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628"/>
  <workbookPr/>
  <mc:AlternateContent xmlns:mc="http://schemas.openxmlformats.org/markup-compatibility/2006">
    <mc:Choice Requires="x15">
      <x15ac:absPath xmlns:x15ac="http://schemas.microsoft.com/office/spreadsheetml/2010/11/ac" url="C:\Users\Michael\Desktop\clients\Atlas Matlab\Marketing\frenchfama\2021 Reboot\"/>
    </mc:Choice>
  </mc:AlternateContent>
  <xr:revisionPtr revIDLastSave="0" documentId="13_ncr:1_{684025A5-ECD8-407C-A420-5761873C24E1}" xr6:coauthVersionLast="46" xr6:coauthVersionMax="46" xr10:uidLastSave="{00000000-0000-0000-0000-000000000000}"/>
  <bookViews>
    <workbookView xWindow="-108" yWindow="-108" windowWidth="23256" windowHeight="12600" tabRatio="910" xr2:uid="{00000000-000D-0000-FFFF-FFFF00000000}"/>
  </bookViews>
  <sheets>
    <sheet name="Inputs" sheetId="56" r:id="rId1"/>
    <sheet name="PLOT1_DEC" sheetId="46" r:id="rId2"/>
    <sheet name="PLOT2_QVQ" sheetId="47" r:id="rId3"/>
    <sheet name="PLOT3_QVM" sheetId="50" r:id="rId4"/>
    <sheet name="CALCS" sheetId="43" r:id="rId5"/>
    <sheet name="RAWDATA" sheetId="42" r:id="rId6"/>
    <sheet name="LOOKUPS" sheetId="44" r:id="rId7"/>
  </sheets>
  <definedNames>
    <definedName name="_xlnm._FilterDatabase" localSheetId="4" hidden="1">CALCS!$A$6:$N$1200</definedName>
    <definedName name="BM">RAWDATA!$CA$9:$CT$1200</definedName>
    <definedName name="CFP">RAWDATA!$AK$9:$BD$1200</definedName>
    <definedName name="COMBO">RAWDATA!$FA$9:$FK$1200</definedName>
    <definedName name="DIV">RAWDATA!$CV$9:$DO$1200</definedName>
    <definedName name="EP">RAWDATA!$BF$9:$BY$1200</definedName>
    <definedName name="length">PLOT1_DEC!$T$21</definedName>
    <definedName name="length2" localSheetId="3">PLOT3_QVM!$I$54</definedName>
    <definedName name="length2">PLOT2_QVQ!$I$54</definedName>
    <definedName name="LTREV">RAWDATA!$Y$9:$AI$1200</definedName>
    <definedName name="MOM">RAWDATA!$A$9:$K$1206</definedName>
    <definedName name="plot2xrange">OFFSET(PLOT2_QVQ!$A$2,PLOT2_QVQ!$I$53,0,PLOT2_QVQ!$I$54,1)</definedName>
    <definedName name="plot2yrange">OFFSET(PLOT2_QVQ!$A$2,PLOT2_QVQ!$I$53,2,PLOT2_QVQ!$I$54,1)</definedName>
    <definedName name="plot2yrange2">OFFSET(PLOT2_QVQ!$A$2,PLOT2_QVQ!$I$53,3,PLOT2_QVQ!$I$54,1)</definedName>
    <definedName name="plot2yrange3">OFFSET(PLOT2_QVQ!$A$2,PLOT2_QVQ!$I$53,4,PLOT2_QVQ!$I$54,1)</definedName>
    <definedName name="plot3xrange">OFFSET(PLOT3_QVM!$A$2,PLOT3_QVM!$I$53,0,PLOT3_QVM!$I$54,1)</definedName>
    <definedName name="plot3yrange">OFFSET(PLOT3_QVM!$A$2,PLOT3_QVM!$I$53,2,PLOT3_QVM!$I$54,1)</definedName>
    <definedName name="plot3yrange2">OFFSET(PLOT3_QVM!$A$2,PLOT3_QVM!$I$53,3,PLOT3_QVM!$I$54,1)</definedName>
    <definedName name="SIZE">RAWDATA!$DQ$9:$EJ$1200</definedName>
    <definedName name="start">PLOT1_DEC!$T$19</definedName>
    <definedName name="start2" localSheetId="3">PLOT3_QVM!$I$53</definedName>
    <definedName name="start2">PLOT2_QVQ!$I$53</definedName>
    <definedName name="STREV">RAWDATA!$M$9:$W$1206</definedName>
    <definedName name="sumxrange">OFFSET(#REF!,#REF!,0,#REF!,1)</definedName>
    <definedName name="sumyrangelt">OFFSET(#REF!,#REF!,0,#REF!,1)</definedName>
    <definedName name="sumyrangemom">OFFSET(#REF!,#REF!,0,#REF!,1)</definedName>
    <definedName name="sumyrangermrf">OFFSET(#REF!,#REF!,0,#REF!,1)</definedName>
    <definedName name="sumyrangesize">OFFSET(#REF!,#REF!,0,#REF!,1)</definedName>
    <definedName name="sumyrangest">OFFSET(#REF!,#REF!,0,#REF!,1)</definedName>
    <definedName name="sumyrangevalue">OFFSET(#REF!,#REF!,0,#REF!,1)</definedName>
    <definedName name="x_range">OFFSET(CALCS!$A$7,start,0,length,1)</definedName>
    <definedName name="yrange1">OFFSET(CALCS!$P$7,start,0,length,1)</definedName>
    <definedName name="yrange10">OFFSET(CALCS!$Y$7,start,0,length,1)</definedName>
    <definedName name="yrange2">OFFSET(CALCS!$Q$7,start,0,length,1)</definedName>
    <definedName name="yrange3">OFFSET(CALCS!$R$7,start,0,length,1)</definedName>
    <definedName name="yrange4">OFFSET(CALCS!$S$7,start,0,length,1)</definedName>
    <definedName name="yrange5">OFFSET(CALCS!$T$7,start,0,length,1)</definedName>
    <definedName name="yrange6" comment="=OFFSET(CALCS!$U$7,start,0,length,1)">OFFSET(CALCS!$U$7,start,0,length,1)</definedName>
    <definedName name="yrange7" comment="=OFFSET(CALCS!$V$7,start,0,length,1)">OFFSET(CALCS!$V$7,start,0,length,1)</definedName>
    <definedName name="yrange8">OFFSET(CALCS!$W$7,start,0,length,1)</definedName>
    <definedName name="yrange9" comment="=OFFSET(CALCS!$V$7,start,0,length,1)">OFFSET(CALCS!$X$7,start,0,length,1)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I6" i="42" l="1"/>
  <c r="FH6" i="42"/>
  <c r="FG6" i="42"/>
  <c r="FF6" i="42"/>
  <c r="FE6" i="42"/>
  <c r="FD6" i="42"/>
  <c r="FC6" i="42"/>
  <c r="FB6" i="42"/>
  <c r="B4" i="43"/>
  <c r="B3" i="43"/>
  <c r="B1" i="43"/>
  <c r="G14" i="56"/>
  <c r="E7" i="43" l="1"/>
  <c r="F7" i="43"/>
  <c r="G7" i="43"/>
  <c r="H7" i="43"/>
  <c r="I7" i="43"/>
  <c r="J7" i="43"/>
  <c r="K7" i="43"/>
  <c r="L7" i="43"/>
  <c r="M7" i="43"/>
  <c r="N7" i="43"/>
  <c r="FB304" i="42"/>
  <c r="EM1" i="42"/>
  <c r="EP1" i="42"/>
  <c r="EO1" i="42"/>
  <c r="EN1" i="42"/>
  <c r="E6" i="50"/>
  <c r="E5" i="50"/>
  <c r="E4" i="50"/>
  <c r="A4" i="50"/>
  <c r="A5" i="50" s="1"/>
  <c r="A6" i="50" s="1"/>
  <c r="A7" i="50" s="1"/>
  <c r="E3" i="50"/>
  <c r="E6" i="47"/>
  <c r="E5" i="47"/>
  <c r="E4" i="47"/>
  <c r="E3" i="47"/>
  <c r="FB11" i="42"/>
  <c r="FB12" i="42"/>
  <c r="FB13" i="42"/>
  <c r="FB14" i="42"/>
  <c r="FB15" i="42"/>
  <c r="FB16" i="42"/>
  <c r="FB17" i="42"/>
  <c r="FB18" i="42"/>
  <c r="FB19" i="42"/>
  <c r="FB20" i="42"/>
  <c r="FB21" i="42"/>
  <c r="FB22" i="42"/>
  <c r="FB23" i="42"/>
  <c r="FB24" i="42"/>
  <c r="FB25" i="42"/>
  <c r="FB26" i="42"/>
  <c r="FB27" i="42"/>
  <c r="FB28" i="42"/>
  <c r="FB29" i="42"/>
  <c r="FB30" i="42"/>
  <c r="FB31" i="42"/>
  <c r="FB32" i="42"/>
  <c r="FB33" i="42"/>
  <c r="FB34" i="42"/>
  <c r="FB35" i="42"/>
  <c r="FB36" i="42"/>
  <c r="FB37" i="42"/>
  <c r="FB38" i="42"/>
  <c r="FB39" i="42"/>
  <c r="FB40" i="42"/>
  <c r="FB41" i="42"/>
  <c r="FB42" i="42"/>
  <c r="FB43" i="42"/>
  <c r="FB44" i="42"/>
  <c r="FB45" i="42"/>
  <c r="FB46" i="42"/>
  <c r="FB47" i="42"/>
  <c r="FB48" i="42"/>
  <c r="FB49" i="42"/>
  <c r="FB50" i="42"/>
  <c r="FB51" i="42"/>
  <c r="FB52" i="42"/>
  <c r="FB53" i="42"/>
  <c r="FB54" i="42"/>
  <c r="FB55" i="42"/>
  <c r="FB56" i="42"/>
  <c r="FB57" i="42"/>
  <c r="FB58" i="42"/>
  <c r="FB59" i="42"/>
  <c r="FB60" i="42"/>
  <c r="FB61" i="42"/>
  <c r="FB62" i="42"/>
  <c r="FB63" i="42"/>
  <c r="FB64" i="42"/>
  <c r="FB65" i="42"/>
  <c r="FB66" i="42"/>
  <c r="FB67" i="42"/>
  <c r="FB68" i="42"/>
  <c r="FB69" i="42"/>
  <c r="FB70" i="42"/>
  <c r="FB71" i="42"/>
  <c r="FB72" i="42"/>
  <c r="FB73" i="42"/>
  <c r="FB74" i="42"/>
  <c r="FB75" i="42"/>
  <c r="FB76" i="42"/>
  <c r="FB77" i="42"/>
  <c r="FB78" i="42"/>
  <c r="FB79" i="42"/>
  <c r="FB80" i="42"/>
  <c r="FB81" i="42"/>
  <c r="FB82" i="42"/>
  <c r="FB83" i="42"/>
  <c r="FB84" i="42"/>
  <c r="FB85" i="42"/>
  <c r="FB86" i="42"/>
  <c r="FB87" i="42"/>
  <c r="FB88" i="42"/>
  <c r="FB89" i="42"/>
  <c r="FB90" i="42"/>
  <c r="FB91" i="42"/>
  <c r="FB92" i="42"/>
  <c r="FB93" i="42"/>
  <c r="FB94" i="42"/>
  <c r="FB95" i="42"/>
  <c r="FB96" i="42"/>
  <c r="FB97" i="42"/>
  <c r="FB98" i="42"/>
  <c r="FB99" i="42"/>
  <c r="FB100" i="42"/>
  <c r="FB101" i="42"/>
  <c r="FB102" i="42"/>
  <c r="FB103" i="42"/>
  <c r="FB104" i="42"/>
  <c r="FB105" i="42"/>
  <c r="FB106" i="42"/>
  <c r="FB107" i="42"/>
  <c r="FB108" i="42"/>
  <c r="FB109" i="42"/>
  <c r="FB110" i="42"/>
  <c r="FB111" i="42"/>
  <c r="FB112" i="42"/>
  <c r="FB113" i="42"/>
  <c r="FB114" i="42"/>
  <c r="FB115" i="42"/>
  <c r="FB116" i="42"/>
  <c r="FB117" i="42"/>
  <c r="FB118" i="42"/>
  <c r="FB119" i="42"/>
  <c r="FB120" i="42"/>
  <c r="FB121" i="42"/>
  <c r="FB122" i="42"/>
  <c r="FB123" i="42"/>
  <c r="FB124" i="42"/>
  <c r="FB125" i="42"/>
  <c r="FB126" i="42"/>
  <c r="FB127" i="42"/>
  <c r="FB128" i="42"/>
  <c r="FB129" i="42"/>
  <c r="FB130" i="42"/>
  <c r="FB131" i="42"/>
  <c r="FB132" i="42"/>
  <c r="FB133" i="42"/>
  <c r="FB134" i="42"/>
  <c r="FB135" i="42"/>
  <c r="FB136" i="42"/>
  <c r="FB137" i="42"/>
  <c r="FB138" i="42"/>
  <c r="FB139" i="42"/>
  <c r="FB140" i="42"/>
  <c r="FB141" i="42"/>
  <c r="FB142" i="42"/>
  <c r="FB143" i="42"/>
  <c r="FB144" i="42"/>
  <c r="FB145" i="42"/>
  <c r="FB146" i="42"/>
  <c r="FB147" i="42"/>
  <c r="FB148" i="42"/>
  <c r="FB149" i="42"/>
  <c r="FB150" i="42"/>
  <c r="FB151" i="42"/>
  <c r="FB152" i="42"/>
  <c r="FB153" i="42"/>
  <c r="FB154" i="42"/>
  <c r="FB155" i="42"/>
  <c r="FB156" i="42"/>
  <c r="FB157" i="42"/>
  <c r="FB158" i="42"/>
  <c r="FB159" i="42"/>
  <c r="FB160" i="42"/>
  <c r="FB161" i="42"/>
  <c r="FB162" i="42"/>
  <c r="FB163" i="42"/>
  <c r="FB164" i="42"/>
  <c r="FB165" i="42"/>
  <c r="FB166" i="42"/>
  <c r="FB167" i="42"/>
  <c r="FB168" i="42"/>
  <c r="FB169" i="42"/>
  <c r="FB170" i="42"/>
  <c r="FB171" i="42"/>
  <c r="FB172" i="42"/>
  <c r="FB173" i="42"/>
  <c r="FB174" i="42"/>
  <c r="FB175" i="42"/>
  <c r="FB176" i="42"/>
  <c r="FB177" i="42"/>
  <c r="FB178" i="42"/>
  <c r="FB179" i="42"/>
  <c r="FB180" i="42"/>
  <c r="FB181" i="42"/>
  <c r="FB182" i="42"/>
  <c r="FB183" i="42"/>
  <c r="FB184" i="42"/>
  <c r="FB185" i="42"/>
  <c r="FB186" i="42"/>
  <c r="FB187" i="42"/>
  <c r="FB188" i="42"/>
  <c r="FB189" i="42"/>
  <c r="FB190" i="42"/>
  <c r="FB191" i="42"/>
  <c r="FB192" i="42"/>
  <c r="FB193" i="42"/>
  <c r="FB194" i="42"/>
  <c r="FB195" i="42"/>
  <c r="FB196" i="42"/>
  <c r="FB197" i="42"/>
  <c r="FB198" i="42"/>
  <c r="FB199" i="42"/>
  <c r="FB200" i="42"/>
  <c r="FB201" i="42"/>
  <c r="FB202" i="42"/>
  <c r="FB203" i="42"/>
  <c r="FB204" i="42"/>
  <c r="FB205" i="42"/>
  <c r="FB206" i="42"/>
  <c r="FB207" i="42"/>
  <c r="FB208" i="42"/>
  <c r="FB209" i="42"/>
  <c r="FB210" i="42"/>
  <c r="FB211" i="42"/>
  <c r="FB212" i="42"/>
  <c r="FB213" i="42"/>
  <c r="FB214" i="42"/>
  <c r="FB215" i="42"/>
  <c r="FB216" i="42"/>
  <c r="FB217" i="42"/>
  <c r="FB218" i="42"/>
  <c r="FB219" i="42"/>
  <c r="FB220" i="42"/>
  <c r="FB221" i="42"/>
  <c r="FB222" i="42"/>
  <c r="FB223" i="42"/>
  <c r="FB224" i="42"/>
  <c r="FB225" i="42"/>
  <c r="FB226" i="42"/>
  <c r="FB227" i="42"/>
  <c r="FB228" i="42"/>
  <c r="FB229" i="42"/>
  <c r="FB230" i="42"/>
  <c r="FB231" i="42"/>
  <c r="FB232" i="42"/>
  <c r="FB233" i="42"/>
  <c r="FB234" i="42"/>
  <c r="FB235" i="42"/>
  <c r="FB236" i="42"/>
  <c r="FB237" i="42"/>
  <c r="FB238" i="42"/>
  <c r="FB239" i="42"/>
  <c r="FB240" i="42"/>
  <c r="FB241" i="42"/>
  <c r="FB242" i="42"/>
  <c r="FB243" i="42"/>
  <c r="FB244" i="42"/>
  <c r="FB245" i="42"/>
  <c r="FB246" i="42"/>
  <c r="FB247" i="42"/>
  <c r="FB248" i="42"/>
  <c r="FB249" i="42"/>
  <c r="FB250" i="42"/>
  <c r="FB251" i="42"/>
  <c r="FB252" i="42"/>
  <c r="FB253" i="42"/>
  <c r="FB254" i="42"/>
  <c r="FB255" i="42"/>
  <c r="FB256" i="42"/>
  <c r="FB257" i="42"/>
  <c r="FB258" i="42"/>
  <c r="FB259" i="42"/>
  <c r="FB260" i="42"/>
  <c r="FB261" i="42"/>
  <c r="FB262" i="42"/>
  <c r="FB263" i="42"/>
  <c r="FB264" i="42"/>
  <c r="FB265" i="42"/>
  <c r="FB266" i="42"/>
  <c r="FB267" i="42"/>
  <c r="FB268" i="42"/>
  <c r="FB269" i="42"/>
  <c r="FB270" i="42"/>
  <c r="FB271" i="42"/>
  <c r="FB272" i="42"/>
  <c r="FB273" i="42"/>
  <c r="FB274" i="42"/>
  <c r="FB275" i="42"/>
  <c r="FB276" i="42"/>
  <c r="FB277" i="42"/>
  <c r="FB278" i="42"/>
  <c r="FB279" i="42"/>
  <c r="FB280" i="42"/>
  <c r="FB281" i="42"/>
  <c r="FB282" i="42"/>
  <c r="FB283" i="42"/>
  <c r="FB284" i="42"/>
  <c r="FB285" i="42"/>
  <c r="FB286" i="42"/>
  <c r="FB287" i="42"/>
  <c r="FB288" i="42"/>
  <c r="FB289" i="42"/>
  <c r="FB290" i="42"/>
  <c r="FB291" i="42"/>
  <c r="FB292" i="42"/>
  <c r="FB293" i="42"/>
  <c r="FB294" i="42"/>
  <c r="FB295" i="42"/>
  <c r="FB296" i="42"/>
  <c r="FB297" i="42"/>
  <c r="FB298" i="42"/>
  <c r="FB299" i="42"/>
  <c r="FB300" i="42"/>
  <c r="FB301" i="42"/>
  <c r="FB302" i="42"/>
  <c r="FB303" i="42"/>
  <c r="FB305" i="42"/>
  <c r="FB306" i="42"/>
  <c r="FB307" i="42"/>
  <c r="FB308" i="42"/>
  <c r="FB309" i="42"/>
  <c r="FB310" i="42"/>
  <c r="FB311" i="42"/>
  <c r="FB312" i="42"/>
  <c r="FB313" i="42"/>
  <c r="FB314" i="42"/>
  <c r="FB315" i="42"/>
  <c r="FB316" i="42"/>
  <c r="FB317" i="42"/>
  <c r="FB318" i="42"/>
  <c r="FB319" i="42"/>
  <c r="FB320" i="42"/>
  <c r="FB321" i="42"/>
  <c r="FB322" i="42"/>
  <c r="FB323" i="42"/>
  <c r="FB324" i="42"/>
  <c r="FB325" i="42"/>
  <c r="FB326" i="42"/>
  <c r="FB327" i="42"/>
  <c r="FB328" i="42"/>
  <c r="FB329" i="42"/>
  <c r="FB330" i="42"/>
  <c r="FB331" i="42"/>
  <c r="FB332" i="42"/>
  <c r="FB333" i="42"/>
  <c r="FB334" i="42"/>
  <c r="FB335" i="42"/>
  <c r="FB336" i="42"/>
  <c r="FB337" i="42"/>
  <c r="FB338" i="42"/>
  <c r="FB339" i="42"/>
  <c r="FB340" i="42"/>
  <c r="FB341" i="42"/>
  <c r="FB342" i="42"/>
  <c r="FB343" i="42"/>
  <c r="FB344" i="42"/>
  <c r="FB345" i="42"/>
  <c r="FB346" i="42"/>
  <c r="FB347" i="42"/>
  <c r="FB348" i="42"/>
  <c r="FB349" i="42"/>
  <c r="FB350" i="42"/>
  <c r="FB351" i="42"/>
  <c r="FB352" i="42"/>
  <c r="FB353" i="42"/>
  <c r="FB354" i="42"/>
  <c r="FB355" i="42"/>
  <c r="FB356" i="42"/>
  <c r="FB357" i="42"/>
  <c r="FB358" i="42"/>
  <c r="FB359" i="42"/>
  <c r="FB360" i="42"/>
  <c r="FB361" i="42"/>
  <c r="FB362" i="42"/>
  <c r="FB363" i="42"/>
  <c r="FB364" i="42"/>
  <c r="FB365" i="42"/>
  <c r="FB366" i="42"/>
  <c r="FB367" i="42"/>
  <c r="FB368" i="42"/>
  <c r="FB369" i="42"/>
  <c r="FB370" i="42"/>
  <c r="FB371" i="42"/>
  <c r="FB372" i="42"/>
  <c r="FB373" i="42"/>
  <c r="FB374" i="42"/>
  <c r="FB375" i="42"/>
  <c r="FB376" i="42"/>
  <c r="FB377" i="42"/>
  <c r="FB378" i="42"/>
  <c r="FB379" i="42"/>
  <c r="FB380" i="42"/>
  <c r="FB381" i="42"/>
  <c r="FB382" i="42"/>
  <c r="FB383" i="42"/>
  <c r="FB384" i="42"/>
  <c r="FB385" i="42"/>
  <c r="FB386" i="42"/>
  <c r="FB387" i="42"/>
  <c r="FB388" i="42"/>
  <c r="FB389" i="42"/>
  <c r="FB390" i="42"/>
  <c r="FB391" i="42"/>
  <c r="FB392" i="42"/>
  <c r="FB393" i="42"/>
  <c r="FB394" i="42"/>
  <c r="FB395" i="42"/>
  <c r="FB396" i="42"/>
  <c r="FB397" i="42"/>
  <c r="FB398" i="42"/>
  <c r="FB399" i="42"/>
  <c r="FB400" i="42"/>
  <c r="FB401" i="42"/>
  <c r="FB402" i="42"/>
  <c r="FB403" i="42"/>
  <c r="FB404" i="42"/>
  <c r="FB405" i="42"/>
  <c r="FB406" i="42"/>
  <c r="FB407" i="42"/>
  <c r="FB408" i="42"/>
  <c r="FB409" i="42"/>
  <c r="FB410" i="42"/>
  <c r="FB411" i="42"/>
  <c r="FB412" i="42"/>
  <c r="FB413" i="42"/>
  <c r="FB414" i="42"/>
  <c r="FB415" i="42"/>
  <c r="FB416" i="42"/>
  <c r="FB417" i="42"/>
  <c r="FB418" i="42"/>
  <c r="FB419" i="42"/>
  <c r="FB420" i="42"/>
  <c r="FB421" i="42"/>
  <c r="FB422" i="42"/>
  <c r="FB423" i="42"/>
  <c r="FB424" i="42"/>
  <c r="FB425" i="42"/>
  <c r="FB426" i="42"/>
  <c r="FB427" i="42"/>
  <c r="FB428" i="42"/>
  <c r="FB429" i="42"/>
  <c r="FB430" i="42"/>
  <c r="FB431" i="42"/>
  <c r="FB432" i="42"/>
  <c r="FB433" i="42"/>
  <c r="FB434" i="42"/>
  <c r="FB435" i="42"/>
  <c r="FB436" i="42"/>
  <c r="FB437" i="42"/>
  <c r="FB438" i="42"/>
  <c r="FB439" i="42"/>
  <c r="FB440" i="42"/>
  <c r="FB441" i="42"/>
  <c r="FB442" i="42"/>
  <c r="FB443" i="42"/>
  <c r="FB444" i="42"/>
  <c r="FB445" i="42"/>
  <c r="FB446" i="42"/>
  <c r="FB447" i="42"/>
  <c r="FB448" i="42"/>
  <c r="FB449" i="42"/>
  <c r="FB450" i="42"/>
  <c r="FB451" i="42"/>
  <c r="FB452" i="42"/>
  <c r="FB453" i="42"/>
  <c r="FB454" i="42"/>
  <c r="FB455" i="42"/>
  <c r="FB456" i="42"/>
  <c r="FB457" i="42"/>
  <c r="FB458" i="42"/>
  <c r="FB459" i="42"/>
  <c r="FB460" i="42"/>
  <c r="FB461" i="42"/>
  <c r="FB462" i="42"/>
  <c r="FB463" i="42"/>
  <c r="FB464" i="42"/>
  <c r="FB465" i="42"/>
  <c r="FB466" i="42"/>
  <c r="FB467" i="42"/>
  <c r="FB468" i="42"/>
  <c r="FB469" i="42"/>
  <c r="FB470" i="42"/>
  <c r="FB471" i="42"/>
  <c r="FB472" i="42"/>
  <c r="FB473" i="42"/>
  <c r="FB474" i="42"/>
  <c r="FB475" i="42"/>
  <c r="FB476" i="42"/>
  <c r="FB477" i="42"/>
  <c r="FB478" i="42"/>
  <c r="FB479" i="42"/>
  <c r="FB480" i="42"/>
  <c r="FB481" i="42"/>
  <c r="FB482" i="42"/>
  <c r="FB483" i="42"/>
  <c r="FB484" i="42"/>
  <c r="FB485" i="42"/>
  <c r="FB486" i="42"/>
  <c r="FB487" i="42"/>
  <c r="FB488" i="42"/>
  <c r="FB489" i="42"/>
  <c r="FB490" i="42"/>
  <c r="FB491" i="42"/>
  <c r="FB492" i="42"/>
  <c r="FB493" i="42"/>
  <c r="FB494" i="42"/>
  <c r="FB495" i="42"/>
  <c r="FB496" i="42"/>
  <c r="FB497" i="42"/>
  <c r="FB498" i="42"/>
  <c r="FB499" i="42"/>
  <c r="FB500" i="42"/>
  <c r="FB501" i="42"/>
  <c r="FB502" i="42"/>
  <c r="FB503" i="42"/>
  <c r="FB504" i="42"/>
  <c r="FB505" i="42"/>
  <c r="FB506" i="42"/>
  <c r="FB507" i="42"/>
  <c r="FB508" i="42"/>
  <c r="FB509" i="42"/>
  <c r="FB510" i="42"/>
  <c r="FB511" i="42"/>
  <c r="FB512" i="42"/>
  <c r="FB513" i="42"/>
  <c r="FB514" i="42"/>
  <c r="FB515" i="42"/>
  <c r="FB516" i="42"/>
  <c r="FB517" i="42"/>
  <c r="FB518" i="42"/>
  <c r="FB519" i="42"/>
  <c r="FB520" i="42"/>
  <c r="FB521" i="42"/>
  <c r="FB522" i="42"/>
  <c r="FB523" i="42"/>
  <c r="FB524" i="42"/>
  <c r="FB525" i="42"/>
  <c r="FB526" i="42"/>
  <c r="FB527" i="42"/>
  <c r="FB528" i="42"/>
  <c r="FB529" i="42"/>
  <c r="FB530" i="42"/>
  <c r="FB531" i="42"/>
  <c r="FB532" i="42"/>
  <c r="FB533" i="42"/>
  <c r="FB534" i="42"/>
  <c r="FB535" i="42"/>
  <c r="FB536" i="42"/>
  <c r="FB537" i="42"/>
  <c r="FB538" i="42"/>
  <c r="FB539" i="42"/>
  <c r="FB540" i="42"/>
  <c r="FB541" i="42"/>
  <c r="FB542" i="42"/>
  <c r="FB543" i="42"/>
  <c r="FB544" i="42"/>
  <c r="FB545" i="42"/>
  <c r="FB546" i="42"/>
  <c r="FB547" i="42"/>
  <c r="FB548" i="42"/>
  <c r="FB549" i="42"/>
  <c r="FB550" i="42"/>
  <c r="FB551" i="42"/>
  <c r="FB552" i="42"/>
  <c r="FB553" i="42"/>
  <c r="FB554" i="42"/>
  <c r="FB555" i="42"/>
  <c r="FB556" i="42"/>
  <c r="FB557" i="42"/>
  <c r="FB558" i="42"/>
  <c r="FB559" i="42"/>
  <c r="FB560" i="42"/>
  <c r="FB561" i="42"/>
  <c r="FB562" i="42"/>
  <c r="FB563" i="42"/>
  <c r="FB564" i="42"/>
  <c r="FB565" i="42"/>
  <c r="FB566" i="42"/>
  <c r="FB567" i="42"/>
  <c r="FB568" i="42"/>
  <c r="FB569" i="42"/>
  <c r="FB570" i="42"/>
  <c r="FB571" i="42"/>
  <c r="FB572" i="42"/>
  <c r="FB573" i="42"/>
  <c r="FB574" i="42"/>
  <c r="FB575" i="42"/>
  <c r="FB576" i="42"/>
  <c r="FB577" i="42"/>
  <c r="FB578" i="42"/>
  <c r="FB579" i="42"/>
  <c r="FB580" i="42"/>
  <c r="FB581" i="42"/>
  <c r="FB582" i="42"/>
  <c r="FB583" i="42"/>
  <c r="FB584" i="42"/>
  <c r="FB585" i="42"/>
  <c r="FB586" i="42"/>
  <c r="FB587" i="42"/>
  <c r="FB588" i="42"/>
  <c r="FB589" i="42"/>
  <c r="FB590" i="42"/>
  <c r="FB591" i="42"/>
  <c r="FB592" i="42"/>
  <c r="FB593" i="42"/>
  <c r="FB594" i="42"/>
  <c r="FB595" i="42"/>
  <c r="FB596" i="42"/>
  <c r="FB597" i="42"/>
  <c r="FB598" i="42"/>
  <c r="FB599" i="42"/>
  <c r="FB600" i="42"/>
  <c r="FB601" i="42"/>
  <c r="FB602" i="42"/>
  <c r="FB603" i="42"/>
  <c r="FB604" i="42"/>
  <c r="FB605" i="42"/>
  <c r="FB606" i="42"/>
  <c r="FB607" i="42"/>
  <c r="FB608" i="42"/>
  <c r="FB609" i="42"/>
  <c r="FB610" i="42"/>
  <c r="FB611" i="42"/>
  <c r="FB612" i="42"/>
  <c r="FB613" i="42"/>
  <c r="FB614" i="42"/>
  <c r="FB615" i="42"/>
  <c r="FB616" i="42"/>
  <c r="FB617" i="42"/>
  <c r="FB618" i="42"/>
  <c r="FB619" i="42"/>
  <c r="FB620" i="42"/>
  <c r="FB621" i="42"/>
  <c r="FB622" i="42"/>
  <c r="FB623" i="42"/>
  <c r="FB624" i="42"/>
  <c r="FB625" i="42"/>
  <c r="FB626" i="42"/>
  <c r="FB627" i="42"/>
  <c r="FB628" i="42"/>
  <c r="FB629" i="42"/>
  <c r="FB630" i="42"/>
  <c r="FB631" i="42"/>
  <c r="FB632" i="42"/>
  <c r="FB633" i="42"/>
  <c r="FB634" i="42"/>
  <c r="FB635" i="42"/>
  <c r="FB636" i="42"/>
  <c r="FB637" i="42"/>
  <c r="FB638" i="42"/>
  <c r="FB639" i="42"/>
  <c r="FB640" i="42"/>
  <c r="FB641" i="42"/>
  <c r="FB642" i="42"/>
  <c r="FB643" i="42"/>
  <c r="FB644" i="42"/>
  <c r="FB645" i="42"/>
  <c r="FB646" i="42"/>
  <c r="FB647" i="42"/>
  <c r="FB648" i="42"/>
  <c r="FB649" i="42"/>
  <c r="FB650" i="42"/>
  <c r="FB651" i="42"/>
  <c r="FB652" i="42"/>
  <c r="FB653" i="42"/>
  <c r="FB654" i="42"/>
  <c r="FB655" i="42"/>
  <c r="FB656" i="42"/>
  <c r="FB657" i="42"/>
  <c r="FB658" i="42"/>
  <c r="FB659" i="42"/>
  <c r="FB660" i="42"/>
  <c r="FB661" i="42"/>
  <c r="FB662" i="42"/>
  <c r="FB663" i="42"/>
  <c r="FB664" i="42"/>
  <c r="FB665" i="42"/>
  <c r="FB666" i="42"/>
  <c r="FB667" i="42"/>
  <c r="FB668" i="42"/>
  <c r="FB669" i="42"/>
  <c r="FB670" i="42"/>
  <c r="FB671" i="42"/>
  <c r="FB672" i="42"/>
  <c r="FB673" i="42"/>
  <c r="FB674" i="42"/>
  <c r="FB675" i="42"/>
  <c r="FB676" i="42"/>
  <c r="FB677" i="42"/>
  <c r="FB678" i="42"/>
  <c r="FB679" i="42"/>
  <c r="FB680" i="42"/>
  <c r="FB681" i="42"/>
  <c r="FB682" i="42"/>
  <c r="FB683" i="42"/>
  <c r="FB684" i="42"/>
  <c r="FB685" i="42"/>
  <c r="FB686" i="42"/>
  <c r="FB687" i="42"/>
  <c r="FB688" i="42"/>
  <c r="FB689" i="42"/>
  <c r="FB690" i="42"/>
  <c r="FB691" i="42"/>
  <c r="FB692" i="42"/>
  <c r="FB693" i="42"/>
  <c r="FB694" i="42"/>
  <c r="FB695" i="42"/>
  <c r="FB696" i="42"/>
  <c r="FB697" i="42"/>
  <c r="FB698" i="42"/>
  <c r="FB699" i="42"/>
  <c r="FB700" i="42"/>
  <c r="FB701" i="42"/>
  <c r="FB702" i="42"/>
  <c r="FB703" i="42"/>
  <c r="FB704" i="42"/>
  <c r="FB705" i="42"/>
  <c r="FB706" i="42"/>
  <c r="FB707" i="42"/>
  <c r="FB708" i="42"/>
  <c r="FB709" i="42"/>
  <c r="FB710" i="42"/>
  <c r="FB711" i="42"/>
  <c r="FB712" i="42"/>
  <c r="FB713" i="42"/>
  <c r="FB714" i="42"/>
  <c r="FB715" i="42"/>
  <c r="FB716" i="42"/>
  <c r="FB717" i="42"/>
  <c r="FB718" i="42"/>
  <c r="FB719" i="42"/>
  <c r="FB720" i="42"/>
  <c r="FB721" i="42"/>
  <c r="FB722" i="42"/>
  <c r="FB723" i="42"/>
  <c r="FB724" i="42"/>
  <c r="FB725" i="42"/>
  <c r="FB726" i="42"/>
  <c r="FB727" i="42"/>
  <c r="FB728" i="42"/>
  <c r="FB729" i="42"/>
  <c r="FB730" i="42"/>
  <c r="FB731" i="42"/>
  <c r="FB732" i="42"/>
  <c r="FB733" i="42"/>
  <c r="FB734" i="42"/>
  <c r="FB735" i="42"/>
  <c r="FB736" i="42"/>
  <c r="FB737" i="42"/>
  <c r="FB738" i="42"/>
  <c r="FB739" i="42"/>
  <c r="FB740" i="42"/>
  <c r="FB741" i="42"/>
  <c r="FB742" i="42"/>
  <c r="FB743" i="42"/>
  <c r="FB744" i="42"/>
  <c r="FB745" i="42"/>
  <c r="FB746" i="42"/>
  <c r="FB747" i="42"/>
  <c r="FB748" i="42"/>
  <c r="FB749" i="42"/>
  <c r="FB750" i="42"/>
  <c r="FB751" i="42"/>
  <c r="FB752" i="42"/>
  <c r="FB753" i="42"/>
  <c r="FB754" i="42"/>
  <c r="FB755" i="42"/>
  <c r="FB756" i="42"/>
  <c r="FB757" i="42"/>
  <c r="FB758" i="42"/>
  <c r="FB759" i="42"/>
  <c r="FB760" i="42"/>
  <c r="FB761" i="42"/>
  <c r="FB762" i="42"/>
  <c r="FB763" i="42"/>
  <c r="FB764" i="42"/>
  <c r="FB765" i="42"/>
  <c r="FB766" i="42"/>
  <c r="FB767" i="42"/>
  <c r="FB768" i="42"/>
  <c r="FB769" i="42"/>
  <c r="FB770" i="42"/>
  <c r="FB771" i="42"/>
  <c r="FB772" i="42"/>
  <c r="FB773" i="42"/>
  <c r="FB774" i="42"/>
  <c r="FB775" i="42"/>
  <c r="FB776" i="42"/>
  <c r="FB777" i="42"/>
  <c r="FB778" i="42"/>
  <c r="FB779" i="42"/>
  <c r="FB780" i="42"/>
  <c r="FB781" i="42"/>
  <c r="FB782" i="42"/>
  <c r="FB783" i="42"/>
  <c r="FB784" i="42"/>
  <c r="FB785" i="42"/>
  <c r="FB786" i="42"/>
  <c r="FB787" i="42"/>
  <c r="FB788" i="42"/>
  <c r="FB789" i="42"/>
  <c r="FB790" i="42"/>
  <c r="FB791" i="42"/>
  <c r="FB792" i="42"/>
  <c r="FB793" i="42"/>
  <c r="FB794" i="42"/>
  <c r="FB795" i="42"/>
  <c r="FB796" i="42"/>
  <c r="FB797" i="42"/>
  <c r="FB798" i="42"/>
  <c r="FB799" i="42"/>
  <c r="FB800" i="42"/>
  <c r="FB801" i="42"/>
  <c r="FB802" i="42"/>
  <c r="FB803" i="42"/>
  <c r="FB804" i="42"/>
  <c r="FB805" i="42"/>
  <c r="FB806" i="42"/>
  <c r="FB807" i="42"/>
  <c r="FB808" i="42"/>
  <c r="FB809" i="42"/>
  <c r="FB810" i="42"/>
  <c r="FB811" i="42"/>
  <c r="FB812" i="42"/>
  <c r="FB813" i="42"/>
  <c r="FB814" i="42"/>
  <c r="FB815" i="42"/>
  <c r="FB816" i="42"/>
  <c r="FB817" i="42"/>
  <c r="FB818" i="42"/>
  <c r="FB819" i="42"/>
  <c r="FB820" i="42"/>
  <c r="FB821" i="42"/>
  <c r="FB822" i="42"/>
  <c r="FB823" i="42"/>
  <c r="FB824" i="42"/>
  <c r="FB825" i="42"/>
  <c r="FB826" i="42"/>
  <c r="FB827" i="42"/>
  <c r="FB828" i="42"/>
  <c r="FB829" i="42"/>
  <c r="FB830" i="42"/>
  <c r="FB831" i="42"/>
  <c r="FB832" i="42"/>
  <c r="FB833" i="42"/>
  <c r="FB834" i="42"/>
  <c r="FB835" i="42"/>
  <c r="FB836" i="42"/>
  <c r="FB837" i="42"/>
  <c r="FB838" i="42"/>
  <c r="FB839" i="42"/>
  <c r="FB840" i="42"/>
  <c r="FB841" i="42"/>
  <c r="FB842" i="42"/>
  <c r="FB843" i="42"/>
  <c r="FB844" i="42"/>
  <c r="FB845" i="42"/>
  <c r="FB846" i="42"/>
  <c r="FB847" i="42"/>
  <c r="FB848" i="42"/>
  <c r="FB849" i="42"/>
  <c r="FB850" i="42"/>
  <c r="FB851" i="42"/>
  <c r="FB852" i="42"/>
  <c r="FB853" i="42"/>
  <c r="FB854" i="42"/>
  <c r="FB855" i="42"/>
  <c r="FB856" i="42"/>
  <c r="FB857" i="42"/>
  <c r="FB858" i="42"/>
  <c r="FB859" i="42"/>
  <c r="FB860" i="42"/>
  <c r="FB861" i="42"/>
  <c r="FB862" i="42"/>
  <c r="FB863" i="42"/>
  <c r="FB864" i="42"/>
  <c r="FB865" i="42"/>
  <c r="FB866" i="42"/>
  <c r="FB867" i="42"/>
  <c r="FB868" i="42"/>
  <c r="FB869" i="42"/>
  <c r="FB870" i="42"/>
  <c r="FB871" i="42"/>
  <c r="FB872" i="42"/>
  <c r="FB873" i="42"/>
  <c r="FB874" i="42"/>
  <c r="FB875" i="42"/>
  <c r="FB876" i="42"/>
  <c r="FB877" i="42"/>
  <c r="FB878" i="42"/>
  <c r="FB879" i="42"/>
  <c r="FB880" i="42"/>
  <c r="FB881" i="42"/>
  <c r="FB882" i="42"/>
  <c r="FB883" i="42"/>
  <c r="FB884" i="42"/>
  <c r="FB885" i="42"/>
  <c r="FB886" i="42"/>
  <c r="FB887" i="42"/>
  <c r="FB888" i="42"/>
  <c r="FB889" i="42"/>
  <c r="FB890" i="42"/>
  <c r="FB891" i="42"/>
  <c r="FB892" i="42"/>
  <c r="FB893" i="42"/>
  <c r="FB894" i="42"/>
  <c r="FB895" i="42"/>
  <c r="FB896" i="42"/>
  <c r="FB897" i="42"/>
  <c r="FB898" i="42"/>
  <c r="FB899" i="42"/>
  <c r="FB900" i="42"/>
  <c r="FB901" i="42"/>
  <c r="FB902" i="42"/>
  <c r="FB903" i="42"/>
  <c r="FB904" i="42"/>
  <c r="FB905" i="42"/>
  <c r="FB906" i="42"/>
  <c r="FB907" i="42"/>
  <c r="FB908" i="42"/>
  <c r="FB909" i="42"/>
  <c r="FB910" i="42"/>
  <c r="FB911" i="42"/>
  <c r="FB912" i="42"/>
  <c r="FB913" i="42"/>
  <c r="FB914" i="42"/>
  <c r="FB915" i="42"/>
  <c r="FB916" i="42"/>
  <c r="FB917" i="42"/>
  <c r="FB918" i="42"/>
  <c r="FB919" i="42"/>
  <c r="FB920" i="42"/>
  <c r="FB921" i="42"/>
  <c r="FB922" i="42"/>
  <c r="FB923" i="42"/>
  <c r="FB924" i="42"/>
  <c r="FB925" i="42"/>
  <c r="FB926" i="42"/>
  <c r="FB927" i="42"/>
  <c r="FB928" i="42"/>
  <c r="FB929" i="42"/>
  <c r="FB930" i="42"/>
  <c r="FB931" i="42"/>
  <c r="FB932" i="42"/>
  <c r="FB933" i="42"/>
  <c r="FB934" i="42"/>
  <c r="FB935" i="42"/>
  <c r="FB936" i="42"/>
  <c r="FB937" i="42"/>
  <c r="FB938" i="42"/>
  <c r="FB939" i="42"/>
  <c r="FB940" i="42"/>
  <c r="FB941" i="42"/>
  <c r="FB942" i="42"/>
  <c r="FB943" i="42"/>
  <c r="FB944" i="42"/>
  <c r="FB945" i="42"/>
  <c r="FB946" i="42"/>
  <c r="FB947" i="42"/>
  <c r="FB948" i="42"/>
  <c r="FB949" i="42"/>
  <c r="FB950" i="42"/>
  <c r="FB951" i="42"/>
  <c r="FB952" i="42"/>
  <c r="FB953" i="42"/>
  <c r="FB954" i="42"/>
  <c r="FB955" i="42"/>
  <c r="FB956" i="42"/>
  <c r="FB957" i="42"/>
  <c r="FB958" i="42"/>
  <c r="FB959" i="42"/>
  <c r="FB960" i="42"/>
  <c r="FB961" i="42"/>
  <c r="FB962" i="42"/>
  <c r="FB963" i="42"/>
  <c r="FB964" i="42"/>
  <c r="FB965" i="42"/>
  <c r="FB966" i="42"/>
  <c r="FB967" i="42"/>
  <c r="FB968" i="42"/>
  <c r="FB969" i="42"/>
  <c r="FB970" i="42"/>
  <c r="FB971" i="42"/>
  <c r="FB972" i="42"/>
  <c r="FB973" i="42"/>
  <c r="FB974" i="42"/>
  <c r="FB975" i="42"/>
  <c r="FB976" i="42"/>
  <c r="FB977" i="42"/>
  <c r="FB978" i="42"/>
  <c r="FB979" i="42"/>
  <c r="FB980" i="42"/>
  <c r="FB981" i="42"/>
  <c r="FB982" i="42"/>
  <c r="FB983" i="42"/>
  <c r="FB984" i="42"/>
  <c r="FB985" i="42"/>
  <c r="FB986" i="42"/>
  <c r="FB987" i="42"/>
  <c r="FB988" i="42"/>
  <c r="FB989" i="42"/>
  <c r="FB990" i="42"/>
  <c r="FB991" i="42"/>
  <c r="FB992" i="42"/>
  <c r="FB993" i="42"/>
  <c r="FB994" i="42"/>
  <c r="FB995" i="42"/>
  <c r="FB996" i="42"/>
  <c r="FB997" i="42"/>
  <c r="FB998" i="42"/>
  <c r="FB999" i="42"/>
  <c r="FB1000" i="42"/>
  <c r="FB1001" i="42"/>
  <c r="FB1002" i="42"/>
  <c r="FB1003" i="42"/>
  <c r="FB1004" i="42"/>
  <c r="FB1005" i="42"/>
  <c r="FB1006" i="42"/>
  <c r="FB1007" i="42"/>
  <c r="FB1008" i="42"/>
  <c r="FB1009" i="42"/>
  <c r="FB1010" i="42"/>
  <c r="FB1011" i="42"/>
  <c r="FB1012" i="42"/>
  <c r="FB1013" i="42"/>
  <c r="FB1014" i="42"/>
  <c r="FB1015" i="42"/>
  <c r="FB1016" i="42"/>
  <c r="FB1017" i="42"/>
  <c r="FB1018" i="42"/>
  <c r="FB1019" i="42"/>
  <c r="FB1020" i="42"/>
  <c r="FB1021" i="42"/>
  <c r="FB1022" i="42"/>
  <c r="FB1023" i="42"/>
  <c r="FB1024" i="42"/>
  <c r="FB1025" i="42"/>
  <c r="FB1026" i="42"/>
  <c r="FB1027" i="42"/>
  <c r="FB1028" i="42"/>
  <c r="FB1029" i="42"/>
  <c r="FB1030" i="42"/>
  <c r="FB1031" i="42"/>
  <c r="FB1032" i="42"/>
  <c r="FB1033" i="42"/>
  <c r="FB1034" i="42"/>
  <c r="FB1035" i="42"/>
  <c r="FB1036" i="42"/>
  <c r="FB1037" i="42"/>
  <c r="FB1038" i="42"/>
  <c r="FB1039" i="42"/>
  <c r="FB1040" i="42"/>
  <c r="FB1041" i="42"/>
  <c r="FB1042" i="42"/>
  <c r="FB1043" i="42"/>
  <c r="FB1044" i="42"/>
  <c r="FB1045" i="42"/>
  <c r="FB1046" i="42"/>
  <c r="FB1047" i="42"/>
  <c r="FB1048" i="42"/>
  <c r="FB1049" i="42"/>
  <c r="FB1050" i="42"/>
  <c r="FB1051" i="42"/>
  <c r="FB1052" i="42"/>
  <c r="FB1053" i="42"/>
  <c r="FB1054" i="42"/>
  <c r="FB1055" i="42"/>
  <c r="FB1056" i="42"/>
  <c r="FB1057" i="42"/>
  <c r="FB1058" i="42"/>
  <c r="FB1059" i="42"/>
  <c r="FB1060" i="42"/>
  <c r="FB1061" i="42"/>
  <c r="FB1062" i="42"/>
  <c r="FB1063" i="42"/>
  <c r="FB1064" i="42"/>
  <c r="FB1065" i="42"/>
  <c r="FB1066" i="42"/>
  <c r="FB1067" i="42"/>
  <c r="FB1068" i="42"/>
  <c r="FB1069" i="42"/>
  <c r="FB1070" i="42"/>
  <c r="FB1071" i="42"/>
  <c r="FB1072" i="42"/>
  <c r="FB1073" i="42"/>
  <c r="FB1074" i="42"/>
  <c r="FB1075" i="42"/>
  <c r="FB1076" i="42"/>
  <c r="FB1077" i="42"/>
  <c r="FB1078" i="42"/>
  <c r="FB1079" i="42"/>
  <c r="FB1080" i="42"/>
  <c r="FB1081" i="42"/>
  <c r="FB1082" i="42"/>
  <c r="FB1083" i="42"/>
  <c r="FB1084" i="42"/>
  <c r="FB1085" i="42"/>
  <c r="FB1086" i="42"/>
  <c r="FB1087" i="42"/>
  <c r="FB1088" i="42"/>
  <c r="FB1089" i="42"/>
  <c r="FB1090" i="42"/>
  <c r="FB1091" i="42"/>
  <c r="FB1092" i="42"/>
  <c r="FB1093" i="42"/>
  <c r="FB1094" i="42"/>
  <c r="FB1095" i="42"/>
  <c r="FB1096" i="42"/>
  <c r="FB1097" i="42"/>
  <c r="FB1098" i="42"/>
  <c r="FB1099" i="42"/>
  <c r="FB1100" i="42"/>
  <c r="FB1101" i="42"/>
  <c r="FB1102" i="42"/>
  <c r="FB1103" i="42"/>
  <c r="FB1104" i="42"/>
  <c r="FB1105" i="42"/>
  <c r="FC1105" i="42"/>
  <c r="FD1105" i="42"/>
  <c r="FE1105" i="42"/>
  <c r="FF1105" i="42"/>
  <c r="FG1105" i="42"/>
  <c r="FH1105" i="42"/>
  <c r="FI1105" i="42"/>
  <c r="FJ1105" i="42"/>
  <c r="FK1105" i="42"/>
  <c r="FB1106" i="42"/>
  <c r="FC1106" i="42"/>
  <c r="FD1106" i="42"/>
  <c r="FE1106" i="42"/>
  <c r="FF1106" i="42"/>
  <c r="FG1106" i="42"/>
  <c r="FH1106" i="42"/>
  <c r="FI1106" i="42"/>
  <c r="FJ1106" i="42"/>
  <c r="FK1106" i="42"/>
  <c r="FB1107" i="42"/>
  <c r="FC1107" i="42"/>
  <c r="FD1107" i="42"/>
  <c r="FE1107" i="42"/>
  <c r="FF1107" i="42"/>
  <c r="FG1107" i="42"/>
  <c r="FH1107" i="42"/>
  <c r="FI1107" i="42"/>
  <c r="FJ1107" i="42"/>
  <c r="FK1107" i="42"/>
  <c r="FB1108" i="42"/>
  <c r="FC1108" i="42"/>
  <c r="FD1108" i="42"/>
  <c r="FE1108" i="42"/>
  <c r="FF1108" i="42"/>
  <c r="FG1108" i="42"/>
  <c r="FH1108" i="42"/>
  <c r="FI1108" i="42"/>
  <c r="FJ1108" i="42"/>
  <c r="FK1108" i="42"/>
  <c r="FB1109" i="42"/>
  <c r="FC1109" i="42"/>
  <c r="FD1109" i="42"/>
  <c r="FE1109" i="42"/>
  <c r="FF1109" i="42"/>
  <c r="FG1109" i="42"/>
  <c r="FH1109" i="42"/>
  <c r="FI1109" i="42"/>
  <c r="FJ1109" i="42"/>
  <c r="FK1109" i="42"/>
  <c r="FB1110" i="42"/>
  <c r="FC1110" i="42"/>
  <c r="FD1110" i="42"/>
  <c r="FE1110" i="42"/>
  <c r="FF1110" i="42"/>
  <c r="FG1110" i="42"/>
  <c r="FH1110" i="42"/>
  <c r="FI1110" i="42"/>
  <c r="FJ1110" i="42"/>
  <c r="FK1110" i="42"/>
  <c r="FB1111" i="42"/>
  <c r="FC1111" i="42"/>
  <c r="FD1111" i="42"/>
  <c r="FE1111" i="42"/>
  <c r="FF1111" i="42"/>
  <c r="FG1111" i="42"/>
  <c r="FH1111" i="42"/>
  <c r="FI1111" i="42"/>
  <c r="FJ1111" i="42"/>
  <c r="FK1111" i="42"/>
  <c r="FB1112" i="42"/>
  <c r="FC1112" i="42"/>
  <c r="FD1112" i="42"/>
  <c r="FE1112" i="42"/>
  <c r="FF1112" i="42"/>
  <c r="FG1112" i="42"/>
  <c r="FH1112" i="42"/>
  <c r="FI1112" i="42"/>
  <c r="FJ1112" i="42"/>
  <c r="FK1112" i="42"/>
  <c r="FB1113" i="42"/>
  <c r="FC1113" i="42"/>
  <c r="FD1113" i="42"/>
  <c r="FE1113" i="42"/>
  <c r="FF1113" i="42"/>
  <c r="FG1113" i="42"/>
  <c r="FH1113" i="42"/>
  <c r="FI1113" i="42"/>
  <c r="FJ1113" i="42"/>
  <c r="FK1113" i="42"/>
  <c r="FB1114" i="42"/>
  <c r="FC1114" i="42"/>
  <c r="FD1114" i="42"/>
  <c r="FE1114" i="42"/>
  <c r="FF1114" i="42"/>
  <c r="FG1114" i="42"/>
  <c r="FH1114" i="42"/>
  <c r="FI1114" i="42"/>
  <c r="FJ1114" i="42"/>
  <c r="FK1114" i="42"/>
  <c r="FB1115" i="42"/>
  <c r="FC1115" i="42"/>
  <c r="FD1115" i="42"/>
  <c r="FE1115" i="42"/>
  <c r="FF1115" i="42"/>
  <c r="FG1115" i="42"/>
  <c r="FH1115" i="42"/>
  <c r="FI1115" i="42"/>
  <c r="FJ1115" i="42"/>
  <c r="FK1115" i="42"/>
  <c r="FB1116" i="42"/>
  <c r="FC1116" i="42"/>
  <c r="FD1116" i="42"/>
  <c r="FE1116" i="42"/>
  <c r="FF1116" i="42"/>
  <c r="FG1116" i="42"/>
  <c r="FH1116" i="42"/>
  <c r="FI1116" i="42"/>
  <c r="FJ1116" i="42"/>
  <c r="FK1116" i="42"/>
  <c r="FB1117" i="42"/>
  <c r="FC1117" i="42"/>
  <c r="FD1117" i="42"/>
  <c r="FE1117" i="42"/>
  <c r="FF1117" i="42"/>
  <c r="FG1117" i="42"/>
  <c r="FH1117" i="42"/>
  <c r="FI1117" i="42"/>
  <c r="FJ1117" i="42"/>
  <c r="FK1117" i="42"/>
  <c r="FB1118" i="42"/>
  <c r="FC1118" i="42"/>
  <c r="FD1118" i="42"/>
  <c r="FE1118" i="42"/>
  <c r="FF1118" i="42"/>
  <c r="FG1118" i="42"/>
  <c r="FH1118" i="42"/>
  <c r="FI1118" i="42"/>
  <c r="FJ1118" i="42"/>
  <c r="FK1118" i="42"/>
  <c r="FB1119" i="42"/>
  <c r="FC1119" i="42"/>
  <c r="FD1119" i="42"/>
  <c r="FE1119" i="42"/>
  <c r="FF1119" i="42"/>
  <c r="FG1119" i="42"/>
  <c r="FH1119" i="42"/>
  <c r="FI1119" i="42"/>
  <c r="FJ1119" i="42"/>
  <c r="FK1119" i="42"/>
  <c r="FB1120" i="42"/>
  <c r="FC1120" i="42"/>
  <c r="FD1120" i="42"/>
  <c r="FE1120" i="42"/>
  <c r="FF1120" i="42"/>
  <c r="FG1120" i="42"/>
  <c r="FH1120" i="42"/>
  <c r="FI1120" i="42"/>
  <c r="FJ1120" i="42"/>
  <c r="FK1120" i="42"/>
  <c r="FB1121" i="42"/>
  <c r="FC1121" i="42"/>
  <c r="FD1121" i="42"/>
  <c r="FE1121" i="42"/>
  <c r="FF1121" i="42"/>
  <c r="FG1121" i="42"/>
  <c r="FH1121" i="42"/>
  <c r="FI1121" i="42"/>
  <c r="FJ1121" i="42"/>
  <c r="FK1121" i="42"/>
  <c r="FB1122" i="42"/>
  <c r="FC1122" i="42"/>
  <c r="FD1122" i="42"/>
  <c r="FE1122" i="42"/>
  <c r="FF1122" i="42"/>
  <c r="FG1122" i="42"/>
  <c r="FH1122" i="42"/>
  <c r="FI1122" i="42"/>
  <c r="FJ1122" i="42"/>
  <c r="FK1122" i="42"/>
  <c r="FB1123" i="42"/>
  <c r="FC1123" i="42"/>
  <c r="FD1123" i="42"/>
  <c r="FE1123" i="42"/>
  <c r="FF1123" i="42"/>
  <c r="FG1123" i="42"/>
  <c r="FH1123" i="42"/>
  <c r="FI1123" i="42"/>
  <c r="FJ1123" i="42"/>
  <c r="FK1123" i="42"/>
  <c r="FB1124" i="42"/>
  <c r="FC1124" i="42"/>
  <c r="FD1124" i="42"/>
  <c r="FE1124" i="42"/>
  <c r="FF1124" i="42"/>
  <c r="FG1124" i="42"/>
  <c r="FH1124" i="42"/>
  <c r="FI1124" i="42"/>
  <c r="FJ1124" i="42"/>
  <c r="FK1124" i="42"/>
  <c r="FB1125" i="42"/>
  <c r="FC1125" i="42"/>
  <c r="FD1125" i="42"/>
  <c r="FE1125" i="42"/>
  <c r="FF1125" i="42"/>
  <c r="FG1125" i="42"/>
  <c r="FH1125" i="42"/>
  <c r="FI1125" i="42"/>
  <c r="FJ1125" i="42"/>
  <c r="FK1125" i="42"/>
  <c r="FB1126" i="42"/>
  <c r="FC1126" i="42"/>
  <c r="FD1126" i="42"/>
  <c r="FE1126" i="42"/>
  <c r="FF1126" i="42"/>
  <c r="FG1126" i="42"/>
  <c r="FH1126" i="42"/>
  <c r="FI1126" i="42"/>
  <c r="FJ1126" i="42"/>
  <c r="FK1126" i="42"/>
  <c r="FB1127" i="42"/>
  <c r="FC1127" i="42"/>
  <c r="FD1127" i="42"/>
  <c r="FE1127" i="42"/>
  <c r="FF1127" i="42"/>
  <c r="FG1127" i="42"/>
  <c r="FH1127" i="42"/>
  <c r="FI1127" i="42"/>
  <c r="FJ1127" i="42"/>
  <c r="FK1127" i="42"/>
  <c r="FB1128" i="42"/>
  <c r="FC1128" i="42"/>
  <c r="FD1128" i="42"/>
  <c r="FE1128" i="42"/>
  <c r="FF1128" i="42"/>
  <c r="FG1128" i="42"/>
  <c r="FH1128" i="42"/>
  <c r="FI1128" i="42"/>
  <c r="FJ1128" i="42"/>
  <c r="FK1128" i="42"/>
  <c r="FB1129" i="42"/>
  <c r="FC1129" i="42"/>
  <c r="FD1129" i="42"/>
  <c r="FE1129" i="42"/>
  <c r="FF1129" i="42"/>
  <c r="FG1129" i="42"/>
  <c r="FH1129" i="42"/>
  <c r="FI1129" i="42"/>
  <c r="FJ1129" i="42"/>
  <c r="FK1129" i="42"/>
  <c r="FB1130" i="42"/>
  <c r="FC1130" i="42"/>
  <c r="FD1130" i="42"/>
  <c r="FE1130" i="42"/>
  <c r="FF1130" i="42"/>
  <c r="FG1130" i="42"/>
  <c r="FH1130" i="42"/>
  <c r="FI1130" i="42"/>
  <c r="FJ1130" i="42"/>
  <c r="FK1130" i="42"/>
  <c r="FB1131" i="42"/>
  <c r="FC1131" i="42"/>
  <c r="FD1131" i="42"/>
  <c r="FE1131" i="42"/>
  <c r="FF1131" i="42"/>
  <c r="FG1131" i="42"/>
  <c r="FH1131" i="42"/>
  <c r="FI1131" i="42"/>
  <c r="FJ1131" i="42"/>
  <c r="FK1131" i="42"/>
  <c r="FB1132" i="42"/>
  <c r="FC1132" i="42"/>
  <c r="FD1132" i="42"/>
  <c r="FE1132" i="42"/>
  <c r="FF1132" i="42"/>
  <c r="FG1132" i="42"/>
  <c r="FH1132" i="42"/>
  <c r="FI1132" i="42"/>
  <c r="FJ1132" i="42"/>
  <c r="FK1132" i="42"/>
  <c r="FB1133" i="42"/>
  <c r="FC1133" i="42"/>
  <c r="FD1133" i="42"/>
  <c r="FE1133" i="42"/>
  <c r="FF1133" i="42"/>
  <c r="FG1133" i="42"/>
  <c r="FH1133" i="42"/>
  <c r="FI1133" i="42"/>
  <c r="FJ1133" i="42"/>
  <c r="FK1133" i="42"/>
  <c r="FB1134" i="42"/>
  <c r="FC1134" i="42"/>
  <c r="FD1134" i="42"/>
  <c r="FE1134" i="42"/>
  <c r="FF1134" i="42"/>
  <c r="FG1134" i="42"/>
  <c r="FH1134" i="42"/>
  <c r="FI1134" i="42"/>
  <c r="FJ1134" i="42"/>
  <c r="FK1134" i="42"/>
  <c r="FB1135" i="42"/>
  <c r="FC1135" i="42"/>
  <c r="FD1135" i="42"/>
  <c r="FE1135" i="42"/>
  <c r="FF1135" i="42"/>
  <c r="FG1135" i="42"/>
  <c r="FH1135" i="42"/>
  <c r="FI1135" i="42"/>
  <c r="FJ1135" i="42"/>
  <c r="FK1135" i="42"/>
  <c r="FB1136" i="42"/>
  <c r="FC1136" i="42"/>
  <c r="FD1136" i="42"/>
  <c r="FE1136" i="42"/>
  <c r="FF1136" i="42"/>
  <c r="FG1136" i="42"/>
  <c r="FH1136" i="42"/>
  <c r="FI1136" i="42"/>
  <c r="FJ1136" i="42"/>
  <c r="FK1136" i="42"/>
  <c r="FB1137" i="42"/>
  <c r="FC1137" i="42"/>
  <c r="FD1137" i="42"/>
  <c r="FE1137" i="42"/>
  <c r="FF1137" i="42"/>
  <c r="FG1137" i="42"/>
  <c r="FH1137" i="42"/>
  <c r="FI1137" i="42"/>
  <c r="FJ1137" i="42"/>
  <c r="FK1137" i="42"/>
  <c r="FB10" i="42"/>
  <c r="K265" i="43"/>
  <c r="K249" i="43"/>
  <c r="V249" i="43" s="1"/>
  <c r="K241" i="43"/>
  <c r="K233" i="43"/>
  <c r="K221" i="43"/>
  <c r="V221" i="43" s="1"/>
  <c r="K209" i="43"/>
  <c r="K205" i="43"/>
  <c r="K189" i="43"/>
  <c r="V189" i="43" s="1"/>
  <c r="K185" i="43"/>
  <c r="K177" i="43"/>
  <c r="V177" i="43" s="1"/>
  <c r="K161" i="43"/>
  <c r="V161" i="43" s="1"/>
  <c r="K157" i="43"/>
  <c r="V157" i="43" s="1"/>
  <c r="K145" i="43"/>
  <c r="K137" i="43"/>
  <c r="V137" i="43" s="1"/>
  <c r="K125" i="43"/>
  <c r="K121" i="43"/>
  <c r="K105" i="43"/>
  <c r="K97" i="43"/>
  <c r="K93" i="43"/>
  <c r="AJ93" i="43" s="1"/>
  <c r="K77" i="43"/>
  <c r="K73" i="43"/>
  <c r="K61" i="43"/>
  <c r="K49" i="43"/>
  <c r="K41" i="43"/>
  <c r="K33" i="43"/>
  <c r="V33" i="43" s="1"/>
  <c r="K17" i="43"/>
  <c r="V17" i="43" s="1"/>
  <c r="K13" i="43"/>
  <c r="K9" i="43"/>
  <c r="AJ9" i="43" s="1"/>
  <c r="K277" i="43"/>
  <c r="K269" i="43"/>
  <c r="K293" i="43"/>
  <c r="G285" i="43"/>
  <c r="G273" i="43"/>
  <c r="AF273" i="43" s="1"/>
  <c r="G269" i="43"/>
  <c r="G253" i="43"/>
  <c r="G249" i="43"/>
  <c r="AF249" i="43" s="1"/>
  <c r="G241" i="43"/>
  <c r="AF241" i="43" s="1"/>
  <c r="G225" i="43"/>
  <c r="G221" i="43"/>
  <c r="R221" i="43" s="1"/>
  <c r="G209" i="43"/>
  <c r="G201" i="43"/>
  <c r="G189" i="43"/>
  <c r="R189" i="43" s="1"/>
  <c r="G185" i="43"/>
  <c r="AF185" i="43" s="1"/>
  <c r="G169" i="43"/>
  <c r="AF169" i="43" s="1"/>
  <c r="G161" i="43"/>
  <c r="AF161" i="43" s="1"/>
  <c r="G157" i="43"/>
  <c r="R157" i="43" s="1"/>
  <c r="G141" i="43"/>
  <c r="R141" i="43" s="1"/>
  <c r="G137" i="43"/>
  <c r="AF137" i="43" s="1"/>
  <c r="G125" i="43"/>
  <c r="R125" i="43" s="1"/>
  <c r="G113" i="43"/>
  <c r="AF113" i="43" s="1"/>
  <c r="G105" i="43"/>
  <c r="AF105" i="43" s="1"/>
  <c r="G97" i="43"/>
  <c r="G81" i="43"/>
  <c r="G73" i="43"/>
  <c r="G57" i="43"/>
  <c r="R57" i="43" s="1"/>
  <c r="G49" i="43"/>
  <c r="AF49" i="43" s="1"/>
  <c r="G41" i="43"/>
  <c r="AF41" i="43" s="1"/>
  <c r="G31" i="43"/>
  <c r="G17" i="43"/>
  <c r="AF17" i="43" s="1"/>
  <c r="N297" i="43"/>
  <c r="N289" i="43"/>
  <c r="AM289" i="43" s="1"/>
  <c r="N273" i="43"/>
  <c r="Y273" i="43" s="1"/>
  <c r="N241" i="43"/>
  <c r="Y241" i="43" s="1"/>
  <c r="N233" i="43"/>
  <c r="N209" i="43"/>
  <c r="AM209" i="43" s="1"/>
  <c r="N193" i="43"/>
  <c r="AM193" i="43" s="1"/>
  <c r="N169" i="43"/>
  <c r="N161" i="43"/>
  <c r="AM161" i="43" s="1"/>
  <c r="N129" i="43"/>
  <c r="N113" i="43"/>
  <c r="N105" i="43"/>
  <c r="N73" i="43"/>
  <c r="N65" i="43"/>
  <c r="N41" i="43"/>
  <c r="N17" i="43"/>
  <c r="Y17" i="43" s="1"/>
  <c r="J173" i="43"/>
  <c r="U173" i="43" s="1"/>
  <c r="J165" i="43"/>
  <c r="J149" i="43"/>
  <c r="J147" i="43"/>
  <c r="AI147" i="43" s="1"/>
  <c r="J141" i="43"/>
  <c r="U141" i="43" s="1"/>
  <c r="J125" i="43"/>
  <c r="U125" i="43" s="1"/>
  <c r="J117" i="43"/>
  <c r="U117" i="43" s="1"/>
  <c r="J109" i="43"/>
  <c r="U109" i="43" s="1"/>
  <c r="J85" i="43"/>
  <c r="U85" i="43" s="1"/>
  <c r="J67" i="43"/>
  <c r="AI67" i="43" s="1"/>
  <c r="J61" i="43"/>
  <c r="AI61" i="43" s="1"/>
  <c r="J53" i="43"/>
  <c r="U53" i="43" s="1"/>
  <c r="J37" i="43"/>
  <c r="U37" i="43" s="1"/>
  <c r="J35" i="43"/>
  <c r="U35" i="43" s="1"/>
  <c r="J21" i="43"/>
  <c r="U21" i="43" s="1"/>
  <c r="J13" i="43"/>
  <c r="U13" i="43" s="1"/>
  <c r="J293" i="43"/>
  <c r="U293" i="43" s="1"/>
  <c r="J285" i="43"/>
  <c r="AI285" i="43" s="1"/>
  <c r="J253" i="43"/>
  <c r="U253" i="43" s="1"/>
  <c r="J237" i="43"/>
  <c r="AI237" i="43" s="1"/>
  <c r="J225" i="43"/>
  <c r="U225" i="43" s="1"/>
  <c r="J213" i="43"/>
  <c r="J209" i="43"/>
  <c r="AI209" i="43" s="1"/>
  <c r="J205" i="43"/>
  <c r="AI205" i="43" s="1"/>
  <c r="J197" i="43"/>
  <c r="AI197" i="43" s="1"/>
  <c r="J195" i="43"/>
  <c r="AI195" i="43" s="1"/>
  <c r="J193" i="43"/>
  <c r="AI193" i="43" s="1"/>
  <c r="J185" i="43"/>
  <c r="U185" i="43" s="1"/>
  <c r="J181" i="43"/>
  <c r="AI181" i="43" s="1"/>
  <c r="J177" i="43"/>
  <c r="F197" i="43"/>
  <c r="AE197" i="43" s="1"/>
  <c r="F189" i="43"/>
  <c r="AE189" i="43" s="1"/>
  <c r="F181" i="43"/>
  <c r="AE181" i="43" s="1"/>
  <c r="F165" i="43"/>
  <c r="AE165" i="43" s="1"/>
  <c r="F155" i="43"/>
  <c r="F149" i="43"/>
  <c r="AE149" i="43" s="1"/>
  <c r="F135" i="43"/>
  <c r="AE135" i="43" s="1"/>
  <c r="F133" i="43"/>
  <c r="Q133" i="43" s="1"/>
  <c r="F125" i="43"/>
  <c r="AE125" i="43" s="1"/>
  <c r="F117" i="43"/>
  <c r="Q117" i="43" s="1"/>
  <c r="F111" i="43"/>
  <c r="F93" i="43"/>
  <c r="AE93" i="43" s="1"/>
  <c r="F83" i="43"/>
  <c r="F69" i="43"/>
  <c r="Q69" i="43" s="1"/>
  <c r="F63" i="43"/>
  <c r="F61" i="43"/>
  <c r="Q61" i="43" s="1"/>
  <c r="F53" i="43"/>
  <c r="Q53" i="43" s="1"/>
  <c r="F49" i="43"/>
  <c r="AE49" i="43" s="1"/>
  <c r="F43" i="43"/>
  <c r="F41" i="43"/>
  <c r="AE41" i="43" s="1"/>
  <c r="F37" i="43"/>
  <c r="Q37" i="43" s="1"/>
  <c r="F33" i="43"/>
  <c r="AE33" i="43" s="1"/>
  <c r="F29" i="43"/>
  <c r="Q29" i="43" s="1"/>
  <c r="F21" i="43"/>
  <c r="Q21" i="43" s="1"/>
  <c r="F17" i="43"/>
  <c r="AE17" i="43" s="1"/>
  <c r="F11" i="43"/>
  <c r="F9" i="43"/>
  <c r="Q9" i="43" s="1"/>
  <c r="M285" i="43"/>
  <c r="M281" i="43"/>
  <c r="AL281" i="43" s="1"/>
  <c r="M277" i="43"/>
  <c r="M269" i="43"/>
  <c r="M265" i="43"/>
  <c r="AL265" i="43" s="1"/>
  <c r="M259" i="43"/>
  <c r="AL259" i="43" s="1"/>
  <c r="M257" i="43"/>
  <c r="M253" i="43"/>
  <c r="M249" i="43"/>
  <c r="X249" i="43" s="1"/>
  <c r="M245" i="43"/>
  <c r="M237" i="43"/>
  <c r="X237" i="43" s="1"/>
  <c r="M233" i="43"/>
  <c r="AL233" i="43" s="1"/>
  <c r="M227" i="43"/>
  <c r="X227" i="43" s="1"/>
  <c r="M225" i="43"/>
  <c r="M221" i="43"/>
  <c r="M217" i="43"/>
  <c r="AL217" i="43" s="1"/>
  <c r="M213" i="43"/>
  <c r="M205" i="43"/>
  <c r="X205" i="43" s="1"/>
  <c r="M201" i="43"/>
  <c r="AL201" i="43" s="1"/>
  <c r="M195" i="43"/>
  <c r="X195" i="43" s="1"/>
  <c r="M193" i="43"/>
  <c r="AL193" i="43" s="1"/>
  <c r="M189" i="43"/>
  <c r="M185" i="43"/>
  <c r="AL185" i="43" s="1"/>
  <c r="M181" i="43"/>
  <c r="AL181" i="43" s="1"/>
  <c r="M173" i="43"/>
  <c r="X173" i="43" s="1"/>
  <c r="M169" i="43"/>
  <c r="AL169" i="43" s="1"/>
  <c r="M163" i="43"/>
  <c r="X163" i="43" s="1"/>
  <c r="M161" i="43"/>
  <c r="AL161" i="43" s="1"/>
  <c r="M157" i="43"/>
  <c r="M153" i="43"/>
  <c r="AL153" i="43" s="1"/>
  <c r="M149" i="43"/>
  <c r="AL149" i="43" s="1"/>
  <c r="M141" i="43"/>
  <c r="X141" i="43" s="1"/>
  <c r="M137" i="43"/>
  <c r="AL137" i="43" s="1"/>
  <c r="M131" i="43"/>
  <c r="X131" i="43" s="1"/>
  <c r="M129" i="43"/>
  <c r="AL129" i="43" s="1"/>
  <c r="M125" i="43"/>
  <c r="M121" i="43"/>
  <c r="AL121" i="43" s="1"/>
  <c r="M117" i="43"/>
  <c r="AL117" i="43" s="1"/>
  <c r="M109" i="43"/>
  <c r="X109" i="43" s="1"/>
  <c r="M105" i="43"/>
  <c r="AL105" i="43" s="1"/>
  <c r="M99" i="43"/>
  <c r="X99" i="43" s="1"/>
  <c r="M97" i="43"/>
  <c r="X97" i="43" s="1"/>
  <c r="M93" i="43"/>
  <c r="M89" i="43"/>
  <c r="AL89" i="43" s="1"/>
  <c r="M85" i="43"/>
  <c r="AL85" i="43" s="1"/>
  <c r="M77" i="43"/>
  <c r="M73" i="43"/>
  <c r="AL73" i="43" s="1"/>
  <c r="M67" i="43"/>
  <c r="X67" i="43" s="1"/>
  <c r="M65" i="43"/>
  <c r="AL65" i="43" s="1"/>
  <c r="M61" i="43"/>
  <c r="M57" i="43"/>
  <c r="M53" i="43"/>
  <c r="M45" i="43"/>
  <c r="AL45" i="43" s="1"/>
  <c r="M41" i="43"/>
  <c r="M35" i="43"/>
  <c r="X35" i="43" s="1"/>
  <c r="M33" i="43"/>
  <c r="M29" i="43"/>
  <c r="AL29" i="43" s="1"/>
  <c r="M25" i="43"/>
  <c r="X25" i="43" s="1"/>
  <c r="M21" i="43"/>
  <c r="M13" i="43"/>
  <c r="AL13" i="43" s="1"/>
  <c r="M9" i="43"/>
  <c r="I277" i="43"/>
  <c r="I263" i="43"/>
  <c r="I261" i="43"/>
  <c r="I253" i="43"/>
  <c r="I245" i="43"/>
  <c r="T245" i="43" s="1"/>
  <c r="I243" i="43"/>
  <c r="AH243" i="43" s="1"/>
  <c r="I229" i="43"/>
  <c r="AH229" i="43" s="1"/>
  <c r="I223" i="43"/>
  <c r="T223" i="43" s="1"/>
  <c r="I221" i="43"/>
  <c r="I213" i="43"/>
  <c r="AH213" i="43" s="1"/>
  <c r="I211" i="43"/>
  <c r="T211" i="43" s="1"/>
  <c r="I203" i="43"/>
  <c r="T203" i="43" s="1"/>
  <c r="I197" i="43"/>
  <c r="AH197" i="43" s="1"/>
  <c r="I191" i="43"/>
  <c r="T191" i="43" s="1"/>
  <c r="I189" i="43"/>
  <c r="I181" i="43"/>
  <c r="AH181" i="43" s="1"/>
  <c r="I171" i="43"/>
  <c r="T171" i="43" s="1"/>
  <c r="I167" i="43"/>
  <c r="T167" i="43" s="1"/>
  <c r="I165" i="43"/>
  <c r="AH165" i="43" s="1"/>
  <c r="I157" i="43"/>
  <c r="I149" i="43"/>
  <c r="AH149" i="43" s="1"/>
  <c r="I135" i="43"/>
  <c r="T135" i="43" s="1"/>
  <c r="I133" i="43"/>
  <c r="AH133" i="43" s="1"/>
  <c r="I125" i="43"/>
  <c r="I117" i="43"/>
  <c r="AH117" i="43" s="1"/>
  <c r="I115" i="43"/>
  <c r="T115" i="43" s="1"/>
  <c r="I101" i="43"/>
  <c r="AH101" i="43" s="1"/>
  <c r="I95" i="43"/>
  <c r="I93" i="43"/>
  <c r="I85" i="43"/>
  <c r="I83" i="43"/>
  <c r="T83" i="43" s="1"/>
  <c r="I75" i="43"/>
  <c r="T75" i="43" s="1"/>
  <c r="I69" i="43"/>
  <c r="I63" i="43"/>
  <c r="T63" i="43" s="1"/>
  <c r="I61" i="43"/>
  <c r="I53" i="43"/>
  <c r="T53" i="43" s="1"/>
  <c r="I43" i="43"/>
  <c r="T43" i="43" s="1"/>
  <c r="I39" i="43"/>
  <c r="T39" i="43" s="1"/>
  <c r="I37" i="43"/>
  <c r="I29" i="43"/>
  <c r="T29" i="43" s="1"/>
  <c r="I21" i="43"/>
  <c r="H299" i="43"/>
  <c r="H297" i="43"/>
  <c r="S297" i="43" s="1"/>
  <c r="H289" i="43"/>
  <c r="S289" i="43" s="1"/>
  <c r="H281" i="43"/>
  <c r="S281" i="43" s="1"/>
  <c r="H279" i="43"/>
  <c r="H265" i="43"/>
  <c r="S265" i="43" s="1"/>
  <c r="H259" i="43"/>
  <c r="H257" i="43"/>
  <c r="S257" i="43" s="1"/>
  <c r="H249" i="43"/>
  <c r="S249" i="43" s="1"/>
  <c r="H247" i="43"/>
  <c r="H239" i="43"/>
  <c r="S239" i="43" s="1"/>
  <c r="H233" i="43"/>
  <c r="S233" i="43" s="1"/>
  <c r="H227" i="43"/>
  <c r="H225" i="43"/>
  <c r="S225" i="43" s="1"/>
  <c r="H217" i="43"/>
  <c r="S217" i="43" s="1"/>
  <c r="H207" i="43"/>
  <c r="H203" i="43"/>
  <c r="AG203" i="43" s="1"/>
  <c r="H201" i="43"/>
  <c r="H193" i="43"/>
  <c r="S193" i="43" s="1"/>
  <c r="H185" i="43"/>
  <c r="H171" i="43"/>
  <c r="AG171" i="43" s="1"/>
  <c r="H169" i="43"/>
  <c r="H161" i="43"/>
  <c r="S161" i="43" s="1"/>
  <c r="H153" i="43"/>
  <c r="H151" i="43"/>
  <c r="H137" i="43"/>
  <c r="S137" i="43" s="1"/>
  <c r="H131" i="43"/>
  <c r="H129" i="43"/>
  <c r="H121" i="43"/>
  <c r="S121" i="43" s="1"/>
  <c r="H119" i="43"/>
  <c r="H111" i="43"/>
  <c r="H105" i="43"/>
  <c r="H99" i="43"/>
  <c r="S99" i="43" s="1"/>
  <c r="H97" i="43"/>
  <c r="S97" i="43" s="1"/>
  <c r="H89" i="43"/>
  <c r="H79" i="43"/>
  <c r="H75" i="43"/>
  <c r="AG75" i="43" s="1"/>
  <c r="H73" i="43"/>
  <c r="H65" i="43"/>
  <c r="S65" i="43" s="1"/>
  <c r="H57" i="43"/>
  <c r="H45" i="43"/>
  <c r="S45" i="43" s="1"/>
  <c r="H39" i="43"/>
  <c r="AG39" i="43" s="1"/>
  <c r="H37" i="43"/>
  <c r="S37" i="43" s="1"/>
  <c r="H29" i="43"/>
  <c r="S29" i="43" s="1"/>
  <c r="H23" i="43"/>
  <c r="AG23" i="43" s="1"/>
  <c r="H21" i="43"/>
  <c r="S21" i="43" s="1"/>
  <c r="H13" i="43"/>
  <c r="S13" i="43" s="1"/>
  <c r="K479" i="43"/>
  <c r="K399" i="43"/>
  <c r="AJ399" i="43" s="1"/>
  <c r="K351" i="43"/>
  <c r="G473" i="43"/>
  <c r="R473" i="43" s="1"/>
  <c r="G457" i="43"/>
  <c r="G441" i="43"/>
  <c r="R441" i="43" s="1"/>
  <c r="G409" i="43"/>
  <c r="R409" i="43" s="1"/>
  <c r="G393" i="43"/>
  <c r="AF393" i="43" s="1"/>
  <c r="G343" i="43"/>
  <c r="AF343" i="43" s="1"/>
  <c r="G327" i="43"/>
  <c r="N443" i="43"/>
  <c r="N427" i="43"/>
  <c r="K485" i="43"/>
  <c r="K469" i="43"/>
  <c r="V469" i="43" s="1"/>
  <c r="K453" i="43"/>
  <c r="V453" i="43" s="1"/>
  <c r="K421" i="43"/>
  <c r="K405" i="43"/>
  <c r="K389" i="43"/>
  <c r="V389" i="43" s="1"/>
  <c r="K357" i="43"/>
  <c r="K341" i="43"/>
  <c r="K325" i="43"/>
  <c r="G463" i="43"/>
  <c r="AF463" i="43" s="1"/>
  <c r="G415" i="43"/>
  <c r="R415" i="43" s="1"/>
  <c r="G349" i="43"/>
  <c r="G333" i="43"/>
  <c r="AF333" i="43" s="1"/>
  <c r="G317" i="43"/>
  <c r="N473" i="43"/>
  <c r="N441" i="43"/>
  <c r="N425" i="43"/>
  <c r="AM425" i="43" s="1"/>
  <c r="N409" i="43"/>
  <c r="K483" i="43"/>
  <c r="AJ483" i="43" s="1"/>
  <c r="K467" i="43"/>
  <c r="V467" i="43" s="1"/>
  <c r="K355" i="43"/>
  <c r="K339" i="43"/>
  <c r="G477" i="43"/>
  <c r="R477" i="43" s="1"/>
  <c r="G461" i="43"/>
  <c r="R461" i="43" s="1"/>
  <c r="G445" i="43"/>
  <c r="R445" i="43" s="1"/>
  <c r="G413" i="43"/>
  <c r="AF413" i="43" s="1"/>
  <c r="G397" i="43"/>
  <c r="R397" i="43" s="1"/>
  <c r="G381" i="43"/>
  <c r="R381" i="43" s="1"/>
  <c r="G355" i="43"/>
  <c r="R355" i="43" s="1"/>
  <c r="G339" i="43"/>
  <c r="R339" i="43" s="1"/>
  <c r="N333" i="43"/>
  <c r="Y333" i="43" s="1"/>
  <c r="N447" i="43"/>
  <c r="N431" i="43"/>
  <c r="K473" i="43"/>
  <c r="K457" i="43"/>
  <c r="AJ457" i="43" s="1"/>
  <c r="K425" i="43"/>
  <c r="V425" i="43" s="1"/>
  <c r="K409" i="43"/>
  <c r="AJ409" i="43" s="1"/>
  <c r="K393" i="43"/>
  <c r="AJ393" i="43" s="1"/>
  <c r="K361" i="43"/>
  <c r="K345" i="43"/>
  <c r="K329" i="43"/>
  <c r="G467" i="43"/>
  <c r="R467" i="43" s="1"/>
  <c r="G419" i="43"/>
  <c r="G353" i="43"/>
  <c r="G337" i="43"/>
  <c r="R337" i="43" s="1"/>
  <c r="G321" i="43"/>
  <c r="AF321" i="43" s="1"/>
  <c r="N325" i="43"/>
  <c r="Y325" i="43" s="1"/>
  <c r="N477" i="43"/>
  <c r="N445" i="43"/>
  <c r="N429" i="43"/>
  <c r="AM429" i="43" s="1"/>
  <c r="N389" i="43"/>
  <c r="N327" i="43"/>
  <c r="Y327" i="43" s="1"/>
  <c r="J367" i="43"/>
  <c r="J411" i="43"/>
  <c r="AI411" i="43" s="1"/>
  <c r="J395" i="43"/>
  <c r="J321" i="43"/>
  <c r="F353" i="43"/>
  <c r="F479" i="43"/>
  <c r="F463" i="43"/>
  <c r="F331" i="43"/>
  <c r="N381" i="43"/>
  <c r="Y381" i="43" s="1"/>
  <c r="N321" i="43"/>
  <c r="J325" i="43"/>
  <c r="J473" i="43"/>
  <c r="J441" i="43"/>
  <c r="J425" i="43"/>
  <c r="AI425" i="43" s="1"/>
  <c r="J409" i="43"/>
  <c r="J363" i="43"/>
  <c r="J313" i="43"/>
  <c r="F375" i="43"/>
  <c r="Q375" i="43" s="1"/>
  <c r="F311" i="43"/>
  <c r="F477" i="43"/>
  <c r="Q477" i="43" s="1"/>
  <c r="F445" i="43"/>
  <c r="F429" i="43"/>
  <c r="Q429" i="43" s="1"/>
  <c r="F413" i="43"/>
  <c r="AE413" i="43" s="1"/>
  <c r="F381" i="43"/>
  <c r="F325" i="43"/>
  <c r="Q325" i="43" s="1"/>
  <c r="M461" i="43"/>
  <c r="M445" i="43"/>
  <c r="X445" i="43" s="1"/>
  <c r="N405" i="43"/>
  <c r="Y405" i="43" s="1"/>
  <c r="N311" i="43"/>
  <c r="AM311" i="43" s="1"/>
  <c r="J317" i="43"/>
  <c r="U317" i="43" s="1"/>
  <c r="J415" i="43"/>
  <c r="J323" i="43"/>
  <c r="U323" i="43" s="1"/>
  <c r="J337" i="43"/>
  <c r="F337" i="43"/>
  <c r="AE337" i="43" s="1"/>
  <c r="F303" i="43"/>
  <c r="Q303" i="43" s="1"/>
  <c r="F475" i="43"/>
  <c r="F411" i="43"/>
  <c r="Q411" i="43" s="1"/>
  <c r="F395" i="43"/>
  <c r="Q395" i="43" s="1"/>
  <c r="N369" i="43"/>
  <c r="Y369" i="43" s="1"/>
  <c r="N305" i="43"/>
  <c r="J375" i="43"/>
  <c r="U375" i="43" s="1"/>
  <c r="J341" i="43"/>
  <c r="U341" i="43" s="1"/>
  <c r="J469" i="43"/>
  <c r="J453" i="43"/>
  <c r="J437" i="43"/>
  <c r="U437" i="43" s="1"/>
  <c r="J405" i="43"/>
  <c r="U405" i="43" s="1"/>
  <c r="J389" i="43"/>
  <c r="J347" i="43"/>
  <c r="F361" i="43"/>
  <c r="F481" i="43"/>
  <c r="F449" i="43"/>
  <c r="Q449" i="43" s="1"/>
  <c r="F433" i="43"/>
  <c r="F417" i="43"/>
  <c r="Q417" i="43" s="1"/>
  <c r="F385" i="43"/>
  <c r="F341" i="43"/>
  <c r="AE341" i="43" s="1"/>
  <c r="M481" i="43"/>
  <c r="X481" i="43" s="1"/>
  <c r="M465" i="43"/>
  <c r="X465" i="43" s="1"/>
  <c r="M449" i="43"/>
  <c r="M403" i="43"/>
  <c r="M369" i="43"/>
  <c r="M353" i="43"/>
  <c r="X353" i="43" s="1"/>
  <c r="M337" i="43"/>
  <c r="X337" i="43" s="1"/>
  <c r="M305" i="43"/>
  <c r="X305" i="43" s="1"/>
  <c r="I485" i="43"/>
  <c r="AH485" i="43" s="1"/>
  <c r="I469" i="43"/>
  <c r="I437" i="43"/>
  <c r="AH437" i="43" s="1"/>
  <c r="I421" i="43"/>
  <c r="I405" i="43"/>
  <c r="AH405" i="43" s="1"/>
  <c r="I347" i="43"/>
  <c r="I315" i="43"/>
  <c r="AH315" i="43" s="1"/>
  <c r="M409" i="43"/>
  <c r="M393" i="43"/>
  <c r="X393" i="43" s="1"/>
  <c r="M327" i="43"/>
  <c r="AL327" i="43" s="1"/>
  <c r="M311" i="43"/>
  <c r="I427" i="43"/>
  <c r="I395" i="43"/>
  <c r="I377" i="43"/>
  <c r="AH377" i="43" s="1"/>
  <c r="I361" i="43"/>
  <c r="AH361" i="43" s="1"/>
  <c r="I329" i="43"/>
  <c r="I313" i="43"/>
  <c r="AH313" i="43" s="1"/>
  <c r="M399" i="43"/>
  <c r="X399" i="43" s="1"/>
  <c r="M383" i="43"/>
  <c r="X383" i="43" s="1"/>
  <c r="M349" i="43"/>
  <c r="M333" i="43"/>
  <c r="X333" i="43" s="1"/>
  <c r="M317" i="43"/>
  <c r="I457" i="43"/>
  <c r="AH457" i="43" s="1"/>
  <c r="I441" i="43"/>
  <c r="T441" i="43" s="1"/>
  <c r="I425" i="43"/>
  <c r="I393" i="43"/>
  <c r="I375" i="43"/>
  <c r="T375" i="43" s="1"/>
  <c r="I311" i="43"/>
  <c r="T311" i="43" s="1"/>
  <c r="M487" i="43"/>
  <c r="M429" i="43"/>
  <c r="M413" i="43"/>
  <c r="M397" i="43"/>
  <c r="M371" i="43"/>
  <c r="M307" i="43"/>
  <c r="I487" i="43"/>
  <c r="T487" i="43" s="1"/>
  <c r="I423" i="43"/>
  <c r="I407" i="43"/>
  <c r="I373" i="43"/>
  <c r="I357" i="43"/>
  <c r="T357" i="43" s="1"/>
  <c r="I341" i="43"/>
  <c r="I309" i="43"/>
  <c r="L425" i="43"/>
  <c r="W425" i="43" s="1"/>
  <c r="L469" i="43"/>
  <c r="W469" i="43" s="1"/>
  <c r="L405" i="43"/>
  <c r="AK405" i="43" s="1"/>
  <c r="L389" i="43"/>
  <c r="W389" i="43" s="1"/>
  <c r="L359" i="43"/>
  <c r="AK359" i="43" s="1"/>
  <c r="L343" i="43"/>
  <c r="H469" i="43"/>
  <c r="S469" i="43" s="1"/>
  <c r="H405" i="43"/>
  <c r="H449" i="43"/>
  <c r="AG449" i="43" s="1"/>
  <c r="H361" i="43"/>
  <c r="H345" i="43"/>
  <c r="S345" i="43" s="1"/>
  <c r="H329" i="43"/>
  <c r="AG329" i="43" s="1"/>
  <c r="L497" i="43"/>
  <c r="W497" i="43" s="1"/>
  <c r="H489" i="43"/>
  <c r="AG489" i="43" s="1"/>
  <c r="N491" i="43"/>
  <c r="I493" i="43"/>
  <c r="T493" i="43" s="1"/>
  <c r="I489" i="43"/>
  <c r="T489" i="43" s="1"/>
  <c r="F491" i="43"/>
  <c r="AE491" i="43" s="1"/>
  <c r="L427" i="43"/>
  <c r="AK427" i="43" s="1"/>
  <c r="L449" i="43"/>
  <c r="AK449" i="43" s="1"/>
  <c r="L429" i="43"/>
  <c r="AK429" i="43" s="1"/>
  <c r="L395" i="43"/>
  <c r="AK395" i="43" s="1"/>
  <c r="L377" i="43"/>
  <c r="L357" i="43"/>
  <c r="W357" i="43" s="1"/>
  <c r="L341" i="43"/>
  <c r="L325" i="43"/>
  <c r="W325" i="43" s="1"/>
  <c r="H429" i="43"/>
  <c r="S429" i="43" s="1"/>
  <c r="H441" i="43"/>
  <c r="AG441" i="43" s="1"/>
  <c r="H403" i="43"/>
  <c r="AG403" i="43" s="1"/>
  <c r="H335" i="43"/>
  <c r="AG335" i="43" s="1"/>
  <c r="H319" i="43"/>
  <c r="H497" i="43"/>
  <c r="S497" i="43" s="1"/>
  <c r="F493" i="43"/>
  <c r="AE493" i="43" s="1"/>
  <c r="G493" i="43"/>
  <c r="R493" i="43" s="1"/>
  <c r="N497" i="43"/>
  <c r="K495" i="43"/>
  <c r="AJ495" i="43" s="1"/>
  <c r="K489" i="43"/>
  <c r="V489" i="43" s="1"/>
  <c r="N493" i="43"/>
  <c r="AM493" i="43" s="1"/>
  <c r="L441" i="43"/>
  <c r="AK441" i="43" s="1"/>
  <c r="L463" i="43"/>
  <c r="AK463" i="43" s="1"/>
  <c r="L485" i="43"/>
  <c r="W485" i="43" s="1"/>
  <c r="L393" i="43"/>
  <c r="L363" i="43"/>
  <c r="W363" i="43" s="1"/>
  <c r="L347" i="43"/>
  <c r="AK347" i="43" s="1"/>
  <c r="H485" i="43"/>
  <c r="S485" i="43" s="1"/>
  <c r="H421" i="43"/>
  <c r="H465" i="43"/>
  <c r="H365" i="43"/>
  <c r="AG365" i="43" s="1"/>
  <c r="H349" i="43"/>
  <c r="S349" i="43" s="1"/>
  <c r="H333" i="43"/>
  <c r="AG333" i="43" s="1"/>
  <c r="J493" i="43"/>
  <c r="G495" i="43"/>
  <c r="R495" i="43" s="1"/>
  <c r="L433" i="43"/>
  <c r="W433" i="43" s="1"/>
  <c r="L477" i="43"/>
  <c r="W477" i="43" s="1"/>
  <c r="L413" i="43"/>
  <c r="L345" i="43"/>
  <c r="AK345" i="43" s="1"/>
  <c r="L329" i="43"/>
  <c r="W329" i="43" s="1"/>
  <c r="L313" i="43"/>
  <c r="AK313" i="43" s="1"/>
  <c r="H413" i="43"/>
  <c r="S413" i="43" s="1"/>
  <c r="H443" i="43"/>
  <c r="AG443" i="43" s="1"/>
  <c r="H457" i="43"/>
  <c r="S457" i="43" s="1"/>
  <c r="H371" i="43"/>
  <c r="S371" i="43" s="1"/>
  <c r="H339" i="43"/>
  <c r="S339" i="43" s="1"/>
  <c r="A8" i="50"/>
  <c r="D1200" i="43"/>
  <c r="D1199" i="43"/>
  <c r="D1198" i="43"/>
  <c r="D1197" i="43"/>
  <c r="D1196" i="43"/>
  <c r="D1195" i="43"/>
  <c r="D1194" i="43"/>
  <c r="D1193" i="43"/>
  <c r="D1192" i="43"/>
  <c r="D1191" i="43"/>
  <c r="D1190" i="43"/>
  <c r="D1189" i="43"/>
  <c r="D1188" i="43"/>
  <c r="D1187" i="43"/>
  <c r="D1186" i="43"/>
  <c r="D1185" i="43"/>
  <c r="D1184" i="43"/>
  <c r="D1183" i="43"/>
  <c r="D1182" i="43"/>
  <c r="D1181" i="43"/>
  <c r="D1180" i="43"/>
  <c r="D1179" i="43"/>
  <c r="D1178" i="43"/>
  <c r="D1177" i="43"/>
  <c r="D1176" i="43"/>
  <c r="D1175" i="43"/>
  <c r="D1174" i="43"/>
  <c r="D1173" i="43"/>
  <c r="D1172" i="43"/>
  <c r="D1171" i="43"/>
  <c r="D1170" i="43"/>
  <c r="D1169" i="43"/>
  <c r="D1168" i="43"/>
  <c r="D1167" i="43"/>
  <c r="D1166" i="43"/>
  <c r="D1165" i="43"/>
  <c r="D1164" i="43"/>
  <c r="D1163" i="43"/>
  <c r="D1162" i="43"/>
  <c r="D1161" i="43"/>
  <c r="D1160" i="43"/>
  <c r="D1159" i="43"/>
  <c r="D1158" i="43"/>
  <c r="D1157" i="43"/>
  <c r="D1156" i="43"/>
  <c r="D1155" i="43"/>
  <c r="D1154" i="43"/>
  <c r="D1153" i="43"/>
  <c r="D1152" i="43"/>
  <c r="D1151" i="43"/>
  <c r="D1150" i="43"/>
  <c r="D1149" i="43"/>
  <c r="D1148" i="43"/>
  <c r="D1147" i="43"/>
  <c r="D1146" i="43"/>
  <c r="D1145" i="43"/>
  <c r="D1144" i="43"/>
  <c r="D1143" i="43"/>
  <c r="D1142" i="43"/>
  <c r="D1141" i="43"/>
  <c r="D1140" i="43"/>
  <c r="D1139" i="43"/>
  <c r="D1138" i="43"/>
  <c r="D1137" i="43"/>
  <c r="D1136" i="43"/>
  <c r="D1135" i="43"/>
  <c r="D1134" i="43"/>
  <c r="D1133" i="43"/>
  <c r="D1132" i="43"/>
  <c r="D1131" i="43"/>
  <c r="D1130" i="43"/>
  <c r="D1129" i="43"/>
  <c r="D1128" i="43"/>
  <c r="D1127" i="43"/>
  <c r="D1126" i="43"/>
  <c r="D1125" i="43"/>
  <c r="D1124" i="43"/>
  <c r="D1123" i="43"/>
  <c r="D1122" i="43"/>
  <c r="D1121" i="43"/>
  <c r="D1120" i="43"/>
  <c r="D1119" i="43"/>
  <c r="D1118" i="43"/>
  <c r="D1117" i="43"/>
  <c r="D1116" i="43"/>
  <c r="D1115" i="43"/>
  <c r="D1114" i="43"/>
  <c r="D1113" i="43"/>
  <c r="D1112" i="43"/>
  <c r="D1111" i="43"/>
  <c r="D1110" i="43"/>
  <c r="D1109" i="43"/>
  <c r="D1108" i="43"/>
  <c r="D1107" i="43"/>
  <c r="D1106" i="43"/>
  <c r="D1105" i="43"/>
  <c r="D1104" i="43"/>
  <c r="D1103" i="43"/>
  <c r="A9" i="50"/>
  <c r="A10" i="50" s="1"/>
  <c r="A11" i="50" s="1"/>
  <c r="A12" i="50" s="1"/>
  <c r="A13" i="50" s="1"/>
  <c r="A4" i="47"/>
  <c r="A5" i="47" s="1"/>
  <c r="A6" i="47" s="1"/>
  <c r="A7" i="47" s="1"/>
  <c r="A8" i="47" s="1"/>
  <c r="A9" i="47" s="1"/>
  <c r="A10" i="47" s="1"/>
  <c r="A11" i="47" s="1"/>
  <c r="A12" i="47" s="1"/>
  <c r="A13" i="47" s="1"/>
  <c r="A14" i="47" s="1"/>
  <c r="A15" i="47" s="1"/>
  <c r="A16" i="47" s="1"/>
  <c r="A17" i="47" s="1"/>
  <c r="A18" i="47" s="1"/>
  <c r="A19" i="47" s="1"/>
  <c r="A20" i="47" s="1"/>
  <c r="A21" i="47" s="1"/>
  <c r="A22" i="47" s="1"/>
  <c r="A23" i="47" s="1"/>
  <c r="A24" i="47" s="1"/>
  <c r="A25" i="47" s="1"/>
  <c r="A26" i="47" s="1"/>
  <c r="A27" i="47" s="1"/>
  <c r="A28" i="47" s="1"/>
  <c r="A29" i="47" s="1"/>
  <c r="A30" i="47" s="1"/>
  <c r="A31" i="47" s="1"/>
  <c r="A32" i="47" s="1"/>
  <c r="A33" i="47" s="1"/>
  <c r="A34" i="47" s="1"/>
  <c r="A35" i="47" s="1"/>
  <c r="A36" i="47" s="1"/>
  <c r="A37" i="47" s="1"/>
  <c r="A38" i="47" s="1"/>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A86" i="47" s="1"/>
  <c r="A87" i="47" s="1"/>
  <c r="A88" i="47" s="1"/>
  <c r="A89" i="47" s="1"/>
  <c r="A90" i="47" s="1"/>
  <c r="A91" i="47" s="1"/>
  <c r="A92" i="47" s="1"/>
  <c r="A93" i="47" s="1"/>
  <c r="A94" i="47" s="1"/>
  <c r="A95" i="47" s="1"/>
  <c r="A96" i="47" s="1"/>
  <c r="A97" i="47" s="1"/>
  <c r="A98" i="47" s="1"/>
  <c r="A99" i="47" s="1"/>
  <c r="A100" i="47" s="1"/>
  <c r="D11" i="44"/>
  <c r="H5" i="44"/>
  <c r="I5" i="44" s="1"/>
  <c r="J5" i="44" s="1"/>
  <c r="K5" i="44" s="1"/>
  <c r="L5" i="44" s="1"/>
  <c r="D5" i="44"/>
  <c r="E5" i="44" s="1"/>
  <c r="F5" i="44" s="1"/>
  <c r="G5" i="44" s="1"/>
  <c r="G7" i="44"/>
  <c r="H7" i="44" s="1"/>
  <c r="I7" i="44" s="1"/>
  <c r="J7" i="44" s="1"/>
  <c r="K7" i="44"/>
  <c r="L7" i="44" s="1"/>
  <c r="D7" i="44"/>
  <c r="E7" i="44" s="1"/>
  <c r="F7" i="44" s="1"/>
  <c r="D8" i="44"/>
  <c r="E8" i="44" s="1"/>
  <c r="F8" i="44" s="1"/>
  <c r="G8" i="44" s="1"/>
  <c r="H8" i="44" s="1"/>
  <c r="I8" i="44" s="1"/>
  <c r="J8" i="44" s="1"/>
  <c r="K8" i="44" s="1"/>
  <c r="L8" i="44" s="1"/>
  <c r="D6" i="44"/>
  <c r="E6" i="44" s="1"/>
  <c r="F6" i="44" s="1"/>
  <c r="G6" i="44" s="1"/>
  <c r="H6" i="44" s="1"/>
  <c r="I6" i="44" s="1"/>
  <c r="J6" i="44" s="1"/>
  <c r="K6" i="44" s="1"/>
  <c r="L6" i="44" s="1"/>
  <c r="D10" i="44"/>
  <c r="E10" i="44"/>
  <c r="F10" i="44" s="1"/>
  <c r="G10" i="44" s="1"/>
  <c r="H10" i="44" s="1"/>
  <c r="I10" i="44" s="1"/>
  <c r="J10" i="44" s="1"/>
  <c r="K10" i="44" s="1"/>
  <c r="L10" i="44" s="1"/>
  <c r="G9" i="44"/>
  <c r="H9" i="44" s="1"/>
  <c r="I9" i="44" s="1"/>
  <c r="J9" i="44" s="1"/>
  <c r="K9" i="44" s="1"/>
  <c r="L9" i="44" s="1"/>
  <c r="D9" i="44"/>
  <c r="E9" i="44" s="1"/>
  <c r="F9" i="44" s="1"/>
  <c r="E12" i="44"/>
  <c r="D12" i="44"/>
  <c r="D1102" i="43"/>
  <c r="D1101" i="43"/>
  <c r="D1100" i="43"/>
  <c r="D1099" i="43"/>
  <c r="D1098" i="43"/>
  <c r="D1097" i="43"/>
  <c r="D1096" i="43"/>
  <c r="D1095" i="43"/>
  <c r="D1094" i="43"/>
  <c r="D1093" i="43"/>
  <c r="D1092" i="43"/>
  <c r="D1091" i="43"/>
  <c r="D1090" i="43"/>
  <c r="D1089" i="43"/>
  <c r="D1088" i="43"/>
  <c r="D1087" i="43"/>
  <c r="D1086" i="43"/>
  <c r="D1085" i="43"/>
  <c r="D1084" i="43"/>
  <c r="D1083" i="43"/>
  <c r="D1082" i="43"/>
  <c r="D1081" i="43"/>
  <c r="D1080" i="43"/>
  <c r="D1079" i="43"/>
  <c r="D1078" i="43"/>
  <c r="D1077" i="43"/>
  <c r="D1076" i="43"/>
  <c r="D1075" i="43"/>
  <c r="D1074" i="43"/>
  <c r="D1073" i="43"/>
  <c r="D1072" i="43"/>
  <c r="D1071" i="43"/>
  <c r="D1070" i="43"/>
  <c r="D1069" i="43"/>
  <c r="D1068" i="43"/>
  <c r="D1067" i="43"/>
  <c r="D1066" i="43"/>
  <c r="D1065" i="43"/>
  <c r="D1064" i="43"/>
  <c r="D1063" i="43"/>
  <c r="D1062" i="43"/>
  <c r="D1061" i="43"/>
  <c r="D1060" i="43"/>
  <c r="D1059" i="43"/>
  <c r="D1058" i="43"/>
  <c r="D1057" i="43"/>
  <c r="D1056" i="43"/>
  <c r="D1055" i="43"/>
  <c r="D1054" i="43"/>
  <c r="D1053" i="43"/>
  <c r="D1052" i="43"/>
  <c r="D1051" i="43"/>
  <c r="D1050" i="43"/>
  <c r="D1049" i="43"/>
  <c r="D1048" i="43"/>
  <c r="D1047" i="43"/>
  <c r="D1046" i="43"/>
  <c r="D1045" i="43"/>
  <c r="D1044" i="43"/>
  <c r="D1043" i="43"/>
  <c r="D1042" i="43"/>
  <c r="D1041" i="43"/>
  <c r="D1040" i="43"/>
  <c r="D1039" i="43"/>
  <c r="D1038" i="43"/>
  <c r="D1037" i="43"/>
  <c r="D1036" i="43"/>
  <c r="D1035" i="43"/>
  <c r="D1034" i="43"/>
  <c r="D1033" i="43"/>
  <c r="D1032" i="43"/>
  <c r="D1031" i="43"/>
  <c r="D1030" i="43"/>
  <c r="D1029" i="43"/>
  <c r="D1028" i="43"/>
  <c r="D1027" i="43"/>
  <c r="D1026" i="43"/>
  <c r="D1025" i="43"/>
  <c r="D1024" i="43"/>
  <c r="D1023" i="43"/>
  <c r="D1022" i="43"/>
  <c r="D1021" i="43"/>
  <c r="D1020" i="43"/>
  <c r="D1019" i="43"/>
  <c r="D1018" i="43"/>
  <c r="D1017" i="43"/>
  <c r="D1016" i="43"/>
  <c r="D1015" i="43"/>
  <c r="D1014" i="43"/>
  <c r="D1013" i="43"/>
  <c r="D1012" i="43"/>
  <c r="D1011" i="43"/>
  <c r="D1010" i="43"/>
  <c r="D1009" i="43"/>
  <c r="D1008" i="43"/>
  <c r="D1007" i="43"/>
  <c r="D1006" i="43"/>
  <c r="D1005" i="43"/>
  <c r="D1004" i="43"/>
  <c r="D1003" i="43"/>
  <c r="D1002" i="43"/>
  <c r="D1001" i="43"/>
  <c r="D1000" i="43"/>
  <c r="D999" i="43"/>
  <c r="D998" i="43"/>
  <c r="D997" i="43"/>
  <c r="D996" i="43"/>
  <c r="D995" i="43"/>
  <c r="D994" i="43"/>
  <c r="D993" i="43"/>
  <c r="D992" i="43"/>
  <c r="D991" i="43"/>
  <c r="D990" i="43"/>
  <c r="D989" i="43"/>
  <c r="D988" i="43"/>
  <c r="D987" i="43"/>
  <c r="D986" i="43"/>
  <c r="D985" i="43"/>
  <c r="D984" i="43"/>
  <c r="D983" i="43"/>
  <c r="D982" i="43"/>
  <c r="D981" i="43"/>
  <c r="D980" i="43"/>
  <c r="D979" i="43"/>
  <c r="D978" i="43"/>
  <c r="D977" i="43"/>
  <c r="D976" i="43"/>
  <c r="D975" i="43"/>
  <c r="D974" i="43"/>
  <c r="D973" i="43"/>
  <c r="D972" i="43"/>
  <c r="D971" i="43"/>
  <c r="D970" i="43"/>
  <c r="D969" i="43"/>
  <c r="D968" i="43"/>
  <c r="D967" i="43"/>
  <c r="D966" i="43"/>
  <c r="D965" i="43"/>
  <c r="D964" i="43"/>
  <c r="D963" i="43"/>
  <c r="D962" i="43"/>
  <c r="D961" i="43"/>
  <c r="D960" i="43"/>
  <c r="D959" i="43"/>
  <c r="D958" i="43"/>
  <c r="D957" i="43"/>
  <c r="D956" i="43"/>
  <c r="D955" i="43"/>
  <c r="D954" i="43"/>
  <c r="D953" i="43"/>
  <c r="D952" i="43"/>
  <c r="D951" i="43"/>
  <c r="D950" i="43"/>
  <c r="D949" i="43"/>
  <c r="D948" i="43"/>
  <c r="D947" i="43"/>
  <c r="D946" i="43"/>
  <c r="D945" i="43"/>
  <c r="D944" i="43"/>
  <c r="D943" i="43"/>
  <c r="D942" i="43"/>
  <c r="D941" i="43"/>
  <c r="D940" i="43"/>
  <c r="D939" i="43"/>
  <c r="D938" i="43"/>
  <c r="D937" i="43"/>
  <c r="D936" i="43"/>
  <c r="D935" i="43"/>
  <c r="D934" i="43"/>
  <c r="D933" i="43"/>
  <c r="D932" i="43"/>
  <c r="D931" i="43"/>
  <c r="D930" i="43"/>
  <c r="D929" i="43"/>
  <c r="D928" i="43"/>
  <c r="D927" i="43"/>
  <c r="D926" i="43"/>
  <c r="D925" i="43"/>
  <c r="D924" i="43"/>
  <c r="D923" i="43"/>
  <c r="D922" i="43"/>
  <c r="D921" i="43"/>
  <c r="D920" i="43"/>
  <c r="D919" i="43"/>
  <c r="D918" i="43"/>
  <c r="D917" i="43"/>
  <c r="D916" i="43"/>
  <c r="D915" i="43"/>
  <c r="D914" i="43"/>
  <c r="D913" i="43"/>
  <c r="D912" i="43"/>
  <c r="D911" i="43"/>
  <c r="D910" i="43"/>
  <c r="D909" i="43"/>
  <c r="D908" i="43"/>
  <c r="D907" i="43"/>
  <c r="D906" i="43"/>
  <c r="D905" i="43"/>
  <c r="D904" i="43"/>
  <c r="D903" i="43"/>
  <c r="D902" i="43"/>
  <c r="D901" i="43"/>
  <c r="D900" i="43"/>
  <c r="D899" i="43"/>
  <c r="D898" i="43"/>
  <c r="D897" i="43"/>
  <c r="D896" i="43"/>
  <c r="D895" i="43"/>
  <c r="D894" i="43"/>
  <c r="D893" i="43"/>
  <c r="D892" i="43"/>
  <c r="D891" i="43"/>
  <c r="D890" i="43"/>
  <c r="D889" i="43"/>
  <c r="D888" i="43"/>
  <c r="D887" i="43"/>
  <c r="D886" i="43"/>
  <c r="D885" i="43"/>
  <c r="D884" i="43"/>
  <c r="D883" i="43"/>
  <c r="D882" i="43"/>
  <c r="D881" i="43"/>
  <c r="D880" i="43"/>
  <c r="D879" i="43"/>
  <c r="D878" i="43"/>
  <c r="D877" i="43"/>
  <c r="D876" i="43"/>
  <c r="D875" i="43"/>
  <c r="D874" i="43"/>
  <c r="D873" i="43"/>
  <c r="D872" i="43"/>
  <c r="D871" i="43"/>
  <c r="D870" i="43"/>
  <c r="D869" i="43"/>
  <c r="D868" i="43"/>
  <c r="D867" i="43"/>
  <c r="D866" i="43"/>
  <c r="D865" i="43"/>
  <c r="D864" i="43"/>
  <c r="D863" i="43"/>
  <c r="D862" i="43"/>
  <c r="D861" i="43"/>
  <c r="D860" i="43"/>
  <c r="D859" i="43"/>
  <c r="D858" i="43"/>
  <c r="D857" i="43"/>
  <c r="D856" i="43"/>
  <c r="D855" i="43"/>
  <c r="D854" i="43"/>
  <c r="D853" i="43"/>
  <c r="D852" i="43"/>
  <c r="D851" i="43"/>
  <c r="D850" i="43"/>
  <c r="D849" i="43"/>
  <c r="D848" i="43"/>
  <c r="D847" i="43"/>
  <c r="D846" i="43"/>
  <c r="D845" i="43"/>
  <c r="D844" i="43"/>
  <c r="D843" i="43"/>
  <c r="D842" i="43"/>
  <c r="D841" i="43"/>
  <c r="D840" i="43"/>
  <c r="D839" i="43"/>
  <c r="D838" i="43"/>
  <c r="D837" i="43"/>
  <c r="D836" i="43"/>
  <c r="D835" i="43"/>
  <c r="D834" i="43"/>
  <c r="D833" i="43"/>
  <c r="D832" i="43"/>
  <c r="D831" i="43"/>
  <c r="D830" i="43"/>
  <c r="D829" i="43"/>
  <c r="D828" i="43"/>
  <c r="D827" i="43"/>
  <c r="D826" i="43"/>
  <c r="D825" i="43"/>
  <c r="D824" i="43"/>
  <c r="D823" i="43"/>
  <c r="D822" i="43"/>
  <c r="D821" i="43"/>
  <c r="D820" i="43"/>
  <c r="D819" i="43"/>
  <c r="D818" i="43"/>
  <c r="D817" i="43"/>
  <c r="D816" i="43"/>
  <c r="D815" i="43"/>
  <c r="D814" i="43"/>
  <c r="D813" i="43"/>
  <c r="D812" i="43"/>
  <c r="D811" i="43"/>
  <c r="D810" i="43"/>
  <c r="D809" i="43"/>
  <c r="D808" i="43"/>
  <c r="D807" i="43"/>
  <c r="D806" i="43"/>
  <c r="D805" i="43"/>
  <c r="D804" i="43"/>
  <c r="D803" i="43"/>
  <c r="D802" i="43"/>
  <c r="D801" i="43"/>
  <c r="D800" i="43"/>
  <c r="D799" i="43"/>
  <c r="D798" i="43"/>
  <c r="D797" i="43"/>
  <c r="D796" i="43"/>
  <c r="D795" i="43"/>
  <c r="D794" i="43"/>
  <c r="D793" i="43"/>
  <c r="D792" i="43"/>
  <c r="D791" i="43"/>
  <c r="D790" i="43"/>
  <c r="D789" i="43"/>
  <c r="D788" i="43"/>
  <c r="D787" i="43"/>
  <c r="D786" i="43"/>
  <c r="D785" i="43"/>
  <c r="D784" i="43"/>
  <c r="D783" i="43"/>
  <c r="D782" i="43"/>
  <c r="D781" i="43"/>
  <c r="D780" i="43"/>
  <c r="D779" i="43"/>
  <c r="D778" i="43"/>
  <c r="D777" i="43"/>
  <c r="D776" i="43"/>
  <c r="D775" i="43"/>
  <c r="D774" i="43"/>
  <c r="D773" i="43"/>
  <c r="D772" i="43"/>
  <c r="D771" i="43"/>
  <c r="D770" i="43"/>
  <c r="D769" i="43"/>
  <c r="D768" i="43"/>
  <c r="D767" i="43"/>
  <c r="D766" i="43"/>
  <c r="D765" i="43"/>
  <c r="D764" i="43"/>
  <c r="D763" i="43"/>
  <c r="D762" i="43"/>
  <c r="D761" i="43"/>
  <c r="D760" i="43"/>
  <c r="D759" i="43"/>
  <c r="D758" i="43"/>
  <c r="D757" i="43"/>
  <c r="D756" i="43"/>
  <c r="D755" i="43"/>
  <c r="D754" i="43"/>
  <c r="D753" i="43"/>
  <c r="D752" i="43"/>
  <c r="D751" i="43"/>
  <c r="D750" i="43"/>
  <c r="D749" i="43"/>
  <c r="D748" i="43"/>
  <c r="D747" i="43"/>
  <c r="D746" i="43"/>
  <c r="D745" i="43"/>
  <c r="D744" i="43"/>
  <c r="D743" i="43"/>
  <c r="D742" i="43"/>
  <c r="D741" i="43"/>
  <c r="D740" i="43"/>
  <c r="D739" i="43"/>
  <c r="D738" i="43"/>
  <c r="D737" i="43"/>
  <c r="D736" i="43"/>
  <c r="D735" i="43"/>
  <c r="D734" i="43"/>
  <c r="D733" i="43"/>
  <c r="D732" i="43"/>
  <c r="D731" i="43"/>
  <c r="D730" i="43"/>
  <c r="D729" i="43"/>
  <c r="D728" i="43"/>
  <c r="D727" i="43"/>
  <c r="D726" i="43"/>
  <c r="D725" i="43"/>
  <c r="D724" i="43"/>
  <c r="D723" i="43"/>
  <c r="D722" i="43"/>
  <c r="D721" i="43"/>
  <c r="D720" i="43"/>
  <c r="D719" i="43"/>
  <c r="D718" i="43"/>
  <c r="D717" i="43"/>
  <c r="D716" i="43"/>
  <c r="D715" i="43"/>
  <c r="D714" i="43"/>
  <c r="D713" i="43"/>
  <c r="D712" i="43"/>
  <c r="D711" i="43"/>
  <c r="D710" i="43"/>
  <c r="D709" i="43"/>
  <c r="D708" i="43"/>
  <c r="D707" i="43"/>
  <c r="D706" i="43"/>
  <c r="D705" i="43"/>
  <c r="D704" i="43"/>
  <c r="D703" i="43"/>
  <c r="D702" i="43"/>
  <c r="D701" i="43"/>
  <c r="D700" i="43"/>
  <c r="D699" i="43"/>
  <c r="D698" i="43"/>
  <c r="D697" i="43"/>
  <c r="D696" i="43"/>
  <c r="D695" i="43"/>
  <c r="D694" i="43"/>
  <c r="D693" i="43"/>
  <c r="D692" i="43"/>
  <c r="D691" i="43"/>
  <c r="D690" i="43"/>
  <c r="D689" i="43"/>
  <c r="D688" i="43"/>
  <c r="D687" i="43"/>
  <c r="D686" i="43"/>
  <c r="D685" i="43"/>
  <c r="D684" i="43"/>
  <c r="D683" i="43"/>
  <c r="D682" i="43"/>
  <c r="D681" i="43"/>
  <c r="D680" i="43"/>
  <c r="D679" i="43"/>
  <c r="D678" i="43"/>
  <c r="D677" i="43"/>
  <c r="D676" i="43"/>
  <c r="D675" i="43"/>
  <c r="D674" i="43"/>
  <c r="D673" i="43"/>
  <c r="D672" i="43"/>
  <c r="D671" i="43"/>
  <c r="D670" i="43"/>
  <c r="D669" i="43"/>
  <c r="D668" i="43"/>
  <c r="D667" i="43"/>
  <c r="D666" i="43"/>
  <c r="D665" i="43"/>
  <c r="D664" i="43"/>
  <c r="D663" i="43"/>
  <c r="D662" i="43"/>
  <c r="D661" i="43"/>
  <c r="D660" i="43"/>
  <c r="D659" i="43"/>
  <c r="D658" i="43"/>
  <c r="D657" i="43"/>
  <c r="D656" i="43"/>
  <c r="D655" i="43"/>
  <c r="D654" i="43"/>
  <c r="D653" i="43"/>
  <c r="D652" i="43"/>
  <c r="D651" i="43"/>
  <c r="D650" i="43"/>
  <c r="D649" i="43"/>
  <c r="D648" i="43"/>
  <c r="D647" i="43"/>
  <c r="D646" i="43"/>
  <c r="D645" i="43"/>
  <c r="D644" i="43"/>
  <c r="D643" i="43"/>
  <c r="D642" i="43"/>
  <c r="D641" i="43"/>
  <c r="D640" i="43"/>
  <c r="D639" i="43"/>
  <c r="D638" i="43"/>
  <c r="D637" i="43"/>
  <c r="D636" i="43"/>
  <c r="D635" i="43"/>
  <c r="D634" i="43"/>
  <c r="D633" i="43"/>
  <c r="D632" i="43"/>
  <c r="D631" i="43"/>
  <c r="D630" i="43"/>
  <c r="D629" i="43"/>
  <c r="D628" i="43"/>
  <c r="D627" i="43"/>
  <c r="D626" i="43"/>
  <c r="D625" i="43"/>
  <c r="D624" i="43"/>
  <c r="D623" i="43"/>
  <c r="D622" i="43"/>
  <c r="D621" i="43"/>
  <c r="D620" i="43"/>
  <c r="D619" i="43"/>
  <c r="D618" i="43"/>
  <c r="D617" i="43"/>
  <c r="D616" i="43"/>
  <c r="D615" i="43"/>
  <c r="D614" i="43"/>
  <c r="D613" i="43"/>
  <c r="D612" i="43"/>
  <c r="D611" i="43"/>
  <c r="D610" i="43"/>
  <c r="D609" i="43"/>
  <c r="D608" i="43"/>
  <c r="D607" i="43"/>
  <c r="D606" i="43"/>
  <c r="D605" i="43"/>
  <c r="D604" i="43"/>
  <c r="D603" i="43"/>
  <c r="D602" i="43"/>
  <c r="D601" i="43"/>
  <c r="D600" i="43"/>
  <c r="D599" i="43"/>
  <c r="D598" i="43"/>
  <c r="D597" i="43"/>
  <c r="D596" i="43"/>
  <c r="D595" i="43"/>
  <c r="D594" i="43"/>
  <c r="D593" i="43"/>
  <c r="D592" i="43"/>
  <c r="D591" i="43"/>
  <c r="D590" i="43"/>
  <c r="D589" i="43"/>
  <c r="D588" i="43"/>
  <c r="D587" i="43"/>
  <c r="D586" i="43"/>
  <c r="D585" i="43"/>
  <c r="D584" i="43"/>
  <c r="D583" i="43"/>
  <c r="D582" i="43"/>
  <c r="D581" i="43"/>
  <c r="D580" i="43"/>
  <c r="D579" i="43"/>
  <c r="D578" i="43"/>
  <c r="D577" i="43"/>
  <c r="D576" i="43"/>
  <c r="D575" i="43"/>
  <c r="D574" i="43"/>
  <c r="D573" i="43"/>
  <c r="D572" i="43"/>
  <c r="D571" i="43"/>
  <c r="D570" i="43"/>
  <c r="D569" i="43"/>
  <c r="D568" i="43"/>
  <c r="D567" i="43"/>
  <c r="D566" i="43"/>
  <c r="D565" i="43"/>
  <c r="D564" i="43"/>
  <c r="D563" i="43"/>
  <c r="D562" i="43"/>
  <c r="D561" i="43"/>
  <c r="D560" i="43"/>
  <c r="D559" i="43"/>
  <c r="D558" i="43"/>
  <c r="D557" i="43"/>
  <c r="D556" i="43"/>
  <c r="D555" i="43"/>
  <c r="D554" i="43"/>
  <c r="D553" i="43"/>
  <c r="D552" i="43"/>
  <c r="D551" i="43"/>
  <c r="D550" i="43"/>
  <c r="D549" i="43"/>
  <c r="D548" i="43"/>
  <c r="D547" i="43"/>
  <c r="D546" i="43"/>
  <c r="D545" i="43"/>
  <c r="D544" i="43"/>
  <c r="D543" i="43"/>
  <c r="D542" i="43"/>
  <c r="D541" i="43"/>
  <c r="D540" i="43"/>
  <c r="D539" i="43"/>
  <c r="D538" i="43"/>
  <c r="D537" i="43"/>
  <c r="D536" i="43"/>
  <c r="D535" i="43"/>
  <c r="D534" i="43"/>
  <c r="D533" i="43"/>
  <c r="D532" i="43"/>
  <c r="D531" i="43"/>
  <c r="D530" i="43"/>
  <c r="D529" i="43"/>
  <c r="D528" i="43"/>
  <c r="D527" i="43"/>
  <c r="D526" i="43"/>
  <c r="D525" i="43"/>
  <c r="D524" i="43"/>
  <c r="D523" i="43"/>
  <c r="D522" i="43"/>
  <c r="D521" i="43"/>
  <c r="D520" i="43"/>
  <c r="D519" i="43"/>
  <c r="D518" i="43"/>
  <c r="D517" i="43"/>
  <c r="D516" i="43"/>
  <c r="D515" i="43"/>
  <c r="D514" i="43"/>
  <c r="D513" i="43"/>
  <c r="D512" i="43"/>
  <c r="D511" i="43"/>
  <c r="D510" i="43"/>
  <c r="D509" i="43"/>
  <c r="D508" i="43"/>
  <c r="D507" i="43"/>
  <c r="D506" i="43"/>
  <c r="D505" i="43"/>
  <c r="D504" i="43"/>
  <c r="D503" i="43"/>
  <c r="D502" i="43"/>
  <c r="D501" i="43"/>
  <c r="D500" i="43"/>
  <c r="D499" i="43"/>
  <c r="L499" i="43" s="1"/>
  <c r="AK499" i="43" s="1"/>
  <c r="D498" i="43"/>
  <c r="D497" i="43"/>
  <c r="E497" i="43" s="1"/>
  <c r="C497" i="43" s="1"/>
  <c r="D496" i="43"/>
  <c r="D495" i="43"/>
  <c r="H495" i="43" s="1"/>
  <c r="D494" i="43"/>
  <c r="D493" i="43"/>
  <c r="E493" i="43" s="1"/>
  <c r="A493" i="43" s="1"/>
  <c r="D492" i="43"/>
  <c r="D491" i="43"/>
  <c r="D490" i="43"/>
  <c r="D489" i="43"/>
  <c r="E489" i="43" s="1"/>
  <c r="C489" i="43" s="1"/>
  <c r="D488" i="43"/>
  <c r="D487" i="43"/>
  <c r="E487" i="43" s="1"/>
  <c r="AD487" i="43" s="1"/>
  <c r="AP487" i="43" s="1"/>
  <c r="D486" i="43"/>
  <c r="D485" i="43"/>
  <c r="E485" i="43" s="1"/>
  <c r="P485" i="43" s="1"/>
  <c r="Z485" i="43" s="1"/>
  <c r="D484" i="43"/>
  <c r="D483" i="43"/>
  <c r="E483" i="43" s="1"/>
  <c r="AD483" i="43" s="1"/>
  <c r="AP483" i="43" s="1"/>
  <c r="D482" i="43"/>
  <c r="D481" i="43"/>
  <c r="E481" i="43" s="1"/>
  <c r="P481" i="43" s="1"/>
  <c r="Z481" i="43" s="1"/>
  <c r="D480" i="43"/>
  <c r="D479" i="43"/>
  <c r="G479" i="43" s="1"/>
  <c r="AF479" i="43" s="1"/>
  <c r="D478" i="43"/>
  <c r="D477" i="43"/>
  <c r="E477" i="43" s="1"/>
  <c r="A477" i="43" s="1"/>
  <c r="D476" i="43"/>
  <c r="D475" i="43"/>
  <c r="D474" i="43"/>
  <c r="D473" i="43"/>
  <c r="E473" i="43" s="1"/>
  <c r="B473" i="43" s="1"/>
  <c r="D472" i="43"/>
  <c r="D471" i="43"/>
  <c r="E471" i="43" s="1"/>
  <c r="C471" i="43" s="1"/>
  <c r="D470" i="43"/>
  <c r="D469" i="43"/>
  <c r="E469" i="43" s="1"/>
  <c r="P469" i="43" s="1"/>
  <c r="Z469" i="43" s="1"/>
  <c r="D468" i="43"/>
  <c r="D467" i="43"/>
  <c r="D466" i="43"/>
  <c r="D465" i="43"/>
  <c r="E465" i="43" s="1"/>
  <c r="C465" i="43" s="1"/>
  <c r="D464" i="43"/>
  <c r="D463" i="43"/>
  <c r="D462" i="43"/>
  <c r="D461" i="43"/>
  <c r="E461" i="43" s="1"/>
  <c r="AD461" i="43" s="1"/>
  <c r="AP461" i="43" s="1"/>
  <c r="D460" i="43"/>
  <c r="D459" i="43"/>
  <c r="J459" i="43" s="1"/>
  <c r="D458" i="43"/>
  <c r="D457" i="43"/>
  <c r="E457" i="43" s="1"/>
  <c r="B457" i="43" s="1"/>
  <c r="D456" i="43"/>
  <c r="D455" i="43"/>
  <c r="D454" i="43"/>
  <c r="D453" i="43"/>
  <c r="E453" i="43" s="1"/>
  <c r="B453" i="43" s="1"/>
  <c r="D452" i="43"/>
  <c r="D451" i="43"/>
  <c r="D450" i="43"/>
  <c r="D449" i="43"/>
  <c r="E449" i="43" s="1"/>
  <c r="P449" i="43" s="1"/>
  <c r="D448" i="43"/>
  <c r="D447" i="43"/>
  <c r="M447" i="43" s="1"/>
  <c r="D446" i="43"/>
  <c r="D445" i="43"/>
  <c r="E445" i="43" s="1"/>
  <c r="AD445" i="43" s="1"/>
  <c r="AP445" i="43" s="1"/>
  <c r="D444" i="43"/>
  <c r="D443" i="43"/>
  <c r="I443" i="43" s="1"/>
  <c r="T443" i="43" s="1"/>
  <c r="D442" i="43"/>
  <c r="D441" i="43"/>
  <c r="E441" i="43" s="1"/>
  <c r="P441" i="43" s="1"/>
  <c r="Z441" i="43" s="1"/>
  <c r="D440" i="43"/>
  <c r="D439" i="43"/>
  <c r="E439" i="43" s="1"/>
  <c r="C439" i="43" s="1"/>
  <c r="D438" i="43"/>
  <c r="D437" i="43"/>
  <c r="E437" i="43" s="1"/>
  <c r="C437" i="43" s="1"/>
  <c r="D436" i="43"/>
  <c r="D435" i="43"/>
  <c r="D434" i="43"/>
  <c r="D433" i="43"/>
  <c r="E433" i="43" s="1"/>
  <c r="P433" i="43" s="1"/>
  <c r="D432" i="43"/>
  <c r="D431" i="43"/>
  <c r="J431" i="43" s="1"/>
  <c r="U431" i="43" s="1"/>
  <c r="D430" i="43"/>
  <c r="D429" i="43"/>
  <c r="E429" i="43" s="1"/>
  <c r="P429" i="43" s="1"/>
  <c r="Z429" i="43" s="1"/>
  <c r="D428" i="43"/>
  <c r="D427" i="43"/>
  <c r="F427" i="43" s="1"/>
  <c r="Q427" i="43" s="1"/>
  <c r="D426" i="43"/>
  <c r="D425" i="43"/>
  <c r="E425" i="43" s="1"/>
  <c r="B425" i="43" s="1"/>
  <c r="D424" i="43"/>
  <c r="D423" i="43"/>
  <c r="E423" i="43" s="1"/>
  <c r="AD423" i="43" s="1"/>
  <c r="AP423" i="43" s="1"/>
  <c r="D422" i="43"/>
  <c r="D421" i="43"/>
  <c r="E421" i="43" s="1"/>
  <c r="P421" i="43" s="1"/>
  <c r="Z421" i="43" s="1"/>
  <c r="D420" i="43"/>
  <c r="D419" i="43"/>
  <c r="M419" i="43" s="1"/>
  <c r="AL419" i="43" s="1"/>
  <c r="D418" i="43"/>
  <c r="D417" i="43"/>
  <c r="E417" i="43" s="1"/>
  <c r="B417" i="43" s="1"/>
  <c r="D416" i="43"/>
  <c r="D415" i="43"/>
  <c r="K415" i="43" s="1"/>
  <c r="D414" i="43"/>
  <c r="D413" i="43"/>
  <c r="E413" i="43" s="1"/>
  <c r="P413" i="43" s="1"/>
  <c r="Z413" i="43" s="1"/>
  <c r="D412" i="43"/>
  <c r="D411" i="43"/>
  <c r="L411" i="43" s="1"/>
  <c r="D410" i="43"/>
  <c r="D409" i="43"/>
  <c r="E409" i="43" s="1"/>
  <c r="P409" i="43" s="1"/>
  <c r="D408" i="43"/>
  <c r="D407" i="43"/>
  <c r="H407" i="43" s="1"/>
  <c r="D406" i="43"/>
  <c r="D405" i="43"/>
  <c r="E405" i="43" s="1"/>
  <c r="B405" i="43" s="1"/>
  <c r="D404" i="43"/>
  <c r="D403" i="43"/>
  <c r="E403" i="43" s="1"/>
  <c r="AD403" i="43" s="1"/>
  <c r="AP403" i="43" s="1"/>
  <c r="D402" i="43"/>
  <c r="D401" i="43"/>
  <c r="E401" i="43" s="1"/>
  <c r="B401" i="43" s="1"/>
  <c r="D400" i="43"/>
  <c r="D399" i="43"/>
  <c r="F399" i="43" s="1"/>
  <c r="Q399" i="43" s="1"/>
  <c r="D398" i="43"/>
  <c r="D397" i="43"/>
  <c r="E397" i="43" s="1"/>
  <c r="B397" i="43" s="1"/>
  <c r="D396" i="43"/>
  <c r="D395" i="43"/>
  <c r="D394" i="43"/>
  <c r="D393" i="43"/>
  <c r="E393" i="43" s="1"/>
  <c r="C393" i="43" s="1"/>
  <c r="D392" i="43"/>
  <c r="D391" i="43"/>
  <c r="L391" i="43" s="1"/>
  <c r="AK391" i="43" s="1"/>
  <c r="D390" i="43"/>
  <c r="D389" i="43"/>
  <c r="E389" i="43" s="1"/>
  <c r="P389" i="43" s="1"/>
  <c r="D388" i="43"/>
  <c r="D387" i="43"/>
  <c r="D386" i="43"/>
  <c r="D385" i="43"/>
  <c r="E385" i="43" s="1"/>
  <c r="A385" i="43" s="1"/>
  <c r="D384" i="43"/>
  <c r="D383" i="43"/>
  <c r="D382" i="43"/>
  <c r="D381" i="43"/>
  <c r="E381" i="43" s="1"/>
  <c r="A381" i="43" s="1"/>
  <c r="D380" i="43"/>
  <c r="D379" i="43"/>
  <c r="D378" i="43"/>
  <c r="D377" i="43"/>
  <c r="E377" i="43" s="1"/>
  <c r="P377" i="43" s="1"/>
  <c r="Z377" i="43" s="1"/>
  <c r="D376" i="43"/>
  <c r="D375" i="43"/>
  <c r="N375" i="43" s="1"/>
  <c r="D374" i="43"/>
  <c r="D373" i="43"/>
  <c r="E373" i="43" s="1"/>
  <c r="C373" i="43" s="1"/>
  <c r="D372" i="43"/>
  <c r="D371" i="43"/>
  <c r="D370" i="43"/>
  <c r="D369" i="43"/>
  <c r="E369" i="43" s="1"/>
  <c r="B369" i="43" s="1"/>
  <c r="D368" i="43"/>
  <c r="D367" i="43"/>
  <c r="H367" i="43" s="1"/>
  <c r="AG367" i="43" s="1"/>
  <c r="D366" i="43"/>
  <c r="D365" i="43"/>
  <c r="E365" i="43" s="1"/>
  <c r="A365" i="43" s="1"/>
  <c r="D364" i="43"/>
  <c r="D363" i="43"/>
  <c r="E363" i="43" s="1"/>
  <c r="C363" i="43" s="1"/>
  <c r="D362" i="43"/>
  <c r="D361" i="43"/>
  <c r="E361" i="43" s="1"/>
  <c r="A361" i="43" s="1"/>
  <c r="D360" i="43"/>
  <c r="D359" i="43"/>
  <c r="F359" i="43" s="1"/>
  <c r="Q359" i="43" s="1"/>
  <c r="D358" i="43"/>
  <c r="D357" i="43"/>
  <c r="E357" i="43" s="1"/>
  <c r="P357" i="43" s="1"/>
  <c r="Z357" i="43" s="1"/>
  <c r="D356" i="43"/>
  <c r="D355" i="43"/>
  <c r="D354" i="43"/>
  <c r="D353" i="43"/>
  <c r="E353" i="43" s="1"/>
  <c r="A353" i="43" s="1"/>
  <c r="D352" i="43"/>
  <c r="D351" i="43"/>
  <c r="D350" i="43"/>
  <c r="D349" i="43"/>
  <c r="E349" i="43" s="1"/>
  <c r="P349" i="43" s="1"/>
  <c r="Z349" i="43" s="1"/>
  <c r="D348" i="43"/>
  <c r="D347" i="43"/>
  <c r="E347" i="43" s="1"/>
  <c r="C347" i="43" s="1"/>
  <c r="D346" i="43"/>
  <c r="D345" i="43"/>
  <c r="E345" i="43" s="1"/>
  <c r="P345" i="43" s="1"/>
  <c r="Z345" i="43" s="1"/>
  <c r="D344" i="43"/>
  <c r="D343" i="43"/>
  <c r="M343" i="43" s="1"/>
  <c r="D342" i="43"/>
  <c r="D341" i="43"/>
  <c r="E341" i="43" s="1"/>
  <c r="A341" i="43" s="1"/>
  <c r="D340" i="43"/>
  <c r="D339" i="43"/>
  <c r="E339" i="43" s="1"/>
  <c r="AD339" i="43" s="1"/>
  <c r="D338" i="43"/>
  <c r="D337" i="43"/>
  <c r="E337" i="43" s="1"/>
  <c r="A337" i="43" s="1"/>
  <c r="D336" i="43"/>
  <c r="D335" i="43"/>
  <c r="D334" i="43"/>
  <c r="D333" i="43"/>
  <c r="E333" i="43" s="1"/>
  <c r="A333" i="43" s="1"/>
  <c r="D332" i="43"/>
  <c r="D331" i="43"/>
  <c r="N331" i="43" s="1"/>
  <c r="Y331" i="43" s="1"/>
  <c r="D330" i="43"/>
  <c r="D329" i="43"/>
  <c r="E329" i="43" s="1"/>
  <c r="P329" i="43" s="1"/>
  <c r="Z329" i="43" s="1"/>
  <c r="D328" i="43"/>
  <c r="D327" i="43"/>
  <c r="J327" i="43" s="1"/>
  <c r="D326" i="43"/>
  <c r="D325" i="43"/>
  <c r="E325" i="43" s="1"/>
  <c r="P325" i="43" s="1"/>
  <c r="Z325" i="43" s="1"/>
  <c r="D324" i="43"/>
  <c r="D323" i="43"/>
  <c r="N323" i="43" s="1"/>
  <c r="Y323" i="43" s="1"/>
  <c r="D322" i="43"/>
  <c r="D321" i="43"/>
  <c r="E321" i="43" s="1"/>
  <c r="A321" i="43" s="1"/>
  <c r="D320" i="43"/>
  <c r="D319" i="43"/>
  <c r="D318" i="43"/>
  <c r="D317" i="43"/>
  <c r="E317" i="43" s="1"/>
  <c r="A317" i="43" s="1"/>
  <c r="D316" i="43"/>
  <c r="D315" i="43"/>
  <c r="E315" i="43" s="1"/>
  <c r="C315" i="43" s="1"/>
  <c r="D314" i="43"/>
  <c r="D313" i="43"/>
  <c r="E313" i="43" s="1"/>
  <c r="P313" i="43" s="1"/>
  <c r="Z313" i="43" s="1"/>
  <c r="D312" i="43"/>
  <c r="D311" i="43"/>
  <c r="D310" i="43"/>
  <c r="D309" i="43"/>
  <c r="E309" i="43" s="1"/>
  <c r="A309" i="43" s="1"/>
  <c r="D308" i="43"/>
  <c r="D307" i="43"/>
  <c r="N307" i="43" s="1"/>
  <c r="D306" i="43"/>
  <c r="D305" i="43"/>
  <c r="E305" i="43" s="1"/>
  <c r="A305" i="43" s="1"/>
  <c r="D304" i="43"/>
  <c r="D303" i="43"/>
  <c r="D302" i="43"/>
  <c r="D9" i="43"/>
  <c r="D10" i="43"/>
  <c r="D11" i="43"/>
  <c r="M11" i="43" s="1"/>
  <c r="D12" i="43"/>
  <c r="D13" i="43"/>
  <c r="E13" i="43" s="1"/>
  <c r="P13" i="43" s="1"/>
  <c r="D14" i="43"/>
  <c r="D15" i="43"/>
  <c r="H15" i="43" s="1"/>
  <c r="AG15" i="43" s="1"/>
  <c r="D16" i="43"/>
  <c r="D17" i="43"/>
  <c r="D18" i="43"/>
  <c r="D19" i="43"/>
  <c r="F19" i="43" s="1"/>
  <c r="D20" i="43"/>
  <c r="D21" i="43"/>
  <c r="D22" i="43"/>
  <c r="D23" i="43"/>
  <c r="D24" i="43"/>
  <c r="D25" i="43"/>
  <c r="D26" i="43"/>
  <c r="D27" i="43"/>
  <c r="D28" i="43"/>
  <c r="D29" i="43"/>
  <c r="D30" i="43"/>
  <c r="D31" i="43"/>
  <c r="I31" i="43" s="1"/>
  <c r="T31" i="43" s="1"/>
  <c r="D32" i="43"/>
  <c r="D33" i="43"/>
  <c r="D34" i="43"/>
  <c r="D35" i="43"/>
  <c r="D36" i="43"/>
  <c r="D37" i="43"/>
  <c r="D38" i="43"/>
  <c r="D39" i="43"/>
  <c r="D40" i="43"/>
  <c r="D41" i="43"/>
  <c r="D42" i="43"/>
  <c r="D43" i="43"/>
  <c r="M43" i="43" s="1"/>
  <c r="X43" i="43" s="1"/>
  <c r="D44" i="43"/>
  <c r="D45" i="43"/>
  <c r="D46" i="43"/>
  <c r="D47" i="43"/>
  <c r="H47" i="43" s="1"/>
  <c r="D48" i="43"/>
  <c r="D49" i="43"/>
  <c r="D50" i="43"/>
  <c r="D51" i="43"/>
  <c r="F51" i="43" s="1"/>
  <c r="D52" i="43"/>
  <c r="D53" i="43"/>
  <c r="D54" i="43"/>
  <c r="D55" i="43"/>
  <c r="D56" i="43"/>
  <c r="D57" i="43"/>
  <c r="D58" i="43"/>
  <c r="D59" i="43"/>
  <c r="D60" i="43"/>
  <c r="D61" i="43"/>
  <c r="D62" i="43"/>
  <c r="D63" i="43"/>
  <c r="D64" i="43"/>
  <c r="D65" i="43"/>
  <c r="D66" i="43"/>
  <c r="D67" i="43"/>
  <c r="H67" i="43" s="1"/>
  <c r="D68" i="43"/>
  <c r="D69" i="43"/>
  <c r="D70" i="43"/>
  <c r="D71" i="43"/>
  <c r="D72" i="43"/>
  <c r="D73" i="43"/>
  <c r="D74" i="43"/>
  <c r="D75" i="43"/>
  <c r="M75" i="43" s="1"/>
  <c r="X75" i="43" s="1"/>
  <c r="D76" i="43"/>
  <c r="D77" i="43"/>
  <c r="D78" i="43"/>
  <c r="D79" i="43"/>
  <c r="G79" i="43" s="1"/>
  <c r="D80" i="43"/>
  <c r="D81" i="43"/>
  <c r="D82" i="43"/>
  <c r="D83" i="43"/>
  <c r="D84" i="43"/>
  <c r="D85" i="43"/>
  <c r="D86" i="43"/>
  <c r="D87" i="43"/>
  <c r="H87" i="43" s="1"/>
  <c r="S87" i="43" s="1"/>
  <c r="D88" i="43"/>
  <c r="D89" i="43"/>
  <c r="D90" i="43"/>
  <c r="D91" i="43"/>
  <c r="D92" i="43"/>
  <c r="D93" i="43"/>
  <c r="D94" i="43"/>
  <c r="D95" i="43"/>
  <c r="F95" i="43" s="1"/>
  <c r="Q95" i="43" s="1"/>
  <c r="D96" i="43"/>
  <c r="D97" i="43"/>
  <c r="D98" i="43"/>
  <c r="D99" i="43"/>
  <c r="D100" i="43"/>
  <c r="D101" i="43"/>
  <c r="D102" i="43"/>
  <c r="D103" i="43"/>
  <c r="I103" i="43" s="1"/>
  <c r="T103" i="43" s="1"/>
  <c r="D104" i="43"/>
  <c r="D105" i="43"/>
  <c r="D106" i="43"/>
  <c r="D107" i="43"/>
  <c r="J107" i="43" s="1"/>
  <c r="AI107" i="43" s="1"/>
  <c r="D108" i="43"/>
  <c r="D109" i="43"/>
  <c r="D110" i="43"/>
  <c r="D111" i="43"/>
  <c r="D112" i="43"/>
  <c r="D113" i="43"/>
  <c r="D114" i="43"/>
  <c r="D115" i="43"/>
  <c r="D116" i="43"/>
  <c r="D117" i="43"/>
  <c r="D118" i="43"/>
  <c r="D119" i="43"/>
  <c r="D120" i="43"/>
  <c r="D121" i="43"/>
  <c r="D122" i="43"/>
  <c r="D123" i="43"/>
  <c r="F123" i="43" s="1"/>
  <c r="D124" i="43"/>
  <c r="D125" i="43"/>
  <c r="D126" i="43"/>
  <c r="D127" i="43"/>
  <c r="D128" i="43"/>
  <c r="D129" i="43"/>
  <c r="D130" i="43"/>
  <c r="D131" i="43"/>
  <c r="D132" i="43"/>
  <c r="D133" i="43"/>
  <c r="D134" i="43"/>
  <c r="D135" i="43"/>
  <c r="D136" i="43"/>
  <c r="D137" i="43"/>
  <c r="D138" i="43"/>
  <c r="D139" i="43"/>
  <c r="J139" i="43" s="1"/>
  <c r="AI139" i="43" s="1"/>
  <c r="D140" i="43"/>
  <c r="D141" i="43"/>
  <c r="D142" i="43"/>
  <c r="D143" i="43"/>
  <c r="D144" i="43"/>
  <c r="D145" i="43"/>
  <c r="D146" i="43"/>
  <c r="D147" i="43"/>
  <c r="D148" i="43"/>
  <c r="D149" i="43"/>
  <c r="D150" i="43"/>
  <c r="D151" i="43"/>
  <c r="D152" i="43"/>
  <c r="D153" i="43"/>
  <c r="D154" i="43"/>
  <c r="D155" i="43"/>
  <c r="D156" i="43"/>
  <c r="D157" i="43"/>
  <c r="D158" i="43"/>
  <c r="D159" i="43"/>
  <c r="I159" i="43" s="1"/>
  <c r="T159" i="43" s="1"/>
  <c r="D160" i="43"/>
  <c r="D161" i="43"/>
  <c r="D162" i="43"/>
  <c r="D163" i="43"/>
  <c r="D164" i="43"/>
  <c r="D165" i="43"/>
  <c r="D166" i="43"/>
  <c r="D167" i="43"/>
  <c r="F167" i="43" s="1"/>
  <c r="AE167" i="43" s="1"/>
  <c r="D168" i="43"/>
  <c r="D169" i="43"/>
  <c r="D170" i="43"/>
  <c r="D171" i="43"/>
  <c r="M171" i="43" s="1"/>
  <c r="D172" i="43"/>
  <c r="D173" i="43"/>
  <c r="D174" i="43"/>
  <c r="D175" i="43"/>
  <c r="H175" i="43" s="1"/>
  <c r="S175" i="43" s="1"/>
  <c r="D176" i="43"/>
  <c r="D177" i="43"/>
  <c r="D178" i="43"/>
  <c r="D179" i="43"/>
  <c r="I179" i="43" s="1"/>
  <c r="T179" i="43" s="1"/>
  <c r="D180" i="43"/>
  <c r="D181" i="43"/>
  <c r="D182" i="43"/>
  <c r="D183" i="43"/>
  <c r="D184" i="43"/>
  <c r="D185" i="43"/>
  <c r="D186" i="43"/>
  <c r="D187" i="43"/>
  <c r="D188" i="43"/>
  <c r="D189" i="43"/>
  <c r="D190" i="43"/>
  <c r="D191" i="43"/>
  <c r="F191" i="43" s="1"/>
  <c r="D192" i="43"/>
  <c r="D193" i="43"/>
  <c r="D194" i="43"/>
  <c r="D195" i="43"/>
  <c r="H195" i="43" s="1"/>
  <c r="D196" i="43"/>
  <c r="D197" i="43"/>
  <c r="D198" i="43"/>
  <c r="D199" i="43"/>
  <c r="D200" i="43"/>
  <c r="D201" i="43"/>
  <c r="D202" i="43"/>
  <c r="D203" i="43"/>
  <c r="J203" i="43" s="1"/>
  <c r="AI203" i="43" s="1"/>
  <c r="D204" i="43"/>
  <c r="D205" i="43"/>
  <c r="D206" i="43"/>
  <c r="D207" i="43"/>
  <c r="D208" i="43"/>
  <c r="D209" i="43"/>
  <c r="D210" i="43"/>
  <c r="D211" i="43"/>
  <c r="D212" i="43"/>
  <c r="D213" i="43"/>
  <c r="D214" i="43"/>
  <c r="D215" i="43"/>
  <c r="H215" i="43" s="1"/>
  <c r="D216" i="43"/>
  <c r="D217" i="43"/>
  <c r="D218" i="43"/>
  <c r="D219" i="43"/>
  <c r="D220" i="43"/>
  <c r="D221" i="43"/>
  <c r="D222" i="43"/>
  <c r="D223" i="43"/>
  <c r="D224" i="43"/>
  <c r="D225" i="43"/>
  <c r="D226" i="43"/>
  <c r="D227" i="43"/>
  <c r="I227" i="43" s="1"/>
  <c r="T227" i="43" s="1"/>
  <c r="D228" i="43"/>
  <c r="D229" i="43"/>
  <c r="D230" i="43"/>
  <c r="D231" i="43"/>
  <c r="I231" i="43" s="1"/>
  <c r="T231" i="43" s="1"/>
  <c r="D232" i="43"/>
  <c r="D233" i="43"/>
  <c r="D234" i="43"/>
  <c r="D235" i="43"/>
  <c r="J235" i="43" s="1"/>
  <c r="U235" i="43" s="1"/>
  <c r="D236" i="43"/>
  <c r="D237" i="43"/>
  <c r="D238" i="43"/>
  <c r="D239" i="43"/>
  <c r="D240" i="43"/>
  <c r="D241" i="43"/>
  <c r="D242" i="43"/>
  <c r="D243" i="43"/>
  <c r="D244" i="43"/>
  <c r="D245" i="43"/>
  <c r="D246" i="43"/>
  <c r="D247" i="43"/>
  <c r="D248" i="43"/>
  <c r="D249" i="43"/>
  <c r="D250" i="43"/>
  <c r="D251" i="43"/>
  <c r="D252" i="43"/>
  <c r="D253" i="43"/>
  <c r="D254" i="43"/>
  <c r="D255" i="43"/>
  <c r="D256" i="43"/>
  <c r="D257" i="43"/>
  <c r="D258" i="43"/>
  <c r="D259" i="43"/>
  <c r="I259" i="43" s="1"/>
  <c r="T259" i="43" s="1"/>
  <c r="D260" i="43"/>
  <c r="D261" i="43"/>
  <c r="D262" i="43"/>
  <c r="D263" i="43"/>
  <c r="D264" i="43"/>
  <c r="D265" i="43"/>
  <c r="D266" i="43"/>
  <c r="D267" i="43"/>
  <c r="M267" i="43" s="1"/>
  <c r="AL267" i="43" s="1"/>
  <c r="D268" i="43"/>
  <c r="D269" i="43"/>
  <c r="D270" i="43"/>
  <c r="D271" i="43"/>
  <c r="D272" i="43"/>
  <c r="D273" i="43"/>
  <c r="D274" i="43"/>
  <c r="D275" i="43"/>
  <c r="D276" i="43"/>
  <c r="D277" i="43"/>
  <c r="D278" i="43"/>
  <c r="D279" i="43"/>
  <c r="D280" i="43"/>
  <c r="D281" i="43"/>
  <c r="D282" i="43"/>
  <c r="D283" i="43"/>
  <c r="D284" i="43"/>
  <c r="D285" i="43"/>
  <c r="D286" i="43"/>
  <c r="D287" i="43"/>
  <c r="D288" i="43"/>
  <c r="D289" i="43"/>
  <c r="D290" i="43"/>
  <c r="D291" i="43"/>
  <c r="H291" i="43" s="1"/>
  <c r="D292" i="43"/>
  <c r="D293" i="43"/>
  <c r="D294" i="43"/>
  <c r="D295" i="43"/>
  <c r="H295" i="43" s="1"/>
  <c r="S295" i="43" s="1"/>
  <c r="D296" i="43"/>
  <c r="D297" i="43"/>
  <c r="D298" i="43"/>
  <c r="D299" i="43"/>
  <c r="D300" i="43"/>
  <c r="D301" i="43"/>
  <c r="D8" i="43"/>
  <c r="AM6" i="43"/>
  <c r="AL6" i="43"/>
  <c r="AK6" i="43"/>
  <c r="AJ6" i="43"/>
  <c r="AI6" i="43"/>
  <c r="AH6" i="43"/>
  <c r="AG6" i="43"/>
  <c r="AF6" i="43"/>
  <c r="AE6" i="43"/>
  <c r="AD6" i="43"/>
  <c r="EJ2" i="42"/>
  <c r="EJ3" i="42"/>
  <c r="EI2" i="42"/>
  <c r="EI3" i="42" s="1"/>
  <c r="EH2" i="42"/>
  <c r="EH3" i="42"/>
  <c r="EG2" i="42"/>
  <c r="EG3" i="42" s="1"/>
  <c r="EF2" i="42"/>
  <c r="EF3" i="42"/>
  <c r="EE2" i="42"/>
  <c r="EE3" i="42" s="1"/>
  <c r="ED2" i="42"/>
  <c r="ED3" i="42"/>
  <c r="EC2" i="42"/>
  <c r="EC3" i="42" s="1"/>
  <c r="EB2" i="42"/>
  <c r="EB3" i="42"/>
  <c r="EA2" i="42"/>
  <c r="EA3" i="42" s="1"/>
  <c r="DO2" i="42"/>
  <c r="DO3" i="42"/>
  <c r="DN2" i="42"/>
  <c r="DN3" i="42" s="1"/>
  <c r="DM2" i="42"/>
  <c r="DM3" i="42"/>
  <c r="DL2" i="42"/>
  <c r="DL3" i="42" s="1"/>
  <c r="DK2" i="42"/>
  <c r="DK3" i="42"/>
  <c r="DJ2" i="42"/>
  <c r="DJ3" i="42" s="1"/>
  <c r="DI2" i="42"/>
  <c r="DI3" i="42"/>
  <c r="DH2" i="42"/>
  <c r="DH3" i="42" s="1"/>
  <c r="DG2" i="42"/>
  <c r="DG3" i="42"/>
  <c r="DF2" i="42"/>
  <c r="DF3" i="42" s="1"/>
  <c r="CT2" i="42"/>
  <c r="CT3" i="42"/>
  <c r="CS2" i="42"/>
  <c r="CS3" i="42" s="1"/>
  <c r="CR2" i="42"/>
  <c r="CR3" i="42"/>
  <c r="CQ2" i="42"/>
  <c r="CQ3" i="42" s="1"/>
  <c r="CP2" i="42"/>
  <c r="CP3" i="42"/>
  <c r="CO2" i="42"/>
  <c r="CO3" i="42" s="1"/>
  <c r="CN2" i="42"/>
  <c r="CN3" i="42"/>
  <c r="CM2" i="42"/>
  <c r="CM3" i="42" s="1"/>
  <c r="CL2" i="42"/>
  <c r="CL3" i="42"/>
  <c r="CK2" i="42"/>
  <c r="CK3" i="42" s="1"/>
  <c r="BY2" i="42"/>
  <c r="BY3" i="42"/>
  <c r="BX2" i="42"/>
  <c r="BX3" i="42" s="1"/>
  <c r="BW2" i="42"/>
  <c r="BW3" i="42"/>
  <c r="BV2" i="42"/>
  <c r="BV3" i="42" s="1"/>
  <c r="BU2" i="42"/>
  <c r="BU3" i="42"/>
  <c r="BT2" i="42"/>
  <c r="BT3" i="42" s="1"/>
  <c r="BS2" i="42"/>
  <c r="BS3" i="42"/>
  <c r="BR2" i="42"/>
  <c r="BR3" i="42" s="1"/>
  <c r="BQ2" i="42"/>
  <c r="BQ3" i="42"/>
  <c r="BP2" i="42"/>
  <c r="BP3" i="42" s="1"/>
  <c r="AV2" i="42"/>
  <c r="AV3" i="42"/>
  <c r="BD2" i="42"/>
  <c r="BD3" i="42" s="1"/>
  <c r="BC2" i="42"/>
  <c r="BC3" i="42"/>
  <c r="BB2" i="42"/>
  <c r="BB3" i="42" s="1"/>
  <c r="BA2" i="42"/>
  <c r="BA3" i="42" s="1"/>
  <c r="AZ2" i="42"/>
  <c r="AZ3" i="42" s="1"/>
  <c r="AY2" i="42"/>
  <c r="AY3" i="42" s="1"/>
  <c r="AX2" i="42"/>
  <c r="AX3" i="42" s="1"/>
  <c r="AW2" i="42"/>
  <c r="AW3" i="42"/>
  <c r="AU2" i="42"/>
  <c r="AU3" i="42" s="1"/>
  <c r="B2" i="42"/>
  <c r="B3" i="42"/>
  <c r="AI2" i="42"/>
  <c r="AI3" i="42" s="1"/>
  <c r="AH2" i="42"/>
  <c r="AH3" i="42"/>
  <c r="AG2" i="42"/>
  <c r="AG3" i="42" s="1"/>
  <c r="AF2" i="42"/>
  <c r="AF3" i="42"/>
  <c r="AE2" i="42"/>
  <c r="AE3" i="42" s="1"/>
  <c r="AD2" i="42"/>
  <c r="AD3" i="42"/>
  <c r="AC2" i="42"/>
  <c r="AC3" i="42" s="1"/>
  <c r="AB2" i="42"/>
  <c r="AB3" i="42"/>
  <c r="AA2" i="42"/>
  <c r="AA3" i="42" s="1"/>
  <c r="Z2" i="42"/>
  <c r="Z3" i="42"/>
  <c r="N2" i="42"/>
  <c r="N3" i="42" s="1"/>
  <c r="W2" i="42"/>
  <c r="W3" i="42"/>
  <c r="V2" i="42"/>
  <c r="V3" i="42" s="1"/>
  <c r="U2" i="42"/>
  <c r="U3" i="42"/>
  <c r="T2" i="42"/>
  <c r="T3" i="42" s="1"/>
  <c r="S2" i="42"/>
  <c r="S3" i="42"/>
  <c r="R2" i="42"/>
  <c r="R3" i="42" s="1"/>
  <c r="Q2" i="42"/>
  <c r="Q3" i="42"/>
  <c r="P2" i="42"/>
  <c r="P3" i="42" s="1"/>
  <c r="O2" i="42"/>
  <c r="O3" i="42"/>
  <c r="C2" i="42"/>
  <c r="C3" i="42" s="1"/>
  <c r="D2" i="42"/>
  <c r="D3" i="42" s="1"/>
  <c r="E2" i="42"/>
  <c r="E3" i="42" s="1"/>
  <c r="F2" i="42"/>
  <c r="F3" i="42" s="1"/>
  <c r="G2" i="42"/>
  <c r="G3" i="42" s="1"/>
  <c r="H2" i="42"/>
  <c r="H3" i="42" s="1"/>
  <c r="I2" i="42"/>
  <c r="I3" i="42"/>
  <c r="J2" i="42"/>
  <c r="J3" i="42" s="1"/>
  <c r="K2" i="42"/>
  <c r="K3" i="42"/>
  <c r="A441" i="43"/>
  <c r="C449" i="43"/>
  <c r="B493" i="43"/>
  <c r="A433" i="43"/>
  <c r="B497" i="43"/>
  <c r="A461" i="43"/>
  <c r="B461" i="43"/>
  <c r="A489" i="43"/>
  <c r="B489" i="43"/>
  <c r="A465" i="43"/>
  <c r="A485" i="43"/>
  <c r="A481" i="43"/>
  <c r="B481" i="43"/>
  <c r="B445" i="43"/>
  <c r="A469" i="43"/>
  <c r="A473" i="43"/>
  <c r="A457" i="43"/>
  <c r="B477" i="43"/>
  <c r="B465" i="43"/>
  <c r="C457" i="43"/>
  <c r="C461" i="43"/>
  <c r="C445" i="43"/>
  <c r="B469" i="43"/>
  <c r="C473" i="43"/>
  <c r="C477" i="43"/>
  <c r="B441" i="43"/>
  <c r="AD421" i="43"/>
  <c r="AP421" i="43" s="1"/>
  <c r="AD433" i="43"/>
  <c r="AP433" i="43" s="1"/>
  <c r="AD441" i="43"/>
  <c r="AP441" i="43" s="1"/>
  <c r="AD449" i="43"/>
  <c r="AP449" i="43" s="1"/>
  <c r="AD453" i="43"/>
  <c r="AP453" i="43" s="1"/>
  <c r="AD465" i="43"/>
  <c r="AN465" i="43" s="1"/>
  <c r="AD469" i="43"/>
  <c r="AD473" i="43"/>
  <c r="AP473" i="43" s="1"/>
  <c r="AD481" i="43"/>
  <c r="AP481" i="43" s="1"/>
  <c r="AD485" i="43"/>
  <c r="AP485" i="43" s="1"/>
  <c r="AD489" i="43"/>
  <c r="AP489" i="43" s="1"/>
  <c r="AD497" i="43"/>
  <c r="AP497" i="43" s="1"/>
  <c r="A14" i="50"/>
  <c r="A15" i="50" s="1"/>
  <c r="A16" i="50"/>
  <c r="A17" i="50" s="1"/>
  <c r="A18" i="50" s="1"/>
  <c r="A19" i="50" s="1"/>
  <c r="A20" i="50" s="1"/>
  <c r="A21" i="50" s="1"/>
  <c r="A22" i="50" s="1"/>
  <c r="A23" i="50" s="1"/>
  <c r="A24" i="50" s="1"/>
  <c r="A25" i="50" s="1"/>
  <c r="A26" i="50" s="1"/>
  <c r="A27" i="50" s="1"/>
  <c r="A28" i="50" s="1"/>
  <c r="A29" i="50" s="1"/>
  <c r="A30" i="50" s="1"/>
  <c r="A31" i="50" s="1"/>
  <c r="A32" i="50" s="1"/>
  <c r="A33" i="50" s="1"/>
  <c r="A34" i="50" s="1"/>
  <c r="A35" i="50" s="1"/>
  <c r="A36" i="50" s="1"/>
  <c r="A37" i="50" s="1"/>
  <c r="A38" i="50" s="1"/>
  <c r="A39" i="50" s="1"/>
  <c r="A40" i="50" s="1"/>
  <c r="A41" i="50" s="1"/>
  <c r="A42" i="50" s="1"/>
  <c r="A43" i="50" s="1"/>
  <c r="A44" i="50" s="1"/>
  <c r="A45" i="50" s="1"/>
  <c r="A46" i="50" s="1"/>
  <c r="A47" i="50" s="1"/>
  <c r="A48" i="50" s="1"/>
  <c r="A49" i="50" s="1"/>
  <c r="A50" i="50" s="1"/>
  <c r="A51" i="50" s="1"/>
  <c r="A52" i="50" s="1"/>
  <c r="A53" i="50" s="1"/>
  <c r="A54" i="50" s="1"/>
  <c r="A55" i="50" s="1"/>
  <c r="A56" i="50" s="1"/>
  <c r="A57" i="50" s="1"/>
  <c r="A58" i="50" s="1"/>
  <c r="A59" i="50" s="1"/>
  <c r="A60" i="50" s="1"/>
  <c r="A61" i="50" s="1"/>
  <c r="A62" i="50" s="1"/>
  <c r="A63" i="50" s="1"/>
  <c r="A64" i="50" s="1"/>
  <c r="A65" i="50" s="1"/>
  <c r="A66" i="50" s="1"/>
  <c r="A67" i="50" s="1"/>
  <c r="A68" i="50" s="1"/>
  <c r="A69" i="50" s="1"/>
  <c r="A70" i="50" s="1"/>
  <c r="A71" i="50" s="1"/>
  <c r="A72" i="50" s="1"/>
  <c r="A73" i="50" s="1"/>
  <c r="A74" i="50" s="1"/>
  <c r="A75" i="50" s="1"/>
  <c r="A76" i="50" s="1"/>
  <c r="A77" i="50" s="1"/>
  <c r="A78" i="50" s="1"/>
  <c r="A79" i="50" s="1"/>
  <c r="A80" i="50" s="1"/>
  <c r="A81" i="50" s="1"/>
  <c r="A82" i="50" s="1"/>
  <c r="A83" i="50" s="1"/>
  <c r="A84" i="50" s="1"/>
  <c r="A85" i="50" s="1"/>
  <c r="A86" i="50" s="1"/>
  <c r="A87" i="50" s="1"/>
  <c r="A88" i="50" s="1"/>
  <c r="A89" i="50" s="1"/>
  <c r="A90" i="50" s="1"/>
  <c r="A91" i="50" s="1"/>
  <c r="A92" i="50" s="1"/>
  <c r="A93" i="50" s="1"/>
  <c r="A94" i="50" s="1"/>
  <c r="A95" i="50" s="1"/>
  <c r="A96" i="50" s="1"/>
  <c r="A97" i="50" s="1"/>
  <c r="A98" i="50" s="1"/>
  <c r="A99" i="50" s="1"/>
  <c r="A100" i="50" s="1"/>
  <c r="E1101" i="43"/>
  <c r="E1100" i="43"/>
  <c r="AD493" i="43" l="1"/>
  <c r="AP493" i="43" s="1"/>
  <c r="AD477" i="43"/>
  <c r="AP477" i="43" s="1"/>
  <c r="AD457" i="43"/>
  <c r="AP457" i="43" s="1"/>
  <c r="AD437" i="43"/>
  <c r="C481" i="43"/>
  <c r="C485" i="43"/>
  <c r="A445" i="43"/>
  <c r="A453" i="43"/>
  <c r="A497" i="43"/>
  <c r="A449" i="43"/>
  <c r="C401" i="43"/>
  <c r="B429" i="43"/>
  <c r="C425" i="43"/>
  <c r="AD409" i="43"/>
  <c r="A437" i="43"/>
  <c r="A389" i="43"/>
  <c r="A401" i="43"/>
  <c r="AD369" i="43"/>
  <c r="AD401" i="43"/>
  <c r="C417" i="43"/>
  <c r="B421" i="43"/>
  <c r="A377" i="43"/>
  <c r="AD425" i="43"/>
  <c r="AP425" i="43" s="1"/>
  <c r="AD405" i="43"/>
  <c r="AD341" i="43"/>
  <c r="AP341" i="43" s="1"/>
  <c r="B409" i="43"/>
  <c r="C433" i="43"/>
  <c r="B381" i="43"/>
  <c r="C333" i="43"/>
  <c r="A369" i="43"/>
  <c r="AD417" i="43"/>
  <c r="AD377" i="43"/>
  <c r="C365" i="43"/>
  <c r="C405" i="43"/>
  <c r="C413" i="43"/>
  <c r="A413" i="43"/>
  <c r="A429" i="43"/>
  <c r="B433" i="43"/>
  <c r="AD385" i="43"/>
  <c r="AP385" i="43" s="1"/>
  <c r="AD325" i="43"/>
  <c r="AP325" i="43" s="1"/>
  <c r="C377" i="43"/>
  <c r="C305" i="43"/>
  <c r="C349" i="43"/>
  <c r="C361" i="43"/>
  <c r="A405" i="43"/>
  <c r="A421" i="43"/>
  <c r="AD429" i="43"/>
  <c r="AD413" i="43"/>
  <c r="AP413" i="43" s="1"/>
  <c r="AD393" i="43"/>
  <c r="AP393" i="43" s="1"/>
  <c r="AD357" i="43"/>
  <c r="AN357" i="43" s="1"/>
  <c r="C453" i="43"/>
  <c r="C429" i="43"/>
  <c r="C369" i="43"/>
  <c r="B385" i="43"/>
  <c r="B449" i="43"/>
  <c r="B437" i="43"/>
  <c r="B305" i="43"/>
  <c r="C397" i="43"/>
  <c r="C469" i="43"/>
  <c r="C409" i="43"/>
  <c r="B485" i="43"/>
  <c r="A425" i="43"/>
  <c r="C441" i="43"/>
  <c r="AD389" i="43"/>
  <c r="AD373" i="43"/>
  <c r="AN373" i="43" s="1"/>
  <c r="AD349" i="43"/>
  <c r="AP349" i="43" s="1"/>
  <c r="AD313" i="43"/>
  <c r="C389" i="43"/>
  <c r="B413" i="43"/>
  <c r="C385" i="43"/>
  <c r="A397" i="43"/>
  <c r="C381" i="43"/>
  <c r="A417" i="43"/>
  <c r="AD397" i="43"/>
  <c r="AD381" i="43"/>
  <c r="AD365" i="43"/>
  <c r="AD333" i="43"/>
  <c r="AP333" i="43" s="1"/>
  <c r="B393" i="43"/>
  <c r="B337" i="43"/>
  <c r="A373" i="43"/>
  <c r="B353" i="43"/>
  <c r="C317" i="43"/>
  <c r="A393" i="43"/>
  <c r="A409" i="43"/>
  <c r="B345" i="43"/>
  <c r="AD353" i="43"/>
  <c r="AP353" i="43" s="1"/>
  <c r="AD337" i="43"/>
  <c r="AD321" i="43"/>
  <c r="C353" i="43"/>
  <c r="C345" i="43"/>
  <c r="C329" i="43"/>
  <c r="C357" i="43"/>
  <c r="B317" i="43"/>
  <c r="B13" i="43"/>
  <c r="B325" i="43"/>
  <c r="B321" i="43"/>
  <c r="C341" i="43"/>
  <c r="C325" i="43"/>
  <c r="C309" i="43"/>
  <c r="B377" i="43"/>
  <c r="B389" i="43"/>
  <c r="C421" i="43"/>
  <c r="AD361" i="43"/>
  <c r="AD345" i="43"/>
  <c r="AD329" i="43"/>
  <c r="AP329" i="43" s="1"/>
  <c r="AD305" i="43"/>
  <c r="AP305" i="43" s="1"/>
  <c r="B373" i="43"/>
  <c r="C321" i="43"/>
  <c r="B349" i="43"/>
  <c r="B309" i="43"/>
  <c r="B361" i="43"/>
  <c r="B313" i="43"/>
  <c r="B329" i="43"/>
  <c r="B365" i="43"/>
  <c r="B357" i="43"/>
  <c r="H307" i="43"/>
  <c r="H391" i="43"/>
  <c r="S391" i="43" s="1"/>
  <c r="H423" i="43"/>
  <c r="S423" i="43" s="1"/>
  <c r="I499" i="43"/>
  <c r="H427" i="43"/>
  <c r="L471" i="43"/>
  <c r="L375" i="43"/>
  <c r="I439" i="43"/>
  <c r="M339" i="43"/>
  <c r="I327" i="43"/>
  <c r="M415" i="43"/>
  <c r="X415" i="43" s="1"/>
  <c r="I363" i="43"/>
  <c r="AH363" i="43" s="1"/>
  <c r="G483" i="43"/>
  <c r="K403" i="43"/>
  <c r="N315" i="43"/>
  <c r="H31" i="43"/>
  <c r="H139" i="43"/>
  <c r="AG139" i="43" s="1"/>
  <c r="H267" i="43"/>
  <c r="AG267" i="43" s="1"/>
  <c r="I11" i="43"/>
  <c r="T11" i="43" s="1"/>
  <c r="I51" i="43"/>
  <c r="I139" i="43"/>
  <c r="T139" i="43" s="1"/>
  <c r="I267" i="43"/>
  <c r="M107" i="43"/>
  <c r="X107" i="43" s="1"/>
  <c r="M139" i="43"/>
  <c r="AL139" i="43" s="1"/>
  <c r="M203" i="43"/>
  <c r="M235" i="43"/>
  <c r="F139" i="43"/>
  <c r="J227" i="43"/>
  <c r="M287" i="43"/>
  <c r="H287" i="43"/>
  <c r="AG287" i="43" s="1"/>
  <c r="M283" i="43"/>
  <c r="X283" i="43" s="1"/>
  <c r="H283" i="43"/>
  <c r="M279" i="43"/>
  <c r="X279" i="43" s="1"/>
  <c r="I279" i="43"/>
  <c r="T279" i="43" s="1"/>
  <c r="M275" i="43"/>
  <c r="H275" i="43"/>
  <c r="M271" i="43"/>
  <c r="I271" i="43"/>
  <c r="M263" i="43"/>
  <c r="X263" i="43" s="1"/>
  <c r="H263" i="43"/>
  <c r="M255" i="43"/>
  <c r="H255" i="43"/>
  <c r="AG255" i="43" s="1"/>
  <c r="I251" i="43"/>
  <c r="T251" i="43" s="1"/>
  <c r="M251" i="43"/>
  <c r="H251" i="43"/>
  <c r="AG251" i="43" s="1"/>
  <c r="M247" i="43"/>
  <c r="I247" i="43"/>
  <c r="T247" i="43" s="1"/>
  <c r="M243" i="43"/>
  <c r="H243" i="43"/>
  <c r="AG243" i="43" s="1"/>
  <c r="M239" i="43"/>
  <c r="X239" i="43" s="1"/>
  <c r="I239" i="43"/>
  <c r="AH239" i="43" s="1"/>
  <c r="J231" i="43"/>
  <c r="AI231" i="43" s="1"/>
  <c r="M231" i="43"/>
  <c r="H231" i="43"/>
  <c r="AG231" i="43" s="1"/>
  <c r="J223" i="43"/>
  <c r="AI223" i="43" s="1"/>
  <c r="M223" i="43"/>
  <c r="H223" i="43"/>
  <c r="AG223" i="43" s="1"/>
  <c r="J219" i="43"/>
  <c r="AI219" i="43" s="1"/>
  <c r="I219" i="43"/>
  <c r="T219" i="43" s="1"/>
  <c r="M219" i="43"/>
  <c r="AL219" i="43" s="1"/>
  <c r="H219" i="43"/>
  <c r="AG219" i="43" s="1"/>
  <c r="J215" i="43"/>
  <c r="M215" i="43"/>
  <c r="I215" i="43"/>
  <c r="J211" i="43"/>
  <c r="AI211" i="43" s="1"/>
  <c r="M211" i="43"/>
  <c r="H211" i="43"/>
  <c r="S211" i="43" s="1"/>
  <c r="J207" i="43"/>
  <c r="M207" i="43"/>
  <c r="I207" i="43"/>
  <c r="T207" i="43" s="1"/>
  <c r="J199" i="43"/>
  <c r="U199" i="43" s="1"/>
  <c r="M199" i="43"/>
  <c r="X199" i="43" s="1"/>
  <c r="F199" i="43"/>
  <c r="AE199" i="43" s="1"/>
  <c r="H199" i="43"/>
  <c r="AG199" i="43" s="1"/>
  <c r="F195" i="43"/>
  <c r="Q195" i="43" s="1"/>
  <c r="I195" i="43"/>
  <c r="J191" i="43"/>
  <c r="M191" i="43"/>
  <c r="X191" i="43" s="1"/>
  <c r="H191" i="43"/>
  <c r="AG191" i="43" s="1"/>
  <c r="I187" i="43"/>
  <c r="T187" i="43" s="1"/>
  <c r="J187" i="43"/>
  <c r="AI187" i="43" s="1"/>
  <c r="F187" i="43"/>
  <c r="AE187" i="43" s="1"/>
  <c r="M187" i="43"/>
  <c r="X187" i="43" s="1"/>
  <c r="H187" i="43"/>
  <c r="J183" i="43"/>
  <c r="U183" i="43" s="1"/>
  <c r="F183" i="43"/>
  <c r="Q183" i="43" s="1"/>
  <c r="M183" i="43"/>
  <c r="X183" i="43" s="1"/>
  <c r="I183" i="43"/>
  <c r="J179" i="43"/>
  <c r="AI179" i="43" s="1"/>
  <c r="M179" i="43"/>
  <c r="X179" i="43" s="1"/>
  <c r="H179" i="43"/>
  <c r="S179" i="43" s="1"/>
  <c r="J175" i="43"/>
  <c r="U175" i="43" s="1"/>
  <c r="M175" i="43"/>
  <c r="F175" i="43"/>
  <c r="Q175" i="43" s="1"/>
  <c r="I175" i="43"/>
  <c r="T175" i="43" s="1"/>
  <c r="J171" i="43"/>
  <c r="AI171" i="43" s="1"/>
  <c r="F171" i="43"/>
  <c r="AE171" i="43" s="1"/>
  <c r="M167" i="43"/>
  <c r="X167" i="43" s="1"/>
  <c r="H167" i="43"/>
  <c r="AG167" i="43" s="1"/>
  <c r="F163" i="43"/>
  <c r="AE163" i="43" s="1"/>
  <c r="J163" i="43"/>
  <c r="I163" i="43"/>
  <c r="T163" i="43" s="1"/>
  <c r="M159" i="43"/>
  <c r="F159" i="43"/>
  <c r="H159" i="43"/>
  <c r="AG159" i="43" s="1"/>
  <c r="J155" i="43"/>
  <c r="AI155" i="43" s="1"/>
  <c r="I155" i="43"/>
  <c r="M155" i="43"/>
  <c r="AL155" i="43" s="1"/>
  <c r="H155" i="43"/>
  <c r="AG155" i="43" s="1"/>
  <c r="F151" i="43"/>
  <c r="AE151" i="43" s="1"/>
  <c r="M151" i="43"/>
  <c r="X151" i="43" s="1"/>
  <c r="I151" i="43"/>
  <c r="F147" i="43"/>
  <c r="Q147" i="43" s="1"/>
  <c r="M147" i="43"/>
  <c r="H147" i="43"/>
  <c r="AG147" i="43" s="1"/>
  <c r="M143" i="43"/>
  <c r="I143" i="43"/>
  <c r="F143" i="43"/>
  <c r="AE143" i="43" s="1"/>
  <c r="M135" i="43"/>
  <c r="AL135" i="43" s="1"/>
  <c r="H135" i="43"/>
  <c r="F131" i="43"/>
  <c r="Q131" i="43" s="1"/>
  <c r="J131" i="43"/>
  <c r="AI131" i="43" s="1"/>
  <c r="I131" i="43"/>
  <c r="T131" i="43" s="1"/>
  <c r="M127" i="43"/>
  <c r="X127" i="43" s="1"/>
  <c r="H127" i="43"/>
  <c r="F127" i="43"/>
  <c r="Q127" i="43" s="1"/>
  <c r="J123" i="43"/>
  <c r="U123" i="43" s="1"/>
  <c r="I123" i="43"/>
  <c r="M123" i="43"/>
  <c r="AL123" i="43" s="1"/>
  <c r="H123" i="43"/>
  <c r="S123" i="43" s="1"/>
  <c r="F119" i="43"/>
  <c r="Q119" i="43" s="1"/>
  <c r="M119" i="43"/>
  <c r="AL119" i="43" s="1"/>
  <c r="I119" i="43"/>
  <c r="T119" i="43" s="1"/>
  <c r="J115" i="43"/>
  <c r="U115" i="43" s="1"/>
  <c r="M115" i="43"/>
  <c r="X115" i="43" s="1"/>
  <c r="H115" i="43"/>
  <c r="F115" i="43"/>
  <c r="Q115" i="43" s="1"/>
  <c r="G111" i="43"/>
  <c r="R111" i="43" s="1"/>
  <c r="M111" i="43"/>
  <c r="X111" i="43" s="1"/>
  <c r="I111" i="43"/>
  <c r="G103" i="43"/>
  <c r="M103" i="43"/>
  <c r="X103" i="43" s="1"/>
  <c r="F103" i="43"/>
  <c r="AE103" i="43" s="1"/>
  <c r="H103" i="43"/>
  <c r="F99" i="43"/>
  <c r="I99" i="43"/>
  <c r="T99" i="43" s="1"/>
  <c r="M95" i="43"/>
  <c r="H95" i="43"/>
  <c r="G95" i="43"/>
  <c r="J91" i="43"/>
  <c r="U91" i="43" s="1"/>
  <c r="F91" i="43"/>
  <c r="I91" i="43"/>
  <c r="T91" i="43" s="1"/>
  <c r="M91" i="43"/>
  <c r="H91" i="43"/>
  <c r="AG91" i="43" s="1"/>
  <c r="G87" i="43"/>
  <c r="AF87" i="43" s="1"/>
  <c r="F87" i="43"/>
  <c r="AE87" i="43" s="1"/>
  <c r="M87" i="43"/>
  <c r="AL87" i="43" s="1"/>
  <c r="I87" i="43"/>
  <c r="T87" i="43" s="1"/>
  <c r="J83" i="43"/>
  <c r="M83" i="43"/>
  <c r="H83" i="43"/>
  <c r="AG83" i="43" s="1"/>
  <c r="M79" i="43"/>
  <c r="AL79" i="43" s="1"/>
  <c r="I79" i="43"/>
  <c r="T79" i="43" s="1"/>
  <c r="J75" i="43"/>
  <c r="F75" i="43"/>
  <c r="G71" i="43"/>
  <c r="R71" i="43" s="1"/>
  <c r="M71" i="43"/>
  <c r="X71" i="43" s="1"/>
  <c r="F71" i="43"/>
  <c r="H71" i="43"/>
  <c r="F67" i="43"/>
  <c r="Q67" i="43" s="1"/>
  <c r="I67" i="43"/>
  <c r="M63" i="43"/>
  <c r="AL63" i="43" s="1"/>
  <c r="H63" i="43"/>
  <c r="G63" i="43"/>
  <c r="J59" i="43"/>
  <c r="U59" i="43" s="1"/>
  <c r="I59" i="43"/>
  <c r="T59" i="43" s="1"/>
  <c r="F59" i="43"/>
  <c r="M59" i="43"/>
  <c r="X59" i="43" s="1"/>
  <c r="H59" i="43"/>
  <c r="AG59" i="43" s="1"/>
  <c r="G55" i="43"/>
  <c r="F55" i="43"/>
  <c r="AE55" i="43" s="1"/>
  <c r="M55" i="43"/>
  <c r="X55" i="43" s="1"/>
  <c r="I55" i="43"/>
  <c r="T55" i="43" s="1"/>
  <c r="J51" i="43"/>
  <c r="M51" i="43"/>
  <c r="H51" i="43"/>
  <c r="S51" i="43" s="1"/>
  <c r="G47" i="43"/>
  <c r="F47" i="43"/>
  <c r="AE47" i="43" s="1"/>
  <c r="M47" i="43"/>
  <c r="X47" i="43" s="1"/>
  <c r="I47" i="43"/>
  <c r="T47" i="43" s="1"/>
  <c r="J43" i="43"/>
  <c r="U43" i="43" s="1"/>
  <c r="H43" i="43"/>
  <c r="G39" i="43"/>
  <c r="F39" i="43"/>
  <c r="AE39" i="43" s="1"/>
  <c r="M39" i="43"/>
  <c r="X39" i="43" s="1"/>
  <c r="H35" i="43"/>
  <c r="AG35" i="43" s="1"/>
  <c r="F35" i="43"/>
  <c r="I35" i="43"/>
  <c r="T35" i="43" s="1"/>
  <c r="F31" i="43"/>
  <c r="M31" i="43"/>
  <c r="J27" i="43"/>
  <c r="F27" i="43"/>
  <c r="AE27" i="43" s="1"/>
  <c r="I27" i="43"/>
  <c r="H27" i="43"/>
  <c r="M27" i="43"/>
  <c r="X27" i="43" s="1"/>
  <c r="G23" i="43"/>
  <c r="F23" i="43"/>
  <c r="Q23" i="43" s="1"/>
  <c r="M23" i="43"/>
  <c r="AL23" i="43" s="1"/>
  <c r="I23" i="43"/>
  <c r="T23" i="43" s="1"/>
  <c r="M19" i="43"/>
  <c r="X19" i="43" s="1"/>
  <c r="H19" i="43"/>
  <c r="S19" i="43" s="1"/>
  <c r="J19" i="43"/>
  <c r="U19" i="43" s="1"/>
  <c r="F15" i="43"/>
  <c r="M15" i="43"/>
  <c r="X15" i="43" s="1"/>
  <c r="G15" i="43"/>
  <c r="AF15" i="43" s="1"/>
  <c r="I15" i="43"/>
  <c r="J11" i="43"/>
  <c r="H11" i="43"/>
  <c r="S11" i="43" s="1"/>
  <c r="E303" i="43"/>
  <c r="P303" i="43" s="1"/>
  <c r="Z303" i="43" s="1"/>
  <c r="J303" i="43"/>
  <c r="K303" i="43"/>
  <c r="AJ303" i="43" s="1"/>
  <c r="E307" i="43"/>
  <c r="K307" i="43"/>
  <c r="G307" i="43"/>
  <c r="J307" i="43"/>
  <c r="F307" i="43"/>
  <c r="Q307" i="43" s="1"/>
  <c r="E311" i="43"/>
  <c r="B311" i="43" s="1"/>
  <c r="G311" i="43"/>
  <c r="E319" i="43"/>
  <c r="B319" i="43" s="1"/>
  <c r="K319" i="43"/>
  <c r="AJ319" i="43" s="1"/>
  <c r="F319" i="43"/>
  <c r="E323" i="43"/>
  <c r="K323" i="43"/>
  <c r="G323" i="43"/>
  <c r="F323" i="43"/>
  <c r="M323" i="43"/>
  <c r="X323" i="43" s="1"/>
  <c r="E327" i="43"/>
  <c r="L327" i="43"/>
  <c r="E331" i="43"/>
  <c r="B331" i="43" s="1"/>
  <c r="I331" i="43"/>
  <c r="L331" i="43"/>
  <c r="E335" i="43"/>
  <c r="N335" i="43"/>
  <c r="E343" i="43"/>
  <c r="I343" i="43"/>
  <c r="E351" i="43"/>
  <c r="J351" i="43"/>
  <c r="N351" i="43"/>
  <c r="H351" i="43"/>
  <c r="E355" i="43"/>
  <c r="H355" i="43"/>
  <c r="E359" i="43"/>
  <c r="G359" i="43"/>
  <c r="M359" i="43"/>
  <c r="X359" i="43" s="1"/>
  <c r="E367" i="43"/>
  <c r="K367" i="43"/>
  <c r="F367" i="43"/>
  <c r="E371" i="43"/>
  <c r="J371" i="43"/>
  <c r="K371" i="43"/>
  <c r="G371" i="43"/>
  <c r="E375" i="43"/>
  <c r="G375" i="43"/>
  <c r="E379" i="43"/>
  <c r="F379" i="43"/>
  <c r="L379" i="43"/>
  <c r="E383" i="43"/>
  <c r="AA383" i="43" s="1"/>
  <c r="AO383" i="43" s="1"/>
  <c r="K383" i="43"/>
  <c r="G383" i="43"/>
  <c r="F383" i="43"/>
  <c r="AE383" i="43" s="1"/>
  <c r="J383" i="43"/>
  <c r="AI383" i="43" s="1"/>
  <c r="E387" i="43"/>
  <c r="K387" i="43"/>
  <c r="G387" i="43"/>
  <c r="M387" i="43"/>
  <c r="X387" i="43" s="1"/>
  <c r="E391" i="43"/>
  <c r="A391" i="43" s="1"/>
  <c r="I391" i="43"/>
  <c r="E395" i="43"/>
  <c r="N395" i="43"/>
  <c r="E399" i="43"/>
  <c r="J399" i="43"/>
  <c r="N399" i="43"/>
  <c r="E407" i="43"/>
  <c r="L407" i="43"/>
  <c r="E411" i="43"/>
  <c r="N411" i="43"/>
  <c r="AM411" i="43" s="1"/>
  <c r="I411" i="43"/>
  <c r="E415" i="43"/>
  <c r="N415" i="43"/>
  <c r="E419" i="43"/>
  <c r="L419" i="43"/>
  <c r="AK419" i="43" s="1"/>
  <c r="E427" i="43"/>
  <c r="A427" i="43" s="1"/>
  <c r="J427" i="43"/>
  <c r="E431" i="43"/>
  <c r="AA431" i="43" s="1"/>
  <c r="AO431" i="43" s="1"/>
  <c r="K431" i="43"/>
  <c r="G431" i="43"/>
  <c r="F431" i="43"/>
  <c r="M431" i="43"/>
  <c r="AL431" i="43" s="1"/>
  <c r="E435" i="43"/>
  <c r="K435" i="43"/>
  <c r="G435" i="43"/>
  <c r="H435" i="43"/>
  <c r="S435" i="43" s="1"/>
  <c r="E443" i="43"/>
  <c r="J443" i="43"/>
  <c r="F443" i="43"/>
  <c r="E447" i="43"/>
  <c r="K447" i="43"/>
  <c r="G447" i="43"/>
  <c r="AF447" i="43" s="1"/>
  <c r="F447" i="43"/>
  <c r="J447" i="43"/>
  <c r="AI447" i="43" s="1"/>
  <c r="L447" i="43"/>
  <c r="E451" i="43"/>
  <c r="AA451" i="43" s="1"/>
  <c r="AO451" i="43" s="1"/>
  <c r="K451" i="43"/>
  <c r="G451" i="43"/>
  <c r="H451" i="43"/>
  <c r="AG451" i="43" s="1"/>
  <c r="E455" i="43"/>
  <c r="M455" i="43"/>
  <c r="I455" i="43"/>
  <c r="T455" i="43" s="1"/>
  <c r="L455" i="43"/>
  <c r="E459" i="43"/>
  <c r="N459" i="43"/>
  <c r="E463" i="43"/>
  <c r="AD463" i="43" s="1"/>
  <c r="AP463" i="43" s="1"/>
  <c r="J463" i="43"/>
  <c r="N463" i="43"/>
  <c r="AM463" i="43" s="1"/>
  <c r="H463" i="43"/>
  <c r="E467" i="43"/>
  <c r="A467" i="43" s="1"/>
  <c r="M467" i="43"/>
  <c r="E475" i="43"/>
  <c r="N475" i="43"/>
  <c r="I475" i="43"/>
  <c r="E479" i="43"/>
  <c r="N479" i="43"/>
  <c r="H479" i="43"/>
  <c r="E491" i="43"/>
  <c r="J491" i="43"/>
  <c r="AI491" i="43" s="1"/>
  <c r="K491" i="43"/>
  <c r="E495" i="43"/>
  <c r="AD495" i="43" s="1"/>
  <c r="AP495" i="43" s="1"/>
  <c r="F495" i="43"/>
  <c r="Q495" i="43" s="1"/>
  <c r="H323" i="43"/>
  <c r="S323" i="43" s="1"/>
  <c r="H415" i="43"/>
  <c r="L475" i="43"/>
  <c r="H487" i="43"/>
  <c r="S487" i="43" s="1"/>
  <c r="L315" i="43"/>
  <c r="W315" i="43" s="1"/>
  <c r="H303" i="43"/>
  <c r="H387" i="43"/>
  <c r="H471" i="43"/>
  <c r="L311" i="43"/>
  <c r="L435" i="43"/>
  <c r="I471" i="43"/>
  <c r="M355" i="43"/>
  <c r="AL355" i="43" s="1"/>
  <c r="I359" i="43"/>
  <c r="M459" i="43"/>
  <c r="X459" i="43" s="1"/>
  <c r="I459" i="43"/>
  <c r="AH459" i="43" s="1"/>
  <c r="M375" i="43"/>
  <c r="AL375" i="43" s="1"/>
  <c r="M479" i="43"/>
  <c r="I379" i="43"/>
  <c r="M435" i="43"/>
  <c r="F371" i="43"/>
  <c r="J311" i="43"/>
  <c r="AI311" i="43" s="1"/>
  <c r="F347" i="43"/>
  <c r="F459" i="43"/>
  <c r="J479" i="43"/>
  <c r="J379" i="43"/>
  <c r="F415" i="43"/>
  <c r="J475" i="43"/>
  <c r="AI475" i="43" s="1"/>
  <c r="G403" i="43"/>
  <c r="N383" i="43"/>
  <c r="K419" i="43"/>
  <c r="N371" i="43"/>
  <c r="G399" i="43"/>
  <c r="N379" i="43"/>
  <c r="K335" i="43"/>
  <c r="K463" i="43"/>
  <c r="H55" i="43"/>
  <c r="AG55" i="43" s="1"/>
  <c r="H107" i="43"/>
  <c r="H143" i="43"/>
  <c r="H163" i="43"/>
  <c r="AG163" i="43" s="1"/>
  <c r="H183" i="43"/>
  <c r="S183" i="43" s="1"/>
  <c r="H235" i="43"/>
  <c r="H271" i="43"/>
  <c r="I19" i="43"/>
  <c r="T19" i="43" s="1"/>
  <c r="I71" i="43"/>
  <c r="T71" i="43" s="1"/>
  <c r="I107" i="43"/>
  <c r="T107" i="43" s="1"/>
  <c r="I127" i="43"/>
  <c r="I147" i="43"/>
  <c r="T147" i="43" s="1"/>
  <c r="I199" i="43"/>
  <c r="T199" i="43" s="1"/>
  <c r="I235" i="43"/>
  <c r="I255" i="43"/>
  <c r="I275" i="43"/>
  <c r="F79" i="43"/>
  <c r="AE79" i="43" s="1"/>
  <c r="F107" i="43"/>
  <c r="Q107" i="43" s="1"/>
  <c r="F179" i="43"/>
  <c r="J99" i="43"/>
  <c r="AI99" i="43" s="1"/>
  <c r="N301" i="43"/>
  <c r="AM301" i="43" s="1"/>
  <c r="G301" i="43"/>
  <c r="AF301" i="43" s="1"/>
  <c r="J301" i="43"/>
  <c r="E297" i="43"/>
  <c r="AA297" i="43" s="1"/>
  <c r="AO297" i="43" s="1"/>
  <c r="G297" i="43"/>
  <c r="AF297" i="43" s="1"/>
  <c r="K297" i="43"/>
  <c r="V297" i="43" s="1"/>
  <c r="E293" i="43"/>
  <c r="A293" i="43" s="1"/>
  <c r="G293" i="43"/>
  <c r="AF293" i="43" s="1"/>
  <c r="H293" i="43"/>
  <c r="S293" i="43" s="1"/>
  <c r="E289" i="43"/>
  <c r="AA289" i="43" s="1"/>
  <c r="AO289" i="43" s="1"/>
  <c r="K289" i="43"/>
  <c r="E285" i="43"/>
  <c r="K285" i="43"/>
  <c r="V285" i="43" s="1"/>
  <c r="H285" i="43"/>
  <c r="E281" i="43"/>
  <c r="B281" i="43" s="1"/>
  <c r="N281" i="43"/>
  <c r="AM281" i="43" s="1"/>
  <c r="G281" i="43"/>
  <c r="AF281" i="43" s="1"/>
  <c r="I281" i="43"/>
  <c r="AH281" i="43" s="1"/>
  <c r="E277" i="43"/>
  <c r="A277" i="43" s="1"/>
  <c r="G277" i="43"/>
  <c r="J277" i="43"/>
  <c r="U277" i="43" s="1"/>
  <c r="H277" i="43"/>
  <c r="S277" i="43" s="1"/>
  <c r="E273" i="43"/>
  <c r="K273" i="43"/>
  <c r="AJ273" i="43" s="1"/>
  <c r="I273" i="43"/>
  <c r="AH273" i="43" s="1"/>
  <c r="E269" i="43"/>
  <c r="P269" i="43" s="1"/>
  <c r="H269" i="43"/>
  <c r="S269" i="43" s="1"/>
  <c r="E265" i="43"/>
  <c r="N265" i="43"/>
  <c r="Y265" i="43" s="1"/>
  <c r="I265" i="43"/>
  <c r="E261" i="43"/>
  <c r="K261" i="43"/>
  <c r="AJ261" i="43" s="1"/>
  <c r="G261" i="43"/>
  <c r="R261" i="43" s="1"/>
  <c r="J261" i="43"/>
  <c r="U261" i="43" s="1"/>
  <c r="H261" i="43"/>
  <c r="E257" i="43"/>
  <c r="K257" i="43"/>
  <c r="V257" i="43" s="1"/>
  <c r="G257" i="43"/>
  <c r="I257" i="43"/>
  <c r="AH257" i="43" s="1"/>
  <c r="E253" i="43"/>
  <c r="AA253" i="43" s="1"/>
  <c r="AO253" i="43" s="1"/>
  <c r="H253" i="43"/>
  <c r="AG253" i="43" s="1"/>
  <c r="E249" i="43"/>
  <c r="N249" i="43"/>
  <c r="I249" i="43"/>
  <c r="T249" i="43" s="1"/>
  <c r="E245" i="43"/>
  <c r="K245" i="43"/>
  <c r="AJ245" i="43" s="1"/>
  <c r="G245" i="43"/>
  <c r="R245" i="43" s="1"/>
  <c r="J245" i="43"/>
  <c r="H245" i="43"/>
  <c r="S245" i="43" s="1"/>
  <c r="E241" i="43"/>
  <c r="C241" i="43" s="1"/>
  <c r="I241" i="43"/>
  <c r="E237" i="43"/>
  <c r="K237" i="43"/>
  <c r="AJ237" i="43" s="1"/>
  <c r="G237" i="43"/>
  <c r="R237" i="43" s="1"/>
  <c r="H237" i="43"/>
  <c r="S237" i="43" s="1"/>
  <c r="E233" i="43"/>
  <c r="J233" i="43"/>
  <c r="AI233" i="43" s="1"/>
  <c r="I233" i="43"/>
  <c r="T233" i="43" s="1"/>
  <c r="E229" i="43"/>
  <c r="K229" i="43"/>
  <c r="AJ229" i="43" s="1"/>
  <c r="G229" i="43"/>
  <c r="R229" i="43" s="1"/>
  <c r="H229" i="43"/>
  <c r="AG229" i="43" s="1"/>
  <c r="E225" i="43"/>
  <c r="N225" i="43"/>
  <c r="I225" i="43"/>
  <c r="AH225" i="43" s="1"/>
  <c r="E221" i="43"/>
  <c r="J221" i="43"/>
  <c r="H221" i="43"/>
  <c r="E217" i="43"/>
  <c r="N217" i="43"/>
  <c r="Y217" i="43" s="1"/>
  <c r="K217" i="43"/>
  <c r="V217" i="43" s="1"/>
  <c r="G217" i="43"/>
  <c r="I217" i="43"/>
  <c r="AH217" i="43" s="1"/>
  <c r="E213" i="43"/>
  <c r="K213" i="43"/>
  <c r="G213" i="43"/>
  <c r="H213" i="43"/>
  <c r="S213" i="43" s="1"/>
  <c r="E209" i="43"/>
  <c r="I209" i="43"/>
  <c r="AH209" i="43" s="1"/>
  <c r="E205" i="43"/>
  <c r="P205" i="43" s="1"/>
  <c r="H205" i="43"/>
  <c r="S205" i="43" s="1"/>
  <c r="E201" i="43"/>
  <c r="J201" i="43"/>
  <c r="U201" i="43" s="1"/>
  <c r="I201" i="43"/>
  <c r="AH201" i="43" s="1"/>
  <c r="E197" i="43"/>
  <c r="K197" i="43"/>
  <c r="AJ197" i="43" s="1"/>
  <c r="G197" i="43"/>
  <c r="H197" i="43"/>
  <c r="S197" i="43" s="1"/>
  <c r="E193" i="43"/>
  <c r="F193" i="43"/>
  <c r="Q193" i="43" s="1"/>
  <c r="K193" i="43"/>
  <c r="G193" i="43"/>
  <c r="AF193" i="43" s="1"/>
  <c r="I193" i="43"/>
  <c r="AH193" i="43" s="1"/>
  <c r="E189" i="43"/>
  <c r="AA189" i="43" s="1"/>
  <c r="AO189" i="43" s="1"/>
  <c r="J189" i="43"/>
  <c r="H189" i="43"/>
  <c r="S189" i="43" s="1"/>
  <c r="E185" i="43"/>
  <c r="N185" i="43"/>
  <c r="F185" i="43"/>
  <c r="I185" i="43"/>
  <c r="AH185" i="43" s="1"/>
  <c r="E181" i="43"/>
  <c r="K181" i="43"/>
  <c r="G181" i="43"/>
  <c r="R181" i="43" s="1"/>
  <c r="H181" i="43"/>
  <c r="E177" i="43"/>
  <c r="F177" i="43"/>
  <c r="Q177" i="43" s="1"/>
  <c r="N177" i="43"/>
  <c r="AM177" i="43" s="1"/>
  <c r="I177" i="43"/>
  <c r="E173" i="43"/>
  <c r="K173" i="43"/>
  <c r="G173" i="43"/>
  <c r="F173" i="43"/>
  <c r="H173" i="43"/>
  <c r="S173" i="43" s="1"/>
  <c r="E169" i="43"/>
  <c r="F169" i="43"/>
  <c r="I169" i="43"/>
  <c r="E165" i="43"/>
  <c r="AA165" i="43" s="1"/>
  <c r="AO165" i="43" s="1"/>
  <c r="K165" i="43"/>
  <c r="AJ165" i="43" s="1"/>
  <c r="G165" i="43"/>
  <c r="H165" i="43"/>
  <c r="S165" i="43" s="1"/>
  <c r="E161" i="43"/>
  <c r="F161" i="43"/>
  <c r="Q161" i="43" s="1"/>
  <c r="I161" i="43"/>
  <c r="E157" i="43"/>
  <c r="J157" i="43"/>
  <c r="U157" i="43" s="1"/>
  <c r="H157" i="43"/>
  <c r="AG157" i="43" s="1"/>
  <c r="E153" i="43"/>
  <c r="N153" i="43"/>
  <c r="AM153" i="43" s="1"/>
  <c r="F153" i="43"/>
  <c r="Q153" i="43" s="1"/>
  <c r="K153" i="43"/>
  <c r="V153" i="43" s="1"/>
  <c r="G153" i="43"/>
  <c r="I153" i="43"/>
  <c r="E149" i="43"/>
  <c r="P149" i="43" s="1"/>
  <c r="K149" i="43"/>
  <c r="AJ149" i="43" s="1"/>
  <c r="G149" i="43"/>
  <c r="R149" i="43" s="1"/>
  <c r="H149" i="43"/>
  <c r="S149" i="43" s="1"/>
  <c r="E145" i="43"/>
  <c r="F145" i="43"/>
  <c r="I145" i="43"/>
  <c r="AH145" i="43" s="1"/>
  <c r="E141" i="43"/>
  <c r="AA141" i="43" s="1"/>
  <c r="AO141" i="43" s="1"/>
  <c r="F141" i="43"/>
  <c r="AE141" i="43" s="1"/>
  <c r="H141" i="43"/>
  <c r="S141" i="43" s="1"/>
  <c r="E137" i="43"/>
  <c r="F137" i="43"/>
  <c r="N137" i="43"/>
  <c r="Y137" i="43" s="1"/>
  <c r="I137" i="43"/>
  <c r="AH137" i="43" s="1"/>
  <c r="E133" i="43"/>
  <c r="K133" i="43"/>
  <c r="G133" i="43"/>
  <c r="R133" i="43" s="1"/>
  <c r="J133" i="43"/>
  <c r="H133" i="43"/>
  <c r="S133" i="43" s="1"/>
  <c r="E129" i="43"/>
  <c r="AA129" i="43" s="1"/>
  <c r="AO129" i="43" s="1"/>
  <c r="F129" i="43"/>
  <c r="Q129" i="43" s="1"/>
  <c r="K129" i="43"/>
  <c r="V129" i="43" s="1"/>
  <c r="G129" i="43"/>
  <c r="AF129" i="43" s="1"/>
  <c r="I129" i="43"/>
  <c r="E125" i="43"/>
  <c r="H125" i="43"/>
  <c r="AG125" i="43" s="1"/>
  <c r="E121" i="43"/>
  <c r="N121" i="43"/>
  <c r="F121" i="43"/>
  <c r="AE121" i="43" s="1"/>
  <c r="I121" i="43"/>
  <c r="T121" i="43" s="1"/>
  <c r="E117" i="43"/>
  <c r="K117" i="43"/>
  <c r="AJ117" i="43" s="1"/>
  <c r="G117" i="43"/>
  <c r="R117" i="43" s="1"/>
  <c r="H117" i="43"/>
  <c r="S117" i="43" s="1"/>
  <c r="E113" i="43"/>
  <c r="F113" i="43"/>
  <c r="I113" i="43"/>
  <c r="T113" i="43" s="1"/>
  <c r="E109" i="43"/>
  <c r="K109" i="43"/>
  <c r="F109" i="43"/>
  <c r="AE109" i="43" s="1"/>
  <c r="H109" i="43"/>
  <c r="S109" i="43" s="1"/>
  <c r="E105" i="43"/>
  <c r="F105" i="43"/>
  <c r="I105" i="43"/>
  <c r="T105" i="43" s="1"/>
  <c r="E101" i="43"/>
  <c r="AA101" i="43" s="1"/>
  <c r="AO101" i="43" s="1"/>
  <c r="K101" i="43"/>
  <c r="H101" i="43"/>
  <c r="S101" i="43" s="1"/>
  <c r="E97" i="43"/>
  <c r="F97" i="43"/>
  <c r="Q97" i="43" s="1"/>
  <c r="N97" i="43"/>
  <c r="Y97" i="43" s="1"/>
  <c r="I97" i="43"/>
  <c r="T97" i="43" s="1"/>
  <c r="E93" i="43"/>
  <c r="AA93" i="43" s="1"/>
  <c r="AO93" i="43" s="1"/>
  <c r="J93" i="43"/>
  <c r="U93" i="43" s="1"/>
  <c r="H93" i="43"/>
  <c r="AG93" i="43" s="1"/>
  <c r="E89" i="43"/>
  <c r="C89" i="43" s="1"/>
  <c r="N89" i="43"/>
  <c r="Y89" i="43" s="1"/>
  <c r="F89" i="43"/>
  <c r="Q89" i="43" s="1"/>
  <c r="K89" i="43"/>
  <c r="AJ89" i="43" s="1"/>
  <c r="G89" i="43"/>
  <c r="I89" i="43"/>
  <c r="AH89" i="43" s="1"/>
  <c r="E85" i="43"/>
  <c r="A85" i="43" s="1"/>
  <c r="K85" i="43"/>
  <c r="H85" i="43"/>
  <c r="S85" i="43" s="1"/>
  <c r="E81" i="43"/>
  <c r="AA81" i="43" s="1"/>
  <c r="AO81" i="43" s="1"/>
  <c r="F81" i="43"/>
  <c r="AE81" i="43" s="1"/>
  <c r="I81" i="43"/>
  <c r="E77" i="43"/>
  <c r="F77" i="43"/>
  <c r="Q77" i="43" s="1"/>
  <c r="H77" i="43"/>
  <c r="S77" i="43" s="1"/>
  <c r="E73" i="43"/>
  <c r="F73" i="43"/>
  <c r="AE73" i="43" s="1"/>
  <c r="I73" i="43"/>
  <c r="AH73" i="43" s="1"/>
  <c r="E69" i="43"/>
  <c r="AA69" i="43" s="1"/>
  <c r="AO69" i="43" s="1"/>
  <c r="K69" i="43"/>
  <c r="V69" i="43" s="1"/>
  <c r="J69" i="43"/>
  <c r="H69" i="43"/>
  <c r="AG69" i="43" s="1"/>
  <c r="E65" i="43"/>
  <c r="B65" i="43" s="1"/>
  <c r="F65" i="43"/>
  <c r="Q65" i="43" s="1"/>
  <c r="K65" i="43"/>
  <c r="V65" i="43" s="1"/>
  <c r="G65" i="43"/>
  <c r="R65" i="43" s="1"/>
  <c r="I65" i="43"/>
  <c r="AH65" i="43" s="1"/>
  <c r="E61" i="43"/>
  <c r="A61" i="43" s="1"/>
  <c r="H61" i="43"/>
  <c r="S61" i="43" s="1"/>
  <c r="E57" i="43"/>
  <c r="N57" i="43"/>
  <c r="AM57" i="43" s="1"/>
  <c r="F57" i="43"/>
  <c r="AE57" i="43" s="1"/>
  <c r="I57" i="43"/>
  <c r="AH57" i="43" s="1"/>
  <c r="E53" i="43"/>
  <c r="K53" i="43"/>
  <c r="V53" i="43" s="1"/>
  <c r="H53" i="43"/>
  <c r="S53" i="43" s="1"/>
  <c r="E49" i="43"/>
  <c r="N49" i="43"/>
  <c r="I49" i="43"/>
  <c r="AH49" i="43" s="1"/>
  <c r="E45" i="43"/>
  <c r="K45" i="43"/>
  <c r="AJ45" i="43" s="1"/>
  <c r="E41" i="43"/>
  <c r="I41" i="43"/>
  <c r="AH41" i="43" s="1"/>
  <c r="E37" i="43"/>
  <c r="AD37" i="43" s="1"/>
  <c r="AP37" i="43" s="1"/>
  <c r="K37" i="43"/>
  <c r="E33" i="43"/>
  <c r="P33" i="43" s="1"/>
  <c r="I33" i="43"/>
  <c r="AH33" i="43" s="1"/>
  <c r="E29" i="43"/>
  <c r="A29" i="43" s="1"/>
  <c r="J29" i="43"/>
  <c r="E25" i="43"/>
  <c r="N25" i="43"/>
  <c r="AM25" i="43" s="1"/>
  <c r="K25" i="43"/>
  <c r="V25" i="43" s="1"/>
  <c r="G25" i="43"/>
  <c r="R25" i="43" s="1"/>
  <c r="I25" i="43"/>
  <c r="E21" i="43"/>
  <c r="K21" i="43"/>
  <c r="E17" i="43"/>
  <c r="I17" i="43"/>
  <c r="AH17" i="43" s="1"/>
  <c r="E9" i="43"/>
  <c r="N9" i="43"/>
  <c r="Y9" i="43" s="1"/>
  <c r="I9" i="43"/>
  <c r="AH9" i="43" s="1"/>
  <c r="H477" i="43"/>
  <c r="L361" i="43"/>
  <c r="W361" i="43" s="1"/>
  <c r="H317" i="43"/>
  <c r="H393" i="43"/>
  <c r="L421" i="43"/>
  <c r="K497" i="43"/>
  <c r="AJ497" i="43" s="1"/>
  <c r="L309" i="43"/>
  <c r="L373" i="43"/>
  <c r="H493" i="43"/>
  <c r="M489" i="43"/>
  <c r="H313" i="43"/>
  <c r="H389" i="43"/>
  <c r="I325" i="43"/>
  <c r="M381" i="43"/>
  <c r="X381" i="43" s="1"/>
  <c r="I409" i="43"/>
  <c r="T409" i="43" s="1"/>
  <c r="I473" i="43"/>
  <c r="M365" i="43"/>
  <c r="I345" i="43"/>
  <c r="M425" i="43"/>
  <c r="AL425" i="43" s="1"/>
  <c r="I389" i="43"/>
  <c r="I453" i="43"/>
  <c r="M321" i="43"/>
  <c r="F401" i="43"/>
  <c r="F465" i="43"/>
  <c r="J361" i="43"/>
  <c r="J421" i="43"/>
  <c r="J485" i="43"/>
  <c r="F317" i="43"/>
  <c r="J377" i="43"/>
  <c r="N345" i="43"/>
  <c r="M477" i="43"/>
  <c r="X477" i="43" s="1"/>
  <c r="F397" i="43"/>
  <c r="F461" i="43"/>
  <c r="F345" i="43"/>
  <c r="Q345" i="43" s="1"/>
  <c r="J393" i="43"/>
  <c r="J457" i="43"/>
  <c r="F333" i="43"/>
  <c r="Q333" i="43" s="1"/>
  <c r="J333" i="43"/>
  <c r="N329" i="43"/>
  <c r="Y329" i="43" s="1"/>
  <c r="N461" i="43"/>
  <c r="G305" i="43"/>
  <c r="G369" i="43"/>
  <c r="K313" i="43"/>
  <c r="AJ313" i="43" s="1"/>
  <c r="K377" i="43"/>
  <c r="K441" i="43"/>
  <c r="G429" i="43"/>
  <c r="N393" i="43"/>
  <c r="N457" i="43"/>
  <c r="N341" i="43"/>
  <c r="G365" i="43"/>
  <c r="K309" i="43"/>
  <c r="AJ309" i="43" s="1"/>
  <c r="K373" i="43"/>
  <c r="K437" i="43"/>
  <c r="N349" i="43"/>
  <c r="Y349" i="43" s="1"/>
  <c r="G425" i="43"/>
  <c r="H9" i="43"/>
  <c r="S9" i="43" s="1"/>
  <c r="H17" i="43"/>
  <c r="S17" i="43" s="1"/>
  <c r="H25" i="43"/>
  <c r="S25" i="43" s="1"/>
  <c r="H33" i="43"/>
  <c r="S33" i="43" s="1"/>
  <c r="H41" i="43"/>
  <c r="S41" i="43" s="1"/>
  <c r="H49" i="43"/>
  <c r="S49" i="43" s="1"/>
  <c r="H81" i="43"/>
  <c r="S81" i="43" s="1"/>
  <c r="H113" i="43"/>
  <c r="H145" i="43"/>
  <c r="H177" i="43"/>
  <c r="H209" i="43"/>
  <c r="S209" i="43" s="1"/>
  <c r="H241" i="43"/>
  <c r="H273" i="43"/>
  <c r="I13" i="43"/>
  <c r="I45" i="43"/>
  <c r="T45" i="43" s="1"/>
  <c r="I77" i="43"/>
  <c r="T77" i="43" s="1"/>
  <c r="I109" i="43"/>
  <c r="I141" i="43"/>
  <c r="I173" i="43"/>
  <c r="T173" i="43" s="1"/>
  <c r="I205" i="43"/>
  <c r="T205" i="43" s="1"/>
  <c r="I237" i="43"/>
  <c r="AH237" i="43" s="1"/>
  <c r="I269" i="43"/>
  <c r="M17" i="43"/>
  <c r="AL17" i="43" s="1"/>
  <c r="M37" i="43"/>
  <c r="AL37" i="43" s="1"/>
  <c r="M49" i="43"/>
  <c r="M69" i="43"/>
  <c r="AL69" i="43" s="1"/>
  <c r="M81" i="43"/>
  <c r="AL81" i="43" s="1"/>
  <c r="M101" i="43"/>
  <c r="M113" i="43"/>
  <c r="M133" i="43"/>
  <c r="X133" i="43" s="1"/>
  <c r="M145" i="43"/>
  <c r="AL145" i="43" s="1"/>
  <c r="M165" i="43"/>
  <c r="AL165" i="43" s="1"/>
  <c r="M177" i="43"/>
  <c r="M197" i="43"/>
  <c r="AL197" i="43" s="1"/>
  <c r="M209" i="43"/>
  <c r="AL209" i="43" s="1"/>
  <c r="M229" i="43"/>
  <c r="M241" i="43"/>
  <c r="M261" i="43"/>
  <c r="M273" i="43"/>
  <c r="AL273" i="43" s="1"/>
  <c r="F13" i="43"/>
  <c r="Q13" i="43" s="1"/>
  <c r="F25" i="43"/>
  <c r="AE25" i="43" s="1"/>
  <c r="F45" i="43"/>
  <c r="Q45" i="43" s="1"/>
  <c r="F85" i="43"/>
  <c r="AE85" i="43" s="1"/>
  <c r="F101" i="43"/>
  <c r="F157" i="43"/>
  <c r="J217" i="43"/>
  <c r="AI217" i="43" s="1"/>
  <c r="J229" i="43"/>
  <c r="U229" i="43" s="1"/>
  <c r="J269" i="43"/>
  <c r="J45" i="43"/>
  <c r="J77" i="43"/>
  <c r="U77" i="43" s="1"/>
  <c r="J101" i="43"/>
  <c r="U101" i="43" s="1"/>
  <c r="N33" i="43"/>
  <c r="Y33" i="43" s="1"/>
  <c r="N81" i="43"/>
  <c r="AM81" i="43" s="1"/>
  <c r="N145" i="43"/>
  <c r="N201" i="43"/>
  <c r="AM201" i="43" s="1"/>
  <c r="N257" i="43"/>
  <c r="AM257" i="43" s="1"/>
  <c r="G9" i="43"/>
  <c r="AF9" i="43" s="1"/>
  <c r="G33" i="43"/>
  <c r="G121" i="43"/>
  <c r="AF121" i="43" s="1"/>
  <c r="G145" i="43"/>
  <c r="AF145" i="43" s="1"/>
  <c r="G177" i="43"/>
  <c r="G205" i="43"/>
  <c r="G233" i="43"/>
  <c r="AF233" i="43" s="1"/>
  <c r="G265" i="43"/>
  <c r="AF265" i="43" s="1"/>
  <c r="G289" i="43"/>
  <c r="K281" i="43"/>
  <c r="AJ281" i="43" s="1"/>
  <c r="K29" i="43"/>
  <c r="V29" i="43" s="1"/>
  <c r="K57" i="43"/>
  <c r="V57" i="43" s="1"/>
  <c r="K81" i="43"/>
  <c r="V81" i="43" s="1"/>
  <c r="K113" i="43"/>
  <c r="K141" i="43"/>
  <c r="V141" i="43" s="1"/>
  <c r="K169" i="43"/>
  <c r="V169" i="43" s="1"/>
  <c r="K201" i="43"/>
  <c r="V201" i="43" s="1"/>
  <c r="K225" i="43"/>
  <c r="AJ225" i="43" s="1"/>
  <c r="K253" i="43"/>
  <c r="AJ253" i="43" s="1"/>
  <c r="AD309" i="43"/>
  <c r="C337" i="43"/>
  <c r="B341" i="43"/>
  <c r="C313" i="43"/>
  <c r="A349" i="43"/>
  <c r="A345" i="43"/>
  <c r="A13" i="43"/>
  <c r="AD317" i="43"/>
  <c r="AP317" i="43" s="1"/>
  <c r="B333" i="43"/>
  <c r="A313" i="43"/>
  <c r="A329" i="43"/>
  <c r="A325" i="43"/>
  <c r="A357" i="43"/>
  <c r="A69" i="43"/>
  <c r="C245" i="43"/>
  <c r="E11" i="44"/>
  <c r="F11" i="44" s="1"/>
  <c r="G11" i="44" s="1"/>
  <c r="H11" i="44" s="1"/>
  <c r="I11" i="44" s="1"/>
  <c r="J11" i="44" s="1"/>
  <c r="K11" i="44" s="1"/>
  <c r="L11" i="44" s="1"/>
  <c r="FC10" i="42"/>
  <c r="E8" i="43"/>
  <c r="M8" i="43"/>
  <c r="F8" i="43"/>
  <c r="N8" i="43"/>
  <c r="Y8" i="43" s="1"/>
  <c r="I8" i="43"/>
  <c r="AH8" i="43" s="1"/>
  <c r="H8" i="43"/>
  <c r="G8" i="43"/>
  <c r="AF8" i="43" s="1"/>
  <c r="J8" i="43"/>
  <c r="U8" i="43" s="1"/>
  <c r="K8" i="43"/>
  <c r="V8" i="43" s="1"/>
  <c r="L8" i="43"/>
  <c r="E298" i="43"/>
  <c r="A298" i="43" s="1"/>
  <c r="K298" i="43"/>
  <c r="V298" i="43" s="1"/>
  <c r="N298" i="43"/>
  <c r="Y298" i="43" s="1"/>
  <c r="H298" i="43"/>
  <c r="J298" i="43"/>
  <c r="U298" i="43" s="1"/>
  <c r="F298" i="43"/>
  <c r="M298" i="43"/>
  <c r="X298" i="43" s="1"/>
  <c r="I298" i="43"/>
  <c r="T298" i="43" s="1"/>
  <c r="G298" i="43"/>
  <c r="AF298" i="43" s="1"/>
  <c r="L298" i="43"/>
  <c r="W298" i="43" s="1"/>
  <c r="E294" i="43"/>
  <c r="K294" i="43"/>
  <c r="G294" i="43"/>
  <c r="R294" i="43" s="1"/>
  <c r="J294" i="43"/>
  <c r="H294" i="43"/>
  <c r="S294" i="43" s="1"/>
  <c r="F294" i="43"/>
  <c r="AE294" i="43" s="1"/>
  <c r="I294" i="43"/>
  <c r="AH294" i="43" s="1"/>
  <c r="N294" i="43"/>
  <c r="M294" i="43"/>
  <c r="X294" i="43" s="1"/>
  <c r="L294" i="43"/>
  <c r="W294" i="43" s="1"/>
  <c r="E290" i="43"/>
  <c r="B290" i="43" s="1"/>
  <c r="K290" i="43"/>
  <c r="V290" i="43" s="1"/>
  <c r="G290" i="43"/>
  <c r="H290" i="43"/>
  <c r="F290" i="43"/>
  <c r="I290" i="43"/>
  <c r="T290" i="43" s="1"/>
  <c r="N290" i="43"/>
  <c r="AM290" i="43" s="1"/>
  <c r="J290" i="43"/>
  <c r="U290" i="43" s="1"/>
  <c r="M290" i="43"/>
  <c r="AL290" i="43" s="1"/>
  <c r="L290" i="43"/>
  <c r="E286" i="43"/>
  <c r="B286" i="43" s="1"/>
  <c r="K286" i="43"/>
  <c r="G286" i="43"/>
  <c r="R286" i="43" s="1"/>
  <c r="M286" i="43"/>
  <c r="X286" i="43" s="1"/>
  <c r="H286" i="43"/>
  <c r="S286" i="43" s="1"/>
  <c r="N286" i="43"/>
  <c r="F286" i="43"/>
  <c r="Q286" i="43" s="1"/>
  <c r="I286" i="43"/>
  <c r="AH286" i="43" s="1"/>
  <c r="J286" i="43"/>
  <c r="AI286" i="43" s="1"/>
  <c r="L286" i="43"/>
  <c r="W286" i="43" s="1"/>
  <c r="E282" i="43"/>
  <c r="A282" i="43" s="1"/>
  <c r="K282" i="43"/>
  <c r="AJ282" i="43" s="1"/>
  <c r="G282" i="43"/>
  <c r="N282" i="43"/>
  <c r="M282" i="43"/>
  <c r="H282" i="43"/>
  <c r="AG282" i="43" s="1"/>
  <c r="J282" i="43"/>
  <c r="F282" i="43"/>
  <c r="I282" i="43"/>
  <c r="T282" i="43" s="1"/>
  <c r="L282" i="43"/>
  <c r="E278" i="43"/>
  <c r="AD278" i="43" s="1"/>
  <c r="K278" i="43"/>
  <c r="V278" i="43" s="1"/>
  <c r="G278" i="43"/>
  <c r="J278" i="43"/>
  <c r="M278" i="43"/>
  <c r="I278" i="43"/>
  <c r="H278" i="43"/>
  <c r="S278" i="43" s="1"/>
  <c r="F278" i="43"/>
  <c r="AE278" i="43" s="1"/>
  <c r="N278" i="43"/>
  <c r="Y278" i="43" s="1"/>
  <c r="L278" i="43"/>
  <c r="W278" i="43" s="1"/>
  <c r="E274" i="43"/>
  <c r="K274" i="43"/>
  <c r="AJ274" i="43" s="1"/>
  <c r="G274" i="43"/>
  <c r="R274" i="43" s="1"/>
  <c r="M274" i="43"/>
  <c r="I274" i="43"/>
  <c r="H274" i="43"/>
  <c r="AG274" i="43" s="1"/>
  <c r="F274" i="43"/>
  <c r="N274" i="43"/>
  <c r="AM274" i="43" s="1"/>
  <c r="J274" i="43"/>
  <c r="L274" i="43"/>
  <c r="E270" i="43"/>
  <c r="B270" i="43" s="1"/>
  <c r="K270" i="43"/>
  <c r="G270" i="43"/>
  <c r="R270" i="43" s="1"/>
  <c r="M270" i="43"/>
  <c r="I270" i="43"/>
  <c r="H270" i="43"/>
  <c r="S270" i="43" s="1"/>
  <c r="N270" i="43"/>
  <c r="Y270" i="43" s="1"/>
  <c r="F270" i="43"/>
  <c r="J270" i="43"/>
  <c r="AI270" i="43" s="1"/>
  <c r="L270" i="43"/>
  <c r="E266" i="43"/>
  <c r="C266" i="43" s="1"/>
  <c r="K266" i="43"/>
  <c r="G266" i="43"/>
  <c r="R266" i="43" s="1"/>
  <c r="N266" i="43"/>
  <c r="Y266" i="43" s="1"/>
  <c r="M266" i="43"/>
  <c r="I266" i="43"/>
  <c r="H266" i="43"/>
  <c r="AG266" i="43" s="1"/>
  <c r="J266" i="43"/>
  <c r="AI266" i="43" s="1"/>
  <c r="F266" i="43"/>
  <c r="AE266" i="43" s="1"/>
  <c r="L266" i="43"/>
  <c r="AK266" i="43" s="1"/>
  <c r="E262" i="43"/>
  <c r="K262" i="43"/>
  <c r="V262" i="43" s="1"/>
  <c r="G262" i="43"/>
  <c r="R262" i="43" s="1"/>
  <c r="J262" i="43"/>
  <c r="M262" i="43"/>
  <c r="I262" i="43"/>
  <c r="T262" i="43" s="1"/>
  <c r="H262" i="43"/>
  <c r="S262" i="43" s="1"/>
  <c r="F262" i="43"/>
  <c r="AE262" i="43" s="1"/>
  <c r="N262" i="43"/>
  <c r="AM262" i="43" s="1"/>
  <c r="L262" i="43"/>
  <c r="W262" i="43" s="1"/>
  <c r="E258" i="43"/>
  <c r="K258" i="43"/>
  <c r="V258" i="43" s="1"/>
  <c r="G258" i="43"/>
  <c r="M258" i="43"/>
  <c r="AL258" i="43" s="1"/>
  <c r="I258" i="43"/>
  <c r="H258" i="43"/>
  <c r="AG258" i="43" s="1"/>
  <c r="F258" i="43"/>
  <c r="N258" i="43"/>
  <c r="AM258" i="43" s="1"/>
  <c r="J258" i="43"/>
  <c r="L258" i="43"/>
  <c r="E254" i="43"/>
  <c r="C254" i="43" s="1"/>
  <c r="K254" i="43"/>
  <c r="V254" i="43" s="1"/>
  <c r="G254" i="43"/>
  <c r="R254" i="43" s="1"/>
  <c r="M254" i="43"/>
  <c r="I254" i="43"/>
  <c r="H254" i="43"/>
  <c r="N254" i="43"/>
  <c r="Y254" i="43" s="1"/>
  <c r="F254" i="43"/>
  <c r="Q254" i="43" s="1"/>
  <c r="J254" i="43"/>
  <c r="L254" i="43"/>
  <c r="W254" i="43" s="1"/>
  <c r="E250" i="43"/>
  <c r="K250" i="43"/>
  <c r="V250" i="43" s="1"/>
  <c r="G250" i="43"/>
  <c r="R250" i="43" s="1"/>
  <c r="N250" i="43"/>
  <c r="M250" i="43"/>
  <c r="I250" i="43"/>
  <c r="H250" i="43"/>
  <c r="AG250" i="43" s="1"/>
  <c r="J250" i="43"/>
  <c r="U250" i="43" s="1"/>
  <c r="F250" i="43"/>
  <c r="Q250" i="43" s="1"/>
  <c r="L250" i="43"/>
  <c r="E246" i="43"/>
  <c r="K246" i="43"/>
  <c r="V246" i="43" s="1"/>
  <c r="G246" i="43"/>
  <c r="R246" i="43" s="1"/>
  <c r="J246" i="43"/>
  <c r="AI246" i="43" s="1"/>
  <c r="M246" i="43"/>
  <c r="I246" i="43"/>
  <c r="H246" i="43"/>
  <c r="S246" i="43" s="1"/>
  <c r="F246" i="43"/>
  <c r="N246" i="43"/>
  <c r="L246" i="43"/>
  <c r="E242" i="43"/>
  <c r="K242" i="43"/>
  <c r="G242" i="43"/>
  <c r="R242" i="43" s="1"/>
  <c r="M242" i="43"/>
  <c r="I242" i="43"/>
  <c r="H242" i="43"/>
  <c r="AG242" i="43" s="1"/>
  <c r="F242" i="43"/>
  <c r="Q242" i="43" s="1"/>
  <c r="N242" i="43"/>
  <c r="J242" i="43"/>
  <c r="L242" i="43"/>
  <c r="E238" i="43"/>
  <c r="K238" i="43"/>
  <c r="V238" i="43" s="1"/>
  <c r="G238" i="43"/>
  <c r="M238" i="43"/>
  <c r="I238" i="43"/>
  <c r="H238" i="43"/>
  <c r="N238" i="43"/>
  <c r="Y238" i="43" s="1"/>
  <c r="F238" i="43"/>
  <c r="J238" i="43"/>
  <c r="L238" i="43"/>
  <c r="E234" i="43"/>
  <c r="A234" i="43" s="1"/>
  <c r="K234" i="43"/>
  <c r="G234" i="43"/>
  <c r="R234" i="43" s="1"/>
  <c r="N234" i="43"/>
  <c r="M234" i="43"/>
  <c r="I234" i="43"/>
  <c r="H234" i="43"/>
  <c r="AG234" i="43" s="1"/>
  <c r="F234" i="43"/>
  <c r="J234" i="43"/>
  <c r="U234" i="43" s="1"/>
  <c r="L234" i="43"/>
  <c r="AK234" i="43" s="1"/>
  <c r="E230" i="43"/>
  <c r="C230" i="43" s="1"/>
  <c r="K230" i="43"/>
  <c r="G230" i="43"/>
  <c r="R230" i="43" s="1"/>
  <c r="M230" i="43"/>
  <c r="I230" i="43"/>
  <c r="T230" i="43" s="1"/>
  <c r="H230" i="43"/>
  <c r="F230" i="43"/>
  <c r="Q230" i="43" s="1"/>
  <c r="J230" i="43"/>
  <c r="N230" i="43"/>
  <c r="Y230" i="43" s="1"/>
  <c r="L230" i="43"/>
  <c r="AK230" i="43" s="1"/>
  <c r="E226" i="43"/>
  <c r="C226" i="43" s="1"/>
  <c r="K226" i="43"/>
  <c r="G226" i="43"/>
  <c r="M226" i="43"/>
  <c r="I226" i="43"/>
  <c r="H226" i="43"/>
  <c r="AG226" i="43" s="1"/>
  <c r="F226" i="43"/>
  <c r="Q226" i="43" s="1"/>
  <c r="N226" i="43"/>
  <c r="J226" i="43"/>
  <c r="L226" i="43"/>
  <c r="E222" i="43"/>
  <c r="K222" i="43"/>
  <c r="V222" i="43" s="1"/>
  <c r="G222" i="43"/>
  <c r="R222" i="43" s="1"/>
  <c r="M222" i="43"/>
  <c r="X222" i="43" s="1"/>
  <c r="I222" i="43"/>
  <c r="H222" i="43"/>
  <c r="N222" i="43"/>
  <c r="Y222" i="43" s="1"/>
  <c r="F222" i="43"/>
  <c r="Q222" i="43" s="1"/>
  <c r="J222" i="43"/>
  <c r="L222" i="43"/>
  <c r="E218" i="43"/>
  <c r="K218" i="43"/>
  <c r="V218" i="43" s="1"/>
  <c r="G218" i="43"/>
  <c r="N218" i="43"/>
  <c r="AM218" i="43" s="1"/>
  <c r="M218" i="43"/>
  <c r="I218" i="43"/>
  <c r="T218" i="43" s="1"/>
  <c r="H218" i="43"/>
  <c r="S218" i="43" s="1"/>
  <c r="F218" i="43"/>
  <c r="J218" i="43"/>
  <c r="L218" i="43"/>
  <c r="E214" i="43"/>
  <c r="A214" i="43" s="1"/>
  <c r="K214" i="43"/>
  <c r="G214" i="43"/>
  <c r="R214" i="43" s="1"/>
  <c r="M214" i="43"/>
  <c r="I214" i="43"/>
  <c r="H214" i="43"/>
  <c r="AG214" i="43" s="1"/>
  <c r="F214" i="43"/>
  <c r="J214" i="43"/>
  <c r="AI214" i="43" s="1"/>
  <c r="N214" i="43"/>
  <c r="Y214" i="43" s="1"/>
  <c r="L214" i="43"/>
  <c r="E210" i="43"/>
  <c r="B210" i="43" s="1"/>
  <c r="K210" i="43"/>
  <c r="G210" i="43"/>
  <c r="R210" i="43" s="1"/>
  <c r="M210" i="43"/>
  <c r="I210" i="43"/>
  <c r="H210" i="43"/>
  <c r="S210" i="43" s="1"/>
  <c r="F210" i="43"/>
  <c r="N210" i="43"/>
  <c r="J210" i="43"/>
  <c r="U210" i="43" s="1"/>
  <c r="L210" i="43"/>
  <c r="E206" i="43"/>
  <c r="C206" i="43" s="1"/>
  <c r="K206" i="43"/>
  <c r="V206" i="43" s="1"/>
  <c r="G206" i="43"/>
  <c r="R206" i="43" s="1"/>
  <c r="M206" i="43"/>
  <c r="X206" i="43" s="1"/>
  <c r="I206" i="43"/>
  <c r="H206" i="43"/>
  <c r="AG206" i="43" s="1"/>
  <c r="N206" i="43"/>
  <c r="Y206" i="43" s="1"/>
  <c r="F206" i="43"/>
  <c r="AE206" i="43" s="1"/>
  <c r="J206" i="43"/>
  <c r="L206" i="43"/>
  <c r="E202" i="43"/>
  <c r="K202" i="43"/>
  <c r="G202" i="43"/>
  <c r="N202" i="43"/>
  <c r="Y202" i="43" s="1"/>
  <c r="M202" i="43"/>
  <c r="AL202" i="43" s="1"/>
  <c r="I202" i="43"/>
  <c r="H202" i="43"/>
  <c r="S202" i="43" s="1"/>
  <c r="F202" i="43"/>
  <c r="J202" i="43"/>
  <c r="AI202" i="43" s="1"/>
  <c r="L202" i="43"/>
  <c r="AK202" i="43" s="1"/>
  <c r="E198" i="43"/>
  <c r="K198" i="43"/>
  <c r="G198" i="43"/>
  <c r="R198" i="43" s="1"/>
  <c r="F198" i="43"/>
  <c r="Q198" i="43" s="1"/>
  <c r="M198" i="43"/>
  <c r="X198" i="43" s="1"/>
  <c r="I198" i="43"/>
  <c r="T198" i="43" s="1"/>
  <c r="H198" i="43"/>
  <c r="AG198" i="43" s="1"/>
  <c r="J198" i="43"/>
  <c r="AI198" i="43" s="1"/>
  <c r="N198" i="43"/>
  <c r="AM198" i="43" s="1"/>
  <c r="L198" i="43"/>
  <c r="W198" i="43" s="1"/>
  <c r="E194" i="43"/>
  <c r="K194" i="43"/>
  <c r="V194" i="43" s="1"/>
  <c r="G194" i="43"/>
  <c r="R194" i="43" s="1"/>
  <c r="F194" i="43"/>
  <c r="M194" i="43"/>
  <c r="I194" i="43"/>
  <c r="H194" i="43"/>
  <c r="S194" i="43" s="1"/>
  <c r="N194" i="43"/>
  <c r="AM194" i="43" s="1"/>
  <c r="J194" i="43"/>
  <c r="U194" i="43" s="1"/>
  <c r="L194" i="43"/>
  <c r="E190" i="43"/>
  <c r="K190" i="43"/>
  <c r="V190" i="43" s="1"/>
  <c r="G190" i="43"/>
  <c r="R190" i="43" s="1"/>
  <c r="F190" i="43"/>
  <c r="M190" i="43"/>
  <c r="I190" i="43"/>
  <c r="T190" i="43" s="1"/>
  <c r="H190" i="43"/>
  <c r="AG190" i="43" s="1"/>
  <c r="N190" i="43"/>
  <c r="AM190" i="43" s="1"/>
  <c r="J190" i="43"/>
  <c r="L190" i="43"/>
  <c r="W190" i="43" s="1"/>
  <c r="E186" i="43"/>
  <c r="C186" i="43" s="1"/>
  <c r="K186" i="43"/>
  <c r="V186" i="43" s="1"/>
  <c r="G186" i="43"/>
  <c r="N186" i="43"/>
  <c r="F186" i="43"/>
  <c r="Q186" i="43" s="1"/>
  <c r="M186" i="43"/>
  <c r="I186" i="43"/>
  <c r="T186" i="43" s="1"/>
  <c r="H186" i="43"/>
  <c r="J186" i="43"/>
  <c r="U186" i="43" s="1"/>
  <c r="L186" i="43"/>
  <c r="W186" i="43" s="1"/>
  <c r="E182" i="43"/>
  <c r="B182" i="43" s="1"/>
  <c r="K182" i="43"/>
  <c r="G182" i="43"/>
  <c r="R182" i="43" s="1"/>
  <c r="F182" i="43"/>
  <c r="M182" i="43"/>
  <c r="X182" i="43" s="1"/>
  <c r="I182" i="43"/>
  <c r="H182" i="43"/>
  <c r="AG182" i="43" s="1"/>
  <c r="J182" i="43"/>
  <c r="AI182" i="43" s="1"/>
  <c r="N182" i="43"/>
  <c r="Y182" i="43" s="1"/>
  <c r="L182" i="43"/>
  <c r="W182" i="43" s="1"/>
  <c r="E178" i="43"/>
  <c r="K178" i="43"/>
  <c r="G178" i="43"/>
  <c r="F178" i="43"/>
  <c r="M178" i="43"/>
  <c r="X178" i="43" s="1"/>
  <c r="I178" i="43"/>
  <c r="H178" i="43"/>
  <c r="S178" i="43" s="1"/>
  <c r="N178" i="43"/>
  <c r="J178" i="43"/>
  <c r="AI178" i="43" s="1"/>
  <c r="L178" i="43"/>
  <c r="W178" i="43" s="1"/>
  <c r="E174" i="43"/>
  <c r="A174" i="43" s="1"/>
  <c r="K174" i="43"/>
  <c r="V174" i="43" s="1"/>
  <c r="G174" i="43"/>
  <c r="R174" i="43" s="1"/>
  <c r="J174" i="43"/>
  <c r="U174" i="43" s="1"/>
  <c r="F174" i="43"/>
  <c r="Q174" i="43" s="1"/>
  <c r="M174" i="43"/>
  <c r="I174" i="43"/>
  <c r="H174" i="43"/>
  <c r="AG174" i="43" s="1"/>
  <c r="N174" i="43"/>
  <c r="Y174" i="43" s="1"/>
  <c r="L174" i="43"/>
  <c r="E170" i="43"/>
  <c r="K170" i="43"/>
  <c r="G170" i="43"/>
  <c r="R170" i="43" s="1"/>
  <c r="J170" i="43"/>
  <c r="N170" i="43"/>
  <c r="AM170" i="43" s="1"/>
  <c r="F170" i="43"/>
  <c r="Q170" i="43" s="1"/>
  <c r="M170" i="43"/>
  <c r="I170" i="43"/>
  <c r="T170" i="43" s="1"/>
  <c r="H170" i="43"/>
  <c r="S170" i="43" s="1"/>
  <c r="L170" i="43"/>
  <c r="E166" i="43"/>
  <c r="K166" i="43"/>
  <c r="G166" i="43"/>
  <c r="R166" i="43" s="1"/>
  <c r="J166" i="43"/>
  <c r="U166" i="43" s="1"/>
  <c r="F166" i="43"/>
  <c r="Q166" i="43" s="1"/>
  <c r="M166" i="43"/>
  <c r="I166" i="43"/>
  <c r="H166" i="43"/>
  <c r="AG166" i="43" s="1"/>
  <c r="N166" i="43"/>
  <c r="AM166" i="43" s="1"/>
  <c r="L166" i="43"/>
  <c r="E162" i="43"/>
  <c r="K162" i="43"/>
  <c r="V162" i="43" s="1"/>
  <c r="G162" i="43"/>
  <c r="R162" i="43" s="1"/>
  <c r="J162" i="43"/>
  <c r="F162" i="43"/>
  <c r="Q162" i="43" s="1"/>
  <c r="M162" i="43"/>
  <c r="X162" i="43" s="1"/>
  <c r="I162" i="43"/>
  <c r="H162" i="43"/>
  <c r="N162" i="43"/>
  <c r="AM162" i="43" s="1"/>
  <c r="L162" i="43"/>
  <c r="W162" i="43" s="1"/>
  <c r="E158" i="43"/>
  <c r="C158" i="43" s="1"/>
  <c r="K158" i="43"/>
  <c r="V158" i="43" s="1"/>
  <c r="G158" i="43"/>
  <c r="R158" i="43" s="1"/>
  <c r="J158" i="43"/>
  <c r="U158" i="43" s="1"/>
  <c r="F158" i="43"/>
  <c r="Q158" i="43" s="1"/>
  <c r="M158" i="43"/>
  <c r="I158" i="43"/>
  <c r="H158" i="43"/>
  <c r="AG158" i="43" s="1"/>
  <c r="N158" i="43"/>
  <c r="Y158" i="43" s="1"/>
  <c r="L158" i="43"/>
  <c r="W158" i="43" s="1"/>
  <c r="E154" i="43"/>
  <c r="A154" i="43" s="1"/>
  <c r="K154" i="43"/>
  <c r="V154" i="43" s="1"/>
  <c r="G154" i="43"/>
  <c r="J154" i="43"/>
  <c r="N154" i="43"/>
  <c r="Y154" i="43" s="1"/>
  <c r="F154" i="43"/>
  <c r="M154" i="43"/>
  <c r="I154" i="43"/>
  <c r="H154" i="43"/>
  <c r="S154" i="43" s="1"/>
  <c r="L154" i="43"/>
  <c r="W154" i="43" s="1"/>
  <c r="E150" i="43"/>
  <c r="C150" i="43" s="1"/>
  <c r="K150" i="43"/>
  <c r="G150" i="43"/>
  <c r="R150" i="43" s="1"/>
  <c r="J150" i="43"/>
  <c r="U150" i="43" s="1"/>
  <c r="F150" i="43"/>
  <c r="M150" i="43"/>
  <c r="I150" i="43"/>
  <c r="H150" i="43"/>
  <c r="AG150" i="43" s="1"/>
  <c r="N150" i="43"/>
  <c r="Y150" i="43" s="1"/>
  <c r="L150" i="43"/>
  <c r="W150" i="43" s="1"/>
  <c r="E146" i="43"/>
  <c r="A146" i="43" s="1"/>
  <c r="K146" i="43"/>
  <c r="G146" i="43"/>
  <c r="J146" i="43"/>
  <c r="F146" i="43"/>
  <c r="Q146" i="43" s="1"/>
  <c r="M146" i="43"/>
  <c r="I146" i="43"/>
  <c r="H146" i="43"/>
  <c r="N146" i="43"/>
  <c r="Y146" i="43" s="1"/>
  <c r="L146" i="43"/>
  <c r="E142" i="43"/>
  <c r="C142" i="43" s="1"/>
  <c r="K142" i="43"/>
  <c r="V142" i="43" s="1"/>
  <c r="G142" i="43"/>
  <c r="R142" i="43" s="1"/>
  <c r="J142" i="43"/>
  <c r="U142" i="43" s="1"/>
  <c r="F142" i="43"/>
  <c r="Q142" i="43" s="1"/>
  <c r="M142" i="43"/>
  <c r="I142" i="43"/>
  <c r="H142" i="43"/>
  <c r="AG142" i="43" s="1"/>
  <c r="N142" i="43"/>
  <c r="AM142" i="43" s="1"/>
  <c r="L142" i="43"/>
  <c r="E138" i="43"/>
  <c r="C138" i="43" s="1"/>
  <c r="K138" i="43"/>
  <c r="G138" i="43"/>
  <c r="J138" i="43"/>
  <c r="N138" i="43"/>
  <c r="Y138" i="43" s="1"/>
  <c r="F138" i="43"/>
  <c r="Q138" i="43" s="1"/>
  <c r="M138" i="43"/>
  <c r="I138" i="43"/>
  <c r="H138" i="43"/>
  <c r="S138" i="43" s="1"/>
  <c r="L138" i="43"/>
  <c r="E134" i="43"/>
  <c r="C134" i="43" s="1"/>
  <c r="K134" i="43"/>
  <c r="G134" i="43"/>
  <c r="J134" i="43"/>
  <c r="U134" i="43" s="1"/>
  <c r="F134" i="43"/>
  <c r="Q134" i="43" s="1"/>
  <c r="M134" i="43"/>
  <c r="I134" i="43"/>
  <c r="H134" i="43"/>
  <c r="S134" i="43" s="1"/>
  <c r="N134" i="43"/>
  <c r="Y134" i="43" s="1"/>
  <c r="L134" i="43"/>
  <c r="E130" i="43"/>
  <c r="A130" i="43" s="1"/>
  <c r="K130" i="43"/>
  <c r="V130" i="43" s="1"/>
  <c r="G130" i="43"/>
  <c r="R130" i="43" s="1"/>
  <c r="J130" i="43"/>
  <c r="F130" i="43"/>
  <c r="Q130" i="43" s="1"/>
  <c r="M130" i="43"/>
  <c r="I130" i="43"/>
  <c r="H130" i="43"/>
  <c r="N130" i="43"/>
  <c r="AM130" i="43" s="1"/>
  <c r="L130" i="43"/>
  <c r="W130" i="43" s="1"/>
  <c r="E126" i="43"/>
  <c r="B126" i="43" s="1"/>
  <c r="K126" i="43"/>
  <c r="V126" i="43" s="1"/>
  <c r="G126" i="43"/>
  <c r="R126" i="43" s="1"/>
  <c r="J126" i="43"/>
  <c r="U126" i="43" s="1"/>
  <c r="F126" i="43"/>
  <c r="Q126" i="43" s="1"/>
  <c r="M126" i="43"/>
  <c r="I126" i="43"/>
  <c r="T126" i="43" s="1"/>
  <c r="H126" i="43"/>
  <c r="S126" i="43" s="1"/>
  <c r="N126" i="43"/>
  <c r="AM126" i="43" s="1"/>
  <c r="L126" i="43"/>
  <c r="E122" i="43"/>
  <c r="K122" i="43"/>
  <c r="V122" i="43" s="1"/>
  <c r="G122" i="43"/>
  <c r="R122" i="43" s="1"/>
  <c r="J122" i="43"/>
  <c r="N122" i="43"/>
  <c r="Y122" i="43" s="1"/>
  <c r="F122" i="43"/>
  <c r="M122" i="43"/>
  <c r="I122" i="43"/>
  <c r="AH122" i="43" s="1"/>
  <c r="H122" i="43"/>
  <c r="S122" i="43" s="1"/>
  <c r="L122" i="43"/>
  <c r="W122" i="43" s="1"/>
  <c r="E118" i="43"/>
  <c r="A118" i="43" s="1"/>
  <c r="K118" i="43"/>
  <c r="G118" i="43"/>
  <c r="J118" i="43"/>
  <c r="U118" i="43" s="1"/>
  <c r="F118" i="43"/>
  <c r="Q118" i="43" s="1"/>
  <c r="M118" i="43"/>
  <c r="I118" i="43"/>
  <c r="H118" i="43"/>
  <c r="AG118" i="43" s="1"/>
  <c r="N118" i="43"/>
  <c r="Y118" i="43" s="1"/>
  <c r="L118" i="43"/>
  <c r="W118" i="43" s="1"/>
  <c r="E114" i="43"/>
  <c r="B114" i="43" s="1"/>
  <c r="K114" i="43"/>
  <c r="G114" i="43"/>
  <c r="R114" i="43" s="1"/>
  <c r="J114" i="43"/>
  <c r="F114" i="43"/>
  <c r="M114" i="43"/>
  <c r="X114" i="43" s="1"/>
  <c r="I114" i="43"/>
  <c r="H114" i="43"/>
  <c r="N114" i="43"/>
  <c r="Y114" i="43" s="1"/>
  <c r="L114" i="43"/>
  <c r="W114" i="43" s="1"/>
  <c r="E110" i="43"/>
  <c r="C110" i="43" s="1"/>
  <c r="K110" i="43"/>
  <c r="V110" i="43" s="1"/>
  <c r="G110" i="43"/>
  <c r="R110" i="43" s="1"/>
  <c r="J110" i="43"/>
  <c r="U110" i="43" s="1"/>
  <c r="F110" i="43"/>
  <c r="Q110" i="43" s="1"/>
  <c r="M110" i="43"/>
  <c r="I110" i="43"/>
  <c r="T110" i="43" s="1"/>
  <c r="H110" i="43"/>
  <c r="S110" i="43" s="1"/>
  <c r="N110" i="43"/>
  <c r="Y110" i="43" s="1"/>
  <c r="L110" i="43"/>
  <c r="AK110" i="43" s="1"/>
  <c r="E106" i="43"/>
  <c r="A106" i="43" s="1"/>
  <c r="K106" i="43"/>
  <c r="V106" i="43" s="1"/>
  <c r="G106" i="43"/>
  <c r="R106" i="43" s="1"/>
  <c r="J106" i="43"/>
  <c r="N106" i="43"/>
  <c r="Y106" i="43" s="1"/>
  <c r="F106" i="43"/>
  <c r="Q106" i="43" s="1"/>
  <c r="M106" i="43"/>
  <c r="I106" i="43"/>
  <c r="H106" i="43"/>
  <c r="S106" i="43" s="1"/>
  <c r="L106" i="43"/>
  <c r="W106" i="43" s="1"/>
  <c r="E102" i="43"/>
  <c r="C102" i="43" s="1"/>
  <c r="K102" i="43"/>
  <c r="G102" i="43"/>
  <c r="R102" i="43" s="1"/>
  <c r="J102" i="43"/>
  <c r="U102" i="43" s="1"/>
  <c r="F102" i="43"/>
  <c r="Q102" i="43" s="1"/>
  <c r="M102" i="43"/>
  <c r="I102" i="43"/>
  <c r="H102" i="43"/>
  <c r="S102" i="43" s="1"/>
  <c r="N102" i="43"/>
  <c r="AM102" i="43" s="1"/>
  <c r="L102" i="43"/>
  <c r="W102" i="43" s="1"/>
  <c r="E98" i="43"/>
  <c r="A98" i="43" s="1"/>
  <c r="K98" i="43"/>
  <c r="V98" i="43" s="1"/>
  <c r="G98" i="43"/>
  <c r="R98" i="43" s="1"/>
  <c r="J98" i="43"/>
  <c r="F98" i="43"/>
  <c r="Q98" i="43" s="1"/>
  <c r="M98" i="43"/>
  <c r="X98" i="43" s="1"/>
  <c r="I98" i="43"/>
  <c r="H98" i="43"/>
  <c r="AG98" i="43" s="1"/>
  <c r="N98" i="43"/>
  <c r="Y98" i="43" s="1"/>
  <c r="L98" i="43"/>
  <c r="W98" i="43" s="1"/>
  <c r="E94" i="43"/>
  <c r="K94" i="43"/>
  <c r="V94" i="43" s="1"/>
  <c r="G94" i="43"/>
  <c r="R94" i="43" s="1"/>
  <c r="J94" i="43"/>
  <c r="U94" i="43" s="1"/>
  <c r="F94" i="43"/>
  <c r="M94" i="43"/>
  <c r="I94" i="43"/>
  <c r="T94" i="43" s="1"/>
  <c r="H94" i="43"/>
  <c r="S94" i="43" s="1"/>
  <c r="N94" i="43"/>
  <c r="Y94" i="43" s="1"/>
  <c r="L94" i="43"/>
  <c r="W94" i="43" s="1"/>
  <c r="E90" i="43"/>
  <c r="B90" i="43" s="1"/>
  <c r="K90" i="43"/>
  <c r="G90" i="43"/>
  <c r="R90" i="43" s="1"/>
  <c r="J90" i="43"/>
  <c r="N90" i="43"/>
  <c r="AM90" i="43" s="1"/>
  <c r="F90" i="43"/>
  <c r="Q90" i="43" s="1"/>
  <c r="M90" i="43"/>
  <c r="X90" i="43" s="1"/>
  <c r="I90" i="43"/>
  <c r="H90" i="43"/>
  <c r="S90" i="43" s="1"/>
  <c r="L90" i="43"/>
  <c r="W90" i="43" s="1"/>
  <c r="E86" i="43"/>
  <c r="K86" i="43"/>
  <c r="G86" i="43"/>
  <c r="R86" i="43" s="1"/>
  <c r="J86" i="43"/>
  <c r="U86" i="43" s="1"/>
  <c r="F86" i="43"/>
  <c r="M86" i="43"/>
  <c r="I86" i="43"/>
  <c r="H86" i="43"/>
  <c r="AG86" i="43" s="1"/>
  <c r="N86" i="43"/>
  <c r="Y86" i="43" s="1"/>
  <c r="L86" i="43"/>
  <c r="E82" i="43"/>
  <c r="B82" i="43" s="1"/>
  <c r="K82" i="43"/>
  <c r="V82" i="43" s="1"/>
  <c r="G82" i="43"/>
  <c r="R82" i="43" s="1"/>
  <c r="J82" i="43"/>
  <c r="F82" i="43"/>
  <c r="Q82" i="43" s="1"/>
  <c r="M82" i="43"/>
  <c r="X82" i="43" s="1"/>
  <c r="I82" i="43"/>
  <c r="H82" i="43"/>
  <c r="N82" i="43"/>
  <c r="Y82" i="43" s="1"/>
  <c r="L82" i="43"/>
  <c r="W82" i="43" s="1"/>
  <c r="E78" i="43"/>
  <c r="AA78" i="43" s="1"/>
  <c r="AO78" i="43" s="1"/>
  <c r="K78" i="43"/>
  <c r="V78" i="43" s="1"/>
  <c r="G78" i="43"/>
  <c r="R78" i="43" s="1"/>
  <c r="J78" i="43"/>
  <c r="U78" i="43" s="1"/>
  <c r="F78" i="43"/>
  <c r="Q78" i="43" s="1"/>
  <c r="M78" i="43"/>
  <c r="I78" i="43"/>
  <c r="T78" i="43" s="1"/>
  <c r="H78" i="43"/>
  <c r="S78" i="43" s="1"/>
  <c r="N78" i="43"/>
  <c r="Y78" i="43" s="1"/>
  <c r="L78" i="43"/>
  <c r="E74" i="43"/>
  <c r="B74" i="43" s="1"/>
  <c r="K74" i="43"/>
  <c r="V74" i="43" s="1"/>
  <c r="G74" i="43"/>
  <c r="R74" i="43" s="1"/>
  <c r="J74" i="43"/>
  <c r="N74" i="43"/>
  <c r="AM74" i="43" s="1"/>
  <c r="F74" i="43"/>
  <c r="Q74" i="43" s="1"/>
  <c r="M74" i="43"/>
  <c r="I74" i="43"/>
  <c r="AH74" i="43" s="1"/>
  <c r="H74" i="43"/>
  <c r="S74" i="43" s="1"/>
  <c r="L74" i="43"/>
  <c r="W74" i="43" s="1"/>
  <c r="E70" i="43"/>
  <c r="K70" i="43"/>
  <c r="G70" i="43"/>
  <c r="R70" i="43" s="1"/>
  <c r="J70" i="43"/>
  <c r="U70" i="43" s="1"/>
  <c r="F70" i="43"/>
  <c r="Q70" i="43" s="1"/>
  <c r="M70" i="43"/>
  <c r="I70" i="43"/>
  <c r="AH70" i="43" s="1"/>
  <c r="H70" i="43"/>
  <c r="S70" i="43" s="1"/>
  <c r="N70" i="43"/>
  <c r="Y70" i="43" s="1"/>
  <c r="L70" i="43"/>
  <c r="E66" i="43"/>
  <c r="K66" i="43"/>
  <c r="V66" i="43" s="1"/>
  <c r="G66" i="43"/>
  <c r="R66" i="43" s="1"/>
  <c r="J66" i="43"/>
  <c r="F66" i="43"/>
  <c r="Q66" i="43" s="1"/>
  <c r="M66" i="43"/>
  <c r="X66" i="43" s="1"/>
  <c r="I66" i="43"/>
  <c r="H66" i="43"/>
  <c r="N66" i="43"/>
  <c r="Y66" i="43" s="1"/>
  <c r="L66" i="43"/>
  <c r="W66" i="43" s="1"/>
  <c r="E62" i="43"/>
  <c r="A62" i="43" s="1"/>
  <c r="K62" i="43"/>
  <c r="V62" i="43" s="1"/>
  <c r="G62" i="43"/>
  <c r="R62" i="43" s="1"/>
  <c r="J62" i="43"/>
  <c r="U62" i="43" s="1"/>
  <c r="F62" i="43"/>
  <c r="M62" i="43"/>
  <c r="I62" i="43"/>
  <c r="T62" i="43" s="1"/>
  <c r="H62" i="43"/>
  <c r="S62" i="43" s="1"/>
  <c r="N62" i="43"/>
  <c r="Y62" i="43" s="1"/>
  <c r="L62" i="43"/>
  <c r="E58" i="43"/>
  <c r="A58" i="43" s="1"/>
  <c r="K58" i="43"/>
  <c r="V58" i="43" s="1"/>
  <c r="G58" i="43"/>
  <c r="R58" i="43" s="1"/>
  <c r="J58" i="43"/>
  <c r="N58" i="43"/>
  <c r="AM58" i="43" s="1"/>
  <c r="F58" i="43"/>
  <c r="M58" i="43"/>
  <c r="X58" i="43" s="1"/>
  <c r="I58" i="43"/>
  <c r="AH58" i="43" s="1"/>
  <c r="H58" i="43"/>
  <c r="AG58" i="43" s="1"/>
  <c r="L58" i="43"/>
  <c r="E54" i="43"/>
  <c r="K54" i="43"/>
  <c r="G54" i="43"/>
  <c r="R54" i="43" s="1"/>
  <c r="J54" i="43"/>
  <c r="U54" i="43" s="1"/>
  <c r="F54" i="43"/>
  <c r="Q54" i="43" s="1"/>
  <c r="M54" i="43"/>
  <c r="I54" i="43"/>
  <c r="H54" i="43"/>
  <c r="S54" i="43" s="1"/>
  <c r="N54" i="43"/>
  <c r="Y54" i="43" s="1"/>
  <c r="L54" i="43"/>
  <c r="W54" i="43" s="1"/>
  <c r="E50" i="43"/>
  <c r="K50" i="43"/>
  <c r="V50" i="43" s="1"/>
  <c r="G50" i="43"/>
  <c r="R50" i="43" s="1"/>
  <c r="J50" i="43"/>
  <c r="F50" i="43"/>
  <c r="Q50" i="43" s="1"/>
  <c r="M50" i="43"/>
  <c r="I50" i="43"/>
  <c r="H50" i="43"/>
  <c r="AG50" i="43" s="1"/>
  <c r="N50" i="43"/>
  <c r="AM50" i="43" s="1"/>
  <c r="L50" i="43"/>
  <c r="W50" i="43" s="1"/>
  <c r="E46" i="43"/>
  <c r="A46" i="43" s="1"/>
  <c r="K46" i="43"/>
  <c r="G46" i="43"/>
  <c r="R46" i="43" s="1"/>
  <c r="J46" i="43"/>
  <c r="U46" i="43" s="1"/>
  <c r="F46" i="43"/>
  <c r="Q46" i="43" s="1"/>
  <c r="M46" i="43"/>
  <c r="I46" i="43"/>
  <c r="H46" i="43"/>
  <c r="S46" i="43" s="1"/>
  <c r="N46" i="43"/>
  <c r="AM46" i="43" s="1"/>
  <c r="L46" i="43"/>
  <c r="W46" i="43" s="1"/>
  <c r="E42" i="43"/>
  <c r="K42" i="43"/>
  <c r="G42" i="43"/>
  <c r="R42" i="43" s="1"/>
  <c r="J42" i="43"/>
  <c r="N42" i="43"/>
  <c r="Y42" i="43" s="1"/>
  <c r="F42" i="43"/>
  <c r="Q42" i="43" s="1"/>
  <c r="M42" i="43"/>
  <c r="X42" i="43" s="1"/>
  <c r="I42" i="43"/>
  <c r="H42" i="43"/>
  <c r="AG42" i="43" s="1"/>
  <c r="L42" i="43"/>
  <c r="W42" i="43" s="1"/>
  <c r="E38" i="43"/>
  <c r="B38" i="43" s="1"/>
  <c r="K38" i="43"/>
  <c r="V38" i="43" s="1"/>
  <c r="G38" i="43"/>
  <c r="R38" i="43" s="1"/>
  <c r="J38" i="43"/>
  <c r="U38" i="43" s="1"/>
  <c r="F38" i="43"/>
  <c r="Q38" i="43" s="1"/>
  <c r="M38" i="43"/>
  <c r="I38" i="43"/>
  <c r="AH38" i="43" s="1"/>
  <c r="H38" i="43"/>
  <c r="S38" i="43" s="1"/>
  <c r="N38" i="43"/>
  <c r="AM38" i="43" s="1"/>
  <c r="L38" i="43"/>
  <c r="W38" i="43" s="1"/>
  <c r="E34" i="43"/>
  <c r="A34" i="43" s="1"/>
  <c r="K34" i="43"/>
  <c r="V34" i="43" s="1"/>
  <c r="G34" i="43"/>
  <c r="R34" i="43" s="1"/>
  <c r="J34" i="43"/>
  <c r="U34" i="43" s="1"/>
  <c r="F34" i="43"/>
  <c r="Q34" i="43" s="1"/>
  <c r="M34" i="43"/>
  <c r="X34" i="43" s="1"/>
  <c r="I34" i="43"/>
  <c r="T34" i="43" s="1"/>
  <c r="H34" i="43"/>
  <c r="N34" i="43"/>
  <c r="Y34" i="43" s="1"/>
  <c r="L34" i="43"/>
  <c r="W34" i="43" s="1"/>
  <c r="E30" i="43"/>
  <c r="A30" i="43" s="1"/>
  <c r="K30" i="43"/>
  <c r="G30" i="43"/>
  <c r="R30" i="43" s="1"/>
  <c r="J30" i="43"/>
  <c r="U30" i="43" s="1"/>
  <c r="F30" i="43"/>
  <c r="Q30" i="43" s="1"/>
  <c r="M30" i="43"/>
  <c r="I30" i="43"/>
  <c r="H30" i="43"/>
  <c r="S30" i="43" s="1"/>
  <c r="N30" i="43"/>
  <c r="Y30" i="43" s="1"/>
  <c r="L30" i="43"/>
  <c r="W30" i="43" s="1"/>
  <c r="E26" i="43"/>
  <c r="B26" i="43" s="1"/>
  <c r="K26" i="43"/>
  <c r="V26" i="43" s="1"/>
  <c r="G26" i="43"/>
  <c r="R26" i="43" s="1"/>
  <c r="J26" i="43"/>
  <c r="N26" i="43"/>
  <c r="Y26" i="43" s="1"/>
  <c r="F26" i="43"/>
  <c r="M26" i="43"/>
  <c r="I26" i="43"/>
  <c r="H26" i="43"/>
  <c r="AG26" i="43" s="1"/>
  <c r="L26" i="43"/>
  <c r="W26" i="43" s="1"/>
  <c r="E22" i="43"/>
  <c r="B22" i="43" s="1"/>
  <c r="K22" i="43"/>
  <c r="G22" i="43"/>
  <c r="R22" i="43" s="1"/>
  <c r="J22" i="43"/>
  <c r="U22" i="43" s="1"/>
  <c r="F22" i="43"/>
  <c r="Q22" i="43" s="1"/>
  <c r="M22" i="43"/>
  <c r="I22" i="43"/>
  <c r="H22" i="43"/>
  <c r="S22" i="43" s="1"/>
  <c r="N22" i="43"/>
  <c r="AM22" i="43" s="1"/>
  <c r="L22" i="43"/>
  <c r="W22" i="43" s="1"/>
  <c r="E18" i="43"/>
  <c r="C18" i="43" s="1"/>
  <c r="K18" i="43"/>
  <c r="V18" i="43" s="1"/>
  <c r="G18" i="43"/>
  <c r="R18" i="43" s="1"/>
  <c r="J18" i="43"/>
  <c r="F18" i="43"/>
  <c r="Q18" i="43" s="1"/>
  <c r="M18" i="43"/>
  <c r="X18" i="43" s="1"/>
  <c r="I18" i="43"/>
  <c r="H18" i="43"/>
  <c r="AG18" i="43" s="1"/>
  <c r="N18" i="43"/>
  <c r="AM18" i="43" s="1"/>
  <c r="L18" i="43"/>
  <c r="E14" i="43"/>
  <c r="B14" i="43" s="1"/>
  <c r="K14" i="43"/>
  <c r="V14" i="43" s="1"/>
  <c r="G14" i="43"/>
  <c r="R14" i="43" s="1"/>
  <c r="J14" i="43"/>
  <c r="U14" i="43" s="1"/>
  <c r="F14" i="43"/>
  <c r="Q14" i="43" s="1"/>
  <c r="M14" i="43"/>
  <c r="X14" i="43" s="1"/>
  <c r="I14" i="43"/>
  <c r="AH14" i="43" s="1"/>
  <c r="H14" i="43"/>
  <c r="S14" i="43" s="1"/>
  <c r="N14" i="43"/>
  <c r="Y14" i="43" s="1"/>
  <c r="L14" i="43"/>
  <c r="W14" i="43" s="1"/>
  <c r="E10" i="43"/>
  <c r="K10" i="43"/>
  <c r="G10" i="43"/>
  <c r="R10" i="43" s="1"/>
  <c r="J10" i="43"/>
  <c r="N10" i="43"/>
  <c r="Y10" i="43" s="1"/>
  <c r="F10" i="43"/>
  <c r="M10" i="43"/>
  <c r="X10" i="43" s="1"/>
  <c r="I10" i="43"/>
  <c r="T10" i="43" s="1"/>
  <c r="H10" i="43"/>
  <c r="AG10" i="43" s="1"/>
  <c r="L10" i="43"/>
  <c r="W10" i="43" s="1"/>
  <c r="E304" i="43"/>
  <c r="G304" i="43"/>
  <c r="J304" i="43"/>
  <c r="F304" i="43"/>
  <c r="M304" i="43"/>
  <c r="H304" i="43"/>
  <c r="S304" i="43" s="1"/>
  <c r="K304" i="43"/>
  <c r="N304" i="43"/>
  <c r="Y304" i="43" s="1"/>
  <c r="L304" i="43"/>
  <c r="W304" i="43" s="1"/>
  <c r="I304" i="43"/>
  <c r="E308" i="43"/>
  <c r="J308" i="43"/>
  <c r="L308" i="43"/>
  <c r="W308" i="43" s="1"/>
  <c r="I308" i="43"/>
  <c r="G308" i="43"/>
  <c r="R308" i="43" s="1"/>
  <c r="N308" i="43"/>
  <c r="Y308" i="43" s="1"/>
  <c r="F308" i="43"/>
  <c r="M308" i="43"/>
  <c r="K308" i="43"/>
  <c r="AJ308" i="43" s="1"/>
  <c r="H308" i="43"/>
  <c r="AG308" i="43" s="1"/>
  <c r="E312" i="43"/>
  <c r="K312" i="43"/>
  <c r="N312" i="43"/>
  <c r="M312" i="43"/>
  <c r="L312" i="43"/>
  <c r="I312" i="43"/>
  <c r="H312" i="43"/>
  <c r="AG312" i="43" s="1"/>
  <c r="G312" i="43"/>
  <c r="J312" i="43"/>
  <c r="F312" i="43"/>
  <c r="E316" i="43"/>
  <c r="G316" i="43"/>
  <c r="N316" i="43"/>
  <c r="I316" i="43"/>
  <c r="L316" i="43"/>
  <c r="W316" i="43" s="1"/>
  <c r="H316" i="43"/>
  <c r="F316" i="43"/>
  <c r="K316" i="43"/>
  <c r="M316" i="43"/>
  <c r="J316" i="43"/>
  <c r="E320" i="43"/>
  <c r="I320" i="43"/>
  <c r="G320" i="43"/>
  <c r="R320" i="43" s="1"/>
  <c r="J320" i="43"/>
  <c r="AI320" i="43" s="1"/>
  <c r="F320" i="43"/>
  <c r="Q320" i="43" s="1"/>
  <c r="H320" i="43"/>
  <c r="M320" i="43"/>
  <c r="X320" i="43" s="1"/>
  <c r="K320" i="43"/>
  <c r="N320" i="43"/>
  <c r="L320" i="43"/>
  <c r="E324" i="43"/>
  <c r="F324" i="43"/>
  <c r="M324" i="43"/>
  <c r="AL324" i="43" s="1"/>
  <c r="K324" i="43"/>
  <c r="V324" i="43" s="1"/>
  <c r="J324" i="43"/>
  <c r="H324" i="43"/>
  <c r="AG324" i="43" s="1"/>
  <c r="I324" i="43"/>
  <c r="L324" i="43"/>
  <c r="G324" i="43"/>
  <c r="AF324" i="43" s="1"/>
  <c r="N324" i="43"/>
  <c r="AM324" i="43" s="1"/>
  <c r="E328" i="43"/>
  <c r="I328" i="43"/>
  <c r="G328" i="43"/>
  <c r="AF328" i="43" s="1"/>
  <c r="J328" i="43"/>
  <c r="F328" i="43"/>
  <c r="Q328" i="43" s="1"/>
  <c r="L328" i="43"/>
  <c r="K328" i="43"/>
  <c r="AJ328" i="43" s="1"/>
  <c r="N328" i="43"/>
  <c r="M328" i="43"/>
  <c r="H328" i="43"/>
  <c r="AG328" i="43" s="1"/>
  <c r="E332" i="43"/>
  <c r="K332" i="43"/>
  <c r="AJ332" i="43" s="1"/>
  <c r="M332" i="43"/>
  <c r="X332" i="43" s="1"/>
  <c r="H332" i="43"/>
  <c r="J332" i="43"/>
  <c r="L332" i="43"/>
  <c r="G332" i="43"/>
  <c r="N332" i="43"/>
  <c r="AM332" i="43" s="1"/>
  <c r="I332" i="43"/>
  <c r="T332" i="43" s="1"/>
  <c r="F332" i="43"/>
  <c r="E336" i="43"/>
  <c r="G336" i="43"/>
  <c r="J336" i="43"/>
  <c r="F336" i="43"/>
  <c r="Q336" i="43" s="1"/>
  <c r="L336" i="43"/>
  <c r="W336" i="43" s="1"/>
  <c r="H336" i="43"/>
  <c r="M336" i="43"/>
  <c r="K336" i="43"/>
  <c r="N336" i="43"/>
  <c r="Y336" i="43" s="1"/>
  <c r="I336" i="43"/>
  <c r="E340" i="43"/>
  <c r="J340" i="43"/>
  <c r="G340" i="43"/>
  <c r="N340" i="43"/>
  <c r="I340" i="43"/>
  <c r="F340" i="43"/>
  <c r="AE340" i="43" s="1"/>
  <c r="H340" i="43"/>
  <c r="S340" i="43" s="1"/>
  <c r="M340" i="43"/>
  <c r="L340" i="43"/>
  <c r="AK340" i="43" s="1"/>
  <c r="K340" i="43"/>
  <c r="E344" i="43"/>
  <c r="K344" i="43"/>
  <c r="AJ344" i="43" s="1"/>
  <c r="N344" i="43"/>
  <c r="M344" i="43"/>
  <c r="L344" i="43"/>
  <c r="W344" i="43" s="1"/>
  <c r="H344" i="43"/>
  <c r="I344" i="43"/>
  <c r="T344" i="43" s="1"/>
  <c r="G344" i="43"/>
  <c r="R344" i="43" s="1"/>
  <c r="J344" i="43"/>
  <c r="AI344" i="43" s="1"/>
  <c r="F344" i="43"/>
  <c r="E348" i="43"/>
  <c r="G348" i="43"/>
  <c r="N348" i="43"/>
  <c r="I348" i="43"/>
  <c r="AH348" i="43" s="1"/>
  <c r="F348" i="43"/>
  <c r="Q348" i="43" s="1"/>
  <c r="K348" i="43"/>
  <c r="M348" i="43"/>
  <c r="L348" i="43"/>
  <c r="H348" i="43"/>
  <c r="J348" i="43"/>
  <c r="E352" i="43"/>
  <c r="I352" i="43"/>
  <c r="H352" i="43"/>
  <c r="G352" i="43"/>
  <c r="J352" i="43"/>
  <c r="U352" i="43" s="1"/>
  <c r="F352" i="43"/>
  <c r="L352" i="43"/>
  <c r="AK352" i="43" s="1"/>
  <c r="M352" i="43"/>
  <c r="K352" i="43"/>
  <c r="N352" i="43"/>
  <c r="E356" i="43"/>
  <c r="F356" i="43"/>
  <c r="H356" i="43"/>
  <c r="K356" i="43"/>
  <c r="M356" i="43"/>
  <c r="J356" i="43"/>
  <c r="AI356" i="43" s="1"/>
  <c r="L356" i="43"/>
  <c r="I356" i="43"/>
  <c r="G356" i="43"/>
  <c r="R356" i="43" s="1"/>
  <c r="N356" i="43"/>
  <c r="AM356" i="43" s="1"/>
  <c r="E360" i="43"/>
  <c r="I360" i="43"/>
  <c r="L360" i="43"/>
  <c r="G360" i="43"/>
  <c r="AF360" i="43" s="1"/>
  <c r="J360" i="43"/>
  <c r="U360" i="43" s="1"/>
  <c r="F360" i="43"/>
  <c r="Q360" i="43" s="1"/>
  <c r="K360" i="43"/>
  <c r="AJ360" i="43" s="1"/>
  <c r="N360" i="43"/>
  <c r="AM360" i="43" s="1"/>
  <c r="M360" i="43"/>
  <c r="H360" i="43"/>
  <c r="E364" i="43"/>
  <c r="K364" i="43"/>
  <c r="M364" i="43"/>
  <c r="L364" i="43"/>
  <c r="J364" i="43"/>
  <c r="G364" i="43"/>
  <c r="N364" i="43"/>
  <c r="I364" i="43"/>
  <c r="F364" i="43"/>
  <c r="H364" i="43"/>
  <c r="E368" i="43"/>
  <c r="G368" i="43"/>
  <c r="J368" i="43"/>
  <c r="F368" i="43"/>
  <c r="M368" i="43"/>
  <c r="AL368" i="43" s="1"/>
  <c r="K368" i="43"/>
  <c r="V368" i="43" s="1"/>
  <c r="N368" i="43"/>
  <c r="Y368" i="43" s="1"/>
  <c r="I368" i="43"/>
  <c r="L368" i="43"/>
  <c r="H368" i="43"/>
  <c r="E372" i="43"/>
  <c r="J372" i="43"/>
  <c r="U372" i="43" s="1"/>
  <c r="H372" i="43"/>
  <c r="S372" i="43" s="1"/>
  <c r="G372" i="43"/>
  <c r="N372" i="43"/>
  <c r="I372" i="43"/>
  <c r="F372" i="43"/>
  <c r="Q372" i="43" s="1"/>
  <c r="L372" i="43"/>
  <c r="AK372" i="43" s="1"/>
  <c r="M372" i="43"/>
  <c r="X372" i="43" s="1"/>
  <c r="K372" i="43"/>
  <c r="E376" i="43"/>
  <c r="K376" i="43"/>
  <c r="N376" i="43"/>
  <c r="M376" i="43"/>
  <c r="H376" i="43"/>
  <c r="AG376" i="43" s="1"/>
  <c r="I376" i="43"/>
  <c r="L376" i="43"/>
  <c r="AK376" i="43" s="1"/>
  <c r="G376" i="43"/>
  <c r="J376" i="43"/>
  <c r="F376" i="43"/>
  <c r="E380" i="43"/>
  <c r="F380" i="43"/>
  <c r="H380" i="43"/>
  <c r="AG380" i="43" s="1"/>
  <c r="I380" i="43"/>
  <c r="G380" i="43"/>
  <c r="AF380" i="43" s="1"/>
  <c r="M380" i="43"/>
  <c r="AL380" i="43" s="1"/>
  <c r="L380" i="43"/>
  <c r="K380" i="43"/>
  <c r="N380" i="43"/>
  <c r="Y380" i="43" s="1"/>
  <c r="J380" i="43"/>
  <c r="E384" i="43"/>
  <c r="G384" i="43"/>
  <c r="F384" i="43"/>
  <c r="N384" i="43"/>
  <c r="M384" i="43"/>
  <c r="AL384" i="43" s="1"/>
  <c r="K384" i="43"/>
  <c r="J384" i="43"/>
  <c r="I384" i="43"/>
  <c r="T384" i="43" s="1"/>
  <c r="L384" i="43"/>
  <c r="H384" i="43"/>
  <c r="E388" i="43"/>
  <c r="I388" i="43"/>
  <c r="AH388" i="43" s="1"/>
  <c r="H388" i="43"/>
  <c r="G388" i="43"/>
  <c r="M388" i="43"/>
  <c r="X388" i="43" s="1"/>
  <c r="K388" i="43"/>
  <c r="N388" i="43"/>
  <c r="Y388" i="43" s="1"/>
  <c r="J388" i="43"/>
  <c r="L388" i="43"/>
  <c r="AK388" i="43" s="1"/>
  <c r="F388" i="43"/>
  <c r="E392" i="43"/>
  <c r="AA392" i="43" s="1"/>
  <c r="AO392" i="43" s="1"/>
  <c r="N392" i="43"/>
  <c r="M392" i="43"/>
  <c r="K392" i="43"/>
  <c r="J392" i="43"/>
  <c r="U392" i="43" s="1"/>
  <c r="I392" i="43"/>
  <c r="AH392" i="43" s="1"/>
  <c r="L392" i="43"/>
  <c r="H392" i="43"/>
  <c r="G392" i="43"/>
  <c r="F392" i="43"/>
  <c r="E396" i="43"/>
  <c r="G396" i="43"/>
  <c r="M396" i="43"/>
  <c r="L396" i="43"/>
  <c r="W396" i="43" s="1"/>
  <c r="K396" i="43"/>
  <c r="N396" i="43"/>
  <c r="J396" i="43"/>
  <c r="F396" i="43"/>
  <c r="I396" i="43"/>
  <c r="H396" i="43"/>
  <c r="E400" i="43"/>
  <c r="AA400" i="43" s="1"/>
  <c r="AO400" i="43" s="1"/>
  <c r="K400" i="43"/>
  <c r="J400" i="43"/>
  <c r="I400" i="43"/>
  <c r="L400" i="43"/>
  <c r="AK400" i="43" s="1"/>
  <c r="H400" i="43"/>
  <c r="G400" i="43"/>
  <c r="AF400" i="43" s="1"/>
  <c r="F400" i="43"/>
  <c r="N400" i="43"/>
  <c r="M400" i="43"/>
  <c r="E404" i="43"/>
  <c r="K404" i="43"/>
  <c r="V404" i="43" s="1"/>
  <c r="J404" i="43"/>
  <c r="L404" i="43"/>
  <c r="F404" i="43"/>
  <c r="I404" i="43"/>
  <c r="H404" i="43"/>
  <c r="G404" i="43"/>
  <c r="N404" i="43"/>
  <c r="AM404" i="43" s="1"/>
  <c r="M404" i="43"/>
  <c r="AL404" i="43" s="1"/>
  <c r="E408" i="43"/>
  <c r="N408" i="43"/>
  <c r="Y408" i="43" s="1"/>
  <c r="F408" i="43"/>
  <c r="H408" i="43"/>
  <c r="G408" i="43"/>
  <c r="J408" i="43"/>
  <c r="M408" i="43"/>
  <c r="I408" i="43"/>
  <c r="K408" i="43"/>
  <c r="L408" i="43"/>
  <c r="E412" i="43"/>
  <c r="I412" i="43"/>
  <c r="N412" i="43"/>
  <c r="Y412" i="43" s="1"/>
  <c r="J412" i="43"/>
  <c r="H412" i="43"/>
  <c r="G412" i="43"/>
  <c r="R412" i="43" s="1"/>
  <c r="M412" i="43"/>
  <c r="L412" i="43"/>
  <c r="K412" i="43"/>
  <c r="F412" i="43"/>
  <c r="E416" i="43"/>
  <c r="G416" i="43"/>
  <c r="J416" i="43"/>
  <c r="M416" i="43"/>
  <c r="F416" i="43"/>
  <c r="K416" i="43"/>
  <c r="V416" i="43" s="1"/>
  <c r="N416" i="43"/>
  <c r="I416" i="43"/>
  <c r="T416" i="43" s="1"/>
  <c r="L416" i="43"/>
  <c r="H416" i="43"/>
  <c r="E420" i="43"/>
  <c r="I420" i="43"/>
  <c r="H420" i="43"/>
  <c r="S420" i="43" s="1"/>
  <c r="G420" i="43"/>
  <c r="N420" i="43"/>
  <c r="F420" i="43"/>
  <c r="AE420" i="43" s="1"/>
  <c r="M420" i="43"/>
  <c r="AL420" i="43" s="1"/>
  <c r="K420" i="43"/>
  <c r="J420" i="43"/>
  <c r="AI420" i="43" s="1"/>
  <c r="L420" i="43"/>
  <c r="E424" i="43"/>
  <c r="AA424" i="43" s="1"/>
  <c r="AO424" i="43" s="1"/>
  <c r="M424" i="43"/>
  <c r="AL424" i="43" s="1"/>
  <c r="I424" i="43"/>
  <c r="K424" i="43"/>
  <c r="V424" i="43" s="1"/>
  <c r="L424" i="43"/>
  <c r="N424" i="43"/>
  <c r="J424" i="43"/>
  <c r="H424" i="43"/>
  <c r="G424" i="43"/>
  <c r="F424" i="43"/>
  <c r="E428" i="43"/>
  <c r="G428" i="43"/>
  <c r="M428" i="43"/>
  <c r="K428" i="43"/>
  <c r="J428" i="43"/>
  <c r="U428" i="43" s="1"/>
  <c r="L428" i="43"/>
  <c r="F428" i="43"/>
  <c r="I428" i="43"/>
  <c r="H428" i="43"/>
  <c r="S428" i="43" s="1"/>
  <c r="N428" i="43"/>
  <c r="E432" i="43"/>
  <c r="N432" i="43"/>
  <c r="K432" i="43"/>
  <c r="I432" i="43"/>
  <c r="AH432" i="43" s="1"/>
  <c r="L432" i="43"/>
  <c r="H432" i="43"/>
  <c r="S432" i="43" s="1"/>
  <c r="F432" i="43"/>
  <c r="G432" i="43"/>
  <c r="J432" i="43"/>
  <c r="M432" i="43"/>
  <c r="X432" i="43" s="1"/>
  <c r="E436" i="43"/>
  <c r="K436" i="43"/>
  <c r="F436" i="43"/>
  <c r="L436" i="43"/>
  <c r="N436" i="43"/>
  <c r="I436" i="43"/>
  <c r="AH436" i="43" s="1"/>
  <c r="H436" i="43"/>
  <c r="G436" i="43"/>
  <c r="AF436" i="43" s="1"/>
  <c r="J436" i="43"/>
  <c r="M436" i="43"/>
  <c r="AL436" i="43" s="1"/>
  <c r="E440" i="43"/>
  <c r="J440" i="43"/>
  <c r="AI440" i="43" s="1"/>
  <c r="H440" i="43"/>
  <c r="G440" i="43"/>
  <c r="M440" i="43"/>
  <c r="L440" i="43"/>
  <c r="K440" i="43"/>
  <c r="V440" i="43" s="1"/>
  <c r="N440" i="43"/>
  <c r="F440" i="43"/>
  <c r="I440" i="43"/>
  <c r="AH440" i="43" s="1"/>
  <c r="E444" i="43"/>
  <c r="N444" i="43"/>
  <c r="Y444" i="43" s="1"/>
  <c r="J444" i="43"/>
  <c r="H444" i="43"/>
  <c r="S444" i="43" s="1"/>
  <c r="I444" i="43"/>
  <c r="G444" i="43"/>
  <c r="F444" i="43"/>
  <c r="M444" i="43"/>
  <c r="X444" i="43" s="1"/>
  <c r="L444" i="43"/>
  <c r="W444" i="43" s="1"/>
  <c r="K444" i="43"/>
  <c r="E448" i="43"/>
  <c r="G448" i="43"/>
  <c r="F448" i="43"/>
  <c r="N448" i="43"/>
  <c r="AM448" i="43" s="1"/>
  <c r="M448" i="43"/>
  <c r="X448" i="43" s="1"/>
  <c r="K448" i="43"/>
  <c r="I448" i="43"/>
  <c r="AH448" i="43" s="1"/>
  <c r="L448" i="43"/>
  <c r="W448" i="43" s="1"/>
  <c r="J448" i="43"/>
  <c r="H448" i="43"/>
  <c r="E452" i="43"/>
  <c r="N452" i="43"/>
  <c r="F452" i="43"/>
  <c r="I452" i="43"/>
  <c r="H452" i="43"/>
  <c r="G452" i="43"/>
  <c r="J452" i="43"/>
  <c r="M452" i="43"/>
  <c r="X452" i="43" s="1"/>
  <c r="K452" i="43"/>
  <c r="AJ452" i="43" s="1"/>
  <c r="L452" i="43"/>
  <c r="W452" i="43" s="1"/>
  <c r="E456" i="43"/>
  <c r="AA456" i="43" s="1"/>
  <c r="AO456" i="43" s="1"/>
  <c r="M456" i="43"/>
  <c r="X456" i="43" s="1"/>
  <c r="I456" i="43"/>
  <c r="AH456" i="43" s="1"/>
  <c r="N456" i="43"/>
  <c r="AM456" i="43" s="1"/>
  <c r="K456" i="43"/>
  <c r="J456" i="43"/>
  <c r="L456" i="43"/>
  <c r="AK456" i="43" s="1"/>
  <c r="F456" i="43"/>
  <c r="Q456" i="43" s="1"/>
  <c r="H456" i="43"/>
  <c r="G456" i="43"/>
  <c r="E460" i="43"/>
  <c r="G460" i="43"/>
  <c r="J460" i="43"/>
  <c r="M460" i="43"/>
  <c r="X460" i="43" s="1"/>
  <c r="L460" i="43"/>
  <c r="AK460" i="43" s="1"/>
  <c r="K460" i="43"/>
  <c r="F460" i="43"/>
  <c r="N460" i="43"/>
  <c r="Y460" i="43" s="1"/>
  <c r="I460" i="43"/>
  <c r="AH460" i="43" s="1"/>
  <c r="H460" i="43"/>
  <c r="E464" i="43"/>
  <c r="K464" i="43"/>
  <c r="F464" i="43"/>
  <c r="I464" i="43"/>
  <c r="L464" i="43"/>
  <c r="H464" i="43"/>
  <c r="G464" i="43"/>
  <c r="R464" i="43" s="1"/>
  <c r="J464" i="43"/>
  <c r="N464" i="43"/>
  <c r="M464" i="43"/>
  <c r="AL464" i="43" s="1"/>
  <c r="E468" i="43"/>
  <c r="K468" i="43"/>
  <c r="L468" i="43"/>
  <c r="N468" i="43"/>
  <c r="J468" i="43"/>
  <c r="U468" i="43" s="1"/>
  <c r="I468" i="43"/>
  <c r="H468" i="43"/>
  <c r="S468" i="43" s="1"/>
  <c r="G468" i="43"/>
  <c r="AF468" i="43" s="1"/>
  <c r="F468" i="43"/>
  <c r="Q468" i="43" s="1"/>
  <c r="M468" i="43"/>
  <c r="X468" i="43" s="1"/>
  <c r="E472" i="43"/>
  <c r="H472" i="43"/>
  <c r="G472" i="43"/>
  <c r="AF472" i="43" s="1"/>
  <c r="N472" i="43"/>
  <c r="M472" i="43"/>
  <c r="F472" i="43"/>
  <c r="Q472" i="43" s="1"/>
  <c r="I472" i="43"/>
  <c r="K472" i="43"/>
  <c r="J472" i="43"/>
  <c r="L472" i="43"/>
  <c r="W472" i="43" s="1"/>
  <c r="E476" i="43"/>
  <c r="H476" i="43"/>
  <c r="S476" i="43" s="1"/>
  <c r="F476" i="43"/>
  <c r="I476" i="43"/>
  <c r="G476" i="43"/>
  <c r="R476" i="43" s="1"/>
  <c r="M476" i="43"/>
  <c r="AL476" i="43" s="1"/>
  <c r="L476" i="43"/>
  <c r="K476" i="43"/>
  <c r="N476" i="43"/>
  <c r="J476" i="43"/>
  <c r="E480" i="43"/>
  <c r="A480" i="43" s="1"/>
  <c r="G480" i="43"/>
  <c r="N480" i="43"/>
  <c r="M480" i="43"/>
  <c r="X480" i="43" s="1"/>
  <c r="K480" i="43"/>
  <c r="V480" i="43" s="1"/>
  <c r="J480" i="43"/>
  <c r="AI480" i="43" s="1"/>
  <c r="I480" i="43"/>
  <c r="AH480" i="43" s="1"/>
  <c r="L480" i="43"/>
  <c r="F480" i="43"/>
  <c r="H480" i="43"/>
  <c r="E484" i="43"/>
  <c r="J484" i="43"/>
  <c r="I484" i="43"/>
  <c r="H484" i="43"/>
  <c r="G484" i="43"/>
  <c r="R484" i="43" s="1"/>
  <c r="M484" i="43"/>
  <c r="X484" i="43" s="1"/>
  <c r="K484" i="43"/>
  <c r="L484" i="43"/>
  <c r="N484" i="43"/>
  <c r="AM484" i="43" s="1"/>
  <c r="F484" i="43"/>
  <c r="E488" i="43"/>
  <c r="A488" i="43" s="1"/>
  <c r="F488" i="43"/>
  <c r="L488" i="43"/>
  <c r="W488" i="43" s="1"/>
  <c r="J488" i="43"/>
  <c r="K488" i="43"/>
  <c r="H488" i="43"/>
  <c r="AG488" i="43" s="1"/>
  <c r="G488" i="43"/>
  <c r="R488" i="43" s="1"/>
  <c r="M488" i="43"/>
  <c r="X488" i="43" s="1"/>
  <c r="N488" i="43"/>
  <c r="Y488" i="43" s="1"/>
  <c r="I488" i="43"/>
  <c r="E492" i="43"/>
  <c r="K492" i="43"/>
  <c r="AJ492" i="43" s="1"/>
  <c r="H492" i="43"/>
  <c r="F492" i="43"/>
  <c r="AE492" i="43" s="1"/>
  <c r="I492" i="43"/>
  <c r="J492" i="43"/>
  <c r="L492" i="43"/>
  <c r="W492" i="43" s="1"/>
  <c r="N492" i="43"/>
  <c r="M492" i="43"/>
  <c r="AL492" i="43" s="1"/>
  <c r="G492" i="43"/>
  <c r="E496" i="43"/>
  <c r="H496" i="43"/>
  <c r="I496" i="43"/>
  <c r="J496" i="43"/>
  <c r="L496" i="43"/>
  <c r="K496" i="43"/>
  <c r="V496" i="43" s="1"/>
  <c r="G496" i="43"/>
  <c r="R496" i="43" s="1"/>
  <c r="M496" i="43"/>
  <c r="F496" i="43"/>
  <c r="N496" i="43"/>
  <c r="FD14" i="42"/>
  <c r="FD15" i="42"/>
  <c r="FD22" i="42"/>
  <c r="FD23" i="42"/>
  <c r="FD12" i="42"/>
  <c r="FD13" i="42"/>
  <c r="FD20" i="42"/>
  <c r="FD21" i="42"/>
  <c r="FD28" i="42"/>
  <c r="FD29" i="42"/>
  <c r="FD36" i="42"/>
  <c r="FD11" i="42"/>
  <c r="FD18" i="42"/>
  <c r="FD19" i="42"/>
  <c r="FD26" i="42"/>
  <c r="FD27" i="42"/>
  <c r="FD17" i="42"/>
  <c r="FD34" i="42"/>
  <c r="FD42" i="42"/>
  <c r="FD43" i="42"/>
  <c r="FD50" i="42"/>
  <c r="FD51" i="42"/>
  <c r="FD56" i="42"/>
  <c r="FD58" i="42"/>
  <c r="FD60" i="42"/>
  <c r="FD62" i="42"/>
  <c r="FD64" i="42"/>
  <c r="FD66" i="42"/>
  <c r="FD68" i="42"/>
  <c r="FD70" i="42"/>
  <c r="FD72" i="42"/>
  <c r="FD74" i="42"/>
  <c r="FD76" i="42"/>
  <c r="FD78" i="42"/>
  <c r="FD80" i="42"/>
  <c r="FD82" i="42"/>
  <c r="FD84" i="42"/>
  <c r="FD86" i="42"/>
  <c r="FD88" i="42"/>
  <c r="FD90" i="42"/>
  <c r="FD92" i="42"/>
  <c r="FD94" i="42"/>
  <c r="FD96" i="42"/>
  <c r="FD98" i="42"/>
  <c r="FD100" i="42"/>
  <c r="FD102" i="42"/>
  <c r="FD16" i="42"/>
  <c r="FD25" i="42"/>
  <c r="FD30" i="42"/>
  <c r="FD40" i="42"/>
  <c r="FD41" i="42"/>
  <c r="FD48" i="42"/>
  <c r="FD49" i="42"/>
  <c r="FD24" i="42"/>
  <c r="FD31" i="42"/>
  <c r="FD33" i="42"/>
  <c r="FD35" i="42"/>
  <c r="FD38" i="42"/>
  <c r="FD39" i="42"/>
  <c r="FD46" i="42"/>
  <c r="FD47" i="42"/>
  <c r="FD54" i="42"/>
  <c r="FD55" i="42"/>
  <c r="FD57" i="42"/>
  <c r="FD59" i="42"/>
  <c r="FD61" i="42"/>
  <c r="FD63" i="42"/>
  <c r="FD65" i="42"/>
  <c r="FD67" i="42"/>
  <c r="FD69" i="42"/>
  <c r="FD71" i="42"/>
  <c r="FD73" i="42"/>
  <c r="FD32" i="42"/>
  <c r="FD37" i="42"/>
  <c r="FD44" i="42"/>
  <c r="FD45" i="42"/>
  <c r="FD52" i="42"/>
  <c r="FD53" i="42"/>
  <c r="FD75" i="42"/>
  <c r="FD83" i="42"/>
  <c r="FD91" i="42"/>
  <c r="FD99" i="42"/>
  <c r="FD105" i="42"/>
  <c r="FD106" i="42"/>
  <c r="FD113" i="42"/>
  <c r="FD114" i="42"/>
  <c r="FD121" i="42"/>
  <c r="FD122" i="42"/>
  <c r="FD129" i="42"/>
  <c r="FD81" i="42"/>
  <c r="FD89" i="42"/>
  <c r="FD97" i="42"/>
  <c r="FD104" i="42"/>
  <c r="FD111" i="42"/>
  <c r="FD112" i="42"/>
  <c r="FD119" i="42"/>
  <c r="FD120" i="42"/>
  <c r="FD127" i="42"/>
  <c r="FD128" i="42"/>
  <c r="FD130" i="42"/>
  <c r="FD132" i="42"/>
  <c r="FD134" i="42"/>
  <c r="FD136" i="42"/>
  <c r="FD138" i="42"/>
  <c r="FD140" i="42"/>
  <c r="FD142" i="42"/>
  <c r="FD144" i="42"/>
  <c r="FD146" i="42"/>
  <c r="FD148" i="42"/>
  <c r="FD79" i="42"/>
  <c r="FD87" i="42"/>
  <c r="FD95" i="42"/>
  <c r="FD103" i="42"/>
  <c r="FD109" i="42"/>
  <c r="FD110" i="42"/>
  <c r="FD117" i="42"/>
  <c r="FD118" i="42"/>
  <c r="FD125" i="42"/>
  <c r="FD126" i="42"/>
  <c r="FD93" i="42"/>
  <c r="FD123" i="42"/>
  <c r="FD150" i="42"/>
  <c r="FD154" i="42"/>
  <c r="FD158" i="42"/>
  <c r="FD162" i="42"/>
  <c r="FD101" i="42"/>
  <c r="FD108" i="42"/>
  <c r="FD131" i="42"/>
  <c r="FD135" i="42"/>
  <c r="FD139" i="42"/>
  <c r="FD143" i="42"/>
  <c r="FD147" i="42"/>
  <c r="FD151" i="42"/>
  <c r="FD155" i="42"/>
  <c r="FD159" i="42"/>
  <c r="FD164" i="42"/>
  <c r="FD166" i="42"/>
  <c r="FD168" i="42"/>
  <c r="FD170" i="42"/>
  <c r="FD172" i="42"/>
  <c r="FD174" i="42"/>
  <c r="FD176" i="42"/>
  <c r="FD178" i="42"/>
  <c r="FD180" i="42"/>
  <c r="FD182" i="42"/>
  <c r="FD184" i="42"/>
  <c r="FD186" i="42"/>
  <c r="FD188" i="42"/>
  <c r="FD190" i="42"/>
  <c r="FD192" i="42"/>
  <c r="FD194" i="42"/>
  <c r="FD196" i="42"/>
  <c r="FD198" i="42"/>
  <c r="FD200" i="42"/>
  <c r="FD202" i="42"/>
  <c r="FD204" i="42"/>
  <c r="FD206" i="42"/>
  <c r="FD208" i="42"/>
  <c r="FD210" i="42"/>
  <c r="FD212" i="42"/>
  <c r="FD214" i="42"/>
  <c r="FD216" i="42"/>
  <c r="FD218" i="42"/>
  <c r="FD220" i="42"/>
  <c r="FD222" i="42"/>
  <c r="FD224" i="42"/>
  <c r="FD226" i="42"/>
  <c r="FD77" i="42"/>
  <c r="FD107" i="42"/>
  <c r="FD116" i="42"/>
  <c r="FD152" i="42"/>
  <c r="FD156" i="42"/>
  <c r="FD160" i="42"/>
  <c r="FD85" i="42"/>
  <c r="FD115" i="42"/>
  <c r="FD124" i="42"/>
  <c r="FD230" i="42"/>
  <c r="FD234" i="42"/>
  <c r="FD238" i="42"/>
  <c r="FD242" i="42"/>
  <c r="FD246" i="42"/>
  <c r="FD250" i="42"/>
  <c r="FD254" i="42"/>
  <c r="FD258" i="42"/>
  <c r="FD265" i="42"/>
  <c r="FD266" i="42"/>
  <c r="FD273" i="42"/>
  <c r="FD274" i="42"/>
  <c r="FD281" i="42"/>
  <c r="FD282" i="42"/>
  <c r="FD305" i="42"/>
  <c r="FD307" i="42"/>
  <c r="FD309" i="42"/>
  <c r="FD311" i="42"/>
  <c r="FD313" i="42"/>
  <c r="FD315" i="42"/>
  <c r="FD317" i="42"/>
  <c r="FD319" i="42"/>
  <c r="FD321" i="42"/>
  <c r="FD323" i="42"/>
  <c r="FD325" i="42"/>
  <c r="FD327" i="42"/>
  <c r="FD329" i="42"/>
  <c r="FD331" i="42"/>
  <c r="FD333" i="42"/>
  <c r="FD335" i="42"/>
  <c r="FD337" i="42"/>
  <c r="FD339" i="42"/>
  <c r="FD341" i="42"/>
  <c r="FD343" i="42"/>
  <c r="FD345" i="42"/>
  <c r="FD347" i="42"/>
  <c r="FD349" i="42"/>
  <c r="FD351" i="42"/>
  <c r="FD353" i="42"/>
  <c r="FD355" i="42"/>
  <c r="FD137" i="42"/>
  <c r="FD145" i="42"/>
  <c r="FD165" i="42"/>
  <c r="FD169" i="42"/>
  <c r="FD173" i="42"/>
  <c r="FD177" i="42"/>
  <c r="FD181" i="42"/>
  <c r="FD185" i="42"/>
  <c r="FD189" i="42"/>
  <c r="FD193" i="42"/>
  <c r="FD197" i="42"/>
  <c r="FD201" i="42"/>
  <c r="FD205" i="42"/>
  <c r="FD209" i="42"/>
  <c r="FD213" i="42"/>
  <c r="FD217" i="42"/>
  <c r="FD221" i="42"/>
  <c r="FD225" i="42"/>
  <c r="FD231" i="42"/>
  <c r="FD235" i="42"/>
  <c r="FD239" i="42"/>
  <c r="FD243" i="42"/>
  <c r="FD247" i="42"/>
  <c r="FD251" i="42"/>
  <c r="FD255" i="42"/>
  <c r="FD263" i="42"/>
  <c r="FD264" i="42"/>
  <c r="FD271" i="42"/>
  <c r="FD272" i="42"/>
  <c r="FD279" i="42"/>
  <c r="FD280" i="42"/>
  <c r="FD283" i="42"/>
  <c r="FD285" i="42"/>
  <c r="FD287" i="42"/>
  <c r="FD289" i="42"/>
  <c r="FD291" i="42"/>
  <c r="FD293" i="42"/>
  <c r="FD295" i="42"/>
  <c r="FD297" i="42"/>
  <c r="FD299" i="42"/>
  <c r="FD301" i="42"/>
  <c r="FD303" i="42"/>
  <c r="FD228" i="42"/>
  <c r="FD232" i="42"/>
  <c r="FD236" i="42"/>
  <c r="FD240" i="42"/>
  <c r="FD244" i="42"/>
  <c r="FD248" i="42"/>
  <c r="FD252" i="42"/>
  <c r="FD256" i="42"/>
  <c r="FD261" i="42"/>
  <c r="FD262" i="42"/>
  <c r="FD269" i="42"/>
  <c r="FD270" i="42"/>
  <c r="FD277" i="42"/>
  <c r="FD278" i="42"/>
  <c r="FD304" i="42"/>
  <c r="FD306" i="42"/>
  <c r="FD308" i="42"/>
  <c r="FD310" i="42"/>
  <c r="FD312" i="42"/>
  <c r="FD314" i="42"/>
  <c r="FD316" i="42"/>
  <c r="FD318" i="42"/>
  <c r="FD320" i="42"/>
  <c r="FD322" i="42"/>
  <c r="FD324" i="42"/>
  <c r="FD326" i="42"/>
  <c r="FD328" i="42"/>
  <c r="FD330" i="42"/>
  <c r="FD332" i="42"/>
  <c r="FD334" i="42"/>
  <c r="FD336" i="42"/>
  <c r="FD338" i="42"/>
  <c r="FD340" i="42"/>
  <c r="FD342" i="42"/>
  <c r="FD344" i="42"/>
  <c r="FD346" i="42"/>
  <c r="FD348" i="42"/>
  <c r="FD133" i="42"/>
  <c r="FD141" i="42"/>
  <c r="FD149" i="42"/>
  <c r="FD153" i="42"/>
  <c r="FD157" i="42"/>
  <c r="FD161" i="42"/>
  <c r="FD163" i="42"/>
  <c r="FD267" i="42"/>
  <c r="FD276" i="42"/>
  <c r="FD356" i="42"/>
  <c r="FD357" i="42"/>
  <c r="FD364" i="42"/>
  <c r="FD365" i="42"/>
  <c r="FD372" i="42"/>
  <c r="FD373" i="42"/>
  <c r="FD379" i="42"/>
  <c r="FD381" i="42"/>
  <c r="FD383" i="42"/>
  <c r="FD385" i="42"/>
  <c r="FD387" i="42"/>
  <c r="FD389" i="42"/>
  <c r="FD391" i="42"/>
  <c r="FD393" i="42"/>
  <c r="FD395" i="42"/>
  <c r="FD397" i="42"/>
  <c r="FD399" i="42"/>
  <c r="FD401" i="42"/>
  <c r="FD403" i="42"/>
  <c r="FD405" i="42"/>
  <c r="FD407" i="42"/>
  <c r="FD409" i="42"/>
  <c r="FD411" i="42"/>
  <c r="FD413" i="42"/>
  <c r="FD415" i="42"/>
  <c r="FD417" i="42"/>
  <c r="FD419" i="42"/>
  <c r="FD421" i="42"/>
  <c r="FD423" i="42"/>
  <c r="FD167" i="42"/>
  <c r="FD175" i="42"/>
  <c r="FD183" i="42"/>
  <c r="FD191" i="42"/>
  <c r="FD199" i="42"/>
  <c r="FD207" i="42"/>
  <c r="FD215" i="42"/>
  <c r="FD223" i="42"/>
  <c r="FD275" i="42"/>
  <c r="FD284" i="42"/>
  <c r="FD288" i="42"/>
  <c r="FD292" i="42"/>
  <c r="FD296" i="42"/>
  <c r="FD300" i="42"/>
  <c r="FD354" i="42"/>
  <c r="FD362" i="42"/>
  <c r="FD363" i="42"/>
  <c r="FD370" i="42"/>
  <c r="FD371" i="42"/>
  <c r="FD260" i="42"/>
  <c r="FD352" i="42"/>
  <c r="FD360" i="42"/>
  <c r="FD361" i="42"/>
  <c r="FD368" i="42"/>
  <c r="FD369" i="42"/>
  <c r="FD376" i="42"/>
  <c r="FD377" i="42"/>
  <c r="FD378" i="42"/>
  <c r="FD380" i="42"/>
  <c r="FD382" i="42"/>
  <c r="FD384" i="42"/>
  <c r="FD386" i="42"/>
  <c r="FD388" i="42"/>
  <c r="FD390" i="42"/>
  <c r="FD392" i="42"/>
  <c r="FD394" i="42"/>
  <c r="FD396" i="42"/>
  <c r="FD398" i="42"/>
  <c r="FD400" i="42"/>
  <c r="FD402" i="42"/>
  <c r="FD404" i="42"/>
  <c r="FD406" i="42"/>
  <c r="FD408" i="42"/>
  <c r="FD410" i="42"/>
  <c r="FD412" i="42"/>
  <c r="FD414" i="42"/>
  <c r="FD416" i="42"/>
  <c r="FD418" i="42"/>
  <c r="FD420" i="42"/>
  <c r="FD422" i="42"/>
  <c r="FD424" i="42"/>
  <c r="FD426" i="42"/>
  <c r="FD171" i="42"/>
  <c r="FD179" i="42"/>
  <c r="FD187" i="42"/>
  <c r="FD195" i="42"/>
  <c r="FD203" i="42"/>
  <c r="FD211" i="42"/>
  <c r="FD219" i="42"/>
  <c r="FD227" i="42"/>
  <c r="FD229" i="42"/>
  <c r="FD233" i="42"/>
  <c r="FD237" i="42"/>
  <c r="FD241" i="42"/>
  <c r="FD245" i="42"/>
  <c r="FD249" i="42"/>
  <c r="FD253" i="42"/>
  <c r="FD257" i="42"/>
  <c r="FD259" i="42"/>
  <c r="FD268" i="42"/>
  <c r="FD286" i="42"/>
  <c r="FD290" i="42"/>
  <c r="FD294" i="42"/>
  <c r="FD298" i="42"/>
  <c r="FD302" i="42"/>
  <c r="FD350" i="42"/>
  <c r="FD358" i="42"/>
  <c r="FD359" i="42"/>
  <c r="FD366" i="42"/>
  <c r="FD367" i="42"/>
  <c r="FD374" i="42"/>
  <c r="FD375" i="42"/>
  <c r="FD427" i="42"/>
  <c r="FD434" i="42"/>
  <c r="FD435" i="42"/>
  <c r="FD442" i="42"/>
  <c r="FD443" i="42"/>
  <c r="FD450" i="42"/>
  <c r="FD451" i="42"/>
  <c r="FD458" i="42"/>
  <c r="FD459" i="42"/>
  <c r="FD466" i="42"/>
  <c r="FD467" i="42"/>
  <c r="FD474" i="42"/>
  <c r="FD475" i="42"/>
  <c r="FD425" i="42"/>
  <c r="FD432" i="42"/>
  <c r="FD433" i="42"/>
  <c r="FD440" i="42"/>
  <c r="FD441" i="42"/>
  <c r="FD448" i="42"/>
  <c r="FD449" i="42"/>
  <c r="FD456" i="42"/>
  <c r="FD457" i="42"/>
  <c r="FD464" i="42"/>
  <c r="FD465" i="42"/>
  <c r="FD472" i="42"/>
  <c r="FD473" i="42"/>
  <c r="FD480" i="42"/>
  <c r="FD481" i="42"/>
  <c r="FD483" i="42"/>
  <c r="FD485" i="42"/>
  <c r="FD487" i="42"/>
  <c r="FD489" i="42"/>
  <c r="FD491" i="42"/>
  <c r="FD493" i="42"/>
  <c r="FD495" i="42"/>
  <c r="FD497" i="42"/>
  <c r="FD499" i="42"/>
  <c r="FD501" i="42"/>
  <c r="FD503" i="42"/>
  <c r="FD505" i="42"/>
  <c r="FD507" i="42"/>
  <c r="FD509" i="42"/>
  <c r="FD511" i="42"/>
  <c r="FD430" i="42"/>
  <c r="FD431" i="42"/>
  <c r="FD438" i="42"/>
  <c r="FD439" i="42"/>
  <c r="FD446" i="42"/>
  <c r="FD447" i="42"/>
  <c r="FD454" i="42"/>
  <c r="FD455" i="42"/>
  <c r="FD462" i="42"/>
  <c r="FD463" i="42"/>
  <c r="FD470" i="42"/>
  <c r="FD471" i="42"/>
  <c r="FD478" i="42"/>
  <c r="FD479" i="42"/>
  <c r="FD428" i="42"/>
  <c r="FD429" i="42"/>
  <c r="FD436" i="42"/>
  <c r="FD437" i="42"/>
  <c r="FD444" i="42"/>
  <c r="FD445" i="42"/>
  <c r="FD452" i="42"/>
  <c r="FD453" i="42"/>
  <c r="FD460" i="42"/>
  <c r="FD461" i="42"/>
  <c r="FD468" i="42"/>
  <c r="FD469" i="42"/>
  <c r="FD476" i="42"/>
  <c r="FD477" i="42"/>
  <c r="FD482" i="42"/>
  <c r="FD484" i="42"/>
  <c r="FD486" i="42"/>
  <c r="FD488" i="42"/>
  <c r="FD490" i="42"/>
  <c r="FD492" i="42"/>
  <c r="FD494" i="42"/>
  <c r="FD496" i="42"/>
  <c r="FD498" i="42"/>
  <c r="FD500" i="42"/>
  <c r="FD502" i="42"/>
  <c r="FD504" i="42"/>
  <c r="FD506" i="42"/>
  <c r="FD508" i="42"/>
  <c r="FD510" i="42"/>
  <c r="FD514" i="42"/>
  <c r="FD518" i="42"/>
  <c r="FD522" i="42"/>
  <c r="FD523" i="42"/>
  <c r="FD530" i="42"/>
  <c r="FD531" i="42"/>
  <c r="FD538" i="42"/>
  <c r="FD539" i="42"/>
  <c r="FD546" i="42"/>
  <c r="FD547" i="42"/>
  <c r="FD554" i="42"/>
  <c r="FD555" i="42"/>
  <c r="FD562" i="42"/>
  <c r="FD563" i="42"/>
  <c r="FD570" i="42"/>
  <c r="FD571" i="42"/>
  <c r="FD578" i="42"/>
  <c r="FD579" i="42"/>
  <c r="FD586" i="42"/>
  <c r="FD587" i="42"/>
  <c r="FD594" i="42"/>
  <c r="FD595" i="42"/>
  <c r="FD602" i="42"/>
  <c r="FD603" i="42"/>
  <c r="FD610" i="42"/>
  <c r="FD611" i="42"/>
  <c r="FD618" i="42"/>
  <c r="FD619" i="42"/>
  <c r="FD626" i="42"/>
  <c r="FD627" i="42"/>
  <c r="FD634" i="42"/>
  <c r="FD635" i="42"/>
  <c r="FD642" i="42"/>
  <c r="FD643" i="42"/>
  <c r="FD650" i="42"/>
  <c r="FD651" i="42"/>
  <c r="FD658" i="42"/>
  <c r="FD659" i="42"/>
  <c r="FD666" i="42"/>
  <c r="FD667" i="42"/>
  <c r="FD674" i="42"/>
  <c r="FD675" i="42"/>
  <c r="FD682" i="42"/>
  <c r="FD683" i="42"/>
  <c r="FD690" i="42"/>
  <c r="FD691" i="42"/>
  <c r="FD698" i="42"/>
  <c r="FD699" i="42"/>
  <c r="FD706" i="42"/>
  <c r="FD707" i="42"/>
  <c r="FD711" i="42"/>
  <c r="FD713" i="42"/>
  <c r="FD715" i="42"/>
  <c r="FD717" i="42"/>
  <c r="FD719" i="42"/>
  <c r="FD721" i="42"/>
  <c r="FD723" i="42"/>
  <c r="FD725" i="42"/>
  <c r="FD727" i="42"/>
  <c r="FD729" i="42"/>
  <c r="FD731" i="42"/>
  <c r="FD733" i="42"/>
  <c r="FD735" i="42"/>
  <c r="FD737" i="42"/>
  <c r="FD739" i="42"/>
  <c r="FD741" i="42"/>
  <c r="FD743" i="42"/>
  <c r="FD745" i="42"/>
  <c r="FD747" i="42"/>
  <c r="FD749" i="42"/>
  <c r="FD751" i="42"/>
  <c r="FD753" i="42"/>
  <c r="FD755" i="42"/>
  <c r="FD515" i="42"/>
  <c r="FD519" i="42"/>
  <c r="FD528" i="42"/>
  <c r="FD529" i="42"/>
  <c r="FD536" i="42"/>
  <c r="FD537" i="42"/>
  <c r="FD544" i="42"/>
  <c r="FD545" i="42"/>
  <c r="FD552" i="42"/>
  <c r="FD553" i="42"/>
  <c r="FD560" i="42"/>
  <c r="FD561" i="42"/>
  <c r="FD568" i="42"/>
  <c r="FD569" i="42"/>
  <c r="FD576" i="42"/>
  <c r="FD577" i="42"/>
  <c r="FD584" i="42"/>
  <c r="FD585" i="42"/>
  <c r="FD592" i="42"/>
  <c r="FD593" i="42"/>
  <c r="FD600" i="42"/>
  <c r="FD601" i="42"/>
  <c r="FD608" i="42"/>
  <c r="FD609" i="42"/>
  <c r="FD616" i="42"/>
  <c r="FD617" i="42"/>
  <c r="FD624" i="42"/>
  <c r="FD625" i="42"/>
  <c r="FD632" i="42"/>
  <c r="FD633" i="42"/>
  <c r="FD640" i="42"/>
  <c r="FD641" i="42"/>
  <c r="FD648" i="42"/>
  <c r="FD649" i="42"/>
  <c r="FD656" i="42"/>
  <c r="FD657" i="42"/>
  <c r="FD664" i="42"/>
  <c r="FD665" i="42"/>
  <c r="FD672" i="42"/>
  <c r="FD673" i="42"/>
  <c r="FD680" i="42"/>
  <c r="FD681" i="42"/>
  <c r="FD688" i="42"/>
  <c r="FD689" i="42"/>
  <c r="FD696" i="42"/>
  <c r="FD697" i="42"/>
  <c r="FD704" i="42"/>
  <c r="FD705" i="42"/>
  <c r="FD512" i="42"/>
  <c r="FD516" i="42"/>
  <c r="FD520" i="42"/>
  <c r="FD526" i="42"/>
  <c r="FD527" i="42"/>
  <c r="FD534" i="42"/>
  <c r="FD535" i="42"/>
  <c r="FD542" i="42"/>
  <c r="FD543" i="42"/>
  <c r="FD550" i="42"/>
  <c r="FD551" i="42"/>
  <c r="FD558" i="42"/>
  <c r="FD559" i="42"/>
  <c r="FD566" i="42"/>
  <c r="FD567" i="42"/>
  <c r="FD574" i="42"/>
  <c r="FD575" i="42"/>
  <c r="FD582" i="42"/>
  <c r="FD583" i="42"/>
  <c r="FD590" i="42"/>
  <c r="FD591" i="42"/>
  <c r="FD598" i="42"/>
  <c r="FD599" i="42"/>
  <c r="FD606" i="42"/>
  <c r="FD607" i="42"/>
  <c r="FD614" i="42"/>
  <c r="FD615" i="42"/>
  <c r="FD622" i="42"/>
  <c r="FD623" i="42"/>
  <c r="FD630" i="42"/>
  <c r="FD631" i="42"/>
  <c r="FD638" i="42"/>
  <c r="FD639" i="42"/>
  <c r="FD646" i="42"/>
  <c r="FD647" i="42"/>
  <c r="FD654" i="42"/>
  <c r="FD655" i="42"/>
  <c r="FD662" i="42"/>
  <c r="FD663" i="42"/>
  <c r="FD670" i="42"/>
  <c r="FD671" i="42"/>
  <c r="FD678" i="42"/>
  <c r="FD679" i="42"/>
  <c r="FD686" i="42"/>
  <c r="FD687" i="42"/>
  <c r="FD694" i="42"/>
  <c r="FD695" i="42"/>
  <c r="FD702" i="42"/>
  <c r="FD703" i="42"/>
  <c r="FD710" i="42"/>
  <c r="FD712" i="42"/>
  <c r="FD714" i="42"/>
  <c r="FD716" i="42"/>
  <c r="FD718" i="42"/>
  <c r="FD720" i="42"/>
  <c r="FD722" i="42"/>
  <c r="FD724" i="42"/>
  <c r="FD726" i="42"/>
  <c r="FD728" i="42"/>
  <c r="FD730" i="42"/>
  <c r="FD732" i="42"/>
  <c r="FD734" i="42"/>
  <c r="FD736" i="42"/>
  <c r="FD738" i="42"/>
  <c r="FD740" i="42"/>
  <c r="FD742" i="42"/>
  <c r="FD744" i="42"/>
  <c r="FD746" i="42"/>
  <c r="FD748" i="42"/>
  <c r="FD750" i="42"/>
  <c r="FD752" i="42"/>
  <c r="FD754" i="42"/>
  <c r="FD756" i="42"/>
  <c r="FD758" i="42"/>
  <c r="FD760" i="42"/>
  <c r="FD513" i="42"/>
  <c r="FD524" i="42"/>
  <c r="FD533" i="42"/>
  <c r="FD556" i="42"/>
  <c r="FD565" i="42"/>
  <c r="FD588" i="42"/>
  <c r="FD597" i="42"/>
  <c r="FD620" i="42"/>
  <c r="FD629" i="42"/>
  <c r="FD652" i="42"/>
  <c r="FD661" i="42"/>
  <c r="FD684" i="42"/>
  <c r="FD693" i="42"/>
  <c r="FD757" i="42"/>
  <c r="FD768" i="42"/>
  <c r="FD769" i="42"/>
  <c r="FD776" i="42"/>
  <c r="FD777" i="42"/>
  <c r="FD784" i="42"/>
  <c r="FD785" i="42"/>
  <c r="FD792" i="42"/>
  <c r="FD793" i="42"/>
  <c r="FD800" i="42"/>
  <c r="FD801" i="42"/>
  <c r="FD808" i="42"/>
  <c r="FD809" i="42"/>
  <c r="FD816" i="42"/>
  <c r="FD817" i="42"/>
  <c r="FD824" i="42"/>
  <c r="FD825" i="42"/>
  <c r="FD832" i="42"/>
  <c r="FD833" i="42"/>
  <c r="FD840" i="42"/>
  <c r="FD841" i="42"/>
  <c r="FD848" i="42"/>
  <c r="FD849" i="42"/>
  <c r="FD856" i="42"/>
  <c r="FD857" i="42"/>
  <c r="FD859" i="42"/>
  <c r="FD861" i="42"/>
  <c r="FD863" i="42"/>
  <c r="FD865" i="42"/>
  <c r="FD867" i="42"/>
  <c r="FD869" i="42"/>
  <c r="FD871" i="42"/>
  <c r="FD873" i="42"/>
  <c r="FD875" i="42"/>
  <c r="FD877" i="42"/>
  <c r="FD879" i="42"/>
  <c r="FD881" i="42"/>
  <c r="FD883" i="42"/>
  <c r="FD885" i="42"/>
  <c r="FD887" i="42"/>
  <c r="FD889" i="42"/>
  <c r="FD891" i="42"/>
  <c r="FD893" i="42"/>
  <c r="FD895" i="42"/>
  <c r="FD897" i="42"/>
  <c r="FD899" i="42"/>
  <c r="FD901" i="42"/>
  <c r="FD903" i="42"/>
  <c r="FD905" i="42"/>
  <c r="FD907" i="42"/>
  <c r="FD909" i="42"/>
  <c r="FD911" i="42"/>
  <c r="FD913" i="42"/>
  <c r="FD915" i="42"/>
  <c r="FD917" i="42"/>
  <c r="FD919" i="42"/>
  <c r="FD921" i="42"/>
  <c r="FD517" i="42"/>
  <c r="FD521" i="42"/>
  <c r="FD532" i="42"/>
  <c r="FD541" i="42"/>
  <c r="FD564" i="42"/>
  <c r="FD573" i="42"/>
  <c r="FD596" i="42"/>
  <c r="FD605" i="42"/>
  <c r="FD628" i="42"/>
  <c r="FD637" i="42"/>
  <c r="FD660" i="42"/>
  <c r="FD669" i="42"/>
  <c r="FD692" i="42"/>
  <c r="FD701" i="42"/>
  <c r="FD766" i="42"/>
  <c r="FD767" i="42"/>
  <c r="FD774" i="42"/>
  <c r="FD775" i="42"/>
  <c r="FD782" i="42"/>
  <c r="FD783" i="42"/>
  <c r="FD790" i="42"/>
  <c r="FD791" i="42"/>
  <c r="FD798" i="42"/>
  <c r="FD799" i="42"/>
  <c r="FD806" i="42"/>
  <c r="FD807" i="42"/>
  <c r="FD814" i="42"/>
  <c r="FD815" i="42"/>
  <c r="FD822" i="42"/>
  <c r="FD823" i="42"/>
  <c r="FD830" i="42"/>
  <c r="FD831" i="42"/>
  <c r="FD838" i="42"/>
  <c r="FD839" i="42"/>
  <c r="FD846" i="42"/>
  <c r="FD847" i="42"/>
  <c r="FD854" i="42"/>
  <c r="FD855" i="42"/>
  <c r="FD540" i="42"/>
  <c r="FD549" i="42"/>
  <c r="FD572" i="42"/>
  <c r="FD581" i="42"/>
  <c r="FD604" i="42"/>
  <c r="FD613" i="42"/>
  <c r="FD636" i="42"/>
  <c r="FD645" i="42"/>
  <c r="FD668" i="42"/>
  <c r="FD677" i="42"/>
  <c r="FD700" i="42"/>
  <c r="FD709" i="42"/>
  <c r="FD761" i="42"/>
  <c r="FD764" i="42"/>
  <c r="FD765" i="42"/>
  <c r="FD772" i="42"/>
  <c r="FD773" i="42"/>
  <c r="FD780" i="42"/>
  <c r="FD781" i="42"/>
  <c r="FD788" i="42"/>
  <c r="FD789" i="42"/>
  <c r="FD796" i="42"/>
  <c r="FD797" i="42"/>
  <c r="FD804" i="42"/>
  <c r="FD805" i="42"/>
  <c r="FD812" i="42"/>
  <c r="FD813" i="42"/>
  <c r="FD820" i="42"/>
  <c r="FD821" i="42"/>
  <c r="FD828" i="42"/>
  <c r="FD829" i="42"/>
  <c r="FD836" i="42"/>
  <c r="FD837" i="42"/>
  <c r="FD844" i="42"/>
  <c r="FD845" i="42"/>
  <c r="FD852" i="42"/>
  <c r="FD853" i="42"/>
  <c r="FD858" i="42"/>
  <c r="FD860" i="42"/>
  <c r="FD862" i="42"/>
  <c r="FD864" i="42"/>
  <c r="FD866" i="42"/>
  <c r="FD868" i="42"/>
  <c r="FD870" i="42"/>
  <c r="FD872" i="42"/>
  <c r="FD874" i="42"/>
  <c r="FD876" i="42"/>
  <c r="FD878" i="42"/>
  <c r="FD880" i="42"/>
  <c r="FD882" i="42"/>
  <c r="FD884" i="42"/>
  <c r="FD886" i="42"/>
  <c r="FD888" i="42"/>
  <c r="FD890" i="42"/>
  <c r="FD892" i="42"/>
  <c r="FD894" i="42"/>
  <c r="FD896" i="42"/>
  <c r="FD898" i="42"/>
  <c r="FD900" i="42"/>
  <c r="FD902" i="42"/>
  <c r="FD904" i="42"/>
  <c r="FD906" i="42"/>
  <c r="FD908" i="42"/>
  <c r="FD910" i="42"/>
  <c r="FD912" i="42"/>
  <c r="FD914" i="42"/>
  <c r="FD916" i="42"/>
  <c r="FD918" i="42"/>
  <c r="FD920" i="42"/>
  <c r="FD922" i="42"/>
  <c r="FD924" i="42"/>
  <c r="FD525" i="42"/>
  <c r="FD548" i="42"/>
  <c r="FD557" i="42"/>
  <c r="FD580" i="42"/>
  <c r="FD589" i="42"/>
  <c r="FD612" i="42"/>
  <c r="FD621" i="42"/>
  <c r="FD644" i="42"/>
  <c r="FD653" i="42"/>
  <c r="FD676" i="42"/>
  <c r="FD685" i="42"/>
  <c r="FD708" i="42"/>
  <c r="FD759" i="42"/>
  <c r="FD762" i="42"/>
  <c r="FD763" i="42"/>
  <c r="FD770" i="42"/>
  <c r="FD771" i="42"/>
  <c r="FD778" i="42"/>
  <c r="FD779" i="42"/>
  <c r="FD786" i="42"/>
  <c r="FD787" i="42"/>
  <c r="FD794" i="42"/>
  <c r="FD795" i="42"/>
  <c r="FD802" i="42"/>
  <c r="FD803" i="42"/>
  <c r="FD810" i="42"/>
  <c r="FD811" i="42"/>
  <c r="FD818" i="42"/>
  <c r="FD819" i="42"/>
  <c r="FD826" i="42"/>
  <c r="FD827" i="42"/>
  <c r="FD834" i="42"/>
  <c r="FD835" i="42"/>
  <c r="FD842" i="42"/>
  <c r="FD843" i="42"/>
  <c r="FD850" i="42"/>
  <c r="FD851" i="42"/>
  <c r="FD925" i="42"/>
  <c r="FD932" i="42"/>
  <c r="FD933" i="42"/>
  <c r="FD940" i="42"/>
  <c r="FD941" i="42"/>
  <c r="FD948" i="42"/>
  <c r="FD949" i="42"/>
  <c r="FD956" i="42"/>
  <c r="FD957" i="42"/>
  <c r="FD964" i="42"/>
  <c r="FD965" i="42"/>
  <c r="FD972" i="42"/>
  <c r="FD973" i="42"/>
  <c r="FD980" i="42"/>
  <c r="FD981" i="42"/>
  <c r="FD988" i="42"/>
  <c r="FD989" i="42"/>
  <c r="FD996" i="42"/>
  <c r="FD997" i="42"/>
  <c r="FD1004" i="42"/>
  <c r="FD1005" i="42"/>
  <c r="FD10" i="42"/>
  <c r="FD923" i="42"/>
  <c r="FD930" i="42"/>
  <c r="FD931" i="42"/>
  <c r="FD938" i="42"/>
  <c r="FD939" i="42"/>
  <c r="FD946" i="42"/>
  <c r="FD947" i="42"/>
  <c r="FD954" i="42"/>
  <c r="FD955" i="42"/>
  <c r="FD962" i="42"/>
  <c r="FD963" i="42"/>
  <c r="FD970" i="42"/>
  <c r="FD971" i="42"/>
  <c r="FD978" i="42"/>
  <c r="FD979" i="42"/>
  <c r="FD986" i="42"/>
  <c r="FD987" i="42"/>
  <c r="FD994" i="42"/>
  <c r="FD995" i="42"/>
  <c r="FD1002" i="42"/>
  <c r="FD1003" i="42"/>
  <c r="FD1010" i="42"/>
  <c r="FD1012" i="42"/>
  <c r="FD1014" i="42"/>
  <c r="FD1016" i="42"/>
  <c r="FD1018" i="42"/>
  <c r="FD1020" i="42"/>
  <c r="FD1022" i="42"/>
  <c r="FD1024" i="42"/>
  <c r="FD1026" i="42"/>
  <c r="FD1028" i="42"/>
  <c r="FD1030" i="42"/>
  <c r="FD1032" i="42"/>
  <c r="FD1034" i="42"/>
  <c r="FD1036" i="42"/>
  <c r="FD1038" i="42"/>
  <c r="FD1040" i="42"/>
  <c r="FD1042" i="42"/>
  <c r="FD1044" i="42"/>
  <c r="FD1046" i="42"/>
  <c r="FD1048" i="42"/>
  <c r="FD1050" i="42"/>
  <c r="FD1052" i="42"/>
  <c r="FD1054" i="42"/>
  <c r="FD1056" i="42"/>
  <c r="FD1058" i="42"/>
  <c r="FD1060" i="42"/>
  <c r="FD1062" i="42"/>
  <c r="FD1064" i="42"/>
  <c r="FD1066" i="42"/>
  <c r="FD1068" i="42"/>
  <c r="FD1070" i="42"/>
  <c r="FD1072" i="42"/>
  <c r="FD1074" i="42"/>
  <c r="FD1076" i="42"/>
  <c r="FD1078" i="42"/>
  <c r="FD1080" i="42"/>
  <c r="FD1082" i="42"/>
  <c r="FD1084" i="42"/>
  <c r="FD1086" i="42"/>
  <c r="FD1088" i="42"/>
  <c r="FD1090" i="42"/>
  <c r="FD1092" i="42"/>
  <c r="FD928" i="42"/>
  <c r="FD929" i="42"/>
  <c r="FD936" i="42"/>
  <c r="FD937" i="42"/>
  <c r="FD944" i="42"/>
  <c r="FD945" i="42"/>
  <c r="FD952" i="42"/>
  <c r="FD953" i="42"/>
  <c r="FD960" i="42"/>
  <c r="FD961" i="42"/>
  <c r="FD968" i="42"/>
  <c r="FD969" i="42"/>
  <c r="FD976" i="42"/>
  <c r="FD977" i="42"/>
  <c r="FD984" i="42"/>
  <c r="FD985" i="42"/>
  <c r="FD992" i="42"/>
  <c r="FD993" i="42"/>
  <c r="FD1000" i="42"/>
  <c r="FD1001" i="42"/>
  <c r="FD1008" i="42"/>
  <c r="FD1009" i="42"/>
  <c r="FD926" i="42"/>
  <c r="FD927" i="42"/>
  <c r="FD934" i="42"/>
  <c r="FD935" i="42"/>
  <c r="FD942" i="42"/>
  <c r="FD943" i="42"/>
  <c r="FD950" i="42"/>
  <c r="FD951" i="42"/>
  <c r="FD958" i="42"/>
  <c r="FD959" i="42"/>
  <c r="FD966" i="42"/>
  <c r="FD967" i="42"/>
  <c r="FD974" i="42"/>
  <c r="FD975" i="42"/>
  <c r="FD982" i="42"/>
  <c r="FD983" i="42"/>
  <c r="FD990" i="42"/>
  <c r="FD991" i="42"/>
  <c r="FD998" i="42"/>
  <c r="FD999" i="42"/>
  <c r="FD1006" i="42"/>
  <c r="FD1007" i="42"/>
  <c r="FD1011" i="42"/>
  <c r="FD1013" i="42"/>
  <c r="FD1015" i="42"/>
  <c r="FD1017" i="42"/>
  <c r="FD1019" i="42"/>
  <c r="FD1021" i="42"/>
  <c r="FD1023" i="42"/>
  <c r="FD1025" i="42"/>
  <c r="FD1027" i="42"/>
  <c r="FD1029" i="42"/>
  <c r="FD1031" i="42"/>
  <c r="FD1033" i="42"/>
  <c r="FD1035" i="42"/>
  <c r="FD1037" i="42"/>
  <c r="FD1039" i="42"/>
  <c r="FD1041" i="42"/>
  <c r="FD1043" i="42"/>
  <c r="FD1045" i="42"/>
  <c r="FD1047" i="42"/>
  <c r="FD1049" i="42"/>
  <c r="FD1051" i="42"/>
  <c r="FD1053" i="42"/>
  <c r="FD1055" i="42"/>
  <c r="FD1057" i="42"/>
  <c r="FD1059" i="42"/>
  <c r="FD1061" i="42"/>
  <c r="FD1063" i="42"/>
  <c r="FD1065" i="42"/>
  <c r="FD1067" i="42"/>
  <c r="FD1069" i="42"/>
  <c r="FD1071" i="42"/>
  <c r="FD1073" i="42"/>
  <c r="FD1075" i="42"/>
  <c r="FD1077" i="42"/>
  <c r="FD1081" i="42"/>
  <c r="FD1085" i="42"/>
  <c r="FD1089" i="42"/>
  <c r="FD1093" i="42"/>
  <c r="FD1097" i="42"/>
  <c r="FD1101" i="42"/>
  <c r="F12" i="44"/>
  <c r="FD1094" i="42"/>
  <c r="FD1098" i="42"/>
  <c r="FD1102" i="42"/>
  <c r="FD1079" i="42"/>
  <c r="FD1083" i="42"/>
  <c r="FD1087" i="42"/>
  <c r="FD1091" i="42"/>
  <c r="FD1095" i="42"/>
  <c r="FD1099" i="42"/>
  <c r="FD1103" i="42"/>
  <c r="FD1096" i="42"/>
  <c r="FD1100" i="42"/>
  <c r="FD1104" i="42"/>
  <c r="E300" i="43"/>
  <c r="K300" i="43"/>
  <c r="AJ300" i="43" s="1"/>
  <c r="J300" i="43"/>
  <c r="U300" i="43" s="1"/>
  <c r="G300" i="43"/>
  <c r="AF300" i="43" s="1"/>
  <c r="L300" i="43"/>
  <c r="AK300" i="43" s="1"/>
  <c r="H300" i="43"/>
  <c r="S300" i="43" s="1"/>
  <c r="N300" i="43"/>
  <c r="AM300" i="43" s="1"/>
  <c r="F300" i="43"/>
  <c r="Q300" i="43" s="1"/>
  <c r="M300" i="43"/>
  <c r="I300" i="43"/>
  <c r="AH300" i="43" s="1"/>
  <c r="E296" i="43"/>
  <c r="C296" i="43" s="1"/>
  <c r="K296" i="43"/>
  <c r="G296" i="43"/>
  <c r="R296" i="43" s="1"/>
  <c r="L296" i="43"/>
  <c r="AK296" i="43" s="1"/>
  <c r="N296" i="43"/>
  <c r="Y296" i="43" s="1"/>
  <c r="H296" i="43"/>
  <c r="J296" i="43"/>
  <c r="U296" i="43" s="1"/>
  <c r="F296" i="43"/>
  <c r="Q296" i="43" s="1"/>
  <c r="M296" i="43"/>
  <c r="X296" i="43" s="1"/>
  <c r="I296" i="43"/>
  <c r="E292" i="43"/>
  <c r="K292" i="43"/>
  <c r="AJ292" i="43" s="1"/>
  <c r="G292" i="43"/>
  <c r="N292" i="43"/>
  <c r="Y292" i="43" s="1"/>
  <c r="M292" i="43"/>
  <c r="AL292" i="43" s="1"/>
  <c r="L292" i="43"/>
  <c r="W292" i="43" s="1"/>
  <c r="J292" i="43"/>
  <c r="U292" i="43" s="1"/>
  <c r="H292" i="43"/>
  <c r="S292" i="43" s="1"/>
  <c r="F292" i="43"/>
  <c r="Q292" i="43" s="1"/>
  <c r="I292" i="43"/>
  <c r="AH292" i="43" s="1"/>
  <c r="E288" i="43"/>
  <c r="P288" i="43" s="1"/>
  <c r="Z288" i="43" s="1"/>
  <c r="K288" i="43"/>
  <c r="AJ288" i="43" s="1"/>
  <c r="G288" i="43"/>
  <c r="R288" i="43" s="1"/>
  <c r="N288" i="43"/>
  <c r="Y288" i="43" s="1"/>
  <c r="J288" i="43"/>
  <c r="U288" i="43" s="1"/>
  <c r="M288" i="43"/>
  <c r="X288" i="43" s="1"/>
  <c r="L288" i="43"/>
  <c r="AK288" i="43" s="1"/>
  <c r="H288" i="43"/>
  <c r="S288" i="43" s="1"/>
  <c r="F288" i="43"/>
  <c r="Q288" i="43" s="1"/>
  <c r="I288" i="43"/>
  <c r="T288" i="43" s="1"/>
  <c r="E284" i="43"/>
  <c r="K284" i="43"/>
  <c r="V284" i="43" s="1"/>
  <c r="G284" i="43"/>
  <c r="R284" i="43" s="1"/>
  <c r="J284" i="43"/>
  <c r="L284" i="43"/>
  <c r="W284" i="43" s="1"/>
  <c r="M284" i="43"/>
  <c r="X284" i="43" s="1"/>
  <c r="H284" i="43"/>
  <c r="AG284" i="43" s="1"/>
  <c r="N284" i="43"/>
  <c r="F284" i="43"/>
  <c r="Q284" i="43" s="1"/>
  <c r="I284" i="43"/>
  <c r="T284" i="43" s="1"/>
  <c r="E280" i="43"/>
  <c r="K280" i="43"/>
  <c r="G280" i="43"/>
  <c r="R280" i="43" s="1"/>
  <c r="L280" i="43"/>
  <c r="AK280" i="43" s="1"/>
  <c r="N280" i="43"/>
  <c r="Y280" i="43" s="1"/>
  <c r="M280" i="43"/>
  <c r="X280" i="43" s="1"/>
  <c r="I280" i="43"/>
  <c r="AH280" i="43" s="1"/>
  <c r="H280" i="43"/>
  <c r="AG280" i="43" s="1"/>
  <c r="J280" i="43"/>
  <c r="U280" i="43" s="1"/>
  <c r="F280" i="43"/>
  <c r="E276" i="43"/>
  <c r="K276" i="43"/>
  <c r="AJ276" i="43" s="1"/>
  <c r="G276" i="43"/>
  <c r="N276" i="43"/>
  <c r="L276" i="43"/>
  <c r="W276" i="43" s="1"/>
  <c r="J276" i="43"/>
  <c r="AI276" i="43" s="1"/>
  <c r="M276" i="43"/>
  <c r="X276" i="43" s="1"/>
  <c r="I276" i="43"/>
  <c r="AH276" i="43" s="1"/>
  <c r="H276" i="43"/>
  <c r="F276" i="43"/>
  <c r="Q276" i="43" s="1"/>
  <c r="E272" i="43"/>
  <c r="K272" i="43"/>
  <c r="AJ272" i="43" s="1"/>
  <c r="G272" i="43"/>
  <c r="AF272" i="43" s="1"/>
  <c r="N272" i="43"/>
  <c r="Y272" i="43" s="1"/>
  <c r="J272" i="43"/>
  <c r="U272" i="43" s="1"/>
  <c r="L272" i="43"/>
  <c r="M272" i="43"/>
  <c r="X272" i="43" s="1"/>
  <c r="I272" i="43"/>
  <c r="AH272" i="43" s="1"/>
  <c r="H272" i="43"/>
  <c r="F272" i="43"/>
  <c r="E268" i="43"/>
  <c r="K268" i="43"/>
  <c r="AJ268" i="43" s="1"/>
  <c r="G268" i="43"/>
  <c r="J268" i="43"/>
  <c r="AI268" i="43" s="1"/>
  <c r="L268" i="43"/>
  <c r="W268" i="43" s="1"/>
  <c r="M268" i="43"/>
  <c r="X268" i="43" s="1"/>
  <c r="I268" i="43"/>
  <c r="H268" i="43"/>
  <c r="S268" i="43" s="1"/>
  <c r="N268" i="43"/>
  <c r="Y268" i="43" s="1"/>
  <c r="F268" i="43"/>
  <c r="Q268" i="43" s="1"/>
  <c r="E264" i="43"/>
  <c r="C264" i="43" s="1"/>
  <c r="K264" i="43"/>
  <c r="G264" i="43"/>
  <c r="AF264" i="43" s="1"/>
  <c r="L264" i="43"/>
  <c r="AK264" i="43" s="1"/>
  <c r="N264" i="43"/>
  <c r="Y264" i="43" s="1"/>
  <c r="M264" i="43"/>
  <c r="I264" i="43"/>
  <c r="AH264" i="43" s="1"/>
  <c r="H264" i="43"/>
  <c r="S264" i="43" s="1"/>
  <c r="J264" i="43"/>
  <c r="U264" i="43" s="1"/>
  <c r="F264" i="43"/>
  <c r="Q264" i="43" s="1"/>
  <c r="E260" i="43"/>
  <c r="K260" i="43"/>
  <c r="V260" i="43" s="1"/>
  <c r="G260" i="43"/>
  <c r="R260" i="43" s="1"/>
  <c r="N260" i="43"/>
  <c r="Y260" i="43" s="1"/>
  <c r="L260" i="43"/>
  <c r="W260" i="43" s="1"/>
  <c r="J260" i="43"/>
  <c r="U260" i="43" s="1"/>
  <c r="M260" i="43"/>
  <c r="X260" i="43" s="1"/>
  <c r="I260" i="43"/>
  <c r="AH260" i="43" s="1"/>
  <c r="H260" i="43"/>
  <c r="F260" i="43"/>
  <c r="Q260" i="43" s="1"/>
  <c r="E256" i="43"/>
  <c r="C256" i="43" s="1"/>
  <c r="K256" i="43"/>
  <c r="G256" i="43"/>
  <c r="R256" i="43" s="1"/>
  <c r="N256" i="43"/>
  <c r="Y256" i="43" s="1"/>
  <c r="J256" i="43"/>
  <c r="U256" i="43" s="1"/>
  <c r="L256" i="43"/>
  <c r="AK256" i="43" s="1"/>
  <c r="M256" i="43"/>
  <c r="X256" i="43" s="1"/>
  <c r="I256" i="43"/>
  <c r="AH256" i="43" s="1"/>
  <c r="H256" i="43"/>
  <c r="S256" i="43" s="1"/>
  <c r="F256" i="43"/>
  <c r="Q256" i="43" s="1"/>
  <c r="E252" i="43"/>
  <c r="K252" i="43"/>
  <c r="AJ252" i="43" s="1"/>
  <c r="G252" i="43"/>
  <c r="R252" i="43" s="1"/>
  <c r="J252" i="43"/>
  <c r="L252" i="43"/>
  <c r="W252" i="43" s="1"/>
  <c r="M252" i="43"/>
  <c r="X252" i="43" s="1"/>
  <c r="I252" i="43"/>
  <c r="H252" i="43"/>
  <c r="N252" i="43"/>
  <c r="Y252" i="43" s="1"/>
  <c r="F252" i="43"/>
  <c r="Q252" i="43" s="1"/>
  <c r="E248" i="43"/>
  <c r="AA248" i="43" s="1"/>
  <c r="AO248" i="43" s="1"/>
  <c r="K248" i="43"/>
  <c r="G248" i="43"/>
  <c r="R248" i="43" s="1"/>
  <c r="L248" i="43"/>
  <c r="AK248" i="43" s="1"/>
  <c r="N248" i="43"/>
  <c r="Y248" i="43" s="1"/>
  <c r="M248" i="43"/>
  <c r="X248" i="43" s="1"/>
  <c r="I248" i="43"/>
  <c r="AH248" i="43" s="1"/>
  <c r="H248" i="43"/>
  <c r="AG248" i="43" s="1"/>
  <c r="J248" i="43"/>
  <c r="U248" i="43" s="1"/>
  <c r="F248" i="43"/>
  <c r="E244" i="43"/>
  <c r="K244" i="43"/>
  <c r="V244" i="43" s="1"/>
  <c r="G244" i="43"/>
  <c r="R244" i="43" s="1"/>
  <c r="N244" i="43"/>
  <c r="L244" i="43"/>
  <c r="W244" i="43" s="1"/>
  <c r="J244" i="43"/>
  <c r="U244" i="43" s="1"/>
  <c r="M244" i="43"/>
  <c r="X244" i="43" s="1"/>
  <c r="I244" i="43"/>
  <c r="AH244" i="43" s="1"/>
  <c r="H244" i="43"/>
  <c r="F244" i="43"/>
  <c r="Q244" i="43" s="1"/>
  <c r="E240" i="43"/>
  <c r="K240" i="43"/>
  <c r="G240" i="43"/>
  <c r="N240" i="43"/>
  <c r="Y240" i="43" s="1"/>
  <c r="J240" i="43"/>
  <c r="U240" i="43" s="1"/>
  <c r="L240" i="43"/>
  <c r="M240" i="43"/>
  <c r="X240" i="43" s="1"/>
  <c r="I240" i="43"/>
  <c r="AH240" i="43" s="1"/>
  <c r="H240" i="43"/>
  <c r="S240" i="43" s="1"/>
  <c r="F240" i="43"/>
  <c r="E236" i="43"/>
  <c r="K236" i="43"/>
  <c r="AJ236" i="43" s="1"/>
  <c r="G236" i="43"/>
  <c r="J236" i="43"/>
  <c r="AI236" i="43" s="1"/>
  <c r="L236" i="43"/>
  <c r="W236" i="43" s="1"/>
  <c r="M236" i="43"/>
  <c r="X236" i="43" s="1"/>
  <c r="I236" i="43"/>
  <c r="H236" i="43"/>
  <c r="N236" i="43"/>
  <c r="Y236" i="43" s="1"/>
  <c r="F236" i="43"/>
  <c r="Q236" i="43" s="1"/>
  <c r="E232" i="43"/>
  <c r="AA232" i="43" s="1"/>
  <c r="AO232" i="43" s="1"/>
  <c r="K232" i="43"/>
  <c r="G232" i="43"/>
  <c r="AF232" i="43" s="1"/>
  <c r="J232" i="43"/>
  <c r="U232" i="43" s="1"/>
  <c r="L232" i="43"/>
  <c r="AK232" i="43" s="1"/>
  <c r="N232" i="43"/>
  <c r="M232" i="43"/>
  <c r="X232" i="43" s="1"/>
  <c r="I232" i="43"/>
  <c r="AH232" i="43" s="1"/>
  <c r="H232" i="43"/>
  <c r="S232" i="43" s="1"/>
  <c r="F232" i="43"/>
  <c r="Q232" i="43" s="1"/>
  <c r="E228" i="43"/>
  <c r="K228" i="43"/>
  <c r="AJ228" i="43" s="1"/>
  <c r="G228" i="43"/>
  <c r="R228" i="43" s="1"/>
  <c r="J228" i="43"/>
  <c r="U228" i="43" s="1"/>
  <c r="N228" i="43"/>
  <c r="Y228" i="43" s="1"/>
  <c r="L228" i="43"/>
  <c r="W228" i="43" s="1"/>
  <c r="M228" i="43"/>
  <c r="X228" i="43" s="1"/>
  <c r="I228" i="43"/>
  <c r="H228" i="43"/>
  <c r="F228" i="43"/>
  <c r="Q228" i="43" s="1"/>
  <c r="E224" i="43"/>
  <c r="C224" i="43" s="1"/>
  <c r="K224" i="43"/>
  <c r="G224" i="43"/>
  <c r="N224" i="43"/>
  <c r="Y224" i="43" s="1"/>
  <c r="J224" i="43"/>
  <c r="U224" i="43" s="1"/>
  <c r="L224" i="43"/>
  <c r="M224" i="43"/>
  <c r="X224" i="43" s="1"/>
  <c r="I224" i="43"/>
  <c r="T224" i="43" s="1"/>
  <c r="H224" i="43"/>
  <c r="S224" i="43" s="1"/>
  <c r="F224" i="43"/>
  <c r="Q224" i="43" s="1"/>
  <c r="E220" i="43"/>
  <c r="K220" i="43"/>
  <c r="V220" i="43" s="1"/>
  <c r="G220" i="43"/>
  <c r="R220" i="43" s="1"/>
  <c r="J220" i="43"/>
  <c r="L220" i="43"/>
  <c r="AK220" i="43" s="1"/>
  <c r="M220" i="43"/>
  <c r="X220" i="43" s="1"/>
  <c r="I220" i="43"/>
  <c r="T220" i="43" s="1"/>
  <c r="H220" i="43"/>
  <c r="AG220" i="43" s="1"/>
  <c r="N220" i="43"/>
  <c r="Y220" i="43" s="1"/>
  <c r="F220" i="43"/>
  <c r="Q220" i="43" s="1"/>
  <c r="E216" i="43"/>
  <c r="K216" i="43"/>
  <c r="AJ216" i="43" s="1"/>
  <c r="G216" i="43"/>
  <c r="R216" i="43" s="1"/>
  <c r="J216" i="43"/>
  <c r="U216" i="43" s="1"/>
  <c r="L216" i="43"/>
  <c r="W216" i="43" s="1"/>
  <c r="N216" i="43"/>
  <c r="M216" i="43"/>
  <c r="X216" i="43" s="1"/>
  <c r="I216" i="43"/>
  <c r="T216" i="43" s="1"/>
  <c r="H216" i="43"/>
  <c r="S216" i="43" s="1"/>
  <c r="F216" i="43"/>
  <c r="AE216" i="43" s="1"/>
  <c r="E212" i="43"/>
  <c r="B212" i="43" s="1"/>
  <c r="K212" i="43"/>
  <c r="AJ212" i="43" s="1"/>
  <c r="G212" i="43"/>
  <c r="R212" i="43" s="1"/>
  <c r="J212" i="43"/>
  <c r="U212" i="43" s="1"/>
  <c r="N212" i="43"/>
  <c r="Y212" i="43" s="1"/>
  <c r="L212" i="43"/>
  <c r="AK212" i="43" s="1"/>
  <c r="M212" i="43"/>
  <c r="X212" i="43" s="1"/>
  <c r="I212" i="43"/>
  <c r="H212" i="43"/>
  <c r="AG212" i="43" s="1"/>
  <c r="F212" i="43"/>
  <c r="AE212" i="43" s="1"/>
  <c r="E208" i="43"/>
  <c r="P208" i="43" s="1"/>
  <c r="Z208" i="43" s="1"/>
  <c r="K208" i="43"/>
  <c r="G208" i="43"/>
  <c r="AF208" i="43" s="1"/>
  <c r="N208" i="43"/>
  <c r="AM208" i="43" s="1"/>
  <c r="J208" i="43"/>
  <c r="L208" i="43"/>
  <c r="W208" i="43" s="1"/>
  <c r="M208" i="43"/>
  <c r="X208" i="43" s="1"/>
  <c r="I208" i="43"/>
  <c r="T208" i="43" s="1"/>
  <c r="H208" i="43"/>
  <c r="F208" i="43"/>
  <c r="Q208" i="43" s="1"/>
  <c r="E204" i="43"/>
  <c r="K204" i="43"/>
  <c r="AJ204" i="43" s="1"/>
  <c r="G204" i="43"/>
  <c r="R204" i="43" s="1"/>
  <c r="J204" i="43"/>
  <c r="AI204" i="43" s="1"/>
  <c r="L204" i="43"/>
  <c r="AK204" i="43" s="1"/>
  <c r="M204" i="43"/>
  <c r="X204" i="43" s="1"/>
  <c r="I204" i="43"/>
  <c r="T204" i="43" s="1"/>
  <c r="H204" i="43"/>
  <c r="S204" i="43" s="1"/>
  <c r="N204" i="43"/>
  <c r="AM204" i="43" s="1"/>
  <c r="F204" i="43"/>
  <c r="Q204" i="43" s="1"/>
  <c r="E200" i="43"/>
  <c r="K200" i="43"/>
  <c r="G200" i="43"/>
  <c r="R200" i="43" s="1"/>
  <c r="J200" i="43"/>
  <c r="U200" i="43" s="1"/>
  <c r="L200" i="43"/>
  <c r="W200" i="43" s="1"/>
  <c r="N200" i="43"/>
  <c r="Y200" i="43" s="1"/>
  <c r="F200" i="43"/>
  <c r="AE200" i="43" s="1"/>
  <c r="M200" i="43"/>
  <c r="X200" i="43" s="1"/>
  <c r="I200" i="43"/>
  <c r="T200" i="43" s="1"/>
  <c r="H200" i="43"/>
  <c r="E196" i="43"/>
  <c r="K196" i="43"/>
  <c r="V196" i="43" s="1"/>
  <c r="G196" i="43"/>
  <c r="J196" i="43"/>
  <c r="N196" i="43"/>
  <c r="Y196" i="43" s="1"/>
  <c r="L196" i="43"/>
  <c r="AK196" i="43" s="1"/>
  <c r="F196" i="43"/>
  <c r="AE196" i="43" s="1"/>
  <c r="M196" i="43"/>
  <c r="X196" i="43" s="1"/>
  <c r="I196" i="43"/>
  <c r="T196" i="43" s="1"/>
  <c r="H196" i="43"/>
  <c r="S196" i="43" s="1"/>
  <c r="E192" i="43"/>
  <c r="A192" i="43" s="1"/>
  <c r="K192" i="43"/>
  <c r="AJ192" i="43" s="1"/>
  <c r="G192" i="43"/>
  <c r="R192" i="43" s="1"/>
  <c r="N192" i="43"/>
  <c r="AM192" i="43" s="1"/>
  <c r="J192" i="43"/>
  <c r="U192" i="43" s="1"/>
  <c r="L192" i="43"/>
  <c r="AK192" i="43" s="1"/>
  <c r="F192" i="43"/>
  <c r="M192" i="43"/>
  <c r="X192" i="43" s="1"/>
  <c r="I192" i="43"/>
  <c r="T192" i="43" s="1"/>
  <c r="H192" i="43"/>
  <c r="S192" i="43" s="1"/>
  <c r="E188" i="43"/>
  <c r="K188" i="43"/>
  <c r="V188" i="43" s="1"/>
  <c r="G188" i="43"/>
  <c r="R188" i="43" s="1"/>
  <c r="J188" i="43"/>
  <c r="U188" i="43" s="1"/>
  <c r="L188" i="43"/>
  <c r="AK188" i="43" s="1"/>
  <c r="F188" i="43"/>
  <c r="AE188" i="43" s="1"/>
  <c r="M188" i="43"/>
  <c r="X188" i="43" s="1"/>
  <c r="I188" i="43"/>
  <c r="T188" i="43" s="1"/>
  <c r="H188" i="43"/>
  <c r="N188" i="43"/>
  <c r="AM188" i="43" s="1"/>
  <c r="E184" i="43"/>
  <c r="P184" i="43" s="1"/>
  <c r="Z184" i="43" s="1"/>
  <c r="K184" i="43"/>
  <c r="G184" i="43"/>
  <c r="J184" i="43"/>
  <c r="AI184" i="43" s="1"/>
  <c r="L184" i="43"/>
  <c r="N184" i="43"/>
  <c r="F184" i="43"/>
  <c r="Q184" i="43" s="1"/>
  <c r="M184" i="43"/>
  <c r="X184" i="43" s="1"/>
  <c r="I184" i="43"/>
  <c r="T184" i="43" s="1"/>
  <c r="H184" i="43"/>
  <c r="E180" i="43"/>
  <c r="K180" i="43"/>
  <c r="V180" i="43" s="1"/>
  <c r="G180" i="43"/>
  <c r="R180" i="43" s="1"/>
  <c r="J180" i="43"/>
  <c r="U180" i="43" s="1"/>
  <c r="N180" i="43"/>
  <c r="L180" i="43"/>
  <c r="AK180" i="43" s="1"/>
  <c r="F180" i="43"/>
  <c r="Q180" i="43" s="1"/>
  <c r="M180" i="43"/>
  <c r="I180" i="43"/>
  <c r="T180" i="43" s="1"/>
  <c r="H180" i="43"/>
  <c r="AG180" i="43" s="1"/>
  <c r="E176" i="43"/>
  <c r="K176" i="43"/>
  <c r="V176" i="43" s="1"/>
  <c r="G176" i="43"/>
  <c r="AF176" i="43" s="1"/>
  <c r="N176" i="43"/>
  <c r="AM176" i="43" s="1"/>
  <c r="J176" i="43"/>
  <c r="L176" i="43"/>
  <c r="AK176" i="43" s="1"/>
  <c r="F176" i="43"/>
  <c r="AE176" i="43" s="1"/>
  <c r="M176" i="43"/>
  <c r="X176" i="43" s="1"/>
  <c r="I176" i="43"/>
  <c r="T176" i="43" s="1"/>
  <c r="H176" i="43"/>
  <c r="E172" i="43"/>
  <c r="K172" i="43"/>
  <c r="AJ172" i="43" s="1"/>
  <c r="G172" i="43"/>
  <c r="R172" i="43" s="1"/>
  <c r="J172" i="43"/>
  <c r="U172" i="43" s="1"/>
  <c r="L172" i="43"/>
  <c r="AK172" i="43" s="1"/>
  <c r="F172" i="43"/>
  <c r="Q172" i="43" s="1"/>
  <c r="M172" i="43"/>
  <c r="X172" i="43" s="1"/>
  <c r="I172" i="43"/>
  <c r="H172" i="43"/>
  <c r="S172" i="43" s="1"/>
  <c r="N172" i="43"/>
  <c r="Y172" i="43" s="1"/>
  <c r="E168" i="43"/>
  <c r="AA168" i="43" s="1"/>
  <c r="AO168" i="43" s="1"/>
  <c r="K168" i="43"/>
  <c r="G168" i="43"/>
  <c r="R168" i="43" s="1"/>
  <c r="L168" i="43"/>
  <c r="AK168" i="43" s="1"/>
  <c r="N168" i="43"/>
  <c r="Y168" i="43" s="1"/>
  <c r="F168" i="43"/>
  <c r="AE168" i="43" s="1"/>
  <c r="M168" i="43"/>
  <c r="X168" i="43" s="1"/>
  <c r="I168" i="43"/>
  <c r="T168" i="43" s="1"/>
  <c r="H168" i="43"/>
  <c r="J168" i="43"/>
  <c r="E164" i="43"/>
  <c r="K164" i="43"/>
  <c r="V164" i="43" s="1"/>
  <c r="G164" i="43"/>
  <c r="N164" i="43"/>
  <c r="Y164" i="43" s="1"/>
  <c r="L164" i="43"/>
  <c r="AK164" i="43" s="1"/>
  <c r="J164" i="43"/>
  <c r="U164" i="43" s="1"/>
  <c r="F164" i="43"/>
  <c r="AE164" i="43" s="1"/>
  <c r="M164" i="43"/>
  <c r="X164" i="43" s="1"/>
  <c r="I164" i="43"/>
  <c r="T164" i="43" s="1"/>
  <c r="H164" i="43"/>
  <c r="S164" i="43" s="1"/>
  <c r="E160" i="43"/>
  <c r="K160" i="43"/>
  <c r="G160" i="43"/>
  <c r="N160" i="43"/>
  <c r="AM160" i="43" s="1"/>
  <c r="J160" i="43"/>
  <c r="U160" i="43" s="1"/>
  <c r="L160" i="43"/>
  <c r="AK160" i="43" s="1"/>
  <c r="F160" i="43"/>
  <c r="M160" i="43"/>
  <c r="X160" i="43" s="1"/>
  <c r="I160" i="43"/>
  <c r="T160" i="43" s="1"/>
  <c r="H160" i="43"/>
  <c r="S160" i="43" s="1"/>
  <c r="E156" i="43"/>
  <c r="K156" i="43"/>
  <c r="V156" i="43" s="1"/>
  <c r="G156" i="43"/>
  <c r="R156" i="43" s="1"/>
  <c r="J156" i="43"/>
  <c r="U156" i="43" s="1"/>
  <c r="L156" i="43"/>
  <c r="AK156" i="43" s="1"/>
  <c r="F156" i="43"/>
  <c r="AE156" i="43" s="1"/>
  <c r="M156" i="43"/>
  <c r="X156" i="43" s="1"/>
  <c r="I156" i="43"/>
  <c r="T156" i="43" s="1"/>
  <c r="H156" i="43"/>
  <c r="AG156" i="43" s="1"/>
  <c r="N156" i="43"/>
  <c r="Y156" i="43" s="1"/>
  <c r="E152" i="43"/>
  <c r="K152" i="43"/>
  <c r="G152" i="43"/>
  <c r="R152" i="43" s="1"/>
  <c r="L152" i="43"/>
  <c r="AK152" i="43" s="1"/>
  <c r="N152" i="43"/>
  <c r="Y152" i="43" s="1"/>
  <c r="F152" i="43"/>
  <c r="M152" i="43"/>
  <c r="X152" i="43" s="1"/>
  <c r="I152" i="43"/>
  <c r="T152" i="43" s="1"/>
  <c r="H152" i="43"/>
  <c r="S152" i="43" s="1"/>
  <c r="J152" i="43"/>
  <c r="U152" i="43" s="1"/>
  <c r="E148" i="43"/>
  <c r="K148" i="43"/>
  <c r="V148" i="43" s="1"/>
  <c r="G148" i="43"/>
  <c r="R148" i="43" s="1"/>
  <c r="N148" i="43"/>
  <c r="L148" i="43"/>
  <c r="AK148" i="43" s="1"/>
  <c r="J148" i="43"/>
  <c r="U148" i="43" s="1"/>
  <c r="F148" i="43"/>
  <c r="Q148" i="43" s="1"/>
  <c r="M148" i="43"/>
  <c r="I148" i="43"/>
  <c r="T148" i="43" s="1"/>
  <c r="H148" i="43"/>
  <c r="AG148" i="43" s="1"/>
  <c r="E144" i="43"/>
  <c r="K144" i="43"/>
  <c r="V144" i="43" s="1"/>
  <c r="G144" i="43"/>
  <c r="AF144" i="43" s="1"/>
  <c r="N144" i="43"/>
  <c r="AM144" i="43" s="1"/>
  <c r="J144" i="43"/>
  <c r="L144" i="43"/>
  <c r="W144" i="43" s="1"/>
  <c r="F144" i="43"/>
  <c r="M144" i="43"/>
  <c r="X144" i="43" s="1"/>
  <c r="I144" i="43"/>
  <c r="T144" i="43" s="1"/>
  <c r="H144" i="43"/>
  <c r="S144" i="43" s="1"/>
  <c r="E140" i="43"/>
  <c r="AA140" i="43" s="1"/>
  <c r="AO140" i="43" s="1"/>
  <c r="K140" i="43"/>
  <c r="AJ140" i="43" s="1"/>
  <c r="G140" i="43"/>
  <c r="R140" i="43" s="1"/>
  <c r="J140" i="43"/>
  <c r="U140" i="43" s="1"/>
  <c r="L140" i="43"/>
  <c r="AK140" i="43" s="1"/>
  <c r="F140" i="43"/>
  <c r="Q140" i="43" s="1"/>
  <c r="M140" i="43"/>
  <c r="X140" i="43" s="1"/>
  <c r="I140" i="43"/>
  <c r="H140" i="43"/>
  <c r="N140" i="43"/>
  <c r="AM140" i="43" s="1"/>
  <c r="E136" i="43"/>
  <c r="K136" i="43"/>
  <c r="G136" i="43"/>
  <c r="R136" i="43" s="1"/>
  <c r="L136" i="43"/>
  <c r="AK136" i="43" s="1"/>
  <c r="N136" i="43"/>
  <c r="Y136" i="43" s="1"/>
  <c r="F136" i="43"/>
  <c r="AE136" i="43" s="1"/>
  <c r="M136" i="43"/>
  <c r="X136" i="43" s="1"/>
  <c r="I136" i="43"/>
  <c r="T136" i="43" s="1"/>
  <c r="H136" i="43"/>
  <c r="S136" i="43" s="1"/>
  <c r="J136" i="43"/>
  <c r="E132" i="43"/>
  <c r="K132" i="43"/>
  <c r="V132" i="43" s="1"/>
  <c r="G132" i="43"/>
  <c r="R132" i="43" s="1"/>
  <c r="N132" i="43"/>
  <c r="L132" i="43"/>
  <c r="J132" i="43"/>
  <c r="U132" i="43" s="1"/>
  <c r="F132" i="43"/>
  <c r="Q132" i="43" s="1"/>
  <c r="M132" i="43"/>
  <c r="I132" i="43"/>
  <c r="T132" i="43" s="1"/>
  <c r="H132" i="43"/>
  <c r="S132" i="43" s="1"/>
  <c r="E128" i="43"/>
  <c r="AA128" i="43" s="1"/>
  <c r="AO128" i="43" s="1"/>
  <c r="K128" i="43"/>
  <c r="AJ128" i="43" s="1"/>
  <c r="G128" i="43"/>
  <c r="AF128" i="43" s="1"/>
  <c r="N128" i="43"/>
  <c r="AM128" i="43" s="1"/>
  <c r="J128" i="43"/>
  <c r="L128" i="43"/>
  <c r="F128" i="43"/>
  <c r="M128" i="43"/>
  <c r="X128" i="43" s="1"/>
  <c r="I128" i="43"/>
  <c r="T128" i="43" s="1"/>
  <c r="H128" i="43"/>
  <c r="S128" i="43" s="1"/>
  <c r="E124" i="43"/>
  <c r="K124" i="43"/>
  <c r="V124" i="43" s="1"/>
  <c r="G124" i="43"/>
  <c r="J124" i="43"/>
  <c r="U124" i="43" s="1"/>
  <c r="L124" i="43"/>
  <c r="W124" i="43" s="1"/>
  <c r="F124" i="43"/>
  <c r="Q124" i="43" s="1"/>
  <c r="M124" i="43"/>
  <c r="X124" i="43" s="1"/>
  <c r="I124" i="43"/>
  <c r="H124" i="43"/>
  <c r="AG124" i="43" s="1"/>
  <c r="N124" i="43"/>
  <c r="AM124" i="43" s="1"/>
  <c r="E120" i="43"/>
  <c r="K120" i="43"/>
  <c r="AJ120" i="43" s="1"/>
  <c r="G120" i="43"/>
  <c r="AF120" i="43" s="1"/>
  <c r="L120" i="43"/>
  <c r="W120" i="43" s="1"/>
  <c r="N120" i="43"/>
  <c r="AM120" i="43" s="1"/>
  <c r="F120" i="43"/>
  <c r="M120" i="43"/>
  <c r="X120" i="43" s="1"/>
  <c r="I120" i="43"/>
  <c r="T120" i="43" s="1"/>
  <c r="H120" i="43"/>
  <c r="S120" i="43" s="1"/>
  <c r="J120" i="43"/>
  <c r="U120" i="43" s="1"/>
  <c r="E116" i="43"/>
  <c r="K116" i="43"/>
  <c r="AJ116" i="43" s="1"/>
  <c r="G116" i="43"/>
  <c r="R116" i="43" s="1"/>
  <c r="N116" i="43"/>
  <c r="L116" i="43"/>
  <c r="AK116" i="43" s="1"/>
  <c r="J116" i="43"/>
  <c r="U116" i="43" s="1"/>
  <c r="F116" i="43"/>
  <c r="Q116" i="43" s="1"/>
  <c r="M116" i="43"/>
  <c r="X116" i="43" s="1"/>
  <c r="I116" i="43"/>
  <c r="T116" i="43" s="1"/>
  <c r="H116" i="43"/>
  <c r="AG116" i="43" s="1"/>
  <c r="E112" i="43"/>
  <c r="AA112" i="43" s="1"/>
  <c r="AO112" i="43" s="1"/>
  <c r="K112" i="43"/>
  <c r="V112" i="43" s="1"/>
  <c r="N112" i="43"/>
  <c r="AM112" i="43" s="1"/>
  <c r="J112" i="43"/>
  <c r="AI112" i="43" s="1"/>
  <c r="L112" i="43"/>
  <c r="G112" i="43"/>
  <c r="F112" i="43"/>
  <c r="AE112" i="43" s="1"/>
  <c r="M112" i="43"/>
  <c r="X112" i="43" s="1"/>
  <c r="I112" i="43"/>
  <c r="T112" i="43" s="1"/>
  <c r="H112" i="43"/>
  <c r="S112" i="43" s="1"/>
  <c r="E108" i="43"/>
  <c r="K108" i="43"/>
  <c r="V108" i="43" s="1"/>
  <c r="J108" i="43"/>
  <c r="U108" i="43" s="1"/>
  <c r="G108" i="43"/>
  <c r="R108" i="43" s="1"/>
  <c r="L108" i="43"/>
  <c r="F108" i="43"/>
  <c r="Q108" i="43" s="1"/>
  <c r="M108" i="43"/>
  <c r="X108" i="43" s="1"/>
  <c r="I108" i="43"/>
  <c r="T108" i="43" s="1"/>
  <c r="H108" i="43"/>
  <c r="S108" i="43" s="1"/>
  <c r="N108" i="43"/>
  <c r="AM108" i="43" s="1"/>
  <c r="E104" i="43"/>
  <c r="K104" i="43"/>
  <c r="V104" i="43" s="1"/>
  <c r="G104" i="43"/>
  <c r="R104" i="43" s="1"/>
  <c r="L104" i="43"/>
  <c r="W104" i="43" s="1"/>
  <c r="N104" i="43"/>
  <c r="AM104" i="43" s="1"/>
  <c r="F104" i="43"/>
  <c r="AE104" i="43" s="1"/>
  <c r="M104" i="43"/>
  <c r="X104" i="43" s="1"/>
  <c r="I104" i="43"/>
  <c r="T104" i="43" s="1"/>
  <c r="H104" i="43"/>
  <c r="S104" i="43" s="1"/>
  <c r="J104" i="43"/>
  <c r="E100" i="43"/>
  <c r="K100" i="43"/>
  <c r="AJ100" i="43" s="1"/>
  <c r="N100" i="43"/>
  <c r="Y100" i="43" s="1"/>
  <c r="L100" i="43"/>
  <c r="W100" i="43" s="1"/>
  <c r="J100" i="43"/>
  <c r="U100" i="43" s="1"/>
  <c r="F100" i="43"/>
  <c r="Q100" i="43" s="1"/>
  <c r="M100" i="43"/>
  <c r="X100" i="43" s="1"/>
  <c r="I100" i="43"/>
  <c r="H100" i="43"/>
  <c r="S100" i="43" s="1"/>
  <c r="G100" i="43"/>
  <c r="R100" i="43" s="1"/>
  <c r="E96" i="43"/>
  <c r="AA96" i="43" s="1"/>
  <c r="AO96" i="43" s="1"/>
  <c r="K96" i="43"/>
  <c r="AJ96" i="43" s="1"/>
  <c r="N96" i="43"/>
  <c r="Y96" i="43" s="1"/>
  <c r="J96" i="43"/>
  <c r="U96" i="43" s="1"/>
  <c r="L96" i="43"/>
  <c r="G96" i="43"/>
  <c r="R96" i="43" s="1"/>
  <c r="F96" i="43"/>
  <c r="M96" i="43"/>
  <c r="AL96" i="43" s="1"/>
  <c r="I96" i="43"/>
  <c r="AH96" i="43" s="1"/>
  <c r="H96" i="43"/>
  <c r="S96" i="43" s="1"/>
  <c r="E92" i="43"/>
  <c r="K92" i="43"/>
  <c r="V92" i="43" s="1"/>
  <c r="J92" i="43"/>
  <c r="U92" i="43" s="1"/>
  <c r="G92" i="43"/>
  <c r="L92" i="43"/>
  <c r="F92" i="43"/>
  <c r="AE92" i="43" s="1"/>
  <c r="M92" i="43"/>
  <c r="I92" i="43"/>
  <c r="T92" i="43" s="1"/>
  <c r="H92" i="43"/>
  <c r="AG92" i="43" s="1"/>
  <c r="N92" i="43"/>
  <c r="Y92" i="43" s="1"/>
  <c r="E88" i="43"/>
  <c r="K88" i="43"/>
  <c r="G88" i="43"/>
  <c r="R88" i="43" s="1"/>
  <c r="L88" i="43"/>
  <c r="AK88" i="43" s="1"/>
  <c r="N88" i="43"/>
  <c r="Y88" i="43" s="1"/>
  <c r="F88" i="43"/>
  <c r="AE88" i="43" s="1"/>
  <c r="M88" i="43"/>
  <c r="AL88" i="43" s="1"/>
  <c r="I88" i="43"/>
  <c r="AH88" i="43" s="1"/>
  <c r="H88" i="43"/>
  <c r="J88" i="43"/>
  <c r="U88" i="43" s="1"/>
  <c r="E84" i="43"/>
  <c r="K84" i="43"/>
  <c r="AJ84" i="43" s="1"/>
  <c r="N84" i="43"/>
  <c r="Y84" i="43" s="1"/>
  <c r="L84" i="43"/>
  <c r="J84" i="43"/>
  <c r="F84" i="43"/>
  <c r="AE84" i="43" s="1"/>
  <c r="M84" i="43"/>
  <c r="I84" i="43"/>
  <c r="T84" i="43" s="1"/>
  <c r="H84" i="43"/>
  <c r="AG84" i="43" s="1"/>
  <c r="G84" i="43"/>
  <c r="R84" i="43" s="1"/>
  <c r="E80" i="43"/>
  <c r="AA80" i="43" s="1"/>
  <c r="AO80" i="43" s="1"/>
  <c r="K80" i="43"/>
  <c r="N80" i="43"/>
  <c r="Y80" i="43" s="1"/>
  <c r="J80" i="43"/>
  <c r="U80" i="43" s="1"/>
  <c r="L80" i="43"/>
  <c r="W80" i="43" s="1"/>
  <c r="G80" i="43"/>
  <c r="F80" i="43"/>
  <c r="M80" i="43"/>
  <c r="AL80" i="43" s="1"/>
  <c r="I80" i="43"/>
  <c r="AH80" i="43" s="1"/>
  <c r="H80" i="43"/>
  <c r="S80" i="43" s="1"/>
  <c r="E76" i="43"/>
  <c r="K76" i="43"/>
  <c r="AJ76" i="43" s="1"/>
  <c r="J76" i="43"/>
  <c r="U76" i="43" s="1"/>
  <c r="G76" i="43"/>
  <c r="R76" i="43" s="1"/>
  <c r="L76" i="43"/>
  <c r="F76" i="43"/>
  <c r="Q76" i="43" s="1"/>
  <c r="M76" i="43"/>
  <c r="I76" i="43"/>
  <c r="T76" i="43" s="1"/>
  <c r="H76" i="43"/>
  <c r="N76" i="43"/>
  <c r="Y76" i="43" s="1"/>
  <c r="E72" i="43"/>
  <c r="AA72" i="43" s="1"/>
  <c r="AO72" i="43" s="1"/>
  <c r="K72" i="43"/>
  <c r="G72" i="43"/>
  <c r="R72" i="43" s="1"/>
  <c r="L72" i="43"/>
  <c r="AK72" i="43" s="1"/>
  <c r="N72" i="43"/>
  <c r="Y72" i="43" s="1"/>
  <c r="F72" i="43"/>
  <c r="Q72" i="43" s="1"/>
  <c r="M72" i="43"/>
  <c r="AL72" i="43" s="1"/>
  <c r="I72" i="43"/>
  <c r="AH72" i="43" s="1"/>
  <c r="H72" i="43"/>
  <c r="S72" i="43" s="1"/>
  <c r="J72" i="43"/>
  <c r="U72" i="43" s="1"/>
  <c r="E68" i="43"/>
  <c r="K68" i="43"/>
  <c r="AJ68" i="43" s="1"/>
  <c r="N68" i="43"/>
  <c r="Y68" i="43" s="1"/>
  <c r="L68" i="43"/>
  <c r="J68" i="43"/>
  <c r="F68" i="43"/>
  <c r="Q68" i="43" s="1"/>
  <c r="M68" i="43"/>
  <c r="I68" i="43"/>
  <c r="H68" i="43"/>
  <c r="S68" i="43" s="1"/>
  <c r="G68" i="43"/>
  <c r="AF68" i="43" s="1"/>
  <c r="E64" i="43"/>
  <c r="AA64" i="43" s="1"/>
  <c r="AO64" i="43" s="1"/>
  <c r="K64" i="43"/>
  <c r="N64" i="43"/>
  <c r="Y64" i="43" s="1"/>
  <c r="J64" i="43"/>
  <c r="U64" i="43" s="1"/>
  <c r="L64" i="43"/>
  <c r="W64" i="43" s="1"/>
  <c r="G64" i="43"/>
  <c r="F64" i="43"/>
  <c r="AE64" i="43" s="1"/>
  <c r="M64" i="43"/>
  <c r="AL64" i="43" s="1"/>
  <c r="I64" i="43"/>
  <c r="AH64" i="43" s="1"/>
  <c r="H64" i="43"/>
  <c r="E60" i="43"/>
  <c r="K60" i="43"/>
  <c r="AJ60" i="43" s="1"/>
  <c r="J60" i="43"/>
  <c r="G60" i="43"/>
  <c r="L60" i="43"/>
  <c r="W60" i="43" s="1"/>
  <c r="F60" i="43"/>
  <c r="Q60" i="43" s="1"/>
  <c r="M60" i="43"/>
  <c r="I60" i="43"/>
  <c r="T60" i="43" s="1"/>
  <c r="H60" i="43"/>
  <c r="AG60" i="43" s="1"/>
  <c r="N60" i="43"/>
  <c r="Y60" i="43" s="1"/>
  <c r="E56" i="43"/>
  <c r="K56" i="43"/>
  <c r="AJ56" i="43" s="1"/>
  <c r="G56" i="43"/>
  <c r="AF56" i="43" s="1"/>
  <c r="L56" i="43"/>
  <c r="AK56" i="43" s="1"/>
  <c r="N56" i="43"/>
  <c r="AM56" i="43" s="1"/>
  <c r="F56" i="43"/>
  <c r="AE56" i="43" s="1"/>
  <c r="M56" i="43"/>
  <c r="X56" i="43" s="1"/>
  <c r="I56" i="43"/>
  <c r="T56" i="43" s="1"/>
  <c r="H56" i="43"/>
  <c r="J56" i="43"/>
  <c r="U56" i="43" s="1"/>
  <c r="E52" i="43"/>
  <c r="K52" i="43"/>
  <c r="AJ52" i="43" s="1"/>
  <c r="N52" i="43"/>
  <c r="L52" i="43"/>
  <c r="J52" i="43"/>
  <c r="U52" i="43" s="1"/>
  <c r="F52" i="43"/>
  <c r="AE52" i="43" s="1"/>
  <c r="M52" i="43"/>
  <c r="X52" i="43" s="1"/>
  <c r="I52" i="43"/>
  <c r="H52" i="43"/>
  <c r="S52" i="43" s="1"/>
  <c r="G52" i="43"/>
  <c r="R52" i="43" s="1"/>
  <c r="E48" i="43"/>
  <c r="K48" i="43"/>
  <c r="V48" i="43" s="1"/>
  <c r="N48" i="43"/>
  <c r="AM48" i="43" s="1"/>
  <c r="J48" i="43"/>
  <c r="U48" i="43" s="1"/>
  <c r="L48" i="43"/>
  <c r="W48" i="43" s="1"/>
  <c r="G48" i="43"/>
  <c r="R48" i="43" s="1"/>
  <c r="F48" i="43"/>
  <c r="M48" i="43"/>
  <c r="AL48" i="43" s="1"/>
  <c r="I48" i="43"/>
  <c r="T48" i="43" s="1"/>
  <c r="H48" i="43"/>
  <c r="S48" i="43" s="1"/>
  <c r="E44" i="43"/>
  <c r="K44" i="43"/>
  <c r="V44" i="43" s="1"/>
  <c r="J44" i="43"/>
  <c r="U44" i="43" s="1"/>
  <c r="G44" i="43"/>
  <c r="L44" i="43"/>
  <c r="F44" i="43"/>
  <c r="Q44" i="43" s="1"/>
  <c r="M44" i="43"/>
  <c r="AL44" i="43" s="1"/>
  <c r="I44" i="43"/>
  <c r="H44" i="43"/>
  <c r="N44" i="43"/>
  <c r="Y44" i="43" s="1"/>
  <c r="E40" i="43"/>
  <c r="K40" i="43"/>
  <c r="AJ40" i="43" s="1"/>
  <c r="G40" i="43"/>
  <c r="R40" i="43" s="1"/>
  <c r="L40" i="43"/>
  <c r="W40" i="43" s="1"/>
  <c r="N40" i="43"/>
  <c r="AM40" i="43" s="1"/>
  <c r="F40" i="43"/>
  <c r="M40" i="43"/>
  <c r="X40" i="43" s="1"/>
  <c r="I40" i="43"/>
  <c r="T40" i="43" s="1"/>
  <c r="H40" i="43"/>
  <c r="S40" i="43" s="1"/>
  <c r="J40" i="43"/>
  <c r="U40" i="43" s="1"/>
  <c r="E36" i="43"/>
  <c r="K36" i="43"/>
  <c r="AJ36" i="43" s="1"/>
  <c r="N36" i="43"/>
  <c r="Y36" i="43" s="1"/>
  <c r="L36" i="43"/>
  <c r="W36" i="43" s="1"/>
  <c r="J36" i="43"/>
  <c r="U36" i="43" s="1"/>
  <c r="F36" i="43"/>
  <c r="Q36" i="43" s="1"/>
  <c r="M36" i="43"/>
  <c r="X36" i="43" s="1"/>
  <c r="I36" i="43"/>
  <c r="H36" i="43"/>
  <c r="AG36" i="43" s="1"/>
  <c r="G36" i="43"/>
  <c r="R36" i="43" s="1"/>
  <c r="E32" i="43"/>
  <c r="K32" i="43"/>
  <c r="V32" i="43" s="1"/>
  <c r="N32" i="43"/>
  <c r="AM32" i="43" s="1"/>
  <c r="J32" i="43"/>
  <c r="AI32" i="43" s="1"/>
  <c r="L32" i="43"/>
  <c r="G32" i="43"/>
  <c r="F32" i="43"/>
  <c r="M32" i="43"/>
  <c r="X32" i="43" s="1"/>
  <c r="I32" i="43"/>
  <c r="T32" i="43" s="1"/>
  <c r="H32" i="43"/>
  <c r="S32" i="43" s="1"/>
  <c r="E28" i="43"/>
  <c r="K28" i="43"/>
  <c r="V28" i="43" s="1"/>
  <c r="J28" i="43"/>
  <c r="U28" i="43" s="1"/>
  <c r="G28" i="43"/>
  <c r="L28" i="43"/>
  <c r="F28" i="43"/>
  <c r="Q28" i="43" s="1"/>
  <c r="M28" i="43"/>
  <c r="I28" i="43"/>
  <c r="AH28" i="43" s="1"/>
  <c r="H28" i="43"/>
  <c r="AG28" i="43" s="1"/>
  <c r="N28" i="43"/>
  <c r="AM28" i="43" s="1"/>
  <c r="E24" i="43"/>
  <c r="K24" i="43"/>
  <c r="AJ24" i="43" s="1"/>
  <c r="G24" i="43"/>
  <c r="AF24" i="43" s="1"/>
  <c r="L24" i="43"/>
  <c r="W24" i="43" s="1"/>
  <c r="N24" i="43"/>
  <c r="AM24" i="43" s="1"/>
  <c r="F24" i="43"/>
  <c r="Q24" i="43" s="1"/>
  <c r="M24" i="43"/>
  <c r="X24" i="43" s="1"/>
  <c r="I24" i="43"/>
  <c r="T24" i="43" s="1"/>
  <c r="H24" i="43"/>
  <c r="S24" i="43" s="1"/>
  <c r="J24" i="43"/>
  <c r="E20" i="43"/>
  <c r="K20" i="43"/>
  <c r="AJ20" i="43" s="1"/>
  <c r="N20" i="43"/>
  <c r="L20" i="43"/>
  <c r="AK20" i="43" s="1"/>
  <c r="J20" i="43"/>
  <c r="U20" i="43" s="1"/>
  <c r="F20" i="43"/>
  <c r="Q20" i="43" s="1"/>
  <c r="M20" i="43"/>
  <c r="X20" i="43" s="1"/>
  <c r="I20" i="43"/>
  <c r="T20" i="43" s="1"/>
  <c r="H20" i="43"/>
  <c r="S20" i="43" s="1"/>
  <c r="G20" i="43"/>
  <c r="R20" i="43" s="1"/>
  <c r="E16" i="43"/>
  <c r="K16" i="43"/>
  <c r="N16" i="43"/>
  <c r="AM16" i="43" s="1"/>
  <c r="J16" i="43"/>
  <c r="U16" i="43" s="1"/>
  <c r="L16" i="43"/>
  <c r="AK16" i="43" s="1"/>
  <c r="G16" i="43"/>
  <c r="R16" i="43" s="1"/>
  <c r="F16" i="43"/>
  <c r="AE16" i="43" s="1"/>
  <c r="M16" i="43"/>
  <c r="AL16" i="43" s="1"/>
  <c r="I16" i="43"/>
  <c r="T16" i="43" s="1"/>
  <c r="H16" i="43"/>
  <c r="S16" i="43" s="1"/>
  <c r="E12" i="43"/>
  <c r="K12" i="43"/>
  <c r="AJ12" i="43" s="1"/>
  <c r="J12" i="43"/>
  <c r="U12" i="43" s="1"/>
  <c r="G12" i="43"/>
  <c r="R12" i="43" s="1"/>
  <c r="L12" i="43"/>
  <c r="W12" i="43" s="1"/>
  <c r="F12" i="43"/>
  <c r="Q12" i="43" s="1"/>
  <c r="M12" i="43"/>
  <c r="AL12" i="43" s="1"/>
  <c r="I12" i="43"/>
  <c r="T12" i="43" s="1"/>
  <c r="H12" i="43"/>
  <c r="N12" i="43"/>
  <c r="Y12" i="43" s="1"/>
  <c r="E302" i="43"/>
  <c r="A302" i="43" s="1"/>
  <c r="N302" i="43"/>
  <c r="G302" i="43"/>
  <c r="J302" i="43"/>
  <c r="U302" i="43" s="1"/>
  <c r="M302" i="43"/>
  <c r="I302" i="43"/>
  <c r="K302" i="43"/>
  <c r="F302" i="43"/>
  <c r="Q302" i="43" s="1"/>
  <c r="H302" i="43"/>
  <c r="L302" i="43"/>
  <c r="E306" i="43"/>
  <c r="A306" i="43" s="1"/>
  <c r="K306" i="43"/>
  <c r="V306" i="43" s="1"/>
  <c r="F306" i="43"/>
  <c r="Q306" i="43" s="1"/>
  <c r="M306" i="43"/>
  <c r="L306" i="43"/>
  <c r="N306" i="43"/>
  <c r="Y306" i="43" s="1"/>
  <c r="J306" i="43"/>
  <c r="I306" i="43"/>
  <c r="H306" i="43"/>
  <c r="G306" i="43"/>
  <c r="R306" i="43" s="1"/>
  <c r="E310" i="43"/>
  <c r="N310" i="43"/>
  <c r="F310" i="43"/>
  <c r="L310" i="43"/>
  <c r="H310" i="43"/>
  <c r="S310" i="43" s="1"/>
  <c r="I310" i="43"/>
  <c r="K310" i="43"/>
  <c r="M310" i="43"/>
  <c r="X310" i="43" s="1"/>
  <c r="G310" i="43"/>
  <c r="J310" i="43"/>
  <c r="E314" i="43"/>
  <c r="A314" i="43" s="1"/>
  <c r="I314" i="43"/>
  <c r="T314" i="43" s="1"/>
  <c r="N314" i="43"/>
  <c r="J314" i="43"/>
  <c r="U314" i="43" s="1"/>
  <c r="G314" i="43"/>
  <c r="L314" i="43"/>
  <c r="W314" i="43" s="1"/>
  <c r="H314" i="43"/>
  <c r="K314" i="43"/>
  <c r="F314" i="43"/>
  <c r="Q314" i="43" s="1"/>
  <c r="M314" i="43"/>
  <c r="AL314" i="43" s="1"/>
  <c r="E318" i="43"/>
  <c r="I318" i="43"/>
  <c r="H318" i="43"/>
  <c r="K318" i="43"/>
  <c r="V318" i="43" s="1"/>
  <c r="M318" i="43"/>
  <c r="AL318" i="43" s="1"/>
  <c r="L318" i="43"/>
  <c r="AK318" i="43" s="1"/>
  <c r="G318" i="43"/>
  <c r="J318" i="43"/>
  <c r="U318" i="43" s="1"/>
  <c r="N318" i="43"/>
  <c r="F318" i="43"/>
  <c r="E322" i="43"/>
  <c r="A322" i="43" s="1"/>
  <c r="N322" i="43"/>
  <c r="AM322" i="43" s="1"/>
  <c r="J322" i="43"/>
  <c r="I322" i="43"/>
  <c r="H322" i="43"/>
  <c r="G322" i="43"/>
  <c r="K322" i="43"/>
  <c r="AJ322" i="43" s="1"/>
  <c r="F322" i="43"/>
  <c r="Q322" i="43" s="1"/>
  <c r="M322" i="43"/>
  <c r="L322" i="43"/>
  <c r="W322" i="43" s="1"/>
  <c r="E326" i="43"/>
  <c r="AD326" i="43" s="1"/>
  <c r="K326" i="43"/>
  <c r="M326" i="43"/>
  <c r="G326" i="43"/>
  <c r="R326" i="43" s="1"/>
  <c r="J326" i="43"/>
  <c r="L326" i="43"/>
  <c r="N326" i="43"/>
  <c r="F326" i="43"/>
  <c r="Q326" i="43" s="1"/>
  <c r="I326" i="43"/>
  <c r="AH326" i="43" s="1"/>
  <c r="H326" i="43"/>
  <c r="AG326" i="43" s="1"/>
  <c r="E330" i="43"/>
  <c r="G330" i="43"/>
  <c r="AF330" i="43" s="1"/>
  <c r="K330" i="43"/>
  <c r="F330" i="43"/>
  <c r="Q330" i="43" s="1"/>
  <c r="M330" i="43"/>
  <c r="L330" i="43"/>
  <c r="AK330" i="43" s="1"/>
  <c r="H330" i="43"/>
  <c r="N330" i="43"/>
  <c r="J330" i="43"/>
  <c r="I330" i="43"/>
  <c r="T330" i="43" s="1"/>
  <c r="E334" i="43"/>
  <c r="G334" i="43"/>
  <c r="R334" i="43" s="1"/>
  <c r="J334" i="43"/>
  <c r="H334" i="43"/>
  <c r="AG334" i="43" s="1"/>
  <c r="N334" i="43"/>
  <c r="F334" i="43"/>
  <c r="I334" i="43"/>
  <c r="AH334" i="43" s="1"/>
  <c r="K334" i="43"/>
  <c r="M334" i="43"/>
  <c r="L334" i="43"/>
  <c r="E338" i="43"/>
  <c r="K338" i="43"/>
  <c r="F338" i="43"/>
  <c r="M338" i="43"/>
  <c r="X338" i="43" s="1"/>
  <c r="L338" i="43"/>
  <c r="AK338" i="43" s="1"/>
  <c r="H338" i="43"/>
  <c r="S338" i="43" s="1"/>
  <c r="N338" i="43"/>
  <c r="J338" i="43"/>
  <c r="I338" i="43"/>
  <c r="G338" i="43"/>
  <c r="R338" i="43" s="1"/>
  <c r="E342" i="43"/>
  <c r="AA342" i="43" s="1"/>
  <c r="AO342" i="43" s="1"/>
  <c r="N342" i="43"/>
  <c r="F342" i="43"/>
  <c r="L342" i="43"/>
  <c r="AK342" i="43" s="1"/>
  <c r="H342" i="43"/>
  <c r="I342" i="43"/>
  <c r="K342" i="43"/>
  <c r="M342" i="43"/>
  <c r="X342" i="43" s="1"/>
  <c r="G342" i="43"/>
  <c r="J342" i="43"/>
  <c r="E346" i="43"/>
  <c r="J346" i="43"/>
  <c r="AI346" i="43" s="1"/>
  <c r="I346" i="43"/>
  <c r="N346" i="43"/>
  <c r="G346" i="43"/>
  <c r="R346" i="43" s="1"/>
  <c r="L346" i="43"/>
  <c r="W346" i="43" s="1"/>
  <c r="H346" i="43"/>
  <c r="AG346" i="43" s="1"/>
  <c r="M346" i="43"/>
  <c r="K346" i="43"/>
  <c r="F346" i="43"/>
  <c r="AE346" i="43" s="1"/>
  <c r="E350" i="43"/>
  <c r="A350" i="43" s="1"/>
  <c r="I350" i="43"/>
  <c r="T350" i="43" s="1"/>
  <c r="L350" i="43"/>
  <c r="AK350" i="43" s="1"/>
  <c r="H350" i="43"/>
  <c r="S350" i="43" s="1"/>
  <c r="K350" i="43"/>
  <c r="M350" i="43"/>
  <c r="G350" i="43"/>
  <c r="J350" i="43"/>
  <c r="AI350" i="43" s="1"/>
  <c r="N350" i="43"/>
  <c r="AM350" i="43" s="1"/>
  <c r="F350" i="43"/>
  <c r="E354" i="43"/>
  <c r="N354" i="43"/>
  <c r="AM354" i="43" s="1"/>
  <c r="J354" i="43"/>
  <c r="I354" i="43"/>
  <c r="AH354" i="43" s="1"/>
  <c r="G354" i="43"/>
  <c r="L354" i="43"/>
  <c r="W354" i="43" s="1"/>
  <c r="K354" i="43"/>
  <c r="AJ354" i="43" s="1"/>
  <c r="F354" i="43"/>
  <c r="Q354" i="43" s="1"/>
  <c r="M354" i="43"/>
  <c r="H354" i="43"/>
  <c r="S354" i="43" s="1"/>
  <c r="E358" i="43"/>
  <c r="A358" i="43" s="1"/>
  <c r="K358" i="43"/>
  <c r="M358" i="43"/>
  <c r="L358" i="43"/>
  <c r="W358" i="43" s="1"/>
  <c r="G358" i="43"/>
  <c r="J358" i="43"/>
  <c r="N358" i="43"/>
  <c r="F358" i="43"/>
  <c r="Q358" i="43" s="1"/>
  <c r="H358" i="43"/>
  <c r="AG358" i="43" s="1"/>
  <c r="I358" i="43"/>
  <c r="T358" i="43" s="1"/>
  <c r="E362" i="43"/>
  <c r="AD362" i="43" s="1"/>
  <c r="AP362" i="43" s="1"/>
  <c r="G362" i="43"/>
  <c r="R362" i="43" s="1"/>
  <c r="H362" i="43"/>
  <c r="K362" i="43"/>
  <c r="F362" i="43"/>
  <c r="Q362" i="43" s="1"/>
  <c r="M362" i="43"/>
  <c r="X362" i="43" s="1"/>
  <c r="L362" i="43"/>
  <c r="W362" i="43" s="1"/>
  <c r="N362" i="43"/>
  <c r="J362" i="43"/>
  <c r="I362" i="43"/>
  <c r="T362" i="43" s="1"/>
  <c r="E366" i="43"/>
  <c r="A366" i="43" s="1"/>
  <c r="G366" i="43"/>
  <c r="J366" i="43"/>
  <c r="AI366" i="43" s="1"/>
  <c r="N366" i="43"/>
  <c r="AM366" i="43" s="1"/>
  <c r="F366" i="43"/>
  <c r="AE366" i="43" s="1"/>
  <c r="I366" i="43"/>
  <c r="T366" i="43" s="1"/>
  <c r="L366" i="43"/>
  <c r="M366" i="43"/>
  <c r="AL366" i="43" s="1"/>
  <c r="K366" i="43"/>
  <c r="H366" i="43"/>
  <c r="S366" i="43" s="1"/>
  <c r="E370" i="43"/>
  <c r="K370" i="43"/>
  <c r="V370" i="43" s="1"/>
  <c r="F370" i="43"/>
  <c r="M370" i="43"/>
  <c r="H370" i="43"/>
  <c r="N370" i="43"/>
  <c r="Y370" i="43" s="1"/>
  <c r="J370" i="43"/>
  <c r="I370" i="43"/>
  <c r="G370" i="43"/>
  <c r="L370" i="43"/>
  <c r="W370" i="43" s="1"/>
  <c r="E374" i="43"/>
  <c r="N374" i="43"/>
  <c r="Y374" i="43" s="1"/>
  <c r="F374" i="43"/>
  <c r="I374" i="43"/>
  <c r="T374" i="43" s="1"/>
  <c r="K374" i="43"/>
  <c r="M374" i="43"/>
  <c r="X374" i="43" s="1"/>
  <c r="L374" i="43"/>
  <c r="W374" i="43" s="1"/>
  <c r="H374" i="43"/>
  <c r="AG374" i="43" s="1"/>
  <c r="G374" i="43"/>
  <c r="R374" i="43" s="1"/>
  <c r="J374" i="43"/>
  <c r="E378" i="43"/>
  <c r="AD378" i="43" s="1"/>
  <c r="AP378" i="43" s="1"/>
  <c r="I378" i="43"/>
  <c r="T378" i="43" s="1"/>
  <c r="H378" i="43"/>
  <c r="F378" i="43"/>
  <c r="Q378" i="43" s="1"/>
  <c r="G378" i="43"/>
  <c r="N378" i="43"/>
  <c r="Y378" i="43" s="1"/>
  <c r="J378" i="43"/>
  <c r="L378" i="43"/>
  <c r="K378" i="43"/>
  <c r="M378" i="43"/>
  <c r="X378" i="43" s="1"/>
  <c r="E382" i="43"/>
  <c r="C382" i="43" s="1"/>
  <c r="J382" i="43"/>
  <c r="U382" i="43" s="1"/>
  <c r="I382" i="43"/>
  <c r="L382" i="43"/>
  <c r="N382" i="43"/>
  <c r="G382" i="43"/>
  <c r="K382" i="43"/>
  <c r="F382" i="43"/>
  <c r="Q382" i="43" s="1"/>
  <c r="H382" i="43"/>
  <c r="AG382" i="43" s="1"/>
  <c r="M382" i="43"/>
  <c r="E386" i="43"/>
  <c r="C386" i="43" s="1"/>
  <c r="K386" i="43"/>
  <c r="V386" i="43" s="1"/>
  <c r="J386" i="43"/>
  <c r="F386" i="43"/>
  <c r="I386" i="43"/>
  <c r="G386" i="43"/>
  <c r="AF386" i="43" s="1"/>
  <c r="M386" i="43"/>
  <c r="L386" i="43"/>
  <c r="N386" i="43"/>
  <c r="Y386" i="43" s="1"/>
  <c r="H386" i="43"/>
  <c r="S386" i="43" s="1"/>
  <c r="E390" i="43"/>
  <c r="B390" i="43" s="1"/>
  <c r="N390" i="43"/>
  <c r="Y390" i="43" s="1"/>
  <c r="G390" i="43"/>
  <c r="R390" i="43" s="1"/>
  <c r="L390" i="43"/>
  <c r="W390" i="43" s="1"/>
  <c r="K390" i="43"/>
  <c r="F390" i="43"/>
  <c r="AE390" i="43" s="1"/>
  <c r="M390" i="43"/>
  <c r="X390" i="43" s="1"/>
  <c r="H390" i="43"/>
  <c r="S390" i="43" s="1"/>
  <c r="J390" i="43"/>
  <c r="I390" i="43"/>
  <c r="E394" i="43"/>
  <c r="K394" i="43"/>
  <c r="J394" i="43"/>
  <c r="AI394" i="43" s="1"/>
  <c r="F394" i="43"/>
  <c r="Q394" i="43" s="1"/>
  <c r="I394" i="43"/>
  <c r="G394" i="43"/>
  <c r="AF394" i="43" s="1"/>
  <c r="L394" i="43"/>
  <c r="N394" i="43"/>
  <c r="Y394" i="43" s="1"/>
  <c r="M394" i="43"/>
  <c r="X394" i="43" s="1"/>
  <c r="H394" i="43"/>
  <c r="AG394" i="43" s="1"/>
  <c r="E398" i="43"/>
  <c r="C398" i="43" s="1"/>
  <c r="K398" i="43"/>
  <c r="AJ398" i="43" s="1"/>
  <c r="F398" i="43"/>
  <c r="H398" i="43"/>
  <c r="S398" i="43" s="1"/>
  <c r="J398" i="43"/>
  <c r="AI398" i="43" s="1"/>
  <c r="I398" i="43"/>
  <c r="M398" i="43"/>
  <c r="L398" i="43"/>
  <c r="AK398" i="43" s="1"/>
  <c r="N398" i="43"/>
  <c r="G398" i="43"/>
  <c r="AF398" i="43" s="1"/>
  <c r="E402" i="43"/>
  <c r="G402" i="43"/>
  <c r="R402" i="43" s="1"/>
  <c r="L402" i="43"/>
  <c r="H402" i="43"/>
  <c r="N402" i="43"/>
  <c r="M402" i="43"/>
  <c r="X402" i="43" s="1"/>
  <c r="I402" i="43"/>
  <c r="K402" i="43"/>
  <c r="J402" i="43"/>
  <c r="F402" i="43"/>
  <c r="E406" i="43"/>
  <c r="C406" i="43" s="1"/>
  <c r="F406" i="43"/>
  <c r="AE406" i="43" s="1"/>
  <c r="M406" i="43"/>
  <c r="X406" i="43" s="1"/>
  <c r="N406" i="43"/>
  <c r="Y406" i="43" s="1"/>
  <c r="I406" i="43"/>
  <c r="T406" i="43" s="1"/>
  <c r="G406" i="43"/>
  <c r="L406" i="43"/>
  <c r="H406" i="43"/>
  <c r="S406" i="43" s="1"/>
  <c r="K406" i="43"/>
  <c r="AJ406" i="43" s="1"/>
  <c r="J406" i="43"/>
  <c r="E410" i="43"/>
  <c r="N410" i="43"/>
  <c r="AM410" i="43" s="1"/>
  <c r="J410" i="43"/>
  <c r="U410" i="43" s="1"/>
  <c r="H410" i="43"/>
  <c r="F410" i="43"/>
  <c r="M410" i="43"/>
  <c r="X410" i="43" s="1"/>
  <c r="K410" i="43"/>
  <c r="V410" i="43" s="1"/>
  <c r="I410" i="43"/>
  <c r="T410" i="43" s="1"/>
  <c r="G410" i="43"/>
  <c r="L410" i="43"/>
  <c r="W410" i="43" s="1"/>
  <c r="E414" i="43"/>
  <c r="A414" i="43" s="1"/>
  <c r="N414" i="43"/>
  <c r="I414" i="43"/>
  <c r="G414" i="43"/>
  <c r="AF414" i="43" s="1"/>
  <c r="J414" i="43"/>
  <c r="M414" i="43"/>
  <c r="L414" i="43"/>
  <c r="K414" i="43"/>
  <c r="V414" i="43" s="1"/>
  <c r="F414" i="43"/>
  <c r="AE414" i="43" s="1"/>
  <c r="H414" i="43"/>
  <c r="S414" i="43" s="1"/>
  <c r="E418" i="43"/>
  <c r="M418" i="43"/>
  <c r="X418" i="43" s="1"/>
  <c r="I418" i="43"/>
  <c r="K418" i="43"/>
  <c r="V418" i="43" s="1"/>
  <c r="J418" i="43"/>
  <c r="N418" i="43"/>
  <c r="Y418" i="43" s="1"/>
  <c r="G418" i="43"/>
  <c r="L418" i="43"/>
  <c r="H418" i="43"/>
  <c r="AG418" i="43" s="1"/>
  <c r="F418" i="43"/>
  <c r="E422" i="43"/>
  <c r="C422" i="43" s="1"/>
  <c r="G422" i="43"/>
  <c r="F422" i="43"/>
  <c r="Q422" i="43" s="1"/>
  <c r="L422" i="43"/>
  <c r="AK422" i="43" s="1"/>
  <c r="H422" i="43"/>
  <c r="K422" i="43"/>
  <c r="V422" i="43" s="1"/>
  <c r="N422" i="43"/>
  <c r="J422" i="43"/>
  <c r="U422" i="43" s="1"/>
  <c r="M422" i="43"/>
  <c r="I422" i="43"/>
  <c r="E426" i="43"/>
  <c r="K426" i="43"/>
  <c r="I426" i="43"/>
  <c r="M426" i="43"/>
  <c r="G426" i="43"/>
  <c r="N426" i="43"/>
  <c r="Y426" i="43" s="1"/>
  <c r="F426" i="43"/>
  <c r="Q426" i="43" s="1"/>
  <c r="L426" i="43"/>
  <c r="H426" i="43"/>
  <c r="J426" i="43"/>
  <c r="AI426" i="43" s="1"/>
  <c r="E430" i="43"/>
  <c r="A430" i="43" s="1"/>
  <c r="K430" i="43"/>
  <c r="AJ430" i="43" s="1"/>
  <c r="M430" i="43"/>
  <c r="H430" i="43"/>
  <c r="AG430" i="43" s="1"/>
  <c r="N430" i="43"/>
  <c r="Y430" i="43" s="1"/>
  <c r="F430" i="43"/>
  <c r="I430" i="43"/>
  <c r="G430" i="43"/>
  <c r="R430" i="43" s="1"/>
  <c r="J430" i="43"/>
  <c r="L430" i="43"/>
  <c r="E434" i="43"/>
  <c r="G434" i="43"/>
  <c r="AF434" i="43" s="1"/>
  <c r="L434" i="43"/>
  <c r="AK434" i="43" s="1"/>
  <c r="H434" i="43"/>
  <c r="S434" i="43" s="1"/>
  <c r="J434" i="43"/>
  <c r="AI434" i="43" s="1"/>
  <c r="F434" i="43"/>
  <c r="Q434" i="43" s="1"/>
  <c r="M434" i="43"/>
  <c r="K434" i="43"/>
  <c r="N434" i="43"/>
  <c r="Y434" i="43" s="1"/>
  <c r="I434" i="43"/>
  <c r="T434" i="43" s="1"/>
  <c r="E438" i="43"/>
  <c r="B438" i="43" s="1"/>
  <c r="N438" i="43"/>
  <c r="Y438" i="43" s="1"/>
  <c r="I438" i="43"/>
  <c r="G438" i="43"/>
  <c r="AF438" i="43" s="1"/>
  <c r="J438" i="43"/>
  <c r="M438" i="43"/>
  <c r="AL438" i="43" s="1"/>
  <c r="L438" i="43"/>
  <c r="AK438" i="43" s="1"/>
  <c r="K438" i="43"/>
  <c r="V438" i="43" s="1"/>
  <c r="F438" i="43"/>
  <c r="Q438" i="43" s="1"/>
  <c r="H438" i="43"/>
  <c r="AG438" i="43" s="1"/>
  <c r="E442" i="43"/>
  <c r="P442" i="43" s="1"/>
  <c r="F442" i="43"/>
  <c r="Q442" i="43" s="1"/>
  <c r="H442" i="43"/>
  <c r="K442" i="43"/>
  <c r="I442" i="43"/>
  <c r="G442" i="43"/>
  <c r="R442" i="43" s="1"/>
  <c r="N442" i="43"/>
  <c r="Y442" i="43" s="1"/>
  <c r="J442" i="43"/>
  <c r="AI442" i="43" s="1"/>
  <c r="M442" i="43"/>
  <c r="L442" i="43"/>
  <c r="E446" i="43"/>
  <c r="C446" i="43" s="1"/>
  <c r="J446" i="43"/>
  <c r="I446" i="43"/>
  <c r="T446" i="43" s="1"/>
  <c r="L446" i="43"/>
  <c r="AK446" i="43" s="1"/>
  <c r="G446" i="43"/>
  <c r="F446" i="43"/>
  <c r="Q446" i="43" s="1"/>
  <c r="K446" i="43"/>
  <c r="AJ446" i="43" s="1"/>
  <c r="H446" i="43"/>
  <c r="M446" i="43"/>
  <c r="N446" i="43"/>
  <c r="E450" i="43"/>
  <c r="A450" i="43" s="1"/>
  <c r="J450" i="43"/>
  <c r="AI450" i="43" s="1"/>
  <c r="N450" i="43"/>
  <c r="AM450" i="43" s="1"/>
  <c r="K450" i="43"/>
  <c r="I450" i="43"/>
  <c r="G450" i="43"/>
  <c r="F450" i="43"/>
  <c r="Q450" i="43" s="1"/>
  <c r="M450" i="43"/>
  <c r="X450" i="43" s="1"/>
  <c r="L450" i="43"/>
  <c r="H450" i="43"/>
  <c r="S450" i="43" s="1"/>
  <c r="E454" i="43"/>
  <c r="B454" i="43" s="1"/>
  <c r="G454" i="43"/>
  <c r="AF454" i="43" s="1"/>
  <c r="L454" i="43"/>
  <c r="W454" i="43" s="1"/>
  <c r="H454" i="43"/>
  <c r="AG454" i="43" s="1"/>
  <c r="N454" i="43"/>
  <c r="Y454" i="43" s="1"/>
  <c r="K454" i="43"/>
  <c r="J454" i="43"/>
  <c r="U454" i="43" s="1"/>
  <c r="M454" i="43"/>
  <c r="X454" i="43" s="1"/>
  <c r="F454" i="43"/>
  <c r="I454" i="43"/>
  <c r="E458" i="43"/>
  <c r="B458" i="43" s="1"/>
  <c r="K458" i="43"/>
  <c r="AJ458" i="43" s="1"/>
  <c r="N458" i="43"/>
  <c r="AM458" i="43" s="1"/>
  <c r="F458" i="43"/>
  <c r="Q458" i="43" s="1"/>
  <c r="I458" i="43"/>
  <c r="T458" i="43" s="1"/>
  <c r="G458" i="43"/>
  <c r="R458" i="43" s="1"/>
  <c r="M458" i="43"/>
  <c r="L458" i="43"/>
  <c r="J458" i="43"/>
  <c r="H458" i="43"/>
  <c r="S458" i="43" s="1"/>
  <c r="E462" i="43"/>
  <c r="AA462" i="43" s="1"/>
  <c r="AO462" i="43" s="1"/>
  <c r="K462" i="43"/>
  <c r="V462" i="43" s="1"/>
  <c r="M462" i="43"/>
  <c r="H462" i="43"/>
  <c r="S462" i="43" s="1"/>
  <c r="N462" i="43"/>
  <c r="F462" i="43"/>
  <c r="AE462" i="43" s="1"/>
  <c r="J462" i="43"/>
  <c r="AI462" i="43" s="1"/>
  <c r="I462" i="43"/>
  <c r="AH462" i="43" s="1"/>
  <c r="L462" i="43"/>
  <c r="G462" i="43"/>
  <c r="E466" i="43"/>
  <c r="G466" i="43"/>
  <c r="AF466" i="43" s="1"/>
  <c r="L466" i="43"/>
  <c r="H466" i="43"/>
  <c r="M466" i="43"/>
  <c r="X466" i="43" s="1"/>
  <c r="J466" i="43"/>
  <c r="AI466" i="43" s="1"/>
  <c r="F466" i="43"/>
  <c r="N466" i="43"/>
  <c r="Y466" i="43" s="1"/>
  <c r="I466" i="43"/>
  <c r="K466" i="43"/>
  <c r="E470" i="43"/>
  <c r="B470" i="43" s="1"/>
  <c r="J470" i="43"/>
  <c r="I470" i="43"/>
  <c r="AH470" i="43" s="1"/>
  <c r="G470" i="43"/>
  <c r="AF470" i="43" s="1"/>
  <c r="F470" i="43"/>
  <c r="L470" i="43"/>
  <c r="H470" i="43"/>
  <c r="N470" i="43"/>
  <c r="AM470" i="43" s="1"/>
  <c r="K470" i="43"/>
  <c r="V470" i="43" s="1"/>
  <c r="M470" i="43"/>
  <c r="E474" i="43"/>
  <c r="A474" i="43" s="1"/>
  <c r="M474" i="43"/>
  <c r="AL474" i="43" s="1"/>
  <c r="H474" i="43"/>
  <c r="K474" i="43"/>
  <c r="N474" i="43"/>
  <c r="J474" i="43"/>
  <c r="U474" i="43" s="1"/>
  <c r="I474" i="43"/>
  <c r="G474" i="43"/>
  <c r="F474" i="43"/>
  <c r="L474" i="43"/>
  <c r="W474" i="43" s="1"/>
  <c r="E478" i="43"/>
  <c r="P478" i="43" s="1"/>
  <c r="F478" i="43"/>
  <c r="Q478" i="43" s="1"/>
  <c r="I478" i="43"/>
  <c r="L478" i="43"/>
  <c r="AK478" i="43" s="1"/>
  <c r="G478" i="43"/>
  <c r="R478" i="43" s="1"/>
  <c r="K478" i="43"/>
  <c r="N478" i="43"/>
  <c r="M478" i="43"/>
  <c r="X478" i="43" s="1"/>
  <c r="H478" i="43"/>
  <c r="J478" i="43"/>
  <c r="E482" i="43"/>
  <c r="A482" i="43" s="1"/>
  <c r="N482" i="43"/>
  <c r="I482" i="43"/>
  <c r="K482" i="43"/>
  <c r="F482" i="43"/>
  <c r="G482" i="43"/>
  <c r="R482" i="43" s="1"/>
  <c r="L482" i="43"/>
  <c r="H482" i="43"/>
  <c r="S482" i="43" s="1"/>
  <c r="J482" i="43"/>
  <c r="M482" i="43"/>
  <c r="X482" i="43" s="1"/>
  <c r="E486" i="43"/>
  <c r="AD486" i="43" s="1"/>
  <c r="AP486" i="43" s="1"/>
  <c r="N486" i="43"/>
  <c r="G486" i="43"/>
  <c r="J486" i="43"/>
  <c r="AI486" i="43" s="1"/>
  <c r="L486" i="43"/>
  <c r="AK486" i="43" s="1"/>
  <c r="K486" i="43"/>
  <c r="AJ486" i="43" s="1"/>
  <c r="M486" i="43"/>
  <c r="AL486" i="43" s="1"/>
  <c r="H486" i="43"/>
  <c r="F486" i="43"/>
  <c r="Q486" i="43" s="1"/>
  <c r="I486" i="43"/>
  <c r="E490" i="43"/>
  <c r="B490" i="43" s="1"/>
  <c r="L490" i="43"/>
  <c r="AK490" i="43" s="1"/>
  <c r="K490" i="43"/>
  <c r="F490" i="43"/>
  <c r="AE490" i="43" s="1"/>
  <c r="N490" i="43"/>
  <c r="M490" i="43"/>
  <c r="AL490" i="43" s="1"/>
  <c r="G490" i="43"/>
  <c r="I490" i="43"/>
  <c r="H490" i="43"/>
  <c r="J490" i="43"/>
  <c r="AI490" i="43" s="1"/>
  <c r="E494" i="43"/>
  <c r="A494" i="43" s="1"/>
  <c r="L494" i="43"/>
  <c r="I494" i="43"/>
  <c r="F494" i="43"/>
  <c r="Q494" i="43" s="1"/>
  <c r="N494" i="43"/>
  <c r="M494" i="43"/>
  <c r="X494" i="43" s="1"/>
  <c r="G494" i="43"/>
  <c r="R494" i="43" s="1"/>
  <c r="K494" i="43"/>
  <c r="V494" i="43" s="1"/>
  <c r="H494" i="43"/>
  <c r="J494" i="43"/>
  <c r="U494" i="43" s="1"/>
  <c r="E498" i="43"/>
  <c r="C498" i="43" s="1"/>
  <c r="N498" i="43"/>
  <c r="AM498" i="43" s="1"/>
  <c r="L498" i="43"/>
  <c r="F498" i="43"/>
  <c r="G498" i="43"/>
  <c r="K498" i="43"/>
  <c r="M498" i="43"/>
  <c r="J498" i="43"/>
  <c r="I498" i="43"/>
  <c r="H498" i="43"/>
  <c r="G1140" i="43"/>
  <c r="K1140" i="43"/>
  <c r="AJ1140" i="43" s="1"/>
  <c r="E1140" i="43"/>
  <c r="H1140" i="43"/>
  <c r="M1140" i="43"/>
  <c r="J1140" i="43"/>
  <c r="AI1140" i="43" s="1"/>
  <c r="N1140" i="43"/>
  <c r="Y1140" i="43" s="1"/>
  <c r="F1140" i="43"/>
  <c r="AE1140" i="43" s="1"/>
  <c r="I1140" i="43"/>
  <c r="AH1140" i="43" s="1"/>
  <c r="L1140" i="43"/>
  <c r="AK1140" i="43" s="1"/>
  <c r="G1148" i="43"/>
  <c r="R1148" i="43" s="1"/>
  <c r="K1148" i="43"/>
  <c r="E1148" i="43"/>
  <c r="J1148" i="43"/>
  <c r="AI1148" i="43" s="1"/>
  <c r="I1148" i="43"/>
  <c r="T1148" i="43" s="1"/>
  <c r="H1148" i="43"/>
  <c r="L1148" i="43"/>
  <c r="M1148" i="43"/>
  <c r="AL1148" i="43" s="1"/>
  <c r="F1148" i="43"/>
  <c r="AE1148" i="43" s="1"/>
  <c r="N1148" i="43"/>
  <c r="AM1148" i="43" s="1"/>
  <c r="E1156" i="43"/>
  <c r="G1156" i="43"/>
  <c r="AF1156" i="43" s="1"/>
  <c r="K1156" i="43"/>
  <c r="F1156" i="43"/>
  <c r="L1156" i="43"/>
  <c r="W1156" i="43" s="1"/>
  <c r="H1156" i="43"/>
  <c r="AG1156" i="43" s="1"/>
  <c r="M1156" i="43"/>
  <c r="I1156" i="43"/>
  <c r="N1156" i="43"/>
  <c r="J1156" i="43"/>
  <c r="E1164" i="43"/>
  <c r="G1164" i="43"/>
  <c r="K1164" i="43"/>
  <c r="AJ1164" i="43" s="1"/>
  <c r="I1164" i="43"/>
  <c r="N1164" i="43"/>
  <c r="J1164" i="43"/>
  <c r="AI1164" i="43" s="1"/>
  <c r="F1164" i="43"/>
  <c r="Q1164" i="43" s="1"/>
  <c r="L1164" i="43"/>
  <c r="H1164" i="43"/>
  <c r="M1164" i="43"/>
  <c r="E1172" i="43"/>
  <c r="P1172" i="43" s="1"/>
  <c r="Z1172" i="43" s="1"/>
  <c r="G1172" i="43"/>
  <c r="AF1172" i="43" s="1"/>
  <c r="K1172" i="43"/>
  <c r="AJ1172" i="43" s="1"/>
  <c r="F1172" i="43"/>
  <c r="AE1172" i="43" s="1"/>
  <c r="L1172" i="43"/>
  <c r="AK1172" i="43" s="1"/>
  <c r="H1172" i="43"/>
  <c r="AG1172" i="43" s="1"/>
  <c r="M1172" i="43"/>
  <c r="AL1172" i="43" s="1"/>
  <c r="I1172" i="43"/>
  <c r="N1172" i="43"/>
  <c r="Y1172" i="43" s="1"/>
  <c r="J1172" i="43"/>
  <c r="AI1172" i="43" s="1"/>
  <c r="E1180" i="43"/>
  <c r="G1180" i="43"/>
  <c r="AF1180" i="43" s="1"/>
  <c r="K1180" i="43"/>
  <c r="I1180" i="43"/>
  <c r="AH1180" i="43" s="1"/>
  <c r="N1180" i="43"/>
  <c r="J1180" i="43"/>
  <c r="U1180" i="43" s="1"/>
  <c r="F1180" i="43"/>
  <c r="AE1180" i="43" s="1"/>
  <c r="L1180" i="43"/>
  <c r="AK1180" i="43" s="1"/>
  <c r="H1180" i="43"/>
  <c r="AG1180" i="43" s="1"/>
  <c r="M1180" i="43"/>
  <c r="E1188" i="43"/>
  <c r="A1188" i="43" s="1"/>
  <c r="G1188" i="43"/>
  <c r="AF1188" i="43" s="1"/>
  <c r="K1188" i="43"/>
  <c r="AJ1188" i="43" s="1"/>
  <c r="F1188" i="43"/>
  <c r="L1188" i="43"/>
  <c r="W1188" i="43" s="1"/>
  <c r="H1188" i="43"/>
  <c r="AG1188" i="43" s="1"/>
  <c r="M1188" i="43"/>
  <c r="I1188" i="43"/>
  <c r="N1188" i="43"/>
  <c r="AM1188" i="43" s="1"/>
  <c r="J1188" i="43"/>
  <c r="AI1188" i="43" s="1"/>
  <c r="E1196" i="43"/>
  <c r="P1196" i="43" s="1"/>
  <c r="Z1196" i="43" s="1"/>
  <c r="G1196" i="43"/>
  <c r="K1196" i="43"/>
  <c r="I1196" i="43"/>
  <c r="AH1196" i="43" s="1"/>
  <c r="N1196" i="43"/>
  <c r="J1196" i="43"/>
  <c r="F1196" i="43"/>
  <c r="L1196" i="43"/>
  <c r="W1196" i="43" s="1"/>
  <c r="M1196" i="43"/>
  <c r="AL1196" i="43" s="1"/>
  <c r="H1196" i="43"/>
  <c r="AG1196" i="43" s="1"/>
  <c r="G1136" i="43"/>
  <c r="K1136" i="43"/>
  <c r="AJ1136" i="43" s="1"/>
  <c r="F1136" i="43"/>
  <c r="L1136" i="43"/>
  <c r="AK1136" i="43" s="1"/>
  <c r="E1136" i="43"/>
  <c r="J1136" i="43"/>
  <c r="M1136" i="43"/>
  <c r="N1136" i="43"/>
  <c r="H1136" i="43"/>
  <c r="I1136" i="43"/>
  <c r="G1144" i="43"/>
  <c r="K1144" i="43"/>
  <c r="AJ1144" i="43" s="1"/>
  <c r="I1144" i="43"/>
  <c r="T1144" i="43" s="1"/>
  <c r="N1144" i="43"/>
  <c r="J1144" i="43"/>
  <c r="E1144" i="43"/>
  <c r="F1144" i="43"/>
  <c r="H1144" i="43"/>
  <c r="AG1144" i="43" s="1"/>
  <c r="L1144" i="43"/>
  <c r="AK1144" i="43" s="1"/>
  <c r="M1144" i="43"/>
  <c r="AL1144" i="43" s="1"/>
  <c r="G1152" i="43"/>
  <c r="K1152" i="43"/>
  <c r="AJ1152" i="43" s="1"/>
  <c r="E1152" i="43"/>
  <c r="B1152" i="43" s="1"/>
  <c r="F1152" i="43"/>
  <c r="L1152" i="43"/>
  <c r="I1152" i="43"/>
  <c r="J1152" i="43"/>
  <c r="AI1152" i="43" s="1"/>
  <c r="M1152" i="43"/>
  <c r="AL1152" i="43" s="1"/>
  <c r="H1152" i="43"/>
  <c r="N1152" i="43"/>
  <c r="AM1152" i="43" s="1"/>
  <c r="G1160" i="43"/>
  <c r="AF1160" i="43" s="1"/>
  <c r="K1160" i="43"/>
  <c r="AJ1160" i="43" s="1"/>
  <c r="H1160" i="43"/>
  <c r="M1160" i="43"/>
  <c r="I1160" i="43"/>
  <c r="AH1160" i="43" s="1"/>
  <c r="N1160" i="43"/>
  <c r="AM1160" i="43" s="1"/>
  <c r="E1160" i="43"/>
  <c r="A1160" i="43" s="1"/>
  <c r="J1160" i="43"/>
  <c r="F1160" i="43"/>
  <c r="L1160" i="43"/>
  <c r="G1168" i="43"/>
  <c r="K1168" i="43"/>
  <c r="E1168" i="43"/>
  <c r="J1168" i="43"/>
  <c r="AI1168" i="43" s="1"/>
  <c r="F1168" i="43"/>
  <c r="AE1168" i="43" s="1"/>
  <c r="L1168" i="43"/>
  <c r="H1168" i="43"/>
  <c r="AG1168" i="43" s="1"/>
  <c r="M1168" i="43"/>
  <c r="AL1168" i="43" s="1"/>
  <c r="I1168" i="43"/>
  <c r="N1168" i="43"/>
  <c r="G1176" i="43"/>
  <c r="K1176" i="43"/>
  <c r="AJ1176" i="43" s="1"/>
  <c r="E1176" i="43"/>
  <c r="P1176" i="43" s="1"/>
  <c r="Z1176" i="43" s="1"/>
  <c r="H1176" i="43"/>
  <c r="AG1176" i="43" s="1"/>
  <c r="M1176" i="43"/>
  <c r="AL1176" i="43" s="1"/>
  <c r="I1176" i="43"/>
  <c r="AH1176" i="43" s="1"/>
  <c r="N1176" i="43"/>
  <c r="J1176" i="43"/>
  <c r="AI1176" i="43" s="1"/>
  <c r="F1176" i="43"/>
  <c r="L1176" i="43"/>
  <c r="AK1176" i="43" s="1"/>
  <c r="G1184" i="43"/>
  <c r="K1184" i="43"/>
  <c r="AJ1184" i="43" s="1"/>
  <c r="E1184" i="43"/>
  <c r="J1184" i="43"/>
  <c r="AI1184" i="43" s="1"/>
  <c r="F1184" i="43"/>
  <c r="Q1184" i="43" s="1"/>
  <c r="L1184" i="43"/>
  <c r="H1184" i="43"/>
  <c r="M1184" i="43"/>
  <c r="AL1184" i="43" s="1"/>
  <c r="N1184" i="43"/>
  <c r="AM1184" i="43" s="1"/>
  <c r="I1184" i="43"/>
  <c r="G1192" i="43"/>
  <c r="K1192" i="43"/>
  <c r="AJ1192" i="43" s="1"/>
  <c r="H1192" i="43"/>
  <c r="M1192" i="43"/>
  <c r="I1192" i="43"/>
  <c r="N1192" i="43"/>
  <c r="E1192" i="43"/>
  <c r="J1192" i="43"/>
  <c r="F1192" i="43"/>
  <c r="L1192" i="43"/>
  <c r="AK1192" i="43" s="1"/>
  <c r="G1200" i="43"/>
  <c r="AF1200" i="43" s="1"/>
  <c r="K1200" i="43"/>
  <c r="AJ1200" i="43" s="1"/>
  <c r="E1200" i="43"/>
  <c r="A1200" i="43" s="1"/>
  <c r="J1200" i="43"/>
  <c r="U1200" i="43" s="1"/>
  <c r="F1200" i="43"/>
  <c r="L1200" i="43"/>
  <c r="H1200" i="43"/>
  <c r="M1200" i="43"/>
  <c r="I1200" i="43"/>
  <c r="N1200" i="43"/>
  <c r="AM1200" i="43" s="1"/>
  <c r="E299" i="43"/>
  <c r="G299" i="43"/>
  <c r="R299" i="43" s="1"/>
  <c r="N299" i="43"/>
  <c r="Y299" i="43" s="1"/>
  <c r="J299" i="43"/>
  <c r="U299" i="43" s="1"/>
  <c r="E295" i="43"/>
  <c r="G295" i="43"/>
  <c r="R295" i="43" s="1"/>
  <c r="N295" i="43"/>
  <c r="Y295" i="43" s="1"/>
  <c r="J295" i="43"/>
  <c r="AI295" i="43" s="1"/>
  <c r="E291" i="43"/>
  <c r="N291" i="43"/>
  <c r="AM291" i="43" s="1"/>
  <c r="J291" i="43"/>
  <c r="U291" i="43" s="1"/>
  <c r="E287" i="43"/>
  <c r="N287" i="43"/>
  <c r="Y287" i="43" s="1"/>
  <c r="J287" i="43"/>
  <c r="AI287" i="43" s="1"/>
  <c r="E283" i="43"/>
  <c r="P283" i="43" s="1"/>
  <c r="N283" i="43"/>
  <c r="J283" i="43"/>
  <c r="U283" i="43" s="1"/>
  <c r="E279" i="43"/>
  <c r="N279" i="43"/>
  <c r="Y279" i="43" s="1"/>
  <c r="J279" i="43"/>
  <c r="AI279" i="43" s="1"/>
  <c r="E275" i="43"/>
  <c r="N275" i="43"/>
  <c r="Y275" i="43" s="1"/>
  <c r="J275" i="43"/>
  <c r="E271" i="43"/>
  <c r="N271" i="43"/>
  <c r="J271" i="43"/>
  <c r="AI271" i="43" s="1"/>
  <c r="E267" i="43"/>
  <c r="N267" i="43"/>
  <c r="J267" i="43"/>
  <c r="U267" i="43" s="1"/>
  <c r="E263" i="43"/>
  <c r="C263" i="43" s="1"/>
  <c r="N263" i="43"/>
  <c r="AM263" i="43" s="1"/>
  <c r="J263" i="43"/>
  <c r="AI263" i="43" s="1"/>
  <c r="E259" i="43"/>
  <c r="N259" i="43"/>
  <c r="Y259" i="43" s="1"/>
  <c r="J259" i="43"/>
  <c r="U259" i="43" s="1"/>
  <c r="E255" i="43"/>
  <c r="AA255" i="43" s="1"/>
  <c r="AO255" i="43" s="1"/>
  <c r="N255" i="43"/>
  <c r="Y255" i="43" s="1"/>
  <c r="J255" i="43"/>
  <c r="AI255" i="43" s="1"/>
  <c r="E251" i="43"/>
  <c r="N251" i="43"/>
  <c r="J251" i="43"/>
  <c r="U251" i="43" s="1"/>
  <c r="E247" i="43"/>
  <c r="N247" i="43"/>
  <c r="Y247" i="43" s="1"/>
  <c r="J247" i="43"/>
  <c r="AI247" i="43" s="1"/>
  <c r="E243" i="43"/>
  <c r="B243" i="43" s="1"/>
  <c r="N243" i="43"/>
  <c r="Y243" i="43" s="1"/>
  <c r="J243" i="43"/>
  <c r="U243" i="43" s="1"/>
  <c r="E239" i="43"/>
  <c r="C239" i="43" s="1"/>
  <c r="N239" i="43"/>
  <c r="AM239" i="43" s="1"/>
  <c r="J239" i="43"/>
  <c r="AI239" i="43" s="1"/>
  <c r="E235" i="43"/>
  <c r="B235" i="43" s="1"/>
  <c r="N235" i="43"/>
  <c r="Y235" i="43" s="1"/>
  <c r="E231" i="43"/>
  <c r="AD231" i="43" s="1"/>
  <c r="AP231" i="43" s="1"/>
  <c r="N231" i="43"/>
  <c r="Y231" i="43" s="1"/>
  <c r="E227" i="43"/>
  <c r="N227" i="43"/>
  <c r="AM227" i="43" s="1"/>
  <c r="E223" i="43"/>
  <c r="C223" i="43" s="1"/>
  <c r="N223" i="43"/>
  <c r="E219" i="43"/>
  <c r="AD219" i="43" s="1"/>
  <c r="AP219" i="43" s="1"/>
  <c r="N219" i="43"/>
  <c r="E215" i="43"/>
  <c r="N215" i="43"/>
  <c r="Y215" i="43" s="1"/>
  <c r="E211" i="43"/>
  <c r="AA211" i="43" s="1"/>
  <c r="AO211" i="43" s="1"/>
  <c r="N211" i="43"/>
  <c r="AM211" i="43" s="1"/>
  <c r="E207" i="43"/>
  <c r="AA207" i="43" s="1"/>
  <c r="AO207" i="43" s="1"/>
  <c r="N207" i="43"/>
  <c r="AM207" i="43" s="1"/>
  <c r="E203" i="43"/>
  <c r="AA203" i="43" s="1"/>
  <c r="AO203" i="43" s="1"/>
  <c r="N203" i="43"/>
  <c r="Y203" i="43" s="1"/>
  <c r="E199" i="43"/>
  <c r="AA199" i="43" s="1"/>
  <c r="AO199" i="43" s="1"/>
  <c r="N199" i="43"/>
  <c r="Y199" i="43" s="1"/>
  <c r="E195" i="43"/>
  <c r="N195" i="43"/>
  <c r="E191" i="43"/>
  <c r="AA191" i="43" s="1"/>
  <c r="AO191" i="43" s="1"/>
  <c r="N191" i="43"/>
  <c r="Y191" i="43" s="1"/>
  <c r="E187" i="43"/>
  <c r="P187" i="43" s="1"/>
  <c r="Z187" i="43" s="1"/>
  <c r="N187" i="43"/>
  <c r="E183" i="43"/>
  <c r="N183" i="43"/>
  <c r="Y183" i="43" s="1"/>
  <c r="E179" i="43"/>
  <c r="N179" i="43"/>
  <c r="E175" i="43"/>
  <c r="AA175" i="43" s="1"/>
  <c r="AO175" i="43" s="1"/>
  <c r="N175" i="43"/>
  <c r="AM175" i="43" s="1"/>
  <c r="E171" i="43"/>
  <c r="N171" i="43"/>
  <c r="Y171" i="43" s="1"/>
  <c r="E167" i="43"/>
  <c r="AA167" i="43" s="1"/>
  <c r="AO167" i="43" s="1"/>
  <c r="N167" i="43"/>
  <c r="Y167" i="43" s="1"/>
  <c r="E163" i="43"/>
  <c r="N163" i="43"/>
  <c r="Y163" i="43" s="1"/>
  <c r="E159" i="43"/>
  <c r="P159" i="43" s="1"/>
  <c r="Z159" i="43" s="1"/>
  <c r="N159" i="43"/>
  <c r="AM159" i="43" s="1"/>
  <c r="E155" i="43"/>
  <c r="AA155" i="43" s="1"/>
  <c r="AO155" i="43" s="1"/>
  <c r="N155" i="43"/>
  <c r="E151" i="43"/>
  <c r="A151" i="43" s="1"/>
  <c r="N151" i="43"/>
  <c r="E147" i="43"/>
  <c r="AA147" i="43" s="1"/>
  <c r="AO147" i="43" s="1"/>
  <c r="N147" i="43"/>
  <c r="Y147" i="43" s="1"/>
  <c r="E143" i="43"/>
  <c r="C143" i="43" s="1"/>
  <c r="N143" i="43"/>
  <c r="Y143" i="43" s="1"/>
  <c r="E139" i="43"/>
  <c r="P139" i="43" s="1"/>
  <c r="Z139" i="43" s="1"/>
  <c r="N139" i="43"/>
  <c r="E135" i="43"/>
  <c r="N135" i="43"/>
  <c r="Y135" i="43" s="1"/>
  <c r="E131" i="43"/>
  <c r="N131" i="43"/>
  <c r="Y131" i="43" s="1"/>
  <c r="E127" i="43"/>
  <c r="N127" i="43"/>
  <c r="Y127" i="43" s="1"/>
  <c r="E123" i="43"/>
  <c r="N123" i="43"/>
  <c r="E119" i="43"/>
  <c r="AD119" i="43" s="1"/>
  <c r="AP119" i="43" s="1"/>
  <c r="N119" i="43"/>
  <c r="Y119" i="43" s="1"/>
  <c r="E115" i="43"/>
  <c r="B115" i="43" s="1"/>
  <c r="N115" i="43"/>
  <c r="E111" i="43"/>
  <c r="B111" i="43" s="1"/>
  <c r="N111" i="43"/>
  <c r="Y111" i="43" s="1"/>
  <c r="E107" i="43"/>
  <c r="N107" i="43"/>
  <c r="E103" i="43"/>
  <c r="B103" i="43" s="1"/>
  <c r="N103" i="43"/>
  <c r="Y103" i="43" s="1"/>
  <c r="E99" i="43"/>
  <c r="AA99" i="43" s="1"/>
  <c r="AO99" i="43" s="1"/>
  <c r="N99" i="43"/>
  <c r="E95" i="43"/>
  <c r="C95" i="43" s="1"/>
  <c r="N95" i="43"/>
  <c r="Y95" i="43" s="1"/>
  <c r="E91" i="43"/>
  <c r="AD91" i="43" s="1"/>
  <c r="AN91" i="43" s="1"/>
  <c r="N91" i="43"/>
  <c r="E87" i="43"/>
  <c r="AA87" i="43" s="1"/>
  <c r="AO87" i="43" s="1"/>
  <c r="N87" i="43"/>
  <c r="Y87" i="43" s="1"/>
  <c r="E83" i="43"/>
  <c r="C83" i="43" s="1"/>
  <c r="N83" i="43"/>
  <c r="E79" i="43"/>
  <c r="N79" i="43"/>
  <c r="Y79" i="43" s="1"/>
  <c r="E75" i="43"/>
  <c r="N75" i="43"/>
  <c r="Y75" i="43" s="1"/>
  <c r="E71" i="43"/>
  <c r="AD71" i="43" s="1"/>
  <c r="AP71" i="43" s="1"/>
  <c r="N71" i="43"/>
  <c r="Y71" i="43" s="1"/>
  <c r="E67" i="43"/>
  <c r="AA67" i="43" s="1"/>
  <c r="AO67" i="43" s="1"/>
  <c r="N67" i="43"/>
  <c r="Y67" i="43" s="1"/>
  <c r="E63" i="43"/>
  <c r="AD63" i="43" s="1"/>
  <c r="AP63" i="43" s="1"/>
  <c r="N63" i="43"/>
  <c r="Y63" i="43" s="1"/>
  <c r="E59" i="43"/>
  <c r="AD59" i="43" s="1"/>
  <c r="AP59" i="43" s="1"/>
  <c r="N59" i="43"/>
  <c r="Y59" i="43" s="1"/>
  <c r="E55" i="43"/>
  <c r="N55" i="43"/>
  <c r="Y55" i="43" s="1"/>
  <c r="E51" i="43"/>
  <c r="A51" i="43" s="1"/>
  <c r="N51" i="43"/>
  <c r="Y51" i="43" s="1"/>
  <c r="E47" i="43"/>
  <c r="P47" i="43" s="1"/>
  <c r="Z47" i="43" s="1"/>
  <c r="N47" i="43"/>
  <c r="Y47" i="43" s="1"/>
  <c r="E43" i="43"/>
  <c r="AA43" i="43" s="1"/>
  <c r="AO43" i="43" s="1"/>
  <c r="N43" i="43"/>
  <c r="Y43" i="43" s="1"/>
  <c r="E39" i="43"/>
  <c r="AA39" i="43" s="1"/>
  <c r="AO39" i="43" s="1"/>
  <c r="N39" i="43"/>
  <c r="Y39" i="43" s="1"/>
  <c r="E35" i="43"/>
  <c r="AD35" i="43" s="1"/>
  <c r="AP35" i="43" s="1"/>
  <c r="N35" i="43"/>
  <c r="Y35" i="43" s="1"/>
  <c r="E31" i="43"/>
  <c r="AA31" i="43" s="1"/>
  <c r="AO31" i="43" s="1"/>
  <c r="N31" i="43"/>
  <c r="Y31" i="43" s="1"/>
  <c r="E27" i="43"/>
  <c r="N27" i="43"/>
  <c r="E23" i="43"/>
  <c r="N23" i="43"/>
  <c r="Y23" i="43" s="1"/>
  <c r="E19" i="43"/>
  <c r="N19" i="43"/>
  <c r="Y19" i="43" s="1"/>
  <c r="E15" i="43"/>
  <c r="AD15" i="43" s="1"/>
  <c r="AP15" i="43" s="1"/>
  <c r="N15" i="43"/>
  <c r="Y15" i="43" s="1"/>
  <c r="E11" i="43"/>
  <c r="AA11" i="43" s="1"/>
  <c r="AO11" i="43" s="1"/>
  <c r="N11" i="43"/>
  <c r="F499" i="43"/>
  <c r="Q499" i="43" s="1"/>
  <c r="E499" i="43"/>
  <c r="B499" i="43" s="1"/>
  <c r="N499" i="43"/>
  <c r="M499" i="43"/>
  <c r="FC12" i="42"/>
  <c r="FC14" i="42"/>
  <c r="FC16" i="42"/>
  <c r="FC18" i="42"/>
  <c r="FC20" i="42"/>
  <c r="FC22" i="42"/>
  <c r="FC24" i="42"/>
  <c r="FC26" i="42"/>
  <c r="FC28" i="42"/>
  <c r="FC30" i="42"/>
  <c r="FC32" i="42"/>
  <c r="FC34" i="42"/>
  <c r="FC36" i="42"/>
  <c r="FC38" i="42"/>
  <c r="FC40" i="42"/>
  <c r="FC42" i="42"/>
  <c r="FC44" i="42"/>
  <c r="FC46" i="42"/>
  <c r="FC48" i="42"/>
  <c r="FC50" i="42"/>
  <c r="FC52" i="42"/>
  <c r="FC54" i="42"/>
  <c r="FC13" i="42"/>
  <c r="FC21" i="42"/>
  <c r="FC11" i="42"/>
  <c r="FC19" i="42"/>
  <c r="FC27" i="42"/>
  <c r="FC35" i="42"/>
  <c r="FC17" i="42"/>
  <c r="FC25" i="42"/>
  <c r="FC41" i="42"/>
  <c r="FC49" i="42"/>
  <c r="FC29" i="42"/>
  <c r="FC31" i="42"/>
  <c r="FC33" i="42"/>
  <c r="FC39" i="42"/>
  <c r="FC47" i="42"/>
  <c r="FC55" i="42"/>
  <c r="FC57" i="42"/>
  <c r="FC59" i="42"/>
  <c r="FC61" i="42"/>
  <c r="FC63" i="42"/>
  <c r="FC65" i="42"/>
  <c r="FC67" i="42"/>
  <c r="FC69" i="42"/>
  <c r="FC71" i="42"/>
  <c r="FC73" i="42"/>
  <c r="FC75" i="42"/>
  <c r="FC77" i="42"/>
  <c r="FC79" i="42"/>
  <c r="FC81" i="42"/>
  <c r="FC83" i="42"/>
  <c r="FC85" i="42"/>
  <c r="FC87" i="42"/>
  <c r="FC89" i="42"/>
  <c r="FC91" i="42"/>
  <c r="FC93" i="42"/>
  <c r="FC95" i="42"/>
  <c r="FC97" i="42"/>
  <c r="FC99" i="42"/>
  <c r="FC101" i="42"/>
  <c r="FC103" i="42"/>
  <c r="FC105" i="42"/>
  <c r="FC107" i="42"/>
  <c r="FC109" i="42"/>
  <c r="FC111" i="42"/>
  <c r="FC113" i="42"/>
  <c r="FC115" i="42"/>
  <c r="FC117" i="42"/>
  <c r="FC119" i="42"/>
  <c r="FC121" i="42"/>
  <c r="FC123" i="42"/>
  <c r="FC125" i="42"/>
  <c r="FC127" i="42"/>
  <c r="FC129" i="42"/>
  <c r="FC15" i="42"/>
  <c r="FC37" i="42"/>
  <c r="FC45" i="42"/>
  <c r="FC53" i="42"/>
  <c r="FC23" i="42"/>
  <c r="FC43" i="42"/>
  <c r="FC51" i="42"/>
  <c r="FC56" i="42"/>
  <c r="FC60" i="42"/>
  <c r="FC68" i="42"/>
  <c r="FC78" i="42"/>
  <c r="FC86" i="42"/>
  <c r="FC94" i="42"/>
  <c r="FC102" i="42"/>
  <c r="FC104" i="42"/>
  <c r="FC112" i="42"/>
  <c r="FC120" i="42"/>
  <c r="FC128" i="42"/>
  <c r="FC130" i="42"/>
  <c r="FC132" i="42"/>
  <c r="FC134" i="42"/>
  <c r="FC136" i="42"/>
  <c r="FC138" i="42"/>
  <c r="FC140" i="42"/>
  <c r="FC142" i="42"/>
  <c r="FC144" i="42"/>
  <c r="FC146" i="42"/>
  <c r="FC148" i="42"/>
  <c r="FC150" i="42"/>
  <c r="FC152" i="42"/>
  <c r="FC154" i="42"/>
  <c r="FC156" i="42"/>
  <c r="FC158" i="42"/>
  <c r="FC160" i="42"/>
  <c r="FC162" i="42"/>
  <c r="FC58" i="42"/>
  <c r="FC66" i="42"/>
  <c r="FC76" i="42"/>
  <c r="FC84" i="42"/>
  <c r="FC92" i="42"/>
  <c r="FC100" i="42"/>
  <c r="FC110" i="42"/>
  <c r="FC118" i="42"/>
  <c r="FC126" i="42"/>
  <c r="FC64" i="42"/>
  <c r="FC72" i="42"/>
  <c r="FC74" i="42"/>
  <c r="FC82" i="42"/>
  <c r="FC90" i="42"/>
  <c r="FC98" i="42"/>
  <c r="FC108" i="42"/>
  <c r="FC116" i="42"/>
  <c r="FC124" i="42"/>
  <c r="FC131" i="42"/>
  <c r="FC133" i="42"/>
  <c r="FC135" i="42"/>
  <c r="FC137" i="42"/>
  <c r="FC139" i="42"/>
  <c r="FC141" i="42"/>
  <c r="FC143" i="42"/>
  <c r="FC145" i="42"/>
  <c r="FC147" i="42"/>
  <c r="FC149" i="42"/>
  <c r="FC151" i="42"/>
  <c r="FC153" i="42"/>
  <c r="FC155" i="42"/>
  <c r="FC157" i="42"/>
  <c r="FC159" i="42"/>
  <c r="FC161" i="42"/>
  <c r="FC62" i="42"/>
  <c r="FC70" i="42"/>
  <c r="FC80" i="42"/>
  <c r="FC114" i="42"/>
  <c r="FC164" i="42"/>
  <c r="FC166" i="42"/>
  <c r="FC168" i="42"/>
  <c r="FC170" i="42"/>
  <c r="FC172" i="42"/>
  <c r="FC174" i="42"/>
  <c r="FC176" i="42"/>
  <c r="FC178" i="42"/>
  <c r="FC180" i="42"/>
  <c r="FC182" i="42"/>
  <c r="FC184" i="42"/>
  <c r="FC186" i="42"/>
  <c r="FC188" i="42"/>
  <c r="FC190" i="42"/>
  <c r="FC192" i="42"/>
  <c r="FC194" i="42"/>
  <c r="FC196" i="42"/>
  <c r="FC198" i="42"/>
  <c r="FC200" i="42"/>
  <c r="FC202" i="42"/>
  <c r="FC204" i="42"/>
  <c r="FC206" i="42"/>
  <c r="FC208" i="42"/>
  <c r="FC210" i="42"/>
  <c r="FC212" i="42"/>
  <c r="FC214" i="42"/>
  <c r="FC216" i="42"/>
  <c r="FC218" i="42"/>
  <c r="FC220" i="42"/>
  <c r="FC222" i="42"/>
  <c r="FC224" i="42"/>
  <c r="FC226" i="42"/>
  <c r="FC228" i="42"/>
  <c r="FC230" i="42"/>
  <c r="FC232" i="42"/>
  <c r="FC234" i="42"/>
  <c r="FC236" i="42"/>
  <c r="FC238" i="42"/>
  <c r="FC240" i="42"/>
  <c r="FC242" i="42"/>
  <c r="FC244" i="42"/>
  <c r="FC246" i="42"/>
  <c r="FC248" i="42"/>
  <c r="FC250" i="42"/>
  <c r="FC252" i="42"/>
  <c r="FC254" i="42"/>
  <c r="FC256" i="42"/>
  <c r="FC258" i="42"/>
  <c r="FC88" i="42"/>
  <c r="FC122" i="42"/>
  <c r="FC96" i="42"/>
  <c r="FC163" i="42"/>
  <c r="FC165" i="42"/>
  <c r="FC167" i="42"/>
  <c r="FC169" i="42"/>
  <c r="FC171" i="42"/>
  <c r="FC173" i="42"/>
  <c r="FC175" i="42"/>
  <c r="FC177" i="42"/>
  <c r="FC179" i="42"/>
  <c r="FC181" i="42"/>
  <c r="FC183" i="42"/>
  <c r="FC185" i="42"/>
  <c r="FC187" i="42"/>
  <c r="FC189" i="42"/>
  <c r="FC191" i="42"/>
  <c r="FC193" i="42"/>
  <c r="FC195" i="42"/>
  <c r="FC197" i="42"/>
  <c r="FC199" i="42"/>
  <c r="FC201" i="42"/>
  <c r="FC203" i="42"/>
  <c r="FC205" i="42"/>
  <c r="FC207" i="42"/>
  <c r="FC209" i="42"/>
  <c r="FC211" i="42"/>
  <c r="FC213" i="42"/>
  <c r="FC215" i="42"/>
  <c r="FC217" i="42"/>
  <c r="FC219" i="42"/>
  <c r="FC221" i="42"/>
  <c r="FC223" i="42"/>
  <c r="FC225" i="42"/>
  <c r="FC227" i="42"/>
  <c r="FC229" i="42"/>
  <c r="FC231" i="42"/>
  <c r="FC233" i="42"/>
  <c r="FC235" i="42"/>
  <c r="FC237" i="42"/>
  <c r="FC239" i="42"/>
  <c r="FC241" i="42"/>
  <c r="FC243" i="42"/>
  <c r="FC245" i="42"/>
  <c r="FC247" i="42"/>
  <c r="FC249" i="42"/>
  <c r="FC251" i="42"/>
  <c r="FC253" i="42"/>
  <c r="FC255" i="42"/>
  <c r="FC257" i="42"/>
  <c r="FC259" i="42"/>
  <c r="FC261" i="42"/>
  <c r="FC263" i="42"/>
  <c r="FC265" i="42"/>
  <c r="FC267" i="42"/>
  <c r="FC269" i="42"/>
  <c r="FC271" i="42"/>
  <c r="FC273" i="42"/>
  <c r="FC275" i="42"/>
  <c r="FC277" i="42"/>
  <c r="FC279" i="42"/>
  <c r="FC281" i="42"/>
  <c r="FC106" i="42"/>
  <c r="FC264" i="42"/>
  <c r="FC272" i="42"/>
  <c r="FC280" i="42"/>
  <c r="FC283" i="42"/>
  <c r="FC285" i="42"/>
  <c r="FC287" i="42"/>
  <c r="FC289" i="42"/>
  <c r="FC291" i="42"/>
  <c r="FC293" i="42"/>
  <c r="FC295" i="42"/>
  <c r="FC297" i="42"/>
  <c r="FC299" i="42"/>
  <c r="FC301" i="42"/>
  <c r="FC303" i="42"/>
  <c r="FC262" i="42"/>
  <c r="FC270" i="42"/>
  <c r="FC278" i="42"/>
  <c r="FC304" i="42"/>
  <c r="FC306" i="42"/>
  <c r="FC308" i="42"/>
  <c r="FC310" i="42"/>
  <c r="FC312" i="42"/>
  <c r="FC314" i="42"/>
  <c r="FC316" i="42"/>
  <c r="FC318" i="42"/>
  <c r="FC320" i="42"/>
  <c r="FC322" i="42"/>
  <c r="FC324" i="42"/>
  <c r="FC326" i="42"/>
  <c r="FC328" i="42"/>
  <c r="FC330" i="42"/>
  <c r="FC332" i="42"/>
  <c r="FC334" i="42"/>
  <c r="FC336" i="42"/>
  <c r="FC338" i="42"/>
  <c r="FC340" i="42"/>
  <c r="FC342" i="42"/>
  <c r="FC344" i="42"/>
  <c r="FC346" i="42"/>
  <c r="FC348" i="42"/>
  <c r="FC350" i="42"/>
  <c r="FC352" i="42"/>
  <c r="FC354" i="42"/>
  <c r="FC356" i="42"/>
  <c r="FC358" i="42"/>
  <c r="FC360" i="42"/>
  <c r="FC362" i="42"/>
  <c r="FC364" i="42"/>
  <c r="FC366" i="42"/>
  <c r="FC368" i="42"/>
  <c r="FC370" i="42"/>
  <c r="FC372" i="42"/>
  <c r="FC374" i="42"/>
  <c r="FC376" i="42"/>
  <c r="FC260" i="42"/>
  <c r="FC268" i="42"/>
  <c r="FC276" i="42"/>
  <c r="FC284" i="42"/>
  <c r="FC286" i="42"/>
  <c r="FC288" i="42"/>
  <c r="FC290" i="42"/>
  <c r="FC292" i="42"/>
  <c r="FC294" i="42"/>
  <c r="FC296" i="42"/>
  <c r="FC298" i="42"/>
  <c r="FC300" i="42"/>
  <c r="FC302" i="42"/>
  <c r="FC311" i="42"/>
  <c r="FC319" i="42"/>
  <c r="FC327" i="42"/>
  <c r="FC335" i="42"/>
  <c r="FC343" i="42"/>
  <c r="FC351" i="42"/>
  <c r="FC363" i="42"/>
  <c r="FC371" i="42"/>
  <c r="FC266" i="42"/>
  <c r="FC309" i="42"/>
  <c r="FC317" i="42"/>
  <c r="FC325" i="42"/>
  <c r="FC333" i="42"/>
  <c r="FC341" i="42"/>
  <c r="FC349" i="42"/>
  <c r="FC361" i="42"/>
  <c r="FC369" i="42"/>
  <c r="FC377" i="42"/>
  <c r="FC378" i="42"/>
  <c r="FC380" i="42"/>
  <c r="FC382" i="42"/>
  <c r="FC384" i="42"/>
  <c r="FC386" i="42"/>
  <c r="FC388" i="42"/>
  <c r="FC390" i="42"/>
  <c r="FC392" i="42"/>
  <c r="FC394" i="42"/>
  <c r="FC396" i="42"/>
  <c r="FC398" i="42"/>
  <c r="FC400" i="42"/>
  <c r="FC402" i="42"/>
  <c r="FC404" i="42"/>
  <c r="FC406" i="42"/>
  <c r="FC408" i="42"/>
  <c r="FC410" i="42"/>
  <c r="FC412" i="42"/>
  <c r="FC414" i="42"/>
  <c r="FC416" i="42"/>
  <c r="FC418" i="42"/>
  <c r="FC420" i="42"/>
  <c r="FC422" i="42"/>
  <c r="FC424" i="42"/>
  <c r="FC426" i="42"/>
  <c r="FC428" i="42"/>
  <c r="FC430" i="42"/>
  <c r="FC432" i="42"/>
  <c r="FC434" i="42"/>
  <c r="FC436" i="42"/>
  <c r="FC438" i="42"/>
  <c r="FC440" i="42"/>
  <c r="FC442" i="42"/>
  <c r="FC444" i="42"/>
  <c r="FC446" i="42"/>
  <c r="FC448" i="42"/>
  <c r="FC450" i="42"/>
  <c r="FC452" i="42"/>
  <c r="FC454" i="42"/>
  <c r="FC456" i="42"/>
  <c r="FC458" i="42"/>
  <c r="FC460" i="42"/>
  <c r="FC462" i="42"/>
  <c r="FC464" i="42"/>
  <c r="FC466" i="42"/>
  <c r="FC468" i="42"/>
  <c r="FC470" i="42"/>
  <c r="FC472" i="42"/>
  <c r="FC474" i="42"/>
  <c r="FC476" i="42"/>
  <c r="FC478" i="42"/>
  <c r="FC480" i="42"/>
  <c r="FC274" i="42"/>
  <c r="FC307" i="42"/>
  <c r="FC315" i="42"/>
  <c r="FC323" i="42"/>
  <c r="FC331" i="42"/>
  <c r="FC339" i="42"/>
  <c r="FC347" i="42"/>
  <c r="FC355" i="42"/>
  <c r="FC359" i="42"/>
  <c r="FC367" i="42"/>
  <c r="FC375" i="42"/>
  <c r="FC282" i="42"/>
  <c r="FC305" i="42"/>
  <c r="FC313" i="42"/>
  <c r="FC321" i="42"/>
  <c r="FC329" i="42"/>
  <c r="FC337" i="42"/>
  <c r="FC345" i="42"/>
  <c r="FC353" i="42"/>
  <c r="FC357" i="42"/>
  <c r="FC365" i="42"/>
  <c r="FC373" i="42"/>
  <c r="FC379" i="42"/>
  <c r="FC381" i="42"/>
  <c r="FC383" i="42"/>
  <c r="FC385" i="42"/>
  <c r="FC387" i="42"/>
  <c r="FC389" i="42"/>
  <c r="FC391" i="42"/>
  <c r="FC393" i="42"/>
  <c r="FC395" i="42"/>
  <c r="FC401" i="42"/>
  <c r="FC409" i="42"/>
  <c r="FC417" i="42"/>
  <c r="FC425" i="42"/>
  <c r="FC433" i="42"/>
  <c r="FC441" i="42"/>
  <c r="FC449" i="42"/>
  <c r="FC457" i="42"/>
  <c r="FC465" i="42"/>
  <c r="FC473" i="42"/>
  <c r="FC481" i="42"/>
  <c r="FC483" i="42"/>
  <c r="FC485" i="42"/>
  <c r="FC487" i="42"/>
  <c r="FC489" i="42"/>
  <c r="FC491" i="42"/>
  <c r="FC493" i="42"/>
  <c r="FC495" i="42"/>
  <c r="FC497" i="42"/>
  <c r="FC499" i="42"/>
  <c r="FC501" i="42"/>
  <c r="FC503" i="42"/>
  <c r="FC505" i="42"/>
  <c r="FC507" i="42"/>
  <c r="FC509" i="42"/>
  <c r="FC511" i="42"/>
  <c r="FC513" i="42"/>
  <c r="FC515" i="42"/>
  <c r="FC517" i="42"/>
  <c r="FC519" i="42"/>
  <c r="FC521" i="42"/>
  <c r="FC399" i="42"/>
  <c r="FC407" i="42"/>
  <c r="FC415" i="42"/>
  <c r="FC423" i="42"/>
  <c r="FC431" i="42"/>
  <c r="FC439" i="42"/>
  <c r="FC447" i="42"/>
  <c r="FC455" i="42"/>
  <c r="FC463" i="42"/>
  <c r="FC471" i="42"/>
  <c r="FC479" i="42"/>
  <c r="FC397" i="42"/>
  <c r="FC405" i="42"/>
  <c r="FC413" i="42"/>
  <c r="FC421" i="42"/>
  <c r="FC429" i="42"/>
  <c r="FC437" i="42"/>
  <c r="FC445" i="42"/>
  <c r="FC453" i="42"/>
  <c r="FC461" i="42"/>
  <c r="FC469" i="42"/>
  <c r="FC477" i="42"/>
  <c r="FC482" i="42"/>
  <c r="FC484" i="42"/>
  <c r="FC486" i="42"/>
  <c r="FC488" i="42"/>
  <c r="FC490" i="42"/>
  <c r="FC492" i="42"/>
  <c r="FC494" i="42"/>
  <c r="FC496" i="42"/>
  <c r="FC498" i="42"/>
  <c r="FC500" i="42"/>
  <c r="FC502" i="42"/>
  <c r="FC504" i="42"/>
  <c r="FC506" i="42"/>
  <c r="FC508" i="42"/>
  <c r="FC510" i="42"/>
  <c r="FC512" i="42"/>
  <c r="FC514" i="42"/>
  <c r="FC516" i="42"/>
  <c r="FC518" i="42"/>
  <c r="FC520" i="42"/>
  <c r="FC522" i="42"/>
  <c r="FC524" i="42"/>
  <c r="FC526" i="42"/>
  <c r="FC528" i="42"/>
  <c r="FC530" i="42"/>
  <c r="FC532" i="42"/>
  <c r="FC534" i="42"/>
  <c r="FC536" i="42"/>
  <c r="FC538" i="42"/>
  <c r="FC540" i="42"/>
  <c r="FC542" i="42"/>
  <c r="FC544" i="42"/>
  <c r="FC546" i="42"/>
  <c r="FC548" i="42"/>
  <c r="FC550" i="42"/>
  <c r="FC552" i="42"/>
  <c r="FC554" i="42"/>
  <c r="FC556" i="42"/>
  <c r="FC558" i="42"/>
  <c r="FC560" i="42"/>
  <c r="FC562" i="42"/>
  <c r="FC564" i="42"/>
  <c r="FC566" i="42"/>
  <c r="FC568" i="42"/>
  <c r="FC570" i="42"/>
  <c r="FC572" i="42"/>
  <c r="FC574" i="42"/>
  <c r="FC576" i="42"/>
  <c r="FC578" i="42"/>
  <c r="FC580" i="42"/>
  <c r="FC582" i="42"/>
  <c r="FC584" i="42"/>
  <c r="FC586" i="42"/>
  <c r="FC588" i="42"/>
  <c r="FC590" i="42"/>
  <c r="FC592" i="42"/>
  <c r="FC594" i="42"/>
  <c r="FC596" i="42"/>
  <c r="FC598" i="42"/>
  <c r="FC600" i="42"/>
  <c r="FC602" i="42"/>
  <c r="FC604" i="42"/>
  <c r="FC606" i="42"/>
  <c r="FC608" i="42"/>
  <c r="FC610" i="42"/>
  <c r="FC612" i="42"/>
  <c r="FC614" i="42"/>
  <c r="FC616" i="42"/>
  <c r="FC618" i="42"/>
  <c r="FC620" i="42"/>
  <c r="FC622" i="42"/>
  <c r="FC624" i="42"/>
  <c r="FC626" i="42"/>
  <c r="FC628" i="42"/>
  <c r="FC630" i="42"/>
  <c r="FC632" i="42"/>
  <c r="FC634" i="42"/>
  <c r="FC636" i="42"/>
  <c r="FC638" i="42"/>
  <c r="FC640" i="42"/>
  <c r="FC642" i="42"/>
  <c r="FC644" i="42"/>
  <c r="FC646" i="42"/>
  <c r="FC648" i="42"/>
  <c r="FC650" i="42"/>
  <c r="FC652" i="42"/>
  <c r="FC654" i="42"/>
  <c r="FC656" i="42"/>
  <c r="FC658" i="42"/>
  <c r="FC660" i="42"/>
  <c r="FC662" i="42"/>
  <c r="FC664" i="42"/>
  <c r="FC666" i="42"/>
  <c r="FC668" i="42"/>
  <c r="FC670" i="42"/>
  <c r="FC672" i="42"/>
  <c r="FC674" i="42"/>
  <c r="FC676" i="42"/>
  <c r="FC678" i="42"/>
  <c r="FC680" i="42"/>
  <c r="FC682" i="42"/>
  <c r="FC684" i="42"/>
  <c r="FC686" i="42"/>
  <c r="FC688" i="42"/>
  <c r="FC690" i="42"/>
  <c r="FC692" i="42"/>
  <c r="FC694" i="42"/>
  <c r="FC696" i="42"/>
  <c r="FC698" i="42"/>
  <c r="FC700" i="42"/>
  <c r="FC702" i="42"/>
  <c r="FC704" i="42"/>
  <c r="FC706" i="42"/>
  <c r="FC708" i="42"/>
  <c r="FC710" i="42"/>
  <c r="FC403" i="42"/>
  <c r="FC411" i="42"/>
  <c r="FC419" i="42"/>
  <c r="FC427" i="42"/>
  <c r="FC435" i="42"/>
  <c r="FC443" i="42"/>
  <c r="FC451" i="42"/>
  <c r="FC459" i="42"/>
  <c r="FC467" i="42"/>
  <c r="FC475" i="42"/>
  <c r="FC529" i="42"/>
  <c r="FC537" i="42"/>
  <c r="FC545" i="42"/>
  <c r="FC553" i="42"/>
  <c r="FC561" i="42"/>
  <c r="FC569" i="42"/>
  <c r="FC577" i="42"/>
  <c r="FC585" i="42"/>
  <c r="FC593" i="42"/>
  <c r="FC601" i="42"/>
  <c r="FC609" i="42"/>
  <c r="FC617" i="42"/>
  <c r="FC625" i="42"/>
  <c r="FC633" i="42"/>
  <c r="FC641" i="42"/>
  <c r="FC649" i="42"/>
  <c r="FC657" i="42"/>
  <c r="FC665" i="42"/>
  <c r="FC673" i="42"/>
  <c r="FC681" i="42"/>
  <c r="FC689" i="42"/>
  <c r="FC697" i="42"/>
  <c r="FC705" i="42"/>
  <c r="FC527" i="42"/>
  <c r="FC535" i="42"/>
  <c r="FC543" i="42"/>
  <c r="FC551" i="42"/>
  <c r="FC559" i="42"/>
  <c r="FC567" i="42"/>
  <c r="FC575" i="42"/>
  <c r="FC583" i="42"/>
  <c r="FC591" i="42"/>
  <c r="FC599" i="42"/>
  <c r="FC607" i="42"/>
  <c r="FC615" i="42"/>
  <c r="FC623" i="42"/>
  <c r="FC631" i="42"/>
  <c r="FC639" i="42"/>
  <c r="FC647" i="42"/>
  <c r="FC655" i="42"/>
  <c r="FC663" i="42"/>
  <c r="FC671" i="42"/>
  <c r="FC679" i="42"/>
  <c r="FC687" i="42"/>
  <c r="FC695" i="42"/>
  <c r="FC703" i="42"/>
  <c r="FC712" i="42"/>
  <c r="FC714" i="42"/>
  <c r="FC716" i="42"/>
  <c r="FC718" i="42"/>
  <c r="FC720" i="42"/>
  <c r="FC722" i="42"/>
  <c r="FC724" i="42"/>
  <c r="FC726" i="42"/>
  <c r="FC728" i="42"/>
  <c r="FC730" i="42"/>
  <c r="FC732" i="42"/>
  <c r="FC734" i="42"/>
  <c r="FC736" i="42"/>
  <c r="FC738" i="42"/>
  <c r="FC740" i="42"/>
  <c r="FC742" i="42"/>
  <c r="FC744" i="42"/>
  <c r="FC746" i="42"/>
  <c r="FC748" i="42"/>
  <c r="FC750" i="42"/>
  <c r="FC752" i="42"/>
  <c r="FC754" i="42"/>
  <c r="FC756" i="42"/>
  <c r="FC758" i="42"/>
  <c r="FC760" i="42"/>
  <c r="FC762" i="42"/>
  <c r="FC764" i="42"/>
  <c r="FC766" i="42"/>
  <c r="FC768" i="42"/>
  <c r="FC770" i="42"/>
  <c r="FC772" i="42"/>
  <c r="FC774" i="42"/>
  <c r="FC776" i="42"/>
  <c r="FC778" i="42"/>
  <c r="FC780" i="42"/>
  <c r="FC782" i="42"/>
  <c r="FC784" i="42"/>
  <c r="FC786" i="42"/>
  <c r="FC788" i="42"/>
  <c r="FC790" i="42"/>
  <c r="FC792" i="42"/>
  <c r="FC794" i="42"/>
  <c r="FC796" i="42"/>
  <c r="FC798" i="42"/>
  <c r="FC800" i="42"/>
  <c r="FC802" i="42"/>
  <c r="FC804" i="42"/>
  <c r="FC806" i="42"/>
  <c r="FC808" i="42"/>
  <c r="FC810" i="42"/>
  <c r="FC812" i="42"/>
  <c r="FC814" i="42"/>
  <c r="FC816" i="42"/>
  <c r="FC818" i="42"/>
  <c r="FC820" i="42"/>
  <c r="FC822" i="42"/>
  <c r="FC824" i="42"/>
  <c r="FC826" i="42"/>
  <c r="FC828" i="42"/>
  <c r="FC830" i="42"/>
  <c r="FC832" i="42"/>
  <c r="FC834" i="42"/>
  <c r="FC836" i="42"/>
  <c r="FC838" i="42"/>
  <c r="FC840" i="42"/>
  <c r="FC842" i="42"/>
  <c r="FC844" i="42"/>
  <c r="FC846" i="42"/>
  <c r="FC848" i="42"/>
  <c r="FC850" i="42"/>
  <c r="FC852" i="42"/>
  <c r="FC854" i="42"/>
  <c r="FC856" i="42"/>
  <c r="FC525" i="42"/>
  <c r="FC533" i="42"/>
  <c r="FC541" i="42"/>
  <c r="FC549" i="42"/>
  <c r="FC557" i="42"/>
  <c r="FC565" i="42"/>
  <c r="FC573" i="42"/>
  <c r="FC581" i="42"/>
  <c r="FC589" i="42"/>
  <c r="FC597" i="42"/>
  <c r="FC605" i="42"/>
  <c r="FC613" i="42"/>
  <c r="FC621" i="42"/>
  <c r="FC629" i="42"/>
  <c r="FC637" i="42"/>
  <c r="FC645" i="42"/>
  <c r="FC653" i="42"/>
  <c r="FC661" i="42"/>
  <c r="FC669" i="42"/>
  <c r="FC677" i="42"/>
  <c r="FC685" i="42"/>
  <c r="FC693" i="42"/>
  <c r="FC701" i="42"/>
  <c r="FC709" i="42"/>
  <c r="FC547" i="42"/>
  <c r="FC579" i="42"/>
  <c r="FC611" i="42"/>
  <c r="FC643" i="42"/>
  <c r="FC675" i="42"/>
  <c r="FC707" i="42"/>
  <c r="FC711" i="42"/>
  <c r="FC719" i="42"/>
  <c r="FC727" i="42"/>
  <c r="FC735" i="42"/>
  <c r="FC743" i="42"/>
  <c r="FC751" i="42"/>
  <c r="FC767" i="42"/>
  <c r="FC775" i="42"/>
  <c r="FC783" i="42"/>
  <c r="FC791" i="42"/>
  <c r="FC799" i="42"/>
  <c r="FC807" i="42"/>
  <c r="FC815" i="42"/>
  <c r="FC823" i="42"/>
  <c r="FC831" i="42"/>
  <c r="FC839" i="42"/>
  <c r="FC847" i="42"/>
  <c r="FC855" i="42"/>
  <c r="FC523" i="42"/>
  <c r="FC555" i="42"/>
  <c r="FC587" i="42"/>
  <c r="FC619" i="42"/>
  <c r="FC651" i="42"/>
  <c r="FC683" i="42"/>
  <c r="FC717" i="42"/>
  <c r="FC725" i="42"/>
  <c r="FC733" i="42"/>
  <c r="FC741" i="42"/>
  <c r="FC749" i="42"/>
  <c r="FC761" i="42"/>
  <c r="FC765" i="42"/>
  <c r="FC773" i="42"/>
  <c r="FC781" i="42"/>
  <c r="FC789" i="42"/>
  <c r="FC797" i="42"/>
  <c r="FC805" i="42"/>
  <c r="FC813" i="42"/>
  <c r="FC821" i="42"/>
  <c r="FC829" i="42"/>
  <c r="FC837" i="42"/>
  <c r="FC845" i="42"/>
  <c r="FC853" i="42"/>
  <c r="FC858" i="42"/>
  <c r="FC860" i="42"/>
  <c r="FC862" i="42"/>
  <c r="FC864" i="42"/>
  <c r="FC866" i="42"/>
  <c r="FC868" i="42"/>
  <c r="FC870" i="42"/>
  <c r="FC872" i="42"/>
  <c r="FC874" i="42"/>
  <c r="FC876" i="42"/>
  <c r="FC878" i="42"/>
  <c r="FC880" i="42"/>
  <c r="FC882" i="42"/>
  <c r="FC884" i="42"/>
  <c r="FC886" i="42"/>
  <c r="FC888" i="42"/>
  <c r="FC890" i="42"/>
  <c r="FC892" i="42"/>
  <c r="FC894" i="42"/>
  <c r="FC896" i="42"/>
  <c r="FC898" i="42"/>
  <c r="FC900" i="42"/>
  <c r="FC902" i="42"/>
  <c r="FC904" i="42"/>
  <c r="FC906" i="42"/>
  <c r="FC908" i="42"/>
  <c r="FC910" i="42"/>
  <c r="FC912" i="42"/>
  <c r="FC914" i="42"/>
  <c r="FC916" i="42"/>
  <c r="FC918" i="42"/>
  <c r="FC920" i="42"/>
  <c r="FC922" i="42"/>
  <c r="FC924" i="42"/>
  <c r="FC926" i="42"/>
  <c r="FC928" i="42"/>
  <c r="FC930" i="42"/>
  <c r="FC932" i="42"/>
  <c r="FC934" i="42"/>
  <c r="FC936" i="42"/>
  <c r="FC938" i="42"/>
  <c r="FC940" i="42"/>
  <c r="FC942" i="42"/>
  <c r="FC944" i="42"/>
  <c r="FC946" i="42"/>
  <c r="FC948" i="42"/>
  <c r="FC950" i="42"/>
  <c r="FC952" i="42"/>
  <c r="FC954" i="42"/>
  <c r="FC956" i="42"/>
  <c r="FC958" i="42"/>
  <c r="FC960" i="42"/>
  <c r="FC962" i="42"/>
  <c r="FC964" i="42"/>
  <c r="FC966" i="42"/>
  <c r="FC968" i="42"/>
  <c r="FC970" i="42"/>
  <c r="FC972" i="42"/>
  <c r="FC974" i="42"/>
  <c r="FC976" i="42"/>
  <c r="FC978" i="42"/>
  <c r="FC980" i="42"/>
  <c r="FC982" i="42"/>
  <c r="FC984" i="42"/>
  <c r="FC986" i="42"/>
  <c r="FC988" i="42"/>
  <c r="FC990" i="42"/>
  <c r="FC992" i="42"/>
  <c r="FC994" i="42"/>
  <c r="FC996" i="42"/>
  <c r="FC998" i="42"/>
  <c r="FC1000" i="42"/>
  <c r="FC1002" i="42"/>
  <c r="FC1004" i="42"/>
  <c r="FC1006" i="42"/>
  <c r="FC1008" i="42"/>
  <c r="FC1010" i="42"/>
  <c r="FC531" i="42"/>
  <c r="FC563" i="42"/>
  <c r="FC595" i="42"/>
  <c r="FC627" i="42"/>
  <c r="FC659" i="42"/>
  <c r="FC691" i="42"/>
  <c r="FC715" i="42"/>
  <c r="FC723" i="42"/>
  <c r="FC731" i="42"/>
  <c r="FC739" i="42"/>
  <c r="FC747" i="42"/>
  <c r="FC755" i="42"/>
  <c r="FC759" i="42"/>
  <c r="FC763" i="42"/>
  <c r="FC771" i="42"/>
  <c r="FC779" i="42"/>
  <c r="FC787" i="42"/>
  <c r="FC795" i="42"/>
  <c r="FC803" i="42"/>
  <c r="FC811" i="42"/>
  <c r="FC819" i="42"/>
  <c r="FC827" i="42"/>
  <c r="FC835" i="42"/>
  <c r="FC843" i="42"/>
  <c r="FC851" i="42"/>
  <c r="FC539" i="42"/>
  <c r="FC571" i="42"/>
  <c r="FC603" i="42"/>
  <c r="FC635" i="42"/>
  <c r="FC667" i="42"/>
  <c r="FC699" i="42"/>
  <c r="FC713" i="42"/>
  <c r="FC721" i="42"/>
  <c r="FC729" i="42"/>
  <c r="FC737" i="42"/>
  <c r="FC745" i="42"/>
  <c r="FC753" i="42"/>
  <c r="FC757" i="42"/>
  <c r="FC769" i="42"/>
  <c r="FC777" i="42"/>
  <c r="FC785" i="42"/>
  <c r="FC793" i="42"/>
  <c r="FC801" i="42"/>
  <c r="FC809" i="42"/>
  <c r="FC817" i="42"/>
  <c r="FC825" i="42"/>
  <c r="FC833" i="42"/>
  <c r="FC841" i="42"/>
  <c r="FC849" i="42"/>
  <c r="FC857" i="42"/>
  <c r="FC859" i="42"/>
  <c r="FC861" i="42"/>
  <c r="FC863" i="42"/>
  <c r="FC865" i="42"/>
  <c r="FC867" i="42"/>
  <c r="FC869" i="42"/>
  <c r="FC871" i="42"/>
  <c r="FC873" i="42"/>
  <c r="FC875" i="42"/>
  <c r="FC877" i="42"/>
  <c r="FC879" i="42"/>
  <c r="FC881" i="42"/>
  <c r="FC883" i="42"/>
  <c r="FC885" i="42"/>
  <c r="FC887" i="42"/>
  <c r="FC895" i="42"/>
  <c r="FC903" i="42"/>
  <c r="FC911" i="42"/>
  <c r="FC919" i="42"/>
  <c r="FC923" i="42"/>
  <c r="FC931" i="42"/>
  <c r="FC939" i="42"/>
  <c r="FC947" i="42"/>
  <c r="FC955" i="42"/>
  <c r="FC963" i="42"/>
  <c r="FC971" i="42"/>
  <c r="FC979" i="42"/>
  <c r="FC987" i="42"/>
  <c r="FC995" i="42"/>
  <c r="FC1003" i="42"/>
  <c r="FC1012" i="42"/>
  <c r="FC1014" i="42"/>
  <c r="FC1016" i="42"/>
  <c r="FC1018" i="42"/>
  <c r="FC1020" i="42"/>
  <c r="FC1022" i="42"/>
  <c r="FC1024" i="42"/>
  <c r="FC1026" i="42"/>
  <c r="FC1028" i="42"/>
  <c r="FC1030" i="42"/>
  <c r="FC1032" i="42"/>
  <c r="FC1034" i="42"/>
  <c r="FC1036" i="42"/>
  <c r="FC1038" i="42"/>
  <c r="FC1040" i="42"/>
  <c r="FC1042" i="42"/>
  <c r="FC1044" i="42"/>
  <c r="FC1046" i="42"/>
  <c r="FC1048" i="42"/>
  <c r="FC1050" i="42"/>
  <c r="FC1052" i="42"/>
  <c r="FC1054" i="42"/>
  <c r="FC1056" i="42"/>
  <c r="FC1058" i="42"/>
  <c r="FC1060" i="42"/>
  <c r="FC1062" i="42"/>
  <c r="FC1064" i="42"/>
  <c r="FC1066" i="42"/>
  <c r="FC1068" i="42"/>
  <c r="FC1070" i="42"/>
  <c r="FC1072" i="42"/>
  <c r="FC1074" i="42"/>
  <c r="FC1076" i="42"/>
  <c r="FC1078" i="42"/>
  <c r="FC1080" i="42"/>
  <c r="FC1082" i="42"/>
  <c r="FC1084" i="42"/>
  <c r="FC1086" i="42"/>
  <c r="FC1088" i="42"/>
  <c r="FC1090" i="42"/>
  <c r="FC1092" i="42"/>
  <c r="FC1094" i="42"/>
  <c r="FC1096" i="42"/>
  <c r="FC1098" i="42"/>
  <c r="FC1100" i="42"/>
  <c r="FC1102" i="42"/>
  <c r="FC1104" i="42"/>
  <c r="FC893" i="42"/>
  <c r="FC901" i="42"/>
  <c r="FC909" i="42"/>
  <c r="FC917" i="42"/>
  <c r="FC929" i="42"/>
  <c r="FC937" i="42"/>
  <c r="FC945" i="42"/>
  <c r="FC953" i="42"/>
  <c r="FC961" i="42"/>
  <c r="FC969" i="42"/>
  <c r="FC977" i="42"/>
  <c r="FC985" i="42"/>
  <c r="FC993" i="42"/>
  <c r="FC1001" i="42"/>
  <c r="FC1009" i="42"/>
  <c r="FC891" i="42"/>
  <c r="FC899" i="42"/>
  <c r="FC907" i="42"/>
  <c r="FC915" i="42"/>
  <c r="FC927" i="42"/>
  <c r="FC935" i="42"/>
  <c r="FC943" i="42"/>
  <c r="FC951" i="42"/>
  <c r="FC959" i="42"/>
  <c r="FC967" i="42"/>
  <c r="FC975" i="42"/>
  <c r="FC983" i="42"/>
  <c r="FC991" i="42"/>
  <c r="FC999" i="42"/>
  <c r="FC1007" i="42"/>
  <c r="FC1011" i="42"/>
  <c r="FC1013" i="42"/>
  <c r="FC1015" i="42"/>
  <c r="FC1017" i="42"/>
  <c r="FC1019" i="42"/>
  <c r="FC1021" i="42"/>
  <c r="FC1023" i="42"/>
  <c r="FC1025" i="42"/>
  <c r="FC1027" i="42"/>
  <c r="FC1029" i="42"/>
  <c r="FC1031" i="42"/>
  <c r="FC1033" i="42"/>
  <c r="FC1035" i="42"/>
  <c r="FC1037" i="42"/>
  <c r="FC1039" i="42"/>
  <c r="FC1041" i="42"/>
  <c r="FC1043" i="42"/>
  <c r="FC1045" i="42"/>
  <c r="FC1047" i="42"/>
  <c r="FC1049" i="42"/>
  <c r="FC1051" i="42"/>
  <c r="FC1053" i="42"/>
  <c r="FC1055" i="42"/>
  <c r="FC1057" i="42"/>
  <c r="FC1059" i="42"/>
  <c r="FC1061" i="42"/>
  <c r="FC1063" i="42"/>
  <c r="FC1065" i="42"/>
  <c r="FC1067" i="42"/>
  <c r="FC1069" i="42"/>
  <c r="FC1071" i="42"/>
  <c r="FC1073" i="42"/>
  <c r="FC1075" i="42"/>
  <c r="FC1077" i="42"/>
  <c r="FC1079" i="42"/>
  <c r="FC1081" i="42"/>
  <c r="FC1083" i="42"/>
  <c r="FC1085" i="42"/>
  <c r="FC1087" i="42"/>
  <c r="FC1089" i="42"/>
  <c r="FC1091" i="42"/>
  <c r="FC1093" i="42"/>
  <c r="FC1095" i="42"/>
  <c r="FC1097" i="42"/>
  <c r="FC1099" i="42"/>
  <c r="FC1101" i="42"/>
  <c r="FC1103" i="42"/>
  <c r="FC889" i="42"/>
  <c r="FC897" i="42"/>
  <c r="FC905" i="42"/>
  <c r="FC913" i="42"/>
  <c r="FC921" i="42"/>
  <c r="FC925" i="42"/>
  <c r="FC933" i="42"/>
  <c r="FC941" i="42"/>
  <c r="FC949" i="42"/>
  <c r="FC957" i="42"/>
  <c r="FC965" i="42"/>
  <c r="FC973" i="42"/>
  <c r="FC981" i="42"/>
  <c r="FC989" i="42"/>
  <c r="FC997" i="42"/>
  <c r="FC1005" i="42"/>
  <c r="F1137" i="43"/>
  <c r="J1137" i="43"/>
  <c r="N1137" i="43"/>
  <c r="H1137" i="43"/>
  <c r="AG1137" i="43" s="1"/>
  <c r="M1137" i="43"/>
  <c r="I1137" i="43"/>
  <c r="L1137" i="43"/>
  <c r="AK1137" i="43" s="1"/>
  <c r="G1137" i="43"/>
  <c r="E1137" i="43"/>
  <c r="C1137" i="43" s="1"/>
  <c r="K1137" i="43"/>
  <c r="F1141" i="43"/>
  <c r="AE1141" i="43" s="1"/>
  <c r="J1141" i="43"/>
  <c r="AI1141" i="43" s="1"/>
  <c r="N1141" i="43"/>
  <c r="AM1141" i="43" s="1"/>
  <c r="I1141" i="43"/>
  <c r="E1141" i="43"/>
  <c r="C1141" i="43" s="1"/>
  <c r="H1141" i="43"/>
  <c r="M1141" i="43"/>
  <c r="G1141" i="43"/>
  <c r="K1141" i="43"/>
  <c r="L1141" i="43"/>
  <c r="AK1141" i="43" s="1"/>
  <c r="F1145" i="43"/>
  <c r="J1145" i="43"/>
  <c r="N1145" i="43"/>
  <c r="Y1145" i="43" s="1"/>
  <c r="K1145" i="43"/>
  <c r="AJ1145" i="43" s="1"/>
  <c r="E1145" i="43"/>
  <c r="P1145" i="43" s="1"/>
  <c r="Z1145" i="43" s="1"/>
  <c r="H1145" i="43"/>
  <c r="G1145" i="43"/>
  <c r="R1145" i="43" s="1"/>
  <c r="I1145" i="43"/>
  <c r="AH1145" i="43" s="1"/>
  <c r="L1145" i="43"/>
  <c r="AK1145" i="43" s="1"/>
  <c r="M1145" i="43"/>
  <c r="F1149" i="43"/>
  <c r="AE1149" i="43" s="1"/>
  <c r="J1149" i="43"/>
  <c r="AI1149" i="43" s="1"/>
  <c r="N1149" i="43"/>
  <c r="E1149" i="43"/>
  <c r="AA1149" i="43" s="1"/>
  <c r="AO1149" i="43" s="1"/>
  <c r="G1149" i="43"/>
  <c r="L1149" i="43"/>
  <c r="H1149" i="43"/>
  <c r="I1149" i="43"/>
  <c r="K1149" i="43"/>
  <c r="AJ1149" i="43" s="1"/>
  <c r="M1149" i="43"/>
  <c r="AL1149" i="43" s="1"/>
  <c r="F1153" i="43"/>
  <c r="AE1153" i="43" s="1"/>
  <c r="J1153" i="43"/>
  <c r="AI1153" i="43" s="1"/>
  <c r="N1153" i="43"/>
  <c r="H1153" i="43"/>
  <c r="AG1153" i="43" s="1"/>
  <c r="M1153" i="43"/>
  <c r="G1153" i="43"/>
  <c r="E1153" i="43"/>
  <c r="I1153" i="43"/>
  <c r="AH1153" i="43" s="1"/>
  <c r="K1153" i="43"/>
  <c r="L1153" i="43"/>
  <c r="F1157" i="43"/>
  <c r="AE1157" i="43" s="1"/>
  <c r="J1157" i="43"/>
  <c r="AI1157" i="43" s="1"/>
  <c r="N1157" i="43"/>
  <c r="E1157" i="43"/>
  <c r="AA1157" i="43" s="1"/>
  <c r="AO1157" i="43" s="1"/>
  <c r="H1157" i="43"/>
  <c r="M1157" i="43"/>
  <c r="AL1157" i="43" s="1"/>
  <c r="I1157" i="43"/>
  <c r="K1157" i="43"/>
  <c r="G1157" i="43"/>
  <c r="L1157" i="43"/>
  <c r="F1161" i="43"/>
  <c r="AE1161" i="43" s="1"/>
  <c r="J1161" i="43"/>
  <c r="N1161" i="43"/>
  <c r="E1161" i="43"/>
  <c r="AA1161" i="43" s="1"/>
  <c r="AO1161" i="43" s="1"/>
  <c r="I1161" i="43"/>
  <c r="AH1161" i="43" s="1"/>
  <c r="K1161" i="43"/>
  <c r="G1161" i="43"/>
  <c r="L1161" i="43"/>
  <c r="AK1161" i="43" s="1"/>
  <c r="H1161" i="43"/>
  <c r="M1161" i="43"/>
  <c r="F1165" i="43"/>
  <c r="J1165" i="43"/>
  <c r="AI1165" i="43" s="1"/>
  <c r="N1165" i="43"/>
  <c r="AM1165" i="43" s="1"/>
  <c r="E1165" i="43"/>
  <c r="AA1165" i="43" s="1"/>
  <c r="AO1165" i="43" s="1"/>
  <c r="K1165" i="43"/>
  <c r="G1165" i="43"/>
  <c r="AF1165" i="43" s="1"/>
  <c r="L1165" i="43"/>
  <c r="W1165" i="43" s="1"/>
  <c r="H1165" i="43"/>
  <c r="M1165" i="43"/>
  <c r="I1165" i="43"/>
  <c r="F1169" i="43"/>
  <c r="J1169" i="43"/>
  <c r="N1169" i="43"/>
  <c r="AM1169" i="43" s="1"/>
  <c r="G1169" i="43"/>
  <c r="AF1169" i="43" s="1"/>
  <c r="L1169" i="43"/>
  <c r="H1169" i="43"/>
  <c r="AG1169" i="43" s="1"/>
  <c r="M1169" i="43"/>
  <c r="I1169" i="43"/>
  <c r="E1169" i="43"/>
  <c r="AD1169" i="43" s="1"/>
  <c r="AN1169" i="43" s="1"/>
  <c r="K1169" i="43"/>
  <c r="F1173" i="43"/>
  <c r="Q1173" i="43" s="1"/>
  <c r="J1173" i="43"/>
  <c r="N1173" i="43"/>
  <c r="AM1173" i="43" s="1"/>
  <c r="E1173" i="43"/>
  <c r="AD1173" i="43" s="1"/>
  <c r="AP1173" i="43" s="1"/>
  <c r="H1173" i="43"/>
  <c r="S1173" i="43" s="1"/>
  <c r="M1173" i="43"/>
  <c r="I1173" i="43"/>
  <c r="K1173" i="43"/>
  <c r="AJ1173" i="43" s="1"/>
  <c r="G1173" i="43"/>
  <c r="L1173" i="43"/>
  <c r="F1177" i="43"/>
  <c r="J1177" i="43"/>
  <c r="N1177" i="43"/>
  <c r="E1177" i="43"/>
  <c r="I1177" i="43"/>
  <c r="K1177" i="43"/>
  <c r="G1177" i="43"/>
  <c r="AF1177" i="43" s="1"/>
  <c r="L1177" i="43"/>
  <c r="M1177" i="43"/>
  <c r="AL1177" i="43" s="1"/>
  <c r="H1177" i="43"/>
  <c r="S1177" i="43" s="1"/>
  <c r="F1181" i="43"/>
  <c r="J1181" i="43"/>
  <c r="AI1181" i="43" s="1"/>
  <c r="N1181" i="43"/>
  <c r="E1181" i="43"/>
  <c r="K1181" i="43"/>
  <c r="AJ1181" i="43" s="1"/>
  <c r="G1181" i="43"/>
  <c r="AF1181" i="43" s="1"/>
  <c r="L1181" i="43"/>
  <c r="H1181" i="43"/>
  <c r="M1181" i="43"/>
  <c r="I1181" i="43"/>
  <c r="F1185" i="43"/>
  <c r="J1185" i="43"/>
  <c r="N1185" i="43"/>
  <c r="Y1185" i="43" s="1"/>
  <c r="G1185" i="43"/>
  <c r="R1185" i="43" s="1"/>
  <c r="L1185" i="43"/>
  <c r="E1185" i="43"/>
  <c r="H1185" i="43"/>
  <c r="S1185" i="43" s="1"/>
  <c r="M1185" i="43"/>
  <c r="AL1185" i="43" s="1"/>
  <c r="I1185" i="43"/>
  <c r="AH1185" i="43" s="1"/>
  <c r="K1185" i="43"/>
  <c r="F1189" i="43"/>
  <c r="AE1189" i="43" s="1"/>
  <c r="J1189" i="43"/>
  <c r="AI1189" i="43" s="1"/>
  <c r="N1189" i="43"/>
  <c r="E1189" i="43"/>
  <c r="H1189" i="43"/>
  <c r="M1189" i="43"/>
  <c r="X1189" i="43" s="1"/>
  <c r="I1189" i="43"/>
  <c r="T1189" i="43" s="1"/>
  <c r="K1189" i="43"/>
  <c r="L1189" i="43"/>
  <c r="G1189" i="43"/>
  <c r="F1193" i="43"/>
  <c r="AE1193" i="43" s="1"/>
  <c r="J1193" i="43"/>
  <c r="N1193" i="43"/>
  <c r="AM1193" i="43" s="1"/>
  <c r="E1193" i="43"/>
  <c r="C1193" i="43" s="1"/>
  <c r="I1193" i="43"/>
  <c r="AH1193" i="43" s="1"/>
  <c r="K1193" i="43"/>
  <c r="AJ1193" i="43" s="1"/>
  <c r="G1193" i="43"/>
  <c r="AF1193" i="43" s="1"/>
  <c r="L1193" i="43"/>
  <c r="AK1193" i="43" s="1"/>
  <c r="H1193" i="43"/>
  <c r="M1193" i="43"/>
  <c r="F1197" i="43"/>
  <c r="Q1197" i="43" s="1"/>
  <c r="J1197" i="43"/>
  <c r="AI1197" i="43" s="1"/>
  <c r="N1197" i="43"/>
  <c r="E1197" i="43"/>
  <c r="AA1197" i="43" s="1"/>
  <c r="AO1197" i="43" s="1"/>
  <c r="K1197" i="43"/>
  <c r="G1197" i="43"/>
  <c r="AF1197" i="43" s="1"/>
  <c r="L1197" i="43"/>
  <c r="AK1197" i="43" s="1"/>
  <c r="H1197" i="43"/>
  <c r="AG1197" i="43" s="1"/>
  <c r="M1197" i="43"/>
  <c r="X1197" i="43" s="1"/>
  <c r="I1197" i="43"/>
  <c r="AH1197" i="43" s="1"/>
  <c r="H331" i="43"/>
  <c r="H363" i="43"/>
  <c r="H383" i="43"/>
  <c r="H447" i="43"/>
  <c r="H411" i="43"/>
  <c r="H445" i="43"/>
  <c r="S445" i="43" s="1"/>
  <c r="L321" i="43"/>
  <c r="AK321" i="43" s="1"/>
  <c r="L353" i="43"/>
  <c r="AK353" i="43" s="1"/>
  <c r="L399" i="43"/>
  <c r="AK399" i="43" s="1"/>
  <c r="L423" i="43"/>
  <c r="L465" i="43"/>
  <c r="W465" i="43" s="1"/>
  <c r="F497" i="43"/>
  <c r="Q497" i="43" s="1"/>
  <c r="M493" i="43"/>
  <c r="J489" i="43"/>
  <c r="H309" i="43"/>
  <c r="S309" i="43" s="1"/>
  <c r="H341" i="43"/>
  <c r="AG341" i="43" s="1"/>
  <c r="H373" i="43"/>
  <c r="H401" i="43"/>
  <c r="H433" i="43"/>
  <c r="S433" i="43" s="1"/>
  <c r="H483" i="43"/>
  <c r="S483" i="43" s="1"/>
  <c r="L307" i="43"/>
  <c r="L339" i="43"/>
  <c r="AK339" i="43" s="1"/>
  <c r="L371" i="43"/>
  <c r="W371" i="43" s="1"/>
  <c r="L385" i="43"/>
  <c r="W385" i="43" s="1"/>
  <c r="L453" i="43"/>
  <c r="L409" i="43"/>
  <c r="L451" i="43"/>
  <c r="N489" i="43"/>
  <c r="Y489" i="43" s="1"/>
  <c r="L493" i="43"/>
  <c r="AK493" i="43" s="1"/>
  <c r="J497" i="43"/>
  <c r="AI497" i="43" s="1"/>
  <c r="L495" i="43"/>
  <c r="N495" i="43"/>
  <c r="AM495" i="43" s="1"/>
  <c r="H311" i="43"/>
  <c r="H343" i="43"/>
  <c r="H375" i="43"/>
  <c r="S375" i="43" s="1"/>
  <c r="H379" i="43"/>
  <c r="S379" i="43" s="1"/>
  <c r="H431" i="43"/>
  <c r="H473" i="43"/>
  <c r="S473" i="43" s="1"/>
  <c r="H461" i="43"/>
  <c r="AG461" i="43" s="1"/>
  <c r="L333" i="43"/>
  <c r="W333" i="43" s="1"/>
  <c r="L365" i="43"/>
  <c r="AK365" i="43" s="1"/>
  <c r="L403" i="43"/>
  <c r="W403" i="43" s="1"/>
  <c r="L439" i="43"/>
  <c r="AK439" i="43" s="1"/>
  <c r="L481" i="43"/>
  <c r="W481" i="43" s="1"/>
  <c r="M497" i="43"/>
  <c r="AL497" i="43" s="1"/>
  <c r="H491" i="43"/>
  <c r="G491" i="43"/>
  <c r="I491" i="43"/>
  <c r="L489" i="43"/>
  <c r="AK489" i="43" s="1"/>
  <c r="M495" i="43"/>
  <c r="AL495" i="43" s="1"/>
  <c r="H321" i="43"/>
  <c r="AG321" i="43" s="1"/>
  <c r="H353" i="43"/>
  <c r="S353" i="43" s="1"/>
  <c r="H397" i="43"/>
  <c r="S397" i="43" s="1"/>
  <c r="H417" i="43"/>
  <c r="H467" i="43"/>
  <c r="L303" i="43"/>
  <c r="L335" i="43"/>
  <c r="L367" i="43"/>
  <c r="L397" i="43"/>
  <c r="L415" i="43"/>
  <c r="AK415" i="43" s="1"/>
  <c r="L457" i="43"/>
  <c r="W457" i="43" s="1"/>
  <c r="I333" i="43"/>
  <c r="I365" i="43"/>
  <c r="I399" i="43"/>
  <c r="T399" i="43" s="1"/>
  <c r="I431" i="43"/>
  <c r="I463" i="43"/>
  <c r="M315" i="43"/>
  <c r="M347" i="43"/>
  <c r="X347" i="43" s="1"/>
  <c r="M379" i="43"/>
  <c r="AL379" i="43" s="1"/>
  <c r="M405" i="43"/>
  <c r="X405" i="43" s="1"/>
  <c r="M439" i="43"/>
  <c r="AL439" i="43" s="1"/>
  <c r="I319" i="43"/>
  <c r="AH319" i="43" s="1"/>
  <c r="I351" i="43"/>
  <c r="T351" i="43" s="1"/>
  <c r="I385" i="43"/>
  <c r="I417" i="43"/>
  <c r="T417" i="43" s="1"/>
  <c r="I449" i="43"/>
  <c r="T449" i="43" s="1"/>
  <c r="I481" i="43"/>
  <c r="M309" i="43"/>
  <c r="M341" i="43"/>
  <c r="X341" i="43" s="1"/>
  <c r="M373" i="43"/>
  <c r="X373" i="43" s="1"/>
  <c r="M407" i="43"/>
  <c r="M443" i="43"/>
  <c r="X443" i="43" s="1"/>
  <c r="L483" i="43"/>
  <c r="I321" i="43"/>
  <c r="T321" i="43" s="1"/>
  <c r="I353" i="43"/>
  <c r="T353" i="43" s="1"/>
  <c r="I387" i="43"/>
  <c r="I419" i="43"/>
  <c r="AH419" i="43" s="1"/>
  <c r="I451" i="43"/>
  <c r="AH451" i="43" s="1"/>
  <c r="I483" i="43"/>
  <c r="M303" i="43"/>
  <c r="X303" i="43" s="1"/>
  <c r="M335" i="43"/>
  <c r="M367" i="43"/>
  <c r="X367" i="43" s="1"/>
  <c r="M401" i="43"/>
  <c r="M433" i="43"/>
  <c r="X433" i="43" s="1"/>
  <c r="I323" i="43"/>
  <c r="I355" i="43"/>
  <c r="AH355" i="43" s="1"/>
  <c r="I381" i="43"/>
  <c r="I413" i="43"/>
  <c r="I445" i="43"/>
  <c r="AH445" i="43" s="1"/>
  <c r="I477" i="43"/>
  <c r="T477" i="43" s="1"/>
  <c r="M329" i="43"/>
  <c r="M361" i="43"/>
  <c r="M395" i="43"/>
  <c r="M427" i="43"/>
  <c r="X427" i="43" s="1"/>
  <c r="M483" i="43"/>
  <c r="M457" i="43"/>
  <c r="F339" i="43"/>
  <c r="F373" i="43"/>
  <c r="Q373" i="43" s="1"/>
  <c r="F409" i="43"/>
  <c r="F441" i="43"/>
  <c r="F473" i="43"/>
  <c r="F329" i="43"/>
  <c r="Q329" i="43" s="1"/>
  <c r="J329" i="43"/>
  <c r="J381" i="43"/>
  <c r="J413" i="43"/>
  <c r="J445" i="43"/>
  <c r="AI445" i="43" s="1"/>
  <c r="J477" i="43"/>
  <c r="J373" i="43"/>
  <c r="N367" i="43"/>
  <c r="N397" i="43"/>
  <c r="Y397" i="43" s="1"/>
  <c r="F315" i="43"/>
  <c r="AE315" i="43" s="1"/>
  <c r="F349" i="43"/>
  <c r="F403" i="43"/>
  <c r="Q403" i="43" s="1"/>
  <c r="F435" i="43"/>
  <c r="AE435" i="43" s="1"/>
  <c r="F467" i="43"/>
  <c r="AE467" i="43" s="1"/>
  <c r="F335" i="43"/>
  <c r="Q335" i="43" s="1"/>
  <c r="F369" i="43"/>
  <c r="J305" i="43"/>
  <c r="J355" i="43"/>
  <c r="J407" i="43"/>
  <c r="J439" i="43"/>
  <c r="U439" i="43" s="1"/>
  <c r="J471" i="43"/>
  <c r="AI471" i="43" s="1"/>
  <c r="J349" i="43"/>
  <c r="AI349" i="43" s="1"/>
  <c r="N343" i="43"/>
  <c r="AM343" i="43" s="1"/>
  <c r="M453" i="43"/>
  <c r="X453" i="43" s="1"/>
  <c r="M485" i="43"/>
  <c r="F355" i="43"/>
  <c r="Q355" i="43" s="1"/>
  <c r="F389" i="43"/>
  <c r="F421" i="43"/>
  <c r="Q421" i="43" s="1"/>
  <c r="F453" i="43"/>
  <c r="Q453" i="43" s="1"/>
  <c r="F485" i="43"/>
  <c r="F313" i="43"/>
  <c r="J331" i="43"/>
  <c r="U331" i="43" s="1"/>
  <c r="J401" i="43"/>
  <c r="AI401" i="43" s="1"/>
  <c r="J433" i="43"/>
  <c r="J465" i="43"/>
  <c r="J357" i="43"/>
  <c r="N377" i="43"/>
  <c r="Y377" i="43" s="1"/>
  <c r="N413" i="43"/>
  <c r="AM413" i="43" s="1"/>
  <c r="F365" i="43"/>
  <c r="F407" i="43"/>
  <c r="AE407" i="43" s="1"/>
  <c r="F439" i="43"/>
  <c r="AE439" i="43" s="1"/>
  <c r="F471" i="43"/>
  <c r="F351" i="43"/>
  <c r="Q351" i="43" s="1"/>
  <c r="J353" i="43"/>
  <c r="J387" i="43"/>
  <c r="U387" i="43" s="1"/>
  <c r="J419" i="43"/>
  <c r="J451" i="43"/>
  <c r="J483" i="43"/>
  <c r="AI483" i="43" s="1"/>
  <c r="J335" i="43"/>
  <c r="AI335" i="43" s="1"/>
  <c r="N361" i="43"/>
  <c r="Y361" i="43" s="1"/>
  <c r="N437" i="43"/>
  <c r="Y437" i="43" s="1"/>
  <c r="N469" i="43"/>
  <c r="N355" i="43"/>
  <c r="Y355" i="43" s="1"/>
  <c r="G329" i="43"/>
  <c r="G361" i="43"/>
  <c r="G395" i="43"/>
  <c r="AF395" i="43" s="1"/>
  <c r="G427" i="43"/>
  <c r="AF427" i="43" s="1"/>
  <c r="G459" i="43"/>
  <c r="K305" i="43"/>
  <c r="K337" i="43"/>
  <c r="K369" i="43"/>
  <c r="V369" i="43" s="1"/>
  <c r="K401" i="43"/>
  <c r="K433" i="43"/>
  <c r="K465" i="43"/>
  <c r="N391" i="43"/>
  <c r="Y391" i="43" s="1"/>
  <c r="N423" i="43"/>
  <c r="N455" i="43"/>
  <c r="Y455" i="43" s="1"/>
  <c r="N487" i="43"/>
  <c r="N365" i="43"/>
  <c r="Y365" i="43" s="1"/>
  <c r="G315" i="43"/>
  <c r="R315" i="43" s="1"/>
  <c r="G347" i="43"/>
  <c r="G379" i="43"/>
  <c r="G389" i="43"/>
  <c r="G421" i="43"/>
  <c r="G453" i="43"/>
  <c r="AF453" i="43" s="1"/>
  <c r="G485" i="43"/>
  <c r="K331" i="43"/>
  <c r="K363" i="43"/>
  <c r="K411" i="43"/>
  <c r="K443" i="43"/>
  <c r="AJ443" i="43" s="1"/>
  <c r="K475" i="43"/>
  <c r="AJ475" i="43" s="1"/>
  <c r="N401" i="43"/>
  <c r="N433" i="43"/>
  <c r="N465" i="43"/>
  <c r="AM465" i="43" s="1"/>
  <c r="N339" i="43"/>
  <c r="Y339" i="43" s="1"/>
  <c r="N373" i="43"/>
  <c r="Y373" i="43" s="1"/>
  <c r="G325" i="43"/>
  <c r="G357" i="43"/>
  <c r="G407" i="43"/>
  <c r="R407" i="43" s="1"/>
  <c r="G439" i="43"/>
  <c r="G471" i="43"/>
  <c r="K317" i="43"/>
  <c r="AJ317" i="43" s="1"/>
  <c r="K349" i="43"/>
  <c r="K397" i="43"/>
  <c r="K429" i="43"/>
  <c r="K461" i="43"/>
  <c r="N387" i="43"/>
  <c r="Y387" i="43" s="1"/>
  <c r="N419" i="43"/>
  <c r="N451" i="43"/>
  <c r="Y451" i="43" s="1"/>
  <c r="N483" i="43"/>
  <c r="N317" i="43"/>
  <c r="Y317" i="43" s="1"/>
  <c r="G303" i="43"/>
  <c r="G335" i="43"/>
  <c r="G367" i="43"/>
  <c r="R367" i="43" s="1"/>
  <c r="G401" i="43"/>
  <c r="AF401" i="43" s="1"/>
  <c r="G433" i="43"/>
  <c r="G465" i="43"/>
  <c r="K311" i="43"/>
  <c r="V311" i="43" s="1"/>
  <c r="K343" i="43"/>
  <c r="V343" i="43" s="1"/>
  <c r="K375" i="43"/>
  <c r="K407" i="43"/>
  <c r="V407" i="43" s="1"/>
  <c r="K439" i="43"/>
  <c r="V439" i="43" s="1"/>
  <c r="K471" i="43"/>
  <c r="V471" i="43" s="1"/>
  <c r="H301" i="43"/>
  <c r="AG301" i="43" s="1"/>
  <c r="L195" i="43"/>
  <c r="AK195" i="43" s="1"/>
  <c r="L199" i="43"/>
  <c r="W199" i="43" s="1"/>
  <c r="L203" i="43"/>
  <c r="AK203" i="43" s="1"/>
  <c r="L207" i="43"/>
  <c r="W207" i="43" s="1"/>
  <c r="L211" i="43"/>
  <c r="L215" i="43"/>
  <c r="W215" i="43" s="1"/>
  <c r="L219" i="43"/>
  <c r="L223" i="43"/>
  <c r="AK223" i="43" s="1"/>
  <c r="L227" i="43"/>
  <c r="AK227" i="43" s="1"/>
  <c r="L231" i="43"/>
  <c r="AK231" i="43" s="1"/>
  <c r="L235" i="43"/>
  <c r="AK235" i="43" s="1"/>
  <c r="L239" i="43"/>
  <c r="W239" i="43" s="1"/>
  <c r="L243" i="43"/>
  <c r="AK243" i="43" s="1"/>
  <c r="L247" i="43"/>
  <c r="AK247" i="43" s="1"/>
  <c r="L251" i="43"/>
  <c r="AK251" i="43" s="1"/>
  <c r="L255" i="43"/>
  <c r="W255" i="43" s="1"/>
  <c r="L259" i="43"/>
  <c r="AK259" i="43" s="1"/>
  <c r="L263" i="43"/>
  <c r="W263" i="43" s="1"/>
  <c r="L267" i="43"/>
  <c r="AK267" i="43" s="1"/>
  <c r="L271" i="43"/>
  <c r="AK271" i="43" s="1"/>
  <c r="L275" i="43"/>
  <c r="L279" i="43"/>
  <c r="W279" i="43" s="1"/>
  <c r="L283" i="43"/>
  <c r="AK283" i="43" s="1"/>
  <c r="L287" i="43"/>
  <c r="W287" i="43" s="1"/>
  <c r="L291" i="43"/>
  <c r="AK291" i="43" s="1"/>
  <c r="L295" i="43"/>
  <c r="AK295" i="43" s="1"/>
  <c r="L299" i="43"/>
  <c r="W299" i="43" s="1"/>
  <c r="L11" i="43"/>
  <c r="W11" i="43" s="1"/>
  <c r="L15" i="43"/>
  <c r="L19" i="43"/>
  <c r="W19" i="43" s="1"/>
  <c r="L23" i="43"/>
  <c r="AK23" i="43" s="1"/>
  <c r="L27" i="43"/>
  <c r="W27" i="43" s="1"/>
  <c r="L31" i="43"/>
  <c r="L35" i="43"/>
  <c r="W35" i="43" s="1"/>
  <c r="L39" i="43"/>
  <c r="AK39" i="43" s="1"/>
  <c r="L43" i="43"/>
  <c r="W43" i="43" s="1"/>
  <c r="L47" i="43"/>
  <c r="L51" i="43"/>
  <c r="W51" i="43" s="1"/>
  <c r="L55" i="43"/>
  <c r="AK55" i="43" s="1"/>
  <c r="L59" i="43"/>
  <c r="W59" i="43" s="1"/>
  <c r="L63" i="43"/>
  <c r="AK63" i="43" s="1"/>
  <c r="L67" i="43"/>
  <c r="W67" i="43" s="1"/>
  <c r="L71" i="43"/>
  <c r="W71" i="43" s="1"/>
  <c r="L75" i="43"/>
  <c r="W75" i="43" s="1"/>
  <c r="L79" i="43"/>
  <c r="L83" i="43"/>
  <c r="W83" i="43" s="1"/>
  <c r="L87" i="43"/>
  <c r="W87" i="43" s="1"/>
  <c r="L91" i="43"/>
  <c r="W91" i="43" s="1"/>
  <c r="L95" i="43"/>
  <c r="L99" i="43"/>
  <c r="W99" i="43" s="1"/>
  <c r="L103" i="43"/>
  <c r="L107" i="43"/>
  <c r="W107" i="43" s="1"/>
  <c r="L111" i="43"/>
  <c r="W111" i="43" s="1"/>
  <c r="L115" i="43"/>
  <c r="AK115" i="43" s="1"/>
  <c r="L119" i="43"/>
  <c r="W119" i="43" s="1"/>
  <c r="L123" i="43"/>
  <c r="W123" i="43" s="1"/>
  <c r="L127" i="43"/>
  <c r="L131" i="43"/>
  <c r="W131" i="43" s="1"/>
  <c r="L135" i="43"/>
  <c r="L139" i="43"/>
  <c r="L143" i="43"/>
  <c r="L147" i="43"/>
  <c r="W147" i="43" s="1"/>
  <c r="L151" i="43"/>
  <c r="L155" i="43"/>
  <c r="W155" i="43" s="1"/>
  <c r="L159" i="43"/>
  <c r="L163" i="43"/>
  <c r="W163" i="43" s="1"/>
  <c r="L167" i="43"/>
  <c r="L171" i="43"/>
  <c r="W171" i="43" s="1"/>
  <c r="L175" i="43"/>
  <c r="W175" i="43" s="1"/>
  <c r="L179" i="43"/>
  <c r="W179" i="43" s="1"/>
  <c r="L183" i="43"/>
  <c r="W183" i="43" s="1"/>
  <c r="L187" i="43"/>
  <c r="W187" i="43" s="1"/>
  <c r="L191" i="43"/>
  <c r="I301" i="43"/>
  <c r="I285" i="43"/>
  <c r="I289" i="43"/>
  <c r="T289" i="43" s="1"/>
  <c r="I293" i="43"/>
  <c r="AH293" i="43" s="1"/>
  <c r="I297" i="43"/>
  <c r="AH297" i="43" s="1"/>
  <c r="M297" i="43"/>
  <c r="X297" i="43" s="1"/>
  <c r="M301" i="43"/>
  <c r="M291" i="43"/>
  <c r="M295" i="43"/>
  <c r="F201" i="43"/>
  <c r="AE201" i="43" s="1"/>
  <c r="F205" i="43"/>
  <c r="AE205" i="43" s="1"/>
  <c r="F209" i="43"/>
  <c r="Q209" i="43" s="1"/>
  <c r="F213" i="43"/>
  <c r="AE213" i="43" s="1"/>
  <c r="F217" i="43"/>
  <c r="Q217" i="43" s="1"/>
  <c r="F221" i="43"/>
  <c r="AE221" i="43" s="1"/>
  <c r="F225" i="43"/>
  <c r="Q225" i="43" s="1"/>
  <c r="F229" i="43"/>
  <c r="AE229" i="43" s="1"/>
  <c r="F233" i="43"/>
  <c r="AE233" i="43" s="1"/>
  <c r="F237" i="43"/>
  <c r="AE237" i="43" s="1"/>
  <c r="F241" i="43"/>
  <c r="F245" i="43"/>
  <c r="F249" i="43"/>
  <c r="Q249" i="43" s="1"/>
  <c r="F253" i="43"/>
  <c r="AE253" i="43" s="1"/>
  <c r="F257" i="43"/>
  <c r="Q257" i="43" s="1"/>
  <c r="F261" i="43"/>
  <c r="AE261" i="43" s="1"/>
  <c r="F265" i="43"/>
  <c r="Q265" i="43" s="1"/>
  <c r="F269" i="43"/>
  <c r="AE269" i="43" s="1"/>
  <c r="F273" i="43"/>
  <c r="Q273" i="43" s="1"/>
  <c r="F277" i="43"/>
  <c r="F281" i="43"/>
  <c r="Q281" i="43" s="1"/>
  <c r="F285" i="43"/>
  <c r="AE285" i="43" s="1"/>
  <c r="F289" i="43"/>
  <c r="Q289" i="43" s="1"/>
  <c r="F293" i="43"/>
  <c r="AE293" i="43" s="1"/>
  <c r="F297" i="43"/>
  <c r="Q297" i="43" s="1"/>
  <c r="F301" i="43"/>
  <c r="AE301" i="43" s="1"/>
  <c r="J249" i="43"/>
  <c r="AI249" i="43" s="1"/>
  <c r="J265" i="43"/>
  <c r="U265" i="43" s="1"/>
  <c r="J281" i="43"/>
  <c r="AI281" i="43" s="1"/>
  <c r="J297" i="43"/>
  <c r="U297" i="43" s="1"/>
  <c r="J9" i="43"/>
  <c r="U9" i="43" s="1"/>
  <c r="J15" i="43"/>
  <c r="AI15" i="43" s="1"/>
  <c r="J25" i="43"/>
  <c r="U25" i="43" s="1"/>
  <c r="J31" i="43"/>
  <c r="AI31" i="43" s="1"/>
  <c r="J41" i="43"/>
  <c r="J47" i="43"/>
  <c r="AI47" i="43" s="1"/>
  <c r="J57" i="43"/>
  <c r="U57" i="43" s="1"/>
  <c r="J63" i="43"/>
  <c r="J73" i="43"/>
  <c r="U73" i="43" s="1"/>
  <c r="J79" i="43"/>
  <c r="AI79" i="43" s="1"/>
  <c r="J89" i="43"/>
  <c r="U89" i="43" s="1"/>
  <c r="J95" i="43"/>
  <c r="J105" i="43"/>
  <c r="U105" i="43" s="1"/>
  <c r="J111" i="43"/>
  <c r="AI111" i="43" s="1"/>
  <c r="J121" i="43"/>
  <c r="U121" i="43" s="1"/>
  <c r="J127" i="43"/>
  <c r="U127" i="43" s="1"/>
  <c r="J137" i="43"/>
  <c r="U137" i="43" s="1"/>
  <c r="J143" i="43"/>
  <c r="J153" i="43"/>
  <c r="U153" i="43" s="1"/>
  <c r="J159" i="43"/>
  <c r="J169" i="43"/>
  <c r="U169" i="43" s="1"/>
  <c r="N13" i="43"/>
  <c r="N29" i="43"/>
  <c r="AM29" i="43" s="1"/>
  <c r="N45" i="43"/>
  <c r="AM45" i="43" s="1"/>
  <c r="N61" i="43"/>
  <c r="Y61" i="43" s="1"/>
  <c r="N77" i="43"/>
  <c r="N93" i="43"/>
  <c r="Y93" i="43" s="1"/>
  <c r="N109" i="43"/>
  <c r="AM109" i="43" s="1"/>
  <c r="N125" i="43"/>
  <c r="Y125" i="43" s="1"/>
  <c r="N141" i="43"/>
  <c r="AM141" i="43" s="1"/>
  <c r="N157" i="43"/>
  <c r="N173" i="43"/>
  <c r="N189" i="43"/>
  <c r="Y189" i="43" s="1"/>
  <c r="N205" i="43"/>
  <c r="N221" i="43"/>
  <c r="N237" i="43"/>
  <c r="N253" i="43"/>
  <c r="AM253" i="43" s="1"/>
  <c r="N269" i="43"/>
  <c r="Y269" i="43" s="1"/>
  <c r="N285" i="43"/>
  <c r="AM285" i="43" s="1"/>
  <c r="G11" i="43"/>
  <c r="R11" i="43" s="1"/>
  <c r="G21" i="43"/>
  <c r="R21" i="43" s="1"/>
  <c r="G27" i="43"/>
  <c r="R27" i="43" s="1"/>
  <c r="G37" i="43"/>
  <c r="R37" i="43" s="1"/>
  <c r="G43" i="43"/>
  <c r="R43" i="43" s="1"/>
  <c r="G53" i="43"/>
  <c r="AF53" i="43" s="1"/>
  <c r="G59" i="43"/>
  <c r="R59" i="43" s="1"/>
  <c r="G69" i="43"/>
  <c r="AF69" i="43" s="1"/>
  <c r="G75" i="43"/>
  <c r="R75" i="43" s="1"/>
  <c r="G85" i="43"/>
  <c r="AF85" i="43" s="1"/>
  <c r="G91" i="43"/>
  <c r="R91" i="43" s="1"/>
  <c r="G101" i="43"/>
  <c r="R101" i="43" s="1"/>
  <c r="G107" i="43"/>
  <c r="AF107" i="43" s="1"/>
  <c r="G119" i="43"/>
  <c r="G127" i="43"/>
  <c r="AF127" i="43" s="1"/>
  <c r="G135" i="43"/>
  <c r="AF135" i="43" s="1"/>
  <c r="G143" i="43"/>
  <c r="G151" i="43"/>
  <c r="R151" i="43" s="1"/>
  <c r="G159" i="43"/>
  <c r="AF159" i="43" s="1"/>
  <c r="G167" i="43"/>
  <c r="R167" i="43" s="1"/>
  <c r="G175" i="43"/>
  <c r="G183" i="43"/>
  <c r="R183" i="43" s="1"/>
  <c r="G191" i="43"/>
  <c r="R191" i="43" s="1"/>
  <c r="G199" i="43"/>
  <c r="R199" i="43" s="1"/>
  <c r="G207" i="43"/>
  <c r="AF207" i="43" s="1"/>
  <c r="G215" i="43"/>
  <c r="AF215" i="43" s="1"/>
  <c r="G223" i="43"/>
  <c r="AF223" i="43" s="1"/>
  <c r="G231" i="43"/>
  <c r="AF231" i="43" s="1"/>
  <c r="G239" i="43"/>
  <c r="AF239" i="43" s="1"/>
  <c r="G247" i="43"/>
  <c r="R247" i="43" s="1"/>
  <c r="G255" i="43"/>
  <c r="G263" i="43"/>
  <c r="G271" i="43"/>
  <c r="AF271" i="43" s="1"/>
  <c r="G279" i="43"/>
  <c r="G287" i="43"/>
  <c r="R287" i="43" s="1"/>
  <c r="K299" i="43"/>
  <c r="V299" i="43" s="1"/>
  <c r="K275" i="43"/>
  <c r="K283" i="43"/>
  <c r="V283" i="43" s="1"/>
  <c r="K291" i="43"/>
  <c r="K15" i="43"/>
  <c r="V15" i="43" s="1"/>
  <c r="K23" i="43"/>
  <c r="K31" i="43"/>
  <c r="V31" i="43" s="1"/>
  <c r="K39" i="43"/>
  <c r="K47" i="43"/>
  <c r="K55" i="43"/>
  <c r="K63" i="43"/>
  <c r="V63" i="43" s="1"/>
  <c r="K71" i="43"/>
  <c r="AJ71" i="43" s="1"/>
  <c r="K79" i="43"/>
  <c r="V79" i="43" s="1"/>
  <c r="K87" i="43"/>
  <c r="K95" i="43"/>
  <c r="V95" i="43" s="1"/>
  <c r="K103" i="43"/>
  <c r="K111" i="43"/>
  <c r="AJ111" i="43" s="1"/>
  <c r="K119" i="43"/>
  <c r="V119" i="43" s="1"/>
  <c r="K127" i="43"/>
  <c r="V127" i="43" s="1"/>
  <c r="K135" i="43"/>
  <c r="V135" i="43" s="1"/>
  <c r="K143" i="43"/>
  <c r="K151" i="43"/>
  <c r="K159" i="43"/>
  <c r="V159" i="43" s="1"/>
  <c r="K167" i="43"/>
  <c r="AJ167" i="43" s="1"/>
  <c r="K175" i="43"/>
  <c r="AJ175" i="43" s="1"/>
  <c r="K183" i="43"/>
  <c r="K191" i="43"/>
  <c r="V191" i="43" s="1"/>
  <c r="K199" i="43"/>
  <c r="AJ199" i="43" s="1"/>
  <c r="K207" i="43"/>
  <c r="V207" i="43" s="1"/>
  <c r="K215" i="43"/>
  <c r="K223" i="43"/>
  <c r="V223" i="43" s="1"/>
  <c r="K231" i="43"/>
  <c r="K239" i="43"/>
  <c r="K247" i="43"/>
  <c r="K255" i="43"/>
  <c r="V255" i="43" s="1"/>
  <c r="K263" i="43"/>
  <c r="AJ263" i="43" s="1"/>
  <c r="E1142" i="43"/>
  <c r="C1142" i="43" s="1"/>
  <c r="I1142" i="43"/>
  <c r="M1142" i="43"/>
  <c r="AL1142" i="43" s="1"/>
  <c r="F1142" i="43"/>
  <c r="AE1142" i="43" s="1"/>
  <c r="K1142" i="43"/>
  <c r="G1142" i="43"/>
  <c r="N1142" i="43"/>
  <c r="H1142" i="43"/>
  <c r="J1142" i="43"/>
  <c r="L1142" i="43"/>
  <c r="AK1142" i="43" s="1"/>
  <c r="E1150" i="43"/>
  <c r="I1150" i="43"/>
  <c r="M1150" i="43"/>
  <c r="H1150" i="43"/>
  <c r="AG1150" i="43" s="1"/>
  <c r="N1150" i="43"/>
  <c r="AM1150" i="43" s="1"/>
  <c r="F1150" i="43"/>
  <c r="L1150" i="43"/>
  <c r="G1150" i="43"/>
  <c r="J1150" i="43"/>
  <c r="K1150" i="43"/>
  <c r="E1162" i="43"/>
  <c r="AA1162" i="43" s="1"/>
  <c r="AO1162" i="43" s="1"/>
  <c r="I1162" i="43"/>
  <c r="M1162" i="43"/>
  <c r="AL1162" i="43" s="1"/>
  <c r="F1162" i="43"/>
  <c r="K1162" i="43"/>
  <c r="G1162" i="43"/>
  <c r="L1162" i="43"/>
  <c r="H1162" i="43"/>
  <c r="N1162" i="43"/>
  <c r="J1162" i="43"/>
  <c r="E1170" i="43"/>
  <c r="C1170" i="43" s="1"/>
  <c r="I1170" i="43"/>
  <c r="M1170" i="43"/>
  <c r="X1170" i="43" s="1"/>
  <c r="H1170" i="43"/>
  <c r="N1170" i="43"/>
  <c r="AM1170" i="43" s="1"/>
  <c r="J1170" i="43"/>
  <c r="AI1170" i="43" s="1"/>
  <c r="F1170" i="43"/>
  <c r="K1170" i="43"/>
  <c r="AJ1170" i="43" s="1"/>
  <c r="L1170" i="43"/>
  <c r="AK1170" i="43" s="1"/>
  <c r="G1170" i="43"/>
  <c r="AF1170" i="43" s="1"/>
  <c r="E1178" i="43"/>
  <c r="P1178" i="43" s="1"/>
  <c r="AB1178" i="43" s="1"/>
  <c r="I1178" i="43"/>
  <c r="AH1178" i="43" s="1"/>
  <c r="M1178" i="43"/>
  <c r="AL1178" i="43" s="1"/>
  <c r="F1178" i="43"/>
  <c r="K1178" i="43"/>
  <c r="G1178" i="43"/>
  <c r="R1178" i="43" s="1"/>
  <c r="L1178" i="43"/>
  <c r="AK1178" i="43" s="1"/>
  <c r="H1178" i="43"/>
  <c r="N1178" i="43"/>
  <c r="J1178" i="43"/>
  <c r="E1186" i="43"/>
  <c r="I1186" i="43"/>
  <c r="M1186" i="43"/>
  <c r="H1186" i="43"/>
  <c r="N1186" i="43"/>
  <c r="J1186" i="43"/>
  <c r="AI1186" i="43" s="1"/>
  <c r="F1186" i="43"/>
  <c r="K1186" i="43"/>
  <c r="AJ1186" i="43" s="1"/>
  <c r="G1186" i="43"/>
  <c r="AF1186" i="43" s="1"/>
  <c r="L1186" i="43"/>
  <c r="E1190" i="43"/>
  <c r="AA1190" i="43" s="1"/>
  <c r="AO1190" i="43" s="1"/>
  <c r="I1190" i="43"/>
  <c r="M1190" i="43"/>
  <c r="J1190" i="43"/>
  <c r="F1190" i="43"/>
  <c r="K1190" i="43"/>
  <c r="G1190" i="43"/>
  <c r="AF1190" i="43" s="1"/>
  <c r="L1190" i="43"/>
  <c r="AK1190" i="43" s="1"/>
  <c r="H1190" i="43"/>
  <c r="N1190" i="43"/>
  <c r="AM1190" i="43" s="1"/>
  <c r="E1198" i="43"/>
  <c r="I1198" i="43"/>
  <c r="M1198" i="43"/>
  <c r="X1198" i="43" s="1"/>
  <c r="G1198" i="43"/>
  <c r="L1198" i="43"/>
  <c r="H1198" i="43"/>
  <c r="N1198" i="43"/>
  <c r="J1198" i="43"/>
  <c r="AI1198" i="43" s="1"/>
  <c r="F1198" i="43"/>
  <c r="AE1198" i="43" s="1"/>
  <c r="K1198" i="43"/>
  <c r="AJ1198" i="43" s="1"/>
  <c r="E1138" i="43"/>
  <c r="C1138" i="43" s="1"/>
  <c r="I1138" i="43"/>
  <c r="M1138" i="43"/>
  <c r="J1138" i="43"/>
  <c r="G1138" i="43"/>
  <c r="AF1138" i="43" s="1"/>
  <c r="N1138" i="43"/>
  <c r="L1138" i="43"/>
  <c r="F1138" i="43"/>
  <c r="H1138" i="43"/>
  <c r="K1138" i="43"/>
  <c r="AJ1138" i="43" s="1"/>
  <c r="E1146" i="43"/>
  <c r="AA1146" i="43" s="1"/>
  <c r="AO1146" i="43" s="1"/>
  <c r="I1146" i="43"/>
  <c r="M1146" i="43"/>
  <c r="G1146" i="43"/>
  <c r="R1146" i="43" s="1"/>
  <c r="L1146" i="43"/>
  <c r="AK1146" i="43" s="1"/>
  <c r="F1146" i="43"/>
  <c r="N1146" i="43"/>
  <c r="AM1146" i="43" s="1"/>
  <c r="H1146" i="43"/>
  <c r="J1146" i="43"/>
  <c r="K1146" i="43"/>
  <c r="V1146" i="43" s="1"/>
  <c r="E1154" i="43"/>
  <c r="C1154" i="43" s="1"/>
  <c r="I1154" i="43"/>
  <c r="AH1154" i="43" s="1"/>
  <c r="M1154" i="43"/>
  <c r="X1154" i="43" s="1"/>
  <c r="J1154" i="43"/>
  <c r="F1154" i="43"/>
  <c r="AE1154" i="43" s="1"/>
  <c r="L1154" i="43"/>
  <c r="AK1154" i="43" s="1"/>
  <c r="G1154" i="43"/>
  <c r="AF1154" i="43" s="1"/>
  <c r="N1154" i="43"/>
  <c r="Y1154" i="43" s="1"/>
  <c r="H1154" i="43"/>
  <c r="K1154" i="43"/>
  <c r="E1158" i="43"/>
  <c r="I1158" i="43"/>
  <c r="AH1158" i="43" s="1"/>
  <c r="M1158" i="43"/>
  <c r="J1158" i="43"/>
  <c r="F1158" i="43"/>
  <c r="K1158" i="43"/>
  <c r="AJ1158" i="43" s="1"/>
  <c r="G1158" i="43"/>
  <c r="AF1158" i="43" s="1"/>
  <c r="L1158" i="43"/>
  <c r="AK1158" i="43" s="1"/>
  <c r="N1158" i="43"/>
  <c r="H1158" i="43"/>
  <c r="AG1158" i="43" s="1"/>
  <c r="E1166" i="43"/>
  <c r="P1166" i="43" s="1"/>
  <c r="Z1166" i="43" s="1"/>
  <c r="I1166" i="43"/>
  <c r="M1166" i="43"/>
  <c r="G1166" i="43"/>
  <c r="L1166" i="43"/>
  <c r="H1166" i="43"/>
  <c r="N1166" i="43"/>
  <c r="AM1166" i="43" s="1"/>
  <c r="J1166" i="43"/>
  <c r="F1166" i="43"/>
  <c r="K1166" i="43"/>
  <c r="E1174" i="43"/>
  <c r="I1174" i="43"/>
  <c r="M1174" i="43"/>
  <c r="AL1174" i="43" s="1"/>
  <c r="J1174" i="43"/>
  <c r="F1174" i="43"/>
  <c r="K1174" i="43"/>
  <c r="V1174" i="43" s="1"/>
  <c r="G1174" i="43"/>
  <c r="AF1174" i="43" s="1"/>
  <c r="L1174" i="43"/>
  <c r="W1174" i="43" s="1"/>
  <c r="H1174" i="43"/>
  <c r="N1174" i="43"/>
  <c r="E1182" i="43"/>
  <c r="P1182" i="43" s="1"/>
  <c r="Z1182" i="43" s="1"/>
  <c r="I1182" i="43"/>
  <c r="M1182" i="43"/>
  <c r="G1182" i="43"/>
  <c r="L1182" i="43"/>
  <c r="AK1182" i="43" s="1"/>
  <c r="H1182" i="43"/>
  <c r="N1182" i="43"/>
  <c r="J1182" i="43"/>
  <c r="U1182" i="43" s="1"/>
  <c r="K1182" i="43"/>
  <c r="V1182" i="43" s="1"/>
  <c r="F1182" i="43"/>
  <c r="AE1182" i="43" s="1"/>
  <c r="E1194" i="43"/>
  <c r="I1194" i="43"/>
  <c r="AH1194" i="43" s="1"/>
  <c r="M1194" i="43"/>
  <c r="AL1194" i="43" s="1"/>
  <c r="F1194" i="43"/>
  <c r="K1194" i="43"/>
  <c r="V1194" i="43" s="1"/>
  <c r="G1194" i="43"/>
  <c r="L1194" i="43"/>
  <c r="AK1194" i="43" s="1"/>
  <c r="H1194" i="43"/>
  <c r="N1194" i="43"/>
  <c r="J1194" i="43"/>
  <c r="E301" i="43"/>
  <c r="AA301" i="43" s="1"/>
  <c r="AO301" i="43" s="1"/>
  <c r="K301" i="43"/>
  <c r="AJ301" i="43" s="1"/>
  <c r="H1139" i="43"/>
  <c r="L1139" i="43"/>
  <c r="E1139" i="43"/>
  <c r="P1139" i="43" s="1"/>
  <c r="AB1139" i="43" s="1"/>
  <c r="F1139" i="43"/>
  <c r="K1139" i="43"/>
  <c r="V1139" i="43" s="1"/>
  <c r="M1139" i="43"/>
  <c r="N1139" i="43"/>
  <c r="AM1139" i="43" s="1"/>
  <c r="G1139" i="43"/>
  <c r="AF1139" i="43" s="1"/>
  <c r="I1139" i="43"/>
  <c r="T1139" i="43" s="1"/>
  <c r="J1139" i="43"/>
  <c r="H1143" i="43"/>
  <c r="AG1143" i="43" s="1"/>
  <c r="L1143" i="43"/>
  <c r="AK1143" i="43" s="1"/>
  <c r="E1143" i="43"/>
  <c r="P1143" i="43" s="1"/>
  <c r="Z1143" i="43" s="1"/>
  <c r="G1143" i="43"/>
  <c r="M1143" i="43"/>
  <c r="AL1143" i="43" s="1"/>
  <c r="K1143" i="43"/>
  <c r="F1143" i="43"/>
  <c r="AE1143" i="43" s="1"/>
  <c r="I1143" i="43"/>
  <c r="J1143" i="43"/>
  <c r="AI1143" i="43" s="1"/>
  <c r="N1143" i="43"/>
  <c r="H1147" i="43"/>
  <c r="AG1147" i="43" s="1"/>
  <c r="L1147" i="43"/>
  <c r="W1147" i="43" s="1"/>
  <c r="E1147" i="43"/>
  <c r="I1147" i="43"/>
  <c r="N1147" i="43"/>
  <c r="K1147" i="43"/>
  <c r="AJ1147" i="43" s="1"/>
  <c r="G1147" i="43"/>
  <c r="J1147" i="43"/>
  <c r="M1147" i="43"/>
  <c r="F1147" i="43"/>
  <c r="AE1147" i="43" s="1"/>
  <c r="E1151" i="43"/>
  <c r="B1151" i="43" s="1"/>
  <c r="H1151" i="43"/>
  <c r="L1151" i="43"/>
  <c r="AK1151" i="43" s="1"/>
  <c r="J1151" i="43"/>
  <c r="K1151" i="43"/>
  <c r="AJ1151" i="43" s="1"/>
  <c r="F1151" i="43"/>
  <c r="M1151" i="43"/>
  <c r="G1151" i="43"/>
  <c r="AF1151" i="43" s="1"/>
  <c r="N1151" i="43"/>
  <c r="AM1151" i="43" s="1"/>
  <c r="I1151" i="43"/>
  <c r="AH1151" i="43" s="1"/>
  <c r="E1155" i="43"/>
  <c r="B1155" i="43" s="1"/>
  <c r="H1155" i="43"/>
  <c r="S1155" i="43" s="1"/>
  <c r="L1155" i="43"/>
  <c r="F1155" i="43"/>
  <c r="J1155" i="43"/>
  <c r="K1155" i="43"/>
  <c r="G1155" i="43"/>
  <c r="M1155" i="43"/>
  <c r="I1155" i="43"/>
  <c r="N1155" i="43"/>
  <c r="E1159" i="43"/>
  <c r="C1159" i="43" s="1"/>
  <c r="H1159" i="43"/>
  <c r="L1159" i="43"/>
  <c r="W1159" i="43" s="1"/>
  <c r="F1159" i="43"/>
  <c r="K1159" i="43"/>
  <c r="AJ1159" i="43" s="1"/>
  <c r="G1159" i="43"/>
  <c r="M1159" i="43"/>
  <c r="I1159" i="43"/>
  <c r="AH1159" i="43" s="1"/>
  <c r="N1159" i="43"/>
  <c r="AM1159" i="43" s="1"/>
  <c r="J1159" i="43"/>
  <c r="AI1159" i="43" s="1"/>
  <c r="E1163" i="43"/>
  <c r="P1163" i="43" s="1"/>
  <c r="AB1163" i="43" s="1"/>
  <c r="H1163" i="43"/>
  <c r="L1163" i="43"/>
  <c r="G1163" i="43"/>
  <c r="M1163" i="43"/>
  <c r="I1163" i="43"/>
  <c r="N1163" i="43"/>
  <c r="AM1163" i="43" s="1"/>
  <c r="J1163" i="43"/>
  <c r="AI1163" i="43" s="1"/>
  <c r="K1163" i="43"/>
  <c r="F1163" i="43"/>
  <c r="E1167" i="43"/>
  <c r="A1167" i="43" s="1"/>
  <c r="H1167" i="43"/>
  <c r="L1167" i="43"/>
  <c r="W1167" i="43" s="1"/>
  <c r="I1167" i="43"/>
  <c r="N1167" i="43"/>
  <c r="AM1167" i="43" s="1"/>
  <c r="J1167" i="43"/>
  <c r="U1167" i="43" s="1"/>
  <c r="F1167" i="43"/>
  <c r="K1167" i="43"/>
  <c r="G1167" i="43"/>
  <c r="M1167" i="43"/>
  <c r="E1171" i="43"/>
  <c r="P1171" i="43" s="1"/>
  <c r="AB1171" i="43" s="1"/>
  <c r="H1171" i="43"/>
  <c r="L1171" i="43"/>
  <c r="AK1171" i="43" s="1"/>
  <c r="J1171" i="43"/>
  <c r="AI1171" i="43" s="1"/>
  <c r="F1171" i="43"/>
  <c r="K1171" i="43"/>
  <c r="AJ1171" i="43" s="1"/>
  <c r="G1171" i="43"/>
  <c r="AF1171" i="43" s="1"/>
  <c r="M1171" i="43"/>
  <c r="I1171" i="43"/>
  <c r="N1171" i="43"/>
  <c r="E1175" i="43"/>
  <c r="C1175" i="43" s="1"/>
  <c r="H1175" i="43"/>
  <c r="AG1175" i="43" s="1"/>
  <c r="L1175" i="43"/>
  <c r="AK1175" i="43" s="1"/>
  <c r="F1175" i="43"/>
  <c r="K1175" i="43"/>
  <c r="G1175" i="43"/>
  <c r="M1175" i="43"/>
  <c r="I1175" i="43"/>
  <c r="AH1175" i="43" s="1"/>
  <c r="N1175" i="43"/>
  <c r="J1175" i="43"/>
  <c r="E1179" i="43"/>
  <c r="P1179" i="43" s="1"/>
  <c r="AB1179" i="43" s="1"/>
  <c r="H1179" i="43"/>
  <c r="S1179" i="43" s="1"/>
  <c r="L1179" i="43"/>
  <c r="G1179" i="43"/>
  <c r="M1179" i="43"/>
  <c r="I1179" i="43"/>
  <c r="N1179" i="43"/>
  <c r="AM1179" i="43" s="1"/>
  <c r="J1179" i="43"/>
  <c r="U1179" i="43" s="1"/>
  <c r="F1179" i="43"/>
  <c r="K1179" i="43"/>
  <c r="E1183" i="43"/>
  <c r="H1183" i="43"/>
  <c r="L1183" i="43"/>
  <c r="AK1183" i="43" s="1"/>
  <c r="I1183" i="43"/>
  <c r="N1183" i="43"/>
  <c r="AM1183" i="43" s="1"/>
  <c r="J1183" i="43"/>
  <c r="F1183" i="43"/>
  <c r="K1183" i="43"/>
  <c r="G1183" i="43"/>
  <c r="AF1183" i="43" s="1"/>
  <c r="M1183" i="43"/>
  <c r="E1187" i="43"/>
  <c r="P1187" i="43" s="1"/>
  <c r="AB1187" i="43" s="1"/>
  <c r="H1187" i="43"/>
  <c r="L1187" i="43"/>
  <c r="J1187" i="43"/>
  <c r="AI1187" i="43" s="1"/>
  <c r="F1187" i="43"/>
  <c r="K1187" i="43"/>
  <c r="AJ1187" i="43" s="1"/>
  <c r="G1187" i="43"/>
  <c r="M1187" i="43"/>
  <c r="I1187" i="43"/>
  <c r="N1187" i="43"/>
  <c r="E1191" i="43"/>
  <c r="H1191" i="43"/>
  <c r="L1191" i="43"/>
  <c r="AK1191" i="43" s="1"/>
  <c r="F1191" i="43"/>
  <c r="Q1191" i="43" s="1"/>
  <c r="K1191" i="43"/>
  <c r="V1191" i="43" s="1"/>
  <c r="G1191" i="43"/>
  <c r="M1191" i="43"/>
  <c r="I1191" i="43"/>
  <c r="N1191" i="43"/>
  <c r="J1191" i="43"/>
  <c r="E1195" i="43"/>
  <c r="H1195" i="43"/>
  <c r="L1195" i="43"/>
  <c r="AK1195" i="43" s="1"/>
  <c r="G1195" i="43"/>
  <c r="M1195" i="43"/>
  <c r="I1195" i="43"/>
  <c r="T1195" i="43" s="1"/>
  <c r="N1195" i="43"/>
  <c r="AM1195" i="43" s="1"/>
  <c r="J1195" i="43"/>
  <c r="AI1195" i="43" s="1"/>
  <c r="F1195" i="43"/>
  <c r="K1195" i="43"/>
  <c r="E1199" i="43"/>
  <c r="C1199" i="43" s="1"/>
  <c r="H1199" i="43"/>
  <c r="L1199" i="43"/>
  <c r="I1199" i="43"/>
  <c r="N1199" i="43"/>
  <c r="AM1199" i="43" s="1"/>
  <c r="J1199" i="43"/>
  <c r="F1199" i="43"/>
  <c r="AE1199" i="43" s="1"/>
  <c r="K1199" i="43"/>
  <c r="AJ1199" i="43" s="1"/>
  <c r="G1199" i="43"/>
  <c r="AF1199" i="43" s="1"/>
  <c r="M1199" i="43"/>
  <c r="H315" i="43"/>
  <c r="AG315" i="43" s="1"/>
  <c r="H347" i="43"/>
  <c r="AG347" i="43" s="1"/>
  <c r="H399" i="43"/>
  <c r="H425" i="43"/>
  <c r="H475" i="43"/>
  <c r="S475" i="43" s="1"/>
  <c r="L305" i="43"/>
  <c r="L337" i="43"/>
  <c r="L369" i="43"/>
  <c r="L383" i="43"/>
  <c r="L445" i="43"/>
  <c r="L487" i="43"/>
  <c r="AK487" i="43" s="1"/>
  <c r="L443" i="43"/>
  <c r="M491" i="43"/>
  <c r="L491" i="43"/>
  <c r="I497" i="43"/>
  <c r="H325" i="43"/>
  <c r="H357" i="43"/>
  <c r="H377" i="43"/>
  <c r="H385" i="43"/>
  <c r="S385" i="43" s="1"/>
  <c r="H455" i="43"/>
  <c r="H419" i="43"/>
  <c r="AG419" i="43" s="1"/>
  <c r="H453" i="43"/>
  <c r="L323" i="43"/>
  <c r="L355" i="43"/>
  <c r="L401" i="43"/>
  <c r="W401" i="43" s="1"/>
  <c r="L431" i="43"/>
  <c r="W431" i="43" s="1"/>
  <c r="L473" i="43"/>
  <c r="W473" i="43" s="1"/>
  <c r="G499" i="43"/>
  <c r="J495" i="43"/>
  <c r="U495" i="43" s="1"/>
  <c r="I495" i="43"/>
  <c r="K493" i="43"/>
  <c r="V493" i="43" s="1"/>
  <c r="G497" i="43"/>
  <c r="H327" i="43"/>
  <c r="H359" i="43"/>
  <c r="H395" i="43"/>
  <c r="S395" i="43" s="1"/>
  <c r="H409" i="43"/>
  <c r="H459" i="43"/>
  <c r="S459" i="43" s="1"/>
  <c r="L317" i="43"/>
  <c r="AK317" i="43" s="1"/>
  <c r="L349" i="43"/>
  <c r="W349" i="43" s="1"/>
  <c r="L387" i="43"/>
  <c r="L461" i="43"/>
  <c r="AK461" i="43" s="1"/>
  <c r="L417" i="43"/>
  <c r="AK417" i="43" s="1"/>
  <c r="L459" i="43"/>
  <c r="W459" i="43" s="1"/>
  <c r="K499" i="43"/>
  <c r="G489" i="43"/>
  <c r="AF489" i="43" s="1"/>
  <c r="F489" i="43"/>
  <c r="H499" i="43"/>
  <c r="AG499" i="43" s="1"/>
  <c r="J499" i="43"/>
  <c r="H305" i="43"/>
  <c r="AG305" i="43" s="1"/>
  <c r="H337" i="43"/>
  <c r="S337" i="43" s="1"/>
  <c r="H369" i="43"/>
  <c r="S369" i="43" s="1"/>
  <c r="H381" i="43"/>
  <c r="H439" i="43"/>
  <c r="H481" i="43"/>
  <c r="AG481" i="43" s="1"/>
  <c r="H437" i="43"/>
  <c r="S437" i="43" s="1"/>
  <c r="L319" i="43"/>
  <c r="L351" i="43"/>
  <c r="AK351" i="43" s="1"/>
  <c r="L381" i="43"/>
  <c r="L437" i="43"/>
  <c r="L479" i="43"/>
  <c r="L467" i="43"/>
  <c r="I317" i="43"/>
  <c r="I349" i="43"/>
  <c r="T349" i="43" s="1"/>
  <c r="I383" i="43"/>
  <c r="I415" i="43"/>
  <c r="I447" i="43"/>
  <c r="AH447" i="43" s="1"/>
  <c r="I479" i="43"/>
  <c r="T479" i="43" s="1"/>
  <c r="M331" i="43"/>
  <c r="M363" i="43"/>
  <c r="X363" i="43" s="1"/>
  <c r="M389" i="43"/>
  <c r="M421" i="43"/>
  <c r="AL421" i="43" s="1"/>
  <c r="M471" i="43"/>
  <c r="I303" i="43"/>
  <c r="I335" i="43"/>
  <c r="AH335" i="43" s="1"/>
  <c r="I367" i="43"/>
  <c r="I401" i="43"/>
  <c r="I433" i="43"/>
  <c r="AH433" i="43" s="1"/>
  <c r="I465" i="43"/>
  <c r="AH465" i="43" s="1"/>
  <c r="M325" i="43"/>
  <c r="X325" i="43" s="1"/>
  <c r="M357" i="43"/>
  <c r="M391" i="43"/>
  <c r="M423" i="43"/>
  <c r="AL423" i="43" s="1"/>
  <c r="M475" i="43"/>
  <c r="AL475" i="43" s="1"/>
  <c r="I305" i="43"/>
  <c r="T305" i="43" s="1"/>
  <c r="I337" i="43"/>
  <c r="I369" i="43"/>
  <c r="I403" i="43"/>
  <c r="T403" i="43" s="1"/>
  <c r="I435" i="43"/>
  <c r="I467" i="43"/>
  <c r="M319" i="43"/>
  <c r="M351" i="43"/>
  <c r="M385" i="43"/>
  <c r="M417" i="43"/>
  <c r="AL417" i="43" s="1"/>
  <c r="M463" i="43"/>
  <c r="I307" i="43"/>
  <c r="T307" i="43" s="1"/>
  <c r="I339" i="43"/>
  <c r="T339" i="43" s="1"/>
  <c r="I371" i="43"/>
  <c r="I397" i="43"/>
  <c r="T397" i="43" s="1"/>
  <c r="I429" i="43"/>
  <c r="T429" i="43" s="1"/>
  <c r="I461" i="43"/>
  <c r="M313" i="43"/>
  <c r="AL313" i="43" s="1"/>
  <c r="M345" i="43"/>
  <c r="M377" i="43"/>
  <c r="AL377" i="43" s="1"/>
  <c r="M411" i="43"/>
  <c r="M451" i="43"/>
  <c r="M441" i="43"/>
  <c r="M473" i="43"/>
  <c r="F309" i="43"/>
  <c r="Q309" i="43" s="1"/>
  <c r="F393" i="43"/>
  <c r="Q393" i="43" s="1"/>
  <c r="F425" i="43"/>
  <c r="Q425" i="43" s="1"/>
  <c r="F457" i="43"/>
  <c r="AE457" i="43" s="1"/>
  <c r="F327" i="43"/>
  <c r="J315" i="43"/>
  <c r="AI315" i="43" s="1"/>
  <c r="J397" i="43"/>
  <c r="AI397" i="43" s="1"/>
  <c r="J429" i="43"/>
  <c r="U429" i="43" s="1"/>
  <c r="J461" i="43"/>
  <c r="J309" i="43"/>
  <c r="J343" i="43"/>
  <c r="U343" i="43" s="1"/>
  <c r="N303" i="43"/>
  <c r="AM303" i="43" s="1"/>
  <c r="N337" i="43"/>
  <c r="Y337" i="43" s="1"/>
  <c r="F377" i="43"/>
  <c r="AE377" i="43" s="1"/>
  <c r="F387" i="43"/>
  <c r="F419" i="43"/>
  <c r="Q419" i="43" s="1"/>
  <c r="F451" i="43"/>
  <c r="F483" i="43"/>
  <c r="AE483" i="43" s="1"/>
  <c r="F305" i="43"/>
  <c r="J369" i="43"/>
  <c r="U369" i="43" s="1"/>
  <c r="J391" i="43"/>
  <c r="AI391" i="43" s="1"/>
  <c r="J423" i="43"/>
  <c r="J455" i="43"/>
  <c r="J487" i="43"/>
  <c r="U487" i="43" s="1"/>
  <c r="J319" i="43"/>
  <c r="N313" i="43"/>
  <c r="M437" i="43"/>
  <c r="M469" i="43"/>
  <c r="F357" i="43"/>
  <c r="F405" i="43"/>
  <c r="Q405" i="43" s="1"/>
  <c r="F437" i="43"/>
  <c r="F469" i="43"/>
  <c r="AE469" i="43" s="1"/>
  <c r="F343" i="43"/>
  <c r="AE343" i="43" s="1"/>
  <c r="J345" i="43"/>
  <c r="AI345" i="43" s="1"/>
  <c r="J385" i="43"/>
  <c r="AI385" i="43" s="1"/>
  <c r="J417" i="43"/>
  <c r="J449" i="43"/>
  <c r="J481" i="43"/>
  <c r="J359" i="43"/>
  <c r="AI359" i="43" s="1"/>
  <c r="N319" i="43"/>
  <c r="Y319" i="43" s="1"/>
  <c r="N353" i="43"/>
  <c r="Y353" i="43" s="1"/>
  <c r="F363" i="43"/>
  <c r="AE363" i="43" s="1"/>
  <c r="F391" i="43"/>
  <c r="F423" i="43"/>
  <c r="F455" i="43"/>
  <c r="Q455" i="43" s="1"/>
  <c r="F487" i="43"/>
  <c r="AE487" i="43" s="1"/>
  <c r="F321" i="43"/>
  <c r="J339" i="43"/>
  <c r="U339" i="43" s="1"/>
  <c r="J403" i="43"/>
  <c r="J435" i="43"/>
  <c r="J467" i="43"/>
  <c r="J365" i="43"/>
  <c r="AI365" i="43" s="1"/>
  <c r="N359" i="43"/>
  <c r="N421" i="43"/>
  <c r="AM421" i="43" s="1"/>
  <c r="N453" i="43"/>
  <c r="Y453" i="43" s="1"/>
  <c r="N485" i="43"/>
  <c r="N357" i="43"/>
  <c r="Y357" i="43" s="1"/>
  <c r="G313" i="43"/>
  <c r="AF313" i="43" s="1"/>
  <c r="G345" i="43"/>
  <c r="G377" i="43"/>
  <c r="R377" i="43" s="1"/>
  <c r="G411" i="43"/>
  <c r="G443" i="43"/>
  <c r="R443" i="43" s="1"/>
  <c r="G475" i="43"/>
  <c r="R475" i="43" s="1"/>
  <c r="K321" i="43"/>
  <c r="K353" i="43"/>
  <c r="K385" i="43"/>
  <c r="K417" i="43"/>
  <c r="K449" i="43"/>
  <c r="V449" i="43" s="1"/>
  <c r="K481" i="43"/>
  <c r="N407" i="43"/>
  <c r="N439" i="43"/>
  <c r="Y439" i="43" s="1"/>
  <c r="N471" i="43"/>
  <c r="N363" i="43"/>
  <c r="G331" i="43"/>
  <c r="G363" i="43"/>
  <c r="R363" i="43" s="1"/>
  <c r="G405" i="43"/>
  <c r="G437" i="43"/>
  <c r="G469" i="43"/>
  <c r="AF469" i="43" s="1"/>
  <c r="K315" i="43"/>
  <c r="K347" i="43"/>
  <c r="AJ347" i="43" s="1"/>
  <c r="K379" i="43"/>
  <c r="V379" i="43" s="1"/>
  <c r="K395" i="43"/>
  <c r="K427" i="43"/>
  <c r="V427" i="43" s="1"/>
  <c r="K459" i="43"/>
  <c r="V459" i="43" s="1"/>
  <c r="N385" i="43"/>
  <c r="Y385" i="43" s="1"/>
  <c r="N417" i="43"/>
  <c r="N449" i="43"/>
  <c r="N481" i="43"/>
  <c r="AM481" i="43" s="1"/>
  <c r="N309" i="43"/>
  <c r="G309" i="43"/>
  <c r="G341" i="43"/>
  <c r="G373" i="43"/>
  <c r="AF373" i="43" s="1"/>
  <c r="G391" i="43"/>
  <c r="G423" i="43"/>
  <c r="G455" i="43"/>
  <c r="R455" i="43" s="1"/>
  <c r="G487" i="43"/>
  <c r="R487" i="43" s="1"/>
  <c r="K333" i="43"/>
  <c r="V333" i="43" s="1"/>
  <c r="K365" i="43"/>
  <c r="V365" i="43" s="1"/>
  <c r="K381" i="43"/>
  <c r="K413" i="43"/>
  <c r="V413" i="43" s="1"/>
  <c r="K445" i="43"/>
  <c r="K477" i="43"/>
  <c r="AJ477" i="43" s="1"/>
  <c r="N403" i="43"/>
  <c r="Y403" i="43" s="1"/>
  <c r="N435" i="43"/>
  <c r="AM435" i="43" s="1"/>
  <c r="N467" i="43"/>
  <c r="N347" i="43"/>
  <c r="AM347" i="43" s="1"/>
  <c r="G319" i="43"/>
  <c r="G351" i="43"/>
  <c r="AF351" i="43" s="1"/>
  <c r="G385" i="43"/>
  <c r="G417" i="43"/>
  <c r="R417" i="43" s="1"/>
  <c r="G449" i="43"/>
  <c r="AF449" i="43" s="1"/>
  <c r="G481" i="43"/>
  <c r="R481" i="43" s="1"/>
  <c r="K327" i="43"/>
  <c r="V327" i="43" s="1"/>
  <c r="K359" i="43"/>
  <c r="K391" i="43"/>
  <c r="V391" i="43" s="1"/>
  <c r="K423" i="43"/>
  <c r="V423" i="43" s="1"/>
  <c r="K455" i="43"/>
  <c r="K487" i="43"/>
  <c r="AJ487" i="43" s="1"/>
  <c r="L301" i="43"/>
  <c r="AK301" i="43" s="1"/>
  <c r="L197" i="43"/>
  <c r="W197" i="43" s="1"/>
  <c r="L201" i="43"/>
  <c r="W201" i="43" s="1"/>
  <c r="L205" i="43"/>
  <c r="W205" i="43" s="1"/>
  <c r="L209" i="43"/>
  <c r="L213" i="43"/>
  <c r="W213" i="43" s="1"/>
  <c r="L217" i="43"/>
  <c r="W217" i="43" s="1"/>
  <c r="L221" i="43"/>
  <c r="W221" i="43" s="1"/>
  <c r="L225" i="43"/>
  <c r="W225" i="43" s="1"/>
  <c r="L229" i="43"/>
  <c r="W229" i="43" s="1"/>
  <c r="L233" i="43"/>
  <c r="W233" i="43" s="1"/>
  <c r="L237" i="43"/>
  <c r="W237" i="43" s="1"/>
  <c r="L241" i="43"/>
  <c r="L245" i="43"/>
  <c r="W245" i="43" s="1"/>
  <c r="L249" i="43"/>
  <c r="W249" i="43" s="1"/>
  <c r="L253" i="43"/>
  <c r="W253" i="43" s="1"/>
  <c r="L257" i="43"/>
  <c r="W257" i="43" s="1"/>
  <c r="L261" i="43"/>
  <c r="W261" i="43" s="1"/>
  <c r="L265" i="43"/>
  <c r="W265" i="43" s="1"/>
  <c r="L269" i="43"/>
  <c r="W269" i="43" s="1"/>
  <c r="L273" i="43"/>
  <c r="W273" i="43" s="1"/>
  <c r="L277" i="43"/>
  <c r="W277" i="43" s="1"/>
  <c r="L281" i="43"/>
  <c r="W281" i="43" s="1"/>
  <c r="L285" i="43"/>
  <c r="W285" i="43" s="1"/>
  <c r="L289" i="43"/>
  <c r="W289" i="43" s="1"/>
  <c r="L293" i="43"/>
  <c r="W293" i="43" s="1"/>
  <c r="L297" i="43"/>
  <c r="W297" i="43" s="1"/>
  <c r="L9" i="43"/>
  <c r="AK9" i="43" s="1"/>
  <c r="L13" i="43"/>
  <c r="W13" i="43" s="1"/>
  <c r="L17" i="43"/>
  <c r="AK17" i="43" s="1"/>
  <c r="L21" i="43"/>
  <c r="L25" i="43"/>
  <c r="AK25" i="43" s="1"/>
  <c r="L29" i="43"/>
  <c r="W29" i="43" s="1"/>
  <c r="L33" i="43"/>
  <c r="AK33" i="43" s="1"/>
  <c r="L37" i="43"/>
  <c r="L41" i="43"/>
  <c r="AK41" i="43" s="1"/>
  <c r="L45" i="43"/>
  <c r="AK45" i="43" s="1"/>
  <c r="L49" i="43"/>
  <c r="AK49" i="43" s="1"/>
  <c r="L53" i="43"/>
  <c r="L57" i="43"/>
  <c r="AK57" i="43" s="1"/>
  <c r="L61" i="43"/>
  <c r="AK61" i="43" s="1"/>
  <c r="L65" i="43"/>
  <c r="W65" i="43" s="1"/>
  <c r="L69" i="43"/>
  <c r="AK69" i="43" s="1"/>
  <c r="L73" i="43"/>
  <c r="W73" i="43" s="1"/>
  <c r="L77" i="43"/>
  <c r="L81" i="43"/>
  <c r="W81" i="43" s="1"/>
  <c r="L85" i="43"/>
  <c r="AK85" i="43" s="1"/>
  <c r="L89" i="43"/>
  <c r="W89" i="43" s="1"/>
  <c r="L93" i="43"/>
  <c r="AK93" i="43" s="1"/>
  <c r="L97" i="43"/>
  <c r="AK97" i="43" s="1"/>
  <c r="L101" i="43"/>
  <c r="AK101" i="43" s="1"/>
  <c r="L105" i="43"/>
  <c r="W105" i="43" s="1"/>
  <c r="L109" i="43"/>
  <c r="L113" i="43"/>
  <c r="W113" i="43" s="1"/>
  <c r="L117" i="43"/>
  <c r="AK117" i="43" s="1"/>
  <c r="L121" i="43"/>
  <c r="W121" i="43" s="1"/>
  <c r="L125" i="43"/>
  <c r="AK125" i="43" s="1"/>
  <c r="L129" i="43"/>
  <c r="W129" i="43" s="1"/>
  <c r="L133" i="43"/>
  <c r="AK133" i="43" s="1"/>
  <c r="L137" i="43"/>
  <c r="W137" i="43" s="1"/>
  <c r="L141" i="43"/>
  <c r="AK141" i="43" s="1"/>
  <c r="L145" i="43"/>
  <c r="W145" i="43" s="1"/>
  <c r="L149" i="43"/>
  <c r="AK149" i="43" s="1"/>
  <c r="L153" i="43"/>
  <c r="AK153" i="43" s="1"/>
  <c r="L157" i="43"/>
  <c r="AK157" i="43" s="1"/>
  <c r="L161" i="43"/>
  <c r="AK161" i="43" s="1"/>
  <c r="L165" i="43"/>
  <c r="W165" i="43" s="1"/>
  <c r="L169" i="43"/>
  <c r="AK169" i="43" s="1"/>
  <c r="L173" i="43"/>
  <c r="L177" i="43"/>
  <c r="W177" i="43" s="1"/>
  <c r="L181" i="43"/>
  <c r="AK181" i="43" s="1"/>
  <c r="L185" i="43"/>
  <c r="AK185" i="43" s="1"/>
  <c r="L189" i="43"/>
  <c r="AK189" i="43" s="1"/>
  <c r="L193" i="43"/>
  <c r="AK193" i="43" s="1"/>
  <c r="I299" i="43"/>
  <c r="AH299" i="43" s="1"/>
  <c r="I283" i="43"/>
  <c r="T283" i="43" s="1"/>
  <c r="I287" i="43"/>
  <c r="T287" i="43" s="1"/>
  <c r="I291" i="43"/>
  <c r="I295" i="43"/>
  <c r="T295" i="43" s="1"/>
  <c r="M299" i="43"/>
  <c r="X299" i="43" s="1"/>
  <c r="M289" i="43"/>
  <c r="X289" i="43" s="1"/>
  <c r="M293" i="43"/>
  <c r="X293" i="43" s="1"/>
  <c r="F203" i="43"/>
  <c r="Q203" i="43" s="1"/>
  <c r="F207" i="43"/>
  <c r="Q207" i="43" s="1"/>
  <c r="F211" i="43"/>
  <c r="Q211" i="43" s="1"/>
  <c r="F215" i="43"/>
  <c r="Q215" i="43" s="1"/>
  <c r="F219" i="43"/>
  <c r="Q219" i="43" s="1"/>
  <c r="F223" i="43"/>
  <c r="Q223" i="43" s="1"/>
  <c r="F227" i="43"/>
  <c r="Q227" i="43" s="1"/>
  <c r="F231" i="43"/>
  <c r="Q231" i="43" s="1"/>
  <c r="F235" i="43"/>
  <c r="Q235" i="43" s="1"/>
  <c r="F239" i="43"/>
  <c r="Q239" i="43" s="1"/>
  <c r="F243" i="43"/>
  <c r="Q243" i="43" s="1"/>
  <c r="F247" i="43"/>
  <c r="Q247" i="43" s="1"/>
  <c r="F251" i="43"/>
  <c r="Q251" i="43" s="1"/>
  <c r="F255" i="43"/>
  <c r="Q255" i="43" s="1"/>
  <c r="F259" i="43"/>
  <c r="Q259" i="43" s="1"/>
  <c r="F263" i="43"/>
  <c r="Q263" i="43" s="1"/>
  <c r="F267" i="43"/>
  <c r="Q267" i="43" s="1"/>
  <c r="F271" i="43"/>
  <c r="Q271" i="43" s="1"/>
  <c r="F275" i="43"/>
  <c r="Q275" i="43" s="1"/>
  <c r="F279" i="43"/>
  <c r="AE279" i="43" s="1"/>
  <c r="F283" i="43"/>
  <c r="Q283" i="43" s="1"/>
  <c r="F287" i="43"/>
  <c r="F291" i="43"/>
  <c r="Q291" i="43" s="1"/>
  <c r="F295" i="43"/>
  <c r="Q295" i="43" s="1"/>
  <c r="F299" i="43"/>
  <c r="Q299" i="43" s="1"/>
  <c r="J241" i="43"/>
  <c r="J257" i="43"/>
  <c r="U257" i="43" s="1"/>
  <c r="J273" i="43"/>
  <c r="AI273" i="43" s="1"/>
  <c r="J289" i="43"/>
  <c r="U289" i="43" s="1"/>
  <c r="J17" i="43"/>
  <c r="U17" i="43" s="1"/>
  <c r="J23" i="43"/>
  <c r="AI23" i="43" s="1"/>
  <c r="J33" i="43"/>
  <c r="U33" i="43" s="1"/>
  <c r="J39" i="43"/>
  <c r="AI39" i="43" s="1"/>
  <c r="J49" i="43"/>
  <c r="U49" i="43" s="1"/>
  <c r="J55" i="43"/>
  <c r="AI55" i="43" s="1"/>
  <c r="J65" i="43"/>
  <c r="U65" i="43" s="1"/>
  <c r="J71" i="43"/>
  <c r="AI71" i="43" s="1"/>
  <c r="J81" i="43"/>
  <c r="J87" i="43"/>
  <c r="U87" i="43" s="1"/>
  <c r="J97" i="43"/>
  <c r="U97" i="43" s="1"/>
  <c r="J103" i="43"/>
  <c r="U103" i="43" s="1"/>
  <c r="J113" i="43"/>
  <c r="U113" i="43" s="1"/>
  <c r="J119" i="43"/>
  <c r="AI119" i="43" s="1"/>
  <c r="J129" i="43"/>
  <c r="U129" i="43" s="1"/>
  <c r="J135" i="43"/>
  <c r="U135" i="43" s="1"/>
  <c r="J145" i="43"/>
  <c r="U145" i="43" s="1"/>
  <c r="J151" i="43"/>
  <c r="J161" i="43"/>
  <c r="U161" i="43" s="1"/>
  <c r="J167" i="43"/>
  <c r="AI167" i="43" s="1"/>
  <c r="N21" i="43"/>
  <c r="AM21" i="43" s="1"/>
  <c r="N37" i="43"/>
  <c r="AM37" i="43" s="1"/>
  <c r="N53" i="43"/>
  <c r="AM53" i="43" s="1"/>
  <c r="N69" i="43"/>
  <c r="AM69" i="43" s="1"/>
  <c r="N85" i="43"/>
  <c r="Y85" i="43" s="1"/>
  <c r="N101" i="43"/>
  <c r="AM101" i="43" s="1"/>
  <c r="N117" i="43"/>
  <c r="AM117" i="43" s="1"/>
  <c r="N133" i="43"/>
  <c r="AM133" i="43" s="1"/>
  <c r="N149" i="43"/>
  <c r="AM149" i="43" s="1"/>
  <c r="N165" i="43"/>
  <c r="N181" i="43"/>
  <c r="Y181" i="43" s="1"/>
  <c r="N197" i="43"/>
  <c r="AM197" i="43" s="1"/>
  <c r="N213" i="43"/>
  <c r="Y213" i="43" s="1"/>
  <c r="N229" i="43"/>
  <c r="N245" i="43"/>
  <c r="AM245" i="43" s="1"/>
  <c r="N261" i="43"/>
  <c r="AM261" i="43" s="1"/>
  <c r="N277" i="43"/>
  <c r="AM277" i="43" s="1"/>
  <c r="N293" i="43"/>
  <c r="Y293" i="43" s="1"/>
  <c r="G13" i="43"/>
  <c r="R13" i="43" s="1"/>
  <c r="G19" i="43"/>
  <c r="R19" i="43" s="1"/>
  <c r="G29" i="43"/>
  <c r="R29" i="43" s="1"/>
  <c r="G35" i="43"/>
  <c r="R35" i="43" s="1"/>
  <c r="G45" i="43"/>
  <c r="R45" i="43" s="1"/>
  <c r="G51" i="43"/>
  <c r="R51" i="43" s="1"/>
  <c r="G61" i="43"/>
  <c r="AF61" i="43" s="1"/>
  <c r="G67" i="43"/>
  <c r="R67" i="43" s="1"/>
  <c r="G77" i="43"/>
  <c r="AF77" i="43" s="1"/>
  <c r="G83" i="43"/>
  <c r="R83" i="43" s="1"/>
  <c r="G93" i="43"/>
  <c r="AF93" i="43" s="1"/>
  <c r="G99" i="43"/>
  <c r="R99" i="43" s="1"/>
  <c r="G109" i="43"/>
  <c r="R109" i="43" s="1"/>
  <c r="G115" i="43"/>
  <c r="R115" i="43" s="1"/>
  <c r="G123" i="43"/>
  <c r="G131" i="43"/>
  <c r="R131" i="43" s="1"/>
  <c r="G139" i="43"/>
  <c r="R139" i="43" s="1"/>
  <c r="G147" i="43"/>
  <c r="G155" i="43"/>
  <c r="G163" i="43"/>
  <c r="R163" i="43" s="1"/>
  <c r="G171" i="43"/>
  <c r="G179" i="43"/>
  <c r="AF179" i="43" s="1"/>
  <c r="G187" i="43"/>
  <c r="G195" i="43"/>
  <c r="R195" i="43" s="1"/>
  <c r="G203" i="43"/>
  <c r="AF203" i="43" s="1"/>
  <c r="G211" i="43"/>
  <c r="R211" i="43" s="1"/>
  <c r="G219" i="43"/>
  <c r="G227" i="43"/>
  <c r="AF227" i="43" s="1"/>
  <c r="G235" i="43"/>
  <c r="R235" i="43" s="1"/>
  <c r="G243" i="43"/>
  <c r="AF243" i="43" s="1"/>
  <c r="G251" i="43"/>
  <c r="G259" i="43"/>
  <c r="AF259" i="43" s="1"/>
  <c r="G267" i="43"/>
  <c r="R267" i="43" s="1"/>
  <c r="G275" i="43"/>
  <c r="AF275" i="43" s="1"/>
  <c r="G283" i="43"/>
  <c r="G291" i="43"/>
  <c r="K295" i="43"/>
  <c r="V295" i="43" s="1"/>
  <c r="K271" i="43"/>
  <c r="V271" i="43" s="1"/>
  <c r="K279" i="43"/>
  <c r="K287" i="43"/>
  <c r="AJ287" i="43" s="1"/>
  <c r="K11" i="43"/>
  <c r="V11" i="43" s="1"/>
  <c r="K19" i="43"/>
  <c r="AJ19" i="43" s="1"/>
  <c r="K27" i="43"/>
  <c r="AJ27" i="43" s="1"/>
  <c r="K35" i="43"/>
  <c r="V35" i="43" s="1"/>
  <c r="K43" i="43"/>
  <c r="V43" i="43" s="1"/>
  <c r="K51" i="43"/>
  <c r="V51" i="43" s="1"/>
  <c r="K59" i="43"/>
  <c r="AJ59" i="43" s="1"/>
  <c r="K67" i="43"/>
  <c r="AJ67" i="43" s="1"/>
  <c r="K75" i="43"/>
  <c r="AJ75" i="43" s="1"/>
  <c r="K83" i="43"/>
  <c r="AJ83" i="43" s="1"/>
  <c r="K91" i="43"/>
  <c r="K99" i="43"/>
  <c r="AJ99" i="43" s="1"/>
  <c r="K107" i="43"/>
  <c r="V107" i="43" s="1"/>
  <c r="K115" i="43"/>
  <c r="AJ115" i="43" s="1"/>
  <c r="K123" i="43"/>
  <c r="K131" i="43"/>
  <c r="AJ131" i="43" s="1"/>
  <c r="K139" i="43"/>
  <c r="AJ139" i="43" s="1"/>
  <c r="K147" i="43"/>
  <c r="AJ147" i="43" s="1"/>
  <c r="K155" i="43"/>
  <c r="K163" i="43"/>
  <c r="K171" i="43"/>
  <c r="K179" i="43"/>
  <c r="AJ179" i="43" s="1"/>
  <c r="K187" i="43"/>
  <c r="K195" i="43"/>
  <c r="K203" i="43"/>
  <c r="AJ203" i="43" s="1"/>
  <c r="K211" i="43"/>
  <c r="V211" i="43" s="1"/>
  <c r="K219" i="43"/>
  <c r="K227" i="43"/>
  <c r="K235" i="43"/>
  <c r="V235" i="43" s="1"/>
  <c r="K243" i="43"/>
  <c r="K251" i="43"/>
  <c r="K259" i="43"/>
  <c r="AJ259" i="43" s="1"/>
  <c r="K267" i="43"/>
  <c r="AJ267" i="43" s="1"/>
  <c r="AD13" i="43"/>
  <c r="C13" i="43"/>
  <c r="AA313" i="43"/>
  <c r="AO313" i="43" s="1"/>
  <c r="A1101" i="43"/>
  <c r="B1101" i="43" s="1"/>
  <c r="P484" i="43"/>
  <c r="Z484" i="43" s="1"/>
  <c r="B484" i="43"/>
  <c r="P452" i="43"/>
  <c r="Z452" i="43" s="1"/>
  <c r="A452" i="43"/>
  <c r="P448" i="43"/>
  <c r="Z448" i="43" s="1"/>
  <c r="P436" i="43"/>
  <c r="Z436" i="43" s="1"/>
  <c r="A436" i="43"/>
  <c r="P412" i="43"/>
  <c r="Z412" i="43" s="1"/>
  <c r="B412" i="43"/>
  <c r="P404" i="43"/>
  <c r="Z404" i="43" s="1"/>
  <c r="A404" i="43"/>
  <c r="P396" i="43"/>
  <c r="Z396" i="43" s="1"/>
  <c r="A396" i="43"/>
  <c r="P380" i="43"/>
  <c r="Z380" i="43" s="1"/>
  <c r="A380" i="43"/>
  <c r="P348" i="43"/>
  <c r="Z348" i="43" s="1"/>
  <c r="A348" i="43"/>
  <c r="P332" i="43"/>
  <c r="Z332" i="43" s="1"/>
  <c r="A332" i="43"/>
  <c r="P316" i="43"/>
  <c r="Z316" i="43" s="1"/>
  <c r="A316" i="43"/>
  <c r="P300" i="43"/>
  <c r="Z300" i="43" s="1"/>
  <c r="C300" i="43"/>
  <c r="P292" i="43"/>
  <c r="Z292" i="43" s="1"/>
  <c r="C292" i="43"/>
  <c r="P284" i="43"/>
  <c r="Z284" i="43" s="1"/>
  <c r="AD284" i="43"/>
  <c r="AN284" i="43" s="1"/>
  <c r="P276" i="43"/>
  <c r="Z276" i="43" s="1"/>
  <c r="A276" i="43"/>
  <c r="C276" i="43"/>
  <c r="P268" i="43"/>
  <c r="Z268" i="43" s="1"/>
  <c r="AD268" i="43"/>
  <c r="AP268" i="43" s="1"/>
  <c r="B268" i="43"/>
  <c r="P260" i="43"/>
  <c r="Z260" i="43" s="1"/>
  <c r="A260" i="43"/>
  <c r="C260" i="43"/>
  <c r="P252" i="43"/>
  <c r="Z252" i="43" s="1"/>
  <c r="B252" i="43"/>
  <c r="AD252" i="43"/>
  <c r="AP252" i="43" s="1"/>
  <c r="P236" i="43"/>
  <c r="Z236" i="43" s="1"/>
  <c r="AD236" i="43"/>
  <c r="AP236" i="43" s="1"/>
  <c r="P228" i="43"/>
  <c r="Z228" i="43" s="1"/>
  <c r="C228" i="43"/>
  <c r="P220" i="43"/>
  <c r="Z220" i="43" s="1"/>
  <c r="AD220" i="43"/>
  <c r="AP220" i="43" s="1"/>
  <c r="C220" i="43"/>
  <c r="P212" i="43"/>
  <c r="Z212" i="43" s="1"/>
  <c r="AD212" i="43"/>
  <c r="AP212" i="43" s="1"/>
  <c r="A212" i="43"/>
  <c r="C212" i="43"/>
  <c r="P204" i="43"/>
  <c r="Z204" i="43" s="1"/>
  <c r="AD204" i="43"/>
  <c r="AP204" i="43" s="1"/>
  <c r="B204" i="43"/>
  <c r="P196" i="43"/>
  <c r="Z196" i="43" s="1"/>
  <c r="AD196" i="43"/>
  <c r="AP196" i="43" s="1"/>
  <c r="B196" i="43"/>
  <c r="AD188" i="43"/>
  <c r="AP188" i="43" s="1"/>
  <c r="C188" i="43"/>
  <c r="C175" i="43"/>
  <c r="P79" i="43"/>
  <c r="Z79" i="43" s="1"/>
  <c r="FB2" i="42"/>
  <c r="FB3" i="42" s="1"/>
  <c r="AA204" i="43"/>
  <c r="AO204" i="43" s="1"/>
  <c r="R380" i="43"/>
  <c r="C1180" i="43"/>
  <c r="P493" i="43"/>
  <c r="Z493" i="43" s="1"/>
  <c r="C493" i="43"/>
  <c r="P492" i="43"/>
  <c r="Z492" i="43" s="1"/>
  <c r="C492" i="43"/>
  <c r="V452" i="43"/>
  <c r="U181" i="43"/>
  <c r="U178" i="43"/>
  <c r="R298" i="43"/>
  <c r="AF381" i="43"/>
  <c r="B315" i="43"/>
  <c r="AF477" i="43"/>
  <c r="AD347" i="43"/>
  <c r="AP347" i="43" s="1"/>
  <c r="C339" i="43"/>
  <c r="B347" i="43"/>
  <c r="AD315" i="43"/>
  <c r="AP315" i="43" s="1"/>
  <c r="C423" i="43"/>
  <c r="B363" i="43"/>
  <c r="A299" i="43"/>
  <c r="Q1148" i="43"/>
  <c r="AF355" i="43"/>
  <c r="AJ469" i="43"/>
  <c r="AE348" i="43"/>
  <c r="W460" i="43"/>
  <c r="W429" i="43"/>
  <c r="R463" i="43"/>
  <c r="R393" i="43"/>
  <c r="AJ467" i="43"/>
  <c r="V457" i="43"/>
  <c r="AJ453" i="43"/>
  <c r="V399" i="43"/>
  <c r="V393" i="43"/>
  <c r="AJ389" i="43"/>
  <c r="AJ425" i="43"/>
  <c r="AF445" i="43"/>
  <c r="AF344" i="43"/>
  <c r="AD431" i="43"/>
  <c r="AP431" i="43" s="1"/>
  <c r="P335" i="43"/>
  <c r="Z335" i="43" s="1"/>
  <c r="C483" i="43"/>
  <c r="A347" i="43"/>
  <c r="A363" i="43"/>
  <c r="Q1157" i="43"/>
  <c r="AD471" i="43"/>
  <c r="AP471" i="43" s="1"/>
  <c r="AD439" i="43"/>
  <c r="AP439" i="43" s="1"/>
  <c r="AD363" i="43"/>
  <c r="AP363" i="43" s="1"/>
  <c r="C487" i="43"/>
  <c r="P403" i="43"/>
  <c r="Z403" i="43" s="1"/>
  <c r="A403" i="43"/>
  <c r="C403" i="43"/>
  <c r="B403" i="43"/>
  <c r="AF419" i="43"/>
  <c r="R419" i="43"/>
  <c r="R349" i="43"/>
  <c r="AF349" i="43"/>
  <c r="R327" i="43"/>
  <c r="AF327" i="43"/>
  <c r="AF457" i="43"/>
  <c r="R457" i="43"/>
  <c r="AB325" i="43"/>
  <c r="AA389" i="43"/>
  <c r="AO389" i="43" s="1"/>
  <c r="Q16" i="43"/>
  <c r="AF476" i="43"/>
  <c r="AF464" i="43"/>
  <c r="AF320" i="43"/>
  <c r="R400" i="43"/>
  <c r="V360" i="43"/>
  <c r="V328" i="43"/>
  <c r="AF494" i="43"/>
  <c r="AF488" i="43"/>
  <c r="T448" i="43"/>
  <c r="W359" i="43"/>
  <c r="AH443" i="43"/>
  <c r="AB313" i="43"/>
  <c r="AA357" i="43"/>
  <c r="AO357" i="43" s="1"/>
  <c r="AB413" i="43"/>
  <c r="AA409" i="43"/>
  <c r="AO409" i="43" s="1"/>
  <c r="AF356" i="43"/>
  <c r="AF339" i="43"/>
  <c r="R324" i="43"/>
  <c r="R321" i="43"/>
  <c r="AJ440" i="43"/>
  <c r="R413" i="43"/>
  <c r="W456" i="43"/>
  <c r="U411" i="43"/>
  <c r="AI375" i="43"/>
  <c r="AI323" i="43"/>
  <c r="AI317" i="43"/>
  <c r="AF409" i="43"/>
  <c r="R333" i="43"/>
  <c r="R472" i="43"/>
  <c r="W347" i="43"/>
  <c r="S449" i="43"/>
  <c r="R479" i="43"/>
  <c r="AF415" i="43"/>
  <c r="AF337" i="43"/>
  <c r="AF473" i="43"/>
  <c r="AF467" i="43"/>
  <c r="AF441" i="43"/>
  <c r="R343" i="43"/>
  <c r="AJ489" i="43"/>
  <c r="T423" i="43"/>
  <c r="AH423" i="43"/>
  <c r="T472" i="43"/>
  <c r="AH472" i="43"/>
  <c r="AH396" i="43"/>
  <c r="T396" i="43"/>
  <c r="T347" i="43"/>
  <c r="AH347" i="43"/>
  <c r="AH469" i="43"/>
  <c r="T469" i="43"/>
  <c r="AI469" i="43"/>
  <c r="U469" i="43"/>
  <c r="U436" i="43"/>
  <c r="AI436" i="43"/>
  <c r="Q346" i="43"/>
  <c r="Q364" i="43"/>
  <c r="AE364" i="43"/>
  <c r="Q463" i="43"/>
  <c r="AE463" i="43"/>
  <c r="R353" i="43"/>
  <c r="AF353" i="43"/>
  <c r="AJ361" i="43"/>
  <c r="V361" i="43"/>
  <c r="AM447" i="43"/>
  <c r="Y447" i="43"/>
  <c r="Y476" i="43"/>
  <c r="AM476" i="43"/>
  <c r="V355" i="43"/>
  <c r="AJ355" i="43"/>
  <c r="R317" i="43"/>
  <c r="AF317" i="43"/>
  <c r="V341" i="43"/>
  <c r="AJ341" i="43"/>
  <c r="V421" i="43"/>
  <c r="AJ421" i="43"/>
  <c r="V485" i="43"/>
  <c r="AJ485" i="43"/>
  <c r="AM443" i="43"/>
  <c r="Y443" i="43"/>
  <c r="AM386" i="43"/>
  <c r="V412" i="43"/>
  <c r="AJ412" i="43"/>
  <c r="T437" i="43"/>
  <c r="AK497" i="43"/>
  <c r="U425" i="43"/>
  <c r="S329" i="43"/>
  <c r="V308" i="43"/>
  <c r="Q413" i="43"/>
  <c r="Y484" i="43"/>
  <c r="AK469" i="43"/>
  <c r="AK389" i="43"/>
  <c r="S489" i="43"/>
  <c r="T460" i="43"/>
  <c r="T405" i="43"/>
  <c r="U344" i="43"/>
  <c r="AI341" i="43"/>
  <c r="AE468" i="43"/>
  <c r="AE427" i="43"/>
  <c r="Y425" i="43"/>
  <c r="R395" i="43"/>
  <c r="W388" i="43"/>
  <c r="W352" i="43"/>
  <c r="AH344" i="43"/>
  <c r="AJ480" i="43"/>
  <c r="U384" i="43"/>
  <c r="AI384" i="43"/>
  <c r="U424" i="43"/>
  <c r="AI424" i="43"/>
  <c r="AF496" i="43"/>
  <c r="AF346" i="43"/>
  <c r="T480" i="43"/>
  <c r="AI468" i="43"/>
  <c r="U420" i="43"/>
  <c r="AH332" i="43"/>
  <c r="AK492" i="43"/>
  <c r="AA329" i="43"/>
  <c r="AO329" i="43" s="1"/>
  <c r="AH1148" i="43"/>
  <c r="B1180" i="43"/>
  <c r="P1164" i="43"/>
  <c r="Z1164" i="43" s="1"/>
  <c r="A1100" i="43"/>
  <c r="C1100" i="43" s="1"/>
  <c r="P487" i="43"/>
  <c r="Z487" i="43" s="1"/>
  <c r="A487" i="43"/>
  <c r="B487" i="43"/>
  <c r="P483" i="43"/>
  <c r="Z483" i="43" s="1"/>
  <c r="A483" i="43"/>
  <c r="B483" i="43"/>
  <c r="A471" i="43"/>
  <c r="B471" i="43"/>
  <c r="P463" i="43"/>
  <c r="Z463" i="43" s="1"/>
  <c r="P439" i="43"/>
  <c r="Z439" i="43" s="1"/>
  <c r="A439" i="43"/>
  <c r="B439" i="43"/>
  <c r="A423" i="43"/>
  <c r="B423" i="43"/>
  <c r="A351" i="43"/>
  <c r="A339" i="43"/>
  <c r="B339" i="43"/>
  <c r="P315" i="43"/>
  <c r="Z315" i="43" s="1"/>
  <c r="A315" i="43"/>
  <c r="P307" i="43"/>
  <c r="Z307" i="43" s="1"/>
  <c r="A295" i="43"/>
  <c r="B275" i="43"/>
  <c r="P207" i="43"/>
  <c r="Z207" i="43" s="1"/>
  <c r="A199" i="43"/>
  <c r="AK304" i="43"/>
  <c r="AF495" i="43"/>
  <c r="AF461" i="43"/>
  <c r="AG476" i="43"/>
  <c r="AK329" i="43"/>
  <c r="AG339" i="43"/>
  <c r="AF484" i="43"/>
  <c r="AF397" i="43"/>
  <c r="W499" i="43"/>
  <c r="AK485" i="43"/>
  <c r="R328" i="43"/>
  <c r="W441" i="43"/>
  <c r="W427" i="43"/>
  <c r="AF308" i="43"/>
  <c r="T485" i="43"/>
  <c r="V409" i="43"/>
  <c r="W405" i="43"/>
  <c r="AH493" i="43"/>
  <c r="T456" i="43"/>
  <c r="S443" i="43"/>
  <c r="V483" i="43"/>
  <c r="T457" i="43"/>
  <c r="AI428" i="43"/>
  <c r="T361" i="43"/>
  <c r="AE429" i="43"/>
  <c r="AK465" i="43"/>
  <c r="AA196" i="43"/>
  <c r="AO196" i="43" s="1"/>
  <c r="AA449" i="43"/>
  <c r="AO449" i="43" s="1"/>
  <c r="X449" i="43"/>
  <c r="AL449" i="43"/>
  <c r="Q433" i="43"/>
  <c r="AE433" i="43"/>
  <c r="AI347" i="43"/>
  <c r="U347" i="43"/>
  <c r="AE381" i="43"/>
  <c r="Q381" i="43"/>
  <c r="AE445" i="43"/>
  <c r="Q445" i="43"/>
  <c r="AI325" i="43"/>
  <c r="U325" i="43"/>
  <c r="AE353" i="43"/>
  <c r="Q353" i="43"/>
  <c r="AI321" i="43"/>
  <c r="U321" i="43"/>
  <c r="V329" i="43"/>
  <c r="AJ329" i="43"/>
  <c r="Y307" i="43"/>
  <c r="AM307" i="43"/>
  <c r="AL320" i="43"/>
  <c r="AB485" i="43"/>
  <c r="W1158" i="43"/>
  <c r="Q1149" i="43"/>
  <c r="AD243" i="43"/>
  <c r="AP243" i="43" s="1"/>
  <c r="S441" i="43"/>
  <c r="AG428" i="43"/>
  <c r="S403" i="43"/>
  <c r="AG345" i="43"/>
  <c r="Y493" i="43"/>
  <c r="AK425" i="43"/>
  <c r="W395" i="43"/>
  <c r="AH487" i="43"/>
  <c r="AI437" i="43"/>
  <c r="AI405" i="43"/>
  <c r="T377" i="43"/>
  <c r="AE477" i="43"/>
  <c r="AE399" i="43"/>
  <c r="AE375" i="43"/>
  <c r="Q341" i="43"/>
  <c r="Y429" i="43"/>
  <c r="W449" i="43"/>
  <c r="W391" i="43"/>
  <c r="AI431" i="43"/>
  <c r="T313" i="43"/>
  <c r="Q337" i="43"/>
  <c r="AL445" i="43"/>
  <c r="Y404" i="43"/>
  <c r="V495" i="43"/>
  <c r="AK363" i="43"/>
  <c r="AH357" i="43"/>
  <c r="W340" i="43"/>
  <c r="AG413" i="43"/>
  <c r="S365" i="43"/>
  <c r="W413" i="43"/>
  <c r="AK413" i="43"/>
  <c r="W411" i="43"/>
  <c r="AK411" i="43"/>
  <c r="U493" i="43"/>
  <c r="AI493" i="43"/>
  <c r="S495" i="43"/>
  <c r="AG495" i="43"/>
  <c r="S465" i="43"/>
  <c r="AG465" i="43"/>
  <c r="S421" i="43"/>
  <c r="AG421" i="43"/>
  <c r="W393" i="43"/>
  <c r="AK393" i="43"/>
  <c r="S380" i="43"/>
  <c r="AG412" i="43"/>
  <c r="S412" i="43"/>
  <c r="AK341" i="43"/>
  <c r="W341" i="43"/>
  <c r="W392" i="43"/>
  <c r="AK392" i="43"/>
  <c r="AK377" i="43"/>
  <c r="W377" i="43"/>
  <c r="T492" i="43"/>
  <c r="AH492" i="43"/>
  <c r="S361" i="43"/>
  <c r="AG361" i="43"/>
  <c r="S405" i="43"/>
  <c r="AG405" i="43"/>
  <c r="W343" i="43"/>
  <c r="AK343" i="43"/>
  <c r="T407" i="43"/>
  <c r="AH407" i="43"/>
  <c r="T425" i="43"/>
  <c r="AH425" i="43"/>
  <c r="AH340" i="43"/>
  <c r="T340" i="43"/>
  <c r="AH395" i="43"/>
  <c r="T395" i="43"/>
  <c r="T444" i="43"/>
  <c r="AH444" i="43"/>
  <c r="T421" i="43"/>
  <c r="AH421" i="43"/>
  <c r="AI389" i="43"/>
  <c r="U389" i="43"/>
  <c r="U453" i="43"/>
  <c r="AI453" i="43"/>
  <c r="AI360" i="43"/>
  <c r="AI337" i="43"/>
  <c r="U337" i="43"/>
  <c r="AI415" i="43"/>
  <c r="U415" i="43"/>
  <c r="AI363" i="43"/>
  <c r="U363" i="43"/>
  <c r="AI409" i="43"/>
  <c r="U409" i="43"/>
  <c r="U441" i="43"/>
  <c r="AI441" i="43"/>
  <c r="AI473" i="43"/>
  <c r="U473" i="43"/>
  <c r="AI454" i="43"/>
  <c r="AE479" i="43"/>
  <c r="Q479" i="43"/>
  <c r="Q432" i="43"/>
  <c r="AE432" i="43"/>
  <c r="U459" i="43"/>
  <c r="AI459" i="43"/>
  <c r="U367" i="43"/>
  <c r="AI367" i="43"/>
  <c r="V473" i="43"/>
  <c r="AJ473" i="43"/>
  <c r="Y431" i="43"/>
  <c r="AM431" i="43"/>
  <c r="V339" i="43"/>
  <c r="AJ339" i="43"/>
  <c r="AM409" i="43"/>
  <c r="Y409" i="43"/>
  <c r="AM473" i="43"/>
  <c r="Y473" i="43"/>
  <c r="AJ405" i="43"/>
  <c r="V405" i="43"/>
  <c r="AM349" i="43"/>
  <c r="V351" i="43"/>
  <c r="AJ351" i="43"/>
  <c r="V304" i="43"/>
  <c r="AJ304" i="43"/>
  <c r="AJ396" i="43"/>
  <c r="V396" i="43"/>
  <c r="V415" i="43"/>
  <c r="AJ415" i="43"/>
  <c r="AJ479" i="43"/>
  <c r="V479" i="43"/>
  <c r="AK488" i="43"/>
  <c r="AI372" i="43"/>
  <c r="AF390" i="43"/>
  <c r="V492" i="43"/>
  <c r="U366" i="43"/>
  <c r="AJ333" i="43"/>
  <c r="AG440" i="43"/>
  <c r="S440" i="43"/>
  <c r="AK344" i="43"/>
  <c r="W338" i="43"/>
  <c r="T496" i="43"/>
  <c r="AH496" i="43"/>
  <c r="AG452" i="43"/>
  <c r="S452" i="43"/>
  <c r="W360" i="43"/>
  <c r="AK360" i="43"/>
  <c r="U499" i="43"/>
  <c r="AI499" i="43"/>
  <c r="W350" i="43"/>
  <c r="AH394" i="43"/>
  <c r="T394" i="43"/>
  <c r="AH458" i="43"/>
  <c r="T388" i="43"/>
  <c r="AL332" i="43"/>
  <c r="Q342" i="43"/>
  <c r="AE342" i="43"/>
  <c r="AE374" i="43"/>
  <c r="Q374" i="43"/>
  <c r="Q384" i="43"/>
  <c r="AE384" i="43"/>
  <c r="Q408" i="43"/>
  <c r="AE408" i="43"/>
  <c r="U334" i="43"/>
  <c r="AI334" i="43"/>
  <c r="AI400" i="43"/>
  <c r="U400" i="43"/>
  <c r="AI416" i="43"/>
  <c r="U416" i="43"/>
  <c r="AE336" i="43"/>
  <c r="AE448" i="43"/>
  <c r="Q448" i="43"/>
  <c r="AI336" i="43"/>
  <c r="U336" i="43"/>
  <c r="AI368" i="43"/>
  <c r="U368" i="43"/>
  <c r="U391" i="43"/>
  <c r="Q343" i="43"/>
  <c r="Q398" i="43"/>
  <c r="AE398" i="43"/>
  <c r="AE422" i="43"/>
  <c r="AE464" i="43"/>
  <c r="Q464" i="43"/>
  <c r="Y480" i="43"/>
  <c r="AM480" i="43"/>
  <c r="AJ379" i="43"/>
  <c r="V332" i="43"/>
  <c r="V432" i="43"/>
  <c r="AJ432" i="43"/>
  <c r="AH414" i="43"/>
  <c r="T414" i="43"/>
  <c r="AK316" i="43"/>
  <c r="S376" i="43"/>
  <c r="AH382" i="43"/>
  <c r="T382" i="43"/>
  <c r="AH446" i="43"/>
  <c r="R1193" i="43"/>
  <c r="Q1182" i="43"/>
  <c r="AI1179" i="43"/>
  <c r="X1176" i="43"/>
  <c r="X1172" i="43"/>
  <c r="AI1167" i="43"/>
  <c r="AG1157" i="43"/>
  <c r="S1157" i="43"/>
  <c r="S1150" i="43"/>
  <c r="AF1148" i="43"/>
  <c r="AM1145" i="43"/>
  <c r="W1144" i="43"/>
  <c r="W313" i="43"/>
  <c r="X419" i="43"/>
  <c r="AG469" i="43"/>
  <c r="AK325" i="43"/>
  <c r="AH441" i="43"/>
  <c r="S418" i="43"/>
  <c r="AH375" i="43"/>
  <c r="S335" i="43"/>
  <c r="S333" i="43"/>
  <c r="S308" i="43"/>
  <c r="Q493" i="43"/>
  <c r="AE395" i="43"/>
  <c r="AE359" i="43"/>
  <c r="AE303" i="43"/>
  <c r="X492" i="43"/>
  <c r="AL481" i="43"/>
  <c r="AL393" i="43"/>
  <c r="W376" i="43"/>
  <c r="AG485" i="43"/>
  <c r="S367" i="43"/>
  <c r="T315" i="43"/>
  <c r="AH311" i="43"/>
  <c r="AM369" i="43"/>
  <c r="AL333" i="43"/>
  <c r="X327" i="43"/>
  <c r="AM323" i="43"/>
  <c r="W306" i="43"/>
  <c r="AK306" i="43"/>
  <c r="S319" i="43"/>
  <c r="AG319" i="43"/>
  <c r="Y491" i="43"/>
  <c r="AM491" i="43"/>
  <c r="S407" i="43"/>
  <c r="AG407" i="43"/>
  <c r="AH424" i="43"/>
  <c r="T424" i="43"/>
  <c r="T393" i="43"/>
  <c r="AH393" i="43"/>
  <c r="T427" i="43"/>
  <c r="AH427" i="43"/>
  <c r="Q481" i="43"/>
  <c r="AE481" i="43"/>
  <c r="AI392" i="43"/>
  <c r="AM372" i="43"/>
  <c r="Y372" i="43"/>
  <c r="Y305" i="43"/>
  <c r="AM305" i="43"/>
  <c r="Q475" i="43"/>
  <c r="AE475" i="43"/>
  <c r="U328" i="43"/>
  <c r="AI328" i="43"/>
  <c r="AM375" i="43"/>
  <c r="Y375" i="43"/>
  <c r="AE345" i="43"/>
  <c r="AE404" i="43"/>
  <c r="Q404" i="43"/>
  <c r="Q410" i="43"/>
  <c r="AE410" i="43"/>
  <c r="U346" i="43"/>
  <c r="AI327" i="43"/>
  <c r="U327" i="43"/>
  <c r="AM321" i="43"/>
  <c r="Y321" i="43"/>
  <c r="AE331" i="43"/>
  <c r="Q331" i="43"/>
  <c r="Q383" i="43"/>
  <c r="AI332" i="43"/>
  <c r="U332" i="43"/>
  <c r="AI364" i="43"/>
  <c r="U364" i="43"/>
  <c r="U395" i="43"/>
  <c r="AI395" i="43"/>
  <c r="AM477" i="43"/>
  <c r="Y477" i="43"/>
  <c r="AJ345" i="43"/>
  <c r="V345" i="43"/>
  <c r="Y448" i="43"/>
  <c r="AJ424" i="43"/>
  <c r="AM441" i="43"/>
  <c r="Y441" i="43"/>
  <c r="Y456" i="43"/>
  <c r="AM420" i="43"/>
  <c r="Y420" i="43"/>
  <c r="AJ325" i="43"/>
  <c r="V325" i="43"/>
  <c r="V357" i="43"/>
  <c r="AJ357" i="43"/>
  <c r="Y427" i="43"/>
  <c r="AM427" i="43"/>
  <c r="Y402" i="43"/>
  <c r="AM402" i="43"/>
  <c r="V336" i="43"/>
  <c r="AJ336" i="43"/>
  <c r="Y1190" i="43"/>
  <c r="AD295" i="43"/>
  <c r="AP295" i="43" s="1"/>
  <c r="Y1193" i="43"/>
  <c r="AF493" i="43"/>
  <c r="W463" i="43"/>
  <c r="AK444" i="43"/>
  <c r="AK433" i="43"/>
  <c r="AK374" i="43"/>
  <c r="AG497" i="43"/>
  <c r="AH489" i="43"/>
  <c r="AK357" i="43"/>
  <c r="W345" i="43"/>
  <c r="AG457" i="43"/>
  <c r="AG429" i="43"/>
  <c r="AA472" i="43"/>
  <c r="AO472" i="43" s="1"/>
  <c r="AK477" i="43"/>
  <c r="Q491" i="43"/>
  <c r="AA468" i="43"/>
  <c r="AO468" i="43" s="1"/>
  <c r="AA325" i="43"/>
  <c r="AO325" i="43" s="1"/>
  <c r="W438" i="43"/>
  <c r="AK371" i="43"/>
  <c r="AH416" i="43"/>
  <c r="AG375" i="43"/>
  <c r="AG349" i="43"/>
  <c r="S341" i="43"/>
  <c r="AL383" i="43"/>
  <c r="X368" i="43"/>
  <c r="AI102" i="43"/>
  <c r="AH384" i="43"/>
  <c r="AG371" i="43"/>
  <c r="T334" i="43"/>
  <c r="S324" i="43"/>
  <c r="S321" i="43"/>
  <c r="S312" i="43"/>
  <c r="Y465" i="43"/>
  <c r="AL394" i="43"/>
  <c r="S352" i="43"/>
  <c r="AG352" i="43"/>
  <c r="AM497" i="43"/>
  <c r="Y497" i="43"/>
  <c r="AG318" i="43"/>
  <c r="S318" i="43"/>
  <c r="AH341" i="43"/>
  <c r="T341" i="43"/>
  <c r="T373" i="43"/>
  <c r="AH373" i="43"/>
  <c r="AH378" i="43"/>
  <c r="T372" i="43"/>
  <c r="AH372" i="43"/>
  <c r="T329" i="43"/>
  <c r="AH329" i="43"/>
  <c r="AL369" i="43"/>
  <c r="X369" i="43"/>
  <c r="X403" i="43"/>
  <c r="AL403" i="43"/>
  <c r="AE385" i="43"/>
  <c r="Q385" i="43"/>
  <c r="Q361" i="43"/>
  <c r="AE361" i="43"/>
  <c r="X486" i="43"/>
  <c r="AL461" i="43"/>
  <c r="X461" i="43"/>
  <c r="AL416" i="43"/>
  <c r="X416" i="43"/>
  <c r="AE311" i="43"/>
  <c r="Q311" i="43"/>
  <c r="U313" i="43"/>
  <c r="AI313" i="43"/>
  <c r="AM336" i="43"/>
  <c r="AM389" i="43"/>
  <c r="Y389" i="43"/>
  <c r="AM445" i="43"/>
  <c r="Y445" i="43"/>
  <c r="AI86" i="43"/>
  <c r="AI22" i="43"/>
  <c r="AI134" i="43"/>
  <c r="AI174" i="43"/>
  <c r="AF280" i="43"/>
  <c r="S316" i="43"/>
  <c r="AG316" i="43"/>
  <c r="X430" i="43"/>
  <c r="AL430" i="43"/>
  <c r="X462" i="43"/>
  <c r="AL462" i="43"/>
  <c r="U304" i="43"/>
  <c r="AI304" i="43"/>
  <c r="Y312" i="43"/>
  <c r="AM312" i="43"/>
  <c r="Y344" i="43"/>
  <c r="AM344" i="43"/>
  <c r="AM353" i="43"/>
  <c r="Q324" i="43"/>
  <c r="AE324" i="43"/>
  <c r="AE455" i="43"/>
  <c r="AM444" i="43"/>
  <c r="AM385" i="43"/>
  <c r="Y376" i="43"/>
  <c r="AM376" i="43"/>
  <c r="AJ327" i="43"/>
  <c r="AP469" i="43"/>
  <c r="AN469" i="43"/>
  <c r="AL249" i="43"/>
  <c r="X265" i="43"/>
  <c r="Y209" i="43"/>
  <c r="AF216" i="43"/>
  <c r="AL205" i="43"/>
  <c r="AF152" i="43"/>
  <c r="AF288" i="43"/>
  <c r="T338" i="43"/>
  <c r="AH338" i="43"/>
  <c r="AL341" i="43"/>
  <c r="X316" i="43"/>
  <c r="AL316" i="43"/>
  <c r="X380" i="43"/>
  <c r="X476" i="43"/>
  <c r="AE434" i="43"/>
  <c r="U320" i="43"/>
  <c r="Y326" i="43"/>
  <c r="AM326" i="43"/>
  <c r="AI331" i="43"/>
  <c r="AM328" i="43"/>
  <c r="Y328" i="43"/>
  <c r="Y360" i="43"/>
  <c r="Q340" i="43"/>
  <c r="AE372" i="43"/>
  <c r="Q407" i="43"/>
  <c r="Q439" i="43"/>
  <c r="AI324" i="43"/>
  <c r="U324" i="43"/>
  <c r="AM388" i="43"/>
  <c r="Y436" i="43"/>
  <c r="AM436" i="43"/>
  <c r="Y422" i="43"/>
  <c r="AM422" i="43"/>
  <c r="AJ311" i="43"/>
  <c r="T1151" i="43"/>
  <c r="AJ180" i="43"/>
  <c r="U1195" i="43"/>
  <c r="R1180" i="43"/>
  <c r="Y1169" i="43"/>
  <c r="AK42" i="43"/>
  <c r="AI48" i="43"/>
  <c r="AI118" i="43"/>
  <c r="AI158" i="43"/>
  <c r="T1178" i="43"/>
  <c r="AM273" i="43"/>
  <c r="AA13" i="43"/>
  <c r="AO13" i="43" s="1"/>
  <c r="AN445" i="43"/>
  <c r="AN425" i="43"/>
  <c r="S348" i="43"/>
  <c r="AG348" i="43"/>
  <c r="X371" i="43"/>
  <c r="AL371" i="43"/>
  <c r="X397" i="43"/>
  <c r="AL397" i="43"/>
  <c r="X487" i="43"/>
  <c r="AL487" i="43"/>
  <c r="X436" i="43"/>
  <c r="AL406" i="43"/>
  <c r="AL399" i="43"/>
  <c r="AL372" i="43"/>
  <c r="AL353" i="43"/>
  <c r="Y324" i="43"/>
  <c r="Y311" i="43"/>
  <c r="AE117" i="43"/>
  <c r="AI70" i="43"/>
  <c r="AI166" i="43"/>
  <c r="AF168" i="43"/>
  <c r="AF248" i="43"/>
  <c r="AA252" i="43"/>
  <c r="AO252" i="43" s="1"/>
  <c r="AE314" i="43"/>
  <c r="Y356" i="43"/>
  <c r="AI38" i="43"/>
  <c r="AI54" i="43"/>
  <c r="AI78" i="43"/>
  <c r="AI94" i="43"/>
  <c r="AI110" i="43"/>
  <c r="AI126" i="43"/>
  <c r="AI142" i="43"/>
  <c r="AF256" i="43"/>
  <c r="AF244" i="43"/>
  <c r="R272" i="43"/>
  <c r="AA360" i="43"/>
  <c r="AO360" i="43" s="1"/>
  <c r="AI62" i="43"/>
  <c r="AI150" i="43"/>
  <c r="AA484" i="43"/>
  <c r="AO484" i="43" s="1"/>
  <c r="AA460" i="43"/>
  <c r="AO460" i="43" s="1"/>
  <c r="R271" i="43"/>
  <c r="AN497" i="43"/>
  <c r="AN449" i="43"/>
  <c r="AG246" i="43"/>
  <c r="AI283" i="43"/>
  <c r="R264" i="43"/>
  <c r="AJ148" i="43"/>
  <c r="AA476" i="43"/>
  <c r="AO476" i="43" s="1"/>
  <c r="AA1141" i="43"/>
  <c r="AO1141" i="43" s="1"/>
  <c r="Y490" i="43"/>
  <c r="AM490" i="43"/>
  <c r="AE494" i="43"/>
  <c r="T309" i="43"/>
  <c r="AH309" i="43"/>
  <c r="X336" i="43"/>
  <c r="AL336" i="43"/>
  <c r="X413" i="43"/>
  <c r="AL413" i="43"/>
  <c r="X330" i="43"/>
  <c r="AL330" i="43"/>
  <c r="X317" i="43"/>
  <c r="AL317" i="43"/>
  <c r="X349" i="43"/>
  <c r="AL349" i="43"/>
  <c r="X356" i="43"/>
  <c r="AL356" i="43"/>
  <c r="X311" i="43"/>
  <c r="AL311" i="43"/>
  <c r="X343" i="43"/>
  <c r="AL343" i="43"/>
  <c r="X409" i="43"/>
  <c r="AL409" i="43"/>
  <c r="X447" i="43"/>
  <c r="AL447" i="43"/>
  <c r="AP465" i="43"/>
  <c r="AE411" i="43"/>
  <c r="AE362" i="43"/>
  <c r="AE328" i="43"/>
  <c r="AE325" i="43"/>
  <c r="AL466" i="43"/>
  <c r="AL465" i="43"/>
  <c r="AL448" i="43"/>
  <c r="AM368" i="43"/>
  <c r="AL337" i="43"/>
  <c r="AM327" i="43"/>
  <c r="AM325" i="43"/>
  <c r="AM308" i="43"/>
  <c r="AM304" i="43"/>
  <c r="AE449" i="43"/>
  <c r="AE417" i="43"/>
  <c r="AL480" i="43"/>
  <c r="AL454" i="43"/>
  <c r="AM405" i="43"/>
  <c r="AL390" i="43"/>
  <c r="AL388" i="43"/>
  <c r="AM331" i="43"/>
  <c r="AL305" i="43"/>
  <c r="AE78" i="43"/>
  <c r="AE186" i="43"/>
  <c r="AM241" i="43"/>
  <c r="R239" i="43"/>
  <c r="AN457" i="43"/>
  <c r="AN433" i="43"/>
  <c r="X201" i="43"/>
  <c r="AE106" i="43"/>
  <c r="AF90" i="43"/>
  <c r="AN481" i="43"/>
  <c r="AE34" i="43"/>
  <c r="AE130" i="43"/>
  <c r="AE158" i="43"/>
  <c r="AF102" i="43"/>
  <c r="AF210" i="43"/>
  <c r="AF254" i="43"/>
  <c r="AA399" i="43"/>
  <c r="AO399" i="43" s="1"/>
  <c r="AG210" i="43"/>
  <c r="AE162" i="43"/>
  <c r="AF30" i="43"/>
  <c r="AA114" i="43"/>
  <c r="AO114" i="43" s="1"/>
  <c r="AG218" i="43"/>
  <c r="AA215" i="43"/>
  <c r="AO215" i="43" s="1"/>
  <c r="AA143" i="43"/>
  <c r="AO143" i="43" s="1"/>
  <c r="AA135" i="43"/>
  <c r="AO135" i="43" s="1"/>
  <c r="AA15" i="43"/>
  <c r="AO15" i="43" s="1"/>
  <c r="AN487" i="43"/>
  <c r="AN423" i="43"/>
  <c r="AG106" i="43"/>
  <c r="AG278" i="43"/>
  <c r="AK60" i="43"/>
  <c r="AH103" i="43"/>
  <c r="Q266" i="43"/>
  <c r="AF110" i="43"/>
  <c r="AA295" i="43"/>
  <c r="AO295" i="43" s="1"/>
  <c r="AA103" i="43"/>
  <c r="AO103" i="43" s="1"/>
  <c r="AA55" i="43"/>
  <c r="AO55" i="43" s="1"/>
  <c r="AN483" i="43"/>
  <c r="AH203" i="43"/>
  <c r="AF82" i="43"/>
  <c r="AJ119" i="43"/>
  <c r="AA315" i="43"/>
  <c r="AO315" i="43" s="1"/>
  <c r="AA231" i="43"/>
  <c r="AO231" i="43" s="1"/>
  <c r="AA127" i="43"/>
  <c r="AO127" i="43" s="1"/>
  <c r="AA95" i="43"/>
  <c r="AO95" i="43" s="1"/>
  <c r="Q8" i="43"/>
  <c r="AE8" i="43"/>
  <c r="C426" i="43"/>
  <c r="B426" i="43"/>
  <c r="AD370" i="43"/>
  <c r="AP370" i="43" s="1"/>
  <c r="A370" i="43"/>
  <c r="B338" i="43"/>
  <c r="A338" i="43"/>
  <c r="C330" i="43"/>
  <c r="A330" i="43"/>
  <c r="B30" i="43"/>
  <c r="B498" i="43"/>
  <c r="AD498" i="43"/>
  <c r="AP498" i="43" s="1"/>
  <c r="A498" i="43"/>
  <c r="AD418" i="43"/>
  <c r="AN418" i="43" s="1"/>
  <c r="B418" i="43"/>
  <c r="C322" i="43"/>
  <c r="AD322" i="43"/>
  <c r="AP322" i="43" s="1"/>
  <c r="A182" i="43"/>
  <c r="A126" i="43"/>
  <c r="C118" i="43"/>
  <c r="C306" i="43"/>
  <c r="B234" i="43"/>
  <c r="C174" i="43"/>
  <c r="AM488" i="43"/>
  <c r="X307" i="43"/>
  <c r="AL307" i="43"/>
  <c r="X429" i="43"/>
  <c r="AL429" i="43"/>
  <c r="X404" i="43"/>
  <c r="A466" i="43"/>
  <c r="B466" i="43"/>
  <c r="B434" i="43"/>
  <c r="A434" i="43"/>
  <c r="B410" i="43"/>
  <c r="C410" i="43"/>
  <c r="A402" i="43"/>
  <c r="C402" i="43"/>
  <c r="T85" i="43"/>
  <c r="AH85" i="43"/>
  <c r="AH261" i="43"/>
  <c r="T261" i="43"/>
  <c r="R31" i="43"/>
  <c r="AF31" i="43"/>
  <c r="R79" i="43"/>
  <c r="AF79" i="43"/>
  <c r="R107" i="43"/>
  <c r="AF131" i="43"/>
  <c r="R175" i="43"/>
  <c r="AF175" i="43"/>
  <c r="R207" i="43"/>
  <c r="R227" i="43"/>
  <c r="V265" i="43"/>
  <c r="AJ265" i="43"/>
  <c r="AE1197" i="43"/>
  <c r="AH1189" i="43"/>
  <c r="AM1180" i="43"/>
  <c r="Y1180" i="43"/>
  <c r="AI1180" i="43"/>
  <c r="AE1176" i="43"/>
  <c r="Q1176" i="43"/>
  <c r="AF1175" i="43"/>
  <c r="R1175" i="43"/>
  <c r="AK1174" i="43"/>
  <c r="Q1172" i="43"/>
  <c r="AM1164" i="43"/>
  <c r="Y1164" i="43"/>
  <c r="AE1160" i="43"/>
  <c r="Q1160" i="43"/>
  <c r="AJ1156" i="43"/>
  <c r="V1156" i="43"/>
  <c r="T1154" i="43"/>
  <c r="AH1147" i="43"/>
  <c r="T1147" i="43"/>
  <c r="AF1145" i="43"/>
  <c r="AH1144" i="43"/>
  <c r="AF1142" i="43"/>
  <c r="R1142" i="43"/>
  <c r="V1138" i="43"/>
  <c r="AL1136" i="43"/>
  <c r="X1136" i="43"/>
  <c r="AM381" i="43"/>
  <c r="AM380" i="43"/>
  <c r="AM333" i="43"/>
  <c r="V1188" i="43"/>
  <c r="X11" i="43"/>
  <c r="AL11" i="43"/>
  <c r="AL179" i="43"/>
  <c r="Q210" i="43"/>
  <c r="AE210" i="43"/>
  <c r="AE214" i="43"/>
  <c r="Q214" i="43"/>
  <c r="Q238" i="43"/>
  <c r="AE238" i="43"/>
  <c r="AE246" i="43"/>
  <c r="Q246" i="43"/>
  <c r="Q270" i="43"/>
  <c r="AE270" i="43"/>
  <c r="AE274" i="43"/>
  <c r="Q274" i="43"/>
  <c r="Q290" i="43"/>
  <c r="AE290" i="43"/>
  <c r="AE298" i="43"/>
  <c r="Q298" i="43"/>
  <c r="Y246" i="43"/>
  <c r="AM246" i="43"/>
  <c r="AM294" i="43"/>
  <c r="Y294" i="43"/>
  <c r="AI30" i="43"/>
  <c r="AI46" i="43"/>
  <c r="AF38" i="43"/>
  <c r="AF136" i="43"/>
  <c r="AP278" i="43"/>
  <c r="AN278" i="43"/>
  <c r="P458" i="43"/>
  <c r="AA458" i="43"/>
  <c r="AO458" i="43" s="1"/>
  <c r="P394" i="43"/>
  <c r="Z394" i="43" s="1"/>
  <c r="A394" i="43"/>
  <c r="A386" i="43"/>
  <c r="B386" i="43"/>
  <c r="A362" i="43"/>
  <c r="B362" i="43"/>
  <c r="P354" i="43"/>
  <c r="Z354" i="43" s="1"/>
  <c r="B354" i="43"/>
  <c r="P346" i="43"/>
  <c r="A346" i="43"/>
  <c r="P294" i="43"/>
  <c r="Z294" i="43" s="1"/>
  <c r="AD294" i="43"/>
  <c r="B294" i="43"/>
  <c r="AD282" i="43"/>
  <c r="C282" i="43"/>
  <c r="P270" i="43"/>
  <c r="Z270" i="43" s="1"/>
  <c r="AD270" i="43"/>
  <c r="C270" i="43"/>
  <c r="AD262" i="43"/>
  <c r="C262" i="43"/>
  <c r="P250" i="43"/>
  <c r="Z250" i="43" s="1"/>
  <c r="AD250" i="43"/>
  <c r="A250" i="43"/>
  <c r="C250" i="43"/>
  <c r="P238" i="43"/>
  <c r="Z238" i="43" s="1"/>
  <c r="AD238" i="43"/>
  <c r="C238" i="43"/>
  <c r="P230" i="43"/>
  <c r="Z230" i="43" s="1"/>
  <c r="AD230" i="43"/>
  <c r="B230" i="43"/>
  <c r="P222" i="43"/>
  <c r="Z222" i="43" s="1"/>
  <c r="AD222" i="43"/>
  <c r="A222" i="43"/>
  <c r="C222" i="43"/>
  <c r="P210" i="43"/>
  <c r="Z210" i="43" s="1"/>
  <c r="AD210" i="43"/>
  <c r="A210" i="43"/>
  <c r="C210" i="43"/>
  <c r="AD202" i="43"/>
  <c r="C202" i="43"/>
  <c r="P194" i="43"/>
  <c r="Z194" i="43" s="1"/>
  <c r="AD194" i="43"/>
  <c r="A194" i="43"/>
  <c r="B194" i="43"/>
  <c r="P186" i="43"/>
  <c r="AA186" i="43"/>
  <c r="AO186" i="43" s="1"/>
  <c r="AD186" i="43"/>
  <c r="A186" i="43"/>
  <c r="B186" i="43"/>
  <c r="P178" i="43"/>
  <c r="AB178" i="43" s="1"/>
  <c r="AD178" i="43"/>
  <c r="C178" i="43"/>
  <c r="AD170" i="43"/>
  <c r="B170" i="43"/>
  <c r="P162" i="43"/>
  <c r="Z162" i="43" s="1"/>
  <c r="AD162" i="43"/>
  <c r="C162" i="43"/>
  <c r="P154" i="43"/>
  <c r="Z154" i="43" s="1"/>
  <c r="AD154" i="43"/>
  <c r="AP154" i="43" s="1"/>
  <c r="C154" i="43"/>
  <c r="P146" i="43"/>
  <c r="Z146" i="43" s="1"/>
  <c r="AD146" i="43"/>
  <c r="B146" i="43"/>
  <c r="AD138" i="43"/>
  <c r="A138" i="43"/>
  <c r="B138" i="43"/>
  <c r="P130" i="43"/>
  <c r="Z130" i="43" s="1"/>
  <c r="C130" i="43"/>
  <c r="AD130" i="43"/>
  <c r="P122" i="43"/>
  <c r="Z122" i="43" s="1"/>
  <c r="AD122" i="43"/>
  <c r="AP122" i="43" s="1"/>
  <c r="A122" i="43"/>
  <c r="B122" i="43"/>
  <c r="P114" i="43"/>
  <c r="Z114" i="43" s="1"/>
  <c r="AD114" i="43"/>
  <c r="A114" i="43"/>
  <c r="C114" i="43"/>
  <c r="P110" i="43"/>
  <c r="Z110" i="43" s="1"/>
  <c r="AD110" i="43"/>
  <c r="B110" i="43"/>
  <c r="P98" i="43"/>
  <c r="Z98" i="43" s="1"/>
  <c r="AD98" i="43"/>
  <c r="AP98" i="43" s="1"/>
  <c r="C98" i="43"/>
  <c r="P94" i="43"/>
  <c r="Z94" i="43" s="1"/>
  <c r="AD94" i="43"/>
  <c r="AP94" i="43" s="1"/>
  <c r="A94" i="43"/>
  <c r="C94" i="43"/>
  <c r="P86" i="43"/>
  <c r="Z86" i="43" s="1"/>
  <c r="AD86" i="43"/>
  <c r="A86" i="43"/>
  <c r="C86" i="43"/>
  <c r="P78" i="43"/>
  <c r="Z78" i="43" s="1"/>
  <c r="AD78" i="43"/>
  <c r="A78" i="43"/>
  <c r="C78" i="43"/>
  <c r="AD70" i="43"/>
  <c r="C70" i="43"/>
  <c r="P62" i="43"/>
  <c r="AD62" i="43"/>
  <c r="C62" i="43"/>
  <c r="P54" i="43"/>
  <c r="Z54" i="43" s="1"/>
  <c r="AD54" i="43"/>
  <c r="A54" i="43"/>
  <c r="C54" i="43"/>
  <c r="AD46" i="43"/>
  <c r="C46" i="43"/>
  <c r="A38" i="43"/>
  <c r="C38" i="43"/>
  <c r="AD30" i="43"/>
  <c r="C30" i="43"/>
  <c r="P26" i="43"/>
  <c r="Z26" i="43" s="1"/>
  <c r="C26" i="43"/>
  <c r="AD26" i="43"/>
  <c r="P10" i="43"/>
  <c r="Z10" i="43" s="1"/>
  <c r="AD10" i="43"/>
  <c r="C10" i="43"/>
  <c r="AN489" i="43"/>
  <c r="AN421" i="43"/>
  <c r="AD466" i="43"/>
  <c r="AP466" i="43" s="1"/>
  <c r="AD450" i="43"/>
  <c r="AP450" i="43" s="1"/>
  <c r="AD442" i="43"/>
  <c r="AP442" i="43" s="1"/>
  <c r="AD394" i="43"/>
  <c r="AP394" i="43" s="1"/>
  <c r="AD346" i="43"/>
  <c r="AP346" i="43" s="1"/>
  <c r="B46" i="43"/>
  <c r="B330" i="43"/>
  <c r="C294" i="43"/>
  <c r="C122" i="43"/>
  <c r="B202" i="43"/>
  <c r="B282" i="43"/>
  <c r="B54" i="43"/>
  <c r="C434" i="43"/>
  <c r="C354" i="43"/>
  <c r="B154" i="43"/>
  <c r="C466" i="43"/>
  <c r="C482" i="43"/>
  <c r="C474" i="43"/>
  <c r="B58" i="43"/>
  <c r="B482" i="43"/>
  <c r="B450" i="43"/>
  <c r="A458" i="43"/>
  <c r="A410" i="43"/>
  <c r="A418" i="43"/>
  <c r="A426" i="43"/>
  <c r="B314" i="43"/>
  <c r="A26" i="43"/>
  <c r="A110" i="43"/>
  <c r="A10" i="43"/>
  <c r="A170" i="43"/>
  <c r="A270" i="43"/>
  <c r="A230" i="43"/>
  <c r="P490" i="43"/>
  <c r="AA490" i="43"/>
  <c r="AO490" i="43" s="1"/>
  <c r="P466" i="43"/>
  <c r="AA466" i="43"/>
  <c r="AO466" i="43" s="1"/>
  <c r="P378" i="43"/>
  <c r="Z378" i="43" s="1"/>
  <c r="AA378" i="43"/>
  <c r="AO378" i="43" s="1"/>
  <c r="A378" i="43"/>
  <c r="B378" i="43"/>
  <c r="P298" i="43"/>
  <c r="Z298" i="43" s="1"/>
  <c r="AD298" i="43"/>
  <c r="C298" i="43"/>
  <c r="P286" i="43"/>
  <c r="Z286" i="43" s="1"/>
  <c r="AD286" i="43"/>
  <c r="A286" i="43"/>
  <c r="C286" i="43"/>
  <c r="P274" i="43"/>
  <c r="Z274" i="43" s="1"/>
  <c r="AD274" i="43"/>
  <c r="A274" i="43"/>
  <c r="C274" i="43"/>
  <c r="AD258" i="43"/>
  <c r="A258" i="43"/>
  <c r="C258" i="43"/>
  <c r="B242" i="43"/>
  <c r="AD242" i="43"/>
  <c r="P214" i="43"/>
  <c r="AD214" i="43"/>
  <c r="C214" i="43"/>
  <c r="P18" i="43"/>
  <c r="Z18" i="43" s="1"/>
  <c r="AD18" i="43"/>
  <c r="A18" i="43"/>
  <c r="AE499" i="43"/>
  <c r="AN473" i="43"/>
  <c r="AD482" i="43"/>
  <c r="AP482" i="43" s="1"/>
  <c r="AD470" i="43"/>
  <c r="AP470" i="43" s="1"/>
  <c r="AD434" i="43"/>
  <c r="AP434" i="43" s="1"/>
  <c r="AD426" i="43"/>
  <c r="AP426" i="43" s="1"/>
  <c r="AD402" i="43"/>
  <c r="AP402" i="43" s="1"/>
  <c r="AD386" i="43"/>
  <c r="AP386" i="43" s="1"/>
  <c r="AD338" i="43"/>
  <c r="B94" i="43"/>
  <c r="C146" i="43"/>
  <c r="B238" i="43"/>
  <c r="B222" i="43"/>
  <c r="C418" i="43"/>
  <c r="B250" i="43"/>
  <c r="B162" i="43"/>
  <c r="B178" i="43"/>
  <c r="C194" i="43"/>
  <c r="B298" i="43"/>
  <c r="B258" i="43"/>
  <c r="C170" i="43"/>
  <c r="B322" i="43"/>
  <c r="C278" i="43"/>
  <c r="C362" i="43"/>
  <c r="C450" i="43"/>
  <c r="C490" i="43"/>
  <c r="B214" i="43"/>
  <c r="B34" i="43"/>
  <c r="B98" i="43"/>
  <c r="B442" i="43"/>
  <c r="B306" i="43"/>
  <c r="A490" i="43"/>
  <c r="C346" i="43"/>
  <c r="B474" i="43"/>
  <c r="A70" i="43"/>
  <c r="A294" i="43"/>
  <c r="AD38" i="43"/>
  <c r="P482" i="43"/>
  <c r="AA482" i="43"/>
  <c r="AO482" i="43" s="1"/>
  <c r="C462" i="43"/>
  <c r="P370" i="43"/>
  <c r="Z370" i="43" s="1"/>
  <c r="B370" i="43"/>
  <c r="AA350" i="43"/>
  <c r="AO350" i="43" s="1"/>
  <c r="P338" i="43"/>
  <c r="AB338" i="43" s="1"/>
  <c r="C338" i="43"/>
  <c r="P290" i="43"/>
  <c r="AA290" i="43"/>
  <c r="AO290" i="43" s="1"/>
  <c r="AD290" i="43"/>
  <c r="A290" i="43"/>
  <c r="C290" i="43"/>
  <c r="P278" i="43"/>
  <c r="Z278" i="43" s="1"/>
  <c r="A278" i="43"/>
  <c r="B278" i="43"/>
  <c r="AD266" i="43"/>
  <c r="B266" i="43"/>
  <c r="AD254" i="43"/>
  <c r="A254" i="43"/>
  <c r="B254" i="43"/>
  <c r="AD246" i="43"/>
  <c r="A246" i="43"/>
  <c r="C246" i="43"/>
  <c r="P234" i="43"/>
  <c r="Z234" i="43" s="1"/>
  <c r="AA234" i="43"/>
  <c r="AO234" i="43" s="1"/>
  <c r="AD234" i="43"/>
  <c r="C234" i="43"/>
  <c r="AD226" i="43"/>
  <c r="A226" i="43"/>
  <c r="B226" i="43"/>
  <c r="AD218" i="43"/>
  <c r="A218" i="43"/>
  <c r="C218" i="43"/>
  <c r="AD206" i="43"/>
  <c r="B206" i="43"/>
  <c r="P198" i="43"/>
  <c r="Z198" i="43" s="1"/>
  <c r="AD198" i="43"/>
  <c r="AN198" i="43" s="1"/>
  <c r="C198" i="43"/>
  <c r="AD190" i="43"/>
  <c r="AN190" i="43" s="1"/>
  <c r="A190" i="43"/>
  <c r="C190" i="43"/>
  <c r="AD182" i="43"/>
  <c r="C182" i="43"/>
  <c r="P174" i="43"/>
  <c r="Z174" i="43" s="1"/>
  <c r="AD174" i="43"/>
  <c r="B174" i="43"/>
  <c r="AD166" i="43"/>
  <c r="C166" i="43"/>
  <c r="P158" i="43"/>
  <c r="Z158" i="43" s="1"/>
  <c r="AD158" i="43"/>
  <c r="AP158" i="43" s="1"/>
  <c r="B158" i="43"/>
  <c r="P150" i="43"/>
  <c r="Z150" i="43" s="1"/>
  <c r="AD150" i="43"/>
  <c r="AP150" i="43" s="1"/>
  <c r="A150" i="43"/>
  <c r="B150" i="43"/>
  <c r="P142" i="43"/>
  <c r="Z142" i="43" s="1"/>
  <c r="AD142" i="43"/>
  <c r="A142" i="43"/>
  <c r="B142" i="43"/>
  <c r="AD134" i="43"/>
  <c r="A134" i="43"/>
  <c r="B134" i="43"/>
  <c r="P126" i="43"/>
  <c r="Z126" i="43" s="1"/>
  <c r="C126" i="43"/>
  <c r="AD126" i="43"/>
  <c r="P118" i="43"/>
  <c r="Z118" i="43" s="1"/>
  <c r="AD118" i="43"/>
  <c r="B118" i="43"/>
  <c r="AD106" i="43"/>
  <c r="B106" i="43"/>
  <c r="AD102" i="43"/>
  <c r="A102" i="43"/>
  <c r="B102" i="43"/>
  <c r="P90" i="43"/>
  <c r="A90" i="43"/>
  <c r="AD90" i="43"/>
  <c r="C90" i="43"/>
  <c r="P82" i="43"/>
  <c r="Z82" i="43" s="1"/>
  <c r="AD82" i="43"/>
  <c r="A82" i="43"/>
  <c r="C82" i="43"/>
  <c r="AD74" i="43"/>
  <c r="A74" i="43"/>
  <c r="C74" i="43"/>
  <c r="P66" i="43"/>
  <c r="Z66" i="43" s="1"/>
  <c r="AD66" i="43"/>
  <c r="A66" i="43"/>
  <c r="C66" i="43"/>
  <c r="P58" i="43"/>
  <c r="Z58" i="43" s="1"/>
  <c r="AD58" i="43"/>
  <c r="C58" i="43"/>
  <c r="P50" i="43"/>
  <c r="Z50" i="43" s="1"/>
  <c r="AD50" i="43"/>
  <c r="A50" i="43"/>
  <c r="C50" i="43"/>
  <c r="P42" i="43"/>
  <c r="Z42" i="43" s="1"/>
  <c r="AD42" i="43"/>
  <c r="A42" i="43"/>
  <c r="C42" i="43"/>
  <c r="P34" i="43"/>
  <c r="Z34" i="43" s="1"/>
  <c r="AD34" i="43"/>
  <c r="C34" i="43"/>
  <c r="A22" i="43"/>
  <c r="C22" i="43"/>
  <c r="AD22" i="43"/>
  <c r="AN22" i="43" s="1"/>
  <c r="AD14" i="43"/>
  <c r="C14" i="43"/>
  <c r="AN485" i="43"/>
  <c r="AD490" i="43"/>
  <c r="AP490" i="43" s="1"/>
  <c r="AD474" i="43"/>
  <c r="AD462" i="43"/>
  <c r="AD458" i="43"/>
  <c r="AD414" i="43"/>
  <c r="AD410" i="43"/>
  <c r="AP410" i="43" s="1"/>
  <c r="AD366" i="43"/>
  <c r="AP366" i="43" s="1"/>
  <c r="AD354" i="43"/>
  <c r="AP354" i="43" s="1"/>
  <c r="AD342" i="43"/>
  <c r="AN342" i="43" s="1"/>
  <c r="AD330" i="43"/>
  <c r="AP330" i="43" s="1"/>
  <c r="AD318" i="43"/>
  <c r="AP318" i="43" s="1"/>
  <c r="AD314" i="43"/>
  <c r="AP314" i="43" s="1"/>
  <c r="AD306" i="43"/>
  <c r="AP306" i="43" s="1"/>
  <c r="B70" i="43"/>
  <c r="B62" i="43"/>
  <c r="B42" i="43"/>
  <c r="B50" i="43"/>
  <c r="C394" i="43"/>
  <c r="B218" i="43"/>
  <c r="C106" i="43"/>
  <c r="B274" i="43"/>
  <c r="C370" i="43"/>
  <c r="B78" i="43"/>
  <c r="B350" i="43"/>
  <c r="C458" i="43"/>
  <c r="B262" i="43"/>
  <c r="C242" i="43"/>
  <c r="B246" i="43"/>
  <c r="B66" i="43"/>
  <c r="B190" i="43"/>
  <c r="C314" i="43"/>
  <c r="B414" i="43"/>
  <c r="C378" i="43"/>
  <c r="C442" i="43"/>
  <c r="B18" i="43"/>
  <c r="B86" i="43"/>
  <c r="B346" i="43"/>
  <c r="B130" i="43"/>
  <c r="B10" i="43"/>
  <c r="A442" i="43"/>
  <c r="B394" i="43"/>
  <c r="B402" i="43"/>
  <c r="C350" i="43"/>
  <c r="C310" i="43"/>
  <c r="A354" i="43"/>
  <c r="A382" i="43"/>
  <c r="A14" i="43"/>
  <c r="A238" i="43"/>
  <c r="A162" i="43"/>
  <c r="A206" i="43"/>
  <c r="A178" i="43"/>
  <c r="A202" i="43"/>
  <c r="A158" i="43"/>
  <c r="A266" i="43"/>
  <c r="A242" i="43"/>
  <c r="A262" i="43"/>
  <c r="AK178" i="43"/>
  <c r="AG188" i="43"/>
  <c r="S188" i="43"/>
  <c r="S244" i="43"/>
  <c r="AG244" i="43"/>
  <c r="S276" i="43"/>
  <c r="AG276" i="43"/>
  <c r="W18" i="43"/>
  <c r="AK18" i="43"/>
  <c r="W58" i="43"/>
  <c r="AK58" i="43"/>
  <c r="W110" i="43"/>
  <c r="W138" i="43"/>
  <c r="AK138" i="43"/>
  <c r="W146" i="43"/>
  <c r="AK146" i="43"/>
  <c r="W170" i="43"/>
  <c r="AK170" i="43"/>
  <c r="X26" i="43"/>
  <c r="AL26" i="43"/>
  <c r="X50" i="43"/>
  <c r="AL50" i="43"/>
  <c r="X74" i="43"/>
  <c r="AL74" i="43"/>
  <c r="X106" i="43"/>
  <c r="AL106" i="43"/>
  <c r="X122" i="43"/>
  <c r="AL122" i="43"/>
  <c r="AL130" i="43"/>
  <c r="X130" i="43"/>
  <c r="AL146" i="43"/>
  <c r="X146" i="43"/>
  <c r="X190" i="43"/>
  <c r="AL190" i="43"/>
  <c r="X194" i="43"/>
  <c r="AL194" i="43"/>
  <c r="X214" i="43"/>
  <c r="AL214" i="43"/>
  <c r="AL218" i="43"/>
  <c r="X218" i="43"/>
  <c r="X230" i="43"/>
  <c r="AL230" i="43"/>
  <c r="X238" i="43"/>
  <c r="AL238" i="43"/>
  <c r="X254" i="43"/>
  <c r="AL254" i="43"/>
  <c r="AL262" i="43"/>
  <c r="X262" i="43"/>
  <c r="X270" i="43"/>
  <c r="AL270" i="43"/>
  <c r="X278" i="43"/>
  <c r="AL278" i="43"/>
  <c r="U128" i="43"/>
  <c r="AI128" i="43"/>
  <c r="R118" i="43"/>
  <c r="AF118" i="43"/>
  <c r="R146" i="43"/>
  <c r="AF146" i="43"/>
  <c r="R178" i="43"/>
  <c r="AF178" i="43"/>
  <c r="R202" i="43"/>
  <c r="AF202" i="43"/>
  <c r="R226" i="43"/>
  <c r="AF226" i="43"/>
  <c r="R238" i="43"/>
  <c r="AF238" i="43"/>
  <c r="P453" i="43"/>
  <c r="AA453" i="43"/>
  <c r="AO453" i="43" s="1"/>
  <c r="Z449" i="43"/>
  <c r="AB449" i="43"/>
  <c r="Z433" i="43"/>
  <c r="AB433" i="43"/>
  <c r="P417" i="43"/>
  <c r="Z417" i="43" s="1"/>
  <c r="AA417" i="43"/>
  <c r="AO417" i="43" s="1"/>
  <c r="Z409" i="43"/>
  <c r="AB409" i="43"/>
  <c r="P397" i="43"/>
  <c r="AA397" i="43"/>
  <c r="AO397" i="43" s="1"/>
  <c r="Z389" i="43"/>
  <c r="AB389" i="43"/>
  <c r="P385" i="43"/>
  <c r="AA385" i="43"/>
  <c r="AO385" i="43" s="1"/>
  <c r="P353" i="43"/>
  <c r="AA353" i="43"/>
  <c r="AO353" i="43" s="1"/>
  <c r="P333" i="43"/>
  <c r="Z333" i="43" s="1"/>
  <c r="AA333" i="43"/>
  <c r="AO333" i="43" s="1"/>
  <c r="P321" i="43"/>
  <c r="AA321" i="43"/>
  <c r="AO321" i="43" s="1"/>
  <c r="P309" i="43"/>
  <c r="AA309" i="43"/>
  <c r="AO309" i="43" s="1"/>
  <c r="P69" i="43"/>
  <c r="Z13" i="43"/>
  <c r="AB13" i="43"/>
  <c r="AA9" i="43"/>
  <c r="AO9" i="43" s="1"/>
  <c r="X259" i="43"/>
  <c r="AE250" i="43"/>
  <c r="AI109" i="43"/>
  <c r="AM94" i="43"/>
  <c r="AF294" i="43"/>
  <c r="R144" i="43"/>
  <c r="AK265" i="43"/>
  <c r="AH171" i="43"/>
  <c r="AH259" i="43"/>
  <c r="AL67" i="43"/>
  <c r="AL167" i="43"/>
  <c r="AL227" i="43"/>
  <c r="X267" i="43"/>
  <c r="AE226" i="43"/>
  <c r="AE254" i="43"/>
  <c r="AE184" i="43"/>
  <c r="Q278" i="43"/>
  <c r="Q206" i="43"/>
  <c r="AI173" i="43"/>
  <c r="AF74" i="43"/>
  <c r="AF126" i="43"/>
  <c r="AF162" i="43"/>
  <c r="AF194" i="43"/>
  <c r="AF220" i="43"/>
  <c r="R224" i="43"/>
  <c r="AF224" i="43"/>
  <c r="AF252" i="43"/>
  <c r="R292" i="43"/>
  <c r="AF292" i="43"/>
  <c r="AJ189" i="43"/>
  <c r="AJ135" i="43"/>
  <c r="AA441" i="43"/>
  <c r="AO441" i="43" s="1"/>
  <c r="AG22" i="43"/>
  <c r="AG154" i="43"/>
  <c r="AG294" i="43"/>
  <c r="AH75" i="43"/>
  <c r="AH191" i="43"/>
  <c r="AL163" i="43"/>
  <c r="AL195" i="43"/>
  <c r="AE42" i="43"/>
  <c r="V202" i="43"/>
  <c r="AJ202" i="43"/>
  <c r="AN461" i="43"/>
  <c r="T263" i="43"/>
  <c r="AH263" i="43"/>
  <c r="X87" i="43"/>
  <c r="AL103" i="43"/>
  <c r="X139" i="43"/>
  <c r="X171" i="43"/>
  <c r="AL171" i="43"/>
  <c r="Q10" i="43"/>
  <c r="AE10" i="43"/>
  <c r="Q26" i="43"/>
  <c r="AE26" i="43"/>
  <c r="Q58" i="43"/>
  <c r="AE58" i="43"/>
  <c r="Q86" i="43"/>
  <c r="AE86" i="43"/>
  <c r="Q94" i="43"/>
  <c r="AE94" i="43"/>
  <c r="Q114" i="43"/>
  <c r="AE114" i="43"/>
  <c r="Q122" i="43"/>
  <c r="AE122" i="43"/>
  <c r="Q154" i="43"/>
  <c r="AE154" i="43"/>
  <c r="Q182" i="43"/>
  <c r="AE182" i="43"/>
  <c r="Q190" i="43"/>
  <c r="AE190" i="43"/>
  <c r="AI103" i="43"/>
  <c r="Q11" i="43"/>
  <c r="AE11" i="43"/>
  <c r="U276" i="43"/>
  <c r="AM271" i="43"/>
  <c r="Y271" i="43"/>
  <c r="Y291" i="43"/>
  <c r="AN378" i="43"/>
  <c r="AG178" i="43"/>
  <c r="AG134" i="43"/>
  <c r="AG262" i="43"/>
  <c r="AG286" i="43"/>
  <c r="AK124" i="43"/>
  <c r="W188" i="43"/>
  <c r="AE95" i="43"/>
  <c r="U213" i="43"/>
  <c r="AI213" i="43"/>
  <c r="Y239" i="43"/>
  <c r="AF75" i="43"/>
  <c r="AF51" i="43"/>
  <c r="V236" i="43"/>
  <c r="V68" i="43"/>
  <c r="AA481" i="43"/>
  <c r="AO481" i="43" s="1"/>
  <c r="AA346" i="43"/>
  <c r="AO346" i="43" s="1"/>
  <c r="AA298" i="43"/>
  <c r="AO298" i="43" s="1"/>
  <c r="AA222" i="43"/>
  <c r="AO222" i="43" s="1"/>
  <c r="AA214" i="43"/>
  <c r="AO214" i="43" s="1"/>
  <c r="AA178" i="43"/>
  <c r="AO178" i="43" s="1"/>
  <c r="AA158" i="43"/>
  <c r="AO158" i="43" s="1"/>
  <c r="AA150" i="43"/>
  <c r="AO150" i="43" s="1"/>
  <c r="AA142" i="43"/>
  <c r="AO142" i="43" s="1"/>
  <c r="AB469" i="43"/>
  <c r="AA485" i="43"/>
  <c r="AO485" i="43" s="1"/>
  <c r="AA442" i="43"/>
  <c r="AO442" i="43" s="1"/>
  <c r="AA370" i="43"/>
  <c r="AO370" i="43" s="1"/>
  <c r="AA354" i="43"/>
  <c r="AO354" i="43" s="1"/>
  <c r="AA286" i="43"/>
  <c r="AO286" i="43" s="1"/>
  <c r="AA270" i="43"/>
  <c r="AO270" i="43" s="1"/>
  <c r="AA122" i="43"/>
  <c r="AO122" i="43" s="1"/>
  <c r="AA493" i="43"/>
  <c r="AO493" i="43" s="1"/>
  <c r="AA469" i="43"/>
  <c r="AO469" i="43" s="1"/>
  <c r="AA318" i="43"/>
  <c r="AO318" i="43" s="1"/>
  <c r="AA294" i="43"/>
  <c r="AO294" i="43" s="1"/>
  <c r="AA238" i="43"/>
  <c r="AO238" i="43" s="1"/>
  <c r="AA230" i="43"/>
  <c r="AO230" i="43" s="1"/>
  <c r="AA210" i="43"/>
  <c r="AO210" i="43" s="1"/>
  <c r="AA174" i="43"/>
  <c r="AO174" i="43" s="1"/>
  <c r="AA162" i="43"/>
  <c r="AO162" i="43" s="1"/>
  <c r="AA154" i="43"/>
  <c r="AO154" i="43" s="1"/>
  <c r="AA146" i="43"/>
  <c r="AO146" i="43" s="1"/>
  <c r="AA130" i="43"/>
  <c r="AO130" i="43" s="1"/>
  <c r="AH115" i="43"/>
  <c r="AH159" i="43"/>
  <c r="AH227" i="43"/>
  <c r="AH231" i="43"/>
  <c r="AL35" i="43"/>
  <c r="AL75" i="43"/>
  <c r="AL99" i="43"/>
  <c r="AL131" i="43"/>
  <c r="X181" i="43"/>
  <c r="AE50" i="43"/>
  <c r="AE70" i="43"/>
  <c r="AE242" i="43"/>
  <c r="AE286" i="43"/>
  <c r="Q262" i="43"/>
  <c r="AI14" i="43"/>
  <c r="AF54" i="43"/>
  <c r="AF11" i="43"/>
  <c r="AF43" i="43"/>
  <c r="AA1192" i="43"/>
  <c r="AO1192" i="43" s="1"/>
  <c r="AN477" i="43"/>
  <c r="AN317" i="43"/>
  <c r="AG11" i="43"/>
  <c r="AG217" i="43"/>
  <c r="AK119" i="43"/>
  <c r="AK147" i="43"/>
  <c r="AK183" i="43"/>
  <c r="AI235" i="43"/>
  <c r="AN329" i="43"/>
  <c r="AG295" i="43"/>
  <c r="AK87" i="43"/>
  <c r="AG54" i="43"/>
  <c r="AG78" i="43"/>
  <c r="AG202" i="43"/>
  <c r="AG110" i="43"/>
  <c r="AK12" i="43"/>
  <c r="AL18" i="43"/>
  <c r="Q176" i="43"/>
  <c r="AG14" i="43"/>
  <c r="R56" i="43"/>
  <c r="AG46" i="43"/>
  <c r="AG138" i="43"/>
  <c r="AG170" i="43"/>
  <c r="AG194" i="43"/>
  <c r="AG102" i="43"/>
  <c r="AK35" i="43"/>
  <c r="W156" i="43"/>
  <c r="W116" i="43"/>
  <c r="AH63" i="43"/>
  <c r="AL90" i="43"/>
  <c r="AL58" i="43"/>
  <c r="AL173" i="43"/>
  <c r="X233" i="43"/>
  <c r="X85" i="43"/>
  <c r="AE230" i="43"/>
  <c r="AE222" i="43"/>
  <c r="AI251" i="43"/>
  <c r="U270" i="43"/>
  <c r="AM110" i="43"/>
  <c r="AF52" i="43"/>
  <c r="R176" i="43"/>
  <c r="R120" i="43"/>
  <c r="V36" i="43"/>
  <c r="AN493" i="43"/>
  <c r="AN441" i="43"/>
  <c r="X312" i="43"/>
  <c r="AL312" i="43"/>
  <c r="X344" i="43"/>
  <c r="AL344" i="43"/>
  <c r="X376" i="43"/>
  <c r="AL376" i="43"/>
  <c r="X357" i="43"/>
  <c r="AL357" i="43"/>
  <c r="AL385" i="43"/>
  <c r="X385" i="43"/>
  <c r="AL418" i="43"/>
  <c r="AL326" i="43"/>
  <c r="X326" i="43"/>
  <c r="AL358" i="43"/>
  <c r="X358" i="43"/>
  <c r="AL396" i="43"/>
  <c r="X396" i="43"/>
  <c r="AM348" i="43"/>
  <c r="Y348" i="43"/>
  <c r="AL392" i="43"/>
  <c r="X392" i="43"/>
  <c r="Y354" i="43"/>
  <c r="AM359" i="43"/>
  <c r="Y359" i="43"/>
  <c r="AM363" i="43"/>
  <c r="Y363" i="43"/>
  <c r="Y309" i="43"/>
  <c r="AM309" i="43"/>
  <c r="AG183" i="43"/>
  <c r="S171" i="43"/>
  <c r="W266" i="43"/>
  <c r="AI190" i="43"/>
  <c r="U190" i="43"/>
  <c r="AI206" i="43"/>
  <c r="U206" i="43"/>
  <c r="U218" i="43"/>
  <c r="AI218" i="43"/>
  <c r="U222" i="43"/>
  <c r="AI222" i="43"/>
  <c r="U226" i="43"/>
  <c r="AI226" i="43"/>
  <c r="AI230" i="43"/>
  <c r="U230" i="43"/>
  <c r="AI238" i="43"/>
  <c r="U238" i="43"/>
  <c r="U242" i="43"/>
  <c r="AI242" i="43"/>
  <c r="AI254" i="43"/>
  <c r="U254" i="43"/>
  <c r="U258" i="43"/>
  <c r="AI258" i="43"/>
  <c r="AI262" i="43"/>
  <c r="U262" i="43"/>
  <c r="U274" i="43"/>
  <c r="AI274" i="43"/>
  <c r="AI278" i="43"/>
  <c r="U278" i="43"/>
  <c r="U282" i="43"/>
  <c r="AI282" i="43"/>
  <c r="AI294" i="43"/>
  <c r="U294" i="43"/>
  <c r="U60" i="43"/>
  <c r="AI60" i="43"/>
  <c r="U68" i="43"/>
  <c r="AI68" i="43"/>
  <c r="U84" i="43"/>
  <c r="AI84" i="43"/>
  <c r="AI92" i="43"/>
  <c r="U144" i="43"/>
  <c r="AI144" i="43"/>
  <c r="AG99" i="43"/>
  <c r="S203" i="43"/>
  <c r="S75" i="43"/>
  <c r="AK40" i="43"/>
  <c r="W164" i="43"/>
  <c r="AH245" i="43"/>
  <c r="T181" i="43"/>
  <c r="AL34" i="43"/>
  <c r="AL114" i="43"/>
  <c r="AL178" i="43"/>
  <c r="AL198" i="43"/>
  <c r="AL222" i="43"/>
  <c r="AL286" i="43"/>
  <c r="X202" i="43"/>
  <c r="AI76" i="43"/>
  <c r="AI194" i="43"/>
  <c r="U246" i="43"/>
  <c r="Y20" i="43"/>
  <c r="AM20" i="43"/>
  <c r="AM36" i="43"/>
  <c r="Y52" i="43"/>
  <c r="AM52" i="43"/>
  <c r="AM100" i="43"/>
  <c r="Y144" i="43"/>
  <c r="Y176" i="43"/>
  <c r="Y180" i="43"/>
  <c r="AM180" i="43"/>
  <c r="Y208" i="43"/>
  <c r="T117" i="43"/>
  <c r="AL66" i="43"/>
  <c r="AL82" i="43"/>
  <c r="AL10" i="43"/>
  <c r="AL42" i="43"/>
  <c r="AL98" i="43"/>
  <c r="AL162" i="43"/>
  <c r="AL182" i="43"/>
  <c r="AL206" i="43"/>
  <c r="Q112" i="43"/>
  <c r="AI298" i="43"/>
  <c r="U214" i="43"/>
  <c r="V10" i="43"/>
  <c r="AJ10" i="43"/>
  <c r="V42" i="43"/>
  <c r="AJ42" i="43"/>
  <c r="V138" i="43"/>
  <c r="AJ138" i="43"/>
  <c r="V170" i="43"/>
  <c r="AJ170" i="43"/>
  <c r="V226" i="43"/>
  <c r="AJ226" i="43"/>
  <c r="V266" i="43"/>
  <c r="AJ266" i="43"/>
  <c r="AG175" i="43"/>
  <c r="AL138" i="43"/>
  <c r="X138" i="43"/>
  <c r="AL154" i="43"/>
  <c r="X154" i="43"/>
  <c r="AL170" i="43"/>
  <c r="X170" i="43"/>
  <c r="AL186" i="43"/>
  <c r="X186" i="43"/>
  <c r="X234" i="43"/>
  <c r="AL234" i="43"/>
  <c r="AL250" i="43"/>
  <c r="X250" i="43"/>
  <c r="AL266" i="43"/>
  <c r="X266" i="43"/>
  <c r="AL282" i="43"/>
  <c r="X282" i="43"/>
  <c r="Q32" i="43"/>
  <c r="AE32" i="43"/>
  <c r="AE48" i="43"/>
  <c r="Q48" i="43"/>
  <c r="Q52" i="43"/>
  <c r="AE80" i="43"/>
  <c r="Q80" i="43"/>
  <c r="Q92" i="43"/>
  <c r="AE96" i="43"/>
  <c r="Q96" i="43"/>
  <c r="AE128" i="43"/>
  <c r="Q128" i="43"/>
  <c r="AE132" i="43"/>
  <c r="AE144" i="43"/>
  <c r="Q144" i="43"/>
  <c r="Q156" i="43"/>
  <c r="AE160" i="43"/>
  <c r="Q160" i="43"/>
  <c r="Q188" i="43"/>
  <c r="AE192" i="43"/>
  <c r="Q192" i="43"/>
  <c r="AI16" i="43"/>
  <c r="U286" i="43"/>
  <c r="AA1200" i="43"/>
  <c r="AO1200" i="43" s="1"/>
  <c r="AA1136" i="43"/>
  <c r="AO1136" i="43" s="1"/>
  <c r="AA412" i="43"/>
  <c r="AO412" i="43" s="1"/>
  <c r="AA380" i="43"/>
  <c r="AO380" i="43" s="1"/>
  <c r="AA332" i="43"/>
  <c r="AO332" i="43" s="1"/>
  <c r="AA276" i="43"/>
  <c r="AO276" i="43" s="1"/>
  <c r="AA268" i="43"/>
  <c r="AO268" i="43" s="1"/>
  <c r="AA260" i="43"/>
  <c r="AO260" i="43" s="1"/>
  <c r="AA172" i="43"/>
  <c r="AO172" i="43" s="1"/>
  <c r="AA54" i="43"/>
  <c r="AO54" i="43" s="1"/>
  <c r="AA18" i="43"/>
  <c r="AO18" i="43" s="1"/>
  <c r="AM8" i="43"/>
  <c r="AD1140" i="43"/>
  <c r="AP1140" i="43" s="1"/>
  <c r="AA388" i="43"/>
  <c r="AO388" i="43" s="1"/>
  <c r="AA368" i="43"/>
  <c r="AO368" i="43" s="1"/>
  <c r="AA272" i="43"/>
  <c r="AO272" i="43" s="1"/>
  <c r="AA256" i="43"/>
  <c r="AO256" i="43" s="1"/>
  <c r="AA200" i="43"/>
  <c r="AO200" i="43" s="1"/>
  <c r="AA144" i="43"/>
  <c r="AO144" i="43" s="1"/>
  <c r="AA58" i="43"/>
  <c r="AO58" i="43" s="1"/>
  <c r="AA42" i="43"/>
  <c r="AO42" i="43" s="1"/>
  <c r="AA34" i="43"/>
  <c r="AO34" i="43" s="1"/>
  <c r="AA26" i="43"/>
  <c r="AO26" i="43" s="1"/>
  <c r="AA10" i="43"/>
  <c r="AO10" i="43" s="1"/>
  <c r="AD1156" i="43"/>
  <c r="AP1156" i="43" s="1"/>
  <c r="AD1152" i="43"/>
  <c r="AP1152" i="43" s="1"/>
  <c r="AD1148" i="43"/>
  <c r="AN1148" i="43" s="1"/>
  <c r="AA1164" i="43"/>
  <c r="AO1164" i="43" s="1"/>
  <c r="AA416" i="43"/>
  <c r="AO416" i="43" s="1"/>
  <c r="AA408" i="43"/>
  <c r="AO408" i="43" s="1"/>
  <c r="AA396" i="43"/>
  <c r="AO396" i="43" s="1"/>
  <c r="AA364" i="43"/>
  <c r="AO364" i="43" s="1"/>
  <c r="AA356" i="43"/>
  <c r="AO356" i="43" s="1"/>
  <c r="AA348" i="43"/>
  <c r="AO348" i="43" s="1"/>
  <c r="AA244" i="43"/>
  <c r="AO244" i="43" s="1"/>
  <c r="AA133" i="43"/>
  <c r="AO133" i="43" s="1"/>
  <c r="AA66" i="43"/>
  <c r="AO66" i="43" s="1"/>
  <c r="AA50" i="43"/>
  <c r="AO50" i="43" s="1"/>
  <c r="AK298" i="43"/>
  <c r="W55" i="43"/>
  <c r="W23" i="43"/>
  <c r="AL109" i="43"/>
  <c r="X300" i="43"/>
  <c r="AL300" i="43"/>
  <c r="X117" i="43"/>
  <c r="W202" i="43"/>
  <c r="AH34" i="43"/>
  <c r="AL9" i="43"/>
  <c r="X9" i="43"/>
  <c r="AL21" i="43"/>
  <c r="X21" i="43"/>
  <c r="X33" i="43"/>
  <c r="AL33" i="43"/>
  <c r="AL41" i="43"/>
  <c r="X41" i="43"/>
  <c r="AL53" i="43"/>
  <c r="X53" i="43"/>
  <c r="X57" i="43"/>
  <c r="AL57" i="43"/>
  <c r="AL61" i="43"/>
  <c r="X61" i="43"/>
  <c r="X77" i="43"/>
  <c r="AL77" i="43"/>
  <c r="AL93" i="43"/>
  <c r="X93" i="43"/>
  <c r="X125" i="43"/>
  <c r="AL125" i="43"/>
  <c r="X157" i="43"/>
  <c r="AL157" i="43"/>
  <c r="X189" i="43"/>
  <c r="AL189" i="43"/>
  <c r="X209" i="43"/>
  <c r="X213" i="43"/>
  <c r="AL213" i="43"/>
  <c r="X221" i="43"/>
  <c r="AL221" i="43"/>
  <c r="AL225" i="43"/>
  <c r="X225" i="43"/>
  <c r="AL245" i="43"/>
  <c r="X245" i="43"/>
  <c r="AL253" i="43"/>
  <c r="X253" i="43"/>
  <c r="AL257" i="43"/>
  <c r="X257" i="43"/>
  <c r="X269" i="43"/>
  <c r="AL269" i="43"/>
  <c r="X277" i="43"/>
  <c r="AL277" i="43"/>
  <c r="AL285" i="43"/>
  <c r="X285" i="43"/>
  <c r="T30" i="43"/>
  <c r="AH30" i="43"/>
  <c r="T202" i="43"/>
  <c r="AH202" i="43"/>
  <c r="AE12" i="43"/>
  <c r="AE28" i="43"/>
  <c r="Q84" i="43"/>
  <c r="AG30" i="43"/>
  <c r="S124" i="43"/>
  <c r="T95" i="43"/>
  <c r="AH95" i="43"/>
  <c r="AL141" i="43"/>
  <c r="AL237" i="43"/>
  <c r="X281" i="43"/>
  <c r="X217" i="43"/>
  <c r="X149" i="43"/>
  <c r="X29" i="43"/>
  <c r="Q64" i="43"/>
  <c r="AE116" i="43"/>
  <c r="Q200" i="43"/>
  <c r="AM247" i="43"/>
  <c r="AM299" i="43"/>
  <c r="Y159" i="43"/>
  <c r="AF160" i="43"/>
  <c r="R160" i="43"/>
  <c r="AF184" i="43"/>
  <c r="R184" i="43"/>
  <c r="AE18" i="43"/>
  <c r="AE108" i="43"/>
  <c r="AE148" i="43"/>
  <c r="AE180" i="43"/>
  <c r="Q164" i="43"/>
  <c r="AI243" i="43"/>
  <c r="AI267" i="43"/>
  <c r="U182" i="43"/>
  <c r="AM127" i="43"/>
  <c r="AM255" i="43"/>
  <c r="AM287" i="43"/>
  <c r="AJ161" i="43"/>
  <c r="AJ53" i="43"/>
  <c r="AJ61" i="43"/>
  <c r="V61" i="43"/>
  <c r="AJ77" i="43"/>
  <c r="V77" i="43"/>
  <c r="AJ125" i="43"/>
  <c r="V125" i="43"/>
  <c r="AJ141" i="43"/>
  <c r="V145" i="43"/>
  <c r="AJ145" i="43"/>
  <c r="V185" i="43"/>
  <c r="AJ185" i="43"/>
  <c r="V205" i="43"/>
  <c r="AJ205" i="43"/>
  <c r="V209" i="43"/>
  <c r="AJ209" i="43"/>
  <c r="V233" i="43"/>
  <c r="AJ233" i="43"/>
  <c r="AL43" i="43"/>
  <c r="AI259" i="43"/>
  <c r="U197" i="43"/>
  <c r="AM279" i="43"/>
  <c r="AM295" i="43"/>
  <c r="AF22" i="43"/>
  <c r="AF148" i="43"/>
  <c r="AF172" i="43"/>
  <c r="AF192" i="43"/>
  <c r="R208" i="43"/>
  <c r="R128" i="43"/>
  <c r="AD1136" i="43"/>
  <c r="AP1136" i="43" s="1"/>
  <c r="AA1184" i="43"/>
  <c r="AO1184" i="43" s="1"/>
  <c r="AA1156" i="43"/>
  <c r="AO1156" i="43" s="1"/>
  <c r="AA1148" i="43"/>
  <c r="AO1148" i="43" s="1"/>
  <c r="AA452" i="43"/>
  <c r="AO452" i="43" s="1"/>
  <c r="AA432" i="43"/>
  <c r="AO432" i="43" s="1"/>
  <c r="AA420" i="43"/>
  <c r="AO420" i="43" s="1"/>
  <c r="AA390" i="43"/>
  <c r="AO390" i="43" s="1"/>
  <c r="AA336" i="43"/>
  <c r="AO336" i="43" s="1"/>
  <c r="AA324" i="43"/>
  <c r="AO324" i="43" s="1"/>
  <c r="AA312" i="43"/>
  <c r="AO312" i="43" s="1"/>
  <c r="AA304" i="43"/>
  <c r="AO304" i="43" s="1"/>
  <c r="AA274" i="43"/>
  <c r="AO274" i="43" s="1"/>
  <c r="AA250" i="43"/>
  <c r="AO250" i="43" s="1"/>
  <c r="AA224" i="43"/>
  <c r="AO224" i="43" s="1"/>
  <c r="AA208" i="43"/>
  <c r="AO208" i="43" s="1"/>
  <c r="AA98" i="43"/>
  <c r="AO98" i="43" s="1"/>
  <c r="AA90" i="43"/>
  <c r="AO90" i="43" s="1"/>
  <c r="AA82" i="43"/>
  <c r="AO82" i="43" s="1"/>
  <c r="AD1172" i="43"/>
  <c r="AP1172" i="43" s="1"/>
  <c r="AD1168" i="43"/>
  <c r="AN1168" i="43" s="1"/>
  <c r="AA1196" i="43"/>
  <c r="AO1196" i="43" s="1"/>
  <c r="AA1168" i="43"/>
  <c r="AO1168" i="43" s="1"/>
  <c r="AA1160" i="43"/>
  <c r="AO1160" i="43" s="1"/>
  <c r="AA1140" i="43"/>
  <c r="AO1140" i="43" s="1"/>
  <c r="AA487" i="43"/>
  <c r="AO487" i="43" s="1"/>
  <c r="AA483" i="43"/>
  <c r="AO483" i="43" s="1"/>
  <c r="AA444" i="43"/>
  <c r="AO444" i="43" s="1"/>
  <c r="AA440" i="43"/>
  <c r="AO440" i="43" s="1"/>
  <c r="AA428" i="43"/>
  <c r="AO428" i="43" s="1"/>
  <c r="AA413" i="43"/>
  <c r="AO413" i="43" s="1"/>
  <c r="AA406" i="43"/>
  <c r="AO406" i="43" s="1"/>
  <c r="AA376" i="43"/>
  <c r="AO376" i="43" s="1"/>
  <c r="AA366" i="43"/>
  <c r="AO366" i="43" s="1"/>
  <c r="AA351" i="43"/>
  <c r="AO351" i="43" s="1"/>
  <c r="AA344" i="43"/>
  <c r="AO344" i="43" s="1"/>
  <c r="AA316" i="43"/>
  <c r="AO316" i="43" s="1"/>
  <c r="AA243" i="43"/>
  <c r="AO243" i="43" s="1"/>
  <c r="AA236" i="43"/>
  <c r="AO236" i="43" s="1"/>
  <c r="AA110" i="43"/>
  <c r="AO110" i="43" s="1"/>
  <c r="AA71" i="43"/>
  <c r="AO71" i="43" s="1"/>
  <c r="AA63" i="43"/>
  <c r="AO63" i="43" s="1"/>
  <c r="AA32" i="43"/>
  <c r="AO32" i="43" s="1"/>
  <c r="AD1200" i="43"/>
  <c r="AN1200" i="43" s="1"/>
  <c r="AD1196" i="43"/>
  <c r="AP1196" i="43" s="1"/>
  <c r="AD1192" i="43"/>
  <c r="AN1192" i="43" s="1"/>
  <c r="AD1188" i="43"/>
  <c r="AP1188" i="43" s="1"/>
  <c r="AD1184" i="43"/>
  <c r="AN1184" i="43" s="1"/>
  <c r="AD1180" i="43"/>
  <c r="AD1176" i="43"/>
  <c r="AP1176" i="43" s="1"/>
  <c r="AD1164" i="43"/>
  <c r="AP1164" i="43" s="1"/>
  <c r="AD1160" i="43"/>
  <c r="AP1160" i="43" s="1"/>
  <c r="AA1180" i="43"/>
  <c r="AO1180" i="43" s="1"/>
  <c r="AA1152" i="43"/>
  <c r="AO1152" i="43" s="1"/>
  <c r="AA1144" i="43"/>
  <c r="AO1144" i="43" s="1"/>
  <c r="AA394" i="43"/>
  <c r="AO394" i="43" s="1"/>
  <c r="AA328" i="43"/>
  <c r="AO328" i="43" s="1"/>
  <c r="AA320" i="43"/>
  <c r="AO320" i="43" s="1"/>
  <c r="AA308" i="43"/>
  <c r="AO308" i="43" s="1"/>
  <c r="AA300" i="43"/>
  <c r="AO300" i="43" s="1"/>
  <c r="AA278" i="43"/>
  <c r="AO278" i="43" s="1"/>
  <c r="AA247" i="43"/>
  <c r="AO247" i="43" s="1"/>
  <c r="AA228" i="43"/>
  <c r="AO228" i="43" s="1"/>
  <c r="AA197" i="43"/>
  <c r="AO197" i="43" s="1"/>
  <c r="AA118" i="43"/>
  <c r="AO118" i="43" s="1"/>
  <c r="AA94" i="43"/>
  <c r="AO94" i="43" s="1"/>
  <c r="AA86" i="43"/>
  <c r="AO86" i="43" s="1"/>
  <c r="AA75" i="43"/>
  <c r="AO75" i="43" s="1"/>
  <c r="AA44" i="43"/>
  <c r="AO44" i="43" s="1"/>
  <c r="T9" i="43"/>
  <c r="T21" i="43"/>
  <c r="AH21" i="43"/>
  <c r="T33" i="43"/>
  <c r="T37" i="43"/>
  <c r="AH37" i="43"/>
  <c r="AH45" i="43"/>
  <c r="T61" i="43"/>
  <c r="AH61" i="43"/>
  <c r="T69" i="43"/>
  <c r="AH69" i="43"/>
  <c r="T93" i="43"/>
  <c r="AH93" i="43"/>
  <c r="AH125" i="43"/>
  <c r="T125" i="43"/>
  <c r="AH157" i="43"/>
  <c r="T157" i="43"/>
  <c r="AH189" i="43"/>
  <c r="T189" i="43"/>
  <c r="T209" i="43"/>
  <c r="AH221" i="43"/>
  <c r="T221" i="43"/>
  <c r="AH253" i="43"/>
  <c r="T253" i="43"/>
  <c r="T257" i="43"/>
  <c r="T273" i="43"/>
  <c r="T277" i="43"/>
  <c r="AH277" i="43"/>
  <c r="AG65" i="43"/>
  <c r="AG97" i="43"/>
  <c r="AK26" i="43"/>
  <c r="AK50" i="43"/>
  <c r="AK66" i="43"/>
  <c r="AK106" i="43"/>
  <c r="AK154" i="43"/>
  <c r="AK186" i="43"/>
  <c r="AK281" i="43"/>
  <c r="T229" i="43"/>
  <c r="T165" i="43"/>
  <c r="T101" i="43"/>
  <c r="AG121" i="43"/>
  <c r="AG216" i="43"/>
  <c r="AG137" i="43"/>
  <c r="AG224" i="43"/>
  <c r="S60" i="43"/>
  <c r="AK10" i="43"/>
  <c r="AK34" i="43"/>
  <c r="AK74" i="43"/>
  <c r="AK114" i="43"/>
  <c r="AK162" i="43"/>
  <c r="AK200" i="43"/>
  <c r="AK225" i="43"/>
  <c r="AK297" i="43"/>
  <c r="AH29" i="43"/>
  <c r="T213" i="43"/>
  <c r="T149" i="43"/>
  <c r="X301" i="43"/>
  <c r="AL301" i="43"/>
  <c r="AH53" i="43"/>
  <c r="AH205" i="43"/>
  <c r="T197" i="43"/>
  <c r="T133" i="43"/>
  <c r="T41" i="43"/>
  <c r="Q285" i="43"/>
  <c r="AI253" i="43"/>
  <c r="AI265" i="43"/>
  <c r="AI293" i="43"/>
  <c r="U285" i="43"/>
  <c r="U193" i="43"/>
  <c r="AM42" i="43"/>
  <c r="AM138" i="43"/>
  <c r="Y190" i="43"/>
  <c r="Y102" i="43"/>
  <c r="Y46" i="43"/>
  <c r="AF40" i="43"/>
  <c r="R24" i="43"/>
  <c r="V93" i="43"/>
  <c r="Q293" i="43"/>
  <c r="Q237" i="43"/>
  <c r="Q221" i="43"/>
  <c r="AI225" i="43"/>
  <c r="AI297" i="43"/>
  <c r="U61" i="43"/>
  <c r="AM17" i="43"/>
  <c r="AM62" i="43"/>
  <c r="AM122" i="43"/>
  <c r="AM158" i="43"/>
  <c r="Y198" i="43"/>
  <c r="Y22" i="43"/>
  <c r="AF72" i="43"/>
  <c r="AJ17" i="43"/>
  <c r="AE265" i="43"/>
  <c r="Q301" i="43"/>
  <c r="Q135" i="43"/>
  <c r="AI185" i="43"/>
  <c r="U237" i="43"/>
  <c r="U205" i="43"/>
  <c r="AM10" i="43"/>
  <c r="AM30" i="43"/>
  <c r="AM78" i="43"/>
  <c r="AM206" i="43"/>
  <c r="Y170" i="43"/>
  <c r="Y130" i="43"/>
  <c r="AD1153" i="43"/>
  <c r="AN1153" i="43" s="1"/>
  <c r="AD1137" i="43"/>
  <c r="AP1137" i="43" s="1"/>
  <c r="AB377" i="43"/>
  <c r="AA1193" i="43"/>
  <c r="AO1193" i="43" s="1"/>
  <c r="AA1145" i="43"/>
  <c r="AO1145" i="43" s="1"/>
  <c r="AA488" i="43"/>
  <c r="AO488" i="43" s="1"/>
  <c r="AA436" i="43"/>
  <c r="AO436" i="43" s="1"/>
  <c r="AA429" i="43"/>
  <c r="AO429" i="43" s="1"/>
  <c r="AA421" i="43"/>
  <c r="AO421" i="43" s="1"/>
  <c r="AA292" i="43"/>
  <c r="AO292" i="43" s="1"/>
  <c r="AA280" i="43"/>
  <c r="AO280" i="43" s="1"/>
  <c r="AA223" i="43"/>
  <c r="AO223" i="43" s="1"/>
  <c r="AA183" i="43"/>
  <c r="AO183" i="43" s="1"/>
  <c r="AA123" i="43"/>
  <c r="AO123" i="43" s="1"/>
  <c r="AA111" i="43"/>
  <c r="AO111" i="43" s="1"/>
  <c r="AA47" i="43"/>
  <c r="AO47" i="43" s="1"/>
  <c r="AA36" i="43"/>
  <c r="AO36" i="43" s="1"/>
  <c r="AA20" i="43"/>
  <c r="AO20" i="43" s="1"/>
  <c r="AB481" i="43"/>
  <c r="AB429" i="43"/>
  <c r="AB421" i="43"/>
  <c r="AB345" i="43"/>
  <c r="AA403" i="43"/>
  <c r="AO403" i="43" s="1"/>
  <c r="AA384" i="43"/>
  <c r="AO384" i="43" s="1"/>
  <c r="AA374" i="43"/>
  <c r="AO374" i="43" s="1"/>
  <c r="AA345" i="43"/>
  <c r="AO345" i="43" s="1"/>
  <c r="AA338" i="43"/>
  <c r="AO338" i="43" s="1"/>
  <c r="AA326" i="43"/>
  <c r="AO326" i="43" s="1"/>
  <c r="AA216" i="43"/>
  <c r="AO216" i="43" s="1"/>
  <c r="AA198" i="43"/>
  <c r="AO198" i="43" s="1"/>
  <c r="AA194" i="43"/>
  <c r="AO194" i="43" s="1"/>
  <c r="AA187" i="43"/>
  <c r="AO187" i="43" s="1"/>
  <c r="AA115" i="43"/>
  <c r="AO115" i="43" s="1"/>
  <c r="AD1161" i="43"/>
  <c r="AN1161" i="43" s="1"/>
  <c r="AD1141" i="43"/>
  <c r="AB349" i="43"/>
  <c r="AA1169" i="43"/>
  <c r="AO1169" i="43" s="1"/>
  <c r="AA1153" i="43"/>
  <c r="AO1153" i="43" s="1"/>
  <c r="AA1137" i="43"/>
  <c r="AO1137" i="43" s="1"/>
  <c r="AA492" i="43"/>
  <c r="AO492" i="43" s="1"/>
  <c r="AA439" i="43"/>
  <c r="AO439" i="43" s="1"/>
  <c r="AA433" i="43"/>
  <c r="AO433" i="43" s="1"/>
  <c r="AA414" i="43"/>
  <c r="AO414" i="43" s="1"/>
  <c r="AA377" i="43"/>
  <c r="AO377" i="43" s="1"/>
  <c r="AA349" i="43"/>
  <c r="AO349" i="43" s="1"/>
  <c r="AA284" i="43"/>
  <c r="AO284" i="43" s="1"/>
  <c r="AA220" i="43"/>
  <c r="AO220" i="43" s="1"/>
  <c r="AA179" i="43"/>
  <c r="AO179" i="43" s="1"/>
  <c r="AA160" i="43"/>
  <c r="AO160" i="43" s="1"/>
  <c r="AA126" i="43"/>
  <c r="AO126" i="43" s="1"/>
  <c r="AA104" i="43"/>
  <c r="AO104" i="43" s="1"/>
  <c r="AA62" i="43"/>
  <c r="AO62" i="43" s="1"/>
  <c r="AA51" i="43"/>
  <c r="AO51" i="43" s="1"/>
  <c r="AA40" i="43"/>
  <c r="AO40" i="43" s="1"/>
  <c r="AA28" i="43"/>
  <c r="AO28" i="43" s="1"/>
  <c r="AA24" i="43"/>
  <c r="AO24" i="43" s="1"/>
  <c r="AG52" i="43"/>
  <c r="AG100" i="43"/>
  <c r="AG164" i="43"/>
  <c r="AK199" i="43"/>
  <c r="AK215" i="43"/>
  <c r="AK219" i="43"/>
  <c r="W219" i="43"/>
  <c r="W231" i="43"/>
  <c r="W235" i="43"/>
  <c r="W251" i="43"/>
  <c r="AK255" i="43"/>
  <c r="W267" i="43"/>
  <c r="W271" i="43"/>
  <c r="W295" i="43"/>
  <c r="AK299" i="43"/>
  <c r="W28" i="43"/>
  <c r="AK28" i="43"/>
  <c r="W32" i="43"/>
  <c r="AK32" i="43"/>
  <c r="W44" i="43"/>
  <c r="AK44" i="43"/>
  <c r="W56" i="43"/>
  <c r="AK76" i="43"/>
  <c r="W76" i="43"/>
  <c r="W92" i="43"/>
  <c r="AK92" i="43"/>
  <c r="W96" i="43"/>
  <c r="AK96" i="43"/>
  <c r="AK108" i="43"/>
  <c r="W108" i="43"/>
  <c r="W132" i="43"/>
  <c r="AK132" i="43"/>
  <c r="W184" i="43"/>
  <c r="AK184" i="43"/>
  <c r="AH62" i="43"/>
  <c r="AH110" i="43"/>
  <c r="AH218" i="43"/>
  <c r="T38" i="43"/>
  <c r="T14" i="43"/>
  <c r="AG87" i="43"/>
  <c r="AG108" i="43"/>
  <c r="AG152" i="43"/>
  <c r="AG232" i="43"/>
  <c r="AG120" i="43"/>
  <c r="AG239" i="43"/>
  <c r="S284" i="43"/>
  <c r="S156" i="43"/>
  <c r="S92" i="43"/>
  <c r="W283" i="43"/>
  <c r="W172" i="43"/>
  <c r="AH78" i="43"/>
  <c r="AH126" i="43"/>
  <c r="AH230" i="43"/>
  <c r="AL298" i="43"/>
  <c r="AG20" i="43"/>
  <c r="AG40" i="43"/>
  <c r="AG68" i="43"/>
  <c r="AG136" i="43"/>
  <c r="AG172" i="43"/>
  <c r="AG256" i="43"/>
  <c r="AG288" i="43"/>
  <c r="S212" i="43"/>
  <c r="S84" i="43"/>
  <c r="S36" i="43"/>
  <c r="S35" i="43"/>
  <c r="AG47" i="43"/>
  <c r="S47" i="43"/>
  <c r="S55" i="43"/>
  <c r="S59" i="43"/>
  <c r="AG67" i="43"/>
  <c r="S67" i="43"/>
  <c r="AG79" i="43"/>
  <c r="S79" i="43"/>
  <c r="AG111" i="43"/>
  <c r="S111" i="43"/>
  <c r="AG119" i="43"/>
  <c r="S119" i="43"/>
  <c r="S131" i="43"/>
  <c r="AG131" i="43"/>
  <c r="S151" i="43"/>
  <c r="AG151" i="43"/>
  <c r="AG195" i="43"/>
  <c r="S195" i="43"/>
  <c r="S207" i="43"/>
  <c r="AG207" i="43"/>
  <c r="S215" i="43"/>
  <c r="AG215" i="43"/>
  <c r="AG227" i="43"/>
  <c r="S227" i="43"/>
  <c r="S247" i="43"/>
  <c r="AG247" i="43"/>
  <c r="AG259" i="43"/>
  <c r="S259" i="43"/>
  <c r="S279" i="43"/>
  <c r="AG279" i="43"/>
  <c r="AG291" i="43"/>
  <c r="S291" i="43"/>
  <c r="AG299" i="43"/>
  <c r="S299" i="43"/>
  <c r="AK64" i="43"/>
  <c r="W148" i="43"/>
  <c r="AH94" i="43"/>
  <c r="AH186" i="43"/>
  <c r="T70" i="43"/>
  <c r="AE219" i="43"/>
  <c r="AE267" i="43"/>
  <c r="S44" i="43"/>
  <c r="AG44" i="43"/>
  <c r="S56" i="43"/>
  <c r="AG56" i="43"/>
  <c r="S76" i="43"/>
  <c r="AG76" i="43"/>
  <c r="S88" i="43"/>
  <c r="AG88" i="43"/>
  <c r="S140" i="43"/>
  <c r="AG140" i="43"/>
  <c r="S168" i="43"/>
  <c r="AG168" i="43"/>
  <c r="AG196" i="43"/>
  <c r="S208" i="43"/>
  <c r="AG208" i="43"/>
  <c r="AG228" i="43"/>
  <c r="S228" i="43"/>
  <c r="S260" i="43"/>
  <c r="AG260" i="43"/>
  <c r="S272" i="43"/>
  <c r="AG272" i="43"/>
  <c r="S280" i="43"/>
  <c r="T18" i="43"/>
  <c r="AH18" i="43"/>
  <c r="AH22" i="43"/>
  <c r="T22" i="43"/>
  <c r="AH46" i="43"/>
  <c r="T46" i="43"/>
  <c r="T50" i="43"/>
  <c r="AH50" i="43"/>
  <c r="AH54" i="43"/>
  <c r="T54" i="43"/>
  <c r="T66" i="43"/>
  <c r="AH66" i="43"/>
  <c r="T74" i="43"/>
  <c r="T82" i="43"/>
  <c r="AH82" i="43"/>
  <c r="T86" i="43"/>
  <c r="AH86" i="43"/>
  <c r="T98" i="43"/>
  <c r="AH98" i="43"/>
  <c r="T102" i="43"/>
  <c r="AH102" i="43"/>
  <c r="T114" i="43"/>
  <c r="AH114" i="43"/>
  <c r="T118" i="43"/>
  <c r="AH118" i="43"/>
  <c r="T130" i="43"/>
  <c r="AH130" i="43"/>
  <c r="T134" i="43"/>
  <c r="AH134" i="43"/>
  <c r="T142" i="43"/>
  <c r="AH142" i="43"/>
  <c r="AH146" i="43"/>
  <c r="T146" i="43"/>
  <c r="T150" i="43"/>
  <c r="AH150" i="43"/>
  <c r="T158" i="43"/>
  <c r="AH158" i="43"/>
  <c r="AH162" i="43"/>
  <c r="T162" i="43"/>
  <c r="T166" i="43"/>
  <c r="AH166" i="43"/>
  <c r="T174" i="43"/>
  <c r="AH174" i="43"/>
  <c r="AH178" i="43"/>
  <c r="T178" i="43"/>
  <c r="AH194" i="43"/>
  <c r="T194" i="43"/>
  <c r="T206" i="43"/>
  <c r="AH206" i="43"/>
  <c r="AH210" i="43"/>
  <c r="T210" i="43"/>
  <c r="T214" i="43"/>
  <c r="AH214" i="43"/>
  <c r="T222" i="43"/>
  <c r="AH222" i="43"/>
  <c r="AH226" i="43"/>
  <c r="T226" i="43"/>
  <c r="T234" i="43"/>
  <c r="AH234" i="43"/>
  <c r="T238" i="43"/>
  <c r="AH238" i="43"/>
  <c r="T242" i="43"/>
  <c r="AH242" i="43"/>
  <c r="T250" i="43"/>
  <c r="AH250" i="43"/>
  <c r="T254" i="43"/>
  <c r="AH254" i="43"/>
  <c r="T258" i="43"/>
  <c r="AH258" i="43"/>
  <c r="T266" i="43"/>
  <c r="AH266" i="43"/>
  <c r="T270" i="43"/>
  <c r="AH270" i="43"/>
  <c r="T274" i="43"/>
  <c r="AH274" i="43"/>
  <c r="U149" i="43"/>
  <c r="AI149" i="43"/>
  <c r="U165" i="43"/>
  <c r="AI165" i="43"/>
  <c r="AE61" i="43"/>
  <c r="AE133" i="43"/>
  <c r="Q269" i="43"/>
  <c r="Q261" i="43"/>
  <c r="Q253" i="43"/>
  <c r="AI13" i="43"/>
  <c r="AI117" i="43"/>
  <c r="AI141" i="43"/>
  <c r="U177" i="43"/>
  <c r="AI177" i="43"/>
  <c r="AK216" i="43"/>
  <c r="AH223" i="43"/>
  <c r="T243" i="43"/>
  <c r="AL25" i="43"/>
  <c r="AE97" i="43"/>
  <c r="AI85" i="43"/>
  <c r="AI125" i="43"/>
  <c r="AH87" i="43"/>
  <c r="AH135" i="43"/>
  <c r="AH167" i="43"/>
  <c r="AH179" i="43"/>
  <c r="AH211" i="43"/>
  <c r="AH279" i="43"/>
  <c r="AL97" i="43"/>
  <c r="AL296" i="43"/>
  <c r="X193" i="43"/>
  <c r="X185" i="43"/>
  <c r="X169" i="43"/>
  <c r="X161" i="43"/>
  <c r="X153" i="43"/>
  <c r="X145" i="43"/>
  <c r="X137" i="43"/>
  <c r="X129" i="43"/>
  <c r="X121" i="43"/>
  <c r="X105" i="43"/>
  <c r="X89" i="43"/>
  <c r="X73" i="43"/>
  <c r="X65" i="43"/>
  <c r="X45" i="43"/>
  <c r="AE281" i="43"/>
  <c r="Q229" i="43"/>
  <c r="AI21" i="43"/>
  <c r="AI37" i="43"/>
  <c r="AI53" i="43"/>
  <c r="AI93" i="43"/>
  <c r="AI186" i="43"/>
  <c r="U209" i="43"/>
  <c r="U198" i="43"/>
  <c r="AM34" i="43"/>
  <c r="AM54" i="43"/>
  <c r="AM66" i="43"/>
  <c r="AM82" i="43"/>
  <c r="AM114" i="43"/>
  <c r="AM134" i="43"/>
  <c r="AM174" i="43"/>
  <c r="AM214" i="43"/>
  <c r="AM146" i="43"/>
  <c r="AM230" i="43"/>
  <c r="AM270" i="43"/>
  <c r="Y142" i="43"/>
  <c r="Y126" i="43"/>
  <c r="Y58" i="43"/>
  <c r="Y38" i="43"/>
  <c r="Y18" i="43"/>
  <c r="AI210" i="43"/>
  <c r="AI234" i="43"/>
  <c r="U202" i="43"/>
  <c r="AI8" i="43"/>
  <c r="AM14" i="43"/>
  <c r="AM26" i="43"/>
  <c r="AM19" i="43"/>
  <c r="AM70" i="43"/>
  <c r="AM86" i="43"/>
  <c r="AM106" i="43"/>
  <c r="AM95" i="43"/>
  <c r="AM182" i="43"/>
  <c r="AM222" i="43"/>
  <c r="AM154" i="43"/>
  <c r="AM202" i="43"/>
  <c r="AM254" i="43"/>
  <c r="AM278" i="43"/>
  <c r="AM298" i="43"/>
  <c r="Y290" i="43"/>
  <c r="Y262" i="43"/>
  <c r="Y166" i="43"/>
  <c r="Y109" i="43"/>
  <c r="Y90" i="43"/>
  <c r="Y74" i="43"/>
  <c r="Y50" i="43"/>
  <c r="AM98" i="43"/>
  <c r="AM118" i="43"/>
  <c r="AM150" i="43"/>
  <c r="AM238" i="43"/>
  <c r="Y162" i="43"/>
  <c r="P465" i="43"/>
  <c r="AA465" i="43"/>
  <c r="AO465" i="43" s="1"/>
  <c r="P461" i="43"/>
  <c r="AA461" i="43"/>
  <c r="AO461" i="43" s="1"/>
  <c r="AA446" i="43"/>
  <c r="AO446" i="43" s="1"/>
  <c r="Z442" i="43"/>
  <c r="AB442" i="43"/>
  <c r="P355" i="43"/>
  <c r="P334" i="43"/>
  <c r="AA334" i="43"/>
  <c r="AO334" i="43" s="1"/>
  <c r="P299" i="43"/>
  <c r="AA299" i="43"/>
  <c r="AO299" i="43" s="1"/>
  <c r="P296" i="43"/>
  <c r="AA296" i="43"/>
  <c r="AO296" i="43" s="1"/>
  <c r="P206" i="43"/>
  <c r="AA206" i="43"/>
  <c r="AO206" i="43" s="1"/>
  <c r="P202" i="43"/>
  <c r="AA202" i="43"/>
  <c r="AO202" i="43" s="1"/>
  <c r="P176" i="43"/>
  <c r="AA176" i="43"/>
  <c r="AO176" i="43" s="1"/>
  <c r="AA149" i="43"/>
  <c r="AO149" i="43" s="1"/>
  <c r="P138" i="43"/>
  <c r="AA138" i="43"/>
  <c r="AO138" i="43" s="1"/>
  <c r="P134" i="43"/>
  <c r="AA134" i="43"/>
  <c r="AO134" i="43" s="1"/>
  <c r="P74" i="43"/>
  <c r="AA74" i="43"/>
  <c r="AO74" i="43" s="1"/>
  <c r="P70" i="43"/>
  <c r="AA70" i="43"/>
  <c r="AO70" i="43" s="1"/>
  <c r="P16" i="43"/>
  <c r="AA16" i="43"/>
  <c r="AO16" i="43" s="1"/>
  <c r="P12" i="43"/>
  <c r="AA12" i="43"/>
  <c r="AO12" i="43" s="1"/>
  <c r="R134" i="43"/>
  <c r="AF134" i="43"/>
  <c r="R154" i="43"/>
  <c r="AF154" i="43"/>
  <c r="R186" i="43"/>
  <c r="AF186" i="43"/>
  <c r="R218" i="43"/>
  <c r="AF218" i="43"/>
  <c r="R278" i="43"/>
  <c r="AF278" i="43"/>
  <c r="R282" i="43"/>
  <c r="AF282" i="43"/>
  <c r="AJ28" i="43"/>
  <c r="V76" i="43"/>
  <c r="AJ108" i="43"/>
  <c r="Y193" i="43"/>
  <c r="AF14" i="43"/>
  <c r="AF46" i="43"/>
  <c r="AF66" i="43"/>
  <c r="AF88" i="43"/>
  <c r="AF104" i="43"/>
  <c r="AF116" i="43"/>
  <c r="AF140" i="43"/>
  <c r="AF156" i="43"/>
  <c r="AF170" i="43"/>
  <c r="AF200" i="43"/>
  <c r="AF212" i="43"/>
  <c r="AF250" i="43"/>
  <c r="AF228" i="43"/>
  <c r="AF262" i="43"/>
  <c r="R232" i="43"/>
  <c r="R124" i="43"/>
  <c r="AF124" i="43"/>
  <c r="R164" i="43"/>
  <c r="AF164" i="43"/>
  <c r="R196" i="43"/>
  <c r="AF196" i="43"/>
  <c r="R236" i="43"/>
  <c r="AF236" i="43"/>
  <c r="R268" i="43"/>
  <c r="AF268" i="43"/>
  <c r="V282" i="43"/>
  <c r="V292" i="43"/>
  <c r="V90" i="43"/>
  <c r="AJ90" i="43"/>
  <c r="V114" i="43"/>
  <c r="AJ114" i="43"/>
  <c r="V146" i="43"/>
  <c r="AJ146" i="43"/>
  <c r="V178" i="43"/>
  <c r="AJ178" i="43"/>
  <c r="V210" i="43"/>
  <c r="AJ210" i="43"/>
  <c r="V234" i="43"/>
  <c r="AJ234" i="43"/>
  <c r="AJ238" i="43"/>
  <c r="P362" i="43"/>
  <c r="AA362" i="43"/>
  <c r="AO362" i="43" s="1"/>
  <c r="P340" i="43"/>
  <c r="AA340" i="43"/>
  <c r="AO340" i="43" s="1"/>
  <c r="P310" i="43"/>
  <c r="AA310" i="43"/>
  <c r="AO310" i="43" s="1"/>
  <c r="P306" i="43"/>
  <c r="AA306" i="43"/>
  <c r="AO306" i="43" s="1"/>
  <c r="P264" i="43"/>
  <c r="AA264" i="43"/>
  <c r="AO264" i="43" s="1"/>
  <c r="P226" i="43"/>
  <c r="Z226" i="43" s="1"/>
  <c r="AA226" i="43"/>
  <c r="AO226" i="43" s="1"/>
  <c r="P163" i="43"/>
  <c r="Z163" i="43" s="1"/>
  <c r="AA163" i="43"/>
  <c r="AO163" i="43" s="1"/>
  <c r="P156" i="43"/>
  <c r="AA156" i="43"/>
  <c r="AO156" i="43" s="1"/>
  <c r="P152" i="43"/>
  <c r="AA152" i="43"/>
  <c r="AO152" i="43" s="1"/>
  <c r="P99" i="43"/>
  <c r="Z99" i="43" s="1"/>
  <c r="P92" i="43"/>
  <c r="AA92" i="43"/>
  <c r="AO92" i="43" s="1"/>
  <c r="P88" i="43"/>
  <c r="AA88" i="43"/>
  <c r="AO88" i="43" s="1"/>
  <c r="P23" i="43"/>
  <c r="AA23" i="43"/>
  <c r="AO23" i="43" s="1"/>
  <c r="AA1147" i="43"/>
  <c r="AO1147" i="43" s="1"/>
  <c r="P471" i="43"/>
  <c r="AA471" i="43"/>
  <c r="AO471" i="43" s="1"/>
  <c r="P423" i="43"/>
  <c r="AA423" i="43"/>
  <c r="AO423" i="43" s="1"/>
  <c r="P405" i="43"/>
  <c r="AA405" i="43"/>
  <c r="AO405" i="43" s="1"/>
  <c r="P401" i="43"/>
  <c r="AA401" i="43"/>
  <c r="AO401" i="43" s="1"/>
  <c r="P393" i="43"/>
  <c r="AA393" i="43"/>
  <c r="AO393" i="43" s="1"/>
  <c r="P386" i="43"/>
  <c r="AA386" i="43"/>
  <c r="AO386" i="43" s="1"/>
  <c r="P382" i="43"/>
  <c r="AA382" i="43"/>
  <c r="AO382" i="43" s="1"/>
  <c r="P372" i="43"/>
  <c r="AA372" i="43"/>
  <c r="AO372" i="43" s="1"/>
  <c r="P365" i="43"/>
  <c r="AA365" i="43"/>
  <c r="AO365" i="43" s="1"/>
  <c r="P282" i="43"/>
  <c r="AA282" i="43"/>
  <c r="AO282" i="43" s="1"/>
  <c r="P251" i="43"/>
  <c r="Z251" i="43" s="1"/>
  <c r="AA251" i="43"/>
  <c r="AO251" i="43" s="1"/>
  <c r="P240" i="43"/>
  <c r="AA240" i="43"/>
  <c r="AO240" i="43" s="1"/>
  <c r="P170" i="43"/>
  <c r="AA170" i="43"/>
  <c r="AO170" i="43" s="1"/>
  <c r="P166" i="43"/>
  <c r="AA166" i="43"/>
  <c r="AO166" i="43" s="1"/>
  <c r="P106" i="43"/>
  <c r="AA106" i="43"/>
  <c r="AO106" i="43" s="1"/>
  <c r="P102" i="43"/>
  <c r="AA102" i="43"/>
  <c r="AO102" i="43" s="1"/>
  <c r="AJ137" i="43"/>
  <c r="AJ157" i="43"/>
  <c r="AJ177" i="43"/>
  <c r="AJ221" i="43"/>
  <c r="P497" i="43"/>
  <c r="AA497" i="43"/>
  <c r="AO497" i="43" s="1"/>
  <c r="P489" i="43"/>
  <c r="AA489" i="43"/>
  <c r="AO489" i="43" s="1"/>
  <c r="P474" i="43"/>
  <c r="AA474" i="43"/>
  <c r="AO474" i="43" s="1"/>
  <c r="P430" i="43"/>
  <c r="P426" i="43"/>
  <c r="AA426" i="43"/>
  <c r="AO426" i="43" s="1"/>
  <c r="P352" i="43"/>
  <c r="AA352" i="43"/>
  <c r="AO352" i="43" s="1"/>
  <c r="P262" i="43"/>
  <c r="AA262" i="43"/>
  <c r="AO262" i="43" s="1"/>
  <c r="P258" i="43"/>
  <c r="AA258" i="43"/>
  <c r="AO258" i="43" s="1"/>
  <c r="P188" i="43"/>
  <c r="AA188" i="43"/>
  <c r="AO188" i="43" s="1"/>
  <c r="P131" i="43"/>
  <c r="Z131" i="43" s="1"/>
  <c r="AA131" i="43"/>
  <c r="AO131" i="43" s="1"/>
  <c r="P124" i="43"/>
  <c r="AA124" i="43"/>
  <c r="AO124" i="43" s="1"/>
  <c r="P120" i="43"/>
  <c r="AA120" i="43"/>
  <c r="AO120" i="43" s="1"/>
  <c r="P67" i="43"/>
  <c r="Z67" i="43" s="1"/>
  <c r="P60" i="43"/>
  <c r="AA60" i="43"/>
  <c r="AO60" i="43" s="1"/>
  <c r="P56" i="43"/>
  <c r="AA56" i="43"/>
  <c r="AO56" i="43" s="1"/>
  <c r="P48" i="43"/>
  <c r="AA48" i="43"/>
  <c r="AO48" i="43" s="1"/>
  <c r="AP373" i="43"/>
  <c r="AK13" i="43"/>
  <c r="W21" i="43"/>
  <c r="AK21" i="43"/>
  <c r="W37" i="43"/>
  <c r="AK37" i="43"/>
  <c r="W45" i="43"/>
  <c r="W53" i="43"/>
  <c r="AK53" i="43"/>
  <c r="W141" i="43"/>
  <c r="W169" i="43"/>
  <c r="X28" i="43"/>
  <c r="AL28" i="43"/>
  <c r="X60" i="43"/>
  <c r="AL60" i="43"/>
  <c r="X68" i="43"/>
  <c r="AL68" i="43"/>
  <c r="X76" i="43"/>
  <c r="AL76" i="43"/>
  <c r="X84" i="43"/>
  <c r="AL84" i="43"/>
  <c r="X92" i="43"/>
  <c r="AL92" i="43"/>
  <c r="Q19" i="43"/>
  <c r="AE19" i="43"/>
  <c r="Q27" i="43"/>
  <c r="Q43" i="43"/>
  <c r="AE43" i="43"/>
  <c r="Q51" i="43"/>
  <c r="AE51" i="43"/>
  <c r="Q63" i="43"/>
  <c r="AE63" i="43"/>
  <c r="Q83" i="43"/>
  <c r="AE83" i="43"/>
  <c r="AE111" i="43"/>
  <c r="Q111" i="43"/>
  <c r="AE119" i="43"/>
  <c r="AE123" i="43"/>
  <c r="Q123" i="43"/>
  <c r="Q155" i="43"/>
  <c r="AE155" i="43"/>
  <c r="AE175" i="43"/>
  <c r="Q187" i="43"/>
  <c r="AE191" i="43"/>
  <c r="Q191" i="43"/>
  <c r="AN453" i="43"/>
  <c r="AN403" i="43"/>
  <c r="AN362" i="43"/>
  <c r="AP339" i="43"/>
  <c r="AN339" i="43"/>
  <c r="AK278" i="43"/>
  <c r="W234" i="43"/>
  <c r="AH48" i="43"/>
  <c r="W194" i="43"/>
  <c r="AK194" i="43"/>
  <c r="AK210" i="43"/>
  <c r="W210" i="43"/>
  <c r="AK218" i="43"/>
  <c r="W218" i="43"/>
  <c r="AK226" i="43"/>
  <c r="W226" i="43"/>
  <c r="AK242" i="43"/>
  <c r="W242" i="43"/>
  <c r="AK250" i="43"/>
  <c r="W250" i="43"/>
  <c r="AK258" i="43"/>
  <c r="W258" i="43"/>
  <c r="AK274" i="43"/>
  <c r="W274" i="43"/>
  <c r="W282" i="43"/>
  <c r="AK282" i="43"/>
  <c r="AK290" i="43"/>
  <c r="W290" i="43"/>
  <c r="AH56" i="43"/>
  <c r="T236" i="43"/>
  <c r="AH236" i="43"/>
  <c r="T252" i="43"/>
  <c r="AH252" i="43"/>
  <c r="T268" i="43"/>
  <c r="AH268" i="43"/>
  <c r="T276" i="43"/>
  <c r="AP309" i="43"/>
  <c r="AN309" i="43"/>
  <c r="X493" i="43"/>
  <c r="AL493" i="43"/>
  <c r="X497" i="43"/>
  <c r="X498" i="43"/>
  <c r="AL498" i="43"/>
  <c r="X328" i="43"/>
  <c r="AL328" i="43"/>
  <c r="X360" i="43"/>
  <c r="AL360" i="43"/>
  <c r="X315" i="43"/>
  <c r="AL315" i="43"/>
  <c r="AL347" i="43"/>
  <c r="X379" i="43"/>
  <c r="X322" i="43"/>
  <c r="AL322" i="43"/>
  <c r="X354" i="43"/>
  <c r="AL354" i="43"/>
  <c r="X335" i="43"/>
  <c r="AL335" i="43"/>
  <c r="X401" i="43"/>
  <c r="AL401" i="43"/>
  <c r="X386" i="43"/>
  <c r="AL386" i="43"/>
  <c r="AL310" i="43"/>
  <c r="X395" i="43"/>
  <c r="AL395" i="43"/>
  <c r="AL427" i="43"/>
  <c r="AE326" i="43"/>
  <c r="Q339" i="43"/>
  <c r="AE339" i="43"/>
  <c r="Y364" i="43"/>
  <c r="AM364" i="43"/>
  <c r="Q315" i="43"/>
  <c r="AM378" i="43"/>
  <c r="X408" i="43"/>
  <c r="AL408" i="43"/>
  <c r="X440" i="43"/>
  <c r="AL440" i="43"/>
  <c r="X472" i="43"/>
  <c r="AL472" i="43"/>
  <c r="AE355" i="43"/>
  <c r="AM361" i="43"/>
  <c r="Y469" i="43"/>
  <c r="AM469" i="43"/>
  <c r="AM355" i="43"/>
  <c r="Y478" i="43"/>
  <c r="AM478" i="43"/>
  <c r="AM391" i="43"/>
  <c r="Y423" i="43"/>
  <c r="AM423" i="43"/>
  <c r="Y487" i="43"/>
  <c r="AM487" i="43"/>
  <c r="Y416" i="43"/>
  <c r="AM416" i="43"/>
  <c r="AM373" i="43"/>
  <c r="Y474" i="43"/>
  <c r="AM474" i="43"/>
  <c r="AM430" i="43"/>
  <c r="Y419" i="43"/>
  <c r="AM419" i="43"/>
  <c r="Y483" i="43"/>
  <c r="AM483" i="43"/>
  <c r="AG25" i="43"/>
  <c r="S57" i="43"/>
  <c r="AG57" i="43"/>
  <c r="S73" i="43"/>
  <c r="AG73" i="43"/>
  <c r="AG81" i="43"/>
  <c r="S89" i="43"/>
  <c r="AG89" i="43"/>
  <c r="S105" i="43"/>
  <c r="AG105" i="43"/>
  <c r="S129" i="43"/>
  <c r="AG129" i="43"/>
  <c r="S153" i="43"/>
  <c r="AG153" i="43"/>
  <c r="S169" i="43"/>
  <c r="AG169" i="43"/>
  <c r="S185" i="43"/>
  <c r="AG185" i="43"/>
  <c r="S201" i="43"/>
  <c r="AG201" i="43"/>
  <c r="AG209" i="43"/>
  <c r="AG237" i="43"/>
  <c r="S253" i="43"/>
  <c r="AG293" i="43"/>
  <c r="Q167" i="43"/>
  <c r="AG24" i="43"/>
  <c r="S28" i="43"/>
  <c r="W140" i="43"/>
  <c r="W16" i="43"/>
  <c r="T297" i="43"/>
  <c r="AI260" i="43"/>
  <c r="Y25" i="43"/>
  <c r="Y41" i="43"/>
  <c r="AM41" i="43"/>
  <c r="Y57" i="43"/>
  <c r="AM65" i="43"/>
  <c r="Y65" i="43"/>
  <c r="AM73" i="43"/>
  <c r="Y73" i="43"/>
  <c r="AM105" i="43"/>
  <c r="Y105" i="43"/>
  <c r="AM113" i="43"/>
  <c r="Y113" i="43"/>
  <c r="AM129" i="43"/>
  <c r="Y129" i="43"/>
  <c r="AM137" i="43"/>
  <c r="AM165" i="43"/>
  <c r="Y165" i="43"/>
  <c r="AM169" i="43"/>
  <c r="Y169" i="43"/>
  <c r="Y173" i="43"/>
  <c r="AM173" i="43"/>
  <c r="AM221" i="43"/>
  <c r="Y221" i="43"/>
  <c r="AM229" i="43"/>
  <c r="Y229" i="43"/>
  <c r="Y233" i="43"/>
  <c r="AM233" i="43"/>
  <c r="AM237" i="43"/>
  <c r="Y237" i="43"/>
  <c r="AM265" i="43"/>
  <c r="AM269" i="43"/>
  <c r="Y285" i="43"/>
  <c r="AM293" i="43"/>
  <c r="Y297" i="43"/>
  <c r="AM297" i="43"/>
  <c r="Y301" i="43"/>
  <c r="V269" i="43"/>
  <c r="AJ269" i="43"/>
  <c r="AJ277" i="43"/>
  <c r="V277" i="43"/>
  <c r="AG38" i="43"/>
  <c r="AG90" i="43"/>
  <c r="AG70" i="43"/>
  <c r="AG192" i="43"/>
  <c r="AG240" i="43"/>
  <c r="AG104" i="43"/>
  <c r="AK48" i="43"/>
  <c r="AK80" i="43"/>
  <c r="AK239" i="43"/>
  <c r="AK273" i="43"/>
  <c r="AK289" i="43"/>
  <c r="AK201" i="43"/>
  <c r="AI244" i="43"/>
  <c r="U63" i="43"/>
  <c r="AI63" i="43"/>
  <c r="U95" i="43"/>
  <c r="AI95" i="43"/>
  <c r="AI115" i="43"/>
  <c r="U151" i="43"/>
  <c r="AI151" i="43"/>
  <c r="U159" i="43"/>
  <c r="AI159" i="43"/>
  <c r="U167" i="43"/>
  <c r="Y289" i="43"/>
  <c r="Y161" i="43"/>
  <c r="W88" i="43"/>
  <c r="AK112" i="43"/>
  <c r="W112" i="43"/>
  <c r="AH289" i="43"/>
  <c r="U176" i="43"/>
  <c r="AI176" i="43"/>
  <c r="U204" i="43"/>
  <c r="U208" i="43"/>
  <c r="AI208" i="43"/>
  <c r="U268" i="43"/>
  <c r="AF13" i="43"/>
  <c r="R73" i="43"/>
  <c r="AF73" i="43"/>
  <c r="R81" i="43"/>
  <c r="AF81" i="43"/>
  <c r="R97" i="43"/>
  <c r="AF97" i="43"/>
  <c r="R201" i="43"/>
  <c r="AF201" i="43"/>
  <c r="R209" i="43"/>
  <c r="AF209" i="43"/>
  <c r="R225" i="43"/>
  <c r="AF225" i="43"/>
  <c r="R253" i="43"/>
  <c r="AF253" i="43"/>
  <c r="AF261" i="43"/>
  <c r="R269" i="43"/>
  <c r="AF269" i="43"/>
  <c r="R285" i="43"/>
  <c r="AF285" i="43"/>
  <c r="AE211" i="43"/>
  <c r="AJ13" i="43"/>
  <c r="V13" i="43"/>
  <c r="AJ41" i="43"/>
  <c r="V41" i="43"/>
  <c r="AJ49" i="43"/>
  <c r="V49" i="43"/>
  <c r="AJ73" i="43"/>
  <c r="V73" i="43"/>
  <c r="AJ97" i="43"/>
  <c r="V97" i="43"/>
  <c r="V105" i="43"/>
  <c r="AJ105" i="43"/>
  <c r="V121" i="43"/>
  <c r="AJ121" i="43"/>
  <c r="V241" i="43"/>
  <c r="AJ241" i="43"/>
  <c r="AJ257" i="43"/>
  <c r="AH43" i="43"/>
  <c r="AH71" i="43"/>
  <c r="AH83" i="43"/>
  <c r="X13" i="43"/>
  <c r="AJ33" i="43"/>
  <c r="AJ249" i="43"/>
  <c r="AJ271" i="43"/>
  <c r="AJ275" i="43"/>
  <c r="V275" i="43"/>
  <c r="V131" i="43"/>
  <c r="V115" i="43"/>
  <c r="V99" i="43"/>
  <c r="V67" i="43"/>
  <c r="AF295" i="43"/>
  <c r="AJ295" i="43"/>
  <c r="V47" i="43"/>
  <c r="AJ47" i="43"/>
  <c r="V71" i="43"/>
  <c r="V87" i="43"/>
  <c r="AJ87" i="43"/>
  <c r="V111" i="43"/>
  <c r="V143" i="43"/>
  <c r="AJ143" i="43"/>
  <c r="V151" i="43"/>
  <c r="AJ151" i="43"/>
  <c r="V167" i="43"/>
  <c r="V175" i="43"/>
  <c r="V183" i="43"/>
  <c r="AJ183" i="43"/>
  <c r="V199" i="43"/>
  <c r="AJ207" i="43"/>
  <c r="V215" i="43"/>
  <c r="AJ215" i="43"/>
  <c r="AJ247" i="43"/>
  <c r="V247" i="43"/>
  <c r="V263" i="43"/>
  <c r="P445" i="43"/>
  <c r="AA445" i="43"/>
  <c r="AO445" i="43" s="1"/>
  <c r="P425" i="43"/>
  <c r="AA425" i="43"/>
  <c r="AO425" i="43" s="1"/>
  <c r="P422" i="43"/>
  <c r="AA422" i="43"/>
  <c r="AO422" i="43" s="1"/>
  <c r="P418" i="43"/>
  <c r="AA418" i="43"/>
  <c r="AO418" i="43" s="1"/>
  <c r="P381" i="43"/>
  <c r="AA381" i="43"/>
  <c r="AO381" i="43" s="1"/>
  <c r="P361" i="43"/>
  <c r="AA361" i="43"/>
  <c r="AO361" i="43" s="1"/>
  <c r="P339" i="43"/>
  <c r="AA339" i="43"/>
  <c r="AO339" i="43" s="1"/>
  <c r="P322" i="43"/>
  <c r="AA322" i="43"/>
  <c r="AO322" i="43" s="1"/>
  <c r="P305" i="43"/>
  <c r="AA305" i="43"/>
  <c r="AO305" i="43" s="1"/>
  <c r="P254" i="43"/>
  <c r="AA254" i="43"/>
  <c r="AO254" i="43" s="1"/>
  <c r="P182" i="43"/>
  <c r="AA182" i="43"/>
  <c r="AO182" i="43" s="1"/>
  <c r="AA145" i="43"/>
  <c r="AO145" i="43" s="1"/>
  <c r="P113" i="43"/>
  <c r="P52" i="43"/>
  <c r="AA52" i="43"/>
  <c r="AO52" i="43" s="1"/>
  <c r="P30" i="43"/>
  <c r="AA30" i="43"/>
  <c r="AO30" i="43" s="1"/>
  <c r="P8" i="43"/>
  <c r="AA8" i="43"/>
  <c r="AO8" i="43" s="1"/>
  <c r="P498" i="43"/>
  <c r="AA498" i="43"/>
  <c r="AO498" i="43" s="1"/>
  <c r="P494" i="43"/>
  <c r="AA494" i="43"/>
  <c r="AO494" i="43" s="1"/>
  <c r="AA395" i="43"/>
  <c r="AO395" i="43" s="1"/>
  <c r="P363" i="43"/>
  <c r="AA363" i="43"/>
  <c r="AO363" i="43" s="1"/>
  <c r="P291" i="43"/>
  <c r="AA291" i="43"/>
  <c r="AO291" i="43" s="1"/>
  <c r="P277" i="43"/>
  <c r="P266" i="43"/>
  <c r="AA266" i="43"/>
  <c r="AO266" i="43" s="1"/>
  <c r="P229" i="43"/>
  <c r="P218" i="43"/>
  <c r="AA218" i="43"/>
  <c r="AO218" i="43" s="1"/>
  <c r="P148" i="43"/>
  <c r="AA148" i="43"/>
  <c r="AO148" i="43" s="1"/>
  <c r="P116" i="43"/>
  <c r="AA116" i="43"/>
  <c r="AO116" i="43" s="1"/>
  <c r="P84" i="43"/>
  <c r="AA84" i="43"/>
  <c r="AO84" i="43" s="1"/>
  <c r="P22" i="43"/>
  <c r="AA22" i="43"/>
  <c r="AO22" i="43" s="1"/>
  <c r="AA404" i="43"/>
  <c r="AO404" i="43" s="1"/>
  <c r="AA288" i="43"/>
  <c r="AO288" i="43" s="1"/>
  <c r="AA212" i="43"/>
  <c r="AO212" i="43" s="1"/>
  <c r="P457" i="43"/>
  <c r="AA457" i="43"/>
  <c r="AO457" i="43" s="1"/>
  <c r="P454" i="43"/>
  <c r="AA454" i="43"/>
  <c r="AO454" i="43" s="1"/>
  <c r="P450" i="43"/>
  <c r="AA450" i="43"/>
  <c r="AO450" i="43" s="1"/>
  <c r="P410" i="43"/>
  <c r="AA410" i="43"/>
  <c r="AO410" i="43" s="1"/>
  <c r="P402" i="43"/>
  <c r="AA402" i="43"/>
  <c r="AO402" i="43" s="1"/>
  <c r="P398" i="43"/>
  <c r="AA398" i="43"/>
  <c r="AO398" i="43" s="1"/>
  <c r="P373" i="43"/>
  <c r="AA373" i="43"/>
  <c r="AO373" i="43" s="1"/>
  <c r="P341" i="43"/>
  <c r="AA341" i="43"/>
  <c r="AO341" i="43" s="1"/>
  <c r="P317" i="43"/>
  <c r="AA317" i="43"/>
  <c r="AO317" i="43" s="1"/>
  <c r="P314" i="43"/>
  <c r="AA314" i="43"/>
  <c r="AO314" i="43" s="1"/>
  <c r="AA283" i="43"/>
  <c r="AO283" i="43" s="1"/>
  <c r="P259" i="43"/>
  <c r="AA259" i="43"/>
  <c r="AO259" i="43" s="1"/>
  <c r="P246" i="43"/>
  <c r="AA246" i="43"/>
  <c r="AO246" i="43" s="1"/>
  <c r="P242" i="43"/>
  <c r="AA242" i="43"/>
  <c r="AO242" i="43" s="1"/>
  <c r="AA235" i="43"/>
  <c r="AO235" i="43" s="1"/>
  <c r="P221" i="43"/>
  <c r="AA193" i="43"/>
  <c r="AO193" i="43" s="1"/>
  <c r="P190" i="43"/>
  <c r="AA190" i="43"/>
  <c r="AO190" i="43" s="1"/>
  <c r="P180" i="43"/>
  <c r="AA180" i="43"/>
  <c r="AO180" i="43" s="1"/>
  <c r="AA161" i="43"/>
  <c r="AO161" i="43" s="1"/>
  <c r="P46" i="43"/>
  <c r="AA46" i="43"/>
  <c r="AO46" i="43" s="1"/>
  <c r="P14" i="43"/>
  <c r="AA14" i="43"/>
  <c r="AO14" i="43" s="1"/>
  <c r="AD8" i="43"/>
  <c r="AB441" i="43"/>
  <c r="AB357" i="43"/>
  <c r="AB329" i="43"/>
  <c r="AA19" i="43"/>
  <c r="AO19" i="43" s="1"/>
  <c r="P477" i="43"/>
  <c r="AA477" i="43"/>
  <c r="AO477" i="43" s="1"/>
  <c r="P473" i="43"/>
  <c r="AA473" i="43"/>
  <c r="AO473" i="43" s="1"/>
  <c r="P437" i="43"/>
  <c r="AA437" i="43"/>
  <c r="AO437" i="43" s="1"/>
  <c r="P434" i="43"/>
  <c r="AA434" i="43"/>
  <c r="AO434" i="43" s="1"/>
  <c r="P369" i="43"/>
  <c r="AA369" i="43"/>
  <c r="AO369" i="43" s="1"/>
  <c r="P358" i="43"/>
  <c r="AA358" i="43"/>
  <c r="AO358" i="43" s="1"/>
  <c r="P347" i="43"/>
  <c r="AA347" i="43"/>
  <c r="AO347" i="43" s="1"/>
  <c r="P337" i="43"/>
  <c r="AA337" i="43"/>
  <c r="AO337" i="43" s="1"/>
  <c r="P330" i="43"/>
  <c r="AA330" i="43"/>
  <c r="AO330" i="43" s="1"/>
  <c r="P302" i="43"/>
  <c r="AA302" i="43"/>
  <c r="AO302" i="43" s="1"/>
  <c r="P275" i="43"/>
  <c r="AA275" i="43"/>
  <c r="AO275" i="43" s="1"/>
  <c r="P227" i="43"/>
  <c r="AA227" i="43"/>
  <c r="AO227" i="43" s="1"/>
  <c r="P203" i="43"/>
  <c r="P164" i="43"/>
  <c r="AA164" i="43"/>
  <c r="AO164" i="43" s="1"/>
  <c r="P132" i="43"/>
  <c r="AA132" i="43"/>
  <c r="AO132" i="43" s="1"/>
  <c r="P100" i="43"/>
  <c r="AA100" i="43"/>
  <c r="AO100" i="43" s="1"/>
  <c r="P68" i="43"/>
  <c r="AA68" i="43"/>
  <c r="AO68" i="43" s="1"/>
  <c r="P38" i="43"/>
  <c r="AA38" i="43"/>
  <c r="AO38" i="43" s="1"/>
  <c r="AK198" i="43"/>
  <c r="S39" i="43"/>
  <c r="S23" i="43"/>
  <c r="S15" i="43"/>
  <c r="AK233" i="43"/>
  <c r="AK249" i="43"/>
  <c r="V301" i="43"/>
  <c r="V9" i="43"/>
  <c r="X290" i="43"/>
  <c r="AE251" i="43"/>
  <c r="AE224" i="43"/>
  <c r="Y69" i="43"/>
  <c r="Y45" i="43"/>
  <c r="AJ8" i="43"/>
  <c r="AH288" i="43"/>
  <c r="Q213" i="43"/>
  <c r="Q205" i="43"/>
  <c r="Z1178" i="43"/>
  <c r="AL294" i="43"/>
  <c r="AG74" i="43"/>
  <c r="AG62" i="43"/>
  <c r="AG94" i="43"/>
  <c r="AG122" i="43"/>
  <c r="AG126" i="43"/>
  <c r="AK81" i="43"/>
  <c r="AK90" i="43"/>
  <c r="AK113" i="43"/>
  <c r="AK98" i="43"/>
  <c r="AK130" i="43"/>
  <c r="AK158" i="43"/>
  <c r="AK236" i="43"/>
  <c r="AK244" i="43"/>
  <c r="AK252" i="43"/>
  <c r="AK260" i="43"/>
  <c r="AK268" i="43"/>
  <c r="AK276" i="43"/>
  <c r="AK284" i="43"/>
  <c r="AK165" i="43"/>
  <c r="AK145" i="43"/>
  <c r="W301" i="43"/>
  <c r="AK217" i="43"/>
  <c r="W300" i="43"/>
  <c r="W296" i="43"/>
  <c r="W288" i="43"/>
  <c r="W264" i="43"/>
  <c r="W232" i="43"/>
  <c r="W220" i="43"/>
  <c r="W204" i="43"/>
  <c r="W196" i="43"/>
  <c r="W181" i="43"/>
  <c r="W157" i="43"/>
  <c r="W149" i="43"/>
  <c r="W133" i="43"/>
  <c r="W125" i="43"/>
  <c r="W117" i="43"/>
  <c r="W101" i="43"/>
  <c r="W93" i="43"/>
  <c r="W85" i="43"/>
  <c r="W69" i="43"/>
  <c r="W61" i="43"/>
  <c r="AH16" i="43"/>
  <c r="AH112" i="43"/>
  <c r="AH128" i="43"/>
  <c r="AH148" i="43"/>
  <c r="AH164" i="43"/>
  <c r="AH180" i="43"/>
  <c r="AH196" i="43"/>
  <c r="AH204" i="43"/>
  <c r="AH220" i="43"/>
  <c r="AH282" i="43"/>
  <c r="AH290" i="43"/>
  <c r="AH287" i="43"/>
  <c r="T294" i="43"/>
  <c r="T286" i="43"/>
  <c r="T8" i="43"/>
  <c r="AL24" i="43"/>
  <c r="AL56" i="43"/>
  <c r="AL20" i="43"/>
  <c r="AL52" i="43"/>
  <c r="AL100" i="43"/>
  <c r="AL108" i="43"/>
  <c r="AL124" i="43"/>
  <c r="AL136" i="43"/>
  <c r="AL152" i="43"/>
  <c r="AL168" i="43"/>
  <c r="AL184" i="43"/>
  <c r="AL208" i="43"/>
  <c r="AL216" i="43"/>
  <c r="AL224" i="43"/>
  <c r="AL232" i="43"/>
  <c r="AL240" i="43"/>
  <c r="AL248" i="43"/>
  <c r="AL256" i="43"/>
  <c r="AL272" i="43"/>
  <c r="AL288" i="43"/>
  <c r="X292" i="43"/>
  <c r="AE14" i="43"/>
  <c r="AE22" i="43"/>
  <c r="AE30" i="43"/>
  <c r="AE38" i="43"/>
  <c r="AE46" i="43"/>
  <c r="AE54" i="43"/>
  <c r="AE21" i="43"/>
  <c r="AE29" i="43"/>
  <c r="AE37" i="43"/>
  <c r="AE53" i="43"/>
  <c r="AE9" i="43"/>
  <c r="AE66" i="43"/>
  <c r="AE74" i="43"/>
  <c r="AE82" i="43"/>
  <c r="AE90" i="43"/>
  <c r="AE98" i="43"/>
  <c r="AE69" i="43"/>
  <c r="AE146" i="43"/>
  <c r="AE142" i="43"/>
  <c r="AE174" i="43"/>
  <c r="AE252" i="43"/>
  <c r="AE284" i="43"/>
  <c r="AE292" i="43"/>
  <c r="Q197" i="43"/>
  <c r="Q189" i="43"/>
  <c r="Q181" i="43"/>
  <c r="Q165" i="43"/>
  <c r="Q149" i="43"/>
  <c r="Q125" i="43"/>
  <c r="Q93" i="43"/>
  <c r="Q49" i="43"/>
  <c r="Q41" i="43"/>
  <c r="Q33" i="43"/>
  <c r="Q25" i="43"/>
  <c r="Q17" i="43"/>
  <c r="AI35" i="43"/>
  <c r="AI87" i="43"/>
  <c r="AI127" i="43"/>
  <c r="AI188" i="43"/>
  <c r="AI240" i="43"/>
  <c r="AI248" i="43"/>
  <c r="AI256" i="43"/>
  <c r="AI264" i="43"/>
  <c r="AI272" i="43"/>
  <c r="AI280" i="43"/>
  <c r="AI288" i="43"/>
  <c r="AI296" i="43"/>
  <c r="AI300" i="43"/>
  <c r="U271" i="43"/>
  <c r="U239" i="43"/>
  <c r="U219" i="43"/>
  <c r="U203" i="43"/>
  <c r="U195" i="43"/>
  <c r="U147" i="43"/>
  <c r="U139" i="43"/>
  <c r="U111" i="43"/>
  <c r="U107" i="43"/>
  <c r="U67" i="43"/>
  <c r="U55" i="43"/>
  <c r="U31" i="43"/>
  <c r="U23" i="43"/>
  <c r="AM64" i="43"/>
  <c r="AM72" i="43"/>
  <c r="AM80" i="43"/>
  <c r="AM88" i="43"/>
  <c r="AM96" i="43"/>
  <c r="AM136" i="43"/>
  <c r="AM168" i="43"/>
  <c r="AM248" i="43"/>
  <c r="AM264" i="43"/>
  <c r="AM280" i="43"/>
  <c r="AM296" i="43"/>
  <c r="AM220" i="43"/>
  <c r="AF10" i="43"/>
  <c r="AF18" i="43"/>
  <c r="AF26" i="43"/>
  <c r="AF34" i="43"/>
  <c r="AF42" i="43"/>
  <c r="AF50" i="43"/>
  <c r="AF58" i="43"/>
  <c r="AF57" i="43"/>
  <c r="AF62" i="43"/>
  <c r="AF70" i="43"/>
  <c r="AF78" i="43"/>
  <c r="AF86" i="43"/>
  <c r="AF94" i="43"/>
  <c r="AF101" i="43"/>
  <c r="AF125" i="43"/>
  <c r="AF106" i="43"/>
  <c r="AF114" i="43"/>
  <c r="AF122" i="43"/>
  <c r="AF130" i="43"/>
  <c r="AF141" i="43"/>
  <c r="AF157" i="43"/>
  <c r="AF189" i="43"/>
  <c r="AF221" i="43"/>
  <c r="AF242" i="43"/>
  <c r="AF274" i="43"/>
  <c r="AF246" i="43"/>
  <c r="AF230" i="43"/>
  <c r="R281" i="43"/>
  <c r="R273" i="43"/>
  <c r="R249" i="43"/>
  <c r="R241" i="43"/>
  <c r="R185" i="43"/>
  <c r="R169" i="43"/>
  <c r="R161" i="43"/>
  <c r="R137" i="43"/>
  <c r="R113" i="43"/>
  <c r="R105" i="43"/>
  <c r="R69" i="43"/>
  <c r="R49" i="43"/>
  <c r="R41" i="43"/>
  <c r="R9" i="43"/>
  <c r="AJ18" i="43"/>
  <c r="AJ50" i="43"/>
  <c r="AJ66" i="43"/>
  <c r="AJ122" i="43"/>
  <c r="AJ154" i="43"/>
  <c r="AJ186" i="43"/>
  <c r="AJ218" i="43"/>
  <c r="AJ258" i="43"/>
  <c r="AJ298" i="43"/>
  <c r="V293" i="43"/>
  <c r="AJ293" i="43"/>
  <c r="AJ78" i="43"/>
  <c r="AJ110" i="43"/>
  <c r="AJ142" i="43"/>
  <c r="AJ174" i="43"/>
  <c r="AJ206" i="43"/>
  <c r="V242" i="43"/>
  <c r="AJ242" i="43"/>
  <c r="S282" i="43"/>
  <c r="S274" i="43"/>
  <c r="S266" i="43"/>
  <c r="S258" i="43"/>
  <c r="S250" i="43"/>
  <c r="S242" i="43"/>
  <c r="S234" i="43"/>
  <c r="S226" i="43"/>
  <c r="S206" i="43"/>
  <c r="S198" i="43"/>
  <c r="S190" i="43"/>
  <c r="S182" i="43"/>
  <c r="S174" i="43"/>
  <c r="S166" i="43"/>
  <c r="S158" i="43"/>
  <c r="S150" i="43"/>
  <c r="S142" i="43"/>
  <c r="S118" i="43"/>
  <c r="S86" i="43"/>
  <c r="S58" i="43"/>
  <c r="S42" i="43"/>
  <c r="S26" i="43"/>
  <c r="S18" i="43"/>
  <c r="S10" i="43"/>
  <c r="AH116" i="43"/>
  <c r="AH132" i="43"/>
  <c r="AH32" i="43"/>
  <c r="AH144" i="43"/>
  <c r="AH152" i="43"/>
  <c r="AH160" i="43"/>
  <c r="AH176" i="43"/>
  <c r="AH184" i="43"/>
  <c r="AH192" i="43"/>
  <c r="AH200" i="43"/>
  <c r="AH216" i="43"/>
  <c r="T280" i="43"/>
  <c r="T264" i="43"/>
  <c r="T248" i="43"/>
  <c r="T232" i="43"/>
  <c r="T96" i="43"/>
  <c r="T80" i="43"/>
  <c r="T72" i="43"/>
  <c r="T64" i="43"/>
  <c r="AL40" i="43"/>
  <c r="AL36" i="43"/>
  <c r="AL104" i="43"/>
  <c r="AL120" i="43"/>
  <c r="AL128" i="43"/>
  <c r="AL140" i="43"/>
  <c r="AL156" i="43"/>
  <c r="AL172" i="43"/>
  <c r="AL188" i="43"/>
  <c r="AL196" i="43"/>
  <c r="AL212" i="43"/>
  <c r="AL228" i="43"/>
  <c r="AL244" i="43"/>
  <c r="AL260" i="43"/>
  <c r="AL276" i="43"/>
  <c r="X96" i="43"/>
  <c r="X88" i="43"/>
  <c r="X72" i="43"/>
  <c r="X64" i="43"/>
  <c r="X44" i="43"/>
  <c r="X12" i="43"/>
  <c r="AE232" i="43"/>
  <c r="AE288" i="43"/>
  <c r="Q216" i="43"/>
  <c r="Q212" i="43"/>
  <c r="AM68" i="43"/>
  <c r="AM84" i="43"/>
  <c r="AM152" i="43"/>
  <c r="AM228" i="43"/>
  <c r="AM236" i="43"/>
  <c r="AM252" i="43"/>
  <c r="AM260" i="43"/>
  <c r="AM268" i="43"/>
  <c r="AM196" i="43"/>
  <c r="AM172" i="43"/>
  <c r="AM212" i="43"/>
  <c r="Y300" i="43"/>
  <c r="Y204" i="43"/>
  <c r="Y192" i="43"/>
  <c r="Y128" i="43"/>
  <c r="Y120" i="43"/>
  <c r="Y112" i="43"/>
  <c r="Y104" i="43"/>
  <c r="Y56" i="43"/>
  <c r="Y48" i="43"/>
  <c r="Y40" i="43"/>
  <c r="Y32" i="43"/>
  <c r="Y24" i="43"/>
  <c r="Y16" i="43"/>
  <c r="AF37" i="43"/>
  <c r="AF296" i="43"/>
  <c r="R17" i="43"/>
  <c r="AJ34" i="43"/>
  <c r="AJ82" i="43"/>
  <c r="AJ106" i="43"/>
  <c r="AG13" i="43"/>
  <c r="AG21" i="43"/>
  <c r="AG29" i="43"/>
  <c r="AG37" i="43"/>
  <c r="AG45" i="43"/>
  <c r="AG53" i="43"/>
  <c r="AG205" i="43"/>
  <c r="AG161" i="43"/>
  <c r="AG193" i="43"/>
  <c r="AG225" i="43"/>
  <c r="AG233" i="43"/>
  <c r="AG249" i="43"/>
  <c r="AG257" i="43"/>
  <c r="AG265" i="43"/>
  <c r="AG281" i="43"/>
  <c r="AG289" i="43"/>
  <c r="AG297" i="43"/>
  <c r="AK22" i="43"/>
  <c r="AK54" i="43"/>
  <c r="AK82" i="43"/>
  <c r="AK122" i="43"/>
  <c r="AK118" i="43"/>
  <c r="AH31" i="43"/>
  <c r="AH39" i="43"/>
  <c r="AL289" i="43"/>
  <c r="AE102" i="43"/>
  <c r="AE110" i="43"/>
  <c r="AE118" i="43"/>
  <c r="AE126" i="43"/>
  <c r="AE134" i="43"/>
  <c r="AE138" i="43"/>
  <c r="AE170" i="43"/>
  <c r="AE166" i="43"/>
  <c r="AE198" i="43"/>
  <c r="AI12" i="43"/>
  <c r="AI20" i="43"/>
  <c r="AI28" i="43"/>
  <c r="AI36" i="43"/>
  <c r="AI44" i="43"/>
  <c r="AI52" i="43"/>
  <c r="AI88" i="43"/>
  <c r="AI100" i="43"/>
  <c r="AI108" i="43"/>
  <c r="AI116" i="43"/>
  <c r="AI124" i="43"/>
  <c r="AI160" i="43"/>
  <c r="AI192" i="43"/>
  <c r="AI224" i="43"/>
  <c r="AI180" i="43"/>
  <c r="AF98" i="43"/>
  <c r="AF142" i="43"/>
  <c r="AF150" i="43"/>
  <c r="AF158" i="43"/>
  <c r="AF166" i="43"/>
  <c r="AF174" i="43"/>
  <c r="AF182" i="43"/>
  <c r="AF190" i="43"/>
  <c r="AF198" i="43"/>
  <c r="AF206" i="43"/>
  <c r="AF214" i="43"/>
  <c r="AF222" i="43"/>
  <c r="AF234" i="43"/>
  <c r="AF266" i="43"/>
  <c r="AF270" i="43"/>
  <c r="AF286" i="43"/>
  <c r="R8" i="43"/>
  <c r="AJ26" i="43"/>
  <c r="AJ38" i="43"/>
  <c r="AJ58" i="43"/>
  <c r="AJ74" i="43"/>
  <c r="AJ98" i="43"/>
  <c r="AJ130" i="43"/>
  <c r="AJ162" i="43"/>
  <c r="AJ194" i="43"/>
  <c r="AJ250" i="43"/>
  <c r="AJ290" i="43"/>
  <c r="V274" i="43"/>
  <c r="AJ284" i="43"/>
  <c r="V288" i="43"/>
  <c r="G1108" i="43"/>
  <c r="L1108" i="43"/>
  <c r="J1108" i="43"/>
  <c r="J1116" i="43"/>
  <c r="H1116" i="43"/>
  <c r="K1124" i="43"/>
  <c r="J1124" i="43"/>
  <c r="N1124" i="43"/>
  <c r="J1132" i="43"/>
  <c r="F1132" i="43"/>
  <c r="G1104" i="43"/>
  <c r="M1104" i="43"/>
  <c r="I1104" i="43"/>
  <c r="I1112" i="43"/>
  <c r="M1112" i="43"/>
  <c r="K1120" i="43"/>
  <c r="E1120" i="43"/>
  <c r="H1120" i="43"/>
  <c r="N1128" i="43"/>
  <c r="M1128" i="43"/>
  <c r="F1105" i="43"/>
  <c r="M1105" i="43"/>
  <c r="I1105" i="43"/>
  <c r="I1109" i="43"/>
  <c r="H1109" i="43"/>
  <c r="F1113" i="43"/>
  <c r="I1113" i="43"/>
  <c r="M1113" i="43"/>
  <c r="G1117" i="43"/>
  <c r="K1117" i="43"/>
  <c r="J1121" i="43"/>
  <c r="I1121" i="43"/>
  <c r="L1121" i="43"/>
  <c r="I1125" i="43"/>
  <c r="G1125" i="43"/>
  <c r="J1129" i="43"/>
  <c r="H1129" i="43"/>
  <c r="L1129" i="43"/>
  <c r="G1133" i="43"/>
  <c r="K1133" i="43"/>
  <c r="M1110" i="43"/>
  <c r="H1110" i="43"/>
  <c r="L1110" i="43"/>
  <c r="H1118" i="43"/>
  <c r="L1118" i="43"/>
  <c r="I1126" i="43"/>
  <c r="G1126" i="43"/>
  <c r="J1126" i="43"/>
  <c r="H1134" i="43"/>
  <c r="L1134" i="43"/>
  <c r="M1106" i="43"/>
  <c r="K1106" i="43"/>
  <c r="F1106" i="43"/>
  <c r="G1114" i="43"/>
  <c r="F1114" i="43"/>
  <c r="I1122" i="43"/>
  <c r="N1122" i="43"/>
  <c r="L1122" i="43"/>
  <c r="G1130" i="43"/>
  <c r="H1130" i="43"/>
  <c r="H1103" i="43"/>
  <c r="N1103" i="43"/>
  <c r="M1103" i="43"/>
  <c r="F1107" i="43"/>
  <c r="I1107" i="43"/>
  <c r="H1111" i="43"/>
  <c r="F1111" i="43"/>
  <c r="K1111" i="43"/>
  <c r="I1115" i="43"/>
  <c r="G1115" i="43"/>
  <c r="L1119" i="43"/>
  <c r="M1119" i="43"/>
  <c r="K1119" i="43"/>
  <c r="F1123" i="43"/>
  <c r="N1123" i="43"/>
  <c r="L1127" i="43"/>
  <c r="K1127" i="43"/>
  <c r="J1127" i="43"/>
  <c r="I1131" i="43"/>
  <c r="J1131" i="43"/>
  <c r="L1135" i="43"/>
  <c r="M1135" i="43"/>
  <c r="I1135" i="43"/>
  <c r="G1101" i="43"/>
  <c r="K1108" i="43"/>
  <c r="F1108" i="43"/>
  <c r="G1116" i="43"/>
  <c r="L1116" i="43"/>
  <c r="I1116" i="43"/>
  <c r="E1124" i="43"/>
  <c r="L1124" i="43"/>
  <c r="G1132" i="43"/>
  <c r="L1132" i="43"/>
  <c r="N1132" i="43"/>
  <c r="K1104" i="43"/>
  <c r="H1104" i="43"/>
  <c r="E1112" i="43"/>
  <c r="N1112" i="43"/>
  <c r="J1112" i="43"/>
  <c r="F1120" i="43"/>
  <c r="M1120" i="43"/>
  <c r="G1128" i="43"/>
  <c r="J1128" i="43"/>
  <c r="E1128" i="43"/>
  <c r="J1105" i="43"/>
  <c r="K1105" i="43"/>
  <c r="F1109" i="43"/>
  <c r="K1109" i="43"/>
  <c r="M1109" i="43"/>
  <c r="J1113" i="43"/>
  <c r="L1113" i="43"/>
  <c r="F1117" i="43"/>
  <c r="L1117" i="43"/>
  <c r="H1117" i="43"/>
  <c r="N1121" i="43"/>
  <c r="K1121" i="43"/>
  <c r="F1125" i="43"/>
  <c r="E1125" i="43"/>
  <c r="L1125" i="43"/>
  <c r="N1129" i="43"/>
  <c r="I1129" i="43"/>
  <c r="F1133" i="43"/>
  <c r="L1133" i="43"/>
  <c r="M1133" i="43"/>
  <c r="H1108" i="43"/>
  <c r="N1108" i="43"/>
  <c r="K1116" i="43"/>
  <c r="F1116" i="43"/>
  <c r="N1116" i="43"/>
  <c r="H1124" i="43"/>
  <c r="F1124" i="43"/>
  <c r="K1132" i="43"/>
  <c r="I1132" i="43"/>
  <c r="H1132" i="43"/>
  <c r="F1104" i="43"/>
  <c r="N1104" i="43"/>
  <c r="G1112" i="43"/>
  <c r="L1112" i="43"/>
  <c r="H1112" i="43"/>
  <c r="L1120" i="43"/>
  <c r="I1120" i="43"/>
  <c r="K1128" i="43"/>
  <c r="L1128" i="43"/>
  <c r="F1128" i="43"/>
  <c r="F1101" i="43"/>
  <c r="N1105" i="43"/>
  <c r="L1105" i="43"/>
  <c r="J1109" i="43"/>
  <c r="L1109" i="43"/>
  <c r="G1109" i="43"/>
  <c r="N1113" i="43"/>
  <c r="G1113" i="43"/>
  <c r="J1117" i="43"/>
  <c r="E1117" i="43"/>
  <c r="M1117" i="43"/>
  <c r="H1121" i="43"/>
  <c r="E1121" i="43"/>
  <c r="J1125" i="43"/>
  <c r="H1125" i="43"/>
  <c r="M1125" i="43"/>
  <c r="K1129" i="43"/>
  <c r="M1129" i="43"/>
  <c r="J1133" i="43"/>
  <c r="E1133" i="43"/>
  <c r="H1133" i="43"/>
  <c r="K1110" i="43"/>
  <c r="N1110" i="43"/>
  <c r="I1118" i="43"/>
  <c r="G1118" i="43"/>
  <c r="K1118" i="43"/>
  <c r="F1126" i="43"/>
  <c r="H1126" i="43"/>
  <c r="I1134" i="43"/>
  <c r="G1134" i="43"/>
  <c r="J1134" i="43"/>
  <c r="J1106" i="43"/>
  <c r="L1106" i="43"/>
  <c r="M1114" i="43"/>
  <c r="H1114" i="43"/>
  <c r="N1114" i="43"/>
  <c r="J1122" i="43"/>
  <c r="F1122" i="43"/>
  <c r="I1130" i="43"/>
  <c r="F1130" i="43"/>
  <c r="K1130" i="43"/>
  <c r="J1103" i="43"/>
  <c r="F1103" i="43"/>
  <c r="H1107" i="43"/>
  <c r="G1107" i="43"/>
  <c r="J1107" i="43"/>
  <c r="G1111" i="43"/>
  <c r="I1111" i="43"/>
  <c r="H1115" i="43"/>
  <c r="F1115" i="43"/>
  <c r="J1115" i="43"/>
  <c r="J1119" i="43"/>
  <c r="N1119" i="43"/>
  <c r="L1123" i="43"/>
  <c r="M1123" i="43"/>
  <c r="I1123" i="43"/>
  <c r="G1127" i="43"/>
  <c r="N1127" i="43"/>
  <c r="L1131" i="43"/>
  <c r="F1131" i="43"/>
  <c r="G1131" i="43"/>
  <c r="J1135" i="43"/>
  <c r="N1135" i="43"/>
  <c r="E1108" i="43"/>
  <c r="M1108" i="43"/>
  <c r="I1108" i="43"/>
  <c r="E1116" i="43"/>
  <c r="M1116" i="43"/>
  <c r="G1124" i="43"/>
  <c r="M1124" i="43"/>
  <c r="I1124" i="43"/>
  <c r="E1132" i="43"/>
  <c r="M1132" i="43"/>
  <c r="E1104" i="43"/>
  <c r="L1104" i="43"/>
  <c r="J1104" i="43"/>
  <c r="K1112" i="43"/>
  <c r="F1112" i="43"/>
  <c r="G1120" i="43"/>
  <c r="J1120" i="43"/>
  <c r="N1120" i="43"/>
  <c r="I1128" i="43"/>
  <c r="H1128" i="43"/>
  <c r="E1105" i="43"/>
  <c r="H1105" i="43"/>
  <c r="G1105" i="43"/>
  <c r="N1109" i="43"/>
  <c r="E1109" i="43"/>
  <c r="E1113" i="43"/>
  <c r="K1113" i="43"/>
  <c r="H1113" i="43"/>
  <c r="N1117" i="43"/>
  <c r="I1117" i="43"/>
  <c r="F1121" i="43"/>
  <c r="M1121" i="43"/>
  <c r="G1121" i="43"/>
  <c r="N1125" i="43"/>
  <c r="K1125" i="43"/>
  <c r="F1129" i="43"/>
  <c r="E1129" i="43"/>
  <c r="G1129" i="43"/>
  <c r="N1133" i="43"/>
  <c r="I1133" i="43"/>
  <c r="I1110" i="43"/>
  <c r="E1110" i="43"/>
  <c r="G1110" i="43"/>
  <c r="M1118" i="43"/>
  <c r="J1118" i="43"/>
  <c r="E1126" i="43"/>
  <c r="K1126" i="43"/>
  <c r="L1126" i="43"/>
  <c r="M1134" i="43"/>
  <c r="K1134" i="43"/>
  <c r="I1106" i="43"/>
  <c r="H1106" i="43"/>
  <c r="N1106" i="43"/>
  <c r="E1114" i="43"/>
  <c r="J1114" i="43"/>
  <c r="E1122" i="43"/>
  <c r="G1122" i="43"/>
  <c r="K1122" i="43"/>
  <c r="M1130" i="43"/>
  <c r="N1130" i="43"/>
  <c r="E1103" i="43"/>
  <c r="G1103" i="43"/>
  <c r="K1103" i="43"/>
  <c r="L1107" i="43"/>
  <c r="N1107" i="43"/>
  <c r="E1111" i="43"/>
  <c r="M1111" i="43"/>
  <c r="J1111" i="43"/>
  <c r="L1115" i="43"/>
  <c r="M1115" i="43"/>
  <c r="H1119" i="43"/>
  <c r="F1119" i="43"/>
  <c r="I1119" i="43"/>
  <c r="E1123" i="43"/>
  <c r="G1123" i="43"/>
  <c r="H1127" i="43"/>
  <c r="M1127" i="43"/>
  <c r="I1127" i="43"/>
  <c r="E1131" i="43"/>
  <c r="M1131" i="43"/>
  <c r="H1135" i="43"/>
  <c r="F1135" i="43"/>
  <c r="G1135" i="43"/>
  <c r="J1110" i="43"/>
  <c r="M1126" i="43"/>
  <c r="F1134" i="43"/>
  <c r="L1114" i="43"/>
  <c r="E1130" i="43"/>
  <c r="E1107" i="43"/>
  <c r="N1111" i="43"/>
  <c r="E1119" i="43"/>
  <c r="J1123" i="43"/>
  <c r="N1131" i="43"/>
  <c r="E1118" i="43"/>
  <c r="N1126" i="43"/>
  <c r="E1106" i="43"/>
  <c r="K1114" i="43"/>
  <c r="L1130" i="43"/>
  <c r="K1107" i="43"/>
  <c r="E1115" i="43"/>
  <c r="G1119" i="43"/>
  <c r="E1127" i="43"/>
  <c r="K1131" i="43"/>
  <c r="N1118" i="43"/>
  <c r="E1134" i="43"/>
  <c r="G1106" i="43"/>
  <c r="M1122" i="43"/>
  <c r="J1130" i="43"/>
  <c r="L1103" i="43"/>
  <c r="M1107" i="43"/>
  <c r="N1115" i="43"/>
  <c r="H1123" i="43"/>
  <c r="F1127" i="43"/>
  <c r="E1135" i="43"/>
  <c r="F1110" i="43"/>
  <c r="F1118" i="43"/>
  <c r="N1134" i="43"/>
  <c r="I1114" i="43"/>
  <c r="H1122" i="43"/>
  <c r="I1103" i="43"/>
  <c r="L1111" i="43"/>
  <c r="K1115" i="43"/>
  <c r="K1123" i="43"/>
  <c r="H1131" i="43"/>
  <c r="K1135" i="43"/>
  <c r="E1102" i="43"/>
  <c r="F1102" i="43"/>
  <c r="G1100" i="43"/>
  <c r="G1102" i="43"/>
  <c r="F1100" i="43"/>
  <c r="S64" i="43" l="1"/>
  <c r="AG64" i="43"/>
  <c r="T124" i="43"/>
  <c r="AH124" i="43"/>
  <c r="AM148" i="43"/>
  <c r="Y148" i="43"/>
  <c r="S184" i="43"/>
  <c r="AG184" i="43"/>
  <c r="AH228" i="43"/>
  <c r="T228" i="43"/>
  <c r="Q248" i="43"/>
  <c r="AE248" i="43"/>
  <c r="AG34" i="43"/>
  <c r="S34" i="43"/>
  <c r="X38" i="43"/>
  <c r="AL38" i="43"/>
  <c r="V46" i="43"/>
  <c r="AJ46" i="43"/>
  <c r="AG114" i="43"/>
  <c r="S114" i="43"/>
  <c r="V134" i="43"/>
  <c r="AJ134" i="43"/>
  <c r="U146" i="43"/>
  <c r="AI146" i="43"/>
  <c r="U162" i="43"/>
  <c r="AI162" i="43"/>
  <c r="V166" i="43"/>
  <c r="AJ166" i="43"/>
  <c r="Q178" i="43"/>
  <c r="AE178" i="43"/>
  <c r="W222" i="43"/>
  <c r="AK222" i="43"/>
  <c r="Y234" i="43"/>
  <c r="AM234" i="43"/>
  <c r="AM242" i="43"/>
  <c r="Y242" i="43"/>
  <c r="V294" i="43"/>
  <c r="AJ294" i="43"/>
  <c r="AG8" i="43"/>
  <c r="S8" i="43"/>
  <c r="S181" i="43"/>
  <c r="AG181" i="43"/>
  <c r="AH275" i="43"/>
  <c r="T275" i="43"/>
  <c r="AM251" i="43"/>
  <c r="Y251" i="43"/>
  <c r="T36" i="43"/>
  <c r="AH36" i="43"/>
  <c r="AK84" i="43"/>
  <c r="W84" i="43"/>
  <c r="X132" i="43"/>
  <c r="AL132" i="43"/>
  <c r="X148" i="43"/>
  <c r="AL148" i="43"/>
  <c r="U168" i="43"/>
  <c r="AI168" i="43"/>
  <c r="T172" i="43"/>
  <c r="AH172" i="43"/>
  <c r="X180" i="43"/>
  <c r="AL180" i="43"/>
  <c r="Y184" i="43"/>
  <c r="AM184" i="43"/>
  <c r="T212" i="43"/>
  <c r="AH212" i="43"/>
  <c r="Y216" i="43"/>
  <c r="AM216" i="43"/>
  <c r="U220" i="43"/>
  <c r="AI220" i="43"/>
  <c r="Y232" i="43"/>
  <c r="AM232" i="43"/>
  <c r="Q240" i="43"/>
  <c r="AE240" i="43"/>
  <c r="AK272" i="43"/>
  <c r="W272" i="43"/>
  <c r="Y276" i="43"/>
  <c r="AM276" i="43"/>
  <c r="AH26" i="43"/>
  <c r="T26" i="43"/>
  <c r="V30" i="43"/>
  <c r="AJ30" i="43"/>
  <c r="W70" i="43"/>
  <c r="AK70" i="43"/>
  <c r="V86" i="43"/>
  <c r="AJ86" i="43"/>
  <c r="W142" i="43"/>
  <c r="AK142" i="43"/>
  <c r="S146" i="43"/>
  <c r="AG146" i="43"/>
  <c r="V150" i="43"/>
  <c r="AJ150" i="43"/>
  <c r="W166" i="43"/>
  <c r="AK166" i="43"/>
  <c r="Y178" i="43"/>
  <c r="AM178" i="43"/>
  <c r="V182" i="43"/>
  <c r="AJ182" i="43"/>
  <c r="W214" i="43"/>
  <c r="AK214" i="43"/>
  <c r="AM282" i="43"/>
  <c r="Y282" i="43"/>
  <c r="AJ286" i="43"/>
  <c r="V286" i="43"/>
  <c r="W8" i="43"/>
  <c r="AK8" i="43"/>
  <c r="R205" i="43"/>
  <c r="AF205" i="43"/>
  <c r="Y145" i="43"/>
  <c r="AM145" i="43"/>
  <c r="T153" i="43"/>
  <c r="AH153" i="43"/>
  <c r="T169" i="43"/>
  <c r="AH169" i="43"/>
  <c r="R217" i="43"/>
  <c r="AF217" i="43"/>
  <c r="AM225" i="43"/>
  <c r="Y225" i="43"/>
  <c r="AF277" i="43"/>
  <c r="R277" i="43"/>
  <c r="AE35" i="43"/>
  <c r="Q35" i="43"/>
  <c r="S71" i="43"/>
  <c r="AG71" i="43"/>
  <c r="Q99" i="43"/>
  <c r="AE99" i="43"/>
  <c r="AK14" i="43"/>
  <c r="S214" i="43"/>
  <c r="AM200" i="43"/>
  <c r="U263" i="43"/>
  <c r="AI156" i="43"/>
  <c r="AE208" i="43"/>
  <c r="AE45" i="43"/>
  <c r="AL280" i="43"/>
  <c r="AH156" i="43"/>
  <c r="W256" i="43"/>
  <c r="AK102" i="43"/>
  <c r="AK150" i="43"/>
  <c r="U236" i="43"/>
  <c r="Y332" i="43"/>
  <c r="X438" i="43"/>
  <c r="AL374" i="43"/>
  <c r="AH92" i="43"/>
  <c r="AA1143" i="43"/>
  <c r="AO1143" i="43" s="1"/>
  <c r="AJ278" i="43"/>
  <c r="AH10" i="43"/>
  <c r="Y218" i="43"/>
  <c r="AN413" i="43"/>
  <c r="R44" i="43"/>
  <c r="AF44" i="43"/>
  <c r="T52" i="43"/>
  <c r="AH52" i="43"/>
  <c r="T140" i="43"/>
  <c r="AH140" i="43"/>
  <c r="AK240" i="43"/>
  <c r="W240" i="43"/>
  <c r="Y244" i="43"/>
  <c r="AM244" i="43"/>
  <c r="Q272" i="43"/>
  <c r="AE272" i="43"/>
  <c r="U284" i="43"/>
  <c r="AI284" i="43"/>
  <c r="T296" i="43"/>
  <c r="AH296" i="43"/>
  <c r="T42" i="43"/>
  <c r="AH42" i="43"/>
  <c r="AH106" i="43"/>
  <c r="T106" i="43"/>
  <c r="V118" i="43"/>
  <c r="AJ118" i="43"/>
  <c r="T182" i="43"/>
  <c r="AH182" i="43"/>
  <c r="Y186" i="43"/>
  <c r="AM186" i="43"/>
  <c r="V198" i="43"/>
  <c r="AJ198" i="43"/>
  <c r="W206" i="43"/>
  <c r="AK206" i="43"/>
  <c r="AM226" i="43"/>
  <c r="Y226" i="43"/>
  <c r="V230" i="43"/>
  <c r="AJ230" i="43"/>
  <c r="W238" i="43"/>
  <c r="AK238" i="43"/>
  <c r="AH246" i="43"/>
  <c r="T246" i="43"/>
  <c r="Y250" i="43"/>
  <c r="AM250" i="43"/>
  <c r="W270" i="43"/>
  <c r="AK270" i="43"/>
  <c r="V270" i="43"/>
  <c r="AJ270" i="43"/>
  <c r="Y286" i="43"/>
  <c r="AM286" i="43"/>
  <c r="AG290" i="43"/>
  <c r="S290" i="43"/>
  <c r="AM121" i="43"/>
  <c r="Y121" i="43"/>
  <c r="S221" i="43"/>
  <c r="AG221" i="43"/>
  <c r="P327" i="43"/>
  <c r="AA327" i="43"/>
  <c r="AO327" i="43" s="1"/>
  <c r="AE15" i="43"/>
  <c r="Q15" i="43"/>
  <c r="U27" i="43"/>
  <c r="AI27" i="43"/>
  <c r="Q59" i="43"/>
  <c r="AE59" i="43"/>
  <c r="Q75" i="43"/>
  <c r="AE75" i="43"/>
  <c r="X203" i="43"/>
  <c r="AL203" i="43"/>
  <c r="AJ262" i="43"/>
  <c r="AI72" i="43"/>
  <c r="AK46" i="43"/>
  <c r="AK94" i="43"/>
  <c r="AK38" i="43"/>
  <c r="AJ14" i="43"/>
  <c r="AM292" i="43"/>
  <c r="AE264" i="43"/>
  <c r="AH108" i="43"/>
  <c r="S98" i="43"/>
  <c r="AJ254" i="43"/>
  <c r="AJ222" i="43"/>
  <c r="AJ190" i="43"/>
  <c r="AJ158" i="43"/>
  <c r="AJ126" i="43"/>
  <c r="AJ94" i="43"/>
  <c r="AJ62" i="43"/>
  <c r="AE300" i="43"/>
  <c r="AH188" i="43"/>
  <c r="AK190" i="43"/>
  <c r="R293" i="43"/>
  <c r="AE354" i="43"/>
  <c r="T244" i="43"/>
  <c r="AK286" i="43"/>
  <c r="V272" i="43"/>
  <c r="Y194" i="43"/>
  <c r="AH190" i="43"/>
  <c r="AG144" i="43"/>
  <c r="AJ112" i="43"/>
  <c r="AJ16" i="43"/>
  <c r="V16" i="43"/>
  <c r="T44" i="43"/>
  <c r="AH44" i="43"/>
  <c r="T68" i="43"/>
  <c r="AH68" i="43"/>
  <c r="T100" i="43"/>
  <c r="AH100" i="43"/>
  <c r="U136" i="43"/>
  <c r="AI136" i="43"/>
  <c r="U196" i="43"/>
  <c r="AI196" i="43"/>
  <c r="S236" i="43"/>
  <c r="AG236" i="43"/>
  <c r="U252" i="43"/>
  <c r="AI252" i="43"/>
  <c r="X264" i="43"/>
  <c r="AL264" i="43"/>
  <c r="Q280" i="43"/>
  <c r="AE280" i="43"/>
  <c r="Y284" i="43"/>
  <c r="AM284" i="43"/>
  <c r="V22" i="43"/>
  <c r="AJ22" i="43"/>
  <c r="AG66" i="43"/>
  <c r="S66" i="43"/>
  <c r="V70" i="43"/>
  <c r="AJ70" i="43"/>
  <c r="AH90" i="43"/>
  <c r="T90" i="43"/>
  <c r="V102" i="43"/>
  <c r="AJ102" i="43"/>
  <c r="AL110" i="43"/>
  <c r="X110" i="43"/>
  <c r="X118" i="43"/>
  <c r="AL118" i="43"/>
  <c r="W126" i="43"/>
  <c r="AK126" i="43"/>
  <c r="S162" i="43"/>
  <c r="AG162" i="43"/>
  <c r="W174" i="43"/>
  <c r="AK174" i="43"/>
  <c r="Y210" i="43"/>
  <c r="AM210" i="43"/>
  <c r="V214" i="43"/>
  <c r="AJ214" i="43"/>
  <c r="W246" i="43"/>
  <c r="AK246" i="43"/>
  <c r="AH278" i="43"/>
  <c r="T278" i="43"/>
  <c r="AG298" i="43"/>
  <c r="S298" i="43"/>
  <c r="P237" i="43"/>
  <c r="AA237" i="43"/>
  <c r="AO237" i="43" s="1"/>
  <c r="AI212" i="43"/>
  <c r="AK30" i="43"/>
  <c r="AE256" i="43"/>
  <c r="AL164" i="43"/>
  <c r="S50" i="43"/>
  <c r="AK182" i="43"/>
  <c r="AH298" i="43"/>
  <c r="W230" i="43"/>
  <c r="R300" i="43"/>
  <c r="AM460" i="43"/>
  <c r="T260" i="43"/>
  <c r="AK294" i="43"/>
  <c r="AK262" i="43"/>
  <c r="Y258" i="43"/>
  <c r="AH198" i="43"/>
  <c r="T122" i="43"/>
  <c r="AH170" i="43"/>
  <c r="T58" i="43"/>
  <c r="AL14" i="43"/>
  <c r="AK137" i="43"/>
  <c r="Y277" i="43"/>
  <c r="AG1177" i="43"/>
  <c r="AF29" i="43"/>
  <c r="AM67" i="43"/>
  <c r="AI17" i="43"/>
  <c r="AE271" i="43"/>
  <c r="AE239" i="43"/>
  <c r="W1175" i="43"/>
  <c r="V59" i="43"/>
  <c r="AL443" i="43"/>
  <c r="P1155" i="43"/>
  <c r="AB1155" i="43" s="1"/>
  <c r="AI145" i="43"/>
  <c r="AK175" i="43"/>
  <c r="AK237" i="43"/>
  <c r="W57" i="43"/>
  <c r="AK205" i="43"/>
  <c r="AM61" i="43"/>
  <c r="W1146" i="43"/>
  <c r="AE393" i="43"/>
  <c r="W115" i="43"/>
  <c r="AL1197" i="43"/>
  <c r="W321" i="43"/>
  <c r="AE1173" i="43"/>
  <c r="AF367" i="43"/>
  <c r="AG1185" i="43"/>
  <c r="P1141" i="43"/>
  <c r="Z1141" i="43" s="1"/>
  <c r="P15" i="43"/>
  <c r="Z15" i="43" s="1"/>
  <c r="AE259" i="43"/>
  <c r="V317" i="43"/>
  <c r="X439" i="43"/>
  <c r="AG1173" i="43"/>
  <c r="AM1185" i="43"/>
  <c r="T419" i="43"/>
  <c r="AJ439" i="43"/>
  <c r="Q1141" i="43"/>
  <c r="AD47" i="43"/>
  <c r="AP47" i="43" s="1"/>
  <c r="A1179" i="43"/>
  <c r="S315" i="43"/>
  <c r="U345" i="43"/>
  <c r="AF443" i="43"/>
  <c r="AK401" i="43"/>
  <c r="AG475" i="43"/>
  <c r="AK1159" i="43"/>
  <c r="AK1167" i="43"/>
  <c r="AG459" i="43"/>
  <c r="AI435" i="43"/>
  <c r="U435" i="43"/>
  <c r="T337" i="43"/>
  <c r="AH337" i="43"/>
  <c r="T303" i="43"/>
  <c r="AH303" i="43"/>
  <c r="AK467" i="43"/>
  <c r="W467" i="43"/>
  <c r="X491" i="43"/>
  <c r="AL491" i="43"/>
  <c r="C1187" i="43"/>
  <c r="B1187" i="43"/>
  <c r="A1187" i="43"/>
  <c r="AH1171" i="43"/>
  <c r="T1171" i="43"/>
  <c r="AE1167" i="43"/>
  <c r="Q1167" i="43"/>
  <c r="AL1163" i="43"/>
  <c r="X1163" i="43"/>
  <c r="P1194" i="43"/>
  <c r="Z1194" i="43" s="1"/>
  <c r="AA1194" i="43"/>
  <c r="AO1194" i="43" s="1"/>
  <c r="AL1138" i="43"/>
  <c r="X1138" i="43"/>
  <c r="AI1150" i="43"/>
  <c r="U1150" i="43"/>
  <c r="AM1142" i="43"/>
  <c r="Y1142" i="43"/>
  <c r="R279" i="43"/>
  <c r="AF279" i="43"/>
  <c r="Y83" i="43"/>
  <c r="AM83" i="43"/>
  <c r="AM195" i="43"/>
  <c r="Y195" i="43"/>
  <c r="X370" i="43"/>
  <c r="AL370" i="43"/>
  <c r="T342" i="43"/>
  <c r="AH342" i="43"/>
  <c r="Y342" i="43"/>
  <c r="AM342" i="43"/>
  <c r="Y310" i="43"/>
  <c r="AM310" i="43"/>
  <c r="U24" i="43"/>
  <c r="AI24" i="43"/>
  <c r="R28" i="43"/>
  <c r="AF28" i="43"/>
  <c r="R32" i="43"/>
  <c r="AF32" i="43"/>
  <c r="AE40" i="43"/>
  <c r="Q40" i="43"/>
  <c r="W52" i="43"/>
  <c r="AK52" i="43"/>
  <c r="R60" i="43"/>
  <c r="AF60" i="43"/>
  <c r="V64" i="43"/>
  <c r="AJ64" i="43"/>
  <c r="V88" i="43"/>
  <c r="AJ88" i="43"/>
  <c r="R92" i="43"/>
  <c r="AF92" i="43"/>
  <c r="U104" i="43"/>
  <c r="AI104" i="43"/>
  <c r="AM116" i="43"/>
  <c r="Y116" i="43"/>
  <c r="AE120" i="43"/>
  <c r="Q120" i="43"/>
  <c r="AK128" i="43"/>
  <c r="W128" i="43"/>
  <c r="Y132" i="43"/>
  <c r="AM132" i="43"/>
  <c r="AE152" i="43"/>
  <c r="Q152" i="43"/>
  <c r="S176" i="43"/>
  <c r="AG176" i="43"/>
  <c r="S200" i="43"/>
  <c r="AG200" i="43"/>
  <c r="V208" i="43"/>
  <c r="AJ208" i="43"/>
  <c r="W224" i="43"/>
  <c r="AK224" i="43"/>
  <c r="AJ240" i="43"/>
  <c r="V240" i="43"/>
  <c r="AJ248" i="43"/>
  <c r="V248" i="43"/>
  <c r="AG252" i="43"/>
  <c r="S252" i="43"/>
  <c r="V280" i="43"/>
  <c r="AJ280" i="43"/>
  <c r="S296" i="43"/>
  <c r="AG296" i="43"/>
  <c r="AE488" i="43"/>
  <c r="Q488" i="43"/>
  <c r="AM468" i="43"/>
  <c r="Y468" i="43"/>
  <c r="Y432" i="43"/>
  <c r="AM432" i="43"/>
  <c r="T360" i="43"/>
  <c r="AH360" i="43"/>
  <c r="S344" i="43"/>
  <c r="AG344" i="43"/>
  <c r="AF336" i="43"/>
  <c r="R336" i="43"/>
  <c r="X22" i="43"/>
  <c r="AL22" i="43"/>
  <c r="X30" i="43"/>
  <c r="AL30" i="43"/>
  <c r="X46" i="43"/>
  <c r="AL46" i="43"/>
  <c r="X54" i="43"/>
  <c r="AL54" i="43"/>
  <c r="V54" i="43"/>
  <c r="AJ54" i="43"/>
  <c r="AI58" i="43"/>
  <c r="U58" i="43"/>
  <c r="X62" i="43"/>
  <c r="AL62" i="43"/>
  <c r="W78" i="43"/>
  <c r="AK78" i="43"/>
  <c r="X78" i="43"/>
  <c r="AL78" i="43"/>
  <c r="AK86" i="43"/>
  <c r="W86" i="43"/>
  <c r="U90" i="43"/>
  <c r="AI90" i="43"/>
  <c r="X94" i="43"/>
  <c r="AL94" i="43"/>
  <c r="U98" i="43"/>
  <c r="AI98" i="43"/>
  <c r="AL102" i="43"/>
  <c r="X102" i="43"/>
  <c r="AI122" i="43"/>
  <c r="U122" i="43"/>
  <c r="AL126" i="43"/>
  <c r="X126" i="43"/>
  <c r="W134" i="43"/>
  <c r="AK134" i="43"/>
  <c r="X134" i="43"/>
  <c r="AL134" i="43"/>
  <c r="T138" i="43"/>
  <c r="AH138" i="43"/>
  <c r="X142" i="43"/>
  <c r="AL142" i="43"/>
  <c r="T154" i="43"/>
  <c r="AH154" i="43"/>
  <c r="X158" i="43"/>
  <c r="AL158" i="43"/>
  <c r="AL174" i="43"/>
  <c r="X174" i="43"/>
  <c r="AE194" i="43"/>
  <c r="Q194" i="43"/>
  <c r="Q202" i="43"/>
  <c r="AE202" i="43"/>
  <c r="X210" i="43"/>
  <c r="AL210" i="43"/>
  <c r="Q218" i="43"/>
  <c r="AE218" i="43"/>
  <c r="X226" i="43"/>
  <c r="AL226" i="43"/>
  <c r="Q234" i="43"/>
  <c r="AE234" i="43"/>
  <c r="S238" i="43"/>
  <c r="AG238" i="43"/>
  <c r="X242" i="43"/>
  <c r="AL242" i="43"/>
  <c r="AJ251" i="43"/>
  <c r="V251" i="43"/>
  <c r="R251" i="43"/>
  <c r="AF251" i="43"/>
  <c r="AM417" i="43"/>
  <c r="Y417" i="43"/>
  <c r="AM407" i="43"/>
  <c r="Y407" i="43"/>
  <c r="U423" i="43"/>
  <c r="AI423" i="43"/>
  <c r="AI309" i="43"/>
  <c r="U309" i="43"/>
  <c r="AL451" i="43"/>
  <c r="X451" i="43"/>
  <c r="S439" i="43"/>
  <c r="AG439" i="43"/>
  <c r="W383" i="43"/>
  <c r="AK383" i="43"/>
  <c r="AK1199" i="43"/>
  <c r="W1199" i="43"/>
  <c r="C1195" i="43"/>
  <c r="AD1195" i="43"/>
  <c r="AP1195" i="43" s="1"/>
  <c r="B1195" i="43"/>
  <c r="AE1187" i="43"/>
  <c r="Q1187" i="43"/>
  <c r="AE1179" i="43"/>
  <c r="Q1179" i="43"/>
  <c r="C1171" i="43"/>
  <c r="B1171" i="43"/>
  <c r="AD1171" i="43"/>
  <c r="AP1171" i="43" s="1"/>
  <c r="AM1182" i="43"/>
  <c r="Y1182" i="43"/>
  <c r="AM1158" i="43"/>
  <c r="Y1158" i="43"/>
  <c r="AA1158" i="43"/>
  <c r="AO1158" i="43" s="1"/>
  <c r="AD1158" i="43"/>
  <c r="AP1158" i="43" s="1"/>
  <c r="AI1146" i="43"/>
  <c r="U1146" i="43"/>
  <c r="AK1138" i="43"/>
  <c r="W1138" i="43"/>
  <c r="W1198" i="43"/>
  <c r="AK1198" i="43"/>
  <c r="AD1150" i="43"/>
  <c r="AP1150" i="43" s="1"/>
  <c r="C1150" i="43"/>
  <c r="AK211" i="43"/>
  <c r="W211" i="43"/>
  <c r="V1137" i="43"/>
  <c r="AJ1137" i="43"/>
  <c r="Y27" i="43"/>
  <c r="AM27" i="43"/>
  <c r="Y91" i="43"/>
  <c r="AM91" i="43"/>
  <c r="Y283" i="43"/>
  <c r="AM283" i="43"/>
  <c r="X426" i="43"/>
  <c r="AL426" i="43"/>
  <c r="T28" i="43"/>
  <c r="AH20" i="43"/>
  <c r="AL116" i="43"/>
  <c r="W9" i="43"/>
  <c r="W185" i="43"/>
  <c r="AK285" i="43"/>
  <c r="AK121" i="43"/>
  <c r="AK89" i="43"/>
  <c r="AE255" i="43"/>
  <c r="Y21" i="43"/>
  <c r="W227" i="43"/>
  <c r="AK36" i="43"/>
  <c r="AG48" i="43"/>
  <c r="AE351" i="43"/>
  <c r="Y343" i="43"/>
  <c r="AH84" i="43"/>
  <c r="AA1163" i="43"/>
  <c r="AO1163" i="43" s="1"/>
  <c r="AA1179" i="43"/>
  <c r="AO1179" i="43" s="1"/>
  <c r="AA1195" i="43"/>
  <c r="AO1195" i="43" s="1"/>
  <c r="V24" i="43"/>
  <c r="AJ48" i="43"/>
  <c r="S220" i="43"/>
  <c r="AG268" i="43"/>
  <c r="W243" i="43"/>
  <c r="AE72" i="43"/>
  <c r="X313" i="43"/>
  <c r="AA1170" i="43"/>
  <c r="AO1170" i="43" s="1"/>
  <c r="P1158" i="43"/>
  <c r="Z1158" i="43" s="1"/>
  <c r="AD1187" i="43"/>
  <c r="AN1187" i="43" s="1"/>
  <c r="AL1154" i="43"/>
  <c r="W1191" i="43"/>
  <c r="Q483" i="43"/>
  <c r="W1183" i="43"/>
  <c r="AJ365" i="43"/>
  <c r="Q363" i="43"/>
  <c r="U315" i="43"/>
  <c r="W351" i="43"/>
  <c r="W461" i="43"/>
  <c r="AJ1194" i="43"/>
  <c r="R1154" i="43"/>
  <c r="U241" i="43"/>
  <c r="AI241" i="43"/>
  <c r="V359" i="43"/>
  <c r="AJ359" i="43"/>
  <c r="V395" i="43"/>
  <c r="AJ395" i="43"/>
  <c r="AI481" i="43"/>
  <c r="U481" i="43"/>
  <c r="AM313" i="43"/>
  <c r="Y313" i="43"/>
  <c r="X391" i="43"/>
  <c r="AL391" i="43"/>
  <c r="S327" i="43"/>
  <c r="AG327" i="43"/>
  <c r="S357" i="43"/>
  <c r="AG357" i="43"/>
  <c r="AL1195" i="43"/>
  <c r="X1195" i="43"/>
  <c r="AH1187" i="43"/>
  <c r="T1187" i="43"/>
  <c r="AE1171" i="43"/>
  <c r="Q1171" i="43"/>
  <c r="C1155" i="43"/>
  <c r="AD1155" i="43"/>
  <c r="AP1155" i="43" s="1"/>
  <c r="AL1147" i="43"/>
  <c r="X1147" i="43"/>
  <c r="AM1194" i="43"/>
  <c r="Y1194" i="43"/>
  <c r="AL1182" i="43"/>
  <c r="X1182" i="43"/>
  <c r="P1174" i="43"/>
  <c r="Z1174" i="43" s="1"/>
  <c r="AD1174" i="43"/>
  <c r="AN1174" i="43" s="1"/>
  <c r="AA1174" i="43"/>
  <c r="AO1174" i="43" s="1"/>
  <c r="C1198" i="43"/>
  <c r="AA1198" i="43"/>
  <c r="AO1198" i="43" s="1"/>
  <c r="AK1162" i="43"/>
  <c r="W1162" i="43"/>
  <c r="AK95" i="43"/>
  <c r="W95" i="43"/>
  <c r="W275" i="43"/>
  <c r="AK275" i="43"/>
  <c r="X361" i="43"/>
  <c r="AL361" i="43"/>
  <c r="Y115" i="43"/>
  <c r="AM115" i="43"/>
  <c r="Y155" i="43"/>
  <c r="AM155" i="43"/>
  <c r="AK221" i="43"/>
  <c r="AJ283" i="43"/>
  <c r="W25" i="43"/>
  <c r="W153" i="43"/>
  <c r="AK269" i="43"/>
  <c r="AE207" i="43"/>
  <c r="W259" i="43"/>
  <c r="AG160" i="43"/>
  <c r="AM394" i="43"/>
  <c r="AM451" i="43"/>
  <c r="AM437" i="43"/>
  <c r="AE335" i="43"/>
  <c r="AL450" i="43"/>
  <c r="AL433" i="43"/>
  <c r="X495" i="43"/>
  <c r="AH60" i="43"/>
  <c r="P1195" i="43"/>
  <c r="AB1195" i="43" s="1"/>
  <c r="V40" i="43"/>
  <c r="V128" i="43"/>
  <c r="AI228" i="43"/>
  <c r="AG204" i="43"/>
  <c r="AG80" i="43"/>
  <c r="W176" i="43"/>
  <c r="W20" i="43"/>
  <c r="AD1165" i="43"/>
  <c r="AF12" i="43"/>
  <c r="Q136" i="43"/>
  <c r="AI140" i="43"/>
  <c r="AK208" i="43"/>
  <c r="A1155" i="43"/>
  <c r="V120" i="43"/>
  <c r="Q487" i="43"/>
  <c r="S1147" i="43"/>
  <c r="AI495" i="43"/>
  <c r="T433" i="43"/>
  <c r="S305" i="43"/>
  <c r="S419" i="43"/>
  <c r="R313" i="43"/>
  <c r="AJ1139" i="43"/>
  <c r="R1186" i="43"/>
  <c r="AD1194" i="43"/>
  <c r="AP1194" i="43" s="1"/>
  <c r="U81" i="43"/>
  <c r="AI81" i="43"/>
  <c r="AF309" i="43"/>
  <c r="R309" i="43"/>
  <c r="T371" i="43"/>
  <c r="AH371" i="43"/>
  <c r="T415" i="43"/>
  <c r="AH415" i="43"/>
  <c r="AE1195" i="43"/>
  <c r="Q1195" i="43"/>
  <c r="AL1191" i="43"/>
  <c r="X1191" i="43"/>
  <c r="B1179" i="43"/>
  <c r="C1179" i="43"/>
  <c r="AD1179" i="43"/>
  <c r="AN1179" i="43" s="1"/>
  <c r="C1163" i="43"/>
  <c r="B1163" i="43"/>
  <c r="A1163" i="43"/>
  <c r="AH1155" i="43"/>
  <c r="T1155" i="43"/>
  <c r="C1143" i="43"/>
  <c r="AD1143" i="43"/>
  <c r="A1143" i="43"/>
  <c r="B1143" i="43"/>
  <c r="AL1166" i="43"/>
  <c r="X1166" i="43"/>
  <c r="P1146" i="43"/>
  <c r="Z1146" i="43" s="1"/>
  <c r="AD1146" i="43"/>
  <c r="AP1146" i="43" s="1"/>
  <c r="AM1186" i="43"/>
  <c r="Y1186" i="43"/>
  <c r="AF119" i="43"/>
  <c r="R119" i="43"/>
  <c r="U41" i="43"/>
  <c r="AI41" i="43"/>
  <c r="AE241" i="43"/>
  <c r="Q241" i="43"/>
  <c r="AL291" i="43"/>
  <c r="X291" i="43"/>
  <c r="P1185" i="43"/>
  <c r="Z1185" i="43" s="1"/>
  <c r="AA1185" i="43"/>
  <c r="AO1185" i="43" s="1"/>
  <c r="AD1181" i="43"/>
  <c r="AP1181" i="43" s="1"/>
  <c r="AA1181" i="43"/>
  <c r="AO1181" i="43" s="1"/>
  <c r="Y11" i="43"/>
  <c r="AM11" i="43"/>
  <c r="Y107" i="43"/>
  <c r="AM107" i="43"/>
  <c r="AM267" i="43"/>
  <c r="Y267" i="43"/>
  <c r="R93" i="43"/>
  <c r="W41" i="43"/>
  <c r="AK253" i="43"/>
  <c r="AK105" i="43"/>
  <c r="AK73" i="43"/>
  <c r="AJ127" i="43"/>
  <c r="Y253" i="43"/>
  <c r="AM85" i="43"/>
  <c r="T293" i="43"/>
  <c r="AH76" i="43"/>
  <c r="AA1155" i="43"/>
  <c r="AO1155" i="43" s="1"/>
  <c r="AA1171" i="43"/>
  <c r="AO1171" i="43" s="1"/>
  <c r="AA1187" i="43"/>
  <c r="AO1187" i="43" s="1"/>
  <c r="AM35" i="43"/>
  <c r="AI49" i="43"/>
  <c r="AG112" i="43"/>
  <c r="W192" i="43"/>
  <c r="AK144" i="43"/>
  <c r="Y227" i="43"/>
  <c r="AM203" i="43"/>
  <c r="AE24" i="43"/>
  <c r="AI152" i="43"/>
  <c r="Y421" i="43"/>
  <c r="A1195" i="43"/>
  <c r="AD1163" i="43"/>
  <c r="AP1163" i="43" s="1"/>
  <c r="W1151" i="43"/>
  <c r="A1171" i="43"/>
  <c r="X417" i="43"/>
  <c r="Y347" i="43"/>
  <c r="AH1139" i="43"/>
  <c r="AE405" i="43"/>
  <c r="Q377" i="43"/>
  <c r="AL363" i="43"/>
  <c r="R489" i="43"/>
  <c r="Q1143" i="43"/>
  <c r="Q1199" i="43"/>
  <c r="C1194" i="43"/>
  <c r="Y274" i="43"/>
  <c r="AJ246" i="43"/>
  <c r="U266" i="43"/>
  <c r="AG270" i="43"/>
  <c r="AH262" i="43"/>
  <c r="AM266" i="43"/>
  <c r="X197" i="43"/>
  <c r="AI250" i="43"/>
  <c r="AI290" i="43"/>
  <c r="AM89" i="43"/>
  <c r="X258" i="43"/>
  <c r="Q294" i="43"/>
  <c r="AK254" i="43"/>
  <c r="AG189" i="43"/>
  <c r="AE333" i="43"/>
  <c r="AE227" i="43"/>
  <c r="V1171" i="43"/>
  <c r="AF59" i="43"/>
  <c r="AA151" i="43"/>
  <c r="AO151" i="43" s="1"/>
  <c r="AA159" i="43"/>
  <c r="AO159" i="43" s="1"/>
  <c r="V1149" i="43"/>
  <c r="AL453" i="43"/>
  <c r="AG309" i="43"/>
  <c r="AH417" i="43"/>
  <c r="U1152" i="43"/>
  <c r="T1160" i="43"/>
  <c r="V1181" i="43"/>
  <c r="B223" i="43"/>
  <c r="V446" i="43"/>
  <c r="U434" i="43"/>
  <c r="S461" i="43"/>
  <c r="AM434" i="43"/>
  <c r="S1180" i="43"/>
  <c r="V443" i="43"/>
  <c r="S1168" i="43"/>
  <c r="T445" i="43"/>
  <c r="AE291" i="43"/>
  <c r="AE275" i="43"/>
  <c r="V287" i="43"/>
  <c r="AF35" i="43"/>
  <c r="R1160" i="43"/>
  <c r="Q1189" i="43"/>
  <c r="AG433" i="43"/>
  <c r="R1177" i="43"/>
  <c r="AK454" i="43"/>
  <c r="T470" i="43"/>
  <c r="W1137" i="43"/>
  <c r="X1196" i="43"/>
  <c r="AM1140" i="43"/>
  <c r="AE421" i="43"/>
  <c r="U462" i="43"/>
  <c r="U483" i="43"/>
  <c r="AE403" i="43"/>
  <c r="W439" i="43"/>
  <c r="V1172" i="43"/>
  <c r="P71" i="43"/>
  <c r="Z71" i="43" s="1"/>
  <c r="AJ461" i="43"/>
  <c r="V461" i="43"/>
  <c r="R357" i="43"/>
  <c r="AF357" i="43"/>
  <c r="AF485" i="43"/>
  <c r="R485" i="43"/>
  <c r="AF379" i="43"/>
  <c r="R379" i="43"/>
  <c r="AJ465" i="43"/>
  <c r="V465" i="43"/>
  <c r="V337" i="43"/>
  <c r="AJ337" i="43"/>
  <c r="U353" i="43"/>
  <c r="AI353" i="43"/>
  <c r="U357" i="43"/>
  <c r="AI357" i="43"/>
  <c r="Q369" i="43"/>
  <c r="AE369" i="43"/>
  <c r="AM367" i="43"/>
  <c r="Y367" i="43"/>
  <c r="AI413" i="43"/>
  <c r="U413" i="43"/>
  <c r="AE473" i="43"/>
  <c r="Q473" i="43"/>
  <c r="AH323" i="43"/>
  <c r="T323" i="43"/>
  <c r="W483" i="43"/>
  <c r="AK483" i="43"/>
  <c r="T365" i="43"/>
  <c r="AH365" i="43"/>
  <c r="W397" i="43"/>
  <c r="AK397" i="43"/>
  <c r="AG467" i="43"/>
  <c r="S467" i="43"/>
  <c r="R491" i="43"/>
  <c r="AF491" i="43"/>
  <c r="AK495" i="43"/>
  <c r="W495" i="43"/>
  <c r="AK451" i="43"/>
  <c r="W451" i="43"/>
  <c r="S383" i="43"/>
  <c r="AG383" i="43"/>
  <c r="V1197" i="43"/>
  <c r="AJ1197" i="43"/>
  <c r="AK1189" i="43"/>
  <c r="W1189" i="43"/>
  <c r="AG1189" i="43"/>
  <c r="S1189" i="43"/>
  <c r="AL1181" i="43"/>
  <c r="X1181" i="43"/>
  <c r="AE1181" i="43"/>
  <c r="Q1181" i="43"/>
  <c r="AM1177" i="43"/>
  <c r="Y1177" i="43"/>
  <c r="AF1173" i="43"/>
  <c r="R1173" i="43"/>
  <c r="AL1165" i="43"/>
  <c r="X1165" i="43"/>
  <c r="AJ1165" i="43"/>
  <c r="V1165" i="43"/>
  <c r="AE1165" i="43"/>
  <c r="Q1165" i="43"/>
  <c r="AF1161" i="43"/>
  <c r="R1161" i="43"/>
  <c r="Y1161" i="43"/>
  <c r="AM1161" i="43"/>
  <c r="AF1157" i="43"/>
  <c r="R1157" i="43"/>
  <c r="P1153" i="43"/>
  <c r="Z1153" i="43" s="1"/>
  <c r="C1153" i="43"/>
  <c r="AM1153" i="43"/>
  <c r="Y1153" i="43"/>
  <c r="AF1149" i="43"/>
  <c r="R1149" i="43"/>
  <c r="AJ1141" i="43"/>
  <c r="V1141" i="43"/>
  <c r="AM1137" i="43"/>
  <c r="Y1137" i="43"/>
  <c r="A31" i="43"/>
  <c r="AD31" i="43"/>
  <c r="AP31" i="43" s="1"/>
  <c r="P31" i="43"/>
  <c r="Z31" i="43" s="1"/>
  <c r="A55" i="43"/>
  <c r="P55" i="43"/>
  <c r="Z55" i="43" s="1"/>
  <c r="P63" i="43"/>
  <c r="Z63" i="43" s="1"/>
  <c r="C63" i="43"/>
  <c r="B79" i="43"/>
  <c r="AD79" i="43"/>
  <c r="AP79" i="43" s="1"/>
  <c r="C79" i="43"/>
  <c r="AA79" i="43"/>
  <c r="AO79" i="43" s="1"/>
  <c r="A79" i="43"/>
  <c r="AD87" i="43"/>
  <c r="AP87" i="43" s="1"/>
  <c r="C87" i="43"/>
  <c r="P87" i="43"/>
  <c r="Z87" i="43" s="1"/>
  <c r="B95" i="43"/>
  <c r="A95" i="43"/>
  <c r="AD95" i="43"/>
  <c r="AP95" i="43" s="1"/>
  <c r="P95" i="43"/>
  <c r="Z95" i="43" s="1"/>
  <c r="P103" i="43"/>
  <c r="Z103" i="43" s="1"/>
  <c r="AD103" i="43"/>
  <c r="AN103" i="43" s="1"/>
  <c r="P111" i="43"/>
  <c r="AD111" i="43"/>
  <c r="AP111" i="43" s="1"/>
  <c r="AA119" i="43"/>
  <c r="AO119" i="43" s="1"/>
  <c r="P119" i="43"/>
  <c r="Z119" i="43" s="1"/>
  <c r="A119" i="43"/>
  <c r="AD135" i="43"/>
  <c r="AP135" i="43" s="1"/>
  <c r="P135" i="43"/>
  <c r="Z135" i="43" s="1"/>
  <c r="P143" i="43"/>
  <c r="Z143" i="43" s="1"/>
  <c r="AD143" i="43"/>
  <c r="AP143" i="43" s="1"/>
  <c r="P151" i="43"/>
  <c r="Z151" i="43" s="1"/>
  <c r="AD151" i="43"/>
  <c r="AP151" i="43" s="1"/>
  <c r="AD159" i="43"/>
  <c r="AN159" i="43" s="1"/>
  <c r="B159" i="43"/>
  <c r="P167" i="43"/>
  <c r="Z167" i="43" s="1"/>
  <c r="B167" i="43"/>
  <c r="P175" i="43"/>
  <c r="Z175" i="43" s="1"/>
  <c r="AD175" i="43"/>
  <c r="AP175" i="43" s="1"/>
  <c r="B183" i="43"/>
  <c r="P183" i="43"/>
  <c r="Z183" i="43" s="1"/>
  <c r="B191" i="43"/>
  <c r="A191" i="43"/>
  <c r="C191" i="43"/>
  <c r="P191" i="43"/>
  <c r="AB191" i="43" s="1"/>
  <c r="AD191" i="43"/>
  <c r="AN191" i="43" s="1"/>
  <c r="B199" i="43"/>
  <c r="AD199" i="43"/>
  <c r="AP199" i="43" s="1"/>
  <c r="P199" i="43"/>
  <c r="Z199" i="43" s="1"/>
  <c r="C199" i="43"/>
  <c r="C207" i="43"/>
  <c r="B207" i="43"/>
  <c r="AD207" i="43"/>
  <c r="AP207" i="43" s="1"/>
  <c r="A207" i="43"/>
  <c r="B215" i="43"/>
  <c r="A215" i="43"/>
  <c r="AD215" i="43"/>
  <c r="AP215" i="43" s="1"/>
  <c r="C215" i="43"/>
  <c r="P215" i="43"/>
  <c r="Z215" i="43" s="1"/>
  <c r="A223" i="43"/>
  <c r="P223" i="43"/>
  <c r="Z223" i="43" s="1"/>
  <c r="AD223" i="43"/>
  <c r="AP223" i="43" s="1"/>
  <c r="A231" i="43"/>
  <c r="C231" i="43"/>
  <c r="B231" i="43"/>
  <c r="P231" i="43"/>
  <c r="Z231" i="43" s="1"/>
  <c r="C243" i="43"/>
  <c r="P243" i="43"/>
  <c r="Z243" i="43" s="1"/>
  <c r="A243" i="43"/>
  <c r="C259" i="43"/>
  <c r="B259" i="43"/>
  <c r="AD259" i="43"/>
  <c r="AP259" i="43" s="1"/>
  <c r="A259" i="43"/>
  <c r="A275" i="43"/>
  <c r="C275" i="43"/>
  <c r="AD275" i="43"/>
  <c r="AN275" i="43" s="1"/>
  <c r="A291" i="43"/>
  <c r="C291" i="43"/>
  <c r="AD291" i="43"/>
  <c r="AP291" i="43" s="1"/>
  <c r="B291" i="43"/>
  <c r="C295" i="43"/>
  <c r="P295" i="43"/>
  <c r="Z295" i="43" s="1"/>
  <c r="B295" i="43"/>
  <c r="C299" i="43"/>
  <c r="B299" i="43"/>
  <c r="AD299" i="43"/>
  <c r="AP299" i="43" s="1"/>
  <c r="AG1200" i="43"/>
  <c r="S1200" i="43"/>
  <c r="C1200" i="43"/>
  <c r="P1200" i="43"/>
  <c r="Z1200" i="43" s="1"/>
  <c r="B1200" i="43"/>
  <c r="AE1192" i="43"/>
  <c r="Q1192" i="43"/>
  <c r="AH1192" i="43"/>
  <c r="T1192" i="43"/>
  <c r="AF1192" i="43"/>
  <c r="R1192" i="43"/>
  <c r="AG1184" i="43"/>
  <c r="S1184" i="43"/>
  <c r="C1184" i="43"/>
  <c r="A1184" i="43"/>
  <c r="B1184" i="43"/>
  <c r="P1184" i="43"/>
  <c r="Z1184" i="43" s="1"/>
  <c r="AF1176" i="43"/>
  <c r="R1176" i="43"/>
  <c r="C1168" i="43"/>
  <c r="B1168" i="43"/>
  <c r="A1168" i="43"/>
  <c r="P1168" i="43"/>
  <c r="Z1168" i="43" s="1"/>
  <c r="C1152" i="43"/>
  <c r="P1152" i="43"/>
  <c r="Z1152" i="43" s="1"/>
  <c r="A1152" i="43"/>
  <c r="AI1144" i="43"/>
  <c r="U1144" i="43"/>
  <c r="AF1144" i="43"/>
  <c r="R1144" i="43"/>
  <c r="Q1136" i="43"/>
  <c r="AE1136" i="43"/>
  <c r="Y1196" i="43"/>
  <c r="AM1196" i="43"/>
  <c r="C1196" i="43"/>
  <c r="A1196" i="43"/>
  <c r="B1196" i="43"/>
  <c r="AL1188" i="43"/>
  <c r="X1188" i="43"/>
  <c r="A1180" i="43"/>
  <c r="P1180" i="43"/>
  <c r="Z1180" i="43" s="1"/>
  <c r="AG1164" i="43"/>
  <c r="S1164" i="43"/>
  <c r="C1164" i="43"/>
  <c r="B1164" i="43"/>
  <c r="A1164" i="43"/>
  <c r="AL1156" i="43"/>
  <c r="X1156" i="43"/>
  <c r="C1140" i="43"/>
  <c r="P1140" i="43"/>
  <c r="Z1140" i="43" s="1"/>
  <c r="B1140" i="43"/>
  <c r="A1140" i="43"/>
  <c r="T498" i="43"/>
  <c r="AH498" i="43"/>
  <c r="AF498" i="43"/>
  <c r="R498" i="43"/>
  <c r="AH494" i="43"/>
  <c r="T494" i="43"/>
  <c r="AG490" i="43"/>
  <c r="S490" i="43"/>
  <c r="AF486" i="43"/>
  <c r="R486" i="43"/>
  <c r="U482" i="43"/>
  <c r="AI482" i="43"/>
  <c r="Q482" i="43"/>
  <c r="AE482" i="43"/>
  <c r="T478" i="43"/>
  <c r="AH478" i="43"/>
  <c r="Q474" i="43"/>
  <c r="AE474" i="43"/>
  <c r="S470" i="43"/>
  <c r="AG470" i="43"/>
  <c r="T466" i="43"/>
  <c r="AH466" i="43"/>
  <c r="AI458" i="43"/>
  <c r="U458" i="43"/>
  <c r="AK450" i="43"/>
  <c r="W450" i="43"/>
  <c r="AH450" i="43"/>
  <c r="T450" i="43"/>
  <c r="AL442" i="43"/>
  <c r="X442" i="43"/>
  <c r="T442" i="43"/>
  <c r="AH442" i="43"/>
  <c r="T438" i="43"/>
  <c r="AH438" i="43"/>
  <c r="T430" i="43"/>
  <c r="AH430" i="43"/>
  <c r="AG426" i="43"/>
  <c r="S426" i="43"/>
  <c r="R426" i="43"/>
  <c r="AF426" i="43"/>
  <c r="AI418" i="43"/>
  <c r="U418" i="43"/>
  <c r="W414" i="43"/>
  <c r="AK414" i="43"/>
  <c r="R410" i="43"/>
  <c r="AF410" i="43"/>
  <c r="AK406" i="43"/>
  <c r="W406" i="43"/>
  <c r="AI402" i="43"/>
  <c r="U402" i="43"/>
  <c r="X398" i="43"/>
  <c r="AL398" i="43"/>
  <c r="T386" i="43"/>
  <c r="AH386" i="43"/>
  <c r="V382" i="43"/>
  <c r="AJ382" i="43"/>
  <c r="AJ378" i="43"/>
  <c r="V378" i="43"/>
  <c r="AF378" i="43"/>
  <c r="R378" i="43"/>
  <c r="R370" i="43"/>
  <c r="AF370" i="43"/>
  <c r="S370" i="43"/>
  <c r="AG370" i="43"/>
  <c r="W366" i="43"/>
  <c r="AK366" i="43"/>
  <c r="U362" i="43"/>
  <c r="AI362" i="43"/>
  <c r="Y358" i="43"/>
  <c r="AM358" i="43"/>
  <c r="R354" i="43"/>
  <c r="AF354" i="43"/>
  <c r="R350" i="43"/>
  <c r="AF350" i="43"/>
  <c r="AJ346" i="43"/>
  <c r="V346" i="43"/>
  <c r="V342" i="43"/>
  <c r="AJ342" i="43"/>
  <c r="AI330" i="43"/>
  <c r="U330" i="43"/>
  <c r="AG322" i="43"/>
  <c r="S322" i="43"/>
  <c r="R318" i="43"/>
  <c r="AF318" i="43"/>
  <c r="AF314" i="43"/>
  <c r="R314" i="43"/>
  <c r="AJ310" i="43"/>
  <c r="V310" i="43"/>
  <c r="AE310" i="43"/>
  <c r="Q310" i="43"/>
  <c r="AG306" i="43"/>
  <c r="S306" i="43"/>
  <c r="AJ302" i="43"/>
  <c r="V302" i="43"/>
  <c r="R302" i="43"/>
  <c r="AF302" i="43"/>
  <c r="AG12" i="43"/>
  <c r="S12" i="43"/>
  <c r="V113" i="43"/>
  <c r="AJ113" i="43"/>
  <c r="R33" i="43"/>
  <c r="AF33" i="43"/>
  <c r="T269" i="43"/>
  <c r="AH269" i="43"/>
  <c r="AM341" i="43"/>
  <c r="Y341" i="43"/>
  <c r="R305" i="43"/>
  <c r="AF305" i="43"/>
  <c r="U377" i="43"/>
  <c r="AI377" i="43"/>
  <c r="AL365" i="43"/>
  <c r="X365" i="43"/>
  <c r="W421" i="43"/>
  <c r="AK421" i="43"/>
  <c r="AH25" i="43"/>
  <c r="T25" i="43"/>
  <c r="AD41" i="43"/>
  <c r="A41" i="43"/>
  <c r="B41" i="43"/>
  <c r="AA41" i="43"/>
  <c r="AO41" i="43" s="1"/>
  <c r="C53" i="43"/>
  <c r="A53" i="43"/>
  <c r="P53" i="43"/>
  <c r="AB53" i="43" s="1"/>
  <c r="A97" i="43"/>
  <c r="AD97" i="43"/>
  <c r="AP97" i="43" s="1"/>
  <c r="AA97" i="43"/>
  <c r="AO97" i="43" s="1"/>
  <c r="AH129" i="43"/>
  <c r="T129" i="43"/>
  <c r="Q137" i="43"/>
  <c r="AE137" i="43"/>
  <c r="AE173" i="43"/>
  <c r="Q173" i="43"/>
  <c r="AA205" i="43"/>
  <c r="AO205" i="43" s="1"/>
  <c r="C205" i="43"/>
  <c r="AD233" i="43"/>
  <c r="C233" i="43"/>
  <c r="B233" i="43"/>
  <c r="A233" i="43"/>
  <c r="P233" i="43"/>
  <c r="AI245" i="43"/>
  <c r="U245" i="43"/>
  <c r="P257" i="43"/>
  <c r="B257" i="43"/>
  <c r="AA257" i="43"/>
  <c r="AO257" i="43" s="1"/>
  <c r="AD257" i="43"/>
  <c r="AD285" i="43"/>
  <c r="AP285" i="43" s="1"/>
  <c r="A285" i="43"/>
  <c r="C285" i="43"/>
  <c r="AA285" i="43"/>
  <c r="AO285" i="43" s="1"/>
  <c r="Y371" i="43"/>
  <c r="AM371" i="43"/>
  <c r="W475" i="43"/>
  <c r="AK475" i="43"/>
  <c r="Y475" i="43"/>
  <c r="AM475" i="43"/>
  <c r="X455" i="43"/>
  <c r="AL455" i="43"/>
  <c r="Q443" i="43"/>
  <c r="AE443" i="43"/>
  <c r="AE431" i="43"/>
  <c r="Q431" i="43"/>
  <c r="C411" i="43"/>
  <c r="AD411" i="43"/>
  <c r="AP411" i="43" s="1"/>
  <c r="P411" i="43"/>
  <c r="Z411" i="43" s="1"/>
  <c r="B411" i="43"/>
  <c r="AA411" i="43"/>
  <c r="AO411" i="43" s="1"/>
  <c r="AF383" i="43"/>
  <c r="R383" i="43"/>
  <c r="Q367" i="43"/>
  <c r="AE367" i="43"/>
  <c r="T343" i="43"/>
  <c r="AH343" i="43"/>
  <c r="V323" i="43"/>
  <c r="AJ323" i="43"/>
  <c r="R95" i="43"/>
  <c r="AF95" i="43"/>
  <c r="AG127" i="43"/>
  <c r="S127" i="43"/>
  <c r="T143" i="43"/>
  <c r="AH143" i="43"/>
  <c r="AL231" i="43"/>
  <c r="X231" i="43"/>
  <c r="X255" i="43"/>
  <c r="AL255" i="43"/>
  <c r="X339" i="43"/>
  <c r="AL339" i="43"/>
  <c r="AG427" i="43"/>
  <c r="S427" i="43"/>
  <c r="AP345" i="43"/>
  <c r="AN345" i="43"/>
  <c r="AP321" i="43"/>
  <c r="AN321" i="43"/>
  <c r="AP389" i="43"/>
  <c r="AN389" i="43"/>
  <c r="AP405" i="43"/>
  <c r="AN405" i="43"/>
  <c r="AH23" i="43"/>
  <c r="Q199" i="43"/>
  <c r="AE147" i="43"/>
  <c r="AN325" i="43"/>
  <c r="V229" i="43"/>
  <c r="AH147" i="43"/>
  <c r="AH249" i="43"/>
  <c r="T201" i="43"/>
  <c r="T185" i="43"/>
  <c r="T89" i="43"/>
  <c r="T17" i="43"/>
  <c r="U217" i="43"/>
  <c r="AL133" i="43"/>
  <c r="S83" i="43"/>
  <c r="S159" i="43"/>
  <c r="AI183" i="43"/>
  <c r="X123" i="43"/>
  <c r="P41" i="43"/>
  <c r="Z41" i="43" s="1"/>
  <c r="T459" i="43"/>
  <c r="AK173" i="43"/>
  <c r="W173" i="43"/>
  <c r="AK109" i="43"/>
  <c r="W109" i="43"/>
  <c r="AK77" i="43"/>
  <c r="W77" i="43"/>
  <c r="W241" i="43"/>
  <c r="AK241" i="43"/>
  <c r="W209" i="43"/>
  <c r="AK209" i="43"/>
  <c r="AI467" i="43"/>
  <c r="U467" i="43"/>
  <c r="AE437" i="43"/>
  <c r="Q437" i="43"/>
  <c r="X437" i="43"/>
  <c r="AL437" i="43"/>
  <c r="AL345" i="43"/>
  <c r="X345" i="43"/>
  <c r="AH1143" i="43"/>
  <c r="T1143" i="43"/>
  <c r="U1194" i="43"/>
  <c r="AI1194" i="43"/>
  <c r="AF1182" i="43"/>
  <c r="R1182" i="43"/>
  <c r="AH1170" i="43"/>
  <c r="T1170" i="43"/>
  <c r="AE1162" i="43"/>
  <c r="Q1162" i="43"/>
  <c r="S1142" i="43"/>
  <c r="AG1142" i="43"/>
  <c r="AJ231" i="43"/>
  <c r="V231" i="43"/>
  <c r="AJ39" i="43"/>
  <c r="V39" i="43"/>
  <c r="AJ291" i="43"/>
  <c r="V291" i="43"/>
  <c r="Y205" i="43"/>
  <c r="AM205" i="43"/>
  <c r="AM77" i="43"/>
  <c r="Y77" i="43"/>
  <c r="AM13" i="43"/>
  <c r="Y13" i="43"/>
  <c r="U143" i="43"/>
  <c r="AI143" i="43"/>
  <c r="AE277" i="43"/>
  <c r="Q277" i="43"/>
  <c r="AE245" i="43"/>
  <c r="Q245" i="43"/>
  <c r="AL295" i="43"/>
  <c r="X295" i="43"/>
  <c r="T141" i="43"/>
  <c r="AH141" i="43"/>
  <c r="U361" i="43"/>
  <c r="AI361" i="43"/>
  <c r="AH325" i="43"/>
  <c r="T325" i="43"/>
  <c r="C33" i="43"/>
  <c r="AD33" i="43"/>
  <c r="AA33" i="43"/>
  <c r="AO33" i="43" s="1"/>
  <c r="AE113" i="43"/>
  <c r="Q113" i="43"/>
  <c r="AD129" i="43"/>
  <c r="A129" i="43"/>
  <c r="C129" i="43"/>
  <c r="B157" i="43"/>
  <c r="C157" i="43"/>
  <c r="AD157" i="43"/>
  <c r="AP157" i="43" s="1"/>
  <c r="AA157" i="43"/>
  <c r="AO157" i="43" s="1"/>
  <c r="AD237" i="43"/>
  <c r="A237" i="43"/>
  <c r="C237" i="43"/>
  <c r="C253" i="43"/>
  <c r="AD253" i="43"/>
  <c r="B265" i="43"/>
  <c r="AA265" i="43"/>
  <c r="AO265" i="43" s="1"/>
  <c r="AD265" i="43"/>
  <c r="AP265" i="43" s="1"/>
  <c r="V463" i="43"/>
  <c r="AJ463" i="43"/>
  <c r="AE459" i="43"/>
  <c r="Q459" i="43"/>
  <c r="T471" i="43"/>
  <c r="AH471" i="43"/>
  <c r="C495" i="43"/>
  <c r="P495" i="43"/>
  <c r="Z495" i="43" s="1"/>
  <c r="A495" i="43"/>
  <c r="B495" i="43"/>
  <c r="AA495" i="43"/>
  <c r="AO495" i="43" s="1"/>
  <c r="S463" i="43"/>
  <c r="AG463" i="43"/>
  <c r="V451" i="43"/>
  <c r="AJ451" i="43"/>
  <c r="R435" i="43"/>
  <c r="AF435" i="43"/>
  <c r="Y415" i="43"/>
  <c r="AM415" i="43"/>
  <c r="T391" i="43"/>
  <c r="AH391" i="43"/>
  <c r="Q379" i="43"/>
  <c r="AE379" i="43"/>
  <c r="R359" i="43"/>
  <c r="AF359" i="43"/>
  <c r="B327" i="43"/>
  <c r="A327" i="43"/>
  <c r="C327" i="43"/>
  <c r="AD327" i="43"/>
  <c r="AP327" i="43" s="1"/>
  <c r="U307" i="43"/>
  <c r="AI307" i="43"/>
  <c r="AG63" i="43"/>
  <c r="S63" i="43"/>
  <c r="X91" i="43"/>
  <c r="AL91" i="43"/>
  <c r="AF103" i="43"/>
  <c r="R103" i="43"/>
  <c r="U191" i="43"/>
  <c r="AI191" i="43"/>
  <c r="P129" i="43"/>
  <c r="V225" i="43"/>
  <c r="AG197" i="43"/>
  <c r="AL27" i="43"/>
  <c r="V273" i="43"/>
  <c r="Y281" i="43"/>
  <c r="Y153" i="43"/>
  <c r="Q171" i="43"/>
  <c r="AE131" i="43"/>
  <c r="Q55" i="43"/>
  <c r="V261" i="43"/>
  <c r="S251" i="43"/>
  <c r="S163" i="43"/>
  <c r="S243" i="43"/>
  <c r="AH105" i="43"/>
  <c r="T73" i="43"/>
  <c r="S223" i="43"/>
  <c r="S139" i="43"/>
  <c r="AG17" i="43"/>
  <c r="AH19" i="43"/>
  <c r="AL47" i="43"/>
  <c r="AH139" i="43"/>
  <c r="AA53" i="43"/>
  <c r="AO53" i="43" s="1"/>
  <c r="AL279" i="43"/>
  <c r="U475" i="43"/>
  <c r="A411" i="43"/>
  <c r="B33" i="43"/>
  <c r="AL261" i="43"/>
  <c r="X261" i="43"/>
  <c r="T13" i="43"/>
  <c r="AH13" i="43"/>
  <c r="S177" i="43"/>
  <c r="AG177" i="43"/>
  <c r="AJ437" i="43"/>
  <c r="V437" i="43"/>
  <c r="AJ441" i="43"/>
  <c r="V441" i="43"/>
  <c r="Q461" i="43"/>
  <c r="AE461" i="43"/>
  <c r="AH453" i="43"/>
  <c r="T453" i="43"/>
  <c r="S493" i="43"/>
  <c r="AG493" i="43"/>
  <c r="S477" i="43"/>
  <c r="AG477" i="43"/>
  <c r="AD25" i="43"/>
  <c r="AP25" i="43" s="1"/>
  <c r="A25" i="43"/>
  <c r="AA25" i="43"/>
  <c r="AO25" i="43" s="1"/>
  <c r="C25" i="43"/>
  <c r="AM49" i="43"/>
  <c r="Y49" i="43"/>
  <c r="P57" i="43"/>
  <c r="B57" i="43"/>
  <c r="AD57" i="43"/>
  <c r="C57" i="43"/>
  <c r="AA57" i="43"/>
  <c r="AO57" i="43" s="1"/>
  <c r="C81" i="43"/>
  <c r="A81" i="43"/>
  <c r="P81" i="43"/>
  <c r="P93" i="43"/>
  <c r="C93" i="43"/>
  <c r="B93" i="43"/>
  <c r="A93" i="43"/>
  <c r="AD93" i="43"/>
  <c r="AP93" i="43" s="1"/>
  <c r="AJ133" i="43"/>
  <c r="V133" i="43"/>
  <c r="P141" i="43"/>
  <c r="C141" i="43"/>
  <c r="AD141" i="43"/>
  <c r="AP141" i="43" s="1"/>
  <c r="AH177" i="43"/>
  <c r="T177" i="43"/>
  <c r="R213" i="43"/>
  <c r="AF213" i="43"/>
  <c r="P297" i="43"/>
  <c r="C297" i="43"/>
  <c r="AD297" i="43"/>
  <c r="AP297" i="43" s="1"/>
  <c r="A297" i="43"/>
  <c r="X435" i="43"/>
  <c r="AL435" i="43"/>
  <c r="AG387" i="43"/>
  <c r="S387" i="43"/>
  <c r="S479" i="43"/>
  <c r="AG479" i="43"/>
  <c r="Y459" i="43"/>
  <c r="AM459" i="43"/>
  <c r="AE447" i="43"/>
  <c r="Q447" i="43"/>
  <c r="U427" i="43"/>
  <c r="AI427" i="43"/>
  <c r="U399" i="43"/>
  <c r="AI399" i="43"/>
  <c r="V387" i="43"/>
  <c r="AJ387" i="43"/>
  <c r="R371" i="43"/>
  <c r="AF371" i="43"/>
  <c r="S351" i="43"/>
  <c r="AG351" i="43"/>
  <c r="AK331" i="43"/>
  <c r="W331" i="43"/>
  <c r="AD319" i="43"/>
  <c r="AP319" i="43" s="1"/>
  <c r="P319" i="43"/>
  <c r="Z319" i="43" s="1"/>
  <c r="A319" i="43"/>
  <c r="C319" i="43"/>
  <c r="AA319" i="43"/>
  <c r="AO319" i="43" s="1"/>
  <c r="U11" i="43"/>
  <c r="AI11" i="43"/>
  <c r="R39" i="43"/>
  <c r="AF39" i="43"/>
  <c r="X51" i="43"/>
  <c r="AL51" i="43"/>
  <c r="AI163" i="43"/>
  <c r="U163" i="43"/>
  <c r="X175" i="43"/>
  <c r="AL175" i="43"/>
  <c r="X207" i="43"/>
  <c r="AL207" i="43"/>
  <c r="AL271" i="43"/>
  <c r="X271" i="43"/>
  <c r="AL287" i="43"/>
  <c r="X287" i="43"/>
  <c r="R483" i="43"/>
  <c r="AF483" i="43"/>
  <c r="AG307" i="43"/>
  <c r="S307" i="43"/>
  <c r="AP365" i="43"/>
  <c r="AN365" i="43"/>
  <c r="AP377" i="43"/>
  <c r="AN377" i="43"/>
  <c r="AP437" i="43"/>
  <c r="AN437" i="43"/>
  <c r="U99" i="43"/>
  <c r="R193" i="43"/>
  <c r="U179" i="43"/>
  <c r="U211" i="43"/>
  <c r="U187" i="43"/>
  <c r="Q109" i="43"/>
  <c r="AE77" i="43"/>
  <c r="P97" i="43"/>
  <c r="AF65" i="43"/>
  <c r="V281" i="43"/>
  <c r="AG165" i="43"/>
  <c r="S69" i="43"/>
  <c r="AG149" i="43"/>
  <c r="AE115" i="43"/>
  <c r="AA233" i="43"/>
  <c r="AO233" i="43" s="1"/>
  <c r="AI77" i="43"/>
  <c r="S219" i="43"/>
  <c r="S155" i="43"/>
  <c r="V117" i="43"/>
  <c r="AG49" i="43"/>
  <c r="X69" i="43"/>
  <c r="AM439" i="43"/>
  <c r="AH119" i="43"/>
  <c r="V303" i="43"/>
  <c r="C478" i="43"/>
  <c r="C326" i="43"/>
  <c r="AD358" i="43"/>
  <c r="AP358" i="43" s="1"/>
  <c r="A342" i="43"/>
  <c r="AD422" i="43"/>
  <c r="C438" i="43"/>
  <c r="AA480" i="43"/>
  <c r="AO480" i="43" s="1"/>
  <c r="AE320" i="43"/>
  <c r="AG340" i="43"/>
  <c r="X324" i="43"/>
  <c r="X384" i="43"/>
  <c r="AG372" i="43"/>
  <c r="X422" i="43"/>
  <c r="AL422" i="43"/>
  <c r="S362" i="43"/>
  <c r="AG362" i="43"/>
  <c r="T346" i="43"/>
  <c r="AH346" i="43"/>
  <c r="V330" i="43"/>
  <c r="AJ330" i="43"/>
  <c r="Q496" i="43"/>
  <c r="AE496" i="43"/>
  <c r="AK496" i="43"/>
  <c r="W496" i="43"/>
  <c r="P496" i="43"/>
  <c r="Z496" i="43" s="1"/>
  <c r="AA496" i="43"/>
  <c r="AO496" i="43" s="1"/>
  <c r="S492" i="43"/>
  <c r="AG492" i="43"/>
  <c r="AJ488" i="43"/>
  <c r="V488" i="43"/>
  <c r="T484" i="43"/>
  <c r="AH484" i="43"/>
  <c r="Q480" i="43"/>
  <c r="AE480" i="43"/>
  <c r="W476" i="43"/>
  <c r="AK476" i="43"/>
  <c r="Q476" i="43"/>
  <c r="AE476" i="43"/>
  <c r="U472" i="43"/>
  <c r="AI472" i="43"/>
  <c r="AK468" i="43"/>
  <c r="W468" i="43"/>
  <c r="Y464" i="43"/>
  <c r="AM464" i="43"/>
  <c r="W464" i="43"/>
  <c r="AK464" i="43"/>
  <c r="B464" i="43"/>
  <c r="P464" i="43"/>
  <c r="Z464" i="43" s="1"/>
  <c r="AA464" i="43"/>
  <c r="AO464" i="43" s="1"/>
  <c r="Q460" i="43"/>
  <c r="AE460" i="43"/>
  <c r="AI460" i="43"/>
  <c r="U460" i="43"/>
  <c r="AG456" i="43"/>
  <c r="S456" i="43"/>
  <c r="V456" i="43"/>
  <c r="AJ456" i="43"/>
  <c r="U452" i="43"/>
  <c r="AI452" i="43"/>
  <c r="Q452" i="43"/>
  <c r="AE452" i="43"/>
  <c r="AI448" i="43"/>
  <c r="U448" i="43"/>
  <c r="A448" i="43"/>
  <c r="AA448" i="43"/>
  <c r="AO448" i="43" s="1"/>
  <c r="AI444" i="43"/>
  <c r="U444" i="43"/>
  <c r="Q440" i="43"/>
  <c r="AE440" i="43"/>
  <c r="S436" i="43"/>
  <c r="AG436" i="43"/>
  <c r="Q436" i="43"/>
  <c r="AE436" i="43"/>
  <c r="AK432" i="43"/>
  <c r="W432" i="43"/>
  <c r="Q428" i="43"/>
  <c r="AE428" i="43"/>
  <c r="X428" i="43"/>
  <c r="AL428" i="43"/>
  <c r="AK416" i="43"/>
  <c r="W416" i="43"/>
  <c r="Q416" i="43"/>
  <c r="AE416" i="43"/>
  <c r="X412" i="43"/>
  <c r="AL412" i="43"/>
  <c r="S404" i="43"/>
  <c r="AG404" i="43"/>
  <c r="U404" i="43"/>
  <c r="AI404" i="43"/>
  <c r="Y400" i="43"/>
  <c r="AM400" i="43"/>
  <c r="U396" i="43"/>
  <c r="AI396" i="43"/>
  <c r="S388" i="43"/>
  <c r="AG388" i="43"/>
  <c r="W384" i="43"/>
  <c r="AK384" i="43"/>
  <c r="W380" i="43"/>
  <c r="AK380" i="43"/>
  <c r="AK368" i="43"/>
  <c r="W368" i="43"/>
  <c r="X364" i="43"/>
  <c r="AL364" i="43"/>
  <c r="AK356" i="43"/>
  <c r="W356" i="43"/>
  <c r="AG356" i="43"/>
  <c r="S356" i="43"/>
  <c r="V352" i="43"/>
  <c r="AJ352" i="43"/>
  <c r="X348" i="43"/>
  <c r="AL348" i="43"/>
  <c r="R340" i="43"/>
  <c r="AF340" i="43"/>
  <c r="AF332" i="43"/>
  <c r="R332" i="43"/>
  <c r="T324" i="43"/>
  <c r="AH324" i="43"/>
  <c r="AM320" i="43"/>
  <c r="Y320" i="43"/>
  <c r="AE316" i="43"/>
  <c r="Q316" i="43"/>
  <c r="Y316" i="43"/>
  <c r="AM316" i="43"/>
  <c r="AI312" i="43"/>
  <c r="U312" i="43"/>
  <c r="W312" i="43"/>
  <c r="AK312" i="43"/>
  <c r="AE308" i="43"/>
  <c r="Q308" i="43"/>
  <c r="AL304" i="43"/>
  <c r="X304" i="43"/>
  <c r="Q62" i="43"/>
  <c r="AE62" i="43"/>
  <c r="R138" i="43"/>
  <c r="AF138" i="43"/>
  <c r="Q150" i="43"/>
  <c r="AE150" i="43"/>
  <c r="B166" i="43"/>
  <c r="A166" i="43"/>
  <c r="X246" i="43"/>
  <c r="AL246" i="43"/>
  <c r="Q258" i="43"/>
  <c r="AE258" i="43"/>
  <c r="R258" i="43"/>
  <c r="AF258" i="43"/>
  <c r="R290" i="43"/>
  <c r="AF290" i="43"/>
  <c r="V243" i="43"/>
  <c r="AJ243" i="43"/>
  <c r="U39" i="43"/>
  <c r="T299" i="43"/>
  <c r="P235" i="43"/>
  <c r="AA430" i="43"/>
  <c r="AO430" i="43" s="1"/>
  <c r="P446" i="43"/>
  <c r="Z446" i="43" s="1"/>
  <c r="AG72" i="43"/>
  <c r="AA59" i="43"/>
  <c r="AO59" i="43" s="1"/>
  <c r="AA1188" i="43"/>
  <c r="AO1188" i="43" s="1"/>
  <c r="AA1176" i="43"/>
  <c r="AO1176" i="43" s="1"/>
  <c r="AF132" i="43"/>
  <c r="Q196" i="43"/>
  <c r="Y263" i="43"/>
  <c r="AA192" i="43"/>
  <c r="AO192" i="43" s="1"/>
  <c r="AK43" i="43"/>
  <c r="B382" i="43"/>
  <c r="AD350" i="43"/>
  <c r="AP350" i="43" s="1"/>
  <c r="C414" i="43"/>
  <c r="P366" i="43"/>
  <c r="Z366" i="43" s="1"/>
  <c r="AD430" i="43"/>
  <c r="AG468" i="43"/>
  <c r="AM412" i="43"/>
  <c r="W400" i="43"/>
  <c r="AK336" i="43"/>
  <c r="AK308" i="43"/>
  <c r="AG420" i="43"/>
  <c r="X420" i="43"/>
  <c r="AI352" i="43"/>
  <c r="P480" i="43"/>
  <c r="Z480" i="43" s="1"/>
  <c r="AI269" i="43"/>
  <c r="U269" i="43"/>
  <c r="AG113" i="43"/>
  <c r="S113" i="43"/>
  <c r="V21" i="43"/>
  <c r="AJ21" i="43"/>
  <c r="AJ101" i="43"/>
  <c r="V101" i="43"/>
  <c r="AJ181" i="43"/>
  <c r="V181" i="43"/>
  <c r="C209" i="43"/>
  <c r="AA209" i="43"/>
  <c r="AO209" i="43" s="1"/>
  <c r="AD249" i="43"/>
  <c r="AN249" i="43" s="1"/>
  <c r="C249" i="43"/>
  <c r="AH265" i="43"/>
  <c r="T265" i="43"/>
  <c r="AG285" i="43"/>
  <c r="S285" i="43"/>
  <c r="AH235" i="43"/>
  <c r="T235" i="43"/>
  <c r="S107" i="43"/>
  <c r="AG107" i="43"/>
  <c r="AJ447" i="43"/>
  <c r="V447" i="43"/>
  <c r="AE319" i="43"/>
  <c r="Q319" i="43"/>
  <c r="T27" i="43"/>
  <c r="AH27" i="43"/>
  <c r="Q31" i="43"/>
  <c r="AE31" i="43"/>
  <c r="R47" i="43"/>
  <c r="AF47" i="43"/>
  <c r="T67" i="43"/>
  <c r="AH67" i="43"/>
  <c r="AI83" i="43"/>
  <c r="U83" i="43"/>
  <c r="Q91" i="43"/>
  <c r="AE91" i="43"/>
  <c r="X95" i="43"/>
  <c r="AL95" i="43"/>
  <c r="T155" i="43"/>
  <c r="AH155" i="43"/>
  <c r="AL159" i="43"/>
  <c r="X159" i="43"/>
  <c r="AL215" i="43"/>
  <c r="X215" i="43"/>
  <c r="AL275" i="43"/>
  <c r="X275" i="43"/>
  <c r="AE139" i="43"/>
  <c r="Q139" i="43"/>
  <c r="AM315" i="43"/>
  <c r="Y315" i="43"/>
  <c r="AP397" i="43"/>
  <c r="AN397" i="43"/>
  <c r="AP409" i="43"/>
  <c r="AN409" i="43"/>
  <c r="AJ297" i="43"/>
  <c r="AF237" i="43"/>
  <c r="X101" i="43"/>
  <c r="AL101" i="43"/>
  <c r="AH81" i="43"/>
  <c r="T81" i="43"/>
  <c r="U133" i="43"/>
  <c r="AI133" i="43"/>
  <c r="V173" i="43"/>
  <c r="AJ173" i="43"/>
  <c r="Y185" i="43"/>
  <c r="AM185" i="43"/>
  <c r="AE23" i="43"/>
  <c r="AH219" i="43"/>
  <c r="Q101" i="43"/>
  <c r="AE101" i="43"/>
  <c r="X229" i="43"/>
  <c r="AL229" i="43"/>
  <c r="S241" i="43"/>
  <c r="AG241" i="43"/>
  <c r="AJ85" i="43"/>
  <c r="V85" i="43"/>
  <c r="AF257" i="43"/>
  <c r="R257" i="43"/>
  <c r="AG235" i="43"/>
  <c r="S235" i="43"/>
  <c r="C407" i="43"/>
  <c r="AA407" i="43"/>
  <c r="AO407" i="43" s="1"/>
  <c r="AP369" i="43"/>
  <c r="AN369" i="43"/>
  <c r="AI59" i="43"/>
  <c r="S125" i="43"/>
  <c r="Q57" i="43"/>
  <c r="P249" i="43"/>
  <c r="T137" i="43"/>
  <c r="AL151" i="43"/>
  <c r="AJ155" i="43"/>
  <c r="V155" i="43"/>
  <c r="AF283" i="43"/>
  <c r="R283" i="43"/>
  <c r="R187" i="43"/>
  <c r="AF187" i="43"/>
  <c r="R123" i="43"/>
  <c r="AF123" i="43"/>
  <c r="Q287" i="43"/>
  <c r="AE287" i="43"/>
  <c r="AM1175" i="43"/>
  <c r="Y1175" i="43"/>
  <c r="W47" i="43"/>
  <c r="AK47" i="43"/>
  <c r="AE313" i="43"/>
  <c r="Q313" i="43"/>
  <c r="AE349" i="43"/>
  <c r="Q349" i="43"/>
  <c r="X309" i="43"/>
  <c r="AL309" i="43"/>
  <c r="A287" i="43"/>
  <c r="AA287" i="43"/>
  <c r="AO287" i="43" s="1"/>
  <c r="T1184" i="43"/>
  <c r="AH1184" i="43"/>
  <c r="Y1168" i="43"/>
  <c r="AM1168" i="43"/>
  <c r="AL1160" i="43"/>
  <c r="X1160" i="43"/>
  <c r="AH1136" i="43"/>
  <c r="T1136" i="43"/>
  <c r="AI1156" i="43"/>
  <c r="U1156" i="43"/>
  <c r="Q498" i="43"/>
  <c r="AE498" i="43"/>
  <c r="AL470" i="43"/>
  <c r="X470" i="43"/>
  <c r="R462" i="43"/>
  <c r="AF462" i="43"/>
  <c r="Q430" i="43"/>
  <c r="AE430" i="43"/>
  <c r="X414" i="43"/>
  <c r="AL414" i="43"/>
  <c r="Y414" i="43"/>
  <c r="AM414" i="43"/>
  <c r="T390" i="43"/>
  <c r="AH390" i="43"/>
  <c r="AE386" i="43"/>
  <c r="Q386" i="43"/>
  <c r="AL382" i="43"/>
  <c r="X382" i="43"/>
  <c r="AF366" i="43"/>
  <c r="R366" i="43"/>
  <c r="V362" i="43"/>
  <c r="AJ362" i="43"/>
  <c r="U358" i="43"/>
  <c r="AI358" i="43"/>
  <c r="AL350" i="43"/>
  <c r="X350" i="43"/>
  <c r="Y346" i="43"/>
  <c r="AM346" i="43"/>
  <c r="U338" i="43"/>
  <c r="AI338" i="43"/>
  <c r="Q334" i="43"/>
  <c r="AE334" i="43"/>
  <c r="Y330" i="43"/>
  <c r="AM330" i="43"/>
  <c r="Q318" i="43"/>
  <c r="AE318" i="43"/>
  <c r="T310" i="43"/>
  <c r="AH310" i="43"/>
  <c r="X306" i="43"/>
  <c r="AL306" i="43"/>
  <c r="Y302" i="43"/>
  <c r="AM302" i="43"/>
  <c r="R64" i="43"/>
  <c r="AF64" i="43"/>
  <c r="W68" i="43"/>
  <c r="AK68" i="43"/>
  <c r="V72" i="43"/>
  <c r="AJ72" i="43"/>
  <c r="R80" i="43"/>
  <c r="AF80" i="43"/>
  <c r="V80" i="43"/>
  <c r="AJ80" i="43"/>
  <c r="R112" i="43"/>
  <c r="AF112" i="43"/>
  <c r="AJ136" i="43"/>
  <c r="V136" i="43"/>
  <c r="AJ152" i="43"/>
  <c r="V152" i="43"/>
  <c r="AJ160" i="43"/>
  <c r="V160" i="43"/>
  <c r="AJ168" i="43"/>
  <c r="V168" i="43"/>
  <c r="AJ184" i="43"/>
  <c r="V184" i="43"/>
  <c r="AJ200" i="43"/>
  <c r="V200" i="43"/>
  <c r="V224" i="43"/>
  <c r="AJ224" i="43"/>
  <c r="AJ232" i="43"/>
  <c r="V232" i="43"/>
  <c r="AJ256" i="43"/>
  <c r="V256" i="43"/>
  <c r="V264" i="43"/>
  <c r="AJ264" i="43"/>
  <c r="Y496" i="43"/>
  <c r="AM496" i="43"/>
  <c r="AG496" i="43"/>
  <c r="S496" i="43"/>
  <c r="Y492" i="43"/>
  <c r="AM492" i="43"/>
  <c r="T488" i="43"/>
  <c r="AH488" i="43"/>
  <c r="S484" i="43"/>
  <c r="AG484" i="43"/>
  <c r="R480" i="43"/>
  <c r="AF480" i="43"/>
  <c r="T476" i="43"/>
  <c r="AH476" i="43"/>
  <c r="AJ464" i="43"/>
  <c r="V464" i="43"/>
  <c r="AH452" i="43"/>
  <c r="T452" i="43"/>
  <c r="AG448" i="43"/>
  <c r="S448" i="43"/>
  <c r="R448" i="43"/>
  <c r="AF448" i="43"/>
  <c r="W436" i="43"/>
  <c r="AK436" i="43"/>
  <c r="AJ428" i="43"/>
  <c r="V428" i="43"/>
  <c r="AE424" i="43"/>
  <c r="Q424" i="43"/>
  <c r="AM424" i="43"/>
  <c r="Y424" i="43"/>
  <c r="S416" i="43"/>
  <c r="AG416" i="43"/>
  <c r="AK412" i="43"/>
  <c r="W412" i="43"/>
  <c r="AI408" i="43"/>
  <c r="U408" i="43"/>
  <c r="X400" i="43"/>
  <c r="AL400" i="43"/>
  <c r="S400" i="43"/>
  <c r="AG400" i="43"/>
  <c r="AJ400" i="43"/>
  <c r="V400" i="43"/>
  <c r="Q396" i="43"/>
  <c r="AE396" i="43"/>
  <c r="Q392" i="43"/>
  <c r="AE392" i="43"/>
  <c r="AM392" i="43"/>
  <c r="Y392" i="43"/>
  <c r="S384" i="43"/>
  <c r="AG384" i="43"/>
  <c r="AF384" i="43"/>
  <c r="R384" i="43"/>
  <c r="T380" i="43"/>
  <c r="AH380" i="43"/>
  <c r="V376" i="43"/>
  <c r="AJ376" i="43"/>
  <c r="AK364" i="43"/>
  <c r="W364" i="43"/>
  <c r="AJ356" i="43"/>
  <c r="V356" i="43"/>
  <c r="AM352" i="43"/>
  <c r="Y352" i="43"/>
  <c r="T352" i="43"/>
  <c r="AH352" i="43"/>
  <c r="W348" i="43"/>
  <c r="AK348" i="43"/>
  <c r="AE344" i="43"/>
  <c r="Q344" i="43"/>
  <c r="X340" i="43"/>
  <c r="AL340" i="43"/>
  <c r="Y340" i="43"/>
  <c r="AM340" i="43"/>
  <c r="T336" i="43"/>
  <c r="AH336" i="43"/>
  <c r="AG336" i="43"/>
  <c r="S336" i="43"/>
  <c r="S332" i="43"/>
  <c r="AG332" i="43"/>
  <c r="W328" i="43"/>
  <c r="AK328" i="43"/>
  <c r="T328" i="43"/>
  <c r="AH328" i="43"/>
  <c r="W324" i="43"/>
  <c r="AK324" i="43"/>
  <c r="T320" i="43"/>
  <c r="AH320" i="43"/>
  <c r="V316" i="43"/>
  <c r="AJ316" i="43"/>
  <c r="T316" i="43"/>
  <c r="AH316" i="43"/>
  <c r="AE312" i="43"/>
  <c r="Q312" i="43"/>
  <c r="T312" i="43"/>
  <c r="AH312" i="43"/>
  <c r="V312" i="43"/>
  <c r="AJ312" i="43"/>
  <c r="X308" i="43"/>
  <c r="AL308" i="43"/>
  <c r="AH308" i="43"/>
  <c r="T308" i="43"/>
  <c r="AH304" i="43"/>
  <c r="T304" i="43"/>
  <c r="AF304" i="43"/>
  <c r="R304" i="43"/>
  <c r="U10" i="43"/>
  <c r="AI10" i="43"/>
  <c r="U18" i="43"/>
  <c r="AI18" i="43"/>
  <c r="U26" i="43"/>
  <c r="AI26" i="43"/>
  <c r="U42" i="43"/>
  <c r="AI42" i="43"/>
  <c r="U50" i="43"/>
  <c r="AI50" i="43"/>
  <c r="W62" i="43"/>
  <c r="AK62" i="43"/>
  <c r="U66" i="43"/>
  <c r="AI66" i="43"/>
  <c r="X70" i="43"/>
  <c r="AL70" i="43"/>
  <c r="AI74" i="43"/>
  <c r="U74" i="43"/>
  <c r="S82" i="43"/>
  <c r="AG82" i="43"/>
  <c r="U82" i="43"/>
  <c r="AI82" i="43"/>
  <c r="X86" i="43"/>
  <c r="AL86" i="43"/>
  <c r="U106" i="43"/>
  <c r="AI106" i="43"/>
  <c r="U114" i="43"/>
  <c r="AI114" i="43"/>
  <c r="S130" i="43"/>
  <c r="AG130" i="43"/>
  <c r="U130" i="43"/>
  <c r="AI130" i="43"/>
  <c r="U138" i="43"/>
  <c r="AI138" i="43"/>
  <c r="X150" i="43"/>
  <c r="AL150" i="43"/>
  <c r="U154" i="43"/>
  <c r="AI154" i="43"/>
  <c r="X166" i="43"/>
  <c r="AL166" i="43"/>
  <c r="U170" i="43"/>
  <c r="AI170" i="43"/>
  <c r="S186" i="43"/>
  <c r="AG186" i="43"/>
  <c r="S222" i="43"/>
  <c r="AG222" i="43"/>
  <c r="S230" i="43"/>
  <c r="AG230" i="43"/>
  <c r="S254" i="43"/>
  <c r="AG254" i="43"/>
  <c r="X274" i="43"/>
  <c r="AL274" i="43"/>
  <c r="Q282" i="43"/>
  <c r="AE282" i="43"/>
  <c r="X8" i="43"/>
  <c r="AL8" i="43"/>
  <c r="AJ219" i="43"/>
  <c r="V219" i="43"/>
  <c r="V123" i="43"/>
  <c r="AJ123" i="43"/>
  <c r="V91" i="43"/>
  <c r="AJ91" i="43"/>
  <c r="V279" i="43"/>
  <c r="AJ279" i="43"/>
  <c r="AF219" i="43"/>
  <c r="R219" i="43"/>
  <c r="AG1181" i="43"/>
  <c r="S1181" i="43"/>
  <c r="P1173" i="43"/>
  <c r="Z1173" i="43" s="1"/>
  <c r="AA1173" i="43"/>
  <c r="AO1173" i="43" s="1"/>
  <c r="X1161" i="43"/>
  <c r="AL1161" i="43"/>
  <c r="U1145" i="43"/>
  <c r="AI1145" i="43"/>
  <c r="Y179" i="43"/>
  <c r="AM179" i="43"/>
  <c r="AJ299" i="43"/>
  <c r="U279" i="43"/>
  <c r="AL297" i="43"/>
  <c r="AK245" i="43"/>
  <c r="Y29" i="43"/>
  <c r="AE223" i="43"/>
  <c r="AL299" i="43"/>
  <c r="AJ15" i="43"/>
  <c r="W291" i="43"/>
  <c r="AM213" i="43"/>
  <c r="AM455" i="43"/>
  <c r="AE322" i="43"/>
  <c r="AL303" i="43"/>
  <c r="AH12" i="43"/>
  <c r="V56" i="43"/>
  <c r="AF76" i="43"/>
  <c r="V96" i="43"/>
  <c r="AE217" i="43"/>
  <c r="AG96" i="43"/>
  <c r="W160" i="43"/>
  <c r="AK100" i="43"/>
  <c r="AF16" i="43"/>
  <c r="AF48" i="43"/>
  <c r="AM59" i="43"/>
  <c r="Y149" i="43"/>
  <c r="AM147" i="43"/>
  <c r="AM171" i="43"/>
  <c r="Q88" i="43"/>
  <c r="Q168" i="43"/>
  <c r="Q56" i="43"/>
  <c r="AM164" i="43"/>
  <c r="AI172" i="43"/>
  <c r="AI120" i="43"/>
  <c r="AI56" i="43"/>
  <c r="AM408" i="43"/>
  <c r="W63" i="43"/>
  <c r="V216" i="43"/>
  <c r="AM163" i="43"/>
  <c r="R231" i="43"/>
  <c r="AG292" i="43"/>
  <c r="AL432" i="43"/>
  <c r="AJ32" i="43"/>
  <c r="AE360" i="43"/>
  <c r="V192" i="43"/>
  <c r="AG432" i="43"/>
  <c r="X464" i="43"/>
  <c r="AL460" i="43"/>
  <c r="Q492" i="43"/>
  <c r="AJ368" i="43"/>
  <c r="AJ418" i="43"/>
  <c r="S488" i="43"/>
  <c r="S328" i="43"/>
  <c r="AJ187" i="43"/>
  <c r="V187" i="43"/>
  <c r="R155" i="43"/>
  <c r="AF155" i="43"/>
  <c r="W159" i="43"/>
  <c r="AK159" i="43"/>
  <c r="AE365" i="43"/>
  <c r="Q365" i="43"/>
  <c r="X457" i="43"/>
  <c r="AL457" i="43"/>
  <c r="AH1149" i="43"/>
  <c r="T1149" i="43"/>
  <c r="R61" i="43"/>
  <c r="U247" i="43"/>
  <c r="U295" i="43"/>
  <c r="AH283" i="43"/>
  <c r="V27" i="43"/>
  <c r="W195" i="43"/>
  <c r="AG16" i="43"/>
  <c r="AM51" i="43"/>
  <c r="Q201" i="43"/>
  <c r="AG32" i="43"/>
  <c r="AG128" i="43"/>
  <c r="AI113" i="43"/>
  <c r="AF108" i="43"/>
  <c r="AM43" i="43"/>
  <c r="Y211" i="43"/>
  <c r="AM235" i="43"/>
  <c r="AM131" i="43"/>
  <c r="AM75" i="43"/>
  <c r="Q104" i="43"/>
  <c r="AI40" i="43"/>
  <c r="AM374" i="43"/>
  <c r="AF96" i="43"/>
  <c r="AI299" i="43"/>
  <c r="AK111" i="43"/>
  <c r="AJ104" i="43"/>
  <c r="AA1142" i="43"/>
  <c r="AO1142" i="43" s="1"/>
  <c r="AI34" i="43"/>
  <c r="AL452" i="43"/>
  <c r="AE472" i="43"/>
  <c r="AL405" i="43"/>
  <c r="X424" i="43"/>
  <c r="AJ324" i="43"/>
  <c r="AG304" i="43"/>
  <c r="V1193" i="43"/>
  <c r="V344" i="43"/>
  <c r="U440" i="43"/>
  <c r="AL456" i="43"/>
  <c r="T348" i="43"/>
  <c r="T392" i="43"/>
  <c r="AJ422" i="43"/>
  <c r="R365" i="43"/>
  <c r="AF365" i="43"/>
  <c r="AF369" i="43"/>
  <c r="R369" i="43"/>
  <c r="U333" i="43"/>
  <c r="AI333" i="43"/>
  <c r="AM345" i="43"/>
  <c r="Y345" i="43"/>
  <c r="X321" i="43"/>
  <c r="AL321" i="43"/>
  <c r="C9" i="43"/>
  <c r="T28" i="46" s="1"/>
  <c r="P9" i="43"/>
  <c r="Z9" i="43" s="1"/>
  <c r="C125" i="43"/>
  <c r="B125" i="43"/>
  <c r="AD125" i="43"/>
  <c r="AP125" i="43" s="1"/>
  <c r="AD145" i="43"/>
  <c r="A145" i="43"/>
  <c r="B145" i="43"/>
  <c r="C145" i="43"/>
  <c r="B161" i="43"/>
  <c r="A161" i="43"/>
  <c r="A177" i="43"/>
  <c r="AD177" i="43"/>
  <c r="B177" i="43"/>
  <c r="C177" i="43"/>
  <c r="A185" i="43"/>
  <c r="C185" i="43"/>
  <c r="AD185" i="43"/>
  <c r="AD193" i="43"/>
  <c r="A193" i="43"/>
  <c r="C193" i="43"/>
  <c r="B193" i="43"/>
  <c r="B197" i="43"/>
  <c r="C197" i="43"/>
  <c r="AD197" i="43"/>
  <c r="AD217" i="43"/>
  <c r="AP217" i="43" s="1"/>
  <c r="AA217" i="43"/>
  <c r="AO217" i="43" s="1"/>
  <c r="B217" i="43"/>
  <c r="C217" i="43"/>
  <c r="P245" i="43"/>
  <c r="B245" i="43"/>
  <c r="AA245" i="43"/>
  <c r="AO245" i="43" s="1"/>
  <c r="A245" i="43"/>
  <c r="AD245" i="43"/>
  <c r="AP245" i="43" s="1"/>
  <c r="AF403" i="43"/>
  <c r="R403" i="43"/>
  <c r="Q371" i="43"/>
  <c r="AE371" i="43"/>
  <c r="S471" i="43"/>
  <c r="AG471" i="43"/>
  <c r="AH475" i="43"/>
  <c r="T475" i="43"/>
  <c r="AD395" i="43"/>
  <c r="C395" i="43"/>
  <c r="B395" i="43"/>
  <c r="C375" i="43"/>
  <c r="B375" i="43"/>
  <c r="P375" i="43"/>
  <c r="AB375" i="43" s="1"/>
  <c r="A375" i="43"/>
  <c r="AD375" i="43"/>
  <c r="AP375" i="43" s="1"/>
  <c r="AD351" i="43"/>
  <c r="B351" i="43"/>
  <c r="P351" i="43"/>
  <c r="Z351" i="43" s="1"/>
  <c r="AK327" i="43"/>
  <c r="W327" i="43"/>
  <c r="AL211" i="43"/>
  <c r="X211" i="43"/>
  <c r="X247" i="43"/>
  <c r="AL247" i="43"/>
  <c r="AH271" i="43"/>
  <c r="T271" i="43"/>
  <c r="AH267" i="43"/>
  <c r="T267" i="43"/>
  <c r="AJ403" i="43"/>
  <c r="V403" i="43"/>
  <c r="AG173" i="43"/>
  <c r="U155" i="43"/>
  <c r="P161" i="43"/>
  <c r="P193" i="43"/>
  <c r="P395" i="43"/>
  <c r="Z395" i="43" s="1"/>
  <c r="P145" i="43"/>
  <c r="Z145" i="43" s="1"/>
  <c r="AL15" i="43"/>
  <c r="AJ285" i="43"/>
  <c r="Q39" i="43"/>
  <c r="AG245" i="43"/>
  <c r="AE183" i="43"/>
  <c r="Q151" i="43"/>
  <c r="Q143" i="43"/>
  <c r="AN341" i="43"/>
  <c r="V237" i="43"/>
  <c r="AF229" i="43"/>
  <c r="U233" i="43"/>
  <c r="X17" i="43"/>
  <c r="S91" i="43"/>
  <c r="S199" i="43"/>
  <c r="T225" i="43"/>
  <c r="T217" i="43"/>
  <c r="AH113" i="43"/>
  <c r="AA467" i="43"/>
  <c r="AO467" i="43" s="1"/>
  <c r="AI229" i="43"/>
  <c r="AJ29" i="43"/>
  <c r="AG123" i="43"/>
  <c r="S287" i="43"/>
  <c r="AG51" i="43"/>
  <c r="S231" i="43"/>
  <c r="AN333" i="43"/>
  <c r="AL19" i="43"/>
  <c r="X79" i="43"/>
  <c r="AF71" i="43"/>
  <c r="AA375" i="43"/>
  <c r="AO375" i="43" s="1"/>
  <c r="X355" i="43"/>
  <c r="AH455" i="43"/>
  <c r="W339" i="43"/>
  <c r="U447" i="43"/>
  <c r="AK361" i="43"/>
  <c r="A395" i="43"/>
  <c r="AG445" i="43"/>
  <c r="AK403" i="43"/>
  <c r="R429" i="43"/>
  <c r="AF429" i="43"/>
  <c r="U421" i="43"/>
  <c r="AI421" i="43"/>
  <c r="AH345" i="43"/>
  <c r="T345" i="43"/>
  <c r="AL489" i="43"/>
  <c r="X489" i="43"/>
  <c r="P21" i="43"/>
  <c r="B21" i="43"/>
  <c r="A21" i="43"/>
  <c r="AA21" i="43"/>
  <c r="AO21" i="43" s="1"/>
  <c r="P101" i="43"/>
  <c r="B101" i="43"/>
  <c r="A101" i="43"/>
  <c r="C101" i="43"/>
  <c r="AD101" i="43"/>
  <c r="AD149" i="43"/>
  <c r="B149" i="43"/>
  <c r="C149" i="43"/>
  <c r="A149" i="43"/>
  <c r="A165" i="43"/>
  <c r="P165" i="43"/>
  <c r="Z165" i="43" s="1"/>
  <c r="P173" i="43"/>
  <c r="AD173" i="43"/>
  <c r="AP173" i="43" s="1"/>
  <c r="C173" i="43"/>
  <c r="B173" i="43"/>
  <c r="C181" i="43"/>
  <c r="AD181" i="43"/>
  <c r="R399" i="43"/>
  <c r="AF399" i="43"/>
  <c r="AI479" i="43"/>
  <c r="U479" i="43"/>
  <c r="C491" i="43"/>
  <c r="B491" i="43"/>
  <c r="AD491" i="43"/>
  <c r="AP491" i="43" s="1"/>
  <c r="A491" i="43"/>
  <c r="B467" i="43"/>
  <c r="AD467" i="43"/>
  <c r="AP467" i="43" s="1"/>
  <c r="P467" i="43"/>
  <c r="Z467" i="43" s="1"/>
  <c r="C467" i="43"/>
  <c r="A463" i="43"/>
  <c r="B463" i="43"/>
  <c r="C463" i="43"/>
  <c r="R451" i="43"/>
  <c r="AF451" i="43"/>
  <c r="A431" i="43"/>
  <c r="C431" i="43"/>
  <c r="B431" i="43"/>
  <c r="B419" i="43"/>
  <c r="P419" i="43"/>
  <c r="Z419" i="43" s="1"/>
  <c r="AD419" i="43"/>
  <c r="AP419" i="43" s="1"/>
  <c r="A419" i="43"/>
  <c r="AA419" i="43"/>
  <c r="AO419" i="43" s="1"/>
  <c r="Y399" i="43"/>
  <c r="AM399" i="43"/>
  <c r="R387" i="43"/>
  <c r="AF387" i="43"/>
  <c r="AK379" i="43"/>
  <c r="W379" i="43"/>
  <c r="B371" i="43"/>
  <c r="C371" i="43"/>
  <c r="AD371" i="43"/>
  <c r="AP371" i="43" s="1"/>
  <c r="A371" i="43"/>
  <c r="C355" i="43"/>
  <c r="AD355" i="43"/>
  <c r="AP355" i="43" s="1"/>
  <c r="B355" i="43"/>
  <c r="B335" i="43"/>
  <c r="C335" i="43"/>
  <c r="AD335" i="43"/>
  <c r="AP335" i="43" s="1"/>
  <c r="AA335" i="43"/>
  <c r="AO335" i="43" s="1"/>
  <c r="AF323" i="43"/>
  <c r="R323" i="43"/>
  <c r="C307" i="43"/>
  <c r="B307" i="43"/>
  <c r="AD307" i="43"/>
  <c r="AN307" i="43" s="1"/>
  <c r="AA307" i="43"/>
  <c r="AO307" i="43" s="1"/>
  <c r="R23" i="43"/>
  <c r="AF23" i="43"/>
  <c r="AF63" i="43"/>
  <c r="R63" i="43"/>
  <c r="X147" i="43"/>
  <c r="AL147" i="43"/>
  <c r="U215" i="43"/>
  <c r="AI215" i="43"/>
  <c r="AL235" i="43"/>
  <c r="X235" i="43"/>
  <c r="AH327" i="43"/>
  <c r="T327" i="43"/>
  <c r="AK471" i="43"/>
  <c r="W471" i="43"/>
  <c r="R121" i="43"/>
  <c r="AF117" i="43"/>
  <c r="Q141" i="43"/>
  <c r="AH47" i="43"/>
  <c r="U131" i="43"/>
  <c r="Q81" i="43"/>
  <c r="AE89" i="43"/>
  <c r="R297" i="43"/>
  <c r="AA65" i="43"/>
  <c r="AO65" i="43" s="1"/>
  <c r="AA177" i="43"/>
  <c r="AO177" i="43" s="1"/>
  <c r="P431" i="43"/>
  <c r="Z431" i="43" s="1"/>
  <c r="AA371" i="43"/>
  <c r="AO371" i="43" s="1"/>
  <c r="AA491" i="43"/>
  <c r="AO491" i="43" s="1"/>
  <c r="Y201" i="43"/>
  <c r="AG213" i="43"/>
  <c r="AE127" i="43"/>
  <c r="Q79" i="43"/>
  <c r="V253" i="43"/>
  <c r="AA85" i="43"/>
  <c r="AO85" i="43" s="1"/>
  <c r="X81" i="43"/>
  <c r="AH199" i="43"/>
  <c r="AI157" i="43"/>
  <c r="AG109" i="43"/>
  <c r="T193" i="43"/>
  <c r="T65" i="43"/>
  <c r="T49" i="43"/>
  <c r="AA173" i="43"/>
  <c r="AO173" i="43" s="1"/>
  <c r="X273" i="43"/>
  <c r="AG77" i="43"/>
  <c r="AL239" i="43"/>
  <c r="AL59" i="43"/>
  <c r="AL359" i="43"/>
  <c r="X375" i="43"/>
  <c r="AE495" i="43"/>
  <c r="AG487" i="43"/>
  <c r="V497" i="43"/>
  <c r="AG435" i="43"/>
  <c r="C419" i="43"/>
  <c r="A355" i="43"/>
  <c r="A335" i="43"/>
  <c r="B69" i="43"/>
  <c r="A173" i="43"/>
  <c r="A65" i="43"/>
  <c r="B447" i="43"/>
  <c r="P447" i="43"/>
  <c r="Z447" i="43" s="1"/>
  <c r="AD447" i="43"/>
  <c r="AP447" i="43" s="1"/>
  <c r="A447" i="43"/>
  <c r="R233" i="43"/>
  <c r="AF133" i="43"/>
  <c r="AI91" i="43"/>
  <c r="Q85" i="43"/>
  <c r="Q121" i="43"/>
  <c r="AE129" i="43"/>
  <c r="P65" i="43"/>
  <c r="P177" i="43"/>
  <c r="Z177" i="43" s="1"/>
  <c r="P371" i="43"/>
  <c r="Z371" i="43" s="1"/>
  <c r="P491" i="43"/>
  <c r="P85" i="43"/>
  <c r="AA355" i="43"/>
  <c r="AO355" i="43" s="1"/>
  <c r="AI101" i="43"/>
  <c r="AH99" i="43"/>
  <c r="AH207" i="43"/>
  <c r="AE153" i="43"/>
  <c r="AE67" i="43"/>
  <c r="AH35" i="43"/>
  <c r="AH173" i="43"/>
  <c r="AA181" i="43"/>
  <c r="AO181" i="43" s="1"/>
  <c r="AA185" i="43"/>
  <c r="AO185" i="43" s="1"/>
  <c r="AA463" i="43"/>
  <c r="AO463" i="43" s="1"/>
  <c r="AI277" i="43"/>
  <c r="AH163" i="43"/>
  <c r="AA125" i="43"/>
  <c r="AO125" i="43" s="1"/>
  <c r="S267" i="43"/>
  <c r="S255" i="43"/>
  <c r="AN393" i="43"/>
  <c r="AL55" i="43"/>
  <c r="AL191" i="43"/>
  <c r="AA447" i="43"/>
  <c r="AO447" i="43" s="1"/>
  <c r="AF111" i="43"/>
  <c r="AL381" i="43"/>
  <c r="AG391" i="43"/>
  <c r="X431" i="43"/>
  <c r="AE307" i="43"/>
  <c r="V319" i="43"/>
  <c r="A307" i="43"/>
  <c r="C351" i="43"/>
  <c r="Y411" i="43"/>
  <c r="C447" i="43"/>
  <c r="AD21" i="43"/>
  <c r="AP21" i="43" s="1"/>
  <c r="C21" i="43"/>
  <c r="B85" i="43"/>
  <c r="W191" i="43"/>
  <c r="AK191" i="43"/>
  <c r="W143" i="43"/>
  <c r="AK143" i="43"/>
  <c r="W127" i="43"/>
  <c r="AK127" i="43"/>
  <c r="AK79" i="43"/>
  <c r="W79" i="43"/>
  <c r="W31" i="43"/>
  <c r="AK31" i="43"/>
  <c r="AK15" i="43"/>
  <c r="W15" i="43"/>
  <c r="AF325" i="43"/>
  <c r="R325" i="43"/>
  <c r="AM433" i="43"/>
  <c r="Y433" i="43"/>
  <c r="AJ305" i="43"/>
  <c r="V305" i="43"/>
  <c r="R361" i="43"/>
  <c r="AF361" i="43"/>
  <c r="AE441" i="43"/>
  <c r="Q441" i="43"/>
  <c r="AL1193" i="43"/>
  <c r="X1193" i="43"/>
  <c r="AJ1189" i="43"/>
  <c r="V1189" i="43"/>
  <c r="A1189" i="43"/>
  <c r="AA1189" i="43"/>
  <c r="AO1189" i="43" s="1"/>
  <c r="AJ1185" i="43"/>
  <c r="V1185" i="43"/>
  <c r="U1185" i="43"/>
  <c r="AI1185" i="43"/>
  <c r="AJ1177" i="43"/>
  <c r="V1177" i="43"/>
  <c r="AJ1169" i="43"/>
  <c r="V1169" i="43"/>
  <c r="AI1169" i="43"/>
  <c r="U1169" i="43"/>
  <c r="R1141" i="43"/>
  <c r="AF1141" i="43"/>
  <c r="AH1137" i="43"/>
  <c r="T1137" i="43"/>
  <c r="Y99" i="43"/>
  <c r="AM99" i="43"/>
  <c r="Y123" i="43"/>
  <c r="AM123" i="43"/>
  <c r="Y139" i="43"/>
  <c r="AM139" i="43"/>
  <c r="AM187" i="43"/>
  <c r="Y187" i="43"/>
  <c r="Y219" i="43"/>
  <c r="AM219" i="43"/>
  <c r="P239" i="43"/>
  <c r="Z239" i="43" s="1"/>
  <c r="AA239" i="43"/>
  <c r="AO239" i="43" s="1"/>
  <c r="AD271" i="43"/>
  <c r="AP271" i="43" s="1"/>
  <c r="AA271" i="43"/>
  <c r="AO271" i="43" s="1"/>
  <c r="V1152" i="43"/>
  <c r="Q490" i="43"/>
  <c r="AL338" i="43"/>
  <c r="AM466" i="43"/>
  <c r="T354" i="43"/>
  <c r="AL494" i="43"/>
  <c r="V1184" i="43"/>
  <c r="Q390" i="43"/>
  <c r="AI314" i="43"/>
  <c r="AH358" i="43"/>
  <c r="S1144" i="43"/>
  <c r="AE394" i="43"/>
  <c r="AE458" i="43"/>
  <c r="AH350" i="43"/>
  <c r="AJ462" i="43"/>
  <c r="AF334" i="43"/>
  <c r="W318" i="43"/>
  <c r="AG434" i="43"/>
  <c r="S438" i="43"/>
  <c r="AH366" i="43"/>
  <c r="S1176" i="43"/>
  <c r="Y467" i="43"/>
  <c r="AM467" i="43"/>
  <c r="AI1191" i="43"/>
  <c r="U1191" i="43"/>
  <c r="AJ1154" i="43"/>
  <c r="V1154" i="43"/>
  <c r="V1190" i="43"/>
  <c r="AJ1190" i="43"/>
  <c r="AF1162" i="43"/>
  <c r="R1162" i="43"/>
  <c r="U1176" i="43"/>
  <c r="R1156" i="43"/>
  <c r="U1172" i="43"/>
  <c r="Y1200" i="43"/>
  <c r="AE330" i="43"/>
  <c r="AJ144" i="43"/>
  <c r="AM390" i="43"/>
  <c r="AJ176" i="43"/>
  <c r="Q462" i="43"/>
  <c r="AG414" i="43"/>
  <c r="AG366" i="43"/>
  <c r="S326" i="43"/>
  <c r="AM438" i="43"/>
  <c r="V430" i="43"/>
  <c r="AI382" i="43"/>
  <c r="AI494" i="43"/>
  <c r="V486" i="43"/>
  <c r="V1136" i="43"/>
  <c r="AI1192" i="43"/>
  <c r="U1192" i="43"/>
  <c r="AK1184" i="43"/>
  <c r="W1184" i="43"/>
  <c r="T490" i="43"/>
  <c r="AH490" i="43"/>
  <c r="AH486" i="43"/>
  <c r="T486" i="43"/>
  <c r="AJ482" i="43"/>
  <c r="V482" i="43"/>
  <c r="AI470" i="43"/>
  <c r="U470" i="43"/>
  <c r="V454" i="43"/>
  <c r="AJ454" i="43"/>
  <c r="AJ442" i="43"/>
  <c r="V442" i="43"/>
  <c r="V434" i="43"/>
  <c r="AJ434" i="43"/>
  <c r="AG402" i="43"/>
  <c r="S402" i="43"/>
  <c r="AK326" i="43"/>
  <c r="W326" i="43"/>
  <c r="AH302" i="43"/>
  <c r="T302" i="43"/>
  <c r="AG480" i="43"/>
  <c r="S480" i="43"/>
  <c r="V476" i="43"/>
  <c r="AJ476" i="43"/>
  <c r="AG472" i="43"/>
  <c r="S472" i="43"/>
  <c r="AG464" i="43"/>
  <c r="S464" i="43"/>
  <c r="R456" i="43"/>
  <c r="AF456" i="43"/>
  <c r="U456" i="43"/>
  <c r="AI456" i="43"/>
  <c r="AI412" i="43"/>
  <c r="U412" i="43"/>
  <c r="W408" i="43"/>
  <c r="AK408" i="43"/>
  <c r="W404" i="43"/>
  <c r="AK404" i="43"/>
  <c r="AH376" i="43"/>
  <c r="T376" i="43"/>
  <c r="S368" i="43"/>
  <c r="AG368" i="43"/>
  <c r="AF368" i="43"/>
  <c r="R368" i="43"/>
  <c r="AH364" i="43"/>
  <c r="T364" i="43"/>
  <c r="W320" i="43"/>
  <c r="AK320" i="43"/>
  <c r="S320" i="43"/>
  <c r="AG320" i="43"/>
  <c r="A57" i="43"/>
  <c r="B141" i="43"/>
  <c r="A265" i="43"/>
  <c r="C41" i="43"/>
  <c r="C97" i="43"/>
  <c r="B97" i="43"/>
  <c r="A141" i="43"/>
  <c r="B237" i="43"/>
  <c r="A257" i="43"/>
  <c r="B297" i="43"/>
  <c r="A33" i="43"/>
  <c r="B129" i="43"/>
  <c r="C257" i="43"/>
  <c r="AK197" i="43"/>
  <c r="Y133" i="43"/>
  <c r="AA1139" i="43"/>
  <c r="AO1139" i="43" s="1"/>
  <c r="AI121" i="43"/>
  <c r="AI89" i="43"/>
  <c r="Q233" i="43"/>
  <c r="AE299" i="43"/>
  <c r="AK11" i="43"/>
  <c r="AF115" i="43"/>
  <c r="R243" i="43"/>
  <c r="A462" i="43"/>
  <c r="AD454" i="43"/>
  <c r="AP454" i="43" s="1"/>
  <c r="A422" i="43"/>
  <c r="P406" i="43"/>
  <c r="Z406" i="43" s="1"/>
  <c r="AD382" i="43"/>
  <c r="AP382" i="43" s="1"/>
  <c r="AJ51" i="43"/>
  <c r="T1193" i="43"/>
  <c r="Q1154" i="43"/>
  <c r="Q414" i="43"/>
  <c r="AE306" i="43"/>
  <c r="AE450" i="43"/>
  <c r="AG310" i="43"/>
  <c r="Y458" i="43"/>
  <c r="U71" i="43"/>
  <c r="AK277" i="43"/>
  <c r="AE203" i="43"/>
  <c r="AE235" i="43"/>
  <c r="AI135" i="43"/>
  <c r="Y261" i="43"/>
  <c r="Y197" i="43"/>
  <c r="AE297" i="43"/>
  <c r="AK287" i="43"/>
  <c r="AI289" i="43"/>
  <c r="AI25" i="43"/>
  <c r="AK155" i="43"/>
  <c r="AF83" i="43"/>
  <c r="AI291" i="43"/>
  <c r="AJ211" i="43"/>
  <c r="AK171" i="43"/>
  <c r="AF167" i="43"/>
  <c r="P350" i="43"/>
  <c r="Z350" i="43" s="1"/>
  <c r="P414" i="43"/>
  <c r="Z414" i="43" s="1"/>
  <c r="C454" i="43"/>
  <c r="AA478" i="43"/>
  <c r="AO478" i="43" s="1"/>
  <c r="B422" i="43"/>
  <c r="B430" i="43"/>
  <c r="T1140" i="43"/>
  <c r="AM1172" i="43"/>
  <c r="R275" i="43"/>
  <c r="V147" i="43"/>
  <c r="Y450" i="43"/>
  <c r="V354" i="43"/>
  <c r="U349" i="43"/>
  <c r="AH295" i="43"/>
  <c r="V19" i="43"/>
  <c r="V83" i="43"/>
  <c r="AE283" i="43"/>
  <c r="AE249" i="43"/>
  <c r="S301" i="43"/>
  <c r="W223" i="43"/>
  <c r="AM319" i="43"/>
  <c r="AL325" i="43"/>
  <c r="AK207" i="43"/>
  <c r="AN141" i="43"/>
  <c r="V179" i="43"/>
  <c r="A454" i="43"/>
  <c r="AF19" i="43"/>
  <c r="C430" i="43"/>
  <c r="AA1172" i="43"/>
  <c r="AO1172" i="43" s="1"/>
  <c r="Q366" i="43"/>
  <c r="U394" i="43"/>
  <c r="AK362" i="43"/>
  <c r="AJ470" i="43"/>
  <c r="A155" i="43"/>
  <c r="AF289" i="43"/>
  <c r="R289" i="43"/>
  <c r="U45" i="43"/>
  <c r="AI45" i="43"/>
  <c r="AL177" i="43"/>
  <c r="X177" i="43"/>
  <c r="AH109" i="43"/>
  <c r="T109" i="43"/>
  <c r="S145" i="43"/>
  <c r="AG145" i="43"/>
  <c r="AM457" i="43"/>
  <c r="Y457" i="43"/>
  <c r="AM461" i="43"/>
  <c r="Y461" i="43"/>
  <c r="Q397" i="43"/>
  <c r="AE397" i="43"/>
  <c r="Q465" i="43"/>
  <c r="AE465" i="43"/>
  <c r="T473" i="43"/>
  <c r="AH473" i="43"/>
  <c r="W373" i="43"/>
  <c r="AK373" i="43"/>
  <c r="AG393" i="43"/>
  <c r="S393" i="43"/>
  <c r="AD49" i="43"/>
  <c r="B49" i="43"/>
  <c r="P49" i="43"/>
  <c r="Z49" i="43" s="1"/>
  <c r="AA49" i="43"/>
  <c r="AO49" i="43" s="1"/>
  <c r="Q105" i="43"/>
  <c r="AE105" i="43"/>
  <c r="AJ109" i="43"/>
  <c r="V109" i="43"/>
  <c r="C117" i="43"/>
  <c r="AD117" i="43"/>
  <c r="AN117" i="43" s="1"/>
  <c r="P117" i="43"/>
  <c r="Z117" i="43" s="1"/>
  <c r="B121" i="43"/>
  <c r="AD121" i="43"/>
  <c r="AN121" i="43" s="1"/>
  <c r="AA121" i="43"/>
  <c r="AO121" i="43" s="1"/>
  <c r="C121" i="43"/>
  <c r="AF153" i="43"/>
  <c r="R153" i="43"/>
  <c r="AH161" i="43"/>
  <c r="T161" i="43"/>
  <c r="Q169" i="43"/>
  <c r="AE169" i="43"/>
  <c r="R173" i="43"/>
  <c r="AF173" i="43"/>
  <c r="AI189" i="43"/>
  <c r="U189" i="43"/>
  <c r="B225" i="43"/>
  <c r="P225" i="43"/>
  <c r="Z225" i="43" s="1"/>
  <c r="AA225" i="43"/>
  <c r="AO225" i="43" s="1"/>
  <c r="AM249" i="43"/>
  <c r="Y249" i="43"/>
  <c r="A261" i="43"/>
  <c r="B261" i="43"/>
  <c r="AA261" i="43"/>
  <c r="AO261" i="43" s="1"/>
  <c r="V289" i="43"/>
  <c r="AJ289" i="43"/>
  <c r="U301" i="43"/>
  <c r="AI301" i="43"/>
  <c r="AH255" i="43"/>
  <c r="T255" i="43"/>
  <c r="S271" i="43"/>
  <c r="AG271" i="43"/>
  <c r="S143" i="43"/>
  <c r="AG143" i="43"/>
  <c r="AJ419" i="43"/>
  <c r="V419" i="43"/>
  <c r="AE347" i="43"/>
  <c r="Q347" i="43"/>
  <c r="AH379" i="43"/>
  <c r="T379" i="43"/>
  <c r="W435" i="43"/>
  <c r="AK435" i="43"/>
  <c r="AG415" i="43"/>
  <c r="S415" i="43"/>
  <c r="Y479" i="43"/>
  <c r="AM479" i="43"/>
  <c r="AD475" i="43"/>
  <c r="AP475" i="43" s="1"/>
  <c r="P475" i="43"/>
  <c r="AB475" i="43" s="1"/>
  <c r="A475" i="43"/>
  <c r="B475" i="43"/>
  <c r="C475" i="43"/>
  <c r="AA475" i="43"/>
  <c r="AO475" i="43" s="1"/>
  <c r="AD459" i="43"/>
  <c r="B459" i="43"/>
  <c r="P459" i="43"/>
  <c r="Z459" i="43" s="1"/>
  <c r="C459" i="43"/>
  <c r="A459" i="43"/>
  <c r="AA459" i="43"/>
  <c r="AO459" i="43" s="1"/>
  <c r="V435" i="43"/>
  <c r="AJ435" i="43"/>
  <c r="AF431" i="43"/>
  <c r="R431" i="43"/>
  <c r="AD415" i="43"/>
  <c r="B415" i="43"/>
  <c r="C415" i="43"/>
  <c r="P415" i="43"/>
  <c r="Z415" i="43" s="1"/>
  <c r="A415" i="43"/>
  <c r="AA415" i="43"/>
  <c r="AO415" i="43" s="1"/>
  <c r="B399" i="43"/>
  <c r="AD399" i="43"/>
  <c r="AP399" i="43" s="1"/>
  <c r="P399" i="43"/>
  <c r="Z399" i="43" s="1"/>
  <c r="A399" i="43"/>
  <c r="C399" i="43"/>
  <c r="B387" i="43"/>
  <c r="AD387" i="43"/>
  <c r="AP387" i="43" s="1"/>
  <c r="P387" i="43"/>
  <c r="Z387" i="43" s="1"/>
  <c r="C387" i="43"/>
  <c r="A387" i="43"/>
  <c r="C379" i="43"/>
  <c r="B379" i="43"/>
  <c r="AD379" i="43"/>
  <c r="AP379" i="43" s="1"/>
  <c r="P379" i="43"/>
  <c r="Z379" i="43" s="1"/>
  <c r="A379" i="43"/>
  <c r="AA379" i="43"/>
  <c r="AO379" i="43" s="1"/>
  <c r="AJ367" i="43"/>
  <c r="V367" i="43"/>
  <c r="AM351" i="43"/>
  <c r="Y351" i="43"/>
  <c r="AH331" i="43"/>
  <c r="T331" i="43"/>
  <c r="AD323" i="43"/>
  <c r="AP323" i="43" s="1"/>
  <c r="C323" i="43"/>
  <c r="A323" i="43"/>
  <c r="P323" i="43"/>
  <c r="Z323" i="43" s="1"/>
  <c r="AA323" i="43"/>
  <c r="AO323" i="43" s="1"/>
  <c r="B323" i="43"/>
  <c r="R307" i="43"/>
  <c r="AF307" i="43"/>
  <c r="T15" i="43"/>
  <c r="AH15" i="43"/>
  <c r="S43" i="43"/>
  <c r="AG43" i="43"/>
  <c r="U51" i="43"/>
  <c r="AI51" i="43"/>
  <c r="AE71" i="43"/>
  <c r="Q71" i="43"/>
  <c r="X83" i="43"/>
  <c r="AL83" i="43"/>
  <c r="AG95" i="43"/>
  <c r="S95" i="43"/>
  <c r="T111" i="43"/>
  <c r="AH111" i="43"/>
  <c r="AG115" i="43"/>
  <c r="S115" i="43"/>
  <c r="X143" i="43"/>
  <c r="AL143" i="43"/>
  <c r="T151" i="43"/>
  <c r="AH151" i="43"/>
  <c r="T195" i="43"/>
  <c r="AH195" i="43"/>
  <c r="U207" i="43"/>
  <c r="AI207" i="43"/>
  <c r="T215" i="43"/>
  <c r="AH215" i="43"/>
  <c r="AL223" i="43"/>
  <c r="X223" i="43"/>
  <c r="AL243" i="43"/>
  <c r="X243" i="43"/>
  <c r="S263" i="43"/>
  <c r="AG263" i="43"/>
  <c r="AG283" i="43"/>
  <c r="S283" i="43"/>
  <c r="T499" i="43"/>
  <c r="AH499" i="43"/>
  <c r="AP361" i="43"/>
  <c r="AN361" i="43"/>
  <c r="AN337" i="43"/>
  <c r="AP337" i="43"/>
  <c r="AP313" i="43"/>
  <c r="AN313" i="43"/>
  <c r="AP417" i="43"/>
  <c r="AN417" i="43"/>
  <c r="AP401" i="43"/>
  <c r="AN401" i="43"/>
  <c r="R129" i="43"/>
  <c r="AJ65" i="43"/>
  <c r="AH91" i="43"/>
  <c r="Q163" i="43"/>
  <c r="AF245" i="43"/>
  <c r="V45" i="43"/>
  <c r="Y81" i="43"/>
  <c r="T145" i="43"/>
  <c r="T57" i="43"/>
  <c r="X23" i="43"/>
  <c r="X219" i="43"/>
  <c r="C49" i="43"/>
  <c r="U231" i="43"/>
  <c r="AJ81" i="43"/>
  <c r="AG269" i="43"/>
  <c r="AG133" i="43"/>
  <c r="AG101" i="43"/>
  <c r="AG85" i="43"/>
  <c r="AG61" i="43"/>
  <c r="AG41" i="43"/>
  <c r="AG9" i="43"/>
  <c r="Q47" i="43"/>
  <c r="AJ201" i="43"/>
  <c r="AA117" i="43"/>
  <c r="AO117" i="43" s="1"/>
  <c r="AH187" i="43"/>
  <c r="X63" i="43"/>
  <c r="AL199" i="43"/>
  <c r="AL323" i="43"/>
  <c r="Y463" i="43"/>
  <c r="AL459" i="43"/>
  <c r="R447" i="43"/>
  <c r="AF177" i="43"/>
  <c r="R177" i="43"/>
  <c r="AE157" i="43"/>
  <c r="Q157" i="43"/>
  <c r="AL241" i="43"/>
  <c r="X241" i="43"/>
  <c r="AL113" i="43"/>
  <c r="X113" i="43"/>
  <c r="X49" i="43"/>
  <c r="AL49" i="43"/>
  <c r="S273" i="43"/>
  <c r="AG273" i="43"/>
  <c r="V373" i="43"/>
  <c r="AJ373" i="43"/>
  <c r="V377" i="43"/>
  <c r="AJ377" i="43"/>
  <c r="U457" i="43"/>
  <c r="AI457" i="43"/>
  <c r="Q317" i="43"/>
  <c r="AE317" i="43"/>
  <c r="T389" i="43"/>
  <c r="AH389" i="43"/>
  <c r="AG389" i="43"/>
  <c r="S389" i="43"/>
  <c r="C17" i="43"/>
  <c r="P17" i="43"/>
  <c r="Z17" i="43" s="1"/>
  <c r="AA17" i="43"/>
  <c r="AO17" i="43" s="1"/>
  <c r="U29" i="43"/>
  <c r="AI29" i="43"/>
  <c r="AJ37" i="43"/>
  <c r="V37" i="43"/>
  <c r="U69" i="43"/>
  <c r="AI69" i="43"/>
  <c r="C77" i="43"/>
  <c r="B77" i="43"/>
  <c r="AA77" i="43"/>
  <c r="AO77" i="43" s="1"/>
  <c r="R89" i="43"/>
  <c r="AF89" i="43"/>
  <c r="P89" i="43"/>
  <c r="A89" i="43"/>
  <c r="AD89" i="43"/>
  <c r="AP89" i="43" s="1"/>
  <c r="B89" i="43"/>
  <c r="AA89" i="43"/>
  <c r="AO89" i="43" s="1"/>
  <c r="AD113" i="43"/>
  <c r="B113" i="43"/>
  <c r="C113" i="43"/>
  <c r="A113" i="43"/>
  <c r="AA113" i="43"/>
  <c r="AO113" i="43" s="1"/>
  <c r="P133" i="43"/>
  <c r="A133" i="43"/>
  <c r="AD133" i="43"/>
  <c r="AP133" i="43" s="1"/>
  <c r="B133" i="43"/>
  <c r="C133" i="43"/>
  <c r="AD137" i="43"/>
  <c r="A137" i="43"/>
  <c r="C137" i="43"/>
  <c r="B137" i="43"/>
  <c r="P137" i="43"/>
  <c r="Z137" i="43" s="1"/>
  <c r="AA137" i="43"/>
  <c r="AO137" i="43" s="1"/>
  <c r="P153" i="43"/>
  <c r="A153" i="43"/>
  <c r="B153" i="43"/>
  <c r="C153" i="43"/>
  <c r="AD153" i="43"/>
  <c r="AP153" i="43" s="1"/>
  <c r="AA153" i="43"/>
  <c r="AO153" i="43" s="1"/>
  <c r="R165" i="43"/>
  <c r="AF165" i="43"/>
  <c r="Q185" i="43"/>
  <c r="AE185" i="43"/>
  <c r="V193" i="43"/>
  <c r="AJ193" i="43"/>
  <c r="R197" i="43"/>
  <c r="AF197" i="43"/>
  <c r="AJ213" i="43"/>
  <c r="V213" i="43"/>
  <c r="AI221" i="43"/>
  <c r="U221" i="43"/>
  <c r="AD229" i="43"/>
  <c r="C229" i="43"/>
  <c r="T241" i="43"/>
  <c r="AH241" i="43"/>
  <c r="S261" i="43"/>
  <c r="AG261" i="43"/>
  <c r="P273" i="43"/>
  <c r="C273" i="43"/>
  <c r="B273" i="43"/>
  <c r="A273" i="43"/>
  <c r="AD273" i="43"/>
  <c r="AP273" i="43" s="1"/>
  <c r="C281" i="43"/>
  <c r="AD281" i="43"/>
  <c r="AA281" i="43"/>
  <c r="AO281" i="43" s="1"/>
  <c r="C293" i="43"/>
  <c r="AD293" i="43"/>
  <c r="B293" i="43"/>
  <c r="P293" i="43"/>
  <c r="AB293" i="43" s="1"/>
  <c r="AA293" i="43"/>
  <c r="AO293" i="43" s="1"/>
  <c r="AE179" i="43"/>
  <c r="Q179" i="43"/>
  <c r="T127" i="43"/>
  <c r="AH127" i="43"/>
  <c r="AJ335" i="43"/>
  <c r="V335" i="43"/>
  <c r="Q415" i="43"/>
  <c r="AE415" i="43"/>
  <c r="AG303" i="43"/>
  <c r="S303" i="43"/>
  <c r="AJ491" i="43"/>
  <c r="V491" i="43"/>
  <c r="B455" i="43"/>
  <c r="AD455" i="43"/>
  <c r="AP455" i="43" s="1"/>
  <c r="C455" i="43"/>
  <c r="P455" i="43"/>
  <c r="Z455" i="43" s="1"/>
  <c r="A455" i="43"/>
  <c r="AA455" i="43"/>
  <c r="AO455" i="43" s="1"/>
  <c r="AD451" i="43"/>
  <c r="A451" i="43"/>
  <c r="C451" i="43"/>
  <c r="P451" i="43"/>
  <c r="Z451" i="43" s="1"/>
  <c r="B451" i="43"/>
  <c r="AI443" i="43"/>
  <c r="U443" i="43"/>
  <c r="AD427" i="43"/>
  <c r="AP427" i="43" s="1"/>
  <c r="B427" i="43"/>
  <c r="P427" i="43"/>
  <c r="Z427" i="43" s="1"/>
  <c r="AA427" i="43"/>
  <c r="AO427" i="43" s="1"/>
  <c r="W407" i="43"/>
  <c r="AK407" i="43"/>
  <c r="C391" i="43"/>
  <c r="B391" i="43"/>
  <c r="AD391" i="43"/>
  <c r="AP391" i="43" s="1"/>
  <c r="P391" i="43"/>
  <c r="Z391" i="43" s="1"/>
  <c r="AA391" i="43"/>
  <c r="AO391" i="43" s="1"/>
  <c r="AJ383" i="43"/>
  <c r="V383" i="43"/>
  <c r="AJ371" i="43"/>
  <c r="V371" i="43"/>
  <c r="B359" i="43"/>
  <c r="AD359" i="43"/>
  <c r="AP359" i="43" s="1"/>
  <c r="P359" i="43"/>
  <c r="Z359" i="43" s="1"/>
  <c r="A359" i="43"/>
  <c r="AA359" i="43"/>
  <c r="AO359" i="43" s="1"/>
  <c r="C359" i="43"/>
  <c r="AD343" i="43"/>
  <c r="A343" i="43"/>
  <c r="C343" i="43"/>
  <c r="AA343" i="43"/>
  <c r="AO343" i="43" s="1"/>
  <c r="P343" i="43"/>
  <c r="Z343" i="43" s="1"/>
  <c r="B343" i="43"/>
  <c r="R311" i="43"/>
  <c r="AF311" i="43"/>
  <c r="U303" i="43"/>
  <c r="AI303" i="43"/>
  <c r="S27" i="43"/>
  <c r="AG27" i="43"/>
  <c r="X31" i="43"/>
  <c r="AL31" i="43"/>
  <c r="R55" i="43"/>
  <c r="AF55" i="43"/>
  <c r="U75" i="43"/>
  <c r="AI75" i="43"/>
  <c r="AG103" i="43"/>
  <c r="S103" i="43"/>
  <c r="T123" i="43"/>
  <c r="AH123" i="43"/>
  <c r="AG135" i="43"/>
  <c r="S135" i="43"/>
  <c r="AE159" i="43"/>
  <c r="Q159" i="43"/>
  <c r="T183" i="43"/>
  <c r="AH183" i="43"/>
  <c r="AG187" i="43"/>
  <c r="S187" i="43"/>
  <c r="X251" i="43"/>
  <c r="AL251" i="43"/>
  <c r="AG275" i="43"/>
  <c r="S275" i="43"/>
  <c r="U227" i="43"/>
  <c r="AI227" i="43"/>
  <c r="T51" i="43"/>
  <c r="AH51" i="43"/>
  <c r="AG31" i="43"/>
  <c r="S31" i="43"/>
  <c r="AH439" i="43"/>
  <c r="T439" i="43"/>
  <c r="AP381" i="43"/>
  <c r="AN381" i="43"/>
  <c r="AP429" i="43"/>
  <c r="AN429" i="43"/>
  <c r="AF181" i="43"/>
  <c r="AI19" i="43"/>
  <c r="Q73" i="43"/>
  <c r="AA273" i="43"/>
  <c r="AO273" i="43" s="1"/>
  <c r="AI201" i="43"/>
  <c r="T237" i="43"/>
  <c r="AH97" i="43"/>
  <c r="AJ217" i="43"/>
  <c r="AL127" i="43"/>
  <c r="P77" i="43"/>
  <c r="Z77" i="43" s="1"/>
  <c r="T363" i="43"/>
  <c r="C427" i="43"/>
  <c r="AP197" i="43"/>
  <c r="AN197" i="43"/>
  <c r="AF149" i="43"/>
  <c r="AF25" i="43"/>
  <c r="U171" i="43"/>
  <c r="AA229" i="43"/>
  <c r="AO229" i="43" s="1"/>
  <c r="AA277" i="43"/>
  <c r="AO277" i="43" s="1"/>
  <c r="P261" i="43"/>
  <c r="AH59" i="43"/>
  <c r="Q87" i="43"/>
  <c r="AI175" i="43"/>
  <c r="X155" i="43"/>
  <c r="X119" i="43"/>
  <c r="AA387" i="43"/>
  <c r="AO387" i="43" s="1"/>
  <c r="Y177" i="43"/>
  <c r="AN385" i="43"/>
  <c r="A49" i="43"/>
  <c r="B17" i="43"/>
  <c r="V381" i="43"/>
  <c r="AJ381" i="43"/>
  <c r="S359" i="43"/>
  <c r="AG359" i="43"/>
  <c r="AJ1195" i="43"/>
  <c r="V1195" i="43"/>
  <c r="AG1195" i="43"/>
  <c r="S1195" i="43"/>
  <c r="S1187" i="43"/>
  <c r="AG1187" i="43"/>
  <c r="T1183" i="43"/>
  <c r="AH1183" i="43"/>
  <c r="AE1175" i="43"/>
  <c r="Q1175" i="43"/>
  <c r="AM1171" i="43"/>
  <c r="Y1171" i="43"/>
  <c r="AH1163" i="43"/>
  <c r="T1163" i="43"/>
  <c r="AE1159" i="43"/>
  <c r="Q1159" i="43"/>
  <c r="AJ1155" i="43"/>
  <c r="V1155" i="43"/>
  <c r="AL1139" i="43"/>
  <c r="X1139" i="43"/>
  <c r="AF1166" i="43"/>
  <c r="R1166" i="43"/>
  <c r="T1146" i="43"/>
  <c r="AH1146" i="43"/>
  <c r="AE1138" i="43"/>
  <c r="Q1138" i="43"/>
  <c r="AK1186" i="43"/>
  <c r="W1186" i="43"/>
  <c r="T1186" i="43"/>
  <c r="AH1186" i="43"/>
  <c r="AK1177" i="43"/>
  <c r="W1177" i="43"/>
  <c r="AK1173" i="43"/>
  <c r="W1173" i="43"/>
  <c r="A247" i="43"/>
  <c r="AD247" i="43"/>
  <c r="AN247" i="43" s="1"/>
  <c r="AL1200" i="43"/>
  <c r="X1200" i="43"/>
  <c r="AE1152" i="43"/>
  <c r="Q1152" i="43"/>
  <c r="AI1196" i="43"/>
  <c r="U1196" i="43"/>
  <c r="AF1196" i="43"/>
  <c r="R1196" i="43"/>
  <c r="AE1188" i="43"/>
  <c r="Q1188" i="43"/>
  <c r="X1180" i="43"/>
  <c r="AL1180" i="43"/>
  <c r="AH1172" i="43"/>
  <c r="T1172" i="43"/>
  <c r="X1164" i="43"/>
  <c r="AL1164" i="43"/>
  <c r="AJ1148" i="43"/>
  <c r="V1148" i="43"/>
  <c r="AG498" i="43"/>
  <c r="S498" i="43"/>
  <c r="V498" i="43"/>
  <c r="AJ498" i="43"/>
  <c r="AJ466" i="43"/>
  <c r="V466" i="43"/>
  <c r="AK442" i="43"/>
  <c r="W442" i="43"/>
  <c r="V426" i="43"/>
  <c r="AJ426" i="43"/>
  <c r="Q402" i="43"/>
  <c r="AE402" i="43"/>
  <c r="V394" i="43"/>
  <c r="AJ394" i="43"/>
  <c r="AK382" i="43"/>
  <c r="W382" i="43"/>
  <c r="AJ338" i="43"/>
  <c r="V338" i="43"/>
  <c r="R322" i="43"/>
  <c r="AF322" i="43"/>
  <c r="X496" i="43"/>
  <c r="AL496" i="43"/>
  <c r="AI496" i="43"/>
  <c r="U496" i="43"/>
  <c r="R492" i="43"/>
  <c r="AF492" i="43"/>
  <c r="AI488" i="43"/>
  <c r="U488" i="43"/>
  <c r="AE484" i="43"/>
  <c r="Q484" i="43"/>
  <c r="U484" i="43"/>
  <c r="AI484" i="43"/>
  <c r="AI476" i="43"/>
  <c r="U476" i="43"/>
  <c r="V468" i="43"/>
  <c r="AJ468" i="43"/>
  <c r="T464" i="43"/>
  <c r="AH464" i="43"/>
  <c r="S460" i="43"/>
  <c r="AG460" i="43"/>
  <c r="V460" i="43"/>
  <c r="AJ460" i="43"/>
  <c r="R452" i="43"/>
  <c r="AF452" i="43"/>
  <c r="AM452" i="43"/>
  <c r="Y452" i="43"/>
  <c r="V444" i="43"/>
  <c r="AJ444" i="43"/>
  <c r="R444" i="43"/>
  <c r="AF444" i="43"/>
  <c r="AM440" i="43"/>
  <c r="Y440" i="43"/>
  <c r="AF440" i="43"/>
  <c r="R440" i="43"/>
  <c r="V436" i="43"/>
  <c r="AJ436" i="43"/>
  <c r="AM428" i="43"/>
  <c r="Y428" i="43"/>
  <c r="W428" i="43"/>
  <c r="AK428" i="43"/>
  <c r="R428" i="43"/>
  <c r="AF428" i="43"/>
  <c r="AG424" i="43"/>
  <c r="S424" i="43"/>
  <c r="T420" i="43"/>
  <c r="AH420" i="43"/>
  <c r="AE412" i="43"/>
  <c r="Q412" i="43"/>
  <c r="T412" i="43"/>
  <c r="AH412" i="43"/>
  <c r="AG408" i="43"/>
  <c r="S408" i="43"/>
  <c r="Q400" i="43"/>
  <c r="AE400" i="43"/>
  <c r="AH400" i="43"/>
  <c r="T400" i="43"/>
  <c r="V392" i="43"/>
  <c r="AJ392" i="43"/>
  <c r="Q388" i="43"/>
  <c r="AE388" i="43"/>
  <c r="V388" i="43"/>
  <c r="AJ388" i="43"/>
  <c r="Y384" i="43"/>
  <c r="AM384" i="43"/>
  <c r="U380" i="43"/>
  <c r="AI380" i="43"/>
  <c r="Q380" i="43"/>
  <c r="AE380" i="43"/>
  <c r="AF376" i="43"/>
  <c r="R376" i="43"/>
  <c r="AJ372" i="43"/>
  <c r="V372" i="43"/>
  <c r="AH368" i="43"/>
  <c r="T368" i="43"/>
  <c r="Q368" i="43"/>
  <c r="AE368" i="43"/>
  <c r="V364" i="43"/>
  <c r="AJ364" i="43"/>
  <c r="AE356" i="43"/>
  <c r="Q356" i="43"/>
  <c r="R352" i="43"/>
  <c r="AF352" i="43"/>
  <c r="U348" i="43"/>
  <c r="AI348" i="43"/>
  <c r="V348" i="43"/>
  <c r="AJ348" i="43"/>
  <c r="AI340" i="43"/>
  <c r="U340" i="43"/>
  <c r="Q332" i="43"/>
  <c r="AE332" i="43"/>
  <c r="AK332" i="43"/>
  <c r="W332" i="43"/>
  <c r="V320" i="43"/>
  <c r="AJ320" i="43"/>
  <c r="AF316" i="43"/>
  <c r="R316" i="43"/>
  <c r="AI308" i="43"/>
  <c r="U308" i="43"/>
  <c r="AE304" i="43"/>
  <c r="Q304" i="43"/>
  <c r="Y449" i="43"/>
  <c r="AM449" i="43"/>
  <c r="AJ315" i="43"/>
  <c r="V315" i="43"/>
  <c r="AJ417" i="43"/>
  <c r="V417" i="43"/>
  <c r="Q391" i="43"/>
  <c r="AE391" i="43"/>
  <c r="Q305" i="43"/>
  <c r="AE305" i="43"/>
  <c r="AL463" i="43"/>
  <c r="X463" i="43"/>
  <c r="AH369" i="43"/>
  <c r="T369" i="43"/>
  <c r="Q489" i="43"/>
  <c r="AE489" i="43"/>
  <c r="U15" i="43"/>
  <c r="U47" i="43"/>
  <c r="U79" i="43"/>
  <c r="U119" i="43"/>
  <c r="W189" i="43"/>
  <c r="AE243" i="43"/>
  <c r="Y37" i="43"/>
  <c r="Y101" i="43"/>
  <c r="AK257" i="43"/>
  <c r="AK29" i="43"/>
  <c r="Y141" i="43"/>
  <c r="W203" i="43"/>
  <c r="AM243" i="43"/>
  <c r="AM31" i="43"/>
  <c r="AM215" i="43"/>
  <c r="W39" i="43"/>
  <c r="AK71" i="43"/>
  <c r="AJ132" i="43"/>
  <c r="AF195" i="43"/>
  <c r="R159" i="43"/>
  <c r="R127" i="43"/>
  <c r="U1189" i="43"/>
  <c r="AE329" i="43"/>
  <c r="AJ260" i="43"/>
  <c r="T335" i="43"/>
  <c r="AL484" i="43"/>
  <c r="AK452" i="43"/>
  <c r="AL488" i="43"/>
  <c r="T432" i="43"/>
  <c r="Q420" i="43"/>
  <c r="S1158" i="43"/>
  <c r="AN13" i="43"/>
  <c r="AP13" i="43"/>
  <c r="Y207" i="43"/>
  <c r="U1164" i="43"/>
  <c r="AH1195" i="43"/>
  <c r="AF287" i="43"/>
  <c r="AF191" i="43"/>
  <c r="AF91" i="43"/>
  <c r="AF27" i="43"/>
  <c r="V259" i="43"/>
  <c r="AJ343" i="43"/>
  <c r="AE425" i="43"/>
  <c r="S347" i="43"/>
  <c r="T436" i="43"/>
  <c r="AJ494" i="43"/>
  <c r="AL468" i="43"/>
  <c r="S334" i="43"/>
  <c r="R360" i="43"/>
  <c r="U356" i="43"/>
  <c r="AE456" i="43"/>
  <c r="AI129" i="43"/>
  <c r="AK75" i="43"/>
  <c r="AK123" i="43"/>
  <c r="V203" i="43"/>
  <c r="AD1142" i="43"/>
  <c r="AN1142" i="43" s="1"/>
  <c r="AD1162" i="43"/>
  <c r="AP1162" i="43" s="1"/>
  <c r="AD1190" i="43"/>
  <c r="AP1190" i="43" s="1"/>
  <c r="V75" i="43"/>
  <c r="AK27" i="43"/>
  <c r="AK1188" i="43"/>
  <c r="AF315" i="43"/>
  <c r="P83" i="43"/>
  <c r="Z83" i="43" s="1"/>
  <c r="AE247" i="43"/>
  <c r="Y245" i="43"/>
  <c r="Q279" i="43"/>
  <c r="U281" i="43"/>
  <c r="AI153" i="43"/>
  <c r="AK59" i="43"/>
  <c r="AK107" i="43"/>
  <c r="V139" i="43"/>
  <c r="AA1138" i="43"/>
  <c r="AO1138" i="43" s="1"/>
  <c r="AD1154" i="43"/>
  <c r="AP1154" i="43" s="1"/>
  <c r="AD1178" i="43"/>
  <c r="AP1178" i="43" s="1"/>
  <c r="AA1178" i="43"/>
  <c r="AO1178" i="43" s="1"/>
  <c r="AJ43" i="43"/>
  <c r="AF199" i="43"/>
  <c r="R135" i="43"/>
  <c r="A1159" i="43"/>
  <c r="T1161" i="43"/>
  <c r="AE1164" i="43"/>
  <c r="Q1168" i="43"/>
  <c r="Q1180" i="43"/>
  <c r="Y413" i="43"/>
  <c r="Q1193" i="43"/>
  <c r="AM454" i="43"/>
  <c r="AE426" i="43"/>
  <c r="AK1165" i="43"/>
  <c r="W434" i="43"/>
  <c r="X1177" i="43"/>
  <c r="S346" i="43"/>
  <c r="AI57" i="43"/>
  <c r="AM93" i="43"/>
  <c r="AK91" i="43"/>
  <c r="AK187" i="43"/>
  <c r="B486" i="43"/>
  <c r="AJ79" i="43"/>
  <c r="Q467" i="43"/>
  <c r="Y1188" i="43"/>
  <c r="AH406" i="43"/>
  <c r="AF478" i="43"/>
  <c r="A187" i="43"/>
  <c r="AD235" i="43"/>
  <c r="AP235" i="43" s="1"/>
  <c r="AH351" i="43"/>
  <c r="W493" i="43"/>
  <c r="R171" i="43"/>
  <c r="AF171" i="43"/>
  <c r="T291" i="43"/>
  <c r="AH291" i="43"/>
  <c r="V321" i="43"/>
  <c r="AJ321" i="43"/>
  <c r="AE423" i="43"/>
  <c r="Q423" i="43"/>
  <c r="U417" i="43"/>
  <c r="AI417" i="43"/>
  <c r="X351" i="43"/>
  <c r="AL351" i="43"/>
  <c r="AK323" i="43"/>
  <c r="W323" i="43"/>
  <c r="AM1191" i="43"/>
  <c r="Y1191" i="43"/>
  <c r="AK1187" i="43"/>
  <c r="W1187" i="43"/>
  <c r="AD1183" i="43"/>
  <c r="AP1183" i="43" s="1"/>
  <c r="B1183" i="43"/>
  <c r="AF1155" i="43"/>
  <c r="R1155" i="43"/>
  <c r="AL1186" i="43"/>
  <c r="X1186" i="43"/>
  <c r="AJ1162" i="43"/>
  <c r="V1162" i="43"/>
  <c r="AK1150" i="43"/>
  <c r="W1150" i="43"/>
  <c r="AL1150" i="43"/>
  <c r="X1150" i="43"/>
  <c r="AI1142" i="43"/>
  <c r="U1142" i="43"/>
  <c r="AJ1142" i="43"/>
  <c r="V1142" i="43"/>
  <c r="V239" i="43"/>
  <c r="AJ239" i="43"/>
  <c r="AF263" i="43"/>
  <c r="R263" i="43"/>
  <c r="AM401" i="43"/>
  <c r="Y401" i="43"/>
  <c r="AI419" i="43"/>
  <c r="U419" i="43"/>
  <c r="Q471" i="43"/>
  <c r="AE471" i="43"/>
  <c r="AE485" i="43"/>
  <c r="Q485" i="43"/>
  <c r="U355" i="43"/>
  <c r="AI355" i="43"/>
  <c r="U329" i="43"/>
  <c r="AI329" i="43"/>
  <c r="AE409" i="43"/>
  <c r="Q409" i="43"/>
  <c r="AL483" i="43"/>
  <c r="X483" i="43"/>
  <c r="X329" i="43"/>
  <c r="AL329" i="43"/>
  <c r="AH381" i="43"/>
  <c r="T381" i="43"/>
  <c r="X407" i="43"/>
  <c r="AL407" i="43"/>
  <c r="AH481" i="43"/>
  <c r="T481" i="43"/>
  <c r="AH431" i="43"/>
  <c r="T431" i="43"/>
  <c r="W335" i="43"/>
  <c r="AK335" i="43"/>
  <c r="AG431" i="43"/>
  <c r="S431" i="43"/>
  <c r="S311" i="43"/>
  <c r="AG311" i="43"/>
  <c r="W453" i="43"/>
  <c r="AK453" i="43"/>
  <c r="AK307" i="43"/>
  <c r="W307" i="43"/>
  <c r="AG373" i="43"/>
  <c r="S373" i="43"/>
  <c r="S331" i="43"/>
  <c r="AG331" i="43"/>
  <c r="Y1197" i="43"/>
  <c r="AM1197" i="43"/>
  <c r="S1193" i="43"/>
  <c r="AG1193" i="43"/>
  <c r="Y1189" i="43"/>
  <c r="AM1189" i="43"/>
  <c r="AK1185" i="43"/>
  <c r="W1185" i="43"/>
  <c r="Q1185" i="43"/>
  <c r="AE1185" i="43"/>
  <c r="AK1181" i="43"/>
  <c r="W1181" i="43"/>
  <c r="AH1177" i="43"/>
  <c r="T1177" i="43"/>
  <c r="W1169" i="43"/>
  <c r="AK1169" i="43"/>
  <c r="AG1161" i="43"/>
  <c r="S1161" i="43"/>
  <c r="AH1157" i="43"/>
  <c r="T1157" i="43"/>
  <c r="AL1153" i="43"/>
  <c r="X1153" i="43"/>
  <c r="Q1145" i="43"/>
  <c r="AE1145" i="43"/>
  <c r="AD131" i="43"/>
  <c r="AP131" i="43" s="1"/>
  <c r="B131" i="43"/>
  <c r="AA171" i="43"/>
  <c r="AO171" i="43" s="1"/>
  <c r="P171" i="43"/>
  <c r="Z171" i="43" s="1"/>
  <c r="P179" i="43"/>
  <c r="Z179" i="43" s="1"/>
  <c r="C179" i="43"/>
  <c r="B195" i="43"/>
  <c r="AA195" i="43"/>
  <c r="AO195" i="43" s="1"/>
  <c r="P195" i="43"/>
  <c r="Z195" i="43" s="1"/>
  <c r="C195" i="43"/>
  <c r="C203" i="43"/>
  <c r="A203" i="43"/>
  <c r="AD211" i="43"/>
  <c r="AP211" i="43" s="1"/>
  <c r="P211" i="43"/>
  <c r="Z211" i="43" s="1"/>
  <c r="C219" i="43"/>
  <c r="P219" i="43"/>
  <c r="Z219" i="43" s="1"/>
  <c r="B219" i="43"/>
  <c r="C227" i="43"/>
  <c r="AD227" i="43"/>
  <c r="AP227" i="43" s="1"/>
  <c r="AD251" i="43"/>
  <c r="AP251" i="43" s="1"/>
  <c r="C251" i="43"/>
  <c r="B267" i="43"/>
  <c r="AA267" i="43"/>
  <c r="AO267" i="43" s="1"/>
  <c r="P267" i="43"/>
  <c r="Z267" i="43" s="1"/>
  <c r="U275" i="43"/>
  <c r="AI275" i="43"/>
  <c r="C283" i="43"/>
  <c r="A283" i="43"/>
  <c r="AH1200" i="43"/>
  <c r="T1200" i="43"/>
  <c r="AF1184" i="43"/>
  <c r="R1184" i="43"/>
  <c r="AM1176" i="43"/>
  <c r="Y1176" i="43"/>
  <c r="T1168" i="43"/>
  <c r="AH1168" i="43"/>
  <c r="C1160" i="43"/>
  <c r="P1160" i="43"/>
  <c r="Z1160" i="43" s="1"/>
  <c r="AG1152" i="43"/>
  <c r="S1152" i="43"/>
  <c r="AK1152" i="43"/>
  <c r="W1152" i="43"/>
  <c r="AF1152" i="43"/>
  <c r="R1152" i="43"/>
  <c r="AJ1180" i="43"/>
  <c r="V1180" i="43"/>
  <c r="C1172" i="43"/>
  <c r="A1172" i="43"/>
  <c r="AM1156" i="43"/>
  <c r="Y1156" i="43"/>
  <c r="C1156" i="43"/>
  <c r="B1156" i="43"/>
  <c r="AK1148" i="43"/>
  <c r="W1148" i="43"/>
  <c r="P1148" i="43"/>
  <c r="Z1148" i="43" s="1"/>
  <c r="C1148" i="43"/>
  <c r="A1148" i="43"/>
  <c r="AL1140" i="43"/>
  <c r="X1140" i="43"/>
  <c r="Y494" i="43"/>
  <c r="AM494" i="43"/>
  <c r="C494" i="43"/>
  <c r="AD494" i="43"/>
  <c r="AP494" i="43" s="1"/>
  <c r="B494" i="43"/>
  <c r="V490" i="43"/>
  <c r="AJ490" i="43"/>
  <c r="C486" i="43"/>
  <c r="P486" i="43"/>
  <c r="AB486" i="43" s="1"/>
  <c r="AA486" i="43"/>
  <c r="AO486" i="43" s="1"/>
  <c r="A486" i="43"/>
  <c r="T482" i="43"/>
  <c r="AH482" i="43"/>
  <c r="B478" i="43"/>
  <c r="AD478" i="43"/>
  <c r="AP478" i="43" s="1"/>
  <c r="A478" i="43"/>
  <c r="AH474" i="43"/>
  <c r="T474" i="43"/>
  <c r="AG474" i="43"/>
  <c r="S474" i="43"/>
  <c r="AE470" i="43"/>
  <c r="Q470" i="43"/>
  <c r="P470" i="43"/>
  <c r="A470" i="43"/>
  <c r="C470" i="43"/>
  <c r="AA470" i="43"/>
  <c r="AO470" i="43" s="1"/>
  <c r="Q466" i="43"/>
  <c r="AE466" i="43"/>
  <c r="W466" i="43"/>
  <c r="AK466" i="43"/>
  <c r="W462" i="43"/>
  <c r="AK462" i="43"/>
  <c r="Y462" i="43"/>
  <c r="AM462" i="43"/>
  <c r="B462" i="43"/>
  <c r="P462" i="43"/>
  <c r="Z462" i="43" s="1"/>
  <c r="X458" i="43"/>
  <c r="AL458" i="43"/>
  <c r="AL446" i="43"/>
  <c r="X446" i="43"/>
  <c r="R446" i="43"/>
  <c r="AF446" i="43"/>
  <c r="A446" i="43"/>
  <c r="B446" i="43"/>
  <c r="AD446" i="43"/>
  <c r="AP446" i="43" s="1"/>
  <c r="AG442" i="43"/>
  <c r="S442" i="43"/>
  <c r="AI438" i="43"/>
  <c r="U438" i="43"/>
  <c r="P438" i="43"/>
  <c r="Z438" i="43" s="1"/>
  <c r="AD438" i="43"/>
  <c r="AP438" i="43" s="1"/>
  <c r="AA438" i="43"/>
  <c r="AO438" i="43" s="1"/>
  <c r="A438" i="43"/>
  <c r="X434" i="43"/>
  <c r="AL434" i="43"/>
  <c r="AH426" i="43"/>
  <c r="T426" i="43"/>
  <c r="AG422" i="43"/>
  <c r="S422" i="43"/>
  <c r="AH418" i="43"/>
  <c r="T418" i="43"/>
  <c r="AI414" i="43"/>
  <c r="U414" i="43"/>
  <c r="AD406" i="43"/>
  <c r="A406" i="43"/>
  <c r="B406" i="43"/>
  <c r="T402" i="43"/>
  <c r="AH402" i="43"/>
  <c r="W402" i="43"/>
  <c r="AK402" i="43"/>
  <c r="Y398" i="43"/>
  <c r="AM398" i="43"/>
  <c r="A398" i="43"/>
  <c r="AD398" i="43"/>
  <c r="AP398" i="43" s="1"/>
  <c r="B398" i="43"/>
  <c r="AK394" i="43"/>
  <c r="W394" i="43"/>
  <c r="U390" i="43"/>
  <c r="AI390" i="43"/>
  <c r="AJ390" i="43"/>
  <c r="V390" i="43"/>
  <c r="P390" i="43"/>
  <c r="Z390" i="43" s="1"/>
  <c r="C390" i="43"/>
  <c r="A390" i="43"/>
  <c r="AD390" i="43"/>
  <c r="AP390" i="43" s="1"/>
  <c r="AI386" i="43"/>
  <c r="U386" i="43"/>
  <c r="Y382" i="43"/>
  <c r="AM382" i="43"/>
  <c r="U378" i="43"/>
  <c r="AI378" i="43"/>
  <c r="S378" i="43"/>
  <c r="AG378" i="43"/>
  <c r="AD374" i="43"/>
  <c r="P374" i="43"/>
  <c r="Z374" i="43" s="1"/>
  <c r="A374" i="43"/>
  <c r="C374" i="43"/>
  <c r="B374" i="43"/>
  <c r="U370" i="43"/>
  <c r="AI370" i="43"/>
  <c r="Q370" i="43"/>
  <c r="AE370" i="43"/>
  <c r="AJ366" i="43"/>
  <c r="V366" i="43"/>
  <c r="B366" i="43"/>
  <c r="C366" i="43"/>
  <c r="C358" i="43"/>
  <c r="B358" i="43"/>
  <c r="AI354" i="43"/>
  <c r="U354" i="43"/>
  <c r="V350" i="43"/>
  <c r="AJ350" i="43"/>
  <c r="AG342" i="43"/>
  <c r="S342" i="43"/>
  <c r="P342" i="43"/>
  <c r="C342" i="43"/>
  <c r="B342" i="43"/>
  <c r="Y338" i="43"/>
  <c r="AM338" i="43"/>
  <c r="Q338" i="43"/>
  <c r="AE338" i="43"/>
  <c r="AL334" i="43"/>
  <c r="X334" i="43"/>
  <c r="Y334" i="43"/>
  <c r="AM334" i="43"/>
  <c r="A334" i="43"/>
  <c r="B334" i="43"/>
  <c r="C334" i="43"/>
  <c r="AD334" i="43"/>
  <c r="AP334" i="43" s="1"/>
  <c r="AG330" i="43"/>
  <c r="S330" i="43"/>
  <c r="U326" i="43"/>
  <c r="AI326" i="43"/>
  <c r="P326" i="43"/>
  <c r="A326" i="43"/>
  <c r="B326" i="43"/>
  <c r="U322" i="43"/>
  <c r="AI322" i="43"/>
  <c r="AM318" i="43"/>
  <c r="Y318" i="43"/>
  <c r="B318" i="43"/>
  <c r="P318" i="43"/>
  <c r="Z318" i="43" s="1"/>
  <c r="C318" i="43"/>
  <c r="A318" i="43"/>
  <c r="S314" i="43"/>
  <c r="AG314" i="43"/>
  <c r="Y314" i="43"/>
  <c r="AM314" i="43"/>
  <c r="A310" i="43"/>
  <c r="B310" i="43"/>
  <c r="AD310" i="43"/>
  <c r="AI306" i="43"/>
  <c r="U306" i="43"/>
  <c r="AG302" i="43"/>
  <c r="S302" i="43"/>
  <c r="AL302" i="43"/>
  <c r="X302" i="43"/>
  <c r="AD302" i="43"/>
  <c r="B302" i="43"/>
  <c r="C302" i="43"/>
  <c r="AF188" i="43"/>
  <c r="AF284" i="43"/>
  <c r="AF180" i="43"/>
  <c r="AF204" i="43"/>
  <c r="AF260" i="43"/>
  <c r="AI485" i="43"/>
  <c r="U485" i="43"/>
  <c r="S317" i="43"/>
  <c r="AG317" i="43"/>
  <c r="P45" i="43"/>
  <c r="Z45" i="43" s="1"/>
  <c r="AA45" i="43"/>
  <c r="AO45" i="43" s="1"/>
  <c r="B45" i="43"/>
  <c r="AD73" i="43"/>
  <c r="AP73" i="43" s="1"/>
  <c r="B73" i="43"/>
  <c r="C109" i="43"/>
  <c r="AD109" i="43"/>
  <c r="AP109" i="43" s="1"/>
  <c r="Q145" i="43"/>
  <c r="AE145" i="43"/>
  <c r="P169" i="43"/>
  <c r="AD169" i="43"/>
  <c r="AP169" i="43" s="1"/>
  <c r="P213" i="43"/>
  <c r="B213" i="43"/>
  <c r="A213" i="43"/>
  <c r="AD221" i="43"/>
  <c r="C221" i="43"/>
  <c r="B221" i="43"/>
  <c r="W311" i="43"/>
  <c r="AK311" i="43"/>
  <c r="AI463" i="43"/>
  <c r="U463" i="43"/>
  <c r="AM395" i="43"/>
  <c r="Y395" i="43"/>
  <c r="B383" i="43"/>
  <c r="C383" i="43"/>
  <c r="AD383" i="43"/>
  <c r="AP383" i="43" s="1"/>
  <c r="B367" i="43"/>
  <c r="A367" i="43"/>
  <c r="C367" i="43"/>
  <c r="Y335" i="43"/>
  <c r="AM335" i="43"/>
  <c r="AE323" i="43"/>
  <c r="Q323" i="43"/>
  <c r="V307" i="43"/>
  <c r="AJ307" i="43"/>
  <c r="P407" i="43"/>
  <c r="AB407" i="43" s="1"/>
  <c r="AJ57" i="43"/>
  <c r="AE195" i="43"/>
  <c r="P209" i="43"/>
  <c r="Z209" i="43" s="1"/>
  <c r="AE193" i="43"/>
  <c r="AE65" i="43"/>
  <c r="AG19" i="43"/>
  <c r="AJ153" i="43"/>
  <c r="AH233" i="43"/>
  <c r="X165" i="43"/>
  <c r="AA109" i="43"/>
  <c r="AO109" i="43" s="1"/>
  <c r="AI199" i="43"/>
  <c r="AL263" i="43"/>
  <c r="AL111" i="43"/>
  <c r="AL187" i="43"/>
  <c r="AL39" i="43"/>
  <c r="AH251" i="43"/>
  <c r="AA73" i="43"/>
  <c r="AO73" i="43" s="1"/>
  <c r="AN349" i="43"/>
  <c r="R15" i="43"/>
  <c r="AL477" i="43"/>
  <c r="AL387" i="43"/>
  <c r="AL107" i="43"/>
  <c r="R87" i="43"/>
  <c r="AA61" i="43"/>
  <c r="AO61" i="43" s="1"/>
  <c r="U383" i="43"/>
  <c r="AG323" i="43"/>
  <c r="V313" i="43"/>
  <c r="AH409" i="43"/>
  <c r="AF147" i="43"/>
  <c r="R147" i="43"/>
  <c r="V455" i="43"/>
  <c r="AJ455" i="43"/>
  <c r="R385" i="43"/>
  <c r="AF385" i="43"/>
  <c r="AJ445" i="43"/>
  <c r="V445" i="43"/>
  <c r="AF391" i="43"/>
  <c r="R391" i="43"/>
  <c r="AF437" i="43"/>
  <c r="R437" i="43"/>
  <c r="AJ481" i="43"/>
  <c r="V481" i="43"/>
  <c r="AJ353" i="43"/>
  <c r="V353" i="43"/>
  <c r="AF411" i="43"/>
  <c r="R411" i="43"/>
  <c r="U403" i="43"/>
  <c r="AI403" i="43"/>
  <c r="U449" i="43"/>
  <c r="AI449" i="43"/>
  <c r="Q357" i="43"/>
  <c r="AE357" i="43"/>
  <c r="AI319" i="43"/>
  <c r="U319" i="43"/>
  <c r="Q451" i="43"/>
  <c r="AE451" i="43"/>
  <c r="AI461" i="43"/>
  <c r="U461" i="43"/>
  <c r="Q327" i="43"/>
  <c r="AE327" i="43"/>
  <c r="X411" i="43"/>
  <c r="AL411" i="43"/>
  <c r="T461" i="43"/>
  <c r="AH461" i="43"/>
  <c r="AH435" i="43"/>
  <c r="T435" i="43"/>
  <c r="AH401" i="43"/>
  <c r="T401" i="43"/>
  <c r="X471" i="43"/>
  <c r="AL471" i="43"/>
  <c r="AL331" i="43"/>
  <c r="X331" i="43"/>
  <c r="AH383" i="43"/>
  <c r="T383" i="43"/>
  <c r="AK479" i="43"/>
  <c r="W479" i="43"/>
  <c r="W319" i="43"/>
  <c r="AK319" i="43"/>
  <c r="AG381" i="43"/>
  <c r="S381" i="43"/>
  <c r="V499" i="43"/>
  <c r="AJ499" i="43"/>
  <c r="W387" i="43"/>
  <c r="AK387" i="43"/>
  <c r="AG409" i="43"/>
  <c r="S409" i="43"/>
  <c r="R497" i="43"/>
  <c r="AF497" i="43"/>
  <c r="AF499" i="43"/>
  <c r="R499" i="43"/>
  <c r="W355" i="43"/>
  <c r="AK355" i="43"/>
  <c r="S455" i="43"/>
  <c r="AG455" i="43"/>
  <c r="S325" i="43"/>
  <c r="AG325" i="43"/>
  <c r="W443" i="43"/>
  <c r="AK443" i="43"/>
  <c r="AK369" i="43"/>
  <c r="W369" i="43"/>
  <c r="S425" i="43"/>
  <c r="AG425" i="43"/>
  <c r="AL1199" i="43"/>
  <c r="X1199" i="43"/>
  <c r="AI1199" i="43"/>
  <c r="U1199" i="43"/>
  <c r="AG1199" i="43"/>
  <c r="S1199" i="43"/>
  <c r="AF1195" i="43"/>
  <c r="R1195" i="43"/>
  <c r="AF1191" i="43"/>
  <c r="R1191" i="43"/>
  <c r="AG1191" i="43"/>
  <c r="S1191" i="43"/>
  <c r="AL1187" i="43"/>
  <c r="X1187" i="43"/>
  <c r="AL1183" i="43"/>
  <c r="X1183" i="43"/>
  <c r="AI1183" i="43"/>
  <c r="U1183" i="43"/>
  <c r="AG1183" i="43"/>
  <c r="S1183" i="43"/>
  <c r="AI1175" i="43"/>
  <c r="U1175" i="43"/>
  <c r="AL1171" i="43"/>
  <c r="X1171" i="43"/>
  <c r="AL1167" i="43"/>
  <c r="X1167" i="43"/>
  <c r="AG1167" i="43"/>
  <c r="S1167" i="43"/>
  <c r="AF1159" i="43"/>
  <c r="R1159" i="43"/>
  <c r="AG1159" i="43"/>
  <c r="S1159" i="43"/>
  <c r="AL1155" i="43"/>
  <c r="X1155" i="43"/>
  <c r="AE1155" i="43"/>
  <c r="Q1155" i="43"/>
  <c r="AE1151" i="43"/>
  <c r="Q1151" i="43"/>
  <c r="AG1151" i="43"/>
  <c r="S1151" i="43"/>
  <c r="AI1147" i="43"/>
  <c r="U1147" i="43"/>
  <c r="AM1143" i="43"/>
  <c r="Y1143" i="43"/>
  <c r="AJ1143" i="43"/>
  <c r="V1143" i="43"/>
  <c r="AE1139" i="43"/>
  <c r="Q1139" i="43"/>
  <c r="AG1194" i="43"/>
  <c r="S1194" i="43"/>
  <c r="AE1194" i="43"/>
  <c r="Q1194" i="43"/>
  <c r="AH1182" i="43"/>
  <c r="T1182" i="43"/>
  <c r="AI1174" i="43"/>
  <c r="U1174" i="43"/>
  <c r="V1166" i="43"/>
  <c r="AJ1166" i="43"/>
  <c r="AH1166" i="43"/>
  <c r="T1166" i="43"/>
  <c r="AI1158" i="43"/>
  <c r="U1158" i="43"/>
  <c r="AG1146" i="43"/>
  <c r="S1146" i="43"/>
  <c r="Y1138" i="43"/>
  <c r="AM1138" i="43"/>
  <c r="AH1138" i="43"/>
  <c r="T1138" i="43"/>
  <c r="AF1198" i="43"/>
  <c r="R1198" i="43"/>
  <c r="AH1190" i="43"/>
  <c r="T1190" i="43"/>
  <c r="AG1186" i="43"/>
  <c r="S1186" i="43"/>
  <c r="AI1178" i="43"/>
  <c r="U1178" i="43"/>
  <c r="AI1162" i="43"/>
  <c r="U1162" i="43"/>
  <c r="AH1162" i="43"/>
  <c r="T1162" i="43"/>
  <c r="AF1150" i="43"/>
  <c r="R1150" i="43"/>
  <c r="AH1142" i="43"/>
  <c r="T1142" i="43"/>
  <c r="V55" i="43"/>
  <c r="AJ55" i="43"/>
  <c r="V23" i="43"/>
  <c r="AJ23" i="43"/>
  <c r="R143" i="43"/>
  <c r="AF143" i="43"/>
  <c r="R465" i="43"/>
  <c r="AF465" i="43"/>
  <c r="R335" i="43"/>
  <c r="AF335" i="43"/>
  <c r="V429" i="43"/>
  <c r="AJ429" i="43"/>
  <c r="AF471" i="43"/>
  <c r="R471" i="43"/>
  <c r="V411" i="43"/>
  <c r="AJ411" i="43"/>
  <c r="AF347" i="43"/>
  <c r="R347" i="43"/>
  <c r="V433" i="43"/>
  <c r="AJ433" i="43"/>
  <c r="AI451" i="43"/>
  <c r="U451" i="43"/>
  <c r="U465" i="43"/>
  <c r="AI465" i="43"/>
  <c r="AE389" i="43"/>
  <c r="Q389" i="43"/>
  <c r="U407" i="43"/>
  <c r="AI407" i="43"/>
  <c r="U373" i="43"/>
  <c r="AI373" i="43"/>
  <c r="U381" i="43"/>
  <c r="AI381" i="43"/>
  <c r="AH413" i="43"/>
  <c r="T413" i="43"/>
  <c r="AF425" i="43"/>
  <c r="R425" i="43"/>
  <c r="Q401" i="43"/>
  <c r="AE401" i="43"/>
  <c r="S313" i="43"/>
  <c r="AG313" i="43"/>
  <c r="AD269" i="43"/>
  <c r="B269" i="43"/>
  <c r="C269" i="43"/>
  <c r="Y379" i="43"/>
  <c r="AM379" i="43"/>
  <c r="U379" i="43"/>
  <c r="AI379" i="43"/>
  <c r="T359" i="43"/>
  <c r="AH359" i="43"/>
  <c r="X467" i="43"/>
  <c r="AL467" i="43"/>
  <c r="AK455" i="43"/>
  <c r="W455" i="43"/>
  <c r="AK447" i="43"/>
  <c r="W447" i="43"/>
  <c r="C435" i="43"/>
  <c r="AD435" i="43"/>
  <c r="AP435" i="43" s="1"/>
  <c r="P435" i="43"/>
  <c r="AB435" i="43" s="1"/>
  <c r="T411" i="43"/>
  <c r="AH411" i="43"/>
  <c r="U371" i="43"/>
  <c r="AI371" i="43"/>
  <c r="U351" i="43"/>
  <c r="AI351" i="43"/>
  <c r="R301" i="43"/>
  <c r="AG277" i="43"/>
  <c r="AG117" i="43"/>
  <c r="AE107" i="43"/>
  <c r="AA37" i="43"/>
  <c r="AO37" i="43" s="1"/>
  <c r="R145" i="43"/>
  <c r="U223" i="43"/>
  <c r="AI43" i="43"/>
  <c r="AE13" i="43"/>
  <c r="AA367" i="43"/>
  <c r="AO367" i="43" s="1"/>
  <c r="AH107" i="43"/>
  <c r="AH55" i="43"/>
  <c r="V89" i="43"/>
  <c r="AJ25" i="43"/>
  <c r="AH79" i="43"/>
  <c r="AM217" i="43"/>
  <c r="AM97" i="43"/>
  <c r="AM33" i="43"/>
  <c r="AM9" i="43"/>
  <c r="S229" i="43"/>
  <c r="S157" i="43"/>
  <c r="S93" i="43"/>
  <c r="AP357" i="43"/>
  <c r="P37" i="43"/>
  <c r="V149" i="43"/>
  <c r="AE161" i="43"/>
  <c r="X37" i="43"/>
  <c r="AH131" i="43"/>
  <c r="AJ129" i="43"/>
  <c r="AH77" i="43"/>
  <c r="AI123" i="43"/>
  <c r="AJ169" i="43"/>
  <c r="AI261" i="43"/>
  <c r="S167" i="43"/>
  <c r="AG179" i="43"/>
  <c r="AN37" i="43"/>
  <c r="AL115" i="43"/>
  <c r="S191" i="43"/>
  <c r="AA241" i="43"/>
  <c r="AO241" i="43" s="1"/>
  <c r="AA29" i="43"/>
  <c r="AO29" i="43" s="1"/>
  <c r="AN353" i="43"/>
  <c r="AM329" i="43"/>
  <c r="R179" i="43"/>
  <c r="T239" i="43"/>
  <c r="Y257" i="43"/>
  <c r="AM357" i="43"/>
  <c r="AM337" i="43"/>
  <c r="AE309" i="43"/>
  <c r="U1187" i="43"/>
  <c r="S451" i="43"/>
  <c r="U491" i="43"/>
  <c r="W1154" i="43"/>
  <c r="U1163" i="43"/>
  <c r="U1171" i="43"/>
  <c r="AF1178" i="43"/>
  <c r="AH305" i="43"/>
  <c r="AK315" i="43"/>
  <c r="W419" i="43"/>
  <c r="V309" i="43"/>
  <c r="A311" i="43"/>
  <c r="A383" i="43"/>
  <c r="B435" i="43"/>
  <c r="R1139" i="43"/>
  <c r="AF1146" i="43"/>
  <c r="S1175" i="43"/>
  <c r="AJ407" i="43"/>
  <c r="R453" i="43"/>
  <c r="W1142" i="43"/>
  <c r="AM393" i="43"/>
  <c r="Y393" i="43"/>
  <c r="U393" i="43"/>
  <c r="AI393" i="43"/>
  <c r="W309" i="43"/>
  <c r="AK309" i="43"/>
  <c r="P105" i="43"/>
  <c r="AA105" i="43"/>
  <c r="AO105" i="43" s="1"/>
  <c r="B189" i="43"/>
  <c r="AD189" i="43"/>
  <c r="P189" i="43"/>
  <c r="Z189" i="43" s="1"/>
  <c r="B201" i="43"/>
  <c r="C201" i="43"/>
  <c r="AA201" i="43"/>
  <c r="AO201" i="43" s="1"/>
  <c r="P289" i="43"/>
  <c r="B289" i="43"/>
  <c r="Y383" i="43"/>
  <c r="AM383" i="43"/>
  <c r="X479" i="43"/>
  <c r="AL479" i="43"/>
  <c r="B479" i="43"/>
  <c r="P479" i="43"/>
  <c r="Z479" i="43" s="1"/>
  <c r="A479" i="43"/>
  <c r="AD479" i="43"/>
  <c r="AP479" i="43" s="1"/>
  <c r="AD443" i="43"/>
  <c r="B443" i="43"/>
  <c r="P443" i="43"/>
  <c r="Z443" i="43" s="1"/>
  <c r="A443" i="43"/>
  <c r="C443" i="43"/>
  <c r="AJ431" i="43"/>
  <c r="V431" i="43"/>
  <c r="AD407" i="43"/>
  <c r="AP407" i="43" s="1"/>
  <c r="B407" i="43"/>
  <c r="R375" i="43"/>
  <c r="AF375" i="43"/>
  <c r="AG355" i="43"/>
  <c r="S355" i="43"/>
  <c r="C331" i="43"/>
  <c r="P331" i="43"/>
  <c r="Z331" i="43" s="1"/>
  <c r="AD331" i="43"/>
  <c r="AP331" i="43" s="1"/>
  <c r="AA331" i="43"/>
  <c r="AO331" i="43" s="1"/>
  <c r="C311" i="43"/>
  <c r="AD311" i="43"/>
  <c r="AN311" i="43" s="1"/>
  <c r="B303" i="43"/>
  <c r="A303" i="43"/>
  <c r="C303" i="43"/>
  <c r="AD303" i="43"/>
  <c r="AP303" i="43" s="1"/>
  <c r="W375" i="43"/>
  <c r="AK375" i="43"/>
  <c r="R265" i="43"/>
  <c r="AH11" i="43"/>
  <c r="Q103" i="43"/>
  <c r="V197" i="43"/>
  <c r="V245" i="43"/>
  <c r="AG141" i="43"/>
  <c r="AA221" i="43"/>
  <c r="AO221" i="43" s="1"/>
  <c r="AA249" i="43"/>
  <c r="AO249" i="43" s="1"/>
  <c r="AA269" i="43"/>
  <c r="AO269" i="43" s="1"/>
  <c r="P367" i="43"/>
  <c r="AB367" i="43" s="1"/>
  <c r="AG33" i="43"/>
  <c r="V165" i="43"/>
  <c r="AH247" i="43"/>
  <c r="AH175" i="43"/>
  <c r="AA303" i="43"/>
  <c r="AO303" i="43" s="1"/>
  <c r="AA213" i="43"/>
  <c r="AO213" i="43" s="1"/>
  <c r="AA311" i="43"/>
  <c r="AO311" i="43" s="1"/>
  <c r="AJ69" i="43"/>
  <c r="AH121" i="43"/>
  <c r="AA169" i="43"/>
  <c r="AO169" i="43" s="1"/>
  <c r="AA479" i="43"/>
  <c r="AO479" i="43" s="1"/>
  <c r="AL71" i="43"/>
  <c r="S147" i="43"/>
  <c r="AL183" i="43"/>
  <c r="AL283" i="43"/>
  <c r="AA435" i="43"/>
  <c r="AO435" i="43" s="1"/>
  <c r="P29" i="43"/>
  <c r="X135" i="43"/>
  <c r="T281" i="43"/>
  <c r="X425" i="43"/>
  <c r="AE177" i="43"/>
  <c r="AA443" i="43"/>
  <c r="AO443" i="43" s="1"/>
  <c r="AF211" i="43"/>
  <c r="AG211" i="43"/>
  <c r="AL415" i="43"/>
  <c r="AH339" i="43"/>
  <c r="AN305" i="43"/>
  <c r="V1186" i="43"/>
  <c r="U311" i="43"/>
  <c r="U1159" i="43"/>
  <c r="V1170" i="43"/>
  <c r="AG423" i="43"/>
  <c r="P311" i="43"/>
  <c r="Z311" i="43" s="1"/>
  <c r="A331" i="43"/>
  <c r="P383" i="43"/>
  <c r="Z383" i="43" s="1"/>
  <c r="A407" i="43"/>
  <c r="A435" i="43"/>
  <c r="AD367" i="43"/>
  <c r="AP367" i="43" s="1"/>
  <c r="C479" i="43"/>
  <c r="W1143" i="43"/>
  <c r="U1198" i="43"/>
  <c r="T387" i="43"/>
  <c r="AH387" i="43"/>
  <c r="T385" i="43"/>
  <c r="AH385" i="43"/>
  <c r="T463" i="43"/>
  <c r="AH463" i="43"/>
  <c r="T333" i="43"/>
  <c r="AH333" i="43"/>
  <c r="AK367" i="43"/>
  <c r="W367" i="43"/>
  <c r="AG417" i="43"/>
  <c r="S417" i="43"/>
  <c r="S491" i="43"/>
  <c r="AG491" i="43"/>
  <c r="AG343" i="43"/>
  <c r="S343" i="43"/>
  <c r="W409" i="43"/>
  <c r="AK409" i="43"/>
  <c r="S401" i="43"/>
  <c r="AG401" i="43"/>
  <c r="U489" i="43"/>
  <c r="AI489" i="43"/>
  <c r="AK423" i="43"/>
  <c r="W423" i="43"/>
  <c r="S363" i="43"/>
  <c r="AG363" i="43"/>
  <c r="AD1197" i="43"/>
  <c r="AP1197" i="43" s="1"/>
  <c r="P1197" i="43"/>
  <c r="Z1197" i="43" s="1"/>
  <c r="C1197" i="43"/>
  <c r="AI1193" i="43"/>
  <c r="U1193" i="43"/>
  <c r="B1189" i="43"/>
  <c r="P1189" i="43"/>
  <c r="Z1189" i="43" s="1"/>
  <c r="AD1189" i="43"/>
  <c r="AP1189" i="43" s="1"/>
  <c r="C1189" i="43"/>
  <c r="A1185" i="43"/>
  <c r="AD1185" i="43"/>
  <c r="AN1185" i="43" s="1"/>
  <c r="B1185" i="43"/>
  <c r="C1185" i="43"/>
  <c r="P1181" i="43"/>
  <c r="Z1181" i="43" s="1"/>
  <c r="C1181" i="43"/>
  <c r="AI1177" i="43"/>
  <c r="U1177" i="43"/>
  <c r="AG1165" i="43"/>
  <c r="S1165" i="43"/>
  <c r="P1165" i="43"/>
  <c r="Z1165" i="43" s="1"/>
  <c r="C1165" i="43"/>
  <c r="AJ1161" i="43"/>
  <c r="V1161" i="43"/>
  <c r="AI1161" i="43"/>
  <c r="U1161" i="43"/>
  <c r="AJ1157" i="43"/>
  <c r="V1157" i="43"/>
  <c r="B1157" i="43"/>
  <c r="C1157" i="43"/>
  <c r="A1157" i="43"/>
  <c r="AD1157" i="43"/>
  <c r="AP1157" i="43" s="1"/>
  <c r="AK1153" i="43"/>
  <c r="W1153" i="43"/>
  <c r="AF1153" i="43"/>
  <c r="R1153" i="43"/>
  <c r="A1149" i="43"/>
  <c r="C1149" i="43"/>
  <c r="AL1145" i="43"/>
  <c r="X1145" i="43"/>
  <c r="AG1145" i="43"/>
  <c r="S1145" i="43"/>
  <c r="AH1141" i="43"/>
  <c r="T1141" i="43"/>
  <c r="AI1137" i="43"/>
  <c r="U1137" i="43"/>
  <c r="B239" i="43"/>
  <c r="A239" i="43"/>
  <c r="AD239" i="43"/>
  <c r="AP239" i="43" s="1"/>
  <c r="A255" i="43"/>
  <c r="C255" i="43"/>
  <c r="B255" i="43"/>
  <c r="AD255" i="43"/>
  <c r="AP255" i="43" s="1"/>
  <c r="B271" i="43"/>
  <c r="A271" i="43"/>
  <c r="C271" i="43"/>
  <c r="P271" i="43"/>
  <c r="Z271" i="43" s="1"/>
  <c r="B287" i="43"/>
  <c r="P287" i="43"/>
  <c r="Z287" i="43" s="1"/>
  <c r="AD287" i="43"/>
  <c r="AP287" i="43" s="1"/>
  <c r="C287" i="43"/>
  <c r="AK1200" i="43"/>
  <c r="W1200" i="43"/>
  <c r="AL1192" i="43"/>
  <c r="X1192" i="43"/>
  <c r="AK1168" i="43"/>
  <c r="W1168" i="43"/>
  <c r="AJ1168" i="43"/>
  <c r="V1168" i="43"/>
  <c r="AI1160" i="43"/>
  <c r="U1160" i="43"/>
  <c r="AH1152" i="43"/>
  <c r="T1152" i="43"/>
  <c r="AM1144" i="43"/>
  <c r="Y1144" i="43"/>
  <c r="AI1136" i="43"/>
  <c r="U1136" i="43"/>
  <c r="AK1164" i="43"/>
  <c r="W1164" i="43"/>
  <c r="AH1164" i="43"/>
  <c r="T1164" i="43"/>
  <c r="U498" i="43"/>
  <c r="AI498" i="43"/>
  <c r="W494" i="43"/>
  <c r="AK494" i="43"/>
  <c r="Y486" i="43"/>
  <c r="AM486" i="43"/>
  <c r="AI478" i="43"/>
  <c r="U478" i="43"/>
  <c r="V478" i="43"/>
  <c r="AJ478" i="43"/>
  <c r="R474" i="43"/>
  <c r="AF474" i="43"/>
  <c r="V474" i="43"/>
  <c r="AJ474" i="43"/>
  <c r="W470" i="43"/>
  <c r="AK470" i="43"/>
  <c r="AG466" i="43"/>
  <c r="S466" i="43"/>
  <c r="W458" i="43"/>
  <c r="AK458" i="43"/>
  <c r="AH454" i="43"/>
  <c r="T454" i="43"/>
  <c r="V450" i="43"/>
  <c r="AJ450" i="43"/>
  <c r="Y446" i="43"/>
  <c r="AM446" i="43"/>
  <c r="AI446" i="43"/>
  <c r="U446" i="43"/>
  <c r="W430" i="43"/>
  <c r="AK430" i="43"/>
  <c r="AK426" i="43"/>
  <c r="W426" i="43"/>
  <c r="T422" i="43"/>
  <c r="AH422" i="43"/>
  <c r="R422" i="43"/>
  <c r="AF422" i="43"/>
  <c r="AK418" i="43"/>
  <c r="W418" i="43"/>
  <c r="AG410" i="43"/>
  <c r="S410" i="43"/>
  <c r="AI406" i="43"/>
  <c r="U406" i="43"/>
  <c r="R406" i="43"/>
  <c r="AF406" i="43"/>
  <c r="AJ402" i="43"/>
  <c r="V402" i="43"/>
  <c r="T398" i="43"/>
  <c r="AH398" i="43"/>
  <c r="AK386" i="43"/>
  <c r="W386" i="43"/>
  <c r="R382" i="43"/>
  <c r="AF382" i="43"/>
  <c r="W378" i="43"/>
  <c r="AK378" i="43"/>
  <c r="U374" i="43"/>
  <c r="AI374" i="43"/>
  <c r="T370" i="43"/>
  <c r="AH370" i="43"/>
  <c r="Y362" i="43"/>
  <c r="AM362" i="43"/>
  <c r="V358" i="43"/>
  <c r="AJ358" i="43"/>
  <c r="Q350" i="43"/>
  <c r="AE350" i="43"/>
  <c r="AL346" i="43"/>
  <c r="X346" i="43"/>
  <c r="U342" i="43"/>
  <c r="AI342" i="43"/>
  <c r="W334" i="43"/>
  <c r="AK334" i="43"/>
  <c r="V326" i="43"/>
  <c r="AJ326" i="43"/>
  <c r="T322" i="43"/>
  <c r="AH322" i="43"/>
  <c r="AH318" i="43"/>
  <c r="T318" i="43"/>
  <c r="V314" i="43"/>
  <c r="AJ314" i="43"/>
  <c r="U310" i="43"/>
  <c r="AI310" i="43"/>
  <c r="T306" i="43"/>
  <c r="AH306" i="43"/>
  <c r="W302" i="43"/>
  <c r="AK302" i="43"/>
  <c r="AG473" i="43"/>
  <c r="AD1149" i="43"/>
  <c r="AN1149" i="43" s="1"/>
  <c r="P1157" i="43"/>
  <c r="Z1157" i="43" s="1"/>
  <c r="S1197" i="43"/>
  <c r="AL469" i="43"/>
  <c r="X469" i="43"/>
  <c r="AG399" i="43"/>
  <c r="S399" i="43"/>
  <c r="C1147" i="43"/>
  <c r="B1147" i="43"/>
  <c r="V1200" i="43"/>
  <c r="AG482" i="43"/>
  <c r="V1173" i="43"/>
  <c r="W1180" i="43"/>
  <c r="AE446" i="43"/>
  <c r="Y1152" i="43"/>
  <c r="S1169" i="43"/>
  <c r="V398" i="43"/>
  <c r="AE478" i="43"/>
  <c r="Q406" i="43"/>
  <c r="AE378" i="43"/>
  <c r="P255" i="43"/>
  <c r="Z255" i="43" s="1"/>
  <c r="AH410" i="43"/>
  <c r="U497" i="43"/>
  <c r="U442" i="43"/>
  <c r="R398" i="43"/>
  <c r="U1188" i="43"/>
  <c r="R454" i="43"/>
  <c r="P1149" i="43"/>
  <c r="Z1149" i="43" s="1"/>
  <c r="C1173" i="43"/>
  <c r="T1196" i="43"/>
  <c r="U1153" i="43"/>
  <c r="B1149" i="43"/>
  <c r="AJ496" i="43"/>
  <c r="U480" i="43"/>
  <c r="R436" i="43"/>
  <c r="R468" i="43"/>
  <c r="T440" i="43"/>
  <c r="AK472" i="43"/>
  <c r="AG444" i="43"/>
  <c r="AK396" i="43"/>
  <c r="AL444" i="43"/>
  <c r="W372" i="43"/>
  <c r="AJ416" i="43"/>
  <c r="AJ296" i="43"/>
  <c r="V296" i="43"/>
  <c r="AK484" i="43"/>
  <c r="W484" i="43"/>
  <c r="AJ448" i="43"/>
  <c r="V448" i="43"/>
  <c r="W440" i="43"/>
  <c r="AK440" i="43"/>
  <c r="T428" i="43"/>
  <c r="AH428" i="43"/>
  <c r="AJ420" i="43"/>
  <c r="V420" i="43"/>
  <c r="AF420" i="43"/>
  <c r="R420" i="43"/>
  <c r="AF416" i="43"/>
  <c r="R416" i="43"/>
  <c r="AF404" i="43"/>
  <c r="R404" i="43"/>
  <c r="AI388" i="43"/>
  <c r="U388" i="43"/>
  <c r="R388" i="43"/>
  <c r="AF388" i="43"/>
  <c r="V384" i="43"/>
  <c r="AJ384" i="43"/>
  <c r="AJ380" i="43"/>
  <c r="V380" i="43"/>
  <c r="Q376" i="43"/>
  <c r="AE376" i="43"/>
  <c r="R372" i="43"/>
  <c r="AF372" i="43"/>
  <c r="S360" i="43"/>
  <c r="AG360" i="43"/>
  <c r="T356" i="43"/>
  <c r="AH356" i="43"/>
  <c r="AE352" i="43"/>
  <c r="Q352" i="43"/>
  <c r="C1101" i="43"/>
  <c r="Z111" i="43"/>
  <c r="AB111" i="43"/>
  <c r="AP249" i="43"/>
  <c r="AJ35" i="43"/>
  <c r="R259" i="43"/>
  <c r="R223" i="43"/>
  <c r="AF99" i="43"/>
  <c r="T1158" i="43"/>
  <c r="AG337" i="43"/>
  <c r="V1147" i="43"/>
  <c r="V1158" i="43"/>
  <c r="AJ1174" i="43"/>
  <c r="T1194" i="43"/>
  <c r="AH397" i="43"/>
  <c r="AF363" i="43"/>
  <c r="AM453" i="43"/>
  <c r="U385" i="43"/>
  <c r="AI343" i="43"/>
  <c r="T465" i="43"/>
  <c r="S481" i="43"/>
  <c r="W417" i="43"/>
  <c r="AN273" i="43"/>
  <c r="AJ1146" i="43"/>
  <c r="U1186" i="43"/>
  <c r="T1175" i="43"/>
  <c r="C1161" i="43"/>
  <c r="AJ227" i="43"/>
  <c r="V227" i="43"/>
  <c r="AJ195" i="43"/>
  <c r="V195" i="43"/>
  <c r="AJ163" i="43"/>
  <c r="V163" i="43"/>
  <c r="R291" i="43"/>
  <c r="AF291" i="43"/>
  <c r="AF319" i="43"/>
  <c r="R319" i="43"/>
  <c r="AF341" i="43"/>
  <c r="R341" i="43"/>
  <c r="R345" i="43"/>
  <c r="AF345" i="43"/>
  <c r="AE321" i="43"/>
  <c r="Q321" i="43"/>
  <c r="U455" i="43"/>
  <c r="AI455" i="43"/>
  <c r="AE387" i="43"/>
  <c r="Q387" i="43"/>
  <c r="X441" i="43"/>
  <c r="AL441" i="43"/>
  <c r="X319" i="43"/>
  <c r="AL319" i="43"/>
  <c r="AL389" i="43"/>
  <c r="X389" i="43"/>
  <c r="AH317" i="43"/>
  <c r="T317" i="43"/>
  <c r="W381" i="43"/>
  <c r="AK381" i="43"/>
  <c r="T495" i="43"/>
  <c r="AH495" i="43"/>
  <c r="S453" i="43"/>
  <c r="AG453" i="43"/>
  <c r="AG377" i="43"/>
  <c r="S377" i="43"/>
  <c r="AK491" i="43"/>
  <c r="W491" i="43"/>
  <c r="W445" i="43"/>
  <c r="AK445" i="43"/>
  <c r="AK305" i="43"/>
  <c r="W305" i="43"/>
  <c r="AH1199" i="43"/>
  <c r="T1199" i="43"/>
  <c r="AH1191" i="43"/>
  <c r="T1191" i="43"/>
  <c r="AM1187" i="43"/>
  <c r="Y1187" i="43"/>
  <c r="AJ1183" i="43"/>
  <c r="V1183" i="43"/>
  <c r="AJ1179" i="43"/>
  <c r="V1179" i="43"/>
  <c r="AH1179" i="43"/>
  <c r="T1179" i="43"/>
  <c r="AG1171" i="43"/>
  <c r="S1171" i="43"/>
  <c r="AJ1167" i="43"/>
  <c r="V1167" i="43"/>
  <c r="AH1167" i="43"/>
  <c r="T1167" i="43"/>
  <c r="AE1163" i="43"/>
  <c r="Q1163" i="43"/>
  <c r="AG1163" i="43"/>
  <c r="S1163" i="43"/>
  <c r="AM1155" i="43"/>
  <c r="Y1155" i="43"/>
  <c r="AI1151" i="43"/>
  <c r="U1151" i="43"/>
  <c r="AF1143" i="43"/>
  <c r="R1143" i="43"/>
  <c r="AI1139" i="43"/>
  <c r="U1139" i="43"/>
  <c r="AK1139" i="43"/>
  <c r="W1139" i="43"/>
  <c r="AF1194" i="43"/>
  <c r="R1194" i="43"/>
  <c r="AM1174" i="43"/>
  <c r="Y1174" i="43"/>
  <c r="AH1174" i="43"/>
  <c r="T1174" i="43"/>
  <c r="AI1166" i="43"/>
  <c r="U1166" i="43"/>
  <c r="AI1154" i="43"/>
  <c r="U1154" i="43"/>
  <c r="AE1146" i="43"/>
  <c r="Q1146" i="43"/>
  <c r="AI1138" i="43"/>
  <c r="U1138" i="43"/>
  <c r="AG1198" i="43"/>
  <c r="S1198" i="43"/>
  <c r="T1198" i="43"/>
  <c r="AH1198" i="43"/>
  <c r="AI1190" i="43"/>
  <c r="U1190" i="43"/>
  <c r="AE1178" i="43"/>
  <c r="Q1178" i="43"/>
  <c r="AJ1150" i="43"/>
  <c r="V1150" i="43"/>
  <c r="AE1150" i="43"/>
  <c r="Q1150" i="43"/>
  <c r="AH1150" i="43"/>
  <c r="T1150" i="43"/>
  <c r="V103" i="43"/>
  <c r="AJ103" i="43"/>
  <c r="AF255" i="43"/>
  <c r="R255" i="43"/>
  <c r="T301" i="43"/>
  <c r="AH301" i="43"/>
  <c r="W167" i="43"/>
  <c r="AK167" i="43"/>
  <c r="W151" i="43"/>
  <c r="AK151" i="43"/>
  <c r="W135" i="43"/>
  <c r="AK135" i="43"/>
  <c r="W103" i="43"/>
  <c r="AK103" i="43"/>
  <c r="V349" i="43"/>
  <c r="AJ349" i="43"/>
  <c r="V331" i="43"/>
  <c r="AJ331" i="43"/>
  <c r="AF389" i="43"/>
  <c r="R389" i="43"/>
  <c r="X485" i="43"/>
  <c r="AL485" i="43"/>
  <c r="AI305" i="43"/>
  <c r="U305" i="43"/>
  <c r="W303" i="43"/>
  <c r="AK303" i="43"/>
  <c r="AH491" i="43"/>
  <c r="T491" i="43"/>
  <c r="AG447" i="43"/>
  <c r="S447" i="43"/>
  <c r="B1193" i="43"/>
  <c r="AD1193" i="43"/>
  <c r="AN1193" i="43" s="1"/>
  <c r="A1193" i="43"/>
  <c r="AF1189" i="43"/>
  <c r="R1189" i="43"/>
  <c r="AH1181" i="43"/>
  <c r="T1181" i="43"/>
  <c r="AD1177" i="43"/>
  <c r="AN1177" i="43" s="1"/>
  <c r="C1177" i="43"/>
  <c r="AL1173" i="43"/>
  <c r="X1173" i="43"/>
  <c r="AI1173" i="43"/>
  <c r="U1173" i="43"/>
  <c r="AK1157" i="43"/>
  <c r="W1157" i="43"/>
  <c r="AK1149" i="43"/>
  <c r="W1149" i="43"/>
  <c r="AG1141" i="43"/>
  <c r="S1141" i="43"/>
  <c r="AF1137" i="43"/>
  <c r="R1137" i="43"/>
  <c r="C499" i="43"/>
  <c r="P499" i="43"/>
  <c r="Z499" i="43" s="1"/>
  <c r="Y151" i="43"/>
  <c r="AM151" i="43"/>
  <c r="Y223" i="43"/>
  <c r="AM223" i="43"/>
  <c r="C279" i="43"/>
  <c r="P279" i="43"/>
  <c r="Z279" i="43" s="1"/>
  <c r="AI257" i="43"/>
  <c r="AF67" i="43"/>
  <c r="AF163" i="43"/>
  <c r="AG1155" i="43"/>
  <c r="AM403" i="43"/>
  <c r="T1159" i="43"/>
  <c r="U1170" i="43"/>
  <c r="Q1142" i="43"/>
  <c r="AK1147" i="43"/>
  <c r="R1151" i="43"/>
  <c r="R1170" i="43"/>
  <c r="AI1182" i="43"/>
  <c r="V1187" i="43"/>
  <c r="AE1191" i="43"/>
  <c r="V1198" i="43"/>
  <c r="AJ391" i="43"/>
  <c r="AJ427" i="43"/>
  <c r="U359" i="43"/>
  <c r="X423" i="43"/>
  <c r="T447" i="43"/>
  <c r="W317" i="43"/>
  <c r="AK431" i="43"/>
  <c r="AF1185" i="43"/>
  <c r="AM1154" i="43"/>
  <c r="AG1179" i="43"/>
  <c r="W1190" i="43"/>
  <c r="AL410" i="43"/>
  <c r="AL402" i="43"/>
  <c r="AK322" i="43"/>
  <c r="Y498" i="43"/>
  <c r="AH362" i="43"/>
  <c r="S430" i="43"/>
  <c r="AG450" i="43"/>
  <c r="V1144" i="43"/>
  <c r="Y1148" i="43"/>
  <c r="AF412" i="43"/>
  <c r="Y1192" i="43"/>
  <c r="AM1192" i="43"/>
  <c r="AK1160" i="43"/>
  <c r="W1160" i="43"/>
  <c r="C1144" i="43"/>
  <c r="B1144" i="43"/>
  <c r="AH1188" i="43"/>
  <c r="T1188" i="43"/>
  <c r="AF1164" i="43"/>
  <c r="R1164" i="43"/>
  <c r="AH1156" i="43"/>
  <c r="T1156" i="43"/>
  <c r="AE1156" i="43"/>
  <c r="Q1156" i="43"/>
  <c r="AG1148" i="43"/>
  <c r="S1148" i="43"/>
  <c r="AG1140" i="43"/>
  <c r="S1140" i="43"/>
  <c r="S486" i="43"/>
  <c r="AG486" i="43"/>
  <c r="AM482" i="43"/>
  <c r="Y482" i="43"/>
  <c r="R450" i="43"/>
  <c r="AF450" i="43"/>
  <c r="AG446" i="43"/>
  <c r="S446" i="43"/>
  <c r="Q418" i="43"/>
  <c r="AE418" i="43"/>
  <c r="V334" i="43"/>
  <c r="AJ334" i="43"/>
  <c r="W310" i="43"/>
  <c r="AK310" i="43"/>
  <c r="U492" i="43"/>
  <c r="AI492" i="43"/>
  <c r="W480" i="43"/>
  <c r="AK480" i="43"/>
  <c r="V472" i="43"/>
  <c r="AJ472" i="43"/>
  <c r="AM472" i="43"/>
  <c r="Y472" i="43"/>
  <c r="T468" i="43"/>
  <c r="AH468" i="43"/>
  <c r="U464" i="43"/>
  <c r="AI464" i="43"/>
  <c r="R460" i="43"/>
  <c r="AF460" i="43"/>
  <c r="R432" i="43"/>
  <c r="AF432" i="43"/>
  <c r="AK420" i="43"/>
  <c r="W420" i="43"/>
  <c r="AH408" i="43"/>
  <c r="T408" i="43"/>
  <c r="T404" i="43"/>
  <c r="AH404" i="43"/>
  <c r="AG396" i="43"/>
  <c r="S396" i="43"/>
  <c r="AM396" i="43"/>
  <c r="Y396" i="43"/>
  <c r="R396" i="43"/>
  <c r="AF396" i="43"/>
  <c r="AG392" i="43"/>
  <c r="S392" i="43"/>
  <c r="AG364" i="43"/>
  <c r="S364" i="43"/>
  <c r="R364" i="43"/>
  <c r="AF364" i="43"/>
  <c r="X352" i="43"/>
  <c r="AL352" i="43"/>
  <c r="AF348" i="43"/>
  <c r="R348" i="43"/>
  <c r="V340" i="43"/>
  <c r="AJ340" i="43"/>
  <c r="AI316" i="43"/>
  <c r="U316" i="43"/>
  <c r="R312" i="43"/>
  <c r="AF312" i="43"/>
  <c r="AM418" i="43"/>
  <c r="AL478" i="43"/>
  <c r="Y366" i="43"/>
  <c r="AG338" i="43"/>
  <c r="Y410" i="43"/>
  <c r="AE442" i="43"/>
  <c r="U466" i="43"/>
  <c r="AK354" i="43"/>
  <c r="S1196" i="43"/>
  <c r="Q1140" i="43"/>
  <c r="AJ404" i="43"/>
  <c r="AK448" i="43"/>
  <c r="AD201" i="43"/>
  <c r="A269" i="43"/>
  <c r="A289" i="43"/>
  <c r="AD213" i="43"/>
  <c r="C289" i="43"/>
  <c r="B241" i="43"/>
  <c r="C213" i="43"/>
  <c r="C45" i="43"/>
  <c r="R469" i="43"/>
  <c r="V477" i="43"/>
  <c r="AD61" i="43"/>
  <c r="AP61" i="43" s="1"/>
  <c r="A45" i="43"/>
  <c r="AD241" i="43"/>
  <c r="C105" i="43"/>
  <c r="A37" i="43"/>
  <c r="C37" i="43"/>
  <c r="A209" i="43"/>
  <c r="B169" i="43"/>
  <c r="B105" i="43"/>
  <c r="AD45" i="43"/>
  <c r="A189" i="43"/>
  <c r="A221" i="43"/>
  <c r="B29" i="43"/>
  <c r="A105" i="43"/>
  <c r="A169" i="43"/>
  <c r="AD105" i="43"/>
  <c r="C189" i="43"/>
  <c r="AD289" i="43"/>
  <c r="B37" i="43"/>
  <c r="C169" i="43"/>
  <c r="AF475" i="43"/>
  <c r="AF455" i="43"/>
  <c r="U397" i="43"/>
  <c r="V1199" i="43"/>
  <c r="AJ449" i="43"/>
  <c r="AJ1182" i="43"/>
  <c r="AL1170" i="43"/>
  <c r="AL1198" i="43"/>
  <c r="P1142" i="43"/>
  <c r="Z1142" i="43" s="1"/>
  <c r="AJ171" i="43"/>
  <c r="V171" i="43"/>
  <c r="AF405" i="43"/>
  <c r="R405" i="43"/>
  <c r="Y471" i="43"/>
  <c r="AM471" i="43"/>
  <c r="AM485" i="43"/>
  <c r="Y485" i="43"/>
  <c r="AL473" i="43"/>
  <c r="X473" i="43"/>
  <c r="T367" i="43"/>
  <c r="AH367" i="43"/>
  <c r="W437" i="43"/>
  <c r="AK437" i="43"/>
  <c r="AH497" i="43"/>
  <c r="T497" i="43"/>
  <c r="W337" i="43"/>
  <c r="AK337" i="43"/>
  <c r="B1191" i="43"/>
  <c r="C1191" i="43"/>
  <c r="AF1187" i="43"/>
  <c r="R1187" i="43"/>
  <c r="AK1179" i="43"/>
  <c r="W1179" i="43"/>
  <c r="AJ1175" i="43"/>
  <c r="V1175" i="43"/>
  <c r="AK1163" i="43"/>
  <c r="W1163" i="43"/>
  <c r="AK1155" i="43"/>
  <c r="W1155" i="43"/>
  <c r="AD1151" i="43"/>
  <c r="AN1151" i="43" s="1"/>
  <c r="C1151" i="43"/>
  <c r="AE1166" i="43"/>
  <c r="Q1166" i="43"/>
  <c r="AK1166" i="43"/>
  <c r="W1166" i="43"/>
  <c r="AL1158" i="43"/>
  <c r="X1158" i="43"/>
  <c r="AG1154" i="43"/>
  <c r="S1154" i="43"/>
  <c r="AL1146" i="43"/>
  <c r="X1146" i="43"/>
  <c r="AM1198" i="43"/>
  <c r="Y1198" i="43"/>
  <c r="AG1190" i="43"/>
  <c r="S1190" i="43"/>
  <c r="AE1190" i="43"/>
  <c r="Q1190" i="43"/>
  <c r="P1190" i="43"/>
  <c r="Z1190" i="43" s="1"/>
  <c r="C1190" i="43"/>
  <c r="AE1186" i="43"/>
  <c r="Q1186" i="43"/>
  <c r="AM1178" i="43"/>
  <c r="Y1178" i="43"/>
  <c r="AJ1178" i="43"/>
  <c r="V1178" i="43"/>
  <c r="AE1170" i="43"/>
  <c r="Q1170" i="43"/>
  <c r="AM1162" i="43"/>
  <c r="Y1162" i="43"/>
  <c r="P1162" i="43"/>
  <c r="Z1162" i="43" s="1"/>
  <c r="C1162" i="43"/>
  <c r="Y157" i="43"/>
  <c r="AM157" i="43"/>
  <c r="AH285" i="43"/>
  <c r="T285" i="43"/>
  <c r="W139" i="43"/>
  <c r="AK139" i="43"/>
  <c r="V375" i="43"/>
  <c r="AJ375" i="43"/>
  <c r="R433" i="43"/>
  <c r="AF433" i="43"/>
  <c r="R303" i="43"/>
  <c r="AF303" i="43"/>
  <c r="AJ397" i="43"/>
  <c r="V397" i="43"/>
  <c r="AF439" i="43"/>
  <c r="R439" i="43"/>
  <c r="AJ363" i="43"/>
  <c r="V363" i="43"/>
  <c r="R421" i="43"/>
  <c r="AF421" i="43"/>
  <c r="AJ401" i="43"/>
  <c r="V401" i="43"/>
  <c r="R459" i="43"/>
  <c r="AF459" i="43"/>
  <c r="AF329" i="43"/>
  <c r="R329" i="43"/>
  <c r="U433" i="43"/>
  <c r="AI433" i="43"/>
  <c r="AI477" i="43"/>
  <c r="U477" i="43"/>
  <c r="Y1179" i="43"/>
  <c r="R1183" i="43"/>
  <c r="S499" i="43"/>
  <c r="C1178" i="43"/>
  <c r="AA35" i="43"/>
  <c r="AO35" i="43" s="1"/>
  <c r="AA219" i="43"/>
  <c r="AO219" i="43" s="1"/>
  <c r="Y1184" i="43"/>
  <c r="AH353" i="43"/>
  <c r="AD267" i="43"/>
  <c r="AP267" i="43" s="1"/>
  <c r="Y350" i="43"/>
  <c r="AE438" i="43"/>
  <c r="AD195" i="43"/>
  <c r="AP195" i="43" s="1"/>
  <c r="X318" i="43"/>
  <c r="A195" i="43"/>
  <c r="B203" i="43"/>
  <c r="A219" i="43"/>
  <c r="B283" i="43"/>
  <c r="P1156" i="43"/>
  <c r="Z1156" i="43" s="1"/>
  <c r="AE1184" i="43"/>
  <c r="V322" i="43"/>
  <c r="S358" i="43"/>
  <c r="S382" i="43"/>
  <c r="W489" i="43"/>
  <c r="T1185" i="43"/>
  <c r="T326" i="43"/>
  <c r="W365" i="43"/>
  <c r="U398" i="43"/>
  <c r="AK457" i="43"/>
  <c r="A211" i="43"/>
  <c r="AI292" i="43"/>
  <c r="C496" i="43"/>
  <c r="AJ410" i="43"/>
  <c r="Y1165" i="43"/>
  <c r="V1164" i="43"/>
  <c r="P256" i="43"/>
  <c r="Z256" i="43" s="1"/>
  <c r="AD264" i="43"/>
  <c r="AP264" i="43" s="1"/>
  <c r="AD296" i="43"/>
  <c r="AP296" i="43" s="1"/>
  <c r="AH483" i="43"/>
  <c r="T483" i="43"/>
  <c r="AG411" i="43"/>
  <c r="S411" i="43"/>
  <c r="AM1181" i="43"/>
  <c r="Y1181" i="43"/>
  <c r="Q1177" i="43"/>
  <c r="AE1177" i="43"/>
  <c r="P1169" i="43"/>
  <c r="Z1169" i="43" s="1"/>
  <c r="C1169" i="43"/>
  <c r="AE1169" i="43"/>
  <c r="Q1169" i="43"/>
  <c r="AM1157" i="43"/>
  <c r="Y1157" i="43"/>
  <c r="AJ1153" i="43"/>
  <c r="V1153" i="43"/>
  <c r="AG1149" i="43"/>
  <c r="S1149" i="43"/>
  <c r="AM1149" i="43"/>
  <c r="Y1149" i="43"/>
  <c r="AD1145" i="43"/>
  <c r="AN1145" i="43" s="1"/>
  <c r="C1145" i="43"/>
  <c r="X1137" i="43"/>
  <c r="AL1137" i="43"/>
  <c r="AE1137" i="43"/>
  <c r="Q1137" i="43"/>
  <c r="AD19" i="43"/>
  <c r="AP19" i="43" s="1"/>
  <c r="P19" i="43"/>
  <c r="Z19" i="43" s="1"/>
  <c r="B19" i="43"/>
  <c r="P51" i="43"/>
  <c r="Z51" i="43" s="1"/>
  <c r="AD51" i="43"/>
  <c r="AP51" i="43" s="1"/>
  <c r="B59" i="43"/>
  <c r="P59" i="43"/>
  <c r="Z59" i="43" s="1"/>
  <c r="C75" i="43"/>
  <c r="P75" i="43"/>
  <c r="Z75" i="43" s="1"/>
  <c r="A91" i="43"/>
  <c r="AA91" i="43"/>
  <c r="AO91" i="43" s="1"/>
  <c r="P91" i="43"/>
  <c r="Z91" i="43" s="1"/>
  <c r="P107" i="43"/>
  <c r="Z107" i="43" s="1"/>
  <c r="AD107" i="43"/>
  <c r="AP107" i="43" s="1"/>
  <c r="AD123" i="43"/>
  <c r="AP123" i="43" s="1"/>
  <c r="P123" i="43"/>
  <c r="Z123" i="43" s="1"/>
  <c r="B123" i="43"/>
  <c r="AD147" i="43"/>
  <c r="AP147" i="43" s="1"/>
  <c r="P147" i="43"/>
  <c r="Z147" i="43" s="1"/>
  <c r="C147" i="43"/>
  <c r="C155" i="43"/>
  <c r="AD155" i="43"/>
  <c r="AN155" i="43" s="1"/>
  <c r="B155" i="43"/>
  <c r="P155" i="43"/>
  <c r="Z155" i="43" s="1"/>
  <c r="C163" i="43"/>
  <c r="AD163" i="43"/>
  <c r="AP163" i="43" s="1"/>
  <c r="B171" i="43"/>
  <c r="AD171" i="43"/>
  <c r="AP171" i="43" s="1"/>
  <c r="B187" i="43"/>
  <c r="C187" i="43"/>
  <c r="B227" i="43"/>
  <c r="A227" i="43"/>
  <c r="C235" i="43"/>
  <c r="A235" i="43"/>
  <c r="A251" i="43"/>
  <c r="B251" i="43"/>
  <c r="A267" i="43"/>
  <c r="C267" i="43"/>
  <c r="AE1200" i="43"/>
  <c r="Q1200" i="43"/>
  <c r="B1192" i="43"/>
  <c r="P1192" i="43"/>
  <c r="Z1192" i="43" s="1"/>
  <c r="A1192" i="43"/>
  <c r="AG1192" i="43"/>
  <c r="S1192" i="43"/>
  <c r="A1176" i="43"/>
  <c r="B1176" i="43"/>
  <c r="C1176" i="43"/>
  <c r="R1168" i="43"/>
  <c r="AF1168" i="43"/>
  <c r="AG1160" i="43"/>
  <c r="S1160" i="43"/>
  <c r="AG1136" i="43"/>
  <c r="S1136" i="43"/>
  <c r="P1136" i="43"/>
  <c r="Z1136" i="43" s="1"/>
  <c r="B1136" i="43"/>
  <c r="AF1136" i="43"/>
  <c r="R1136" i="43"/>
  <c r="AE1196" i="43"/>
  <c r="Q1196" i="43"/>
  <c r="AJ1196" i="43"/>
  <c r="V1196" i="43"/>
  <c r="C1188" i="43"/>
  <c r="B1188" i="43"/>
  <c r="P1188" i="43"/>
  <c r="Z1188" i="43" s="1"/>
  <c r="AF1140" i="43"/>
  <c r="R1140" i="43"/>
  <c r="AK498" i="43"/>
  <c r="W498" i="43"/>
  <c r="AG494" i="43"/>
  <c r="S494" i="43"/>
  <c r="R490" i="43"/>
  <c r="AF490" i="43"/>
  <c r="AK482" i="43"/>
  <c r="W482" i="43"/>
  <c r="AG478" i="43"/>
  <c r="S478" i="43"/>
  <c r="Q454" i="43"/>
  <c r="AE454" i="43"/>
  <c r="AI430" i="43"/>
  <c r="U430" i="43"/>
  <c r="R418" i="43"/>
  <c r="AF418" i="43"/>
  <c r="AJ374" i="43"/>
  <c r="V374" i="43"/>
  <c r="R358" i="43"/>
  <c r="AF358" i="43"/>
  <c r="R342" i="43"/>
  <c r="AF342" i="43"/>
  <c r="AF310" i="43"/>
  <c r="R310" i="43"/>
  <c r="AD184" i="43"/>
  <c r="AP184" i="43" s="1"/>
  <c r="C184" i="43"/>
  <c r="B192" i="43"/>
  <c r="P192" i="43"/>
  <c r="Z192" i="43" s="1"/>
  <c r="AD192" i="43"/>
  <c r="AP192" i="43" s="1"/>
  <c r="C192" i="43"/>
  <c r="AD200" i="43"/>
  <c r="AP200" i="43" s="1"/>
  <c r="P200" i="43"/>
  <c r="Z200" i="43" s="1"/>
  <c r="C208" i="43"/>
  <c r="AD208" i="43"/>
  <c r="AP208" i="43" s="1"/>
  <c r="AD216" i="43"/>
  <c r="AP216" i="43" s="1"/>
  <c r="P216" i="43"/>
  <c r="Z216" i="43" s="1"/>
  <c r="A216" i="43"/>
  <c r="P224" i="43"/>
  <c r="Z224" i="43" s="1"/>
  <c r="AD224" i="43"/>
  <c r="AP224" i="43" s="1"/>
  <c r="A232" i="43"/>
  <c r="P232" i="43"/>
  <c r="Z232" i="43" s="1"/>
  <c r="AD248" i="43"/>
  <c r="AP248" i="43" s="1"/>
  <c r="P248" i="43"/>
  <c r="Z248" i="43" s="1"/>
  <c r="A248" i="43"/>
  <c r="C272" i="43"/>
  <c r="P272" i="43"/>
  <c r="Z272" i="43" s="1"/>
  <c r="R276" i="43"/>
  <c r="AF276" i="43"/>
  <c r="P280" i="43"/>
  <c r="Z280" i="43" s="1"/>
  <c r="AD280" i="43"/>
  <c r="AP280" i="43" s="1"/>
  <c r="A288" i="43"/>
  <c r="C288" i="43"/>
  <c r="V484" i="43"/>
  <c r="AJ484" i="43"/>
  <c r="A472" i="43"/>
  <c r="P472" i="43"/>
  <c r="Z472" i="43" s="1"/>
  <c r="AE444" i="43"/>
  <c r="Q444" i="43"/>
  <c r="AI432" i="43"/>
  <c r="U432" i="43"/>
  <c r="R424" i="43"/>
  <c r="AF424" i="43"/>
  <c r="W424" i="43"/>
  <c r="AK424" i="43"/>
  <c r="V408" i="43"/>
  <c r="AJ408" i="43"/>
  <c r="AF408" i="43"/>
  <c r="R408" i="43"/>
  <c r="R392" i="43"/>
  <c r="AF392" i="43"/>
  <c r="C392" i="43"/>
  <c r="P392" i="43"/>
  <c r="Z392" i="43" s="1"/>
  <c r="U376" i="43"/>
  <c r="AI376" i="43"/>
  <c r="C368" i="43"/>
  <c r="P368" i="43"/>
  <c r="Z368" i="43" s="1"/>
  <c r="AA139" i="43"/>
  <c r="AO139" i="43" s="1"/>
  <c r="AA83" i="43"/>
  <c r="AO83" i="43" s="1"/>
  <c r="R1200" i="43"/>
  <c r="Y1173" i="43"/>
  <c r="AE486" i="43"/>
  <c r="W1197" i="43"/>
  <c r="W1172" i="43"/>
  <c r="AI410" i="43"/>
  <c r="W486" i="43"/>
  <c r="B1148" i="43"/>
  <c r="A1136" i="43"/>
  <c r="Q1153" i="43"/>
  <c r="AA107" i="43"/>
  <c r="AO107" i="43" s="1"/>
  <c r="W399" i="43"/>
  <c r="AD187" i="43"/>
  <c r="AP187" i="43" s="1"/>
  <c r="AD203" i="43"/>
  <c r="AP203" i="43" s="1"/>
  <c r="C211" i="43"/>
  <c r="AD283" i="43"/>
  <c r="AP283" i="43" s="1"/>
  <c r="A1156" i="43"/>
  <c r="B1160" i="43"/>
  <c r="B1172" i="43"/>
  <c r="W1145" i="43"/>
  <c r="AK1156" i="43"/>
  <c r="AG397" i="43"/>
  <c r="AM442" i="43"/>
  <c r="V406" i="43"/>
  <c r="B211" i="43"/>
  <c r="Y1141" i="43"/>
  <c r="AF374" i="43"/>
  <c r="P1137" i="43"/>
  <c r="Z1137" i="43" s="1"/>
  <c r="C1136" i="43"/>
  <c r="C1192" i="43"/>
  <c r="Q1161" i="43"/>
  <c r="P35" i="43"/>
  <c r="Z35" i="43" s="1"/>
  <c r="AD75" i="43"/>
  <c r="AP75" i="43" s="1"/>
  <c r="P115" i="43"/>
  <c r="Z115" i="43" s="1"/>
  <c r="B139" i="43"/>
  <c r="AD232" i="43"/>
  <c r="AN232" i="43" s="1"/>
  <c r="P488" i="43"/>
  <c r="Z488" i="43" s="1"/>
  <c r="A1135" i="43"/>
  <c r="C1135" i="43" s="1"/>
  <c r="AA1135" i="43"/>
  <c r="AO1135" i="43" s="1"/>
  <c r="A1127" i="43"/>
  <c r="B1127" i="43" s="1"/>
  <c r="AA1127" i="43"/>
  <c r="AO1127" i="43" s="1"/>
  <c r="AA1115" i="43"/>
  <c r="AO1115" i="43" s="1"/>
  <c r="A1115" i="43"/>
  <c r="C1115" i="43" s="1"/>
  <c r="AA1106" i="43"/>
  <c r="AO1106" i="43" s="1"/>
  <c r="AA1119" i="43"/>
  <c r="AO1119" i="43" s="1"/>
  <c r="A1119" i="43"/>
  <c r="C1119" i="43" s="1"/>
  <c r="A1107" i="43"/>
  <c r="C1107" i="43" s="1"/>
  <c r="AA1107" i="43"/>
  <c r="AO1107" i="43" s="1"/>
  <c r="AA1130" i="43"/>
  <c r="AO1130" i="43" s="1"/>
  <c r="A1131" i="43"/>
  <c r="C1131" i="43" s="1"/>
  <c r="AA1111" i="43"/>
  <c r="AO1111" i="43" s="1"/>
  <c r="A1103" i="43"/>
  <c r="C1103" i="43" s="1"/>
  <c r="AA1122" i="43"/>
  <c r="AO1122" i="43" s="1"/>
  <c r="AA1114" i="43"/>
  <c r="AO1114" i="43" s="1"/>
  <c r="AA1126" i="43"/>
  <c r="AO1126" i="43" s="1"/>
  <c r="AA1110" i="43"/>
  <c r="AO1110" i="43" s="1"/>
  <c r="AA1129" i="43"/>
  <c r="AO1129" i="43" s="1"/>
  <c r="AA1113" i="43"/>
  <c r="AO1113" i="43" s="1"/>
  <c r="AA1109" i="43"/>
  <c r="AO1109" i="43" s="1"/>
  <c r="A1105" i="43"/>
  <c r="B1105" i="43" s="1"/>
  <c r="AA1105" i="43"/>
  <c r="AO1105" i="43" s="1"/>
  <c r="A1104" i="43"/>
  <c r="C1104" i="43" s="1"/>
  <c r="AA1104" i="43"/>
  <c r="AO1104" i="43" s="1"/>
  <c r="A1132" i="43"/>
  <c r="C1132" i="43" s="1"/>
  <c r="AA1132" i="43"/>
  <c r="AO1132" i="43" s="1"/>
  <c r="A1116" i="43"/>
  <c r="C1116" i="43" s="1"/>
  <c r="AA1116" i="43"/>
  <c r="AO1116" i="43" s="1"/>
  <c r="A1108" i="43"/>
  <c r="B1108" i="43" s="1"/>
  <c r="AA1108" i="43"/>
  <c r="AO1108" i="43" s="1"/>
  <c r="A1125" i="43"/>
  <c r="B1125" i="43" s="1"/>
  <c r="AA1125" i="43"/>
  <c r="AO1125" i="43" s="1"/>
  <c r="A1128" i="43"/>
  <c r="C1128" i="43" s="1"/>
  <c r="AA1128" i="43"/>
  <c r="AO1128" i="43" s="1"/>
  <c r="A1112" i="43"/>
  <c r="C1112" i="43" s="1"/>
  <c r="AA1112" i="43"/>
  <c r="AO1112" i="43" s="1"/>
  <c r="A1124" i="43"/>
  <c r="C1124" i="43" s="1"/>
  <c r="AA1124" i="43"/>
  <c r="AO1124" i="43" s="1"/>
  <c r="A1120" i="43"/>
  <c r="C1120" i="43" s="1"/>
  <c r="AA1120" i="43"/>
  <c r="AO1120" i="43" s="1"/>
  <c r="AL1190" i="43"/>
  <c r="X1190" i="43"/>
  <c r="Y1166" i="43"/>
  <c r="AF417" i="43"/>
  <c r="V487" i="43"/>
  <c r="AE1174" i="43"/>
  <c r="Q1174" i="43"/>
  <c r="AE1158" i="43"/>
  <c r="Q1158" i="43"/>
  <c r="AF423" i="43"/>
  <c r="R423" i="43"/>
  <c r="AF331" i="43"/>
  <c r="R331" i="43"/>
  <c r="V385" i="43"/>
  <c r="AJ385" i="43"/>
  <c r="AH467" i="43"/>
  <c r="T467" i="43"/>
  <c r="AE1183" i="43"/>
  <c r="Q1183" i="43"/>
  <c r="AL1179" i="43"/>
  <c r="X1179" i="43"/>
  <c r="AL1175" i="43"/>
  <c r="X1175" i="43"/>
  <c r="AL1159" i="43"/>
  <c r="X1159" i="43"/>
  <c r="AI1155" i="43"/>
  <c r="U1155" i="43"/>
  <c r="AL1151" i="43"/>
  <c r="X1151" i="43"/>
  <c r="AM1147" i="43"/>
  <c r="Y1147" i="43"/>
  <c r="AG1139" i="43"/>
  <c r="S1139" i="43"/>
  <c r="AD17" i="43"/>
  <c r="A17" i="43"/>
  <c r="AD77" i="43"/>
  <c r="A77" i="43"/>
  <c r="A117" i="43"/>
  <c r="B117" i="43"/>
  <c r="P121" i="43"/>
  <c r="A121" i="43"/>
  <c r="AD225" i="43"/>
  <c r="A225" i="43"/>
  <c r="C225" i="43"/>
  <c r="A229" i="43"/>
  <c r="B229" i="43"/>
  <c r="AD261" i="43"/>
  <c r="C261" i="43"/>
  <c r="AD277" i="43"/>
  <c r="C277" i="43"/>
  <c r="B277" i="43"/>
  <c r="P281" i="43"/>
  <c r="A281" i="43"/>
  <c r="FC2" i="42"/>
  <c r="FC3" i="42" s="1"/>
  <c r="FD2" i="42"/>
  <c r="FD3" i="42" s="1"/>
  <c r="AD29" i="43"/>
  <c r="C29" i="43"/>
  <c r="P61" i="43"/>
  <c r="B61" i="43"/>
  <c r="C61" i="43"/>
  <c r="P73" i="43"/>
  <c r="A73" i="43"/>
  <c r="C73" i="43"/>
  <c r="P109" i="43"/>
  <c r="A109" i="43"/>
  <c r="B109" i="43"/>
  <c r="P201" i="43"/>
  <c r="A201" i="43"/>
  <c r="AD209" i="43"/>
  <c r="B209" i="43"/>
  <c r="P241" i="43"/>
  <c r="A241" i="43"/>
  <c r="A249" i="43"/>
  <c r="B249" i="43"/>
  <c r="AD9" i="43"/>
  <c r="A9" i="43"/>
  <c r="B9" i="43"/>
  <c r="AD65" i="43"/>
  <c r="C65" i="43"/>
  <c r="AD69" i="43"/>
  <c r="C69" i="43"/>
  <c r="AD85" i="43"/>
  <c r="C85" i="43"/>
  <c r="P125" i="43"/>
  <c r="A125" i="43"/>
  <c r="AD161" i="43"/>
  <c r="C161" i="43"/>
  <c r="AD165" i="43"/>
  <c r="C165" i="43"/>
  <c r="B165" i="43"/>
  <c r="P181" i="43"/>
  <c r="B181" i="43"/>
  <c r="A181" i="43"/>
  <c r="P185" i="43"/>
  <c r="B185" i="43"/>
  <c r="P197" i="43"/>
  <c r="A197" i="43"/>
  <c r="P217" i="43"/>
  <c r="A217" i="43"/>
  <c r="R449" i="43"/>
  <c r="AI439" i="43"/>
  <c r="P25" i="43"/>
  <c r="B25" i="43"/>
  <c r="AD53" i="43"/>
  <c r="B53" i="43"/>
  <c r="AD81" i="43"/>
  <c r="B81" i="43"/>
  <c r="P157" i="43"/>
  <c r="A157" i="43"/>
  <c r="AD205" i="43"/>
  <c r="B205" i="43"/>
  <c r="A205" i="43"/>
  <c r="P253" i="43"/>
  <c r="A253" i="43"/>
  <c r="B253" i="43"/>
  <c r="P265" i="43"/>
  <c r="C265" i="43"/>
  <c r="P285" i="43"/>
  <c r="B285" i="43"/>
  <c r="B1100" i="43"/>
  <c r="C1182" i="43"/>
  <c r="A1182" i="43"/>
  <c r="B1182" i="43"/>
  <c r="B1198" i="43"/>
  <c r="A1198" i="43"/>
  <c r="AD1186" i="43"/>
  <c r="A1186" i="43"/>
  <c r="B1186" i="43"/>
  <c r="A1134" i="43"/>
  <c r="B1134" i="43" s="1"/>
  <c r="AH1169" i="43"/>
  <c r="T1169" i="43"/>
  <c r="AH1165" i="43"/>
  <c r="T1165" i="43"/>
  <c r="A1121" i="43"/>
  <c r="B1121" i="43" s="1"/>
  <c r="AI80" i="43"/>
  <c r="X16" i="43"/>
  <c r="AL252" i="43"/>
  <c r="AI232" i="43"/>
  <c r="AE276" i="43"/>
  <c r="AE244" i="43"/>
  <c r="AL293" i="43"/>
  <c r="AL144" i="43"/>
  <c r="AE231" i="43"/>
  <c r="AE295" i="43"/>
  <c r="AI148" i="43"/>
  <c r="AI132" i="43"/>
  <c r="Y160" i="43"/>
  <c r="AM156" i="43"/>
  <c r="AE296" i="43"/>
  <c r="X80" i="43"/>
  <c r="AL112" i="43"/>
  <c r="T88" i="43"/>
  <c r="AH168" i="43"/>
  <c r="AH136" i="43"/>
  <c r="R77" i="43"/>
  <c r="AF45" i="43"/>
  <c r="AF109" i="43"/>
  <c r="AM224" i="43"/>
  <c r="U255" i="43"/>
  <c r="U287" i="43"/>
  <c r="AI200" i="43"/>
  <c r="AE268" i="43"/>
  <c r="AE236" i="43"/>
  <c r="AE220" i="43"/>
  <c r="AL200" i="43"/>
  <c r="W97" i="43"/>
  <c r="W212" i="43"/>
  <c r="W248" i="43"/>
  <c r="W280" i="43"/>
  <c r="AK293" i="43"/>
  <c r="AK261" i="43"/>
  <c r="AK229" i="43"/>
  <c r="AK129" i="43"/>
  <c r="AK65" i="43"/>
  <c r="AE215" i="43"/>
  <c r="T292" i="43"/>
  <c r="AJ223" i="43"/>
  <c r="AJ191" i="43"/>
  <c r="AJ159" i="43"/>
  <c r="AJ31" i="43"/>
  <c r="AJ11" i="43"/>
  <c r="R53" i="43"/>
  <c r="U184" i="43"/>
  <c r="AM181" i="43"/>
  <c r="AM387" i="43"/>
  <c r="AM339" i="43"/>
  <c r="AM377" i="43"/>
  <c r="AE358" i="43"/>
  <c r="AL342" i="43"/>
  <c r="AL367" i="43"/>
  <c r="AM489" i="43"/>
  <c r="AL32" i="43"/>
  <c r="AK177" i="43"/>
  <c r="AA1151" i="43"/>
  <c r="AO1151" i="43" s="1"/>
  <c r="AA1159" i="43"/>
  <c r="AO1159" i="43" s="1"/>
  <c r="AA1167" i="43"/>
  <c r="AO1167" i="43" s="1"/>
  <c r="AA1175" i="43"/>
  <c r="AO1175" i="43" s="1"/>
  <c r="AA1183" i="43"/>
  <c r="AO1183" i="43" s="1"/>
  <c r="AA1191" i="43"/>
  <c r="AO1191" i="43" s="1"/>
  <c r="AA1199" i="43"/>
  <c r="AO1199" i="43" s="1"/>
  <c r="V276" i="43"/>
  <c r="V100" i="43"/>
  <c r="AF36" i="43"/>
  <c r="V60" i="43"/>
  <c r="AJ44" i="43"/>
  <c r="AI105" i="43"/>
  <c r="AI65" i="43"/>
  <c r="AI137" i="43"/>
  <c r="S248" i="43"/>
  <c r="AG132" i="43"/>
  <c r="AK104" i="43"/>
  <c r="S148" i="43"/>
  <c r="W168" i="43"/>
  <c r="W152" i="43"/>
  <c r="W136" i="43"/>
  <c r="W72" i="43"/>
  <c r="AK279" i="43"/>
  <c r="AK263" i="43"/>
  <c r="S180" i="43"/>
  <c r="AG264" i="43"/>
  <c r="AF84" i="43"/>
  <c r="AD1144" i="43"/>
  <c r="AM183" i="43"/>
  <c r="R68" i="43"/>
  <c r="AM231" i="43"/>
  <c r="AE140" i="43"/>
  <c r="AE76" i="43"/>
  <c r="AE68" i="43"/>
  <c r="AE44" i="43"/>
  <c r="AE36" i="43"/>
  <c r="AE273" i="43"/>
  <c r="AE225" i="43"/>
  <c r="V20" i="43"/>
  <c r="Y140" i="43"/>
  <c r="Y124" i="43"/>
  <c r="Y108" i="43"/>
  <c r="Y28" i="43"/>
  <c r="U112" i="43"/>
  <c r="U32" i="43"/>
  <c r="Y322" i="43"/>
  <c r="AM275" i="43"/>
  <c r="AM15" i="43"/>
  <c r="AE100" i="43"/>
  <c r="AM39" i="43"/>
  <c r="AK19" i="43"/>
  <c r="AJ63" i="43"/>
  <c r="AA1154" i="43"/>
  <c r="AO1154" i="43" s="1"/>
  <c r="AD1170" i="43"/>
  <c r="AP1170" i="43" s="1"/>
  <c r="V204" i="43"/>
  <c r="AJ196" i="43"/>
  <c r="AJ235" i="43"/>
  <c r="R215" i="43"/>
  <c r="AF183" i="43"/>
  <c r="AF151" i="43"/>
  <c r="A1111" i="43"/>
  <c r="C1111" i="43" s="1"/>
  <c r="AA1123" i="43"/>
  <c r="AO1123" i="43" s="1"/>
  <c r="AD1147" i="43"/>
  <c r="AP1147" i="43" s="1"/>
  <c r="B1175" i="43"/>
  <c r="A1139" i="43"/>
  <c r="AD1159" i="43"/>
  <c r="AP1159" i="43" s="1"/>
  <c r="B1199" i="43"/>
  <c r="AA1103" i="43"/>
  <c r="AO1103" i="43" s="1"/>
  <c r="AA1131" i="43"/>
  <c r="AO1131" i="43" s="1"/>
  <c r="AD1191" i="43"/>
  <c r="AP1191" i="43" s="1"/>
  <c r="R1171" i="43"/>
  <c r="AK163" i="43"/>
  <c r="U1168" i="43"/>
  <c r="R1138" i="43"/>
  <c r="W1141" i="43"/>
  <c r="X1144" i="43"/>
  <c r="V1145" i="43"/>
  <c r="Y1146" i="43"/>
  <c r="Y1160" i="43"/>
  <c r="W1170" i="43"/>
  <c r="X1184" i="43"/>
  <c r="R1188" i="43"/>
  <c r="W1193" i="43"/>
  <c r="U1197" i="43"/>
  <c r="AF247" i="43"/>
  <c r="R203" i="43"/>
  <c r="AF139" i="43"/>
  <c r="A1151" i="43"/>
  <c r="V172" i="43"/>
  <c r="AJ107" i="43"/>
  <c r="AA279" i="43"/>
  <c r="AO279" i="43" s="1"/>
  <c r="AM12" i="43"/>
  <c r="AA1117" i="43"/>
  <c r="AO1117" i="43" s="1"/>
  <c r="AH314" i="43"/>
  <c r="AF20" i="43"/>
  <c r="AJ156" i="43"/>
  <c r="Y303" i="43"/>
  <c r="X366" i="43"/>
  <c r="AJ188" i="43"/>
  <c r="V268" i="43"/>
  <c r="V1192" i="43"/>
  <c r="Y1195" i="43"/>
  <c r="AM317" i="43"/>
  <c r="AM370" i="43"/>
  <c r="AE453" i="43"/>
  <c r="Q435" i="43"/>
  <c r="AM397" i="43"/>
  <c r="AH321" i="43"/>
  <c r="AL373" i="43"/>
  <c r="Y495" i="43"/>
  <c r="AE497" i="43"/>
  <c r="Y481" i="43"/>
  <c r="V347" i="43"/>
  <c r="U365" i="43"/>
  <c r="X421" i="43"/>
  <c r="AH374" i="43"/>
  <c r="AL362" i="43"/>
  <c r="AE373" i="43"/>
  <c r="T319" i="43"/>
  <c r="R1169" i="43"/>
  <c r="AI302" i="43"/>
  <c r="AJ318" i="43"/>
  <c r="S374" i="43"/>
  <c r="AH330" i="43"/>
  <c r="W1136" i="43"/>
  <c r="T1153" i="43"/>
  <c r="R1158" i="43"/>
  <c r="Y1159" i="43"/>
  <c r="Y1163" i="43"/>
  <c r="Y1167" i="43"/>
  <c r="X1168" i="43"/>
  <c r="R1174" i="43"/>
  <c r="T1180" i="43"/>
  <c r="R1181" i="43"/>
  <c r="R1190" i="43"/>
  <c r="T1197" i="43"/>
  <c r="Y1199" i="43"/>
  <c r="W487" i="43"/>
  <c r="W342" i="43"/>
  <c r="AJ423" i="43"/>
  <c r="R351" i="43"/>
  <c r="Y435" i="43"/>
  <c r="AJ459" i="43"/>
  <c r="AJ306" i="43"/>
  <c r="AF362" i="43"/>
  <c r="U450" i="43"/>
  <c r="AI339" i="43"/>
  <c r="X474" i="43"/>
  <c r="Q469" i="43"/>
  <c r="AI487" i="43"/>
  <c r="AI369" i="43"/>
  <c r="AE419" i="43"/>
  <c r="Q457" i="43"/>
  <c r="AH429" i="43"/>
  <c r="AH307" i="43"/>
  <c r="AH403" i="43"/>
  <c r="X475" i="43"/>
  <c r="AH479" i="43"/>
  <c r="AG437" i="43"/>
  <c r="AG462" i="43"/>
  <c r="AG398" i="43"/>
  <c r="AG369" i="43"/>
  <c r="AG395" i="43"/>
  <c r="AG385" i="43"/>
  <c r="AK358" i="43"/>
  <c r="AI429" i="43"/>
  <c r="R330" i="43"/>
  <c r="AM406" i="43"/>
  <c r="S454" i="43"/>
  <c r="AG390" i="43"/>
  <c r="AG354" i="43"/>
  <c r="AG406" i="43"/>
  <c r="X1157" i="43"/>
  <c r="AL1189" i="43"/>
  <c r="AJ1191" i="43"/>
  <c r="AK1196" i="43"/>
  <c r="AI1200" i="43"/>
  <c r="AF458" i="43"/>
  <c r="B247" i="43"/>
  <c r="A263" i="43"/>
  <c r="U1140" i="43"/>
  <c r="X1148" i="43"/>
  <c r="S1156" i="43"/>
  <c r="X1178" i="43"/>
  <c r="U445" i="43"/>
  <c r="AK481" i="43"/>
  <c r="AH477" i="43"/>
  <c r="AM365" i="43"/>
  <c r="U401" i="43"/>
  <c r="T462" i="43"/>
  <c r="R438" i="43"/>
  <c r="AG353" i="43"/>
  <c r="U426" i="43"/>
  <c r="W478" i="43"/>
  <c r="U1148" i="43"/>
  <c r="X1185" i="43"/>
  <c r="Q1198" i="43"/>
  <c r="T1145" i="43"/>
  <c r="AE302" i="43"/>
  <c r="Y470" i="43"/>
  <c r="AF338" i="43"/>
  <c r="U490" i="43"/>
  <c r="R414" i="43"/>
  <c r="U1181" i="43"/>
  <c r="AJ471" i="43"/>
  <c r="AF482" i="43"/>
  <c r="AF306" i="43"/>
  <c r="A279" i="43"/>
  <c r="U1157" i="43"/>
  <c r="U1165" i="43"/>
  <c r="W1171" i="43"/>
  <c r="W1182" i="43"/>
  <c r="W446" i="43"/>
  <c r="X1194" i="43"/>
  <c r="R1199" i="43"/>
  <c r="S1153" i="43"/>
  <c r="R1165" i="43"/>
  <c r="U1141" i="43"/>
  <c r="T1176" i="43"/>
  <c r="X1149" i="43"/>
  <c r="V12" i="43"/>
  <c r="X1143" i="43"/>
  <c r="AF442" i="43"/>
  <c r="W490" i="43"/>
  <c r="AF487" i="43"/>
  <c r="R401" i="43"/>
  <c r="C1186" i="43"/>
  <c r="C1139" i="43"/>
  <c r="C1167" i="43"/>
  <c r="C1183" i="43"/>
  <c r="AH449" i="43"/>
  <c r="R427" i="43"/>
  <c r="V1176" i="43"/>
  <c r="A1133" i="43"/>
  <c r="B1133" i="43" s="1"/>
  <c r="AJ1163" i="43"/>
  <c r="V1163" i="43"/>
  <c r="B1194" i="43"/>
  <c r="A1194" i="43"/>
  <c r="AG1174" i="43"/>
  <c r="S1174" i="43"/>
  <c r="C1174" i="43"/>
  <c r="B1174" i="43"/>
  <c r="A1174" i="43"/>
  <c r="C1158" i="43"/>
  <c r="B1158" i="43"/>
  <c r="A1158" i="43"/>
  <c r="C1146" i="43"/>
  <c r="B1146" i="43"/>
  <c r="A1146" i="43"/>
  <c r="A1130" i="43"/>
  <c r="C1130" i="43" s="1"/>
  <c r="A1106" i="43"/>
  <c r="C1106" i="43" s="1"/>
  <c r="B1190" i="43"/>
  <c r="A1190" i="43"/>
  <c r="B1178" i="43"/>
  <c r="A1178" i="43"/>
  <c r="B1162" i="43"/>
  <c r="A1162" i="43"/>
  <c r="A1142" i="43"/>
  <c r="B1142" i="43"/>
  <c r="A1126" i="43"/>
  <c r="C1126" i="43" s="1"/>
  <c r="A1110" i="43"/>
  <c r="C1110" i="43" s="1"/>
  <c r="A1197" i="43"/>
  <c r="B1197" i="43"/>
  <c r="B1181" i="43"/>
  <c r="A1181" i="43"/>
  <c r="B1173" i="43"/>
  <c r="A1173" i="43"/>
  <c r="A1165" i="43"/>
  <c r="B1165" i="43"/>
  <c r="X499" i="43"/>
  <c r="AL499" i="43"/>
  <c r="AF1167" i="43"/>
  <c r="R1167" i="43"/>
  <c r="C1166" i="43"/>
  <c r="B1166" i="43"/>
  <c r="A1166" i="43"/>
  <c r="A1154" i="43"/>
  <c r="B1154" i="43"/>
  <c r="AG1138" i="43"/>
  <c r="S1138" i="43"/>
  <c r="A1138" i="43"/>
  <c r="B1138" i="43"/>
  <c r="A1122" i="43"/>
  <c r="C1122" i="43" s="1"/>
  <c r="B1170" i="43"/>
  <c r="A1170" i="43"/>
  <c r="A1118" i="43"/>
  <c r="B1177" i="43"/>
  <c r="A1177" i="43"/>
  <c r="AM1136" i="43"/>
  <c r="Y1136" i="43"/>
  <c r="AL284" i="43"/>
  <c r="T240" i="43"/>
  <c r="T272" i="43"/>
  <c r="AF21" i="43"/>
  <c r="AM288" i="43"/>
  <c r="AM256" i="43"/>
  <c r="AL176" i="43"/>
  <c r="AH120" i="43"/>
  <c r="W33" i="43"/>
  <c r="AH284" i="43"/>
  <c r="AI216" i="43"/>
  <c r="AI96" i="43"/>
  <c r="AI64" i="43"/>
  <c r="Y188" i="43"/>
  <c r="AM92" i="43"/>
  <c r="AM60" i="43"/>
  <c r="AE204" i="43"/>
  <c r="X48" i="43"/>
  <c r="AL268" i="43"/>
  <c r="AL236" i="43"/>
  <c r="AL204" i="43"/>
  <c r="T256" i="43"/>
  <c r="AH224" i="43"/>
  <c r="AH40" i="43"/>
  <c r="R85" i="43"/>
  <c r="AM272" i="43"/>
  <c r="AM240" i="43"/>
  <c r="AE260" i="43"/>
  <c r="AE228" i="43"/>
  <c r="AL192" i="43"/>
  <c r="AL160" i="43"/>
  <c r="T300" i="43"/>
  <c r="AH24" i="43"/>
  <c r="AH104" i="43"/>
  <c r="W17" i="43"/>
  <c r="W49" i="43"/>
  <c r="W161" i="43"/>
  <c r="W193" i="43"/>
  <c r="AK292" i="43"/>
  <c r="AK228" i="43"/>
  <c r="Y53" i="43"/>
  <c r="AE263" i="43"/>
  <c r="AK120" i="43"/>
  <c r="P1151" i="43"/>
  <c r="AB1151" i="43" s="1"/>
  <c r="P1159" i="43"/>
  <c r="Z1159" i="43" s="1"/>
  <c r="P1167" i="43"/>
  <c r="AB1167" i="43" s="1"/>
  <c r="P1175" i="43"/>
  <c r="Z1175" i="43" s="1"/>
  <c r="P1183" i="43"/>
  <c r="AB1183" i="43" s="1"/>
  <c r="P1191" i="43"/>
  <c r="Z1191" i="43" s="1"/>
  <c r="P1199" i="43"/>
  <c r="Z1199" i="43" s="1"/>
  <c r="AA1121" i="43"/>
  <c r="AO1121" i="43" s="1"/>
  <c r="AM111" i="43"/>
  <c r="AI169" i="43"/>
  <c r="AI73" i="43"/>
  <c r="AE257" i="43"/>
  <c r="AI161" i="43"/>
  <c r="AG300" i="43"/>
  <c r="AA1177" i="43"/>
  <c r="AO1177" i="43" s="1"/>
  <c r="AE209" i="43"/>
  <c r="V300" i="43"/>
  <c r="AM167" i="43"/>
  <c r="AM79" i="43"/>
  <c r="AM23" i="43"/>
  <c r="AE124" i="43"/>
  <c r="AF100" i="43"/>
  <c r="AM55" i="43"/>
  <c r="AM119" i="43"/>
  <c r="AM143" i="43"/>
  <c r="AM47" i="43"/>
  <c r="W247" i="43"/>
  <c r="AM135" i="43"/>
  <c r="V52" i="43"/>
  <c r="AK83" i="43"/>
  <c r="AK51" i="43"/>
  <c r="AK179" i="43"/>
  <c r="AE20" i="43"/>
  <c r="AA1186" i="43"/>
  <c r="AO1186" i="43" s="1"/>
  <c r="AA1166" i="43"/>
  <c r="AO1166" i="43" s="1"/>
  <c r="AJ164" i="43"/>
  <c r="AM191" i="43"/>
  <c r="AD1166" i="43"/>
  <c r="AN1166" i="43" s="1"/>
  <c r="AA1182" i="43"/>
  <c r="AO1182" i="43" s="1"/>
  <c r="A1123" i="43"/>
  <c r="C1123" i="43" s="1"/>
  <c r="B1167" i="43"/>
  <c r="AD1139" i="43"/>
  <c r="AP1139" i="43" s="1"/>
  <c r="AD1167" i="43"/>
  <c r="AP1167" i="43" s="1"/>
  <c r="AD1199" i="43"/>
  <c r="AP1199" i="43" s="1"/>
  <c r="A1175" i="43"/>
  <c r="AD1175" i="43"/>
  <c r="AN1175" i="43" s="1"/>
  <c r="A1191" i="43"/>
  <c r="W1178" i="43"/>
  <c r="AK131" i="43"/>
  <c r="AM189" i="43"/>
  <c r="V228" i="43"/>
  <c r="Y175" i="43"/>
  <c r="V116" i="43"/>
  <c r="AJ92" i="43"/>
  <c r="V1160" i="43"/>
  <c r="Y1150" i="43"/>
  <c r="U1184" i="43"/>
  <c r="X1174" i="43"/>
  <c r="V212" i="43"/>
  <c r="AE382" i="43"/>
  <c r="AG379" i="43"/>
  <c r="AK385" i="43"/>
  <c r="X377" i="43"/>
  <c r="AG386" i="43"/>
  <c r="W1176" i="43"/>
  <c r="AL378" i="43"/>
  <c r="W398" i="43"/>
  <c r="AK370" i="43"/>
  <c r="AJ493" i="43"/>
  <c r="W422" i="43"/>
  <c r="AJ370" i="43"/>
  <c r="V458" i="43"/>
  <c r="R373" i="43"/>
  <c r="AK410" i="43"/>
  <c r="AK314" i="43"/>
  <c r="AD279" i="43"/>
  <c r="AP279" i="43" s="1"/>
  <c r="AD263" i="43"/>
  <c r="AP263" i="43" s="1"/>
  <c r="S394" i="43"/>
  <c r="AG483" i="43"/>
  <c r="AF326" i="43"/>
  <c r="P247" i="43"/>
  <c r="Z247" i="43" s="1"/>
  <c r="P263" i="43"/>
  <c r="Z263" i="43" s="1"/>
  <c r="B279" i="43"/>
  <c r="A499" i="43"/>
  <c r="A1144" i="43"/>
  <c r="U335" i="43"/>
  <c r="AI387" i="43"/>
  <c r="AG458" i="43"/>
  <c r="AJ369" i="43"/>
  <c r="U471" i="43"/>
  <c r="W415" i="43"/>
  <c r="U350" i="43"/>
  <c r="AH399" i="43"/>
  <c r="AI422" i="43"/>
  <c r="R470" i="43"/>
  <c r="X1142" i="43"/>
  <c r="X1152" i="43"/>
  <c r="Y1170" i="43"/>
  <c r="AD1198" i="43"/>
  <c r="AN1198" i="43" s="1"/>
  <c r="AI474" i="43"/>
  <c r="V475" i="43"/>
  <c r="C247" i="43"/>
  <c r="V1140" i="43"/>
  <c r="W1192" i="43"/>
  <c r="W1140" i="43"/>
  <c r="W1161" i="43"/>
  <c r="U486" i="43"/>
  <c r="AF402" i="43"/>
  <c r="R434" i="43"/>
  <c r="AF407" i="43"/>
  <c r="P1154" i="43"/>
  <c r="Z1154" i="43" s="1"/>
  <c r="P1170" i="43"/>
  <c r="Z1170" i="43" s="1"/>
  <c r="P1186" i="43"/>
  <c r="Z1186" i="43" s="1"/>
  <c r="B1139" i="43"/>
  <c r="A1183" i="43"/>
  <c r="R1172" i="43"/>
  <c r="C1133" i="43"/>
  <c r="Y1183" i="43"/>
  <c r="Q1147" i="43"/>
  <c r="U1143" i="43"/>
  <c r="S1137" i="43"/>
  <c r="AF1179" i="43"/>
  <c r="R1179" i="43"/>
  <c r="AF1163" i="43"/>
  <c r="R1163" i="43"/>
  <c r="AG1182" i="43"/>
  <c r="S1182" i="43"/>
  <c r="AG1166" i="43"/>
  <c r="S1166" i="43"/>
  <c r="AG1178" i="43"/>
  <c r="S1178" i="43"/>
  <c r="AG1162" i="43"/>
  <c r="S1162" i="43"/>
  <c r="AH1173" i="43"/>
  <c r="T1173" i="43"/>
  <c r="A1169" i="43"/>
  <c r="B1169" i="43"/>
  <c r="A1145" i="43"/>
  <c r="B1145" i="43"/>
  <c r="AL1141" i="43"/>
  <c r="X1141" i="43"/>
  <c r="B1137" i="43"/>
  <c r="A1137" i="43"/>
  <c r="A1129" i="43"/>
  <c r="C1129" i="43" s="1"/>
  <c r="A1113" i="43"/>
  <c r="B1113" i="43" s="1"/>
  <c r="A1109" i="43"/>
  <c r="C1109" i="43" s="1"/>
  <c r="Y499" i="43"/>
  <c r="AM499" i="43"/>
  <c r="P11" i="43"/>
  <c r="AD11" i="43"/>
  <c r="B11" i="43"/>
  <c r="A11" i="43"/>
  <c r="C11" i="43"/>
  <c r="C19" i="43"/>
  <c r="A19" i="43"/>
  <c r="P27" i="43"/>
  <c r="AA27" i="43"/>
  <c r="AO27" i="43" s="1"/>
  <c r="C27" i="43"/>
  <c r="AD27" i="43"/>
  <c r="B27" i="43"/>
  <c r="A27" i="43"/>
  <c r="A35" i="43"/>
  <c r="C35" i="43"/>
  <c r="B35" i="43"/>
  <c r="P43" i="43"/>
  <c r="AD43" i="43"/>
  <c r="A43" i="43"/>
  <c r="C43" i="43"/>
  <c r="B43" i="43"/>
  <c r="B51" i="43"/>
  <c r="C51" i="43"/>
  <c r="A59" i="43"/>
  <c r="C59" i="43"/>
  <c r="B67" i="43"/>
  <c r="AD67" i="43"/>
  <c r="A67" i="43"/>
  <c r="C67" i="43"/>
  <c r="A75" i="43"/>
  <c r="B75" i="43"/>
  <c r="B83" i="43"/>
  <c r="A83" i="43"/>
  <c r="AD83" i="43"/>
  <c r="C91" i="43"/>
  <c r="B91" i="43"/>
  <c r="B99" i="43"/>
  <c r="AD99" i="43"/>
  <c r="A99" i="43"/>
  <c r="C99" i="43"/>
  <c r="A107" i="43"/>
  <c r="B107" i="43"/>
  <c r="C107" i="43"/>
  <c r="AD115" i="43"/>
  <c r="A115" i="43"/>
  <c r="C115" i="43"/>
  <c r="A123" i="43"/>
  <c r="C123" i="43"/>
  <c r="C131" i="43"/>
  <c r="A131" i="43"/>
  <c r="A139" i="43"/>
  <c r="AD139" i="43"/>
  <c r="C139" i="43"/>
  <c r="B147" i="43"/>
  <c r="A147" i="43"/>
  <c r="B163" i="43"/>
  <c r="A163" i="43"/>
  <c r="C171" i="43"/>
  <c r="A171" i="43"/>
  <c r="B179" i="43"/>
  <c r="AD179" i="43"/>
  <c r="A179" i="43"/>
  <c r="AE1144" i="43"/>
  <c r="Q1144" i="43"/>
  <c r="A1102" i="43"/>
  <c r="C1102" i="43" s="1"/>
  <c r="AD16" i="43"/>
  <c r="B16" i="43"/>
  <c r="A16" i="43"/>
  <c r="C16" i="43"/>
  <c r="P24" i="43"/>
  <c r="AD24" i="43"/>
  <c r="A24" i="43"/>
  <c r="C24" i="43"/>
  <c r="B24" i="43"/>
  <c r="P32" i="43"/>
  <c r="AD32" i="43"/>
  <c r="A32" i="43"/>
  <c r="C32" i="43"/>
  <c r="B32" i="43"/>
  <c r="P40" i="43"/>
  <c r="B40" i="43"/>
  <c r="C40" i="43"/>
  <c r="AD40" i="43"/>
  <c r="A40" i="43"/>
  <c r="C48" i="43"/>
  <c r="AD48" i="43"/>
  <c r="B48" i="43"/>
  <c r="A48" i="43"/>
  <c r="AD56" i="43"/>
  <c r="B56" i="43"/>
  <c r="A56" i="43"/>
  <c r="C56" i="43"/>
  <c r="P64" i="43"/>
  <c r="A64" i="43"/>
  <c r="AD64" i="43"/>
  <c r="C64" i="43"/>
  <c r="B64" i="43"/>
  <c r="P72" i="43"/>
  <c r="A72" i="43"/>
  <c r="C72" i="43"/>
  <c r="AD72" i="43"/>
  <c r="B72" i="43"/>
  <c r="P80" i="43"/>
  <c r="AD80" i="43"/>
  <c r="A80" i="43"/>
  <c r="C80" i="43"/>
  <c r="B80" i="43"/>
  <c r="AD88" i="43"/>
  <c r="A88" i="43"/>
  <c r="C88" i="43"/>
  <c r="B88" i="43"/>
  <c r="P96" i="43"/>
  <c r="A96" i="43"/>
  <c r="AD96" i="43"/>
  <c r="B96" i="43"/>
  <c r="C96" i="43"/>
  <c r="P104" i="43"/>
  <c r="B104" i="43"/>
  <c r="C104" i="43"/>
  <c r="AD104" i="43"/>
  <c r="A104" i="43"/>
  <c r="P112" i="43"/>
  <c r="AD112" i="43"/>
  <c r="B112" i="43"/>
  <c r="C112" i="43"/>
  <c r="A112" i="43"/>
  <c r="A120" i="43"/>
  <c r="AD120" i="43"/>
  <c r="B120" i="43"/>
  <c r="C120" i="43"/>
  <c r="P128" i="43"/>
  <c r="B128" i="43"/>
  <c r="AD128" i="43"/>
  <c r="A128" i="43"/>
  <c r="C128" i="43"/>
  <c r="P136" i="43"/>
  <c r="AA136" i="43"/>
  <c r="AO136" i="43" s="1"/>
  <c r="AD136" i="43"/>
  <c r="C136" i="43"/>
  <c r="B136" i="43"/>
  <c r="A136" i="43"/>
  <c r="P144" i="43"/>
  <c r="C144" i="43"/>
  <c r="AD144" i="43"/>
  <c r="B144" i="43"/>
  <c r="A144" i="43"/>
  <c r="C152" i="43"/>
  <c r="B152" i="43"/>
  <c r="AD152" i="43"/>
  <c r="A152" i="43"/>
  <c r="P160" i="43"/>
  <c r="B160" i="43"/>
  <c r="AD160" i="43"/>
  <c r="C160" i="43"/>
  <c r="A160" i="43"/>
  <c r="P168" i="43"/>
  <c r="B168" i="43"/>
  <c r="AD168" i="43"/>
  <c r="C168" i="43"/>
  <c r="A168" i="43"/>
  <c r="AD176" i="43"/>
  <c r="A176" i="43"/>
  <c r="C176" i="43"/>
  <c r="B176" i="43"/>
  <c r="AA184" i="43"/>
  <c r="AO184" i="43" s="1"/>
  <c r="A184" i="43"/>
  <c r="B184" i="43"/>
  <c r="A200" i="43"/>
  <c r="B200" i="43"/>
  <c r="C200" i="43"/>
  <c r="B208" i="43"/>
  <c r="A208" i="43"/>
  <c r="C216" i="43"/>
  <c r="B216" i="43"/>
  <c r="B224" i="43"/>
  <c r="A224" i="43"/>
  <c r="C232" i="43"/>
  <c r="B232" i="43"/>
  <c r="C240" i="43"/>
  <c r="AD240" i="43"/>
  <c r="A240" i="43"/>
  <c r="B240" i="43"/>
  <c r="B248" i="43"/>
  <c r="C248" i="43"/>
  <c r="AD256" i="43"/>
  <c r="B256" i="43"/>
  <c r="A256" i="43"/>
  <c r="B264" i="43"/>
  <c r="A264" i="43"/>
  <c r="A272" i="43"/>
  <c r="AD272" i="43"/>
  <c r="B272" i="43"/>
  <c r="A280" i="43"/>
  <c r="B280" i="43"/>
  <c r="C280" i="43"/>
  <c r="AD288" i="43"/>
  <c r="B288" i="43"/>
  <c r="A296" i="43"/>
  <c r="B296" i="43"/>
  <c r="FE11" i="42"/>
  <c r="FE13" i="42"/>
  <c r="FE15" i="42"/>
  <c r="FE17" i="42"/>
  <c r="FE19" i="42"/>
  <c r="FE21" i="42"/>
  <c r="FE23" i="42"/>
  <c r="FE25" i="42"/>
  <c r="FE27" i="42"/>
  <c r="FE29" i="42"/>
  <c r="FE31" i="42"/>
  <c r="FE33" i="42"/>
  <c r="FE35" i="42"/>
  <c r="FE37" i="42"/>
  <c r="FE39" i="42"/>
  <c r="FE41" i="42"/>
  <c r="FE43" i="42"/>
  <c r="FE45" i="42"/>
  <c r="FE47" i="42"/>
  <c r="FE49" i="42"/>
  <c r="FE51" i="42"/>
  <c r="FE53" i="42"/>
  <c r="FE16" i="42"/>
  <c r="FE24" i="42"/>
  <c r="FE14" i="42"/>
  <c r="FE22" i="42"/>
  <c r="FE30" i="42"/>
  <c r="FE12" i="42"/>
  <c r="FE20" i="42"/>
  <c r="FE28" i="42"/>
  <c r="FE26" i="42"/>
  <c r="FE32" i="42"/>
  <c r="FE36" i="42"/>
  <c r="FE44" i="42"/>
  <c r="FE52" i="42"/>
  <c r="FE34" i="42"/>
  <c r="FE42" i="42"/>
  <c r="FE50" i="42"/>
  <c r="FE56" i="42"/>
  <c r="FE58" i="42"/>
  <c r="FE60" i="42"/>
  <c r="FE62" i="42"/>
  <c r="FE64" i="42"/>
  <c r="FE66" i="42"/>
  <c r="FE68" i="42"/>
  <c r="FE70" i="42"/>
  <c r="FE72" i="42"/>
  <c r="FE74" i="42"/>
  <c r="FE76" i="42"/>
  <c r="FE78" i="42"/>
  <c r="FE80" i="42"/>
  <c r="FE82" i="42"/>
  <c r="FE84" i="42"/>
  <c r="FE86" i="42"/>
  <c r="FE88" i="42"/>
  <c r="FE90" i="42"/>
  <c r="FE92" i="42"/>
  <c r="FE94" i="42"/>
  <c r="FE96" i="42"/>
  <c r="FE98" i="42"/>
  <c r="FE100" i="42"/>
  <c r="FE102" i="42"/>
  <c r="FE104" i="42"/>
  <c r="FE106" i="42"/>
  <c r="FE108" i="42"/>
  <c r="FE110" i="42"/>
  <c r="FE112" i="42"/>
  <c r="FE114" i="42"/>
  <c r="FE116" i="42"/>
  <c r="FE118" i="42"/>
  <c r="FE120" i="42"/>
  <c r="FE122" i="42"/>
  <c r="FE124" i="42"/>
  <c r="FE126" i="42"/>
  <c r="FE128" i="42"/>
  <c r="FE40" i="42"/>
  <c r="FE48" i="42"/>
  <c r="FE18" i="42"/>
  <c r="FE38" i="42"/>
  <c r="FE46" i="42"/>
  <c r="FE54" i="42"/>
  <c r="FE55" i="42"/>
  <c r="FE57" i="42"/>
  <c r="FE61" i="42"/>
  <c r="FE69" i="42"/>
  <c r="FE77" i="42"/>
  <c r="FE85" i="42"/>
  <c r="FE93" i="42"/>
  <c r="FE101" i="42"/>
  <c r="FE107" i="42"/>
  <c r="FE115" i="42"/>
  <c r="FE123" i="42"/>
  <c r="FE131" i="42"/>
  <c r="FE133" i="42"/>
  <c r="FE135" i="42"/>
  <c r="FE137" i="42"/>
  <c r="FE139" i="42"/>
  <c r="FE141" i="42"/>
  <c r="FE143" i="42"/>
  <c r="FE145" i="42"/>
  <c r="FE147" i="42"/>
  <c r="FE149" i="42"/>
  <c r="FE151" i="42"/>
  <c r="FE153" i="42"/>
  <c r="FE155" i="42"/>
  <c r="FE157" i="42"/>
  <c r="FE159" i="42"/>
  <c r="FE161" i="42"/>
  <c r="FE59" i="42"/>
  <c r="FE67" i="42"/>
  <c r="FE75" i="42"/>
  <c r="FE83" i="42"/>
  <c r="FE91" i="42"/>
  <c r="FE99" i="42"/>
  <c r="FE105" i="42"/>
  <c r="FE113" i="42"/>
  <c r="FE121" i="42"/>
  <c r="FE129" i="42"/>
  <c r="FE65" i="42"/>
  <c r="FE73" i="42"/>
  <c r="FE81" i="42"/>
  <c r="FE89" i="42"/>
  <c r="FE97" i="42"/>
  <c r="FE111" i="42"/>
  <c r="FE119" i="42"/>
  <c r="FE127" i="42"/>
  <c r="FE130" i="42"/>
  <c r="FE132" i="42"/>
  <c r="FE134" i="42"/>
  <c r="FE136" i="42"/>
  <c r="FE138" i="42"/>
  <c r="FE140" i="42"/>
  <c r="FE142" i="42"/>
  <c r="FE144" i="42"/>
  <c r="FE146" i="42"/>
  <c r="FE148" i="42"/>
  <c r="FE150" i="42"/>
  <c r="FE152" i="42"/>
  <c r="FE154" i="42"/>
  <c r="FE156" i="42"/>
  <c r="FE158" i="42"/>
  <c r="FE160" i="42"/>
  <c r="FE162" i="42"/>
  <c r="FE63" i="42"/>
  <c r="FE71" i="42"/>
  <c r="FE95" i="42"/>
  <c r="FE109" i="42"/>
  <c r="FE163" i="42"/>
  <c r="FE165" i="42"/>
  <c r="FE167" i="42"/>
  <c r="FE169" i="42"/>
  <c r="FE171" i="42"/>
  <c r="FE173" i="42"/>
  <c r="FE175" i="42"/>
  <c r="FE177" i="42"/>
  <c r="FE179" i="42"/>
  <c r="FE181" i="42"/>
  <c r="FE183" i="42"/>
  <c r="FE185" i="42"/>
  <c r="FE187" i="42"/>
  <c r="FE189" i="42"/>
  <c r="FE191" i="42"/>
  <c r="FE193" i="42"/>
  <c r="FE195" i="42"/>
  <c r="FE197" i="42"/>
  <c r="FE199" i="42"/>
  <c r="FE201" i="42"/>
  <c r="FE203" i="42"/>
  <c r="FE205" i="42"/>
  <c r="FE207" i="42"/>
  <c r="FE209" i="42"/>
  <c r="FE211" i="42"/>
  <c r="FE213" i="42"/>
  <c r="FE215" i="42"/>
  <c r="FE217" i="42"/>
  <c r="FE219" i="42"/>
  <c r="FE221" i="42"/>
  <c r="FE223" i="42"/>
  <c r="FE225" i="42"/>
  <c r="FE227" i="42"/>
  <c r="FE229" i="42"/>
  <c r="FE231" i="42"/>
  <c r="FE233" i="42"/>
  <c r="FE235" i="42"/>
  <c r="FE237" i="42"/>
  <c r="FE239" i="42"/>
  <c r="FE241" i="42"/>
  <c r="FE243" i="42"/>
  <c r="FE245" i="42"/>
  <c r="FE247" i="42"/>
  <c r="FE249" i="42"/>
  <c r="FE251" i="42"/>
  <c r="FE253" i="42"/>
  <c r="FE255" i="42"/>
  <c r="FE257" i="42"/>
  <c r="FE103" i="42"/>
  <c r="FE117" i="42"/>
  <c r="FE79" i="42"/>
  <c r="FE125" i="42"/>
  <c r="FE164" i="42"/>
  <c r="FE166" i="42"/>
  <c r="FE168" i="42"/>
  <c r="FE170" i="42"/>
  <c r="FE172" i="42"/>
  <c r="FE174" i="42"/>
  <c r="FE176" i="42"/>
  <c r="FE178" i="42"/>
  <c r="FE180" i="42"/>
  <c r="FE182" i="42"/>
  <c r="FE184" i="42"/>
  <c r="FE186" i="42"/>
  <c r="FE188" i="42"/>
  <c r="FE190" i="42"/>
  <c r="FE192" i="42"/>
  <c r="FE194" i="42"/>
  <c r="FE196" i="42"/>
  <c r="FE198" i="42"/>
  <c r="FE200" i="42"/>
  <c r="FE202" i="42"/>
  <c r="FE204" i="42"/>
  <c r="FE206" i="42"/>
  <c r="FE208" i="42"/>
  <c r="FE210" i="42"/>
  <c r="FE212" i="42"/>
  <c r="FE214" i="42"/>
  <c r="FE216" i="42"/>
  <c r="FE218" i="42"/>
  <c r="FE220" i="42"/>
  <c r="FE222" i="42"/>
  <c r="FE224" i="42"/>
  <c r="FE226" i="42"/>
  <c r="FE228" i="42"/>
  <c r="FE230" i="42"/>
  <c r="FE232" i="42"/>
  <c r="FE234" i="42"/>
  <c r="FE236" i="42"/>
  <c r="FE238" i="42"/>
  <c r="FE240" i="42"/>
  <c r="FE242" i="42"/>
  <c r="FE244" i="42"/>
  <c r="FE246" i="42"/>
  <c r="FE248" i="42"/>
  <c r="FE250" i="42"/>
  <c r="FE252" i="42"/>
  <c r="FE254" i="42"/>
  <c r="FE256" i="42"/>
  <c r="FE258" i="42"/>
  <c r="FE260" i="42"/>
  <c r="FE262" i="42"/>
  <c r="FE264" i="42"/>
  <c r="FE266" i="42"/>
  <c r="FE268" i="42"/>
  <c r="FE270" i="42"/>
  <c r="FE272" i="42"/>
  <c r="FE274" i="42"/>
  <c r="FE276" i="42"/>
  <c r="FE278" i="42"/>
  <c r="FE280" i="42"/>
  <c r="FE282" i="42"/>
  <c r="FE87" i="42"/>
  <c r="FE259" i="42"/>
  <c r="FE267" i="42"/>
  <c r="FE275" i="42"/>
  <c r="FE284" i="42"/>
  <c r="FE286" i="42"/>
  <c r="FE288" i="42"/>
  <c r="FE290" i="42"/>
  <c r="FE292" i="42"/>
  <c r="FE294" i="42"/>
  <c r="FE296" i="42"/>
  <c r="FE298" i="42"/>
  <c r="FE300" i="42"/>
  <c r="FE302" i="42"/>
  <c r="FE265" i="42"/>
  <c r="FE273" i="42"/>
  <c r="FE281" i="42"/>
  <c r="FE305" i="42"/>
  <c r="FE307" i="42"/>
  <c r="FE309" i="42"/>
  <c r="FE311" i="42"/>
  <c r="FE313" i="42"/>
  <c r="FE315" i="42"/>
  <c r="FE317" i="42"/>
  <c r="FE319" i="42"/>
  <c r="FE321" i="42"/>
  <c r="FE323" i="42"/>
  <c r="FE325" i="42"/>
  <c r="FE327" i="42"/>
  <c r="FE329" i="42"/>
  <c r="FE331" i="42"/>
  <c r="FE333" i="42"/>
  <c r="FE335" i="42"/>
  <c r="FE337" i="42"/>
  <c r="FE339" i="42"/>
  <c r="FE341" i="42"/>
  <c r="FE343" i="42"/>
  <c r="FE345" i="42"/>
  <c r="FE347" i="42"/>
  <c r="FE349" i="42"/>
  <c r="FE351" i="42"/>
  <c r="FE353" i="42"/>
  <c r="FE355" i="42"/>
  <c r="FE357" i="42"/>
  <c r="FE359" i="42"/>
  <c r="FE361" i="42"/>
  <c r="FE363" i="42"/>
  <c r="FE365" i="42"/>
  <c r="FE367" i="42"/>
  <c r="FE369" i="42"/>
  <c r="FE371" i="42"/>
  <c r="FE373" i="42"/>
  <c r="FE375" i="42"/>
  <c r="FE377" i="42"/>
  <c r="FE263" i="42"/>
  <c r="FE271" i="42"/>
  <c r="FE279" i="42"/>
  <c r="FE283" i="42"/>
  <c r="FE285" i="42"/>
  <c r="FE287" i="42"/>
  <c r="FE289" i="42"/>
  <c r="FE291" i="42"/>
  <c r="FE293" i="42"/>
  <c r="FE295" i="42"/>
  <c r="FE297" i="42"/>
  <c r="FE299" i="42"/>
  <c r="FE301" i="42"/>
  <c r="FE303" i="42"/>
  <c r="FE304" i="42"/>
  <c r="FE312" i="42"/>
  <c r="FE320" i="42"/>
  <c r="FE328" i="42"/>
  <c r="FE336" i="42"/>
  <c r="FE344" i="42"/>
  <c r="FE350" i="42"/>
  <c r="FE358" i="42"/>
  <c r="FE366" i="42"/>
  <c r="FE374" i="42"/>
  <c r="FE261" i="42"/>
  <c r="FE310" i="42"/>
  <c r="FE318" i="42"/>
  <c r="FE326" i="42"/>
  <c r="FE334" i="42"/>
  <c r="FE342" i="42"/>
  <c r="FE356" i="42"/>
  <c r="FE364" i="42"/>
  <c r="FE372" i="42"/>
  <c r="FE379" i="42"/>
  <c r="FE381" i="42"/>
  <c r="FE383" i="42"/>
  <c r="FE385" i="42"/>
  <c r="FE387" i="42"/>
  <c r="FE389" i="42"/>
  <c r="FE391" i="42"/>
  <c r="FE393" i="42"/>
  <c r="FE395" i="42"/>
  <c r="FE397" i="42"/>
  <c r="FE399" i="42"/>
  <c r="FE401" i="42"/>
  <c r="FE403" i="42"/>
  <c r="FE405" i="42"/>
  <c r="FE407" i="42"/>
  <c r="FE409" i="42"/>
  <c r="FE411" i="42"/>
  <c r="FE413" i="42"/>
  <c r="FE415" i="42"/>
  <c r="FE417" i="42"/>
  <c r="FE419" i="42"/>
  <c r="FE421" i="42"/>
  <c r="FE423" i="42"/>
  <c r="FE425" i="42"/>
  <c r="FE427" i="42"/>
  <c r="FE429" i="42"/>
  <c r="FE431" i="42"/>
  <c r="FE433" i="42"/>
  <c r="FE435" i="42"/>
  <c r="FE437" i="42"/>
  <c r="FE439" i="42"/>
  <c r="FE441" i="42"/>
  <c r="FE443" i="42"/>
  <c r="FE445" i="42"/>
  <c r="FE447" i="42"/>
  <c r="FE449" i="42"/>
  <c r="FE451" i="42"/>
  <c r="FE453" i="42"/>
  <c r="FE455" i="42"/>
  <c r="FE457" i="42"/>
  <c r="FE459" i="42"/>
  <c r="FE461" i="42"/>
  <c r="FE463" i="42"/>
  <c r="FE465" i="42"/>
  <c r="FE467" i="42"/>
  <c r="FE469" i="42"/>
  <c r="FE471" i="42"/>
  <c r="FE473" i="42"/>
  <c r="FE475" i="42"/>
  <c r="FE477" i="42"/>
  <c r="FE479" i="42"/>
  <c r="FE269" i="42"/>
  <c r="FE308" i="42"/>
  <c r="FE316" i="42"/>
  <c r="FE324" i="42"/>
  <c r="FE332" i="42"/>
  <c r="FE340" i="42"/>
  <c r="FE348" i="42"/>
  <c r="FE354" i="42"/>
  <c r="FE362" i="42"/>
  <c r="FE370" i="42"/>
  <c r="FE277" i="42"/>
  <c r="FE306" i="42"/>
  <c r="FE314" i="42"/>
  <c r="FE322" i="42"/>
  <c r="FE330" i="42"/>
  <c r="FE338" i="42"/>
  <c r="FE346" i="42"/>
  <c r="FE352" i="42"/>
  <c r="FE360" i="42"/>
  <c r="FE368" i="42"/>
  <c r="FE376" i="42"/>
  <c r="FE378" i="42"/>
  <c r="FE380" i="42"/>
  <c r="FE382" i="42"/>
  <c r="FE384" i="42"/>
  <c r="FE386" i="42"/>
  <c r="FE388" i="42"/>
  <c r="FE390" i="42"/>
  <c r="FE392" i="42"/>
  <c r="FE394" i="42"/>
  <c r="FE402" i="42"/>
  <c r="FE410" i="42"/>
  <c r="FE418" i="42"/>
  <c r="FE428" i="42"/>
  <c r="FE436" i="42"/>
  <c r="FE444" i="42"/>
  <c r="FE452" i="42"/>
  <c r="FE460" i="42"/>
  <c r="FE468" i="42"/>
  <c r="FE476" i="42"/>
  <c r="FE482" i="42"/>
  <c r="FE484" i="42"/>
  <c r="FE486" i="42"/>
  <c r="FE488" i="42"/>
  <c r="FE490" i="42"/>
  <c r="FE492" i="42"/>
  <c r="FE494" i="42"/>
  <c r="FE496" i="42"/>
  <c r="FE498" i="42"/>
  <c r="FE500" i="42"/>
  <c r="FE502" i="42"/>
  <c r="FE504" i="42"/>
  <c r="FE506" i="42"/>
  <c r="FE508" i="42"/>
  <c r="FE510" i="42"/>
  <c r="FE512" i="42"/>
  <c r="FE514" i="42"/>
  <c r="FE516" i="42"/>
  <c r="FE518" i="42"/>
  <c r="FE520" i="42"/>
  <c r="FE400" i="42"/>
  <c r="FE408" i="42"/>
  <c r="FE416" i="42"/>
  <c r="FE424" i="42"/>
  <c r="FE434" i="42"/>
  <c r="FE442" i="42"/>
  <c r="FE450" i="42"/>
  <c r="FE458" i="42"/>
  <c r="FE466" i="42"/>
  <c r="FE474" i="42"/>
  <c r="FE398" i="42"/>
  <c r="FE406" i="42"/>
  <c r="FE414" i="42"/>
  <c r="FE422" i="42"/>
  <c r="FE426" i="42"/>
  <c r="FE432" i="42"/>
  <c r="FE440" i="42"/>
  <c r="FE448" i="42"/>
  <c r="FE456" i="42"/>
  <c r="FE464" i="42"/>
  <c r="FE472" i="42"/>
  <c r="FE480" i="42"/>
  <c r="FE481" i="42"/>
  <c r="FE483" i="42"/>
  <c r="FE485" i="42"/>
  <c r="FE487" i="42"/>
  <c r="FE489" i="42"/>
  <c r="FE491" i="42"/>
  <c r="FE493" i="42"/>
  <c r="FE495" i="42"/>
  <c r="FE497" i="42"/>
  <c r="FE499" i="42"/>
  <c r="FE501" i="42"/>
  <c r="FE503" i="42"/>
  <c r="FE505" i="42"/>
  <c r="FE507" i="42"/>
  <c r="FE509" i="42"/>
  <c r="FE511" i="42"/>
  <c r="FE513" i="42"/>
  <c r="FE515" i="42"/>
  <c r="FE517" i="42"/>
  <c r="FE519" i="42"/>
  <c r="FE521" i="42"/>
  <c r="FE523" i="42"/>
  <c r="FE525" i="42"/>
  <c r="FE527" i="42"/>
  <c r="FE529" i="42"/>
  <c r="FE531" i="42"/>
  <c r="FE533" i="42"/>
  <c r="FE535" i="42"/>
  <c r="FE537" i="42"/>
  <c r="FE539" i="42"/>
  <c r="FE541" i="42"/>
  <c r="FE543" i="42"/>
  <c r="FE545" i="42"/>
  <c r="FE547" i="42"/>
  <c r="FE549" i="42"/>
  <c r="FE551" i="42"/>
  <c r="FE553" i="42"/>
  <c r="FE555" i="42"/>
  <c r="FE557" i="42"/>
  <c r="FE559" i="42"/>
  <c r="FE561" i="42"/>
  <c r="FE563" i="42"/>
  <c r="FE565" i="42"/>
  <c r="FE567" i="42"/>
  <c r="FE569" i="42"/>
  <c r="FE571" i="42"/>
  <c r="FE573" i="42"/>
  <c r="FE575" i="42"/>
  <c r="FE577" i="42"/>
  <c r="FE579" i="42"/>
  <c r="FE581" i="42"/>
  <c r="FE583" i="42"/>
  <c r="FE585" i="42"/>
  <c r="FE587" i="42"/>
  <c r="FE589" i="42"/>
  <c r="FE591" i="42"/>
  <c r="FE593" i="42"/>
  <c r="FE595" i="42"/>
  <c r="FE597" i="42"/>
  <c r="FE599" i="42"/>
  <c r="FE601" i="42"/>
  <c r="FE603" i="42"/>
  <c r="FE605" i="42"/>
  <c r="FE607" i="42"/>
  <c r="FE609" i="42"/>
  <c r="FE611" i="42"/>
  <c r="FE613" i="42"/>
  <c r="FE615" i="42"/>
  <c r="FE617" i="42"/>
  <c r="FE619" i="42"/>
  <c r="FE621" i="42"/>
  <c r="FE623" i="42"/>
  <c r="FE625" i="42"/>
  <c r="FE627" i="42"/>
  <c r="FE629" i="42"/>
  <c r="FE631" i="42"/>
  <c r="FE633" i="42"/>
  <c r="FE635" i="42"/>
  <c r="FE637" i="42"/>
  <c r="FE639" i="42"/>
  <c r="FE641" i="42"/>
  <c r="FE643" i="42"/>
  <c r="FE645" i="42"/>
  <c r="FE647" i="42"/>
  <c r="FE649" i="42"/>
  <c r="FE651" i="42"/>
  <c r="FE653" i="42"/>
  <c r="FE655" i="42"/>
  <c r="FE657" i="42"/>
  <c r="FE659" i="42"/>
  <c r="FE661" i="42"/>
  <c r="FE663" i="42"/>
  <c r="FE665" i="42"/>
  <c r="FE667" i="42"/>
  <c r="FE669" i="42"/>
  <c r="FE671" i="42"/>
  <c r="FE673" i="42"/>
  <c r="FE675" i="42"/>
  <c r="FE677" i="42"/>
  <c r="FE679" i="42"/>
  <c r="FE681" i="42"/>
  <c r="FE683" i="42"/>
  <c r="FE685" i="42"/>
  <c r="FE687" i="42"/>
  <c r="FE689" i="42"/>
  <c r="FE691" i="42"/>
  <c r="FE693" i="42"/>
  <c r="FE695" i="42"/>
  <c r="FE697" i="42"/>
  <c r="FE699" i="42"/>
  <c r="FE701" i="42"/>
  <c r="FE703" i="42"/>
  <c r="FE705" i="42"/>
  <c r="FE707" i="42"/>
  <c r="FE709" i="42"/>
  <c r="FE396" i="42"/>
  <c r="FE404" i="42"/>
  <c r="FE412" i="42"/>
  <c r="FE420" i="42"/>
  <c r="FE430" i="42"/>
  <c r="FE438" i="42"/>
  <c r="FE446" i="42"/>
  <c r="FE454" i="42"/>
  <c r="FE462" i="42"/>
  <c r="FE470" i="42"/>
  <c r="FE478" i="42"/>
  <c r="FE524" i="42"/>
  <c r="FE532" i="42"/>
  <c r="FE540" i="42"/>
  <c r="FE548" i="42"/>
  <c r="FE556" i="42"/>
  <c r="FE564" i="42"/>
  <c r="FE572" i="42"/>
  <c r="FE580" i="42"/>
  <c r="FE588" i="42"/>
  <c r="FE596" i="42"/>
  <c r="FE604" i="42"/>
  <c r="FE612" i="42"/>
  <c r="FE620" i="42"/>
  <c r="FE628" i="42"/>
  <c r="FE636" i="42"/>
  <c r="FE644" i="42"/>
  <c r="FE652" i="42"/>
  <c r="FE660" i="42"/>
  <c r="FE668" i="42"/>
  <c r="FE676" i="42"/>
  <c r="FE684" i="42"/>
  <c r="FE692" i="42"/>
  <c r="FE700" i="42"/>
  <c r="FE708" i="42"/>
  <c r="FE522" i="42"/>
  <c r="FE530" i="42"/>
  <c r="FE538" i="42"/>
  <c r="FE546" i="42"/>
  <c r="FE554" i="42"/>
  <c r="FE562" i="42"/>
  <c r="FE570" i="42"/>
  <c r="FE578" i="42"/>
  <c r="FE586" i="42"/>
  <c r="FE594" i="42"/>
  <c r="FE602" i="42"/>
  <c r="FE610" i="42"/>
  <c r="FE618" i="42"/>
  <c r="FE626" i="42"/>
  <c r="FE634" i="42"/>
  <c r="FE642" i="42"/>
  <c r="FE650" i="42"/>
  <c r="FE658" i="42"/>
  <c r="FE666" i="42"/>
  <c r="FE674" i="42"/>
  <c r="FE682" i="42"/>
  <c r="FE690" i="42"/>
  <c r="FE698" i="42"/>
  <c r="FE706" i="42"/>
  <c r="FE711" i="42"/>
  <c r="FE713" i="42"/>
  <c r="FE715" i="42"/>
  <c r="FE717" i="42"/>
  <c r="FE719" i="42"/>
  <c r="FE721" i="42"/>
  <c r="FE723" i="42"/>
  <c r="FE725" i="42"/>
  <c r="FE727" i="42"/>
  <c r="FE729" i="42"/>
  <c r="FE731" i="42"/>
  <c r="FE733" i="42"/>
  <c r="FE735" i="42"/>
  <c r="FE737" i="42"/>
  <c r="FE739" i="42"/>
  <c r="FE741" i="42"/>
  <c r="FE743" i="42"/>
  <c r="FE745" i="42"/>
  <c r="FE747" i="42"/>
  <c r="FE749" i="42"/>
  <c r="FE751" i="42"/>
  <c r="FE753" i="42"/>
  <c r="FE755" i="42"/>
  <c r="FE757" i="42"/>
  <c r="FE759" i="42"/>
  <c r="FE761" i="42"/>
  <c r="FE763" i="42"/>
  <c r="FE765" i="42"/>
  <c r="FE767" i="42"/>
  <c r="FE769" i="42"/>
  <c r="FE771" i="42"/>
  <c r="FE773" i="42"/>
  <c r="FE775" i="42"/>
  <c r="FE777" i="42"/>
  <c r="FE779" i="42"/>
  <c r="FE781" i="42"/>
  <c r="FE783" i="42"/>
  <c r="FE785" i="42"/>
  <c r="FE787" i="42"/>
  <c r="FE789" i="42"/>
  <c r="FE791" i="42"/>
  <c r="FE793" i="42"/>
  <c r="FE795" i="42"/>
  <c r="FE797" i="42"/>
  <c r="FE799" i="42"/>
  <c r="FE801" i="42"/>
  <c r="FE803" i="42"/>
  <c r="FE805" i="42"/>
  <c r="FE807" i="42"/>
  <c r="FE809" i="42"/>
  <c r="FE811" i="42"/>
  <c r="FE813" i="42"/>
  <c r="FE815" i="42"/>
  <c r="FE817" i="42"/>
  <c r="FE819" i="42"/>
  <c r="FE821" i="42"/>
  <c r="FE823" i="42"/>
  <c r="FE825" i="42"/>
  <c r="FE827" i="42"/>
  <c r="FE829" i="42"/>
  <c r="FE831" i="42"/>
  <c r="FE833" i="42"/>
  <c r="FE835" i="42"/>
  <c r="FE837" i="42"/>
  <c r="FE839" i="42"/>
  <c r="FE841" i="42"/>
  <c r="FE843" i="42"/>
  <c r="FE845" i="42"/>
  <c r="FE847" i="42"/>
  <c r="FE849" i="42"/>
  <c r="FE851" i="42"/>
  <c r="FE853" i="42"/>
  <c r="FE855" i="42"/>
  <c r="FE528" i="42"/>
  <c r="FE536" i="42"/>
  <c r="FE544" i="42"/>
  <c r="FE552" i="42"/>
  <c r="FE560" i="42"/>
  <c r="FE568" i="42"/>
  <c r="FE576" i="42"/>
  <c r="FE584" i="42"/>
  <c r="FE592" i="42"/>
  <c r="FE600" i="42"/>
  <c r="FE608" i="42"/>
  <c r="FE616" i="42"/>
  <c r="FE624" i="42"/>
  <c r="FE632" i="42"/>
  <c r="FE640" i="42"/>
  <c r="FE648" i="42"/>
  <c r="FE656" i="42"/>
  <c r="FE664" i="42"/>
  <c r="FE672" i="42"/>
  <c r="FE680" i="42"/>
  <c r="FE688" i="42"/>
  <c r="FE696" i="42"/>
  <c r="FE704" i="42"/>
  <c r="FE542" i="42"/>
  <c r="FE574" i="42"/>
  <c r="FE606" i="42"/>
  <c r="FE638" i="42"/>
  <c r="FE670" i="42"/>
  <c r="FE702" i="42"/>
  <c r="FE712" i="42"/>
  <c r="FE720" i="42"/>
  <c r="FE728" i="42"/>
  <c r="FE736" i="42"/>
  <c r="FE744" i="42"/>
  <c r="FE752" i="42"/>
  <c r="FE760" i="42"/>
  <c r="FE762" i="42"/>
  <c r="FE770" i="42"/>
  <c r="FE778" i="42"/>
  <c r="FE786" i="42"/>
  <c r="FE794" i="42"/>
  <c r="FE802" i="42"/>
  <c r="FE810" i="42"/>
  <c r="FE818" i="42"/>
  <c r="FE826" i="42"/>
  <c r="FE834" i="42"/>
  <c r="FE842" i="42"/>
  <c r="FE850" i="42"/>
  <c r="FE550" i="42"/>
  <c r="FE582" i="42"/>
  <c r="FE614" i="42"/>
  <c r="FE646" i="42"/>
  <c r="FE678" i="42"/>
  <c r="FE710" i="42"/>
  <c r="FE718" i="42"/>
  <c r="FE726" i="42"/>
  <c r="FE734" i="42"/>
  <c r="FE742" i="42"/>
  <c r="FE750" i="42"/>
  <c r="FE758" i="42"/>
  <c r="FE768" i="42"/>
  <c r="FE776" i="42"/>
  <c r="FE784" i="42"/>
  <c r="FE792" i="42"/>
  <c r="FE800" i="42"/>
  <c r="FE808" i="42"/>
  <c r="FE816" i="42"/>
  <c r="FE824" i="42"/>
  <c r="FE832" i="42"/>
  <c r="FE840" i="42"/>
  <c r="FE848" i="42"/>
  <c r="FE856" i="42"/>
  <c r="FE857" i="42"/>
  <c r="FE859" i="42"/>
  <c r="FE861" i="42"/>
  <c r="FE863" i="42"/>
  <c r="FE865" i="42"/>
  <c r="FE867" i="42"/>
  <c r="FE869" i="42"/>
  <c r="FE871" i="42"/>
  <c r="FE873" i="42"/>
  <c r="FE875" i="42"/>
  <c r="FE877" i="42"/>
  <c r="FE879" i="42"/>
  <c r="FE881" i="42"/>
  <c r="FE883" i="42"/>
  <c r="FE885" i="42"/>
  <c r="FE887" i="42"/>
  <c r="FE889" i="42"/>
  <c r="FE891" i="42"/>
  <c r="FE893" i="42"/>
  <c r="FE895" i="42"/>
  <c r="FE897" i="42"/>
  <c r="FE899" i="42"/>
  <c r="FE901" i="42"/>
  <c r="FE903" i="42"/>
  <c r="FE905" i="42"/>
  <c r="FE907" i="42"/>
  <c r="FE909" i="42"/>
  <c r="FE911" i="42"/>
  <c r="FE913" i="42"/>
  <c r="FE915" i="42"/>
  <c r="FE917" i="42"/>
  <c r="FE919" i="42"/>
  <c r="FE921" i="42"/>
  <c r="FE923" i="42"/>
  <c r="FE925" i="42"/>
  <c r="FE927" i="42"/>
  <c r="FE929" i="42"/>
  <c r="FE931" i="42"/>
  <c r="FE933" i="42"/>
  <c r="FE935" i="42"/>
  <c r="FE937" i="42"/>
  <c r="FE939" i="42"/>
  <c r="FE941" i="42"/>
  <c r="FE943" i="42"/>
  <c r="FE945" i="42"/>
  <c r="FE947" i="42"/>
  <c r="FE949" i="42"/>
  <c r="FE951" i="42"/>
  <c r="FE953" i="42"/>
  <c r="FE955" i="42"/>
  <c r="FE957" i="42"/>
  <c r="FE959" i="42"/>
  <c r="FE961" i="42"/>
  <c r="FE963" i="42"/>
  <c r="FE965" i="42"/>
  <c r="FE967" i="42"/>
  <c r="FE969" i="42"/>
  <c r="FE971" i="42"/>
  <c r="FE973" i="42"/>
  <c r="FE975" i="42"/>
  <c r="FE977" i="42"/>
  <c r="FE979" i="42"/>
  <c r="FE981" i="42"/>
  <c r="FE983" i="42"/>
  <c r="FE985" i="42"/>
  <c r="FE987" i="42"/>
  <c r="FE989" i="42"/>
  <c r="FE991" i="42"/>
  <c r="FE993" i="42"/>
  <c r="FE995" i="42"/>
  <c r="FE997" i="42"/>
  <c r="FE999" i="42"/>
  <c r="FE1001" i="42"/>
  <c r="FE1003" i="42"/>
  <c r="FE1005" i="42"/>
  <c r="FE1007" i="42"/>
  <c r="FE1009" i="42"/>
  <c r="FE526" i="42"/>
  <c r="FE558" i="42"/>
  <c r="FE590" i="42"/>
  <c r="FE622" i="42"/>
  <c r="FE654" i="42"/>
  <c r="FE686" i="42"/>
  <c r="FE716" i="42"/>
  <c r="FE724" i="42"/>
  <c r="FE732" i="42"/>
  <c r="FE740" i="42"/>
  <c r="FE748" i="42"/>
  <c r="FE756" i="42"/>
  <c r="FE766" i="42"/>
  <c r="FE774" i="42"/>
  <c r="FE782" i="42"/>
  <c r="FE790" i="42"/>
  <c r="FE798" i="42"/>
  <c r="FE806" i="42"/>
  <c r="FE814" i="42"/>
  <c r="FE822" i="42"/>
  <c r="FE830" i="42"/>
  <c r="FE838" i="42"/>
  <c r="FE846" i="42"/>
  <c r="FE854" i="42"/>
  <c r="FE534" i="42"/>
  <c r="FE566" i="42"/>
  <c r="FE598" i="42"/>
  <c r="FE630" i="42"/>
  <c r="FE662" i="42"/>
  <c r="FE694" i="42"/>
  <c r="FE714" i="42"/>
  <c r="FE722" i="42"/>
  <c r="FE730" i="42"/>
  <c r="FE738" i="42"/>
  <c r="FE746" i="42"/>
  <c r="FE754" i="42"/>
  <c r="FE764" i="42"/>
  <c r="FE772" i="42"/>
  <c r="FE780" i="42"/>
  <c r="FE788" i="42"/>
  <c r="FE796" i="42"/>
  <c r="FE804" i="42"/>
  <c r="FE812" i="42"/>
  <c r="FE820" i="42"/>
  <c r="FE828" i="42"/>
  <c r="FE836" i="42"/>
  <c r="FE844" i="42"/>
  <c r="FE852" i="42"/>
  <c r="FE858" i="42"/>
  <c r="FE860" i="42"/>
  <c r="FE862" i="42"/>
  <c r="FE864" i="42"/>
  <c r="FE866" i="42"/>
  <c r="FE868" i="42"/>
  <c r="FE870" i="42"/>
  <c r="FE872" i="42"/>
  <c r="FE874" i="42"/>
  <c r="FE876" i="42"/>
  <c r="FE878" i="42"/>
  <c r="FE880" i="42"/>
  <c r="FE882" i="42"/>
  <c r="FE884" i="42"/>
  <c r="FE888" i="42"/>
  <c r="FE896" i="42"/>
  <c r="FE904" i="42"/>
  <c r="FE912" i="42"/>
  <c r="FE920" i="42"/>
  <c r="FE926" i="42"/>
  <c r="FE934" i="42"/>
  <c r="FE942" i="42"/>
  <c r="FE950" i="42"/>
  <c r="FE958" i="42"/>
  <c r="FE966" i="42"/>
  <c r="FE974" i="42"/>
  <c r="FE982" i="42"/>
  <c r="FE990" i="42"/>
  <c r="FE998" i="42"/>
  <c r="FE1006" i="42"/>
  <c r="FE1011" i="42"/>
  <c r="FE1013" i="42"/>
  <c r="FE1015" i="42"/>
  <c r="FE1017" i="42"/>
  <c r="FE1019" i="42"/>
  <c r="FE1021" i="42"/>
  <c r="FE1023" i="42"/>
  <c r="FE1025" i="42"/>
  <c r="FE1027" i="42"/>
  <c r="FE1029" i="42"/>
  <c r="FE1031" i="42"/>
  <c r="FE1033" i="42"/>
  <c r="FE1035" i="42"/>
  <c r="FE1037" i="42"/>
  <c r="FE1039" i="42"/>
  <c r="FE1041" i="42"/>
  <c r="FE1043" i="42"/>
  <c r="FE1045" i="42"/>
  <c r="FE1047" i="42"/>
  <c r="FE1049" i="42"/>
  <c r="FE1051" i="42"/>
  <c r="FE1053" i="42"/>
  <c r="FE1055" i="42"/>
  <c r="FE1057" i="42"/>
  <c r="FE1059" i="42"/>
  <c r="FE1061" i="42"/>
  <c r="FE1063" i="42"/>
  <c r="FE1065" i="42"/>
  <c r="FE1067" i="42"/>
  <c r="FE1069" i="42"/>
  <c r="FE1071" i="42"/>
  <c r="FE1073" i="42"/>
  <c r="FE1075" i="42"/>
  <c r="FE1077" i="42"/>
  <c r="FE1079" i="42"/>
  <c r="FE1081" i="42"/>
  <c r="FE1083" i="42"/>
  <c r="FE1085" i="42"/>
  <c r="FE1087" i="42"/>
  <c r="FE1089" i="42"/>
  <c r="FE1091" i="42"/>
  <c r="FE1093" i="42"/>
  <c r="FE1095" i="42"/>
  <c r="FE1097" i="42"/>
  <c r="FE1099" i="42"/>
  <c r="FE1101" i="42"/>
  <c r="FE1103" i="42"/>
  <c r="FE886" i="42"/>
  <c r="FE894" i="42"/>
  <c r="FE902" i="42"/>
  <c r="FE910" i="42"/>
  <c r="FE918" i="42"/>
  <c r="FE932" i="42"/>
  <c r="FE940" i="42"/>
  <c r="FE948" i="42"/>
  <c r="FE956" i="42"/>
  <c r="FE964" i="42"/>
  <c r="FE972" i="42"/>
  <c r="FE980" i="42"/>
  <c r="FE988" i="42"/>
  <c r="FE996" i="42"/>
  <c r="FE1004" i="42"/>
  <c r="FE892" i="42"/>
  <c r="FE900" i="42"/>
  <c r="FE908" i="42"/>
  <c r="FE916" i="42"/>
  <c r="FE924" i="42"/>
  <c r="FE930" i="42"/>
  <c r="FE938" i="42"/>
  <c r="FE946" i="42"/>
  <c r="FE954" i="42"/>
  <c r="FE962" i="42"/>
  <c r="FE970" i="42"/>
  <c r="FE978" i="42"/>
  <c r="FE986" i="42"/>
  <c r="FE994" i="42"/>
  <c r="FE1002" i="42"/>
  <c r="FE1010" i="42"/>
  <c r="FE1012" i="42"/>
  <c r="FE1014" i="42"/>
  <c r="FE1016" i="42"/>
  <c r="FE1018" i="42"/>
  <c r="FE1020" i="42"/>
  <c r="FE1022" i="42"/>
  <c r="FE1024" i="42"/>
  <c r="FE1026" i="42"/>
  <c r="FE1028" i="42"/>
  <c r="FE1030" i="42"/>
  <c r="FE1032" i="42"/>
  <c r="FE1034" i="42"/>
  <c r="FE1036" i="42"/>
  <c r="FE1038" i="42"/>
  <c r="FE1040" i="42"/>
  <c r="FE1042" i="42"/>
  <c r="FE1044" i="42"/>
  <c r="FE1046" i="42"/>
  <c r="FE1048" i="42"/>
  <c r="FE1050" i="42"/>
  <c r="FE1052" i="42"/>
  <c r="FE1054" i="42"/>
  <c r="FE1056" i="42"/>
  <c r="FE1058" i="42"/>
  <c r="FE1060" i="42"/>
  <c r="FE1062" i="42"/>
  <c r="FE1064" i="42"/>
  <c r="FE1066" i="42"/>
  <c r="FE1068" i="42"/>
  <c r="FE1070" i="42"/>
  <c r="FE1072" i="42"/>
  <c r="FE1074" i="42"/>
  <c r="FE1076" i="42"/>
  <c r="FE1078" i="42"/>
  <c r="FE1080" i="42"/>
  <c r="FE1082" i="42"/>
  <c r="FE1084" i="42"/>
  <c r="FE1086" i="42"/>
  <c r="FE1088" i="42"/>
  <c r="FE1090" i="42"/>
  <c r="FE1092" i="42"/>
  <c r="FE1094" i="42"/>
  <c r="FE1096" i="42"/>
  <c r="FE1098" i="42"/>
  <c r="FE1100" i="42"/>
  <c r="FE1102" i="42"/>
  <c r="FE1104" i="42"/>
  <c r="FE890" i="42"/>
  <c r="FE898" i="42"/>
  <c r="FE906" i="42"/>
  <c r="FE914" i="42"/>
  <c r="FE922" i="42"/>
  <c r="FE928" i="42"/>
  <c r="FE936" i="42"/>
  <c r="FE944" i="42"/>
  <c r="FE952" i="42"/>
  <c r="FE960" i="42"/>
  <c r="FE968" i="42"/>
  <c r="FE976" i="42"/>
  <c r="FE984" i="42"/>
  <c r="FE992" i="42"/>
  <c r="FE1000" i="42"/>
  <c r="FE1008" i="42"/>
  <c r="G12" i="44"/>
  <c r="FE10" i="42"/>
  <c r="B496" i="43"/>
  <c r="A496" i="43"/>
  <c r="AD496" i="43"/>
  <c r="B488" i="43"/>
  <c r="AD488" i="43"/>
  <c r="C488" i="43"/>
  <c r="B480" i="43"/>
  <c r="C480" i="43"/>
  <c r="AD480" i="43"/>
  <c r="C472" i="43"/>
  <c r="B472" i="43"/>
  <c r="AD472" i="43"/>
  <c r="A464" i="43"/>
  <c r="C464" i="43"/>
  <c r="AD464" i="43"/>
  <c r="P456" i="43"/>
  <c r="B456" i="43"/>
  <c r="A456" i="43"/>
  <c r="AD456" i="43"/>
  <c r="C456" i="43"/>
  <c r="B448" i="43"/>
  <c r="C448" i="43"/>
  <c r="AD448" i="43"/>
  <c r="P440" i="43"/>
  <c r="A440" i="43"/>
  <c r="B440" i="43"/>
  <c r="C440" i="43"/>
  <c r="AD440" i="43"/>
  <c r="P432" i="43"/>
  <c r="B432" i="43"/>
  <c r="AD432" i="43"/>
  <c r="A432" i="43"/>
  <c r="C432" i="43"/>
  <c r="P424" i="43"/>
  <c r="A424" i="43"/>
  <c r="C424" i="43"/>
  <c r="B424" i="43"/>
  <c r="AD424" i="43"/>
  <c r="P416" i="43"/>
  <c r="B416" i="43"/>
  <c r="C416" i="43"/>
  <c r="AD416" i="43"/>
  <c r="A416" i="43"/>
  <c r="P408" i="43"/>
  <c r="A408" i="43"/>
  <c r="B408" i="43"/>
  <c r="AD408" i="43"/>
  <c r="C408" i="43"/>
  <c r="P400" i="43"/>
  <c r="C400" i="43"/>
  <c r="AD400" i="43"/>
  <c r="A400" i="43"/>
  <c r="B400" i="43"/>
  <c r="A392" i="43"/>
  <c r="AD392" i="43"/>
  <c r="B392" i="43"/>
  <c r="P384" i="43"/>
  <c r="A384" i="43"/>
  <c r="C384" i="43"/>
  <c r="AD384" i="43"/>
  <c r="B384" i="43"/>
  <c r="P376" i="43"/>
  <c r="A376" i="43"/>
  <c r="AD376" i="43"/>
  <c r="B376" i="43"/>
  <c r="C376" i="43"/>
  <c r="AD368" i="43"/>
  <c r="A368" i="43"/>
  <c r="B368" i="43"/>
  <c r="P360" i="43"/>
  <c r="AD360" i="43"/>
  <c r="C360" i="43"/>
  <c r="B360" i="43"/>
  <c r="A360" i="43"/>
  <c r="B352" i="43"/>
  <c r="C352" i="43"/>
  <c r="AD352" i="43"/>
  <c r="A352" i="43"/>
  <c r="P344" i="43"/>
  <c r="A344" i="43"/>
  <c r="AD344" i="43"/>
  <c r="C344" i="43"/>
  <c r="B344" i="43"/>
  <c r="P336" i="43"/>
  <c r="A336" i="43"/>
  <c r="AD336" i="43"/>
  <c r="C336" i="43"/>
  <c r="B336" i="43"/>
  <c r="P328" i="43"/>
  <c r="AD328" i="43"/>
  <c r="B328" i="43"/>
  <c r="C328" i="43"/>
  <c r="A328" i="43"/>
  <c r="P320" i="43"/>
  <c r="C320" i="43"/>
  <c r="AD320" i="43"/>
  <c r="B320" i="43"/>
  <c r="A320" i="43"/>
  <c r="P312" i="43"/>
  <c r="C312" i="43"/>
  <c r="AD312" i="43"/>
  <c r="A312" i="43"/>
  <c r="B312" i="43"/>
  <c r="P304" i="43"/>
  <c r="AD304" i="43"/>
  <c r="A304" i="43"/>
  <c r="C304" i="43"/>
  <c r="B304" i="43"/>
  <c r="B198" i="43"/>
  <c r="A198" i="43"/>
  <c r="B8" i="43"/>
  <c r="C8" i="43"/>
  <c r="A8" i="43"/>
  <c r="AF1147" i="43"/>
  <c r="R1147" i="43"/>
  <c r="P301" i="43"/>
  <c r="AD301" i="43"/>
  <c r="A301" i="43"/>
  <c r="C301" i="43"/>
  <c r="B301" i="43"/>
  <c r="A1114" i="43"/>
  <c r="C1114" i="43" s="1"/>
  <c r="B1150" i="43"/>
  <c r="A1150" i="43"/>
  <c r="A1161" i="43"/>
  <c r="B1161" i="43"/>
  <c r="A1117" i="43"/>
  <c r="C1117" i="43" s="1"/>
  <c r="AA1134" i="43"/>
  <c r="AO1134" i="43" s="1"/>
  <c r="AM76" i="43"/>
  <c r="AL220" i="43"/>
  <c r="AH208" i="43"/>
  <c r="P1147" i="43"/>
  <c r="AB1147" i="43" s="1"/>
  <c r="V84" i="43"/>
  <c r="AA1133" i="43"/>
  <c r="AO1133" i="43" s="1"/>
  <c r="AM63" i="43"/>
  <c r="AI97" i="43"/>
  <c r="AI33" i="43"/>
  <c r="W180" i="43"/>
  <c r="AK24" i="43"/>
  <c r="S116" i="43"/>
  <c r="U273" i="43"/>
  <c r="AI9" i="43"/>
  <c r="AE289" i="43"/>
  <c r="AK213" i="43"/>
  <c r="AA499" i="43"/>
  <c r="AO499" i="43" s="1"/>
  <c r="AM103" i="43"/>
  <c r="U249" i="43"/>
  <c r="AM199" i="43"/>
  <c r="AM87" i="43"/>
  <c r="AE172" i="43"/>
  <c r="AE60" i="43"/>
  <c r="AI164" i="43"/>
  <c r="AM71" i="43"/>
  <c r="AJ95" i="43"/>
  <c r="AA1150" i="43"/>
  <c r="AO1150" i="43" s="1"/>
  <c r="AD1182" i="43"/>
  <c r="AN1182" i="43" s="1"/>
  <c r="AA1118" i="43"/>
  <c r="AO1118" i="43" s="1"/>
  <c r="AD1138" i="43"/>
  <c r="AN1138" i="43" s="1"/>
  <c r="AM259" i="43"/>
  <c r="AK99" i="43"/>
  <c r="AK67" i="43"/>
  <c r="A1147" i="43"/>
  <c r="B1159" i="43"/>
  <c r="A1199" i="43"/>
  <c r="AF267" i="43"/>
  <c r="AF235" i="43"/>
  <c r="AJ255" i="43"/>
  <c r="AF299" i="43"/>
  <c r="V140" i="43"/>
  <c r="AJ124" i="43"/>
  <c r="AN265" i="43"/>
  <c r="AA263" i="43"/>
  <c r="AO263" i="43" s="1"/>
  <c r="V267" i="43"/>
  <c r="Y117" i="43"/>
  <c r="AM426" i="43"/>
  <c r="AJ244" i="43"/>
  <c r="AM125" i="43"/>
  <c r="AM44" i="43"/>
  <c r="X1162" i="43"/>
  <c r="S1188" i="43"/>
  <c r="AJ220" i="43"/>
  <c r="V252" i="43"/>
  <c r="AM306" i="43"/>
  <c r="X490" i="43"/>
  <c r="AK333" i="43"/>
  <c r="AK473" i="43"/>
  <c r="AK390" i="43"/>
  <c r="AK459" i="43"/>
  <c r="AH349" i="43"/>
  <c r="AJ413" i="43"/>
  <c r="AK349" i="43"/>
  <c r="AF377" i="43"/>
  <c r="AL482" i="43"/>
  <c r="X314" i="43"/>
  <c r="Y1139" i="43"/>
  <c r="U1149" i="43"/>
  <c r="V1159" i="43"/>
  <c r="W330" i="43"/>
  <c r="AJ386" i="43"/>
  <c r="R394" i="43"/>
  <c r="R1197" i="43"/>
  <c r="B263" i="43"/>
  <c r="P1144" i="43"/>
  <c r="Z1144" i="43" s="1"/>
  <c r="AI318" i="43"/>
  <c r="AK346" i="43"/>
  <c r="AJ414" i="43"/>
  <c r="T451" i="43"/>
  <c r="W353" i="43"/>
  <c r="AK474" i="43"/>
  <c r="AH434" i="43"/>
  <c r="AF430" i="43"/>
  <c r="S1172" i="43"/>
  <c r="T355" i="43"/>
  <c r="AD499" i="43"/>
  <c r="AN499" i="43" s="1"/>
  <c r="AJ438" i="43"/>
  <c r="Y1151" i="43"/>
  <c r="S1143" i="43"/>
  <c r="W1195" i="43"/>
  <c r="V1151" i="43"/>
  <c r="AG350" i="43"/>
  <c r="AF481" i="43"/>
  <c r="R466" i="43"/>
  <c r="R386" i="43"/>
  <c r="W1194" i="43"/>
  <c r="P1161" i="43"/>
  <c r="Z1161" i="43" s="1"/>
  <c r="P1177" i="43"/>
  <c r="Z1177" i="43" s="1"/>
  <c r="P1193" i="43"/>
  <c r="Z1193" i="43" s="1"/>
  <c r="P1138" i="43"/>
  <c r="P1150" i="43"/>
  <c r="AB1150" i="43" s="1"/>
  <c r="P1198" i="43"/>
  <c r="AG1170" i="43"/>
  <c r="S1170" i="43"/>
  <c r="AL1169" i="43"/>
  <c r="X1169" i="43"/>
  <c r="A1153" i="43"/>
  <c r="B1153" i="43"/>
  <c r="B1141" i="43"/>
  <c r="A1141" i="43"/>
  <c r="A15" i="43"/>
  <c r="C15" i="43"/>
  <c r="B15" i="43"/>
  <c r="B23" i="43"/>
  <c r="AD23" i="43"/>
  <c r="A23" i="43"/>
  <c r="C23" i="43"/>
  <c r="B31" i="43"/>
  <c r="C31" i="43"/>
  <c r="P39" i="43"/>
  <c r="AD39" i="43"/>
  <c r="B39" i="43"/>
  <c r="C39" i="43"/>
  <c r="A39" i="43"/>
  <c r="B47" i="43"/>
  <c r="C47" i="43"/>
  <c r="A47" i="43"/>
  <c r="AD55" i="43"/>
  <c r="B55" i="43"/>
  <c r="C55" i="43"/>
  <c r="B63" i="43"/>
  <c r="A63" i="43"/>
  <c r="C71" i="43"/>
  <c r="B71" i="43"/>
  <c r="A71" i="43"/>
  <c r="A87" i="43"/>
  <c r="B87" i="43"/>
  <c r="C103" i="43"/>
  <c r="A103" i="43"/>
  <c r="C111" i="43"/>
  <c r="A111" i="43"/>
  <c r="C119" i="43"/>
  <c r="B119" i="43"/>
  <c r="P127" i="43"/>
  <c r="A127" i="43"/>
  <c r="AD127" i="43"/>
  <c r="B127" i="43"/>
  <c r="C127" i="43"/>
  <c r="B135" i="43"/>
  <c r="C135" i="43"/>
  <c r="A135" i="43"/>
  <c r="B143" i="43"/>
  <c r="A143" i="43"/>
  <c r="B151" i="43"/>
  <c r="C151" i="43"/>
  <c r="C159" i="43"/>
  <c r="A159" i="43"/>
  <c r="AD167" i="43"/>
  <c r="A167" i="43"/>
  <c r="C167" i="43"/>
  <c r="A175" i="43"/>
  <c r="B175" i="43"/>
  <c r="A183" i="43"/>
  <c r="AD183" i="43"/>
  <c r="C183" i="43"/>
  <c r="AD12" i="43"/>
  <c r="A12" i="43"/>
  <c r="B12" i="43"/>
  <c r="C12" i="43"/>
  <c r="P20" i="43"/>
  <c r="AD20" i="43"/>
  <c r="A20" i="43"/>
  <c r="C20" i="43"/>
  <c r="B20" i="43"/>
  <c r="P28" i="43"/>
  <c r="AD28" i="43"/>
  <c r="A28" i="43"/>
  <c r="C28" i="43"/>
  <c r="B28" i="43"/>
  <c r="P36" i="43"/>
  <c r="C36" i="43"/>
  <c r="AD36" i="43"/>
  <c r="A36" i="43"/>
  <c r="B36" i="43"/>
  <c r="P44" i="43"/>
  <c r="B44" i="43"/>
  <c r="AD44" i="43"/>
  <c r="A44" i="43"/>
  <c r="C44" i="43"/>
  <c r="B52" i="43"/>
  <c r="AD52" i="43"/>
  <c r="A52" i="43"/>
  <c r="C52" i="43"/>
  <c r="B60" i="43"/>
  <c r="AD60" i="43"/>
  <c r="C60" i="43"/>
  <c r="A60" i="43"/>
  <c r="AD68" i="43"/>
  <c r="C68" i="43"/>
  <c r="A68" i="43"/>
  <c r="B68" i="43"/>
  <c r="P76" i="43"/>
  <c r="AA76" i="43"/>
  <c r="AO76" i="43" s="1"/>
  <c r="A76" i="43"/>
  <c r="AD76" i="43"/>
  <c r="B76" i="43"/>
  <c r="C76" i="43"/>
  <c r="A84" i="43"/>
  <c r="AD84" i="43"/>
  <c r="B84" i="43"/>
  <c r="C84" i="43"/>
  <c r="AD92" i="43"/>
  <c r="A92" i="43"/>
  <c r="C92" i="43"/>
  <c r="B92" i="43"/>
  <c r="AD100" i="43"/>
  <c r="B100" i="43"/>
  <c r="C100" i="43"/>
  <c r="A100" i="43"/>
  <c r="P108" i="43"/>
  <c r="AA108" i="43"/>
  <c r="AO108" i="43" s="1"/>
  <c r="B108" i="43"/>
  <c r="C108" i="43"/>
  <c r="AD108" i="43"/>
  <c r="A108" i="43"/>
  <c r="AD116" i="43"/>
  <c r="C116" i="43"/>
  <c r="A116" i="43"/>
  <c r="B116" i="43"/>
  <c r="AD124" i="43"/>
  <c r="C124" i="43"/>
  <c r="B124" i="43"/>
  <c r="A124" i="43"/>
  <c r="A132" i="43"/>
  <c r="AD132" i="43"/>
  <c r="C132" i="43"/>
  <c r="B132" i="43"/>
  <c r="P140" i="43"/>
  <c r="C140" i="43"/>
  <c r="AD140" i="43"/>
  <c r="A140" i="43"/>
  <c r="B140" i="43"/>
  <c r="AD148" i="43"/>
  <c r="A148" i="43"/>
  <c r="C148" i="43"/>
  <c r="B148" i="43"/>
  <c r="A156" i="43"/>
  <c r="C156" i="43"/>
  <c r="AD156" i="43"/>
  <c r="B156" i="43"/>
  <c r="AD164" i="43"/>
  <c r="A164" i="43"/>
  <c r="C164" i="43"/>
  <c r="B164" i="43"/>
  <c r="P172" i="43"/>
  <c r="B172" i="43"/>
  <c r="AD172" i="43"/>
  <c r="A172" i="43"/>
  <c r="C172" i="43"/>
  <c r="AD180" i="43"/>
  <c r="A180" i="43"/>
  <c r="B180" i="43"/>
  <c r="C180" i="43"/>
  <c r="B188" i="43"/>
  <c r="A188" i="43"/>
  <c r="C196" i="43"/>
  <c r="A196" i="43"/>
  <c r="C204" i="43"/>
  <c r="A204" i="43"/>
  <c r="A220" i="43"/>
  <c r="B220" i="43"/>
  <c r="A228" i="43"/>
  <c r="AD228" i="43"/>
  <c r="B228" i="43"/>
  <c r="B236" i="43"/>
  <c r="A236" i="43"/>
  <c r="C236" i="43"/>
  <c r="AF240" i="43"/>
  <c r="R240" i="43"/>
  <c r="P244" i="43"/>
  <c r="C244" i="43"/>
  <c r="AD244" i="43"/>
  <c r="B244" i="43"/>
  <c r="A244" i="43"/>
  <c r="A252" i="43"/>
  <c r="C252" i="43"/>
  <c r="AD260" i="43"/>
  <c r="B260" i="43"/>
  <c r="C268" i="43"/>
  <c r="A268" i="43"/>
  <c r="AD276" i="43"/>
  <c r="B276" i="43"/>
  <c r="A284" i="43"/>
  <c r="C284" i="43"/>
  <c r="B284" i="43"/>
  <c r="AD292" i="43"/>
  <c r="A292" i="43"/>
  <c r="B292" i="43"/>
  <c r="AD300" i="43"/>
  <c r="A300" i="43"/>
  <c r="B300" i="43"/>
  <c r="B492" i="43"/>
  <c r="A492" i="43"/>
  <c r="AD492" i="43"/>
  <c r="C484" i="43"/>
  <c r="A484" i="43"/>
  <c r="AD484" i="43"/>
  <c r="P476" i="43"/>
  <c r="A476" i="43"/>
  <c r="B476" i="43"/>
  <c r="AD476" i="43"/>
  <c r="C476" i="43"/>
  <c r="P468" i="43"/>
  <c r="C468" i="43"/>
  <c r="A468" i="43"/>
  <c r="AD468" i="43"/>
  <c r="B468" i="43"/>
  <c r="P460" i="43"/>
  <c r="A460" i="43"/>
  <c r="C460" i="43"/>
  <c r="B460" i="43"/>
  <c r="AD460" i="43"/>
  <c r="C452" i="43"/>
  <c r="B452" i="43"/>
  <c r="AD452" i="43"/>
  <c r="P444" i="43"/>
  <c r="C444" i="43"/>
  <c r="AD444" i="43"/>
  <c r="B444" i="43"/>
  <c r="A444" i="43"/>
  <c r="C436" i="43"/>
  <c r="B436" i="43"/>
  <c r="AD436" i="43"/>
  <c r="P428" i="43"/>
  <c r="C428" i="43"/>
  <c r="A428" i="43"/>
  <c r="AD428" i="43"/>
  <c r="B428" i="43"/>
  <c r="P420" i="43"/>
  <c r="C420" i="43"/>
  <c r="A420" i="43"/>
  <c r="AD420" i="43"/>
  <c r="B420" i="43"/>
  <c r="A412" i="43"/>
  <c r="C412" i="43"/>
  <c r="AD412" i="43"/>
  <c r="C404" i="43"/>
  <c r="B404" i="43"/>
  <c r="AD404" i="43"/>
  <c r="B396" i="43"/>
  <c r="AD396" i="43"/>
  <c r="C396" i="43"/>
  <c r="P388" i="43"/>
  <c r="A388" i="43"/>
  <c r="C388" i="43"/>
  <c r="AD388" i="43"/>
  <c r="B388" i="43"/>
  <c r="C380" i="43"/>
  <c r="AD380" i="43"/>
  <c r="B380" i="43"/>
  <c r="A372" i="43"/>
  <c r="B372" i="43"/>
  <c r="AD372" i="43"/>
  <c r="C372" i="43"/>
  <c r="P364" i="43"/>
  <c r="C364" i="43"/>
  <c r="A364" i="43"/>
  <c r="AD364" i="43"/>
  <c r="B364" i="43"/>
  <c r="P356" i="43"/>
  <c r="A356" i="43"/>
  <c r="C356" i="43"/>
  <c r="AD356" i="43"/>
  <c r="B356" i="43"/>
  <c r="C348" i="43"/>
  <c r="B348" i="43"/>
  <c r="AD348" i="43"/>
  <c r="C340" i="43"/>
  <c r="AD340" i="43"/>
  <c r="A340" i="43"/>
  <c r="B340" i="43"/>
  <c r="B332" i="43"/>
  <c r="AD332" i="43"/>
  <c r="C332" i="43"/>
  <c r="P324" i="43"/>
  <c r="C324" i="43"/>
  <c r="AD324" i="43"/>
  <c r="B324" i="43"/>
  <c r="A324" i="43"/>
  <c r="C316" i="43"/>
  <c r="B316" i="43"/>
  <c r="AD316" i="43"/>
  <c r="P308" i="43"/>
  <c r="C308" i="43"/>
  <c r="AD308" i="43"/>
  <c r="B308" i="43"/>
  <c r="A308" i="43"/>
  <c r="AN133" i="43"/>
  <c r="AB335" i="43"/>
  <c r="AP121" i="43"/>
  <c r="AN21" i="43"/>
  <c r="AB1184" i="43"/>
  <c r="AN97" i="43"/>
  <c r="AN89" i="43"/>
  <c r="AB63" i="43"/>
  <c r="AN175" i="43"/>
  <c r="AB179" i="43"/>
  <c r="AN125" i="43"/>
  <c r="AB212" i="43"/>
  <c r="AB412" i="43"/>
  <c r="AP103" i="43"/>
  <c r="AN25" i="43"/>
  <c r="AN252" i="43"/>
  <c r="AB119" i="43"/>
  <c r="AB256" i="43"/>
  <c r="AN151" i="43"/>
  <c r="AB464" i="43"/>
  <c r="Z475" i="43"/>
  <c r="AB1153" i="43"/>
  <c r="AN173" i="43"/>
  <c r="AB1185" i="43"/>
  <c r="AN479" i="43"/>
  <c r="AB91" i="43"/>
  <c r="AB1194" i="43"/>
  <c r="AB183" i="43"/>
  <c r="AN63" i="43"/>
  <c r="AB480" i="43"/>
  <c r="AB380" i="43"/>
  <c r="AP1149" i="43"/>
  <c r="AB348" i="43"/>
  <c r="AB448" i="43"/>
  <c r="AB1152" i="43"/>
  <c r="AB396" i="43"/>
  <c r="AN111" i="43"/>
  <c r="AN331" i="43"/>
  <c r="AP284" i="43"/>
  <c r="AP91" i="43"/>
  <c r="AB143" i="43"/>
  <c r="AN95" i="43"/>
  <c r="AB15" i="43"/>
  <c r="AB316" i="43"/>
  <c r="AB1168" i="43"/>
  <c r="AB268" i="43"/>
  <c r="AN204" i="43"/>
  <c r="AN31" i="43"/>
  <c r="AN59" i="43"/>
  <c r="AN79" i="43"/>
  <c r="AB236" i="43"/>
  <c r="AB208" i="43"/>
  <c r="AB196" i="43"/>
  <c r="AB288" i="43"/>
  <c r="AN383" i="43"/>
  <c r="AN447" i="43"/>
  <c r="AN143" i="43"/>
  <c r="AB123" i="43"/>
  <c r="AP159" i="43"/>
  <c r="AB135" i="43"/>
  <c r="AN196" i="43"/>
  <c r="AN15" i="43"/>
  <c r="AN35" i="43"/>
  <c r="AB1162" i="43"/>
  <c r="AB1190" i="43"/>
  <c r="AB215" i="43"/>
  <c r="AB439" i="43"/>
  <c r="AB276" i="43"/>
  <c r="AB243" i="43"/>
  <c r="AB284" i="43"/>
  <c r="AB1169" i="43"/>
  <c r="AB493" i="43"/>
  <c r="AN1189" i="43"/>
  <c r="AB51" i="43"/>
  <c r="AB1145" i="43"/>
  <c r="AB496" i="43"/>
  <c r="AB455" i="43"/>
  <c r="AB228" i="43"/>
  <c r="AB492" i="43"/>
  <c r="AB260" i="43"/>
  <c r="AP307" i="43"/>
  <c r="AB280" i="43"/>
  <c r="AN119" i="43"/>
  <c r="AB87" i="43"/>
  <c r="AN236" i="43"/>
  <c r="AN268" i="43"/>
  <c r="AB55" i="43"/>
  <c r="AB71" i="43"/>
  <c r="AN153" i="43"/>
  <c r="AN192" i="43"/>
  <c r="AN212" i="43"/>
  <c r="AB175" i="43"/>
  <c r="AN87" i="43"/>
  <c r="AB252" i="43"/>
  <c r="AN347" i="43"/>
  <c r="AN1194" i="43"/>
  <c r="AN387" i="43"/>
  <c r="AB292" i="43"/>
  <c r="AN323" i="43"/>
  <c r="AB404" i="43"/>
  <c r="AN171" i="43"/>
  <c r="AN419" i="43"/>
  <c r="AB1186" i="43"/>
  <c r="AB1197" i="43"/>
  <c r="AB300" i="43"/>
  <c r="Z375" i="43"/>
  <c r="AN71" i="43"/>
  <c r="AN163" i="43"/>
  <c r="AN135" i="43"/>
  <c r="AB1170" i="43"/>
  <c r="AB220" i="43"/>
  <c r="AB436" i="43"/>
  <c r="AB452" i="43"/>
  <c r="AB332" i="43"/>
  <c r="AB151" i="43"/>
  <c r="AB155" i="43"/>
  <c r="AB79" i="43"/>
  <c r="AB484" i="43"/>
  <c r="AB47" i="43"/>
  <c r="AB232" i="43"/>
  <c r="AB95" i="43"/>
  <c r="AB31" i="43"/>
  <c r="AB167" i="43"/>
  <c r="AB1172" i="43"/>
  <c r="AB204" i="43"/>
  <c r="AN220" i="43"/>
  <c r="AN47" i="43"/>
  <c r="AB159" i="43"/>
  <c r="AB103" i="43"/>
  <c r="AN184" i="43"/>
  <c r="AB139" i="43"/>
  <c r="AN188" i="43"/>
  <c r="AN327" i="43"/>
  <c r="AN431" i="43"/>
  <c r="AN131" i="43"/>
  <c r="AB192" i="43"/>
  <c r="AB427" i="43"/>
  <c r="AB1141" i="43"/>
  <c r="AB1173" i="43"/>
  <c r="AB1192" i="43"/>
  <c r="AN315" i="43"/>
  <c r="AB287" i="43"/>
  <c r="AB451" i="43"/>
  <c r="AB387" i="43"/>
  <c r="AB1181" i="43"/>
  <c r="AN1181" i="43"/>
  <c r="AN231" i="43"/>
  <c r="AP247" i="43"/>
  <c r="AB315" i="43"/>
  <c r="AB307" i="43"/>
  <c r="AB399" i="43"/>
  <c r="AB1196" i="43"/>
  <c r="AN411" i="43"/>
  <c r="AN439" i="43"/>
  <c r="AP191" i="43"/>
  <c r="AN495" i="43"/>
  <c r="AP275" i="43"/>
  <c r="AN203" i="43"/>
  <c r="Z191" i="43"/>
  <c r="AB311" i="43"/>
  <c r="AB487" i="43"/>
  <c r="AB1164" i="43"/>
  <c r="AN399" i="43"/>
  <c r="AN187" i="43"/>
  <c r="AB1158" i="43"/>
  <c r="AB411" i="43"/>
  <c r="AB359" i="43"/>
  <c r="AN463" i="43"/>
  <c r="AN215" i="43"/>
  <c r="AB319" i="43"/>
  <c r="AB130" i="43"/>
  <c r="AB66" i="43"/>
  <c r="AN1146" i="43"/>
  <c r="AB1180" i="43"/>
  <c r="AP1179" i="43"/>
  <c r="AN394" i="43"/>
  <c r="AN475" i="43"/>
  <c r="AN1172" i="43"/>
  <c r="AB1140" i="43"/>
  <c r="AB1160" i="43"/>
  <c r="AN407" i="43"/>
  <c r="AB303" i="43"/>
  <c r="AN471" i="43"/>
  <c r="AB1174" i="43"/>
  <c r="AN366" i="43"/>
  <c r="AN158" i="43"/>
  <c r="Z53" i="43"/>
  <c r="AB1166" i="43"/>
  <c r="AN490" i="43"/>
  <c r="AN318" i="43"/>
  <c r="AN243" i="43"/>
  <c r="AB447" i="43"/>
  <c r="AB438" i="43"/>
  <c r="AB390" i="43"/>
  <c r="AB146" i="43"/>
  <c r="AN291" i="43"/>
  <c r="AN491" i="43"/>
  <c r="AB1182" i="43"/>
  <c r="AB318" i="43"/>
  <c r="AB184" i="43"/>
  <c r="AN354" i="43"/>
  <c r="AB142" i="43"/>
  <c r="AB403" i="43"/>
  <c r="AN211" i="43"/>
  <c r="AN363" i="43"/>
  <c r="AB270" i="43"/>
  <c r="AB163" i="43"/>
  <c r="AB126" i="43"/>
  <c r="AP1138" i="43"/>
  <c r="AB394" i="43"/>
  <c r="AB226" i="43"/>
  <c r="AN1190" i="43"/>
  <c r="AN382" i="43"/>
  <c r="AP22" i="43"/>
  <c r="AP198" i="43"/>
  <c r="AB278" i="43"/>
  <c r="AN199" i="43"/>
  <c r="AB1143" i="43"/>
  <c r="AN1137" i="43"/>
  <c r="Z1163" i="43"/>
  <c r="AB251" i="43"/>
  <c r="AN1188" i="43"/>
  <c r="AB222" i="43"/>
  <c r="AB54" i="43"/>
  <c r="AB158" i="43"/>
  <c r="AP1187" i="43"/>
  <c r="AP190" i="43"/>
  <c r="AB26" i="43"/>
  <c r="AN1162" i="43"/>
  <c r="AB1176" i="43"/>
  <c r="AN494" i="43"/>
  <c r="Z1195" i="43"/>
  <c r="AN1160" i="43"/>
  <c r="Z1179" i="43"/>
  <c r="AB483" i="43"/>
  <c r="AB231" i="43"/>
  <c r="AB250" i="43"/>
  <c r="AN154" i="43"/>
  <c r="AB294" i="43"/>
  <c r="AB378" i="43"/>
  <c r="AB162" i="43"/>
  <c r="AN498" i="43"/>
  <c r="AN370" i="43"/>
  <c r="AB1146" i="43"/>
  <c r="AN1163" i="43"/>
  <c r="AB194" i="43"/>
  <c r="AB58" i="43"/>
  <c r="AP418" i="43"/>
  <c r="AB238" i="43"/>
  <c r="AN482" i="43"/>
  <c r="AN94" i="43"/>
  <c r="AN434" i="43"/>
  <c r="AP1200" i="43"/>
  <c r="AB333" i="43"/>
  <c r="AB354" i="43"/>
  <c r="AN150" i="43"/>
  <c r="AP1168" i="43"/>
  <c r="AB417" i="43"/>
  <c r="AP1148" i="43"/>
  <c r="AN486" i="43"/>
  <c r="AN122" i="43"/>
  <c r="AN450" i="43"/>
  <c r="AN306" i="43"/>
  <c r="AB210" i="43"/>
  <c r="AB406" i="43"/>
  <c r="AB98" i="43"/>
  <c r="AB366" i="43"/>
  <c r="AN346" i="43"/>
  <c r="AP342" i="43"/>
  <c r="AB459" i="43"/>
  <c r="AP1142" i="43"/>
  <c r="AB211" i="43"/>
  <c r="AB255" i="43"/>
  <c r="AN207" i="43"/>
  <c r="AN1164" i="43"/>
  <c r="AB118" i="43"/>
  <c r="AN1196" i="43"/>
  <c r="AN1136" i="43"/>
  <c r="AN1195" i="43"/>
  <c r="AB86" i="43"/>
  <c r="AB10" i="43"/>
  <c r="AP1174" i="43"/>
  <c r="Z1155" i="43"/>
  <c r="Z1187" i="43"/>
  <c r="AB99" i="43"/>
  <c r="AN314" i="43"/>
  <c r="AN330" i="43"/>
  <c r="AB198" i="43"/>
  <c r="AB351" i="43"/>
  <c r="Z338" i="43"/>
  <c r="AB78" i="43"/>
  <c r="AB207" i="43"/>
  <c r="AB42" i="43"/>
  <c r="AB467" i="43"/>
  <c r="AN322" i="43"/>
  <c r="AB50" i="43"/>
  <c r="AN402" i="43"/>
  <c r="AB219" i="43"/>
  <c r="AB223" i="43"/>
  <c r="Z1139" i="43"/>
  <c r="Z1171" i="43"/>
  <c r="AB1200" i="43"/>
  <c r="AN1155" i="43"/>
  <c r="AN398" i="43"/>
  <c r="AB187" i="43"/>
  <c r="Z178" i="43"/>
  <c r="AB495" i="43"/>
  <c r="AN1150" i="43"/>
  <c r="AB286" i="43"/>
  <c r="AN227" i="43"/>
  <c r="AN271" i="43"/>
  <c r="AP1184" i="43"/>
  <c r="AB274" i="43"/>
  <c r="AB295" i="43"/>
  <c r="AN1156" i="43"/>
  <c r="AB370" i="43"/>
  <c r="AN1183" i="43"/>
  <c r="AB110" i="43"/>
  <c r="AB122" i="43"/>
  <c r="AN1154" i="43"/>
  <c r="AN470" i="43"/>
  <c r="AN223" i="43"/>
  <c r="AB150" i="43"/>
  <c r="AB374" i="43"/>
  <c r="AB174" i="43"/>
  <c r="AB414" i="43"/>
  <c r="AB195" i="43"/>
  <c r="AB199" i="43"/>
  <c r="AB279" i="43"/>
  <c r="AN299" i="43"/>
  <c r="AN478" i="43"/>
  <c r="AN1158" i="43"/>
  <c r="AP1192" i="43"/>
  <c r="AN410" i="43"/>
  <c r="AN442" i="43"/>
  <c r="AB463" i="43"/>
  <c r="AB94" i="43"/>
  <c r="AB34" i="43"/>
  <c r="AB18" i="43"/>
  <c r="AB230" i="43"/>
  <c r="AB234" i="43"/>
  <c r="AN1171" i="43"/>
  <c r="AN438" i="43"/>
  <c r="AN358" i="43"/>
  <c r="AB419" i="43"/>
  <c r="AN259" i="43"/>
  <c r="AB67" i="43"/>
  <c r="AN350" i="43"/>
  <c r="AP1169" i="43"/>
  <c r="AN1152" i="43"/>
  <c r="AN98" i="43"/>
  <c r="AN386" i="43"/>
  <c r="AB82" i="43"/>
  <c r="AN426" i="43"/>
  <c r="AN295" i="43"/>
  <c r="AN219" i="43"/>
  <c r="AN466" i="43"/>
  <c r="AB114" i="43"/>
  <c r="AB154" i="43"/>
  <c r="AN1173" i="43"/>
  <c r="AB298" i="43"/>
  <c r="AP1161" i="43"/>
  <c r="AB131" i="43"/>
  <c r="AP1153" i="43"/>
  <c r="AN1176" i="43"/>
  <c r="AP302" i="43"/>
  <c r="AN302" i="43"/>
  <c r="AP458" i="43"/>
  <c r="AN458" i="43"/>
  <c r="AP90" i="43"/>
  <c r="AN90" i="43"/>
  <c r="AP134" i="43"/>
  <c r="AN134" i="43"/>
  <c r="AP226" i="43"/>
  <c r="AN226" i="43"/>
  <c r="AP266" i="43"/>
  <c r="AN266" i="43"/>
  <c r="Z290" i="43"/>
  <c r="AB290" i="43"/>
  <c r="AP310" i="43"/>
  <c r="AN310" i="43"/>
  <c r="AP214" i="43"/>
  <c r="AN214" i="43"/>
  <c r="AP298" i="43"/>
  <c r="AN298" i="43"/>
  <c r="AP70" i="43"/>
  <c r="AN70" i="43"/>
  <c r="AP138" i="43"/>
  <c r="AN138" i="43"/>
  <c r="AP162" i="43"/>
  <c r="AN162" i="43"/>
  <c r="AP210" i="43"/>
  <c r="AN210" i="43"/>
  <c r="AP222" i="43"/>
  <c r="AN222" i="43"/>
  <c r="AP294" i="43"/>
  <c r="AN294" i="43"/>
  <c r="Z470" i="43"/>
  <c r="AB470" i="43"/>
  <c r="AB9" i="43"/>
  <c r="Z29" i="43"/>
  <c r="AB29" i="43"/>
  <c r="Z309" i="43"/>
  <c r="AB309" i="43"/>
  <c r="Z385" i="43"/>
  <c r="AB385" i="43"/>
  <c r="Z397" i="43"/>
  <c r="AB397" i="43"/>
  <c r="AP462" i="43"/>
  <c r="AN462" i="43"/>
  <c r="AP82" i="43"/>
  <c r="AN82" i="43"/>
  <c r="AP102" i="43"/>
  <c r="AN102" i="43"/>
  <c r="AP118" i="43"/>
  <c r="AN118" i="43"/>
  <c r="AP166" i="43"/>
  <c r="AN166" i="43"/>
  <c r="AP218" i="43"/>
  <c r="AN218" i="43"/>
  <c r="Z482" i="43"/>
  <c r="AB482" i="43"/>
  <c r="AP338" i="43"/>
  <c r="AN338" i="43"/>
  <c r="AP422" i="43"/>
  <c r="AN422" i="43"/>
  <c r="AP18" i="43"/>
  <c r="AN18" i="43"/>
  <c r="Z214" i="43"/>
  <c r="AB214" i="43"/>
  <c r="AP274" i="43"/>
  <c r="AN274" i="43"/>
  <c r="AP286" i="43"/>
  <c r="AN286" i="43"/>
  <c r="Z466" i="43"/>
  <c r="AB466" i="43"/>
  <c r="Z490" i="43"/>
  <c r="AB490" i="43"/>
  <c r="AP10" i="43"/>
  <c r="AN10" i="43"/>
  <c r="AP62" i="43"/>
  <c r="AN62" i="43"/>
  <c r="AP110" i="43"/>
  <c r="AN110" i="43"/>
  <c r="AP114" i="43"/>
  <c r="AN114" i="43"/>
  <c r="AP178" i="43"/>
  <c r="AN178" i="43"/>
  <c r="AP186" i="43"/>
  <c r="AN186" i="43"/>
  <c r="AP202" i="43"/>
  <c r="AN202" i="43"/>
  <c r="AP262" i="43"/>
  <c r="AN262" i="43"/>
  <c r="Z346" i="43"/>
  <c r="AB346" i="43"/>
  <c r="Z458" i="43"/>
  <c r="AB458" i="43"/>
  <c r="AP1143" i="43"/>
  <c r="AN1143" i="43"/>
  <c r="AP474" i="43"/>
  <c r="AN474" i="43"/>
  <c r="AP14" i="43"/>
  <c r="AN14" i="43"/>
  <c r="AP58" i="43"/>
  <c r="AN58" i="43"/>
  <c r="AP66" i="43"/>
  <c r="AN66" i="43"/>
  <c r="AP74" i="43"/>
  <c r="AN74" i="43"/>
  <c r="Z90" i="43"/>
  <c r="AB90" i="43"/>
  <c r="AP182" i="43"/>
  <c r="AN182" i="43"/>
  <c r="AP206" i="43"/>
  <c r="AN206" i="43"/>
  <c r="AP234" i="43"/>
  <c r="AN234" i="43"/>
  <c r="AP254" i="43"/>
  <c r="AN254" i="43"/>
  <c r="AP290" i="43"/>
  <c r="AN290" i="43"/>
  <c r="AP242" i="43"/>
  <c r="AN242" i="43"/>
  <c r="AP258" i="43"/>
  <c r="AN258" i="43"/>
  <c r="AP54" i="43"/>
  <c r="AN54" i="43"/>
  <c r="Z62" i="43"/>
  <c r="AB62" i="43"/>
  <c r="AP146" i="43"/>
  <c r="AN146" i="43"/>
  <c r="AP194" i="43"/>
  <c r="AN194" i="43"/>
  <c r="AP238" i="43"/>
  <c r="AN238" i="43"/>
  <c r="AP250" i="43"/>
  <c r="AN250" i="43"/>
  <c r="AP282" i="43"/>
  <c r="AN282" i="43"/>
  <c r="AB41" i="43"/>
  <c r="Z69" i="43"/>
  <c r="AB69" i="43"/>
  <c r="AB225" i="43"/>
  <c r="Z321" i="43"/>
  <c r="AB321" i="43"/>
  <c r="Z353" i="43"/>
  <c r="AB353" i="43"/>
  <c r="Z453" i="43"/>
  <c r="AB453" i="43"/>
  <c r="AP414" i="43"/>
  <c r="AN414" i="43"/>
  <c r="AP34" i="43"/>
  <c r="AN34" i="43"/>
  <c r="AP42" i="43"/>
  <c r="AN42" i="43"/>
  <c r="AP50" i="43"/>
  <c r="AN50" i="43"/>
  <c r="AP106" i="43"/>
  <c r="AN106" i="43"/>
  <c r="AP126" i="43"/>
  <c r="AN126" i="43"/>
  <c r="AP142" i="43"/>
  <c r="AN142" i="43"/>
  <c r="AP174" i="43"/>
  <c r="AN174" i="43"/>
  <c r="AP246" i="43"/>
  <c r="AN246" i="43"/>
  <c r="AB462" i="43"/>
  <c r="AP38" i="43"/>
  <c r="AN38" i="43"/>
  <c r="Z478" i="43"/>
  <c r="AB478" i="43"/>
  <c r="AP326" i="43"/>
  <c r="AN326" i="43"/>
  <c r="AP430" i="43"/>
  <c r="AN430" i="43"/>
  <c r="AP26" i="43"/>
  <c r="AN26" i="43"/>
  <c r="AP30" i="43"/>
  <c r="AN30" i="43"/>
  <c r="AP46" i="43"/>
  <c r="AN46" i="43"/>
  <c r="AP78" i="43"/>
  <c r="AN78" i="43"/>
  <c r="AP86" i="43"/>
  <c r="AN86" i="43"/>
  <c r="AP130" i="43"/>
  <c r="AN130" i="43"/>
  <c r="AP170" i="43"/>
  <c r="AN170" i="43"/>
  <c r="Z186" i="43"/>
  <c r="AB186" i="43"/>
  <c r="AP230" i="43"/>
  <c r="AN230" i="43"/>
  <c r="AP270" i="43"/>
  <c r="AN270" i="43"/>
  <c r="AN1140" i="43"/>
  <c r="AP1180" i="43"/>
  <c r="AN1180" i="43"/>
  <c r="AP1144" i="43"/>
  <c r="AN1144" i="43"/>
  <c r="AN1141" i="43"/>
  <c r="AP1141" i="43"/>
  <c r="AP1165" i="43"/>
  <c r="AN1165" i="43"/>
  <c r="Z37" i="43"/>
  <c r="AB37" i="43"/>
  <c r="Z56" i="43"/>
  <c r="AB56" i="43"/>
  <c r="Z124" i="43"/>
  <c r="AB124" i="43"/>
  <c r="Z188" i="43"/>
  <c r="AB188" i="43"/>
  <c r="Z262" i="43"/>
  <c r="AB262" i="43"/>
  <c r="Z327" i="43"/>
  <c r="AB327" i="43"/>
  <c r="Z426" i="43"/>
  <c r="AB426" i="43"/>
  <c r="Z474" i="43"/>
  <c r="AB474" i="43"/>
  <c r="Z497" i="43"/>
  <c r="AB497" i="43"/>
  <c r="Z102" i="43"/>
  <c r="AB102" i="43"/>
  <c r="AB117" i="43"/>
  <c r="Z170" i="43"/>
  <c r="AB170" i="43"/>
  <c r="Z237" i="43"/>
  <c r="AB237" i="43"/>
  <c r="Z365" i="43"/>
  <c r="AB365" i="43"/>
  <c r="Z382" i="43"/>
  <c r="AB382" i="43"/>
  <c r="Z393" i="43"/>
  <c r="AB393" i="43"/>
  <c r="Z405" i="43"/>
  <c r="AB405" i="43"/>
  <c r="Z471" i="43"/>
  <c r="AB471" i="43"/>
  <c r="Z88" i="43"/>
  <c r="AB88" i="43"/>
  <c r="Z156" i="43"/>
  <c r="AB156" i="43"/>
  <c r="Z306" i="43"/>
  <c r="AB306" i="43"/>
  <c r="Z340" i="43"/>
  <c r="AB340" i="43"/>
  <c r="Z16" i="43"/>
  <c r="AB16" i="43"/>
  <c r="Z74" i="43"/>
  <c r="AB74" i="43"/>
  <c r="Z85" i="43"/>
  <c r="AB85" i="43"/>
  <c r="Z138" i="43"/>
  <c r="AB138" i="43"/>
  <c r="Z176" i="43"/>
  <c r="AB176" i="43"/>
  <c r="Z206" i="43"/>
  <c r="AB206" i="43"/>
  <c r="Z296" i="43"/>
  <c r="AB296" i="43"/>
  <c r="Z334" i="43"/>
  <c r="AB334" i="43"/>
  <c r="Z461" i="43"/>
  <c r="AB461" i="43"/>
  <c r="Z33" i="43"/>
  <c r="AB33" i="43"/>
  <c r="Z48" i="43"/>
  <c r="AB48" i="43"/>
  <c r="Z60" i="43"/>
  <c r="AB60" i="43"/>
  <c r="Z120" i="43"/>
  <c r="AB120" i="43"/>
  <c r="Z258" i="43"/>
  <c r="AB258" i="43"/>
  <c r="AB323" i="43"/>
  <c r="Z352" i="43"/>
  <c r="AB352" i="43"/>
  <c r="Z430" i="43"/>
  <c r="AB430" i="43"/>
  <c r="Z489" i="43"/>
  <c r="AB489" i="43"/>
  <c r="Z106" i="43"/>
  <c r="AB106" i="43"/>
  <c r="Z166" i="43"/>
  <c r="AB166" i="43"/>
  <c r="Z233" i="43"/>
  <c r="AB233" i="43"/>
  <c r="Z240" i="43"/>
  <c r="AB240" i="43"/>
  <c r="Z282" i="43"/>
  <c r="AB282" i="43"/>
  <c r="Z372" i="43"/>
  <c r="AB372" i="43"/>
  <c r="Z386" i="43"/>
  <c r="AB386" i="43"/>
  <c r="Z401" i="43"/>
  <c r="AB401" i="43"/>
  <c r="Z423" i="43"/>
  <c r="AB423" i="43"/>
  <c r="Z23" i="43"/>
  <c r="AB23" i="43"/>
  <c r="Z92" i="43"/>
  <c r="AB92" i="43"/>
  <c r="Z152" i="43"/>
  <c r="AB152" i="43"/>
  <c r="Z264" i="43"/>
  <c r="AB264" i="43"/>
  <c r="Z310" i="43"/>
  <c r="AB310" i="43"/>
  <c r="Z362" i="43"/>
  <c r="AB362" i="43"/>
  <c r="Z12" i="43"/>
  <c r="AB12" i="43"/>
  <c r="Z70" i="43"/>
  <c r="AB70" i="43"/>
  <c r="Z134" i="43"/>
  <c r="AB134" i="43"/>
  <c r="Z149" i="43"/>
  <c r="AB149" i="43"/>
  <c r="Z202" i="43"/>
  <c r="AB202" i="43"/>
  <c r="Z299" i="43"/>
  <c r="AB299" i="43"/>
  <c r="Z355" i="43"/>
  <c r="AB355" i="43"/>
  <c r="AB446" i="43"/>
  <c r="Z465" i="43"/>
  <c r="AB465" i="43"/>
  <c r="Z14" i="43"/>
  <c r="AB14" i="43"/>
  <c r="Z65" i="43"/>
  <c r="AB65" i="43"/>
  <c r="Z129" i="43"/>
  <c r="AB129" i="43"/>
  <c r="Z190" i="43"/>
  <c r="AB190" i="43"/>
  <c r="Z221" i="43"/>
  <c r="AB221" i="43"/>
  <c r="Z242" i="43"/>
  <c r="AB242" i="43"/>
  <c r="Z249" i="43"/>
  <c r="AB249" i="43"/>
  <c r="Z269" i="43"/>
  <c r="AB269" i="43"/>
  <c r="Z314" i="43"/>
  <c r="AB314" i="43"/>
  <c r="Z341" i="43"/>
  <c r="AB341" i="43"/>
  <c r="Z398" i="43"/>
  <c r="AB398" i="43"/>
  <c r="Z410" i="43"/>
  <c r="AB410" i="43"/>
  <c r="Z450" i="43"/>
  <c r="AB450" i="43"/>
  <c r="Z457" i="43"/>
  <c r="AB457" i="43"/>
  <c r="Z22" i="43"/>
  <c r="AB22" i="43"/>
  <c r="Z116" i="43"/>
  <c r="AB116" i="43"/>
  <c r="Z205" i="43"/>
  <c r="AB205" i="43"/>
  <c r="Z229" i="43"/>
  <c r="AB229" i="43"/>
  <c r="Z277" i="43"/>
  <c r="AB277" i="43"/>
  <c r="Z363" i="43"/>
  <c r="AB363" i="43"/>
  <c r="AB391" i="43"/>
  <c r="Z498" i="43"/>
  <c r="AB498" i="43"/>
  <c r="Z38" i="43"/>
  <c r="AB38" i="43"/>
  <c r="Z100" i="43"/>
  <c r="AB100" i="43"/>
  <c r="Z164" i="43"/>
  <c r="AB164" i="43"/>
  <c r="Z227" i="43"/>
  <c r="AB227" i="43"/>
  <c r="Z293" i="43"/>
  <c r="Z330" i="43"/>
  <c r="AB330" i="43"/>
  <c r="Z347" i="43"/>
  <c r="AB347" i="43"/>
  <c r="Z369" i="43"/>
  <c r="AB369" i="43"/>
  <c r="Z437" i="43"/>
  <c r="AB437" i="43"/>
  <c r="Z477" i="43"/>
  <c r="AB477" i="43"/>
  <c r="Z8" i="43"/>
  <c r="AB8" i="43"/>
  <c r="Z52" i="43"/>
  <c r="AB52" i="43"/>
  <c r="Z113" i="43"/>
  <c r="AB113" i="43"/>
  <c r="Z182" i="43"/>
  <c r="AB182" i="43"/>
  <c r="Z261" i="43"/>
  <c r="AB261" i="43"/>
  <c r="Z322" i="43"/>
  <c r="AB322" i="43"/>
  <c r="Z361" i="43"/>
  <c r="AB361" i="43"/>
  <c r="Z381" i="43"/>
  <c r="AB381" i="43"/>
  <c r="Z422" i="43"/>
  <c r="AB422" i="43"/>
  <c r="Z445" i="43"/>
  <c r="AB445" i="43"/>
  <c r="AP8" i="43"/>
  <c r="AN8" i="43"/>
  <c r="Z46" i="43"/>
  <c r="AB46" i="43"/>
  <c r="Z97" i="43"/>
  <c r="AB97" i="43"/>
  <c r="Z161" i="43"/>
  <c r="AB161" i="43"/>
  <c r="Z180" i="43"/>
  <c r="AB180" i="43"/>
  <c r="Z193" i="43"/>
  <c r="AB193" i="43"/>
  <c r="Z235" i="43"/>
  <c r="AB235" i="43"/>
  <c r="Z246" i="43"/>
  <c r="AB246" i="43"/>
  <c r="Z259" i="43"/>
  <c r="AB259" i="43"/>
  <c r="Z283" i="43"/>
  <c r="AB283" i="43"/>
  <c r="Z317" i="43"/>
  <c r="AB317" i="43"/>
  <c r="Z373" i="43"/>
  <c r="AB373" i="43"/>
  <c r="Z402" i="43"/>
  <c r="AB402" i="43"/>
  <c r="Z454" i="43"/>
  <c r="AB454" i="43"/>
  <c r="Z84" i="43"/>
  <c r="AB84" i="43"/>
  <c r="Z148" i="43"/>
  <c r="AB148" i="43"/>
  <c r="Z218" i="43"/>
  <c r="AB218" i="43"/>
  <c r="Z266" i="43"/>
  <c r="AB266" i="43"/>
  <c r="Z291" i="43"/>
  <c r="AB291" i="43"/>
  <c r="Z494" i="43"/>
  <c r="AB494" i="43"/>
  <c r="Z68" i="43"/>
  <c r="AB68" i="43"/>
  <c r="Z132" i="43"/>
  <c r="AB132" i="43"/>
  <c r="Z203" i="43"/>
  <c r="AB203" i="43"/>
  <c r="Z275" i="43"/>
  <c r="AB275" i="43"/>
  <c r="Z302" i="43"/>
  <c r="AB302" i="43"/>
  <c r="Z337" i="43"/>
  <c r="AB337" i="43"/>
  <c r="Z358" i="43"/>
  <c r="AB358" i="43"/>
  <c r="Z434" i="43"/>
  <c r="AB434" i="43"/>
  <c r="Z473" i="43"/>
  <c r="AB473" i="43"/>
  <c r="Z30" i="43"/>
  <c r="AB30" i="43"/>
  <c r="Z81" i="43"/>
  <c r="AB81" i="43"/>
  <c r="Z254" i="43"/>
  <c r="AB254" i="43"/>
  <c r="Z305" i="43"/>
  <c r="AB305" i="43"/>
  <c r="Z339" i="43"/>
  <c r="AB339" i="43"/>
  <c r="Z418" i="43"/>
  <c r="AB418" i="43"/>
  <c r="Z425" i="43"/>
  <c r="AB425" i="43"/>
  <c r="Z491" i="43"/>
  <c r="AB491" i="43"/>
  <c r="H1101" i="43"/>
  <c r="H1100" i="43"/>
  <c r="H1102" i="43"/>
  <c r="E506" i="43"/>
  <c r="E570" i="43"/>
  <c r="E634" i="43"/>
  <c r="E559" i="43"/>
  <c r="E565" i="43"/>
  <c r="F634" i="43"/>
  <c r="E609" i="43"/>
  <c r="E673" i="43"/>
  <c r="F651" i="43"/>
  <c r="E510" i="43"/>
  <c r="E574" i="43"/>
  <c r="E584" i="43"/>
  <c r="E638" i="43"/>
  <c r="E567" i="43"/>
  <c r="G500" i="43"/>
  <c r="E573" i="43"/>
  <c r="F638" i="43"/>
  <c r="E613" i="43"/>
  <c r="E677" i="43"/>
  <c r="F505" i="43"/>
  <c r="F665" i="43"/>
  <c r="E530" i="43"/>
  <c r="E523" i="43"/>
  <c r="E591" i="43"/>
  <c r="E658" i="43"/>
  <c r="F533" i="43"/>
  <c r="F531" i="43"/>
  <c r="E540" i="43"/>
  <c r="F540" i="43"/>
  <c r="F604" i="43"/>
  <c r="F613" i="43"/>
  <c r="E595" i="43"/>
  <c r="F658" i="43"/>
  <c r="E633" i="43"/>
  <c r="E604" i="43"/>
  <c r="F684" i="43"/>
  <c r="H500" i="43"/>
  <c r="E550" i="43"/>
  <c r="E544" i="43"/>
  <c r="E563" i="43"/>
  <c r="E614" i="43"/>
  <c r="E678" i="43"/>
  <c r="F554" i="43"/>
  <c r="F573" i="43"/>
  <c r="E519" i="43"/>
  <c r="F571" i="43"/>
  <c r="F537" i="43"/>
  <c r="E525" i="43"/>
  <c r="F580" i="43"/>
  <c r="F526" i="43"/>
  <c r="F614" i="43"/>
  <c r="F678" i="43"/>
  <c r="E653" i="43"/>
  <c r="F567" i="43"/>
  <c r="F529" i="43"/>
  <c r="F737" i="43"/>
  <c r="E553" i="43"/>
  <c r="E627" i="43"/>
  <c r="F704" i="43"/>
  <c r="F768" i="43"/>
  <c r="E743" i="43"/>
  <c r="F577" i="43"/>
  <c r="E679" i="43"/>
  <c r="E676" i="43"/>
  <c r="E742" i="43"/>
  <c r="E692" i="43"/>
  <c r="F766" i="43"/>
  <c r="E741" i="43"/>
  <c r="F800" i="43"/>
  <c r="F864" i="43"/>
  <c r="F928" i="43"/>
  <c r="E815" i="43"/>
  <c r="E879" i="43"/>
  <c r="E796" i="43"/>
  <c r="E924" i="43"/>
  <c r="F693" i="43"/>
  <c r="F686" i="43"/>
  <c r="F560" i="43"/>
  <c r="F624" i="43"/>
  <c r="F647" i="43"/>
  <c r="F724" i="43"/>
  <c r="E699" i="43"/>
  <c r="F527" i="43"/>
  <c r="E532" i="43"/>
  <c r="E615" i="43"/>
  <c r="F611" i="43"/>
  <c r="E698" i="43"/>
  <c r="E762" i="43"/>
  <c r="F722" i="43"/>
  <c r="E697" i="43"/>
  <c r="E761" i="43"/>
  <c r="F820" i="43"/>
  <c r="F884" i="43"/>
  <c r="E771" i="43"/>
  <c r="E835" i="43"/>
  <c r="E899" i="43"/>
  <c r="E836" i="43"/>
  <c r="F681" i="43"/>
  <c r="F745" i="43"/>
  <c r="F512" i="43"/>
  <c r="F631" i="43"/>
  <c r="F712" i="43"/>
  <c r="E687" i="43"/>
  <c r="E751" i="43"/>
  <c r="F595" i="43"/>
  <c r="E750" i="43"/>
  <c r="E545" i="43"/>
  <c r="E708" i="43"/>
  <c r="E685" i="43"/>
  <c r="E749" i="43"/>
  <c r="F808" i="43"/>
  <c r="F872" i="43"/>
  <c r="F936" i="43"/>
  <c r="E823" i="43"/>
  <c r="E887" i="43"/>
  <c r="E812" i="43"/>
  <c r="F685" i="43"/>
  <c r="F749" i="43"/>
  <c r="F528" i="43"/>
  <c r="F645" i="43"/>
  <c r="F716" i="43"/>
  <c r="E691" i="43"/>
  <c r="E754" i="43"/>
  <c r="F536" i="43"/>
  <c r="F639" i="43"/>
  <c r="F714" i="43"/>
  <c r="E689" i="43"/>
  <c r="E753" i="43"/>
  <c r="F812" i="43"/>
  <c r="F876" i="43"/>
  <c r="F940" i="43"/>
  <c r="E827" i="43"/>
  <c r="E891" i="43"/>
  <c r="E820" i="43"/>
  <c r="E946" i="43"/>
  <c r="E990" i="43"/>
  <c r="E813" i="43"/>
  <c r="E760" i="43"/>
  <c r="E794" i="43"/>
  <c r="E858" i="43"/>
  <c r="E922" i="43"/>
  <c r="F782" i="43"/>
  <c r="F910" i="43"/>
  <c r="E659" i="43"/>
  <c r="E857" i="43"/>
  <c r="F963" i="43"/>
  <c r="F1027" i="43"/>
  <c r="E994" i="43"/>
  <c r="E829" i="43"/>
  <c r="E764" i="43"/>
  <c r="E798" i="43"/>
  <c r="E862" i="43"/>
  <c r="E926" i="43"/>
  <c r="F790" i="43"/>
  <c r="F918" i="43"/>
  <c r="F589" i="43"/>
  <c r="E865" i="43"/>
  <c r="F967" i="43"/>
  <c r="E767" i="43"/>
  <c r="E998" i="43"/>
  <c r="E845" i="43"/>
  <c r="E672" i="43"/>
  <c r="E768" i="43"/>
  <c r="E802" i="43"/>
  <c r="E866" i="43"/>
  <c r="E930" i="43"/>
  <c r="E755" i="43"/>
  <c r="F798" i="43"/>
  <c r="F926" i="43"/>
  <c r="E873" i="43"/>
  <c r="F971" i="43"/>
  <c r="E954" i="43"/>
  <c r="E1018" i="43"/>
  <c r="F688" i="43"/>
  <c r="E724" i="43"/>
  <c r="E822" i="43"/>
  <c r="E886" i="43"/>
  <c r="F838" i="43"/>
  <c r="E505" i="43"/>
  <c r="E712" i="43"/>
  <c r="E785" i="43"/>
  <c r="E913" i="43"/>
  <c r="F991" i="43"/>
  <c r="F676" i="43"/>
  <c r="F849" i="43"/>
  <c r="E1017" i="43"/>
  <c r="F823" i="43"/>
  <c r="F958" i="43"/>
  <c r="F1058" i="43"/>
  <c r="E869" i="43"/>
  <c r="F853" i="43"/>
  <c r="E1021" i="43"/>
  <c r="F1085" i="43"/>
  <c r="E1060" i="43"/>
  <c r="F879" i="43"/>
  <c r="G516" i="43"/>
  <c r="F865" i="43"/>
  <c r="F855" i="43"/>
  <c r="F966" i="43"/>
  <c r="F1062" i="43"/>
  <c r="E885" i="43"/>
  <c r="F869" i="43"/>
  <c r="F1089" i="43"/>
  <c r="E1064" i="43"/>
  <c r="F895" i="43"/>
  <c r="H561" i="43"/>
  <c r="G604" i="43"/>
  <c r="E587" i="43"/>
  <c r="F881" i="43"/>
  <c r="F871" i="43"/>
  <c r="F974" i="43"/>
  <c r="F1066" i="43"/>
  <c r="E901" i="43"/>
  <c r="E848" i="43"/>
  <c r="F885" i="43"/>
  <c r="F1093" i="43"/>
  <c r="E1068" i="43"/>
  <c r="F911" i="43"/>
  <c r="H521" i="43"/>
  <c r="F803" i="43"/>
  <c r="F952" i="43"/>
  <c r="F834" i="43"/>
  <c r="F1014" i="43"/>
  <c r="F1086" i="43"/>
  <c r="F811" i="43"/>
  <c r="F956" i="43"/>
  <c r="F1049" i="43"/>
  <c r="E1088" i="43"/>
  <c r="E967" i="43"/>
  <c r="H577" i="43"/>
  <c r="G620" i="43"/>
  <c r="E1035" i="43"/>
  <c r="H645" i="43"/>
  <c r="E1066" i="43"/>
  <c r="F944" i="43"/>
  <c r="F1040" i="43"/>
  <c r="H605" i="43"/>
  <c r="G744" i="43"/>
  <c r="H801" i="43"/>
  <c r="G972" i="43"/>
  <c r="F1080" i="43"/>
  <c r="F1008" i="43"/>
  <c r="E1094" i="43"/>
  <c r="H613" i="43"/>
  <c r="G692" i="43"/>
  <c r="H805" i="43"/>
  <c r="G612" i="43"/>
  <c r="E1043" i="43"/>
  <c r="F953" i="43"/>
  <c r="H649" i="43"/>
  <c r="E1082" i="43"/>
  <c r="F964" i="43"/>
  <c r="F996" i="43"/>
  <c r="F794" i="43"/>
  <c r="F1088" i="43"/>
  <c r="G748" i="43"/>
  <c r="H861" i="43"/>
  <c r="E800" i="43"/>
  <c r="F1096" i="43"/>
  <c r="F502" i="43"/>
  <c r="E840" i="43"/>
  <c r="H621" i="43"/>
  <c r="G752" i="43"/>
  <c r="H809" i="43"/>
  <c r="F906" i="43"/>
  <c r="H553" i="43"/>
  <c r="F841" i="43"/>
  <c r="F807" i="43"/>
  <c r="E1083" i="43"/>
  <c r="F1031" i="43"/>
  <c r="F877" i="43"/>
  <c r="F751" i="43"/>
  <c r="E941" i="43"/>
  <c r="E972" i="43"/>
  <c r="F1009" i="43"/>
  <c r="H533" i="43"/>
  <c r="H765" i="43"/>
  <c r="G936" i="43"/>
  <c r="F1060" i="43"/>
  <c r="E971" i="43"/>
  <c r="E996" i="43"/>
  <c r="E1033" i="43"/>
  <c r="G648" i="43"/>
  <c r="H713" i="43"/>
  <c r="G884" i="43"/>
  <c r="G580" i="43"/>
  <c r="F883" i="43"/>
  <c r="E963" i="43"/>
  <c r="F1071" i="43"/>
  <c r="F707" i="43"/>
  <c r="E949" i="43"/>
  <c r="F889" i="43"/>
  <c r="E1039" i="43"/>
  <c r="E1073" i="43"/>
  <c r="G840" i="43"/>
  <c r="H897" i="43"/>
  <c r="E968" i="43"/>
  <c r="F795" i="43"/>
  <c r="E1085" i="43"/>
  <c r="G672" i="43"/>
  <c r="G788" i="43"/>
  <c r="H901" i="43"/>
  <c r="F1012" i="43"/>
  <c r="F970" i="43"/>
  <c r="F1099" i="43"/>
  <c r="G792" i="43"/>
  <c r="H580" i="43"/>
  <c r="G751" i="43"/>
  <c r="H864" i="43"/>
  <c r="H539" i="43"/>
  <c r="G710" i="43"/>
  <c r="H767" i="43"/>
  <c r="G617" i="43"/>
  <c r="G645" i="43"/>
  <c r="E1058" i="43"/>
  <c r="H666" i="43"/>
  <c r="G982" i="43"/>
  <c r="H1067" i="43"/>
  <c r="G509" i="43"/>
  <c r="F925" i="43"/>
  <c r="H729" i="43"/>
  <c r="G663" i="43"/>
  <c r="H776" i="43"/>
  <c r="G947" i="43"/>
  <c r="H933" i="43"/>
  <c r="G856" i="43"/>
  <c r="G555" i="43"/>
  <c r="H612" i="43"/>
  <c r="G783" i="43"/>
  <c r="H896" i="43"/>
  <c r="H571" i="43"/>
  <c r="G742" i="43"/>
  <c r="H799" i="43"/>
  <c r="G713" i="43"/>
  <c r="G741" i="43"/>
  <c r="H762" i="43"/>
  <c r="G1006" i="43"/>
  <c r="H1091" i="43"/>
  <c r="G605" i="43"/>
  <c r="H793" i="43"/>
  <c r="G695" i="43"/>
  <c r="H808" i="43"/>
  <c r="G654" i="43"/>
  <c r="H711" i="43"/>
  <c r="G616" i="43"/>
  <c r="H749" i="43"/>
  <c r="F842" i="43"/>
  <c r="G559" i="43"/>
  <c r="H672" i="43"/>
  <c r="G843" i="43"/>
  <c r="H900" i="43"/>
  <c r="G518" i="43"/>
  <c r="H575" i="43"/>
  <c r="G746" i="43"/>
  <c r="H859" i="43"/>
  <c r="G553" i="43"/>
  <c r="G581" i="43"/>
  <c r="H602" i="43"/>
  <c r="H1051" i="43"/>
  <c r="G1094" i="43"/>
  <c r="F1029" i="43"/>
  <c r="G800" i="43"/>
  <c r="G523" i="43"/>
  <c r="H584" i="43"/>
  <c r="G755" i="43"/>
  <c r="H812" i="43"/>
  <c r="F1010" i="43"/>
  <c r="E888" i="43"/>
  <c r="G700" i="43"/>
  <c r="H813" i="43"/>
  <c r="G591" i="43"/>
  <c r="H704" i="43"/>
  <c r="G875" i="43"/>
  <c r="H932" i="43"/>
  <c r="G550" i="43"/>
  <c r="H607" i="43"/>
  <c r="G778" i="43"/>
  <c r="F778" i="43"/>
  <c r="G649" i="43"/>
  <c r="G677" i="43"/>
  <c r="H698" i="43"/>
  <c r="G990" i="43"/>
  <c r="H1075" i="43"/>
  <c r="G541" i="43"/>
  <c r="F1020" i="43"/>
  <c r="G864" i="43"/>
  <c r="E864" i="43"/>
  <c r="H616" i="43"/>
  <c r="G787" i="43"/>
  <c r="H844" i="43"/>
  <c r="H519" i="43"/>
  <c r="G690" i="43"/>
  <c r="H803" i="43"/>
  <c r="H707" i="43"/>
  <c r="G898" i="43"/>
  <c r="H514" i="43"/>
  <c r="H1029" i="43"/>
  <c r="G1072" i="43"/>
  <c r="H542" i="43"/>
  <c r="E781" i="43"/>
  <c r="H560" i="43"/>
  <c r="H788" i="43"/>
  <c r="G634" i="43"/>
  <c r="H747" i="43"/>
  <c r="G729" i="43"/>
  <c r="G757" i="43"/>
  <c r="H746" i="43"/>
  <c r="H972" i="43"/>
  <c r="H1087" i="43"/>
  <c r="H646" i="43"/>
  <c r="E1079" i="43"/>
  <c r="G583" i="43"/>
  <c r="H696" i="43"/>
  <c r="H924" i="43"/>
  <c r="G542" i="43"/>
  <c r="G770" i="43"/>
  <c r="H883" i="43"/>
  <c r="H1008" i="43"/>
  <c r="G1042" i="43"/>
  <c r="G732" i="43"/>
  <c r="H743" i="43"/>
  <c r="H911" i="43"/>
  <c r="G954" i="43"/>
  <c r="H738" i="43"/>
  <c r="G1000" i="43"/>
  <c r="H1085" i="43"/>
  <c r="H766" i="43"/>
  <c r="E980" i="43"/>
  <c r="H596" i="43"/>
  <c r="H555" i="43"/>
  <c r="H783" i="43"/>
  <c r="G1015" i="43"/>
  <c r="G817" i="43"/>
  <c r="H991" i="43"/>
  <c r="G717" i="43"/>
  <c r="G909" i="43"/>
  <c r="H732" i="43"/>
  <c r="G578" i="43"/>
  <c r="H691" i="43"/>
  <c r="G910" i="43"/>
  <c r="H562" i="43"/>
  <c r="H1041" i="43"/>
  <c r="H590" i="43"/>
  <c r="G1083" i="43"/>
  <c r="E1062" i="43"/>
  <c r="H756" i="43"/>
  <c r="H807" i="43"/>
  <c r="H935" i="43"/>
  <c r="H834" i="43"/>
  <c r="H981" i="43"/>
  <c r="G1024" i="43"/>
  <c r="H862" i="43"/>
  <c r="F857" i="43"/>
  <c r="H565" i="43"/>
  <c r="H660" i="43"/>
  <c r="G506" i="43"/>
  <c r="H619" i="43"/>
  <c r="H847" i="43"/>
  <c r="G1047" i="43"/>
  <c r="F986" i="43"/>
  <c r="G945" i="43"/>
  <c r="H1023" i="43"/>
  <c r="F957" i="43"/>
  <c r="H568" i="43"/>
  <c r="H796" i="43"/>
  <c r="G642" i="43"/>
  <c r="H755" i="43"/>
  <c r="G958" i="43"/>
  <c r="H754" i="43"/>
  <c r="G1004" i="43"/>
  <c r="H1089" i="43"/>
  <c r="H782" i="43"/>
  <c r="G978" i="43"/>
  <c r="E936" i="43"/>
  <c r="G906" i="43"/>
  <c r="H546" i="43"/>
  <c r="H1037" i="43"/>
  <c r="G1080" i="43"/>
  <c r="H574" i="43"/>
  <c r="H909" i="43"/>
  <c r="G923" i="43"/>
  <c r="H655" i="43"/>
  <c r="G793" i="43"/>
  <c r="G821" i="43"/>
  <c r="H1064" i="43"/>
  <c r="G561" i="43"/>
  <c r="E538" i="43"/>
  <c r="E520" i="43"/>
  <c r="E539" i="43"/>
  <c r="E602" i="43"/>
  <c r="E666" i="43"/>
  <c r="F530" i="43"/>
  <c r="F549" i="43"/>
  <c r="F547" i="43"/>
  <c r="E572" i="43"/>
  <c r="F556" i="43"/>
  <c r="E576" i="43"/>
  <c r="F620" i="43"/>
  <c r="F602" i="43"/>
  <c r="F666" i="43"/>
  <c r="E641" i="43"/>
  <c r="F519" i="43"/>
  <c r="E516" i="43"/>
  <c r="E611" i="43"/>
  <c r="E500" i="43"/>
  <c r="E542" i="43"/>
  <c r="E528" i="43"/>
  <c r="E547" i="43"/>
  <c r="F579" i="43"/>
  <c r="E606" i="43"/>
  <c r="E670" i="43"/>
  <c r="F538" i="43"/>
  <c r="F557" i="43"/>
  <c r="F584" i="43"/>
  <c r="F555" i="43"/>
  <c r="E586" i="43"/>
  <c r="E509" i="43"/>
  <c r="F564" i="43"/>
  <c r="E589" i="43"/>
  <c r="F628" i="43"/>
  <c r="F629" i="43"/>
  <c r="F606" i="43"/>
  <c r="F670" i="43"/>
  <c r="E645" i="43"/>
  <c r="F535" i="43"/>
  <c r="E548" i="43"/>
  <c r="F617" i="43"/>
  <c r="E620" i="43"/>
  <c r="E562" i="43"/>
  <c r="E568" i="43"/>
  <c r="E626" i="43"/>
  <c r="E577" i="43"/>
  <c r="E543" i="43"/>
  <c r="F506" i="43"/>
  <c r="E549" i="43"/>
  <c r="F574" i="43"/>
  <c r="F626" i="43"/>
  <c r="E601" i="43"/>
  <c r="E665" i="43"/>
  <c r="F649" i="43"/>
  <c r="E518" i="43"/>
  <c r="E582" i="43"/>
  <c r="E592" i="43"/>
  <c r="E646" i="43"/>
  <c r="F509" i="43"/>
  <c r="F504" i="43"/>
  <c r="F507" i="43"/>
  <c r="F587" i="43"/>
  <c r="F516" i="43"/>
  <c r="F590" i="43"/>
  <c r="F597" i="43"/>
  <c r="F646" i="43"/>
  <c r="E621" i="43"/>
  <c r="E686" i="43"/>
  <c r="F667" i="43"/>
  <c r="F705" i="43"/>
  <c r="F698" i="43"/>
  <c r="F663" i="43"/>
  <c r="F736" i="43"/>
  <c r="E711" i="43"/>
  <c r="F545" i="43"/>
  <c r="F627" i="43"/>
  <c r="E710" i="43"/>
  <c r="F734" i="43"/>
  <c r="E709" i="43"/>
  <c r="E759" i="43"/>
  <c r="F832" i="43"/>
  <c r="F896" i="43"/>
  <c r="E783" i="43"/>
  <c r="E847" i="43"/>
  <c r="E911" i="43"/>
  <c r="E860" i="43"/>
  <c r="F725" i="43"/>
  <c r="E585" i="43"/>
  <c r="F605" i="43"/>
  <c r="F756" i="43"/>
  <c r="E731" i="43"/>
  <c r="E501" i="43"/>
  <c r="F644" i="43"/>
  <c r="E663" i="43"/>
  <c r="E660" i="43"/>
  <c r="E730" i="43"/>
  <c r="F754" i="43"/>
  <c r="E729" i="43"/>
  <c r="F788" i="43"/>
  <c r="F852" i="43"/>
  <c r="F916" i="43"/>
  <c r="E803" i="43"/>
  <c r="E867" i="43"/>
  <c r="E931" i="43"/>
  <c r="E772" i="43"/>
  <c r="E900" i="43"/>
  <c r="F713" i="43"/>
  <c r="F706" i="43"/>
  <c r="F586" i="43"/>
  <c r="F672" i="43"/>
  <c r="F744" i="43"/>
  <c r="E719" i="43"/>
  <c r="E647" i="43"/>
  <c r="E644" i="43"/>
  <c r="E718" i="43"/>
  <c r="E623" i="43"/>
  <c r="F742" i="43"/>
  <c r="E717" i="43"/>
  <c r="F776" i="43"/>
  <c r="F840" i="43"/>
  <c r="F904" i="43"/>
  <c r="E791" i="43"/>
  <c r="E855" i="43"/>
  <c r="E919" i="43"/>
  <c r="E876" i="43"/>
  <c r="F717" i="43"/>
  <c r="F710" i="43"/>
  <c r="E600" i="43"/>
  <c r="F680" i="43"/>
  <c r="F748" i="43"/>
  <c r="E723" i="43"/>
  <c r="F643" i="43"/>
  <c r="E722" i="43"/>
  <c r="F746" i="43"/>
  <c r="E721" i="43"/>
  <c r="F780" i="43"/>
  <c r="F844" i="43"/>
  <c r="F908" i="43"/>
  <c r="E795" i="43"/>
  <c r="E859" i="43"/>
  <c r="E923" i="43"/>
  <c r="E884" i="43"/>
  <c r="E958" i="43"/>
  <c r="E1022" i="43"/>
  <c r="F514" i="43"/>
  <c r="E728" i="43"/>
  <c r="E826" i="43"/>
  <c r="E890" i="43"/>
  <c r="F846" i="43"/>
  <c r="F568" i="43"/>
  <c r="F757" i="43"/>
  <c r="E793" i="43"/>
  <c r="E921" i="43"/>
  <c r="F995" i="43"/>
  <c r="E962" i="43"/>
  <c r="E1026" i="43"/>
  <c r="F616" i="43"/>
  <c r="E732" i="43"/>
  <c r="F753" i="43"/>
  <c r="E830" i="43"/>
  <c r="E894" i="43"/>
  <c r="F854" i="43"/>
  <c r="F671" i="43"/>
  <c r="E801" i="43"/>
  <c r="E929" i="43"/>
  <c r="F999" i="43"/>
  <c r="E966" i="43"/>
  <c r="E736" i="43"/>
  <c r="E770" i="43"/>
  <c r="E834" i="43"/>
  <c r="E898" i="43"/>
  <c r="F862" i="43"/>
  <c r="E593" i="43"/>
  <c r="E809" i="43"/>
  <c r="E937" i="43"/>
  <c r="F1003" i="43"/>
  <c r="E986" i="43"/>
  <c r="E608" i="43"/>
  <c r="E756" i="43"/>
  <c r="E790" i="43"/>
  <c r="E854" i="43"/>
  <c r="E918" i="43"/>
  <c r="F774" i="43"/>
  <c r="F902" i="43"/>
  <c r="F637" i="43"/>
  <c r="E849" i="43"/>
  <c r="F959" i="43"/>
  <c r="F1023" i="43"/>
  <c r="F835" i="43"/>
  <c r="F968" i="43"/>
  <c r="F850" i="43"/>
  <c r="F1022" i="43"/>
  <c r="F1090" i="43"/>
  <c r="F843" i="43"/>
  <c r="F972" i="43"/>
  <c r="F1053" i="43"/>
  <c r="E1092" i="43"/>
  <c r="E975" i="43"/>
  <c r="H537" i="43"/>
  <c r="F867" i="43"/>
  <c r="F984" i="43"/>
  <c r="F866" i="43"/>
  <c r="E1030" i="43"/>
  <c r="F1094" i="43"/>
  <c r="F875" i="43"/>
  <c r="F988" i="43"/>
  <c r="F1057" i="43"/>
  <c r="E1032" i="43"/>
  <c r="E1096" i="43"/>
  <c r="E983" i="43"/>
  <c r="G540" i="43"/>
  <c r="H625" i="43"/>
  <c r="E680" i="43"/>
  <c r="F899" i="43"/>
  <c r="F1000" i="43"/>
  <c r="F882" i="43"/>
  <c r="F1034" i="43"/>
  <c r="F1098" i="43"/>
  <c r="F683" i="43"/>
  <c r="F907" i="43"/>
  <c r="F1004" i="43"/>
  <c r="F1061" i="43"/>
  <c r="E1036" i="43"/>
  <c r="F761" i="43"/>
  <c r="E991" i="43"/>
  <c r="F594" i="43"/>
  <c r="F759" i="43"/>
  <c r="F833" i="43"/>
  <c r="E1001" i="43"/>
  <c r="F950" i="43"/>
  <c r="F1054" i="43"/>
  <c r="E853" i="43"/>
  <c r="F1030" i="43"/>
  <c r="F534" i="43"/>
  <c r="F763" i="43"/>
  <c r="F837" i="43"/>
  <c r="E1005" i="43"/>
  <c r="F786" i="43"/>
  <c r="F1081" i="43"/>
  <c r="E1056" i="43"/>
  <c r="F863" i="43"/>
  <c r="H513" i="43"/>
  <c r="G556" i="43"/>
  <c r="G564" i="43"/>
  <c r="F905" i="43"/>
  <c r="E1099" i="43"/>
  <c r="F1047" i="43"/>
  <c r="F941" i="43"/>
  <c r="E987" i="43"/>
  <c r="E1012" i="43"/>
  <c r="E1041" i="43"/>
  <c r="G652" i="43"/>
  <c r="G716" i="43"/>
  <c r="H829" i="43"/>
  <c r="F1013" i="43"/>
  <c r="E1053" i="43"/>
  <c r="H557" i="43"/>
  <c r="G720" i="43"/>
  <c r="H777" i="43"/>
  <c r="H569" i="43"/>
  <c r="F937" i="43"/>
  <c r="F1055" i="43"/>
  <c r="H677" i="43"/>
  <c r="F827" i="43"/>
  <c r="F1005" i="43"/>
  <c r="F1051" i="43"/>
  <c r="H657" i="43"/>
  <c r="G776" i="43"/>
  <c r="H833" i="43"/>
  <c r="H504" i="43"/>
  <c r="F858" i="43"/>
  <c r="F829" i="43"/>
  <c r="E1031" i="43"/>
  <c r="E1065" i="43"/>
  <c r="G724" i="43"/>
  <c r="H837" i="43"/>
  <c r="H508" i="43"/>
  <c r="E961" i="43"/>
  <c r="G596" i="43"/>
  <c r="F767" i="43"/>
  <c r="E1009" i="43"/>
  <c r="E1011" i="43"/>
  <c r="F1095" i="43"/>
  <c r="E1034" i="43"/>
  <c r="E993" i="43"/>
  <c r="E1071" i="43"/>
  <c r="F826" i="43"/>
  <c r="G680" i="43"/>
  <c r="H737" i="43"/>
  <c r="G908" i="43"/>
  <c r="F1048" i="43"/>
  <c r="F770" i="43"/>
  <c r="G600" i="43"/>
  <c r="H741" i="43"/>
  <c r="G912" i="43"/>
  <c r="F992" i="43"/>
  <c r="E1059" i="43"/>
  <c r="F985" i="43"/>
  <c r="E1078" i="43"/>
  <c r="G656" i="43"/>
  <c r="F781" i="43"/>
  <c r="E797" i="43"/>
  <c r="E872" i="43"/>
  <c r="F945" i="43"/>
  <c r="G512" i="43"/>
  <c r="G812" i="43"/>
  <c r="H925" i="43"/>
  <c r="E960" i="43"/>
  <c r="E920" i="43"/>
  <c r="G816" i="43"/>
  <c r="H873" i="43"/>
  <c r="G535" i="43"/>
  <c r="H532" i="43"/>
  <c r="H849" i="43"/>
  <c r="H608" i="43"/>
  <c r="G779" i="43"/>
  <c r="H836" i="43"/>
  <c r="H511" i="43"/>
  <c r="G682" i="43"/>
  <c r="H795" i="43"/>
  <c r="G873" i="43"/>
  <c r="G901" i="43"/>
  <c r="H922" i="43"/>
  <c r="H1003" i="43"/>
  <c r="G1046" i="43"/>
  <c r="G765" i="43"/>
  <c r="E1047" i="43"/>
  <c r="E1081" i="43"/>
  <c r="H669" i="43"/>
  <c r="G900" i="43"/>
  <c r="H512" i="43"/>
  <c r="G691" i="43"/>
  <c r="H748" i="43"/>
  <c r="G919" i="43"/>
  <c r="G594" i="43"/>
  <c r="F1044" i="43"/>
  <c r="E1087" i="43"/>
  <c r="H685" i="43"/>
  <c r="H913" i="43"/>
  <c r="H640" i="43"/>
  <c r="G811" i="43"/>
  <c r="H868" i="43"/>
  <c r="H543" i="43"/>
  <c r="G714" i="43"/>
  <c r="H827" i="43"/>
  <c r="G969" i="43"/>
  <c r="F938" i="43"/>
  <c r="H506" i="43"/>
  <c r="H1027" i="43"/>
  <c r="G1070" i="43"/>
  <c r="E965" i="43"/>
  <c r="H589" i="43"/>
  <c r="G736" i="43"/>
  <c r="G964" i="43"/>
  <c r="H552" i="43"/>
  <c r="G723" i="43"/>
  <c r="H780" i="43"/>
  <c r="G951" i="43"/>
  <c r="G626" i="43"/>
  <c r="H739" i="43"/>
  <c r="E808" i="43"/>
  <c r="H501" i="43"/>
  <c r="G920" i="43"/>
  <c r="G587" i="43"/>
  <c r="H644" i="43"/>
  <c r="G815" i="43"/>
  <c r="H928" i="43"/>
  <c r="H603" i="43"/>
  <c r="G774" i="43"/>
  <c r="H831" i="43"/>
  <c r="G809" i="43"/>
  <c r="G837" i="43"/>
  <c r="H858" i="43"/>
  <c r="H987" i="43"/>
  <c r="G1030" i="43"/>
  <c r="G701" i="43"/>
  <c r="H857" i="43"/>
  <c r="H556" i="43"/>
  <c r="G727" i="43"/>
  <c r="H840" i="43"/>
  <c r="H515" i="43"/>
  <c r="G948" i="43"/>
  <c r="F921" i="43"/>
  <c r="H629" i="43"/>
  <c r="G619" i="43"/>
  <c r="H676" i="43"/>
  <c r="G847" i="43"/>
  <c r="H960" i="43"/>
  <c r="G522" i="43"/>
  <c r="H635" i="43"/>
  <c r="G806" i="43"/>
  <c r="H863" i="43"/>
  <c r="G905" i="43"/>
  <c r="G933" i="43"/>
  <c r="H954" i="43"/>
  <c r="H1011" i="43"/>
  <c r="G1054" i="43"/>
  <c r="G797" i="43"/>
  <c r="G504" i="43"/>
  <c r="H693" i="43"/>
  <c r="H921" i="43"/>
  <c r="H528" i="43"/>
  <c r="H588" i="43"/>
  <c r="G759" i="43"/>
  <c r="H872" i="43"/>
  <c r="H547" i="43"/>
  <c r="E552" i="43"/>
  <c r="F562" i="43"/>
  <c r="E527" i="43"/>
  <c r="F553" i="43"/>
  <c r="F648" i="43"/>
  <c r="F618" i="43"/>
  <c r="E657" i="43"/>
  <c r="F561" i="43"/>
  <c r="E636" i="43"/>
  <c r="E560" i="43"/>
  <c r="F570" i="43"/>
  <c r="E535" i="43"/>
  <c r="F569" i="43"/>
  <c r="F622" i="43"/>
  <c r="E661" i="43"/>
  <c r="E514" i="43"/>
  <c r="E588" i="43"/>
  <c r="E575" i="43"/>
  <c r="E583" i="43"/>
  <c r="F642" i="43"/>
  <c r="E682" i="43"/>
  <c r="F656" i="43"/>
  <c r="E668" i="43"/>
  <c r="E534" i="43"/>
  <c r="E531" i="43"/>
  <c r="E598" i="43"/>
  <c r="F541" i="43"/>
  <c r="F513" i="43"/>
  <c r="E619" i="43"/>
  <c r="F662" i="43"/>
  <c r="F503" i="43"/>
  <c r="F603" i="43"/>
  <c r="F500" i="43"/>
  <c r="E599" i="43"/>
  <c r="F599" i="43"/>
  <c r="F752" i="43"/>
  <c r="F657" i="43"/>
  <c r="F669" i="43"/>
  <c r="F750" i="43"/>
  <c r="F784" i="43"/>
  <c r="F912" i="43"/>
  <c r="E863" i="43"/>
  <c r="E569" i="43"/>
  <c r="F633" i="43"/>
  <c r="E683" i="43"/>
  <c r="E596" i="43"/>
  <c r="F675" i="43"/>
  <c r="E681" i="43"/>
  <c r="F804" i="43"/>
  <c r="F932" i="43"/>
  <c r="E883" i="43"/>
  <c r="E804" i="43"/>
  <c r="F729" i="43"/>
  <c r="F518" i="43"/>
  <c r="E616" i="43"/>
  <c r="F696" i="43"/>
  <c r="E735" i="43"/>
  <c r="F652" i="43"/>
  <c r="E734" i="43"/>
  <c r="E733" i="43"/>
  <c r="F856" i="43"/>
  <c r="E807" i="43"/>
  <c r="E935" i="43"/>
  <c r="E537" i="43"/>
  <c r="F615" i="43"/>
  <c r="F764" i="43"/>
  <c r="F762" i="43"/>
  <c r="F924" i="43"/>
  <c r="E974" i="43"/>
  <c r="E744" i="43"/>
  <c r="E906" i="43"/>
  <c r="F947" i="43"/>
  <c r="E978" i="43"/>
  <c r="E748" i="43"/>
  <c r="E910" i="43"/>
  <c r="E675" i="43"/>
  <c r="E786" i="43"/>
  <c r="F955" i="43"/>
  <c r="E1002" i="43"/>
  <c r="E934" i="43"/>
  <c r="F785" i="43"/>
  <c r="F789" i="43"/>
  <c r="F1069" i="43"/>
  <c r="E1007" i="43"/>
  <c r="F1046" i="43"/>
  <c r="E773" i="43"/>
  <c r="E1048" i="43"/>
  <c r="G508" i="43"/>
  <c r="F1050" i="43"/>
  <c r="E529" i="43"/>
  <c r="E789" i="43"/>
  <c r="E1052" i="43"/>
  <c r="F897" i="43"/>
  <c r="F901" i="43"/>
  <c r="E1072" i="43"/>
  <c r="G524" i="43"/>
  <c r="F703" i="43"/>
  <c r="F739" i="43"/>
  <c r="H957" i="43"/>
  <c r="E1000" i="43"/>
  <c r="F1087" i="43"/>
  <c r="E1013" i="43"/>
  <c r="E1093" i="43"/>
  <c r="G519" i="43"/>
  <c r="F960" i="43"/>
  <c r="E1046" i="43"/>
  <c r="F520" i="43"/>
  <c r="E824" i="43"/>
  <c r="E1091" i="43"/>
  <c r="F965" i="43"/>
  <c r="F1043" i="43"/>
  <c r="H773" i="43"/>
  <c r="G623" i="43"/>
  <c r="H736" i="43"/>
  <c r="H964" i="43"/>
  <c r="G582" i="43"/>
  <c r="G810" i="43"/>
  <c r="G637" i="43"/>
  <c r="E904" i="43"/>
  <c r="G928" i="43"/>
  <c r="G819" i="43"/>
  <c r="H551" i="43"/>
  <c r="H516" i="43"/>
  <c r="G544" i="43"/>
  <c r="G828" i="43"/>
  <c r="G655" i="43"/>
  <c r="H768" i="43"/>
  <c r="G614" i="43"/>
  <c r="G842" i="43"/>
  <c r="H995" i="43"/>
  <c r="G733" i="43"/>
  <c r="G851" i="43"/>
  <c r="H583" i="43"/>
  <c r="H544" i="43"/>
  <c r="H772" i="43"/>
  <c r="G618" i="43"/>
  <c r="H731" i="43"/>
  <c r="G681" i="43"/>
  <c r="G709" i="43"/>
  <c r="H730" i="43"/>
  <c r="G998" i="43"/>
  <c r="H1083" i="43"/>
  <c r="E1037" i="43"/>
  <c r="G772" i="43"/>
  <c r="G627" i="43"/>
  <c r="G855" i="43"/>
  <c r="H968" i="43"/>
  <c r="H576" i="43"/>
  <c r="H804" i="43"/>
  <c r="G650" i="43"/>
  <c r="H763" i="43"/>
  <c r="G777" i="43"/>
  <c r="G805" i="43"/>
  <c r="H826" i="43"/>
  <c r="G1022" i="43"/>
  <c r="F797" i="43"/>
  <c r="G560" i="43"/>
  <c r="G836" i="43"/>
  <c r="G659" i="43"/>
  <c r="G887" i="43"/>
  <c r="G718" i="43"/>
  <c r="G622" i="43"/>
  <c r="H887" i="43"/>
  <c r="H951" i="43"/>
  <c r="H997" i="43"/>
  <c r="F1084" i="43"/>
  <c r="H509" i="43"/>
  <c r="G924" i="43"/>
  <c r="H719" i="43"/>
  <c r="G501" i="43"/>
  <c r="E896" i="43"/>
  <c r="E1029" i="43"/>
  <c r="G740" i="43"/>
  <c r="H520" i="43"/>
  <c r="H668" i="43"/>
  <c r="G839" i="43"/>
  <c r="H627" i="43"/>
  <c r="G798" i="43"/>
  <c r="G926" i="43"/>
  <c r="G1036" i="43"/>
  <c r="H654" i="43"/>
  <c r="G961" i="43"/>
  <c r="F851" i="43"/>
  <c r="H673" i="43"/>
  <c r="G658" i="43"/>
  <c r="H866" i="43"/>
  <c r="G1064" i="43"/>
  <c r="G795" i="43"/>
  <c r="G665" i="43"/>
  <c r="G929" i="43"/>
  <c r="G1034" i="43"/>
  <c r="E856" i="43"/>
  <c r="H663" i="43"/>
  <c r="G834" i="43"/>
  <c r="H818" i="43"/>
  <c r="H1012" i="43"/>
  <c r="G1074" i="43"/>
  <c r="G699" i="43"/>
  <c r="G722" i="43"/>
  <c r="H962" i="43"/>
  <c r="G1088" i="43"/>
  <c r="H781" i="43"/>
  <c r="G575" i="43"/>
  <c r="G859" i="43"/>
  <c r="G534" i="43"/>
  <c r="G857" i="43"/>
  <c r="G1066" i="43"/>
  <c r="H727" i="43"/>
  <c r="G894" i="43"/>
  <c r="H1044" i="43"/>
  <c r="G593" i="43"/>
  <c r="F1052" i="43"/>
  <c r="G938" i="43"/>
  <c r="H802" i="43"/>
  <c r="G1048" i="43"/>
  <c r="H702" i="43"/>
  <c r="F890" i="43"/>
  <c r="H752" i="43"/>
  <c r="G570" i="43"/>
  <c r="G537" i="43"/>
  <c r="G775" i="43"/>
  <c r="G942" i="43"/>
  <c r="H1073" i="43"/>
  <c r="H751" i="43"/>
  <c r="H889" i="43"/>
  <c r="H1052" i="43"/>
  <c r="G829" i="43"/>
  <c r="G1089" i="43"/>
  <c r="G749" i="43"/>
  <c r="H823" i="43"/>
  <c r="H814" i="43"/>
  <c r="G785" i="43"/>
  <c r="H1033" i="43"/>
  <c r="H1050" i="43"/>
  <c r="H848" i="43"/>
  <c r="H843" i="43"/>
  <c r="H581" i="43"/>
  <c r="G551" i="43"/>
  <c r="G510" i="43"/>
  <c r="G1031" i="43"/>
  <c r="H1007" i="43"/>
  <c r="G1092" i="43"/>
  <c r="G1065" i="43"/>
  <c r="H1084" i="43"/>
  <c r="G980" i="43"/>
  <c r="G1037" i="43"/>
  <c r="H786" i="43"/>
  <c r="G1029" i="43"/>
  <c r="G953" i="43"/>
  <c r="G804" i="43"/>
  <c r="G643" i="43"/>
  <c r="G871" i="43"/>
  <c r="E1042" i="43"/>
  <c r="G934" i="43"/>
  <c r="G913" i="43"/>
  <c r="H726" i="43"/>
  <c r="H1014" i="43"/>
  <c r="G1063" i="43"/>
  <c r="G966" i="43"/>
  <c r="H592" i="43"/>
  <c r="H715" i="43"/>
  <c r="H525" i="43"/>
  <c r="G533" i="43"/>
  <c r="G853" i="43"/>
  <c r="H810" i="43"/>
  <c r="G653" i="43"/>
  <c r="G641" i="43"/>
  <c r="G989" i="43"/>
  <c r="H1074" i="43"/>
  <c r="H1082" i="43"/>
  <c r="E522" i="43"/>
  <c r="E502" i="43"/>
  <c r="F578" i="43"/>
  <c r="E512" i="43"/>
  <c r="F585" i="43"/>
  <c r="E603" i="43"/>
  <c r="F650" i="43"/>
  <c r="E690" i="43"/>
  <c r="E526" i="43"/>
  <c r="F581" i="43"/>
  <c r="F525" i="43"/>
  <c r="F593" i="43"/>
  <c r="F654" i="43"/>
  <c r="E694" i="43"/>
  <c r="F592" i="43"/>
  <c r="E546" i="43"/>
  <c r="E555" i="43"/>
  <c r="E610" i="43"/>
  <c r="F565" i="43"/>
  <c r="E517" i="43"/>
  <c r="F510" i="43"/>
  <c r="E635" i="43"/>
  <c r="F674" i="43"/>
  <c r="F551" i="43"/>
  <c r="F625" i="43"/>
  <c r="F619" i="43"/>
  <c r="E566" i="43"/>
  <c r="E630" i="43"/>
  <c r="E557" i="43"/>
  <c r="E605" i="43"/>
  <c r="E655" i="43"/>
  <c r="F689" i="43"/>
  <c r="F544" i="43"/>
  <c r="E651" i="43"/>
  <c r="E695" i="43"/>
  <c r="F591" i="43"/>
  <c r="E612" i="43"/>
  <c r="F692" i="43"/>
  <c r="E693" i="43"/>
  <c r="F816" i="43"/>
  <c r="E895" i="43"/>
  <c r="E828" i="43"/>
  <c r="F709" i="43"/>
  <c r="F677" i="43"/>
  <c r="E715" i="43"/>
  <c r="F575" i="43"/>
  <c r="E714" i="43"/>
  <c r="E713" i="43"/>
  <c r="F836" i="43"/>
  <c r="E787" i="43"/>
  <c r="E915" i="43"/>
  <c r="E868" i="43"/>
  <c r="F690" i="43"/>
  <c r="F640" i="43"/>
  <c r="F728" i="43"/>
  <c r="F543" i="43"/>
  <c r="F621" i="43"/>
  <c r="E766" i="43"/>
  <c r="F566" i="43"/>
  <c r="F726" i="43"/>
  <c r="E765" i="43"/>
  <c r="F888" i="43"/>
  <c r="E839" i="43"/>
  <c r="F701" i="43"/>
  <c r="E667" i="43"/>
  <c r="E707" i="43"/>
  <c r="E628" i="43"/>
  <c r="E706" i="43"/>
  <c r="E705" i="43"/>
  <c r="F828" i="43"/>
  <c r="E779" i="43"/>
  <c r="E907" i="43"/>
  <c r="E852" i="43"/>
  <c r="E1006" i="43"/>
  <c r="F623" i="43"/>
  <c r="E810" i="43"/>
  <c r="E938" i="43"/>
  <c r="F814" i="43"/>
  <c r="E688" i="43"/>
  <c r="F979" i="43"/>
  <c r="E1010" i="43"/>
  <c r="E814" i="43"/>
  <c r="E942" i="43"/>
  <c r="F822" i="43"/>
  <c r="E696" i="43"/>
  <c r="F765" i="43"/>
  <c r="F983" i="43"/>
  <c r="E1014" i="43"/>
  <c r="E818" i="43"/>
  <c r="E763" i="43"/>
  <c r="F830" i="43"/>
  <c r="E513" i="43"/>
  <c r="E704" i="43"/>
  <c r="E777" i="43"/>
  <c r="F987" i="43"/>
  <c r="F775" i="43"/>
  <c r="E838" i="43"/>
  <c r="F870" i="43"/>
  <c r="E817" i="43"/>
  <c r="F1007" i="43"/>
  <c r="F913" i="43"/>
  <c r="F903" i="43"/>
  <c r="F1074" i="43"/>
  <c r="F917" i="43"/>
  <c r="E784" i="43"/>
  <c r="E1076" i="43"/>
  <c r="F929" i="43"/>
  <c r="F919" i="43"/>
  <c r="F802" i="43"/>
  <c r="F1078" i="43"/>
  <c r="F933" i="43"/>
  <c r="E1080" i="43"/>
  <c r="H529" i="43"/>
  <c r="F771" i="43"/>
  <c r="F935" i="43"/>
  <c r="F818" i="43"/>
  <c r="F1082" i="43"/>
  <c r="F779" i="43"/>
  <c r="E1084" i="43"/>
  <c r="G532" i="43"/>
  <c r="F695" i="43"/>
  <c r="F931" i="43"/>
  <c r="F898" i="43"/>
  <c r="F699" i="43"/>
  <c r="F939" i="43"/>
  <c r="E792" i="43"/>
  <c r="H545" i="43"/>
  <c r="F777" i="43"/>
  <c r="E1067" i="43"/>
  <c r="F1001" i="43"/>
  <c r="F813" i="43"/>
  <c r="E861" i="43"/>
  <c r="H633" i="43"/>
  <c r="G872" i="43"/>
  <c r="F1002" i="43"/>
  <c r="E909" i="43"/>
  <c r="F993" i="43"/>
  <c r="F687" i="43"/>
  <c r="E948" i="43"/>
  <c r="H705" i="43"/>
  <c r="F755" i="43"/>
  <c r="G536" i="43"/>
  <c r="H709" i="43"/>
  <c r="H937" i="43"/>
  <c r="F719" i="43"/>
  <c r="E947" i="43"/>
  <c r="F825" i="43"/>
  <c r="F922" i="43"/>
  <c r="F893" i="43"/>
  <c r="H841" i="43"/>
  <c r="H601" i="43"/>
  <c r="E1050" i="43"/>
  <c r="G684" i="43"/>
  <c r="H797" i="43"/>
  <c r="E1095" i="43"/>
  <c r="F1056" i="43"/>
  <c r="G688" i="43"/>
  <c r="G916" i="43"/>
  <c r="H524" i="43"/>
  <c r="G511" i="43"/>
  <c r="G651" i="43"/>
  <c r="G879" i="43"/>
  <c r="E1070" i="43"/>
  <c r="G838" i="43"/>
  <c r="G1078" i="43"/>
  <c r="F961" i="43"/>
  <c r="H757" i="43"/>
  <c r="E992" i="43"/>
  <c r="H620" i="43"/>
  <c r="H579" i="43"/>
  <c r="F839" i="43"/>
  <c r="G683" i="43"/>
  <c r="G911" i="43"/>
  <c r="G870" i="43"/>
  <c r="F723" i="43"/>
  <c r="H821" i="43"/>
  <c r="H652" i="43"/>
  <c r="H611" i="43"/>
  <c r="H839" i="43"/>
  <c r="F973" i="43"/>
  <c r="G892" i="43"/>
  <c r="G687" i="43"/>
  <c r="H800" i="43"/>
  <c r="G646" i="43"/>
  <c r="G874" i="43"/>
  <c r="H1019" i="43"/>
  <c r="F1018" i="43"/>
  <c r="G883" i="43"/>
  <c r="H615" i="43"/>
  <c r="G728" i="43"/>
  <c r="G956" i="43"/>
  <c r="G719" i="43"/>
  <c r="H832" i="43"/>
  <c r="G678" i="43"/>
  <c r="G521" i="43"/>
  <c r="G549" i="43"/>
  <c r="H570" i="43"/>
  <c r="H1043" i="43"/>
  <c r="F1021" i="43"/>
  <c r="G915" i="43"/>
  <c r="H647" i="43"/>
  <c r="G818" i="43"/>
  <c r="G962" i="43"/>
  <c r="H642" i="43"/>
  <c r="H898" i="43"/>
  <c r="G1008" i="43"/>
  <c r="H1061" i="43"/>
  <c r="H798" i="43"/>
  <c r="E643" i="43"/>
  <c r="G696" i="43"/>
  <c r="E928" i="43"/>
  <c r="H816" i="43"/>
  <c r="G959" i="43"/>
  <c r="G983" i="43"/>
  <c r="H1068" i="43"/>
  <c r="H534" i="43"/>
  <c r="G813" i="43"/>
  <c r="G867" i="43"/>
  <c r="G514" i="43"/>
  <c r="H947" i="43"/>
  <c r="H882" i="43"/>
  <c r="H1057" i="43"/>
  <c r="G1023" i="43"/>
  <c r="H999" i="43"/>
  <c r="E1055" i="43"/>
  <c r="G686" i="43"/>
  <c r="G922" i="43"/>
  <c r="H1021" i="43"/>
  <c r="H638" i="43"/>
  <c r="E955" i="43"/>
  <c r="G539" i="43"/>
  <c r="H852" i="43"/>
  <c r="H811" i="43"/>
  <c r="G693" i="43"/>
  <c r="H1000" i="43"/>
  <c r="G868" i="43"/>
  <c r="H760" i="43"/>
  <c r="G903" i="43"/>
  <c r="G862" i="43"/>
  <c r="G974" i="43"/>
  <c r="H977" i="43"/>
  <c r="G1084" i="43"/>
  <c r="H846" i="43"/>
  <c r="H1040" i="43"/>
  <c r="H522" i="43"/>
  <c r="G860" i="43"/>
  <c r="G750" i="43"/>
  <c r="G882" i="43"/>
  <c r="G946" i="43"/>
  <c r="H578" i="43"/>
  <c r="G992" i="43"/>
  <c r="H1045" i="43"/>
  <c r="H734" i="43"/>
  <c r="F1067" i="43"/>
  <c r="G603" i="43"/>
  <c r="H916" i="43"/>
  <c r="H875" i="43"/>
  <c r="G885" i="43"/>
  <c r="H1032" i="43"/>
  <c r="G545" i="43"/>
  <c r="F1076" i="43"/>
  <c r="H824" i="43"/>
  <c r="G967" i="43"/>
  <c r="H915" i="43"/>
  <c r="H1025" i="43"/>
  <c r="G987" i="43"/>
  <c r="H1072" i="43"/>
  <c r="H650" i="43"/>
  <c r="G636" i="43"/>
  <c r="H643" i="43"/>
  <c r="G786" i="43"/>
  <c r="H895" i="43"/>
  <c r="H959" i="43"/>
  <c r="H1005" i="43"/>
  <c r="H980" i="43"/>
  <c r="G639" i="43"/>
  <c r="G598" i="43"/>
  <c r="G565" i="43"/>
  <c r="H618" i="43"/>
  <c r="G845" i="43"/>
  <c r="H665" i="43"/>
  <c r="G896" i="43"/>
  <c r="G803" i="43"/>
  <c r="H535" i="43"/>
  <c r="H963" i="43"/>
  <c r="H1009" i="43"/>
  <c r="H778" i="43"/>
  <c r="H1095" i="43"/>
  <c r="H717" i="43"/>
  <c r="H945" i="43"/>
  <c r="G827" i="43"/>
  <c r="H720" i="43"/>
  <c r="G666" i="43"/>
  <c r="H779" i="43"/>
  <c r="F874" i="43"/>
  <c r="G825" i="43"/>
  <c r="E1028" i="43"/>
  <c r="H600" i="43"/>
  <c r="H828" i="43"/>
  <c r="G886" i="43"/>
  <c r="G917" i="43"/>
  <c r="H1080" i="43"/>
  <c r="G996" i="43"/>
  <c r="H750" i="43"/>
  <c r="H886" i="43"/>
  <c r="H998" i="43"/>
  <c r="G1041" i="43"/>
  <c r="H1020" i="43"/>
  <c r="G609" i="43"/>
  <c r="H923" i="43"/>
  <c r="H976" i="43"/>
  <c r="H1092" i="43"/>
  <c r="G897" i="43"/>
  <c r="G1045" i="43"/>
  <c r="H678" i="43"/>
  <c r="G1093" i="43"/>
  <c r="G758" i="43"/>
  <c r="G761" i="43"/>
  <c r="G579" i="43"/>
  <c r="G807" i="43"/>
  <c r="H920" i="43"/>
  <c r="G802" i="43"/>
  <c r="G789" i="43"/>
  <c r="G1059" i="43"/>
  <c r="H695" i="43"/>
  <c r="H914" i="43"/>
  <c r="H622" i="43"/>
  <c r="G657" i="43"/>
  <c r="H990" i="43"/>
  <c r="G1033" i="43"/>
  <c r="G999" i="43"/>
  <c r="H975" i="43"/>
  <c r="H851" i="43"/>
  <c r="G1071" i="43"/>
  <c r="H1047" i="43"/>
  <c r="G1005" i="43"/>
  <c r="H1090" i="43"/>
  <c r="G557" i="43"/>
  <c r="H558" i="43"/>
  <c r="G635" i="43"/>
  <c r="G863" i="43"/>
  <c r="H623" i="43"/>
  <c r="G697" i="43"/>
  <c r="F980" i="43"/>
  <c r="G899" i="43"/>
  <c r="G661" i="43"/>
  <c r="H682" i="43"/>
  <c r="H854" i="43"/>
  <c r="G610" i="43"/>
  <c r="H658" i="43"/>
  <c r="F810" i="43"/>
  <c r="H982" i="43"/>
  <c r="G1025" i="43"/>
  <c r="G1073" i="43"/>
  <c r="G918" i="43"/>
  <c r="G1091" i="43"/>
  <c r="G1076" i="43"/>
  <c r="G1061" i="43"/>
  <c r="G630" i="43"/>
  <c r="G858" i="43"/>
  <c r="E893" i="43"/>
  <c r="G679" i="43"/>
  <c r="H792" i="43"/>
  <c r="H870" i="43"/>
  <c r="G638" i="43"/>
  <c r="G994" i="43"/>
  <c r="H502" i="43"/>
  <c r="G985" i="43"/>
  <c r="G1081" i="43"/>
  <c r="H939" i="43"/>
  <c r="H984" i="43"/>
  <c r="H1001" i="43"/>
  <c r="H1056" i="43"/>
  <c r="G621" i="43"/>
  <c r="G893" i="43"/>
  <c r="H1042" i="43"/>
  <c r="G1085" i="43"/>
  <c r="G1077" i="43"/>
  <c r="E881" i="43"/>
  <c r="E953" i="43"/>
  <c r="F914" i="43"/>
  <c r="E805" i="43"/>
  <c r="F715" i="43"/>
  <c r="F815" i="43"/>
  <c r="E969" i="43"/>
  <c r="E821" i="43"/>
  <c r="F731" i="43"/>
  <c r="E985" i="43"/>
  <c r="F942" i="43"/>
  <c r="F747" i="43"/>
  <c r="F847" i="43"/>
  <c r="E917" i="43"/>
  <c r="F1033" i="43"/>
  <c r="H585" i="43"/>
  <c r="E981" i="43"/>
  <c r="F1083" i="43"/>
  <c r="E1063" i="43"/>
  <c r="E1097" i="43"/>
  <c r="F735" i="43"/>
  <c r="F915" i="43"/>
  <c r="G584" i="43"/>
  <c r="F1032" i="43"/>
  <c r="H965" i="43"/>
  <c r="E925" i="43"/>
  <c r="E1051" i="43"/>
  <c r="H869" i="43"/>
  <c r="E640" i="43"/>
  <c r="H541" i="43"/>
  <c r="H549" i="43"/>
  <c r="G944" i="43"/>
  <c r="H877" i="43"/>
  <c r="G907" i="43"/>
  <c r="G773" i="43"/>
  <c r="G1014" i="43"/>
  <c r="H517" i="43"/>
  <c r="E1054" i="43"/>
  <c r="E1004" i="43"/>
  <c r="H941" i="43"/>
  <c r="E1090" i="43"/>
  <c r="G869" i="43"/>
  <c r="H890" i="43"/>
  <c r="H641" i="43"/>
  <c r="G567" i="43"/>
  <c r="H680" i="43"/>
  <c r="H908" i="43"/>
  <c r="H867" i="43"/>
  <c r="H721" i="43"/>
  <c r="G943" i="43"/>
  <c r="G573" i="43"/>
  <c r="F981" i="43"/>
  <c r="H885" i="43"/>
  <c r="H684" i="43"/>
  <c r="G530" i="43"/>
  <c r="E1077" i="43"/>
  <c r="H785" i="43"/>
  <c r="E880" i="43"/>
  <c r="H974" i="43"/>
  <c r="H979" i="43"/>
  <c r="G669" i="43"/>
  <c r="H716" i="43"/>
  <c r="H675" i="43"/>
  <c r="H679" i="43"/>
  <c r="H919" i="43"/>
  <c r="G662" i="43"/>
  <c r="H853" i="43"/>
  <c r="G611" i="43"/>
  <c r="H910" i="43"/>
  <c r="E1089" i="43"/>
  <c r="H845" i="43"/>
  <c r="G878" i="43"/>
  <c r="G1032" i="43"/>
  <c r="G824" i="43"/>
  <c r="H527" i="43"/>
  <c r="G921" i="43"/>
  <c r="H662" i="43"/>
  <c r="G624" i="43"/>
  <c r="G647" i="43"/>
  <c r="G931" i="43"/>
  <c r="G577" i="43"/>
  <c r="H1031" i="43"/>
  <c r="E976" i="43"/>
  <c r="H784" i="43"/>
  <c r="G952" i="43"/>
  <c r="H944" i="43"/>
  <c r="G762" i="43"/>
  <c r="G601" i="43"/>
  <c r="H790" i="43"/>
  <c r="G768" i="43"/>
  <c r="G711" i="43"/>
  <c r="E1086" i="43"/>
  <c r="G705" i="43"/>
  <c r="H1063" i="43"/>
  <c r="G760" i="43"/>
  <c r="H674" i="43"/>
  <c r="G1016" i="43"/>
  <c r="E1025" i="43"/>
  <c r="G667" i="43"/>
  <c r="F978" i="43"/>
  <c r="G1079" i="43"/>
  <c r="G673" i="43"/>
  <c r="H953" i="43"/>
  <c r="H563" i="43"/>
  <c r="H791" i="43"/>
  <c r="H1076" i="43"/>
  <c r="G833" i="43"/>
  <c r="E1045" i="43"/>
  <c r="H856" i="43"/>
  <c r="G995" i="43"/>
  <c r="H758" i="43"/>
  <c r="H1078" i="43"/>
  <c r="H891" i="43"/>
  <c r="G1058" i="43"/>
  <c r="G685" i="43"/>
  <c r="H1048" i="43"/>
  <c r="H598" i="43"/>
  <c r="H1097" i="43"/>
  <c r="H983" i="43"/>
  <c r="H1066" i="43"/>
  <c r="E1024" i="43"/>
  <c r="H907" i="43"/>
  <c r="H1060" i="43"/>
  <c r="H902" i="43"/>
  <c r="H850" i="43"/>
  <c r="G1027" i="43"/>
  <c r="H1065" i="43"/>
  <c r="G1099" i="43"/>
  <c r="H1070" i="43"/>
  <c r="H651" i="43"/>
  <c r="H917" i="43"/>
  <c r="H700" i="43"/>
  <c r="G546" i="43"/>
  <c r="G1039" i="43"/>
  <c r="H1015" i="43"/>
  <c r="H554" i="43"/>
  <c r="H992" i="43"/>
  <c r="G932" i="43"/>
  <c r="H985" i="43"/>
  <c r="H714" i="43"/>
  <c r="H806" i="43"/>
  <c r="G902" i="43"/>
  <c r="H942" i="43"/>
  <c r="H950" i="43"/>
  <c r="G1053" i="43"/>
  <c r="G1013" i="43"/>
  <c r="G766" i="43"/>
  <c r="G997" i="43"/>
  <c r="H526" i="43"/>
  <c r="F861" i="43"/>
  <c r="G547" i="43"/>
  <c r="H888" i="43"/>
  <c r="G734" i="43"/>
  <c r="H690" i="43"/>
  <c r="H718" i="43"/>
  <c r="F1036" i="43"/>
  <c r="G888" i="43"/>
  <c r="G799" i="43"/>
  <c r="G891" i="43"/>
  <c r="H523" i="43"/>
  <c r="E1003" i="43"/>
  <c r="H572" i="43"/>
  <c r="G737" i="43"/>
  <c r="G1057" i="43"/>
  <c r="G602" i="43"/>
  <c r="G633" i="43"/>
  <c r="H764" i="43"/>
  <c r="H722" i="43"/>
  <c r="G1097" i="43"/>
  <c r="H1079" i="43"/>
  <c r="G1017" i="43"/>
  <c r="E503" i="43"/>
  <c r="E554" i="43"/>
  <c r="E571" i="43"/>
  <c r="E618" i="43"/>
  <c r="E579" i="43"/>
  <c r="E533" i="43"/>
  <c r="F542" i="43"/>
  <c r="E590" i="43"/>
  <c r="E639" i="43"/>
  <c r="E558" i="43"/>
  <c r="E622" i="43"/>
  <c r="E541" i="43"/>
  <c r="F558" i="43"/>
  <c r="E597" i="43"/>
  <c r="F635" i="43"/>
  <c r="E578" i="43"/>
  <c r="E642" i="43"/>
  <c r="E504" i="43"/>
  <c r="F508" i="43"/>
  <c r="E617" i="43"/>
  <c r="E671" i="43"/>
  <c r="E662" i="43"/>
  <c r="F522" i="43"/>
  <c r="F539" i="43"/>
  <c r="E556" i="43"/>
  <c r="F548" i="43"/>
  <c r="F612" i="43"/>
  <c r="F598" i="43"/>
  <c r="E637" i="43"/>
  <c r="F583" i="43"/>
  <c r="F721" i="43"/>
  <c r="E727" i="43"/>
  <c r="E726" i="43"/>
  <c r="E725" i="43"/>
  <c r="F848" i="43"/>
  <c r="E799" i="43"/>
  <c r="E927" i="43"/>
  <c r="E892" i="43"/>
  <c r="F741" i="43"/>
  <c r="E632" i="43"/>
  <c r="F708" i="43"/>
  <c r="E747" i="43"/>
  <c r="E746" i="43"/>
  <c r="E700" i="43"/>
  <c r="E745" i="43"/>
  <c r="F868" i="43"/>
  <c r="E819" i="43"/>
  <c r="E521" i="43"/>
  <c r="F760" i="43"/>
  <c r="E508" i="43"/>
  <c r="F659" i="43"/>
  <c r="E624" i="43"/>
  <c r="F758" i="43"/>
  <c r="F792" i="43"/>
  <c r="F920" i="43"/>
  <c r="E871" i="43"/>
  <c r="E780" i="43"/>
  <c r="F733" i="43"/>
  <c r="F550" i="43"/>
  <c r="F700" i="43"/>
  <c r="E739" i="43"/>
  <c r="F660" i="43"/>
  <c r="E738" i="43"/>
  <c r="E684" i="43"/>
  <c r="E737" i="43"/>
  <c r="F860" i="43"/>
  <c r="E811" i="43"/>
  <c r="E939" i="43"/>
  <c r="E916" i="43"/>
  <c r="F783" i="43"/>
  <c r="E842" i="43"/>
  <c r="F878" i="43"/>
  <c r="F632" i="43"/>
  <c r="E825" i="43"/>
  <c r="F1011" i="43"/>
  <c r="F791" i="43"/>
  <c r="E846" i="43"/>
  <c r="F886" i="43"/>
  <c r="F668" i="43"/>
  <c r="E833" i="43"/>
  <c r="F1015" i="43"/>
  <c r="F799" i="43"/>
  <c r="E850" i="43"/>
  <c r="F894" i="43"/>
  <c r="F609" i="43"/>
  <c r="E841" i="43"/>
  <c r="F1019" i="43"/>
  <c r="F501" i="43"/>
  <c r="E870" i="43"/>
  <c r="F934" i="43"/>
  <c r="F711" i="43"/>
  <c r="E957" i="43"/>
  <c r="F727" i="43"/>
  <c r="F930" i="43"/>
  <c r="E973" i="43"/>
  <c r="F831" i="43"/>
  <c r="F743" i="43"/>
  <c r="E837" i="43"/>
  <c r="E989" i="43"/>
  <c r="F982" i="43"/>
  <c r="E912" i="43"/>
  <c r="F927" i="43"/>
  <c r="E945" i="43"/>
  <c r="F1079" i="43"/>
  <c r="H905" i="43"/>
  <c r="E995" i="43"/>
  <c r="H733" i="43"/>
  <c r="H961" i="43"/>
  <c r="E997" i="43"/>
  <c r="G592" i="43"/>
  <c r="G852" i="43"/>
  <c r="F969" i="43"/>
  <c r="H865" i="43"/>
  <c r="G756" i="43"/>
  <c r="G712" i="43"/>
  <c r="G940" i="43"/>
  <c r="E1020" i="43"/>
  <c r="F793" i="43"/>
  <c r="G640" i="43"/>
  <c r="H639" i="43"/>
  <c r="G745" i="43"/>
  <c r="H794" i="43"/>
  <c r="H1099" i="43"/>
  <c r="H648" i="43"/>
  <c r="H876" i="43"/>
  <c r="G939" i="43"/>
  <c r="H671" i="43"/>
  <c r="G841" i="43"/>
  <c r="G1038" i="43"/>
  <c r="G526" i="43"/>
  <c r="G754" i="43"/>
  <c r="G715" i="43"/>
  <c r="G747" i="43"/>
  <c r="H949" i="43"/>
  <c r="G562" i="43"/>
  <c r="G850" i="43"/>
  <c r="H753" i="43"/>
  <c r="G703" i="43"/>
  <c r="E1038" i="43"/>
  <c r="G1011" i="43"/>
  <c r="G689" i="43"/>
  <c r="G589" i="43"/>
  <c r="H855" i="43"/>
  <c r="G849" i="43"/>
  <c r="G1096" i="43"/>
  <c r="H894" i="43"/>
  <c r="H880" i="43"/>
  <c r="G698" i="43"/>
  <c r="E832" i="43"/>
  <c r="G606" i="43"/>
  <c r="G1055" i="43"/>
  <c r="G608" i="43"/>
  <c r="H903" i="43"/>
  <c r="G1056" i="43"/>
  <c r="G664" i="43"/>
  <c r="H591" i="43"/>
  <c r="E988" i="43"/>
  <c r="H540" i="43"/>
  <c r="G670" i="43"/>
  <c r="G1087" i="43"/>
  <c r="E877" i="43"/>
  <c r="G814" i="43"/>
  <c r="G970" i="43"/>
  <c r="H930" i="43"/>
  <c r="H1069" i="43"/>
  <c r="H830" i="43"/>
  <c r="G1098" i="43"/>
  <c r="H725" i="43"/>
  <c r="H604" i="43"/>
  <c r="H899" i="43"/>
  <c r="G1019" i="43"/>
  <c r="H628" i="43"/>
  <c r="G694" i="43"/>
  <c r="G569" i="43"/>
  <c r="E1049" i="43"/>
  <c r="G503" i="43"/>
  <c r="G743" i="43"/>
  <c r="H971" i="43"/>
  <c r="G1009" i="43"/>
  <c r="H759" i="43"/>
  <c r="G725" i="43"/>
  <c r="G1007" i="43"/>
  <c r="G981" i="43"/>
  <c r="G735" i="43"/>
  <c r="H559" i="43"/>
  <c r="G505" i="43"/>
  <c r="G960" i="43"/>
  <c r="G835" i="43"/>
  <c r="H567" i="43"/>
  <c r="G881" i="43"/>
  <c r="G769" i="43"/>
  <c r="H630" i="43"/>
  <c r="G1001" i="43"/>
  <c r="G674" i="43"/>
  <c r="G597" i="43"/>
  <c r="H1058" i="43"/>
  <c r="H710" i="43"/>
  <c r="H822" i="43"/>
  <c r="H692" i="43"/>
  <c r="G538" i="43"/>
  <c r="H879" i="43"/>
  <c r="G830" i="43"/>
  <c r="H723" i="43"/>
  <c r="G993" i="43"/>
  <c r="H594" i="43"/>
  <c r="G927" i="43"/>
  <c r="G704" i="43"/>
  <c r="G707" i="43"/>
  <c r="G935" i="43"/>
  <c r="G1050" i="43"/>
  <c r="G925" i="43"/>
  <c r="H1038" i="43"/>
  <c r="G1044" i="43"/>
  <c r="H1010" i="43"/>
  <c r="H1098" i="43"/>
  <c r="G984" i="43"/>
  <c r="F954" i="43"/>
  <c r="H958" i="43"/>
  <c r="G895" i="43"/>
  <c r="G854" i="43"/>
  <c r="H1036" i="43"/>
  <c r="G568" i="43"/>
  <c r="G988" i="43"/>
  <c r="G991" i="43"/>
  <c r="G721" i="43"/>
  <c r="F997" i="43"/>
  <c r="G571" i="43"/>
  <c r="H912" i="43"/>
  <c r="H531" i="43"/>
  <c r="H1024" i="43"/>
  <c r="H1030" i="43"/>
  <c r="G1082" i="43"/>
  <c r="G1012" i="43"/>
  <c r="H1094" i="43"/>
  <c r="G502" i="43"/>
  <c r="G730" i="43"/>
  <c r="F859" i="43"/>
  <c r="H664" i="43"/>
  <c r="H892" i="43"/>
  <c r="H550" i="43"/>
  <c r="G1003" i="43"/>
  <c r="G781" i="43"/>
  <c r="H1022" i="43"/>
  <c r="G865" i="43"/>
  <c r="H694" i="43"/>
  <c r="G738" i="43"/>
  <c r="H686" i="43"/>
  <c r="H582" i="43"/>
  <c r="H994" i="43"/>
  <c r="G1026" i="43"/>
  <c r="G822" i="43"/>
  <c r="F1072" i="43"/>
  <c r="G986" i="43"/>
  <c r="G1060" i="43"/>
  <c r="H966" i="43"/>
  <c r="G957" i="43"/>
  <c r="H1018" i="43"/>
  <c r="H820" i="43"/>
  <c r="H536" i="43"/>
  <c r="H631" i="43"/>
  <c r="H1016" i="43"/>
  <c r="E1074" i="43"/>
  <c r="H955" i="43"/>
  <c r="H742" i="43"/>
  <c r="H918" i="43"/>
  <c r="H1028" i="43"/>
  <c r="H838" i="43"/>
  <c r="E507" i="43"/>
  <c r="E650" i="43"/>
  <c r="F517" i="43"/>
  <c r="F515" i="43"/>
  <c r="F524" i="43"/>
  <c r="E581" i="43"/>
  <c r="E625" i="43"/>
  <c r="E515" i="43"/>
  <c r="E654" i="43"/>
  <c r="E511" i="43"/>
  <c r="F523" i="43"/>
  <c r="E524" i="43"/>
  <c r="F532" i="43"/>
  <c r="F596" i="43"/>
  <c r="E629" i="43"/>
  <c r="E536" i="43"/>
  <c r="E674" i="43"/>
  <c r="F546" i="43"/>
  <c r="F588" i="43"/>
  <c r="F563" i="43"/>
  <c r="F521" i="43"/>
  <c r="F572" i="43"/>
  <c r="F636" i="43"/>
  <c r="F610" i="43"/>
  <c r="E649" i="43"/>
  <c r="F582" i="43"/>
  <c r="E580" i="43"/>
  <c r="E551" i="43"/>
  <c r="F664" i="43"/>
  <c r="F630" i="43"/>
  <c r="E669" i="43"/>
  <c r="E652" i="43"/>
  <c r="F682" i="43"/>
  <c r="F608" i="43"/>
  <c r="E648" i="43"/>
  <c r="F720" i="43"/>
  <c r="F511" i="43"/>
  <c r="E607" i="43"/>
  <c r="E758" i="43"/>
  <c r="F718" i="43"/>
  <c r="E757" i="43"/>
  <c r="F880" i="43"/>
  <c r="E831" i="43"/>
  <c r="E950" i="43"/>
  <c r="F702" i="43"/>
  <c r="F740" i="43"/>
  <c r="F641" i="43"/>
  <c r="E594" i="43"/>
  <c r="F738" i="43"/>
  <c r="F772" i="43"/>
  <c r="F900" i="43"/>
  <c r="E851" i="43"/>
  <c r="F697" i="43"/>
  <c r="F576" i="43"/>
  <c r="F661" i="43"/>
  <c r="E703" i="43"/>
  <c r="E564" i="43"/>
  <c r="E702" i="43"/>
  <c r="E701" i="43"/>
  <c r="F824" i="43"/>
  <c r="E775" i="43"/>
  <c r="E903" i="43"/>
  <c r="E844" i="43"/>
  <c r="F694" i="43"/>
  <c r="E664" i="43"/>
  <c r="F732" i="43"/>
  <c r="F559" i="43"/>
  <c r="F679" i="43"/>
  <c r="F600" i="43"/>
  <c r="F730" i="43"/>
  <c r="E769" i="43"/>
  <c r="F892" i="43"/>
  <c r="E843" i="43"/>
  <c r="E908" i="43"/>
  <c r="E561" i="43"/>
  <c r="E874" i="43"/>
  <c r="E656" i="43"/>
  <c r="E889" i="43"/>
  <c r="E932" i="43"/>
  <c r="F552" i="43"/>
  <c r="E716" i="43"/>
  <c r="E878" i="43"/>
  <c r="E897" i="43"/>
  <c r="E940" i="43"/>
  <c r="E720" i="43"/>
  <c r="E882" i="43"/>
  <c r="F607" i="43"/>
  <c r="E905" i="43"/>
  <c r="E970" i="43"/>
  <c r="F601" i="43"/>
  <c r="E740" i="43"/>
  <c r="E774" i="43"/>
  <c r="E902" i="43"/>
  <c r="F943" i="43"/>
  <c r="F990" i="43"/>
  <c r="E933" i="43"/>
  <c r="E952" i="43"/>
  <c r="F1037" i="43"/>
  <c r="E943" i="43"/>
  <c r="F962" i="43"/>
  <c r="F998" i="43"/>
  <c r="E984" i="43"/>
  <c r="F1041" i="43"/>
  <c r="E951" i="43"/>
  <c r="F994" i="43"/>
  <c r="G572" i="43"/>
  <c r="F1006" i="43"/>
  <c r="E1016" i="43"/>
  <c r="F1045" i="43"/>
  <c r="E959" i="43"/>
  <c r="F1026" i="43"/>
  <c r="E776" i="43"/>
  <c r="F769" i="43"/>
  <c r="F1038" i="43"/>
  <c r="F773" i="43"/>
  <c r="F1016" i="43"/>
  <c r="F1065" i="43"/>
  <c r="E1040" i="43"/>
  <c r="E999" i="43"/>
  <c r="G588" i="43"/>
  <c r="G628" i="43"/>
  <c r="G660" i="43"/>
  <c r="G520" i="43"/>
  <c r="H701" i="43"/>
  <c r="H929" i="43"/>
  <c r="F691" i="43"/>
  <c r="E956" i="43"/>
  <c r="G528" i="43"/>
  <c r="G820" i="43"/>
  <c r="G548" i="43"/>
  <c r="F809" i="43"/>
  <c r="E1075" i="43"/>
  <c r="F1017" i="43"/>
  <c r="F845" i="43"/>
  <c r="H637" i="43"/>
  <c r="G876" i="43"/>
  <c r="F949" i="43"/>
  <c r="G644" i="43"/>
  <c r="G880" i="43"/>
  <c r="F819" i="43"/>
  <c r="F1063" i="43"/>
  <c r="F891" i="43"/>
  <c r="F1028" i="43"/>
  <c r="E1061" i="43"/>
  <c r="H661" i="43"/>
  <c r="G780" i="43"/>
  <c r="H893" i="43"/>
  <c r="F1075" i="43"/>
  <c r="G668" i="43"/>
  <c r="G784" i="43"/>
  <c r="E1027" i="43"/>
  <c r="H597" i="43"/>
  <c r="G968" i="43"/>
  <c r="F1064" i="43"/>
  <c r="F948" i="43"/>
  <c r="H745" i="43"/>
  <c r="E1019" i="43"/>
  <c r="H708" i="43"/>
  <c r="G554" i="43"/>
  <c r="H667" i="43"/>
  <c r="G517" i="43"/>
  <c r="H538" i="43"/>
  <c r="H1035" i="43"/>
  <c r="G632" i="43"/>
  <c r="G563" i="43"/>
  <c r="G791" i="43"/>
  <c r="H904" i="43"/>
  <c r="F1035" i="43"/>
  <c r="F1092" i="43"/>
  <c r="H740" i="43"/>
  <c r="G586" i="43"/>
  <c r="H699" i="43"/>
  <c r="G585" i="43"/>
  <c r="G613" i="43"/>
  <c r="H634" i="43"/>
  <c r="H1059" i="43"/>
  <c r="E964" i="43"/>
  <c r="G708" i="43"/>
  <c r="G595" i="43"/>
  <c r="G823" i="43"/>
  <c r="H936" i="43"/>
  <c r="G782" i="43"/>
  <c r="H969" i="43"/>
  <c r="E1057" i="43"/>
  <c r="G971" i="43"/>
  <c r="H703" i="43"/>
  <c r="G937" i="43"/>
  <c r="G965" i="43"/>
  <c r="G1062" i="43"/>
  <c r="G599" i="43"/>
  <c r="H712" i="43"/>
  <c r="H940" i="43"/>
  <c r="G558" i="43"/>
  <c r="G527" i="43"/>
  <c r="H573" i="43"/>
  <c r="H548" i="43"/>
  <c r="H507" i="43"/>
  <c r="H735" i="43"/>
  <c r="G1086" i="43"/>
  <c r="F1059" i="43"/>
  <c r="G507" i="43"/>
  <c r="G631" i="43"/>
  <c r="H744" i="43"/>
  <c r="E816" i="43"/>
  <c r="G590" i="43"/>
  <c r="H775" i="43"/>
  <c r="G846" i="43"/>
  <c r="G930" i="43"/>
  <c r="H770" i="43"/>
  <c r="G976" i="43"/>
  <c r="G1040" i="43"/>
  <c r="H1093" i="43"/>
  <c r="H670" i="43"/>
  <c r="H926" i="43"/>
  <c r="G731" i="43"/>
  <c r="H1096" i="43"/>
  <c r="G801" i="43"/>
  <c r="G1002" i="43"/>
  <c r="G941" i="43"/>
  <c r="H952" i="43"/>
  <c r="H599" i="43"/>
  <c r="H626" i="43"/>
  <c r="H993" i="43"/>
  <c r="G979" i="43"/>
  <c r="G1051" i="43"/>
  <c r="H906" i="43"/>
  <c r="H771" i="43"/>
  <c r="G890" i="43"/>
  <c r="H943" i="43"/>
  <c r="H610" i="43"/>
  <c r="H989" i="43"/>
  <c r="H1053" i="43"/>
  <c r="H510" i="43"/>
  <c r="G975" i="43"/>
  <c r="H881" i="43"/>
  <c r="H624" i="43"/>
  <c r="G767" i="43"/>
  <c r="G726" i="43"/>
  <c r="G949" i="43"/>
  <c r="G1043" i="43"/>
  <c r="H874" i="43"/>
  <c r="H774" i="43"/>
  <c r="H697" i="43"/>
  <c r="G531" i="43"/>
  <c r="G675" i="43"/>
  <c r="H931" i="43"/>
  <c r="G1020" i="43"/>
  <c r="F976" i="43"/>
  <c r="H689" i="43"/>
  <c r="H973" i="43"/>
  <c r="G671" i="43"/>
  <c r="H835" i="43"/>
  <c r="G914" i="43"/>
  <c r="H967" i="43"/>
  <c r="H706" i="43"/>
  <c r="H1013" i="43"/>
  <c r="H1077" i="43"/>
  <c r="H606" i="43"/>
  <c r="H688" i="43"/>
  <c r="G831" i="43"/>
  <c r="G790" i="43"/>
  <c r="G629" i="43"/>
  <c r="H1004" i="43"/>
  <c r="G1075" i="43"/>
  <c r="G877" i="43"/>
  <c r="F1025" i="43"/>
  <c r="H825" i="43"/>
  <c r="G739" i="43"/>
  <c r="F1068" i="43"/>
  <c r="G1068" i="43"/>
  <c r="F977" i="43"/>
  <c r="H817" i="43"/>
  <c r="H871" i="43"/>
  <c r="H927" i="43"/>
  <c r="G796" i="43"/>
  <c r="H724" i="43"/>
  <c r="H683" i="43"/>
  <c r="G826" i="43"/>
  <c r="H1055" i="43"/>
  <c r="H518" i="43"/>
  <c r="E1069" i="43"/>
  <c r="H632" i="43"/>
  <c r="H860" i="43"/>
  <c r="G706" i="43"/>
  <c r="H819" i="43"/>
  <c r="H946" i="43"/>
  <c r="G1052" i="43"/>
  <c r="G973" i="43"/>
  <c r="G1010" i="43"/>
  <c r="G552" i="43"/>
  <c r="G543" i="43"/>
  <c r="H656" i="43"/>
  <c r="H884" i="43"/>
  <c r="G607" i="43"/>
  <c r="G832" i="43"/>
  <c r="G771" i="43"/>
  <c r="H503" i="43"/>
  <c r="H659" i="43"/>
  <c r="G625" i="43"/>
  <c r="G525" i="43"/>
  <c r="E1008" i="43"/>
  <c r="H1081" i="43"/>
  <c r="H996" i="43"/>
  <c r="G513" i="43"/>
  <c r="H970" i="43"/>
  <c r="G977" i="43"/>
  <c r="H1062" i="43"/>
  <c r="H934" i="43"/>
  <c r="G1035" i="43"/>
  <c r="H566" i="43"/>
  <c r="H1002" i="43"/>
  <c r="H842" i="43"/>
  <c r="H564" i="43"/>
  <c r="H587" i="43"/>
  <c r="H815" i="43"/>
  <c r="F1091" i="43"/>
  <c r="H789" i="43"/>
  <c r="G515" i="43"/>
  <c r="H636" i="43"/>
  <c r="F946" i="43"/>
  <c r="H595" i="43"/>
  <c r="H1086" i="43"/>
  <c r="H1049" i="43"/>
  <c r="H1088" i="43"/>
  <c r="H1054" i="43"/>
  <c r="H787" i="43"/>
  <c r="G753" i="43"/>
  <c r="H614" i="43"/>
  <c r="H586" i="43"/>
  <c r="H1026" i="43"/>
  <c r="G1069" i="43"/>
  <c r="H986" i="43"/>
  <c r="H948" i="43"/>
  <c r="G566" i="43"/>
  <c r="G794" i="43"/>
  <c r="G615" i="43"/>
  <c r="H728" i="43"/>
  <c r="H956" i="43"/>
  <c r="G574" i="43"/>
  <c r="G1095" i="43"/>
  <c r="H1071" i="43"/>
  <c r="H1017" i="43"/>
  <c r="G1067" i="43"/>
  <c r="H1046" i="43"/>
  <c r="G702" i="43"/>
  <c r="H1039" i="43"/>
  <c r="G763" i="43"/>
  <c r="G955" i="43"/>
  <c r="H687" i="43"/>
  <c r="G889" i="43"/>
  <c r="H761" i="43"/>
  <c r="G963" i="43"/>
  <c r="G950" i="43"/>
  <c r="H988" i="43"/>
  <c r="E944" i="43"/>
  <c r="H938" i="43"/>
  <c r="G866" i="43"/>
  <c r="G1028" i="43"/>
  <c r="H878" i="43"/>
  <c r="H1006" i="43"/>
  <c r="G1049" i="43"/>
  <c r="G1018" i="43"/>
  <c r="G861" i="43"/>
  <c r="H530" i="43"/>
  <c r="G529" i="43"/>
  <c r="G1090" i="43"/>
  <c r="H978" i="43"/>
  <c r="G1021" i="43"/>
  <c r="H1034" i="43"/>
  <c r="F673" i="43"/>
  <c r="F796" i="43"/>
  <c r="E875" i="43"/>
  <c r="E788" i="43"/>
  <c r="E631" i="43"/>
  <c r="E778" i="43"/>
  <c r="F653" i="43"/>
  <c r="E782" i="43"/>
  <c r="F951" i="43"/>
  <c r="E982" i="43"/>
  <c r="E752" i="43"/>
  <c r="E914" i="43"/>
  <c r="E806" i="43"/>
  <c r="F806" i="43"/>
  <c r="F975" i="43"/>
  <c r="F1042" i="43"/>
  <c r="F1024" i="43"/>
  <c r="E1044" i="43"/>
  <c r="H505" i="43"/>
  <c r="F801" i="43"/>
  <c r="F805" i="43"/>
  <c r="F1073" i="43"/>
  <c r="E1015" i="43"/>
  <c r="H593" i="43"/>
  <c r="F817" i="43"/>
  <c r="F821" i="43"/>
  <c r="F1077" i="43"/>
  <c r="E1023" i="43"/>
  <c r="F887" i="43"/>
  <c r="F1070" i="43"/>
  <c r="F1097" i="43"/>
  <c r="H609" i="43"/>
  <c r="E979" i="43"/>
  <c r="F787" i="43"/>
  <c r="G576" i="43"/>
  <c r="G844" i="43"/>
  <c r="F923" i="43"/>
  <c r="G848" i="43"/>
  <c r="E977" i="43"/>
  <c r="G676" i="43"/>
  <c r="G904" i="43"/>
  <c r="H681" i="43"/>
  <c r="H617" i="43"/>
  <c r="E1098" i="43"/>
  <c r="G808" i="43"/>
  <c r="F655" i="43"/>
  <c r="F873" i="43"/>
  <c r="F1039" i="43"/>
  <c r="F909" i="43"/>
  <c r="H769" i="43"/>
  <c r="F989" i="43"/>
  <c r="H653" i="43"/>
  <c r="G764" i="43"/>
  <c r="Z367" i="43" l="1"/>
  <c r="AN279" i="43"/>
  <c r="AN1199" i="43"/>
  <c r="AB1156" i="43"/>
  <c r="AB189" i="43"/>
  <c r="AN1197" i="43"/>
  <c r="AB1136" i="43"/>
  <c r="AP1193" i="43"/>
  <c r="AB1149" i="43"/>
  <c r="AB59" i="43"/>
  <c r="AB147" i="43"/>
  <c r="AB331" i="43"/>
  <c r="AB1175" i="43"/>
  <c r="AB443" i="43"/>
  <c r="AP499" i="43"/>
  <c r="AP311" i="43"/>
  <c r="AN123" i="43"/>
  <c r="AB200" i="43"/>
  <c r="AP1145" i="43"/>
  <c r="AN303" i="43"/>
  <c r="AB1161" i="43"/>
  <c r="Z257" i="43"/>
  <c r="AB257" i="43"/>
  <c r="AB49" i="43"/>
  <c r="AN334" i="43"/>
  <c r="AB379" i="43"/>
  <c r="AN235" i="43"/>
  <c r="AB343" i="43"/>
  <c r="AN251" i="43"/>
  <c r="AB267" i="43"/>
  <c r="AN61" i="43"/>
  <c r="AN297" i="43"/>
  <c r="AN285" i="43"/>
  <c r="Z141" i="43"/>
  <c r="AB141" i="43"/>
  <c r="AP129" i="43"/>
  <c r="AN129" i="43"/>
  <c r="AP33" i="43"/>
  <c r="AN33" i="43"/>
  <c r="AN257" i="43"/>
  <c r="AP257" i="43"/>
  <c r="AP41" i="43"/>
  <c r="AN41" i="43"/>
  <c r="AB371" i="43"/>
  <c r="AB145" i="43"/>
  <c r="AB239" i="43"/>
  <c r="AB165" i="43"/>
  <c r="AB415" i="43"/>
  <c r="AN319" i="43"/>
  <c r="AN93" i="43"/>
  <c r="AB297" i="43"/>
  <c r="Z297" i="43"/>
  <c r="AP57" i="43"/>
  <c r="AN57" i="43"/>
  <c r="AN253" i="43"/>
  <c r="AP253" i="43"/>
  <c r="AP237" i="43"/>
  <c r="AN237" i="43"/>
  <c r="Z93" i="43"/>
  <c r="AB93" i="43"/>
  <c r="Z57" i="43"/>
  <c r="AB57" i="43"/>
  <c r="Z407" i="43"/>
  <c r="AN255" i="43"/>
  <c r="AB350" i="43"/>
  <c r="AN446" i="43"/>
  <c r="AN390" i="43"/>
  <c r="Z486" i="43"/>
  <c r="AN371" i="43"/>
  <c r="AB1142" i="43"/>
  <c r="AB171" i="43"/>
  <c r="AB83" i="43"/>
  <c r="AN157" i="43"/>
  <c r="AN467" i="43"/>
  <c r="AP233" i="43"/>
  <c r="AN233" i="43"/>
  <c r="AB177" i="43"/>
  <c r="AB209" i="43"/>
  <c r="AN263" i="43"/>
  <c r="AN1147" i="43"/>
  <c r="AN1178" i="43"/>
  <c r="AN335" i="43"/>
  <c r="AB1188" i="43"/>
  <c r="AN427" i="43"/>
  <c r="AP1185" i="43"/>
  <c r="AB107" i="43"/>
  <c r="AN264" i="43"/>
  <c r="AP232" i="43"/>
  <c r="AN109" i="43"/>
  <c r="AP117" i="43"/>
  <c r="AB395" i="43"/>
  <c r="AB431" i="43"/>
  <c r="AN454" i="43"/>
  <c r="AB17" i="43"/>
  <c r="AN435" i="43"/>
  <c r="AB1189" i="43"/>
  <c r="AN391" i="43"/>
  <c r="AN169" i="43"/>
  <c r="AN379" i="43"/>
  <c r="AN375" i="43"/>
  <c r="AN245" i="43"/>
  <c r="AB137" i="43"/>
  <c r="AN287" i="43"/>
  <c r="AB77" i="43"/>
  <c r="AN367" i="43"/>
  <c r="AB1157" i="43"/>
  <c r="AB1148" i="43"/>
  <c r="AN208" i="43"/>
  <c r="AN359" i="43"/>
  <c r="AN355" i="43"/>
  <c r="AN455" i="43"/>
  <c r="AB499" i="43"/>
  <c r="AN1157" i="43"/>
  <c r="AP1151" i="43"/>
  <c r="AB45" i="43"/>
  <c r="AN217" i="43"/>
  <c r="Z1183" i="43"/>
  <c r="Z1151" i="43"/>
  <c r="AB247" i="43"/>
  <c r="AN149" i="43"/>
  <c r="AP149" i="43"/>
  <c r="AB245" i="43"/>
  <c r="Z245" i="43"/>
  <c r="AN185" i="43"/>
  <c r="AP185" i="43"/>
  <c r="AP145" i="43"/>
  <c r="AN145" i="43"/>
  <c r="AP181" i="43"/>
  <c r="AN181" i="43"/>
  <c r="AP101" i="43"/>
  <c r="AN101" i="43"/>
  <c r="Z101" i="43"/>
  <c r="AB101" i="43"/>
  <c r="Z21" i="43"/>
  <c r="AB21" i="43"/>
  <c r="AP177" i="43"/>
  <c r="AN177" i="43"/>
  <c r="Z173" i="43"/>
  <c r="AB173" i="43"/>
  <c r="AN351" i="43"/>
  <c r="AP351" i="43"/>
  <c r="AP395" i="43"/>
  <c r="AN395" i="43"/>
  <c r="AP193" i="43"/>
  <c r="AN193" i="43"/>
  <c r="Z273" i="43"/>
  <c r="AB273" i="43"/>
  <c r="Z153" i="43"/>
  <c r="AB153" i="43"/>
  <c r="AP113" i="43"/>
  <c r="AN113" i="43"/>
  <c r="AP415" i="43"/>
  <c r="AN415" i="43"/>
  <c r="AP343" i="43"/>
  <c r="AN343" i="43"/>
  <c r="AP451" i="43"/>
  <c r="AN451" i="43"/>
  <c r="Z89" i="43"/>
  <c r="AB89" i="43"/>
  <c r="AP281" i="43"/>
  <c r="AN281" i="43"/>
  <c r="AP229" i="43"/>
  <c r="AN229" i="43"/>
  <c r="AN137" i="43"/>
  <c r="AP137" i="43"/>
  <c r="AP459" i="43"/>
  <c r="AN459" i="43"/>
  <c r="AP293" i="43"/>
  <c r="AN293" i="43"/>
  <c r="Z133" i="43"/>
  <c r="AB133" i="43"/>
  <c r="AN49" i="43"/>
  <c r="AP49" i="43"/>
  <c r="Z342" i="43"/>
  <c r="AB342" i="43"/>
  <c r="AP1166" i="43"/>
  <c r="AP1175" i="43"/>
  <c r="AB1191" i="43"/>
  <c r="AB263" i="43"/>
  <c r="AB368" i="43"/>
  <c r="B1131" i="43"/>
  <c r="Z326" i="43"/>
  <c r="AB326" i="43"/>
  <c r="AP374" i="43"/>
  <c r="AN374" i="43"/>
  <c r="AN1139" i="43"/>
  <c r="AB1159" i="43"/>
  <c r="AB392" i="43"/>
  <c r="AB115" i="43"/>
  <c r="AB472" i="43"/>
  <c r="AB216" i="43"/>
  <c r="AP406" i="43"/>
  <c r="AN406" i="43"/>
  <c r="Z213" i="43"/>
  <c r="AB213" i="43"/>
  <c r="AN1191" i="43"/>
  <c r="AP1177" i="43"/>
  <c r="AN239" i="43"/>
  <c r="AB383" i="43"/>
  <c r="AB224" i="43"/>
  <c r="AB479" i="43"/>
  <c r="AB35" i="43"/>
  <c r="AP443" i="43"/>
  <c r="AN443" i="43"/>
  <c r="AN269" i="43"/>
  <c r="AP269" i="43"/>
  <c r="AP221" i="43"/>
  <c r="AN221" i="43"/>
  <c r="AP189" i="43"/>
  <c r="AN189" i="43"/>
  <c r="AB271" i="43"/>
  <c r="AN195" i="43"/>
  <c r="AB1137" i="43"/>
  <c r="AN248" i="43"/>
  <c r="AN280" i="43"/>
  <c r="AB75" i="43"/>
  <c r="AN283" i="43"/>
  <c r="AB1165" i="43"/>
  <c r="Z169" i="43"/>
  <c r="AB169" i="43"/>
  <c r="Z435" i="43"/>
  <c r="AB272" i="43"/>
  <c r="AN51" i="43"/>
  <c r="AN19" i="43"/>
  <c r="AN73" i="43"/>
  <c r="Z289" i="43"/>
  <c r="AB289" i="43"/>
  <c r="Z105" i="43"/>
  <c r="AB105" i="43"/>
  <c r="AN1170" i="43"/>
  <c r="AN1167" i="43"/>
  <c r="Z1167" i="43"/>
  <c r="AN200" i="43"/>
  <c r="AN107" i="43"/>
  <c r="AN224" i="43"/>
  <c r="AP1198" i="43"/>
  <c r="AB248" i="43"/>
  <c r="AP241" i="43"/>
  <c r="AN241" i="43"/>
  <c r="AB1199" i="43"/>
  <c r="AB19" i="43"/>
  <c r="AP289" i="43"/>
  <c r="AN289" i="43"/>
  <c r="AN45" i="43"/>
  <c r="AP45" i="43"/>
  <c r="AP201" i="43"/>
  <c r="AN201" i="43"/>
  <c r="AP105" i="43"/>
  <c r="AN105" i="43"/>
  <c r="AN1159" i="43"/>
  <c r="AN267" i="43"/>
  <c r="AN216" i="43"/>
  <c r="AB1154" i="43"/>
  <c r="AN147" i="43"/>
  <c r="AN296" i="43"/>
  <c r="AB488" i="43"/>
  <c r="AN75" i="43"/>
  <c r="AP155" i="43"/>
  <c r="AP213" i="43"/>
  <c r="AN213" i="43"/>
  <c r="B1106" i="43"/>
  <c r="C1113" i="43"/>
  <c r="B1122" i="43"/>
  <c r="B1120" i="43"/>
  <c r="B1132" i="43"/>
  <c r="C1127" i="43"/>
  <c r="B1112" i="43"/>
  <c r="B1117" i="43"/>
  <c r="AP1182" i="43"/>
  <c r="Z1150" i="43"/>
  <c r="B1109" i="43"/>
  <c r="B1130" i="43"/>
  <c r="AB1193" i="43"/>
  <c r="B1114" i="43"/>
  <c r="B1129" i="43"/>
  <c r="C1118" i="43"/>
  <c r="B1118" i="43"/>
  <c r="B1126" i="43"/>
  <c r="B1110" i="43"/>
  <c r="C1134" i="43"/>
  <c r="Z253" i="43"/>
  <c r="AB253" i="43"/>
  <c r="AP209" i="43"/>
  <c r="AN209" i="43"/>
  <c r="Z73" i="43"/>
  <c r="AB73" i="43"/>
  <c r="AP277" i="43"/>
  <c r="AN277" i="43"/>
  <c r="C1125" i="43"/>
  <c r="C1121" i="43"/>
  <c r="C1108" i="43"/>
  <c r="B1116" i="43"/>
  <c r="B1104" i="43"/>
  <c r="B1103" i="43"/>
  <c r="B1111" i="43"/>
  <c r="B1115" i="43"/>
  <c r="Z265" i="43"/>
  <c r="AB265" i="43"/>
  <c r="AB157" i="43"/>
  <c r="Z157" i="43"/>
  <c r="AP53" i="43"/>
  <c r="AN53" i="43"/>
  <c r="Z197" i="43"/>
  <c r="AB197" i="43"/>
  <c r="AP165" i="43"/>
  <c r="AN165" i="43"/>
  <c r="Z125" i="43"/>
  <c r="AB125" i="43"/>
  <c r="AP69" i="43"/>
  <c r="AN69" i="43"/>
  <c r="Z109" i="43"/>
  <c r="AB109" i="43"/>
  <c r="AN29" i="43"/>
  <c r="AP29" i="43"/>
  <c r="Z281" i="43"/>
  <c r="AB281" i="43"/>
  <c r="Z121" i="43"/>
  <c r="AB121" i="43"/>
  <c r="AP77" i="43"/>
  <c r="AN77" i="43"/>
  <c r="B1123" i="43"/>
  <c r="B1107" i="43"/>
  <c r="B1119" i="43"/>
  <c r="B1135" i="43"/>
  <c r="Z181" i="43"/>
  <c r="AB181" i="43"/>
  <c r="AP9" i="43"/>
  <c r="AN9" i="43"/>
  <c r="Z241" i="43"/>
  <c r="AB241" i="43"/>
  <c r="Z201" i="43"/>
  <c r="AB201" i="43"/>
  <c r="AP261" i="43"/>
  <c r="AN261" i="43"/>
  <c r="B1124" i="43"/>
  <c r="B1128" i="43"/>
  <c r="C1105" i="43"/>
  <c r="Z285" i="43"/>
  <c r="AB285" i="43"/>
  <c r="AP205" i="43"/>
  <c r="AN205" i="43"/>
  <c r="AP81" i="43"/>
  <c r="AN81" i="43"/>
  <c r="Z25" i="43"/>
  <c r="AB25" i="43"/>
  <c r="AB217" i="43"/>
  <c r="Z217" i="43"/>
  <c r="Z185" i="43"/>
  <c r="AB185" i="43"/>
  <c r="AP161" i="43"/>
  <c r="AN161" i="43"/>
  <c r="AP85" i="43"/>
  <c r="AN85" i="43"/>
  <c r="AP65" i="43"/>
  <c r="AN65" i="43"/>
  <c r="Z61" i="43"/>
  <c r="AB61" i="43"/>
  <c r="AP225" i="43"/>
  <c r="AN225" i="43"/>
  <c r="AP17" i="43"/>
  <c r="AN17" i="43"/>
  <c r="B1102" i="43"/>
  <c r="AB1144" i="43"/>
  <c r="AB1177" i="43"/>
  <c r="AN316" i="43"/>
  <c r="AP316" i="43"/>
  <c r="AP364" i="43"/>
  <c r="AN364" i="43"/>
  <c r="AP388" i="43"/>
  <c r="AN388" i="43"/>
  <c r="AP444" i="43"/>
  <c r="AN444" i="43"/>
  <c r="AP468" i="43"/>
  <c r="AN468" i="43"/>
  <c r="Z476" i="43"/>
  <c r="AB476" i="43"/>
  <c r="AP492" i="43"/>
  <c r="AN492" i="43"/>
  <c r="AP292" i="43"/>
  <c r="AN292" i="43"/>
  <c r="Z244" i="43"/>
  <c r="AB244" i="43"/>
  <c r="AP180" i="43"/>
  <c r="AN180" i="43"/>
  <c r="AP140" i="43"/>
  <c r="AN140" i="43"/>
  <c r="AP108" i="43"/>
  <c r="AN108" i="43"/>
  <c r="Z108" i="43"/>
  <c r="AB108" i="43"/>
  <c r="AP100" i="43"/>
  <c r="AN100" i="43"/>
  <c r="AP92" i="43"/>
  <c r="AN92" i="43"/>
  <c r="Z36" i="43"/>
  <c r="AB36" i="43"/>
  <c r="AN28" i="43"/>
  <c r="AP28" i="43"/>
  <c r="AN183" i="43"/>
  <c r="AP183" i="43"/>
  <c r="Z127" i="43"/>
  <c r="AB127" i="43"/>
  <c r="AP55" i="43"/>
  <c r="AN55" i="43"/>
  <c r="Z39" i="43"/>
  <c r="AB39" i="43"/>
  <c r="Z1138" i="43"/>
  <c r="AB1138" i="43"/>
  <c r="Z312" i="43"/>
  <c r="AB312" i="43"/>
  <c r="Z344" i="43"/>
  <c r="AB344" i="43"/>
  <c r="AP360" i="43"/>
  <c r="AN360" i="43"/>
  <c r="AP368" i="43"/>
  <c r="AN368" i="43"/>
  <c r="AP392" i="43"/>
  <c r="AN392" i="43"/>
  <c r="AP400" i="43"/>
  <c r="AN400" i="43"/>
  <c r="AP408" i="43"/>
  <c r="AN408" i="43"/>
  <c r="Z416" i="43"/>
  <c r="AB416" i="43"/>
  <c r="AP432" i="43"/>
  <c r="AN432" i="43"/>
  <c r="AP448" i="43"/>
  <c r="AN448" i="43"/>
  <c r="AP456" i="43"/>
  <c r="AN456" i="43"/>
  <c r="AP464" i="43"/>
  <c r="AN464" i="43"/>
  <c r="AP496" i="43"/>
  <c r="AN496" i="43"/>
  <c r="FF17" i="42"/>
  <c r="FF18" i="42"/>
  <c r="FF25" i="42"/>
  <c r="FF26" i="42"/>
  <c r="FF15" i="42"/>
  <c r="FF16" i="42"/>
  <c r="FF23" i="42"/>
  <c r="FF24" i="42"/>
  <c r="FF31" i="42"/>
  <c r="FF32" i="42"/>
  <c r="FF13" i="42"/>
  <c r="FF14" i="42"/>
  <c r="FF21" i="42"/>
  <c r="FF22" i="42"/>
  <c r="FF29" i="42"/>
  <c r="FF30" i="42"/>
  <c r="FF12" i="42"/>
  <c r="FF37" i="42"/>
  <c r="FF38" i="42"/>
  <c r="FF45" i="42"/>
  <c r="FF46" i="42"/>
  <c r="FF53" i="42"/>
  <c r="FF54" i="42"/>
  <c r="FF55" i="42"/>
  <c r="FF57" i="42"/>
  <c r="FF59" i="42"/>
  <c r="FF61" i="42"/>
  <c r="FF63" i="42"/>
  <c r="FF65" i="42"/>
  <c r="FF67" i="42"/>
  <c r="FF69" i="42"/>
  <c r="FF71" i="42"/>
  <c r="FF73" i="42"/>
  <c r="FF75" i="42"/>
  <c r="FF77" i="42"/>
  <c r="FF79" i="42"/>
  <c r="FF81" i="42"/>
  <c r="FF83" i="42"/>
  <c r="FF85" i="42"/>
  <c r="FF87" i="42"/>
  <c r="FF89" i="42"/>
  <c r="FF91" i="42"/>
  <c r="FF93" i="42"/>
  <c r="FF95" i="42"/>
  <c r="FF97" i="42"/>
  <c r="FF99" i="42"/>
  <c r="FF101" i="42"/>
  <c r="FF103" i="42"/>
  <c r="FF11" i="42"/>
  <c r="FF20" i="42"/>
  <c r="FF36" i="42"/>
  <c r="FF43" i="42"/>
  <c r="FF44" i="42"/>
  <c r="FF51" i="42"/>
  <c r="FF52" i="42"/>
  <c r="FF19" i="42"/>
  <c r="FF28" i="42"/>
  <c r="FF34" i="42"/>
  <c r="FF41" i="42"/>
  <c r="FF42" i="42"/>
  <c r="FF49" i="42"/>
  <c r="FF50" i="42"/>
  <c r="FF56" i="42"/>
  <c r="FF58" i="42"/>
  <c r="FF60" i="42"/>
  <c r="FF62" i="42"/>
  <c r="FF64" i="42"/>
  <c r="FF66" i="42"/>
  <c r="FF68" i="42"/>
  <c r="FF70" i="42"/>
  <c r="FF72" i="42"/>
  <c r="FF27" i="42"/>
  <c r="FF33" i="42"/>
  <c r="FF35" i="42"/>
  <c r="FF39" i="42"/>
  <c r="FF40" i="42"/>
  <c r="FF47" i="42"/>
  <c r="FF48" i="42"/>
  <c r="FF80" i="42"/>
  <c r="FF88" i="42"/>
  <c r="FF96" i="42"/>
  <c r="FF108" i="42"/>
  <c r="FF109" i="42"/>
  <c r="FF116" i="42"/>
  <c r="FF117" i="42"/>
  <c r="FF124" i="42"/>
  <c r="FF125" i="42"/>
  <c r="FF78" i="42"/>
  <c r="FF86" i="42"/>
  <c r="FF94" i="42"/>
  <c r="FF102" i="42"/>
  <c r="FF106" i="42"/>
  <c r="FF107" i="42"/>
  <c r="FF114" i="42"/>
  <c r="FF115" i="42"/>
  <c r="FF122" i="42"/>
  <c r="FF123" i="42"/>
  <c r="FF131" i="42"/>
  <c r="FF133" i="42"/>
  <c r="FF135" i="42"/>
  <c r="FF137" i="42"/>
  <c r="FF139" i="42"/>
  <c r="FF141" i="42"/>
  <c r="FF143" i="42"/>
  <c r="FF145" i="42"/>
  <c r="FF147" i="42"/>
  <c r="FF76" i="42"/>
  <c r="FF84" i="42"/>
  <c r="FF92" i="42"/>
  <c r="FF100" i="42"/>
  <c r="FF104" i="42"/>
  <c r="FF105" i="42"/>
  <c r="FF112" i="42"/>
  <c r="FF113" i="42"/>
  <c r="FF120" i="42"/>
  <c r="FF121" i="42"/>
  <c r="FF128" i="42"/>
  <c r="FF129" i="42"/>
  <c r="FF74" i="42"/>
  <c r="FF118" i="42"/>
  <c r="FF127" i="42"/>
  <c r="FF132" i="42"/>
  <c r="FF136" i="42"/>
  <c r="FF140" i="42"/>
  <c r="FF144" i="42"/>
  <c r="FF148" i="42"/>
  <c r="FF149" i="42"/>
  <c r="FF153" i="42"/>
  <c r="FF157" i="42"/>
  <c r="FF161" i="42"/>
  <c r="FF82" i="42"/>
  <c r="FF126" i="42"/>
  <c r="FF150" i="42"/>
  <c r="FF154" i="42"/>
  <c r="FF158" i="42"/>
  <c r="FF162" i="42"/>
  <c r="FF163" i="42"/>
  <c r="FF165" i="42"/>
  <c r="FF167" i="42"/>
  <c r="FF169" i="42"/>
  <c r="FF171" i="42"/>
  <c r="FF173" i="42"/>
  <c r="FF175" i="42"/>
  <c r="FF177" i="42"/>
  <c r="FF179" i="42"/>
  <c r="FF181" i="42"/>
  <c r="FF183" i="42"/>
  <c r="FF185" i="42"/>
  <c r="FF187" i="42"/>
  <c r="FF189" i="42"/>
  <c r="FF191" i="42"/>
  <c r="FF193" i="42"/>
  <c r="FF195" i="42"/>
  <c r="FF197" i="42"/>
  <c r="FF199" i="42"/>
  <c r="FF201" i="42"/>
  <c r="FF203" i="42"/>
  <c r="FF205" i="42"/>
  <c r="FF207" i="42"/>
  <c r="FF209" i="42"/>
  <c r="FF211" i="42"/>
  <c r="FF213" i="42"/>
  <c r="FF215" i="42"/>
  <c r="FF217" i="42"/>
  <c r="FF219" i="42"/>
  <c r="FF221" i="42"/>
  <c r="FF223" i="42"/>
  <c r="FF225" i="42"/>
  <c r="FF227" i="42"/>
  <c r="FF90" i="42"/>
  <c r="FF111" i="42"/>
  <c r="FF130" i="42"/>
  <c r="FF134" i="42"/>
  <c r="FF138" i="42"/>
  <c r="FF142" i="42"/>
  <c r="FF146" i="42"/>
  <c r="FF151" i="42"/>
  <c r="FF155" i="42"/>
  <c r="FF159" i="42"/>
  <c r="FF98" i="42"/>
  <c r="FF110" i="42"/>
  <c r="FF119" i="42"/>
  <c r="FF166" i="42"/>
  <c r="FF170" i="42"/>
  <c r="FF174" i="42"/>
  <c r="FF178" i="42"/>
  <c r="FF182" i="42"/>
  <c r="FF186" i="42"/>
  <c r="FF190" i="42"/>
  <c r="FF194" i="42"/>
  <c r="FF198" i="42"/>
  <c r="FF202" i="42"/>
  <c r="FF206" i="42"/>
  <c r="FF210" i="42"/>
  <c r="FF214" i="42"/>
  <c r="FF218" i="42"/>
  <c r="FF222" i="42"/>
  <c r="FF226" i="42"/>
  <c r="FF229" i="42"/>
  <c r="FF233" i="42"/>
  <c r="FF237" i="42"/>
  <c r="FF241" i="42"/>
  <c r="FF245" i="42"/>
  <c r="FF249" i="42"/>
  <c r="FF253" i="42"/>
  <c r="FF257" i="42"/>
  <c r="FF260" i="42"/>
  <c r="FF261" i="42"/>
  <c r="FF268" i="42"/>
  <c r="FF269" i="42"/>
  <c r="FF276" i="42"/>
  <c r="FF277" i="42"/>
  <c r="FF304" i="42"/>
  <c r="FF306" i="42"/>
  <c r="FF308" i="42"/>
  <c r="FF310" i="42"/>
  <c r="FF312" i="42"/>
  <c r="FF314" i="42"/>
  <c r="FF316" i="42"/>
  <c r="FF318" i="42"/>
  <c r="FF320" i="42"/>
  <c r="FF322" i="42"/>
  <c r="FF324" i="42"/>
  <c r="FF326" i="42"/>
  <c r="FF328" i="42"/>
  <c r="FF330" i="42"/>
  <c r="FF332" i="42"/>
  <c r="FF334" i="42"/>
  <c r="FF336" i="42"/>
  <c r="FF338" i="42"/>
  <c r="FF340" i="42"/>
  <c r="FF342" i="42"/>
  <c r="FF344" i="42"/>
  <c r="FF346" i="42"/>
  <c r="FF348" i="42"/>
  <c r="FF350" i="42"/>
  <c r="FF352" i="42"/>
  <c r="FF354" i="42"/>
  <c r="FF152" i="42"/>
  <c r="FF156" i="42"/>
  <c r="FF160" i="42"/>
  <c r="FF230" i="42"/>
  <c r="FF234" i="42"/>
  <c r="FF238" i="42"/>
  <c r="FF242" i="42"/>
  <c r="FF246" i="42"/>
  <c r="FF250" i="42"/>
  <c r="FF254" i="42"/>
  <c r="FF258" i="42"/>
  <c r="FF259" i="42"/>
  <c r="FF266" i="42"/>
  <c r="FF267" i="42"/>
  <c r="FF274" i="42"/>
  <c r="FF275" i="42"/>
  <c r="FF282" i="42"/>
  <c r="FF284" i="42"/>
  <c r="FF286" i="42"/>
  <c r="FF288" i="42"/>
  <c r="FF290" i="42"/>
  <c r="FF292" i="42"/>
  <c r="FF294" i="42"/>
  <c r="FF296" i="42"/>
  <c r="FF298" i="42"/>
  <c r="FF300" i="42"/>
  <c r="FF302" i="42"/>
  <c r="FF164" i="42"/>
  <c r="FF168" i="42"/>
  <c r="FF172" i="42"/>
  <c r="FF176" i="42"/>
  <c r="FF180" i="42"/>
  <c r="FF184" i="42"/>
  <c r="FF188" i="42"/>
  <c r="FF192" i="42"/>
  <c r="FF196" i="42"/>
  <c r="FF200" i="42"/>
  <c r="FF204" i="42"/>
  <c r="FF208" i="42"/>
  <c r="FF212" i="42"/>
  <c r="FF216" i="42"/>
  <c r="FF220" i="42"/>
  <c r="FF224" i="42"/>
  <c r="FF231" i="42"/>
  <c r="FF235" i="42"/>
  <c r="FF239" i="42"/>
  <c r="FF243" i="42"/>
  <c r="FF247" i="42"/>
  <c r="FF251" i="42"/>
  <c r="FF255" i="42"/>
  <c r="FF264" i="42"/>
  <c r="FF265" i="42"/>
  <c r="FF272" i="42"/>
  <c r="FF273" i="42"/>
  <c r="FF280" i="42"/>
  <c r="FF281" i="42"/>
  <c r="FF305" i="42"/>
  <c r="FF307" i="42"/>
  <c r="FF309" i="42"/>
  <c r="FF311" i="42"/>
  <c r="FF313" i="42"/>
  <c r="FF315" i="42"/>
  <c r="FF317" i="42"/>
  <c r="FF319" i="42"/>
  <c r="FF321" i="42"/>
  <c r="FF323" i="42"/>
  <c r="FF325" i="42"/>
  <c r="FF327" i="42"/>
  <c r="FF329" i="42"/>
  <c r="FF331" i="42"/>
  <c r="FF333" i="42"/>
  <c r="FF335" i="42"/>
  <c r="FF337" i="42"/>
  <c r="FF339" i="42"/>
  <c r="FF341" i="42"/>
  <c r="FF343" i="42"/>
  <c r="FF345" i="42"/>
  <c r="FF347" i="42"/>
  <c r="FF262" i="42"/>
  <c r="FF271" i="42"/>
  <c r="FF285" i="42"/>
  <c r="FF289" i="42"/>
  <c r="FF293" i="42"/>
  <c r="FF297" i="42"/>
  <c r="FF301" i="42"/>
  <c r="FF353" i="42"/>
  <c r="FF359" i="42"/>
  <c r="FF360" i="42"/>
  <c r="FF367" i="42"/>
  <c r="FF368" i="42"/>
  <c r="FF375" i="42"/>
  <c r="FF376" i="42"/>
  <c r="FF378" i="42"/>
  <c r="FF380" i="42"/>
  <c r="FF382" i="42"/>
  <c r="FF384" i="42"/>
  <c r="FF386" i="42"/>
  <c r="FF388" i="42"/>
  <c r="FF390" i="42"/>
  <c r="FF392" i="42"/>
  <c r="FF394" i="42"/>
  <c r="FF396" i="42"/>
  <c r="FF398" i="42"/>
  <c r="FF400" i="42"/>
  <c r="FF402" i="42"/>
  <c r="FF404" i="42"/>
  <c r="FF406" i="42"/>
  <c r="FF408" i="42"/>
  <c r="FF410" i="42"/>
  <c r="FF412" i="42"/>
  <c r="FF414" i="42"/>
  <c r="FF416" i="42"/>
  <c r="FF418" i="42"/>
  <c r="FF420" i="42"/>
  <c r="FF422" i="42"/>
  <c r="FF424" i="42"/>
  <c r="FF228" i="42"/>
  <c r="FF232" i="42"/>
  <c r="FF236" i="42"/>
  <c r="FF240" i="42"/>
  <c r="FF244" i="42"/>
  <c r="FF248" i="42"/>
  <c r="FF252" i="42"/>
  <c r="FF256" i="42"/>
  <c r="FF270" i="42"/>
  <c r="FF279" i="42"/>
  <c r="FF351" i="42"/>
  <c r="FF357" i="42"/>
  <c r="FF358" i="42"/>
  <c r="FF365" i="42"/>
  <c r="FF366" i="42"/>
  <c r="FF373" i="42"/>
  <c r="FF374" i="42"/>
  <c r="FF278" i="42"/>
  <c r="FF283" i="42"/>
  <c r="FF287" i="42"/>
  <c r="FF291" i="42"/>
  <c r="FF295" i="42"/>
  <c r="FF299" i="42"/>
  <c r="FF303" i="42"/>
  <c r="FF349" i="42"/>
  <c r="FF356" i="42"/>
  <c r="FF363" i="42"/>
  <c r="FF364" i="42"/>
  <c r="FF371" i="42"/>
  <c r="FF372" i="42"/>
  <c r="FF379" i="42"/>
  <c r="FF381" i="42"/>
  <c r="FF383" i="42"/>
  <c r="FF385" i="42"/>
  <c r="FF387" i="42"/>
  <c r="FF389" i="42"/>
  <c r="FF391" i="42"/>
  <c r="FF393" i="42"/>
  <c r="FF395" i="42"/>
  <c r="FF397" i="42"/>
  <c r="FF399" i="42"/>
  <c r="FF401" i="42"/>
  <c r="FF403" i="42"/>
  <c r="FF405" i="42"/>
  <c r="FF407" i="42"/>
  <c r="FF409" i="42"/>
  <c r="FF411" i="42"/>
  <c r="FF413" i="42"/>
  <c r="FF415" i="42"/>
  <c r="FF417" i="42"/>
  <c r="FF419" i="42"/>
  <c r="FF421" i="42"/>
  <c r="FF423" i="42"/>
  <c r="FF425" i="42"/>
  <c r="FF263" i="42"/>
  <c r="FF355" i="42"/>
  <c r="FF361" i="42"/>
  <c r="FF362" i="42"/>
  <c r="FF369" i="42"/>
  <c r="FF370" i="42"/>
  <c r="FF377" i="42"/>
  <c r="FF429" i="42"/>
  <c r="FF430" i="42"/>
  <c r="FF437" i="42"/>
  <c r="FF438" i="42"/>
  <c r="FF445" i="42"/>
  <c r="FF446" i="42"/>
  <c r="FF453" i="42"/>
  <c r="FF454" i="42"/>
  <c r="FF461" i="42"/>
  <c r="FF462" i="42"/>
  <c r="FF469" i="42"/>
  <c r="FF470" i="42"/>
  <c r="FF477" i="42"/>
  <c r="FF478" i="42"/>
  <c r="FF427" i="42"/>
  <c r="FF428" i="42"/>
  <c r="FF435" i="42"/>
  <c r="FF436" i="42"/>
  <c r="FF443" i="42"/>
  <c r="FF444" i="42"/>
  <c r="FF451" i="42"/>
  <c r="FF452" i="42"/>
  <c r="FF459" i="42"/>
  <c r="FF460" i="42"/>
  <c r="FF467" i="42"/>
  <c r="FF468" i="42"/>
  <c r="FF475" i="42"/>
  <c r="FF476" i="42"/>
  <c r="FF482" i="42"/>
  <c r="FF484" i="42"/>
  <c r="FF486" i="42"/>
  <c r="FF488" i="42"/>
  <c r="FF490" i="42"/>
  <c r="FF492" i="42"/>
  <c r="FF494" i="42"/>
  <c r="FF496" i="42"/>
  <c r="FF498" i="42"/>
  <c r="FF500" i="42"/>
  <c r="FF502" i="42"/>
  <c r="FF504" i="42"/>
  <c r="FF506" i="42"/>
  <c r="FF508" i="42"/>
  <c r="FF510" i="42"/>
  <c r="FF433" i="42"/>
  <c r="FF434" i="42"/>
  <c r="FF441" i="42"/>
  <c r="FF442" i="42"/>
  <c r="FF449" i="42"/>
  <c r="FF450" i="42"/>
  <c r="FF457" i="42"/>
  <c r="FF458" i="42"/>
  <c r="FF465" i="42"/>
  <c r="FF466" i="42"/>
  <c r="FF473" i="42"/>
  <c r="FF474" i="42"/>
  <c r="FF426" i="42"/>
  <c r="FF431" i="42"/>
  <c r="FF432" i="42"/>
  <c r="FF439" i="42"/>
  <c r="FF440" i="42"/>
  <c r="FF447" i="42"/>
  <c r="FF448" i="42"/>
  <c r="FF455" i="42"/>
  <c r="FF456" i="42"/>
  <c r="FF463" i="42"/>
  <c r="FF464" i="42"/>
  <c r="FF471" i="42"/>
  <c r="FF472" i="42"/>
  <c r="FF479" i="42"/>
  <c r="FF480" i="42"/>
  <c r="FF481" i="42"/>
  <c r="FF483" i="42"/>
  <c r="FF485" i="42"/>
  <c r="FF487" i="42"/>
  <c r="FF489" i="42"/>
  <c r="FF491" i="42"/>
  <c r="FF493" i="42"/>
  <c r="FF495" i="42"/>
  <c r="FF497" i="42"/>
  <c r="FF499" i="42"/>
  <c r="FF501" i="42"/>
  <c r="FF503" i="42"/>
  <c r="FF505" i="42"/>
  <c r="FF507" i="42"/>
  <c r="FF509" i="42"/>
  <c r="FF511" i="42"/>
  <c r="FF513" i="42"/>
  <c r="FF517" i="42"/>
  <c r="FF521" i="42"/>
  <c r="FF525" i="42"/>
  <c r="FF526" i="42"/>
  <c r="FF533" i="42"/>
  <c r="FF534" i="42"/>
  <c r="FF541" i="42"/>
  <c r="FF542" i="42"/>
  <c r="FF549" i="42"/>
  <c r="FF550" i="42"/>
  <c r="FF557" i="42"/>
  <c r="FF558" i="42"/>
  <c r="FF565" i="42"/>
  <c r="FF566" i="42"/>
  <c r="FF573" i="42"/>
  <c r="FF574" i="42"/>
  <c r="FF581" i="42"/>
  <c r="FF582" i="42"/>
  <c r="FF589" i="42"/>
  <c r="FF590" i="42"/>
  <c r="FF597" i="42"/>
  <c r="FF598" i="42"/>
  <c r="FF605" i="42"/>
  <c r="FF606" i="42"/>
  <c r="FF613" i="42"/>
  <c r="FF614" i="42"/>
  <c r="FF621" i="42"/>
  <c r="FF622" i="42"/>
  <c r="FF629" i="42"/>
  <c r="FF630" i="42"/>
  <c r="FF637" i="42"/>
  <c r="FF638" i="42"/>
  <c r="FF645" i="42"/>
  <c r="FF646" i="42"/>
  <c r="FF653" i="42"/>
  <c r="FF654" i="42"/>
  <c r="FF661" i="42"/>
  <c r="FF662" i="42"/>
  <c r="FF669" i="42"/>
  <c r="FF670" i="42"/>
  <c r="FF677" i="42"/>
  <c r="FF678" i="42"/>
  <c r="FF685" i="42"/>
  <c r="FF686" i="42"/>
  <c r="FF693" i="42"/>
  <c r="FF694" i="42"/>
  <c r="FF701" i="42"/>
  <c r="FF702" i="42"/>
  <c r="FF709" i="42"/>
  <c r="FF710" i="42"/>
  <c r="FF712" i="42"/>
  <c r="FF714" i="42"/>
  <c r="FF716" i="42"/>
  <c r="FF718" i="42"/>
  <c r="FF720" i="42"/>
  <c r="FF722" i="42"/>
  <c r="FF724" i="42"/>
  <c r="FF726" i="42"/>
  <c r="FF728" i="42"/>
  <c r="FF730" i="42"/>
  <c r="FF732" i="42"/>
  <c r="FF734" i="42"/>
  <c r="FF736" i="42"/>
  <c r="FF738" i="42"/>
  <c r="FF740" i="42"/>
  <c r="FF742" i="42"/>
  <c r="FF744" i="42"/>
  <c r="FF746" i="42"/>
  <c r="FF748" i="42"/>
  <c r="FF750" i="42"/>
  <c r="FF752" i="42"/>
  <c r="FF754" i="42"/>
  <c r="FF514" i="42"/>
  <c r="FF518" i="42"/>
  <c r="FF523" i="42"/>
  <c r="FF524" i="42"/>
  <c r="FF531" i="42"/>
  <c r="FF532" i="42"/>
  <c r="FF539" i="42"/>
  <c r="FF540" i="42"/>
  <c r="FF547" i="42"/>
  <c r="FF548" i="42"/>
  <c r="FF555" i="42"/>
  <c r="FF556" i="42"/>
  <c r="FF563" i="42"/>
  <c r="FF564" i="42"/>
  <c r="FF571" i="42"/>
  <c r="FF572" i="42"/>
  <c r="FF579" i="42"/>
  <c r="FF580" i="42"/>
  <c r="FF587" i="42"/>
  <c r="FF588" i="42"/>
  <c r="FF595" i="42"/>
  <c r="FF596" i="42"/>
  <c r="FF603" i="42"/>
  <c r="FF604" i="42"/>
  <c r="FF611" i="42"/>
  <c r="FF612" i="42"/>
  <c r="FF619" i="42"/>
  <c r="FF620" i="42"/>
  <c r="FF627" i="42"/>
  <c r="FF628" i="42"/>
  <c r="FF635" i="42"/>
  <c r="FF636" i="42"/>
  <c r="FF643" i="42"/>
  <c r="FF644" i="42"/>
  <c r="FF651" i="42"/>
  <c r="FF652" i="42"/>
  <c r="FF659" i="42"/>
  <c r="FF660" i="42"/>
  <c r="FF667" i="42"/>
  <c r="FF668" i="42"/>
  <c r="FF675" i="42"/>
  <c r="FF676" i="42"/>
  <c r="FF683" i="42"/>
  <c r="FF684" i="42"/>
  <c r="FF691" i="42"/>
  <c r="FF692" i="42"/>
  <c r="FF699" i="42"/>
  <c r="FF700" i="42"/>
  <c r="FF707" i="42"/>
  <c r="FF708" i="42"/>
  <c r="FF515" i="42"/>
  <c r="FF519" i="42"/>
  <c r="FF522" i="42"/>
  <c r="FF529" i="42"/>
  <c r="FF530" i="42"/>
  <c r="FF537" i="42"/>
  <c r="FF538" i="42"/>
  <c r="FF545" i="42"/>
  <c r="FF546" i="42"/>
  <c r="FF553" i="42"/>
  <c r="FF554" i="42"/>
  <c r="FF561" i="42"/>
  <c r="FF562" i="42"/>
  <c r="FF569" i="42"/>
  <c r="FF570" i="42"/>
  <c r="FF577" i="42"/>
  <c r="FF578" i="42"/>
  <c r="FF585" i="42"/>
  <c r="FF586" i="42"/>
  <c r="FF593" i="42"/>
  <c r="FF594" i="42"/>
  <c r="FF601" i="42"/>
  <c r="FF602" i="42"/>
  <c r="FF609" i="42"/>
  <c r="FF610" i="42"/>
  <c r="FF617" i="42"/>
  <c r="FF618" i="42"/>
  <c r="FF625" i="42"/>
  <c r="FF626" i="42"/>
  <c r="FF633" i="42"/>
  <c r="FF634" i="42"/>
  <c r="FF641" i="42"/>
  <c r="FF642" i="42"/>
  <c r="FF649" i="42"/>
  <c r="FF650" i="42"/>
  <c r="FF657" i="42"/>
  <c r="FF658" i="42"/>
  <c r="FF665" i="42"/>
  <c r="FF666" i="42"/>
  <c r="FF673" i="42"/>
  <c r="FF674" i="42"/>
  <c r="FF681" i="42"/>
  <c r="FF682" i="42"/>
  <c r="FF689" i="42"/>
  <c r="FF690" i="42"/>
  <c r="FF697" i="42"/>
  <c r="FF698" i="42"/>
  <c r="FF705" i="42"/>
  <c r="FF706" i="42"/>
  <c r="FF711" i="42"/>
  <c r="FF713" i="42"/>
  <c r="FF715" i="42"/>
  <c r="FF717" i="42"/>
  <c r="FF719" i="42"/>
  <c r="FF721" i="42"/>
  <c r="FF723" i="42"/>
  <c r="FF725" i="42"/>
  <c r="FF727" i="42"/>
  <c r="FF729" i="42"/>
  <c r="FF731" i="42"/>
  <c r="FF733" i="42"/>
  <c r="FF735" i="42"/>
  <c r="FF737" i="42"/>
  <c r="FF739" i="42"/>
  <c r="FF741" i="42"/>
  <c r="FF743" i="42"/>
  <c r="FF745" i="42"/>
  <c r="FF747" i="42"/>
  <c r="FF749" i="42"/>
  <c r="FF751" i="42"/>
  <c r="FF753" i="42"/>
  <c r="FF755" i="42"/>
  <c r="FF757" i="42"/>
  <c r="FF759" i="42"/>
  <c r="FF761" i="42"/>
  <c r="FF512" i="42"/>
  <c r="FF528" i="42"/>
  <c r="FF551" i="42"/>
  <c r="FF560" i="42"/>
  <c r="FF583" i="42"/>
  <c r="FF592" i="42"/>
  <c r="FF615" i="42"/>
  <c r="FF624" i="42"/>
  <c r="FF647" i="42"/>
  <c r="FF656" i="42"/>
  <c r="FF679" i="42"/>
  <c r="FF688" i="42"/>
  <c r="FF763" i="42"/>
  <c r="FF764" i="42"/>
  <c r="FF771" i="42"/>
  <c r="FF772" i="42"/>
  <c r="FF779" i="42"/>
  <c r="FF780" i="42"/>
  <c r="FF787" i="42"/>
  <c r="FF788" i="42"/>
  <c r="FF795" i="42"/>
  <c r="FF796" i="42"/>
  <c r="FF803" i="42"/>
  <c r="FF804" i="42"/>
  <c r="FF811" i="42"/>
  <c r="FF812" i="42"/>
  <c r="FF819" i="42"/>
  <c r="FF820" i="42"/>
  <c r="FF827" i="42"/>
  <c r="FF828" i="42"/>
  <c r="FF835" i="42"/>
  <c r="FF836" i="42"/>
  <c r="FF843" i="42"/>
  <c r="FF844" i="42"/>
  <c r="FF851" i="42"/>
  <c r="FF852" i="42"/>
  <c r="FF858" i="42"/>
  <c r="FF860" i="42"/>
  <c r="FF862" i="42"/>
  <c r="FF864" i="42"/>
  <c r="FF866" i="42"/>
  <c r="FF868" i="42"/>
  <c r="FF870" i="42"/>
  <c r="FF872" i="42"/>
  <c r="FF874" i="42"/>
  <c r="FF876" i="42"/>
  <c r="FF878" i="42"/>
  <c r="FF880" i="42"/>
  <c r="FF882" i="42"/>
  <c r="FF884" i="42"/>
  <c r="FF886" i="42"/>
  <c r="FF888" i="42"/>
  <c r="FF890" i="42"/>
  <c r="FF892" i="42"/>
  <c r="FF894" i="42"/>
  <c r="FF896" i="42"/>
  <c r="FF898" i="42"/>
  <c r="FF900" i="42"/>
  <c r="FF902" i="42"/>
  <c r="FF904" i="42"/>
  <c r="FF906" i="42"/>
  <c r="FF908" i="42"/>
  <c r="FF910" i="42"/>
  <c r="FF912" i="42"/>
  <c r="FF914" i="42"/>
  <c r="FF916" i="42"/>
  <c r="FF918" i="42"/>
  <c r="FF920" i="42"/>
  <c r="FF527" i="42"/>
  <c r="FF536" i="42"/>
  <c r="FF559" i="42"/>
  <c r="FF568" i="42"/>
  <c r="FF591" i="42"/>
  <c r="FF600" i="42"/>
  <c r="FF623" i="42"/>
  <c r="FF632" i="42"/>
  <c r="FF655" i="42"/>
  <c r="FF664" i="42"/>
  <c r="FF687" i="42"/>
  <c r="FF696" i="42"/>
  <c r="FF760" i="42"/>
  <c r="FF762" i="42"/>
  <c r="FF769" i="42"/>
  <c r="FF770" i="42"/>
  <c r="FF777" i="42"/>
  <c r="FF778" i="42"/>
  <c r="FF785" i="42"/>
  <c r="FF786" i="42"/>
  <c r="FF793" i="42"/>
  <c r="FF794" i="42"/>
  <c r="FF801" i="42"/>
  <c r="FF802" i="42"/>
  <c r="FF809" i="42"/>
  <c r="FF810" i="42"/>
  <c r="FF817" i="42"/>
  <c r="FF818" i="42"/>
  <c r="FF825" i="42"/>
  <c r="FF826" i="42"/>
  <c r="FF833" i="42"/>
  <c r="FF834" i="42"/>
  <c r="FF841" i="42"/>
  <c r="FF842" i="42"/>
  <c r="FF849" i="42"/>
  <c r="FF850" i="42"/>
  <c r="FF535" i="42"/>
  <c r="FF544" i="42"/>
  <c r="FF567" i="42"/>
  <c r="FF576" i="42"/>
  <c r="FF599" i="42"/>
  <c r="FF608" i="42"/>
  <c r="FF631" i="42"/>
  <c r="FF640" i="42"/>
  <c r="FF663" i="42"/>
  <c r="FF672" i="42"/>
  <c r="FF695" i="42"/>
  <c r="FF704" i="42"/>
  <c r="FF758" i="42"/>
  <c r="FF767" i="42"/>
  <c r="FF768" i="42"/>
  <c r="FF775" i="42"/>
  <c r="FF776" i="42"/>
  <c r="FF783" i="42"/>
  <c r="FF784" i="42"/>
  <c r="FF791" i="42"/>
  <c r="FF792" i="42"/>
  <c r="FF799" i="42"/>
  <c r="FF800" i="42"/>
  <c r="FF807" i="42"/>
  <c r="FF808" i="42"/>
  <c r="FF815" i="42"/>
  <c r="FF816" i="42"/>
  <c r="FF823" i="42"/>
  <c r="FF824" i="42"/>
  <c r="FF831" i="42"/>
  <c r="FF832" i="42"/>
  <c r="FF839" i="42"/>
  <c r="FF840" i="42"/>
  <c r="FF847" i="42"/>
  <c r="FF848" i="42"/>
  <c r="FF855" i="42"/>
  <c r="FF856" i="42"/>
  <c r="FF857" i="42"/>
  <c r="FF859" i="42"/>
  <c r="FF861" i="42"/>
  <c r="FF863" i="42"/>
  <c r="FF865" i="42"/>
  <c r="FF867" i="42"/>
  <c r="FF869" i="42"/>
  <c r="FF871" i="42"/>
  <c r="FF873" i="42"/>
  <c r="FF875" i="42"/>
  <c r="FF877" i="42"/>
  <c r="FF879" i="42"/>
  <c r="FF881" i="42"/>
  <c r="FF883" i="42"/>
  <c r="FF885" i="42"/>
  <c r="FF887" i="42"/>
  <c r="FF889" i="42"/>
  <c r="FF891" i="42"/>
  <c r="FF893" i="42"/>
  <c r="FF895" i="42"/>
  <c r="FF897" i="42"/>
  <c r="FF899" i="42"/>
  <c r="FF901" i="42"/>
  <c r="FF903" i="42"/>
  <c r="FF905" i="42"/>
  <c r="FF907" i="42"/>
  <c r="FF909" i="42"/>
  <c r="FF911" i="42"/>
  <c r="FF913" i="42"/>
  <c r="FF915" i="42"/>
  <c r="FF917" i="42"/>
  <c r="FF919" i="42"/>
  <c r="FF921" i="42"/>
  <c r="FF923" i="42"/>
  <c r="FF516" i="42"/>
  <c r="FF520" i="42"/>
  <c r="FF543" i="42"/>
  <c r="FF552" i="42"/>
  <c r="FF575" i="42"/>
  <c r="FF584" i="42"/>
  <c r="FF607" i="42"/>
  <c r="FF616" i="42"/>
  <c r="FF639" i="42"/>
  <c r="FF648" i="42"/>
  <c r="FF671" i="42"/>
  <c r="FF680" i="42"/>
  <c r="FF703" i="42"/>
  <c r="FF756" i="42"/>
  <c r="FF765" i="42"/>
  <c r="FF766" i="42"/>
  <c r="FF773" i="42"/>
  <c r="FF774" i="42"/>
  <c r="FF781" i="42"/>
  <c r="FF782" i="42"/>
  <c r="FF789" i="42"/>
  <c r="FF790" i="42"/>
  <c r="FF797" i="42"/>
  <c r="FF798" i="42"/>
  <c r="FF805" i="42"/>
  <c r="FF806" i="42"/>
  <c r="FF813" i="42"/>
  <c r="FF814" i="42"/>
  <c r="FF821" i="42"/>
  <c r="FF822" i="42"/>
  <c r="FF829" i="42"/>
  <c r="FF830" i="42"/>
  <c r="FF837" i="42"/>
  <c r="FF838" i="42"/>
  <c r="FF845" i="42"/>
  <c r="FF846" i="42"/>
  <c r="FF853" i="42"/>
  <c r="FF854" i="42"/>
  <c r="FF922" i="42"/>
  <c r="FF927" i="42"/>
  <c r="FF928" i="42"/>
  <c r="FF935" i="42"/>
  <c r="FF936" i="42"/>
  <c r="FF943" i="42"/>
  <c r="FF944" i="42"/>
  <c r="FF951" i="42"/>
  <c r="FF952" i="42"/>
  <c r="FF959" i="42"/>
  <c r="FF960" i="42"/>
  <c r="FF967" i="42"/>
  <c r="FF968" i="42"/>
  <c r="FF975" i="42"/>
  <c r="FF976" i="42"/>
  <c r="FF983" i="42"/>
  <c r="FF984" i="42"/>
  <c r="FF991" i="42"/>
  <c r="FF992" i="42"/>
  <c r="FF999" i="42"/>
  <c r="FF1000" i="42"/>
  <c r="FF1007" i="42"/>
  <c r="FF1008" i="42"/>
  <c r="FF925" i="42"/>
  <c r="FF926" i="42"/>
  <c r="FF933" i="42"/>
  <c r="FF934" i="42"/>
  <c r="FF941" i="42"/>
  <c r="FF942" i="42"/>
  <c r="FF949" i="42"/>
  <c r="FF950" i="42"/>
  <c r="FF957" i="42"/>
  <c r="FF958" i="42"/>
  <c r="FF965" i="42"/>
  <c r="FF966" i="42"/>
  <c r="FF973" i="42"/>
  <c r="FF974" i="42"/>
  <c r="FF981" i="42"/>
  <c r="FF982" i="42"/>
  <c r="FF989" i="42"/>
  <c r="FF990" i="42"/>
  <c r="FF997" i="42"/>
  <c r="FF998" i="42"/>
  <c r="FF1005" i="42"/>
  <c r="FF1006" i="42"/>
  <c r="FF1011" i="42"/>
  <c r="FF1013" i="42"/>
  <c r="FF1015" i="42"/>
  <c r="FF1017" i="42"/>
  <c r="FF1019" i="42"/>
  <c r="FF1021" i="42"/>
  <c r="FF1023" i="42"/>
  <c r="FF1025" i="42"/>
  <c r="FF1027" i="42"/>
  <c r="FF1029" i="42"/>
  <c r="FF1031" i="42"/>
  <c r="FF1033" i="42"/>
  <c r="FF1035" i="42"/>
  <c r="FF1037" i="42"/>
  <c r="FF1039" i="42"/>
  <c r="FF1041" i="42"/>
  <c r="FF1043" i="42"/>
  <c r="FF1045" i="42"/>
  <c r="FF1047" i="42"/>
  <c r="FF1049" i="42"/>
  <c r="FF1051" i="42"/>
  <c r="FF1053" i="42"/>
  <c r="FF1055" i="42"/>
  <c r="FF1057" i="42"/>
  <c r="FF1059" i="42"/>
  <c r="FF1061" i="42"/>
  <c r="FF1063" i="42"/>
  <c r="FF1065" i="42"/>
  <c r="FF1067" i="42"/>
  <c r="FF1069" i="42"/>
  <c r="FF1071" i="42"/>
  <c r="FF1073" i="42"/>
  <c r="FF1075" i="42"/>
  <c r="FF1077" i="42"/>
  <c r="FF1079" i="42"/>
  <c r="FF1081" i="42"/>
  <c r="FF1083" i="42"/>
  <c r="FF1085" i="42"/>
  <c r="FF1087" i="42"/>
  <c r="FF1089" i="42"/>
  <c r="FF1091" i="42"/>
  <c r="FF931" i="42"/>
  <c r="FF932" i="42"/>
  <c r="FF939" i="42"/>
  <c r="FF940" i="42"/>
  <c r="FF947" i="42"/>
  <c r="FF948" i="42"/>
  <c r="FF955" i="42"/>
  <c r="FF956" i="42"/>
  <c r="FF963" i="42"/>
  <c r="FF964" i="42"/>
  <c r="FF971" i="42"/>
  <c r="FF972" i="42"/>
  <c r="FF979" i="42"/>
  <c r="FF980" i="42"/>
  <c r="FF987" i="42"/>
  <c r="FF988" i="42"/>
  <c r="FF995" i="42"/>
  <c r="FF996" i="42"/>
  <c r="FF1003" i="42"/>
  <c r="FF1004" i="42"/>
  <c r="FF10" i="42"/>
  <c r="FF924" i="42"/>
  <c r="FF929" i="42"/>
  <c r="FF930" i="42"/>
  <c r="FF937" i="42"/>
  <c r="FF938" i="42"/>
  <c r="FF945" i="42"/>
  <c r="FF946" i="42"/>
  <c r="FF953" i="42"/>
  <c r="FF954" i="42"/>
  <c r="FF961" i="42"/>
  <c r="FF962" i="42"/>
  <c r="FF969" i="42"/>
  <c r="FF970" i="42"/>
  <c r="FF977" i="42"/>
  <c r="FF978" i="42"/>
  <c r="FF985" i="42"/>
  <c r="FF986" i="42"/>
  <c r="FF993" i="42"/>
  <c r="FF994" i="42"/>
  <c r="FF1001" i="42"/>
  <c r="FF1002" i="42"/>
  <c r="FF1009" i="42"/>
  <c r="FF1010" i="42"/>
  <c r="FF1012" i="42"/>
  <c r="FF1014" i="42"/>
  <c r="FF1016" i="42"/>
  <c r="FF1018" i="42"/>
  <c r="FF1020" i="42"/>
  <c r="FF1022" i="42"/>
  <c r="FF1024" i="42"/>
  <c r="FF1026" i="42"/>
  <c r="FF1028" i="42"/>
  <c r="FF1030" i="42"/>
  <c r="FF1032" i="42"/>
  <c r="FF1034" i="42"/>
  <c r="FF1036" i="42"/>
  <c r="FF1038" i="42"/>
  <c r="FF1040" i="42"/>
  <c r="FF1042" i="42"/>
  <c r="FF1044" i="42"/>
  <c r="FF1046" i="42"/>
  <c r="FF1048" i="42"/>
  <c r="FF1050" i="42"/>
  <c r="FF1052" i="42"/>
  <c r="FF1054" i="42"/>
  <c r="FF1056" i="42"/>
  <c r="FF1058" i="42"/>
  <c r="FF1060" i="42"/>
  <c r="FF1062" i="42"/>
  <c r="FF1064" i="42"/>
  <c r="FF1066" i="42"/>
  <c r="FF1068" i="42"/>
  <c r="FF1070" i="42"/>
  <c r="FF1072" i="42"/>
  <c r="FF1074" i="42"/>
  <c r="FF1096" i="42"/>
  <c r="FF1100" i="42"/>
  <c r="FF1104" i="42"/>
  <c r="FF1076" i="42"/>
  <c r="FF1080" i="42"/>
  <c r="FF1084" i="42"/>
  <c r="FF1088" i="42"/>
  <c r="FF1092" i="42"/>
  <c r="FF1093" i="42"/>
  <c r="FF1097" i="42"/>
  <c r="FF1101" i="42"/>
  <c r="FF1094" i="42"/>
  <c r="FF1098" i="42"/>
  <c r="FF1102" i="42"/>
  <c r="H12" i="44"/>
  <c r="FF1078" i="42"/>
  <c r="FF1082" i="42"/>
  <c r="FF1086" i="42"/>
  <c r="FF1090" i="42"/>
  <c r="FF1095" i="42"/>
  <c r="FF1099" i="42"/>
  <c r="FF1103" i="42"/>
  <c r="Z356" i="43"/>
  <c r="AB356" i="43"/>
  <c r="AP412" i="43"/>
  <c r="AN412" i="43"/>
  <c r="AP420" i="43"/>
  <c r="AN420" i="43"/>
  <c r="Z428" i="43"/>
  <c r="AB428" i="43"/>
  <c r="Z444" i="43"/>
  <c r="AB444" i="43"/>
  <c r="AP460" i="43"/>
  <c r="AN460" i="43"/>
  <c r="Z460" i="43"/>
  <c r="AB460" i="43"/>
  <c r="AP244" i="43"/>
  <c r="AN244" i="43"/>
  <c r="Z140" i="43"/>
  <c r="AB140" i="43"/>
  <c r="AN124" i="43"/>
  <c r="AP124" i="43"/>
  <c r="AN116" i="43"/>
  <c r="AP116" i="43"/>
  <c r="Z76" i="43"/>
  <c r="AB76" i="43"/>
  <c r="AP68" i="43"/>
  <c r="AN68" i="43"/>
  <c r="AP36" i="43"/>
  <c r="AN36" i="43"/>
  <c r="Z20" i="43"/>
  <c r="AB20" i="43"/>
  <c r="AP12" i="43"/>
  <c r="AN12" i="43"/>
  <c r="AP167" i="43"/>
  <c r="AN167" i="43"/>
  <c r="AP127" i="43"/>
  <c r="AN127" i="43"/>
  <c r="Z1198" i="43"/>
  <c r="AB1198" i="43"/>
  <c r="AP301" i="43"/>
  <c r="AN301" i="43"/>
  <c r="AP304" i="43"/>
  <c r="AN304" i="43"/>
  <c r="AP312" i="43"/>
  <c r="AN312" i="43"/>
  <c r="Z328" i="43"/>
  <c r="AB328" i="43"/>
  <c r="AP344" i="43"/>
  <c r="AN344" i="43"/>
  <c r="AP352" i="43"/>
  <c r="AN352" i="43"/>
  <c r="Z384" i="43"/>
  <c r="AB384" i="43"/>
  <c r="Z400" i="43"/>
  <c r="AB400" i="43"/>
  <c r="Z432" i="43"/>
  <c r="AB432" i="43"/>
  <c r="AP480" i="43"/>
  <c r="AN480" i="43"/>
  <c r="AP488" i="43"/>
  <c r="AN488" i="43"/>
  <c r="Z308" i="43"/>
  <c r="AB308" i="43"/>
  <c r="Z324" i="43"/>
  <c r="AB324" i="43"/>
  <c r="AP348" i="43"/>
  <c r="AN348" i="43"/>
  <c r="AP356" i="43"/>
  <c r="AN356" i="43"/>
  <c r="Z364" i="43"/>
  <c r="AB364" i="43"/>
  <c r="Z388" i="43"/>
  <c r="AB388" i="43"/>
  <c r="AP404" i="43"/>
  <c r="AN404" i="43"/>
  <c r="AN428" i="43"/>
  <c r="AP428" i="43"/>
  <c r="AP436" i="43"/>
  <c r="AN436" i="43"/>
  <c r="AP452" i="43"/>
  <c r="AN452" i="43"/>
  <c r="Z468" i="43"/>
  <c r="AB468" i="43"/>
  <c r="AP228" i="43"/>
  <c r="AN228" i="43"/>
  <c r="AP172" i="43"/>
  <c r="AN172" i="43"/>
  <c r="AP156" i="43"/>
  <c r="AN156" i="43"/>
  <c r="AN84" i="43"/>
  <c r="AP84" i="43"/>
  <c r="AP76" i="43"/>
  <c r="AN76" i="43"/>
  <c r="Z44" i="43"/>
  <c r="AB44" i="43"/>
  <c r="AP39" i="43"/>
  <c r="AN39" i="43"/>
  <c r="Z301" i="43"/>
  <c r="AB301" i="43"/>
  <c r="Z304" i="43"/>
  <c r="AB304" i="43"/>
  <c r="AP320" i="43"/>
  <c r="AN320" i="43"/>
  <c r="Z336" i="43"/>
  <c r="AB336" i="43"/>
  <c r="AP376" i="43"/>
  <c r="AN376" i="43"/>
  <c r="AP384" i="43"/>
  <c r="AN384" i="43"/>
  <c r="Z408" i="43"/>
  <c r="AB408" i="43"/>
  <c r="AP440" i="43"/>
  <c r="AN440" i="43"/>
  <c r="Z440" i="43"/>
  <c r="AB440" i="43"/>
  <c r="Z456" i="43"/>
  <c r="AB456" i="43"/>
  <c r="AP472" i="43"/>
  <c r="AN472" i="43"/>
  <c r="FE2" i="42"/>
  <c r="FE3" i="42" s="1"/>
  <c r="AN272" i="43"/>
  <c r="AP272" i="43"/>
  <c r="Z160" i="43"/>
  <c r="AB160" i="43"/>
  <c r="Z128" i="43"/>
  <c r="AB128" i="43"/>
  <c r="AN112" i="43"/>
  <c r="AP112" i="43"/>
  <c r="Z80" i="43"/>
  <c r="AB80" i="43"/>
  <c r="AN64" i="43"/>
  <c r="AP64" i="43"/>
  <c r="AP40" i="43"/>
  <c r="AN40" i="43"/>
  <c r="Z32" i="43"/>
  <c r="AB32" i="43"/>
  <c r="AP24" i="43"/>
  <c r="AN24" i="43"/>
  <c r="AP179" i="43"/>
  <c r="AN179" i="43"/>
  <c r="Z43" i="43"/>
  <c r="AB43" i="43"/>
  <c r="Z11" i="43"/>
  <c r="AB11" i="43"/>
  <c r="AP1186" i="43"/>
  <c r="AN1186" i="43"/>
  <c r="AP168" i="43"/>
  <c r="AN168" i="43"/>
  <c r="Z144" i="43"/>
  <c r="AB144" i="43"/>
  <c r="AP136" i="43"/>
  <c r="AN136" i="43"/>
  <c r="Z112" i="43"/>
  <c r="AB112" i="43"/>
  <c r="AP96" i="43"/>
  <c r="AN96" i="43"/>
  <c r="Z72" i="43"/>
  <c r="AB72" i="43"/>
  <c r="AP48" i="43"/>
  <c r="AN48" i="43"/>
  <c r="Z24" i="43"/>
  <c r="AB24" i="43"/>
  <c r="AP16" i="43"/>
  <c r="AN16" i="43"/>
  <c r="AP139" i="43"/>
  <c r="AN139" i="43"/>
  <c r="AP115" i="43"/>
  <c r="AN115" i="43"/>
  <c r="Z27" i="43"/>
  <c r="AB27" i="43"/>
  <c r="Z1147" i="43"/>
  <c r="AP308" i="43"/>
  <c r="AN308" i="43"/>
  <c r="AP324" i="43"/>
  <c r="AN324" i="43"/>
  <c r="AP332" i="43"/>
  <c r="AN332" i="43"/>
  <c r="AP340" i="43"/>
  <c r="AN340" i="43"/>
  <c r="AP372" i="43"/>
  <c r="AN372" i="43"/>
  <c r="AN380" i="43"/>
  <c r="AP380" i="43"/>
  <c r="AP396" i="43"/>
  <c r="AN396" i="43"/>
  <c r="Z420" i="43"/>
  <c r="AB420" i="43"/>
  <c r="AP476" i="43"/>
  <c r="AN476" i="43"/>
  <c r="AP484" i="43"/>
  <c r="AN484" i="43"/>
  <c r="AP300" i="43"/>
  <c r="AN300" i="43"/>
  <c r="AP276" i="43"/>
  <c r="AN276" i="43"/>
  <c r="AP260" i="43"/>
  <c r="AN260" i="43"/>
  <c r="Z172" i="43"/>
  <c r="AB172" i="43"/>
  <c r="AP164" i="43"/>
  <c r="AN164" i="43"/>
  <c r="AP148" i="43"/>
  <c r="AN148" i="43"/>
  <c r="AP132" i="43"/>
  <c r="AN132" i="43"/>
  <c r="AP60" i="43"/>
  <c r="AN60" i="43"/>
  <c r="AP52" i="43"/>
  <c r="AN52" i="43"/>
  <c r="AP44" i="43"/>
  <c r="AN44" i="43"/>
  <c r="Z28" i="43"/>
  <c r="AB28" i="43"/>
  <c r="AP20" i="43"/>
  <c r="AN20" i="43"/>
  <c r="AN23" i="43"/>
  <c r="AP23" i="43"/>
  <c r="Z320" i="43"/>
  <c r="AB320" i="43"/>
  <c r="AP328" i="43"/>
  <c r="AN328" i="43"/>
  <c r="AP336" i="43"/>
  <c r="AN336" i="43"/>
  <c r="Z360" i="43"/>
  <c r="AB360" i="43"/>
  <c r="Z376" i="43"/>
  <c r="AB376" i="43"/>
  <c r="AP416" i="43"/>
  <c r="AN416" i="43"/>
  <c r="AP424" i="43"/>
  <c r="AN424" i="43"/>
  <c r="Z424" i="43"/>
  <c r="AB424" i="43"/>
  <c r="AP256" i="43"/>
  <c r="AN256" i="43"/>
  <c r="AP176" i="43"/>
  <c r="AN176" i="43"/>
  <c r="AP160" i="43"/>
  <c r="AN160" i="43"/>
  <c r="AN152" i="43"/>
  <c r="AP152" i="43"/>
  <c r="AP128" i="43"/>
  <c r="AN128" i="43"/>
  <c r="Z104" i="43"/>
  <c r="AB104" i="43"/>
  <c r="AP72" i="43"/>
  <c r="AN72" i="43"/>
  <c r="Z64" i="43"/>
  <c r="AB64" i="43"/>
  <c r="AP56" i="43"/>
  <c r="AN56" i="43"/>
  <c r="AP67" i="43"/>
  <c r="AN67" i="43"/>
  <c r="AN27" i="43"/>
  <c r="AP27" i="43"/>
  <c r="AP288" i="43"/>
  <c r="AN288" i="43"/>
  <c r="AP240" i="43"/>
  <c r="AN240" i="43"/>
  <c r="Z168" i="43"/>
  <c r="AB168" i="43"/>
  <c r="AP144" i="43"/>
  <c r="AN144" i="43"/>
  <c r="Z136" i="43"/>
  <c r="AB136" i="43"/>
  <c r="AP120" i="43"/>
  <c r="AN120" i="43"/>
  <c r="AP104" i="43"/>
  <c r="AN104" i="43"/>
  <c r="Z96" i="43"/>
  <c r="AB96" i="43"/>
  <c r="AP88" i="43"/>
  <c r="AN88" i="43"/>
  <c r="AN80" i="43"/>
  <c r="AP80" i="43"/>
  <c r="Z40" i="43"/>
  <c r="AB40" i="43"/>
  <c r="AN32" i="43"/>
  <c r="AP32" i="43"/>
  <c r="AP99" i="43"/>
  <c r="AN99" i="43"/>
  <c r="AP83" i="43"/>
  <c r="AN83" i="43"/>
  <c r="AP43" i="43"/>
  <c r="AN43" i="43"/>
  <c r="AP11" i="43"/>
  <c r="AN11" i="43"/>
  <c r="A1074" i="43"/>
  <c r="C1074" i="43" s="1"/>
  <c r="A944" i="43"/>
  <c r="C944" i="43" s="1"/>
  <c r="A893" i="43"/>
  <c r="C893" i="43" s="1"/>
  <c r="A1042" i="43"/>
  <c r="C1042" i="43" s="1"/>
  <c r="A1024" i="43"/>
  <c r="C1024" i="43" s="1"/>
  <c r="A1008" i="43"/>
  <c r="B1008" i="43" s="1"/>
  <c r="A1049" i="43"/>
  <c r="C1049" i="43" s="1"/>
  <c r="A1028" i="43"/>
  <c r="C1028" i="43" s="1"/>
  <c r="A1003" i="43"/>
  <c r="C1003" i="43" s="1"/>
  <c r="A1045" i="43"/>
  <c r="C1045" i="43" s="1"/>
  <c r="A1069" i="43"/>
  <c r="C1069" i="43" s="1"/>
  <c r="A1025" i="43"/>
  <c r="B1025" i="43" s="1"/>
  <c r="A936" i="43"/>
  <c r="C936" i="43" s="1"/>
  <c r="A877" i="43"/>
  <c r="C877" i="43" s="1"/>
  <c r="A1086" i="43"/>
  <c r="B1086" i="43" s="1"/>
  <c r="A988" i="43"/>
  <c r="C988" i="43" s="1"/>
  <c r="A1062" i="43"/>
  <c r="B1062" i="43" s="1"/>
  <c r="A976" i="43"/>
  <c r="B976" i="43" s="1"/>
  <c r="A856" i="43"/>
  <c r="B856" i="43" s="1"/>
  <c r="A832" i="43"/>
  <c r="C832" i="43" s="1"/>
  <c r="A980" i="43"/>
  <c r="B980" i="43" s="1"/>
  <c r="A955" i="43"/>
  <c r="C955" i="43" s="1"/>
  <c r="A1089" i="43"/>
  <c r="B1089" i="43" s="1"/>
  <c r="A1055" i="43"/>
  <c r="C1055" i="43" s="1"/>
  <c r="A1079" i="43"/>
  <c r="C1079" i="43" s="1"/>
  <c r="A1029" i="43"/>
  <c r="C1029" i="43" s="1"/>
  <c r="A896" i="43"/>
  <c r="C896" i="43" s="1"/>
  <c r="A1038" i="43"/>
  <c r="C1038" i="43" s="1"/>
  <c r="A928" i="43"/>
  <c r="B928" i="43" s="1"/>
  <c r="A781" i="43"/>
  <c r="C781" i="43" s="1"/>
  <c r="A643" i="43"/>
  <c r="C643" i="43" s="1"/>
  <c r="A816" i="43"/>
  <c r="B816" i="43" s="1"/>
  <c r="A864" i="43"/>
  <c r="C864" i="43" s="1"/>
  <c r="A880" i="43"/>
  <c r="C880" i="43" s="1"/>
  <c r="A1077" i="43"/>
  <c r="C1077" i="43" s="1"/>
  <c r="A888" i="43"/>
  <c r="C888" i="43" s="1"/>
  <c r="A1037" i="43"/>
  <c r="C1037" i="43" s="1"/>
  <c r="A1057" i="43"/>
  <c r="C1057" i="43" s="1"/>
  <c r="A808" i="43"/>
  <c r="C808" i="43" s="1"/>
  <c r="A964" i="43"/>
  <c r="B964" i="43" s="1"/>
  <c r="A965" i="43"/>
  <c r="C965" i="43" s="1"/>
  <c r="A1090" i="43"/>
  <c r="C1090" i="43" s="1"/>
  <c r="A1004" i="43"/>
  <c r="B1004" i="43" s="1"/>
  <c r="A1087" i="43"/>
  <c r="B1087" i="43" s="1"/>
  <c r="A1054" i="43"/>
  <c r="C1054" i="43" s="1"/>
  <c r="A992" i="43"/>
  <c r="C992" i="43" s="1"/>
  <c r="A1081" i="43"/>
  <c r="C1081" i="43" s="1"/>
  <c r="A904" i="43"/>
  <c r="B904" i="43" s="1"/>
  <c r="A1047" i="43"/>
  <c r="C1047" i="43" s="1"/>
  <c r="A1058" i="43"/>
  <c r="B1058" i="43" s="1"/>
  <c r="A1070" i="43"/>
  <c r="B1070" i="43" s="1"/>
  <c r="A1019" i="43"/>
  <c r="C1019" i="43" s="1"/>
  <c r="A1085" i="43"/>
  <c r="B1085" i="43" s="1"/>
  <c r="A1020" i="43"/>
  <c r="C1020" i="43" s="1"/>
  <c r="A920" i="43"/>
  <c r="C920" i="43" s="1"/>
  <c r="A1095" i="43"/>
  <c r="C1095" i="43" s="1"/>
  <c r="A968" i="43"/>
  <c r="C968" i="43" s="1"/>
  <c r="A960" i="43"/>
  <c r="C960" i="43" s="1"/>
  <c r="A1073" i="43"/>
  <c r="C1073" i="43" s="1"/>
  <c r="A872" i="43"/>
  <c r="B872" i="43" s="1"/>
  <c r="A1039" i="43"/>
  <c r="B1039" i="43" s="1"/>
  <c r="A797" i="43"/>
  <c r="B797" i="43" s="1"/>
  <c r="A949" i="43"/>
  <c r="B949" i="43" s="1"/>
  <c r="A1050" i="43"/>
  <c r="C1050" i="43" s="1"/>
  <c r="A1078" i="43"/>
  <c r="C1078" i="43" s="1"/>
  <c r="A1091" i="43"/>
  <c r="C1091" i="43" s="1"/>
  <c r="A1059" i="43"/>
  <c r="C1059" i="43" s="1"/>
  <c r="A1027" i="43"/>
  <c r="B1027" i="43" s="1"/>
  <c r="A963" i="43"/>
  <c r="B963" i="43" s="1"/>
  <c r="A640" i="43"/>
  <c r="C640" i="43" s="1"/>
  <c r="A1033" i="43"/>
  <c r="B1033" i="43" s="1"/>
  <c r="A996" i="43"/>
  <c r="C996" i="43" s="1"/>
  <c r="A971" i="43"/>
  <c r="C971" i="43" s="1"/>
  <c r="A1061" i="43"/>
  <c r="B1061" i="43" s="1"/>
  <c r="A972" i="43"/>
  <c r="C972" i="43" s="1"/>
  <c r="A824" i="43"/>
  <c r="C824" i="43" s="1"/>
  <c r="A1071" i="43"/>
  <c r="C1071" i="43" s="1"/>
  <c r="A941" i="43"/>
  <c r="B941" i="43" s="1"/>
  <c r="A993" i="43"/>
  <c r="C993" i="43" s="1"/>
  <c r="A1098" i="43"/>
  <c r="C1098" i="43" s="1"/>
  <c r="A1034" i="43"/>
  <c r="C1034" i="43" s="1"/>
  <c r="A1046" i="43"/>
  <c r="C1046" i="43" s="1"/>
  <c r="A1083" i="43"/>
  <c r="C1083" i="43" s="1"/>
  <c r="A1051" i="43"/>
  <c r="C1051" i="43" s="1"/>
  <c r="A1011" i="43"/>
  <c r="C1011" i="43" s="1"/>
  <c r="A947" i="43"/>
  <c r="C947" i="43" s="1"/>
  <c r="A1009" i="43"/>
  <c r="B1009" i="43" s="1"/>
  <c r="A925" i="43"/>
  <c r="C925" i="43" s="1"/>
  <c r="A961" i="43"/>
  <c r="C961" i="43" s="1"/>
  <c r="A1065" i="43"/>
  <c r="C1065" i="43" s="1"/>
  <c r="A840" i="43"/>
  <c r="C840" i="43" s="1"/>
  <c r="A1031" i="43"/>
  <c r="B1031" i="43" s="1"/>
  <c r="A997" i="43"/>
  <c r="C997" i="43" s="1"/>
  <c r="A800" i="43"/>
  <c r="B800" i="43" s="1"/>
  <c r="A1093" i="43"/>
  <c r="C1093" i="43" s="1"/>
  <c r="A948" i="43"/>
  <c r="C948" i="43" s="1"/>
  <c r="A1013" i="43"/>
  <c r="C1013" i="43" s="1"/>
  <c r="A1082" i="43"/>
  <c r="B1082" i="43" s="1"/>
  <c r="A1075" i="43"/>
  <c r="C1075" i="43" s="1"/>
  <c r="A1043" i="43"/>
  <c r="B1043" i="43" s="1"/>
  <c r="A995" i="43"/>
  <c r="C995" i="43" s="1"/>
  <c r="A977" i="43"/>
  <c r="C977" i="43" s="1"/>
  <c r="A1094" i="43"/>
  <c r="C1094" i="43" s="1"/>
  <c r="A1097" i="43"/>
  <c r="C1097" i="43" s="1"/>
  <c r="A1053" i="43"/>
  <c r="C1053" i="43" s="1"/>
  <c r="A956" i="43"/>
  <c r="C956" i="43" s="1"/>
  <c r="A1063" i="43"/>
  <c r="C1063" i="43" s="1"/>
  <c r="A909" i="43"/>
  <c r="B909" i="43" s="1"/>
  <c r="A1000" i="43"/>
  <c r="C1000" i="43" s="1"/>
  <c r="A1041" i="43"/>
  <c r="C1041" i="43" s="1"/>
  <c r="A1012" i="43"/>
  <c r="B1012" i="43" s="1"/>
  <c r="A987" i="43"/>
  <c r="B987" i="43" s="1"/>
  <c r="A861" i="43"/>
  <c r="B861" i="43" s="1"/>
  <c r="A981" i="43"/>
  <c r="C981" i="43" s="1"/>
  <c r="A1066" i="43"/>
  <c r="B1066" i="43" s="1"/>
  <c r="A1099" i="43"/>
  <c r="C1099" i="43" s="1"/>
  <c r="A1067" i="43"/>
  <c r="C1067" i="43" s="1"/>
  <c r="A1035" i="43"/>
  <c r="C1035" i="43" s="1"/>
  <c r="A979" i="43"/>
  <c r="B979" i="43" s="1"/>
  <c r="A945" i="43"/>
  <c r="C945" i="43" s="1"/>
  <c r="A999" i="43"/>
  <c r="C999" i="43" s="1"/>
  <c r="A967" i="43"/>
  <c r="C967" i="43" s="1"/>
  <c r="A792" i="43"/>
  <c r="B792" i="43" s="1"/>
  <c r="A1088" i="43"/>
  <c r="C1088" i="43" s="1"/>
  <c r="A1072" i="43"/>
  <c r="B1072" i="43" s="1"/>
  <c r="A1056" i="43"/>
  <c r="B1056" i="43" s="1"/>
  <c r="A1040" i="43"/>
  <c r="B1040" i="43" s="1"/>
  <c r="A1005" i="43"/>
  <c r="B1005" i="43" s="1"/>
  <c r="A912" i="43"/>
  <c r="B912" i="43" s="1"/>
  <c r="A917" i="43"/>
  <c r="C917" i="43" s="1"/>
  <c r="A853" i="43"/>
  <c r="C853" i="43" s="1"/>
  <c r="A1001" i="43"/>
  <c r="B1001" i="43" s="1"/>
  <c r="A776" i="43"/>
  <c r="C776" i="43" s="1"/>
  <c r="A1023" i="43"/>
  <c r="C1023" i="43" s="1"/>
  <c r="A991" i="43"/>
  <c r="C991" i="43" s="1"/>
  <c r="A959" i="43"/>
  <c r="C959" i="43" s="1"/>
  <c r="A1084" i="43"/>
  <c r="C1084" i="43" s="1"/>
  <c r="A1068" i="43"/>
  <c r="C1068" i="43" s="1"/>
  <c r="A1052" i="43"/>
  <c r="B1052" i="43" s="1"/>
  <c r="A1036" i="43"/>
  <c r="B1036" i="43" s="1"/>
  <c r="A789" i="43"/>
  <c r="C789" i="43" s="1"/>
  <c r="A989" i="43"/>
  <c r="B989" i="43" s="1"/>
  <c r="A529" i="43"/>
  <c r="B529" i="43" s="1"/>
  <c r="A1016" i="43"/>
  <c r="C1016" i="43" s="1"/>
  <c r="A848" i="43"/>
  <c r="C848" i="43" s="1"/>
  <c r="A901" i="43"/>
  <c r="C901" i="43" s="1"/>
  <c r="A837" i="43"/>
  <c r="B837" i="43" s="1"/>
  <c r="A985" i="43"/>
  <c r="B985" i="43" s="1"/>
  <c r="A680" i="43"/>
  <c r="C680" i="43" s="1"/>
  <c r="A587" i="43"/>
  <c r="B587" i="43" s="1"/>
  <c r="A1015" i="43"/>
  <c r="B1015" i="43" s="1"/>
  <c r="A983" i="43"/>
  <c r="C983" i="43" s="1"/>
  <c r="A951" i="43"/>
  <c r="C951" i="43" s="1"/>
  <c r="A1096" i="43"/>
  <c r="C1096" i="43" s="1"/>
  <c r="A1080" i="43"/>
  <c r="C1080" i="43" s="1"/>
  <c r="A1064" i="43"/>
  <c r="B1064" i="43" s="1"/>
  <c r="A1048" i="43"/>
  <c r="B1048" i="43" s="1"/>
  <c r="A1032" i="43"/>
  <c r="C1032" i="43" s="1"/>
  <c r="A773" i="43"/>
  <c r="C773" i="43" s="1"/>
  <c r="A973" i="43"/>
  <c r="C973" i="43" s="1"/>
  <c r="A984" i="43"/>
  <c r="B984" i="43" s="1"/>
  <c r="A885" i="43"/>
  <c r="C885" i="43" s="1"/>
  <c r="A821" i="43"/>
  <c r="C821" i="43" s="1"/>
  <c r="A1030" i="43"/>
  <c r="B1030" i="43" s="1"/>
  <c r="A969" i="43"/>
  <c r="B969" i="43" s="1"/>
  <c r="A1007" i="43"/>
  <c r="C1007" i="43" s="1"/>
  <c r="A975" i="43"/>
  <c r="B975" i="43" s="1"/>
  <c r="A943" i="43"/>
  <c r="B943" i="43" s="1"/>
  <c r="A1092" i="43"/>
  <c r="B1092" i="43" s="1"/>
  <c r="A1076" i="43"/>
  <c r="C1076" i="43" s="1"/>
  <c r="A1060" i="43"/>
  <c r="C1060" i="43" s="1"/>
  <c r="A1044" i="43"/>
  <c r="B1044" i="43" s="1"/>
  <c r="A784" i="43"/>
  <c r="B784" i="43" s="1"/>
  <c r="A1021" i="43"/>
  <c r="C1021" i="43" s="1"/>
  <c r="A957" i="43"/>
  <c r="C957" i="43" s="1"/>
  <c r="A952" i="43"/>
  <c r="C952" i="43" s="1"/>
  <c r="A933" i="43"/>
  <c r="C933" i="43" s="1"/>
  <c r="A869" i="43"/>
  <c r="B869" i="43" s="1"/>
  <c r="A805" i="43"/>
  <c r="C805" i="43" s="1"/>
  <c r="A1017" i="43"/>
  <c r="C1017" i="43" s="1"/>
  <c r="A953" i="43"/>
  <c r="C953" i="43" s="1"/>
  <c r="A913" i="43"/>
  <c r="B913" i="43" s="1"/>
  <c r="A881" i="43"/>
  <c r="B881" i="43" s="1"/>
  <c r="A849" i="43"/>
  <c r="C849" i="43" s="1"/>
  <c r="A817" i="43"/>
  <c r="B817" i="43" s="1"/>
  <c r="A785" i="43"/>
  <c r="C785" i="43" s="1"/>
  <c r="A712" i="43"/>
  <c r="C712" i="43" s="1"/>
  <c r="A505" i="43"/>
  <c r="B505" i="43" s="1"/>
  <c r="A934" i="43"/>
  <c r="B934" i="43" s="1"/>
  <c r="A918" i="43"/>
  <c r="C918" i="43" s="1"/>
  <c r="A902" i="43"/>
  <c r="C902" i="43" s="1"/>
  <c r="A886" i="43"/>
  <c r="C886" i="43" s="1"/>
  <c r="A870" i="43"/>
  <c r="C870" i="43" s="1"/>
  <c r="A854" i="43"/>
  <c r="C854" i="43" s="1"/>
  <c r="A838" i="43"/>
  <c r="B838" i="43" s="1"/>
  <c r="A822" i="43"/>
  <c r="B822" i="43" s="1"/>
  <c r="A806" i="43"/>
  <c r="B806" i="43" s="1"/>
  <c r="A790" i="43"/>
  <c r="B790" i="43" s="1"/>
  <c r="A774" i="43"/>
  <c r="C774" i="43" s="1"/>
  <c r="A756" i="43"/>
  <c r="B756" i="43" s="1"/>
  <c r="A740" i="43"/>
  <c r="C740" i="43" s="1"/>
  <c r="A724" i="43"/>
  <c r="B724" i="43" s="1"/>
  <c r="A608" i="43"/>
  <c r="C608" i="43" s="1"/>
  <c r="A1018" i="43"/>
  <c r="C1018" i="43" s="1"/>
  <c r="A1002" i="43"/>
  <c r="C1002" i="43" s="1"/>
  <c r="A986" i="43"/>
  <c r="C986" i="43" s="1"/>
  <c r="A970" i="43"/>
  <c r="C970" i="43" s="1"/>
  <c r="A954" i="43"/>
  <c r="B954" i="43" s="1"/>
  <c r="A937" i="43"/>
  <c r="C937" i="43" s="1"/>
  <c r="A905" i="43"/>
  <c r="C905" i="43" s="1"/>
  <c r="A873" i="43"/>
  <c r="B873" i="43" s="1"/>
  <c r="A841" i="43"/>
  <c r="C841" i="43" s="1"/>
  <c r="A809" i="43"/>
  <c r="C809" i="43" s="1"/>
  <c r="A777" i="43"/>
  <c r="C777" i="43" s="1"/>
  <c r="A704" i="43"/>
  <c r="C704" i="43" s="1"/>
  <c r="A593" i="43"/>
  <c r="C593" i="43" s="1"/>
  <c r="A513" i="43"/>
  <c r="B513" i="43" s="1"/>
  <c r="A755" i="43"/>
  <c r="C755" i="43" s="1"/>
  <c r="A763" i="43"/>
  <c r="C763" i="43" s="1"/>
  <c r="A930" i="43"/>
  <c r="C930" i="43" s="1"/>
  <c r="A914" i="43"/>
  <c r="C914" i="43" s="1"/>
  <c r="A898" i="43"/>
  <c r="C898" i="43" s="1"/>
  <c r="A882" i="43"/>
  <c r="C882" i="43" s="1"/>
  <c r="A866" i="43"/>
  <c r="C866" i="43" s="1"/>
  <c r="A850" i="43"/>
  <c r="C850" i="43" s="1"/>
  <c r="A834" i="43"/>
  <c r="C834" i="43" s="1"/>
  <c r="A818" i="43"/>
  <c r="C818" i="43" s="1"/>
  <c r="A802" i="43"/>
  <c r="C802" i="43" s="1"/>
  <c r="A786" i="43"/>
  <c r="C786" i="43" s="1"/>
  <c r="A770" i="43"/>
  <c r="C770" i="43" s="1"/>
  <c r="A768" i="43"/>
  <c r="C768" i="43" s="1"/>
  <c r="A752" i="43"/>
  <c r="C752" i="43" s="1"/>
  <c r="A736" i="43"/>
  <c r="C736" i="43" s="1"/>
  <c r="A720" i="43"/>
  <c r="B720" i="43" s="1"/>
  <c r="A672" i="43"/>
  <c r="C672" i="43" s="1"/>
  <c r="A675" i="43"/>
  <c r="C675" i="43" s="1"/>
  <c r="A845" i="43"/>
  <c r="C845" i="43" s="1"/>
  <c r="A1014" i="43"/>
  <c r="C1014" i="43" s="1"/>
  <c r="A998" i="43"/>
  <c r="C998" i="43" s="1"/>
  <c r="A982" i="43"/>
  <c r="C982" i="43" s="1"/>
  <c r="A966" i="43"/>
  <c r="B966" i="43" s="1"/>
  <c r="A940" i="43"/>
  <c r="C940" i="43" s="1"/>
  <c r="A767" i="43"/>
  <c r="C767" i="43" s="1"/>
  <c r="A929" i="43"/>
  <c r="C929" i="43" s="1"/>
  <c r="A897" i="43"/>
  <c r="C897" i="43" s="1"/>
  <c r="A865" i="43"/>
  <c r="C865" i="43" s="1"/>
  <c r="A833" i="43"/>
  <c r="C833" i="43" s="1"/>
  <c r="A801" i="43"/>
  <c r="B801" i="43" s="1"/>
  <c r="A696" i="43"/>
  <c r="C696" i="43" s="1"/>
  <c r="A942" i="43"/>
  <c r="C942" i="43" s="1"/>
  <c r="A926" i="43"/>
  <c r="C926" i="43" s="1"/>
  <c r="A910" i="43"/>
  <c r="C910" i="43" s="1"/>
  <c r="A894" i="43"/>
  <c r="C894" i="43" s="1"/>
  <c r="A878" i="43"/>
  <c r="B878" i="43" s="1"/>
  <c r="A862" i="43"/>
  <c r="C862" i="43" s="1"/>
  <c r="A846" i="43"/>
  <c r="C846" i="43" s="1"/>
  <c r="A830" i="43"/>
  <c r="C830" i="43" s="1"/>
  <c r="A814" i="43"/>
  <c r="C814" i="43" s="1"/>
  <c r="A798" i="43"/>
  <c r="C798" i="43" s="1"/>
  <c r="A782" i="43"/>
  <c r="C782" i="43" s="1"/>
  <c r="A764" i="43"/>
  <c r="B764" i="43" s="1"/>
  <c r="A748" i="43"/>
  <c r="B748" i="43" s="1"/>
  <c r="A732" i="43"/>
  <c r="C732" i="43" s="1"/>
  <c r="A716" i="43"/>
  <c r="C716" i="43" s="1"/>
  <c r="A829" i="43"/>
  <c r="B829" i="43" s="1"/>
  <c r="A1026" i="43"/>
  <c r="B1026" i="43" s="1"/>
  <c r="A1010" i="43"/>
  <c r="B1010" i="43" s="1"/>
  <c r="A994" i="43"/>
  <c r="B994" i="43" s="1"/>
  <c r="A978" i="43"/>
  <c r="B978" i="43" s="1"/>
  <c r="A962" i="43"/>
  <c r="B962" i="43" s="1"/>
  <c r="A932" i="43"/>
  <c r="B932" i="43" s="1"/>
  <c r="A921" i="43"/>
  <c r="C921" i="43" s="1"/>
  <c r="A889" i="43"/>
  <c r="C889" i="43" s="1"/>
  <c r="A857" i="43"/>
  <c r="C857" i="43" s="1"/>
  <c r="A825" i="43"/>
  <c r="B825" i="43" s="1"/>
  <c r="A793" i="43"/>
  <c r="B793" i="43" s="1"/>
  <c r="A688" i="43"/>
  <c r="C688" i="43" s="1"/>
  <c r="A656" i="43"/>
  <c r="C656" i="43" s="1"/>
  <c r="A659" i="43"/>
  <c r="C659" i="43" s="1"/>
  <c r="A938" i="43"/>
  <c r="C938" i="43" s="1"/>
  <c r="A922" i="43"/>
  <c r="C922" i="43" s="1"/>
  <c r="A906" i="43"/>
  <c r="B906" i="43" s="1"/>
  <c r="A890" i="43"/>
  <c r="C890" i="43" s="1"/>
  <c r="A874" i="43"/>
  <c r="C874" i="43" s="1"/>
  <c r="A858" i="43"/>
  <c r="C858" i="43" s="1"/>
  <c r="A842" i="43"/>
  <c r="C842" i="43" s="1"/>
  <c r="A826" i="43"/>
  <c r="B826" i="43" s="1"/>
  <c r="A810" i="43"/>
  <c r="C810" i="43" s="1"/>
  <c r="A794" i="43"/>
  <c r="C794" i="43" s="1"/>
  <c r="A778" i="43"/>
  <c r="C778" i="43" s="1"/>
  <c r="A760" i="43"/>
  <c r="B760" i="43" s="1"/>
  <c r="A744" i="43"/>
  <c r="C744" i="43" s="1"/>
  <c r="A728" i="43"/>
  <c r="C728" i="43" s="1"/>
  <c r="A631" i="43"/>
  <c r="C631" i="43" s="1"/>
  <c r="A561" i="43"/>
  <c r="C561" i="43" s="1"/>
  <c r="A813" i="43"/>
  <c r="C813" i="43" s="1"/>
  <c r="A1022" i="43"/>
  <c r="C1022" i="43" s="1"/>
  <c r="A1006" i="43"/>
  <c r="C1006" i="43" s="1"/>
  <c r="A990" i="43"/>
  <c r="C990" i="43" s="1"/>
  <c r="A974" i="43"/>
  <c r="C974" i="43" s="1"/>
  <c r="A958" i="43"/>
  <c r="C958" i="43" s="1"/>
  <c r="A908" i="43"/>
  <c r="B908" i="43" s="1"/>
  <c r="A946" i="43"/>
  <c r="B946" i="43" s="1"/>
  <c r="A916" i="43"/>
  <c r="C916" i="43" s="1"/>
  <c r="A884" i="43"/>
  <c r="C884" i="43" s="1"/>
  <c r="A852" i="43"/>
  <c r="C852" i="43" s="1"/>
  <c r="A820" i="43"/>
  <c r="C820" i="43" s="1"/>
  <c r="A788" i="43"/>
  <c r="B788" i="43" s="1"/>
  <c r="A939" i="43"/>
  <c r="C939" i="43" s="1"/>
  <c r="A923" i="43"/>
  <c r="C923" i="43" s="1"/>
  <c r="A907" i="43"/>
  <c r="C907" i="43" s="1"/>
  <c r="A891" i="43"/>
  <c r="B891" i="43" s="1"/>
  <c r="A875" i="43"/>
  <c r="C875" i="43" s="1"/>
  <c r="A859" i="43"/>
  <c r="C859" i="43" s="1"/>
  <c r="A843" i="43"/>
  <c r="B843" i="43" s="1"/>
  <c r="A827" i="43"/>
  <c r="C827" i="43" s="1"/>
  <c r="A811" i="43"/>
  <c r="C811" i="43" s="1"/>
  <c r="A795" i="43"/>
  <c r="B795" i="43" s="1"/>
  <c r="A779" i="43"/>
  <c r="C779" i="43" s="1"/>
  <c r="A769" i="43"/>
  <c r="C769" i="43" s="1"/>
  <c r="A753" i="43"/>
  <c r="C753" i="43" s="1"/>
  <c r="A737" i="43"/>
  <c r="B737" i="43" s="1"/>
  <c r="A721" i="43"/>
  <c r="C721" i="43" s="1"/>
  <c r="A705" i="43"/>
  <c r="C705" i="43" s="1"/>
  <c r="A689" i="43"/>
  <c r="C689" i="43" s="1"/>
  <c r="A684" i="43"/>
  <c r="B684" i="43" s="1"/>
  <c r="A754" i="43"/>
  <c r="C754" i="43" s="1"/>
  <c r="A738" i="43"/>
  <c r="C738" i="43" s="1"/>
  <c r="A722" i="43"/>
  <c r="C722" i="43" s="1"/>
  <c r="A706" i="43"/>
  <c r="C706" i="43" s="1"/>
  <c r="A628" i="43"/>
  <c r="C628" i="43" s="1"/>
  <c r="A739" i="43"/>
  <c r="B739" i="43" s="1"/>
  <c r="A723" i="43"/>
  <c r="B723" i="43" s="1"/>
  <c r="A707" i="43"/>
  <c r="C707" i="43" s="1"/>
  <c r="A691" i="43"/>
  <c r="C691" i="43" s="1"/>
  <c r="A664" i="43"/>
  <c r="B664" i="43" s="1"/>
  <c r="A600" i="43"/>
  <c r="C600" i="43" s="1"/>
  <c r="A667" i="43"/>
  <c r="B667" i="43" s="1"/>
  <c r="A537" i="43"/>
  <c r="B537" i="43" s="1"/>
  <c r="A876" i="43"/>
  <c r="B876" i="43" s="1"/>
  <c r="A844" i="43"/>
  <c r="B844" i="43" s="1"/>
  <c r="A812" i="43"/>
  <c r="B812" i="43" s="1"/>
  <c r="A780" i="43"/>
  <c r="B780" i="43" s="1"/>
  <c r="A935" i="43"/>
  <c r="C935" i="43" s="1"/>
  <c r="A919" i="43"/>
  <c r="C919" i="43" s="1"/>
  <c r="A903" i="43"/>
  <c r="C903" i="43" s="1"/>
  <c r="A887" i="43"/>
  <c r="C887" i="43" s="1"/>
  <c r="A871" i="43"/>
  <c r="B871" i="43" s="1"/>
  <c r="A855" i="43"/>
  <c r="C855" i="43" s="1"/>
  <c r="A839" i="43"/>
  <c r="C839" i="43" s="1"/>
  <c r="A823" i="43"/>
  <c r="B823" i="43" s="1"/>
  <c r="A807" i="43"/>
  <c r="C807" i="43" s="1"/>
  <c r="A791" i="43"/>
  <c r="B791" i="43" s="1"/>
  <c r="A775" i="43"/>
  <c r="B775" i="43" s="1"/>
  <c r="A765" i="43"/>
  <c r="C765" i="43" s="1"/>
  <c r="A749" i="43"/>
  <c r="B749" i="43" s="1"/>
  <c r="A733" i="43"/>
  <c r="C733" i="43" s="1"/>
  <c r="A717" i="43"/>
  <c r="C717" i="43" s="1"/>
  <c r="A701" i="43"/>
  <c r="C701" i="43" s="1"/>
  <c r="A685" i="43"/>
  <c r="C685" i="43" s="1"/>
  <c r="A708" i="43"/>
  <c r="C708" i="43" s="1"/>
  <c r="A624" i="43"/>
  <c r="C624" i="43" s="1"/>
  <c r="A623" i="43"/>
  <c r="C623" i="43" s="1"/>
  <c r="A545" i="43"/>
  <c r="C545" i="43" s="1"/>
  <c r="A766" i="43"/>
  <c r="C766" i="43" s="1"/>
  <c r="A750" i="43"/>
  <c r="C750" i="43" s="1"/>
  <c r="A734" i="43"/>
  <c r="C734" i="43" s="1"/>
  <c r="A718" i="43"/>
  <c r="C718" i="43" s="1"/>
  <c r="A702" i="43"/>
  <c r="C702" i="43" s="1"/>
  <c r="A644" i="43"/>
  <c r="C644" i="43" s="1"/>
  <c r="A647" i="43"/>
  <c r="C647" i="43" s="1"/>
  <c r="A564" i="43"/>
  <c r="C564" i="43" s="1"/>
  <c r="A508" i="43"/>
  <c r="B508" i="43" s="1"/>
  <c r="A751" i="43"/>
  <c r="C751" i="43" s="1"/>
  <c r="A735" i="43"/>
  <c r="C735" i="43" s="1"/>
  <c r="A719" i="43"/>
  <c r="C719" i="43" s="1"/>
  <c r="A703" i="43"/>
  <c r="C703" i="43" s="1"/>
  <c r="A687" i="43"/>
  <c r="B687" i="43" s="1"/>
  <c r="A616" i="43"/>
  <c r="C616" i="43" s="1"/>
  <c r="A521" i="43"/>
  <c r="C521" i="43" s="1"/>
  <c r="A900" i="43"/>
  <c r="C900" i="43" s="1"/>
  <c r="A868" i="43"/>
  <c r="C868" i="43" s="1"/>
  <c r="A836" i="43"/>
  <c r="B836" i="43" s="1"/>
  <c r="A804" i="43"/>
  <c r="C804" i="43" s="1"/>
  <c r="A772" i="43"/>
  <c r="C772" i="43" s="1"/>
  <c r="A931" i="43"/>
  <c r="C931" i="43" s="1"/>
  <c r="A915" i="43"/>
  <c r="C915" i="43" s="1"/>
  <c r="A899" i="43"/>
  <c r="C899" i="43" s="1"/>
  <c r="A883" i="43"/>
  <c r="C883" i="43" s="1"/>
  <c r="A867" i="43"/>
  <c r="C867" i="43" s="1"/>
  <c r="A851" i="43"/>
  <c r="B851" i="43" s="1"/>
  <c r="A835" i="43"/>
  <c r="C835" i="43" s="1"/>
  <c r="A819" i="43"/>
  <c r="B819" i="43" s="1"/>
  <c r="A803" i="43"/>
  <c r="C803" i="43" s="1"/>
  <c r="A787" i="43"/>
  <c r="C787" i="43" s="1"/>
  <c r="A771" i="43"/>
  <c r="B771" i="43" s="1"/>
  <c r="A761" i="43"/>
  <c r="B761" i="43" s="1"/>
  <c r="A745" i="43"/>
  <c r="B745" i="43" s="1"/>
  <c r="A729" i="43"/>
  <c r="C729" i="43" s="1"/>
  <c r="A713" i="43"/>
  <c r="C713" i="43" s="1"/>
  <c r="A697" i="43"/>
  <c r="C697" i="43" s="1"/>
  <c r="A681" i="43"/>
  <c r="C681" i="43" s="1"/>
  <c r="A700" i="43"/>
  <c r="C700" i="43" s="1"/>
  <c r="A594" i="43"/>
  <c r="C594" i="43" s="1"/>
  <c r="A762" i="43"/>
  <c r="C762" i="43" s="1"/>
  <c r="A746" i="43"/>
  <c r="C746" i="43" s="1"/>
  <c r="A730" i="43"/>
  <c r="C730" i="43" s="1"/>
  <c r="A714" i="43"/>
  <c r="C714" i="43" s="1"/>
  <c r="A698" i="43"/>
  <c r="C698" i="43" s="1"/>
  <c r="A660" i="43"/>
  <c r="C660" i="43" s="1"/>
  <c r="A596" i="43"/>
  <c r="C596" i="43" s="1"/>
  <c r="A663" i="43"/>
  <c r="C663" i="43" s="1"/>
  <c r="A615" i="43"/>
  <c r="C615" i="43" s="1"/>
  <c r="A532" i="43"/>
  <c r="C532" i="43" s="1"/>
  <c r="A501" i="43"/>
  <c r="C501" i="43" s="1"/>
  <c r="A747" i="43"/>
  <c r="C747" i="43" s="1"/>
  <c r="A731" i="43"/>
  <c r="B731" i="43" s="1"/>
  <c r="A715" i="43"/>
  <c r="B715" i="43" s="1"/>
  <c r="A699" i="43"/>
  <c r="C699" i="43" s="1"/>
  <c r="A683" i="43"/>
  <c r="C683" i="43" s="1"/>
  <c r="A632" i="43"/>
  <c r="B632" i="43" s="1"/>
  <c r="A585" i="43"/>
  <c r="C585" i="43" s="1"/>
  <c r="A569" i="43"/>
  <c r="C569" i="43" s="1"/>
  <c r="A950" i="43"/>
  <c r="C950" i="43" s="1"/>
  <c r="A924" i="43"/>
  <c r="C924" i="43" s="1"/>
  <c r="A892" i="43"/>
  <c r="C892" i="43" s="1"/>
  <c r="A860" i="43"/>
  <c r="C860" i="43" s="1"/>
  <c r="A828" i="43"/>
  <c r="C828" i="43" s="1"/>
  <c r="A796" i="43"/>
  <c r="C796" i="43" s="1"/>
  <c r="A927" i="43"/>
  <c r="B927" i="43" s="1"/>
  <c r="A911" i="43"/>
  <c r="B911" i="43" s="1"/>
  <c r="A895" i="43"/>
  <c r="B895" i="43" s="1"/>
  <c r="A879" i="43"/>
  <c r="C879" i="43" s="1"/>
  <c r="A863" i="43"/>
  <c r="C863" i="43" s="1"/>
  <c r="A847" i="43"/>
  <c r="C847" i="43" s="1"/>
  <c r="A831" i="43"/>
  <c r="C831" i="43" s="1"/>
  <c r="A815" i="43"/>
  <c r="C815" i="43" s="1"/>
  <c r="A799" i="43"/>
  <c r="C799" i="43" s="1"/>
  <c r="A783" i="43"/>
  <c r="C783" i="43" s="1"/>
  <c r="A759" i="43"/>
  <c r="C759" i="43" s="1"/>
  <c r="A757" i="43"/>
  <c r="C757" i="43" s="1"/>
  <c r="A741" i="43"/>
  <c r="C741" i="43" s="1"/>
  <c r="A725" i="43"/>
  <c r="B725" i="43" s="1"/>
  <c r="A709" i="43"/>
  <c r="B709" i="43" s="1"/>
  <c r="A693" i="43"/>
  <c r="B693" i="43" s="1"/>
  <c r="A692" i="43"/>
  <c r="B692" i="43" s="1"/>
  <c r="A758" i="43"/>
  <c r="C758" i="43" s="1"/>
  <c r="A742" i="43"/>
  <c r="C742" i="43" s="1"/>
  <c r="A726" i="43"/>
  <c r="C726" i="43" s="1"/>
  <c r="A710" i="43"/>
  <c r="C710" i="43" s="1"/>
  <c r="A676" i="43"/>
  <c r="C676" i="43" s="1"/>
  <c r="A612" i="43"/>
  <c r="C612" i="43" s="1"/>
  <c r="A679" i="43"/>
  <c r="C679" i="43" s="1"/>
  <c r="A607" i="43"/>
  <c r="C607" i="43" s="1"/>
  <c r="A743" i="43"/>
  <c r="C743" i="43" s="1"/>
  <c r="A727" i="43"/>
  <c r="C727" i="43" s="1"/>
  <c r="A711" i="43"/>
  <c r="C711" i="43" s="1"/>
  <c r="A695" i="43"/>
  <c r="B695" i="43" s="1"/>
  <c r="A648" i="43"/>
  <c r="C648" i="43" s="1"/>
  <c r="A651" i="43"/>
  <c r="C651" i="43" s="1"/>
  <c r="A627" i="43"/>
  <c r="C627" i="43" s="1"/>
  <c r="A599" i="43"/>
  <c r="C599" i="43" s="1"/>
  <c r="A553" i="43"/>
  <c r="B553" i="43" s="1"/>
  <c r="F3" i="43"/>
  <c r="Q500" i="43"/>
  <c r="AE500" i="43" s="1"/>
  <c r="F1" i="43"/>
  <c r="F2" i="43" s="1"/>
  <c r="A652" i="43"/>
  <c r="C652" i="43" s="1"/>
  <c r="A655" i="43"/>
  <c r="C655" i="43" s="1"/>
  <c r="A686" i="43"/>
  <c r="C686" i="43" s="1"/>
  <c r="A669" i="43"/>
  <c r="B669" i="43" s="1"/>
  <c r="A653" i="43"/>
  <c r="C653" i="43" s="1"/>
  <c r="A637" i="43"/>
  <c r="C637" i="43" s="1"/>
  <c r="A621" i="43"/>
  <c r="B621" i="43" s="1"/>
  <c r="A605" i="43"/>
  <c r="B605" i="43" s="1"/>
  <c r="A619" i="43"/>
  <c r="C619" i="43" s="1"/>
  <c r="A557" i="43"/>
  <c r="B557" i="43" s="1"/>
  <c r="A525" i="43"/>
  <c r="B525" i="43" s="1"/>
  <c r="A556" i="43"/>
  <c r="B556" i="43" s="1"/>
  <c r="A551" i="43"/>
  <c r="C551" i="43" s="1"/>
  <c r="A519" i="43"/>
  <c r="C519" i="43" s="1"/>
  <c r="A580" i="43"/>
  <c r="C580" i="43" s="1"/>
  <c r="A678" i="43"/>
  <c r="B678" i="43" s="1"/>
  <c r="A662" i="43"/>
  <c r="C662" i="43" s="1"/>
  <c r="A646" i="43"/>
  <c r="B646" i="43" s="1"/>
  <c r="A630" i="43"/>
  <c r="C630" i="43" s="1"/>
  <c r="A614" i="43"/>
  <c r="C614" i="43" s="1"/>
  <c r="A598" i="43"/>
  <c r="B598" i="43" s="1"/>
  <c r="A563" i="43"/>
  <c r="B563" i="43" s="1"/>
  <c r="A531" i="43"/>
  <c r="C531" i="43" s="1"/>
  <c r="A592" i="43"/>
  <c r="B592" i="43" s="1"/>
  <c r="A544" i="43"/>
  <c r="C544" i="43" s="1"/>
  <c r="A582" i="43"/>
  <c r="C582" i="43" s="1"/>
  <c r="A566" i="43"/>
  <c r="C566" i="43" s="1"/>
  <c r="A550" i="43"/>
  <c r="C550" i="43" s="1"/>
  <c r="A534" i="43"/>
  <c r="C534" i="43" s="1"/>
  <c r="A518" i="43"/>
  <c r="B518" i="43" s="1"/>
  <c r="H1" i="43"/>
  <c r="H2" i="43" s="1"/>
  <c r="H3" i="43"/>
  <c r="S500" i="43"/>
  <c r="AG500" i="43" s="1"/>
  <c r="A668" i="43"/>
  <c r="C668" i="43" s="1"/>
  <c r="A604" i="43"/>
  <c r="C604" i="43" s="1"/>
  <c r="A671" i="43"/>
  <c r="C671" i="43" s="1"/>
  <c r="A682" i="43"/>
  <c r="C682" i="43" s="1"/>
  <c r="A665" i="43"/>
  <c r="C665" i="43" s="1"/>
  <c r="A649" i="43"/>
  <c r="C649" i="43" s="1"/>
  <c r="A633" i="43"/>
  <c r="C633" i="43" s="1"/>
  <c r="A617" i="43"/>
  <c r="C617" i="43" s="1"/>
  <c r="A601" i="43"/>
  <c r="B601" i="43" s="1"/>
  <c r="A595" i="43"/>
  <c r="C595" i="43" s="1"/>
  <c r="A635" i="43"/>
  <c r="C635" i="43" s="1"/>
  <c r="A583" i="43"/>
  <c r="C583" i="43" s="1"/>
  <c r="A549" i="43"/>
  <c r="C549" i="43" s="1"/>
  <c r="A517" i="43"/>
  <c r="B517" i="43" s="1"/>
  <c r="A540" i="43"/>
  <c r="C540" i="43" s="1"/>
  <c r="A504" i="43"/>
  <c r="C504" i="43" s="1"/>
  <c r="A575" i="43"/>
  <c r="C575" i="43" s="1"/>
  <c r="A543" i="43"/>
  <c r="C543" i="43" s="1"/>
  <c r="A577" i="43"/>
  <c r="B577" i="43" s="1"/>
  <c r="A674" i="43"/>
  <c r="B674" i="43" s="1"/>
  <c r="A658" i="43"/>
  <c r="C658" i="43" s="1"/>
  <c r="A642" i="43"/>
  <c r="C642" i="43" s="1"/>
  <c r="A626" i="43"/>
  <c r="B626" i="43" s="1"/>
  <c r="A610" i="43"/>
  <c r="B610" i="43" s="1"/>
  <c r="A591" i="43"/>
  <c r="C591" i="43" s="1"/>
  <c r="A555" i="43"/>
  <c r="C555" i="43" s="1"/>
  <c r="A523" i="43"/>
  <c r="C523" i="43" s="1"/>
  <c r="A588" i="43"/>
  <c r="C588" i="43" s="1"/>
  <c r="A568" i="43"/>
  <c r="B568" i="43" s="1"/>
  <c r="A536" i="43"/>
  <c r="C536" i="43" s="1"/>
  <c r="A578" i="43"/>
  <c r="C578" i="43" s="1"/>
  <c r="A562" i="43"/>
  <c r="C562" i="43" s="1"/>
  <c r="A546" i="43"/>
  <c r="C546" i="43" s="1"/>
  <c r="A530" i="43"/>
  <c r="C530" i="43" s="1"/>
  <c r="A514" i="43"/>
  <c r="C514" i="43" s="1"/>
  <c r="A620" i="43"/>
  <c r="C620" i="43" s="1"/>
  <c r="A548" i="43"/>
  <c r="C548" i="43" s="1"/>
  <c r="A694" i="43"/>
  <c r="C694" i="43" s="1"/>
  <c r="A677" i="43"/>
  <c r="C677" i="43" s="1"/>
  <c r="A661" i="43"/>
  <c r="B661" i="43" s="1"/>
  <c r="A645" i="43"/>
  <c r="C645" i="43" s="1"/>
  <c r="A629" i="43"/>
  <c r="C629" i="43" s="1"/>
  <c r="A613" i="43"/>
  <c r="C613" i="43" s="1"/>
  <c r="A597" i="43"/>
  <c r="C597" i="43" s="1"/>
  <c r="A589" i="43"/>
  <c r="B589" i="43" s="1"/>
  <c r="A573" i="43"/>
  <c r="B573" i="43" s="1"/>
  <c r="A541" i="43"/>
  <c r="B541" i="43" s="1"/>
  <c r="A509" i="43"/>
  <c r="B509" i="43" s="1"/>
  <c r="A586" i="43"/>
  <c r="C586" i="43" s="1"/>
  <c r="A524" i="43"/>
  <c r="C524" i="43" s="1"/>
  <c r="G1" i="43"/>
  <c r="G2" i="43" s="1"/>
  <c r="R500" i="43"/>
  <c r="AF500" i="43" s="1"/>
  <c r="G3" i="43"/>
  <c r="A567" i="43"/>
  <c r="C567" i="43" s="1"/>
  <c r="A535" i="43"/>
  <c r="C535" i="43" s="1"/>
  <c r="A511" i="43"/>
  <c r="B511" i="43" s="1"/>
  <c r="A670" i="43"/>
  <c r="C670" i="43" s="1"/>
  <c r="A654" i="43"/>
  <c r="C654" i="43" s="1"/>
  <c r="A638" i="43"/>
  <c r="B638" i="43" s="1"/>
  <c r="A622" i="43"/>
  <c r="C622" i="43" s="1"/>
  <c r="A606" i="43"/>
  <c r="B606" i="43" s="1"/>
  <c r="A547" i="43"/>
  <c r="B547" i="43" s="1"/>
  <c r="A584" i="43"/>
  <c r="C584" i="43" s="1"/>
  <c r="A560" i="43"/>
  <c r="B560" i="43" s="1"/>
  <c r="A528" i="43"/>
  <c r="B528" i="43" s="1"/>
  <c r="A515" i="43"/>
  <c r="C515" i="43" s="1"/>
  <c r="A574" i="43"/>
  <c r="C574" i="43" s="1"/>
  <c r="A558" i="43"/>
  <c r="C558" i="43" s="1"/>
  <c r="A542" i="43"/>
  <c r="B542" i="43" s="1"/>
  <c r="A526" i="43"/>
  <c r="C526" i="43" s="1"/>
  <c r="A510" i="43"/>
  <c r="B510" i="43" s="1"/>
  <c r="A500" i="43"/>
  <c r="C500" i="43" s="1"/>
  <c r="E1" i="43"/>
  <c r="E2" i="43" s="1"/>
  <c r="P500" i="43"/>
  <c r="E3" i="43"/>
  <c r="A636" i="43"/>
  <c r="C636" i="43" s="1"/>
  <c r="A639" i="43"/>
  <c r="C639" i="43" s="1"/>
  <c r="A611" i="43"/>
  <c r="C611" i="43" s="1"/>
  <c r="A516" i="43"/>
  <c r="C516" i="43" s="1"/>
  <c r="A690" i="43"/>
  <c r="C690" i="43" s="1"/>
  <c r="A673" i="43"/>
  <c r="C673" i="43" s="1"/>
  <c r="A657" i="43"/>
  <c r="B657" i="43" s="1"/>
  <c r="A641" i="43"/>
  <c r="C641" i="43" s="1"/>
  <c r="A625" i="43"/>
  <c r="C625" i="43" s="1"/>
  <c r="A609" i="43"/>
  <c r="B609" i="43" s="1"/>
  <c r="A590" i="43"/>
  <c r="C590" i="43" s="1"/>
  <c r="A603" i="43"/>
  <c r="C603" i="43" s="1"/>
  <c r="A581" i="43"/>
  <c r="B581" i="43" s="1"/>
  <c r="A576" i="43"/>
  <c r="C576" i="43" s="1"/>
  <c r="A565" i="43"/>
  <c r="C565" i="43" s="1"/>
  <c r="A533" i="43"/>
  <c r="C533" i="43" s="1"/>
  <c r="A572" i="43"/>
  <c r="B572" i="43" s="1"/>
  <c r="A559" i="43"/>
  <c r="B559" i="43" s="1"/>
  <c r="A527" i="43"/>
  <c r="C527" i="43" s="1"/>
  <c r="A579" i="43"/>
  <c r="C579" i="43" s="1"/>
  <c r="A512" i="43"/>
  <c r="C512" i="43" s="1"/>
  <c r="A666" i="43"/>
  <c r="B666" i="43" s="1"/>
  <c r="A650" i="43"/>
  <c r="C650" i="43" s="1"/>
  <c r="A634" i="43"/>
  <c r="C634" i="43" s="1"/>
  <c r="A618" i="43"/>
  <c r="C618" i="43" s="1"/>
  <c r="A602" i="43"/>
  <c r="C602" i="43" s="1"/>
  <c r="A571" i="43"/>
  <c r="B571" i="43" s="1"/>
  <c r="A539" i="43"/>
  <c r="C539" i="43" s="1"/>
  <c r="A502" i="43"/>
  <c r="C502" i="43" s="1"/>
  <c r="A552" i="43"/>
  <c r="B552" i="43" s="1"/>
  <c r="A520" i="43"/>
  <c r="B520" i="43" s="1"/>
  <c r="A507" i="43"/>
  <c r="C507" i="43" s="1"/>
  <c r="A570" i="43"/>
  <c r="C570" i="43" s="1"/>
  <c r="A554" i="43"/>
  <c r="C554" i="43" s="1"/>
  <c r="A538" i="43"/>
  <c r="B538" i="43" s="1"/>
  <c r="A522" i="43"/>
  <c r="C522" i="43" s="1"/>
  <c r="A506" i="43"/>
  <c r="C506" i="43" s="1"/>
  <c r="A503" i="43"/>
  <c r="B503" i="43" s="1"/>
  <c r="C563" i="43"/>
  <c r="I1100" i="43"/>
  <c r="I1101" i="43"/>
  <c r="I1102" i="43"/>
  <c r="I506" i="43"/>
  <c r="I501" i="43"/>
  <c r="I509" i="43"/>
  <c r="I523" i="43"/>
  <c r="I539" i="43"/>
  <c r="I555" i="43"/>
  <c r="I571" i="43"/>
  <c r="I587" i="43"/>
  <c r="I603" i="43"/>
  <c r="I619" i="43"/>
  <c r="I635" i="43"/>
  <c r="I651" i="43"/>
  <c r="I667" i="43"/>
  <c r="I683" i="43"/>
  <c r="I699" i="43"/>
  <c r="I710" i="43"/>
  <c r="I718" i="43"/>
  <c r="I726" i="43"/>
  <c r="I734" i="43"/>
  <c r="I742" i="43"/>
  <c r="I750" i="43"/>
  <c r="I521" i="43"/>
  <c r="I537" i="43"/>
  <c r="I553" i="43"/>
  <c r="I569" i="43"/>
  <c r="I585" i="43"/>
  <c r="I601" i="43"/>
  <c r="I617" i="43"/>
  <c r="I633" i="43"/>
  <c r="I649" i="43"/>
  <c r="I665" i="43"/>
  <c r="I681" i="43"/>
  <c r="I697" i="43"/>
  <c r="I513" i="43"/>
  <c r="I528" i="43"/>
  <c r="I544" i="43"/>
  <c r="I560" i="43"/>
  <c r="I576" i="43"/>
  <c r="I592" i="43"/>
  <c r="I608" i="43"/>
  <c r="I624" i="43"/>
  <c r="I640" i="43"/>
  <c r="I656" i="43"/>
  <c r="I672" i="43"/>
  <c r="I688" i="43"/>
  <c r="I704" i="43"/>
  <c r="I715" i="43"/>
  <c r="I723" i="43"/>
  <c r="I731" i="43"/>
  <c r="I739" i="43"/>
  <c r="I747" i="43"/>
  <c r="I755" i="43"/>
  <c r="I526" i="43"/>
  <c r="I590" i="43"/>
  <c r="I654" i="43"/>
  <c r="I762" i="43"/>
  <c r="I778" i="43"/>
  <c r="I794" i="43"/>
  <c r="I810" i="43"/>
  <c r="I826" i="43"/>
  <c r="I842" i="43"/>
  <c r="I858" i="43"/>
  <c r="I866" i="43"/>
  <c r="I874" i="43"/>
  <c r="I882" i="43"/>
  <c r="I890" i="43"/>
  <c r="I898" i="43"/>
  <c r="I906" i="43"/>
  <c r="I914" i="43"/>
  <c r="I534" i="43"/>
  <c r="I598" i="43"/>
  <c r="I662" i="43"/>
  <c r="I760" i="43"/>
  <c r="I776" i="43"/>
  <c r="I792" i="43"/>
  <c r="I808" i="43"/>
  <c r="I824" i="43"/>
  <c r="I840" i="43"/>
  <c r="I542" i="43"/>
  <c r="I606" i="43"/>
  <c r="I670" i="43"/>
  <c r="I765" i="43"/>
  <c r="I781" i="43"/>
  <c r="I797" i="43"/>
  <c r="I813" i="43"/>
  <c r="I829" i="43"/>
  <c r="I845" i="43"/>
  <c r="I855" i="43"/>
  <c r="I863" i="43"/>
  <c r="I871" i="43"/>
  <c r="I879" i="43"/>
  <c r="I887" i="43"/>
  <c r="I895" i="43"/>
  <c r="I903" i="43"/>
  <c r="I911" i="43"/>
  <c r="I919" i="43"/>
  <c r="I541" i="43"/>
  <c r="I605" i="43"/>
  <c r="I669" i="43"/>
  <c r="I763" i="43"/>
  <c r="I779" i="43"/>
  <c r="I795" i="43"/>
  <c r="I811" i="43"/>
  <c r="I827" i="43"/>
  <c r="I843" i="43"/>
  <c r="I920" i="43"/>
  <c r="I934" i="43"/>
  <c r="I950" i="43"/>
  <c r="I966" i="43"/>
  <c r="I982" i="43"/>
  <c r="I998" i="43"/>
  <c r="I924" i="43"/>
  <c r="I940" i="43"/>
  <c r="I956" i="43"/>
  <c r="I972" i="43"/>
  <c r="I988" i="43"/>
  <c r="I1004" i="43"/>
  <c r="I1015" i="43"/>
  <c r="I1023" i="43"/>
  <c r="I1031" i="43"/>
  <c r="I1039" i="43"/>
  <c r="I1047" i="43"/>
  <c r="I1055" i="43"/>
  <c r="I1063" i="43"/>
  <c r="I1071" i="43"/>
  <c r="I1079" i="43"/>
  <c r="I1087" i="43"/>
  <c r="I937" i="43"/>
  <c r="I953" i="43"/>
  <c r="I969" i="43"/>
  <c r="I985" i="43"/>
  <c r="I1001" i="43"/>
  <c r="I927" i="43"/>
  <c r="I943" i="43"/>
  <c r="I959" i="43"/>
  <c r="I975" i="43"/>
  <c r="I991" i="43"/>
  <c r="I1007" i="43"/>
  <c r="I1014" i="43"/>
  <c r="I1022" i="43"/>
  <c r="I1030" i="43"/>
  <c r="I1038" i="43"/>
  <c r="I1046" i="43"/>
  <c r="I1054" i="43"/>
  <c r="I1062" i="43"/>
  <c r="I1070" i="43"/>
  <c r="I1086" i="43"/>
  <c r="I1099" i="43"/>
  <c r="I1088" i="43"/>
  <c r="I500" i="43"/>
  <c r="I508" i="43"/>
  <c r="I503" i="43"/>
  <c r="I511" i="43"/>
  <c r="I524" i="43"/>
  <c r="I540" i="43"/>
  <c r="I556" i="43"/>
  <c r="I572" i="43"/>
  <c r="I588" i="43"/>
  <c r="I604" i="43"/>
  <c r="I620" i="43"/>
  <c r="I636" i="43"/>
  <c r="I652" i="43"/>
  <c r="I668" i="43"/>
  <c r="I684" i="43"/>
  <c r="I700" i="43"/>
  <c r="I712" i="43"/>
  <c r="I720" i="43"/>
  <c r="I728" i="43"/>
  <c r="I736" i="43"/>
  <c r="I744" i="43"/>
  <c r="I752" i="43"/>
  <c r="I522" i="43"/>
  <c r="I538" i="43"/>
  <c r="I554" i="43"/>
  <c r="I570" i="43"/>
  <c r="I586" i="43"/>
  <c r="I602" i="43"/>
  <c r="I618" i="43"/>
  <c r="I634" i="43"/>
  <c r="I650" i="43"/>
  <c r="I666" i="43"/>
  <c r="I682" i="43"/>
  <c r="I698" i="43"/>
  <c r="I517" i="43"/>
  <c r="I535" i="43"/>
  <c r="I551" i="43"/>
  <c r="I567" i="43"/>
  <c r="I583" i="43"/>
  <c r="I599" i="43"/>
  <c r="I615" i="43"/>
  <c r="I631" i="43"/>
  <c r="I647" i="43"/>
  <c r="I663" i="43"/>
  <c r="I679" i="43"/>
  <c r="I695" i="43"/>
  <c r="I709" i="43"/>
  <c r="I717" i="43"/>
  <c r="I725" i="43"/>
  <c r="I733" i="43"/>
  <c r="I741" i="43"/>
  <c r="I749" i="43"/>
  <c r="I757" i="43"/>
  <c r="I549" i="43"/>
  <c r="I613" i="43"/>
  <c r="I677" i="43"/>
  <c r="I769" i="43"/>
  <c r="I785" i="43"/>
  <c r="I801" i="43"/>
  <c r="I817" i="43"/>
  <c r="I833" i="43"/>
  <c r="I849" i="43"/>
  <c r="I860" i="43"/>
  <c r="I868" i="43"/>
  <c r="I876" i="43"/>
  <c r="I884" i="43"/>
  <c r="I892" i="43"/>
  <c r="I900" i="43"/>
  <c r="I908" i="43"/>
  <c r="I916" i="43"/>
  <c r="I557" i="43"/>
  <c r="I621" i="43"/>
  <c r="I685" i="43"/>
  <c r="I767" i="43"/>
  <c r="I783" i="43"/>
  <c r="I799" i="43"/>
  <c r="I815" i="43"/>
  <c r="I831" i="43"/>
  <c r="I847" i="43"/>
  <c r="I565" i="43"/>
  <c r="I629" i="43"/>
  <c r="I693" i="43"/>
  <c r="I766" i="43"/>
  <c r="I782" i="43"/>
  <c r="I798" i="43"/>
  <c r="I814" i="43"/>
  <c r="I830" i="43"/>
  <c r="I846" i="43"/>
  <c r="I857" i="43"/>
  <c r="I865" i="43"/>
  <c r="I873" i="43"/>
  <c r="I881" i="43"/>
  <c r="I889" i="43"/>
  <c r="I897" i="43"/>
  <c r="I905" i="43"/>
  <c r="I913" i="43"/>
  <c r="I921" i="43"/>
  <c r="I550" i="43"/>
  <c r="I614" i="43"/>
  <c r="I678" i="43"/>
  <c r="I764" i="43"/>
  <c r="I780" i="43"/>
  <c r="I796" i="43"/>
  <c r="I812" i="43"/>
  <c r="I828" i="43"/>
  <c r="I844" i="43"/>
  <c r="I925" i="43"/>
  <c r="I941" i="43"/>
  <c r="I957" i="43"/>
  <c r="I973" i="43"/>
  <c r="I989" i="43"/>
  <c r="I1005" i="43"/>
  <c r="I931" i="43"/>
  <c r="I947" i="43"/>
  <c r="I963" i="43"/>
  <c r="I979" i="43"/>
  <c r="I995" i="43"/>
  <c r="I1009" i="43"/>
  <c r="I1017" i="43"/>
  <c r="I1025" i="43"/>
  <c r="I1033" i="43"/>
  <c r="I1041" i="43"/>
  <c r="I1049" i="43"/>
  <c r="I1057" i="43"/>
  <c r="I1065" i="43"/>
  <c r="I1073" i="43"/>
  <c r="I1081" i="43"/>
  <c r="I1089" i="43"/>
  <c r="I938" i="43"/>
  <c r="I954" i="43"/>
  <c r="I970" i="43"/>
  <c r="I986" i="43"/>
  <c r="I1002" i="43"/>
  <c r="I928" i="43"/>
  <c r="I944" i="43"/>
  <c r="I960" i="43"/>
  <c r="I976" i="43"/>
  <c r="I992" i="43"/>
  <c r="I1008" i="43"/>
  <c r="I1016" i="43"/>
  <c r="I1024" i="43"/>
  <c r="I1032" i="43"/>
  <c r="I1040" i="43"/>
  <c r="I1048" i="43"/>
  <c r="I1056" i="43"/>
  <c r="I1064" i="43"/>
  <c r="I1072" i="43"/>
  <c r="I1074" i="43"/>
  <c r="I1090" i="43"/>
  <c r="I1092" i="43"/>
  <c r="I1076" i="43"/>
  <c r="I1093" i="43"/>
  <c r="I502" i="43"/>
  <c r="I505" i="43"/>
  <c r="I515" i="43"/>
  <c r="I531" i="43"/>
  <c r="I547" i="43"/>
  <c r="I563" i="43"/>
  <c r="I579" i="43"/>
  <c r="I595" i="43"/>
  <c r="I611" i="43"/>
  <c r="I627" i="43"/>
  <c r="I643" i="43"/>
  <c r="I659" i="43"/>
  <c r="I675" i="43"/>
  <c r="I691" i="43"/>
  <c r="I707" i="43"/>
  <c r="I714" i="43"/>
  <c r="I722" i="43"/>
  <c r="I730" i="43"/>
  <c r="I738" i="43"/>
  <c r="I746" i="43"/>
  <c r="I512" i="43"/>
  <c r="I529" i="43"/>
  <c r="I545" i="43"/>
  <c r="I561" i="43"/>
  <c r="I577" i="43"/>
  <c r="I593" i="43"/>
  <c r="I609" i="43"/>
  <c r="I625" i="43"/>
  <c r="I641" i="43"/>
  <c r="I657" i="43"/>
  <c r="I673" i="43"/>
  <c r="I689" i="43"/>
  <c r="I705" i="43"/>
  <c r="I520" i="43"/>
  <c r="I536" i="43"/>
  <c r="I552" i="43"/>
  <c r="I568" i="43"/>
  <c r="I584" i="43"/>
  <c r="I600" i="43"/>
  <c r="I616" i="43"/>
  <c r="I632" i="43"/>
  <c r="I648" i="43"/>
  <c r="I664" i="43"/>
  <c r="I680" i="43"/>
  <c r="I696" i="43"/>
  <c r="I711" i="43"/>
  <c r="I719" i="43"/>
  <c r="I727" i="43"/>
  <c r="I735" i="43"/>
  <c r="I743" i="43"/>
  <c r="I751" i="43"/>
  <c r="I759" i="43"/>
  <c r="I558" i="43"/>
  <c r="I622" i="43"/>
  <c r="I686" i="43"/>
  <c r="I770" i="43"/>
  <c r="I786" i="43"/>
  <c r="I802" i="43"/>
  <c r="I818" i="43"/>
  <c r="I834" i="43"/>
  <c r="I850" i="43"/>
  <c r="I862" i="43"/>
  <c r="I870" i="43"/>
  <c r="I878" i="43"/>
  <c r="I886" i="43"/>
  <c r="I894" i="43"/>
  <c r="I902" i="43"/>
  <c r="I910" i="43"/>
  <c r="I918" i="43"/>
  <c r="I566" i="43"/>
  <c r="I630" i="43"/>
  <c r="I694" i="43"/>
  <c r="I768" i="43"/>
  <c r="I784" i="43"/>
  <c r="I800" i="43"/>
  <c r="I816" i="43"/>
  <c r="I832" i="43"/>
  <c r="I848" i="43"/>
  <c r="I574" i="43"/>
  <c r="I638" i="43"/>
  <c r="I702" i="43"/>
  <c r="I773" i="43"/>
  <c r="I789" i="43"/>
  <c r="I805" i="43"/>
  <c r="I821" i="43"/>
  <c r="I837" i="43"/>
  <c r="I853" i="43"/>
  <c r="I859" i="43"/>
  <c r="I867" i="43"/>
  <c r="I875" i="43"/>
  <c r="I883" i="43"/>
  <c r="I891" i="43"/>
  <c r="I899" i="43"/>
  <c r="I907" i="43"/>
  <c r="I915" i="43"/>
  <c r="I514" i="43"/>
  <c r="I573" i="43"/>
  <c r="I637" i="43"/>
  <c r="I701" i="43"/>
  <c r="I771" i="43"/>
  <c r="I787" i="43"/>
  <c r="I803" i="43"/>
  <c r="I819" i="43"/>
  <c r="I835" i="43"/>
  <c r="I851" i="43"/>
  <c r="I926" i="43"/>
  <c r="I942" i="43"/>
  <c r="I958" i="43"/>
  <c r="I974" i="43"/>
  <c r="I990" i="43"/>
  <c r="I1006" i="43"/>
  <c r="I932" i="43"/>
  <c r="I948" i="43"/>
  <c r="I964" i="43"/>
  <c r="I980" i="43"/>
  <c r="I996" i="43"/>
  <c r="I1011" i="43"/>
  <c r="I1019" i="43"/>
  <c r="I1027" i="43"/>
  <c r="I1035" i="43"/>
  <c r="I1043" i="43"/>
  <c r="I1051" i="43"/>
  <c r="I1059" i="43"/>
  <c r="I1067" i="43"/>
  <c r="I1075" i="43"/>
  <c r="I1083" i="43"/>
  <c r="I929" i="43"/>
  <c r="I945" i="43"/>
  <c r="I961" i="43"/>
  <c r="I977" i="43"/>
  <c r="I993" i="43"/>
  <c r="I935" i="43"/>
  <c r="I951" i="43"/>
  <c r="I967" i="43"/>
  <c r="I983" i="43"/>
  <c r="I999" i="43"/>
  <c r="I1010" i="43"/>
  <c r="I1018" i="43"/>
  <c r="I1026" i="43"/>
  <c r="I1034" i="43"/>
  <c r="I1042" i="43"/>
  <c r="I1050" i="43"/>
  <c r="I1058" i="43"/>
  <c r="I1066" i="43"/>
  <c r="I1094" i="43"/>
  <c r="I1078" i="43"/>
  <c r="I1091" i="43"/>
  <c r="I1096" i="43"/>
  <c r="I1080" i="43"/>
  <c r="I1097" i="43"/>
  <c r="I504" i="43"/>
  <c r="I507" i="43"/>
  <c r="I519" i="43"/>
  <c r="I532" i="43"/>
  <c r="I548" i="43"/>
  <c r="I564" i="43"/>
  <c r="I580" i="43"/>
  <c r="I596" i="43"/>
  <c r="I612" i="43"/>
  <c r="I628" i="43"/>
  <c r="I644" i="43"/>
  <c r="I660" i="43"/>
  <c r="I676" i="43"/>
  <c r="I692" i="43"/>
  <c r="I708" i="43"/>
  <c r="I716" i="43"/>
  <c r="I724" i="43"/>
  <c r="I732" i="43"/>
  <c r="I740" i="43"/>
  <c r="I748" i="43"/>
  <c r="I516" i="43"/>
  <c r="I530" i="43"/>
  <c r="I546" i="43"/>
  <c r="I562" i="43"/>
  <c r="I578" i="43"/>
  <c r="I594" i="43"/>
  <c r="I610" i="43"/>
  <c r="I626" i="43"/>
  <c r="I642" i="43"/>
  <c r="I658" i="43"/>
  <c r="I674" i="43"/>
  <c r="I690" i="43"/>
  <c r="I706" i="43"/>
  <c r="I527" i="43"/>
  <c r="I543" i="43"/>
  <c r="I559" i="43"/>
  <c r="I575" i="43"/>
  <c r="I591" i="43"/>
  <c r="I607" i="43"/>
  <c r="I623" i="43"/>
  <c r="I639" i="43"/>
  <c r="I655" i="43"/>
  <c r="I671" i="43"/>
  <c r="I687" i="43"/>
  <c r="I703" i="43"/>
  <c r="I713" i="43"/>
  <c r="I721" i="43"/>
  <c r="I729" i="43"/>
  <c r="I737" i="43"/>
  <c r="I745" i="43"/>
  <c r="I753" i="43"/>
  <c r="I510" i="43"/>
  <c r="I581" i="43"/>
  <c r="I645" i="43"/>
  <c r="I761" i="43"/>
  <c r="I777" i="43"/>
  <c r="I793" i="43"/>
  <c r="I809" i="43"/>
  <c r="I825" i="43"/>
  <c r="I841" i="43"/>
  <c r="I856" i="43"/>
  <c r="I864" i="43"/>
  <c r="I872" i="43"/>
  <c r="I880" i="43"/>
  <c r="I888" i="43"/>
  <c r="I896" i="43"/>
  <c r="I904" i="43"/>
  <c r="I912" i="43"/>
  <c r="I525" i="43"/>
  <c r="I589" i="43"/>
  <c r="I653" i="43"/>
  <c r="I758" i="43"/>
  <c r="I775" i="43"/>
  <c r="I791" i="43"/>
  <c r="I807" i="43"/>
  <c r="I823" i="43"/>
  <c r="I839" i="43"/>
  <c r="I533" i="43"/>
  <c r="I597" i="43"/>
  <c r="I661" i="43"/>
  <c r="I756" i="43"/>
  <c r="I774" i="43"/>
  <c r="I790" i="43"/>
  <c r="I806" i="43"/>
  <c r="I822" i="43"/>
  <c r="I838" i="43"/>
  <c r="I854" i="43"/>
  <c r="I861" i="43"/>
  <c r="I869" i="43"/>
  <c r="I877" i="43"/>
  <c r="I885" i="43"/>
  <c r="I893" i="43"/>
  <c r="I901" i="43"/>
  <c r="I909" i="43"/>
  <c r="I917" i="43"/>
  <c r="I518" i="43"/>
  <c r="I582" i="43"/>
  <c r="I646" i="43"/>
  <c r="I754" i="43"/>
  <c r="I772" i="43"/>
  <c r="I788" i="43"/>
  <c r="I804" i="43"/>
  <c r="I820" i="43"/>
  <c r="I836" i="43"/>
  <c r="I852" i="43"/>
  <c r="I933" i="43"/>
  <c r="I949" i="43"/>
  <c r="I965" i="43"/>
  <c r="I981" i="43"/>
  <c r="I997" i="43"/>
  <c r="I923" i="43"/>
  <c r="I939" i="43"/>
  <c r="I955" i="43"/>
  <c r="I971" i="43"/>
  <c r="I987" i="43"/>
  <c r="I1003" i="43"/>
  <c r="I1013" i="43"/>
  <c r="I1021" i="43"/>
  <c r="I1029" i="43"/>
  <c r="I1037" i="43"/>
  <c r="I1045" i="43"/>
  <c r="I1053" i="43"/>
  <c r="I1061" i="43"/>
  <c r="I1069" i="43"/>
  <c r="I1077" i="43"/>
  <c r="I1085" i="43"/>
  <c r="I930" i="43"/>
  <c r="I946" i="43"/>
  <c r="I962" i="43"/>
  <c r="I978" i="43"/>
  <c r="I994" i="43"/>
  <c r="I922" i="43"/>
  <c r="I936" i="43"/>
  <c r="I952" i="43"/>
  <c r="I968" i="43"/>
  <c r="I984" i="43"/>
  <c r="I1000" i="43"/>
  <c r="I1012" i="43"/>
  <c r="I1020" i="43"/>
  <c r="I1028" i="43"/>
  <c r="I1036" i="43"/>
  <c r="I1044" i="43"/>
  <c r="I1052" i="43"/>
  <c r="I1060" i="43"/>
  <c r="I1068" i="43"/>
  <c r="I1098" i="43"/>
  <c r="I1082" i="43"/>
  <c r="I1095" i="43"/>
  <c r="I1084" i="43"/>
  <c r="C518" i="43" l="1"/>
  <c r="I1" i="43"/>
  <c r="I2" i="43" s="1"/>
  <c r="I3" i="43"/>
  <c r="T500" i="43"/>
  <c r="AH500" i="43" s="1"/>
  <c r="FF2" i="42"/>
  <c r="FF3" i="42" s="1"/>
  <c r="C836" i="43"/>
  <c r="FG12" i="42"/>
  <c r="FG14" i="42"/>
  <c r="FG16" i="42"/>
  <c r="FG18" i="42"/>
  <c r="FG20" i="42"/>
  <c r="FG22" i="42"/>
  <c r="FG24" i="42"/>
  <c r="FG26" i="42"/>
  <c r="FG28" i="42"/>
  <c r="FG30" i="42"/>
  <c r="FG32" i="42"/>
  <c r="FG34" i="42"/>
  <c r="FG36" i="42"/>
  <c r="FG38" i="42"/>
  <c r="FG40" i="42"/>
  <c r="FG42" i="42"/>
  <c r="FG44" i="42"/>
  <c r="FG46" i="42"/>
  <c r="FG48" i="42"/>
  <c r="FG50" i="42"/>
  <c r="FG52" i="42"/>
  <c r="FG54" i="42"/>
  <c r="FG11" i="42"/>
  <c r="FG19" i="42"/>
  <c r="FG27" i="42"/>
  <c r="FG17" i="42"/>
  <c r="FG25" i="42"/>
  <c r="FG33" i="42"/>
  <c r="FG15" i="42"/>
  <c r="FG23" i="42"/>
  <c r="FG35" i="42"/>
  <c r="FG39" i="42"/>
  <c r="FG47" i="42"/>
  <c r="FG37" i="42"/>
  <c r="FG45" i="42"/>
  <c r="FG53" i="42"/>
  <c r="FG55" i="42"/>
  <c r="FG57" i="42"/>
  <c r="FG59" i="42"/>
  <c r="FG61" i="42"/>
  <c r="FG63" i="42"/>
  <c r="FG65" i="42"/>
  <c r="FG67" i="42"/>
  <c r="FG69" i="42"/>
  <c r="FG71" i="42"/>
  <c r="FG73" i="42"/>
  <c r="FG75" i="42"/>
  <c r="FG77" i="42"/>
  <c r="FG79" i="42"/>
  <c r="FG81" i="42"/>
  <c r="FG83" i="42"/>
  <c r="FG85" i="42"/>
  <c r="FG87" i="42"/>
  <c r="FG89" i="42"/>
  <c r="FG91" i="42"/>
  <c r="FG93" i="42"/>
  <c r="FG95" i="42"/>
  <c r="FG97" i="42"/>
  <c r="FG99" i="42"/>
  <c r="FG101" i="42"/>
  <c r="FG103" i="42"/>
  <c r="FG105" i="42"/>
  <c r="FG107" i="42"/>
  <c r="FG109" i="42"/>
  <c r="FG111" i="42"/>
  <c r="FG113" i="42"/>
  <c r="FG115" i="42"/>
  <c r="FG117" i="42"/>
  <c r="FG119" i="42"/>
  <c r="FG121" i="42"/>
  <c r="FG123" i="42"/>
  <c r="FG125" i="42"/>
  <c r="FG127" i="42"/>
  <c r="FG129" i="42"/>
  <c r="FG13" i="42"/>
  <c r="FG29" i="42"/>
  <c r="FG43" i="42"/>
  <c r="FG51" i="42"/>
  <c r="FG21" i="42"/>
  <c r="FG31" i="42"/>
  <c r="FG41" i="42"/>
  <c r="FG49" i="42"/>
  <c r="FG56" i="42"/>
  <c r="FG62" i="42"/>
  <c r="FG70" i="42"/>
  <c r="FG74" i="42"/>
  <c r="FG82" i="42"/>
  <c r="FG90" i="42"/>
  <c r="FG98" i="42"/>
  <c r="FG110" i="42"/>
  <c r="FG118" i="42"/>
  <c r="FG126" i="42"/>
  <c r="FG130" i="42"/>
  <c r="FG132" i="42"/>
  <c r="FG134" i="42"/>
  <c r="FG136" i="42"/>
  <c r="FG138" i="42"/>
  <c r="FG140" i="42"/>
  <c r="FG142" i="42"/>
  <c r="FG144" i="42"/>
  <c r="FG146" i="42"/>
  <c r="FG148" i="42"/>
  <c r="FG150" i="42"/>
  <c r="FG152" i="42"/>
  <c r="FG154" i="42"/>
  <c r="FG156" i="42"/>
  <c r="FG158" i="42"/>
  <c r="FG160" i="42"/>
  <c r="FG162" i="42"/>
  <c r="FG60" i="42"/>
  <c r="FG68" i="42"/>
  <c r="FG80" i="42"/>
  <c r="FG88" i="42"/>
  <c r="FG96" i="42"/>
  <c r="FG108" i="42"/>
  <c r="FG116" i="42"/>
  <c r="FG124" i="42"/>
  <c r="FG58" i="42"/>
  <c r="FG66" i="42"/>
  <c r="FG78" i="42"/>
  <c r="FG86" i="42"/>
  <c r="FG94" i="42"/>
  <c r="FG102" i="42"/>
  <c r="FG106" i="42"/>
  <c r="FG114" i="42"/>
  <c r="FG122" i="42"/>
  <c r="FG131" i="42"/>
  <c r="FG133" i="42"/>
  <c r="FG135" i="42"/>
  <c r="FG137" i="42"/>
  <c r="FG139" i="42"/>
  <c r="FG141" i="42"/>
  <c r="FG143" i="42"/>
  <c r="FG145" i="42"/>
  <c r="FG147" i="42"/>
  <c r="FG149" i="42"/>
  <c r="FG151" i="42"/>
  <c r="FG153" i="42"/>
  <c r="FG155" i="42"/>
  <c r="FG157" i="42"/>
  <c r="FG159" i="42"/>
  <c r="FG161" i="42"/>
  <c r="FG64" i="42"/>
  <c r="FG72" i="42"/>
  <c r="FG76" i="42"/>
  <c r="FG112" i="42"/>
  <c r="FG164" i="42"/>
  <c r="FG166" i="42"/>
  <c r="FG168" i="42"/>
  <c r="FG170" i="42"/>
  <c r="FG172" i="42"/>
  <c r="FG174" i="42"/>
  <c r="FG176" i="42"/>
  <c r="FG178" i="42"/>
  <c r="FG180" i="42"/>
  <c r="FG182" i="42"/>
  <c r="FG184" i="42"/>
  <c r="FG186" i="42"/>
  <c r="FG188" i="42"/>
  <c r="FG190" i="42"/>
  <c r="FG192" i="42"/>
  <c r="FG194" i="42"/>
  <c r="FG196" i="42"/>
  <c r="FG198" i="42"/>
  <c r="FG200" i="42"/>
  <c r="FG202" i="42"/>
  <c r="FG204" i="42"/>
  <c r="FG206" i="42"/>
  <c r="FG208" i="42"/>
  <c r="FG210" i="42"/>
  <c r="FG212" i="42"/>
  <c r="FG214" i="42"/>
  <c r="FG216" i="42"/>
  <c r="FG218" i="42"/>
  <c r="FG220" i="42"/>
  <c r="FG222" i="42"/>
  <c r="FG224" i="42"/>
  <c r="FG226" i="42"/>
  <c r="FG228" i="42"/>
  <c r="FG230" i="42"/>
  <c r="FG232" i="42"/>
  <c r="FG234" i="42"/>
  <c r="FG236" i="42"/>
  <c r="FG238" i="42"/>
  <c r="FG240" i="42"/>
  <c r="FG242" i="42"/>
  <c r="FG244" i="42"/>
  <c r="FG246" i="42"/>
  <c r="FG248" i="42"/>
  <c r="FG250" i="42"/>
  <c r="FG252" i="42"/>
  <c r="FG254" i="42"/>
  <c r="FG256" i="42"/>
  <c r="FG84" i="42"/>
  <c r="FG120" i="42"/>
  <c r="FG92" i="42"/>
  <c r="FG128" i="42"/>
  <c r="FG163" i="42"/>
  <c r="FG165" i="42"/>
  <c r="FG167" i="42"/>
  <c r="FG169" i="42"/>
  <c r="FG171" i="42"/>
  <c r="FG173" i="42"/>
  <c r="FG175" i="42"/>
  <c r="FG177" i="42"/>
  <c r="FG179" i="42"/>
  <c r="FG181" i="42"/>
  <c r="FG183" i="42"/>
  <c r="FG185" i="42"/>
  <c r="FG187" i="42"/>
  <c r="FG189" i="42"/>
  <c r="FG191" i="42"/>
  <c r="FG193" i="42"/>
  <c r="FG195" i="42"/>
  <c r="FG197" i="42"/>
  <c r="FG199" i="42"/>
  <c r="FG201" i="42"/>
  <c r="FG203" i="42"/>
  <c r="FG205" i="42"/>
  <c r="FG207" i="42"/>
  <c r="FG209" i="42"/>
  <c r="FG211" i="42"/>
  <c r="FG213" i="42"/>
  <c r="FG215" i="42"/>
  <c r="FG217" i="42"/>
  <c r="FG219" i="42"/>
  <c r="FG221" i="42"/>
  <c r="FG223" i="42"/>
  <c r="FG225" i="42"/>
  <c r="FG227" i="42"/>
  <c r="FG229" i="42"/>
  <c r="FG231" i="42"/>
  <c r="FG233" i="42"/>
  <c r="FG235" i="42"/>
  <c r="FG237" i="42"/>
  <c r="FG239" i="42"/>
  <c r="FG241" i="42"/>
  <c r="FG243" i="42"/>
  <c r="FG245" i="42"/>
  <c r="FG247" i="42"/>
  <c r="FG249" i="42"/>
  <c r="FG251" i="42"/>
  <c r="FG253" i="42"/>
  <c r="FG255" i="42"/>
  <c r="FG257" i="42"/>
  <c r="FG259" i="42"/>
  <c r="FG261" i="42"/>
  <c r="FG263" i="42"/>
  <c r="FG265" i="42"/>
  <c r="FG267" i="42"/>
  <c r="FG269" i="42"/>
  <c r="FG271" i="42"/>
  <c r="FG273" i="42"/>
  <c r="FG275" i="42"/>
  <c r="FG277" i="42"/>
  <c r="FG279" i="42"/>
  <c r="FG281" i="42"/>
  <c r="FG100" i="42"/>
  <c r="FG104" i="42"/>
  <c r="FG262" i="42"/>
  <c r="FG270" i="42"/>
  <c r="FG278" i="42"/>
  <c r="FG283" i="42"/>
  <c r="FG285" i="42"/>
  <c r="FG287" i="42"/>
  <c r="FG289" i="42"/>
  <c r="FG291" i="42"/>
  <c r="FG293" i="42"/>
  <c r="FG295" i="42"/>
  <c r="FG297" i="42"/>
  <c r="FG299" i="42"/>
  <c r="FG301" i="42"/>
  <c r="FG303" i="42"/>
  <c r="FG260" i="42"/>
  <c r="FG268" i="42"/>
  <c r="FG276" i="42"/>
  <c r="FG304" i="42"/>
  <c r="FG306" i="42"/>
  <c r="FG308" i="42"/>
  <c r="FG310" i="42"/>
  <c r="FG312" i="42"/>
  <c r="FG314" i="42"/>
  <c r="FG316" i="42"/>
  <c r="FG318" i="42"/>
  <c r="FG320" i="42"/>
  <c r="FG322" i="42"/>
  <c r="FG324" i="42"/>
  <c r="FG326" i="42"/>
  <c r="FG328" i="42"/>
  <c r="FG330" i="42"/>
  <c r="FG332" i="42"/>
  <c r="FG334" i="42"/>
  <c r="FG336" i="42"/>
  <c r="FG338" i="42"/>
  <c r="FG340" i="42"/>
  <c r="FG342" i="42"/>
  <c r="FG344" i="42"/>
  <c r="FG346" i="42"/>
  <c r="FG348" i="42"/>
  <c r="FG350" i="42"/>
  <c r="FG352" i="42"/>
  <c r="FG354" i="42"/>
  <c r="FG356" i="42"/>
  <c r="FG358" i="42"/>
  <c r="FG360" i="42"/>
  <c r="FG362" i="42"/>
  <c r="FG364" i="42"/>
  <c r="FG366" i="42"/>
  <c r="FG368" i="42"/>
  <c r="FG370" i="42"/>
  <c r="FG372" i="42"/>
  <c r="FG374" i="42"/>
  <c r="FG376" i="42"/>
  <c r="FG258" i="42"/>
  <c r="FG266" i="42"/>
  <c r="FG274" i="42"/>
  <c r="FG282" i="42"/>
  <c r="FG284" i="42"/>
  <c r="FG286" i="42"/>
  <c r="FG288" i="42"/>
  <c r="FG290" i="42"/>
  <c r="FG292" i="42"/>
  <c r="FG294" i="42"/>
  <c r="FG296" i="42"/>
  <c r="FG298" i="42"/>
  <c r="FG300" i="42"/>
  <c r="FG302" i="42"/>
  <c r="FG305" i="42"/>
  <c r="FG313" i="42"/>
  <c r="FG321" i="42"/>
  <c r="FG329" i="42"/>
  <c r="FG337" i="42"/>
  <c r="FG345" i="42"/>
  <c r="FG355" i="42"/>
  <c r="FG361" i="42"/>
  <c r="FG369" i="42"/>
  <c r="FG377" i="42"/>
  <c r="FG264" i="42"/>
  <c r="FG311" i="42"/>
  <c r="FG319" i="42"/>
  <c r="FG327" i="42"/>
  <c r="FG335" i="42"/>
  <c r="FG343" i="42"/>
  <c r="FG353" i="42"/>
  <c r="FG359" i="42"/>
  <c r="FG367" i="42"/>
  <c r="FG375" i="42"/>
  <c r="FG378" i="42"/>
  <c r="FG380" i="42"/>
  <c r="FG382" i="42"/>
  <c r="FG384" i="42"/>
  <c r="FG386" i="42"/>
  <c r="FG388" i="42"/>
  <c r="FG390" i="42"/>
  <c r="FG392" i="42"/>
  <c r="FG394" i="42"/>
  <c r="FG396" i="42"/>
  <c r="FG398" i="42"/>
  <c r="FG400" i="42"/>
  <c r="FG402" i="42"/>
  <c r="FG404" i="42"/>
  <c r="FG406" i="42"/>
  <c r="FG408" i="42"/>
  <c r="FG410" i="42"/>
  <c r="FG412" i="42"/>
  <c r="FG414" i="42"/>
  <c r="FG416" i="42"/>
  <c r="FG418" i="42"/>
  <c r="FG420" i="42"/>
  <c r="FG422" i="42"/>
  <c r="FG424" i="42"/>
  <c r="FG426" i="42"/>
  <c r="FG428" i="42"/>
  <c r="FG430" i="42"/>
  <c r="FG432" i="42"/>
  <c r="FG434" i="42"/>
  <c r="FG436" i="42"/>
  <c r="FG438" i="42"/>
  <c r="FG440" i="42"/>
  <c r="FG442" i="42"/>
  <c r="FG444" i="42"/>
  <c r="FG446" i="42"/>
  <c r="FG448" i="42"/>
  <c r="FG450" i="42"/>
  <c r="FG452" i="42"/>
  <c r="FG454" i="42"/>
  <c r="FG456" i="42"/>
  <c r="FG458" i="42"/>
  <c r="FG460" i="42"/>
  <c r="FG462" i="42"/>
  <c r="FG464" i="42"/>
  <c r="FG466" i="42"/>
  <c r="FG468" i="42"/>
  <c r="FG470" i="42"/>
  <c r="FG472" i="42"/>
  <c r="FG474" i="42"/>
  <c r="FG476" i="42"/>
  <c r="FG478" i="42"/>
  <c r="FG480" i="42"/>
  <c r="FG272" i="42"/>
  <c r="FG309" i="42"/>
  <c r="FG317" i="42"/>
  <c r="FG325" i="42"/>
  <c r="FG333" i="42"/>
  <c r="FG341" i="42"/>
  <c r="FG351" i="42"/>
  <c r="FG357" i="42"/>
  <c r="FG365" i="42"/>
  <c r="FG373" i="42"/>
  <c r="FG280" i="42"/>
  <c r="FG307" i="42"/>
  <c r="FG315" i="42"/>
  <c r="FG323" i="42"/>
  <c r="FG331" i="42"/>
  <c r="FG339" i="42"/>
  <c r="FG347" i="42"/>
  <c r="FG349" i="42"/>
  <c r="FG363" i="42"/>
  <c r="FG371" i="42"/>
  <c r="FG379" i="42"/>
  <c r="FG381" i="42"/>
  <c r="FG383" i="42"/>
  <c r="FG385" i="42"/>
  <c r="FG387" i="42"/>
  <c r="FG389" i="42"/>
  <c r="FG391" i="42"/>
  <c r="FG393" i="42"/>
  <c r="FG395" i="42"/>
  <c r="FG403" i="42"/>
  <c r="FG411" i="42"/>
  <c r="FG419" i="42"/>
  <c r="FG431" i="42"/>
  <c r="FG439" i="42"/>
  <c r="FG447" i="42"/>
  <c r="FG455" i="42"/>
  <c r="FG463" i="42"/>
  <c r="FG471" i="42"/>
  <c r="FG479" i="42"/>
  <c r="FG481" i="42"/>
  <c r="FG483" i="42"/>
  <c r="FG485" i="42"/>
  <c r="FG487" i="42"/>
  <c r="FG489" i="42"/>
  <c r="FG491" i="42"/>
  <c r="FG493" i="42"/>
  <c r="FG495" i="42"/>
  <c r="FG497" i="42"/>
  <c r="FG499" i="42"/>
  <c r="FG501" i="42"/>
  <c r="FG503" i="42"/>
  <c r="FG505" i="42"/>
  <c r="FG507" i="42"/>
  <c r="FG509" i="42"/>
  <c r="FG511" i="42"/>
  <c r="FG513" i="42"/>
  <c r="FG515" i="42"/>
  <c r="FG517" i="42"/>
  <c r="FG519" i="42"/>
  <c r="FG521" i="42"/>
  <c r="FG401" i="42"/>
  <c r="FG409" i="42"/>
  <c r="FG417" i="42"/>
  <c r="FG429" i="42"/>
  <c r="FG437" i="42"/>
  <c r="FG445" i="42"/>
  <c r="FG453" i="42"/>
  <c r="FG461" i="42"/>
  <c r="FG469" i="42"/>
  <c r="FG477" i="42"/>
  <c r="FG399" i="42"/>
  <c r="FG407" i="42"/>
  <c r="FG415" i="42"/>
  <c r="FG423" i="42"/>
  <c r="FG425" i="42"/>
  <c r="FG427" i="42"/>
  <c r="FG435" i="42"/>
  <c r="FG443" i="42"/>
  <c r="FG451" i="42"/>
  <c r="FG459" i="42"/>
  <c r="FG467" i="42"/>
  <c r="FG475" i="42"/>
  <c r="FG482" i="42"/>
  <c r="FG484" i="42"/>
  <c r="FG486" i="42"/>
  <c r="FG488" i="42"/>
  <c r="FG490" i="42"/>
  <c r="FG492" i="42"/>
  <c r="FG494" i="42"/>
  <c r="FG496" i="42"/>
  <c r="FG498" i="42"/>
  <c r="FG500" i="42"/>
  <c r="FG502" i="42"/>
  <c r="FG504" i="42"/>
  <c r="FG506" i="42"/>
  <c r="FG508" i="42"/>
  <c r="FG510" i="42"/>
  <c r="FG512" i="42"/>
  <c r="FG514" i="42"/>
  <c r="FG516" i="42"/>
  <c r="FG518" i="42"/>
  <c r="FG520" i="42"/>
  <c r="FG522" i="42"/>
  <c r="FG524" i="42"/>
  <c r="FG526" i="42"/>
  <c r="FG528" i="42"/>
  <c r="FG530" i="42"/>
  <c r="FG532" i="42"/>
  <c r="FG534" i="42"/>
  <c r="FG536" i="42"/>
  <c r="FG538" i="42"/>
  <c r="FG540" i="42"/>
  <c r="FG542" i="42"/>
  <c r="FG544" i="42"/>
  <c r="FG546" i="42"/>
  <c r="FG548" i="42"/>
  <c r="FG550" i="42"/>
  <c r="FG552" i="42"/>
  <c r="FG554" i="42"/>
  <c r="FG556" i="42"/>
  <c r="FG558" i="42"/>
  <c r="FG560" i="42"/>
  <c r="FG562" i="42"/>
  <c r="FG564" i="42"/>
  <c r="FG566" i="42"/>
  <c r="FG568" i="42"/>
  <c r="FG570" i="42"/>
  <c r="FG572" i="42"/>
  <c r="FG574" i="42"/>
  <c r="FG576" i="42"/>
  <c r="FG578" i="42"/>
  <c r="FG580" i="42"/>
  <c r="FG582" i="42"/>
  <c r="FG584" i="42"/>
  <c r="FG586" i="42"/>
  <c r="FG588" i="42"/>
  <c r="FG590" i="42"/>
  <c r="FG592" i="42"/>
  <c r="FG594" i="42"/>
  <c r="FG596" i="42"/>
  <c r="FG598" i="42"/>
  <c r="FG600" i="42"/>
  <c r="FG602" i="42"/>
  <c r="FG604" i="42"/>
  <c r="FG606" i="42"/>
  <c r="FG608" i="42"/>
  <c r="FG610" i="42"/>
  <c r="FG612" i="42"/>
  <c r="FG614" i="42"/>
  <c r="FG616" i="42"/>
  <c r="FG618" i="42"/>
  <c r="FG620" i="42"/>
  <c r="FG622" i="42"/>
  <c r="FG624" i="42"/>
  <c r="FG626" i="42"/>
  <c r="FG628" i="42"/>
  <c r="FG630" i="42"/>
  <c r="FG632" i="42"/>
  <c r="FG634" i="42"/>
  <c r="FG636" i="42"/>
  <c r="FG638" i="42"/>
  <c r="FG640" i="42"/>
  <c r="FG642" i="42"/>
  <c r="FG644" i="42"/>
  <c r="FG646" i="42"/>
  <c r="FG648" i="42"/>
  <c r="FG650" i="42"/>
  <c r="FG652" i="42"/>
  <c r="FG654" i="42"/>
  <c r="FG656" i="42"/>
  <c r="FG658" i="42"/>
  <c r="FG660" i="42"/>
  <c r="FG662" i="42"/>
  <c r="FG664" i="42"/>
  <c r="FG666" i="42"/>
  <c r="FG668" i="42"/>
  <c r="FG670" i="42"/>
  <c r="FG672" i="42"/>
  <c r="FG674" i="42"/>
  <c r="FG676" i="42"/>
  <c r="FG678" i="42"/>
  <c r="FG680" i="42"/>
  <c r="FG682" i="42"/>
  <c r="FG684" i="42"/>
  <c r="FG686" i="42"/>
  <c r="FG688" i="42"/>
  <c r="FG690" i="42"/>
  <c r="FG692" i="42"/>
  <c r="FG694" i="42"/>
  <c r="FG696" i="42"/>
  <c r="FG698" i="42"/>
  <c r="FG700" i="42"/>
  <c r="FG702" i="42"/>
  <c r="FG704" i="42"/>
  <c r="FG706" i="42"/>
  <c r="FG708" i="42"/>
  <c r="FG397" i="42"/>
  <c r="FG405" i="42"/>
  <c r="FG413" i="42"/>
  <c r="FG421" i="42"/>
  <c r="FG433" i="42"/>
  <c r="FG441" i="42"/>
  <c r="FG449" i="42"/>
  <c r="FG457" i="42"/>
  <c r="FG465" i="42"/>
  <c r="FG473" i="42"/>
  <c r="FG527" i="42"/>
  <c r="FG535" i="42"/>
  <c r="FG543" i="42"/>
  <c r="FG551" i="42"/>
  <c r="FG559" i="42"/>
  <c r="FG567" i="42"/>
  <c r="FG575" i="42"/>
  <c r="FG583" i="42"/>
  <c r="FG591" i="42"/>
  <c r="FG599" i="42"/>
  <c r="FG607" i="42"/>
  <c r="FG615" i="42"/>
  <c r="FG623" i="42"/>
  <c r="FG631" i="42"/>
  <c r="FG639" i="42"/>
  <c r="FG647" i="42"/>
  <c r="FG655" i="42"/>
  <c r="FG663" i="42"/>
  <c r="FG671" i="42"/>
  <c r="FG679" i="42"/>
  <c r="FG687" i="42"/>
  <c r="FG695" i="42"/>
  <c r="FG703" i="42"/>
  <c r="FG525" i="42"/>
  <c r="FG533" i="42"/>
  <c r="FG541" i="42"/>
  <c r="FG549" i="42"/>
  <c r="FG557" i="42"/>
  <c r="FG565" i="42"/>
  <c r="FG573" i="42"/>
  <c r="FG581" i="42"/>
  <c r="FG589" i="42"/>
  <c r="FG597" i="42"/>
  <c r="FG605" i="42"/>
  <c r="FG613" i="42"/>
  <c r="FG621" i="42"/>
  <c r="FG629" i="42"/>
  <c r="FG637" i="42"/>
  <c r="FG645" i="42"/>
  <c r="FG653" i="42"/>
  <c r="FG661" i="42"/>
  <c r="FG669" i="42"/>
  <c r="FG677" i="42"/>
  <c r="FG685" i="42"/>
  <c r="FG693" i="42"/>
  <c r="FG701" i="42"/>
  <c r="FG709" i="42"/>
  <c r="FG710" i="42"/>
  <c r="FG712" i="42"/>
  <c r="FG714" i="42"/>
  <c r="FG716" i="42"/>
  <c r="FG718" i="42"/>
  <c r="FG720" i="42"/>
  <c r="FG722" i="42"/>
  <c r="FG724" i="42"/>
  <c r="FG726" i="42"/>
  <c r="FG728" i="42"/>
  <c r="FG730" i="42"/>
  <c r="FG732" i="42"/>
  <c r="FG734" i="42"/>
  <c r="FG736" i="42"/>
  <c r="FG738" i="42"/>
  <c r="FG740" i="42"/>
  <c r="FG742" i="42"/>
  <c r="FG744" i="42"/>
  <c r="FG746" i="42"/>
  <c r="FG748" i="42"/>
  <c r="FG750" i="42"/>
  <c r="FG752" i="42"/>
  <c r="FG754" i="42"/>
  <c r="FG756" i="42"/>
  <c r="FG758" i="42"/>
  <c r="FG760" i="42"/>
  <c r="FG762" i="42"/>
  <c r="FG764" i="42"/>
  <c r="FG766" i="42"/>
  <c r="FG768" i="42"/>
  <c r="FG770" i="42"/>
  <c r="FG772" i="42"/>
  <c r="FG774" i="42"/>
  <c r="FG776" i="42"/>
  <c r="FG778" i="42"/>
  <c r="FG780" i="42"/>
  <c r="FG782" i="42"/>
  <c r="FG784" i="42"/>
  <c r="FG786" i="42"/>
  <c r="FG788" i="42"/>
  <c r="FG790" i="42"/>
  <c r="FG792" i="42"/>
  <c r="FG794" i="42"/>
  <c r="FG796" i="42"/>
  <c r="FG798" i="42"/>
  <c r="FG800" i="42"/>
  <c r="FG802" i="42"/>
  <c r="FG804" i="42"/>
  <c r="FG806" i="42"/>
  <c r="FG808" i="42"/>
  <c r="FG810" i="42"/>
  <c r="FG812" i="42"/>
  <c r="FG814" i="42"/>
  <c r="FG816" i="42"/>
  <c r="FG818" i="42"/>
  <c r="FG820" i="42"/>
  <c r="FG822" i="42"/>
  <c r="FG824" i="42"/>
  <c r="FG826" i="42"/>
  <c r="FG828" i="42"/>
  <c r="FG830" i="42"/>
  <c r="FG832" i="42"/>
  <c r="FG834" i="42"/>
  <c r="FG836" i="42"/>
  <c r="FG838" i="42"/>
  <c r="FG840" i="42"/>
  <c r="FG842" i="42"/>
  <c r="FG844" i="42"/>
  <c r="FG846" i="42"/>
  <c r="FG848" i="42"/>
  <c r="FG850" i="42"/>
  <c r="FG852" i="42"/>
  <c r="FG854" i="42"/>
  <c r="FG856" i="42"/>
  <c r="FG523" i="42"/>
  <c r="FG531" i="42"/>
  <c r="FG539" i="42"/>
  <c r="FG547" i="42"/>
  <c r="FG555" i="42"/>
  <c r="FG563" i="42"/>
  <c r="FG571" i="42"/>
  <c r="FG579" i="42"/>
  <c r="FG587" i="42"/>
  <c r="FG595" i="42"/>
  <c r="FG603" i="42"/>
  <c r="FG611" i="42"/>
  <c r="FG619" i="42"/>
  <c r="FG627" i="42"/>
  <c r="FG635" i="42"/>
  <c r="FG643" i="42"/>
  <c r="FG651" i="42"/>
  <c r="FG659" i="42"/>
  <c r="FG667" i="42"/>
  <c r="FG675" i="42"/>
  <c r="FG683" i="42"/>
  <c r="FG691" i="42"/>
  <c r="FG699" i="42"/>
  <c r="FG707" i="42"/>
  <c r="FG545" i="42"/>
  <c r="FG577" i="42"/>
  <c r="FG609" i="42"/>
  <c r="FG641" i="42"/>
  <c r="FG673" i="42"/>
  <c r="FG705" i="42"/>
  <c r="FG713" i="42"/>
  <c r="FG721" i="42"/>
  <c r="FG729" i="42"/>
  <c r="FG737" i="42"/>
  <c r="FG745" i="42"/>
  <c r="FG753" i="42"/>
  <c r="FG759" i="42"/>
  <c r="FG765" i="42"/>
  <c r="FG773" i="42"/>
  <c r="FG781" i="42"/>
  <c r="FG789" i="42"/>
  <c r="FG797" i="42"/>
  <c r="FG805" i="42"/>
  <c r="FG813" i="42"/>
  <c r="FG821" i="42"/>
  <c r="FG829" i="42"/>
  <c r="FG837" i="42"/>
  <c r="FG845" i="42"/>
  <c r="FG853" i="42"/>
  <c r="FG553" i="42"/>
  <c r="FG585" i="42"/>
  <c r="FG617" i="42"/>
  <c r="FG649" i="42"/>
  <c r="FG681" i="42"/>
  <c r="FG711" i="42"/>
  <c r="FG719" i="42"/>
  <c r="FG727" i="42"/>
  <c r="FG735" i="42"/>
  <c r="FG743" i="42"/>
  <c r="FG751" i="42"/>
  <c r="FG757" i="42"/>
  <c r="FG763" i="42"/>
  <c r="FG771" i="42"/>
  <c r="FG779" i="42"/>
  <c r="FG787" i="42"/>
  <c r="FG795" i="42"/>
  <c r="FG803" i="42"/>
  <c r="FG811" i="42"/>
  <c r="FG819" i="42"/>
  <c r="FG827" i="42"/>
  <c r="FG835" i="42"/>
  <c r="FG843" i="42"/>
  <c r="FG851" i="42"/>
  <c r="FG858" i="42"/>
  <c r="FG860" i="42"/>
  <c r="FG862" i="42"/>
  <c r="FG864" i="42"/>
  <c r="FG866" i="42"/>
  <c r="FG868" i="42"/>
  <c r="FG870" i="42"/>
  <c r="FG872" i="42"/>
  <c r="FG874" i="42"/>
  <c r="FG876" i="42"/>
  <c r="FG878" i="42"/>
  <c r="FG880" i="42"/>
  <c r="FG882" i="42"/>
  <c r="FG884" i="42"/>
  <c r="FG886" i="42"/>
  <c r="FG888" i="42"/>
  <c r="FG890" i="42"/>
  <c r="FG892" i="42"/>
  <c r="FG894" i="42"/>
  <c r="FG896" i="42"/>
  <c r="FG898" i="42"/>
  <c r="FG900" i="42"/>
  <c r="FG902" i="42"/>
  <c r="FG904" i="42"/>
  <c r="FG906" i="42"/>
  <c r="FG908" i="42"/>
  <c r="FG910" i="42"/>
  <c r="FG912" i="42"/>
  <c r="FG914" i="42"/>
  <c r="FG916" i="42"/>
  <c r="FG918" i="42"/>
  <c r="FG920" i="42"/>
  <c r="FG922" i="42"/>
  <c r="FG924" i="42"/>
  <c r="FG926" i="42"/>
  <c r="FG928" i="42"/>
  <c r="FG930" i="42"/>
  <c r="FG932" i="42"/>
  <c r="FG934" i="42"/>
  <c r="FG936" i="42"/>
  <c r="FG938" i="42"/>
  <c r="FG940" i="42"/>
  <c r="FG942" i="42"/>
  <c r="FG944" i="42"/>
  <c r="FG946" i="42"/>
  <c r="FG948" i="42"/>
  <c r="FG950" i="42"/>
  <c r="FG952" i="42"/>
  <c r="FG954" i="42"/>
  <c r="FG956" i="42"/>
  <c r="FG958" i="42"/>
  <c r="FG960" i="42"/>
  <c r="FG962" i="42"/>
  <c r="FG964" i="42"/>
  <c r="FG966" i="42"/>
  <c r="FG968" i="42"/>
  <c r="FG970" i="42"/>
  <c r="FG972" i="42"/>
  <c r="FG974" i="42"/>
  <c r="FG976" i="42"/>
  <c r="FG978" i="42"/>
  <c r="FG980" i="42"/>
  <c r="FG982" i="42"/>
  <c r="FG984" i="42"/>
  <c r="FG986" i="42"/>
  <c r="FG988" i="42"/>
  <c r="FG990" i="42"/>
  <c r="FG992" i="42"/>
  <c r="FG994" i="42"/>
  <c r="FG996" i="42"/>
  <c r="FG998" i="42"/>
  <c r="FG1000" i="42"/>
  <c r="FG1002" i="42"/>
  <c r="FG1004" i="42"/>
  <c r="FG1006" i="42"/>
  <c r="FG1008" i="42"/>
  <c r="FG529" i="42"/>
  <c r="FG561" i="42"/>
  <c r="FG593" i="42"/>
  <c r="FG625" i="42"/>
  <c r="FG657" i="42"/>
  <c r="FG689" i="42"/>
  <c r="FG717" i="42"/>
  <c r="FG725" i="42"/>
  <c r="FG733" i="42"/>
  <c r="FG741" i="42"/>
  <c r="FG749" i="42"/>
  <c r="FG769" i="42"/>
  <c r="FG777" i="42"/>
  <c r="FG785" i="42"/>
  <c r="FG793" i="42"/>
  <c r="FG801" i="42"/>
  <c r="FG809" i="42"/>
  <c r="FG817" i="42"/>
  <c r="FG825" i="42"/>
  <c r="FG833" i="42"/>
  <c r="FG841" i="42"/>
  <c r="FG849" i="42"/>
  <c r="FG537" i="42"/>
  <c r="FG569" i="42"/>
  <c r="FG601" i="42"/>
  <c r="FG633" i="42"/>
  <c r="FG665" i="42"/>
  <c r="FG697" i="42"/>
  <c r="FG715" i="42"/>
  <c r="FG723" i="42"/>
  <c r="FG731" i="42"/>
  <c r="FG739" i="42"/>
  <c r="FG747" i="42"/>
  <c r="FG755" i="42"/>
  <c r="FG761" i="42"/>
  <c r="FG767" i="42"/>
  <c r="FG775" i="42"/>
  <c r="FG783" i="42"/>
  <c r="FG791" i="42"/>
  <c r="FG799" i="42"/>
  <c r="FG807" i="42"/>
  <c r="FG815" i="42"/>
  <c r="FG823" i="42"/>
  <c r="FG831" i="42"/>
  <c r="FG839" i="42"/>
  <c r="FG847" i="42"/>
  <c r="FG855" i="42"/>
  <c r="FG857" i="42"/>
  <c r="FG859" i="42"/>
  <c r="FG861" i="42"/>
  <c r="FG863" i="42"/>
  <c r="FG865" i="42"/>
  <c r="FG867" i="42"/>
  <c r="FG869" i="42"/>
  <c r="FG871" i="42"/>
  <c r="FG873" i="42"/>
  <c r="FG875" i="42"/>
  <c r="FG877" i="42"/>
  <c r="FG879" i="42"/>
  <c r="FG881" i="42"/>
  <c r="FG883" i="42"/>
  <c r="FG889" i="42"/>
  <c r="FG897" i="42"/>
  <c r="FG905" i="42"/>
  <c r="FG913" i="42"/>
  <c r="FG921" i="42"/>
  <c r="FG929" i="42"/>
  <c r="FG937" i="42"/>
  <c r="FG945" i="42"/>
  <c r="FG953" i="42"/>
  <c r="FG961" i="42"/>
  <c r="FG969" i="42"/>
  <c r="FG977" i="42"/>
  <c r="FG985" i="42"/>
  <c r="FG993" i="42"/>
  <c r="FG1001" i="42"/>
  <c r="FG1009" i="42"/>
  <c r="FG1010" i="42"/>
  <c r="FG1012" i="42"/>
  <c r="FG1014" i="42"/>
  <c r="FG1016" i="42"/>
  <c r="FG1018" i="42"/>
  <c r="FG1020" i="42"/>
  <c r="FG1022" i="42"/>
  <c r="FG1024" i="42"/>
  <c r="FG1026" i="42"/>
  <c r="FG1028" i="42"/>
  <c r="FG1030" i="42"/>
  <c r="FG1032" i="42"/>
  <c r="FG1034" i="42"/>
  <c r="FG1036" i="42"/>
  <c r="FG1038" i="42"/>
  <c r="FG1040" i="42"/>
  <c r="FG1042" i="42"/>
  <c r="FG1044" i="42"/>
  <c r="FG1046" i="42"/>
  <c r="FG1048" i="42"/>
  <c r="FG1050" i="42"/>
  <c r="FG1052" i="42"/>
  <c r="FG1054" i="42"/>
  <c r="FG1056" i="42"/>
  <c r="FG1058" i="42"/>
  <c r="FG1060" i="42"/>
  <c r="FG1062" i="42"/>
  <c r="FG1064" i="42"/>
  <c r="FG1066" i="42"/>
  <c r="FG1068" i="42"/>
  <c r="FG1070" i="42"/>
  <c r="FG1072" i="42"/>
  <c r="FG1074" i="42"/>
  <c r="FG1076" i="42"/>
  <c r="FG1078" i="42"/>
  <c r="FG1080" i="42"/>
  <c r="FG1082" i="42"/>
  <c r="FG1084" i="42"/>
  <c r="FG1086" i="42"/>
  <c r="FG1088" i="42"/>
  <c r="FG1090" i="42"/>
  <c r="FG1092" i="42"/>
  <c r="FG1094" i="42"/>
  <c r="FG1096" i="42"/>
  <c r="FG1098" i="42"/>
  <c r="FG1100" i="42"/>
  <c r="FG1102" i="42"/>
  <c r="FG1104" i="42"/>
  <c r="FG887" i="42"/>
  <c r="FG895" i="42"/>
  <c r="FG903" i="42"/>
  <c r="FG911" i="42"/>
  <c r="FG919" i="42"/>
  <c r="FG927" i="42"/>
  <c r="FG935" i="42"/>
  <c r="FG943" i="42"/>
  <c r="FG951" i="42"/>
  <c r="FG959" i="42"/>
  <c r="FG967" i="42"/>
  <c r="FG975" i="42"/>
  <c r="FG983" i="42"/>
  <c r="FG991" i="42"/>
  <c r="FG999" i="42"/>
  <c r="FG1007" i="42"/>
  <c r="FG885" i="42"/>
  <c r="FG893" i="42"/>
  <c r="FG901" i="42"/>
  <c r="FG909" i="42"/>
  <c r="FG917" i="42"/>
  <c r="FG923" i="42"/>
  <c r="FG925" i="42"/>
  <c r="FG933" i="42"/>
  <c r="FG941" i="42"/>
  <c r="FG949" i="42"/>
  <c r="FG957" i="42"/>
  <c r="FG965" i="42"/>
  <c r="FG973" i="42"/>
  <c r="FG981" i="42"/>
  <c r="FG989" i="42"/>
  <c r="FG997" i="42"/>
  <c r="FG1005" i="42"/>
  <c r="FG1011" i="42"/>
  <c r="FG1013" i="42"/>
  <c r="FG1015" i="42"/>
  <c r="FG1017" i="42"/>
  <c r="FG1019" i="42"/>
  <c r="FG1021" i="42"/>
  <c r="FG1023" i="42"/>
  <c r="FG1025" i="42"/>
  <c r="FG1027" i="42"/>
  <c r="FG1029" i="42"/>
  <c r="FG1031" i="42"/>
  <c r="FG1033" i="42"/>
  <c r="FG1035" i="42"/>
  <c r="FG1037" i="42"/>
  <c r="FG1039" i="42"/>
  <c r="FG1041" i="42"/>
  <c r="FG1043" i="42"/>
  <c r="FG1045" i="42"/>
  <c r="FG1047" i="42"/>
  <c r="FG1049" i="42"/>
  <c r="FG1051" i="42"/>
  <c r="FG1053" i="42"/>
  <c r="FG1055" i="42"/>
  <c r="FG1057" i="42"/>
  <c r="FG1059" i="42"/>
  <c r="FG1061" i="42"/>
  <c r="FG1063" i="42"/>
  <c r="FG1065" i="42"/>
  <c r="FG1067" i="42"/>
  <c r="FG1069" i="42"/>
  <c r="FG1071" i="42"/>
  <c r="FG1073" i="42"/>
  <c r="FG1075" i="42"/>
  <c r="FG1077" i="42"/>
  <c r="FG1079" i="42"/>
  <c r="FG1081" i="42"/>
  <c r="FG1083" i="42"/>
  <c r="FG1085" i="42"/>
  <c r="FG1087" i="42"/>
  <c r="FG1089" i="42"/>
  <c r="FG1091" i="42"/>
  <c r="FG1093" i="42"/>
  <c r="FG1095" i="42"/>
  <c r="FG1097" i="42"/>
  <c r="FG1099" i="42"/>
  <c r="FG1101" i="42"/>
  <c r="FG1103" i="42"/>
  <c r="FG891" i="42"/>
  <c r="FG899" i="42"/>
  <c r="FG907" i="42"/>
  <c r="FG915" i="42"/>
  <c r="FG931" i="42"/>
  <c r="FG939" i="42"/>
  <c r="FG947" i="42"/>
  <c r="FG955" i="42"/>
  <c r="FG963" i="42"/>
  <c r="FG971" i="42"/>
  <c r="FG979" i="42"/>
  <c r="FG987" i="42"/>
  <c r="FG995" i="42"/>
  <c r="FG1003" i="42"/>
  <c r="FG10" i="42"/>
  <c r="FG2" i="42" s="1"/>
  <c r="FG3" i="42" s="1"/>
  <c r="I12" i="44"/>
  <c r="C932" i="43"/>
  <c r="C788" i="43"/>
  <c r="B668" i="43"/>
  <c r="C510" i="43"/>
  <c r="C646" i="43"/>
  <c r="C843" i="43"/>
  <c r="C547" i="43"/>
  <c r="B642" i="43"/>
  <c r="C568" i="43"/>
  <c r="C606" i="43"/>
  <c r="B584" i="43"/>
  <c r="C520" i="43"/>
  <c r="B653" i="43"/>
  <c r="B914" i="43"/>
  <c r="B703" i="43"/>
  <c r="B655" i="43"/>
  <c r="B1014" i="43"/>
  <c r="B902" i="43"/>
  <c r="B534" i="43"/>
  <c r="B1059" i="43"/>
  <c r="B602" i="43"/>
  <c r="B548" i="43"/>
  <c r="C985" i="43"/>
  <c r="B620" i="43"/>
  <c r="B532" i="43"/>
  <c r="B883" i="43"/>
  <c r="C812" i="43"/>
  <c r="B865" i="43"/>
  <c r="B905" i="43"/>
  <c r="C817" i="43"/>
  <c r="B590" i="43"/>
  <c r="B526" i="43"/>
  <c r="B578" i="43"/>
  <c r="B612" i="43"/>
  <c r="B858" i="43"/>
  <c r="C552" i="43"/>
  <c r="B603" i="43"/>
  <c r="C577" i="43"/>
  <c r="C592" i="43"/>
  <c r="B727" i="43"/>
  <c r="C927" i="43"/>
  <c r="B697" i="43"/>
  <c r="B867" i="43"/>
  <c r="B923" i="43"/>
  <c r="C720" i="43"/>
  <c r="B1083" i="43"/>
  <c r="C904" i="43"/>
  <c r="B747" i="43"/>
  <c r="B762" i="43"/>
  <c r="C748" i="43"/>
  <c r="C764" i="43"/>
  <c r="B967" i="43"/>
  <c r="B549" i="43"/>
  <c r="B607" i="43"/>
  <c r="B726" i="43"/>
  <c r="B741" i="43"/>
  <c r="B860" i="43"/>
  <c r="B900" i="43"/>
  <c r="C825" i="43"/>
  <c r="B929" i="43"/>
  <c r="B845" i="43"/>
  <c r="B1034" i="43"/>
  <c r="C1004" i="43"/>
  <c r="B633" i="43"/>
  <c r="C571" i="43"/>
  <c r="B523" i="43"/>
  <c r="C725" i="43"/>
  <c r="B681" i="43"/>
  <c r="B765" i="43"/>
  <c r="B990" i="43"/>
  <c r="B910" i="43"/>
  <c r="B818" i="43"/>
  <c r="B930" i="43"/>
  <c r="B1002" i="43"/>
  <c r="C505" i="43"/>
  <c r="B933" i="43"/>
  <c r="B1068" i="43"/>
  <c r="B1011" i="43"/>
  <c r="B920" i="43"/>
  <c r="E4" i="43"/>
  <c r="B597" i="43"/>
  <c r="B555" i="43"/>
  <c r="B551" i="43"/>
  <c r="C693" i="43"/>
  <c r="B660" i="43"/>
  <c r="B644" i="43"/>
  <c r="B738" i="43"/>
  <c r="B732" i="43"/>
  <c r="B798" i="43"/>
  <c r="B814" i="43"/>
  <c r="B830" i="43"/>
  <c r="B850" i="43"/>
  <c r="B593" i="43"/>
  <c r="C873" i="43"/>
  <c r="C980" i="43"/>
  <c r="C1025" i="43"/>
  <c r="B1024" i="43"/>
  <c r="B570" i="43"/>
  <c r="B618" i="43"/>
  <c r="B636" i="43"/>
  <c r="B524" i="43"/>
  <c r="B586" i="43"/>
  <c r="C589" i="43"/>
  <c r="B629" i="43"/>
  <c r="B543" i="43"/>
  <c r="C692" i="43"/>
  <c r="B799" i="43"/>
  <c r="C761" i="43"/>
  <c r="B772" i="43"/>
  <c r="B521" i="43"/>
  <c r="B750" i="43"/>
  <c r="B766" i="43"/>
  <c r="B545" i="43"/>
  <c r="C749" i="43"/>
  <c r="B887" i="43"/>
  <c r="C876" i="43"/>
  <c r="B691" i="43"/>
  <c r="B1006" i="43"/>
  <c r="B897" i="43"/>
  <c r="B768" i="43"/>
  <c r="B834" i="43"/>
  <c r="B763" i="43"/>
  <c r="B841" i="43"/>
  <c r="B986" i="43"/>
  <c r="C837" i="43"/>
  <c r="B1013" i="43"/>
  <c r="B1051" i="43"/>
  <c r="B1098" i="43"/>
  <c r="B1073" i="43"/>
  <c r="B1090" i="43"/>
  <c r="B1045" i="43"/>
  <c r="B673" i="43"/>
  <c r="C560" i="43"/>
  <c r="B527" i="43"/>
  <c r="B567" i="43"/>
  <c r="C661" i="43"/>
  <c r="B694" i="43"/>
  <c r="B583" i="43"/>
  <c r="H4" i="43"/>
  <c r="B828" i="43"/>
  <c r="B924" i="43"/>
  <c r="B729" i="43"/>
  <c r="C851" i="43"/>
  <c r="B564" i="43"/>
  <c r="C664" i="43"/>
  <c r="B974" i="43"/>
  <c r="B874" i="43"/>
  <c r="B889" i="43"/>
  <c r="B926" i="43"/>
  <c r="B767" i="43"/>
  <c r="B672" i="43"/>
  <c r="C724" i="43"/>
  <c r="C869" i="43"/>
  <c r="C984" i="43"/>
  <c r="C912" i="43"/>
  <c r="B1046" i="43"/>
  <c r="B1047" i="43"/>
  <c r="B1042" i="43"/>
  <c r="B554" i="43"/>
  <c r="B506" i="43"/>
  <c r="I4" i="43"/>
  <c r="B512" i="43"/>
  <c r="B533" i="43"/>
  <c r="C581" i="43"/>
  <c r="B515" i="43"/>
  <c r="C528" i="43"/>
  <c r="B588" i="43"/>
  <c r="B504" i="43"/>
  <c r="B671" i="43"/>
  <c r="B544" i="43"/>
  <c r="B662" i="43"/>
  <c r="C669" i="43"/>
  <c r="B701" i="43"/>
  <c r="C844" i="43"/>
  <c r="C537" i="43"/>
  <c r="C667" i="43"/>
  <c r="B820" i="43"/>
  <c r="C793" i="43"/>
  <c r="B921" i="43"/>
  <c r="B675" i="43"/>
  <c r="B1067" i="43"/>
  <c r="B1065" i="43"/>
  <c r="B1095" i="43"/>
  <c r="C1085" i="43"/>
  <c r="C1058" i="43"/>
  <c r="B992" i="43"/>
  <c r="B896" i="43"/>
  <c r="B955" i="43"/>
  <c r="B690" i="43"/>
  <c r="B654" i="43"/>
  <c r="B645" i="43"/>
  <c r="B530" i="43"/>
  <c r="B658" i="43"/>
  <c r="C674" i="43"/>
  <c r="B575" i="43"/>
  <c r="B595" i="43"/>
  <c r="B649" i="43"/>
  <c r="B614" i="43"/>
  <c r="B619" i="43"/>
  <c r="C621" i="43"/>
  <c r="B686" i="43"/>
  <c r="C553" i="43"/>
  <c r="B711" i="43"/>
  <c r="B831" i="43"/>
  <c r="B569" i="43"/>
  <c r="B615" i="43"/>
  <c r="B746" i="43"/>
  <c r="B685" i="43"/>
  <c r="B744" i="43"/>
  <c r="C760" i="43"/>
  <c r="C966" i="43"/>
  <c r="C513" i="43"/>
  <c r="C756" i="43"/>
  <c r="C1092" i="43"/>
  <c r="C943" i="43"/>
  <c r="C975" i="43"/>
  <c r="C1061" i="43"/>
  <c r="B968" i="43"/>
  <c r="C1070" i="43"/>
  <c r="C1087" i="43"/>
  <c r="B888" i="43"/>
  <c r="B643" i="43"/>
  <c r="B1038" i="43"/>
  <c r="C1089" i="43"/>
  <c r="B1003" i="43"/>
  <c r="B893" i="43"/>
  <c r="B507" i="43"/>
  <c r="C609" i="43"/>
  <c r="B611" i="43"/>
  <c r="B622" i="43"/>
  <c r="B670" i="43"/>
  <c r="B514" i="43"/>
  <c r="B536" i="43"/>
  <c r="C598" i="43"/>
  <c r="B648" i="43"/>
  <c r="C709" i="43"/>
  <c r="B759" i="43"/>
  <c r="B815" i="43"/>
  <c r="C895" i="43"/>
  <c r="B835" i="43"/>
  <c r="B915" i="43"/>
  <c r="B804" i="43"/>
  <c r="B751" i="43"/>
  <c r="B839" i="43"/>
  <c r="C780" i="43"/>
  <c r="B722" i="43"/>
  <c r="B754" i="43"/>
  <c r="C737" i="43"/>
  <c r="B827" i="43"/>
  <c r="B728" i="43"/>
  <c r="B857" i="43"/>
  <c r="B940" i="43"/>
  <c r="B770" i="43"/>
  <c r="B740" i="43"/>
  <c r="C881" i="43"/>
  <c r="C913" i="43"/>
  <c r="B1076" i="43"/>
  <c r="B973" i="43"/>
  <c r="B901" i="43"/>
  <c r="C1052" i="43"/>
  <c r="B1023" i="43"/>
  <c r="C792" i="43"/>
  <c r="B1063" i="43"/>
  <c r="C1082" i="43"/>
  <c r="B972" i="43"/>
  <c r="B1078" i="43"/>
  <c r="B960" i="43"/>
  <c r="B808" i="43"/>
  <c r="B880" i="43"/>
  <c r="C928" i="43"/>
  <c r="B566" i="43"/>
  <c r="B652" i="43"/>
  <c r="B742" i="43"/>
  <c r="B594" i="43"/>
  <c r="B849" i="43"/>
  <c r="B1096" i="43"/>
  <c r="C1036" i="43"/>
  <c r="C909" i="43"/>
  <c r="B1094" i="43"/>
  <c r="B877" i="43"/>
  <c r="C657" i="43"/>
  <c r="B500" i="43"/>
  <c r="T15" i="46"/>
  <c r="T20" i="46" s="1"/>
  <c r="T14" i="46"/>
  <c r="C511" i="43"/>
  <c r="B562" i="43"/>
  <c r="C610" i="43"/>
  <c r="C517" i="43"/>
  <c r="C601" i="43"/>
  <c r="B617" i="43"/>
  <c r="B682" i="43"/>
  <c r="B519" i="43"/>
  <c r="C605" i="43"/>
  <c r="B599" i="43"/>
  <c r="B651" i="43"/>
  <c r="C695" i="43"/>
  <c r="B676" i="43"/>
  <c r="B863" i="43"/>
  <c r="B683" i="43"/>
  <c r="B699" i="43"/>
  <c r="B596" i="43"/>
  <c r="B730" i="43"/>
  <c r="C745" i="43"/>
  <c r="C771" i="43"/>
  <c r="B803" i="43"/>
  <c r="C508" i="43"/>
  <c r="C878" i="43"/>
  <c r="B894" i="43"/>
  <c r="C801" i="43"/>
  <c r="B833" i="43"/>
  <c r="B898" i="43"/>
  <c r="B777" i="43"/>
  <c r="B809" i="43"/>
  <c r="B886" i="43"/>
  <c r="B785" i="43"/>
  <c r="B805" i="43"/>
  <c r="B1021" i="43"/>
  <c r="C784" i="43"/>
  <c r="C1044" i="43"/>
  <c r="B1060" i="43"/>
  <c r="B885" i="43"/>
  <c r="C1048" i="43"/>
  <c r="C1064" i="43"/>
  <c r="B1080" i="43"/>
  <c r="C1015" i="43"/>
  <c r="C587" i="43"/>
  <c r="B680" i="43"/>
  <c r="C529" i="43"/>
  <c r="C989" i="43"/>
  <c r="B789" i="43"/>
  <c r="B991" i="43"/>
  <c r="B917" i="43"/>
  <c r="C1005" i="43"/>
  <c r="C1040" i="43"/>
  <c r="C1056" i="43"/>
  <c r="C1072" i="43"/>
  <c r="B1088" i="43"/>
  <c r="C979" i="43"/>
  <c r="B1035" i="43"/>
  <c r="B1000" i="43"/>
  <c r="B1097" i="43"/>
  <c r="C1043" i="43"/>
  <c r="B1075" i="43"/>
  <c r="C800" i="43"/>
  <c r="B997" i="43"/>
  <c r="C1031" i="43"/>
  <c r="B840" i="43"/>
  <c r="C1009" i="43"/>
  <c r="B947" i="43"/>
  <c r="B824" i="43"/>
  <c r="C1033" i="43"/>
  <c r="B640" i="43"/>
  <c r="C963" i="43"/>
  <c r="C1027" i="43"/>
  <c r="B1091" i="43"/>
  <c r="B1020" i="43"/>
  <c r="B1019" i="43"/>
  <c r="B1054" i="43"/>
  <c r="B1057" i="43"/>
  <c r="B1037" i="43"/>
  <c r="B1077" i="43"/>
  <c r="B781" i="43"/>
  <c r="B1055" i="43"/>
  <c r="C1086" i="43"/>
  <c r="B936" i="43"/>
  <c r="B1069" i="43"/>
  <c r="C1008" i="43"/>
  <c r="C538" i="43"/>
  <c r="B502" i="43"/>
  <c r="B539" i="43"/>
  <c r="C666" i="43"/>
  <c r="B579" i="43"/>
  <c r="B576" i="43"/>
  <c r="B641" i="43"/>
  <c r="B639" i="43"/>
  <c r="C542" i="43"/>
  <c r="B574" i="43"/>
  <c r="C638" i="43"/>
  <c r="B535" i="43"/>
  <c r="G4" i="43"/>
  <c r="B677" i="43"/>
  <c r="B546" i="43"/>
  <c r="B591" i="43"/>
  <c r="C626" i="43"/>
  <c r="B540" i="43"/>
  <c r="B665" i="43"/>
  <c r="B604" i="43"/>
  <c r="B582" i="43"/>
  <c r="B630" i="43"/>
  <c r="C678" i="43"/>
  <c r="B580" i="43"/>
  <c r="C525" i="43"/>
  <c r="C557" i="43"/>
  <c r="B637" i="43"/>
  <c r="F4" i="43"/>
  <c r="B679" i="43"/>
  <c r="B758" i="43"/>
  <c r="B783" i="43"/>
  <c r="B847" i="43"/>
  <c r="C911" i="43"/>
  <c r="B892" i="43"/>
  <c r="B585" i="43"/>
  <c r="C632" i="43"/>
  <c r="C715" i="43"/>
  <c r="C731" i="43"/>
  <c r="B663" i="43"/>
  <c r="B714" i="43"/>
  <c r="B787" i="43"/>
  <c r="C819" i="43"/>
  <c r="B899" i="43"/>
  <c r="B616" i="43"/>
  <c r="C687" i="43"/>
  <c r="B719" i="43"/>
  <c r="B735" i="43"/>
  <c r="B647" i="43"/>
  <c r="B734" i="43"/>
  <c r="B624" i="43"/>
  <c r="B708" i="43"/>
  <c r="B733" i="43"/>
  <c r="C823" i="43"/>
  <c r="C871" i="43"/>
  <c r="B935" i="43"/>
  <c r="C723" i="43"/>
  <c r="C739" i="43"/>
  <c r="B706" i="43"/>
  <c r="C684" i="43"/>
  <c r="B705" i="43"/>
  <c r="B779" i="43"/>
  <c r="C795" i="43"/>
  <c r="B811" i="43"/>
  <c r="B875" i="43"/>
  <c r="C891" i="43"/>
  <c r="B907" i="43"/>
  <c r="B916" i="43"/>
  <c r="C946" i="43"/>
  <c r="C908" i="43"/>
  <c r="B958" i="43"/>
  <c r="B561" i="43"/>
  <c r="B631" i="43"/>
  <c r="B810" i="43"/>
  <c r="C826" i="43"/>
  <c r="B842" i="43"/>
  <c r="B656" i="43"/>
  <c r="B688" i="43"/>
  <c r="C962" i="43"/>
  <c r="C978" i="43"/>
  <c r="C994" i="43"/>
  <c r="C1010" i="43"/>
  <c r="C1026" i="43"/>
  <c r="C829" i="43"/>
  <c r="B716" i="43"/>
  <c r="B862" i="43"/>
  <c r="B696" i="43"/>
  <c r="B998" i="43"/>
  <c r="B752" i="43"/>
  <c r="B802" i="43"/>
  <c r="B882" i="43"/>
  <c r="B704" i="43"/>
  <c r="C954" i="43"/>
  <c r="B970" i="43"/>
  <c r="Q501" i="43"/>
  <c r="B774" i="43"/>
  <c r="C790" i="43"/>
  <c r="C806" i="43"/>
  <c r="C822" i="43"/>
  <c r="C838" i="43"/>
  <c r="B854" i="43"/>
  <c r="B870" i="43"/>
  <c r="C934" i="43"/>
  <c r="B712" i="43"/>
  <c r="B1017" i="43"/>
  <c r="B957" i="43"/>
  <c r="C969" i="43"/>
  <c r="C1030" i="43"/>
  <c r="B821" i="43"/>
  <c r="B1032" i="43"/>
  <c r="B983" i="43"/>
  <c r="B1016" i="43"/>
  <c r="B959" i="43"/>
  <c r="C1001" i="43"/>
  <c r="B853" i="43"/>
  <c r="B945" i="43"/>
  <c r="C1066" i="43"/>
  <c r="B981" i="43"/>
  <c r="C861" i="43"/>
  <c r="C987" i="43"/>
  <c r="C1012" i="43"/>
  <c r="B1041" i="43"/>
  <c r="B1053" i="43"/>
  <c r="B995" i="43"/>
  <c r="B1093" i="43"/>
  <c r="B925" i="43"/>
  <c r="C941" i="43"/>
  <c r="B1071" i="43"/>
  <c r="B996" i="43"/>
  <c r="C949" i="43"/>
  <c r="C797" i="43"/>
  <c r="C1039" i="43"/>
  <c r="C872" i="43"/>
  <c r="C964" i="43"/>
  <c r="C816" i="43"/>
  <c r="B1079" i="43"/>
  <c r="C856" i="43"/>
  <c r="C976" i="43"/>
  <c r="C1062" i="43"/>
  <c r="B988" i="43"/>
  <c r="B1049" i="43"/>
  <c r="B1074" i="43"/>
  <c r="C503" i="43"/>
  <c r="B522" i="43"/>
  <c r="B634" i="43"/>
  <c r="B650" i="43"/>
  <c r="C559" i="43"/>
  <c r="C572" i="43"/>
  <c r="B565" i="43"/>
  <c r="B625" i="43"/>
  <c r="B516" i="43"/>
  <c r="AD500" i="43"/>
  <c r="B558" i="43"/>
  <c r="C509" i="43"/>
  <c r="C541" i="43"/>
  <c r="C573" i="43"/>
  <c r="B635" i="43"/>
  <c r="P501" i="43"/>
  <c r="B718" i="43"/>
  <c r="B623" i="43"/>
  <c r="B717" i="43"/>
  <c r="C791" i="43"/>
  <c r="B807" i="43"/>
  <c r="B855" i="43"/>
  <c r="B919" i="43"/>
  <c r="B600" i="43"/>
  <c r="B707" i="43"/>
  <c r="B628" i="43"/>
  <c r="B689" i="43"/>
  <c r="B721" i="43"/>
  <c r="B769" i="43"/>
  <c r="B859" i="43"/>
  <c r="B884" i="43"/>
  <c r="B813" i="43"/>
  <c r="B794" i="43"/>
  <c r="C906" i="43"/>
  <c r="B922" i="43"/>
  <c r="B938" i="43"/>
  <c r="B659" i="43"/>
  <c r="B846" i="43"/>
  <c r="B942" i="43"/>
  <c r="B982" i="43"/>
  <c r="B736" i="43"/>
  <c r="B786" i="43"/>
  <c r="B866" i="43"/>
  <c r="B755" i="43"/>
  <c r="B937" i="43"/>
  <c r="B1018" i="43"/>
  <c r="B608" i="43"/>
  <c r="B918" i="43"/>
  <c r="B953" i="43"/>
  <c r="B952" i="43"/>
  <c r="B1007" i="43"/>
  <c r="B773" i="43"/>
  <c r="B951" i="43"/>
  <c r="B848" i="43"/>
  <c r="B1084" i="43"/>
  <c r="B776" i="43"/>
  <c r="B999" i="43"/>
  <c r="B1099" i="43"/>
  <c r="B956" i="43"/>
  <c r="B977" i="43"/>
  <c r="B948" i="43"/>
  <c r="B961" i="43"/>
  <c r="B993" i="43"/>
  <c r="B971" i="43"/>
  <c r="B1050" i="43"/>
  <c r="B1081" i="43"/>
  <c r="B965" i="43"/>
  <c r="B864" i="43"/>
  <c r="R501" i="43"/>
  <c r="B1029" i="43"/>
  <c r="B832" i="43"/>
  <c r="B1028" i="43"/>
  <c r="B944" i="43"/>
  <c r="B613" i="43"/>
  <c r="B550" i="43"/>
  <c r="B531" i="43"/>
  <c r="C556" i="43"/>
  <c r="B627" i="43"/>
  <c r="B743" i="43"/>
  <c r="B710" i="43"/>
  <c r="B757" i="43"/>
  <c r="B879" i="43"/>
  <c r="B796" i="43"/>
  <c r="B950" i="43"/>
  <c r="B501" i="43"/>
  <c r="B698" i="43"/>
  <c r="B700" i="43"/>
  <c r="B713" i="43"/>
  <c r="B931" i="43"/>
  <c r="B868" i="43"/>
  <c r="B702" i="43"/>
  <c r="C775" i="43"/>
  <c r="B903" i="43"/>
  <c r="B753" i="43"/>
  <c r="B939" i="43"/>
  <c r="B852" i="43"/>
  <c r="B1022" i="43"/>
  <c r="B778" i="43"/>
  <c r="B890" i="43"/>
  <c r="B782" i="43"/>
  <c r="T501" i="43"/>
  <c r="S501" i="43"/>
  <c r="J1102" i="43"/>
  <c r="J1101" i="43"/>
  <c r="J1100" i="43"/>
  <c r="J505" i="43"/>
  <c r="J513" i="43"/>
  <c r="J500" i="43"/>
  <c r="J508" i="43"/>
  <c r="J516" i="43"/>
  <c r="J524" i="43"/>
  <c r="J532" i="43"/>
  <c r="J540" i="43"/>
  <c r="J548" i="43"/>
  <c r="J556" i="43"/>
  <c r="J564" i="43"/>
  <c r="J572" i="43"/>
  <c r="J580" i="43"/>
  <c r="J588" i="43"/>
  <c r="J596" i="43"/>
  <c r="J604" i="43"/>
  <c r="J612" i="43"/>
  <c r="J620" i="43"/>
  <c r="J628" i="43"/>
  <c r="J636" i="43"/>
  <c r="J644" i="43"/>
  <c r="J652" i="43"/>
  <c r="J660" i="43"/>
  <c r="J668" i="43"/>
  <c r="J676" i="43"/>
  <c r="J684" i="43"/>
  <c r="J692" i="43"/>
  <c r="J700" i="43"/>
  <c r="J541" i="43"/>
  <c r="J573" i="43"/>
  <c r="J605" i="43"/>
  <c r="J637" i="43"/>
  <c r="J669" i="43"/>
  <c r="J701" i="43"/>
  <c r="J547" i="43"/>
  <c r="J579" i="43"/>
  <c r="J611" i="43"/>
  <c r="J643" i="43"/>
  <c r="J675" i="43"/>
  <c r="J707" i="43"/>
  <c r="J714" i="43"/>
  <c r="J722" i="43"/>
  <c r="J730" i="43"/>
  <c r="J738" i="43"/>
  <c r="J746" i="43"/>
  <c r="J754" i="43"/>
  <c r="J762" i="43"/>
  <c r="J770" i="43"/>
  <c r="J778" i="43"/>
  <c r="J786" i="43"/>
  <c r="J794" i="43"/>
  <c r="J802" i="43"/>
  <c r="J810" i="43"/>
  <c r="J818" i="43"/>
  <c r="J826" i="43"/>
  <c r="J834" i="43"/>
  <c r="J842" i="43"/>
  <c r="J850" i="43"/>
  <c r="J529" i="43"/>
  <c r="J561" i="43"/>
  <c r="J593" i="43"/>
  <c r="J625" i="43"/>
  <c r="J657" i="43"/>
  <c r="J689" i="43"/>
  <c r="J575" i="43"/>
  <c r="J703" i="43"/>
  <c r="J735" i="43"/>
  <c r="J763" i="43"/>
  <c r="J795" i="43"/>
  <c r="J827" i="43"/>
  <c r="J551" i="43"/>
  <c r="J679" i="43"/>
  <c r="J733" i="43"/>
  <c r="J761" i="43"/>
  <c r="J793" i="43"/>
  <c r="J825" i="43"/>
  <c r="J856" i="43"/>
  <c r="J864" i="43"/>
  <c r="J872" i="43"/>
  <c r="J880" i="43"/>
  <c r="J888" i="43"/>
  <c r="J896" i="43"/>
  <c r="J904" i="43"/>
  <c r="J912" i="43"/>
  <c r="J920" i="43"/>
  <c r="J928" i="43"/>
  <c r="J936" i="43"/>
  <c r="J944" i="43"/>
  <c r="J952" i="43"/>
  <c r="J960" i="43"/>
  <c r="J968" i="43"/>
  <c r="J976" i="43"/>
  <c r="J984" i="43"/>
  <c r="J992" i="43"/>
  <c r="J1000" i="43"/>
  <c r="J527" i="43"/>
  <c r="J655" i="43"/>
  <c r="J731" i="43"/>
  <c r="J775" i="43"/>
  <c r="J807" i="43"/>
  <c r="J839" i="43"/>
  <c r="J599" i="43"/>
  <c r="J713" i="43"/>
  <c r="J745" i="43"/>
  <c r="J773" i="43"/>
  <c r="J805" i="43"/>
  <c r="J837" i="43"/>
  <c r="J857" i="43"/>
  <c r="J865" i="43"/>
  <c r="J873" i="43"/>
  <c r="J881" i="43"/>
  <c r="J911" i="43"/>
  <c r="J943" i="43"/>
  <c r="J975" i="43"/>
  <c r="J1007" i="43"/>
  <c r="J1014" i="43"/>
  <c r="J1022" i="43"/>
  <c r="J1030" i="43"/>
  <c r="J1038" i="43"/>
  <c r="J1046" i="43"/>
  <c r="J1054" i="43"/>
  <c r="J1062" i="43"/>
  <c r="J1070" i="43"/>
  <c r="J1078" i="43"/>
  <c r="J1086" i="43"/>
  <c r="J1094" i="43"/>
  <c r="J909" i="43"/>
  <c r="J941" i="43"/>
  <c r="J973" i="43"/>
  <c r="J1005" i="43"/>
  <c r="J907" i="43"/>
  <c r="J931" i="43"/>
  <c r="J963" i="43"/>
  <c r="J995" i="43"/>
  <c r="J1013" i="43"/>
  <c r="J1021" i="43"/>
  <c r="J1029" i="43"/>
  <c r="J1037" i="43"/>
  <c r="J1045" i="43"/>
  <c r="J1053" i="43"/>
  <c r="J1061" i="43"/>
  <c r="J1069" i="43"/>
  <c r="J1077" i="43"/>
  <c r="J1085" i="43"/>
  <c r="J1093" i="43"/>
  <c r="J913" i="43"/>
  <c r="J953" i="43"/>
  <c r="J985" i="43"/>
  <c r="J507" i="43"/>
  <c r="J515" i="43"/>
  <c r="J502" i="43"/>
  <c r="J510" i="43"/>
  <c r="J518" i="43"/>
  <c r="J526" i="43"/>
  <c r="J534" i="43"/>
  <c r="J542" i="43"/>
  <c r="J550" i="43"/>
  <c r="J558" i="43"/>
  <c r="J566" i="43"/>
  <c r="J574" i="43"/>
  <c r="J582" i="43"/>
  <c r="J590" i="43"/>
  <c r="J598" i="43"/>
  <c r="J606" i="43"/>
  <c r="J614" i="43"/>
  <c r="J622" i="43"/>
  <c r="J630" i="43"/>
  <c r="J638" i="43"/>
  <c r="J646" i="43"/>
  <c r="J654" i="43"/>
  <c r="J662" i="43"/>
  <c r="J670" i="43"/>
  <c r="J678" i="43"/>
  <c r="J686" i="43"/>
  <c r="J694" i="43"/>
  <c r="J702" i="43"/>
  <c r="J549" i="43"/>
  <c r="J581" i="43"/>
  <c r="J613" i="43"/>
  <c r="J645" i="43"/>
  <c r="J677" i="43"/>
  <c r="J523" i="43"/>
  <c r="J555" i="43"/>
  <c r="J587" i="43"/>
  <c r="J619" i="43"/>
  <c r="J651" i="43"/>
  <c r="J683" i="43"/>
  <c r="J708" i="43"/>
  <c r="J716" i="43"/>
  <c r="J724" i="43"/>
  <c r="J732" i="43"/>
  <c r="J740" i="43"/>
  <c r="J748" i="43"/>
  <c r="J756" i="43"/>
  <c r="J764" i="43"/>
  <c r="J772" i="43"/>
  <c r="J780" i="43"/>
  <c r="J788" i="43"/>
  <c r="J796" i="43"/>
  <c r="J804" i="43"/>
  <c r="J812" i="43"/>
  <c r="J820" i="43"/>
  <c r="J828" i="43"/>
  <c r="J836" i="43"/>
  <c r="J844" i="43"/>
  <c r="J852" i="43"/>
  <c r="J537" i="43"/>
  <c r="J569" i="43"/>
  <c r="J601" i="43"/>
  <c r="J633" i="43"/>
  <c r="J665" i="43"/>
  <c r="J697" i="43"/>
  <c r="J607" i="43"/>
  <c r="J711" i="43"/>
  <c r="J743" i="43"/>
  <c r="J771" i="43"/>
  <c r="J803" i="43"/>
  <c r="J835" i="43"/>
  <c r="J583" i="43"/>
  <c r="J709" i="43"/>
  <c r="J741" i="43"/>
  <c r="J769" i="43"/>
  <c r="J801" i="43"/>
  <c r="J833" i="43"/>
  <c r="J858" i="43"/>
  <c r="J866" i="43"/>
  <c r="J874" i="43"/>
  <c r="J882" i="43"/>
  <c r="J890" i="43"/>
  <c r="J898" i="43"/>
  <c r="J906" i="43"/>
  <c r="J914" i="43"/>
  <c r="J922" i="43"/>
  <c r="J930" i="43"/>
  <c r="J938" i="43"/>
  <c r="J946" i="43"/>
  <c r="J954" i="43"/>
  <c r="J962" i="43"/>
  <c r="J970" i="43"/>
  <c r="J978" i="43"/>
  <c r="J986" i="43"/>
  <c r="J994" i="43"/>
  <c r="J1002" i="43"/>
  <c r="J559" i="43"/>
  <c r="J687" i="43"/>
  <c r="J739" i="43"/>
  <c r="J783" i="43"/>
  <c r="J815" i="43"/>
  <c r="J847" i="43"/>
  <c r="J631" i="43"/>
  <c r="J721" i="43"/>
  <c r="J753" i="43"/>
  <c r="J781" i="43"/>
  <c r="J813" i="43"/>
  <c r="J845" i="43"/>
  <c r="J859" i="43"/>
  <c r="J867" i="43"/>
  <c r="J875" i="43"/>
  <c r="J887" i="43"/>
  <c r="J919" i="43"/>
  <c r="J951" i="43"/>
  <c r="J983" i="43"/>
  <c r="J1008" i="43"/>
  <c r="J1016" i="43"/>
  <c r="J1024" i="43"/>
  <c r="J1032" i="43"/>
  <c r="J1040" i="43"/>
  <c r="J1048" i="43"/>
  <c r="J1056" i="43"/>
  <c r="J1064" i="43"/>
  <c r="J1072" i="43"/>
  <c r="J1080" i="43"/>
  <c r="J1088" i="43"/>
  <c r="J1096" i="43"/>
  <c r="J885" i="43"/>
  <c r="J917" i="43"/>
  <c r="J949" i="43"/>
  <c r="J981" i="43"/>
  <c r="J883" i="43"/>
  <c r="J915" i="43"/>
  <c r="J939" i="43"/>
  <c r="J971" i="43"/>
  <c r="J1003" i="43"/>
  <c r="J1015" i="43"/>
  <c r="J1023" i="43"/>
  <c r="J1031" i="43"/>
  <c r="J1039" i="43"/>
  <c r="J1047" i="43"/>
  <c r="J1055" i="43"/>
  <c r="J1063" i="43"/>
  <c r="J1071" i="43"/>
  <c r="J1079" i="43"/>
  <c r="J1087" i="43"/>
  <c r="J1095" i="43"/>
  <c r="J889" i="43"/>
  <c r="J929" i="43"/>
  <c r="J961" i="43"/>
  <c r="J993" i="43"/>
  <c r="J501" i="43"/>
  <c r="J509" i="43"/>
  <c r="J517" i="43"/>
  <c r="J504" i="43"/>
  <c r="J512" i="43"/>
  <c r="J520" i="43"/>
  <c r="J528" i="43"/>
  <c r="J536" i="43"/>
  <c r="J544" i="43"/>
  <c r="J552" i="43"/>
  <c r="J560" i="43"/>
  <c r="J568" i="43"/>
  <c r="J576" i="43"/>
  <c r="J584" i="43"/>
  <c r="J592" i="43"/>
  <c r="J600" i="43"/>
  <c r="J608" i="43"/>
  <c r="J616" i="43"/>
  <c r="J624" i="43"/>
  <c r="J632" i="43"/>
  <c r="J640" i="43"/>
  <c r="J648" i="43"/>
  <c r="J656" i="43"/>
  <c r="J664" i="43"/>
  <c r="J672" i="43"/>
  <c r="J680" i="43"/>
  <c r="J688" i="43"/>
  <c r="J696" i="43"/>
  <c r="J704" i="43"/>
  <c r="J525" i="43"/>
  <c r="J557" i="43"/>
  <c r="J589" i="43"/>
  <c r="J621" i="43"/>
  <c r="J653" i="43"/>
  <c r="J685" i="43"/>
  <c r="J531" i="43"/>
  <c r="J563" i="43"/>
  <c r="J595" i="43"/>
  <c r="J627" i="43"/>
  <c r="J659" i="43"/>
  <c r="J691" i="43"/>
  <c r="J710" i="43"/>
  <c r="J718" i="43"/>
  <c r="J726" i="43"/>
  <c r="J734" i="43"/>
  <c r="J742" i="43"/>
  <c r="J750" i="43"/>
  <c r="J758" i="43"/>
  <c r="J766" i="43"/>
  <c r="J774" i="43"/>
  <c r="J782" i="43"/>
  <c r="J790" i="43"/>
  <c r="J798" i="43"/>
  <c r="J806" i="43"/>
  <c r="J814" i="43"/>
  <c r="J822" i="43"/>
  <c r="J830" i="43"/>
  <c r="J838" i="43"/>
  <c r="J846" i="43"/>
  <c r="J854" i="43"/>
  <c r="J545" i="43"/>
  <c r="J577" i="43"/>
  <c r="J609" i="43"/>
  <c r="J641" i="43"/>
  <c r="J673" i="43"/>
  <c r="J705" i="43"/>
  <c r="J639" i="43"/>
  <c r="J719" i="43"/>
  <c r="J751" i="43"/>
  <c r="J779" i="43"/>
  <c r="J811" i="43"/>
  <c r="J843" i="43"/>
  <c r="J615" i="43"/>
  <c r="J717" i="43"/>
  <c r="J749" i="43"/>
  <c r="J777" i="43"/>
  <c r="J809" i="43"/>
  <c r="J841" i="43"/>
  <c r="J860" i="43"/>
  <c r="J868" i="43"/>
  <c r="J876" i="43"/>
  <c r="J884" i="43"/>
  <c r="J892" i="43"/>
  <c r="J900" i="43"/>
  <c r="J908" i="43"/>
  <c r="J916" i="43"/>
  <c r="J924" i="43"/>
  <c r="J932" i="43"/>
  <c r="J940" i="43"/>
  <c r="J948" i="43"/>
  <c r="J956" i="43"/>
  <c r="J964" i="43"/>
  <c r="J972" i="43"/>
  <c r="J980" i="43"/>
  <c r="J988" i="43"/>
  <c r="J996" i="43"/>
  <c r="J1004" i="43"/>
  <c r="J591" i="43"/>
  <c r="J715" i="43"/>
  <c r="J747" i="43"/>
  <c r="J791" i="43"/>
  <c r="J823" i="43"/>
  <c r="J535" i="43"/>
  <c r="J663" i="43"/>
  <c r="J729" i="43"/>
  <c r="J759" i="43"/>
  <c r="J789" i="43"/>
  <c r="J821" i="43"/>
  <c r="J853" i="43"/>
  <c r="J861" i="43"/>
  <c r="J869" i="43"/>
  <c r="J877" i="43"/>
  <c r="J895" i="43"/>
  <c r="J927" i="43"/>
  <c r="J959" i="43"/>
  <c r="J991" i="43"/>
  <c r="J1010" i="43"/>
  <c r="J1018" i="43"/>
  <c r="J1026" i="43"/>
  <c r="J1034" i="43"/>
  <c r="J1042" i="43"/>
  <c r="J1050" i="43"/>
  <c r="J1058" i="43"/>
  <c r="J1066" i="43"/>
  <c r="J1074" i="43"/>
  <c r="J1082" i="43"/>
  <c r="J1090" i="43"/>
  <c r="J1098" i="43"/>
  <c r="J893" i="43"/>
  <c r="J925" i="43"/>
  <c r="J957" i="43"/>
  <c r="J989" i="43"/>
  <c r="J891" i="43"/>
  <c r="J921" i="43"/>
  <c r="J947" i="43"/>
  <c r="J979" i="43"/>
  <c r="J1009" i="43"/>
  <c r="J1017" i="43"/>
  <c r="J1025" i="43"/>
  <c r="J1033" i="43"/>
  <c r="J1041" i="43"/>
  <c r="J1049" i="43"/>
  <c r="J1057" i="43"/>
  <c r="J1065" i="43"/>
  <c r="J1073" i="43"/>
  <c r="J1081" i="43"/>
  <c r="J1089" i="43"/>
  <c r="J1097" i="43"/>
  <c r="J897" i="43"/>
  <c r="J937" i="43"/>
  <c r="J969" i="43"/>
  <c r="J1001" i="43"/>
  <c r="J503" i="43"/>
  <c r="J511" i="43"/>
  <c r="J519" i="43"/>
  <c r="J506" i="43"/>
  <c r="J514" i="43"/>
  <c r="J522" i="43"/>
  <c r="J530" i="43"/>
  <c r="J538" i="43"/>
  <c r="J546" i="43"/>
  <c r="J554" i="43"/>
  <c r="J562" i="43"/>
  <c r="J570" i="43"/>
  <c r="J578" i="43"/>
  <c r="J586" i="43"/>
  <c r="J594" i="43"/>
  <c r="J602" i="43"/>
  <c r="J610" i="43"/>
  <c r="J618" i="43"/>
  <c r="J626" i="43"/>
  <c r="J634" i="43"/>
  <c r="J642" i="43"/>
  <c r="J650" i="43"/>
  <c r="J658" i="43"/>
  <c r="J666" i="43"/>
  <c r="J674" i="43"/>
  <c r="J682" i="43"/>
  <c r="J690" i="43"/>
  <c r="J698" i="43"/>
  <c r="J706" i="43"/>
  <c r="J533" i="43"/>
  <c r="J565" i="43"/>
  <c r="J597" i="43"/>
  <c r="J629" i="43"/>
  <c r="J661" i="43"/>
  <c r="J693" i="43"/>
  <c r="J539" i="43"/>
  <c r="J571" i="43"/>
  <c r="J603" i="43"/>
  <c r="J635" i="43"/>
  <c r="J667" i="43"/>
  <c r="J699" i="43"/>
  <c r="J712" i="43"/>
  <c r="J720" i="43"/>
  <c r="J728" i="43"/>
  <c r="J736" i="43"/>
  <c r="J744" i="43"/>
  <c r="J752" i="43"/>
  <c r="J760" i="43"/>
  <c r="J768" i="43"/>
  <c r="J776" i="43"/>
  <c r="J784" i="43"/>
  <c r="J792" i="43"/>
  <c r="J800" i="43"/>
  <c r="J808" i="43"/>
  <c r="J816" i="43"/>
  <c r="J824" i="43"/>
  <c r="J832" i="43"/>
  <c r="J840" i="43"/>
  <c r="J848" i="43"/>
  <c r="J521" i="43"/>
  <c r="J553" i="43"/>
  <c r="J585" i="43"/>
  <c r="J617" i="43"/>
  <c r="J649" i="43"/>
  <c r="J681" i="43"/>
  <c r="J543" i="43"/>
  <c r="J671" i="43"/>
  <c r="J727" i="43"/>
  <c r="J757" i="43"/>
  <c r="J787" i="43"/>
  <c r="J819" i="43"/>
  <c r="J851" i="43"/>
  <c r="J647" i="43"/>
  <c r="J725" i="43"/>
  <c r="J755" i="43"/>
  <c r="J785" i="43"/>
  <c r="J817" i="43"/>
  <c r="J849" i="43"/>
  <c r="J862" i="43"/>
  <c r="J870" i="43"/>
  <c r="J878" i="43"/>
  <c r="J886" i="43"/>
  <c r="J894" i="43"/>
  <c r="J902" i="43"/>
  <c r="J910" i="43"/>
  <c r="J918" i="43"/>
  <c r="J926" i="43"/>
  <c r="J934" i="43"/>
  <c r="J942" i="43"/>
  <c r="J950" i="43"/>
  <c r="J958" i="43"/>
  <c r="J966" i="43"/>
  <c r="J974" i="43"/>
  <c r="J982" i="43"/>
  <c r="J990" i="43"/>
  <c r="J998" i="43"/>
  <c r="J1006" i="43"/>
  <c r="J623" i="43"/>
  <c r="J723" i="43"/>
  <c r="J767" i="43"/>
  <c r="J799" i="43"/>
  <c r="J831" i="43"/>
  <c r="J567" i="43"/>
  <c r="J695" i="43"/>
  <c r="J737" i="43"/>
  <c r="J765" i="43"/>
  <c r="J797" i="43"/>
  <c r="J829" i="43"/>
  <c r="J855" i="43"/>
  <c r="J863" i="43"/>
  <c r="J871" i="43"/>
  <c r="J879" i="43"/>
  <c r="J903" i="43"/>
  <c r="J935" i="43"/>
  <c r="J967" i="43"/>
  <c r="J999" i="43"/>
  <c r="J1012" i="43"/>
  <c r="J1020" i="43"/>
  <c r="J1028" i="43"/>
  <c r="J1036" i="43"/>
  <c r="J1044" i="43"/>
  <c r="J1052" i="43"/>
  <c r="J1060" i="43"/>
  <c r="J1068" i="43"/>
  <c r="J1076" i="43"/>
  <c r="J1084" i="43"/>
  <c r="J1092" i="43"/>
  <c r="J901" i="43"/>
  <c r="J933" i="43"/>
  <c r="J965" i="43"/>
  <c r="J997" i="43"/>
  <c r="J899" i="43"/>
  <c r="J923" i="43"/>
  <c r="J955" i="43"/>
  <c r="J987" i="43"/>
  <c r="J1011" i="43"/>
  <c r="J1019" i="43"/>
  <c r="J1027" i="43"/>
  <c r="J1035" i="43"/>
  <c r="J1043" i="43"/>
  <c r="J1051" i="43"/>
  <c r="J1059" i="43"/>
  <c r="J1067" i="43"/>
  <c r="J1075" i="43"/>
  <c r="J1083" i="43"/>
  <c r="J1091" i="43"/>
  <c r="J1099" i="43"/>
  <c r="J905" i="43"/>
  <c r="J945" i="43"/>
  <c r="J977" i="43"/>
  <c r="B4" i="50" l="1"/>
  <c r="B20" i="50"/>
  <c r="B36" i="50"/>
  <c r="B52" i="50"/>
  <c r="B68" i="50"/>
  <c r="B84" i="50"/>
  <c r="B100" i="50"/>
  <c r="B46" i="50"/>
  <c r="B78" i="50"/>
  <c r="B15" i="50"/>
  <c r="B47" i="50"/>
  <c r="B79" i="50"/>
  <c r="B9" i="50"/>
  <c r="B25" i="50"/>
  <c r="B41" i="50"/>
  <c r="B57" i="50"/>
  <c r="B73" i="50"/>
  <c r="B89" i="50"/>
  <c r="B26" i="50"/>
  <c r="B58" i="50"/>
  <c r="B90" i="50"/>
  <c r="B27" i="50"/>
  <c r="B59" i="50"/>
  <c r="B91" i="50"/>
  <c r="B14" i="50"/>
  <c r="B8" i="50"/>
  <c r="B24" i="50"/>
  <c r="B40" i="50"/>
  <c r="B56" i="50"/>
  <c r="B72" i="50"/>
  <c r="B88" i="50"/>
  <c r="B22" i="50"/>
  <c r="B54" i="50"/>
  <c r="B86" i="50"/>
  <c r="B23" i="50"/>
  <c r="B55" i="50"/>
  <c r="B87" i="50"/>
  <c r="B13" i="50"/>
  <c r="B29" i="50"/>
  <c r="B45" i="50"/>
  <c r="B61" i="50"/>
  <c r="B77" i="50"/>
  <c r="B93" i="50"/>
  <c r="B34" i="50"/>
  <c r="B66" i="50"/>
  <c r="B98" i="50"/>
  <c r="B35" i="50"/>
  <c r="B67" i="50"/>
  <c r="B99" i="50"/>
  <c r="B12" i="50"/>
  <c r="B28" i="50"/>
  <c r="B44" i="50"/>
  <c r="B60" i="50"/>
  <c r="B76" i="50"/>
  <c r="B92" i="50"/>
  <c r="B30" i="50"/>
  <c r="B62" i="50"/>
  <c r="B94" i="50"/>
  <c r="B31" i="50"/>
  <c r="B63" i="50"/>
  <c r="B95" i="50"/>
  <c r="B17" i="50"/>
  <c r="B33" i="50"/>
  <c r="B49" i="50"/>
  <c r="B65" i="50"/>
  <c r="B81" i="50"/>
  <c r="B97" i="50"/>
  <c r="B42" i="50"/>
  <c r="B74" i="50"/>
  <c r="B11" i="50"/>
  <c r="B43" i="50"/>
  <c r="B75" i="50"/>
  <c r="B6" i="50"/>
  <c r="B16" i="50"/>
  <c r="B32" i="50"/>
  <c r="B48" i="50"/>
  <c r="B64" i="50"/>
  <c r="B80" i="50"/>
  <c r="B96" i="50"/>
  <c r="B38" i="50"/>
  <c r="B70" i="50"/>
  <c r="B7" i="50"/>
  <c r="B39" i="50"/>
  <c r="B71" i="50"/>
  <c r="B5" i="50"/>
  <c r="B21" i="50"/>
  <c r="B37" i="50"/>
  <c r="B53" i="50"/>
  <c r="B69" i="50"/>
  <c r="B85" i="50"/>
  <c r="B18" i="50"/>
  <c r="B50" i="50"/>
  <c r="B82" i="50"/>
  <c r="B19" i="50"/>
  <c r="B51" i="50"/>
  <c r="B83" i="50"/>
  <c r="B10" i="50"/>
  <c r="B3" i="50"/>
  <c r="C3" i="50" s="1"/>
  <c r="B16" i="47"/>
  <c r="B32" i="47"/>
  <c r="B48" i="47"/>
  <c r="B64" i="47"/>
  <c r="B80" i="47"/>
  <c r="B96" i="47"/>
  <c r="B22" i="47"/>
  <c r="B54" i="47"/>
  <c r="B86" i="47"/>
  <c r="B23" i="47"/>
  <c r="B55" i="47"/>
  <c r="B87" i="47"/>
  <c r="B13" i="47"/>
  <c r="B29" i="47"/>
  <c r="B45" i="47"/>
  <c r="B61" i="47"/>
  <c r="B77" i="47"/>
  <c r="B93" i="47"/>
  <c r="B26" i="47"/>
  <c r="B58" i="47"/>
  <c r="B90" i="47"/>
  <c r="B27" i="47"/>
  <c r="B59" i="47"/>
  <c r="B91" i="47"/>
  <c r="B4" i="47"/>
  <c r="B20" i="47"/>
  <c r="B36" i="47"/>
  <c r="B52" i="47"/>
  <c r="B68" i="47"/>
  <c r="B84" i="47"/>
  <c r="B100" i="47"/>
  <c r="C100" i="47" s="1"/>
  <c r="B30" i="47"/>
  <c r="B62" i="47"/>
  <c r="B94" i="47"/>
  <c r="B31" i="47"/>
  <c r="B63" i="47"/>
  <c r="B95" i="47"/>
  <c r="B17" i="47"/>
  <c r="B33" i="47"/>
  <c r="B49" i="47"/>
  <c r="B65" i="47"/>
  <c r="B81" i="47"/>
  <c r="B97" i="47"/>
  <c r="C97" i="47" s="1"/>
  <c r="B34" i="47"/>
  <c r="B66" i="47"/>
  <c r="B98" i="47"/>
  <c r="C98" i="47" s="1"/>
  <c r="B35" i="47"/>
  <c r="B67" i="47"/>
  <c r="B99" i="47"/>
  <c r="C99" i="47" s="1"/>
  <c r="B8" i="47"/>
  <c r="B24" i="47"/>
  <c r="B40" i="47"/>
  <c r="B56" i="47"/>
  <c r="B72" i="47"/>
  <c r="B88" i="47"/>
  <c r="B10" i="47"/>
  <c r="B38" i="47"/>
  <c r="B70" i="47"/>
  <c r="B7" i="47"/>
  <c r="B39" i="47"/>
  <c r="B71" i="47"/>
  <c r="B5" i="47"/>
  <c r="B21" i="47"/>
  <c r="B37" i="47"/>
  <c r="B53" i="47"/>
  <c r="B69" i="47"/>
  <c r="B85" i="47"/>
  <c r="B6" i="47"/>
  <c r="B42" i="47"/>
  <c r="B74" i="47"/>
  <c r="B11" i="47"/>
  <c r="B43" i="47"/>
  <c r="B75" i="47"/>
  <c r="B12" i="47"/>
  <c r="B28" i="47"/>
  <c r="B44" i="47"/>
  <c r="B60" i="47"/>
  <c r="B76" i="47"/>
  <c r="B92" i="47"/>
  <c r="B14" i="47"/>
  <c r="B46" i="47"/>
  <c r="B78" i="47"/>
  <c r="B15" i="47"/>
  <c r="B47" i="47"/>
  <c r="B79" i="47"/>
  <c r="B9" i="47"/>
  <c r="B25" i="47"/>
  <c r="B41" i="47"/>
  <c r="B57" i="47"/>
  <c r="B73" i="47"/>
  <c r="B89" i="47"/>
  <c r="B18" i="47"/>
  <c r="B50" i="47"/>
  <c r="B82" i="47"/>
  <c r="B19" i="47"/>
  <c r="B51" i="47"/>
  <c r="B83" i="47"/>
  <c r="B3" i="47"/>
  <c r="J3" i="43"/>
  <c r="J1" i="43"/>
  <c r="U500" i="43"/>
  <c r="U501" i="43" s="1"/>
  <c r="U502" i="43" s="1"/>
  <c r="FH12" i="42"/>
  <c r="FH13" i="42"/>
  <c r="FH20" i="42"/>
  <c r="FH21" i="42"/>
  <c r="FH11" i="42"/>
  <c r="FH18" i="42"/>
  <c r="FH19" i="42"/>
  <c r="FH26" i="42"/>
  <c r="FH27" i="42"/>
  <c r="FH34" i="42"/>
  <c r="FH35" i="42"/>
  <c r="FH16" i="42"/>
  <c r="FH17" i="42"/>
  <c r="FH24" i="42"/>
  <c r="FH25" i="42"/>
  <c r="FH14" i="42"/>
  <c r="FH23" i="42"/>
  <c r="FH31" i="42"/>
  <c r="FH33" i="42"/>
  <c r="FH40" i="42"/>
  <c r="FH41" i="42"/>
  <c r="FH48" i="42"/>
  <c r="FH49" i="42"/>
  <c r="FH56" i="42"/>
  <c r="FH58" i="42"/>
  <c r="FH60" i="42"/>
  <c r="FH62" i="42"/>
  <c r="FH64" i="42"/>
  <c r="FH66" i="42"/>
  <c r="FH68" i="42"/>
  <c r="FH70" i="42"/>
  <c r="FH72" i="42"/>
  <c r="FH74" i="42"/>
  <c r="FH76" i="42"/>
  <c r="FH78" i="42"/>
  <c r="FH80" i="42"/>
  <c r="FH82" i="42"/>
  <c r="FH84" i="42"/>
  <c r="FH86" i="42"/>
  <c r="FH88" i="42"/>
  <c r="FH90" i="42"/>
  <c r="FH92" i="42"/>
  <c r="FH94" i="42"/>
  <c r="FH96" i="42"/>
  <c r="FH98" i="42"/>
  <c r="FH100" i="42"/>
  <c r="FH102" i="42"/>
  <c r="FH22" i="42"/>
  <c r="FH32" i="42"/>
  <c r="FH38" i="42"/>
  <c r="FH39" i="42"/>
  <c r="FH46" i="42"/>
  <c r="FH47" i="42"/>
  <c r="FH54" i="42"/>
  <c r="FH30" i="42"/>
  <c r="FH36" i="42"/>
  <c r="FH37" i="42"/>
  <c r="FH44" i="42"/>
  <c r="FH45" i="42"/>
  <c r="FH52" i="42"/>
  <c r="FH53" i="42"/>
  <c r="FH55" i="42"/>
  <c r="FH57" i="42"/>
  <c r="FH59" i="42"/>
  <c r="FH61" i="42"/>
  <c r="FH63" i="42"/>
  <c r="FH65" i="42"/>
  <c r="FH67" i="42"/>
  <c r="FH69" i="42"/>
  <c r="FH71" i="42"/>
  <c r="FH15" i="42"/>
  <c r="FH28" i="42"/>
  <c r="FH29" i="42"/>
  <c r="FH42" i="42"/>
  <c r="FH43" i="42"/>
  <c r="FH50" i="42"/>
  <c r="FH51" i="42"/>
  <c r="FH79" i="42"/>
  <c r="FH87" i="42"/>
  <c r="FH95" i="42"/>
  <c r="FH103" i="42"/>
  <c r="FH104" i="42"/>
  <c r="FH111" i="42"/>
  <c r="FH112" i="42"/>
  <c r="FH119" i="42"/>
  <c r="FH120" i="42"/>
  <c r="FH127" i="42"/>
  <c r="FH128" i="42"/>
  <c r="FH77" i="42"/>
  <c r="FH85" i="42"/>
  <c r="FH93" i="42"/>
  <c r="FH101" i="42"/>
  <c r="FH109" i="42"/>
  <c r="FH110" i="42"/>
  <c r="FH117" i="42"/>
  <c r="FH118" i="42"/>
  <c r="FH125" i="42"/>
  <c r="FH126" i="42"/>
  <c r="FH130" i="42"/>
  <c r="FH132" i="42"/>
  <c r="FH134" i="42"/>
  <c r="FH136" i="42"/>
  <c r="FH138" i="42"/>
  <c r="FH140" i="42"/>
  <c r="FH142" i="42"/>
  <c r="FH144" i="42"/>
  <c r="FH146" i="42"/>
  <c r="FH148" i="42"/>
  <c r="FH75" i="42"/>
  <c r="FH83" i="42"/>
  <c r="FH91" i="42"/>
  <c r="FH99" i="42"/>
  <c r="FH107" i="42"/>
  <c r="FH108" i="42"/>
  <c r="FH115" i="42"/>
  <c r="FH116" i="42"/>
  <c r="FH123" i="42"/>
  <c r="FH124" i="42"/>
  <c r="FH73" i="42"/>
  <c r="FH89" i="42"/>
  <c r="FH106" i="42"/>
  <c r="FH129" i="42"/>
  <c r="FH133" i="42"/>
  <c r="FH137" i="42"/>
  <c r="FH141" i="42"/>
  <c r="FH145" i="42"/>
  <c r="FH152" i="42"/>
  <c r="FH156" i="42"/>
  <c r="FH160" i="42"/>
  <c r="FH97" i="42"/>
  <c r="FH105" i="42"/>
  <c r="FH114" i="42"/>
  <c r="FH149" i="42"/>
  <c r="FH153" i="42"/>
  <c r="FH157" i="42"/>
  <c r="FH161" i="42"/>
  <c r="FH164" i="42"/>
  <c r="FH166" i="42"/>
  <c r="FH168" i="42"/>
  <c r="FH170" i="42"/>
  <c r="FH172" i="42"/>
  <c r="FH174" i="42"/>
  <c r="FH176" i="42"/>
  <c r="FH178" i="42"/>
  <c r="FH180" i="42"/>
  <c r="FH182" i="42"/>
  <c r="FH184" i="42"/>
  <c r="FH186" i="42"/>
  <c r="FH188" i="42"/>
  <c r="FH190" i="42"/>
  <c r="FH192" i="42"/>
  <c r="FH194" i="42"/>
  <c r="FH196" i="42"/>
  <c r="FH198" i="42"/>
  <c r="FH200" i="42"/>
  <c r="FH202" i="42"/>
  <c r="FH204" i="42"/>
  <c r="FH206" i="42"/>
  <c r="FH208" i="42"/>
  <c r="FH210" i="42"/>
  <c r="FH212" i="42"/>
  <c r="FH214" i="42"/>
  <c r="FH216" i="42"/>
  <c r="FH218" i="42"/>
  <c r="FH220" i="42"/>
  <c r="FH222" i="42"/>
  <c r="FH224" i="42"/>
  <c r="FH226" i="42"/>
  <c r="FH113" i="42"/>
  <c r="FH122" i="42"/>
  <c r="FH131" i="42"/>
  <c r="FH135" i="42"/>
  <c r="FH139" i="42"/>
  <c r="FH143" i="42"/>
  <c r="FH147" i="42"/>
  <c r="FH150" i="42"/>
  <c r="FH154" i="42"/>
  <c r="FH158" i="42"/>
  <c r="FH162" i="42"/>
  <c r="FH81" i="42"/>
  <c r="FH121" i="42"/>
  <c r="FH163" i="42"/>
  <c r="FH167" i="42"/>
  <c r="FH171" i="42"/>
  <c r="FH175" i="42"/>
  <c r="FH179" i="42"/>
  <c r="FH183" i="42"/>
  <c r="FH187" i="42"/>
  <c r="FH191" i="42"/>
  <c r="FH195" i="42"/>
  <c r="FH199" i="42"/>
  <c r="FH203" i="42"/>
  <c r="FH207" i="42"/>
  <c r="FH211" i="42"/>
  <c r="FH215" i="42"/>
  <c r="FH219" i="42"/>
  <c r="FH223" i="42"/>
  <c r="FH227" i="42"/>
  <c r="FH228" i="42"/>
  <c r="FH232" i="42"/>
  <c r="FH236" i="42"/>
  <c r="FH240" i="42"/>
  <c r="FH244" i="42"/>
  <c r="FH248" i="42"/>
  <c r="FH252" i="42"/>
  <c r="FH256" i="42"/>
  <c r="FH263" i="42"/>
  <c r="FH264" i="42"/>
  <c r="FH271" i="42"/>
  <c r="FH272" i="42"/>
  <c r="FH279" i="42"/>
  <c r="FH280" i="42"/>
  <c r="FH305" i="42"/>
  <c r="FH307" i="42"/>
  <c r="FH309" i="42"/>
  <c r="FH311" i="42"/>
  <c r="FH313" i="42"/>
  <c r="FH315" i="42"/>
  <c r="FH317" i="42"/>
  <c r="FH319" i="42"/>
  <c r="FH321" i="42"/>
  <c r="FH323" i="42"/>
  <c r="FH325" i="42"/>
  <c r="FH327" i="42"/>
  <c r="FH329" i="42"/>
  <c r="FH331" i="42"/>
  <c r="FH333" i="42"/>
  <c r="FH335" i="42"/>
  <c r="FH337" i="42"/>
  <c r="FH339" i="42"/>
  <c r="FH341" i="42"/>
  <c r="FH343" i="42"/>
  <c r="FH345" i="42"/>
  <c r="FH347" i="42"/>
  <c r="FH349" i="42"/>
  <c r="FH351" i="42"/>
  <c r="FH353" i="42"/>
  <c r="FH355" i="42"/>
  <c r="FH229" i="42"/>
  <c r="FH233" i="42"/>
  <c r="FH237" i="42"/>
  <c r="FH241" i="42"/>
  <c r="FH245" i="42"/>
  <c r="FH249" i="42"/>
  <c r="FH253" i="42"/>
  <c r="FH257" i="42"/>
  <c r="FH261" i="42"/>
  <c r="FH262" i="42"/>
  <c r="FH269" i="42"/>
  <c r="FH270" i="42"/>
  <c r="FH277" i="42"/>
  <c r="FH278" i="42"/>
  <c r="FH283" i="42"/>
  <c r="FH285" i="42"/>
  <c r="FH287" i="42"/>
  <c r="FH289" i="42"/>
  <c r="FH291" i="42"/>
  <c r="FH293" i="42"/>
  <c r="FH295" i="42"/>
  <c r="FH297" i="42"/>
  <c r="FH299" i="42"/>
  <c r="FH301" i="42"/>
  <c r="FH303" i="42"/>
  <c r="FH165" i="42"/>
  <c r="FH169" i="42"/>
  <c r="FH173" i="42"/>
  <c r="FH177" i="42"/>
  <c r="FH181" i="42"/>
  <c r="FH185" i="42"/>
  <c r="FH189" i="42"/>
  <c r="FH193" i="42"/>
  <c r="FH197" i="42"/>
  <c r="FH201" i="42"/>
  <c r="FH205" i="42"/>
  <c r="FH209" i="42"/>
  <c r="FH213" i="42"/>
  <c r="FH217" i="42"/>
  <c r="FH221" i="42"/>
  <c r="FH225" i="42"/>
  <c r="FH230" i="42"/>
  <c r="FH234" i="42"/>
  <c r="FH238" i="42"/>
  <c r="FH242" i="42"/>
  <c r="FH246" i="42"/>
  <c r="FH250" i="42"/>
  <c r="FH254" i="42"/>
  <c r="FH259" i="42"/>
  <c r="FH260" i="42"/>
  <c r="FH267" i="42"/>
  <c r="FH268" i="42"/>
  <c r="FH275" i="42"/>
  <c r="FH276" i="42"/>
  <c r="FH304" i="42"/>
  <c r="FH306" i="42"/>
  <c r="FH308" i="42"/>
  <c r="FH310" i="42"/>
  <c r="FH312" i="42"/>
  <c r="FH314" i="42"/>
  <c r="FH316" i="42"/>
  <c r="FH318" i="42"/>
  <c r="FH320" i="42"/>
  <c r="FH322" i="42"/>
  <c r="FH324" i="42"/>
  <c r="FH326" i="42"/>
  <c r="FH328" i="42"/>
  <c r="FH330" i="42"/>
  <c r="FH332" i="42"/>
  <c r="FH334" i="42"/>
  <c r="FH336" i="42"/>
  <c r="FH338" i="42"/>
  <c r="FH340" i="42"/>
  <c r="FH342" i="42"/>
  <c r="FH344" i="42"/>
  <c r="FH346" i="42"/>
  <c r="FH348" i="42"/>
  <c r="FH151" i="42"/>
  <c r="FH155" i="42"/>
  <c r="FH159" i="42"/>
  <c r="FH273" i="42"/>
  <c r="FH282" i="42"/>
  <c r="FH286" i="42"/>
  <c r="FH290" i="42"/>
  <c r="FH294" i="42"/>
  <c r="FH298" i="42"/>
  <c r="FH302" i="42"/>
  <c r="FH352" i="42"/>
  <c r="FH362" i="42"/>
  <c r="FH363" i="42"/>
  <c r="FH370" i="42"/>
  <c r="FH371" i="42"/>
  <c r="FH379" i="42"/>
  <c r="FH381" i="42"/>
  <c r="FH383" i="42"/>
  <c r="FH385" i="42"/>
  <c r="FH387" i="42"/>
  <c r="FH389" i="42"/>
  <c r="FH391" i="42"/>
  <c r="FH393" i="42"/>
  <c r="FH395" i="42"/>
  <c r="FH397" i="42"/>
  <c r="FH399" i="42"/>
  <c r="FH401" i="42"/>
  <c r="FH403" i="42"/>
  <c r="FH405" i="42"/>
  <c r="FH407" i="42"/>
  <c r="FH409" i="42"/>
  <c r="FH411" i="42"/>
  <c r="FH413" i="42"/>
  <c r="FH415" i="42"/>
  <c r="FH417" i="42"/>
  <c r="FH419" i="42"/>
  <c r="FH421" i="42"/>
  <c r="FH423" i="42"/>
  <c r="FH258" i="42"/>
  <c r="FH281" i="42"/>
  <c r="FH350" i="42"/>
  <c r="FH360" i="42"/>
  <c r="FH361" i="42"/>
  <c r="FH368" i="42"/>
  <c r="FH369" i="42"/>
  <c r="FH376" i="42"/>
  <c r="FH377" i="42"/>
  <c r="FH266" i="42"/>
  <c r="FH284" i="42"/>
  <c r="FH288" i="42"/>
  <c r="FH292" i="42"/>
  <c r="FH296" i="42"/>
  <c r="FH300" i="42"/>
  <c r="FH358" i="42"/>
  <c r="FH359" i="42"/>
  <c r="FH366" i="42"/>
  <c r="FH367" i="42"/>
  <c r="FH374" i="42"/>
  <c r="FH375" i="42"/>
  <c r="FH378" i="42"/>
  <c r="FH380" i="42"/>
  <c r="FH382" i="42"/>
  <c r="FH384" i="42"/>
  <c r="FH386" i="42"/>
  <c r="FH388" i="42"/>
  <c r="FH390" i="42"/>
  <c r="FH392" i="42"/>
  <c r="FH394" i="42"/>
  <c r="FH396" i="42"/>
  <c r="FH398" i="42"/>
  <c r="FH400" i="42"/>
  <c r="FH402" i="42"/>
  <c r="FH404" i="42"/>
  <c r="FH406" i="42"/>
  <c r="FH408" i="42"/>
  <c r="FH410" i="42"/>
  <c r="FH412" i="42"/>
  <c r="FH414" i="42"/>
  <c r="FH416" i="42"/>
  <c r="FH418" i="42"/>
  <c r="FH420" i="42"/>
  <c r="FH422" i="42"/>
  <c r="FH424" i="42"/>
  <c r="FH426" i="42"/>
  <c r="FH231" i="42"/>
  <c r="FH235" i="42"/>
  <c r="FH239" i="42"/>
  <c r="FH243" i="42"/>
  <c r="FH247" i="42"/>
  <c r="FH251" i="42"/>
  <c r="FH255" i="42"/>
  <c r="FH265" i="42"/>
  <c r="FH274" i="42"/>
  <c r="FH354" i="42"/>
  <c r="FH356" i="42"/>
  <c r="FH357" i="42"/>
  <c r="FH364" i="42"/>
  <c r="FH365" i="42"/>
  <c r="FH372" i="42"/>
  <c r="FH373" i="42"/>
  <c r="FH432" i="42"/>
  <c r="FH433" i="42"/>
  <c r="FH440" i="42"/>
  <c r="FH441" i="42"/>
  <c r="FH448" i="42"/>
  <c r="FH449" i="42"/>
  <c r="FH456" i="42"/>
  <c r="FH457" i="42"/>
  <c r="FH464" i="42"/>
  <c r="FH465" i="42"/>
  <c r="FH472" i="42"/>
  <c r="FH473" i="42"/>
  <c r="FH480" i="42"/>
  <c r="FH430" i="42"/>
  <c r="FH431" i="42"/>
  <c r="FH438" i="42"/>
  <c r="FH439" i="42"/>
  <c r="FH446" i="42"/>
  <c r="FH447" i="42"/>
  <c r="FH454" i="42"/>
  <c r="FH455" i="42"/>
  <c r="FH462" i="42"/>
  <c r="FH463" i="42"/>
  <c r="FH470" i="42"/>
  <c r="FH471" i="42"/>
  <c r="FH478" i="42"/>
  <c r="FH479" i="42"/>
  <c r="FH481" i="42"/>
  <c r="FH483" i="42"/>
  <c r="FH485" i="42"/>
  <c r="FH487" i="42"/>
  <c r="FH489" i="42"/>
  <c r="FH491" i="42"/>
  <c r="FH493" i="42"/>
  <c r="FH495" i="42"/>
  <c r="FH497" i="42"/>
  <c r="FH499" i="42"/>
  <c r="FH501" i="42"/>
  <c r="FH503" i="42"/>
  <c r="FH505" i="42"/>
  <c r="FH507" i="42"/>
  <c r="FH509" i="42"/>
  <c r="FH511" i="42"/>
  <c r="FH428" i="42"/>
  <c r="FH429" i="42"/>
  <c r="FH436" i="42"/>
  <c r="FH437" i="42"/>
  <c r="FH444" i="42"/>
  <c r="FH445" i="42"/>
  <c r="FH452" i="42"/>
  <c r="FH453" i="42"/>
  <c r="FH460" i="42"/>
  <c r="FH461" i="42"/>
  <c r="FH468" i="42"/>
  <c r="FH469" i="42"/>
  <c r="FH476" i="42"/>
  <c r="FH477" i="42"/>
  <c r="FH425" i="42"/>
  <c r="FH427" i="42"/>
  <c r="FH434" i="42"/>
  <c r="FH435" i="42"/>
  <c r="FH442" i="42"/>
  <c r="FH443" i="42"/>
  <c r="FH450" i="42"/>
  <c r="FH451" i="42"/>
  <c r="FH458" i="42"/>
  <c r="FH459" i="42"/>
  <c r="FH466" i="42"/>
  <c r="FH467" i="42"/>
  <c r="FH474" i="42"/>
  <c r="FH475" i="42"/>
  <c r="FH482" i="42"/>
  <c r="FH484" i="42"/>
  <c r="FH486" i="42"/>
  <c r="FH488" i="42"/>
  <c r="FH490" i="42"/>
  <c r="FH492" i="42"/>
  <c r="FH494" i="42"/>
  <c r="FH496" i="42"/>
  <c r="FH498" i="42"/>
  <c r="FH500" i="42"/>
  <c r="FH502" i="42"/>
  <c r="FH504" i="42"/>
  <c r="FH506" i="42"/>
  <c r="FH508" i="42"/>
  <c r="FH510" i="42"/>
  <c r="FH512" i="42"/>
  <c r="FH516" i="42"/>
  <c r="FH520" i="42"/>
  <c r="FH528" i="42"/>
  <c r="FH529" i="42"/>
  <c r="FH536" i="42"/>
  <c r="FH537" i="42"/>
  <c r="FH544" i="42"/>
  <c r="FH545" i="42"/>
  <c r="FH552" i="42"/>
  <c r="FH553" i="42"/>
  <c r="FH560" i="42"/>
  <c r="FH561" i="42"/>
  <c r="FH568" i="42"/>
  <c r="FH569" i="42"/>
  <c r="FH576" i="42"/>
  <c r="FH577" i="42"/>
  <c r="FH584" i="42"/>
  <c r="FH585" i="42"/>
  <c r="FH592" i="42"/>
  <c r="FH593" i="42"/>
  <c r="FH600" i="42"/>
  <c r="FH601" i="42"/>
  <c r="FH608" i="42"/>
  <c r="FH609" i="42"/>
  <c r="FH616" i="42"/>
  <c r="FH617" i="42"/>
  <c r="FH624" i="42"/>
  <c r="FH625" i="42"/>
  <c r="FH632" i="42"/>
  <c r="FH633" i="42"/>
  <c r="FH640" i="42"/>
  <c r="FH641" i="42"/>
  <c r="FH648" i="42"/>
  <c r="FH649" i="42"/>
  <c r="FH656" i="42"/>
  <c r="FH657" i="42"/>
  <c r="FH664" i="42"/>
  <c r="FH665" i="42"/>
  <c r="FH672" i="42"/>
  <c r="FH673" i="42"/>
  <c r="FH680" i="42"/>
  <c r="FH681" i="42"/>
  <c r="FH688" i="42"/>
  <c r="FH689" i="42"/>
  <c r="FH696" i="42"/>
  <c r="FH697" i="42"/>
  <c r="FH704" i="42"/>
  <c r="FH705" i="42"/>
  <c r="FH711" i="42"/>
  <c r="FH713" i="42"/>
  <c r="FH715" i="42"/>
  <c r="FH717" i="42"/>
  <c r="FH719" i="42"/>
  <c r="FH721" i="42"/>
  <c r="FH723" i="42"/>
  <c r="FH725" i="42"/>
  <c r="FH727" i="42"/>
  <c r="FH729" i="42"/>
  <c r="FH731" i="42"/>
  <c r="FH733" i="42"/>
  <c r="FH735" i="42"/>
  <c r="FH737" i="42"/>
  <c r="FH739" i="42"/>
  <c r="FH741" i="42"/>
  <c r="FH743" i="42"/>
  <c r="FH745" i="42"/>
  <c r="FH747" i="42"/>
  <c r="FH749" i="42"/>
  <c r="FH751" i="42"/>
  <c r="FH753" i="42"/>
  <c r="FH755" i="42"/>
  <c r="FH513" i="42"/>
  <c r="FH517" i="42"/>
  <c r="FH521" i="42"/>
  <c r="FH526" i="42"/>
  <c r="FH527" i="42"/>
  <c r="FH534" i="42"/>
  <c r="FH535" i="42"/>
  <c r="FH542" i="42"/>
  <c r="FH543" i="42"/>
  <c r="FH550" i="42"/>
  <c r="FH551" i="42"/>
  <c r="FH558" i="42"/>
  <c r="FH559" i="42"/>
  <c r="FH566" i="42"/>
  <c r="FH567" i="42"/>
  <c r="FH574" i="42"/>
  <c r="FH575" i="42"/>
  <c r="FH582" i="42"/>
  <c r="FH583" i="42"/>
  <c r="FH590" i="42"/>
  <c r="FH591" i="42"/>
  <c r="FH598" i="42"/>
  <c r="FH599" i="42"/>
  <c r="FH606" i="42"/>
  <c r="FH607" i="42"/>
  <c r="FH614" i="42"/>
  <c r="FH615" i="42"/>
  <c r="FH622" i="42"/>
  <c r="FH623" i="42"/>
  <c r="FH630" i="42"/>
  <c r="FH631" i="42"/>
  <c r="FH638" i="42"/>
  <c r="FH639" i="42"/>
  <c r="FH646" i="42"/>
  <c r="FH647" i="42"/>
  <c r="FH654" i="42"/>
  <c r="FH655" i="42"/>
  <c r="FH662" i="42"/>
  <c r="FH663" i="42"/>
  <c r="FH670" i="42"/>
  <c r="FH671" i="42"/>
  <c r="FH678" i="42"/>
  <c r="FH679" i="42"/>
  <c r="FH686" i="42"/>
  <c r="FH687" i="42"/>
  <c r="FH694" i="42"/>
  <c r="FH695" i="42"/>
  <c r="FH702" i="42"/>
  <c r="FH703" i="42"/>
  <c r="FH514" i="42"/>
  <c r="FH518" i="42"/>
  <c r="FH524" i="42"/>
  <c r="FH525" i="42"/>
  <c r="FH532" i="42"/>
  <c r="FH533" i="42"/>
  <c r="FH540" i="42"/>
  <c r="FH541" i="42"/>
  <c r="FH548" i="42"/>
  <c r="FH549" i="42"/>
  <c r="FH556" i="42"/>
  <c r="FH557" i="42"/>
  <c r="FH564" i="42"/>
  <c r="FH565" i="42"/>
  <c r="FH572" i="42"/>
  <c r="FH573" i="42"/>
  <c r="FH580" i="42"/>
  <c r="FH581" i="42"/>
  <c r="FH588" i="42"/>
  <c r="FH589" i="42"/>
  <c r="FH596" i="42"/>
  <c r="FH597" i="42"/>
  <c r="FH604" i="42"/>
  <c r="FH605" i="42"/>
  <c r="FH612" i="42"/>
  <c r="FH613" i="42"/>
  <c r="FH620" i="42"/>
  <c r="FH621" i="42"/>
  <c r="FH628" i="42"/>
  <c r="FH629" i="42"/>
  <c r="FH636" i="42"/>
  <c r="FH637" i="42"/>
  <c r="FH644" i="42"/>
  <c r="FH645" i="42"/>
  <c r="FH652" i="42"/>
  <c r="FH653" i="42"/>
  <c r="FH660" i="42"/>
  <c r="FH661" i="42"/>
  <c r="FH668" i="42"/>
  <c r="FH669" i="42"/>
  <c r="FH676" i="42"/>
  <c r="FH677" i="42"/>
  <c r="FH684" i="42"/>
  <c r="FH685" i="42"/>
  <c r="FH692" i="42"/>
  <c r="FH693" i="42"/>
  <c r="FH700" i="42"/>
  <c r="FH701" i="42"/>
  <c r="FH708" i="42"/>
  <c r="FH709" i="42"/>
  <c r="FH710" i="42"/>
  <c r="FH712" i="42"/>
  <c r="FH714" i="42"/>
  <c r="FH716" i="42"/>
  <c r="FH718" i="42"/>
  <c r="FH720" i="42"/>
  <c r="FH722" i="42"/>
  <c r="FH724" i="42"/>
  <c r="FH726" i="42"/>
  <c r="FH728" i="42"/>
  <c r="FH730" i="42"/>
  <c r="FH732" i="42"/>
  <c r="FH734" i="42"/>
  <c r="FH736" i="42"/>
  <c r="FH738" i="42"/>
  <c r="FH740" i="42"/>
  <c r="FH742" i="42"/>
  <c r="FH744" i="42"/>
  <c r="FH746" i="42"/>
  <c r="FH748" i="42"/>
  <c r="FH750" i="42"/>
  <c r="FH752" i="42"/>
  <c r="FH754" i="42"/>
  <c r="FH756" i="42"/>
  <c r="FH758" i="42"/>
  <c r="FH760" i="42"/>
  <c r="FH530" i="42"/>
  <c r="FH539" i="42"/>
  <c r="FH562" i="42"/>
  <c r="FH571" i="42"/>
  <c r="FH594" i="42"/>
  <c r="FH603" i="42"/>
  <c r="FH626" i="42"/>
  <c r="FH635" i="42"/>
  <c r="FH658" i="42"/>
  <c r="FH667" i="42"/>
  <c r="FH690" i="42"/>
  <c r="FH699" i="42"/>
  <c r="FH761" i="42"/>
  <c r="FH766" i="42"/>
  <c r="FH767" i="42"/>
  <c r="FH774" i="42"/>
  <c r="FH775" i="42"/>
  <c r="FH782" i="42"/>
  <c r="FH783" i="42"/>
  <c r="FH790" i="42"/>
  <c r="FH791" i="42"/>
  <c r="FH798" i="42"/>
  <c r="FH799" i="42"/>
  <c r="FH806" i="42"/>
  <c r="FH807" i="42"/>
  <c r="FH814" i="42"/>
  <c r="FH815" i="42"/>
  <c r="FH822" i="42"/>
  <c r="FH823" i="42"/>
  <c r="FH830" i="42"/>
  <c r="FH831" i="42"/>
  <c r="FH838" i="42"/>
  <c r="FH839" i="42"/>
  <c r="FH846" i="42"/>
  <c r="FH847" i="42"/>
  <c r="FH854" i="42"/>
  <c r="FH855" i="42"/>
  <c r="FH857" i="42"/>
  <c r="FH859" i="42"/>
  <c r="FH861" i="42"/>
  <c r="FH863" i="42"/>
  <c r="FH865" i="42"/>
  <c r="FH867" i="42"/>
  <c r="FH869" i="42"/>
  <c r="FH871" i="42"/>
  <c r="FH873" i="42"/>
  <c r="FH875" i="42"/>
  <c r="FH877" i="42"/>
  <c r="FH879" i="42"/>
  <c r="FH881" i="42"/>
  <c r="FH883" i="42"/>
  <c r="FH885" i="42"/>
  <c r="FH887" i="42"/>
  <c r="FH889" i="42"/>
  <c r="FH891" i="42"/>
  <c r="FH893" i="42"/>
  <c r="FH895" i="42"/>
  <c r="FH897" i="42"/>
  <c r="FH899" i="42"/>
  <c r="FH901" i="42"/>
  <c r="FH903" i="42"/>
  <c r="FH905" i="42"/>
  <c r="FH907" i="42"/>
  <c r="FH909" i="42"/>
  <c r="FH911" i="42"/>
  <c r="FH913" i="42"/>
  <c r="FH915" i="42"/>
  <c r="FH917" i="42"/>
  <c r="FH919" i="42"/>
  <c r="FH921" i="42"/>
  <c r="FH515" i="42"/>
  <c r="FH519" i="42"/>
  <c r="FH538" i="42"/>
  <c r="FH547" i="42"/>
  <c r="FH570" i="42"/>
  <c r="FH579" i="42"/>
  <c r="FH602" i="42"/>
  <c r="FH611" i="42"/>
  <c r="FH634" i="42"/>
  <c r="FH643" i="42"/>
  <c r="FH666" i="42"/>
  <c r="FH675" i="42"/>
  <c r="FH698" i="42"/>
  <c r="FH707" i="42"/>
  <c r="FH759" i="42"/>
  <c r="FH764" i="42"/>
  <c r="FH765" i="42"/>
  <c r="FH772" i="42"/>
  <c r="FH773" i="42"/>
  <c r="FH780" i="42"/>
  <c r="FH781" i="42"/>
  <c r="FH788" i="42"/>
  <c r="FH789" i="42"/>
  <c r="FH796" i="42"/>
  <c r="FH797" i="42"/>
  <c r="FH804" i="42"/>
  <c r="FH805" i="42"/>
  <c r="FH812" i="42"/>
  <c r="FH813" i="42"/>
  <c r="FH820" i="42"/>
  <c r="FH821" i="42"/>
  <c r="FH828" i="42"/>
  <c r="FH829" i="42"/>
  <c r="FH836" i="42"/>
  <c r="FH837" i="42"/>
  <c r="FH844" i="42"/>
  <c r="FH845" i="42"/>
  <c r="FH852" i="42"/>
  <c r="FH853" i="42"/>
  <c r="FH523" i="42"/>
  <c r="FH546" i="42"/>
  <c r="FH555" i="42"/>
  <c r="FH578" i="42"/>
  <c r="FH587" i="42"/>
  <c r="FH610" i="42"/>
  <c r="FH619" i="42"/>
  <c r="FH642" i="42"/>
  <c r="FH651" i="42"/>
  <c r="FH674" i="42"/>
  <c r="FH683" i="42"/>
  <c r="FH706" i="42"/>
  <c r="FH757" i="42"/>
  <c r="FH762" i="42"/>
  <c r="FH763" i="42"/>
  <c r="FH770" i="42"/>
  <c r="FH771" i="42"/>
  <c r="FH778" i="42"/>
  <c r="FH779" i="42"/>
  <c r="FH786" i="42"/>
  <c r="FH787" i="42"/>
  <c r="FH794" i="42"/>
  <c r="FH795" i="42"/>
  <c r="FH802" i="42"/>
  <c r="FH803" i="42"/>
  <c r="FH810" i="42"/>
  <c r="FH811" i="42"/>
  <c r="FH818" i="42"/>
  <c r="FH819" i="42"/>
  <c r="FH826" i="42"/>
  <c r="FH827" i="42"/>
  <c r="FH834" i="42"/>
  <c r="FH835" i="42"/>
  <c r="FH842" i="42"/>
  <c r="FH843" i="42"/>
  <c r="FH850" i="42"/>
  <c r="FH851" i="42"/>
  <c r="FH858" i="42"/>
  <c r="FH860" i="42"/>
  <c r="FH862" i="42"/>
  <c r="FH864" i="42"/>
  <c r="FH866" i="42"/>
  <c r="FH868" i="42"/>
  <c r="FH870" i="42"/>
  <c r="FH872" i="42"/>
  <c r="FH874" i="42"/>
  <c r="FH876" i="42"/>
  <c r="FH878" i="42"/>
  <c r="FH880" i="42"/>
  <c r="FH882" i="42"/>
  <c r="FH884" i="42"/>
  <c r="FH886" i="42"/>
  <c r="FH888" i="42"/>
  <c r="FH890" i="42"/>
  <c r="FH892" i="42"/>
  <c r="FH894" i="42"/>
  <c r="FH896" i="42"/>
  <c r="FH898" i="42"/>
  <c r="FH900" i="42"/>
  <c r="FH902" i="42"/>
  <c r="FH904" i="42"/>
  <c r="FH906" i="42"/>
  <c r="FH908" i="42"/>
  <c r="FH910" i="42"/>
  <c r="FH912" i="42"/>
  <c r="FH914" i="42"/>
  <c r="FH916" i="42"/>
  <c r="FH918" i="42"/>
  <c r="FH920" i="42"/>
  <c r="FH922" i="42"/>
  <c r="FH924" i="42"/>
  <c r="FH522" i="42"/>
  <c r="FH531" i="42"/>
  <c r="FH554" i="42"/>
  <c r="FH563" i="42"/>
  <c r="FH586" i="42"/>
  <c r="FH595" i="42"/>
  <c r="FH618" i="42"/>
  <c r="FH627" i="42"/>
  <c r="FH650" i="42"/>
  <c r="FH659" i="42"/>
  <c r="FH682" i="42"/>
  <c r="FH691" i="42"/>
  <c r="FH768" i="42"/>
  <c r="FH769" i="42"/>
  <c r="FH776" i="42"/>
  <c r="FH777" i="42"/>
  <c r="FH784" i="42"/>
  <c r="FH785" i="42"/>
  <c r="FH792" i="42"/>
  <c r="FH793" i="42"/>
  <c r="FH800" i="42"/>
  <c r="FH801" i="42"/>
  <c r="FH808" i="42"/>
  <c r="FH809" i="42"/>
  <c r="FH816" i="42"/>
  <c r="FH817" i="42"/>
  <c r="FH824" i="42"/>
  <c r="FH825" i="42"/>
  <c r="FH832" i="42"/>
  <c r="FH833" i="42"/>
  <c r="FH840" i="42"/>
  <c r="FH841" i="42"/>
  <c r="FH848" i="42"/>
  <c r="FH849" i="42"/>
  <c r="FH856" i="42"/>
  <c r="FH930" i="42"/>
  <c r="FH931" i="42"/>
  <c r="FH938" i="42"/>
  <c r="FH939" i="42"/>
  <c r="FH946" i="42"/>
  <c r="FH947" i="42"/>
  <c r="FH954" i="42"/>
  <c r="FH955" i="42"/>
  <c r="FH962" i="42"/>
  <c r="FH963" i="42"/>
  <c r="FH970" i="42"/>
  <c r="FH971" i="42"/>
  <c r="FH978" i="42"/>
  <c r="FH979" i="42"/>
  <c r="FH986" i="42"/>
  <c r="FH987" i="42"/>
  <c r="FH994" i="42"/>
  <c r="FH995" i="42"/>
  <c r="FH1002" i="42"/>
  <c r="FH1003" i="42"/>
  <c r="FH10" i="42"/>
  <c r="FH928" i="42"/>
  <c r="FH929" i="42"/>
  <c r="FH936" i="42"/>
  <c r="FH937" i="42"/>
  <c r="FH944" i="42"/>
  <c r="FH945" i="42"/>
  <c r="FH952" i="42"/>
  <c r="FH953" i="42"/>
  <c r="FH960" i="42"/>
  <c r="FH961" i="42"/>
  <c r="FH968" i="42"/>
  <c r="FH969" i="42"/>
  <c r="FH976" i="42"/>
  <c r="FH977" i="42"/>
  <c r="FH984" i="42"/>
  <c r="FH985" i="42"/>
  <c r="FH992" i="42"/>
  <c r="FH993" i="42"/>
  <c r="FH1000" i="42"/>
  <c r="FH1001" i="42"/>
  <c r="FH1008" i="42"/>
  <c r="FH1009" i="42"/>
  <c r="FH1010" i="42"/>
  <c r="FH1012" i="42"/>
  <c r="FH1014" i="42"/>
  <c r="FH1016" i="42"/>
  <c r="FH1018" i="42"/>
  <c r="FH1020" i="42"/>
  <c r="FH1022" i="42"/>
  <c r="FH1024" i="42"/>
  <c r="FH1026" i="42"/>
  <c r="FH1028" i="42"/>
  <c r="FH1030" i="42"/>
  <c r="FH1032" i="42"/>
  <c r="FH1034" i="42"/>
  <c r="FH1036" i="42"/>
  <c r="FH1038" i="42"/>
  <c r="FH1040" i="42"/>
  <c r="FH1042" i="42"/>
  <c r="FH1044" i="42"/>
  <c r="FH1046" i="42"/>
  <c r="FH1048" i="42"/>
  <c r="FH1050" i="42"/>
  <c r="FH1052" i="42"/>
  <c r="FH1054" i="42"/>
  <c r="FH1056" i="42"/>
  <c r="FH1058" i="42"/>
  <c r="FH1060" i="42"/>
  <c r="FH1062" i="42"/>
  <c r="FH1064" i="42"/>
  <c r="FH1066" i="42"/>
  <c r="FH1068" i="42"/>
  <c r="FH1070" i="42"/>
  <c r="FH1072" i="42"/>
  <c r="FH1074" i="42"/>
  <c r="FH1076" i="42"/>
  <c r="FH1078" i="42"/>
  <c r="FH1080" i="42"/>
  <c r="FH1082" i="42"/>
  <c r="FH1084" i="42"/>
  <c r="FH1086" i="42"/>
  <c r="FH1088" i="42"/>
  <c r="FH1090" i="42"/>
  <c r="FH1092" i="42"/>
  <c r="FH926" i="42"/>
  <c r="FH927" i="42"/>
  <c r="FH934" i="42"/>
  <c r="FH935" i="42"/>
  <c r="FH942" i="42"/>
  <c r="FH943" i="42"/>
  <c r="FH950" i="42"/>
  <c r="FH951" i="42"/>
  <c r="FH958" i="42"/>
  <c r="FH959" i="42"/>
  <c r="FH966" i="42"/>
  <c r="FH967" i="42"/>
  <c r="FH974" i="42"/>
  <c r="FH975" i="42"/>
  <c r="FH982" i="42"/>
  <c r="FH983" i="42"/>
  <c r="FH990" i="42"/>
  <c r="FH991" i="42"/>
  <c r="FH998" i="42"/>
  <c r="FH999" i="42"/>
  <c r="FH1006" i="42"/>
  <c r="FH1007" i="42"/>
  <c r="FH923" i="42"/>
  <c r="FH925" i="42"/>
  <c r="FH932" i="42"/>
  <c r="FH933" i="42"/>
  <c r="FH940" i="42"/>
  <c r="FH941" i="42"/>
  <c r="FH948" i="42"/>
  <c r="FH949" i="42"/>
  <c r="FH956" i="42"/>
  <c r="FH957" i="42"/>
  <c r="FH964" i="42"/>
  <c r="FH965" i="42"/>
  <c r="FH972" i="42"/>
  <c r="FH973" i="42"/>
  <c r="FH980" i="42"/>
  <c r="FH981" i="42"/>
  <c r="FH988" i="42"/>
  <c r="FH989" i="42"/>
  <c r="FH996" i="42"/>
  <c r="FH997" i="42"/>
  <c r="FH1004" i="42"/>
  <c r="FH1005" i="42"/>
  <c r="FH1011" i="42"/>
  <c r="FH1013" i="42"/>
  <c r="FH1015" i="42"/>
  <c r="FH1017" i="42"/>
  <c r="FH1019" i="42"/>
  <c r="FH1021" i="42"/>
  <c r="FH1023" i="42"/>
  <c r="FH1025" i="42"/>
  <c r="FH1027" i="42"/>
  <c r="FH1029" i="42"/>
  <c r="FH1031" i="42"/>
  <c r="FH1033" i="42"/>
  <c r="FH1035" i="42"/>
  <c r="FH1037" i="42"/>
  <c r="FH1039" i="42"/>
  <c r="FH1041" i="42"/>
  <c r="FH1043" i="42"/>
  <c r="FH1045" i="42"/>
  <c r="FH1047" i="42"/>
  <c r="FH1049" i="42"/>
  <c r="FH1051" i="42"/>
  <c r="FH1053" i="42"/>
  <c r="FH1055" i="42"/>
  <c r="FH1057" i="42"/>
  <c r="FH1059" i="42"/>
  <c r="FH1061" i="42"/>
  <c r="FH1063" i="42"/>
  <c r="FH1065" i="42"/>
  <c r="FH1067" i="42"/>
  <c r="FH1069" i="42"/>
  <c r="FH1071" i="42"/>
  <c r="FH1073" i="42"/>
  <c r="FH1075" i="42"/>
  <c r="FH1095" i="42"/>
  <c r="FH1099" i="42"/>
  <c r="FH1103" i="42"/>
  <c r="J12" i="44"/>
  <c r="FH1077" i="42"/>
  <c r="FH1081" i="42"/>
  <c r="FH1085" i="42"/>
  <c r="FH1089" i="42"/>
  <c r="FH1096" i="42"/>
  <c r="FH1100" i="42"/>
  <c r="FH1104" i="42"/>
  <c r="FH1093" i="42"/>
  <c r="FH1097" i="42"/>
  <c r="FH1101" i="42"/>
  <c r="FH1079" i="42"/>
  <c r="FH1083" i="42"/>
  <c r="FH1087" i="42"/>
  <c r="FH1091" i="42"/>
  <c r="FH1094" i="42"/>
  <c r="FH1098" i="42"/>
  <c r="FH1102" i="42"/>
  <c r="AD501" i="43"/>
  <c r="P502" i="43"/>
  <c r="T17" i="46"/>
  <c r="T19" i="46"/>
  <c r="T21" i="46" s="1"/>
  <c r="AH501" i="43"/>
  <c r="T502" i="43"/>
  <c r="S502" i="43"/>
  <c r="AG501" i="43"/>
  <c r="Q502" i="43"/>
  <c r="AE501" i="43"/>
  <c r="AF501" i="43"/>
  <c r="R502" i="43"/>
  <c r="K1100" i="43"/>
  <c r="K1101" i="43"/>
  <c r="K1102" i="43"/>
  <c r="K503" i="43"/>
  <c r="K504" i="43"/>
  <c r="K514" i="43"/>
  <c r="K534" i="43"/>
  <c r="K550" i="43"/>
  <c r="K566" i="43"/>
  <c r="K582" i="43"/>
  <c r="K598" i="43"/>
  <c r="K614" i="43"/>
  <c r="K630" i="43"/>
  <c r="K646" i="43"/>
  <c r="K662" i="43"/>
  <c r="K678" i="43"/>
  <c r="K694" i="43"/>
  <c r="K709" i="43"/>
  <c r="K717" i="43"/>
  <c r="K725" i="43"/>
  <c r="K733" i="43"/>
  <c r="K741" i="43"/>
  <c r="K749" i="43"/>
  <c r="K515" i="43"/>
  <c r="K532" i="43"/>
  <c r="K548" i="43"/>
  <c r="K564" i="43"/>
  <c r="K580" i="43"/>
  <c r="K596" i="43"/>
  <c r="K612" i="43"/>
  <c r="K628" i="43"/>
  <c r="K644" i="43"/>
  <c r="K660" i="43"/>
  <c r="K676" i="43"/>
  <c r="K692" i="43"/>
  <c r="K512" i="43"/>
  <c r="K530" i="43"/>
  <c r="K546" i="43"/>
  <c r="K562" i="43"/>
  <c r="K578" i="43"/>
  <c r="K594" i="43"/>
  <c r="K610" i="43"/>
  <c r="K626" i="43"/>
  <c r="K642" i="43"/>
  <c r="K658" i="43"/>
  <c r="K674" i="43"/>
  <c r="K690" i="43"/>
  <c r="K706" i="43"/>
  <c r="K712" i="43"/>
  <c r="K720" i="43"/>
  <c r="K728" i="43"/>
  <c r="K736" i="43"/>
  <c r="K744" i="43"/>
  <c r="K752" i="43"/>
  <c r="K528" i="43"/>
  <c r="K592" i="43"/>
  <c r="K656" i="43"/>
  <c r="K759" i="43"/>
  <c r="K773" i="43"/>
  <c r="K789" i="43"/>
  <c r="K805" i="43"/>
  <c r="K821" i="43"/>
  <c r="K837" i="43"/>
  <c r="K853" i="43"/>
  <c r="K861" i="43"/>
  <c r="K869" i="43"/>
  <c r="K877" i="43"/>
  <c r="K885" i="43"/>
  <c r="K893" i="43"/>
  <c r="K901" i="43"/>
  <c r="K909" i="43"/>
  <c r="K917" i="43"/>
  <c r="K536" i="43"/>
  <c r="K600" i="43"/>
  <c r="K664" i="43"/>
  <c r="K757" i="43"/>
  <c r="K771" i="43"/>
  <c r="K787" i="43"/>
  <c r="K803" i="43"/>
  <c r="K819" i="43"/>
  <c r="K835" i="43"/>
  <c r="K851" i="43"/>
  <c r="K576" i="43"/>
  <c r="K640" i="43"/>
  <c r="K704" i="43"/>
  <c r="K768" i="43"/>
  <c r="K784" i="43"/>
  <c r="K800" i="43"/>
  <c r="K816" i="43"/>
  <c r="K832" i="43"/>
  <c r="K848" i="43"/>
  <c r="K860" i="43"/>
  <c r="K868" i="43"/>
  <c r="K876" i="43"/>
  <c r="K884" i="43"/>
  <c r="K892" i="43"/>
  <c r="K900" i="43"/>
  <c r="K908" i="43"/>
  <c r="K916" i="43"/>
  <c r="K520" i="43"/>
  <c r="K584" i="43"/>
  <c r="K648" i="43"/>
  <c r="K766" i="43"/>
  <c r="K782" i="43"/>
  <c r="K798" i="43"/>
  <c r="K814" i="43"/>
  <c r="K830" i="43"/>
  <c r="K846" i="43"/>
  <c r="K929" i="43"/>
  <c r="K945" i="43"/>
  <c r="K961" i="43"/>
  <c r="K977" i="43"/>
  <c r="K993" i="43"/>
  <c r="K926" i="43"/>
  <c r="K942" i="43"/>
  <c r="K958" i="43"/>
  <c r="K974" i="43"/>
  <c r="K990" i="43"/>
  <c r="K1006" i="43"/>
  <c r="K1012" i="43"/>
  <c r="K1020" i="43"/>
  <c r="K1028" i="43"/>
  <c r="K1036" i="43"/>
  <c r="K1044" i="43"/>
  <c r="K1052" i="43"/>
  <c r="K1060" i="43"/>
  <c r="K1068" i="43"/>
  <c r="K1076" i="43"/>
  <c r="K1084" i="43"/>
  <c r="K924" i="43"/>
  <c r="K940" i="43"/>
  <c r="K956" i="43"/>
  <c r="K972" i="43"/>
  <c r="K988" i="43"/>
  <c r="K1004" i="43"/>
  <c r="K930" i="43"/>
  <c r="K946" i="43"/>
  <c r="K962" i="43"/>
  <c r="K978" i="43"/>
  <c r="K994" i="43"/>
  <c r="K1009" i="43"/>
  <c r="K1017" i="43"/>
  <c r="K1025" i="43"/>
  <c r="K1033" i="43"/>
  <c r="K1041" i="43"/>
  <c r="K1049" i="43"/>
  <c r="K1057" i="43"/>
  <c r="K1065" i="43"/>
  <c r="K1073" i="43"/>
  <c r="K1087" i="43"/>
  <c r="K1091" i="43"/>
  <c r="K1081" i="43"/>
  <c r="K1096" i="43"/>
  <c r="K505" i="43"/>
  <c r="K506" i="43"/>
  <c r="K518" i="43"/>
  <c r="K535" i="43"/>
  <c r="K551" i="43"/>
  <c r="K567" i="43"/>
  <c r="K583" i="43"/>
  <c r="K599" i="43"/>
  <c r="K615" i="43"/>
  <c r="K631" i="43"/>
  <c r="K647" i="43"/>
  <c r="K663" i="43"/>
  <c r="K679" i="43"/>
  <c r="K695" i="43"/>
  <c r="K711" i="43"/>
  <c r="K719" i="43"/>
  <c r="K727" i="43"/>
  <c r="K735" i="43"/>
  <c r="K743" i="43"/>
  <c r="K751" i="43"/>
  <c r="K519" i="43"/>
  <c r="K533" i="43"/>
  <c r="K549" i="43"/>
  <c r="K565" i="43"/>
  <c r="K581" i="43"/>
  <c r="K597" i="43"/>
  <c r="K613" i="43"/>
  <c r="K629" i="43"/>
  <c r="K645" i="43"/>
  <c r="K661" i="43"/>
  <c r="K677" i="43"/>
  <c r="K693" i="43"/>
  <c r="K516" i="43"/>
  <c r="K531" i="43"/>
  <c r="K547" i="43"/>
  <c r="K563" i="43"/>
  <c r="K579" i="43"/>
  <c r="K595" i="43"/>
  <c r="K611" i="43"/>
  <c r="K627" i="43"/>
  <c r="K643" i="43"/>
  <c r="K659" i="43"/>
  <c r="K675" i="43"/>
  <c r="K691" i="43"/>
  <c r="K707" i="43"/>
  <c r="K714" i="43"/>
  <c r="K722" i="43"/>
  <c r="K730" i="43"/>
  <c r="K738" i="43"/>
  <c r="K746" i="43"/>
  <c r="K754" i="43"/>
  <c r="K537" i="43"/>
  <c r="K601" i="43"/>
  <c r="K665" i="43"/>
  <c r="K764" i="43"/>
  <c r="K780" i="43"/>
  <c r="K796" i="43"/>
  <c r="K812" i="43"/>
  <c r="K828" i="43"/>
  <c r="K844" i="43"/>
  <c r="K855" i="43"/>
  <c r="K863" i="43"/>
  <c r="K871" i="43"/>
  <c r="K879" i="43"/>
  <c r="K887" i="43"/>
  <c r="K895" i="43"/>
  <c r="K903" i="43"/>
  <c r="K911" i="43"/>
  <c r="K919" i="43"/>
  <c r="K545" i="43"/>
  <c r="K609" i="43"/>
  <c r="K673" i="43"/>
  <c r="K762" i="43"/>
  <c r="K778" i="43"/>
  <c r="K794" i="43"/>
  <c r="K810" i="43"/>
  <c r="K826" i="43"/>
  <c r="K842" i="43"/>
  <c r="K521" i="43"/>
  <c r="K585" i="43"/>
  <c r="K649" i="43"/>
  <c r="K755" i="43"/>
  <c r="K769" i="43"/>
  <c r="K785" i="43"/>
  <c r="K801" i="43"/>
  <c r="K817" i="43"/>
  <c r="K833" i="43"/>
  <c r="K849" i="43"/>
  <c r="K862" i="43"/>
  <c r="K870" i="43"/>
  <c r="K878" i="43"/>
  <c r="K886" i="43"/>
  <c r="K894" i="43"/>
  <c r="K902" i="43"/>
  <c r="K910" i="43"/>
  <c r="K918" i="43"/>
  <c r="K529" i="43"/>
  <c r="K593" i="43"/>
  <c r="K657" i="43"/>
  <c r="K767" i="43"/>
  <c r="K783" i="43"/>
  <c r="K799" i="43"/>
  <c r="K815" i="43"/>
  <c r="K831" i="43"/>
  <c r="K847" i="43"/>
  <c r="K936" i="43"/>
  <c r="K952" i="43"/>
  <c r="K968" i="43"/>
  <c r="K984" i="43"/>
  <c r="K1000" i="43"/>
  <c r="K927" i="43"/>
  <c r="K943" i="43"/>
  <c r="K959" i="43"/>
  <c r="K975" i="43"/>
  <c r="K991" i="43"/>
  <c r="K1007" i="43"/>
  <c r="K1014" i="43"/>
  <c r="K1022" i="43"/>
  <c r="K1030" i="43"/>
  <c r="K1038" i="43"/>
  <c r="K1046" i="43"/>
  <c r="K1054" i="43"/>
  <c r="K1062" i="43"/>
  <c r="K1070" i="43"/>
  <c r="K1078" i="43"/>
  <c r="K1086" i="43"/>
  <c r="K925" i="43"/>
  <c r="K941" i="43"/>
  <c r="K957" i="43"/>
  <c r="K973" i="43"/>
  <c r="K989" i="43"/>
  <c r="K1005" i="43"/>
  <c r="K931" i="43"/>
  <c r="K947" i="43"/>
  <c r="K963" i="43"/>
  <c r="K979" i="43"/>
  <c r="K995" i="43"/>
  <c r="K1011" i="43"/>
  <c r="K1019" i="43"/>
  <c r="K1027" i="43"/>
  <c r="K1035" i="43"/>
  <c r="K1043" i="43"/>
  <c r="K1051" i="43"/>
  <c r="K1059" i="43"/>
  <c r="K1067" i="43"/>
  <c r="K1093" i="43"/>
  <c r="K1075" i="43"/>
  <c r="K1094" i="43"/>
  <c r="K1095" i="43"/>
  <c r="K1085" i="43"/>
  <c r="K507" i="43"/>
  <c r="K500" i="43"/>
  <c r="K508" i="43"/>
  <c r="K526" i="43"/>
  <c r="K542" i="43"/>
  <c r="K558" i="43"/>
  <c r="K574" i="43"/>
  <c r="K590" i="43"/>
  <c r="K606" i="43"/>
  <c r="K622" i="43"/>
  <c r="K638" i="43"/>
  <c r="K654" i="43"/>
  <c r="K670" i="43"/>
  <c r="K686" i="43"/>
  <c r="K702" i="43"/>
  <c r="K713" i="43"/>
  <c r="K721" i="43"/>
  <c r="K729" i="43"/>
  <c r="K737" i="43"/>
  <c r="K745" i="43"/>
  <c r="K753" i="43"/>
  <c r="K524" i="43"/>
  <c r="K540" i="43"/>
  <c r="K556" i="43"/>
  <c r="K572" i="43"/>
  <c r="K588" i="43"/>
  <c r="K604" i="43"/>
  <c r="K620" i="43"/>
  <c r="K636" i="43"/>
  <c r="K652" i="43"/>
  <c r="K668" i="43"/>
  <c r="K684" i="43"/>
  <c r="K700" i="43"/>
  <c r="K522" i="43"/>
  <c r="K538" i="43"/>
  <c r="K554" i="43"/>
  <c r="K570" i="43"/>
  <c r="K586" i="43"/>
  <c r="K602" i="43"/>
  <c r="K618" i="43"/>
  <c r="K634" i="43"/>
  <c r="K650" i="43"/>
  <c r="K666" i="43"/>
  <c r="K682" i="43"/>
  <c r="K698" i="43"/>
  <c r="K708" i="43"/>
  <c r="K716" i="43"/>
  <c r="K724" i="43"/>
  <c r="K732" i="43"/>
  <c r="K740" i="43"/>
  <c r="K748" i="43"/>
  <c r="K756" i="43"/>
  <c r="K560" i="43"/>
  <c r="K624" i="43"/>
  <c r="K688" i="43"/>
  <c r="K765" i="43"/>
  <c r="K781" i="43"/>
  <c r="K797" i="43"/>
  <c r="K813" i="43"/>
  <c r="K829" i="43"/>
  <c r="K845" i="43"/>
  <c r="K857" i="43"/>
  <c r="K865" i="43"/>
  <c r="K873" i="43"/>
  <c r="K881" i="43"/>
  <c r="K889" i="43"/>
  <c r="K897" i="43"/>
  <c r="K905" i="43"/>
  <c r="K913" i="43"/>
  <c r="K513" i="43"/>
  <c r="K568" i="43"/>
  <c r="K632" i="43"/>
  <c r="K696" i="43"/>
  <c r="K763" i="43"/>
  <c r="K779" i="43"/>
  <c r="K795" i="43"/>
  <c r="K811" i="43"/>
  <c r="K827" i="43"/>
  <c r="K843" i="43"/>
  <c r="K544" i="43"/>
  <c r="K608" i="43"/>
  <c r="K672" i="43"/>
  <c r="K760" i="43"/>
  <c r="K776" i="43"/>
  <c r="K792" i="43"/>
  <c r="K808" i="43"/>
  <c r="K824" i="43"/>
  <c r="K840" i="43"/>
  <c r="K856" i="43"/>
  <c r="K864" i="43"/>
  <c r="K872" i="43"/>
  <c r="K880" i="43"/>
  <c r="K888" i="43"/>
  <c r="K896" i="43"/>
  <c r="K904" i="43"/>
  <c r="K912" i="43"/>
  <c r="K920" i="43"/>
  <c r="K552" i="43"/>
  <c r="K616" i="43"/>
  <c r="K680" i="43"/>
  <c r="K774" i="43"/>
  <c r="K790" i="43"/>
  <c r="K806" i="43"/>
  <c r="K822" i="43"/>
  <c r="K838" i="43"/>
  <c r="K854" i="43"/>
  <c r="K937" i="43"/>
  <c r="K953" i="43"/>
  <c r="K969" i="43"/>
  <c r="K985" i="43"/>
  <c r="K1001" i="43"/>
  <c r="K934" i="43"/>
  <c r="K950" i="43"/>
  <c r="K966" i="43"/>
  <c r="K982" i="43"/>
  <c r="K998" i="43"/>
  <c r="K1008" i="43"/>
  <c r="K1016" i="43"/>
  <c r="K1024" i="43"/>
  <c r="K1032" i="43"/>
  <c r="K1040" i="43"/>
  <c r="K1048" i="43"/>
  <c r="K1056" i="43"/>
  <c r="K1064" i="43"/>
  <c r="K1072" i="43"/>
  <c r="K1080" i="43"/>
  <c r="K1088" i="43"/>
  <c r="K932" i="43"/>
  <c r="K948" i="43"/>
  <c r="K964" i="43"/>
  <c r="K980" i="43"/>
  <c r="K996" i="43"/>
  <c r="K921" i="43"/>
  <c r="K938" i="43"/>
  <c r="K954" i="43"/>
  <c r="K970" i="43"/>
  <c r="K986" i="43"/>
  <c r="K1002" i="43"/>
  <c r="K1013" i="43"/>
  <c r="K1021" i="43"/>
  <c r="K1029" i="43"/>
  <c r="K1037" i="43"/>
  <c r="K1045" i="43"/>
  <c r="K1053" i="43"/>
  <c r="K1061" i="43"/>
  <c r="K1069" i="43"/>
  <c r="K1097" i="43"/>
  <c r="K1079" i="43"/>
  <c r="K1098" i="43"/>
  <c r="K1099" i="43"/>
  <c r="K1089" i="43"/>
  <c r="K501" i="43"/>
  <c r="K509" i="43"/>
  <c r="K502" i="43"/>
  <c r="K510" i="43"/>
  <c r="K527" i="43"/>
  <c r="K543" i="43"/>
  <c r="K559" i="43"/>
  <c r="K575" i="43"/>
  <c r="K591" i="43"/>
  <c r="K607" i="43"/>
  <c r="K623" i="43"/>
  <c r="K639" i="43"/>
  <c r="K655" i="43"/>
  <c r="K671" i="43"/>
  <c r="K687" i="43"/>
  <c r="K703" i="43"/>
  <c r="K715" i="43"/>
  <c r="K723" i="43"/>
  <c r="K731" i="43"/>
  <c r="K739" i="43"/>
  <c r="K747" i="43"/>
  <c r="K511" i="43"/>
  <c r="K525" i="43"/>
  <c r="K541" i="43"/>
  <c r="K557" i="43"/>
  <c r="K573" i="43"/>
  <c r="K589" i="43"/>
  <c r="K605" i="43"/>
  <c r="K621" i="43"/>
  <c r="K637" i="43"/>
  <c r="K653" i="43"/>
  <c r="K669" i="43"/>
  <c r="K685" i="43"/>
  <c r="K701" i="43"/>
  <c r="K523" i="43"/>
  <c r="K539" i="43"/>
  <c r="K555" i="43"/>
  <c r="K571" i="43"/>
  <c r="K587" i="43"/>
  <c r="K603" i="43"/>
  <c r="K619" i="43"/>
  <c r="K635" i="43"/>
  <c r="K651" i="43"/>
  <c r="K667" i="43"/>
  <c r="K683" i="43"/>
  <c r="K699" i="43"/>
  <c r="K710" i="43"/>
  <c r="K718" i="43"/>
  <c r="K726" i="43"/>
  <c r="K734" i="43"/>
  <c r="K742" i="43"/>
  <c r="K750" i="43"/>
  <c r="K758" i="43"/>
  <c r="K569" i="43"/>
  <c r="K633" i="43"/>
  <c r="K697" i="43"/>
  <c r="K772" i="43"/>
  <c r="K788" i="43"/>
  <c r="K804" i="43"/>
  <c r="K820" i="43"/>
  <c r="K836" i="43"/>
  <c r="K852" i="43"/>
  <c r="K859" i="43"/>
  <c r="K867" i="43"/>
  <c r="K875" i="43"/>
  <c r="K883" i="43"/>
  <c r="K891" i="43"/>
  <c r="K899" i="43"/>
  <c r="K907" i="43"/>
  <c r="K915" i="43"/>
  <c r="K517" i="43"/>
  <c r="K577" i="43"/>
  <c r="K641" i="43"/>
  <c r="K705" i="43"/>
  <c r="K770" i="43"/>
  <c r="K786" i="43"/>
  <c r="K802" i="43"/>
  <c r="K818" i="43"/>
  <c r="K834" i="43"/>
  <c r="K850" i="43"/>
  <c r="K553" i="43"/>
  <c r="K617" i="43"/>
  <c r="K681" i="43"/>
  <c r="K761" i="43"/>
  <c r="K777" i="43"/>
  <c r="K793" i="43"/>
  <c r="K809" i="43"/>
  <c r="K825" i="43"/>
  <c r="K841" i="43"/>
  <c r="K858" i="43"/>
  <c r="K866" i="43"/>
  <c r="K874" i="43"/>
  <c r="K882" i="43"/>
  <c r="K890" i="43"/>
  <c r="K898" i="43"/>
  <c r="K906" i="43"/>
  <c r="K914" i="43"/>
  <c r="K922" i="43"/>
  <c r="K561" i="43"/>
  <c r="K625" i="43"/>
  <c r="K689" i="43"/>
  <c r="K775" i="43"/>
  <c r="K791" i="43"/>
  <c r="K807" i="43"/>
  <c r="K823" i="43"/>
  <c r="K839" i="43"/>
  <c r="K928" i="43"/>
  <c r="K944" i="43"/>
  <c r="K960" i="43"/>
  <c r="K976" i="43"/>
  <c r="K992" i="43"/>
  <c r="K935" i="43"/>
  <c r="K951" i="43"/>
  <c r="K967" i="43"/>
  <c r="K983" i="43"/>
  <c r="K999" i="43"/>
  <c r="K1010" i="43"/>
  <c r="K1018" i="43"/>
  <c r="K1026" i="43"/>
  <c r="K1034" i="43"/>
  <c r="K1042" i="43"/>
  <c r="K1050" i="43"/>
  <c r="K1058" i="43"/>
  <c r="K1066" i="43"/>
  <c r="K1074" i="43"/>
  <c r="K1082" i="43"/>
  <c r="K1090" i="43"/>
  <c r="K933" i="43"/>
  <c r="K949" i="43"/>
  <c r="K965" i="43"/>
  <c r="K981" i="43"/>
  <c r="K997" i="43"/>
  <c r="K923" i="43"/>
  <c r="K939" i="43"/>
  <c r="K955" i="43"/>
  <c r="K971" i="43"/>
  <c r="K987" i="43"/>
  <c r="K1003" i="43"/>
  <c r="K1015" i="43"/>
  <c r="K1023" i="43"/>
  <c r="K1031" i="43"/>
  <c r="K1039" i="43"/>
  <c r="K1047" i="43"/>
  <c r="K1055" i="43"/>
  <c r="K1063" i="43"/>
  <c r="K1071" i="43"/>
  <c r="K1083" i="43"/>
  <c r="K1077" i="43"/>
  <c r="K1092" i="43"/>
  <c r="C38" i="50" l="1"/>
  <c r="D38" i="50"/>
  <c r="C42" i="50"/>
  <c r="D42" i="50"/>
  <c r="C30" i="50"/>
  <c r="D30" i="50"/>
  <c r="C34" i="50"/>
  <c r="D34" i="50"/>
  <c r="C22" i="50"/>
  <c r="D22" i="50"/>
  <c r="C40" i="50"/>
  <c r="D40" i="50"/>
  <c r="C18" i="50"/>
  <c r="D18" i="50"/>
  <c r="C37" i="50"/>
  <c r="D37" i="50"/>
  <c r="C39" i="50"/>
  <c r="D39" i="50"/>
  <c r="C32" i="50"/>
  <c r="D32" i="50"/>
  <c r="C43" i="50"/>
  <c r="D43" i="50"/>
  <c r="C97" i="50"/>
  <c r="D97" i="50"/>
  <c r="C33" i="50"/>
  <c r="D33" i="50"/>
  <c r="C31" i="50"/>
  <c r="D31" i="50"/>
  <c r="C28" i="50"/>
  <c r="D28" i="50"/>
  <c r="C35" i="50"/>
  <c r="D35" i="50"/>
  <c r="C29" i="50"/>
  <c r="D29" i="50"/>
  <c r="C23" i="50"/>
  <c r="D23" i="50"/>
  <c r="C24" i="50"/>
  <c r="D24" i="50"/>
  <c r="C26" i="50"/>
  <c r="D26" i="50"/>
  <c r="C41" i="50"/>
  <c r="D41" i="50"/>
  <c r="C100" i="50"/>
  <c r="D100" i="50"/>
  <c r="C36" i="50"/>
  <c r="D36" i="50"/>
  <c r="C19" i="50"/>
  <c r="D19" i="50"/>
  <c r="C21" i="50"/>
  <c r="D21" i="50"/>
  <c r="C7" i="50"/>
  <c r="D7" i="50"/>
  <c r="C16" i="50"/>
  <c r="D16" i="50"/>
  <c r="C11" i="50"/>
  <c r="D11" i="50"/>
  <c r="C17" i="50"/>
  <c r="D17" i="50"/>
  <c r="C12" i="50"/>
  <c r="D12" i="50"/>
  <c r="C98" i="50"/>
  <c r="D98" i="50"/>
  <c r="C13" i="50"/>
  <c r="D13" i="50"/>
  <c r="C8" i="50"/>
  <c r="D8" i="50"/>
  <c r="C27" i="50"/>
  <c r="D27" i="50"/>
  <c r="C25" i="50"/>
  <c r="D25" i="50"/>
  <c r="C15" i="50"/>
  <c r="D15" i="50"/>
  <c r="C20" i="50"/>
  <c r="D20" i="50"/>
  <c r="C10" i="50"/>
  <c r="D10" i="50"/>
  <c r="C5" i="50"/>
  <c r="D5" i="50"/>
  <c r="C6" i="50"/>
  <c r="D6" i="50"/>
  <c r="C99" i="50"/>
  <c r="D99" i="50"/>
  <c r="C14" i="50"/>
  <c r="D14" i="50"/>
  <c r="C9" i="50"/>
  <c r="D9" i="50"/>
  <c r="C4" i="50"/>
  <c r="D4" i="50"/>
  <c r="I54" i="47"/>
  <c r="K3" i="43"/>
  <c r="V500" i="43"/>
  <c r="V501" i="43" s="1"/>
  <c r="V502" i="43" s="1"/>
  <c r="K1" i="43"/>
  <c r="K2" i="43" s="1"/>
  <c r="U503" i="43"/>
  <c r="AI502" i="43"/>
  <c r="FH2" i="42"/>
  <c r="FH3" i="42" s="1"/>
  <c r="AI500" i="43"/>
  <c r="AI501" i="43"/>
  <c r="FI11" i="42"/>
  <c r="FI13" i="42"/>
  <c r="FI15" i="42"/>
  <c r="FI17" i="42"/>
  <c r="FI19" i="42"/>
  <c r="FI21" i="42"/>
  <c r="FI23" i="42"/>
  <c r="FI25" i="42"/>
  <c r="FI27" i="42"/>
  <c r="FI29" i="42"/>
  <c r="FI31" i="42"/>
  <c r="FI33" i="42"/>
  <c r="FI35" i="42"/>
  <c r="FI37" i="42"/>
  <c r="FI39" i="42"/>
  <c r="FI41" i="42"/>
  <c r="FI43" i="42"/>
  <c r="FI45" i="42"/>
  <c r="FI47" i="42"/>
  <c r="FI49" i="42"/>
  <c r="FI51" i="42"/>
  <c r="FI53" i="42"/>
  <c r="FI14" i="42"/>
  <c r="FI22" i="42"/>
  <c r="FI12" i="42"/>
  <c r="FI20" i="42"/>
  <c r="FI28" i="42"/>
  <c r="FI18" i="42"/>
  <c r="FI26" i="42"/>
  <c r="FI42" i="42"/>
  <c r="FI50" i="42"/>
  <c r="FI40" i="42"/>
  <c r="FI48" i="42"/>
  <c r="FI56" i="42"/>
  <c r="FI58" i="42"/>
  <c r="FI60" i="42"/>
  <c r="FI62" i="42"/>
  <c r="FI64" i="42"/>
  <c r="FI66" i="42"/>
  <c r="FI68" i="42"/>
  <c r="FI70" i="42"/>
  <c r="FI72" i="42"/>
  <c r="FI74" i="42"/>
  <c r="FI76" i="42"/>
  <c r="FI78" i="42"/>
  <c r="FI80" i="42"/>
  <c r="FI82" i="42"/>
  <c r="FI84" i="42"/>
  <c r="FI86" i="42"/>
  <c r="FI88" i="42"/>
  <c r="FI90" i="42"/>
  <c r="FI92" i="42"/>
  <c r="FI94" i="42"/>
  <c r="FI96" i="42"/>
  <c r="FI98" i="42"/>
  <c r="FI100" i="42"/>
  <c r="FI102" i="42"/>
  <c r="FI104" i="42"/>
  <c r="FI106" i="42"/>
  <c r="FI108" i="42"/>
  <c r="FI110" i="42"/>
  <c r="FI112" i="42"/>
  <c r="FI114" i="42"/>
  <c r="FI116" i="42"/>
  <c r="FI118" i="42"/>
  <c r="FI120" i="42"/>
  <c r="FI122" i="42"/>
  <c r="FI124" i="42"/>
  <c r="FI126" i="42"/>
  <c r="FI128" i="42"/>
  <c r="FI16" i="42"/>
  <c r="FI32" i="42"/>
  <c r="FI38" i="42"/>
  <c r="FI46" i="42"/>
  <c r="FI54" i="42"/>
  <c r="FI24" i="42"/>
  <c r="FI30" i="42"/>
  <c r="FI34" i="42"/>
  <c r="FI36" i="42"/>
  <c r="FI44" i="42"/>
  <c r="FI52" i="42"/>
  <c r="FI55" i="42"/>
  <c r="FI63" i="42"/>
  <c r="FI71" i="42"/>
  <c r="FI73" i="42"/>
  <c r="FI81" i="42"/>
  <c r="FI89" i="42"/>
  <c r="FI97" i="42"/>
  <c r="FI105" i="42"/>
  <c r="FI113" i="42"/>
  <c r="FI121" i="42"/>
  <c r="FI129" i="42"/>
  <c r="FI131" i="42"/>
  <c r="FI133" i="42"/>
  <c r="FI135" i="42"/>
  <c r="FI137" i="42"/>
  <c r="FI139" i="42"/>
  <c r="FI141" i="42"/>
  <c r="FI143" i="42"/>
  <c r="FI145" i="42"/>
  <c r="FI147" i="42"/>
  <c r="FI149" i="42"/>
  <c r="FI151" i="42"/>
  <c r="FI153" i="42"/>
  <c r="FI155" i="42"/>
  <c r="FI157" i="42"/>
  <c r="FI159" i="42"/>
  <c r="FI161" i="42"/>
  <c r="FI61" i="42"/>
  <c r="FI69" i="42"/>
  <c r="FI79" i="42"/>
  <c r="FI87" i="42"/>
  <c r="FI95" i="42"/>
  <c r="FI103" i="42"/>
  <c r="FI111" i="42"/>
  <c r="FI119" i="42"/>
  <c r="FI127" i="42"/>
  <c r="FI59" i="42"/>
  <c r="FI67" i="42"/>
  <c r="FI77" i="42"/>
  <c r="FI85" i="42"/>
  <c r="FI93" i="42"/>
  <c r="FI101" i="42"/>
  <c r="FI109" i="42"/>
  <c r="FI117" i="42"/>
  <c r="FI125" i="42"/>
  <c r="FI130" i="42"/>
  <c r="FI132" i="42"/>
  <c r="FI134" i="42"/>
  <c r="FI136" i="42"/>
  <c r="FI138" i="42"/>
  <c r="FI140" i="42"/>
  <c r="FI142" i="42"/>
  <c r="FI144" i="42"/>
  <c r="FI146" i="42"/>
  <c r="FI148" i="42"/>
  <c r="FI150" i="42"/>
  <c r="FI152" i="42"/>
  <c r="FI154" i="42"/>
  <c r="FI156" i="42"/>
  <c r="FI158" i="42"/>
  <c r="FI160" i="42"/>
  <c r="FI162" i="42"/>
  <c r="FI57" i="42"/>
  <c r="FI65" i="42"/>
  <c r="FI91" i="42"/>
  <c r="FI115" i="42"/>
  <c r="FI163" i="42"/>
  <c r="FI165" i="42"/>
  <c r="FI167" i="42"/>
  <c r="FI169" i="42"/>
  <c r="FI171" i="42"/>
  <c r="FI173" i="42"/>
  <c r="FI175" i="42"/>
  <c r="FI177" i="42"/>
  <c r="FI179" i="42"/>
  <c r="FI181" i="42"/>
  <c r="FI183" i="42"/>
  <c r="FI185" i="42"/>
  <c r="FI187" i="42"/>
  <c r="FI189" i="42"/>
  <c r="FI191" i="42"/>
  <c r="FI193" i="42"/>
  <c r="FI195" i="42"/>
  <c r="FI197" i="42"/>
  <c r="FI199" i="42"/>
  <c r="FI201" i="42"/>
  <c r="FI203" i="42"/>
  <c r="FI205" i="42"/>
  <c r="FI207" i="42"/>
  <c r="FI209" i="42"/>
  <c r="FI211" i="42"/>
  <c r="FI213" i="42"/>
  <c r="FI215" i="42"/>
  <c r="FI217" i="42"/>
  <c r="FI219" i="42"/>
  <c r="FI221" i="42"/>
  <c r="FI223" i="42"/>
  <c r="FI225" i="42"/>
  <c r="FI227" i="42"/>
  <c r="FI229" i="42"/>
  <c r="FI231" i="42"/>
  <c r="FI233" i="42"/>
  <c r="FI235" i="42"/>
  <c r="FI237" i="42"/>
  <c r="FI239" i="42"/>
  <c r="FI241" i="42"/>
  <c r="FI243" i="42"/>
  <c r="FI245" i="42"/>
  <c r="FI247" i="42"/>
  <c r="FI249" i="42"/>
  <c r="FI251" i="42"/>
  <c r="FI253" i="42"/>
  <c r="FI255" i="42"/>
  <c r="FI257" i="42"/>
  <c r="FI99" i="42"/>
  <c r="FI123" i="42"/>
  <c r="FI75" i="42"/>
  <c r="FI164" i="42"/>
  <c r="FI166" i="42"/>
  <c r="FI168" i="42"/>
  <c r="FI170" i="42"/>
  <c r="FI172" i="42"/>
  <c r="FI174" i="42"/>
  <c r="FI176" i="42"/>
  <c r="FI178" i="42"/>
  <c r="FI180" i="42"/>
  <c r="FI182" i="42"/>
  <c r="FI184" i="42"/>
  <c r="FI186" i="42"/>
  <c r="FI188" i="42"/>
  <c r="FI190" i="42"/>
  <c r="FI192" i="42"/>
  <c r="FI194" i="42"/>
  <c r="FI196" i="42"/>
  <c r="FI198" i="42"/>
  <c r="FI200" i="42"/>
  <c r="FI202" i="42"/>
  <c r="FI204" i="42"/>
  <c r="FI206" i="42"/>
  <c r="FI208" i="42"/>
  <c r="FI210" i="42"/>
  <c r="FI212" i="42"/>
  <c r="FI214" i="42"/>
  <c r="FI216" i="42"/>
  <c r="FI218" i="42"/>
  <c r="FI220" i="42"/>
  <c r="FI222" i="42"/>
  <c r="FI224" i="42"/>
  <c r="FI226" i="42"/>
  <c r="FI228" i="42"/>
  <c r="FI230" i="42"/>
  <c r="FI232" i="42"/>
  <c r="FI234" i="42"/>
  <c r="FI236" i="42"/>
  <c r="FI238" i="42"/>
  <c r="FI240" i="42"/>
  <c r="FI242" i="42"/>
  <c r="FI244" i="42"/>
  <c r="FI246" i="42"/>
  <c r="FI248" i="42"/>
  <c r="FI250" i="42"/>
  <c r="FI252" i="42"/>
  <c r="FI254" i="42"/>
  <c r="FI256" i="42"/>
  <c r="FI258" i="42"/>
  <c r="FI260" i="42"/>
  <c r="FI262" i="42"/>
  <c r="FI264" i="42"/>
  <c r="FI266" i="42"/>
  <c r="FI268" i="42"/>
  <c r="FI270" i="42"/>
  <c r="FI272" i="42"/>
  <c r="FI274" i="42"/>
  <c r="FI276" i="42"/>
  <c r="FI278" i="42"/>
  <c r="FI280" i="42"/>
  <c r="FI83" i="42"/>
  <c r="FI107" i="42"/>
  <c r="FI265" i="42"/>
  <c r="FI273" i="42"/>
  <c r="FI281" i="42"/>
  <c r="FI282" i="42"/>
  <c r="FI284" i="42"/>
  <c r="FI286" i="42"/>
  <c r="FI288" i="42"/>
  <c r="FI290" i="42"/>
  <c r="FI292" i="42"/>
  <c r="FI294" i="42"/>
  <c r="FI296" i="42"/>
  <c r="FI298" i="42"/>
  <c r="FI300" i="42"/>
  <c r="FI302" i="42"/>
  <c r="FI263" i="42"/>
  <c r="FI271" i="42"/>
  <c r="FI279" i="42"/>
  <c r="FI305" i="42"/>
  <c r="FI307" i="42"/>
  <c r="FI309" i="42"/>
  <c r="FI311" i="42"/>
  <c r="FI313" i="42"/>
  <c r="FI315" i="42"/>
  <c r="FI317" i="42"/>
  <c r="FI319" i="42"/>
  <c r="FI321" i="42"/>
  <c r="FI323" i="42"/>
  <c r="FI325" i="42"/>
  <c r="FI327" i="42"/>
  <c r="FI329" i="42"/>
  <c r="FI331" i="42"/>
  <c r="FI333" i="42"/>
  <c r="FI335" i="42"/>
  <c r="FI337" i="42"/>
  <c r="FI339" i="42"/>
  <c r="FI341" i="42"/>
  <c r="FI343" i="42"/>
  <c r="FI345" i="42"/>
  <c r="FI347" i="42"/>
  <c r="FI349" i="42"/>
  <c r="FI351" i="42"/>
  <c r="FI353" i="42"/>
  <c r="FI355" i="42"/>
  <c r="FI357" i="42"/>
  <c r="FI359" i="42"/>
  <c r="FI361" i="42"/>
  <c r="FI363" i="42"/>
  <c r="FI365" i="42"/>
  <c r="FI367" i="42"/>
  <c r="FI369" i="42"/>
  <c r="FI371" i="42"/>
  <c r="FI373" i="42"/>
  <c r="FI375" i="42"/>
  <c r="FI377" i="42"/>
  <c r="FI261" i="42"/>
  <c r="FI269" i="42"/>
  <c r="FI277" i="42"/>
  <c r="FI283" i="42"/>
  <c r="FI285" i="42"/>
  <c r="FI287" i="42"/>
  <c r="FI289" i="42"/>
  <c r="FI291" i="42"/>
  <c r="FI293" i="42"/>
  <c r="FI295" i="42"/>
  <c r="FI297" i="42"/>
  <c r="FI299" i="42"/>
  <c r="FI301" i="42"/>
  <c r="FI303" i="42"/>
  <c r="FI259" i="42"/>
  <c r="FI306" i="42"/>
  <c r="FI314" i="42"/>
  <c r="FI322" i="42"/>
  <c r="FI330" i="42"/>
  <c r="FI338" i="42"/>
  <c r="FI346" i="42"/>
  <c r="FI354" i="42"/>
  <c r="FI356" i="42"/>
  <c r="FI364" i="42"/>
  <c r="FI372" i="42"/>
  <c r="FI267" i="42"/>
  <c r="FI304" i="42"/>
  <c r="FI312" i="42"/>
  <c r="FI320" i="42"/>
  <c r="FI328" i="42"/>
  <c r="FI336" i="42"/>
  <c r="FI344" i="42"/>
  <c r="FI352" i="42"/>
  <c r="FI362" i="42"/>
  <c r="FI370" i="42"/>
  <c r="FI379" i="42"/>
  <c r="FI381" i="42"/>
  <c r="FI383" i="42"/>
  <c r="FI385" i="42"/>
  <c r="FI387" i="42"/>
  <c r="FI389" i="42"/>
  <c r="FI391" i="42"/>
  <c r="FI393" i="42"/>
  <c r="FI395" i="42"/>
  <c r="FI397" i="42"/>
  <c r="FI399" i="42"/>
  <c r="FI401" i="42"/>
  <c r="FI403" i="42"/>
  <c r="FI405" i="42"/>
  <c r="FI407" i="42"/>
  <c r="FI409" i="42"/>
  <c r="FI411" i="42"/>
  <c r="FI413" i="42"/>
  <c r="FI415" i="42"/>
  <c r="FI417" i="42"/>
  <c r="FI419" i="42"/>
  <c r="FI421" i="42"/>
  <c r="FI423" i="42"/>
  <c r="FI425" i="42"/>
  <c r="FI427" i="42"/>
  <c r="FI429" i="42"/>
  <c r="FI431" i="42"/>
  <c r="FI433" i="42"/>
  <c r="FI435" i="42"/>
  <c r="FI437" i="42"/>
  <c r="FI439" i="42"/>
  <c r="FI441" i="42"/>
  <c r="FI443" i="42"/>
  <c r="FI445" i="42"/>
  <c r="FI447" i="42"/>
  <c r="FI449" i="42"/>
  <c r="FI451" i="42"/>
  <c r="FI453" i="42"/>
  <c r="FI455" i="42"/>
  <c r="FI457" i="42"/>
  <c r="FI459" i="42"/>
  <c r="FI461" i="42"/>
  <c r="FI463" i="42"/>
  <c r="FI465" i="42"/>
  <c r="FI467" i="42"/>
  <c r="FI469" i="42"/>
  <c r="FI471" i="42"/>
  <c r="FI473" i="42"/>
  <c r="FI475" i="42"/>
  <c r="FI477" i="42"/>
  <c r="FI479" i="42"/>
  <c r="FI275" i="42"/>
  <c r="FI310" i="42"/>
  <c r="FI318" i="42"/>
  <c r="FI326" i="42"/>
  <c r="FI334" i="42"/>
  <c r="FI342" i="42"/>
  <c r="FI350" i="42"/>
  <c r="FI360" i="42"/>
  <c r="FI368" i="42"/>
  <c r="FI376" i="42"/>
  <c r="FI308" i="42"/>
  <c r="FI316" i="42"/>
  <c r="FI324" i="42"/>
  <c r="FI332" i="42"/>
  <c r="FI340" i="42"/>
  <c r="FI348" i="42"/>
  <c r="FI358" i="42"/>
  <c r="FI366" i="42"/>
  <c r="FI374" i="42"/>
  <c r="FI378" i="42"/>
  <c r="FI380" i="42"/>
  <c r="FI382" i="42"/>
  <c r="FI384" i="42"/>
  <c r="FI386" i="42"/>
  <c r="FI388" i="42"/>
  <c r="FI390" i="42"/>
  <c r="FI392" i="42"/>
  <c r="FI394" i="42"/>
  <c r="FI396" i="42"/>
  <c r="FI404" i="42"/>
  <c r="FI412" i="42"/>
  <c r="FI420" i="42"/>
  <c r="FI426" i="42"/>
  <c r="FI434" i="42"/>
  <c r="FI442" i="42"/>
  <c r="FI450" i="42"/>
  <c r="FI458" i="42"/>
  <c r="FI466" i="42"/>
  <c r="FI474" i="42"/>
  <c r="FI482" i="42"/>
  <c r="FI484" i="42"/>
  <c r="FI486" i="42"/>
  <c r="FI488" i="42"/>
  <c r="FI490" i="42"/>
  <c r="FI492" i="42"/>
  <c r="FI494" i="42"/>
  <c r="FI496" i="42"/>
  <c r="FI498" i="42"/>
  <c r="FI500" i="42"/>
  <c r="FI502" i="42"/>
  <c r="FI504" i="42"/>
  <c r="FI506" i="42"/>
  <c r="FI508" i="42"/>
  <c r="FI510" i="42"/>
  <c r="FI512" i="42"/>
  <c r="FI514" i="42"/>
  <c r="FI516" i="42"/>
  <c r="FI518" i="42"/>
  <c r="FI520" i="42"/>
  <c r="FI402" i="42"/>
  <c r="FI410" i="42"/>
  <c r="FI418" i="42"/>
  <c r="FI432" i="42"/>
  <c r="FI440" i="42"/>
  <c r="FI448" i="42"/>
  <c r="FI456" i="42"/>
  <c r="FI464" i="42"/>
  <c r="FI472" i="42"/>
  <c r="FI480" i="42"/>
  <c r="FI400" i="42"/>
  <c r="FI408" i="42"/>
  <c r="FI416" i="42"/>
  <c r="FI424" i="42"/>
  <c r="FI430" i="42"/>
  <c r="FI438" i="42"/>
  <c r="FI446" i="42"/>
  <c r="FI454" i="42"/>
  <c r="FI462" i="42"/>
  <c r="FI470" i="42"/>
  <c r="FI478" i="42"/>
  <c r="FI481" i="42"/>
  <c r="FI483" i="42"/>
  <c r="FI485" i="42"/>
  <c r="FI487" i="42"/>
  <c r="FI489" i="42"/>
  <c r="FI491" i="42"/>
  <c r="FI493" i="42"/>
  <c r="FI495" i="42"/>
  <c r="FI497" i="42"/>
  <c r="FI499" i="42"/>
  <c r="FI501" i="42"/>
  <c r="FI503" i="42"/>
  <c r="FI505" i="42"/>
  <c r="FI507" i="42"/>
  <c r="FI509" i="42"/>
  <c r="FI511" i="42"/>
  <c r="FI513" i="42"/>
  <c r="FI515" i="42"/>
  <c r="FI517" i="42"/>
  <c r="FI519" i="42"/>
  <c r="FI521" i="42"/>
  <c r="FI523" i="42"/>
  <c r="FI525" i="42"/>
  <c r="FI527" i="42"/>
  <c r="FI529" i="42"/>
  <c r="FI531" i="42"/>
  <c r="FI533" i="42"/>
  <c r="FI535" i="42"/>
  <c r="FI537" i="42"/>
  <c r="FI539" i="42"/>
  <c r="FI541" i="42"/>
  <c r="FI543" i="42"/>
  <c r="FI545" i="42"/>
  <c r="FI547" i="42"/>
  <c r="FI549" i="42"/>
  <c r="FI551" i="42"/>
  <c r="FI553" i="42"/>
  <c r="FI555" i="42"/>
  <c r="FI557" i="42"/>
  <c r="FI559" i="42"/>
  <c r="FI561" i="42"/>
  <c r="FI563" i="42"/>
  <c r="FI565" i="42"/>
  <c r="FI567" i="42"/>
  <c r="FI569" i="42"/>
  <c r="FI571" i="42"/>
  <c r="FI573" i="42"/>
  <c r="FI575" i="42"/>
  <c r="FI577" i="42"/>
  <c r="FI579" i="42"/>
  <c r="FI581" i="42"/>
  <c r="FI583" i="42"/>
  <c r="FI585" i="42"/>
  <c r="FI587" i="42"/>
  <c r="FI589" i="42"/>
  <c r="FI591" i="42"/>
  <c r="FI593" i="42"/>
  <c r="FI595" i="42"/>
  <c r="FI597" i="42"/>
  <c r="FI599" i="42"/>
  <c r="FI601" i="42"/>
  <c r="FI603" i="42"/>
  <c r="FI605" i="42"/>
  <c r="FI607" i="42"/>
  <c r="FI609" i="42"/>
  <c r="FI611" i="42"/>
  <c r="FI613" i="42"/>
  <c r="FI615" i="42"/>
  <c r="FI617" i="42"/>
  <c r="FI619" i="42"/>
  <c r="FI621" i="42"/>
  <c r="FI623" i="42"/>
  <c r="FI625" i="42"/>
  <c r="FI627" i="42"/>
  <c r="FI629" i="42"/>
  <c r="FI631" i="42"/>
  <c r="FI633" i="42"/>
  <c r="FI635" i="42"/>
  <c r="FI637" i="42"/>
  <c r="FI639" i="42"/>
  <c r="FI641" i="42"/>
  <c r="FI643" i="42"/>
  <c r="FI645" i="42"/>
  <c r="FI647" i="42"/>
  <c r="FI649" i="42"/>
  <c r="FI651" i="42"/>
  <c r="FI653" i="42"/>
  <c r="FI655" i="42"/>
  <c r="FI657" i="42"/>
  <c r="FI659" i="42"/>
  <c r="FI661" i="42"/>
  <c r="FI663" i="42"/>
  <c r="FI665" i="42"/>
  <c r="FI667" i="42"/>
  <c r="FI669" i="42"/>
  <c r="FI671" i="42"/>
  <c r="FI673" i="42"/>
  <c r="FI675" i="42"/>
  <c r="FI677" i="42"/>
  <c r="FI679" i="42"/>
  <c r="FI681" i="42"/>
  <c r="FI683" i="42"/>
  <c r="FI685" i="42"/>
  <c r="FI687" i="42"/>
  <c r="FI689" i="42"/>
  <c r="FI691" i="42"/>
  <c r="FI693" i="42"/>
  <c r="FI695" i="42"/>
  <c r="FI697" i="42"/>
  <c r="FI699" i="42"/>
  <c r="FI701" i="42"/>
  <c r="FI703" i="42"/>
  <c r="FI705" i="42"/>
  <c r="FI707" i="42"/>
  <c r="FI709" i="42"/>
  <c r="FI398" i="42"/>
  <c r="FI406" i="42"/>
  <c r="FI414" i="42"/>
  <c r="FI422" i="42"/>
  <c r="FI428" i="42"/>
  <c r="FI436" i="42"/>
  <c r="FI444" i="42"/>
  <c r="FI452" i="42"/>
  <c r="FI460" i="42"/>
  <c r="FI468" i="42"/>
  <c r="FI476" i="42"/>
  <c r="FI522" i="42"/>
  <c r="FI530" i="42"/>
  <c r="FI538" i="42"/>
  <c r="FI546" i="42"/>
  <c r="FI554" i="42"/>
  <c r="FI562" i="42"/>
  <c r="FI570" i="42"/>
  <c r="FI578" i="42"/>
  <c r="FI586" i="42"/>
  <c r="FI594" i="42"/>
  <c r="FI602" i="42"/>
  <c r="FI610" i="42"/>
  <c r="FI618" i="42"/>
  <c r="FI626" i="42"/>
  <c r="FI634" i="42"/>
  <c r="FI642" i="42"/>
  <c r="FI650" i="42"/>
  <c r="FI658" i="42"/>
  <c r="FI666" i="42"/>
  <c r="FI674" i="42"/>
  <c r="FI682" i="42"/>
  <c r="FI690" i="42"/>
  <c r="FI698" i="42"/>
  <c r="FI706" i="42"/>
  <c r="FI528" i="42"/>
  <c r="FI536" i="42"/>
  <c r="FI544" i="42"/>
  <c r="FI552" i="42"/>
  <c r="FI560" i="42"/>
  <c r="FI568" i="42"/>
  <c r="FI576" i="42"/>
  <c r="FI584" i="42"/>
  <c r="FI592" i="42"/>
  <c r="FI600" i="42"/>
  <c r="FI608" i="42"/>
  <c r="FI616" i="42"/>
  <c r="FI624" i="42"/>
  <c r="FI632" i="42"/>
  <c r="FI640" i="42"/>
  <c r="FI648" i="42"/>
  <c r="FI656" i="42"/>
  <c r="FI664" i="42"/>
  <c r="FI672" i="42"/>
  <c r="FI680" i="42"/>
  <c r="FI688" i="42"/>
  <c r="FI696" i="42"/>
  <c r="FI704" i="42"/>
  <c r="FI711" i="42"/>
  <c r="FI713" i="42"/>
  <c r="FI715" i="42"/>
  <c r="FI717" i="42"/>
  <c r="FI719" i="42"/>
  <c r="FI721" i="42"/>
  <c r="FI723" i="42"/>
  <c r="FI725" i="42"/>
  <c r="FI727" i="42"/>
  <c r="FI729" i="42"/>
  <c r="FI731" i="42"/>
  <c r="FI733" i="42"/>
  <c r="FI735" i="42"/>
  <c r="FI737" i="42"/>
  <c r="FI739" i="42"/>
  <c r="FI741" i="42"/>
  <c r="FI743" i="42"/>
  <c r="FI745" i="42"/>
  <c r="FI747" i="42"/>
  <c r="FI749" i="42"/>
  <c r="FI751" i="42"/>
  <c r="FI753" i="42"/>
  <c r="FI755" i="42"/>
  <c r="FI757" i="42"/>
  <c r="FI759" i="42"/>
  <c r="FI761" i="42"/>
  <c r="FI763" i="42"/>
  <c r="FI765" i="42"/>
  <c r="FI767" i="42"/>
  <c r="FI769" i="42"/>
  <c r="FI771" i="42"/>
  <c r="FI773" i="42"/>
  <c r="FI775" i="42"/>
  <c r="FI777" i="42"/>
  <c r="FI779" i="42"/>
  <c r="FI781" i="42"/>
  <c r="FI783" i="42"/>
  <c r="FI785" i="42"/>
  <c r="FI787" i="42"/>
  <c r="FI789" i="42"/>
  <c r="FI791" i="42"/>
  <c r="FI793" i="42"/>
  <c r="FI795" i="42"/>
  <c r="FI797" i="42"/>
  <c r="FI799" i="42"/>
  <c r="FI801" i="42"/>
  <c r="FI803" i="42"/>
  <c r="FI805" i="42"/>
  <c r="FI807" i="42"/>
  <c r="FI809" i="42"/>
  <c r="FI811" i="42"/>
  <c r="FI813" i="42"/>
  <c r="FI815" i="42"/>
  <c r="FI817" i="42"/>
  <c r="FI819" i="42"/>
  <c r="FI821" i="42"/>
  <c r="FI823" i="42"/>
  <c r="FI825" i="42"/>
  <c r="FI827" i="42"/>
  <c r="FI829" i="42"/>
  <c r="FI831" i="42"/>
  <c r="FI833" i="42"/>
  <c r="FI835" i="42"/>
  <c r="FI837" i="42"/>
  <c r="FI839" i="42"/>
  <c r="FI841" i="42"/>
  <c r="FI843" i="42"/>
  <c r="FI845" i="42"/>
  <c r="FI847" i="42"/>
  <c r="FI849" i="42"/>
  <c r="FI851" i="42"/>
  <c r="FI853" i="42"/>
  <c r="FI855" i="42"/>
  <c r="FI526" i="42"/>
  <c r="FI534" i="42"/>
  <c r="FI542" i="42"/>
  <c r="FI550" i="42"/>
  <c r="FI558" i="42"/>
  <c r="FI566" i="42"/>
  <c r="FI574" i="42"/>
  <c r="FI582" i="42"/>
  <c r="FI590" i="42"/>
  <c r="FI598" i="42"/>
  <c r="FI606" i="42"/>
  <c r="FI614" i="42"/>
  <c r="FI622" i="42"/>
  <c r="FI630" i="42"/>
  <c r="FI638" i="42"/>
  <c r="FI646" i="42"/>
  <c r="FI654" i="42"/>
  <c r="FI662" i="42"/>
  <c r="FI670" i="42"/>
  <c r="FI678" i="42"/>
  <c r="FI686" i="42"/>
  <c r="FI694" i="42"/>
  <c r="FI702" i="42"/>
  <c r="FI548" i="42"/>
  <c r="FI580" i="42"/>
  <c r="FI612" i="42"/>
  <c r="FI644" i="42"/>
  <c r="FI676" i="42"/>
  <c r="FI708" i="42"/>
  <c r="FI714" i="42"/>
  <c r="FI722" i="42"/>
  <c r="FI730" i="42"/>
  <c r="FI738" i="42"/>
  <c r="FI746" i="42"/>
  <c r="FI754" i="42"/>
  <c r="FI756" i="42"/>
  <c r="FI768" i="42"/>
  <c r="FI776" i="42"/>
  <c r="FI784" i="42"/>
  <c r="FI792" i="42"/>
  <c r="FI800" i="42"/>
  <c r="FI808" i="42"/>
  <c r="FI816" i="42"/>
  <c r="FI824" i="42"/>
  <c r="FI832" i="42"/>
  <c r="FI840" i="42"/>
  <c r="FI848" i="42"/>
  <c r="FI856" i="42"/>
  <c r="FI524" i="42"/>
  <c r="FI556" i="42"/>
  <c r="FI588" i="42"/>
  <c r="FI620" i="42"/>
  <c r="FI652" i="42"/>
  <c r="FI684" i="42"/>
  <c r="FI712" i="42"/>
  <c r="FI720" i="42"/>
  <c r="FI728" i="42"/>
  <c r="FI736" i="42"/>
  <c r="FI744" i="42"/>
  <c r="FI752" i="42"/>
  <c r="FI766" i="42"/>
  <c r="FI774" i="42"/>
  <c r="FI782" i="42"/>
  <c r="FI790" i="42"/>
  <c r="FI798" i="42"/>
  <c r="FI806" i="42"/>
  <c r="FI814" i="42"/>
  <c r="FI822" i="42"/>
  <c r="FI830" i="42"/>
  <c r="FI838" i="42"/>
  <c r="FI846" i="42"/>
  <c r="FI854" i="42"/>
  <c r="FI857" i="42"/>
  <c r="FI859" i="42"/>
  <c r="FI861" i="42"/>
  <c r="FI863" i="42"/>
  <c r="FI865" i="42"/>
  <c r="FI867" i="42"/>
  <c r="FI869" i="42"/>
  <c r="FI871" i="42"/>
  <c r="FI873" i="42"/>
  <c r="FI875" i="42"/>
  <c r="FI877" i="42"/>
  <c r="FI879" i="42"/>
  <c r="FI881" i="42"/>
  <c r="FI883" i="42"/>
  <c r="FI885" i="42"/>
  <c r="FI887" i="42"/>
  <c r="FI889" i="42"/>
  <c r="FI891" i="42"/>
  <c r="FI893" i="42"/>
  <c r="FI895" i="42"/>
  <c r="FI897" i="42"/>
  <c r="FI899" i="42"/>
  <c r="FI901" i="42"/>
  <c r="FI903" i="42"/>
  <c r="FI905" i="42"/>
  <c r="FI907" i="42"/>
  <c r="FI909" i="42"/>
  <c r="FI911" i="42"/>
  <c r="FI913" i="42"/>
  <c r="FI915" i="42"/>
  <c r="FI917" i="42"/>
  <c r="FI919" i="42"/>
  <c r="FI921" i="42"/>
  <c r="FI923" i="42"/>
  <c r="FI925" i="42"/>
  <c r="FI927" i="42"/>
  <c r="FI929" i="42"/>
  <c r="FI931" i="42"/>
  <c r="FI933" i="42"/>
  <c r="FI935" i="42"/>
  <c r="FI937" i="42"/>
  <c r="FI939" i="42"/>
  <c r="FI941" i="42"/>
  <c r="FI943" i="42"/>
  <c r="FI945" i="42"/>
  <c r="FI947" i="42"/>
  <c r="FI949" i="42"/>
  <c r="FI951" i="42"/>
  <c r="FI953" i="42"/>
  <c r="FI955" i="42"/>
  <c r="FI957" i="42"/>
  <c r="FI959" i="42"/>
  <c r="FI961" i="42"/>
  <c r="FI963" i="42"/>
  <c r="FI965" i="42"/>
  <c r="FI967" i="42"/>
  <c r="FI969" i="42"/>
  <c r="FI971" i="42"/>
  <c r="FI973" i="42"/>
  <c r="FI975" i="42"/>
  <c r="FI977" i="42"/>
  <c r="FI979" i="42"/>
  <c r="FI981" i="42"/>
  <c r="FI983" i="42"/>
  <c r="FI985" i="42"/>
  <c r="FI987" i="42"/>
  <c r="FI989" i="42"/>
  <c r="FI991" i="42"/>
  <c r="FI993" i="42"/>
  <c r="FI995" i="42"/>
  <c r="FI997" i="42"/>
  <c r="FI999" i="42"/>
  <c r="FI1001" i="42"/>
  <c r="FI1003" i="42"/>
  <c r="FI1005" i="42"/>
  <c r="FI1007" i="42"/>
  <c r="FI1009" i="42"/>
  <c r="FI532" i="42"/>
  <c r="FI564" i="42"/>
  <c r="FI596" i="42"/>
  <c r="FI628" i="42"/>
  <c r="FI660" i="42"/>
  <c r="FI692" i="42"/>
  <c r="FI710" i="42"/>
  <c r="FI718" i="42"/>
  <c r="FI726" i="42"/>
  <c r="FI734" i="42"/>
  <c r="FI742" i="42"/>
  <c r="FI750" i="42"/>
  <c r="FI760" i="42"/>
  <c r="FI764" i="42"/>
  <c r="FI772" i="42"/>
  <c r="FI780" i="42"/>
  <c r="FI788" i="42"/>
  <c r="FI796" i="42"/>
  <c r="FI804" i="42"/>
  <c r="FI812" i="42"/>
  <c r="FI820" i="42"/>
  <c r="FI828" i="42"/>
  <c r="FI836" i="42"/>
  <c r="FI844" i="42"/>
  <c r="FI852" i="42"/>
  <c r="FI540" i="42"/>
  <c r="FI572" i="42"/>
  <c r="FI604" i="42"/>
  <c r="FI636" i="42"/>
  <c r="FI668" i="42"/>
  <c r="FI700" i="42"/>
  <c r="FI716" i="42"/>
  <c r="FI724" i="42"/>
  <c r="FI732" i="42"/>
  <c r="FI740" i="42"/>
  <c r="FI748" i="42"/>
  <c r="FI758" i="42"/>
  <c r="FI762" i="42"/>
  <c r="FI770" i="42"/>
  <c r="FI778" i="42"/>
  <c r="FI786" i="42"/>
  <c r="FI794" i="42"/>
  <c r="FI802" i="42"/>
  <c r="FI810" i="42"/>
  <c r="FI818" i="42"/>
  <c r="FI826" i="42"/>
  <c r="FI834" i="42"/>
  <c r="FI842" i="42"/>
  <c r="FI850" i="42"/>
  <c r="FI858" i="42"/>
  <c r="FI860" i="42"/>
  <c r="FI862" i="42"/>
  <c r="FI864" i="42"/>
  <c r="FI866" i="42"/>
  <c r="FI868" i="42"/>
  <c r="FI870" i="42"/>
  <c r="FI872" i="42"/>
  <c r="FI874" i="42"/>
  <c r="FI876" i="42"/>
  <c r="FI878" i="42"/>
  <c r="FI880" i="42"/>
  <c r="FI882" i="42"/>
  <c r="FI884" i="42"/>
  <c r="FI890" i="42"/>
  <c r="FI898" i="42"/>
  <c r="FI906" i="42"/>
  <c r="FI914" i="42"/>
  <c r="FI924" i="42"/>
  <c r="FI932" i="42"/>
  <c r="FI940" i="42"/>
  <c r="FI948" i="42"/>
  <c r="FI956" i="42"/>
  <c r="FI964" i="42"/>
  <c r="FI972" i="42"/>
  <c r="FI980" i="42"/>
  <c r="FI988" i="42"/>
  <c r="FI996" i="42"/>
  <c r="FI1004" i="42"/>
  <c r="FI1011" i="42"/>
  <c r="FI1013" i="42"/>
  <c r="FI1015" i="42"/>
  <c r="FI1017" i="42"/>
  <c r="FI1019" i="42"/>
  <c r="FI1021" i="42"/>
  <c r="FI1023" i="42"/>
  <c r="FI1025" i="42"/>
  <c r="FI1027" i="42"/>
  <c r="FI1029" i="42"/>
  <c r="FI1031" i="42"/>
  <c r="FI1033" i="42"/>
  <c r="FI1035" i="42"/>
  <c r="FI1037" i="42"/>
  <c r="FI1039" i="42"/>
  <c r="FI1041" i="42"/>
  <c r="FI1043" i="42"/>
  <c r="FI1045" i="42"/>
  <c r="FI1047" i="42"/>
  <c r="FI1049" i="42"/>
  <c r="FI1051" i="42"/>
  <c r="FI1053" i="42"/>
  <c r="FI1055" i="42"/>
  <c r="FI1057" i="42"/>
  <c r="FI1059" i="42"/>
  <c r="FI1061" i="42"/>
  <c r="FI1063" i="42"/>
  <c r="FI1065" i="42"/>
  <c r="FI1067" i="42"/>
  <c r="FI1069" i="42"/>
  <c r="FI1071" i="42"/>
  <c r="FI1073" i="42"/>
  <c r="FI1075" i="42"/>
  <c r="FI1077" i="42"/>
  <c r="FI1079" i="42"/>
  <c r="FI1081" i="42"/>
  <c r="FI1083" i="42"/>
  <c r="FI1085" i="42"/>
  <c r="FI1087" i="42"/>
  <c r="FI1089" i="42"/>
  <c r="FI1091" i="42"/>
  <c r="FI1093" i="42"/>
  <c r="FI1095" i="42"/>
  <c r="FI1097" i="42"/>
  <c r="FI1099" i="42"/>
  <c r="FI1101" i="42"/>
  <c r="FI1103" i="42"/>
  <c r="FI888" i="42"/>
  <c r="FI896" i="42"/>
  <c r="FI904" i="42"/>
  <c r="FI912" i="42"/>
  <c r="FI920" i="42"/>
  <c r="FI922" i="42"/>
  <c r="FI930" i="42"/>
  <c r="FI938" i="42"/>
  <c r="FI946" i="42"/>
  <c r="FI954" i="42"/>
  <c r="FI962" i="42"/>
  <c r="FI970" i="42"/>
  <c r="FI978" i="42"/>
  <c r="FI986" i="42"/>
  <c r="FI994" i="42"/>
  <c r="FI1002" i="42"/>
  <c r="FI886" i="42"/>
  <c r="FI894" i="42"/>
  <c r="FI902" i="42"/>
  <c r="FI910" i="42"/>
  <c r="FI918" i="42"/>
  <c r="FI928" i="42"/>
  <c r="FI936" i="42"/>
  <c r="FI944" i="42"/>
  <c r="FI952" i="42"/>
  <c r="FI960" i="42"/>
  <c r="FI968" i="42"/>
  <c r="FI976" i="42"/>
  <c r="FI984" i="42"/>
  <c r="FI992" i="42"/>
  <c r="FI1000" i="42"/>
  <c r="FI1008" i="42"/>
  <c r="FI1010" i="42"/>
  <c r="FI1012" i="42"/>
  <c r="FI1014" i="42"/>
  <c r="FI1016" i="42"/>
  <c r="FI1018" i="42"/>
  <c r="FI1020" i="42"/>
  <c r="FI1022" i="42"/>
  <c r="FI1024" i="42"/>
  <c r="FI1026" i="42"/>
  <c r="FI1028" i="42"/>
  <c r="FI1030" i="42"/>
  <c r="FI1032" i="42"/>
  <c r="FI1034" i="42"/>
  <c r="FI1036" i="42"/>
  <c r="FI1038" i="42"/>
  <c r="FI1040" i="42"/>
  <c r="FI1042" i="42"/>
  <c r="FI1044" i="42"/>
  <c r="FI1046" i="42"/>
  <c r="FI1048" i="42"/>
  <c r="FI1050" i="42"/>
  <c r="FI1052" i="42"/>
  <c r="FI1054" i="42"/>
  <c r="FI1056" i="42"/>
  <c r="FI1058" i="42"/>
  <c r="FI1060" i="42"/>
  <c r="FI1062" i="42"/>
  <c r="FI1064" i="42"/>
  <c r="FI1066" i="42"/>
  <c r="FI1068" i="42"/>
  <c r="FI1070" i="42"/>
  <c r="FI1072" i="42"/>
  <c r="FI1074" i="42"/>
  <c r="FI1076" i="42"/>
  <c r="FI1078" i="42"/>
  <c r="FI1080" i="42"/>
  <c r="FI1082" i="42"/>
  <c r="FI1084" i="42"/>
  <c r="FI1086" i="42"/>
  <c r="FI1088" i="42"/>
  <c r="FI1090" i="42"/>
  <c r="FI1092" i="42"/>
  <c r="FI1094" i="42"/>
  <c r="FI1096" i="42"/>
  <c r="FI1098" i="42"/>
  <c r="FI1100" i="42"/>
  <c r="FI1102" i="42"/>
  <c r="FI1104" i="42"/>
  <c r="FI892" i="42"/>
  <c r="FI900" i="42"/>
  <c r="FI908" i="42"/>
  <c r="FI916" i="42"/>
  <c r="FI926" i="42"/>
  <c r="FI934" i="42"/>
  <c r="FI942" i="42"/>
  <c r="FI950" i="42"/>
  <c r="FI958" i="42"/>
  <c r="FI966" i="42"/>
  <c r="FI974" i="42"/>
  <c r="FI982" i="42"/>
  <c r="FI990" i="42"/>
  <c r="FI998" i="42"/>
  <c r="FI1006" i="42"/>
  <c r="FI10" i="42"/>
  <c r="K12" i="44"/>
  <c r="J2" i="43"/>
  <c r="J4" i="43" s="1"/>
  <c r="C25" i="47"/>
  <c r="D25" i="47"/>
  <c r="C36" i="47"/>
  <c r="D36" i="47"/>
  <c r="C27" i="47"/>
  <c r="D27" i="47"/>
  <c r="D37" i="47"/>
  <c r="C37" i="47"/>
  <c r="D99" i="47"/>
  <c r="D100" i="47"/>
  <c r="C8" i="47"/>
  <c r="D8" i="47"/>
  <c r="C26" i="47"/>
  <c r="D26" i="47"/>
  <c r="D35" i="47"/>
  <c r="C35" i="47"/>
  <c r="C21" i="47"/>
  <c r="D21" i="47"/>
  <c r="C5" i="47"/>
  <c r="D5" i="47"/>
  <c r="P503" i="43"/>
  <c r="AD502" i="43"/>
  <c r="C18" i="47"/>
  <c r="D18" i="47"/>
  <c r="C6" i="47"/>
  <c r="D6" i="47"/>
  <c r="D30" i="47"/>
  <c r="C30" i="47"/>
  <c r="C15" i="47"/>
  <c r="D15" i="47"/>
  <c r="C33" i="47"/>
  <c r="D33" i="47"/>
  <c r="C7" i="47"/>
  <c r="D7" i="47"/>
  <c r="C41" i="47"/>
  <c r="D41" i="47"/>
  <c r="C39" i="47"/>
  <c r="D39" i="47"/>
  <c r="C31" i="47"/>
  <c r="D31" i="47"/>
  <c r="C28" i="47"/>
  <c r="D28" i="47"/>
  <c r="D19" i="47"/>
  <c r="C19" i="47"/>
  <c r="C3" i="47"/>
  <c r="D3" i="47"/>
  <c r="I53" i="47"/>
  <c r="J54" i="47" s="1"/>
  <c r="C17" i="47"/>
  <c r="D17" i="47"/>
  <c r="AH502" i="43"/>
  <c r="T503" i="43"/>
  <c r="AG502" i="43"/>
  <c r="S503" i="43"/>
  <c r="AF502" i="43"/>
  <c r="R503" i="43"/>
  <c r="AE502" i="43"/>
  <c r="Q503" i="43"/>
  <c r="D3" i="50"/>
  <c r="I54" i="50"/>
  <c r="I53" i="50"/>
  <c r="D97" i="47"/>
  <c r="C29" i="47"/>
  <c r="D29" i="47"/>
  <c r="D40" i="47"/>
  <c r="C40" i="47"/>
  <c r="D4" i="47"/>
  <c r="C4" i="47"/>
  <c r="D98" i="47"/>
  <c r="D20" i="47"/>
  <c r="C20" i="47"/>
  <c r="C43" i="47"/>
  <c r="D43" i="47"/>
  <c r="C11" i="47"/>
  <c r="D11" i="47"/>
  <c r="C9" i="47"/>
  <c r="D9" i="47"/>
  <c r="C34" i="47"/>
  <c r="D34" i="47"/>
  <c r="C42" i="47"/>
  <c r="D42" i="47"/>
  <c r="C38" i="47"/>
  <c r="D38" i="47"/>
  <c r="C12" i="47"/>
  <c r="D12" i="47"/>
  <c r="D10" i="47"/>
  <c r="C10" i="47"/>
  <c r="D23" i="47"/>
  <c r="C23" i="47"/>
  <c r="C32" i="47"/>
  <c r="D32" i="47"/>
  <c r="D22" i="47"/>
  <c r="C22" i="47"/>
  <c r="C14" i="47"/>
  <c r="D14" i="47"/>
  <c r="D16" i="47"/>
  <c r="C16" i="47"/>
  <c r="C24" i="47"/>
  <c r="D24" i="47"/>
  <c r="D13" i="47"/>
  <c r="C13" i="47"/>
  <c r="L1100" i="43"/>
  <c r="L1101" i="43"/>
  <c r="L1102" i="43"/>
  <c r="L502" i="43"/>
  <c r="L510" i="43"/>
  <c r="L518" i="43"/>
  <c r="L507" i="43"/>
  <c r="L515" i="43"/>
  <c r="L523" i="43"/>
  <c r="L531" i="43"/>
  <c r="L539" i="43"/>
  <c r="L547" i="43"/>
  <c r="L555" i="43"/>
  <c r="L563" i="43"/>
  <c r="L571" i="43"/>
  <c r="L579" i="43"/>
  <c r="L587" i="43"/>
  <c r="L595" i="43"/>
  <c r="L603" i="43"/>
  <c r="L611" i="43"/>
  <c r="L619" i="43"/>
  <c r="L627" i="43"/>
  <c r="L635" i="43"/>
  <c r="L643" i="43"/>
  <c r="L651" i="43"/>
  <c r="L659" i="43"/>
  <c r="L667" i="43"/>
  <c r="L675" i="43"/>
  <c r="L683" i="43"/>
  <c r="L691" i="43"/>
  <c r="L699" i="43"/>
  <c r="L707" i="43"/>
  <c r="L520" i="43"/>
  <c r="L552" i="43"/>
  <c r="L584" i="43"/>
  <c r="L616" i="43"/>
  <c r="L648" i="43"/>
  <c r="L680" i="43"/>
  <c r="L526" i="43"/>
  <c r="L558" i="43"/>
  <c r="L590" i="43"/>
  <c r="L622" i="43"/>
  <c r="L654" i="43"/>
  <c r="L686" i="43"/>
  <c r="L711" i="43"/>
  <c r="L719" i="43"/>
  <c r="L727" i="43"/>
  <c r="L735" i="43"/>
  <c r="L743" i="43"/>
  <c r="L751" i="43"/>
  <c r="L759" i="43"/>
  <c r="L767" i="43"/>
  <c r="L775" i="43"/>
  <c r="L783" i="43"/>
  <c r="L791" i="43"/>
  <c r="L799" i="43"/>
  <c r="L807" i="43"/>
  <c r="L815" i="43"/>
  <c r="L823" i="43"/>
  <c r="L831" i="43"/>
  <c r="L839" i="43"/>
  <c r="L847" i="43"/>
  <c r="L524" i="43"/>
  <c r="L556" i="43"/>
  <c r="L588" i="43"/>
  <c r="L620" i="43"/>
  <c r="L652" i="43"/>
  <c r="L684" i="43"/>
  <c r="L578" i="43"/>
  <c r="L706" i="43"/>
  <c r="L736" i="43"/>
  <c r="L766" i="43"/>
  <c r="L798" i="43"/>
  <c r="L830" i="43"/>
  <c r="L522" i="43"/>
  <c r="L650" i="43"/>
  <c r="L726" i="43"/>
  <c r="L764" i="43"/>
  <c r="L796" i="43"/>
  <c r="L828" i="43"/>
  <c r="L855" i="43"/>
  <c r="L863" i="43"/>
  <c r="L871" i="43"/>
  <c r="L879" i="43"/>
  <c r="L887" i="43"/>
  <c r="L895" i="43"/>
  <c r="L903" i="43"/>
  <c r="L911" i="43"/>
  <c r="L919" i="43"/>
  <c r="L927" i="43"/>
  <c r="L935" i="43"/>
  <c r="L943" i="43"/>
  <c r="L951" i="43"/>
  <c r="L959" i="43"/>
  <c r="L967" i="43"/>
  <c r="L975" i="43"/>
  <c r="L983" i="43"/>
  <c r="L991" i="43"/>
  <c r="L999" i="43"/>
  <c r="L1007" i="43"/>
  <c r="L626" i="43"/>
  <c r="L716" i="43"/>
  <c r="L748" i="43"/>
  <c r="L778" i="43"/>
  <c r="L810" i="43"/>
  <c r="L842" i="43"/>
  <c r="L602" i="43"/>
  <c r="L714" i="43"/>
  <c r="L746" i="43"/>
  <c r="L776" i="43"/>
  <c r="L808" i="43"/>
  <c r="L840" i="43"/>
  <c r="L860" i="43"/>
  <c r="L868" i="43"/>
  <c r="L876" i="43"/>
  <c r="L888" i="43"/>
  <c r="L922" i="43"/>
  <c r="L954" i="43"/>
  <c r="L986" i="43"/>
  <c r="L1011" i="43"/>
  <c r="L1019" i="43"/>
  <c r="L1027" i="43"/>
  <c r="L1035" i="43"/>
  <c r="L1043" i="43"/>
  <c r="L1051" i="43"/>
  <c r="L1059" i="43"/>
  <c r="L1067" i="43"/>
  <c r="L1075" i="43"/>
  <c r="L1083" i="43"/>
  <c r="L1091" i="43"/>
  <c r="L1099" i="43"/>
  <c r="L902" i="43"/>
  <c r="L928" i="43"/>
  <c r="L960" i="43"/>
  <c r="L992" i="43"/>
  <c r="L900" i="43"/>
  <c r="L934" i="43"/>
  <c r="L966" i="43"/>
  <c r="L998" i="43"/>
  <c r="L1012" i="43"/>
  <c r="L1020" i="43"/>
  <c r="L1028" i="43"/>
  <c r="L1036" i="43"/>
  <c r="L1044" i="43"/>
  <c r="L1052" i="43"/>
  <c r="L1060" i="43"/>
  <c r="L1068" i="43"/>
  <c r="L1076" i="43"/>
  <c r="L1084" i="43"/>
  <c r="L1092" i="43"/>
  <c r="L906" i="43"/>
  <c r="L940" i="43"/>
  <c r="L972" i="43"/>
  <c r="L1004" i="43"/>
  <c r="L504" i="43"/>
  <c r="L512" i="43"/>
  <c r="L501" i="43"/>
  <c r="L509" i="43"/>
  <c r="L517" i="43"/>
  <c r="L525" i="43"/>
  <c r="L533" i="43"/>
  <c r="L541" i="43"/>
  <c r="L549" i="43"/>
  <c r="L557" i="43"/>
  <c r="L565" i="43"/>
  <c r="L573" i="43"/>
  <c r="L581" i="43"/>
  <c r="L589" i="43"/>
  <c r="L597" i="43"/>
  <c r="L605" i="43"/>
  <c r="L613" i="43"/>
  <c r="L621" i="43"/>
  <c r="L629" i="43"/>
  <c r="L637" i="43"/>
  <c r="L645" i="43"/>
  <c r="L653" i="43"/>
  <c r="L661" i="43"/>
  <c r="L669" i="43"/>
  <c r="L677" i="43"/>
  <c r="L685" i="43"/>
  <c r="L693" i="43"/>
  <c r="L701" i="43"/>
  <c r="L528" i="43"/>
  <c r="L560" i="43"/>
  <c r="L592" i="43"/>
  <c r="L624" i="43"/>
  <c r="L656" i="43"/>
  <c r="L688" i="43"/>
  <c r="L534" i="43"/>
  <c r="L566" i="43"/>
  <c r="L598" i="43"/>
  <c r="L630" i="43"/>
  <c r="L662" i="43"/>
  <c r="L694" i="43"/>
  <c r="L713" i="43"/>
  <c r="L721" i="43"/>
  <c r="L729" i="43"/>
  <c r="L737" i="43"/>
  <c r="L745" i="43"/>
  <c r="L753" i="43"/>
  <c r="L761" i="43"/>
  <c r="L769" i="43"/>
  <c r="L777" i="43"/>
  <c r="L785" i="43"/>
  <c r="L793" i="43"/>
  <c r="L801" i="43"/>
  <c r="L809" i="43"/>
  <c r="L817" i="43"/>
  <c r="L825" i="43"/>
  <c r="L833" i="43"/>
  <c r="L841" i="43"/>
  <c r="L849" i="43"/>
  <c r="L532" i="43"/>
  <c r="L564" i="43"/>
  <c r="L596" i="43"/>
  <c r="L628" i="43"/>
  <c r="L660" i="43"/>
  <c r="L692" i="43"/>
  <c r="L610" i="43"/>
  <c r="L712" i="43"/>
  <c r="L744" i="43"/>
  <c r="L774" i="43"/>
  <c r="L806" i="43"/>
  <c r="L838" i="43"/>
  <c r="L554" i="43"/>
  <c r="L682" i="43"/>
  <c r="L734" i="43"/>
  <c r="L772" i="43"/>
  <c r="L804" i="43"/>
  <c r="L836" i="43"/>
  <c r="L857" i="43"/>
  <c r="L865" i="43"/>
  <c r="L873" i="43"/>
  <c r="L881" i="43"/>
  <c r="L889" i="43"/>
  <c r="L897" i="43"/>
  <c r="L905" i="43"/>
  <c r="L913" i="43"/>
  <c r="L921" i="43"/>
  <c r="L929" i="43"/>
  <c r="L937" i="43"/>
  <c r="L945" i="43"/>
  <c r="L953" i="43"/>
  <c r="L961" i="43"/>
  <c r="L969" i="43"/>
  <c r="L977" i="43"/>
  <c r="L985" i="43"/>
  <c r="L993" i="43"/>
  <c r="L1001" i="43"/>
  <c r="L530" i="43"/>
  <c r="L658" i="43"/>
  <c r="L724" i="43"/>
  <c r="L758" i="43"/>
  <c r="L786" i="43"/>
  <c r="L818" i="43"/>
  <c r="L850" i="43"/>
  <c r="L634" i="43"/>
  <c r="L722" i="43"/>
  <c r="L756" i="43"/>
  <c r="L784" i="43"/>
  <c r="L816" i="43"/>
  <c r="L848" i="43"/>
  <c r="L862" i="43"/>
  <c r="L870" i="43"/>
  <c r="L878" i="43"/>
  <c r="L896" i="43"/>
  <c r="L930" i="43"/>
  <c r="L962" i="43"/>
  <c r="L994" i="43"/>
  <c r="L1013" i="43"/>
  <c r="L1021" i="43"/>
  <c r="L1029" i="43"/>
  <c r="L1037" i="43"/>
  <c r="L1045" i="43"/>
  <c r="L1053" i="43"/>
  <c r="L1061" i="43"/>
  <c r="L1069" i="43"/>
  <c r="L1077" i="43"/>
  <c r="L1085" i="43"/>
  <c r="L1093" i="43"/>
  <c r="L910" i="43"/>
  <c r="L936" i="43"/>
  <c r="L968" i="43"/>
  <c r="L1000" i="43"/>
  <c r="L908" i="43"/>
  <c r="L942" i="43"/>
  <c r="L974" i="43"/>
  <c r="L1006" i="43"/>
  <c r="L1014" i="43"/>
  <c r="L1022" i="43"/>
  <c r="L1030" i="43"/>
  <c r="L1038" i="43"/>
  <c r="L1046" i="43"/>
  <c r="L1054" i="43"/>
  <c r="L1062" i="43"/>
  <c r="L1070" i="43"/>
  <c r="L1078" i="43"/>
  <c r="L1086" i="43"/>
  <c r="L1094" i="43"/>
  <c r="L914" i="43"/>
  <c r="L948" i="43"/>
  <c r="L980" i="43"/>
  <c r="L506" i="43"/>
  <c r="L514" i="43"/>
  <c r="L503" i="43"/>
  <c r="L511" i="43"/>
  <c r="L519" i="43"/>
  <c r="L527" i="43"/>
  <c r="L535" i="43"/>
  <c r="L543" i="43"/>
  <c r="L551" i="43"/>
  <c r="L559" i="43"/>
  <c r="L567" i="43"/>
  <c r="L575" i="43"/>
  <c r="L583" i="43"/>
  <c r="L591" i="43"/>
  <c r="L599" i="43"/>
  <c r="L607" i="43"/>
  <c r="L615" i="43"/>
  <c r="L623" i="43"/>
  <c r="L631" i="43"/>
  <c r="L639" i="43"/>
  <c r="L647" i="43"/>
  <c r="L655" i="43"/>
  <c r="L663" i="43"/>
  <c r="L671" i="43"/>
  <c r="L679" i="43"/>
  <c r="L687" i="43"/>
  <c r="L695" i="43"/>
  <c r="L703" i="43"/>
  <c r="L536" i="43"/>
  <c r="L568" i="43"/>
  <c r="L600" i="43"/>
  <c r="L632" i="43"/>
  <c r="L664" i="43"/>
  <c r="L696" i="43"/>
  <c r="L542" i="43"/>
  <c r="L574" i="43"/>
  <c r="L606" i="43"/>
  <c r="L638" i="43"/>
  <c r="L670" i="43"/>
  <c r="L702" i="43"/>
  <c r="L715" i="43"/>
  <c r="L723" i="43"/>
  <c r="L731" i="43"/>
  <c r="L739" i="43"/>
  <c r="L747" i="43"/>
  <c r="L755" i="43"/>
  <c r="L763" i="43"/>
  <c r="L771" i="43"/>
  <c r="L779" i="43"/>
  <c r="L787" i="43"/>
  <c r="L795" i="43"/>
  <c r="L803" i="43"/>
  <c r="L811" i="43"/>
  <c r="L819" i="43"/>
  <c r="L827" i="43"/>
  <c r="L835" i="43"/>
  <c r="L843" i="43"/>
  <c r="L851" i="43"/>
  <c r="L540" i="43"/>
  <c r="L572" i="43"/>
  <c r="L604" i="43"/>
  <c r="L636" i="43"/>
  <c r="L668" i="43"/>
  <c r="L700" i="43"/>
  <c r="L642" i="43"/>
  <c r="L720" i="43"/>
  <c r="L752" i="43"/>
  <c r="L782" i="43"/>
  <c r="L814" i="43"/>
  <c r="L846" i="43"/>
  <c r="L586" i="43"/>
  <c r="L710" i="43"/>
  <c r="L742" i="43"/>
  <c r="L780" i="43"/>
  <c r="L812" i="43"/>
  <c r="L844" i="43"/>
  <c r="L859" i="43"/>
  <c r="L867" i="43"/>
  <c r="L875" i="43"/>
  <c r="L883" i="43"/>
  <c r="L891" i="43"/>
  <c r="L899" i="43"/>
  <c r="L907" i="43"/>
  <c r="L915" i="43"/>
  <c r="L923" i="43"/>
  <c r="L931" i="43"/>
  <c r="L939" i="43"/>
  <c r="L947" i="43"/>
  <c r="L955" i="43"/>
  <c r="L963" i="43"/>
  <c r="L971" i="43"/>
  <c r="L979" i="43"/>
  <c r="L987" i="43"/>
  <c r="L995" i="43"/>
  <c r="L1003" i="43"/>
  <c r="L562" i="43"/>
  <c r="L690" i="43"/>
  <c r="L732" i="43"/>
  <c r="L762" i="43"/>
  <c r="L794" i="43"/>
  <c r="L826" i="43"/>
  <c r="L538" i="43"/>
  <c r="L666" i="43"/>
  <c r="L730" i="43"/>
  <c r="L760" i="43"/>
  <c r="L792" i="43"/>
  <c r="L824" i="43"/>
  <c r="L856" i="43"/>
  <c r="L864" i="43"/>
  <c r="L872" i="43"/>
  <c r="L880" i="43"/>
  <c r="L904" i="43"/>
  <c r="L938" i="43"/>
  <c r="L970" i="43"/>
  <c r="L1002" i="43"/>
  <c r="L1015" i="43"/>
  <c r="L1023" i="43"/>
  <c r="L1031" i="43"/>
  <c r="L1039" i="43"/>
  <c r="L1047" i="43"/>
  <c r="L1055" i="43"/>
  <c r="L1063" i="43"/>
  <c r="L1071" i="43"/>
  <c r="L1079" i="43"/>
  <c r="L1087" i="43"/>
  <c r="L1095" i="43"/>
  <c r="L886" i="43"/>
  <c r="L918" i="43"/>
  <c r="L944" i="43"/>
  <c r="L976" i="43"/>
  <c r="L884" i="43"/>
  <c r="L916" i="43"/>
  <c r="L950" i="43"/>
  <c r="L982" i="43"/>
  <c r="L1008" i="43"/>
  <c r="L1016" i="43"/>
  <c r="L1024" i="43"/>
  <c r="L1032" i="43"/>
  <c r="L1040" i="43"/>
  <c r="L1048" i="43"/>
  <c r="L1056" i="43"/>
  <c r="L1064" i="43"/>
  <c r="L1072" i="43"/>
  <c r="L1080" i="43"/>
  <c r="L1088" i="43"/>
  <c r="L1096" i="43"/>
  <c r="L890" i="43"/>
  <c r="L924" i="43"/>
  <c r="L956" i="43"/>
  <c r="L988" i="43"/>
  <c r="L500" i="43"/>
  <c r="L508" i="43"/>
  <c r="L516" i="43"/>
  <c r="L505" i="43"/>
  <c r="L513" i="43"/>
  <c r="L521" i="43"/>
  <c r="L529" i="43"/>
  <c r="L537" i="43"/>
  <c r="L545" i="43"/>
  <c r="L553" i="43"/>
  <c r="L561" i="43"/>
  <c r="L569" i="43"/>
  <c r="L577" i="43"/>
  <c r="L585" i="43"/>
  <c r="L593" i="43"/>
  <c r="L601" i="43"/>
  <c r="L609" i="43"/>
  <c r="L617" i="43"/>
  <c r="L625" i="43"/>
  <c r="L633" i="43"/>
  <c r="L641" i="43"/>
  <c r="L649" i="43"/>
  <c r="L657" i="43"/>
  <c r="L665" i="43"/>
  <c r="L673" i="43"/>
  <c r="L681" i="43"/>
  <c r="L689" i="43"/>
  <c r="L697" i="43"/>
  <c r="L705" i="43"/>
  <c r="L544" i="43"/>
  <c r="L576" i="43"/>
  <c r="L608" i="43"/>
  <c r="L640" i="43"/>
  <c r="L672" i="43"/>
  <c r="L704" i="43"/>
  <c r="L550" i="43"/>
  <c r="L582" i="43"/>
  <c r="L614" i="43"/>
  <c r="L646" i="43"/>
  <c r="L678" i="43"/>
  <c r="L709" i="43"/>
  <c r="L717" i="43"/>
  <c r="L725" i="43"/>
  <c r="L733" i="43"/>
  <c r="L741" i="43"/>
  <c r="L749" i="43"/>
  <c r="L757" i="43"/>
  <c r="L765" i="43"/>
  <c r="L773" i="43"/>
  <c r="L781" i="43"/>
  <c r="L789" i="43"/>
  <c r="L797" i="43"/>
  <c r="L805" i="43"/>
  <c r="L813" i="43"/>
  <c r="L821" i="43"/>
  <c r="L829" i="43"/>
  <c r="L837" i="43"/>
  <c r="L845" i="43"/>
  <c r="L853" i="43"/>
  <c r="L548" i="43"/>
  <c r="L580" i="43"/>
  <c r="L612" i="43"/>
  <c r="L644" i="43"/>
  <c r="L676" i="43"/>
  <c r="L546" i="43"/>
  <c r="L674" i="43"/>
  <c r="L728" i="43"/>
  <c r="L754" i="43"/>
  <c r="L790" i="43"/>
  <c r="L822" i="43"/>
  <c r="L854" i="43"/>
  <c r="L618" i="43"/>
  <c r="L718" i="43"/>
  <c r="L750" i="43"/>
  <c r="L788" i="43"/>
  <c r="L820" i="43"/>
  <c r="L852" i="43"/>
  <c r="L861" i="43"/>
  <c r="L869" i="43"/>
  <c r="L877" i="43"/>
  <c r="L885" i="43"/>
  <c r="L893" i="43"/>
  <c r="L901" i="43"/>
  <c r="L909" i="43"/>
  <c r="L917" i="43"/>
  <c r="L925" i="43"/>
  <c r="L933" i="43"/>
  <c r="L941" i="43"/>
  <c r="L949" i="43"/>
  <c r="L957" i="43"/>
  <c r="L965" i="43"/>
  <c r="L973" i="43"/>
  <c r="L981" i="43"/>
  <c r="L989" i="43"/>
  <c r="L997" i="43"/>
  <c r="L1005" i="43"/>
  <c r="L594" i="43"/>
  <c r="L708" i="43"/>
  <c r="L740" i="43"/>
  <c r="L770" i="43"/>
  <c r="L802" i="43"/>
  <c r="L834" i="43"/>
  <c r="L570" i="43"/>
  <c r="L698" i="43"/>
  <c r="L738" i="43"/>
  <c r="L768" i="43"/>
  <c r="L800" i="43"/>
  <c r="L832" i="43"/>
  <c r="L858" i="43"/>
  <c r="L866" i="43"/>
  <c r="L874" i="43"/>
  <c r="L882" i="43"/>
  <c r="L912" i="43"/>
  <c r="L946" i="43"/>
  <c r="L978" i="43"/>
  <c r="L1009" i="43"/>
  <c r="L1017" i="43"/>
  <c r="L1025" i="43"/>
  <c r="L1033" i="43"/>
  <c r="L1041" i="43"/>
  <c r="L1049" i="43"/>
  <c r="L1057" i="43"/>
  <c r="L1065" i="43"/>
  <c r="L1073" i="43"/>
  <c r="L1081" i="43"/>
  <c r="L1089" i="43"/>
  <c r="L1097" i="43"/>
  <c r="L894" i="43"/>
  <c r="L920" i="43"/>
  <c r="L952" i="43"/>
  <c r="L984" i="43"/>
  <c r="L892" i="43"/>
  <c r="L926" i="43"/>
  <c r="L958" i="43"/>
  <c r="L990" i="43"/>
  <c r="L1010" i="43"/>
  <c r="L1018" i="43"/>
  <c r="L1026" i="43"/>
  <c r="L1034" i="43"/>
  <c r="L1042" i="43"/>
  <c r="L1050" i="43"/>
  <c r="L1058" i="43"/>
  <c r="L1066" i="43"/>
  <c r="L1074" i="43"/>
  <c r="L1082" i="43"/>
  <c r="L1090" i="43"/>
  <c r="L1098" i="43"/>
  <c r="L898" i="43"/>
  <c r="L932" i="43"/>
  <c r="L964" i="43"/>
  <c r="L996" i="43"/>
  <c r="K4" i="43" l="1"/>
  <c r="W500" i="43"/>
  <c r="AK500" i="43" s="1"/>
  <c r="L3" i="43"/>
  <c r="L1" i="43"/>
  <c r="AJ502" i="43"/>
  <c r="V503" i="43"/>
  <c r="AJ500" i="43"/>
  <c r="FI2" i="42"/>
  <c r="FI3" i="42" s="1"/>
  <c r="AJ501" i="43"/>
  <c r="FJ15" i="42"/>
  <c r="FJ16" i="42"/>
  <c r="FJ23" i="42"/>
  <c r="FJ24" i="42"/>
  <c r="FJ13" i="42"/>
  <c r="FJ14" i="42"/>
  <c r="FJ21" i="42"/>
  <c r="FJ22" i="42"/>
  <c r="FJ29" i="42"/>
  <c r="FJ30" i="42"/>
  <c r="FJ11" i="42"/>
  <c r="FJ12" i="42"/>
  <c r="FJ19" i="42"/>
  <c r="FJ20" i="42"/>
  <c r="FJ27" i="42"/>
  <c r="FJ28" i="42"/>
  <c r="FJ18" i="42"/>
  <c r="FJ34" i="42"/>
  <c r="FJ36" i="42"/>
  <c r="FJ43" i="42"/>
  <c r="FJ44" i="42"/>
  <c r="FJ51" i="42"/>
  <c r="FJ52" i="42"/>
  <c r="FJ55" i="42"/>
  <c r="FJ57" i="42"/>
  <c r="FJ59" i="42"/>
  <c r="FJ61" i="42"/>
  <c r="FJ63" i="42"/>
  <c r="FJ65" i="42"/>
  <c r="FJ67" i="42"/>
  <c r="FJ69" i="42"/>
  <c r="FJ71" i="42"/>
  <c r="FJ73" i="42"/>
  <c r="FJ75" i="42"/>
  <c r="FJ77" i="42"/>
  <c r="FJ79" i="42"/>
  <c r="FJ81" i="42"/>
  <c r="FJ83" i="42"/>
  <c r="FJ85" i="42"/>
  <c r="FJ87" i="42"/>
  <c r="FJ89" i="42"/>
  <c r="FJ91" i="42"/>
  <c r="FJ93" i="42"/>
  <c r="FJ95" i="42"/>
  <c r="FJ97" i="42"/>
  <c r="FJ99" i="42"/>
  <c r="FJ101" i="42"/>
  <c r="FJ17" i="42"/>
  <c r="FJ26" i="42"/>
  <c r="FJ31" i="42"/>
  <c r="FJ33" i="42"/>
  <c r="FJ35" i="42"/>
  <c r="FJ41" i="42"/>
  <c r="FJ42" i="42"/>
  <c r="FJ49" i="42"/>
  <c r="FJ50" i="42"/>
  <c r="FJ25" i="42"/>
  <c r="FJ39" i="42"/>
  <c r="FJ40" i="42"/>
  <c r="FJ47" i="42"/>
  <c r="FJ48" i="42"/>
  <c r="FJ56" i="42"/>
  <c r="FJ58" i="42"/>
  <c r="FJ60" i="42"/>
  <c r="FJ62" i="42"/>
  <c r="FJ64" i="42"/>
  <c r="FJ66" i="42"/>
  <c r="FJ68" i="42"/>
  <c r="FJ70" i="42"/>
  <c r="FJ72" i="42"/>
  <c r="FJ32" i="42"/>
  <c r="FJ37" i="42"/>
  <c r="FJ38" i="42"/>
  <c r="FJ45" i="42"/>
  <c r="FJ46" i="42"/>
  <c r="FJ53" i="42"/>
  <c r="FJ54" i="42"/>
  <c r="FJ76" i="42"/>
  <c r="FJ84" i="42"/>
  <c r="FJ92" i="42"/>
  <c r="FJ100" i="42"/>
  <c r="FJ106" i="42"/>
  <c r="FJ107" i="42"/>
  <c r="FJ114" i="42"/>
  <c r="FJ115" i="42"/>
  <c r="FJ122" i="42"/>
  <c r="FJ123" i="42"/>
  <c r="FJ74" i="42"/>
  <c r="FJ82" i="42"/>
  <c r="FJ90" i="42"/>
  <c r="FJ98" i="42"/>
  <c r="FJ104" i="42"/>
  <c r="FJ105" i="42"/>
  <c r="FJ112" i="42"/>
  <c r="FJ113" i="42"/>
  <c r="FJ120" i="42"/>
  <c r="FJ121" i="42"/>
  <c r="FJ128" i="42"/>
  <c r="FJ129" i="42"/>
  <c r="FJ131" i="42"/>
  <c r="FJ133" i="42"/>
  <c r="FJ135" i="42"/>
  <c r="FJ137" i="42"/>
  <c r="FJ139" i="42"/>
  <c r="FJ141" i="42"/>
  <c r="FJ143" i="42"/>
  <c r="FJ145" i="42"/>
  <c r="FJ147" i="42"/>
  <c r="FJ80" i="42"/>
  <c r="FJ88" i="42"/>
  <c r="FJ96" i="42"/>
  <c r="FJ103" i="42"/>
  <c r="FJ110" i="42"/>
  <c r="FJ111" i="42"/>
  <c r="FJ118" i="42"/>
  <c r="FJ119" i="42"/>
  <c r="FJ126" i="42"/>
  <c r="FJ127" i="42"/>
  <c r="FJ78" i="42"/>
  <c r="FJ124" i="42"/>
  <c r="FJ151" i="42"/>
  <c r="FJ155" i="42"/>
  <c r="FJ159" i="42"/>
  <c r="FJ86" i="42"/>
  <c r="FJ109" i="42"/>
  <c r="FJ132" i="42"/>
  <c r="FJ136" i="42"/>
  <c r="FJ140" i="42"/>
  <c r="FJ144" i="42"/>
  <c r="FJ148" i="42"/>
  <c r="FJ152" i="42"/>
  <c r="FJ156" i="42"/>
  <c r="FJ160" i="42"/>
  <c r="FJ163" i="42"/>
  <c r="FJ165" i="42"/>
  <c r="FJ167" i="42"/>
  <c r="FJ169" i="42"/>
  <c r="FJ171" i="42"/>
  <c r="FJ173" i="42"/>
  <c r="FJ175" i="42"/>
  <c r="FJ177" i="42"/>
  <c r="FJ179" i="42"/>
  <c r="FJ181" i="42"/>
  <c r="FJ183" i="42"/>
  <c r="FJ185" i="42"/>
  <c r="FJ187" i="42"/>
  <c r="FJ189" i="42"/>
  <c r="FJ191" i="42"/>
  <c r="FJ193" i="42"/>
  <c r="FJ195" i="42"/>
  <c r="FJ197" i="42"/>
  <c r="FJ199" i="42"/>
  <c r="FJ201" i="42"/>
  <c r="FJ203" i="42"/>
  <c r="FJ205" i="42"/>
  <c r="FJ207" i="42"/>
  <c r="FJ209" i="42"/>
  <c r="FJ211" i="42"/>
  <c r="FJ213" i="42"/>
  <c r="FJ215" i="42"/>
  <c r="FJ217" i="42"/>
  <c r="FJ219" i="42"/>
  <c r="FJ221" i="42"/>
  <c r="FJ223" i="42"/>
  <c r="FJ225" i="42"/>
  <c r="FJ227" i="42"/>
  <c r="FJ94" i="42"/>
  <c r="FJ108" i="42"/>
  <c r="FJ117" i="42"/>
  <c r="FJ149" i="42"/>
  <c r="FJ153" i="42"/>
  <c r="FJ157" i="42"/>
  <c r="FJ161" i="42"/>
  <c r="FJ102" i="42"/>
  <c r="FJ116" i="42"/>
  <c r="FJ125" i="42"/>
  <c r="FJ130" i="42"/>
  <c r="FJ231" i="42"/>
  <c r="FJ235" i="42"/>
  <c r="FJ239" i="42"/>
  <c r="FJ243" i="42"/>
  <c r="FJ247" i="42"/>
  <c r="FJ251" i="42"/>
  <c r="FJ255" i="42"/>
  <c r="FJ258" i="42"/>
  <c r="FJ259" i="42"/>
  <c r="FJ266" i="42"/>
  <c r="FJ267" i="42"/>
  <c r="FJ274" i="42"/>
  <c r="FJ275" i="42"/>
  <c r="FJ304" i="42"/>
  <c r="FJ306" i="42"/>
  <c r="FJ308" i="42"/>
  <c r="FJ310" i="42"/>
  <c r="FJ312" i="42"/>
  <c r="FJ314" i="42"/>
  <c r="FJ316" i="42"/>
  <c r="FJ318" i="42"/>
  <c r="FJ320" i="42"/>
  <c r="FJ322" i="42"/>
  <c r="FJ324" i="42"/>
  <c r="FJ326" i="42"/>
  <c r="FJ328" i="42"/>
  <c r="FJ330" i="42"/>
  <c r="FJ332" i="42"/>
  <c r="FJ334" i="42"/>
  <c r="FJ336" i="42"/>
  <c r="FJ338" i="42"/>
  <c r="FJ340" i="42"/>
  <c r="FJ342" i="42"/>
  <c r="FJ344" i="42"/>
  <c r="FJ346" i="42"/>
  <c r="FJ348" i="42"/>
  <c r="FJ350" i="42"/>
  <c r="FJ352" i="42"/>
  <c r="FJ354" i="42"/>
  <c r="FJ134" i="42"/>
  <c r="FJ142" i="42"/>
  <c r="FJ150" i="42"/>
  <c r="FJ154" i="42"/>
  <c r="FJ158" i="42"/>
  <c r="FJ162" i="42"/>
  <c r="FJ166" i="42"/>
  <c r="FJ170" i="42"/>
  <c r="FJ174" i="42"/>
  <c r="FJ178" i="42"/>
  <c r="FJ182" i="42"/>
  <c r="FJ186" i="42"/>
  <c r="FJ190" i="42"/>
  <c r="FJ194" i="42"/>
  <c r="FJ198" i="42"/>
  <c r="FJ202" i="42"/>
  <c r="FJ206" i="42"/>
  <c r="FJ210" i="42"/>
  <c r="FJ214" i="42"/>
  <c r="FJ218" i="42"/>
  <c r="FJ222" i="42"/>
  <c r="FJ226" i="42"/>
  <c r="FJ228" i="42"/>
  <c r="FJ232" i="42"/>
  <c r="FJ236" i="42"/>
  <c r="FJ240" i="42"/>
  <c r="FJ244" i="42"/>
  <c r="FJ248" i="42"/>
  <c r="FJ252" i="42"/>
  <c r="FJ256" i="42"/>
  <c r="FJ264" i="42"/>
  <c r="FJ265" i="42"/>
  <c r="FJ272" i="42"/>
  <c r="FJ273" i="42"/>
  <c r="FJ280" i="42"/>
  <c r="FJ281" i="42"/>
  <c r="FJ282" i="42"/>
  <c r="FJ284" i="42"/>
  <c r="FJ286" i="42"/>
  <c r="FJ288" i="42"/>
  <c r="FJ290" i="42"/>
  <c r="FJ292" i="42"/>
  <c r="FJ294" i="42"/>
  <c r="FJ296" i="42"/>
  <c r="FJ298" i="42"/>
  <c r="FJ300" i="42"/>
  <c r="FJ302" i="42"/>
  <c r="FJ229" i="42"/>
  <c r="FJ233" i="42"/>
  <c r="FJ237" i="42"/>
  <c r="FJ241" i="42"/>
  <c r="FJ245" i="42"/>
  <c r="FJ249" i="42"/>
  <c r="FJ253" i="42"/>
  <c r="FJ257" i="42"/>
  <c r="FJ262" i="42"/>
  <c r="FJ263" i="42"/>
  <c r="FJ270" i="42"/>
  <c r="FJ271" i="42"/>
  <c r="FJ278" i="42"/>
  <c r="FJ279" i="42"/>
  <c r="FJ305" i="42"/>
  <c r="FJ307" i="42"/>
  <c r="FJ309" i="42"/>
  <c r="FJ311" i="42"/>
  <c r="FJ313" i="42"/>
  <c r="FJ315" i="42"/>
  <c r="FJ317" i="42"/>
  <c r="FJ319" i="42"/>
  <c r="FJ321" i="42"/>
  <c r="FJ323" i="42"/>
  <c r="FJ325" i="42"/>
  <c r="FJ327" i="42"/>
  <c r="FJ329" i="42"/>
  <c r="FJ331" i="42"/>
  <c r="FJ333" i="42"/>
  <c r="FJ335" i="42"/>
  <c r="FJ337" i="42"/>
  <c r="FJ339" i="42"/>
  <c r="FJ341" i="42"/>
  <c r="FJ343" i="42"/>
  <c r="FJ345" i="42"/>
  <c r="FJ347" i="42"/>
  <c r="FJ138" i="42"/>
  <c r="FJ146" i="42"/>
  <c r="FJ164" i="42"/>
  <c r="FJ268" i="42"/>
  <c r="FJ277" i="42"/>
  <c r="FJ349" i="42"/>
  <c r="FJ357" i="42"/>
  <c r="FJ358" i="42"/>
  <c r="FJ365" i="42"/>
  <c r="FJ366" i="42"/>
  <c r="FJ373" i="42"/>
  <c r="FJ374" i="42"/>
  <c r="FJ378" i="42"/>
  <c r="FJ380" i="42"/>
  <c r="FJ382" i="42"/>
  <c r="FJ384" i="42"/>
  <c r="FJ386" i="42"/>
  <c r="FJ388" i="42"/>
  <c r="FJ390" i="42"/>
  <c r="FJ392" i="42"/>
  <c r="FJ394" i="42"/>
  <c r="FJ396" i="42"/>
  <c r="FJ398" i="42"/>
  <c r="FJ400" i="42"/>
  <c r="FJ402" i="42"/>
  <c r="FJ404" i="42"/>
  <c r="FJ406" i="42"/>
  <c r="FJ408" i="42"/>
  <c r="FJ410" i="42"/>
  <c r="FJ412" i="42"/>
  <c r="FJ414" i="42"/>
  <c r="FJ416" i="42"/>
  <c r="FJ418" i="42"/>
  <c r="FJ420" i="42"/>
  <c r="FJ422" i="42"/>
  <c r="FJ424" i="42"/>
  <c r="FJ172" i="42"/>
  <c r="FJ180" i="42"/>
  <c r="FJ188" i="42"/>
  <c r="FJ196" i="42"/>
  <c r="FJ204" i="42"/>
  <c r="FJ212" i="42"/>
  <c r="FJ220" i="42"/>
  <c r="FJ230" i="42"/>
  <c r="FJ234" i="42"/>
  <c r="FJ238" i="42"/>
  <c r="FJ242" i="42"/>
  <c r="FJ246" i="42"/>
  <c r="FJ250" i="42"/>
  <c r="FJ254" i="42"/>
  <c r="FJ276" i="42"/>
  <c r="FJ285" i="42"/>
  <c r="FJ289" i="42"/>
  <c r="FJ293" i="42"/>
  <c r="FJ297" i="42"/>
  <c r="FJ301" i="42"/>
  <c r="FJ355" i="42"/>
  <c r="FJ356" i="42"/>
  <c r="FJ363" i="42"/>
  <c r="FJ364" i="42"/>
  <c r="FJ371" i="42"/>
  <c r="FJ372" i="42"/>
  <c r="FJ261" i="42"/>
  <c r="FJ353" i="42"/>
  <c r="FJ361" i="42"/>
  <c r="FJ362" i="42"/>
  <c r="FJ369" i="42"/>
  <c r="FJ370" i="42"/>
  <c r="FJ377" i="42"/>
  <c r="FJ379" i="42"/>
  <c r="FJ381" i="42"/>
  <c r="FJ383" i="42"/>
  <c r="FJ385" i="42"/>
  <c r="FJ387" i="42"/>
  <c r="FJ389" i="42"/>
  <c r="FJ391" i="42"/>
  <c r="FJ393" i="42"/>
  <c r="FJ395" i="42"/>
  <c r="FJ397" i="42"/>
  <c r="FJ399" i="42"/>
  <c r="FJ401" i="42"/>
  <c r="FJ403" i="42"/>
  <c r="FJ405" i="42"/>
  <c r="FJ407" i="42"/>
  <c r="FJ409" i="42"/>
  <c r="FJ411" i="42"/>
  <c r="FJ413" i="42"/>
  <c r="FJ415" i="42"/>
  <c r="FJ417" i="42"/>
  <c r="FJ419" i="42"/>
  <c r="FJ421" i="42"/>
  <c r="FJ423" i="42"/>
  <c r="FJ425" i="42"/>
  <c r="FJ168" i="42"/>
  <c r="FJ176" i="42"/>
  <c r="FJ184" i="42"/>
  <c r="FJ192" i="42"/>
  <c r="FJ200" i="42"/>
  <c r="FJ208" i="42"/>
  <c r="FJ216" i="42"/>
  <c r="FJ224" i="42"/>
  <c r="FJ260" i="42"/>
  <c r="FJ269" i="42"/>
  <c r="FJ283" i="42"/>
  <c r="FJ287" i="42"/>
  <c r="FJ291" i="42"/>
  <c r="FJ295" i="42"/>
  <c r="FJ299" i="42"/>
  <c r="FJ303" i="42"/>
  <c r="FJ351" i="42"/>
  <c r="FJ359" i="42"/>
  <c r="FJ360" i="42"/>
  <c r="FJ367" i="42"/>
  <c r="FJ368" i="42"/>
  <c r="FJ375" i="42"/>
  <c r="FJ376" i="42"/>
  <c r="FJ427" i="42"/>
  <c r="FJ428" i="42"/>
  <c r="FJ435" i="42"/>
  <c r="FJ436" i="42"/>
  <c r="FJ443" i="42"/>
  <c r="FJ444" i="42"/>
  <c r="FJ451" i="42"/>
  <c r="FJ452" i="42"/>
  <c r="FJ459" i="42"/>
  <c r="FJ460" i="42"/>
  <c r="FJ467" i="42"/>
  <c r="FJ468" i="42"/>
  <c r="FJ475" i="42"/>
  <c r="FJ476" i="42"/>
  <c r="FJ426" i="42"/>
  <c r="FJ433" i="42"/>
  <c r="FJ434" i="42"/>
  <c r="FJ441" i="42"/>
  <c r="FJ442" i="42"/>
  <c r="FJ449" i="42"/>
  <c r="FJ450" i="42"/>
  <c r="FJ457" i="42"/>
  <c r="FJ458" i="42"/>
  <c r="FJ465" i="42"/>
  <c r="FJ466" i="42"/>
  <c r="FJ473" i="42"/>
  <c r="FJ474" i="42"/>
  <c r="FJ482" i="42"/>
  <c r="FJ484" i="42"/>
  <c r="FJ486" i="42"/>
  <c r="FJ488" i="42"/>
  <c r="FJ490" i="42"/>
  <c r="FJ492" i="42"/>
  <c r="FJ494" i="42"/>
  <c r="FJ496" i="42"/>
  <c r="FJ498" i="42"/>
  <c r="FJ500" i="42"/>
  <c r="FJ502" i="42"/>
  <c r="FJ504" i="42"/>
  <c r="FJ506" i="42"/>
  <c r="FJ508" i="42"/>
  <c r="FJ510" i="42"/>
  <c r="FJ431" i="42"/>
  <c r="FJ432" i="42"/>
  <c r="FJ439" i="42"/>
  <c r="FJ440" i="42"/>
  <c r="FJ447" i="42"/>
  <c r="FJ448" i="42"/>
  <c r="FJ455" i="42"/>
  <c r="FJ456" i="42"/>
  <c r="FJ463" i="42"/>
  <c r="FJ464" i="42"/>
  <c r="FJ471" i="42"/>
  <c r="FJ472" i="42"/>
  <c r="FJ479" i="42"/>
  <c r="FJ480" i="42"/>
  <c r="FJ429" i="42"/>
  <c r="FJ430" i="42"/>
  <c r="FJ437" i="42"/>
  <c r="FJ438" i="42"/>
  <c r="FJ445" i="42"/>
  <c r="FJ446" i="42"/>
  <c r="FJ453" i="42"/>
  <c r="FJ454" i="42"/>
  <c r="FJ461" i="42"/>
  <c r="FJ462" i="42"/>
  <c r="FJ469" i="42"/>
  <c r="FJ470" i="42"/>
  <c r="FJ477" i="42"/>
  <c r="FJ478" i="42"/>
  <c r="FJ481" i="42"/>
  <c r="FJ483" i="42"/>
  <c r="FJ485" i="42"/>
  <c r="FJ487" i="42"/>
  <c r="FJ489" i="42"/>
  <c r="FJ491" i="42"/>
  <c r="FJ493" i="42"/>
  <c r="FJ495" i="42"/>
  <c r="FJ497" i="42"/>
  <c r="FJ499" i="42"/>
  <c r="FJ501" i="42"/>
  <c r="FJ503" i="42"/>
  <c r="FJ505" i="42"/>
  <c r="FJ507" i="42"/>
  <c r="FJ509" i="42"/>
  <c r="FJ511" i="42"/>
  <c r="FJ515" i="42"/>
  <c r="FJ519" i="42"/>
  <c r="FJ523" i="42"/>
  <c r="FJ524" i="42"/>
  <c r="FJ531" i="42"/>
  <c r="FJ532" i="42"/>
  <c r="FJ539" i="42"/>
  <c r="FJ540" i="42"/>
  <c r="FJ547" i="42"/>
  <c r="FJ548" i="42"/>
  <c r="FJ555" i="42"/>
  <c r="FJ556" i="42"/>
  <c r="FJ563" i="42"/>
  <c r="FJ564" i="42"/>
  <c r="FJ571" i="42"/>
  <c r="FJ572" i="42"/>
  <c r="FJ579" i="42"/>
  <c r="FJ580" i="42"/>
  <c r="FJ587" i="42"/>
  <c r="FJ588" i="42"/>
  <c r="FJ595" i="42"/>
  <c r="FJ596" i="42"/>
  <c r="FJ603" i="42"/>
  <c r="FJ604" i="42"/>
  <c r="FJ611" i="42"/>
  <c r="FJ612" i="42"/>
  <c r="FJ619" i="42"/>
  <c r="FJ620" i="42"/>
  <c r="FJ627" i="42"/>
  <c r="FJ628" i="42"/>
  <c r="FJ635" i="42"/>
  <c r="FJ636" i="42"/>
  <c r="FJ643" i="42"/>
  <c r="FJ644" i="42"/>
  <c r="FJ651" i="42"/>
  <c r="FJ652" i="42"/>
  <c r="FJ659" i="42"/>
  <c r="FJ660" i="42"/>
  <c r="FJ667" i="42"/>
  <c r="FJ668" i="42"/>
  <c r="FJ675" i="42"/>
  <c r="FJ676" i="42"/>
  <c r="FJ683" i="42"/>
  <c r="FJ684" i="42"/>
  <c r="FJ691" i="42"/>
  <c r="FJ692" i="42"/>
  <c r="FJ699" i="42"/>
  <c r="FJ700" i="42"/>
  <c r="FJ707" i="42"/>
  <c r="FJ708" i="42"/>
  <c r="FJ710" i="42"/>
  <c r="FJ712" i="42"/>
  <c r="FJ714" i="42"/>
  <c r="FJ716" i="42"/>
  <c r="FJ718" i="42"/>
  <c r="FJ720" i="42"/>
  <c r="FJ722" i="42"/>
  <c r="FJ724" i="42"/>
  <c r="FJ726" i="42"/>
  <c r="FJ728" i="42"/>
  <c r="FJ730" i="42"/>
  <c r="FJ732" i="42"/>
  <c r="FJ734" i="42"/>
  <c r="FJ736" i="42"/>
  <c r="FJ738" i="42"/>
  <c r="FJ740" i="42"/>
  <c r="FJ742" i="42"/>
  <c r="FJ744" i="42"/>
  <c r="FJ746" i="42"/>
  <c r="FJ748" i="42"/>
  <c r="FJ750" i="42"/>
  <c r="FJ752" i="42"/>
  <c r="FJ754" i="42"/>
  <c r="FJ512" i="42"/>
  <c r="FJ516" i="42"/>
  <c r="FJ520" i="42"/>
  <c r="FJ522" i="42"/>
  <c r="FJ529" i="42"/>
  <c r="FJ530" i="42"/>
  <c r="FJ537" i="42"/>
  <c r="FJ538" i="42"/>
  <c r="FJ545" i="42"/>
  <c r="FJ546" i="42"/>
  <c r="FJ553" i="42"/>
  <c r="FJ554" i="42"/>
  <c r="FJ561" i="42"/>
  <c r="FJ562" i="42"/>
  <c r="FJ569" i="42"/>
  <c r="FJ570" i="42"/>
  <c r="FJ577" i="42"/>
  <c r="FJ578" i="42"/>
  <c r="FJ585" i="42"/>
  <c r="FJ586" i="42"/>
  <c r="FJ593" i="42"/>
  <c r="FJ594" i="42"/>
  <c r="FJ601" i="42"/>
  <c r="FJ602" i="42"/>
  <c r="FJ609" i="42"/>
  <c r="FJ610" i="42"/>
  <c r="FJ617" i="42"/>
  <c r="FJ618" i="42"/>
  <c r="FJ625" i="42"/>
  <c r="FJ626" i="42"/>
  <c r="FJ633" i="42"/>
  <c r="FJ634" i="42"/>
  <c r="FJ641" i="42"/>
  <c r="FJ642" i="42"/>
  <c r="FJ649" i="42"/>
  <c r="FJ650" i="42"/>
  <c r="FJ657" i="42"/>
  <c r="FJ658" i="42"/>
  <c r="FJ665" i="42"/>
  <c r="FJ666" i="42"/>
  <c r="FJ673" i="42"/>
  <c r="FJ674" i="42"/>
  <c r="FJ681" i="42"/>
  <c r="FJ682" i="42"/>
  <c r="FJ689" i="42"/>
  <c r="FJ690" i="42"/>
  <c r="FJ697" i="42"/>
  <c r="FJ698" i="42"/>
  <c r="FJ705" i="42"/>
  <c r="FJ706" i="42"/>
  <c r="FJ513" i="42"/>
  <c r="FJ517" i="42"/>
  <c r="FJ521" i="42"/>
  <c r="FJ527" i="42"/>
  <c r="FJ528" i="42"/>
  <c r="FJ535" i="42"/>
  <c r="FJ536" i="42"/>
  <c r="FJ543" i="42"/>
  <c r="FJ544" i="42"/>
  <c r="FJ551" i="42"/>
  <c r="FJ552" i="42"/>
  <c r="FJ559" i="42"/>
  <c r="FJ560" i="42"/>
  <c r="FJ567" i="42"/>
  <c r="FJ568" i="42"/>
  <c r="FJ575" i="42"/>
  <c r="FJ576" i="42"/>
  <c r="FJ583" i="42"/>
  <c r="FJ584" i="42"/>
  <c r="FJ591" i="42"/>
  <c r="FJ592" i="42"/>
  <c r="FJ599" i="42"/>
  <c r="FJ600" i="42"/>
  <c r="FJ607" i="42"/>
  <c r="FJ608" i="42"/>
  <c r="FJ615" i="42"/>
  <c r="FJ616" i="42"/>
  <c r="FJ623" i="42"/>
  <c r="FJ624" i="42"/>
  <c r="FJ631" i="42"/>
  <c r="FJ632" i="42"/>
  <c r="FJ639" i="42"/>
  <c r="FJ640" i="42"/>
  <c r="FJ647" i="42"/>
  <c r="FJ648" i="42"/>
  <c r="FJ655" i="42"/>
  <c r="FJ656" i="42"/>
  <c r="FJ663" i="42"/>
  <c r="FJ664" i="42"/>
  <c r="FJ671" i="42"/>
  <c r="FJ672" i="42"/>
  <c r="FJ679" i="42"/>
  <c r="FJ680" i="42"/>
  <c r="FJ687" i="42"/>
  <c r="FJ688" i="42"/>
  <c r="FJ695" i="42"/>
  <c r="FJ696" i="42"/>
  <c r="FJ703" i="42"/>
  <c r="FJ704" i="42"/>
  <c r="FJ711" i="42"/>
  <c r="FJ713" i="42"/>
  <c r="FJ715" i="42"/>
  <c r="FJ717" i="42"/>
  <c r="FJ719" i="42"/>
  <c r="FJ721" i="42"/>
  <c r="FJ723" i="42"/>
  <c r="FJ725" i="42"/>
  <c r="FJ727" i="42"/>
  <c r="FJ729" i="42"/>
  <c r="FJ731" i="42"/>
  <c r="FJ733" i="42"/>
  <c r="FJ735" i="42"/>
  <c r="FJ737" i="42"/>
  <c r="FJ739" i="42"/>
  <c r="FJ741" i="42"/>
  <c r="FJ743" i="42"/>
  <c r="FJ745" i="42"/>
  <c r="FJ747" i="42"/>
  <c r="FJ749" i="42"/>
  <c r="FJ751" i="42"/>
  <c r="FJ753" i="42"/>
  <c r="FJ755" i="42"/>
  <c r="FJ757" i="42"/>
  <c r="FJ759" i="42"/>
  <c r="FJ761" i="42"/>
  <c r="FJ525" i="42"/>
  <c r="FJ534" i="42"/>
  <c r="FJ557" i="42"/>
  <c r="FJ566" i="42"/>
  <c r="FJ589" i="42"/>
  <c r="FJ598" i="42"/>
  <c r="FJ621" i="42"/>
  <c r="FJ630" i="42"/>
  <c r="FJ653" i="42"/>
  <c r="FJ662" i="42"/>
  <c r="FJ685" i="42"/>
  <c r="FJ694" i="42"/>
  <c r="FJ758" i="42"/>
  <c r="FJ762" i="42"/>
  <c r="FJ769" i="42"/>
  <c r="FJ770" i="42"/>
  <c r="FJ777" i="42"/>
  <c r="FJ778" i="42"/>
  <c r="FJ785" i="42"/>
  <c r="FJ786" i="42"/>
  <c r="FJ793" i="42"/>
  <c r="FJ794" i="42"/>
  <c r="FJ801" i="42"/>
  <c r="FJ802" i="42"/>
  <c r="FJ809" i="42"/>
  <c r="FJ810" i="42"/>
  <c r="FJ817" i="42"/>
  <c r="FJ818" i="42"/>
  <c r="FJ825" i="42"/>
  <c r="FJ826" i="42"/>
  <c r="FJ833" i="42"/>
  <c r="FJ834" i="42"/>
  <c r="FJ841" i="42"/>
  <c r="FJ842" i="42"/>
  <c r="FJ849" i="42"/>
  <c r="FJ850" i="42"/>
  <c r="FJ858" i="42"/>
  <c r="FJ860" i="42"/>
  <c r="FJ862" i="42"/>
  <c r="FJ864" i="42"/>
  <c r="FJ866" i="42"/>
  <c r="FJ868" i="42"/>
  <c r="FJ870" i="42"/>
  <c r="FJ872" i="42"/>
  <c r="FJ874" i="42"/>
  <c r="FJ876" i="42"/>
  <c r="FJ878" i="42"/>
  <c r="FJ880" i="42"/>
  <c r="FJ882" i="42"/>
  <c r="FJ884" i="42"/>
  <c r="FJ886" i="42"/>
  <c r="FJ888" i="42"/>
  <c r="FJ890" i="42"/>
  <c r="FJ892" i="42"/>
  <c r="FJ894" i="42"/>
  <c r="FJ896" i="42"/>
  <c r="FJ898" i="42"/>
  <c r="FJ900" i="42"/>
  <c r="FJ902" i="42"/>
  <c r="FJ904" i="42"/>
  <c r="FJ906" i="42"/>
  <c r="FJ908" i="42"/>
  <c r="FJ910" i="42"/>
  <c r="FJ912" i="42"/>
  <c r="FJ914" i="42"/>
  <c r="FJ916" i="42"/>
  <c r="FJ918" i="42"/>
  <c r="FJ920" i="42"/>
  <c r="FJ533" i="42"/>
  <c r="FJ542" i="42"/>
  <c r="FJ565" i="42"/>
  <c r="FJ574" i="42"/>
  <c r="FJ597" i="42"/>
  <c r="FJ606" i="42"/>
  <c r="FJ629" i="42"/>
  <c r="FJ638" i="42"/>
  <c r="FJ661" i="42"/>
  <c r="FJ670" i="42"/>
  <c r="FJ693" i="42"/>
  <c r="FJ702" i="42"/>
  <c r="FJ756" i="42"/>
  <c r="FJ767" i="42"/>
  <c r="FJ768" i="42"/>
  <c r="FJ775" i="42"/>
  <c r="FJ776" i="42"/>
  <c r="FJ783" i="42"/>
  <c r="FJ784" i="42"/>
  <c r="FJ791" i="42"/>
  <c r="FJ792" i="42"/>
  <c r="FJ799" i="42"/>
  <c r="FJ800" i="42"/>
  <c r="FJ807" i="42"/>
  <c r="FJ808" i="42"/>
  <c r="FJ815" i="42"/>
  <c r="FJ816" i="42"/>
  <c r="FJ823" i="42"/>
  <c r="FJ824" i="42"/>
  <c r="FJ831" i="42"/>
  <c r="FJ832" i="42"/>
  <c r="FJ839" i="42"/>
  <c r="FJ840" i="42"/>
  <c r="FJ847" i="42"/>
  <c r="FJ848" i="42"/>
  <c r="FJ855" i="42"/>
  <c r="FJ856" i="42"/>
  <c r="FJ541" i="42"/>
  <c r="FJ550" i="42"/>
  <c r="FJ573" i="42"/>
  <c r="FJ582" i="42"/>
  <c r="FJ605" i="42"/>
  <c r="FJ614" i="42"/>
  <c r="FJ637" i="42"/>
  <c r="FJ646" i="42"/>
  <c r="FJ669" i="42"/>
  <c r="FJ678" i="42"/>
  <c r="FJ701" i="42"/>
  <c r="FJ765" i="42"/>
  <c r="FJ766" i="42"/>
  <c r="FJ773" i="42"/>
  <c r="FJ774" i="42"/>
  <c r="FJ781" i="42"/>
  <c r="FJ782" i="42"/>
  <c r="FJ789" i="42"/>
  <c r="FJ790" i="42"/>
  <c r="FJ797" i="42"/>
  <c r="FJ798" i="42"/>
  <c r="FJ805" i="42"/>
  <c r="FJ806" i="42"/>
  <c r="FJ813" i="42"/>
  <c r="FJ814" i="42"/>
  <c r="FJ821" i="42"/>
  <c r="FJ822" i="42"/>
  <c r="FJ829" i="42"/>
  <c r="FJ830" i="42"/>
  <c r="FJ837" i="42"/>
  <c r="FJ838" i="42"/>
  <c r="FJ845" i="42"/>
  <c r="FJ846" i="42"/>
  <c r="FJ853" i="42"/>
  <c r="FJ854" i="42"/>
  <c r="FJ857" i="42"/>
  <c r="FJ859" i="42"/>
  <c r="FJ861" i="42"/>
  <c r="FJ863" i="42"/>
  <c r="FJ865" i="42"/>
  <c r="FJ867" i="42"/>
  <c r="FJ869" i="42"/>
  <c r="FJ871" i="42"/>
  <c r="FJ873" i="42"/>
  <c r="FJ875" i="42"/>
  <c r="FJ877" i="42"/>
  <c r="FJ879" i="42"/>
  <c r="FJ881" i="42"/>
  <c r="FJ883" i="42"/>
  <c r="FJ885" i="42"/>
  <c r="FJ887" i="42"/>
  <c r="FJ889" i="42"/>
  <c r="FJ891" i="42"/>
  <c r="FJ893" i="42"/>
  <c r="FJ895" i="42"/>
  <c r="FJ897" i="42"/>
  <c r="FJ899" i="42"/>
  <c r="FJ901" i="42"/>
  <c r="FJ903" i="42"/>
  <c r="FJ905" i="42"/>
  <c r="FJ907" i="42"/>
  <c r="FJ909" i="42"/>
  <c r="FJ911" i="42"/>
  <c r="FJ913" i="42"/>
  <c r="FJ915" i="42"/>
  <c r="FJ917" i="42"/>
  <c r="FJ919" i="42"/>
  <c r="FJ921" i="42"/>
  <c r="FJ923" i="42"/>
  <c r="FJ514" i="42"/>
  <c r="FJ518" i="42"/>
  <c r="FJ526" i="42"/>
  <c r="FJ549" i="42"/>
  <c r="FJ558" i="42"/>
  <c r="FJ581" i="42"/>
  <c r="FJ590" i="42"/>
  <c r="FJ613" i="42"/>
  <c r="FJ622" i="42"/>
  <c r="FJ645" i="42"/>
  <c r="FJ654" i="42"/>
  <c r="FJ677" i="42"/>
  <c r="FJ686" i="42"/>
  <c r="FJ709" i="42"/>
  <c r="FJ760" i="42"/>
  <c r="FJ763" i="42"/>
  <c r="FJ764" i="42"/>
  <c r="FJ771" i="42"/>
  <c r="FJ772" i="42"/>
  <c r="FJ779" i="42"/>
  <c r="FJ780" i="42"/>
  <c r="FJ787" i="42"/>
  <c r="FJ788" i="42"/>
  <c r="FJ795" i="42"/>
  <c r="FJ796" i="42"/>
  <c r="FJ803" i="42"/>
  <c r="FJ804" i="42"/>
  <c r="FJ811" i="42"/>
  <c r="FJ812" i="42"/>
  <c r="FJ819" i="42"/>
  <c r="FJ820" i="42"/>
  <c r="FJ827" i="42"/>
  <c r="FJ828" i="42"/>
  <c r="FJ835" i="42"/>
  <c r="FJ836" i="42"/>
  <c r="FJ843" i="42"/>
  <c r="FJ844" i="42"/>
  <c r="FJ851" i="42"/>
  <c r="FJ852" i="42"/>
  <c r="FJ925" i="42"/>
  <c r="FJ926" i="42"/>
  <c r="FJ933" i="42"/>
  <c r="FJ934" i="42"/>
  <c r="FJ941" i="42"/>
  <c r="FJ942" i="42"/>
  <c r="FJ949" i="42"/>
  <c r="FJ950" i="42"/>
  <c r="FJ957" i="42"/>
  <c r="FJ958" i="42"/>
  <c r="FJ965" i="42"/>
  <c r="FJ966" i="42"/>
  <c r="FJ973" i="42"/>
  <c r="FJ974" i="42"/>
  <c r="FJ981" i="42"/>
  <c r="FJ982" i="42"/>
  <c r="FJ989" i="42"/>
  <c r="FJ990" i="42"/>
  <c r="FJ997" i="42"/>
  <c r="FJ998" i="42"/>
  <c r="FJ1005" i="42"/>
  <c r="FJ1006" i="42"/>
  <c r="FJ924" i="42"/>
  <c r="FJ931" i="42"/>
  <c r="FJ932" i="42"/>
  <c r="FJ939" i="42"/>
  <c r="FJ940" i="42"/>
  <c r="FJ947" i="42"/>
  <c r="FJ948" i="42"/>
  <c r="FJ955" i="42"/>
  <c r="FJ956" i="42"/>
  <c r="FJ963" i="42"/>
  <c r="FJ964" i="42"/>
  <c r="FJ971" i="42"/>
  <c r="FJ972" i="42"/>
  <c r="FJ979" i="42"/>
  <c r="FJ980" i="42"/>
  <c r="FJ987" i="42"/>
  <c r="FJ988" i="42"/>
  <c r="FJ995" i="42"/>
  <c r="FJ996" i="42"/>
  <c r="FJ1003" i="42"/>
  <c r="FJ1004" i="42"/>
  <c r="FJ1011" i="42"/>
  <c r="FJ1013" i="42"/>
  <c r="FJ1015" i="42"/>
  <c r="FJ1017" i="42"/>
  <c r="FJ1019" i="42"/>
  <c r="FJ1021" i="42"/>
  <c r="FJ1023" i="42"/>
  <c r="FJ1025" i="42"/>
  <c r="FJ1027" i="42"/>
  <c r="FJ1029" i="42"/>
  <c r="FJ1031" i="42"/>
  <c r="FJ1033" i="42"/>
  <c r="FJ1035" i="42"/>
  <c r="FJ1037" i="42"/>
  <c r="FJ1039" i="42"/>
  <c r="FJ1041" i="42"/>
  <c r="FJ1043" i="42"/>
  <c r="FJ1045" i="42"/>
  <c r="FJ1047" i="42"/>
  <c r="FJ1049" i="42"/>
  <c r="FJ1051" i="42"/>
  <c r="FJ1053" i="42"/>
  <c r="FJ1055" i="42"/>
  <c r="FJ1057" i="42"/>
  <c r="FJ1059" i="42"/>
  <c r="FJ1061" i="42"/>
  <c r="FJ1063" i="42"/>
  <c r="FJ1065" i="42"/>
  <c r="FJ1067" i="42"/>
  <c r="FJ1069" i="42"/>
  <c r="FJ1071" i="42"/>
  <c r="FJ1073" i="42"/>
  <c r="FJ1075" i="42"/>
  <c r="FJ1077" i="42"/>
  <c r="FJ1079" i="42"/>
  <c r="FJ1081" i="42"/>
  <c r="FJ1083" i="42"/>
  <c r="FJ1085" i="42"/>
  <c r="FJ1087" i="42"/>
  <c r="FJ1089" i="42"/>
  <c r="FJ1091" i="42"/>
  <c r="FJ922" i="42"/>
  <c r="FJ929" i="42"/>
  <c r="FJ930" i="42"/>
  <c r="FJ937" i="42"/>
  <c r="FJ938" i="42"/>
  <c r="FJ945" i="42"/>
  <c r="FJ946" i="42"/>
  <c r="FJ953" i="42"/>
  <c r="FJ954" i="42"/>
  <c r="FJ961" i="42"/>
  <c r="FJ962" i="42"/>
  <c r="FJ969" i="42"/>
  <c r="FJ970" i="42"/>
  <c r="FJ977" i="42"/>
  <c r="FJ978" i="42"/>
  <c r="FJ985" i="42"/>
  <c r="FJ986" i="42"/>
  <c r="FJ993" i="42"/>
  <c r="FJ994" i="42"/>
  <c r="FJ1001" i="42"/>
  <c r="FJ1002" i="42"/>
  <c r="FJ1009" i="42"/>
  <c r="FJ10" i="42"/>
  <c r="FJ927" i="42"/>
  <c r="FJ928" i="42"/>
  <c r="FJ935" i="42"/>
  <c r="FJ936" i="42"/>
  <c r="FJ943" i="42"/>
  <c r="FJ944" i="42"/>
  <c r="FJ951" i="42"/>
  <c r="FJ952" i="42"/>
  <c r="FJ959" i="42"/>
  <c r="FJ960" i="42"/>
  <c r="FJ967" i="42"/>
  <c r="FJ968" i="42"/>
  <c r="FJ975" i="42"/>
  <c r="FJ976" i="42"/>
  <c r="FJ983" i="42"/>
  <c r="FJ984" i="42"/>
  <c r="FJ991" i="42"/>
  <c r="FJ992" i="42"/>
  <c r="FJ999" i="42"/>
  <c r="FJ1000" i="42"/>
  <c r="FJ1007" i="42"/>
  <c r="FJ1008" i="42"/>
  <c r="FJ1010" i="42"/>
  <c r="FJ1012" i="42"/>
  <c r="FJ1014" i="42"/>
  <c r="FJ1016" i="42"/>
  <c r="FJ1018" i="42"/>
  <c r="FJ1020" i="42"/>
  <c r="FJ1022" i="42"/>
  <c r="FJ1024" i="42"/>
  <c r="FJ1026" i="42"/>
  <c r="FJ1028" i="42"/>
  <c r="FJ1030" i="42"/>
  <c r="FJ1032" i="42"/>
  <c r="FJ1034" i="42"/>
  <c r="FJ1036" i="42"/>
  <c r="FJ1038" i="42"/>
  <c r="FJ1040" i="42"/>
  <c r="FJ1042" i="42"/>
  <c r="FJ1044" i="42"/>
  <c r="FJ1046" i="42"/>
  <c r="FJ1048" i="42"/>
  <c r="FJ1050" i="42"/>
  <c r="FJ1052" i="42"/>
  <c r="FJ1054" i="42"/>
  <c r="FJ1056" i="42"/>
  <c r="FJ1058" i="42"/>
  <c r="FJ1060" i="42"/>
  <c r="FJ1062" i="42"/>
  <c r="FJ1064" i="42"/>
  <c r="FJ1066" i="42"/>
  <c r="FJ1068" i="42"/>
  <c r="FJ1070" i="42"/>
  <c r="FJ1072" i="42"/>
  <c r="FJ1074" i="42"/>
  <c r="FJ1078" i="42"/>
  <c r="FJ1082" i="42"/>
  <c r="FJ1086" i="42"/>
  <c r="FJ1090" i="42"/>
  <c r="FJ1094" i="42"/>
  <c r="FJ1098" i="42"/>
  <c r="FJ1102" i="42"/>
  <c r="FJ1095" i="42"/>
  <c r="FJ1099" i="42"/>
  <c r="FJ1103" i="42"/>
  <c r="FJ1076" i="42"/>
  <c r="FJ1080" i="42"/>
  <c r="FJ1084" i="42"/>
  <c r="FJ1088" i="42"/>
  <c r="FJ1092" i="42"/>
  <c r="FJ1096" i="42"/>
  <c r="FJ1100" i="42"/>
  <c r="FJ1104" i="42"/>
  <c r="L12" i="44"/>
  <c r="FJ1093" i="42"/>
  <c r="FJ1097" i="42"/>
  <c r="FJ1101" i="42"/>
  <c r="AI503" i="43"/>
  <c r="U504" i="43"/>
  <c r="E9" i="47"/>
  <c r="E25" i="50"/>
  <c r="E24" i="47"/>
  <c r="E11" i="50"/>
  <c r="E12" i="50"/>
  <c r="E22" i="47"/>
  <c r="E32" i="47"/>
  <c r="E12" i="47"/>
  <c r="E39" i="50"/>
  <c r="E29" i="47"/>
  <c r="E14" i="47"/>
  <c r="E29" i="50"/>
  <c r="E10" i="47"/>
  <c r="E17" i="50"/>
  <c r="E16" i="47"/>
  <c r="E30" i="50"/>
  <c r="E38" i="47"/>
  <c r="E27" i="50"/>
  <c r="E31" i="50"/>
  <c r="E13" i="47"/>
  <c r="E23" i="47"/>
  <c r="E16" i="50"/>
  <c r="E35" i="50"/>
  <c r="E32" i="50"/>
  <c r="E41" i="50"/>
  <c r="AF503" i="43"/>
  <c r="R504" i="43"/>
  <c r="AG503" i="43"/>
  <c r="S504" i="43"/>
  <c r="J53" i="47"/>
  <c r="E19" i="47"/>
  <c r="E28" i="50"/>
  <c r="E26" i="50"/>
  <c r="E9" i="50"/>
  <c r="E30" i="47"/>
  <c r="E35" i="47"/>
  <c r="E22" i="50"/>
  <c r="E18" i="50"/>
  <c r="E13" i="50"/>
  <c r="E42" i="47"/>
  <c r="E34" i="47"/>
  <c r="E17" i="47"/>
  <c r="E39" i="47"/>
  <c r="E33" i="47"/>
  <c r="E33" i="50"/>
  <c r="E18" i="47"/>
  <c r="E26" i="47"/>
  <c r="E37" i="50"/>
  <c r="E27" i="47"/>
  <c r="E25" i="47"/>
  <c r="E23" i="50"/>
  <c r="E20" i="50"/>
  <c r="E40" i="50"/>
  <c r="E20" i="47"/>
  <c r="E24" i="50"/>
  <c r="E40" i="47"/>
  <c r="E14" i="50"/>
  <c r="E7" i="50"/>
  <c r="J53" i="50"/>
  <c r="J54" i="50"/>
  <c r="AE503" i="43"/>
  <c r="Q504" i="43"/>
  <c r="AH503" i="43"/>
  <c r="T504" i="43"/>
  <c r="E8" i="50"/>
  <c r="E36" i="50"/>
  <c r="E37" i="47"/>
  <c r="E10" i="50"/>
  <c r="E21" i="50"/>
  <c r="E19" i="50"/>
  <c r="E11" i="47"/>
  <c r="E43" i="47"/>
  <c r="E28" i="47"/>
  <c r="E31" i="47"/>
  <c r="E15" i="50"/>
  <c r="E41" i="47"/>
  <c r="E7" i="47"/>
  <c r="E38" i="50"/>
  <c r="E15" i="47"/>
  <c r="AD503" i="43"/>
  <c r="P504" i="43"/>
  <c r="E34" i="50"/>
  <c r="E21" i="47"/>
  <c r="E42" i="50"/>
  <c r="E8" i="47"/>
  <c r="E43" i="50"/>
  <c r="E36" i="47"/>
  <c r="M1101" i="43"/>
  <c r="M1102" i="43"/>
  <c r="M1100" i="43"/>
  <c r="M506" i="43"/>
  <c r="M507" i="43"/>
  <c r="M521" i="43"/>
  <c r="M537" i="43"/>
  <c r="M553" i="43"/>
  <c r="M569" i="43"/>
  <c r="M585" i="43"/>
  <c r="M601" i="43"/>
  <c r="M617" i="43"/>
  <c r="M633" i="43"/>
  <c r="M649" i="43"/>
  <c r="M665" i="43"/>
  <c r="M681" i="43"/>
  <c r="M697" i="43"/>
  <c r="M708" i="43"/>
  <c r="M716" i="43"/>
  <c r="M724" i="43"/>
  <c r="M732" i="43"/>
  <c r="M740" i="43"/>
  <c r="M748" i="43"/>
  <c r="M514" i="43"/>
  <c r="M528" i="43"/>
  <c r="M544" i="43"/>
  <c r="M560" i="43"/>
  <c r="M576" i="43"/>
  <c r="M592" i="43"/>
  <c r="M608" i="43"/>
  <c r="M624" i="43"/>
  <c r="M640" i="43"/>
  <c r="M656" i="43"/>
  <c r="M672" i="43"/>
  <c r="M688" i="43"/>
  <c r="M704" i="43"/>
  <c r="M525" i="43"/>
  <c r="M541" i="43"/>
  <c r="M557" i="43"/>
  <c r="M573" i="43"/>
  <c r="M589" i="43"/>
  <c r="M605" i="43"/>
  <c r="M621" i="43"/>
  <c r="M637" i="43"/>
  <c r="M653" i="43"/>
  <c r="M669" i="43"/>
  <c r="M685" i="43"/>
  <c r="M701" i="43"/>
  <c r="M713" i="43"/>
  <c r="M721" i="43"/>
  <c r="M729" i="43"/>
  <c r="M737" i="43"/>
  <c r="M745" i="43"/>
  <c r="M753" i="43"/>
  <c r="M523" i="43"/>
  <c r="M587" i="43"/>
  <c r="M651" i="43"/>
  <c r="M756" i="43"/>
  <c r="M775" i="43"/>
  <c r="M791" i="43"/>
  <c r="M807" i="43"/>
  <c r="M823" i="43"/>
  <c r="M839" i="43"/>
  <c r="M856" i="43"/>
  <c r="M864" i="43"/>
  <c r="M872" i="43"/>
  <c r="M880" i="43"/>
  <c r="M888" i="43"/>
  <c r="M896" i="43"/>
  <c r="M904" i="43"/>
  <c r="M912" i="43"/>
  <c r="M531" i="43"/>
  <c r="M595" i="43"/>
  <c r="M659" i="43"/>
  <c r="M754" i="43"/>
  <c r="M774" i="43"/>
  <c r="M790" i="43"/>
  <c r="M806" i="43"/>
  <c r="M822" i="43"/>
  <c r="M838" i="43"/>
  <c r="M854" i="43"/>
  <c r="M580" i="43"/>
  <c r="M644" i="43"/>
  <c r="M763" i="43"/>
  <c r="M779" i="43"/>
  <c r="M795" i="43"/>
  <c r="M811" i="43"/>
  <c r="M827" i="43"/>
  <c r="M843" i="43"/>
  <c r="M855" i="43"/>
  <c r="M863" i="43"/>
  <c r="M871" i="43"/>
  <c r="M879" i="43"/>
  <c r="M887" i="43"/>
  <c r="M895" i="43"/>
  <c r="M903" i="43"/>
  <c r="M911" i="43"/>
  <c r="M919" i="43"/>
  <c r="M524" i="43"/>
  <c r="M588" i="43"/>
  <c r="M652" i="43"/>
  <c r="M758" i="43"/>
  <c r="M770" i="43"/>
  <c r="M786" i="43"/>
  <c r="M802" i="43"/>
  <c r="M818" i="43"/>
  <c r="M834" i="43"/>
  <c r="M850" i="43"/>
  <c r="M932" i="43"/>
  <c r="M948" i="43"/>
  <c r="M964" i="43"/>
  <c r="M980" i="43"/>
  <c r="M996" i="43"/>
  <c r="M929" i="43"/>
  <c r="M945" i="43"/>
  <c r="M961" i="43"/>
  <c r="M977" i="43"/>
  <c r="M993" i="43"/>
  <c r="M1009" i="43"/>
  <c r="M1017" i="43"/>
  <c r="M1025" i="43"/>
  <c r="M1033" i="43"/>
  <c r="M1041" i="43"/>
  <c r="M1049" i="43"/>
  <c r="M1057" i="43"/>
  <c r="M1065" i="43"/>
  <c r="M1073" i="43"/>
  <c r="M1081" i="43"/>
  <c r="M1089" i="43"/>
  <c r="M935" i="43"/>
  <c r="M951" i="43"/>
  <c r="M967" i="43"/>
  <c r="M983" i="43"/>
  <c r="M999" i="43"/>
  <c r="M925" i="43"/>
  <c r="M941" i="43"/>
  <c r="M957" i="43"/>
  <c r="M973" i="43"/>
  <c r="M989" i="43"/>
  <c r="M1005" i="43"/>
  <c r="M1012" i="43"/>
  <c r="M1020" i="43"/>
  <c r="M1028" i="43"/>
  <c r="M1036" i="43"/>
  <c r="M1044" i="43"/>
  <c r="M1052" i="43"/>
  <c r="M1060" i="43"/>
  <c r="M1068" i="43"/>
  <c r="M1080" i="43"/>
  <c r="M1096" i="43"/>
  <c r="M1086" i="43"/>
  <c r="M1099" i="43"/>
  <c r="M500" i="43"/>
  <c r="M508" i="43"/>
  <c r="M501" i="43"/>
  <c r="M509" i="43"/>
  <c r="M522" i="43"/>
  <c r="M538" i="43"/>
  <c r="M554" i="43"/>
  <c r="M570" i="43"/>
  <c r="M586" i="43"/>
  <c r="M602" i="43"/>
  <c r="M618" i="43"/>
  <c r="M634" i="43"/>
  <c r="M650" i="43"/>
  <c r="M666" i="43"/>
  <c r="M682" i="43"/>
  <c r="M698" i="43"/>
  <c r="M710" i="43"/>
  <c r="M718" i="43"/>
  <c r="M726" i="43"/>
  <c r="M734" i="43"/>
  <c r="M742" i="43"/>
  <c r="M750" i="43"/>
  <c r="M518" i="43"/>
  <c r="M535" i="43"/>
  <c r="M551" i="43"/>
  <c r="M567" i="43"/>
  <c r="M583" i="43"/>
  <c r="M599" i="43"/>
  <c r="M615" i="43"/>
  <c r="M631" i="43"/>
  <c r="M647" i="43"/>
  <c r="M663" i="43"/>
  <c r="M679" i="43"/>
  <c r="M695" i="43"/>
  <c r="M511" i="43"/>
  <c r="M526" i="43"/>
  <c r="M542" i="43"/>
  <c r="M558" i="43"/>
  <c r="M574" i="43"/>
  <c r="M590" i="43"/>
  <c r="M606" i="43"/>
  <c r="M622" i="43"/>
  <c r="M638" i="43"/>
  <c r="M654" i="43"/>
  <c r="M670" i="43"/>
  <c r="M686" i="43"/>
  <c r="M702" i="43"/>
  <c r="M715" i="43"/>
  <c r="M723" i="43"/>
  <c r="M731" i="43"/>
  <c r="M739" i="43"/>
  <c r="M747" i="43"/>
  <c r="M755" i="43"/>
  <c r="M532" i="43"/>
  <c r="M596" i="43"/>
  <c r="M660" i="43"/>
  <c r="M760" i="43"/>
  <c r="M776" i="43"/>
  <c r="M792" i="43"/>
  <c r="M808" i="43"/>
  <c r="M824" i="43"/>
  <c r="M840" i="43"/>
  <c r="M858" i="43"/>
  <c r="M866" i="43"/>
  <c r="M874" i="43"/>
  <c r="M882" i="43"/>
  <c r="M890" i="43"/>
  <c r="M898" i="43"/>
  <c r="M906" i="43"/>
  <c r="M914" i="43"/>
  <c r="M540" i="43"/>
  <c r="M604" i="43"/>
  <c r="M668" i="43"/>
  <c r="M765" i="43"/>
  <c r="M781" i="43"/>
  <c r="M797" i="43"/>
  <c r="M813" i="43"/>
  <c r="M829" i="43"/>
  <c r="M845" i="43"/>
  <c r="M539" i="43"/>
  <c r="M603" i="43"/>
  <c r="M667" i="43"/>
  <c r="M764" i="43"/>
  <c r="M780" i="43"/>
  <c r="M796" i="43"/>
  <c r="M812" i="43"/>
  <c r="M828" i="43"/>
  <c r="M844" i="43"/>
  <c r="M857" i="43"/>
  <c r="M865" i="43"/>
  <c r="M873" i="43"/>
  <c r="M881" i="43"/>
  <c r="M889" i="43"/>
  <c r="M897" i="43"/>
  <c r="M905" i="43"/>
  <c r="M913" i="43"/>
  <c r="M921" i="43"/>
  <c r="M547" i="43"/>
  <c r="M611" i="43"/>
  <c r="M675" i="43"/>
  <c r="M761" i="43"/>
  <c r="M777" i="43"/>
  <c r="M793" i="43"/>
  <c r="M809" i="43"/>
  <c r="M825" i="43"/>
  <c r="M841" i="43"/>
  <c r="M923" i="43"/>
  <c r="M939" i="43"/>
  <c r="M955" i="43"/>
  <c r="M971" i="43"/>
  <c r="M987" i="43"/>
  <c r="M1003" i="43"/>
  <c r="M930" i="43"/>
  <c r="M946" i="43"/>
  <c r="M962" i="43"/>
  <c r="M978" i="43"/>
  <c r="M994" i="43"/>
  <c r="M1011" i="43"/>
  <c r="M1019" i="43"/>
  <c r="M1027" i="43"/>
  <c r="M1035" i="43"/>
  <c r="M1043" i="43"/>
  <c r="M1051" i="43"/>
  <c r="M1059" i="43"/>
  <c r="M1067" i="43"/>
  <c r="M1075" i="43"/>
  <c r="M1083" i="43"/>
  <c r="M920" i="43"/>
  <c r="M936" i="43"/>
  <c r="M952" i="43"/>
  <c r="M968" i="43"/>
  <c r="M984" i="43"/>
  <c r="M1000" i="43"/>
  <c r="M926" i="43"/>
  <c r="M942" i="43"/>
  <c r="M958" i="43"/>
  <c r="M974" i="43"/>
  <c r="M990" i="43"/>
  <c r="M1006" i="43"/>
  <c r="M1014" i="43"/>
  <c r="M1022" i="43"/>
  <c r="M1030" i="43"/>
  <c r="M1038" i="43"/>
  <c r="M1046" i="43"/>
  <c r="M1054" i="43"/>
  <c r="M1062" i="43"/>
  <c r="M1070" i="43"/>
  <c r="M1084" i="43"/>
  <c r="M1074" i="43"/>
  <c r="M1090" i="43"/>
  <c r="M1066" i="43"/>
  <c r="M1097" i="43"/>
  <c r="M1095" i="43"/>
  <c r="M502" i="43"/>
  <c r="M503" i="43"/>
  <c r="M513" i="43"/>
  <c r="M529" i="43"/>
  <c r="M545" i="43"/>
  <c r="M561" i="43"/>
  <c r="M577" i="43"/>
  <c r="M593" i="43"/>
  <c r="M609" i="43"/>
  <c r="M625" i="43"/>
  <c r="M641" i="43"/>
  <c r="M657" i="43"/>
  <c r="M673" i="43"/>
  <c r="M689" i="43"/>
  <c r="M705" i="43"/>
  <c r="M712" i="43"/>
  <c r="M720" i="43"/>
  <c r="M728" i="43"/>
  <c r="M736" i="43"/>
  <c r="M744" i="43"/>
  <c r="M752" i="43"/>
  <c r="M520" i="43"/>
  <c r="M536" i="43"/>
  <c r="M552" i="43"/>
  <c r="M568" i="43"/>
  <c r="M584" i="43"/>
  <c r="M600" i="43"/>
  <c r="M616" i="43"/>
  <c r="M632" i="43"/>
  <c r="M648" i="43"/>
  <c r="M664" i="43"/>
  <c r="M680" i="43"/>
  <c r="M696" i="43"/>
  <c r="M515" i="43"/>
  <c r="M533" i="43"/>
  <c r="M549" i="43"/>
  <c r="M565" i="43"/>
  <c r="M581" i="43"/>
  <c r="M597" i="43"/>
  <c r="M613" i="43"/>
  <c r="M629" i="43"/>
  <c r="M645" i="43"/>
  <c r="M661" i="43"/>
  <c r="M677" i="43"/>
  <c r="M693" i="43"/>
  <c r="M709" i="43"/>
  <c r="M717" i="43"/>
  <c r="M725" i="43"/>
  <c r="M733" i="43"/>
  <c r="M741" i="43"/>
  <c r="M749" i="43"/>
  <c r="M757" i="43"/>
  <c r="M555" i="43"/>
  <c r="M619" i="43"/>
  <c r="M683" i="43"/>
  <c r="M767" i="43"/>
  <c r="M783" i="43"/>
  <c r="M799" i="43"/>
  <c r="M815" i="43"/>
  <c r="M831" i="43"/>
  <c r="M847" i="43"/>
  <c r="M860" i="43"/>
  <c r="M868" i="43"/>
  <c r="M876" i="43"/>
  <c r="M884" i="43"/>
  <c r="M892" i="43"/>
  <c r="M900" i="43"/>
  <c r="M908" i="43"/>
  <c r="M916" i="43"/>
  <c r="M563" i="43"/>
  <c r="M627" i="43"/>
  <c r="M691" i="43"/>
  <c r="M766" i="43"/>
  <c r="M782" i="43"/>
  <c r="M798" i="43"/>
  <c r="M814" i="43"/>
  <c r="M830" i="43"/>
  <c r="M846" i="43"/>
  <c r="M548" i="43"/>
  <c r="M612" i="43"/>
  <c r="M676" i="43"/>
  <c r="M771" i="43"/>
  <c r="M787" i="43"/>
  <c r="M803" i="43"/>
  <c r="M819" i="43"/>
  <c r="M835" i="43"/>
  <c r="M851" i="43"/>
  <c r="M859" i="43"/>
  <c r="M867" i="43"/>
  <c r="M875" i="43"/>
  <c r="M883" i="43"/>
  <c r="M891" i="43"/>
  <c r="M899" i="43"/>
  <c r="M907" i="43"/>
  <c r="M915" i="43"/>
  <c r="M512" i="43"/>
  <c r="M556" i="43"/>
  <c r="M620" i="43"/>
  <c r="M684" i="43"/>
  <c r="M762" i="43"/>
  <c r="M778" i="43"/>
  <c r="M794" i="43"/>
  <c r="M810" i="43"/>
  <c r="M826" i="43"/>
  <c r="M842" i="43"/>
  <c r="M924" i="43"/>
  <c r="M940" i="43"/>
  <c r="M956" i="43"/>
  <c r="M972" i="43"/>
  <c r="M988" i="43"/>
  <c r="M1004" i="43"/>
  <c r="M937" i="43"/>
  <c r="M953" i="43"/>
  <c r="M969" i="43"/>
  <c r="M985" i="43"/>
  <c r="M1001" i="43"/>
  <c r="M1013" i="43"/>
  <c r="M1021" i="43"/>
  <c r="M1029" i="43"/>
  <c r="M1037" i="43"/>
  <c r="M1045" i="43"/>
  <c r="M1053" i="43"/>
  <c r="M1061" i="43"/>
  <c r="M1069" i="43"/>
  <c r="M1077" i="43"/>
  <c r="M1085" i="43"/>
  <c r="M927" i="43"/>
  <c r="M943" i="43"/>
  <c r="M959" i="43"/>
  <c r="M975" i="43"/>
  <c r="M991" i="43"/>
  <c r="M1007" i="43"/>
  <c r="M933" i="43"/>
  <c r="M949" i="43"/>
  <c r="M965" i="43"/>
  <c r="M981" i="43"/>
  <c r="M997" i="43"/>
  <c r="M1008" i="43"/>
  <c r="M1016" i="43"/>
  <c r="M1024" i="43"/>
  <c r="M1032" i="43"/>
  <c r="M1040" i="43"/>
  <c r="M1048" i="43"/>
  <c r="M1056" i="43"/>
  <c r="M1064" i="43"/>
  <c r="M1072" i="43"/>
  <c r="M1088" i="43"/>
  <c r="M1093" i="43"/>
  <c r="M1078" i="43"/>
  <c r="M1094" i="43"/>
  <c r="M1091" i="43"/>
  <c r="M1076" i="43"/>
  <c r="M1082" i="43"/>
  <c r="M504" i="43"/>
  <c r="M505" i="43"/>
  <c r="M517" i="43"/>
  <c r="M530" i="43"/>
  <c r="M546" i="43"/>
  <c r="M562" i="43"/>
  <c r="M578" i="43"/>
  <c r="M594" i="43"/>
  <c r="M610" i="43"/>
  <c r="M626" i="43"/>
  <c r="M642" i="43"/>
  <c r="M658" i="43"/>
  <c r="M674" i="43"/>
  <c r="M690" i="43"/>
  <c r="M706" i="43"/>
  <c r="M714" i="43"/>
  <c r="M722" i="43"/>
  <c r="M730" i="43"/>
  <c r="M738" i="43"/>
  <c r="M746" i="43"/>
  <c r="M510" i="43"/>
  <c r="M527" i="43"/>
  <c r="M543" i="43"/>
  <c r="M559" i="43"/>
  <c r="M575" i="43"/>
  <c r="M591" i="43"/>
  <c r="M607" i="43"/>
  <c r="M623" i="43"/>
  <c r="M639" i="43"/>
  <c r="M655" i="43"/>
  <c r="M671" i="43"/>
  <c r="M687" i="43"/>
  <c r="M703" i="43"/>
  <c r="M519" i="43"/>
  <c r="M534" i="43"/>
  <c r="M550" i="43"/>
  <c r="M566" i="43"/>
  <c r="M582" i="43"/>
  <c r="M598" i="43"/>
  <c r="M614" i="43"/>
  <c r="M630" i="43"/>
  <c r="M646" i="43"/>
  <c r="M662" i="43"/>
  <c r="M678" i="43"/>
  <c r="M694" i="43"/>
  <c r="M711" i="43"/>
  <c r="M719" i="43"/>
  <c r="M727" i="43"/>
  <c r="M735" i="43"/>
  <c r="M743" i="43"/>
  <c r="M751" i="43"/>
  <c r="M759" i="43"/>
  <c r="M564" i="43"/>
  <c r="M628" i="43"/>
  <c r="M692" i="43"/>
  <c r="M768" i="43"/>
  <c r="M784" i="43"/>
  <c r="M800" i="43"/>
  <c r="M816" i="43"/>
  <c r="M832" i="43"/>
  <c r="M848" i="43"/>
  <c r="M862" i="43"/>
  <c r="M870" i="43"/>
  <c r="M878" i="43"/>
  <c r="M886" i="43"/>
  <c r="M894" i="43"/>
  <c r="M902" i="43"/>
  <c r="M910" i="43"/>
  <c r="M918" i="43"/>
  <c r="M572" i="43"/>
  <c r="M636" i="43"/>
  <c r="M700" i="43"/>
  <c r="M773" i="43"/>
  <c r="M789" i="43"/>
  <c r="M805" i="43"/>
  <c r="M821" i="43"/>
  <c r="M837" i="43"/>
  <c r="M853" i="43"/>
  <c r="M571" i="43"/>
  <c r="M635" i="43"/>
  <c r="M699" i="43"/>
  <c r="M772" i="43"/>
  <c r="M788" i="43"/>
  <c r="M804" i="43"/>
  <c r="M820" i="43"/>
  <c r="M836" i="43"/>
  <c r="M852" i="43"/>
  <c r="M861" i="43"/>
  <c r="M869" i="43"/>
  <c r="M877" i="43"/>
  <c r="M885" i="43"/>
  <c r="M893" i="43"/>
  <c r="M901" i="43"/>
  <c r="M909" i="43"/>
  <c r="M917" i="43"/>
  <c r="M516" i="43"/>
  <c r="M579" i="43"/>
  <c r="M643" i="43"/>
  <c r="M707" i="43"/>
  <c r="M769" i="43"/>
  <c r="M785" i="43"/>
  <c r="M801" i="43"/>
  <c r="M817" i="43"/>
  <c r="M833" i="43"/>
  <c r="M849" i="43"/>
  <c r="M931" i="43"/>
  <c r="M947" i="43"/>
  <c r="M963" i="43"/>
  <c r="M979" i="43"/>
  <c r="M995" i="43"/>
  <c r="M922" i="43"/>
  <c r="M938" i="43"/>
  <c r="M954" i="43"/>
  <c r="M970" i="43"/>
  <c r="M986" i="43"/>
  <c r="M1002" i="43"/>
  <c r="M1015" i="43"/>
  <c r="M1023" i="43"/>
  <c r="M1031" i="43"/>
  <c r="M1039" i="43"/>
  <c r="M1047" i="43"/>
  <c r="M1055" i="43"/>
  <c r="M1063" i="43"/>
  <c r="M1071" i="43"/>
  <c r="M1079" i="43"/>
  <c r="M1087" i="43"/>
  <c r="M928" i="43"/>
  <c r="M944" i="43"/>
  <c r="M960" i="43"/>
  <c r="M976" i="43"/>
  <c r="M992" i="43"/>
  <c r="M934" i="43"/>
  <c r="M950" i="43"/>
  <c r="M966" i="43"/>
  <c r="M982" i="43"/>
  <c r="M998" i="43"/>
  <c r="M1010" i="43"/>
  <c r="M1018" i="43"/>
  <c r="M1026" i="43"/>
  <c r="M1034" i="43"/>
  <c r="M1042" i="43"/>
  <c r="M1050" i="43"/>
  <c r="M1058" i="43"/>
  <c r="M1092" i="43"/>
  <c r="M1098" i="43"/>
  <c r="W501" i="43" l="1"/>
  <c r="X500" i="43"/>
  <c r="X501" i="43" s="1"/>
  <c r="X502" i="43" s="1"/>
  <c r="X503" i="43" s="1"/>
  <c r="M1" i="43"/>
  <c r="M2" i="43" s="1"/>
  <c r="M3" i="43"/>
  <c r="FJ2" i="42"/>
  <c r="FJ3" i="42" s="1"/>
  <c r="AI504" i="43"/>
  <c r="U505" i="43"/>
  <c r="FK12" i="42"/>
  <c r="FK14" i="42"/>
  <c r="FK16" i="42"/>
  <c r="FK18" i="42"/>
  <c r="FK20" i="42"/>
  <c r="FK22" i="42"/>
  <c r="FK24" i="42"/>
  <c r="FK26" i="42"/>
  <c r="FK28" i="42"/>
  <c r="FK30" i="42"/>
  <c r="FK32" i="42"/>
  <c r="FK34" i="42"/>
  <c r="FK36" i="42"/>
  <c r="FK38" i="42"/>
  <c r="FK40" i="42"/>
  <c r="FK42" i="42"/>
  <c r="FK44" i="42"/>
  <c r="FK46" i="42"/>
  <c r="FK48" i="42"/>
  <c r="FK50" i="42"/>
  <c r="FK52" i="42"/>
  <c r="FK54" i="42"/>
  <c r="FK17" i="42"/>
  <c r="FK25" i="42"/>
  <c r="FK15" i="42"/>
  <c r="FK23" i="42"/>
  <c r="FK31" i="42"/>
  <c r="FK13" i="42"/>
  <c r="FK21" i="42"/>
  <c r="FK29" i="42"/>
  <c r="FK27" i="42"/>
  <c r="FK37" i="42"/>
  <c r="FK45" i="42"/>
  <c r="FK53" i="42"/>
  <c r="FK43" i="42"/>
  <c r="FK51" i="42"/>
  <c r="FK55" i="42"/>
  <c r="FK57" i="42"/>
  <c r="FK59" i="42"/>
  <c r="FK61" i="42"/>
  <c r="FK63" i="42"/>
  <c r="FK65" i="42"/>
  <c r="FK67" i="42"/>
  <c r="FK69" i="42"/>
  <c r="FK71" i="42"/>
  <c r="FK73" i="42"/>
  <c r="FK75" i="42"/>
  <c r="FK77" i="42"/>
  <c r="FK79" i="42"/>
  <c r="FK81" i="42"/>
  <c r="FK83" i="42"/>
  <c r="FK85" i="42"/>
  <c r="FK87" i="42"/>
  <c r="FK89" i="42"/>
  <c r="FK91" i="42"/>
  <c r="FK93" i="42"/>
  <c r="FK95" i="42"/>
  <c r="FK97" i="42"/>
  <c r="FK99" i="42"/>
  <c r="FK101" i="42"/>
  <c r="FK103" i="42"/>
  <c r="FK105" i="42"/>
  <c r="FK107" i="42"/>
  <c r="FK109" i="42"/>
  <c r="FK111" i="42"/>
  <c r="FK113" i="42"/>
  <c r="FK115" i="42"/>
  <c r="FK117" i="42"/>
  <c r="FK119" i="42"/>
  <c r="FK121" i="42"/>
  <c r="FK123" i="42"/>
  <c r="FK125" i="42"/>
  <c r="FK127" i="42"/>
  <c r="FK11" i="42"/>
  <c r="FK33" i="42"/>
  <c r="FK35" i="42"/>
  <c r="FK41" i="42"/>
  <c r="FK49" i="42"/>
  <c r="FK19" i="42"/>
  <c r="FK39" i="42"/>
  <c r="FK47" i="42"/>
  <c r="FK56" i="42"/>
  <c r="FK64" i="42"/>
  <c r="FK72" i="42"/>
  <c r="FK78" i="42"/>
  <c r="FK86" i="42"/>
  <c r="FK94" i="42"/>
  <c r="FK102" i="42"/>
  <c r="FK108" i="42"/>
  <c r="FK116" i="42"/>
  <c r="FK124" i="42"/>
  <c r="FK130" i="42"/>
  <c r="FK132" i="42"/>
  <c r="FK134" i="42"/>
  <c r="FK136" i="42"/>
  <c r="FK138" i="42"/>
  <c r="FK140" i="42"/>
  <c r="FK142" i="42"/>
  <c r="FK144" i="42"/>
  <c r="FK146" i="42"/>
  <c r="FK148" i="42"/>
  <c r="FK150" i="42"/>
  <c r="FK152" i="42"/>
  <c r="FK154" i="42"/>
  <c r="FK156" i="42"/>
  <c r="FK158" i="42"/>
  <c r="FK160" i="42"/>
  <c r="FK62" i="42"/>
  <c r="FK70" i="42"/>
  <c r="FK76" i="42"/>
  <c r="FK84" i="42"/>
  <c r="FK92" i="42"/>
  <c r="FK100" i="42"/>
  <c r="FK106" i="42"/>
  <c r="FK114" i="42"/>
  <c r="FK122" i="42"/>
  <c r="FK60" i="42"/>
  <c r="FK68" i="42"/>
  <c r="FK74" i="42"/>
  <c r="FK82" i="42"/>
  <c r="FK90" i="42"/>
  <c r="FK98" i="42"/>
  <c r="FK104" i="42"/>
  <c r="FK112" i="42"/>
  <c r="FK120" i="42"/>
  <c r="FK128" i="42"/>
  <c r="FK129" i="42"/>
  <c r="FK131" i="42"/>
  <c r="FK133" i="42"/>
  <c r="FK135" i="42"/>
  <c r="FK137" i="42"/>
  <c r="FK139" i="42"/>
  <c r="FK141" i="42"/>
  <c r="FK143" i="42"/>
  <c r="FK145" i="42"/>
  <c r="FK147" i="42"/>
  <c r="FK149" i="42"/>
  <c r="FK151" i="42"/>
  <c r="FK153" i="42"/>
  <c r="FK155" i="42"/>
  <c r="FK157" i="42"/>
  <c r="FK159" i="42"/>
  <c r="FK161" i="42"/>
  <c r="FK58" i="42"/>
  <c r="FK66" i="42"/>
  <c r="FK110" i="42"/>
  <c r="FK162" i="42"/>
  <c r="FK164" i="42"/>
  <c r="FK166" i="42"/>
  <c r="FK168" i="42"/>
  <c r="FK170" i="42"/>
  <c r="FK172" i="42"/>
  <c r="FK174" i="42"/>
  <c r="FK176" i="42"/>
  <c r="FK178" i="42"/>
  <c r="FK180" i="42"/>
  <c r="FK182" i="42"/>
  <c r="FK184" i="42"/>
  <c r="FK186" i="42"/>
  <c r="FK188" i="42"/>
  <c r="FK190" i="42"/>
  <c r="FK192" i="42"/>
  <c r="FK194" i="42"/>
  <c r="FK196" i="42"/>
  <c r="FK198" i="42"/>
  <c r="FK200" i="42"/>
  <c r="FK202" i="42"/>
  <c r="FK204" i="42"/>
  <c r="FK206" i="42"/>
  <c r="FK208" i="42"/>
  <c r="FK210" i="42"/>
  <c r="FK212" i="42"/>
  <c r="FK214" i="42"/>
  <c r="FK216" i="42"/>
  <c r="FK218" i="42"/>
  <c r="FK220" i="42"/>
  <c r="FK222" i="42"/>
  <c r="FK224" i="42"/>
  <c r="FK226" i="42"/>
  <c r="FK228" i="42"/>
  <c r="FK230" i="42"/>
  <c r="FK232" i="42"/>
  <c r="FK234" i="42"/>
  <c r="FK236" i="42"/>
  <c r="FK238" i="42"/>
  <c r="FK240" i="42"/>
  <c r="FK242" i="42"/>
  <c r="FK244" i="42"/>
  <c r="FK246" i="42"/>
  <c r="FK248" i="42"/>
  <c r="FK250" i="42"/>
  <c r="FK252" i="42"/>
  <c r="FK254" i="42"/>
  <c r="FK256" i="42"/>
  <c r="FK80" i="42"/>
  <c r="FK118" i="42"/>
  <c r="FK88" i="42"/>
  <c r="FK126" i="42"/>
  <c r="FK163" i="42"/>
  <c r="FK165" i="42"/>
  <c r="FK167" i="42"/>
  <c r="FK169" i="42"/>
  <c r="FK171" i="42"/>
  <c r="FK173" i="42"/>
  <c r="FK175" i="42"/>
  <c r="FK177" i="42"/>
  <c r="FK179" i="42"/>
  <c r="FK181" i="42"/>
  <c r="FK183" i="42"/>
  <c r="FK185" i="42"/>
  <c r="FK187" i="42"/>
  <c r="FK189" i="42"/>
  <c r="FK191" i="42"/>
  <c r="FK193" i="42"/>
  <c r="FK195" i="42"/>
  <c r="FK197" i="42"/>
  <c r="FK199" i="42"/>
  <c r="FK201" i="42"/>
  <c r="FK203" i="42"/>
  <c r="FK205" i="42"/>
  <c r="FK207" i="42"/>
  <c r="FK209" i="42"/>
  <c r="FK211" i="42"/>
  <c r="FK213" i="42"/>
  <c r="FK215" i="42"/>
  <c r="FK217" i="42"/>
  <c r="FK219" i="42"/>
  <c r="FK221" i="42"/>
  <c r="FK223" i="42"/>
  <c r="FK225" i="42"/>
  <c r="FK227" i="42"/>
  <c r="FK229" i="42"/>
  <c r="FK231" i="42"/>
  <c r="FK233" i="42"/>
  <c r="FK235" i="42"/>
  <c r="FK237" i="42"/>
  <c r="FK239" i="42"/>
  <c r="FK241" i="42"/>
  <c r="FK243" i="42"/>
  <c r="FK245" i="42"/>
  <c r="FK247" i="42"/>
  <c r="FK249" i="42"/>
  <c r="FK251" i="42"/>
  <c r="FK253" i="42"/>
  <c r="FK255" i="42"/>
  <c r="FK257" i="42"/>
  <c r="FK259" i="42"/>
  <c r="FK261" i="42"/>
  <c r="FK263" i="42"/>
  <c r="FK265" i="42"/>
  <c r="FK267" i="42"/>
  <c r="FK269" i="42"/>
  <c r="FK271" i="42"/>
  <c r="FK273" i="42"/>
  <c r="FK275" i="42"/>
  <c r="FK277" i="42"/>
  <c r="FK279" i="42"/>
  <c r="FK281" i="42"/>
  <c r="FK96" i="42"/>
  <c r="FK260" i="42"/>
  <c r="FK268" i="42"/>
  <c r="FK276" i="42"/>
  <c r="FK283" i="42"/>
  <c r="FK285" i="42"/>
  <c r="FK287" i="42"/>
  <c r="FK289" i="42"/>
  <c r="FK291" i="42"/>
  <c r="FK293" i="42"/>
  <c r="FK295" i="42"/>
  <c r="FK297" i="42"/>
  <c r="FK299" i="42"/>
  <c r="FK301" i="42"/>
  <c r="FK303" i="42"/>
  <c r="FK258" i="42"/>
  <c r="FK266" i="42"/>
  <c r="FK274" i="42"/>
  <c r="FK304" i="42"/>
  <c r="FK306" i="42"/>
  <c r="FK308" i="42"/>
  <c r="FK310" i="42"/>
  <c r="FK312" i="42"/>
  <c r="FK314" i="42"/>
  <c r="FK316" i="42"/>
  <c r="FK318" i="42"/>
  <c r="FK320" i="42"/>
  <c r="FK322" i="42"/>
  <c r="FK324" i="42"/>
  <c r="FK326" i="42"/>
  <c r="FK328" i="42"/>
  <c r="FK330" i="42"/>
  <c r="FK332" i="42"/>
  <c r="FK334" i="42"/>
  <c r="FK336" i="42"/>
  <c r="FK338" i="42"/>
  <c r="FK340" i="42"/>
  <c r="FK342" i="42"/>
  <c r="FK344" i="42"/>
  <c r="FK346" i="42"/>
  <c r="FK348" i="42"/>
  <c r="FK350" i="42"/>
  <c r="FK352" i="42"/>
  <c r="FK354" i="42"/>
  <c r="FK356" i="42"/>
  <c r="FK358" i="42"/>
  <c r="FK360" i="42"/>
  <c r="FK362" i="42"/>
  <c r="FK364" i="42"/>
  <c r="FK366" i="42"/>
  <c r="FK368" i="42"/>
  <c r="FK370" i="42"/>
  <c r="FK372" i="42"/>
  <c r="FK374" i="42"/>
  <c r="FK376" i="42"/>
  <c r="FK264" i="42"/>
  <c r="FK272" i="42"/>
  <c r="FK280" i="42"/>
  <c r="FK282" i="42"/>
  <c r="FK284" i="42"/>
  <c r="FK286" i="42"/>
  <c r="FK288" i="42"/>
  <c r="FK290" i="42"/>
  <c r="FK292" i="42"/>
  <c r="FK294" i="42"/>
  <c r="FK296" i="42"/>
  <c r="FK298" i="42"/>
  <c r="FK300" i="42"/>
  <c r="FK302" i="42"/>
  <c r="FK307" i="42"/>
  <c r="FK315" i="42"/>
  <c r="FK323" i="42"/>
  <c r="FK331" i="42"/>
  <c r="FK339" i="42"/>
  <c r="FK347" i="42"/>
  <c r="FK351" i="42"/>
  <c r="FK359" i="42"/>
  <c r="FK367" i="42"/>
  <c r="FK375" i="42"/>
  <c r="FK262" i="42"/>
  <c r="FK305" i="42"/>
  <c r="FK313" i="42"/>
  <c r="FK321" i="42"/>
  <c r="FK329" i="42"/>
  <c r="FK337" i="42"/>
  <c r="FK345" i="42"/>
  <c r="FK349" i="42"/>
  <c r="FK357" i="42"/>
  <c r="FK365" i="42"/>
  <c r="FK373" i="42"/>
  <c r="FK378" i="42"/>
  <c r="FK380" i="42"/>
  <c r="FK382" i="42"/>
  <c r="FK384" i="42"/>
  <c r="FK386" i="42"/>
  <c r="FK388" i="42"/>
  <c r="FK390" i="42"/>
  <c r="FK392" i="42"/>
  <c r="FK394" i="42"/>
  <c r="FK396" i="42"/>
  <c r="FK398" i="42"/>
  <c r="FK400" i="42"/>
  <c r="FK402" i="42"/>
  <c r="FK404" i="42"/>
  <c r="FK406" i="42"/>
  <c r="FK408" i="42"/>
  <c r="FK410" i="42"/>
  <c r="FK412" i="42"/>
  <c r="FK414" i="42"/>
  <c r="FK416" i="42"/>
  <c r="FK418" i="42"/>
  <c r="FK420" i="42"/>
  <c r="FK422" i="42"/>
  <c r="FK424" i="42"/>
  <c r="FK426" i="42"/>
  <c r="FK428" i="42"/>
  <c r="FK430" i="42"/>
  <c r="FK432" i="42"/>
  <c r="FK434" i="42"/>
  <c r="FK436" i="42"/>
  <c r="FK438" i="42"/>
  <c r="FK440" i="42"/>
  <c r="FK442" i="42"/>
  <c r="FK444" i="42"/>
  <c r="FK446" i="42"/>
  <c r="FK448" i="42"/>
  <c r="FK450" i="42"/>
  <c r="FK452" i="42"/>
  <c r="FK454" i="42"/>
  <c r="FK456" i="42"/>
  <c r="FK458" i="42"/>
  <c r="FK460" i="42"/>
  <c r="FK462" i="42"/>
  <c r="FK464" i="42"/>
  <c r="FK466" i="42"/>
  <c r="FK468" i="42"/>
  <c r="FK470" i="42"/>
  <c r="FK472" i="42"/>
  <c r="FK474" i="42"/>
  <c r="FK476" i="42"/>
  <c r="FK478" i="42"/>
  <c r="FK480" i="42"/>
  <c r="FK270" i="42"/>
  <c r="FK311" i="42"/>
  <c r="FK319" i="42"/>
  <c r="FK327" i="42"/>
  <c r="FK335" i="42"/>
  <c r="FK343" i="42"/>
  <c r="FK355" i="42"/>
  <c r="FK363" i="42"/>
  <c r="FK371" i="42"/>
  <c r="FK278" i="42"/>
  <c r="FK309" i="42"/>
  <c r="FK317" i="42"/>
  <c r="FK325" i="42"/>
  <c r="FK333" i="42"/>
  <c r="FK341" i="42"/>
  <c r="FK353" i="42"/>
  <c r="FK361" i="42"/>
  <c r="FK369" i="42"/>
  <c r="FK377" i="42"/>
  <c r="FK379" i="42"/>
  <c r="FK381" i="42"/>
  <c r="FK383" i="42"/>
  <c r="FK385" i="42"/>
  <c r="FK387" i="42"/>
  <c r="FK389" i="42"/>
  <c r="FK391" i="42"/>
  <c r="FK393" i="42"/>
  <c r="FK397" i="42"/>
  <c r="FK405" i="42"/>
  <c r="FK413" i="42"/>
  <c r="FK421" i="42"/>
  <c r="FK425" i="42"/>
  <c r="FK429" i="42"/>
  <c r="FK437" i="42"/>
  <c r="FK445" i="42"/>
  <c r="FK453" i="42"/>
  <c r="FK461" i="42"/>
  <c r="FK469" i="42"/>
  <c r="FK477" i="42"/>
  <c r="FK481" i="42"/>
  <c r="FK483" i="42"/>
  <c r="FK485" i="42"/>
  <c r="FK487" i="42"/>
  <c r="FK489" i="42"/>
  <c r="FK491" i="42"/>
  <c r="FK493" i="42"/>
  <c r="FK495" i="42"/>
  <c r="FK497" i="42"/>
  <c r="FK499" i="42"/>
  <c r="FK501" i="42"/>
  <c r="FK503" i="42"/>
  <c r="FK505" i="42"/>
  <c r="FK507" i="42"/>
  <c r="FK509" i="42"/>
  <c r="FK511" i="42"/>
  <c r="FK513" i="42"/>
  <c r="FK515" i="42"/>
  <c r="FK517" i="42"/>
  <c r="FK519" i="42"/>
  <c r="FK521" i="42"/>
  <c r="FK395" i="42"/>
  <c r="FK403" i="42"/>
  <c r="FK411" i="42"/>
  <c r="FK419" i="42"/>
  <c r="FK427" i="42"/>
  <c r="FK435" i="42"/>
  <c r="FK443" i="42"/>
  <c r="FK451" i="42"/>
  <c r="FK459" i="42"/>
  <c r="FK467" i="42"/>
  <c r="FK475" i="42"/>
  <c r="FK401" i="42"/>
  <c r="FK409" i="42"/>
  <c r="FK417" i="42"/>
  <c r="FK433" i="42"/>
  <c r="FK441" i="42"/>
  <c r="FK449" i="42"/>
  <c r="FK457" i="42"/>
  <c r="FK465" i="42"/>
  <c r="FK473" i="42"/>
  <c r="FK482" i="42"/>
  <c r="FK484" i="42"/>
  <c r="FK486" i="42"/>
  <c r="FK488" i="42"/>
  <c r="FK490" i="42"/>
  <c r="FK492" i="42"/>
  <c r="FK494" i="42"/>
  <c r="FK496" i="42"/>
  <c r="FK498" i="42"/>
  <c r="FK500" i="42"/>
  <c r="FK502" i="42"/>
  <c r="FK504" i="42"/>
  <c r="FK506" i="42"/>
  <c r="FK508" i="42"/>
  <c r="FK510" i="42"/>
  <c r="FK512" i="42"/>
  <c r="FK514" i="42"/>
  <c r="FK516" i="42"/>
  <c r="FK518" i="42"/>
  <c r="FK520" i="42"/>
  <c r="FK522" i="42"/>
  <c r="FK524" i="42"/>
  <c r="FK526" i="42"/>
  <c r="FK528" i="42"/>
  <c r="FK530" i="42"/>
  <c r="FK532" i="42"/>
  <c r="FK534" i="42"/>
  <c r="FK536" i="42"/>
  <c r="FK538" i="42"/>
  <c r="FK540" i="42"/>
  <c r="FK542" i="42"/>
  <c r="FK544" i="42"/>
  <c r="FK546" i="42"/>
  <c r="FK548" i="42"/>
  <c r="FK550" i="42"/>
  <c r="FK552" i="42"/>
  <c r="FK554" i="42"/>
  <c r="FK556" i="42"/>
  <c r="FK558" i="42"/>
  <c r="FK560" i="42"/>
  <c r="FK562" i="42"/>
  <c r="FK564" i="42"/>
  <c r="FK566" i="42"/>
  <c r="FK568" i="42"/>
  <c r="FK570" i="42"/>
  <c r="FK572" i="42"/>
  <c r="FK574" i="42"/>
  <c r="FK576" i="42"/>
  <c r="FK578" i="42"/>
  <c r="FK580" i="42"/>
  <c r="FK582" i="42"/>
  <c r="FK584" i="42"/>
  <c r="FK586" i="42"/>
  <c r="FK588" i="42"/>
  <c r="FK590" i="42"/>
  <c r="FK592" i="42"/>
  <c r="FK594" i="42"/>
  <c r="FK596" i="42"/>
  <c r="FK598" i="42"/>
  <c r="FK600" i="42"/>
  <c r="FK602" i="42"/>
  <c r="FK604" i="42"/>
  <c r="FK606" i="42"/>
  <c r="FK608" i="42"/>
  <c r="FK610" i="42"/>
  <c r="FK612" i="42"/>
  <c r="FK614" i="42"/>
  <c r="FK616" i="42"/>
  <c r="FK618" i="42"/>
  <c r="FK620" i="42"/>
  <c r="FK622" i="42"/>
  <c r="FK624" i="42"/>
  <c r="FK626" i="42"/>
  <c r="FK628" i="42"/>
  <c r="FK630" i="42"/>
  <c r="FK632" i="42"/>
  <c r="FK634" i="42"/>
  <c r="FK636" i="42"/>
  <c r="FK638" i="42"/>
  <c r="FK640" i="42"/>
  <c r="FK642" i="42"/>
  <c r="FK644" i="42"/>
  <c r="FK646" i="42"/>
  <c r="FK648" i="42"/>
  <c r="FK650" i="42"/>
  <c r="FK652" i="42"/>
  <c r="FK654" i="42"/>
  <c r="FK656" i="42"/>
  <c r="FK658" i="42"/>
  <c r="FK660" i="42"/>
  <c r="FK662" i="42"/>
  <c r="FK664" i="42"/>
  <c r="FK666" i="42"/>
  <c r="FK668" i="42"/>
  <c r="FK670" i="42"/>
  <c r="FK672" i="42"/>
  <c r="FK674" i="42"/>
  <c r="FK676" i="42"/>
  <c r="FK678" i="42"/>
  <c r="FK680" i="42"/>
  <c r="FK682" i="42"/>
  <c r="FK684" i="42"/>
  <c r="FK686" i="42"/>
  <c r="FK688" i="42"/>
  <c r="FK690" i="42"/>
  <c r="FK692" i="42"/>
  <c r="FK694" i="42"/>
  <c r="FK696" i="42"/>
  <c r="FK698" i="42"/>
  <c r="FK700" i="42"/>
  <c r="FK702" i="42"/>
  <c r="FK704" i="42"/>
  <c r="FK706" i="42"/>
  <c r="FK708" i="42"/>
  <c r="FK399" i="42"/>
  <c r="FK407" i="42"/>
  <c r="FK415" i="42"/>
  <c r="FK423" i="42"/>
  <c r="FK431" i="42"/>
  <c r="FK439" i="42"/>
  <c r="FK447" i="42"/>
  <c r="FK455" i="42"/>
  <c r="FK463" i="42"/>
  <c r="FK471" i="42"/>
  <c r="FK479" i="42"/>
  <c r="FK525" i="42"/>
  <c r="FK533" i="42"/>
  <c r="FK541" i="42"/>
  <c r="FK549" i="42"/>
  <c r="FK557" i="42"/>
  <c r="FK565" i="42"/>
  <c r="FK573" i="42"/>
  <c r="FK581" i="42"/>
  <c r="FK589" i="42"/>
  <c r="FK597" i="42"/>
  <c r="FK605" i="42"/>
  <c r="FK613" i="42"/>
  <c r="FK621" i="42"/>
  <c r="FK629" i="42"/>
  <c r="FK637" i="42"/>
  <c r="FK645" i="42"/>
  <c r="FK653" i="42"/>
  <c r="FK661" i="42"/>
  <c r="FK669" i="42"/>
  <c r="FK677" i="42"/>
  <c r="FK685" i="42"/>
  <c r="FK693" i="42"/>
  <c r="FK701" i="42"/>
  <c r="FK709" i="42"/>
  <c r="FK523" i="42"/>
  <c r="FK531" i="42"/>
  <c r="FK539" i="42"/>
  <c r="FK547" i="42"/>
  <c r="FK555" i="42"/>
  <c r="FK563" i="42"/>
  <c r="FK571" i="42"/>
  <c r="FK579" i="42"/>
  <c r="FK587" i="42"/>
  <c r="FK595" i="42"/>
  <c r="FK603" i="42"/>
  <c r="FK611" i="42"/>
  <c r="FK619" i="42"/>
  <c r="FK627" i="42"/>
  <c r="FK635" i="42"/>
  <c r="FK643" i="42"/>
  <c r="FK651" i="42"/>
  <c r="FK659" i="42"/>
  <c r="FK667" i="42"/>
  <c r="FK675" i="42"/>
  <c r="FK683" i="42"/>
  <c r="FK691" i="42"/>
  <c r="FK699" i="42"/>
  <c r="FK707" i="42"/>
  <c r="FK710" i="42"/>
  <c r="FK712" i="42"/>
  <c r="FK714" i="42"/>
  <c r="FK716" i="42"/>
  <c r="FK718" i="42"/>
  <c r="FK720" i="42"/>
  <c r="FK722" i="42"/>
  <c r="FK724" i="42"/>
  <c r="FK726" i="42"/>
  <c r="FK728" i="42"/>
  <c r="FK730" i="42"/>
  <c r="FK732" i="42"/>
  <c r="FK734" i="42"/>
  <c r="FK736" i="42"/>
  <c r="FK738" i="42"/>
  <c r="FK740" i="42"/>
  <c r="FK742" i="42"/>
  <c r="FK744" i="42"/>
  <c r="FK746" i="42"/>
  <c r="FK748" i="42"/>
  <c r="FK750" i="42"/>
  <c r="FK752" i="42"/>
  <c r="FK754" i="42"/>
  <c r="FK756" i="42"/>
  <c r="FK758" i="42"/>
  <c r="FK760" i="42"/>
  <c r="FK762" i="42"/>
  <c r="FK764" i="42"/>
  <c r="FK766" i="42"/>
  <c r="FK768" i="42"/>
  <c r="FK770" i="42"/>
  <c r="FK772" i="42"/>
  <c r="FK774" i="42"/>
  <c r="FK776" i="42"/>
  <c r="FK778" i="42"/>
  <c r="FK780" i="42"/>
  <c r="FK782" i="42"/>
  <c r="FK784" i="42"/>
  <c r="FK786" i="42"/>
  <c r="FK788" i="42"/>
  <c r="FK790" i="42"/>
  <c r="FK792" i="42"/>
  <c r="FK794" i="42"/>
  <c r="FK796" i="42"/>
  <c r="FK798" i="42"/>
  <c r="FK800" i="42"/>
  <c r="FK802" i="42"/>
  <c r="FK804" i="42"/>
  <c r="FK806" i="42"/>
  <c r="FK808" i="42"/>
  <c r="FK810" i="42"/>
  <c r="FK812" i="42"/>
  <c r="FK814" i="42"/>
  <c r="FK816" i="42"/>
  <c r="FK818" i="42"/>
  <c r="FK820" i="42"/>
  <c r="FK822" i="42"/>
  <c r="FK824" i="42"/>
  <c r="FK826" i="42"/>
  <c r="FK828" i="42"/>
  <c r="FK830" i="42"/>
  <c r="FK832" i="42"/>
  <c r="FK834" i="42"/>
  <c r="FK836" i="42"/>
  <c r="FK838" i="42"/>
  <c r="FK840" i="42"/>
  <c r="FK842" i="42"/>
  <c r="FK844" i="42"/>
  <c r="FK846" i="42"/>
  <c r="FK848" i="42"/>
  <c r="FK850" i="42"/>
  <c r="FK852" i="42"/>
  <c r="FK854" i="42"/>
  <c r="FK856" i="42"/>
  <c r="FK529" i="42"/>
  <c r="FK537" i="42"/>
  <c r="FK545" i="42"/>
  <c r="FK553" i="42"/>
  <c r="FK561" i="42"/>
  <c r="FK569" i="42"/>
  <c r="FK577" i="42"/>
  <c r="FK585" i="42"/>
  <c r="FK593" i="42"/>
  <c r="FK601" i="42"/>
  <c r="FK609" i="42"/>
  <c r="FK617" i="42"/>
  <c r="FK625" i="42"/>
  <c r="FK633" i="42"/>
  <c r="FK641" i="42"/>
  <c r="FK649" i="42"/>
  <c r="FK657" i="42"/>
  <c r="FK665" i="42"/>
  <c r="FK673" i="42"/>
  <c r="FK681" i="42"/>
  <c r="FK689" i="42"/>
  <c r="FK697" i="42"/>
  <c r="FK705" i="42"/>
  <c r="FK543" i="42"/>
  <c r="FK575" i="42"/>
  <c r="FK607" i="42"/>
  <c r="FK639" i="42"/>
  <c r="FK671" i="42"/>
  <c r="FK703" i="42"/>
  <c r="FK715" i="42"/>
  <c r="FK723" i="42"/>
  <c r="FK731" i="42"/>
  <c r="FK739" i="42"/>
  <c r="FK747" i="42"/>
  <c r="FK755" i="42"/>
  <c r="FK763" i="42"/>
  <c r="FK771" i="42"/>
  <c r="FK779" i="42"/>
  <c r="FK787" i="42"/>
  <c r="FK795" i="42"/>
  <c r="FK803" i="42"/>
  <c r="FK811" i="42"/>
  <c r="FK819" i="42"/>
  <c r="FK827" i="42"/>
  <c r="FK835" i="42"/>
  <c r="FK843" i="42"/>
  <c r="FK851" i="42"/>
  <c r="FK551" i="42"/>
  <c r="FK583" i="42"/>
  <c r="FK615" i="42"/>
  <c r="FK647" i="42"/>
  <c r="FK679" i="42"/>
  <c r="FK713" i="42"/>
  <c r="FK721" i="42"/>
  <c r="FK729" i="42"/>
  <c r="FK737" i="42"/>
  <c r="FK745" i="42"/>
  <c r="FK753" i="42"/>
  <c r="FK761" i="42"/>
  <c r="FK769" i="42"/>
  <c r="FK777" i="42"/>
  <c r="FK785" i="42"/>
  <c r="FK793" i="42"/>
  <c r="FK801" i="42"/>
  <c r="FK809" i="42"/>
  <c r="FK817" i="42"/>
  <c r="FK825" i="42"/>
  <c r="FK833" i="42"/>
  <c r="FK841" i="42"/>
  <c r="FK849" i="42"/>
  <c r="FK858" i="42"/>
  <c r="FK860" i="42"/>
  <c r="FK862" i="42"/>
  <c r="FK864" i="42"/>
  <c r="FK866" i="42"/>
  <c r="FK868" i="42"/>
  <c r="FK870" i="42"/>
  <c r="FK872" i="42"/>
  <c r="FK874" i="42"/>
  <c r="FK876" i="42"/>
  <c r="FK878" i="42"/>
  <c r="FK880" i="42"/>
  <c r="FK882" i="42"/>
  <c r="FK884" i="42"/>
  <c r="FK886" i="42"/>
  <c r="FK888" i="42"/>
  <c r="FK890" i="42"/>
  <c r="FK892" i="42"/>
  <c r="FK894" i="42"/>
  <c r="FK896" i="42"/>
  <c r="FK898" i="42"/>
  <c r="FK900" i="42"/>
  <c r="FK902" i="42"/>
  <c r="FK904" i="42"/>
  <c r="FK906" i="42"/>
  <c r="FK908" i="42"/>
  <c r="FK910" i="42"/>
  <c r="FK912" i="42"/>
  <c r="FK914" i="42"/>
  <c r="FK916" i="42"/>
  <c r="FK918" i="42"/>
  <c r="FK920" i="42"/>
  <c r="FK922" i="42"/>
  <c r="FK924" i="42"/>
  <c r="FK926" i="42"/>
  <c r="FK928" i="42"/>
  <c r="FK930" i="42"/>
  <c r="FK932" i="42"/>
  <c r="FK934" i="42"/>
  <c r="FK936" i="42"/>
  <c r="FK938" i="42"/>
  <c r="FK940" i="42"/>
  <c r="FK942" i="42"/>
  <c r="FK944" i="42"/>
  <c r="FK946" i="42"/>
  <c r="FK948" i="42"/>
  <c r="FK950" i="42"/>
  <c r="FK952" i="42"/>
  <c r="FK954" i="42"/>
  <c r="FK956" i="42"/>
  <c r="FK958" i="42"/>
  <c r="FK960" i="42"/>
  <c r="FK962" i="42"/>
  <c r="FK964" i="42"/>
  <c r="FK966" i="42"/>
  <c r="FK968" i="42"/>
  <c r="FK970" i="42"/>
  <c r="FK972" i="42"/>
  <c r="FK974" i="42"/>
  <c r="FK976" i="42"/>
  <c r="FK978" i="42"/>
  <c r="FK980" i="42"/>
  <c r="FK982" i="42"/>
  <c r="FK984" i="42"/>
  <c r="FK986" i="42"/>
  <c r="FK988" i="42"/>
  <c r="FK990" i="42"/>
  <c r="FK992" i="42"/>
  <c r="FK994" i="42"/>
  <c r="FK996" i="42"/>
  <c r="FK998" i="42"/>
  <c r="FK1000" i="42"/>
  <c r="FK1002" i="42"/>
  <c r="FK1004" i="42"/>
  <c r="FK1006" i="42"/>
  <c r="FK1008" i="42"/>
  <c r="FK527" i="42"/>
  <c r="FK559" i="42"/>
  <c r="FK591" i="42"/>
  <c r="FK623" i="42"/>
  <c r="FK655" i="42"/>
  <c r="FK687" i="42"/>
  <c r="FK711" i="42"/>
  <c r="FK719" i="42"/>
  <c r="FK727" i="42"/>
  <c r="FK735" i="42"/>
  <c r="FK743" i="42"/>
  <c r="FK751" i="42"/>
  <c r="FK759" i="42"/>
  <c r="FK767" i="42"/>
  <c r="FK775" i="42"/>
  <c r="FK783" i="42"/>
  <c r="FK791" i="42"/>
  <c r="FK799" i="42"/>
  <c r="FK807" i="42"/>
  <c r="FK815" i="42"/>
  <c r="FK823" i="42"/>
  <c r="FK831" i="42"/>
  <c r="FK839" i="42"/>
  <c r="FK847" i="42"/>
  <c r="FK855" i="42"/>
  <c r="FK535" i="42"/>
  <c r="FK567" i="42"/>
  <c r="FK599" i="42"/>
  <c r="FK631" i="42"/>
  <c r="FK663" i="42"/>
  <c r="FK695" i="42"/>
  <c r="FK717" i="42"/>
  <c r="FK725" i="42"/>
  <c r="FK733" i="42"/>
  <c r="FK741" i="42"/>
  <c r="FK749" i="42"/>
  <c r="FK757" i="42"/>
  <c r="FK765" i="42"/>
  <c r="FK773" i="42"/>
  <c r="FK781" i="42"/>
  <c r="FK789" i="42"/>
  <c r="FK797" i="42"/>
  <c r="FK805" i="42"/>
  <c r="FK813" i="42"/>
  <c r="FK821" i="42"/>
  <c r="FK829" i="42"/>
  <c r="FK837" i="42"/>
  <c r="FK845" i="42"/>
  <c r="FK853" i="42"/>
  <c r="FK857" i="42"/>
  <c r="FK859" i="42"/>
  <c r="FK861" i="42"/>
  <c r="FK863" i="42"/>
  <c r="FK865" i="42"/>
  <c r="FK867" i="42"/>
  <c r="FK869" i="42"/>
  <c r="FK871" i="42"/>
  <c r="FK873" i="42"/>
  <c r="FK875" i="42"/>
  <c r="FK877" i="42"/>
  <c r="FK879" i="42"/>
  <c r="FK881" i="42"/>
  <c r="FK883" i="42"/>
  <c r="FK891" i="42"/>
  <c r="FK899" i="42"/>
  <c r="FK907" i="42"/>
  <c r="FK915" i="42"/>
  <c r="FK923" i="42"/>
  <c r="FK927" i="42"/>
  <c r="FK935" i="42"/>
  <c r="FK943" i="42"/>
  <c r="FK951" i="42"/>
  <c r="FK959" i="42"/>
  <c r="FK967" i="42"/>
  <c r="FK975" i="42"/>
  <c r="FK983" i="42"/>
  <c r="FK991" i="42"/>
  <c r="FK999" i="42"/>
  <c r="FK1007" i="42"/>
  <c r="FK1010" i="42"/>
  <c r="FK1012" i="42"/>
  <c r="FK1014" i="42"/>
  <c r="FK1016" i="42"/>
  <c r="FK1018" i="42"/>
  <c r="FK1020" i="42"/>
  <c r="FK1022" i="42"/>
  <c r="FK1024" i="42"/>
  <c r="FK1026" i="42"/>
  <c r="FK1028" i="42"/>
  <c r="FK1030" i="42"/>
  <c r="FK1032" i="42"/>
  <c r="FK1034" i="42"/>
  <c r="FK1036" i="42"/>
  <c r="FK1038" i="42"/>
  <c r="FK1040" i="42"/>
  <c r="FK1042" i="42"/>
  <c r="FK1044" i="42"/>
  <c r="FK1046" i="42"/>
  <c r="FK1048" i="42"/>
  <c r="FK1050" i="42"/>
  <c r="FK1052" i="42"/>
  <c r="FK1054" i="42"/>
  <c r="FK1056" i="42"/>
  <c r="FK1058" i="42"/>
  <c r="FK1060" i="42"/>
  <c r="FK1062" i="42"/>
  <c r="FK1064" i="42"/>
  <c r="FK1066" i="42"/>
  <c r="FK1068" i="42"/>
  <c r="FK1070" i="42"/>
  <c r="FK1072" i="42"/>
  <c r="FK1074" i="42"/>
  <c r="FK1076" i="42"/>
  <c r="FK1078" i="42"/>
  <c r="FK1080" i="42"/>
  <c r="FK1082" i="42"/>
  <c r="FK1084" i="42"/>
  <c r="FK1086" i="42"/>
  <c r="FK1088" i="42"/>
  <c r="FK1090" i="42"/>
  <c r="FK1092" i="42"/>
  <c r="FK1094" i="42"/>
  <c r="FK1096" i="42"/>
  <c r="FK1098" i="42"/>
  <c r="FK1100" i="42"/>
  <c r="FK1102" i="42"/>
  <c r="FK1104" i="42"/>
  <c r="FK889" i="42"/>
  <c r="FK897" i="42"/>
  <c r="FK905" i="42"/>
  <c r="FK913" i="42"/>
  <c r="FK921" i="42"/>
  <c r="FK925" i="42"/>
  <c r="FK933" i="42"/>
  <c r="FK941" i="42"/>
  <c r="FK949" i="42"/>
  <c r="FK957" i="42"/>
  <c r="FK965" i="42"/>
  <c r="FK973" i="42"/>
  <c r="FK981" i="42"/>
  <c r="FK989" i="42"/>
  <c r="FK997" i="42"/>
  <c r="FK1005" i="42"/>
  <c r="FK887" i="42"/>
  <c r="FK895" i="42"/>
  <c r="FK903" i="42"/>
  <c r="FK911" i="42"/>
  <c r="FK919" i="42"/>
  <c r="FK931" i="42"/>
  <c r="FK939" i="42"/>
  <c r="FK947" i="42"/>
  <c r="FK955" i="42"/>
  <c r="FK963" i="42"/>
  <c r="FK971" i="42"/>
  <c r="FK979" i="42"/>
  <c r="FK987" i="42"/>
  <c r="FK995" i="42"/>
  <c r="FK1003" i="42"/>
  <c r="FK1011" i="42"/>
  <c r="FK1013" i="42"/>
  <c r="FK1015" i="42"/>
  <c r="FK1017" i="42"/>
  <c r="FK1019" i="42"/>
  <c r="FK1021" i="42"/>
  <c r="FK1023" i="42"/>
  <c r="FK1025" i="42"/>
  <c r="FK1027" i="42"/>
  <c r="FK1029" i="42"/>
  <c r="FK1031" i="42"/>
  <c r="FK1033" i="42"/>
  <c r="FK1035" i="42"/>
  <c r="FK1037" i="42"/>
  <c r="FK1039" i="42"/>
  <c r="FK1041" i="42"/>
  <c r="FK1043" i="42"/>
  <c r="FK1045" i="42"/>
  <c r="FK1047" i="42"/>
  <c r="FK1049" i="42"/>
  <c r="FK1051" i="42"/>
  <c r="FK1053" i="42"/>
  <c r="FK1055" i="42"/>
  <c r="FK1057" i="42"/>
  <c r="FK1059" i="42"/>
  <c r="FK1061" i="42"/>
  <c r="FK1063" i="42"/>
  <c r="FK1065" i="42"/>
  <c r="FK1067" i="42"/>
  <c r="FK1069" i="42"/>
  <c r="FK1071" i="42"/>
  <c r="FK1073" i="42"/>
  <c r="FK1075" i="42"/>
  <c r="FK1077" i="42"/>
  <c r="FK1079" i="42"/>
  <c r="FK1081" i="42"/>
  <c r="FK1083" i="42"/>
  <c r="FK1085" i="42"/>
  <c r="FK1087" i="42"/>
  <c r="FK1089" i="42"/>
  <c r="FK1091" i="42"/>
  <c r="FK1093" i="42"/>
  <c r="FK1095" i="42"/>
  <c r="FK1097" i="42"/>
  <c r="FK1099" i="42"/>
  <c r="FK1101" i="42"/>
  <c r="FK1103" i="42"/>
  <c r="FK885" i="42"/>
  <c r="FK893" i="42"/>
  <c r="FK901" i="42"/>
  <c r="FK909" i="42"/>
  <c r="FK917" i="42"/>
  <c r="FK929" i="42"/>
  <c r="FK937" i="42"/>
  <c r="FK945" i="42"/>
  <c r="FK953" i="42"/>
  <c r="FK961" i="42"/>
  <c r="FK969" i="42"/>
  <c r="FK977" i="42"/>
  <c r="FK985" i="42"/>
  <c r="FK993" i="42"/>
  <c r="FK1001" i="42"/>
  <c r="FK1009" i="42"/>
  <c r="FK10" i="42"/>
  <c r="AJ503" i="43"/>
  <c r="V504" i="43"/>
  <c r="L2" i="43"/>
  <c r="L4" i="43" s="1"/>
  <c r="I56" i="50"/>
  <c r="AG504" i="43"/>
  <c r="S505" i="43"/>
  <c r="AH504" i="43"/>
  <c r="T505" i="43"/>
  <c r="AD504" i="43"/>
  <c r="P505" i="43"/>
  <c r="I56" i="47"/>
  <c r="AF504" i="43"/>
  <c r="R505" i="43"/>
  <c r="AE504" i="43"/>
  <c r="Q505" i="43"/>
  <c r="N1101" i="43"/>
  <c r="N1100" i="43"/>
  <c r="N1102" i="43"/>
  <c r="N503" i="43"/>
  <c r="N511" i="43"/>
  <c r="N519" i="43"/>
  <c r="N502" i="43"/>
  <c r="N510" i="43"/>
  <c r="N518" i="43"/>
  <c r="N526" i="43"/>
  <c r="N534" i="43"/>
  <c r="N542" i="43"/>
  <c r="N550" i="43"/>
  <c r="N558" i="43"/>
  <c r="N566" i="43"/>
  <c r="N574" i="43"/>
  <c r="N582" i="43"/>
  <c r="N590" i="43"/>
  <c r="N598" i="43"/>
  <c r="N606" i="43"/>
  <c r="N614" i="43"/>
  <c r="N622" i="43"/>
  <c r="N630" i="43"/>
  <c r="N638" i="43"/>
  <c r="N646" i="43"/>
  <c r="N654" i="43"/>
  <c r="N662" i="43"/>
  <c r="N670" i="43"/>
  <c r="N678" i="43"/>
  <c r="N686" i="43"/>
  <c r="N694" i="43"/>
  <c r="N702" i="43"/>
  <c r="N539" i="43"/>
  <c r="N571" i="43"/>
  <c r="N603" i="43"/>
  <c r="N635" i="43"/>
  <c r="N667" i="43"/>
  <c r="N699" i="43"/>
  <c r="N537" i="43"/>
  <c r="N569" i="43"/>
  <c r="N601" i="43"/>
  <c r="N633" i="43"/>
  <c r="N665" i="43"/>
  <c r="N697" i="43"/>
  <c r="N712" i="43"/>
  <c r="N720" i="43"/>
  <c r="N728" i="43"/>
  <c r="N736" i="43"/>
  <c r="N744" i="43"/>
  <c r="N752" i="43"/>
  <c r="N760" i="43"/>
  <c r="N768" i="43"/>
  <c r="N776" i="43"/>
  <c r="N784" i="43"/>
  <c r="N792" i="43"/>
  <c r="N800" i="43"/>
  <c r="N808" i="43"/>
  <c r="N816" i="43"/>
  <c r="N824" i="43"/>
  <c r="N832" i="43"/>
  <c r="N840" i="43"/>
  <c r="N848" i="43"/>
  <c r="N527" i="43"/>
  <c r="N559" i="43"/>
  <c r="N591" i="43"/>
  <c r="N623" i="43"/>
  <c r="N655" i="43"/>
  <c r="N687" i="43"/>
  <c r="N573" i="43"/>
  <c r="N701" i="43"/>
  <c r="N737" i="43"/>
  <c r="N769" i="43"/>
  <c r="N801" i="43"/>
  <c r="N833" i="43"/>
  <c r="N581" i="43"/>
  <c r="N711" i="43"/>
  <c r="N743" i="43"/>
  <c r="N775" i="43"/>
  <c r="N807" i="43"/>
  <c r="N839" i="43"/>
  <c r="N860" i="43"/>
  <c r="N868" i="43"/>
  <c r="N876" i="43"/>
  <c r="N884" i="43"/>
  <c r="N892" i="43"/>
  <c r="N900" i="43"/>
  <c r="N908" i="43"/>
  <c r="N916" i="43"/>
  <c r="N924" i="43"/>
  <c r="N932" i="43"/>
  <c r="N940" i="43"/>
  <c r="N948" i="43"/>
  <c r="N956" i="43"/>
  <c r="N964" i="43"/>
  <c r="N972" i="43"/>
  <c r="N980" i="43"/>
  <c r="N988" i="43"/>
  <c r="N996" i="43"/>
  <c r="N1004" i="43"/>
  <c r="N589" i="43"/>
  <c r="N709" i="43"/>
  <c r="N741" i="43"/>
  <c r="N773" i="43"/>
  <c r="N805" i="43"/>
  <c r="N837" i="43"/>
  <c r="N565" i="43"/>
  <c r="N693" i="43"/>
  <c r="N739" i="43"/>
  <c r="N771" i="43"/>
  <c r="N803" i="43"/>
  <c r="N835" i="43"/>
  <c r="N857" i="43"/>
  <c r="N865" i="43"/>
  <c r="N873" i="43"/>
  <c r="N881" i="43"/>
  <c r="N913" i="43"/>
  <c r="N941" i="43"/>
  <c r="N973" i="43"/>
  <c r="N1005" i="43"/>
  <c r="N1014" i="43"/>
  <c r="N1022" i="43"/>
  <c r="N1030" i="43"/>
  <c r="N1038" i="43"/>
  <c r="N1046" i="43"/>
  <c r="N1054" i="43"/>
  <c r="N1062" i="43"/>
  <c r="N1070" i="43"/>
  <c r="N1078" i="43"/>
  <c r="N1086" i="43"/>
  <c r="N1094" i="43"/>
  <c r="N911" i="43"/>
  <c r="N939" i="43"/>
  <c r="N971" i="43"/>
  <c r="N1003" i="43"/>
  <c r="N909" i="43"/>
  <c r="N945" i="43"/>
  <c r="N977" i="43"/>
  <c r="N1009" i="43"/>
  <c r="N1017" i="43"/>
  <c r="N1025" i="43"/>
  <c r="N1033" i="43"/>
  <c r="N1041" i="43"/>
  <c r="N1049" i="43"/>
  <c r="N1057" i="43"/>
  <c r="N1065" i="43"/>
  <c r="N1073" i="43"/>
  <c r="N1081" i="43"/>
  <c r="N1089" i="43"/>
  <c r="N1097" i="43"/>
  <c r="N891" i="43"/>
  <c r="N927" i="43"/>
  <c r="N959" i="43"/>
  <c r="N991" i="43"/>
  <c r="N1011" i="43"/>
  <c r="N1019" i="43"/>
  <c r="N1027" i="43"/>
  <c r="N1035" i="43"/>
  <c r="N1043" i="43"/>
  <c r="N1051" i="43"/>
  <c r="N1059" i="43"/>
  <c r="N1067" i="43"/>
  <c r="N1075" i="43"/>
  <c r="N1091" i="43"/>
  <c r="N1099" i="43"/>
  <c r="N967" i="43"/>
  <c r="N505" i="43"/>
  <c r="N513" i="43"/>
  <c r="N504" i="43"/>
  <c r="N512" i="43"/>
  <c r="N520" i="43"/>
  <c r="N528" i="43"/>
  <c r="N536" i="43"/>
  <c r="N544" i="43"/>
  <c r="N552" i="43"/>
  <c r="N560" i="43"/>
  <c r="N568" i="43"/>
  <c r="N576" i="43"/>
  <c r="N584" i="43"/>
  <c r="N592" i="43"/>
  <c r="N600" i="43"/>
  <c r="N608" i="43"/>
  <c r="N616" i="43"/>
  <c r="N624" i="43"/>
  <c r="N632" i="43"/>
  <c r="N640" i="43"/>
  <c r="N648" i="43"/>
  <c r="N656" i="43"/>
  <c r="N664" i="43"/>
  <c r="N672" i="43"/>
  <c r="N680" i="43"/>
  <c r="N688" i="43"/>
  <c r="N696" i="43"/>
  <c r="N704" i="43"/>
  <c r="N547" i="43"/>
  <c r="N579" i="43"/>
  <c r="N611" i="43"/>
  <c r="N643" i="43"/>
  <c r="N675" i="43"/>
  <c r="N707" i="43"/>
  <c r="N545" i="43"/>
  <c r="N577" i="43"/>
  <c r="N609" i="43"/>
  <c r="N641" i="43"/>
  <c r="N673" i="43"/>
  <c r="N705" i="43"/>
  <c r="N714" i="43"/>
  <c r="N722" i="43"/>
  <c r="N730" i="43"/>
  <c r="N738" i="43"/>
  <c r="N746" i="43"/>
  <c r="N754" i="43"/>
  <c r="N762" i="43"/>
  <c r="N770" i="43"/>
  <c r="N778" i="43"/>
  <c r="N786" i="43"/>
  <c r="N794" i="43"/>
  <c r="N802" i="43"/>
  <c r="N810" i="43"/>
  <c r="N818" i="43"/>
  <c r="N826" i="43"/>
  <c r="N834" i="43"/>
  <c r="N842" i="43"/>
  <c r="N850" i="43"/>
  <c r="N535" i="43"/>
  <c r="N567" i="43"/>
  <c r="N599" i="43"/>
  <c r="N631" i="43"/>
  <c r="N663" i="43"/>
  <c r="N695" i="43"/>
  <c r="N605" i="43"/>
  <c r="N713" i="43"/>
  <c r="N745" i="43"/>
  <c r="N777" i="43"/>
  <c r="N809" i="43"/>
  <c r="N841" i="43"/>
  <c r="N613" i="43"/>
  <c r="N719" i="43"/>
  <c r="N751" i="43"/>
  <c r="N783" i="43"/>
  <c r="N815" i="43"/>
  <c r="N847" i="43"/>
  <c r="N862" i="43"/>
  <c r="N870" i="43"/>
  <c r="N878" i="43"/>
  <c r="N886" i="43"/>
  <c r="N894" i="43"/>
  <c r="N902" i="43"/>
  <c r="N910" i="43"/>
  <c r="N918" i="43"/>
  <c r="N926" i="43"/>
  <c r="N934" i="43"/>
  <c r="N942" i="43"/>
  <c r="N950" i="43"/>
  <c r="N958" i="43"/>
  <c r="N966" i="43"/>
  <c r="N974" i="43"/>
  <c r="N982" i="43"/>
  <c r="N990" i="43"/>
  <c r="N998" i="43"/>
  <c r="N1006" i="43"/>
  <c r="N621" i="43"/>
  <c r="N717" i="43"/>
  <c r="N749" i="43"/>
  <c r="N781" i="43"/>
  <c r="N813" i="43"/>
  <c r="N845" i="43"/>
  <c r="N597" i="43"/>
  <c r="N715" i="43"/>
  <c r="N747" i="43"/>
  <c r="N779" i="43"/>
  <c r="N811" i="43"/>
  <c r="N843" i="43"/>
  <c r="N859" i="43"/>
  <c r="N867" i="43"/>
  <c r="N875" i="43"/>
  <c r="N889" i="43"/>
  <c r="N921" i="43"/>
  <c r="N949" i="43"/>
  <c r="N981" i="43"/>
  <c r="N1008" i="43"/>
  <c r="N1016" i="43"/>
  <c r="N1024" i="43"/>
  <c r="N1032" i="43"/>
  <c r="N1040" i="43"/>
  <c r="N1048" i="43"/>
  <c r="N1056" i="43"/>
  <c r="N1064" i="43"/>
  <c r="N1072" i="43"/>
  <c r="N1080" i="43"/>
  <c r="N1088" i="43"/>
  <c r="N1096" i="43"/>
  <c r="N887" i="43"/>
  <c r="N919" i="43"/>
  <c r="N947" i="43"/>
  <c r="N979" i="43"/>
  <c r="N885" i="43"/>
  <c r="N917" i="43"/>
  <c r="N953" i="43"/>
  <c r="N985" i="43"/>
  <c r="N507" i="43"/>
  <c r="N515" i="43"/>
  <c r="N506" i="43"/>
  <c r="N514" i="43"/>
  <c r="N522" i="43"/>
  <c r="N530" i="43"/>
  <c r="N538" i="43"/>
  <c r="N546" i="43"/>
  <c r="N554" i="43"/>
  <c r="N562" i="43"/>
  <c r="N570" i="43"/>
  <c r="N578" i="43"/>
  <c r="N586" i="43"/>
  <c r="N594" i="43"/>
  <c r="N602" i="43"/>
  <c r="N610" i="43"/>
  <c r="N618" i="43"/>
  <c r="N626" i="43"/>
  <c r="N634" i="43"/>
  <c r="N642" i="43"/>
  <c r="N650" i="43"/>
  <c r="N658" i="43"/>
  <c r="N666" i="43"/>
  <c r="N674" i="43"/>
  <c r="N682" i="43"/>
  <c r="N690" i="43"/>
  <c r="N698" i="43"/>
  <c r="N706" i="43"/>
  <c r="N523" i="43"/>
  <c r="N555" i="43"/>
  <c r="N587" i="43"/>
  <c r="N619" i="43"/>
  <c r="N651" i="43"/>
  <c r="N683" i="43"/>
  <c r="N521" i="43"/>
  <c r="N553" i="43"/>
  <c r="N585" i="43"/>
  <c r="N617" i="43"/>
  <c r="N649" i="43"/>
  <c r="N681" i="43"/>
  <c r="N708" i="43"/>
  <c r="N716" i="43"/>
  <c r="N724" i="43"/>
  <c r="N732" i="43"/>
  <c r="N740" i="43"/>
  <c r="N748" i="43"/>
  <c r="N756" i="43"/>
  <c r="N764" i="43"/>
  <c r="N772" i="43"/>
  <c r="N780" i="43"/>
  <c r="N788" i="43"/>
  <c r="N796" i="43"/>
  <c r="N804" i="43"/>
  <c r="N812" i="43"/>
  <c r="N820" i="43"/>
  <c r="N828" i="43"/>
  <c r="N836" i="43"/>
  <c r="N844" i="43"/>
  <c r="N852" i="43"/>
  <c r="N543" i="43"/>
  <c r="N575" i="43"/>
  <c r="N607" i="43"/>
  <c r="N639" i="43"/>
  <c r="N671" i="43"/>
  <c r="N703" i="43"/>
  <c r="N637" i="43"/>
  <c r="N721" i="43"/>
  <c r="N753" i="43"/>
  <c r="N785" i="43"/>
  <c r="N817" i="43"/>
  <c r="N849" i="43"/>
  <c r="N645" i="43"/>
  <c r="N727" i="43"/>
  <c r="N759" i="43"/>
  <c r="N791" i="43"/>
  <c r="N823" i="43"/>
  <c r="N856" i="43"/>
  <c r="N864" i="43"/>
  <c r="N872" i="43"/>
  <c r="N880" i="43"/>
  <c r="N888" i="43"/>
  <c r="N896" i="43"/>
  <c r="N904" i="43"/>
  <c r="N912" i="43"/>
  <c r="N920" i="43"/>
  <c r="N928" i="43"/>
  <c r="N936" i="43"/>
  <c r="N944" i="43"/>
  <c r="N952" i="43"/>
  <c r="N960" i="43"/>
  <c r="N968" i="43"/>
  <c r="N976" i="43"/>
  <c r="N984" i="43"/>
  <c r="N992" i="43"/>
  <c r="N1000" i="43"/>
  <c r="N525" i="43"/>
  <c r="N653" i="43"/>
  <c r="N725" i="43"/>
  <c r="N757" i="43"/>
  <c r="N789" i="43"/>
  <c r="N821" i="43"/>
  <c r="N853" i="43"/>
  <c r="N629" i="43"/>
  <c r="N723" i="43"/>
  <c r="N755" i="43"/>
  <c r="N787" i="43"/>
  <c r="N819" i="43"/>
  <c r="N851" i="43"/>
  <c r="N861" i="43"/>
  <c r="N869" i="43"/>
  <c r="N877" i="43"/>
  <c r="N897" i="43"/>
  <c r="N925" i="43"/>
  <c r="N957" i="43"/>
  <c r="N989" i="43"/>
  <c r="N1010" i="43"/>
  <c r="N1018" i="43"/>
  <c r="N1026" i="43"/>
  <c r="N1034" i="43"/>
  <c r="N1042" i="43"/>
  <c r="N1050" i="43"/>
  <c r="N1058" i="43"/>
  <c r="N1066" i="43"/>
  <c r="N1074" i="43"/>
  <c r="N1082" i="43"/>
  <c r="N1090" i="43"/>
  <c r="N1098" i="43"/>
  <c r="N895" i="43"/>
  <c r="N923" i="43"/>
  <c r="N955" i="43"/>
  <c r="N987" i="43"/>
  <c r="N893" i="43"/>
  <c r="N929" i="43"/>
  <c r="N961" i="43"/>
  <c r="N993" i="43"/>
  <c r="N1013" i="43"/>
  <c r="N1021" i="43"/>
  <c r="N1029" i="43"/>
  <c r="N1037" i="43"/>
  <c r="N1045" i="43"/>
  <c r="N1053" i="43"/>
  <c r="N1061" i="43"/>
  <c r="N1069" i="43"/>
  <c r="N1077" i="43"/>
  <c r="N1085" i="43"/>
  <c r="N1093" i="43"/>
  <c r="N907" i="43"/>
  <c r="N943" i="43"/>
  <c r="N975" i="43"/>
  <c r="N1007" i="43"/>
  <c r="N1023" i="43"/>
  <c r="N1039" i="43"/>
  <c r="N1055" i="43"/>
  <c r="N1071" i="43"/>
  <c r="N1087" i="43"/>
  <c r="N883" i="43"/>
  <c r="N951" i="43"/>
  <c r="N935" i="43"/>
  <c r="N501" i="43"/>
  <c r="N509" i="43"/>
  <c r="N517" i="43"/>
  <c r="N500" i="43"/>
  <c r="N508" i="43"/>
  <c r="N516" i="43"/>
  <c r="N524" i="43"/>
  <c r="N532" i="43"/>
  <c r="N540" i="43"/>
  <c r="N548" i="43"/>
  <c r="N556" i="43"/>
  <c r="N564" i="43"/>
  <c r="N572" i="43"/>
  <c r="N580" i="43"/>
  <c r="N588" i="43"/>
  <c r="N596" i="43"/>
  <c r="N604" i="43"/>
  <c r="N612" i="43"/>
  <c r="N620" i="43"/>
  <c r="N628" i="43"/>
  <c r="N636" i="43"/>
  <c r="N644" i="43"/>
  <c r="N652" i="43"/>
  <c r="N660" i="43"/>
  <c r="N668" i="43"/>
  <c r="N676" i="43"/>
  <c r="N684" i="43"/>
  <c r="N692" i="43"/>
  <c r="N700" i="43"/>
  <c r="N531" i="43"/>
  <c r="N563" i="43"/>
  <c r="N595" i="43"/>
  <c r="N627" i="43"/>
  <c r="N659" i="43"/>
  <c r="N691" i="43"/>
  <c r="N529" i="43"/>
  <c r="N561" i="43"/>
  <c r="N593" i="43"/>
  <c r="N625" i="43"/>
  <c r="N657" i="43"/>
  <c r="N689" i="43"/>
  <c r="N710" i="43"/>
  <c r="N718" i="43"/>
  <c r="N726" i="43"/>
  <c r="N734" i="43"/>
  <c r="N742" i="43"/>
  <c r="N750" i="43"/>
  <c r="N758" i="43"/>
  <c r="N766" i="43"/>
  <c r="N774" i="43"/>
  <c r="N782" i="43"/>
  <c r="N790" i="43"/>
  <c r="N798" i="43"/>
  <c r="N806" i="43"/>
  <c r="N814" i="43"/>
  <c r="N822" i="43"/>
  <c r="N830" i="43"/>
  <c r="N838" i="43"/>
  <c r="N846" i="43"/>
  <c r="N854" i="43"/>
  <c r="N551" i="43"/>
  <c r="N583" i="43"/>
  <c r="N615" i="43"/>
  <c r="N647" i="43"/>
  <c r="N679" i="43"/>
  <c r="N541" i="43"/>
  <c r="N669" i="43"/>
  <c r="N729" i="43"/>
  <c r="N761" i="43"/>
  <c r="N793" i="43"/>
  <c r="N825" i="43"/>
  <c r="N549" i="43"/>
  <c r="N677" i="43"/>
  <c r="N735" i="43"/>
  <c r="N767" i="43"/>
  <c r="N799" i="43"/>
  <c r="N831" i="43"/>
  <c r="N858" i="43"/>
  <c r="N866" i="43"/>
  <c r="N874" i="43"/>
  <c r="N882" i="43"/>
  <c r="N890" i="43"/>
  <c r="N898" i="43"/>
  <c r="N906" i="43"/>
  <c r="N914" i="43"/>
  <c r="N922" i="43"/>
  <c r="N930" i="43"/>
  <c r="N938" i="43"/>
  <c r="N946" i="43"/>
  <c r="N954" i="43"/>
  <c r="N962" i="43"/>
  <c r="N970" i="43"/>
  <c r="N978" i="43"/>
  <c r="N986" i="43"/>
  <c r="N994" i="43"/>
  <c r="N1002" i="43"/>
  <c r="N557" i="43"/>
  <c r="N685" i="43"/>
  <c r="N733" i="43"/>
  <c r="N765" i="43"/>
  <c r="N797" i="43"/>
  <c r="N829" i="43"/>
  <c r="N533" i="43"/>
  <c r="N661" i="43"/>
  <c r="N731" i="43"/>
  <c r="N763" i="43"/>
  <c r="N795" i="43"/>
  <c r="N827" i="43"/>
  <c r="N855" i="43"/>
  <c r="N863" i="43"/>
  <c r="N871" i="43"/>
  <c r="N879" i="43"/>
  <c r="N905" i="43"/>
  <c r="N933" i="43"/>
  <c r="N965" i="43"/>
  <c r="N997" i="43"/>
  <c r="N1012" i="43"/>
  <c r="N1020" i="43"/>
  <c r="N1028" i="43"/>
  <c r="N1036" i="43"/>
  <c r="N1044" i="43"/>
  <c r="N1052" i="43"/>
  <c r="N1060" i="43"/>
  <c r="N1068" i="43"/>
  <c r="N1076" i="43"/>
  <c r="N1084" i="43"/>
  <c r="N1092" i="43"/>
  <c r="N903" i="43"/>
  <c r="N931" i="43"/>
  <c r="N963" i="43"/>
  <c r="N995" i="43"/>
  <c r="N901" i="43"/>
  <c r="N937" i="43"/>
  <c r="N969" i="43"/>
  <c r="N1001" i="43"/>
  <c r="N1015" i="43"/>
  <c r="N1031" i="43"/>
  <c r="N1047" i="43"/>
  <c r="N1063" i="43"/>
  <c r="N1079" i="43"/>
  <c r="N1095" i="43"/>
  <c r="N915" i="43"/>
  <c r="N983" i="43"/>
  <c r="N1083" i="43"/>
  <c r="N899" i="43"/>
  <c r="N999" i="43"/>
  <c r="AA1102" i="43" l="1"/>
  <c r="AO1102" i="43" s="1"/>
  <c r="AA1100" i="43"/>
  <c r="AO1100" i="43" s="1"/>
  <c r="AA1101" i="43"/>
  <c r="AO1101" i="43" s="1"/>
  <c r="M4" i="43"/>
  <c r="AL500" i="43"/>
  <c r="AK501" i="43"/>
  <c r="W502" i="43"/>
  <c r="AA999" i="43"/>
  <c r="AO999" i="43" s="1"/>
  <c r="AA899" i="43"/>
  <c r="AO899" i="43" s="1"/>
  <c r="AA1083" i="43"/>
  <c r="AO1083" i="43" s="1"/>
  <c r="AA983" i="43"/>
  <c r="AO983" i="43" s="1"/>
  <c r="AA915" i="43"/>
  <c r="AO915" i="43" s="1"/>
  <c r="AA1095" i="43"/>
  <c r="AO1095" i="43" s="1"/>
  <c r="AA1079" i="43"/>
  <c r="AO1079" i="43" s="1"/>
  <c r="AA1063" i="43"/>
  <c r="AO1063" i="43" s="1"/>
  <c r="AA1047" i="43"/>
  <c r="AO1047" i="43" s="1"/>
  <c r="AA1031" i="43"/>
  <c r="AO1031" i="43" s="1"/>
  <c r="AA1015" i="43"/>
  <c r="AO1015" i="43" s="1"/>
  <c r="AA1001" i="43"/>
  <c r="AO1001" i="43" s="1"/>
  <c r="AA969" i="43"/>
  <c r="AO969" i="43" s="1"/>
  <c r="AA937" i="43"/>
  <c r="AO937" i="43" s="1"/>
  <c r="AA901" i="43"/>
  <c r="AO901" i="43" s="1"/>
  <c r="AA995" i="43"/>
  <c r="AO995" i="43" s="1"/>
  <c r="AA963" i="43"/>
  <c r="AO963" i="43" s="1"/>
  <c r="AA931" i="43"/>
  <c r="AO931" i="43" s="1"/>
  <c r="AA903" i="43"/>
  <c r="AO903" i="43" s="1"/>
  <c r="AA1092" i="43"/>
  <c r="AO1092" i="43" s="1"/>
  <c r="AA1084" i="43"/>
  <c r="AO1084" i="43" s="1"/>
  <c r="AA1076" i="43"/>
  <c r="AO1076" i="43" s="1"/>
  <c r="AA1068" i="43"/>
  <c r="AO1068" i="43" s="1"/>
  <c r="AA1060" i="43"/>
  <c r="AO1060" i="43" s="1"/>
  <c r="AA1052" i="43"/>
  <c r="AO1052" i="43" s="1"/>
  <c r="AA1044" i="43"/>
  <c r="AO1044" i="43" s="1"/>
  <c r="AA1036" i="43"/>
  <c r="AO1036" i="43" s="1"/>
  <c r="AA1028" i="43"/>
  <c r="AO1028" i="43" s="1"/>
  <c r="AA1020" i="43"/>
  <c r="AO1020" i="43" s="1"/>
  <c r="AA1012" i="43"/>
  <c r="AO1012" i="43" s="1"/>
  <c r="AA997" i="43"/>
  <c r="AO997" i="43" s="1"/>
  <c r="AA965" i="43"/>
  <c r="AO965" i="43" s="1"/>
  <c r="AA933" i="43"/>
  <c r="AO933" i="43" s="1"/>
  <c r="AA905" i="43"/>
  <c r="AO905" i="43" s="1"/>
  <c r="AA879" i="43"/>
  <c r="AO879" i="43" s="1"/>
  <c r="AA871" i="43"/>
  <c r="AO871" i="43" s="1"/>
  <c r="AA863" i="43"/>
  <c r="AO863" i="43" s="1"/>
  <c r="AA855" i="43"/>
  <c r="AO855" i="43" s="1"/>
  <c r="AA827" i="43"/>
  <c r="AO827" i="43" s="1"/>
  <c r="AA795" i="43"/>
  <c r="AO795" i="43" s="1"/>
  <c r="AA763" i="43"/>
  <c r="AO763" i="43" s="1"/>
  <c r="AA731" i="43"/>
  <c r="AO731" i="43" s="1"/>
  <c r="AA661" i="43"/>
  <c r="AO661" i="43" s="1"/>
  <c r="AA533" i="43"/>
  <c r="AO533" i="43" s="1"/>
  <c r="AA829" i="43"/>
  <c r="AO829" i="43" s="1"/>
  <c r="AA797" i="43"/>
  <c r="AO797" i="43" s="1"/>
  <c r="AA765" i="43"/>
  <c r="AO765" i="43" s="1"/>
  <c r="AA733" i="43"/>
  <c r="AO733" i="43" s="1"/>
  <c r="AA685" i="43"/>
  <c r="AO685" i="43" s="1"/>
  <c r="AA557" i="43"/>
  <c r="AO557" i="43" s="1"/>
  <c r="AA1002" i="43"/>
  <c r="AO1002" i="43" s="1"/>
  <c r="AA994" i="43"/>
  <c r="AO994" i="43" s="1"/>
  <c r="AA986" i="43"/>
  <c r="AO986" i="43" s="1"/>
  <c r="AA978" i="43"/>
  <c r="AO978" i="43" s="1"/>
  <c r="AA970" i="43"/>
  <c r="AO970" i="43" s="1"/>
  <c r="AA962" i="43"/>
  <c r="AO962" i="43" s="1"/>
  <c r="AA954" i="43"/>
  <c r="AO954" i="43" s="1"/>
  <c r="AA946" i="43"/>
  <c r="AO946" i="43" s="1"/>
  <c r="AA938" i="43"/>
  <c r="AO938" i="43" s="1"/>
  <c r="AA930" i="43"/>
  <c r="AO930" i="43" s="1"/>
  <c r="AA922" i="43"/>
  <c r="AO922" i="43" s="1"/>
  <c r="AA914" i="43"/>
  <c r="AO914" i="43" s="1"/>
  <c r="AA906" i="43"/>
  <c r="AO906" i="43" s="1"/>
  <c r="AA898" i="43"/>
  <c r="AO898" i="43" s="1"/>
  <c r="AA890" i="43"/>
  <c r="AO890" i="43" s="1"/>
  <c r="AA882" i="43"/>
  <c r="AO882" i="43" s="1"/>
  <c r="AA874" i="43"/>
  <c r="AO874" i="43" s="1"/>
  <c r="AA866" i="43"/>
  <c r="AO866" i="43" s="1"/>
  <c r="AA858" i="43"/>
  <c r="AO858" i="43" s="1"/>
  <c r="AA831" i="43"/>
  <c r="AO831" i="43" s="1"/>
  <c r="AA799" i="43"/>
  <c r="AO799" i="43" s="1"/>
  <c r="AA767" i="43"/>
  <c r="AO767" i="43" s="1"/>
  <c r="AA735" i="43"/>
  <c r="AO735" i="43" s="1"/>
  <c r="AA677" i="43"/>
  <c r="AO677" i="43" s="1"/>
  <c r="AA549" i="43"/>
  <c r="AO549" i="43" s="1"/>
  <c r="AA825" i="43"/>
  <c r="AO825" i="43" s="1"/>
  <c r="AA793" i="43"/>
  <c r="AO793" i="43" s="1"/>
  <c r="AA761" i="43"/>
  <c r="AO761" i="43" s="1"/>
  <c r="AA729" i="43"/>
  <c r="AO729" i="43" s="1"/>
  <c r="AA669" i="43"/>
  <c r="AO669" i="43" s="1"/>
  <c r="AA541" i="43"/>
  <c r="AO541" i="43" s="1"/>
  <c r="AA679" i="43"/>
  <c r="AO679" i="43" s="1"/>
  <c r="AA647" i="43"/>
  <c r="AO647" i="43" s="1"/>
  <c r="AA615" i="43"/>
  <c r="AO615" i="43" s="1"/>
  <c r="AA583" i="43"/>
  <c r="AO583" i="43" s="1"/>
  <c r="AA551" i="43"/>
  <c r="AO551" i="43" s="1"/>
  <c r="AA854" i="43"/>
  <c r="AO854" i="43" s="1"/>
  <c r="AA846" i="43"/>
  <c r="AO846" i="43" s="1"/>
  <c r="AA838" i="43"/>
  <c r="AO838" i="43" s="1"/>
  <c r="AA830" i="43"/>
  <c r="AO830" i="43" s="1"/>
  <c r="AA822" i="43"/>
  <c r="AO822" i="43" s="1"/>
  <c r="AA814" i="43"/>
  <c r="AO814" i="43" s="1"/>
  <c r="AA806" i="43"/>
  <c r="AO806" i="43" s="1"/>
  <c r="AA798" i="43"/>
  <c r="AO798" i="43" s="1"/>
  <c r="AA790" i="43"/>
  <c r="AO790" i="43" s="1"/>
  <c r="AA782" i="43"/>
  <c r="AO782" i="43" s="1"/>
  <c r="AA774" i="43"/>
  <c r="AO774" i="43" s="1"/>
  <c r="AA766" i="43"/>
  <c r="AO766" i="43" s="1"/>
  <c r="AA758" i="43"/>
  <c r="AO758" i="43" s="1"/>
  <c r="AA750" i="43"/>
  <c r="AO750" i="43" s="1"/>
  <c r="AA742" i="43"/>
  <c r="AO742" i="43" s="1"/>
  <c r="AA734" i="43"/>
  <c r="AO734" i="43" s="1"/>
  <c r="AA726" i="43"/>
  <c r="AO726" i="43" s="1"/>
  <c r="AA718" i="43"/>
  <c r="AO718" i="43" s="1"/>
  <c r="AA710" i="43"/>
  <c r="AO710" i="43" s="1"/>
  <c r="AA689" i="43"/>
  <c r="AO689" i="43" s="1"/>
  <c r="AA657" i="43"/>
  <c r="AO657" i="43" s="1"/>
  <c r="AA625" i="43"/>
  <c r="AO625" i="43" s="1"/>
  <c r="AA593" i="43"/>
  <c r="AO593" i="43" s="1"/>
  <c r="AA561" i="43"/>
  <c r="AO561" i="43" s="1"/>
  <c r="AA529" i="43"/>
  <c r="AO529" i="43" s="1"/>
  <c r="AA691" i="43"/>
  <c r="AO691" i="43" s="1"/>
  <c r="AA659" i="43"/>
  <c r="AO659" i="43" s="1"/>
  <c r="AA627" i="43"/>
  <c r="AO627" i="43" s="1"/>
  <c r="AA595" i="43"/>
  <c r="AO595" i="43" s="1"/>
  <c r="AA563" i="43"/>
  <c r="AO563" i="43" s="1"/>
  <c r="AA531" i="43"/>
  <c r="AO531" i="43" s="1"/>
  <c r="AA700" i="43"/>
  <c r="AO700" i="43" s="1"/>
  <c r="AA692" i="43"/>
  <c r="AO692" i="43" s="1"/>
  <c r="AA684" i="43"/>
  <c r="AO684" i="43" s="1"/>
  <c r="AA676" i="43"/>
  <c r="AO676" i="43" s="1"/>
  <c r="AA668" i="43"/>
  <c r="AO668" i="43" s="1"/>
  <c r="AA660" i="43"/>
  <c r="AO660" i="43" s="1"/>
  <c r="AA652" i="43"/>
  <c r="AO652" i="43" s="1"/>
  <c r="AA644" i="43"/>
  <c r="AO644" i="43" s="1"/>
  <c r="AA636" i="43"/>
  <c r="AO636" i="43" s="1"/>
  <c r="AA628" i="43"/>
  <c r="AO628" i="43" s="1"/>
  <c r="AA620" i="43"/>
  <c r="AO620" i="43" s="1"/>
  <c r="AA612" i="43"/>
  <c r="AO612" i="43" s="1"/>
  <c r="AA604" i="43"/>
  <c r="AO604" i="43" s="1"/>
  <c r="AA596" i="43"/>
  <c r="AO596" i="43" s="1"/>
  <c r="AA588" i="43"/>
  <c r="AO588" i="43" s="1"/>
  <c r="AA580" i="43"/>
  <c r="AO580" i="43" s="1"/>
  <c r="AA572" i="43"/>
  <c r="AO572" i="43" s="1"/>
  <c r="AA564" i="43"/>
  <c r="AO564" i="43" s="1"/>
  <c r="AA556" i="43"/>
  <c r="AO556" i="43" s="1"/>
  <c r="AA548" i="43"/>
  <c r="AO548" i="43" s="1"/>
  <c r="AA540" i="43"/>
  <c r="AO540" i="43" s="1"/>
  <c r="AA532" i="43"/>
  <c r="AO532" i="43" s="1"/>
  <c r="AA524" i="43"/>
  <c r="AO524" i="43" s="1"/>
  <c r="AA516" i="43"/>
  <c r="AO516" i="43" s="1"/>
  <c r="AA508" i="43"/>
  <c r="AO508" i="43" s="1"/>
  <c r="N3" i="43"/>
  <c r="Y500" i="43"/>
  <c r="AM500" i="43" s="1"/>
  <c r="N1" i="43"/>
  <c r="AA500" i="43"/>
  <c r="AO500" i="43" s="1"/>
  <c r="AA517" i="43"/>
  <c r="AO517" i="43" s="1"/>
  <c r="AA509" i="43"/>
  <c r="AO509" i="43" s="1"/>
  <c r="AA501" i="43"/>
  <c r="AO501" i="43" s="1"/>
  <c r="AA935" i="43"/>
  <c r="AO935" i="43" s="1"/>
  <c r="AA951" i="43"/>
  <c r="AO951" i="43" s="1"/>
  <c r="AA883" i="43"/>
  <c r="AO883" i="43" s="1"/>
  <c r="AA1087" i="43"/>
  <c r="AO1087" i="43" s="1"/>
  <c r="AA1071" i="43"/>
  <c r="AO1071" i="43" s="1"/>
  <c r="AA1055" i="43"/>
  <c r="AO1055" i="43" s="1"/>
  <c r="AA1039" i="43"/>
  <c r="AO1039" i="43" s="1"/>
  <c r="AA1023" i="43"/>
  <c r="AO1023" i="43" s="1"/>
  <c r="AA1007" i="43"/>
  <c r="AO1007" i="43" s="1"/>
  <c r="AA975" i="43"/>
  <c r="AO975" i="43" s="1"/>
  <c r="AA943" i="43"/>
  <c r="AO943" i="43" s="1"/>
  <c r="AA907" i="43"/>
  <c r="AO907" i="43" s="1"/>
  <c r="AA1093" i="43"/>
  <c r="AO1093" i="43" s="1"/>
  <c r="AA1085" i="43"/>
  <c r="AO1085" i="43" s="1"/>
  <c r="AA1077" i="43"/>
  <c r="AO1077" i="43" s="1"/>
  <c r="AA1069" i="43"/>
  <c r="AO1069" i="43" s="1"/>
  <c r="AA1061" i="43"/>
  <c r="AO1061" i="43" s="1"/>
  <c r="AA1053" i="43"/>
  <c r="AO1053" i="43" s="1"/>
  <c r="AA1045" i="43"/>
  <c r="AO1045" i="43" s="1"/>
  <c r="AA1037" i="43"/>
  <c r="AO1037" i="43" s="1"/>
  <c r="AA1029" i="43"/>
  <c r="AO1029" i="43" s="1"/>
  <c r="AA1021" i="43"/>
  <c r="AO1021" i="43" s="1"/>
  <c r="AA1013" i="43"/>
  <c r="AO1013" i="43" s="1"/>
  <c r="AA993" i="43"/>
  <c r="AO993" i="43" s="1"/>
  <c r="AA961" i="43"/>
  <c r="AO961" i="43" s="1"/>
  <c r="AA929" i="43"/>
  <c r="AO929" i="43" s="1"/>
  <c r="AA893" i="43"/>
  <c r="AO893" i="43" s="1"/>
  <c r="AA987" i="43"/>
  <c r="AO987" i="43" s="1"/>
  <c r="AA955" i="43"/>
  <c r="AO955" i="43" s="1"/>
  <c r="AA923" i="43"/>
  <c r="AO923" i="43" s="1"/>
  <c r="AA895" i="43"/>
  <c r="AO895" i="43" s="1"/>
  <c r="AA1098" i="43"/>
  <c r="AO1098" i="43" s="1"/>
  <c r="AA1090" i="43"/>
  <c r="AO1090" i="43" s="1"/>
  <c r="AA1082" i="43"/>
  <c r="AO1082" i="43" s="1"/>
  <c r="AA1074" i="43"/>
  <c r="AO1074" i="43" s="1"/>
  <c r="AA1066" i="43"/>
  <c r="AO1066" i="43" s="1"/>
  <c r="AA1058" i="43"/>
  <c r="AO1058" i="43" s="1"/>
  <c r="AA1050" i="43"/>
  <c r="AO1050" i="43" s="1"/>
  <c r="AA1042" i="43"/>
  <c r="AO1042" i="43" s="1"/>
  <c r="AA1034" i="43"/>
  <c r="AO1034" i="43" s="1"/>
  <c r="AA1026" i="43"/>
  <c r="AO1026" i="43" s="1"/>
  <c r="AA1018" i="43"/>
  <c r="AO1018" i="43" s="1"/>
  <c r="AA1010" i="43"/>
  <c r="AO1010" i="43" s="1"/>
  <c r="AA989" i="43"/>
  <c r="AO989" i="43" s="1"/>
  <c r="AA957" i="43"/>
  <c r="AO957" i="43" s="1"/>
  <c r="AA925" i="43"/>
  <c r="AO925" i="43" s="1"/>
  <c r="AA897" i="43"/>
  <c r="AO897" i="43" s="1"/>
  <c r="AA877" i="43"/>
  <c r="AO877" i="43" s="1"/>
  <c r="AA869" i="43"/>
  <c r="AO869" i="43" s="1"/>
  <c r="AA861" i="43"/>
  <c r="AO861" i="43" s="1"/>
  <c r="AA851" i="43"/>
  <c r="AO851" i="43" s="1"/>
  <c r="AA819" i="43"/>
  <c r="AO819" i="43" s="1"/>
  <c r="AA787" i="43"/>
  <c r="AO787" i="43" s="1"/>
  <c r="AA755" i="43"/>
  <c r="AO755" i="43" s="1"/>
  <c r="AA723" i="43"/>
  <c r="AO723" i="43" s="1"/>
  <c r="AA629" i="43"/>
  <c r="AO629" i="43" s="1"/>
  <c r="AA853" i="43"/>
  <c r="AO853" i="43" s="1"/>
  <c r="AA821" i="43"/>
  <c r="AO821" i="43" s="1"/>
  <c r="AA789" i="43"/>
  <c r="AO789" i="43" s="1"/>
  <c r="AA757" i="43"/>
  <c r="AO757" i="43" s="1"/>
  <c r="AA725" i="43"/>
  <c r="AO725" i="43" s="1"/>
  <c r="AA653" i="43"/>
  <c r="AO653" i="43" s="1"/>
  <c r="AA525" i="43"/>
  <c r="AO525" i="43" s="1"/>
  <c r="AA1000" i="43"/>
  <c r="AO1000" i="43" s="1"/>
  <c r="AA992" i="43"/>
  <c r="AO992" i="43" s="1"/>
  <c r="AA984" i="43"/>
  <c r="AO984" i="43" s="1"/>
  <c r="AA976" i="43"/>
  <c r="AO976" i="43" s="1"/>
  <c r="AA968" i="43"/>
  <c r="AO968" i="43" s="1"/>
  <c r="AA960" i="43"/>
  <c r="AO960" i="43" s="1"/>
  <c r="AA952" i="43"/>
  <c r="AO952" i="43" s="1"/>
  <c r="AA944" i="43"/>
  <c r="AO944" i="43" s="1"/>
  <c r="AA936" i="43"/>
  <c r="AO936" i="43" s="1"/>
  <c r="AA928" i="43"/>
  <c r="AO928" i="43" s="1"/>
  <c r="AA920" i="43"/>
  <c r="AO920" i="43" s="1"/>
  <c r="AA912" i="43"/>
  <c r="AO912" i="43" s="1"/>
  <c r="AA904" i="43"/>
  <c r="AO904" i="43" s="1"/>
  <c r="AA896" i="43"/>
  <c r="AO896" i="43" s="1"/>
  <c r="AA888" i="43"/>
  <c r="AO888" i="43" s="1"/>
  <c r="AA880" i="43"/>
  <c r="AO880" i="43" s="1"/>
  <c r="AA872" i="43"/>
  <c r="AO872" i="43" s="1"/>
  <c r="AA864" i="43"/>
  <c r="AO864" i="43" s="1"/>
  <c r="AA856" i="43"/>
  <c r="AO856" i="43" s="1"/>
  <c r="AA823" i="43"/>
  <c r="AO823" i="43" s="1"/>
  <c r="AA791" i="43"/>
  <c r="AO791" i="43" s="1"/>
  <c r="AA759" i="43"/>
  <c r="AO759" i="43" s="1"/>
  <c r="AA727" i="43"/>
  <c r="AO727" i="43" s="1"/>
  <c r="AA645" i="43"/>
  <c r="AO645" i="43" s="1"/>
  <c r="AA849" i="43"/>
  <c r="AO849" i="43" s="1"/>
  <c r="AA817" i="43"/>
  <c r="AO817" i="43" s="1"/>
  <c r="AA785" i="43"/>
  <c r="AO785" i="43" s="1"/>
  <c r="AA753" i="43"/>
  <c r="AO753" i="43" s="1"/>
  <c r="AA721" i="43"/>
  <c r="AO721" i="43" s="1"/>
  <c r="AA637" i="43"/>
  <c r="AO637" i="43" s="1"/>
  <c r="AA703" i="43"/>
  <c r="AO703" i="43" s="1"/>
  <c r="AA671" i="43"/>
  <c r="AO671" i="43" s="1"/>
  <c r="AA639" i="43"/>
  <c r="AO639" i="43" s="1"/>
  <c r="AA607" i="43"/>
  <c r="AO607" i="43" s="1"/>
  <c r="AA575" i="43"/>
  <c r="AO575" i="43" s="1"/>
  <c r="AA543" i="43"/>
  <c r="AO543" i="43" s="1"/>
  <c r="AA852" i="43"/>
  <c r="AO852" i="43" s="1"/>
  <c r="AA844" i="43"/>
  <c r="AO844" i="43" s="1"/>
  <c r="AA836" i="43"/>
  <c r="AO836" i="43" s="1"/>
  <c r="AA828" i="43"/>
  <c r="AO828" i="43" s="1"/>
  <c r="AA820" i="43"/>
  <c r="AO820" i="43" s="1"/>
  <c r="AA812" i="43"/>
  <c r="AO812" i="43" s="1"/>
  <c r="AA804" i="43"/>
  <c r="AO804" i="43" s="1"/>
  <c r="AA796" i="43"/>
  <c r="AO796" i="43" s="1"/>
  <c r="AA788" i="43"/>
  <c r="AO788" i="43" s="1"/>
  <c r="AA780" i="43"/>
  <c r="AO780" i="43" s="1"/>
  <c r="AA772" i="43"/>
  <c r="AO772" i="43" s="1"/>
  <c r="AA764" i="43"/>
  <c r="AO764" i="43" s="1"/>
  <c r="AA756" i="43"/>
  <c r="AO756" i="43" s="1"/>
  <c r="AA748" i="43"/>
  <c r="AO748" i="43" s="1"/>
  <c r="AA740" i="43"/>
  <c r="AO740" i="43" s="1"/>
  <c r="AA732" i="43"/>
  <c r="AO732" i="43" s="1"/>
  <c r="AA724" i="43"/>
  <c r="AO724" i="43" s="1"/>
  <c r="AA716" i="43"/>
  <c r="AO716" i="43" s="1"/>
  <c r="AA708" i="43"/>
  <c r="AO708" i="43" s="1"/>
  <c r="AA681" i="43"/>
  <c r="AO681" i="43" s="1"/>
  <c r="AA649" i="43"/>
  <c r="AO649" i="43" s="1"/>
  <c r="AA617" i="43"/>
  <c r="AO617" i="43" s="1"/>
  <c r="AA585" i="43"/>
  <c r="AO585" i="43" s="1"/>
  <c r="AA553" i="43"/>
  <c r="AO553" i="43" s="1"/>
  <c r="AA521" i="43"/>
  <c r="AO521" i="43" s="1"/>
  <c r="AA683" i="43"/>
  <c r="AO683" i="43" s="1"/>
  <c r="AA651" i="43"/>
  <c r="AO651" i="43" s="1"/>
  <c r="AA619" i="43"/>
  <c r="AO619" i="43" s="1"/>
  <c r="AA587" i="43"/>
  <c r="AO587" i="43" s="1"/>
  <c r="AA555" i="43"/>
  <c r="AO555" i="43" s="1"/>
  <c r="AA523" i="43"/>
  <c r="AO523" i="43" s="1"/>
  <c r="AA706" i="43"/>
  <c r="AO706" i="43" s="1"/>
  <c r="AA698" i="43"/>
  <c r="AO698" i="43" s="1"/>
  <c r="AA690" i="43"/>
  <c r="AO690" i="43" s="1"/>
  <c r="AA682" i="43"/>
  <c r="AO682" i="43" s="1"/>
  <c r="AA674" i="43"/>
  <c r="AO674" i="43" s="1"/>
  <c r="AA666" i="43"/>
  <c r="AO666" i="43" s="1"/>
  <c r="AA658" i="43"/>
  <c r="AO658" i="43" s="1"/>
  <c r="AA650" i="43"/>
  <c r="AO650" i="43" s="1"/>
  <c r="AA642" i="43"/>
  <c r="AO642" i="43" s="1"/>
  <c r="AA634" i="43"/>
  <c r="AO634" i="43" s="1"/>
  <c r="AA626" i="43"/>
  <c r="AO626" i="43" s="1"/>
  <c r="AA618" i="43"/>
  <c r="AO618" i="43" s="1"/>
  <c r="AA610" i="43"/>
  <c r="AO610" i="43" s="1"/>
  <c r="AA602" i="43"/>
  <c r="AO602" i="43" s="1"/>
  <c r="AA594" i="43"/>
  <c r="AO594" i="43" s="1"/>
  <c r="AA586" i="43"/>
  <c r="AO586" i="43" s="1"/>
  <c r="AA578" i="43"/>
  <c r="AO578" i="43" s="1"/>
  <c r="AA570" i="43"/>
  <c r="AO570" i="43" s="1"/>
  <c r="AA562" i="43"/>
  <c r="AO562" i="43" s="1"/>
  <c r="AA554" i="43"/>
  <c r="AO554" i="43" s="1"/>
  <c r="AA546" i="43"/>
  <c r="AO546" i="43" s="1"/>
  <c r="AA538" i="43"/>
  <c r="AO538" i="43" s="1"/>
  <c r="AA530" i="43"/>
  <c r="AO530" i="43" s="1"/>
  <c r="AA522" i="43"/>
  <c r="AO522" i="43" s="1"/>
  <c r="AA514" i="43"/>
  <c r="AO514" i="43" s="1"/>
  <c r="AA506" i="43"/>
  <c r="AO506" i="43" s="1"/>
  <c r="AA515" i="43"/>
  <c r="AO515" i="43" s="1"/>
  <c r="AA507" i="43"/>
  <c r="AO507" i="43" s="1"/>
  <c r="AA985" i="43"/>
  <c r="AO985" i="43" s="1"/>
  <c r="AA953" i="43"/>
  <c r="AO953" i="43" s="1"/>
  <c r="AA917" i="43"/>
  <c r="AO917" i="43" s="1"/>
  <c r="AA885" i="43"/>
  <c r="AO885" i="43" s="1"/>
  <c r="AA979" i="43"/>
  <c r="AO979" i="43" s="1"/>
  <c r="AA947" i="43"/>
  <c r="AO947" i="43" s="1"/>
  <c r="AA919" i="43"/>
  <c r="AO919" i="43" s="1"/>
  <c r="AA887" i="43"/>
  <c r="AO887" i="43" s="1"/>
  <c r="AA1096" i="43"/>
  <c r="AO1096" i="43" s="1"/>
  <c r="AA1088" i="43"/>
  <c r="AO1088" i="43" s="1"/>
  <c r="AA1080" i="43"/>
  <c r="AO1080" i="43" s="1"/>
  <c r="AA1072" i="43"/>
  <c r="AO1072" i="43" s="1"/>
  <c r="AA1064" i="43"/>
  <c r="AO1064" i="43" s="1"/>
  <c r="AA1056" i="43"/>
  <c r="AO1056" i="43" s="1"/>
  <c r="AA1048" i="43"/>
  <c r="AO1048" i="43" s="1"/>
  <c r="AA1040" i="43"/>
  <c r="AO1040" i="43" s="1"/>
  <c r="AA1032" i="43"/>
  <c r="AO1032" i="43" s="1"/>
  <c r="AA1024" i="43"/>
  <c r="AO1024" i="43" s="1"/>
  <c r="AA1016" i="43"/>
  <c r="AO1016" i="43" s="1"/>
  <c r="AA1008" i="43"/>
  <c r="AO1008" i="43" s="1"/>
  <c r="AA981" i="43"/>
  <c r="AO981" i="43" s="1"/>
  <c r="AA949" i="43"/>
  <c r="AO949" i="43" s="1"/>
  <c r="AA921" i="43"/>
  <c r="AO921" i="43" s="1"/>
  <c r="AA889" i="43"/>
  <c r="AO889" i="43" s="1"/>
  <c r="AA875" i="43"/>
  <c r="AO875" i="43" s="1"/>
  <c r="AA867" i="43"/>
  <c r="AO867" i="43" s="1"/>
  <c r="AA859" i="43"/>
  <c r="AO859" i="43" s="1"/>
  <c r="AA843" i="43"/>
  <c r="AO843" i="43" s="1"/>
  <c r="AA811" i="43"/>
  <c r="AO811" i="43" s="1"/>
  <c r="AA779" i="43"/>
  <c r="AO779" i="43" s="1"/>
  <c r="AA747" i="43"/>
  <c r="AO747" i="43" s="1"/>
  <c r="AA715" i="43"/>
  <c r="AO715" i="43" s="1"/>
  <c r="AA597" i="43"/>
  <c r="AO597" i="43" s="1"/>
  <c r="AA845" i="43"/>
  <c r="AO845" i="43" s="1"/>
  <c r="AA813" i="43"/>
  <c r="AO813" i="43" s="1"/>
  <c r="AA781" i="43"/>
  <c r="AO781" i="43" s="1"/>
  <c r="AA749" i="43"/>
  <c r="AO749" i="43" s="1"/>
  <c r="AA717" i="43"/>
  <c r="AO717" i="43" s="1"/>
  <c r="AA621" i="43"/>
  <c r="AO621" i="43" s="1"/>
  <c r="AA1006" i="43"/>
  <c r="AO1006" i="43" s="1"/>
  <c r="AA998" i="43"/>
  <c r="AO998" i="43" s="1"/>
  <c r="AA990" i="43"/>
  <c r="AO990" i="43" s="1"/>
  <c r="AA982" i="43"/>
  <c r="AO982" i="43" s="1"/>
  <c r="AA974" i="43"/>
  <c r="AO974" i="43" s="1"/>
  <c r="AA966" i="43"/>
  <c r="AO966" i="43" s="1"/>
  <c r="AA958" i="43"/>
  <c r="AO958" i="43" s="1"/>
  <c r="AA950" i="43"/>
  <c r="AO950" i="43" s="1"/>
  <c r="AA942" i="43"/>
  <c r="AO942" i="43" s="1"/>
  <c r="AA934" i="43"/>
  <c r="AO934" i="43" s="1"/>
  <c r="AA926" i="43"/>
  <c r="AO926" i="43" s="1"/>
  <c r="AA918" i="43"/>
  <c r="AO918" i="43" s="1"/>
  <c r="AA910" i="43"/>
  <c r="AO910" i="43" s="1"/>
  <c r="AA902" i="43"/>
  <c r="AO902" i="43" s="1"/>
  <c r="AA894" i="43"/>
  <c r="AO894" i="43" s="1"/>
  <c r="AA886" i="43"/>
  <c r="AO886" i="43" s="1"/>
  <c r="AA878" i="43"/>
  <c r="AO878" i="43" s="1"/>
  <c r="AA870" i="43"/>
  <c r="AO870" i="43" s="1"/>
  <c r="AA862" i="43"/>
  <c r="AO862" i="43" s="1"/>
  <c r="AA847" i="43"/>
  <c r="AO847" i="43" s="1"/>
  <c r="AA815" i="43"/>
  <c r="AO815" i="43" s="1"/>
  <c r="AA783" i="43"/>
  <c r="AO783" i="43" s="1"/>
  <c r="AA751" i="43"/>
  <c r="AO751" i="43" s="1"/>
  <c r="AA719" i="43"/>
  <c r="AO719" i="43" s="1"/>
  <c r="AA613" i="43"/>
  <c r="AO613" i="43" s="1"/>
  <c r="AA841" i="43"/>
  <c r="AO841" i="43" s="1"/>
  <c r="AA809" i="43"/>
  <c r="AO809" i="43" s="1"/>
  <c r="AA777" i="43"/>
  <c r="AO777" i="43" s="1"/>
  <c r="AA745" i="43"/>
  <c r="AO745" i="43" s="1"/>
  <c r="AA713" i="43"/>
  <c r="AO713" i="43" s="1"/>
  <c r="AA605" i="43"/>
  <c r="AO605" i="43" s="1"/>
  <c r="AA695" i="43"/>
  <c r="AO695" i="43" s="1"/>
  <c r="AA663" i="43"/>
  <c r="AO663" i="43" s="1"/>
  <c r="AA631" i="43"/>
  <c r="AO631" i="43" s="1"/>
  <c r="AA599" i="43"/>
  <c r="AO599" i="43" s="1"/>
  <c r="AA567" i="43"/>
  <c r="AO567" i="43" s="1"/>
  <c r="AA535" i="43"/>
  <c r="AO535" i="43" s="1"/>
  <c r="AA850" i="43"/>
  <c r="AO850" i="43" s="1"/>
  <c r="AA842" i="43"/>
  <c r="AO842" i="43" s="1"/>
  <c r="AA834" i="43"/>
  <c r="AO834" i="43" s="1"/>
  <c r="AA826" i="43"/>
  <c r="AO826" i="43" s="1"/>
  <c r="AA818" i="43"/>
  <c r="AO818" i="43" s="1"/>
  <c r="AA810" i="43"/>
  <c r="AO810" i="43" s="1"/>
  <c r="AA802" i="43"/>
  <c r="AO802" i="43" s="1"/>
  <c r="AA794" i="43"/>
  <c r="AO794" i="43" s="1"/>
  <c r="AA786" i="43"/>
  <c r="AO786" i="43" s="1"/>
  <c r="AA778" i="43"/>
  <c r="AO778" i="43" s="1"/>
  <c r="AA770" i="43"/>
  <c r="AO770" i="43" s="1"/>
  <c r="AA762" i="43"/>
  <c r="AO762" i="43" s="1"/>
  <c r="AA754" i="43"/>
  <c r="AO754" i="43" s="1"/>
  <c r="AA746" i="43"/>
  <c r="AO746" i="43" s="1"/>
  <c r="AA738" i="43"/>
  <c r="AO738" i="43" s="1"/>
  <c r="AA730" i="43"/>
  <c r="AO730" i="43" s="1"/>
  <c r="AA722" i="43"/>
  <c r="AO722" i="43" s="1"/>
  <c r="AA714" i="43"/>
  <c r="AO714" i="43" s="1"/>
  <c r="AA705" i="43"/>
  <c r="AO705" i="43" s="1"/>
  <c r="AA673" i="43"/>
  <c r="AO673" i="43" s="1"/>
  <c r="AA641" i="43"/>
  <c r="AO641" i="43" s="1"/>
  <c r="AA609" i="43"/>
  <c r="AO609" i="43" s="1"/>
  <c r="AA577" i="43"/>
  <c r="AO577" i="43" s="1"/>
  <c r="AA545" i="43"/>
  <c r="AO545" i="43" s="1"/>
  <c r="AA707" i="43"/>
  <c r="AO707" i="43" s="1"/>
  <c r="AA675" i="43"/>
  <c r="AO675" i="43" s="1"/>
  <c r="AA643" i="43"/>
  <c r="AO643" i="43" s="1"/>
  <c r="AA611" i="43"/>
  <c r="AO611" i="43" s="1"/>
  <c r="AA579" i="43"/>
  <c r="AO579" i="43" s="1"/>
  <c r="AA547" i="43"/>
  <c r="AO547" i="43" s="1"/>
  <c r="AA704" i="43"/>
  <c r="AO704" i="43" s="1"/>
  <c r="AA696" i="43"/>
  <c r="AO696" i="43" s="1"/>
  <c r="AA688" i="43"/>
  <c r="AO688" i="43" s="1"/>
  <c r="AA680" i="43"/>
  <c r="AO680" i="43" s="1"/>
  <c r="AA672" i="43"/>
  <c r="AO672" i="43" s="1"/>
  <c r="AA664" i="43"/>
  <c r="AO664" i="43" s="1"/>
  <c r="AA656" i="43"/>
  <c r="AO656" i="43" s="1"/>
  <c r="AA648" i="43"/>
  <c r="AO648" i="43" s="1"/>
  <c r="AA640" i="43"/>
  <c r="AO640" i="43" s="1"/>
  <c r="AA632" i="43"/>
  <c r="AO632" i="43" s="1"/>
  <c r="AA624" i="43"/>
  <c r="AO624" i="43" s="1"/>
  <c r="AA616" i="43"/>
  <c r="AO616" i="43" s="1"/>
  <c r="AA608" i="43"/>
  <c r="AO608" i="43" s="1"/>
  <c r="AA600" i="43"/>
  <c r="AO600" i="43" s="1"/>
  <c r="AA592" i="43"/>
  <c r="AO592" i="43" s="1"/>
  <c r="AA584" i="43"/>
  <c r="AO584" i="43" s="1"/>
  <c r="AA576" i="43"/>
  <c r="AO576" i="43" s="1"/>
  <c r="AA568" i="43"/>
  <c r="AO568" i="43" s="1"/>
  <c r="AA560" i="43"/>
  <c r="AO560" i="43" s="1"/>
  <c r="AA552" i="43"/>
  <c r="AO552" i="43" s="1"/>
  <c r="AA544" i="43"/>
  <c r="AO544" i="43" s="1"/>
  <c r="AA536" i="43"/>
  <c r="AO536" i="43" s="1"/>
  <c r="AA528" i="43"/>
  <c r="AO528" i="43" s="1"/>
  <c r="AA520" i="43"/>
  <c r="AO520" i="43" s="1"/>
  <c r="AA512" i="43"/>
  <c r="AO512" i="43" s="1"/>
  <c r="AA504" i="43"/>
  <c r="AO504" i="43" s="1"/>
  <c r="AA513" i="43"/>
  <c r="AO513" i="43" s="1"/>
  <c r="AA505" i="43"/>
  <c r="AO505" i="43" s="1"/>
  <c r="AA967" i="43"/>
  <c r="AO967" i="43" s="1"/>
  <c r="AA1099" i="43"/>
  <c r="AO1099" i="43" s="1"/>
  <c r="AA1091" i="43"/>
  <c r="AO1091" i="43" s="1"/>
  <c r="AA1075" i="43"/>
  <c r="AO1075" i="43" s="1"/>
  <c r="AA1067" i="43"/>
  <c r="AO1067" i="43" s="1"/>
  <c r="AA1059" i="43"/>
  <c r="AO1059" i="43" s="1"/>
  <c r="AA1051" i="43"/>
  <c r="AO1051" i="43" s="1"/>
  <c r="AA1043" i="43"/>
  <c r="AO1043" i="43" s="1"/>
  <c r="AA1035" i="43"/>
  <c r="AO1035" i="43" s="1"/>
  <c r="AA1027" i="43"/>
  <c r="AO1027" i="43" s="1"/>
  <c r="AA1019" i="43"/>
  <c r="AO1019" i="43" s="1"/>
  <c r="AA1011" i="43"/>
  <c r="AO1011" i="43" s="1"/>
  <c r="AA991" i="43"/>
  <c r="AO991" i="43" s="1"/>
  <c r="AA959" i="43"/>
  <c r="AO959" i="43" s="1"/>
  <c r="AA927" i="43"/>
  <c r="AO927" i="43" s="1"/>
  <c r="AA891" i="43"/>
  <c r="AO891" i="43" s="1"/>
  <c r="AA1097" i="43"/>
  <c r="AO1097" i="43" s="1"/>
  <c r="AA1089" i="43"/>
  <c r="AO1089" i="43" s="1"/>
  <c r="AA1081" i="43"/>
  <c r="AO1081" i="43" s="1"/>
  <c r="AA1073" i="43"/>
  <c r="AO1073" i="43" s="1"/>
  <c r="AA1065" i="43"/>
  <c r="AO1065" i="43" s="1"/>
  <c r="AA1057" i="43"/>
  <c r="AO1057" i="43" s="1"/>
  <c r="AA1049" i="43"/>
  <c r="AO1049" i="43" s="1"/>
  <c r="AA1041" i="43"/>
  <c r="AO1041" i="43" s="1"/>
  <c r="AA1033" i="43"/>
  <c r="AO1033" i="43" s="1"/>
  <c r="AA1025" i="43"/>
  <c r="AO1025" i="43" s="1"/>
  <c r="AA1017" i="43"/>
  <c r="AO1017" i="43" s="1"/>
  <c r="AA1009" i="43"/>
  <c r="AO1009" i="43" s="1"/>
  <c r="AA977" i="43"/>
  <c r="AO977" i="43" s="1"/>
  <c r="AA945" i="43"/>
  <c r="AO945" i="43" s="1"/>
  <c r="AA909" i="43"/>
  <c r="AO909" i="43" s="1"/>
  <c r="AA1003" i="43"/>
  <c r="AO1003" i="43" s="1"/>
  <c r="AA971" i="43"/>
  <c r="AO971" i="43" s="1"/>
  <c r="AA939" i="43"/>
  <c r="AO939" i="43" s="1"/>
  <c r="AA911" i="43"/>
  <c r="AO911" i="43" s="1"/>
  <c r="AA1094" i="43"/>
  <c r="AO1094" i="43" s="1"/>
  <c r="AA1086" i="43"/>
  <c r="AO1086" i="43" s="1"/>
  <c r="AA1078" i="43"/>
  <c r="AO1078" i="43" s="1"/>
  <c r="AA1070" i="43"/>
  <c r="AO1070" i="43" s="1"/>
  <c r="AA1062" i="43"/>
  <c r="AO1062" i="43" s="1"/>
  <c r="AA1054" i="43"/>
  <c r="AO1054" i="43" s="1"/>
  <c r="AA1046" i="43"/>
  <c r="AO1046" i="43" s="1"/>
  <c r="AA1038" i="43"/>
  <c r="AO1038" i="43" s="1"/>
  <c r="AA1030" i="43"/>
  <c r="AO1030" i="43" s="1"/>
  <c r="AA1022" i="43"/>
  <c r="AO1022" i="43" s="1"/>
  <c r="AA1014" i="43"/>
  <c r="AO1014" i="43" s="1"/>
  <c r="AA1005" i="43"/>
  <c r="AO1005" i="43" s="1"/>
  <c r="AA973" i="43"/>
  <c r="AO973" i="43" s="1"/>
  <c r="AA941" i="43"/>
  <c r="AO941" i="43" s="1"/>
  <c r="AA913" i="43"/>
  <c r="AO913" i="43" s="1"/>
  <c r="AA881" i="43"/>
  <c r="AO881" i="43" s="1"/>
  <c r="AA873" i="43"/>
  <c r="AO873" i="43" s="1"/>
  <c r="AA865" i="43"/>
  <c r="AO865" i="43" s="1"/>
  <c r="AA857" i="43"/>
  <c r="AO857" i="43" s="1"/>
  <c r="AA835" i="43"/>
  <c r="AO835" i="43" s="1"/>
  <c r="AA803" i="43"/>
  <c r="AO803" i="43" s="1"/>
  <c r="AA771" i="43"/>
  <c r="AO771" i="43" s="1"/>
  <c r="AA739" i="43"/>
  <c r="AO739" i="43" s="1"/>
  <c r="AA693" i="43"/>
  <c r="AO693" i="43" s="1"/>
  <c r="AA565" i="43"/>
  <c r="AO565" i="43" s="1"/>
  <c r="AA837" i="43"/>
  <c r="AO837" i="43" s="1"/>
  <c r="AA805" i="43"/>
  <c r="AO805" i="43" s="1"/>
  <c r="AA773" i="43"/>
  <c r="AO773" i="43" s="1"/>
  <c r="AA741" i="43"/>
  <c r="AO741" i="43" s="1"/>
  <c r="AA709" i="43"/>
  <c r="AO709" i="43" s="1"/>
  <c r="AA589" i="43"/>
  <c r="AO589" i="43" s="1"/>
  <c r="AA1004" i="43"/>
  <c r="AO1004" i="43" s="1"/>
  <c r="AA996" i="43"/>
  <c r="AO996" i="43" s="1"/>
  <c r="AA988" i="43"/>
  <c r="AO988" i="43" s="1"/>
  <c r="AA980" i="43"/>
  <c r="AO980" i="43" s="1"/>
  <c r="AA972" i="43"/>
  <c r="AO972" i="43" s="1"/>
  <c r="AA964" i="43"/>
  <c r="AO964" i="43" s="1"/>
  <c r="AA956" i="43"/>
  <c r="AO956" i="43" s="1"/>
  <c r="AA948" i="43"/>
  <c r="AO948" i="43" s="1"/>
  <c r="AA940" i="43"/>
  <c r="AO940" i="43" s="1"/>
  <c r="AA932" i="43"/>
  <c r="AO932" i="43" s="1"/>
  <c r="AA924" i="43"/>
  <c r="AO924" i="43" s="1"/>
  <c r="AA916" i="43"/>
  <c r="AO916" i="43" s="1"/>
  <c r="AA908" i="43"/>
  <c r="AO908" i="43" s="1"/>
  <c r="AA900" i="43"/>
  <c r="AO900" i="43" s="1"/>
  <c r="AA892" i="43"/>
  <c r="AO892" i="43" s="1"/>
  <c r="AA884" i="43"/>
  <c r="AO884" i="43" s="1"/>
  <c r="AA876" i="43"/>
  <c r="AO876" i="43" s="1"/>
  <c r="AA868" i="43"/>
  <c r="AO868" i="43" s="1"/>
  <c r="AA860" i="43"/>
  <c r="AO860" i="43" s="1"/>
  <c r="AA839" i="43"/>
  <c r="AO839" i="43" s="1"/>
  <c r="AA807" i="43"/>
  <c r="AO807" i="43" s="1"/>
  <c r="AA775" i="43"/>
  <c r="AO775" i="43" s="1"/>
  <c r="AA743" i="43"/>
  <c r="AO743" i="43" s="1"/>
  <c r="AA711" i="43"/>
  <c r="AO711" i="43" s="1"/>
  <c r="AA581" i="43"/>
  <c r="AO581" i="43" s="1"/>
  <c r="AA833" i="43"/>
  <c r="AO833" i="43" s="1"/>
  <c r="AA801" i="43"/>
  <c r="AO801" i="43" s="1"/>
  <c r="AA769" i="43"/>
  <c r="AO769" i="43" s="1"/>
  <c r="AA737" i="43"/>
  <c r="AO737" i="43" s="1"/>
  <c r="AA701" i="43"/>
  <c r="AO701" i="43" s="1"/>
  <c r="AA573" i="43"/>
  <c r="AO573" i="43" s="1"/>
  <c r="AA687" i="43"/>
  <c r="AO687" i="43" s="1"/>
  <c r="AA655" i="43"/>
  <c r="AO655" i="43" s="1"/>
  <c r="AA623" i="43"/>
  <c r="AO623" i="43" s="1"/>
  <c r="AA591" i="43"/>
  <c r="AO591" i="43" s="1"/>
  <c r="AA559" i="43"/>
  <c r="AO559" i="43" s="1"/>
  <c r="AA527" i="43"/>
  <c r="AO527" i="43" s="1"/>
  <c r="AA848" i="43"/>
  <c r="AO848" i="43" s="1"/>
  <c r="AA840" i="43"/>
  <c r="AO840" i="43" s="1"/>
  <c r="AA832" i="43"/>
  <c r="AO832" i="43" s="1"/>
  <c r="AA824" i="43"/>
  <c r="AO824" i="43" s="1"/>
  <c r="AA816" i="43"/>
  <c r="AO816" i="43" s="1"/>
  <c r="AA808" i="43"/>
  <c r="AO808" i="43" s="1"/>
  <c r="AA800" i="43"/>
  <c r="AO800" i="43" s="1"/>
  <c r="AA792" i="43"/>
  <c r="AO792" i="43" s="1"/>
  <c r="AA784" i="43"/>
  <c r="AO784" i="43" s="1"/>
  <c r="AA776" i="43"/>
  <c r="AO776" i="43" s="1"/>
  <c r="AA768" i="43"/>
  <c r="AO768" i="43" s="1"/>
  <c r="AA760" i="43"/>
  <c r="AO760" i="43" s="1"/>
  <c r="AA752" i="43"/>
  <c r="AO752" i="43" s="1"/>
  <c r="AA744" i="43"/>
  <c r="AO744" i="43" s="1"/>
  <c r="AA736" i="43"/>
  <c r="AO736" i="43" s="1"/>
  <c r="AA728" i="43"/>
  <c r="AO728" i="43" s="1"/>
  <c r="AA720" i="43"/>
  <c r="AO720" i="43" s="1"/>
  <c r="AA712" i="43"/>
  <c r="AO712" i="43" s="1"/>
  <c r="AA697" i="43"/>
  <c r="AO697" i="43" s="1"/>
  <c r="AA665" i="43"/>
  <c r="AO665" i="43" s="1"/>
  <c r="AA633" i="43"/>
  <c r="AO633" i="43" s="1"/>
  <c r="AA601" i="43"/>
  <c r="AO601" i="43" s="1"/>
  <c r="AA569" i="43"/>
  <c r="AO569" i="43" s="1"/>
  <c r="AA537" i="43"/>
  <c r="AO537" i="43" s="1"/>
  <c r="AA699" i="43"/>
  <c r="AO699" i="43" s="1"/>
  <c r="AA667" i="43"/>
  <c r="AO667" i="43" s="1"/>
  <c r="AA635" i="43"/>
  <c r="AO635" i="43" s="1"/>
  <c r="AA603" i="43"/>
  <c r="AO603" i="43" s="1"/>
  <c r="AA571" i="43"/>
  <c r="AO571" i="43" s="1"/>
  <c r="AA539" i="43"/>
  <c r="AO539" i="43" s="1"/>
  <c r="AA702" i="43"/>
  <c r="AO702" i="43" s="1"/>
  <c r="AA694" i="43"/>
  <c r="AO694" i="43" s="1"/>
  <c r="AA686" i="43"/>
  <c r="AO686" i="43" s="1"/>
  <c r="AA678" i="43"/>
  <c r="AO678" i="43" s="1"/>
  <c r="AA670" i="43"/>
  <c r="AO670" i="43" s="1"/>
  <c r="AA662" i="43"/>
  <c r="AO662" i="43" s="1"/>
  <c r="AA654" i="43"/>
  <c r="AO654" i="43" s="1"/>
  <c r="AA646" i="43"/>
  <c r="AO646" i="43" s="1"/>
  <c r="AA638" i="43"/>
  <c r="AO638" i="43" s="1"/>
  <c r="AA630" i="43"/>
  <c r="AO630" i="43" s="1"/>
  <c r="AA622" i="43"/>
  <c r="AO622" i="43" s="1"/>
  <c r="AA614" i="43"/>
  <c r="AO614" i="43" s="1"/>
  <c r="AA606" i="43"/>
  <c r="AO606" i="43" s="1"/>
  <c r="AA598" i="43"/>
  <c r="AO598" i="43" s="1"/>
  <c r="AA590" i="43"/>
  <c r="AO590" i="43" s="1"/>
  <c r="AA582" i="43"/>
  <c r="AO582" i="43" s="1"/>
  <c r="AA574" i="43"/>
  <c r="AO574" i="43" s="1"/>
  <c r="AA566" i="43"/>
  <c r="AO566" i="43" s="1"/>
  <c r="AA558" i="43"/>
  <c r="AO558" i="43" s="1"/>
  <c r="AA550" i="43"/>
  <c r="AO550" i="43" s="1"/>
  <c r="AA542" i="43"/>
  <c r="AO542" i="43" s="1"/>
  <c r="AA534" i="43"/>
  <c r="AO534" i="43" s="1"/>
  <c r="AA526" i="43"/>
  <c r="AO526" i="43" s="1"/>
  <c r="AA518" i="43"/>
  <c r="AO518" i="43" s="1"/>
  <c r="AA510" i="43"/>
  <c r="AO510" i="43" s="1"/>
  <c r="AA502" i="43"/>
  <c r="AO502" i="43" s="1"/>
  <c r="AA519" i="43"/>
  <c r="AO519" i="43" s="1"/>
  <c r="AA511" i="43"/>
  <c r="AO511" i="43" s="1"/>
  <c r="AA503" i="43"/>
  <c r="AO503" i="43" s="1"/>
  <c r="AL503" i="43"/>
  <c r="X504" i="43"/>
  <c r="AI505" i="43"/>
  <c r="U506" i="43"/>
  <c r="AJ504" i="43"/>
  <c r="V505" i="43"/>
  <c r="FK2" i="42"/>
  <c r="FK3" i="42" s="1"/>
  <c r="AL501" i="43"/>
  <c r="AL502" i="43"/>
  <c r="AH505" i="43"/>
  <c r="T506" i="43"/>
  <c r="AG505" i="43"/>
  <c r="S506" i="43"/>
  <c r="AE505" i="43"/>
  <c r="Q506" i="43"/>
  <c r="AF505" i="43"/>
  <c r="R506" i="43"/>
  <c r="AD505" i="43"/>
  <c r="P506" i="43"/>
  <c r="W503" i="43" l="1"/>
  <c r="AK503" i="43" s="1"/>
  <c r="AK502" i="43"/>
  <c r="AI506" i="43"/>
  <c r="U507" i="43"/>
  <c r="AN500" i="43"/>
  <c r="AP500" i="43"/>
  <c r="N2" i="43"/>
  <c r="N4" i="43" s="1"/>
  <c r="O1" i="43"/>
  <c r="AJ505" i="43"/>
  <c r="V506" i="43"/>
  <c r="V507" i="43" s="1"/>
  <c r="AL504" i="43"/>
  <c r="X505" i="43"/>
  <c r="Y501" i="43"/>
  <c r="AB500" i="43"/>
  <c r="Z500" i="43"/>
  <c r="AE506" i="43"/>
  <c r="Q507" i="43"/>
  <c r="AF506" i="43"/>
  <c r="R507" i="43"/>
  <c r="R508" i="43" s="1"/>
  <c r="AF508" i="43" s="1"/>
  <c r="AG506" i="43"/>
  <c r="S507" i="43"/>
  <c r="T507" i="43"/>
  <c r="AH506" i="43"/>
  <c r="AD506" i="43"/>
  <c r="P507" i="43"/>
  <c r="R509" i="43" l="1"/>
  <c r="R510" i="43" s="1"/>
  <c r="AF510" i="43" s="1"/>
  <c r="W504" i="43"/>
  <c r="AK504" i="43" s="1"/>
  <c r="Y502" i="43"/>
  <c r="AB501" i="43"/>
  <c r="Z501" i="43"/>
  <c r="AM501" i="43"/>
  <c r="AJ507" i="43"/>
  <c r="V508" i="43"/>
  <c r="AL505" i="43"/>
  <c r="X506" i="43"/>
  <c r="U508" i="43"/>
  <c r="AI507" i="43"/>
  <c r="AJ506" i="43"/>
  <c r="AD507" i="43"/>
  <c r="P508" i="43"/>
  <c r="AH507" i="43"/>
  <c r="T508" i="43"/>
  <c r="AG507" i="43"/>
  <c r="S508" i="43"/>
  <c r="AE507" i="43"/>
  <c r="Q508" i="43"/>
  <c r="AF507" i="43"/>
  <c r="AF509" i="43" l="1"/>
  <c r="W505" i="43"/>
  <c r="AK505" i="43" s="1"/>
  <c r="AL506" i="43"/>
  <c r="X507" i="43"/>
  <c r="X508" i="43" s="1"/>
  <c r="AN501" i="43"/>
  <c r="AP501" i="43"/>
  <c r="V509" i="43"/>
  <c r="AJ508" i="43"/>
  <c r="AI508" i="43"/>
  <c r="U509" i="43"/>
  <c r="AM502" i="43"/>
  <c r="AB502" i="43"/>
  <c r="Z502" i="43"/>
  <c r="Y503" i="43"/>
  <c r="AD508" i="43"/>
  <c r="P509" i="43"/>
  <c r="AE508" i="43"/>
  <c r="Q509" i="43"/>
  <c r="AG508" i="43"/>
  <c r="S509" i="43"/>
  <c r="AH508" i="43"/>
  <c r="T509" i="43"/>
  <c r="R511" i="43"/>
  <c r="W506" i="43" l="1"/>
  <c r="AK506" i="43" s="1"/>
  <c r="AL508" i="43"/>
  <c r="X509" i="43"/>
  <c r="X510" i="43" s="1"/>
  <c r="AP502" i="43"/>
  <c r="AN502" i="43"/>
  <c r="AJ509" i="43"/>
  <c r="V510" i="43"/>
  <c r="AL507" i="43"/>
  <c r="AM503" i="43"/>
  <c r="Z503" i="43"/>
  <c r="AB503" i="43"/>
  <c r="Y504" i="43"/>
  <c r="U510" i="43"/>
  <c r="AI509" i="43"/>
  <c r="AH509" i="43"/>
  <c r="T510" i="43"/>
  <c r="AE509" i="43"/>
  <c r="Q510" i="43"/>
  <c r="P510" i="43"/>
  <c r="AD509" i="43"/>
  <c r="AG509" i="43"/>
  <c r="S510" i="43"/>
  <c r="R512" i="43"/>
  <c r="AF511" i="43"/>
  <c r="AL509" i="43" l="1"/>
  <c r="W507" i="43"/>
  <c r="AK507" i="43" s="1"/>
  <c r="AM504" i="43"/>
  <c r="Z504" i="43"/>
  <c r="AB504" i="43"/>
  <c r="Y505" i="43"/>
  <c r="AJ510" i="43"/>
  <c r="V511" i="43"/>
  <c r="AL510" i="43"/>
  <c r="X511" i="43"/>
  <c r="X512" i="43" s="1"/>
  <c r="AI510" i="43"/>
  <c r="U511" i="43"/>
  <c r="AN503" i="43"/>
  <c r="AP503" i="43"/>
  <c r="AG510" i="43"/>
  <c r="S511" i="43"/>
  <c r="AE510" i="43"/>
  <c r="Q511" i="43"/>
  <c r="AD510" i="43"/>
  <c r="P511" i="43"/>
  <c r="AH510" i="43"/>
  <c r="T511" i="43"/>
  <c r="R513" i="43"/>
  <c r="AF512" i="43"/>
  <c r="W508" i="43" l="1"/>
  <c r="AK508" i="43" s="1"/>
  <c r="AL512" i="43"/>
  <c r="X513" i="43"/>
  <c r="AM505" i="43"/>
  <c r="Z505" i="43"/>
  <c r="AB505" i="43"/>
  <c r="Y506" i="43"/>
  <c r="AI511" i="43"/>
  <c r="U512" i="43"/>
  <c r="AJ511" i="43"/>
  <c r="V512" i="43"/>
  <c r="AL511" i="43"/>
  <c r="AP504" i="43"/>
  <c r="AN504" i="43"/>
  <c r="T512" i="43"/>
  <c r="AH511" i="43"/>
  <c r="P512" i="43"/>
  <c r="AD511" i="43"/>
  <c r="AE511" i="43"/>
  <c r="Q512" i="43"/>
  <c r="AG511" i="43"/>
  <c r="S512" i="43"/>
  <c r="R514" i="43"/>
  <c r="AF513" i="43"/>
  <c r="W509" i="43" l="1"/>
  <c r="U513" i="43"/>
  <c r="AI512" i="43"/>
  <c r="AN505" i="43"/>
  <c r="AP505" i="43"/>
  <c r="AJ512" i="43"/>
  <c r="V513" i="43"/>
  <c r="AM506" i="43"/>
  <c r="Y507" i="43"/>
  <c r="AB506" i="43"/>
  <c r="Z506" i="43"/>
  <c r="X514" i="43"/>
  <c r="AL513" i="43"/>
  <c r="Q513" i="43"/>
  <c r="AE512" i="43"/>
  <c r="P513" i="43"/>
  <c r="AD512" i="43"/>
  <c r="AG512" i="43"/>
  <c r="S513" i="43"/>
  <c r="AH512" i="43"/>
  <c r="T513" i="43"/>
  <c r="R515" i="43"/>
  <c r="AF515" i="43" s="1"/>
  <c r="AF514" i="43"/>
  <c r="W510" i="43" l="1"/>
  <c r="AK510" i="43" s="1"/>
  <c r="AK509" i="43"/>
  <c r="AM507" i="43"/>
  <c r="Y508" i="43"/>
  <c r="AB507" i="43"/>
  <c r="Z507" i="43"/>
  <c r="AL514" i="43"/>
  <c r="X515" i="43"/>
  <c r="AP506" i="43"/>
  <c r="AN506" i="43"/>
  <c r="AJ513" i="43"/>
  <c r="V514" i="43"/>
  <c r="AI513" i="43"/>
  <c r="U514" i="43"/>
  <c r="AG513" i="43"/>
  <c r="S514" i="43"/>
  <c r="AH513" i="43"/>
  <c r="T514" i="43"/>
  <c r="AD513" i="43"/>
  <c r="P514" i="43"/>
  <c r="AE513" i="43"/>
  <c r="Q514" i="43"/>
  <c r="R516" i="43"/>
  <c r="AF516" i="43" s="1"/>
  <c r="W511" i="43" l="1"/>
  <c r="AK511" i="43" s="1"/>
  <c r="AJ514" i="43"/>
  <c r="V515" i="43"/>
  <c r="AL515" i="43"/>
  <c r="X516" i="43"/>
  <c r="Y509" i="43"/>
  <c r="AM509" i="43" s="1"/>
  <c r="Z508" i="43"/>
  <c r="AB508" i="43"/>
  <c r="AM508" i="43"/>
  <c r="AI514" i="43"/>
  <c r="U515" i="43"/>
  <c r="AP507" i="43"/>
  <c r="AN507" i="43"/>
  <c r="P515" i="43"/>
  <c r="AD514" i="43"/>
  <c r="AH514" i="43"/>
  <c r="T515" i="43"/>
  <c r="AE514" i="43"/>
  <c r="Q515" i="43"/>
  <c r="AG514" i="43"/>
  <c r="S515" i="43"/>
  <c r="R517" i="43"/>
  <c r="W512" i="43" l="1"/>
  <c r="AK512" i="43" s="1"/>
  <c r="AL516" i="43"/>
  <c r="X517" i="43"/>
  <c r="U516" i="43"/>
  <c r="AI515" i="43"/>
  <c r="AN509" i="43"/>
  <c r="AP509" i="43"/>
  <c r="AJ515" i="43"/>
  <c r="V516" i="43"/>
  <c r="AP508" i="43"/>
  <c r="AN508" i="43"/>
  <c r="Y510" i="43"/>
  <c r="Z509" i="43"/>
  <c r="AB509" i="43"/>
  <c r="AG515" i="43"/>
  <c r="S516" i="43"/>
  <c r="AE515" i="43"/>
  <c r="Q516" i="43"/>
  <c r="AH515" i="43"/>
  <c r="T516" i="43"/>
  <c r="AD515" i="43"/>
  <c r="P516" i="43"/>
  <c r="R518" i="43"/>
  <c r="AF518" i="43" s="1"/>
  <c r="AF517" i="43"/>
  <c r="W513" i="43" l="1"/>
  <c r="AJ516" i="43"/>
  <c r="V517" i="43"/>
  <c r="AM510" i="43"/>
  <c r="Y511" i="43"/>
  <c r="AB510" i="43"/>
  <c r="Z510" i="43"/>
  <c r="AI516" i="43"/>
  <c r="U517" i="43"/>
  <c r="X518" i="43"/>
  <c r="AL517" i="43"/>
  <c r="AE516" i="43"/>
  <c r="Q517" i="43"/>
  <c r="AH516" i="43"/>
  <c r="T517" i="43"/>
  <c r="AG516" i="43"/>
  <c r="S517" i="43"/>
  <c r="P517" i="43"/>
  <c r="AD516" i="43"/>
  <c r="R519" i="43"/>
  <c r="AF519" i="43" s="1"/>
  <c r="W514" i="43" l="1"/>
  <c r="AK514" i="43" s="1"/>
  <c r="AK513" i="43"/>
  <c r="AI517" i="43"/>
  <c r="U518" i="43"/>
  <c r="AM511" i="43"/>
  <c r="Y512" i="43"/>
  <c r="Z511" i="43"/>
  <c r="AB511" i="43"/>
  <c r="AP510" i="43"/>
  <c r="AN510" i="43"/>
  <c r="AJ517" i="43"/>
  <c r="V518" i="43"/>
  <c r="AL518" i="43"/>
  <c r="X519" i="43"/>
  <c r="AD517" i="43"/>
  <c r="P518" i="43"/>
  <c r="AH517" i="43"/>
  <c r="T518" i="43"/>
  <c r="AE517" i="43"/>
  <c r="Q518" i="43"/>
  <c r="AG517" i="43"/>
  <c r="S518" i="43"/>
  <c r="R520" i="43"/>
  <c r="W515" i="43" l="1"/>
  <c r="AL519" i="43"/>
  <c r="X520" i="43"/>
  <c r="AM512" i="43"/>
  <c r="Y513" i="43"/>
  <c r="Z512" i="43"/>
  <c r="AB512" i="43"/>
  <c r="AP511" i="43"/>
  <c r="AN511" i="43"/>
  <c r="AJ518" i="43"/>
  <c r="V519" i="43"/>
  <c r="AI518" i="43"/>
  <c r="U519" i="43"/>
  <c r="AE518" i="43"/>
  <c r="Q519" i="43"/>
  <c r="AD518" i="43"/>
  <c r="P519" i="43"/>
  <c r="AG518" i="43"/>
  <c r="S519" i="43"/>
  <c r="AH518" i="43"/>
  <c r="T519" i="43"/>
  <c r="R521" i="43"/>
  <c r="AF520" i="43"/>
  <c r="W516" i="43" l="1"/>
  <c r="AK516" i="43" s="1"/>
  <c r="AK515" i="43"/>
  <c r="AI519" i="43"/>
  <c r="U520" i="43"/>
  <c r="AM513" i="43"/>
  <c r="Y514" i="43"/>
  <c r="Z513" i="43"/>
  <c r="AB513" i="43"/>
  <c r="AN512" i="43"/>
  <c r="AP512" i="43"/>
  <c r="AJ519" i="43"/>
  <c r="V520" i="43"/>
  <c r="AL520" i="43"/>
  <c r="X521" i="43"/>
  <c r="AH519" i="43"/>
  <c r="T520" i="43"/>
  <c r="P520" i="43"/>
  <c r="AD519" i="43"/>
  <c r="AE519" i="43"/>
  <c r="Q520" i="43"/>
  <c r="AG519" i="43"/>
  <c r="S520" i="43"/>
  <c r="R522" i="43"/>
  <c r="AF522" i="43" s="1"/>
  <c r="AF521" i="43"/>
  <c r="W517" i="43" l="1"/>
  <c r="AK517" i="43" s="1"/>
  <c r="AL521" i="43"/>
  <c r="X522" i="43"/>
  <c r="AM514" i="43"/>
  <c r="Y515" i="43"/>
  <c r="AB514" i="43"/>
  <c r="Z514" i="43"/>
  <c r="AN513" i="43"/>
  <c r="AP513" i="43"/>
  <c r="V521" i="43"/>
  <c r="AJ520" i="43"/>
  <c r="AI520" i="43"/>
  <c r="U521" i="43"/>
  <c r="AE520" i="43"/>
  <c r="Q521" i="43"/>
  <c r="AD520" i="43"/>
  <c r="P521" i="43"/>
  <c r="AG520" i="43"/>
  <c r="S521" i="43"/>
  <c r="AH520" i="43"/>
  <c r="T521" i="43"/>
  <c r="R523" i="43"/>
  <c r="W518" i="43" l="1"/>
  <c r="AK518" i="43" s="1"/>
  <c r="Y516" i="43"/>
  <c r="AB515" i="43"/>
  <c r="Z515" i="43"/>
  <c r="AN514" i="43"/>
  <c r="AP514" i="43"/>
  <c r="V522" i="43"/>
  <c r="AJ521" i="43"/>
  <c r="AL522" i="43"/>
  <c r="X523" i="43"/>
  <c r="U522" i="43"/>
  <c r="AI521" i="43"/>
  <c r="AM515" i="43"/>
  <c r="AG521" i="43"/>
  <c r="S522" i="43"/>
  <c r="S523" i="43" s="1"/>
  <c r="AG523" i="43" s="1"/>
  <c r="AH521" i="43"/>
  <c r="T522" i="43"/>
  <c r="AD521" i="43"/>
  <c r="P522" i="43"/>
  <c r="AE521" i="43"/>
  <c r="Q522" i="43"/>
  <c r="R524" i="43"/>
  <c r="AF523" i="43"/>
  <c r="W519" i="43" l="1"/>
  <c r="AK519" i="43" s="1"/>
  <c r="AP515" i="43"/>
  <c r="AN515" i="43"/>
  <c r="U523" i="43"/>
  <c r="AI522" i="43"/>
  <c r="AJ522" i="43"/>
  <c r="V523" i="43"/>
  <c r="X524" i="43"/>
  <c r="AL523" i="43"/>
  <c r="AM516" i="43"/>
  <c r="Y517" i="43"/>
  <c r="AB516" i="43"/>
  <c r="Z516" i="43"/>
  <c r="S524" i="43"/>
  <c r="AG524" i="43" s="1"/>
  <c r="AG522" i="43"/>
  <c r="AE522" i="43"/>
  <c r="Q523" i="43"/>
  <c r="AH522" i="43"/>
  <c r="T523" i="43"/>
  <c r="AD522" i="43"/>
  <c r="P523" i="43"/>
  <c r="S525" i="43"/>
  <c r="AG525" i="43" s="1"/>
  <c r="R525" i="43"/>
  <c r="AF525" i="43" s="1"/>
  <c r="AF524" i="43"/>
  <c r="W520" i="43" l="1"/>
  <c r="AL524" i="43"/>
  <c r="X525" i="43"/>
  <c r="AI523" i="43"/>
  <c r="U524" i="43"/>
  <c r="AM517" i="43"/>
  <c r="Y518" i="43"/>
  <c r="Z517" i="43"/>
  <c r="AB517" i="43"/>
  <c r="AJ523" i="43"/>
  <c r="V524" i="43"/>
  <c r="AP516" i="43"/>
  <c r="AN516" i="43"/>
  <c r="Q524" i="43"/>
  <c r="AE523" i="43"/>
  <c r="AD523" i="43"/>
  <c r="P524" i="43"/>
  <c r="T524" i="43"/>
  <c r="AH523" i="43"/>
  <c r="R526" i="43"/>
  <c r="AF526" i="43" s="1"/>
  <c r="S526" i="43"/>
  <c r="AG526" i="43" s="1"/>
  <c r="W521" i="43" l="1"/>
  <c r="AK521" i="43" s="1"/>
  <c r="AK520" i="43"/>
  <c r="U525" i="43"/>
  <c r="AI524" i="43"/>
  <c r="AJ524" i="43"/>
  <c r="V525" i="43"/>
  <c r="AM518" i="43"/>
  <c r="Y519" i="43"/>
  <c r="Z518" i="43"/>
  <c r="AB518" i="43"/>
  <c r="AL525" i="43"/>
  <c r="X526" i="43"/>
  <c r="AP517" i="43"/>
  <c r="AN517" i="43"/>
  <c r="AD524" i="43"/>
  <c r="P525" i="43"/>
  <c r="AE524" i="43"/>
  <c r="Q525" i="43"/>
  <c r="AH524" i="43"/>
  <c r="T525" i="43"/>
  <c r="S527" i="43"/>
  <c r="AG527" i="43" s="1"/>
  <c r="R527" i="43"/>
  <c r="AF527" i="43" s="1"/>
  <c r="W522" i="43" l="1"/>
  <c r="AK522" i="43" s="1"/>
  <c r="AJ525" i="43"/>
  <c r="V526" i="43"/>
  <c r="AL526" i="43"/>
  <c r="X527" i="43"/>
  <c r="AM519" i="43"/>
  <c r="Y520" i="43"/>
  <c r="AM520" i="43" s="1"/>
  <c r="Z519" i="43"/>
  <c r="AB519" i="43"/>
  <c r="AP518" i="43"/>
  <c r="AN518" i="43"/>
  <c r="AI525" i="43"/>
  <c r="U526" i="43"/>
  <c r="AD525" i="43"/>
  <c r="P526" i="43"/>
  <c r="AH525" i="43"/>
  <c r="T526" i="43"/>
  <c r="AE525" i="43"/>
  <c r="Q526" i="43"/>
  <c r="S528" i="43"/>
  <c r="AG528" i="43" s="1"/>
  <c r="R528" i="43"/>
  <c r="AF528" i="43" s="1"/>
  <c r="W523" i="43" l="1"/>
  <c r="AK523" i="43" s="1"/>
  <c r="AL527" i="43"/>
  <c r="X528" i="43"/>
  <c r="AP520" i="43"/>
  <c r="AN520" i="43"/>
  <c r="Y521" i="43"/>
  <c r="Z520" i="43"/>
  <c r="AB520" i="43"/>
  <c r="AJ526" i="43"/>
  <c r="V527" i="43"/>
  <c r="AI526" i="43"/>
  <c r="U527" i="43"/>
  <c r="AN519" i="43"/>
  <c r="AP519" i="43"/>
  <c r="AH526" i="43"/>
  <c r="T527" i="43"/>
  <c r="AE526" i="43"/>
  <c r="Q527" i="43"/>
  <c r="AD526" i="43"/>
  <c r="P527" i="43"/>
  <c r="R529" i="43"/>
  <c r="AF529" i="43" s="1"/>
  <c r="S529" i="43"/>
  <c r="AG529" i="43" s="1"/>
  <c r="W524" i="43" l="1"/>
  <c r="AK524" i="43" s="1"/>
  <c r="AI527" i="43"/>
  <c r="U528" i="43"/>
  <c r="AL528" i="43"/>
  <c r="X529" i="43"/>
  <c r="AJ527" i="43"/>
  <c r="V528" i="43"/>
  <c r="AM521" i="43"/>
  <c r="Y522" i="43"/>
  <c r="AB521" i="43"/>
  <c r="Z521" i="43"/>
  <c r="AD527" i="43"/>
  <c r="P528" i="43"/>
  <c r="AE527" i="43"/>
  <c r="Q528" i="43"/>
  <c r="AH527" i="43"/>
  <c r="T528" i="43"/>
  <c r="R530" i="43"/>
  <c r="S530" i="43"/>
  <c r="AG530" i="43" s="1"/>
  <c r="W525" i="43" l="1"/>
  <c r="AK525" i="43" s="1"/>
  <c r="Y523" i="43"/>
  <c r="Z522" i="43"/>
  <c r="AB522" i="43"/>
  <c r="AL529" i="43"/>
  <c r="X530" i="43"/>
  <c r="AP521" i="43"/>
  <c r="AN521" i="43"/>
  <c r="AJ528" i="43"/>
  <c r="V529" i="43"/>
  <c r="AI528" i="43"/>
  <c r="U529" i="43"/>
  <c r="AM522" i="43"/>
  <c r="AE528" i="43"/>
  <c r="Q529" i="43"/>
  <c r="AD528" i="43"/>
  <c r="P529" i="43"/>
  <c r="AH528" i="43"/>
  <c r="T529" i="43"/>
  <c r="R531" i="43"/>
  <c r="S531" i="43"/>
  <c r="AG531" i="43" s="1"/>
  <c r="AF530" i="43"/>
  <c r="W526" i="43" l="1"/>
  <c r="AK526" i="43" s="1"/>
  <c r="AP522" i="43"/>
  <c r="AN522" i="43"/>
  <c r="AI529" i="43"/>
  <c r="U530" i="43"/>
  <c r="AJ529" i="43"/>
  <c r="V530" i="43"/>
  <c r="AL530" i="43"/>
  <c r="X531" i="43"/>
  <c r="AM523" i="43"/>
  <c r="Y524" i="43"/>
  <c r="Z523" i="43"/>
  <c r="AB523" i="43"/>
  <c r="AH529" i="43"/>
  <c r="T530" i="43"/>
  <c r="T531" i="43" s="1"/>
  <c r="T532" i="43" s="1"/>
  <c r="AH532" i="43" s="1"/>
  <c r="AD529" i="43"/>
  <c r="P530" i="43"/>
  <c r="AE529" i="43"/>
  <c r="Q530" i="43"/>
  <c r="R532" i="43"/>
  <c r="AF532" i="43" s="1"/>
  <c r="S532" i="43"/>
  <c r="AG532" i="43" s="1"/>
  <c r="AF531" i="43"/>
  <c r="W527" i="43" l="1"/>
  <c r="AK527" i="43" s="1"/>
  <c r="AL531" i="43"/>
  <c r="X532" i="43"/>
  <c r="AI530" i="43"/>
  <c r="U531" i="43"/>
  <c r="AM524" i="43"/>
  <c r="Y525" i="43"/>
  <c r="AM525" i="43" s="1"/>
  <c r="Z524" i="43"/>
  <c r="AB524" i="43"/>
  <c r="AJ530" i="43"/>
  <c r="V531" i="43"/>
  <c r="AN523" i="43"/>
  <c r="AP523" i="43"/>
  <c r="AH531" i="43"/>
  <c r="AH530" i="43"/>
  <c r="AD530" i="43"/>
  <c r="P531" i="43"/>
  <c r="AE530" i="43"/>
  <c r="Q531" i="43"/>
  <c r="T533" i="43"/>
  <c r="S533" i="43"/>
  <c r="AG533" i="43" s="1"/>
  <c r="R533" i="43"/>
  <c r="W528" i="43" l="1"/>
  <c r="AK528" i="43" s="1"/>
  <c r="AI531" i="43"/>
  <c r="U532" i="43"/>
  <c r="AJ531" i="43"/>
  <c r="V532" i="43"/>
  <c r="AN525" i="43"/>
  <c r="AP525" i="43"/>
  <c r="Y526" i="43"/>
  <c r="AB525" i="43"/>
  <c r="Z525" i="43"/>
  <c r="AL532" i="43"/>
  <c r="X533" i="43"/>
  <c r="AN524" i="43"/>
  <c r="AP524" i="43"/>
  <c r="AE531" i="43"/>
  <c r="Q532" i="43"/>
  <c r="AD531" i="43"/>
  <c r="P532" i="43"/>
  <c r="R534" i="43"/>
  <c r="AF534" i="43" s="1"/>
  <c r="S534" i="43"/>
  <c r="AG534" i="43" s="1"/>
  <c r="T534" i="43"/>
  <c r="AF533" i="43"/>
  <c r="AH533" i="43"/>
  <c r="W529" i="43" l="1"/>
  <c r="AK529" i="43" s="1"/>
  <c r="AJ532" i="43"/>
  <c r="V533" i="43"/>
  <c r="AL533" i="43"/>
  <c r="X534" i="43"/>
  <c r="AM526" i="43"/>
  <c r="Y527" i="43"/>
  <c r="AB526" i="43"/>
  <c r="Z526" i="43"/>
  <c r="U533" i="43"/>
  <c r="AI532" i="43"/>
  <c r="AE532" i="43"/>
  <c r="Q533" i="43"/>
  <c r="AD532" i="43"/>
  <c r="P533" i="43"/>
  <c r="T535" i="43"/>
  <c r="AH535" i="43" s="1"/>
  <c r="AH534" i="43"/>
  <c r="S535" i="43"/>
  <c r="R535" i="43"/>
  <c r="W530" i="43" l="1"/>
  <c r="AK530" i="43" s="1"/>
  <c r="X535" i="43"/>
  <c r="AL534" i="43"/>
  <c r="AM527" i="43"/>
  <c r="Y528" i="43"/>
  <c r="AB527" i="43"/>
  <c r="Z527" i="43"/>
  <c r="AJ533" i="43"/>
  <c r="V534" i="43"/>
  <c r="AI533" i="43"/>
  <c r="U534" i="43"/>
  <c r="AN526" i="43"/>
  <c r="AP526" i="43"/>
  <c r="AE533" i="43"/>
  <c r="Q534" i="43"/>
  <c r="AD533" i="43"/>
  <c r="P534" i="43"/>
  <c r="R536" i="43"/>
  <c r="AF536" i="43" s="1"/>
  <c r="S536" i="43"/>
  <c r="AG536" i="43" s="1"/>
  <c r="T536" i="43"/>
  <c r="AH536" i="43" s="1"/>
  <c r="AF535" i="43"/>
  <c r="AG535" i="43"/>
  <c r="W531" i="43" l="1"/>
  <c r="AK531" i="43" s="1"/>
  <c r="AJ534" i="43"/>
  <c r="V535" i="43"/>
  <c r="AM528" i="43"/>
  <c r="Y529" i="43"/>
  <c r="Z528" i="43"/>
  <c r="AB528" i="43"/>
  <c r="AN527" i="43"/>
  <c r="AP527" i="43"/>
  <c r="AI534" i="43"/>
  <c r="U535" i="43"/>
  <c r="AL535" i="43"/>
  <c r="X536" i="43"/>
  <c r="P535" i="43"/>
  <c r="AD534" i="43"/>
  <c r="Q535" i="43"/>
  <c r="AE534" i="43"/>
  <c r="S537" i="43"/>
  <c r="AG537" i="43" s="1"/>
  <c r="T537" i="43"/>
  <c r="AH537" i="43" s="1"/>
  <c r="R537" i="43"/>
  <c r="W532" i="43" l="1"/>
  <c r="AK532" i="43" s="1"/>
  <c r="AL536" i="43"/>
  <c r="X537" i="43"/>
  <c r="AM529" i="43"/>
  <c r="Y530" i="43"/>
  <c r="Z529" i="43"/>
  <c r="AB529" i="43"/>
  <c r="AP528" i="43"/>
  <c r="AN528" i="43"/>
  <c r="AI535" i="43"/>
  <c r="U536" i="43"/>
  <c r="V536" i="43"/>
  <c r="AJ535" i="43"/>
  <c r="P536" i="43"/>
  <c r="AD535" i="43"/>
  <c r="AE535" i="43"/>
  <c r="Q536" i="43"/>
  <c r="R538" i="43"/>
  <c r="AF538" i="43" s="1"/>
  <c r="S538" i="43"/>
  <c r="AG538" i="43" s="1"/>
  <c r="AF537" i="43"/>
  <c r="T538" i="43"/>
  <c r="AH538" i="43" s="1"/>
  <c r="W533" i="43" l="1"/>
  <c r="AK533" i="43" s="1"/>
  <c r="AM530" i="43"/>
  <c r="Y531" i="43"/>
  <c r="AB530" i="43"/>
  <c r="Z530" i="43"/>
  <c r="V537" i="43"/>
  <c r="AJ536" i="43"/>
  <c r="AN529" i="43"/>
  <c r="AP529" i="43"/>
  <c r="AI536" i="43"/>
  <c r="U537" i="43"/>
  <c r="AL537" i="43"/>
  <c r="X538" i="43"/>
  <c r="AD536" i="43"/>
  <c r="P537" i="43"/>
  <c r="Q537" i="43"/>
  <c r="AE536" i="43"/>
  <c r="T539" i="43"/>
  <c r="AH539" i="43" s="1"/>
  <c r="S539" i="43"/>
  <c r="AG539" i="43" s="1"/>
  <c r="R539" i="43"/>
  <c r="W534" i="43" l="1"/>
  <c r="AK534" i="43" s="1"/>
  <c r="X539" i="43"/>
  <c r="AL538" i="43"/>
  <c r="AI537" i="43"/>
  <c r="U538" i="43"/>
  <c r="AM531" i="43"/>
  <c r="Y532" i="43"/>
  <c r="AB531" i="43"/>
  <c r="Z531" i="43"/>
  <c r="AJ537" i="43"/>
  <c r="V538" i="43"/>
  <c r="AP530" i="43"/>
  <c r="AN530" i="43"/>
  <c r="AD537" i="43"/>
  <c r="P538" i="43"/>
  <c r="AE537" i="43"/>
  <c r="Q538" i="43"/>
  <c r="R540" i="43"/>
  <c r="AF539" i="43"/>
  <c r="T540" i="43"/>
  <c r="AH540" i="43" s="1"/>
  <c r="S540" i="43"/>
  <c r="AG540" i="43" s="1"/>
  <c r="W535" i="43" l="1"/>
  <c r="AK535" i="43" s="1"/>
  <c r="AI538" i="43"/>
  <c r="U539" i="43"/>
  <c r="AJ538" i="43"/>
  <c r="V539" i="43"/>
  <c r="AM532" i="43"/>
  <c r="Y533" i="43"/>
  <c r="Z532" i="43"/>
  <c r="AB532" i="43"/>
  <c r="AN531" i="43"/>
  <c r="AP531" i="43"/>
  <c r="AL539" i="43"/>
  <c r="X540" i="43"/>
  <c r="AD538" i="43"/>
  <c r="P539" i="43"/>
  <c r="AE538" i="43"/>
  <c r="Q539" i="43"/>
  <c r="R541" i="43"/>
  <c r="AF541" i="43" s="1"/>
  <c r="T541" i="43"/>
  <c r="S541" i="43"/>
  <c r="AG541" i="43" s="1"/>
  <c r="AF540" i="43"/>
  <c r="W536" i="43" l="1"/>
  <c r="AK536" i="43" s="1"/>
  <c r="AL540" i="43"/>
  <c r="X541" i="43"/>
  <c r="AJ539" i="43"/>
  <c r="V540" i="43"/>
  <c r="AM533" i="43"/>
  <c r="Y534" i="43"/>
  <c r="AB533" i="43"/>
  <c r="Z533" i="43"/>
  <c r="AI539" i="43"/>
  <c r="U540" i="43"/>
  <c r="AN532" i="43"/>
  <c r="AP532" i="43"/>
  <c r="AD539" i="43"/>
  <c r="P540" i="43"/>
  <c r="AE539" i="43"/>
  <c r="Q540" i="43"/>
  <c r="T542" i="43"/>
  <c r="AH542" i="43" s="1"/>
  <c r="S542" i="43"/>
  <c r="AG542" i="43" s="1"/>
  <c r="AH541" i="43"/>
  <c r="R542" i="43"/>
  <c r="W537" i="43" l="1"/>
  <c r="AK537" i="43" s="1"/>
  <c r="AJ540" i="43"/>
  <c r="V541" i="43"/>
  <c r="U541" i="43"/>
  <c r="AI540" i="43"/>
  <c r="AM534" i="43"/>
  <c r="Y535" i="43"/>
  <c r="Z534" i="43"/>
  <c r="AB534" i="43"/>
  <c r="AL541" i="43"/>
  <c r="X542" i="43"/>
  <c r="AP533" i="43"/>
  <c r="AN533" i="43"/>
  <c r="AE540" i="43"/>
  <c r="Q541" i="43"/>
  <c r="P541" i="43"/>
  <c r="AD540" i="43"/>
  <c r="R543" i="43"/>
  <c r="S543" i="43"/>
  <c r="AG543" i="43" s="1"/>
  <c r="AF542" i="43"/>
  <c r="T543" i="43"/>
  <c r="W538" i="43" l="1"/>
  <c r="AK538" i="43" s="1"/>
  <c r="AI541" i="43"/>
  <c r="U542" i="43"/>
  <c r="AL542" i="43"/>
  <c r="X543" i="43"/>
  <c r="AM535" i="43"/>
  <c r="Y536" i="43"/>
  <c r="Z535" i="43"/>
  <c r="AB535" i="43"/>
  <c r="AJ541" i="43"/>
  <c r="V542" i="43"/>
  <c r="AP534" i="43"/>
  <c r="AN534" i="43"/>
  <c r="AD541" i="43"/>
  <c r="P542" i="43"/>
  <c r="AE541" i="43"/>
  <c r="Q542" i="43"/>
  <c r="T544" i="43"/>
  <c r="AH544" i="43" s="1"/>
  <c r="R544" i="43"/>
  <c r="AF543" i="43"/>
  <c r="AH543" i="43"/>
  <c r="S544" i="43"/>
  <c r="AG544" i="43" s="1"/>
  <c r="W539" i="43" l="1"/>
  <c r="AK539" i="43" s="1"/>
  <c r="AL543" i="43"/>
  <c r="X544" i="43"/>
  <c r="AJ542" i="43"/>
  <c r="V543" i="43"/>
  <c r="AM536" i="43"/>
  <c r="Y537" i="43"/>
  <c r="AM537" i="43" s="1"/>
  <c r="Z536" i="43"/>
  <c r="AB536" i="43"/>
  <c r="U543" i="43"/>
  <c r="AI542" i="43"/>
  <c r="AP535" i="43"/>
  <c r="AN535" i="43"/>
  <c r="AE542" i="43"/>
  <c r="Q543" i="43"/>
  <c r="P543" i="43"/>
  <c r="AD542" i="43"/>
  <c r="R545" i="43"/>
  <c r="AF545" i="43" s="1"/>
  <c r="AF544" i="43"/>
  <c r="S545" i="43"/>
  <c r="AG545" i="43" s="1"/>
  <c r="T545" i="43"/>
  <c r="AH545" i="43" s="1"/>
  <c r="W540" i="43" l="1"/>
  <c r="AK540" i="43" s="1"/>
  <c r="V544" i="43"/>
  <c r="AJ543" i="43"/>
  <c r="AP537" i="43"/>
  <c r="AN537" i="43"/>
  <c r="AI543" i="43"/>
  <c r="U544" i="43"/>
  <c r="Y538" i="43"/>
  <c r="Z537" i="43"/>
  <c r="AB537" i="43"/>
  <c r="AL544" i="43"/>
  <c r="X545" i="43"/>
  <c r="AN536" i="43"/>
  <c r="AP536" i="43"/>
  <c r="P544" i="43"/>
  <c r="AD543" i="43"/>
  <c r="AE543" i="43"/>
  <c r="Q544" i="43"/>
  <c r="T546" i="43"/>
  <c r="AH546" i="43" s="1"/>
  <c r="S546" i="43"/>
  <c r="R546" i="43"/>
  <c r="AF546" i="43" s="1"/>
  <c r="W541" i="43" l="1"/>
  <c r="AK541" i="43" s="1"/>
  <c r="AL545" i="43"/>
  <c r="X546" i="43"/>
  <c r="AM538" i="43"/>
  <c r="Y539" i="43"/>
  <c r="Z538" i="43"/>
  <c r="AB538" i="43"/>
  <c r="AI544" i="43"/>
  <c r="U545" i="43"/>
  <c r="AJ544" i="43"/>
  <c r="V545" i="43"/>
  <c r="AE544" i="43"/>
  <c r="Q545" i="43"/>
  <c r="AD544" i="43"/>
  <c r="P545" i="43"/>
  <c r="S547" i="43"/>
  <c r="R547" i="43"/>
  <c r="AG546" i="43"/>
  <c r="T547" i="43"/>
  <c r="AH547" i="43" s="1"/>
  <c r="W542" i="43" l="1"/>
  <c r="AK542" i="43" s="1"/>
  <c r="AI545" i="43"/>
  <c r="U546" i="43"/>
  <c r="AM539" i="43"/>
  <c r="Y540" i="43"/>
  <c r="AB539" i="43"/>
  <c r="Z539" i="43"/>
  <c r="AP538" i="43"/>
  <c r="AN538" i="43"/>
  <c r="AJ545" i="43"/>
  <c r="V546" i="43"/>
  <c r="AL546" i="43"/>
  <c r="X547" i="43"/>
  <c r="AD545" i="43"/>
  <c r="P546" i="43"/>
  <c r="AE545" i="43"/>
  <c r="Q546" i="43"/>
  <c r="T548" i="43"/>
  <c r="AH548" i="43" s="1"/>
  <c r="R548" i="43"/>
  <c r="AF548" i="43" s="1"/>
  <c r="S548" i="43"/>
  <c r="AG548" i="43" s="1"/>
  <c r="AF547" i="43"/>
  <c r="AG547" i="43"/>
  <c r="W543" i="43" l="1"/>
  <c r="AK543" i="43" s="1"/>
  <c r="AL547" i="43"/>
  <c r="X548" i="43"/>
  <c r="AM540" i="43"/>
  <c r="Y541" i="43"/>
  <c r="AB540" i="43"/>
  <c r="Z540" i="43"/>
  <c r="AN539" i="43"/>
  <c r="AP539" i="43"/>
  <c r="AJ546" i="43"/>
  <c r="V547" i="43"/>
  <c r="AI546" i="43"/>
  <c r="U547" i="43"/>
  <c r="AD546" i="43"/>
  <c r="P547" i="43"/>
  <c r="AE546" i="43"/>
  <c r="Q547" i="43"/>
  <c r="R549" i="43"/>
  <c r="AF549" i="43" s="1"/>
  <c r="T549" i="43"/>
  <c r="AH549" i="43" s="1"/>
  <c r="S549" i="43"/>
  <c r="W544" i="43" l="1"/>
  <c r="AK544" i="43" s="1"/>
  <c r="AI547" i="43"/>
  <c r="U548" i="43"/>
  <c r="AM541" i="43"/>
  <c r="Y542" i="43"/>
  <c r="Z541" i="43"/>
  <c r="AB541" i="43"/>
  <c r="AP540" i="43"/>
  <c r="AN540" i="43"/>
  <c r="AJ547" i="43"/>
  <c r="V548" i="43"/>
  <c r="AL548" i="43"/>
  <c r="X549" i="43"/>
  <c r="AE547" i="43"/>
  <c r="Q548" i="43"/>
  <c r="P548" i="43"/>
  <c r="AD547" i="43"/>
  <c r="T550" i="43"/>
  <c r="AH550" i="43" s="1"/>
  <c r="S550" i="43"/>
  <c r="AG550" i="43" s="1"/>
  <c r="AG549" i="43"/>
  <c r="R550" i="43"/>
  <c r="AF550" i="43" s="1"/>
  <c r="W545" i="43" l="1"/>
  <c r="Y543" i="43"/>
  <c r="AM543" i="43" s="1"/>
  <c r="Z542" i="43"/>
  <c r="AB542" i="43"/>
  <c r="AJ548" i="43"/>
  <c r="V549" i="43"/>
  <c r="AN541" i="43"/>
  <c r="AP541" i="43"/>
  <c r="AI548" i="43"/>
  <c r="U549" i="43"/>
  <c r="X550" i="43"/>
  <c r="AL549" i="43"/>
  <c r="AM542" i="43"/>
  <c r="AE548" i="43"/>
  <c r="Q549" i="43"/>
  <c r="AD548" i="43"/>
  <c r="P549" i="43"/>
  <c r="R551" i="43"/>
  <c r="AF551" i="43" s="1"/>
  <c r="T551" i="43"/>
  <c r="AH551" i="43" s="1"/>
  <c r="S551" i="43"/>
  <c r="AG551" i="43" s="1"/>
  <c r="W546" i="43" l="1"/>
  <c r="AK546" i="43" s="1"/>
  <c r="AK545" i="43"/>
  <c r="AL550" i="43"/>
  <c r="X551" i="43"/>
  <c r="AI549" i="43"/>
  <c r="U550" i="43"/>
  <c r="AJ549" i="43"/>
  <c r="V550" i="43"/>
  <c r="AP543" i="43"/>
  <c r="AN543" i="43"/>
  <c r="AP542" i="43"/>
  <c r="AN542" i="43"/>
  <c r="Y544" i="43"/>
  <c r="AB543" i="43"/>
  <c r="Z543" i="43"/>
  <c r="AE549" i="43"/>
  <c r="Q550" i="43"/>
  <c r="AD549" i="43"/>
  <c r="P550" i="43"/>
  <c r="S552" i="43"/>
  <c r="AG552" i="43" s="1"/>
  <c r="R552" i="43"/>
  <c r="AF552" i="43" s="1"/>
  <c r="T552" i="43"/>
  <c r="W547" i="43" l="1"/>
  <c r="AK547" i="43" s="1"/>
  <c r="AI550" i="43"/>
  <c r="U551" i="43"/>
  <c r="AM544" i="43"/>
  <c r="Y545" i="43"/>
  <c r="Z544" i="43"/>
  <c r="AB544" i="43"/>
  <c r="V551" i="43"/>
  <c r="AJ550" i="43"/>
  <c r="AL551" i="43"/>
  <c r="X552" i="43"/>
  <c r="AE550" i="43"/>
  <c r="Q551" i="43"/>
  <c r="AD550" i="43"/>
  <c r="P551" i="43"/>
  <c r="R553" i="43"/>
  <c r="T553" i="43"/>
  <c r="AH553" i="43" s="1"/>
  <c r="AH552" i="43"/>
  <c r="S553" i="43"/>
  <c r="AG553" i="43" s="1"/>
  <c r="W548" i="43" l="1"/>
  <c r="AK548" i="43" s="1"/>
  <c r="AM545" i="43"/>
  <c r="Y546" i="43"/>
  <c r="Z545" i="43"/>
  <c r="AB545" i="43"/>
  <c r="V552" i="43"/>
  <c r="AJ551" i="43"/>
  <c r="AP544" i="43"/>
  <c r="AN544" i="43"/>
  <c r="AL552" i="43"/>
  <c r="X553" i="43"/>
  <c r="AI551" i="43"/>
  <c r="U552" i="43"/>
  <c r="AD551" i="43"/>
  <c r="P552" i="43"/>
  <c r="AE551" i="43"/>
  <c r="Q552" i="43"/>
  <c r="T554" i="43"/>
  <c r="AH554" i="43" s="1"/>
  <c r="S554" i="43"/>
  <c r="AG554" i="43" s="1"/>
  <c r="R554" i="43"/>
  <c r="AF554" i="43" s="1"/>
  <c r="AF553" i="43"/>
  <c r="W549" i="43" l="1"/>
  <c r="AK549" i="43" s="1"/>
  <c r="AI552" i="43"/>
  <c r="U553" i="43"/>
  <c r="AL553" i="43"/>
  <c r="X554" i="43"/>
  <c r="X555" i="43" s="1"/>
  <c r="AL555" i="43" s="1"/>
  <c r="AM546" i="43"/>
  <c r="Y547" i="43"/>
  <c r="Z546" i="43"/>
  <c r="AB546" i="43"/>
  <c r="AJ552" i="43"/>
  <c r="V553" i="43"/>
  <c r="AP545" i="43"/>
  <c r="AN545" i="43"/>
  <c r="AE552" i="43"/>
  <c r="Q553" i="43"/>
  <c r="AD552" i="43"/>
  <c r="P553" i="43"/>
  <c r="R555" i="43"/>
  <c r="AF555" i="43" s="1"/>
  <c r="S555" i="43"/>
  <c r="AG555" i="43" s="1"/>
  <c r="T555" i="43"/>
  <c r="AH555" i="43" s="1"/>
  <c r="X556" i="43"/>
  <c r="AL556" i="43" s="1"/>
  <c r="W550" i="43" l="1"/>
  <c r="AK550" i="43" s="1"/>
  <c r="V554" i="43"/>
  <c r="AJ553" i="43"/>
  <c r="AM547" i="43"/>
  <c r="Y548" i="43"/>
  <c r="AB547" i="43"/>
  <c r="Z547" i="43"/>
  <c r="AI553" i="43"/>
  <c r="U554" i="43"/>
  <c r="AL554" i="43"/>
  <c r="AP546" i="43"/>
  <c r="AN546" i="43"/>
  <c r="Q554" i="43"/>
  <c r="AE553" i="43"/>
  <c r="AD553" i="43"/>
  <c r="P554" i="43"/>
  <c r="X557" i="43"/>
  <c r="AL557" i="43" s="1"/>
  <c r="S556" i="43"/>
  <c r="AG556" i="43" s="1"/>
  <c r="R556" i="43"/>
  <c r="T556" i="43"/>
  <c r="W551" i="43" l="1"/>
  <c r="AK551" i="43" s="1"/>
  <c r="Y549" i="43"/>
  <c r="AB548" i="43"/>
  <c r="Z548" i="43"/>
  <c r="AN547" i="43"/>
  <c r="AP547" i="43"/>
  <c r="U555" i="43"/>
  <c r="AI554" i="43"/>
  <c r="AM548" i="43"/>
  <c r="AJ554" i="43"/>
  <c r="V555" i="43"/>
  <c r="AE554" i="43"/>
  <c r="Q555" i="43"/>
  <c r="AD554" i="43"/>
  <c r="P555" i="43"/>
  <c r="R557" i="43"/>
  <c r="AF556" i="43"/>
  <c r="S557" i="43"/>
  <c r="T557" i="43"/>
  <c r="AH557" i="43" s="1"/>
  <c r="AH556" i="43"/>
  <c r="X558" i="43"/>
  <c r="AL558" i="43" s="1"/>
  <c r="W552" i="43" l="1"/>
  <c r="AK552" i="43" s="1"/>
  <c r="AP548" i="43"/>
  <c r="AN548" i="43"/>
  <c r="AJ555" i="43"/>
  <c r="V556" i="43"/>
  <c r="AI555" i="43"/>
  <c r="U556" i="43"/>
  <c r="AM549" i="43"/>
  <c r="Y550" i="43"/>
  <c r="AB549" i="43"/>
  <c r="Z549" i="43"/>
  <c r="AD555" i="43"/>
  <c r="P556" i="43"/>
  <c r="AE555" i="43"/>
  <c r="Q556" i="43"/>
  <c r="S558" i="43"/>
  <c r="AG558" i="43" s="1"/>
  <c r="T558" i="43"/>
  <c r="AH558" i="43" s="1"/>
  <c r="AG557" i="43"/>
  <c r="R558" i="43"/>
  <c r="X559" i="43"/>
  <c r="AL559" i="43" s="1"/>
  <c r="AF557" i="43"/>
  <c r="W553" i="43" l="1"/>
  <c r="AM550" i="43"/>
  <c r="Y551" i="43"/>
  <c r="AB550" i="43"/>
  <c r="Z550" i="43"/>
  <c r="AJ556" i="43"/>
  <c r="V557" i="43"/>
  <c r="AP549" i="43"/>
  <c r="AN549" i="43"/>
  <c r="AI556" i="43"/>
  <c r="U557" i="43"/>
  <c r="AE556" i="43"/>
  <c r="Q557" i="43"/>
  <c r="AD556" i="43"/>
  <c r="P557" i="43"/>
  <c r="R559" i="43"/>
  <c r="AF559" i="43" s="1"/>
  <c r="AF558" i="43"/>
  <c r="X560" i="43"/>
  <c r="T559" i="43"/>
  <c r="AH559" i="43" s="1"/>
  <c r="S559" i="43"/>
  <c r="AG559" i="43" s="1"/>
  <c r="W554" i="43" l="1"/>
  <c r="AK554" i="43" s="1"/>
  <c r="AK553" i="43"/>
  <c r="AI557" i="43"/>
  <c r="U558" i="43"/>
  <c r="AJ557" i="43"/>
  <c r="V558" i="43"/>
  <c r="AM551" i="43"/>
  <c r="Y552" i="43"/>
  <c r="AB551" i="43"/>
  <c r="Z551" i="43"/>
  <c r="AP550" i="43"/>
  <c r="AN550" i="43"/>
  <c r="P558" i="43"/>
  <c r="AD557" i="43"/>
  <c r="AE557" i="43"/>
  <c r="Q558" i="43"/>
  <c r="X561" i="43"/>
  <c r="AL561" i="43" s="1"/>
  <c r="T560" i="43"/>
  <c r="AH560" i="43" s="1"/>
  <c r="S560" i="43"/>
  <c r="AL560" i="43"/>
  <c r="R560" i="43"/>
  <c r="AF560" i="43" s="1"/>
  <c r="W555" i="43" l="1"/>
  <c r="AJ558" i="43"/>
  <c r="V559" i="43"/>
  <c r="AM552" i="43"/>
  <c r="Y553" i="43"/>
  <c r="AB552" i="43"/>
  <c r="Z552" i="43"/>
  <c r="AI558" i="43"/>
  <c r="U559" i="43"/>
  <c r="AN551" i="43"/>
  <c r="AP551" i="43"/>
  <c r="AE558" i="43"/>
  <c r="Q559" i="43"/>
  <c r="AD558" i="43"/>
  <c r="P559" i="43"/>
  <c r="S561" i="43"/>
  <c r="T561" i="43"/>
  <c r="AH561" i="43" s="1"/>
  <c r="R561" i="43"/>
  <c r="AF561" i="43" s="1"/>
  <c r="AG560" i="43"/>
  <c r="X562" i="43"/>
  <c r="AL562" i="43" s="1"/>
  <c r="W556" i="43" l="1"/>
  <c r="AK556" i="43" s="1"/>
  <c r="AK555" i="43"/>
  <c r="AI559" i="43"/>
  <c r="U560" i="43"/>
  <c r="AM553" i="43"/>
  <c r="Y554" i="43"/>
  <c r="AB553" i="43"/>
  <c r="Z553" i="43"/>
  <c r="AP552" i="43"/>
  <c r="AN552" i="43"/>
  <c r="AJ559" i="43"/>
  <c r="V560" i="43"/>
  <c r="AE559" i="43"/>
  <c r="Q560" i="43"/>
  <c r="AD559" i="43"/>
  <c r="P560" i="43"/>
  <c r="T562" i="43"/>
  <c r="X563" i="43"/>
  <c r="AL563" i="43" s="1"/>
  <c r="R562" i="43"/>
  <c r="AF562" i="43" s="1"/>
  <c r="S562" i="43"/>
  <c r="AG562" i="43" s="1"/>
  <c r="AG561" i="43"/>
  <c r="W557" i="43" l="1"/>
  <c r="AK557" i="43" s="1"/>
  <c r="AM554" i="43"/>
  <c r="Y555" i="43"/>
  <c r="Z554" i="43"/>
  <c r="AB554" i="43"/>
  <c r="AP553" i="43"/>
  <c r="AN553" i="43"/>
  <c r="V561" i="43"/>
  <c r="AJ560" i="43"/>
  <c r="AI560" i="43"/>
  <c r="U561" i="43"/>
  <c r="AD560" i="43"/>
  <c r="P561" i="43"/>
  <c r="AE560" i="43"/>
  <c r="Q561" i="43"/>
  <c r="X564" i="43"/>
  <c r="AL564" i="43" s="1"/>
  <c r="T563" i="43"/>
  <c r="AH563" i="43" s="1"/>
  <c r="S563" i="43"/>
  <c r="R563" i="43"/>
  <c r="AF563" i="43" s="1"/>
  <c r="AH562" i="43"/>
  <c r="W558" i="43" l="1"/>
  <c r="AK558" i="43" s="1"/>
  <c r="AJ561" i="43"/>
  <c r="V562" i="43"/>
  <c r="AI561" i="43"/>
  <c r="U562" i="43"/>
  <c r="AM555" i="43"/>
  <c r="Y556" i="43"/>
  <c r="AM556" i="43" s="1"/>
  <c r="Z555" i="43"/>
  <c r="AB555" i="43"/>
  <c r="AP554" i="43"/>
  <c r="AN554" i="43"/>
  <c r="AD561" i="43"/>
  <c r="P562" i="43"/>
  <c r="AE561" i="43"/>
  <c r="Q562" i="43"/>
  <c r="S564" i="43"/>
  <c r="AG564" i="43" s="1"/>
  <c r="R564" i="43"/>
  <c r="AF564" i="43" s="1"/>
  <c r="AG563" i="43"/>
  <c r="T564" i="43"/>
  <c r="AH564" i="43" s="1"/>
  <c r="X565" i="43"/>
  <c r="AL565" i="43" s="1"/>
  <c r="W559" i="43" l="1"/>
  <c r="AK559" i="43" s="1"/>
  <c r="AI562" i="43"/>
  <c r="U563" i="43"/>
  <c r="AP556" i="43"/>
  <c r="AN556" i="43"/>
  <c r="Y557" i="43"/>
  <c r="AB556" i="43"/>
  <c r="Z556" i="43"/>
  <c r="AJ562" i="43"/>
  <c r="V563" i="43"/>
  <c r="AP555" i="43"/>
  <c r="AN555" i="43"/>
  <c r="AE562" i="43"/>
  <c r="Q563" i="43"/>
  <c r="AD562" i="43"/>
  <c r="P563" i="43"/>
  <c r="T565" i="43"/>
  <c r="AH565" i="43" s="1"/>
  <c r="X566" i="43"/>
  <c r="AL566" i="43" s="1"/>
  <c r="R565" i="43"/>
  <c r="AF565" i="43" s="1"/>
  <c r="S565" i="43"/>
  <c r="W560" i="43" l="1"/>
  <c r="AK560" i="43" s="1"/>
  <c r="U564" i="43"/>
  <c r="AI563" i="43"/>
  <c r="AJ563" i="43"/>
  <c r="V564" i="43"/>
  <c r="AM557" i="43"/>
  <c r="Y558" i="43"/>
  <c r="AM558" i="43" s="1"/>
  <c r="Z557" i="43"/>
  <c r="AB557" i="43"/>
  <c r="AD563" i="43"/>
  <c r="P564" i="43"/>
  <c r="AE563" i="43"/>
  <c r="Q564" i="43"/>
  <c r="S566" i="43"/>
  <c r="AG566" i="43" s="1"/>
  <c r="R566" i="43"/>
  <c r="AF566" i="43" s="1"/>
  <c r="AG565" i="43"/>
  <c r="X567" i="43"/>
  <c r="AL567" i="43" s="1"/>
  <c r="T566" i="43"/>
  <c r="W561" i="43" l="1"/>
  <c r="AK561" i="43" s="1"/>
  <c r="AP558" i="43"/>
  <c r="AN558" i="43"/>
  <c r="Y559" i="43"/>
  <c r="AB558" i="43"/>
  <c r="Z558" i="43"/>
  <c r="AP557" i="43"/>
  <c r="AN557" i="43"/>
  <c r="AI564" i="43"/>
  <c r="U565" i="43"/>
  <c r="AJ564" i="43"/>
  <c r="V565" i="43"/>
  <c r="AD564" i="43"/>
  <c r="P565" i="43"/>
  <c r="AE564" i="43"/>
  <c r="Q565" i="43"/>
  <c r="R567" i="43"/>
  <c r="S567" i="43"/>
  <c r="AG567" i="43" s="1"/>
  <c r="T567" i="43"/>
  <c r="AH566" i="43"/>
  <c r="X568" i="43"/>
  <c r="AL568" i="43" s="1"/>
  <c r="W562" i="43" l="1"/>
  <c r="AK562" i="43" s="1"/>
  <c r="AJ565" i="43"/>
  <c r="V566" i="43"/>
  <c r="AM559" i="43"/>
  <c r="Y560" i="43"/>
  <c r="AB559" i="43"/>
  <c r="Z559" i="43"/>
  <c r="AI565" i="43"/>
  <c r="U566" i="43"/>
  <c r="AD565" i="43"/>
  <c r="P566" i="43"/>
  <c r="AE565" i="43"/>
  <c r="Q566" i="43"/>
  <c r="T568" i="43"/>
  <c r="AH568" i="43" s="1"/>
  <c r="R568" i="43"/>
  <c r="AF568" i="43" s="1"/>
  <c r="S568" i="43"/>
  <c r="X569" i="43"/>
  <c r="AH567" i="43"/>
  <c r="AF567" i="43"/>
  <c r="W563" i="43" l="1"/>
  <c r="AI566" i="43"/>
  <c r="U567" i="43"/>
  <c r="AM560" i="43"/>
  <c r="Y561" i="43"/>
  <c r="AB560" i="43"/>
  <c r="Z560" i="43"/>
  <c r="AP559" i="43"/>
  <c r="AN559" i="43"/>
  <c r="V567" i="43"/>
  <c r="AJ566" i="43"/>
  <c r="AD566" i="43"/>
  <c r="P567" i="43"/>
  <c r="AE566" i="43"/>
  <c r="Q567" i="43"/>
  <c r="S569" i="43"/>
  <c r="AG569" i="43" s="1"/>
  <c r="X570" i="43"/>
  <c r="AL570" i="43" s="1"/>
  <c r="R569" i="43"/>
  <c r="AL569" i="43"/>
  <c r="AG568" i="43"/>
  <c r="T569" i="43"/>
  <c r="W564" i="43" l="1"/>
  <c r="AK564" i="43" s="1"/>
  <c r="AK563" i="43"/>
  <c r="AM561" i="43"/>
  <c r="Y562" i="43"/>
  <c r="AB561" i="43"/>
  <c r="Z561" i="43"/>
  <c r="AN560" i="43"/>
  <c r="AP560" i="43"/>
  <c r="U568" i="43"/>
  <c r="AI567" i="43"/>
  <c r="AJ567" i="43"/>
  <c r="V568" i="43"/>
  <c r="AE567" i="43"/>
  <c r="Q568" i="43"/>
  <c r="AD567" i="43"/>
  <c r="P568" i="43"/>
  <c r="R570" i="43"/>
  <c r="T570" i="43"/>
  <c r="AH570" i="43" s="1"/>
  <c r="AF569" i="43"/>
  <c r="X571" i="43"/>
  <c r="AL571" i="43" s="1"/>
  <c r="AH569" i="43"/>
  <c r="S570" i="43"/>
  <c r="W565" i="43" l="1"/>
  <c r="AK565" i="43" s="1"/>
  <c r="AI568" i="43"/>
  <c r="U569" i="43"/>
  <c r="V569" i="43"/>
  <c r="AJ568" i="43"/>
  <c r="AM562" i="43"/>
  <c r="Y563" i="43"/>
  <c r="Z562" i="43"/>
  <c r="AB562" i="43"/>
  <c r="AN561" i="43"/>
  <c r="AP561" i="43"/>
  <c r="AD568" i="43"/>
  <c r="P569" i="43"/>
  <c r="AE568" i="43"/>
  <c r="Q569" i="43"/>
  <c r="T571" i="43"/>
  <c r="AH571" i="43" s="1"/>
  <c r="S571" i="43"/>
  <c r="X572" i="43"/>
  <c r="AL572" i="43" s="1"/>
  <c r="R571" i="43"/>
  <c r="AG570" i="43"/>
  <c r="AF570" i="43"/>
  <c r="W566" i="43" l="1"/>
  <c r="W567" i="43" s="1"/>
  <c r="AJ569" i="43"/>
  <c r="V570" i="43"/>
  <c r="AM563" i="43"/>
  <c r="Y564" i="43"/>
  <c r="Z563" i="43"/>
  <c r="AB563" i="43"/>
  <c r="AI569" i="43"/>
  <c r="U570" i="43"/>
  <c r="AP562" i="43"/>
  <c r="AN562" i="43"/>
  <c r="AD569" i="43"/>
  <c r="P570" i="43"/>
  <c r="AE569" i="43"/>
  <c r="Q570" i="43"/>
  <c r="R572" i="43"/>
  <c r="AF572" i="43" s="1"/>
  <c r="S572" i="43"/>
  <c r="AG572" i="43" s="1"/>
  <c r="AG571" i="43"/>
  <c r="T572" i="43"/>
  <c r="AH572" i="43" s="1"/>
  <c r="X573" i="43"/>
  <c r="AL573" i="43" s="1"/>
  <c r="AF571" i="43"/>
  <c r="AK567" i="43" l="1"/>
  <c r="W568" i="43"/>
  <c r="W569" i="43" s="1"/>
  <c r="AK566" i="43"/>
  <c r="U571" i="43"/>
  <c r="AI570" i="43"/>
  <c r="AM564" i="43"/>
  <c r="Y565" i="43"/>
  <c r="AB564" i="43"/>
  <c r="Z564" i="43"/>
  <c r="AP563" i="43"/>
  <c r="AN563" i="43"/>
  <c r="V571" i="43"/>
  <c r="AJ570" i="43"/>
  <c r="AE570" i="43"/>
  <c r="Q571" i="43"/>
  <c r="AD570" i="43"/>
  <c r="P571" i="43"/>
  <c r="R573" i="43"/>
  <c r="AF573" i="43" s="1"/>
  <c r="T573" i="43"/>
  <c r="AH573" i="43" s="1"/>
  <c r="X574" i="43"/>
  <c r="AL574" i="43" s="1"/>
  <c r="S573" i="43"/>
  <c r="AG573" i="43" s="1"/>
  <c r="AK568" i="43" l="1"/>
  <c r="AK569" i="43"/>
  <c r="W570" i="43"/>
  <c r="AK570" i="43" s="1"/>
  <c r="AM565" i="43"/>
  <c r="Y566" i="43"/>
  <c r="AB565" i="43"/>
  <c r="Z565" i="43"/>
  <c r="AP564" i="43"/>
  <c r="AN564" i="43"/>
  <c r="AJ571" i="43"/>
  <c r="V572" i="43"/>
  <c r="AI571" i="43"/>
  <c r="U572" i="43"/>
  <c r="AE571" i="43"/>
  <c r="Q572" i="43"/>
  <c r="AD571" i="43"/>
  <c r="P572" i="43"/>
  <c r="R574" i="43"/>
  <c r="AF574" i="43" s="1"/>
  <c r="S574" i="43"/>
  <c r="AG574" i="43" s="1"/>
  <c r="X575" i="43"/>
  <c r="AL575" i="43" s="1"/>
  <c r="T574" i="43"/>
  <c r="W571" i="43" l="1"/>
  <c r="W572" i="43" s="1"/>
  <c r="AJ572" i="43"/>
  <c r="V573" i="43"/>
  <c r="AI572" i="43"/>
  <c r="U573" i="43"/>
  <c r="AM566" i="43"/>
  <c r="Y567" i="43"/>
  <c r="Z566" i="43"/>
  <c r="AB566" i="43"/>
  <c r="AN565" i="43"/>
  <c r="AP565" i="43"/>
  <c r="AD572" i="43"/>
  <c r="P573" i="43"/>
  <c r="AE572" i="43"/>
  <c r="Q573" i="43"/>
  <c r="T575" i="43"/>
  <c r="AH575" i="43" s="1"/>
  <c r="AH574" i="43"/>
  <c r="S575" i="43"/>
  <c r="X576" i="43"/>
  <c r="AL576" i="43" s="1"/>
  <c r="R575" i="43"/>
  <c r="AK571" i="43" l="1"/>
  <c r="AK572" i="43"/>
  <c r="W573" i="43"/>
  <c r="AI573" i="43"/>
  <c r="U574" i="43"/>
  <c r="AM567" i="43"/>
  <c r="Y568" i="43"/>
  <c r="Z567" i="43"/>
  <c r="AB567" i="43"/>
  <c r="AJ573" i="43"/>
  <c r="V574" i="43"/>
  <c r="AP566" i="43"/>
  <c r="AN566" i="43"/>
  <c r="AE573" i="43"/>
  <c r="Q574" i="43"/>
  <c r="AD573" i="43"/>
  <c r="P574" i="43"/>
  <c r="S576" i="43"/>
  <c r="AG576" i="43" s="1"/>
  <c r="T576" i="43"/>
  <c r="AH576" i="43" s="1"/>
  <c r="X577" i="43"/>
  <c r="AL577" i="43" s="1"/>
  <c r="R576" i="43"/>
  <c r="AF576" i="43" s="1"/>
  <c r="AF575" i="43"/>
  <c r="AG575" i="43"/>
  <c r="AK573" i="43" l="1"/>
  <c r="W574" i="43"/>
  <c r="AK574" i="43" s="1"/>
  <c r="AJ574" i="43"/>
  <c r="V575" i="43"/>
  <c r="AM568" i="43"/>
  <c r="Y569" i="43"/>
  <c r="Z568" i="43"/>
  <c r="AB568" i="43"/>
  <c r="AP567" i="43"/>
  <c r="AN567" i="43"/>
  <c r="AI574" i="43"/>
  <c r="U575" i="43"/>
  <c r="AD574" i="43"/>
  <c r="P575" i="43"/>
  <c r="AE574" i="43"/>
  <c r="Q575" i="43"/>
  <c r="R577" i="43"/>
  <c r="T577" i="43"/>
  <c r="AH577" i="43" s="1"/>
  <c r="X578" i="43"/>
  <c r="S577" i="43"/>
  <c r="AG577" i="43" s="1"/>
  <c r="W575" i="43" l="1"/>
  <c r="W576" i="43" s="1"/>
  <c r="Y570" i="43"/>
  <c r="Z569" i="43"/>
  <c r="AB569" i="43"/>
  <c r="U576" i="43"/>
  <c r="AI575" i="43"/>
  <c r="AP568" i="43"/>
  <c r="AN568" i="43"/>
  <c r="AJ575" i="43"/>
  <c r="V576" i="43"/>
  <c r="AM569" i="43"/>
  <c r="AE575" i="43"/>
  <c r="Q576" i="43"/>
  <c r="AD575" i="43"/>
  <c r="P576" i="43"/>
  <c r="R578" i="43"/>
  <c r="AF577" i="43"/>
  <c r="X579" i="43"/>
  <c r="S578" i="43"/>
  <c r="AG578" i="43" s="1"/>
  <c r="AL578" i="43"/>
  <c r="T578" i="43"/>
  <c r="AH578" i="43" s="1"/>
  <c r="AK575" i="43" l="1"/>
  <c r="AK576" i="43"/>
  <c r="W577" i="43"/>
  <c r="W578" i="43" s="1"/>
  <c r="AK578" i="43" s="1"/>
  <c r="AI576" i="43"/>
  <c r="U577" i="43"/>
  <c r="AP569" i="43"/>
  <c r="AN569" i="43"/>
  <c r="AJ576" i="43"/>
  <c r="V577" i="43"/>
  <c r="AM570" i="43"/>
  <c r="Y571" i="43"/>
  <c r="AB570" i="43"/>
  <c r="Z570" i="43"/>
  <c r="AE576" i="43"/>
  <c r="Q577" i="43"/>
  <c r="AD576" i="43"/>
  <c r="P577" i="43"/>
  <c r="X580" i="43"/>
  <c r="AL580" i="43" s="1"/>
  <c r="T579" i="43"/>
  <c r="AH579" i="43" s="1"/>
  <c r="R579" i="43"/>
  <c r="S579" i="43"/>
  <c r="AG579" i="43" s="1"/>
  <c r="AL579" i="43"/>
  <c r="AF578" i="43"/>
  <c r="W579" i="43" l="1"/>
  <c r="AK579" i="43" s="1"/>
  <c r="AK577" i="43"/>
  <c r="AM571" i="43"/>
  <c r="Y572" i="43"/>
  <c r="AM572" i="43" s="1"/>
  <c r="AB571" i="43"/>
  <c r="Z571" i="43"/>
  <c r="AP570" i="43"/>
  <c r="AN570" i="43"/>
  <c r="AJ577" i="43"/>
  <c r="V578" i="43"/>
  <c r="U578" i="43"/>
  <c r="AI577" i="43"/>
  <c r="AD577" i="43"/>
  <c r="P578" i="43"/>
  <c r="AE577" i="43"/>
  <c r="Q578" i="43"/>
  <c r="R580" i="43"/>
  <c r="AF580" i="43" s="1"/>
  <c r="AF579" i="43"/>
  <c r="X581" i="43"/>
  <c r="AL581" i="43" s="1"/>
  <c r="S580" i="43"/>
  <c r="T580" i="43"/>
  <c r="AH580" i="43" s="1"/>
  <c r="W580" i="43" l="1"/>
  <c r="W581" i="43" s="1"/>
  <c r="AK581" i="43" s="1"/>
  <c r="AI578" i="43"/>
  <c r="U579" i="43"/>
  <c r="AP572" i="43"/>
  <c r="AN572" i="43"/>
  <c r="AJ578" i="43"/>
  <c r="V579" i="43"/>
  <c r="Y573" i="43"/>
  <c r="Z572" i="43"/>
  <c r="AB572" i="43"/>
  <c r="AN571" i="43"/>
  <c r="AP571" i="43"/>
  <c r="Q579" i="43"/>
  <c r="AE578" i="43"/>
  <c r="AD578" i="43"/>
  <c r="P579" i="43"/>
  <c r="S581" i="43"/>
  <c r="T581" i="43"/>
  <c r="AH581" i="43" s="1"/>
  <c r="X582" i="43"/>
  <c r="AL582" i="43" s="1"/>
  <c r="AG580" i="43"/>
  <c r="R581" i="43"/>
  <c r="AF581" i="43" s="1"/>
  <c r="AK580" i="43" l="1"/>
  <c r="AM573" i="43"/>
  <c r="Y574" i="43"/>
  <c r="AB573" i="43"/>
  <c r="Z573" i="43"/>
  <c r="AJ579" i="43"/>
  <c r="V580" i="43"/>
  <c r="AI579" i="43"/>
  <c r="U580" i="43"/>
  <c r="AE579" i="43"/>
  <c r="Q580" i="43"/>
  <c r="Q581" i="43" s="1"/>
  <c r="AE581" i="43" s="1"/>
  <c r="AD579" i="43"/>
  <c r="P580" i="43"/>
  <c r="R582" i="43"/>
  <c r="AF582" i="43" s="1"/>
  <c r="X583" i="43"/>
  <c r="AL583" i="43" s="1"/>
  <c r="T582" i="43"/>
  <c r="AH582" i="43" s="1"/>
  <c r="S582" i="43"/>
  <c r="AG582" i="43" s="1"/>
  <c r="W582" i="43"/>
  <c r="AK582" i="43" s="1"/>
  <c r="AG581" i="43"/>
  <c r="AJ580" i="43" l="1"/>
  <c r="V581" i="43"/>
  <c r="AM574" i="43"/>
  <c r="Y575" i="43"/>
  <c r="Z574" i="43"/>
  <c r="AB574" i="43"/>
  <c r="AN573" i="43"/>
  <c r="AP573" i="43"/>
  <c r="U581" i="43"/>
  <c r="AI580" i="43"/>
  <c r="Q582" i="43"/>
  <c r="AE582" i="43" s="1"/>
  <c r="AE580" i="43"/>
  <c r="AD580" i="43"/>
  <c r="P581" i="43"/>
  <c r="W583" i="43"/>
  <c r="AK583" i="43" s="1"/>
  <c r="T583" i="43"/>
  <c r="R583" i="43"/>
  <c r="S583" i="43"/>
  <c r="AG583" i="43" s="1"/>
  <c r="X584" i="43"/>
  <c r="AL584" i="43" s="1"/>
  <c r="AM575" i="43" l="1"/>
  <c r="Y576" i="43"/>
  <c r="Z575" i="43"/>
  <c r="AB575" i="43"/>
  <c r="AN574" i="43"/>
  <c r="AP574" i="43"/>
  <c r="AJ581" i="43"/>
  <c r="V582" i="43"/>
  <c r="AI581" i="43"/>
  <c r="U582" i="43"/>
  <c r="Q583" i="43"/>
  <c r="AE583" i="43" s="1"/>
  <c r="AD581" i="43"/>
  <c r="P582" i="43"/>
  <c r="T584" i="43"/>
  <c r="X585" i="43"/>
  <c r="AL585" i="43" s="1"/>
  <c r="S584" i="43"/>
  <c r="AG584" i="43" s="1"/>
  <c r="AH583" i="43"/>
  <c r="R584" i="43"/>
  <c r="Q584" i="43"/>
  <c r="AE584" i="43" s="1"/>
  <c r="AF583" i="43"/>
  <c r="W584" i="43"/>
  <c r="AK584" i="43" s="1"/>
  <c r="AI582" i="43" l="1"/>
  <c r="U583" i="43"/>
  <c r="AM576" i="43"/>
  <c r="Y577" i="43"/>
  <c r="AB576" i="43"/>
  <c r="Z576" i="43"/>
  <c r="AJ582" i="43"/>
  <c r="V583" i="43"/>
  <c r="AN575" i="43"/>
  <c r="AP575" i="43"/>
  <c r="AD582" i="43"/>
  <c r="P583" i="43"/>
  <c r="R585" i="43"/>
  <c r="AF584" i="43"/>
  <c r="X586" i="43"/>
  <c r="AL586" i="43" s="1"/>
  <c r="S585" i="43"/>
  <c r="T585" i="43"/>
  <c r="AH585" i="43" s="1"/>
  <c r="W585" i="43"/>
  <c r="Q585" i="43"/>
  <c r="AE585" i="43" s="1"/>
  <c r="AH584" i="43"/>
  <c r="AJ583" i="43" l="1"/>
  <c r="V584" i="43"/>
  <c r="AM577" i="43"/>
  <c r="Y578" i="43"/>
  <c r="Z577" i="43"/>
  <c r="AB577" i="43"/>
  <c r="AP576" i="43"/>
  <c r="AN576" i="43"/>
  <c r="AI583" i="43"/>
  <c r="U584" i="43"/>
  <c r="AD583" i="43"/>
  <c r="P584" i="43"/>
  <c r="X587" i="43"/>
  <c r="AL587" i="43" s="1"/>
  <c r="R586" i="43"/>
  <c r="W586" i="43"/>
  <c r="S586" i="43"/>
  <c r="AG586" i="43" s="1"/>
  <c r="T586" i="43"/>
  <c r="AH586" i="43" s="1"/>
  <c r="Q586" i="43"/>
  <c r="AE586" i="43" s="1"/>
  <c r="AK585" i="43"/>
  <c r="AG585" i="43"/>
  <c r="AF585" i="43"/>
  <c r="AM578" i="43" l="1"/>
  <c r="Y579" i="43"/>
  <c r="Z578" i="43"/>
  <c r="AB578" i="43"/>
  <c r="AN577" i="43"/>
  <c r="AP577" i="43"/>
  <c r="AI584" i="43"/>
  <c r="U585" i="43"/>
  <c r="AJ584" i="43"/>
  <c r="V585" i="43"/>
  <c r="AD584" i="43"/>
  <c r="P585" i="43"/>
  <c r="W587" i="43"/>
  <c r="Q587" i="43"/>
  <c r="AE587" i="43" s="1"/>
  <c r="R587" i="43"/>
  <c r="T587" i="43"/>
  <c r="AH587" i="43" s="1"/>
  <c r="AK586" i="43"/>
  <c r="X588" i="43"/>
  <c r="S587" i="43"/>
  <c r="AG587" i="43" s="1"/>
  <c r="AF586" i="43"/>
  <c r="AI585" i="43" l="1"/>
  <c r="U586" i="43"/>
  <c r="AJ585" i="43"/>
  <c r="V586" i="43"/>
  <c r="AM579" i="43"/>
  <c r="Y580" i="43"/>
  <c r="Z579" i="43"/>
  <c r="AB579" i="43"/>
  <c r="AP578" i="43"/>
  <c r="AN578" i="43"/>
  <c r="AD585" i="43"/>
  <c r="P586" i="43"/>
  <c r="R588" i="43"/>
  <c r="AF588" i="43" s="1"/>
  <c r="X589" i="43"/>
  <c r="AL589" i="43" s="1"/>
  <c r="S588" i="43"/>
  <c r="AG588" i="43" s="1"/>
  <c r="AL588" i="43"/>
  <c r="T588" i="43"/>
  <c r="AH588" i="43" s="1"/>
  <c r="AF587" i="43"/>
  <c r="Q588" i="43"/>
  <c r="AE588" i="43" s="1"/>
  <c r="W588" i="43"/>
  <c r="AK587" i="43"/>
  <c r="AJ586" i="43" l="1"/>
  <c r="V587" i="43"/>
  <c r="AM580" i="43"/>
  <c r="Y581" i="43"/>
  <c r="Z580" i="43"/>
  <c r="AB580" i="43"/>
  <c r="U587" i="43"/>
  <c r="AI586" i="43"/>
  <c r="AP579" i="43"/>
  <c r="AN579" i="43"/>
  <c r="AD586" i="43"/>
  <c r="P587" i="43"/>
  <c r="S589" i="43"/>
  <c r="R589" i="43"/>
  <c r="W589" i="43"/>
  <c r="AK588" i="43"/>
  <c r="T589" i="43"/>
  <c r="Q589" i="43"/>
  <c r="AE589" i="43" s="1"/>
  <c r="X590" i="43"/>
  <c r="AL590" i="43" s="1"/>
  <c r="AM581" i="43" l="1"/>
  <c r="Y582" i="43"/>
  <c r="Z581" i="43"/>
  <c r="AB581" i="43"/>
  <c r="U588" i="43"/>
  <c r="AI587" i="43"/>
  <c r="AP580" i="43"/>
  <c r="AN580" i="43"/>
  <c r="AJ587" i="43"/>
  <c r="V588" i="43"/>
  <c r="AD587" i="43"/>
  <c r="P588" i="43"/>
  <c r="T590" i="43"/>
  <c r="R590" i="43"/>
  <c r="AF589" i="43"/>
  <c r="W590" i="43"/>
  <c r="AK590" i="43" s="1"/>
  <c r="S590" i="43"/>
  <c r="X591" i="43"/>
  <c r="Q590" i="43"/>
  <c r="AE590" i="43" s="1"/>
  <c r="AH589" i="43"/>
  <c r="AK589" i="43"/>
  <c r="AG589" i="43"/>
  <c r="AJ588" i="43" l="1"/>
  <c r="V589" i="43"/>
  <c r="AM582" i="43"/>
  <c r="Y583" i="43"/>
  <c r="Z582" i="43"/>
  <c r="AB582" i="43"/>
  <c r="U589" i="43"/>
  <c r="AI588" i="43"/>
  <c r="AN581" i="43"/>
  <c r="AP581" i="43"/>
  <c r="AD588" i="43"/>
  <c r="P589" i="43"/>
  <c r="X592" i="43"/>
  <c r="AL592" i="43" s="1"/>
  <c r="S591" i="43"/>
  <c r="AG591" i="43" s="1"/>
  <c r="R591" i="43"/>
  <c r="AF591" i="43" s="1"/>
  <c r="AF590" i="43"/>
  <c r="Q591" i="43"/>
  <c r="W591" i="43"/>
  <c r="T591" i="43"/>
  <c r="AH591" i="43" s="1"/>
  <c r="AL591" i="43"/>
  <c r="AG590" i="43"/>
  <c r="AH590" i="43"/>
  <c r="AM583" i="43" l="1"/>
  <c r="Y584" i="43"/>
  <c r="Z583" i="43"/>
  <c r="AB583" i="43"/>
  <c r="AI589" i="43"/>
  <c r="U590" i="43"/>
  <c r="AN582" i="43"/>
  <c r="AP582" i="43"/>
  <c r="AJ589" i="43"/>
  <c r="V590" i="43"/>
  <c r="AD589" i="43"/>
  <c r="P590" i="43"/>
  <c r="W592" i="43"/>
  <c r="Q592" i="43"/>
  <c r="R592" i="43"/>
  <c r="X593" i="43"/>
  <c r="AL593" i="43" s="1"/>
  <c r="AK591" i="43"/>
  <c r="T592" i="43"/>
  <c r="AH592" i="43" s="1"/>
  <c r="AE591" i="43"/>
  <c r="S592" i="43"/>
  <c r="AG592" i="43" s="1"/>
  <c r="V591" i="43" l="1"/>
  <c r="AJ590" i="43"/>
  <c r="U591" i="43"/>
  <c r="AI590" i="43"/>
  <c r="AM584" i="43"/>
  <c r="Y585" i="43"/>
  <c r="AB584" i="43"/>
  <c r="Z584" i="43"/>
  <c r="AP583" i="43"/>
  <c r="AN583" i="43"/>
  <c r="P591" i="43"/>
  <c r="AD590" i="43"/>
  <c r="Q593" i="43"/>
  <c r="AE593" i="43" s="1"/>
  <c r="X594" i="43"/>
  <c r="AL594" i="43" s="1"/>
  <c r="AE592" i="43"/>
  <c r="S593" i="43"/>
  <c r="AG593" i="43" s="1"/>
  <c r="T593" i="43"/>
  <c r="AH593" i="43" s="1"/>
  <c r="R593" i="43"/>
  <c r="AF593" i="43" s="1"/>
  <c r="W593" i="43"/>
  <c r="AK593" i="43" s="1"/>
  <c r="AF592" i="43"/>
  <c r="AK592" i="43"/>
  <c r="AI591" i="43" l="1"/>
  <c r="U592" i="43"/>
  <c r="AM585" i="43"/>
  <c r="Y586" i="43"/>
  <c r="AB585" i="43"/>
  <c r="Z585" i="43"/>
  <c r="AN584" i="43"/>
  <c r="AP584" i="43"/>
  <c r="V592" i="43"/>
  <c r="AJ591" i="43"/>
  <c r="AD591" i="43"/>
  <c r="P592" i="43"/>
  <c r="X595" i="43"/>
  <c r="AL595" i="43" s="1"/>
  <c r="R594" i="43"/>
  <c r="AF594" i="43" s="1"/>
  <c r="S594" i="43"/>
  <c r="T594" i="43"/>
  <c r="W594" i="43"/>
  <c r="Q594" i="43"/>
  <c r="AM586" i="43" l="1"/>
  <c r="Y587" i="43"/>
  <c r="AB586" i="43"/>
  <c r="Z586" i="43"/>
  <c r="AP585" i="43"/>
  <c r="AN585" i="43"/>
  <c r="U593" i="43"/>
  <c r="AI592" i="43"/>
  <c r="AJ592" i="43"/>
  <c r="V593" i="43"/>
  <c r="AD592" i="43"/>
  <c r="P593" i="43"/>
  <c r="Q595" i="43"/>
  <c r="AE595" i="43" s="1"/>
  <c r="W595" i="43"/>
  <c r="AK595" i="43" s="1"/>
  <c r="S595" i="43"/>
  <c r="AG595" i="43" s="1"/>
  <c r="AK594" i="43"/>
  <c r="AG594" i="43"/>
  <c r="T595" i="43"/>
  <c r="AH595" i="43" s="1"/>
  <c r="AE594" i="43"/>
  <c r="AH594" i="43"/>
  <c r="R595" i="43"/>
  <c r="AF595" i="43" s="1"/>
  <c r="X596" i="43"/>
  <c r="AL596" i="43" s="1"/>
  <c r="AI593" i="43" l="1"/>
  <c r="U594" i="43"/>
  <c r="V594" i="43"/>
  <c r="AJ593" i="43"/>
  <c r="AM587" i="43"/>
  <c r="Y588" i="43"/>
  <c r="Z587" i="43"/>
  <c r="AB587" i="43"/>
  <c r="AP586" i="43"/>
  <c r="AN586" i="43"/>
  <c r="P594" i="43"/>
  <c r="AD593" i="43"/>
  <c r="W596" i="43"/>
  <c r="AK596" i="43" s="1"/>
  <c r="X597" i="43"/>
  <c r="AL597" i="43" s="1"/>
  <c r="R596" i="43"/>
  <c r="AF596" i="43" s="1"/>
  <c r="T596" i="43"/>
  <c r="S596" i="43"/>
  <c r="AG596" i="43" s="1"/>
  <c r="Q596" i="43"/>
  <c r="AE596" i="43" s="1"/>
  <c r="AJ594" i="43" l="1"/>
  <c r="V595" i="43"/>
  <c r="AM588" i="43"/>
  <c r="Y589" i="43"/>
  <c r="Z588" i="43"/>
  <c r="AB588" i="43"/>
  <c r="AI594" i="43"/>
  <c r="U595" i="43"/>
  <c r="AP587" i="43"/>
  <c r="AN587" i="43"/>
  <c r="AD594" i="43"/>
  <c r="P595" i="43"/>
  <c r="T597" i="43"/>
  <c r="AH597" i="43" s="1"/>
  <c r="W597" i="43"/>
  <c r="AK597" i="43" s="1"/>
  <c r="R597" i="43"/>
  <c r="AF597" i="43" s="1"/>
  <c r="Q597" i="43"/>
  <c r="AE597" i="43" s="1"/>
  <c r="S597" i="43"/>
  <c r="AH596" i="43"/>
  <c r="X598" i="43"/>
  <c r="AL598" i="43" s="1"/>
  <c r="AI595" i="43" l="1"/>
  <c r="U596" i="43"/>
  <c r="AM589" i="43"/>
  <c r="Y590" i="43"/>
  <c r="AB589" i="43"/>
  <c r="Z589" i="43"/>
  <c r="AP588" i="43"/>
  <c r="AN588" i="43"/>
  <c r="AJ595" i="43"/>
  <c r="V596" i="43"/>
  <c r="AD595" i="43"/>
  <c r="P596" i="43"/>
  <c r="S598" i="43"/>
  <c r="AG597" i="43"/>
  <c r="X599" i="43"/>
  <c r="AL599" i="43" s="1"/>
  <c r="Q598" i="43"/>
  <c r="AE598" i="43" s="1"/>
  <c r="R598" i="43"/>
  <c r="W598" i="43"/>
  <c r="AK598" i="43" s="1"/>
  <c r="T598" i="43"/>
  <c r="AH598" i="43" s="1"/>
  <c r="AM590" i="43" l="1"/>
  <c r="Y591" i="43"/>
  <c r="Z590" i="43"/>
  <c r="AB590" i="43"/>
  <c r="AP589" i="43"/>
  <c r="AN589" i="43"/>
  <c r="AJ596" i="43"/>
  <c r="V597" i="43"/>
  <c r="AI596" i="43"/>
  <c r="U597" i="43"/>
  <c r="AD596" i="43"/>
  <c r="P597" i="43"/>
  <c r="T599" i="43"/>
  <c r="AH599" i="43" s="1"/>
  <c r="R599" i="43"/>
  <c r="S599" i="43"/>
  <c r="AG599" i="43" s="1"/>
  <c r="AG598" i="43"/>
  <c r="W599" i="43"/>
  <c r="Q599" i="43"/>
  <c r="X600" i="43"/>
  <c r="AL600" i="43" s="1"/>
  <c r="AF598" i="43"/>
  <c r="V598" i="43" l="1"/>
  <c r="AJ597" i="43"/>
  <c r="AI597" i="43"/>
  <c r="U598" i="43"/>
  <c r="AM591" i="43"/>
  <c r="Y592" i="43"/>
  <c r="AB591" i="43"/>
  <c r="Z591" i="43"/>
  <c r="AP590" i="43"/>
  <c r="AN590" i="43"/>
  <c r="P598" i="43"/>
  <c r="AD597" i="43"/>
  <c r="Q600" i="43"/>
  <c r="AE600" i="43" s="1"/>
  <c r="R600" i="43"/>
  <c r="AF600" i="43" s="1"/>
  <c r="W600" i="43"/>
  <c r="AK600" i="43" s="1"/>
  <c r="AF599" i="43"/>
  <c r="T600" i="43"/>
  <c r="AH600" i="43" s="1"/>
  <c r="X601" i="43"/>
  <c r="AK599" i="43"/>
  <c r="AE599" i="43"/>
  <c r="S600" i="43"/>
  <c r="U599" i="43" l="1"/>
  <c r="AI598" i="43"/>
  <c r="AM592" i="43"/>
  <c r="Y593" i="43"/>
  <c r="AB592" i="43"/>
  <c r="Z592" i="43"/>
  <c r="AP591" i="43"/>
  <c r="AN591" i="43"/>
  <c r="AJ598" i="43"/>
  <c r="V599" i="43"/>
  <c r="AD598" i="43"/>
  <c r="P599" i="43"/>
  <c r="R601" i="43"/>
  <c r="Q601" i="43"/>
  <c r="AE601" i="43" s="1"/>
  <c r="S601" i="43"/>
  <c r="X602" i="43"/>
  <c r="AL602" i="43" s="1"/>
  <c r="AG600" i="43"/>
  <c r="AL601" i="43"/>
  <c r="T601" i="43"/>
  <c r="AH601" i="43" s="1"/>
  <c r="W601" i="43"/>
  <c r="AK601" i="43" s="1"/>
  <c r="AM593" i="43" l="1"/>
  <c r="Y594" i="43"/>
  <c r="AM594" i="43" s="1"/>
  <c r="Z593" i="43"/>
  <c r="AB593" i="43"/>
  <c r="AP592" i="43"/>
  <c r="AN592" i="43"/>
  <c r="AJ599" i="43"/>
  <c r="V600" i="43"/>
  <c r="AI599" i="43"/>
  <c r="U600" i="43"/>
  <c r="P600" i="43"/>
  <c r="AD599" i="43"/>
  <c r="S602" i="43"/>
  <c r="AG602" i="43" s="1"/>
  <c r="R602" i="43"/>
  <c r="AF602" i="43" s="1"/>
  <c r="T602" i="43"/>
  <c r="AH602" i="43" s="1"/>
  <c r="X603" i="43"/>
  <c r="Q602" i="43"/>
  <c r="AE602" i="43" s="1"/>
  <c r="W602" i="43"/>
  <c r="AK602" i="43" s="1"/>
  <c r="AG601" i="43"/>
  <c r="AF601" i="43"/>
  <c r="U601" i="43" l="1"/>
  <c r="AI600" i="43"/>
  <c r="AP594" i="43"/>
  <c r="AN594" i="43"/>
  <c r="Y595" i="43"/>
  <c r="Z594" i="43"/>
  <c r="AB594" i="43"/>
  <c r="V601" i="43"/>
  <c r="AJ600" i="43"/>
  <c r="AP593" i="43"/>
  <c r="AN593" i="43"/>
  <c r="AD600" i="43"/>
  <c r="P601" i="43"/>
  <c r="X604" i="43"/>
  <c r="R603" i="43"/>
  <c r="AF603" i="43" s="1"/>
  <c r="W603" i="43"/>
  <c r="T603" i="43"/>
  <c r="AH603" i="43" s="1"/>
  <c r="Q603" i="43"/>
  <c r="AL603" i="43"/>
  <c r="S603" i="43"/>
  <c r="AJ601" i="43" l="1"/>
  <c r="V602" i="43"/>
  <c r="AM595" i="43"/>
  <c r="Y596" i="43"/>
  <c r="AB595" i="43"/>
  <c r="Z595" i="43"/>
  <c r="AI601" i="43"/>
  <c r="U602" i="43"/>
  <c r="P602" i="43"/>
  <c r="AD601" i="43"/>
  <c r="Q604" i="43"/>
  <c r="AE604" i="43" s="1"/>
  <c r="W604" i="43"/>
  <c r="AE603" i="43"/>
  <c r="AK603" i="43"/>
  <c r="X605" i="43"/>
  <c r="AL605" i="43" s="1"/>
  <c r="S604" i="43"/>
  <c r="AG603" i="43"/>
  <c r="T604" i="43"/>
  <c r="R604" i="43"/>
  <c r="AL604" i="43"/>
  <c r="AI602" i="43" l="1"/>
  <c r="U603" i="43"/>
  <c r="AM596" i="43"/>
  <c r="Y597" i="43"/>
  <c r="Z596" i="43"/>
  <c r="AB596" i="43"/>
  <c r="AP595" i="43"/>
  <c r="AN595" i="43"/>
  <c r="AJ602" i="43"/>
  <c r="V603" i="43"/>
  <c r="AD602" i="43"/>
  <c r="P603" i="43"/>
  <c r="S605" i="43"/>
  <c r="W605" i="43"/>
  <c r="AK605" i="43" s="1"/>
  <c r="R605" i="43"/>
  <c r="AF604" i="43"/>
  <c r="AK604" i="43"/>
  <c r="X606" i="43"/>
  <c r="T605" i="43"/>
  <c r="AH605" i="43" s="1"/>
  <c r="AH604" i="43"/>
  <c r="AG604" i="43"/>
  <c r="Q605" i="43"/>
  <c r="AE605" i="43" s="1"/>
  <c r="AM597" i="43" l="1"/>
  <c r="Y598" i="43"/>
  <c r="AM598" i="43" s="1"/>
  <c r="Z597" i="43"/>
  <c r="AB597" i="43"/>
  <c r="AP596" i="43"/>
  <c r="AN596" i="43"/>
  <c r="V604" i="43"/>
  <c r="AJ603" i="43"/>
  <c r="AI603" i="43"/>
  <c r="U604" i="43"/>
  <c r="AD603" i="43"/>
  <c r="P604" i="43"/>
  <c r="X607" i="43"/>
  <c r="AL607" i="43" s="1"/>
  <c r="W606" i="43"/>
  <c r="AK606" i="43" s="1"/>
  <c r="T606" i="43"/>
  <c r="AH606" i="43" s="1"/>
  <c r="R606" i="43"/>
  <c r="AF606" i="43" s="1"/>
  <c r="S606" i="43"/>
  <c r="Q606" i="43"/>
  <c r="AL606" i="43"/>
  <c r="AF605" i="43"/>
  <c r="AG605" i="43"/>
  <c r="AJ604" i="43" l="1"/>
  <c r="V605" i="43"/>
  <c r="AI604" i="43"/>
  <c r="U605" i="43"/>
  <c r="AN598" i="43"/>
  <c r="AP598" i="43"/>
  <c r="Y599" i="43"/>
  <c r="Z598" i="43"/>
  <c r="AB598" i="43"/>
  <c r="AP597" i="43"/>
  <c r="AN597" i="43"/>
  <c r="P605" i="43"/>
  <c r="AD604" i="43"/>
  <c r="S607" i="43"/>
  <c r="AG607" i="43" s="1"/>
  <c r="AG606" i="43"/>
  <c r="X608" i="43"/>
  <c r="Q607" i="43"/>
  <c r="AE607" i="43" s="1"/>
  <c r="AE606" i="43"/>
  <c r="R607" i="43"/>
  <c r="T607" i="43"/>
  <c r="W607" i="43"/>
  <c r="V606" i="43" l="1"/>
  <c r="AJ605" i="43"/>
  <c r="AI605" i="43"/>
  <c r="U606" i="43"/>
  <c r="AM599" i="43"/>
  <c r="Y600" i="43"/>
  <c r="AM600" i="43" s="1"/>
  <c r="Z599" i="43"/>
  <c r="AB599" i="43"/>
  <c r="AD605" i="43"/>
  <c r="P606" i="43"/>
  <c r="R608" i="43"/>
  <c r="AF608" i="43" s="1"/>
  <c r="T608" i="43"/>
  <c r="AH608" i="43" s="1"/>
  <c r="AH607" i="43"/>
  <c r="X609" i="43"/>
  <c r="W608" i="43"/>
  <c r="AK607" i="43"/>
  <c r="AF607" i="43"/>
  <c r="Q608" i="43"/>
  <c r="AE608" i="43" s="1"/>
  <c r="AL608" i="43"/>
  <c r="S608" i="43"/>
  <c r="AG608" i="43" s="1"/>
  <c r="AP600" i="43" l="1"/>
  <c r="AN600" i="43"/>
  <c r="Y601" i="43"/>
  <c r="Z600" i="43"/>
  <c r="AB600" i="43"/>
  <c r="AI606" i="43"/>
  <c r="U607" i="43"/>
  <c r="AN599" i="43"/>
  <c r="AP599" i="43"/>
  <c r="AJ606" i="43"/>
  <c r="V607" i="43"/>
  <c r="AD606" i="43"/>
  <c r="P607" i="43"/>
  <c r="W609" i="43"/>
  <c r="AK608" i="43"/>
  <c r="X610" i="43"/>
  <c r="AL610" i="43" s="1"/>
  <c r="S609" i="43"/>
  <c r="Q609" i="43"/>
  <c r="AL609" i="43"/>
  <c r="T609" i="43"/>
  <c r="R609" i="43"/>
  <c r="AF609" i="43" s="1"/>
  <c r="AJ607" i="43" l="1"/>
  <c r="V608" i="43"/>
  <c r="AI607" i="43"/>
  <c r="U608" i="43"/>
  <c r="AM601" i="43"/>
  <c r="Y602" i="43"/>
  <c r="AB601" i="43"/>
  <c r="Z601" i="43"/>
  <c r="AD607" i="43"/>
  <c r="P608" i="43"/>
  <c r="T610" i="43"/>
  <c r="AH610" i="43" s="1"/>
  <c r="Q610" i="43"/>
  <c r="AE610" i="43" s="1"/>
  <c r="AH609" i="43"/>
  <c r="AE609" i="43"/>
  <c r="S610" i="43"/>
  <c r="AG610" i="43" s="1"/>
  <c r="X611" i="43"/>
  <c r="AL611" i="43" s="1"/>
  <c r="W610" i="43"/>
  <c r="AK610" i="43" s="1"/>
  <c r="AK609" i="43"/>
  <c r="R610" i="43"/>
  <c r="AF610" i="43" s="1"/>
  <c r="AG609" i="43"/>
  <c r="AI608" i="43" l="1"/>
  <c r="U609" i="43"/>
  <c r="U610" i="43" s="1"/>
  <c r="AI610" i="43" s="1"/>
  <c r="AM602" i="43"/>
  <c r="Y603" i="43"/>
  <c r="AB602" i="43"/>
  <c r="Z602" i="43"/>
  <c r="AJ608" i="43"/>
  <c r="V609" i="43"/>
  <c r="AN601" i="43"/>
  <c r="AP601" i="43"/>
  <c r="AD608" i="43"/>
  <c r="P609" i="43"/>
  <c r="S611" i="43"/>
  <c r="AG611" i="43" s="1"/>
  <c r="R611" i="43"/>
  <c r="AF611" i="43" s="1"/>
  <c r="W611" i="43"/>
  <c r="Q611" i="43"/>
  <c r="AE611" i="43" s="1"/>
  <c r="U611" i="43"/>
  <c r="AI611" i="43" s="1"/>
  <c r="X612" i="43"/>
  <c r="AL612" i="43" s="1"/>
  <c r="T611" i="43"/>
  <c r="AH611" i="43" s="1"/>
  <c r="AI609" i="43" l="1"/>
  <c r="AP602" i="43"/>
  <c r="AN602" i="43"/>
  <c r="Y604" i="43"/>
  <c r="Z603" i="43"/>
  <c r="AB603" i="43"/>
  <c r="AJ609" i="43"/>
  <c r="V610" i="43"/>
  <c r="AM603" i="43"/>
  <c r="AD609" i="43"/>
  <c r="P610" i="43"/>
  <c r="T612" i="43"/>
  <c r="AH612" i="43" s="1"/>
  <c r="X613" i="43"/>
  <c r="AL613" i="43" s="1"/>
  <c r="U612" i="43"/>
  <c r="AI612" i="43" s="1"/>
  <c r="Q612" i="43"/>
  <c r="AE612" i="43" s="1"/>
  <c r="R612" i="43"/>
  <c r="AF612" i="43" s="1"/>
  <c r="W612" i="43"/>
  <c r="AK611" i="43"/>
  <c r="S612" i="43"/>
  <c r="AG612" i="43" s="1"/>
  <c r="AN603" i="43" l="1"/>
  <c r="AP603" i="43"/>
  <c r="AJ610" i="43"/>
  <c r="V611" i="43"/>
  <c r="AM604" i="43"/>
  <c r="Y605" i="43"/>
  <c r="Z604" i="43"/>
  <c r="AB604" i="43"/>
  <c r="AD610" i="43"/>
  <c r="P611" i="43"/>
  <c r="S613" i="43"/>
  <c r="AG613" i="43" s="1"/>
  <c r="W613" i="43"/>
  <c r="AK613" i="43" s="1"/>
  <c r="Q613" i="43"/>
  <c r="AE613" i="43" s="1"/>
  <c r="X614" i="43"/>
  <c r="AL614" i="43" s="1"/>
  <c r="AK612" i="43"/>
  <c r="U613" i="43"/>
  <c r="T613" i="43"/>
  <c r="AH613" i="43" s="1"/>
  <c r="R613" i="43"/>
  <c r="AM605" i="43" l="1"/>
  <c r="Y606" i="43"/>
  <c r="AM606" i="43" s="1"/>
  <c r="Z605" i="43"/>
  <c r="AB605" i="43"/>
  <c r="AJ611" i="43"/>
  <c r="V612" i="43"/>
  <c r="V613" i="43" s="1"/>
  <c r="AJ613" i="43" s="1"/>
  <c r="AN604" i="43"/>
  <c r="AP604" i="43"/>
  <c r="AD611" i="43"/>
  <c r="P612" i="43"/>
  <c r="U614" i="43"/>
  <c r="AI614" i="43" s="1"/>
  <c r="R614" i="43"/>
  <c r="Q614" i="43"/>
  <c r="W614" i="43"/>
  <c r="AK614" i="43" s="1"/>
  <c r="T614" i="43"/>
  <c r="AF613" i="43"/>
  <c r="AI613" i="43"/>
  <c r="X615" i="43"/>
  <c r="AL615" i="43" s="1"/>
  <c r="S614" i="43"/>
  <c r="AJ612" i="43" l="1"/>
  <c r="AP606" i="43"/>
  <c r="AN606" i="43"/>
  <c r="Y607" i="43"/>
  <c r="AB606" i="43"/>
  <c r="Z606" i="43"/>
  <c r="V614" i="43"/>
  <c r="AJ614" i="43" s="1"/>
  <c r="AN605" i="43"/>
  <c r="AP605" i="43"/>
  <c r="P613" i="43"/>
  <c r="AD612" i="43"/>
  <c r="Q615" i="43"/>
  <c r="AE615" i="43" s="1"/>
  <c r="S615" i="43"/>
  <c r="AG615" i="43" s="1"/>
  <c r="X616" i="43"/>
  <c r="AE614" i="43"/>
  <c r="AG614" i="43"/>
  <c r="T615" i="43"/>
  <c r="AH615" i="43" s="1"/>
  <c r="R615" i="43"/>
  <c r="AH614" i="43"/>
  <c r="W615" i="43"/>
  <c r="AF614" i="43"/>
  <c r="U615" i="43"/>
  <c r="AI615" i="43" s="1"/>
  <c r="V615" i="43" l="1"/>
  <c r="AJ615" i="43" s="1"/>
  <c r="AM607" i="43"/>
  <c r="Y608" i="43"/>
  <c r="AB607" i="43"/>
  <c r="Z607" i="43"/>
  <c r="AD613" i="43"/>
  <c r="P614" i="43"/>
  <c r="W616" i="43"/>
  <c r="AK616" i="43" s="1"/>
  <c r="R616" i="43"/>
  <c r="AF616" i="43" s="1"/>
  <c r="X617" i="43"/>
  <c r="AL617" i="43" s="1"/>
  <c r="U616" i="43"/>
  <c r="AI616" i="43" s="1"/>
  <c r="AF615" i="43"/>
  <c r="AL616" i="43"/>
  <c r="Q616" i="43"/>
  <c r="AE616" i="43" s="1"/>
  <c r="V616" i="43"/>
  <c r="AJ616" i="43" s="1"/>
  <c r="AK615" i="43"/>
  <c r="T616" i="43"/>
  <c r="S616" i="43"/>
  <c r="AG616" i="43" s="1"/>
  <c r="AM608" i="43" l="1"/>
  <c r="Y609" i="43"/>
  <c r="Z608" i="43"/>
  <c r="AB608" i="43"/>
  <c r="AP607" i="43"/>
  <c r="AN607" i="43"/>
  <c r="AD614" i="43"/>
  <c r="P615" i="43"/>
  <c r="V617" i="43"/>
  <c r="X618" i="43"/>
  <c r="AL618" i="43" s="1"/>
  <c r="W617" i="43"/>
  <c r="AK617" i="43" s="1"/>
  <c r="T617" i="43"/>
  <c r="R617" i="43"/>
  <c r="S617" i="43"/>
  <c r="AG617" i="43" s="1"/>
  <c r="AH616" i="43"/>
  <c r="Q617" i="43"/>
  <c r="AE617" i="43" s="1"/>
  <c r="U617" i="43"/>
  <c r="AI617" i="43" s="1"/>
  <c r="AM609" i="43" l="1"/>
  <c r="Y610" i="43"/>
  <c r="AB609" i="43"/>
  <c r="Z609" i="43"/>
  <c r="AP608" i="43"/>
  <c r="AN608" i="43"/>
  <c r="AD615" i="43"/>
  <c r="P616" i="43"/>
  <c r="R618" i="43"/>
  <c r="AF618" i="43" s="1"/>
  <c r="T618" i="43"/>
  <c r="U618" i="43"/>
  <c r="AI618" i="43" s="1"/>
  <c r="AH617" i="43"/>
  <c r="X619" i="43"/>
  <c r="S618" i="43"/>
  <c r="AG618" i="43" s="1"/>
  <c r="V618" i="43"/>
  <c r="Q618" i="43"/>
  <c r="AE618" i="43" s="1"/>
  <c r="AF617" i="43"/>
  <c r="W618" i="43"/>
  <c r="AJ617" i="43"/>
  <c r="AM610" i="43" l="1"/>
  <c r="Y611" i="43"/>
  <c r="AM611" i="43" s="1"/>
  <c r="Z610" i="43"/>
  <c r="AB610" i="43"/>
  <c r="AP609" i="43"/>
  <c r="AN609" i="43"/>
  <c r="P617" i="43"/>
  <c r="AD616" i="43"/>
  <c r="W619" i="43"/>
  <c r="V619" i="43"/>
  <c r="AJ619" i="43" s="1"/>
  <c r="X620" i="43"/>
  <c r="T619" i="43"/>
  <c r="AH619" i="43" s="1"/>
  <c r="AH618" i="43"/>
  <c r="S619" i="43"/>
  <c r="AK618" i="43"/>
  <c r="Q619" i="43"/>
  <c r="AE619" i="43" s="1"/>
  <c r="AJ618" i="43"/>
  <c r="AL619" i="43"/>
  <c r="U619" i="43"/>
  <c r="R619" i="43"/>
  <c r="AF619" i="43" s="1"/>
  <c r="AP611" i="43" l="1"/>
  <c r="AN611" i="43"/>
  <c r="Y612" i="43"/>
  <c r="AB611" i="43"/>
  <c r="Z611" i="43"/>
  <c r="AP610" i="43"/>
  <c r="AN610" i="43"/>
  <c r="AD617" i="43"/>
  <c r="P618" i="43"/>
  <c r="S620" i="43"/>
  <c r="AG620" i="43" s="1"/>
  <c r="X621" i="43"/>
  <c r="AL621" i="43" s="1"/>
  <c r="AL620" i="43"/>
  <c r="V620" i="43"/>
  <c r="U620" i="43"/>
  <c r="AI620" i="43" s="1"/>
  <c r="W620" i="43"/>
  <c r="AK620" i="43" s="1"/>
  <c r="R620" i="43"/>
  <c r="AI619" i="43"/>
  <c r="Q620" i="43"/>
  <c r="AE620" i="43" s="1"/>
  <c r="AG619" i="43"/>
  <c r="T620" i="43"/>
  <c r="AH620" i="43" s="1"/>
  <c r="AK619" i="43"/>
  <c r="AM612" i="43" l="1"/>
  <c r="Y613" i="43"/>
  <c r="Z612" i="43"/>
  <c r="AB612" i="43"/>
  <c r="P619" i="43"/>
  <c r="AD618" i="43"/>
  <c r="R621" i="43"/>
  <c r="AF621" i="43" s="1"/>
  <c r="V621" i="43"/>
  <c r="AJ621" i="43" s="1"/>
  <c r="Q621" i="43"/>
  <c r="AE621" i="43" s="1"/>
  <c r="X622" i="43"/>
  <c r="AL622" i="43" s="1"/>
  <c r="T621" i="43"/>
  <c r="W621" i="43"/>
  <c r="AK621" i="43" s="1"/>
  <c r="U621" i="43"/>
  <c r="AI621" i="43" s="1"/>
  <c r="AF620" i="43"/>
  <c r="AJ620" i="43"/>
  <c r="S621" i="43"/>
  <c r="AM613" i="43" l="1"/>
  <c r="Y614" i="43"/>
  <c r="Z613" i="43"/>
  <c r="AB613" i="43"/>
  <c r="AP612" i="43"/>
  <c r="AN612" i="43"/>
  <c r="AD619" i="43"/>
  <c r="P620" i="43"/>
  <c r="W622" i="43"/>
  <c r="T622" i="43"/>
  <c r="AH622" i="43" s="1"/>
  <c r="S622" i="43"/>
  <c r="AG622" i="43" s="1"/>
  <c r="X623" i="43"/>
  <c r="AL623" i="43" s="1"/>
  <c r="AG621" i="43"/>
  <c r="U622" i="43"/>
  <c r="AI622" i="43" s="1"/>
  <c r="AH621" i="43"/>
  <c r="Q622" i="43"/>
  <c r="AE622" i="43" s="1"/>
  <c r="V622" i="43"/>
  <c r="AJ622" i="43" s="1"/>
  <c r="R622" i="43"/>
  <c r="AF622" i="43" s="1"/>
  <c r="AM614" i="43" l="1"/>
  <c r="Y615" i="43"/>
  <c r="Z614" i="43"/>
  <c r="AB614" i="43"/>
  <c r="AP613" i="43"/>
  <c r="AN613" i="43"/>
  <c r="AD620" i="43"/>
  <c r="P621" i="43"/>
  <c r="W623" i="43"/>
  <c r="V623" i="43"/>
  <c r="AJ623" i="43" s="1"/>
  <c r="X624" i="43"/>
  <c r="Q623" i="43"/>
  <c r="AE623" i="43" s="1"/>
  <c r="U623" i="43"/>
  <c r="AI623" i="43" s="1"/>
  <c r="T623" i="43"/>
  <c r="AK622" i="43"/>
  <c r="R623" i="43"/>
  <c r="AF623" i="43" s="1"/>
  <c r="S623" i="43"/>
  <c r="AG623" i="43" s="1"/>
  <c r="AM615" i="43" l="1"/>
  <c r="Y616" i="43"/>
  <c r="AB615" i="43"/>
  <c r="Z615" i="43"/>
  <c r="AP614" i="43"/>
  <c r="AN614" i="43"/>
  <c r="AD621" i="43"/>
  <c r="P622" i="43"/>
  <c r="T624" i="43"/>
  <c r="AH624" i="43" s="1"/>
  <c r="AH623" i="43"/>
  <c r="Q624" i="43"/>
  <c r="R624" i="43"/>
  <c r="X625" i="43"/>
  <c r="W624" i="43"/>
  <c r="V624" i="43"/>
  <c r="S624" i="43"/>
  <c r="U624" i="43"/>
  <c r="AL624" i="43"/>
  <c r="AK623" i="43"/>
  <c r="AM616" i="43" l="1"/>
  <c r="Y617" i="43"/>
  <c r="Z616" i="43"/>
  <c r="AB616" i="43"/>
  <c r="AP615" i="43"/>
  <c r="AN615" i="43"/>
  <c r="AD622" i="43"/>
  <c r="P623" i="43"/>
  <c r="U625" i="43"/>
  <c r="AI625" i="43" s="1"/>
  <c r="V625" i="43"/>
  <c r="W625" i="43"/>
  <c r="R625" i="43"/>
  <c r="Q625" i="43"/>
  <c r="AE625" i="43" s="1"/>
  <c r="X626" i="43"/>
  <c r="AL626" i="43" s="1"/>
  <c r="S625" i="43"/>
  <c r="AG624" i="43"/>
  <c r="AL625" i="43"/>
  <c r="AI624" i="43"/>
  <c r="AJ624" i="43"/>
  <c r="AK624" i="43"/>
  <c r="AF624" i="43"/>
  <c r="AE624" i="43"/>
  <c r="T625" i="43"/>
  <c r="AH625" i="43" s="1"/>
  <c r="AM617" i="43" l="1"/>
  <c r="Y618" i="43"/>
  <c r="AM618" i="43" s="1"/>
  <c r="AB617" i="43"/>
  <c r="Z617" i="43"/>
  <c r="AN616" i="43"/>
  <c r="AP616" i="43"/>
  <c r="AD623" i="43"/>
  <c r="P624" i="43"/>
  <c r="R626" i="43"/>
  <c r="V626" i="43"/>
  <c r="X627" i="43"/>
  <c r="AL627" i="43" s="1"/>
  <c r="AF625" i="43"/>
  <c r="AJ625" i="43"/>
  <c r="S626" i="43"/>
  <c r="AG626" i="43" s="1"/>
  <c r="W626" i="43"/>
  <c r="AK626" i="43" s="1"/>
  <c r="T626" i="43"/>
  <c r="AH626" i="43" s="1"/>
  <c r="AG625" i="43"/>
  <c r="Q626" i="43"/>
  <c r="AE626" i="43" s="1"/>
  <c r="AK625" i="43"/>
  <c r="U626" i="43"/>
  <c r="AI626" i="43" s="1"/>
  <c r="AP618" i="43" l="1"/>
  <c r="AN618" i="43"/>
  <c r="Y619" i="43"/>
  <c r="AM619" i="43" s="1"/>
  <c r="Z618" i="43"/>
  <c r="AB618" i="43"/>
  <c r="AN617" i="43"/>
  <c r="AP617" i="43"/>
  <c r="P625" i="43"/>
  <c r="AD624" i="43"/>
  <c r="R627" i="43"/>
  <c r="AF627" i="43" s="1"/>
  <c r="W627" i="43"/>
  <c r="AK627" i="43" s="1"/>
  <c r="AF626" i="43"/>
  <c r="V627" i="43"/>
  <c r="AJ627" i="43" s="1"/>
  <c r="Q627" i="43"/>
  <c r="U627" i="43"/>
  <c r="AI627" i="43" s="1"/>
  <c r="T627" i="43"/>
  <c r="S627" i="43"/>
  <c r="AG627" i="43" s="1"/>
  <c r="X628" i="43"/>
  <c r="AJ626" i="43"/>
  <c r="AP619" i="43" l="1"/>
  <c r="AN619" i="43"/>
  <c r="Y620" i="43"/>
  <c r="Z619" i="43"/>
  <c r="AB619" i="43"/>
  <c r="AD625" i="43"/>
  <c r="P626" i="43"/>
  <c r="T628" i="43"/>
  <c r="AH628" i="43" s="1"/>
  <c r="Q628" i="43"/>
  <c r="AE628" i="43" s="1"/>
  <c r="W628" i="43"/>
  <c r="AK628" i="43" s="1"/>
  <c r="S628" i="43"/>
  <c r="AG628" i="43" s="1"/>
  <c r="U628" i="43"/>
  <c r="X629" i="43"/>
  <c r="AL629" i="43" s="1"/>
  <c r="AL628" i="43"/>
  <c r="AH627" i="43"/>
  <c r="AE627" i="43"/>
  <c r="V628" i="43"/>
  <c r="R628" i="43"/>
  <c r="AF628" i="43" s="1"/>
  <c r="AM620" i="43" l="1"/>
  <c r="Y621" i="43"/>
  <c r="AM621" i="43" s="1"/>
  <c r="Z620" i="43"/>
  <c r="AB620" i="43"/>
  <c r="AD626" i="43"/>
  <c r="P627" i="43"/>
  <c r="V629" i="43"/>
  <c r="AJ629" i="43" s="1"/>
  <c r="U629" i="43"/>
  <c r="AI629" i="43" s="1"/>
  <c r="X630" i="43"/>
  <c r="AL630" i="43" s="1"/>
  <c r="AI628" i="43"/>
  <c r="Q629" i="43"/>
  <c r="AE629" i="43" s="1"/>
  <c r="R629" i="43"/>
  <c r="AF629" i="43" s="1"/>
  <c r="AJ628" i="43"/>
  <c r="S629" i="43"/>
  <c r="W629" i="43"/>
  <c r="AK629" i="43" s="1"/>
  <c r="T629" i="43"/>
  <c r="AH629" i="43" s="1"/>
  <c r="AP621" i="43" l="1"/>
  <c r="AN621" i="43"/>
  <c r="Y622" i="43"/>
  <c r="Z621" i="43"/>
  <c r="AB621" i="43"/>
  <c r="AN620" i="43"/>
  <c r="AP620" i="43"/>
  <c r="AD627" i="43"/>
  <c r="P628" i="43"/>
  <c r="S630" i="43"/>
  <c r="AG630" i="43" s="1"/>
  <c r="R630" i="43"/>
  <c r="AF630" i="43" s="1"/>
  <c r="U630" i="43"/>
  <c r="AI630" i="43" s="1"/>
  <c r="W630" i="43"/>
  <c r="AK630" i="43" s="1"/>
  <c r="T630" i="43"/>
  <c r="AH630" i="43" s="1"/>
  <c r="AG629" i="43"/>
  <c r="Q630" i="43"/>
  <c r="AE630" i="43" s="1"/>
  <c r="X631" i="43"/>
  <c r="AL631" i="43" s="1"/>
  <c r="V630" i="43"/>
  <c r="AJ630" i="43" s="1"/>
  <c r="AM622" i="43" l="1"/>
  <c r="Y623" i="43"/>
  <c r="Z622" i="43"/>
  <c r="AB622" i="43"/>
  <c r="AD628" i="43"/>
  <c r="P629" i="43"/>
  <c r="V631" i="43"/>
  <c r="AJ631" i="43" s="1"/>
  <c r="U631" i="43"/>
  <c r="AI631" i="43" s="1"/>
  <c r="Q631" i="43"/>
  <c r="AE631" i="43" s="1"/>
  <c r="X632" i="43"/>
  <c r="AL632" i="43" s="1"/>
  <c r="T631" i="43"/>
  <c r="W631" i="43"/>
  <c r="AK631" i="43" s="1"/>
  <c r="R631" i="43"/>
  <c r="AF631" i="43" s="1"/>
  <c r="S631" i="43"/>
  <c r="AG631" i="43" s="1"/>
  <c r="AM623" i="43" l="1"/>
  <c r="Y624" i="43"/>
  <c r="Z623" i="43"/>
  <c r="AB623" i="43"/>
  <c r="AN622" i="43"/>
  <c r="AP622" i="43"/>
  <c r="AD629" i="43"/>
  <c r="P630" i="43"/>
  <c r="S632" i="43"/>
  <c r="AG632" i="43" s="1"/>
  <c r="W632" i="43"/>
  <c r="AK632" i="43" s="1"/>
  <c r="X633" i="43"/>
  <c r="AL633" i="43" s="1"/>
  <c r="Q632" i="43"/>
  <c r="AE632" i="43" s="1"/>
  <c r="U632" i="43"/>
  <c r="AI632" i="43" s="1"/>
  <c r="T632" i="43"/>
  <c r="AH632" i="43" s="1"/>
  <c r="R632" i="43"/>
  <c r="AF632" i="43" s="1"/>
  <c r="AH631" i="43"/>
  <c r="V632" i="43"/>
  <c r="AJ632" i="43" s="1"/>
  <c r="AM624" i="43" l="1"/>
  <c r="Y625" i="43"/>
  <c r="Z624" i="43"/>
  <c r="AB624" i="43"/>
  <c r="AP623" i="43"/>
  <c r="AN623" i="43"/>
  <c r="AD630" i="43"/>
  <c r="P631" i="43"/>
  <c r="R633" i="43"/>
  <c r="U633" i="43"/>
  <c r="AI633" i="43" s="1"/>
  <c r="X634" i="43"/>
  <c r="S633" i="43"/>
  <c r="AG633" i="43" s="1"/>
  <c r="V633" i="43"/>
  <c r="T633" i="43"/>
  <c r="AH633" i="43" s="1"/>
  <c r="Q633" i="43"/>
  <c r="AE633" i="43" s="1"/>
  <c r="W633" i="43"/>
  <c r="AK633" i="43" s="1"/>
  <c r="AM625" i="43" l="1"/>
  <c r="Y626" i="43"/>
  <c r="Z625" i="43"/>
  <c r="AB625" i="43"/>
  <c r="AP624" i="43"/>
  <c r="AN624" i="43"/>
  <c r="AD631" i="43"/>
  <c r="P632" i="43"/>
  <c r="X635" i="43"/>
  <c r="AL635" i="43" s="1"/>
  <c r="R634" i="43"/>
  <c r="AF634" i="43" s="1"/>
  <c r="W634" i="43"/>
  <c r="S634" i="43"/>
  <c r="AG634" i="43" s="1"/>
  <c r="V634" i="43"/>
  <c r="AJ634" i="43" s="1"/>
  <c r="U634" i="43"/>
  <c r="AI634" i="43" s="1"/>
  <c r="T634" i="43"/>
  <c r="AH634" i="43" s="1"/>
  <c r="Q634" i="43"/>
  <c r="AE634" i="43" s="1"/>
  <c r="AJ633" i="43"/>
  <c r="AL634" i="43"/>
  <c r="AF633" i="43"/>
  <c r="AM626" i="43" l="1"/>
  <c r="Y627" i="43"/>
  <c r="Z626" i="43"/>
  <c r="AB626" i="43"/>
  <c r="AP625" i="43"/>
  <c r="AN625" i="43"/>
  <c r="P633" i="43"/>
  <c r="AD632" i="43"/>
  <c r="S635" i="43"/>
  <c r="R635" i="43"/>
  <c r="AF635" i="43" s="1"/>
  <c r="Q635" i="43"/>
  <c r="W635" i="43"/>
  <c r="AK635" i="43" s="1"/>
  <c r="T635" i="43"/>
  <c r="AH635" i="43" s="1"/>
  <c r="U635" i="43"/>
  <c r="V635" i="43"/>
  <c r="AJ635" i="43" s="1"/>
  <c r="AK634" i="43"/>
  <c r="X636" i="43"/>
  <c r="AL636" i="43" s="1"/>
  <c r="AM627" i="43" l="1"/>
  <c r="Y628" i="43"/>
  <c r="AB627" i="43"/>
  <c r="Z627" i="43"/>
  <c r="AP626" i="43"/>
  <c r="AN626" i="43"/>
  <c r="AD633" i="43"/>
  <c r="P634" i="43"/>
  <c r="Q636" i="43"/>
  <c r="AE636" i="43" s="1"/>
  <c r="V636" i="43"/>
  <c r="AJ636" i="43" s="1"/>
  <c r="T636" i="43"/>
  <c r="S636" i="43"/>
  <c r="U636" i="43"/>
  <c r="R636" i="43"/>
  <c r="AE635" i="43"/>
  <c r="X637" i="43"/>
  <c r="AL637" i="43" s="1"/>
  <c r="AI635" i="43"/>
  <c r="W636" i="43"/>
  <c r="AK636" i="43" s="1"/>
  <c r="AG635" i="43"/>
  <c r="AM628" i="43" l="1"/>
  <c r="Y629" i="43"/>
  <c r="Z628" i="43"/>
  <c r="AB628" i="43"/>
  <c r="AP627" i="43"/>
  <c r="AN627" i="43"/>
  <c r="AD634" i="43"/>
  <c r="P635" i="43"/>
  <c r="S637" i="43"/>
  <c r="AG637" i="43" s="1"/>
  <c r="AG636" i="43"/>
  <c r="V637" i="43"/>
  <c r="AJ637" i="43" s="1"/>
  <c r="W637" i="43"/>
  <c r="AK637" i="43" s="1"/>
  <c r="R637" i="43"/>
  <c r="AF637" i="43" s="1"/>
  <c r="U637" i="43"/>
  <c r="AI637" i="43" s="1"/>
  <c r="T637" i="43"/>
  <c r="AH637" i="43" s="1"/>
  <c r="X638" i="43"/>
  <c r="AL638" i="43" s="1"/>
  <c r="AF636" i="43"/>
  <c r="AI636" i="43"/>
  <c r="AH636" i="43"/>
  <c r="Q637" i="43"/>
  <c r="AM629" i="43" l="1"/>
  <c r="Y630" i="43"/>
  <c r="AM630" i="43" s="1"/>
  <c r="Z629" i="43"/>
  <c r="AB629" i="43"/>
  <c r="AP628" i="43"/>
  <c r="AN628" i="43"/>
  <c r="AD635" i="43"/>
  <c r="P636" i="43"/>
  <c r="X639" i="43"/>
  <c r="AL639" i="43" s="1"/>
  <c r="U638" i="43"/>
  <c r="AI638" i="43" s="1"/>
  <c r="Q638" i="43"/>
  <c r="AE638" i="43" s="1"/>
  <c r="W638" i="43"/>
  <c r="AK638" i="43" s="1"/>
  <c r="AE637" i="43"/>
  <c r="T638" i="43"/>
  <c r="AH638" i="43" s="1"/>
  <c r="R638" i="43"/>
  <c r="V638" i="43"/>
  <c r="S638" i="43"/>
  <c r="AN630" i="43" l="1"/>
  <c r="AP630" i="43"/>
  <c r="Y631" i="43"/>
  <c r="AB630" i="43"/>
  <c r="Z630" i="43"/>
  <c r="AP629" i="43"/>
  <c r="AN629" i="43"/>
  <c r="AD636" i="43"/>
  <c r="P637" i="43"/>
  <c r="S639" i="43"/>
  <c r="R639" i="43"/>
  <c r="AF639" i="43" s="1"/>
  <c r="U639" i="43"/>
  <c r="V639" i="43"/>
  <c r="AJ638" i="43"/>
  <c r="T639" i="43"/>
  <c r="AH639" i="43" s="1"/>
  <c r="AG638" i="43"/>
  <c r="AF638" i="43"/>
  <c r="W639" i="43"/>
  <c r="Q639" i="43"/>
  <c r="X640" i="43"/>
  <c r="AL640" i="43" s="1"/>
  <c r="AM631" i="43" l="1"/>
  <c r="Y632" i="43"/>
  <c r="Z631" i="43"/>
  <c r="AB631" i="43"/>
  <c r="AD637" i="43"/>
  <c r="P638" i="43"/>
  <c r="V640" i="43"/>
  <c r="AJ640" i="43" s="1"/>
  <c r="W640" i="43"/>
  <c r="AK640" i="43" s="1"/>
  <c r="X641" i="43"/>
  <c r="AK639" i="43"/>
  <c r="T640" i="43"/>
  <c r="AJ639" i="43"/>
  <c r="R640" i="43"/>
  <c r="U640" i="43"/>
  <c r="AI640" i="43" s="1"/>
  <c r="S640" i="43"/>
  <c r="AG640" i="43" s="1"/>
  <c r="Q640" i="43"/>
  <c r="AE640" i="43" s="1"/>
  <c r="AE639" i="43"/>
  <c r="AI639" i="43"/>
  <c r="AG639" i="43"/>
  <c r="AM632" i="43" l="1"/>
  <c r="Y633" i="43"/>
  <c r="AM633" i="43" s="1"/>
  <c r="AB632" i="43"/>
  <c r="Z632" i="43"/>
  <c r="AP631" i="43"/>
  <c r="AN631" i="43"/>
  <c r="AD638" i="43"/>
  <c r="P639" i="43"/>
  <c r="X642" i="43"/>
  <c r="AL642" i="43" s="1"/>
  <c r="S641" i="43"/>
  <c r="T641" i="43"/>
  <c r="AH641" i="43" s="1"/>
  <c r="AL641" i="43"/>
  <c r="R641" i="43"/>
  <c r="AF641" i="43" s="1"/>
  <c r="AH640" i="43"/>
  <c r="Q641" i="43"/>
  <c r="AE641" i="43" s="1"/>
  <c r="U641" i="43"/>
  <c r="AI641" i="43" s="1"/>
  <c r="AF640" i="43"/>
  <c r="W641" i="43"/>
  <c r="AK641" i="43" s="1"/>
  <c r="V641" i="43"/>
  <c r="AN633" i="43" l="1"/>
  <c r="AP633" i="43"/>
  <c r="Y634" i="43"/>
  <c r="Z633" i="43"/>
  <c r="AB633" i="43"/>
  <c r="AN632" i="43"/>
  <c r="AP632" i="43"/>
  <c r="AD639" i="43"/>
  <c r="P640" i="43"/>
  <c r="W642" i="43"/>
  <c r="AK642" i="43" s="1"/>
  <c r="R642" i="43"/>
  <c r="AF642" i="43" s="1"/>
  <c r="V642" i="43"/>
  <c r="AJ642" i="43" s="1"/>
  <c r="Q642" i="43"/>
  <c r="AE642" i="43" s="1"/>
  <c r="X643" i="43"/>
  <c r="AL643" i="43" s="1"/>
  <c r="S642" i="43"/>
  <c r="AG642" i="43" s="1"/>
  <c r="AJ641" i="43"/>
  <c r="U642" i="43"/>
  <c r="AI642" i="43" s="1"/>
  <c r="T642" i="43"/>
  <c r="AH642" i="43" s="1"/>
  <c r="AG641" i="43"/>
  <c r="AM634" i="43" l="1"/>
  <c r="Y635" i="43"/>
  <c r="AM635" i="43" s="1"/>
  <c r="Z634" i="43"/>
  <c r="AB634" i="43"/>
  <c r="AD640" i="43"/>
  <c r="P641" i="43"/>
  <c r="U643" i="43"/>
  <c r="AI643" i="43" s="1"/>
  <c r="Q643" i="43"/>
  <c r="W643" i="43"/>
  <c r="AK643" i="43" s="1"/>
  <c r="X644" i="43"/>
  <c r="AL644" i="43" s="1"/>
  <c r="T643" i="43"/>
  <c r="S643" i="43"/>
  <c r="AG643" i="43" s="1"/>
  <c r="V643" i="43"/>
  <c r="R643" i="43"/>
  <c r="AF643" i="43" s="1"/>
  <c r="AN635" i="43" l="1"/>
  <c r="AP635" i="43"/>
  <c r="Y636" i="43"/>
  <c r="AB635" i="43"/>
  <c r="Z635" i="43"/>
  <c r="AN634" i="43"/>
  <c r="AP634" i="43"/>
  <c r="AD641" i="43"/>
  <c r="P642" i="43"/>
  <c r="R644" i="43"/>
  <c r="AF644" i="43" s="1"/>
  <c r="S644" i="43"/>
  <c r="X645" i="43"/>
  <c r="U644" i="43"/>
  <c r="AI644" i="43" s="1"/>
  <c r="T644" i="43"/>
  <c r="AH644" i="43" s="1"/>
  <c r="Q644" i="43"/>
  <c r="AE644" i="43" s="1"/>
  <c r="V644" i="43"/>
  <c r="AJ643" i="43"/>
  <c r="AH643" i="43"/>
  <c r="W644" i="43"/>
  <c r="AK644" i="43" s="1"/>
  <c r="AE643" i="43"/>
  <c r="AM636" i="43" l="1"/>
  <c r="Y637" i="43"/>
  <c r="Z636" i="43"/>
  <c r="AB636" i="43"/>
  <c r="AD642" i="43"/>
  <c r="P643" i="43"/>
  <c r="X646" i="43"/>
  <c r="AL646" i="43" s="1"/>
  <c r="Q645" i="43"/>
  <c r="AE645" i="43" s="1"/>
  <c r="U645" i="43"/>
  <c r="AI645" i="43" s="1"/>
  <c r="AL645" i="43"/>
  <c r="R645" i="43"/>
  <c r="AF645" i="43" s="1"/>
  <c r="V645" i="43"/>
  <c r="AJ645" i="43" s="1"/>
  <c r="S645" i="43"/>
  <c r="W645" i="43"/>
  <c r="AJ644" i="43"/>
  <c r="T645" i="43"/>
  <c r="AG644" i="43"/>
  <c r="AM637" i="43" l="1"/>
  <c r="Y638" i="43"/>
  <c r="AB637" i="43"/>
  <c r="Z637" i="43"/>
  <c r="AP636" i="43"/>
  <c r="AN636" i="43"/>
  <c r="AD643" i="43"/>
  <c r="P644" i="43"/>
  <c r="W646" i="43"/>
  <c r="AK646" i="43" s="1"/>
  <c r="Q646" i="43"/>
  <c r="AE646" i="43" s="1"/>
  <c r="S646" i="43"/>
  <c r="AG646" i="43" s="1"/>
  <c r="T646" i="43"/>
  <c r="AK645" i="43"/>
  <c r="V646" i="43"/>
  <c r="AJ646" i="43" s="1"/>
  <c r="AH645" i="43"/>
  <c r="AG645" i="43"/>
  <c r="R646" i="43"/>
  <c r="U646" i="43"/>
  <c r="AI646" i="43" s="1"/>
  <c r="X647" i="43"/>
  <c r="AM638" i="43" l="1"/>
  <c r="Y639" i="43"/>
  <c r="AM639" i="43" s="1"/>
  <c r="Z638" i="43"/>
  <c r="AB638" i="43"/>
  <c r="AN637" i="43"/>
  <c r="AP637" i="43"/>
  <c r="P645" i="43"/>
  <c r="AD644" i="43"/>
  <c r="T647" i="43"/>
  <c r="AH647" i="43" s="1"/>
  <c r="R647" i="43"/>
  <c r="AF647" i="43" s="1"/>
  <c r="U647" i="43"/>
  <c r="AH646" i="43"/>
  <c r="Q647" i="43"/>
  <c r="AE647" i="43" s="1"/>
  <c r="W647" i="43"/>
  <c r="X648" i="43"/>
  <c r="AL647" i="43"/>
  <c r="AF646" i="43"/>
  <c r="V647" i="43"/>
  <c r="S647" i="43"/>
  <c r="AG647" i="43" s="1"/>
  <c r="AP639" i="43" l="1"/>
  <c r="AN639" i="43"/>
  <c r="Y640" i="43"/>
  <c r="Z639" i="43"/>
  <c r="AB639" i="43"/>
  <c r="AN638" i="43"/>
  <c r="AP638" i="43"/>
  <c r="AD645" i="43"/>
  <c r="P646" i="43"/>
  <c r="V648" i="43"/>
  <c r="W648" i="43"/>
  <c r="AK648" i="43" s="1"/>
  <c r="R648" i="43"/>
  <c r="AK647" i="43"/>
  <c r="U648" i="43"/>
  <c r="AI648" i="43" s="1"/>
  <c r="X649" i="43"/>
  <c r="AL649" i="43" s="1"/>
  <c r="S648" i="43"/>
  <c r="AG648" i="43" s="1"/>
  <c r="AJ647" i="43"/>
  <c r="AL648" i="43"/>
  <c r="Q648" i="43"/>
  <c r="AI647" i="43"/>
  <c r="T648" i="43"/>
  <c r="AM640" i="43" l="1"/>
  <c r="Y641" i="43"/>
  <c r="Z640" i="43"/>
  <c r="AB640" i="43"/>
  <c r="P647" i="43"/>
  <c r="AD646" i="43"/>
  <c r="Q649" i="43"/>
  <c r="AE649" i="43" s="1"/>
  <c r="R649" i="43"/>
  <c r="AF648" i="43"/>
  <c r="U649" i="43"/>
  <c r="AI649" i="43" s="1"/>
  <c r="T649" i="43"/>
  <c r="AH649" i="43" s="1"/>
  <c r="AH648" i="43"/>
  <c r="AE648" i="43"/>
  <c r="S649" i="43"/>
  <c r="AG649" i="43" s="1"/>
  <c r="X650" i="43"/>
  <c r="AL650" i="43" s="1"/>
  <c r="W649" i="43"/>
  <c r="AK649" i="43" s="1"/>
  <c r="V649" i="43"/>
  <c r="AJ649" i="43" s="1"/>
  <c r="AJ648" i="43"/>
  <c r="AM641" i="43" l="1"/>
  <c r="Y642" i="43"/>
  <c r="AM642" i="43" s="1"/>
  <c r="Z641" i="43"/>
  <c r="AB641" i="43"/>
  <c r="AP640" i="43"/>
  <c r="AN640" i="43"/>
  <c r="AD647" i="43"/>
  <c r="P648" i="43"/>
  <c r="W650" i="43"/>
  <c r="R650" i="43"/>
  <c r="V650" i="43"/>
  <c r="AF649" i="43"/>
  <c r="X651" i="43"/>
  <c r="AL651" i="43" s="1"/>
  <c r="T650" i="43"/>
  <c r="AH650" i="43" s="1"/>
  <c r="S650" i="43"/>
  <c r="AG650" i="43" s="1"/>
  <c r="U650" i="43"/>
  <c r="AI650" i="43" s="1"/>
  <c r="Q650" i="43"/>
  <c r="AE650" i="43" s="1"/>
  <c r="AN642" i="43" l="1"/>
  <c r="AP642" i="43"/>
  <c r="Y643" i="43"/>
  <c r="AB642" i="43"/>
  <c r="Z642" i="43"/>
  <c r="AP641" i="43"/>
  <c r="AN641" i="43"/>
  <c r="AD648" i="43"/>
  <c r="P649" i="43"/>
  <c r="Q651" i="43"/>
  <c r="S651" i="43"/>
  <c r="AG651" i="43" s="1"/>
  <c r="V651" i="43"/>
  <c r="AJ651" i="43" s="1"/>
  <c r="W651" i="43"/>
  <c r="AK651" i="43" s="1"/>
  <c r="U651" i="43"/>
  <c r="AI651" i="43" s="1"/>
  <c r="AJ650" i="43"/>
  <c r="AK650" i="43"/>
  <c r="X652" i="43"/>
  <c r="AL652" i="43" s="1"/>
  <c r="R651" i="43"/>
  <c r="AF651" i="43" s="1"/>
  <c r="T651" i="43"/>
  <c r="AH651" i="43" s="1"/>
  <c r="AF650" i="43"/>
  <c r="AM643" i="43" l="1"/>
  <c r="Y644" i="43"/>
  <c r="AB643" i="43"/>
  <c r="Z643" i="43"/>
  <c r="AD649" i="43"/>
  <c r="P650" i="43"/>
  <c r="S652" i="43"/>
  <c r="X653" i="43"/>
  <c r="W652" i="43"/>
  <c r="AK652" i="43" s="1"/>
  <c r="Q652" i="43"/>
  <c r="AE652" i="43" s="1"/>
  <c r="T652" i="43"/>
  <c r="AH652" i="43" s="1"/>
  <c r="R652" i="43"/>
  <c r="AF652" i="43" s="1"/>
  <c r="U652" i="43"/>
  <c r="AI652" i="43" s="1"/>
  <c r="V652" i="43"/>
  <c r="AJ652" i="43" s="1"/>
  <c r="AE651" i="43"/>
  <c r="AM644" i="43" l="1"/>
  <c r="Y645" i="43"/>
  <c r="Z644" i="43"/>
  <c r="AB644" i="43"/>
  <c r="AN643" i="43"/>
  <c r="AP643" i="43"/>
  <c r="AD650" i="43"/>
  <c r="P651" i="43"/>
  <c r="X654" i="43"/>
  <c r="AL654" i="43" s="1"/>
  <c r="V653" i="43"/>
  <c r="AJ653" i="43" s="1"/>
  <c r="T653" i="43"/>
  <c r="AH653" i="43" s="1"/>
  <c r="AL653" i="43"/>
  <c r="S653" i="43"/>
  <c r="AG653" i="43" s="1"/>
  <c r="U653" i="43"/>
  <c r="AI653" i="43" s="1"/>
  <c r="R653" i="43"/>
  <c r="Q653" i="43"/>
  <c r="AE653" i="43" s="1"/>
  <c r="W653" i="43"/>
  <c r="AG652" i="43"/>
  <c r="AM645" i="43" l="1"/>
  <c r="Y646" i="43"/>
  <c r="AM646" i="43" s="1"/>
  <c r="AB645" i="43"/>
  <c r="Z645" i="43"/>
  <c r="AN644" i="43"/>
  <c r="AP644" i="43"/>
  <c r="AD651" i="43"/>
  <c r="P652" i="43"/>
  <c r="W654" i="43"/>
  <c r="AK654" i="43" s="1"/>
  <c r="R654" i="43"/>
  <c r="AF654" i="43" s="1"/>
  <c r="AF653" i="43"/>
  <c r="T654" i="43"/>
  <c r="AH654" i="43" s="1"/>
  <c r="V654" i="43"/>
  <c r="AJ654" i="43" s="1"/>
  <c r="AK653" i="43"/>
  <c r="S654" i="43"/>
  <c r="AG654" i="43" s="1"/>
  <c r="Q654" i="43"/>
  <c r="AE654" i="43" s="1"/>
  <c r="U654" i="43"/>
  <c r="AI654" i="43" s="1"/>
  <c r="X655" i="43"/>
  <c r="AL655" i="43" s="1"/>
  <c r="AN646" i="43" l="1"/>
  <c r="AP646" i="43"/>
  <c r="Y647" i="43"/>
  <c r="Z646" i="43"/>
  <c r="AB646" i="43"/>
  <c r="AP645" i="43"/>
  <c r="AN645" i="43"/>
  <c r="P653" i="43"/>
  <c r="AD652" i="43"/>
  <c r="U655" i="43"/>
  <c r="AI655" i="43" s="1"/>
  <c r="S655" i="43"/>
  <c r="AG655" i="43" s="1"/>
  <c r="R655" i="43"/>
  <c r="AF655" i="43" s="1"/>
  <c r="X656" i="43"/>
  <c r="AL656" i="43" s="1"/>
  <c r="T655" i="43"/>
  <c r="AH655" i="43" s="1"/>
  <c r="Q655" i="43"/>
  <c r="V655" i="43"/>
  <c r="AJ655" i="43" s="1"/>
  <c r="W655" i="43"/>
  <c r="AK655" i="43" s="1"/>
  <c r="AM647" i="43" l="1"/>
  <c r="Y648" i="43"/>
  <c r="Z647" i="43"/>
  <c r="AB647" i="43"/>
  <c r="AD653" i="43"/>
  <c r="P654" i="43"/>
  <c r="X657" i="43"/>
  <c r="S656" i="43"/>
  <c r="AG656" i="43" s="1"/>
  <c r="W656" i="43"/>
  <c r="AK656" i="43" s="1"/>
  <c r="Q656" i="43"/>
  <c r="AE656" i="43" s="1"/>
  <c r="V656" i="43"/>
  <c r="AE655" i="43"/>
  <c r="T656" i="43"/>
  <c r="AH656" i="43" s="1"/>
  <c r="R656" i="43"/>
  <c r="U656" i="43"/>
  <c r="AI656" i="43" s="1"/>
  <c r="AM648" i="43" l="1"/>
  <c r="Y649" i="43"/>
  <c r="Z648" i="43"/>
  <c r="AB648" i="43"/>
  <c r="AP647" i="43"/>
  <c r="AN647" i="43"/>
  <c r="P655" i="43"/>
  <c r="AD654" i="43"/>
  <c r="V657" i="43"/>
  <c r="AJ657" i="43" s="1"/>
  <c r="X658" i="43"/>
  <c r="AL658" i="43" s="1"/>
  <c r="W657" i="43"/>
  <c r="AK657" i="43" s="1"/>
  <c r="AL657" i="43"/>
  <c r="U657" i="43"/>
  <c r="AI657" i="43" s="1"/>
  <c r="R657" i="43"/>
  <c r="AJ656" i="43"/>
  <c r="T657" i="43"/>
  <c r="AF656" i="43"/>
  <c r="Q657" i="43"/>
  <c r="AE657" i="43" s="1"/>
  <c r="S657" i="43"/>
  <c r="AG657" i="43" s="1"/>
  <c r="AM649" i="43" l="1"/>
  <c r="Y650" i="43"/>
  <c r="AB649" i="43"/>
  <c r="Z649" i="43"/>
  <c r="AP648" i="43"/>
  <c r="AN648" i="43"/>
  <c r="AD655" i="43"/>
  <c r="P656" i="43"/>
  <c r="T658" i="43"/>
  <c r="AH658" i="43" s="1"/>
  <c r="AH657" i="43"/>
  <c r="R658" i="43"/>
  <c r="X659" i="43"/>
  <c r="AL659" i="43" s="1"/>
  <c r="Q658" i="43"/>
  <c r="AE658" i="43" s="1"/>
  <c r="S658" i="43"/>
  <c r="AF657" i="43"/>
  <c r="U658" i="43"/>
  <c r="AI658" i="43" s="1"/>
  <c r="W658" i="43"/>
  <c r="AK658" i="43" s="1"/>
  <c r="V658" i="43"/>
  <c r="AJ658" i="43" s="1"/>
  <c r="AM650" i="43" l="1"/>
  <c r="Y651" i="43"/>
  <c r="AB650" i="43"/>
  <c r="Z650" i="43"/>
  <c r="AP649" i="43"/>
  <c r="AN649" i="43"/>
  <c r="AD656" i="43"/>
  <c r="P657" i="43"/>
  <c r="R659" i="43"/>
  <c r="AF659" i="43" s="1"/>
  <c r="T659" i="43"/>
  <c r="S659" i="43"/>
  <c r="U659" i="43"/>
  <c r="AI659" i="43" s="1"/>
  <c r="Q659" i="43"/>
  <c r="AF658" i="43"/>
  <c r="V659" i="43"/>
  <c r="AJ659" i="43" s="1"/>
  <c r="W659" i="43"/>
  <c r="AG658" i="43"/>
  <c r="X660" i="43"/>
  <c r="AL660" i="43" s="1"/>
  <c r="AM651" i="43" l="1"/>
  <c r="Y652" i="43"/>
  <c r="AB651" i="43"/>
  <c r="Z651" i="43"/>
  <c r="AN650" i="43"/>
  <c r="AP650" i="43"/>
  <c r="AD657" i="43"/>
  <c r="P658" i="43"/>
  <c r="W660" i="43"/>
  <c r="AK660" i="43" s="1"/>
  <c r="Q660" i="43"/>
  <c r="AE660" i="43" s="1"/>
  <c r="T660" i="43"/>
  <c r="AH660" i="43" s="1"/>
  <c r="AE659" i="43"/>
  <c r="AH659" i="43"/>
  <c r="S660" i="43"/>
  <c r="V660" i="43"/>
  <c r="AJ660" i="43" s="1"/>
  <c r="X661" i="43"/>
  <c r="AK659" i="43"/>
  <c r="U660" i="43"/>
  <c r="AI660" i="43" s="1"/>
  <c r="AG659" i="43"/>
  <c r="R660" i="43"/>
  <c r="AM652" i="43" l="1"/>
  <c r="Y653" i="43"/>
  <c r="Z652" i="43"/>
  <c r="AB652" i="43"/>
  <c r="AN651" i="43"/>
  <c r="AP651" i="43"/>
  <c r="P659" i="43"/>
  <c r="AD658" i="43"/>
  <c r="Q661" i="43"/>
  <c r="AE661" i="43" s="1"/>
  <c r="X662" i="43"/>
  <c r="AL662" i="43" s="1"/>
  <c r="S661" i="43"/>
  <c r="R661" i="43"/>
  <c r="V661" i="43"/>
  <c r="AJ661" i="43" s="1"/>
  <c r="AF660" i="43"/>
  <c r="U661" i="43"/>
  <c r="AL661" i="43"/>
  <c r="AG660" i="43"/>
  <c r="T661" i="43"/>
  <c r="AH661" i="43" s="1"/>
  <c r="W661" i="43"/>
  <c r="AM653" i="43" l="1"/>
  <c r="Y654" i="43"/>
  <c r="AB653" i="43"/>
  <c r="Z653" i="43"/>
  <c r="AP652" i="43"/>
  <c r="AN652" i="43"/>
  <c r="AD659" i="43"/>
  <c r="P660" i="43"/>
  <c r="S662" i="43"/>
  <c r="U662" i="43"/>
  <c r="AI662" i="43" s="1"/>
  <c r="V662" i="43"/>
  <c r="AJ662" i="43" s="1"/>
  <c r="AI661" i="43"/>
  <c r="R662" i="43"/>
  <c r="AF662" i="43" s="1"/>
  <c r="W662" i="43"/>
  <c r="AK662" i="43" s="1"/>
  <c r="T662" i="43"/>
  <c r="AH662" i="43" s="1"/>
  <c r="AG661" i="43"/>
  <c r="AK661" i="43"/>
  <c r="AF661" i="43"/>
  <c r="X663" i="43"/>
  <c r="Q662" i="43"/>
  <c r="AE662" i="43" s="1"/>
  <c r="AM654" i="43" l="1"/>
  <c r="Y655" i="43"/>
  <c r="Z654" i="43"/>
  <c r="AB654" i="43"/>
  <c r="AP653" i="43"/>
  <c r="AN653" i="43"/>
  <c r="AD660" i="43"/>
  <c r="P661" i="43"/>
  <c r="X664" i="43"/>
  <c r="AL664" i="43" s="1"/>
  <c r="W663" i="43"/>
  <c r="AK663" i="43" s="1"/>
  <c r="U663" i="43"/>
  <c r="AI663" i="43" s="1"/>
  <c r="S663" i="43"/>
  <c r="Q663" i="43"/>
  <c r="AL663" i="43"/>
  <c r="T663" i="43"/>
  <c r="AH663" i="43" s="1"/>
  <c r="R663" i="43"/>
  <c r="V663" i="43"/>
  <c r="AG662" i="43"/>
  <c r="AM655" i="43" l="1"/>
  <c r="Y656" i="43"/>
  <c r="AB655" i="43"/>
  <c r="Z655" i="43"/>
  <c r="AN654" i="43"/>
  <c r="AP654" i="43"/>
  <c r="AD661" i="43"/>
  <c r="P662" i="43"/>
  <c r="R664" i="43"/>
  <c r="Q664" i="43"/>
  <c r="AE664" i="43" s="1"/>
  <c r="V664" i="43"/>
  <c r="AJ664" i="43" s="1"/>
  <c r="AE663" i="43"/>
  <c r="U664" i="43"/>
  <c r="AI664" i="43" s="1"/>
  <c r="W664" i="43"/>
  <c r="AK664" i="43" s="1"/>
  <c r="AJ663" i="43"/>
  <c r="T664" i="43"/>
  <c r="AH664" i="43" s="1"/>
  <c r="S664" i="43"/>
  <c r="AG664" i="43" s="1"/>
  <c r="AF663" i="43"/>
  <c r="AG663" i="43"/>
  <c r="X665" i="43"/>
  <c r="AM656" i="43" l="1"/>
  <c r="Y657" i="43"/>
  <c r="Z656" i="43"/>
  <c r="AB656" i="43"/>
  <c r="AP655" i="43"/>
  <c r="AN655" i="43"/>
  <c r="AD662" i="43"/>
  <c r="P663" i="43"/>
  <c r="X666" i="43"/>
  <c r="AL666" i="43" s="1"/>
  <c r="R665" i="43"/>
  <c r="AF665" i="43" s="1"/>
  <c r="AL665" i="43"/>
  <c r="T665" i="43"/>
  <c r="AH665" i="43" s="1"/>
  <c r="V665" i="43"/>
  <c r="AJ665" i="43" s="1"/>
  <c r="AF664" i="43"/>
  <c r="U665" i="43"/>
  <c r="S665" i="43"/>
  <c r="AG665" i="43" s="1"/>
  <c r="W665" i="43"/>
  <c r="AK665" i="43" s="1"/>
  <c r="Q665" i="43"/>
  <c r="AE665" i="43" s="1"/>
  <c r="AM657" i="43" l="1"/>
  <c r="Y658" i="43"/>
  <c r="AB657" i="43"/>
  <c r="Z657" i="43"/>
  <c r="AP656" i="43"/>
  <c r="AN656" i="43"/>
  <c r="AD663" i="43"/>
  <c r="P664" i="43"/>
  <c r="U666" i="43"/>
  <c r="AI666" i="43" s="1"/>
  <c r="W666" i="43"/>
  <c r="AK666" i="43" s="1"/>
  <c r="AI665" i="43"/>
  <c r="R666" i="43"/>
  <c r="AF666" i="43" s="1"/>
  <c r="T666" i="43"/>
  <c r="Q666" i="43"/>
  <c r="AE666" i="43" s="1"/>
  <c r="S666" i="43"/>
  <c r="V666" i="43"/>
  <c r="AJ666" i="43" s="1"/>
  <c r="X667" i="43"/>
  <c r="AM658" i="43" l="1"/>
  <c r="Y659" i="43"/>
  <c r="AM659" i="43" s="1"/>
  <c r="Z658" i="43"/>
  <c r="AB658" i="43"/>
  <c r="AP657" i="43"/>
  <c r="AN657" i="43"/>
  <c r="AD664" i="43"/>
  <c r="P665" i="43"/>
  <c r="X668" i="43"/>
  <c r="AL668" i="43" s="1"/>
  <c r="T667" i="43"/>
  <c r="U667" i="43"/>
  <c r="AI667" i="43" s="1"/>
  <c r="Q667" i="43"/>
  <c r="R667" i="43"/>
  <c r="S667" i="43"/>
  <c r="AG667" i="43" s="1"/>
  <c r="V667" i="43"/>
  <c r="AJ667" i="43" s="1"/>
  <c r="AL667" i="43"/>
  <c r="AG666" i="43"/>
  <c r="AH666" i="43"/>
  <c r="W667" i="43"/>
  <c r="AN659" i="43" l="1"/>
  <c r="AP659" i="43"/>
  <c r="Y660" i="43"/>
  <c r="AB659" i="43"/>
  <c r="Z659" i="43"/>
  <c r="AN658" i="43"/>
  <c r="AP658" i="43"/>
  <c r="AD665" i="43"/>
  <c r="P666" i="43"/>
  <c r="R668" i="43"/>
  <c r="AF668" i="43" s="1"/>
  <c r="T668" i="43"/>
  <c r="S668" i="43"/>
  <c r="AG668" i="43" s="1"/>
  <c r="AF667" i="43"/>
  <c r="U668" i="43"/>
  <c r="AH667" i="43"/>
  <c r="W668" i="43"/>
  <c r="AK667" i="43"/>
  <c r="Q668" i="43"/>
  <c r="AE668" i="43" s="1"/>
  <c r="V668" i="43"/>
  <c r="AE667" i="43"/>
  <c r="X669" i="43"/>
  <c r="AM660" i="43" l="1"/>
  <c r="Y661" i="43"/>
  <c r="Z660" i="43"/>
  <c r="AB660" i="43"/>
  <c r="AD666" i="43"/>
  <c r="P667" i="43"/>
  <c r="W669" i="43"/>
  <c r="AK669" i="43" s="1"/>
  <c r="U669" i="43"/>
  <c r="T669" i="43"/>
  <c r="AH669" i="43" s="1"/>
  <c r="X670" i="43"/>
  <c r="AL670" i="43" s="1"/>
  <c r="AK668" i="43"/>
  <c r="AH668" i="43"/>
  <c r="AL669" i="43"/>
  <c r="V669" i="43"/>
  <c r="Q669" i="43"/>
  <c r="AJ668" i="43"/>
  <c r="AI668" i="43"/>
  <c r="S669" i="43"/>
  <c r="AG669" i="43" s="1"/>
  <c r="R669" i="43"/>
  <c r="AF669" i="43" s="1"/>
  <c r="AM661" i="43" l="1"/>
  <c r="Y662" i="43"/>
  <c r="AB661" i="43"/>
  <c r="Z661" i="43"/>
  <c r="AN660" i="43"/>
  <c r="AP660" i="43"/>
  <c r="P668" i="43"/>
  <c r="AD667" i="43"/>
  <c r="U670" i="43"/>
  <c r="AI670" i="43" s="1"/>
  <c r="AI669" i="43"/>
  <c r="V670" i="43"/>
  <c r="AJ670" i="43" s="1"/>
  <c r="AJ669" i="43"/>
  <c r="R670" i="43"/>
  <c r="Q670" i="43"/>
  <c r="AE670" i="43" s="1"/>
  <c r="S670" i="43"/>
  <c r="AG670" i="43" s="1"/>
  <c r="AE669" i="43"/>
  <c r="X671" i="43"/>
  <c r="T670" i="43"/>
  <c r="AH670" i="43" s="1"/>
  <c r="W670" i="43"/>
  <c r="AM662" i="43" l="1"/>
  <c r="Y663" i="43"/>
  <c r="Z662" i="43"/>
  <c r="AB662" i="43"/>
  <c r="AP661" i="43"/>
  <c r="AN661" i="43"/>
  <c r="AD668" i="43"/>
  <c r="P669" i="43"/>
  <c r="W671" i="43"/>
  <c r="T671" i="43"/>
  <c r="AH671" i="43" s="1"/>
  <c r="Q671" i="43"/>
  <c r="X672" i="43"/>
  <c r="AL672" i="43" s="1"/>
  <c r="R671" i="43"/>
  <c r="AF671" i="43" s="1"/>
  <c r="AK670" i="43"/>
  <c r="AL671" i="43"/>
  <c r="S671" i="43"/>
  <c r="AF670" i="43"/>
  <c r="V671" i="43"/>
  <c r="AJ671" i="43" s="1"/>
  <c r="U671" i="43"/>
  <c r="AM663" i="43" l="1"/>
  <c r="Y664" i="43"/>
  <c r="Z663" i="43"/>
  <c r="AB663" i="43"/>
  <c r="AP662" i="43"/>
  <c r="AN662" i="43"/>
  <c r="P670" i="43"/>
  <c r="AD669" i="43"/>
  <c r="U672" i="43"/>
  <c r="AI672" i="43" s="1"/>
  <c r="Q672" i="43"/>
  <c r="AE672" i="43" s="1"/>
  <c r="AE671" i="43"/>
  <c r="V672" i="43"/>
  <c r="W672" i="43"/>
  <c r="S672" i="43"/>
  <c r="AG672" i="43" s="1"/>
  <c r="AG671" i="43"/>
  <c r="R672" i="43"/>
  <c r="AF672" i="43" s="1"/>
  <c r="AI671" i="43"/>
  <c r="X673" i="43"/>
  <c r="AL673" i="43" s="1"/>
  <c r="T672" i="43"/>
  <c r="AK671" i="43"/>
  <c r="AM664" i="43" l="1"/>
  <c r="Y665" i="43"/>
  <c r="Z664" i="43"/>
  <c r="AB664" i="43"/>
  <c r="AN663" i="43"/>
  <c r="AP663" i="43"/>
  <c r="AD670" i="43"/>
  <c r="P671" i="43"/>
  <c r="W673" i="43"/>
  <c r="AK673" i="43" s="1"/>
  <c r="T673" i="43"/>
  <c r="V673" i="43"/>
  <c r="AH672" i="43"/>
  <c r="R673" i="43"/>
  <c r="AF673" i="43" s="1"/>
  <c r="S673" i="43"/>
  <c r="AG673" i="43" s="1"/>
  <c r="AJ672" i="43"/>
  <c r="X674" i="43"/>
  <c r="AL674" i="43" s="1"/>
  <c r="AK672" i="43"/>
  <c r="Q673" i="43"/>
  <c r="U673" i="43"/>
  <c r="AI673" i="43" s="1"/>
  <c r="AM665" i="43" l="1"/>
  <c r="Y666" i="43"/>
  <c r="AB665" i="43"/>
  <c r="Z665" i="43"/>
  <c r="AN664" i="43"/>
  <c r="AP664" i="43"/>
  <c r="AD671" i="43"/>
  <c r="P672" i="43"/>
  <c r="S674" i="43"/>
  <c r="AG674" i="43" s="1"/>
  <c r="V674" i="43"/>
  <c r="AJ674" i="43" s="1"/>
  <c r="Q674" i="43"/>
  <c r="AE674" i="43" s="1"/>
  <c r="U674" i="43"/>
  <c r="AI674" i="43" s="1"/>
  <c r="AJ673" i="43"/>
  <c r="W674" i="43"/>
  <c r="AK674" i="43" s="1"/>
  <c r="AE673" i="43"/>
  <c r="R674" i="43"/>
  <c r="AF674" i="43" s="1"/>
  <c r="T674" i="43"/>
  <c r="AH674" i="43" s="1"/>
  <c r="X675" i="43"/>
  <c r="AL675" i="43" s="1"/>
  <c r="AH673" i="43"/>
  <c r="AM666" i="43" l="1"/>
  <c r="Y667" i="43"/>
  <c r="AB666" i="43"/>
  <c r="Z666" i="43"/>
  <c r="AP665" i="43"/>
  <c r="AN665" i="43"/>
  <c r="AD672" i="43"/>
  <c r="P673" i="43"/>
  <c r="Q675" i="43"/>
  <c r="S675" i="43"/>
  <c r="AG675" i="43" s="1"/>
  <c r="R675" i="43"/>
  <c r="AF675" i="43" s="1"/>
  <c r="W675" i="43"/>
  <c r="AK675" i="43" s="1"/>
  <c r="U675" i="43"/>
  <c r="V675" i="43"/>
  <c r="AJ675" i="43" s="1"/>
  <c r="T675" i="43"/>
  <c r="AH675" i="43" s="1"/>
  <c r="X676" i="43"/>
  <c r="AL676" i="43" s="1"/>
  <c r="AM667" i="43" l="1"/>
  <c r="Y668" i="43"/>
  <c r="AB667" i="43"/>
  <c r="Z667" i="43"/>
  <c r="AP666" i="43"/>
  <c r="AN666" i="43"/>
  <c r="AD673" i="43"/>
  <c r="P674" i="43"/>
  <c r="X677" i="43"/>
  <c r="V676" i="43"/>
  <c r="AJ676" i="43" s="1"/>
  <c r="W676" i="43"/>
  <c r="AK676" i="43" s="1"/>
  <c r="S676" i="43"/>
  <c r="AG676" i="43" s="1"/>
  <c r="U676" i="43"/>
  <c r="AI676" i="43" s="1"/>
  <c r="Q676" i="43"/>
  <c r="AE676" i="43" s="1"/>
  <c r="T676" i="43"/>
  <c r="AH676" i="43" s="1"/>
  <c r="AI675" i="43"/>
  <c r="R676" i="43"/>
  <c r="AF676" i="43" s="1"/>
  <c r="AE675" i="43"/>
  <c r="AM668" i="43" l="1"/>
  <c r="Y669" i="43"/>
  <c r="AM669" i="43" s="1"/>
  <c r="Z668" i="43"/>
  <c r="AB668" i="43"/>
  <c r="AN667" i="43"/>
  <c r="AP667" i="43"/>
  <c r="AD674" i="43"/>
  <c r="P675" i="43"/>
  <c r="X678" i="43"/>
  <c r="AL678" i="43" s="1"/>
  <c r="Q677" i="43"/>
  <c r="AE677" i="43" s="1"/>
  <c r="W677" i="43"/>
  <c r="AK677" i="43" s="1"/>
  <c r="AL677" i="43"/>
  <c r="R677" i="43"/>
  <c r="AF677" i="43" s="1"/>
  <c r="T677" i="43"/>
  <c r="AH677" i="43" s="1"/>
  <c r="U677" i="43"/>
  <c r="AI677" i="43" s="1"/>
  <c r="S677" i="43"/>
  <c r="V677" i="43"/>
  <c r="AN669" i="43" l="1"/>
  <c r="AP669" i="43"/>
  <c r="Y670" i="43"/>
  <c r="Z669" i="43"/>
  <c r="AB669" i="43"/>
  <c r="AP668" i="43"/>
  <c r="AN668" i="43"/>
  <c r="AD675" i="43"/>
  <c r="P676" i="43"/>
  <c r="V678" i="43"/>
  <c r="AJ678" i="43" s="1"/>
  <c r="W678" i="43"/>
  <c r="AK678" i="43" s="1"/>
  <c r="Q678" i="43"/>
  <c r="AE678" i="43" s="1"/>
  <c r="S678" i="43"/>
  <c r="AG677" i="43"/>
  <c r="T678" i="43"/>
  <c r="AH678" i="43" s="1"/>
  <c r="AJ677" i="43"/>
  <c r="U678" i="43"/>
  <c r="AI678" i="43" s="1"/>
  <c r="R678" i="43"/>
  <c r="X679" i="43"/>
  <c r="AM670" i="43" l="1"/>
  <c r="Y671" i="43"/>
  <c r="Z670" i="43"/>
  <c r="AB670" i="43"/>
  <c r="AD676" i="43"/>
  <c r="P677" i="43"/>
  <c r="X680" i="43"/>
  <c r="AL680" i="43" s="1"/>
  <c r="R679" i="43"/>
  <c r="AF679" i="43" s="1"/>
  <c r="S679" i="43"/>
  <c r="AG679" i="43" s="1"/>
  <c r="AG678" i="43"/>
  <c r="W679" i="43"/>
  <c r="U679" i="43"/>
  <c r="T679" i="43"/>
  <c r="V679" i="43"/>
  <c r="AL679" i="43"/>
  <c r="AF678" i="43"/>
  <c r="Q679" i="43"/>
  <c r="AM671" i="43" l="1"/>
  <c r="Y672" i="43"/>
  <c r="Z671" i="43"/>
  <c r="AB671" i="43"/>
  <c r="AN670" i="43"/>
  <c r="AP670" i="43"/>
  <c r="P678" i="43"/>
  <c r="AD677" i="43"/>
  <c r="U680" i="43"/>
  <c r="AI680" i="43" s="1"/>
  <c r="W680" i="43"/>
  <c r="AK680" i="43" s="1"/>
  <c r="X681" i="43"/>
  <c r="AL681" i="43" s="1"/>
  <c r="Q680" i="43"/>
  <c r="AE680" i="43" s="1"/>
  <c r="T680" i="43"/>
  <c r="AH680" i="43" s="1"/>
  <c r="AH679" i="43"/>
  <c r="V680" i="43"/>
  <c r="AJ680" i="43" s="1"/>
  <c r="AE679" i="43"/>
  <c r="AJ679" i="43"/>
  <c r="AI679" i="43"/>
  <c r="AK679" i="43"/>
  <c r="S680" i="43"/>
  <c r="R680" i="43"/>
  <c r="AF680" i="43" s="1"/>
  <c r="AM672" i="43" l="1"/>
  <c r="Y673" i="43"/>
  <c r="AM673" i="43" s="1"/>
  <c r="Z672" i="43"/>
  <c r="AB672" i="43"/>
  <c r="AP671" i="43"/>
  <c r="AN671" i="43"/>
  <c r="AD678" i="43"/>
  <c r="P679" i="43"/>
  <c r="Q681" i="43"/>
  <c r="AE681" i="43" s="1"/>
  <c r="W681" i="43"/>
  <c r="AK681" i="43" s="1"/>
  <c r="S681" i="43"/>
  <c r="AG681" i="43" s="1"/>
  <c r="V681" i="43"/>
  <c r="R681" i="43"/>
  <c r="AF681" i="43" s="1"/>
  <c r="AG680" i="43"/>
  <c r="T681" i="43"/>
  <c r="AH681" i="43" s="1"/>
  <c r="X682" i="43"/>
  <c r="AL682" i="43" s="1"/>
  <c r="U681" i="43"/>
  <c r="AI681" i="43" s="1"/>
  <c r="AN673" i="43" l="1"/>
  <c r="AP673" i="43"/>
  <c r="Y674" i="43"/>
  <c r="AB673" i="43"/>
  <c r="Z673" i="43"/>
  <c r="AN672" i="43"/>
  <c r="AP672" i="43"/>
  <c r="AD679" i="43"/>
  <c r="P680" i="43"/>
  <c r="V682" i="43"/>
  <c r="Q682" i="43"/>
  <c r="AE682" i="43" s="1"/>
  <c r="X683" i="43"/>
  <c r="AL683" i="43" s="1"/>
  <c r="AJ681" i="43"/>
  <c r="U682" i="43"/>
  <c r="AI682" i="43" s="1"/>
  <c r="T682" i="43"/>
  <c r="AH682" i="43" s="1"/>
  <c r="R682" i="43"/>
  <c r="S682" i="43"/>
  <c r="AG682" i="43" s="1"/>
  <c r="W682" i="43"/>
  <c r="AM674" i="43" l="1"/>
  <c r="Y675" i="43"/>
  <c r="AB674" i="43"/>
  <c r="Z674" i="43"/>
  <c r="AD680" i="43"/>
  <c r="P681" i="43"/>
  <c r="W683" i="43"/>
  <c r="AK683" i="43" s="1"/>
  <c r="S683" i="43"/>
  <c r="T683" i="43"/>
  <c r="AH683" i="43" s="1"/>
  <c r="Q683" i="43"/>
  <c r="AE683" i="43" s="1"/>
  <c r="R683" i="43"/>
  <c r="AF683" i="43" s="1"/>
  <c r="V683" i="43"/>
  <c r="AJ683" i="43" s="1"/>
  <c r="AK682" i="43"/>
  <c r="AF682" i="43"/>
  <c r="U683" i="43"/>
  <c r="AI683" i="43" s="1"/>
  <c r="X684" i="43"/>
  <c r="AL684" i="43" s="1"/>
  <c r="AJ682" i="43"/>
  <c r="AM675" i="43" l="1"/>
  <c r="Y676" i="43"/>
  <c r="Z675" i="43"/>
  <c r="AB675" i="43"/>
  <c r="AP674" i="43"/>
  <c r="AN674" i="43"/>
  <c r="P682" i="43"/>
  <c r="AD681" i="43"/>
  <c r="S684" i="43"/>
  <c r="AG684" i="43" s="1"/>
  <c r="AG683" i="43"/>
  <c r="W684" i="43"/>
  <c r="X685" i="43"/>
  <c r="AL685" i="43" s="1"/>
  <c r="R684" i="43"/>
  <c r="U684" i="43"/>
  <c r="AI684" i="43" s="1"/>
  <c r="V684" i="43"/>
  <c r="AJ684" i="43" s="1"/>
  <c r="Q684" i="43"/>
  <c r="AE684" i="43" s="1"/>
  <c r="T684" i="43"/>
  <c r="AM676" i="43" l="1"/>
  <c r="Y677" i="43"/>
  <c r="Z676" i="43"/>
  <c r="AB676" i="43"/>
  <c r="AP675" i="43"/>
  <c r="AN675" i="43"/>
  <c r="AD682" i="43"/>
  <c r="P683" i="43"/>
  <c r="T685" i="43"/>
  <c r="AH684" i="43"/>
  <c r="Q685" i="43"/>
  <c r="W685" i="43"/>
  <c r="R685" i="43"/>
  <c r="V685" i="43"/>
  <c r="AF684" i="43"/>
  <c r="U685" i="43"/>
  <c r="AI685" i="43" s="1"/>
  <c r="X686" i="43"/>
  <c r="AL686" i="43" s="1"/>
  <c r="AK684" i="43"/>
  <c r="S685" i="43"/>
  <c r="AG685" i="43" s="1"/>
  <c r="AM677" i="43" l="1"/>
  <c r="Y678" i="43"/>
  <c r="Z677" i="43"/>
  <c r="AB677" i="43"/>
  <c r="AP676" i="43"/>
  <c r="AN676" i="43"/>
  <c r="AD683" i="43"/>
  <c r="P684" i="43"/>
  <c r="V686" i="43"/>
  <c r="Q686" i="43"/>
  <c r="AE686" i="43" s="1"/>
  <c r="R686" i="43"/>
  <c r="W686" i="43"/>
  <c r="X687" i="43"/>
  <c r="AL687" i="43" s="1"/>
  <c r="S686" i="43"/>
  <c r="AG686" i="43" s="1"/>
  <c r="AF685" i="43"/>
  <c r="AK685" i="43"/>
  <c r="T686" i="43"/>
  <c r="AH686" i="43" s="1"/>
  <c r="U686" i="43"/>
  <c r="AJ685" i="43"/>
  <c r="AE685" i="43"/>
  <c r="AH685" i="43"/>
  <c r="AM678" i="43" l="1"/>
  <c r="Y679" i="43"/>
  <c r="Z678" i="43"/>
  <c r="AB678" i="43"/>
  <c r="AN677" i="43"/>
  <c r="AP677" i="43"/>
  <c r="AD684" i="43"/>
  <c r="P685" i="43"/>
  <c r="W687" i="43"/>
  <c r="AK687" i="43" s="1"/>
  <c r="T687" i="43"/>
  <c r="S687" i="43"/>
  <c r="AG687" i="43" s="1"/>
  <c r="AK686" i="43"/>
  <c r="Q687" i="43"/>
  <c r="AE687" i="43" s="1"/>
  <c r="R687" i="43"/>
  <c r="AF687" i="43" s="1"/>
  <c r="V687" i="43"/>
  <c r="U687" i="43"/>
  <c r="AI686" i="43"/>
  <c r="X688" i="43"/>
  <c r="AL688" i="43" s="1"/>
  <c r="AF686" i="43"/>
  <c r="AJ686" i="43"/>
  <c r="AM679" i="43" l="1"/>
  <c r="Y680" i="43"/>
  <c r="AB679" i="43"/>
  <c r="Z679" i="43"/>
  <c r="AN678" i="43"/>
  <c r="AP678" i="43"/>
  <c r="AD685" i="43"/>
  <c r="P686" i="43"/>
  <c r="U688" i="43"/>
  <c r="V688" i="43"/>
  <c r="AJ688" i="43" s="1"/>
  <c r="S688" i="43"/>
  <c r="AG688" i="43" s="1"/>
  <c r="W688" i="43"/>
  <c r="AK688" i="43" s="1"/>
  <c r="AJ687" i="43"/>
  <c r="Q688" i="43"/>
  <c r="T688" i="43"/>
  <c r="AH688" i="43" s="1"/>
  <c r="X689" i="43"/>
  <c r="AL689" i="43" s="1"/>
  <c r="AI687" i="43"/>
  <c r="R688" i="43"/>
  <c r="AH687" i="43"/>
  <c r="AM680" i="43" l="1"/>
  <c r="Y681" i="43"/>
  <c r="AM681" i="43" s="1"/>
  <c r="Z680" i="43"/>
  <c r="AB680" i="43"/>
  <c r="AP679" i="43"/>
  <c r="AN679" i="43"/>
  <c r="AD686" i="43"/>
  <c r="P687" i="43"/>
  <c r="Q689" i="43"/>
  <c r="AE689" i="43" s="1"/>
  <c r="W689" i="43"/>
  <c r="V689" i="43"/>
  <c r="R689" i="43"/>
  <c r="AF689" i="43" s="1"/>
  <c r="U689" i="43"/>
  <c r="AI689" i="43" s="1"/>
  <c r="X690" i="43"/>
  <c r="AL690" i="43" s="1"/>
  <c r="AF688" i="43"/>
  <c r="T689" i="43"/>
  <c r="AE688" i="43"/>
  <c r="S689" i="43"/>
  <c r="AG689" i="43" s="1"/>
  <c r="AI688" i="43"/>
  <c r="AP681" i="43" l="1"/>
  <c r="AN681" i="43"/>
  <c r="Y682" i="43"/>
  <c r="Z681" i="43"/>
  <c r="AB681" i="43"/>
  <c r="AP680" i="43"/>
  <c r="AN680" i="43"/>
  <c r="AD687" i="43"/>
  <c r="P688" i="43"/>
  <c r="W690" i="43"/>
  <c r="AK690" i="43" s="1"/>
  <c r="R690" i="43"/>
  <c r="AF690" i="43" s="1"/>
  <c r="AK689" i="43"/>
  <c r="T690" i="43"/>
  <c r="V690" i="43"/>
  <c r="S690" i="43"/>
  <c r="AG690" i="43" s="1"/>
  <c r="AH689" i="43"/>
  <c r="X691" i="43"/>
  <c r="AL691" i="43" s="1"/>
  <c r="U690" i="43"/>
  <c r="AI690" i="43" s="1"/>
  <c r="AJ689" i="43"/>
  <c r="Q690" i="43"/>
  <c r="AE690" i="43" s="1"/>
  <c r="AM682" i="43" l="1"/>
  <c r="Y683" i="43"/>
  <c r="Z682" i="43"/>
  <c r="AB682" i="43"/>
  <c r="AD688" i="43"/>
  <c r="P689" i="43"/>
  <c r="V691" i="43"/>
  <c r="AJ691" i="43" s="1"/>
  <c r="U691" i="43"/>
  <c r="T691" i="43"/>
  <c r="AH691" i="43" s="1"/>
  <c r="R691" i="43"/>
  <c r="AF691" i="43" s="1"/>
  <c r="Q691" i="43"/>
  <c r="AE691" i="43" s="1"/>
  <c r="S691" i="43"/>
  <c r="AG691" i="43" s="1"/>
  <c r="AH690" i="43"/>
  <c r="X692" i="43"/>
  <c r="AL692" i="43" s="1"/>
  <c r="AJ690" i="43"/>
  <c r="W691" i="43"/>
  <c r="AK691" i="43" s="1"/>
  <c r="AM683" i="43" l="1"/>
  <c r="Y684" i="43"/>
  <c r="AB683" i="43"/>
  <c r="Z683" i="43"/>
  <c r="AP682" i="43"/>
  <c r="AN682" i="43"/>
  <c r="AD689" i="43"/>
  <c r="P690" i="43"/>
  <c r="Q692" i="43"/>
  <c r="AE692" i="43" s="1"/>
  <c r="T692" i="43"/>
  <c r="AH692" i="43" s="1"/>
  <c r="V692" i="43"/>
  <c r="AJ692" i="43" s="1"/>
  <c r="X693" i="43"/>
  <c r="AL693" i="43" s="1"/>
  <c r="U692" i="43"/>
  <c r="AI692" i="43" s="1"/>
  <c r="W692" i="43"/>
  <c r="S692" i="43"/>
  <c r="AG692" i="43" s="1"/>
  <c r="R692" i="43"/>
  <c r="AF692" i="43" s="1"/>
  <c r="AI691" i="43"/>
  <c r="AM684" i="43" l="1"/>
  <c r="Y685" i="43"/>
  <c r="AB684" i="43"/>
  <c r="Z684" i="43"/>
  <c r="AP683" i="43"/>
  <c r="AN683" i="43"/>
  <c r="AD690" i="43"/>
  <c r="P691" i="43"/>
  <c r="W693" i="43"/>
  <c r="AK693" i="43" s="1"/>
  <c r="AK692" i="43"/>
  <c r="V693" i="43"/>
  <c r="AJ693" i="43" s="1"/>
  <c r="Q693" i="43"/>
  <c r="AE693" i="43" s="1"/>
  <c r="R693" i="43"/>
  <c r="S693" i="43"/>
  <c r="AG693" i="43" s="1"/>
  <c r="U693" i="43"/>
  <c r="X694" i="43"/>
  <c r="AL694" i="43" s="1"/>
  <c r="T693" i="43"/>
  <c r="AM685" i="43" l="1"/>
  <c r="Y686" i="43"/>
  <c r="Z685" i="43"/>
  <c r="AB685" i="43"/>
  <c r="AP684" i="43"/>
  <c r="AN684" i="43"/>
  <c r="AD691" i="43"/>
  <c r="P692" i="43"/>
  <c r="T694" i="43"/>
  <c r="AH694" i="43" s="1"/>
  <c r="R694" i="43"/>
  <c r="AF694" i="43" s="1"/>
  <c r="S694" i="43"/>
  <c r="Q694" i="43"/>
  <c r="AE694" i="43" s="1"/>
  <c r="U694" i="43"/>
  <c r="AI694" i="43" s="1"/>
  <c r="X695" i="43"/>
  <c r="AL695" i="43" s="1"/>
  <c r="AH693" i="43"/>
  <c r="AI693" i="43"/>
  <c r="AF693" i="43"/>
  <c r="V694" i="43"/>
  <c r="W694" i="43"/>
  <c r="AK694" i="43" s="1"/>
  <c r="AM686" i="43" l="1"/>
  <c r="Y687" i="43"/>
  <c r="AB686" i="43"/>
  <c r="Z686" i="43"/>
  <c r="AN685" i="43"/>
  <c r="AP685" i="43"/>
  <c r="AD692" i="43"/>
  <c r="P693" i="43"/>
  <c r="V695" i="43"/>
  <c r="AJ695" i="43" s="1"/>
  <c r="S695" i="43"/>
  <c r="AG695" i="43" s="1"/>
  <c r="X696" i="43"/>
  <c r="AL696" i="43" s="1"/>
  <c r="AG694" i="43"/>
  <c r="R695" i="43"/>
  <c r="AF695" i="43" s="1"/>
  <c r="W695" i="43"/>
  <c r="AK695" i="43" s="1"/>
  <c r="AJ694" i="43"/>
  <c r="U695" i="43"/>
  <c r="AI695" i="43" s="1"/>
  <c r="Q695" i="43"/>
  <c r="AE695" i="43" s="1"/>
  <c r="T695" i="43"/>
  <c r="AH695" i="43" s="1"/>
  <c r="AM687" i="43" l="1"/>
  <c r="Y688" i="43"/>
  <c r="AB687" i="43"/>
  <c r="Z687" i="43"/>
  <c r="AP686" i="43"/>
  <c r="AN686" i="43"/>
  <c r="AD693" i="43"/>
  <c r="P694" i="43"/>
  <c r="T696" i="43"/>
  <c r="AH696" i="43" s="1"/>
  <c r="Q696" i="43"/>
  <c r="AE696" i="43" s="1"/>
  <c r="S696" i="43"/>
  <c r="U696" i="43"/>
  <c r="AI696" i="43" s="1"/>
  <c r="W696" i="43"/>
  <c r="AK696" i="43" s="1"/>
  <c r="R696" i="43"/>
  <c r="X697" i="43"/>
  <c r="AL697" i="43" s="1"/>
  <c r="V696" i="43"/>
  <c r="AJ696" i="43" s="1"/>
  <c r="AM688" i="43" l="1"/>
  <c r="Y689" i="43"/>
  <c r="Z688" i="43"/>
  <c r="AB688" i="43"/>
  <c r="AN687" i="43"/>
  <c r="AP687" i="43"/>
  <c r="P695" i="43"/>
  <c r="AD694" i="43"/>
  <c r="T697" i="43"/>
  <c r="AH697" i="43" s="1"/>
  <c r="X698" i="43"/>
  <c r="AL698" i="43" s="1"/>
  <c r="U697" i="43"/>
  <c r="S697" i="43"/>
  <c r="AG697" i="43" s="1"/>
  <c r="R697" i="43"/>
  <c r="V697" i="43"/>
  <c r="AJ697" i="43" s="1"/>
  <c r="AF696" i="43"/>
  <c r="W697" i="43"/>
  <c r="AK697" i="43" s="1"/>
  <c r="AG696" i="43"/>
  <c r="Q697" i="43"/>
  <c r="AE697" i="43" s="1"/>
  <c r="AM689" i="43" l="1"/>
  <c r="Y690" i="43"/>
  <c r="AB689" i="43"/>
  <c r="Z689" i="43"/>
  <c r="AP688" i="43"/>
  <c r="AN688" i="43"/>
  <c r="AD695" i="43"/>
  <c r="P696" i="43"/>
  <c r="U698" i="43"/>
  <c r="S698" i="43"/>
  <c r="AG698" i="43" s="1"/>
  <c r="X699" i="43"/>
  <c r="AL699" i="43" s="1"/>
  <c r="W698" i="43"/>
  <c r="R698" i="43"/>
  <c r="V698" i="43"/>
  <c r="AJ698" i="43" s="1"/>
  <c r="AI697" i="43"/>
  <c r="Q698" i="43"/>
  <c r="AF697" i="43"/>
  <c r="T698" i="43"/>
  <c r="AH698" i="43" s="1"/>
  <c r="AM690" i="43" l="1"/>
  <c r="Y691" i="43"/>
  <c r="AB690" i="43"/>
  <c r="Z690" i="43"/>
  <c r="AN689" i="43"/>
  <c r="AP689" i="43"/>
  <c r="AD696" i="43"/>
  <c r="P697" i="43"/>
  <c r="W699" i="43"/>
  <c r="AK699" i="43" s="1"/>
  <c r="AK698" i="43"/>
  <c r="S699" i="43"/>
  <c r="Q699" i="43"/>
  <c r="AE699" i="43" s="1"/>
  <c r="R699" i="43"/>
  <c r="U699" i="43"/>
  <c r="T699" i="43"/>
  <c r="AE698" i="43"/>
  <c r="V699" i="43"/>
  <c r="AJ699" i="43" s="1"/>
  <c r="AF698" i="43"/>
  <c r="X700" i="43"/>
  <c r="AL700" i="43" s="1"/>
  <c r="AI698" i="43"/>
  <c r="AM691" i="43" l="1"/>
  <c r="Y692" i="43"/>
  <c r="AB691" i="43"/>
  <c r="Z691" i="43"/>
  <c r="AP690" i="43"/>
  <c r="AN690" i="43"/>
  <c r="AD697" i="43"/>
  <c r="P698" i="43"/>
  <c r="V700" i="43"/>
  <c r="AJ700" i="43" s="1"/>
  <c r="T700" i="43"/>
  <c r="AH700" i="43" s="1"/>
  <c r="U700" i="43"/>
  <c r="AI700" i="43" s="1"/>
  <c r="R700" i="43"/>
  <c r="AF700" i="43" s="1"/>
  <c r="S700" i="43"/>
  <c r="AG700" i="43" s="1"/>
  <c r="X701" i="43"/>
  <c r="AL701" i="43" s="1"/>
  <c r="Q700" i="43"/>
  <c r="AE700" i="43" s="1"/>
  <c r="AH699" i="43"/>
  <c r="AI699" i="43"/>
  <c r="AF699" i="43"/>
  <c r="AG699" i="43"/>
  <c r="W700" i="43"/>
  <c r="AK700" i="43" s="1"/>
  <c r="AM692" i="43" l="1"/>
  <c r="Y693" i="43"/>
  <c r="AB692" i="43"/>
  <c r="Z692" i="43"/>
  <c r="AP691" i="43"/>
  <c r="AN691" i="43"/>
  <c r="AD698" i="43"/>
  <c r="P699" i="43"/>
  <c r="X702" i="43"/>
  <c r="AL702" i="43" s="1"/>
  <c r="R701" i="43"/>
  <c r="AF701" i="43" s="1"/>
  <c r="T701" i="43"/>
  <c r="AH701" i="43" s="1"/>
  <c r="W701" i="43"/>
  <c r="AK701" i="43" s="1"/>
  <c r="Q701" i="43"/>
  <c r="AE701" i="43" s="1"/>
  <c r="S701" i="43"/>
  <c r="AG701" i="43" s="1"/>
  <c r="U701" i="43"/>
  <c r="AI701" i="43" s="1"/>
  <c r="V701" i="43"/>
  <c r="AJ701" i="43" s="1"/>
  <c r="AM693" i="43" l="1"/>
  <c r="Y694" i="43"/>
  <c r="Z693" i="43"/>
  <c r="AB693" i="43"/>
  <c r="AP692" i="43"/>
  <c r="AN692" i="43"/>
  <c r="P700" i="43"/>
  <c r="AD699" i="43"/>
  <c r="W702" i="43"/>
  <c r="AK702" i="43" s="1"/>
  <c r="U702" i="43"/>
  <c r="AI702" i="43" s="1"/>
  <c r="Q702" i="43"/>
  <c r="AE702" i="43" s="1"/>
  <c r="R702" i="43"/>
  <c r="AF702" i="43" s="1"/>
  <c r="S702" i="43"/>
  <c r="AG702" i="43" s="1"/>
  <c r="V702" i="43"/>
  <c r="AJ702" i="43" s="1"/>
  <c r="T702" i="43"/>
  <c r="AH702" i="43" s="1"/>
  <c r="X703" i="43"/>
  <c r="AL703" i="43" s="1"/>
  <c r="AM694" i="43" l="1"/>
  <c r="Y695" i="43"/>
  <c r="AB694" i="43"/>
  <c r="Z694" i="43"/>
  <c r="AP693" i="43"/>
  <c r="AN693" i="43"/>
  <c r="AD700" i="43"/>
  <c r="P701" i="43"/>
  <c r="V703" i="43"/>
  <c r="X704" i="43"/>
  <c r="AL704" i="43" s="1"/>
  <c r="Q703" i="43"/>
  <c r="AE703" i="43" s="1"/>
  <c r="W703" i="43"/>
  <c r="AK703" i="43" s="1"/>
  <c r="T703" i="43"/>
  <c r="AH703" i="43" s="1"/>
  <c r="S703" i="43"/>
  <c r="AG703" i="43" s="1"/>
  <c r="R703" i="43"/>
  <c r="AF703" i="43" s="1"/>
  <c r="U703" i="43"/>
  <c r="AI703" i="43" s="1"/>
  <c r="AM695" i="43" l="1"/>
  <c r="Y696" i="43"/>
  <c r="AB695" i="43"/>
  <c r="Z695" i="43"/>
  <c r="AP694" i="43"/>
  <c r="AN694" i="43"/>
  <c r="AD701" i="43"/>
  <c r="P702" i="43"/>
  <c r="V704" i="43"/>
  <c r="AJ704" i="43" s="1"/>
  <c r="U704" i="43"/>
  <c r="AI704" i="43" s="1"/>
  <c r="AJ703" i="43"/>
  <c r="W704" i="43"/>
  <c r="S704" i="43"/>
  <c r="R704" i="43"/>
  <c r="T704" i="43"/>
  <c r="AH704" i="43" s="1"/>
  <c r="Q704" i="43"/>
  <c r="AE704" i="43" s="1"/>
  <c r="X705" i="43"/>
  <c r="AM696" i="43" l="1"/>
  <c r="Y697" i="43"/>
  <c r="AB696" i="43"/>
  <c r="Z696" i="43"/>
  <c r="AN695" i="43"/>
  <c r="AP695" i="43"/>
  <c r="AD702" i="43"/>
  <c r="P703" i="43"/>
  <c r="W705" i="43"/>
  <c r="R705" i="43"/>
  <c r="AF705" i="43" s="1"/>
  <c r="S705" i="43"/>
  <c r="U705" i="43"/>
  <c r="AI705" i="43" s="1"/>
  <c r="X706" i="43"/>
  <c r="AL706" i="43" s="1"/>
  <c r="Q705" i="43"/>
  <c r="AE705" i="43" s="1"/>
  <c r="AF704" i="43"/>
  <c r="AG704" i="43"/>
  <c r="AL705" i="43"/>
  <c r="T705" i="43"/>
  <c r="AH705" i="43" s="1"/>
  <c r="AK704" i="43"/>
  <c r="V705" i="43"/>
  <c r="AJ705" i="43" s="1"/>
  <c r="AM697" i="43" l="1"/>
  <c r="Y698" i="43"/>
  <c r="Z697" i="43"/>
  <c r="AB697" i="43"/>
  <c r="AP696" i="43"/>
  <c r="AN696" i="43"/>
  <c r="AD703" i="43"/>
  <c r="P704" i="43"/>
  <c r="U706" i="43"/>
  <c r="AI706" i="43" s="1"/>
  <c r="R706" i="43"/>
  <c r="V706" i="43"/>
  <c r="AJ706" i="43" s="1"/>
  <c r="S706" i="43"/>
  <c r="AG706" i="43" s="1"/>
  <c r="W706" i="43"/>
  <c r="AK706" i="43" s="1"/>
  <c r="T706" i="43"/>
  <c r="Q706" i="43"/>
  <c r="AE706" i="43" s="1"/>
  <c r="X707" i="43"/>
  <c r="AL707" i="43" s="1"/>
  <c r="AG705" i="43"/>
  <c r="AK705" i="43"/>
  <c r="AM698" i="43" l="1"/>
  <c r="Y699" i="43"/>
  <c r="AB698" i="43"/>
  <c r="Z698" i="43"/>
  <c r="AN697" i="43"/>
  <c r="AP697" i="43"/>
  <c r="AD704" i="43"/>
  <c r="P705" i="43"/>
  <c r="R707" i="43"/>
  <c r="AF707" i="43" s="1"/>
  <c r="AF706" i="43"/>
  <c r="T707" i="43"/>
  <c r="X708" i="43"/>
  <c r="AL708" i="43" s="1"/>
  <c r="S707" i="43"/>
  <c r="Q707" i="43"/>
  <c r="AE707" i="43" s="1"/>
  <c r="AH706" i="43"/>
  <c r="W707" i="43"/>
  <c r="V707" i="43"/>
  <c r="AJ707" i="43" s="1"/>
  <c r="U707" i="43"/>
  <c r="AI707" i="43" s="1"/>
  <c r="AM699" i="43" l="1"/>
  <c r="Y700" i="43"/>
  <c r="Z699" i="43"/>
  <c r="AB699" i="43"/>
  <c r="AP698" i="43"/>
  <c r="AN698" i="43"/>
  <c r="AD705" i="43"/>
  <c r="P706" i="43"/>
  <c r="W708" i="43"/>
  <c r="AK708" i="43" s="1"/>
  <c r="S708" i="43"/>
  <c r="AG708" i="43" s="1"/>
  <c r="T708" i="43"/>
  <c r="AH708" i="43" s="1"/>
  <c r="V708" i="43"/>
  <c r="Q708" i="43"/>
  <c r="AE708" i="43" s="1"/>
  <c r="X709" i="43"/>
  <c r="U708" i="43"/>
  <c r="AI708" i="43" s="1"/>
  <c r="AK707" i="43"/>
  <c r="AG707" i="43"/>
  <c r="AH707" i="43"/>
  <c r="R708" i="43"/>
  <c r="AF708" i="43" s="1"/>
  <c r="AM700" i="43" l="1"/>
  <c r="Y701" i="43"/>
  <c r="Z700" i="43"/>
  <c r="AB700" i="43"/>
  <c r="AN699" i="43"/>
  <c r="AP699" i="43"/>
  <c r="AD706" i="43"/>
  <c r="P707" i="43"/>
  <c r="R709" i="43"/>
  <c r="U709" i="43"/>
  <c r="T709" i="43"/>
  <c r="AH709" i="43" s="1"/>
  <c r="W709" i="43"/>
  <c r="X710" i="43"/>
  <c r="AL710" i="43" s="1"/>
  <c r="V709" i="43"/>
  <c r="AJ709" i="43" s="1"/>
  <c r="Q709" i="43"/>
  <c r="AE709" i="43" s="1"/>
  <c r="AL709" i="43"/>
  <c r="AJ708" i="43"/>
  <c r="S709" i="43"/>
  <c r="AM701" i="43" l="1"/>
  <c r="Y702" i="43"/>
  <c r="AB701" i="43"/>
  <c r="Z701" i="43"/>
  <c r="AP700" i="43"/>
  <c r="AN700" i="43"/>
  <c r="AD707" i="43"/>
  <c r="P708" i="43"/>
  <c r="W710" i="43"/>
  <c r="U710" i="43"/>
  <c r="AI710" i="43" s="1"/>
  <c r="S710" i="43"/>
  <c r="V710" i="43"/>
  <c r="AJ710" i="43" s="1"/>
  <c r="AK709" i="43"/>
  <c r="AI709" i="43"/>
  <c r="R710" i="43"/>
  <c r="AF710" i="43" s="1"/>
  <c r="AG709" i="43"/>
  <c r="Q710" i="43"/>
  <c r="X711" i="43"/>
  <c r="AL711" i="43" s="1"/>
  <c r="T710" i="43"/>
  <c r="AF709" i="43"/>
  <c r="AM702" i="43" l="1"/>
  <c r="Y703" i="43"/>
  <c r="Z702" i="43"/>
  <c r="AB702" i="43"/>
  <c r="AN701" i="43"/>
  <c r="AP701" i="43"/>
  <c r="P709" i="43"/>
  <c r="AD708" i="43"/>
  <c r="T711" i="43"/>
  <c r="Q711" i="43"/>
  <c r="AE711" i="43" s="1"/>
  <c r="W711" i="43"/>
  <c r="AK711" i="43" s="1"/>
  <c r="V711" i="43"/>
  <c r="AJ711" i="43" s="1"/>
  <c r="AK710" i="43"/>
  <c r="X712" i="43"/>
  <c r="S711" i="43"/>
  <c r="AH710" i="43"/>
  <c r="AE710" i="43"/>
  <c r="R711" i="43"/>
  <c r="AG710" i="43"/>
  <c r="U711" i="43"/>
  <c r="AI711" i="43" s="1"/>
  <c r="AM703" i="43" l="1"/>
  <c r="Y704" i="43"/>
  <c r="AB703" i="43"/>
  <c r="Z703" i="43"/>
  <c r="AP702" i="43"/>
  <c r="AN702" i="43"/>
  <c r="AD709" i="43"/>
  <c r="P710" i="43"/>
  <c r="R712" i="43"/>
  <c r="AF712" i="43" s="1"/>
  <c r="S712" i="43"/>
  <c r="AG712" i="43" s="1"/>
  <c r="X713" i="43"/>
  <c r="AL713" i="43" s="1"/>
  <c r="V712" i="43"/>
  <c r="AJ712" i="43" s="1"/>
  <c r="Q712" i="43"/>
  <c r="AE712" i="43" s="1"/>
  <c r="T712" i="43"/>
  <c r="AH712" i="43" s="1"/>
  <c r="U712" i="43"/>
  <c r="AI712" i="43" s="1"/>
  <c r="AF711" i="43"/>
  <c r="AG711" i="43"/>
  <c r="AL712" i="43"/>
  <c r="W712" i="43"/>
  <c r="AK712" i="43" s="1"/>
  <c r="AH711" i="43"/>
  <c r="AM704" i="43" l="1"/>
  <c r="Y705" i="43"/>
  <c r="Z704" i="43"/>
  <c r="AB704" i="43"/>
  <c r="AP703" i="43"/>
  <c r="AN703" i="43"/>
  <c r="AD710" i="43"/>
  <c r="P711" i="43"/>
  <c r="U713" i="43"/>
  <c r="AI713" i="43" s="1"/>
  <c r="V713" i="43"/>
  <c r="AJ713" i="43" s="1"/>
  <c r="S713" i="43"/>
  <c r="AG713" i="43" s="1"/>
  <c r="W713" i="43"/>
  <c r="AK713" i="43" s="1"/>
  <c r="T713" i="43"/>
  <c r="AH713" i="43" s="1"/>
  <c r="Q713" i="43"/>
  <c r="AE713" i="43" s="1"/>
  <c r="X714" i="43"/>
  <c r="AL714" i="43" s="1"/>
  <c r="R713" i="43"/>
  <c r="AM705" i="43" l="1"/>
  <c r="Y706" i="43"/>
  <c r="Z705" i="43"/>
  <c r="AB705" i="43"/>
  <c r="AN704" i="43"/>
  <c r="AP704" i="43"/>
  <c r="P712" i="43"/>
  <c r="AD711" i="43"/>
  <c r="W714" i="43"/>
  <c r="T714" i="43"/>
  <c r="V714" i="43"/>
  <c r="AJ714" i="43" s="1"/>
  <c r="U714" i="43"/>
  <c r="AI714" i="43" s="1"/>
  <c r="R714" i="43"/>
  <c r="X715" i="43"/>
  <c r="AL715" i="43" s="1"/>
  <c r="AF713" i="43"/>
  <c r="Q714" i="43"/>
  <c r="S714" i="43"/>
  <c r="AM706" i="43" l="1"/>
  <c r="Y707" i="43"/>
  <c r="Z706" i="43"/>
  <c r="AB706" i="43"/>
  <c r="AP705" i="43"/>
  <c r="AN705" i="43"/>
  <c r="AD712" i="43"/>
  <c r="P713" i="43"/>
  <c r="Q715" i="43"/>
  <c r="AE715" i="43" s="1"/>
  <c r="T715" i="43"/>
  <c r="AH715" i="43" s="1"/>
  <c r="S715" i="43"/>
  <c r="AG715" i="43" s="1"/>
  <c r="U715" i="43"/>
  <c r="AI715" i="43" s="1"/>
  <c r="AH714" i="43"/>
  <c r="AG714" i="43"/>
  <c r="R715" i="43"/>
  <c r="AF715" i="43" s="1"/>
  <c r="W715" i="43"/>
  <c r="AE714" i="43"/>
  <c r="X716" i="43"/>
  <c r="AF714" i="43"/>
  <c r="V715" i="43"/>
  <c r="AJ715" i="43" s="1"/>
  <c r="AK714" i="43"/>
  <c r="AM707" i="43" l="1"/>
  <c r="Y708" i="43"/>
  <c r="AB707" i="43"/>
  <c r="Z707" i="43"/>
  <c r="AP706" i="43"/>
  <c r="AN706" i="43"/>
  <c r="AD713" i="43"/>
  <c r="P714" i="43"/>
  <c r="X717" i="43"/>
  <c r="AL717" i="43" s="1"/>
  <c r="W716" i="43"/>
  <c r="AK716" i="43" s="1"/>
  <c r="S716" i="43"/>
  <c r="AG716" i="43" s="1"/>
  <c r="Q716" i="43"/>
  <c r="AE716" i="43" s="1"/>
  <c r="V716" i="43"/>
  <c r="AJ716" i="43" s="1"/>
  <c r="AK715" i="43"/>
  <c r="AL716" i="43"/>
  <c r="R716" i="43"/>
  <c r="AF716" i="43" s="1"/>
  <c r="U716" i="43"/>
  <c r="AI716" i="43" s="1"/>
  <c r="T716" i="43"/>
  <c r="AM708" i="43" l="1"/>
  <c r="Y709" i="43"/>
  <c r="Z708" i="43"/>
  <c r="AB708" i="43"/>
  <c r="AN707" i="43"/>
  <c r="AP707" i="43"/>
  <c r="P715" i="43"/>
  <c r="AD714" i="43"/>
  <c r="U717" i="43"/>
  <c r="AI717" i="43" s="1"/>
  <c r="V717" i="43"/>
  <c r="Q717" i="43"/>
  <c r="AE717" i="43" s="1"/>
  <c r="W717" i="43"/>
  <c r="AK717" i="43" s="1"/>
  <c r="T717" i="43"/>
  <c r="AH716" i="43"/>
  <c r="R717" i="43"/>
  <c r="AF717" i="43" s="1"/>
  <c r="S717" i="43"/>
  <c r="AG717" i="43" s="1"/>
  <c r="X718" i="43"/>
  <c r="AL718" i="43" s="1"/>
  <c r="AM709" i="43" l="1"/>
  <c r="Y710" i="43"/>
  <c r="AB709" i="43"/>
  <c r="Z709" i="43"/>
  <c r="AP708" i="43"/>
  <c r="AN708" i="43"/>
  <c r="AD715" i="43"/>
  <c r="P716" i="43"/>
  <c r="X719" i="43"/>
  <c r="AL719" i="43" s="1"/>
  <c r="R718" i="43"/>
  <c r="AF718" i="43" s="1"/>
  <c r="V718" i="43"/>
  <c r="AJ718" i="43" s="1"/>
  <c r="T718" i="43"/>
  <c r="AH718" i="43" s="1"/>
  <c r="AH717" i="43"/>
  <c r="Q718" i="43"/>
  <c r="U718" i="43"/>
  <c r="AI718" i="43" s="1"/>
  <c r="S718" i="43"/>
  <c r="AG718" i="43" s="1"/>
  <c r="W718" i="43"/>
  <c r="AK718" i="43" s="1"/>
  <c r="AJ717" i="43"/>
  <c r="AM710" i="43" l="1"/>
  <c r="Y711" i="43"/>
  <c r="AB710" i="43"/>
  <c r="Z710" i="43"/>
  <c r="AN709" i="43"/>
  <c r="AP709" i="43"/>
  <c r="AD716" i="43"/>
  <c r="P717" i="43"/>
  <c r="Q719" i="43"/>
  <c r="AE719" i="43" s="1"/>
  <c r="V719" i="43"/>
  <c r="X720" i="43"/>
  <c r="AL720" i="43" s="1"/>
  <c r="W719" i="43"/>
  <c r="U719" i="43"/>
  <c r="AI719" i="43" s="1"/>
  <c r="R719" i="43"/>
  <c r="AF719" i="43" s="1"/>
  <c r="S719" i="43"/>
  <c r="AG719" i="43" s="1"/>
  <c r="AE718" i="43"/>
  <c r="T719" i="43"/>
  <c r="AH719" i="43" s="1"/>
  <c r="AM711" i="43" l="1"/>
  <c r="Y712" i="43"/>
  <c r="Z711" i="43"/>
  <c r="AB711" i="43"/>
  <c r="AP710" i="43"/>
  <c r="AN710" i="43"/>
  <c r="AD717" i="43"/>
  <c r="P718" i="43"/>
  <c r="V720" i="43"/>
  <c r="S720" i="43"/>
  <c r="AG720" i="43" s="1"/>
  <c r="U720" i="43"/>
  <c r="W720" i="43"/>
  <c r="AK720" i="43" s="1"/>
  <c r="AJ719" i="43"/>
  <c r="T720" i="43"/>
  <c r="AH720" i="43" s="1"/>
  <c r="R720" i="43"/>
  <c r="AK719" i="43"/>
  <c r="X721" i="43"/>
  <c r="AL721" i="43" s="1"/>
  <c r="Q720" i="43"/>
  <c r="AE720" i="43" s="1"/>
  <c r="AM712" i="43" l="1"/>
  <c r="Y713" i="43"/>
  <c r="Z712" i="43"/>
  <c r="AB712" i="43"/>
  <c r="AN711" i="43"/>
  <c r="AP711" i="43"/>
  <c r="AD718" i="43"/>
  <c r="P719" i="43"/>
  <c r="R721" i="43"/>
  <c r="AF721" i="43" s="1"/>
  <c r="X722" i="43"/>
  <c r="AL722" i="43" s="1"/>
  <c r="W721" i="43"/>
  <c r="AK721" i="43" s="1"/>
  <c r="U721" i="43"/>
  <c r="AI721" i="43" s="1"/>
  <c r="V721" i="43"/>
  <c r="AJ721" i="43" s="1"/>
  <c r="T721" i="43"/>
  <c r="AH721" i="43" s="1"/>
  <c r="S721" i="43"/>
  <c r="AG721" i="43" s="1"/>
  <c r="Q721" i="43"/>
  <c r="AE721" i="43" s="1"/>
  <c r="AF720" i="43"/>
  <c r="AI720" i="43"/>
  <c r="AJ720" i="43"/>
  <c r="AM713" i="43" l="1"/>
  <c r="Y714" i="43"/>
  <c r="AB713" i="43"/>
  <c r="Z713" i="43"/>
  <c r="AP712" i="43"/>
  <c r="AN712" i="43"/>
  <c r="AD719" i="43"/>
  <c r="P720" i="43"/>
  <c r="U722" i="43"/>
  <c r="AI722" i="43" s="1"/>
  <c r="X723" i="43"/>
  <c r="AL723" i="43" s="1"/>
  <c r="R722" i="43"/>
  <c r="AF722" i="43" s="1"/>
  <c r="T722" i="43"/>
  <c r="AH722" i="43" s="1"/>
  <c r="Q722" i="43"/>
  <c r="AE722" i="43" s="1"/>
  <c r="S722" i="43"/>
  <c r="AG722" i="43" s="1"/>
  <c r="V722" i="43"/>
  <c r="AJ722" i="43" s="1"/>
  <c r="W722" i="43"/>
  <c r="AK722" i="43" s="1"/>
  <c r="AM714" i="43" l="1"/>
  <c r="Y715" i="43"/>
  <c r="AM715" i="43" s="1"/>
  <c r="Z714" i="43"/>
  <c r="AB714" i="43"/>
  <c r="AP713" i="43"/>
  <c r="AN713" i="43"/>
  <c r="AD720" i="43"/>
  <c r="P721" i="43"/>
  <c r="Q723" i="43"/>
  <c r="AE723" i="43" s="1"/>
  <c r="R723" i="43"/>
  <c r="U723" i="43"/>
  <c r="AI723" i="43" s="1"/>
  <c r="V723" i="43"/>
  <c r="W723" i="43"/>
  <c r="AK723" i="43" s="1"/>
  <c r="S723" i="43"/>
  <c r="AG723" i="43" s="1"/>
  <c r="T723" i="43"/>
  <c r="AH723" i="43" s="1"/>
  <c r="X724" i="43"/>
  <c r="AL724" i="43" s="1"/>
  <c r="AN715" i="43" l="1"/>
  <c r="AP715" i="43"/>
  <c r="Y716" i="43"/>
  <c r="AB715" i="43"/>
  <c r="Z715" i="43"/>
  <c r="AP714" i="43"/>
  <c r="AN714" i="43"/>
  <c r="AD721" i="43"/>
  <c r="P722" i="43"/>
  <c r="U724" i="43"/>
  <c r="AI724" i="43" s="1"/>
  <c r="Q724" i="43"/>
  <c r="AE724" i="43" s="1"/>
  <c r="S724" i="43"/>
  <c r="V724" i="43"/>
  <c r="AJ724" i="43" s="1"/>
  <c r="R724" i="43"/>
  <c r="AF724" i="43" s="1"/>
  <c r="X725" i="43"/>
  <c r="AL725" i="43" s="1"/>
  <c r="T724" i="43"/>
  <c r="AH724" i="43" s="1"/>
  <c r="W724" i="43"/>
  <c r="AK724" i="43" s="1"/>
  <c r="AJ723" i="43"/>
  <c r="AF723" i="43"/>
  <c r="AM716" i="43" l="1"/>
  <c r="Y717" i="43"/>
  <c r="Z716" i="43"/>
  <c r="AB716" i="43"/>
  <c r="AD722" i="43"/>
  <c r="P723" i="43"/>
  <c r="T725" i="43"/>
  <c r="AH725" i="43" s="1"/>
  <c r="R725" i="43"/>
  <c r="AF725" i="43" s="1"/>
  <c r="Q725" i="43"/>
  <c r="AE725" i="43" s="1"/>
  <c r="W725" i="43"/>
  <c r="AK725" i="43" s="1"/>
  <c r="S725" i="43"/>
  <c r="AG725" i="43" s="1"/>
  <c r="X726" i="43"/>
  <c r="AL726" i="43" s="1"/>
  <c r="V725" i="43"/>
  <c r="AJ725" i="43" s="1"/>
  <c r="AG724" i="43"/>
  <c r="U725" i="43"/>
  <c r="AM717" i="43" l="1"/>
  <c r="Y718" i="43"/>
  <c r="Z717" i="43"/>
  <c r="AB717" i="43"/>
  <c r="AP716" i="43"/>
  <c r="AN716" i="43"/>
  <c r="AD723" i="43"/>
  <c r="P724" i="43"/>
  <c r="W726" i="43"/>
  <c r="AK726" i="43" s="1"/>
  <c r="R726" i="43"/>
  <c r="AF726" i="43" s="1"/>
  <c r="X727" i="43"/>
  <c r="AL727" i="43" s="1"/>
  <c r="V726" i="43"/>
  <c r="AJ726" i="43" s="1"/>
  <c r="U726" i="43"/>
  <c r="AI726" i="43" s="1"/>
  <c r="AI725" i="43"/>
  <c r="S726" i="43"/>
  <c r="Q726" i="43"/>
  <c r="AE726" i="43" s="1"/>
  <c r="T726" i="43"/>
  <c r="AH726" i="43" s="1"/>
  <c r="AM718" i="43" l="1"/>
  <c r="Y719" i="43"/>
  <c r="AM719" i="43" s="1"/>
  <c r="Z718" i="43"/>
  <c r="AB718" i="43"/>
  <c r="AN717" i="43"/>
  <c r="AP717" i="43"/>
  <c r="AD724" i="43"/>
  <c r="P725" i="43"/>
  <c r="X728" i="43"/>
  <c r="AL728" i="43" s="1"/>
  <c r="W727" i="43"/>
  <c r="U727" i="43"/>
  <c r="AI727" i="43" s="1"/>
  <c r="Q727" i="43"/>
  <c r="AE727" i="43" s="1"/>
  <c r="R727" i="43"/>
  <c r="AF727" i="43" s="1"/>
  <c r="S727" i="43"/>
  <c r="AG727" i="43" s="1"/>
  <c r="T727" i="43"/>
  <c r="AG726" i="43"/>
  <c r="V727" i="43"/>
  <c r="AN719" i="43" l="1"/>
  <c r="AP719" i="43"/>
  <c r="Y720" i="43"/>
  <c r="Z719" i="43"/>
  <c r="AB719" i="43"/>
  <c r="AP718" i="43"/>
  <c r="AN718" i="43"/>
  <c r="AD725" i="43"/>
  <c r="P726" i="43"/>
  <c r="V728" i="43"/>
  <c r="AJ728" i="43" s="1"/>
  <c r="S728" i="43"/>
  <c r="AG728" i="43" s="1"/>
  <c r="X729" i="43"/>
  <c r="AL729" i="43" s="1"/>
  <c r="T728" i="43"/>
  <c r="AH728" i="43" s="1"/>
  <c r="W728" i="43"/>
  <c r="AK728" i="43" s="1"/>
  <c r="U728" i="43"/>
  <c r="AI728" i="43" s="1"/>
  <c r="AJ727" i="43"/>
  <c r="AH727" i="43"/>
  <c r="R728" i="43"/>
  <c r="AF728" i="43" s="1"/>
  <c r="Q728" i="43"/>
  <c r="AE728" i="43" s="1"/>
  <c r="AK727" i="43"/>
  <c r="AM720" i="43" l="1"/>
  <c r="Y721" i="43"/>
  <c r="Z720" i="43"/>
  <c r="AB720" i="43"/>
  <c r="AD726" i="43"/>
  <c r="P727" i="43"/>
  <c r="R729" i="43"/>
  <c r="U729" i="43"/>
  <c r="T729" i="43"/>
  <c r="S729" i="43"/>
  <c r="Q729" i="43"/>
  <c r="AE729" i="43" s="1"/>
  <c r="W729" i="43"/>
  <c r="AK729" i="43" s="1"/>
  <c r="X730" i="43"/>
  <c r="V729" i="43"/>
  <c r="AM721" i="43" l="1"/>
  <c r="Y722" i="43"/>
  <c r="Z721" i="43"/>
  <c r="AB721" i="43"/>
  <c r="AN720" i="43"/>
  <c r="AP720" i="43"/>
  <c r="P728" i="43"/>
  <c r="AD727" i="43"/>
  <c r="V730" i="43"/>
  <c r="AJ730" i="43" s="1"/>
  <c r="X731" i="43"/>
  <c r="AL731" i="43" s="1"/>
  <c r="S730" i="43"/>
  <c r="AG730" i="43" s="1"/>
  <c r="T730" i="43"/>
  <c r="AG729" i="43"/>
  <c r="R730" i="43"/>
  <c r="AF730" i="43" s="1"/>
  <c r="Q730" i="43"/>
  <c r="U730" i="43"/>
  <c r="AI730" i="43" s="1"/>
  <c r="AF729" i="43"/>
  <c r="AJ729" i="43"/>
  <c r="AL730" i="43"/>
  <c r="W730" i="43"/>
  <c r="AK730" i="43" s="1"/>
  <c r="AH729" i="43"/>
  <c r="AI729" i="43"/>
  <c r="AM722" i="43" l="1"/>
  <c r="Y723" i="43"/>
  <c r="Z722" i="43"/>
  <c r="AB722" i="43"/>
  <c r="AN721" i="43"/>
  <c r="AP721" i="43"/>
  <c r="AD728" i="43"/>
  <c r="P729" i="43"/>
  <c r="Q731" i="43"/>
  <c r="AE731" i="43" s="1"/>
  <c r="T731" i="43"/>
  <c r="AH731" i="43" s="1"/>
  <c r="W731" i="43"/>
  <c r="AK731" i="43" s="1"/>
  <c r="X732" i="43"/>
  <c r="AL732" i="43" s="1"/>
  <c r="R731" i="43"/>
  <c r="AF731" i="43" s="1"/>
  <c r="U731" i="43"/>
  <c r="AH730" i="43"/>
  <c r="AE730" i="43"/>
  <c r="S731" i="43"/>
  <c r="AG731" i="43" s="1"/>
  <c r="V731" i="43"/>
  <c r="AJ731" i="43" s="1"/>
  <c r="AM723" i="43" l="1"/>
  <c r="Y724" i="43"/>
  <c r="Z723" i="43"/>
  <c r="AB723" i="43"/>
  <c r="AN722" i="43"/>
  <c r="AP722" i="43"/>
  <c r="AD729" i="43"/>
  <c r="P730" i="43"/>
  <c r="U732" i="43"/>
  <c r="AI732" i="43" s="1"/>
  <c r="AI731" i="43"/>
  <c r="T732" i="43"/>
  <c r="AH732" i="43" s="1"/>
  <c r="S732" i="43"/>
  <c r="AG732" i="43" s="1"/>
  <c r="X733" i="43"/>
  <c r="AL733" i="43" s="1"/>
  <c r="V732" i="43"/>
  <c r="AJ732" i="43" s="1"/>
  <c r="R732" i="43"/>
  <c r="AF732" i="43" s="1"/>
  <c r="W732" i="43"/>
  <c r="AK732" i="43" s="1"/>
  <c r="Q732" i="43"/>
  <c r="AE732" i="43" s="1"/>
  <c r="AM724" i="43" l="1"/>
  <c r="Y725" i="43"/>
  <c r="Z724" i="43"/>
  <c r="AB724" i="43"/>
  <c r="AP723" i="43"/>
  <c r="AN723" i="43"/>
  <c r="AD730" i="43"/>
  <c r="P731" i="43"/>
  <c r="W733" i="43"/>
  <c r="AK733" i="43" s="1"/>
  <c r="R733" i="43"/>
  <c r="X734" i="43"/>
  <c r="AL734" i="43" s="1"/>
  <c r="T733" i="43"/>
  <c r="U733" i="43"/>
  <c r="AI733" i="43" s="1"/>
  <c r="Q733" i="43"/>
  <c r="AE733" i="43" s="1"/>
  <c r="V733" i="43"/>
  <c r="AJ733" i="43" s="1"/>
  <c r="S733" i="43"/>
  <c r="AG733" i="43" s="1"/>
  <c r="AM725" i="43" l="1"/>
  <c r="Y726" i="43"/>
  <c r="Z725" i="43"/>
  <c r="AB725" i="43"/>
  <c r="AN724" i="43"/>
  <c r="AP724" i="43"/>
  <c r="AD731" i="43"/>
  <c r="P732" i="43"/>
  <c r="T734" i="43"/>
  <c r="AH734" i="43" s="1"/>
  <c r="R734" i="43"/>
  <c r="AF734" i="43" s="1"/>
  <c r="AH733" i="43"/>
  <c r="AF733" i="43"/>
  <c r="S734" i="43"/>
  <c r="AG734" i="43" s="1"/>
  <c r="V734" i="43"/>
  <c r="Q734" i="43"/>
  <c r="AE734" i="43" s="1"/>
  <c r="U734" i="43"/>
  <c r="X735" i="43"/>
  <c r="AL735" i="43" s="1"/>
  <c r="W734" i="43"/>
  <c r="AM726" i="43" l="1"/>
  <c r="Y727" i="43"/>
  <c r="Z726" i="43"/>
  <c r="AB726" i="43"/>
  <c r="AN725" i="43"/>
  <c r="AP725" i="43"/>
  <c r="AD732" i="43"/>
  <c r="P733" i="43"/>
  <c r="W735" i="43"/>
  <c r="V735" i="43"/>
  <c r="AJ735" i="43" s="1"/>
  <c r="X736" i="43"/>
  <c r="AL736" i="43" s="1"/>
  <c r="Q735" i="43"/>
  <c r="AE735" i="43" s="1"/>
  <c r="S735" i="43"/>
  <c r="T735" i="43"/>
  <c r="AH735" i="43" s="1"/>
  <c r="AK734" i="43"/>
  <c r="U735" i="43"/>
  <c r="AI735" i="43" s="1"/>
  <c r="AJ734" i="43"/>
  <c r="AI734" i="43"/>
  <c r="R735" i="43"/>
  <c r="AF735" i="43" s="1"/>
  <c r="AM727" i="43" l="1"/>
  <c r="Y728" i="43"/>
  <c r="Z727" i="43"/>
  <c r="AB727" i="43"/>
  <c r="AP726" i="43"/>
  <c r="AN726" i="43"/>
  <c r="AD733" i="43"/>
  <c r="P734" i="43"/>
  <c r="S736" i="43"/>
  <c r="AG736" i="43" s="1"/>
  <c r="W736" i="43"/>
  <c r="AG735" i="43"/>
  <c r="X737" i="43"/>
  <c r="AL737" i="43" s="1"/>
  <c r="AK735" i="43"/>
  <c r="R736" i="43"/>
  <c r="AF736" i="43" s="1"/>
  <c r="U736" i="43"/>
  <c r="T736" i="43"/>
  <c r="AH736" i="43" s="1"/>
  <c r="Q736" i="43"/>
  <c r="V736" i="43"/>
  <c r="AJ736" i="43" s="1"/>
  <c r="AM728" i="43" l="1"/>
  <c r="Y729" i="43"/>
  <c r="Z728" i="43"/>
  <c r="AB728" i="43"/>
  <c r="AP727" i="43"/>
  <c r="AN727" i="43"/>
  <c r="AD734" i="43"/>
  <c r="P735" i="43"/>
  <c r="U737" i="43"/>
  <c r="AI737" i="43" s="1"/>
  <c r="W737" i="43"/>
  <c r="AK737" i="43" s="1"/>
  <c r="Q737" i="43"/>
  <c r="AE737" i="43" s="1"/>
  <c r="R737" i="43"/>
  <c r="AF737" i="43" s="1"/>
  <c r="AK736" i="43"/>
  <c r="T737" i="43"/>
  <c r="AH737" i="43" s="1"/>
  <c r="X738" i="43"/>
  <c r="AL738" i="43" s="1"/>
  <c r="V737" i="43"/>
  <c r="AE736" i="43"/>
  <c r="AI736" i="43"/>
  <c r="S737" i="43"/>
  <c r="AG737" i="43" s="1"/>
  <c r="AM729" i="43" l="1"/>
  <c r="Y730" i="43"/>
  <c r="AB729" i="43"/>
  <c r="Z729" i="43"/>
  <c r="AP728" i="43"/>
  <c r="AN728" i="43"/>
  <c r="AD735" i="43"/>
  <c r="P736" i="43"/>
  <c r="V738" i="43"/>
  <c r="AJ738" i="43" s="1"/>
  <c r="S738" i="43"/>
  <c r="AG738" i="43" s="1"/>
  <c r="Q738" i="43"/>
  <c r="AE738" i="43" s="1"/>
  <c r="U738" i="43"/>
  <c r="AI738" i="43" s="1"/>
  <c r="X739" i="43"/>
  <c r="AL739" i="43" s="1"/>
  <c r="AJ737" i="43"/>
  <c r="T738" i="43"/>
  <c r="AH738" i="43" s="1"/>
  <c r="R738" i="43"/>
  <c r="AF738" i="43" s="1"/>
  <c r="W738" i="43"/>
  <c r="AK738" i="43" s="1"/>
  <c r="AM730" i="43" l="1"/>
  <c r="Y731" i="43"/>
  <c r="Z730" i="43"/>
  <c r="AB730" i="43"/>
  <c r="AN729" i="43"/>
  <c r="AP729" i="43"/>
  <c r="AD736" i="43"/>
  <c r="P737" i="43"/>
  <c r="U739" i="43"/>
  <c r="S739" i="43"/>
  <c r="V739" i="43"/>
  <c r="AJ739" i="43" s="1"/>
  <c r="R739" i="43"/>
  <c r="AF739" i="43" s="1"/>
  <c r="W739" i="43"/>
  <c r="AK739" i="43" s="1"/>
  <c r="T739" i="43"/>
  <c r="X740" i="43"/>
  <c r="AL740" i="43" s="1"/>
  <c r="Q739" i="43"/>
  <c r="AE739" i="43" s="1"/>
  <c r="AM731" i="43" l="1"/>
  <c r="Y732" i="43"/>
  <c r="Z731" i="43"/>
  <c r="AB731" i="43"/>
  <c r="AP730" i="43"/>
  <c r="AN730" i="43"/>
  <c r="AD737" i="43"/>
  <c r="P738" i="43"/>
  <c r="S740" i="43"/>
  <c r="X741" i="43"/>
  <c r="AL741" i="43" s="1"/>
  <c r="W740" i="43"/>
  <c r="AK740" i="43" s="1"/>
  <c r="R740" i="43"/>
  <c r="AF740" i="43" s="1"/>
  <c r="AG739" i="43"/>
  <c r="U740" i="43"/>
  <c r="T740" i="43"/>
  <c r="AH740" i="43" s="1"/>
  <c r="Q740" i="43"/>
  <c r="AE740" i="43" s="1"/>
  <c r="AH739" i="43"/>
  <c r="V740" i="43"/>
  <c r="AI739" i="43"/>
  <c r="AM732" i="43" l="1"/>
  <c r="Y733" i="43"/>
  <c r="Z732" i="43"/>
  <c r="AB732" i="43"/>
  <c r="AP731" i="43"/>
  <c r="AN731" i="43"/>
  <c r="AD738" i="43"/>
  <c r="P739" i="43"/>
  <c r="U741" i="43"/>
  <c r="R741" i="43"/>
  <c r="X742" i="43"/>
  <c r="AL742" i="43" s="1"/>
  <c r="V741" i="43"/>
  <c r="Q741" i="43"/>
  <c r="AE741" i="43" s="1"/>
  <c r="AI740" i="43"/>
  <c r="S741" i="43"/>
  <c r="AG741" i="43" s="1"/>
  <c r="AJ740" i="43"/>
  <c r="T741" i="43"/>
  <c r="AH741" i="43" s="1"/>
  <c r="W741" i="43"/>
  <c r="AG740" i="43"/>
  <c r="AM733" i="43" l="1"/>
  <c r="Y734" i="43"/>
  <c r="Z733" i="43"/>
  <c r="AB733" i="43"/>
  <c r="AN732" i="43"/>
  <c r="AP732" i="43"/>
  <c r="AD739" i="43"/>
  <c r="P740" i="43"/>
  <c r="W742" i="43"/>
  <c r="R742" i="43"/>
  <c r="AK741" i="43"/>
  <c r="AF741" i="43"/>
  <c r="U742" i="43"/>
  <c r="AI742" i="43" s="1"/>
  <c r="V742" i="43"/>
  <c r="S742" i="43"/>
  <c r="AG742" i="43" s="1"/>
  <c r="AJ741" i="43"/>
  <c r="T742" i="43"/>
  <c r="Q742" i="43"/>
  <c r="AE742" i="43" s="1"/>
  <c r="X743" i="43"/>
  <c r="AL743" i="43" s="1"/>
  <c r="AI741" i="43"/>
  <c r="AM734" i="43" l="1"/>
  <c r="Y735" i="43"/>
  <c r="AB734" i="43"/>
  <c r="Z734" i="43"/>
  <c r="AN733" i="43"/>
  <c r="AP733" i="43"/>
  <c r="AD740" i="43"/>
  <c r="P741" i="43"/>
  <c r="T743" i="43"/>
  <c r="AH743" i="43" s="1"/>
  <c r="AH742" i="43"/>
  <c r="V743" i="43"/>
  <c r="R743" i="43"/>
  <c r="AF743" i="43" s="1"/>
  <c r="W743" i="43"/>
  <c r="AK743" i="43" s="1"/>
  <c r="X744" i="43"/>
  <c r="S743" i="43"/>
  <c r="AG743" i="43" s="1"/>
  <c r="Q743" i="43"/>
  <c r="AJ742" i="43"/>
  <c r="U743" i="43"/>
  <c r="AI743" i="43" s="1"/>
  <c r="AF742" i="43"/>
  <c r="AK742" i="43"/>
  <c r="AM735" i="43" l="1"/>
  <c r="Y736" i="43"/>
  <c r="AM736" i="43" s="1"/>
  <c r="AB735" i="43"/>
  <c r="Z735" i="43"/>
  <c r="AP734" i="43"/>
  <c r="AN734" i="43"/>
  <c r="AD741" i="43"/>
  <c r="P742" i="43"/>
  <c r="X745" i="43"/>
  <c r="AL745" i="43" s="1"/>
  <c r="U744" i="43"/>
  <c r="AI744" i="43" s="1"/>
  <c r="V744" i="43"/>
  <c r="S744" i="43"/>
  <c r="AG744" i="43" s="1"/>
  <c r="W744" i="43"/>
  <c r="AK744" i="43" s="1"/>
  <c r="AJ743" i="43"/>
  <c r="Q744" i="43"/>
  <c r="AE743" i="43"/>
  <c r="AL744" i="43"/>
  <c r="R744" i="43"/>
  <c r="AF744" i="43" s="1"/>
  <c r="T744" i="43"/>
  <c r="AH744" i="43" s="1"/>
  <c r="AP736" i="43" l="1"/>
  <c r="AN736" i="43"/>
  <c r="Y737" i="43"/>
  <c r="AB736" i="43"/>
  <c r="Z736" i="43"/>
  <c r="AN735" i="43"/>
  <c r="AP735" i="43"/>
  <c r="AD742" i="43"/>
  <c r="P743" i="43"/>
  <c r="Q745" i="43"/>
  <c r="AE745" i="43" s="1"/>
  <c r="S745" i="43"/>
  <c r="AG745" i="43" s="1"/>
  <c r="U745" i="43"/>
  <c r="AI745" i="43" s="1"/>
  <c r="R745" i="43"/>
  <c r="AF745" i="43" s="1"/>
  <c r="V745" i="43"/>
  <c r="AJ745" i="43" s="1"/>
  <c r="T745" i="43"/>
  <c r="AH745" i="43" s="1"/>
  <c r="AE744" i="43"/>
  <c r="W745" i="43"/>
  <c r="AJ744" i="43"/>
  <c r="X746" i="43"/>
  <c r="AL746" i="43" s="1"/>
  <c r="AM737" i="43" l="1"/>
  <c r="Y738" i="43"/>
  <c r="AM738" i="43" s="1"/>
  <c r="Z737" i="43"/>
  <c r="AB737" i="43"/>
  <c r="AD743" i="43"/>
  <c r="P744" i="43"/>
  <c r="W746" i="43"/>
  <c r="AK746" i="43" s="1"/>
  <c r="AK745" i="43"/>
  <c r="T746" i="43"/>
  <c r="AH746" i="43" s="1"/>
  <c r="V746" i="43"/>
  <c r="R746" i="43"/>
  <c r="AF746" i="43" s="1"/>
  <c r="S746" i="43"/>
  <c r="X747" i="43"/>
  <c r="AL747" i="43" s="1"/>
  <c r="U746" i="43"/>
  <c r="AI746" i="43" s="1"/>
  <c r="Q746" i="43"/>
  <c r="AP738" i="43" l="1"/>
  <c r="AN738" i="43"/>
  <c r="Y739" i="43"/>
  <c r="AB738" i="43"/>
  <c r="Z738" i="43"/>
  <c r="AP737" i="43"/>
  <c r="AN737" i="43"/>
  <c r="AD744" i="43"/>
  <c r="P745" i="43"/>
  <c r="S747" i="43"/>
  <c r="V747" i="43"/>
  <c r="U747" i="43"/>
  <c r="AI747" i="43" s="1"/>
  <c r="X748" i="43"/>
  <c r="AL748" i="43" s="1"/>
  <c r="R747" i="43"/>
  <c r="AF747" i="43" s="1"/>
  <c r="T747" i="43"/>
  <c r="AH747" i="43" s="1"/>
  <c r="Q747" i="43"/>
  <c r="AE747" i="43" s="1"/>
  <c r="AE746" i="43"/>
  <c r="AG746" i="43"/>
  <c r="AJ746" i="43"/>
  <c r="W747" i="43"/>
  <c r="AK747" i="43" s="1"/>
  <c r="AM739" i="43" l="1"/>
  <c r="Y740" i="43"/>
  <c r="AB739" i="43"/>
  <c r="Z739" i="43"/>
  <c r="AD745" i="43"/>
  <c r="P746" i="43"/>
  <c r="V748" i="43"/>
  <c r="AJ748" i="43" s="1"/>
  <c r="W748" i="43"/>
  <c r="AK748" i="43" s="1"/>
  <c r="X749" i="43"/>
  <c r="AL749" i="43" s="1"/>
  <c r="AJ747" i="43"/>
  <c r="T748" i="43"/>
  <c r="S748" i="43"/>
  <c r="Q748" i="43"/>
  <c r="AE748" i="43" s="1"/>
  <c r="R748" i="43"/>
  <c r="U748" i="43"/>
  <c r="AI748" i="43" s="1"/>
  <c r="AG747" i="43"/>
  <c r="AM740" i="43" l="1"/>
  <c r="Y741" i="43"/>
  <c r="AB740" i="43"/>
  <c r="Z740" i="43"/>
  <c r="AN739" i="43"/>
  <c r="AP739" i="43"/>
  <c r="AD746" i="43"/>
  <c r="P747" i="43"/>
  <c r="R749" i="43"/>
  <c r="W749" i="43"/>
  <c r="AK749" i="43" s="1"/>
  <c r="S749" i="43"/>
  <c r="AG749" i="43" s="1"/>
  <c r="Q749" i="43"/>
  <c r="AE749" i="43" s="1"/>
  <c r="T749" i="43"/>
  <c r="AH749" i="43" s="1"/>
  <c r="U749" i="43"/>
  <c r="AI749" i="43" s="1"/>
  <c r="AF748" i="43"/>
  <c r="AG748" i="43"/>
  <c r="AH748" i="43"/>
  <c r="X750" i="43"/>
  <c r="V749" i="43"/>
  <c r="AJ749" i="43" s="1"/>
  <c r="AM741" i="43" l="1"/>
  <c r="Y742" i="43"/>
  <c r="AM742" i="43" s="1"/>
  <c r="AB741" i="43"/>
  <c r="Z741" i="43"/>
  <c r="AN740" i="43"/>
  <c r="AP740" i="43"/>
  <c r="AD747" i="43"/>
  <c r="P748" i="43"/>
  <c r="X751" i="43"/>
  <c r="AL751" i="43" s="1"/>
  <c r="S750" i="43"/>
  <c r="AG750" i="43" s="1"/>
  <c r="W750" i="43"/>
  <c r="AK750" i="43" s="1"/>
  <c r="V750" i="43"/>
  <c r="AJ750" i="43" s="1"/>
  <c r="R750" i="43"/>
  <c r="AF750" i="43" s="1"/>
  <c r="T750" i="43"/>
  <c r="AH750" i="43" s="1"/>
  <c r="AL750" i="43"/>
  <c r="U750" i="43"/>
  <c r="AI750" i="43" s="1"/>
  <c r="Q750" i="43"/>
  <c r="AF749" i="43"/>
  <c r="AP742" i="43" l="1"/>
  <c r="AN742" i="43"/>
  <c r="Y743" i="43"/>
  <c r="Z742" i="43"/>
  <c r="AB742" i="43"/>
  <c r="AN741" i="43"/>
  <c r="AP741" i="43"/>
  <c r="P749" i="43"/>
  <c r="AD748" i="43"/>
  <c r="Q751" i="43"/>
  <c r="AE751" i="43" s="1"/>
  <c r="U751" i="43"/>
  <c r="AI751" i="43" s="1"/>
  <c r="T751" i="43"/>
  <c r="R751" i="43"/>
  <c r="AF751" i="43" s="1"/>
  <c r="V751" i="43"/>
  <c r="AJ751" i="43" s="1"/>
  <c r="S751" i="43"/>
  <c r="AG751" i="43" s="1"/>
  <c r="AE750" i="43"/>
  <c r="W751" i="43"/>
  <c r="X752" i="43"/>
  <c r="AM743" i="43" l="1"/>
  <c r="Y744" i="43"/>
  <c r="Z743" i="43"/>
  <c r="AB743" i="43"/>
  <c r="AD749" i="43"/>
  <c r="P750" i="43"/>
  <c r="T752" i="43"/>
  <c r="AH752" i="43" s="1"/>
  <c r="W752" i="43"/>
  <c r="AK752" i="43" s="1"/>
  <c r="V752" i="43"/>
  <c r="AJ752" i="43" s="1"/>
  <c r="AH751" i="43"/>
  <c r="Q752" i="43"/>
  <c r="X753" i="43"/>
  <c r="AL753" i="43" s="1"/>
  <c r="AK751" i="43"/>
  <c r="AL752" i="43"/>
  <c r="S752" i="43"/>
  <c r="AG752" i="43" s="1"/>
  <c r="R752" i="43"/>
  <c r="AF752" i="43" s="1"/>
  <c r="U752" i="43"/>
  <c r="AM744" i="43" l="1"/>
  <c r="Y745" i="43"/>
  <c r="AM745" i="43" s="1"/>
  <c r="Z744" i="43"/>
  <c r="AB744" i="43"/>
  <c r="AN743" i="43"/>
  <c r="AP743" i="43"/>
  <c r="AD750" i="43"/>
  <c r="P751" i="43"/>
  <c r="Q753" i="43"/>
  <c r="AE753" i="43" s="1"/>
  <c r="T753" i="43"/>
  <c r="AH753" i="43" s="1"/>
  <c r="U753" i="43"/>
  <c r="AI752" i="43"/>
  <c r="S753" i="43"/>
  <c r="X754" i="43"/>
  <c r="AL754" i="43" s="1"/>
  <c r="V753" i="43"/>
  <c r="AJ753" i="43" s="1"/>
  <c r="R753" i="43"/>
  <c r="AE752" i="43"/>
  <c r="W753" i="43"/>
  <c r="AK753" i="43" s="1"/>
  <c r="AN745" i="43" l="1"/>
  <c r="AP745" i="43"/>
  <c r="Y746" i="43"/>
  <c r="Z745" i="43"/>
  <c r="AB745" i="43"/>
  <c r="AP744" i="43"/>
  <c r="AN744" i="43"/>
  <c r="AD751" i="43"/>
  <c r="P752" i="43"/>
  <c r="U754" i="43"/>
  <c r="V754" i="43"/>
  <c r="AJ754" i="43" s="1"/>
  <c r="R754" i="43"/>
  <c r="AF754" i="43" s="1"/>
  <c r="T754" i="43"/>
  <c r="AH754" i="43" s="1"/>
  <c r="Q754" i="43"/>
  <c r="AE754" i="43" s="1"/>
  <c r="S754" i="43"/>
  <c r="AG754" i="43" s="1"/>
  <c r="AG753" i="43"/>
  <c r="W754" i="43"/>
  <c r="AK754" i="43" s="1"/>
  <c r="AF753" i="43"/>
  <c r="X755" i="43"/>
  <c r="AL755" i="43" s="1"/>
  <c r="AI753" i="43"/>
  <c r="AM746" i="43" l="1"/>
  <c r="Y747" i="43"/>
  <c r="AM747" i="43" s="1"/>
  <c r="Z746" i="43"/>
  <c r="AB746" i="43"/>
  <c r="AD752" i="43"/>
  <c r="P753" i="43"/>
  <c r="Q755" i="43"/>
  <c r="AE755" i="43" s="1"/>
  <c r="R755" i="43"/>
  <c r="W755" i="43"/>
  <c r="U755" i="43"/>
  <c r="X756" i="43"/>
  <c r="AL756" i="43" s="1"/>
  <c r="S755" i="43"/>
  <c r="AG755" i="43" s="1"/>
  <c r="T755" i="43"/>
  <c r="AH755" i="43" s="1"/>
  <c r="V755" i="43"/>
  <c r="AJ755" i="43" s="1"/>
  <c r="AI754" i="43"/>
  <c r="AP747" i="43" l="1"/>
  <c r="AN747" i="43"/>
  <c r="Y748" i="43"/>
  <c r="Z747" i="43"/>
  <c r="AB747" i="43"/>
  <c r="AN746" i="43"/>
  <c r="AP746" i="43"/>
  <c r="AD753" i="43"/>
  <c r="P754" i="43"/>
  <c r="W756" i="43"/>
  <c r="AK756" i="43" s="1"/>
  <c r="T756" i="43"/>
  <c r="AH756" i="43" s="1"/>
  <c r="X757" i="43"/>
  <c r="AL757" i="43" s="1"/>
  <c r="AK755" i="43"/>
  <c r="Q756" i="43"/>
  <c r="AE756" i="43" s="1"/>
  <c r="U756" i="43"/>
  <c r="R756" i="43"/>
  <c r="AF756" i="43" s="1"/>
  <c r="V756" i="43"/>
  <c r="S756" i="43"/>
  <c r="AG756" i="43" s="1"/>
  <c r="AI755" i="43"/>
  <c r="AF755" i="43"/>
  <c r="AM748" i="43" l="1"/>
  <c r="Y749" i="43"/>
  <c r="AM749" i="43" s="1"/>
  <c r="AB748" i="43"/>
  <c r="Z748" i="43"/>
  <c r="AD754" i="43"/>
  <c r="P755" i="43"/>
  <c r="U757" i="43"/>
  <c r="R757" i="43"/>
  <c r="AF757" i="43" s="1"/>
  <c r="X758" i="43"/>
  <c r="AL758" i="43" s="1"/>
  <c r="W757" i="43"/>
  <c r="AK757" i="43" s="1"/>
  <c r="V757" i="43"/>
  <c r="AJ757" i="43" s="1"/>
  <c r="S757" i="43"/>
  <c r="AG757" i="43" s="1"/>
  <c r="Q757" i="43"/>
  <c r="AE757" i="43" s="1"/>
  <c r="T757" i="43"/>
  <c r="AH757" i="43" s="1"/>
  <c r="AJ756" i="43"/>
  <c r="AI756" i="43"/>
  <c r="AP749" i="43" l="1"/>
  <c r="AN749" i="43"/>
  <c r="Y750" i="43"/>
  <c r="Z749" i="43"/>
  <c r="AB749" i="43"/>
  <c r="AP748" i="43"/>
  <c r="AN748" i="43"/>
  <c r="AD755" i="43"/>
  <c r="P756" i="43"/>
  <c r="X759" i="43"/>
  <c r="AL759" i="43" s="1"/>
  <c r="T758" i="43"/>
  <c r="AH758" i="43" s="1"/>
  <c r="U758" i="43"/>
  <c r="AI758" i="43" s="1"/>
  <c r="V758" i="43"/>
  <c r="AJ758" i="43" s="1"/>
  <c r="S758" i="43"/>
  <c r="AG758" i="43" s="1"/>
  <c r="Q758" i="43"/>
  <c r="AE758" i="43" s="1"/>
  <c r="W758" i="43"/>
  <c r="AK758" i="43" s="1"/>
  <c r="R758" i="43"/>
  <c r="AF758" i="43" s="1"/>
  <c r="AI757" i="43"/>
  <c r="AM750" i="43" l="1"/>
  <c r="Y751" i="43"/>
  <c r="Z750" i="43"/>
  <c r="AB750" i="43"/>
  <c r="AD756" i="43"/>
  <c r="P757" i="43"/>
  <c r="R759" i="43"/>
  <c r="AF759" i="43" s="1"/>
  <c r="S759" i="43"/>
  <c r="AG759" i="43" s="1"/>
  <c r="U759" i="43"/>
  <c r="AI759" i="43" s="1"/>
  <c r="W759" i="43"/>
  <c r="AK759" i="43" s="1"/>
  <c r="Q759" i="43"/>
  <c r="AE759" i="43" s="1"/>
  <c r="V759" i="43"/>
  <c r="AJ759" i="43" s="1"/>
  <c r="T759" i="43"/>
  <c r="AH759" i="43" s="1"/>
  <c r="X760" i="43"/>
  <c r="AL760" i="43" s="1"/>
  <c r="AM751" i="43" l="1"/>
  <c r="Y752" i="43"/>
  <c r="Z751" i="43"/>
  <c r="AB751" i="43"/>
  <c r="AN750" i="43"/>
  <c r="AP750" i="43"/>
  <c r="AD757" i="43"/>
  <c r="P758" i="43"/>
  <c r="X761" i="43"/>
  <c r="AL761" i="43" s="1"/>
  <c r="V760" i="43"/>
  <c r="AJ760" i="43" s="1"/>
  <c r="S760" i="43"/>
  <c r="AG760" i="43" s="1"/>
  <c r="W760" i="43"/>
  <c r="AK760" i="43" s="1"/>
  <c r="T760" i="43"/>
  <c r="AH760" i="43" s="1"/>
  <c r="Q760" i="43"/>
  <c r="AE760" i="43" s="1"/>
  <c r="U760" i="43"/>
  <c r="AI760" i="43" s="1"/>
  <c r="R760" i="43"/>
  <c r="AF760" i="43" s="1"/>
  <c r="AM752" i="43" l="1"/>
  <c r="Y753" i="43"/>
  <c r="Z752" i="43"/>
  <c r="AB752" i="43"/>
  <c r="AP751" i="43"/>
  <c r="AN751" i="43"/>
  <c r="AD758" i="43"/>
  <c r="P759" i="43"/>
  <c r="Q761" i="43"/>
  <c r="AE761" i="43" s="1"/>
  <c r="X762" i="43"/>
  <c r="AL762" i="43" s="1"/>
  <c r="W761" i="43"/>
  <c r="AK761" i="43" s="1"/>
  <c r="S761" i="43"/>
  <c r="AG761" i="43" s="1"/>
  <c r="R761" i="43"/>
  <c r="AF761" i="43" s="1"/>
  <c r="U761" i="43"/>
  <c r="AI761" i="43" s="1"/>
  <c r="V761" i="43"/>
  <c r="AJ761" i="43" s="1"/>
  <c r="T761" i="43"/>
  <c r="AH761" i="43" s="1"/>
  <c r="AM753" i="43" l="1"/>
  <c r="Y754" i="43"/>
  <c r="AM754" i="43" s="1"/>
  <c r="Z753" i="43"/>
  <c r="AB753" i="43"/>
  <c r="AN752" i="43"/>
  <c r="AP752" i="43"/>
  <c r="AD759" i="43"/>
  <c r="P760" i="43"/>
  <c r="V762" i="43"/>
  <c r="W762" i="43"/>
  <c r="AK762" i="43" s="1"/>
  <c r="Q762" i="43"/>
  <c r="AE762" i="43" s="1"/>
  <c r="T762" i="43"/>
  <c r="AH762" i="43" s="1"/>
  <c r="U762" i="43"/>
  <c r="AI762" i="43" s="1"/>
  <c r="S762" i="43"/>
  <c r="R762" i="43"/>
  <c r="AF762" i="43" s="1"/>
  <c r="X763" i="43"/>
  <c r="AL763" i="43" s="1"/>
  <c r="AN754" i="43" l="1"/>
  <c r="AP754" i="43"/>
  <c r="Y755" i="43"/>
  <c r="Z754" i="43"/>
  <c r="AB754" i="43"/>
  <c r="AN753" i="43"/>
  <c r="AP753" i="43"/>
  <c r="AD760" i="43"/>
  <c r="P761" i="43"/>
  <c r="S763" i="43"/>
  <c r="AG763" i="43" s="1"/>
  <c r="X764" i="43"/>
  <c r="AL764" i="43" s="1"/>
  <c r="T763" i="43"/>
  <c r="R763" i="43"/>
  <c r="AF763" i="43" s="1"/>
  <c r="V763" i="43"/>
  <c r="AJ763" i="43" s="1"/>
  <c r="W763" i="43"/>
  <c r="AK763" i="43" s="1"/>
  <c r="AG762" i="43"/>
  <c r="U763" i="43"/>
  <c r="AI763" i="43" s="1"/>
  <c r="Q763" i="43"/>
  <c r="AJ762" i="43"/>
  <c r="AM755" i="43" l="1"/>
  <c r="Y756" i="43"/>
  <c r="Z755" i="43"/>
  <c r="AB755" i="43"/>
  <c r="AD761" i="43"/>
  <c r="P762" i="43"/>
  <c r="T764" i="43"/>
  <c r="V764" i="43"/>
  <c r="AH763" i="43"/>
  <c r="S764" i="43"/>
  <c r="Q764" i="43"/>
  <c r="AE763" i="43"/>
  <c r="U764" i="43"/>
  <c r="AI764" i="43" s="1"/>
  <c r="W764" i="43"/>
  <c r="AK764" i="43" s="1"/>
  <c r="R764" i="43"/>
  <c r="AF764" i="43" s="1"/>
  <c r="X765" i="43"/>
  <c r="AL765" i="43" s="1"/>
  <c r="AM756" i="43" l="1"/>
  <c r="Y757" i="43"/>
  <c r="Z756" i="43"/>
  <c r="AB756" i="43"/>
  <c r="AN755" i="43"/>
  <c r="AP755" i="43"/>
  <c r="AD762" i="43"/>
  <c r="P763" i="43"/>
  <c r="Q765" i="43"/>
  <c r="AE765" i="43" s="1"/>
  <c r="U765" i="43"/>
  <c r="AI765" i="43" s="1"/>
  <c r="S765" i="43"/>
  <c r="AG765" i="43" s="1"/>
  <c r="R765" i="43"/>
  <c r="AG764" i="43"/>
  <c r="V765" i="43"/>
  <c r="AJ765" i="43" s="1"/>
  <c r="T765" i="43"/>
  <c r="X766" i="43"/>
  <c r="AL766" i="43" s="1"/>
  <c r="W765" i="43"/>
  <c r="AE764" i="43"/>
  <c r="AJ764" i="43"/>
  <c r="AH764" i="43"/>
  <c r="AM757" i="43" l="1"/>
  <c r="Y758" i="43"/>
  <c r="Z757" i="43"/>
  <c r="AB757" i="43"/>
  <c r="AN756" i="43"/>
  <c r="AP756" i="43"/>
  <c r="AD763" i="43"/>
  <c r="P764" i="43"/>
  <c r="T766" i="43"/>
  <c r="AH766" i="43" s="1"/>
  <c r="R766" i="43"/>
  <c r="AF766" i="43" s="1"/>
  <c r="U766" i="43"/>
  <c r="AI766" i="43" s="1"/>
  <c r="V766" i="43"/>
  <c r="AJ766" i="43" s="1"/>
  <c r="W766" i="43"/>
  <c r="AF765" i="43"/>
  <c r="X767" i="43"/>
  <c r="AK765" i="43"/>
  <c r="AH765" i="43"/>
  <c r="S766" i="43"/>
  <c r="AG766" i="43" s="1"/>
  <c r="Q766" i="43"/>
  <c r="AE766" i="43" s="1"/>
  <c r="AM758" i="43" l="1"/>
  <c r="Y759" i="43"/>
  <c r="AB758" i="43"/>
  <c r="Z758" i="43"/>
  <c r="AN757" i="43"/>
  <c r="AP757" i="43"/>
  <c r="AD764" i="43"/>
  <c r="P765" i="43"/>
  <c r="X768" i="43"/>
  <c r="AL768" i="43" s="1"/>
  <c r="S767" i="43"/>
  <c r="W767" i="43"/>
  <c r="V767" i="43"/>
  <c r="AJ767" i="43" s="1"/>
  <c r="R767" i="43"/>
  <c r="AF767" i="43" s="1"/>
  <c r="Q767" i="43"/>
  <c r="AE767" i="43" s="1"/>
  <c r="AL767" i="43"/>
  <c r="AK766" i="43"/>
  <c r="U767" i="43"/>
  <c r="AI767" i="43" s="1"/>
  <c r="T767" i="43"/>
  <c r="AH767" i="43" s="1"/>
  <c r="AM759" i="43" l="1"/>
  <c r="Y760" i="43"/>
  <c r="Z759" i="43"/>
  <c r="AB759" i="43"/>
  <c r="AN758" i="43"/>
  <c r="AP758" i="43"/>
  <c r="P766" i="43"/>
  <c r="AD765" i="43"/>
  <c r="S768" i="43"/>
  <c r="AG768" i="43" s="1"/>
  <c r="AG767" i="43"/>
  <c r="T768" i="43"/>
  <c r="AH768" i="43" s="1"/>
  <c r="U768" i="43"/>
  <c r="AI768" i="43" s="1"/>
  <c r="W768" i="43"/>
  <c r="AK768" i="43" s="1"/>
  <c r="R768" i="43"/>
  <c r="AF768" i="43" s="1"/>
  <c r="Q768" i="43"/>
  <c r="AE768" i="43" s="1"/>
  <c r="V768" i="43"/>
  <c r="AK767" i="43"/>
  <c r="X769" i="43"/>
  <c r="AL769" i="43" s="1"/>
  <c r="AM760" i="43" l="1"/>
  <c r="Y761" i="43"/>
  <c r="Z760" i="43"/>
  <c r="AB760" i="43"/>
  <c r="AP759" i="43"/>
  <c r="AN759" i="43"/>
  <c r="AD766" i="43"/>
  <c r="P767" i="43"/>
  <c r="V769" i="43"/>
  <c r="AJ769" i="43" s="1"/>
  <c r="X770" i="43"/>
  <c r="AL770" i="43" s="1"/>
  <c r="AJ768" i="43"/>
  <c r="U769" i="43"/>
  <c r="AI769" i="43" s="1"/>
  <c r="Q769" i="43"/>
  <c r="R769" i="43"/>
  <c r="W769" i="43"/>
  <c r="AK769" i="43" s="1"/>
  <c r="T769" i="43"/>
  <c r="AH769" i="43" s="1"/>
  <c r="S769" i="43"/>
  <c r="AG769" i="43" s="1"/>
  <c r="AM761" i="43" l="1"/>
  <c r="Y762" i="43"/>
  <c r="Z761" i="43"/>
  <c r="AB761" i="43"/>
  <c r="AP760" i="43"/>
  <c r="AN760" i="43"/>
  <c r="AD767" i="43"/>
  <c r="P768" i="43"/>
  <c r="R770" i="43"/>
  <c r="AF770" i="43" s="1"/>
  <c r="X771" i="43"/>
  <c r="AL771" i="43" s="1"/>
  <c r="S770" i="43"/>
  <c r="Q770" i="43"/>
  <c r="AE770" i="43" s="1"/>
  <c r="T770" i="43"/>
  <c r="AF769" i="43"/>
  <c r="U770" i="43"/>
  <c r="AI770" i="43" s="1"/>
  <c r="V770" i="43"/>
  <c r="AJ770" i="43" s="1"/>
  <c r="W770" i="43"/>
  <c r="AK770" i="43" s="1"/>
  <c r="AE769" i="43"/>
  <c r="AM762" i="43" l="1"/>
  <c r="Y763" i="43"/>
  <c r="Z762" i="43"/>
  <c r="AB762" i="43"/>
  <c r="AN761" i="43"/>
  <c r="AP761" i="43"/>
  <c r="AD768" i="43"/>
  <c r="P769" i="43"/>
  <c r="V771" i="43"/>
  <c r="AJ771" i="43" s="1"/>
  <c r="W771" i="43"/>
  <c r="AK771" i="43" s="1"/>
  <c r="Q771" i="43"/>
  <c r="AE771" i="43" s="1"/>
  <c r="X772" i="43"/>
  <c r="AL772" i="43" s="1"/>
  <c r="R771" i="43"/>
  <c r="AF771" i="43" s="1"/>
  <c r="T771" i="43"/>
  <c r="AH771" i="43" s="1"/>
  <c r="S771" i="43"/>
  <c r="AG771" i="43" s="1"/>
  <c r="U771" i="43"/>
  <c r="AI771" i="43" s="1"/>
  <c r="AH770" i="43"/>
  <c r="AG770" i="43"/>
  <c r="AM763" i="43" l="1"/>
  <c r="Y764" i="43"/>
  <c r="Z763" i="43"/>
  <c r="AB763" i="43"/>
  <c r="AP762" i="43"/>
  <c r="AN762" i="43"/>
  <c r="AD769" i="43"/>
  <c r="P770" i="43"/>
  <c r="T772" i="43"/>
  <c r="AH772" i="43" s="1"/>
  <c r="X773" i="43"/>
  <c r="AL773" i="43" s="1"/>
  <c r="W772" i="43"/>
  <c r="AK772" i="43" s="1"/>
  <c r="U772" i="43"/>
  <c r="AI772" i="43" s="1"/>
  <c r="S772" i="43"/>
  <c r="R772" i="43"/>
  <c r="AF772" i="43" s="1"/>
  <c r="Q772" i="43"/>
  <c r="AE772" i="43" s="1"/>
  <c r="V772" i="43"/>
  <c r="AJ772" i="43" s="1"/>
  <c r="AM764" i="43" l="1"/>
  <c r="Y765" i="43"/>
  <c r="AM765" i="43" s="1"/>
  <c r="Z764" i="43"/>
  <c r="AB764" i="43"/>
  <c r="AP763" i="43"/>
  <c r="AN763" i="43"/>
  <c r="AD770" i="43"/>
  <c r="P771" i="43"/>
  <c r="W773" i="43"/>
  <c r="R773" i="43"/>
  <c r="U773" i="43"/>
  <c r="AI773" i="43" s="1"/>
  <c r="T773" i="43"/>
  <c r="AH773" i="43" s="1"/>
  <c r="V773" i="43"/>
  <c r="AJ773" i="43" s="1"/>
  <c r="S773" i="43"/>
  <c r="AG773" i="43" s="1"/>
  <c r="Q773" i="43"/>
  <c r="AE773" i="43" s="1"/>
  <c r="AG772" i="43"/>
  <c r="X774" i="43"/>
  <c r="AP765" i="43" l="1"/>
  <c r="AN765" i="43"/>
  <c r="Y766" i="43"/>
  <c r="Z765" i="43"/>
  <c r="AB765" i="43"/>
  <c r="AP764" i="43"/>
  <c r="AN764" i="43"/>
  <c r="AD771" i="43"/>
  <c r="P772" i="43"/>
  <c r="X775" i="43"/>
  <c r="AL775" i="43" s="1"/>
  <c r="R774" i="43"/>
  <c r="AF774" i="43" s="1"/>
  <c r="Q774" i="43"/>
  <c r="AE774" i="43" s="1"/>
  <c r="V774" i="43"/>
  <c r="AJ774" i="43" s="1"/>
  <c r="T774" i="43"/>
  <c r="AH774" i="43" s="1"/>
  <c r="AF773" i="43"/>
  <c r="W774" i="43"/>
  <c r="AK774" i="43" s="1"/>
  <c r="AL774" i="43"/>
  <c r="S774" i="43"/>
  <c r="AG774" i="43" s="1"/>
  <c r="U774" i="43"/>
  <c r="AI774" i="43" s="1"/>
  <c r="AK773" i="43"/>
  <c r="AM766" i="43" l="1"/>
  <c r="Y767" i="43"/>
  <c r="Z766" i="43"/>
  <c r="AB766" i="43"/>
  <c r="AD772" i="43"/>
  <c r="P773" i="43"/>
  <c r="W775" i="43"/>
  <c r="AK775" i="43" s="1"/>
  <c r="S775" i="43"/>
  <c r="T775" i="43"/>
  <c r="AH775" i="43" s="1"/>
  <c r="Q775" i="43"/>
  <c r="AE775" i="43" s="1"/>
  <c r="X776" i="43"/>
  <c r="AL776" i="43" s="1"/>
  <c r="U775" i="43"/>
  <c r="AI775" i="43" s="1"/>
  <c r="R775" i="43"/>
  <c r="AF775" i="43" s="1"/>
  <c r="V775" i="43"/>
  <c r="AJ775" i="43" s="1"/>
  <c r="AM767" i="43" l="1"/>
  <c r="Y768" i="43"/>
  <c r="AB767" i="43"/>
  <c r="Z767" i="43"/>
  <c r="AP766" i="43"/>
  <c r="AN766" i="43"/>
  <c r="AD773" i="43"/>
  <c r="P774" i="43"/>
  <c r="S776" i="43"/>
  <c r="AG776" i="43" s="1"/>
  <c r="R776" i="43"/>
  <c r="AF776" i="43" s="1"/>
  <c r="Q776" i="43"/>
  <c r="AE776" i="43" s="1"/>
  <c r="AG775" i="43"/>
  <c r="V776" i="43"/>
  <c r="U776" i="43"/>
  <c r="X777" i="43"/>
  <c r="T776" i="43"/>
  <c r="AH776" i="43" s="1"/>
  <c r="W776" i="43"/>
  <c r="AM768" i="43" l="1"/>
  <c r="Y769" i="43"/>
  <c r="AB768" i="43"/>
  <c r="Z768" i="43"/>
  <c r="AN767" i="43"/>
  <c r="AP767" i="43"/>
  <c r="AD774" i="43"/>
  <c r="P775" i="43"/>
  <c r="X778" i="43"/>
  <c r="AL778" i="43" s="1"/>
  <c r="U777" i="43"/>
  <c r="AI777" i="43" s="1"/>
  <c r="W777" i="43"/>
  <c r="AK777" i="43" s="1"/>
  <c r="V777" i="43"/>
  <c r="Q777" i="43"/>
  <c r="AE777" i="43" s="1"/>
  <c r="S777" i="43"/>
  <c r="AG777" i="43" s="1"/>
  <c r="T777" i="43"/>
  <c r="AH777" i="43" s="1"/>
  <c r="AJ776" i="43"/>
  <c r="AK776" i="43"/>
  <c r="AL777" i="43"/>
  <c r="AI776" i="43"/>
  <c r="R777" i="43"/>
  <c r="AF777" i="43" s="1"/>
  <c r="AM769" i="43" l="1"/>
  <c r="Y770" i="43"/>
  <c r="AM770" i="43" s="1"/>
  <c r="AB769" i="43"/>
  <c r="Z769" i="43"/>
  <c r="AP768" i="43"/>
  <c r="AN768" i="43"/>
  <c r="AD775" i="43"/>
  <c r="P776" i="43"/>
  <c r="R778" i="43"/>
  <c r="T778" i="43"/>
  <c r="AH778" i="43" s="1"/>
  <c r="V778" i="43"/>
  <c r="AJ778" i="43" s="1"/>
  <c r="S778" i="43"/>
  <c r="AG778" i="43" s="1"/>
  <c r="AJ777" i="43"/>
  <c r="U778" i="43"/>
  <c r="Q778" i="43"/>
  <c r="W778" i="43"/>
  <c r="AK778" i="43" s="1"/>
  <c r="X779" i="43"/>
  <c r="AN770" i="43" l="1"/>
  <c r="AP770" i="43"/>
  <c r="Y771" i="43"/>
  <c r="Z770" i="43"/>
  <c r="AB770" i="43"/>
  <c r="AN769" i="43"/>
  <c r="AP769" i="43"/>
  <c r="AD776" i="43"/>
  <c r="P777" i="43"/>
  <c r="S779" i="43"/>
  <c r="AG779" i="43" s="1"/>
  <c r="R779" i="43"/>
  <c r="X780" i="43"/>
  <c r="AL780" i="43" s="1"/>
  <c r="Q779" i="43"/>
  <c r="AE779" i="43" s="1"/>
  <c r="U779" i="43"/>
  <c r="W779" i="43"/>
  <c r="AK779" i="43" s="1"/>
  <c r="AL779" i="43"/>
  <c r="AE778" i="43"/>
  <c r="AI778" i="43"/>
  <c r="V779" i="43"/>
  <c r="AJ779" i="43" s="1"/>
  <c r="AF778" i="43"/>
  <c r="T779" i="43"/>
  <c r="AM771" i="43" l="1"/>
  <c r="Y772" i="43"/>
  <c r="AB771" i="43"/>
  <c r="Z771" i="43"/>
  <c r="AD777" i="43"/>
  <c r="P778" i="43"/>
  <c r="T780" i="43"/>
  <c r="AH780" i="43" s="1"/>
  <c r="R780" i="43"/>
  <c r="AF780" i="43" s="1"/>
  <c r="Q780" i="43"/>
  <c r="AE780" i="43" s="1"/>
  <c r="AF779" i="43"/>
  <c r="V780" i="43"/>
  <c r="AJ780" i="43" s="1"/>
  <c r="U780" i="43"/>
  <c r="AI780" i="43" s="1"/>
  <c r="AH779" i="43"/>
  <c r="W780" i="43"/>
  <c r="AK780" i="43" s="1"/>
  <c r="AI779" i="43"/>
  <c r="X781" i="43"/>
  <c r="S780" i="43"/>
  <c r="AG780" i="43" s="1"/>
  <c r="AM772" i="43" l="1"/>
  <c r="Y773" i="43"/>
  <c r="Z772" i="43"/>
  <c r="AB772" i="43"/>
  <c r="AN771" i="43"/>
  <c r="AP771" i="43"/>
  <c r="AD778" i="43"/>
  <c r="P779" i="43"/>
  <c r="X782" i="43"/>
  <c r="AL782" i="43" s="1"/>
  <c r="S781" i="43"/>
  <c r="AG781" i="43" s="1"/>
  <c r="R781" i="43"/>
  <c r="AF781" i="43" s="1"/>
  <c r="V781" i="43"/>
  <c r="AJ781" i="43" s="1"/>
  <c r="AL781" i="43"/>
  <c r="W781" i="43"/>
  <c r="U781" i="43"/>
  <c r="AI781" i="43" s="1"/>
  <c r="Q781" i="43"/>
  <c r="AE781" i="43" s="1"/>
  <c r="T781" i="43"/>
  <c r="AH781" i="43" s="1"/>
  <c r="AM773" i="43" l="1"/>
  <c r="Y774" i="43"/>
  <c r="AB773" i="43"/>
  <c r="Z773" i="43"/>
  <c r="AP772" i="43"/>
  <c r="AN772" i="43"/>
  <c r="AD779" i="43"/>
  <c r="P780" i="43"/>
  <c r="W782" i="43"/>
  <c r="AK782" i="43" s="1"/>
  <c r="U782" i="43"/>
  <c r="AI782" i="43" s="1"/>
  <c r="S782" i="43"/>
  <c r="AG782" i="43" s="1"/>
  <c r="T782" i="43"/>
  <c r="AH782" i="43" s="1"/>
  <c r="Q782" i="43"/>
  <c r="AE782" i="43" s="1"/>
  <c r="AK781" i="43"/>
  <c r="V782" i="43"/>
  <c r="AJ782" i="43" s="1"/>
  <c r="R782" i="43"/>
  <c r="AF782" i="43" s="1"/>
  <c r="X783" i="43"/>
  <c r="AL783" i="43" s="1"/>
  <c r="AM774" i="43" l="1"/>
  <c r="Y775" i="43"/>
  <c r="Z774" i="43"/>
  <c r="AB774" i="43"/>
  <c r="AN773" i="43"/>
  <c r="AP773" i="43"/>
  <c r="AD780" i="43"/>
  <c r="P781" i="43"/>
  <c r="X784" i="43"/>
  <c r="AL784" i="43" s="1"/>
  <c r="R783" i="43"/>
  <c r="AF783" i="43" s="1"/>
  <c r="V783" i="43"/>
  <c r="AJ783" i="43" s="1"/>
  <c r="Q783" i="43"/>
  <c r="AE783" i="43" s="1"/>
  <c r="S783" i="43"/>
  <c r="AG783" i="43" s="1"/>
  <c r="W783" i="43"/>
  <c r="AK783" i="43" s="1"/>
  <c r="T783" i="43"/>
  <c r="AH783" i="43" s="1"/>
  <c r="U783" i="43"/>
  <c r="AI783" i="43" s="1"/>
  <c r="AM775" i="43" l="1"/>
  <c r="Y776" i="43"/>
  <c r="Z775" i="43"/>
  <c r="AB775" i="43"/>
  <c r="AN774" i="43"/>
  <c r="AP774" i="43"/>
  <c r="AD781" i="43"/>
  <c r="P782" i="43"/>
  <c r="R784" i="43"/>
  <c r="U784" i="43"/>
  <c r="AI784" i="43" s="1"/>
  <c r="Q784" i="43"/>
  <c r="AE784" i="43" s="1"/>
  <c r="S784" i="43"/>
  <c r="AG784" i="43" s="1"/>
  <c r="T784" i="43"/>
  <c r="AH784" i="43" s="1"/>
  <c r="W784" i="43"/>
  <c r="V784" i="43"/>
  <c r="X785" i="43"/>
  <c r="AL785" i="43" s="1"/>
  <c r="AM776" i="43" l="1"/>
  <c r="Y777" i="43"/>
  <c r="AB776" i="43"/>
  <c r="Z776" i="43"/>
  <c r="AP775" i="43"/>
  <c r="AN775" i="43"/>
  <c r="AD782" i="43"/>
  <c r="P783" i="43"/>
  <c r="R785" i="43"/>
  <c r="AF785" i="43" s="1"/>
  <c r="T785" i="43"/>
  <c r="AH785" i="43" s="1"/>
  <c r="Q785" i="43"/>
  <c r="AE785" i="43" s="1"/>
  <c r="AF784" i="43"/>
  <c r="V785" i="43"/>
  <c r="W785" i="43"/>
  <c r="AK785" i="43" s="1"/>
  <c r="X786" i="43"/>
  <c r="AJ784" i="43"/>
  <c r="AK784" i="43"/>
  <c r="S785" i="43"/>
  <c r="U785" i="43"/>
  <c r="AI785" i="43" s="1"/>
  <c r="AM777" i="43" l="1"/>
  <c r="Y778" i="43"/>
  <c r="Z777" i="43"/>
  <c r="AB777" i="43"/>
  <c r="AP776" i="43"/>
  <c r="AN776" i="43"/>
  <c r="AD783" i="43"/>
  <c r="P784" i="43"/>
  <c r="S786" i="43"/>
  <c r="X787" i="43"/>
  <c r="AL787" i="43" s="1"/>
  <c r="V786" i="43"/>
  <c r="AJ786" i="43" s="1"/>
  <c r="Q786" i="43"/>
  <c r="AE786" i="43" s="1"/>
  <c r="U786" i="43"/>
  <c r="AI786" i="43" s="1"/>
  <c r="W786" i="43"/>
  <c r="AG785" i="43"/>
  <c r="AL786" i="43"/>
  <c r="AJ785" i="43"/>
  <c r="T786" i="43"/>
  <c r="AH786" i="43" s="1"/>
  <c r="R786" i="43"/>
  <c r="AF786" i="43" s="1"/>
  <c r="AM778" i="43" l="1"/>
  <c r="Y779" i="43"/>
  <c r="Z778" i="43"/>
  <c r="AB778" i="43"/>
  <c r="AN777" i="43"/>
  <c r="AP777" i="43"/>
  <c r="AD784" i="43"/>
  <c r="P785" i="43"/>
  <c r="T787" i="43"/>
  <c r="AH787" i="43" s="1"/>
  <c r="Q787" i="43"/>
  <c r="AE787" i="43" s="1"/>
  <c r="X788" i="43"/>
  <c r="AL788" i="43" s="1"/>
  <c r="S787" i="43"/>
  <c r="AG787" i="43" s="1"/>
  <c r="U787" i="43"/>
  <c r="W787" i="43"/>
  <c r="AK787" i="43" s="1"/>
  <c r="R787" i="43"/>
  <c r="AF787" i="43" s="1"/>
  <c r="AK786" i="43"/>
  <c r="V787" i="43"/>
  <c r="AJ787" i="43" s="1"/>
  <c r="AG786" i="43"/>
  <c r="AM779" i="43" l="1"/>
  <c r="Y780" i="43"/>
  <c r="Z779" i="43"/>
  <c r="AB779" i="43"/>
  <c r="AP778" i="43"/>
  <c r="AN778" i="43"/>
  <c r="P786" i="43"/>
  <c r="AD785" i="43"/>
  <c r="W788" i="43"/>
  <c r="AK788" i="43" s="1"/>
  <c r="S788" i="43"/>
  <c r="X789" i="43"/>
  <c r="AL789" i="43" s="1"/>
  <c r="T788" i="43"/>
  <c r="U788" i="43"/>
  <c r="V788" i="43"/>
  <c r="R788" i="43"/>
  <c r="AI787" i="43"/>
  <c r="Q788" i="43"/>
  <c r="AE788" i="43" s="1"/>
  <c r="AM780" i="43" l="1"/>
  <c r="Y781" i="43"/>
  <c r="Z780" i="43"/>
  <c r="AB780" i="43"/>
  <c r="AP779" i="43"/>
  <c r="AN779" i="43"/>
  <c r="AD786" i="43"/>
  <c r="P787" i="43"/>
  <c r="R789" i="43"/>
  <c r="AF789" i="43" s="1"/>
  <c r="V789" i="43"/>
  <c r="AJ789" i="43" s="1"/>
  <c r="T789" i="43"/>
  <c r="AH789" i="43" s="1"/>
  <c r="S789" i="43"/>
  <c r="AG789" i="43" s="1"/>
  <c r="Q789" i="43"/>
  <c r="AE789" i="43" s="1"/>
  <c r="AF788" i="43"/>
  <c r="AJ788" i="43"/>
  <c r="AH788" i="43"/>
  <c r="AG788" i="43"/>
  <c r="U789" i="43"/>
  <c r="AI789" i="43" s="1"/>
  <c r="AI788" i="43"/>
  <c r="X790" i="43"/>
  <c r="W789" i="43"/>
  <c r="AK789" i="43" s="1"/>
  <c r="AM781" i="43" l="1"/>
  <c r="Y782" i="43"/>
  <c r="Z781" i="43"/>
  <c r="AB781" i="43"/>
  <c r="AP780" i="43"/>
  <c r="AN780" i="43"/>
  <c r="AD787" i="43"/>
  <c r="P788" i="43"/>
  <c r="S790" i="43"/>
  <c r="W790" i="43"/>
  <c r="AK790" i="43" s="1"/>
  <c r="X791" i="43"/>
  <c r="AL791" i="43" s="1"/>
  <c r="V790" i="43"/>
  <c r="AJ790" i="43" s="1"/>
  <c r="AL790" i="43"/>
  <c r="U790" i="43"/>
  <c r="AI790" i="43" s="1"/>
  <c r="Q790" i="43"/>
  <c r="T790" i="43"/>
  <c r="R790" i="43"/>
  <c r="AM782" i="43" l="1"/>
  <c r="Y783" i="43"/>
  <c r="Z782" i="43"/>
  <c r="AB782" i="43"/>
  <c r="AN781" i="43"/>
  <c r="AP781" i="43"/>
  <c r="AD788" i="43"/>
  <c r="P789" i="43"/>
  <c r="R791" i="43"/>
  <c r="Q791" i="43"/>
  <c r="T791" i="43"/>
  <c r="AH791" i="43" s="1"/>
  <c r="V791" i="43"/>
  <c r="W791" i="43"/>
  <c r="AK791" i="43" s="1"/>
  <c r="AH790" i="43"/>
  <c r="U791" i="43"/>
  <c r="S791" i="43"/>
  <c r="AF790" i="43"/>
  <c r="AE790" i="43"/>
  <c r="X792" i="43"/>
  <c r="AL792" i="43" s="1"/>
  <c r="AG790" i="43"/>
  <c r="AM783" i="43" l="1"/>
  <c r="Y784" i="43"/>
  <c r="AB783" i="43"/>
  <c r="Z783" i="43"/>
  <c r="AP782" i="43"/>
  <c r="AN782" i="43"/>
  <c r="AD789" i="43"/>
  <c r="P790" i="43"/>
  <c r="S792" i="43"/>
  <c r="AG792" i="43" s="1"/>
  <c r="V792" i="43"/>
  <c r="AG791" i="43"/>
  <c r="R792" i="43"/>
  <c r="U792" i="43"/>
  <c r="W792" i="43"/>
  <c r="AK792" i="43" s="1"/>
  <c r="T792" i="43"/>
  <c r="AF791" i="43"/>
  <c r="Q792" i="43"/>
  <c r="AE792" i="43" s="1"/>
  <c r="X793" i="43"/>
  <c r="AL793" i="43" s="1"/>
  <c r="AI791" i="43"/>
  <c r="AJ791" i="43"/>
  <c r="AE791" i="43"/>
  <c r="AM784" i="43" l="1"/>
  <c r="Y785" i="43"/>
  <c r="AB784" i="43"/>
  <c r="Z784" i="43"/>
  <c r="AN783" i="43"/>
  <c r="AP783" i="43"/>
  <c r="AD790" i="43"/>
  <c r="P791" i="43"/>
  <c r="T793" i="43"/>
  <c r="AH793" i="43" s="1"/>
  <c r="U793" i="43"/>
  <c r="AI793" i="43" s="1"/>
  <c r="V793" i="43"/>
  <c r="AJ793" i="43" s="1"/>
  <c r="Q793" i="43"/>
  <c r="AE793" i="43" s="1"/>
  <c r="R793" i="43"/>
  <c r="AF793" i="43" s="1"/>
  <c r="AJ792" i="43"/>
  <c r="W793" i="43"/>
  <c r="AF792" i="43"/>
  <c r="X794" i="43"/>
  <c r="AL794" i="43" s="1"/>
  <c r="AH792" i="43"/>
  <c r="AI792" i="43"/>
  <c r="S793" i="43"/>
  <c r="AG793" i="43" s="1"/>
  <c r="AM785" i="43" l="1"/>
  <c r="Y786" i="43"/>
  <c r="Z785" i="43"/>
  <c r="AB785" i="43"/>
  <c r="AN784" i="43"/>
  <c r="AP784" i="43"/>
  <c r="AD791" i="43"/>
  <c r="P792" i="43"/>
  <c r="W794" i="43"/>
  <c r="AK794" i="43" s="1"/>
  <c r="U794" i="43"/>
  <c r="X795" i="43"/>
  <c r="AL795" i="43" s="1"/>
  <c r="Q794" i="43"/>
  <c r="AE794" i="43" s="1"/>
  <c r="S794" i="43"/>
  <c r="AG794" i="43" s="1"/>
  <c r="V794" i="43"/>
  <c r="AJ794" i="43" s="1"/>
  <c r="AK793" i="43"/>
  <c r="R794" i="43"/>
  <c r="AF794" i="43" s="1"/>
  <c r="T794" i="43"/>
  <c r="AH794" i="43" s="1"/>
  <c r="AM786" i="43" l="1"/>
  <c r="Y787" i="43"/>
  <c r="Z786" i="43"/>
  <c r="AB786" i="43"/>
  <c r="AN785" i="43"/>
  <c r="AP785" i="43"/>
  <c r="AD792" i="43"/>
  <c r="P793" i="43"/>
  <c r="U795" i="43"/>
  <c r="Q795" i="43"/>
  <c r="AE795" i="43" s="1"/>
  <c r="AI794" i="43"/>
  <c r="T795" i="43"/>
  <c r="AH795" i="43" s="1"/>
  <c r="V795" i="43"/>
  <c r="AJ795" i="43" s="1"/>
  <c r="S795" i="43"/>
  <c r="AG795" i="43" s="1"/>
  <c r="R795" i="43"/>
  <c r="X796" i="43"/>
  <c r="AL796" i="43" s="1"/>
  <c r="W795" i="43"/>
  <c r="AM787" i="43" l="1"/>
  <c r="Y788" i="43"/>
  <c r="AM788" i="43" s="1"/>
  <c r="Z787" i="43"/>
  <c r="AB787" i="43"/>
  <c r="AN786" i="43"/>
  <c r="AP786" i="43"/>
  <c r="AD793" i="43"/>
  <c r="P794" i="43"/>
  <c r="U796" i="43"/>
  <c r="AI796" i="43" s="1"/>
  <c r="R796" i="43"/>
  <c r="S796" i="43"/>
  <c r="AG796" i="43" s="1"/>
  <c r="AI795" i="43"/>
  <c r="X797" i="43"/>
  <c r="T796" i="43"/>
  <c r="AH796" i="43" s="1"/>
  <c r="W796" i="43"/>
  <c r="AK795" i="43"/>
  <c r="AF795" i="43"/>
  <c r="V796" i="43"/>
  <c r="Q796" i="43"/>
  <c r="AE796" i="43" s="1"/>
  <c r="AP788" i="43" l="1"/>
  <c r="AN788" i="43"/>
  <c r="Y789" i="43"/>
  <c r="AB788" i="43"/>
  <c r="Z788" i="43"/>
  <c r="AN787" i="43"/>
  <c r="AP787" i="43"/>
  <c r="AD794" i="43"/>
  <c r="P795" i="43"/>
  <c r="V797" i="43"/>
  <c r="AJ797" i="43" s="1"/>
  <c r="W797" i="43"/>
  <c r="X798" i="43"/>
  <c r="AL798" i="43" s="1"/>
  <c r="R797" i="43"/>
  <c r="AF797" i="43" s="1"/>
  <c r="Q797" i="43"/>
  <c r="AE797" i="43" s="1"/>
  <c r="AF796" i="43"/>
  <c r="T797" i="43"/>
  <c r="AH797" i="43" s="1"/>
  <c r="AJ796" i="43"/>
  <c r="AK796" i="43"/>
  <c r="AL797" i="43"/>
  <c r="S797" i="43"/>
  <c r="AG797" i="43" s="1"/>
  <c r="U797" i="43"/>
  <c r="AI797" i="43" s="1"/>
  <c r="AM789" i="43" l="1"/>
  <c r="Y790" i="43"/>
  <c r="Z789" i="43"/>
  <c r="AB789" i="43"/>
  <c r="AD795" i="43"/>
  <c r="P796" i="43"/>
  <c r="W798" i="43"/>
  <c r="AK798" i="43" s="1"/>
  <c r="R798" i="43"/>
  <c r="AF798" i="43" s="1"/>
  <c r="AK797" i="43"/>
  <c r="U798" i="43"/>
  <c r="AI798" i="43" s="1"/>
  <c r="T798" i="43"/>
  <c r="AH798" i="43" s="1"/>
  <c r="S798" i="43"/>
  <c r="Q798" i="43"/>
  <c r="AE798" i="43" s="1"/>
  <c r="X799" i="43"/>
  <c r="AL799" i="43" s="1"/>
  <c r="V798" i="43"/>
  <c r="AM790" i="43" l="1"/>
  <c r="Y791" i="43"/>
  <c r="Z790" i="43"/>
  <c r="AB790" i="43"/>
  <c r="AN789" i="43"/>
  <c r="AP789" i="43"/>
  <c r="P797" i="43"/>
  <c r="AD796" i="43"/>
  <c r="Q799" i="43"/>
  <c r="AE799" i="43" s="1"/>
  <c r="S799" i="43"/>
  <c r="W799" i="43"/>
  <c r="V799" i="43"/>
  <c r="AJ798" i="43"/>
  <c r="AG798" i="43"/>
  <c r="T799" i="43"/>
  <c r="AH799" i="43" s="1"/>
  <c r="X800" i="43"/>
  <c r="AL800" i="43" s="1"/>
  <c r="U799" i="43"/>
  <c r="AI799" i="43" s="1"/>
  <c r="R799" i="43"/>
  <c r="AF799" i="43" s="1"/>
  <c r="AM791" i="43" l="1"/>
  <c r="Y792" i="43"/>
  <c r="Z791" i="43"/>
  <c r="AB791" i="43"/>
  <c r="AP790" i="43"/>
  <c r="AN790" i="43"/>
  <c r="AD797" i="43"/>
  <c r="P798" i="43"/>
  <c r="R800" i="43"/>
  <c r="AF800" i="43" s="1"/>
  <c r="V800" i="43"/>
  <c r="S800" i="43"/>
  <c r="AG800" i="43" s="1"/>
  <c r="X801" i="43"/>
  <c r="AL801" i="43" s="1"/>
  <c r="T800" i="43"/>
  <c r="AH800" i="43" s="1"/>
  <c r="AJ799" i="43"/>
  <c r="AG799" i="43"/>
  <c r="W800" i="43"/>
  <c r="U800" i="43"/>
  <c r="AI800" i="43" s="1"/>
  <c r="AK799" i="43"/>
  <c r="Q800" i="43"/>
  <c r="AE800" i="43" s="1"/>
  <c r="AM792" i="43" l="1"/>
  <c r="Y793" i="43"/>
  <c r="AB792" i="43"/>
  <c r="Z792" i="43"/>
  <c r="AP791" i="43"/>
  <c r="AN791" i="43"/>
  <c r="AD798" i="43"/>
  <c r="P799" i="43"/>
  <c r="V801" i="43"/>
  <c r="AJ801" i="43" s="1"/>
  <c r="U801" i="43"/>
  <c r="X802" i="43"/>
  <c r="AL802" i="43" s="1"/>
  <c r="AJ800" i="43"/>
  <c r="Q801" i="43"/>
  <c r="W801" i="43"/>
  <c r="AK801" i="43" s="1"/>
  <c r="AK800" i="43"/>
  <c r="T801" i="43"/>
  <c r="S801" i="43"/>
  <c r="AG801" i="43" s="1"/>
  <c r="R801" i="43"/>
  <c r="AF801" i="43" s="1"/>
  <c r="AM793" i="43" l="1"/>
  <c r="Y794" i="43"/>
  <c r="AM794" i="43" s="1"/>
  <c r="Z793" i="43"/>
  <c r="AB793" i="43"/>
  <c r="AN792" i="43"/>
  <c r="AP792" i="43"/>
  <c r="AD799" i="43"/>
  <c r="P800" i="43"/>
  <c r="T802" i="43"/>
  <c r="Q802" i="43"/>
  <c r="AE802" i="43" s="1"/>
  <c r="R802" i="43"/>
  <c r="W802" i="43"/>
  <c r="AK802" i="43" s="1"/>
  <c r="U802" i="43"/>
  <c r="AH801" i="43"/>
  <c r="AI801" i="43"/>
  <c r="S802" i="43"/>
  <c r="AG802" i="43" s="1"/>
  <c r="AE801" i="43"/>
  <c r="X803" i="43"/>
  <c r="AL803" i="43" s="1"/>
  <c r="V802" i="43"/>
  <c r="AP794" i="43" l="1"/>
  <c r="AN794" i="43"/>
  <c r="Y795" i="43"/>
  <c r="AB794" i="43"/>
  <c r="Z794" i="43"/>
  <c r="AP793" i="43"/>
  <c r="AN793" i="43"/>
  <c r="AD800" i="43"/>
  <c r="P801" i="43"/>
  <c r="V803" i="43"/>
  <c r="AJ803" i="43" s="1"/>
  <c r="AJ802" i="43"/>
  <c r="R803" i="43"/>
  <c r="AF803" i="43" s="1"/>
  <c r="W803" i="43"/>
  <c r="AF802" i="43"/>
  <c r="U803" i="43"/>
  <c r="AI803" i="43" s="1"/>
  <c r="T803" i="43"/>
  <c r="X804" i="43"/>
  <c r="S803" i="43"/>
  <c r="AG803" i="43" s="1"/>
  <c r="AI802" i="43"/>
  <c r="Q803" i="43"/>
  <c r="AE803" i="43" s="1"/>
  <c r="AH802" i="43"/>
  <c r="AM795" i="43" l="1"/>
  <c r="Y796" i="43"/>
  <c r="AM796" i="43" s="1"/>
  <c r="Z795" i="43"/>
  <c r="AB795" i="43"/>
  <c r="AD801" i="43"/>
  <c r="P802" i="43"/>
  <c r="X805" i="43"/>
  <c r="AL805" i="43" s="1"/>
  <c r="T804" i="43"/>
  <c r="S804" i="43"/>
  <c r="AG804" i="43" s="1"/>
  <c r="AH803" i="43"/>
  <c r="U804" i="43"/>
  <c r="AI804" i="43" s="1"/>
  <c r="W804" i="43"/>
  <c r="AK804" i="43" s="1"/>
  <c r="Q804" i="43"/>
  <c r="AE804" i="43" s="1"/>
  <c r="AL804" i="43"/>
  <c r="AK803" i="43"/>
  <c r="R804" i="43"/>
  <c r="V804" i="43"/>
  <c r="AN796" i="43" l="1"/>
  <c r="AP796" i="43"/>
  <c r="Y797" i="43"/>
  <c r="Z796" i="43"/>
  <c r="AB796" i="43"/>
  <c r="AN795" i="43"/>
  <c r="AP795" i="43"/>
  <c r="AD802" i="43"/>
  <c r="P803" i="43"/>
  <c r="V805" i="43"/>
  <c r="AJ805" i="43" s="1"/>
  <c r="R805" i="43"/>
  <c r="AF805" i="43" s="1"/>
  <c r="AJ804" i="43"/>
  <c r="U805" i="43"/>
  <c r="AI805" i="43" s="1"/>
  <c r="S805" i="43"/>
  <c r="X806" i="43"/>
  <c r="AL806" i="43" s="1"/>
  <c r="Q805" i="43"/>
  <c r="T805" i="43"/>
  <c r="AH805" i="43" s="1"/>
  <c r="AF804" i="43"/>
  <c r="W805" i="43"/>
  <c r="AK805" i="43" s="1"/>
  <c r="AH804" i="43"/>
  <c r="AM797" i="43" l="1"/>
  <c r="Y798" i="43"/>
  <c r="AM798" i="43" s="1"/>
  <c r="Z797" i="43"/>
  <c r="AB797" i="43"/>
  <c r="AD803" i="43"/>
  <c r="P804" i="43"/>
  <c r="Q806" i="43"/>
  <c r="AE806" i="43" s="1"/>
  <c r="S806" i="43"/>
  <c r="AG806" i="43" s="1"/>
  <c r="V806" i="43"/>
  <c r="AJ806" i="43" s="1"/>
  <c r="T806" i="43"/>
  <c r="AH806" i="43" s="1"/>
  <c r="U806" i="43"/>
  <c r="AI806" i="43" s="1"/>
  <c r="X807" i="43"/>
  <c r="AL807" i="43" s="1"/>
  <c r="W806" i="43"/>
  <c r="AK806" i="43" s="1"/>
  <c r="AE805" i="43"/>
  <c r="AG805" i="43"/>
  <c r="R806" i="43"/>
  <c r="AN798" i="43" l="1"/>
  <c r="AP798" i="43"/>
  <c r="Y799" i="43"/>
  <c r="AB798" i="43"/>
  <c r="Z798" i="43"/>
  <c r="AN797" i="43"/>
  <c r="AP797" i="43"/>
  <c r="AD804" i="43"/>
  <c r="P805" i="43"/>
  <c r="U807" i="43"/>
  <c r="V807" i="43"/>
  <c r="AJ807" i="43" s="1"/>
  <c r="S807" i="43"/>
  <c r="AG807" i="43" s="1"/>
  <c r="W807" i="43"/>
  <c r="AK807" i="43" s="1"/>
  <c r="R807" i="43"/>
  <c r="AF807" i="43" s="1"/>
  <c r="AF806" i="43"/>
  <c r="X808" i="43"/>
  <c r="T807" i="43"/>
  <c r="AH807" i="43" s="1"/>
  <c r="Q807" i="43"/>
  <c r="AE807" i="43" s="1"/>
  <c r="AM799" i="43" l="1"/>
  <c r="Y800" i="43"/>
  <c r="Z799" i="43"/>
  <c r="AB799" i="43"/>
  <c r="P806" i="43"/>
  <c r="AD805" i="43"/>
  <c r="X809" i="43"/>
  <c r="AL809" i="43" s="1"/>
  <c r="W808" i="43"/>
  <c r="AK808" i="43" s="1"/>
  <c r="V808" i="43"/>
  <c r="Q808" i="43"/>
  <c r="AE808" i="43" s="1"/>
  <c r="T808" i="43"/>
  <c r="U808" i="43"/>
  <c r="AL808" i="43"/>
  <c r="R808" i="43"/>
  <c r="AF808" i="43" s="1"/>
  <c r="S808" i="43"/>
  <c r="AG808" i="43" s="1"/>
  <c r="AI807" i="43"/>
  <c r="AM800" i="43" l="1"/>
  <c r="Y801" i="43"/>
  <c r="Z800" i="43"/>
  <c r="AB800" i="43"/>
  <c r="AP799" i="43"/>
  <c r="AN799" i="43"/>
  <c r="AD806" i="43"/>
  <c r="P807" i="43"/>
  <c r="T809" i="43"/>
  <c r="AH809" i="43" s="1"/>
  <c r="V809" i="43"/>
  <c r="AJ809" i="43" s="1"/>
  <c r="AH808" i="43"/>
  <c r="AJ808" i="43"/>
  <c r="X810" i="43"/>
  <c r="AL810" i="43" s="1"/>
  <c r="R809" i="43"/>
  <c r="U809" i="43"/>
  <c r="S809" i="43"/>
  <c r="AI808" i="43"/>
  <c r="Q809" i="43"/>
  <c r="W809" i="43"/>
  <c r="AK809" i="43" s="1"/>
  <c r="AM801" i="43" l="1"/>
  <c r="Y802" i="43"/>
  <c r="AM802" i="43" s="1"/>
  <c r="Z801" i="43"/>
  <c r="AB801" i="43"/>
  <c r="AP800" i="43"/>
  <c r="AN800" i="43"/>
  <c r="AD807" i="43"/>
  <c r="P808" i="43"/>
  <c r="Q810" i="43"/>
  <c r="AE810" i="43" s="1"/>
  <c r="U810" i="43"/>
  <c r="AI810" i="43" s="1"/>
  <c r="AI809" i="43"/>
  <c r="X811" i="43"/>
  <c r="V810" i="43"/>
  <c r="S810" i="43"/>
  <c r="AG810" i="43" s="1"/>
  <c r="R810" i="43"/>
  <c r="W810" i="43"/>
  <c r="AE809" i="43"/>
  <c r="AG809" i="43"/>
  <c r="AF809" i="43"/>
  <c r="T810" i="43"/>
  <c r="AP802" i="43" l="1"/>
  <c r="AN802" i="43"/>
  <c r="Y803" i="43"/>
  <c r="Z802" i="43"/>
  <c r="AB802" i="43"/>
  <c r="AN801" i="43"/>
  <c r="AP801" i="43"/>
  <c r="AD808" i="43"/>
  <c r="P809" i="43"/>
  <c r="R811" i="43"/>
  <c r="AF811" i="43" s="1"/>
  <c r="X812" i="43"/>
  <c r="AL812" i="43" s="1"/>
  <c r="V811" i="43"/>
  <c r="AJ811" i="43" s="1"/>
  <c r="U811" i="43"/>
  <c r="AI811" i="43" s="1"/>
  <c r="T811" i="43"/>
  <c r="AH811" i="43" s="1"/>
  <c r="W811" i="43"/>
  <c r="AK811" i="43" s="1"/>
  <c r="AK810" i="43"/>
  <c r="S811" i="43"/>
  <c r="AJ810" i="43"/>
  <c r="AH810" i="43"/>
  <c r="AF810" i="43"/>
  <c r="AL811" i="43"/>
  <c r="Q811" i="43"/>
  <c r="AE811" i="43" s="1"/>
  <c r="AM803" i="43" l="1"/>
  <c r="Y804" i="43"/>
  <c r="Z803" i="43"/>
  <c r="AB803" i="43"/>
  <c r="AD809" i="43"/>
  <c r="P810" i="43"/>
  <c r="S812" i="43"/>
  <c r="W812" i="43"/>
  <c r="AK812" i="43" s="1"/>
  <c r="T812" i="43"/>
  <c r="X813" i="43"/>
  <c r="AL813" i="43" s="1"/>
  <c r="AG811" i="43"/>
  <c r="Q812" i="43"/>
  <c r="U812" i="43"/>
  <c r="V812" i="43"/>
  <c r="R812" i="43"/>
  <c r="AM804" i="43" l="1"/>
  <c r="Y805" i="43"/>
  <c r="Z804" i="43"/>
  <c r="AB804" i="43"/>
  <c r="AP803" i="43"/>
  <c r="AN803" i="43"/>
  <c r="AD810" i="43"/>
  <c r="P811" i="43"/>
  <c r="U813" i="43"/>
  <c r="AI813" i="43" s="1"/>
  <c r="Q813" i="43"/>
  <c r="AE813" i="43" s="1"/>
  <c r="T813" i="43"/>
  <c r="AH813" i="43" s="1"/>
  <c r="S813" i="43"/>
  <c r="AG813" i="43" s="1"/>
  <c r="R813" i="43"/>
  <c r="AF813" i="43" s="1"/>
  <c r="AH812" i="43"/>
  <c r="AG812" i="43"/>
  <c r="V813" i="43"/>
  <c r="AJ813" i="43" s="1"/>
  <c r="AJ812" i="43"/>
  <c r="AF812" i="43"/>
  <c r="AI812" i="43"/>
  <c r="AE812" i="43"/>
  <c r="X814" i="43"/>
  <c r="AL814" i="43" s="1"/>
  <c r="W813" i="43"/>
  <c r="AK813" i="43" s="1"/>
  <c r="AM805" i="43" l="1"/>
  <c r="Y806" i="43"/>
  <c r="AM806" i="43" s="1"/>
  <c r="AB805" i="43"/>
  <c r="Z805" i="43"/>
  <c r="AP804" i="43"/>
  <c r="AN804" i="43"/>
  <c r="AD811" i="43"/>
  <c r="P812" i="43"/>
  <c r="S814" i="43"/>
  <c r="AG814" i="43" s="1"/>
  <c r="Q814" i="43"/>
  <c r="AE814" i="43" s="1"/>
  <c r="X815" i="43"/>
  <c r="W814" i="43"/>
  <c r="V814" i="43"/>
  <c r="AJ814" i="43" s="1"/>
  <c r="R814" i="43"/>
  <c r="AF814" i="43" s="1"/>
  <c r="T814" i="43"/>
  <c r="AH814" i="43" s="1"/>
  <c r="U814" i="43"/>
  <c r="AN806" i="43" l="1"/>
  <c r="AP806" i="43"/>
  <c r="Y807" i="43"/>
  <c r="AB806" i="43"/>
  <c r="Z806" i="43"/>
  <c r="AN805" i="43"/>
  <c r="AP805" i="43"/>
  <c r="AD812" i="43"/>
  <c r="P813" i="43"/>
  <c r="X816" i="43"/>
  <c r="AL816" i="43" s="1"/>
  <c r="R815" i="43"/>
  <c r="AF815" i="43" s="1"/>
  <c r="W815" i="43"/>
  <c r="Q815" i="43"/>
  <c r="AE815" i="43" s="1"/>
  <c r="U815" i="43"/>
  <c r="AI815" i="43" s="1"/>
  <c r="AI814" i="43"/>
  <c r="T815" i="43"/>
  <c r="AH815" i="43" s="1"/>
  <c r="V815" i="43"/>
  <c r="AJ815" i="43" s="1"/>
  <c r="AK814" i="43"/>
  <c r="AL815" i="43"/>
  <c r="S815" i="43"/>
  <c r="AM807" i="43" l="1"/>
  <c r="Y808" i="43"/>
  <c r="AM808" i="43" s="1"/>
  <c r="Z807" i="43"/>
  <c r="AB807" i="43"/>
  <c r="AD813" i="43"/>
  <c r="P814" i="43"/>
  <c r="W816" i="43"/>
  <c r="T816" i="43"/>
  <c r="AH816" i="43" s="1"/>
  <c r="S816" i="43"/>
  <c r="U816" i="43"/>
  <c r="AI816" i="43" s="1"/>
  <c r="AK815" i="43"/>
  <c r="AG815" i="43"/>
  <c r="V816" i="43"/>
  <c r="AJ816" i="43" s="1"/>
  <c r="Q816" i="43"/>
  <c r="AE816" i="43" s="1"/>
  <c r="R816" i="43"/>
  <c r="AF816" i="43" s="1"/>
  <c r="X817" i="43"/>
  <c r="AL817" i="43" s="1"/>
  <c r="AP808" i="43" l="1"/>
  <c r="AN808" i="43"/>
  <c r="Y809" i="43"/>
  <c r="Z808" i="43"/>
  <c r="AB808" i="43"/>
  <c r="AP807" i="43"/>
  <c r="AN807" i="43"/>
  <c r="AD814" i="43"/>
  <c r="P815" i="43"/>
  <c r="S817" i="43"/>
  <c r="W817" i="43"/>
  <c r="AK817" i="43" s="1"/>
  <c r="R817" i="43"/>
  <c r="AF817" i="43" s="1"/>
  <c r="V817" i="43"/>
  <c r="AG816" i="43"/>
  <c r="X818" i="43"/>
  <c r="AL818" i="43" s="1"/>
  <c r="Q817" i="43"/>
  <c r="U817" i="43"/>
  <c r="AI817" i="43" s="1"/>
  <c r="T817" i="43"/>
  <c r="AK816" i="43"/>
  <c r="AM809" i="43" l="1"/>
  <c r="Y810" i="43"/>
  <c r="AM810" i="43" s="1"/>
  <c r="Z809" i="43"/>
  <c r="AB809" i="43"/>
  <c r="AD815" i="43"/>
  <c r="P816" i="43"/>
  <c r="T818" i="43"/>
  <c r="Q818" i="43"/>
  <c r="AE818" i="43" s="1"/>
  <c r="R818" i="43"/>
  <c r="AF818" i="43" s="1"/>
  <c r="U818" i="43"/>
  <c r="X819" i="43"/>
  <c r="AL819" i="43" s="1"/>
  <c r="V818" i="43"/>
  <c r="AJ818" i="43" s="1"/>
  <c r="S818" i="43"/>
  <c r="AH817" i="43"/>
  <c r="AE817" i="43"/>
  <c r="AJ817" i="43"/>
  <c r="W818" i="43"/>
  <c r="AK818" i="43" s="1"/>
  <c r="AG817" i="43"/>
  <c r="AN810" i="43" l="1"/>
  <c r="AP810" i="43"/>
  <c r="Y811" i="43"/>
  <c r="AM811" i="43" s="1"/>
  <c r="Z810" i="43"/>
  <c r="AB810" i="43"/>
  <c r="AP809" i="43"/>
  <c r="AN809" i="43"/>
  <c r="AD816" i="43"/>
  <c r="P817" i="43"/>
  <c r="S819" i="43"/>
  <c r="AG818" i="43"/>
  <c r="X820" i="43"/>
  <c r="AL820" i="43" s="1"/>
  <c r="R819" i="43"/>
  <c r="AF819" i="43" s="1"/>
  <c r="Q819" i="43"/>
  <c r="AE819" i="43" s="1"/>
  <c r="W819" i="43"/>
  <c r="U819" i="43"/>
  <c r="AI819" i="43" s="1"/>
  <c r="T819" i="43"/>
  <c r="V819" i="43"/>
  <c r="AJ819" i="43" s="1"/>
  <c r="AI818" i="43"/>
  <c r="AH818" i="43"/>
  <c r="AP811" i="43" l="1"/>
  <c r="AN811" i="43"/>
  <c r="Y812" i="43"/>
  <c r="Z811" i="43"/>
  <c r="AB811" i="43"/>
  <c r="P818" i="43"/>
  <c r="AD817" i="43"/>
  <c r="W820" i="43"/>
  <c r="AK820" i="43" s="1"/>
  <c r="T820" i="43"/>
  <c r="AH820" i="43" s="1"/>
  <c r="U820" i="43"/>
  <c r="Q820" i="43"/>
  <c r="AE820" i="43" s="1"/>
  <c r="X821" i="43"/>
  <c r="AL821" i="43" s="1"/>
  <c r="S820" i="43"/>
  <c r="AG820" i="43" s="1"/>
  <c r="V820" i="43"/>
  <c r="AJ820" i="43" s="1"/>
  <c r="AH819" i="43"/>
  <c r="AK819" i="43"/>
  <c r="R820" i="43"/>
  <c r="AF820" i="43" s="1"/>
  <c r="AG819" i="43"/>
  <c r="AM812" i="43" l="1"/>
  <c r="Y813" i="43"/>
  <c r="AB812" i="43"/>
  <c r="Z812" i="43"/>
  <c r="AD818" i="43"/>
  <c r="P819" i="43"/>
  <c r="S821" i="43"/>
  <c r="AG821" i="43" s="1"/>
  <c r="Q821" i="43"/>
  <c r="AE821" i="43" s="1"/>
  <c r="U821" i="43"/>
  <c r="AI821" i="43" s="1"/>
  <c r="R821" i="43"/>
  <c r="AF821" i="43" s="1"/>
  <c r="V821" i="43"/>
  <c r="X822" i="43"/>
  <c r="AL822" i="43" s="1"/>
  <c r="AI820" i="43"/>
  <c r="T821" i="43"/>
  <c r="AH821" i="43" s="1"/>
  <c r="W821" i="43"/>
  <c r="AK821" i="43" s="1"/>
  <c r="AM813" i="43" l="1"/>
  <c r="Y814" i="43"/>
  <c r="AM814" i="43" s="1"/>
  <c r="Z813" i="43"/>
  <c r="AB813" i="43"/>
  <c r="AP812" i="43"/>
  <c r="AN812" i="43"/>
  <c r="AD819" i="43"/>
  <c r="P820" i="43"/>
  <c r="W822" i="43"/>
  <c r="AK822" i="43" s="1"/>
  <c r="R822" i="43"/>
  <c r="T822" i="43"/>
  <c r="AH822" i="43" s="1"/>
  <c r="X823" i="43"/>
  <c r="AL823" i="43" s="1"/>
  <c r="S822" i="43"/>
  <c r="V822" i="43"/>
  <c r="AJ822" i="43" s="1"/>
  <c r="AJ821" i="43"/>
  <c r="U822" i="43"/>
  <c r="AI822" i="43" s="1"/>
  <c r="Q822" i="43"/>
  <c r="AN814" i="43" l="1"/>
  <c r="AP814" i="43"/>
  <c r="Y815" i="43"/>
  <c r="Z814" i="43"/>
  <c r="AB814" i="43"/>
  <c r="AN813" i="43"/>
  <c r="AP813" i="43"/>
  <c r="AD820" i="43"/>
  <c r="P821" i="43"/>
  <c r="Q823" i="43"/>
  <c r="AE823" i="43" s="1"/>
  <c r="U823" i="43"/>
  <c r="AI823" i="43" s="1"/>
  <c r="V823" i="43"/>
  <c r="AJ823" i="43" s="1"/>
  <c r="T823" i="43"/>
  <c r="AH823" i="43" s="1"/>
  <c r="W823" i="43"/>
  <c r="AK823" i="43" s="1"/>
  <c r="S823" i="43"/>
  <c r="AG823" i="43" s="1"/>
  <c r="R823" i="43"/>
  <c r="AF823" i="43" s="1"/>
  <c r="AE822" i="43"/>
  <c r="AG822" i="43"/>
  <c r="X824" i="43"/>
  <c r="AL824" i="43" s="1"/>
  <c r="AF822" i="43"/>
  <c r="AM815" i="43" l="1"/>
  <c r="Y816" i="43"/>
  <c r="Z815" i="43"/>
  <c r="AB815" i="43"/>
  <c r="AD821" i="43"/>
  <c r="P822" i="43"/>
  <c r="S824" i="43"/>
  <c r="AG824" i="43" s="1"/>
  <c r="T824" i="43"/>
  <c r="AH824" i="43" s="1"/>
  <c r="V824" i="43"/>
  <c r="AJ824" i="43" s="1"/>
  <c r="Q824" i="43"/>
  <c r="AE824" i="43" s="1"/>
  <c r="X825" i="43"/>
  <c r="AL825" i="43" s="1"/>
  <c r="R824" i="43"/>
  <c r="AF824" i="43" s="1"/>
  <c r="W824" i="43"/>
  <c r="AK824" i="43" s="1"/>
  <c r="U824" i="43"/>
  <c r="AI824" i="43" s="1"/>
  <c r="AM816" i="43" l="1"/>
  <c r="Y817" i="43"/>
  <c r="AB816" i="43"/>
  <c r="Z816" i="43"/>
  <c r="AN815" i="43"/>
  <c r="AP815" i="43"/>
  <c r="AD822" i="43"/>
  <c r="P823" i="43"/>
  <c r="W825" i="43"/>
  <c r="AK825" i="43" s="1"/>
  <c r="V825" i="43"/>
  <c r="AJ825" i="43" s="1"/>
  <c r="S825" i="43"/>
  <c r="AG825" i="43" s="1"/>
  <c r="X826" i="43"/>
  <c r="AL826" i="43" s="1"/>
  <c r="U825" i="43"/>
  <c r="AI825" i="43" s="1"/>
  <c r="R825" i="43"/>
  <c r="Q825" i="43"/>
  <c r="AE825" i="43" s="1"/>
  <c r="T825" i="43"/>
  <c r="AM817" i="43" l="1"/>
  <c r="Y818" i="43"/>
  <c r="AM818" i="43" s="1"/>
  <c r="AB817" i="43"/>
  <c r="Z817" i="43"/>
  <c r="AN816" i="43"/>
  <c r="AP816" i="43"/>
  <c r="AD823" i="43"/>
  <c r="P824" i="43"/>
  <c r="Q826" i="43"/>
  <c r="AE826" i="43" s="1"/>
  <c r="T826" i="43"/>
  <c r="AH826" i="43" s="1"/>
  <c r="R826" i="43"/>
  <c r="AF826" i="43" s="1"/>
  <c r="AH825" i="43"/>
  <c r="AF825" i="43"/>
  <c r="U826" i="43"/>
  <c r="X827" i="43"/>
  <c r="AL827" i="43" s="1"/>
  <c r="V826" i="43"/>
  <c r="AJ826" i="43" s="1"/>
  <c r="S826" i="43"/>
  <c r="AG826" i="43" s="1"/>
  <c r="W826" i="43"/>
  <c r="AK826" i="43" s="1"/>
  <c r="AP818" i="43" l="1"/>
  <c r="AN818" i="43"/>
  <c r="Y819" i="43"/>
  <c r="Z818" i="43"/>
  <c r="AB818" i="43"/>
  <c r="AP817" i="43"/>
  <c r="AN817" i="43"/>
  <c r="AD824" i="43"/>
  <c r="P825" i="43"/>
  <c r="X828" i="43"/>
  <c r="AL828" i="43" s="1"/>
  <c r="R827" i="43"/>
  <c r="Q827" i="43"/>
  <c r="AE827" i="43" s="1"/>
  <c r="U827" i="43"/>
  <c r="W827" i="43"/>
  <c r="AK827" i="43" s="1"/>
  <c r="S827" i="43"/>
  <c r="AG827" i="43" s="1"/>
  <c r="V827" i="43"/>
  <c r="AJ827" i="43" s="1"/>
  <c r="AI826" i="43"/>
  <c r="T827" i="43"/>
  <c r="AH827" i="43" s="1"/>
  <c r="AM819" i="43" l="1"/>
  <c r="Y820" i="43"/>
  <c r="Z819" i="43"/>
  <c r="AB819" i="43"/>
  <c r="AD825" i="43"/>
  <c r="P826" i="43"/>
  <c r="U828" i="43"/>
  <c r="R828" i="43"/>
  <c r="S828" i="43"/>
  <c r="AI827" i="43"/>
  <c r="AF827" i="43"/>
  <c r="T828" i="43"/>
  <c r="AH828" i="43" s="1"/>
  <c r="V828" i="43"/>
  <c r="W828" i="43"/>
  <c r="AK828" i="43" s="1"/>
  <c r="Q828" i="43"/>
  <c r="X829" i="43"/>
  <c r="AL829" i="43" s="1"/>
  <c r="AM820" i="43" l="1"/>
  <c r="Y821" i="43"/>
  <c r="Z820" i="43"/>
  <c r="AB820" i="43"/>
  <c r="AN819" i="43"/>
  <c r="AP819" i="43"/>
  <c r="AD826" i="43"/>
  <c r="P827" i="43"/>
  <c r="Q829" i="43"/>
  <c r="AE829" i="43" s="1"/>
  <c r="V829" i="43"/>
  <c r="R829" i="43"/>
  <c r="AF828" i="43"/>
  <c r="X830" i="43"/>
  <c r="AL830" i="43" s="1"/>
  <c r="W829" i="43"/>
  <c r="S829" i="43"/>
  <c r="AG829" i="43" s="1"/>
  <c r="U829" i="43"/>
  <c r="AI829" i="43" s="1"/>
  <c r="AE828" i="43"/>
  <c r="AJ828" i="43"/>
  <c r="T829" i="43"/>
  <c r="AG828" i="43"/>
  <c r="AI828" i="43"/>
  <c r="AM821" i="43" l="1"/>
  <c r="Y822" i="43"/>
  <c r="AB821" i="43"/>
  <c r="Z821" i="43"/>
  <c r="AP820" i="43"/>
  <c r="AN820" i="43"/>
  <c r="AD827" i="43"/>
  <c r="P828" i="43"/>
  <c r="W830" i="43"/>
  <c r="AK830" i="43" s="1"/>
  <c r="V830" i="43"/>
  <c r="AJ829" i="43"/>
  <c r="T830" i="43"/>
  <c r="S830" i="43"/>
  <c r="X831" i="43"/>
  <c r="R830" i="43"/>
  <c r="AH829" i="43"/>
  <c r="U830" i="43"/>
  <c r="AK829" i="43"/>
  <c r="AF829" i="43"/>
  <c r="Q830" i="43"/>
  <c r="AE830" i="43" s="1"/>
  <c r="AM822" i="43" l="1"/>
  <c r="Y823" i="43"/>
  <c r="AB822" i="43"/>
  <c r="Z822" i="43"/>
  <c r="AN821" i="43"/>
  <c r="AP821" i="43"/>
  <c r="P829" i="43"/>
  <c r="AD828" i="43"/>
  <c r="X832" i="43"/>
  <c r="AL832" i="43" s="1"/>
  <c r="S831" i="43"/>
  <c r="AG831" i="43" s="1"/>
  <c r="T831" i="43"/>
  <c r="R831" i="43"/>
  <c r="U831" i="43"/>
  <c r="AI831" i="43" s="1"/>
  <c r="AF830" i="43"/>
  <c r="AG830" i="43"/>
  <c r="AH830" i="43"/>
  <c r="V831" i="43"/>
  <c r="AJ831" i="43" s="1"/>
  <c r="Q831" i="43"/>
  <c r="AE831" i="43" s="1"/>
  <c r="AI830" i="43"/>
  <c r="AL831" i="43"/>
  <c r="AJ830" i="43"/>
  <c r="W831" i="43"/>
  <c r="AK831" i="43" s="1"/>
  <c r="AM823" i="43" l="1"/>
  <c r="Y824" i="43"/>
  <c r="AB823" i="43"/>
  <c r="Z823" i="43"/>
  <c r="AN822" i="43"/>
  <c r="AP822" i="43"/>
  <c r="AD829" i="43"/>
  <c r="P830" i="43"/>
  <c r="S832" i="43"/>
  <c r="AG832" i="43" s="1"/>
  <c r="Q832" i="43"/>
  <c r="AE832" i="43" s="1"/>
  <c r="R832" i="43"/>
  <c r="AF832" i="43" s="1"/>
  <c r="T832" i="43"/>
  <c r="AH832" i="43" s="1"/>
  <c r="U832" i="43"/>
  <c r="W832" i="43"/>
  <c r="AK832" i="43" s="1"/>
  <c r="V832" i="43"/>
  <c r="AJ832" i="43" s="1"/>
  <c r="AF831" i="43"/>
  <c r="AH831" i="43"/>
  <c r="X833" i="43"/>
  <c r="AL833" i="43" s="1"/>
  <c r="AM824" i="43" l="1"/>
  <c r="Y825" i="43"/>
  <c r="Z824" i="43"/>
  <c r="AB824" i="43"/>
  <c r="AN823" i="43"/>
  <c r="AP823" i="43"/>
  <c r="AD830" i="43"/>
  <c r="P831" i="43"/>
  <c r="U833" i="43"/>
  <c r="AI833" i="43" s="1"/>
  <c r="V833" i="43"/>
  <c r="AI832" i="43"/>
  <c r="T833" i="43"/>
  <c r="Q833" i="43"/>
  <c r="X834" i="43"/>
  <c r="AL834" i="43" s="1"/>
  <c r="W833" i="43"/>
  <c r="R833" i="43"/>
  <c r="AF833" i="43" s="1"/>
  <c r="S833" i="43"/>
  <c r="AM825" i="43" l="1"/>
  <c r="Y826" i="43"/>
  <c r="AB825" i="43"/>
  <c r="Z825" i="43"/>
  <c r="AN824" i="43"/>
  <c r="AP824" i="43"/>
  <c r="AD831" i="43"/>
  <c r="P832" i="43"/>
  <c r="S834" i="43"/>
  <c r="Q834" i="43"/>
  <c r="AE834" i="43" s="1"/>
  <c r="V834" i="43"/>
  <c r="W834" i="43"/>
  <c r="AK834" i="43" s="1"/>
  <c r="T834" i="43"/>
  <c r="AH834" i="43" s="1"/>
  <c r="AJ833" i="43"/>
  <c r="R834" i="43"/>
  <c r="AF834" i="43" s="1"/>
  <c r="X835" i="43"/>
  <c r="AH833" i="43"/>
  <c r="AG833" i="43"/>
  <c r="AK833" i="43"/>
  <c r="AE833" i="43"/>
  <c r="U834" i="43"/>
  <c r="AM826" i="43" l="1"/>
  <c r="Y827" i="43"/>
  <c r="AB826" i="43"/>
  <c r="Z826" i="43"/>
  <c r="AN825" i="43"/>
  <c r="AP825" i="43"/>
  <c r="AD832" i="43"/>
  <c r="P833" i="43"/>
  <c r="U835" i="43"/>
  <c r="X836" i="43"/>
  <c r="AL836" i="43" s="1"/>
  <c r="T835" i="43"/>
  <c r="AH835" i="43" s="1"/>
  <c r="W835" i="43"/>
  <c r="AK835" i="43" s="1"/>
  <c r="Q835" i="43"/>
  <c r="AE835" i="43" s="1"/>
  <c r="R835" i="43"/>
  <c r="AF835" i="43" s="1"/>
  <c r="V835" i="43"/>
  <c r="S835" i="43"/>
  <c r="AG835" i="43" s="1"/>
  <c r="AI834" i="43"/>
  <c r="AL835" i="43"/>
  <c r="AJ834" i="43"/>
  <c r="AG834" i="43"/>
  <c r="AM827" i="43" l="1"/>
  <c r="Y828" i="43"/>
  <c r="AM828" i="43" s="1"/>
  <c r="Z827" i="43"/>
  <c r="AB827" i="43"/>
  <c r="AP826" i="43"/>
  <c r="AN826" i="43"/>
  <c r="AD833" i="43"/>
  <c r="P834" i="43"/>
  <c r="U836" i="43"/>
  <c r="R836" i="43"/>
  <c r="AF836" i="43" s="1"/>
  <c r="Q836" i="43"/>
  <c r="AE836" i="43" s="1"/>
  <c r="T836" i="43"/>
  <c r="AI835" i="43"/>
  <c r="S836" i="43"/>
  <c r="AG836" i="43" s="1"/>
  <c r="V836" i="43"/>
  <c r="AJ836" i="43" s="1"/>
  <c r="AJ835" i="43"/>
  <c r="W836" i="43"/>
  <c r="X837" i="43"/>
  <c r="AL837" i="43" s="1"/>
  <c r="AP828" i="43" l="1"/>
  <c r="AN828" i="43"/>
  <c r="Y829" i="43"/>
  <c r="AB828" i="43"/>
  <c r="Z828" i="43"/>
  <c r="AN827" i="43"/>
  <c r="AP827" i="43"/>
  <c r="AD834" i="43"/>
  <c r="P835" i="43"/>
  <c r="W837" i="43"/>
  <c r="T837" i="43"/>
  <c r="AH837" i="43" s="1"/>
  <c r="AK836" i="43"/>
  <c r="AH836" i="43"/>
  <c r="R837" i="43"/>
  <c r="AF837" i="43" s="1"/>
  <c r="S837" i="43"/>
  <c r="U837" i="43"/>
  <c r="AI837" i="43" s="1"/>
  <c r="X838" i="43"/>
  <c r="AL838" i="43" s="1"/>
  <c r="V837" i="43"/>
  <c r="AJ837" i="43" s="1"/>
  <c r="Q837" i="43"/>
  <c r="AE837" i="43" s="1"/>
  <c r="AI836" i="43"/>
  <c r="AM829" i="43" l="1"/>
  <c r="Y830" i="43"/>
  <c r="AM830" i="43" s="1"/>
  <c r="Z829" i="43"/>
  <c r="AB829" i="43"/>
  <c r="AD835" i="43"/>
  <c r="P836" i="43"/>
  <c r="X839" i="43"/>
  <c r="AL839" i="43" s="1"/>
  <c r="U838" i="43"/>
  <c r="W838" i="43"/>
  <c r="S838" i="43"/>
  <c r="AG838" i="43" s="1"/>
  <c r="V838" i="43"/>
  <c r="AJ838" i="43" s="1"/>
  <c r="AG837" i="43"/>
  <c r="Q838" i="43"/>
  <c r="AE838" i="43" s="1"/>
  <c r="R838" i="43"/>
  <c r="AF838" i="43" s="1"/>
  <c r="T838" i="43"/>
  <c r="AK837" i="43"/>
  <c r="AP830" i="43" l="1"/>
  <c r="AN830" i="43"/>
  <c r="Y831" i="43"/>
  <c r="AB830" i="43"/>
  <c r="Z830" i="43"/>
  <c r="AN829" i="43"/>
  <c r="AP829" i="43"/>
  <c r="AD836" i="43"/>
  <c r="P837" i="43"/>
  <c r="W839" i="43"/>
  <c r="AK839" i="43" s="1"/>
  <c r="AK838" i="43"/>
  <c r="R839" i="43"/>
  <c r="AF839" i="43" s="1"/>
  <c r="Q839" i="43"/>
  <c r="AE839" i="43" s="1"/>
  <c r="U839" i="43"/>
  <c r="AI839" i="43" s="1"/>
  <c r="T839" i="43"/>
  <c r="AH839" i="43" s="1"/>
  <c r="V839" i="43"/>
  <c r="AJ839" i="43" s="1"/>
  <c r="AH838" i="43"/>
  <c r="S839" i="43"/>
  <c r="AG839" i="43" s="1"/>
  <c r="AI838" i="43"/>
  <c r="X840" i="43"/>
  <c r="AM831" i="43" l="1"/>
  <c r="Y832" i="43"/>
  <c r="Z831" i="43"/>
  <c r="AB831" i="43"/>
  <c r="AD837" i="43"/>
  <c r="P838" i="43"/>
  <c r="X841" i="43"/>
  <c r="AL841" i="43" s="1"/>
  <c r="T840" i="43"/>
  <c r="AH840" i="43" s="1"/>
  <c r="AL840" i="43"/>
  <c r="S840" i="43"/>
  <c r="AG840" i="43" s="1"/>
  <c r="V840" i="43"/>
  <c r="Q840" i="43"/>
  <c r="AE840" i="43" s="1"/>
  <c r="W840" i="43"/>
  <c r="R840" i="43"/>
  <c r="U840" i="43"/>
  <c r="AM832" i="43" l="1"/>
  <c r="Y833" i="43"/>
  <c r="AB832" i="43"/>
  <c r="Z832" i="43"/>
  <c r="AN831" i="43"/>
  <c r="AP831" i="43"/>
  <c r="AD838" i="43"/>
  <c r="P839" i="43"/>
  <c r="V841" i="43"/>
  <c r="AJ841" i="43" s="1"/>
  <c r="T841" i="43"/>
  <c r="AH841" i="43" s="1"/>
  <c r="R841" i="43"/>
  <c r="AF841" i="43" s="1"/>
  <c r="W841" i="43"/>
  <c r="AK841" i="43" s="1"/>
  <c r="Q841" i="43"/>
  <c r="AE841" i="43" s="1"/>
  <c r="S841" i="43"/>
  <c r="AG841" i="43" s="1"/>
  <c r="U841" i="43"/>
  <c r="AI840" i="43"/>
  <c r="AF840" i="43"/>
  <c r="AK840" i="43"/>
  <c r="AJ840" i="43"/>
  <c r="X842" i="43"/>
  <c r="AL842" i="43" s="1"/>
  <c r="AM833" i="43" l="1"/>
  <c r="Y834" i="43"/>
  <c r="AB833" i="43"/>
  <c r="Z833" i="43"/>
  <c r="AN832" i="43"/>
  <c r="AP832" i="43"/>
  <c r="AD839" i="43"/>
  <c r="P840" i="43"/>
  <c r="U842" i="43"/>
  <c r="AI842" i="43" s="1"/>
  <c r="Q842" i="43"/>
  <c r="AE842" i="43" s="1"/>
  <c r="T842" i="43"/>
  <c r="AH842" i="43" s="1"/>
  <c r="X843" i="43"/>
  <c r="AL843" i="43" s="1"/>
  <c r="AI841" i="43"/>
  <c r="S842" i="43"/>
  <c r="W842" i="43"/>
  <c r="AK842" i="43" s="1"/>
  <c r="R842" i="43"/>
  <c r="V842" i="43"/>
  <c r="AJ842" i="43" s="1"/>
  <c r="AM834" i="43" l="1"/>
  <c r="Y835" i="43"/>
  <c r="AB834" i="43"/>
  <c r="Z834" i="43"/>
  <c r="AN833" i="43"/>
  <c r="AP833" i="43"/>
  <c r="AD840" i="43"/>
  <c r="P841" i="43"/>
  <c r="R843" i="43"/>
  <c r="S843" i="43"/>
  <c r="AG843" i="43" s="1"/>
  <c r="T843" i="43"/>
  <c r="AH843" i="43" s="1"/>
  <c r="Q843" i="43"/>
  <c r="AE843" i="43" s="1"/>
  <c r="U843" i="43"/>
  <c r="W843" i="43"/>
  <c r="AK843" i="43" s="1"/>
  <c r="V843" i="43"/>
  <c r="AJ843" i="43" s="1"/>
  <c r="AF842" i="43"/>
  <c r="AG842" i="43"/>
  <c r="X844" i="43"/>
  <c r="AL844" i="43" s="1"/>
  <c r="AM835" i="43" l="1"/>
  <c r="Y836" i="43"/>
  <c r="Z835" i="43"/>
  <c r="AB835" i="43"/>
  <c r="AN834" i="43"/>
  <c r="AP834" i="43"/>
  <c r="AD841" i="43"/>
  <c r="P842" i="43"/>
  <c r="W844" i="43"/>
  <c r="AK844" i="43" s="1"/>
  <c r="Q844" i="43"/>
  <c r="AE844" i="43" s="1"/>
  <c r="S844" i="43"/>
  <c r="AG844" i="43" s="1"/>
  <c r="X845" i="43"/>
  <c r="AL845" i="43" s="1"/>
  <c r="U844" i="43"/>
  <c r="AI844" i="43" s="1"/>
  <c r="R844" i="43"/>
  <c r="V844" i="43"/>
  <c r="AJ844" i="43" s="1"/>
  <c r="AI843" i="43"/>
  <c r="T844" i="43"/>
  <c r="AH844" i="43" s="1"/>
  <c r="AF843" i="43"/>
  <c r="AM836" i="43" l="1"/>
  <c r="Y837" i="43"/>
  <c r="AB836" i="43"/>
  <c r="Z836" i="43"/>
  <c r="AP835" i="43"/>
  <c r="AN835" i="43"/>
  <c r="AD842" i="43"/>
  <c r="P843" i="43"/>
  <c r="R845" i="43"/>
  <c r="AF845" i="43" s="1"/>
  <c r="AF844" i="43"/>
  <c r="S845" i="43"/>
  <c r="AG845" i="43" s="1"/>
  <c r="W845" i="43"/>
  <c r="T845" i="43"/>
  <c r="AH845" i="43" s="1"/>
  <c r="V845" i="43"/>
  <c r="AJ845" i="43" s="1"/>
  <c r="U845" i="43"/>
  <c r="X846" i="43"/>
  <c r="AL846" i="43" s="1"/>
  <c r="Q845" i="43"/>
  <c r="AE845" i="43" s="1"/>
  <c r="AM837" i="43" l="1"/>
  <c r="Y838" i="43"/>
  <c r="Z837" i="43"/>
  <c r="AB837" i="43"/>
  <c r="AN836" i="43"/>
  <c r="AP836" i="43"/>
  <c r="AD843" i="43"/>
  <c r="P844" i="43"/>
  <c r="X847" i="43"/>
  <c r="AL847" i="43" s="1"/>
  <c r="V846" i="43"/>
  <c r="W846" i="43"/>
  <c r="U846" i="43"/>
  <c r="AK845" i="43"/>
  <c r="Q846" i="43"/>
  <c r="AE846" i="43" s="1"/>
  <c r="AI845" i="43"/>
  <c r="T846" i="43"/>
  <c r="S846" i="43"/>
  <c r="AG846" i="43" s="1"/>
  <c r="R846" i="43"/>
  <c r="AM838" i="43" l="1"/>
  <c r="Y839" i="43"/>
  <c r="AM839" i="43" s="1"/>
  <c r="Z838" i="43"/>
  <c r="AB838" i="43"/>
  <c r="AP837" i="43"/>
  <c r="AN837" i="43"/>
  <c r="P845" i="43"/>
  <c r="AD844" i="43"/>
  <c r="T847" i="43"/>
  <c r="AH847" i="43" s="1"/>
  <c r="U847" i="43"/>
  <c r="AI847" i="43" s="1"/>
  <c r="V847" i="43"/>
  <c r="AJ847" i="43" s="1"/>
  <c r="R847" i="43"/>
  <c r="AI846" i="43"/>
  <c r="AJ846" i="43"/>
  <c r="W847" i="43"/>
  <c r="AK847" i="43" s="1"/>
  <c r="S847" i="43"/>
  <c r="AF846" i="43"/>
  <c r="AH846" i="43"/>
  <c r="Q847" i="43"/>
  <c r="AE847" i="43" s="1"/>
  <c r="AK846" i="43"/>
  <c r="X848" i="43"/>
  <c r="AN839" i="43" l="1"/>
  <c r="AP839" i="43"/>
  <c r="Y840" i="43"/>
  <c r="AB839" i="43"/>
  <c r="Z839" i="43"/>
  <c r="AN838" i="43"/>
  <c r="AP838" i="43"/>
  <c r="AD845" i="43"/>
  <c r="P846" i="43"/>
  <c r="R848" i="43"/>
  <c r="W848" i="43"/>
  <c r="AK848" i="43" s="1"/>
  <c r="AF847" i="43"/>
  <c r="U848" i="43"/>
  <c r="AI848" i="43" s="1"/>
  <c r="X849" i="43"/>
  <c r="AL849" i="43" s="1"/>
  <c r="S848" i="43"/>
  <c r="AG848" i="43" s="1"/>
  <c r="AL848" i="43"/>
  <c r="Q848" i="43"/>
  <c r="AE848" i="43" s="1"/>
  <c r="AG847" i="43"/>
  <c r="V848" i="43"/>
  <c r="AJ848" i="43" s="1"/>
  <c r="T848" i="43"/>
  <c r="AH848" i="43" s="1"/>
  <c r="AM840" i="43" l="1"/>
  <c r="Y841" i="43"/>
  <c r="Z840" i="43"/>
  <c r="AB840" i="43"/>
  <c r="AD846" i="43"/>
  <c r="P847" i="43"/>
  <c r="T849" i="43"/>
  <c r="AH849" i="43" s="1"/>
  <c r="S849" i="43"/>
  <c r="AG849" i="43" s="1"/>
  <c r="X850" i="43"/>
  <c r="AL850" i="43" s="1"/>
  <c r="Q849" i="43"/>
  <c r="AE849" i="43" s="1"/>
  <c r="W849" i="43"/>
  <c r="AK849" i="43" s="1"/>
  <c r="V849" i="43"/>
  <c r="U849" i="43"/>
  <c r="AI849" i="43" s="1"/>
  <c r="R849" i="43"/>
  <c r="AF849" i="43" s="1"/>
  <c r="AF848" i="43"/>
  <c r="AM841" i="43" l="1"/>
  <c r="Y842" i="43"/>
  <c r="AB841" i="43"/>
  <c r="Z841" i="43"/>
  <c r="AP840" i="43"/>
  <c r="AN840" i="43"/>
  <c r="AD847" i="43"/>
  <c r="P848" i="43"/>
  <c r="X851" i="43"/>
  <c r="AL851" i="43" s="1"/>
  <c r="R850" i="43"/>
  <c r="AF850" i="43" s="1"/>
  <c r="Q850" i="43"/>
  <c r="AE850" i="43" s="1"/>
  <c r="T850" i="43"/>
  <c r="AH850" i="43" s="1"/>
  <c r="V850" i="43"/>
  <c r="AJ850" i="43" s="1"/>
  <c r="W850" i="43"/>
  <c r="AK850" i="43" s="1"/>
  <c r="S850" i="43"/>
  <c r="AG850" i="43" s="1"/>
  <c r="U850" i="43"/>
  <c r="AI850" i="43" s="1"/>
  <c r="AJ849" i="43"/>
  <c r="AM842" i="43" l="1"/>
  <c r="Y843" i="43"/>
  <c r="Z842" i="43"/>
  <c r="AB842" i="43"/>
  <c r="AP841" i="43"/>
  <c r="AN841" i="43"/>
  <c r="P849" i="43"/>
  <c r="AD848" i="43"/>
  <c r="V851" i="43"/>
  <c r="AJ851" i="43" s="1"/>
  <c r="T851" i="43"/>
  <c r="AH851" i="43" s="1"/>
  <c r="S851" i="43"/>
  <c r="AG851" i="43" s="1"/>
  <c r="U851" i="43"/>
  <c r="W851" i="43"/>
  <c r="AK851" i="43" s="1"/>
  <c r="Q851" i="43"/>
  <c r="AE851" i="43" s="1"/>
  <c r="R851" i="43"/>
  <c r="AF851" i="43" s="1"/>
  <c r="X852" i="43"/>
  <c r="AL852" i="43" s="1"/>
  <c r="AM843" i="43" l="1"/>
  <c r="Y844" i="43"/>
  <c r="AM844" i="43" s="1"/>
  <c r="Z843" i="43"/>
  <c r="AB843" i="43"/>
  <c r="AN842" i="43"/>
  <c r="AP842" i="43"/>
  <c r="AD849" i="43"/>
  <c r="P850" i="43"/>
  <c r="W852" i="43"/>
  <c r="AK852" i="43" s="1"/>
  <c r="S852" i="43"/>
  <c r="AG852" i="43" s="1"/>
  <c r="U852" i="43"/>
  <c r="AI852" i="43" s="1"/>
  <c r="V852" i="43"/>
  <c r="AJ852" i="43" s="1"/>
  <c r="X853" i="43"/>
  <c r="AL853" i="43" s="1"/>
  <c r="R852" i="43"/>
  <c r="AF852" i="43" s="1"/>
  <c r="Q852" i="43"/>
  <c r="AE852" i="43" s="1"/>
  <c r="AI851" i="43"/>
  <c r="T852" i="43"/>
  <c r="AH852" i="43" s="1"/>
  <c r="AN844" i="43" l="1"/>
  <c r="AP844" i="43"/>
  <c r="Y845" i="43"/>
  <c r="Z844" i="43"/>
  <c r="AB844" i="43"/>
  <c r="AN843" i="43"/>
  <c r="AP843" i="43"/>
  <c r="AD850" i="43"/>
  <c r="P851" i="43"/>
  <c r="T853" i="43"/>
  <c r="Q853" i="43"/>
  <c r="AE853" i="43" s="1"/>
  <c r="X854" i="43"/>
  <c r="AL854" i="43" s="1"/>
  <c r="U853" i="43"/>
  <c r="AI853" i="43" s="1"/>
  <c r="W853" i="43"/>
  <c r="R853" i="43"/>
  <c r="V853" i="43"/>
  <c r="AJ853" i="43" s="1"/>
  <c r="S853" i="43"/>
  <c r="AM845" i="43" l="1"/>
  <c r="Y846" i="43"/>
  <c r="AM846" i="43" s="1"/>
  <c r="Z845" i="43"/>
  <c r="AB845" i="43"/>
  <c r="P852" i="43"/>
  <c r="AD851" i="43"/>
  <c r="W854" i="43"/>
  <c r="T854" i="43"/>
  <c r="AK853" i="43"/>
  <c r="X855" i="43"/>
  <c r="AL855" i="43" s="1"/>
  <c r="AH853" i="43"/>
  <c r="S854" i="43"/>
  <c r="AG854" i="43" s="1"/>
  <c r="R854" i="43"/>
  <c r="AG853" i="43"/>
  <c r="V854" i="43"/>
  <c r="AJ854" i="43" s="1"/>
  <c r="AF853" i="43"/>
  <c r="U854" i="43"/>
  <c r="AI854" i="43" s="1"/>
  <c r="Q854" i="43"/>
  <c r="AE854" i="43" s="1"/>
  <c r="AP846" i="43" l="1"/>
  <c r="AN846" i="43"/>
  <c r="Y847" i="43"/>
  <c r="Z846" i="43"/>
  <c r="AB846" i="43"/>
  <c r="AN845" i="43"/>
  <c r="AP845" i="43"/>
  <c r="AD852" i="43"/>
  <c r="P853" i="43"/>
  <c r="R855" i="43"/>
  <c r="AF855" i="43" s="1"/>
  <c r="T855" i="43"/>
  <c r="U855" i="43"/>
  <c r="AI855" i="43" s="1"/>
  <c r="X856" i="43"/>
  <c r="AL856" i="43" s="1"/>
  <c r="AH854" i="43"/>
  <c r="Q855" i="43"/>
  <c r="AE855" i="43" s="1"/>
  <c r="V855" i="43"/>
  <c r="AJ855" i="43" s="1"/>
  <c r="AF854" i="43"/>
  <c r="S855" i="43"/>
  <c r="AG855" i="43" s="1"/>
  <c r="W855" i="43"/>
  <c r="AK854" i="43"/>
  <c r="AM847" i="43" l="1"/>
  <c r="Y848" i="43"/>
  <c r="Z847" i="43"/>
  <c r="AB847" i="43"/>
  <c r="AD853" i="43"/>
  <c r="P854" i="43"/>
  <c r="W856" i="43"/>
  <c r="AK856" i="43" s="1"/>
  <c r="AK855" i="43"/>
  <c r="U856" i="43"/>
  <c r="R856" i="43"/>
  <c r="Q856" i="43"/>
  <c r="T856" i="43"/>
  <c r="S856" i="43"/>
  <c r="V856" i="43"/>
  <c r="AJ856" i="43" s="1"/>
  <c r="X857" i="43"/>
  <c r="AH855" i="43"/>
  <c r="AM848" i="43" l="1"/>
  <c r="Y849" i="43"/>
  <c r="Z848" i="43"/>
  <c r="AB848" i="43"/>
  <c r="AN847" i="43"/>
  <c r="AP847" i="43"/>
  <c r="AD854" i="43"/>
  <c r="P855" i="43"/>
  <c r="S857" i="43"/>
  <c r="AG857" i="43" s="1"/>
  <c r="Q857" i="43"/>
  <c r="AE857" i="43" s="1"/>
  <c r="U857" i="43"/>
  <c r="AI857" i="43" s="1"/>
  <c r="R857" i="43"/>
  <c r="AF857" i="43" s="1"/>
  <c r="X858" i="43"/>
  <c r="AL858" i="43" s="1"/>
  <c r="T857" i="43"/>
  <c r="AH857" i="43" s="1"/>
  <c r="V857" i="43"/>
  <c r="AH856" i="43"/>
  <c r="AF856" i="43"/>
  <c r="AL857" i="43"/>
  <c r="AG856" i="43"/>
  <c r="AE856" i="43"/>
  <c r="AI856" i="43"/>
  <c r="W857" i="43"/>
  <c r="AK857" i="43" s="1"/>
  <c r="AM849" i="43" l="1"/>
  <c r="Y850" i="43"/>
  <c r="Z849" i="43"/>
  <c r="AB849" i="43"/>
  <c r="AN848" i="43"/>
  <c r="AP848" i="43"/>
  <c r="AD855" i="43"/>
  <c r="P856" i="43"/>
  <c r="W858" i="43"/>
  <c r="AK858" i="43" s="1"/>
  <c r="T858" i="43"/>
  <c r="R858" i="43"/>
  <c r="Q858" i="43"/>
  <c r="AE858" i="43" s="1"/>
  <c r="V858" i="43"/>
  <c r="AJ858" i="43" s="1"/>
  <c r="AJ857" i="43"/>
  <c r="X859" i="43"/>
  <c r="AL859" i="43" s="1"/>
  <c r="U858" i="43"/>
  <c r="AI858" i="43" s="1"/>
  <c r="S858" i="43"/>
  <c r="AG858" i="43" s="1"/>
  <c r="AM850" i="43" l="1"/>
  <c r="Y851" i="43"/>
  <c r="Z850" i="43"/>
  <c r="AB850" i="43"/>
  <c r="AP849" i="43"/>
  <c r="AN849" i="43"/>
  <c r="AD856" i="43"/>
  <c r="P857" i="43"/>
  <c r="R859" i="43"/>
  <c r="AF859" i="43" s="1"/>
  <c r="X860" i="43"/>
  <c r="AL860" i="43" s="1"/>
  <c r="V859" i="43"/>
  <c r="AJ859" i="43" s="1"/>
  <c r="AF858" i="43"/>
  <c r="W859" i="43"/>
  <c r="AK859" i="43" s="1"/>
  <c r="S859" i="43"/>
  <c r="AG859" i="43" s="1"/>
  <c r="T859" i="43"/>
  <c r="AH859" i="43" s="1"/>
  <c r="U859" i="43"/>
  <c r="Q859" i="43"/>
  <c r="AE859" i="43" s="1"/>
  <c r="AH858" i="43"/>
  <c r="AM851" i="43" l="1"/>
  <c r="Y852" i="43"/>
  <c r="Z851" i="43"/>
  <c r="AB851" i="43"/>
  <c r="AP850" i="43"/>
  <c r="AN850" i="43"/>
  <c r="AD857" i="43"/>
  <c r="P858" i="43"/>
  <c r="U860" i="43"/>
  <c r="AI860" i="43" s="1"/>
  <c r="V860" i="43"/>
  <c r="AJ860" i="43" s="1"/>
  <c r="R860" i="43"/>
  <c r="T860" i="43"/>
  <c r="AH860" i="43" s="1"/>
  <c r="W860" i="43"/>
  <c r="AK860" i="43" s="1"/>
  <c r="Q860" i="43"/>
  <c r="AE860" i="43" s="1"/>
  <c r="AI859" i="43"/>
  <c r="S860" i="43"/>
  <c r="AG860" i="43" s="1"/>
  <c r="X861" i="43"/>
  <c r="AM852" i="43" l="1"/>
  <c r="Y853" i="43"/>
  <c r="Z852" i="43"/>
  <c r="AB852" i="43"/>
  <c r="AP851" i="43"/>
  <c r="AN851" i="43"/>
  <c r="AD858" i="43"/>
  <c r="P859" i="43"/>
  <c r="Q861" i="43"/>
  <c r="AE861" i="43" s="1"/>
  <c r="T861" i="43"/>
  <c r="AH861" i="43" s="1"/>
  <c r="V861" i="43"/>
  <c r="AJ861" i="43" s="1"/>
  <c r="U861" i="43"/>
  <c r="X862" i="43"/>
  <c r="AL862" i="43" s="1"/>
  <c r="R861" i="43"/>
  <c r="AF861" i="43" s="1"/>
  <c r="S861" i="43"/>
  <c r="AG861" i="43" s="1"/>
  <c r="AL861" i="43"/>
  <c r="W861" i="43"/>
  <c r="AK861" i="43" s="1"/>
  <c r="AF860" i="43"/>
  <c r="AM853" i="43" l="1"/>
  <c r="Y854" i="43"/>
  <c r="Z853" i="43"/>
  <c r="AB853" i="43"/>
  <c r="AP852" i="43"/>
  <c r="AN852" i="43"/>
  <c r="AD859" i="43"/>
  <c r="P860" i="43"/>
  <c r="U862" i="43"/>
  <c r="W862" i="43"/>
  <c r="AK862" i="43" s="1"/>
  <c r="S862" i="43"/>
  <c r="AG862" i="43" s="1"/>
  <c r="R862" i="43"/>
  <c r="AF862" i="43" s="1"/>
  <c r="AI861" i="43"/>
  <c r="T862" i="43"/>
  <c r="AH862" i="43" s="1"/>
  <c r="X863" i="43"/>
  <c r="AL863" i="43" s="1"/>
  <c r="V862" i="43"/>
  <c r="AJ862" i="43" s="1"/>
  <c r="Q862" i="43"/>
  <c r="AE862" i="43" s="1"/>
  <c r="AM854" i="43" l="1"/>
  <c r="Y855" i="43"/>
  <c r="AM855" i="43" s="1"/>
  <c r="Z854" i="43"/>
  <c r="AB854" i="43"/>
  <c r="AN853" i="43"/>
  <c r="AP853" i="43"/>
  <c r="AD860" i="43"/>
  <c r="P861" i="43"/>
  <c r="R863" i="43"/>
  <c r="AF863" i="43" s="1"/>
  <c r="W863" i="43"/>
  <c r="AK863" i="43" s="1"/>
  <c r="U863" i="43"/>
  <c r="AI863" i="43" s="1"/>
  <c r="V863" i="43"/>
  <c r="AJ863" i="43" s="1"/>
  <c r="AI862" i="43"/>
  <c r="Q863" i="43"/>
  <c r="AE863" i="43" s="1"/>
  <c r="X864" i="43"/>
  <c r="T863" i="43"/>
  <c r="S863" i="43"/>
  <c r="AP855" i="43" l="1"/>
  <c r="AN855" i="43"/>
  <c r="Y856" i="43"/>
  <c r="Z855" i="43"/>
  <c r="AB855" i="43"/>
  <c r="AP854" i="43"/>
  <c r="AN854" i="43"/>
  <c r="AD861" i="43"/>
  <c r="P862" i="43"/>
  <c r="X865" i="43"/>
  <c r="AL865" i="43" s="1"/>
  <c r="S864" i="43"/>
  <c r="T864" i="43"/>
  <c r="AH864" i="43" s="1"/>
  <c r="V864" i="43"/>
  <c r="W864" i="43"/>
  <c r="AK864" i="43" s="1"/>
  <c r="AG863" i="43"/>
  <c r="AH863" i="43"/>
  <c r="Q864" i="43"/>
  <c r="AE864" i="43" s="1"/>
  <c r="AL864" i="43"/>
  <c r="U864" i="43"/>
  <c r="AI864" i="43" s="1"/>
  <c r="R864" i="43"/>
  <c r="AF864" i="43" s="1"/>
  <c r="AM856" i="43" l="1"/>
  <c r="Y857" i="43"/>
  <c r="Z856" i="43"/>
  <c r="AB856" i="43"/>
  <c r="AD862" i="43"/>
  <c r="P863" i="43"/>
  <c r="V865" i="43"/>
  <c r="AJ865" i="43" s="1"/>
  <c r="S865" i="43"/>
  <c r="AG865" i="43" s="1"/>
  <c r="U865" i="43"/>
  <c r="W865" i="43"/>
  <c r="T865" i="43"/>
  <c r="AH865" i="43" s="1"/>
  <c r="Q865" i="43"/>
  <c r="AE865" i="43" s="1"/>
  <c r="R865" i="43"/>
  <c r="AF865" i="43" s="1"/>
  <c r="AJ864" i="43"/>
  <c r="AG864" i="43"/>
  <c r="X866" i="43"/>
  <c r="AL866" i="43" s="1"/>
  <c r="AM857" i="43" l="1"/>
  <c r="Y858" i="43"/>
  <c r="AM858" i="43" s="1"/>
  <c r="Z857" i="43"/>
  <c r="AB857" i="43"/>
  <c r="AN856" i="43"/>
  <c r="AP856" i="43"/>
  <c r="AD863" i="43"/>
  <c r="P864" i="43"/>
  <c r="W866" i="43"/>
  <c r="AK866" i="43" s="1"/>
  <c r="Q866" i="43"/>
  <c r="V866" i="43"/>
  <c r="AJ866" i="43" s="1"/>
  <c r="AK865" i="43"/>
  <c r="X867" i="43"/>
  <c r="AL867" i="43" s="1"/>
  <c r="U866" i="43"/>
  <c r="R866" i="43"/>
  <c r="T866" i="43"/>
  <c r="AH866" i="43" s="1"/>
  <c r="AI865" i="43"/>
  <c r="S866" i="43"/>
  <c r="AG866" i="43" s="1"/>
  <c r="AP858" i="43" l="1"/>
  <c r="AN858" i="43"/>
  <c r="Y859" i="43"/>
  <c r="Z858" i="43"/>
  <c r="AB858" i="43"/>
  <c r="AN857" i="43"/>
  <c r="AP857" i="43"/>
  <c r="AD864" i="43"/>
  <c r="P865" i="43"/>
  <c r="U867" i="43"/>
  <c r="Q867" i="43"/>
  <c r="AE867" i="43" s="1"/>
  <c r="T867" i="43"/>
  <c r="AH867" i="43" s="1"/>
  <c r="AI866" i="43"/>
  <c r="S867" i="43"/>
  <c r="R867" i="43"/>
  <c r="V867" i="43"/>
  <c r="AJ867" i="43" s="1"/>
  <c r="W867" i="43"/>
  <c r="AF866" i="43"/>
  <c r="X868" i="43"/>
  <c r="AL868" i="43" s="1"/>
  <c r="AE866" i="43"/>
  <c r="AM859" i="43" l="1"/>
  <c r="Y860" i="43"/>
  <c r="Z859" i="43"/>
  <c r="AB859" i="43"/>
  <c r="AD865" i="43"/>
  <c r="P866" i="43"/>
  <c r="W868" i="43"/>
  <c r="AK868" i="43" s="1"/>
  <c r="R868" i="43"/>
  <c r="U868" i="43"/>
  <c r="S868" i="43"/>
  <c r="T868" i="43"/>
  <c r="AH868" i="43" s="1"/>
  <c r="AI867" i="43"/>
  <c r="V868" i="43"/>
  <c r="AG867" i="43"/>
  <c r="X869" i="43"/>
  <c r="AL869" i="43" s="1"/>
  <c r="AK867" i="43"/>
  <c r="AF867" i="43"/>
  <c r="Q868" i="43"/>
  <c r="AM860" i="43" l="1"/>
  <c r="Y861" i="43"/>
  <c r="Z860" i="43"/>
  <c r="AB860" i="43"/>
  <c r="AP859" i="43"/>
  <c r="AN859" i="43"/>
  <c r="AD866" i="43"/>
  <c r="P867" i="43"/>
  <c r="U869" i="43"/>
  <c r="AI869" i="43" s="1"/>
  <c r="Q869" i="43"/>
  <c r="AE869" i="43" s="1"/>
  <c r="V869" i="43"/>
  <c r="AJ869" i="43" s="1"/>
  <c r="T869" i="43"/>
  <c r="AI868" i="43"/>
  <c r="W869" i="43"/>
  <c r="AK869" i="43" s="1"/>
  <c r="AE868" i="43"/>
  <c r="AJ868" i="43"/>
  <c r="S869" i="43"/>
  <c r="AG869" i="43" s="1"/>
  <c r="R869" i="43"/>
  <c r="AF869" i="43" s="1"/>
  <c r="X870" i="43"/>
  <c r="AL870" i="43" s="1"/>
  <c r="AG868" i="43"/>
  <c r="AF868" i="43"/>
  <c r="AM861" i="43" l="1"/>
  <c r="Y862" i="43"/>
  <c r="Z861" i="43"/>
  <c r="AB861" i="43"/>
  <c r="AN860" i="43"/>
  <c r="AP860" i="43"/>
  <c r="AD867" i="43"/>
  <c r="P868" i="43"/>
  <c r="T870" i="43"/>
  <c r="R870" i="43"/>
  <c r="S870" i="43"/>
  <c r="AG870" i="43" s="1"/>
  <c r="AH869" i="43"/>
  <c r="U870" i="43"/>
  <c r="AI870" i="43" s="1"/>
  <c r="X871" i="43"/>
  <c r="AL871" i="43" s="1"/>
  <c r="W870" i="43"/>
  <c r="V870" i="43"/>
  <c r="AJ870" i="43" s="1"/>
  <c r="Q870" i="43"/>
  <c r="AM862" i="43" l="1"/>
  <c r="Y863" i="43"/>
  <c r="Z862" i="43"/>
  <c r="AB862" i="43"/>
  <c r="AN861" i="43"/>
  <c r="AP861" i="43"/>
  <c r="AD868" i="43"/>
  <c r="P869" i="43"/>
  <c r="Q871" i="43"/>
  <c r="AE871" i="43" s="1"/>
  <c r="W871" i="43"/>
  <c r="S871" i="43"/>
  <c r="X872" i="43"/>
  <c r="AL872" i="43" s="1"/>
  <c r="R871" i="43"/>
  <c r="AF871" i="43" s="1"/>
  <c r="T871" i="43"/>
  <c r="AH871" i="43" s="1"/>
  <c r="V871" i="43"/>
  <c r="AJ871" i="43" s="1"/>
  <c r="AE870" i="43"/>
  <c r="AK870" i="43"/>
  <c r="U871" i="43"/>
  <c r="AI871" i="43" s="1"/>
  <c r="AF870" i="43"/>
  <c r="AH870" i="43"/>
  <c r="AM863" i="43" l="1"/>
  <c r="Y864" i="43"/>
  <c r="Z863" i="43"/>
  <c r="AB863" i="43"/>
  <c r="AN862" i="43"/>
  <c r="AP862" i="43"/>
  <c r="AD869" i="43"/>
  <c r="P870" i="43"/>
  <c r="W872" i="43"/>
  <c r="AK872" i="43" s="1"/>
  <c r="T872" i="43"/>
  <c r="AH872" i="43" s="1"/>
  <c r="X873" i="43"/>
  <c r="AL873" i="43" s="1"/>
  <c r="AK871" i="43"/>
  <c r="S872" i="43"/>
  <c r="U872" i="43"/>
  <c r="V872" i="43"/>
  <c r="R872" i="43"/>
  <c r="AF872" i="43" s="1"/>
  <c r="AG871" i="43"/>
  <c r="Q872" i="43"/>
  <c r="AE872" i="43" s="1"/>
  <c r="AM864" i="43" l="1"/>
  <c r="Y865" i="43"/>
  <c r="AM865" i="43" s="1"/>
  <c r="Z864" i="43"/>
  <c r="AB864" i="43"/>
  <c r="AP863" i="43"/>
  <c r="AN863" i="43"/>
  <c r="AD870" i="43"/>
  <c r="P871" i="43"/>
  <c r="S873" i="43"/>
  <c r="V873" i="43"/>
  <c r="U873" i="43"/>
  <c r="T873" i="43"/>
  <c r="AH873" i="43" s="1"/>
  <c r="W873" i="43"/>
  <c r="AK873" i="43" s="1"/>
  <c r="AI872" i="43"/>
  <c r="Q873" i="43"/>
  <c r="AE873" i="43" s="1"/>
  <c r="AJ872" i="43"/>
  <c r="R873" i="43"/>
  <c r="AG872" i="43"/>
  <c r="X874" i="43"/>
  <c r="AL874" i="43" s="1"/>
  <c r="AN865" i="43" l="1"/>
  <c r="AP865" i="43"/>
  <c r="Y866" i="43"/>
  <c r="Z865" i="43"/>
  <c r="AB865" i="43"/>
  <c r="AP864" i="43"/>
  <c r="AN864" i="43"/>
  <c r="AD871" i="43"/>
  <c r="P872" i="43"/>
  <c r="V874" i="43"/>
  <c r="R874" i="43"/>
  <c r="X875" i="43"/>
  <c r="T874" i="43"/>
  <c r="AH874" i="43" s="1"/>
  <c r="AJ873" i="43"/>
  <c r="AF873" i="43"/>
  <c r="Q874" i="43"/>
  <c r="U874" i="43"/>
  <c r="AI874" i="43" s="1"/>
  <c r="S874" i="43"/>
  <c r="W874" i="43"/>
  <c r="AK874" i="43" s="1"/>
  <c r="AI873" i="43"/>
  <c r="AG873" i="43"/>
  <c r="AM866" i="43" l="1"/>
  <c r="Y867" i="43"/>
  <c r="AM867" i="43" s="1"/>
  <c r="AB866" i="43"/>
  <c r="Z866" i="43"/>
  <c r="AD872" i="43"/>
  <c r="P873" i="43"/>
  <c r="R875" i="43"/>
  <c r="AF875" i="43" s="1"/>
  <c r="S875" i="43"/>
  <c r="Q875" i="43"/>
  <c r="AE875" i="43" s="1"/>
  <c r="X876" i="43"/>
  <c r="V875" i="43"/>
  <c r="AJ875" i="43" s="1"/>
  <c r="T875" i="43"/>
  <c r="AF874" i="43"/>
  <c r="W875" i="43"/>
  <c r="AK875" i="43" s="1"/>
  <c r="U875" i="43"/>
  <c r="AI875" i="43" s="1"/>
  <c r="AG874" i="43"/>
  <c r="AE874" i="43"/>
  <c r="AL875" i="43"/>
  <c r="AJ874" i="43"/>
  <c r="AP867" i="43" l="1"/>
  <c r="AN867" i="43"/>
  <c r="Y868" i="43"/>
  <c r="AB867" i="43"/>
  <c r="Z867" i="43"/>
  <c r="AP866" i="43"/>
  <c r="AN866" i="43"/>
  <c r="AD873" i="43"/>
  <c r="P874" i="43"/>
  <c r="S876" i="43"/>
  <c r="AG876" i="43" s="1"/>
  <c r="W876" i="43"/>
  <c r="AK876" i="43" s="1"/>
  <c r="T876" i="43"/>
  <c r="AH876" i="43" s="1"/>
  <c r="X877" i="43"/>
  <c r="AL877" i="43" s="1"/>
  <c r="V876" i="43"/>
  <c r="AJ876" i="43" s="1"/>
  <c r="Q876" i="43"/>
  <c r="AE876" i="43" s="1"/>
  <c r="R876" i="43"/>
  <c r="AF876" i="43" s="1"/>
  <c r="U876" i="43"/>
  <c r="AI876" i="43" s="1"/>
  <c r="AH875" i="43"/>
  <c r="AL876" i="43"/>
  <c r="AG875" i="43"/>
  <c r="AM868" i="43" l="1"/>
  <c r="Y869" i="43"/>
  <c r="Z868" i="43"/>
  <c r="AB868" i="43"/>
  <c r="AD874" i="43"/>
  <c r="P875" i="43"/>
  <c r="V877" i="43"/>
  <c r="T877" i="43"/>
  <c r="AH877" i="43" s="1"/>
  <c r="U877" i="43"/>
  <c r="AI877" i="43" s="1"/>
  <c r="R877" i="43"/>
  <c r="AF877" i="43" s="1"/>
  <c r="W877" i="43"/>
  <c r="AK877" i="43" s="1"/>
  <c r="Q877" i="43"/>
  <c r="AE877" i="43" s="1"/>
  <c r="X878" i="43"/>
  <c r="AL878" i="43" s="1"/>
  <c r="S877" i="43"/>
  <c r="AG877" i="43" s="1"/>
  <c r="AM869" i="43" l="1"/>
  <c r="Y870" i="43"/>
  <c r="AB869" i="43"/>
  <c r="Z869" i="43"/>
  <c r="AP868" i="43"/>
  <c r="AN868" i="43"/>
  <c r="AD875" i="43"/>
  <c r="P876" i="43"/>
  <c r="W878" i="43"/>
  <c r="T878" i="43"/>
  <c r="S878" i="43"/>
  <c r="AG878" i="43" s="1"/>
  <c r="V878" i="43"/>
  <c r="AJ878" i="43" s="1"/>
  <c r="Q878" i="43"/>
  <c r="AE878" i="43" s="1"/>
  <c r="X879" i="43"/>
  <c r="AL879" i="43" s="1"/>
  <c r="R878" i="43"/>
  <c r="U878" i="43"/>
  <c r="AI878" i="43" s="1"/>
  <c r="AJ877" i="43"/>
  <c r="AM870" i="43" l="1"/>
  <c r="Y871" i="43"/>
  <c r="AB870" i="43"/>
  <c r="Z870" i="43"/>
  <c r="AP869" i="43"/>
  <c r="AN869" i="43"/>
  <c r="AD876" i="43"/>
  <c r="P877" i="43"/>
  <c r="T879" i="43"/>
  <c r="AH879" i="43" s="1"/>
  <c r="U879" i="43"/>
  <c r="AI879" i="43" s="1"/>
  <c r="Q879" i="43"/>
  <c r="AE879" i="43" s="1"/>
  <c r="AH878" i="43"/>
  <c r="W879" i="43"/>
  <c r="R879" i="43"/>
  <c r="AF879" i="43" s="1"/>
  <c r="AF878" i="43"/>
  <c r="X880" i="43"/>
  <c r="AL880" i="43" s="1"/>
  <c r="V879" i="43"/>
  <c r="AJ879" i="43" s="1"/>
  <c r="S879" i="43"/>
  <c r="AG879" i="43" s="1"/>
  <c r="AK878" i="43"/>
  <c r="AM871" i="43" l="1"/>
  <c r="Y872" i="43"/>
  <c r="Z871" i="43"/>
  <c r="AB871" i="43"/>
  <c r="AN870" i="43"/>
  <c r="AP870" i="43"/>
  <c r="AD877" i="43"/>
  <c r="P878" i="43"/>
  <c r="W880" i="43"/>
  <c r="V880" i="43"/>
  <c r="T880" i="43"/>
  <c r="AH880" i="43" s="1"/>
  <c r="R880" i="43"/>
  <c r="S880" i="43"/>
  <c r="AG880" i="43" s="1"/>
  <c r="X881" i="43"/>
  <c r="AL881" i="43" s="1"/>
  <c r="AK879" i="43"/>
  <c r="Q880" i="43"/>
  <c r="AE880" i="43" s="1"/>
  <c r="U880" i="43"/>
  <c r="AI880" i="43" s="1"/>
  <c r="AM872" i="43" l="1"/>
  <c r="Y873" i="43"/>
  <c r="AB872" i="43"/>
  <c r="Z872" i="43"/>
  <c r="AN871" i="43"/>
  <c r="AP871" i="43"/>
  <c r="AD878" i="43"/>
  <c r="P879" i="43"/>
  <c r="R881" i="43"/>
  <c r="AF881" i="43" s="1"/>
  <c r="AF880" i="43"/>
  <c r="X882" i="43"/>
  <c r="Q881" i="43"/>
  <c r="AE881" i="43" s="1"/>
  <c r="V881" i="43"/>
  <c r="AJ881" i="43" s="1"/>
  <c r="W881" i="43"/>
  <c r="AK881" i="43" s="1"/>
  <c r="U881" i="43"/>
  <c r="S881" i="43"/>
  <c r="AG881" i="43" s="1"/>
  <c r="T881" i="43"/>
  <c r="AH881" i="43" s="1"/>
  <c r="AJ880" i="43"/>
  <c r="AK880" i="43"/>
  <c r="AM873" i="43" l="1"/>
  <c r="Y874" i="43"/>
  <c r="AB873" i="43"/>
  <c r="Z873" i="43"/>
  <c r="AN872" i="43"/>
  <c r="AP872" i="43"/>
  <c r="AD879" i="43"/>
  <c r="P880" i="43"/>
  <c r="X883" i="43"/>
  <c r="AL883" i="43" s="1"/>
  <c r="S882" i="43"/>
  <c r="V882" i="43"/>
  <c r="AJ882" i="43" s="1"/>
  <c r="Q882" i="43"/>
  <c r="AE882" i="43" s="1"/>
  <c r="U882" i="43"/>
  <c r="AI882" i="43" s="1"/>
  <c r="T882" i="43"/>
  <c r="AH882" i="43" s="1"/>
  <c r="AI881" i="43"/>
  <c r="W882" i="43"/>
  <c r="AL882" i="43"/>
  <c r="R882" i="43"/>
  <c r="AF882" i="43" s="1"/>
  <c r="AM874" i="43" l="1"/>
  <c r="Y875" i="43"/>
  <c r="AB874" i="43"/>
  <c r="Z874" i="43"/>
  <c r="AP873" i="43"/>
  <c r="AN873" i="43"/>
  <c r="AD880" i="43"/>
  <c r="P881" i="43"/>
  <c r="S883" i="43"/>
  <c r="V883" i="43"/>
  <c r="AJ883" i="43" s="1"/>
  <c r="AG882" i="43"/>
  <c r="W883" i="43"/>
  <c r="AK883" i="43" s="1"/>
  <c r="T883" i="43"/>
  <c r="U883" i="43"/>
  <c r="AI883" i="43" s="1"/>
  <c r="R883" i="43"/>
  <c r="AF883" i="43" s="1"/>
  <c r="AK882" i="43"/>
  <c r="Q883" i="43"/>
  <c r="AE883" i="43" s="1"/>
  <c r="X884" i="43"/>
  <c r="AL884" i="43" s="1"/>
  <c r="AM875" i="43" l="1"/>
  <c r="Y876" i="43"/>
  <c r="AB875" i="43"/>
  <c r="Z875" i="43"/>
  <c r="AP874" i="43"/>
  <c r="AN874" i="43"/>
  <c r="P882" i="43"/>
  <c r="AD881" i="43"/>
  <c r="T884" i="43"/>
  <c r="AH884" i="43" s="1"/>
  <c r="Q884" i="43"/>
  <c r="AE884" i="43" s="1"/>
  <c r="V884" i="43"/>
  <c r="X885" i="43"/>
  <c r="AL885" i="43" s="1"/>
  <c r="R884" i="43"/>
  <c r="W884" i="43"/>
  <c r="S884" i="43"/>
  <c r="U884" i="43"/>
  <c r="AI884" i="43" s="1"/>
  <c r="AH883" i="43"/>
  <c r="AG883" i="43"/>
  <c r="AM876" i="43" l="1"/>
  <c r="Y877" i="43"/>
  <c r="AB876" i="43"/>
  <c r="Z876" i="43"/>
  <c r="AN875" i="43"/>
  <c r="AP875" i="43"/>
  <c r="AD882" i="43"/>
  <c r="P883" i="43"/>
  <c r="W885" i="43"/>
  <c r="AK885" i="43" s="1"/>
  <c r="AK884" i="43"/>
  <c r="X886" i="43"/>
  <c r="Q885" i="43"/>
  <c r="AE885" i="43" s="1"/>
  <c r="U885" i="43"/>
  <c r="S885" i="43"/>
  <c r="R885" i="43"/>
  <c r="V885" i="43"/>
  <c r="AJ885" i="43" s="1"/>
  <c r="AG884" i="43"/>
  <c r="AF884" i="43"/>
  <c r="AJ884" i="43"/>
  <c r="T885" i="43"/>
  <c r="AH885" i="43" s="1"/>
  <c r="AM877" i="43" l="1"/>
  <c r="Y878" i="43"/>
  <c r="AB877" i="43"/>
  <c r="Z877" i="43"/>
  <c r="AP876" i="43"/>
  <c r="AN876" i="43"/>
  <c r="AD883" i="43"/>
  <c r="P884" i="43"/>
  <c r="U886" i="43"/>
  <c r="AI886" i="43" s="1"/>
  <c r="X887" i="43"/>
  <c r="AL887" i="43" s="1"/>
  <c r="S886" i="43"/>
  <c r="AG886" i="43" s="1"/>
  <c r="V886" i="43"/>
  <c r="AJ886" i="43" s="1"/>
  <c r="AG885" i="43"/>
  <c r="Q886" i="43"/>
  <c r="R886" i="43"/>
  <c r="AF886" i="43" s="1"/>
  <c r="T886" i="43"/>
  <c r="AH886" i="43" s="1"/>
  <c r="AF885" i="43"/>
  <c r="AI885" i="43"/>
  <c r="AL886" i="43"/>
  <c r="W886" i="43"/>
  <c r="AM878" i="43" l="1"/>
  <c r="Y879" i="43"/>
  <c r="Z878" i="43"/>
  <c r="AB878" i="43"/>
  <c r="AN877" i="43"/>
  <c r="AP877" i="43"/>
  <c r="AD884" i="43"/>
  <c r="P885" i="43"/>
  <c r="W887" i="43"/>
  <c r="AK887" i="43" s="1"/>
  <c r="Q887" i="43"/>
  <c r="AE887" i="43" s="1"/>
  <c r="S887" i="43"/>
  <c r="AG887" i="43" s="1"/>
  <c r="U887" i="43"/>
  <c r="T887" i="43"/>
  <c r="AH887" i="43" s="1"/>
  <c r="AK886" i="43"/>
  <c r="R887" i="43"/>
  <c r="AF887" i="43" s="1"/>
  <c r="AE886" i="43"/>
  <c r="V887" i="43"/>
  <c r="X888" i="43"/>
  <c r="AL888" i="43" s="1"/>
  <c r="AM879" i="43" l="1"/>
  <c r="Y880" i="43"/>
  <c r="Z879" i="43"/>
  <c r="AB879" i="43"/>
  <c r="AP878" i="43"/>
  <c r="AN878" i="43"/>
  <c r="AD885" i="43"/>
  <c r="P886" i="43"/>
  <c r="U888" i="43"/>
  <c r="AI888" i="43" s="1"/>
  <c r="AI887" i="43"/>
  <c r="Q888" i="43"/>
  <c r="AE888" i="43" s="1"/>
  <c r="V888" i="43"/>
  <c r="R888" i="43"/>
  <c r="X889" i="43"/>
  <c r="AJ887" i="43"/>
  <c r="T888" i="43"/>
  <c r="AH888" i="43" s="1"/>
  <c r="S888" i="43"/>
  <c r="W888" i="43"/>
  <c r="AK888" i="43" s="1"/>
  <c r="AM880" i="43" l="1"/>
  <c r="Y881" i="43"/>
  <c r="Z880" i="43"/>
  <c r="AB880" i="43"/>
  <c r="AP879" i="43"/>
  <c r="AN879" i="43"/>
  <c r="AD886" i="43"/>
  <c r="P887" i="43"/>
  <c r="S889" i="43"/>
  <c r="AG889" i="43" s="1"/>
  <c r="X890" i="43"/>
  <c r="AL890" i="43" s="1"/>
  <c r="R889" i="43"/>
  <c r="AF889" i="43" s="1"/>
  <c r="AF888" i="43"/>
  <c r="Q889" i="43"/>
  <c r="U889" i="43"/>
  <c r="AI889" i="43" s="1"/>
  <c r="V889" i="43"/>
  <c r="AG888" i="43"/>
  <c r="W889" i="43"/>
  <c r="T889" i="43"/>
  <c r="AH889" i="43" s="1"/>
  <c r="AL889" i="43"/>
  <c r="AJ888" i="43"/>
  <c r="AM881" i="43" l="1"/>
  <c r="Y882" i="43"/>
  <c r="Z881" i="43"/>
  <c r="AB881" i="43"/>
  <c r="AN880" i="43"/>
  <c r="AP880" i="43"/>
  <c r="AD887" i="43"/>
  <c r="P888" i="43"/>
  <c r="W890" i="43"/>
  <c r="AK890" i="43" s="1"/>
  <c r="V890" i="43"/>
  <c r="Q890" i="43"/>
  <c r="AE890" i="43" s="1"/>
  <c r="AK889" i="43"/>
  <c r="R890" i="43"/>
  <c r="X891" i="43"/>
  <c r="U890" i="43"/>
  <c r="AI890" i="43" s="1"/>
  <c r="T890" i="43"/>
  <c r="AJ889" i="43"/>
  <c r="AE889" i="43"/>
  <c r="S890" i="43"/>
  <c r="AG890" i="43" s="1"/>
  <c r="AM882" i="43" l="1"/>
  <c r="Y883" i="43"/>
  <c r="Z882" i="43"/>
  <c r="AB882" i="43"/>
  <c r="AN881" i="43"/>
  <c r="AP881" i="43"/>
  <c r="AD888" i="43"/>
  <c r="P889" i="43"/>
  <c r="T891" i="43"/>
  <c r="X892" i="43"/>
  <c r="AL892" i="43" s="1"/>
  <c r="V891" i="43"/>
  <c r="AJ891" i="43" s="1"/>
  <c r="AJ890" i="43"/>
  <c r="S891" i="43"/>
  <c r="R891" i="43"/>
  <c r="U891" i="43"/>
  <c r="AI891" i="43" s="1"/>
  <c r="AF890" i="43"/>
  <c r="AH890" i="43"/>
  <c r="AL891" i="43"/>
  <c r="Q891" i="43"/>
  <c r="AE891" i="43" s="1"/>
  <c r="W891" i="43"/>
  <c r="AK891" i="43" s="1"/>
  <c r="AM883" i="43" l="1"/>
  <c r="Y884" i="43"/>
  <c r="AB883" i="43"/>
  <c r="Z883" i="43"/>
  <c r="AN882" i="43"/>
  <c r="AP882" i="43"/>
  <c r="AD889" i="43"/>
  <c r="P890" i="43"/>
  <c r="R892" i="43"/>
  <c r="T892" i="43"/>
  <c r="W892" i="43"/>
  <c r="AK892" i="43" s="1"/>
  <c r="S892" i="43"/>
  <c r="AG892" i="43" s="1"/>
  <c r="V892" i="43"/>
  <c r="AH891" i="43"/>
  <c r="AG891" i="43"/>
  <c r="U892" i="43"/>
  <c r="Q892" i="43"/>
  <c r="AE892" i="43" s="1"/>
  <c r="AF891" i="43"/>
  <c r="X893" i="43"/>
  <c r="AL893" i="43" s="1"/>
  <c r="AM884" i="43" l="1"/>
  <c r="Y885" i="43"/>
  <c r="Z884" i="43"/>
  <c r="AB884" i="43"/>
  <c r="AN883" i="43"/>
  <c r="AP883" i="43"/>
  <c r="P891" i="43"/>
  <c r="AD890" i="43"/>
  <c r="V893" i="43"/>
  <c r="AJ893" i="43" s="1"/>
  <c r="R893" i="43"/>
  <c r="AF893" i="43" s="1"/>
  <c r="Q893" i="43"/>
  <c r="AE893" i="43" s="1"/>
  <c r="AJ892" i="43"/>
  <c r="W893" i="43"/>
  <c r="AK893" i="43" s="1"/>
  <c r="AF892" i="43"/>
  <c r="T893" i="43"/>
  <c r="AH893" i="43" s="1"/>
  <c r="X894" i="43"/>
  <c r="AL894" i="43" s="1"/>
  <c r="U893" i="43"/>
  <c r="AI893" i="43" s="1"/>
  <c r="AI892" i="43"/>
  <c r="S893" i="43"/>
  <c r="AH892" i="43"/>
  <c r="AM885" i="43" l="1"/>
  <c r="Y886" i="43"/>
  <c r="AM886" i="43" s="1"/>
  <c r="Z885" i="43"/>
  <c r="AB885" i="43"/>
  <c r="AP884" i="43"/>
  <c r="AN884" i="43"/>
  <c r="AD891" i="43"/>
  <c r="P892" i="43"/>
  <c r="Q894" i="43"/>
  <c r="AE894" i="43" s="1"/>
  <c r="V894" i="43"/>
  <c r="AJ894" i="43" s="1"/>
  <c r="X895" i="43"/>
  <c r="AL895" i="43" s="1"/>
  <c r="W894" i="43"/>
  <c r="AK894" i="43" s="1"/>
  <c r="S894" i="43"/>
  <c r="AG893" i="43"/>
  <c r="U894" i="43"/>
  <c r="AI894" i="43" s="1"/>
  <c r="T894" i="43"/>
  <c r="AH894" i="43" s="1"/>
  <c r="R894" i="43"/>
  <c r="AF894" i="43" s="1"/>
  <c r="AP886" i="43" l="1"/>
  <c r="AN886" i="43"/>
  <c r="Y887" i="43"/>
  <c r="AB886" i="43"/>
  <c r="Z886" i="43"/>
  <c r="AN885" i="43"/>
  <c r="AP885" i="43"/>
  <c r="AD892" i="43"/>
  <c r="P893" i="43"/>
  <c r="X896" i="43"/>
  <c r="AL896" i="43" s="1"/>
  <c r="Q895" i="43"/>
  <c r="AE895" i="43" s="1"/>
  <c r="S895" i="43"/>
  <c r="AG895" i="43" s="1"/>
  <c r="T895" i="43"/>
  <c r="R895" i="43"/>
  <c r="AF895" i="43" s="1"/>
  <c r="U895" i="43"/>
  <c r="AG894" i="43"/>
  <c r="W895" i="43"/>
  <c r="V895" i="43"/>
  <c r="AJ895" i="43" s="1"/>
  <c r="AM887" i="43" l="1"/>
  <c r="Y888" i="43"/>
  <c r="Z887" i="43"/>
  <c r="AB887" i="43"/>
  <c r="AD893" i="43"/>
  <c r="P894" i="43"/>
  <c r="W896" i="43"/>
  <c r="R896" i="43"/>
  <c r="U896" i="43"/>
  <c r="AI896" i="43" s="1"/>
  <c r="Q896" i="43"/>
  <c r="AE896" i="43" s="1"/>
  <c r="AK895" i="43"/>
  <c r="AI895" i="43"/>
  <c r="T896" i="43"/>
  <c r="AH896" i="43" s="1"/>
  <c r="V896" i="43"/>
  <c r="AJ896" i="43" s="1"/>
  <c r="AH895" i="43"/>
  <c r="S896" i="43"/>
  <c r="AG896" i="43" s="1"/>
  <c r="X897" i="43"/>
  <c r="AM888" i="43" l="1"/>
  <c r="Y889" i="43"/>
  <c r="AB888" i="43"/>
  <c r="Z888" i="43"/>
  <c r="AP887" i="43"/>
  <c r="AN887" i="43"/>
  <c r="P895" i="43"/>
  <c r="AD894" i="43"/>
  <c r="X898" i="43"/>
  <c r="AL898" i="43" s="1"/>
  <c r="V897" i="43"/>
  <c r="AJ897" i="43" s="1"/>
  <c r="W897" i="43"/>
  <c r="AK897" i="43" s="1"/>
  <c r="U897" i="43"/>
  <c r="AK896" i="43"/>
  <c r="R897" i="43"/>
  <c r="AF897" i="43" s="1"/>
  <c r="S897" i="43"/>
  <c r="AG897" i="43" s="1"/>
  <c r="AL897" i="43"/>
  <c r="T897" i="43"/>
  <c r="Q897" i="43"/>
  <c r="AF896" i="43"/>
  <c r="AM889" i="43" l="1"/>
  <c r="Y890" i="43"/>
  <c r="Z889" i="43"/>
  <c r="AB889" i="43"/>
  <c r="AP888" i="43"/>
  <c r="AN888" i="43"/>
  <c r="AD895" i="43"/>
  <c r="P896" i="43"/>
  <c r="V898" i="43"/>
  <c r="AJ898" i="43" s="1"/>
  <c r="Q898" i="43"/>
  <c r="AE898" i="43" s="1"/>
  <c r="T898" i="43"/>
  <c r="AH898" i="43" s="1"/>
  <c r="S898" i="43"/>
  <c r="AH897" i="43"/>
  <c r="AE897" i="43"/>
  <c r="R898" i="43"/>
  <c r="AF898" i="43" s="1"/>
  <c r="U898" i="43"/>
  <c r="AI898" i="43" s="1"/>
  <c r="AI897" i="43"/>
  <c r="W898" i="43"/>
  <c r="AK898" i="43" s="1"/>
  <c r="X899" i="43"/>
  <c r="AL899" i="43" s="1"/>
  <c r="AM890" i="43" l="1"/>
  <c r="Y891" i="43"/>
  <c r="AM891" i="43" s="1"/>
  <c r="Z890" i="43"/>
  <c r="AB890" i="43"/>
  <c r="AP889" i="43"/>
  <c r="AN889" i="43"/>
  <c r="AD896" i="43"/>
  <c r="P897" i="43"/>
  <c r="T899" i="43"/>
  <c r="Q899" i="43"/>
  <c r="AE899" i="43" s="1"/>
  <c r="R899" i="43"/>
  <c r="AF899" i="43" s="1"/>
  <c r="X900" i="43"/>
  <c r="AL900" i="43" s="1"/>
  <c r="S899" i="43"/>
  <c r="AG899" i="43" s="1"/>
  <c r="W899" i="43"/>
  <c r="AK899" i="43" s="1"/>
  <c r="U899" i="43"/>
  <c r="AI899" i="43" s="1"/>
  <c r="AG898" i="43"/>
  <c r="V899" i="43"/>
  <c r="AJ899" i="43" s="1"/>
  <c r="AP891" i="43" l="1"/>
  <c r="AN891" i="43"/>
  <c r="Y892" i="43"/>
  <c r="AB891" i="43"/>
  <c r="Z891" i="43"/>
  <c r="AP890" i="43"/>
  <c r="AN890" i="43"/>
  <c r="AD897" i="43"/>
  <c r="P898" i="43"/>
  <c r="Q900" i="43"/>
  <c r="AE900" i="43" s="1"/>
  <c r="W900" i="43"/>
  <c r="AK900" i="43" s="1"/>
  <c r="V900" i="43"/>
  <c r="AJ900" i="43" s="1"/>
  <c r="T900" i="43"/>
  <c r="AH900" i="43" s="1"/>
  <c r="U900" i="43"/>
  <c r="S900" i="43"/>
  <c r="AG900" i="43" s="1"/>
  <c r="X901" i="43"/>
  <c r="AL901" i="43" s="1"/>
  <c r="R900" i="43"/>
  <c r="AF900" i="43" s="1"/>
  <c r="AH899" i="43"/>
  <c r="AM892" i="43" l="1"/>
  <c r="Y893" i="43"/>
  <c r="AM893" i="43" s="1"/>
  <c r="AB892" i="43"/>
  <c r="Z892" i="43"/>
  <c r="AD898" i="43"/>
  <c r="P899" i="43"/>
  <c r="T901" i="43"/>
  <c r="AH901" i="43" s="1"/>
  <c r="Q901" i="43"/>
  <c r="AE901" i="43" s="1"/>
  <c r="R901" i="43"/>
  <c r="AF901" i="43" s="1"/>
  <c r="U901" i="43"/>
  <c r="AI901" i="43" s="1"/>
  <c r="S901" i="43"/>
  <c r="W901" i="43"/>
  <c r="AK901" i="43" s="1"/>
  <c r="X902" i="43"/>
  <c r="AL902" i="43" s="1"/>
  <c r="AI900" i="43"/>
  <c r="V901" i="43"/>
  <c r="AN893" i="43" l="1"/>
  <c r="AP893" i="43"/>
  <c r="Y894" i="43"/>
  <c r="AB893" i="43"/>
  <c r="Z893" i="43"/>
  <c r="AN892" i="43"/>
  <c r="AP892" i="43"/>
  <c r="AD899" i="43"/>
  <c r="P900" i="43"/>
  <c r="S902" i="43"/>
  <c r="AG902" i="43" s="1"/>
  <c r="V902" i="43"/>
  <c r="AJ902" i="43" s="1"/>
  <c r="X903" i="43"/>
  <c r="AL903" i="43" s="1"/>
  <c r="AG901" i="43"/>
  <c r="R902" i="43"/>
  <c r="T902" i="43"/>
  <c r="AH902" i="43" s="1"/>
  <c r="AJ901" i="43"/>
  <c r="W902" i="43"/>
  <c r="AK902" i="43" s="1"/>
  <c r="U902" i="43"/>
  <c r="AI902" i="43" s="1"/>
  <c r="Q902" i="43"/>
  <c r="AE902" i="43" s="1"/>
  <c r="AM894" i="43" l="1"/>
  <c r="Y895" i="43"/>
  <c r="AB894" i="43"/>
  <c r="Z894" i="43"/>
  <c r="AD900" i="43"/>
  <c r="P901" i="43"/>
  <c r="R903" i="43"/>
  <c r="AF903" i="43" s="1"/>
  <c r="X904" i="43"/>
  <c r="AL904" i="43" s="1"/>
  <c r="S903" i="43"/>
  <c r="AG903" i="43" s="1"/>
  <c r="AF902" i="43"/>
  <c r="U903" i="43"/>
  <c r="Q903" i="43"/>
  <c r="AE903" i="43" s="1"/>
  <c r="W903" i="43"/>
  <c r="AK903" i="43" s="1"/>
  <c r="T903" i="43"/>
  <c r="AH903" i="43" s="1"/>
  <c r="V903" i="43"/>
  <c r="AJ903" i="43" s="1"/>
  <c r="AM895" i="43" l="1"/>
  <c r="Y896" i="43"/>
  <c r="AB895" i="43"/>
  <c r="Z895" i="43"/>
  <c r="AN894" i="43"/>
  <c r="AP894" i="43"/>
  <c r="P902" i="43"/>
  <c r="AD901" i="43"/>
  <c r="U904" i="43"/>
  <c r="AI904" i="43" s="1"/>
  <c r="S904" i="43"/>
  <c r="AG904" i="43" s="1"/>
  <c r="R904" i="43"/>
  <c r="T904" i="43"/>
  <c r="AH904" i="43" s="1"/>
  <c r="Q904" i="43"/>
  <c r="AE904" i="43" s="1"/>
  <c r="V904" i="43"/>
  <c r="W904" i="43"/>
  <c r="AI903" i="43"/>
  <c r="X905" i="43"/>
  <c r="AL905" i="43" s="1"/>
  <c r="AM896" i="43" l="1"/>
  <c r="Y897" i="43"/>
  <c r="AB896" i="43"/>
  <c r="Z896" i="43"/>
  <c r="AP895" i="43"/>
  <c r="AN895" i="43"/>
  <c r="AD902" i="43"/>
  <c r="P903" i="43"/>
  <c r="R905" i="43"/>
  <c r="AF905" i="43" s="1"/>
  <c r="X906" i="43"/>
  <c r="AL906" i="43" s="1"/>
  <c r="Q905" i="43"/>
  <c r="AE905" i="43" s="1"/>
  <c r="AF904" i="43"/>
  <c r="U905" i="43"/>
  <c r="AI905" i="43" s="1"/>
  <c r="W905" i="43"/>
  <c r="AK905" i="43" s="1"/>
  <c r="V905" i="43"/>
  <c r="AJ905" i="43" s="1"/>
  <c r="AJ904" i="43"/>
  <c r="AK904" i="43"/>
  <c r="T905" i="43"/>
  <c r="AH905" i="43" s="1"/>
  <c r="S905" i="43"/>
  <c r="AM897" i="43" l="1"/>
  <c r="Y898" i="43"/>
  <c r="Z897" i="43"/>
  <c r="AB897" i="43"/>
  <c r="AN896" i="43"/>
  <c r="AP896" i="43"/>
  <c r="P904" i="43"/>
  <c r="AD903" i="43"/>
  <c r="S906" i="43"/>
  <c r="X907" i="43"/>
  <c r="AL907" i="43" s="1"/>
  <c r="AG905" i="43"/>
  <c r="V906" i="43"/>
  <c r="AJ906" i="43" s="1"/>
  <c r="W906" i="43"/>
  <c r="T906" i="43"/>
  <c r="AH906" i="43" s="1"/>
  <c r="U906" i="43"/>
  <c r="Q906" i="43"/>
  <c r="AE906" i="43" s="1"/>
  <c r="R906" i="43"/>
  <c r="AM898" i="43" l="1"/>
  <c r="Y899" i="43"/>
  <c r="AM899" i="43" s="1"/>
  <c r="Z898" i="43"/>
  <c r="AB898" i="43"/>
  <c r="AP897" i="43"/>
  <c r="AN897" i="43"/>
  <c r="AD904" i="43"/>
  <c r="P905" i="43"/>
  <c r="W907" i="43"/>
  <c r="AK907" i="43" s="1"/>
  <c r="S907" i="43"/>
  <c r="T907" i="43"/>
  <c r="AH907" i="43" s="1"/>
  <c r="AG906" i="43"/>
  <c r="Q907" i="43"/>
  <c r="AE907" i="43" s="1"/>
  <c r="U907" i="43"/>
  <c r="AI907" i="43" s="1"/>
  <c r="V907" i="43"/>
  <c r="AJ907" i="43" s="1"/>
  <c r="R907" i="43"/>
  <c r="AF906" i="43"/>
  <c r="AI906" i="43"/>
  <c r="AK906" i="43"/>
  <c r="X908" i="43"/>
  <c r="AL908" i="43" s="1"/>
  <c r="AN899" i="43" l="1"/>
  <c r="AP899" i="43"/>
  <c r="Y900" i="43"/>
  <c r="Z899" i="43"/>
  <c r="AB899" i="43"/>
  <c r="AN898" i="43"/>
  <c r="AP898" i="43"/>
  <c r="AD905" i="43"/>
  <c r="P906" i="43"/>
  <c r="R908" i="43"/>
  <c r="V908" i="43"/>
  <c r="AJ908" i="43" s="1"/>
  <c r="T908" i="43"/>
  <c r="AH908" i="43" s="1"/>
  <c r="W908" i="43"/>
  <c r="AK908" i="43" s="1"/>
  <c r="Q908" i="43"/>
  <c r="AE908" i="43" s="1"/>
  <c r="S908" i="43"/>
  <c r="AG908" i="43" s="1"/>
  <c r="X909" i="43"/>
  <c r="AL909" i="43" s="1"/>
  <c r="AF907" i="43"/>
  <c r="U908" i="43"/>
  <c r="AG907" i="43"/>
  <c r="AM900" i="43" l="1"/>
  <c r="Y901" i="43"/>
  <c r="Z900" i="43"/>
  <c r="AB900" i="43"/>
  <c r="AD906" i="43"/>
  <c r="P907" i="43"/>
  <c r="U909" i="43"/>
  <c r="AI909" i="43" s="1"/>
  <c r="S909" i="43"/>
  <c r="AG909" i="43" s="1"/>
  <c r="W909" i="43"/>
  <c r="AK909" i="43" s="1"/>
  <c r="V909" i="43"/>
  <c r="AJ909" i="43" s="1"/>
  <c r="R909" i="43"/>
  <c r="AF909" i="43" s="1"/>
  <c r="AI908" i="43"/>
  <c r="X910" i="43"/>
  <c r="AL910" i="43" s="1"/>
  <c r="Q909" i="43"/>
  <c r="T909" i="43"/>
  <c r="AF908" i="43"/>
  <c r="AM901" i="43" l="1"/>
  <c r="Y902" i="43"/>
  <c r="AM902" i="43" s="1"/>
  <c r="AB901" i="43"/>
  <c r="Z901" i="43"/>
  <c r="AN900" i="43"/>
  <c r="AP900" i="43"/>
  <c r="AD907" i="43"/>
  <c r="P908" i="43"/>
  <c r="Q910" i="43"/>
  <c r="AE910" i="43" s="1"/>
  <c r="T910" i="43"/>
  <c r="AH910" i="43" s="1"/>
  <c r="R910" i="43"/>
  <c r="X911" i="43"/>
  <c r="AL911" i="43" s="1"/>
  <c r="W910" i="43"/>
  <c r="AK910" i="43" s="1"/>
  <c r="AH909" i="43"/>
  <c r="AE909" i="43"/>
  <c r="V910" i="43"/>
  <c r="AJ910" i="43" s="1"/>
  <c r="S910" i="43"/>
  <c r="AG910" i="43" s="1"/>
  <c r="U910" i="43"/>
  <c r="AI910" i="43" s="1"/>
  <c r="AP902" i="43" l="1"/>
  <c r="AN902" i="43"/>
  <c r="Y903" i="43"/>
  <c r="Z902" i="43"/>
  <c r="AB902" i="43"/>
  <c r="AP901" i="43"/>
  <c r="AN901" i="43"/>
  <c r="AD908" i="43"/>
  <c r="P909" i="43"/>
  <c r="R911" i="43"/>
  <c r="AF911" i="43" s="1"/>
  <c r="U911" i="43"/>
  <c r="V911" i="43"/>
  <c r="AJ911" i="43" s="1"/>
  <c r="AF910" i="43"/>
  <c r="S911" i="43"/>
  <c r="W911" i="43"/>
  <c r="X912" i="43"/>
  <c r="AL912" i="43" s="1"/>
  <c r="T911" i="43"/>
  <c r="AH911" i="43" s="1"/>
  <c r="Q911" i="43"/>
  <c r="AE911" i="43" s="1"/>
  <c r="AM903" i="43" l="1"/>
  <c r="Y904" i="43"/>
  <c r="Z903" i="43"/>
  <c r="AB903" i="43"/>
  <c r="AD909" i="43"/>
  <c r="P910" i="43"/>
  <c r="W912" i="43"/>
  <c r="AK912" i="43" s="1"/>
  <c r="U912" i="43"/>
  <c r="AI912" i="43" s="1"/>
  <c r="S912" i="43"/>
  <c r="AI911" i="43"/>
  <c r="Q912" i="43"/>
  <c r="X913" i="43"/>
  <c r="AL913" i="43" s="1"/>
  <c r="AG911" i="43"/>
  <c r="T912" i="43"/>
  <c r="AH912" i="43" s="1"/>
  <c r="AK911" i="43"/>
  <c r="V912" i="43"/>
  <c r="AJ912" i="43" s="1"/>
  <c r="R912" i="43"/>
  <c r="AF912" i="43" s="1"/>
  <c r="AM904" i="43" l="1"/>
  <c r="Y905" i="43"/>
  <c r="AB904" i="43"/>
  <c r="Z904" i="43"/>
  <c r="AP903" i="43"/>
  <c r="AN903" i="43"/>
  <c r="AD910" i="43"/>
  <c r="P911" i="43"/>
  <c r="Q913" i="43"/>
  <c r="AE913" i="43" s="1"/>
  <c r="S913" i="43"/>
  <c r="AG913" i="43" s="1"/>
  <c r="R913" i="43"/>
  <c r="AF913" i="43" s="1"/>
  <c r="AG912" i="43"/>
  <c r="U913" i="43"/>
  <c r="AI913" i="43" s="1"/>
  <c r="X914" i="43"/>
  <c r="V913" i="43"/>
  <c r="AJ913" i="43" s="1"/>
  <c r="T913" i="43"/>
  <c r="AH913" i="43" s="1"/>
  <c r="AE912" i="43"/>
  <c r="W913" i="43"/>
  <c r="AK913" i="43" s="1"/>
  <c r="AM905" i="43" l="1"/>
  <c r="Y906" i="43"/>
  <c r="AM906" i="43" s="1"/>
  <c r="Z905" i="43"/>
  <c r="AB905" i="43"/>
  <c r="AN904" i="43"/>
  <c r="AP904" i="43"/>
  <c r="AD911" i="43"/>
  <c r="P912" i="43"/>
  <c r="Q914" i="43"/>
  <c r="AE914" i="43" s="1"/>
  <c r="V914" i="43"/>
  <c r="AJ914" i="43" s="1"/>
  <c r="U914" i="43"/>
  <c r="AI914" i="43" s="1"/>
  <c r="X915" i="43"/>
  <c r="AL915" i="43" s="1"/>
  <c r="R914" i="43"/>
  <c r="W914" i="43"/>
  <c r="AK914" i="43" s="1"/>
  <c r="T914" i="43"/>
  <c r="AH914" i="43" s="1"/>
  <c r="AL914" i="43"/>
  <c r="S914" i="43"/>
  <c r="AP906" i="43" l="1"/>
  <c r="AN906" i="43"/>
  <c r="Y907" i="43"/>
  <c r="Z906" i="43"/>
  <c r="AB906" i="43"/>
  <c r="AN905" i="43"/>
  <c r="AP905" i="43"/>
  <c r="AD912" i="43"/>
  <c r="P913" i="43"/>
  <c r="S915" i="43"/>
  <c r="AG915" i="43" s="1"/>
  <c r="W915" i="43"/>
  <c r="X916" i="43"/>
  <c r="AL916" i="43" s="1"/>
  <c r="V915" i="43"/>
  <c r="AJ915" i="43" s="1"/>
  <c r="R915" i="43"/>
  <c r="AF915" i="43" s="1"/>
  <c r="AG914" i="43"/>
  <c r="T915" i="43"/>
  <c r="AH915" i="43" s="1"/>
  <c r="AF914" i="43"/>
  <c r="U915" i="43"/>
  <c r="AI915" i="43" s="1"/>
  <c r="Q915" i="43"/>
  <c r="AM907" i="43" l="1"/>
  <c r="Y908" i="43"/>
  <c r="Z907" i="43"/>
  <c r="AB907" i="43"/>
  <c r="AD913" i="43"/>
  <c r="P914" i="43"/>
  <c r="R916" i="43"/>
  <c r="X917" i="43"/>
  <c r="AL917" i="43" s="1"/>
  <c r="S916" i="43"/>
  <c r="AG916" i="43" s="1"/>
  <c r="Q916" i="43"/>
  <c r="AE916" i="43" s="1"/>
  <c r="W916" i="43"/>
  <c r="AK916" i="43" s="1"/>
  <c r="U916" i="43"/>
  <c r="AI916" i="43" s="1"/>
  <c r="AE915" i="43"/>
  <c r="T916" i="43"/>
  <c r="AH916" i="43" s="1"/>
  <c r="V916" i="43"/>
  <c r="AK915" i="43"/>
  <c r="AM908" i="43" l="1"/>
  <c r="Y909" i="43"/>
  <c r="Z908" i="43"/>
  <c r="AB908" i="43"/>
  <c r="AN907" i="43"/>
  <c r="AP907" i="43"/>
  <c r="AD914" i="43"/>
  <c r="P915" i="43"/>
  <c r="V917" i="43"/>
  <c r="AJ917" i="43" s="1"/>
  <c r="R917" i="43"/>
  <c r="AF917" i="43" s="1"/>
  <c r="AJ916" i="43"/>
  <c r="W917" i="43"/>
  <c r="AK917" i="43" s="1"/>
  <c r="S917" i="43"/>
  <c r="AG917" i="43" s="1"/>
  <c r="AF916" i="43"/>
  <c r="T917" i="43"/>
  <c r="U917" i="43"/>
  <c r="Q917" i="43"/>
  <c r="AE917" i="43" s="1"/>
  <c r="X918" i="43"/>
  <c r="AL918" i="43" s="1"/>
  <c r="AM909" i="43" l="1"/>
  <c r="Y910" i="43"/>
  <c r="AM910" i="43" s="1"/>
  <c r="AB909" i="43"/>
  <c r="Z909" i="43"/>
  <c r="AN908" i="43"/>
  <c r="AP908" i="43"/>
  <c r="P916" i="43"/>
  <c r="AD915" i="43"/>
  <c r="R918" i="43"/>
  <c r="U918" i="43"/>
  <c r="W918" i="43"/>
  <c r="T918" i="43"/>
  <c r="Q918" i="43"/>
  <c r="AE918" i="43" s="1"/>
  <c r="AH917" i="43"/>
  <c r="X919" i="43"/>
  <c r="AI917" i="43"/>
  <c r="S918" i="43"/>
  <c r="AG918" i="43" s="1"/>
  <c r="V918" i="43"/>
  <c r="AJ918" i="43" s="1"/>
  <c r="AP910" i="43" l="1"/>
  <c r="AN910" i="43"/>
  <c r="Y911" i="43"/>
  <c r="AB910" i="43"/>
  <c r="Z910" i="43"/>
  <c r="AP909" i="43"/>
  <c r="AN909" i="43"/>
  <c r="AD916" i="43"/>
  <c r="P917" i="43"/>
  <c r="X920" i="43"/>
  <c r="AL920" i="43" s="1"/>
  <c r="U919" i="43"/>
  <c r="Q919" i="43"/>
  <c r="AE919" i="43" s="1"/>
  <c r="T919" i="43"/>
  <c r="AH919" i="43" s="1"/>
  <c r="S919" i="43"/>
  <c r="AG919" i="43" s="1"/>
  <c r="AH918" i="43"/>
  <c r="AI918" i="43"/>
  <c r="W919" i="43"/>
  <c r="AK919" i="43" s="1"/>
  <c r="R919" i="43"/>
  <c r="AF919" i="43" s="1"/>
  <c r="V919" i="43"/>
  <c r="AJ919" i="43" s="1"/>
  <c r="AL919" i="43"/>
  <c r="AK918" i="43"/>
  <c r="AF918" i="43"/>
  <c r="AM911" i="43" l="1"/>
  <c r="Y912" i="43"/>
  <c r="AB911" i="43"/>
  <c r="Z911" i="43"/>
  <c r="AD917" i="43"/>
  <c r="P918" i="43"/>
  <c r="V920" i="43"/>
  <c r="AJ920" i="43" s="1"/>
  <c r="W920" i="43"/>
  <c r="Q920" i="43"/>
  <c r="AE920" i="43" s="1"/>
  <c r="S920" i="43"/>
  <c r="AG920" i="43" s="1"/>
  <c r="U920" i="43"/>
  <c r="AI920" i="43" s="1"/>
  <c r="AI919" i="43"/>
  <c r="R920" i="43"/>
  <c r="AF920" i="43" s="1"/>
  <c r="T920" i="43"/>
  <c r="AH920" i="43" s="1"/>
  <c r="X921" i="43"/>
  <c r="AM912" i="43" l="1"/>
  <c r="Y913" i="43"/>
  <c r="Z912" i="43"/>
  <c r="AB912" i="43"/>
  <c r="AP911" i="43"/>
  <c r="AN911" i="43"/>
  <c r="AD918" i="43"/>
  <c r="P919" i="43"/>
  <c r="W921" i="43"/>
  <c r="AK921" i="43" s="1"/>
  <c r="AK920" i="43"/>
  <c r="T921" i="43"/>
  <c r="AH921" i="43" s="1"/>
  <c r="X922" i="43"/>
  <c r="S921" i="43"/>
  <c r="AL921" i="43"/>
  <c r="R921" i="43"/>
  <c r="AF921" i="43" s="1"/>
  <c r="U921" i="43"/>
  <c r="Q921" i="43"/>
  <c r="AE921" i="43" s="1"/>
  <c r="V921" i="43"/>
  <c r="AJ921" i="43" s="1"/>
  <c r="AM913" i="43" l="1"/>
  <c r="Y914" i="43"/>
  <c r="AB913" i="43"/>
  <c r="Z913" i="43"/>
  <c r="AP912" i="43"/>
  <c r="AN912" i="43"/>
  <c r="AD919" i="43"/>
  <c r="P920" i="43"/>
  <c r="S922" i="43"/>
  <c r="Q922" i="43"/>
  <c r="AE922" i="43" s="1"/>
  <c r="R922" i="43"/>
  <c r="AG921" i="43"/>
  <c r="T922" i="43"/>
  <c r="AH922" i="43" s="1"/>
  <c r="U922" i="43"/>
  <c r="X923" i="43"/>
  <c r="AL923" i="43" s="1"/>
  <c r="V922" i="43"/>
  <c r="AJ922" i="43" s="1"/>
  <c r="AI921" i="43"/>
  <c r="AL922" i="43"/>
  <c r="W922" i="43"/>
  <c r="AM914" i="43" l="1"/>
  <c r="Y915" i="43"/>
  <c r="Z914" i="43"/>
  <c r="AB914" i="43"/>
  <c r="AP913" i="43"/>
  <c r="AN913" i="43"/>
  <c r="P921" i="43"/>
  <c r="AD920" i="43"/>
  <c r="U923" i="43"/>
  <c r="AI923" i="43" s="1"/>
  <c r="R923" i="43"/>
  <c r="AF923" i="43" s="1"/>
  <c r="X924" i="43"/>
  <c r="T923" i="43"/>
  <c r="AH923" i="43" s="1"/>
  <c r="S923" i="43"/>
  <c r="AG923" i="43" s="1"/>
  <c r="W923" i="43"/>
  <c r="AK923" i="43" s="1"/>
  <c r="V923" i="43"/>
  <c r="AF922" i="43"/>
  <c r="AK922" i="43"/>
  <c r="AI922" i="43"/>
  <c r="Q923" i="43"/>
  <c r="AE923" i="43" s="1"/>
  <c r="AG922" i="43"/>
  <c r="AM915" i="43" l="1"/>
  <c r="Y916" i="43"/>
  <c r="AM916" i="43" s="1"/>
  <c r="Z915" i="43"/>
  <c r="AB915" i="43"/>
  <c r="AN914" i="43"/>
  <c r="AP914" i="43"/>
  <c r="AD921" i="43"/>
  <c r="P922" i="43"/>
  <c r="W924" i="43"/>
  <c r="AK924" i="43" s="1"/>
  <c r="T924" i="43"/>
  <c r="AH924" i="43" s="1"/>
  <c r="V924" i="43"/>
  <c r="AJ924" i="43" s="1"/>
  <c r="X925" i="43"/>
  <c r="AL925" i="43" s="1"/>
  <c r="Q924" i="43"/>
  <c r="AE924" i="43" s="1"/>
  <c r="R924" i="43"/>
  <c r="AF924" i="43" s="1"/>
  <c r="AJ923" i="43"/>
  <c r="S924" i="43"/>
  <c r="AG924" i="43" s="1"/>
  <c r="AL924" i="43"/>
  <c r="U924" i="43"/>
  <c r="AI924" i="43" s="1"/>
  <c r="AP916" i="43" l="1"/>
  <c r="AN916" i="43"/>
  <c r="Y917" i="43"/>
  <c r="Z916" i="43"/>
  <c r="AB916" i="43"/>
  <c r="AP915" i="43"/>
  <c r="AN915" i="43"/>
  <c r="P923" i="43"/>
  <c r="AD922" i="43"/>
  <c r="Q925" i="43"/>
  <c r="AE925" i="43" s="1"/>
  <c r="X926" i="43"/>
  <c r="AL926" i="43" s="1"/>
  <c r="T925" i="43"/>
  <c r="AH925" i="43" s="1"/>
  <c r="U925" i="43"/>
  <c r="AI925" i="43" s="1"/>
  <c r="S925" i="43"/>
  <c r="R925" i="43"/>
  <c r="AF925" i="43" s="1"/>
  <c r="V925" i="43"/>
  <c r="W925" i="43"/>
  <c r="AK925" i="43" s="1"/>
  <c r="AM917" i="43" l="1"/>
  <c r="Y918" i="43"/>
  <c r="AB917" i="43"/>
  <c r="Z917" i="43"/>
  <c r="AD923" i="43"/>
  <c r="P924" i="43"/>
  <c r="W926" i="43"/>
  <c r="R926" i="43"/>
  <c r="X927" i="43"/>
  <c r="AL927" i="43" s="1"/>
  <c r="U926" i="43"/>
  <c r="AI926" i="43" s="1"/>
  <c r="V926" i="43"/>
  <c r="AJ925" i="43"/>
  <c r="S926" i="43"/>
  <c r="AG925" i="43"/>
  <c r="T926" i="43"/>
  <c r="AH926" i="43" s="1"/>
  <c r="Q926" i="43"/>
  <c r="AE926" i="43" s="1"/>
  <c r="AM918" i="43" l="1"/>
  <c r="Y919" i="43"/>
  <c r="Z918" i="43"/>
  <c r="AB918" i="43"/>
  <c r="AN917" i="43"/>
  <c r="AP917" i="43"/>
  <c r="AD924" i="43"/>
  <c r="P925" i="43"/>
  <c r="S927" i="43"/>
  <c r="U927" i="43"/>
  <c r="AI927" i="43" s="1"/>
  <c r="T927" i="43"/>
  <c r="AH927" i="43" s="1"/>
  <c r="X928" i="43"/>
  <c r="AL928" i="43" s="1"/>
  <c r="V927" i="43"/>
  <c r="R927" i="43"/>
  <c r="AF927" i="43" s="1"/>
  <c r="W927" i="43"/>
  <c r="AK927" i="43" s="1"/>
  <c r="Q927" i="43"/>
  <c r="AE927" i="43" s="1"/>
  <c r="AG926" i="43"/>
  <c r="AJ926" i="43"/>
  <c r="AF926" i="43"/>
  <c r="AK926" i="43"/>
  <c r="AM919" i="43" l="1"/>
  <c r="Y920" i="43"/>
  <c r="AB919" i="43"/>
  <c r="Z919" i="43"/>
  <c r="AP918" i="43"/>
  <c r="AN918" i="43"/>
  <c r="AD925" i="43"/>
  <c r="P926" i="43"/>
  <c r="W928" i="43"/>
  <c r="AK928" i="43" s="1"/>
  <c r="X929" i="43"/>
  <c r="AL929" i="43" s="1"/>
  <c r="U928" i="43"/>
  <c r="V928" i="43"/>
  <c r="AJ928" i="43" s="1"/>
  <c r="S928" i="43"/>
  <c r="AG928" i="43" s="1"/>
  <c r="Q928" i="43"/>
  <c r="AE928" i="43" s="1"/>
  <c r="R928" i="43"/>
  <c r="AJ927" i="43"/>
  <c r="T928" i="43"/>
  <c r="AG927" i="43"/>
  <c r="AM920" i="43" l="1"/>
  <c r="Y921" i="43"/>
  <c r="Z920" i="43"/>
  <c r="AB920" i="43"/>
  <c r="AN919" i="43"/>
  <c r="AP919" i="43"/>
  <c r="AD926" i="43"/>
  <c r="P927" i="43"/>
  <c r="T929" i="43"/>
  <c r="AH929" i="43" s="1"/>
  <c r="S929" i="43"/>
  <c r="AG929" i="43" s="1"/>
  <c r="X930" i="43"/>
  <c r="AL930" i="43" s="1"/>
  <c r="Q929" i="43"/>
  <c r="AE929" i="43" s="1"/>
  <c r="U929" i="43"/>
  <c r="AI929" i="43" s="1"/>
  <c r="R929" i="43"/>
  <c r="AF929" i="43" s="1"/>
  <c r="AH928" i="43"/>
  <c r="AF928" i="43"/>
  <c r="V929" i="43"/>
  <c r="AJ929" i="43" s="1"/>
  <c r="AI928" i="43"/>
  <c r="W929" i="43"/>
  <c r="AK929" i="43" s="1"/>
  <c r="AM921" i="43" l="1"/>
  <c r="Y922" i="43"/>
  <c r="Z921" i="43"/>
  <c r="AB921" i="43"/>
  <c r="AN920" i="43"/>
  <c r="AP920" i="43"/>
  <c r="AD927" i="43"/>
  <c r="P928" i="43"/>
  <c r="V930" i="43"/>
  <c r="AJ930" i="43" s="1"/>
  <c r="U930" i="43"/>
  <c r="X931" i="43"/>
  <c r="AL931" i="43" s="1"/>
  <c r="T930" i="43"/>
  <c r="W930" i="43"/>
  <c r="AK930" i="43" s="1"/>
  <c r="R930" i="43"/>
  <c r="Q930" i="43"/>
  <c r="AE930" i="43" s="1"/>
  <c r="S930" i="43"/>
  <c r="AG930" i="43" s="1"/>
  <c r="AM922" i="43" l="1"/>
  <c r="Y923" i="43"/>
  <c r="Z922" i="43"/>
  <c r="AB922" i="43"/>
  <c r="AP921" i="43"/>
  <c r="AN921" i="43"/>
  <c r="AD928" i="43"/>
  <c r="P929" i="43"/>
  <c r="R931" i="43"/>
  <c r="AF931" i="43" s="1"/>
  <c r="S931" i="43"/>
  <c r="AG931" i="43" s="1"/>
  <c r="AF930" i="43"/>
  <c r="W931" i="43"/>
  <c r="X932" i="43"/>
  <c r="AL932" i="43" s="1"/>
  <c r="V931" i="43"/>
  <c r="T931" i="43"/>
  <c r="U931" i="43"/>
  <c r="AI931" i="43" s="1"/>
  <c r="Q931" i="43"/>
  <c r="AE931" i="43" s="1"/>
  <c r="AH930" i="43"/>
  <c r="AI930" i="43"/>
  <c r="AM923" i="43" l="1"/>
  <c r="Y924" i="43"/>
  <c r="Z923" i="43"/>
  <c r="AB923" i="43"/>
  <c r="AP922" i="43"/>
  <c r="AN922" i="43"/>
  <c r="AD929" i="43"/>
  <c r="P930" i="43"/>
  <c r="V932" i="43"/>
  <c r="W932" i="43"/>
  <c r="AK932" i="43" s="1"/>
  <c r="T932" i="43"/>
  <c r="R932" i="43"/>
  <c r="AH931" i="43"/>
  <c r="X933" i="43"/>
  <c r="Q932" i="43"/>
  <c r="AE932" i="43" s="1"/>
  <c r="U932" i="43"/>
  <c r="AI932" i="43" s="1"/>
  <c r="AJ931" i="43"/>
  <c r="AK931" i="43"/>
  <c r="S932" i="43"/>
  <c r="AG932" i="43" s="1"/>
  <c r="AM924" i="43" l="1"/>
  <c r="Y925" i="43"/>
  <c r="AB924" i="43"/>
  <c r="Z924" i="43"/>
  <c r="AN923" i="43"/>
  <c r="AP923" i="43"/>
  <c r="AD930" i="43"/>
  <c r="P931" i="43"/>
  <c r="X934" i="43"/>
  <c r="AL934" i="43" s="1"/>
  <c r="T933" i="43"/>
  <c r="AH933" i="43" s="1"/>
  <c r="V933" i="43"/>
  <c r="AJ933" i="43" s="1"/>
  <c r="AH932" i="43"/>
  <c r="AJ932" i="43"/>
  <c r="S933" i="43"/>
  <c r="AG933" i="43" s="1"/>
  <c r="Q933" i="43"/>
  <c r="AE933" i="43" s="1"/>
  <c r="R933" i="43"/>
  <c r="AF933" i="43" s="1"/>
  <c r="U933" i="43"/>
  <c r="AI933" i="43" s="1"/>
  <c r="AL933" i="43"/>
  <c r="AF932" i="43"/>
  <c r="W933" i="43"/>
  <c r="AK933" i="43" s="1"/>
  <c r="AM925" i="43" l="1"/>
  <c r="Y926" i="43"/>
  <c r="Z925" i="43"/>
  <c r="AB925" i="43"/>
  <c r="AN924" i="43"/>
  <c r="AP924" i="43"/>
  <c r="AD931" i="43"/>
  <c r="P932" i="43"/>
  <c r="X935" i="43"/>
  <c r="AL935" i="43" s="1"/>
  <c r="U934" i="43"/>
  <c r="W934" i="43"/>
  <c r="AK934" i="43" s="1"/>
  <c r="Q934" i="43"/>
  <c r="AE934" i="43" s="1"/>
  <c r="R934" i="43"/>
  <c r="S934" i="43"/>
  <c r="AG934" i="43" s="1"/>
  <c r="V934" i="43"/>
  <c r="AJ934" i="43" s="1"/>
  <c r="T934" i="43"/>
  <c r="AH934" i="43" s="1"/>
  <c r="AM926" i="43" l="1"/>
  <c r="Y927" i="43"/>
  <c r="Z926" i="43"/>
  <c r="AB926" i="43"/>
  <c r="AP925" i="43"/>
  <c r="AN925" i="43"/>
  <c r="AD932" i="43"/>
  <c r="P933" i="43"/>
  <c r="U935" i="43"/>
  <c r="AI935" i="43" s="1"/>
  <c r="W935" i="43"/>
  <c r="AK935" i="43" s="1"/>
  <c r="AI934" i="43"/>
  <c r="V935" i="43"/>
  <c r="R935" i="43"/>
  <c r="AF935" i="43" s="1"/>
  <c r="S935" i="43"/>
  <c r="AG935" i="43" s="1"/>
  <c r="T935" i="43"/>
  <c r="AH935" i="43" s="1"/>
  <c r="AF934" i="43"/>
  <c r="Q935" i="43"/>
  <c r="AE935" i="43" s="1"/>
  <c r="X936" i="43"/>
  <c r="AL936" i="43" s="1"/>
  <c r="AM927" i="43" l="1"/>
  <c r="Y928" i="43"/>
  <c r="AB927" i="43"/>
  <c r="Z927" i="43"/>
  <c r="AN926" i="43"/>
  <c r="AP926" i="43"/>
  <c r="AD933" i="43"/>
  <c r="P934" i="43"/>
  <c r="T936" i="43"/>
  <c r="AH936" i="43" s="1"/>
  <c r="R936" i="43"/>
  <c r="V936" i="43"/>
  <c r="AJ936" i="43" s="1"/>
  <c r="X937" i="43"/>
  <c r="AL937" i="43" s="1"/>
  <c r="Q936" i="43"/>
  <c r="AE936" i="43" s="1"/>
  <c r="S936" i="43"/>
  <c r="AG936" i="43" s="1"/>
  <c r="AJ935" i="43"/>
  <c r="W936" i="43"/>
  <c r="AK936" i="43" s="1"/>
  <c r="U936" i="43"/>
  <c r="AM928" i="43" l="1"/>
  <c r="Y929" i="43"/>
  <c r="AB928" i="43"/>
  <c r="Z928" i="43"/>
  <c r="AN927" i="43"/>
  <c r="AP927" i="43"/>
  <c r="AD934" i="43"/>
  <c r="P935" i="43"/>
  <c r="U937" i="43"/>
  <c r="S937" i="43"/>
  <c r="AG937" i="43" s="1"/>
  <c r="V937" i="43"/>
  <c r="T937" i="43"/>
  <c r="W937" i="43"/>
  <c r="AK937" i="43" s="1"/>
  <c r="R937" i="43"/>
  <c r="AF937" i="43" s="1"/>
  <c r="AI936" i="43"/>
  <c r="Q937" i="43"/>
  <c r="X938" i="43"/>
  <c r="AL938" i="43" s="1"/>
  <c r="AF936" i="43"/>
  <c r="AM929" i="43" l="1"/>
  <c r="Y930" i="43"/>
  <c r="Z929" i="43"/>
  <c r="AB929" i="43"/>
  <c r="AP928" i="43"/>
  <c r="AN928" i="43"/>
  <c r="AD935" i="43"/>
  <c r="P936" i="43"/>
  <c r="V938" i="43"/>
  <c r="AJ938" i="43" s="1"/>
  <c r="W938" i="43"/>
  <c r="AJ937" i="43"/>
  <c r="X939" i="43"/>
  <c r="AL939" i="43" s="1"/>
  <c r="T938" i="43"/>
  <c r="U938" i="43"/>
  <c r="Q938" i="43"/>
  <c r="AE938" i="43" s="1"/>
  <c r="AE937" i="43"/>
  <c r="R938" i="43"/>
  <c r="AF938" i="43" s="1"/>
  <c r="AH937" i="43"/>
  <c r="S938" i="43"/>
  <c r="AG938" i="43" s="1"/>
  <c r="AI937" i="43"/>
  <c r="AM930" i="43" l="1"/>
  <c r="Y931" i="43"/>
  <c r="AB930" i="43"/>
  <c r="Z930" i="43"/>
  <c r="AN929" i="43"/>
  <c r="AP929" i="43"/>
  <c r="AD936" i="43"/>
  <c r="P937" i="43"/>
  <c r="R939" i="43"/>
  <c r="AF939" i="43" s="1"/>
  <c r="U939" i="43"/>
  <c r="AI939" i="43" s="1"/>
  <c r="T939" i="43"/>
  <c r="AH939" i="43" s="1"/>
  <c r="W939" i="43"/>
  <c r="AK939" i="43" s="1"/>
  <c r="AK938" i="43"/>
  <c r="S939" i="43"/>
  <c r="AG939" i="43" s="1"/>
  <c r="X940" i="43"/>
  <c r="AL940" i="43" s="1"/>
  <c r="Q939" i="43"/>
  <c r="AI938" i="43"/>
  <c r="AH938" i="43"/>
  <c r="V939" i="43"/>
  <c r="AJ939" i="43" s="1"/>
  <c r="AM931" i="43" l="1"/>
  <c r="Y932" i="43"/>
  <c r="AM932" i="43" s="1"/>
  <c r="AB931" i="43"/>
  <c r="Z931" i="43"/>
  <c r="AP930" i="43"/>
  <c r="AN930" i="43"/>
  <c r="AD937" i="43"/>
  <c r="P938" i="43"/>
  <c r="Q940" i="43"/>
  <c r="AE940" i="43" s="1"/>
  <c r="T940" i="43"/>
  <c r="AH940" i="43" s="1"/>
  <c r="V940" i="43"/>
  <c r="AJ940" i="43" s="1"/>
  <c r="X941" i="43"/>
  <c r="AL941" i="43" s="1"/>
  <c r="AE939" i="43"/>
  <c r="S940" i="43"/>
  <c r="AG940" i="43" s="1"/>
  <c r="W940" i="43"/>
  <c r="AK940" i="43" s="1"/>
  <c r="U940" i="43"/>
  <c r="R940" i="43"/>
  <c r="AP932" i="43" l="1"/>
  <c r="AN932" i="43"/>
  <c r="Y933" i="43"/>
  <c r="AB932" i="43"/>
  <c r="Z932" i="43"/>
  <c r="AN931" i="43"/>
  <c r="AP931" i="43"/>
  <c r="P939" i="43"/>
  <c r="AD938" i="43"/>
  <c r="U941" i="43"/>
  <c r="V941" i="43"/>
  <c r="AJ941" i="43" s="1"/>
  <c r="R941" i="43"/>
  <c r="AF941" i="43" s="1"/>
  <c r="W941" i="43"/>
  <c r="AF940" i="43"/>
  <c r="AI940" i="43"/>
  <c r="S941" i="43"/>
  <c r="X942" i="43"/>
  <c r="AL942" i="43" s="1"/>
  <c r="T941" i="43"/>
  <c r="AH941" i="43" s="1"/>
  <c r="Q941" i="43"/>
  <c r="AE941" i="43" s="1"/>
  <c r="AM933" i="43" l="1"/>
  <c r="Y934" i="43"/>
  <c r="Z933" i="43"/>
  <c r="AB933" i="43"/>
  <c r="AD939" i="43"/>
  <c r="P940" i="43"/>
  <c r="S942" i="43"/>
  <c r="AG942" i="43" s="1"/>
  <c r="W942" i="43"/>
  <c r="AK942" i="43" s="1"/>
  <c r="U942" i="43"/>
  <c r="AI942" i="43" s="1"/>
  <c r="AG941" i="43"/>
  <c r="AK941" i="43"/>
  <c r="AI941" i="43"/>
  <c r="T942" i="43"/>
  <c r="AH942" i="43" s="1"/>
  <c r="Q942" i="43"/>
  <c r="X943" i="43"/>
  <c r="AL943" i="43" s="1"/>
  <c r="R942" i="43"/>
  <c r="AF942" i="43" s="1"/>
  <c r="V942" i="43"/>
  <c r="AM934" i="43" l="1"/>
  <c r="Y935" i="43"/>
  <c r="AB934" i="43"/>
  <c r="Z934" i="43"/>
  <c r="AN933" i="43"/>
  <c r="AP933" i="43"/>
  <c r="AD940" i="43"/>
  <c r="P941" i="43"/>
  <c r="Q943" i="43"/>
  <c r="AE943" i="43" s="1"/>
  <c r="W943" i="43"/>
  <c r="AK943" i="43" s="1"/>
  <c r="X944" i="43"/>
  <c r="AL944" i="43" s="1"/>
  <c r="T943" i="43"/>
  <c r="AH943" i="43" s="1"/>
  <c r="V943" i="43"/>
  <c r="AJ943" i="43" s="1"/>
  <c r="AJ942" i="43"/>
  <c r="R943" i="43"/>
  <c r="AF943" i="43" s="1"/>
  <c r="AE942" i="43"/>
  <c r="U943" i="43"/>
  <c r="AI943" i="43" s="1"/>
  <c r="S943" i="43"/>
  <c r="AM935" i="43" l="1"/>
  <c r="Y936" i="43"/>
  <c r="AB935" i="43"/>
  <c r="Z935" i="43"/>
  <c r="AP934" i="43"/>
  <c r="AN934" i="43"/>
  <c r="AD941" i="43"/>
  <c r="P942" i="43"/>
  <c r="T944" i="43"/>
  <c r="W944" i="43"/>
  <c r="AK944" i="43" s="1"/>
  <c r="U944" i="43"/>
  <c r="S944" i="43"/>
  <c r="AG944" i="43" s="1"/>
  <c r="AG943" i="43"/>
  <c r="R944" i="43"/>
  <c r="V944" i="43"/>
  <c r="AJ944" i="43" s="1"/>
  <c r="X945" i="43"/>
  <c r="AL945" i="43" s="1"/>
  <c r="Q944" i="43"/>
  <c r="AE944" i="43" s="1"/>
  <c r="AM936" i="43" l="1"/>
  <c r="Y937" i="43"/>
  <c r="Z936" i="43"/>
  <c r="AB936" i="43"/>
  <c r="AP935" i="43"/>
  <c r="AN935" i="43"/>
  <c r="P943" i="43"/>
  <c r="AD942" i="43"/>
  <c r="U945" i="43"/>
  <c r="AI945" i="43" s="1"/>
  <c r="T945" i="43"/>
  <c r="Q945" i="43"/>
  <c r="AE945" i="43" s="1"/>
  <c r="AI944" i="43"/>
  <c r="AH944" i="43"/>
  <c r="V945" i="43"/>
  <c r="R945" i="43"/>
  <c r="AF945" i="43" s="1"/>
  <c r="X946" i="43"/>
  <c r="AL946" i="43" s="1"/>
  <c r="AF944" i="43"/>
  <c r="S945" i="43"/>
  <c r="W945" i="43"/>
  <c r="AM937" i="43" l="1"/>
  <c r="Y938" i="43"/>
  <c r="Z937" i="43"/>
  <c r="AB937" i="43"/>
  <c r="AP936" i="43"/>
  <c r="AN936" i="43"/>
  <c r="AD943" i="43"/>
  <c r="P944" i="43"/>
  <c r="T946" i="43"/>
  <c r="AH946" i="43" s="1"/>
  <c r="AH945" i="43"/>
  <c r="V946" i="43"/>
  <c r="AJ946" i="43" s="1"/>
  <c r="W946" i="43"/>
  <c r="AK946" i="43" s="1"/>
  <c r="S946" i="43"/>
  <c r="AG946" i="43" s="1"/>
  <c r="X947" i="43"/>
  <c r="AL947" i="43" s="1"/>
  <c r="AG945" i="43"/>
  <c r="AK945" i="43"/>
  <c r="R946" i="43"/>
  <c r="AF946" i="43" s="1"/>
  <c r="AJ945" i="43"/>
  <c r="Q946" i="43"/>
  <c r="AE946" i="43" s="1"/>
  <c r="U946" i="43"/>
  <c r="AI946" i="43" s="1"/>
  <c r="AM938" i="43" l="1"/>
  <c r="Y939" i="43"/>
  <c r="AM939" i="43" s="1"/>
  <c r="AB938" i="43"/>
  <c r="Z938" i="43"/>
  <c r="AN937" i="43"/>
  <c r="AP937" i="43"/>
  <c r="AD944" i="43"/>
  <c r="P945" i="43"/>
  <c r="U947" i="43"/>
  <c r="AI947" i="43" s="1"/>
  <c r="R947" i="43"/>
  <c r="AF947" i="43" s="1"/>
  <c r="X948" i="43"/>
  <c r="AL948" i="43" s="1"/>
  <c r="W947" i="43"/>
  <c r="AK947" i="43" s="1"/>
  <c r="Q947" i="43"/>
  <c r="AE947" i="43" s="1"/>
  <c r="S947" i="43"/>
  <c r="AG947" i="43" s="1"/>
  <c r="V947" i="43"/>
  <c r="AJ947" i="43" s="1"/>
  <c r="T947" i="43"/>
  <c r="AH947" i="43" s="1"/>
  <c r="AP939" i="43" l="1"/>
  <c r="AN939" i="43"/>
  <c r="Y940" i="43"/>
  <c r="Z939" i="43"/>
  <c r="AB939" i="43"/>
  <c r="AP938" i="43"/>
  <c r="AN938" i="43"/>
  <c r="P946" i="43"/>
  <c r="AD945" i="43"/>
  <c r="T948" i="43"/>
  <c r="AH948" i="43" s="1"/>
  <c r="S948" i="43"/>
  <c r="AG948" i="43" s="1"/>
  <c r="X949" i="43"/>
  <c r="AL949" i="43" s="1"/>
  <c r="Q948" i="43"/>
  <c r="AE948" i="43" s="1"/>
  <c r="V948" i="43"/>
  <c r="W948" i="43"/>
  <c r="AK948" i="43" s="1"/>
  <c r="R948" i="43"/>
  <c r="AF948" i="43" s="1"/>
  <c r="U948" i="43"/>
  <c r="AI948" i="43" s="1"/>
  <c r="AM940" i="43" l="1"/>
  <c r="Y941" i="43"/>
  <c r="Z940" i="43"/>
  <c r="AB940" i="43"/>
  <c r="AD946" i="43"/>
  <c r="P947" i="43"/>
  <c r="V949" i="43"/>
  <c r="AJ949" i="43" s="1"/>
  <c r="W949" i="43"/>
  <c r="AK949" i="43" s="1"/>
  <c r="AJ948" i="43"/>
  <c r="S949" i="43"/>
  <c r="R949" i="43"/>
  <c r="AF949" i="43" s="1"/>
  <c r="U949" i="43"/>
  <c r="Q949" i="43"/>
  <c r="X950" i="43"/>
  <c r="AL950" i="43" s="1"/>
  <c r="T949" i="43"/>
  <c r="AM941" i="43" l="1"/>
  <c r="Y942" i="43"/>
  <c r="Z941" i="43"/>
  <c r="AB941" i="43"/>
  <c r="AN940" i="43"/>
  <c r="AP940" i="43"/>
  <c r="AD947" i="43"/>
  <c r="P948" i="43"/>
  <c r="Q950" i="43"/>
  <c r="AE950" i="43" s="1"/>
  <c r="S950" i="43"/>
  <c r="AG950" i="43" s="1"/>
  <c r="T950" i="43"/>
  <c r="AH950" i="43" s="1"/>
  <c r="U950" i="43"/>
  <c r="AI950" i="43" s="1"/>
  <c r="V950" i="43"/>
  <c r="AJ950" i="43" s="1"/>
  <c r="X951" i="43"/>
  <c r="AL951" i="43" s="1"/>
  <c r="R950" i="43"/>
  <c r="AH949" i="43"/>
  <c r="AE949" i="43"/>
  <c r="AI949" i="43"/>
  <c r="AG949" i="43"/>
  <c r="W950" i="43"/>
  <c r="AK950" i="43" s="1"/>
  <c r="AM942" i="43" l="1"/>
  <c r="Y943" i="43"/>
  <c r="AB942" i="43"/>
  <c r="Z942" i="43"/>
  <c r="AN941" i="43"/>
  <c r="AP941" i="43"/>
  <c r="AD948" i="43"/>
  <c r="P949" i="43"/>
  <c r="R951" i="43"/>
  <c r="AF951" i="43" s="1"/>
  <c r="W951" i="43"/>
  <c r="AF950" i="43"/>
  <c r="V951" i="43"/>
  <c r="T951" i="43"/>
  <c r="AH951" i="43" s="1"/>
  <c r="Q951" i="43"/>
  <c r="X952" i="43"/>
  <c r="U951" i="43"/>
  <c r="S951" i="43"/>
  <c r="AM943" i="43" l="1"/>
  <c r="Y944" i="43"/>
  <c r="AM944" i="43" s="1"/>
  <c r="AB943" i="43"/>
  <c r="Z943" i="43"/>
  <c r="AN942" i="43"/>
  <c r="AP942" i="43"/>
  <c r="AD949" i="43"/>
  <c r="P950" i="43"/>
  <c r="X953" i="43"/>
  <c r="AL953" i="43" s="1"/>
  <c r="Q952" i="43"/>
  <c r="AE952" i="43" s="1"/>
  <c r="V952" i="43"/>
  <c r="AJ952" i="43" s="1"/>
  <c r="R952" i="43"/>
  <c r="U952" i="43"/>
  <c r="AI952" i="43" s="1"/>
  <c r="AI951" i="43"/>
  <c r="T952" i="43"/>
  <c r="W952" i="43"/>
  <c r="S952" i="43"/>
  <c r="AG952" i="43" s="1"/>
  <c r="AG951" i="43"/>
  <c r="AL952" i="43"/>
  <c r="AE951" i="43"/>
  <c r="AJ951" i="43"/>
  <c r="AK951" i="43"/>
  <c r="AP944" i="43" l="1"/>
  <c r="AN944" i="43"/>
  <c r="Y945" i="43"/>
  <c r="AB944" i="43"/>
  <c r="Z944" i="43"/>
  <c r="AP943" i="43"/>
  <c r="AN943" i="43"/>
  <c r="AD950" i="43"/>
  <c r="P951" i="43"/>
  <c r="W953" i="43"/>
  <c r="AK953" i="43" s="1"/>
  <c r="T953" i="43"/>
  <c r="AH953" i="43" s="1"/>
  <c r="R953" i="43"/>
  <c r="AF953" i="43" s="1"/>
  <c r="AF952" i="43"/>
  <c r="Q953" i="43"/>
  <c r="AE953" i="43" s="1"/>
  <c r="S953" i="43"/>
  <c r="AK952" i="43"/>
  <c r="AH952" i="43"/>
  <c r="U953" i="43"/>
  <c r="V953" i="43"/>
  <c r="X954" i="43"/>
  <c r="AL954" i="43" s="1"/>
  <c r="AM945" i="43" l="1"/>
  <c r="Y946" i="43"/>
  <c r="AB945" i="43"/>
  <c r="Z945" i="43"/>
  <c r="AD951" i="43"/>
  <c r="P952" i="43"/>
  <c r="S954" i="43"/>
  <c r="U954" i="43"/>
  <c r="AI954" i="43" s="1"/>
  <c r="R954" i="43"/>
  <c r="W954" i="43"/>
  <c r="AK954" i="43" s="1"/>
  <c r="AI953" i="43"/>
  <c r="Q954" i="43"/>
  <c r="V954" i="43"/>
  <c r="AJ954" i="43" s="1"/>
  <c r="X955" i="43"/>
  <c r="AJ953" i="43"/>
  <c r="AG953" i="43"/>
  <c r="T954" i="43"/>
  <c r="AM946" i="43" l="1"/>
  <c r="Y947" i="43"/>
  <c r="Z946" i="43"/>
  <c r="AB946" i="43"/>
  <c r="AN945" i="43"/>
  <c r="AP945" i="43"/>
  <c r="P953" i="43"/>
  <c r="AD952" i="43"/>
  <c r="X956" i="43"/>
  <c r="AL956" i="43" s="1"/>
  <c r="Q955" i="43"/>
  <c r="AE955" i="43" s="1"/>
  <c r="R955" i="43"/>
  <c r="AF955" i="43" s="1"/>
  <c r="AF954" i="43"/>
  <c r="T955" i="43"/>
  <c r="AH955" i="43" s="1"/>
  <c r="AH954" i="43"/>
  <c r="S955" i="43"/>
  <c r="AG955" i="43" s="1"/>
  <c r="V955" i="43"/>
  <c r="AL955" i="43"/>
  <c r="AE954" i="43"/>
  <c r="W955" i="43"/>
  <c r="AK955" i="43" s="1"/>
  <c r="U955" i="43"/>
  <c r="AI955" i="43" s="1"/>
  <c r="AG954" i="43"/>
  <c r="AM947" i="43" l="1"/>
  <c r="Y948" i="43"/>
  <c r="Z947" i="43"/>
  <c r="AB947" i="43"/>
  <c r="AN946" i="43"/>
  <c r="AP946" i="43"/>
  <c r="AD953" i="43"/>
  <c r="P954" i="43"/>
  <c r="V956" i="43"/>
  <c r="AJ956" i="43" s="1"/>
  <c r="T956" i="43"/>
  <c r="AH956" i="43" s="1"/>
  <c r="S956" i="43"/>
  <c r="AG956" i="43" s="1"/>
  <c r="Q956" i="43"/>
  <c r="AE956" i="43" s="1"/>
  <c r="W956" i="43"/>
  <c r="AK956" i="43" s="1"/>
  <c r="AJ955" i="43"/>
  <c r="U956" i="43"/>
  <c r="R956" i="43"/>
  <c r="X957" i="43"/>
  <c r="AM948" i="43" l="1"/>
  <c r="Y949" i="43"/>
  <c r="Z948" i="43"/>
  <c r="AB948" i="43"/>
  <c r="AN947" i="43"/>
  <c r="AP947" i="43"/>
  <c r="AD954" i="43"/>
  <c r="P955" i="43"/>
  <c r="U957" i="43"/>
  <c r="AI957" i="43" s="1"/>
  <c r="R957" i="43"/>
  <c r="AF957" i="43" s="1"/>
  <c r="S957" i="43"/>
  <c r="AG957" i="43" s="1"/>
  <c r="V957" i="43"/>
  <c r="AF956" i="43"/>
  <c r="X958" i="43"/>
  <c r="AL958" i="43" s="1"/>
  <c r="AL957" i="43"/>
  <c r="AI956" i="43"/>
  <c r="W957" i="43"/>
  <c r="AK957" i="43" s="1"/>
  <c r="Q957" i="43"/>
  <c r="T957" i="43"/>
  <c r="AM949" i="43" l="1"/>
  <c r="Y950" i="43"/>
  <c r="Z949" i="43"/>
  <c r="AB949" i="43"/>
  <c r="AN948" i="43"/>
  <c r="AP948" i="43"/>
  <c r="AD955" i="43"/>
  <c r="P956" i="43"/>
  <c r="T958" i="43"/>
  <c r="AH958" i="43" s="1"/>
  <c r="AH957" i="43"/>
  <c r="X959" i="43"/>
  <c r="Q958" i="43"/>
  <c r="V958" i="43"/>
  <c r="AJ958" i="43" s="1"/>
  <c r="AJ957" i="43"/>
  <c r="W958" i="43"/>
  <c r="AK958" i="43" s="1"/>
  <c r="AE957" i="43"/>
  <c r="S958" i="43"/>
  <c r="AG958" i="43" s="1"/>
  <c r="R958" i="43"/>
  <c r="AF958" i="43" s="1"/>
  <c r="U958" i="43"/>
  <c r="AI958" i="43" s="1"/>
  <c r="AM950" i="43" l="1"/>
  <c r="Y951" i="43"/>
  <c r="AB950" i="43"/>
  <c r="Z950" i="43"/>
  <c r="AN949" i="43"/>
  <c r="AP949" i="43"/>
  <c r="AD956" i="43"/>
  <c r="P957" i="43"/>
  <c r="Q959" i="43"/>
  <c r="AE959" i="43" s="1"/>
  <c r="W959" i="43"/>
  <c r="AK959" i="43" s="1"/>
  <c r="V959" i="43"/>
  <c r="AJ959" i="43" s="1"/>
  <c r="X960" i="43"/>
  <c r="AL960" i="43" s="1"/>
  <c r="U959" i="43"/>
  <c r="S959" i="43"/>
  <c r="R959" i="43"/>
  <c r="AF959" i="43" s="1"/>
  <c r="AE958" i="43"/>
  <c r="AL959" i="43"/>
  <c r="T959" i="43"/>
  <c r="AM951" i="43" l="1"/>
  <c r="Y952" i="43"/>
  <c r="Z951" i="43"/>
  <c r="AB951" i="43"/>
  <c r="AN950" i="43"/>
  <c r="AP950" i="43"/>
  <c r="AD957" i="43"/>
  <c r="P958" i="43"/>
  <c r="T960" i="43"/>
  <c r="S960" i="43"/>
  <c r="X961" i="43"/>
  <c r="AL961" i="43" s="1"/>
  <c r="W960" i="43"/>
  <c r="AK960" i="43" s="1"/>
  <c r="AG959" i="43"/>
  <c r="U960" i="43"/>
  <c r="AI960" i="43" s="1"/>
  <c r="AH959" i="43"/>
  <c r="R960" i="43"/>
  <c r="AI959" i="43"/>
  <c r="V960" i="43"/>
  <c r="Q960" i="43"/>
  <c r="AM952" i="43" l="1"/>
  <c r="Y953" i="43"/>
  <c r="AM953" i="43" s="1"/>
  <c r="Z952" i="43"/>
  <c r="AB952" i="43"/>
  <c r="AP951" i="43"/>
  <c r="AN951" i="43"/>
  <c r="P959" i="43"/>
  <c r="AD958" i="43"/>
  <c r="R961" i="43"/>
  <c r="AF961" i="43" s="1"/>
  <c r="V961" i="43"/>
  <c r="AF960" i="43"/>
  <c r="U961" i="43"/>
  <c r="AI961" i="43" s="1"/>
  <c r="S961" i="43"/>
  <c r="AG961" i="43" s="1"/>
  <c r="Q961" i="43"/>
  <c r="AE961" i="43" s="1"/>
  <c r="AJ960" i="43"/>
  <c r="X962" i="43"/>
  <c r="AL962" i="43" s="1"/>
  <c r="AG960" i="43"/>
  <c r="AE960" i="43"/>
  <c r="W961" i="43"/>
  <c r="AK961" i="43" s="1"/>
  <c r="T961" i="43"/>
  <c r="AH961" i="43" s="1"/>
  <c r="AH960" i="43"/>
  <c r="AP953" i="43" l="1"/>
  <c r="AN953" i="43"/>
  <c r="Y954" i="43"/>
  <c r="Z953" i="43"/>
  <c r="AB953" i="43"/>
  <c r="AN952" i="43"/>
  <c r="AP952" i="43"/>
  <c r="AD959" i="43"/>
  <c r="P960" i="43"/>
  <c r="W962" i="43"/>
  <c r="AK962" i="43" s="1"/>
  <c r="Q962" i="43"/>
  <c r="AE962" i="43" s="1"/>
  <c r="U962" i="43"/>
  <c r="AI962" i="43" s="1"/>
  <c r="V962" i="43"/>
  <c r="AJ962" i="43" s="1"/>
  <c r="T962" i="43"/>
  <c r="AH962" i="43" s="1"/>
  <c r="X963" i="43"/>
  <c r="AL963" i="43" s="1"/>
  <c r="AJ961" i="43"/>
  <c r="S962" i="43"/>
  <c r="AG962" i="43" s="1"/>
  <c r="R962" i="43"/>
  <c r="AM954" i="43" l="1"/>
  <c r="Y955" i="43"/>
  <c r="AM955" i="43" s="1"/>
  <c r="AB954" i="43"/>
  <c r="Z954" i="43"/>
  <c r="AD960" i="43"/>
  <c r="P961" i="43"/>
  <c r="V963" i="43"/>
  <c r="AJ963" i="43" s="1"/>
  <c r="R963" i="43"/>
  <c r="AF963" i="43" s="1"/>
  <c r="Q963" i="43"/>
  <c r="AE963" i="43" s="1"/>
  <c r="AF962" i="43"/>
  <c r="S963" i="43"/>
  <c r="AG963" i="43" s="1"/>
  <c r="X964" i="43"/>
  <c r="AL964" i="43" s="1"/>
  <c r="T963" i="43"/>
  <c r="AH963" i="43" s="1"/>
  <c r="U963" i="43"/>
  <c r="AI963" i="43" s="1"/>
  <c r="W963" i="43"/>
  <c r="AP955" i="43" l="1"/>
  <c r="AN955" i="43"/>
  <c r="Y956" i="43"/>
  <c r="Z955" i="43"/>
  <c r="AB955" i="43"/>
  <c r="AP954" i="43"/>
  <c r="AN954" i="43"/>
  <c r="AD961" i="43"/>
  <c r="P962" i="43"/>
  <c r="W964" i="43"/>
  <c r="R964" i="43"/>
  <c r="U964" i="43"/>
  <c r="AI964" i="43" s="1"/>
  <c r="X965" i="43"/>
  <c r="AL965" i="43" s="1"/>
  <c r="AK963" i="43"/>
  <c r="T964" i="43"/>
  <c r="AH964" i="43" s="1"/>
  <c r="S964" i="43"/>
  <c r="Q964" i="43"/>
  <c r="AE964" i="43" s="1"/>
  <c r="V964" i="43"/>
  <c r="AM956" i="43" l="1"/>
  <c r="Y957" i="43"/>
  <c r="AB956" i="43"/>
  <c r="Z956" i="43"/>
  <c r="AD962" i="43"/>
  <c r="P963" i="43"/>
  <c r="V965" i="43"/>
  <c r="AJ965" i="43" s="1"/>
  <c r="S965" i="43"/>
  <c r="AG965" i="43" s="1"/>
  <c r="R965" i="43"/>
  <c r="AF965" i="43" s="1"/>
  <c r="W965" i="43"/>
  <c r="AK965" i="43" s="1"/>
  <c r="X966" i="43"/>
  <c r="AL966" i="43" s="1"/>
  <c r="AF964" i="43"/>
  <c r="AK964" i="43"/>
  <c r="Q965" i="43"/>
  <c r="AE965" i="43" s="1"/>
  <c r="T965" i="43"/>
  <c r="AJ964" i="43"/>
  <c r="AG964" i="43"/>
  <c r="U965" i="43"/>
  <c r="AI965" i="43" s="1"/>
  <c r="AM957" i="43" l="1"/>
  <c r="Y958" i="43"/>
  <c r="Z957" i="43"/>
  <c r="AB957" i="43"/>
  <c r="AN956" i="43"/>
  <c r="AP956" i="43"/>
  <c r="AD963" i="43"/>
  <c r="P964" i="43"/>
  <c r="Q966" i="43"/>
  <c r="AE966" i="43" s="1"/>
  <c r="W966" i="43"/>
  <c r="AK966" i="43" s="1"/>
  <c r="S966" i="43"/>
  <c r="AG966" i="43" s="1"/>
  <c r="T966" i="43"/>
  <c r="AH966" i="43" s="1"/>
  <c r="U966" i="43"/>
  <c r="AI966" i="43" s="1"/>
  <c r="AH965" i="43"/>
  <c r="X967" i="43"/>
  <c r="R966" i="43"/>
  <c r="AF966" i="43" s="1"/>
  <c r="V966" i="43"/>
  <c r="AM958" i="43" l="1"/>
  <c r="Y959" i="43"/>
  <c r="AB958" i="43"/>
  <c r="Z958" i="43"/>
  <c r="AN957" i="43"/>
  <c r="AP957" i="43"/>
  <c r="AD964" i="43"/>
  <c r="P965" i="43"/>
  <c r="X968" i="43"/>
  <c r="AL968" i="43" s="1"/>
  <c r="R967" i="43"/>
  <c r="AF967" i="43" s="1"/>
  <c r="T967" i="43"/>
  <c r="W967" i="43"/>
  <c r="AK967" i="43" s="1"/>
  <c r="V967" i="43"/>
  <c r="AJ967" i="43" s="1"/>
  <c r="AJ966" i="43"/>
  <c r="AL967" i="43"/>
  <c r="U967" i="43"/>
  <c r="AI967" i="43" s="1"/>
  <c r="S967" i="43"/>
  <c r="AG967" i="43" s="1"/>
  <c r="Q967" i="43"/>
  <c r="AE967" i="43" s="1"/>
  <c r="AM959" i="43" l="1"/>
  <c r="Y960" i="43"/>
  <c r="AM960" i="43" s="1"/>
  <c r="Z959" i="43"/>
  <c r="AB959" i="43"/>
  <c r="AN958" i="43"/>
  <c r="AP958" i="43"/>
  <c r="AD965" i="43"/>
  <c r="P966" i="43"/>
  <c r="T968" i="43"/>
  <c r="AH968" i="43" s="1"/>
  <c r="AH967" i="43"/>
  <c r="S968" i="43"/>
  <c r="AG968" i="43" s="1"/>
  <c r="Q968" i="43"/>
  <c r="U968" i="43"/>
  <c r="AI968" i="43" s="1"/>
  <c r="V968" i="43"/>
  <c r="W968" i="43"/>
  <c r="AK968" i="43" s="1"/>
  <c r="R968" i="43"/>
  <c r="X969" i="43"/>
  <c r="AN960" i="43" l="1"/>
  <c r="AP960" i="43"/>
  <c r="Y961" i="43"/>
  <c r="AB960" i="43"/>
  <c r="Z960" i="43"/>
  <c r="AN959" i="43"/>
  <c r="AP959" i="43"/>
  <c r="AD966" i="43"/>
  <c r="P967" i="43"/>
  <c r="R969" i="43"/>
  <c r="AF969" i="43" s="1"/>
  <c r="V969" i="43"/>
  <c r="AJ969" i="43" s="1"/>
  <c r="Q969" i="43"/>
  <c r="W969" i="43"/>
  <c r="AK969" i="43" s="1"/>
  <c r="U969" i="43"/>
  <c r="AI969" i="43" s="1"/>
  <c r="X970" i="43"/>
  <c r="S969" i="43"/>
  <c r="AL969" i="43"/>
  <c r="AF968" i="43"/>
  <c r="AJ968" i="43"/>
  <c r="AE968" i="43"/>
  <c r="T969" i="43"/>
  <c r="AH969" i="43" s="1"/>
  <c r="AM961" i="43" l="1"/>
  <c r="Y962" i="43"/>
  <c r="Z961" i="43"/>
  <c r="AB961" i="43"/>
  <c r="AD967" i="43"/>
  <c r="P968" i="43"/>
  <c r="T970" i="43"/>
  <c r="AH970" i="43" s="1"/>
  <c r="S970" i="43"/>
  <c r="AG970" i="43" s="1"/>
  <c r="X971" i="43"/>
  <c r="AL971" i="43" s="1"/>
  <c r="Q970" i="43"/>
  <c r="AE970" i="43" s="1"/>
  <c r="R970" i="43"/>
  <c r="AF970" i="43" s="1"/>
  <c r="U970" i="43"/>
  <c r="W970" i="43"/>
  <c r="AK970" i="43" s="1"/>
  <c r="AG969" i="43"/>
  <c r="AL970" i="43"/>
  <c r="AE969" i="43"/>
  <c r="V970" i="43"/>
  <c r="AM962" i="43" l="1"/>
  <c r="Y963" i="43"/>
  <c r="AB962" i="43"/>
  <c r="Z962" i="43"/>
  <c r="AN961" i="43"/>
  <c r="AP961" i="43"/>
  <c r="P969" i="43"/>
  <c r="AD968" i="43"/>
  <c r="R971" i="43"/>
  <c r="AF971" i="43" s="1"/>
  <c r="U971" i="43"/>
  <c r="V971" i="43"/>
  <c r="W971" i="43"/>
  <c r="X972" i="43"/>
  <c r="AL972" i="43" s="1"/>
  <c r="AJ970" i="43"/>
  <c r="AI970" i="43"/>
  <c r="Q971" i="43"/>
  <c r="AE971" i="43" s="1"/>
  <c r="S971" i="43"/>
  <c r="AG971" i="43" s="1"/>
  <c r="T971" i="43"/>
  <c r="AM963" i="43" l="1"/>
  <c r="Y964" i="43"/>
  <c r="Z963" i="43"/>
  <c r="AB963" i="43"/>
  <c r="AP962" i="43"/>
  <c r="AN962" i="43"/>
  <c r="AD969" i="43"/>
  <c r="P970" i="43"/>
  <c r="V972" i="43"/>
  <c r="AJ972" i="43" s="1"/>
  <c r="S972" i="43"/>
  <c r="AG972" i="43" s="1"/>
  <c r="X973" i="43"/>
  <c r="AL973" i="43" s="1"/>
  <c r="AJ971" i="43"/>
  <c r="R972" i="43"/>
  <c r="AF972" i="43" s="1"/>
  <c r="W972" i="43"/>
  <c r="U972" i="43"/>
  <c r="AI972" i="43" s="1"/>
  <c r="T972" i="43"/>
  <c r="AH972" i="43" s="1"/>
  <c r="AH971" i="43"/>
  <c r="Q972" i="43"/>
  <c r="AE972" i="43" s="1"/>
  <c r="AK971" i="43"/>
  <c r="AI971" i="43"/>
  <c r="AM964" i="43" l="1"/>
  <c r="Y965" i="43"/>
  <c r="AB964" i="43"/>
  <c r="Z964" i="43"/>
  <c r="AN963" i="43"/>
  <c r="AP963" i="43"/>
  <c r="AD970" i="43"/>
  <c r="P971" i="43"/>
  <c r="W973" i="43"/>
  <c r="AK973" i="43" s="1"/>
  <c r="Q973" i="43"/>
  <c r="AE973" i="43" s="1"/>
  <c r="X974" i="43"/>
  <c r="AL974" i="43" s="1"/>
  <c r="U973" i="43"/>
  <c r="AI973" i="43" s="1"/>
  <c r="R973" i="43"/>
  <c r="AF973" i="43" s="1"/>
  <c r="T973" i="43"/>
  <c r="AH973" i="43" s="1"/>
  <c r="AK972" i="43"/>
  <c r="S973" i="43"/>
  <c r="V973" i="43"/>
  <c r="AJ973" i="43" s="1"/>
  <c r="AM965" i="43" l="1"/>
  <c r="Y966" i="43"/>
  <c r="Z965" i="43"/>
  <c r="AB965" i="43"/>
  <c r="AN964" i="43"/>
  <c r="AP964" i="43"/>
  <c r="AD971" i="43"/>
  <c r="P972" i="43"/>
  <c r="W974" i="43"/>
  <c r="AK974" i="43" s="1"/>
  <c r="V974" i="43"/>
  <c r="AJ974" i="43" s="1"/>
  <c r="S974" i="43"/>
  <c r="AG974" i="43" s="1"/>
  <c r="R974" i="43"/>
  <c r="AF974" i="43" s="1"/>
  <c r="AG973" i="43"/>
  <c r="T974" i="43"/>
  <c r="U974" i="43"/>
  <c r="X975" i="43"/>
  <c r="AL975" i="43" s="1"/>
  <c r="Q974" i="43"/>
  <c r="AE974" i="43" s="1"/>
  <c r="AM966" i="43" l="1"/>
  <c r="Y967" i="43"/>
  <c r="Z966" i="43"/>
  <c r="AB966" i="43"/>
  <c r="AP965" i="43"/>
  <c r="AN965" i="43"/>
  <c r="AD972" i="43"/>
  <c r="P973" i="43"/>
  <c r="T975" i="43"/>
  <c r="AH975" i="43" s="1"/>
  <c r="X976" i="43"/>
  <c r="AL976" i="43" s="1"/>
  <c r="V975" i="43"/>
  <c r="U975" i="43"/>
  <c r="AI975" i="43" s="1"/>
  <c r="AH974" i="43"/>
  <c r="R975" i="43"/>
  <c r="Q975" i="43"/>
  <c r="AE975" i="43" s="1"/>
  <c r="AI974" i="43"/>
  <c r="S975" i="43"/>
  <c r="AG975" i="43" s="1"/>
  <c r="W975" i="43"/>
  <c r="AK975" i="43" s="1"/>
  <c r="AM967" i="43" l="1"/>
  <c r="Y968" i="43"/>
  <c r="Z967" i="43"/>
  <c r="AB967" i="43"/>
  <c r="AN966" i="43"/>
  <c r="AP966" i="43"/>
  <c r="P974" i="43"/>
  <c r="AD973" i="43"/>
  <c r="U976" i="43"/>
  <c r="X977" i="43"/>
  <c r="AL977" i="43" s="1"/>
  <c r="R976" i="43"/>
  <c r="AF976" i="43" s="1"/>
  <c r="Q976" i="43"/>
  <c r="AE976" i="43" s="1"/>
  <c r="V976" i="43"/>
  <c r="W976" i="43"/>
  <c r="AK976" i="43" s="1"/>
  <c r="S976" i="43"/>
  <c r="AG976" i="43" s="1"/>
  <c r="AF975" i="43"/>
  <c r="AJ975" i="43"/>
  <c r="T976" i="43"/>
  <c r="AH976" i="43" s="1"/>
  <c r="AM968" i="43" l="1"/>
  <c r="Y969" i="43"/>
  <c r="AB968" i="43"/>
  <c r="Z968" i="43"/>
  <c r="AN967" i="43"/>
  <c r="AP967" i="43"/>
  <c r="AD974" i="43"/>
  <c r="P975" i="43"/>
  <c r="V977" i="43"/>
  <c r="AJ976" i="43"/>
  <c r="X978" i="43"/>
  <c r="U977" i="43"/>
  <c r="T977" i="43"/>
  <c r="AH977" i="43" s="1"/>
  <c r="S977" i="43"/>
  <c r="W977" i="43"/>
  <c r="Q977" i="43"/>
  <c r="AE977" i="43" s="1"/>
  <c r="R977" i="43"/>
  <c r="AI976" i="43"/>
  <c r="AM969" i="43" l="1"/>
  <c r="Y970" i="43"/>
  <c r="Z969" i="43"/>
  <c r="AB969" i="43"/>
  <c r="AP968" i="43"/>
  <c r="AN968" i="43"/>
  <c r="AD975" i="43"/>
  <c r="P976" i="43"/>
  <c r="X979" i="43"/>
  <c r="AL979" i="43" s="1"/>
  <c r="V978" i="43"/>
  <c r="AJ978" i="43" s="1"/>
  <c r="S978" i="43"/>
  <c r="AG978" i="43" s="1"/>
  <c r="U978" i="43"/>
  <c r="AJ977" i="43"/>
  <c r="R978" i="43"/>
  <c r="AF978" i="43" s="1"/>
  <c r="Q978" i="43"/>
  <c r="AE978" i="43" s="1"/>
  <c r="AG977" i="43"/>
  <c r="AI977" i="43"/>
  <c r="W978" i="43"/>
  <c r="AK978" i="43" s="1"/>
  <c r="AF977" i="43"/>
  <c r="AK977" i="43"/>
  <c r="T978" i="43"/>
  <c r="AH978" i="43" s="1"/>
  <c r="AL978" i="43"/>
  <c r="AM970" i="43" l="1"/>
  <c r="Y971" i="43"/>
  <c r="AM971" i="43" s="1"/>
  <c r="AB970" i="43"/>
  <c r="Z970" i="43"/>
  <c r="AP969" i="43"/>
  <c r="AN969" i="43"/>
  <c r="AD976" i="43"/>
  <c r="P977" i="43"/>
  <c r="U979" i="43"/>
  <c r="W979" i="43"/>
  <c r="AK979" i="43" s="1"/>
  <c r="AI978" i="43"/>
  <c r="V979" i="43"/>
  <c r="AJ979" i="43" s="1"/>
  <c r="T979" i="43"/>
  <c r="AH979" i="43" s="1"/>
  <c r="Q979" i="43"/>
  <c r="AE979" i="43" s="1"/>
  <c r="R979" i="43"/>
  <c r="AF979" i="43" s="1"/>
  <c r="S979" i="43"/>
  <c r="AG979" i="43" s="1"/>
  <c r="X980" i="43"/>
  <c r="AL980" i="43" s="1"/>
  <c r="AP971" i="43" l="1"/>
  <c r="AN971" i="43"/>
  <c r="Y972" i="43"/>
  <c r="Z971" i="43"/>
  <c r="AB971" i="43"/>
  <c r="AP970" i="43"/>
  <c r="AN970" i="43"/>
  <c r="AD977" i="43"/>
  <c r="P978" i="43"/>
  <c r="S980" i="43"/>
  <c r="AG980" i="43" s="1"/>
  <c r="Q980" i="43"/>
  <c r="AE980" i="43" s="1"/>
  <c r="W980" i="43"/>
  <c r="AK980" i="43" s="1"/>
  <c r="V980" i="43"/>
  <c r="U980" i="43"/>
  <c r="AI980" i="43" s="1"/>
  <c r="X981" i="43"/>
  <c r="AL981" i="43" s="1"/>
  <c r="R980" i="43"/>
  <c r="AF980" i="43" s="1"/>
  <c r="T980" i="43"/>
  <c r="AI979" i="43"/>
  <c r="AM972" i="43" l="1"/>
  <c r="Y973" i="43"/>
  <c r="Z972" i="43"/>
  <c r="AB972" i="43"/>
  <c r="AD978" i="43"/>
  <c r="P979" i="43"/>
  <c r="R981" i="43"/>
  <c r="AF981" i="43" s="1"/>
  <c r="W981" i="43"/>
  <c r="S981" i="43"/>
  <c r="AG981" i="43" s="1"/>
  <c r="T981" i="43"/>
  <c r="AH981" i="43" s="1"/>
  <c r="V981" i="43"/>
  <c r="AJ981" i="43" s="1"/>
  <c r="U981" i="43"/>
  <c r="AI981" i="43" s="1"/>
  <c r="AH980" i="43"/>
  <c r="X982" i="43"/>
  <c r="AL982" i="43" s="1"/>
  <c r="AJ980" i="43"/>
  <c r="Q981" i="43"/>
  <c r="AE981" i="43" s="1"/>
  <c r="AM973" i="43" l="1"/>
  <c r="Y974" i="43"/>
  <c r="AB973" i="43"/>
  <c r="Z973" i="43"/>
  <c r="AP972" i="43"/>
  <c r="AN972" i="43"/>
  <c r="AD979" i="43"/>
  <c r="P980" i="43"/>
  <c r="W982" i="43"/>
  <c r="T982" i="43"/>
  <c r="AK981" i="43"/>
  <c r="X983" i="43"/>
  <c r="AL983" i="43" s="1"/>
  <c r="U982" i="43"/>
  <c r="AI982" i="43" s="1"/>
  <c r="Q982" i="43"/>
  <c r="AE982" i="43" s="1"/>
  <c r="V982" i="43"/>
  <c r="S982" i="43"/>
  <c r="AG982" i="43" s="1"/>
  <c r="R982" i="43"/>
  <c r="AM974" i="43" l="1"/>
  <c r="Y975" i="43"/>
  <c r="AB974" i="43"/>
  <c r="Z974" i="43"/>
  <c r="AP973" i="43"/>
  <c r="AN973" i="43"/>
  <c r="AD980" i="43"/>
  <c r="P981" i="43"/>
  <c r="Q983" i="43"/>
  <c r="AE983" i="43" s="1"/>
  <c r="X984" i="43"/>
  <c r="AL984" i="43" s="1"/>
  <c r="S983" i="43"/>
  <c r="W983" i="43"/>
  <c r="AK983" i="43" s="1"/>
  <c r="R983" i="43"/>
  <c r="AF983" i="43" s="1"/>
  <c r="V983" i="43"/>
  <c r="AJ983" i="43" s="1"/>
  <c r="T983" i="43"/>
  <c r="AF982" i="43"/>
  <c r="AJ982" i="43"/>
  <c r="U983" i="43"/>
  <c r="AI983" i="43" s="1"/>
  <c r="AH982" i="43"/>
  <c r="AK982" i="43"/>
  <c r="AM975" i="43" l="1"/>
  <c r="Y976" i="43"/>
  <c r="Z975" i="43"/>
  <c r="AB975" i="43"/>
  <c r="AN974" i="43"/>
  <c r="AP974" i="43"/>
  <c r="P982" i="43"/>
  <c r="AD981" i="43"/>
  <c r="U984" i="43"/>
  <c r="AI984" i="43" s="1"/>
  <c r="V984" i="43"/>
  <c r="AJ984" i="43" s="1"/>
  <c r="W984" i="43"/>
  <c r="AK984" i="43" s="1"/>
  <c r="X985" i="43"/>
  <c r="AL985" i="43" s="1"/>
  <c r="T984" i="43"/>
  <c r="AH984" i="43" s="1"/>
  <c r="S984" i="43"/>
  <c r="AH983" i="43"/>
  <c r="R984" i="43"/>
  <c r="AF984" i="43" s="1"/>
  <c r="AG983" i="43"/>
  <c r="Q984" i="43"/>
  <c r="AE984" i="43" s="1"/>
  <c r="AM976" i="43" l="1"/>
  <c r="Y977" i="43"/>
  <c r="Z976" i="43"/>
  <c r="AB976" i="43"/>
  <c r="AP975" i="43"/>
  <c r="AN975" i="43"/>
  <c r="AD982" i="43"/>
  <c r="P983" i="43"/>
  <c r="S985" i="43"/>
  <c r="AG985" i="43" s="1"/>
  <c r="R985" i="43"/>
  <c r="AF985" i="43" s="1"/>
  <c r="AG984" i="43"/>
  <c r="W985" i="43"/>
  <c r="Q985" i="43"/>
  <c r="AE985" i="43" s="1"/>
  <c r="X986" i="43"/>
  <c r="U985" i="43"/>
  <c r="AI985" i="43" s="1"/>
  <c r="T985" i="43"/>
  <c r="AH985" i="43" s="1"/>
  <c r="V985" i="43"/>
  <c r="AJ985" i="43" s="1"/>
  <c r="AM977" i="43" l="1"/>
  <c r="Y978" i="43"/>
  <c r="Z977" i="43"/>
  <c r="AB977" i="43"/>
  <c r="AN976" i="43"/>
  <c r="AP976" i="43"/>
  <c r="AD983" i="43"/>
  <c r="P984" i="43"/>
  <c r="X987" i="43"/>
  <c r="AL987" i="43" s="1"/>
  <c r="W986" i="43"/>
  <c r="AK986" i="43" s="1"/>
  <c r="S986" i="43"/>
  <c r="AG986" i="43" s="1"/>
  <c r="U986" i="43"/>
  <c r="Q986" i="43"/>
  <c r="AE986" i="43" s="1"/>
  <c r="V986" i="43"/>
  <c r="AJ986" i="43" s="1"/>
  <c r="T986" i="43"/>
  <c r="AH986" i="43" s="1"/>
  <c r="AL986" i="43"/>
  <c r="AK985" i="43"/>
  <c r="R986" i="43"/>
  <c r="AM978" i="43" l="1"/>
  <c r="Y979" i="43"/>
  <c r="AM979" i="43" s="1"/>
  <c r="AB978" i="43"/>
  <c r="Z978" i="43"/>
  <c r="AP977" i="43"/>
  <c r="AN977" i="43"/>
  <c r="AD984" i="43"/>
  <c r="P985" i="43"/>
  <c r="R987" i="43"/>
  <c r="AF987" i="43" s="1"/>
  <c r="Q987" i="43"/>
  <c r="AE987" i="43" s="1"/>
  <c r="W987" i="43"/>
  <c r="AK987" i="43" s="1"/>
  <c r="V987" i="43"/>
  <c r="AJ987" i="43" s="1"/>
  <c r="U987" i="43"/>
  <c r="AI987" i="43" s="1"/>
  <c r="AF986" i="43"/>
  <c r="T987" i="43"/>
  <c r="AI986" i="43"/>
  <c r="S987" i="43"/>
  <c r="AG987" i="43" s="1"/>
  <c r="X988" i="43"/>
  <c r="AL988" i="43" s="1"/>
  <c r="AN979" i="43" l="1"/>
  <c r="AP979" i="43"/>
  <c r="Y980" i="43"/>
  <c r="Z979" i="43"/>
  <c r="AB979" i="43"/>
  <c r="AN978" i="43"/>
  <c r="AP978" i="43"/>
  <c r="P986" i="43"/>
  <c r="AD985" i="43"/>
  <c r="T988" i="43"/>
  <c r="X989" i="43"/>
  <c r="AL989" i="43" s="1"/>
  <c r="V988" i="43"/>
  <c r="AJ988" i="43" s="1"/>
  <c r="R988" i="43"/>
  <c r="AF988" i="43" s="1"/>
  <c r="S988" i="43"/>
  <c r="AH987" i="43"/>
  <c r="U988" i="43"/>
  <c r="AI988" i="43" s="1"/>
  <c r="W988" i="43"/>
  <c r="AK988" i="43" s="1"/>
  <c r="Q988" i="43"/>
  <c r="AM980" i="43" l="1"/>
  <c r="Y981" i="43"/>
  <c r="AM981" i="43" s="1"/>
  <c r="Z980" i="43"/>
  <c r="AB980" i="43"/>
  <c r="AD986" i="43"/>
  <c r="P987" i="43"/>
  <c r="Q989" i="43"/>
  <c r="AE989" i="43" s="1"/>
  <c r="X990" i="43"/>
  <c r="AL990" i="43" s="1"/>
  <c r="S989" i="43"/>
  <c r="AG989" i="43" s="1"/>
  <c r="T989" i="43"/>
  <c r="W989" i="43"/>
  <c r="AK989" i="43" s="1"/>
  <c r="AE988" i="43"/>
  <c r="U989" i="43"/>
  <c r="AG988" i="43"/>
  <c r="R989" i="43"/>
  <c r="AF989" i="43" s="1"/>
  <c r="V989" i="43"/>
  <c r="AH988" i="43"/>
  <c r="AN981" i="43" l="1"/>
  <c r="AP981" i="43"/>
  <c r="Y982" i="43"/>
  <c r="Z981" i="43"/>
  <c r="AB981" i="43"/>
  <c r="AN980" i="43"/>
  <c r="AP980" i="43"/>
  <c r="AD987" i="43"/>
  <c r="P988" i="43"/>
  <c r="U990" i="43"/>
  <c r="W990" i="43"/>
  <c r="AK990" i="43" s="1"/>
  <c r="S990" i="43"/>
  <c r="V990" i="43"/>
  <c r="AJ990" i="43" s="1"/>
  <c r="AI989" i="43"/>
  <c r="R990" i="43"/>
  <c r="T990" i="43"/>
  <c r="AJ989" i="43"/>
  <c r="AH989" i="43"/>
  <c r="X991" i="43"/>
  <c r="AL991" i="43" s="1"/>
  <c r="Q990" i="43"/>
  <c r="AM982" i="43" l="1"/>
  <c r="Y983" i="43"/>
  <c r="AB982" i="43"/>
  <c r="Z982" i="43"/>
  <c r="AD988" i="43"/>
  <c r="P989" i="43"/>
  <c r="Q991" i="43"/>
  <c r="AE991" i="43" s="1"/>
  <c r="T991" i="43"/>
  <c r="R991" i="43"/>
  <c r="AF991" i="43" s="1"/>
  <c r="W991" i="43"/>
  <c r="AK991" i="43" s="1"/>
  <c r="X992" i="43"/>
  <c r="AL992" i="43" s="1"/>
  <c r="S991" i="43"/>
  <c r="AG991" i="43" s="1"/>
  <c r="U991" i="43"/>
  <c r="AI991" i="43" s="1"/>
  <c r="AE990" i="43"/>
  <c r="AH990" i="43"/>
  <c r="AF990" i="43"/>
  <c r="V991" i="43"/>
  <c r="AG990" i="43"/>
  <c r="AI990" i="43"/>
  <c r="AM983" i="43" l="1"/>
  <c r="Y984" i="43"/>
  <c r="Z983" i="43"/>
  <c r="AB983" i="43"/>
  <c r="AP982" i="43"/>
  <c r="AN982" i="43"/>
  <c r="AD989" i="43"/>
  <c r="P990" i="43"/>
  <c r="V992" i="43"/>
  <c r="AJ992" i="43" s="1"/>
  <c r="S992" i="43"/>
  <c r="AG992" i="43" s="1"/>
  <c r="AJ991" i="43"/>
  <c r="W992" i="43"/>
  <c r="R992" i="43"/>
  <c r="AF992" i="43" s="1"/>
  <c r="Q992" i="43"/>
  <c r="T992" i="43"/>
  <c r="U992" i="43"/>
  <c r="X993" i="43"/>
  <c r="AL993" i="43" s="1"/>
  <c r="AH991" i="43"/>
  <c r="AM984" i="43" l="1"/>
  <c r="Y985" i="43"/>
  <c r="Z984" i="43"/>
  <c r="AB984" i="43"/>
  <c r="AP983" i="43"/>
  <c r="AN983" i="43"/>
  <c r="AD990" i="43"/>
  <c r="P991" i="43"/>
  <c r="U993" i="43"/>
  <c r="AI993" i="43" s="1"/>
  <c r="Q993" i="43"/>
  <c r="AE993" i="43" s="1"/>
  <c r="W993" i="43"/>
  <c r="AK993" i="43" s="1"/>
  <c r="T993" i="43"/>
  <c r="V993" i="43"/>
  <c r="AJ993" i="43" s="1"/>
  <c r="X994" i="43"/>
  <c r="AL994" i="43" s="1"/>
  <c r="R993" i="43"/>
  <c r="AF993" i="43" s="1"/>
  <c r="AH992" i="43"/>
  <c r="AI992" i="43"/>
  <c r="AE992" i="43"/>
  <c r="AK992" i="43"/>
  <c r="S993" i="43"/>
  <c r="AG993" i="43" s="1"/>
  <c r="AM985" i="43" l="1"/>
  <c r="Y986" i="43"/>
  <c r="AB985" i="43"/>
  <c r="Z985" i="43"/>
  <c r="AN984" i="43"/>
  <c r="AP984" i="43"/>
  <c r="AD991" i="43"/>
  <c r="P992" i="43"/>
  <c r="R994" i="43"/>
  <c r="AF994" i="43" s="1"/>
  <c r="V994" i="43"/>
  <c r="W994" i="43"/>
  <c r="U994" i="43"/>
  <c r="AI994" i="43" s="1"/>
  <c r="T994" i="43"/>
  <c r="S994" i="43"/>
  <c r="AG994" i="43" s="1"/>
  <c r="X995" i="43"/>
  <c r="AL995" i="43" s="1"/>
  <c r="AH993" i="43"/>
  <c r="Q994" i="43"/>
  <c r="AM986" i="43" l="1"/>
  <c r="Y987" i="43"/>
  <c r="Z986" i="43"/>
  <c r="AB986" i="43"/>
  <c r="AP985" i="43"/>
  <c r="AN985" i="43"/>
  <c r="AD992" i="43"/>
  <c r="P993" i="43"/>
  <c r="V995" i="43"/>
  <c r="U995" i="43"/>
  <c r="AI995" i="43" s="1"/>
  <c r="AJ994" i="43"/>
  <c r="Q995" i="43"/>
  <c r="AE995" i="43" s="1"/>
  <c r="T995" i="43"/>
  <c r="W995" i="43"/>
  <c r="AK995" i="43" s="1"/>
  <c r="AE994" i="43"/>
  <c r="X996" i="43"/>
  <c r="AL996" i="43" s="1"/>
  <c r="S995" i="43"/>
  <c r="AH994" i="43"/>
  <c r="AK994" i="43"/>
  <c r="R995" i="43"/>
  <c r="AM987" i="43" l="1"/>
  <c r="Y988" i="43"/>
  <c r="Z987" i="43"/>
  <c r="AB987" i="43"/>
  <c r="AN986" i="43"/>
  <c r="AP986" i="43"/>
  <c r="AD993" i="43"/>
  <c r="P994" i="43"/>
  <c r="S996" i="43"/>
  <c r="X997" i="43"/>
  <c r="AL997" i="43" s="1"/>
  <c r="T996" i="43"/>
  <c r="V996" i="43"/>
  <c r="AJ996" i="43" s="1"/>
  <c r="R996" i="43"/>
  <c r="AF996" i="43" s="1"/>
  <c r="W996" i="43"/>
  <c r="AK996" i="43" s="1"/>
  <c r="Q996" i="43"/>
  <c r="AE996" i="43" s="1"/>
  <c r="AF995" i="43"/>
  <c r="AG995" i="43"/>
  <c r="AH995" i="43"/>
  <c r="U996" i="43"/>
  <c r="AI996" i="43" s="1"/>
  <c r="AJ995" i="43"/>
  <c r="AM988" i="43" l="1"/>
  <c r="Y989" i="43"/>
  <c r="Z988" i="43"/>
  <c r="AB988" i="43"/>
  <c r="AP987" i="43"/>
  <c r="AN987" i="43"/>
  <c r="AD994" i="43"/>
  <c r="P995" i="43"/>
  <c r="T997" i="43"/>
  <c r="W997" i="43"/>
  <c r="AK997" i="43" s="1"/>
  <c r="R997" i="43"/>
  <c r="AF997" i="43" s="1"/>
  <c r="AH996" i="43"/>
  <c r="S997" i="43"/>
  <c r="U997" i="43"/>
  <c r="AI997" i="43" s="1"/>
  <c r="Q997" i="43"/>
  <c r="AE997" i="43" s="1"/>
  <c r="V997" i="43"/>
  <c r="AJ997" i="43" s="1"/>
  <c r="X998" i="43"/>
  <c r="AL998" i="43" s="1"/>
  <c r="AG996" i="43"/>
  <c r="AM989" i="43" l="1"/>
  <c r="Y990" i="43"/>
  <c r="AB989" i="43"/>
  <c r="Z989" i="43"/>
  <c r="AP988" i="43"/>
  <c r="AN988" i="43"/>
  <c r="AD995" i="43"/>
  <c r="P996" i="43"/>
  <c r="R998" i="43"/>
  <c r="AF998" i="43" s="1"/>
  <c r="V998" i="43"/>
  <c r="S998" i="43"/>
  <c r="AG998" i="43" s="1"/>
  <c r="T998" i="43"/>
  <c r="AH998" i="43" s="1"/>
  <c r="U998" i="43"/>
  <c r="X999" i="43"/>
  <c r="AL999" i="43" s="1"/>
  <c r="Q998" i="43"/>
  <c r="AE998" i="43" s="1"/>
  <c r="AG997" i="43"/>
  <c r="W998" i="43"/>
  <c r="AK998" i="43" s="1"/>
  <c r="AH997" i="43"/>
  <c r="AM990" i="43" l="1"/>
  <c r="Y991" i="43"/>
  <c r="Z990" i="43"/>
  <c r="AB990" i="43"/>
  <c r="AN989" i="43"/>
  <c r="AP989" i="43"/>
  <c r="AD996" i="43"/>
  <c r="P997" i="43"/>
  <c r="U999" i="43"/>
  <c r="V999" i="43"/>
  <c r="W999" i="43"/>
  <c r="AK999" i="43" s="1"/>
  <c r="Q999" i="43"/>
  <c r="AE999" i="43" s="1"/>
  <c r="AI998" i="43"/>
  <c r="AJ998" i="43"/>
  <c r="X1000" i="43"/>
  <c r="AL1000" i="43" s="1"/>
  <c r="T999" i="43"/>
  <c r="AH999" i="43" s="1"/>
  <c r="S999" i="43"/>
  <c r="R999" i="43"/>
  <c r="AF999" i="43" s="1"/>
  <c r="AM991" i="43" l="1"/>
  <c r="Y992" i="43"/>
  <c r="AB991" i="43"/>
  <c r="Z991" i="43"/>
  <c r="AP990" i="43"/>
  <c r="AN990" i="43"/>
  <c r="P998" i="43"/>
  <c r="AD997" i="43"/>
  <c r="T1000" i="43"/>
  <c r="V1000" i="43"/>
  <c r="AJ1000" i="43" s="1"/>
  <c r="W1000" i="43"/>
  <c r="AK1000" i="43" s="1"/>
  <c r="AJ999" i="43"/>
  <c r="U1000" i="43"/>
  <c r="AI1000" i="43" s="1"/>
  <c r="R1000" i="43"/>
  <c r="AF1000" i="43" s="1"/>
  <c r="S1000" i="43"/>
  <c r="AG1000" i="43" s="1"/>
  <c r="AG999" i="43"/>
  <c r="X1001" i="43"/>
  <c r="AL1001" i="43" s="1"/>
  <c r="Q1000" i="43"/>
  <c r="AE1000" i="43" s="1"/>
  <c r="AI999" i="43"/>
  <c r="AM992" i="43" l="1"/>
  <c r="Y993" i="43"/>
  <c r="AM993" i="43" s="1"/>
  <c r="AB992" i="43"/>
  <c r="Z992" i="43"/>
  <c r="AP991" i="43"/>
  <c r="AN991" i="43"/>
  <c r="AD998" i="43"/>
  <c r="P999" i="43"/>
  <c r="X1002" i="43"/>
  <c r="AL1002" i="43" s="1"/>
  <c r="W1001" i="43"/>
  <c r="R1001" i="43"/>
  <c r="AF1001" i="43" s="1"/>
  <c r="T1001" i="43"/>
  <c r="Q1001" i="43"/>
  <c r="AE1001" i="43" s="1"/>
  <c r="S1001" i="43"/>
  <c r="AG1001" i="43" s="1"/>
  <c r="U1001" i="43"/>
  <c r="V1001" i="43"/>
  <c r="AJ1001" i="43" s="1"/>
  <c r="AH1000" i="43"/>
  <c r="AP993" i="43" l="1"/>
  <c r="AN993" i="43"/>
  <c r="Y994" i="43"/>
  <c r="AB993" i="43"/>
  <c r="Z993" i="43"/>
  <c r="AP992" i="43"/>
  <c r="AN992" i="43"/>
  <c r="AD999" i="43"/>
  <c r="P1000" i="43"/>
  <c r="T1002" i="43"/>
  <c r="AH1002" i="43" s="1"/>
  <c r="S1002" i="43"/>
  <c r="AG1002" i="43" s="1"/>
  <c r="AH1001" i="43"/>
  <c r="X1003" i="43"/>
  <c r="U1002" i="43"/>
  <c r="AI1002" i="43" s="1"/>
  <c r="W1002" i="43"/>
  <c r="AK1002" i="43" s="1"/>
  <c r="V1002" i="43"/>
  <c r="AI1001" i="43"/>
  <c r="Q1002" i="43"/>
  <c r="AE1002" i="43" s="1"/>
  <c r="R1002" i="43"/>
  <c r="AF1002" i="43" s="1"/>
  <c r="AK1001" i="43"/>
  <c r="AM994" i="43" l="1"/>
  <c r="Y995" i="43"/>
  <c r="Z994" i="43"/>
  <c r="AB994" i="43"/>
  <c r="AD1000" i="43"/>
  <c r="P1001" i="43"/>
  <c r="V1003" i="43"/>
  <c r="X1004" i="43"/>
  <c r="AL1004" i="43" s="1"/>
  <c r="Q1003" i="43"/>
  <c r="AE1003" i="43" s="1"/>
  <c r="S1003" i="43"/>
  <c r="AG1003" i="43" s="1"/>
  <c r="U1003" i="43"/>
  <c r="AI1003" i="43" s="1"/>
  <c r="R1003" i="43"/>
  <c r="AJ1002" i="43"/>
  <c r="W1003" i="43"/>
  <c r="AL1003" i="43"/>
  <c r="T1003" i="43"/>
  <c r="AM995" i="43" l="1"/>
  <c r="Y996" i="43"/>
  <c r="AB995" i="43"/>
  <c r="Z995" i="43"/>
  <c r="AP994" i="43"/>
  <c r="AN994" i="43"/>
  <c r="AD1001" i="43"/>
  <c r="P1002" i="43"/>
  <c r="R1004" i="43"/>
  <c r="AF1004" i="43" s="1"/>
  <c r="AF1003" i="43"/>
  <c r="W1004" i="43"/>
  <c r="U1004" i="43"/>
  <c r="AI1004" i="43" s="1"/>
  <c r="S1004" i="43"/>
  <c r="X1005" i="43"/>
  <c r="AL1005" i="43" s="1"/>
  <c r="V1004" i="43"/>
  <c r="T1004" i="43"/>
  <c r="AH1004" i="43" s="1"/>
  <c r="AK1003" i="43"/>
  <c r="AH1003" i="43"/>
  <c r="Q1004" i="43"/>
  <c r="AE1004" i="43" s="1"/>
  <c r="AJ1003" i="43"/>
  <c r="AM996" i="43" l="1"/>
  <c r="Y997" i="43"/>
  <c r="AB996" i="43"/>
  <c r="Z996" i="43"/>
  <c r="AN995" i="43"/>
  <c r="AP995" i="43"/>
  <c r="AD1002" i="43"/>
  <c r="P1003" i="43"/>
  <c r="S1005" i="43"/>
  <c r="W1005" i="43"/>
  <c r="V1005" i="43"/>
  <c r="AJ1004" i="43"/>
  <c r="X1006" i="43"/>
  <c r="AL1006" i="43" s="1"/>
  <c r="U1005" i="43"/>
  <c r="AI1005" i="43" s="1"/>
  <c r="Q1005" i="43"/>
  <c r="AE1005" i="43" s="1"/>
  <c r="T1005" i="43"/>
  <c r="AG1004" i="43"/>
  <c r="AK1004" i="43"/>
  <c r="R1005" i="43"/>
  <c r="AF1005" i="43" s="1"/>
  <c r="AM997" i="43" l="1"/>
  <c r="Y998" i="43"/>
  <c r="AB997" i="43"/>
  <c r="Z997" i="43"/>
  <c r="AN996" i="43"/>
  <c r="AP996" i="43"/>
  <c r="AD1003" i="43"/>
  <c r="P1004" i="43"/>
  <c r="T1006" i="43"/>
  <c r="Q1006" i="43"/>
  <c r="AE1006" i="43" s="1"/>
  <c r="X1007" i="43"/>
  <c r="AL1007" i="43" s="1"/>
  <c r="W1006" i="43"/>
  <c r="R1006" i="43"/>
  <c r="AF1006" i="43" s="1"/>
  <c r="AH1005" i="43"/>
  <c r="U1006" i="43"/>
  <c r="AK1005" i="43"/>
  <c r="V1006" i="43"/>
  <c r="AJ1006" i="43" s="1"/>
  <c r="S1006" i="43"/>
  <c r="AJ1005" i="43"/>
  <c r="AG1005" i="43"/>
  <c r="AM998" i="43" l="1"/>
  <c r="Y999" i="43"/>
  <c r="Z998" i="43"/>
  <c r="AB998" i="43"/>
  <c r="AP997" i="43"/>
  <c r="AN997" i="43"/>
  <c r="AD1004" i="43"/>
  <c r="P1005" i="43"/>
  <c r="W1007" i="43"/>
  <c r="U1007" i="43"/>
  <c r="R1007" i="43"/>
  <c r="AF1007" i="43" s="1"/>
  <c r="AK1006" i="43"/>
  <c r="Q1007" i="43"/>
  <c r="AE1007" i="43" s="1"/>
  <c r="S1007" i="43"/>
  <c r="AG1007" i="43" s="1"/>
  <c r="AG1006" i="43"/>
  <c r="AI1006" i="43"/>
  <c r="T1007" i="43"/>
  <c r="V1007" i="43"/>
  <c r="AJ1007" i="43" s="1"/>
  <c r="X1008" i="43"/>
  <c r="AH1006" i="43"/>
  <c r="AM999" i="43" l="1"/>
  <c r="Y1000" i="43"/>
  <c r="AM1000" i="43" s="1"/>
  <c r="AB999" i="43"/>
  <c r="Z999" i="43"/>
  <c r="AN998" i="43"/>
  <c r="AP998" i="43"/>
  <c r="AD1005" i="43"/>
  <c r="P1006" i="43"/>
  <c r="W1008" i="43"/>
  <c r="AK1008" i="43" s="1"/>
  <c r="V1008" i="43"/>
  <c r="Q1008" i="43"/>
  <c r="AE1008" i="43" s="1"/>
  <c r="U1008" i="43"/>
  <c r="X1009" i="43"/>
  <c r="AL1009" i="43" s="1"/>
  <c r="T1008" i="43"/>
  <c r="AH1008" i="43" s="1"/>
  <c r="R1008" i="43"/>
  <c r="AF1008" i="43" s="1"/>
  <c r="AK1007" i="43"/>
  <c r="AL1008" i="43"/>
  <c r="AH1007" i="43"/>
  <c r="S1008" i="43"/>
  <c r="AI1007" i="43"/>
  <c r="AP1000" i="43" l="1"/>
  <c r="AN1000" i="43"/>
  <c r="Y1001" i="43"/>
  <c r="AB1000" i="43"/>
  <c r="Z1000" i="43"/>
  <c r="AP999" i="43"/>
  <c r="AN999" i="43"/>
  <c r="AD1006" i="43"/>
  <c r="P1007" i="43"/>
  <c r="U1009" i="43"/>
  <c r="AI1009" i="43" s="1"/>
  <c r="V1009" i="43"/>
  <c r="AJ1009" i="43" s="1"/>
  <c r="S1009" i="43"/>
  <c r="AG1009" i="43" s="1"/>
  <c r="AG1008" i="43"/>
  <c r="R1009" i="43"/>
  <c r="T1009" i="43"/>
  <c r="AI1008" i="43"/>
  <c r="AJ1008" i="43"/>
  <c r="W1009" i="43"/>
  <c r="AK1009" i="43" s="1"/>
  <c r="X1010" i="43"/>
  <c r="Q1009" i="43"/>
  <c r="AE1009" i="43" s="1"/>
  <c r="AM1001" i="43" l="1"/>
  <c r="Y1002" i="43"/>
  <c r="AB1001" i="43"/>
  <c r="Z1001" i="43"/>
  <c r="AD1007" i="43"/>
  <c r="P1008" i="43"/>
  <c r="X1011" i="43"/>
  <c r="AL1011" i="43" s="1"/>
  <c r="R1010" i="43"/>
  <c r="AF1010" i="43" s="1"/>
  <c r="T1010" i="43"/>
  <c r="AH1010" i="43" s="1"/>
  <c r="S1010" i="43"/>
  <c r="U1010" i="43"/>
  <c r="Q1010" i="43"/>
  <c r="AE1010" i="43" s="1"/>
  <c r="W1010" i="43"/>
  <c r="AK1010" i="43" s="1"/>
  <c r="AH1009" i="43"/>
  <c r="AL1010" i="43"/>
  <c r="AF1009" i="43"/>
  <c r="V1010" i="43"/>
  <c r="AJ1010" i="43" s="1"/>
  <c r="AM1002" i="43" l="1"/>
  <c r="Y1003" i="43"/>
  <c r="AB1002" i="43"/>
  <c r="Z1002" i="43"/>
  <c r="AN1001" i="43"/>
  <c r="AP1001" i="43"/>
  <c r="AD1008" i="43"/>
  <c r="P1009" i="43"/>
  <c r="U1011" i="43"/>
  <c r="AI1011" i="43" s="1"/>
  <c r="W1011" i="43"/>
  <c r="AK1011" i="43" s="1"/>
  <c r="AI1010" i="43"/>
  <c r="T1011" i="43"/>
  <c r="X1012" i="43"/>
  <c r="AL1012" i="43" s="1"/>
  <c r="V1011" i="43"/>
  <c r="AJ1011" i="43" s="1"/>
  <c r="S1011" i="43"/>
  <c r="Q1011" i="43"/>
  <c r="AE1011" i="43" s="1"/>
  <c r="AG1010" i="43"/>
  <c r="R1011" i="43"/>
  <c r="AF1011" i="43" s="1"/>
  <c r="AM1003" i="43" l="1"/>
  <c r="Y1004" i="43"/>
  <c r="Z1003" i="43"/>
  <c r="AB1003" i="43"/>
  <c r="AP1002" i="43"/>
  <c r="AN1002" i="43"/>
  <c r="AD1009" i="43"/>
  <c r="P1010" i="43"/>
  <c r="S1012" i="43"/>
  <c r="T1012" i="43"/>
  <c r="AH1012" i="43" s="1"/>
  <c r="U1012" i="43"/>
  <c r="AI1012" i="43" s="1"/>
  <c r="X1013" i="43"/>
  <c r="AL1013" i="43" s="1"/>
  <c r="Q1012" i="43"/>
  <c r="AE1012" i="43" s="1"/>
  <c r="R1012" i="43"/>
  <c r="AF1012" i="43" s="1"/>
  <c r="AG1011" i="43"/>
  <c r="V1012" i="43"/>
  <c r="AH1011" i="43"/>
  <c r="W1012" i="43"/>
  <c r="AK1012" i="43" s="1"/>
  <c r="AM1004" i="43" l="1"/>
  <c r="Y1005" i="43"/>
  <c r="AM1005" i="43" s="1"/>
  <c r="AB1004" i="43"/>
  <c r="Z1004" i="43"/>
  <c r="AN1003" i="43"/>
  <c r="AP1003" i="43"/>
  <c r="AD1010" i="43"/>
  <c r="P1011" i="43"/>
  <c r="T1013" i="43"/>
  <c r="AH1013" i="43" s="1"/>
  <c r="V1013" i="43"/>
  <c r="S1013" i="43"/>
  <c r="AG1013" i="43" s="1"/>
  <c r="X1014" i="43"/>
  <c r="AL1014" i="43" s="1"/>
  <c r="W1013" i="43"/>
  <c r="AK1013" i="43" s="1"/>
  <c r="AJ1012" i="43"/>
  <c r="R1013" i="43"/>
  <c r="AF1013" i="43" s="1"/>
  <c r="Q1013" i="43"/>
  <c r="U1013" i="43"/>
  <c r="AI1013" i="43" s="1"/>
  <c r="AG1012" i="43"/>
  <c r="AP1005" i="43" l="1"/>
  <c r="AN1005" i="43"/>
  <c r="Y1006" i="43"/>
  <c r="Z1005" i="43"/>
  <c r="AB1005" i="43"/>
  <c r="AN1004" i="43"/>
  <c r="AP1004" i="43"/>
  <c r="P1012" i="43"/>
  <c r="AD1011" i="43"/>
  <c r="Q1014" i="43"/>
  <c r="AE1014" i="43" s="1"/>
  <c r="V1014" i="43"/>
  <c r="AJ1014" i="43" s="1"/>
  <c r="W1014" i="43"/>
  <c r="AK1014" i="43" s="1"/>
  <c r="S1014" i="43"/>
  <c r="AG1014" i="43" s="1"/>
  <c r="AJ1013" i="43"/>
  <c r="T1014" i="43"/>
  <c r="AH1014" i="43" s="1"/>
  <c r="U1014" i="43"/>
  <c r="AI1014" i="43" s="1"/>
  <c r="R1014" i="43"/>
  <c r="AE1013" i="43"/>
  <c r="X1015" i="43"/>
  <c r="AL1015" i="43" s="1"/>
  <c r="AM1006" i="43" l="1"/>
  <c r="Y1007" i="43"/>
  <c r="Z1006" i="43"/>
  <c r="AB1006" i="43"/>
  <c r="AD1012" i="43"/>
  <c r="P1013" i="43"/>
  <c r="R1015" i="43"/>
  <c r="AF1015" i="43" s="1"/>
  <c r="X1016" i="43"/>
  <c r="AL1016" i="43" s="1"/>
  <c r="U1015" i="43"/>
  <c r="AI1015" i="43" s="1"/>
  <c r="W1015" i="43"/>
  <c r="Q1015" i="43"/>
  <c r="AE1015" i="43" s="1"/>
  <c r="AF1014" i="43"/>
  <c r="T1015" i="43"/>
  <c r="AH1015" i="43" s="1"/>
  <c r="S1015" i="43"/>
  <c r="V1015" i="43"/>
  <c r="AM1007" i="43" l="1"/>
  <c r="Y1008" i="43"/>
  <c r="AB1007" i="43"/>
  <c r="Z1007" i="43"/>
  <c r="AP1006" i="43"/>
  <c r="AN1006" i="43"/>
  <c r="AD1013" i="43"/>
  <c r="P1014" i="43"/>
  <c r="W1016" i="43"/>
  <c r="AK1016" i="43" s="1"/>
  <c r="X1017" i="43"/>
  <c r="AL1017" i="43" s="1"/>
  <c r="V1016" i="43"/>
  <c r="T1016" i="43"/>
  <c r="S1016" i="43"/>
  <c r="AG1016" i="43" s="1"/>
  <c r="AJ1015" i="43"/>
  <c r="AK1015" i="43"/>
  <c r="AG1015" i="43"/>
  <c r="Q1016" i="43"/>
  <c r="U1016" i="43"/>
  <c r="AI1016" i="43" s="1"/>
  <c r="R1016" i="43"/>
  <c r="AM1008" i="43" l="1"/>
  <c r="Y1009" i="43"/>
  <c r="Z1008" i="43"/>
  <c r="AB1008" i="43"/>
  <c r="AP1007" i="43"/>
  <c r="AN1007" i="43"/>
  <c r="AD1014" i="43"/>
  <c r="P1015" i="43"/>
  <c r="Q1017" i="43"/>
  <c r="AE1017" i="43" s="1"/>
  <c r="V1017" i="43"/>
  <c r="R1017" i="43"/>
  <c r="AF1017" i="43" s="1"/>
  <c r="S1017" i="43"/>
  <c r="AJ1016" i="43"/>
  <c r="T1017" i="43"/>
  <c r="AH1017" i="43" s="1"/>
  <c r="U1017" i="43"/>
  <c r="AI1017" i="43" s="1"/>
  <c r="AF1016" i="43"/>
  <c r="AE1016" i="43"/>
  <c r="AH1016" i="43"/>
  <c r="X1018" i="43"/>
  <c r="W1017" i="43"/>
  <c r="AK1017" i="43" s="1"/>
  <c r="AM1009" i="43" l="1"/>
  <c r="Y1010" i="43"/>
  <c r="AB1009" i="43"/>
  <c r="Z1009" i="43"/>
  <c r="AP1008" i="43"/>
  <c r="AN1008" i="43"/>
  <c r="AD1015" i="43"/>
  <c r="P1016" i="43"/>
  <c r="S1018" i="43"/>
  <c r="AG1018" i="43" s="1"/>
  <c r="U1018" i="43"/>
  <c r="X1019" i="43"/>
  <c r="AL1019" i="43" s="1"/>
  <c r="V1018" i="43"/>
  <c r="AJ1018" i="43" s="1"/>
  <c r="W1018" i="43"/>
  <c r="R1018" i="43"/>
  <c r="AF1018" i="43" s="1"/>
  <c r="Q1018" i="43"/>
  <c r="AE1018" i="43" s="1"/>
  <c r="AL1018" i="43"/>
  <c r="T1018" i="43"/>
  <c r="AG1017" i="43"/>
  <c r="AJ1017" i="43"/>
  <c r="AM1010" i="43" l="1"/>
  <c r="Y1011" i="43"/>
  <c r="Z1010" i="43"/>
  <c r="AB1010" i="43"/>
  <c r="AP1009" i="43"/>
  <c r="AN1009" i="43"/>
  <c r="AD1016" i="43"/>
  <c r="P1017" i="43"/>
  <c r="R1019" i="43"/>
  <c r="AF1019" i="43" s="1"/>
  <c r="T1019" i="43"/>
  <c r="AH1019" i="43" s="1"/>
  <c r="V1019" i="43"/>
  <c r="S1019" i="43"/>
  <c r="AG1019" i="43" s="1"/>
  <c r="W1019" i="43"/>
  <c r="AK1019" i="43" s="1"/>
  <c r="U1019" i="43"/>
  <c r="AI1019" i="43" s="1"/>
  <c r="AH1018" i="43"/>
  <c r="Q1019" i="43"/>
  <c r="AK1018" i="43"/>
  <c r="X1020" i="43"/>
  <c r="AL1020" i="43" s="1"/>
  <c r="AI1018" i="43"/>
  <c r="AM1011" i="43" l="1"/>
  <c r="Y1012" i="43"/>
  <c r="Z1011" i="43"/>
  <c r="AB1011" i="43"/>
  <c r="AN1010" i="43"/>
  <c r="AP1010" i="43"/>
  <c r="AD1017" i="43"/>
  <c r="P1018" i="43"/>
  <c r="Q1020" i="43"/>
  <c r="AE1020" i="43" s="1"/>
  <c r="V1020" i="43"/>
  <c r="AJ1020" i="43" s="1"/>
  <c r="X1021" i="43"/>
  <c r="AL1021" i="43" s="1"/>
  <c r="W1020" i="43"/>
  <c r="AK1020" i="43" s="1"/>
  <c r="AJ1019" i="43"/>
  <c r="AE1019" i="43"/>
  <c r="U1020" i="43"/>
  <c r="AI1020" i="43" s="1"/>
  <c r="S1020" i="43"/>
  <c r="AG1020" i="43" s="1"/>
  <c r="T1020" i="43"/>
  <c r="AH1020" i="43" s="1"/>
  <c r="R1020" i="43"/>
  <c r="AF1020" i="43" s="1"/>
  <c r="AM1012" i="43" l="1"/>
  <c r="Y1013" i="43"/>
  <c r="Z1012" i="43"/>
  <c r="AB1012" i="43"/>
  <c r="AN1011" i="43"/>
  <c r="AP1011" i="43"/>
  <c r="AD1018" i="43"/>
  <c r="P1019" i="43"/>
  <c r="T1021" i="43"/>
  <c r="AH1021" i="43" s="1"/>
  <c r="U1021" i="43"/>
  <c r="W1021" i="43"/>
  <c r="AK1021" i="43" s="1"/>
  <c r="Q1021" i="43"/>
  <c r="AE1021" i="43" s="1"/>
  <c r="R1021" i="43"/>
  <c r="AF1021" i="43" s="1"/>
  <c r="S1021" i="43"/>
  <c r="AG1021" i="43" s="1"/>
  <c r="X1022" i="43"/>
  <c r="AL1022" i="43" s="1"/>
  <c r="V1021" i="43"/>
  <c r="AJ1021" i="43" s="1"/>
  <c r="AM1013" i="43" l="1"/>
  <c r="Y1014" i="43"/>
  <c r="AB1013" i="43"/>
  <c r="Z1013" i="43"/>
  <c r="AN1012" i="43"/>
  <c r="AP1012" i="43"/>
  <c r="AD1019" i="43"/>
  <c r="P1020" i="43"/>
  <c r="U1022" i="43"/>
  <c r="V1022" i="43"/>
  <c r="AJ1022" i="43" s="1"/>
  <c r="S1022" i="43"/>
  <c r="AG1022" i="43" s="1"/>
  <c r="AI1021" i="43"/>
  <c r="X1023" i="43"/>
  <c r="R1022" i="43"/>
  <c r="AF1022" i="43" s="1"/>
  <c r="Q1022" i="43"/>
  <c r="W1022" i="43"/>
  <c r="AK1022" i="43" s="1"/>
  <c r="T1022" i="43"/>
  <c r="AM1014" i="43" l="1"/>
  <c r="Y1015" i="43"/>
  <c r="Z1014" i="43"/>
  <c r="AB1014" i="43"/>
  <c r="AP1013" i="43"/>
  <c r="AN1013" i="43"/>
  <c r="AD1020" i="43"/>
  <c r="P1021" i="43"/>
  <c r="T1023" i="43"/>
  <c r="AH1023" i="43" s="1"/>
  <c r="X1024" i="43"/>
  <c r="AL1024" i="43" s="1"/>
  <c r="V1023" i="43"/>
  <c r="W1023" i="43"/>
  <c r="AK1023" i="43" s="1"/>
  <c r="R1023" i="43"/>
  <c r="AF1023" i="43" s="1"/>
  <c r="U1023" i="43"/>
  <c r="AI1023" i="43" s="1"/>
  <c r="Q1023" i="43"/>
  <c r="AE1023" i="43" s="1"/>
  <c r="AH1022" i="43"/>
  <c r="AE1022" i="43"/>
  <c r="AL1023" i="43"/>
  <c r="S1023" i="43"/>
  <c r="AG1023" i="43" s="1"/>
  <c r="AI1022" i="43"/>
  <c r="AM1015" i="43" l="1"/>
  <c r="Y1016" i="43"/>
  <c r="AB1015" i="43"/>
  <c r="Z1015" i="43"/>
  <c r="AN1014" i="43"/>
  <c r="AP1014" i="43"/>
  <c r="AD1021" i="43"/>
  <c r="P1022" i="43"/>
  <c r="U1024" i="43"/>
  <c r="AI1024" i="43" s="1"/>
  <c r="W1024" i="43"/>
  <c r="AK1024" i="43" s="1"/>
  <c r="T1024" i="43"/>
  <c r="AH1024" i="43" s="1"/>
  <c r="S1024" i="43"/>
  <c r="AG1024" i="43" s="1"/>
  <c r="V1024" i="43"/>
  <c r="AJ1024" i="43" s="1"/>
  <c r="Q1024" i="43"/>
  <c r="AE1024" i="43" s="1"/>
  <c r="R1024" i="43"/>
  <c r="AF1024" i="43" s="1"/>
  <c r="AJ1023" i="43"/>
  <c r="X1025" i="43"/>
  <c r="AL1025" i="43" s="1"/>
  <c r="AM1016" i="43" l="1"/>
  <c r="Y1017" i="43"/>
  <c r="AB1016" i="43"/>
  <c r="Z1016" i="43"/>
  <c r="AN1015" i="43"/>
  <c r="AP1015" i="43"/>
  <c r="AD1022" i="43"/>
  <c r="P1023" i="43"/>
  <c r="R1025" i="43"/>
  <c r="AF1025" i="43" s="1"/>
  <c r="X1026" i="43"/>
  <c r="AL1026" i="43" s="1"/>
  <c r="Q1025" i="43"/>
  <c r="AE1025" i="43" s="1"/>
  <c r="V1025" i="43"/>
  <c r="AJ1025" i="43" s="1"/>
  <c r="T1025" i="43"/>
  <c r="W1025" i="43"/>
  <c r="AK1025" i="43" s="1"/>
  <c r="S1025" i="43"/>
  <c r="AG1025" i="43" s="1"/>
  <c r="U1025" i="43"/>
  <c r="AM1017" i="43" l="1"/>
  <c r="Y1018" i="43"/>
  <c r="Z1017" i="43"/>
  <c r="AB1017" i="43"/>
  <c r="AP1016" i="43"/>
  <c r="AN1016" i="43"/>
  <c r="AD1023" i="43"/>
  <c r="P1024" i="43"/>
  <c r="T1026" i="43"/>
  <c r="U1026" i="43"/>
  <c r="AI1026" i="43" s="1"/>
  <c r="AH1025" i="43"/>
  <c r="Q1026" i="43"/>
  <c r="AE1026" i="43" s="1"/>
  <c r="R1026" i="43"/>
  <c r="AI1025" i="43"/>
  <c r="S1026" i="43"/>
  <c r="AG1026" i="43" s="1"/>
  <c r="W1026" i="43"/>
  <c r="AK1026" i="43" s="1"/>
  <c r="V1026" i="43"/>
  <c r="X1027" i="43"/>
  <c r="AL1027" i="43" s="1"/>
  <c r="AM1018" i="43" l="1"/>
  <c r="Y1019" i="43"/>
  <c r="Z1018" i="43"/>
  <c r="AB1018" i="43"/>
  <c r="AP1017" i="43"/>
  <c r="AN1017" i="43"/>
  <c r="AD1024" i="43"/>
  <c r="P1025" i="43"/>
  <c r="V1027" i="43"/>
  <c r="AJ1027" i="43" s="1"/>
  <c r="R1027" i="43"/>
  <c r="AF1027" i="43" s="1"/>
  <c r="AJ1026" i="43"/>
  <c r="U1027" i="43"/>
  <c r="AI1027" i="43" s="1"/>
  <c r="Q1027" i="43"/>
  <c r="T1027" i="43"/>
  <c r="AH1027" i="43" s="1"/>
  <c r="X1028" i="43"/>
  <c r="W1027" i="43"/>
  <c r="AK1027" i="43" s="1"/>
  <c r="S1027" i="43"/>
  <c r="AF1026" i="43"/>
  <c r="AH1026" i="43"/>
  <c r="AM1019" i="43" l="1"/>
  <c r="Y1020" i="43"/>
  <c r="AB1019" i="43"/>
  <c r="Z1019" i="43"/>
  <c r="AP1018" i="43"/>
  <c r="AN1018" i="43"/>
  <c r="AD1025" i="43"/>
  <c r="P1026" i="43"/>
  <c r="S1028" i="43"/>
  <c r="AG1028" i="43" s="1"/>
  <c r="X1029" i="43"/>
  <c r="AL1029" i="43" s="1"/>
  <c r="Q1028" i="43"/>
  <c r="AE1028" i="43" s="1"/>
  <c r="R1028" i="43"/>
  <c r="AF1028" i="43" s="1"/>
  <c r="T1028" i="43"/>
  <c r="AH1028" i="43" s="1"/>
  <c r="W1028" i="43"/>
  <c r="AK1028" i="43" s="1"/>
  <c r="AG1027" i="43"/>
  <c r="AL1028" i="43"/>
  <c r="AE1027" i="43"/>
  <c r="U1028" i="43"/>
  <c r="V1028" i="43"/>
  <c r="AJ1028" i="43" s="1"/>
  <c r="AM1020" i="43" l="1"/>
  <c r="Y1021" i="43"/>
  <c r="Z1020" i="43"/>
  <c r="AB1020" i="43"/>
  <c r="AP1019" i="43"/>
  <c r="AN1019" i="43"/>
  <c r="AD1026" i="43"/>
  <c r="P1027" i="43"/>
  <c r="W1029" i="43"/>
  <c r="AK1029" i="43" s="1"/>
  <c r="T1029" i="43"/>
  <c r="AH1029" i="43" s="1"/>
  <c r="X1030" i="43"/>
  <c r="AL1030" i="43" s="1"/>
  <c r="U1029" i="43"/>
  <c r="AI1029" i="43" s="1"/>
  <c r="V1029" i="43"/>
  <c r="AJ1029" i="43" s="1"/>
  <c r="AI1028" i="43"/>
  <c r="R1029" i="43"/>
  <c r="AF1029" i="43" s="1"/>
  <c r="Q1029" i="43"/>
  <c r="S1029" i="43"/>
  <c r="AG1029" i="43" s="1"/>
  <c r="AM1021" i="43" l="1"/>
  <c r="Y1022" i="43"/>
  <c r="Z1021" i="43"/>
  <c r="AB1021" i="43"/>
  <c r="AP1020" i="43"/>
  <c r="AN1020" i="43"/>
  <c r="AD1027" i="43"/>
  <c r="P1028" i="43"/>
  <c r="Q1030" i="43"/>
  <c r="AE1030" i="43" s="1"/>
  <c r="U1030" i="43"/>
  <c r="AI1030" i="43" s="1"/>
  <c r="T1030" i="43"/>
  <c r="R1030" i="43"/>
  <c r="AF1030" i="43" s="1"/>
  <c r="S1030" i="43"/>
  <c r="AG1030" i="43" s="1"/>
  <c r="AE1029" i="43"/>
  <c r="V1030" i="43"/>
  <c r="X1031" i="43"/>
  <c r="AL1031" i="43" s="1"/>
  <c r="W1030" i="43"/>
  <c r="AK1030" i="43" s="1"/>
  <c r="AM1022" i="43" l="1"/>
  <c r="Y1023" i="43"/>
  <c r="Z1022" i="43"/>
  <c r="AB1022" i="43"/>
  <c r="AP1021" i="43"/>
  <c r="AN1021" i="43"/>
  <c r="AD1028" i="43"/>
  <c r="P1029" i="43"/>
  <c r="R1031" i="43"/>
  <c r="AF1031" i="43" s="1"/>
  <c r="U1031" i="43"/>
  <c r="AI1031" i="43" s="1"/>
  <c r="X1032" i="43"/>
  <c r="AL1032" i="43" s="1"/>
  <c r="T1031" i="43"/>
  <c r="AH1031" i="43" s="1"/>
  <c r="V1031" i="43"/>
  <c r="AJ1031" i="43" s="1"/>
  <c r="W1031" i="43"/>
  <c r="AK1031" i="43" s="1"/>
  <c r="AJ1030" i="43"/>
  <c r="S1031" i="43"/>
  <c r="AG1031" i="43" s="1"/>
  <c r="AH1030" i="43"/>
  <c r="Q1031" i="43"/>
  <c r="AE1031" i="43" s="1"/>
  <c r="AM1023" i="43" l="1"/>
  <c r="Y1024" i="43"/>
  <c r="Z1023" i="43"/>
  <c r="AB1023" i="43"/>
  <c r="AP1022" i="43"/>
  <c r="AN1022" i="43"/>
  <c r="AD1029" i="43"/>
  <c r="P1030" i="43"/>
  <c r="U1032" i="43"/>
  <c r="AI1032" i="43" s="1"/>
  <c r="V1032" i="43"/>
  <c r="AJ1032" i="43" s="1"/>
  <c r="Q1032" i="43"/>
  <c r="AE1032" i="43" s="1"/>
  <c r="S1032" i="43"/>
  <c r="W1032" i="43"/>
  <c r="AK1032" i="43" s="1"/>
  <c r="T1032" i="43"/>
  <c r="AH1032" i="43" s="1"/>
  <c r="X1033" i="43"/>
  <c r="AL1033" i="43" s="1"/>
  <c r="R1032" i="43"/>
  <c r="AF1032" i="43" s="1"/>
  <c r="AM1024" i="43" l="1"/>
  <c r="Y1025" i="43"/>
  <c r="Z1024" i="43"/>
  <c r="AB1024" i="43"/>
  <c r="AN1023" i="43"/>
  <c r="AP1023" i="43"/>
  <c r="AD1030" i="43"/>
  <c r="P1031" i="43"/>
  <c r="T1033" i="43"/>
  <c r="AH1033" i="43" s="1"/>
  <c r="S1033" i="43"/>
  <c r="AG1033" i="43" s="1"/>
  <c r="AG1032" i="43"/>
  <c r="R1033" i="43"/>
  <c r="AF1033" i="43" s="1"/>
  <c r="X1034" i="43"/>
  <c r="W1033" i="43"/>
  <c r="AK1033" i="43" s="1"/>
  <c r="Q1033" i="43"/>
  <c r="V1033" i="43"/>
  <c r="U1033" i="43"/>
  <c r="AM1025" i="43" l="1"/>
  <c r="Y1026" i="43"/>
  <c r="Z1025" i="43"/>
  <c r="AB1025" i="43"/>
  <c r="AP1024" i="43"/>
  <c r="AN1024" i="43"/>
  <c r="AD1031" i="43"/>
  <c r="P1032" i="43"/>
  <c r="X1035" i="43"/>
  <c r="AL1035" i="43" s="1"/>
  <c r="V1034" i="43"/>
  <c r="AJ1034" i="43" s="1"/>
  <c r="U1034" i="43"/>
  <c r="AI1034" i="43" s="1"/>
  <c r="AJ1033" i="43"/>
  <c r="W1034" i="43"/>
  <c r="AK1034" i="43" s="1"/>
  <c r="R1034" i="43"/>
  <c r="Q1034" i="43"/>
  <c r="AI1033" i="43"/>
  <c r="AE1033" i="43"/>
  <c r="AL1034" i="43"/>
  <c r="S1034" i="43"/>
  <c r="AG1034" i="43" s="1"/>
  <c r="T1034" i="43"/>
  <c r="AH1034" i="43" s="1"/>
  <c r="AM1026" i="43" l="1"/>
  <c r="Y1027" i="43"/>
  <c r="AB1026" i="43"/>
  <c r="Z1026" i="43"/>
  <c r="AN1025" i="43"/>
  <c r="AP1025" i="43"/>
  <c r="AD1032" i="43"/>
  <c r="P1033" i="43"/>
  <c r="Q1035" i="43"/>
  <c r="AE1035" i="43" s="1"/>
  <c r="R1035" i="43"/>
  <c r="AF1035" i="43" s="1"/>
  <c r="U1035" i="43"/>
  <c r="AI1035" i="43" s="1"/>
  <c r="V1035" i="43"/>
  <c r="AJ1035" i="43" s="1"/>
  <c r="W1035" i="43"/>
  <c r="T1035" i="43"/>
  <c r="AH1035" i="43" s="1"/>
  <c r="S1035" i="43"/>
  <c r="AG1035" i="43" s="1"/>
  <c r="AE1034" i="43"/>
  <c r="AF1034" i="43"/>
  <c r="X1036" i="43"/>
  <c r="AL1036" i="43" s="1"/>
  <c r="AM1027" i="43" l="1"/>
  <c r="Y1028" i="43"/>
  <c r="Z1027" i="43"/>
  <c r="AB1027" i="43"/>
  <c r="AP1026" i="43"/>
  <c r="AN1026" i="43"/>
  <c r="AD1033" i="43"/>
  <c r="P1034" i="43"/>
  <c r="S1036" i="43"/>
  <c r="AG1036" i="43" s="1"/>
  <c r="T1036" i="43"/>
  <c r="AH1036" i="43" s="1"/>
  <c r="V1036" i="43"/>
  <c r="AJ1036" i="43" s="1"/>
  <c r="R1036" i="43"/>
  <c r="AF1036" i="43" s="1"/>
  <c r="W1036" i="43"/>
  <c r="AK1036" i="43" s="1"/>
  <c r="X1037" i="43"/>
  <c r="AK1035" i="43"/>
  <c r="U1036" i="43"/>
  <c r="AI1036" i="43" s="1"/>
  <c r="Q1036" i="43"/>
  <c r="AE1036" i="43" s="1"/>
  <c r="AM1028" i="43" l="1"/>
  <c r="Y1029" i="43"/>
  <c r="Z1028" i="43"/>
  <c r="AB1028" i="43"/>
  <c r="AP1027" i="43"/>
  <c r="AN1027" i="43"/>
  <c r="AD1034" i="43"/>
  <c r="P1035" i="43"/>
  <c r="X1038" i="43"/>
  <c r="AL1038" i="43" s="1"/>
  <c r="V1037" i="43"/>
  <c r="AJ1037" i="43" s="1"/>
  <c r="S1037" i="43"/>
  <c r="U1037" i="43"/>
  <c r="AI1037" i="43" s="1"/>
  <c r="Q1037" i="43"/>
  <c r="AE1037" i="43" s="1"/>
  <c r="AL1037" i="43"/>
  <c r="W1037" i="43"/>
  <c r="R1037" i="43"/>
  <c r="AF1037" i="43" s="1"/>
  <c r="T1037" i="43"/>
  <c r="AH1037" i="43" s="1"/>
  <c r="AM1029" i="43" l="1"/>
  <c r="Y1030" i="43"/>
  <c r="AM1030" i="43" s="1"/>
  <c r="AB1029" i="43"/>
  <c r="Z1029" i="43"/>
  <c r="AN1028" i="43"/>
  <c r="AP1028" i="43"/>
  <c r="AD1035" i="43"/>
  <c r="P1036" i="43"/>
  <c r="R1038" i="43"/>
  <c r="AF1038" i="43" s="1"/>
  <c r="U1038" i="43"/>
  <c r="V1038" i="43"/>
  <c r="W1038" i="43"/>
  <c r="AK1038" i="43" s="1"/>
  <c r="S1038" i="43"/>
  <c r="AG1038" i="43" s="1"/>
  <c r="T1038" i="43"/>
  <c r="AK1037" i="43"/>
  <c r="Q1038" i="43"/>
  <c r="AG1037" i="43"/>
  <c r="X1039" i="43"/>
  <c r="AL1039" i="43" s="1"/>
  <c r="AP1030" i="43" l="1"/>
  <c r="AN1030" i="43"/>
  <c r="Y1031" i="43"/>
  <c r="AB1030" i="43"/>
  <c r="Z1030" i="43"/>
  <c r="AP1029" i="43"/>
  <c r="AN1029" i="43"/>
  <c r="P1037" i="43"/>
  <c r="AD1036" i="43"/>
  <c r="Q1039" i="43"/>
  <c r="AE1039" i="43" s="1"/>
  <c r="V1039" i="43"/>
  <c r="AJ1039" i="43" s="1"/>
  <c r="X1040" i="43"/>
  <c r="AL1040" i="43" s="1"/>
  <c r="S1039" i="43"/>
  <c r="AJ1038" i="43"/>
  <c r="T1039" i="43"/>
  <c r="AH1039" i="43" s="1"/>
  <c r="U1039" i="43"/>
  <c r="AI1039" i="43" s="1"/>
  <c r="AE1038" i="43"/>
  <c r="AH1038" i="43"/>
  <c r="W1039" i="43"/>
  <c r="AI1038" i="43"/>
  <c r="R1039" i="43"/>
  <c r="AF1039" i="43" s="1"/>
  <c r="AM1031" i="43" l="1"/>
  <c r="Y1032" i="43"/>
  <c r="Z1031" i="43"/>
  <c r="AB1031" i="43"/>
  <c r="AD1037" i="43"/>
  <c r="P1038" i="43"/>
  <c r="R1040" i="43"/>
  <c r="AF1040" i="43" s="1"/>
  <c r="X1041" i="43"/>
  <c r="AL1041" i="43" s="1"/>
  <c r="W1040" i="43"/>
  <c r="S1040" i="43"/>
  <c r="T1040" i="43"/>
  <c r="AH1040" i="43" s="1"/>
  <c r="AK1039" i="43"/>
  <c r="U1040" i="43"/>
  <c r="AI1040" i="43" s="1"/>
  <c r="AG1039" i="43"/>
  <c r="V1040" i="43"/>
  <c r="AJ1040" i="43" s="1"/>
  <c r="Q1040" i="43"/>
  <c r="AE1040" i="43" s="1"/>
  <c r="AM1032" i="43" l="1"/>
  <c r="Y1033" i="43"/>
  <c r="Z1032" i="43"/>
  <c r="AB1032" i="43"/>
  <c r="AP1031" i="43"/>
  <c r="AN1031" i="43"/>
  <c r="AD1038" i="43"/>
  <c r="P1039" i="43"/>
  <c r="S1041" i="43"/>
  <c r="AG1041" i="43" s="1"/>
  <c r="W1041" i="43"/>
  <c r="AG1040" i="43"/>
  <c r="AK1040" i="43"/>
  <c r="R1041" i="43"/>
  <c r="AF1041" i="43" s="1"/>
  <c r="Q1041" i="43"/>
  <c r="AE1041" i="43" s="1"/>
  <c r="V1041" i="43"/>
  <c r="AJ1041" i="43" s="1"/>
  <c r="U1041" i="43"/>
  <c r="AI1041" i="43" s="1"/>
  <c r="T1041" i="43"/>
  <c r="AH1041" i="43" s="1"/>
  <c r="X1042" i="43"/>
  <c r="AL1042" i="43" s="1"/>
  <c r="AM1033" i="43" l="1"/>
  <c r="Y1034" i="43"/>
  <c r="Z1033" i="43"/>
  <c r="AB1033" i="43"/>
  <c r="AP1032" i="43"/>
  <c r="AN1032" i="43"/>
  <c r="AD1039" i="43"/>
  <c r="P1040" i="43"/>
  <c r="W1042" i="43"/>
  <c r="V1042" i="43"/>
  <c r="AJ1042" i="43" s="1"/>
  <c r="T1042" i="43"/>
  <c r="AH1042" i="43" s="1"/>
  <c r="X1043" i="43"/>
  <c r="AL1043" i="43" s="1"/>
  <c r="U1042" i="43"/>
  <c r="Q1042" i="43"/>
  <c r="AE1042" i="43" s="1"/>
  <c r="R1042" i="43"/>
  <c r="AF1042" i="43" s="1"/>
  <c r="AK1041" i="43"/>
  <c r="S1042" i="43"/>
  <c r="AG1042" i="43" s="1"/>
  <c r="AM1034" i="43" l="1"/>
  <c r="Y1035" i="43"/>
  <c r="Z1034" i="43"/>
  <c r="AB1034" i="43"/>
  <c r="AP1033" i="43"/>
  <c r="AN1033" i="43"/>
  <c r="AD1040" i="43"/>
  <c r="P1041" i="43"/>
  <c r="Q1043" i="43"/>
  <c r="AE1043" i="43" s="1"/>
  <c r="X1044" i="43"/>
  <c r="AL1044" i="43" s="1"/>
  <c r="V1043" i="43"/>
  <c r="AJ1043" i="43" s="1"/>
  <c r="S1043" i="43"/>
  <c r="U1043" i="43"/>
  <c r="AI1043" i="43" s="1"/>
  <c r="W1043" i="43"/>
  <c r="AK1043" i="43" s="1"/>
  <c r="R1043" i="43"/>
  <c r="AF1043" i="43" s="1"/>
  <c r="AI1042" i="43"/>
  <c r="T1043" i="43"/>
  <c r="AH1043" i="43" s="1"/>
  <c r="AK1042" i="43"/>
  <c r="AM1035" i="43" l="1"/>
  <c r="Y1036" i="43"/>
  <c r="AM1036" i="43" s="1"/>
  <c r="Z1035" i="43"/>
  <c r="AB1035" i="43"/>
  <c r="AN1034" i="43"/>
  <c r="AP1034" i="43"/>
  <c r="AD1041" i="43"/>
  <c r="P1042" i="43"/>
  <c r="R1044" i="43"/>
  <c r="AF1044" i="43" s="1"/>
  <c r="U1044" i="43"/>
  <c r="AI1044" i="43" s="1"/>
  <c r="X1045" i="43"/>
  <c r="AL1045" i="43" s="1"/>
  <c r="S1044" i="43"/>
  <c r="AG1044" i="43" s="1"/>
  <c r="T1044" i="43"/>
  <c r="AH1044" i="43" s="1"/>
  <c r="W1044" i="43"/>
  <c r="AG1043" i="43"/>
  <c r="V1044" i="43"/>
  <c r="Q1044" i="43"/>
  <c r="AE1044" i="43" s="1"/>
  <c r="AP1036" i="43" l="1"/>
  <c r="AN1036" i="43"/>
  <c r="Y1037" i="43"/>
  <c r="Z1036" i="43"/>
  <c r="AB1036" i="43"/>
  <c r="AP1035" i="43"/>
  <c r="AN1035" i="43"/>
  <c r="AD1042" i="43"/>
  <c r="P1043" i="43"/>
  <c r="Q1045" i="43"/>
  <c r="AE1045" i="43" s="1"/>
  <c r="W1045" i="43"/>
  <c r="AK1045" i="43" s="1"/>
  <c r="V1045" i="43"/>
  <c r="AJ1045" i="43" s="1"/>
  <c r="AK1044" i="43"/>
  <c r="X1046" i="43"/>
  <c r="U1045" i="43"/>
  <c r="AI1045" i="43" s="1"/>
  <c r="AJ1044" i="43"/>
  <c r="T1045" i="43"/>
  <c r="AH1045" i="43" s="1"/>
  <c r="S1045" i="43"/>
  <c r="R1045" i="43"/>
  <c r="AM1037" i="43" l="1"/>
  <c r="Y1038" i="43"/>
  <c r="Z1037" i="43"/>
  <c r="AB1037" i="43"/>
  <c r="AD1043" i="43"/>
  <c r="P1044" i="43"/>
  <c r="X1047" i="43"/>
  <c r="AL1047" i="43" s="1"/>
  <c r="W1046" i="43"/>
  <c r="AK1046" i="43" s="1"/>
  <c r="S1046" i="43"/>
  <c r="T1046" i="43"/>
  <c r="AH1046" i="43" s="1"/>
  <c r="U1046" i="43"/>
  <c r="AI1046" i="43" s="1"/>
  <c r="R1046" i="43"/>
  <c r="AF1046" i="43" s="1"/>
  <c r="AF1045" i="43"/>
  <c r="AG1045" i="43"/>
  <c r="AL1046" i="43"/>
  <c r="V1046" i="43"/>
  <c r="AJ1046" i="43" s="1"/>
  <c r="Q1046" i="43"/>
  <c r="AM1038" i="43" l="1"/>
  <c r="Y1039" i="43"/>
  <c r="AB1038" i="43"/>
  <c r="Z1038" i="43"/>
  <c r="AN1037" i="43"/>
  <c r="AP1037" i="43"/>
  <c r="AD1044" i="43"/>
  <c r="P1045" i="43"/>
  <c r="R1047" i="43"/>
  <c r="AF1047" i="43" s="1"/>
  <c r="U1047" i="43"/>
  <c r="AI1047" i="43" s="1"/>
  <c r="W1047" i="43"/>
  <c r="Q1047" i="43"/>
  <c r="AE1047" i="43" s="1"/>
  <c r="V1047" i="43"/>
  <c r="AJ1047" i="43" s="1"/>
  <c r="S1047" i="43"/>
  <c r="AG1047" i="43" s="1"/>
  <c r="AE1046" i="43"/>
  <c r="T1047" i="43"/>
  <c r="AG1046" i="43"/>
  <c r="X1048" i="43"/>
  <c r="AM1039" i="43" l="1"/>
  <c r="Y1040" i="43"/>
  <c r="AM1040" i="43" s="1"/>
  <c r="Z1039" i="43"/>
  <c r="AB1039" i="43"/>
  <c r="AP1038" i="43"/>
  <c r="AN1038" i="43"/>
  <c r="AD1045" i="43"/>
  <c r="P1046" i="43"/>
  <c r="T1048" i="43"/>
  <c r="AH1048" i="43" s="1"/>
  <c r="X1049" i="43"/>
  <c r="AL1049" i="43" s="1"/>
  <c r="AH1047" i="43"/>
  <c r="S1048" i="43"/>
  <c r="Q1048" i="43"/>
  <c r="AE1048" i="43" s="1"/>
  <c r="R1048" i="43"/>
  <c r="AF1048" i="43" s="1"/>
  <c r="W1048" i="43"/>
  <c r="AL1048" i="43"/>
  <c r="V1048" i="43"/>
  <c r="AJ1048" i="43" s="1"/>
  <c r="AK1047" i="43"/>
  <c r="U1048" i="43"/>
  <c r="AI1048" i="43" s="1"/>
  <c r="AP1040" i="43" l="1"/>
  <c r="AN1040" i="43"/>
  <c r="Y1041" i="43"/>
  <c r="Z1040" i="43"/>
  <c r="AB1040" i="43"/>
  <c r="AP1039" i="43"/>
  <c r="AN1039" i="43"/>
  <c r="AD1046" i="43"/>
  <c r="P1047" i="43"/>
  <c r="W1049" i="43"/>
  <c r="S1049" i="43"/>
  <c r="AG1049" i="43" s="1"/>
  <c r="V1049" i="43"/>
  <c r="AJ1049" i="43" s="1"/>
  <c r="T1049" i="43"/>
  <c r="U1049" i="43"/>
  <c r="R1049" i="43"/>
  <c r="AF1049" i="43" s="1"/>
  <c r="Q1049" i="43"/>
  <c r="AE1049" i="43" s="1"/>
  <c r="AK1048" i="43"/>
  <c r="AG1048" i="43"/>
  <c r="X1050" i="43"/>
  <c r="AL1050" i="43" s="1"/>
  <c r="AM1041" i="43" l="1"/>
  <c r="Y1042" i="43"/>
  <c r="Z1041" i="43"/>
  <c r="AB1041" i="43"/>
  <c r="AD1047" i="43"/>
  <c r="P1048" i="43"/>
  <c r="U1050" i="43"/>
  <c r="AI1050" i="43" s="1"/>
  <c r="Q1050" i="43"/>
  <c r="AE1050" i="43" s="1"/>
  <c r="AI1049" i="43"/>
  <c r="V1050" i="43"/>
  <c r="AJ1050" i="43" s="1"/>
  <c r="T1050" i="43"/>
  <c r="AH1050" i="43" s="1"/>
  <c r="W1050" i="43"/>
  <c r="X1051" i="43"/>
  <c r="AL1051" i="43" s="1"/>
  <c r="R1050" i="43"/>
  <c r="AH1049" i="43"/>
  <c r="S1050" i="43"/>
  <c r="AG1050" i="43" s="1"/>
  <c r="AK1049" i="43"/>
  <c r="AM1042" i="43" l="1"/>
  <c r="Y1043" i="43"/>
  <c r="AB1042" i="43"/>
  <c r="Z1042" i="43"/>
  <c r="AP1041" i="43"/>
  <c r="AN1041" i="43"/>
  <c r="P1049" i="43"/>
  <c r="AD1048" i="43"/>
  <c r="R1051" i="43"/>
  <c r="AF1051" i="43" s="1"/>
  <c r="W1051" i="43"/>
  <c r="AK1051" i="43" s="1"/>
  <c r="Q1051" i="43"/>
  <c r="AE1051" i="43" s="1"/>
  <c r="S1051" i="43"/>
  <c r="X1052" i="43"/>
  <c r="AL1052" i="43" s="1"/>
  <c r="T1051" i="43"/>
  <c r="V1051" i="43"/>
  <c r="AJ1051" i="43" s="1"/>
  <c r="AF1050" i="43"/>
  <c r="AK1050" i="43"/>
  <c r="U1051" i="43"/>
  <c r="AM1043" i="43" l="1"/>
  <c r="Y1044" i="43"/>
  <c r="Z1043" i="43"/>
  <c r="AB1043" i="43"/>
  <c r="AP1042" i="43"/>
  <c r="AN1042" i="43"/>
  <c r="AD1049" i="43"/>
  <c r="P1050" i="43"/>
  <c r="T1052" i="43"/>
  <c r="AH1052" i="43" s="1"/>
  <c r="S1052" i="43"/>
  <c r="U1052" i="43"/>
  <c r="AI1052" i="43" s="1"/>
  <c r="AH1051" i="43"/>
  <c r="AG1051" i="43"/>
  <c r="W1052" i="43"/>
  <c r="AK1052" i="43" s="1"/>
  <c r="AI1051" i="43"/>
  <c r="V1052" i="43"/>
  <c r="AJ1052" i="43" s="1"/>
  <c r="X1053" i="43"/>
  <c r="Q1052" i="43"/>
  <c r="AE1052" i="43" s="1"/>
  <c r="R1052" i="43"/>
  <c r="AF1052" i="43" s="1"/>
  <c r="AM1044" i="43" l="1"/>
  <c r="Y1045" i="43"/>
  <c r="Z1044" i="43"/>
  <c r="AB1044" i="43"/>
  <c r="AP1043" i="43"/>
  <c r="AN1043" i="43"/>
  <c r="AD1050" i="43"/>
  <c r="P1051" i="43"/>
  <c r="S1053" i="43"/>
  <c r="AG1052" i="43"/>
  <c r="Q1053" i="43"/>
  <c r="AE1053" i="43" s="1"/>
  <c r="V1053" i="43"/>
  <c r="AJ1053" i="43" s="1"/>
  <c r="X1054" i="43"/>
  <c r="R1053" i="43"/>
  <c r="AF1053" i="43" s="1"/>
  <c r="AL1053" i="43"/>
  <c r="W1053" i="43"/>
  <c r="AK1053" i="43" s="1"/>
  <c r="U1053" i="43"/>
  <c r="AI1053" i="43" s="1"/>
  <c r="T1053" i="43"/>
  <c r="AH1053" i="43" s="1"/>
  <c r="AM1045" i="43" l="1"/>
  <c r="Y1046" i="43"/>
  <c r="Z1045" i="43"/>
  <c r="AB1045" i="43"/>
  <c r="AP1044" i="43"/>
  <c r="AN1044" i="43"/>
  <c r="AD1051" i="43"/>
  <c r="P1052" i="43"/>
  <c r="T1054" i="43"/>
  <c r="X1055" i="43"/>
  <c r="AL1055" i="43" s="1"/>
  <c r="S1054" i="43"/>
  <c r="AG1053" i="43"/>
  <c r="Q1054" i="43"/>
  <c r="AE1054" i="43" s="1"/>
  <c r="W1054" i="43"/>
  <c r="AK1054" i="43" s="1"/>
  <c r="R1054" i="43"/>
  <c r="AF1054" i="43" s="1"/>
  <c r="U1054" i="43"/>
  <c r="AL1054" i="43"/>
  <c r="V1054" i="43"/>
  <c r="AJ1054" i="43" s="1"/>
  <c r="AM1046" i="43" l="1"/>
  <c r="Y1047" i="43"/>
  <c r="Z1046" i="43"/>
  <c r="AB1046" i="43"/>
  <c r="AP1045" i="43"/>
  <c r="AN1045" i="43"/>
  <c r="AD1052" i="43"/>
  <c r="P1053" i="43"/>
  <c r="R1055" i="43"/>
  <c r="AF1055" i="43" s="1"/>
  <c r="Q1055" i="43"/>
  <c r="S1055" i="43"/>
  <c r="AG1055" i="43" s="1"/>
  <c r="T1055" i="43"/>
  <c r="AG1054" i="43"/>
  <c r="AH1054" i="43"/>
  <c r="U1055" i="43"/>
  <c r="V1055" i="43"/>
  <c r="AJ1055" i="43" s="1"/>
  <c r="AI1054" i="43"/>
  <c r="W1055" i="43"/>
  <c r="X1056" i="43"/>
  <c r="AL1056" i="43" s="1"/>
  <c r="AM1047" i="43" l="1"/>
  <c r="Y1048" i="43"/>
  <c r="Z1047" i="43"/>
  <c r="AB1047" i="43"/>
  <c r="AP1046" i="43"/>
  <c r="AN1046" i="43"/>
  <c r="AD1053" i="43"/>
  <c r="P1054" i="43"/>
  <c r="T1056" i="43"/>
  <c r="AH1056" i="43" s="1"/>
  <c r="Q1056" i="43"/>
  <c r="AE1056" i="43" s="1"/>
  <c r="X1057" i="43"/>
  <c r="AL1057" i="43" s="1"/>
  <c r="W1056" i="43"/>
  <c r="R1056" i="43"/>
  <c r="AF1056" i="43" s="1"/>
  <c r="U1056" i="43"/>
  <c r="AI1056" i="43" s="1"/>
  <c r="S1056" i="43"/>
  <c r="AG1056" i="43" s="1"/>
  <c r="V1056" i="43"/>
  <c r="AJ1056" i="43" s="1"/>
  <c r="AK1055" i="43"/>
  <c r="AI1055" i="43"/>
  <c r="AH1055" i="43"/>
  <c r="AE1055" i="43"/>
  <c r="AM1048" i="43" l="1"/>
  <c r="Y1049" i="43"/>
  <c r="AM1049" i="43" s="1"/>
  <c r="Z1048" i="43"/>
  <c r="AB1048" i="43"/>
  <c r="AP1047" i="43"/>
  <c r="AN1047" i="43"/>
  <c r="AD1054" i="43"/>
  <c r="P1055" i="43"/>
  <c r="Q1057" i="43"/>
  <c r="AE1057" i="43" s="1"/>
  <c r="W1057" i="43"/>
  <c r="AK1057" i="43" s="1"/>
  <c r="S1057" i="43"/>
  <c r="AG1057" i="43" s="1"/>
  <c r="R1057" i="43"/>
  <c r="AF1057" i="43" s="1"/>
  <c r="V1057" i="43"/>
  <c r="AJ1057" i="43" s="1"/>
  <c r="U1057" i="43"/>
  <c r="AI1057" i="43" s="1"/>
  <c r="AK1056" i="43"/>
  <c r="X1058" i="43"/>
  <c r="AL1058" i="43" s="1"/>
  <c r="T1057" i="43"/>
  <c r="AP1049" i="43" l="1"/>
  <c r="AN1049" i="43"/>
  <c r="Y1050" i="43"/>
  <c r="Z1049" i="43"/>
  <c r="AB1049" i="43"/>
  <c r="AP1048" i="43"/>
  <c r="AN1048" i="43"/>
  <c r="AD1055" i="43"/>
  <c r="P1056" i="43"/>
  <c r="U1058" i="43"/>
  <c r="AI1058" i="43" s="1"/>
  <c r="R1058" i="43"/>
  <c r="AF1058" i="43" s="1"/>
  <c r="X1059" i="43"/>
  <c r="AL1059" i="43" s="1"/>
  <c r="T1058" i="43"/>
  <c r="AH1058" i="43" s="1"/>
  <c r="AH1057" i="43"/>
  <c r="V1058" i="43"/>
  <c r="S1058" i="43"/>
  <c r="W1058" i="43"/>
  <c r="AK1058" i="43" s="1"/>
  <c r="Q1058" i="43"/>
  <c r="AM1050" i="43" l="1"/>
  <c r="Y1051" i="43"/>
  <c r="AM1051" i="43" s="1"/>
  <c r="Z1050" i="43"/>
  <c r="AB1050" i="43"/>
  <c r="AD1056" i="43"/>
  <c r="P1057" i="43"/>
  <c r="Q1059" i="43"/>
  <c r="AE1059" i="43" s="1"/>
  <c r="S1059" i="43"/>
  <c r="AG1059" i="43" s="1"/>
  <c r="V1059" i="43"/>
  <c r="T1059" i="43"/>
  <c r="U1059" i="43"/>
  <c r="AI1059" i="43" s="1"/>
  <c r="W1059" i="43"/>
  <c r="AK1059" i="43" s="1"/>
  <c r="AJ1058" i="43"/>
  <c r="AE1058" i="43"/>
  <c r="AG1058" i="43"/>
  <c r="X1060" i="43"/>
  <c r="R1059" i="43"/>
  <c r="AF1059" i="43" s="1"/>
  <c r="AN1051" i="43" l="1"/>
  <c r="AP1051" i="43"/>
  <c r="Y1052" i="43"/>
  <c r="AB1051" i="43"/>
  <c r="Z1051" i="43"/>
  <c r="AP1050" i="43"/>
  <c r="AN1050" i="43"/>
  <c r="AD1057" i="43"/>
  <c r="P1058" i="43"/>
  <c r="X1061" i="43"/>
  <c r="AL1061" i="43" s="1"/>
  <c r="T1060" i="43"/>
  <c r="U1060" i="43"/>
  <c r="AI1060" i="43" s="1"/>
  <c r="AH1059" i="43"/>
  <c r="S1060" i="43"/>
  <c r="AG1060" i="43" s="1"/>
  <c r="R1060" i="43"/>
  <c r="V1060" i="43"/>
  <c r="AJ1060" i="43" s="1"/>
  <c r="AL1060" i="43"/>
  <c r="W1060" i="43"/>
  <c r="AJ1059" i="43"/>
  <c r="Q1060" i="43"/>
  <c r="AE1060" i="43" s="1"/>
  <c r="AM1052" i="43" l="1"/>
  <c r="Y1053" i="43"/>
  <c r="AM1053" i="43" s="1"/>
  <c r="Z1052" i="43"/>
  <c r="AB1052" i="43"/>
  <c r="AD1058" i="43"/>
  <c r="P1059" i="43"/>
  <c r="T1061" i="43"/>
  <c r="AH1061" i="43" s="1"/>
  <c r="R1061" i="43"/>
  <c r="AF1061" i="43" s="1"/>
  <c r="U1061" i="43"/>
  <c r="AI1061" i="43" s="1"/>
  <c r="AH1060" i="43"/>
  <c r="Q1061" i="43"/>
  <c r="W1061" i="43"/>
  <c r="AK1061" i="43" s="1"/>
  <c r="V1061" i="43"/>
  <c r="S1061" i="43"/>
  <c r="AG1061" i="43" s="1"/>
  <c r="AK1060" i="43"/>
  <c r="AF1060" i="43"/>
  <c r="X1062" i="43"/>
  <c r="AL1062" i="43" s="1"/>
  <c r="AP1053" i="43" l="1"/>
  <c r="AN1053" i="43"/>
  <c r="Y1054" i="43"/>
  <c r="Z1053" i="43"/>
  <c r="AB1053" i="43"/>
  <c r="AN1052" i="43"/>
  <c r="AP1052" i="43"/>
  <c r="AD1059" i="43"/>
  <c r="P1060" i="43"/>
  <c r="V1062" i="43"/>
  <c r="AJ1062" i="43" s="1"/>
  <c r="Q1062" i="43"/>
  <c r="AE1062" i="43" s="1"/>
  <c r="T1062" i="43"/>
  <c r="AH1062" i="43" s="1"/>
  <c r="S1062" i="43"/>
  <c r="AG1062" i="43" s="1"/>
  <c r="W1062" i="43"/>
  <c r="AK1062" i="43" s="1"/>
  <c r="X1063" i="43"/>
  <c r="AL1063" i="43" s="1"/>
  <c r="AJ1061" i="43"/>
  <c r="AE1061" i="43"/>
  <c r="U1062" i="43"/>
  <c r="AI1062" i="43" s="1"/>
  <c r="R1062" i="43"/>
  <c r="AF1062" i="43" s="1"/>
  <c r="AM1054" i="43" l="1"/>
  <c r="Y1055" i="43"/>
  <c r="AM1055" i="43" s="1"/>
  <c r="AB1054" i="43"/>
  <c r="Z1054" i="43"/>
  <c r="AD1060" i="43"/>
  <c r="P1061" i="43"/>
  <c r="R1063" i="43"/>
  <c r="AF1063" i="43" s="1"/>
  <c r="U1063" i="43"/>
  <c r="W1063" i="43"/>
  <c r="AK1063" i="43" s="1"/>
  <c r="T1063" i="43"/>
  <c r="AH1063" i="43" s="1"/>
  <c r="Q1063" i="43"/>
  <c r="AE1063" i="43" s="1"/>
  <c r="X1064" i="43"/>
  <c r="AL1064" i="43" s="1"/>
  <c r="S1063" i="43"/>
  <c r="AG1063" i="43" s="1"/>
  <c r="V1063" i="43"/>
  <c r="AJ1063" i="43" s="1"/>
  <c r="AP1055" i="43" l="1"/>
  <c r="AN1055" i="43"/>
  <c r="Y1056" i="43"/>
  <c r="AB1055" i="43"/>
  <c r="Z1055" i="43"/>
  <c r="AP1054" i="43"/>
  <c r="AN1054" i="43"/>
  <c r="P1062" i="43"/>
  <c r="AD1061" i="43"/>
  <c r="X1065" i="43"/>
  <c r="AL1065" i="43" s="1"/>
  <c r="T1064" i="43"/>
  <c r="R1064" i="43"/>
  <c r="AF1064" i="43" s="1"/>
  <c r="U1064" i="43"/>
  <c r="V1064" i="43"/>
  <c r="AJ1064" i="43" s="1"/>
  <c r="S1064" i="43"/>
  <c r="AG1064" i="43" s="1"/>
  <c r="Q1064" i="43"/>
  <c r="AE1064" i="43" s="1"/>
  <c r="W1064" i="43"/>
  <c r="AI1063" i="43"/>
  <c r="AM1056" i="43" l="1"/>
  <c r="Y1057" i="43"/>
  <c r="Z1056" i="43"/>
  <c r="AB1056" i="43"/>
  <c r="AD1062" i="43"/>
  <c r="P1063" i="43"/>
  <c r="T1065" i="43"/>
  <c r="S1065" i="43"/>
  <c r="AG1065" i="43" s="1"/>
  <c r="AH1064" i="43"/>
  <c r="U1065" i="43"/>
  <c r="AI1065" i="43" s="1"/>
  <c r="W1065" i="43"/>
  <c r="AK1065" i="43" s="1"/>
  <c r="AK1064" i="43"/>
  <c r="Q1065" i="43"/>
  <c r="AE1065" i="43" s="1"/>
  <c r="V1065" i="43"/>
  <c r="AJ1065" i="43" s="1"/>
  <c r="AI1064" i="43"/>
  <c r="R1065" i="43"/>
  <c r="AF1065" i="43" s="1"/>
  <c r="X1066" i="43"/>
  <c r="AM1057" i="43" l="1"/>
  <c r="Y1058" i="43"/>
  <c r="Z1057" i="43"/>
  <c r="AB1057" i="43"/>
  <c r="AN1056" i="43"/>
  <c r="AP1056" i="43"/>
  <c r="AD1063" i="43"/>
  <c r="P1064" i="43"/>
  <c r="X1067" i="43"/>
  <c r="AL1067" i="43" s="1"/>
  <c r="V1066" i="43"/>
  <c r="AJ1066" i="43" s="1"/>
  <c r="R1066" i="43"/>
  <c r="AF1066" i="43" s="1"/>
  <c r="W1066" i="43"/>
  <c r="AK1066" i="43" s="1"/>
  <c r="T1066" i="43"/>
  <c r="S1066" i="43"/>
  <c r="AG1066" i="43" s="1"/>
  <c r="AL1066" i="43"/>
  <c r="Q1066" i="43"/>
  <c r="U1066" i="43"/>
  <c r="AI1066" i="43" s="1"/>
  <c r="AH1065" i="43"/>
  <c r="AM1058" i="43" l="1"/>
  <c r="Y1059" i="43"/>
  <c r="AB1058" i="43"/>
  <c r="Z1058" i="43"/>
  <c r="AN1057" i="43"/>
  <c r="AP1057" i="43"/>
  <c r="AD1064" i="43"/>
  <c r="P1065" i="43"/>
  <c r="Q1067" i="43"/>
  <c r="AE1067" i="43" s="1"/>
  <c r="T1067" i="43"/>
  <c r="AH1067" i="43" s="1"/>
  <c r="AH1066" i="43"/>
  <c r="R1067" i="43"/>
  <c r="AF1067" i="43" s="1"/>
  <c r="X1068" i="43"/>
  <c r="AL1068" i="43" s="1"/>
  <c r="U1067" i="43"/>
  <c r="AI1067" i="43" s="1"/>
  <c r="S1067" i="43"/>
  <c r="AG1067" i="43" s="1"/>
  <c r="W1067" i="43"/>
  <c r="AK1067" i="43" s="1"/>
  <c r="V1067" i="43"/>
  <c r="AJ1067" i="43" s="1"/>
  <c r="AE1066" i="43"/>
  <c r="AM1059" i="43" l="1"/>
  <c r="Y1060" i="43"/>
  <c r="Z1059" i="43"/>
  <c r="AB1059" i="43"/>
  <c r="AN1058" i="43"/>
  <c r="AP1058" i="43"/>
  <c r="AD1065" i="43"/>
  <c r="P1066" i="43"/>
  <c r="R1068" i="43"/>
  <c r="AF1068" i="43" s="1"/>
  <c r="Q1068" i="43"/>
  <c r="AE1068" i="43" s="1"/>
  <c r="V1068" i="43"/>
  <c r="AJ1068" i="43" s="1"/>
  <c r="S1068" i="43"/>
  <c r="AG1068" i="43" s="1"/>
  <c r="X1069" i="43"/>
  <c r="AL1069" i="43" s="1"/>
  <c r="W1068" i="43"/>
  <c r="AK1068" i="43" s="1"/>
  <c r="U1068" i="43"/>
  <c r="T1068" i="43"/>
  <c r="AH1068" i="43" s="1"/>
  <c r="AM1060" i="43" l="1"/>
  <c r="Y1061" i="43"/>
  <c r="Z1060" i="43"/>
  <c r="AB1060" i="43"/>
  <c r="AN1059" i="43"/>
  <c r="AP1059" i="43"/>
  <c r="P1067" i="43"/>
  <c r="AD1066" i="43"/>
  <c r="W1069" i="43"/>
  <c r="AK1069" i="43" s="1"/>
  <c r="T1069" i="43"/>
  <c r="AH1069" i="43" s="1"/>
  <c r="S1069" i="43"/>
  <c r="AG1069" i="43" s="1"/>
  <c r="Q1069" i="43"/>
  <c r="AE1069" i="43" s="1"/>
  <c r="U1069" i="43"/>
  <c r="AI1068" i="43"/>
  <c r="X1070" i="43"/>
  <c r="V1069" i="43"/>
  <c r="AJ1069" i="43" s="1"/>
  <c r="R1069" i="43"/>
  <c r="AM1061" i="43" l="1"/>
  <c r="Y1062" i="43"/>
  <c r="Z1061" i="43"/>
  <c r="AB1061" i="43"/>
  <c r="AN1060" i="43"/>
  <c r="AP1060" i="43"/>
  <c r="AD1067" i="43"/>
  <c r="P1068" i="43"/>
  <c r="R1070" i="43"/>
  <c r="AF1070" i="43" s="1"/>
  <c r="U1070" i="43"/>
  <c r="AI1070" i="43" s="1"/>
  <c r="AI1069" i="43"/>
  <c r="S1070" i="43"/>
  <c r="V1070" i="43"/>
  <c r="AJ1070" i="43" s="1"/>
  <c r="X1071" i="43"/>
  <c r="AF1069" i="43"/>
  <c r="AL1070" i="43"/>
  <c r="Q1070" i="43"/>
  <c r="AE1070" i="43" s="1"/>
  <c r="T1070" i="43"/>
  <c r="W1070" i="43"/>
  <c r="AK1070" i="43" s="1"/>
  <c r="AM1062" i="43" l="1"/>
  <c r="Y1063" i="43"/>
  <c r="Z1062" i="43"/>
  <c r="AB1062" i="43"/>
  <c r="AP1061" i="43"/>
  <c r="AN1061" i="43"/>
  <c r="AD1068" i="43"/>
  <c r="P1069" i="43"/>
  <c r="X1072" i="43"/>
  <c r="AL1072" i="43" s="1"/>
  <c r="S1071" i="43"/>
  <c r="AG1071" i="43" s="1"/>
  <c r="V1071" i="43"/>
  <c r="AJ1071" i="43" s="1"/>
  <c r="U1071" i="43"/>
  <c r="AI1071" i="43" s="1"/>
  <c r="T1071" i="43"/>
  <c r="AH1071" i="43" s="1"/>
  <c r="Q1071" i="43"/>
  <c r="AE1071" i="43" s="1"/>
  <c r="W1071" i="43"/>
  <c r="AH1070" i="43"/>
  <c r="AL1071" i="43"/>
  <c r="AG1070" i="43"/>
  <c r="R1071" i="43"/>
  <c r="AF1071" i="43" s="1"/>
  <c r="AM1063" i="43" l="1"/>
  <c r="Y1064" i="43"/>
  <c r="Z1063" i="43"/>
  <c r="AB1063" i="43"/>
  <c r="AP1062" i="43"/>
  <c r="AN1062" i="43"/>
  <c r="AD1069" i="43"/>
  <c r="P1070" i="43"/>
  <c r="W1072" i="43"/>
  <c r="AK1072" i="43" s="1"/>
  <c r="AK1071" i="43"/>
  <c r="T1072" i="43"/>
  <c r="AH1072" i="43" s="1"/>
  <c r="V1072" i="43"/>
  <c r="AJ1072" i="43" s="1"/>
  <c r="X1073" i="43"/>
  <c r="R1072" i="43"/>
  <c r="AF1072" i="43" s="1"/>
  <c r="Q1072" i="43"/>
  <c r="U1072" i="43"/>
  <c r="AI1072" i="43" s="1"/>
  <c r="S1072" i="43"/>
  <c r="AM1064" i="43" l="1"/>
  <c r="Y1065" i="43"/>
  <c r="AB1064" i="43"/>
  <c r="Z1064" i="43"/>
  <c r="AN1063" i="43"/>
  <c r="AP1063" i="43"/>
  <c r="AD1070" i="43"/>
  <c r="P1071" i="43"/>
  <c r="S1073" i="43"/>
  <c r="X1074" i="43"/>
  <c r="AL1074" i="43" s="1"/>
  <c r="U1073" i="43"/>
  <c r="AI1073" i="43" s="1"/>
  <c r="R1073" i="43"/>
  <c r="AF1073" i="43" s="1"/>
  <c r="V1073" i="43"/>
  <c r="AJ1073" i="43" s="1"/>
  <c r="Q1073" i="43"/>
  <c r="AE1073" i="43" s="1"/>
  <c r="AG1072" i="43"/>
  <c r="AE1072" i="43"/>
  <c r="AL1073" i="43"/>
  <c r="T1073" i="43"/>
  <c r="AH1073" i="43" s="1"/>
  <c r="W1073" i="43"/>
  <c r="AK1073" i="43" s="1"/>
  <c r="AM1065" i="43" l="1"/>
  <c r="Y1066" i="43"/>
  <c r="Z1065" i="43"/>
  <c r="AB1065" i="43"/>
  <c r="AP1064" i="43"/>
  <c r="AN1064" i="43"/>
  <c r="AD1071" i="43"/>
  <c r="P1072" i="43"/>
  <c r="T1074" i="43"/>
  <c r="Q1074" i="43"/>
  <c r="AE1074" i="43" s="1"/>
  <c r="R1074" i="43"/>
  <c r="AF1074" i="43" s="1"/>
  <c r="X1075" i="43"/>
  <c r="AL1075" i="43" s="1"/>
  <c r="W1074" i="43"/>
  <c r="S1074" i="43"/>
  <c r="AG1074" i="43" s="1"/>
  <c r="V1074" i="43"/>
  <c r="AJ1074" i="43" s="1"/>
  <c r="U1074" i="43"/>
  <c r="AI1074" i="43" s="1"/>
  <c r="AG1073" i="43"/>
  <c r="AM1066" i="43" l="1"/>
  <c r="Y1067" i="43"/>
  <c r="AM1067" i="43" s="1"/>
  <c r="AB1066" i="43"/>
  <c r="Z1066" i="43"/>
  <c r="AN1065" i="43"/>
  <c r="AP1065" i="43"/>
  <c r="AD1072" i="43"/>
  <c r="P1073" i="43"/>
  <c r="S1075" i="43"/>
  <c r="W1075" i="43"/>
  <c r="T1075" i="43"/>
  <c r="AH1075" i="43" s="1"/>
  <c r="U1075" i="43"/>
  <c r="AI1075" i="43" s="1"/>
  <c r="X1076" i="43"/>
  <c r="AL1076" i="43" s="1"/>
  <c r="R1075" i="43"/>
  <c r="AF1075" i="43" s="1"/>
  <c r="V1075" i="43"/>
  <c r="AJ1075" i="43" s="1"/>
  <c r="AK1074" i="43"/>
  <c r="Q1075" i="43"/>
  <c r="AE1075" i="43" s="1"/>
  <c r="AH1074" i="43"/>
  <c r="AN1067" i="43" l="1"/>
  <c r="AP1067" i="43"/>
  <c r="Y1068" i="43"/>
  <c r="Z1067" i="43"/>
  <c r="AB1067" i="43"/>
  <c r="AP1066" i="43"/>
  <c r="AN1066" i="43"/>
  <c r="AD1073" i="43"/>
  <c r="P1074" i="43"/>
  <c r="W1076" i="43"/>
  <c r="AK1076" i="43" s="1"/>
  <c r="Q1076" i="43"/>
  <c r="AE1076" i="43" s="1"/>
  <c r="V1076" i="43"/>
  <c r="AJ1076" i="43" s="1"/>
  <c r="X1077" i="43"/>
  <c r="AL1077" i="43" s="1"/>
  <c r="T1076" i="43"/>
  <c r="AH1076" i="43" s="1"/>
  <c r="AK1075" i="43"/>
  <c r="S1076" i="43"/>
  <c r="AG1076" i="43" s="1"/>
  <c r="R1076" i="43"/>
  <c r="AF1076" i="43" s="1"/>
  <c r="U1076" i="43"/>
  <c r="AI1076" i="43" s="1"/>
  <c r="AG1075" i="43"/>
  <c r="AM1068" i="43" l="1"/>
  <c r="Y1069" i="43"/>
  <c r="Z1068" i="43"/>
  <c r="AB1068" i="43"/>
  <c r="AD1074" i="43"/>
  <c r="P1075" i="43"/>
  <c r="U1077" i="43"/>
  <c r="AI1077" i="43" s="1"/>
  <c r="S1077" i="43"/>
  <c r="AG1077" i="43" s="1"/>
  <c r="T1077" i="43"/>
  <c r="V1077" i="43"/>
  <c r="AJ1077" i="43" s="1"/>
  <c r="W1077" i="43"/>
  <c r="R1077" i="43"/>
  <c r="AF1077" i="43" s="1"/>
  <c r="X1078" i="43"/>
  <c r="AL1078" i="43" s="1"/>
  <c r="Q1077" i="43"/>
  <c r="AE1077" i="43" s="1"/>
  <c r="AM1069" i="43" l="1"/>
  <c r="Y1070" i="43"/>
  <c r="AB1069" i="43"/>
  <c r="Z1069" i="43"/>
  <c r="AP1068" i="43"/>
  <c r="AN1068" i="43"/>
  <c r="AD1075" i="43"/>
  <c r="P1076" i="43"/>
  <c r="R1078" i="43"/>
  <c r="V1078" i="43"/>
  <c r="S1078" i="43"/>
  <c r="Q1078" i="43"/>
  <c r="AE1078" i="43" s="1"/>
  <c r="W1078" i="43"/>
  <c r="T1078" i="43"/>
  <c r="AH1078" i="43" s="1"/>
  <c r="X1079" i="43"/>
  <c r="AK1077" i="43"/>
  <c r="AH1077" i="43"/>
  <c r="U1078" i="43"/>
  <c r="AI1078" i="43" s="1"/>
  <c r="AM1070" i="43" l="1"/>
  <c r="Y1071" i="43"/>
  <c r="AM1071" i="43" s="1"/>
  <c r="AB1070" i="43"/>
  <c r="Z1070" i="43"/>
  <c r="AN1069" i="43"/>
  <c r="AP1069" i="43"/>
  <c r="AD1076" i="43"/>
  <c r="P1077" i="43"/>
  <c r="X1080" i="43"/>
  <c r="AL1080" i="43" s="1"/>
  <c r="W1079" i="43"/>
  <c r="AK1079" i="43" s="1"/>
  <c r="S1079" i="43"/>
  <c r="AG1079" i="43" s="1"/>
  <c r="R1079" i="43"/>
  <c r="AF1079" i="43" s="1"/>
  <c r="V1079" i="43"/>
  <c r="AJ1079" i="43" s="1"/>
  <c r="U1079" i="43"/>
  <c r="AI1079" i="43" s="1"/>
  <c r="T1079" i="43"/>
  <c r="AH1079" i="43" s="1"/>
  <c r="Q1079" i="43"/>
  <c r="AE1079" i="43" s="1"/>
  <c r="AJ1078" i="43"/>
  <c r="AL1079" i="43"/>
  <c r="AK1078" i="43"/>
  <c r="AG1078" i="43"/>
  <c r="AF1078" i="43"/>
  <c r="AP1071" i="43" l="1"/>
  <c r="AN1071" i="43"/>
  <c r="Y1072" i="43"/>
  <c r="AB1071" i="43"/>
  <c r="Z1071" i="43"/>
  <c r="AP1070" i="43"/>
  <c r="AN1070" i="43"/>
  <c r="AD1077" i="43"/>
  <c r="P1078" i="43"/>
  <c r="U1080" i="43"/>
  <c r="AI1080" i="43" s="1"/>
  <c r="T1080" i="43"/>
  <c r="AH1080" i="43" s="1"/>
  <c r="Q1080" i="43"/>
  <c r="AE1080" i="43" s="1"/>
  <c r="V1080" i="43"/>
  <c r="AJ1080" i="43" s="1"/>
  <c r="R1080" i="43"/>
  <c r="AF1080" i="43" s="1"/>
  <c r="W1080" i="43"/>
  <c r="AK1080" i="43" s="1"/>
  <c r="S1080" i="43"/>
  <c r="AG1080" i="43" s="1"/>
  <c r="X1081" i="43"/>
  <c r="AL1081" i="43" s="1"/>
  <c r="AM1072" i="43" l="1"/>
  <c r="Y1073" i="43"/>
  <c r="Z1072" i="43"/>
  <c r="AB1072" i="43"/>
  <c r="AD1078" i="43"/>
  <c r="P1079" i="43"/>
  <c r="X1082" i="43"/>
  <c r="AL1082" i="43" s="1"/>
  <c r="W1081" i="43"/>
  <c r="S1081" i="43"/>
  <c r="V1081" i="43"/>
  <c r="AJ1081" i="43" s="1"/>
  <c r="Q1081" i="43"/>
  <c r="AE1081" i="43" s="1"/>
  <c r="R1081" i="43"/>
  <c r="AF1081" i="43" s="1"/>
  <c r="T1081" i="43"/>
  <c r="AH1081" i="43" s="1"/>
  <c r="U1081" i="43"/>
  <c r="AI1081" i="43" s="1"/>
  <c r="AM1073" i="43" l="1"/>
  <c r="Y1074" i="43"/>
  <c r="AB1073" i="43"/>
  <c r="Z1073" i="43"/>
  <c r="AN1072" i="43"/>
  <c r="AP1072" i="43"/>
  <c r="AD1079" i="43"/>
  <c r="P1080" i="43"/>
  <c r="W1082" i="43"/>
  <c r="V1082" i="43"/>
  <c r="AJ1082" i="43" s="1"/>
  <c r="AK1081" i="43"/>
  <c r="U1082" i="43"/>
  <c r="S1082" i="43"/>
  <c r="AG1082" i="43" s="1"/>
  <c r="T1082" i="43"/>
  <c r="R1082" i="43"/>
  <c r="Q1082" i="43"/>
  <c r="AE1082" i="43" s="1"/>
  <c r="AG1081" i="43"/>
  <c r="X1083" i="43"/>
  <c r="AL1083" i="43" s="1"/>
  <c r="AM1074" i="43" l="1"/>
  <c r="Y1075" i="43"/>
  <c r="Z1074" i="43"/>
  <c r="AB1074" i="43"/>
  <c r="AN1073" i="43"/>
  <c r="AP1073" i="43"/>
  <c r="AD1080" i="43"/>
  <c r="P1081" i="43"/>
  <c r="R1083" i="43"/>
  <c r="AF1083" i="43" s="1"/>
  <c r="W1083" i="43"/>
  <c r="T1083" i="43"/>
  <c r="AH1083" i="43" s="1"/>
  <c r="U1083" i="43"/>
  <c r="AI1083" i="43" s="1"/>
  <c r="V1083" i="43"/>
  <c r="AJ1083" i="43" s="1"/>
  <c r="AK1082" i="43"/>
  <c r="Q1083" i="43"/>
  <c r="AI1082" i="43"/>
  <c r="AH1082" i="43"/>
  <c r="X1084" i="43"/>
  <c r="AF1082" i="43"/>
  <c r="S1083" i="43"/>
  <c r="AM1075" i="43" l="1"/>
  <c r="Y1076" i="43"/>
  <c r="Z1075" i="43"/>
  <c r="AB1075" i="43"/>
  <c r="AP1074" i="43"/>
  <c r="AN1074" i="43"/>
  <c r="AD1081" i="43"/>
  <c r="P1082" i="43"/>
  <c r="X1085" i="43"/>
  <c r="AL1085" i="43" s="1"/>
  <c r="Q1084" i="43"/>
  <c r="AE1084" i="43" s="1"/>
  <c r="W1084" i="43"/>
  <c r="U1084" i="43"/>
  <c r="AI1084" i="43" s="1"/>
  <c r="AK1083" i="43"/>
  <c r="S1084" i="43"/>
  <c r="AG1084" i="43" s="1"/>
  <c r="AG1083" i="43"/>
  <c r="AL1084" i="43"/>
  <c r="AE1083" i="43"/>
  <c r="V1084" i="43"/>
  <c r="T1084" i="43"/>
  <c r="AH1084" i="43" s="1"/>
  <c r="R1084" i="43"/>
  <c r="AF1084" i="43" s="1"/>
  <c r="AM1076" i="43" l="1"/>
  <c r="Y1077" i="43"/>
  <c r="Z1076" i="43"/>
  <c r="AB1076" i="43"/>
  <c r="AP1075" i="43"/>
  <c r="AN1075" i="43"/>
  <c r="AD1082" i="43"/>
  <c r="P1083" i="43"/>
  <c r="R1085" i="43"/>
  <c r="AF1085" i="43" s="1"/>
  <c r="S1085" i="43"/>
  <c r="AG1085" i="43" s="1"/>
  <c r="W1085" i="43"/>
  <c r="T1085" i="43"/>
  <c r="AH1085" i="43" s="1"/>
  <c r="U1085" i="43"/>
  <c r="AK1084" i="43"/>
  <c r="X1086" i="43"/>
  <c r="AL1086" i="43" s="1"/>
  <c r="V1085" i="43"/>
  <c r="AJ1084" i="43"/>
  <c r="Q1085" i="43"/>
  <c r="AE1085" i="43" s="1"/>
  <c r="AM1077" i="43" l="1"/>
  <c r="Y1078" i="43"/>
  <c r="Z1077" i="43"/>
  <c r="AB1077" i="43"/>
  <c r="AN1076" i="43"/>
  <c r="AP1076" i="43"/>
  <c r="AD1083" i="43"/>
  <c r="P1084" i="43"/>
  <c r="V1086" i="43"/>
  <c r="U1086" i="43"/>
  <c r="AI1086" i="43" s="1"/>
  <c r="W1086" i="43"/>
  <c r="AI1085" i="43"/>
  <c r="AK1085" i="43"/>
  <c r="R1086" i="43"/>
  <c r="AF1086" i="43" s="1"/>
  <c r="X1087" i="43"/>
  <c r="AL1087" i="43" s="1"/>
  <c r="Q1086" i="43"/>
  <c r="AE1086" i="43" s="1"/>
  <c r="AJ1085" i="43"/>
  <c r="T1086" i="43"/>
  <c r="AH1086" i="43" s="1"/>
  <c r="S1086" i="43"/>
  <c r="AG1086" i="43" s="1"/>
  <c r="AM1078" i="43" l="1"/>
  <c r="Y1079" i="43"/>
  <c r="Z1078" i="43"/>
  <c r="AB1078" i="43"/>
  <c r="AN1077" i="43"/>
  <c r="AP1077" i="43"/>
  <c r="AD1084" i="43"/>
  <c r="P1085" i="43"/>
  <c r="W1087" i="43"/>
  <c r="AK1087" i="43" s="1"/>
  <c r="R1087" i="43"/>
  <c r="AF1087" i="43" s="1"/>
  <c r="AK1086" i="43"/>
  <c r="U1087" i="43"/>
  <c r="AI1087" i="43" s="1"/>
  <c r="V1087" i="43"/>
  <c r="AJ1087" i="43" s="1"/>
  <c r="S1087" i="43"/>
  <c r="AG1087" i="43" s="1"/>
  <c r="T1087" i="43"/>
  <c r="AH1087" i="43" s="1"/>
  <c r="Q1087" i="43"/>
  <c r="X1088" i="43"/>
  <c r="AL1088" i="43" s="1"/>
  <c r="AJ1086" i="43"/>
  <c r="AM1079" i="43" l="1"/>
  <c r="Y1080" i="43"/>
  <c r="Z1079" i="43"/>
  <c r="AB1079" i="43"/>
  <c r="AN1078" i="43"/>
  <c r="AP1078" i="43"/>
  <c r="AD1085" i="43"/>
  <c r="P1086" i="43"/>
  <c r="Q1088" i="43"/>
  <c r="AE1088" i="43" s="1"/>
  <c r="X1089" i="43"/>
  <c r="AL1089" i="43" s="1"/>
  <c r="T1088" i="43"/>
  <c r="AH1088" i="43" s="1"/>
  <c r="V1088" i="43"/>
  <c r="AE1087" i="43"/>
  <c r="S1088" i="43"/>
  <c r="U1088" i="43"/>
  <c r="AI1088" i="43" s="1"/>
  <c r="R1088" i="43"/>
  <c r="W1088" i="43"/>
  <c r="AM1080" i="43" l="1"/>
  <c r="Y1081" i="43"/>
  <c r="Z1080" i="43"/>
  <c r="AB1080" i="43"/>
  <c r="AN1079" i="43"/>
  <c r="AP1079" i="43"/>
  <c r="P1087" i="43"/>
  <c r="AD1086" i="43"/>
  <c r="R1089" i="43"/>
  <c r="AF1089" i="43" s="1"/>
  <c r="S1089" i="43"/>
  <c r="AG1089" i="43" s="1"/>
  <c r="W1089" i="43"/>
  <c r="AK1089" i="43" s="1"/>
  <c r="T1089" i="43"/>
  <c r="Q1089" i="43"/>
  <c r="AE1089" i="43" s="1"/>
  <c r="U1089" i="43"/>
  <c r="AI1089" i="43" s="1"/>
  <c r="V1089" i="43"/>
  <c r="AJ1089" i="43" s="1"/>
  <c r="AK1088" i="43"/>
  <c r="AF1088" i="43"/>
  <c r="AG1088" i="43"/>
  <c r="AJ1088" i="43"/>
  <c r="X1090" i="43"/>
  <c r="AL1090" i="43" s="1"/>
  <c r="AM1081" i="43" l="1"/>
  <c r="Y1082" i="43"/>
  <c r="Z1081" i="43"/>
  <c r="AB1081" i="43"/>
  <c r="AN1080" i="43"/>
  <c r="AP1080" i="43"/>
  <c r="AD1087" i="43"/>
  <c r="P1088" i="43"/>
  <c r="T1090" i="43"/>
  <c r="U1090" i="43"/>
  <c r="AH1089" i="43"/>
  <c r="S1090" i="43"/>
  <c r="X1091" i="43"/>
  <c r="AL1091" i="43" s="1"/>
  <c r="V1090" i="43"/>
  <c r="Q1090" i="43"/>
  <c r="AE1090" i="43" s="1"/>
  <c r="W1090" i="43"/>
  <c r="AK1090" i="43" s="1"/>
  <c r="R1090" i="43"/>
  <c r="AF1090" i="43" s="1"/>
  <c r="AM1082" i="43" l="1"/>
  <c r="Y1083" i="43"/>
  <c r="Z1082" i="43"/>
  <c r="AB1082" i="43"/>
  <c r="AP1081" i="43"/>
  <c r="AN1081" i="43"/>
  <c r="AD1088" i="43"/>
  <c r="P1089" i="43"/>
  <c r="V1091" i="43"/>
  <c r="AJ1091" i="43" s="1"/>
  <c r="S1091" i="43"/>
  <c r="AG1091" i="43" s="1"/>
  <c r="AJ1090" i="43"/>
  <c r="AG1090" i="43"/>
  <c r="T1091" i="43"/>
  <c r="AH1091" i="43" s="1"/>
  <c r="W1091" i="43"/>
  <c r="AK1091" i="43" s="1"/>
  <c r="U1091" i="43"/>
  <c r="AI1091" i="43" s="1"/>
  <c r="R1091" i="43"/>
  <c r="AF1091" i="43" s="1"/>
  <c r="Q1091" i="43"/>
  <c r="AE1091" i="43" s="1"/>
  <c r="X1092" i="43"/>
  <c r="AL1092" i="43" s="1"/>
  <c r="AI1090" i="43"/>
  <c r="AH1090" i="43"/>
  <c r="AM1083" i="43" l="1"/>
  <c r="Y1084" i="43"/>
  <c r="AB1083" i="43"/>
  <c r="Z1083" i="43"/>
  <c r="AP1082" i="43"/>
  <c r="AN1082" i="43"/>
  <c r="AD1089" i="43"/>
  <c r="P1090" i="43"/>
  <c r="R1092" i="43"/>
  <c r="AF1092" i="43" s="1"/>
  <c r="W1092" i="43"/>
  <c r="AK1092" i="43" s="1"/>
  <c r="X1093" i="43"/>
  <c r="AL1093" i="43" s="1"/>
  <c r="Q1092" i="43"/>
  <c r="AE1092" i="43" s="1"/>
  <c r="U1092" i="43"/>
  <c r="AI1092" i="43" s="1"/>
  <c r="T1092" i="43"/>
  <c r="AH1092" i="43" s="1"/>
  <c r="S1092" i="43"/>
  <c r="AG1092" i="43" s="1"/>
  <c r="V1092" i="43"/>
  <c r="AJ1092" i="43" s="1"/>
  <c r="AM1084" i="43" l="1"/>
  <c r="Y1085" i="43"/>
  <c r="Z1084" i="43"/>
  <c r="AB1084" i="43"/>
  <c r="AN1083" i="43"/>
  <c r="AP1083" i="43"/>
  <c r="AD1090" i="43"/>
  <c r="P1091" i="43"/>
  <c r="T1093" i="43"/>
  <c r="AH1093" i="43" s="1"/>
  <c r="Q1093" i="43"/>
  <c r="AE1093" i="43" s="1"/>
  <c r="W1093" i="43"/>
  <c r="AK1093" i="43" s="1"/>
  <c r="V1093" i="43"/>
  <c r="AJ1093" i="43" s="1"/>
  <c r="S1093" i="43"/>
  <c r="U1093" i="43"/>
  <c r="AI1093" i="43" s="1"/>
  <c r="X1094" i="43"/>
  <c r="AL1094" i="43" s="1"/>
  <c r="R1093" i="43"/>
  <c r="AF1093" i="43" s="1"/>
  <c r="AM1085" i="43" l="1"/>
  <c r="Y1086" i="43"/>
  <c r="AB1085" i="43"/>
  <c r="Z1085" i="43"/>
  <c r="AP1084" i="43"/>
  <c r="AN1084" i="43"/>
  <c r="AD1091" i="43"/>
  <c r="P1092" i="43"/>
  <c r="Q1094" i="43"/>
  <c r="AE1094" i="43" s="1"/>
  <c r="S1094" i="43"/>
  <c r="AG1093" i="43"/>
  <c r="R1094" i="43"/>
  <c r="AF1094" i="43" s="1"/>
  <c r="X1095" i="43"/>
  <c r="U1094" i="43"/>
  <c r="AI1094" i="43" s="1"/>
  <c r="V1094" i="43"/>
  <c r="W1094" i="43"/>
  <c r="AK1094" i="43" s="1"/>
  <c r="T1094" i="43"/>
  <c r="AM1086" i="43" l="1"/>
  <c r="Y1087" i="43"/>
  <c r="Z1086" i="43"/>
  <c r="AB1086" i="43"/>
  <c r="AN1085" i="43"/>
  <c r="AP1085" i="43"/>
  <c r="AD1092" i="43"/>
  <c r="P1093" i="43"/>
  <c r="T1095" i="43"/>
  <c r="S1095" i="43"/>
  <c r="AG1095" i="43" s="1"/>
  <c r="W1095" i="43"/>
  <c r="AG1094" i="43"/>
  <c r="X1096" i="43"/>
  <c r="U1095" i="43"/>
  <c r="AI1095" i="43" s="1"/>
  <c r="V1095" i="43"/>
  <c r="R1095" i="43"/>
  <c r="AF1095" i="43" s="1"/>
  <c r="AH1094" i="43"/>
  <c r="AJ1094" i="43"/>
  <c r="AL1095" i="43"/>
  <c r="Q1095" i="43"/>
  <c r="AE1095" i="43" s="1"/>
  <c r="AM1087" i="43" l="1"/>
  <c r="Y1088" i="43"/>
  <c r="Z1087" i="43"/>
  <c r="AB1087" i="43"/>
  <c r="AP1086" i="43"/>
  <c r="AN1086" i="43"/>
  <c r="AD1093" i="43"/>
  <c r="P1094" i="43"/>
  <c r="X1097" i="43"/>
  <c r="AL1097" i="43" s="1"/>
  <c r="W1096" i="43"/>
  <c r="Q1096" i="43"/>
  <c r="AE1096" i="43" s="1"/>
  <c r="R1096" i="43"/>
  <c r="AF1096" i="43" s="1"/>
  <c r="T1096" i="43"/>
  <c r="V1096" i="43"/>
  <c r="AJ1096" i="43" s="1"/>
  <c r="S1096" i="43"/>
  <c r="AG1096" i="43" s="1"/>
  <c r="AK1095" i="43"/>
  <c r="U1096" i="43"/>
  <c r="AJ1095" i="43"/>
  <c r="AL1096" i="43"/>
  <c r="AH1095" i="43"/>
  <c r="AM1088" i="43" l="1"/>
  <c r="Y1089" i="43"/>
  <c r="Z1088" i="43"/>
  <c r="AB1088" i="43"/>
  <c r="AP1087" i="43"/>
  <c r="AN1087" i="43"/>
  <c r="AD1094" i="43"/>
  <c r="P1095" i="43"/>
  <c r="U1097" i="43"/>
  <c r="AI1097" i="43" s="1"/>
  <c r="W1097" i="43"/>
  <c r="R1097" i="43"/>
  <c r="AF1097" i="43" s="1"/>
  <c r="T1097" i="43"/>
  <c r="AH1097" i="43" s="1"/>
  <c r="V1097" i="43"/>
  <c r="AJ1097" i="43" s="1"/>
  <c r="AK1096" i="43"/>
  <c r="AI1096" i="43"/>
  <c r="S1097" i="43"/>
  <c r="AG1097" i="43" s="1"/>
  <c r="AH1096" i="43"/>
  <c r="Q1097" i="43"/>
  <c r="AE1097" i="43" s="1"/>
  <c r="X1098" i="43"/>
  <c r="AM1089" i="43" l="1"/>
  <c r="Y1090" i="43"/>
  <c r="Z1089" i="43"/>
  <c r="AB1089" i="43"/>
  <c r="AP1088" i="43"/>
  <c r="AN1088" i="43"/>
  <c r="AD1095" i="43"/>
  <c r="P1096" i="43"/>
  <c r="X1099" i="43"/>
  <c r="Q1098" i="43"/>
  <c r="AE1098" i="43" s="1"/>
  <c r="W1098" i="43"/>
  <c r="AK1098" i="43" s="1"/>
  <c r="S1098" i="43"/>
  <c r="AG1098" i="43" s="1"/>
  <c r="AK1097" i="43"/>
  <c r="AL1098" i="43"/>
  <c r="V1098" i="43"/>
  <c r="T1098" i="43"/>
  <c r="AH1098" i="43" s="1"/>
  <c r="R1098" i="43"/>
  <c r="U1098" i="43"/>
  <c r="AI1098" i="43" s="1"/>
  <c r="X1100" i="43" l="1"/>
  <c r="AM1090" i="43"/>
  <c r="Y1091" i="43"/>
  <c r="Z1090" i="43"/>
  <c r="AB1090" i="43"/>
  <c r="AN1089" i="43"/>
  <c r="AP1089" i="43"/>
  <c r="AD1096" i="43"/>
  <c r="P1097" i="43"/>
  <c r="AL1099" i="43"/>
  <c r="R1099" i="43"/>
  <c r="S1099" i="43"/>
  <c r="Q1099" i="43"/>
  <c r="T1099" i="43"/>
  <c r="V1099" i="43"/>
  <c r="U1099" i="43"/>
  <c r="AF1098" i="43"/>
  <c r="AJ1098" i="43"/>
  <c r="W1099" i="43"/>
  <c r="W1100" i="43" l="1"/>
  <c r="V1100" i="43"/>
  <c r="R1100" i="43"/>
  <c r="AF1100" i="43" s="1"/>
  <c r="T1100" i="43"/>
  <c r="AH1100" i="43" s="1"/>
  <c r="Q1100" i="43"/>
  <c r="AE1100" i="43" s="1"/>
  <c r="X1101" i="43"/>
  <c r="AL1101" i="43" s="1"/>
  <c r="U1100" i="43"/>
  <c r="AI1100" i="43" s="1"/>
  <c r="S1100" i="43"/>
  <c r="AG1100" i="43" s="1"/>
  <c r="AL1100" i="43"/>
  <c r="AM1091" i="43"/>
  <c r="Y1092" i="43"/>
  <c r="Z1091" i="43"/>
  <c r="AB1091" i="43"/>
  <c r="AP1090" i="43"/>
  <c r="AN1090" i="43"/>
  <c r="AD1097" i="43"/>
  <c r="P1098" i="43"/>
  <c r="AK1099" i="43"/>
  <c r="AG1099" i="43"/>
  <c r="AJ1099" i="43"/>
  <c r="AE1099" i="43"/>
  <c r="AF1099" i="43"/>
  <c r="AI1099" i="43"/>
  <c r="AH1099" i="43"/>
  <c r="V1101" i="43" l="1"/>
  <c r="AJ1101" i="43" s="1"/>
  <c r="S1101" i="43"/>
  <c r="AG1101" i="43" s="1"/>
  <c r="X1102" i="43"/>
  <c r="T1101" i="43"/>
  <c r="AH1101" i="43" s="1"/>
  <c r="AJ1100" i="43"/>
  <c r="Q1101" i="43"/>
  <c r="W1101" i="43"/>
  <c r="U1101" i="43"/>
  <c r="R1101" i="43"/>
  <c r="AF1101" i="43" s="1"/>
  <c r="AK1100" i="43"/>
  <c r="AM1092" i="43"/>
  <c r="Y1093" i="43"/>
  <c r="AB1092" i="43"/>
  <c r="Z1092" i="43"/>
  <c r="AP1091" i="43"/>
  <c r="AN1091" i="43"/>
  <c r="AD1098" i="43"/>
  <c r="P1099" i="43"/>
  <c r="X1103" i="43" l="1"/>
  <c r="AL1103" i="43" s="1"/>
  <c r="AL1102" i="43"/>
  <c r="W1102" i="43"/>
  <c r="U1102" i="43"/>
  <c r="Q1102" i="43"/>
  <c r="AE1102" i="43" s="1"/>
  <c r="T1102" i="43"/>
  <c r="S1102" i="43"/>
  <c r="AG1102" i="43" s="1"/>
  <c r="P1100" i="43"/>
  <c r="AD1100" i="43" s="1"/>
  <c r="AI1101" i="43"/>
  <c r="AE1101" i="43"/>
  <c r="R1102" i="43"/>
  <c r="AK1101" i="43"/>
  <c r="V1102" i="43"/>
  <c r="AM1093" i="43"/>
  <c r="Y1094" i="43"/>
  <c r="AB1093" i="43"/>
  <c r="Z1093" i="43"/>
  <c r="AN1092" i="43"/>
  <c r="AP1092" i="43"/>
  <c r="AD1099" i="43"/>
  <c r="V1103" i="43" l="1"/>
  <c r="AI1102" i="43"/>
  <c r="U1103" i="43"/>
  <c r="AJ1102" i="43"/>
  <c r="AH1102" i="43"/>
  <c r="T1103" i="43"/>
  <c r="AK1102" i="43"/>
  <c r="W1103" i="43"/>
  <c r="AK1103" i="43" s="1"/>
  <c r="Q1103" i="43"/>
  <c r="AF1102" i="43"/>
  <c r="R1103" i="43"/>
  <c r="AF1103" i="43" s="1"/>
  <c r="S1103" i="43"/>
  <c r="X1104" i="43"/>
  <c r="AL1104" i="43" s="1"/>
  <c r="P1101" i="43"/>
  <c r="AM1094" i="43"/>
  <c r="Y1095" i="43"/>
  <c r="AB1094" i="43"/>
  <c r="Z1094" i="43"/>
  <c r="AN1093" i="43"/>
  <c r="AP1093" i="43"/>
  <c r="T1104" i="43" l="1"/>
  <c r="U1104" i="43"/>
  <c r="AI1104" i="43" s="1"/>
  <c r="S1104" i="43"/>
  <c r="W1104" i="43"/>
  <c r="AG1103" i="43"/>
  <c r="Q1104" i="43"/>
  <c r="AE1104" i="43" s="1"/>
  <c r="V1104" i="43"/>
  <c r="AJ1104" i="43" s="1"/>
  <c r="X1105" i="43"/>
  <c r="R1104" i="43"/>
  <c r="AF1104" i="43" s="1"/>
  <c r="AE1103" i="43"/>
  <c r="AH1103" i="43"/>
  <c r="AI1103" i="43"/>
  <c r="AJ1103" i="43"/>
  <c r="P1102" i="43"/>
  <c r="AD1101" i="43"/>
  <c r="AM1095" i="43"/>
  <c r="Y1096" i="43"/>
  <c r="Z1095" i="43"/>
  <c r="AB1095" i="43"/>
  <c r="AN1094" i="43"/>
  <c r="AP1094" i="43"/>
  <c r="W1105" i="43" l="1"/>
  <c r="X1106" i="43"/>
  <c r="AK1104" i="43"/>
  <c r="U1105" i="43"/>
  <c r="AD1102" i="43"/>
  <c r="P1103" i="43"/>
  <c r="AD1103" i="43" s="1"/>
  <c r="AL1105" i="43"/>
  <c r="Q1105" i="43"/>
  <c r="AE1105" i="43" s="1"/>
  <c r="S1105" i="43"/>
  <c r="T1105" i="43"/>
  <c r="AH1105" i="43" s="1"/>
  <c r="R1105" i="43"/>
  <c r="AF1105" i="43" s="1"/>
  <c r="V1105" i="43"/>
  <c r="AJ1105" i="43" s="1"/>
  <c r="AG1104" i="43"/>
  <c r="AH1104" i="43"/>
  <c r="AM1096" i="43"/>
  <c r="Y1097" i="43"/>
  <c r="AB1096" i="43"/>
  <c r="Z1096" i="43"/>
  <c r="AN1095" i="43"/>
  <c r="AP1095" i="43"/>
  <c r="X1107" i="43" l="1"/>
  <c r="S1106" i="43"/>
  <c r="AG1106" i="43" s="1"/>
  <c r="U1106" i="43"/>
  <c r="AI1106" i="43" s="1"/>
  <c r="AL1106" i="43"/>
  <c r="R1106" i="43"/>
  <c r="AF1106" i="43" s="1"/>
  <c r="AG1105" i="43"/>
  <c r="AI1105" i="43"/>
  <c r="W1106" i="43"/>
  <c r="V1106" i="43"/>
  <c r="AJ1106" i="43" s="1"/>
  <c r="T1106" i="43"/>
  <c r="AH1106" i="43" s="1"/>
  <c r="Q1106" i="43"/>
  <c r="AE1106" i="43" s="1"/>
  <c r="P1104" i="43"/>
  <c r="AD1104" i="43" s="1"/>
  <c r="AK1105" i="43"/>
  <c r="AM1097" i="43"/>
  <c r="Y1098" i="43"/>
  <c r="AM1098" i="43" s="1"/>
  <c r="Z1097" i="43"/>
  <c r="AB1097" i="43"/>
  <c r="AN1096" i="43"/>
  <c r="AP1096" i="43"/>
  <c r="P1105" i="43" l="1"/>
  <c r="W1107" i="43"/>
  <c r="S1107" i="43"/>
  <c r="AG1107" i="43" s="1"/>
  <c r="T1107" i="43"/>
  <c r="AK1106" i="43"/>
  <c r="X1108" i="43"/>
  <c r="Q1107" i="43"/>
  <c r="AE1107" i="43" s="1"/>
  <c r="V1107" i="43"/>
  <c r="R1107" i="43"/>
  <c r="AF1107" i="43" s="1"/>
  <c r="U1107" i="43"/>
  <c r="AI1107" i="43" s="1"/>
  <c r="AL1107" i="43"/>
  <c r="AP1098" i="43"/>
  <c r="AN1098" i="43"/>
  <c r="Y1099" i="43"/>
  <c r="AB1098" i="43"/>
  <c r="Z1098" i="43"/>
  <c r="AP1097" i="43"/>
  <c r="AN1097" i="43"/>
  <c r="T1108" i="43" l="1"/>
  <c r="AH1108" i="43" s="1"/>
  <c r="W1108" i="43"/>
  <c r="P1106" i="43"/>
  <c r="AD1106" i="43" s="1"/>
  <c r="V1108" i="43"/>
  <c r="AJ1108" i="43" s="1"/>
  <c r="X1109" i="43"/>
  <c r="AH1107" i="43"/>
  <c r="AK1107" i="43"/>
  <c r="U1108" i="43"/>
  <c r="AI1108" i="43" s="1"/>
  <c r="AJ1107" i="43"/>
  <c r="AL1108" i="43"/>
  <c r="R1108" i="43"/>
  <c r="Q1108" i="43"/>
  <c r="AE1108" i="43" s="1"/>
  <c r="S1108" i="43"/>
  <c r="AD1105" i="43"/>
  <c r="AM1099" i="43"/>
  <c r="AP1099" i="43" s="1"/>
  <c r="Y1100" i="43"/>
  <c r="AN1099" i="43"/>
  <c r="Z1099" i="43"/>
  <c r="AB1099" i="43"/>
  <c r="S1109" i="43" l="1"/>
  <c r="R1109" i="43"/>
  <c r="X1110" i="43"/>
  <c r="W1109" i="43"/>
  <c r="AG1108" i="43"/>
  <c r="AF1108" i="43"/>
  <c r="U1109" i="43"/>
  <c r="AL1109" i="43"/>
  <c r="AK1108" i="43"/>
  <c r="Q1109" i="43"/>
  <c r="V1109" i="43"/>
  <c r="P1107" i="43"/>
  <c r="T1109" i="43"/>
  <c r="Y1101" i="43"/>
  <c r="AB1100" i="43"/>
  <c r="Z1100" i="43"/>
  <c r="AM1100" i="43"/>
  <c r="P1108" i="43" l="1"/>
  <c r="V1110" i="43"/>
  <c r="AJ1110" i="43" s="1"/>
  <c r="U1110" i="43"/>
  <c r="AI1110" i="43" s="1"/>
  <c r="W1110" i="43"/>
  <c r="R1110" i="43"/>
  <c r="T1110" i="43"/>
  <c r="AH1110" i="43"/>
  <c r="AD1107" i="43"/>
  <c r="Q1110" i="43"/>
  <c r="AI1109" i="43"/>
  <c r="AK1109" i="43"/>
  <c r="AF1109" i="43"/>
  <c r="AH1109" i="43"/>
  <c r="AE1109" i="43"/>
  <c r="X1111" i="43"/>
  <c r="S1110" i="43"/>
  <c r="AJ1109" i="43"/>
  <c r="AL1110" i="43"/>
  <c r="AG1109" i="43"/>
  <c r="Y1102" i="43"/>
  <c r="Z1101" i="43"/>
  <c r="AB1101" i="43"/>
  <c r="AN1100" i="43"/>
  <c r="AP1100" i="43"/>
  <c r="AM1101" i="43"/>
  <c r="X1112" i="43" l="1"/>
  <c r="Q1111" i="43"/>
  <c r="R1111" i="43"/>
  <c r="AF1111" i="43" s="1"/>
  <c r="AL1111" i="43"/>
  <c r="AF1110" i="43"/>
  <c r="U1111" i="43"/>
  <c r="AI1111" i="43" s="1"/>
  <c r="Y1103" i="43"/>
  <c r="S1111" i="43"/>
  <c r="AG1111" i="43" s="1"/>
  <c r="W1111" i="43"/>
  <c r="P1109" i="43"/>
  <c r="AD1109" i="43" s="1"/>
  <c r="AG1110" i="43"/>
  <c r="AE1110" i="43"/>
  <c r="T1111" i="43"/>
  <c r="AK1110" i="43"/>
  <c r="V1111" i="43"/>
  <c r="AJ1111" i="43" s="1"/>
  <c r="AD1108" i="43"/>
  <c r="Z1102" i="43"/>
  <c r="AB1102" i="43"/>
  <c r="AM1102" i="43"/>
  <c r="AP1101" i="43"/>
  <c r="AN1101" i="43"/>
  <c r="Q1112" i="43" l="1"/>
  <c r="AE1112" i="43" s="1"/>
  <c r="T1112" i="43"/>
  <c r="AH1112" i="43" s="1"/>
  <c r="W1112" i="43"/>
  <c r="AK1112" i="43" s="1"/>
  <c r="Y1104" i="43"/>
  <c r="AM1104" i="43" s="1"/>
  <c r="AB1103" i="43"/>
  <c r="Z1103" i="43"/>
  <c r="AE1111" i="43"/>
  <c r="V1112" i="43"/>
  <c r="AJ1112" i="43" s="1"/>
  <c r="AH1111" i="43"/>
  <c r="AK1111" i="43"/>
  <c r="AM1103" i="43"/>
  <c r="X1113" i="43"/>
  <c r="P1110" i="43"/>
  <c r="AD1110" i="43" s="1"/>
  <c r="S1112" i="43"/>
  <c r="AG1112" i="43" s="1"/>
  <c r="U1112" i="43"/>
  <c r="R1112" i="43"/>
  <c r="AF1112" i="43" s="1"/>
  <c r="AL1112" i="43"/>
  <c r="AP1102" i="43"/>
  <c r="AN1102" i="43"/>
  <c r="AP1104" i="43" l="1"/>
  <c r="AN1104" i="43"/>
  <c r="U1113" i="43"/>
  <c r="AI1113" i="43" s="1"/>
  <c r="X1114" i="43"/>
  <c r="AL1114" i="43" s="1"/>
  <c r="AI1112" i="43"/>
  <c r="AL1113" i="43"/>
  <c r="V1113" i="43"/>
  <c r="W1113" i="43"/>
  <c r="AK1113" i="43" s="1"/>
  <c r="R1113" i="43"/>
  <c r="AF1113" i="43" s="1"/>
  <c r="S1113" i="43"/>
  <c r="AG1113" i="43" s="1"/>
  <c r="P1111" i="43"/>
  <c r="AP1103" i="43"/>
  <c r="AN1103" i="43"/>
  <c r="Y1105" i="43"/>
  <c r="AM1105" i="43" s="1"/>
  <c r="AB1104" i="43"/>
  <c r="Z1104" i="43"/>
  <c r="T1113" i="43"/>
  <c r="AH1113" i="43" s="1"/>
  <c r="Q1113" i="43"/>
  <c r="AE1113" i="43" s="1"/>
  <c r="Y1106" i="43" l="1"/>
  <c r="AM1106" i="43" s="1"/>
  <c r="Z1105" i="43"/>
  <c r="AB1105" i="43"/>
  <c r="P1112" i="43"/>
  <c r="AD1112" i="43" s="1"/>
  <c r="S1114" i="43"/>
  <c r="W1114" i="43"/>
  <c r="AK1114" i="43" s="1"/>
  <c r="AP1105" i="43"/>
  <c r="AN1105" i="43"/>
  <c r="Q1114" i="43"/>
  <c r="AE1114" i="43" s="1"/>
  <c r="AD1111" i="43"/>
  <c r="V1114" i="43"/>
  <c r="X1115" i="43"/>
  <c r="AL1115" i="43" s="1"/>
  <c r="T1114" i="43"/>
  <c r="R1114" i="43"/>
  <c r="AF1114" i="43" s="1"/>
  <c r="AJ1113" i="43"/>
  <c r="U1114" i="43"/>
  <c r="AI1114" i="43" s="1"/>
  <c r="AP1106" i="43" l="1"/>
  <c r="AN1106" i="43"/>
  <c r="X1116" i="43"/>
  <c r="AL1116" i="43" s="1"/>
  <c r="Q1115" i="43"/>
  <c r="AE1115" i="43" s="1"/>
  <c r="T1115" i="43"/>
  <c r="AH1115" i="43" s="1"/>
  <c r="V1115" i="43"/>
  <c r="AJ1115" i="43" s="1"/>
  <c r="W1115" i="43"/>
  <c r="AK1115" i="43" s="1"/>
  <c r="R1115" i="43"/>
  <c r="AF1115" i="43" s="1"/>
  <c r="AH1114" i="43"/>
  <c r="AJ1114" i="43"/>
  <c r="S1115" i="43"/>
  <c r="AG1115" i="43" s="1"/>
  <c r="P1113" i="43"/>
  <c r="AD1113" i="43" s="1"/>
  <c r="U1115" i="43"/>
  <c r="AG1114" i="43"/>
  <c r="Y1107" i="43"/>
  <c r="AM1107" i="43" s="1"/>
  <c r="AB1106" i="43"/>
  <c r="Z1106" i="43"/>
  <c r="AP1107" i="43" l="1"/>
  <c r="AN1107" i="43"/>
  <c r="P1114" i="43"/>
  <c r="AD1114" i="43" s="1"/>
  <c r="W1116" i="43"/>
  <c r="AK1116" i="43" s="1"/>
  <c r="U1116" i="43"/>
  <c r="AI1116" i="43" s="1"/>
  <c r="T1116" i="43"/>
  <c r="AH1116" i="43" s="1"/>
  <c r="X1117" i="43"/>
  <c r="AL1117" i="43" s="1"/>
  <c r="AI1115" i="43"/>
  <c r="V1116" i="43"/>
  <c r="AJ1116" i="43" s="1"/>
  <c r="Y1108" i="43"/>
  <c r="Z1107" i="43"/>
  <c r="AB1107" i="43"/>
  <c r="S1116" i="43"/>
  <c r="AG1116" i="43" s="1"/>
  <c r="R1116" i="43"/>
  <c r="AF1116" i="43" s="1"/>
  <c r="Q1116" i="43"/>
  <c r="Q1117" i="43" l="1"/>
  <c r="Y1109" i="43"/>
  <c r="AB1108" i="43"/>
  <c r="Z1108" i="43"/>
  <c r="R1117" i="43"/>
  <c r="V1117" i="43"/>
  <c r="X1118" i="43"/>
  <c r="AE1116" i="43"/>
  <c r="S1117" i="43"/>
  <c r="AG1117" i="43" s="1"/>
  <c r="AM1108" i="43"/>
  <c r="T1117" i="43"/>
  <c r="U1117" i="43"/>
  <c r="P1115" i="43"/>
  <c r="AD1115" i="43" s="1"/>
  <c r="W1117" i="43"/>
  <c r="W1118" i="43" l="1"/>
  <c r="AK1118" i="43" s="1"/>
  <c r="T1118" i="43"/>
  <c r="AH1118" i="43" s="1"/>
  <c r="V1118" i="43"/>
  <c r="AJ1118" i="43" s="1"/>
  <c r="Q1118" i="43"/>
  <c r="AE1118" i="43" s="1"/>
  <c r="AK1117" i="43"/>
  <c r="AH1117" i="43"/>
  <c r="AJ1117" i="43"/>
  <c r="AE1117" i="43"/>
  <c r="U1118" i="43"/>
  <c r="AI1118" i="43" s="1"/>
  <c r="AP1108" i="43"/>
  <c r="AN1108" i="43"/>
  <c r="X1119" i="43"/>
  <c r="AL1119" i="43" s="1"/>
  <c r="R1118" i="43"/>
  <c r="AF1118" i="43" s="1"/>
  <c r="Y1110" i="43"/>
  <c r="AM1110" i="43" s="1"/>
  <c r="AB1109" i="43"/>
  <c r="Z1109" i="43"/>
  <c r="P1116" i="43"/>
  <c r="AD1116" i="43" s="1"/>
  <c r="AI1117" i="43"/>
  <c r="S1118" i="43"/>
  <c r="AG1118" i="43" s="1"/>
  <c r="AL1118" i="43"/>
  <c r="AF1117" i="43"/>
  <c r="AM1109" i="43"/>
  <c r="AN1109" i="43" l="1"/>
  <c r="AP1109" i="43"/>
  <c r="P1117" i="43"/>
  <c r="AD1117" i="43" s="1"/>
  <c r="Y1111" i="43"/>
  <c r="Z1110" i="43"/>
  <c r="AB1110" i="43"/>
  <c r="X1120" i="43"/>
  <c r="U1119" i="43"/>
  <c r="AI1119" i="43" s="1"/>
  <c r="W1119" i="43"/>
  <c r="AP1110" i="43"/>
  <c r="AN1110" i="43"/>
  <c r="V1119" i="43"/>
  <c r="R1119" i="43"/>
  <c r="Q1119" i="43"/>
  <c r="S1119" i="43"/>
  <c r="T1119" i="43"/>
  <c r="S1120" i="43" l="1"/>
  <c r="R1120" i="43"/>
  <c r="W1120" i="43"/>
  <c r="X1121" i="43"/>
  <c r="Y1112" i="43"/>
  <c r="AM1112" i="43" s="1"/>
  <c r="Z1111" i="43"/>
  <c r="AB1111" i="43"/>
  <c r="AG1119" i="43"/>
  <c r="AF1119" i="43"/>
  <c r="AK1119" i="43"/>
  <c r="AL1120" i="43"/>
  <c r="AM1111" i="43"/>
  <c r="P1118" i="43"/>
  <c r="T1120" i="43"/>
  <c r="AH1120" i="43" s="1"/>
  <c r="Q1120" i="43"/>
  <c r="AE1120" i="43" s="1"/>
  <c r="V1120" i="43"/>
  <c r="AJ1120" i="43" s="1"/>
  <c r="AH1119" i="43"/>
  <c r="AE1119" i="43"/>
  <c r="AJ1119" i="43"/>
  <c r="U1120" i="43"/>
  <c r="AI1120" i="43" s="1"/>
  <c r="AP1112" i="43" l="1"/>
  <c r="AN1112" i="43"/>
  <c r="V1121" i="43"/>
  <c r="W1121" i="43"/>
  <c r="AK1121" i="43" s="1"/>
  <c r="S1121" i="43"/>
  <c r="Q1121" i="43"/>
  <c r="AE1121" i="43" s="1"/>
  <c r="AN1111" i="43"/>
  <c r="AP1111" i="43"/>
  <c r="Y1113" i="43"/>
  <c r="AB1112" i="43"/>
  <c r="Z1112" i="43"/>
  <c r="AK1120" i="43"/>
  <c r="AG1120" i="43"/>
  <c r="P1119" i="43"/>
  <c r="AD1119" i="43" s="1"/>
  <c r="X1122" i="43"/>
  <c r="AL1122" i="43" s="1"/>
  <c r="R1121" i="43"/>
  <c r="AF1121" i="43" s="1"/>
  <c r="U1121" i="43"/>
  <c r="T1121" i="43"/>
  <c r="AH1121" i="43" s="1"/>
  <c r="AD1118" i="43"/>
  <c r="AL1121" i="43"/>
  <c r="AF1120" i="43"/>
  <c r="Y1114" i="43" l="1"/>
  <c r="AB1113" i="43"/>
  <c r="Z1113" i="43"/>
  <c r="U1122" i="43"/>
  <c r="P1120" i="43"/>
  <c r="AD1120" i="43" s="1"/>
  <c r="S1122" i="43"/>
  <c r="V1122" i="43"/>
  <c r="AI1121" i="43"/>
  <c r="X1123" i="43"/>
  <c r="AL1123" i="43" s="1"/>
  <c r="AG1121" i="43"/>
  <c r="AJ1121" i="43"/>
  <c r="T1122" i="43"/>
  <c r="AH1122" i="43" s="1"/>
  <c r="R1122" i="43"/>
  <c r="AF1122" i="43" s="1"/>
  <c r="AM1113" i="43"/>
  <c r="Q1122" i="43"/>
  <c r="AE1122" i="43" s="1"/>
  <c r="W1122" i="43"/>
  <c r="AK1122" i="43" s="1"/>
  <c r="W1123" i="43" l="1"/>
  <c r="AK1123" i="43" s="1"/>
  <c r="AN1113" i="43"/>
  <c r="AP1113" i="43"/>
  <c r="V1123" i="43"/>
  <c r="AJ1123" i="43" s="1"/>
  <c r="U1123" i="43"/>
  <c r="AI1123" i="43" s="1"/>
  <c r="Y1115" i="43"/>
  <c r="AM1115" i="43" s="1"/>
  <c r="AB1114" i="43"/>
  <c r="Z1114" i="43"/>
  <c r="R1123" i="43"/>
  <c r="AF1123" i="43" s="1"/>
  <c r="AJ1122" i="43"/>
  <c r="P1121" i="43"/>
  <c r="AD1121" i="43" s="1"/>
  <c r="AI1122" i="43"/>
  <c r="AM1114" i="43"/>
  <c r="S1123" i="43"/>
  <c r="Q1123" i="43"/>
  <c r="T1123" i="43"/>
  <c r="X1124" i="43"/>
  <c r="AL1124" i="43" s="1"/>
  <c r="AG1122" i="43"/>
  <c r="AP1115" i="43" l="1"/>
  <c r="AN1115" i="43"/>
  <c r="T1124" i="43"/>
  <c r="AH1124" i="43" s="1"/>
  <c r="Q1124" i="43"/>
  <c r="AE1124" i="43" s="1"/>
  <c r="S1124" i="43"/>
  <c r="AG1124" i="43" s="1"/>
  <c r="U1124" i="43"/>
  <c r="X1125" i="43"/>
  <c r="AL1125" i="43" s="1"/>
  <c r="AE1123" i="43"/>
  <c r="AG1123" i="43"/>
  <c r="V1124" i="43"/>
  <c r="AJ1124" i="43" s="1"/>
  <c r="AH1123" i="43"/>
  <c r="AP1114" i="43"/>
  <c r="AN1114" i="43"/>
  <c r="P1122" i="43"/>
  <c r="R1124" i="43"/>
  <c r="Y1116" i="43"/>
  <c r="AM1116" i="43" s="1"/>
  <c r="Z1115" i="43"/>
  <c r="AB1115" i="43"/>
  <c r="W1124" i="43"/>
  <c r="AK1124" i="43" s="1"/>
  <c r="U1125" i="43" l="1"/>
  <c r="R1125" i="43"/>
  <c r="AI1124" i="43"/>
  <c r="Q1125" i="43"/>
  <c r="AP1116" i="43"/>
  <c r="AN1116" i="43"/>
  <c r="P1123" i="43"/>
  <c r="AD1123" i="43" s="1"/>
  <c r="AF1124" i="43"/>
  <c r="AD1122" i="43"/>
  <c r="V1125" i="43"/>
  <c r="AJ1125" i="43" s="1"/>
  <c r="X1126" i="43"/>
  <c r="S1125" i="43"/>
  <c r="AG1125" i="43" s="1"/>
  <c r="T1125" i="43"/>
  <c r="W1125" i="43"/>
  <c r="AK1125" i="43" s="1"/>
  <c r="Y1117" i="43"/>
  <c r="AB1116" i="43"/>
  <c r="Z1116" i="43"/>
  <c r="R1126" i="43" l="1"/>
  <c r="Y1118" i="43"/>
  <c r="AB1117" i="43"/>
  <c r="Z1117" i="43"/>
  <c r="T1126" i="43"/>
  <c r="X1127" i="43"/>
  <c r="AL1127" i="43" s="1"/>
  <c r="P1124" i="43"/>
  <c r="AD1124" i="43" s="1"/>
  <c r="Q1126" i="43"/>
  <c r="AF1125" i="43"/>
  <c r="AM1117" i="43"/>
  <c r="AH1125" i="43"/>
  <c r="AL1126" i="43"/>
  <c r="AE1125" i="43"/>
  <c r="U1126" i="43"/>
  <c r="W1126" i="43"/>
  <c r="AK1126" i="43" s="1"/>
  <c r="S1126" i="43"/>
  <c r="AG1126" i="43" s="1"/>
  <c r="V1126" i="43"/>
  <c r="AI1125" i="43"/>
  <c r="V1127" i="43" l="1"/>
  <c r="Q1127" i="43"/>
  <c r="AE1127" i="43" s="1"/>
  <c r="U1127" i="43"/>
  <c r="AE1126" i="43"/>
  <c r="P1125" i="43"/>
  <c r="AD1125" i="43" s="1"/>
  <c r="X1128" i="43"/>
  <c r="AL1128" i="43" s="1"/>
  <c r="S1127" i="43"/>
  <c r="AG1127" i="43" s="1"/>
  <c r="AI1126" i="43"/>
  <c r="AN1117" i="43"/>
  <c r="AP1117" i="43"/>
  <c r="T1127" i="43"/>
  <c r="AH1127" i="43" s="1"/>
  <c r="Y1119" i="43"/>
  <c r="AB1118" i="43"/>
  <c r="Z1118" i="43"/>
  <c r="R1127" i="43"/>
  <c r="AJ1126" i="43"/>
  <c r="W1127" i="43"/>
  <c r="AK1127" i="43" s="1"/>
  <c r="AH1126" i="43"/>
  <c r="AM1118" i="43"/>
  <c r="AF1126" i="43"/>
  <c r="R1128" i="43" l="1"/>
  <c r="AF1128" i="43" s="1"/>
  <c r="Y1120" i="43"/>
  <c r="AM1120" i="43" s="1"/>
  <c r="Z1119" i="43"/>
  <c r="AB1119" i="43"/>
  <c r="U1128" i="43"/>
  <c r="AI1128" i="43" s="1"/>
  <c r="V1128" i="43"/>
  <c r="AJ1128" i="43" s="1"/>
  <c r="W1128" i="43"/>
  <c r="AK1128" i="43" s="1"/>
  <c r="AF1127" i="43"/>
  <c r="AM1119" i="43"/>
  <c r="P1126" i="43"/>
  <c r="AD1126" i="43" s="1"/>
  <c r="AI1127" i="43"/>
  <c r="AJ1127" i="43"/>
  <c r="X1129" i="43"/>
  <c r="AL1129" i="43" s="1"/>
  <c r="AN1118" i="43"/>
  <c r="AP1118" i="43"/>
  <c r="T1128" i="43"/>
  <c r="AH1128" i="43" s="1"/>
  <c r="S1128" i="43"/>
  <c r="AG1128" i="43" s="1"/>
  <c r="Q1128" i="43"/>
  <c r="AE1128" i="43" s="1"/>
  <c r="Q1129" i="43" l="1"/>
  <c r="AE1129" i="43" s="1"/>
  <c r="X1130" i="43"/>
  <c r="AN1119" i="43"/>
  <c r="AP1119" i="43"/>
  <c r="V1129" i="43"/>
  <c r="AJ1129" i="43" s="1"/>
  <c r="Y1121" i="43"/>
  <c r="AM1121" i="43" s="1"/>
  <c r="AB1120" i="43"/>
  <c r="Z1120" i="43"/>
  <c r="T1129" i="43"/>
  <c r="AH1129" i="43" s="1"/>
  <c r="AN1120" i="43"/>
  <c r="AP1120" i="43"/>
  <c r="S1129" i="43"/>
  <c r="AG1129" i="43" s="1"/>
  <c r="P1127" i="43"/>
  <c r="AD1127" i="43" s="1"/>
  <c r="R1129" i="43"/>
  <c r="AF1129" i="43" s="1"/>
  <c r="W1129" i="43"/>
  <c r="AK1129" i="43" s="1"/>
  <c r="U1129" i="43"/>
  <c r="AI1129" i="43" s="1"/>
  <c r="W1130" i="43" l="1"/>
  <c r="AK1130" i="43" s="1"/>
  <c r="S1130" i="43"/>
  <c r="AG1130" i="43" s="1"/>
  <c r="V1130" i="43"/>
  <c r="AJ1130" i="43" s="1"/>
  <c r="X1131" i="43"/>
  <c r="AL1131" i="43" s="1"/>
  <c r="AL1130" i="43"/>
  <c r="U1130" i="43"/>
  <c r="AI1130" i="43" s="1"/>
  <c r="R1130" i="43"/>
  <c r="P1128" i="43"/>
  <c r="AD1128" i="43" s="1"/>
  <c r="T1130" i="43"/>
  <c r="AH1130" i="43" s="1"/>
  <c r="Y1122" i="43"/>
  <c r="AB1121" i="43"/>
  <c r="Z1121" i="43"/>
  <c r="Q1130" i="43"/>
  <c r="AE1130" i="43" s="1"/>
  <c r="AN1121" i="43"/>
  <c r="AP1121" i="43"/>
  <c r="X1132" i="43" l="1"/>
  <c r="AL1132" i="43" s="1"/>
  <c r="Y1123" i="43"/>
  <c r="AM1123" i="43" s="1"/>
  <c r="AB1122" i="43"/>
  <c r="Z1122" i="43"/>
  <c r="R1131" i="43"/>
  <c r="AF1131" i="43" s="1"/>
  <c r="S1131" i="43"/>
  <c r="AG1131" i="43" s="1"/>
  <c r="Q1131" i="43"/>
  <c r="AE1131" i="43" s="1"/>
  <c r="AM1122" i="43"/>
  <c r="P1129" i="43"/>
  <c r="AD1129" i="43" s="1"/>
  <c r="AF1130" i="43"/>
  <c r="T1131" i="43"/>
  <c r="AH1131" i="43" s="1"/>
  <c r="U1131" i="43"/>
  <c r="AI1131" i="43" s="1"/>
  <c r="V1131" i="43"/>
  <c r="AJ1131" i="43" s="1"/>
  <c r="W1131" i="43"/>
  <c r="AK1131" i="43" s="1"/>
  <c r="W1132" i="43" l="1"/>
  <c r="U1132" i="43"/>
  <c r="T1132" i="43"/>
  <c r="P1130" i="43"/>
  <c r="R1132" i="43"/>
  <c r="Y1124" i="43"/>
  <c r="AB1123" i="43"/>
  <c r="Z1123" i="43"/>
  <c r="Q1132" i="43"/>
  <c r="AN1123" i="43"/>
  <c r="AP1123" i="43"/>
  <c r="V1132" i="43"/>
  <c r="S1132" i="43"/>
  <c r="X1133" i="43"/>
  <c r="AL1133" i="43" s="1"/>
  <c r="AN1122" i="43"/>
  <c r="AP1122" i="43"/>
  <c r="V1133" i="43" l="1"/>
  <c r="Q1133" i="43"/>
  <c r="AE1133" i="43" s="1"/>
  <c r="R1133" i="43"/>
  <c r="P1131" i="43"/>
  <c r="AD1131" i="43" s="1"/>
  <c r="U1133" i="43"/>
  <c r="AI1133" i="43" s="1"/>
  <c r="X1134" i="43"/>
  <c r="AL1134" i="43" s="1"/>
  <c r="AJ1132" i="43"/>
  <c r="AE1132" i="43"/>
  <c r="AF1132" i="43"/>
  <c r="AI1132" i="43"/>
  <c r="S1133" i="43"/>
  <c r="AG1133" i="43" s="1"/>
  <c r="Y1125" i="43"/>
  <c r="AM1125" i="43" s="1"/>
  <c r="AB1124" i="43"/>
  <c r="Z1124" i="43"/>
  <c r="T1133" i="43"/>
  <c r="AH1133" i="43" s="1"/>
  <c r="W1133" i="43"/>
  <c r="AK1133" i="43" s="1"/>
  <c r="AG1132" i="43"/>
  <c r="AM1124" i="43"/>
  <c r="AD1130" i="43"/>
  <c r="AH1132" i="43"/>
  <c r="AK1132" i="43"/>
  <c r="W1134" i="43" l="1"/>
  <c r="S1134" i="43"/>
  <c r="AG1134" i="43" s="1"/>
  <c r="U1134" i="43"/>
  <c r="AI1134" i="43" s="1"/>
  <c r="Q1134" i="43"/>
  <c r="AP1124" i="43"/>
  <c r="AN1124" i="43"/>
  <c r="T1134" i="43"/>
  <c r="Y1126" i="43"/>
  <c r="Z1125" i="43"/>
  <c r="AB1125" i="43"/>
  <c r="R1134" i="43"/>
  <c r="V1134" i="43"/>
  <c r="AJ1134" i="43" s="1"/>
  <c r="AP1125" i="43"/>
  <c r="AN1125" i="43"/>
  <c r="X1135" i="43"/>
  <c r="AL1135" i="43" s="1"/>
  <c r="P1132" i="43"/>
  <c r="AD1132" i="43" s="1"/>
  <c r="AF1133" i="43"/>
  <c r="AJ1133" i="43"/>
  <c r="R1135" i="43" l="1"/>
  <c r="AF1135" i="43" s="1"/>
  <c r="Y1127" i="43"/>
  <c r="AM1127" i="43" s="1"/>
  <c r="Z1126" i="43"/>
  <c r="AB1126" i="43"/>
  <c r="T1135" i="43"/>
  <c r="AH1135" i="43" s="1"/>
  <c r="Q1135" i="43"/>
  <c r="AE1135" i="43" s="1"/>
  <c r="V1135" i="43"/>
  <c r="AJ1135" i="43" s="1"/>
  <c r="AH1134" i="43"/>
  <c r="AE1134" i="43"/>
  <c r="S1135" i="43"/>
  <c r="AG1135" i="43" s="1"/>
  <c r="P1133" i="43"/>
  <c r="AD1133" i="43" s="1"/>
  <c r="AF1134" i="43"/>
  <c r="AM1126" i="43"/>
  <c r="W1135" i="43"/>
  <c r="AK1135" i="43" s="1"/>
  <c r="U1135" i="43"/>
  <c r="AI1135" i="43" s="1"/>
  <c r="AK1134" i="43"/>
  <c r="AN1127" i="43" l="1"/>
  <c r="AP1127" i="43"/>
  <c r="AN1126" i="43"/>
  <c r="AP1126" i="43"/>
  <c r="P1134" i="43"/>
  <c r="AD1134" i="43" s="1"/>
  <c r="Y1128" i="43"/>
  <c r="AB1127" i="43"/>
  <c r="Z1127" i="43"/>
  <c r="Y1129" i="43" l="1"/>
  <c r="AB1128" i="43"/>
  <c r="Z1128" i="43"/>
  <c r="AM1128" i="43"/>
  <c r="P1135" i="43"/>
  <c r="AD1135" i="43" l="1"/>
  <c r="Y1130" i="43"/>
  <c r="AM1130" i="43" s="1"/>
  <c r="AB1129" i="43"/>
  <c r="Z1129" i="43"/>
  <c r="AP1128" i="43"/>
  <c r="AN1128" i="43"/>
  <c r="AM1129" i="43"/>
  <c r="AP1130" i="43" l="1"/>
  <c r="AN1130" i="43"/>
  <c r="AN1129" i="43"/>
  <c r="AP1129" i="43"/>
  <c r="Y1131" i="43"/>
  <c r="AM1131" i="43" s="1"/>
  <c r="Z1130" i="43"/>
  <c r="AB1130" i="43"/>
  <c r="AP1131" i="43" l="1"/>
  <c r="AN1131" i="43"/>
  <c r="Y1132" i="43"/>
  <c r="AM1132" i="43" s="1"/>
  <c r="AB1131" i="43"/>
  <c r="Z1131" i="43"/>
  <c r="Y1133" i="43" l="1"/>
  <c r="AM1133" i="43" s="1"/>
  <c r="AB1132" i="43"/>
  <c r="Z1132" i="43"/>
  <c r="AN1132" i="43"/>
  <c r="AP1132" i="43"/>
  <c r="AN1133" i="43" l="1"/>
  <c r="AP1133" i="43"/>
  <c r="Y1134" i="43"/>
  <c r="AB1133" i="43"/>
  <c r="Z1133" i="43"/>
  <c r="Y1135" i="43" l="1"/>
  <c r="AB1134" i="43"/>
  <c r="Z1134" i="43"/>
  <c r="AM1134" i="43"/>
  <c r="Z1135" i="43" l="1"/>
  <c r="Z4" i="43" s="1"/>
  <c r="AB1135" i="43"/>
  <c r="AB4" i="43" s="1"/>
  <c r="AN1134" i="43"/>
  <c r="AP1134" i="43"/>
  <c r="AM1135" i="43"/>
  <c r="AN1135" i="43" l="1"/>
  <c r="AP1135" i="43"/>
  <c r="C44" i="50" l="1"/>
  <c r="C45" i="50"/>
  <c r="E45" i="50" s="1"/>
  <c r="C46" i="50"/>
  <c r="C47" i="50"/>
  <c r="E47" i="50" s="1"/>
  <c r="C48" i="50"/>
  <c r="E48" i="50" s="1"/>
  <c r="C49" i="50"/>
  <c r="C50" i="50"/>
  <c r="C51" i="50"/>
  <c r="E51" i="50" s="1"/>
  <c r="C52" i="50"/>
  <c r="E52" i="50" s="1"/>
  <c r="C53" i="50"/>
  <c r="C54" i="50"/>
  <c r="C55" i="50"/>
  <c r="C56" i="50"/>
  <c r="E56" i="50" s="1"/>
  <c r="C57" i="50"/>
  <c r="C58" i="50"/>
  <c r="C59" i="50"/>
  <c r="C60" i="50"/>
  <c r="E60" i="50" s="1"/>
  <c r="C61" i="50"/>
  <c r="C62" i="50"/>
  <c r="C63" i="50"/>
  <c r="C64" i="50"/>
  <c r="E64" i="50" s="1"/>
  <c r="C65" i="50"/>
  <c r="C66" i="50"/>
  <c r="C67" i="50"/>
  <c r="C68" i="50"/>
  <c r="E68" i="50" s="1"/>
  <c r="C69" i="50"/>
  <c r="C70" i="50"/>
  <c r="C71" i="50"/>
  <c r="C72" i="50"/>
  <c r="E72" i="50" s="1"/>
  <c r="C73" i="50"/>
  <c r="C74" i="50"/>
  <c r="C75" i="50"/>
  <c r="C76" i="50"/>
  <c r="E76" i="50" s="1"/>
  <c r="C77" i="50"/>
  <c r="C78" i="50"/>
  <c r="C79" i="50"/>
  <c r="C80" i="50"/>
  <c r="C81" i="50"/>
  <c r="C82" i="50"/>
  <c r="C83" i="50"/>
  <c r="C84" i="50"/>
  <c r="C85" i="50"/>
  <c r="C86" i="50"/>
  <c r="C87" i="50"/>
  <c r="C88" i="50"/>
  <c r="C89" i="50"/>
  <c r="C90" i="50"/>
  <c r="C91" i="50"/>
  <c r="C92" i="50"/>
  <c r="C93" i="50"/>
  <c r="C94" i="50"/>
  <c r="C95" i="50"/>
  <c r="C96" i="50"/>
  <c r="C44" i="47"/>
  <c r="C45" i="47"/>
  <c r="C46" i="47"/>
  <c r="C47" i="47"/>
  <c r="C48" i="47"/>
  <c r="C49" i="47"/>
  <c r="C50" i="47"/>
  <c r="C51" i="47"/>
  <c r="C52" i="47"/>
  <c r="C53" i="47"/>
  <c r="C54" i="47"/>
  <c r="C55" i="47"/>
  <c r="C56" i="47"/>
  <c r="C57" i="47"/>
  <c r="C58" i="47"/>
  <c r="C59" i="47"/>
  <c r="C60" i="47"/>
  <c r="C61" i="47"/>
  <c r="C62" i="47"/>
  <c r="C63" i="47"/>
  <c r="C64" i="47"/>
  <c r="C65" i="47"/>
  <c r="C66" i="47"/>
  <c r="C67" i="47"/>
  <c r="C68" i="47"/>
  <c r="C69" i="47"/>
  <c r="C70" i="47"/>
  <c r="C71" i="47"/>
  <c r="C72" i="47"/>
  <c r="C73" i="47"/>
  <c r="C74" i="47"/>
  <c r="C75" i="47"/>
  <c r="C76" i="47"/>
  <c r="C77" i="47"/>
  <c r="C78" i="47"/>
  <c r="C79" i="47"/>
  <c r="C80" i="47"/>
  <c r="C81" i="47"/>
  <c r="C82" i="47"/>
  <c r="C83" i="47"/>
  <c r="C84" i="47"/>
  <c r="C85" i="47"/>
  <c r="C86" i="47"/>
  <c r="C87" i="47"/>
  <c r="C88" i="47"/>
  <c r="C89" i="47"/>
  <c r="C90" i="47"/>
  <c r="C91" i="47"/>
  <c r="C92" i="47"/>
  <c r="C93" i="47"/>
  <c r="C94" i="47"/>
  <c r="C95" i="47"/>
  <c r="C96" i="47"/>
  <c r="E45" i="47"/>
  <c r="E48" i="47"/>
  <c r="E46" i="47"/>
  <c r="E44" i="47"/>
  <c r="E47" i="47"/>
  <c r="E86" i="50" l="1"/>
  <c r="E82" i="50"/>
  <c r="E78" i="50"/>
  <c r="E74" i="50"/>
  <c r="E70" i="50"/>
  <c r="E66" i="50"/>
  <c r="E46" i="50"/>
  <c r="E90" i="50"/>
  <c r="E62" i="50"/>
  <c r="E58" i="50"/>
  <c r="E54" i="50"/>
  <c r="E50" i="50"/>
  <c r="E92" i="50"/>
  <c r="E88" i="50"/>
  <c r="E84" i="50"/>
  <c r="E80" i="50"/>
  <c r="E44" i="50"/>
  <c r="D69" i="50"/>
  <c r="D64" i="50"/>
  <c r="D65" i="50"/>
  <c r="D87" i="50"/>
  <c r="D84" i="50"/>
  <c r="D62" i="50"/>
  <c r="D66" i="50"/>
  <c r="D56" i="50"/>
  <c r="D73" i="50"/>
  <c r="D68" i="50"/>
  <c r="D83" i="50"/>
  <c r="D60" i="50"/>
  <c r="D86" i="50"/>
  <c r="D55" i="50"/>
  <c r="D71" i="50"/>
  <c r="D51" i="50"/>
  <c r="D49" i="50"/>
  <c r="D90" i="50"/>
  <c r="D85" i="50"/>
  <c r="D52" i="50"/>
  <c r="D92" i="50"/>
  <c r="D77" i="50"/>
  <c r="D74" i="50"/>
  <c r="D76" i="50"/>
  <c r="D67" i="50"/>
  <c r="D80" i="50"/>
  <c r="D57" i="50"/>
  <c r="D48" i="50"/>
  <c r="D54" i="50"/>
  <c r="D59" i="50"/>
  <c r="D58" i="50"/>
  <c r="D46" i="50"/>
  <c r="D94" i="50"/>
  <c r="D70" i="50"/>
  <c r="D81" i="50"/>
  <c r="D63" i="50"/>
  <c r="D47" i="50"/>
  <c r="D45" i="50"/>
  <c r="D53" i="50"/>
  <c r="D95" i="50"/>
  <c r="D93" i="50"/>
  <c r="D50" i="50"/>
  <c r="D91" i="50"/>
  <c r="D61" i="50"/>
  <c r="D82" i="50"/>
  <c r="D79" i="50"/>
  <c r="D75" i="50"/>
  <c r="D88" i="50"/>
  <c r="D44" i="50"/>
  <c r="D78" i="50"/>
  <c r="D89" i="50"/>
  <c r="D96" i="50"/>
  <c r="D72" i="50"/>
  <c r="E91" i="50"/>
  <c r="E87" i="50"/>
  <c r="E83" i="50"/>
  <c r="E79" i="50"/>
  <c r="E75" i="50"/>
  <c r="E71" i="50"/>
  <c r="E67" i="50"/>
  <c r="E63" i="50"/>
  <c r="E59" i="50"/>
  <c r="E55" i="50"/>
  <c r="E68" i="47"/>
  <c r="E64" i="47"/>
  <c r="E60" i="47"/>
  <c r="E52" i="47"/>
  <c r="E93" i="50"/>
  <c r="E89" i="50"/>
  <c r="E85" i="50"/>
  <c r="E81" i="50"/>
  <c r="E77" i="50"/>
  <c r="E73" i="50"/>
  <c r="E69" i="50"/>
  <c r="E65" i="50"/>
  <c r="E61" i="50"/>
  <c r="E57" i="50"/>
  <c r="E53" i="50"/>
  <c r="E49" i="50"/>
  <c r="E92" i="47"/>
  <c r="E88" i="47"/>
  <c r="E84" i="47"/>
  <c r="E80" i="47"/>
  <c r="E76" i="47"/>
  <c r="E72" i="47"/>
  <c r="E56" i="47"/>
  <c r="E63" i="47"/>
  <c r="E55" i="47"/>
  <c r="E51" i="47"/>
  <c r="E95" i="47"/>
  <c r="E90" i="47"/>
  <c r="E86" i="47"/>
  <c r="E82" i="47"/>
  <c r="E78" i="47"/>
  <c r="E74" i="47"/>
  <c r="E70" i="47"/>
  <c r="E66" i="47"/>
  <c r="E62" i="47"/>
  <c r="E58" i="47"/>
  <c r="E54" i="47"/>
  <c r="E93" i="47"/>
  <c r="E89" i="47"/>
  <c r="E85" i="47"/>
  <c r="E81" i="47"/>
  <c r="E77" i="47"/>
  <c r="E73" i="47"/>
  <c r="E69" i="47"/>
  <c r="E65" i="47"/>
  <c r="E61" i="47"/>
  <c r="E57" i="47"/>
  <c r="E53" i="47"/>
  <c r="E91" i="47"/>
  <c r="E87" i="47"/>
  <c r="E83" i="47"/>
  <c r="E79" i="47"/>
  <c r="E75" i="47"/>
  <c r="E71" i="47"/>
  <c r="E67" i="47"/>
  <c r="E59" i="47"/>
  <c r="E50" i="47"/>
  <c r="E49" i="47"/>
  <c r="E98" i="47"/>
  <c r="E99" i="47"/>
  <c r="E100" i="47"/>
  <c r="E96" i="47"/>
  <c r="E97" i="47"/>
  <c r="D94" i="47"/>
  <c r="D71" i="47"/>
  <c r="D88" i="47"/>
  <c r="D48" i="47"/>
  <c r="D87" i="47"/>
  <c r="D72" i="47"/>
  <c r="Z3" i="47"/>
  <c r="D56" i="47"/>
  <c r="D50" i="47"/>
  <c r="D44" i="47"/>
  <c r="D68" i="47"/>
  <c r="D47" i="47"/>
  <c r="D49" i="47"/>
  <c r="D83" i="47"/>
  <c r="D80" i="47"/>
  <c r="D95" i="47"/>
  <c r="D79" i="47"/>
  <c r="D91" i="47"/>
  <c r="E94" i="47"/>
  <c r="D70" i="47"/>
  <c r="D82" i="47"/>
  <c r="D73" i="47"/>
  <c r="D57" i="47"/>
  <c r="Z4" i="47"/>
  <c r="Z5" i="47" s="1"/>
  <c r="D75" i="47"/>
  <c r="D69" i="47"/>
  <c r="D92" i="47"/>
  <c r="D62" i="47"/>
  <c r="D46" i="47"/>
  <c r="D96" i="47"/>
  <c r="D77" i="47"/>
  <c r="D63" i="47"/>
  <c r="D55" i="47"/>
  <c r="D64" i="47"/>
  <c r="D66" i="47"/>
  <c r="D74" i="47"/>
  <c r="D81" i="47"/>
  <c r="D54" i="47"/>
  <c r="D86" i="47"/>
  <c r="D67" i="47"/>
  <c r="D85" i="47"/>
  <c r="D58" i="47"/>
  <c r="D60" i="47"/>
  <c r="D61" i="47"/>
  <c r="D51" i="47"/>
  <c r="D78" i="47"/>
  <c r="D59" i="47"/>
  <c r="D93" i="47"/>
  <c r="D90" i="47"/>
  <c r="D52" i="47"/>
  <c r="D76" i="47"/>
  <c r="D53" i="47"/>
  <c r="D65" i="47"/>
  <c r="D45" i="47"/>
  <c r="D84" i="47"/>
  <c r="D89" i="47"/>
  <c r="E95" i="50"/>
  <c r="E99" i="50"/>
  <c r="E98" i="50"/>
  <c r="E100" i="50"/>
  <c r="E97" i="50"/>
  <c r="E96" i="50"/>
  <c r="Z9" i="50"/>
  <c r="Y9" i="50"/>
  <c r="Z4" i="50"/>
  <c r="E94" i="50"/>
  <c r="Z3" i="50"/>
  <c r="Z5" i="50" l="1"/>
</calcChain>
</file>

<file path=xl/sharedStrings.xml><?xml version="1.0" encoding="utf-8"?>
<sst xmlns="http://schemas.openxmlformats.org/spreadsheetml/2006/main" count="354" uniqueCount="138">
  <si>
    <t>Lo 10</t>
  </si>
  <si>
    <t>Hi 10</t>
  </si>
  <si>
    <t>Decile 2</t>
  </si>
  <si>
    <t>Decile 3</t>
  </si>
  <si>
    <t>Decile 4</t>
  </si>
  <si>
    <t>Decile 5</t>
  </si>
  <si>
    <t>Decile 6</t>
  </si>
  <si>
    <t>Decile 7</t>
  </si>
  <si>
    <t>Decile 8</t>
  </si>
  <si>
    <t>Decile 9</t>
  </si>
  <si>
    <t>SMB</t>
  </si>
  <si>
    <t>RF</t>
  </si>
  <si>
    <t>High 2 Minus Low 2</t>
  </si>
  <si>
    <t>Momentum</t>
  </si>
  <si>
    <t>Market</t>
  </si>
  <si>
    <t>RM</t>
  </si>
  <si>
    <t>Years</t>
  </si>
  <si>
    <t>Low 10</t>
  </si>
  <si>
    <t>High 10</t>
  </si>
  <si>
    <t>High 2 Minus Market</t>
  </si>
  <si>
    <t>Size</t>
  </si>
  <si>
    <t>Log returns</t>
  </si>
  <si>
    <t>Year</t>
  </si>
  <si>
    <t>Average</t>
  </si>
  <si>
    <t>Standard Deviation</t>
  </si>
  <si>
    <t>Equal Weighted Returns</t>
  </si>
  <si>
    <t>From "10 Portfolios Formed on Momentum" CSV file</t>
  </si>
  <si>
    <t>From "10 Portfolios Formed on Short-Term Reversal" CSV file</t>
  </si>
  <si>
    <t>From "10 Portfolios Formed on Long-Term Reversal" CSV file</t>
  </si>
  <si>
    <t>From "Portfolios Formed on Cashflow/Price" CSV file</t>
  </si>
  <si>
    <t>From "Portfolios Formed on Earnings/Price" CSV file</t>
  </si>
  <si>
    <t>From "Portfolios Formed on Dividend Yield" CSV file</t>
  </si>
  <si>
    <t>Lo PRIOR</t>
  </si>
  <si>
    <t>PRIOR 2</t>
  </si>
  <si>
    <t>PRIOR 3</t>
  </si>
  <si>
    <t>PRIOR 4</t>
  </si>
  <si>
    <t>PRIOR 5</t>
  </si>
  <si>
    <t>PRIOR 6</t>
  </si>
  <si>
    <t>PRIOR 7</t>
  </si>
  <si>
    <t>PRIOR 8</t>
  </si>
  <si>
    <t>PRIOR 9</t>
  </si>
  <si>
    <t>Hi PRIOR</t>
  </si>
  <si>
    <t>PASTE DATA BELOW</t>
  </si>
  <si>
    <t>AVG</t>
  </si>
  <si>
    <t>Annual</t>
  </si>
  <si>
    <t xml:space="preserve">  Average Equal Weighted Returns -- Monthly</t>
  </si>
  <si>
    <t xml:space="preserve">  Equal Weight Returns -- Monthly</t>
  </si>
  <si>
    <t>&lt;= 0</t>
  </si>
  <si>
    <t>Lo 30</t>
  </si>
  <si>
    <t>Med 40</t>
  </si>
  <si>
    <t>Hi 30</t>
  </si>
  <si>
    <t>Lo 20</t>
  </si>
  <si>
    <t>Qnt 2</t>
  </si>
  <si>
    <t>Qnt 3</t>
  </si>
  <si>
    <t>Qnt 4</t>
  </si>
  <si>
    <t>Hi 20</t>
  </si>
  <si>
    <t>From "Portfolios Formed on Book-to-Market" CSV</t>
  </si>
  <si>
    <t>From "Portfolios Formed on Size" CSV file</t>
  </si>
  <si>
    <t>BM</t>
  </si>
  <si>
    <t>CFP</t>
  </si>
  <si>
    <t>DIV</t>
  </si>
  <si>
    <t>EP</t>
  </si>
  <si>
    <t>LTREV</t>
  </si>
  <si>
    <t>STREV</t>
  </si>
  <si>
    <t>SIZE</t>
  </si>
  <si>
    <t>MOM</t>
  </si>
  <si>
    <t>Data from RAW DATA TAB</t>
  </si>
  <si>
    <t>FACTOR</t>
  </si>
  <si>
    <t>St Dev</t>
  </si>
  <si>
    <t>Info Ratio</t>
  </si>
  <si>
    <t>DATE</t>
  </si>
  <si>
    <t>YEAR</t>
  </si>
  <si>
    <t>MONTH</t>
  </si>
  <si>
    <t>Lookup</t>
  </si>
  <si>
    <t>Mkt-RF</t>
  </si>
  <si>
    <t>HML</t>
  </si>
  <si>
    <t>From "Momentum Factor (Mom)" CSV file</t>
  </si>
  <si>
    <t xml:space="preserve">Mom   </t>
  </si>
  <si>
    <t>ST_Rev</t>
  </si>
  <si>
    <t>From "Short-Term Reversal Factor (ST Rev)" CSV file</t>
  </si>
  <si>
    <t>Data can be found at http://mba.tuck.dartmouth.edu/pages/faculty/ken.french/data_library.html#Developed PASTE from CSV files to spot below for 11 files</t>
  </si>
  <si>
    <t>Low Dec</t>
  </si>
  <si>
    <t>High Dec</t>
  </si>
  <si>
    <t>Some of the data from FF is flipped so this table ensures that returns are in lowest to highest order</t>
  </si>
  <si>
    <t>Book to Market</t>
  </si>
  <si>
    <t>Cash Flow to Price</t>
  </si>
  <si>
    <t>Dividend Yield</t>
  </si>
  <si>
    <t>Earnings to Price</t>
  </si>
  <si>
    <t>Long Term Reversal</t>
  </si>
  <si>
    <t>Short Term Reversal</t>
  </si>
  <si>
    <t>Min</t>
  </si>
  <si>
    <t>Max</t>
  </si>
  <si>
    <t>Title</t>
  </si>
  <si>
    <t>Start</t>
  </si>
  <si>
    <t>Begin</t>
  </si>
  <si>
    <t>Length</t>
  </si>
  <si>
    <t>Count</t>
  </si>
  <si>
    <t>2 High - 2 Low</t>
  </si>
  <si>
    <t>start</t>
  </si>
  <si>
    <t>length</t>
  </si>
  <si>
    <t>From "Long-Term Reversal Factor (LT Rev)" CSV file</t>
  </si>
  <si>
    <t>LT_Rev</t>
  </si>
  <si>
    <t>COMBO STRATEGY CALCULATIONS BASED ON FORMULA</t>
  </si>
  <si>
    <t>Weights</t>
  </si>
  <si>
    <t>COMBO</t>
  </si>
  <si>
    <t>Outperform</t>
  </si>
  <si>
    <t>Percent</t>
  </si>
  <si>
    <t>From "Fama/French 3 Factors" CSV file</t>
  </si>
  <si>
    <t>LOG</t>
  </si>
  <si>
    <t>Four Factor Model</t>
  </si>
  <si>
    <t>Expected Return</t>
  </si>
  <si>
    <t>Factor</t>
  </si>
  <si>
    <t>Geometric Returns</t>
  </si>
  <si>
    <t>IF(P9="","",(VLOOKUP(D9,RAWDATA!$EL$10:$EP$1200,2,0)+VLOOKUP(D9,RAWDATA!$EL$10:$EP$1200,5,0))/100)</t>
  </si>
  <si>
    <t>IF(E8="","",AVERAGE(E8:N8)/100)</t>
  </si>
  <si>
    <t>French Fama Dataset</t>
  </si>
  <si>
    <t>Abbreviation</t>
  </si>
  <si>
    <t>Custom Factor Model</t>
  </si>
  <si>
    <t>Weight for Custom</t>
  </si>
  <si>
    <t>Atlas Capital Advisors</t>
  </si>
  <si>
    <t>Step 1: Select factor of interest from the list of 8 French and Fama portfolios and 1 custom factor weighting</t>
  </si>
  <si>
    <t>Step 3: Select weights for custom factor analysis if necessary.  Double-check weights add to 100%.</t>
  </si>
  <si>
    <t>Step 4: View Charts and Data</t>
  </si>
  <si>
    <t>Tab</t>
  </si>
  <si>
    <t>Description</t>
  </si>
  <si>
    <t>CALCS</t>
  </si>
  <si>
    <t>PLOT1_DEC</t>
  </si>
  <si>
    <t>PLOT2_QVQ</t>
  </si>
  <si>
    <t>PLOT3_QVM</t>
  </si>
  <si>
    <t>RAWDATA</t>
  </si>
  <si>
    <t>LOOKUPS</t>
  </si>
  <si>
    <t>Step 2: Select date ranges of interest in format "YYYYMM"</t>
  </si>
  <si>
    <t>Raw Data from French Fama website http://mba.tuck.dartmouth.edu/pages/faculty/ken.french/data_library.html#HistBenchmarks</t>
  </si>
  <si>
    <t>Data lookups used throughout spreadsheet to pull data correctly</t>
  </si>
  <si>
    <t>Sheet where the calculations take places</t>
  </si>
  <si>
    <t>Chart that compares annual returns of the top 2 deciles to the average of the deciles</t>
  </si>
  <si>
    <t>Chart that compares annual returns of the top 2 deciles to the bottom 2 deciles</t>
  </si>
  <si>
    <t>Chart comparing the cumulative returns of the deciles of the factor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</si>
</sst>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_(* #,##0.000000_);_(* \(#,##0.000000\);_(* &quot;-&quot;??_);_(@_)"/>
    <numFmt numFmtId="166" formatCode="0.000"/>
    <numFmt numFmtId="167" formatCode="_(* #,##0_);_(* \(#,##0\);_(* &quot;-&quot;??_);_(@_)"/>
  </numFmts>
  <fonts count="12" x14ac:knownFonts="1">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1"/>
      <color rgb="FF006100"/>
      <name val="Calibri"/>
      <family val="2"/>
      <scheme val="minor"/>
    </font>
    <font>
      <sz val="11"/>
      <color rgb="FFFF0000"/>
      <name val="Calibri"/>
      <family val="2"/>
      <scheme val="minor"/>
    </font>
    <font>
      <sz val="8"/>
      <color rgb="FFFF0000"/>
      <name val="Calibri"/>
      <family val="2"/>
      <scheme val="minor"/>
    </font>
    <font>
      <sz val="11"/>
      <color theme="1"/>
      <name val="Arial"/>
      <family val="2"/>
    </font>
    <font>
      <sz val="10"/>
      <color theme="1"/>
      <name val="Arial"/>
      <family val="2"/>
    </font>
    <font>
      <b/>
      <sz val="10"/>
      <color theme="1"/>
      <name val="Arial"/>
      <family val="2"/>
    </font>
    <font>
      <sz val="10"/>
      <color rgb="FF006100"/>
      <name val="Arial"/>
      <family val="2"/>
    </font>
    <font>
      <b/>
      <sz val="12"/>
      <color theme="1"/>
      <name val="Arial"/>
      <family val="2"/>
    </font>
  </fonts>
  <fills count="7">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theme="2"/>
        <bgColor indexed="64"/>
      </patternFill>
    </fill>
    <fill>
      <patternFill patternType="solid">
        <fgColor theme="0"/>
        <bgColor indexed="64"/>
      </patternFill>
    </fill>
    <fill>
      <patternFill patternType="solid">
        <fgColor theme="1"/>
        <bgColor indexed="64"/>
      </patternFill>
    </fill>
  </fills>
  <borders count="14">
    <border>
      <left/>
      <right/>
      <top/>
      <bottom/>
      <diagonal/>
    </border>
    <border>
      <left/>
      <right/>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xf numFmtId="43" fontId="2" fillId="0" borderId="0" applyFont="0" applyFill="0" applyBorder="0" applyAlignment="0" applyProtection="0"/>
    <xf numFmtId="9" fontId="2" fillId="0" borderId="0" applyFont="0" applyFill="0" applyBorder="0" applyAlignment="0" applyProtection="0"/>
    <xf numFmtId="0" fontId="4" fillId="3" borderId="0" applyNumberFormat="0" applyBorder="0" applyAlignment="0" applyProtection="0"/>
  </cellStyleXfs>
  <cellXfs count="106">
    <xf numFmtId="0" fontId="0" fillId="0" borderId="0" xfId="0"/>
    <xf numFmtId="0" fontId="0" fillId="0" borderId="0" xfId="0"/>
    <xf numFmtId="164" fontId="0" fillId="0" borderId="0" xfId="3" applyNumberFormat="1" applyFont="1"/>
    <xf numFmtId="0" fontId="0" fillId="0" borderId="0" xfId="0" applyBorder="1"/>
    <xf numFmtId="0" fontId="0" fillId="0" borderId="2" xfId="0" applyBorder="1"/>
    <xf numFmtId="0" fontId="5" fillId="0" borderId="2" xfId="0" applyFont="1" applyBorder="1"/>
    <xf numFmtId="0" fontId="3" fillId="0" borderId="0" xfId="0" applyFont="1"/>
    <xf numFmtId="0" fontId="6" fillId="0" borderId="0" xfId="0" applyFont="1"/>
    <xf numFmtId="0" fontId="0" fillId="4" borderId="4" xfId="0" applyFill="1" applyBorder="1" applyAlignment="1">
      <alignment horizontal="center"/>
    </xf>
    <xf numFmtId="0" fontId="0" fillId="4" borderId="5" xfId="0" applyFill="1" applyBorder="1" applyAlignment="1">
      <alignment horizontal="center"/>
    </xf>
    <xf numFmtId="0" fontId="0" fillId="4" borderId="6" xfId="0" applyFill="1" applyBorder="1" applyAlignment="1">
      <alignment horizontal="center"/>
    </xf>
    <xf numFmtId="164" fontId="0" fillId="4" borderId="9" xfId="3" applyNumberFormat="1" applyFont="1" applyFill="1" applyBorder="1" applyAlignment="1">
      <alignment horizontal="center"/>
    </xf>
    <xf numFmtId="164" fontId="0" fillId="4" borderId="1" xfId="3" applyNumberFormat="1" applyFont="1" applyFill="1" applyBorder="1" applyAlignment="1">
      <alignment horizontal="center"/>
    </xf>
    <xf numFmtId="164" fontId="0" fillId="4" borderId="10" xfId="3" applyNumberFormat="1" applyFont="1" applyFill="1" applyBorder="1" applyAlignment="1">
      <alignment horizontal="center"/>
    </xf>
    <xf numFmtId="0" fontId="0" fillId="0" borderId="2" xfId="0" applyBorder="1" applyAlignment="1">
      <alignment horizontal="center"/>
    </xf>
    <xf numFmtId="0" fontId="7" fillId="5" borderId="0" xfId="0" applyFont="1" applyFill="1"/>
    <xf numFmtId="0" fontId="8" fillId="5" borderId="0" xfId="0" applyFont="1" applyFill="1"/>
    <xf numFmtId="0" fontId="8" fillId="5" borderId="0" xfId="0" applyFont="1" applyFill="1" applyBorder="1"/>
    <xf numFmtId="0" fontId="9" fillId="0" borderId="0" xfId="0" applyFont="1" applyFill="1" applyAlignment="1">
      <alignment horizontal="center"/>
    </xf>
    <xf numFmtId="0" fontId="8" fillId="2" borderId="3" xfId="0" applyFont="1" applyFill="1" applyBorder="1" applyAlignment="1">
      <alignment horizontal="center"/>
    </xf>
    <xf numFmtId="0" fontId="8" fillId="0" borderId="0" xfId="0" applyFont="1" applyFill="1"/>
    <xf numFmtId="2" fontId="8" fillId="0" borderId="0" xfId="0" applyNumberFormat="1" applyFont="1" applyFill="1"/>
    <xf numFmtId="164" fontId="8" fillId="0" borderId="0" xfId="3" applyNumberFormat="1" applyFont="1" applyFill="1"/>
    <xf numFmtId="164" fontId="8" fillId="0" borderId="0" xfId="0" applyNumberFormat="1" applyFont="1" applyFill="1"/>
    <xf numFmtId="0" fontId="9" fillId="0" borderId="0" xfId="0" applyFont="1" applyFill="1"/>
    <xf numFmtId="14" fontId="9" fillId="0" borderId="0" xfId="0" applyNumberFormat="1" applyFont="1"/>
    <xf numFmtId="2" fontId="8" fillId="0" borderId="0" xfId="0" applyNumberFormat="1" applyFont="1"/>
    <xf numFmtId="0" fontId="8" fillId="0" borderId="0" xfId="0" applyFont="1"/>
    <xf numFmtId="164" fontId="8" fillId="0" borderId="0" xfId="3" applyNumberFormat="1" applyFont="1"/>
    <xf numFmtId="164" fontId="8" fillId="0" borderId="0" xfId="0" applyNumberFormat="1" applyFont="1"/>
    <xf numFmtId="0" fontId="10" fillId="0" borderId="0" xfId="4" applyFont="1" applyFill="1"/>
    <xf numFmtId="14" fontId="8" fillId="0" borderId="0" xfId="0" applyNumberFormat="1" applyFont="1"/>
    <xf numFmtId="1" fontId="8" fillId="0" borderId="0" xfId="0" applyNumberFormat="1" applyFont="1" applyAlignment="1">
      <alignment horizontal="center"/>
    </xf>
    <xf numFmtId="10" fontId="8" fillId="0" borderId="0" xfId="0" applyNumberFormat="1" applyFont="1"/>
    <xf numFmtId="167" fontId="8" fillId="0" borderId="0" xfId="2" applyNumberFormat="1" applyFont="1"/>
    <xf numFmtId="0" fontId="8" fillId="0" borderId="4" xfId="0" applyFont="1" applyBorder="1"/>
    <xf numFmtId="166" fontId="8" fillId="0" borderId="5" xfId="0" applyNumberFormat="1" applyFont="1" applyBorder="1"/>
    <xf numFmtId="166" fontId="8" fillId="0" borderId="6" xfId="0" applyNumberFormat="1" applyFont="1" applyBorder="1"/>
    <xf numFmtId="166" fontId="10" fillId="0" borderId="0" xfId="4" applyNumberFormat="1" applyFont="1" applyFill="1"/>
    <xf numFmtId="165" fontId="8" fillId="0" borderId="0" xfId="0" applyNumberFormat="1" applyFont="1" applyFill="1"/>
    <xf numFmtId="0" fontId="8" fillId="0" borderId="7" xfId="0" applyFont="1" applyBorder="1"/>
    <xf numFmtId="164" fontId="8" fillId="0" borderId="0" xfId="3" applyNumberFormat="1" applyFont="1" applyBorder="1"/>
    <xf numFmtId="164" fontId="8" fillId="0" borderId="8" xfId="3" applyNumberFormat="1" applyFont="1" applyBorder="1"/>
    <xf numFmtId="0" fontId="8" fillId="0" borderId="9" xfId="0" applyFont="1" applyBorder="1"/>
    <xf numFmtId="164" fontId="8" fillId="0" borderId="1" xfId="3" applyNumberFormat="1" applyFont="1" applyBorder="1"/>
    <xf numFmtId="164" fontId="8" fillId="0" borderId="10" xfId="3" applyNumberFormat="1" applyFont="1" applyBorder="1"/>
    <xf numFmtId="167" fontId="8" fillId="0" borderId="0" xfId="2" applyNumberFormat="1" applyFont="1" applyFill="1" applyBorder="1"/>
    <xf numFmtId="0" fontId="9" fillId="0" borderId="0" xfId="0" applyFont="1"/>
    <xf numFmtId="0" fontId="10" fillId="3" borderId="0" xfId="4" applyFont="1"/>
    <xf numFmtId="0" fontId="10" fillId="3" borderId="0" xfId="4" applyNumberFormat="1" applyFont="1"/>
    <xf numFmtId="165" fontId="8" fillId="0" borderId="0" xfId="0" applyNumberFormat="1" applyFont="1"/>
    <xf numFmtId="0" fontId="10" fillId="2" borderId="0" xfId="4" applyFont="1" applyFill="1"/>
    <xf numFmtId="0" fontId="10" fillId="2" borderId="0" xfId="4" applyFont="1" applyFill="1" applyAlignment="1">
      <alignment horizontal="center"/>
    </xf>
    <xf numFmtId="43" fontId="8" fillId="0" borderId="0" xfId="2" applyFont="1"/>
    <xf numFmtId="43" fontId="8" fillId="0" borderId="0" xfId="2" applyNumberFormat="1" applyFont="1"/>
    <xf numFmtId="14" fontId="8" fillId="0" borderId="0" xfId="0" applyNumberFormat="1" applyFont="1" applyFill="1"/>
    <xf numFmtId="0" fontId="8" fillId="0" borderId="0" xfId="0" applyFont="1" applyFill="1" applyAlignment="1">
      <alignment horizontal="left"/>
    </xf>
    <xf numFmtId="10" fontId="8" fillId="0" borderId="0" xfId="3" applyNumberFormat="1" applyFont="1"/>
    <xf numFmtId="10" fontId="8" fillId="0" borderId="0" xfId="0" applyNumberFormat="1" applyFont="1" applyFill="1" applyAlignment="1">
      <alignment horizontal="center"/>
    </xf>
    <xf numFmtId="0" fontId="5" fillId="5" borderId="0" xfId="0" applyFont="1" applyFill="1"/>
    <xf numFmtId="0" fontId="0" fillId="5" borderId="0" xfId="0" applyFill="1"/>
    <xf numFmtId="0" fontId="0" fillId="5" borderId="4" xfId="0" applyFill="1" applyBorder="1"/>
    <xf numFmtId="0" fontId="0" fillId="5" borderId="5" xfId="0" applyFill="1" applyBorder="1"/>
    <xf numFmtId="0" fontId="0" fillId="5" borderId="6" xfId="0" applyFill="1" applyBorder="1"/>
    <xf numFmtId="0" fontId="0" fillId="5" borderId="7" xfId="0" applyFill="1" applyBorder="1"/>
    <xf numFmtId="0" fontId="0" fillId="5" borderId="0" xfId="0" applyFill="1" applyBorder="1"/>
    <xf numFmtId="0" fontId="0" fillId="5" borderId="8" xfId="0" applyFill="1" applyBorder="1"/>
    <xf numFmtId="0" fontId="0" fillId="5" borderId="9" xfId="0" applyFill="1" applyBorder="1"/>
    <xf numFmtId="0" fontId="0" fillId="5" borderId="1" xfId="0" applyFill="1" applyBorder="1"/>
    <xf numFmtId="0" fontId="0" fillId="5" borderId="10" xfId="0" applyFill="1" applyBorder="1"/>
    <xf numFmtId="0" fontId="9" fillId="5" borderId="0" xfId="0" applyFont="1" applyFill="1" applyAlignment="1">
      <alignment horizontal="center"/>
    </xf>
    <xf numFmtId="0" fontId="8" fillId="5" borderId="1" xfId="0" applyFont="1" applyFill="1" applyBorder="1"/>
    <xf numFmtId="0" fontId="8" fillId="5" borderId="12" xfId="0" applyFont="1" applyFill="1" applyBorder="1"/>
    <xf numFmtId="0" fontId="8" fillId="5" borderId="13" xfId="0" applyFont="1" applyFill="1" applyBorder="1"/>
    <xf numFmtId="0" fontId="8" fillId="5" borderId="7" xfId="0" applyFont="1" applyFill="1" applyBorder="1"/>
    <xf numFmtId="0" fontId="8" fillId="5" borderId="8" xfId="0" applyFont="1" applyFill="1" applyBorder="1"/>
    <xf numFmtId="0" fontId="8" fillId="5" borderId="9" xfId="0" applyFont="1" applyFill="1" applyBorder="1"/>
    <xf numFmtId="0" fontId="8" fillId="5" borderId="10" xfId="0" applyFont="1" applyFill="1" applyBorder="1"/>
    <xf numFmtId="9" fontId="8" fillId="2" borderId="8" xfId="0" applyNumberFormat="1" applyFont="1" applyFill="1" applyBorder="1" applyAlignment="1">
      <alignment horizontal="center"/>
    </xf>
    <xf numFmtId="0" fontId="9" fillId="5" borderId="0" xfId="0" applyFont="1" applyFill="1"/>
    <xf numFmtId="9" fontId="9" fillId="5" borderId="0" xfId="0" applyNumberFormat="1" applyFont="1" applyFill="1" applyAlignment="1">
      <alignment horizontal="center"/>
    </xf>
    <xf numFmtId="0" fontId="0" fillId="5" borderId="0" xfId="0" applyFill="1" applyBorder="1" applyAlignment="1">
      <alignment horizontal="left"/>
    </xf>
    <xf numFmtId="0" fontId="0" fillId="5" borderId="0" xfId="0" applyFill="1" applyAlignment="1">
      <alignment horizontal="left"/>
    </xf>
    <xf numFmtId="14" fontId="0" fillId="5" borderId="0" xfId="0" applyNumberFormat="1" applyFill="1" applyBorder="1" applyAlignment="1">
      <alignment horizontal="left"/>
    </xf>
    <xf numFmtId="14" fontId="0" fillId="5" borderId="0" xfId="0" applyNumberFormat="1" applyFill="1" applyAlignment="1">
      <alignment horizontal="left"/>
    </xf>
    <xf numFmtId="1" fontId="0" fillId="5" borderId="0" xfId="0" applyNumberFormat="1" applyFill="1" applyAlignment="1">
      <alignment horizontal="left"/>
    </xf>
    <xf numFmtId="0" fontId="8" fillId="5" borderId="3" xfId="0" applyFont="1" applyFill="1" applyBorder="1" applyAlignment="1">
      <alignment horizontal="center"/>
    </xf>
    <xf numFmtId="0" fontId="9" fillId="5" borderId="12" xfId="0" applyFont="1" applyFill="1" applyBorder="1"/>
    <xf numFmtId="0" fontId="9" fillId="5" borderId="11" xfId="0" applyFont="1" applyFill="1" applyBorder="1"/>
    <xf numFmtId="0" fontId="8" fillId="5" borderId="11" xfId="0" applyFont="1" applyFill="1" applyBorder="1"/>
    <xf numFmtId="0" fontId="0" fillId="5" borderId="0" xfId="0" applyFill="1" applyAlignment="1">
      <alignment horizontal="center"/>
    </xf>
    <xf numFmtId="0" fontId="3" fillId="5" borderId="0" xfId="0" applyFont="1" applyFill="1" applyAlignment="1">
      <alignment horizontal="center"/>
    </xf>
    <xf numFmtId="0" fontId="3" fillId="5" borderId="1" xfId="0" applyFont="1" applyFill="1" applyBorder="1" applyAlignment="1">
      <alignment horizontal="center"/>
    </xf>
    <xf numFmtId="0" fontId="3" fillId="5" borderId="0" xfId="0" applyFont="1" applyFill="1" applyBorder="1" applyAlignment="1">
      <alignment horizontal="center"/>
    </xf>
    <xf numFmtId="164" fontId="0" fillId="5" borderId="0" xfId="3" applyNumberFormat="1" applyFont="1" applyFill="1" applyAlignment="1">
      <alignment horizontal="center"/>
    </xf>
    <xf numFmtId="164" fontId="0" fillId="5" borderId="0" xfId="0" applyNumberFormat="1" applyFill="1" applyAlignment="1">
      <alignment horizontal="center"/>
    </xf>
    <xf numFmtId="0" fontId="11" fillId="5" borderId="4" xfId="0" applyFont="1" applyFill="1" applyBorder="1"/>
    <xf numFmtId="0" fontId="11" fillId="5" borderId="6" xfId="0" applyFont="1" applyFill="1" applyBorder="1"/>
    <xf numFmtId="0" fontId="11" fillId="5" borderId="7" xfId="0" applyFont="1" applyFill="1" applyBorder="1"/>
    <xf numFmtId="0" fontId="11" fillId="5" borderId="8" xfId="0" applyFont="1" applyFill="1" applyBorder="1"/>
    <xf numFmtId="0" fontId="11" fillId="5" borderId="9" xfId="0" applyFont="1" applyFill="1" applyBorder="1"/>
    <xf numFmtId="9" fontId="11" fillId="5" borderId="10" xfId="3" applyFont="1" applyFill="1" applyBorder="1"/>
    <xf numFmtId="37" fontId="0" fillId="5" borderId="0" xfId="2" applyNumberFormat="1" applyFont="1" applyFill="1" applyBorder="1" applyAlignment="1">
      <alignment horizontal="center"/>
    </xf>
    <xf numFmtId="0" fontId="11" fillId="5" borderId="0" xfId="0" applyFont="1" applyFill="1" applyBorder="1"/>
    <xf numFmtId="0" fontId="3" fillId="5" borderId="0" xfId="0" applyFont="1" applyFill="1"/>
    <xf numFmtId="0" fontId="8" fillId="6" borderId="3" xfId="0" applyFont="1" applyFill="1" applyBorder="1"/>
  </cellXfs>
  <cellStyles count="5">
    <cellStyle name="Comma" xfId="2" builtinId="3"/>
    <cellStyle name="Good" xfId="4" builtinId="26"/>
    <cellStyle name="Normal" xfId="0" builtinId="0"/>
    <cellStyle name="Normal 2" xfId="1" xr:uid="{00000000-0005-0000-0000-000004000000}"/>
    <cellStyle name="Percent" xfId="3" builtinId="5"/>
  </cellStyles>
  <dxfs count="1">
    <dxf>
      <font>
        <color rgb="FF006100"/>
      </font>
      <fill>
        <patternFill>
          <bgColor rgb="FFC6EFCE"/>
        </patternFill>
      </fill>
    </dxf>
  </dxfs>
  <tableStyles count="0" defaultTableStyle="TableStyleMedium9" defaultPivotStyle="PivotStyleLight16"/>
  <colors>
    <mruColors>
      <color rgb="FF92D050"/>
      <color rgb="FFFFEC8B"/>
      <color rgb="FFC7E6A4"/>
      <color rgb="FFEEF8E4"/>
      <color rgb="FFFF9999"/>
      <color rgb="FFE5F4D4"/>
      <color rgb="FFE1F2CE"/>
      <color rgb="FFE8F6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PLOT1_DEC!$T$17</c:f>
          <c:strCache>
            <c:ptCount val="1"/>
            <c:pt idx="0">
              <c:v>Four Factor Model Portfolios: 01/1968-12/2020</c:v>
            </c:pt>
          </c:strCache>
        </c:strRef>
      </c:tx>
      <c:overlay val="1"/>
      <c:txPr>
        <a:bodyPr/>
        <a:lstStyle/>
        <a:p>
          <a:pPr>
            <a:defRPr/>
          </a:pPr>
          <a:endParaRPr lang="en-US"/>
        </a:p>
      </c:txPr>
    </c:title>
    <c:autoTitleDeleted val="0"/>
    <c:plotArea>
      <c:layout>
        <c:manualLayout>
          <c:layoutTarget val="inner"/>
          <c:xMode val="edge"/>
          <c:yMode val="edge"/>
          <c:x val="5.9379667687188324E-2"/>
          <c:y val="8.2952974742664026E-2"/>
          <c:w val="0.86252276344144041"/>
          <c:h val="0.83519738441691438"/>
        </c:manualLayout>
      </c:layout>
      <c:lineChart>
        <c:grouping val="standard"/>
        <c:varyColors val="0"/>
        <c:ser>
          <c:idx val="9"/>
          <c:order val="0"/>
          <c:tx>
            <c:strRef>
              <c:f>CALCS!$Y$6</c:f>
              <c:strCache>
                <c:ptCount val="1"/>
                <c:pt idx="0">
                  <c:v>High 10</c:v>
                </c:pt>
              </c:strCache>
            </c:strRef>
          </c:tx>
          <c:marker>
            <c:symbol val="none"/>
          </c:marker>
          <c:cat>
            <c:numRef>
              <c:f>[0]!x_range</c:f>
              <c:numCache>
                <c:formatCode>m/d/yyyy</c:formatCode>
                <c:ptCount val="636"/>
                <c:pt idx="0">
                  <c:v>24838</c:v>
                </c:pt>
                <c:pt idx="1">
                  <c:v>24869</c:v>
                </c:pt>
                <c:pt idx="2">
                  <c:v>24898</c:v>
                </c:pt>
                <c:pt idx="3">
                  <c:v>24929</c:v>
                </c:pt>
                <c:pt idx="4">
                  <c:v>24959</c:v>
                </c:pt>
                <c:pt idx="5">
                  <c:v>24990</c:v>
                </c:pt>
                <c:pt idx="6">
                  <c:v>25020</c:v>
                </c:pt>
                <c:pt idx="7">
                  <c:v>25051</c:v>
                </c:pt>
                <c:pt idx="8">
                  <c:v>25082</c:v>
                </c:pt>
                <c:pt idx="9">
                  <c:v>25112</c:v>
                </c:pt>
                <c:pt idx="10">
                  <c:v>25143</c:v>
                </c:pt>
                <c:pt idx="11">
                  <c:v>25173</c:v>
                </c:pt>
                <c:pt idx="12">
                  <c:v>25204</c:v>
                </c:pt>
                <c:pt idx="13">
                  <c:v>25235</c:v>
                </c:pt>
                <c:pt idx="14">
                  <c:v>25263</c:v>
                </c:pt>
                <c:pt idx="15">
                  <c:v>25294</c:v>
                </c:pt>
                <c:pt idx="16">
                  <c:v>25324</c:v>
                </c:pt>
                <c:pt idx="17">
                  <c:v>25355</c:v>
                </c:pt>
                <c:pt idx="18">
                  <c:v>25385</c:v>
                </c:pt>
                <c:pt idx="19">
                  <c:v>25416</c:v>
                </c:pt>
                <c:pt idx="20">
                  <c:v>25447</c:v>
                </c:pt>
                <c:pt idx="21">
                  <c:v>25477</c:v>
                </c:pt>
                <c:pt idx="22">
                  <c:v>25508</c:v>
                </c:pt>
                <c:pt idx="23">
                  <c:v>25538</c:v>
                </c:pt>
                <c:pt idx="24">
                  <c:v>25569</c:v>
                </c:pt>
                <c:pt idx="25">
                  <c:v>25600</c:v>
                </c:pt>
                <c:pt idx="26">
                  <c:v>25628</c:v>
                </c:pt>
                <c:pt idx="27">
                  <c:v>25659</c:v>
                </c:pt>
                <c:pt idx="28">
                  <c:v>25689</c:v>
                </c:pt>
                <c:pt idx="29">
                  <c:v>25720</c:v>
                </c:pt>
                <c:pt idx="30">
                  <c:v>25750</c:v>
                </c:pt>
                <c:pt idx="31">
                  <c:v>25781</c:v>
                </c:pt>
                <c:pt idx="32">
                  <c:v>25812</c:v>
                </c:pt>
                <c:pt idx="33">
                  <c:v>25842</c:v>
                </c:pt>
                <c:pt idx="34">
                  <c:v>25873</c:v>
                </c:pt>
                <c:pt idx="35">
                  <c:v>25903</c:v>
                </c:pt>
                <c:pt idx="36">
                  <c:v>25934</c:v>
                </c:pt>
                <c:pt idx="37">
                  <c:v>25965</c:v>
                </c:pt>
                <c:pt idx="38">
                  <c:v>25993</c:v>
                </c:pt>
                <c:pt idx="39">
                  <c:v>26024</c:v>
                </c:pt>
                <c:pt idx="40">
                  <c:v>26054</c:v>
                </c:pt>
                <c:pt idx="41">
                  <c:v>26085</c:v>
                </c:pt>
                <c:pt idx="42">
                  <c:v>26115</c:v>
                </c:pt>
                <c:pt idx="43">
                  <c:v>26146</c:v>
                </c:pt>
                <c:pt idx="44">
                  <c:v>26177</c:v>
                </c:pt>
                <c:pt idx="45">
                  <c:v>26207</c:v>
                </c:pt>
                <c:pt idx="46">
                  <c:v>26238</c:v>
                </c:pt>
                <c:pt idx="47">
                  <c:v>26268</c:v>
                </c:pt>
                <c:pt idx="48">
                  <c:v>26299</c:v>
                </c:pt>
                <c:pt idx="49">
                  <c:v>26330</c:v>
                </c:pt>
                <c:pt idx="50">
                  <c:v>26359</c:v>
                </c:pt>
                <c:pt idx="51">
                  <c:v>26390</c:v>
                </c:pt>
                <c:pt idx="52">
                  <c:v>26420</c:v>
                </c:pt>
                <c:pt idx="53">
                  <c:v>26451</c:v>
                </c:pt>
                <c:pt idx="54">
                  <c:v>26481</c:v>
                </c:pt>
                <c:pt idx="55">
                  <c:v>26512</c:v>
                </c:pt>
                <c:pt idx="56">
                  <c:v>26543</c:v>
                </c:pt>
                <c:pt idx="57">
                  <c:v>26573</c:v>
                </c:pt>
                <c:pt idx="58">
                  <c:v>26604</c:v>
                </c:pt>
                <c:pt idx="59">
                  <c:v>26634</c:v>
                </c:pt>
                <c:pt idx="60">
                  <c:v>26665</c:v>
                </c:pt>
                <c:pt idx="61">
                  <c:v>26696</c:v>
                </c:pt>
                <c:pt idx="62">
                  <c:v>26724</c:v>
                </c:pt>
                <c:pt idx="63">
                  <c:v>26755</c:v>
                </c:pt>
                <c:pt idx="64">
                  <c:v>26785</c:v>
                </c:pt>
                <c:pt idx="65">
                  <c:v>26816</c:v>
                </c:pt>
                <c:pt idx="66">
                  <c:v>26846</c:v>
                </c:pt>
                <c:pt idx="67">
                  <c:v>26877</c:v>
                </c:pt>
                <c:pt idx="68">
                  <c:v>26908</c:v>
                </c:pt>
                <c:pt idx="69">
                  <c:v>26938</c:v>
                </c:pt>
                <c:pt idx="70">
                  <c:v>26969</c:v>
                </c:pt>
                <c:pt idx="71">
                  <c:v>26999</c:v>
                </c:pt>
                <c:pt idx="72">
                  <c:v>27030</c:v>
                </c:pt>
                <c:pt idx="73">
                  <c:v>27061</c:v>
                </c:pt>
                <c:pt idx="74">
                  <c:v>27089</c:v>
                </c:pt>
                <c:pt idx="75">
                  <c:v>27120</c:v>
                </c:pt>
                <c:pt idx="76">
                  <c:v>27150</c:v>
                </c:pt>
                <c:pt idx="77">
                  <c:v>27181</c:v>
                </c:pt>
                <c:pt idx="78">
                  <c:v>27211</c:v>
                </c:pt>
                <c:pt idx="79">
                  <c:v>27242</c:v>
                </c:pt>
                <c:pt idx="80">
                  <c:v>27273</c:v>
                </c:pt>
                <c:pt idx="81">
                  <c:v>27303</c:v>
                </c:pt>
                <c:pt idx="82">
                  <c:v>27334</c:v>
                </c:pt>
                <c:pt idx="83">
                  <c:v>27364</c:v>
                </c:pt>
                <c:pt idx="84">
                  <c:v>27395</c:v>
                </c:pt>
                <c:pt idx="85">
                  <c:v>27426</c:v>
                </c:pt>
                <c:pt idx="86">
                  <c:v>27454</c:v>
                </c:pt>
                <c:pt idx="87">
                  <c:v>27485</c:v>
                </c:pt>
                <c:pt idx="88">
                  <c:v>27515</c:v>
                </c:pt>
                <c:pt idx="89">
                  <c:v>27546</c:v>
                </c:pt>
                <c:pt idx="90">
                  <c:v>27576</c:v>
                </c:pt>
                <c:pt idx="91">
                  <c:v>27607</c:v>
                </c:pt>
                <c:pt idx="92">
                  <c:v>27638</c:v>
                </c:pt>
                <c:pt idx="93">
                  <c:v>27668</c:v>
                </c:pt>
                <c:pt idx="94">
                  <c:v>27699</c:v>
                </c:pt>
                <c:pt idx="95">
                  <c:v>27729</c:v>
                </c:pt>
                <c:pt idx="96">
                  <c:v>27760</c:v>
                </c:pt>
                <c:pt idx="97">
                  <c:v>27791</c:v>
                </c:pt>
                <c:pt idx="98">
                  <c:v>27820</c:v>
                </c:pt>
                <c:pt idx="99">
                  <c:v>27851</c:v>
                </c:pt>
                <c:pt idx="100">
                  <c:v>27881</c:v>
                </c:pt>
                <c:pt idx="101">
                  <c:v>27912</c:v>
                </c:pt>
                <c:pt idx="102">
                  <c:v>27942</c:v>
                </c:pt>
                <c:pt idx="103">
                  <c:v>27973</c:v>
                </c:pt>
                <c:pt idx="104">
                  <c:v>28004</c:v>
                </c:pt>
                <c:pt idx="105">
                  <c:v>28034</c:v>
                </c:pt>
                <c:pt idx="106">
                  <c:v>28065</c:v>
                </c:pt>
                <c:pt idx="107">
                  <c:v>28095</c:v>
                </c:pt>
                <c:pt idx="108">
                  <c:v>28126</c:v>
                </c:pt>
                <c:pt idx="109">
                  <c:v>28157</c:v>
                </c:pt>
                <c:pt idx="110">
                  <c:v>28185</c:v>
                </c:pt>
                <c:pt idx="111">
                  <c:v>28216</c:v>
                </c:pt>
                <c:pt idx="112">
                  <c:v>28246</c:v>
                </c:pt>
                <c:pt idx="113">
                  <c:v>28277</c:v>
                </c:pt>
                <c:pt idx="114">
                  <c:v>28307</c:v>
                </c:pt>
                <c:pt idx="115">
                  <c:v>28338</c:v>
                </c:pt>
                <c:pt idx="116">
                  <c:v>28369</c:v>
                </c:pt>
                <c:pt idx="117">
                  <c:v>28399</c:v>
                </c:pt>
                <c:pt idx="118">
                  <c:v>28430</c:v>
                </c:pt>
                <c:pt idx="119">
                  <c:v>28460</c:v>
                </c:pt>
                <c:pt idx="120">
                  <c:v>28491</c:v>
                </c:pt>
                <c:pt idx="121">
                  <c:v>28522</c:v>
                </c:pt>
                <c:pt idx="122">
                  <c:v>28550</c:v>
                </c:pt>
                <c:pt idx="123">
                  <c:v>28581</c:v>
                </c:pt>
                <c:pt idx="124">
                  <c:v>28611</c:v>
                </c:pt>
                <c:pt idx="125">
                  <c:v>28642</c:v>
                </c:pt>
                <c:pt idx="126">
                  <c:v>28672</c:v>
                </c:pt>
                <c:pt idx="127">
                  <c:v>28703</c:v>
                </c:pt>
                <c:pt idx="128">
                  <c:v>28734</c:v>
                </c:pt>
                <c:pt idx="129">
                  <c:v>28764</c:v>
                </c:pt>
                <c:pt idx="130">
                  <c:v>28795</c:v>
                </c:pt>
                <c:pt idx="131">
                  <c:v>28825</c:v>
                </c:pt>
                <c:pt idx="132">
                  <c:v>28856</c:v>
                </c:pt>
                <c:pt idx="133">
                  <c:v>28887</c:v>
                </c:pt>
                <c:pt idx="134">
                  <c:v>28915</c:v>
                </c:pt>
                <c:pt idx="135">
                  <c:v>28946</c:v>
                </c:pt>
                <c:pt idx="136">
                  <c:v>28976</c:v>
                </c:pt>
                <c:pt idx="137">
                  <c:v>29007</c:v>
                </c:pt>
                <c:pt idx="138">
                  <c:v>29037</c:v>
                </c:pt>
                <c:pt idx="139">
                  <c:v>29068</c:v>
                </c:pt>
                <c:pt idx="140">
                  <c:v>29099</c:v>
                </c:pt>
                <c:pt idx="141">
                  <c:v>29129</c:v>
                </c:pt>
                <c:pt idx="142">
                  <c:v>29160</c:v>
                </c:pt>
                <c:pt idx="143">
                  <c:v>29190</c:v>
                </c:pt>
                <c:pt idx="144">
                  <c:v>29221</c:v>
                </c:pt>
                <c:pt idx="145">
                  <c:v>29252</c:v>
                </c:pt>
                <c:pt idx="146">
                  <c:v>29281</c:v>
                </c:pt>
                <c:pt idx="147">
                  <c:v>29312</c:v>
                </c:pt>
                <c:pt idx="148">
                  <c:v>29342</c:v>
                </c:pt>
                <c:pt idx="149">
                  <c:v>29373</c:v>
                </c:pt>
                <c:pt idx="150">
                  <c:v>29403</c:v>
                </c:pt>
                <c:pt idx="151">
                  <c:v>29434</c:v>
                </c:pt>
                <c:pt idx="152">
                  <c:v>29465</c:v>
                </c:pt>
                <c:pt idx="153">
                  <c:v>29495</c:v>
                </c:pt>
                <c:pt idx="154">
                  <c:v>29526</c:v>
                </c:pt>
                <c:pt idx="155">
                  <c:v>29556</c:v>
                </c:pt>
                <c:pt idx="156">
                  <c:v>29587</c:v>
                </c:pt>
                <c:pt idx="157">
                  <c:v>29618</c:v>
                </c:pt>
                <c:pt idx="158">
                  <c:v>29646</c:v>
                </c:pt>
                <c:pt idx="159">
                  <c:v>29677</c:v>
                </c:pt>
                <c:pt idx="160">
                  <c:v>29707</c:v>
                </c:pt>
                <c:pt idx="161">
                  <c:v>29738</c:v>
                </c:pt>
                <c:pt idx="162">
                  <c:v>29768</c:v>
                </c:pt>
                <c:pt idx="163">
                  <c:v>29799</c:v>
                </c:pt>
                <c:pt idx="164">
                  <c:v>29830</c:v>
                </c:pt>
                <c:pt idx="165">
                  <c:v>29860</c:v>
                </c:pt>
                <c:pt idx="166">
                  <c:v>29891</c:v>
                </c:pt>
                <c:pt idx="167">
                  <c:v>29921</c:v>
                </c:pt>
                <c:pt idx="168">
                  <c:v>29952</c:v>
                </c:pt>
                <c:pt idx="169">
                  <c:v>29983</c:v>
                </c:pt>
                <c:pt idx="170">
                  <c:v>30011</c:v>
                </c:pt>
                <c:pt idx="171">
                  <c:v>30042</c:v>
                </c:pt>
                <c:pt idx="172">
                  <c:v>30072</c:v>
                </c:pt>
                <c:pt idx="173">
                  <c:v>30103</c:v>
                </c:pt>
                <c:pt idx="174">
                  <c:v>30133</c:v>
                </c:pt>
                <c:pt idx="175">
                  <c:v>30164</c:v>
                </c:pt>
                <c:pt idx="176">
                  <c:v>30195</c:v>
                </c:pt>
                <c:pt idx="177">
                  <c:v>30225</c:v>
                </c:pt>
                <c:pt idx="178">
                  <c:v>30256</c:v>
                </c:pt>
                <c:pt idx="179">
                  <c:v>30286</c:v>
                </c:pt>
                <c:pt idx="180">
                  <c:v>30317</c:v>
                </c:pt>
                <c:pt idx="181">
                  <c:v>30348</c:v>
                </c:pt>
                <c:pt idx="182">
                  <c:v>30376</c:v>
                </c:pt>
                <c:pt idx="183">
                  <c:v>30407</c:v>
                </c:pt>
                <c:pt idx="184">
                  <c:v>30437</c:v>
                </c:pt>
                <c:pt idx="185">
                  <c:v>30468</c:v>
                </c:pt>
                <c:pt idx="186">
                  <c:v>30498</c:v>
                </c:pt>
                <c:pt idx="187">
                  <c:v>30529</c:v>
                </c:pt>
                <c:pt idx="188">
                  <c:v>30560</c:v>
                </c:pt>
                <c:pt idx="189">
                  <c:v>30590</c:v>
                </c:pt>
                <c:pt idx="190">
                  <c:v>30621</c:v>
                </c:pt>
                <c:pt idx="191">
                  <c:v>30651</c:v>
                </c:pt>
                <c:pt idx="192">
                  <c:v>30682</c:v>
                </c:pt>
                <c:pt idx="193">
                  <c:v>30713</c:v>
                </c:pt>
                <c:pt idx="194">
                  <c:v>30742</c:v>
                </c:pt>
                <c:pt idx="195">
                  <c:v>30773</c:v>
                </c:pt>
                <c:pt idx="196">
                  <c:v>30803</c:v>
                </c:pt>
                <c:pt idx="197">
                  <c:v>30834</c:v>
                </c:pt>
                <c:pt idx="198">
                  <c:v>30864</c:v>
                </c:pt>
                <c:pt idx="199">
                  <c:v>30895</c:v>
                </c:pt>
                <c:pt idx="200">
                  <c:v>30926</c:v>
                </c:pt>
                <c:pt idx="201">
                  <c:v>30956</c:v>
                </c:pt>
                <c:pt idx="202">
                  <c:v>30987</c:v>
                </c:pt>
                <c:pt idx="203">
                  <c:v>31017</c:v>
                </c:pt>
                <c:pt idx="204">
                  <c:v>31048</c:v>
                </c:pt>
                <c:pt idx="205">
                  <c:v>31079</c:v>
                </c:pt>
                <c:pt idx="206">
                  <c:v>31107</c:v>
                </c:pt>
                <c:pt idx="207">
                  <c:v>31138</c:v>
                </c:pt>
                <c:pt idx="208">
                  <c:v>31168</c:v>
                </c:pt>
                <c:pt idx="209">
                  <c:v>31199</c:v>
                </c:pt>
                <c:pt idx="210">
                  <c:v>31229</c:v>
                </c:pt>
                <c:pt idx="211">
                  <c:v>31260</c:v>
                </c:pt>
                <c:pt idx="212">
                  <c:v>31291</c:v>
                </c:pt>
                <c:pt idx="213">
                  <c:v>31321</c:v>
                </c:pt>
                <c:pt idx="214">
                  <c:v>31352</c:v>
                </c:pt>
                <c:pt idx="215">
                  <c:v>31382</c:v>
                </c:pt>
                <c:pt idx="216">
                  <c:v>31413</c:v>
                </c:pt>
                <c:pt idx="217">
                  <c:v>31444</c:v>
                </c:pt>
                <c:pt idx="218">
                  <c:v>31472</c:v>
                </c:pt>
                <c:pt idx="219">
                  <c:v>31503</c:v>
                </c:pt>
                <c:pt idx="220">
                  <c:v>31533</c:v>
                </c:pt>
                <c:pt idx="221">
                  <c:v>31564</c:v>
                </c:pt>
                <c:pt idx="222">
                  <c:v>31594</c:v>
                </c:pt>
                <c:pt idx="223">
                  <c:v>31625</c:v>
                </c:pt>
                <c:pt idx="224">
                  <c:v>31656</c:v>
                </c:pt>
                <c:pt idx="225">
                  <c:v>31686</c:v>
                </c:pt>
                <c:pt idx="226">
                  <c:v>31717</c:v>
                </c:pt>
                <c:pt idx="227">
                  <c:v>31747</c:v>
                </c:pt>
                <c:pt idx="228">
                  <c:v>31778</c:v>
                </c:pt>
                <c:pt idx="229">
                  <c:v>31809</c:v>
                </c:pt>
                <c:pt idx="230">
                  <c:v>31837</c:v>
                </c:pt>
                <c:pt idx="231">
                  <c:v>31868</c:v>
                </c:pt>
                <c:pt idx="232">
                  <c:v>31898</c:v>
                </c:pt>
                <c:pt idx="233">
                  <c:v>31929</c:v>
                </c:pt>
                <c:pt idx="234">
                  <c:v>31959</c:v>
                </c:pt>
                <c:pt idx="235">
                  <c:v>31990</c:v>
                </c:pt>
                <c:pt idx="236">
                  <c:v>32021</c:v>
                </c:pt>
                <c:pt idx="237">
                  <c:v>32051</c:v>
                </c:pt>
                <c:pt idx="238">
                  <c:v>32082</c:v>
                </c:pt>
                <c:pt idx="239">
                  <c:v>32112</c:v>
                </c:pt>
                <c:pt idx="240">
                  <c:v>32143</c:v>
                </c:pt>
                <c:pt idx="241">
                  <c:v>32174</c:v>
                </c:pt>
                <c:pt idx="242">
                  <c:v>32203</c:v>
                </c:pt>
                <c:pt idx="243">
                  <c:v>32234</c:v>
                </c:pt>
                <c:pt idx="244">
                  <c:v>32264</c:v>
                </c:pt>
                <c:pt idx="245">
                  <c:v>32295</c:v>
                </c:pt>
                <c:pt idx="246">
                  <c:v>32325</c:v>
                </c:pt>
                <c:pt idx="247">
                  <c:v>32356</c:v>
                </c:pt>
                <c:pt idx="248">
                  <c:v>32387</c:v>
                </c:pt>
                <c:pt idx="249">
                  <c:v>32417</c:v>
                </c:pt>
                <c:pt idx="250">
                  <c:v>32448</c:v>
                </c:pt>
                <c:pt idx="251">
                  <c:v>32478</c:v>
                </c:pt>
                <c:pt idx="252">
                  <c:v>32509</c:v>
                </c:pt>
                <c:pt idx="253">
                  <c:v>32540</c:v>
                </c:pt>
                <c:pt idx="254">
                  <c:v>32568</c:v>
                </c:pt>
                <c:pt idx="255">
                  <c:v>32599</c:v>
                </c:pt>
                <c:pt idx="256">
                  <c:v>32629</c:v>
                </c:pt>
                <c:pt idx="257">
                  <c:v>32660</c:v>
                </c:pt>
                <c:pt idx="258">
                  <c:v>32690</c:v>
                </c:pt>
                <c:pt idx="259">
                  <c:v>32721</c:v>
                </c:pt>
                <c:pt idx="260">
                  <c:v>32752</c:v>
                </c:pt>
                <c:pt idx="261">
                  <c:v>32782</c:v>
                </c:pt>
                <c:pt idx="262">
                  <c:v>32813</c:v>
                </c:pt>
                <c:pt idx="263">
                  <c:v>32843</c:v>
                </c:pt>
                <c:pt idx="264">
                  <c:v>32874</c:v>
                </c:pt>
                <c:pt idx="265">
                  <c:v>32905</c:v>
                </c:pt>
                <c:pt idx="266">
                  <c:v>32933</c:v>
                </c:pt>
                <c:pt idx="267">
                  <c:v>32964</c:v>
                </c:pt>
                <c:pt idx="268">
                  <c:v>32994</c:v>
                </c:pt>
                <c:pt idx="269">
                  <c:v>33025</c:v>
                </c:pt>
                <c:pt idx="270">
                  <c:v>33055</c:v>
                </c:pt>
                <c:pt idx="271">
                  <c:v>33086</c:v>
                </c:pt>
                <c:pt idx="272">
                  <c:v>33117</c:v>
                </c:pt>
                <c:pt idx="273">
                  <c:v>33147</c:v>
                </c:pt>
                <c:pt idx="274">
                  <c:v>33178</c:v>
                </c:pt>
                <c:pt idx="275">
                  <c:v>33208</c:v>
                </c:pt>
                <c:pt idx="276">
                  <c:v>33239</c:v>
                </c:pt>
                <c:pt idx="277">
                  <c:v>33270</c:v>
                </c:pt>
                <c:pt idx="278">
                  <c:v>33298</c:v>
                </c:pt>
                <c:pt idx="279">
                  <c:v>33329</c:v>
                </c:pt>
                <c:pt idx="280">
                  <c:v>33359</c:v>
                </c:pt>
                <c:pt idx="281">
                  <c:v>33390</c:v>
                </c:pt>
                <c:pt idx="282">
                  <c:v>33420</c:v>
                </c:pt>
                <c:pt idx="283">
                  <c:v>33451</c:v>
                </c:pt>
                <c:pt idx="284">
                  <c:v>33482</c:v>
                </c:pt>
                <c:pt idx="285">
                  <c:v>33512</c:v>
                </c:pt>
                <c:pt idx="286">
                  <c:v>33543</c:v>
                </c:pt>
                <c:pt idx="287">
                  <c:v>33573</c:v>
                </c:pt>
                <c:pt idx="288">
                  <c:v>33604</c:v>
                </c:pt>
                <c:pt idx="289">
                  <c:v>33635</c:v>
                </c:pt>
                <c:pt idx="290">
                  <c:v>33664</c:v>
                </c:pt>
                <c:pt idx="291">
                  <c:v>33695</c:v>
                </c:pt>
                <c:pt idx="292">
                  <c:v>33725</c:v>
                </c:pt>
                <c:pt idx="293">
                  <c:v>33756</c:v>
                </c:pt>
                <c:pt idx="294">
                  <c:v>33786</c:v>
                </c:pt>
                <c:pt idx="295">
                  <c:v>33817</c:v>
                </c:pt>
                <c:pt idx="296">
                  <c:v>33848</c:v>
                </c:pt>
                <c:pt idx="297">
                  <c:v>33878</c:v>
                </c:pt>
                <c:pt idx="298">
                  <c:v>33909</c:v>
                </c:pt>
                <c:pt idx="299">
                  <c:v>33939</c:v>
                </c:pt>
                <c:pt idx="300">
                  <c:v>33970</c:v>
                </c:pt>
                <c:pt idx="301">
                  <c:v>34001</c:v>
                </c:pt>
                <c:pt idx="302">
                  <c:v>34029</c:v>
                </c:pt>
                <c:pt idx="303">
                  <c:v>34060</c:v>
                </c:pt>
                <c:pt idx="304">
                  <c:v>34090</c:v>
                </c:pt>
                <c:pt idx="305">
                  <c:v>34121</c:v>
                </c:pt>
                <c:pt idx="306">
                  <c:v>34151</c:v>
                </c:pt>
                <c:pt idx="307">
                  <c:v>34182</c:v>
                </c:pt>
                <c:pt idx="308">
                  <c:v>34213</c:v>
                </c:pt>
                <c:pt idx="309">
                  <c:v>34243</c:v>
                </c:pt>
                <c:pt idx="310">
                  <c:v>34274</c:v>
                </c:pt>
                <c:pt idx="311">
                  <c:v>34304</c:v>
                </c:pt>
                <c:pt idx="312">
                  <c:v>34335</c:v>
                </c:pt>
                <c:pt idx="313">
                  <c:v>34366</c:v>
                </c:pt>
                <c:pt idx="314">
                  <c:v>34394</c:v>
                </c:pt>
                <c:pt idx="315">
                  <c:v>34425</c:v>
                </c:pt>
                <c:pt idx="316">
                  <c:v>34455</c:v>
                </c:pt>
                <c:pt idx="317">
                  <c:v>34486</c:v>
                </c:pt>
                <c:pt idx="318">
                  <c:v>34516</c:v>
                </c:pt>
                <c:pt idx="319">
                  <c:v>34547</c:v>
                </c:pt>
                <c:pt idx="320">
                  <c:v>34578</c:v>
                </c:pt>
                <c:pt idx="321">
                  <c:v>34608</c:v>
                </c:pt>
                <c:pt idx="322">
                  <c:v>34639</c:v>
                </c:pt>
                <c:pt idx="323">
                  <c:v>34669</c:v>
                </c:pt>
                <c:pt idx="324">
                  <c:v>34700</c:v>
                </c:pt>
                <c:pt idx="325">
                  <c:v>34731</c:v>
                </c:pt>
                <c:pt idx="326">
                  <c:v>34759</c:v>
                </c:pt>
                <c:pt idx="327">
                  <c:v>34790</c:v>
                </c:pt>
                <c:pt idx="328">
                  <c:v>34820</c:v>
                </c:pt>
                <c:pt idx="329">
                  <c:v>34851</c:v>
                </c:pt>
                <c:pt idx="330">
                  <c:v>34881</c:v>
                </c:pt>
                <c:pt idx="331">
                  <c:v>34912</c:v>
                </c:pt>
                <c:pt idx="332">
                  <c:v>34943</c:v>
                </c:pt>
                <c:pt idx="333">
                  <c:v>34973</c:v>
                </c:pt>
                <c:pt idx="334">
                  <c:v>35004</c:v>
                </c:pt>
                <c:pt idx="335">
                  <c:v>35034</c:v>
                </c:pt>
                <c:pt idx="336">
                  <c:v>35065</c:v>
                </c:pt>
                <c:pt idx="337">
                  <c:v>35096</c:v>
                </c:pt>
                <c:pt idx="338">
                  <c:v>35125</c:v>
                </c:pt>
                <c:pt idx="339">
                  <c:v>35156</c:v>
                </c:pt>
                <c:pt idx="340">
                  <c:v>35186</c:v>
                </c:pt>
                <c:pt idx="341">
                  <c:v>35217</c:v>
                </c:pt>
                <c:pt idx="342">
                  <c:v>35247</c:v>
                </c:pt>
                <c:pt idx="343">
                  <c:v>35278</c:v>
                </c:pt>
                <c:pt idx="344">
                  <c:v>35309</c:v>
                </c:pt>
                <c:pt idx="345">
                  <c:v>35339</c:v>
                </c:pt>
                <c:pt idx="346">
                  <c:v>35370</c:v>
                </c:pt>
                <c:pt idx="347">
                  <c:v>35400</c:v>
                </c:pt>
                <c:pt idx="348">
                  <c:v>35431</c:v>
                </c:pt>
                <c:pt idx="349">
                  <c:v>35462</c:v>
                </c:pt>
                <c:pt idx="350">
                  <c:v>35490</c:v>
                </c:pt>
                <c:pt idx="351">
                  <c:v>35521</c:v>
                </c:pt>
                <c:pt idx="352">
                  <c:v>35551</c:v>
                </c:pt>
                <c:pt idx="353">
                  <c:v>35582</c:v>
                </c:pt>
                <c:pt idx="354">
                  <c:v>35612</c:v>
                </c:pt>
                <c:pt idx="355">
                  <c:v>35643</c:v>
                </c:pt>
                <c:pt idx="356">
                  <c:v>35674</c:v>
                </c:pt>
                <c:pt idx="357">
                  <c:v>35704</c:v>
                </c:pt>
                <c:pt idx="358">
                  <c:v>35735</c:v>
                </c:pt>
                <c:pt idx="359">
                  <c:v>35765</c:v>
                </c:pt>
                <c:pt idx="360">
                  <c:v>35796</c:v>
                </c:pt>
                <c:pt idx="361">
                  <c:v>35827</c:v>
                </c:pt>
                <c:pt idx="362">
                  <c:v>35855</c:v>
                </c:pt>
                <c:pt idx="363">
                  <c:v>35886</c:v>
                </c:pt>
                <c:pt idx="364">
                  <c:v>35916</c:v>
                </c:pt>
                <c:pt idx="365">
                  <c:v>35947</c:v>
                </c:pt>
                <c:pt idx="366">
                  <c:v>35977</c:v>
                </c:pt>
                <c:pt idx="367">
                  <c:v>36008</c:v>
                </c:pt>
                <c:pt idx="368">
                  <c:v>36039</c:v>
                </c:pt>
                <c:pt idx="369">
                  <c:v>36069</c:v>
                </c:pt>
                <c:pt idx="370">
                  <c:v>36100</c:v>
                </c:pt>
                <c:pt idx="371">
                  <c:v>36130</c:v>
                </c:pt>
                <c:pt idx="372">
                  <c:v>36161</c:v>
                </c:pt>
                <c:pt idx="373">
                  <c:v>36192</c:v>
                </c:pt>
                <c:pt idx="374">
                  <c:v>36220</c:v>
                </c:pt>
                <c:pt idx="375">
                  <c:v>36251</c:v>
                </c:pt>
                <c:pt idx="376">
                  <c:v>36281</c:v>
                </c:pt>
                <c:pt idx="377">
                  <c:v>36312</c:v>
                </c:pt>
                <c:pt idx="378">
                  <c:v>36342</c:v>
                </c:pt>
                <c:pt idx="379">
                  <c:v>36373</c:v>
                </c:pt>
                <c:pt idx="380">
                  <c:v>36404</c:v>
                </c:pt>
                <c:pt idx="381">
                  <c:v>36434</c:v>
                </c:pt>
                <c:pt idx="382">
                  <c:v>36465</c:v>
                </c:pt>
                <c:pt idx="383">
                  <c:v>36495</c:v>
                </c:pt>
                <c:pt idx="384">
                  <c:v>36526</c:v>
                </c:pt>
                <c:pt idx="385">
                  <c:v>36557</c:v>
                </c:pt>
                <c:pt idx="386">
                  <c:v>36586</c:v>
                </c:pt>
                <c:pt idx="387">
                  <c:v>36617</c:v>
                </c:pt>
                <c:pt idx="388">
                  <c:v>36647</c:v>
                </c:pt>
                <c:pt idx="389">
                  <c:v>36678</c:v>
                </c:pt>
                <c:pt idx="390">
                  <c:v>36708</c:v>
                </c:pt>
                <c:pt idx="391">
                  <c:v>36739</c:v>
                </c:pt>
                <c:pt idx="392">
                  <c:v>36770</c:v>
                </c:pt>
                <c:pt idx="393">
                  <c:v>36800</c:v>
                </c:pt>
                <c:pt idx="394">
                  <c:v>36831</c:v>
                </c:pt>
                <c:pt idx="395">
                  <c:v>36861</c:v>
                </c:pt>
                <c:pt idx="396">
                  <c:v>36892</c:v>
                </c:pt>
                <c:pt idx="397">
                  <c:v>36923</c:v>
                </c:pt>
                <c:pt idx="398">
                  <c:v>36951</c:v>
                </c:pt>
                <c:pt idx="399">
                  <c:v>36982</c:v>
                </c:pt>
                <c:pt idx="400">
                  <c:v>37012</c:v>
                </c:pt>
                <c:pt idx="401">
                  <c:v>37043</c:v>
                </c:pt>
                <c:pt idx="402">
                  <c:v>37073</c:v>
                </c:pt>
                <c:pt idx="403">
                  <c:v>37104</c:v>
                </c:pt>
                <c:pt idx="404">
                  <c:v>37135</c:v>
                </c:pt>
                <c:pt idx="405">
                  <c:v>37165</c:v>
                </c:pt>
                <c:pt idx="406">
                  <c:v>37196</c:v>
                </c:pt>
                <c:pt idx="407">
                  <c:v>37226</c:v>
                </c:pt>
                <c:pt idx="408">
                  <c:v>37257</c:v>
                </c:pt>
                <c:pt idx="409">
                  <c:v>37288</c:v>
                </c:pt>
                <c:pt idx="410">
                  <c:v>37316</c:v>
                </c:pt>
                <c:pt idx="411">
                  <c:v>37347</c:v>
                </c:pt>
                <c:pt idx="412">
                  <c:v>37377</c:v>
                </c:pt>
                <c:pt idx="413">
                  <c:v>37408</c:v>
                </c:pt>
                <c:pt idx="414">
                  <c:v>37438</c:v>
                </c:pt>
                <c:pt idx="415">
                  <c:v>37469</c:v>
                </c:pt>
                <c:pt idx="416">
                  <c:v>37500</c:v>
                </c:pt>
                <c:pt idx="417">
                  <c:v>37530</c:v>
                </c:pt>
                <c:pt idx="418">
                  <c:v>37561</c:v>
                </c:pt>
                <c:pt idx="419">
                  <c:v>37591</c:v>
                </c:pt>
                <c:pt idx="420">
                  <c:v>37622</c:v>
                </c:pt>
                <c:pt idx="421">
                  <c:v>37653</c:v>
                </c:pt>
                <c:pt idx="422">
                  <c:v>37681</c:v>
                </c:pt>
                <c:pt idx="423">
                  <c:v>37712</c:v>
                </c:pt>
                <c:pt idx="424">
                  <c:v>37742</c:v>
                </c:pt>
                <c:pt idx="425">
                  <c:v>37773</c:v>
                </c:pt>
                <c:pt idx="426">
                  <c:v>37803</c:v>
                </c:pt>
                <c:pt idx="427">
                  <c:v>37834</c:v>
                </c:pt>
                <c:pt idx="428">
                  <c:v>37865</c:v>
                </c:pt>
                <c:pt idx="429">
                  <c:v>37895</c:v>
                </c:pt>
                <c:pt idx="430">
                  <c:v>37926</c:v>
                </c:pt>
                <c:pt idx="431">
                  <c:v>37956</c:v>
                </c:pt>
                <c:pt idx="432">
                  <c:v>37987</c:v>
                </c:pt>
                <c:pt idx="433">
                  <c:v>38018</c:v>
                </c:pt>
                <c:pt idx="434">
                  <c:v>38047</c:v>
                </c:pt>
                <c:pt idx="435">
                  <c:v>38078</c:v>
                </c:pt>
                <c:pt idx="436">
                  <c:v>38108</c:v>
                </c:pt>
                <c:pt idx="437">
                  <c:v>38139</c:v>
                </c:pt>
                <c:pt idx="438">
                  <c:v>38169</c:v>
                </c:pt>
                <c:pt idx="439">
                  <c:v>38200</c:v>
                </c:pt>
                <c:pt idx="440">
                  <c:v>38231</c:v>
                </c:pt>
                <c:pt idx="441">
                  <c:v>38261</c:v>
                </c:pt>
                <c:pt idx="442">
                  <c:v>38292</c:v>
                </c:pt>
                <c:pt idx="443">
                  <c:v>38322</c:v>
                </c:pt>
                <c:pt idx="444">
                  <c:v>38353</c:v>
                </c:pt>
                <c:pt idx="445">
                  <c:v>38384</c:v>
                </c:pt>
                <c:pt idx="446">
                  <c:v>38412</c:v>
                </c:pt>
                <c:pt idx="447">
                  <c:v>38443</c:v>
                </c:pt>
                <c:pt idx="448">
                  <c:v>38473</c:v>
                </c:pt>
                <c:pt idx="449">
                  <c:v>38504</c:v>
                </c:pt>
                <c:pt idx="450">
                  <c:v>38534</c:v>
                </c:pt>
                <c:pt idx="451">
                  <c:v>38565</c:v>
                </c:pt>
                <c:pt idx="452">
                  <c:v>38596</c:v>
                </c:pt>
                <c:pt idx="453">
                  <c:v>38626</c:v>
                </c:pt>
                <c:pt idx="454">
                  <c:v>38657</c:v>
                </c:pt>
                <c:pt idx="455">
                  <c:v>38687</c:v>
                </c:pt>
                <c:pt idx="456">
                  <c:v>38718</c:v>
                </c:pt>
                <c:pt idx="457">
                  <c:v>38749</c:v>
                </c:pt>
                <c:pt idx="458">
                  <c:v>38777</c:v>
                </c:pt>
                <c:pt idx="459">
                  <c:v>38808</c:v>
                </c:pt>
                <c:pt idx="460">
                  <c:v>38838</c:v>
                </c:pt>
                <c:pt idx="461">
                  <c:v>38869</c:v>
                </c:pt>
                <c:pt idx="462">
                  <c:v>38899</c:v>
                </c:pt>
                <c:pt idx="463">
                  <c:v>38930</c:v>
                </c:pt>
                <c:pt idx="464">
                  <c:v>38961</c:v>
                </c:pt>
                <c:pt idx="465">
                  <c:v>38991</c:v>
                </c:pt>
                <c:pt idx="466">
                  <c:v>39022</c:v>
                </c:pt>
                <c:pt idx="467">
                  <c:v>39052</c:v>
                </c:pt>
                <c:pt idx="468">
                  <c:v>39083</c:v>
                </c:pt>
                <c:pt idx="469">
                  <c:v>39114</c:v>
                </c:pt>
                <c:pt idx="470">
                  <c:v>39142</c:v>
                </c:pt>
                <c:pt idx="471">
                  <c:v>39173</c:v>
                </c:pt>
                <c:pt idx="472">
                  <c:v>39203</c:v>
                </c:pt>
                <c:pt idx="473">
                  <c:v>39234</c:v>
                </c:pt>
                <c:pt idx="474">
                  <c:v>39264</c:v>
                </c:pt>
                <c:pt idx="475">
                  <c:v>39295</c:v>
                </c:pt>
                <c:pt idx="476">
                  <c:v>39326</c:v>
                </c:pt>
                <c:pt idx="477">
                  <c:v>39356</c:v>
                </c:pt>
                <c:pt idx="478">
                  <c:v>39387</c:v>
                </c:pt>
                <c:pt idx="479">
                  <c:v>39417</c:v>
                </c:pt>
                <c:pt idx="480">
                  <c:v>39448</c:v>
                </c:pt>
                <c:pt idx="481">
                  <c:v>39479</c:v>
                </c:pt>
                <c:pt idx="482">
                  <c:v>39508</c:v>
                </c:pt>
                <c:pt idx="483">
                  <c:v>39539</c:v>
                </c:pt>
                <c:pt idx="484">
                  <c:v>39569</c:v>
                </c:pt>
                <c:pt idx="485">
                  <c:v>39600</c:v>
                </c:pt>
                <c:pt idx="486">
                  <c:v>39630</c:v>
                </c:pt>
                <c:pt idx="487">
                  <c:v>39661</c:v>
                </c:pt>
                <c:pt idx="488">
                  <c:v>39692</c:v>
                </c:pt>
                <c:pt idx="489">
                  <c:v>39722</c:v>
                </c:pt>
                <c:pt idx="490">
                  <c:v>39753</c:v>
                </c:pt>
                <c:pt idx="491">
                  <c:v>39783</c:v>
                </c:pt>
                <c:pt idx="492">
                  <c:v>39814</c:v>
                </c:pt>
                <c:pt idx="493">
                  <c:v>39845</c:v>
                </c:pt>
                <c:pt idx="494">
                  <c:v>39873</c:v>
                </c:pt>
                <c:pt idx="495">
                  <c:v>39904</c:v>
                </c:pt>
                <c:pt idx="496">
                  <c:v>39934</c:v>
                </c:pt>
                <c:pt idx="497">
                  <c:v>39965</c:v>
                </c:pt>
                <c:pt idx="498">
                  <c:v>39995</c:v>
                </c:pt>
                <c:pt idx="499">
                  <c:v>40026</c:v>
                </c:pt>
                <c:pt idx="500">
                  <c:v>40057</c:v>
                </c:pt>
                <c:pt idx="501">
                  <c:v>40087</c:v>
                </c:pt>
                <c:pt idx="502">
                  <c:v>40118</c:v>
                </c:pt>
                <c:pt idx="503">
                  <c:v>40148</c:v>
                </c:pt>
                <c:pt idx="504">
                  <c:v>40179</c:v>
                </c:pt>
                <c:pt idx="505">
                  <c:v>40210</c:v>
                </c:pt>
                <c:pt idx="506">
                  <c:v>40238</c:v>
                </c:pt>
                <c:pt idx="507">
                  <c:v>40269</c:v>
                </c:pt>
                <c:pt idx="508">
                  <c:v>40299</c:v>
                </c:pt>
                <c:pt idx="509">
                  <c:v>40330</c:v>
                </c:pt>
                <c:pt idx="510">
                  <c:v>40360</c:v>
                </c:pt>
                <c:pt idx="511">
                  <c:v>40391</c:v>
                </c:pt>
                <c:pt idx="512">
                  <c:v>40422</c:v>
                </c:pt>
                <c:pt idx="513">
                  <c:v>40452</c:v>
                </c:pt>
                <c:pt idx="514">
                  <c:v>40483</c:v>
                </c:pt>
                <c:pt idx="515">
                  <c:v>40513</c:v>
                </c:pt>
                <c:pt idx="516">
                  <c:v>40544</c:v>
                </c:pt>
                <c:pt idx="517">
                  <c:v>40575</c:v>
                </c:pt>
                <c:pt idx="518">
                  <c:v>40603</c:v>
                </c:pt>
                <c:pt idx="519">
                  <c:v>40634</c:v>
                </c:pt>
                <c:pt idx="520">
                  <c:v>40664</c:v>
                </c:pt>
                <c:pt idx="521">
                  <c:v>40695</c:v>
                </c:pt>
                <c:pt idx="522">
                  <c:v>40725</c:v>
                </c:pt>
                <c:pt idx="523">
                  <c:v>40756</c:v>
                </c:pt>
                <c:pt idx="524">
                  <c:v>40787</c:v>
                </c:pt>
                <c:pt idx="525">
                  <c:v>40817</c:v>
                </c:pt>
                <c:pt idx="526">
                  <c:v>40848</c:v>
                </c:pt>
                <c:pt idx="527">
                  <c:v>40878</c:v>
                </c:pt>
                <c:pt idx="528">
                  <c:v>40909</c:v>
                </c:pt>
                <c:pt idx="529">
                  <c:v>40940</c:v>
                </c:pt>
                <c:pt idx="530">
                  <c:v>40969</c:v>
                </c:pt>
                <c:pt idx="531">
                  <c:v>41000</c:v>
                </c:pt>
                <c:pt idx="532">
                  <c:v>41030</c:v>
                </c:pt>
                <c:pt idx="533">
                  <c:v>41061</c:v>
                </c:pt>
                <c:pt idx="534">
                  <c:v>41091</c:v>
                </c:pt>
                <c:pt idx="535">
                  <c:v>41122</c:v>
                </c:pt>
                <c:pt idx="536">
                  <c:v>41153</c:v>
                </c:pt>
                <c:pt idx="537">
                  <c:v>41183</c:v>
                </c:pt>
                <c:pt idx="538">
                  <c:v>41214</c:v>
                </c:pt>
                <c:pt idx="539">
                  <c:v>41244</c:v>
                </c:pt>
                <c:pt idx="540">
                  <c:v>41275</c:v>
                </c:pt>
                <c:pt idx="541">
                  <c:v>41306</c:v>
                </c:pt>
                <c:pt idx="542">
                  <c:v>41334</c:v>
                </c:pt>
                <c:pt idx="543">
                  <c:v>41365</c:v>
                </c:pt>
                <c:pt idx="544">
                  <c:v>41395</c:v>
                </c:pt>
                <c:pt idx="545">
                  <c:v>41426</c:v>
                </c:pt>
                <c:pt idx="546">
                  <c:v>41456</c:v>
                </c:pt>
                <c:pt idx="547">
                  <c:v>41487</c:v>
                </c:pt>
                <c:pt idx="548">
                  <c:v>41518</c:v>
                </c:pt>
                <c:pt idx="549">
                  <c:v>41548</c:v>
                </c:pt>
                <c:pt idx="550">
                  <c:v>41579</c:v>
                </c:pt>
                <c:pt idx="551">
                  <c:v>41609</c:v>
                </c:pt>
                <c:pt idx="552">
                  <c:v>41640</c:v>
                </c:pt>
                <c:pt idx="553">
                  <c:v>41671</c:v>
                </c:pt>
                <c:pt idx="554">
                  <c:v>41699</c:v>
                </c:pt>
                <c:pt idx="555">
                  <c:v>41730</c:v>
                </c:pt>
                <c:pt idx="556">
                  <c:v>41760</c:v>
                </c:pt>
                <c:pt idx="557">
                  <c:v>41791</c:v>
                </c:pt>
                <c:pt idx="558">
                  <c:v>41821</c:v>
                </c:pt>
                <c:pt idx="559">
                  <c:v>41852</c:v>
                </c:pt>
                <c:pt idx="560">
                  <c:v>41883</c:v>
                </c:pt>
                <c:pt idx="561">
                  <c:v>41913</c:v>
                </c:pt>
                <c:pt idx="562">
                  <c:v>41944</c:v>
                </c:pt>
                <c:pt idx="563">
                  <c:v>41974</c:v>
                </c:pt>
                <c:pt idx="564">
                  <c:v>42005</c:v>
                </c:pt>
                <c:pt idx="565">
                  <c:v>42036</c:v>
                </c:pt>
                <c:pt idx="566">
                  <c:v>42064</c:v>
                </c:pt>
                <c:pt idx="567">
                  <c:v>42095</c:v>
                </c:pt>
                <c:pt idx="568">
                  <c:v>42125</c:v>
                </c:pt>
                <c:pt idx="569">
                  <c:v>42156</c:v>
                </c:pt>
                <c:pt idx="570">
                  <c:v>42186</c:v>
                </c:pt>
                <c:pt idx="571">
                  <c:v>42217</c:v>
                </c:pt>
                <c:pt idx="572">
                  <c:v>42248</c:v>
                </c:pt>
                <c:pt idx="573">
                  <c:v>42278</c:v>
                </c:pt>
                <c:pt idx="574">
                  <c:v>42309</c:v>
                </c:pt>
                <c:pt idx="575">
                  <c:v>42339</c:v>
                </c:pt>
                <c:pt idx="576">
                  <c:v>42370</c:v>
                </c:pt>
                <c:pt idx="577">
                  <c:v>42401</c:v>
                </c:pt>
                <c:pt idx="578">
                  <c:v>42430</c:v>
                </c:pt>
                <c:pt idx="579">
                  <c:v>42461</c:v>
                </c:pt>
                <c:pt idx="580">
                  <c:v>42491</c:v>
                </c:pt>
                <c:pt idx="581">
                  <c:v>42522</c:v>
                </c:pt>
                <c:pt idx="582">
                  <c:v>42552</c:v>
                </c:pt>
                <c:pt idx="583">
                  <c:v>42583</c:v>
                </c:pt>
                <c:pt idx="584">
                  <c:v>42614</c:v>
                </c:pt>
                <c:pt idx="585">
                  <c:v>42644</c:v>
                </c:pt>
                <c:pt idx="586">
                  <c:v>42675</c:v>
                </c:pt>
                <c:pt idx="587">
                  <c:v>42705</c:v>
                </c:pt>
                <c:pt idx="588">
                  <c:v>42736</c:v>
                </c:pt>
                <c:pt idx="589">
                  <c:v>42767</c:v>
                </c:pt>
                <c:pt idx="590">
                  <c:v>42795</c:v>
                </c:pt>
                <c:pt idx="591">
                  <c:v>42826</c:v>
                </c:pt>
                <c:pt idx="592">
                  <c:v>42856</c:v>
                </c:pt>
                <c:pt idx="593">
                  <c:v>42887</c:v>
                </c:pt>
                <c:pt idx="594">
                  <c:v>42917</c:v>
                </c:pt>
                <c:pt idx="595">
                  <c:v>42948</c:v>
                </c:pt>
                <c:pt idx="596">
                  <c:v>42979</c:v>
                </c:pt>
                <c:pt idx="597">
                  <c:v>43009</c:v>
                </c:pt>
                <c:pt idx="598">
                  <c:v>43040</c:v>
                </c:pt>
                <c:pt idx="599">
                  <c:v>43070</c:v>
                </c:pt>
                <c:pt idx="600">
                  <c:v>43101</c:v>
                </c:pt>
                <c:pt idx="601">
                  <c:v>43132</c:v>
                </c:pt>
                <c:pt idx="602">
                  <c:v>43160</c:v>
                </c:pt>
                <c:pt idx="603">
                  <c:v>43191</c:v>
                </c:pt>
                <c:pt idx="604">
                  <c:v>43221</c:v>
                </c:pt>
                <c:pt idx="605">
                  <c:v>43252</c:v>
                </c:pt>
                <c:pt idx="606">
                  <c:v>43282</c:v>
                </c:pt>
                <c:pt idx="607">
                  <c:v>43313</c:v>
                </c:pt>
                <c:pt idx="608">
                  <c:v>43344</c:v>
                </c:pt>
                <c:pt idx="609">
                  <c:v>43374</c:v>
                </c:pt>
                <c:pt idx="610">
                  <c:v>43405</c:v>
                </c:pt>
                <c:pt idx="611">
                  <c:v>43435</c:v>
                </c:pt>
                <c:pt idx="612">
                  <c:v>43466</c:v>
                </c:pt>
                <c:pt idx="613">
                  <c:v>43497</c:v>
                </c:pt>
                <c:pt idx="614">
                  <c:v>43525</c:v>
                </c:pt>
                <c:pt idx="615">
                  <c:v>43556</c:v>
                </c:pt>
                <c:pt idx="616">
                  <c:v>43586</c:v>
                </c:pt>
                <c:pt idx="617">
                  <c:v>43617</c:v>
                </c:pt>
                <c:pt idx="618">
                  <c:v>43647</c:v>
                </c:pt>
                <c:pt idx="619">
                  <c:v>43678</c:v>
                </c:pt>
                <c:pt idx="620">
                  <c:v>43709</c:v>
                </c:pt>
                <c:pt idx="621">
                  <c:v>43739</c:v>
                </c:pt>
                <c:pt idx="622">
                  <c:v>43770</c:v>
                </c:pt>
                <c:pt idx="623">
                  <c:v>43800</c:v>
                </c:pt>
                <c:pt idx="624">
                  <c:v>43831</c:v>
                </c:pt>
                <c:pt idx="625">
                  <c:v>43862</c:v>
                </c:pt>
                <c:pt idx="626">
                  <c:v>43891</c:v>
                </c:pt>
                <c:pt idx="627">
                  <c:v>43922</c:v>
                </c:pt>
                <c:pt idx="628">
                  <c:v>43952</c:v>
                </c:pt>
                <c:pt idx="629">
                  <c:v>43983</c:v>
                </c:pt>
                <c:pt idx="630">
                  <c:v>44013</c:v>
                </c:pt>
                <c:pt idx="631">
                  <c:v>44044</c:v>
                </c:pt>
                <c:pt idx="632">
                  <c:v>44075</c:v>
                </c:pt>
                <c:pt idx="633">
                  <c:v>44105</c:v>
                </c:pt>
                <c:pt idx="634">
                  <c:v>44136</c:v>
                </c:pt>
                <c:pt idx="635">
                  <c:v>44166</c:v>
                </c:pt>
              </c:numCache>
            </c:numRef>
          </c:cat>
          <c:val>
            <c:numRef>
              <c:f>[0]!yrange10</c:f>
              <c:numCache>
                <c:formatCode>0.00</c:formatCode>
                <c:ptCount val="636"/>
                <c:pt idx="0">
                  <c:v>1.0484309999999999</c:v>
                </c:pt>
                <c:pt idx="1">
                  <c:v>0.97169633510999998</c:v>
                </c:pt>
                <c:pt idx="2">
                  <c:v>0.96484684764380957</c:v>
                </c:pt>
                <c:pt idx="3">
                  <c:v>1.1403438056085897</c:v>
                </c:pt>
                <c:pt idx="4">
                  <c:v>1.2876237694781616</c:v>
                </c:pt>
                <c:pt idx="5">
                  <c:v>1.3060290636390826</c:v>
                </c:pt>
                <c:pt idx="6">
                  <c:v>1.2866084114627694</c:v>
                </c:pt>
                <c:pt idx="7">
                  <c:v>1.3522678985249488</c:v>
                </c:pt>
                <c:pt idx="8">
                  <c:v>1.4717137220016576</c:v>
                </c:pt>
                <c:pt idx="9">
                  <c:v>1.4804895509259535</c:v>
                </c:pt>
                <c:pt idx="10">
                  <c:v>1.5891367571102055</c:v>
                </c:pt>
                <c:pt idx="11">
                  <c:v>1.6221558406494414</c:v>
                </c:pt>
                <c:pt idx="12">
                  <c:v>1.6220406675847552</c:v>
                </c:pt>
                <c:pt idx="13">
                  <c:v>1.4675056091026204</c:v>
                </c:pt>
                <c:pt idx="14">
                  <c:v>1.5169414705564603</c:v>
                </c:pt>
                <c:pt idx="15">
                  <c:v>1.5191228323911206</c:v>
                </c:pt>
                <c:pt idx="16">
                  <c:v>1.5383215067468794</c:v>
                </c:pt>
                <c:pt idx="17">
                  <c:v>1.3455682836299887</c:v>
                </c:pt>
                <c:pt idx="18">
                  <c:v>1.2120771453476249</c:v>
                </c:pt>
                <c:pt idx="19">
                  <c:v>1.2889058672826295</c:v>
                </c:pt>
                <c:pt idx="20">
                  <c:v>1.2639126936101519</c:v>
                </c:pt>
                <c:pt idx="21">
                  <c:v>1.3773438022108888</c:v>
                </c:pt>
                <c:pt idx="22">
                  <c:v>1.3146636404598757</c:v>
                </c:pt>
                <c:pt idx="23">
                  <c:v>1.2185288617512473</c:v>
                </c:pt>
                <c:pt idx="24">
                  <c:v>1.1953597539739091</c:v>
                </c:pt>
                <c:pt idx="25">
                  <c:v>1.2501849290899225</c:v>
                </c:pt>
                <c:pt idx="26">
                  <c:v>1.2135520102977295</c:v>
                </c:pt>
                <c:pt idx="27">
                  <c:v>1.011448272054756</c:v>
                </c:pt>
                <c:pt idx="28">
                  <c:v>0.9187439806795773</c:v>
                </c:pt>
                <c:pt idx="29">
                  <c:v>0.86855207827107128</c:v>
                </c:pt>
                <c:pt idx="30">
                  <c:v>0.92110469031894071</c:v>
                </c:pt>
                <c:pt idx="31">
                  <c:v>0.9795469407102968</c:v>
                </c:pt>
                <c:pt idx="32">
                  <c:v>1.1085199682058589</c:v>
                </c:pt>
                <c:pt idx="33">
                  <c:v>1.0721970944076575</c:v>
                </c:pt>
                <c:pt idx="34">
                  <c:v>1.0770916741436285</c:v>
                </c:pt>
                <c:pt idx="35">
                  <c:v>1.1616487560222741</c:v>
                </c:pt>
                <c:pt idx="36">
                  <c:v>1.3364954801837228</c:v>
                </c:pt>
                <c:pt idx="37">
                  <c:v>1.406828554828391</c:v>
                </c:pt>
                <c:pt idx="38">
                  <c:v>1.4983779230338485</c:v>
                </c:pt>
                <c:pt idx="39">
                  <c:v>1.5547723729230734</c:v>
                </c:pt>
                <c:pt idx="40">
                  <c:v>1.4727581302513812</c:v>
                </c:pt>
                <c:pt idx="41">
                  <c:v>1.4474797097037466</c:v>
                </c:pt>
                <c:pt idx="42">
                  <c:v>1.3533848436947449</c:v>
                </c:pt>
                <c:pt idx="43">
                  <c:v>1.4473801278590324</c:v>
                </c:pt>
                <c:pt idx="44">
                  <c:v>1.4434837805548357</c:v>
                </c:pt>
                <c:pt idx="45">
                  <c:v>1.3485574001779885</c:v>
                </c:pt>
                <c:pt idx="46">
                  <c:v>1.3008171196542875</c:v>
                </c:pt>
                <c:pt idx="47">
                  <c:v>1.4771636932973407</c:v>
                </c:pt>
                <c:pt idx="48">
                  <c:v>1.6894409790063285</c:v>
                </c:pt>
                <c:pt idx="49">
                  <c:v>1.7803210775900158</c:v>
                </c:pt>
                <c:pt idx="50">
                  <c:v>1.7912113016216338</c:v>
                </c:pt>
                <c:pt idx="51">
                  <c:v>1.8106029551729896</c:v>
                </c:pt>
                <c:pt idx="52">
                  <c:v>1.7792740922396315</c:v>
                </c:pt>
                <c:pt idx="53">
                  <c:v>1.716832247246574</c:v>
                </c:pt>
                <c:pt idx="54">
                  <c:v>1.6596205294393291</c:v>
                </c:pt>
                <c:pt idx="55">
                  <c:v>1.6686156727088903</c:v>
                </c:pt>
                <c:pt idx="56">
                  <c:v>1.6220229172798399</c:v>
                </c:pt>
                <c:pt idx="57">
                  <c:v>1.5959926935033331</c:v>
                </c:pt>
                <c:pt idx="58">
                  <c:v>1.6862045845109155</c:v>
                </c:pt>
                <c:pt idx="59">
                  <c:v>1.6685702569661003</c:v>
                </c:pt>
                <c:pt idx="60">
                  <c:v>1.6268509948311769</c:v>
                </c:pt>
                <c:pt idx="61">
                  <c:v>1.4999338413204175</c:v>
                </c:pt>
                <c:pt idx="62">
                  <c:v>1.5011817862763961</c:v>
                </c:pt>
                <c:pt idx="63">
                  <c:v>1.4086339291524563</c:v>
                </c:pt>
                <c:pt idx="64">
                  <c:v>1.308105360164562</c:v>
                </c:pt>
                <c:pt idx="65">
                  <c:v>1.286770161740278</c:v>
                </c:pt>
                <c:pt idx="66">
                  <c:v>1.4510006374831896</c:v>
                </c:pt>
                <c:pt idx="67">
                  <c:v>1.4238654745616166</c:v>
                </c:pt>
                <c:pt idx="68">
                  <c:v>1.5385336328244872</c:v>
                </c:pt>
                <c:pt idx="69">
                  <c:v>1.578558585282416</c:v>
                </c:pt>
                <c:pt idx="70">
                  <c:v>1.3072785567258769</c:v>
                </c:pt>
                <c:pt idx="71">
                  <c:v>1.3031776238934278</c:v>
                </c:pt>
                <c:pt idx="72">
                  <c:v>1.5338543982764274</c:v>
                </c:pt>
                <c:pt idx="73">
                  <c:v>1.554782307686511</c:v>
                </c:pt>
                <c:pt idx="74">
                  <c:v>1.5745187143002837</c:v>
                </c:pt>
                <c:pt idx="75">
                  <c:v>1.5030465863020508</c:v>
                </c:pt>
                <c:pt idx="76">
                  <c:v>1.3947250249204346</c:v>
                </c:pt>
                <c:pt idx="77">
                  <c:v>1.377311882984303</c:v>
                </c:pt>
                <c:pt idx="78">
                  <c:v>1.3250690659508253</c:v>
                </c:pt>
                <c:pt idx="79">
                  <c:v>1.2436356214337514</c:v>
                </c:pt>
                <c:pt idx="80">
                  <c:v>1.1613753432540159</c:v>
                </c:pt>
                <c:pt idx="81">
                  <c:v>1.3089942790090041</c:v>
                </c:pt>
                <c:pt idx="82">
                  <c:v>1.2489925992477893</c:v>
                </c:pt>
                <c:pt idx="83">
                  <c:v>1.1467338281695751</c:v>
                </c:pt>
                <c:pt idx="84">
                  <c:v>1.5622987001599475</c:v>
                </c:pt>
                <c:pt idx="85">
                  <c:v>1.6735890480658413</c:v>
                </c:pt>
                <c:pt idx="86">
                  <c:v>1.8780095823418435</c:v>
                </c:pt>
                <c:pt idx="87">
                  <c:v>1.9643585849283391</c:v>
                </c:pt>
                <c:pt idx="88">
                  <c:v>2.1358136952966396</c:v>
                </c:pt>
                <c:pt idx="89">
                  <c:v>2.3104164648871399</c:v>
                </c:pt>
                <c:pt idx="90">
                  <c:v>2.3246463198943799</c:v>
                </c:pt>
                <c:pt idx="91">
                  <c:v>2.2049409822977384</c:v>
                </c:pt>
                <c:pt idx="92">
                  <c:v>2.1145736810792477</c:v>
                </c:pt>
                <c:pt idx="93">
                  <c:v>2.1455733312438694</c:v>
                </c:pt>
                <c:pt idx="94">
                  <c:v>2.1979489218328636</c:v>
                </c:pt>
                <c:pt idx="95">
                  <c:v>2.2083518140798986</c:v>
                </c:pt>
                <c:pt idx="96">
                  <c:v>2.7737185870579357</c:v>
                </c:pt>
                <c:pt idx="97">
                  <c:v>3.2071343060344346</c:v>
                </c:pt>
                <c:pt idx="98">
                  <c:v>3.3324081791624458</c:v>
                </c:pt>
                <c:pt idx="99">
                  <c:v>3.3078416660656602</c:v>
                </c:pt>
                <c:pt idx="100">
                  <c:v>3.1823322297301306</c:v>
                </c:pt>
                <c:pt idx="101">
                  <c:v>3.2816846419423054</c:v>
                </c:pt>
                <c:pt idx="102">
                  <c:v>3.3018243405899055</c:v>
                </c:pt>
                <c:pt idx="103">
                  <c:v>3.2160990752351699</c:v>
                </c:pt>
                <c:pt idx="104">
                  <c:v>3.2692997861377102</c:v>
                </c:pt>
                <c:pt idx="105">
                  <c:v>3.1921868120820798</c:v>
                </c:pt>
                <c:pt idx="106">
                  <c:v>3.2971363379029026</c:v>
                </c:pt>
                <c:pt idx="107">
                  <c:v>3.7067758536602975</c:v>
                </c:pt>
                <c:pt idx="108">
                  <c:v>3.9368072428108949</c:v>
                </c:pt>
                <c:pt idx="109">
                  <c:v>3.983856026169728</c:v>
                </c:pt>
                <c:pt idx="110">
                  <c:v>4.0566729466160583</c:v>
                </c:pt>
                <c:pt idx="111">
                  <c:v>4.1686290065967686</c:v>
                </c:pt>
                <c:pt idx="112">
                  <c:v>4.2150466905852229</c:v>
                </c:pt>
                <c:pt idx="113">
                  <c:v>4.491562183580994</c:v>
                </c:pt>
                <c:pt idx="114">
                  <c:v>4.5838682780157667</c:v>
                </c:pt>
                <c:pt idx="115">
                  <c:v>4.5753193636772673</c:v>
                </c:pt>
                <c:pt idx="116">
                  <c:v>4.6672055024579979</c:v>
                </c:pt>
                <c:pt idx="117">
                  <c:v>4.5827897565350399</c:v>
                </c:pt>
                <c:pt idx="118">
                  <c:v>4.9832476738303413</c:v>
                </c:pt>
                <c:pt idx="119">
                  <c:v>5.1282352649004359</c:v>
                </c:pt>
                <c:pt idx="120">
                  <c:v>5.180809932836195</c:v>
                </c:pt>
                <c:pt idx="121">
                  <c:v>5.3718315758697992</c:v>
                </c:pt>
                <c:pt idx="122">
                  <c:v>5.8160605598679282</c:v>
                </c:pt>
                <c:pt idx="123">
                  <c:v>6.3436470453746674</c:v>
                </c:pt>
                <c:pt idx="124">
                  <c:v>6.9387382310542201</c:v>
                </c:pt>
                <c:pt idx="125">
                  <c:v>7.1129144381301428</c:v>
                </c:pt>
                <c:pt idx="126">
                  <c:v>7.5642430850583775</c:v>
                </c:pt>
                <c:pt idx="127">
                  <c:v>8.4849022394270026</c:v>
                </c:pt>
                <c:pt idx="128">
                  <c:v>8.637350477962789</c:v>
                </c:pt>
                <c:pt idx="129">
                  <c:v>6.6641045745197998</c:v>
                </c:pt>
                <c:pt idx="130">
                  <c:v>7.1771806498166537</c:v>
                </c:pt>
                <c:pt idx="131">
                  <c:v>7.2750199764349546</c:v>
                </c:pt>
                <c:pt idx="132">
                  <c:v>8.2305065500999675</c:v>
                </c:pt>
                <c:pt idx="133">
                  <c:v>8.1017402751236531</c:v>
                </c:pt>
                <c:pt idx="134">
                  <c:v>8.9021922143058703</c:v>
                </c:pt>
                <c:pt idx="135">
                  <c:v>9.2536596651188816</c:v>
                </c:pt>
                <c:pt idx="136">
                  <c:v>9.2100934354155015</c:v>
                </c:pt>
                <c:pt idx="137">
                  <c:v>9.7770023166456319</c:v>
                </c:pt>
                <c:pt idx="138">
                  <c:v>9.9644274510557285</c:v>
                </c:pt>
                <c:pt idx="139">
                  <c:v>10.775193055038329</c:v>
                </c:pt>
                <c:pt idx="140">
                  <c:v>10.828745764521869</c:v>
                </c:pt>
                <c:pt idx="141">
                  <c:v>9.7270183416936504</c:v>
                </c:pt>
                <c:pt idx="142">
                  <c:v>10.599668065200355</c:v>
                </c:pt>
                <c:pt idx="143">
                  <c:v>11.504275536888748</c:v>
                </c:pt>
                <c:pt idx="144">
                  <c:v>13.002500348608843</c:v>
                </c:pt>
                <c:pt idx="145">
                  <c:v>13.087315658382819</c:v>
                </c:pt>
                <c:pt idx="146">
                  <c:v>10.677247217944647</c:v>
                </c:pt>
                <c:pt idx="147">
                  <c:v>11.321555024064297</c:v>
                </c:pt>
                <c:pt idx="148">
                  <c:v>12.170105573117917</c:v>
                </c:pt>
                <c:pt idx="149">
                  <c:v>12.785754703745232</c:v>
                </c:pt>
                <c:pt idx="150">
                  <c:v>14.169684792878614</c:v>
                </c:pt>
                <c:pt idx="151">
                  <c:v>15.257718209384592</c:v>
                </c:pt>
                <c:pt idx="152">
                  <c:v>16.209448898131374</c:v>
                </c:pt>
                <c:pt idx="153">
                  <c:v>17.065324009401611</c:v>
                </c:pt>
                <c:pt idx="154">
                  <c:v>18.370224009780504</c:v>
                </c:pt>
                <c:pt idx="155">
                  <c:v>17.714700936215497</c:v>
                </c:pt>
                <c:pt idx="156">
                  <c:v>17.799660641905586</c:v>
                </c:pt>
                <c:pt idx="157">
                  <c:v>17.796581300614537</c:v>
                </c:pt>
                <c:pt idx="158">
                  <c:v>19.209701042208536</c:v>
                </c:pt>
                <c:pt idx="159">
                  <c:v>19.911988502610637</c:v>
                </c:pt>
                <c:pt idx="160">
                  <c:v>20.707492355278436</c:v>
                </c:pt>
                <c:pt idx="161">
                  <c:v>20.448338088452125</c:v>
                </c:pt>
                <c:pt idx="162">
                  <c:v>20.089510651675969</c:v>
                </c:pt>
                <c:pt idx="163">
                  <c:v>18.471622000853898</c:v>
                </c:pt>
                <c:pt idx="164">
                  <c:v>16.889823122432777</c:v>
                </c:pt>
                <c:pt idx="165">
                  <c:v>18.255905796221384</c:v>
                </c:pt>
                <c:pt idx="166">
                  <c:v>18.666882747505923</c:v>
                </c:pt>
                <c:pt idx="167">
                  <c:v>18.336310920930341</c:v>
                </c:pt>
                <c:pt idx="168">
                  <c:v>18.195194672082859</c:v>
                </c:pt>
                <c:pt idx="169">
                  <c:v>17.512547358375652</c:v>
                </c:pt>
                <c:pt idx="170">
                  <c:v>17.540619971791131</c:v>
                </c:pt>
                <c:pt idx="171">
                  <c:v>18.544750302696283</c:v>
                </c:pt>
                <c:pt idx="172">
                  <c:v>18.376493783199919</c:v>
                </c:pt>
                <c:pt idx="173">
                  <c:v>17.989301059187895</c:v>
                </c:pt>
                <c:pt idx="174">
                  <c:v>17.911155535386783</c:v>
                </c:pt>
                <c:pt idx="175">
                  <c:v>19.0176171685853</c:v>
                </c:pt>
                <c:pt idx="176">
                  <c:v>20.027985133517902</c:v>
                </c:pt>
                <c:pt idx="177">
                  <c:v>23.061884405498596</c:v>
                </c:pt>
                <c:pt idx="178">
                  <c:v>25.756919279009569</c:v>
                </c:pt>
                <c:pt idx="179">
                  <c:v>26.739288180310997</c:v>
                </c:pt>
                <c:pt idx="180">
                  <c:v>30.332861336727532</c:v>
                </c:pt>
                <c:pt idx="181">
                  <c:v>32.724425455960478</c:v>
                </c:pt>
                <c:pt idx="182">
                  <c:v>34.662431380313372</c:v>
                </c:pt>
                <c:pt idx="183">
                  <c:v>38.048673626718951</c:v>
                </c:pt>
                <c:pt idx="184">
                  <c:v>42.353957144929453</c:v>
                </c:pt>
                <c:pt idx="185">
                  <c:v>45.048727668275589</c:v>
                </c:pt>
                <c:pt idx="186">
                  <c:v>44.434172925424974</c:v>
                </c:pt>
                <c:pt idx="187">
                  <c:v>42.718880547984796</c:v>
                </c:pt>
                <c:pt idx="188">
                  <c:v>42.636219514124441</c:v>
                </c:pt>
                <c:pt idx="189">
                  <c:v>39.736061226554185</c:v>
                </c:pt>
                <c:pt idx="190">
                  <c:v>41.448168896622725</c:v>
                </c:pt>
                <c:pt idx="191">
                  <c:v>40.677357299652236</c:v>
                </c:pt>
                <c:pt idx="192">
                  <c:v>41.357157294844029</c:v>
                </c:pt>
                <c:pt idx="193">
                  <c:v>39.050792703982459</c:v>
                </c:pt>
                <c:pt idx="194">
                  <c:v>39.914283832252913</c:v>
                </c:pt>
                <c:pt idx="195">
                  <c:v>39.262004605866238</c:v>
                </c:pt>
                <c:pt idx="196">
                  <c:v>37.771854483055186</c:v>
                </c:pt>
                <c:pt idx="197">
                  <c:v>38.487895528490462</c:v>
                </c:pt>
                <c:pt idx="198">
                  <c:v>37.048987066262313</c:v>
                </c:pt>
                <c:pt idx="199">
                  <c:v>40.471016756637631</c:v>
                </c:pt>
                <c:pt idx="200">
                  <c:v>41.088037878109333</c:v>
                </c:pt>
                <c:pt idx="201">
                  <c:v>40.567205909966418</c:v>
                </c:pt>
                <c:pt idx="202">
                  <c:v>39.343982950163202</c:v>
                </c:pt>
                <c:pt idx="203">
                  <c:v>39.8261041172345</c:v>
                </c:pt>
                <c:pt idx="204">
                  <c:v>44.190248606401056</c:v>
                </c:pt>
                <c:pt idx="205">
                  <c:v>46.842856659497492</c:v>
                </c:pt>
                <c:pt idx="206">
                  <c:v>46.951906829800805</c:v>
                </c:pt>
                <c:pt idx="207">
                  <c:v>46.648926175028102</c:v>
                </c:pt>
                <c:pt idx="208">
                  <c:v>47.668111914100123</c:v>
                </c:pt>
                <c:pt idx="209">
                  <c:v>48.307674971651608</c:v>
                </c:pt>
                <c:pt idx="210">
                  <c:v>49.682704632044704</c:v>
                </c:pt>
                <c:pt idx="211">
                  <c:v>49.621098078300967</c:v>
                </c:pt>
                <c:pt idx="212">
                  <c:v>46.574064929704818</c:v>
                </c:pt>
                <c:pt idx="213">
                  <c:v>47.563344642876679</c:v>
                </c:pt>
                <c:pt idx="214">
                  <c:v>50.480737513236804</c:v>
                </c:pt>
                <c:pt idx="215">
                  <c:v>51.581722398400501</c:v>
                </c:pt>
                <c:pt idx="216">
                  <c:v>54.782987253890035</c:v>
                </c:pt>
                <c:pt idx="217">
                  <c:v>57.853628472457828</c:v>
                </c:pt>
                <c:pt idx="218">
                  <c:v>60.969104219328159</c:v>
                </c:pt>
                <c:pt idx="219">
                  <c:v>62.130504685602148</c:v>
                </c:pt>
                <c:pt idx="220">
                  <c:v>65.26635551809386</c:v>
                </c:pt>
                <c:pt idx="221">
                  <c:v>65.95765675574151</c:v>
                </c:pt>
                <c:pt idx="222">
                  <c:v>60.069946525440244</c:v>
                </c:pt>
                <c:pt idx="223">
                  <c:v>61.926468292755509</c:v>
                </c:pt>
                <c:pt idx="224">
                  <c:v>58.223884753531657</c:v>
                </c:pt>
                <c:pt idx="225">
                  <c:v>60.227077508476917</c:v>
                </c:pt>
                <c:pt idx="226">
                  <c:v>59.566928511906504</c:v>
                </c:pt>
                <c:pt idx="227">
                  <c:v>57.514490423100249</c:v>
                </c:pt>
                <c:pt idx="228">
                  <c:v>65.040031437001218</c:v>
                </c:pt>
                <c:pt idx="229">
                  <c:v>69.83647359535432</c:v>
                </c:pt>
                <c:pt idx="230">
                  <c:v>73.47949324045598</c:v>
                </c:pt>
                <c:pt idx="231">
                  <c:v>73.306155115901745</c:v>
                </c:pt>
                <c:pt idx="232">
                  <c:v>74.897045294227055</c:v>
                </c:pt>
                <c:pt idx="233">
                  <c:v>76.50441078328646</c:v>
                </c:pt>
                <c:pt idx="234">
                  <c:v>80.97295691272744</c:v>
                </c:pt>
                <c:pt idx="235">
                  <c:v>81.932162560315618</c:v>
                </c:pt>
                <c:pt idx="236">
                  <c:v>80.956514368547374</c:v>
                </c:pt>
                <c:pt idx="237">
                  <c:v>57.16371862168878</c:v>
                </c:pt>
                <c:pt idx="238">
                  <c:v>54.394079290749339</c:v>
                </c:pt>
                <c:pt idx="239">
                  <c:v>57.009944957920773</c:v>
                </c:pt>
                <c:pt idx="240">
                  <c:v>62.636142405928062</c:v>
                </c:pt>
                <c:pt idx="241">
                  <c:v>66.867589642302931</c:v>
                </c:pt>
                <c:pt idx="242">
                  <c:v>70.234573383561823</c:v>
                </c:pt>
                <c:pt idx="243">
                  <c:v>72.356359845479233</c:v>
                </c:pt>
                <c:pt idx="244">
                  <c:v>71.419634410919656</c:v>
                </c:pt>
                <c:pt idx="245">
                  <c:v>75.079533576307227</c:v>
                </c:pt>
                <c:pt idx="246">
                  <c:v>75.277668465415104</c:v>
                </c:pt>
                <c:pt idx="247">
                  <c:v>73.507363536113942</c:v>
                </c:pt>
                <c:pt idx="248">
                  <c:v>75.264630568808286</c:v>
                </c:pt>
                <c:pt idx="249">
                  <c:v>74.148155038950577</c:v>
                </c:pt>
                <c:pt idx="250">
                  <c:v>71.071822234539553</c:v>
                </c:pt>
                <c:pt idx="251">
                  <c:v>73.083510162888203</c:v>
                </c:pt>
                <c:pt idx="252">
                  <c:v>79.351882829559116</c:v>
                </c:pt>
                <c:pt idx="253">
                  <c:v>80.009551234450512</c:v>
                </c:pt>
                <c:pt idx="254">
                  <c:v>82.036273176770379</c:v>
                </c:pt>
                <c:pt idx="255">
                  <c:v>85.323548679236737</c:v>
                </c:pt>
                <c:pt idx="256">
                  <c:v>88.083338861266654</c:v>
                </c:pt>
                <c:pt idx="257">
                  <c:v>87.210080639796061</c:v>
                </c:pt>
                <c:pt idx="258">
                  <c:v>90.222142404933336</c:v>
                </c:pt>
                <c:pt idx="259">
                  <c:v>92.611675846528001</c:v>
                </c:pt>
                <c:pt idx="260">
                  <c:v>93.561038135630767</c:v>
                </c:pt>
                <c:pt idx="261">
                  <c:v>88.160601453404027</c:v>
                </c:pt>
                <c:pt idx="262">
                  <c:v>86.525310457044839</c:v>
                </c:pt>
                <c:pt idx="263">
                  <c:v>84.842998845828518</c:v>
                </c:pt>
                <c:pt idx="264">
                  <c:v>81.347212764383841</c:v>
                </c:pt>
                <c:pt idx="265">
                  <c:v>84.391388160452621</c:v>
                </c:pt>
                <c:pt idx="266">
                  <c:v>87.177063492241004</c:v>
                </c:pt>
                <c:pt idx="267">
                  <c:v>85.050640559538266</c:v>
                </c:pt>
                <c:pt idx="268">
                  <c:v>89.324945551498431</c:v>
                </c:pt>
                <c:pt idx="269">
                  <c:v>90.213282135008086</c:v>
                </c:pt>
                <c:pt idx="270">
                  <c:v>87.637873356617874</c:v>
                </c:pt>
                <c:pt idx="271">
                  <c:v>77.799295142110523</c:v>
                </c:pt>
                <c:pt idx="272">
                  <c:v>71.322815018710386</c:v>
                </c:pt>
                <c:pt idx="273">
                  <c:v>67.720014340855258</c:v>
                </c:pt>
                <c:pt idx="274">
                  <c:v>69.909063804423397</c:v>
                </c:pt>
                <c:pt idx="275">
                  <c:v>68.742910711101814</c:v>
                </c:pt>
                <c:pt idx="276">
                  <c:v>77.187289862853561</c:v>
                </c:pt>
                <c:pt idx="277">
                  <c:v>89.149158547479701</c:v>
                </c:pt>
                <c:pt idx="278">
                  <c:v>98.980973497888499</c:v>
                </c:pt>
                <c:pt idx="279">
                  <c:v>103.26447410698313</c:v>
                </c:pt>
                <c:pt idx="280">
                  <c:v>107.40703175025887</c:v>
                </c:pt>
                <c:pt idx="281">
                  <c:v>103.49569728204143</c:v>
                </c:pt>
                <c:pt idx="282">
                  <c:v>109.74352553556371</c:v>
                </c:pt>
                <c:pt idx="283">
                  <c:v>114.15576397972104</c:v>
                </c:pt>
                <c:pt idx="284">
                  <c:v>115.38807545188212</c:v>
                </c:pt>
                <c:pt idx="285">
                  <c:v>119.60100947470578</c:v>
                </c:pt>
                <c:pt idx="286">
                  <c:v>116.04287944283327</c:v>
                </c:pt>
                <c:pt idx="287">
                  <c:v>121.5615306604961</c:v>
                </c:pt>
                <c:pt idx="288">
                  <c:v>154.40380939904233</c:v>
                </c:pt>
                <c:pt idx="289">
                  <c:v>165.03852617521076</c:v>
                </c:pt>
                <c:pt idx="290">
                  <c:v>162.52779507650729</c:v>
                </c:pt>
                <c:pt idx="291">
                  <c:v>154.40660621212436</c:v>
                </c:pt>
                <c:pt idx="292">
                  <c:v>155.92612162385788</c:v>
                </c:pt>
                <c:pt idx="293">
                  <c:v>149.48044760817083</c:v>
                </c:pt>
                <c:pt idx="294">
                  <c:v>154.5748907431049</c:v>
                </c:pt>
                <c:pt idx="295">
                  <c:v>150.31990772561946</c:v>
                </c:pt>
                <c:pt idx="296">
                  <c:v>152.70849105937955</c:v>
                </c:pt>
                <c:pt idx="297">
                  <c:v>158.22615425833706</c:v>
                </c:pt>
                <c:pt idx="298">
                  <c:v>171.83138835839446</c:v>
                </c:pt>
                <c:pt idx="299">
                  <c:v>183.02878078076921</c:v>
                </c:pt>
                <c:pt idx="300">
                  <c:v>204.10326368620932</c:v>
                </c:pt>
                <c:pt idx="301">
                  <c:v>203.12683367273448</c:v>
                </c:pt>
                <c:pt idx="302">
                  <c:v>212.10869600407545</c:v>
                </c:pt>
                <c:pt idx="303">
                  <c:v>210.59169461025431</c:v>
                </c:pt>
                <c:pt idx="304">
                  <c:v>222.08957995258496</c:v>
                </c:pt>
                <c:pt idx="305">
                  <c:v>228.11420398795872</c:v>
                </c:pt>
                <c:pt idx="306">
                  <c:v>233.70345821407167</c:v>
                </c:pt>
                <c:pt idx="307">
                  <c:v>245.6235031002804</c:v>
                </c:pt>
                <c:pt idx="308">
                  <c:v>254.9048784119307</c:v>
                </c:pt>
                <c:pt idx="309">
                  <c:v>269.10053109069111</c:v>
                </c:pt>
                <c:pt idx="310">
                  <c:v>263.56890057359084</c:v>
                </c:pt>
                <c:pt idx="311">
                  <c:v>267.82316619774917</c:v>
                </c:pt>
                <c:pt idx="312">
                  <c:v>287.1774073030295</c:v>
                </c:pt>
                <c:pt idx="313">
                  <c:v>287.29026802409959</c:v>
                </c:pt>
                <c:pt idx="314">
                  <c:v>274.62134178477288</c:v>
                </c:pt>
                <c:pt idx="315">
                  <c:v>272.32825358087001</c:v>
                </c:pt>
                <c:pt idx="316">
                  <c:v>271.5327827521603</c:v>
                </c:pt>
                <c:pt idx="317">
                  <c:v>262.24744771316745</c:v>
                </c:pt>
                <c:pt idx="318">
                  <c:v>268.32844153074035</c:v>
                </c:pt>
                <c:pt idx="319">
                  <c:v>280.20760996574774</c:v>
                </c:pt>
                <c:pt idx="320">
                  <c:v>287.0861463751869</c:v>
                </c:pt>
                <c:pt idx="321">
                  <c:v>288.65593342356641</c:v>
                </c:pt>
                <c:pt idx="322">
                  <c:v>277.19773614631794</c:v>
                </c:pt>
                <c:pt idx="323">
                  <c:v>276.19039957316221</c:v>
                </c:pt>
                <c:pt idx="324">
                  <c:v>288.9205674702884</c:v>
                </c:pt>
                <c:pt idx="325">
                  <c:v>301.14017395087677</c:v>
                </c:pt>
                <c:pt idx="326">
                  <c:v>308.64428594555864</c:v>
                </c:pt>
                <c:pt idx="327">
                  <c:v>320.3477686243283</c:v>
                </c:pt>
                <c:pt idx="328">
                  <c:v>328.13702461842888</c:v>
                </c:pt>
                <c:pt idx="329">
                  <c:v>349.90990061293553</c:v>
                </c:pt>
                <c:pt idx="330">
                  <c:v>375.81548010481424</c:v>
                </c:pt>
                <c:pt idx="331">
                  <c:v>393.60508167105576</c:v>
                </c:pt>
                <c:pt idx="332">
                  <c:v>408.55813872373915</c:v>
                </c:pt>
                <c:pt idx="333">
                  <c:v>389.19942843659226</c:v>
                </c:pt>
                <c:pt idx="334">
                  <c:v>395.35617419503075</c:v>
                </c:pt>
                <c:pt idx="335">
                  <c:v>398.74793481344989</c:v>
                </c:pt>
                <c:pt idx="336">
                  <c:v>415.53921034844427</c:v>
                </c:pt>
                <c:pt idx="337">
                  <c:v>436.77866600698428</c:v>
                </c:pt>
                <c:pt idx="338">
                  <c:v>449.9519105737549</c:v>
                </c:pt>
                <c:pt idx="339">
                  <c:v>486.61804181449958</c:v>
                </c:pt>
                <c:pt idx="340">
                  <c:v>529.40004019670494</c:v>
                </c:pt>
                <c:pt idx="341">
                  <c:v>508.1515107833298</c:v>
                </c:pt>
                <c:pt idx="342">
                  <c:v>453.98103527929447</c:v>
                </c:pt>
                <c:pt idx="343">
                  <c:v>481.90949458864145</c:v>
                </c:pt>
                <c:pt idx="344">
                  <c:v>499.81339613159867</c:v>
                </c:pt>
                <c:pt idx="345">
                  <c:v>486.64581221051174</c:v>
                </c:pt>
                <c:pt idx="346">
                  <c:v>495.89840903807016</c:v>
                </c:pt>
                <c:pt idx="347">
                  <c:v>493.14865235995404</c:v>
                </c:pt>
                <c:pt idx="348">
                  <c:v>535.06431521594072</c:v>
                </c:pt>
                <c:pt idx="349">
                  <c:v>526.18973848376913</c:v>
                </c:pt>
                <c:pt idx="350">
                  <c:v>501.94028438574463</c:v>
                </c:pt>
                <c:pt idx="351">
                  <c:v>492.21770107719277</c:v>
                </c:pt>
                <c:pt idx="352">
                  <c:v>538.62644702325588</c:v>
                </c:pt>
                <c:pt idx="353">
                  <c:v>566.14864258680313</c:v>
                </c:pt>
                <c:pt idx="354">
                  <c:v>603.68033454981003</c:v>
                </c:pt>
                <c:pt idx="355">
                  <c:v>631.42548272571935</c:v>
                </c:pt>
                <c:pt idx="356">
                  <c:v>695.45897235441726</c:v>
                </c:pt>
                <c:pt idx="357">
                  <c:v>684.10630008970372</c:v>
                </c:pt>
                <c:pt idx="358">
                  <c:v>664.13518487118495</c:v>
                </c:pt>
                <c:pt idx="359">
                  <c:v>635.14767645711231</c:v>
                </c:pt>
                <c:pt idx="360">
                  <c:v>657.77735302160272</c:v>
                </c:pt>
                <c:pt idx="361">
                  <c:v>704.45520732407476</c:v>
                </c:pt>
                <c:pt idx="362">
                  <c:v>748.40053206736513</c:v>
                </c:pt>
                <c:pt idx="363">
                  <c:v>775.0293713988541</c:v>
                </c:pt>
                <c:pt idx="364">
                  <c:v>740.95210496781783</c:v>
                </c:pt>
                <c:pt idx="365">
                  <c:v>726.44796751307274</c:v>
                </c:pt>
                <c:pt idx="366">
                  <c:v>691.47966814886354</c:v>
                </c:pt>
                <c:pt idx="367">
                  <c:v>541.13262686259247</c:v>
                </c:pt>
                <c:pt idx="368">
                  <c:v>576.91123388549329</c:v>
                </c:pt>
                <c:pt idx="369">
                  <c:v>602.81224064201638</c:v>
                </c:pt>
                <c:pt idx="370">
                  <c:v>669.47664352237632</c:v>
                </c:pt>
                <c:pt idx="371">
                  <c:v>699.3948852447478</c:v>
                </c:pt>
                <c:pt idx="372">
                  <c:v>788.21034232709314</c:v>
                </c:pt>
                <c:pt idx="373">
                  <c:v>755.5413882686621</c:v>
                </c:pt>
                <c:pt idx="374">
                  <c:v>758.98514591639071</c:v>
                </c:pt>
                <c:pt idx="375">
                  <c:v>842.4788248632151</c:v>
                </c:pt>
                <c:pt idx="376">
                  <c:v>877.30858444071009</c:v>
                </c:pt>
                <c:pt idx="377">
                  <c:v>924.55428363859562</c:v>
                </c:pt>
                <c:pt idx="378">
                  <c:v>944.80664522169911</c:v>
                </c:pt>
                <c:pt idx="379">
                  <c:v>912.71156348351792</c:v>
                </c:pt>
                <c:pt idx="380">
                  <c:v>903.69944950568163</c:v>
                </c:pt>
                <c:pt idx="381">
                  <c:v>918.23455145153105</c:v>
                </c:pt>
                <c:pt idx="382">
                  <c:v>1067.3301320398191</c:v>
                </c:pt>
                <c:pt idx="383">
                  <c:v>1192.1330443792351</c:v>
                </c:pt>
                <c:pt idx="384">
                  <c:v>1319.4528535189374</c:v>
                </c:pt>
                <c:pt idx="385">
                  <c:v>1570.1977154431158</c:v>
                </c:pt>
                <c:pt idx="386">
                  <c:v>1576.3764434533846</c:v>
                </c:pt>
                <c:pt idx="387">
                  <c:v>1353.2135594830193</c:v>
                </c:pt>
                <c:pt idx="388">
                  <c:v>1205.3763313230588</c:v>
                </c:pt>
                <c:pt idx="389">
                  <c:v>1392.5700702011986</c:v>
                </c:pt>
                <c:pt idx="390">
                  <c:v>1363.489029425187</c:v>
                </c:pt>
                <c:pt idx="391">
                  <c:v>1492.9850365058148</c:v>
                </c:pt>
                <c:pt idx="392">
                  <c:v>1417.6251238031473</c:v>
                </c:pt>
                <c:pt idx="393">
                  <c:v>1283.6765611052356</c:v>
                </c:pt>
                <c:pt idx="394">
                  <c:v>1054.7354137852392</c:v>
                </c:pt>
                <c:pt idx="395">
                  <c:v>1033.3949521581226</c:v>
                </c:pt>
                <c:pt idx="396">
                  <c:v>1336.4152871895446</c:v>
                </c:pt>
                <c:pt idx="397">
                  <c:v>1278.0460131062541</c:v>
                </c:pt>
                <c:pt idx="398">
                  <c:v>1190.2212471776186</c:v>
                </c:pt>
                <c:pt idx="399">
                  <c:v>1301.6497603383873</c:v>
                </c:pt>
                <c:pt idx="400">
                  <c:v>1420.2899293941898</c:v>
                </c:pt>
                <c:pt idx="401">
                  <c:v>1434.8223359517513</c:v>
                </c:pt>
                <c:pt idx="402">
                  <c:v>1401.5588497373819</c:v>
                </c:pt>
                <c:pt idx="403">
                  <c:v>1337.0857410906126</c:v>
                </c:pt>
                <c:pt idx="404">
                  <c:v>1158.6917615143032</c:v>
                </c:pt>
                <c:pt idx="405">
                  <c:v>1297.7591054230113</c:v>
                </c:pt>
                <c:pt idx="406">
                  <c:v>1409.1834044555255</c:v>
                </c:pt>
                <c:pt idx="407">
                  <c:v>1503.8128884315231</c:v>
                </c:pt>
                <c:pt idx="408">
                  <c:v>1579.7855155550835</c:v>
                </c:pt>
                <c:pt idx="409">
                  <c:v>1498.3349339440945</c:v>
                </c:pt>
                <c:pt idx="410">
                  <c:v>1647.3323564453631</c:v>
                </c:pt>
                <c:pt idx="411">
                  <c:v>1665.8286041435317</c:v>
                </c:pt>
                <c:pt idx="412">
                  <c:v>1639.7433940312483</c:v>
                </c:pt>
                <c:pt idx="413">
                  <c:v>1510.3643607553947</c:v>
                </c:pt>
                <c:pt idx="414">
                  <c:v>1325.899030283256</c:v>
                </c:pt>
                <c:pt idx="415">
                  <c:v>1340.9082073060624</c:v>
                </c:pt>
                <c:pt idx="416">
                  <c:v>1221.9696493180147</c:v>
                </c:pt>
                <c:pt idx="417">
                  <c:v>1317.0743251547865</c:v>
                </c:pt>
                <c:pt idx="418">
                  <c:v>1500.8680960071613</c:v>
                </c:pt>
                <c:pt idx="419">
                  <c:v>1458.2104229824458</c:v>
                </c:pt>
                <c:pt idx="420">
                  <c:v>1482.4429637915682</c:v>
                </c:pt>
                <c:pt idx="421">
                  <c:v>1440.0436125841657</c:v>
                </c:pt>
                <c:pt idx="422">
                  <c:v>1465.9701577851308</c:v>
                </c:pt>
                <c:pt idx="423">
                  <c:v>1617.5851894137425</c:v>
                </c:pt>
                <c:pt idx="424">
                  <c:v>1846.5139333455224</c:v>
                </c:pt>
                <c:pt idx="425">
                  <c:v>1969.5896265448016</c:v>
                </c:pt>
                <c:pt idx="426">
                  <c:v>2149.7558680433608</c:v>
                </c:pt>
                <c:pt idx="427">
                  <c:v>2299.5422579051501</c:v>
                </c:pt>
                <c:pt idx="428">
                  <c:v>2415.5932570348496</c:v>
                </c:pt>
                <c:pt idx="429">
                  <c:v>2674.1656060476312</c:v>
                </c:pt>
                <c:pt idx="430">
                  <c:v>2804.2396952913937</c:v>
                </c:pt>
                <c:pt idx="431">
                  <c:v>2925.730575850198</c:v>
                </c:pt>
                <c:pt idx="432">
                  <c:v>3263.5763883659238</c:v>
                </c:pt>
                <c:pt idx="433">
                  <c:v>3278.0340317663845</c:v>
                </c:pt>
                <c:pt idx="434">
                  <c:v>3271.3140620012632</c:v>
                </c:pt>
                <c:pt idx="435">
                  <c:v>3111.6248660646716</c:v>
                </c:pt>
                <c:pt idx="436">
                  <c:v>3134.3397275869438</c:v>
                </c:pt>
                <c:pt idx="437">
                  <c:v>3223.6527381245337</c:v>
                </c:pt>
                <c:pt idx="438">
                  <c:v>2995.7243712754384</c:v>
                </c:pt>
                <c:pt idx="439">
                  <c:v>2920.0284078620507</c:v>
                </c:pt>
                <c:pt idx="440">
                  <c:v>3084.5165281053278</c:v>
                </c:pt>
                <c:pt idx="441">
                  <c:v>3130.3462746799169</c:v>
                </c:pt>
                <c:pt idx="442">
                  <c:v>3492.417776540769</c:v>
                </c:pt>
                <c:pt idx="443">
                  <c:v>3762.0708454852579</c:v>
                </c:pt>
                <c:pt idx="444">
                  <c:v>3668.7112953836959</c:v>
                </c:pt>
                <c:pt idx="445">
                  <c:v>3728.5333017662219</c:v>
                </c:pt>
                <c:pt idx="446">
                  <c:v>3610.6258931644688</c:v>
                </c:pt>
                <c:pt idx="447">
                  <c:v>3351.0832720861272</c:v>
                </c:pt>
                <c:pt idx="448">
                  <c:v>3572.1039692965678</c:v>
                </c:pt>
                <c:pt idx="449">
                  <c:v>3735.3776975251758</c:v>
                </c:pt>
                <c:pt idx="450">
                  <c:v>4020.2151884722607</c:v>
                </c:pt>
                <c:pt idx="451">
                  <c:v>3989.3238549640396</c:v>
                </c:pt>
                <c:pt idx="452">
                  <c:v>4021.7530685810425</c:v>
                </c:pt>
                <c:pt idx="453">
                  <c:v>3844.2891926768352</c:v>
                </c:pt>
                <c:pt idx="454">
                  <c:v>4007.4485145924259</c:v>
                </c:pt>
                <c:pt idx="455">
                  <c:v>4059.2407791950181</c:v>
                </c:pt>
                <c:pt idx="456">
                  <c:v>4488.9276526359272</c:v>
                </c:pt>
                <c:pt idx="457">
                  <c:v>4499.7280125681691</c:v>
                </c:pt>
                <c:pt idx="458">
                  <c:v>4747.622528508562</c:v>
                </c:pt>
                <c:pt idx="459">
                  <c:v>4791.1202461147568</c:v>
                </c:pt>
                <c:pt idx="460">
                  <c:v>4485.4419832923895</c:v>
                </c:pt>
                <c:pt idx="461">
                  <c:v>4424.8885165179427</c:v>
                </c:pt>
                <c:pt idx="462">
                  <c:v>4224.2994702871511</c:v>
                </c:pt>
                <c:pt idx="463">
                  <c:v>4314.8811238285189</c:v>
                </c:pt>
                <c:pt idx="464">
                  <c:v>4367.3457634131501</c:v>
                </c:pt>
                <c:pt idx="465">
                  <c:v>4596.6226813008134</c:v>
                </c:pt>
                <c:pt idx="466">
                  <c:v>4712.0714565643639</c:v>
                </c:pt>
                <c:pt idx="467">
                  <c:v>4843.1848448432675</c:v>
                </c:pt>
                <c:pt idx="468">
                  <c:v>5020.4550965342205</c:v>
                </c:pt>
                <c:pt idx="469">
                  <c:v>5035.9482209621247</c:v>
                </c:pt>
                <c:pt idx="470">
                  <c:v>5029.5072431875142</c:v>
                </c:pt>
                <c:pt idx="471">
                  <c:v>5142.7818053185829</c:v>
                </c:pt>
                <c:pt idx="472">
                  <c:v>5229.705103392077</c:v>
                </c:pt>
                <c:pt idx="473">
                  <c:v>5219.428732863912</c:v>
                </c:pt>
                <c:pt idx="474">
                  <c:v>4922.7407454017284</c:v>
                </c:pt>
                <c:pt idx="475">
                  <c:v>4794.0504568354363</c:v>
                </c:pt>
                <c:pt idx="476">
                  <c:v>4888.541191339662</c:v>
                </c:pt>
                <c:pt idx="477">
                  <c:v>4944.8327431579382</c:v>
                </c:pt>
                <c:pt idx="478">
                  <c:v>4441.0086797903186</c:v>
                </c:pt>
                <c:pt idx="479">
                  <c:v>4406.2711098969985</c:v>
                </c:pt>
                <c:pt idx="480">
                  <c:v>4191.7077382005637</c:v>
                </c:pt>
                <c:pt idx="481">
                  <c:v>4109.3281060217078</c:v>
                </c:pt>
                <c:pt idx="482">
                  <c:v>3979.5308684649062</c:v>
                </c:pt>
                <c:pt idx="483">
                  <c:v>4115.6029674503261</c:v>
                </c:pt>
                <c:pt idx="484">
                  <c:v>4255.4923123139624</c:v>
                </c:pt>
                <c:pt idx="485">
                  <c:v>3904.4099410557483</c:v>
                </c:pt>
                <c:pt idx="486">
                  <c:v>3942.3139527635176</c:v>
                </c:pt>
                <c:pt idx="487">
                  <c:v>4012.1007943553377</c:v>
                </c:pt>
                <c:pt idx="488">
                  <c:v>3419.0160065305545</c:v>
                </c:pt>
                <c:pt idx="489">
                  <c:v>2603.4883755408409</c:v>
                </c:pt>
                <c:pt idx="490">
                  <c:v>2193.0744680205826</c:v>
                </c:pt>
                <c:pt idx="491">
                  <c:v>2303.5155051556312</c:v>
                </c:pt>
                <c:pt idx="492">
                  <c:v>2261.0755354886437</c:v>
                </c:pt>
                <c:pt idx="493">
                  <c:v>1923.6394057989248</c:v>
                </c:pt>
                <c:pt idx="494">
                  <c:v>2259.7376827801131</c:v>
                </c:pt>
                <c:pt idx="495">
                  <c:v>2746.2162708666988</c:v>
                </c:pt>
                <c:pt idx="496">
                  <c:v>3015.8260532590366</c:v>
                </c:pt>
                <c:pt idx="497">
                  <c:v>3140.961723686914</c:v>
                </c:pt>
                <c:pt idx="498">
                  <c:v>3423.4975126559993</c:v>
                </c:pt>
                <c:pt idx="499">
                  <c:v>3702.9302266340078</c:v>
                </c:pt>
                <c:pt idx="500">
                  <c:v>3991.3292444051713</c:v>
                </c:pt>
                <c:pt idx="501">
                  <c:v>3681.1311181884903</c:v>
                </c:pt>
                <c:pt idx="502">
                  <c:v>3745.9263881308439</c:v>
                </c:pt>
                <c:pt idx="503">
                  <c:v>4021.2969287751184</c:v>
                </c:pt>
                <c:pt idx="504">
                  <c:v>4125.0303043498016</c:v>
                </c:pt>
                <c:pt idx="505">
                  <c:v>4352.1585979376059</c:v>
                </c:pt>
                <c:pt idx="506">
                  <c:v>4772.7555570008944</c:v>
                </c:pt>
                <c:pt idx="507">
                  <c:v>5350.4355713536124</c:v>
                </c:pt>
                <c:pt idx="508">
                  <c:v>4796.8848575769389</c:v>
                </c:pt>
                <c:pt idx="509">
                  <c:v>4224.3862435948467</c:v>
                </c:pt>
                <c:pt idx="510">
                  <c:v>4522.5772197577198</c:v>
                </c:pt>
                <c:pt idx="511">
                  <c:v>4182.9768963261131</c:v>
                </c:pt>
                <c:pt idx="512">
                  <c:v>4704.0126815093899</c:v>
                </c:pt>
                <c:pt idx="513">
                  <c:v>4882.0736735425644</c:v>
                </c:pt>
                <c:pt idx="514">
                  <c:v>4950.0711956676651</c:v>
                </c:pt>
                <c:pt idx="515">
                  <c:v>5404.3788298636518</c:v>
                </c:pt>
                <c:pt idx="516">
                  <c:v>5604.1570976883922</c:v>
                </c:pt>
                <c:pt idx="517">
                  <c:v>5842.8997942070164</c:v>
                </c:pt>
                <c:pt idx="518">
                  <c:v>5862.4501369184336</c:v>
                </c:pt>
                <c:pt idx="519">
                  <c:v>5876.6431286999132</c:v>
                </c:pt>
                <c:pt idx="520">
                  <c:v>5709.8639967074096</c:v>
                </c:pt>
                <c:pt idx="521">
                  <c:v>5529.8548243472123</c:v>
                </c:pt>
                <c:pt idx="522">
                  <c:v>5424.3451942986676</c:v>
                </c:pt>
                <c:pt idx="523">
                  <c:v>4846.7717667001343</c:v>
                </c:pt>
                <c:pt idx="524">
                  <c:v>4180.84955981437</c:v>
                </c:pt>
                <c:pt idx="525">
                  <c:v>4756.3100549263399</c:v>
                </c:pt>
                <c:pt idx="526">
                  <c:v>4652.2752850949364</c:v>
                </c:pt>
                <c:pt idx="527">
                  <c:v>4647.1252163543368</c:v>
                </c:pt>
                <c:pt idx="528">
                  <c:v>5144.0051387373751</c:v>
                </c:pt>
                <c:pt idx="529">
                  <c:v>5412.357598815026</c:v>
                </c:pt>
                <c:pt idx="530">
                  <c:v>5633.1763764890802</c:v>
                </c:pt>
                <c:pt idx="531">
                  <c:v>5582.7481815667506</c:v>
                </c:pt>
                <c:pt idx="532">
                  <c:v>5204.137365389256</c:v>
                </c:pt>
                <c:pt idx="533">
                  <c:v>5364.7682693093611</c:v>
                </c:pt>
                <c:pt idx="534">
                  <c:v>5348.5291157581614</c:v>
                </c:pt>
                <c:pt idx="535">
                  <c:v>5527.6674014322498</c:v>
                </c:pt>
                <c:pt idx="536">
                  <c:v>5760.2992840215256</c:v>
                </c:pt>
                <c:pt idx="537">
                  <c:v>5746.6934571126667</c:v>
                </c:pt>
                <c:pt idx="538">
                  <c:v>5765.9104000332518</c:v>
                </c:pt>
                <c:pt idx="539">
                  <c:v>5888.1419346035564</c:v>
                </c:pt>
                <c:pt idx="540">
                  <c:v>6467.2936871492284</c:v>
                </c:pt>
                <c:pt idx="541">
                  <c:v>6535.931075050943</c:v>
                </c:pt>
                <c:pt idx="542">
                  <c:v>6830.5512401210144</c:v>
                </c:pt>
                <c:pt idx="543">
                  <c:v>6824.8818825917142</c:v>
                </c:pt>
                <c:pt idx="544">
                  <c:v>7176.2336267894188</c:v>
                </c:pt>
                <c:pt idx="545">
                  <c:v>7148.2893730467013</c:v>
                </c:pt>
                <c:pt idx="546">
                  <c:v>7792.5218045031625</c:v>
                </c:pt>
                <c:pt idx="547">
                  <c:v>7641.7287150642214</c:v>
                </c:pt>
                <c:pt idx="548">
                  <c:v>8127.5363346670001</c:v>
                </c:pt>
                <c:pt idx="549">
                  <c:v>8307.057357227126</c:v>
                </c:pt>
                <c:pt idx="550">
                  <c:v>8654.3338900460076</c:v>
                </c:pt>
                <c:pt idx="551">
                  <c:v>8924.7125894388246</c:v>
                </c:pt>
                <c:pt idx="552">
                  <c:v>9082.6086045711763</c:v>
                </c:pt>
                <c:pt idx="553">
                  <c:v>9541.2530912762068</c:v>
                </c:pt>
                <c:pt idx="554">
                  <c:v>9517.323628523287</c:v>
                </c:pt>
                <c:pt idx="555">
                  <c:v>8905.8451027142946</c:v>
                </c:pt>
                <c:pt idx="556">
                  <c:v>8842.5067323437906</c:v>
                </c:pt>
                <c:pt idx="557">
                  <c:v>9316.2086605021796</c:v>
                </c:pt>
                <c:pt idx="558">
                  <c:v>8942.4610014601531</c:v>
                </c:pt>
                <c:pt idx="559">
                  <c:v>9335.68783907736</c:v>
                </c:pt>
                <c:pt idx="560">
                  <c:v>8831.9061162172293</c:v>
                </c:pt>
                <c:pt idx="561">
                  <c:v>8796.1368964465491</c:v>
                </c:pt>
                <c:pt idx="562">
                  <c:v>8665.9100896946584</c:v>
                </c:pt>
                <c:pt idx="563">
                  <c:v>8665.9534192451065</c:v>
                </c:pt>
                <c:pt idx="564">
                  <c:v>8406.0181464348498</c:v>
                </c:pt>
                <c:pt idx="565">
                  <c:v>9055.1476797388405</c:v>
                </c:pt>
                <c:pt idx="566">
                  <c:v>9056.1437459836125</c:v>
                </c:pt>
                <c:pt idx="567">
                  <c:v>9082.1439346783318</c:v>
                </c:pt>
                <c:pt idx="568">
                  <c:v>9291.1331487592142</c:v>
                </c:pt>
                <c:pt idx="569">
                  <c:v>9146.2472184374637</c:v>
                </c:pt>
                <c:pt idx="570">
                  <c:v>8634.0116429688733</c:v>
                </c:pt>
                <c:pt idx="571">
                  <c:v>8489.8840866127939</c:v>
                </c:pt>
                <c:pt idx="572">
                  <c:v>7825.2959603127447</c:v>
                </c:pt>
                <c:pt idx="573">
                  <c:v>8258.2930616847298</c:v>
                </c:pt>
                <c:pt idx="574">
                  <c:v>8465.4523431370908</c:v>
                </c:pt>
                <c:pt idx="575">
                  <c:v>8003.2979033682077</c:v>
                </c:pt>
                <c:pt idx="576">
                  <c:v>7085.5437261931684</c:v>
                </c:pt>
                <c:pt idx="577">
                  <c:v>6997.9168069313373</c:v>
                </c:pt>
                <c:pt idx="578">
                  <c:v>7682.9148914946172</c:v>
                </c:pt>
                <c:pt idx="579">
                  <c:v>8006.9495099582946</c:v>
                </c:pt>
                <c:pt idx="580">
                  <c:v>8001.032374270435</c:v>
                </c:pt>
                <c:pt idx="581">
                  <c:v>8102.9895298157626</c:v>
                </c:pt>
                <c:pt idx="582">
                  <c:v>8741.6833705349</c:v>
                </c:pt>
                <c:pt idx="583">
                  <c:v>8904.2874229102199</c:v>
                </c:pt>
                <c:pt idx="584">
                  <c:v>9105.6311701170671</c:v>
                </c:pt>
                <c:pt idx="585">
                  <c:v>8415.3423767416625</c:v>
                </c:pt>
                <c:pt idx="586">
                  <c:v>9363.28020342735</c:v>
                </c:pt>
                <c:pt idx="587">
                  <c:v>9451.8006544705531</c:v>
                </c:pt>
                <c:pt idx="588">
                  <c:v>9763.8140458752805</c:v>
                </c:pt>
                <c:pt idx="589">
                  <c:v>9710.6696060235809</c:v>
                </c:pt>
                <c:pt idx="590">
                  <c:v>9607.3966347635214</c:v>
                </c:pt>
                <c:pt idx="591">
                  <c:v>9386.5610157168485</c:v>
                </c:pt>
                <c:pt idx="592">
                  <c:v>9005.3727728685863</c:v>
                </c:pt>
                <c:pt idx="593">
                  <c:v>9453.4080790643438</c:v>
                </c:pt>
                <c:pt idx="594">
                  <c:v>9466.151273154921</c:v>
                </c:pt>
                <c:pt idx="595">
                  <c:v>9331.9875111604961</c:v>
                </c:pt>
                <c:pt idx="596">
                  <c:v>10082.867222271003</c:v>
                </c:pt>
                <c:pt idx="597">
                  <c:v>10069.940986492051</c:v>
                </c:pt>
                <c:pt idx="598">
                  <c:v>10408.069464936481</c:v>
                </c:pt>
                <c:pt idx="599">
                  <c:v>10661.53718061608</c:v>
                </c:pt>
                <c:pt idx="600">
                  <c:v>11038.028043075175</c:v>
                </c:pt>
                <c:pt idx="601">
                  <c:v>10545.091786727524</c:v>
                </c:pt>
                <c:pt idx="602" formatCode="_(* #,##0_);_(* \(#,##0\);_(* &quot;-&quot;??_);_(@_)">
                  <c:v>10501.740914392287</c:v>
                </c:pt>
                <c:pt idx="603">
                  <c:v>10633.327728049622</c:v>
                </c:pt>
                <c:pt idx="604">
                  <c:v>11299.994843287423</c:v>
                </c:pt>
                <c:pt idx="605">
                  <c:v>11369.116911743811</c:v>
                </c:pt>
                <c:pt idx="606">
                  <c:v>11317.808087121111</c:v>
                </c:pt>
                <c:pt idx="607">
                  <c:v>11900.19985566819</c:v>
                </c:pt>
                <c:pt idx="608">
                  <c:v>11621.854181044111</c:v>
                </c:pt>
                <c:pt idx="609">
                  <c:v>10306.539212250264</c:v>
                </c:pt>
                <c:pt idx="610">
                  <c:v>10088.937249862023</c:v>
                </c:pt>
                <c:pt idx="611">
                  <c:v>8580.449441199904</c:v>
                </c:pt>
                <c:pt idx="612">
                  <c:v>10127.444412302159</c:v>
                </c:pt>
                <c:pt idx="613">
                  <c:v>10565.669059466885</c:v>
                </c:pt>
                <c:pt idx="614">
                  <c:v>10339.394690889343</c:v>
                </c:pt>
                <c:pt idx="615">
                  <c:v>10539.741141814706</c:v>
                </c:pt>
                <c:pt idx="616">
                  <c:v>9655.6887343215712</c:v>
                </c:pt>
                <c:pt idx="617">
                  <c:v>10063.48709232691</c:v>
                </c:pt>
                <c:pt idx="618">
                  <c:v>9809.5651860133166</c:v>
                </c:pt>
                <c:pt idx="619">
                  <c:v>9211.6819974909904</c:v>
                </c:pt>
                <c:pt idx="620">
                  <c:v>9329.0940962310106</c:v>
                </c:pt>
                <c:pt idx="621">
                  <c:v>9221.5109831132741</c:v>
                </c:pt>
                <c:pt idx="622">
                  <c:v>9487.828220305586</c:v>
                </c:pt>
                <c:pt idx="623">
                  <c:v>10242.13902730454</c:v>
                </c:pt>
                <c:pt idx="624">
                  <c:v>10217.086755243754</c:v>
                </c:pt>
                <c:pt idx="625">
                  <c:v>9366.207770267054</c:v>
                </c:pt>
                <c:pt idx="626">
                  <c:v>6950.2881380043691</c:v>
                </c:pt>
                <c:pt idx="627">
                  <c:v>9286.58579386571</c:v>
                </c:pt>
                <c:pt idx="628">
                  <c:v>10056.518048863529</c:v>
                </c:pt>
                <c:pt idx="629">
                  <c:v>11286.591110528321</c:v>
                </c:pt>
                <c:pt idx="630">
                  <c:v>12098.559761610839</c:v>
                </c:pt>
                <c:pt idx="631">
                  <c:v>12712.646359430919</c:v>
                </c:pt>
                <c:pt idx="632">
                  <c:v>12401.339075381175</c:v>
                </c:pt>
                <c:pt idx="633">
                  <c:v>12395.845282170782</c:v>
                </c:pt>
                <c:pt idx="634">
                  <c:v>15610.025984611255</c:v>
                </c:pt>
                <c:pt idx="635">
                  <c:v>17011.462897457684</c:v>
                </c:pt>
              </c:numCache>
            </c:numRef>
          </c:val>
          <c:smooth val="0"/>
          <c:extLst>
            <c:ext xmlns:c16="http://schemas.microsoft.com/office/drawing/2014/chart" uri="{C3380CC4-5D6E-409C-BE32-E72D297353CC}">
              <c16:uniqueId val="{00000000-9F4E-4DDB-8DE7-AC4E2C15EE21}"/>
            </c:ext>
          </c:extLst>
        </c:ser>
        <c:ser>
          <c:idx val="8"/>
          <c:order val="1"/>
          <c:tx>
            <c:strRef>
              <c:f>CALCS!$X$6</c:f>
              <c:strCache>
                <c:ptCount val="1"/>
                <c:pt idx="0">
                  <c:v>Decile 9</c:v>
                </c:pt>
              </c:strCache>
            </c:strRef>
          </c:tx>
          <c:marker>
            <c:symbol val="none"/>
          </c:marker>
          <c:cat>
            <c:numRef>
              <c:f>[0]!x_range</c:f>
              <c:numCache>
                <c:formatCode>m/d/yyyy</c:formatCode>
                <c:ptCount val="636"/>
                <c:pt idx="0">
                  <c:v>24838</c:v>
                </c:pt>
                <c:pt idx="1">
                  <c:v>24869</c:v>
                </c:pt>
                <c:pt idx="2">
                  <c:v>24898</c:v>
                </c:pt>
                <c:pt idx="3">
                  <c:v>24929</c:v>
                </c:pt>
                <c:pt idx="4">
                  <c:v>24959</c:v>
                </c:pt>
                <c:pt idx="5">
                  <c:v>24990</c:v>
                </c:pt>
                <c:pt idx="6">
                  <c:v>25020</c:v>
                </c:pt>
                <c:pt idx="7">
                  <c:v>25051</c:v>
                </c:pt>
                <c:pt idx="8">
                  <c:v>25082</c:v>
                </c:pt>
                <c:pt idx="9">
                  <c:v>25112</c:v>
                </c:pt>
                <c:pt idx="10">
                  <c:v>25143</c:v>
                </c:pt>
                <c:pt idx="11">
                  <c:v>25173</c:v>
                </c:pt>
                <c:pt idx="12">
                  <c:v>25204</c:v>
                </c:pt>
                <c:pt idx="13">
                  <c:v>25235</c:v>
                </c:pt>
                <c:pt idx="14">
                  <c:v>25263</c:v>
                </c:pt>
                <c:pt idx="15">
                  <c:v>25294</c:v>
                </c:pt>
                <c:pt idx="16">
                  <c:v>25324</c:v>
                </c:pt>
                <c:pt idx="17">
                  <c:v>25355</c:v>
                </c:pt>
                <c:pt idx="18">
                  <c:v>25385</c:v>
                </c:pt>
                <c:pt idx="19">
                  <c:v>25416</c:v>
                </c:pt>
                <c:pt idx="20">
                  <c:v>25447</c:v>
                </c:pt>
                <c:pt idx="21">
                  <c:v>25477</c:v>
                </c:pt>
                <c:pt idx="22">
                  <c:v>25508</c:v>
                </c:pt>
                <c:pt idx="23">
                  <c:v>25538</c:v>
                </c:pt>
                <c:pt idx="24">
                  <c:v>25569</c:v>
                </c:pt>
                <c:pt idx="25">
                  <c:v>25600</c:v>
                </c:pt>
                <c:pt idx="26">
                  <c:v>25628</c:v>
                </c:pt>
                <c:pt idx="27">
                  <c:v>25659</c:v>
                </c:pt>
                <c:pt idx="28">
                  <c:v>25689</c:v>
                </c:pt>
                <c:pt idx="29">
                  <c:v>25720</c:v>
                </c:pt>
                <c:pt idx="30">
                  <c:v>25750</c:v>
                </c:pt>
                <c:pt idx="31">
                  <c:v>25781</c:v>
                </c:pt>
                <c:pt idx="32">
                  <c:v>25812</c:v>
                </c:pt>
                <c:pt idx="33">
                  <c:v>25842</c:v>
                </c:pt>
                <c:pt idx="34">
                  <c:v>25873</c:v>
                </c:pt>
                <c:pt idx="35">
                  <c:v>25903</c:v>
                </c:pt>
                <c:pt idx="36">
                  <c:v>25934</c:v>
                </c:pt>
                <c:pt idx="37">
                  <c:v>25965</c:v>
                </c:pt>
                <c:pt idx="38">
                  <c:v>25993</c:v>
                </c:pt>
                <c:pt idx="39">
                  <c:v>26024</c:v>
                </c:pt>
                <c:pt idx="40">
                  <c:v>26054</c:v>
                </c:pt>
                <c:pt idx="41">
                  <c:v>26085</c:v>
                </c:pt>
                <c:pt idx="42">
                  <c:v>26115</c:v>
                </c:pt>
                <c:pt idx="43">
                  <c:v>26146</c:v>
                </c:pt>
                <c:pt idx="44">
                  <c:v>26177</c:v>
                </c:pt>
                <c:pt idx="45">
                  <c:v>26207</c:v>
                </c:pt>
                <c:pt idx="46">
                  <c:v>26238</c:v>
                </c:pt>
                <c:pt idx="47">
                  <c:v>26268</c:v>
                </c:pt>
                <c:pt idx="48">
                  <c:v>26299</c:v>
                </c:pt>
                <c:pt idx="49">
                  <c:v>26330</c:v>
                </c:pt>
                <c:pt idx="50">
                  <c:v>26359</c:v>
                </c:pt>
                <c:pt idx="51">
                  <c:v>26390</c:v>
                </c:pt>
                <c:pt idx="52">
                  <c:v>26420</c:v>
                </c:pt>
                <c:pt idx="53">
                  <c:v>26451</c:v>
                </c:pt>
                <c:pt idx="54">
                  <c:v>26481</c:v>
                </c:pt>
                <c:pt idx="55">
                  <c:v>26512</c:v>
                </c:pt>
                <c:pt idx="56">
                  <c:v>26543</c:v>
                </c:pt>
                <c:pt idx="57">
                  <c:v>26573</c:v>
                </c:pt>
                <c:pt idx="58">
                  <c:v>26604</c:v>
                </c:pt>
                <c:pt idx="59">
                  <c:v>26634</c:v>
                </c:pt>
                <c:pt idx="60">
                  <c:v>26665</c:v>
                </c:pt>
                <c:pt idx="61">
                  <c:v>26696</c:v>
                </c:pt>
                <c:pt idx="62">
                  <c:v>26724</c:v>
                </c:pt>
                <c:pt idx="63">
                  <c:v>26755</c:v>
                </c:pt>
                <c:pt idx="64">
                  <c:v>26785</c:v>
                </c:pt>
                <c:pt idx="65">
                  <c:v>26816</c:v>
                </c:pt>
                <c:pt idx="66">
                  <c:v>26846</c:v>
                </c:pt>
                <c:pt idx="67">
                  <c:v>26877</c:v>
                </c:pt>
                <c:pt idx="68">
                  <c:v>26908</c:v>
                </c:pt>
                <c:pt idx="69">
                  <c:v>26938</c:v>
                </c:pt>
                <c:pt idx="70">
                  <c:v>26969</c:v>
                </c:pt>
                <c:pt idx="71">
                  <c:v>26999</c:v>
                </c:pt>
                <c:pt idx="72">
                  <c:v>27030</c:v>
                </c:pt>
                <c:pt idx="73">
                  <c:v>27061</c:v>
                </c:pt>
                <c:pt idx="74">
                  <c:v>27089</c:v>
                </c:pt>
                <c:pt idx="75">
                  <c:v>27120</c:v>
                </c:pt>
                <c:pt idx="76">
                  <c:v>27150</c:v>
                </c:pt>
                <c:pt idx="77">
                  <c:v>27181</c:v>
                </c:pt>
                <c:pt idx="78">
                  <c:v>27211</c:v>
                </c:pt>
                <c:pt idx="79">
                  <c:v>27242</c:v>
                </c:pt>
                <c:pt idx="80">
                  <c:v>27273</c:v>
                </c:pt>
                <c:pt idx="81">
                  <c:v>27303</c:v>
                </c:pt>
                <c:pt idx="82">
                  <c:v>27334</c:v>
                </c:pt>
                <c:pt idx="83">
                  <c:v>27364</c:v>
                </c:pt>
                <c:pt idx="84">
                  <c:v>27395</c:v>
                </c:pt>
                <c:pt idx="85">
                  <c:v>27426</c:v>
                </c:pt>
                <c:pt idx="86">
                  <c:v>27454</c:v>
                </c:pt>
                <c:pt idx="87">
                  <c:v>27485</c:v>
                </c:pt>
                <c:pt idx="88">
                  <c:v>27515</c:v>
                </c:pt>
                <c:pt idx="89">
                  <c:v>27546</c:v>
                </c:pt>
                <c:pt idx="90">
                  <c:v>27576</c:v>
                </c:pt>
                <c:pt idx="91">
                  <c:v>27607</c:v>
                </c:pt>
                <c:pt idx="92">
                  <c:v>27638</c:v>
                </c:pt>
                <c:pt idx="93">
                  <c:v>27668</c:v>
                </c:pt>
                <c:pt idx="94">
                  <c:v>27699</c:v>
                </c:pt>
                <c:pt idx="95">
                  <c:v>27729</c:v>
                </c:pt>
                <c:pt idx="96">
                  <c:v>27760</c:v>
                </c:pt>
                <c:pt idx="97">
                  <c:v>27791</c:v>
                </c:pt>
                <c:pt idx="98">
                  <c:v>27820</c:v>
                </c:pt>
                <c:pt idx="99">
                  <c:v>27851</c:v>
                </c:pt>
                <c:pt idx="100">
                  <c:v>27881</c:v>
                </c:pt>
                <c:pt idx="101">
                  <c:v>27912</c:v>
                </c:pt>
                <c:pt idx="102">
                  <c:v>27942</c:v>
                </c:pt>
                <c:pt idx="103">
                  <c:v>27973</c:v>
                </c:pt>
                <c:pt idx="104">
                  <c:v>28004</c:v>
                </c:pt>
                <c:pt idx="105">
                  <c:v>28034</c:v>
                </c:pt>
                <c:pt idx="106">
                  <c:v>28065</c:v>
                </c:pt>
                <c:pt idx="107">
                  <c:v>28095</c:v>
                </c:pt>
                <c:pt idx="108">
                  <c:v>28126</c:v>
                </c:pt>
                <c:pt idx="109">
                  <c:v>28157</c:v>
                </c:pt>
                <c:pt idx="110">
                  <c:v>28185</c:v>
                </c:pt>
                <c:pt idx="111">
                  <c:v>28216</c:v>
                </c:pt>
                <c:pt idx="112">
                  <c:v>28246</c:v>
                </c:pt>
                <c:pt idx="113">
                  <c:v>28277</c:v>
                </c:pt>
                <c:pt idx="114">
                  <c:v>28307</c:v>
                </c:pt>
                <c:pt idx="115">
                  <c:v>28338</c:v>
                </c:pt>
                <c:pt idx="116">
                  <c:v>28369</c:v>
                </c:pt>
                <c:pt idx="117">
                  <c:v>28399</c:v>
                </c:pt>
                <c:pt idx="118">
                  <c:v>28430</c:v>
                </c:pt>
                <c:pt idx="119">
                  <c:v>28460</c:v>
                </c:pt>
                <c:pt idx="120">
                  <c:v>28491</c:v>
                </c:pt>
                <c:pt idx="121">
                  <c:v>28522</c:v>
                </c:pt>
                <c:pt idx="122">
                  <c:v>28550</c:v>
                </c:pt>
                <c:pt idx="123">
                  <c:v>28581</c:v>
                </c:pt>
                <c:pt idx="124">
                  <c:v>28611</c:v>
                </c:pt>
                <c:pt idx="125">
                  <c:v>28642</c:v>
                </c:pt>
                <c:pt idx="126">
                  <c:v>28672</c:v>
                </c:pt>
                <c:pt idx="127">
                  <c:v>28703</c:v>
                </c:pt>
                <c:pt idx="128">
                  <c:v>28734</c:v>
                </c:pt>
                <c:pt idx="129">
                  <c:v>28764</c:v>
                </c:pt>
                <c:pt idx="130">
                  <c:v>28795</c:v>
                </c:pt>
                <c:pt idx="131">
                  <c:v>28825</c:v>
                </c:pt>
                <c:pt idx="132">
                  <c:v>28856</c:v>
                </c:pt>
                <c:pt idx="133">
                  <c:v>28887</c:v>
                </c:pt>
                <c:pt idx="134">
                  <c:v>28915</c:v>
                </c:pt>
                <c:pt idx="135">
                  <c:v>28946</c:v>
                </c:pt>
                <c:pt idx="136">
                  <c:v>28976</c:v>
                </c:pt>
                <c:pt idx="137">
                  <c:v>29007</c:v>
                </c:pt>
                <c:pt idx="138">
                  <c:v>29037</c:v>
                </c:pt>
                <c:pt idx="139">
                  <c:v>29068</c:v>
                </c:pt>
                <c:pt idx="140">
                  <c:v>29099</c:v>
                </c:pt>
                <c:pt idx="141">
                  <c:v>29129</c:v>
                </c:pt>
                <c:pt idx="142">
                  <c:v>29160</c:v>
                </c:pt>
                <c:pt idx="143">
                  <c:v>29190</c:v>
                </c:pt>
                <c:pt idx="144">
                  <c:v>29221</c:v>
                </c:pt>
                <c:pt idx="145">
                  <c:v>29252</c:v>
                </c:pt>
                <c:pt idx="146">
                  <c:v>29281</c:v>
                </c:pt>
                <c:pt idx="147">
                  <c:v>29312</c:v>
                </c:pt>
                <c:pt idx="148">
                  <c:v>29342</c:v>
                </c:pt>
                <c:pt idx="149">
                  <c:v>29373</c:v>
                </c:pt>
                <c:pt idx="150">
                  <c:v>29403</c:v>
                </c:pt>
                <c:pt idx="151">
                  <c:v>29434</c:v>
                </c:pt>
                <c:pt idx="152">
                  <c:v>29465</c:v>
                </c:pt>
                <c:pt idx="153">
                  <c:v>29495</c:v>
                </c:pt>
                <c:pt idx="154">
                  <c:v>29526</c:v>
                </c:pt>
                <c:pt idx="155">
                  <c:v>29556</c:v>
                </c:pt>
                <c:pt idx="156">
                  <c:v>29587</c:v>
                </c:pt>
                <c:pt idx="157">
                  <c:v>29618</c:v>
                </c:pt>
                <c:pt idx="158">
                  <c:v>29646</c:v>
                </c:pt>
                <c:pt idx="159">
                  <c:v>29677</c:v>
                </c:pt>
                <c:pt idx="160">
                  <c:v>29707</c:v>
                </c:pt>
                <c:pt idx="161">
                  <c:v>29738</c:v>
                </c:pt>
                <c:pt idx="162">
                  <c:v>29768</c:v>
                </c:pt>
                <c:pt idx="163">
                  <c:v>29799</c:v>
                </c:pt>
                <c:pt idx="164">
                  <c:v>29830</c:v>
                </c:pt>
                <c:pt idx="165">
                  <c:v>29860</c:v>
                </c:pt>
                <c:pt idx="166">
                  <c:v>29891</c:v>
                </c:pt>
                <c:pt idx="167">
                  <c:v>29921</c:v>
                </c:pt>
                <c:pt idx="168">
                  <c:v>29952</c:v>
                </c:pt>
                <c:pt idx="169">
                  <c:v>29983</c:v>
                </c:pt>
                <c:pt idx="170">
                  <c:v>30011</c:v>
                </c:pt>
                <c:pt idx="171">
                  <c:v>30042</c:v>
                </c:pt>
                <c:pt idx="172">
                  <c:v>30072</c:v>
                </c:pt>
                <c:pt idx="173">
                  <c:v>30103</c:v>
                </c:pt>
                <c:pt idx="174">
                  <c:v>30133</c:v>
                </c:pt>
                <c:pt idx="175">
                  <c:v>30164</c:v>
                </c:pt>
                <c:pt idx="176">
                  <c:v>30195</c:v>
                </c:pt>
                <c:pt idx="177">
                  <c:v>30225</c:v>
                </c:pt>
                <c:pt idx="178">
                  <c:v>30256</c:v>
                </c:pt>
                <c:pt idx="179">
                  <c:v>30286</c:v>
                </c:pt>
                <c:pt idx="180">
                  <c:v>30317</c:v>
                </c:pt>
                <c:pt idx="181">
                  <c:v>30348</c:v>
                </c:pt>
                <c:pt idx="182">
                  <c:v>30376</c:v>
                </c:pt>
                <c:pt idx="183">
                  <c:v>30407</c:v>
                </c:pt>
                <c:pt idx="184">
                  <c:v>30437</c:v>
                </c:pt>
                <c:pt idx="185">
                  <c:v>30468</c:v>
                </c:pt>
                <c:pt idx="186">
                  <c:v>30498</c:v>
                </c:pt>
                <c:pt idx="187">
                  <c:v>30529</c:v>
                </c:pt>
                <c:pt idx="188">
                  <c:v>30560</c:v>
                </c:pt>
                <c:pt idx="189">
                  <c:v>30590</c:v>
                </c:pt>
                <c:pt idx="190">
                  <c:v>30621</c:v>
                </c:pt>
                <c:pt idx="191">
                  <c:v>30651</c:v>
                </c:pt>
                <c:pt idx="192">
                  <c:v>30682</c:v>
                </c:pt>
                <c:pt idx="193">
                  <c:v>30713</c:v>
                </c:pt>
                <c:pt idx="194">
                  <c:v>30742</c:v>
                </c:pt>
                <c:pt idx="195">
                  <c:v>30773</c:v>
                </c:pt>
                <c:pt idx="196">
                  <c:v>30803</c:v>
                </c:pt>
                <c:pt idx="197">
                  <c:v>30834</c:v>
                </c:pt>
                <c:pt idx="198">
                  <c:v>30864</c:v>
                </c:pt>
                <c:pt idx="199">
                  <c:v>30895</c:v>
                </c:pt>
                <c:pt idx="200">
                  <c:v>30926</c:v>
                </c:pt>
                <c:pt idx="201">
                  <c:v>30956</c:v>
                </c:pt>
                <c:pt idx="202">
                  <c:v>30987</c:v>
                </c:pt>
                <c:pt idx="203">
                  <c:v>31017</c:v>
                </c:pt>
                <c:pt idx="204">
                  <c:v>31048</c:v>
                </c:pt>
                <c:pt idx="205">
                  <c:v>31079</c:v>
                </c:pt>
                <c:pt idx="206">
                  <c:v>31107</c:v>
                </c:pt>
                <c:pt idx="207">
                  <c:v>31138</c:v>
                </c:pt>
                <c:pt idx="208">
                  <c:v>31168</c:v>
                </c:pt>
                <c:pt idx="209">
                  <c:v>31199</c:v>
                </c:pt>
                <c:pt idx="210">
                  <c:v>31229</c:v>
                </c:pt>
                <c:pt idx="211">
                  <c:v>31260</c:v>
                </c:pt>
                <c:pt idx="212">
                  <c:v>31291</c:v>
                </c:pt>
                <c:pt idx="213">
                  <c:v>31321</c:v>
                </c:pt>
                <c:pt idx="214">
                  <c:v>31352</c:v>
                </c:pt>
                <c:pt idx="215">
                  <c:v>31382</c:v>
                </c:pt>
                <c:pt idx="216">
                  <c:v>31413</c:v>
                </c:pt>
                <c:pt idx="217">
                  <c:v>31444</c:v>
                </c:pt>
                <c:pt idx="218">
                  <c:v>31472</c:v>
                </c:pt>
                <c:pt idx="219">
                  <c:v>31503</c:v>
                </c:pt>
                <c:pt idx="220">
                  <c:v>31533</c:v>
                </c:pt>
                <c:pt idx="221">
                  <c:v>31564</c:v>
                </c:pt>
                <c:pt idx="222">
                  <c:v>31594</c:v>
                </c:pt>
                <c:pt idx="223">
                  <c:v>31625</c:v>
                </c:pt>
                <c:pt idx="224">
                  <c:v>31656</c:v>
                </c:pt>
                <c:pt idx="225">
                  <c:v>31686</c:v>
                </c:pt>
                <c:pt idx="226">
                  <c:v>31717</c:v>
                </c:pt>
                <c:pt idx="227">
                  <c:v>31747</c:v>
                </c:pt>
                <c:pt idx="228">
                  <c:v>31778</c:v>
                </c:pt>
                <c:pt idx="229">
                  <c:v>31809</c:v>
                </c:pt>
                <c:pt idx="230">
                  <c:v>31837</c:v>
                </c:pt>
                <c:pt idx="231">
                  <c:v>31868</c:v>
                </c:pt>
                <c:pt idx="232">
                  <c:v>31898</c:v>
                </c:pt>
                <c:pt idx="233">
                  <c:v>31929</c:v>
                </c:pt>
                <c:pt idx="234">
                  <c:v>31959</c:v>
                </c:pt>
                <c:pt idx="235">
                  <c:v>31990</c:v>
                </c:pt>
                <c:pt idx="236">
                  <c:v>32021</c:v>
                </c:pt>
                <c:pt idx="237">
                  <c:v>32051</c:v>
                </c:pt>
                <c:pt idx="238">
                  <c:v>32082</c:v>
                </c:pt>
                <c:pt idx="239">
                  <c:v>32112</c:v>
                </c:pt>
                <c:pt idx="240">
                  <c:v>32143</c:v>
                </c:pt>
                <c:pt idx="241">
                  <c:v>32174</c:v>
                </c:pt>
                <c:pt idx="242">
                  <c:v>32203</c:v>
                </c:pt>
                <c:pt idx="243">
                  <c:v>32234</c:v>
                </c:pt>
                <c:pt idx="244">
                  <c:v>32264</c:v>
                </c:pt>
                <c:pt idx="245">
                  <c:v>32295</c:v>
                </c:pt>
                <c:pt idx="246">
                  <c:v>32325</c:v>
                </c:pt>
                <c:pt idx="247">
                  <c:v>32356</c:v>
                </c:pt>
                <c:pt idx="248">
                  <c:v>32387</c:v>
                </c:pt>
                <c:pt idx="249">
                  <c:v>32417</c:v>
                </c:pt>
                <c:pt idx="250">
                  <c:v>32448</c:v>
                </c:pt>
                <c:pt idx="251">
                  <c:v>32478</c:v>
                </c:pt>
                <c:pt idx="252">
                  <c:v>32509</c:v>
                </c:pt>
                <c:pt idx="253">
                  <c:v>32540</c:v>
                </c:pt>
                <c:pt idx="254">
                  <c:v>32568</c:v>
                </c:pt>
                <c:pt idx="255">
                  <c:v>32599</c:v>
                </c:pt>
                <c:pt idx="256">
                  <c:v>32629</c:v>
                </c:pt>
                <c:pt idx="257">
                  <c:v>32660</c:v>
                </c:pt>
                <c:pt idx="258">
                  <c:v>32690</c:v>
                </c:pt>
                <c:pt idx="259">
                  <c:v>32721</c:v>
                </c:pt>
                <c:pt idx="260">
                  <c:v>32752</c:v>
                </c:pt>
                <c:pt idx="261">
                  <c:v>32782</c:v>
                </c:pt>
                <c:pt idx="262">
                  <c:v>32813</c:v>
                </c:pt>
                <c:pt idx="263">
                  <c:v>32843</c:v>
                </c:pt>
                <c:pt idx="264">
                  <c:v>32874</c:v>
                </c:pt>
                <c:pt idx="265">
                  <c:v>32905</c:v>
                </c:pt>
                <c:pt idx="266">
                  <c:v>32933</c:v>
                </c:pt>
                <c:pt idx="267">
                  <c:v>32964</c:v>
                </c:pt>
                <c:pt idx="268">
                  <c:v>32994</c:v>
                </c:pt>
                <c:pt idx="269">
                  <c:v>33025</c:v>
                </c:pt>
                <c:pt idx="270">
                  <c:v>33055</c:v>
                </c:pt>
                <c:pt idx="271">
                  <c:v>33086</c:v>
                </c:pt>
                <c:pt idx="272">
                  <c:v>33117</c:v>
                </c:pt>
                <c:pt idx="273">
                  <c:v>33147</c:v>
                </c:pt>
                <c:pt idx="274">
                  <c:v>33178</c:v>
                </c:pt>
                <c:pt idx="275">
                  <c:v>33208</c:v>
                </c:pt>
                <c:pt idx="276">
                  <c:v>33239</c:v>
                </c:pt>
                <c:pt idx="277">
                  <c:v>33270</c:v>
                </c:pt>
                <c:pt idx="278">
                  <c:v>33298</c:v>
                </c:pt>
                <c:pt idx="279">
                  <c:v>33329</c:v>
                </c:pt>
                <c:pt idx="280">
                  <c:v>33359</c:v>
                </c:pt>
                <c:pt idx="281">
                  <c:v>33390</c:v>
                </c:pt>
                <c:pt idx="282">
                  <c:v>33420</c:v>
                </c:pt>
                <c:pt idx="283">
                  <c:v>33451</c:v>
                </c:pt>
                <c:pt idx="284">
                  <c:v>33482</c:v>
                </c:pt>
                <c:pt idx="285">
                  <c:v>33512</c:v>
                </c:pt>
                <c:pt idx="286">
                  <c:v>33543</c:v>
                </c:pt>
                <c:pt idx="287">
                  <c:v>33573</c:v>
                </c:pt>
                <c:pt idx="288">
                  <c:v>33604</c:v>
                </c:pt>
                <c:pt idx="289">
                  <c:v>33635</c:v>
                </c:pt>
                <c:pt idx="290">
                  <c:v>33664</c:v>
                </c:pt>
                <c:pt idx="291">
                  <c:v>33695</c:v>
                </c:pt>
                <c:pt idx="292">
                  <c:v>33725</c:v>
                </c:pt>
                <c:pt idx="293">
                  <c:v>33756</c:v>
                </c:pt>
                <c:pt idx="294">
                  <c:v>33786</c:v>
                </c:pt>
                <c:pt idx="295">
                  <c:v>33817</c:v>
                </c:pt>
                <c:pt idx="296">
                  <c:v>33848</c:v>
                </c:pt>
                <c:pt idx="297">
                  <c:v>33878</c:v>
                </c:pt>
                <c:pt idx="298">
                  <c:v>33909</c:v>
                </c:pt>
                <c:pt idx="299">
                  <c:v>33939</c:v>
                </c:pt>
                <c:pt idx="300">
                  <c:v>33970</c:v>
                </c:pt>
                <c:pt idx="301">
                  <c:v>34001</c:v>
                </c:pt>
                <c:pt idx="302">
                  <c:v>34029</c:v>
                </c:pt>
                <c:pt idx="303">
                  <c:v>34060</c:v>
                </c:pt>
                <c:pt idx="304">
                  <c:v>34090</c:v>
                </c:pt>
                <c:pt idx="305">
                  <c:v>34121</c:v>
                </c:pt>
                <c:pt idx="306">
                  <c:v>34151</c:v>
                </c:pt>
                <c:pt idx="307">
                  <c:v>34182</c:v>
                </c:pt>
                <c:pt idx="308">
                  <c:v>34213</c:v>
                </c:pt>
                <c:pt idx="309">
                  <c:v>34243</c:v>
                </c:pt>
                <c:pt idx="310">
                  <c:v>34274</c:v>
                </c:pt>
                <c:pt idx="311">
                  <c:v>34304</c:v>
                </c:pt>
                <c:pt idx="312">
                  <c:v>34335</c:v>
                </c:pt>
                <c:pt idx="313">
                  <c:v>34366</c:v>
                </c:pt>
                <c:pt idx="314">
                  <c:v>34394</c:v>
                </c:pt>
                <c:pt idx="315">
                  <c:v>34425</c:v>
                </c:pt>
                <c:pt idx="316">
                  <c:v>34455</c:v>
                </c:pt>
                <c:pt idx="317">
                  <c:v>34486</c:v>
                </c:pt>
                <c:pt idx="318">
                  <c:v>34516</c:v>
                </c:pt>
                <c:pt idx="319">
                  <c:v>34547</c:v>
                </c:pt>
                <c:pt idx="320">
                  <c:v>34578</c:v>
                </c:pt>
                <c:pt idx="321">
                  <c:v>34608</c:v>
                </c:pt>
                <c:pt idx="322">
                  <c:v>34639</c:v>
                </c:pt>
                <c:pt idx="323">
                  <c:v>34669</c:v>
                </c:pt>
                <c:pt idx="324">
                  <c:v>34700</c:v>
                </c:pt>
                <c:pt idx="325">
                  <c:v>34731</c:v>
                </c:pt>
                <c:pt idx="326">
                  <c:v>34759</c:v>
                </c:pt>
                <c:pt idx="327">
                  <c:v>34790</c:v>
                </c:pt>
                <c:pt idx="328">
                  <c:v>34820</c:v>
                </c:pt>
                <c:pt idx="329">
                  <c:v>34851</c:v>
                </c:pt>
                <c:pt idx="330">
                  <c:v>34881</c:v>
                </c:pt>
                <c:pt idx="331">
                  <c:v>34912</c:v>
                </c:pt>
                <c:pt idx="332">
                  <c:v>34943</c:v>
                </c:pt>
                <c:pt idx="333">
                  <c:v>34973</c:v>
                </c:pt>
                <c:pt idx="334">
                  <c:v>35004</c:v>
                </c:pt>
                <c:pt idx="335">
                  <c:v>35034</c:v>
                </c:pt>
                <c:pt idx="336">
                  <c:v>35065</c:v>
                </c:pt>
                <c:pt idx="337">
                  <c:v>35096</c:v>
                </c:pt>
                <c:pt idx="338">
                  <c:v>35125</c:v>
                </c:pt>
                <c:pt idx="339">
                  <c:v>35156</c:v>
                </c:pt>
                <c:pt idx="340">
                  <c:v>35186</c:v>
                </c:pt>
                <c:pt idx="341">
                  <c:v>35217</c:v>
                </c:pt>
                <c:pt idx="342">
                  <c:v>35247</c:v>
                </c:pt>
                <c:pt idx="343">
                  <c:v>35278</c:v>
                </c:pt>
                <c:pt idx="344">
                  <c:v>35309</c:v>
                </c:pt>
                <c:pt idx="345">
                  <c:v>35339</c:v>
                </c:pt>
                <c:pt idx="346">
                  <c:v>35370</c:v>
                </c:pt>
                <c:pt idx="347">
                  <c:v>35400</c:v>
                </c:pt>
                <c:pt idx="348">
                  <c:v>35431</c:v>
                </c:pt>
                <c:pt idx="349">
                  <c:v>35462</c:v>
                </c:pt>
                <c:pt idx="350">
                  <c:v>35490</c:v>
                </c:pt>
                <c:pt idx="351">
                  <c:v>35521</c:v>
                </c:pt>
                <c:pt idx="352">
                  <c:v>35551</c:v>
                </c:pt>
                <c:pt idx="353">
                  <c:v>35582</c:v>
                </c:pt>
                <c:pt idx="354">
                  <c:v>35612</c:v>
                </c:pt>
                <c:pt idx="355">
                  <c:v>35643</c:v>
                </c:pt>
                <c:pt idx="356">
                  <c:v>35674</c:v>
                </c:pt>
                <c:pt idx="357">
                  <c:v>35704</c:v>
                </c:pt>
                <c:pt idx="358">
                  <c:v>35735</c:v>
                </c:pt>
                <c:pt idx="359">
                  <c:v>35765</c:v>
                </c:pt>
                <c:pt idx="360">
                  <c:v>35796</c:v>
                </c:pt>
                <c:pt idx="361">
                  <c:v>35827</c:v>
                </c:pt>
                <c:pt idx="362">
                  <c:v>35855</c:v>
                </c:pt>
                <c:pt idx="363">
                  <c:v>35886</c:v>
                </c:pt>
                <c:pt idx="364">
                  <c:v>35916</c:v>
                </c:pt>
                <c:pt idx="365">
                  <c:v>35947</c:v>
                </c:pt>
                <c:pt idx="366">
                  <c:v>35977</c:v>
                </c:pt>
                <c:pt idx="367">
                  <c:v>36008</c:v>
                </c:pt>
                <c:pt idx="368">
                  <c:v>36039</c:v>
                </c:pt>
                <c:pt idx="369">
                  <c:v>36069</c:v>
                </c:pt>
                <c:pt idx="370">
                  <c:v>36100</c:v>
                </c:pt>
                <c:pt idx="371">
                  <c:v>36130</c:v>
                </c:pt>
                <c:pt idx="372">
                  <c:v>36161</c:v>
                </c:pt>
                <c:pt idx="373">
                  <c:v>36192</c:v>
                </c:pt>
                <c:pt idx="374">
                  <c:v>36220</c:v>
                </c:pt>
                <c:pt idx="375">
                  <c:v>36251</c:v>
                </c:pt>
                <c:pt idx="376">
                  <c:v>36281</c:v>
                </c:pt>
                <c:pt idx="377">
                  <c:v>36312</c:v>
                </c:pt>
                <c:pt idx="378">
                  <c:v>36342</c:v>
                </c:pt>
                <c:pt idx="379">
                  <c:v>36373</c:v>
                </c:pt>
                <c:pt idx="380">
                  <c:v>36404</c:v>
                </c:pt>
                <c:pt idx="381">
                  <c:v>36434</c:v>
                </c:pt>
                <c:pt idx="382">
                  <c:v>36465</c:v>
                </c:pt>
                <c:pt idx="383">
                  <c:v>36495</c:v>
                </c:pt>
                <c:pt idx="384">
                  <c:v>36526</c:v>
                </c:pt>
                <c:pt idx="385">
                  <c:v>36557</c:v>
                </c:pt>
                <c:pt idx="386">
                  <c:v>36586</c:v>
                </c:pt>
                <c:pt idx="387">
                  <c:v>36617</c:v>
                </c:pt>
                <c:pt idx="388">
                  <c:v>36647</c:v>
                </c:pt>
                <c:pt idx="389">
                  <c:v>36678</c:v>
                </c:pt>
                <c:pt idx="390">
                  <c:v>36708</c:v>
                </c:pt>
                <c:pt idx="391">
                  <c:v>36739</c:v>
                </c:pt>
                <c:pt idx="392">
                  <c:v>36770</c:v>
                </c:pt>
                <c:pt idx="393">
                  <c:v>36800</c:v>
                </c:pt>
                <c:pt idx="394">
                  <c:v>36831</c:v>
                </c:pt>
                <c:pt idx="395">
                  <c:v>36861</c:v>
                </c:pt>
                <c:pt idx="396">
                  <c:v>36892</c:v>
                </c:pt>
                <c:pt idx="397">
                  <c:v>36923</c:v>
                </c:pt>
                <c:pt idx="398">
                  <c:v>36951</c:v>
                </c:pt>
                <c:pt idx="399">
                  <c:v>36982</c:v>
                </c:pt>
                <c:pt idx="400">
                  <c:v>37012</c:v>
                </c:pt>
                <c:pt idx="401">
                  <c:v>37043</c:v>
                </c:pt>
                <c:pt idx="402">
                  <c:v>37073</c:v>
                </c:pt>
                <c:pt idx="403">
                  <c:v>37104</c:v>
                </c:pt>
                <c:pt idx="404">
                  <c:v>37135</c:v>
                </c:pt>
                <c:pt idx="405">
                  <c:v>37165</c:v>
                </c:pt>
                <c:pt idx="406">
                  <c:v>37196</c:v>
                </c:pt>
                <c:pt idx="407">
                  <c:v>37226</c:v>
                </c:pt>
                <c:pt idx="408">
                  <c:v>37257</c:v>
                </c:pt>
                <c:pt idx="409">
                  <c:v>37288</c:v>
                </c:pt>
                <c:pt idx="410">
                  <c:v>37316</c:v>
                </c:pt>
                <c:pt idx="411">
                  <c:v>37347</c:v>
                </c:pt>
                <c:pt idx="412">
                  <c:v>37377</c:v>
                </c:pt>
                <c:pt idx="413">
                  <c:v>37408</c:v>
                </c:pt>
                <c:pt idx="414">
                  <c:v>37438</c:v>
                </c:pt>
                <c:pt idx="415">
                  <c:v>37469</c:v>
                </c:pt>
                <c:pt idx="416">
                  <c:v>37500</c:v>
                </c:pt>
                <c:pt idx="417">
                  <c:v>37530</c:v>
                </c:pt>
                <c:pt idx="418">
                  <c:v>37561</c:v>
                </c:pt>
                <c:pt idx="419">
                  <c:v>37591</c:v>
                </c:pt>
                <c:pt idx="420">
                  <c:v>37622</c:v>
                </c:pt>
                <c:pt idx="421">
                  <c:v>37653</c:v>
                </c:pt>
                <c:pt idx="422">
                  <c:v>37681</c:v>
                </c:pt>
                <c:pt idx="423">
                  <c:v>37712</c:v>
                </c:pt>
                <c:pt idx="424">
                  <c:v>37742</c:v>
                </c:pt>
                <c:pt idx="425">
                  <c:v>37773</c:v>
                </c:pt>
                <c:pt idx="426">
                  <c:v>37803</c:v>
                </c:pt>
                <c:pt idx="427">
                  <c:v>37834</c:v>
                </c:pt>
                <c:pt idx="428">
                  <c:v>37865</c:v>
                </c:pt>
                <c:pt idx="429">
                  <c:v>37895</c:v>
                </c:pt>
                <c:pt idx="430">
                  <c:v>37926</c:v>
                </c:pt>
                <c:pt idx="431">
                  <c:v>37956</c:v>
                </c:pt>
                <c:pt idx="432">
                  <c:v>37987</c:v>
                </c:pt>
                <c:pt idx="433">
                  <c:v>38018</c:v>
                </c:pt>
                <c:pt idx="434">
                  <c:v>38047</c:v>
                </c:pt>
                <c:pt idx="435">
                  <c:v>38078</c:v>
                </c:pt>
                <c:pt idx="436">
                  <c:v>38108</c:v>
                </c:pt>
                <c:pt idx="437">
                  <c:v>38139</c:v>
                </c:pt>
                <c:pt idx="438">
                  <c:v>38169</c:v>
                </c:pt>
                <c:pt idx="439">
                  <c:v>38200</c:v>
                </c:pt>
                <c:pt idx="440">
                  <c:v>38231</c:v>
                </c:pt>
                <c:pt idx="441">
                  <c:v>38261</c:v>
                </c:pt>
                <c:pt idx="442">
                  <c:v>38292</c:v>
                </c:pt>
                <c:pt idx="443">
                  <c:v>38322</c:v>
                </c:pt>
                <c:pt idx="444">
                  <c:v>38353</c:v>
                </c:pt>
                <c:pt idx="445">
                  <c:v>38384</c:v>
                </c:pt>
                <c:pt idx="446">
                  <c:v>38412</c:v>
                </c:pt>
                <c:pt idx="447">
                  <c:v>38443</c:v>
                </c:pt>
                <c:pt idx="448">
                  <c:v>38473</c:v>
                </c:pt>
                <c:pt idx="449">
                  <c:v>38504</c:v>
                </c:pt>
                <c:pt idx="450">
                  <c:v>38534</c:v>
                </c:pt>
                <c:pt idx="451">
                  <c:v>38565</c:v>
                </c:pt>
                <c:pt idx="452">
                  <c:v>38596</c:v>
                </c:pt>
                <c:pt idx="453">
                  <c:v>38626</c:v>
                </c:pt>
                <c:pt idx="454">
                  <c:v>38657</c:v>
                </c:pt>
                <c:pt idx="455">
                  <c:v>38687</c:v>
                </c:pt>
                <c:pt idx="456">
                  <c:v>38718</c:v>
                </c:pt>
                <c:pt idx="457">
                  <c:v>38749</c:v>
                </c:pt>
                <c:pt idx="458">
                  <c:v>38777</c:v>
                </c:pt>
                <c:pt idx="459">
                  <c:v>38808</c:v>
                </c:pt>
                <c:pt idx="460">
                  <c:v>38838</c:v>
                </c:pt>
                <c:pt idx="461">
                  <c:v>38869</c:v>
                </c:pt>
                <c:pt idx="462">
                  <c:v>38899</c:v>
                </c:pt>
                <c:pt idx="463">
                  <c:v>38930</c:v>
                </c:pt>
                <c:pt idx="464">
                  <c:v>38961</c:v>
                </c:pt>
                <c:pt idx="465">
                  <c:v>38991</c:v>
                </c:pt>
                <c:pt idx="466">
                  <c:v>39022</c:v>
                </c:pt>
                <c:pt idx="467">
                  <c:v>39052</c:v>
                </c:pt>
                <c:pt idx="468">
                  <c:v>39083</c:v>
                </c:pt>
                <c:pt idx="469">
                  <c:v>39114</c:v>
                </c:pt>
                <c:pt idx="470">
                  <c:v>39142</c:v>
                </c:pt>
                <c:pt idx="471">
                  <c:v>39173</c:v>
                </c:pt>
                <c:pt idx="472">
                  <c:v>39203</c:v>
                </c:pt>
                <c:pt idx="473">
                  <c:v>39234</c:v>
                </c:pt>
                <c:pt idx="474">
                  <c:v>39264</c:v>
                </c:pt>
                <c:pt idx="475">
                  <c:v>39295</c:v>
                </c:pt>
                <c:pt idx="476">
                  <c:v>39326</c:v>
                </c:pt>
                <c:pt idx="477">
                  <c:v>39356</c:v>
                </c:pt>
                <c:pt idx="478">
                  <c:v>39387</c:v>
                </c:pt>
                <c:pt idx="479">
                  <c:v>39417</c:v>
                </c:pt>
                <c:pt idx="480">
                  <c:v>39448</c:v>
                </c:pt>
                <c:pt idx="481">
                  <c:v>39479</c:v>
                </c:pt>
                <c:pt idx="482">
                  <c:v>39508</c:v>
                </c:pt>
                <c:pt idx="483">
                  <c:v>39539</c:v>
                </c:pt>
                <c:pt idx="484">
                  <c:v>39569</c:v>
                </c:pt>
                <c:pt idx="485">
                  <c:v>39600</c:v>
                </c:pt>
                <c:pt idx="486">
                  <c:v>39630</c:v>
                </c:pt>
                <c:pt idx="487">
                  <c:v>39661</c:v>
                </c:pt>
                <c:pt idx="488">
                  <c:v>39692</c:v>
                </c:pt>
                <c:pt idx="489">
                  <c:v>39722</c:v>
                </c:pt>
                <c:pt idx="490">
                  <c:v>39753</c:v>
                </c:pt>
                <c:pt idx="491">
                  <c:v>39783</c:v>
                </c:pt>
                <c:pt idx="492">
                  <c:v>39814</c:v>
                </c:pt>
                <c:pt idx="493">
                  <c:v>39845</c:v>
                </c:pt>
                <c:pt idx="494">
                  <c:v>39873</c:v>
                </c:pt>
                <c:pt idx="495">
                  <c:v>39904</c:v>
                </c:pt>
                <c:pt idx="496">
                  <c:v>39934</c:v>
                </c:pt>
                <c:pt idx="497">
                  <c:v>39965</c:v>
                </c:pt>
                <c:pt idx="498">
                  <c:v>39995</c:v>
                </c:pt>
                <c:pt idx="499">
                  <c:v>40026</c:v>
                </c:pt>
                <c:pt idx="500">
                  <c:v>40057</c:v>
                </c:pt>
                <c:pt idx="501">
                  <c:v>40087</c:v>
                </c:pt>
                <c:pt idx="502">
                  <c:v>40118</c:v>
                </c:pt>
                <c:pt idx="503">
                  <c:v>40148</c:v>
                </c:pt>
                <c:pt idx="504">
                  <c:v>40179</c:v>
                </c:pt>
                <c:pt idx="505">
                  <c:v>40210</c:v>
                </c:pt>
                <c:pt idx="506">
                  <c:v>40238</c:v>
                </c:pt>
                <c:pt idx="507">
                  <c:v>40269</c:v>
                </c:pt>
                <c:pt idx="508">
                  <c:v>40299</c:v>
                </c:pt>
                <c:pt idx="509">
                  <c:v>40330</c:v>
                </c:pt>
                <c:pt idx="510">
                  <c:v>40360</c:v>
                </c:pt>
                <c:pt idx="511">
                  <c:v>40391</c:v>
                </c:pt>
                <c:pt idx="512">
                  <c:v>40422</c:v>
                </c:pt>
                <c:pt idx="513">
                  <c:v>40452</c:v>
                </c:pt>
                <c:pt idx="514">
                  <c:v>40483</c:v>
                </c:pt>
                <c:pt idx="515">
                  <c:v>40513</c:v>
                </c:pt>
                <c:pt idx="516">
                  <c:v>40544</c:v>
                </c:pt>
                <c:pt idx="517">
                  <c:v>40575</c:v>
                </c:pt>
                <c:pt idx="518">
                  <c:v>40603</c:v>
                </c:pt>
                <c:pt idx="519">
                  <c:v>40634</c:v>
                </c:pt>
                <c:pt idx="520">
                  <c:v>40664</c:v>
                </c:pt>
                <c:pt idx="521">
                  <c:v>40695</c:v>
                </c:pt>
                <c:pt idx="522">
                  <c:v>40725</c:v>
                </c:pt>
                <c:pt idx="523">
                  <c:v>40756</c:v>
                </c:pt>
                <c:pt idx="524">
                  <c:v>40787</c:v>
                </c:pt>
                <c:pt idx="525">
                  <c:v>40817</c:v>
                </c:pt>
                <c:pt idx="526">
                  <c:v>40848</c:v>
                </c:pt>
                <c:pt idx="527">
                  <c:v>40878</c:v>
                </c:pt>
                <c:pt idx="528">
                  <c:v>40909</c:v>
                </c:pt>
                <c:pt idx="529">
                  <c:v>40940</c:v>
                </c:pt>
                <c:pt idx="530">
                  <c:v>40969</c:v>
                </c:pt>
                <c:pt idx="531">
                  <c:v>41000</c:v>
                </c:pt>
                <c:pt idx="532">
                  <c:v>41030</c:v>
                </c:pt>
                <c:pt idx="533">
                  <c:v>41061</c:v>
                </c:pt>
                <c:pt idx="534">
                  <c:v>41091</c:v>
                </c:pt>
                <c:pt idx="535">
                  <c:v>41122</c:v>
                </c:pt>
                <c:pt idx="536">
                  <c:v>41153</c:v>
                </c:pt>
                <c:pt idx="537">
                  <c:v>41183</c:v>
                </c:pt>
                <c:pt idx="538">
                  <c:v>41214</c:v>
                </c:pt>
                <c:pt idx="539">
                  <c:v>41244</c:v>
                </c:pt>
                <c:pt idx="540">
                  <c:v>41275</c:v>
                </c:pt>
                <c:pt idx="541">
                  <c:v>41306</c:v>
                </c:pt>
                <c:pt idx="542">
                  <c:v>41334</c:v>
                </c:pt>
                <c:pt idx="543">
                  <c:v>41365</c:v>
                </c:pt>
                <c:pt idx="544">
                  <c:v>41395</c:v>
                </c:pt>
                <c:pt idx="545">
                  <c:v>41426</c:v>
                </c:pt>
                <c:pt idx="546">
                  <c:v>41456</c:v>
                </c:pt>
                <c:pt idx="547">
                  <c:v>41487</c:v>
                </c:pt>
                <c:pt idx="548">
                  <c:v>41518</c:v>
                </c:pt>
                <c:pt idx="549">
                  <c:v>41548</c:v>
                </c:pt>
                <c:pt idx="550">
                  <c:v>41579</c:v>
                </c:pt>
                <c:pt idx="551">
                  <c:v>41609</c:v>
                </c:pt>
                <c:pt idx="552">
                  <c:v>41640</c:v>
                </c:pt>
                <c:pt idx="553">
                  <c:v>41671</c:v>
                </c:pt>
                <c:pt idx="554">
                  <c:v>41699</c:v>
                </c:pt>
                <c:pt idx="555">
                  <c:v>41730</c:v>
                </c:pt>
                <c:pt idx="556">
                  <c:v>41760</c:v>
                </c:pt>
                <c:pt idx="557">
                  <c:v>41791</c:v>
                </c:pt>
                <c:pt idx="558">
                  <c:v>41821</c:v>
                </c:pt>
                <c:pt idx="559">
                  <c:v>41852</c:v>
                </c:pt>
                <c:pt idx="560">
                  <c:v>41883</c:v>
                </c:pt>
                <c:pt idx="561">
                  <c:v>41913</c:v>
                </c:pt>
                <c:pt idx="562">
                  <c:v>41944</c:v>
                </c:pt>
                <c:pt idx="563">
                  <c:v>41974</c:v>
                </c:pt>
                <c:pt idx="564">
                  <c:v>42005</c:v>
                </c:pt>
                <c:pt idx="565">
                  <c:v>42036</c:v>
                </c:pt>
                <c:pt idx="566">
                  <c:v>42064</c:v>
                </c:pt>
                <c:pt idx="567">
                  <c:v>42095</c:v>
                </c:pt>
                <c:pt idx="568">
                  <c:v>42125</c:v>
                </c:pt>
                <c:pt idx="569">
                  <c:v>42156</c:v>
                </c:pt>
                <c:pt idx="570">
                  <c:v>42186</c:v>
                </c:pt>
                <c:pt idx="571">
                  <c:v>42217</c:v>
                </c:pt>
                <c:pt idx="572">
                  <c:v>42248</c:v>
                </c:pt>
                <c:pt idx="573">
                  <c:v>42278</c:v>
                </c:pt>
                <c:pt idx="574">
                  <c:v>42309</c:v>
                </c:pt>
                <c:pt idx="575">
                  <c:v>42339</c:v>
                </c:pt>
                <c:pt idx="576">
                  <c:v>42370</c:v>
                </c:pt>
                <c:pt idx="577">
                  <c:v>42401</c:v>
                </c:pt>
                <c:pt idx="578">
                  <c:v>42430</c:v>
                </c:pt>
                <c:pt idx="579">
                  <c:v>42461</c:v>
                </c:pt>
                <c:pt idx="580">
                  <c:v>42491</c:v>
                </c:pt>
                <c:pt idx="581">
                  <c:v>42522</c:v>
                </c:pt>
                <c:pt idx="582">
                  <c:v>42552</c:v>
                </c:pt>
                <c:pt idx="583">
                  <c:v>42583</c:v>
                </c:pt>
                <c:pt idx="584">
                  <c:v>42614</c:v>
                </c:pt>
                <c:pt idx="585">
                  <c:v>42644</c:v>
                </c:pt>
                <c:pt idx="586">
                  <c:v>42675</c:v>
                </c:pt>
                <c:pt idx="587">
                  <c:v>42705</c:v>
                </c:pt>
                <c:pt idx="588">
                  <c:v>42736</c:v>
                </c:pt>
                <c:pt idx="589">
                  <c:v>42767</c:v>
                </c:pt>
                <c:pt idx="590">
                  <c:v>42795</c:v>
                </c:pt>
                <c:pt idx="591">
                  <c:v>42826</c:v>
                </c:pt>
                <c:pt idx="592">
                  <c:v>42856</c:v>
                </c:pt>
                <c:pt idx="593">
                  <c:v>42887</c:v>
                </c:pt>
                <c:pt idx="594">
                  <c:v>42917</c:v>
                </c:pt>
                <c:pt idx="595">
                  <c:v>42948</c:v>
                </c:pt>
                <c:pt idx="596">
                  <c:v>42979</c:v>
                </c:pt>
                <c:pt idx="597">
                  <c:v>43009</c:v>
                </c:pt>
                <c:pt idx="598">
                  <c:v>43040</c:v>
                </c:pt>
                <c:pt idx="599">
                  <c:v>43070</c:v>
                </c:pt>
                <c:pt idx="600">
                  <c:v>43101</c:v>
                </c:pt>
                <c:pt idx="601">
                  <c:v>43132</c:v>
                </c:pt>
                <c:pt idx="602">
                  <c:v>43160</c:v>
                </c:pt>
                <c:pt idx="603">
                  <c:v>43191</c:v>
                </c:pt>
                <c:pt idx="604">
                  <c:v>43221</c:v>
                </c:pt>
                <c:pt idx="605">
                  <c:v>43252</c:v>
                </c:pt>
                <c:pt idx="606">
                  <c:v>43282</c:v>
                </c:pt>
                <c:pt idx="607">
                  <c:v>43313</c:v>
                </c:pt>
                <c:pt idx="608">
                  <c:v>43344</c:v>
                </c:pt>
                <c:pt idx="609">
                  <c:v>43374</c:v>
                </c:pt>
                <c:pt idx="610">
                  <c:v>43405</c:v>
                </c:pt>
                <c:pt idx="611">
                  <c:v>43435</c:v>
                </c:pt>
                <c:pt idx="612">
                  <c:v>43466</c:v>
                </c:pt>
                <c:pt idx="613">
                  <c:v>43497</c:v>
                </c:pt>
                <c:pt idx="614">
                  <c:v>43525</c:v>
                </c:pt>
                <c:pt idx="615">
                  <c:v>43556</c:v>
                </c:pt>
                <c:pt idx="616">
                  <c:v>43586</c:v>
                </c:pt>
                <c:pt idx="617">
                  <c:v>43617</c:v>
                </c:pt>
                <c:pt idx="618">
                  <c:v>43647</c:v>
                </c:pt>
                <c:pt idx="619">
                  <c:v>43678</c:v>
                </c:pt>
                <c:pt idx="620">
                  <c:v>43709</c:v>
                </c:pt>
                <c:pt idx="621">
                  <c:v>43739</c:v>
                </c:pt>
                <c:pt idx="622">
                  <c:v>43770</c:v>
                </c:pt>
                <c:pt idx="623">
                  <c:v>43800</c:v>
                </c:pt>
                <c:pt idx="624">
                  <c:v>43831</c:v>
                </c:pt>
                <c:pt idx="625">
                  <c:v>43862</c:v>
                </c:pt>
                <c:pt idx="626">
                  <c:v>43891</c:v>
                </c:pt>
                <c:pt idx="627">
                  <c:v>43922</c:v>
                </c:pt>
                <c:pt idx="628">
                  <c:v>43952</c:v>
                </c:pt>
                <c:pt idx="629">
                  <c:v>43983</c:v>
                </c:pt>
                <c:pt idx="630">
                  <c:v>44013</c:v>
                </c:pt>
                <c:pt idx="631">
                  <c:v>44044</c:v>
                </c:pt>
                <c:pt idx="632">
                  <c:v>44075</c:v>
                </c:pt>
                <c:pt idx="633">
                  <c:v>44105</c:v>
                </c:pt>
                <c:pt idx="634">
                  <c:v>44136</c:v>
                </c:pt>
                <c:pt idx="635">
                  <c:v>44166</c:v>
                </c:pt>
              </c:numCache>
            </c:numRef>
          </c:cat>
          <c:val>
            <c:numRef>
              <c:f>[0]!yrange9</c:f>
              <c:numCache>
                <c:formatCode>0.00</c:formatCode>
                <c:ptCount val="636"/>
                <c:pt idx="0">
                  <c:v>1.0378879999999999</c:v>
                </c:pt>
                <c:pt idx="1">
                  <c:v>0.97675120735999998</c:v>
                </c:pt>
                <c:pt idx="2">
                  <c:v>0.97157051895616253</c:v>
                </c:pt>
                <c:pt idx="3">
                  <c:v>1.1238068751419226</c:v>
                </c:pt>
                <c:pt idx="4">
                  <c:v>1.2309933272792088</c:v>
                </c:pt>
                <c:pt idx="5">
                  <c:v>1.2634275394663614</c:v>
                </c:pt>
                <c:pt idx="6">
                  <c:v>1.2355399033877204</c:v>
                </c:pt>
                <c:pt idx="7">
                  <c:v>1.2923685612440385</c:v>
                </c:pt>
                <c:pt idx="8">
                  <c:v>1.3794418930578556</c:v>
                </c:pt>
                <c:pt idx="9">
                  <c:v>1.4089053924516781</c:v>
                </c:pt>
                <c:pt idx="10">
                  <c:v>1.5200257607543419</c:v>
                </c:pt>
                <c:pt idx="11">
                  <c:v>1.5336178311070072</c:v>
                </c:pt>
                <c:pt idx="12">
                  <c:v>1.53926001110765</c:v>
                </c:pt>
                <c:pt idx="13">
                  <c:v>1.4176661665302011</c:v>
                </c:pt>
                <c:pt idx="14">
                  <c:v>1.4601110915561153</c:v>
                </c:pt>
                <c:pt idx="15">
                  <c:v>1.4752670446864677</c:v>
                </c:pt>
                <c:pt idx="16">
                  <c:v>1.4841835587045527</c:v>
                </c:pt>
                <c:pt idx="17">
                  <c:v>1.3165064369763471</c:v>
                </c:pt>
                <c:pt idx="18">
                  <c:v>1.1966345763703397</c:v>
                </c:pt>
                <c:pt idx="19">
                  <c:v>1.2596708925843765</c:v>
                </c:pt>
                <c:pt idx="20">
                  <c:v>1.2309377995245268</c:v>
                </c:pt>
                <c:pt idx="21">
                  <c:v>1.3304652753050823</c:v>
                </c:pt>
                <c:pt idx="22">
                  <c:v>1.2696856301333201</c:v>
                </c:pt>
                <c:pt idx="23">
                  <c:v>1.2028328726499105</c:v>
                </c:pt>
                <c:pt idx="24">
                  <c:v>1.1494343101014903</c:v>
                </c:pt>
                <c:pt idx="25">
                  <c:v>1.2251601918852868</c:v>
                </c:pt>
                <c:pt idx="26">
                  <c:v>1.209329897045937</c:v>
                </c:pt>
                <c:pt idx="27">
                  <c:v>1.0301471141903316</c:v>
                </c:pt>
                <c:pt idx="28">
                  <c:v>0.93596797456970882</c:v>
                </c:pt>
                <c:pt idx="29">
                  <c:v>0.88188961693502022</c:v>
                </c:pt>
                <c:pt idx="30">
                  <c:v>0.93592122998539518</c:v>
                </c:pt>
                <c:pt idx="31">
                  <c:v>0.98692425741344925</c:v>
                </c:pt>
                <c:pt idx="32">
                  <c:v>1.0860203351760762</c:v>
                </c:pt>
                <c:pt idx="33">
                  <c:v>1.0669139794193236</c:v>
                </c:pt>
                <c:pt idx="34">
                  <c:v>1.0730903444461821</c:v>
                </c:pt>
                <c:pt idx="35">
                  <c:v>1.1646861169770748</c:v>
                </c:pt>
                <c:pt idx="36">
                  <c:v>1.3106177933759513</c:v>
                </c:pt>
                <c:pt idx="37">
                  <c:v>1.3626231074171089</c:v>
                </c:pt>
                <c:pt idx="38">
                  <c:v>1.4343611261532976</c:v>
                </c:pt>
                <c:pt idx="39">
                  <c:v>1.4841291541474386</c:v>
                </c:pt>
                <c:pt idx="40">
                  <c:v>1.4174234851851277</c:v>
                </c:pt>
                <c:pt idx="41">
                  <c:v>1.3982060575729878</c:v>
                </c:pt>
                <c:pt idx="42">
                  <c:v>1.318185326692028</c:v>
                </c:pt>
                <c:pt idx="43">
                  <c:v>1.3882086494312351</c:v>
                </c:pt>
                <c:pt idx="44">
                  <c:v>1.3877991278796529</c:v>
                </c:pt>
                <c:pt idx="45">
                  <c:v>1.3078965930919817</c:v>
                </c:pt>
                <c:pt idx="46">
                  <c:v>1.262938955601038</c:v>
                </c:pt>
                <c:pt idx="47">
                  <c:v>1.4212597201362285</c:v>
                </c:pt>
                <c:pt idx="48">
                  <c:v>1.5773396200821488</c:v>
                </c:pt>
                <c:pt idx="49">
                  <c:v>1.6468719052146099</c:v>
                </c:pt>
                <c:pt idx="50">
                  <c:v>1.6531810714834869</c:v>
                </c:pt>
                <c:pt idx="51">
                  <c:v>1.6656973053756885</c:v>
                </c:pt>
                <c:pt idx="52">
                  <c:v>1.6368141141004739</c:v>
                </c:pt>
                <c:pt idx="53">
                  <c:v>1.5757838630421237</c:v>
                </c:pt>
                <c:pt idx="54">
                  <c:v>1.5383905119721342</c:v>
                </c:pt>
                <c:pt idx="55">
                  <c:v>1.5642770091170892</c:v>
                </c:pt>
                <c:pt idx="56">
                  <c:v>1.5142451732574882</c:v>
                </c:pt>
                <c:pt idx="57">
                  <c:v>1.4916571780080063</c:v>
                </c:pt>
                <c:pt idx="58">
                  <c:v>1.5758299009058203</c:v>
                </c:pt>
                <c:pt idx="59">
                  <c:v>1.5563431883512189</c:v>
                </c:pt>
                <c:pt idx="60">
                  <c:v>1.5165303732500064</c:v>
                </c:pt>
                <c:pt idx="61">
                  <c:v>1.4089340597982916</c:v>
                </c:pt>
                <c:pt idx="62">
                  <c:v>1.378029091196616</c:v>
                </c:pt>
                <c:pt idx="63">
                  <c:v>1.3034088159083193</c:v>
                </c:pt>
                <c:pt idx="64">
                  <c:v>1.208188284862137</c:v>
                </c:pt>
                <c:pt idx="65">
                  <c:v>1.1756795626813514</c:v>
                </c:pt>
                <c:pt idx="66">
                  <c:v>1.2873808779317066</c:v>
                </c:pt>
                <c:pt idx="67">
                  <c:v>1.2480655533005502</c:v>
                </c:pt>
                <c:pt idx="68">
                  <c:v>1.3452212162972315</c:v>
                </c:pt>
                <c:pt idx="69">
                  <c:v>1.3630575044041164</c:v>
                </c:pt>
                <c:pt idx="70">
                  <c:v>1.1187866951548635</c:v>
                </c:pt>
                <c:pt idx="71">
                  <c:v>1.0961614718187467</c:v>
                </c:pt>
                <c:pt idx="72">
                  <c:v>1.2495035001114712</c:v>
                </c:pt>
                <c:pt idx="73">
                  <c:v>1.2663680488524758</c:v>
                </c:pt>
                <c:pt idx="74">
                  <c:v>1.2828409644319487</c:v>
                </c:pt>
                <c:pt idx="75">
                  <c:v>1.2305639122903824</c:v>
                </c:pt>
                <c:pt idx="76">
                  <c:v>1.1465693113291777</c:v>
                </c:pt>
                <c:pt idx="77">
                  <c:v>1.1191284680011366</c:v>
                </c:pt>
                <c:pt idx="78">
                  <c:v>1.0703848275773471</c:v>
                </c:pt>
                <c:pt idx="79">
                  <c:v>0.9881739208952689</c:v>
                </c:pt>
                <c:pt idx="80">
                  <c:v>0.92045535027023695</c:v>
                </c:pt>
                <c:pt idx="81">
                  <c:v>1.0078286539392889</c:v>
                </c:pt>
                <c:pt idx="82">
                  <c:v>0.96352047499750204</c:v>
                </c:pt>
                <c:pt idx="83">
                  <c:v>0.88742933604599927</c:v>
                </c:pt>
                <c:pt idx="84">
                  <c:v>1.1620576555254742</c:v>
                </c:pt>
                <c:pt idx="85">
                  <c:v>1.2298486129758639</c:v>
                </c:pt>
                <c:pt idx="86">
                  <c:v>1.3457679939919038</c:v>
                </c:pt>
                <c:pt idx="87">
                  <c:v>1.3970000357551815</c:v>
                </c:pt>
                <c:pt idx="88">
                  <c:v>1.5130893417264013</c:v>
                </c:pt>
                <c:pt idx="89">
                  <c:v>1.6305580327713303</c:v>
                </c:pt>
                <c:pt idx="90">
                  <c:v>1.6115767067118392</c:v>
                </c:pt>
                <c:pt idx="91">
                  <c:v>1.5231285423173733</c:v>
                </c:pt>
                <c:pt idx="92">
                  <c:v>1.466539747584656</c:v>
                </c:pt>
                <c:pt idx="93">
                  <c:v>1.49437027237457</c:v>
                </c:pt>
                <c:pt idx="94">
                  <c:v>1.5214766547451721</c:v>
                </c:pt>
                <c:pt idx="95">
                  <c:v>1.5188003773094754</c:v>
                </c:pt>
                <c:pt idx="96">
                  <c:v>1.860764357462213</c:v>
                </c:pt>
                <c:pt idx="97">
                  <c:v>2.0733250523081939</c:v>
                </c:pt>
                <c:pt idx="98">
                  <c:v>2.1326159288290514</c:v>
                </c:pt>
                <c:pt idx="99">
                  <c:v>2.1285383671731304</c:v>
                </c:pt>
                <c:pt idx="100">
                  <c:v>2.0659763674851779</c:v>
                </c:pt>
                <c:pt idx="101">
                  <c:v>2.1253298025466596</c:v>
                </c:pt>
                <c:pt idx="102">
                  <c:v>2.1374548090701886</c:v>
                </c:pt>
                <c:pt idx="103">
                  <c:v>2.1002609579375582</c:v>
                </c:pt>
                <c:pt idx="104">
                  <c:v>2.140399045104703</c:v>
                </c:pt>
                <c:pt idx="105">
                  <c:v>2.0981561295505164</c:v>
                </c:pt>
                <c:pt idx="106">
                  <c:v>2.1628464793368178</c:v>
                </c:pt>
                <c:pt idx="107">
                  <c:v>2.3917080795478434</c:v>
                </c:pt>
                <c:pt idx="108">
                  <c:v>2.5072969393243114</c:v>
                </c:pt>
                <c:pt idx="109">
                  <c:v>2.5285638319636603</c:v>
                </c:pt>
                <c:pt idx="110">
                  <c:v>2.5636299551853323</c:v>
                </c:pt>
                <c:pt idx="111">
                  <c:v>2.6132925946771826</c:v>
                </c:pt>
                <c:pt idx="112">
                  <c:v>2.6256534686500053</c:v>
                </c:pt>
                <c:pt idx="113">
                  <c:v>2.788753810815606</c:v>
                </c:pt>
                <c:pt idx="114">
                  <c:v>2.8381510070665832</c:v>
                </c:pt>
                <c:pt idx="115">
                  <c:v>2.8215024132591306</c:v>
                </c:pt>
                <c:pt idx="116">
                  <c:v>2.8662147620020479</c:v>
                </c:pt>
                <c:pt idx="117">
                  <c:v>2.8074143661595761</c:v>
                </c:pt>
                <c:pt idx="118">
                  <c:v>3.0607835127054774</c:v>
                </c:pt>
                <c:pt idx="119">
                  <c:v>3.1319375470253417</c:v>
                </c:pt>
                <c:pt idx="120">
                  <c:v>3.1015953360697601</c:v>
                </c:pt>
                <c:pt idx="121">
                  <c:v>3.1946121801984919</c:v>
                </c:pt>
                <c:pt idx="122">
                  <c:v>3.4197109436396382</c:v>
                </c:pt>
                <c:pt idx="123">
                  <c:v>3.7026817650929869</c:v>
                </c:pt>
                <c:pt idx="124">
                  <c:v>3.9749140365079185</c:v>
                </c:pt>
                <c:pt idx="125">
                  <c:v>4.0210866379559951</c:v>
                </c:pt>
                <c:pt idx="126">
                  <c:v>4.2551420278914991</c:v>
                </c:pt>
                <c:pt idx="127">
                  <c:v>4.6860857919082379</c:v>
                </c:pt>
                <c:pt idx="128">
                  <c:v>4.7346476989697823</c:v>
                </c:pt>
                <c:pt idx="129">
                  <c:v>3.8018368786141536</c:v>
                </c:pt>
                <c:pt idx="130">
                  <c:v>4.0425007567041868</c:v>
                </c:pt>
                <c:pt idx="131">
                  <c:v>4.1035910281395003</c:v>
                </c:pt>
                <c:pt idx="132">
                  <c:v>4.5329579645957931</c:v>
                </c:pt>
                <c:pt idx="133">
                  <c:v>4.4708428416069372</c:v>
                </c:pt>
                <c:pt idx="134">
                  <c:v>4.87571789850002</c:v>
                </c:pt>
                <c:pt idx="135">
                  <c:v>5.0045197382246949</c:v>
                </c:pt>
                <c:pt idx="136">
                  <c:v>4.9678416130632463</c:v>
                </c:pt>
                <c:pt idx="137">
                  <c:v>5.2611926603146308</c:v>
                </c:pt>
                <c:pt idx="138">
                  <c:v>5.3933275139784325</c:v>
                </c:pt>
                <c:pt idx="139">
                  <c:v>5.8081445130610554</c:v>
                </c:pt>
                <c:pt idx="140">
                  <c:v>5.8047932136770193</c:v>
                </c:pt>
                <c:pt idx="141">
                  <c:v>5.2259276248227193</c:v>
                </c:pt>
                <c:pt idx="142">
                  <c:v>5.6527343598696156</c:v>
                </c:pt>
                <c:pt idx="143">
                  <c:v>6.0344409002541708</c:v>
                </c:pt>
                <c:pt idx="144">
                  <c:v>6.6711588974035898</c:v>
                </c:pt>
                <c:pt idx="145">
                  <c:v>6.6278230492060564</c:v>
                </c:pt>
                <c:pt idx="146">
                  <c:v>5.5958710004446734</c:v>
                </c:pt>
                <c:pt idx="147">
                  <c:v>5.9549468508012069</c:v>
                </c:pt>
                <c:pt idx="148">
                  <c:v>6.4082731347652988</c:v>
                </c:pt>
                <c:pt idx="149">
                  <c:v>6.7230282863255661</c:v>
                </c:pt>
                <c:pt idx="150">
                  <c:v>7.4081250377870012</c:v>
                </c:pt>
                <c:pt idx="151">
                  <c:v>7.8672213626287366</c:v>
                </c:pt>
                <c:pt idx="152">
                  <c:v>8.2411110578876681</c:v>
                </c:pt>
                <c:pt idx="153">
                  <c:v>8.6148536854739302</c:v>
                </c:pt>
                <c:pt idx="154">
                  <c:v>9.1126802353964127</c:v>
                </c:pt>
                <c:pt idx="155">
                  <c:v>8.8631841632314945</c:v>
                </c:pt>
                <c:pt idx="156">
                  <c:v>8.9652880447919205</c:v>
                </c:pt>
                <c:pt idx="157">
                  <c:v>8.989682593561799</c:v>
                </c:pt>
                <c:pt idx="158">
                  <c:v>9.6892147445798109</c:v>
                </c:pt>
                <c:pt idx="159">
                  <c:v>10.06795645973069</c:v>
                </c:pt>
                <c:pt idx="160">
                  <c:v>10.337505858027059</c:v>
                </c:pt>
                <c:pt idx="161">
                  <c:v>10.358356607342699</c:v>
                </c:pt>
                <c:pt idx="162">
                  <c:v>10.144373676548215</c:v>
                </c:pt>
                <c:pt idx="163">
                  <c:v>9.4636151922360927</c:v>
                </c:pt>
                <c:pt idx="164">
                  <c:v>8.7929098563319368</c:v>
                </c:pt>
                <c:pt idx="165">
                  <c:v>9.446689082879784</c:v>
                </c:pt>
                <c:pt idx="166">
                  <c:v>9.7332355028307767</c:v>
                </c:pt>
                <c:pt idx="167">
                  <c:v>9.5926097162858781</c:v>
                </c:pt>
                <c:pt idx="168">
                  <c:v>9.4801939230207228</c:v>
                </c:pt>
                <c:pt idx="169">
                  <c:v>9.2627087942327044</c:v>
                </c:pt>
                <c:pt idx="170">
                  <c:v>9.2383478701038726</c:v>
                </c:pt>
                <c:pt idx="171">
                  <c:v>9.7143075523716238</c:v>
                </c:pt>
                <c:pt idx="172">
                  <c:v>9.5637260710023106</c:v>
                </c:pt>
                <c:pt idx="173">
                  <c:v>9.3598083037164006</c:v>
                </c:pt>
                <c:pt idx="174">
                  <c:v>9.249914794422466</c:v>
                </c:pt>
                <c:pt idx="175">
                  <c:v>9.8467192969586019</c:v>
                </c:pt>
                <c:pt idx="176">
                  <c:v>10.301923283337702</c:v>
                </c:pt>
                <c:pt idx="177">
                  <c:v>11.598904518940069</c:v>
                </c:pt>
                <c:pt idx="178">
                  <c:v>12.650751175240147</c:v>
                </c:pt>
                <c:pt idx="179">
                  <c:v>12.928498417292545</c:v>
                </c:pt>
                <c:pt idx="180">
                  <c:v>14.035113239320701</c:v>
                </c:pt>
                <c:pt idx="181">
                  <c:v>15.013795720611773</c:v>
                </c:pt>
                <c:pt idx="182">
                  <c:v>15.850379431959981</c:v>
                </c:pt>
                <c:pt idx="183">
                  <c:v>17.036368222576954</c:v>
                </c:pt>
                <c:pt idx="184">
                  <c:v>18.423401177786278</c:v>
                </c:pt>
                <c:pt idx="185">
                  <c:v>19.235946863331364</c:v>
                </c:pt>
                <c:pt idx="186">
                  <c:v>18.982167016363434</c:v>
                </c:pt>
                <c:pt idx="187">
                  <c:v>18.372288972294694</c:v>
                </c:pt>
                <c:pt idx="188">
                  <c:v>18.583368200297389</c:v>
                </c:pt>
                <c:pt idx="189">
                  <c:v>17.765532749170504</c:v>
                </c:pt>
                <c:pt idx="190">
                  <c:v>18.408733862354222</c:v>
                </c:pt>
                <c:pt idx="191">
                  <c:v>18.361607503666594</c:v>
                </c:pt>
                <c:pt idx="192">
                  <c:v>18.509436805678614</c:v>
                </c:pt>
                <c:pt idx="193">
                  <c:v>17.618707178278942</c:v>
                </c:pt>
                <c:pt idx="194">
                  <c:v>17.885771541687294</c:v>
                </c:pt>
                <c:pt idx="195">
                  <c:v>17.766849046706614</c:v>
                </c:pt>
                <c:pt idx="196">
                  <c:v>16.939571254544813</c:v>
                </c:pt>
                <c:pt idx="197">
                  <c:v>17.276329931085161</c:v>
                </c:pt>
                <c:pt idx="198">
                  <c:v>16.815328343204083</c:v>
                </c:pt>
                <c:pt idx="199">
                  <c:v>18.346347173524471</c:v>
                </c:pt>
                <c:pt idx="200">
                  <c:v>18.743527243484102</c:v>
                </c:pt>
                <c:pt idx="201">
                  <c:v>18.514912441695326</c:v>
                </c:pt>
                <c:pt idx="202">
                  <c:v>18.09406848189559</c:v>
                </c:pt>
                <c:pt idx="203">
                  <c:v>18.338772664044747</c:v>
                </c:pt>
                <c:pt idx="204">
                  <c:v>20.142611020825516</c:v>
                </c:pt>
                <c:pt idx="205">
                  <c:v>20.902853588584534</c:v>
                </c:pt>
                <c:pt idx="206">
                  <c:v>20.928940349863087</c:v>
                </c:pt>
                <c:pt idx="207">
                  <c:v>20.893758801134965</c:v>
                </c:pt>
                <c:pt idx="208">
                  <c:v>21.525920367422106</c:v>
                </c:pt>
                <c:pt idx="209">
                  <c:v>21.806209376526308</c:v>
                </c:pt>
                <c:pt idx="210">
                  <c:v>21.990602683014213</c:v>
                </c:pt>
                <c:pt idx="211">
                  <c:v>21.994055207635444</c:v>
                </c:pt>
                <c:pt idx="212">
                  <c:v>20.911749744922911</c:v>
                </c:pt>
                <c:pt idx="213">
                  <c:v>21.625676881214581</c:v>
                </c:pt>
                <c:pt idx="214">
                  <c:v>22.840153269186711</c:v>
                </c:pt>
                <c:pt idx="215">
                  <c:v>23.483446186013353</c:v>
                </c:pt>
                <c:pt idx="216">
                  <c:v>24.464701984895921</c:v>
                </c:pt>
                <c:pt idx="217">
                  <c:v>26.069341788085246</c:v>
                </c:pt>
                <c:pt idx="218">
                  <c:v>27.496507904273976</c:v>
                </c:pt>
                <c:pt idx="219">
                  <c:v>27.850277974970368</c:v>
                </c:pt>
                <c:pt idx="220">
                  <c:v>28.811391067886596</c:v>
                </c:pt>
                <c:pt idx="221">
                  <c:v>29.410034151495143</c:v>
                </c:pt>
                <c:pt idx="222">
                  <c:v>27.392476398668425</c:v>
                </c:pt>
                <c:pt idx="223">
                  <c:v>28.035980454225946</c:v>
                </c:pt>
                <c:pt idx="224">
                  <c:v>26.291581750364006</c:v>
                </c:pt>
                <c:pt idx="225">
                  <c:v>27.101309885111721</c:v>
                </c:pt>
                <c:pt idx="226">
                  <c:v>27.08380243892594</c:v>
                </c:pt>
                <c:pt idx="227">
                  <c:v>26.118075295361155</c:v>
                </c:pt>
                <c:pt idx="228">
                  <c:v>29.095953768237049</c:v>
                </c:pt>
                <c:pt idx="229">
                  <c:v>30.984630319240853</c:v>
                </c:pt>
                <c:pt idx="230">
                  <c:v>31.865585328477511</c:v>
                </c:pt>
                <c:pt idx="231">
                  <c:v>31.248858790030159</c:v>
                </c:pt>
                <c:pt idx="232">
                  <c:v>31.243171497730373</c:v>
                </c:pt>
                <c:pt idx="233">
                  <c:v>32.221613899524797</c:v>
                </c:pt>
                <c:pt idx="234">
                  <c:v>33.665013315767915</c:v>
                </c:pt>
                <c:pt idx="235">
                  <c:v>34.323298986144444</c:v>
                </c:pt>
                <c:pt idx="236">
                  <c:v>33.863572719524022</c:v>
                </c:pt>
                <c:pt idx="237">
                  <c:v>24.132197827114403</c:v>
                </c:pt>
                <c:pt idx="238">
                  <c:v>23.096419764176826</c:v>
                </c:pt>
                <c:pt idx="239">
                  <c:v>24.176847184325251</c:v>
                </c:pt>
                <c:pt idx="240">
                  <c:v>25.746166335059804</c:v>
                </c:pt>
                <c:pt idx="241">
                  <c:v>27.63439017407309</c:v>
                </c:pt>
                <c:pt idx="242">
                  <c:v>28.837729694203102</c:v>
                </c:pt>
                <c:pt idx="243">
                  <c:v>29.252358571746353</c:v>
                </c:pt>
                <c:pt idx="244">
                  <c:v>29.005995207855104</c:v>
                </c:pt>
                <c:pt idx="245">
                  <c:v>30.467317246426848</c:v>
                </c:pt>
                <c:pt idx="246">
                  <c:v>30.537270206824648</c:v>
                </c:pt>
                <c:pt idx="247">
                  <c:v>30.00341764906894</c:v>
                </c:pt>
                <c:pt idx="248">
                  <c:v>30.782456388327017</c:v>
                </c:pt>
                <c:pt idx="249">
                  <c:v>30.702668261368473</c:v>
                </c:pt>
                <c:pt idx="250">
                  <c:v>29.544010966520947</c:v>
                </c:pt>
                <c:pt idx="251">
                  <c:v>30.379604228687061</c:v>
                </c:pt>
                <c:pt idx="252">
                  <c:v>32.247494194687889</c:v>
                </c:pt>
                <c:pt idx="253">
                  <c:v>32.403765551555345</c:v>
                </c:pt>
                <c:pt idx="254">
                  <c:v>33.097530172014146</c:v>
                </c:pt>
                <c:pt idx="255">
                  <c:v>34.155558919022923</c:v>
                </c:pt>
                <c:pt idx="256">
                  <c:v>35.227428669019702</c:v>
                </c:pt>
                <c:pt idx="257">
                  <c:v>34.925071648753509</c:v>
                </c:pt>
                <c:pt idx="258">
                  <c:v>36.037644731196202</c:v>
                </c:pt>
                <c:pt idx="259">
                  <c:v>36.745315960782698</c:v>
                </c:pt>
                <c:pt idx="260">
                  <c:v>36.742707043349483</c:v>
                </c:pt>
                <c:pt idx="261">
                  <c:v>34.716493720736935</c:v>
                </c:pt>
                <c:pt idx="262">
                  <c:v>34.466291950491588</c:v>
                </c:pt>
                <c:pt idx="263">
                  <c:v>34.272315659394224</c:v>
                </c:pt>
                <c:pt idx="264">
                  <c:v>32.24404574635561</c:v>
                </c:pt>
                <c:pt idx="265">
                  <c:v>33.139301676503173</c:v>
                </c:pt>
                <c:pt idx="266">
                  <c:v>34.176893211994489</c:v>
                </c:pt>
                <c:pt idx="267">
                  <c:v>33.164231866123089</c:v>
                </c:pt>
                <c:pt idx="268">
                  <c:v>34.717710815196028</c:v>
                </c:pt>
                <c:pt idx="269">
                  <c:v>34.704899979905221</c:v>
                </c:pt>
                <c:pt idx="270">
                  <c:v>33.811075280922765</c:v>
                </c:pt>
                <c:pt idx="271">
                  <c:v>29.839220645522204</c:v>
                </c:pt>
                <c:pt idx="272">
                  <c:v>27.531694034562683</c:v>
                </c:pt>
                <c:pt idx="273">
                  <c:v>26.156017878737689</c:v>
                </c:pt>
                <c:pt idx="274">
                  <c:v>27.239347827239246</c:v>
                </c:pt>
                <c:pt idx="275">
                  <c:v>27.455437573552736</c:v>
                </c:pt>
                <c:pt idx="276">
                  <c:v>29.551550410543193</c:v>
                </c:pt>
                <c:pt idx="277">
                  <c:v>33.232314220377994</c:v>
                </c:pt>
                <c:pt idx="278">
                  <c:v>36.044166791192616</c:v>
                </c:pt>
                <c:pt idx="279">
                  <c:v>36.708424740987503</c:v>
                </c:pt>
                <c:pt idx="280">
                  <c:v>37.994357568089036</c:v>
                </c:pt>
                <c:pt idx="281">
                  <c:v>36.722610431569962</c:v>
                </c:pt>
                <c:pt idx="282">
                  <c:v>37.95792232387754</c:v>
                </c:pt>
                <c:pt idx="283">
                  <c:v>39.245303217414175</c:v>
                </c:pt>
                <c:pt idx="284">
                  <c:v>39.538779594874001</c:v>
                </c:pt>
                <c:pt idx="285">
                  <c:v>40.69370734684027</c:v>
                </c:pt>
                <c:pt idx="286">
                  <c:v>39.792707972473885</c:v>
                </c:pt>
                <c:pt idx="287">
                  <c:v>41.92917846351601</c:v>
                </c:pt>
                <c:pt idx="288">
                  <c:v>47.600309496598861</c:v>
                </c:pt>
                <c:pt idx="289">
                  <c:v>50.139072003599956</c:v>
                </c:pt>
                <c:pt idx="290">
                  <c:v>49.944933516802017</c:v>
                </c:pt>
                <c:pt idx="291">
                  <c:v>48.234069819183965</c:v>
                </c:pt>
                <c:pt idx="292">
                  <c:v>48.447264407784765</c:v>
                </c:pt>
                <c:pt idx="293">
                  <c:v>46.476284349882853</c:v>
                </c:pt>
                <c:pt idx="294">
                  <c:v>47.922161556007708</c:v>
                </c:pt>
                <c:pt idx="295">
                  <c:v>46.598934831123223</c:v>
                </c:pt>
                <c:pt idx="296">
                  <c:v>47.404304221809525</c:v>
                </c:pt>
                <c:pt idx="297">
                  <c:v>48.476020731656192</c:v>
                </c:pt>
                <c:pt idx="298">
                  <c:v>52.14972748678403</c:v>
                </c:pt>
                <c:pt idx="299">
                  <c:v>54.84112277264947</c:v>
                </c:pt>
                <c:pt idx="300">
                  <c:v>58.229042814175436</c:v>
                </c:pt>
                <c:pt idx="301">
                  <c:v>58.008354741909713</c:v>
                </c:pt>
                <c:pt idx="302">
                  <c:v>59.707361443945501</c:v>
                </c:pt>
                <c:pt idx="303">
                  <c:v>58.686186441169703</c:v>
                </c:pt>
                <c:pt idx="304">
                  <c:v>60.771189273051583</c:v>
                </c:pt>
                <c:pt idx="305">
                  <c:v>62.063367070564482</c:v>
                </c:pt>
                <c:pt idx="306">
                  <c:v>63.499389257843212</c:v>
                </c:pt>
                <c:pt idx="307">
                  <c:v>66.19131886665096</c:v>
                </c:pt>
                <c:pt idx="308">
                  <c:v>68.49808632915375</c:v>
                </c:pt>
                <c:pt idx="309">
                  <c:v>71.393157947855428</c:v>
                </c:pt>
                <c:pt idx="310">
                  <c:v>69.4183518058598</c:v>
                </c:pt>
                <c:pt idx="311">
                  <c:v>70.09934583707529</c:v>
                </c:pt>
                <c:pt idx="312">
                  <c:v>74.146952165053861</c:v>
                </c:pt>
                <c:pt idx="313">
                  <c:v>73.350094870136033</c:v>
                </c:pt>
                <c:pt idx="314">
                  <c:v>70.73245003450549</c:v>
                </c:pt>
                <c:pt idx="315">
                  <c:v>70.373977977730618</c:v>
                </c:pt>
                <c:pt idx="316">
                  <c:v>70.35117680886583</c:v>
                </c:pt>
                <c:pt idx="317">
                  <c:v>68.838767209828831</c:v>
                </c:pt>
                <c:pt idx="318">
                  <c:v>70.075524501520604</c:v>
                </c:pt>
                <c:pt idx="319">
                  <c:v>72.459633996111336</c:v>
                </c:pt>
                <c:pt idx="320">
                  <c:v>73.085395395301759</c:v>
                </c:pt>
                <c:pt idx="321">
                  <c:v>73.300339543159353</c:v>
                </c:pt>
                <c:pt idx="322">
                  <c:v>70.22692960645422</c:v>
                </c:pt>
                <c:pt idx="323">
                  <c:v>69.955010935018024</c:v>
                </c:pt>
                <c:pt idx="324">
                  <c:v>72.379301838971074</c:v>
                </c:pt>
                <c:pt idx="325">
                  <c:v>74.888764613030034</c:v>
                </c:pt>
                <c:pt idx="326">
                  <c:v>76.25488545710094</c:v>
                </c:pt>
                <c:pt idx="327">
                  <c:v>78.247883143407719</c:v>
                </c:pt>
                <c:pt idx="328">
                  <c:v>79.979587045254462</c:v>
                </c:pt>
                <c:pt idx="329">
                  <c:v>83.620177867967413</c:v>
                </c:pt>
                <c:pt idx="330">
                  <c:v>88.169282784340581</c:v>
                </c:pt>
                <c:pt idx="331">
                  <c:v>91.905367973044221</c:v>
                </c:pt>
                <c:pt idx="332">
                  <c:v>94.694787796394081</c:v>
                </c:pt>
                <c:pt idx="333">
                  <c:v>91.136157671005591</c:v>
                </c:pt>
                <c:pt idx="334">
                  <c:v>92.639357455631156</c:v>
                </c:pt>
                <c:pt idx="335">
                  <c:v>93.93213968892448</c:v>
                </c:pt>
                <c:pt idx="336">
                  <c:v>96.293217952145284</c:v>
                </c:pt>
                <c:pt idx="337">
                  <c:v>99.866562977131451</c:v>
                </c:pt>
                <c:pt idx="338">
                  <c:v>102.57734096258271</c:v>
                </c:pt>
                <c:pt idx="339">
                  <c:v>108.70192625943564</c:v>
                </c:pt>
                <c:pt idx="340">
                  <c:v>115.58069285505897</c:v>
                </c:pt>
                <c:pt idx="341">
                  <c:v>113.0337567073049</c:v>
                </c:pt>
                <c:pt idx="342">
                  <c:v>104.9750150228576</c:v>
                </c:pt>
                <c:pt idx="343">
                  <c:v>109.17317582365173</c:v>
                </c:pt>
                <c:pt idx="344">
                  <c:v>112.43439693185584</c:v>
                </c:pt>
                <c:pt idx="345">
                  <c:v>111.3799871574289</c:v>
                </c:pt>
                <c:pt idx="346">
                  <c:v>113.82132509593259</c:v>
                </c:pt>
                <c:pt idx="347">
                  <c:v>114.21104931306108</c:v>
                </c:pt>
                <c:pt idx="348">
                  <c:v>121.14160420747625</c:v>
                </c:pt>
                <c:pt idx="349">
                  <c:v>120.65728007385476</c:v>
                </c:pt>
                <c:pt idx="350">
                  <c:v>115.15349824328588</c:v>
                </c:pt>
                <c:pt idx="351">
                  <c:v>113.53225214151867</c:v>
                </c:pt>
                <c:pt idx="352">
                  <c:v>123.05113675782</c:v>
                </c:pt>
                <c:pt idx="353">
                  <c:v>129.70611138709319</c:v>
                </c:pt>
                <c:pt idx="354">
                  <c:v>137.80937098989043</c:v>
                </c:pt>
                <c:pt idx="355">
                  <c:v>141.87088877170447</c:v>
                </c:pt>
                <c:pt idx="356">
                  <c:v>154.99990456041553</c:v>
                </c:pt>
                <c:pt idx="357">
                  <c:v>152.98227080275259</c:v>
                </c:pt>
                <c:pt idx="358">
                  <c:v>151.00206828948177</c:v>
                </c:pt>
                <c:pt idx="359">
                  <c:v>148.89906248441415</c:v>
                </c:pt>
                <c:pt idx="360">
                  <c:v>149.43122773373344</c:v>
                </c:pt>
                <c:pt idx="361">
                  <c:v>159.79786972653346</c:v>
                </c:pt>
                <c:pt idx="362">
                  <c:v>167.3158801035577</c:v>
                </c:pt>
                <c:pt idx="363">
                  <c:v>171.06693481959937</c:v>
                </c:pt>
                <c:pt idx="364">
                  <c:v>165.23372340918584</c:v>
                </c:pt>
                <c:pt idx="365">
                  <c:v>161.29719518268541</c:v>
                </c:pt>
                <c:pt idx="366">
                  <c:v>152.61682532673402</c:v>
                </c:pt>
                <c:pt idx="367">
                  <c:v>123.27089906878297</c:v>
                </c:pt>
                <c:pt idx="368">
                  <c:v>128.82573232262047</c:v>
                </c:pt>
                <c:pt idx="369">
                  <c:v>132.60419105164294</c:v>
                </c:pt>
                <c:pt idx="370">
                  <c:v>142.12808926135406</c:v>
                </c:pt>
                <c:pt idx="371">
                  <c:v>147.46443050076087</c:v>
                </c:pt>
                <c:pt idx="372">
                  <c:v>156.64291158398922</c:v>
                </c:pt>
                <c:pt idx="373">
                  <c:v>148.9912186389345</c:v>
                </c:pt>
                <c:pt idx="374">
                  <c:v>145.75632129984595</c:v>
                </c:pt>
                <c:pt idx="375">
                  <c:v>157.83033768736129</c:v>
                </c:pt>
                <c:pt idx="376">
                  <c:v>163.78180406087631</c:v>
                </c:pt>
                <c:pt idx="377">
                  <c:v>171.85804860092219</c:v>
                </c:pt>
                <c:pt idx="378">
                  <c:v>175.19587562084931</c:v>
                </c:pt>
                <c:pt idx="379">
                  <c:v>168.78142902674315</c:v>
                </c:pt>
                <c:pt idx="380">
                  <c:v>164.10095121840254</c:v>
                </c:pt>
                <c:pt idx="381">
                  <c:v>162.64521168014409</c:v>
                </c:pt>
                <c:pt idx="382">
                  <c:v>176.16525754626775</c:v>
                </c:pt>
                <c:pt idx="383">
                  <c:v>186.13215932246297</c:v>
                </c:pt>
                <c:pt idx="384">
                  <c:v>198.64061269325111</c:v>
                </c:pt>
                <c:pt idx="385">
                  <c:v>221.43561620286513</c:v>
                </c:pt>
                <c:pt idx="386">
                  <c:v>229.18231980010614</c:v>
                </c:pt>
                <c:pt idx="387">
                  <c:v>213.02542461883826</c:v>
                </c:pt>
                <c:pt idx="388">
                  <c:v>203.17363780649083</c:v>
                </c:pt>
                <c:pt idx="389">
                  <c:v>218.22555358974691</c:v>
                </c:pt>
                <c:pt idx="390">
                  <c:v>218.69495675551846</c:v>
                </c:pt>
                <c:pt idx="391">
                  <c:v>233.47414323809966</c:v>
                </c:pt>
                <c:pt idx="392">
                  <c:v>226.47668969111058</c:v>
                </c:pt>
                <c:pt idx="393">
                  <c:v>213.41759081014177</c:v>
                </c:pt>
                <c:pt idx="394">
                  <c:v>191.28746714867495</c:v>
                </c:pt>
                <c:pt idx="395">
                  <c:v>193.21908799194225</c:v>
                </c:pt>
                <c:pt idx="396">
                  <c:v>224.79842929516929</c:v>
                </c:pt>
                <c:pt idx="397">
                  <c:v>219.78182754701828</c:v>
                </c:pt>
                <c:pt idx="398">
                  <c:v>210.31428576177538</c:v>
                </c:pt>
                <c:pt idx="399">
                  <c:v>222.40167870736192</c:v>
                </c:pt>
                <c:pt idx="400">
                  <c:v>238.16350807903135</c:v>
                </c:pt>
                <c:pt idx="401">
                  <c:v>243.75153846908967</c:v>
                </c:pt>
                <c:pt idx="402">
                  <c:v>242.03552763826727</c:v>
                </c:pt>
                <c:pt idx="403">
                  <c:v>235.57269497927027</c:v>
                </c:pt>
                <c:pt idx="404">
                  <c:v>208.95910533668217</c:v>
                </c:pt>
                <c:pt idx="405">
                  <c:v>222.84903498662212</c:v>
                </c:pt>
                <c:pt idx="406">
                  <c:v>236.90456932129834</c:v>
                </c:pt>
                <c:pt idx="407">
                  <c:v>250.63626887286875</c:v>
                </c:pt>
                <c:pt idx="408">
                  <c:v>260.51058595765312</c:v>
                </c:pt>
                <c:pt idx="409">
                  <c:v>255.52910253297088</c:v>
                </c:pt>
                <c:pt idx="410">
                  <c:v>275.3106324764583</c:v>
                </c:pt>
                <c:pt idx="411">
                  <c:v>282.26167532522391</c:v>
                </c:pt>
                <c:pt idx="412">
                  <c:v>278.59989461122979</c:v>
                </c:pt>
                <c:pt idx="413">
                  <c:v>264.79499123334875</c:v>
                </c:pt>
                <c:pt idx="414">
                  <c:v>236.39175649870359</c:v>
                </c:pt>
                <c:pt idx="415">
                  <c:v>239.045017573645</c:v>
                </c:pt>
                <c:pt idx="416">
                  <c:v>221.96931483330681</c:v>
                </c:pt>
                <c:pt idx="417">
                  <c:v>231.2147807347437</c:v>
                </c:pt>
                <c:pt idx="418">
                  <c:v>253.24353775446568</c:v>
                </c:pt>
                <c:pt idx="419">
                  <c:v>250.20613476263864</c:v>
                </c:pt>
                <c:pt idx="420">
                  <c:v>252.83329917764632</c:v>
                </c:pt>
                <c:pt idx="421">
                  <c:v>248.34146278445627</c:v>
                </c:pt>
                <c:pt idx="422">
                  <c:v>251.17851565530592</c:v>
                </c:pt>
                <c:pt idx="423">
                  <c:v>272.46639721412441</c:v>
                </c:pt>
                <c:pt idx="424">
                  <c:v>300.38330427268357</c:v>
                </c:pt>
                <c:pt idx="425">
                  <c:v>313.64282408988834</c:v>
                </c:pt>
                <c:pt idx="426">
                  <c:v>337.39029051585425</c:v>
                </c:pt>
                <c:pt idx="427">
                  <c:v>356.5054748153205</c:v>
                </c:pt>
                <c:pt idx="428">
                  <c:v>368.68370183501185</c:v>
                </c:pt>
                <c:pt idx="429">
                  <c:v>405.57234962211396</c:v>
                </c:pt>
                <c:pt idx="430">
                  <c:v>422.31802636566141</c:v>
                </c:pt>
                <c:pt idx="431">
                  <c:v>439.74666899574589</c:v>
                </c:pt>
                <c:pt idx="432">
                  <c:v>474.65859679398716</c:v>
                </c:pt>
                <c:pt idx="433">
                  <c:v>481.58149242822748</c:v>
                </c:pt>
                <c:pt idx="434">
                  <c:v>483.41679949587143</c:v>
                </c:pt>
                <c:pt idx="435">
                  <c:v>465.42160913463766</c:v>
                </c:pt>
                <c:pt idx="436">
                  <c:v>464.60013999451502</c:v>
                </c:pt>
                <c:pt idx="437">
                  <c:v>478.19062328963457</c:v>
                </c:pt>
                <c:pt idx="438">
                  <c:v>451.5979645378747</c:v>
                </c:pt>
                <c:pt idx="439">
                  <c:v>444.99966667801181</c:v>
                </c:pt>
                <c:pt idx="440">
                  <c:v>466.08864588154944</c:v>
                </c:pt>
                <c:pt idx="441">
                  <c:v>472.51927092877719</c:v>
                </c:pt>
                <c:pt idx="442">
                  <c:v>511.46619931581074</c:v>
                </c:pt>
                <c:pt idx="443">
                  <c:v>536.00788195758139</c:v>
                </c:pt>
                <c:pt idx="444">
                  <c:v>526.74512974947243</c:v>
                </c:pt>
                <c:pt idx="445">
                  <c:v>536.7042999176457</c:v>
                </c:pt>
                <c:pt idx="446">
                  <c:v>522.50417755042463</c:v>
                </c:pt>
                <c:pt idx="447">
                  <c:v>495.32089771336382</c:v>
                </c:pt>
                <c:pt idx="448">
                  <c:v>518.21462960567544</c:v>
                </c:pt>
                <c:pt idx="449">
                  <c:v>536.48273172853476</c:v>
                </c:pt>
                <c:pt idx="450">
                  <c:v>567.99519090753722</c:v>
                </c:pt>
                <c:pt idx="451">
                  <c:v>570.33589908926717</c:v>
                </c:pt>
                <c:pt idx="452">
                  <c:v>575.63603059950378</c:v>
                </c:pt>
                <c:pt idx="453">
                  <c:v>559.83712410366979</c:v>
                </c:pt>
                <c:pt idx="454">
                  <c:v>579.76676588463624</c:v>
                </c:pt>
                <c:pt idx="455">
                  <c:v>586.97094771751881</c:v>
                </c:pt>
                <c:pt idx="456">
                  <c:v>631.77561409869247</c:v>
                </c:pt>
                <c:pt idx="457">
                  <c:v>634.65335202091205</c:v>
                </c:pt>
                <c:pt idx="458">
                  <c:v>665.42642375370212</c:v>
                </c:pt>
                <c:pt idx="459">
                  <c:v>672.64164246646351</c:v>
                </c:pt>
                <c:pt idx="460">
                  <c:v>640.69385501587635</c:v>
                </c:pt>
                <c:pt idx="461">
                  <c:v>637.57752010507909</c:v>
                </c:pt>
                <c:pt idx="462">
                  <c:v>619.61759894123907</c:v>
                </c:pt>
                <c:pt idx="463">
                  <c:v>630.32273219814681</c:v>
                </c:pt>
                <c:pt idx="464">
                  <c:v>638.98336653854938</c:v>
                </c:pt>
                <c:pt idx="465">
                  <c:v>668.52037265679382</c:v>
                </c:pt>
                <c:pt idx="466">
                  <c:v>687.99637667340426</c:v>
                </c:pt>
                <c:pt idx="467">
                  <c:v>698.9692308849684</c:v>
                </c:pt>
                <c:pt idx="468">
                  <c:v>715.60609651849245</c:v>
                </c:pt>
                <c:pt idx="469">
                  <c:v>713.73693339438614</c:v>
                </c:pt>
                <c:pt idx="470">
                  <c:v>715.60192800134564</c:v>
                </c:pt>
                <c:pt idx="471">
                  <c:v>734.00935639532418</c:v>
                </c:pt>
                <c:pt idx="472">
                  <c:v>749.37290623403476</c:v>
                </c:pt>
                <c:pt idx="473">
                  <c:v>743.09091316107481</c:v>
                </c:pt>
                <c:pt idx="474">
                  <c:v>703.26495567020697</c:v>
                </c:pt>
                <c:pt idx="475">
                  <c:v>698.17964677575571</c:v>
                </c:pt>
                <c:pt idx="476">
                  <c:v>712.29753741320826</c:v>
                </c:pt>
                <c:pt idx="477">
                  <c:v>714.52774100284898</c:v>
                </c:pt>
                <c:pt idx="478">
                  <c:v>657.23119050731248</c:v>
                </c:pt>
                <c:pt idx="479">
                  <c:v>646.63793817871567</c:v>
                </c:pt>
                <c:pt idx="480">
                  <c:v>611.61279425726548</c:v>
                </c:pt>
                <c:pt idx="481">
                  <c:v>602.67651972037254</c:v>
                </c:pt>
                <c:pt idx="482">
                  <c:v>589.92810329872748</c:v>
                </c:pt>
                <c:pt idx="483">
                  <c:v>603.626233857324</c:v>
                </c:pt>
                <c:pt idx="484">
                  <c:v>618.06376611872349</c:v>
                </c:pt>
                <c:pt idx="485">
                  <c:v>559.759956869446</c:v>
                </c:pt>
                <c:pt idx="486">
                  <c:v>567.38332772205104</c:v>
                </c:pt>
                <c:pt idx="487">
                  <c:v>577.84190460195157</c:v>
                </c:pt>
                <c:pt idx="488">
                  <c:v>517.28349515776245</c:v>
                </c:pt>
                <c:pt idx="489">
                  <c:v>411.98319774946771</c:v>
                </c:pt>
                <c:pt idx="490">
                  <c:v>355.29760560472295</c:v>
                </c:pt>
                <c:pt idx="491">
                  <c:v>366.4656752416962</c:v>
                </c:pt>
                <c:pt idx="492">
                  <c:v>342.90339818635607</c:v>
                </c:pt>
                <c:pt idx="493">
                  <c:v>302.08932121722506</c:v>
                </c:pt>
                <c:pt idx="494">
                  <c:v>334.26757362396268</c:v>
                </c:pt>
                <c:pt idx="495">
                  <c:v>388.57201509976443</c:v>
                </c:pt>
                <c:pt idx="496">
                  <c:v>414.14821370564601</c:v>
                </c:pt>
                <c:pt idx="497">
                  <c:v>431.46126563139683</c:v>
                </c:pt>
                <c:pt idx="498">
                  <c:v>473.42346248164398</c:v>
                </c:pt>
                <c:pt idx="499">
                  <c:v>497.42839914677575</c:v>
                </c:pt>
                <c:pt idx="500">
                  <c:v>526.10066950199507</c:v>
                </c:pt>
                <c:pt idx="501">
                  <c:v>495.90196497191101</c:v>
                </c:pt>
                <c:pt idx="502">
                  <c:v>505.27798342363496</c:v>
                </c:pt>
                <c:pt idx="503">
                  <c:v>539.00074131531176</c:v>
                </c:pt>
                <c:pt idx="504">
                  <c:v>537.79230165328283</c:v>
                </c:pt>
                <c:pt idx="505">
                  <c:v>564.81797818826533</c:v>
                </c:pt>
                <c:pt idx="506">
                  <c:v>615.0314260851585</c:v>
                </c:pt>
                <c:pt idx="507">
                  <c:v>664.23271010911901</c:v>
                </c:pt>
                <c:pt idx="508">
                  <c:v>610.45178026971394</c:v>
                </c:pt>
                <c:pt idx="509">
                  <c:v>555.09845464197736</c:v>
                </c:pt>
                <c:pt idx="510">
                  <c:v>592.07855859177118</c:v>
                </c:pt>
                <c:pt idx="511">
                  <c:v>556.87652789069739</c:v>
                </c:pt>
                <c:pt idx="512">
                  <c:v>619.4711202551955</c:v>
                </c:pt>
                <c:pt idx="513">
                  <c:v>646.71360171065817</c:v>
                </c:pt>
                <c:pt idx="514">
                  <c:v>664.65085016770502</c:v>
                </c:pt>
                <c:pt idx="515">
                  <c:v>719.93185532870348</c:v>
                </c:pt>
                <c:pt idx="516">
                  <c:v>731.23910504849607</c:v>
                </c:pt>
                <c:pt idx="517">
                  <c:v>764.3342557038859</c:v>
                </c:pt>
                <c:pt idx="518">
                  <c:v>778.43545838736679</c:v>
                </c:pt>
                <c:pt idx="519">
                  <c:v>789.616905311643</c:v>
                </c:pt>
                <c:pt idx="520">
                  <c:v>775.95337438213039</c:v>
                </c:pt>
                <c:pt idx="521">
                  <c:v>756.113798505928</c:v>
                </c:pt>
                <c:pt idx="522">
                  <c:v>739.40065910375301</c:v>
                </c:pt>
                <c:pt idx="523">
                  <c:v>669.38311368992311</c:v>
                </c:pt>
                <c:pt idx="524">
                  <c:v>590.42669789774186</c:v>
                </c:pt>
                <c:pt idx="525">
                  <c:v>672.57571650974421</c:v>
                </c:pt>
                <c:pt idx="526">
                  <c:v>673.92154051848013</c:v>
                </c:pt>
                <c:pt idx="527">
                  <c:v>676.44874629542437</c:v>
                </c:pt>
                <c:pt idx="528">
                  <c:v>726.49851258507658</c:v>
                </c:pt>
                <c:pt idx="529">
                  <c:v>752.52604829694951</c:v>
                </c:pt>
                <c:pt idx="530">
                  <c:v>774.14612166452082</c:v>
                </c:pt>
                <c:pt idx="531">
                  <c:v>771.58214970956794</c:v>
                </c:pt>
                <c:pt idx="532">
                  <c:v>720.43088267672192</c:v>
                </c:pt>
                <c:pt idx="533">
                  <c:v>747.02775000338113</c:v>
                </c:pt>
                <c:pt idx="534">
                  <c:v>743.68778893311605</c:v>
                </c:pt>
                <c:pt idx="535">
                  <c:v>762.55068601161554</c:v>
                </c:pt>
                <c:pt idx="536">
                  <c:v>788.86249743244639</c:v>
                </c:pt>
                <c:pt idx="537">
                  <c:v>778.19234329217511</c:v>
                </c:pt>
                <c:pt idx="538">
                  <c:v>784.40543096101987</c:v>
                </c:pt>
                <c:pt idx="539">
                  <c:v>803.90496556927985</c:v>
                </c:pt>
                <c:pt idx="540">
                  <c:v>859.03757201298663</c:v>
                </c:pt>
                <c:pt idx="541">
                  <c:v>866.43474454559043</c:v>
                </c:pt>
                <c:pt idx="542">
                  <c:v>905.31340440284021</c:v>
                </c:pt>
                <c:pt idx="543">
                  <c:v>901.61882039947227</c:v>
                </c:pt>
                <c:pt idx="544">
                  <c:v>943.46294985421184</c:v>
                </c:pt>
                <c:pt idx="545">
                  <c:v>943.13368128471268</c:v>
                </c:pt>
                <c:pt idx="546">
                  <c:v>1020.0471761271622</c:v>
                </c:pt>
                <c:pt idx="547">
                  <c:v>996.68911584102625</c:v>
                </c:pt>
                <c:pt idx="548">
                  <c:v>1054.6306409013284</c:v>
                </c:pt>
                <c:pt idx="549">
                  <c:v>1082.2746192606339</c:v>
                </c:pt>
                <c:pt idx="550">
                  <c:v>1134.0657888907324</c:v>
                </c:pt>
                <c:pt idx="551">
                  <c:v>1171.0522105296147</c:v>
                </c:pt>
                <c:pt idx="552">
                  <c:v>1154.7394532369372</c:v>
                </c:pt>
                <c:pt idx="553">
                  <c:v>1204.4740814878519</c:v>
                </c:pt>
                <c:pt idx="554">
                  <c:v>1209.2040512058547</c:v>
                </c:pt>
                <c:pt idx="555">
                  <c:v>1162.0849969425162</c:v>
                </c:pt>
                <c:pt idx="556">
                  <c:v>1168.4543848107583</c:v>
                </c:pt>
                <c:pt idx="557">
                  <c:v>1219.562579602381</c:v>
                </c:pt>
                <c:pt idx="558">
                  <c:v>1171.6971874781468</c:v>
                </c:pt>
                <c:pt idx="559">
                  <c:v>1223.5190106859302</c:v>
                </c:pt>
                <c:pt idx="560">
                  <c:v>1171.4998764276072</c:v>
                </c:pt>
                <c:pt idx="561">
                  <c:v>1206.9026026932495</c:v>
                </c:pt>
                <c:pt idx="562">
                  <c:v>1199.6563594666793</c:v>
                </c:pt>
                <c:pt idx="563">
                  <c:v>1219.7649993640598</c:v>
                </c:pt>
                <c:pt idx="564">
                  <c:v>1185.7677093017846</c:v>
                </c:pt>
                <c:pt idx="565">
                  <c:v>1256.2971726510548</c:v>
                </c:pt>
                <c:pt idx="566">
                  <c:v>1265.3186426478621</c:v>
                </c:pt>
                <c:pt idx="567">
                  <c:v>1266.2132229282142</c:v>
                </c:pt>
                <c:pt idx="568">
                  <c:v>1288.9721393971258</c:v>
                </c:pt>
                <c:pt idx="569">
                  <c:v>1288.0427904846206</c:v>
                </c:pt>
                <c:pt idx="570">
                  <c:v>1251.9067499975745</c:v>
                </c:pt>
                <c:pt idx="571">
                  <c:v>1199.8211696639255</c:v>
                </c:pt>
                <c:pt idx="572">
                  <c:v>1144.1194718622778</c:v>
                </c:pt>
                <c:pt idx="573">
                  <c:v>1196.1803401904272</c:v>
                </c:pt>
                <c:pt idx="574">
                  <c:v>1223.371911683636</c:v>
                </c:pt>
                <c:pt idx="575">
                  <c:v>1176.2072543724967</c:v>
                </c:pt>
                <c:pt idx="576">
                  <c:v>1078.6291005497544</c:v>
                </c:pt>
                <c:pt idx="577">
                  <c:v>1073.9920740464909</c:v>
                </c:pt>
                <c:pt idx="578">
                  <c:v>1150.9049424372563</c:v>
                </c:pt>
                <c:pt idx="579">
                  <c:v>1190.3061731415958</c:v>
                </c:pt>
                <c:pt idx="580">
                  <c:v>1199.6393638451991</c:v>
                </c:pt>
                <c:pt idx="581">
                  <c:v>1210.9879522271747</c:v>
                </c:pt>
                <c:pt idx="582">
                  <c:v>1275.7758076713287</c:v>
                </c:pt>
                <c:pt idx="583">
                  <c:v>1306.2132668907511</c:v>
                </c:pt>
                <c:pt idx="584">
                  <c:v>1337.8811013332504</c:v>
                </c:pt>
                <c:pt idx="585">
                  <c:v>1293.763134135685</c:v>
                </c:pt>
                <c:pt idx="586">
                  <c:v>1421.360523239817</c:v>
                </c:pt>
                <c:pt idx="587">
                  <c:v>1456.654326392385</c:v>
                </c:pt>
                <c:pt idx="588">
                  <c:v>1476.3235297616613</c:v>
                </c:pt>
                <c:pt idx="589">
                  <c:v>1493.2643422656763</c:v>
                </c:pt>
                <c:pt idx="590">
                  <c:v>1492.2548955703046</c:v>
                </c:pt>
                <c:pt idx="591">
                  <c:v>1496.7794124136738</c:v>
                </c:pt>
                <c:pt idx="592">
                  <c:v>1456.8947314110867</c:v>
                </c:pt>
                <c:pt idx="593">
                  <c:v>1509.6736568459162</c:v>
                </c:pt>
                <c:pt idx="594">
                  <c:v>1521.6121561242537</c:v>
                </c:pt>
                <c:pt idx="595">
                  <c:v>1496.3807833514013</c:v>
                </c:pt>
                <c:pt idx="596">
                  <c:v>1613.964888926371</c:v>
                </c:pt>
                <c:pt idx="597">
                  <c:v>1627.8433730062488</c:v>
                </c:pt>
                <c:pt idx="598">
                  <c:v>1682.9914507969547</c:v>
                </c:pt>
                <c:pt idx="599">
                  <c:v>1705.2978194858176</c:v>
                </c:pt>
                <c:pt idx="600">
                  <c:v>1759.8178960725986</c:v>
                </c:pt>
                <c:pt idx="601">
                  <c:v>1695.2396185583184</c:v>
                </c:pt>
                <c:pt idx="602">
                  <c:v>1709.8966603003735</c:v>
                </c:pt>
                <c:pt idx="603">
                  <c:v>1724.0511848543399</c:v>
                </c:pt>
                <c:pt idx="604">
                  <c:v>1808.0641990922918</c:v>
                </c:pt>
                <c:pt idx="605">
                  <c:v>1841.943706054883</c:v>
                </c:pt>
                <c:pt idx="606">
                  <c:v>1857.0439605571207</c:v>
                </c:pt>
                <c:pt idx="607">
                  <c:v>1918.4099782337307</c:v>
                </c:pt>
                <c:pt idx="608">
                  <c:v>1881.7856133392706</c:v>
                </c:pt>
                <c:pt idx="609">
                  <c:v>1695.6732526087901</c:v>
                </c:pt>
                <c:pt idx="610">
                  <c:v>1676.8054963270122</c:v>
                </c:pt>
                <c:pt idx="611">
                  <c:v>1470.6305229151317</c:v>
                </c:pt>
                <c:pt idx="612">
                  <c:v>1654.8005245608394</c:v>
                </c:pt>
                <c:pt idx="613">
                  <c:v>1729.9615643863929</c:v>
                </c:pt>
                <c:pt idx="614">
                  <c:v>1712.1464201963418</c:v>
                </c:pt>
                <c:pt idx="615">
                  <c:v>1757.8418960049619</c:v>
                </c:pt>
                <c:pt idx="616">
                  <c:v>1633.2407888904422</c:v>
                </c:pt>
                <c:pt idx="617">
                  <c:v>1730.902055102935</c:v>
                </c:pt>
                <c:pt idx="618">
                  <c:v>1726.0555293486468</c:v>
                </c:pt>
                <c:pt idx="619">
                  <c:v>1630.8946359045972</c:v>
                </c:pt>
                <c:pt idx="620">
                  <c:v>1679.1462846024708</c:v>
                </c:pt>
                <c:pt idx="621">
                  <c:v>1685.4481206085836</c:v>
                </c:pt>
                <c:pt idx="622">
                  <c:v>1750.725526319754</c:v>
                </c:pt>
                <c:pt idx="623">
                  <c:v>1816.0888638449019</c:v>
                </c:pt>
                <c:pt idx="624">
                  <c:v>1794.1886482357961</c:v>
                </c:pt>
                <c:pt idx="625">
                  <c:v>1639.5206158146293</c:v>
                </c:pt>
                <c:pt idx="626">
                  <c:v>1228.2271950901397</c:v>
                </c:pt>
                <c:pt idx="627">
                  <c:v>1492.9384048575521</c:v>
                </c:pt>
                <c:pt idx="628">
                  <c:v>1594.6597630725214</c:v>
                </c:pt>
                <c:pt idx="629">
                  <c:v>1668.8497138897073</c:v>
                </c:pt>
                <c:pt idx="630">
                  <c:v>1738.0051771835829</c:v>
                </c:pt>
                <c:pt idx="631">
                  <c:v>1801.1973074208008</c:v>
                </c:pt>
                <c:pt idx="632">
                  <c:v>1757.5524954646874</c:v>
                </c:pt>
                <c:pt idx="633">
                  <c:v>1796.0165318279319</c:v>
                </c:pt>
                <c:pt idx="634">
                  <c:v>2144.7688179948113</c:v>
                </c:pt>
                <c:pt idx="635">
                  <c:v>2328.0779193311919</c:v>
                </c:pt>
              </c:numCache>
            </c:numRef>
          </c:val>
          <c:smooth val="0"/>
          <c:extLst>
            <c:ext xmlns:c16="http://schemas.microsoft.com/office/drawing/2014/chart" uri="{C3380CC4-5D6E-409C-BE32-E72D297353CC}">
              <c16:uniqueId val="{00000001-9F4E-4DDB-8DE7-AC4E2C15EE21}"/>
            </c:ext>
          </c:extLst>
        </c:ser>
        <c:ser>
          <c:idx val="7"/>
          <c:order val="2"/>
          <c:tx>
            <c:strRef>
              <c:f>CALCS!$W$6</c:f>
              <c:strCache>
                <c:ptCount val="1"/>
                <c:pt idx="0">
                  <c:v>Decile 8</c:v>
                </c:pt>
              </c:strCache>
            </c:strRef>
          </c:tx>
          <c:marker>
            <c:symbol val="none"/>
          </c:marker>
          <c:cat>
            <c:numRef>
              <c:f>[0]!x_range</c:f>
              <c:numCache>
                <c:formatCode>m/d/yyyy</c:formatCode>
                <c:ptCount val="636"/>
                <c:pt idx="0">
                  <c:v>24838</c:v>
                </c:pt>
                <c:pt idx="1">
                  <c:v>24869</c:v>
                </c:pt>
                <c:pt idx="2">
                  <c:v>24898</c:v>
                </c:pt>
                <c:pt idx="3">
                  <c:v>24929</c:v>
                </c:pt>
                <c:pt idx="4">
                  <c:v>24959</c:v>
                </c:pt>
                <c:pt idx="5">
                  <c:v>24990</c:v>
                </c:pt>
                <c:pt idx="6">
                  <c:v>25020</c:v>
                </c:pt>
                <c:pt idx="7">
                  <c:v>25051</c:v>
                </c:pt>
                <c:pt idx="8">
                  <c:v>25082</c:v>
                </c:pt>
                <c:pt idx="9">
                  <c:v>25112</c:v>
                </c:pt>
                <c:pt idx="10">
                  <c:v>25143</c:v>
                </c:pt>
                <c:pt idx="11">
                  <c:v>25173</c:v>
                </c:pt>
                <c:pt idx="12">
                  <c:v>25204</c:v>
                </c:pt>
                <c:pt idx="13">
                  <c:v>25235</c:v>
                </c:pt>
                <c:pt idx="14">
                  <c:v>25263</c:v>
                </c:pt>
                <c:pt idx="15">
                  <c:v>25294</c:v>
                </c:pt>
                <c:pt idx="16">
                  <c:v>25324</c:v>
                </c:pt>
                <c:pt idx="17">
                  <c:v>25355</c:v>
                </c:pt>
                <c:pt idx="18">
                  <c:v>25385</c:v>
                </c:pt>
                <c:pt idx="19">
                  <c:v>25416</c:v>
                </c:pt>
                <c:pt idx="20">
                  <c:v>25447</c:v>
                </c:pt>
                <c:pt idx="21">
                  <c:v>25477</c:v>
                </c:pt>
                <c:pt idx="22">
                  <c:v>25508</c:v>
                </c:pt>
                <c:pt idx="23">
                  <c:v>25538</c:v>
                </c:pt>
                <c:pt idx="24">
                  <c:v>25569</c:v>
                </c:pt>
                <c:pt idx="25">
                  <c:v>25600</c:v>
                </c:pt>
                <c:pt idx="26">
                  <c:v>25628</c:v>
                </c:pt>
                <c:pt idx="27">
                  <c:v>25659</c:v>
                </c:pt>
                <c:pt idx="28">
                  <c:v>25689</c:v>
                </c:pt>
                <c:pt idx="29">
                  <c:v>25720</c:v>
                </c:pt>
                <c:pt idx="30">
                  <c:v>25750</c:v>
                </c:pt>
                <c:pt idx="31">
                  <c:v>25781</c:v>
                </c:pt>
                <c:pt idx="32">
                  <c:v>25812</c:v>
                </c:pt>
                <c:pt idx="33">
                  <c:v>25842</c:v>
                </c:pt>
                <c:pt idx="34">
                  <c:v>25873</c:v>
                </c:pt>
                <c:pt idx="35">
                  <c:v>25903</c:v>
                </c:pt>
                <c:pt idx="36">
                  <c:v>25934</c:v>
                </c:pt>
                <c:pt idx="37">
                  <c:v>25965</c:v>
                </c:pt>
                <c:pt idx="38">
                  <c:v>25993</c:v>
                </c:pt>
                <c:pt idx="39">
                  <c:v>26024</c:v>
                </c:pt>
                <c:pt idx="40">
                  <c:v>26054</c:v>
                </c:pt>
                <c:pt idx="41">
                  <c:v>26085</c:v>
                </c:pt>
                <c:pt idx="42">
                  <c:v>26115</c:v>
                </c:pt>
                <c:pt idx="43">
                  <c:v>26146</c:v>
                </c:pt>
                <c:pt idx="44">
                  <c:v>26177</c:v>
                </c:pt>
                <c:pt idx="45">
                  <c:v>26207</c:v>
                </c:pt>
                <c:pt idx="46">
                  <c:v>26238</c:v>
                </c:pt>
                <c:pt idx="47">
                  <c:v>26268</c:v>
                </c:pt>
                <c:pt idx="48">
                  <c:v>26299</c:v>
                </c:pt>
                <c:pt idx="49">
                  <c:v>26330</c:v>
                </c:pt>
                <c:pt idx="50">
                  <c:v>26359</c:v>
                </c:pt>
                <c:pt idx="51">
                  <c:v>26390</c:v>
                </c:pt>
                <c:pt idx="52">
                  <c:v>26420</c:v>
                </c:pt>
                <c:pt idx="53">
                  <c:v>26451</c:v>
                </c:pt>
                <c:pt idx="54">
                  <c:v>26481</c:v>
                </c:pt>
                <c:pt idx="55">
                  <c:v>26512</c:v>
                </c:pt>
                <c:pt idx="56">
                  <c:v>26543</c:v>
                </c:pt>
                <c:pt idx="57">
                  <c:v>26573</c:v>
                </c:pt>
                <c:pt idx="58">
                  <c:v>26604</c:v>
                </c:pt>
                <c:pt idx="59">
                  <c:v>26634</c:v>
                </c:pt>
                <c:pt idx="60">
                  <c:v>26665</c:v>
                </c:pt>
                <c:pt idx="61">
                  <c:v>26696</c:v>
                </c:pt>
                <c:pt idx="62">
                  <c:v>26724</c:v>
                </c:pt>
                <c:pt idx="63">
                  <c:v>26755</c:v>
                </c:pt>
                <c:pt idx="64">
                  <c:v>26785</c:v>
                </c:pt>
                <c:pt idx="65">
                  <c:v>26816</c:v>
                </c:pt>
                <c:pt idx="66">
                  <c:v>26846</c:v>
                </c:pt>
                <c:pt idx="67">
                  <c:v>26877</c:v>
                </c:pt>
                <c:pt idx="68">
                  <c:v>26908</c:v>
                </c:pt>
                <c:pt idx="69">
                  <c:v>26938</c:v>
                </c:pt>
                <c:pt idx="70">
                  <c:v>26969</c:v>
                </c:pt>
                <c:pt idx="71">
                  <c:v>26999</c:v>
                </c:pt>
                <c:pt idx="72">
                  <c:v>27030</c:v>
                </c:pt>
                <c:pt idx="73">
                  <c:v>27061</c:v>
                </c:pt>
                <c:pt idx="74">
                  <c:v>27089</c:v>
                </c:pt>
                <c:pt idx="75">
                  <c:v>27120</c:v>
                </c:pt>
                <c:pt idx="76">
                  <c:v>27150</c:v>
                </c:pt>
                <c:pt idx="77">
                  <c:v>27181</c:v>
                </c:pt>
                <c:pt idx="78">
                  <c:v>27211</c:v>
                </c:pt>
                <c:pt idx="79">
                  <c:v>27242</c:v>
                </c:pt>
                <c:pt idx="80">
                  <c:v>27273</c:v>
                </c:pt>
                <c:pt idx="81">
                  <c:v>27303</c:v>
                </c:pt>
                <c:pt idx="82">
                  <c:v>27334</c:v>
                </c:pt>
                <c:pt idx="83">
                  <c:v>27364</c:v>
                </c:pt>
                <c:pt idx="84">
                  <c:v>27395</c:v>
                </c:pt>
                <c:pt idx="85">
                  <c:v>27426</c:v>
                </c:pt>
                <c:pt idx="86">
                  <c:v>27454</c:v>
                </c:pt>
                <c:pt idx="87">
                  <c:v>27485</c:v>
                </c:pt>
                <c:pt idx="88">
                  <c:v>27515</c:v>
                </c:pt>
                <c:pt idx="89">
                  <c:v>27546</c:v>
                </c:pt>
                <c:pt idx="90">
                  <c:v>27576</c:v>
                </c:pt>
                <c:pt idx="91">
                  <c:v>27607</c:v>
                </c:pt>
                <c:pt idx="92">
                  <c:v>27638</c:v>
                </c:pt>
                <c:pt idx="93">
                  <c:v>27668</c:v>
                </c:pt>
                <c:pt idx="94">
                  <c:v>27699</c:v>
                </c:pt>
                <c:pt idx="95">
                  <c:v>27729</c:v>
                </c:pt>
                <c:pt idx="96">
                  <c:v>27760</c:v>
                </c:pt>
                <c:pt idx="97">
                  <c:v>27791</c:v>
                </c:pt>
                <c:pt idx="98">
                  <c:v>27820</c:v>
                </c:pt>
                <c:pt idx="99">
                  <c:v>27851</c:v>
                </c:pt>
                <c:pt idx="100">
                  <c:v>27881</c:v>
                </c:pt>
                <c:pt idx="101">
                  <c:v>27912</c:v>
                </c:pt>
                <c:pt idx="102">
                  <c:v>27942</c:v>
                </c:pt>
                <c:pt idx="103">
                  <c:v>27973</c:v>
                </c:pt>
                <c:pt idx="104">
                  <c:v>28004</c:v>
                </c:pt>
                <c:pt idx="105">
                  <c:v>28034</c:v>
                </c:pt>
                <c:pt idx="106">
                  <c:v>28065</c:v>
                </c:pt>
                <c:pt idx="107">
                  <c:v>28095</c:v>
                </c:pt>
                <c:pt idx="108">
                  <c:v>28126</c:v>
                </c:pt>
                <c:pt idx="109">
                  <c:v>28157</c:v>
                </c:pt>
                <c:pt idx="110">
                  <c:v>28185</c:v>
                </c:pt>
                <c:pt idx="111">
                  <c:v>28216</c:v>
                </c:pt>
                <c:pt idx="112">
                  <c:v>28246</c:v>
                </c:pt>
                <c:pt idx="113">
                  <c:v>28277</c:v>
                </c:pt>
                <c:pt idx="114">
                  <c:v>28307</c:v>
                </c:pt>
                <c:pt idx="115">
                  <c:v>28338</c:v>
                </c:pt>
                <c:pt idx="116">
                  <c:v>28369</c:v>
                </c:pt>
                <c:pt idx="117">
                  <c:v>28399</c:v>
                </c:pt>
                <c:pt idx="118">
                  <c:v>28430</c:v>
                </c:pt>
                <c:pt idx="119">
                  <c:v>28460</c:v>
                </c:pt>
                <c:pt idx="120">
                  <c:v>28491</c:v>
                </c:pt>
                <c:pt idx="121">
                  <c:v>28522</c:v>
                </c:pt>
                <c:pt idx="122">
                  <c:v>28550</c:v>
                </c:pt>
                <c:pt idx="123">
                  <c:v>28581</c:v>
                </c:pt>
                <c:pt idx="124">
                  <c:v>28611</c:v>
                </c:pt>
                <c:pt idx="125">
                  <c:v>28642</c:v>
                </c:pt>
                <c:pt idx="126">
                  <c:v>28672</c:v>
                </c:pt>
                <c:pt idx="127">
                  <c:v>28703</c:v>
                </c:pt>
                <c:pt idx="128">
                  <c:v>28734</c:v>
                </c:pt>
                <c:pt idx="129">
                  <c:v>28764</c:v>
                </c:pt>
                <c:pt idx="130">
                  <c:v>28795</c:v>
                </c:pt>
                <c:pt idx="131">
                  <c:v>28825</c:v>
                </c:pt>
                <c:pt idx="132">
                  <c:v>28856</c:v>
                </c:pt>
                <c:pt idx="133">
                  <c:v>28887</c:v>
                </c:pt>
                <c:pt idx="134">
                  <c:v>28915</c:v>
                </c:pt>
                <c:pt idx="135">
                  <c:v>28946</c:v>
                </c:pt>
                <c:pt idx="136">
                  <c:v>28976</c:v>
                </c:pt>
                <c:pt idx="137">
                  <c:v>29007</c:v>
                </c:pt>
                <c:pt idx="138">
                  <c:v>29037</c:v>
                </c:pt>
                <c:pt idx="139">
                  <c:v>29068</c:v>
                </c:pt>
                <c:pt idx="140">
                  <c:v>29099</c:v>
                </c:pt>
                <c:pt idx="141">
                  <c:v>29129</c:v>
                </c:pt>
                <c:pt idx="142">
                  <c:v>29160</c:v>
                </c:pt>
                <c:pt idx="143">
                  <c:v>29190</c:v>
                </c:pt>
                <c:pt idx="144">
                  <c:v>29221</c:v>
                </c:pt>
                <c:pt idx="145">
                  <c:v>29252</c:v>
                </c:pt>
                <c:pt idx="146">
                  <c:v>29281</c:v>
                </c:pt>
                <c:pt idx="147">
                  <c:v>29312</c:v>
                </c:pt>
                <c:pt idx="148">
                  <c:v>29342</c:v>
                </c:pt>
                <c:pt idx="149">
                  <c:v>29373</c:v>
                </c:pt>
                <c:pt idx="150">
                  <c:v>29403</c:v>
                </c:pt>
                <c:pt idx="151">
                  <c:v>29434</c:v>
                </c:pt>
                <c:pt idx="152">
                  <c:v>29465</c:v>
                </c:pt>
                <c:pt idx="153">
                  <c:v>29495</c:v>
                </c:pt>
                <c:pt idx="154">
                  <c:v>29526</c:v>
                </c:pt>
                <c:pt idx="155">
                  <c:v>29556</c:v>
                </c:pt>
                <c:pt idx="156">
                  <c:v>29587</c:v>
                </c:pt>
                <c:pt idx="157">
                  <c:v>29618</c:v>
                </c:pt>
                <c:pt idx="158">
                  <c:v>29646</c:v>
                </c:pt>
                <c:pt idx="159">
                  <c:v>29677</c:v>
                </c:pt>
                <c:pt idx="160">
                  <c:v>29707</c:v>
                </c:pt>
                <c:pt idx="161">
                  <c:v>29738</c:v>
                </c:pt>
                <c:pt idx="162">
                  <c:v>29768</c:v>
                </c:pt>
                <c:pt idx="163">
                  <c:v>29799</c:v>
                </c:pt>
                <c:pt idx="164">
                  <c:v>29830</c:v>
                </c:pt>
                <c:pt idx="165">
                  <c:v>29860</c:v>
                </c:pt>
                <c:pt idx="166">
                  <c:v>29891</c:v>
                </c:pt>
                <c:pt idx="167">
                  <c:v>29921</c:v>
                </c:pt>
                <c:pt idx="168">
                  <c:v>29952</c:v>
                </c:pt>
                <c:pt idx="169">
                  <c:v>29983</c:v>
                </c:pt>
                <c:pt idx="170">
                  <c:v>30011</c:v>
                </c:pt>
                <c:pt idx="171">
                  <c:v>30042</c:v>
                </c:pt>
                <c:pt idx="172">
                  <c:v>30072</c:v>
                </c:pt>
                <c:pt idx="173">
                  <c:v>30103</c:v>
                </c:pt>
                <c:pt idx="174">
                  <c:v>30133</c:v>
                </c:pt>
                <c:pt idx="175">
                  <c:v>30164</c:v>
                </c:pt>
                <c:pt idx="176">
                  <c:v>30195</c:v>
                </c:pt>
                <c:pt idx="177">
                  <c:v>30225</c:v>
                </c:pt>
                <c:pt idx="178">
                  <c:v>30256</c:v>
                </c:pt>
                <c:pt idx="179">
                  <c:v>30286</c:v>
                </c:pt>
                <c:pt idx="180">
                  <c:v>30317</c:v>
                </c:pt>
                <c:pt idx="181">
                  <c:v>30348</c:v>
                </c:pt>
                <c:pt idx="182">
                  <c:v>30376</c:v>
                </c:pt>
                <c:pt idx="183">
                  <c:v>30407</c:v>
                </c:pt>
                <c:pt idx="184">
                  <c:v>30437</c:v>
                </c:pt>
                <c:pt idx="185">
                  <c:v>30468</c:v>
                </c:pt>
                <c:pt idx="186">
                  <c:v>30498</c:v>
                </c:pt>
                <c:pt idx="187">
                  <c:v>30529</c:v>
                </c:pt>
                <c:pt idx="188">
                  <c:v>30560</c:v>
                </c:pt>
                <c:pt idx="189">
                  <c:v>30590</c:v>
                </c:pt>
                <c:pt idx="190">
                  <c:v>30621</c:v>
                </c:pt>
                <c:pt idx="191">
                  <c:v>30651</c:v>
                </c:pt>
                <c:pt idx="192">
                  <c:v>30682</c:v>
                </c:pt>
                <c:pt idx="193">
                  <c:v>30713</c:v>
                </c:pt>
                <c:pt idx="194">
                  <c:v>30742</c:v>
                </c:pt>
                <c:pt idx="195">
                  <c:v>30773</c:v>
                </c:pt>
                <c:pt idx="196">
                  <c:v>30803</c:v>
                </c:pt>
                <c:pt idx="197">
                  <c:v>30834</c:v>
                </c:pt>
                <c:pt idx="198">
                  <c:v>30864</c:v>
                </c:pt>
                <c:pt idx="199">
                  <c:v>30895</c:v>
                </c:pt>
                <c:pt idx="200">
                  <c:v>30926</c:v>
                </c:pt>
                <c:pt idx="201">
                  <c:v>30956</c:v>
                </c:pt>
                <c:pt idx="202">
                  <c:v>30987</c:v>
                </c:pt>
                <c:pt idx="203">
                  <c:v>31017</c:v>
                </c:pt>
                <c:pt idx="204">
                  <c:v>31048</c:v>
                </c:pt>
                <c:pt idx="205">
                  <c:v>31079</c:v>
                </c:pt>
                <c:pt idx="206">
                  <c:v>31107</c:v>
                </c:pt>
                <c:pt idx="207">
                  <c:v>31138</c:v>
                </c:pt>
                <c:pt idx="208">
                  <c:v>31168</c:v>
                </c:pt>
                <c:pt idx="209">
                  <c:v>31199</c:v>
                </c:pt>
                <c:pt idx="210">
                  <c:v>31229</c:v>
                </c:pt>
                <c:pt idx="211">
                  <c:v>31260</c:v>
                </c:pt>
                <c:pt idx="212">
                  <c:v>31291</c:v>
                </c:pt>
                <c:pt idx="213">
                  <c:v>31321</c:v>
                </c:pt>
                <c:pt idx="214">
                  <c:v>31352</c:v>
                </c:pt>
                <c:pt idx="215">
                  <c:v>31382</c:v>
                </c:pt>
                <c:pt idx="216">
                  <c:v>31413</c:v>
                </c:pt>
                <c:pt idx="217">
                  <c:v>31444</c:v>
                </c:pt>
                <c:pt idx="218">
                  <c:v>31472</c:v>
                </c:pt>
                <c:pt idx="219">
                  <c:v>31503</c:v>
                </c:pt>
                <c:pt idx="220">
                  <c:v>31533</c:v>
                </c:pt>
                <c:pt idx="221">
                  <c:v>31564</c:v>
                </c:pt>
                <c:pt idx="222">
                  <c:v>31594</c:v>
                </c:pt>
                <c:pt idx="223">
                  <c:v>31625</c:v>
                </c:pt>
                <c:pt idx="224">
                  <c:v>31656</c:v>
                </c:pt>
                <c:pt idx="225">
                  <c:v>31686</c:v>
                </c:pt>
                <c:pt idx="226">
                  <c:v>31717</c:v>
                </c:pt>
                <c:pt idx="227">
                  <c:v>31747</c:v>
                </c:pt>
                <c:pt idx="228">
                  <c:v>31778</c:v>
                </c:pt>
                <c:pt idx="229">
                  <c:v>31809</c:v>
                </c:pt>
                <c:pt idx="230">
                  <c:v>31837</c:v>
                </c:pt>
                <c:pt idx="231">
                  <c:v>31868</c:v>
                </c:pt>
                <c:pt idx="232">
                  <c:v>31898</c:v>
                </c:pt>
                <c:pt idx="233">
                  <c:v>31929</c:v>
                </c:pt>
                <c:pt idx="234">
                  <c:v>31959</c:v>
                </c:pt>
                <c:pt idx="235">
                  <c:v>31990</c:v>
                </c:pt>
                <c:pt idx="236">
                  <c:v>32021</c:v>
                </c:pt>
                <c:pt idx="237">
                  <c:v>32051</c:v>
                </c:pt>
                <c:pt idx="238">
                  <c:v>32082</c:v>
                </c:pt>
                <c:pt idx="239">
                  <c:v>32112</c:v>
                </c:pt>
                <c:pt idx="240">
                  <c:v>32143</c:v>
                </c:pt>
                <c:pt idx="241">
                  <c:v>32174</c:v>
                </c:pt>
                <c:pt idx="242">
                  <c:v>32203</c:v>
                </c:pt>
                <c:pt idx="243">
                  <c:v>32234</c:v>
                </c:pt>
                <c:pt idx="244">
                  <c:v>32264</c:v>
                </c:pt>
                <c:pt idx="245">
                  <c:v>32295</c:v>
                </c:pt>
                <c:pt idx="246">
                  <c:v>32325</c:v>
                </c:pt>
                <c:pt idx="247">
                  <c:v>32356</c:v>
                </c:pt>
                <c:pt idx="248">
                  <c:v>32387</c:v>
                </c:pt>
                <c:pt idx="249">
                  <c:v>32417</c:v>
                </c:pt>
                <c:pt idx="250">
                  <c:v>32448</c:v>
                </c:pt>
                <c:pt idx="251">
                  <c:v>32478</c:v>
                </c:pt>
                <c:pt idx="252">
                  <c:v>32509</c:v>
                </c:pt>
                <c:pt idx="253">
                  <c:v>32540</c:v>
                </c:pt>
                <c:pt idx="254">
                  <c:v>32568</c:v>
                </c:pt>
                <c:pt idx="255">
                  <c:v>32599</c:v>
                </c:pt>
                <c:pt idx="256">
                  <c:v>32629</c:v>
                </c:pt>
                <c:pt idx="257">
                  <c:v>32660</c:v>
                </c:pt>
                <c:pt idx="258">
                  <c:v>32690</c:v>
                </c:pt>
                <c:pt idx="259">
                  <c:v>32721</c:v>
                </c:pt>
                <c:pt idx="260">
                  <c:v>32752</c:v>
                </c:pt>
                <c:pt idx="261">
                  <c:v>32782</c:v>
                </c:pt>
                <c:pt idx="262">
                  <c:v>32813</c:v>
                </c:pt>
                <c:pt idx="263">
                  <c:v>32843</c:v>
                </c:pt>
                <c:pt idx="264">
                  <c:v>32874</c:v>
                </c:pt>
                <c:pt idx="265">
                  <c:v>32905</c:v>
                </c:pt>
                <c:pt idx="266">
                  <c:v>32933</c:v>
                </c:pt>
                <c:pt idx="267">
                  <c:v>32964</c:v>
                </c:pt>
                <c:pt idx="268">
                  <c:v>32994</c:v>
                </c:pt>
                <c:pt idx="269">
                  <c:v>33025</c:v>
                </c:pt>
                <c:pt idx="270">
                  <c:v>33055</c:v>
                </c:pt>
                <c:pt idx="271">
                  <c:v>33086</c:v>
                </c:pt>
                <c:pt idx="272">
                  <c:v>33117</c:v>
                </c:pt>
                <c:pt idx="273">
                  <c:v>33147</c:v>
                </c:pt>
                <c:pt idx="274">
                  <c:v>33178</c:v>
                </c:pt>
                <c:pt idx="275">
                  <c:v>33208</c:v>
                </c:pt>
                <c:pt idx="276">
                  <c:v>33239</c:v>
                </c:pt>
                <c:pt idx="277">
                  <c:v>33270</c:v>
                </c:pt>
                <c:pt idx="278">
                  <c:v>33298</c:v>
                </c:pt>
                <c:pt idx="279">
                  <c:v>33329</c:v>
                </c:pt>
                <c:pt idx="280">
                  <c:v>33359</c:v>
                </c:pt>
                <c:pt idx="281">
                  <c:v>33390</c:v>
                </c:pt>
                <c:pt idx="282">
                  <c:v>33420</c:v>
                </c:pt>
                <c:pt idx="283">
                  <c:v>33451</c:v>
                </c:pt>
                <c:pt idx="284">
                  <c:v>33482</c:v>
                </c:pt>
                <c:pt idx="285">
                  <c:v>33512</c:v>
                </c:pt>
                <c:pt idx="286">
                  <c:v>33543</c:v>
                </c:pt>
                <c:pt idx="287">
                  <c:v>33573</c:v>
                </c:pt>
                <c:pt idx="288">
                  <c:v>33604</c:v>
                </c:pt>
                <c:pt idx="289">
                  <c:v>33635</c:v>
                </c:pt>
                <c:pt idx="290">
                  <c:v>33664</c:v>
                </c:pt>
                <c:pt idx="291">
                  <c:v>33695</c:v>
                </c:pt>
                <c:pt idx="292">
                  <c:v>33725</c:v>
                </c:pt>
                <c:pt idx="293">
                  <c:v>33756</c:v>
                </c:pt>
                <c:pt idx="294">
                  <c:v>33786</c:v>
                </c:pt>
                <c:pt idx="295">
                  <c:v>33817</c:v>
                </c:pt>
                <c:pt idx="296">
                  <c:v>33848</c:v>
                </c:pt>
                <c:pt idx="297">
                  <c:v>33878</c:v>
                </c:pt>
                <c:pt idx="298">
                  <c:v>33909</c:v>
                </c:pt>
                <c:pt idx="299">
                  <c:v>33939</c:v>
                </c:pt>
                <c:pt idx="300">
                  <c:v>33970</c:v>
                </c:pt>
                <c:pt idx="301">
                  <c:v>34001</c:v>
                </c:pt>
                <c:pt idx="302">
                  <c:v>34029</c:v>
                </c:pt>
                <c:pt idx="303">
                  <c:v>34060</c:v>
                </c:pt>
                <c:pt idx="304">
                  <c:v>34090</c:v>
                </c:pt>
                <c:pt idx="305">
                  <c:v>34121</c:v>
                </c:pt>
                <c:pt idx="306">
                  <c:v>34151</c:v>
                </c:pt>
                <c:pt idx="307">
                  <c:v>34182</c:v>
                </c:pt>
                <c:pt idx="308">
                  <c:v>34213</c:v>
                </c:pt>
                <c:pt idx="309">
                  <c:v>34243</c:v>
                </c:pt>
                <c:pt idx="310">
                  <c:v>34274</c:v>
                </c:pt>
                <c:pt idx="311">
                  <c:v>34304</c:v>
                </c:pt>
                <c:pt idx="312">
                  <c:v>34335</c:v>
                </c:pt>
                <c:pt idx="313">
                  <c:v>34366</c:v>
                </c:pt>
                <c:pt idx="314">
                  <c:v>34394</c:v>
                </c:pt>
                <c:pt idx="315">
                  <c:v>34425</c:v>
                </c:pt>
                <c:pt idx="316">
                  <c:v>34455</c:v>
                </c:pt>
                <c:pt idx="317">
                  <c:v>34486</c:v>
                </c:pt>
                <c:pt idx="318">
                  <c:v>34516</c:v>
                </c:pt>
                <c:pt idx="319">
                  <c:v>34547</c:v>
                </c:pt>
                <c:pt idx="320">
                  <c:v>34578</c:v>
                </c:pt>
                <c:pt idx="321">
                  <c:v>34608</c:v>
                </c:pt>
                <c:pt idx="322">
                  <c:v>34639</c:v>
                </c:pt>
                <c:pt idx="323">
                  <c:v>34669</c:v>
                </c:pt>
                <c:pt idx="324">
                  <c:v>34700</c:v>
                </c:pt>
                <c:pt idx="325">
                  <c:v>34731</c:v>
                </c:pt>
                <c:pt idx="326">
                  <c:v>34759</c:v>
                </c:pt>
                <c:pt idx="327">
                  <c:v>34790</c:v>
                </c:pt>
                <c:pt idx="328">
                  <c:v>34820</c:v>
                </c:pt>
                <c:pt idx="329">
                  <c:v>34851</c:v>
                </c:pt>
                <c:pt idx="330">
                  <c:v>34881</c:v>
                </c:pt>
                <c:pt idx="331">
                  <c:v>34912</c:v>
                </c:pt>
                <c:pt idx="332">
                  <c:v>34943</c:v>
                </c:pt>
                <c:pt idx="333">
                  <c:v>34973</c:v>
                </c:pt>
                <c:pt idx="334">
                  <c:v>35004</c:v>
                </c:pt>
                <c:pt idx="335">
                  <c:v>35034</c:v>
                </c:pt>
                <c:pt idx="336">
                  <c:v>35065</c:v>
                </c:pt>
                <c:pt idx="337">
                  <c:v>35096</c:v>
                </c:pt>
                <c:pt idx="338">
                  <c:v>35125</c:v>
                </c:pt>
                <c:pt idx="339">
                  <c:v>35156</c:v>
                </c:pt>
                <c:pt idx="340">
                  <c:v>35186</c:v>
                </c:pt>
                <c:pt idx="341">
                  <c:v>35217</c:v>
                </c:pt>
                <c:pt idx="342">
                  <c:v>35247</c:v>
                </c:pt>
                <c:pt idx="343">
                  <c:v>35278</c:v>
                </c:pt>
                <c:pt idx="344">
                  <c:v>35309</c:v>
                </c:pt>
                <c:pt idx="345">
                  <c:v>35339</c:v>
                </c:pt>
                <c:pt idx="346">
                  <c:v>35370</c:v>
                </c:pt>
                <c:pt idx="347">
                  <c:v>35400</c:v>
                </c:pt>
                <c:pt idx="348">
                  <c:v>35431</c:v>
                </c:pt>
                <c:pt idx="349">
                  <c:v>35462</c:v>
                </c:pt>
                <c:pt idx="350">
                  <c:v>35490</c:v>
                </c:pt>
                <c:pt idx="351">
                  <c:v>35521</c:v>
                </c:pt>
                <c:pt idx="352">
                  <c:v>35551</c:v>
                </c:pt>
                <c:pt idx="353">
                  <c:v>35582</c:v>
                </c:pt>
                <c:pt idx="354">
                  <c:v>35612</c:v>
                </c:pt>
                <c:pt idx="355">
                  <c:v>35643</c:v>
                </c:pt>
                <c:pt idx="356">
                  <c:v>35674</c:v>
                </c:pt>
                <c:pt idx="357">
                  <c:v>35704</c:v>
                </c:pt>
                <c:pt idx="358">
                  <c:v>35735</c:v>
                </c:pt>
                <c:pt idx="359">
                  <c:v>35765</c:v>
                </c:pt>
                <c:pt idx="360">
                  <c:v>35796</c:v>
                </c:pt>
                <c:pt idx="361">
                  <c:v>35827</c:v>
                </c:pt>
                <c:pt idx="362">
                  <c:v>35855</c:v>
                </c:pt>
                <c:pt idx="363">
                  <c:v>35886</c:v>
                </c:pt>
                <c:pt idx="364">
                  <c:v>35916</c:v>
                </c:pt>
                <c:pt idx="365">
                  <c:v>35947</c:v>
                </c:pt>
                <c:pt idx="366">
                  <c:v>35977</c:v>
                </c:pt>
                <c:pt idx="367">
                  <c:v>36008</c:v>
                </c:pt>
                <c:pt idx="368">
                  <c:v>36039</c:v>
                </c:pt>
                <c:pt idx="369">
                  <c:v>36069</c:v>
                </c:pt>
                <c:pt idx="370">
                  <c:v>36100</c:v>
                </c:pt>
                <c:pt idx="371">
                  <c:v>36130</c:v>
                </c:pt>
                <c:pt idx="372">
                  <c:v>36161</c:v>
                </c:pt>
                <c:pt idx="373">
                  <c:v>36192</c:v>
                </c:pt>
                <c:pt idx="374">
                  <c:v>36220</c:v>
                </c:pt>
                <c:pt idx="375">
                  <c:v>36251</c:v>
                </c:pt>
                <c:pt idx="376">
                  <c:v>36281</c:v>
                </c:pt>
                <c:pt idx="377">
                  <c:v>36312</c:v>
                </c:pt>
                <c:pt idx="378">
                  <c:v>36342</c:v>
                </c:pt>
                <c:pt idx="379">
                  <c:v>36373</c:v>
                </c:pt>
                <c:pt idx="380">
                  <c:v>36404</c:v>
                </c:pt>
                <c:pt idx="381">
                  <c:v>36434</c:v>
                </c:pt>
                <c:pt idx="382">
                  <c:v>36465</c:v>
                </c:pt>
                <c:pt idx="383">
                  <c:v>36495</c:v>
                </c:pt>
                <c:pt idx="384">
                  <c:v>36526</c:v>
                </c:pt>
                <c:pt idx="385">
                  <c:v>36557</c:v>
                </c:pt>
                <c:pt idx="386">
                  <c:v>36586</c:v>
                </c:pt>
                <c:pt idx="387">
                  <c:v>36617</c:v>
                </c:pt>
                <c:pt idx="388">
                  <c:v>36647</c:v>
                </c:pt>
                <c:pt idx="389">
                  <c:v>36678</c:v>
                </c:pt>
                <c:pt idx="390">
                  <c:v>36708</c:v>
                </c:pt>
                <c:pt idx="391">
                  <c:v>36739</c:v>
                </c:pt>
                <c:pt idx="392">
                  <c:v>36770</c:v>
                </c:pt>
                <c:pt idx="393">
                  <c:v>36800</c:v>
                </c:pt>
                <c:pt idx="394">
                  <c:v>36831</c:v>
                </c:pt>
                <c:pt idx="395">
                  <c:v>36861</c:v>
                </c:pt>
                <c:pt idx="396">
                  <c:v>36892</c:v>
                </c:pt>
                <c:pt idx="397">
                  <c:v>36923</c:v>
                </c:pt>
                <c:pt idx="398">
                  <c:v>36951</c:v>
                </c:pt>
                <c:pt idx="399">
                  <c:v>36982</c:v>
                </c:pt>
                <c:pt idx="400">
                  <c:v>37012</c:v>
                </c:pt>
                <c:pt idx="401">
                  <c:v>37043</c:v>
                </c:pt>
                <c:pt idx="402">
                  <c:v>37073</c:v>
                </c:pt>
                <c:pt idx="403">
                  <c:v>37104</c:v>
                </c:pt>
                <c:pt idx="404">
                  <c:v>37135</c:v>
                </c:pt>
                <c:pt idx="405">
                  <c:v>37165</c:v>
                </c:pt>
                <c:pt idx="406">
                  <c:v>37196</c:v>
                </c:pt>
                <c:pt idx="407">
                  <c:v>37226</c:v>
                </c:pt>
                <c:pt idx="408">
                  <c:v>37257</c:v>
                </c:pt>
                <c:pt idx="409">
                  <c:v>37288</c:v>
                </c:pt>
                <c:pt idx="410">
                  <c:v>37316</c:v>
                </c:pt>
                <c:pt idx="411">
                  <c:v>37347</c:v>
                </c:pt>
                <c:pt idx="412">
                  <c:v>37377</c:v>
                </c:pt>
                <c:pt idx="413">
                  <c:v>37408</c:v>
                </c:pt>
                <c:pt idx="414">
                  <c:v>37438</c:v>
                </c:pt>
                <c:pt idx="415">
                  <c:v>37469</c:v>
                </c:pt>
                <c:pt idx="416">
                  <c:v>37500</c:v>
                </c:pt>
                <c:pt idx="417">
                  <c:v>37530</c:v>
                </c:pt>
                <c:pt idx="418">
                  <c:v>37561</c:v>
                </c:pt>
                <c:pt idx="419">
                  <c:v>37591</c:v>
                </c:pt>
                <c:pt idx="420">
                  <c:v>37622</c:v>
                </c:pt>
                <c:pt idx="421">
                  <c:v>37653</c:v>
                </c:pt>
                <c:pt idx="422">
                  <c:v>37681</c:v>
                </c:pt>
                <c:pt idx="423">
                  <c:v>37712</c:v>
                </c:pt>
                <c:pt idx="424">
                  <c:v>37742</c:v>
                </c:pt>
                <c:pt idx="425">
                  <c:v>37773</c:v>
                </c:pt>
                <c:pt idx="426">
                  <c:v>37803</c:v>
                </c:pt>
                <c:pt idx="427">
                  <c:v>37834</c:v>
                </c:pt>
                <c:pt idx="428">
                  <c:v>37865</c:v>
                </c:pt>
                <c:pt idx="429">
                  <c:v>37895</c:v>
                </c:pt>
                <c:pt idx="430">
                  <c:v>37926</c:v>
                </c:pt>
                <c:pt idx="431">
                  <c:v>37956</c:v>
                </c:pt>
                <c:pt idx="432">
                  <c:v>37987</c:v>
                </c:pt>
                <c:pt idx="433">
                  <c:v>38018</c:v>
                </c:pt>
                <c:pt idx="434">
                  <c:v>38047</c:v>
                </c:pt>
                <c:pt idx="435">
                  <c:v>38078</c:v>
                </c:pt>
                <c:pt idx="436">
                  <c:v>38108</c:v>
                </c:pt>
                <c:pt idx="437">
                  <c:v>38139</c:v>
                </c:pt>
                <c:pt idx="438">
                  <c:v>38169</c:v>
                </c:pt>
                <c:pt idx="439">
                  <c:v>38200</c:v>
                </c:pt>
                <c:pt idx="440">
                  <c:v>38231</c:v>
                </c:pt>
                <c:pt idx="441">
                  <c:v>38261</c:v>
                </c:pt>
                <c:pt idx="442">
                  <c:v>38292</c:v>
                </c:pt>
                <c:pt idx="443">
                  <c:v>38322</c:v>
                </c:pt>
                <c:pt idx="444">
                  <c:v>38353</c:v>
                </c:pt>
                <c:pt idx="445">
                  <c:v>38384</c:v>
                </c:pt>
                <c:pt idx="446">
                  <c:v>38412</c:v>
                </c:pt>
                <c:pt idx="447">
                  <c:v>38443</c:v>
                </c:pt>
                <c:pt idx="448">
                  <c:v>38473</c:v>
                </c:pt>
                <c:pt idx="449">
                  <c:v>38504</c:v>
                </c:pt>
                <c:pt idx="450">
                  <c:v>38534</c:v>
                </c:pt>
                <c:pt idx="451">
                  <c:v>38565</c:v>
                </c:pt>
                <c:pt idx="452">
                  <c:v>38596</c:v>
                </c:pt>
                <c:pt idx="453">
                  <c:v>38626</c:v>
                </c:pt>
                <c:pt idx="454">
                  <c:v>38657</c:v>
                </c:pt>
                <c:pt idx="455">
                  <c:v>38687</c:v>
                </c:pt>
                <c:pt idx="456">
                  <c:v>38718</c:v>
                </c:pt>
                <c:pt idx="457">
                  <c:v>38749</c:v>
                </c:pt>
                <c:pt idx="458">
                  <c:v>38777</c:v>
                </c:pt>
                <c:pt idx="459">
                  <c:v>38808</c:v>
                </c:pt>
                <c:pt idx="460">
                  <c:v>38838</c:v>
                </c:pt>
                <c:pt idx="461">
                  <c:v>38869</c:v>
                </c:pt>
                <c:pt idx="462">
                  <c:v>38899</c:v>
                </c:pt>
                <c:pt idx="463">
                  <c:v>38930</c:v>
                </c:pt>
                <c:pt idx="464">
                  <c:v>38961</c:v>
                </c:pt>
                <c:pt idx="465">
                  <c:v>38991</c:v>
                </c:pt>
                <c:pt idx="466">
                  <c:v>39022</c:v>
                </c:pt>
                <c:pt idx="467">
                  <c:v>39052</c:v>
                </c:pt>
                <c:pt idx="468">
                  <c:v>39083</c:v>
                </c:pt>
                <c:pt idx="469">
                  <c:v>39114</c:v>
                </c:pt>
                <c:pt idx="470">
                  <c:v>39142</c:v>
                </c:pt>
                <c:pt idx="471">
                  <c:v>39173</c:v>
                </c:pt>
                <c:pt idx="472">
                  <c:v>39203</c:v>
                </c:pt>
                <c:pt idx="473">
                  <c:v>39234</c:v>
                </c:pt>
                <c:pt idx="474">
                  <c:v>39264</c:v>
                </c:pt>
                <c:pt idx="475">
                  <c:v>39295</c:v>
                </c:pt>
                <c:pt idx="476">
                  <c:v>39326</c:v>
                </c:pt>
                <c:pt idx="477">
                  <c:v>39356</c:v>
                </c:pt>
                <c:pt idx="478">
                  <c:v>39387</c:v>
                </c:pt>
                <c:pt idx="479">
                  <c:v>39417</c:v>
                </c:pt>
                <c:pt idx="480">
                  <c:v>39448</c:v>
                </c:pt>
                <c:pt idx="481">
                  <c:v>39479</c:v>
                </c:pt>
                <c:pt idx="482">
                  <c:v>39508</c:v>
                </c:pt>
                <c:pt idx="483">
                  <c:v>39539</c:v>
                </c:pt>
                <c:pt idx="484">
                  <c:v>39569</c:v>
                </c:pt>
                <c:pt idx="485">
                  <c:v>39600</c:v>
                </c:pt>
                <c:pt idx="486">
                  <c:v>39630</c:v>
                </c:pt>
                <c:pt idx="487">
                  <c:v>39661</c:v>
                </c:pt>
                <c:pt idx="488">
                  <c:v>39692</c:v>
                </c:pt>
                <c:pt idx="489">
                  <c:v>39722</c:v>
                </c:pt>
                <c:pt idx="490">
                  <c:v>39753</c:v>
                </c:pt>
                <c:pt idx="491">
                  <c:v>39783</c:v>
                </c:pt>
                <c:pt idx="492">
                  <c:v>39814</c:v>
                </c:pt>
                <c:pt idx="493">
                  <c:v>39845</c:v>
                </c:pt>
                <c:pt idx="494">
                  <c:v>39873</c:v>
                </c:pt>
                <c:pt idx="495">
                  <c:v>39904</c:v>
                </c:pt>
                <c:pt idx="496">
                  <c:v>39934</c:v>
                </c:pt>
                <c:pt idx="497">
                  <c:v>39965</c:v>
                </c:pt>
                <c:pt idx="498">
                  <c:v>39995</c:v>
                </c:pt>
                <c:pt idx="499">
                  <c:v>40026</c:v>
                </c:pt>
                <c:pt idx="500">
                  <c:v>40057</c:v>
                </c:pt>
                <c:pt idx="501">
                  <c:v>40087</c:v>
                </c:pt>
                <c:pt idx="502">
                  <c:v>40118</c:v>
                </c:pt>
                <c:pt idx="503">
                  <c:v>40148</c:v>
                </c:pt>
                <c:pt idx="504">
                  <c:v>40179</c:v>
                </c:pt>
                <c:pt idx="505">
                  <c:v>40210</c:v>
                </c:pt>
                <c:pt idx="506">
                  <c:v>40238</c:v>
                </c:pt>
                <c:pt idx="507">
                  <c:v>40269</c:v>
                </c:pt>
                <c:pt idx="508">
                  <c:v>40299</c:v>
                </c:pt>
                <c:pt idx="509">
                  <c:v>40330</c:v>
                </c:pt>
                <c:pt idx="510">
                  <c:v>40360</c:v>
                </c:pt>
                <c:pt idx="511">
                  <c:v>40391</c:v>
                </c:pt>
                <c:pt idx="512">
                  <c:v>40422</c:v>
                </c:pt>
                <c:pt idx="513">
                  <c:v>40452</c:v>
                </c:pt>
                <c:pt idx="514">
                  <c:v>40483</c:v>
                </c:pt>
                <c:pt idx="515">
                  <c:v>40513</c:v>
                </c:pt>
                <c:pt idx="516">
                  <c:v>40544</c:v>
                </c:pt>
                <c:pt idx="517">
                  <c:v>40575</c:v>
                </c:pt>
                <c:pt idx="518">
                  <c:v>40603</c:v>
                </c:pt>
                <c:pt idx="519">
                  <c:v>40634</c:v>
                </c:pt>
                <c:pt idx="520">
                  <c:v>40664</c:v>
                </c:pt>
                <c:pt idx="521">
                  <c:v>40695</c:v>
                </c:pt>
                <c:pt idx="522">
                  <c:v>40725</c:v>
                </c:pt>
                <c:pt idx="523">
                  <c:v>40756</c:v>
                </c:pt>
                <c:pt idx="524">
                  <c:v>40787</c:v>
                </c:pt>
                <c:pt idx="525">
                  <c:v>40817</c:v>
                </c:pt>
                <c:pt idx="526">
                  <c:v>40848</c:v>
                </c:pt>
                <c:pt idx="527">
                  <c:v>40878</c:v>
                </c:pt>
                <c:pt idx="528">
                  <c:v>40909</c:v>
                </c:pt>
                <c:pt idx="529">
                  <c:v>40940</c:v>
                </c:pt>
                <c:pt idx="530">
                  <c:v>40969</c:v>
                </c:pt>
                <c:pt idx="531">
                  <c:v>41000</c:v>
                </c:pt>
                <c:pt idx="532">
                  <c:v>41030</c:v>
                </c:pt>
                <c:pt idx="533">
                  <c:v>41061</c:v>
                </c:pt>
                <c:pt idx="534">
                  <c:v>41091</c:v>
                </c:pt>
                <c:pt idx="535">
                  <c:v>41122</c:v>
                </c:pt>
                <c:pt idx="536">
                  <c:v>41153</c:v>
                </c:pt>
                <c:pt idx="537">
                  <c:v>41183</c:v>
                </c:pt>
                <c:pt idx="538">
                  <c:v>41214</c:v>
                </c:pt>
                <c:pt idx="539">
                  <c:v>41244</c:v>
                </c:pt>
                <c:pt idx="540">
                  <c:v>41275</c:v>
                </c:pt>
                <c:pt idx="541">
                  <c:v>41306</c:v>
                </c:pt>
                <c:pt idx="542">
                  <c:v>41334</c:v>
                </c:pt>
                <c:pt idx="543">
                  <c:v>41365</c:v>
                </c:pt>
                <c:pt idx="544">
                  <c:v>41395</c:v>
                </c:pt>
                <c:pt idx="545">
                  <c:v>41426</c:v>
                </c:pt>
                <c:pt idx="546">
                  <c:v>41456</c:v>
                </c:pt>
                <c:pt idx="547">
                  <c:v>41487</c:v>
                </c:pt>
                <c:pt idx="548">
                  <c:v>41518</c:v>
                </c:pt>
                <c:pt idx="549">
                  <c:v>41548</c:v>
                </c:pt>
                <c:pt idx="550">
                  <c:v>41579</c:v>
                </c:pt>
                <c:pt idx="551">
                  <c:v>41609</c:v>
                </c:pt>
                <c:pt idx="552">
                  <c:v>41640</c:v>
                </c:pt>
                <c:pt idx="553">
                  <c:v>41671</c:v>
                </c:pt>
                <c:pt idx="554">
                  <c:v>41699</c:v>
                </c:pt>
                <c:pt idx="555">
                  <c:v>41730</c:v>
                </c:pt>
                <c:pt idx="556">
                  <c:v>41760</c:v>
                </c:pt>
                <c:pt idx="557">
                  <c:v>41791</c:v>
                </c:pt>
                <c:pt idx="558">
                  <c:v>41821</c:v>
                </c:pt>
                <c:pt idx="559">
                  <c:v>41852</c:v>
                </c:pt>
                <c:pt idx="560">
                  <c:v>41883</c:v>
                </c:pt>
                <c:pt idx="561">
                  <c:v>41913</c:v>
                </c:pt>
                <c:pt idx="562">
                  <c:v>41944</c:v>
                </c:pt>
                <c:pt idx="563">
                  <c:v>41974</c:v>
                </c:pt>
                <c:pt idx="564">
                  <c:v>42005</c:v>
                </c:pt>
                <c:pt idx="565">
                  <c:v>42036</c:v>
                </c:pt>
                <c:pt idx="566">
                  <c:v>42064</c:v>
                </c:pt>
                <c:pt idx="567">
                  <c:v>42095</c:v>
                </c:pt>
                <c:pt idx="568">
                  <c:v>42125</c:v>
                </c:pt>
                <c:pt idx="569">
                  <c:v>42156</c:v>
                </c:pt>
                <c:pt idx="570">
                  <c:v>42186</c:v>
                </c:pt>
                <c:pt idx="571">
                  <c:v>42217</c:v>
                </c:pt>
                <c:pt idx="572">
                  <c:v>42248</c:v>
                </c:pt>
                <c:pt idx="573">
                  <c:v>42278</c:v>
                </c:pt>
                <c:pt idx="574">
                  <c:v>42309</c:v>
                </c:pt>
                <c:pt idx="575">
                  <c:v>42339</c:v>
                </c:pt>
                <c:pt idx="576">
                  <c:v>42370</c:v>
                </c:pt>
                <c:pt idx="577">
                  <c:v>42401</c:v>
                </c:pt>
                <c:pt idx="578">
                  <c:v>42430</c:v>
                </c:pt>
                <c:pt idx="579">
                  <c:v>42461</c:v>
                </c:pt>
                <c:pt idx="580">
                  <c:v>42491</c:v>
                </c:pt>
                <c:pt idx="581">
                  <c:v>42522</c:v>
                </c:pt>
                <c:pt idx="582">
                  <c:v>42552</c:v>
                </c:pt>
                <c:pt idx="583">
                  <c:v>42583</c:v>
                </c:pt>
                <c:pt idx="584">
                  <c:v>42614</c:v>
                </c:pt>
                <c:pt idx="585">
                  <c:v>42644</c:v>
                </c:pt>
                <c:pt idx="586">
                  <c:v>42675</c:v>
                </c:pt>
                <c:pt idx="587">
                  <c:v>42705</c:v>
                </c:pt>
                <c:pt idx="588">
                  <c:v>42736</c:v>
                </c:pt>
                <c:pt idx="589">
                  <c:v>42767</c:v>
                </c:pt>
                <c:pt idx="590">
                  <c:v>42795</c:v>
                </c:pt>
                <c:pt idx="591">
                  <c:v>42826</c:v>
                </c:pt>
                <c:pt idx="592">
                  <c:v>42856</c:v>
                </c:pt>
                <c:pt idx="593">
                  <c:v>42887</c:v>
                </c:pt>
                <c:pt idx="594">
                  <c:v>42917</c:v>
                </c:pt>
                <c:pt idx="595">
                  <c:v>42948</c:v>
                </c:pt>
                <c:pt idx="596">
                  <c:v>42979</c:v>
                </c:pt>
                <c:pt idx="597">
                  <c:v>43009</c:v>
                </c:pt>
                <c:pt idx="598">
                  <c:v>43040</c:v>
                </c:pt>
                <c:pt idx="599">
                  <c:v>43070</c:v>
                </c:pt>
                <c:pt idx="600">
                  <c:v>43101</c:v>
                </c:pt>
                <c:pt idx="601">
                  <c:v>43132</c:v>
                </c:pt>
                <c:pt idx="602">
                  <c:v>43160</c:v>
                </c:pt>
                <c:pt idx="603">
                  <c:v>43191</c:v>
                </c:pt>
                <c:pt idx="604">
                  <c:v>43221</c:v>
                </c:pt>
                <c:pt idx="605">
                  <c:v>43252</c:v>
                </c:pt>
                <c:pt idx="606">
                  <c:v>43282</c:v>
                </c:pt>
                <c:pt idx="607">
                  <c:v>43313</c:v>
                </c:pt>
                <c:pt idx="608">
                  <c:v>43344</c:v>
                </c:pt>
                <c:pt idx="609">
                  <c:v>43374</c:v>
                </c:pt>
                <c:pt idx="610">
                  <c:v>43405</c:v>
                </c:pt>
                <c:pt idx="611">
                  <c:v>43435</c:v>
                </c:pt>
                <c:pt idx="612">
                  <c:v>43466</c:v>
                </c:pt>
                <c:pt idx="613">
                  <c:v>43497</c:v>
                </c:pt>
                <c:pt idx="614">
                  <c:v>43525</c:v>
                </c:pt>
                <c:pt idx="615">
                  <c:v>43556</c:v>
                </c:pt>
                <c:pt idx="616">
                  <c:v>43586</c:v>
                </c:pt>
                <c:pt idx="617">
                  <c:v>43617</c:v>
                </c:pt>
                <c:pt idx="618">
                  <c:v>43647</c:v>
                </c:pt>
                <c:pt idx="619">
                  <c:v>43678</c:v>
                </c:pt>
                <c:pt idx="620">
                  <c:v>43709</c:v>
                </c:pt>
                <c:pt idx="621">
                  <c:v>43739</c:v>
                </c:pt>
                <c:pt idx="622">
                  <c:v>43770</c:v>
                </c:pt>
                <c:pt idx="623">
                  <c:v>43800</c:v>
                </c:pt>
                <c:pt idx="624">
                  <c:v>43831</c:v>
                </c:pt>
                <c:pt idx="625">
                  <c:v>43862</c:v>
                </c:pt>
                <c:pt idx="626">
                  <c:v>43891</c:v>
                </c:pt>
                <c:pt idx="627">
                  <c:v>43922</c:v>
                </c:pt>
                <c:pt idx="628">
                  <c:v>43952</c:v>
                </c:pt>
                <c:pt idx="629">
                  <c:v>43983</c:v>
                </c:pt>
                <c:pt idx="630">
                  <c:v>44013</c:v>
                </c:pt>
                <c:pt idx="631">
                  <c:v>44044</c:v>
                </c:pt>
                <c:pt idx="632">
                  <c:v>44075</c:v>
                </c:pt>
                <c:pt idx="633">
                  <c:v>44105</c:v>
                </c:pt>
                <c:pt idx="634">
                  <c:v>44136</c:v>
                </c:pt>
                <c:pt idx="635">
                  <c:v>44166</c:v>
                </c:pt>
              </c:numCache>
            </c:numRef>
          </c:cat>
          <c:val>
            <c:numRef>
              <c:f>[0]!yrange8</c:f>
              <c:numCache>
                <c:formatCode>0.00</c:formatCode>
                <c:ptCount val="636"/>
                <c:pt idx="0">
                  <c:v>1.0340689999999999</c:v>
                </c:pt>
                <c:pt idx="1">
                  <c:v>0.97429981179999992</c:v>
                </c:pt>
                <c:pt idx="2">
                  <c:v>0.96230618111674182</c:v>
                </c:pt>
                <c:pt idx="3">
                  <c:v>1.0957857468870829</c:v>
                </c:pt>
                <c:pt idx="4">
                  <c:v>1.1923069386158847</c:v>
                </c:pt>
                <c:pt idx="5">
                  <c:v>1.2181704607283406</c:v>
                </c:pt>
                <c:pt idx="6">
                  <c:v>1.1944344093010488</c:v>
                </c:pt>
                <c:pt idx="7">
                  <c:v>1.242506810972188</c:v>
                </c:pt>
                <c:pt idx="8">
                  <c:v>1.3228398463287838</c:v>
                </c:pt>
                <c:pt idx="9">
                  <c:v>1.3409190985085595</c:v>
                </c:pt>
                <c:pt idx="10">
                  <c:v>1.431746253646037</c:v>
                </c:pt>
                <c:pt idx="11">
                  <c:v>1.4372498862450522</c:v>
                </c:pt>
                <c:pt idx="12">
                  <c:v>1.4363702893146704</c:v>
                </c:pt>
                <c:pt idx="13">
                  <c:v>1.3236870401179344</c:v>
                </c:pt>
                <c:pt idx="14">
                  <c:v>1.3569936534213818</c:v>
                </c:pt>
                <c:pt idx="15">
                  <c:v>1.3599776824652554</c:v>
                </c:pt>
                <c:pt idx="16">
                  <c:v>1.3671678844724493</c:v>
                </c:pt>
                <c:pt idx="17">
                  <c:v>1.2257165936412764</c:v>
                </c:pt>
                <c:pt idx="18">
                  <c:v>1.1183609800706116</c:v>
                </c:pt>
                <c:pt idx="19">
                  <c:v>1.1704206836928988</c:v>
                </c:pt>
                <c:pt idx="20">
                  <c:v>1.1448774226919849</c:v>
                </c:pt>
                <c:pt idx="21">
                  <c:v>1.2399240014464508</c:v>
                </c:pt>
                <c:pt idx="22">
                  <c:v>1.1805849585092278</c:v>
                </c:pt>
                <c:pt idx="23">
                  <c:v>1.1115939347038657</c:v>
                </c:pt>
                <c:pt idx="24">
                  <c:v>1.0616944829750092</c:v>
                </c:pt>
                <c:pt idx="25">
                  <c:v>1.1186151092907484</c:v>
                </c:pt>
                <c:pt idx="26">
                  <c:v>1.104282293895406</c:v>
                </c:pt>
                <c:pt idx="27">
                  <c:v>0.9465786352219091</c:v>
                </c:pt>
                <c:pt idx="28">
                  <c:v>0.86016641819113626</c:v>
                </c:pt>
                <c:pt idx="29">
                  <c:v>0.80797582076738905</c:v>
                </c:pt>
                <c:pt idx="30">
                  <c:v>0.8600991489409141</c:v>
                </c:pt>
                <c:pt idx="31">
                  <c:v>0.9112208620565152</c:v>
                </c:pt>
                <c:pt idx="32">
                  <c:v>0.99575208776691204</c:v>
                </c:pt>
                <c:pt idx="33">
                  <c:v>0.96311033857782491</c:v>
                </c:pt>
                <c:pt idx="34">
                  <c:v>0.98718135526990047</c:v>
                </c:pt>
                <c:pt idx="35">
                  <c:v>1.0822291505179971</c:v>
                </c:pt>
                <c:pt idx="36">
                  <c:v>1.2075545328354327</c:v>
                </c:pt>
                <c:pt idx="37">
                  <c:v>1.2452580080141533</c:v>
                </c:pt>
                <c:pt idx="38">
                  <c:v>1.3137135764887153</c:v>
                </c:pt>
                <c:pt idx="39">
                  <c:v>1.3499195226567444</c:v>
                </c:pt>
                <c:pt idx="40">
                  <c:v>1.2824329959605658</c:v>
                </c:pt>
                <c:pt idx="41">
                  <c:v>1.2600994253359126</c:v>
                </c:pt>
                <c:pt idx="42">
                  <c:v>1.1883304625659057</c:v>
                </c:pt>
                <c:pt idx="43">
                  <c:v>1.2573641441277468</c:v>
                </c:pt>
                <c:pt idx="44">
                  <c:v>1.2498438491817188</c:v>
                </c:pt>
                <c:pt idx="45">
                  <c:v>1.1791076866934302</c:v>
                </c:pt>
                <c:pt idx="46">
                  <c:v>1.1381608140576276</c:v>
                </c:pt>
                <c:pt idx="47">
                  <c:v>1.2812890890686304</c:v>
                </c:pt>
                <c:pt idx="48">
                  <c:v>1.4109273565224163</c:v>
                </c:pt>
                <c:pt idx="49">
                  <c:v>1.4663880890525993</c:v>
                </c:pt>
                <c:pt idx="50">
                  <c:v>1.4662634460650299</c:v>
                </c:pt>
                <c:pt idx="51">
                  <c:v>1.483758901503478</c:v>
                </c:pt>
                <c:pt idx="52">
                  <c:v>1.4591285037385204</c:v>
                </c:pt>
                <c:pt idx="53">
                  <c:v>1.4039967923532641</c:v>
                </c:pt>
                <c:pt idx="54">
                  <c:v>1.3676487193960305</c:v>
                </c:pt>
                <c:pt idx="55">
                  <c:v>1.3868573456599478</c:v>
                </c:pt>
                <c:pt idx="56">
                  <c:v>1.3412574761346487</c:v>
                </c:pt>
                <c:pt idx="57">
                  <c:v>1.3151002728350707</c:v>
                </c:pt>
                <c:pt idx="58">
                  <c:v>1.3836419839549619</c:v>
                </c:pt>
                <c:pt idx="59">
                  <c:v>1.3625788020332155</c:v>
                </c:pt>
                <c:pt idx="60">
                  <c:v>1.3090103790100818</c:v>
                </c:pt>
                <c:pt idx="61">
                  <c:v>1.2178495872054407</c:v>
                </c:pt>
                <c:pt idx="62">
                  <c:v>1.1908863973447121</c:v>
                </c:pt>
                <c:pt idx="63">
                  <c:v>1.1269608064216452</c:v>
                </c:pt>
                <c:pt idx="64">
                  <c:v>1.0549074403022709</c:v>
                </c:pt>
                <c:pt idx="65">
                  <c:v>1.0278300761245922</c:v>
                </c:pt>
                <c:pt idx="66">
                  <c:v>1.1259045941583246</c:v>
                </c:pt>
                <c:pt idx="67">
                  <c:v>1.0876092011972176</c:v>
                </c:pt>
                <c:pt idx="68">
                  <c:v>1.1698629098653608</c:v>
                </c:pt>
                <c:pt idx="69">
                  <c:v>1.1782590159694644</c:v>
                </c:pt>
                <c:pt idx="70">
                  <c:v>0.99326528090816268</c:v>
                </c:pt>
                <c:pt idx="71">
                  <c:v>0.97423729792180502</c:v>
                </c:pt>
                <c:pt idx="72">
                  <c:v>1.0892918000944765</c:v>
                </c:pt>
                <c:pt idx="73">
                  <c:v>1.1082291380391189</c:v>
                </c:pt>
                <c:pt idx="74">
                  <c:v>1.115505770559484</c:v>
                </c:pt>
                <c:pt idx="75">
                  <c:v>1.0599613917260156</c:v>
                </c:pt>
                <c:pt idx="76">
                  <c:v>0.98497972287531721</c:v>
                </c:pt>
                <c:pt idx="77">
                  <c:v>0.95983910042864762</c:v>
                </c:pt>
                <c:pt idx="78">
                  <c:v>0.91357773530528807</c:v>
                </c:pt>
                <c:pt idx="79">
                  <c:v>0.84697335051285605</c:v>
                </c:pt>
                <c:pt idx="80">
                  <c:v>0.79045312488643216</c:v>
                </c:pt>
                <c:pt idx="81">
                  <c:v>0.8580416097829715</c:v>
                </c:pt>
                <c:pt idx="82">
                  <c:v>0.82000033501324343</c:v>
                </c:pt>
                <c:pt idx="83">
                  <c:v>0.75636912901655073</c:v>
                </c:pt>
                <c:pt idx="84">
                  <c:v>0.97020224548081979</c:v>
                </c:pt>
                <c:pt idx="85">
                  <c:v>1.0263827767076321</c:v>
                </c:pt>
                <c:pt idx="86">
                  <c:v>1.1019132588627703</c:v>
                </c:pt>
                <c:pt idx="87">
                  <c:v>1.1415413653912521</c:v>
                </c:pt>
                <c:pt idx="88">
                  <c:v>1.2216387568352947</c:v>
                </c:pt>
                <c:pt idx="89">
                  <c:v>1.3258836352335639</c:v>
                </c:pt>
                <c:pt idx="90">
                  <c:v>1.3278923489409427</c:v>
                </c:pt>
                <c:pt idx="91">
                  <c:v>1.2656580182231274</c:v>
                </c:pt>
                <c:pt idx="92">
                  <c:v>1.2170491563752499</c:v>
                </c:pt>
                <c:pt idx="93">
                  <c:v>1.2389718628290374</c:v>
                </c:pt>
                <c:pt idx="94">
                  <c:v>1.2643732639607583</c:v>
                </c:pt>
                <c:pt idx="95">
                  <c:v>1.252877582244827</c:v>
                </c:pt>
                <c:pt idx="96">
                  <c:v>1.5118974935981224</c:v>
                </c:pt>
                <c:pt idx="97">
                  <c:v>1.6826360775501583</c:v>
                </c:pt>
                <c:pt idx="98">
                  <c:v>1.7356290181765228</c:v>
                </c:pt>
                <c:pt idx="99">
                  <c:v>1.7238475684011405</c:v>
                </c:pt>
                <c:pt idx="100">
                  <c:v>1.6806100236905031</c:v>
                </c:pt>
                <c:pt idx="101">
                  <c:v>1.7342534150366802</c:v>
                </c:pt>
                <c:pt idx="102">
                  <c:v>1.7427946131057359</c:v>
                </c:pt>
                <c:pt idx="103">
                  <c:v>1.7165620685892684</c:v>
                </c:pt>
                <c:pt idx="104">
                  <c:v>1.7510409342989526</c:v>
                </c:pt>
                <c:pt idx="105">
                  <c:v>1.7130573543521397</c:v>
                </c:pt>
                <c:pt idx="106">
                  <c:v>1.7625972599826492</c:v>
                </c:pt>
                <c:pt idx="107">
                  <c:v>1.9384780275700177</c:v>
                </c:pt>
                <c:pt idx="108">
                  <c:v>2.0086993941187417</c:v>
                </c:pt>
                <c:pt idx="109">
                  <c:v>2.0134780899773501</c:v>
                </c:pt>
                <c:pt idx="110">
                  <c:v>2.0310940097865617</c:v>
                </c:pt>
                <c:pt idx="111">
                  <c:v>2.0763549087006452</c:v>
                </c:pt>
                <c:pt idx="112">
                  <c:v>2.0873471315873062</c:v>
                </c:pt>
                <c:pt idx="113">
                  <c:v>2.2004229003996536</c:v>
                </c:pt>
                <c:pt idx="114">
                  <c:v>2.2219496376342636</c:v>
                </c:pt>
                <c:pt idx="115">
                  <c:v>2.2049006180646957</c:v>
                </c:pt>
                <c:pt idx="116">
                  <c:v>2.2324486463867959</c:v>
                </c:pt>
                <c:pt idx="117">
                  <c:v>2.1892217432468084</c:v>
                </c:pt>
                <c:pt idx="118">
                  <c:v>2.3533323727858186</c:v>
                </c:pt>
                <c:pt idx="119">
                  <c:v>2.3979233145853645</c:v>
                </c:pt>
                <c:pt idx="120">
                  <c:v>2.3712416218639731</c:v>
                </c:pt>
                <c:pt idx="121">
                  <c:v>2.4478943785323479</c:v>
                </c:pt>
                <c:pt idx="122">
                  <c:v>2.6090980149362175</c:v>
                </c:pt>
                <c:pt idx="123">
                  <c:v>2.7970365631481036</c:v>
                </c:pt>
                <c:pt idx="124">
                  <c:v>2.9852044008973291</c:v>
                </c:pt>
                <c:pt idx="125">
                  <c:v>3.0275584809372607</c:v>
                </c:pt>
                <c:pt idx="126">
                  <c:v>3.1994117829907021</c:v>
                </c:pt>
                <c:pt idx="127">
                  <c:v>3.4438692390936732</c:v>
                </c:pt>
                <c:pt idx="128">
                  <c:v>3.4543007190188879</c:v>
                </c:pt>
                <c:pt idx="129">
                  <c:v>2.8493110367892007</c:v>
                </c:pt>
                <c:pt idx="130">
                  <c:v>2.9817555617122733</c:v>
                </c:pt>
                <c:pt idx="131">
                  <c:v>3.0168567881847497</c:v>
                </c:pt>
                <c:pt idx="132">
                  <c:v>3.3070965123488518</c:v>
                </c:pt>
                <c:pt idx="133">
                  <c:v>3.2507204381028409</c:v>
                </c:pt>
                <c:pt idx="134">
                  <c:v>3.5108040789145734</c:v>
                </c:pt>
                <c:pt idx="135">
                  <c:v>3.5912506435788223</c:v>
                </c:pt>
                <c:pt idx="136">
                  <c:v>3.5750110081685587</c:v>
                </c:pt>
                <c:pt idx="137">
                  <c:v>3.7723873659295446</c:v>
                </c:pt>
                <c:pt idx="138">
                  <c:v>3.8555345558619978</c:v>
                </c:pt>
                <c:pt idx="139">
                  <c:v>4.1464654823782325</c:v>
                </c:pt>
                <c:pt idx="140">
                  <c:v>4.1454122801457087</c:v>
                </c:pt>
                <c:pt idx="141">
                  <c:v>3.7648758690651731</c:v>
                </c:pt>
                <c:pt idx="142">
                  <c:v>4.0112719351920125</c:v>
                </c:pt>
                <c:pt idx="143">
                  <c:v>4.2219760274037785</c:v>
                </c:pt>
                <c:pt idx="144">
                  <c:v>4.5520501132262057</c:v>
                </c:pt>
                <c:pt idx="145">
                  <c:v>4.5301137837305685</c:v>
                </c:pt>
                <c:pt idx="146">
                  <c:v>3.8309903837149974</c:v>
                </c:pt>
                <c:pt idx="147">
                  <c:v>4.0430203774920885</c:v>
                </c:pt>
                <c:pt idx="148">
                  <c:v>4.3125200298149569</c:v>
                </c:pt>
                <c:pt idx="149">
                  <c:v>4.5130133985210845</c:v>
                </c:pt>
                <c:pt idx="150">
                  <c:v>4.894245692347754</c:v>
                </c:pt>
                <c:pt idx="151">
                  <c:v>5.1870928833493819</c:v>
                </c:pt>
                <c:pt idx="152">
                  <c:v>5.3702543201533324</c:v>
                </c:pt>
                <c:pt idx="153">
                  <c:v>5.5577513794871667</c:v>
                </c:pt>
                <c:pt idx="154">
                  <c:v>5.8315373279434635</c:v>
                </c:pt>
                <c:pt idx="155">
                  <c:v>5.6738642216705282</c:v>
                </c:pt>
                <c:pt idx="156">
                  <c:v>5.731136207124071</c:v>
                </c:pt>
                <c:pt idx="157">
                  <c:v>5.7866594546986887</c:v>
                </c:pt>
                <c:pt idx="158">
                  <c:v>6.2050349332734038</c:v>
                </c:pt>
                <c:pt idx="159">
                  <c:v>6.3682149419486276</c:v>
                </c:pt>
                <c:pt idx="160">
                  <c:v>6.5165879818810888</c:v>
                </c:pt>
                <c:pt idx="161">
                  <c:v>6.5453131017052204</c:v>
                </c:pt>
                <c:pt idx="162">
                  <c:v>6.4061270185974593</c:v>
                </c:pt>
                <c:pt idx="163">
                  <c:v>6.0153853010981067</c:v>
                </c:pt>
                <c:pt idx="164">
                  <c:v>5.5778682819933376</c:v>
                </c:pt>
                <c:pt idx="165">
                  <c:v>5.9475526581190099</c:v>
                </c:pt>
                <c:pt idx="166">
                  <c:v>6.1274423358164771</c:v>
                </c:pt>
                <c:pt idx="167">
                  <c:v>6.0414743198449719</c:v>
                </c:pt>
                <c:pt idx="168">
                  <c:v>5.9629653610585862</c:v>
                </c:pt>
                <c:pt idx="169">
                  <c:v>5.7751856188734898</c:v>
                </c:pt>
                <c:pt idx="170">
                  <c:v>5.7817808808502429</c:v>
                </c:pt>
                <c:pt idx="171">
                  <c:v>6.0800629564933066</c:v>
                </c:pt>
                <c:pt idx="172">
                  <c:v>6.0037399262004456</c:v>
                </c:pt>
                <c:pt idx="173">
                  <c:v>5.9133055916920876</c:v>
                </c:pt>
                <c:pt idx="174">
                  <c:v>5.8509024777829604</c:v>
                </c:pt>
                <c:pt idx="175">
                  <c:v>6.2315270875726529</c:v>
                </c:pt>
                <c:pt idx="176">
                  <c:v>6.5340303385117791</c:v>
                </c:pt>
                <c:pt idx="177">
                  <c:v>7.3410157554696758</c:v>
                </c:pt>
                <c:pt idx="178">
                  <c:v>8.0103915951006677</c:v>
                </c:pt>
                <c:pt idx="179">
                  <c:v>8.1404002506891509</c:v>
                </c:pt>
                <c:pt idx="180">
                  <c:v>8.7603487125808854</c:v>
                </c:pt>
                <c:pt idx="181">
                  <c:v>9.3103496858028514</c:v>
                </c:pt>
                <c:pt idx="182">
                  <c:v>9.8421382391565384</c:v>
                </c:pt>
                <c:pt idx="183">
                  <c:v>10.581666664308521</c:v>
                </c:pt>
                <c:pt idx="184">
                  <c:v>11.379704219130678</c:v>
                </c:pt>
                <c:pt idx="185">
                  <c:v>11.82383131539491</c:v>
                </c:pt>
                <c:pt idx="186">
                  <c:v>11.769193390886471</c:v>
                </c:pt>
                <c:pt idx="187">
                  <c:v>11.405513545914689</c:v>
                </c:pt>
                <c:pt idx="188">
                  <c:v>11.581032993872771</c:v>
                </c:pt>
                <c:pt idx="189">
                  <c:v>11.018982300614137</c:v>
                </c:pt>
                <c:pt idx="190">
                  <c:v>11.382245090118483</c:v>
                </c:pt>
                <c:pt idx="191">
                  <c:v>11.254513535717173</c:v>
                </c:pt>
                <c:pt idx="192">
                  <c:v>11.343277883973375</c:v>
                </c:pt>
                <c:pt idx="193">
                  <c:v>10.821226205919269</c:v>
                </c:pt>
                <c:pt idx="194">
                  <c:v>10.952444394892247</c:v>
                </c:pt>
                <c:pt idx="195">
                  <c:v>10.789614404073385</c:v>
                </c:pt>
                <c:pt idx="196">
                  <c:v>10.306369154143745</c:v>
                </c:pt>
                <c:pt idx="197">
                  <c:v>10.524874486580746</c:v>
                </c:pt>
                <c:pt idx="198">
                  <c:v>10.184626344178563</c:v>
                </c:pt>
                <c:pt idx="199">
                  <c:v>11.073815516409761</c:v>
                </c:pt>
                <c:pt idx="200">
                  <c:v>11.287230089042009</c:v>
                </c:pt>
                <c:pt idx="201">
                  <c:v>11.210364052135633</c:v>
                </c:pt>
                <c:pt idx="202">
                  <c:v>10.958870744990023</c:v>
                </c:pt>
                <c:pt idx="203">
                  <c:v>11.112053840263494</c:v>
                </c:pt>
                <c:pt idx="204">
                  <c:v>12.234849096445238</c:v>
                </c:pt>
                <c:pt idx="205">
                  <c:v>12.722334423844002</c:v>
                </c:pt>
                <c:pt idx="206">
                  <c:v>12.648366771503772</c:v>
                </c:pt>
                <c:pt idx="207">
                  <c:v>12.647519330930081</c:v>
                </c:pt>
                <c:pt idx="208">
                  <c:v>12.988850582633221</c:v>
                </c:pt>
                <c:pt idx="209">
                  <c:v>13.102866713047575</c:v>
                </c:pt>
                <c:pt idx="210">
                  <c:v>13.254139309249709</c:v>
                </c:pt>
                <c:pt idx="211">
                  <c:v>13.220593082657999</c:v>
                </c:pt>
                <c:pt idx="212">
                  <c:v>12.588609071527697</c:v>
                </c:pt>
                <c:pt idx="213">
                  <c:v>12.966582058900316</c:v>
                </c:pt>
                <c:pt idx="214">
                  <c:v>13.605756754911749</c:v>
                </c:pt>
                <c:pt idx="215">
                  <c:v>14.118367246409804</c:v>
                </c:pt>
                <c:pt idx="216">
                  <c:v>14.723706360466869</c:v>
                </c:pt>
                <c:pt idx="217">
                  <c:v>15.740069086823537</c:v>
                </c:pt>
                <c:pt idx="218">
                  <c:v>16.571475276058642</c:v>
                </c:pt>
                <c:pt idx="219">
                  <c:v>16.849378916438145</c:v>
                </c:pt>
                <c:pt idx="220">
                  <c:v>17.58788719434563</c:v>
                </c:pt>
                <c:pt idx="221">
                  <c:v>17.965059435228369</c:v>
                </c:pt>
                <c:pt idx="222">
                  <c:v>16.837284864122473</c:v>
                </c:pt>
                <c:pt idx="223">
                  <c:v>17.31467240187494</c:v>
                </c:pt>
                <c:pt idx="224">
                  <c:v>16.377879366243899</c:v>
                </c:pt>
                <c:pt idx="225">
                  <c:v>16.849070955610735</c:v>
                </c:pt>
                <c:pt idx="226">
                  <c:v>16.744404526834479</c:v>
                </c:pt>
                <c:pt idx="227">
                  <c:v>16.219065579209573</c:v>
                </c:pt>
                <c:pt idx="228">
                  <c:v>18.043175227706538</c:v>
                </c:pt>
                <c:pt idx="229">
                  <c:v>19.154941555712131</c:v>
                </c:pt>
                <c:pt idx="230">
                  <c:v>19.882637785413635</c:v>
                </c:pt>
                <c:pt idx="231">
                  <c:v>19.509838326937128</c:v>
                </c:pt>
                <c:pt idx="232">
                  <c:v>19.483948771477284</c:v>
                </c:pt>
                <c:pt idx="233">
                  <c:v>19.999084893046373</c:v>
                </c:pt>
                <c:pt idx="234">
                  <c:v>20.747310656149914</c:v>
                </c:pt>
                <c:pt idx="235">
                  <c:v>21.252839627597666</c:v>
                </c:pt>
                <c:pt idx="236">
                  <c:v>20.999357009359308</c:v>
                </c:pt>
                <c:pt idx="237">
                  <c:v>15.372642296772511</c:v>
                </c:pt>
                <c:pt idx="238">
                  <c:v>14.574848279496909</c:v>
                </c:pt>
                <c:pt idx="239">
                  <c:v>15.357196985443743</c:v>
                </c:pt>
                <c:pt idx="240">
                  <c:v>16.351974777372845</c:v>
                </c:pt>
                <c:pt idx="241">
                  <c:v>17.425171233986603</c:v>
                </c:pt>
                <c:pt idx="242">
                  <c:v>17.894187142920586</c:v>
                </c:pt>
                <c:pt idx="243">
                  <c:v>18.194898957857365</c:v>
                </c:pt>
                <c:pt idx="244">
                  <c:v>18.077960342255217</c:v>
                </c:pt>
                <c:pt idx="245">
                  <c:v>19.011271200844828</c:v>
                </c:pt>
                <c:pt idx="246">
                  <c:v>19.061689092069471</c:v>
                </c:pt>
                <c:pt idx="247">
                  <c:v>18.765851677360555</c:v>
                </c:pt>
                <c:pt idx="248">
                  <c:v>19.131635658255668</c:v>
                </c:pt>
                <c:pt idx="249">
                  <c:v>19.025455080352348</c:v>
                </c:pt>
                <c:pt idx="250">
                  <c:v>18.374099600221403</c:v>
                </c:pt>
                <c:pt idx="251">
                  <c:v>18.921280286315994</c:v>
                </c:pt>
                <c:pt idx="252">
                  <c:v>19.899283421755094</c:v>
                </c:pt>
                <c:pt idx="253">
                  <c:v>20.085481016732459</c:v>
                </c:pt>
                <c:pt idx="254">
                  <c:v>20.56795435623539</c:v>
                </c:pt>
                <c:pt idx="255">
                  <c:v>21.250275674049142</c:v>
                </c:pt>
                <c:pt idx="256">
                  <c:v>21.94050587821793</c:v>
                </c:pt>
                <c:pt idx="257">
                  <c:v>21.935503442877696</c:v>
                </c:pt>
                <c:pt idx="258">
                  <c:v>22.787763558143823</c:v>
                </c:pt>
                <c:pt idx="259">
                  <c:v>23.191585516157691</c:v>
                </c:pt>
                <c:pt idx="260">
                  <c:v>23.429229692941757</c:v>
                </c:pt>
                <c:pt idx="261">
                  <c:v>22.290405125256939</c:v>
                </c:pt>
                <c:pt idx="262">
                  <c:v>22.201176633540534</c:v>
                </c:pt>
                <c:pt idx="263">
                  <c:v>22.062374877227636</c:v>
                </c:pt>
                <c:pt idx="264">
                  <c:v>20.731020865261335</c:v>
                </c:pt>
                <c:pt idx="265">
                  <c:v>21.195167691413673</c:v>
                </c:pt>
                <c:pt idx="266">
                  <c:v>21.778946195138282</c:v>
                </c:pt>
                <c:pt idx="267">
                  <c:v>21.109875189077439</c:v>
                </c:pt>
                <c:pt idx="268">
                  <c:v>22.209108609923078</c:v>
                </c:pt>
                <c:pt idx="269">
                  <c:v>22.227053569679892</c:v>
                </c:pt>
                <c:pt idx="270">
                  <c:v>21.620455050709758</c:v>
                </c:pt>
                <c:pt idx="271">
                  <c:v>19.216714478626898</c:v>
                </c:pt>
                <c:pt idx="272">
                  <c:v>17.809608994358399</c:v>
                </c:pt>
                <c:pt idx="273">
                  <c:v>17.028942593699693</c:v>
                </c:pt>
                <c:pt idx="274">
                  <c:v>17.676553280538091</c:v>
                </c:pt>
                <c:pt idx="275">
                  <c:v>17.833132189497096</c:v>
                </c:pt>
                <c:pt idx="276">
                  <c:v>18.929887652283359</c:v>
                </c:pt>
                <c:pt idx="277">
                  <c:v>21.044204663942189</c:v>
                </c:pt>
                <c:pt idx="278">
                  <c:v>22.591774430723834</c:v>
                </c:pt>
                <c:pt idx="279">
                  <c:v>22.982250659984466</c:v>
                </c:pt>
                <c:pt idx="280">
                  <c:v>23.630763809107908</c:v>
                </c:pt>
                <c:pt idx="281">
                  <c:v>22.943179474554295</c:v>
                </c:pt>
                <c:pt idx="282">
                  <c:v>23.718452452178958</c:v>
                </c:pt>
                <c:pt idx="283">
                  <c:v>24.397606619694653</c:v>
                </c:pt>
                <c:pt idx="284">
                  <c:v>24.511860611494683</c:v>
                </c:pt>
                <c:pt idx="285">
                  <c:v>24.919615412766895</c:v>
                </c:pt>
                <c:pt idx="286">
                  <c:v>24.190118591173555</c:v>
                </c:pt>
                <c:pt idx="287">
                  <c:v>25.525461517643517</c:v>
                </c:pt>
                <c:pt idx="288">
                  <c:v>29.19704390234136</c:v>
                </c:pt>
                <c:pt idx="289">
                  <c:v>30.371261416961822</c:v>
                </c:pt>
                <c:pt idx="290">
                  <c:v>30.060077472483631</c:v>
                </c:pt>
                <c:pt idx="291">
                  <c:v>29.25119084777657</c:v>
                </c:pt>
                <c:pt idx="292">
                  <c:v>29.452351287236731</c:v>
                </c:pt>
                <c:pt idx="293">
                  <c:v>28.410916145720037</c:v>
                </c:pt>
                <c:pt idx="294">
                  <c:v>29.256368188384371</c:v>
                </c:pt>
                <c:pt idx="295">
                  <c:v>28.608954016743613</c:v>
                </c:pt>
                <c:pt idx="296">
                  <c:v>29.008134752139242</c:v>
                </c:pt>
                <c:pt idx="297">
                  <c:v>29.508264003400875</c:v>
                </c:pt>
                <c:pt idx="298">
                  <c:v>31.390360098065788</c:v>
                </c:pt>
                <c:pt idx="299">
                  <c:v>32.699432285235424</c:v>
                </c:pt>
                <c:pt idx="300">
                  <c:v>34.455162902926567</c:v>
                </c:pt>
                <c:pt idx="301">
                  <c:v>34.485759087584363</c:v>
                </c:pt>
                <c:pt idx="302">
                  <c:v>35.514020966298865</c:v>
                </c:pt>
                <c:pt idx="303">
                  <c:v>34.818478865673903</c:v>
                </c:pt>
                <c:pt idx="304">
                  <c:v>35.996422824178516</c:v>
                </c:pt>
                <c:pt idx="305">
                  <c:v>36.729273996455966</c:v>
                </c:pt>
                <c:pt idx="306">
                  <c:v>37.295639401481317</c:v>
                </c:pt>
                <c:pt idx="307">
                  <c:v>38.780639875530099</c:v>
                </c:pt>
                <c:pt idx="308">
                  <c:v>39.926801687051388</c:v>
                </c:pt>
                <c:pt idx="309">
                  <c:v>41.162895540480811</c:v>
                </c:pt>
                <c:pt idx="310">
                  <c:v>40.165889047594824</c:v>
                </c:pt>
                <c:pt idx="311">
                  <c:v>40.750865055683995</c:v>
                </c:pt>
                <c:pt idx="312">
                  <c:v>42.344549886281683</c:v>
                </c:pt>
                <c:pt idx="313">
                  <c:v>41.977930773366253</c:v>
                </c:pt>
                <c:pt idx="314">
                  <c:v>40.174810734927078</c:v>
                </c:pt>
                <c:pt idx="315">
                  <c:v>40.134033302031128</c:v>
                </c:pt>
                <c:pt idx="316">
                  <c:v>39.984012285548133</c:v>
                </c:pt>
                <c:pt idx="317">
                  <c:v>39.25014572405918</c:v>
                </c:pt>
                <c:pt idx="318">
                  <c:v>39.917084200202389</c:v>
                </c:pt>
                <c:pt idx="319">
                  <c:v>41.525822527638951</c:v>
                </c:pt>
                <c:pt idx="320">
                  <c:v>41.741881382250263</c:v>
                </c:pt>
                <c:pt idx="321">
                  <c:v>41.998176533937283</c:v>
                </c:pt>
                <c:pt idx="322">
                  <c:v>40.439414211880198</c:v>
                </c:pt>
                <c:pt idx="323">
                  <c:v>40.453325370369079</c:v>
                </c:pt>
                <c:pt idx="324">
                  <c:v>41.792532706755146</c:v>
                </c:pt>
                <c:pt idx="325">
                  <c:v>43.218201374980687</c:v>
                </c:pt>
                <c:pt idx="326">
                  <c:v>43.973136916598854</c:v>
                </c:pt>
                <c:pt idx="327">
                  <c:v>45.153727696535697</c:v>
                </c:pt>
                <c:pt idx="328">
                  <c:v>45.988484660461552</c:v>
                </c:pt>
                <c:pt idx="329">
                  <c:v>48.069509579832093</c:v>
                </c:pt>
                <c:pt idx="330">
                  <c:v>50.331180005563198</c:v>
                </c:pt>
                <c:pt idx="331">
                  <c:v>52.263041687716729</c:v>
                </c:pt>
                <c:pt idx="332">
                  <c:v>53.639388890562749</c:v>
                </c:pt>
                <c:pt idx="333">
                  <c:v>51.754554404337263</c:v>
                </c:pt>
                <c:pt idx="334">
                  <c:v>52.840364955740256</c:v>
                </c:pt>
                <c:pt idx="335">
                  <c:v>53.729298415390673</c:v>
                </c:pt>
                <c:pt idx="336">
                  <c:v>55.045773685164576</c:v>
                </c:pt>
                <c:pt idx="337">
                  <c:v>56.511147226437345</c:v>
                </c:pt>
                <c:pt idx="338">
                  <c:v>57.975125006485428</c:v>
                </c:pt>
                <c:pt idx="339">
                  <c:v>60.565975367900251</c:v>
                </c:pt>
                <c:pt idx="340">
                  <c:v>63.857251601342696</c:v>
                </c:pt>
                <c:pt idx="341">
                  <c:v>62.844347876442193</c:v>
                </c:pt>
                <c:pt idx="342">
                  <c:v>58.558489039964591</c:v>
                </c:pt>
                <c:pt idx="343">
                  <c:v>61.085287842039065</c:v>
                </c:pt>
                <c:pt idx="344">
                  <c:v>63.045270387738732</c:v>
                </c:pt>
                <c:pt idx="345">
                  <c:v>62.891944290155749</c:v>
                </c:pt>
                <c:pt idx="346">
                  <c:v>65.184544335364805</c:v>
                </c:pt>
                <c:pt idx="347">
                  <c:v>66.031617489002883</c:v>
                </c:pt>
                <c:pt idx="348">
                  <c:v>69.816549803472526</c:v>
                </c:pt>
                <c:pt idx="349">
                  <c:v>69.962675842211183</c:v>
                </c:pt>
                <c:pt idx="350">
                  <c:v>67.251412265297972</c:v>
                </c:pt>
                <c:pt idx="351">
                  <c:v>66.650117388233951</c:v>
                </c:pt>
                <c:pt idx="352">
                  <c:v>71.951001174472367</c:v>
                </c:pt>
                <c:pt idx="353">
                  <c:v>75.807215082418224</c:v>
                </c:pt>
                <c:pt idx="354">
                  <c:v>80.037712527307662</c:v>
                </c:pt>
                <c:pt idx="355">
                  <c:v>81.928683523477829</c:v>
                </c:pt>
                <c:pt idx="356">
                  <c:v>88.875334670749993</c:v>
                </c:pt>
                <c:pt idx="357">
                  <c:v>88.189217087091805</c:v>
                </c:pt>
                <c:pt idx="358">
                  <c:v>87.833461785362474</c:v>
                </c:pt>
                <c:pt idx="359">
                  <c:v>87.869385671232692</c:v>
                </c:pt>
                <c:pt idx="360">
                  <c:v>87.335579153279951</c:v>
                </c:pt>
                <c:pt idx="361">
                  <c:v>92.892829390382303</c:v>
                </c:pt>
                <c:pt idx="362">
                  <c:v>97.608348088726288</c:v>
                </c:pt>
                <c:pt idx="363">
                  <c:v>99.651583639267599</c:v>
                </c:pt>
                <c:pt idx="364">
                  <c:v>95.968560759543905</c:v>
                </c:pt>
                <c:pt idx="365">
                  <c:v>94.273947913651881</c:v>
                </c:pt>
                <c:pt idx="366">
                  <c:v>89.1294185760039</c:v>
                </c:pt>
                <c:pt idx="367">
                  <c:v>72.712670968489746</c:v>
                </c:pt>
                <c:pt idx="368">
                  <c:v>75.613033988080858</c:v>
                </c:pt>
                <c:pt idx="369">
                  <c:v>78.091099950972222</c:v>
                </c:pt>
                <c:pt idx="370">
                  <c:v>82.470448836222744</c:v>
                </c:pt>
                <c:pt idx="371">
                  <c:v>85.161047229504504</c:v>
                </c:pt>
                <c:pt idx="372">
                  <c:v>88.343430403423852</c:v>
                </c:pt>
                <c:pt idx="373">
                  <c:v>83.893395127142583</c:v>
                </c:pt>
                <c:pt idx="374">
                  <c:v>82.33583035321206</c:v>
                </c:pt>
                <c:pt idx="375">
                  <c:v>88.960241920110093</c:v>
                </c:pt>
                <c:pt idx="376">
                  <c:v>91.760532415271314</c:v>
                </c:pt>
                <c:pt idx="377">
                  <c:v>94.760734783121023</c:v>
                </c:pt>
                <c:pt idx="378">
                  <c:v>95.425576098359386</c:v>
                </c:pt>
                <c:pt idx="379">
                  <c:v>92.675506420780764</c:v>
                </c:pt>
                <c:pt idx="380">
                  <c:v>90.65694121542974</c:v>
                </c:pt>
                <c:pt idx="381">
                  <c:v>89.970124228781643</c:v>
                </c:pt>
                <c:pt idx="382">
                  <c:v>97.346594774050985</c:v>
                </c:pt>
                <c:pt idx="383">
                  <c:v>103.04468035255529</c:v>
                </c:pt>
                <c:pt idx="384">
                  <c:v>106.25400692213562</c:v>
                </c:pt>
                <c:pt idx="385">
                  <c:v>116.99299314774895</c:v>
                </c:pt>
                <c:pt idx="386">
                  <c:v>120.53331811339299</c:v>
                </c:pt>
                <c:pt idx="387">
                  <c:v>114.81123990259589</c:v>
                </c:pt>
                <c:pt idx="388">
                  <c:v>110.93245697372659</c:v>
                </c:pt>
                <c:pt idx="389">
                  <c:v>116.92236592047992</c:v>
                </c:pt>
                <c:pt idx="390">
                  <c:v>118.39593849817572</c:v>
                </c:pt>
                <c:pt idx="391">
                  <c:v>124.95602065848263</c:v>
                </c:pt>
                <c:pt idx="392">
                  <c:v>123.03557157698242</c:v>
                </c:pt>
                <c:pt idx="393">
                  <c:v>116.58887673306327</c:v>
                </c:pt>
                <c:pt idx="394">
                  <c:v>106.76253302424723</c:v>
                </c:pt>
                <c:pt idx="395">
                  <c:v>107.85215143629269</c:v>
                </c:pt>
                <c:pt idx="396">
                  <c:v>120.92944050224604</c:v>
                </c:pt>
                <c:pt idx="397">
                  <c:v>118.12399841203444</c:v>
                </c:pt>
                <c:pt idx="398">
                  <c:v>114.04470425087325</c:v>
                </c:pt>
                <c:pt idx="399">
                  <c:v>119.62582398750249</c:v>
                </c:pt>
                <c:pt idx="400">
                  <c:v>128.79992842910403</c:v>
                </c:pt>
                <c:pt idx="401">
                  <c:v>131.66199163872716</c:v>
                </c:pt>
                <c:pt idx="402">
                  <c:v>130.98248409987968</c:v>
                </c:pt>
                <c:pt idx="403">
                  <c:v>127.65945847826573</c:v>
                </c:pt>
                <c:pt idx="404">
                  <c:v>113.51836494371129</c:v>
                </c:pt>
                <c:pt idx="405">
                  <c:v>121.37099783869252</c:v>
                </c:pt>
                <c:pt idx="406">
                  <c:v>129.41473934945401</c:v>
                </c:pt>
                <c:pt idx="407">
                  <c:v>136.69625965895105</c:v>
                </c:pt>
                <c:pt idx="408">
                  <c:v>141.84096008747534</c:v>
                </c:pt>
                <c:pt idx="409">
                  <c:v>138.9159158085514</c:v>
                </c:pt>
                <c:pt idx="410">
                  <c:v>149.15957544027398</c:v>
                </c:pt>
                <c:pt idx="411">
                  <c:v>153.73429961902718</c:v>
                </c:pt>
                <c:pt idx="412">
                  <c:v>151.60016007171586</c:v>
                </c:pt>
                <c:pt idx="413">
                  <c:v>145.88786604021359</c:v>
                </c:pt>
                <c:pt idx="414">
                  <c:v>130.19893903838297</c:v>
                </c:pt>
                <c:pt idx="415">
                  <c:v>130.98690301744327</c:v>
                </c:pt>
                <c:pt idx="416">
                  <c:v>122.37254934050111</c:v>
                </c:pt>
                <c:pt idx="417">
                  <c:v>126.23646258592743</c:v>
                </c:pt>
                <c:pt idx="418">
                  <c:v>136.50365279742869</c:v>
                </c:pt>
                <c:pt idx="419">
                  <c:v>134.38265904026224</c:v>
                </c:pt>
                <c:pt idx="420">
                  <c:v>133.90882578448628</c:v>
                </c:pt>
                <c:pt idx="421">
                  <c:v>131.36254946219427</c:v>
                </c:pt>
                <c:pt idx="422">
                  <c:v>132.322546973664</c:v>
                </c:pt>
                <c:pt idx="423">
                  <c:v>142.65693789230718</c:v>
                </c:pt>
                <c:pt idx="424">
                  <c:v>156.95216166768159</c:v>
                </c:pt>
                <c:pt idx="425">
                  <c:v>164.26048212357551</c:v>
                </c:pt>
                <c:pt idx="426">
                  <c:v>175.67428598441427</c:v>
                </c:pt>
                <c:pt idx="427">
                  <c:v>184.53178348374843</c:v>
                </c:pt>
                <c:pt idx="428">
                  <c:v>188.6843022074832</c:v>
                </c:pt>
                <c:pt idx="429">
                  <c:v>204.1990576407957</c:v>
                </c:pt>
                <c:pt idx="430">
                  <c:v>211.83610239656147</c:v>
                </c:pt>
                <c:pt idx="431">
                  <c:v>218.23461186944962</c:v>
                </c:pt>
                <c:pt idx="432">
                  <c:v>232.08508974635612</c:v>
                </c:pt>
                <c:pt idx="433">
                  <c:v>236.3491891002659</c:v>
                </c:pt>
                <c:pt idx="434">
                  <c:v>237.21375443399467</c:v>
                </c:pt>
                <c:pt idx="435">
                  <c:v>229.17481750998104</c:v>
                </c:pt>
                <c:pt idx="436">
                  <c:v>230.42611201358554</c:v>
                </c:pt>
                <c:pt idx="437">
                  <c:v>237.40594937258908</c:v>
                </c:pt>
                <c:pt idx="438">
                  <c:v>224.95519435774366</c:v>
                </c:pt>
                <c:pt idx="439">
                  <c:v>222.50183300807811</c:v>
                </c:pt>
                <c:pt idx="440">
                  <c:v>231.75679675204913</c:v>
                </c:pt>
                <c:pt idx="441">
                  <c:v>236.73238342151885</c:v>
                </c:pt>
                <c:pt idx="442">
                  <c:v>256.02512574083897</c:v>
                </c:pt>
                <c:pt idx="443">
                  <c:v>266.81658479081534</c:v>
                </c:pt>
                <c:pt idx="444">
                  <c:v>260.3308072477202</c:v>
                </c:pt>
                <c:pt idx="445">
                  <c:v>263.11426423881278</c:v>
                </c:pt>
                <c:pt idx="446">
                  <c:v>258.90180486834942</c:v>
                </c:pt>
                <c:pt idx="447">
                  <c:v>245.11398925008547</c:v>
                </c:pt>
                <c:pt idx="448">
                  <c:v>256.58140212316147</c:v>
                </c:pt>
                <c:pt idx="449">
                  <c:v>265.86990546142204</c:v>
                </c:pt>
                <c:pt idx="450">
                  <c:v>281.0367200883743</c:v>
                </c:pt>
                <c:pt idx="451">
                  <c:v>278.05941707575806</c:v>
                </c:pt>
                <c:pt idx="452">
                  <c:v>280.25858900541022</c:v>
                </c:pt>
                <c:pt idx="453">
                  <c:v>273.25857022782208</c:v>
                </c:pt>
                <c:pt idx="454">
                  <c:v>284.33155401059389</c:v>
                </c:pt>
                <c:pt idx="455">
                  <c:v>287.0881484267266</c:v>
                </c:pt>
                <c:pt idx="456">
                  <c:v>306.24755018828108</c:v>
                </c:pt>
                <c:pt idx="457">
                  <c:v>308.66966206272019</c:v>
                </c:pt>
                <c:pt idx="458">
                  <c:v>321.68564437258095</c:v>
                </c:pt>
                <c:pt idx="459">
                  <c:v>324.83398177405542</c:v>
                </c:pt>
                <c:pt idx="460">
                  <c:v>310.64880662396422</c:v>
                </c:pt>
                <c:pt idx="461">
                  <c:v>307.97318845251203</c:v>
                </c:pt>
                <c:pt idx="462">
                  <c:v>300.9550954340562</c:v>
                </c:pt>
                <c:pt idx="463">
                  <c:v>306.73674377243987</c:v>
                </c:pt>
                <c:pt idx="464">
                  <c:v>309.61761526995065</c:v>
                </c:pt>
                <c:pt idx="465">
                  <c:v>322.86955882111982</c:v>
                </c:pt>
                <c:pt idx="466">
                  <c:v>330.41954058459294</c:v>
                </c:pt>
                <c:pt idx="467">
                  <c:v>335.3890504749852</c:v>
                </c:pt>
                <c:pt idx="468">
                  <c:v>342.89371586841344</c:v>
                </c:pt>
                <c:pt idx="469">
                  <c:v>343.61379267173709</c:v>
                </c:pt>
                <c:pt idx="470">
                  <c:v>345.40848751086156</c:v>
                </c:pt>
                <c:pt idx="471">
                  <c:v>352.08557898293401</c:v>
                </c:pt>
                <c:pt idx="472">
                  <c:v>361.9978442880406</c:v>
                </c:pt>
                <c:pt idx="473">
                  <c:v>358.0274519318894</c:v>
                </c:pt>
                <c:pt idx="474">
                  <c:v>339.55860582398287</c:v>
                </c:pt>
                <c:pt idx="475">
                  <c:v>336.9823746815963</c:v>
                </c:pt>
                <c:pt idx="476">
                  <c:v>341.8305401061404</c:v>
                </c:pt>
                <c:pt idx="477">
                  <c:v>347.50697805514295</c:v>
                </c:pt>
                <c:pt idx="478">
                  <c:v>321.85714049791483</c:v>
                </c:pt>
                <c:pt idx="479">
                  <c:v>319.11008980376516</c:v>
                </c:pt>
                <c:pt idx="480">
                  <c:v>303.05980961690517</c:v>
                </c:pt>
                <c:pt idx="481">
                  <c:v>297.81535961148461</c:v>
                </c:pt>
                <c:pt idx="482">
                  <c:v>291.71103818552803</c:v>
                </c:pt>
                <c:pt idx="483">
                  <c:v>297.63452252692332</c:v>
                </c:pt>
                <c:pt idx="484">
                  <c:v>304.21849579974139</c:v>
                </c:pt>
                <c:pt idx="485">
                  <c:v>276.22522247173657</c:v>
                </c:pt>
                <c:pt idx="486">
                  <c:v>283.10350673650532</c:v>
                </c:pt>
                <c:pt idx="487">
                  <c:v>289.07642452163213</c:v>
                </c:pt>
                <c:pt idx="488">
                  <c:v>264.68271043837422</c:v>
                </c:pt>
                <c:pt idx="489">
                  <c:v>213.40017060822876</c:v>
                </c:pt>
                <c:pt idx="490">
                  <c:v>184.17352344223758</c:v>
                </c:pt>
                <c:pt idx="491">
                  <c:v>189.44585889781851</c:v>
                </c:pt>
                <c:pt idx="492">
                  <c:v>178.28655057944252</c:v>
                </c:pt>
                <c:pt idx="493">
                  <c:v>156.70371562594696</c:v>
                </c:pt>
                <c:pt idx="494">
                  <c:v>174.25876277637494</c:v>
                </c:pt>
                <c:pt idx="495">
                  <c:v>202.84573855107644</c:v>
                </c:pt>
                <c:pt idx="496">
                  <c:v>217.21188229247934</c:v>
                </c:pt>
                <c:pt idx="497">
                  <c:v>222.37413988704239</c:v>
                </c:pt>
                <c:pt idx="498">
                  <c:v>242.06181198780183</c:v>
                </c:pt>
                <c:pt idx="499">
                  <c:v>250.21300144467907</c:v>
                </c:pt>
                <c:pt idx="500">
                  <c:v>264.56747112455884</c:v>
                </c:pt>
                <c:pt idx="501">
                  <c:v>251.11024670580815</c:v>
                </c:pt>
                <c:pt idx="502">
                  <c:v>258.10416929705832</c:v>
                </c:pt>
                <c:pt idx="503">
                  <c:v>275.32694430591238</c:v>
                </c:pt>
                <c:pt idx="504">
                  <c:v>271.80716464990559</c:v>
                </c:pt>
                <c:pt idx="505">
                  <c:v>284.44402334880897</c:v>
                </c:pt>
                <c:pt idx="506">
                  <c:v>305.95709372272609</c:v>
                </c:pt>
                <c:pt idx="507">
                  <c:v>328.91672594986693</c:v>
                </c:pt>
                <c:pt idx="508">
                  <c:v>305.12913941244659</c:v>
                </c:pt>
                <c:pt idx="509">
                  <c:v>280.53481538838514</c:v>
                </c:pt>
                <c:pt idx="510">
                  <c:v>298.95388976234034</c:v>
                </c:pt>
                <c:pt idx="511">
                  <c:v>278.7021553620599</c:v>
                </c:pt>
                <c:pt idx="512">
                  <c:v>310.02186747518209</c:v>
                </c:pt>
                <c:pt idx="513">
                  <c:v>322.96714057347577</c:v>
                </c:pt>
                <c:pt idx="514">
                  <c:v>330.60822015230366</c:v>
                </c:pt>
                <c:pt idx="515">
                  <c:v>355.91363453920127</c:v>
                </c:pt>
                <c:pt idx="516">
                  <c:v>362.09015975299462</c:v>
                </c:pt>
                <c:pt idx="517">
                  <c:v>379.06711898317354</c:v>
                </c:pt>
                <c:pt idx="518">
                  <c:v>386.64732416148007</c:v>
                </c:pt>
                <c:pt idx="519">
                  <c:v>393.28219224409111</c:v>
                </c:pt>
                <c:pt idx="520">
                  <c:v>385.01461399873585</c:v>
                </c:pt>
                <c:pt idx="521">
                  <c:v>377.0513567374</c:v>
                </c:pt>
                <c:pt idx="522">
                  <c:v>368.5699635189489</c:v>
                </c:pt>
                <c:pt idx="523">
                  <c:v>334.63683268764981</c:v>
                </c:pt>
                <c:pt idx="524">
                  <c:v>297.98372576653884</c:v>
                </c:pt>
                <c:pt idx="525">
                  <c:v>337.36346706148998</c:v>
                </c:pt>
                <c:pt idx="526">
                  <c:v>336.36419647205383</c:v>
                </c:pt>
                <c:pt idx="527">
                  <c:v>337.54449843747426</c:v>
                </c:pt>
                <c:pt idx="528">
                  <c:v>362.4596705006395</c:v>
                </c:pt>
                <c:pt idx="529">
                  <c:v>373.45850920198143</c:v>
                </c:pt>
                <c:pt idx="530">
                  <c:v>385.92194002957922</c:v>
                </c:pt>
                <c:pt idx="531">
                  <c:v>382.72226122479395</c:v>
                </c:pt>
                <c:pt idx="532">
                  <c:v>359.61731831465312</c:v>
                </c:pt>
                <c:pt idx="533">
                  <c:v>374.15305032093136</c:v>
                </c:pt>
                <c:pt idx="534">
                  <c:v>372.49031416530511</c:v>
                </c:pt>
                <c:pt idx="535">
                  <c:v>384.14218368270997</c:v>
                </c:pt>
                <c:pt idx="536">
                  <c:v>397.03514779365275</c:v>
                </c:pt>
                <c:pt idx="537">
                  <c:v>392.97665451290607</c:v>
                </c:pt>
                <c:pt idx="538">
                  <c:v>393.50717299649847</c:v>
                </c:pt>
                <c:pt idx="539">
                  <c:v>404.8248327990508</c:v>
                </c:pt>
                <c:pt idx="540">
                  <c:v>433.26539660251535</c:v>
                </c:pt>
                <c:pt idx="541">
                  <c:v>439.53561342214698</c:v>
                </c:pt>
                <c:pt idx="542">
                  <c:v>461.64821059780172</c:v>
                </c:pt>
                <c:pt idx="543">
                  <c:v>462.78617343692525</c:v>
                </c:pt>
                <c:pt idx="544">
                  <c:v>486.74553920810172</c:v>
                </c:pt>
                <c:pt idx="545">
                  <c:v>488.72172609728659</c:v>
                </c:pt>
                <c:pt idx="546">
                  <c:v>524.08563019768621</c:v>
                </c:pt>
                <c:pt idx="547">
                  <c:v>512.39590021612685</c:v>
                </c:pt>
                <c:pt idx="548">
                  <c:v>545.02885791319136</c:v>
                </c:pt>
                <c:pt idx="549">
                  <c:v>562.66871689955178</c:v>
                </c:pt>
                <c:pt idx="550">
                  <c:v>587.17800353897928</c:v>
                </c:pt>
                <c:pt idx="551">
                  <c:v>600.37893941454263</c:v>
                </c:pt>
                <c:pt idx="552">
                  <c:v>593.70572750295003</c:v>
                </c:pt>
                <c:pt idx="553">
                  <c:v>625.11097937067359</c:v>
                </c:pt>
                <c:pt idx="554">
                  <c:v>630.60070399150686</c:v>
                </c:pt>
                <c:pt idx="555">
                  <c:v>613.067482017727</c:v>
                </c:pt>
                <c:pt idx="556">
                  <c:v>612.22267502750663</c:v>
                </c:pt>
                <c:pt idx="557">
                  <c:v>637.16279014010217</c:v>
                </c:pt>
                <c:pt idx="558">
                  <c:v>611.26722002322822</c:v>
                </c:pt>
                <c:pt idx="559">
                  <c:v>638.6385436014283</c:v>
                </c:pt>
                <c:pt idx="560">
                  <c:v>610.96186503737317</c:v>
                </c:pt>
                <c:pt idx="561">
                  <c:v>633.15138901366549</c:v>
                </c:pt>
                <c:pt idx="562">
                  <c:v>634.44175154447532</c:v>
                </c:pt>
                <c:pt idx="563">
                  <c:v>650.55022761618955</c:v>
                </c:pt>
                <c:pt idx="564">
                  <c:v>632.64838645264717</c:v>
                </c:pt>
                <c:pt idx="565">
                  <c:v>670.49847411733617</c:v>
                </c:pt>
                <c:pt idx="566">
                  <c:v>681.03669863503831</c:v>
                </c:pt>
                <c:pt idx="567">
                  <c:v>675.19953309103744</c:v>
                </c:pt>
                <c:pt idx="568">
                  <c:v>681.97988680233766</c:v>
                </c:pt>
                <c:pt idx="569">
                  <c:v>679.95508851842158</c:v>
                </c:pt>
                <c:pt idx="570">
                  <c:v>667.33512207551962</c:v>
                </c:pt>
                <c:pt idx="571">
                  <c:v>631.69809188644263</c:v>
                </c:pt>
                <c:pt idx="572">
                  <c:v>605.67971087782382</c:v>
                </c:pt>
                <c:pt idx="573">
                  <c:v>635.82317872879139</c:v>
                </c:pt>
                <c:pt idx="574">
                  <c:v>662.50740589368127</c:v>
                </c:pt>
                <c:pt idx="575">
                  <c:v>634.19448939540894</c:v>
                </c:pt>
                <c:pt idx="576">
                  <c:v>585.58411597774023</c:v>
                </c:pt>
                <c:pt idx="577">
                  <c:v>585.03191015637321</c:v>
                </c:pt>
                <c:pt idx="578">
                  <c:v>628.92743940731611</c:v>
                </c:pt>
                <c:pt idx="579">
                  <c:v>645.14181772267614</c:v>
                </c:pt>
                <c:pt idx="580">
                  <c:v>649.94747912289233</c:v>
                </c:pt>
                <c:pt idx="581">
                  <c:v>646.59505002557648</c:v>
                </c:pt>
                <c:pt idx="582">
                  <c:v>676.60481948736344</c:v>
                </c:pt>
                <c:pt idx="583">
                  <c:v>691.28917388469768</c:v>
                </c:pt>
                <c:pt idx="584">
                  <c:v>701.21470384333418</c:v>
                </c:pt>
                <c:pt idx="585">
                  <c:v>675.35671042440742</c:v>
                </c:pt>
                <c:pt idx="586">
                  <c:v>738.37964792779223</c:v>
                </c:pt>
                <c:pt idx="587">
                  <c:v>762.75208334659271</c:v>
                </c:pt>
                <c:pt idx="588">
                  <c:v>774.53355202596424</c:v>
                </c:pt>
                <c:pt idx="589">
                  <c:v>789.80270647060411</c:v>
                </c:pt>
                <c:pt idx="590">
                  <c:v>794.82901089458301</c:v>
                </c:pt>
                <c:pt idx="591">
                  <c:v>798.84051291256799</c:v>
                </c:pt>
                <c:pt idx="592">
                  <c:v>782.68396353891126</c:v>
                </c:pt>
                <c:pt idx="593">
                  <c:v>813.63833161291166</c:v>
                </c:pt>
                <c:pt idx="594">
                  <c:v>818.465647834371</c:v>
                </c:pt>
                <c:pt idx="595">
                  <c:v>806.30979603273499</c:v>
                </c:pt>
                <c:pt idx="596">
                  <c:v>861.32028186706827</c:v>
                </c:pt>
                <c:pt idx="597">
                  <c:v>868.94038240074622</c:v>
                </c:pt>
                <c:pt idx="598">
                  <c:v>901.92449037629626</c:v>
                </c:pt>
                <c:pt idx="599">
                  <c:v>901.12899297578429</c:v>
                </c:pt>
                <c:pt idx="600">
                  <c:v>929.87771123869072</c:v>
                </c:pt>
                <c:pt idx="601">
                  <c:v>897.70673206296578</c:v>
                </c:pt>
                <c:pt idx="602">
                  <c:v>906.65507276816936</c:v>
                </c:pt>
                <c:pt idx="603">
                  <c:v>906.7684046522653</c:v>
                </c:pt>
                <c:pt idx="604">
                  <c:v>946.06774730989446</c:v>
                </c:pt>
                <c:pt idx="605">
                  <c:v>946.70161270059202</c:v>
                </c:pt>
                <c:pt idx="606">
                  <c:v>955.73030598091748</c:v>
                </c:pt>
                <c:pt idx="607">
                  <c:v>978.28554120206718</c:v>
                </c:pt>
                <c:pt idx="608">
                  <c:v>961.21739336471467</c:v>
                </c:pt>
                <c:pt idx="609">
                  <c:v>876.26884500871461</c:v>
                </c:pt>
                <c:pt idx="610">
                  <c:v>887.62353670233756</c:v>
                </c:pt>
                <c:pt idx="611">
                  <c:v>784.34765058348387</c:v>
                </c:pt>
                <c:pt idx="612">
                  <c:v>878.98860679818824</c:v>
                </c:pt>
                <c:pt idx="613">
                  <c:v>923.66232375009929</c:v>
                </c:pt>
                <c:pt idx="614">
                  <c:v>906.85905875643755</c:v>
                </c:pt>
                <c:pt idx="615">
                  <c:v>931.37145911462414</c:v>
                </c:pt>
                <c:pt idx="616">
                  <c:v>862.52727497124852</c:v>
                </c:pt>
                <c:pt idx="617">
                  <c:v>915.71415685507554</c:v>
                </c:pt>
                <c:pt idx="618">
                  <c:v>911.75369312667738</c:v>
                </c:pt>
                <c:pt idx="619">
                  <c:v>871.8352929342052</c:v>
                </c:pt>
                <c:pt idx="620">
                  <c:v>902.92232397436021</c:v>
                </c:pt>
                <c:pt idx="621">
                  <c:v>906.39406031004171</c:v>
                </c:pt>
                <c:pt idx="622">
                  <c:v>933.22966925364108</c:v>
                </c:pt>
                <c:pt idx="623">
                  <c:v>971.11879382533891</c:v>
                </c:pt>
                <c:pt idx="624">
                  <c:v>944.91121093637446</c:v>
                </c:pt>
                <c:pt idx="625">
                  <c:v>866.46090255959291</c:v>
                </c:pt>
                <c:pt idx="626">
                  <c:v>660.25100589853275</c:v>
                </c:pt>
                <c:pt idx="627">
                  <c:v>779.54185638925014</c:v>
                </c:pt>
                <c:pt idx="628">
                  <c:v>822.194489061588</c:v>
                </c:pt>
                <c:pt idx="629">
                  <c:v>862.00021305501571</c:v>
                </c:pt>
                <c:pt idx="630">
                  <c:v>906.39839602862742</c:v>
                </c:pt>
                <c:pt idx="631">
                  <c:v>941.89023802192048</c:v>
                </c:pt>
                <c:pt idx="632">
                  <c:v>910.44711620603471</c:v>
                </c:pt>
                <c:pt idx="633">
                  <c:v>941.7573925323602</c:v>
                </c:pt>
                <c:pt idx="634">
                  <c:v>1122.3412560652255</c:v>
                </c:pt>
                <c:pt idx="635">
                  <c:v>1205.2946206422623</c:v>
                </c:pt>
              </c:numCache>
            </c:numRef>
          </c:val>
          <c:smooth val="0"/>
          <c:extLst>
            <c:ext xmlns:c16="http://schemas.microsoft.com/office/drawing/2014/chart" uri="{C3380CC4-5D6E-409C-BE32-E72D297353CC}">
              <c16:uniqueId val="{00000002-9F4E-4DDB-8DE7-AC4E2C15EE21}"/>
            </c:ext>
          </c:extLst>
        </c:ser>
        <c:ser>
          <c:idx val="6"/>
          <c:order val="3"/>
          <c:tx>
            <c:strRef>
              <c:f>CALCS!$V$6</c:f>
              <c:strCache>
                <c:ptCount val="1"/>
                <c:pt idx="0">
                  <c:v>Decile 7</c:v>
                </c:pt>
              </c:strCache>
            </c:strRef>
          </c:tx>
          <c:marker>
            <c:symbol val="none"/>
          </c:marker>
          <c:cat>
            <c:numRef>
              <c:f>[0]!x_range</c:f>
              <c:numCache>
                <c:formatCode>m/d/yyyy</c:formatCode>
                <c:ptCount val="636"/>
                <c:pt idx="0">
                  <c:v>24838</c:v>
                </c:pt>
                <c:pt idx="1">
                  <c:v>24869</c:v>
                </c:pt>
                <c:pt idx="2">
                  <c:v>24898</c:v>
                </c:pt>
                <c:pt idx="3">
                  <c:v>24929</c:v>
                </c:pt>
                <c:pt idx="4">
                  <c:v>24959</c:v>
                </c:pt>
                <c:pt idx="5">
                  <c:v>24990</c:v>
                </c:pt>
                <c:pt idx="6">
                  <c:v>25020</c:v>
                </c:pt>
                <c:pt idx="7">
                  <c:v>25051</c:v>
                </c:pt>
                <c:pt idx="8">
                  <c:v>25082</c:v>
                </c:pt>
                <c:pt idx="9">
                  <c:v>25112</c:v>
                </c:pt>
                <c:pt idx="10">
                  <c:v>25143</c:v>
                </c:pt>
                <c:pt idx="11">
                  <c:v>25173</c:v>
                </c:pt>
                <c:pt idx="12">
                  <c:v>25204</c:v>
                </c:pt>
                <c:pt idx="13">
                  <c:v>25235</c:v>
                </c:pt>
                <c:pt idx="14">
                  <c:v>25263</c:v>
                </c:pt>
                <c:pt idx="15">
                  <c:v>25294</c:v>
                </c:pt>
                <c:pt idx="16">
                  <c:v>25324</c:v>
                </c:pt>
                <c:pt idx="17">
                  <c:v>25355</c:v>
                </c:pt>
                <c:pt idx="18">
                  <c:v>25385</c:v>
                </c:pt>
                <c:pt idx="19">
                  <c:v>25416</c:v>
                </c:pt>
                <c:pt idx="20">
                  <c:v>25447</c:v>
                </c:pt>
                <c:pt idx="21">
                  <c:v>25477</c:v>
                </c:pt>
                <c:pt idx="22">
                  <c:v>25508</c:v>
                </c:pt>
                <c:pt idx="23">
                  <c:v>25538</c:v>
                </c:pt>
                <c:pt idx="24">
                  <c:v>25569</c:v>
                </c:pt>
                <c:pt idx="25">
                  <c:v>25600</c:v>
                </c:pt>
                <c:pt idx="26">
                  <c:v>25628</c:v>
                </c:pt>
                <c:pt idx="27">
                  <c:v>25659</c:v>
                </c:pt>
                <c:pt idx="28">
                  <c:v>25689</c:v>
                </c:pt>
                <c:pt idx="29">
                  <c:v>25720</c:v>
                </c:pt>
                <c:pt idx="30">
                  <c:v>25750</c:v>
                </c:pt>
                <c:pt idx="31">
                  <c:v>25781</c:v>
                </c:pt>
                <c:pt idx="32">
                  <c:v>25812</c:v>
                </c:pt>
                <c:pt idx="33">
                  <c:v>25842</c:v>
                </c:pt>
                <c:pt idx="34">
                  <c:v>25873</c:v>
                </c:pt>
                <c:pt idx="35">
                  <c:v>25903</c:v>
                </c:pt>
                <c:pt idx="36">
                  <c:v>25934</c:v>
                </c:pt>
                <c:pt idx="37">
                  <c:v>25965</c:v>
                </c:pt>
                <c:pt idx="38">
                  <c:v>25993</c:v>
                </c:pt>
                <c:pt idx="39">
                  <c:v>26024</c:v>
                </c:pt>
                <c:pt idx="40">
                  <c:v>26054</c:v>
                </c:pt>
                <c:pt idx="41">
                  <c:v>26085</c:v>
                </c:pt>
                <c:pt idx="42">
                  <c:v>26115</c:v>
                </c:pt>
                <c:pt idx="43">
                  <c:v>26146</c:v>
                </c:pt>
                <c:pt idx="44">
                  <c:v>26177</c:v>
                </c:pt>
                <c:pt idx="45">
                  <c:v>26207</c:v>
                </c:pt>
                <c:pt idx="46">
                  <c:v>26238</c:v>
                </c:pt>
                <c:pt idx="47">
                  <c:v>26268</c:v>
                </c:pt>
                <c:pt idx="48">
                  <c:v>26299</c:v>
                </c:pt>
                <c:pt idx="49">
                  <c:v>26330</c:v>
                </c:pt>
                <c:pt idx="50">
                  <c:v>26359</c:v>
                </c:pt>
                <c:pt idx="51">
                  <c:v>26390</c:v>
                </c:pt>
                <c:pt idx="52">
                  <c:v>26420</c:v>
                </c:pt>
                <c:pt idx="53">
                  <c:v>26451</c:v>
                </c:pt>
                <c:pt idx="54">
                  <c:v>26481</c:v>
                </c:pt>
                <c:pt idx="55">
                  <c:v>26512</c:v>
                </c:pt>
                <c:pt idx="56">
                  <c:v>26543</c:v>
                </c:pt>
                <c:pt idx="57">
                  <c:v>26573</c:v>
                </c:pt>
                <c:pt idx="58">
                  <c:v>26604</c:v>
                </c:pt>
                <c:pt idx="59">
                  <c:v>26634</c:v>
                </c:pt>
                <c:pt idx="60">
                  <c:v>26665</c:v>
                </c:pt>
                <c:pt idx="61">
                  <c:v>26696</c:v>
                </c:pt>
                <c:pt idx="62">
                  <c:v>26724</c:v>
                </c:pt>
                <c:pt idx="63">
                  <c:v>26755</c:v>
                </c:pt>
                <c:pt idx="64">
                  <c:v>26785</c:v>
                </c:pt>
                <c:pt idx="65">
                  <c:v>26816</c:v>
                </c:pt>
                <c:pt idx="66">
                  <c:v>26846</c:v>
                </c:pt>
                <c:pt idx="67">
                  <c:v>26877</c:v>
                </c:pt>
                <c:pt idx="68">
                  <c:v>26908</c:v>
                </c:pt>
                <c:pt idx="69">
                  <c:v>26938</c:v>
                </c:pt>
                <c:pt idx="70">
                  <c:v>26969</c:v>
                </c:pt>
                <c:pt idx="71">
                  <c:v>26999</c:v>
                </c:pt>
                <c:pt idx="72">
                  <c:v>27030</c:v>
                </c:pt>
                <c:pt idx="73">
                  <c:v>27061</c:v>
                </c:pt>
                <c:pt idx="74">
                  <c:v>27089</c:v>
                </c:pt>
                <c:pt idx="75">
                  <c:v>27120</c:v>
                </c:pt>
                <c:pt idx="76">
                  <c:v>27150</c:v>
                </c:pt>
                <c:pt idx="77">
                  <c:v>27181</c:v>
                </c:pt>
                <c:pt idx="78">
                  <c:v>27211</c:v>
                </c:pt>
                <c:pt idx="79">
                  <c:v>27242</c:v>
                </c:pt>
                <c:pt idx="80">
                  <c:v>27273</c:v>
                </c:pt>
                <c:pt idx="81">
                  <c:v>27303</c:v>
                </c:pt>
                <c:pt idx="82">
                  <c:v>27334</c:v>
                </c:pt>
                <c:pt idx="83">
                  <c:v>27364</c:v>
                </c:pt>
                <c:pt idx="84">
                  <c:v>27395</c:v>
                </c:pt>
                <c:pt idx="85">
                  <c:v>27426</c:v>
                </c:pt>
                <c:pt idx="86">
                  <c:v>27454</c:v>
                </c:pt>
                <c:pt idx="87">
                  <c:v>27485</c:v>
                </c:pt>
                <c:pt idx="88">
                  <c:v>27515</c:v>
                </c:pt>
                <c:pt idx="89">
                  <c:v>27546</c:v>
                </c:pt>
                <c:pt idx="90">
                  <c:v>27576</c:v>
                </c:pt>
                <c:pt idx="91">
                  <c:v>27607</c:v>
                </c:pt>
                <c:pt idx="92">
                  <c:v>27638</c:v>
                </c:pt>
                <c:pt idx="93">
                  <c:v>27668</c:v>
                </c:pt>
                <c:pt idx="94">
                  <c:v>27699</c:v>
                </c:pt>
                <c:pt idx="95">
                  <c:v>27729</c:v>
                </c:pt>
                <c:pt idx="96">
                  <c:v>27760</c:v>
                </c:pt>
                <c:pt idx="97">
                  <c:v>27791</c:v>
                </c:pt>
                <c:pt idx="98">
                  <c:v>27820</c:v>
                </c:pt>
                <c:pt idx="99">
                  <c:v>27851</c:v>
                </c:pt>
                <c:pt idx="100">
                  <c:v>27881</c:v>
                </c:pt>
                <c:pt idx="101">
                  <c:v>27912</c:v>
                </c:pt>
                <c:pt idx="102">
                  <c:v>27942</c:v>
                </c:pt>
                <c:pt idx="103">
                  <c:v>27973</c:v>
                </c:pt>
                <c:pt idx="104">
                  <c:v>28004</c:v>
                </c:pt>
                <c:pt idx="105">
                  <c:v>28034</c:v>
                </c:pt>
                <c:pt idx="106">
                  <c:v>28065</c:v>
                </c:pt>
                <c:pt idx="107">
                  <c:v>28095</c:v>
                </c:pt>
                <c:pt idx="108">
                  <c:v>28126</c:v>
                </c:pt>
                <c:pt idx="109">
                  <c:v>28157</c:v>
                </c:pt>
                <c:pt idx="110">
                  <c:v>28185</c:v>
                </c:pt>
                <c:pt idx="111">
                  <c:v>28216</c:v>
                </c:pt>
                <c:pt idx="112">
                  <c:v>28246</c:v>
                </c:pt>
                <c:pt idx="113">
                  <c:v>28277</c:v>
                </c:pt>
                <c:pt idx="114">
                  <c:v>28307</c:v>
                </c:pt>
                <c:pt idx="115">
                  <c:v>28338</c:v>
                </c:pt>
                <c:pt idx="116">
                  <c:v>28369</c:v>
                </c:pt>
                <c:pt idx="117">
                  <c:v>28399</c:v>
                </c:pt>
                <c:pt idx="118">
                  <c:v>28430</c:v>
                </c:pt>
                <c:pt idx="119">
                  <c:v>28460</c:v>
                </c:pt>
                <c:pt idx="120">
                  <c:v>28491</c:v>
                </c:pt>
                <c:pt idx="121">
                  <c:v>28522</c:v>
                </c:pt>
                <c:pt idx="122">
                  <c:v>28550</c:v>
                </c:pt>
                <c:pt idx="123">
                  <c:v>28581</c:v>
                </c:pt>
                <c:pt idx="124">
                  <c:v>28611</c:v>
                </c:pt>
                <c:pt idx="125">
                  <c:v>28642</c:v>
                </c:pt>
                <c:pt idx="126">
                  <c:v>28672</c:v>
                </c:pt>
                <c:pt idx="127">
                  <c:v>28703</c:v>
                </c:pt>
                <c:pt idx="128">
                  <c:v>28734</c:v>
                </c:pt>
                <c:pt idx="129">
                  <c:v>28764</c:v>
                </c:pt>
                <c:pt idx="130">
                  <c:v>28795</c:v>
                </c:pt>
                <c:pt idx="131">
                  <c:v>28825</c:v>
                </c:pt>
                <c:pt idx="132">
                  <c:v>28856</c:v>
                </c:pt>
                <c:pt idx="133">
                  <c:v>28887</c:v>
                </c:pt>
                <c:pt idx="134">
                  <c:v>28915</c:v>
                </c:pt>
                <c:pt idx="135">
                  <c:v>28946</c:v>
                </c:pt>
                <c:pt idx="136">
                  <c:v>28976</c:v>
                </c:pt>
                <c:pt idx="137">
                  <c:v>29007</c:v>
                </c:pt>
                <c:pt idx="138">
                  <c:v>29037</c:v>
                </c:pt>
                <c:pt idx="139">
                  <c:v>29068</c:v>
                </c:pt>
                <c:pt idx="140">
                  <c:v>29099</c:v>
                </c:pt>
                <c:pt idx="141">
                  <c:v>29129</c:v>
                </c:pt>
                <c:pt idx="142">
                  <c:v>29160</c:v>
                </c:pt>
                <c:pt idx="143">
                  <c:v>29190</c:v>
                </c:pt>
                <c:pt idx="144">
                  <c:v>29221</c:v>
                </c:pt>
                <c:pt idx="145">
                  <c:v>29252</c:v>
                </c:pt>
                <c:pt idx="146">
                  <c:v>29281</c:v>
                </c:pt>
                <c:pt idx="147">
                  <c:v>29312</c:v>
                </c:pt>
                <c:pt idx="148">
                  <c:v>29342</c:v>
                </c:pt>
                <c:pt idx="149">
                  <c:v>29373</c:v>
                </c:pt>
                <c:pt idx="150">
                  <c:v>29403</c:v>
                </c:pt>
                <c:pt idx="151">
                  <c:v>29434</c:v>
                </c:pt>
                <c:pt idx="152">
                  <c:v>29465</c:v>
                </c:pt>
                <c:pt idx="153">
                  <c:v>29495</c:v>
                </c:pt>
                <c:pt idx="154">
                  <c:v>29526</c:v>
                </c:pt>
                <c:pt idx="155">
                  <c:v>29556</c:v>
                </c:pt>
                <c:pt idx="156">
                  <c:v>29587</c:v>
                </c:pt>
                <c:pt idx="157">
                  <c:v>29618</c:v>
                </c:pt>
                <c:pt idx="158">
                  <c:v>29646</c:v>
                </c:pt>
                <c:pt idx="159">
                  <c:v>29677</c:v>
                </c:pt>
                <c:pt idx="160">
                  <c:v>29707</c:v>
                </c:pt>
                <c:pt idx="161">
                  <c:v>29738</c:v>
                </c:pt>
                <c:pt idx="162">
                  <c:v>29768</c:v>
                </c:pt>
                <c:pt idx="163">
                  <c:v>29799</c:v>
                </c:pt>
                <c:pt idx="164">
                  <c:v>29830</c:v>
                </c:pt>
                <c:pt idx="165">
                  <c:v>29860</c:v>
                </c:pt>
                <c:pt idx="166">
                  <c:v>29891</c:v>
                </c:pt>
                <c:pt idx="167">
                  <c:v>29921</c:v>
                </c:pt>
                <c:pt idx="168">
                  <c:v>29952</c:v>
                </c:pt>
                <c:pt idx="169">
                  <c:v>29983</c:v>
                </c:pt>
                <c:pt idx="170">
                  <c:v>30011</c:v>
                </c:pt>
                <c:pt idx="171">
                  <c:v>30042</c:v>
                </c:pt>
                <c:pt idx="172">
                  <c:v>30072</c:v>
                </c:pt>
                <c:pt idx="173">
                  <c:v>30103</c:v>
                </c:pt>
                <c:pt idx="174">
                  <c:v>30133</c:v>
                </c:pt>
                <c:pt idx="175">
                  <c:v>30164</c:v>
                </c:pt>
                <c:pt idx="176">
                  <c:v>30195</c:v>
                </c:pt>
                <c:pt idx="177">
                  <c:v>30225</c:v>
                </c:pt>
                <c:pt idx="178">
                  <c:v>30256</c:v>
                </c:pt>
                <c:pt idx="179">
                  <c:v>30286</c:v>
                </c:pt>
                <c:pt idx="180">
                  <c:v>30317</c:v>
                </c:pt>
                <c:pt idx="181">
                  <c:v>30348</c:v>
                </c:pt>
                <c:pt idx="182">
                  <c:v>30376</c:v>
                </c:pt>
                <c:pt idx="183">
                  <c:v>30407</c:v>
                </c:pt>
                <c:pt idx="184">
                  <c:v>30437</c:v>
                </c:pt>
                <c:pt idx="185">
                  <c:v>30468</c:v>
                </c:pt>
                <c:pt idx="186">
                  <c:v>30498</c:v>
                </c:pt>
                <c:pt idx="187">
                  <c:v>30529</c:v>
                </c:pt>
                <c:pt idx="188">
                  <c:v>30560</c:v>
                </c:pt>
                <c:pt idx="189">
                  <c:v>30590</c:v>
                </c:pt>
                <c:pt idx="190">
                  <c:v>30621</c:v>
                </c:pt>
                <c:pt idx="191">
                  <c:v>30651</c:v>
                </c:pt>
                <c:pt idx="192">
                  <c:v>30682</c:v>
                </c:pt>
                <c:pt idx="193">
                  <c:v>30713</c:v>
                </c:pt>
                <c:pt idx="194">
                  <c:v>30742</c:v>
                </c:pt>
                <c:pt idx="195">
                  <c:v>30773</c:v>
                </c:pt>
                <c:pt idx="196">
                  <c:v>30803</c:v>
                </c:pt>
                <c:pt idx="197">
                  <c:v>30834</c:v>
                </c:pt>
                <c:pt idx="198">
                  <c:v>30864</c:v>
                </c:pt>
                <c:pt idx="199">
                  <c:v>30895</c:v>
                </c:pt>
                <c:pt idx="200">
                  <c:v>30926</c:v>
                </c:pt>
                <c:pt idx="201">
                  <c:v>30956</c:v>
                </c:pt>
                <c:pt idx="202">
                  <c:v>30987</c:v>
                </c:pt>
                <c:pt idx="203">
                  <c:v>31017</c:v>
                </c:pt>
                <c:pt idx="204">
                  <c:v>31048</c:v>
                </c:pt>
                <c:pt idx="205">
                  <c:v>31079</c:v>
                </c:pt>
                <c:pt idx="206">
                  <c:v>31107</c:v>
                </c:pt>
                <c:pt idx="207">
                  <c:v>31138</c:v>
                </c:pt>
                <c:pt idx="208">
                  <c:v>31168</c:v>
                </c:pt>
                <c:pt idx="209">
                  <c:v>31199</c:v>
                </c:pt>
                <c:pt idx="210">
                  <c:v>31229</c:v>
                </c:pt>
                <c:pt idx="211">
                  <c:v>31260</c:v>
                </c:pt>
                <c:pt idx="212">
                  <c:v>31291</c:v>
                </c:pt>
                <c:pt idx="213">
                  <c:v>31321</c:v>
                </c:pt>
                <c:pt idx="214">
                  <c:v>31352</c:v>
                </c:pt>
                <c:pt idx="215">
                  <c:v>31382</c:v>
                </c:pt>
                <c:pt idx="216">
                  <c:v>31413</c:v>
                </c:pt>
                <c:pt idx="217">
                  <c:v>31444</c:v>
                </c:pt>
                <c:pt idx="218">
                  <c:v>31472</c:v>
                </c:pt>
                <c:pt idx="219">
                  <c:v>31503</c:v>
                </c:pt>
                <c:pt idx="220">
                  <c:v>31533</c:v>
                </c:pt>
                <c:pt idx="221">
                  <c:v>31564</c:v>
                </c:pt>
                <c:pt idx="222">
                  <c:v>31594</c:v>
                </c:pt>
                <c:pt idx="223">
                  <c:v>31625</c:v>
                </c:pt>
                <c:pt idx="224">
                  <c:v>31656</c:v>
                </c:pt>
                <c:pt idx="225">
                  <c:v>31686</c:v>
                </c:pt>
                <c:pt idx="226">
                  <c:v>31717</c:v>
                </c:pt>
                <c:pt idx="227">
                  <c:v>31747</c:v>
                </c:pt>
                <c:pt idx="228">
                  <c:v>31778</c:v>
                </c:pt>
                <c:pt idx="229">
                  <c:v>31809</c:v>
                </c:pt>
                <c:pt idx="230">
                  <c:v>31837</c:v>
                </c:pt>
                <c:pt idx="231">
                  <c:v>31868</c:v>
                </c:pt>
                <c:pt idx="232">
                  <c:v>31898</c:v>
                </c:pt>
                <c:pt idx="233">
                  <c:v>31929</c:v>
                </c:pt>
                <c:pt idx="234">
                  <c:v>31959</c:v>
                </c:pt>
                <c:pt idx="235">
                  <c:v>31990</c:v>
                </c:pt>
                <c:pt idx="236">
                  <c:v>32021</c:v>
                </c:pt>
                <c:pt idx="237">
                  <c:v>32051</c:v>
                </c:pt>
                <c:pt idx="238">
                  <c:v>32082</c:v>
                </c:pt>
                <c:pt idx="239">
                  <c:v>32112</c:v>
                </c:pt>
                <c:pt idx="240">
                  <c:v>32143</c:v>
                </c:pt>
                <c:pt idx="241">
                  <c:v>32174</c:v>
                </c:pt>
                <c:pt idx="242">
                  <c:v>32203</c:v>
                </c:pt>
                <c:pt idx="243">
                  <c:v>32234</c:v>
                </c:pt>
                <c:pt idx="244">
                  <c:v>32264</c:v>
                </c:pt>
                <c:pt idx="245">
                  <c:v>32295</c:v>
                </c:pt>
                <c:pt idx="246">
                  <c:v>32325</c:v>
                </c:pt>
                <c:pt idx="247">
                  <c:v>32356</c:v>
                </c:pt>
                <c:pt idx="248">
                  <c:v>32387</c:v>
                </c:pt>
                <c:pt idx="249">
                  <c:v>32417</c:v>
                </c:pt>
                <c:pt idx="250">
                  <c:v>32448</c:v>
                </c:pt>
                <c:pt idx="251">
                  <c:v>32478</c:v>
                </c:pt>
                <c:pt idx="252">
                  <c:v>32509</c:v>
                </c:pt>
                <c:pt idx="253">
                  <c:v>32540</c:v>
                </c:pt>
                <c:pt idx="254">
                  <c:v>32568</c:v>
                </c:pt>
                <c:pt idx="255">
                  <c:v>32599</c:v>
                </c:pt>
                <c:pt idx="256">
                  <c:v>32629</c:v>
                </c:pt>
                <c:pt idx="257">
                  <c:v>32660</c:v>
                </c:pt>
                <c:pt idx="258">
                  <c:v>32690</c:v>
                </c:pt>
                <c:pt idx="259">
                  <c:v>32721</c:v>
                </c:pt>
                <c:pt idx="260">
                  <c:v>32752</c:v>
                </c:pt>
                <c:pt idx="261">
                  <c:v>32782</c:v>
                </c:pt>
                <c:pt idx="262">
                  <c:v>32813</c:v>
                </c:pt>
                <c:pt idx="263">
                  <c:v>32843</c:v>
                </c:pt>
                <c:pt idx="264">
                  <c:v>32874</c:v>
                </c:pt>
                <c:pt idx="265">
                  <c:v>32905</c:v>
                </c:pt>
                <c:pt idx="266">
                  <c:v>32933</c:v>
                </c:pt>
                <c:pt idx="267">
                  <c:v>32964</c:v>
                </c:pt>
                <c:pt idx="268">
                  <c:v>32994</c:v>
                </c:pt>
                <c:pt idx="269">
                  <c:v>33025</c:v>
                </c:pt>
                <c:pt idx="270">
                  <c:v>33055</c:v>
                </c:pt>
                <c:pt idx="271">
                  <c:v>33086</c:v>
                </c:pt>
                <c:pt idx="272">
                  <c:v>33117</c:v>
                </c:pt>
                <c:pt idx="273">
                  <c:v>33147</c:v>
                </c:pt>
                <c:pt idx="274">
                  <c:v>33178</c:v>
                </c:pt>
                <c:pt idx="275">
                  <c:v>33208</c:v>
                </c:pt>
                <c:pt idx="276">
                  <c:v>33239</c:v>
                </c:pt>
                <c:pt idx="277">
                  <c:v>33270</c:v>
                </c:pt>
                <c:pt idx="278">
                  <c:v>33298</c:v>
                </c:pt>
                <c:pt idx="279">
                  <c:v>33329</c:v>
                </c:pt>
                <c:pt idx="280">
                  <c:v>33359</c:v>
                </c:pt>
                <c:pt idx="281">
                  <c:v>33390</c:v>
                </c:pt>
                <c:pt idx="282">
                  <c:v>33420</c:v>
                </c:pt>
                <c:pt idx="283">
                  <c:v>33451</c:v>
                </c:pt>
                <c:pt idx="284">
                  <c:v>33482</c:v>
                </c:pt>
                <c:pt idx="285">
                  <c:v>33512</c:v>
                </c:pt>
                <c:pt idx="286">
                  <c:v>33543</c:v>
                </c:pt>
                <c:pt idx="287">
                  <c:v>33573</c:v>
                </c:pt>
                <c:pt idx="288">
                  <c:v>33604</c:v>
                </c:pt>
                <c:pt idx="289">
                  <c:v>33635</c:v>
                </c:pt>
                <c:pt idx="290">
                  <c:v>33664</c:v>
                </c:pt>
                <c:pt idx="291">
                  <c:v>33695</c:v>
                </c:pt>
                <c:pt idx="292">
                  <c:v>33725</c:v>
                </c:pt>
                <c:pt idx="293">
                  <c:v>33756</c:v>
                </c:pt>
                <c:pt idx="294">
                  <c:v>33786</c:v>
                </c:pt>
                <c:pt idx="295">
                  <c:v>33817</c:v>
                </c:pt>
                <c:pt idx="296">
                  <c:v>33848</c:v>
                </c:pt>
                <c:pt idx="297">
                  <c:v>33878</c:v>
                </c:pt>
                <c:pt idx="298">
                  <c:v>33909</c:v>
                </c:pt>
                <c:pt idx="299">
                  <c:v>33939</c:v>
                </c:pt>
                <c:pt idx="300">
                  <c:v>33970</c:v>
                </c:pt>
                <c:pt idx="301">
                  <c:v>34001</c:v>
                </c:pt>
                <c:pt idx="302">
                  <c:v>34029</c:v>
                </c:pt>
                <c:pt idx="303">
                  <c:v>34060</c:v>
                </c:pt>
                <c:pt idx="304">
                  <c:v>34090</c:v>
                </c:pt>
                <c:pt idx="305">
                  <c:v>34121</c:v>
                </c:pt>
                <c:pt idx="306">
                  <c:v>34151</c:v>
                </c:pt>
                <c:pt idx="307">
                  <c:v>34182</c:v>
                </c:pt>
                <c:pt idx="308">
                  <c:v>34213</c:v>
                </c:pt>
                <c:pt idx="309">
                  <c:v>34243</c:v>
                </c:pt>
                <c:pt idx="310">
                  <c:v>34274</c:v>
                </c:pt>
                <c:pt idx="311">
                  <c:v>34304</c:v>
                </c:pt>
                <c:pt idx="312">
                  <c:v>34335</c:v>
                </c:pt>
                <c:pt idx="313">
                  <c:v>34366</c:v>
                </c:pt>
                <c:pt idx="314">
                  <c:v>34394</c:v>
                </c:pt>
                <c:pt idx="315">
                  <c:v>34425</c:v>
                </c:pt>
                <c:pt idx="316">
                  <c:v>34455</c:v>
                </c:pt>
                <c:pt idx="317">
                  <c:v>34486</c:v>
                </c:pt>
                <c:pt idx="318">
                  <c:v>34516</c:v>
                </c:pt>
                <c:pt idx="319">
                  <c:v>34547</c:v>
                </c:pt>
                <c:pt idx="320">
                  <c:v>34578</c:v>
                </c:pt>
                <c:pt idx="321">
                  <c:v>34608</c:v>
                </c:pt>
                <c:pt idx="322">
                  <c:v>34639</c:v>
                </c:pt>
                <c:pt idx="323">
                  <c:v>34669</c:v>
                </c:pt>
                <c:pt idx="324">
                  <c:v>34700</c:v>
                </c:pt>
                <c:pt idx="325">
                  <c:v>34731</c:v>
                </c:pt>
                <c:pt idx="326">
                  <c:v>34759</c:v>
                </c:pt>
                <c:pt idx="327">
                  <c:v>34790</c:v>
                </c:pt>
                <c:pt idx="328">
                  <c:v>34820</c:v>
                </c:pt>
                <c:pt idx="329">
                  <c:v>34851</c:v>
                </c:pt>
                <c:pt idx="330">
                  <c:v>34881</c:v>
                </c:pt>
                <c:pt idx="331">
                  <c:v>34912</c:v>
                </c:pt>
                <c:pt idx="332">
                  <c:v>34943</c:v>
                </c:pt>
                <c:pt idx="333">
                  <c:v>34973</c:v>
                </c:pt>
                <c:pt idx="334">
                  <c:v>35004</c:v>
                </c:pt>
                <c:pt idx="335">
                  <c:v>35034</c:v>
                </c:pt>
                <c:pt idx="336">
                  <c:v>35065</c:v>
                </c:pt>
                <c:pt idx="337">
                  <c:v>35096</c:v>
                </c:pt>
                <c:pt idx="338">
                  <c:v>35125</c:v>
                </c:pt>
                <c:pt idx="339">
                  <c:v>35156</c:v>
                </c:pt>
                <c:pt idx="340">
                  <c:v>35186</c:v>
                </c:pt>
                <c:pt idx="341">
                  <c:v>35217</c:v>
                </c:pt>
                <c:pt idx="342">
                  <c:v>35247</c:v>
                </c:pt>
                <c:pt idx="343">
                  <c:v>35278</c:v>
                </c:pt>
                <c:pt idx="344">
                  <c:v>35309</c:v>
                </c:pt>
                <c:pt idx="345">
                  <c:v>35339</c:v>
                </c:pt>
                <c:pt idx="346">
                  <c:v>35370</c:v>
                </c:pt>
                <c:pt idx="347">
                  <c:v>35400</c:v>
                </c:pt>
                <c:pt idx="348">
                  <c:v>35431</c:v>
                </c:pt>
                <c:pt idx="349">
                  <c:v>35462</c:v>
                </c:pt>
                <c:pt idx="350">
                  <c:v>35490</c:v>
                </c:pt>
                <c:pt idx="351">
                  <c:v>35521</c:v>
                </c:pt>
                <c:pt idx="352">
                  <c:v>35551</c:v>
                </c:pt>
                <c:pt idx="353">
                  <c:v>35582</c:v>
                </c:pt>
                <c:pt idx="354">
                  <c:v>35612</c:v>
                </c:pt>
                <c:pt idx="355">
                  <c:v>35643</c:v>
                </c:pt>
                <c:pt idx="356">
                  <c:v>35674</c:v>
                </c:pt>
                <c:pt idx="357">
                  <c:v>35704</c:v>
                </c:pt>
                <c:pt idx="358">
                  <c:v>35735</c:v>
                </c:pt>
                <c:pt idx="359">
                  <c:v>35765</c:v>
                </c:pt>
                <c:pt idx="360">
                  <c:v>35796</c:v>
                </c:pt>
                <c:pt idx="361">
                  <c:v>35827</c:v>
                </c:pt>
                <c:pt idx="362">
                  <c:v>35855</c:v>
                </c:pt>
                <c:pt idx="363">
                  <c:v>35886</c:v>
                </c:pt>
                <c:pt idx="364">
                  <c:v>35916</c:v>
                </c:pt>
                <c:pt idx="365">
                  <c:v>35947</c:v>
                </c:pt>
                <c:pt idx="366">
                  <c:v>35977</c:v>
                </c:pt>
                <c:pt idx="367">
                  <c:v>36008</c:v>
                </c:pt>
                <c:pt idx="368">
                  <c:v>36039</c:v>
                </c:pt>
                <c:pt idx="369">
                  <c:v>36069</c:v>
                </c:pt>
                <c:pt idx="370">
                  <c:v>36100</c:v>
                </c:pt>
                <c:pt idx="371">
                  <c:v>36130</c:v>
                </c:pt>
                <c:pt idx="372">
                  <c:v>36161</c:v>
                </c:pt>
                <c:pt idx="373">
                  <c:v>36192</c:v>
                </c:pt>
                <c:pt idx="374">
                  <c:v>36220</c:v>
                </c:pt>
                <c:pt idx="375">
                  <c:v>36251</c:v>
                </c:pt>
                <c:pt idx="376">
                  <c:v>36281</c:v>
                </c:pt>
                <c:pt idx="377">
                  <c:v>36312</c:v>
                </c:pt>
                <c:pt idx="378">
                  <c:v>36342</c:v>
                </c:pt>
                <c:pt idx="379">
                  <c:v>36373</c:v>
                </c:pt>
                <c:pt idx="380">
                  <c:v>36404</c:v>
                </c:pt>
                <c:pt idx="381">
                  <c:v>36434</c:v>
                </c:pt>
                <c:pt idx="382">
                  <c:v>36465</c:v>
                </c:pt>
                <c:pt idx="383">
                  <c:v>36495</c:v>
                </c:pt>
                <c:pt idx="384">
                  <c:v>36526</c:v>
                </c:pt>
                <c:pt idx="385">
                  <c:v>36557</c:v>
                </c:pt>
                <c:pt idx="386">
                  <c:v>36586</c:v>
                </c:pt>
                <c:pt idx="387">
                  <c:v>36617</c:v>
                </c:pt>
                <c:pt idx="388">
                  <c:v>36647</c:v>
                </c:pt>
                <c:pt idx="389">
                  <c:v>36678</c:v>
                </c:pt>
                <c:pt idx="390">
                  <c:v>36708</c:v>
                </c:pt>
                <c:pt idx="391">
                  <c:v>36739</c:v>
                </c:pt>
                <c:pt idx="392">
                  <c:v>36770</c:v>
                </c:pt>
                <c:pt idx="393">
                  <c:v>36800</c:v>
                </c:pt>
                <c:pt idx="394">
                  <c:v>36831</c:v>
                </c:pt>
                <c:pt idx="395">
                  <c:v>36861</c:v>
                </c:pt>
                <c:pt idx="396">
                  <c:v>36892</c:v>
                </c:pt>
                <c:pt idx="397">
                  <c:v>36923</c:v>
                </c:pt>
                <c:pt idx="398">
                  <c:v>36951</c:v>
                </c:pt>
                <c:pt idx="399">
                  <c:v>36982</c:v>
                </c:pt>
                <c:pt idx="400">
                  <c:v>37012</c:v>
                </c:pt>
                <c:pt idx="401">
                  <c:v>37043</c:v>
                </c:pt>
                <c:pt idx="402">
                  <c:v>37073</c:v>
                </c:pt>
                <c:pt idx="403">
                  <c:v>37104</c:v>
                </c:pt>
                <c:pt idx="404">
                  <c:v>37135</c:v>
                </c:pt>
                <c:pt idx="405">
                  <c:v>37165</c:v>
                </c:pt>
                <c:pt idx="406">
                  <c:v>37196</c:v>
                </c:pt>
                <c:pt idx="407">
                  <c:v>37226</c:v>
                </c:pt>
                <c:pt idx="408">
                  <c:v>37257</c:v>
                </c:pt>
                <c:pt idx="409">
                  <c:v>37288</c:v>
                </c:pt>
                <c:pt idx="410">
                  <c:v>37316</c:v>
                </c:pt>
                <c:pt idx="411">
                  <c:v>37347</c:v>
                </c:pt>
                <c:pt idx="412">
                  <c:v>37377</c:v>
                </c:pt>
                <c:pt idx="413">
                  <c:v>37408</c:v>
                </c:pt>
                <c:pt idx="414">
                  <c:v>37438</c:v>
                </c:pt>
                <c:pt idx="415">
                  <c:v>37469</c:v>
                </c:pt>
                <c:pt idx="416">
                  <c:v>37500</c:v>
                </c:pt>
                <c:pt idx="417">
                  <c:v>37530</c:v>
                </c:pt>
                <c:pt idx="418">
                  <c:v>37561</c:v>
                </c:pt>
                <c:pt idx="419">
                  <c:v>37591</c:v>
                </c:pt>
                <c:pt idx="420">
                  <c:v>37622</c:v>
                </c:pt>
                <c:pt idx="421">
                  <c:v>37653</c:v>
                </c:pt>
                <c:pt idx="422">
                  <c:v>37681</c:v>
                </c:pt>
                <c:pt idx="423">
                  <c:v>37712</c:v>
                </c:pt>
                <c:pt idx="424">
                  <c:v>37742</c:v>
                </c:pt>
                <c:pt idx="425">
                  <c:v>37773</c:v>
                </c:pt>
                <c:pt idx="426">
                  <c:v>37803</c:v>
                </c:pt>
                <c:pt idx="427">
                  <c:v>37834</c:v>
                </c:pt>
                <c:pt idx="428">
                  <c:v>37865</c:v>
                </c:pt>
                <c:pt idx="429">
                  <c:v>37895</c:v>
                </c:pt>
                <c:pt idx="430">
                  <c:v>37926</c:v>
                </c:pt>
                <c:pt idx="431">
                  <c:v>37956</c:v>
                </c:pt>
                <c:pt idx="432">
                  <c:v>37987</c:v>
                </c:pt>
                <c:pt idx="433">
                  <c:v>38018</c:v>
                </c:pt>
                <c:pt idx="434">
                  <c:v>38047</c:v>
                </c:pt>
                <c:pt idx="435">
                  <c:v>38078</c:v>
                </c:pt>
                <c:pt idx="436">
                  <c:v>38108</c:v>
                </c:pt>
                <c:pt idx="437">
                  <c:v>38139</c:v>
                </c:pt>
                <c:pt idx="438">
                  <c:v>38169</c:v>
                </c:pt>
                <c:pt idx="439">
                  <c:v>38200</c:v>
                </c:pt>
                <c:pt idx="440">
                  <c:v>38231</c:v>
                </c:pt>
                <c:pt idx="441">
                  <c:v>38261</c:v>
                </c:pt>
                <c:pt idx="442">
                  <c:v>38292</c:v>
                </c:pt>
                <c:pt idx="443">
                  <c:v>38322</c:v>
                </c:pt>
                <c:pt idx="444">
                  <c:v>38353</c:v>
                </c:pt>
                <c:pt idx="445">
                  <c:v>38384</c:v>
                </c:pt>
                <c:pt idx="446">
                  <c:v>38412</c:v>
                </c:pt>
                <c:pt idx="447">
                  <c:v>38443</c:v>
                </c:pt>
                <c:pt idx="448">
                  <c:v>38473</c:v>
                </c:pt>
                <c:pt idx="449">
                  <c:v>38504</c:v>
                </c:pt>
                <c:pt idx="450">
                  <c:v>38534</c:v>
                </c:pt>
                <c:pt idx="451">
                  <c:v>38565</c:v>
                </c:pt>
                <c:pt idx="452">
                  <c:v>38596</c:v>
                </c:pt>
                <c:pt idx="453">
                  <c:v>38626</c:v>
                </c:pt>
                <c:pt idx="454">
                  <c:v>38657</c:v>
                </c:pt>
                <c:pt idx="455">
                  <c:v>38687</c:v>
                </c:pt>
                <c:pt idx="456">
                  <c:v>38718</c:v>
                </c:pt>
                <c:pt idx="457">
                  <c:v>38749</c:v>
                </c:pt>
                <c:pt idx="458">
                  <c:v>38777</c:v>
                </c:pt>
                <c:pt idx="459">
                  <c:v>38808</c:v>
                </c:pt>
                <c:pt idx="460">
                  <c:v>38838</c:v>
                </c:pt>
                <c:pt idx="461">
                  <c:v>38869</c:v>
                </c:pt>
                <c:pt idx="462">
                  <c:v>38899</c:v>
                </c:pt>
                <c:pt idx="463">
                  <c:v>38930</c:v>
                </c:pt>
                <c:pt idx="464">
                  <c:v>38961</c:v>
                </c:pt>
                <c:pt idx="465">
                  <c:v>38991</c:v>
                </c:pt>
                <c:pt idx="466">
                  <c:v>39022</c:v>
                </c:pt>
                <c:pt idx="467">
                  <c:v>39052</c:v>
                </c:pt>
                <c:pt idx="468">
                  <c:v>39083</c:v>
                </c:pt>
                <c:pt idx="469">
                  <c:v>39114</c:v>
                </c:pt>
                <c:pt idx="470">
                  <c:v>39142</c:v>
                </c:pt>
                <c:pt idx="471">
                  <c:v>39173</c:v>
                </c:pt>
                <c:pt idx="472">
                  <c:v>39203</c:v>
                </c:pt>
                <c:pt idx="473">
                  <c:v>39234</c:v>
                </c:pt>
                <c:pt idx="474">
                  <c:v>39264</c:v>
                </c:pt>
                <c:pt idx="475">
                  <c:v>39295</c:v>
                </c:pt>
                <c:pt idx="476">
                  <c:v>39326</c:v>
                </c:pt>
                <c:pt idx="477">
                  <c:v>39356</c:v>
                </c:pt>
                <c:pt idx="478">
                  <c:v>39387</c:v>
                </c:pt>
                <c:pt idx="479">
                  <c:v>39417</c:v>
                </c:pt>
                <c:pt idx="480">
                  <c:v>39448</c:v>
                </c:pt>
                <c:pt idx="481">
                  <c:v>39479</c:v>
                </c:pt>
                <c:pt idx="482">
                  <c:v>39508</c:v>
                </c:pt>
                <c:pt idx="483">
                  <c:v>39539</c:v>
                </c:pt>
                <c:pt idx="484">
                  <c:v>39569</c:v>
                </c:pt>
                <c:pt idx="485">
                  <c:v>39600</c:v>
                </c:pt>
                <c:pt idx="486">
                  <c:v>39630</c:v>
                </c:pt>
                <c:pt idx="487">
                  <c:v>39661</c:v>
                </c:pt>
                <c:pt idx="488">
                  <c:v>39692</c:v>
                </c:pt>
                <c:pt idx="489">
                  <c:v>39722</c:v>
                </c:pt>
                <c:pt idx="490">
                  <c:v>39753</c:v>
                </c:pt>
                <c:pt idx="491">
                  <c:v>39783</c:v>
                </c:pt>
                <c:pt idx="492">
                  <c:v>39814</c:v>
                </c:pt>
                <c:pt idx="493">
                  <c:v>39845</c:v>
                </c:pt>
                <c:pt idx="494">
                  <c:v>39873</c:v>
                </c:pt>
                <c:pt idx="495">
                  <c:v>39904</c:v>
                </c:pt>
                <c:pt idx="496">
                  <c:v>39934</c:v>
                </c:pt>
                <c:pt idx="497">
                  <c:v>39965</c:v>
                </c:pt>
                <c:pt idx="498">
                  <c:v>39995</c:v>
                </c:pt>
                <c:pt idx="499">
                  <c:v>40026</c:v>
                </c:pt>
                <c:pt idx="500">
                  <c:v>40057</c:v>
                </c:pt>
                <c:pt idx="501">
                  <c:v>40087</c:v>
                </c:pt>
                <c:pt idx="502">
                  <c:v>40118</c:v>
                </c:pt>
                <c:pt idx="503">
                  <c:v>40148</c:v>
                </c:pt>
                <c:pt idx="504">
                  <c:v>40179</c:v>
                </c:pt>
                <c:pt idx="505">
                  <c:v>40210</c:v>
                </c:pt>
                <c:pt idx="506">
                  <c:v>40238</c:v>
                </c:pt>
                <c:pt idx="507">
                  <c:v>40269</c:v>
                </c:pt>
                <c:pt idx="508">
                  <c:v>40299</c:v>
                </c:pt>
                <c:pt idx="509">
                  <c:v>40330</c:v>
                </c:pt>
                <c:pt idx="510">
                  <c:v>40360</c:v>
                </c:pt>
                <c:pt idx="511">
                  <c:v>40391</c:v>
                </c:pt>
                <c:pt idx="512">
                  <c:v>40422</c:v>
                </c:pt>
                <c:pt idx="513">
                  <c:v>40452</c:v>
                </c:pt>
                <c:pt idx="514">
                  <c:v>40483</c:v>
                </c:pt>
                <c:pt idx="515">
                  <c:v>40513</c:v>
                </c:pt>
                <c:pt idx="516">
                  <c:v>40544</c:v>
                </c:pt>
                <c:pt idx="517">
                  <c:v>40575</c:v>
                </c:pt>
                <c:pt idx="518">
                  <c:v>40603</c:v>
                </c:pt>
                <c:pt idx="519">
                  <c:v>40634</c:v>
                </c:pt>
                <c:pt idx="520">
                  <c:v>40664</c:v>
                </c:pt>
                <c:pt idx="521">
                  <c:v>40695</c:v>
                </c:pt>
                <c:pt idx="522">
                  <c:v>40725</c:v>
                </c:pt>
                <c:pt idx="523">
                  <c:v>40756</c:v>
                </c:pt>
                <c:pt idx="524">
                  <c:v>40787</c:v>
                </c:pt>
                <c:pt idx="525">
                  <c:v>40817</c:v>
                </c:pt>
                <c:pt idx="526">
                  <c:v>40848</c:v>
                </c:pt>
                <c:pt idx="527">
                  <c:v>40878</c:v>
                </c:pt>
                <c:pt idx="528">
                  <c:v>40909</c:v>
                </c:pt>
                <c:pt idx="529">
                  <c:v>40940</c:v>
                </c:pt>
                <c:pt idx="530">
                  <c:v>40969</c:v>
                </c:pt>
                <c:pt idx="531">
                  <c:v>41000</c:v>
                </c:pt>
                <c:pt idx="532">
                  <c:v>41030</c:v>
                </c:pt>
                <c:pt idx="533">
                  <c:v>41061</c:v>
                </c:pt>
                <c:pt idx="534">
                  <c:v>41091</c:v>
                </c:pt>
                <c:pt idx="535">
                  <c:v>41122</c:v>
                </c:pt>
                <c:pt idx="536">
                  <c:v>41153</c:v>
                </c:pt>
                <c:pt idx="537">
                  <c:v>41183</c:v>
                </c:pt>
                <c:pt idx="538">
                  <c:v>41214</c:v>
                </c:pt>
                <c:pt idx="539">
                  <c:v>41244</c:v>
                </c:pt>
                <c:pt idx="540">
                  <c:v>41275</c:v>
                </c:pt>
                <c:pt idx="541">
                  <c:v>41306</c:v>
                </c:pt>
                <c:pt idx="542">
                  <c:v>41334</c:v>
                </c:pt>
                <c:pt idx="543">
                  <c:v>41365</c:v>
                </c:pt>
                <c:pt idx="544">
                  <c:v>41395</c:v>
                </c:pt>
                <c:pt idx="545">
                  <c:v>41426</c:v>
                </c:pt>
                <c:pt idx="546">
                  <c:v>41456</c:v>
                </c:pt>
                <c:pt idx="547">
                  <c:v>41487</c:v>
                </c:pt>
                <c:pt idx="548">
                  <c:v>41518</c:v>
                </c:pt>
                <c:pt idx="549">
                  <c:v>41548</c:v>
                </c:pt>
                <c:pt idx="550">
                  <c:v>41579</c:v>
                </c:pt>
                <c:pt idx="551">
                  <c:v>41609</c:v>
                </c:pt>
                <c:pt idx="552">
                  <c:v>41640</c:v>
                </c:pt>
                <c:pt idx="553">
                  <c:v>41671</c:v>
                </c:pt>
                <c:pt idx="554">
                  <c:v>41699</c:v>
                </c:pt>
                <c:pt idx="555">
                  <c:v>41730</c:v>
                </c:pt>
                <c:pt idx="556">
                  <c:v>41760</c:v>
                </c:pt>
                <c:pt idx="557">
                  <c:v>41791</c:v>
                </c:pt>
                <c:pt idx="558">
                  <c:v>41821</c:v>
                </c:pt>
                <c:pt idx="559">
                  <c:v>41852</c:v>
                </c:pt>
                <c:pt idx="560">
                  <c:v>41883</c:v>
                </c:pt>
                <c:pt idx="561">
                  <c:v>41913</c:v>
                </c:pt>
                <c:pt idx="562">
                  <c:v>41944</c:v>
                </c:pt>
                <c:pt idx="563">
                  <c:v>41974</c:v>
                </c:pt>
                <c:pt idx="564">
                  <c:v>42005</c:v>
                </c:pt>
                <c:pt idx="565">
                  <c:v>42036</c:v>
                </c:pt>
                <c:pt idx="566">
                  <c:v>42064</c:v>
                </c:pt>
                <c:pt idx="567">
                  <c:v>42095</c:v>
                </c:pt>
                <c:pt idx="568">
                  <c:v>42125</c:v>
                </c:pt>
                <c:pt idx="569">
                  <c:v>42156</c:v>
                </c:pt>
                <c:pt idx="570">
                  <c:v>42186</c:v>
                </c:pt>
                <c:pt idx="571">
                  <c:v>42217</c:v>
                </c:pt>
                <c:pt idx="572">
                  <c:v>42248</c:v>
                </c:pt>
                <c:pt idx="573">
                  <c:v>42278</c:v>
                </c:pt>
                <c:pt idx="574">
                  <c:v>42309</c:v>
                </c:pt>
                <c:pt idx="575">
                  <c:v>42339</c:v>
                </c:pt>
                <c:pt idx="576">
                  <c:v>42370</c:v>
                </c:pt>
                <c:pt idx="577">
                  <c:v>42401</c:v>
                </c:pt>
                <c:pt idx="578">
                  <c:v>42430</c:v>
                </c:pt>
                <c:pt idx="579">
                  <c:v>42461</c:v>
                </c:pt>
                <c:pt idx="580">
                  <c:v>42491</c:v>
                </c:pt>
                <c:pt idx="581">
                  <c:v>42522</c:v>
                </c:pt>
                <c:pt idx="582">
                  <c:v>42552</c:v>
                </c:pt>
                <c:pt idx="583">
                  <c:v>42583</c:v>
                </c:pt>
                <c:pt idx="584">
                  <c:v>42614</c:v>
                </c:pt>
                <c:pt idx="585">
                  <c:v>42644</c:v>
                </c:pt>
                <c:pt idx="586">
                  <c:v>42675</c:v>
                </c:pt>
                <c:pt idx="587">
                  <c:v>42705</c:v>
                </c:pt>
                <c:pt idx="588">
                  <c:v>42736</c:v>
                </c:pt>
                <c:pt idx="589">
                  <c:v>42767</c:v>
                </c:pt>
                <c:pt idx="590">
                  <c:v>42795</c:v>
                </c:pt>
                <c:pt idx="591">
                  <c:v>42826</c:v>
                </c:pt>
                <c:pt idx="592">
                  <c:v>42856</c:v>
                </c:pt>
                <c:pt idx="593">
                  <c:v>42887</c:v>
                </c:pt>
                <c:pt idx="594">
                  <c:v>42917</c:v>
                </c:pt>
                <c:pt idx="595">
                  <c:v>42948</c:v>
                </c:pt>
                <c:pt idx="596">
                  <c:v>42979</c:v>
                </c:pt>
                <c:pt idx="597">
                  <c:v>43009</c:v>
                </c:pt>
                <c:pt idx="598">
                  <c:v>43040</c:v>
                </c:pt>
                <c:pt idx="599">
                  <c:v>43070</c:v>
                </c:pt>
                <c:pt idx="600">
                  <c:v>43101</c:v>
                </c:pt>
                <c:pt idx="601">
                  <c:v>43132</c:v>
                </c:pt>
                <c:pt idx="602">
                  <c:v>43160</c:v>
                </c:pt>
                <c:pt idx="603">
                  <c:v>43191</c:v>
                </c:pt>
                <c:pt idx="604">
                  <c:v>43221</c:v>
                </c:pt>
                <c:pt idx="605">
                  <c:v>43252</c:v>
                </c:pt>
                <c:pt idx="606">
                  <c:v>43282</c:v>
                </c:pt>
                <c:pt idx="607">
                  <c:v>43313</c:v>
                </c:pt>
                <c:pt idx="608">
                  <c:v>43344</c:v>
                </c:pt>
                <c:pt idx="609">
                  <c:v>43374</c:v>
                </c:pt>
                <c:pt idx="610">
                  <c:v>43405</c:v>
                </c:pt>
                <c:pt idx="611">
                  <c:v>43435</c:v>
                </c:pt>
                <c:pt idx="612">
                  <c:v>43466</c:v>
                </c:pt>
                <c:pt idx="613">
                  <c:v>43497</c:v>
                </c:pt>
                <c:pt idx="614">
                  <c:v>43525</c:v>
                </c:pt>
                <c:pt idx="615">
                  <c:v>43556</c:v>
                </c:pt>
                <c:pt idx="616">
                  <c:v>43586</c:v>
                </c:pt>
                <c:pt idx="617">
                  <c:v>43617</c:v>
                </c:pt>
                <c:pt idx="618">
                  <c:v>43647</c:v>
                </c:pt>
                <c:pt idx="619">
                  <c:v>43678</c:v>
                </c:pt>
                <c:pt idx="620">
                  <c:v>43709</c:v>
                </c:pt>
                <c:pt idx="621">
                  <c:v>43739</c:v>
                </c:pt>
                <c:pt idx="622">
                  <c:v>43770</c:v>
                </c:pt>
                <c:pt idx="623">
                  <c:v>43800</c:v>
                </c:pt>
                <c:pt idx="624">
                  <c:v>43831</c:v>
                </c:pt>
                <c:pt idx="625">
                  <c:v>43862</c:v>
                </c:pt>
                <c:pt idx="626">
                  <c:v>43891</c:v>
                </c:pt>
                <c:pt idx="627">
                  <c:v>43922</c:v>
                </c:pt>
                <c:pt idx="628">
                  <c:v>43952</c:v>
                </c:pt>
                <c:pt idx="629">
                  <c:v>43983</c:v>
                </c:pt>
                <c:pt idx="630">
                  <c:v>44013</c:v>
                </c:pt>
                <c:pt idx="631">
                  <c:v>44044</c:v>
                </c:pt>
                <c:pt idx="632">
                  <c:v>44075</c:v>
                </c:pt>
                <c:pt idx="633">
                  <c:v>44105</c:v>
                </c:pt>
                <c:pt idx="634">
                  <c:v>44136</c:v>
                </c:pt>
                <c:pt idx="635">
                  <c:v>44166</c:v>
                </c:pt>
              </c:numCache>
            </c:numRef>
          </c:cat>
          <c:val>
            <c:numRef>
              <c:f>[0]!yrange7</c:f>
              <c:numCache>
                <c:formatCode>0.00</c:formatCode>
                <c:ptCount val="636"/>
                <c:pt idx="0">
                  <c:v>1.0180769999999999</c:v>
                </c:pt>
                <c:pt idx="1">
                  <c:v>0.97093799874599995</c:v>
                </c:pt>
                <c:pt idx="2">
                  <c:v>0.96153737704214126</c:v>
                </c:pt>
                <c:pt idx="3">
                  <c:v>1.0864189669602435</c:v>
                </c:pt>
                <c:pt idx="4">
                  <c:v>1.1724731269141975</c:v>
                </c:pt>
                <c:pt idx="5">
                  <c:v>1.1990050213031389</c:v>
                </c:pt>
                <c:pt idx="6">
                  <c:v>1.1770428463279292</c:v>
                </c:pt>
                <c:pt idx="7">
                  <c:v>1.2136006200920284</c:v>
                </c:pt>
                <c:pt idx="8">
                  <c:v>1.2921084442057815</c:v>
                </c:pt>
                <c:pt idx="9">
                  <c:v>1.3194985590060557</c:v>
                </c:pt>
                <c:pt idx="10">
                  <c:v>1.4121049263727778</c:v>
                </c:pt>
                <c:pt idx="11">
                  <c:v>1.4173198298658725</c:v>
                </c:pt>
                <c:pt idx="12">
                  <c:v>1.4160527459379724</c:v>
                </c:pt>
                <c:pt idx="13">
                  <c:v>1.3024640749225578</c:v>
                </c:pt>
                <c:pt idx="14">
                  <c:v>1.3291919402040435</c:v>
                </c:pt>
                <c:pt idx="15">
                  <c:v>1.3387156004556056</c:v>
                </c:pt>
                <c:pt idx="16">
                  <c:v>1.3434385890940128</c:v>
                </c:pt>
                <c:pt idx="17">
                  <c:v>1.2107538768421426</c:v>
                </c:pt>
                <c:pt idx="18">
                  <c:v>1.1052378872292268</c:v>
                </c:pt>
                <c:pt idx="19">
                  <c:v>1.1529841639575293</c:v>
                </c:pt>
                <c:pt idx="20">
                  <c:v>1.1254509021222234</c:v>
                </c:pt>
                <c:pt idx="21">
                  <c:v>1.2132011835097911</c:v>
                </c:pt>
                <c:pt idx="22">
                  <c:v>1.1545586779024783</c:v>
                </c:pt>
                <c:pt idx="23">
                  <c:v>1.0887188147364115</c:v>
                </c:pt>
                <c:pt idx="24">
                  <c:v>1.0406584113786874</c:v>
                </c:pt>
                <c:pt idx="25">
                  <c:v>1.0955063129504012</c:v>
                </c:pt>
                <c:pt idx="26">
                  <c:v>1.091446366554607</c:v>
                </c:pt>
                <c:pt idx="27">
                  <c:v>0.95600660403611271</c:v>
                </c:pt>
                <c:pt idx="28">
                  <c:v>0.87618005259909726</c:v>
                </c:pt>
                <c:pt idx="29">
                  <c:v>0.82830469834502995</c:v>
                </c:pt>
                <c:pt idx="30">
                  <c:v>0.88855806701674245</c:v>
                </c:pt>
                <c:pt idx="31">
                  <c:v>0.93416153269024271</c:v>
                </c:pt>
                <c:pt idx="32">
                  <c:v>1.0073437471611963</c:v>
                </c:pt>
                <c:pt idx="33">
                  <c:v>0.98090399582945642</c:v>
                </c:pt>
                <c:pt idx="34">
                  <c:v>1.0038551875238741</c:v>
                </c:pt>
                <c:pt idx="35">
                  <c:v>1.0961616797270695</c:v>
                </c:pt>
                <c:pt idx="36">
                  <c:v>1.2253399490361858</c:v>
                </c:pt>
                <c:pt idx="37">
                  <c:v>1.2629897443102718</c:v>
                </c:pt>
                <c:pt idx="38">
                  <c:v>1.3203534755071</c:v>
                </c:pt>
                <c:pt idx="39">
                  <c:v>1.3598373258386642</c:v>
                </c:pt>
                <c:pt idx="40">
                  <c:v>1.293471824988434</c:v>
                </c:pt>
                <c:pt idx="41">
                  <c:v>1.2731772520543656</c:v>
                </c:pt>
                <c:pt idx="42">
                  <c:v>1.2022141715566115</c:v>
                </c:pt>
                <c:pt idx="43">
                  <c:v>1.2520050736857999</c:v>
                </c:pt>
                <c:pt idx="44">
                  <c:v>1.2446232517713485</c:v>
                </c:pt>
                <c:pt idx="45">
                  <c:v>1.1776986149003512</c:v>
                </c:pt>
                <c:pt idx="46">
                  <c:v>1.1383646588612943</c:v>
                </c:pt>
                <c:pt idx="47">
                  <c:v>1.2660083496947523</c:v>
                </c:pt>
                <c:pt idx="48">
                  <c:v>1.3710351363770792</c:v>
                </c:pt>
                <c:pt idx="49">
                  <c:v>1.4341521099153343</c:v>
                </c:pt>
                <c:pt idx="50">
                  <c:v>1.436852618338305</c:v>
                </c:pt>
                <c:pt idx="51">
                  <c:v>1.4427825090941873</c:v>
                </c:pt>
                <c:pt idx="52">
                  <c:v>1.4204179374207182</c:v>
                </c:pt>
                <c:pt idx="53">
                  <c:v>1.3666352326382201</c:v>
                </c:pt>
                <c:pt idx="54">
                  <c:v>1.3343894743241211</c:v>
                </c:pt>
                <c:pt idx="55">
                  <c:v>1.3594759964414145</c:v>
                </c:pt>
                <c:pt idx="56">
                  <c:v>1.3220972039192578</c:v>
                </c:pt>
                <c:pt idx="57">
                  <c:v>1.3200929045581162</c:v>
                </c:pt>
                <c:pt idx="58">
                  <c:v>1.3939032591306744</c:v>
                </c:pt>
                <c:pt idx="59">
                  <c:v>1.3772851444753185</c:v>
                </c:pt>
                <c:pt idx="60">
                  <c:v>1.3291421422501837</c:v>
                </c:pt>
                <c:pt idx="61">
                  <c:v>1.2403886757014275</c:v>
                </c:pt>
                <c:pt idx="62">
                  <c:v>1.2081348489671633</c:v>
                </c:pt>
                <c:pt idx="63">
                  <c:v>1.1424098969136518</c:v>
                </c:pt>
                <c:pt idx="64">
                  <c:v>1.0576350856933805</c:v>
                </c:pt>
                <c:pt idx="65">
                  <c:v>1.026451772826797</c:v>
                </c:pt>
                <c:pt idx="66">
                  <c:v>1.1256686011882351</c:v>
                </c:pt>
                <c:pt idx="67">
                  <c:v>1.08436894587924</c:v>
                </c:pt>
                <c:pt idx="68">
                  <c:v>1.1681115064626559</c:v>
                </c:pt>
                <c:pt idx="69">
                  <c:v>1.1709138059666599</c:v>
                </c:pt>
                <c:pt idx="70">
                  <c:v>0.98486379859519946</c:v>
                </c:pt>
                <c:pt idx="71">
                  <c:v>0.95076879875163234</c:v>
                </c:pt>
                <c:pt idx="72">
                  <c:v>1.055862027921644</c:v>
                </c:pt>
                <c:pt idx="73">
                  <c:v>1.0706704928632449</c:v>
                </c:pt>
                <c:pt idx="74">
                  <c:v>1.067256124661504</c:v>
                </c:pt>
                <c:pt idx="75">
                  <c:v>1.0094471294130889</c:v>
                </c:pt>
                <c:pt idx="76">
                  <c:v>0.93919869423010272</c:v>
                </c:pt>
                <c:pt idx="77">
                  <c:v>0.90575288952987454</c:v>
                </c:pt>
                <c:pt idx="78">
                  <c:v>0.86147968828965427</c:v>
                </c:pt>
                <c:pt idx="79">
                  <c:v>0.79394140368712196</c:v>
                </c:pt>
                <c:pt idx="80">
                  <c:v>0.7348856602566628</c:v>
                </c:pt>
                <c:pt idx="81">
                  <c:v>0.80440290417430216</c:v>
                </c:pt>
                <c:pt idx="82">
                  <c:v>0.76763203861868645</c:v>
                </c:pt>
                <c:pt idx="83">
                  <c:v>0.71421713084344374</c:v>
                </c:pt>
                <c:pt idx="84">
                  <c:v>0.91423220990188847</c:v>
                </c:pt>
                <c:pt idx="85">
                  <c:v>0.96492821440536802</c:v>
                </c:pt>
                <c:pt idx="86">
                  <c:v>1.0337710178621189</c:v>
                </c:pt>
                <c:pt idx="87">
                  <c:v>1.0695591367294874</c:v>
                </c:pt>
                <c:pt idx="88">
                  <c:v>1.1466262203265307</c:v>
                </c:pt>
                <c:pt idx="89">
                  <c:v>1.2313951501690508</c:v>
                </c:pt>
                <c:pt idx="90">
                  <c:v>1.2140127762292645</c:v>
                </c:pt>
                <c:pt idx="91">
                  <c:v>1.1597658293362361</c:v>
                </c:pt>
                <c:pt idx="92">
                  <c:v>1.1224248489290973</c:v>
                </c:pt>
                <c:pt idx="93">
                  <c:v>1.1500365002127531</c:v>
                </c:pt>
                <c:pt idx="94">
                  <c:v>1.1748979892743523</c:v>
                </c:pt>
                <c:pt idx="95">
                  <c:v>1.1701408273157805</c:v>
                </c:pt>
                <c:pt idx="96">
                  <c:v>1.4085488298955795</c:v>
                </c:pt>
                <c:pt idx="97">
                  <c:v>1.5413904785918615</c:v>
                </c:pt>
                <c:pt idx="98">
                  <c:v>1.574622857310302</c:v>
                </c:pt>
                <c:pt idx="99">
                  <c:v>1.5607630269202568</c:v>
                </c:pt>
                <c:pt idx="100">
                  <c:v>1.5266634763081031</c:v>
                </c:pt>
                <c:pt idx="101">
                  <c:v>1.5662086403349118</c:v>
                </c:pt>
                <c:pt idx="102">
                  <c:v>1.5828934609803997</c:v>
                </c:pt>
                <c:pt idx="103">
                  <c:v>1.5647519190241033</c:v>
                </c:pt>
                <c:pt idx="104">
                  <c:v>1.5962096916041637</c:v>
                </c:pt>
                <c:pt idx="105">
                  <c:v>1.5634905853456615</c:v>
                </c:pt>
                <c:pt idx="106">
                  <c:v>1.6097699066718931</c:v>
                </c:pt>
                <c:pt idx="107">
                  <c:v>1.7632341011846449</c:v>
                </c:pt>
                <c:pt idx="108">
                  <c:v>1.8266082612494232</c:v>
                </c:pt>
                <c:pt idx="109">
                  <c:v>1.8293700929404322</c:v>
                </c:pt>
                <c:pt idx="110">
                  <c:v>1.8468881409504299</c:v>
                </c:pt>
                <c:pt idx="111">
                  <c:v>1.8834177414902884</c:v>
                </c:pt>
                <c:pt idx="112">
                  <c:v>1.9004815062281906</c:v>
                </c:pt>
                <c:pt idx="113">
                  <c:v>1.9883901787802818</c:v>
                </c:pt>
                <c:pt idx="114">
                  <c:v>2.0067967066652508</c:v>
                </c:pt>
                <c:pt idx="115">
                  <c:v>1.989756995828956</c:v>
                </c:pt>
                <c:pt idx="116">
                  <c:v>2.0137673934976243</c:v>
                </c:pt>
                <c:pt idx="117">
                  <c:v>1.977255776886119</c:v>
                </c:pt>
                <c:pt idx="118">
                  <c:v>2.1090121928347023</c:v>
                </c:pt>
                <c:pt idx="119">
                  <c:v>2.1443022938574057</c:v>
                </c:pt>
                <c:pt idx="120">
                  <c:v>2.1009445014756087</c:v>
                </c:pt>
                <c:pt idx="121">
                  <c:v>2.1510016051677665</c:v>
                </c:pt>
                <c:pt idx="122">
                  <c:v>2.2776267676607822</c:v>
                </c:pt>
                <c:pt idx="123">
                  <c:v>2.4458864451217224</c:v>
                </c:pt>
                <c:pt idx="124">
                  <c:v>2.5984657333413055</c:v>
                </c:pt>
                <c:pt idx="125">
                  <c:v>2.6183491931328331</c:v>
                </c:pt>
                <c:pt idx="126">
                  <c:v>2.749308546376565</c:v>
                </c:pt>
                <c:pt idx="127">
                  <c:v>2.9573404761552404</c:v>
                </c:pt>
                <c:pt idx="128">
                  <c:v>2.9711246401146001</c:v>
                </c:pt>
                <c:pt idx="129">
                  <c:v>2.4481413387123481</c:v>
                </c:pt>
                <c:pt idx="130">
                  <c:v>2.5603690339615994</c:v>
                </c:pt>
                <c:pt idx="131">
                  <c:v>2.5932288101434624</c:v>
                </c:pt>
                <c:pt idx="132">
                  <c:v>2.8248767532959578</c:v>
                </c:pt>
                <c:pt idx="133">
                  <c:v>2.7761702283156291</c:v>
                </c:pt>
                <c:pt idx="134">
                  <c:v>3.0064868627971504</c:v>
                </c:pt>
                <c:pt idx="135">
                  <c:v>3.1051146643312109</c:v>
                </c:pt>
                <c:pt idx="136">
                  <c:v>3.0697505134191427</c:v>
                </c:pt>
                <c:pt idx="137">
                  <c:v>3.2380035390596462</c:v>
                </c:pt>
                <c:pt idx="138">
                  <c:v>3.330526252184737</c:v>
                </c:pt>
                <c:pt idx="139">
                  <c:v>3.5459713343860635</c:v>
                </c:pt>
                <c:pt idx="140">
                  <c:v>3.5358475862263909</c:v>
                </c:pt>
                <c:pt idx="141">
                  <c:v>3.2023959437597251</c:v>
                </c:pt>
                <c:pt idx="142">
                  <c:v>3.4250361169577324</c:v>
                </c:pt>
                <c:pt idx="143">
                  <c:v>3.6396420299740697</c:v>
                </c:pt>
                <c:pt idx="144">
                  <c:v>3.992570838336595</c:v>
                </c:pt>
                <c:pt idx="145">
                  <c:v>3.9123201644860295</c:v>
                </c:pt>
                <c:pt idx="146">
                  <c:v>3.3514029978633384</c:v>
                </c:pt>
                <c:pt idx="147">
                  <c:v>3.528695567853307</c:v>
                </c:pt>
                <c:pt idx="148">
                  <c:v>3.7861174382237737</c:v>
                </c:pt>
                <c:pt idx="149">
                  <c:v>3.9369412124928558</c:v>
                </c:pt>
                <c:pt idx="150">
                  <c:v>4.2970650360232145</c:v>
                </c:pt>
                <c:pt idx="151">
                  <c:v>4.5458736957390302</c:v>
                </c:pt>
                <c:pt idx="152">
                  <c:v>4.7475377446294047</c:v>
                </c:pt>
                <c:pt idx="153">
                  <c:v>4.9156100758647749</c:v>
                </c:pt>
                <c:pt idx="154">
                  <c:v>5.1501436638044353</c:v>
                </c:pt>
                <c:pt idx="155">
                  <c:v>5.0572144715347482</c:v>
                </c:pt>
                <c:pt idx="156">
                  <c:v>5.0888473480541974</c:v>
                </c:pt>
                <c:pt idx="157">
                  <c:v>5.1575213430161888</c:v>
                </c:pt>
                <c:pt idx="158">
                  <c:v>5.5554911624073471</c:v>
                </c:pt>
                <c:pt idx="159">
                  <c:v>5.7325502212444315</c:v>
                </c:pt>
                <c:pt idx="160">
                  <c:v>5.840580130163783</c:v>
                </c:pt>
                <c:pt idx="161">
                  <c:v>5.9175764980197316</c:v>
                </c:pt>
                <c:pt idx="162">
                  <c:v>5.7647965079938581</c:v>
                </c:pt>
                <c:pt idx="163">
                  <c:v>5.3850578324192862</c:v>
                </c:pt>
                <c:pt idx="164">
                  <c:v>4.9505159756900436</c:v>
                </c:pt>
                <c:pt idx="165">
                  <c:v>5.2651212659451456</c:v>
                </c:pt>
                <c:pt idx="166">
                  <c:v>5.502404486037495</c:v>
                </c:pt>
                <c:pt idx="167">
                  <c:v>5.4332997880973499</c:v>
                </c:pt>
                <c:pt idx="168">
                  <c:v>5.3535389472080803</c:v>
                </c:pt>
                <c:pt idx="169">
                  <c:v>5.1933878296023508</c:v>
                </c:pt>
                <c:pt idx="170">
                  <c:v>5.1443830220422226</c:v>
                </c:pt>
                <c:pt idx="171">
                  <c:v>5.3967921750187235</c:v>
                </c:pt>
                <c:pt idx="172">
                  <c:v>5.2982413531107069</c:v>
                </c:pt>
                <c:pt idx="173">
                  <c:v>5.1956832952385428</c:v>
                </c:pt>
                <c:pt idx="174">
                  <c:v>5.1400635055630142</c:v>
                </c:pt>
                <c:pt idx="175">
                  <c:v>5.4523737641610222</c:v>
                </c:pt>
                <c:pt idx="176">
                  <c:v>5.6786854419900532</c:v>
                </c:pt>
                <c:pt idx="177">
                  <c:v>6.3724050129544425</c:v>
                </c:pt>
                <c:pt idx="178">
                  <c:v>7.0003864097660635</c:v>
                </c:pt>
                <c:pt idx="179">
                  <c:v>7.170824817684637</c:v>
                </c:pt>
                <c:pt idx="180">
                  <c:v>7.719873361500297</c:v>
                </c:pt>
                <c:pt idx="181">
                  <c:v>8.2021570100133054</c:v>
                </c:pt>
                <c:pt idx="182">
                  <c:v>8.6794241221119588</c:v>
                </c:pt>
                <c:pt idx="183">
                  <c:v>9.3553169167731838</c:v>
                </c:pt>
                <c:pt idx="184">
                  <c:v>10.07903487813784</c:v>
                </c:pt>
                <c:pt idx="185">
                  <c:v>10.522512412775905</c:v>
                </c:pt>
                <c:pt idx="186">
                  <c:v>10.515956887542744</c:v>
                </c:pt>
                <c:pt idx="187">
                  <c:v>10.218481499107936</c:v>
                </c:pt>
                <c:pt idx="188">
                  <c:v>10.333337231157909</c:v>
                </c:pt>
                <c:pt idx="189">
                  <c:v>10.00548110748773</c:v>
                </c:pt>
                <c:pt idx="190">
                  <c:v>10.333310695974566</c:v>
                </c:pt>
                <c:pt idx="191">
                  <c:v>10.235795242936653</c:v>
                </c:pt>
                <c:pt idx="192">
                  <c:v>10.238651029809432</c:v>
                </c:pt>
                <c:pt idx="193">
                  <c:v>9.746243585832806</c:v>
                </c:pt>
                <c:pt idx="194">
                  <c:v>9.9070078737811169</c:v>
                </c:pt>
                <c:pt idx="195">
                  <c:v>9.8066696980354617</c:v>
                </c:pt>
                <c:pt idx="196">
                  <c:v>9.3841101074168112</c:v>
                </c:pt>
                <c:pt idx="197">
                  <c:v>9.5380095131784461</c:v>
                </c:pt>
                <c:pt idx="198">
                  <c:v>9.2555699754742058</c:v>
                </c:pt>
                <c:pt idx="199">
                  <c:v>10.040988388022972</c:v>
                </c:pt>
                <c:pt idx="200">
                  <c:v>10.220310399644676</c:v>
                </c:pt>
                <c:pt idx="201">
                  <c:v>10.106711649552626</c:v>
                </c:pt>
                <c:pt idx="202">
                  <c:v>9.9608616937379324</c:v>
                </c:pt>
                <c:pt idx="203">
                  <c:v>10.041126317266071</c:v>
                </c:pt>
                <c:pt idx="204">
                  <c:v>11.136271800185014</c:v>
                </c:pt>
                <c:pt idx="205">
                  <c:v>11.609886303575083</c:v>
                </c:pt>
                <c:pt idx="206">
                  <c:v>11.57308296399275</c:v>
                </c:pt>
                <c:pt idx="207">
                  <c:v>11.540655185527642</c:v>
                </c:pt>
                <c:pt idx="208">
                  <c:v>11.907486451254824</c:v>
                </c:pt>
                <c:pt idx="209">
                  <c:v>12.119106300466523</c:v>
                </c:pt>
                <c:pt idx="210">
                  <c:v>12.259809124614938</c:v>
                </c:pt>
                <c:pt idx="211">
                  <c:v>12.228460792683297</c:v>
                </c:pt>
                <c:pt idx="212">
                  <c:v>11.626331383251571</c:v>
                </c:pt>
                <c:pt idx="213">
                  <c:v>12.004733590782262</c:v>
                </c:pt>
                <c:pt idx="214">
                  <c:v>12.693793294159573</c:v>
                </c:pt>
                <c:pt idx="215">
                  <c:v>13.16164843360241</c:v>
                </c:pt>
                <c:pt idx="216">
                  <c:v>13.486056744193842</c:v>
                </c:pt>
                <c:pt idx="217">
                  <c:v>14.427113783803687</c:v>
                </c:pt>
                <c:pt idx="218">
                  <c:v>15.256182304503749</c:v>
                </c:pt>
                <c:pt idx="219">
                  <c:v>15.380947363389982</c:v>
                </c:pt>
                <c:pt idx="220">
                  <c:v>16.016718822655704</c:v>
                </c:pt>
                <c:pt idx="221">
                  <c:v>16.258859577816612</c:v>
                </c:pt>
                <c:pt idx="222">
                  <c:v>15.084303303055561</c:v>
                </c:pt>
                <c:pt idx="223">
                  <c:v>15.484866977268203</c:v>
                </c:pt>
                <c:pt idx="224">
                  <c:v>14.633447051390087</c:v>
                </c:pt>
                <c:pt idx="225">
                  <c:v>15.221594555279557</c:v>
                </c:pt>
                <c:pt idx="226">
                  <c:v>15.298828926053046</c:v>
                </c:pt>
                <c:pt idx="227">
                  <c:v>14.925461006112721</c:v>
                </c:pt>
                <c:pt idx="228">
                  <c:v>16.649993547142003</c:v>
                </c:pt>
                <c:pt idx="229">
                  <c:v>17.7286633790936</c:v>
                </c:pt>
                <c:pt idx="230">
                  <c:v>18.252722668579608</c:v>
                </c:pt>
                <c:pt idx="231">
                  <c:v>18.014469879586638</c:v>
                </c:pt>
                <c:pt idx="232">
                  <c:v>18.011047130309517</c:v>
                </c:pt>
                <c:pt idx="233">
                  <c:v>18.599323951679686</c:v>
                </c:pt>
                <c:pt idx="234">
                  <c:v>19.247882377874756</c:v>
                </c:pt>
                <c:pt idx="235">
                  <c:v>19.791692798696854</c:v>
                </c:pt>
                <c:pt idx="236">
                  <c:v>19.587422737321504</c:v>
                </c:pt>
                <c:pt idx="237">
                  <c:v>14.433717178636632</c:v>
                </c:pt>
                <c:pt idx="238">
                  <c:v>13.796973745301077</c:v>
                </c:pt>
                <c:pt idx="239">
                  <c:v>14.340878044288337</c:v>
                </c:pt>
                <c:pt idx="240">
                  <c:v>15.249946303515776</c:v>
                </c:pt>
                <c:pt idx="241">
                  <c:v>16.264631980712807</c:v>
                </c:pt>
                <c:pt idx="242">
                  <c:v>16.904824160105644</c:v>
                </c:pt>
                <c:pt idx="243">
                  <c:v>17.073990735475824</c:v>
                </c:pt>
                <c:pt idx="244">
                  <c:v>16.955616757706771</c:v>
                </c:pt>
                <c:pt idx="245">
                  <c:v>17.882953349419271</c:v>
                </c:pt>
                <c:pt idx="246">
                  <c:v>17.963641234931853</c:v>
                </c:pt>
                <c:pt idx="247">
                  <c:v>17.616799249967787</c:v>
                </c:pt>
                <c:pt idx="248">
                  <c:v>18.018409422469301</c:v>
                </c:pt>
                <c:pt idx="249">
                  <c:v>17.997111662531942</c:v>
                </c:pt>
                <c:pt idx="250">
                  <c:v>17.444042424030673</c:v>
                </c:pt>
                <c:pt idx="251">
                  <c:v>18.023795173993332</c:v>
                </c:pt>
                <c:pt idx="252">
                  <c:v>18.986986788091535</c:v>
                </c:pt>
                <c:pt idx="253">
                  <c:v>19.131724588377157</c:v>
                </c:pt>
                <c:pt idx="254">
                  <c:v>19.470681352909434</c:v>
                </c:pt>
                <c:pt idx="255">
                  <c:v>20.135702474518055</c:v>
                </c:pt>
                <c:pt idx="256">
                  <c:v>20.745914938008326</c:v>
                </c:pt>
                <c:pt idx="257">
                  <c:v>20.800435202465412</c:v>
                </c:pt>
                <c:pt idx="258">
                  <c:v>21.488409596786955</c:v>
                </c:pt>
                <c:pt idx="259">
                  <c:v>22.029466262024457</c:v>
                </c:pt>
                <c:pt idx="260">
                  <c:v>22.02232871495556</c:v>
                </c:pt>
                <c:pt idx="261">
                  <c:v>20.987279265352647</c:v>
                </c:pt>
                <c:pt idx="262">
                  <c:v>20.945619516010922</c:v>
                </c:pt>
                <c:pt idx="263">
                  <c:v>20.846023095212292</c:v>
                </c:pt>
                <c:pt idx="264">
                  <c:v>19.518277346208937</c:v>
                </c:pt>
                <c:pt idx="265">
                  <c:v>19.853601351016806</c:v>
                </c:pt>
                <c:pt idx="266">
                  <c:v>20.269673274530064</c:v>
                </c:pt>
                <c:pt idx="267">
                  <c:v>19.615388490901509</c:v>
                </c:pt>
                <c:pt idx="268">
                  <c:v>20.67485485407208</c:v>
                </c:pt>
                <c:pt idx="269">
                  <c:v>20.702621184141101</c:v>
                </c:pt>
                <c:pt idx="270">
                  <c:v>20.221637186169954</c:v>
                </c:pt>
                <c:pt idx="271">
                  <c:v>18.004354890343606</c:v>
                </c:pt>
                <c:pt idx="272">
                  <c:v>16.789637074601906</c:v>
                </c:pt>
                <c:pt idx="273">
                  <c:v>15.98773042864477</c:v>
                </c:pt>
                <c:pt idx="274">
                  <c:v>16.673668014955346</c:v>
                </c:pt>
                <c:pt idx="275">
                  <c:v>16.973977449572708</c:v>
                </c:pt>
                <c:pt idx="276">
                  <c:v>18.189551870646408</c:v>
                </c:pt>
                <c:pt idx="277">
                  <c:v>19.972746398733356</c:v>
                </c:pt>
                <c:pt idx="278">
                  <c:v>21.212714413405923</c:v>
                </c:pt>
                <c:pt idx="279">
                  <c:v>21.965341520793565</c:v>
                </c:pt>
                <c:pt idx="280">
                  <c:v>22.63034223533559</c:v>
                </c:pt>
                <c:pt idx="281">
                  <c:v>21.966526406546489</c:v>
                </c:pt>
                <c:pt idx="282">
                  <c:v>22.705919685390842</c:v>
                </c:pt>
                <c:pt idx="283">
                  <c:v>23.529190921343741</c:v>
                </c:pt>
                <c:pt idx="284">
                  <c:v>23.516743979346352</c:v>
                </c:pt>
                <c:pt idx="285">
                  <c:v>24.114116309909704</c:v>
                </c:pt>
                <c:pt idx="286">
                  <c:v>23.478202948701075</c:v>
                </c:pt>
                <c:pt idx="287">
                  <c:v>24.640373994661779</c:v>
                </c:pt>
                <c:pt idx="288">
                  <c:v>27.414387298980799</c:v>
                </c:pt>
                <c:pt idx="289">
                  <c:v>28.744149569305161</c:v>
                </c:pt>
                <c:pt idx="290">
                  <c:v>28.855188219091385</c:v>
                </c:pt>
                <c:pt idx="291">
                  <c:v>28.202974399775261</c:v>
                </c:pt>
                <c:pt idx="292">
                  <c:v>28.324585625387094</c:v>
                </c:pt>
                <c:pt idx="293">
                  <c:v>27.476292610492376</c:v>
                </c:pt>
                <c:pt idx="294">
                  <c:v>28.457086351516509</c:v>
                </c:pt>
                <c:pt idx="295">
                  <c:v>28.044373228160463</c:v>
                </c:pt>
                <c:pt idx="296">
                  <c:v>28.466581267110421</c:v>
                </c:pt>
                <c:pt idx="297">
                  <c:v>29.006506914003701</c:v>
                </c:pt>
                <c:pt idx="298">
                  <c:v>30.838673916719831</c:v>
                </c:pt>
                <c:pt idx="299">
                  <c:v>32.164335992377872</c:v>
                </c:pt>
                <c:pt idx="300">
                  <c:v>34.545558278901581</c:v>
                </c:pt>
                <c:pt idx="301">
                  <c:v>35.059699822766476</c:v>
                </c:pt>
                <c:pt idx="302">
                  <c:v>36.102515534294838</c:v>
                </c:pt>
                <c:pt idx="303">
                  <c:v>35.939909804328373</c:v>
                </c:pt>
                <c:pt idx="304">
                  <c:v>36.98597681909316</c:v>
                </c:pt>
                <c:pt idx="305">
                  <c:v>37.363936516207474</c:v>
                </c:pt>
                <c:pt idx="306">
                  <c:v>37.859905409523613</c:v>
                </c:pt>
                <c:pt idx="307">
                  <c:v>39.402242236096782</c:v>
                </c:pt>
                <c:pt idx="308">
                  <c:v>40.408142078142092</c:v>
                </c:pt>
                <c:pt idx="309">
                  <c:v>41.743509949398458</c:v>
                </c:pt>
                <c:pt idx="310">
                  <c:v>40.614222774737385</c:v>
                </c:pt>
                <c:pt idx="311">
                  <c:v>41.550664909254508</c:v>
                </c:pt>
                <c:pt idx="312">
                  <c:v>43.414295331764393</c:v>
                </c:pt>
                <c:pt idx="313">
                  <c:v>43.270984742874241</c:v>
                </c:pt>
                <c:pt idx="314">
                  <c:v>41.717642932574542</c:v>
                </c:pt>
                <c:pt idx="315">
                  <c:v>41.60275254393823</c:v>
                </c:pt>
                <c:pt idx="316">
                  <c:v>41.764504045829057</c:v>
                </c:pt>
                <c:pt idx="317">
                  <c:v>40.579979182081253</c:v>
                </c:pt>
                <c:pt idx="318">
                  <c:v>41.433579044176327</c:v>
                </c:pt>
                <c:pt idx="319">
                  <c:v>42.753114235996208</c:v>
                </c:pt>
                <c:pt idx="320">
                  <c:v>42.912369586525294</c:v>
                </c:pt>
                <c:pt idx="321">
                  <c:v>43.0524784732253</c:v>
                </c:pt>
                <c:pt idx="322">
                  <c:v>41.232822418075955</c:v>
                </c:pt>
                <c:pt idx="323">
                  <c:v>41.140790758438811</c:v>
                </c:pt>
                <c:pt idx="324">
                  <c:v>42.269488352896587</c:v>
                </c:pt>
                <c:pt idx="325">
                  <c:v>43.486934156436718</c:v>
                </c:pt>
                <c:pt idx="326">
                  <c:v>44.184290632569336</c:v>
                </c:pt>
                <c:pt idx="327">
                  <c:v>45.197259679611619</c:v>
                </c:pt>
                <c:pt idx="328">
                  <c:v>46.244299397349501</c:v>
                </c:pt>
                <c:pt idx="329">
                  <c:v>48.292736883454502</c:v>
                </c:pt>
                <c:pt idx="330">
                  <c:v>50.698825913198853</c:v>
                </c:pt>
                <c:pt idx="331">
                  <c:v>52.588928842068817</c:v>
                </c:pt>
                <c:pt idx="332">
                  <c:v>54.111588687762072</c:v>
                </c:pt>
                <c:pt idx="333">
                  <c:v>52.033757793740698</c:v>
                </c:pt>
                <c:pt idx="334">
                  <c:v>53.145615130277349</c:v>
                </c:pt>
                <c:pt idx="335">
                  <c:v>54.105052920224253</c:v>
                </c:pt>
                <c:pt idx="336">
                  <c:v>55.358558786280014</c:v>
                </c:pt>
                <c:pt idx="337">
                  <c:v>56.740585206379492</c:v>
                </c:pt>
                <c:pt idx="338">
                  <c:v>58.172377133477269</c:v>
                </c:pt>
                <c:pt idx="339">
                  <c:v>60.57879385835782</c:v>
                </c:pt>
                <c:pt idx="340">
                  <c:v>63.914383405786715</c:v>
                </c:pt>
                <c:pt idx="341">
                  <c:v>62.850464579613984</c:v>
                </c:pt>
                <c:pt idx="342">
                  <c:v>59.158062636026237</c:v>
                </c:pt>
                <c:pt idx="343">
                  <c:v>61.476171320418928</c:v>
                </c:pt>
                <c:pt idx="344">
                  <c:v>63.403633719828022</c:v>
                </c:pt>
                <c:pt idx="345">
                  <c:v>63.577296272586636</c:v>
                </c:pt>
                <c:pt idx="346">
                  <c:v>66.046829191702713</c:v>
                </c:pt>
                <c:pt idx="347">
                  <c:v>66.753133983078783</c:v>
                </c:pt>
                <c:pt idx="348">
                  <c:v>70.077773821106035</c:v>
                </c:pt>
                <c:pt idx="349">
                  <c:v>70.57868974837929</c:v>
                </c:pt>
                <c:pt idx="350">
                  <c:v>67.777350973576361</c:v>
                </c:pt>
                <c:pt idx="351">
                  <c:v>67.286371843123774</c:v>
                </c:pt>
                <c:pt idx="352">
                  <c:v>72.648490101674142</c:v>
                </c:pt>
                <c:pt idx="353">
                  <c:v>76.31854652463052</c:v>
                </c:pt>
                <c:pt idx="354">
                  <c:v>81.084410799454119</c:v>
                </c:pt>
                <c:pt idx="355">
                  <c:v>83.754601531490948</c:v>
                </c:pt>
                <c:pt idx="356">
                  <c:v>90.342152205747311</c:v>
                </c:pt>
                <c:pt idx="357">
                  <c:v>89.392746528217117</c:v>
                </c:pt>
                <c:pt idx="358">
                  <c:v>89.342150233682148</c:v>
                </c:pt>
                <c:pt idx="359">
                  <c:v>89.91170644142187</c:v>
                </c:pt>
                <c:pt idx="360">
                  <c:v>90.216507126258293</c:v>
                </c:pt>
                <c:pt idx="361">
                  <c:v>95.908898076403815</c:v>
                </c:pt>
                <c:pt idx="362">
                  <c:v>100.65389489983582</c:v>
                </c:pt>
                <c:pt idx="363">
                  <c:v>102.9423618542785</c:v>
                </c:pt>
                <c:pt idx="364">
                  <c:v>99.868811756395303</c:v>
                </c:pt>
                <c:pt idx="365">
                  <c:v>98.536561807564993</c:v>
                </c:pt>
                <c:pt idx="366">
                  <c:v>92.889529986935244</c:v>
                </c:pt>
                <c:pt idx="367">
                  <c:v>76.565031097501247</c:v>
                </c:pt>
                <c:pt idx="368">
                  <c:v>79.122532831251092</c:v>
                </c:pt>
                <c:pt idx="369">
                  <c:v>81.423495208516698</c:v>
                </c:pt>
                <c:pt idx="370">
                  <c:v>86.434704221124861</c:v>
                </c:pt>
                <c:pt idx="371">
                  <c:v>88.583989576287351</c:v>
                </c:pt>
                <c:pt idx="372">
                  <c:v>90.497758087093459</c:v>
                </c:pt>
                <c:pt idx="373">
                  <c:v>86.808888471947355</c:v>
                </c:pt>
                <c:pt idx="374">
                  <c:v>85.143286328836112</c:v>
                </c:pt>
                <c:pt idx="375">
                  <c:v>91.20591403188088</c:v>
                </c:pt>
                <c:pt idx="376">
                  <c:v>94.306823903050812</c:v>
                </c:pt>
                <c:pt idx="377">
                  <c:v>98.029774390271541</c:v>
                </c:pt>
                <c:pt idx="378">
                  <c:v>99.15741088508284</c:v>
                </c:pt>
                <c:pt idx="379">
                  <c:v>95.593495223051193</c:v>
                </c:pt>
                <c:pt idx="380">
                  <c:v>93.786300195859411</c:v>
                </c:pt>
                <c:pt idx="381">
                  <c:v>93.334906733016737</c:v>
                </c:pt>
                <c:pt idx="382">
                  <c:v>99.686253801291798</c:v>
                </c:pt>
                <c:pt idx="383">
                  <c:v>104.27012680983661</c:v>
                </c:pt>
                <c:pt idx="384">
                  <c:v>106.15647767395338</c:v>
                </c:pt>
                <c:pt idx="385">
                  <c:v>113.47034051625575</c:v>
                </c:pt>
                <c:pt idx="386">
                  <c:v>117.11387315023272</c:v>
                </c:pt>
                <c:pt idx="387">
                  <c:v>111.98006940681913</c:v>
                </c:pt>
                <c:pt idx="388">
                  <c:v>109.04742336912393</c:v>
                </c:pt>
                <c:pt idx="389">
                  <c:v>113.44857737630177</c:v>
                </c:pt>
                <c:pt idx="390">
                  <c:v>114.47437941293829</c:v>
                </c:pt>
                <c:pt idx="391">
                  <c:v>120.35366906520738</c:v>
                </c:pt>
                <c:pt idx="392">
                  <c:v>118.43198203124322</c:v>
                </c:pt>
                <c:pt idx="393">
                  <c:v>113.33751189218725</c:v>
                </c:pt>
                <c:pt idx="394">
                  <c:v>105.04483282205969</c:v>
                </c:pt>
                <c:pt idx="395">
                  <c:v>107.47357440173853</c:v>
                </c:pt>
                <c:pt idx="396">
                  <c:v>120.52763716929691</c:v>
                </c:pt>
                <c:pt idx="397">
                  <c:v>118.71224989825296</c:v>
                </c:pt>
                <c:pt idx="398">
                  <c:v>115.91966293164646</c:v>
                </c:pt>
                <c:pt idx="399">
                  <c:v>121.68898455575452</c:v>
                </c:pt>
                <c:pt idx="400">
                  <c:v>130.02419324188548</c:v>
                </c:pt>
                <c:pt idx="401">
                  <c:v>133.73586386216834</c:v>
                </c:pt>
                <c:pt idx="402">
                  <c:v>133.73399156007429</c:v>
                </c:pt>
                <c:pt idx="403">
                  <c:v>131.35954453992517</c:v>
                </c:pt>
                <c:pt idx="404">
                  <c:v>116.50383092881596</c:v>
                </c:pt>
                <c:pt idx="405">
                  <c:v>122.66898065390704</c:v>
                </c:pt>
                <c:pt idx="406">
                  <c:v>130.97133993354413</c:v>
                </c:pt>
                <c:pt idx="407">
                  <c:v>137.81472341641174</c:v>
                </c:pt>
                <c:pt idx="408">
                  <c:v>141.13578262130042</c:v>
                </c:pt>
                <c:pt idx="409">
                  <c:v>139.82942981735766</c:v>
                </c:pt>
                <c:pt idx="410">
                  <c:v>150.12255380507301</c:v>
                </c:pt>
                <c:pt idx="411">
                  <c:v>153.22708821776192</c:v>
                </c:pt>
                <c:pt idx="412">
                  <c:v>152.34618568759799</c:v>
                </c:pt>
                <c:pt idx="413">
                  <c:v>145.63990659362995</c:v>
                </c:pt>
                <c:pt idx="414">
                  <c:v>131.06135194360758</c:v>
                </c:pt>
                <c:pt idx="415">
                  <c:v>131.78533485174407</c:v>
                </c:pt>
                <c:pt idx="416">
                  <c:v>122.9549267046681</c:v>
                </c:pt>
                <c:pt idx="417">
                  <c:v>127.80795766170134</c:v>
                </c:pt>
                <c:pt idx="418">
                  <c:v>137.72432148075742</c:v>
                </c:pt>
                <c:pt idx="419">
                  <c:v>136.12231217329327</c:v>
                </c:pt>
                <c:pt idx="420">
                  <c:v>134.79661697503755</c:v>
                </c:pt>
                <c:pt idx="421">
                  <c:v>132.40330304064577</c:v>
                </c:pt>
                <c:pt idx="422">
                  <c:v>134.16492898760154</c:v>
                </c:pt>
                <c:pt idx="423">
                  <c:v>144.80045123830669</c:v>
                </c:pt>
                <c:pt idx="424">
                  <c:v>160.00551222148758</c:v>
                </c:pt>
                <c:pt idx="425">
                  <c:v>164.34726179561764</c:v>
                </c:pt>
                <c:pt idx="426">
                  <c:v>174.41796895666772</c:v>
                </c:pt>
                <c:pt idx="427">
                  <c:v>181.87137202409298</c:v>
                </c:pt>
                <c:pt idx="428">
                  <c:v>183.20703538023793</c:v>
                </c:pt>
                <c:pt idx="429">
                  <c:v>198.5359680305024</c:v>
                </c:pt>
                <c:pt idx="430">
                  <c:v>206.18833838227008</c:v>
                </c:pt>
                <c:pt idx="431">
                  <c:v>212.11047983728562</c:v>
                </c:pt>
                <c:pt idx="432">
                  <c:v>222.19866636882676</c:v>
                </c:pt>
                <c:pt idx="433">
                  <c:v>224.92015563451216</c:v>
                </c:pt>
                <c:pt idx="434">
                  <c:v>226.21322160925496</c:v>
                </c:pt>
                <c:pt idx="435">
                  <c:v>220.63548220403555</c:v>
                </c:pt>
                <c:pt idx="436">
                  <c:v>220.54259466602767</c:v>
                </c:pt>
                <c:pt idx="437">
                  <c:v>226.55304199846091</c:v>
                </c:pt>
                <c:pt idx="438">
                  <c:v>214.67328013518764</c:v>
                </c:pt>
                <c:pt idx="439">
                  <c:v>212.6274437754993</c:v>
                </c:pt>
                <c:pt idx="440">
                  <c:v>221.33219869622448</c:v>
                </c:pt>
                <c:pt idx="441">
                  <c:v>225.18160829594925</c:v>
                </c:pt>
                <c:pt idx="442">
                  <c:v>244.09100867099329</c:v>
                </c:pt>
                <c:pt idx="443">
                  <c:v>254.22542326000428</c:v>
                </c:pt>
                <c:pt idx="444">
                  <c:v>249.24362186580126</c:v>
                </c:pt>
                <c:pt idx="445">
                  <c:v>253.45110344651783</c:v>
                </c:pt>
                <c:pt idx="446">
                  <c:v>248.95918954013518</c:v>
                </c:pt>
                <c:pt idx="447">
                  <c:v>237.8259835430899</c:v>
                </c:pt>
                <c:pt idx="448">
                  <c:v>248.7089005500217</c:v>
                </c:pt>
                <c:pt idx="449">
                  <c:v>258.51748216991348</c:v>
                </c:pt>
                <c:pt idx="450">
                  <c:v>274.67818553280131</c:v>
                </c:pt>
                <c:pt idx="451">
                  <c:v>273.01418508484358</c:v>
                </c:pt>
                <c:pt idx="452">
                  <c:v>274.58101349304548</c:v>
                </c:pt>
                <c:pt idx="453">
                  <c:v>267.28896551771066</c:v>
                </c:pt>
                <c:pt idx="454">
                  <c:v>275.82724423220839</c:v>
                </c:pt>
                <c:pt idx="455">
                  <c:v>277.21051786203293</c:v>
                </c:pt>
                <c:pt idx="456">
                  <c:v>295.7326158235025</c:v>
                </c:pt>
                <c:pt idx="457">
                  <c:v>299.27844988722626</c:v>
                </c:pt>
                <c:pt idx="458">
                  <c:v>309.8959514538754</c:v>
                </c:pt>
                <c:pt idx="459">
                  <c:v>311.00940760744913</c:v>
                </c:pt>
                <c:pt idx="460">
                  <c:v>300.35951246274726</c:v>
                </c:pt>
                <c:pt idx="461">
                  <c:v>299.3031480574158</c:v>
                </c:pt>
                <c:pt idx="462">
                  <c:v>292.5463794900196</c:v>
                </c:pt>
                <c:pt idx="463">
                  <c:v>299.08947181369342</c:v>
                </c:pt>
                <c:pt idx="464">
                  <c:v>304.34267929662911</c:v>
                </c:pt>
                <c:pt idx="465">
                  <c:v>318.34335557231196</c:v>
                </c:pt>
                <c:pt idx="466">
                  <c:v>326.6454319422823</c:v>
                </c:pt>
                <c:pt idx="467">
                  <c:v>332.45514759480778</c:v>
                </c:pt>
                <c:pt idx="468">
                  <c:v>337.8588735638138</c:v>
                </c:pt>
                <c:pt idx="469">
                  <c:v>340.74790479165796</c:v>
                </c:pt>
                <c:pt idx="470">
                  <c:v>345.1466194946135</c:v>
                </c:pt>
                <c:pt idx="471">
                  <c:v>350.24926711722185</c:v>
                </c:pt>
                <c:pt idx="472">
                  <c:v>357.53445187326002</c:v>
                </c:pt>
                <c:pt idx="473">
                  <c:v>353.86865113820352</c:v>
                </c:pt>
                <c:pt idx="474">
                  <c:v>336.08498207525309</c:v>
                </c:pt>
                <c:pt idx="475">
                  <c:v>334.34742271792402</c:v>
                </c:pt>
                <c:pt idx="476">
                  <c:v>338.48196294725392</c:v>
                </c:pt>
                <c:pt idx="477">
                  <c:v>341.01617740384</c:v>
                </c:pt>
                <c:pt idx="478">
                  <c:v>315.93921178227123</c:v>
                </c:pt>
                <c:pt idx="479">
                  <c:v>312.79340505055518</c:v>
                </c:pt>
                <c:pt idx="480">
                  <c:v>296.25789448596265</c:v>
                </c:pt>
                <c:pt idx="481">
                  <c:v>292.19086611045935</c:v>
                </c:pt>
                <c:pt idx="482">
                  <c:v>287.4115001134906</c:v>
                </c:pt>
                <c:pt idx="483">
                  <c:v>294.02656320010266</c:v>
                </c:pt>
                <c:pt idx="484">
                  <c:v>302.982906341741</c:v>
                </c:pt>
                <c:pt idx="485">
                  <c:v>277.7938164572077</c:v>
                </c:pt>
                <c:pt idx="486">
                  <c:v>282.4399180374545</c:v>
                </c:pt>
                <c:pt idx="487">
                  <c:v>291.15460170850019</c:v>
                </c:pt>
                <c:pt idx="488">
                  <c:v>268.76830669233703</c:v>
                </c:pt>
                <c:pt idx="489">
                  <c:v>215.08345004038287</c:v>
                </c:pt>
                <c:pt idx="490">
                  <c:v>185.08124451079982</c:v>
                </c:pt>
                <c:pt idx="491">
                  <c:v>190.34532526717601</c:v>
                </c:pt>
                <c:pt idx="492">
                  <c:v>177.68698044625825</c:v>
                </c:pt>
                <c:pt idx="493">
                  <c:v>158.84203236106941</c:v>
                </c:pt>
                <c:pt idx="494">
                  <c:v>174.87411752930453</c:v>
                </c:pt>
                <c:pt idx="495">
                  <c:v>204.24020346364807</c:v>
                </c:pt>
                <c:pt idx="496">
                  <c:v>222.32138443608139</c:v>
                </c:pt>
                <c:pt idx="497">
                  <c:v>229.88075614967704</c:v>
                </c:pt>
                <c:pt idx="498">
                  <c:v>249.3976323467846</c:v>
                </c:pt>
                <c:pt idx="499">
                  <c:v>260.21575344509108</c:v>
                </c:pt>
                <c:pt idx="500">
                  <c:v>276.2218846552521</c:v>
                </c:pt>
                <c:pt idx="501">
                  <c:v>261.45478647969765</c:v>
                </c:pt>
                <c:pt idx="502">
                  <c:v>267.1835223062543</c:v>
                </c:pt>
                <c:pt idx="503">
                  <c:v>285.52647266314563</c:v>
                </c:pt>
                <c:pt idx="504">
                  <c:v>282.10215367649653</c:v>
                </c:pt>
                <c:pt idx="505">
                  <c:v>293.61022893357551</c:v>
                </c:pt>
                <c:pt idx="506">
                  <c:v>315.76488236798735</c:v>
                </c:pt>
                <c:pt idx="507">
                  <c:v>336.90376241811225</c:v>
                </c:pt>
                <c:pt idx="508">
                  <c:v>310.86447062081635</c:v>
                </c:pt>
                <c:pt idx="509">
                  <c:v>287.11784457456281</c:v>
                </c:pt>
                <c:pt idx="510">
                  <c:v>304.71931691836181</c:v>
                </c:pt>
                <c:pt idx="511">
                  <c:v>284.24095994418019</c:v>
                </c:pt>
                <c:pt idx="512">
                  <c:v>313.6951451774359</c:v>
                </c:pt>
                <c:pt idx="513">
                  <c:v>328.72898501006449</c:v>
                </c:pt>
                <c:pt idx="514">
                  <c:v>338.6944041906446</c:v>
                </c:pt>
                <c:pt idx="515">
                  <c:v>364.6891997122766</c:v>
                </c:pt>
                <c:pt idx="516">
                  <c:v>368.40137107614783</c:v>
                </c:pt>
                <c:pt idx="517">
                  <c:v>385.2137360465789</c:v>
                </c:pt>
                <c:pt idx="518">
                  <c:v>391.5320117452149</c:v>
                </c:pt>
                <c:pt idx="519">
                  <c:v>399.22170045589098</c:v>
                </c:pt>
                <c:pt idx="520">
                  <c:v>389.55095398404745</c:v>
                </c:pt>
                <c:pt idx="521">
                  <c:v>383.98466040256938</c:v>
                </c:pt>
                <c:pt idx="522">
                  <c:v>374.1408296484891</c:v>
                </c:pt>
                <c:pt idx="523">
                  <c:v>341.43867629223325</c:v>
                </c:pt>
                <c:pt idx="524">
                  <c:v>306.0161208202955</c:v>
                </c:pt>
                <c:pt idx="525">
                  <c:v>347.68878412136166</c:v>
                </c:pt>
                <c:pt idx="526">
                  <c:v>344.13436168128896</c:v>
                </c:pt>
                <c:pt idx="527">
                  <c:v>345.3161190793025</c:v>
                </c:pt>
                <c:pt idx="528">
                  <c:v>369.89019537746196</c:v>
                </c:pt>
                <c:pt idx="529">
                  <c:v>381.95231464872103</c:v>
                </c:pt>
                <c:pt idx="530">
                  <c:v>395.64339536730438</c:v>
                </c:pt>
                <c:pt idx="531">
                  <c:v>391.26480991077437</c:v>
                </c:pt>
                <c:pt idx="532">
                  <c:v>364.25110490491465</c:v>
                </c:pt>
                <c:pt idx="533">
                  <c:v>379.23858086733225</c:v>
                </c:pt>
                <c:pt idx="534">
                  <c:v>378.11982705377363</c:v>
                </c:pt>
                <c:pt idx="535">
                  <c:v>385.12638744908003</c:v>
                </c:pt>
                <c:pt idx="536">
                  <c:v>400.16788363729131</c:v>
                </c:pt>
                <c:pt idx="537">
                  <c:v>395.48071721624774</c:v>
                </c:pt>
                <c:pt idx="538">
                  <c:v>396.32823239324216</c:v>
                </c:pt>
                <c:pt idx="539">
                  <c:v>407.84037855956871</c:v>
                </c:pt>
                <c:pt idx="540">
                  <c:v>436.74239482657111</c:v>
                </c:pt>
                <c:pt idx="541">
                  <c:v>442.59037549329889</c:v>
                </c:pt>
                <c:pt idx="542">
                  <c:v>461.96388399976712</c:v>
                </c:pt>
                <c:pt idx="543">
                  <c:v>461.97035149414307</c:v>
                </c:pt>
                <c:pt idx="544">
                  <c:v>482.22313170364635</c:v>
                </c:pt>
                <c:pt idx="545">
                  <c:v>485.66958042593234</c:v>
                </c:pt>
                <c:pt idx="546">
                  <c:v>519.60768503651605</c:v>
                </c:pt>
                <c:pt idx="547">
                  <c:v>508.22048261894076</c:v>
                </c:pt>
                <c:pt idx="548">
                  <c:v>534.09449560955363</c:v>
                </c:pt>
                <c:pt idx="549">
                  <c:v>556.2845196186438</c:v>
                </c:pt>
                <c:pt idx="550">
                  <c:v>578.79234756693381</c:v>
                </c:pt>
                <c:pt idx="551">
                  <c:v>593.57759808553112</c:v>
                </c:pt>
                <c:pt idx="552">
                  <c:v>582.54773915790577</c:v>
                </c:pt>
                <c:pt idx="553">
                  <c:v>606.5073451217313</c:v>
                </c:pt>
                <c:pt idx="554">
                  <c:v>612.27159092976819</c:v>
                </c:pt>
                <c:pt idx="555">
                  <c:v>595.82230236784903</c:v>
                </c:pt>
                <c:pt idx="556">
                  <c:v>599.29356310144419</c:v>
                </c:pt>
                <c:pt idx="557">
                  <c:v>624.36441002022991</c:v>
                </c:pt>
                <c:pt idx="558">
                  <c:v>598.37024653785761</c:v>
                </c:pt>
                <c:pt idx="559">
                  <c:v>622.04656045286754</c:v>
                </c:pt>
                <c:pt idx="560">
                  <c:v>594.22926031597581</c:v>
                </c:pt>
                <c:pt idx="561">
                  <c:v>618.59325421819119</c:v>
                </c:pt>
                <c:pt idx="562">
                  <c:v>621.7023039138918</c:v>
                </c:pt>
                <c:pt idx="563">
                  <c:v>640.0164103825872</c:v>
                </c:pt>
                <c:pt idx="564">
                  <c:v>620.65719400133469</c:v>
                </c:pt>
                <c:pt idx="565">
                  <c:v>661.31830875194407</c:v>
                </c:pt>
                <c:pt idx="566">
                  <c:v>668.15303347289546</c:v>
                </c:pt>
                <c:pt idx="567">
                  <c:v>666.27218268366926</c:v>
                </c:pt>
                <c:pt idx="568">
                  <c:v>675.03033052504611</c:v>
                </c:pt>
                <c:pt idx="569">
                  <c:v>676.82861132556479</c:v>
                </c:pt>
                <c:pt idx="570">
                  <c:v>662.87037487419775</c:v>
                </c:pt>
                <c:pt idx="571">
                  <c:v>632.19273392501987</c:v>
                </c:pt>
                <c:pt idx="572">
                  <c:v>607.26094907721892</c:v>
                </c:pt>
                <c:pt idx="573">
                  <c:v>637.86447186691453</c:v>
                </c:pt>
                <c:pt idx="574">
                  <c:v>652.384818704493</c:v>
                </c:pt>
                <c:pt idx="575">
                  <c:v>626.89288191361493</c:v>
                </c:pt>
                <c:pt idx="576">
                  <c:v>578.55379868213799</c:v>
                </c:pt>
                <c:pt idx="577">
                  <c:v>582.43242334850311</c:v>
                </c:pt>
                <c:pt idx="578">
                  <c:v>624.65819160884632</c:v>
                </c:pt>
                <c:pt idx="579">
                  <c:v>639.62500187979424</c:v>
                </c:pt>
                <c:pt idx="580">
                  <c:v>646.98516677642499</c:v>
                </c:pt>
                <c:pt idx="581">
                  <c:v>647.52281145001621</c:v>
                </c:pt>
                <c:pt idx="582">
                  <c:v>678.22510555491874</c:v>
                </c:pt>
                <c:pt idx="583">
                  <c:v>689.94958295464664</c:v>
                </c:pt>
                <c:pt idx="584">
                  <c:v>700.06424384076172</c:v>
                </c:pt>
                <c:pt idx="585">
                  <c:v>676.4790794657664</c:v>
                </c:pt>
                <c:pt idx="586">
                  <c:v>739.39366329332108</c:v>
                </c:pt>
                <c:pt idx="587">
                  <c:v>765.97708366970573</c:v>
                </c:pt>
                <c:pt idx="588">
                  <c:v>769.64687987756724</c:v>
                </c:pt>
                <c:pt idx="589">
                  <c:v>781.10461297830466</c:v>
                </c:pt>
                <c:pt idx="590">
                  <c:v>779.75017757940032</c:v>
                </c:pt>
                <c:pt idx="591">
                  <c:v>787.7051888910654</c:v>
                </c:pt>
                <c:pt idx="592">
                  <c:v>773.8573316703604</c:v>
                </c:pt>
                <c:pt idx="593">
                  <c:v>799.02471981094379</c:v>
                </c:pt>
                <c:pt idx="594">
                  <c:v>802.36624118919303</c:v>
                </c:pt>
                <c:pt idx="595">
                  <c:v>793.8739968924466</c:v>
                </c:pt>
                <c:pt idx="596">
                  <c:v>852.71117429813341</c:v>
                </c:pt>
                <c:pt idx="597">
                  <c:v>865.76532966546358</c:v>
                </c:pt>
                <c:pt idx="598">
                  <c:v>890.25696507636985</c:v>
                </c:pt>
                <c:pt idx="599">
                  <c:v>891.35109088644867</c:v>
                </c:pt>
                <c:pt idx="600">
                  <c:v>917.89463502195622</c:v>
                </c:pt>
                <c:pt idx="601">
                  <c:v>880.64188125959015</c:v>
                </c:pt>
                <c:pt idx="602">
                  <c:v>897.96410706396637</c:v>
                </c:pt>
                <c:pt idx="603">
                  <c:v>902.4593153839287</c:v>
                </c:pt>
                <c:pt idx="604">
                  <c:v>948.893554538378</c:v>
                </c:pt>
                <c:pt idx="605">
                  <c:v>950.04266463292402</c:v>
                </c:pt>
                <c:pt idx="606">
                  <c:v>961.34627225672648</c:v>
                </c:pt>
                <c:pt idx="607">
                  <c:v>987.55161029217254</c:v>
                </c:pt>
                <c:pt idx="608">
                  <c:v>966.97893514656607</c:v>
                </c:pt>
                <c:pt idx="609">
                  <c:v>878.74404127231219</c:v>
                </c:pt>
                <c:pt idx="610">
                  <c:v>878.82224949198542</c:v>
                </c:pt>
                <c:pt idx="611">
                  <c:v>779.6893421047904</c:v>
                </c:pt>
                <c:pt idx="612">
                  <c:v>865.69687343236978</c:v>
                </c:pt>
                <c:pt idx="613">
                  <c:v>903.7477138072162</c:v>
                </c:pt>
                <c:pt idx="614">
                  <c:v>891.97097734859437</c:v>
                </c:pt>
                <c:pt idx="615">
                  <c:v>919.48917397077582</c:v>
                </c:pt>
                <c:pt idx="616">
                  <c:v>850.91642984355724</c:v>
                </c:pt>
                <c:pt idx="617">
                  <c:v>901.4872441855897</c:v>
                </c:pt>
                <c:pt idx="618">
                  <c:v>899.1587026338583</c:v>
                </c:pt>
                <c:pt idx="619">
                  <c:v>852.35659300306338</c:v>
                </c:pt>
                <c:pt idx="620">
                  <c:v>882.84538833478302</c:v>
                </c:pt>
                <c:pt idx="621">
                  <c:v>895.18668401831496</c:v>
                </c:pt>
                <c:pt idx="622">
                  <c:v>925.88353059998701</c:v>
                </c:pt>
                <c:pt idx="623">
                  <c:v>964.4576902518437</c:v>
                </c:pt>
                <c:pt idx="624">
                  <c:v>942.42465431804033</c:v>
                </c:pt>
                <c:pt idx="625">
                  <c:v>860.99445206169014</c:v>
                </c:pt>
                <c:pt idx="626">
                  <c:v>667.46356310507156</c:v>
                </c:pt>
                <c:pt idx="627">
                  <c:v>776.64057812216811</c:v>
                </c:pt>
                <c:pt idx="628">
                  <c:v>819.02418439202916</c:v>
                </c:pt>
                <c:pt idx="629">
                  <c:v>853.6803737303934</c:v>
                </c:pt>
                <c:pt idx="630">
                  <c:v>881.85182606349633</c:v>
                </c:pt>
                <c:pt idx="631">
                  <c:v>925.00436332008746</c:v>
                </c:pt>
                <c:pt idx="632">
                  <c:v>895.8177006442487</c:v>
                </c:pt>
                <c:pt idx="633">
                  <c:v>916.2065115109117</c:v>
                </c:pt>
                <c:pt idx="634">
                  <c:v>1077.2591245173228</c:v>
                </c:pt>
                <c:pt idx="635">
                  <c:v>1153.1089394745875</c:v>
                </c:pt>
              </c:numCache>
            </c:numRef>
          </c:val>
          <c:smooth val="0"/>
          <c:extLst>
            <c:ext xmlns:c16="http://schemas.microsoft.com/office/drawing/2014/chart" uri="{C3380CC4-5D6E-409C-BE32-E72D297353CC}">
              <c16:uniqueId val="{00000003-9F4E-4DDB-8DE7-AC4E2C15EE21}"/>
            </c:ext>
          </c:extLst>
        </c:ser>
        <c:ser>
          <c:idx val="5"/>
          <c:order val="4"/>
          <c:tx>
            <c:strRef>
              <c:f>CALCS!$U$6</c:f>
              <c:strCache>
                <c:ptCount val="1"/>
                <c:pt idx="0">
                  <c:v>Decile 6</c:v>
                </c:pt>
              </c:strCache>
            </c:strRef>
          </c:tx>
          <c:marker>
            <c:symbol val="none"/>
          </c:marker>
          <c:cat>
            <c:numRef>
              <c:f>[0]!x_range</c:f>
              <c:numCache>
                <c:formatCode>m/d/yyyy</c:formatCode>
                <c:ptCount val="636"/>
                <c:pt idx="0">
                  <c:v>24838</c:v>
                </c:pt>
                <c:pt idx="1">
                  <c:v>24869</c:v>
                </c:pt>
                <c:pt idx="2">
                  <c:v>24898</c:v>
                </c:pt>
                <c:pt idx="3">
                  <c:v>24929</c:v>
                </c:pt>
                <c:pt idx="4">
                  <c:v>24959</c:v>
                </c:pt>
                <c:pt idx="5">
                  <c:v>24990</c:v>
                </c:pt>
                <c:pt idx="6">
                  <c:v>25020</c:v>
                </c:pt>
                <c:pt idx="7">
                  <c:v>25051</c:v>
                </c:pt>
                <c:pt idx="8">
                  <c:v>25082</c:v>
                </c:pt>
                <c:pt idx="9">
                  <c:v>25112</c:v>
                </c:pt>
                <c:pt idx="10">
                  <c:v>25143</c:v>
                </c:pt>
                <c:pt idx="11">
                  <c:v>25173</c:v>
                </c:pt>
                <c:pt idx="12">
                  <c:v>25204</c:v>
                </c:pt>
                <c:pt idx="13">
                  <c:v>25235</c:v>
                </c:pt>
                <c:pt idx="14">
                  <c:v>25263</c:v>
                </c:pt>
                <c:pt idx="15">
                  <c:v>25294</c:v>
                </c:pt>
                <c:pt idx="16">
                  <c:v>25324</c:v>
                </c:pt>
                <c:pt idx="17">
                  <c:v>25355</c:v>
                </c:pt>
                <c:pt idx="18">
                  <c:v>25385</c:v>
                </c:pt>
                <c:pt idx="19">
                  <c:v>25416</c:v>
                </c:pt>
                <c:pt idx="20">
                  <c:v>25447</c:v>
                </c:pt>
                <c:pt idx="21">
                  <c:v>25477</c:v>
                </c:pt>
                <c:pt idx="22">
                  <c:v>25508</c:v>
                </c:pt>
                <c:pt idx="23">
                  <c:v>25538</c:v>
                </c:pt>
                <c:pt idx="24">
                  <c:v>25569</c:v>
                </c:pt>
                <c:pt idx="25">
                  <c:v>25600</c:v>
                </c:pt>
                <c:pt idx="26">
                  <c:v>25628</c:v>
                </c:pt>
                <c:pt idx="27">
                  <c:v>25659</c:v>
                </c:pt>
                <c:pt idx="28">
                  <c:v>25689</c:v>
                </c:pt>
                <c:pt idx="29">
                  <c:v>25720</c:v>
                </c:pt>
                <c:pt idx="30">
                  <c:v>25750</c:v>
                </c:pt>
                <c:pt idx="31">
                  <c:v>25781</c:v>
                </c:pt>
                <c:pt idx="32">
                  <c:v>25812</c:v>
                </c:pt>
                <c:pt idx="33">
                  <c:v>25842</c:v>
                </c:pt>
                <c:pt idx="34">
                  <c:v>25873</c:v>
                </c:pt>
                <c:pt idx="35">
                  <c:v>25903</c:v>
                </c:pt>
                <c:pt idx="36">
                  <c:v>25934</c:v>
                </c:pt>
                <c:pt idx="37">
                  <c:v>25965</c:v>
                </c:pt>
                <c:pt idx="38">
                  <c:v>25993</c:v>
                </c:pt>
                <c:pt idx="39">
                  <c:v>26024</c:v>
                </c:pt>
                <c:pt idx="40">
                  <c:v>26054</c:v>
                </c:pt>
                <c:pt idx="41">
                  <c:v>26085</c:v>
                </c:pt>
                <c:pt idx="42">
                  <c:v>26115</c:v>
                </c:pt>
                <c:pt idx="43">
                  <c:v>26146</c:v>
                </c:pt>
                <c:pt idx="44">
                  <c:v>26177</c:v>
                </c:pt>
                <c:pt idx="45">
                  <c:v>26207</c:v>
                </c:pt>
                <c:pt idx="46">
                  <c:v>26238</c:v>
                </c:pt>
                <c:pt idx="47">
                  <c:v>26268</c:v>
                </c:pt>
                <c:pt idx="48">
                  <c:v>26299</c:v>
                </c:pt>
                <c:pt idx="49">
                  <c:v>26330</c:v>
                </c:pt>
                <c:pt idx="50">
                  <c:v>26359</c:v>
                </c:pt>
                <c:pt idx="51">
                  <c:v>26390</c:v>
                </c:pt>
                <c:pt idx="52">
                  <c:v>26420</c:v>
                </c:pt>
                <c:pt idx="53">
                  <c:v>26451</c:v>
                </c:pt>
                <c:pt idx="54">
                  <c:v>26481</c:v>
                </c:pt>
                <c:pt idx="55">
                  <c:v>26512</c:v>
                </c:pt>
                <c:pt idx="56">
                  <c:v>26543</c:v>
                </c:pt>
                <c:pt idx="57">
                  <c:v>26573</c:v>
                </c:pt>
                <c:pt idx="58">
                  <c:v>26604</c:v>
                </c:pt>
                <c:pt idx="59">
                  <c:v>26634</c:v>
                </c:pt>
                <c:pt idx="60">
                  <c:v>26665</c:v>
                </c:pt>
                <c:pt idx="61">
                  <c:v>26696</c:v>
                </c:pt>
                <c:pt idx="62">
                  <c:v>26724</c:v>
                </c:pt>
                <c:pt idx="63">
                  <c:v>26755</c:v>
                </c:pt>
                <c:pt idx="64">
                  <c:v>26785</c:v>
                </c:pt>
                <c:pt idx="65">
                  <c:v>26816</c:v>
                </c:pt>
                <c:pt idx="66">
                  <c:v>26846</c:v>
                </c:pt>
                <c:pt idx="67">
                  <c:v>26877</c:v>
                </c:pt>
                <c:pt idx="68">
                  <c:v>26908</c:v>
                </c:pt>
                <c:pt idx="69">
                  <c:v>26938</c:v>
                </c:pt>
                <c:pt idx="70">
                  <c:v>26969</c:v>
                </c:pt>
                <c:pt idx="71">
                  <c:v>26999</c:v>
                </c:pt>
                <c:pt idx="72">
                  <c:v>27030</c:v>
                </c:pt>
                <c:pt idx="73">
                  <c:v>27061</c:v>
                </c:pt>
                <c:pt idx="74">
                  <c:v>27089</c:v>
                </c:pt>
                <c:pt idx="75">
                  <c:v>27120</c:v>
                </c:pt>
                <c:pt idx="76">
                  <c:v>27150</c:v>
                </c:pt>
                <c:pt idx="77">
                  <c:v>27181</c:v>
                </c:pt>
                <c:pt idx="78">
                  <c:v>27211</c:v>
                </c:pt>
                <c:pt idx="79">
                  <c:v>27242</c:v>
                </c:pt>
                <c:pt idx="80">
                  <c:v>27273</c:v>
                </c:pt>
                <c:pt idx="81">
                  <c:v>27303</c:v>
                </c:pt>
                <c:pt idx="82">
                  <c:v>27334</c:v>
                </c:pt>
                <c:pt idx="83">
                  <c:v>27364</c:v>
                </c:pt>
                <c:pt idx="84">
                  <c:v>27395</c:v>
                </c:pt>
                <c:pt idx="85">
                  <c:v>27426</c:v>
                </c:pt>
                <c:pt idx="86">
                  <c:v>27454</c:v>
                </c:pt>
                <c:pt idx="87">
                  <c:v>27485</c:v>
                </c:pt>
                <c:pt idx="88">
                  <c:v>27515</c:v>
                </c:pt>
                <c:pt idx="89">
                  <c:v>27546</c:v>
                </c:pt>
                <c:pt idx="90">
                  <c:v>27576</c:v>
                </c:pt>
                <c:pt idx="91">
                  <c:v>27607</c:v>
                </c:pt>
                <c:pt idx="92">
                  <c:v>27638</c:v>
                </c:pt>
                <c:pt idx="93">
                  <c:v>27668</c:v>
                </c:pt>
                <c:pt idx="94">
                  <c:v>27699</c:v>
                </c:pt>
                <c:pt idx="95">
                  <c:v>27729</c:v>
                </c:pt>
                <c:pt idx="96">
                  <c:v>27760</c:v>
                </c:pt>
                <c:pt idx="97">
                  <c:v>27791</c:v>
                </c:pt>
                <c:pt idx="98">
                  <c:v>27820</c:v>
                </c:pt>
                <c:pt idx="99">
                  <c:v>27851</c:v>
                </c:pt>
                <c:pt idx="100">
                  <c:v>27881</c:v>
                </c:pt>
                <c:pt idx="101">
                  <c:v>27912</c:v>
                </c:pt>
                <c:pt idx="102">
                  <c:v>27942</c:v>
                </c:pt>
                <c:pt idx="103">
                  <c:v>27973</c:v>
                </c:pt>
                <c:pt idx="104">
                  <c:v>28004</c:v>
                </c:pt>
                <c:pt idx="105">
                  <c:v>28034</c:v>
                </c:pt>
                <c:pt idx="106">
                  <c:v>28065</c:v>
                </c:pt>
                <c:pt idx="107">
                  <c:v>28095</c:v>
                </c:pt>
                <c:pt idx="108">
                  <c:v>28126</c:v>
                </c:pt>
                <c:pt idx="109">
                  <c:v>28157</c:v>
                </c:pt>
                <c:pt idx="110">
                  <c:v>28185</c:v>
                </c:pt>
                <c:pt idx="111">
                  <c:v>28216</c:v>
                </c:pt>
                <c:pt idx="112">
                  <c:v>28246</c:v>
                </c:pt>
                <c:pt idx="113">
                  <c:v>28277</c:v>
                </c:pt>
                <c:pt idx="114">
                  <c:v>28307</c:v>
                </c:pt>
                <c:pt idx="115">
                  <c:v>28338</c:v>
                </c:pt>
                <c:pt idx="116">
                  <c:v>28369</c:v>
                </c:pt>
                <c:pt idx="117">
                  <c:v>28399</c:v>
                </c:pt>
                <c:pt idx="118">
                  <c:v>28430</c:v>
                </c:pt>
                <c:pt idx="119">
                  <c:v>28460</c:v>
                </c:pt>
                <c:pt idx="120">
                  <c:v>28491</c:v>
                </c:pt>
                <c:pt idx="121">
                  <c:v>28522</c:v>
                </c:pt>
                <c:pt idx="122">
                  <c:v>28550</c:v>
                </c:pt>
                <c:pt idx="123">
                  <c:v>28581</c:v>
                </c:pt>
                <c:pt idx="124">
                  <c:v>28611</c:v>
                </c:pt>
                <c:pt idx="125">
                  <c:v>28642</c:v>
                </c:pt>
                <c:pt idx="126">
                  <c:v>28672</c:v>
                </c:pt>
                <c:pt idx="127">
                  <c:v>28703</c:v>
                </c:pt>
                <c:pt idx="128">
                  <c:v>28734</c:v>
                </c:pt>
                <c:pt idx="129">
                  <c:v>28764</c:v>
                </c:pt>
                <c:pt idx="130">
                  <c:v>28795</c:v>
                </c:pt>
                <c:pt idx="131">
                  <c:v>28825</c:v>
                </c:pt>
                <c:pt idx="132">
                  <c:v>28856</c:v>
                </c:pt>
                <c:pt idx="133">
                  <c:v>28887</c:v>
                </c:pt>
                <c:pt idx="134">
                  <c:v>28915</c:v>
                </c:pt>
                <c:pt idx="135">
                  <c:v>28946</c:v>
                </c:pt>
                <c:pt idx="136">
                  <c:v>28976</c:v>
                </c:pt>
                <c:pt idx="137">
                  <c:v>29007</c:v>
                </c:pt>
                <c:pt idx="138">
                  <c:v>29037</c:v>
                </c:pt>
                <c:pt idx="139">
                  <c:v>29068</c:v>
                </c:pt>
                <c:pt idx="140">
                  <c:v>29099</c:v>
                </c:pt>
                <c:pt idx="141">
                  <c:v>29129</c:v>
                </c:pt>
                <c:pt idx="142">
                  <c:v>29160</c:v>
                </c:pt>
                <c:pt idx="143">
                  <c:v>29190</c:v>
                </c:pt>
                <c:pt idx="144">
                  <c:v>29221</c:v>
                </c:pt>
                <c:pt idx="145">
                  <c:v>29252</c:v>
                </c:pt>
                <c:pt idx="146">
                  <c:v>29281</c:v>
                </c:pt>
                <c:pt idx="147">
                  <c:v>29312</c:v>
                </c:pt>
                <c:pt idx="148">
                  <c:v>29342</c:v>
                </c:pt>
                <c:pt idx="149">
                  <c:v>29373</c:v>
                </c:pt>
                <c:pt idx="150">
                  <c:v>29403</c:v>
                </c:pt>
                <c:pt idx="151">
                  <c:v>29434</c:v>
                </c:pt>
                <c:pt idx="152">
                  <c:v>29465</c:v>
                </c:pt>
                <c:pt idx="153">
                  <c:v>29495</c:v>
                </c:pt>
                <c:pt idx="154">
                  <c:v>29526</c:v>
                </c:pt>
                <c:pt idx="155">
                  <c:v>29556</c:v>
                </c:pt>
                <c:pt idx="156">
                  <c:v>29587</c:v>
                </c:pt>
                <c:pt idx="157">
                  <c:v>29618</c:v>
                </c:pt>
                <c:pt idx="158">
                  <c:v>29646</c:v>
                </c:pt>
                <c:pt idx="159">
                  <c:v>29677</c:v>
                </c:pt>
                <c:pt idx="160">
                  <c:v>29707</c:v>
                </c:pt>
                <c:pt idx="161">
                  <c:v>29738</c:v>
                </c:pt>
                <c:pt idx="162">
                  <c:v>29768</c:v>
                </c:pt>
                <c:pt idx="163">
                  <c:v>29799</c:v>
                </c:pt>
                <c:pt idx="164">
                  <c:v>29830</c:v>
                </c:pt>
                <c:pt idx="165">
                  <c:v>29860</c:v>
                </c:pt>
                <c:pt idx="166">
                  <c:v>29891</c:v>
                </c:pt>
                <c:pt idx="167">
                  <c:v>29921</c:v>
                </c:pt>
                <c:pt idx="168">
                  <c:v>29952</c:v>
                </c:pt>
                <c:pt idx="169">
                  <c:v>29983</c:v>
                </c:pt>
                <c:pt idx="170">
                  <c:v>30011</c:v>
                </c:pt>
                <c:pt idx="171">
                  <c:v>30042</c:v>
                </c:pt>
                <c:pt idx="172">
                  <c:v>30072</c:v>
                </c:pt>
                <c:pt idx="173">
                  <c:v>30103</c:v>
                </c:pt>
                <c:pt idx="174">
                  <c:v>30133</c:v>
                </c:pt>
                <c:pt idx="175">
                  <c:v>30164</c:v>
                </c:pt>
                <c:pt idx="176">
                  <c:v>30195</c:v>
                </c:pt>
                <c:pt idx="177">
                  <c:v>30225</c:v>
                </c:pt>
                <c:pt idx="178">
                  <c:v>30256</c:v>
                </c:pt>
                <c:pt idx="179">
                  <c:v>30286</c:v>
                </c:pt>
                <c:pt idx="180">
                  <c:v>30317</c:v>
                </c:pt>
                <c:pt idx="181">
                  <c:v>30348</c:v>
                </c:pt>
                <c:pt idx="182">
                  <c:v>30376</c:v>
                </c:pt>
                <c:pt idx="183">
                  <c:v>30407</c:v>
                </c:pt>
                <c:pt idx="184">
                  <c:v>30437</c:v>
                </c:pt>
                <c:pt idx="185">
                  <c:v>30468</c:v>
                </c:pt>
                <c:pt idx="186">
                  <c:v>30498</c:v>
                </c:pt>
                <c:pt idx="187">
                  <c:v>30529</c:v>
                </c:pt>
                <c:pt idx="188">
                  <c:v>30560</c:v>
                </c:pt>
                <c:pt idx="189">
                  <c:v>30590</c:v>
                </c:pt>
                <c:pt idx="190">
                  <c:v>30621</c:v>
                </c:pt>
                <c:pt idx="191">
                  <c:v>30651</c:v>
                </c:pt>
                <c:pt idx="192">
                  <c:v>30682</c:v>
                </c:pt>
                <c:pt idx="193">
                  <c:v>30713</c:v>
                </c:pt>
                <c:pt idx="194">
                  <c:v>30742</c:v>
                </c:pt>
                <c:pt idx="195">
                  <c:v>30773</c:v>
                </c:pt>
                <c:pt idx="196">
                  <c:v>30803</c:v>
                </c:pt>
                <c:pt idx="197">
                  <c:v>30834</c:v>
                </c:pt>
                <c:pt idx="198">
                  <c:v>30864</c:v>
                </c:pt>
                <c:pt idx="199">
                  <c:v>30895</c:v>
                </c:pt>
                <c:pt idx="200">
                  <c:v>30926</c:v>
                </c:pt>
                <c:pt idx="201">
                  <c:v>30956</c:v>
                </c:pt>
                <c:pt idx="202">
                  <c:v>30987</c:v>
                </c:pt>
                <c:pt idx="203">
                  <c:v>31017</c:v>
                </c:pt>
                <c:pt idx="204">
                  <c:v>31048</c:v>
                </c:pt>
                <c:pt idx="205">
                  <c:v>31079</c:v>
                </c:pt>
                <c:pt idx="206">
                  <c:v>31107</c:v>
                </c:pt>
                <c:pt idx="207">
                  <c:v>31138</c:v>
                </c:pt>
                <c:pt idx="208">
                  <c:v>31168</c:v>
                </c:pt>
                <c:pt idx="209">
                  <c:v>31199</c:v>
                </c:pt>
                <c:pt idx="210">
                  <c:v>31229</c:v>
                </c:pt>
                <c:pt idx="211">
                  <c:v>31260</c:v>
                </c:pt>
                <c:pt idx="212">
                  <c:v>31291</c:v>
                </c:pt>
                <c:pt idx="213">
                  <c:v>31321</c:v>
                </c:pt>
                <c:pt idx="214">
                  <c:v>31352</c:v>
                </c:pt>
                <c:pt idx="215">
                  <c:v>31382</c:v>
                </c:pt>
                <c:pt idx="216">
                  <c:v>31413</c:v>
                </c:pt>
                <c:pt idx="217">
                  <c:v>31444</c:v>
                </c:pt>
                <c:pt idx="218">
                  <c:v>31472</c:v>
                </c:pt>
                <c:pt idx="219">
                  <c:v>31503</c:v>
                </c:pt>
                <c:pt idx="220">
                  <c:v>31533</c:v>
                </c:pt>
                <c:pt idx="221">
                  <c:v>31564</c:v>
                </c:pt>
                <c:pt idx="222">
                  <c:v>31594</c:v>
                </c:pt>
                <c:pt idx="223">
                  <c:v>31625</c:v>
                </c:pt>
                <c:pt idx="224">
                  <c:v>31656</c:v>
                </c:pt>
                <c:pt idx="225">
                  <c:v>31686</c:v>
                </c:pt>
                <c:pt idx="226">
                  <c:v>31717</c:v>
                </c:pt>
                <c:pt idx="227">
                  <c:v>31747</c:v>
                </c:pt>
                <c:pt idx="228">
                  <c:v>31778</c:v>
                </c:pt>
                <c:pt idx="229">
                  <c:v>31809</c:v>
                </c:pt>
                <c:pt idx="230">
                  <c:v>31837</c:v>
                </c:pt>
                <c:pt idx="231">
                  <c:v>31868</c:v>
                </c:pt>
                <c:pt idx="232">
                  <c:v>31898</c:v>
                </c:pt>
                <c:pt idx="233">
                  <c:v>31929</c:v>
                </c:pt>
                <c:pt idx="234">
                  <c:v>31959</c:v>
                </c:pt>
                <c:pt idx="235">
                  <c:v>31990</c:v>
                </c:pt>
                <c:pt idx="236">
                  <c:v>32021</c:v>
                </c:pt>
                <c:pt idx="237">
                  <c:v>32051</c:v>
                </c:pt>
                <c:pt idx="238">
                  <c:v>32082</c:v>
                </c:pt>
                <c:pt idx="239">
                  <c:v>32112</c:v>
                </c:pt>
                <c:pt idx="240">
                  <c:v>32143</c:v>
                </c:pt>
                <c:pt idx="241">
                  <c:v>32174</c:v>
                </c:pt>
                <c:pt idx="242">
                  <c:v>32203</c:v>
                </c:pt>
                <c:pt idx="243">
                  <c:v>32234</c:v>
                </c:pt>
                <c:pt idx="244">
                  <c:v>32264</c:v>
                </c:pt>
                <c:pt idx="245">
                  <c:v>32295</c:v>
                </c:pt>
                <c:pt idx="246">
                  <c:v>32325</c:v>
                </c:pt>
                <c:pt idx="247">
                  <c:v>32356</c:v>
                </c:pt>
                <c:pt idx="248">
                  <c:v>32387</c:v>
                </c:pt>
                <c:pt idx="249">
                  <c:v>32417</c:v>
                </c:pt>
                <c:pt idx="250">
                  <c:v>32448</c:v>
                </c:pt>
                <c:pt idx="251">
                  <c:v>32478</c:v>
                </c:pt>
                <c:pt idx="252">
                  <c:v>32509</c:v>
                </c:pt>
                <c:pt idx="253">
                  <c:v>32540</c:v>
                </c:pt>
                <c:pt idx="254">
                  <c:v>32568</c:v>
                </c:pt>
                <c:pt idx="255">
                  <c:v>32599</c:v>
                </c:pt>
                <c:pt idx="256">
                  <c:v>32629</c:v>
                </c:pt>
                <c:pt idx="257">
                  <c:v>32660</c:v>
                </c:pt>
                <c:pt idx="258">
                  <c:v>32690</c:v>
                </c:pt>
                <c:pt idx="259">
                  <c:v>32721</c:v>
                </c:pt>
                <c:pt idx="260">
                  <c:v>32752</c:v>
                </c:pt>
                <c:pt idx="261">
                  <c:v>32782</c:v>
                </c:pt>
                <c:pt idx="262">
                  <c:v>32813</c:v>
                </c:pt>
                <c:pt idx="263">
                  <c:v>32843</c:v>
                </c:pt>
                <c:pt idx="264">
                  <c:v>32874</c:v>
                </c:pt>
                <c:pt idx="265">
                  <c:v>32905</c:v>
                </c:pt>
                <c:pt idx="266">
                  <c:v>32933</c:v>
                </c:pt>
                <c:pt idx="267">
                  <c:v>32964</c:v>
                </c:pt>
                <c:pt idx="268">
                  <c:v>32994</c:v>
                </c:pt>
                <c:pt idx="269">
                  <c:v>33025</c:v>
                </c:pt>
                <c:pt idx="270">
                  <c:v>33055</c:v>
                </c:pt>
                <c:pt idx="271">
                  <c:v>33086</c:v>
                </c:pt>
                <c:pt idx="272">
                  <c:v>33117</c:v>
                </c:pt>
                <c:pt idx="273">
                  <c:v>33147</c:v>
                </c:pt>
                <c:pt idx="274">
                  <c:v>33178</c:v>
                </c:pt>
                <c:pt idx="275">
                  <c:v>33208</c:v>
                </c:pt>
                <c:pt idx="276">
                  <c:v>33239</c:v>
                </c:pt>
                <c:pt idx="277">
                  <c:v>33270</c:v>
                </c:pt>
                <c:pt idx="278">
                  <c:v>33298</c:v>
                </c:pt>
                <c:pt idx="279">
                  <c:v>33329</c:v>
                </c:pt>
                <c:pt idx="280">
                  <c:v>33359</c:v>
                </c:pt>
                <c:pt idx="281">
                  <c:v>33390</c:v>
                </c:pt>
                <c:pt idx="282">
                  <c:v>33420</c:v>
                </c:pt>
                <c:pt idx="283">
                  <c:v>33451</c:v>
                </c:pt>
                <c:pt idx="284">
                  <c:v>33482</c:v>
                </c:pt>
                <c:pt idx="285">
                  <c:v>33512</c:v>
                </c:pt>
                <c:pt idx="286">
                  <c:v>33543</c:v>
                </c:pt>
                <c:pt idx="287">
                  <c:v>33573</c:v>
                </c:pt>
                <c:pt idx="288">
                  <c:v>33604</c:v>
                </c:pt>
                <c:pt idx="289">
                  <c:v>33635</c:v>
                </c:pt>
                <c:pt idx="290">
                  <c:v>33664</c:v>
                </c:pt>
                <c:pt idx="291">
                  <c:v>33695</c:v>
                </c:pt>
                <c:pt idx="292">
                  <c:v>33725</c:v>
                </c:pt>
                <c:pt idx="293">
                  <c:v>33756</c:v>
                </c:pt>
                <c:pt idx="294">
                  <c:v>33786</c:v>
                </c:pt>
                <c:pt idx="295">
                  <c:v>33817</c:v>
                </c:pt>
                <c:pt idx="296">
                  <c:v>33848</c:v>
                </c:pt>
                <c:pt idx="297">
                  <c:v>33878</c:v>
                </c:pt>
                <c:pt idx="298">
                  <c:v>33909</c:v>
                </c:pt>
                <c:pt idx="299">
                  <c:v>33939</c:v>
                </c:pt>
                <c:pt idx="300">
                  <c:v>33970</c:v>
                </c:pt>
                <c:pt idx="301">
                  <c:v>34001</c:v>
                </c:pt>
                <c:pt idx="302">
                  <c:v>34029</c:v>
                </c:pt>
                <c:pt idx="303">
                  <c:v>34060</c:v>
                </c:pt>
                <c:pt idx="304">
                  <c:v>34090</c:v>
                </c:pt>
                <c:pt idx="305">
                  <c:v>34121</c:v>
                </c:pt>
                <c:pt idx="306">
                  <c:v>34151</c:v>
                </c:pt>
                <c:pt idx="307">
                  <c:v>34182</c:v>
                </c:pt>
                <c:pt idx="308">
                  <c:v>34213</c:v>
                </c:pt>
                <c:pt idx="309">
                  <c:v>34243</c:v>
                </c:pt>
                <c:pt idx="310">
                  <c:v>34274</c:v>
                </c:pt>
                <c:pt idx="311">
                  <c:v>34304</c:v>
                </c:pt>
                <c:pt idx="312">
                  <c:v>34335</c:v>
                </c:pt>
                <c:pt idx="313">
                  <c:v>34366</c:v>
                </c:pt>
                <c:pt idx="314">
                  <c:v>34394</c:v>
                </c:pt>
                <c:pt idx="315">
                  <c:v>34425</c:v>
                </c:pt>
                <c:pt idx="316">
                  <c:v>34455</c:v>
                </c:pt>
                <c:pt idx="317">
                  <c:v>34486</c:v>
                </c:pt>
                <c:pt idx="318">
                  <c:v>34516</c:v>
                </c:pt>
                <c:pt idx="319">
                  <c:v>34547</c:v>
                </c:pt>
                <c:pt idx="320">
                  <c:v>34578</c:v>
                </c:pt>
                <c:pt idx="321">
                  <c:v>34608</c:v>
                </c:pt>
                <c:pt idx="322">
                  <c:v>34639</c:v>
                </c:pt>
                <c:pt idx="323">
                  <c:v>34669</c:v>
                </c:pt>
                <c:pt idx="324">
                  <c:v>34700</c:v>
                </c:pt>
                <c:pt idx="325">
                  <c:v>34731</c:v>
                </c:pt>
                <c:pt idx="326">
                  <c:v>34759</c:v>
                </c:pt>
                <c:pt idx="327">
                  <c:v>34790</c:v>
                </c:pt>
                <c:pt idx="328">
                  <c:v>34820</c:v>
                </c:pt>
                <c:pt idx="329">
                  <c:v>34851</c:v>
                </c:pt>
                <c:pt idx="330">
                  <c:v>34881</c:v>
                </c:pt>
                <c:pt idx="331">
                  <c:v>34912</c:v>
                </c:pt>
                <c:pt idx="332">
                  <c:v>34943</c:v>
                </c:pt>
                <c:pt idx="333">
                  <c:v>34973</c:v>
                </c:pt>
                <c:pt idx="334">
                  <c:v>35004</c:v>
                </c:pt>
                <c:pt idx="335">
                  <c:v>35034</c:v>
                </c:pt>
                <c:pt idx="336">
                  <c:v>35065</c:v>
                </c:pt>
                <c:pt idx="337">
                  <c:v>35096</c:v>
                </c:pt>
                <c:pt idx="338">
                  <c:v>35125</c:v>
                </c:pt>
                <c:pt idx="339">
                  <c:v>35156</c:v>
                </c:pt>
                <c:pt idx="340">
                  <c:v>35186</c:v>
                </c:pt>
                <c:pt idx="341">
                  <c:v>35217</c:v>
                </c:pt>
                <c:pt idx="342">
                  <c:v>35247</c:v>
                </c:pt>
                <c:pt idx="343">
                  <c:v>35278</c:v>
                </c:pt>
                <c:pt idx="344">
                  <c:v>35309</c:v>
                </c:pt>
                <c:pt idx="345">
                  <c:v>35339</c:v>
                </c:pt>
                <c:pt idx="346">
                  <c:v>35370</c:v>
                </c:pt>
                <c:pt idx="347">
                  <c:v>35400</c:v>
                </c:pt>
                <c:pt idx="348">
                  <c:v>35431</c:v>
                </c:pt>
                <c:pt idx="349">
                  <c:v>35462</c:v>
                </c:pt>
                <c:pt idx="350">
                  <c:v>35490</c:v>
                </c:pt>
                <c:pt idx="351">
                  <c:v>35521</c:v>
                </c:pt>
                <c:pt idx="352">
                  <c:v>35551</c:v>
                </c:pt>
                <c:pt idx="353">
                  <c:v>35582</c:v>
                </c:pt>
                <c:pt idx="354">
                  <c:v>35612</c:v>
                </c:pt>
                <c:pt idx="355">
                  <c:v>35643</c:v>
                </c:pt>
                <c:pt idx="356">
                  <c:v>35674</c:v>
                </c:pt>
                <c:pt idx="357">
                  <c:v>35704</c:v>
                </c:pt>
                <c:pt idx="358">
                  <c:v>35735</c:v>
                </c:pt>
                <c:pt idx="359">
                  <c:v>35765</c:v>
                </c:pt>
                <c:pt idx="360">
                  <c:v>35796</c:v>
                </c:pt>
                <c:pt idx="361">
                  <c:v>35827</c:v>
                </c:pt>
                <c:pt idx="362">
                  <c:v>35855</c:v>
                </c:pt>
                <c:pt idx="363">
                  <c:v>35886</c:v>
                </c:pt>
                <c:pt idx="364">
                  <c:v>35916</c:v>
                </c:pt>
                <c:pt idx="365">
                  <c:v>35947</c:v>
                </c:pt>
                <c:pt idx="366">
                  <c:v>35977</c:v>
                </c:pt>
                <c:pt idx="367">
                  <c:v>36008</c:v>
                </c:pt>
                <c:pt idx="368">
                  <c:v>36039</c:v>
                </c:pt>
                <c:pt idx="369">
                  <c:v>36069</c:v>
                </c:pt>
                <c:pt idx="370">
                  <c:v>36100</c:v>
                </c:pt>
                <c:pt idx="371">
                  <c:v>36130</c:v>
                </c:pt>
                <c:pt idx="372">
                  <c:v>36161</c:v>
                </c:pt>
                <c:pt idx="373">
                  <c:v>36192</c:v>
                </c:pt>
                <c:pt idx="374">
                  <c:v>36220</c:v>
                </c:pt>
                <c:pt idx="375">
                  <c:v>36251</c:v>
                </c:pt>
                <c:pt idx="376">
                  <c:v>36281</c:v>
                </c:pt>
                <c:pt idx="377">
                  <c:v>36312</c:v>
                </c:pt>
                <c:pt idx="378">
                  <c:v>36342</c:v>
                </c:pt>
                <c:pt idx="379">
                  <c:v>36373</c:v>
                </c:pt>
                <c:pt idx="380">
                  <c:v>36404</c:v>
                </c:pt>
                <c:pt idx="381">
                  <c:v>36434</c:v>
                </c:pt>
                <c:pt idx="382">
                  <c:v>36465</c:v>
                </c:pt>
                <c:pt idx="383">
                  <c:v>36495</c:v>
                </c:pt>
                <c:pt idx="384">
                  <c:v>36526</c:v>
                </c:pt>
                <c:pt idx="385">
                  <c:v>36557</c:v>
                </c:pt>
                <c:pt idx="386">
                  <c:v>36586</c:v>
                </c:pt>
                <c:pt idx="387">
                  <c:v>36617</c:v>
                </c:pt>
                <c:pt idx="388">
                  <c:v>36647</c:v>
                </c:pt>
                <c:pt idx="389">
                  <c:v>36678</c:v>
                </c:pt>
                <c:pt idx="390">
                  <c:v>36708</c:v>
                </c:pt>
                <c:pt idx="391">
                  <c:v>36739</c:v>
                </c:pt>
                <c:pt idx="392">
                  <c:v>36770</c:v>
                </c:pt>
                <c:pt idx="393">
                  <c:v>36800</c:v>
                </c:pt>
                <c:pt idx="394">
                  <c:v>36831</c:v>
                </c:pt>
                <c:pt idx="395">
                  <c:v>36861</c:v>
                </c:pt>
                <c:pt idx="396">
                  <c:v>36892</c:v>
                </c:pt>
                <c:pt idx="397">
                  <c:v>36923</c:v>
                </c:pt>
                <c:pt idx="398">
                  <c:v>36951</c:v>
                </c:pt>
                <c:pt idx="399">
                  <c:v>36982</c:v>
                </c:pt>
                <c:pt idx="400">
                  <c:v>37012</c:v>
                </c:pt>
                <c:pt idx="401">
                  <c:v>37043</c:v>
                </c:pt>
                <c:pt idx="402">
                  <c:v>37073</c:v>
                </c:pt>
                <c:pt idx="403">
                  <c:v>37104</c:v>
                </c:pt>
                <c:pt idx="404">
                  <c:v>37135</c:v>
                </c:pt>
                <c:pt idx="405">
                  <c:v>37165</c:v>
                </c:pt>
                <c:pt idx="406">
                  <c:v>37196</c:v>
                </c:pt>
                <c:pt idx="407">
                  <c:v>37226</c:v>
                </c:pt>
                <c:pt idx="408">
                  <c:v>37257</c:v>
                </c:pt>
                <c:pt idx="409">
                  <c:v>37288</c:v>
                </c:pt>
                <c:pt idx="410">
                  <c:v>37316</c:v>
                </c:pt>
                <c:pt idx="411">
                  <c:v>37347</c:v>
                </c:pt>
                <c:pt idx="412">
                  <c:v>37377</c:v>
                </c:pt>
                <c:pt idx="413">
                  <c:v>37408</c:v>
                </c:pt>
                <c:pt idx="414">
                  <c:v>37438</c:v>
                </c:pt>
                <c:pt idx="415">
                  <c:v>37469</c:v>
                </c:pt>
                <c:pt idx="416">
                  <c:v>37500</c:v>
                </c:pt>
                <c:pt idx="417">
                  <c:v>37530</c:v>
                </c:pt>
                <c:pt idx="418">
                  <c:v>37561</c:v>
                </c:pt>
                <c:pt idx="419">
                  <c:v>37591</c:v>
                </c:pt>
                <c:pt idx="420">
                  <c:v>37622</c:v>
                </c:pt>
                <c:pt idx="421">
                  <c:v>37653</c:v>
                </c:pt>
                <c:pt idx="422">
                  <c:v>37681</c:v>
                </c:pt>
                <c:pt idx="423">
                  <c:v>37712</c:v>
                </c:pt>
                <c:pt idx="424">
                  <c:v>37742</c:v>
                </c:pt>
                <c:pt idx="425">
                  <c:v>37773</c:v>
                </c:pt>
                <c:pt idx="426">
                  <c:v>37803</c:v>
                </c:pt>
                <c:pt idx="427">
                  <c:v>37834</c:v>
                </c:pt>
                <c:pt idx="428">
                  <c:v>37865</c:v>
                </c:pt>
                <c:pt idx="429">
                  <c:v>37895</c:v>
                </c:pt>
                <c:pt idx="430">
                  <c:v>37926</c:v>
                </c:pt>
                <c:pt idx="431">
                  <c:v>37956</c:v>
                </c:pt>
                <c:pt idx="432">
                  <c:v>37987</c:v>
                </c:pt>
                <c:pt idx="433">
                  <c:v>38018</c:v>
                </c:pt>
                <c:pt idx="434">
                  <c:v>38047</c:v>
                </c:pt>
                <c:pt idx="435">
                  <c:v>38078</c:v>
                </c:pt>
                <c:pt idx="436">
                  <c:v>38108</c:v>
                </c:pt>
                <c:pt idx="437">
                  <c:v>38139</c:v>
                </c:pt>
                <c:pt idx="438">
                  <c:v>38169</c:v>
                </c:pt>
                <c:pt idx="439">
                  <c:v>38200</c:v>
                </c:pt>
                <c:pt idx="440">
                  <c:v>38231</c:v>
                </c:pt>
                <c:pt idx="441">
                  <c:v>38261</c:v>
                </c:pt>
                <c:pt idx="442">
                  <c:v>38292</c:v>
                </c:pt>
                <c:pt idx="443">
                  <c:v>38322</c:v>
                </c:pt>
                <c:pt idx="444">
                  <c:v>38353</c:v>
                </c:pt>
                <c:pt idx="445">
                  <c:v>38384</c:v>
                </c:pt>
                <c:pt idx="446">
                  <c:v>38412</c:v>
                </c:pt>
                <c:pt idx="447">
                  <c:v>38443</c:v>
                </c:pt>
                <c:pt idx="448">
                  <c:v>38473</c:v>
                </c:pt>
                <c:pt idx="449">
                  <c:v>38504</c:v>
                </c:pt>
                <c:pt idx="450">
                  <c:v>38534</c:v>
                </c:pt>
                <c:pt idx="451">
                  <c:v>38565</c:v>
                </c:pt>
                <c:pt idx="452">
                  <c:v>38596</c:v>
                </c:pt>
                <c:pt idx="453">
                  <c:v>38626</c:v>
                </c:pt>
                <c:pt idx="454">
                  <c:v>38657</c:v>
                </c:pt>
                <c:pt idx="455">
                  <c:v>38687</c:v>
                </c:pt>
                <c:pt idx="456">
                  <c:v>38718</c:v>
                </c:pt>
                <c:pt idx="457">
                  <c:v>38749</c:v>
                </c:pt>
                <c:pt idx="458">
                  <c:v>38777</c:v>
                </c:pt>
                <c:pt idx="459">
                  <c:v>38808</c:v>
                </c:pt>
                <c:pt idx="460">
                  <c:v>38838</c:v>
                </c:pt>
                <c:pt idx="461">
                  <c:v>38869</c:v>
                </c:pt>
                <c:pt idx="462">
                  <c:v>38899</c:v>
                </c:pt>
                <c:pt idx="463">
                  <c:v>38930</c:v>
                </c:pt>
                <c:pt idx="464">
                  <c:v>38961</c:v>
                </c:pt>
                <c:pt idx="465">
                  <c:v>38991</c:v>
                </c:pt>
                <c:pt idx="466">
                  <c:v>39022</c:v>
                </c:pt>
                <c:pt idx="467">
                  <c:v>39052</c:v>
                </c:pt>
                <c:pt idx="468">
                  <c:v>39083</c:v>
                </c:pt>
                <c:pt idx="469">
                  <c:v>39114</c:v>
                </c:pt>
                <c:pt idx="470">
                  <c:v>39142</c:v>
                </c:pt>
                <c:pt idx="471">
                  <c:v>39173</c:v>
                </c:pt>
                <c:pt idx="472">
                  <c:v>39203</c:v>
                </c:pt>
                <c:pt idx="473">
                  <c:v>39234</c:v>
                </c:pt>
                <c:pt idx="474">
                  <c:v>39264</c:v>
                </c:pt>
                <c:pt idx="475">
                  <c:v>39295</c:v>
                </c:pt>
                <c:pt idx="476">
                  <c:v>39326</c:v>
                </c:pt>
                <c:pt idx="477">
                  <c:v>39356</c:v>
                </c:pt>
                <c:pt idx="478">
                  <c:v>39387</c:v>
                </c:pt>
                <c:pt idx="479">
                  <c:v>39417</c:v>
                </c:pt>
                <c:pt idx="480">
                  <c:v>39448</c:v>
                </c:pt>
                <c:pt idx="481">
                  <c:v>39479</c:v>
                </c:pt>
                <c:pt idx="482">
                  <c:v>39508</c:v>
                </c:pt>
                <c:pt idx="483">
                  <c:v>39539</c:v>
                </c:pt>
                <c:pt idx="484">
                  <c:v>39569</c:v>
                </c:pt>
                <c:pt idx="485">
                  <c:v>39600</c:v>
                </c:pt>
                <c:pt idx="486">
                  <c:v>39630</c:v>
                </c:pt>
                <c:pt idx="487">
                  <c:v>39661</c:v>
                </c:pt>
                <c:pt idx="488">
                  <c:v>39692</c:v>
                </c:pt>
                <c:pt idx="489">
                  <c:v>39722</c:v>
                </c:pt>
                <c:pt idx="490">
                  <c:v>39753</c:v>
                </c:pt>
                <c:pt idx="491">
                  <c:v>39783</c:v>
                </c:pt>
                <c:pt idx="492">
                  <c:v>39814</c:v>
                </c:pt>
                <c:pt idx="493">
                  <c:v>39845</c:v>
                </c:pt>
                <c:pt idx="494">
                  <c:v>39873</c:v>
                </c:pt>
                <c:pt idx="495">
                  <c:v>39904</c:v>
                </c:pt>
                <c:pt idx="496">
                  <c:v>39934</c:v>
                </c:pt>
                <c:pt idx="497">
                  <c:v>39965</c:v>
                </c:pt>
                <c:pt idx="498">
                  <c:v>39995</c:v>
                </c:pt>
                <c:pt idx="499">
                  <c:v>40026</c:v>
                </c:pt>
                <c:pt idx="500">
                  <c:v>40057</c:v>
                </c:pt>
                <c:pt idx="501">
                  <c:v>40087</c:v>
                </c:pt>
                <c:pt idx="502">
                  <c:v>40118</c:v>
                </c:pt>
                <c:pt idx="503">
                  <c:v>40148</c:v>
                </c:pt>
                <c:pt idx="504">
                  <c:v>40179</c:v>
                </c:pt>
                <c:pt idx="505">
                  <c:v>40210</c:v>
                </c:pt>
                <c:pt idx="506">
                  <c:v>40238</c:v>
                </c:pt>
                <c:pt idx="507">
                  <c:v>40269</c:v>
                </c:pt>
                <c:pt idx="508">
                  <c:v>40299</c:v>
                </c:pt>
                <c:pt idx="509">
                  <c:v>40330</c:v>
                </c:pt>
                <c:pt idx="510">
                  <c:v>40360</c:v>
                </c:pt>
                <c:pt idx="511">
                  <c:v>40391</c:v>
                </c:pt>
                <c:pt idx="512">
                  <c:v>40422</c:v>
                </c:pt>
                <c:pt idx="513">
                  <c:v>40452</c:v>
                </c:pt>
                <c:pt idx="514">
                  <c:v>40483</c:v>
                </c:pt>
                <c:pt idx="515">
                  <c:v>40513</c:v>
                </c:pt>
                <c:pt idx="516">
                  <c:v>40544</c:v>
                </c:pt>
                <c:pt idx="517">
                  <c:v>40575</c:v>
                </c:pt>
                <c:pt idx="518">
                  <c:v>40603</c:v>
                </c:pt>
                <c:pt idx="519">
                  <c:v>40634</c:v>
                </c:pt>
                <c:pt idx="520">
                  <c:v>40664</c:v>
                </c:pt>
                <c:pt idx="521">
                  <c:v>40695</c:v>
                </c:pt>
                <c:pt idx="522">
                  <c:v>40725</c:v>
                </c:pt>
                <c:pt idx="523">
                  <c:v>40756</c:v>
                </c:pt>
                <c:pt idx="524">
                  <c:v>40787</c:v>
                </c:pt>
                <c:pt idx="525">
                  <c:v>40817</c:v>
                </c:pt>
                <c:pt idx="526">
                  <c:v>40848</c:v>
                </c:pt>
                <c:pt idx="527">
                  <c:v>40878</c:v>
                </c:pt>
                <c:pt idx="528">
                  <c:v>40909</c:v>
                </c:pt>
                <c:pt idx="529">
                  <c:v>40940</c:v>
                </c:pt>
                <c:pt idx="530">
                  <c:v>40969</c:v>
                </c:pt>
                <c:pt idx="531">
                  <c:v>41000</c:v>
                </c:pt>
                <c:pt idx="532">
                  <c:v>41030</c:v>
                </c:pt>
                <c:pt idx="533">
                  <c:v>41061</c:v>
                </c:pt>
                <c:pt idx="534">
                  <c:v>41091</c:v>
                </c:pt>
                <c:pt idx="535">
                  <c:v>41122</c:v>
                </c:pt>
                <c:pt idx="536">
                  <c:v>41153</c:v>
                </c:pt>
                <c:pt idx="537">
                  <c:v>41183</c:v>
                </c:pt>
                <c:pt idx="538">
                  <c:v>41214</c:v>
                </c:pt>
                <c:pt idx="539">
                  <c:v>41244</c:v>
                </c:pt>
                <c:pt idx="540">
                  <c:v>41275</c:v>
                </c:pt>
                <c:pt idx="541">
                  <c:v>41306</c:v>
                </c:pt>
                <c:pt idx="542">
                  <c:v>41334</c:v>
                </c:pt>
                <c:pt idx="543">
                  <c:v>41365</c:v>
                </c:pt>
                <c:pt idx="544">
                  <c:v>41395</c:v>
                </c:pt>
                <c:pt idx="545">
                  <c:v>41426</c:v>
                </c:pt>
                <c:pt idx="546">
                  <c:v>41456</c:v>
                </c:pt>
                <c:pt idx="547">
                  <c:v>41487</c:v>
                </c:pt>
                <c:pt idx="548">
                  <c:v>41518</c:v>
                </c:pt>
                <c:pt idx="549">
                  <c:v>41548</c:v>
                </c:pt>
                <c:pt idx="550">
                  <c:v>41579</c:v>
                </c:pt>
                <c:pt idx="551">
                  <c:v>41609</c:v>
                </c:pt>
                <c:pt idx="552">
                  <c:v>41640</c:v>
                </c:pt>
                <c:pt idx="553">
                  <c:v>41671</c:v>
                </c:pt>
                <c:pt idx="554">
                  <c:v>41699</c:v>
                </c:pt>
                <c:pt idx="555">
                  <c:v>41730</c:v>
                </c:pt>
                <c:pt idx="556">
                  <c:v>41760</c:v>
                </c:pt>
                <c:pt idx="557">
                  <c:v>41791</c:v>
                </c:pt>
                <c:pt idx="558">
                  <c:v>41821</c:v>
                </c:pt>
                <c:pt idx="559">
                  <c:v>41852</c:v>
                </c:pt>
                <c:pt idx="560">
                  <c:v>41883</c:v>
                </c:pt>
                <c:pt idx="561">
                  <c:v>41913</c:v>
                </c:pt>
                <c:pt idx="562">
                  <c:v>41944</c:v>
                </c:pt>
                <c:pt idx="563">
                  <c:v>41974</c:v>
                </c:pt>
                <c:pt idx="564">
                  <c:v>42005</c:v>
                </c:pt>
                <c:pt idx="565">
                  <c:v>42036</c:v>
                </c:pt>
                <c:pt idx="566">
                  <c:v>42064</c:v>
                </c:pt>
                <c:pt idx="567">
                  <c:v>42095</c:v>
                </c:pt>
                <c:pt idx="568">
                  <c:v>42125</c:v>
                </c:pt>
                <c:pt idx="569">
                  <c:v>42156</c:v>
                </c:pt>
                <c:pt idx="570">
                  <c:v>42186</c:v>
                </c:pt>
                <c:pt idx="571">
                  <c:v>42217</c:v>
                </c:pt>
                <c:pt idx="572">
                  <c:v>42248</c:v>
                </c:pt>
                <c:pt idx="573">
                  <c:v>42278</c:v>
                </c:pt>
                <c:pt idx="574">
                  <c:v>42309</c:v>
                </c:pt>
                <c:pt idx="575">
                  <c:v>42339</c:v>
                </c:pt>
                <c:pt idx="576">
                  <c:v>42370</c:v>
                </c:pt>
                <c:pt idx="577">
                  <c:v>42401</c:v>
                </c:pt>
                <c:pt idx="578">
                  <c:v>42430</c:v>
                </c:pt>
                <c:pt idx="579">
                  <c:v>42461</c:v>
                </c:pt>
                <c:pt idx="580">
                  <c:v>42491</c:v>
                </c:pt>
                <c:pt idx="581">
                  <c:v>42522</c:v>
                </c:pt>
                <c:pt idx="582">
                  <c:v>42552</c:v>
                </c:pt>
                <c:pt idx="583">
                  <c:v>42583</c:v>
                </c:pt>
                <c:pt idx="584">
                  <c:v>42614</c:v>
                </c:pt>
                <c:pt idx="585">
                  <c:v>42644</c:v>
                </c:pt>
                <c:pt idx="586">
                  <c:v>42675</c:v>
                </c:pt>
                <c:pt idx="587">
                  <c:v>42705</c:v>
                </c:pt>
                <c:pt idx="588">
                  <c:v>42736</c:v>
                </c:pt>
                <c:pt idx="589">
                  <c:v>42767</c:v>
                </c:pt>
                <c:pt idx="590">
                  <c:v>42795</c:v>
                </c:pt>
                <c:pt idx="591">
                  <c:v>42826</c:v>
                </c:pt>
                <c:pt idx="592">
                  <c:v>42856</c:v>
                </c:pt>
                <c:pt idx="593">
                  <c:v>42887</c:v>
                </c:pt>
                <c:pt idx="594">
                  <c:v>42917</c:v>
                </c:pt>
                <c:pt idx="595">
                  <c:v>42948</c:v>
                </c:pt>
                <c:pt idx="596">
                  <c:v>42979</c:v>
                </c:pt>
                <c:pt idx="597">
                  <c:v>43009</c:v>
                </c:pt>
                <c:pt idx="598">
                  <c:v>43040</c:v>
                </c:pt>
                <c:pt idx="599">
                  <c:v>43070</c:v>
                </c:pt>
                <c:pt idx="600">
                  <c:v>43101</c:v>
                </c:pt>
                <c:pt idx="601">
                  <c:v>43132</c:v>
                </c:pt>
                <c:pt idx="602">
                  <c:v>43160</c:v>
                </c:pt>
                <c:pt idx="603">
                  <c:v>43191</c:v>
                </c:pt>
                <c:pt idx="604">
                  <c:v>43221</c:v>
                </c:pt>
                <c:pt idx="605">
                  <c:v>43252</c:v>
                </c:pt>
                <c:pt idx="606">
                  <c:v>43282</c:v>
                </c:pt>
                <c:pt idx="607">
                  <c:v>43313</c:v>
                </c:pt>
                <c:pt idx="608">
                  <c:v>43344</c:v>
                </c:pt>
                <c:pt idx="609">
                  <c:v>43374</c:v>
                </c:pt>
                <c:pt idx="610">
                  <c:v>43405</c:v>
                </c:pt>
                <c:pt idx="611">
                  <c:v>43435</c:v>
                </c:pt>
                <c:pt idx="612">
                  <c:v>43466</c:v>
                </c:pt>
                <c:pt idx="613">
                  <c:v>43497</c:v>
                </c:pt>
                <c:pt idx="614">
                  <c:v>43525</c:v>
                </c:pt>
                <c:pt idx="615">
                  <c:v>43556</c:v>
                </c:pt>
                <c:pt idx="616">
                  <c:v>43586</c:v>
                </c:pt>
                <c:pt idx="617">
                  <c:v>43617</c:v>
                </c:pt>
                <c:pt idx="618">
                  <c:v>43647</c:v>
                </c:pt>
                <c:pt idx="619">
                  <c:v>43678</c:v>
                </c:pt>
                <c:pt idx="620">
                  <c:v>43709</c:v>
                </c:pt>
                <c:pt idx="621">
                  <c:v>43739</c:v>
                </c:pt>
                <c:pt idx="622">
                  <c:v>43770</c:v>
                </c:pt>
                <c:pt idx="623">
                  <c:v>43800</c:v>
                </c:pt>
                <c:pt idx="624">
                  <c:v>43831</c:v>
                </c:pt>
                <c:pt idx="625">
                  <c:v>43862</c:v>
                </c:pt>
                <c:pt idx="626">
                  <c:v>43891</c:v>
                </c:pt>
                <c:pt idx="627">
                  <c:v>43922</c:v>
                </c:pt>
                <c:pt idx="628">
                  <c:v>43952</c:v>
                </c:pt>
                <c:pt idx="629">
                  <c:v>43983</c:v>
                </c:pt>
                <c:pt idx="630">
                  <c:v>44013</c:v>
                </c:pt>
                <c:pt idx="631">
                  <c:v>44044</c:v>
                </c:pt>
                <c:pt idx="632">
                  <c:v>44075</c:v>
                </c:pt>
                <c:pt idx="633">
                  <c:v>44105</c:v>
                </c:pt>
                <c:pt idx="634">
                  <c:v>44136</c:v>
                </c:pt>
                <c:pt idx="635">
                  <c:v>44166</c:v>
                </c:pt>
              </c:numCache>
            </c:numRef>
          </c:cat>
          <c:val>
            <c:numRef>
              <c:f>[0]!yrange6</c:f>
              <c:numCache>
                <c:formatCode>0.00</c:formatCode>
                <c:ptCount val="636"/>
                <c:pt idx="0">
                  <c:v>1.019171</c:v>
                </c:pt>
                <c:pt idx="1">
                  <c:v>0.97247768063499995</c:v>
                </c:pt>
                <c:pt idx="2">
                  <c:v>0.96846815515774187</c:v>
                </c:pt>
                <c:pt idx="3">
                  <c:v>1.0866561349405721</c:v>
                </c:pt>
                <c:pt idx="4">
                  <c:v>1.1698657418175114</c:v>
                </c:pt>
                <c:pt idx="5">
                  <c:v>1.2040234817470992</c:v>
                </c:pt>
                <c:pt idx="6">
                  <c:v>1.1761407059567999</c:v>
                </c:pt>
                <c:pt idx="7">
                  <c:v>1.2217643800815701</c:v>
                </c:pt>
                <c:pt idx="8">
                  <c:v>1.2910445292540955</c:v>
                </c:pt>
                <c:pt idx="9">
                  <c:v>1.3020635943112793</c:v>
                </c:pt>
                <c:pt idx="10">
                  <c:v>1.3991285290764022</c:v>
                </c:pt>
                <c:pt idx="11">
                  <c:v>1.4092903995830841</c:v>
                </c:pt>
                <c:pt idx="12">
                  <c:v>1.399984855074637</c:v>
                </c:pt>
                <c:pt idx="13">
                  <c:v>1.2937358044684575</c:v>
                </c:pt>
                <c:pt idx="14">
                  <c:v>1.3202962005341949</c:v>
                </c:pt>
                <c:pt idx="15">
                  <c:v>1.3233526862384317</c:v>
                </c:pt>
                <c:pt idx="16">
                  <c:v>1.3347136690497887</c:v>
                </c:pt>
                <c:pt idx="17">
                  <c:v>1.2043041353016102</c:v>
                </c:pt>
                <c:pt idx="18">
                  <c:v>1.1077081049132034</c:v>
                </c:pt>
                <c:pt idx="19">
                  <c:v>1.1510737695124504</c:v>
                </c:pt>
                <c:pt idx="20">
                  <c:v>1.1194963627934154</c:v>
                </c:pt>
                <c:pt idx="21">
                  <c:v>1.2145763083818231</c:v>
                </c:pt>
                <c:pt idx="22">
                  <c:v>1.1487572036543037</c:v>
                </c:pt>
                <c:pt idx="23">
                  <c:v>1.0884692768493223</c:v>
                </c:pt>
                <c:pt idx="24">
                  <c:v>1.0306965930419907</c:v>
                </c:pt>
                <c:pt idx="25">
                  <c:v>1.0864892303199467</c:v>
                </c:pt>
                <c:pt idx="26">
                  <c:v>1.0820672191525444</c:v>
                </c:pt>
                <c:pt idx="27">
                  <c:v>0.93601519624742968</c:v>
                </c:pt>
                <c:pt idx="28">
                  <c:v>0.84846595088162258</c:v>
                </c:pt>
                <c:pt idx="29">
                  <c:v>0.79086868827197443</c:v>
                </c:pt>
                <c:pt idx="30">
                  <c:v>0.83768890548636366</c:v>
                </c:pt>
                <c:pt idx="31">
                  <c:v>0.88671548636885866</c:v>
                </c:pt>
                <c:pt idx="32">
                  <c:v>0.97857211703278135</c:v>
                </c:pt>
                <c:pt idx="33">
                  <c:v>0.9414617266385471</c:v>
                </c:pt>
                <c:pt idx="34">
                  <c:v>0.95674824069397724</c:v>
                </c:pt>
                <c:pt idx="35">
                  <c:v>1.0472681052425157</c:v>
                </c:pt>
                <c:pt idx="36">
                  <c:v>1.1776550788814195</c:v>
                </c:pt>
                <c:pt idx="37">
                  <c:v>1.2206771742231155</c:v>
                </c:pt>
                <c:pt idx="38">
                  <c:v>1.2922674491369528</c:v>
                </c:pt>
                <c:pt idx="39">
                  <c:v>1.3293374331828953</c:v>
                </c:pt>
                <c:pt idx="40">
                  <c:v>1.265949307019002</c:v>
                </c:pt>
                <c:pt idx="41">
                  <c:v>1.2543329561777956</c:v>
                </c:pt>
                <c:pt idx="42">
                  <c:v>1.1943695692077161</c:v>
                </c:pt>
                <c:pt idx="43">
                  <c:v>1.2412903777340412</c:v>
                </c:pt>
                <c:pt idx="44">
                  <c:v>1.2346407851805199</c:v>
                </c:pt>
                <c:pt idx="45">
                  <c:v>1.1783090647158736</c:v>
                </c:pt>
                <c:pt idx="46">
                  <c:v>1.1462496316830841</c:v>
                </c:pt>
                <c:pt idx="47">
                  <c:v>1.2762607036574747</c:v>
                </c:pt>
                <c:pt idx="48">
                  <c:v>1.3871830739337532</c:v>
                </c:pt>
                <c:pt idx="49">
                  <c:v>1.4308599201996313</c:v>
                </c:pt>
                <c:pt idx="50">
                  <c:v>1.4357749240255171</c:v>
                </c:pt>
                <c:pt idx="51">
                  <c:v>1.4429968718933657</c:v>
                </c:pt>
                <c:pt idx="52">
                  <c:v>1.4124139961904576</c:v>
                </c:pt>
                <c:pt idx="53">
                  <c:v>1.3659639370977421</c:v>
                </c:pt>
                <c:pt idx="54">
                  <c:v>1.330396968103591</c:v>
                </c:pt>
                <c:pt idx="55">
                  <c:v>1.357908247007005</c:v>
                </c:pt>
                <c:pt idx="56">
                  <c:v>1.3155062040859642</c:v>
                </c:pt>
                <c:pt idx="57">
                  <c:v>1.3040757706786614</c:v>
                </c:pt>
                <c:pt idx="58">
                  <c:v>1.3709057416986308</c:v>
                </c:pt>
                <c:pt idx="59">
                  <c:v>1.3464295905863433</c:v>
                </c:pt>
                <c:pt idx="60">
                  <c:v>1.2884577181340577</c:v>
                </c:pt>
                <c:pt idx="61">
                  <c:v>1.2072204590057054</c:v>
                </c:pt>
                <c:pt idx="62">
                  <c:v>1.1757699516076887</c:v>
                </c:pt>
                <c:pt idx="63">
                  <c:v>1.106283123237626</c:v>
                </c:pt>
                <c:pt idx="64">
                  <c:v>1.0165956441536284</c:v>
                </c:pt>
                <c:pt idx="65">
                  <c:v>0.98545935276449104</c:v>
                </c:pt>
                <c:pt idx="66">
                  <c:v>1.0704936548551862</c:v>
                </c:pt>
                <c:pt idx="67">
                  <c:v>1.028485342851359</c:v>
                </c:pt>
                <c:pt idx="68">
                  <c:v>1.122525928660316</c:v>
                </c:pt>
                <c:pt idx="69">
                  <c:v>1.127502086102067</c:v>
                </c:pt>
                <c:pt idx="70">
                  <c:v>0.94926993883731059</c:v>
                </c:pt>
                <c:pt idx="71">
                  <c:v>0.92538061155653084</c:v>
                </c:pt>
                <c:pt idx="72">
                  <c:v>1.0249506399794019</c:v>
                </c:pt>
                <c:pt idx="73">
                  <c:v>1.0378045459553835</c:v>
                </c:pt>
                <c:pt idx="74">
                  <c:v>1.044701794967803</c:v>
                </c:pt>
                <c:pt idx="75">
                  <c:v>0.98596030244035338</c:v>
                </c:pt>
                <c:pt idx="76">
                  <c:v>0.91943756083470274</c:v>
                </c:pt>
                <c:pt idx="77">
                  <c:v>0.89262032549783688</c:v>
                </c:pt>
                <c:pt idx="78">
                  <c:v>0.85575867653607818</c:v>
                </c:pt>
                <c:pt idx="79">
                  <c:v>0.78525699796965331</c:v>
                </c:pt>
                <c:pt idx="80">
                  <c:v>0.72699878129028472</c:v>
                </c:pt>
                <c:pt idx="81">
                  <c:v>0.7849282251798384</c:v>
                </c:pt>
                <c:pt idx="82">
                  <c:v>0.74675088616354146</c:v>
                </c:pt>
                <c:pt idx="83">
                  <c:v>0.69483975156099664</c:v>
                </c:pt>
                <c:pt idx="84">
                  <c:v>0.88752367854712189</c:v>
                </c:pt>
                <c:pt idx="85">
                  <c:v>0.93346190414872099</c:v>
                </c:pt>
                <c:pt idx="86">
                  <c:v>0.99215798868159266</c:v>
                </c:pt>
                <c:pt idx="87">
                  <c:v>1.0298550314615498</c:v>
                </c:pt>
                <c:pt idx="88">
                  <c:v>1.0941735975964495</c:v>
                </c:pt>
                <c:pt idx="89">
                  <c:v>1.1844899688628532</c:v>
                </c:pt>
                <c:pt idx="90">
                  <c:v>1.1621291672306604</c:v>
                </c:pt>
                <c:pt idx="91">
                  <c:v>1.1070895677414492</c:v>
                </c:pt>
                <c:pt idx="92">
                  <c:v>1.0708788821597619</c:v>
                </c:pt>
                <c:pt idx="93">
                  <c:v>1.0958271474774377</c:v>
                </c:pt>
                <c:pt idx="94">
                  <c:v>1.1194882472457706</c:v>
                </c:pt>
                <c:pt idx="95">
                  <c:v>1.1141124646824965</c:v>
                </c:pt>
                <c:pt idx="96">
                  <c:v>1.3236157431037165</c:v>
                </c:pt>
                <c:pt idx="97">
                  <c:v>1.436745180666791</c:v>
                </c:pt>
                <c:pt idx="98">
                  <c:v>1.4712285017479745</c:v>
                </c:pt>
                <c:pt idx="99">
                  <c:v>1.4650052051855806</c:v>
                </c:pt>
                <c:pt idx="100">
                  <c:v>1.4449155888068708</c:v>
                </c:pt>
                <c:pt idx="101">
                  <c:v>1.493513879720801</c:v>
                </c:pt>
                <c:pt idx="102">
                  <c:v>1.5062879039340531</c:v>
                </c:pt>
                <c:pt idx="103">
                  <c:v>1.4840144246985802</c:v>
                </c:pt>
                <c:pt idx="104">
                  <c:v>1.5094385598225162</c:v>
                </c:pt>
                <c:pt idx="105">
                  <c:v>1.48167998470738</c:v>
                </c:pt>
                <c:pt idx="106">
                  <c:v>1.5190805508813636</c:v>
                </c:pt>
                <c:pt idx="107">
                  <c:v>1.6588739385762212</c:v>
                </c:pt>
                <c:pt idx="108">
                  <c:v>1.7104665769398804</c:v>
                </c:pt>
                <c:pt idx="109">
                  <c:v>1.7031235439250774</c:v>
                </c:pt>
                <c:pt idx="110">
                  <c:v>1.7186202650512516</c:v>
                </c:pt>
                <c:pt idx="111">
                  <c:v>1.7432154396644</c:v>
                </c:pt>
                <c:pt idx="112">
                  <c:v>1.7414356167005025</c:v>
                </c:pt>
                <c:pt idx="113">
                  <c:v>1.8379424957068109</c:v>
                </c:pt>
                <c:pt idx="114">
                  <c:v>1.8561123952193685</c:v>
                </c:pt>
                <c:pt idx="115">
                  <c:v>1.8385387230614314</c:v>
                </c:pt>
                <c:pt idx="116">
                  <c:v>1.8635722663146359</c:v>
                </c:pt>
                <c:pt idx="117">
                  <c:v>1.8292881273312456</c:v>
                </c:pt>
                <c:pt idx="118">
                  <c:v>1.9489930838075478</c:v>
                </c:pt>
                <c:pt idx="119">
                  <c:v>1.9909860887912654</c:v>
                </c:pt>
                <c:pt idx="120">
                  <c:v>1.9687228823464014</c:v>
                </c:pt>
                <c:pt idx="121">
                  <c:v>2.0171180282402408</c:v>
                </c:pt>
                <c:pt idx="122">
                  <c:v>2.1442953028027594</c:v>
                </c:pt>
                <c:pt idx="123">
                  <c:v>2.2952301048717429</c:v>
                </c:pt>
                <c:pt idx="124">
                  <c:v>2.4290052963040876</c:v>
                </c:pt>
                <c:pt idx="125">
                  <c:v>2.4526370888318301</c:v>
                </c:pt>
                <c:pt idx="126">
                  <c:v>2.5754749647888833</c:v>
                </c:pt>
                <c:pt idx="127">
                  <c:v>2.7996365792992135</c:v>
                </c:pt>
                <c:pt idx="128">
                  <c:v>2.8078311155668221</c:v>
                </c:pt>
                <c:pt idx="129">
                  <c:v>2.3378535356121319</c:v>
                </c:pt>
                <c:pt idx="130">
                  <c:v>2.4217123419345392</c:v>
                </c:pt>
                <c:pt idx="131">
                  <c:v>2.4510077961349213</c:v>
                </c:pt>
                <c:pt idx="132">
                  <c:v>2.6542502646060209</c:v>
                </c:pt>
                <c:pt idx="133">
                  <c:v>2.6052926184753629</c:v>
                </c:pt>
                <c:pt idx="134">
                  <c:v>2.8083126510626739</c:v>
                </c:pt>
                <c:pt idx="135">
                  <c:v>2.8679303203320834</c:v>
                </c:pt>
                <c:pt idx="136">
                  <c:v>2.864488803947685</c:v>
                </c:pt>
                <c:pt idx="137">
                  <c:v>3.0051867650199875</c:v>
                </c:pt>
                <c:pt idx="138">
                  <c:v>3.0925385287188232</c:v>
                </c:pt>
                <c:pt idx="139">
                  <c:v>3.3057350423501703</c:v>
                </c:pt>
                <c:pt idx="140">
                  <c:v>3.2908030371638746</c:v>
                </c:pt>
                <c:pt idx="141">
                  <c:v>2.981582729776771</c:v>
                </c:pt>
                <c:pt idx="142">
                  <c:v>3.1712859309588182</c:v>
                </c:pt>
                <c:pt idx="143">
                  <c:v>3.3393165160106713</c:v>
                </c:pt>
                <c:pt idx="144">
                  <c:v>3.6110200043358791</c:v>
                </c:pt>
                <c:pt idx="145">
                  <c:v>3.5129880332581687</c:v>
                </c:pt>
                <c:pt idx="146">
                  <c:v>2.9994875464607555</c:v>
                </c:pt>
                <c:pt idx="147">
                  <c:v>3.1567716749345185</c:v>
                </c:pt>
                <c:pt idx="148">
                  <c:v>3.397832230347543</c:v>
                </c:pt>
                <c:pt idx="149">
                  <c:v>3.5213400340884458</c:v>
                </c:pt>
                <c:pt idx="150">
                  <c:v>3.8333518891488865</c:v>
                </c:pt>
                <c:pt idx="151">
                  <c:v>4.0347830308679926</c:v>
                </c:pt>
                <c:pt idx="152">
                  <c:v>4.165643148908134</c:v>
                </c:pt>
                <c:pt idx="153">
                  <c:v>4.2716087793300597</c:v>
                </c:pt>
                <c:pt idx="154">
                  <c:v>4.4680002645685386</c:v>
                </c:pt>
                <c:pt idx="155">
                  <c:v>4.3744939550316486</c:v>
                </c:pt>
                <c:pt idx="156">
                  <c:v>4.4115634168065876</c:v>
                </c:pt>
                <c:pt idx="157">
                  <c:v>4.4808646665212022</c:v>
                </c:pt>
                <c:pt idx="158">
                  <c:v>4.8158093003436626</c:v>
                </c:pt>
                <c:pt idx="159">
                  <c:v>4.9614827158697583</c:v>
                </c:pt>
                <c:pt idx="160">
                  <c:v>5.0973529200438517</c:v>
                </c:pt>
                <c:pt idx="161">
                  <c:v>5.1440191860268536</c:v>
                </c:pt>
                <c:pt idx="162">
                  <c:v>5.0422756305464285</c:v>
                </c:pt>
                <c:pt idx="163">
                  <c:v>4.726558584215395</c:v>
                </c:pt>
                <c:pt idx="164">
                  <c:v>4.3946407341974529</c:v>
                </c:pt>
                <c:pt idx="165">
                  <c:v>4.6703033635314561</c:v>
                </c:pt>
                <c:pt idx="166">
                  <c:v>4.823713488416737</c:v>
                </c:pt>
                <c:pt idx="167">
                  <c:v>4.7824466195233315</c:v>
                </c:pt>
                <c:pt idx="168">
                  <c:v>4.6932874671955584</c:v>
                </c:pt>
                <c:pt idx="169">
                  <c:v>4.54862626759419</c:v>
                </c:pt>
                <c:pt idx="170">
                  <c:v>4.5363859143080942</c:v>
                </c:pt>
                <c:pt idx="171">
                  <c:v>4.7836779196547718</c:v>
                </c:pt>
                <c:pt idx="172">
                  <c:v>4.6988059060042566</c:v>
                </c:pt>
                <c:pt idx="173">
                  <c:v>4.56764813674996</c:v>
                </c:pt>
                <c:pt idx="174">
                  <c:v>4.5007275238984361</c:v>
                </c:pt>
                <c:pt idx="175">
                  <c:v>4.8051252285222592</c:v>
                </c:pt>
                <c:pt idx="176">
                  <c:v>5.0164402206969827</c:v>
                </c:pt>
                <c:pt idx="177">
                  <c:v>5.639512194748872</c:v>
                </c:pt>
                <c:pt idx="178">
                  <c:v>6.189584574712482</c:v>
                </c:pt>
                <c:pt idx="179">
                  <c:v>6.3418607344195586</c:v>
                </c:pt>
                <c:pt idx="180">
                  <c:v>6.9040730303865869</c:v>
                </c:pt>
                <c:pt idx="181">
                  <c:v>7.3153003322955037</c:v>
                </c:pt>
                <c:pt idx="182">
                  <c:v>7.6792218932265399</c:v>
                </c:pt>
                <c:pt idx="183">
                  <c:v>8.2957559021461265</c:v>
                </c:pt>
                <c:pt idx="184">
                  <c:v>8.8665287954814858</c:v>
                </c:pt>
                <c:pt idx="185">
                  <c:v>9.2655846569797209</c:v>
                </c:pt>
                <c:pt idx="186">
                  <c:v>9.1984647617245603</c:v>
                </c:pt>
                <c:pt idx="187">
                  <c:v>8.9763494331231968</c:v>
                </c:pt>
                <c:pt idx="188">
                  <c:v>9.0872971121165982</c:v>
                </c:pt>
                <c:pt idx="189">
                  <c:v>8.6803315982475677</c:v>
                </c:pt>
                <c:pt idx="190">
                  <c:v>8.9551074949900951</c:v>
                </c:pt>
                <c:pt idx="191">
                  <c:v>8.8605684251654839</c:v>
                </c:pt>
                <c:pt idx="192">
                  <c:v>8.9245417291951785</c:v>
                </c:pt>
                <c:pt idx="193">
                  <c:v>8.4673553054919672</c:v>
                </c:pt>
                <c:pt idx="194">
                  <c:v>8.5254413628876424</c:v>
                </c:pt>
                <c:pt idx="195">
                  <c:v>8.4376975203808033</c:v>
                </c:pt>
                <c:pt idx="196">
                  <c:v>8.0143022965056154</c:v>
                </c:pt>
                <c:pt idx="197">
                  <c:v>8.1624546887588174</c:v>
                </c:pt>
                <c:pt idx="198">
                  <c:v>7.895787294077067</c:v>
                </c:pt>
                <c:pt idx="199">
                  <c:v>8.6431709361852267</c:v>
                </c:pt>
                <c:pt idx="200">
                  <c:v>8.7650223600435648</c:v>
                </c:pt>
                <c:pt idx="201">
                  <c:v>8.6662405580458746</c:v>
                </c:pt>
                <c:pt idx="202">
                  <c:v>8.505672452986401</c:v>
                </c:pt>
                <c:pt idx="203">
                  <c:v>8.6127503634970459</c:v>
                </c:pt>
                <c:pt idx="204">
                  <c:v>9.4957467562634896</c:v>
                </c:pt>
                <c:pt idx="205">
                  <c:v>9.8445065431275367</c:v>
                </c:pt>
                <c:pt idx="206">
                  <c:v>9.8403915393925097</c:v>
                </c:pt>
                <c:pt idx="207">
                  <c:v>9.7655750425185079</c:v>
                </c:pt>
                <c:pt idx="208">
                  <c:v>10.065641866849974</c:v>
                </c:pt>
                <c:pt idx="209">
                  <c:v>10.295893424554167</c:v>
                </c:pt>
                <c:pt idx="210">
                  <c:v>10.487592664225941</c:v>
                </c:pt>
                <c:pt idx="211">
                  <c:v>10.449145149518889</c:v>
                </c:pt>
                <c:pt idx="212">
                  <c:v>9.9975017487212341</c:v>
                </c:pt>
                <c:pt idx="213">
                  <c:v>10.314962419250129</c:v>
                </c:pt>
                <c:pt idx="214">
                  <c:v>10.95585166428298</c:v>
                </c:pt>
                <c:pt idx="215">
                  <c:v>11.387556043262386</c:v>
                </c:pt>
                <c:pt idx="216">
                  <c:v>11.710814596662475</c:v>
                </c:pt>
                <c:pt idx="217">
                  <c:v>12.583902668102048</c:v>
                </c:pt>
                <c:pt idx="218">
                  <c:v>13.284209435484595</c:v>
                </c:pt>
                <c:pt idx="219">
                  <c:v>13.381609259065566</c:v>
                </c:pt>
                <c:pt idx="220">
                  <c:v>13.845482744031074</c:v>
                </c:pt>
                <c:pt idx="221">
                  <c:v>13.996980016216261</c:v>
                </c:pt>
                <c:pt idx="222">
                  <c:v>13.069022232081171</c:v>
                </c:pt>
                <c:pt idx="223">
                  <c:v>13.446703905566084</c:v>
                </c:pt>
                <c:pt idx="224">
                  <c:v>12.646732596816147</c:v>
                </c:pt>
                <c:pt idx="225">
                  <c:v>12.980644277569883</c:v>
                </c:pt>
                <c:pt idx="226">
                  <c:v>13.023960687524132</c:v>
                </c:pt>
                <c:pt idx="227">
                  <c:v>12.604550081503794</c:v>
                </c:pt>
                <c:pt idx="228">
                  <c:v>14.003150958547455</c:v>
                </c:pt>
                <c:pt idx="229">
                  <c:v>14.882338791479858</c:v>
                </c:pt>
                <c:pt idx="230">
                  <c:v>15.307676034140353</c:v>
                </c:pt>
                <c:pt idx="231">
                  <c:v>14.980076459333716</c:v>
                </c:pt>
                <c:pt idx="232">
                  <c:v>14.94944220297438</c:v>
                </c:pt>
                <c:pt idx="233">
                  <c:v>15.406446651119307</c:v>
                </c:pt>
                <c:pt idx="234">
                  <c:v>16.011581062681969</c:v>
                </c:pt>
                <c:pt idx="235">
                  <c:v>16.446167395885283</c:v>
                </c:pt>
                <c:pt idx="236">
                  <c:v>16.349809301112792</c:v>
                </c:pt>
                <c:pt idx="237">
                  <c:v>11.973357746628125</c:v>
                </c:pt>
                <c:pt idx="238">
                  <c:v>11.348983060214707</c:v>
                </c:pt>
                <c:pt idx="239">
                  <c:v>11.844672593335703</c:v>
                </c:pt>
                <c:pt idx="240">
                  <c:v>12.722635259971526</c:v>
                </c:pt>
                <c:pt idx="241">
                  <c:v>13.594517454337375</c:v>
                </c:pt>
                <c:pt idx="242">
                  <c:v>14.04361233844141</c:v>
                </c:pt>
                <c:pt idx="243">
                  <c:v>14.255010834971968</c:v>
                </c:pt>
                <c:pt idx="244">
                  <c:v>14.125632356633762</c:v>
                </c:pt>
                <c:pt idx="245">
                  <c:v>14.90182172899843</c:v>
                </c:pt>
                <c:pt idx="246">
                  <c:v>14.916082772393082</c:v>
                </c:pt>
                <c:pt idx="247">
                  <c:v>14.636480800824573</c:v>
                </c:pt>
                <c:pt idx="248">
                  <c:v>15.002934370634819</c:v>
                </c:pt>
                <c:pt idx="249">
                  <c:v>14.952464499412002</c:v>
                </c:pt>
                <c:pt idx="250">
                  <c:v>14.371217346926359</c:v>
                </c:pt>
                <c:pt idx="251">
                  <c:v>14.664404552021002</c:v>
                </c:pt>
                <c:pt idx="252">
                  <c:v>15.467632646953403</c:v>
                </c:pt>
                <c:pt idx="253">
                  <c:v>15.563191681446281</c:v>
                </c:pt>
                <c:pt idx="254">
                  <c:v>15.947166746610923</c:v>
                </c:pt>
                <c:pt idx="255">
                  <c:v>16.512685173779243</c:v>
                </c:pt>
                <c:pt idx="256">
                  <c:v>17.049776771741588</c:v>
                </c:pt>
                <c:pt idx="257">
                  <c:v>16.961100882751758</c:v>
                </c:pt>
                <c:pt idx="258">
                  <c:v>17.657455840594015</c:v>
                </c:pt>
                <c:pt idx="259">
                  <c:v>18.158680382085116</c:v>
                </c:pt>
                <c:pt idx="260">
                  <c:v>18.166161758402538</c:v>
                </c:pt>
                <c:pt idx="261">
                  <c:v>17.28186933632702</c:v>
                </c:pt>
                <c:pt idx="262">
                  <c:v>17.144564884449903</c:v>
                </c:pt>
                <c:pt idx="263">
                  <c:v>17.016254960854678</c:v>
                </c:pt>
                <c:pt idx="264">
                  <c:v>16.207080988701154</c:v>
                </c:pt>
                <c:pt idx="265">
                  <c:v>16.596958528965349</c:v>
                </c:pt>
                <c:pt idx="266">
                  <c:v>16.996297948130785</c:v>
                </c:pt>
                <c:pt idx="267">
                  <c:v>16.553459405092237</c:v>
                </c:pt>
                <c:pt idx="268">
                  <c:v>17.324089154236901</c:v>
                </c:pt>
                <c:pt idx="269">
                  <c:v>17.388118987750961</c:v>
                </c:pt>
                <c:pt idx="270">
                  <c:v>16.934010872266857</c:v>
                </c:pt>
                <c:pt idx="271">
                  <c:v>15.057028173173927</c:v>
                </c:pt>
                <c:pt idx="272">
                  <c:v>13.953573863502875</c:v>
                </c:pt>
                <c:pt idx="273">
                  <c:v>13.197569231578289</c:v>
                </c:pt>
                <c:pt idx="274">
                  <c:v>13.806201531830984</c:v>
                </c:pt>
                <c:pt idx="275">
                  <c:v>14.056259453975505</c:v>
                </c:pt>
                <c:pt idx="276">
                  <c:v>15.004227647811069</c:v>
                </c:pt>
                <c:pt idx="277">
                  <c:v>16.686021516398917</c:v>
                </c:pt>
                <c:pt idx="278">
                  <c:v>17.685464147166662</c:v>
                </c:pt>
                <c:pt idx="279">
                  <c:v>18.182814769913282</c:v>
                </c:pt>
                <c:pt idx="280">
                  <c:v>18.831541235274251</c:v>
                </c:pt>
                <c:pt idx="281">
                  <c:v>18.257085069892209</c:v>
                </c:pt>
                <c:pt idx="282">
                  <c:v>18.680503386833152</c:v>
                </c:pt>
                <c:pt idx="283">
                  <c:v>19.2348846858442</c:v>
                </c:pt>
                <c:pt idx="284">
                  <c:v>19.305149719601587</c:v>
                </c:pt>
                <c:pt idx="285">
                  <c:v>19.596136241325141</c:v>
                </c:pt>
                <c:pt idx="286">
                  <c:v>19.30674050131325</c:v>
                </c:pt>
                <c:pt idx="287">
                  <c:v>20.226050257023783</c:v>
                </c:pt>
                <c:pt idx="288">
                  <c:v>22.024429289576794</c:v>
                </c:pt>
                <c:pt idx="289">
                  <c:v>22.838077780821628</c:v>
                </c:pt>
                <c:pt idx="290">
                  <c:v>22.640368541473055</c:v>
                </c:pt>
                <c:pt idx="291">
                  <c:v>22.161026658712988</c:v>
                </c:pt>
                <c:pt idx="292">
                  <c:v>22.372775268436989</c:v>
                </c:pt>
                <c:pt idx="293">
                  <c:v>21.648188195818118</c:v>
                </c:pt>
                <c:pt idx="294">
                  <c:v>22.184067446417398</c:v>
                </c:pt>
                <c:pt idx="295">
                  <c:v>21.801902516517966</c:v>
                </c:pt>
                <c:pt idx="296">
                  <c:v>22.30578808747973</c:v>
                </c:pt>
                <c:pt idx="297">
                  <c:v>22.504666494067699</c:v>
                </c:pt>
                <c:pt idx="298">
                  <c:v>23.794228893510766</c:v>
                </c:pt>
                <c:pt idx="299">
                  <c:v>24.598093122449136</c:v>
                </c:pt>
                <c:pt idx="300">
                  <c:v>25.716371631981914</c:v>
                </c:pt>
                <c:pt idx="301">
                  <c:v>25.970037921759786</c:v>
                </c:pt>
                <c:pt idx="302">
                  <c:v>26.868133773170079</c:v>
                </c:pt>
                <c:pt idx="303">
                  <c:v>26.395980058374164</c:v>
                </c:pt>
                <c:pt idx="304">
                  <c:v>27.146708127214382</c:v>
                </c:pt>
                <c:pt idx="305">
                  <c:v>27.452705821224342</c:v>
                </c:pt>
                <c:pt idx="306">
                  <c:v>27.82084660628696</c:v>
                </c:pt>
                <c:pt idx="307">
                  <c:v>28.865853246512312</c:v>
                </c:pt>
                <c:pt idx="308">
                  <c:v>29.499256664300532</c:v>
                </c:pt>
                <c:pt idx="309">
                  <c:v>30.58282336009362</c:v>
                </c:pt>
                <c:pt idx="310">
                  <c:v>29.910031828994921</c:v>
                </c:pt>
                <c:pt idx="311">
                  <c:v>30.413597124867881</c:v>
                </c:pt>
                <c:pt idx="312">
                  <c:v>31.666911048786563</c:v>
                </c:pt>
                <c:pt idx="313">
                  <c:v>31.432354238648198</c:v>
                </c:pt>
                <c:pt idx="314">
                  <c:v>30.127754375973105</c:v>
                </c:pt>
                <c:pt idx="315">
                  <c:v>29.953374933644973</c:v>
                </c:pt>
                <c:pt idx="316">
                  <c:v>30.194080254611741</c:v>
                </c:pt>
                <c:pt idx="317">
                  <c:v>29.855332868235251</c:v>
                </c:pt>
                <c:pt idx="318">
                  <c:v>30.255454039335337</c:v>
                </c:pt>
                <c:pt idx="319">
                  <c:v>31.432724011459911</c:v>
                </c:pt>
                <c:pt idx="320">
                  <c:v>31.437344621889594</c:v>
                </c:pt>
                <c:pt idx="321">
                  <c:v>31.435426943867657</c:v>
                </c:pt>
                <c:pt idx="322">
                  <c:v>30.122337724995361</c:v>
                </c:pt>
                <c:pt idx="323">
                  <c:v>30.09863144520579</c:v>
                </c:pt>
                <c:pt idx="324">
                  <c:v>30.800049952404866</c:v>
                </c:pt>
                <c:pt idx="325">
                  <c:v>31.785097149982676</c:v>
                </c:pt>
                <c:pt idx="326">
                  <c:v>32.218328024136937</c:v>
                </c:pt>
                <c:pt idx="327">
                  <c:v>33.056713355981032</c:v>
                </c:pt>
                <c:pt idx="328">
                  <c:v>33.810571704064181</c:v>
                </c:pt>
                <c:pt idx="329">
                  <c:v>35.288533224963935</c:v>
                </c:pt>
                <c:pt idx="330">
                  <c:v>36.873270675030611</c:v>
                </c:pt>
                <c:pt idx="331">
                  <c:v>38.152846913995525</c:v>
                </c:pt>
                <c:pt idx="332">
                  <c:v>39.225666816370165</c:v>
                </c:pt>
                <c:pt idx="333">
                  <c:v>38.18195027372019</c:v>
                </c:pt>
                <c:pt idx="334">
                  <c:v>39.026573195725156</c:v>
                </c:pt>
                <c:pt idx="335">
                  <c:v>39.645300487170182</c:v>
                </c:pt>
                <c:pt idx="336">
                  <c:v>40.401415658061488</c:v>
                </c:pt>
                <c:pt idx="337">
                  <c:v>41.611599662683062</c:v>
                </c:pt>
                <c:pt idx="338">
                  <c:v>42.445953847519519</c:v>
                </c:pt>
                <c:pt idx="339">
                  <c:v>44.369519583981408</c:v>
                </c:pt>
                <c:pt idx="340">
                  <c:v>46.593941078804725</c:v>
                </c:pt>
                <c:pt idx="341">
                  <c:v>45.720724029046849</c:v>
                </c:pt>
                <c:pt idx="342">
                  <c:v>42.688251287096286</c:v>
                </c:pt>
                <c:pt idx="343">
                  <c:v>44.434328829492379</c:v>
                </c:pt>
                <c:pt idx="344">
                  <c:v>45.616548582329848</c:v>
                </c:pt>
                <c:pt idx="345">
                  <c:v>45.649483730406288</c:v>
                </c:pt>
                <c:pt idx="346">
                  <c:v>47.115927745761859</c:v>
                </c:pt>
                <c:pt idx="347">
                  <c:v>47.680376560156091</c:v>
                </c:pt>
                <c:pt idx="348">
                  <c:v>50.254020245743632</c:v>
                </c:pt>
                <c:pt idx="349">
                  <c:v>50.490063378837888</c:v>
                </c:pt>
                <c:pt idx="350">
                  <c:v>48.721598418930711</c:v>
                </c:pt>
                <c:pt idx="351">
                  <c:v>48.268438832036239</c:v>
                </c:pt>
                <c:pt idx="352">
                  <c:v>51.733195639838634</c:v>
                </c:pt>
                <c:pt idx="353">
                  <c:v>54.656276393076432</c:v>
                </c:pt>
                <c:pt idx="354">
                  <c:v>57.83284452076564</c:v>
                </c:pt>
                <c:pt idx="355">
                  <c:v>59.37576697973514</c:v>
                </c:pt>
                <c:pt idx="356">
                  <c:v>64.365587685178127</c:v>
                </c:pt>
                <c:pt idx="357">
                  <c:v>63.274076049212873</c:v>
                </c:pt>
                <c:pt idx="358">
                  <c:v>63.01288066328172</c:v>
                </c:pt>
                <c:pt idx="359">
                  <c:v>63.118490251273379</c:v>
                </c:pt>
                <c:pt idx="360">
                  <c:v>62.798921335131176</c:v>
                </c:pt>
                <c:pt idx="361">
                  <c:v>66.960166259560964</c:v>
                </c:pt>
                <c:pt idx="362">
                  <c:v>70.094437721838489</c:v>
                </c:pt>
                <c:pt idx="363">
                  <c:v>71.946472955324907</c:v>
                </c:pt>
                <c:pt idx="364">
                  <c:v>69.328196911534718</c:v>
                </c:pt>
                <c:pt idx="365">
                  <c:v>67.451135980154916</c:v>
                </c:pt>
                <c:pt idx="366">
                  <c:v>63.572358405616107</c:v>
                </c:pt>
                <c:pt idx="367">
                  <c:v>52.005812800223097</c:v>
                </c:pt>
                <c:pt idx="368">
                  <c:v>53.933252234224959</c:v>
                </c:pt>
                <c:pt idx="369">
                  <c:v>55.498179481053228</c:v>
                </c:pt>
                <c:pt idx="370">
                  <c:v>58.948889786646667</c:v>
                </c:pt>
                <c:pt idx="371">
                  <c:v>60.784086623484548</c:v>
                </c:pt>
                <c:pt idx="372">
                  <c:v>63.008723409817463</c:v>
                </c:pt>
                <c:pt idx="373">
                  <c:v>60.474512554274604</c:v>
                </c:pt>
                <c:pt idx="374">
                  <c:v>59.409677337218938</c:v>
                </c:pt>
                <c:pt idx="375">
                  <c:v>63.949111372878498</c:v>
                </c:pt>
                <c:pt idx="376">
                  <c:v>65.965554752688092</c:v>
                </c:pt>
                <c:pt idx="377">
                  <c:v>68.36564549680989</c:v>
                </c:pt>
                <c:pt idx="378">
                  <c:v>68.439685490882937</c:v>
                </c:pt>
                <c:pt idx="379">
                  <c:v>66.289379012444883</c:v>
                </c:pt>
                <c:pt idx="380">
                  <c:v>64.63943636882513</c:v>
                </c:pt>
                <c:pt idx="381">
                  <c:v>64.728444872704998</c:v>
                </c:pt>
                <c:pt idx="382">
                  <c:v>68.074517101954598</c:v>
                </c:pt>
                <c:pt idx="383">
                  <c:v>69.833154176766485</c:v>
                </c:pt>
                <c:pt idx="384">
                  <c:v>71.932129291857549</c:v>
                </c:pt>
                <c:pt idx="385">
                  <c:v>75.937238318698888</c:v>
                </c:pt>
                <c:pt idx="386">
                  <c:v>78.566185509292254</c:v>
                </c:pt>
                <c:pt idx="387">
                  <c:v>75.77779301938196</c:v>
                </c:pt>
                <c:pt idx="388">
                  <c:v>73.755814168245792</c:v>
                </c:pt>
                <c:pt idx="389">
                  <c:v>76.493039943657735</c:v>
                </c:pt>
                <c:pt idx="390">
                  <c:v>77.089685655218261</c:v>
                </c:pt>
                <c:pt idx="391">
                  <c:v>80.309567645665425</c:v>
                </c:pt>
                <c:pt idx="392">
                  <c:v>79.668135128879499</c:v>
                </c:pt>
                <c:pt idx="393">
                  <c:v>77.190456126371345</c:v>
                </c:pt>
                <c:pt idx="394">
                  <c:v>72.474119257050049</c:v>
                </c:pt>
                <c:pt idx="395">
                  <c:v>74.553329264415552</c:v>
                </c:pt>
                <c:pt idx="396">
                  <c:v>82.94110067996715</c:v>
                </c:pt>
                <c:pt idx="397">
                  <c:v>81.741523540832787</c:v>
                </c:pt>
                <c:pt idx="398">
                  <c:v>80.230449736656951</c:v>
                </c:pt>
                <c:pt idx="399">
                  <c:v>84.386547493915245</c:v>
                </c:pt>
                <c:pt idx="400">
                  <c:v>89.216327153181993</c:v>
                </c:pt>
                <c:pt idx="401">
                  <c:v>91.947060494686582</c:v>
                </c:pt>
                <c:pt idx="402">
                  <c:v>90.961479953244037</c:v>
                </c:pt>
                <c:pt idx="403">
                  <c:v>89.247856632404861</c:v>
                </c:pt>
                <c:pt idx="404">
                  <c:v>80.224630583298833</c:v>
                </c:pt>
                <c:pt idx="405">
                  <c:v>84.320499097729154</c:v>
                </c:pt>
                <c:pt idx="406">
                  <c:v>89.381499774073959</c:v>
                </c:pt>
                <c:pt idx="407">
                  <c:v>94.537918496040291</c:v>
                </c:pt>
                <c:pt idx="408">
                  <c:v>96.047499978585066</c:v>
                </c:pt>
                <c:pt idx="409">
                  <c:v>95.277006933756866</c:v>
                </c:pt>
                <c:pt idx="410">
                  <c:v>102.17944497807981</c:v>
                </c:pt>
                <c:pt idx="411">
                  <c:v>103.73471831009115</c:v>
                </c:pt>
                <c:pt idx="412">
                  <c:v>102.12890487065094</c:v>
                </c:pt>
                <c:pt idx="413">
                  <c:v>97.087311481711254</c:v>
                </c:pt>
                <c:pt idx="414">
                  <c:v>86.253047131532639</c:v>
                </c:pt>
                <c:pt idx="415">
                  <c:v>86.654813825071329</c:v>
                </c:pt>
                <c:pt idx="416">
                  <c:v>80.196863824757898</c:v>
                </c:pt>
                <c:pt idx="417">
                  <c:v>83.070317455598982</c:v>
                </c:pt>
                <c:pt idx="418">
                  <c:v>91.173079290535568</c:v>
                </c:pt>
                <c:pt idx="419">
                  <c:v>88.896761019888771</c:v>
                </c:pt>
                <c:pt idx="420">
                  <c:v>88.362402589398215</c:v>
                </c:pt>
                <c:pt idx="421">
                  <c:v>86.179586158232311</c:v>
                </c:pt>
                <c:pt idx="422">
                  <c:v>86.691148181667572</c:v>
                </c:pt>
                <c:pt idx="423">
                  <c:v>94.229637045249035</c:v>
                </c:pt>
                <c:pt idx="424">
                  <c:v>104.314940868565</c:v>
                </c:pt>
                <c:pt idx="425">
                  <c:v>107.81783658293141</c:v>
                </c:pt>
                <c:pt idx="426">
                  <c:v>114.69941782067357</c:v>
                </c:pt>
                <c:pt idx="427">
                  <c:v>119.45141470098409</c:v>
                </c:pt>
                <c:pt idx="428">
                  <c:v>120.15510298498759</c:v>
                </c:pt>
                <c:pt idx="429">
                  <c:v>129.29458073843767</c:v>
                </c:pt>
                <c:pt idx="430">
                  <c:v>134.20234443410729</c:v>
                </c:pt>
                <c:pt idx="431">
                  <c:v>138.90385516666737</c:v>
                </c:pt>
                <c:pt idx="432">
                  <c:v>145.71792268572341</c:v>
                </c:pt>
                <c:pt idx="433">
                  <c:v>148.0453293468598</c:v>
                </c:pt>
                <c:pt idx="434">
                  <c:v>148.17412878339155</c:v>
                </c:pt>
                <c:pt idx="435">
                  <c:v>144.21713867423108</c:v>
                </c:pt>
                <c:pt idx="436">
                  <c:v>144.13565599088014</c:v>
                </c:pt>
                <c:pt idx="437">
                  <c:v>148.28258294939377</c:v>
                </c:pt>
                <c:pt idx="438">
                  <c:v>141.31315326818932</c:v>
                </c:pt>
                <c:pt idx="439">
                  <c:v>141.02162423299706</c:v>
                </c:pt>
                <c:pt idx="440">
                  <c:v>146.86908588181828</c:v>
                </c:pt>
                <c:pt idx="441">
                  <c:v>150.05893555808549</c:v>
                </c:pt>
                <c:pt idx="442">
                  <c:v>162.20245491812355</c:v>
                </c:pt>
                <c:pt idx="443">
                  <c:v>169.60910561704983</c:v>
                </c:pt>
                <c:pt idx="444">
                  <c:v>164.3732725266515</c:v>
                </c:pt>
                <c:pt idx="445">
                  <c:v>166.32142455263738</c:v>
                </c:pt>
                <c:pt idx="446">
                  <c:v>162.52763285859172</c:v>
                </c:pt>
                <c:pt idx="447">
                  <c:v>155.11767302130281</c:v>
                </c:pt>
                <c:pt idx="448">
                  <c:v>162.60923615753967</c:v>
                </c:pt>
                <c:pt idx="449">
                  <c:v>167.50621330442397</c:v>
                </c:pt>
                <c:pt idx="450">
                  <c:v>178.08590573673141</c:v>
                </c:pt>
                <c:pt idx="451">
                  <c:v>176.46728293949025</c:v>
                </c:pt>
                <c:pt idx="452">
                  <c:v>177.894020922056</c:v>
                </c:pt>
                <c:pt idx="453">
                  <c:v>172.88719370320473</c:v>
                </c:pt>
                <c:pt idx="454">
                  <c:v>179.28816916287218</c:v>
                </c:pt>
                <c:pt idx="455">
                  <c:v>180.11648050440465</c:v>
                </c:pt>
                <c:pt idx="456">
                  <c:v>190.48938861665332</c:v>
                </c:pt>
                <c:pt idx="457">
                  <c:v>191.68166170000495</c:v>
                </c:pt>
                <c:pt idx="458">
                  <c:v>198.32247286960163</c:v>
                </c:pt>
                <c:pt idx="459">
                  <c:v>199.3398671554227</c:v>
                </c:pt>
                <c:pt idx="460">
                  <c:v>192.42496650366823</c:v>
                </c:pt>
                <c:pt idx="461">
                  <c:v>192.04242567025895</c:v>
                </c:pt>
                <c:pt idx="462">
                  <c:v>187.27996555606219</c:v>
                </c:pt>
                <c:pt idx="463">
                  <c:v>190.60399766471676</c:v>
                </c:pt>
                <c:pt idx="464">
                  <c:v>192.18848869730354</c:v>
                </c:pt>
                <c:pt idx="465">
                  <c:v>200.80622053049063</c:v>
                </c:pt>
                <c:pt idx="466">
                  <c:v>204.99363264721296</c:v>
                </c:pt>
                <c:pt idx="467">
                  <c:v>208.47790942131763</c:v>
                </c:pt>
                <c:pt idx="468">
                  <c:v>212.04496645151636</c:v>
                </c:pt>
                <c:pt idx="469">
                  <c:v>213.11430921733134</c:v>
                </c:pt>
                <c:pt idx="470">
                  <c:v>214.17604470585209</c:v>
                </c:pt>
                <c:pt idx="471">
                  <c:v>218.29614927785855</c:v>
                </c:pt>
                <c:pt idx="472">
                  <c:v>225.48049384674212</c:v>
                </c:pt>
                <c:pt idx="473">
                  <c:v>223.45928669989993</c:v>
                </c:pt>
                <c:pt idx="474">
                  <c:v>212.55894269467879</c:v>
                </c:pt>
                <c:pt idx="475">
                  <c:v>212.59507771493688</c:v>
                </c:pt>
                <c:pt idx="476">
                  <c:v>215.62051826589817</c:v>
                </c:pt>
                <c:pt idx="477">
                  <c:v>218.28946904099345</c:v>
                </c:pt>
                <c:pt idx="478">
                  <c:v>203.45713619859603</c:v>
                </c:pt>
                <c:pt idx="479">
                  <c:v>200.45512615398576</c:v>
                </c:pt>
                <c:pt idx="480">
                  <c:v>190.97560323816376</c:v>
                </c:pt>
                <c:pt idx="481">
                  <c:v>185.85249170569676</c:v>
                </c:pt>
                <c:pt idx="482">
                  <c:v>184.07834381987416</c:v>
                </c:pt>
                <c:pt idx="483">
                  <c:v>189.48196360270657</c:v>
                </c:pt>
                <c:pt idx="484">
                  <c:v>196.54945136312392</c:v>
                </c:pt>
                <c:pt idx="485">
                  <c:v>178.2793936611161</c:v>
                </c:pt>
                <c:pt idx="486">
                  <c:v>183.04498013307142</c:v>
                </c:pt>
                <c:pt idx="487">
                  <c:v>187.90024823110113</c:v>
                </c:pt>
                <c:pt idx="488">
                  <c:v>170.99354759601135</c:v>
                </c:pt>
                <c:pt idx="489">
                  <c:v>137.40049722239416</c:v>
                </c:pt>
                <c:pt idx="490">
                  <c:v>118.81364496063479</c:v>
                </c:pt>
                <c:pt idx="491">
                  <c:v>123.98227614371231</c:v>
                </c:pt>
                <c:pt idx="492">
                  <c:v>117.19213882614962</c:v>
                </c:pt>
                <c:pt idx="493">
                  <c:v>104.12966864830933</c:v>
                </c:pt>
                <c:pt idx="494">
                  <c:v>114.67571322967281</c:v>
                </c:pt>
                <c:pt idx="495">
                  <c:v>133.99696544888747</c:v>
                </c:pt>
                <c:pt idx="496">
                  <c:v>144.3070939614212</c:v>
                </c:pt>
                <c:pt idx="497">
                  <c:v>148.56501907584689</c:v>
                </c:pt>
                <c:pt idx="498">
                  <c:v>161.96706944667903</c:v>
                </c:pt>
                <c:pt idx="499">
                  <c:v>168.6529081063685</c:v>
                </c:pt>
                <c:pt idx="500">
                  <c:v>178.36529177839805</c:v>
                </c:pt>
                <c:pt idx="501">
                  <c:v>169.16770714255318</c:v>
                </c:pt>
                <c:pt idx="502">
                  <c:v>175.45431747538473</c:v>
                </c:pt>
                <c:pt idx="503">
                  <c:v>186.34090696609741</c:v>
                </c:pt>
                <c:pt idx="504">
                  <c:v>183.11385513925853</c:v>
                </c:pt>
                <c:pt idx="505">
                  <c:v>190.10111362366234</c:v>
                </c:pt>
                <c:pt idx="506">
                  <c:v>205.00656174066646</c:v>
                </c:pt>
                <c:pt idx="507">
                  <c:v>217.3883430501175</c:v>
                </c:pt>
                <c:pt idx="508">
                  <c:v>201.23073706457447</c:v>
                </c:pt>
                <c:pt idx="509">
                  <c:v>187.34018174648102</c:v>
                </c:pt>
                <c:pt idx="510">
                  <c:v>198.65796414633118</c:v>
                </c:pt>
                <c:pt idx="511">
                  <c:v>186.03146260315452</c:v>
                </c:pt>
                <c:pt idx="512">
                  <c:v>206.35000498013366</c:v>
                </c:pt>
                <c:pt idx="513">
                  <c:v>215.46035770000654</c:v>
                </c:pt>
                <c:pt idx="514">
                  <c:v>222.36090657606465</c:v>
                </c:pt>
                <c:pt idx="515">
                  <c:v>240.90513910178871</c:v>
                </c:pt>
                <c:pt idx="516">
                  <c:v>245.56906259479933</c:v>
                </c:pt>
                <c:pt idx="517">
                  <c:v>255.19070403632614</c:v>
                </c:pt>
                <c:pt idx="518">
                  <c:v>259.29442574793433</c:v>
                </c:pt>
                <c:pt idx="519">
                  <c:v>264.47227613569481</c:v>
                </c:pt>
                <c:pt idx="520">
                  <c:v>259.17040041600251</c:v>
                </c:pt>
                <c:pt idx="521">
                  <c:v>255.17114196718319</c:v>
                </c:pt>
                <c:pt idx="522">
                  <c:v>247.39709795601098</c:v>
                </c:pt>
                <c:pt idx="523">
                  <c:v>227.33195632628872</c:v>
                </c:pt>
                <c:pt idx="524">
                  <c:v>204.34392157061808</c:v>
                </c:pt>
                <c:pt idx="525">
                  <c:v>231.87987803402356</c:v>
                </c:pt>
                <c:pt idx="526">
                  <c:v>230.78354997067871</c:v>
                </c:pt>
                <c:pt idx="527">
                  <c:v>233.25778040991435</c:v>
                </c:pt>
                <c:pt idx="528">
                  <c:v>250.68750153548439</c:v>
                </c:pt>
                <c:pt idx="529">
                  <c:v>258.68944658449703</c:v>
                </c:pt>
                <c:pt idx="530">
                  <c:v>266.29802058744025</c:v>
                </c:pt>
                <c:pt idx="531">
                  <c:v>263.22946849621121</c:v>
                </c:pt>
                <c:pt idx="532">
                  <c:v>247.74315240564212</c:v>
                </c:pt>
                <c:pt idx="533">
                  <c:v>257.23766097843594</c:v>
                </c:pt>
                <c:pt idx="534">
                  <c:v>255.39866894010112</c:v>
                </c:pt>
                <c:pt idx="535">
                  <c:v>261.65414853845101</c:v>
                </c:pt>
                <c:pt idx="536">
                  <c:v>270.5527444760952</c:v>
                </c:pt>
                <c:pt idx="537">
                  <c:v>265.92331646536473</c:v>
                </c:pt>
                <c:pt idx="538">
                  <c:v>266.03606795154604</c:v>
                </c:pt>
                <c:pt idx="539">
                  <c:v>273.4749684836072</c:v>
                </c:pt>
                <c:pt idx="540">
                  <c:v>291.95804770354027</c:v>
                </c:pt>
                <c:pt idx="541">
                  <c:v>295.7514586173524</c:v>
                </c:pt>
                <c:pt idx="542">
                  <c:v>307.98787946618677</c:v>
                </c:pt>
                <c:pt idx="543">
                  <c:v>307.46122019229961</c:v>
                </c:pt>
                <c:pt idx="544">
                  <c:v>320.65069161610893</c:v>
                </c:pt>
                <c:pt idx="545">
                  <c:v>322.3373142540097</c:v>
                </c:pt>
                <c:pt idx="546">
                  <c:v>343.64961279785626</c:v>
                </c:pt>
                <c:pt idx="547">
                  <c:v>336.38795282982477</c:v>
                </c:pt>
                <c:pt idx="548">
                  <c:v>356.05722920769028</c:v>
                </c:pt>
                <c:pt idx="549">
                  <c:v>367.08574582516928</c:v>
                </c:pt>
                <c:pt idx="550">
                  <c:v>379.83867172088145</c:v>
                </c:pt>
                <c:pt idx="551">
                  <c:v>390.09469569601697</c:v>
                </c:pt>
                <c:pt idx="552">
                  <c:v>382.08683178276914</c:v>
                </c:pt>
                <c:pt idx="553">
                  <c:v>400.37388963872422</c:v>
                </c:pt>
                <c:pt idx="554">
                  <c:v>403.67817534991264</c:v>
                </c:pt>
                <c:pt idx="555">
                  <c:v>392.98918094482229</c:v>
                </c:pt>
                <c:pt idx="556">
                  <c:v>394.99460473518377</c:v>
                </c:pt>
                <c:pt idx="557">
                  <c:v>410.10709831235187</c:v>
                </c:pt>
                <c:pt idx="558">
                  <c:v>390.66761174524805</c:v>
                </c:pt>
                <c:pt idx="559">
                  <c:v>406.04233560548232</c:v>
                </c:pt>
                <c:pt idx="560">
                  <c:v>388.43065534093012</c:v>
                </c:pt>
                <c:pt idx="561">
                  <c:v>406.458110485958</c:v>
                </c:pt>
                <c:pt idx="562">
                  <c:v>410.11054306678477</c:v>
                </c:pt>
                <c:pt idx="563">
                  <c:v>418.88977946221542</c:v>
                </c:pt>
                <c:pt idx="564">
                  <c:v>406.01352653132642</c:v>
                </c:pt>
                <c:pt idx="565">
                  <c:v>432.40318771528302</c:v>
                </c:pt>
                <c:pt idx="566">
                  <c:v>435.20602517805355</c:v>
                </c:pt>
                <c:pt idx="567">
                  <c:v>433.93000111223148</c:v>
                </c:pt>
                <c:pt idx="568">
                  <c:v>438.62078442425468</c:v>
                </c:pt>
                <c:pt idx="569">
                  <c:v>437.78652769227978</c:v>
                </c:pt>
                <c:pt idx="570">
                  <c:v>430.00268322991104</c:v>
                </c:pt>
                <c:pt idx="571">
                  <c:v>415.88784515288921</c:v>
                </c:pt>
                <c:pt idx="572">
                  <c:v>399.15584536669814</c:v>
                </c:pt>
                <c:pt idx="573">
                  <c:v>422.52761758045443</c:v>
                </c:pt>
                <c:pt idx="574">
                  <c:v>439.17351560265399</c:v>
                </c:pt>
                <c:pt idx="575">
                  <c:v>422.18408815156533</c:v>
                </c:pt>
                <c:pt idx="576">
                  <c:v>385.31010770831949</c:v>
                </c:pt>
                <c:pt idx="577">
                  <c:v>390.22127034116971</c:v>
                </c:pt>
                <c:pt idx="578">
                  <c:v>415.68320823093103</c:v>
                </c:pt>
                <c:pt idx="579">
                  <c:v>426.56163779033449</c:v>
                </c:pt>
                <c:pt idx="580">
                  <c:v>432.85086257791522</c:v>
                </c:pt>
                <c:pt idx="581">
                  <c:v>430.91212356442873</c:v>
                </c:pt>
                <c:pt idx="582">
                  <c:v>453.98962234192169</c:v>
                </c:pt>
                <c:pt idx="583">
                  <c:v>466.25869188571215</c:v>
                </c:pt>
                <c:pt idx="584">
                  <c:v>468.9699861790275</c:v>
                </c:pt>
                <c:pt idx="585">
                  <c:v>451.82538142429462</c:v>
                </c:pt>
                <c:pt idx="586">
                  <c:v>497.66984375051061</c:v>
                </c:pt>
                <c:pt idx="587">
                  <c:v>513.4295546925581</c:v>
                </c:pt>
                <c:pt idx="588">
                  <c:v>519.4279521800313</c:v>
                </c:pt>
                <c:pt idx="589">
                  <c:v>528.93867798444774</c:v>
                </c:pt>
                <c:pt idx="590">
                  <c:v>534.69353080091855</c:v>
                </c:pt>
                <c:pt idx="591">
                  <c:v>538.48825078901257</c:v>
                </c:pt>
                <c:pt idx="592">
                  <c:v>528.33505482038572</c:v>
                </c:pt>
                <c:pt idx="593">
                  <c:v>544.66536302982911</c:v>
                </c:pt>
                <c:pt idx="594">
                  <c:v>543.56023700824164</c:v>
                </c:pt>
                <c:pt idx="595">
                  <c:v>537.57074675664785</c:v>
                </c:pt>
                <c:pt idx="596">
                  <c:v>579.34913248233431</c:v>
                </c:pt>
                <c:pt idx="597">
                  <c:v>585.25443818972667</c:v>
                </c:pt>
                <c:pt idx="598">
                  <c:v>605.23502470952394</c:v>
                </c:pt>
                <c:pt idx="599">
                  <c:v>606.96176023502017</c:v>
                </c:pt>
                <c:pt idx="600">
                  <c:v>622.3300320041709</c:v>
                </c:pt>
                <c:pt idx="601">
                  <c:v>595.95132893761013</c:v>
                </c:pt>
                <c:pt idx="602">
                  <c:v>603.02407930944173</c:v>
                </c:pt>
                <c:pt idx="603">
                  <c:v>604.23314258845721</c:v>
                </c:pt>
                <c:pt idx="604">
                  <c:v>629.0634993499873</c:v>
                </c:pt>
                <c:pt idx="605">
                  <c:v>631.12116605636118</c:v>
                </c:pt>
                <c:pt idx="606">
                  <c:v>642.69403487833665</c:v>
                </c:pt>
                <c:pt idx="607">
                  <c:v>664.37017659267838</c:v>
                </c:pt>
                <c:pt idx="608">
                  <c:v>646.02890912748433</c:v>
                </c:pt>
                <c:pt idx="609">
                  <c:v>590.48011337615765</c:v>
                </c:pt>
                <c:pt idx="610">
                  <c:v>589.06532302450842</c:v>
                </c:pt>
                <c:pt idx="611">
                  <c:v>521.79818659237071</c:v>
                </c:pt>
                <c:pt idx="612">
                  <c:v>589.70552439368851</c:v>
                </c:pt>
                <c:pt idx="613">
                  <c:v>620.46338513501451</c:v>
                </c:pt>
                <c:pt idx="614">
                  <c:v>608.21109466875339</c:v>
                </c:pt>
                <c:pt idx="615">
                  <c:v>628.65915167151684</c:v>
                </c:pt>
                <c:pt idx="616">
                  <c:v>580.94077876389031</c:v>
                </c:pt>
                <c:pt idx="617">
                  <c:v>613.06680382953334</c:v>
                </c:pt>
                <c:pt idx="618">
                  <c:v>615.35476914142521</c:v>
                </c:pt>
                <c:pt idx="619">
                  <c:v>584.04797990658608</c:v>
                </c:pt>
                <c:pt idx="620">
                  <c:v>600.05439884390603</c:v>
                </c:pt>
                <c:pt idx="621">
                  <c:v>608.29194563123519</c:v>
                </c:pt>
                <c:pt idx="622">
                  <c:v>629.32972257089148</c:v>
                </c:pt>
                <c:pt idx="623">
                  <c:v>653.97679182565787</c:v>
                </c:pt>
                <c:pt idx="624">
                  <c:v>642.08291591272462</c:v>
                </c:pt>
                <c:pt idx="625">
                  <c:v>588.28728296880888</c:v>
                </c:pt>
                <c:pt idx="626">
                  <c:v>464.91167398459027</c:v>
                </c:pt>
                <c:pt idx="627">
                  <c:v>534.08634686843152</c:v>
                </c:pt>
                <c:pt idx="628">
                  <c:v>566.53209244068876</c:v>
                </c:pt>
                <c:pt idx="629">
                  <c:v>587.54420121722137</c:v>
                </c:pt>
                <c:pt idx="630">
                  <c:v>611.68697998943821</c:v>
                </c:pt>
                <c:pt idx="631">
                  <c:v>640.04234163382864</c:v>
                </c:pt>
                <c:pt idx="632">
                  <c:v>618.25210011290494</c:v>
                </c:pt>
                <c:pt idx="633">
                  <c:v>627.4047042029764</c:v>
                </c:pt>
                <c:pt idx="634">
                  <c:v>747.82813572299153</c:v>
                </c:pt>
                <c:pt idx="635">
                  <c:v>810.60531640439388</c:v>
                </c:pt>
              </c:numCache>
            </c:numRef>
          </c:val>
          <c:smooth val="0"/>
          <c:extLst>
            <c:ext xmlns:c16="http://schemas.microsoft.com/office/drawing/2014/chart" uri="{C3380CC4-5D6E-409C-BE32-E72D297353CC}">
              <c16:uniqueId val="{00000004-9F4E-4DDB-8DE7-AC4E2C15EE21}"/>
            </c:ext>
          </c:extLst>
        </c:ser>
        <c:ser>
          <c:idx val="4"/>
          <c:order val="5"/>
          <c:tx>
            <c:strRef>
              <c:f>CALCS!$T$6</c:f>
              <c:strCache>
                <c:ptCount val="1"/>
                <c:pt idx="0">
                  <c:v>Decile 5</c:v>
                </c:pt>
              </c:strCache>
            </c:strRef>
          </c:tx>
          <c:marker>
            <c:symbol val="none"/>
          </c:marker>
          <c:cat>
            <c:numRef>
              <c:f>[0]!x_range</c:f>
              <c:numCache>
                <c:formatCode>m/d/yyyy</c:formatCode>
                <c:ptCount val="636"/>
                <c:pt idx="0">
                  <c:v>24838</c:v>
                </c:pt>
                <c:pt idx="1">
                  <c:v>24869</c:v>
                </c:pt>
                <c:pt idx="2">
                  <c:v>24898</c:v>
                </c:pt>
                <c:pt idx="3">
                  <c:v>24929</c:v>
                </c:pt>
                <c:pt idx="4">
                  <c:v>24959</c:v>
                </c:pt>
                <c:pt idx="5">
                  <c:v>24990</c:v>
                </c:pt>
                <c:pt idx="6">
                  <c:v>25020</c:v>
                </c:pt>
                <c:pt idx="7">
                  <c:v>25051</c:v>
                </c:pt>
                <c:pt idx="8">
                  <c:v>25082</c:v>
                </c:pt>
                <c:pt idx="9">
                  <c:v>25112</c:v>
                </c:pt>
                <c:pt idx="10">
                  <c:v>25143</c:v>
                </c:pt>
                <c:pt idx="11">
                  <c:v>25173</c:v>
                </c:pt>
                <c:pt idx="12">
                  <c:v>25204</c:v>
                </c:pt>
                <c:pt idx="13">
                  <c:v>25235</c:v>
                </c:pt>
                <c:pt idx="14">
                  <c:v>25263</c:v>
                </c:pt>
                <c:pt idx="15">
                  <c:v>25294</c:v>
                </c:pt>
                <c:pt idx="16">
                  <c:v>25324</c:v>
                </c:pt>
                <c:pt idx="17">
                  <c:v>25355</c:v>
                </c:pt>
                <c:pt idx="18">
                  <c:v>25385</c:v>
                </c:pt>
                <c:pt idx="19">
                  <c:v>25416</c:v>
                </c:pt>
                <c:pt idx="20">
                  <c:v>25447</c:v>
                </c:pt>
                <c:pt idx="21">
                  <c:v>25477</c:v>
                </c:pt>
                <c:pt idx="22">
                  <c:v>25508</c:v>
                </c:pt>
                <c:pt idx="23">
                  <c:v>25538</c:v>
                </c:pt>
                <c:pt idx="24">
                  <c:v>25569</c:v>
                </c:pt>
                <c:pt idx="25">
                  <c:v>25600</c:v>
                </c:pt>
                <c:pt idx="26">
                  <c:v>25628</c:v>
                </c:pt>
                <c:pt idx="27">
                  <c:v>25659</c:v>
                </c:pt>
                <c:pt idx="28">
                  <c:v>25689</c:v>
                </c:pt>
                <c:pt idx="29">
                  <c:v>25720</c:v>
                </c:pt>
                <c:pt idx="30">
                  <c:v>25750</c:v>
                </c:pt>
                <c:pt idx="31">
                  <c:v>25781</c:v>
                </c:pt>
                <c:pt idx="32">
                  <c:v>25812</c:v>
                </c:pt>
                <c:pt idx="33">
                  <c:v>25842</c:v>
                </c:pt>
                <c:pt idx="34">
                  <c:v>25873</c:v>
                </c:pt>
                <c:pt idx="35">
                  <c:v>25903</c:v>
                </c:pt>
                <c:pt idx="36">
                  <c:v>25934</c:v>
                </c:pt>
                <c:pt idx="37">
                  <c:v>25965</c:v>
                </c:pt>
                <c:pt idx="38">
                  <c:v>25993</c:v>
                </c:pt>
                <c:pt idx="39">
                  <c:v>26024</c:v>
                </c:pt>
                <c:pt idx="40">
                  <c:v>26054</c:v>
                </c:pt>
                <c:pt idx="41">
                  <c:v>26085</c:v>
                </c:pt>
                <c:pt idx="42">
                  <c:v>26115</c:v>
                </c:pt>
                <c:pt idx="43">
                  <c:v>26146</c:v>
                </c:pt>
                <c:pt idx="44">
                  <c:v>26177</c:v>
                </c:pt>
                <c:pt idx="45">
                  <c:v>26207</c:v>
                </c:pt>
                <c:pt idx="46">
                  <c:v>26238</c:v>
                </c:pt>
                <c:pt idx="47">
                  <c:v>26268</c:v>
                </c:pt>
                <c:pt idx="48">
                  <c:v>26299</c:v>
                </c:pt>
                <c:pt idx="49">
                  <c:v>26330</c:v>
                </c:pt>
                <c:pt idx="50">
                  <c:v>26359</c:v>
                </c:pt>
                <c:pt idx="51">
                  <c:v>26390</c:v>
                </c:pt>
                <c:pt idx="52">
                  <c:v>26420</c:v>
                </c:pt>
                <c:pt idx="53">
                  <c:v>26451</c:v>
                </c:pt>
                <c:pt idx="54">
                  <c:v>26481</c:v>
                </c:pt>
                <c:pt idx="55">
                  <c:v>26512</c:v>
                </c:pt>
                <c:pt idx="56">
                  <c:v>26543</c:v>
                </c:pt>
                <c:pt idx="57">
                  <c:v>26573</c:v>
                </c:pt>
                <c:pt idx="58">
                  <c:v>26604</c:v>
                </c:pt>
                <c:pt idx="59">
                  <c:v>26634</c:v>
                </c:pt>
                <c:pt idx="60">
                  <c:v>26665</c:v>
                </c:pt>
                <c:pt idx="61">
                  <c:v>26696</c:v>
                </c:pt>
                <c:pt idx="62">
                  <c:v>26724</c:v>
                </c:pt>
                <c:pt idx="63">
                  <c:v>26755</c:v>
                </c:pt>
                <c:pt idx="64">
                  <c:v>26785</c:v>
                </c:pt>
                <c:pt idx="65">
                  <c:v>26816</c:v>
                </c:pt>
                <c:pt idx="66">
                  <c:v>26846</c:v>
                </c:pt>
                <c:pt idx="67">
                  <c:v>26877</c:v>
                </c:pt>
                <c:pt idx="68">
                  <c:v>26908</c:v>
                </c:pt>
                <c:pt idx="69">
                  <c:v>26938</c:v>
                </c:pt>
                <c:pt idx="70">
                  <c:v>26969</c:v>
                </c:pt>
                <c:pt idx="71">
                  <c:v>26999</c:v>
                </c:pt>
                <c:pt idx="72">
                  <c:v>27030</c:v>
                </c:pt>
                <c:pt idx="73">
                  <c:v>27061</c:v>
                </c:pt>
                <c:pt idx="74">
                  <c:v>27089</c:v>
                </c:pt>
                <c:pt idx="75">
                  <c:v>27120</c:v>
                </c:pt>
                <c:pt idx="76">
                  <c:v>27150</c:v>
                </c:pt>
                <c:pt idx="77">
                  <c:v>27181</c:v>
                </c:pt>
                <c:pt idx="78">
                  <c:v>27211</c:v>
                </c:pt>
                <c:pt idx="79">
                  <c:v>27242</c:v>
                </c:pt>
                <c:pt idx="80">
                  <c:v>27273</c:v>
                </c:pt>
                <c:pt idx="81">
                  <c:v>27303</c:v>
                </c:pt>
                <c:pt idx="82">
                  <c:v>27334</c:v>
                </c:pt>
                <c:pt idx="83">
                  <c:v>27364</c:v>
                </c:pt>
                <c:pt idx="84">
                  <c:v>27395</c:v>
                </c:pt>
                <c:pt idx="85">
                  <c:v>27426</c:v>
                </c:pt>
                <c:pt idx="86">
                  <c:v>27454</c:v>
                </c:pt>
                <c:pt idx="87">
                  <c:v>27485</c:v>
                </c:pt>
                <c:pt idx="88">
                  <c:v>27515</c:v>
                </c:pt>
                <c:pt idx="89">
                  <c:v>27546</c:v>
                </c:pt>
                <c:pt idx="90">
                  <c:v>27576</c:v>
                </c:pt>
                <c:pt idx="91">
                  <c:v>27607</c:v>
                </c:pt>
                <c:pt idx="92">
                  <c:v>27638</c:v>
                </c:pt>
                <c:pt idx="93">
                  <c:v>27668</c:v>
                </c:pt>
                <c:pt idx="94">
                  <c:v>27699</c:v>
                </c:pt>
                <c:pt idx="95">
                  <c:v>27729</c:v>
                </c:pt>
                <c:pt idx="96">
                  <c:v>27760</c:v>
                </c:pt>
                <c:pt idx="97">
                  <c:v>27791</c:v>
                </c:pt>
                <c:pt idx="98">
                  <c:v>27820</c:v>
                </c:pt>
                <c:pt idx="99">
                  <c:v>27851</c:v>
                </c:pt>
                <c:pt idx="100">
                  <c:v>27881</c:v>
                </c:pt>
                <c:pt idx="101">
                  <c:v>27912</c:v>
                </c:pt>
                <c:pt idx="102">
                  <c:v>27942</c:v>
                </c:pt>
                <c:pt idx="103">
                  <c:v>27973</c:v>
                </c:pt>
                <c:pt idx="104">
                  <c:v>28004</c:v>
                </c:pt>
                <c:pt idx="105">
                  <c:v>28034</c:v>
                </c:pt>
                <c:pt idx="106">
                  <c:v>28065</c:v>
                </c:pt>
                <c:pt idx="107">
                  <c:v>28095</c:v>
                </c:pt>
                <c:pt idx="108">
                  <c:v>28126</c:v>
                </c:pt>
                <c:pt idx="109">
                  <c:v>28157</c:v>
                </c:pt>
                <c:pt idx="110">
                  <c:v>28185</c:v>
                </c:pt>
                <c:pt idx="111">
                  <c:v>28216</c:v>
                </c:pt>
                <c:pt idx="112">
                  <c:v>28246</c:v>
                </c:pt>
                <c:pt idx="113">
                  <c:v>28277</c:v>
                </c:pt>
                <c:pt idx="114">
                  <c:v>28307</c:v>
                </c:pt>
                <c:pt idx="115">
                  <c:v>28338</c:v>
                </c:pt>
                <c:pt idx="116">
                  <c:v>28369</c:v>
                </c:pt>
                <c:pt idx="117">
                  <c:v>28399</c:v>
                </c:pt>
                <c:pt idx="118">
                  <c:v>28430</c:v>
                </c:pt>
                <c:pt idx="119">
                  <c:v>28460</c:v>
                </c:pt>
                <c:pt idx="120">
                  <c:v>28491</c:v>
                </c:pt>
                <c:pt idx="121">
                  <c:v>28522</c:v>
                </c:pt>
                <c:pt idx="122">
                  <c:v>28550</c:v>
                </c:pt>
                <c:pt idx="123">
                  <c:v>28581</c:v>
                </c:pt>
                <c:pt idx="124">
                  <c:v>28611</c:v>
                </c:pt>
                <c:pt idx="125">
                  <c:v>28642</c:v>
                </c:pt>
                <c:pt idx="126">
                  <c:v>28672</c:v>
                </c:pt>
                <c:pt idx="127">
                  <c:v>28703</c:v>
                </c:pt>
                <c:pt idx="128">
                  <c:v>28734</c:v>
                </c:pt>
                <c:pt idx="129">
                  <c:v>28764</c:v>
                </c:pt>
                <c:pt idx="130">
                  <c:v>28795</c:v>
                </c:pt>
                <c:pt idx="131">
                  <c:v>28825</c:v>
                </c:pt>
                <c:pt idx="132">
                  <c:v>28856</c:v>
                </c:pt>
                <c:pt idx="133">
                  <c:v>28887</c:v>
                </c:pt>
                <c:pt idx="134">
                  <c:v>28915</c:v>
                </c:pt>
                <c:pt idx="135">
                  <c:v>28946</c:v>
                </c:pt>
                <c:pt idx="136">
                  <c:v>28976</c:v>
                </c:pt>
                <c:pt idx="137">
                  <c:v>29007</c:v>
                </c:pt>
                <c:pt idx="138">
                  <c:v>29037</c:v>
                </c:pt>
                <c:pt idx="139">
                  <c:v>29068</c:v>
                </c:pt>
                <c:pt idx="140">
                  <c:v>29099</c:v>
                </c:pt>
                <c:pt idx="141">
                  <c:v>29129</c:v>
                </c:pt>
                <c:pt idx="142">
                  <c:v>29160</c:v>
                </c:pt>
                <c:pt idx="143">
                  <c:v>29190</c:v>
                </c:pt>
                <c:pt idx="144">
                  <c:v>29221</c:v>
                </c:pt>
                <c:pt idx="145">
                  <c:v>29252</c:v>
                </c:pt>
                <c:pt idx="146">
                  <c:v>29281</c:v>
                </c:pt>
                <c:pt idx="147">
                  <c:v>29312</c:v>
                </c:pt>
                <c:pt idx="148">
                  <c:v>29342</c:v>
                </c:pt>
                <c:pt idx="149">
                  <c:v>29373</c:v>
                </c:pt>
                <c:pt idx="150">
                  <c:v>29403</c:v>
                </c:pt>
                <c:pt idx="151">
                  <c:v>29434</c:v>
                </c:pt>
                <c:pt idx="152">
                  <c:v>29465</c:v>
                </c:pt>
                <c:pt idx="153">
                  <c:v>29495</c:v>
                </c:pt>
                <c:pt idx="154">
                  <c:v>29526</c:v>
                </c:pt>
                <c:pt idx="155">
                  <c:v>29556</c:v>
                </c:pt>
                <c:pt idx="156">
                  <c:v>29587</c:v>
                </c:pt>
                <c:pt idx="157">
                  <c:v>29618</c:v>
                </c:pt>
                <c:pt idx="158">
                  <c:v>29646</c:v>
                </c:pt>
                <c:pt idx="159">
                  <c:v>29677</c:v>
                </c:pt>
                <c:pt idx="160">
                  <c:v>29707</c:v>
                </c:pt>
                <c:pt idx="161">
                  <c:v>29738</c:v>
                </c:pt>
                <c:pt idx="162">
                  <c:v>29768</c:v>
                </c:pt>
                <c:pt idx="163">
                  <c:v>29799</c:v>
                </c:pt>
                <c:pt idx="164">
                  <c:v>29830</c:v>
                </c:pt>
                <c:pt idx="165">
                  <c:v>29860</c:v>
                </c:pt>
                <c:pt idx="166">
                  <c:v>29891</c:v>
                </c:pt>
                <c:pt idx="167">
                  <c:v>29921</c:v>
                </c:pt>
                <c:pt idx="168">
                  <c:v>29952</c:v>
                </c:pt>
                <c:pt idx="169">
                  <c:v>29983</c:v>
                </c:pt>
                <c:pt idx="170">
                  <c:v>30011</c:v>
                </c:pt>
                <c:pt idx="171">
                  <c:v>30042</c:v>
                </c:pt>
                <c:pt idx="172">
                  <c:v>30072</c:v>
                </c:pt>
                <c:pt idx="173">
                  <c:v>30103</c:v>
                </c:pt>
                <c:pt idx="174">
                  <c:v>30133</c:v>
                </c:pt>
                <c:pt idx="175">
                  <c:v>30164</c:v>
                </c:pt>
                <c:pt idx="176">
                  <c:v>30195</c:v>
                </c:pt>
                <c:pt idx="177">
                  <c:v>30225</c:v>
                </c:pt>
                <c:pt idx="178">
                  <c:v>30256</c:v>
                </c:pt>
                <c:pt idx="179">
                  <c:v>30286</c:v>
                </c:pt>
                <c:pt idx="180">
                  <c:v>30317</c:v>
                </c:pt>
                <c:pt idx="181">
                  <c:v>30348</c:v>
                </c:pt>
                <c:pt idx="182">
                  <c:v>30376</c:v>
                </c:pt>
                <c:pt idx="183">
                  <c:v>30407</c:v>
                </c:pt>
                <c:pt idx="184">
                  <c:v>30437</c:v>
                </c:pt>
                <c:pt idx="185">
                  <c:v>30468</c:v>
                </c:pt>
                <c:pt idx="186">
                  <c:v>30498</c:v>
                </c:pt>
                <c:pt idx="187">
                  <c:v>30529</c:v>
                </c:pt>
                <c:pt idx="188">
                  <c:v>30560</c:v>
                </c:pt>
                <c:pt idx="189">
                  <c:v>30590</c:v>
                </c:pt>
                <c:pt idx="190">
                  <c:v>30621</c:v>
                </c:pt>
                <c:pt idx="191">
                  <c:v>30651</c:v>
                </c:pt>
                <c:pt idx="192">
                  <c:v>30682</c:v>
                </c:pt>
                <c:pt idx="193">
                  <c:v>30713</c:v>
                </c:pt>
                <c:pt idx="194">
                  <c:v>30742</c:v>
                </c:pt>
                <c:pt idx="195">
                  <c:v>30773</c:v>
                </c:pt>
                <c:pt idx="196">
                  <c:v>30803</c:v>
                </c:pt>
                <c:pt idx="197">
                  <c:v>30834</c:v>
                </c:pt>
                <c:pt idx="198">
                  <c:v>30864</c:v>
                </c:pt>
                <c:pt idx="199">
                  <c:v>30895</c:v>
                </c:pt>
                <c:pt idx="200">
                  <c:v>30926</c:v>
                </c:pt>
                <c:pt idx="201">
                  <c:v>30956</c:v>
                </c:pt>
                <c:pt idx="202">
                  <c:v>30987</c:v>
                </c:pt>
                <c:pt idx="203">
                  <c:v>31017</c:v>
                </c:pt>
                <c:pt idx="204">
                  <c:v>31048</c:v>
                </c:pt>
                <c:pt idx="205">
                  <c:v>31079</c:v>
                </c:pt>
                <c:pt idx="206">
                  <c:v>31107</c:v>
                </c:pt>
                <c:pt idx="207">
                  <c:v>31138</c:v>
                </c:pt>
                <c:pt idx="208">
                  <c:v>31168</c:v>
                </c:pt>
                <c:pt idx="209">
                  <c:v>31199</c:v>
                </c:pt>
                <c:pt idx="210">
                  <c:v>31229</c:v>
                </c:pt>
                <c:pt idx="211">
                  <c:v>31260</c:v>
                </c:pt>
                <c:pt idx="212">
                  <c:v>31291</c:v>
                </c:pt>
                <c:pt idx="213">
                  <c:v>31321</c:v>
                </c:pt>
                <c:pt idx="214">
                  <c:v>31352</c:v>
                </c:pt>
                <c:pt idx="215">
                  <c:v>31382</c:v>
                </c:pt>
                <c:pt idx="216">
                  <c:v>31413</c:v>
                </c:pt>
                <c:pt idx="217">
                  <c:v>31444</c:v>
                </c:pt>
                <c:pt idx="218">
                  <c:v>31472</c:v>
                </c:pt>
                <c:pt idx="219">
                  <c:v>31503</c:v>
                </c:pt>
                <c:pt idx="220">
                  <c:v>31533</c:v>
                </c:pt>
                <c:pt idx="221">
                  <c:v>31564</c:v>
                </c:pt>
                <c:pt idx="222">
                  <c:v>31594</c:v>
                </c:pt>
                <c:pt idx="223">
                  <c:v>31625</c:v>
                </c:pt>
                <c:pt idx="224">
                  <c:v>31656</c:v>
                </c:pt>
                <c:pt idx="225">
                  <c:v>31686</c:v>
                </c:pt>
                <c:pt idx="226">
                  <c:v>31717</c:v>
                </c:pt>
                <c:pt idx="227">
                  <c:v>31747</c:v>
                </c:pt>
                <c:pt idx="228">
                  <c:v>31778</c:v>
                </c:pt>
                <c:pt idx="229">
                  <c:v>31809</c:v>
                </c:pt>
                <c:pt idx="230">
                  <c:v>31837</c:v>
                </c:pt>
                <c:pt idx="231">
                  <c:v>31868</c:v>
                </c:pt>
                <c:pt idx="232">
                  <c:v>31898</c:v>
                </c:pt>
                <c:pt idx="233">
                  <c:v>31929</c:v>
                </c:pt>
                <c:pt idx="234">
                  <c:v>31959</c:v>
                </c:pt>
                <c:pt idx="235">
                  <c:v>31990</c:v>
                </c:pt>
                <c:pt idx="236">
                  <c:v>32021</c:v>
                </c:pt>
                <c:pt idx="237">
                  <c:v>32051</c:v>
                </c:pt>
                <c:pt idx="238">
                  <c:v>32082</c:v>
                </c:pt>
                <c:pt idx="239">
                  <c:v>32112</c:v>
                </c:pt>
                <c:pt idx="240">
                  <c:v>32143</c:v>
                </c:pt>
                <c:pt idx="241">
                  <c:v>32174</c:v>
                </c:pt>
                <c:pt idx="242">
                  <c:v>32203</c:v>
                </c:pt>
                <c:pt idx="243">
                  <c:v>32234</c:v>
                </c:pt>
                <c:pt idx="244">
                  <c:v>32264</c:v>
                </c:pt>
                <c:pt idx="245">
                  <c:v>32295</c:v>
                </c:pt>
                <c:pt idx="246">
                  <c:v>32325</c:v>
                </c:pt>
                <c:pt idx="247">
                  <c:v>32356</c:v>
                </c:pt>
                <c:pt idx="248">
                  <c:v>32387</c:v>
                </c:pt>
                <c:pt idx="249">
                  <c:v>32417</c:v>
                </c:pt>
                <c:pt idx="250">
                  <c:v>32448</c:v>
                </c:pt>
                <c:pt idx="251">
                  <c:v>32478</c:v>
                </c:pt>
                <c:pt idx="252">
                  <c:v>32509</c:v>
                </c:pt>
                <c:pt idx="253">
                  <c:v>32540</c:v>
                </c:pt>
                <c:pt idx="254">
                  <c:v>32568</c:v>
                </c:pt>
                <c:pt idx="255">
                  <c:v>32599</c:v>
                </c:pt>
                <c:pt idx="256">
                  <c:v>32629</c:v>
                </c:pt>
                <c:pt idx="257">
                  <c:v>32660</c:v>
                </c:pt>
                <c:pt idx="258">
                  <c:v>32690</c:v>
                </c:pt>
                <c:pt idx="259">
                  <c:v>32721</c:v>
                </c:pt>
                <c:pt idx="260">
                  <c:v>32752</c:v>
                </c:pt>
                <c:pt idx="261">
                  <c:v>32782</c:v>
                </c:pt>
                <c:pt idx="262">
                  <c:v>32813</c:v>
                </c:pt>
                <c:pt idx="263">
                  <c:v>32843</c:v>
                </c:pt>
                <c:pt idx="264">
                  <c:v>32874</c:v>
                </c:pt>
                <c:pt idx="265">
                  <c:v>32905</c:v>
                </c:pt>
                <c:pt idx="266">
                  <c:v>32933</c:v>
                </c:pt>
                <c:pt idx="267">
                  <c:v>32964</c:v>
                </c:pt>
                <c:pt idx="268">
                  <c:v>32994</c:v>
                </c:pt>
                <c:pt idx="269">
                  <c:v>33025</c:v>
                </c:pt>
                <c:pt idx="270">
                  <c:v>33055</c:v>
                </c:pt>
                <c:pt idx="271">
                  <c:v>33086</c:v>
                </c:pt>
                <c:pt idx="272">
                  <c:v>33117</c:v>
                </c:pt>
                <c:pt idx="273">
                  <c:v>33147</c:v>
                </c:pt>
                <c:pt idx="274">
                  <c:v>33178</c:v>
                </c:pt>
                <c:pt idx="275">
                  <c:v>33208</c:v>
                </c:pt>
                <c:pt idx="276">
                  <c:v>33239</c:v>
                </c:pt>
                <c:pt idx="277">
                  <c:v>33270</c:v>
                </c:pt>
                <c:pt idx="278">
                  <c:v>33298</c:v>
                </c:pt>
                <c:pt idx="279">
                  <c:v>33329</c:v>
                </c:pt>
                <c:pt idx="280">
                  <c:v>33359</c:v>
                </c:pt>
                <c:pt idx="281">
                  <c:v>33390</c:v>
                </c:pt>
                <c:pt idx="282">
                  <c:v>33420</c:v>
                </c:pt>
                <c:pt idx="283">
                  <c:v>33451</c:v>
                </c:pt>
                <c:pt idx="284">
                  <c:v>33482</c:v>
                </c:pt>
                <c:pt idx="285">
                  <c:v>33512</c:v>
                </c:pt>
                <c:pt idx="286">
                  <c:v>33543</c:v>
                </c:pt>
                <c:pt idx="287">
                  <c:v>33573</c:v>
                </c:pt>
                <c:pt idx="288">
                  <c:v>33604</c:v>
                </c:pt>
                <c:pt idx="289">
                  <c:v>33635</c:v>
                </c:pt>
                <c:pt idx="290">
                  <c:v>33664</c:v>
                </c:pt>
                <c:pt idx="291">
                  <c:v>33695</c:v>
                </c:pt>
                <c:pt idx="292">
                  <c:v>33725</c:v>
                </c:pt>
                <c:pt idx="293">
                  <c:v>33756</c:v>
                </c:pt>
                <c:pt idx="294">
                  <c:v>33786</c:v>
                </c:pt>
                <c:pt idx="295">
                  <c:v>33817</c:v>
                </c:pt>
                <c:pt idx="296">
                  <c:v>33848</c:v>
                </c:pt>
                <c:pt idx="297">
                  <c:v>33878</c:v>
                </c:pt>
                <c:pt idx="298">
                  <c:v>33909</c:v>
                </c:pt>
                <c:pt idx="299">
                  <c:v>33939</c:v>
                </c:pt>
                <c:pt idx="300">
                  <c:v>33970</c:v>
                </c:pt>
                <c:pt idx="301">
                  <c:v>34001</c:v>
                </c:pt>
                <c:pt idx="302">
                  <c:v>34029</c:v>
                </c:pt>
                <c:pt idx="303">
                  <c:v>34060</c:v>
                </c:pt>
                <c:pt idx="304">
                  <c:v>34090</c:v>
                </c:pt>
                <c:pt idx="305">
                  <c:v>34121</c:v>
                </c:pt>
                <c:pt idx="306">
                  <c:v>34151</c:v>
                </c:pt>
                <c:pt idx="307">
                  <c:v>34182</c:v>
                </c:pt>
                <c:pt idx="308">
                  <c:v>34213</c:v>
                </c:pt>
                <c:pt idx="309">
                  <c:v>34243</c:v>
                </c:pt>
                <c:pt idx="310">
                  <c:v>34274</c:v>
                </c:pt>
                <c:pt idx="311">
                  <c:v>34304</c:v>
                </c:pt>
                <c:pt idx="312">
                  <c:v>34335</c:v>
                </c:pt>
                <c:pt idx="313">
                  <c:v>34366</c:v>
                </c:pt>
                <c:pt idx="314">
                  <c:v>34394</c:v>
                </c:pt>
                <c:pt idx="315">
                  <c:v>34425</c:v>
                </c:pt>
                <c:pt idx="316">
                  <c:v>34455</c:v>
                </c:pt>
                <c:pt idx="317">
                  <c:v>34486</c:v>
                </c:pt>
                <c:pt idx="318">
                  <c:v>34516</c:v>
                </c:pt>
                <c:pt idx="319">
                  <c:v>34547</c:v>
                </c:pt>
                <c:pt idx="320">
                  <c:v>34578</c:v>
                </c:pt>
                <c:pt idx="321">
                  <c:v>34608</c:v>
                </c:pt>
                <c:pt idx="322">
                  <c:v>34639</c:v>
                </c:pt>
                <c:pt idx="323">
                  <c:v>34669</c:v>
                </c:pt>
                <c:pt idx="324">
                  <c:v>34700</c:v>
                </c:pt>
                <c:pt idx="325">
                  <c:v>34731</c:v>
                </c:pt>
                <c:pt idx="326">
                  <c:v>34759</c:v>
                </c:pt>
                <c:pt idx="327">
                  <c:v>34790</c:v>
                </c:pt>
                <c:pt idx="328">
                  <c:v>34820</c:v>
                </c:pt>
                <c:pt idx="329">
                  <c:v>34851</c:v>
                </c:pt>
                <c:pt idx="330">
                  <c:v>34881</c:v>
                </c:pt>
                <c:pt idx="331">
                  <c:v>34912</c:v>
                </c:pt>
                <c:pt idx="332">
                  <c:v>34943</c:v>
                </c:pt>
                <c:pt idx="333">
                  <c:v>34973</c:v>
                </c:pt>
                <c:pt idx="334">
                  <c:v>35004</c:v>
                </c:pt>
                <c:pt idx="335">
                  <c:v>35034</c:v>
                </c:pt>
                <c:pt idx="336">
                  <c:v>35065</c:v>
                </c:pt>
                <c:pt idx="337">
                  <c:v>35096</c:v>
                </c:pt>
                <c:pt idx="338">
                  <c:v>35125</c:v>
                </c:pt>
                <c:pt idx="339">
                  <c:v>35156</c:v>
                </c:pt>
                <c:pt idx="340">
                  <c:v>35186</c:v>
                </c:pt>
                <c:pt idx="341">
                  <c:v>35217</c:v>
                </c:pt>
                <c:pt idx="342">
                  <c:v>35247</c:v>
                </c:pt>
                <c:pt idx="343">
                  <c:v>35278</c:v>
                </c:pt>
                <c:pt idx="344">
                  <c:v>35309</c:v>
                </c:pt>
                <c:pt idx="345">
                  <c:v>35339</c:v>
                </c:pt>
                <c:pt idx="346">
                  <c:v>35370</c:v>
                </c:pt>
                <c:pt idx="347">
                  <c:v>35400</c:v>
                </c:pt>
                <c:pt idx="348">
                  <c:v>35431</c:v>
                </c:pt>
                <c:pt idx="349">
                  <c:v>35462</c:v>
                </c:pt>
                <c:pt idx="350">
                  <c:v>35490</c:v>
                </c:pt>
                <c:pt idx="351">
                  <c:v>35521</c:v>
                </c:pt>
                <c:pt idx="352">
                  <c:v>35551</c:v>
                </c:pt>
                <c:pt idx="353">
                  <c:v>35582</c:v>
                </c:pt>
                <c:pt idx="354">
                  <c:v>35612</c:v>
                </c:pt>
                <c:pt idx="355">
                  <c:v>35643</c:v>
                </c:pt>
                <c:pt idx="356">
                  <c:v>35674</c:v>
                </c:pt>
                <c:pt idx="357">
                  <c:v>35704</c:v>
                </c:pt>
                <c:pt idx="358">
                  <c:v>35735</c:v>
                </c:pt>
                <c:pt idx="359">
                  <c:v>35765</c:v>
                </c:pt>
                <c:pt idx="360">
                  <c:v>35796</c:v>
                </c:pt>
                <c:pt idx="361">
                  <c:v>35827</c:v>
                </c:pt>
                <c:pt idx="362">
                  <c:v>35855</c:v>
                </c:pt>
                <c:pt idx="363">
                  <c:v>35886</c:v>
                </c:pt>
                <c:pt idx="364">
                  <c:v>35916</c:v>
                </c:pt>
                <c:pt idx="365">
                  <c:v>35947</c:v>
                </c:pt>
                <c:pt idx="366">
                  <c:v>35977</c:v>
                </c:pt>
                <c:pt idx="367">
                  <c:v>36008</c:v>
                </c:pt>
                <c:pt idx="368">
                  <c:v>36039</c:v>
                </c:pt>
                <c:pt idx="369">
                  <c:v>36069</c:v>
                </c:pt>
                <c:pt idx="370">
                  <c:v>36100</c:v>
                </c:pt>
                <c:pt idx="371">
                  <c:v>36130</c:v>
                </c:pt>
                <c:pt idx="372">
                  <c:v>36161</c:v>
                </c:pt>
                <c:pt idx="373">
                  <c:v>36192</c:v>
                </c:pt>
                <c:pt idx="374">
                  <c:v>36220</c:v>
                </c:pt>
                <c:pt idx="375">
                  <c:v>36251</c:v>
                </c:pt>
                <c:pt idx="376">
                  <c:v>36281</c:v>
                </c:pt>
                <c:pt idx="377">
                  <c:v>36312</c:v>
                </c:pt>
                <c:pt idx="378">
                  <c:v>36342</c:v>
                </c:pt>
                <c:pt idx="379">
                  <c:v>36373</c:v>
                </c:pt>
                <c:pt idx="380">
                  <c:v>36404</c:v>
                </c:pt>
                <c:pt idx="381">
                  <c:v>36434</c:v>
                </c:pt>
                <c:pt idx="382">
                  <c:v>36465</c:v>
                </c:pt>
                <c:pt idx="383">
                  <c:v>36495</c:v>
                </c:pt>
                <c:pt idx="384">
                  <c:v>36526</c:v>
                </c:pt>
                <c:pt idx="385">
                  <c:v>36557</c:v>
                </c:pt>
                <c:pt idx="386">
                  <c:v>36586</c:v>
                </c:pt>
                <c:pt idx="387">
                  <c:v>36617</c:v>
                </c:pt>
                <c:pt idx="388">
                  <c:v>36647</c:v>
                </c:pt>
                <c:pt idx="389">
                  <c:v>36678</c:v>
                </c:pt>
                <c:pt idx="390">
                  <c:v>36708</c:v>
                </c:pt>
                <c:pt idx="391">
                  <c:v>36739</c:v>
                </c:pt>
                <c:pt idx="392">
                  <c:v>36770</c:v>
                </c:pt>
                <c:pt idx="393">
                  <c:v>36800</c:v>
                </c:pt>
                <c:pt idx="394">
                  <c:v>36831</c:v>
                </c:pt>
                <c:pt idx="395">
                  <c:v>36861</c:v>
                </c:pt>
                <c:pt idx="396">
                  <c:v>36892</c:v>
                </c:pt>
                <c:pt idx="397">
                  <c:v>36923</c:v>
                </c:pt>
                <c:pt idx="398">
                  <c:v>36951</c:v>
                </c:pt>
                <c:pt idx="399">
                  <c:v>36982</c:v>
                </c:pt>
                <c:pt idx="400">
                  <c:v>37012</c:v>
                </c:pt>
                <c:pt idx="401">
                  <c:v>37043</c:v>
                </c:pt>
                <c:pt idx="402">
                  <c:v>37073</c:v>
                </c:pt>
                <c:pt idx="403">
                  <c:v>37104</c:v>
                </c:pt>
                <c:pt idx="404">
                  <c:v>37135</c:v>
                </c:pt>
                <c:pt idx="405">
                  <c:v>37165</c:v>
                </c:pt>
                <c:pt idx="406">
                  <c:v>37196</c:v>
                </c:pt>
                <c:pt idx="407">
                  <c:v>37226</c:v>
                </c:pt>
                <c:pt idx="408">
                  <c:v>37257</c:v>
                </c:pt>
                <c:pt idx="409">
                  <c:v>37288</c:v>
                </c:pt>
                <c:pt idx="410">
                  <c:v>37316</c:v>
                </c:pt>
                <c:pt idx="411">
                  <c:v>37347</c:v>
                </c:pt>
                <c:pt idx="412">
                  <c:v>37377</c:v>
                </c:pt>
                <c:pt idx="413">
                  <c:v>37408</c:v>
                </c:pt>
                <c:pt idx="414">
                  <c:v>37438</c:v>
                </c:pt>
                <c:pt idx="415">
                  <c:v>37469</c:v>
                </c:pt>
                <c:pt idx="416">
                  <c:v>37500</c:v>
                </c:pt>
                <c:pt idx="417">
                  <c:v>37530</c:v>
                </c:pt>
                <c:pt idx="418">
                  <c:v>37561</c:v>
                </c:pt>
                <c:pt idx="419">
                  <c:v>37591</c:v>
                </c:pt>
                <c:pt idx="420">
                  <c:v>37622</c:v>
                </c:pt>
                <c:pt idx="421">
                  <c:v>37653</c:v>
                </c:pt>
                <c:pt idx="422">
                  <c:v>37681</c:v>
                </c:pt>
                <c:pt idx="423">
                  <c:v>37712</c:v>
                </c:pt>
                <c:pt idx="424">
                  <c:v>37742</c:v>
                </c:pt>
                <c:pt idx="425">
                  <c:v>37773</c:v>
                </c:pt>
                <c:pt idx="426">
                  <c:v>37803</c:v>
                </c:pt>
                <c:pt idx="427">
                  <c:v>37834</c:v>
                </c:pt>
                <c:pt idx="428">
                  <c:v>37865</c:v>
                </c:pt>
                <c:pt idx="429">
                  <c:v>37895</c:v>
                </c:pt>
                <c:pt idx="430">
                  <c:v>37926</c:v>
                </c:pt>
                <c:pt idx="431">
                  <c:v>37956</c:v>
                </c:pt>
                <c:pt idx="432">
                  <c:v>37987</c:v>
                </c:pt>
                <c:pt idx="433">
                  <c:v>38018</c:v>
                </c:pt>
                <c:pt idx="434">
                  <c:v>38047</c:v>
                </c:pt>
                <c:pt idx="435">
                  <c:v>38078</c:v>
                </c:pt>
                <c:pt idx="436">
                  <c:v>38108</c:v>
                </c:pt>
                <c:pt idx="437">
                  <c:v>38139</c:v>
                </c:pt>
                <c:pt idx="438">
                  <c:v>38169</c:v>
                </c:pt>
                <c:pt idx="439">
                  <c:v>38200</c:v>
                </c:pt>
                <c:pt idx="440">
                  <c:v>38231</c:v>
                </c:pt>
                <c:pt idx="441">
                  <c:v>38261</c:v>
                </c:pt>
                <c:pt idx="442">
                  <c:v>38292</c:v>
                </c:pt>
                <c:pt idx="443">
                  <c:v>38322</c:v>
                </c:pt>
                <c:pt idx="444">
                  <c:v>38353</c:v>
                </c:pt>
                <c:pt idx="445">
                  <c:v>38384</c:v>
                </c:pt>
                <c:pt idx="446">
                  <c:v>38412</c:v>
                </c:pt>
                <c:pt idx="447">
                  <c:v>38443</c:v>
                </c:pt>
                <c:pt idx="448">
                  <c:v>38473</c:v>
                </c:pt>
                <c:pt idx="449">
                  <c:v>38504</c:v>
                </c:pt>
                <c:pt idx="450">
                  <c:v>38534</c:v>
                </c:pt>
                <c:pt idx="451">
                  <c:v>38565</c:v>
                </c:pt>
                <c:pt idx="452">
                  <c:v>38596</c:v>
                </c:pt>
                <c:pt idx="453">
                  <c:v>38626</c:v>
                </c:pt>
                <c:pt idx="454">
                  <c:v>38657</c:v>
                </c:pt>
                <c:pt idx="455">
                  <c:v>38687</c:v>
                </c:pt>
                <c:pt idx="456">
                  <c:v>38718</c:v>
                </c:pt>
                <c:pt idx="457">
                  <c:v>38749</c:v>
                </c:pt>
                <c:pt idx="458">
                  <c:v>38777</c:v>
                </c:pt>
                <c:pt idx="459">
                  <c:v>38808</c:v>
                </c:pt>
                <c:pt idx="460">
                  <c:v>38838</c:v>
                </c:pt>
                <c:pt idx="461">
                  <c:v>38869</c:v>
                </c:pt>
                <c:pt idx="462">
                  <c:v>38899</c:v>
                </c:pt>
                <c:pt idx="463">
                  <c:v>38930</c:v>
                </c:pt>
                <c:pt idx="464">
                  <c:v>38961</c:v>
                </c:pt>
                <c:pt idx="465">
                  <c:v>38991</c:v>
                </c:pt>
                <c:pt idx="466">
                  <c:v>39022</c:v>
                </c:pt>
                <c:pt idx="467">
                  <c:v>39052</c:v>
                </c:pt>
                <c:pt idx="468">
                  <c:v>39083</c:v>
                </c:pt>
                <c:pt idx="469">
                  <c:v>39114</c:v>
                </c:pt>
                <c:pt idx="470">
                  <c:v>39142</c:v>
                </c:pt>
                <c:pt idx="471">
                  <c:v>39173</c:v>
                </c:pt>
                <c:pt idx="472">
                  <c:v>39203</c:v>
                </c:pt>
                <c:pt idx="473">
                  <c:v>39234</c:v>
                </c:pt>
                <c:pt idx="474">
                  <c:v>39264</c:v>
                </c:pt>
                <c:pt idx="475">
                  <c:v>39295</c:v>
                </c:pt>
                <c:pt idx="476">
                  <c:v>39326</c:v>
                </c:pt>
                <c:pt idx="477">
                  <c:v>39356</c:v>
                </c:pt>
                <c:pt idx="478">
                  <c:v>39387</c:v>
                </c:pt>
                <c:pt idx="479">
                  <c:v>39417</c:v>
                </c:pt>
                <c:pt idx="480">
                  <c:v>39448</c:v>
                </c:pt>
                <c:pt idx="481">
                  <c:v>39479</c:v>
                </c:pt>
                <c:pt idx="482">
                  <c:v>39508</c:v>
                </c:pt>
                <c:pt idx="483">
                  <c:v>39539</c:v>
                </c:pt>
                <c:pt idx="484">
                  <c:v>39569</c:v>
                </c:pt>
                <c:pt idx="485">
                  <c:v>39600</c:v>
                </c:pt>
                <c:pt idx="486">
                  <c:v>39630</c:v>
                </c:pt>
                <c:pt idx="487">
                  <c:v>39661</c:v>
                </c:pt>
                <c:pt idx="488">
                  <c:v>39692</c:v>
                </c:pt>
                <c:pt idx="489">
                  <c:v>39722</c:v>
                </c:pt>
                <c:pt idx="490">
                  <c:v>39753</c:v>
                </c:pt>
                <c:pt idx="491">
                  <c:v>39783</c:v>
                </c:pt>
                <c:pt idx="492">
                  <c:v>39814</c:v>
                </c:pt>
                <c:pt idx="493">
                  <c:v>39845</c:v>
                </c:pt>
                <c:pt idx="494">
                  <c:v>39873</c:v>
                </c:pt>
                <c:pt idx="495">
                  <c:v>39904</c:v>
                </c:pt>
                <c:pt idx="496">
                  <c:v>39934</c:v>
                </c:pt>
                <c:pt idx="497">
                  <c:v>39965</c:v>
                </c:pt>
                <c:pt idx="498">
                  <c:v>39995</c:v>
                </c:pt>
                <c:pt idx="499">
                  <c:v>40026</c:v>
                </c:pt>
                <c:pt idx="500">
                  <c:v>40057</c:v>
                </c:pt>
                <c:pt idx="501">
                  <c:v>40087</c:v>
                </c:pt>
                <c:pt idx="502">
                  <c:v>40118</c:v>
                </c:pt>
                <c:pt idx="503">
                  <c:v>40148</c:v>
                </c:pt>
                <c:pt idx="504">
                  <c:v>40179</c:v>
                </c:pt>
                <c:pt idx="505">
                  <c:v>40210</c:v>
                </c:pt>
                <c:pt idx="506">
                  <c:v>40238</c:v>
                </c:pt>
                <c:pt idx="507">
                  <c:v>40269</c:v>
                </c:pt>
                <c:pt idx="508">
                  <c:v>40299</c:v>
                </c:pt>
                <c:pt idx="509">
                  <c:v>40330</c:v>
                </c:pt>
                <c:pt idx="510">
                  <c:v>40360</c:v>
                </c:pt>
                <c:pt idx="511">
                  <c:v>40391</c:v>
                </c:pt>
                <c:pt idx="512">
                  <c:v>40422</c:v>
                </c:pt>
                <c:pt idx="513">
                  <c:v>40452</c:v>
                </c:pt>
                <c:pt idx="514">
                  <c:v>40483</c:v>
                </c:pt>
                <c:pt idx="515">
                  <c:v>40513</c:v>
                </c:pt>
                <c:pt idx="516">
                  <c:v>40544</c:v>
                </c:pt>
                <c:pt idx="517">
                  <c:v>40575</c:v>
                </c:pt>
                <c:pt idx="518">
                  <c:v>40603</c:v>
                </c:pt>
                <c:pt idx="519">
                  <c:v>40634</c:v>
                </c:pt>
                <c:pt idx="520">
                  <c:v>40664</c:v>
                </c:pt>
                <c:pt idx="521">
                  <c:v>40695</c:v>
                </c:pt>
                <c:pt idx="522">
                  <c:v>40725</c:v>
                </c:pt>
                <c:pt idx="523">
                  <c:v>40756</c:v>
                </c:pt>
                <c:pt idx="524">
                  <c:v>40787</c:v>
                </c:pt>
                <c:pt idx="525">
                  <c:v>40817</c:v>
                </c:pt>
                <c:pt idx="526">
                  <c:v>40848</c:v>
                </c:pt>
                <c:pt idx="527">
                  <c:v>40878</c:v>
                </c:pt>
                <c:pt idx="528">
                  <c:v>40909</c:v>
                </c:pt>
                <c:pt idx="529">
                  <c:v>40940</c:v>
                </c:pt>
                <c:pt idx="530">
                  <c:v>40969</c:v>
                </c:pt>
                <c:pt idx="531">
                  <c:v>41000</c:v>
                </c:pt>
                <c:pt idx="532">
                  <c:v>41030</c:v>
                </c:pt>
                <c:pt idx="533">
                  <c:v>41061</c:v>
                </c:pt>
                <c:pt idx="534">
                  <c:v>41091</c:v>
                </c:pt>
                <c:pt idx="535">
                  <c:v>41122</c:v>
                </c:pt>
                <c:pt idx="536">
                  <c:v>41153</c:v>
                </c:pt>
                <c:pt idx="537">
                  <c:v>41183</c:v>
                </c:pt>
                <c:pt idx="538">
                  <c:v>41214</c:v>
                </c:pt>
                <c:pt idx="539">
                  <c:v>41244</c:v>
                </c:pt>
                <c:pt idx="540">
                  <c:v>41275</c:v>
                </c:pt>
                <c:pt idx="541">
                  <c:v>41306</c:v>
                </c:pt>
                <c:pt idx="542">
                  <c:v>41334</c:v>
                </c:pt>
                <c:pt idx="543">
                  <c:v>41365</c:v>
                </c:pt>
                <c:pt idx="544">
                  <c:v>41395</c:v>
                </c:pt>
                <c:pt idx="545">
                  <c:v>41426</c:v>
                </c:pt>
                <c:pt idx="546">
                  <c:v>41456</c:v>
                </c:pt>
                <c:pt idx="547">
                  <c:v>41487</c:v>
                </c:pt>
                <c:pt idx="548">
                  <c:v>41518</c:v>
                </c:pt>
                <c:pt idx="549">
                  <c:v>41548</c:v>
                </c:pt>
                <c:pt idx="550">
                  <c:v>41579</c:v>
                </c:pt>
                <c:pt idx="551">
                  <c:v>41609</c:v>
                </c:pt>
                <c:pt idx="552">
                  <c:v>41640</c:v>
                </c:pt>
                <c:pt idx="553">
                  <c:v>41671</c:v>
                </c:pt>
                <c:pt idx="554">
                  <c:v>41699</c:v>
                </c:pt>
                <c:pt idx="555">
                  <c:v>41730</c:v>
                </c:pt>
                <c:pt idx="556">
                  <c:v>41760</c:v>
                </c:pt>
                <c:pt idx="557">
                  <c:v>41791</c:v>
                </c:pt>
                <c:pt idx="558">
                  <c:v>41821</c:v>
                </c:pt>
                <c:pt idx="559">
                  <c:v>41852</c:v>
                </c:pt>
                <c:pt idx="560">
                  <c:v>41883</c:v>
                </c:pt>
                <c:pt idx="561">
                  <c:v>41913</c:v>
                </c:pt>
                <c:pt idx="562">
                  <c:v>41944</c:v>
                </c:pt>
                <c:pt idx="563">
                  <c:v>41974</c:v>
                </c:pt>
                <c:pt idx="564">
                  <c:v>42005</c:v>
                </c:pt>
                <c:pt idx="565">
                  <c:v>42036</c:v>
                </c:pt>
                <c:pt idx="566">
                  <c:v>42064</c:v>
                </c:pt>
                <c:pt idx="567">
                  <c:v>42095</c:v>
                </c:pt>
                <c:pt idx="568">
                  <c:v>42125</c:v>
                </c:pt>
                <c:pt idx="569">
                  <c:v>42156</c:v>
                </c:pt>
                <c:pt idx="570">
                  <c:v>42186</c:v>
                </c:pt>
                <c:pt idx="571">
                  <c:v>42217</c:v>
                </c:pt>
                <c:pt idx="572">
                  <c:v>42248</c:v>
                </c:pt>
                <c:pt idx="573">
                  <c:v>42278</c:v>
                </c:pt>
                <c:pt idx="574">
                  <c:v>42309</c:v>
                </c:pt>
                <c:pt idx="575">
                  <c:v>42339</c:v>
                </c:pt>
                <c:pt idx="576">
                  <c:v>42370</c:v>
                </c:pt>
                <c:pt idx="577">
                  <c:v>42401</c:v>
                </c:pt>
                <c:pt idx="578">
                  <c:v>42430</c:v>
                </c:pt>
                <c:pt idx="579">
                  <c:v>42461</c:v>
                </c:pt>
                <c:pt idx="580">
                  <c:v>42491</c:v>
                </c:pt>
                <c:pt idx="581">
                  <c:v>42522</c:v>
                </c:pt>
                <c:pt idx="582">
                  <c:v>42552</c:v>
                </c:pt>
                <c:pt idx="583">
                  <c:v>42583</c:v>
                </c:pt>
                <c:pt idx="584">
                  <c:v>42614</c:v>
                </c:pt>
                <c:pt idx="585">
                  <c:v>42644</c:v>
                </c:pt>
                <c:pt idx="586">
                  <c:v>42675</c:v>
                </c:pt>
                <c:pt idx="587">
                  <c:v>42705</c:v>
                </c:pt>
                <c:pt idx="588">
                  <c:v>42736</c:v>
                </c:pt>
                <c:pt idx="589">
                  <c:v>42767</c:v>
                </c:pt>
                <c:pt idx="590">
                  <c:v>42795</c:v>
                </c:pt>
                <c:pt idx="591">
                  <c:v>42826</c:v>
                </c:pt>
                <c:pt idx="592">
                  <c:v>42856</c:v>
                </c:pt>
                <c:pt idx="593">
                  <c:v>42887</c:v>
                </c:pt>
                <c:pt idx="594">
                  <c:v>42917</c:v>
                </c:pt>
                <c:pt idx="595">
                  <c:v>42948</c:v>
                </c:pt>
                <c:pt idx="596">
                  <c:v>42979</c:v>
                </c:pt>
                <c:pt idx="597">
                  <c:v>43009</c:v>
                </c:pt>
                <c:pt idx="598">
                  <c:v>43040</c:v>
                </c:pt>
                <c:pt idx="599">
                  <c:v>43070</c:v>
                </c:pt>
                <c:pt idx="600">
                  <c:v>43101</c:v>
                </c:pt>
                <c:pt idx="601">
                  <c:v>43132</c:v>
                </c:pt>
                <c:pt idx="602">
                  <c:v>43160</c:v>
                </c:pt>
                <c:pt idx="603">
                  <c:v>43191</c:v>
                </c:pt>
                <c:pt idx="604">
                  <c:v>43221</c:v>
                </c:pt>
                <c:pt idx="605">
                  <c:v>43252</c:v>
                </c:pt>
                <c:pt idx="606">
                  <c:v>43282</c:v>
                </c:pt>
                <c:pt idx="607">
                  <c:v>43313</c:v>
                </c:pt>
                <c:pt idx="608">
                  <c:v>43344</c:v>
                </c:pt>
                <c:pt idx="609">
                  <c:v>43374</c:v>
                </c:pt>
                <c:pt idx="610">
                  <c:v>43405</c:v>
                </c:pt>
                <c:pt idx="611">
                  <c:v>43435</c:v>
                </c:pt>
                <c:pt idx="612">
                  <c:v>43466</c:v>
                </c:pt>
                <c:pt idx="613">
                  <c:v>43497</c:v>
                </c:pt>
                <c:pt idx="614">
                  <c:v>43525</c:v>
                </c:pt>
                <c:pt idx="615">
                  <c:v>43556</c:v>
                </c:pt>
                <c:pt idx="616">
                  <c:v>43586</c:v>
                </c:pt>
                <c:pt idx="617">
                  <c:v>43617</c:v>
                </c:pt>
                <c:pt idx="618">
                  <c:v>43647</c:v>
                </c:pt>
                <c:pt idx="619">
                  <c:v>43678</c:v>
                </c:pt>
                <c:pt idx="620">
                  <c:v>43709</c:v>
                </c:pt>
                <c:pt idx="621">
                  <c:v>43739</c:v>
                </c:pt>
                <c:pt idx="622">
                  <c:v>43770</c:v>
                </c:pt>
                <c:pt idx="623">
                  <c:v>43800</c:v>
                </c:pt>
                <c:pt idx="624">
                  <c:v>43831</c:v>
                </c:pt>
                <c:pt idx="625">
                  <c:v>43862</c:v>
                </c:pt>
                <c:pt idx="626">
                  <c:v>43891</c:v>
                </c:pt>
                <c:pt idx="627">
                  <c:v>43922</c:v>
                </c:pt>
                <c:pt idx="628">
                  <c:v>43952</c:v>
                </c:pt>
                <c:pt idx="629">
                  <c:v>43983</c:v>
                </c:pt>
                <c:pt idx="630">
                  <c:v>44013</c:v>
                </c:pt>
                <c:pt idx="631">
                  <c:v>44044</c:v>
                </c:pt>
                <c:pt idx="632">
                  <c:v>44075</c:v>
                </c:pt>
                <c:pt idx="633">
                  <c:v>44105</c:v>
                </c:pt>
                <c:pt idx="634">
                  <c:v>44136</c:v>
                </c:pt>
                <c:pt idx="635">
                  <c:v>44166</c:v>
                </c:pt>
              </c:numCache>
            </c:numRef>
          </c:cat>
          <c:val>
            <c:numRef>
              <c:f>[0]!yrange5</c:f>
              <c:numCache>
                <c:formatCode>0.00</c:formatCode>
                <c:ptCount val="636"/>
                <c:pt idx="0">
                  <c:v>1.0248219999999999</c:v>
                </c:pt>
                <c:pt idx="1">
                  <c:v>0.98042876060399997</c:v>
                </c:pt>
                <c:pt idx="2">
                  <c:v>0.96760377198653902</c:v>
                </c:pt>
                <c:pt idx="3">
                  <c:v>1.0793726512924759</c:v>
                </c:pt>
                <c:pt idx="4">
                  <c:v>1.1586655250017237</c:v>
                </c:pt>
                <c:pt idx="5">
                  <c:v>1.1848142885699626</c:v>
                </c:pt>
                <c:pt idx="6">
                  <c:v>1.1525269143921426</c:v>
                </c:pt>
                <c:pt idx="7">
                  <c:v>1.1863904601908126</c:v>
                </c:pt>
                <c:pt idx="8">
                  <c:v>1.2580069203202311</c:v>
                </c:pt>
                <c:pt idx="9">
                  <c:v>1.2842237845397046</c:v>
                </c:pt>
                <c:pt idx="10">
                  <c:v>1.3800410053279966</c:v>
                </c:pt>
                <c:pt idx="11">
                  <c:v>1.3788238091612972</c:v>
                </c:pt>
                <c:pt idx="12">
                  <c:v>1.3709934687490701</c:v>
                </c:pt>
                <c:pt idx="13">
                  <c:v>1.2721379846849186</c:v>
                </c:pt>
                <c:pt idx="14">
                  <c:v>1.283748788071138</c:v>
                </c:pt>
                <c:pt idx="15">
                  <c:v>1.2851634792355924</c:v>
                </c:pt>
                <c:pt idx="16">
                  <c:v>1.2932034619616903</c:v>
                </c:pt>
                <c:pt idx="17">
                  <c:v>1.1660647500058507</c:v>
                </c:pt>
                <c:pt idx="18">
                  <c:v>1.0726174870051319</c:v>
                </c:pt>
                <c:pt idx="19">
                  <c:v>1.124257583299507</c:v>
                </c:pt>
                <c:pt idx="20">
                  <c:v>1.0920745857199752</c:v>
                </c:pt>
                <c:pt idx="21">
                  <c:v>1.1841069872823546</c:v>
                </c:pt>
                <c:pt idx="22">
                  <c:v>1.1225961816139982</c:v>
                </c:pt>
                <c:pt idx="23">
                  <c:v>1.0592750213938791</c:v>
                </c:pt>
                <c:pt idx="24">
                  <c:v>1.0099445836475662</c:v>
                </c:pt>
                <c:pt idx="25">
                  <c:v>1.0554233981937999</c:v>
                </c:pt>
                <c:pt idx="26">
                  <c:v>1.046715099735303</c:v>
                </c:pt>
                <c:pt idx="27">
                  <c:v>0.89777068118826853</c:v>
                </c:pt>
                <c:pt idx="28">
                  <c:v>0.80989509137219839</c:v>
                </c:pt>
                <c:pt idx="29">
                  <c:v>0.75487081886437124</c:v>
                </c:pt>
                <c:pt idx="30">
                  <c:v>0.80527580805240184</c:v>
                </c:pt>
                <c:pt idx="31">
                  <c:v>0.85106217994664535</c:v>
                </c:pt>
                <c:pt idx="32">
                  <c:v>0.94003562448698741</c:v>
                </c:pt>
                <c:pt idx="33">
                  <c:v>0.89125247575423516</c:v>
                </c:pt>
                <c:pt idx="34">
                  <c:v>0.90329062294424756</c:v>
                </c:pt>
                <c:pt idx="35">
                  <c:v>0.98692991488514725</c:v>
                </c:pt>
                <c:pt idx="36">
                  <c:v>1.1016476874016521</c:v>
                </c:pt>
                <c:pt idx="37">
                  <c:v>1.1493247960170208</c:v>
                </c:pt>
                <c:pt idx="38">
                  <c:v>1.2127893619282846</c:v>
                </c:pt>
                <c:pt idx="39">
                  <c:v>1.2455395258577959</c:v>
                </c:pt>
                <c:pt idx="40">
                  <c:v>1.1774707907696673</c:v>
                </c:pt>
                <c:pt idx="41">
                  <c:v>1.1611922570872768</c:v>
                </c:pt>
                <c:pt idx="42">
                  <c:v>1.1007347822220277</c:v>
                </c:pt>
                <c:pt idx="43">
                  <c:v>1.1345482539971061</c:v>
                </c:pt>
                <c:pt idx="44">
                  <c:v>1.1226786101637884</c:v>
                </c:pt>
                <c:pt idx="45">
                  <c:v>1.0693581122526694</c:v>
                </c:pt>
                <c:pt idx="46">
                  <c:v>1.036336333746307</c:v>
                </c:pt>
                <c:pt idx="47">
                  <c:v>1.1504835992267939</c:v>
                </c:pt>
                <c:pt idx="48">
                  <c:v>1.2448554679041692</c:v>
                </c:pt>
                <c:pt idx="49">
                  <c:v>1.2954488838307305</c:v>
                </c:pt>
                <c:pt idx="50">
                  <c:v>1.295666519243214</c:v>
                </c:pt>
                <c:pt idx="51">
                  <c:v>1.2952208099605942</c:v>
                </c:pt>
                <c:pt idx="52">
                  <c:v>1.277384324186627</c:v>
                </c:pt>
                <c:pt idx="53">
                  <c:v>1.2406850725527452</c:v>
                </c:pt>
                <c:pt idx="54">
                  <c:v>1.205236218659768</c:v>
                </c:pt>
                <c:pt idx="55">
                  <c:v>1.2255998898102436</c:v>
                </c:pt>
                <c:pt idx="56">
                  <c:v>1.1911090577112038</c:v>
                </c:pt>
                <c:pt idx="57">
                  <c:v>1.1852678588921881</c:v>
                </c:pt>
                <c:pt idx="58">
                  <c:v>1.2460033545175415</c:v>
                </c:pt>
                <c:pt idx="59">
                  <c:v>1.22046526976335</c:v>
                </c:pt>
                <c:pt idx="60">
                  <c:v>1.1716051631536439</c:v>
                </c:pt>
                <c:pt idx="61">
                  <c:v>1.0892342905529639</c:v>
                </c:pt>
                <c:pt idx="62">
                  <c:v>1.0527384064136962</c:v>
                </c:pt>
                <c:pt idx="63">
                  <c:v>0.98440726193019601</c:v>
                </c:pt>
                <c:pt idx="64">
                  <c:v>0.91152371707140811</c:v>
                </c:pt>
                <c:pt idx="65">
                  <c:v>0.87323151724095538</c:v>
                </c:pt>
                <c:pt idx="66">
                  <c:v>0.9715556396192524</c:v>
                </c:pt>
                <c:pt idx="67">
                  <c:v>0.92647837260783794</c:v>
                </c:pt>
                <c:pt idx="68">
                  <c:v>1.0032908415240085</c:v>
                </c:pt>
                <c:pt idx="69">
                  <c:v>1.0088560958219421</c:v>
                </c:pt>
                <c:pt idx="70">
                  <c:v>0.83737880750289495</c:v>
                </c:pt>
                <c:pt idx="71">
                  <c:v>0.80998814670947528</c:v>
                </c:pt>
                <c:pt idx="72">
                  <c:v>0.90961830873103422</c:v>
                </c:pt>
                <c:pt idx="73">
                  <c:v>0.92072747713556635</c:v>
                </c:pt>
                <c:pt idx="74">
                  <c:v>0.92366643924258318</c:v>
                </c:pt>
                <c:pt idx="75">
                  <c:v>0.87681438277844237</c:v>
                </c:pt>
                <c:pt idx="76">
                  <c:v>0.81777847038596985</c:v>
                </c:pt>
                <c:pt idx="77">
                  <c:v>0.79174122166735095</c:v>
                </c:pt>
                <c:pt idx="78">
                  <c:v>0.75305595383546253</c:v>
                </c:pt>
                <c:pt idx="79">
                  <c:v>0.69044612877762834</c:v>
                </c:pt>
                <c:pt idx="80">
                  <c:v>0.63759178717357212</c:v>
                </c:pt>
                <c:pt idx="81">
                  <c:v>0.68776707286519634</c:v>
                </c:pt>
                <c:pt idx="82">
                  <c:v>0.65371434955349472</c:v>
                </c:pt>
                <c:pt idx="83">
                  <c:v>0.60871526858763036</c:v>
                </c:pt>
                <c:pt idx="84">
                  <c:v>0.77804524714226297</c:v>
                </c:pt>
                <c:pt idx="85">
                  <c:v>0.81405940554198408</c:v>
                </c:pt>
                <c:pt idx="86">
                  <c:v>0.87136918769213978</c:v>
                </c:pt>
                <c:pt idx="87">
                  <c:v>0.89909528387531601</c:v>
                </c:pt>
                <c:pt idx="88">
                  <c:v>0.95912967417023864</c:v>
                </c:pt>
                <c:pt idx="89">
                  <c:v>1.02911257084607</c:v>
                </c:pt>
                <c:pt idx="90">
                  <c:v>1.0157227871867918</c:v>
                </c:pt>
                <c:pt idx="91">
                  <c:v>0.96940785953664843</c:v>
                </c:pt>
                <c:pt idx="92">
                  <c:v>0.93586246996524225</c:v>
                </c:pt>
                <c:pt idx="93">
                  <c:v>0.95656842711322321</c:v>
                </c:pt>
                <c:pt idx="94">
                  <c:v>0.98615987140597072</c:v>
                </c:pt>
                <c:pt idx="95">
                  <c:v>0.97894709810650737</c:v>
                </c:pt>
                <c:pt idx="96">
                  <c:v>1.1597135955602664</c:v>
                </c:pt>
                <c:pt idx="97">
                  <c:v>1.2730292109824599</c:v>
                </c:pt>
                <c:pt idx="98">
                  <c:v>1.2970576373397538</c:v>
                </c:pt>
                <c:pt idx="99">
                  <c:v>1.2844242959520646</c:v>
                </c:pt>
                <c:pt idx="100">
                  <c:v>1.2695095610274694</c:v>
                </c:pt>
                <c:pt idx="101">
                  <c:v>1.3073917263285291</c:v>
                </c:pt>
                <c:pt idx="102">
                  <c:v>1.3122800639932715</c:v>
                </c:pt>
                <c:pt idx="103">
                  <c:v>1.3074797435191841</c:v>
                </c:pt>
                <c:pt idx="104">
                  <c:v>1.3345746462441321</c:v>
                </c:pt>
                <c:pt idx="105">
                  <c:v>1.3094259216103077</c:v>
                </c:pt>
                <c:pt idx="106">
                  <c:v>1.3386195725326093</c:v>
                </c:pt>
                <c:pt idx="107">
                  <c:v>1.4543820545456567</c:v>
                </c:pt>
                <c:pt idx="108">
                  <c:v>1.492937722811662</c:v>
                </c:pt>
                <c:pt idx="109">
                  <c:v>1.4922942666531303</c:v>
                </c:pt>
                <c:pt idx="110">
                  <c:v>1.5054025794914112</c:v>
                </c:pt>
                <c:pt idx="111">
                  <c:v>1.5366712964700275</c:v>
                </c:pt>
                <c:pt idx="112">
                  <c:v>1.5496899756937217</c:v>
                </c:pt>
                <c:pt idx="113">
                  <c:v>1.6280949903239699</c:v>
                </c:pt>
                <c:pt idx="114">
                  <c:v>1.6380149731000138</c:v>
                </c:pt>
                <c:pt idx="115">
                  <c:v>1.627127087573818</c:v>
                </c:pt>
                <c:pt idx="116">
                  <c:v>1.6410862108581137</c:v>
                </c:pt>
                <c:pt idx="117">
                  <c:v>1.5984261748068571</c:v>
                </c:pt>
                <c:pt idx="118">
                  <c:v>1.6982335035879721</c:v>
                </c:pt>
                <c:pt idx="119">
                  <c:v>1.7252082445589634</c:v>
                </c:pt>
                <c:pt idx="120">
                  <c:v>1.6786828286196973</c:v>
                </c:pt>
                <c:pt idx="121">
                  <c:v>1.7127181229699617</c:v>
                </c:pt>
                <c:pt idx="122">
                  <c:v>1.8102557073549779</c:v>
                </c:pt>
                <c:pt idx="123">
                  <c:v>1.9486135510681188</c:v>
                </c:pt>
                <c:pt idx="124">
                  <c:v>2.0589849712141679</c:v>
                </c:pt>
                <c:pt idx="125">
                  <c:v>2.0670726641810968</c:v>
                </c:pt>
                <c:pt idx="126">
                  <c:v>2.1574616176404078</c:v>
                </c:pt>
                <c:pt idx="127">
                  <c:v>2.3394737095510232</c:v>
                </c:pt>
                <c:pt idx="128">
                  <c:v>2.355272175511621</c:v>
                </c:pt>
                <c:pt idx="129">
                  <c:v>2.0024264956260494</c:v>
                </c:pt>
                <c:pt idx="130">
                  <c:v>2.063484484330679</c:v>
                </c:pt>
                <c:pt idx="131">
                  <c:v>2.1000473659085346</c:v>
                </c:pt>
                <c:pt idx="132">
                  <c:v>2.2662850153464884</c:v>
                </c:pt>
                <c:pt idx="133">
                  <c:v>2.2257411764219399</c:v>
                </c:pt>
                <c:pt idx="134">
                  <c:v>2.3952469471947055</c:v>
                </c:pt>
                <c:pt idx="135">
                  <c:v>2.4671091461044412</c:v>
                </c:pt>
                <c:pt idx="136">
                  <c:v>2.4476362536142386</c:v>
                </c:pt>
                <c:pt idx="137">
                  <c:v>2.5683952834588042</c:v>
                </c:pt>
                <c:pt idx="138">
                  <c:v>2.6600869950782835</c:v>
                </c:pt>
                <c:pt idx="139">
                  <c:v>2.8437261007835128</c:v>
                </c:pt>
                <c:pt idx="140">
                  <c:v>2.828094138407506</c:v>
                </c:pt>
                <c:pt idx="141">
                  <c:v>2.5552678968753337</c:v>
                </c:pt>
                <c:pt idx="142">
                  <c:v>2.6896366592325234</c:v>
                </c:pt>
                <c:pt idx="143">
                  <c:v>2.8250571753882214</c:v>
                </c:pt>
                <c:pt idx="144">
                  <c:v>3.0450048268352465</c:v>
                </c:pt>
                <c:pt idx="145">
                  <c:v>2.9855328375623276</c:v>
                </c:pt>
                <c:pt idx="146">
                  <c:v>2.5532366392818151</c:v>
                </c:pt>
                <c:pt idx="147">
                  <c:v>2.6593670266668421</c:v>
                </c:pt>
                <c:pt idx="148">
                  <c:v>2.8541550239020812</c:v>
                </c:pt>
                <c:pt idx="149">
                  <c:v>2.9700765301978644</c:v>
                </c:pt>
                <c:pt idx="150">
                  <c:v>3.2126456504956544</c:v>
                </c:pt>
                <c:pt idx="151">
                  <c:v>3.3907033230287253</c:v>
                </c:pt>
                <c:pt idx="152">
                  <c:v>3.5243478945059024</c:v>
                </c:pt>
                <c:pt idx="153">
                  <c:v>3.6309030287483943</c:v>
                </c:pt>
                <c:pt idx="154">
                  <c:v>3.8282571319729848</c:v>
                </c:pt>
                <c:pt idx="155">
                  <c:v>3.7235083603279402</c:v>
                </c:pt>
                <c:pt idx="156">
                  <c:v>3.7757975882320256</c:v>
                </c:pt>
                <c:pt idx="157">
                  <c:v>3.85047153713449</c:v>
                </c:pt>
                <c:pt idx="158">
                  <c:v>4.1259227194864803</c:v>
                </c:pt>
                <c:pt idx="159">
                  <c:v>4.2485162612505825</c:v>
                </c:pt>
                <c:pt idx="160">
                  <c:v>4.3826674107158308</c:v>
                </c:pt>
                <c:pt idx="161">
                  <c:v>4.407937871006018</c:v>
                </c:pt>
                <c:pt idx="162">
                  <c:v>4.3211808378288774</c:v>
                </c:pt>
                <c:pt idx="163">
                  <c:v>4.0495254832779271</c:v>
                </c:pt>
                <c:pt idx="164">
                  <c:v>3.7310546011710182</c:v>
                </c:pt>
                <c:pt idx="165">
                  <c:v>3.9759199835912709</c:v>
                </c:pt>
                <c:pt idx="166">
                  <c:v>4.1094154729603316</c:v>
                </c:pt>
                <c:pt idx="167">
                  <c:v>4.0551794075482013</c:v>
                </c:pt>
                <c:pt idx="168">
                  <c:v>3.9980378745164398</c:v>
                </c:pt>
                <c:pt idx="169">
                  <c:v>3.879308143756925</c:v>
                </c:pt>
                <c:pt idx="170">
                  <c:v>3.8307663609540947</c:v>
                </c:pt>
                <c:pt idx="171">
                  <c:v>4.0157885454218167</c:v>
                </c:pt>
                <c:pt idx="172">
                  <c:v>3.9469579297532866</c:v>
                </c:pt>
                <c:pt idx="173">
                  <c:v>3.8721354482789536</c:v>
                </c:pt>
                <c:pt idx="174">
                  <c:v>3.8155829100568397</c:v>
                </c:pt>
                <c:pt idx="175">
                  <c:v>4.0403398213737374</c:v>
                </c:pt>
                <c:pt idx="176">
                  <c:v>4.2007655543212028</c:v>
                </c:pt>
                <c:pt idx="177">
                  <c:v>4.7238280780830619</c:v>
                </c:pt>
                <c:pt idx="178">
                  <c:v>5.1745899247779823</c:v>
                </c:pt>
                <c:pt idx="179">
                  <c:v>5.2829768853423813</c:v>
                </c:pt>
                <c:pt idx="180">
                  <c:v>5.6464826758921349</c:v>
                </c:pt>
                <c:pt idx="181">
                  <c:v>6.0345146118621189</c:v>
                </c:pt>
                <c:pt idx="182">
                  <c:v>6.3542594030862452</c:v>
                </c:pt>
                <c:pt idx="183">
                  <c:v>6.8503110176475754</c:v>
                </c:pt>
                <c:pt idx="184">
                  <c:v>7.3514318195215491</c:v>
                </c:pt>
                <c:pt idx="185">
                  <c:v>7.6919868985608844</c:v>
                </c:pt>
                <c:pt idx="186">
                  <c:v>7.6087057564101652</c:v>
                </c:pt>
                <c:pt idx="187">
                  <c:v>7.4088250561892703</c:v>
                </c:pt>
                <c:pt idx="188">
                  <c:v>7.5322042198499908</c:v>
                </c:pt>
                <c:pt idx="189">
                  <c:v>7.1699805189174048</c:v>
                </c:pt>
                <c:pt idx="190">
                  <c:v>7.3890807836144834</c:v>
                </c:pt>
                <c:pt idx="191">
                  <c:v>7.3375197779064214</c:v>
                </c:pt>
                <c:pt idx="192">
                  <c:v>7.369885577646766</c:v>
                </c:pt>
                <c:pt idx="193">
                  <c:v>7.0675360218238072</c:v>
                </c:pt>
                <c:pt idx="194">
                  <c:v>7.1622692746603329</c:v>
                </c:pt>
                <c:pt idx="195">
                  <c:v>7.1004374040121903</c:v>
                </c:pt>
                <c:pt idx="196">
                  <c:v>6.7843330312229719</c:v>
                </c:pt>
                <c:pt idx="197">
                  <c:v>6.9084252666970718</c:v>
                </c:pt>
                <c:pt idx="198">
                  <c:v>6.6480881689468587</c:v>
                </c:pt>
                <c:pt idx="199">
                  <c:v>7.2782471503049946</c:v>
                </c:pt>
                <c:pt idx="200">
                  <c:v>7.2763911972816668</c:v>
                </c:pt>
                <c:pt idx="201">
                  <c:v>7.1942116350995677</c:v>
                </c:pt>
                <c:pt idx="202">
                  <c:v>7.0773848323571862</c:v>
                </c:pt>
                <c:pt idx="203">
                  <c:v>7.120125159359791</c:v>
                </c:pt>
                <c:pt idx="204">
                  <c:v>7.9106085746770747</c:v>
                </c:pt>
                <c:pt idx="205">
                  <c:v>8.2140911620359862</c:v>
                </c:pt>
                <c:pt idx="206">
                  <c:v>8.1217319210100527</c:v>
                </c:pt>
                <c:pt idx="207">
                  <c:v>8.0329532693814922</c:v>
                </c:pt>
                <c:pt idx="208">
                  <c:v>8.2316805003127218</c:v>
                </c:pt>
                <c:pt idx="209">
                  <c:v>8.3303536544699703</c:v>
                </c:pt>
                <c:pt idx="210">
                  <c:v>8.5345472832483384</c:v>
                </c:pt>
                <c:pt idx="211">
                  <c:v>8.5288035329267124</c:v>
                </c:pt>
                <c:pt idx="212">
                  <c:v>8.160401864321944</c:v>
                </c:pt>
                <c:pt idx="213">
                  <c:v>8.4049691081956723</c:v>
                </c:pt>
                <c:pt idx="214">
                  <c:v>8.8536683840366983</c:v>
                </c:pt>
                <c:pt idx="215">
                  <c:v>9.2142605899817465</c:v>
                </c:pt>
                <c:pt idx="216">
                  <c:v>9.4935079714217334</c:v>
                </c:pt>
                <c:pt idx="217">
                  <c:v>10.122263004368994</c:v>
                </c:pt>
                <c:pt idx="218">
                  <c:v>10.662063045865985</c:v>
                </c:pt>
                <c:pt idx="219">
                  <c:v>10.756454290011035</c:v>
                </c:pt>
                <c:pt idx="220">
                  <c:v>11.155916732979176</c:v>
                </c:pt>
                <c:pt idx="221">
                  <c:v>11.223410029213701</c:v>
                </c:pt>
                <c:pt idx="222">
                  <c:v>10.517884027957269</c:v>
                </c:pt>
                <c:pt idx="223">
                  <c:v>10.772374749897724</c:v>
                </c:pt>
                <c:pt idx="224">
                  <c:v>10.121766404502901</c:v>
                </c:pt>
                <c:pt idx="225">
                  <c:v>10.412787432165167</c:v>
                </c:pt>
                <c:pt idx="226">
                  <c:v>10.419576569570941</c:v>
                </c:pt>
                <c:pt idx="227">
                  <c:v>10.106958013754104</c:v>
                </c:pt>
                <c:pt idx="228">
                  <c:v>11.213326279687712</c:v>
                </c:pt>
                <c:pt idx="229">
                  <c:v>12.03854860058877</c:v>
                </c:pt>
                <c:pt idx="230">
                  <c:v>12.401751611868534</c:v>
                </c:pt>
                <c:pt idx="231">
                  <c:v>12.101418393083913</c:v>
                </c:pt>
                <c:pt idx="232">
                  <c:v>12.104371139171825</c:v>
                </c:pt>
                <c:pt idx="233">
                  <c:v>12.506139426023218</c:v>
                </c:pt>
                <c:pt idx="234">
                  <c:v>12.919179692846486</c:v>
                </c:pt>
                <c:pt idx="235">
                  <c:v>13.174940693225768</c:v>
                </c:pt>
                <c:pt idx="236">
                  <c:v>13.003113116704718</c:v>
                </c:pt>
                <c:pt idx="237">
                  <c:v>9.5523599609067364</c:v>
                </c:pt>
                <c:pt idx="238">
                  <c:v>9.0823742984701639</c:v>
                </c:pt>
                <c:pt idx="239">
                  <c:v>9.5013714719814875</c:v>
                </c:pt>
                <c:pt idx="240">
                  <c:v>10.102266707984013</c:v>
                </c:pt>
                <c:pt idx="241">
                  <c:v>10.791423138269268</c:v>
                </c:pt>
                <c:pt idx="242">
                  <c:v>11.15941066728425</c:v>
                </c:pt>
                <c:pt idx="243">
                  <c:v>11.391838872662447</c:v>
                </c:pt>
                <c:pt idx="244">
                  <c:v>11.230040585154022</c:v>
                </c:pt>
                <c:pt idx="245">
                  <c:v>11.77384407044952</c:v>
                </c:pt>
                <c:pt idx="246">
                  <c:v>11.725583083604748</c:v>
                </c:pt>
                <c:pt idx="247">
                  <c:v>11.549230314027332</c:v>
                </c:pt>
                <c:pt idx="248">
                  <c:v>11.809122643783889</c:v>
                </c:pt>
                <c:pt idx="249">
                  <c:v>11.737051568288877</c:v>
                </c:pt>
                <c:pt idx="250">
                  <c:v>11.407216945116822</c:v>
                </c:pt>
                <c:pt idx="251">
                  <c:v>11.704568869225183</c:v>
                </c:pt>
                <c:pt idx="252">
                  <c:v>12.269958068453105</c:v>
                </c:pt>
                <c:pt idx="253">
                  <c:v>12.334326268480211</c:v>
                </c:pt>
                <c:pt idx="254">
                  <c:v>12.587044279395101</c:v>
                </c:pt>
                <c:pt idx="255">
                  <c:v>13.043740006984395</c:v>
                </c:pt>
                <c:pt idx="256">
                  <c:v>13.43741312413519</c:v>
                </c:pt>
                <c:pt idx="257">
                  <c:v>13.310523632003981</c:v>
                </c:pt>
                <c:pt idx="258">
                  <c:v>13.686159919422767</c:v>
                </c:pt>
                <c:pt idx="259">
                  <c:v>14.11288069955045</c:v>
                </c:pt>
                <c:pt idx="260">
                  <c:v>14.105302082614791</c:v>
                </c:pt>
                <c:pt idx="261">
                  <c:v>13.383533775047392</c:v>
                </c:pt>
                <c:pt idx="262">
                  <c:v>13.347532069192514</c:v>
                </c:pt>
                <c:pt idx="263">
                  <c:v>13.34197949585173</c:v>
                </c:pt>
                <c:pt idx="264">
                  <c:v>12.542221218931889</c:v>
                </c:pt>
                <c:pt idx="265">
                  <c:v>12.707439899048881</c:v>
                </c:pt>
                <c:pt idx="266">
                  <c:v>12.996978917148709</c:v>
                </c:pt>
                <c:pt idx="267">
                  <c:v>12.660097223616214</c:v>
                </c:pt>
                <c:pt idx="268">
                  <c:v>13.233131204248755</c:v>
                </c:pt>
                <c:pt idx="269">
                  <c:v>13.422126784107835</c:v>
                </c:pt>
                <c:pt idx="270">
                  <c:v>13.057112046214023</c:v>
                </c:pt>
                <c:pt idx="271">
                  <c:v>11.644058323460696</c:v>
                </c:pt>
                <c:pt idx="272">
                  <c:v>10.704708850390475</c:v>
                </c:pt>
                <c:pt idx="273">
                  <c:v>10.110854422206213</c:v>
                </c:pt>
                <c:pt idx="274">
                  <c:v>10.607034492121562</c:v>
                </c:pt>
                <c:pt idx="275">
                  <c:v>10.865029392073435</c:v>
                </c:pt>
                <c:pt idx="276">
                  <c:v>11.730331197887557</c:v>
                </c:pt>
                <c:pt idx="277">
                  <c:v>13.100774061405563</c:v>
                </c:pt>
                <c:pt idx="278">
                  <c:v>13.900943139528092</c:v>
                </c:pt>
                <c:pt idx="279">
                  <c:v>14.42125544124063</c:v>
                </c:pt>
                <c:pt idx="280">
                  <c:v>15.039927299669852</c:v>
                </c:pt>
                <c:pt idx="281">
                  <c:v>14.578487290188683</c:v>
                </c:pt>
                <c:pt idx="282">
                  <c:v>15.025099248323613</c:v>
                </c:pt>
                <c:pt idx="283">
                  <c:v>15.434142550259974</c:v>
                </c:pt>
                <c:pt idx="284">
                  <c:v>15.580211275355634</c:v>
                </c:pt>
                <c:pt idx="285">
                  <c:v>15.771286986436596</c:v>
                </c:pt>
                <c:pt idx="286">
                  <c:v>15.462169761502439</c:v>
                </c:pt>
                <c:pt idx="287">
                  <c:v>16.175114947035553</c:v>
                </c:pt>
                <c:pt idx="288">
                  <c:v>17.755245751096506</c:v>
                </c:pt>
                <c:pt idx="289">
                  <c:v>18.511565954355962</c:v>
                </c:pt>
                <c:pt idx="290">
                  <c:v>18.426375727834017</c:v>
                </c:pt>
                <c:pt idx="291">
                  <c:v>17.957498171063552</c:v>
                </c:pt>
                <c:pt idx="292">
                  <c:v>18.032165448458837</c:v>
                </c:pt>
                <c:pt idx="293">
                  <c:v>17.474304345979867</c:v>
                </c:pt>
                <c:pt idx="294">
                  <c:v>17.881088676849934</c:v>
                </c:pt>
                <c:pt idx="295">
                  <c:v>17.606274224975429</c:v>
                </c:pt>
                <c:pt idx="296">
                  <c:v>17.822796185394175</c:v>
                </c:pt>
                <c:pt idx="297">
                  <c:v>18.251149268913942</c:v>
                </c:pt>
                <c:pt idx="298">
                  <c:v>19.417160442257046</c:v>
                </c:pt>
                <c:pt idx="299">
                  <c:v>20.122430543840707</c:v>
                </c:pt>
                <c:pt idx="300">
                  <c:v>21.175819660380224</c:v>
                </c:pt>
                <c:pt idx="301">
                  <c:v>21.194687315697621</c:v>
                </c:pt>
                <c:pt idx="302">
                  <c:v>21.776502677200835</c:v>
                </c:pt>
                <c:pt idx="303">
                  <c:v>21.365384083157959</c:v>
                </c:pt>
                <c:pt idx="304">
                  <c:v>22.014443086220215</c:v>
                </c:pt>
                <c:pt idx="305">
                  <c:v>22.37878211929716</c:v>
                </c:pt>
                <c:pt idx="306">
                  <c:v>22.704012959836902</c:v>
                </c:pt>
                <c:pt idx="307">
                  <c:v>23.425546491700516</c:v>
                </c:pt>
                <c:pt idx="308">
                  <c:v>24.121589754608415</c:v>
                </c:pt>
                <c:pt idx="309">
                  <c:v>24.710590733236444</c:v>
                </c:pt>
                <c:pt idx="310">
                  <c:v>24.216057680892181</c:v>
                </c:pt>
                <c:pt idx="311">
                  <c:v>24.823057382721426</c:v>
                </c:pt>
                <c:pt idx="312">
                  <c:v>25.826901823278682</c:v>
                </c:pt>
                <c:pt idx="313">
                  <c:v>25.727881481688232</c:v>
                </c:pt>
                <c:pt idx="314">
                  <c:v>24.715720896317137</c:v>
                </c:pt>
                <c:pt idx="315">
                  <c:v>24.592834332020647</c:v>
                </c:pt>
                <c:pt idx="316">
                  <c:v>24.537033190921292</c:v>
                </c:pt>
                <c:pt idx="317">
                  <c:v>24.192435096787996</c:v>
                </c:pt>
                <c:pt idx="318">
                  <c:v>24.484389403536031</c:v>
                </c:pt>
                <c:pt idx="319">
                  <c:v>25.452575613720061</c:v>
                </c:pt>
                <c:pt idx="320">
                  <c:v>25.437991287893396</c:v>
                </c:pt>
                <c:pt idx="321">
                  <c:v>25.508708903673739</c:v>
                </c:pt>
                <c:pt idx="322">
                  <c:v>24.576084997446525</c:v>
                </c:pt>
                <c:pt idx="323">
                  <c:v>24.605355114678481</c:v>
                </c:pt>
                <c:pt idx="324">
                  <c:v>25.086315991105103</c:v>
                </c:pt>
                <c:pt idx="325">
                  <c:v>25.916171324090861</c:v>
                </c:pt>
                <c:pt idx="326">
                  <c:v>26.345991025500911</c:v>
                </c:pt>
                <c:pt idx="327">
                  <c:v>26.909610811509452</c:v>
                </c:pt>
                <c:pt idx="328">
                  <c:v>27.42662516403098</c:v>
                </c:pt>
                <c:pt idx="329">
                  <c:v>28.66337397255263</c:v>
                </c:pt>
                <c:pt idx="330">
                  <c:v>30.054808798676223</c:v>
                </c:pt>
                <c:pt idx="331">
                  <c:v>31.187003500931155</c:v>
                </c:pt>
                <c:pt idx="332">
                  <c:v>31.982209716197897</c:v>
                </c:pt>
                <c:pt idx="333">
                  <c:v>30.911829121416183</c:v>
                </c:pt>
                <c:pt idx="334">
                  <c:v>31.482183280535434</c:v>
                </c:pt>
                <c:pt idx="335">
                  <c:v>32.060070236832942</c:v>
                </c:pt>
                <c:pt idx="336">
                  <c:v>32.830826385396641</c:v>
                </c:pt>
                <c:pt idx="337">
                  <c:v>33.570275088074929</c:v>
                </c:pt>
                <c:pt idx="338">
                  <c:v>34.47976098076105</c:v>
                </c:pt>
                <c:pt idx="339">
                  <c:v>35.891845111967136</c:v>
                </c:pt>
                <c:pt idx="340">
                  <c:v>37.561784989491628</c:v>
                </c:pt>
                <c:pt idx="341">
                  <c:v>36.829818485401404</c:v>
                </c:pt>
                <c:pt idx="342">
                  <c:v>34.358758643941883</c:v>
                </c:pt>
                <c:pt idx="343">
                  <c:v>35.583510954563835</c:v>
                </c:pt>
                <c:pt idx="344">
                  <c:v>36.554798469579609</c:v>
                </c:pt>
                <c:pt idx="345">
                  <c:v>36.519523089056463</c:v>
                </c:pt>
                <c:pt idx="346">
                  <c:v>37.981143961649764</c:v>
                </c:pt>
                <c:pt idx="347">
                  <c:v>38.34116722526224</c:v>
                </c:pt>
                <c:pt idx="348">
                  <c:v>40.367267866113991</c:v>
                </c:pt>
                <c:pt idx="349">
                  <c:v>40.380548697241942</c:v>
                </c:pt>
                <c:pt idx="350">
                  <c:v>39.126086571413424</c:v>
                </c:pt>
                <c:pt idx="351">
                  <c:v>38.753527975080424</c:v>
                </c:pt>
                <c:pt idx="352">
                  <c:v>42.005995317444999</c:v>
                </c:pt>
                <c:pt idx="353">
                  <c:v>44.282594245664569</c:v>
                </c:pt>
                <c:pt idx="354">
                  <c:v>46.61146015963832</c:v>
                </c:pt>
                <c:pt idx="355">
                  <c:v>47.817531691268968</c:v>
                </c:pt>
                <c:pt idx="356">
                  <c:v>51.66306540741251</c:v>
                </c:pt>
                <c:pt idx="357">
                  <c:v>50.700014205152932</c:v>
                </c:pt>
                <c:pt idx="358">
                  <c:v>50.387550017606571</c:v>
                </c:pt>
                <c:pt idx="359">
                  <c:v>50.024608494829756</c:v>
                </c:pt>
                <c:pt idx="360">
                  <c:v>49.845070174941817</c:v>
                </c:pt>
                <c:pt idx="361">
                  <c:v>52.988200610033303</c:v>
                </c:pt>
                <c:pt idx="362">
                  <c:v>55.744275888362971</c:v>
                </c:pt>
                <c:pt idx="363">
                  <c:v>57.060732707742552</c:v>
                </c:pt>
                <c:pt idx="364">
                  <c:v>55.115418208270192</c:v>
                </c:pt>
                <c:pt idx="365">
                  <c:v>53.871628565564158</c:v>
                </c:pt>
                <c:pt idx="366">
                  <c:v>50.929160213313047</c:v>
                </c:pt>
                <c:pt idx="367">
                  <c:v>41.794149533331719</c:v>
                </c:pt>
                <c:pt idx="368">
                  <c:v>43.087093343294875</c:v>
                </c:pt>
                <c:pt idx="369">
                  <c:v>44.536629337549996</c:v>
                </c:pt>
                <c:pt idx="370">
                  <c:v>47.291130788818784</c:v>
                </c:pt>
                <c:pt idx="371">
                  <c:v>48.246648086406871</c:v>
                </c:pt>
                <c:pt idx="372">
                  <c:v>49.510324293086043</c:v>
                </c:pt>
                <c:pt idx="373">
                  <c:v>46.997328762941869</c:v>
                </c:pt>
                <c:pt idx="374">
                  <c:v>46.398065823885602</c:v>
                </c:pt>
                <c:pt idx="375">
                  <c:v>49.714924355437716</c:v>
                </c:pt>
                <c:pt idx="376">
                  <c:v>51.300233863283907</c:v>
                </c:pt>
                <c:pt idx="377">
                  <c:v>53.127189091857034</c:v>
                </c:pt>
                <c:pt idx="378">
                  <c:v>53.217717822069552</c:v>
                </c:pt>
                <c:pt idx="379">
                  <c:v>51.657055029219542</c:v>
                </c:pt>
                <c:pt idx="380">
                  <c:v>50.458508038431596</c:v>
                </c:pt>
                <c:pt idx="381">
                  <c:v>50.348558949415853</c:v>
                </c:pt>
                <c:pt idx="382">
                  <c:v>53.110479499145008</c:v>
                </c:pt>
                <c:pt idx="383">
                  <c:v>54.986447856013811</c:v>
                </c:pt>
                <c:pt idx="384">
                  <c:v>56.163817677506778</c:v>
                </c:pt>
                <c:pt idx="385">
                  <c:v>58.773918776433547</c:v>
                </c:pt>
                <c:pt idx="386">
                  <c:v>60.758420143919828</c:v>
                </c:pt>
                <c:pt idx="387">
                  <c:v>58.305906514810502</c:v>
                </c:pt>
                <c:pt idx="388">
                  <c:v>57.191214194060358</c:v>
                </c:pt>
                <c:pt idx="389">
                  <c:v>59.065027135914555</c:v>
                </c:pt>
                <c:pt idx="390">
                  <c:v>59.039688239273246</c:v>
                </c:pt>
                <c:pt idx="391">
                  <c:v>61.486174840532257</c:v>
                </c:pt>
                <c:pt idx="392">
                  <c:v>60.757625154846792</c:v>
                </c:pt>
                <c:pt idx="393">
                  <c:v>58.760278985506361</c:v>
                </c:pt>
                <c:pt idx="394">
                  <c:v>55.44531784653902</c:v>
                </c:pt>
                <c:pt idx="395">
                  <c:v>57.027838108514942</c:v>
                </c:pt>
                <c:pt idx="396">
                  <c:v>64.928018577363744</c:v>
                </c:pt>
                <c:pt idx="397">
                  <c:v>63.160872695743635</c:v>
                </c:pt>
                <c:pt idx="398">
                  <c:v>61.391105042808896</c:v>
                </c:pt>
                <c:pt idx="399">
                  <c:v>64.687807383607733</c:v>
                </c:pt>
                <c:pt idx="400">
                  <c:v>69.050288425750864</c:v>
                </c:pt>
                <c:pt idx="401">
                  <c:v>70.946961748229398</c:v>
                </c:pt>
                <c:pt idx="402">
                  <c:v>69.809398163558285</c:v>
                </c:pt>
                <c:pt idx="403">
                  <c:v>68.175788437132852</c:v>
                </c:pt>
                <c:pt idx="404">
                  <c:v>61.180407137175521</c:v>
                </c:pt>
                <c:pt idx="405">
                  <c:v>64.407857154882947</c:v>
                </c:pt>
                <c:pt idx="406">
                  <c:v>68.623222589955716</c:v>
                </c:pt>
                <c:pt idx="407">
                  <c:v>73.299895209461198</c:v>
                </c:pt>
                <c:pt idx="408">
                  <c:v>74.80481535800665</c:v>
                </c:pt>
                <c:pt idx="409">
                  <c:v>73.300191301895708</c:v>
                </c:pt>
                <c:pt idx="410">
                  <c:v>78.904357427882147</c:v>
                </c:pt>
                <c:pt idx="411">
                  <c:v>79.514288110799683</c:v>
                </c:pt>
                <c:pt idx="412">
                  <c:v>78.805497746580016</c:v>
                </c:pt>
                <c:pt idx="413">
                  <c:v>74.713679887084339</c:v>
                </c:pt>
                <c:pt idx="414">
                  <c:v>66.206705581461037</c:v>
                </c:pt>
                <c:pt idx="415">
                  <c:v>66.150032641483307</c:v>
                </c:pt>
                <c:pt idx="416">
                  <c:v>61.343835869883691</c:v>
                </c:pt>
                <c:pt idx="417">
                  <c:v>63.187402169281313</c:v>
                </c:pt>
                <c:pt idx="418">
                  <c:v>68.348422803663865</c:v>
                </c:pt>
                <c:pt idx="419">
                  <c:v>66.039271339242092</c:v>
                </c:pt>
                <c:pt idx="420">
                  <c:v>65.016058869111873</c:v>
                </c:pt>
                <c:pt idx="421">
                  <c:v>63.558463845325257</c:v>
                </c:pt>
                <c:pt idx="422">
                  <c:v>63.61032755182304</c:v>
                </c:pt>
                <c:pt idx="423">
                  <c:v>69.103270166905602</c:v>
                </c:pt>
                <c:pt idx="424">
                  <c:v>77.233546315122709</c:v>
                </c:pt>
                <c:pt idx="425">
                  <c:v>80.542849307633091</c:v>
                </c:pt>
                <c:pt idx="426">
                  <c:v>85.794806882435921</c:v>
                </c:pt>
                <c:pt idx="427">
                  <c:v>89.198973229917229</c:v>
                </c:pt>
                <c:pt idx="428">
                  <c:v>90.048147455066044</c:v>
                </c:pt>
                <c:pt idx="429">
                  <c:v>95.916855369155058</c:v>
                </c:pt>
                <c:pt idx="430">
                  <c:v>99.282194156637232</c:v>
                </c:pt>
                <c:pt idx="431">
                  <c:v>102.5874969645</c:v>
                </c:pt>
                <c:pt idx="432">
                  <c:v>108.42277637933772</c:v>
                </c:pt>
                <c:pt idx="433">
                  <c:v>110.24352006307595</c:v>
                </c:pt>
                <c:pt idx="434">
                  <c:v>110.97145802605243</c:v>
                </c:pt>
                <c:pt idx="435">
                  <c:v>108.80340865059745</c:v>
                </c:pt>
                <c:pt idx="436">
                  <c:v>108.82462531528431</c:v>
                </c:pt>
                <c:pt idx="437">
                  <c:v>111.78356687760689</c:v>
                </c:pt>
                <c:pt idx="438">
                  <c:v>106.53275739066505</c:v>
                </c:pt>
                <c:pt idx="439">
                  <c:v>105.83454169872664</c:v>
                </c:pt>
                <c:pt idx="440">
                  <c:v>109.79825695442736</c:v>
                </c:pt>
                <c:pt idx="441">
                  <c:v>112.08184110256555</c:v>
                </c:pt>
                <c:pt idx="442">
                  <c:v>119.66171185264986</c:v>
                </c:pt>
                <c:pt idx="443">
                  <c:v>125.0621645702718</c:v>
                </c:pt>
                <c:pt idx="444">
                  <c:v>121.48025911481464</c:v>
                </c:pt>
                <c:pt idx="445">
                  <c:v>123.4987751002664</c:v>
                </c:pt>
                <c:pt idx="446">
                  <c:v>121.26814022440539</c:v>
                </c:pt>
                <c:pt idx="447">
                  <c:v>115.29726080417635</c:v>
                </c:pt>
                <c:pt idx="448">
                  <c:v>120.42672064009335</c:v>
                </c:pt>
                <c:pt idx="449">
                  <c:v>123.99026773055434</c:v>
                </c:pt>
                <c:pt idx="450">
                  <c:v>130.87110763826146</c:v>
                </c:pt>
                <c:pt idx="451">
                  <c:v>128.82153522153865</c:v>
                </c:pt>
                <c:pt idx="452">
                  <c:v>129.47749447888674</c:v>
                </c:pt>
                <c:pt idx="453">
                  <c:v>126.43982298091758</c:v>
                </c:pt>
                <c:pt idx="454">
                  <c:v>131.31053784178849</c:v>
                </c:pt>
                <c:pt idx="455">
                  <c:v>131.87950640225694</c:v>
                </c:pt>
                <c:pt idx="456">
                  <c:v>140.67494632274264</c:v>
                </c:pt>
                <c:pt idx="457">
                  <c:v>142.21196078626494</c:v>
                </c:pt>
                <c:pt idx="458">
                  <c:v>147.3354310975117</c:v>
                </c:pt>
                <c:pt idx="459">
                  <c:v>148.07991703084741</c:v>
                </c:pt>
                <c:pt idx="460">
                  <c:v>143.1571482690739</c:v>
                </c:pt>
                <c:pt idx="461">
                  <c:v>143.15142198314314</c:v>
                </c:pt>
                <c:pt idx="462">
                  <c:v>140.30757583402601</c:v>
                </c:pt>
                <c:pt idx="463">
                  <c:v>143.37371728872697</c:v>
                </c:pt>
                <c:pt idx="464">
                  <c:v>144.84544849669575</c:v>
                </c:pt>
                <c:pt idx="465">
                  <c:v>151.33336582575973</c:v>
                </c:pt>
                <c:pt idx="466">
                  <c:v>155.04799462331883</c:v>
                </c:pt>
                <c:pt idx="467">
                  <c:v>157.3823972303675</c:v>
                </c:pt>
                <c:pt idx="468">
                  <c:v>160.02956915178228</c:v>
                </c:pt>
                <c:pt idx="469">
                  <c:v>160.31250143004263</c:v>
                </c:pt>
                <c:pt idx="470">
                  <c:v>161.59965050402445</c:v>
                </c:pt>
                <c:pt idx="471">
                  <c:v>165.51472523678547</c:v>
                </c:pt>
                <c:pt idx="472">
                  <c:v>169.74395749603582</c:v>
                </c:pt>
                <c:pt idx="473">
                  <c:v>168.25564247671059</c:v>
                </c:pt>
                <c:pt idx="474">
                  <c:v>160.22008950330786</c:v>
                </c:pt>
                <c:pt idx="475">
                  <c:v>159.44077898796377</c:v>
                </c:pt>
                <c:pt idx="476">
                  <c:v>161.50904477299562</c:v>
                </c:pt>
                <c:pt idx="477">
                  <c:v>162.34824576963609</c:v>
                </c:pt>
                <c:pt idx="478">
                  <c:v>151.25125612654415</c:v>
                </c:pt>
                <c:pt idx="479">
                  <c:v>149.47919640976556</c:v>
                </c:pt>
                <c:pt idx="480">
                  <c:v>141.37204271328554</c:v>
                </c:pt>
                <c:pt idx="481">
                  <c:v>136.84219972066643</c:v>
                </c:pt>
                <c:pt idx="482">
                  <c:v>135.1675248804849</c:v>
                </c:pt>
                <c:pt idx="483">
                  <c:v>138.25177746320782</c:v>
                </c:pt>
                <c:pt idx="484">
                  <c:v>144.17462186150908</c:v>
                </c:pt>
                <c:pt idx="485">
                  <c:v>131.53973470005386</c:v>
                </c:pt>
                <c:pt idx="486">
                  <c:v>133.6423973592342</c:v>
                </c:pt>
                <c:pt idx="487">
                  <c:v>136.90006443726287</c:v>
                </c:pt>
                <c:pt idx="488">
                  <c:v>124.53620891774035</c:v>
                </c:pt>
                <c:pt idx="489">
                  <c:v>98.520096729988722</c:v>
                </c:pt>
                <c:pt idx="490">
                  <c:v>86.1412436160591</c:v>
                </c:pt>
                <c:pt idx="491">
                  <c:v>88.59153129071791</c:v>
                </c:pt>
                <c:pt idx="492">
                  <c:v>83.474573034897332</c:v>
                </c:pt>
                <c:pt idx="493">
                  <c:v>74.310817881699336</c:v>
                </c:pt>
                <c:pt idx="494">
                  <c:v>82.373170067774311</c:v>
                </c:pt>
                <c:pt idx="495">
                  <c:v>97.885520708597426</c:v>
                </c:pt>
                <c:pt idx="496">
                  <c:v>106.08519500731522</c:v>
                </c:pt>
                <c:pt idx="497">
                  <c:v>108.72056342168695</c:v>
                </c:pt>
                <c:pt idx="498">
                  <c:v>118.52846288908417</c:v>
                </c:pt>
                <c:pt idx="499">
                  <c:v>123.3970195022533</c:v>
                </c:pt>
                <c:pt idx="500">
                  <c:v>130.67028662575512</c:v>
                </c:pt>
                <c:pt idx="501">
                  <c:v>123.82865175860384</c:v>
                </c:pt>
                <c:pt idx="502">
                  <c:v>125.78006748166769</c:v>
                </c:pt>
                <c:pt idx="503">
                  <c:v>134.24166996136191</c:v>
                </c:pt>
                <c:pt idx="504">
                  <c:v>131.67188167329155</c:v>
                </c:pt>
                <c:pt idx="505">
                  <c:v>136.70372263143639</c:v>
                </c:pt>
                <c:pt idx="506">
                  <c:v>147.27010016851062</c:v>
                </c:pt>
                <c:pt idx="507">
                  <c:v>155.36170855216929</c:v>
                </c:pt>
                <c:pt idx="508">
                  <c:v>144.35075818195139</c:v>
                </c:pt>
                <c:pt idx="509">
                  <c:v>135.65997643484883</c:v>
                </c:pt>
                <c:pt idx="510">
                  <c:v>143.89548662427921</c:v>
                </c:pt>
                <c:pt idx="511">
                  <c:v>135.0254810377854</c:v>
                </c:pt>
                <c:pt idx="512">
                  <c:v>149.97050635549061</c:v>
                </c:pt>
                <c:pt idx="513">
                  <c:v>156.54956249879962</c:v>
                </c:pt>
                <c:pt idx="514">
                  <c:v>161.0533368623276</c:v>
                </c:pt>
                <c:pt idx="515">
                  <c:v>173.63530669802321</c:v>
                </c:pt>
                <c:pt idx="516">
                  <c:v>175.87120854237367</c:v>
                </c:pt>
                <c:pt idx="517">
                  <c:v>183.45741312284895</c:v>
                </c:pt>
                <c:pt idx="518">
                  <c:v>186.78422985241872</c:v>
                </c:pt>
                <c:pt idx="519">
                  <c:v>190.80195863654424</c:v>
                </c:pt>
                <c:pt idx="520">
                  <c:v>189.07214807954531</c:v>
                </c:pt>
                <c:pt idx="521">
                  <c:v>185.42872778605246</c:v>
                </c:pt>
                <c:pt idx="522">
                  <c:v>180.71679838428108</c:v>
                </c:pt>
                <c:pt idx="523">
                  <c:v>165.7868800857637</c:v>
                </c:pt>
                <c:pt idx="524">
                  <c:v>148.65545861898138</c:v>
                </c:pt>
                <c:pt idx="525">
                  <c:v>167.59104228240861</c:v>
                </c:pt>
                <c:pt idx="526">
                  <c:v>165.48308215258047</c:v>
                </c:pt>
                <c:pt idx="527">
                  <c:v>166.00203709821096</c:v>
                </c:pt>
                <c:pt idx="528">
                  <c:v>178.80809824811536</c:v>
                </c:pt>
                <c:pt idx="529">
                  <c:v>185.85456778387712</c:v>
                </c:pt>
                <c:pt idx="530">
                  <c:v>191.46681816724686</c:v>
                </c:pt>
                <c:pt idx="531">
                  <c:v>188.70529224882065</c:v>
                </c:pt>
                <c:pt idx="532">
                  <c:v>176.16922227414699</c:v>
                </c:pt>
                <c:pt idx="533">
                  <c:v>182.38182989764479</c:v>
                </c:pt>
                <c:pt idx="534">
                  <c:v>180.45733682856485</c:v>
                </c:pt>
                <c:pt idx="535">
                  <c:v>186.11702028351914</c:v>
                </c:pt>
                <c:pt idx="536">
                  <c:v>191.90488738029603</c:v>
                </c:pt>
                <c:pt idx="537">
                  <c:v>188.65018049032622</c:v>
                </c:pt>
                <c:pt idx="538">
                  <c:v>189.27989479280293</c:v>
                </c:pt>
                <c:pt idx="539">
                  <c:v>194.50307348961033</c:v>
                </c:pt>
                <c:pt idx="540">
                  <c:v>206.88805669406125</c:v>
                </c:pt>
                <c:pt idx="541">
                  <c:v>209.82421199466336</c:v>
                </c:pt>
                <c:pt idx="542">
                  <c:v>218.63536012895526</c:v>
                </c:pt>
                <c:pt idx="543">
                  <c:v>217.40269396854819</c:v>
                </c:pt>
                <c:pt idx="544">
                  <c:v>225.56312148935163</c:v>
                </c:pt>
                <c:pt idx="545">
                  <c:v>226.0767287169829</c:v>
                </c:pt>
                <c:pt idx="546">
                  <c:v>241.6780576890132</c:v>
                </c:pt>
                <c:pt idx="547">
                  <c:v>235.9848476840331</c:v>
                </c:pt>
                <c:pt idx="548">
                  <c:v>249.64483059222334</c:v>
                </c:pt>
                <c:pt idx="549">
                  <c:v>258.41135846329985</c:v>
                </c:pt>
                <c:pt idx="550">
                  <c:v>269.45430945587054</c:v>
                </c:pt>
                <c:pt idx="551">
                  <c:v>279.06628358278033</c:v>
                </c:pt>
                <c:pt idx="552">
                  <c:v>275.70493019702576</c:v>
                </c:pt>
                <c:pt idx="553">
                  <c:v>288.97515989726901</c:v>
                </c:pt>
                <c:pt idx="554">
                  <c:v>290.89973446218482</c:v>
                </c:pt>
                <c:pt idx="555">
                  <c:v>283.1216573621349</c:v>
                </c:pt>
                <c:pt idx="556">
                  <c:v>285.47156711824061</c:v>
                </c:pt>
                <c:pt idx="557">
                  <c:v>297.80622259028553</c:v>
                </c:pt>
                <c:pt idx="558">
                  <c:v>284.99162083222552</c:v>
                </c:pt>
                <c:pt idx="559">
                  <c:v>297.06643081526613</c:v>
                </c:pt>
                <c:pt idx="560">
                  <c:v>283.25492124737195</c:v>
                </c:pt>
                <c:pt idx="561">
                  <c:v>296.26453652534252</c:v>
                </c:pt>
                <c:pt idx="562">
                  <c:v>298.53984816585711</c:v>
                </c:pt>
                <c:pt idx="563">
                  <c:v>303.71652913305303</c:v>
                </c:pt>
                <c:pt idx="564">
                  <c:v>292.74294721894671</c:v>
                </c:pt>
                <c:pt idx="565">
                  <c:v>311.40413913236569</c:v>
                </c:pt>
                <c:pt idx="566">
                  <c:v>312.81199724538311</c:v>
                </c:pt>
                <c:pt idx="567">
                  <c:v>309.41736145127624</c:v>
                </c:pt>
                <c:pt idx="568">
                  <c:v>312.75411827716675</c:v>
                </c:pt>
                <c:pt idx="569">
                  <c:v>312.60368354627548</c:v>
                </c:pt>
                <c:pt idx="570">
                  <c:v>306.60169282218698</c:v>
                </c:pt>
                <c:pt idx="571">
                  <c:v>293.61067249561808</c:v>
                </c:pt>
                <c:pt idx="572">
                  <c:v>282.26262000366245</c:v>
                </c:pt>
                <c:pt idx="573">
                  <c:v>298.50372889605319</c:v>
                </c:pt>
                <c:pt idx="574">
                  <c:v>303.36993668451669</c:v>
                </c:pt>
                <c:pt idx="575">
                  <c:v>291.86614868543984</c:v>
                </c:pt>
                <c:pt idx="576">
                  <c:v>269.20215850771802</c:v>
                </c:pt>
                <c:pt idx="577">
                  <c:v>271.25294055122981</c:v>
                </c:pt>
                <c:pt idx="578">
                  <c:v>291.42168169297594</c:v>
                </c:pt>
                <c:pt idx="579">
                  <c:v>299.64385302026153</c:v>
                </c:pt>
                <c:pt idx="580">
                  <c:v>302.13748916509616</c:v>
                </c:pt>
                <c:pt idx="581">
                  <c:v>298.86322519501402</c:v>
                </c:pt>
                <c:pt idx="582">
                  <c:v>314.30249940858846</c:v>
                </c:pt>
                <c:pt idx="583">
                  <c:v>321.27592896296682</c:v>
                </c:pt>
                <c:pt idx="584">
                  <c:v>326.90500451432695</c:v>
                </c:pt>
                <c:pt idx="585">
                  <c:v>314.23155129931553</c:v>
                </c:pt>
                <c:pt idx="586">
                  <c:v>344.38426826734394</c:v>
                </c:pt>
                <c:pt idx="587">
                  <c:v>351.7947289519206</c:v>
                </c:pt>
                <c:pt idx="588">
                  <c:v>356.39901836444335</c:v>
                </c:pt>
                <c:pt idx="589">
                  <c:v>364.51386761358339</c:v>
                </c:pt>
                <c:pt idx="590">
                  <c:v>366.57920318748194</c:v>
                </c:pt>
                <c:pt idx="591">
                  <c:v>369.92423841656773</c:v>
                </c:pt>
                <c:pt idx="592">
                  <c:v>366.63857133095178</c:v>
                </c:pt>
                <c:pt idx="593">
                  <c:v>377.52920345376634</c:v>
                </c:pt>
                <c:pt idx="594">
                  <c:v>378.2332954182076</c:v>
                </c:pt>
                <c:pt idx="595">
                  <c:v>373.02010590745846</c:v>
                </c:pt>
                <c:pt idx="596">
                  <c:v>398.08220776306291</c:v>
                </c:pt>
                <c:pt idx="597">
                  <c:v>400.10765003616137</c:v>
                </c:pt>
                <c:pt idx="598">
                  <c:v>413.06833714378268</c:v>
                </c:pt>
                <c:pt idx="599">
                  <c:v>413.22984686360593</c:v>
                </c:pt>
                <c:pt idx="600">
                  <c:v>428.0400045751976</c:v>
                </c:pt>
                <c:pt idx="601">
                  <c:v>415.24460471843122</c:v>
                </c:pt>
                <c:pt idx="602">
                  <c:v>418.7775058153756</c:v>
                </c:pt>
                <c:pt idx="603">
                  <c:v>422.73327813530767</c:v>
                </c:pt>
                <c:pt idx="604">
                  <c:v>439.29427703953655</c:v>
                </c:pt>
                <c:pt idx="605">
                  <c:v>443.0476073425624</c:v>
                </c:pt>
                <c:pt idx="606">
                  <c:v>450.77302847179465</c:v>
                </c:pt>
                <c:pt idx="607">
                  <c:v>463.70480511259353</c:v>
                </c:pt>
                <c:pt idx="608">
                  <c:v>452.68068707584678</c:v>
                </c:pt>
                <c:pt idx="609">
                  <c:v>411.32332682391035</c:v>
                </c:pt>
                <c:pt idx="610">
                  <c:v>414.85371493803996</c:v>
                </c:pt>
                <c:pt idx="611">
                  <c:v>364.94224964012943</c:v>
                </c:pt>
                <c:pt idx="612">
                  <c:v>407.92003861124891</c:v>
                </c:pt>
                <c:pt idx="613">
                  <c:v>429.26934967204591</c:v>
                </c:pt>
                <c:pt idx="614">
                  <c:v>425.53642340729778</c:v>
                </c:pt>
                <c:pt idx="615">
                  <c:v>439.65274318098801</c:v>
                </c:pt>
                <c:pt idx="616">
                  <c:v>405.15231311808952</c:v>
                </c:pt>
                <c:pt idx="617">
                  <c:v>433.85856995944556</c:v>
                </c:pt>
                <c:pt idx="618">
                  <c:v>433.98005035903424</c:v>
                </c:pt>
                <c:pt idx="619">
                  <c:v>411.42957898227809</c:v>
                </c:pt>
                <c:pt idx="620">
                  <c:v>423.09237325768868</c:v>
                </c:pt>
                <c:pt idx="621">
                  <c:v>424.92774797288052</c:v>
                </c:pt>
                <c:pt idx="622">
                  <c:v>441.0881751560371</c:v>
                </c:pt>
                <c:pt idx="623">
                  <c:v>459.51948564310732</c:v>
                </c:pt>
                <c:pt idx="624">
                  <c:v>448.6762043403869</c:v>
                </c:pt>
                <c:pt idx="625">
                  <c:v>411.7407305228819</c:v>
                </c:pt>
                <c:pt idx="626">
                  <c:v>320.29970212543822</c:v>
                </c:pt>
                <c:pt idx="627">
                  <c:v>367.58170355379116</c:v>
                </c:pt>
                <c:pt idx="628">
                  <c:v>392.06411533728789</c:v>
                </c:pt>
                <c:pt idx="629">
                  <c:v>409.53723676552482</c:v>
                </c:pt>
                <c:pt idx="630">
                  <c:v>425.40352839229479</c:v>
                </c:pt>
                <c:pt idx="631">
                  <c:v>443.24622858365285</c:v>
                </c:pt>
                <c:pt idx="632">
                  <c:v>429.7143644712225</c:v>
                </c:pt>
                <c:pt idx="633">
                  <c:v>435.71360671360526</c:v>
                </c:pt>
                <c:pt idx="634">
                  <c:v>517.6443218928182</c:v>
                </c:pt>
                <c:pt idx="635">
                  <c:v>560.64244749084514</c:v>
                </c:pt>
              </c:numCache>
            </c:numRef>
          </c:val>
          <c:smooth val="0"/>
          <c:extLst>
            <c:ext xmlns:c16="http://schemas.microsoft.com/office/drawing/2014/chart" uri="{C3380CC4-5D6E-409C-BE32-E72D297353CC}">
              <c16:uniqueId val="{00000005-9F4E-4DDB-8DE7-AC4E2C15EE21}"/>
            </c:ext>
          </c:extLst>
        </c:ser>
        <c:ser>
          <c:idx val="3"/>
          <c:order val="6"/>
          <c:tx>
            <c:strRef>
              <c:f>CALCS!$S$6</c:f>
              <c:strCache>
                <c:ptCount val="1"/>
                <c:pt idx="0">
                  <c:v>Decile 4</c:v>
                </c:pt>
              </c:strCache>
            </c:strRef>
          </c:tx>
          <c:marker>
            <c:symbol val="none"/>
          </c:marker>
          <c:cat>
            <c:numRef>
              <c:f>[0]!x_range</c:f>
              <c:numCache>
                <c:formatCode>m/d/yyyy</c:formatCode>
                <c:ptCount val="636"/>
                <c:pt idx="0">
                  <c:v>24838</c:v>
                </c:pt>
                <c:pt idx="1">
                  <c:v>24869</c:v>
                </c:pt>
                <c:pt idx="2">
                  <c:v>24898</c:v>
                </c:pt>
                <c:pt idx="3">
                  <c:v>24929</c:v>
                </c:pt>
                <c:pt idx="4">
                  <c:v>24959</c:v>
                </c:pt>
                <c:pt idx="5">
                  <c:v>24990</c:v>
                </c:pt>
                <c:pt idx="6">
                  <c:v>25020</c:v>
                </c:pt>
                <c:pt idx="7">
                  <c:v>25051</c:v>
                </c:pt>
                <c:pt idx="8">
                  <c:v>25082</c:v>
                </c:pt>
                <c:pt idx="9">
                  <c:v>25112</c:v>
                </c:pt>
                <c:pt idx="10">
                  <c:v>25143</c:v>
                </c:pt>
                <c:pt idx="11">
                  <c:v>25173</c:v>
                </c:pt>
                <c:pt idx="12">
                  <c:v>25204</c:v>
                </c:pt>
                <c:pt idx="13">
                  <c:v>25235</c:v>
                </c:pt>
                <c:pt idx="14">
                  <c:v>25263</c:v>
                </c:pt>
                <c:pt idx="15">
                  <c:v>25294</c:v>
                </c:pt>
                <c:pt idx="16">
                  <c:v>25324</c:v>
                </c:pt>
                <c:pt idx="17">
                  <c:v>25355</c:v>
                </c:pt>
                <c:pt idx="18">
                  <c:v>25385</c:v>
                </c:pt>
                <c:pt idx="19">
                  <c:v>25416</c:v>
                </c:pt>
                <c:pt idx="20">
                  <c:v>25447</c:v>
                </c:pt>
                <c:pt idx="21">
                  <c:v>25477</c:v>
                </c:pt>
                <c:pt idx="22">
                  <c:v>25508</c:v>
                </c:pt>
                <c:pt idx="23">
                  <c:v>25538</c:v>
                </c:pt>
                <c:pt idx="24">
                  <c:v>25569</c:v>
                </c:pt>
                <c:pt idx="25">
                  <c:v>25600</c:v>
                </c:pt>
                <c:pt idx="26">
                  <c:v>25628</c:v>
                </c:pt>
                <c:pt idx="27">
                  <c:v>25659</c:v>
                </c:pt>
                <c:pt idx="28">
                  <c:v>25689</c:v>
                </c:pt>
                <c:pt idx="29">
                  <c:v>25720</c:v>
                </c:pt>
                <c:pt idx="30">
                  <c:v>25750</c:v>
                </c:pt>
                <c:pt idx="31">
                  <c:v>25781</c:v>
                </c:pt>
                <c:pt idx="32">
                  <c:v>25812</c:v>
                </c:pt>
                <c:pt idx="33">
                  <c:v>25842</c:v>
                </c:pt>
                <c:pt idx="34">
                  <c:v>25873</c:v>
                </c:pt>
                <c:pt idx="35">
                  <c:v>25903</c:v>
                </c:pt>
                <c:pt idx="36">
                  <c:v>25934</c:v>
                </c:pt>
                <c:pt idx="37">
                  <c:v>25965</c:v>
                </c:pt>
                <c:pt idx="38">
                  <c:v>25993</c:v>
                </c:pt>
                <c:pt idx="39">
                  <c:v>26024</c:v>
                </c:pt>
                <c:pt idx="40">
                  <c:v>26054</c:v>
                </c:pt>
                <c:pt idx="41">
                  <c:v>26085</c:v>
                </c:pt>
                <c:pt idx="42">
                  <c:v>26115</c:v>
                </c:pt>
                <c:pt idx="43">
                  <c:v>26146</c:v>
                </c:pt>
                <c:pt idx="44">
                  <c:v>26177</c:v>
                </c:pt>
                <c:pt idx="45">
                  <c:v>26207</c:v>
                </c:pt>
                <c:pt idx="46">
                  <c:v>26238</c:v>
                </c:pt>
                <c:pt idx="47">
                  <c:v>26268</c:v>
                </c:pt>
                <c:pt idx="48">
                  <c:v>26299</c:v>
                </c:pt>
                <c:pt idx="49">
                  <c:v>26330</c:v>
                </c:pt>
                <c:pt idx="50">
                  <c:v>26359</c:v>
                </c:pt>
                <c:pt idx="51">
                  <c:v>26390</c:v>
                </c:pt>
                <c:pt idx="52">
                  <c:v>26420</c:v>
                </c:pt>
                <c:pt idx="53">
                  <c:v>26451</c:v>
                </c:pt>
                <c:pt idx="54">
                  <c:v>26481</c:v>
                </c:pt>
                <c:pt idx="55">
                  <c:v>26512</c:v>
                </c:pt>
                <c:pt idx="56">
                  <c:v>26543</c:v>
                </c:pt>
                <c:pt idx="57">
                  <c:v>26573</c:v>
                </c:pt>
                <c:pt idx="58">
                  <c:v>26604</c:v>
                </c:pt>
                <c:pt idx="59">
                  <c:v>26634</c:v>
                </c:pt>
                <c:pt idx="60">
                  <c:v>26665</c:v>
                </c:pt>
                <c:pt idx="61">
                  <c:v>26696</c:v>
                </c:pt>
                <c:pt idx="62">
                  <c:v>26724</c:v>
                </c:pt>
                <c:pt idx="63">
                  <c:v>26755</c:v>
                </c:pt>
                <c:pt idx="64">
                  <c:v>26785</c:v>
                </c:pt>
                <c:pt idx="65">
                  <c:v>26816</c:v>
                </c:pt>
                <c:pt idx="66">
                  <c:v>26846</c:v>
                </c:pt>
                <c:pt idx="67">
                  <c:v>26877</c:v>
                </c:pt>
                <c:pt idx="68">
                  <c:v>26908</c:v>
                </c:pt>
                <c:pt idx="69">
                  <c:v>26938</c:v>
                </c:pt>
                <c:pt idx="70">
                  <c:v>26969</c:v>
                </c:pt>
                <c:pt idx="71">
                  <c:v>26999</c:v>
                </c:pt>
                <c:pt idx="72">
                  <c:v>27030</c:v>
                </c:pt>
                <c:pt idx="73">
                  <c:v>27061</c:v>
                </c:pt>
                <c:pt idx="74">
                  <c:v>27089</c:v>
                </c:pt>
                <c:pt idx="75">
                  <c:v>27120</c:v>
                </c:pt>
                <c:pt idx="76">
                  <c:v>27150</c:v>
                </c:pt>
                <c:pt idx="77">
                  <c:v>27181</c:v>
                </c:pt>
                <c:pt idx="78">
                  <c:v>27211</c:v>
                </c:pt>
                <c:pt idx="79">
                  <c:v>27242</c:v>
                </c:pt>
                <c:pt idx="80">
                  <c:v>27273</c:v>
                </c:pt>
                <c:pt idx="81">
                  <c:v>27303</c:v>
                </c:pt>
                <c:pt idx="82">
                  <c:v>27334</c:v>
                </c:pt>
                <c:pt idx="83">
                  <c:v>27364</c:v>
                </c:pt>
                <c:pt idx="84">
                  <c:v>27395</c:v>
                </c:pt>
                <c:pt idx="85">
                  <c:v>27426</c:v>
                </c:pt>
                <c:pt idx="86">
                  <c:v>27454</c:v>
                </c:pt>
                <c:pt idx="87">
                  <c:v>27485</c:v>
                </c:pt>
                <c:pt idx="88">
                  <c:v>27515</c:v>
                </c:pt>
                <c:pt idx="89">
                  <c:v>27546</c:v>
                </c:pt>
                <c:pt idx="90">
                  <c:v>27576</c:v>
                </c:pt>
                <c:pt idx="91">
                  <c:v>27607</c:v>
                </c:pt>
                <c:pt idx="92">
                  <c:v>27638</c:v>
                </c:pt>
                <c:pt idx="93">
                  <c:v>27668</c:v>
                </c:pt>
                <c:pt idx="94">
                  <c:v>27699</c:v>
                </c:pt>
                <c:pt idx="95">
                  <c:v>27729</c:v>
                </c:pt>
                <c:pt idx="96">
                  <c:v>27760</c:v>
                </c:pt>
                <c:pt idx="97">
                  <c:v>27791</c:v>
                </c:pt>
                <c:pt idx="98">
                  <c:v>27820</c:v>
                </c:pt>
                <c:pt idx="99">
                  <c:v>27851</c:v>
                </c:pt>
                <c:pt idx="100">
                  <c:v>27881</c:v>
                </c:pt>
                <c:pt idx="101">
                  <c:v>27912</c:v>
                </c:pt>
                <c:pt idx="102">
                  <c:v>27942</c:v>
                </c:pt>
                <c:pt idx="103">
                  <c:v>27973</c:v>
                </c:pt>
                <c:pt idx="104">
                  <c:v>28004</c:v>
                </c:pt>
                <c:pt idx="105">
                  <c:v>28034</c:v>
                </c:pt>
                <c:pt idx="106">
                  <c:v>28065</c:v>
                </c:pt>
                <c:pt idx="107">
                  <c:v>28095</c:v>
                </c:pt>
                <c:pt idx="108">
                  <c:v>28126</c:v>
                </c:pt>
                <c:pt idx="109">
                  <c:v>28157</c:v>
                </c:pt>
                <c:pt idx="110">
                  <c:v>28185</c:v>
                </c:pt>
                <c:pt idx="111">
                  <c:v>28216</c:v>
                </c:pt>
                <c:pt idx="112">
                  <c:v>28246</c:v>
                </c:pt>
                <c:pt idx="113">
                  <c:v>28277</c:v>
                </c:pt>
                <c:pt idx="114">
                  <c:v>28307</c:v>
                </c:pt>
                <c:pt idx="115">
                  <c:v>28338</c:v>
                </c:pt>
                <c:pt idx="116">
                  <c:v>28369</c:v>
                </c:pt>
                <c:pt idx="117">
                  <c:v>28399</c:v>
                </c:pt>
                <c:pt idx="118">
                  <c:v>28430</c:v>
                </c:pt>
                <c:pt idx="119">
                  <c:v>28460</c:v>
                </c:pt>
                <c:pt idx="120">
                  <c:v>28491</c:v>
                </c:pt>
                <c:pt idx="121">
                  <c:v>28522</c:v>
                </c:pt>
                <c:pt idx="122">
                  <c:v>28550</c:v>
                </c:pt>
                <c:pt idx="123">
                  <c:v>28581</c:v>
                </c:pt>
                <c:pt idx="124">
                  <c:v>28611</c:v>
                </c:pt>
                <c:pt idx="125">
                  <c:v>28642</c:v>
                </c:pt>
                <c:pt idx="126">
                  <c:v>28672</c:v>
                </c:pt>
                <c:pt idx="127">
                  <c:v>28703</c:v>
                </c:pt>
                <c:pt idx="128">
                  <c:v>28734</c:v>
                </c:pt>
                <c:pt idx="129">
                  <c:v>28764</c:v>
                </c:pt>
                <c:pt idx="130">
                  <c:v>28795</c:v>
                </c:pt>
                <c:pt idx="131">
                  <c:v>28825</c:v>
                </c:pt>
                <c:pt idx="132">
                  <c:v>28856</c:v>
                </c:pt>
                <c:pt idx="133">
                  <c:v>28887</c:v>
                </c:pt>
                <c:pt idx="134">
                  <c:v>28915</c:v>
                </c:pt>
                <c:pt idx="135">
                  <c:v>28946</c:v>
                </c:pt>
                <c:pt idx="136">
                  <c:v>28976</c:v>
                </c:pt>
                <c:pt idx="137">
                  <c:v>29007</c:v>
                </c:pt>
                <c:pt idx="138">
                  <c:v>29037</c:v>
                </c:pt>
                <c:pt idx="139">
                  <c:v>29068</c:v>
                </c:pt>
                <c:pt idx="140">
                  <c:v>29099</c:v>
                </c:pt>
                <c:pt idx="141">
                  <c:v>29129</c:v>
                </c:pt>
                <c:pt idx="142">
                  <c:v>29160</c:v>
                </c:pt>
                <c:pt idx="143">
                  <c:v>29190</c:v>
                </c:pt>
                <c:pt idx="144">
                  <c:v>29221</c:v>
                </c:pt>
                <c:pt idx="145">
                  <c:v>29252</c:v>
                </c:pt>
                <c:pt idx="146">
                  <c:v>29281</c:v>
                </c:pt>
                <c:pt idx="147">
                  <c:v>29312</c:v>
                </c:pt>
                <c:pt idx="148">
                  <c:v>29342</c:v>
                </c:pt>
                <c:pt idx="149">
                  <c:v>29373</c:v>
                </c:pt>
                <c:pt idx="150">
                  <c:v>29403</c:v>
                </c:pt>
                <c:pt idx="151">
                  <c:v>29434</c:v>
                </c:pt>
                <c:pt idx="152">
                  <c:v>29465</c:v>
                </c:pt>
                <c:pt idx="153">
                  <c:v>29495</c:v>
                </c:pt>
                <c:pt idx="154">
                  <c:v>29526</c:v>
                </c:pt>
                <c:pt idx="155">
                  <c:v>29556</c:v>
                </c:pt>
                <c:pt idx="156">
                  <c:v>29587</c:v>
                </c:pt>
                <c:pt idx="157">
                  <c:v>29618</c:v>
                </c:pt>
                <c:pt idx="158">
                  <c:v>29646</c:v>
                </c:pt>
                <c:pt idx="159">
                  <c:v>29677</c:v>
                </c:pt>
                <c:pt idx="160">
                  <c:v>29707</c:v>
                </c:pt>
                <c:pt idx="161">
                  <c:v>29738</c:v>
                </c:pt>
                <c:pt idx="162">
                  <c:v>29768</c:v>
                </c:pt>
                <c:pt idx="163">
                  <c:v>29799</c:v>
                </c:pt>
                <c:pt idx="164">
                  <c:v>29830</c:v>
                </c:pt>
                <c:pt idx="165">
                  <c:v>29860</c:v>
                </c:pt>
                <c:pt idx="166">
                  <c:v>29891</c:v>
                </c:pt>
                <c:pt idx="167">
                  <c:v>29921</c:v>
                </c:pt>
                <c:pt idx="168">
                  <c:v>29952</c:v>
                </c:pt>
                <c:pt idx="169">
                  <c:v>29983</c:v>
                </c:pt>
                <c:pt idx="170">
                  <c:v>30011</c:v>
                </c:pt>
                <c:pt idx="171">
                  <c:v>30042</c:v>
                </c:pt>
                <c:pt idx="172">
                  <c:v>30072</c:v>
                </c:pt>
                <c:pt idx="173">
                  <c:v>30103</c:v>
                </c:pt>
                <c:pt idx="174">
                  <c:v>30133</c:v>
                </c:pt>
                <c:pt idx="175">
                  <c:v>30164</c:v>
                </c:pt>
                <c:pt idx="176">
                  <c:v>30195</c:v>
                </c:pt>
                <c:pt idx="177">
                  <c:v>30225</c:v>
                </c:pt>
                <c:pt idx="178">
                  <c:v>30256</c:v>
                </c:pt>
                <c:pt idx="179">
                  <c:v>30286</c:v>
                </c:pt>
                <c:pt idx="180">
                  <c:v>30317</c:v>
                </c:pt>
                <c:pt idx="181">
                  <c:v>30348</c:v>
                </c:pt>
                <c:pt idx="182">
                  <c:v>30376</c:v>
                </c:pt>
                <c:pt idx="183">
                  <c:v>30407</c:v>
                </c:pt>
                <c:pt idx="184">
                  <c:v>30437</c:v>
                </c:pt>
                <c:pt idx="185">
                  <c:v>30468</c:v>
                </c:pt>
                <c:pt idx="186">
                  <c:v>30498</c:v>
                </c:pt>
                <c:pt idx="187">
                  <c:v>30529</c:v>
                </c:pt>
                <c:pt idx="188">
                  <c:v>30560</c:v>
                </c:pt>
                <c:pt idx="189">
                  <c:v>30590</c:v>
                </c:pt>
                <c:pt idx="190">
                  <c:v>30621</c:v>
                </c:pt>
                <c:pt idx="191">
                  <c:v>30651</c:v>
                </c:pt>
                <c:pt idx="192">
                  <c:v>30682</c:v>
                </c:pt>
                <c:pt idx="193">
                  <c:v>30713</c:v>
                </c:pt>
                <c:pt idx="194">
                  <c:v>30742</c:v>
                </c:pt>
                <c:pt idx="195">
                  <c:v>30773</c:v>
                </c:pt>
                <c:pt idx="196">
                  <c:v>30803</c:v>
                </c:pt>
                <c:pt idx="197">
                  <c:v>30834</c:v>
                </c:pt>
                <c:pt idx="198">
                  <c:v>30864</c:v>
                </c:pt>
                <c:pt idx="199">
                  <c:v>30895</c:v>
                </c:pt>
                <c:pt idx="200">
                  <c:v>30926</c:v>
                </c:pt>
                <c:pt idx="201">
                  <c:v>30956</c:v>
                </c:pt>
                <c:pt idx="202">
                  <c:v>30987</c:v>
                </c:pt>
                <c:pt idx="203">
                  <c:v>31017</c:v>
                </c:pt>
                <c:pt idx="204">
                  <c:v>31048</c:v>
                </c:pt>
                <c:pt idx="205">
                  <c:v>31079</c:v>
                </c:pt>
                <c:pt idx="206">
                  <c:v>31107</c:v>
                </c:pt>
                <c:pt idx="207">
                  <c:v>31138</c:v>
                </c:pt>
                <c:pt idx="208">
                  <c:v>31168</c:v>
                </c:pt>
                <c:pt idx="209">
                  <c:v>31199</c:v>
                </c:pt>
                <c:pt idx="210">
                  <c:v>31229</c:v>
                </c:pt>
                <c:pt idx="211">
                  <c:v>31260</c:v>
                </c:pt>
                <c:pt idx="212">
                  <c:v>31291</c:v>
                </c:pt>
                <c:pt idx="213">
                  <c:v>31321</c:v>
                </c:pt>
                <c:pt idx="214">
                  <c:v>31352</c:v>
                </c:pt>
                <c:pt idx="215">
                  <c:v>31382</c:v>
                </c:pt>
                <c:pt idx="216">
                  <c:v>31413</c:v>
                </c:pt>
                <c:pt idx="217">
                  <c:v>31444</c:v>
                </c:pt>
                <c:pt idx="218">
                  <c:v>31472</c:v>
                </c:pt>
                <c:pt idx="219">
                  <c:v>31503</c:v>
                </c:pt>
                <c:pt idx="220">
                  <c:v>31533</c:v>
                </c:pt>
                <c:pt idx="221">
                  <c:v>31564</c:v>
                </c:pt>
                <c:pt idx="222">
                  <c:v>31594</c:v>
                </c:pt>
                <c:pt idx="223">
                  <c:v>31625</c:v>
                </c:pt>
                <c:pt idx="224">
                  <c:v>31656</c:v>
                </c:pt>
                <c:pt idx="225">
                  <c:v>31686</c:v>
                </c:pt>
                <c:pt idx="226">
                  <c:v>31717</c:v>
                </c:pt>
                <c:pt idx="227">
                  <c:v>31747</c:v>
                </c:pt>
                <c:pt idx="228">
                  <c:v>31778</c:v>
                </c:pt>
                <c:pt idx="229">
                  <c:v>31809</c:v>
                </c:pt>
                <c:pt idx="230">
                  <c:v>31837</c:v>
                </c:pt>
                <c:pt idx="231">
                  <c:v>31868</c:v>
                </c:pt>
                <c:pt idx="232">
                  <c:v>31898</c:v>
                </c:pt>
                <c:pt idx="233">
                  <c:v>31929</c:v>
                </c:pt>
                <c:pt idx="234">
                  <c:v>31959</c:v>
                </c:pt>
                <c:pt idx="235">
                  <c:v>31990</c:v>
                </c:pt>
                <c:pt idx="236">
                  <c:v>32021</c:v>
                </c:pt>
                <c:pt idx="237">
                  <c:v>32051</c:v>
                </c:pt>
                <c:pt idx="238">
                  <c:v>32082</c:v>
                </c:pt>
                <c:pt idx="239">
                  <c:v>32112</c:v>
                </c:pt>
                <c:pt idx="240">
                  <c:v>32143</c:v>
                </c:pt>
                <c:pt idx="241">
                  <c:v>32174</c:v>
                </c:pt>
                <c:pt idx="242">
                  <c:v>32203</c:v>
                </c:pt>
                <c:pt idx="243">
                  <c:v>32234</c:v>
                </c:pt>
                <c:pt idx="244">
                  <c:v>32264</c:v>
                </c:pt>
                <c:pt idx="245">
                  <c:v>32295</c:v>
                </c:pt>
                <c:pt idx="246">
                  <c:v>32325</c:v>
                </c:pt>
                <c:pt idx="247">
                  <c:v>32356</c:v>
                </c:pt>
                <c:pt idx="248">
                  <c:v>32387</c:v>
                </c:pt>
                <c:pt idx="249">
                  <c:v>32417</c:v>
                </c:pt>
                <c:pt idx="250">
                  <c:v>32448</c:v>
                </c:pt>
                <c:pt idx="251">
                  <c:v>32478</c:v>
                </c:pt>
                <c:pt idx="252">
                  <c:v>32509</c:v>
                </c:pt>
                <c:pt idx="253">
                  <c:v>32540</c:v>
                </c:pt>
                <c:pt idx="254">
                  <c:v>32568</c:v>
                </c:pt>
                <c:pt idx="255">
                  <c:v>32599</c:v>
                </c:pt>
                <c:pt idx="256">
                  <c:v>32629</c:v>
                </c:pt>
                <c:pt idx="257">
                  <c:v>32660</c:v>
                </c:pt>
                <c:pt idx="258">
                  <c:v>32690</c:v>
                </c:pt>
                <c:pt idx="259">
                  <c:v>32721</c:v>
                </c:pt>
                <c:pt idx="260">
                  <c:v>32752</c:v>
                </c:pt>
                <c:pt idx="261">
                  <c:v>32782</c:v>
                </c:pt>
                <c:pt idx="262">
                  <c:v>32813</c:v>
                </c:pt>
                <c:pt idx="263">
                  <c:v>32843</c:v>
                </c:pt>
                <c:pt idx="264">
                  <c:v>32874</c:v>
                </c:pt>
                <c:pt idx="265">
                  <c:v>32905</c:v>
                </c:pt>
                <c:pt idx="266">
                  <c:v>32933</c:v>
                </c:pt>
                <c:pt idx="267">
                  <c:v>32964</c:v>
                </c:pt>
                <c:pt idx="268">
                  <c:v>32994</c:v>
                </c:pt>
                <c:pt idx="269">
                  <c:v>33025</c:v>
                </c:pt>
                <c:pt idx="270">
                  <c:v>33055</c:v>
                </c:pt>
                <c:pt idx="271">
                  <c:v>33086</c:v>
                </c:pt>
                <c:pt idx="272">
                  <c:v>33117</c:v>
                </c:pt>
                <c:pt idx="273">
                  <c:v>33147</c:v>
                </c:pt>
                <c:pt idx="274">
                  <c:v>33178</c:v>
                </c:pt>
                <c:pt idx="275">
                  <c:v>33208</c:v>
                </c:pt>
                <c:pt idx="276">
                  <c:v>33239</c:v>
                </c:pt>
                <c:pt idx="277">
                  <c:v>33270</c:v>
                </c:pt>
                <c:pt idx="278">
                  <c:v>33298</c:v>
                </c:pt>
                <c:pt idx="279">
                  <c:v>33329</c:v>
                </c:pt>
                <c:pt idx="280">
                  <c:v>33359</c:v>
                </c:pt>
                <c:pt idx="281">
                  <c:v>33390</c:v>
                </c:pt>
                <c:pt idx="282">
                  <c:v>33420</c:v>
                </c:pt>
                <c:pt idx="283">
                  <c:v>33451</c:v>
                </c:pt>
                <c:pt idx="284">
                  <c:v>33482</c:v>
                </c:pt>
                <c:pt idx="285">
                  <c:v>33512</c:v>
                </c:pt>
                <c:pt idx="286">
                  <c:v>33543</c:v>
                </c:pt>
                <c:pt idx="287">
                  <c:v>33573</c:v>
                </c:pt>
                <c:pt idx="288">
                  <c:v>33604</c:v>
                </c:pt>
                <c:pt idx="289">
                  <c:v>33635</c:v>
                </c:pt>
                <c:pt idx="290">
                  <c:v>33664</c:v>
                </c:pt>
                <c:pt idx="291">
                  <c:v>33695</c:v>
                </c:pt>
                <c:pt idx="292">
                  <c:v>33725</c:v>
                </c:pt>
                <c:pt idx="293">
                  <c:v>33756</c:v>
                </c:pt>
                <c:pt idx="294">
                  <c:v>33786</c:v>
                </c:pt>
                <c:pt idx="295">
                  <c:v>33817</c:v>
                </c:pt>
                <c:pt idx="296">
                  <c:v>33848</c:v>
                </c:pt>
                <c:pt idx="297">
                  <c:v>33878</c:v>
                </c:pt>
                <c:pt idx="298">
                  <c:v>33909</c:v>
                </c:pt>
                <c:pt idx="299">
                  <c:v>33939</c:v>
                </c:pt>
                <c:pt idx="300">
                  <c:v>33970</c:v>
                </c:pt>
                <c:pt idx="301">
                  <c:v>34001</c:v>
                </c:pt>
                <c:pt idx="302">
                  <c:v>34029</c:v>
                </c:pt>
                <c:pt idx="303">
                  <c:v>34060</c:v>
                </c:pt>
                <c:pt idx="304">
                  <c:v>34090</c:v>
                </c:pt>
                <c:pt idx="305">
                  <c:v>34121</c:v>
                </c:pt>
                <c:pt idx="306">
                  <c:v>34151</c:v>
                </c:pt>
                <c:pt idx="307">
                  <c:v>34182</c:v>
                </c:pt>
                <c:pt idx="308">
                  <c:v>34213</c:v>
                </c:pt>
                <c:pt idx="309">
                  <c:v>34243</c:v>
                </c:pt>
                <c:pt idx="310">
                  <c:v>34274</c:v>
                </c:pt>
                <c:pt idx="311">
                  <c:v>34304</c:v>
                </c:pt>
                <c:pt idx="312">
                  <c:v>34335</c:v>
                </c:pt>
                <c:pt idx="313">
                  <c:v>34366</c:v>
                </c:pt>
                <c:pt idx="314">
                  <c:v>34394</c:v>
                </c:pt>
                <c:pt idx="315">
                  <c:v>34425</c:v>
                </c:pt>
                <c:pt idx="316">
                  <c:v>34455</c:v>
                </c:pt>
                <c:pt idx="317">
                  <c:v>34486</c:v>
                </c:pt>
                <c:pt idx="318">
                  <c:v>34516</c:v>
                </c:pt>
                <c:pt idx="319">
                  <c:v>34547</c:v>
                </c:pt>
                <c:pt idx="320">
                  <c:v>34578</c:v>
                </c:pt>
                <c:pt idx="321">
                  <c:v>34608</c:v>
                </c:pt>
                <c:pt idx="322">
                  <c:v>34639</c:v>
                </c:pt>
                <c:pt idx="323">
                  <c:v>34669</c:v>
                </c:pt>
                <c:pt idx="324">
                  <c:v>34700</c:v>
                </c:pt>
                <c:pt idx="325">
                  <c:v>34731</c:v>
                </c:pt>
                <c:pt idx="326">
                  <c:v>34759</c:v>
                </c:pt>
                <c:pt idx="327">
                  <c:v>34790</c:v>
                </c:pt>
                <c:pt idx="328">
                  <c:v>34820</c:v>
                </c:pt>
                <c:pt idx="329">
                  <c:v>34851</c:v>
                </c:pt>
                <c:pt idx="330">
                  <c:v>34881</c:v>
                </c:pt>
                <c:pt idx="331">
                  <c:v>34912</c:v>
                </c:pt>
                <c:pt idx="332">
                  <c:v>34943</c:v>
                </c:pt>
                <c:pt idx="333">
                  <c:v>34973</c:v>
                </c:pt>
                <c:pt idx="334">
                  <c:v>35004</c:v>
                </c:pt>
                <c:pt idx="335">
                  <c:v>35034</c:v>
                </c:pt>
                <c:pt idx="336">
                  <c:v>35065</c:v>
                </c:pt>
                <c:pt idx="337">
                  <c:v>35096</c:v>
                </c:pt>
                <c:pt idx="338">
                  <c:v>35125</c:v>
                </c:pt>
                <c:pt idx="339">
                  <c:v>35156</c:v>
                </c:pt>
                <c:pt idx="340">
                  <c:v>35186</c:v>
                </c:pt>
                <c:pt idx="341">
                  <c:v>35217</c:v>
                </c:pt>
                <c:pt idx="342">
                  <c:v>35247</c:v>
                </c:pt>
                <c:pt idx="343">
                  <c:v>35278</c:v>
                </c:pt>
                <c:pt idx="344">
                  <c:v>35309</c:v>
                </c:pt>
                <c:pt idx="345">
                  <c:v>35339</c:v>
                </c:pt>
                <c:pt idx="346">
                  <c:v>35370</c:v>
                </c:pt>
                <c:pt idx="347">
                  <c:v>35400</c:v>
                </c:pt>
                <c:pt idx="348">
                  <c:v>35431</c:v>
                </c:pt>
                <c:pt idx="349">
                  <c:v>35462</c:v>
                </c:pt>
                <c:pt idx="350">
                  <c:v>35490</c:v>
                </c:pt>
                <c:pt idx="351">
                  <c:v>35521</c:v>
                </c:pt>
                <c:pt idx="352">
                  <c:v>35551</c:v>
                </c:pt>
                <c:pt idx="353">
                  <c:v>35582</c:v>
                </c:pt>
                <c:pt idx="354">
                  <c:v>35612</c:v>
                </c:pt>
                <c:pt idx="355">
                  <c:v>35643</c:v>
                </c:pt>
                <c:pt idx="356">
                  <c:v>35674</c:v>
                </c:pt>
                <c:pt idx="357">
                  <c:v>35704</c:v>
                </c:pt>
                <c:pt idx="358">
                  <c:v>35735</c:v>
                </c:pt>
                <c:pt idx="359">
                  <c:v>35765</c:v>
                </c:pt>
                <c:pt idx="360">
                  <c:v>35796</c:v>
                </c:pt>
                <c:pt idx="361">
                  <c:v>35827</c:v>
                </c:pt>
                <c:pt idx="362">
                  <c:v>35855</c:v>
                </c:pt>
                <c:pt idx="363">
                  <c:v>35886</c:v>
                </c:pt>
                <c:pt idx="364">
                  <c:v>35916</c:v>
                </c:pt>
                <c:pt idx="365">
                  <c:v>35947</c:v>
                </c:pt>
                <c:pt idx="366">
                  <c:v>35977</c:v>
                </c:pt>
                <c:pt idx="367">
                  <c:v>36008</c:v>
                </c:pt>
                <c:pt idx="368">
                  <c:v>36039</c:v>
                </c:pt>
                <c:pt idx="369">
                  <c:v>36069</c:v>
                </c:pt>
                <c:pt idx="370">
                  <c:v>36100</c:v>
                </c:pt>
                <c:pt idx="371">
                  <c:v>36130</c:v>
                </c:pt>
                <c:pt idx="372">
                  <c:v>36161</c:v>
                </c:pt>
                <c:pt idx="373">
                  <c:v>36192</c:v>
                </c:pt>
                <c:pt idx="374">
                  <c:v>36220</c:v>
                </c:pt>
                <c:pt idx="375">
                  <c:v>36251</c:v>
                </c:pt>
                <c:pt idx="376">
                  <c:v>36281</c:v>
                </c:pt>
                <c:pt idx="377">
                  <c:v>36312</c:v>
                </c:pt>
                <c:pt idx="378">
                  <c:v>36342</c:v>
                </c:pt>
                <c:pt idx="379">
                  <c:v>36373</c:v>
                </c:pt>
                <c:pt idx="380">
                  <c:v>36404</c:v>
                </c:pt>
                <c:pt idx="381">
                  <c:v>36434</c:v>
                </c:pt>
                <c:pt idx="382">
                  <c:v>36465</c:v>
                </c:pt>
                <c:pt idx="383">
                  <c:v>36495</c:v>
                </c:pt>
                <c:pt idx="384">
                  <c:v>36526</c:v>
                </c:pt>
                <c:pt idx="385">
                  <c:v>36557</c:v>
                </c:pt>
                <c:pt idx="386">
                  <c:v>36586</c:v>
                </c:pt>
                <c:pt idx="387">
                  <c:v>36617</c:v>
                </c:pt>
                <c:pt idx="388">
                  <c:v>36647</c:v>
                </c:pt>
                <c:pt idx="389">
                  <c:v>36678</c:v>
                </c:pt>
                <c:pt idx="390">
                  <c:v>36708</c:v>
                </c:pt>
                <c:pt idx="391">
                  <c:v>36739</c:v>
                </c:pt>
                <c:pt idx="392">
                  <c:v>36770</c:v>
                </c:pt>
                <c:pt idx="393">
                  <c:v>36800</c:v>
                </c:pt>
                <c:pt idx="394">
                  <c:v>36831</c:v>
                </c:pt>
                <c:pt idx="395">
                  <c:v>36861</c:v>
                </c:pt>
                <c:pt idx="396">
                  <c:v>36892</c:v>
                </c:pt>
                <c:pt idx="397">
                  <c:v>36923</c:v>
                </c:pt>
                <c:pt idx="398">
                  <c:v>36951</c:v>
                </c:pt>
                <c:pt idx="399">
                  <c:v>36982</c:v>
                </c:pt>
                <c:pt idx="400">
                  <c:v>37012</c:v>
                </c:pt>
                <c:pt idx="401">
                  <c:v>37043</c:v>
                </c:pt>
                <c:pt idx="402">
                  <c:v>37073</c:v>
                </c:pt>
                <c:pt idx="403">
                  <c:v>37104</c:v>
                </c:pt>
                <c:pt idx="404">
                  <c:v>37135</c:v>
                </c:pt>
                <c:pt idx="405">
                  <c:v>37165</c:v>
                </c:pt>
                <c:pt idx="406">
                  <c:v>37196</c:v>
                </c:pt>
                <c:pt idx="407">
                  <c:v>37226</c:v>
                </c:pt>
                <c:pt idx="408">
                  <c:v>37257</c:v>
                </c:pt>
                <c:pt idx="409">
                  <c:v>37288</c:v>
                </c:pt>
                <c:pt idx="410">
                  <c:v>37316</c:v>
                </c:pt>
                <c:pt idx="411">
                  <c:v>37347</c:v>
                </c:pt>
                <c:pt idx="412">
                  <c:v>37377</c:v>
                </c:pt>
                <c:pt idx="413">
                  <c:v>37408</c:v>
                </c:pt>
                <c:pt idx="414">
                  <c:v>37438</c:v>
                </c:pt>
                <c:pt idx="415">
                  <c:v>37469</c:v>
                </c:pt>
                <c:pt idx="416">
                  <c:v>37500</c:v>
                </c:pt>
                <c:pt idx="417">
                  <c:v>37530</c:v>
                </c:pt>
                <c:pt idx="418">
                  <c:v>37561</c:v>
                </c:pt>
                <c:pt idx="419">
                  <c:v>37591</c:v>
                </c:pt>
                <c:pt idx="420">
                  <c:v>37622</c:v>
                </c:pt>
                <c:pt idx="421">
                  <c:v>37653</c:v>
                </c:pt>
                <c:pt idx="422">
                  <c:v>37681</c:v>
                </c:pt>
                <c:pt idx="423">
                  <c:v>37712</c:v>
                </c:pt>
                <c:pt idx="424">
                  <c:v>37742</c:v>
                </c:pt>
                <c:pt idx="425">
                  <c:v>37773</c:v>
                </c:pt>
                <c:pt idx="426">
                  <c:v>37803</c:v>
                </c:pt>
                <c:pt idx="427">
                  <c:v>37834</c:v>
                </c:pt>
                <c:pt idx="428">
                  <c:v>37865</c:v>
                </c:pt>
                <c:pt idx="429">
                  <c:v>37895</c:v>
                </c:pt>
                <c:pt idx="430">
                  <c:v>37926</c:v>
                </c:pt>
                <c:pt idx="431">
                  <c:v>37956</c:v>
                </c:pt>
                <c:pt idx="432">
                  <c:v>37987</c:v>
                </c:pt>
                <c:pt idx="433">
                  <c:v>38018</c:v>
                </c:pt>
                <c:pt idx="434">
                  <c:v>38047</c:v>
                </c:pt>
                <c:pt idx="435">
                  <c:v>38078</c:v>
                </c:pt>
                <c:pt idx="436">
                  <c:v>38108</c:v>
                </c:pt>
                <c:pt idx="437">
                  <c:v>38139</c:v>
                </c:pt>
                <c:pt idx="438">
                  <c:v>38169</c:v>
                </c:pt>
                <c:pt idx="439">
                  <c:v>38200</c:v>
                </c:pt>
                <c:pt idx="440">
                  <c:v>38231</c:v>
                </c:pt>
                <c:pt idx="441">
                  <c:v>38261</c:v>
                </c:pt>
                <c:pt idx="442">
                  <c:v>38292</c:v>
                </c:pt>
                <c:pt idx="443">
                  <c:v>38322</c:v>
                </c:pt>
                <c:pt idx="444">
                  <c:v>38353</c:v>
                </c:pt>
                <c:pt idx="445">
                  <c:v>38384</c:v>
                </c:pt>
                <c:pt idx="446">
                  <c:v>38412</c:v>
                </c:pt>
                <c:pt idx="447">
                  <c:v>38443</c:v>
                </c:pt>
                <c:pt idx="448">
                  <c:v>38473</c:v>
                </c:pt>
                <c:pt idx="449">
                  <c:v>38504</c:v>
                </c:pt>
                <c:pt idx="450">
                  <c:v>38534</c:v>
                </c:pt>
                <c:pt idx="451">
                  <c:v>38565</c:v>
                </c:pt>
                <c:pt idx="452">
                  <c:v>38596</c:v>
                </c:pt>
                <c:pt idx="453">
                  <c:v>38626</c:v>
                </c:pt>
                <c:pt idx="454">
                  <c:v>38657</c:v>
                </c:pt>
                <c:pt idx="455">
                  <c:v>38687</c:v>
                </c:pt>
                <c:pt idx="456">
                  <c:v>38718</c:v>
                </c:pt>
                <c:pt idx="457">
                  <c:v>38749</c:v>
                </c:pt>
                <c:pt idx="458">
                  <c:v>38777</c:v>
                </c:pt>
                <c:pt idx="459">
                  <c:v>38808</c:v>
                </c:pt>
                <c:pt idx="460">
                  <c:v>38838</c:v>
                </c:pt>
                <c:pt idx="461">
                  <c:v>38869</c:v>
                </c:pt>
                <c:pt idx="462">
                  <c:v>38899</c:v>
                </c:pt>
                <c:pt idx="463">
                  <c:v>38930</c:v>
                </c:pt>
                <c:pt idx="464">
                  <c:v>38961</c:v>
                </c:pt>
                <c:pt idx="465">
                  <c:v>38991</c:v>
                </c:pt>
                <c:pt idx="466">
                  <c:v>39022</c:v>
                </c:pt>
                <c:pt idx="467">
                  <c:v>39052</c:v>
                </c:pt>
                <c:pt idx="468">
                  <c:v>39083</c:v>
                </c:pt>
                <c:pt idx="469">
                  <c:v>39114</c:v>
                </c:pt>
                <c:pt idx="470">
                  <c:v>39142</c:v>
                </c:pt>
                <c:pt idx="471">
                  <c:v>39173</c:v>
                </c:pt>
                <c:pt idx="472">
                  <c:v>39203</c:v>
                </c:pt>
                <c:pt idx="473">
                  <c:v>39234</c:v>
                </c:pt>
                <c:pt idx="474">
                  <c:v>39264</c:v>
                </c:pt>
                <c:pt idx="475">
                  <c:v>39295</c:v>
                </c:pt>
                <c:pt idx="476">
                  <c:v>39326</c:v>
                </c:pt>
                <c:pt idx="477">
                  <c:v>39356</c:v>
                </c:pt>
                <c:pt idx="478">
                  <c:v>39387</c:v>
                </c:pt>
                <c:pt idx="479">
                  <c:v>39417</c:v>
                </c:pt>
                <c:pt idx="480">
                  <c:v>39448</c:v>
                </c:pt>
                <c:pt idx="481">
                  <c:v>39479</c:v>
                </c:pt>
                <c:pt idx="482">
                  <c:v>39508</c:v>
                </c:pt>
                <c:pt idx="483">
                  <c:v>39539</c:v>
                </c:pt>
                <c:pt idx="484">
                  <c:v>39569</c:v>
                </c:pt>
                <c:pt idx="485">
                  <c:v>39600</c:v>
                </c:pt>
                <c:pt idx="486">
                  <c:v>39630</c:v>
                </c:pt>
                <c:pt idx="487">
                  <c:v>39661</c:v>
                </c:pt>
                <c:pt idx="488">
                  <c:v>39692</c:v>
                </c:pt>
                <c:pt idx="489">
                  <c:v>39722</c:v>
                </c:pt>
                <c:pt idx="490">
                  <c:v>39753</c:v>
                </c:pt>
                <c:pt idx="491">
                  <c:v>39783</c:v>
                </c:pt>
                <c:pt idx="492">
                  <c:v>39814</c:v>
                </c:pt>
                <c:pt idx="493">
                  <c:v>39845</c:v>
                </c:pt>
                <c:pt idx="494">
                  <c:v>39873</c:v>
                </c:pt>
                <c:pt idx="495">
                  <c:v>39904</c:v>
                </c:pt>
                <c:pt idx="496">
                  <c:v>39934</c:v>
                </c:pt>
                <c:pt idx="497">
                  <c:v>39965</c:v>
                </c:pt>
                <c:pt idx="498">
                  <c:v>39995</c:v>
                </c:pt>
                <c:pt idx="499">
                  <c:v>40026</c:v>
                </c:pt>
                <c:pt idx="500">
                  <c:v>40057</c:v>
                </c:pt>
                <c:pt idx="501">
                  <c:v>40087</c:v>
                </c:pt>
                <c:pt idx="502">
                  <c:v>40118</c:v>
                </c:pt>
                <c:pt idx="503">
                  <c:v>40148</c:v>
                </c:pt>
                <c:pt idx="504">
                  <c:v>40179</c:v>
                </c:pt>
                <c:pt idx="505">
                  <c:v>40210</c:v>
                </c:pt>
                <c:pt idx="506">
                  <c:v>40238</c:v>
                </c:pt>
                <c:pt idx="507">
                  <c:v>40269</c:v>
                </c:pt>
                <c:pt idx="508">
                  <c:v>40299</c:v>
                </c:pt>
                <c:pt idx="509">
                  <c:v>40330</c:v>
                </c:pt>
                <c:pt idx="510">
                  <c:v>40360</c:v>
                </c:pt>
                <c:pt idx="511">
                  <c:v>40391</c:v>
                </c:pt>
                <c:pt idx="512">
                  <c:v>40422</c:v>
                </c:pt>
                <c:pt idx="513">
                  <c:v>40452</c:v>
                </c:pt>
                <c:pt idx="514">
                  <c:v>40483</c:v>
                </c:pt>
                <c:pt idx="515">
                  <c:v>40513</c:v>
                </c:pt>
                <c:pt idx="516">
                  <c:v>40544</c:v>
                </c:pt>
                <c:pt idx="517">
                  <c:v>40575</c:v>
                </c:pt>
                <c:pt idx="518">
                  <c:v>40603</c:v>
                </c:pt>
                <c:pt idx="519">
                  <c:v>40634</c:v>
                </c:pt>
                <c:pt idx="520">
                  <c:v>40664</c:v>
                </c:pt>
                <c:pt idx="521">
                  <c:v>40695</c:v>
                </c:pt>
                <c:pt idx="522">
                  <c:v>40725</c:v>
                </c:pt>
                <c:pt idx="523">
                  <c:v>40756</c:v>
                </c:pt>
                <c:pt idx="524">
                  <c:v>40787</c:v>
                </c:pt>
                <c:pt idx="525">
                  <c:v>40817</c:v>
                </c:pt>
                <c:pt idx="526">
                  <c:v>40848</c:v>
                </c:pt>
                <c:pt idx="527">
                  <c:v>40878</c:v>
                </c:pt>
                <c:pt idx="528">
                  <c:v>40909</c:v>
                </c:pt>
                <c:pt idx="529">
                  <c:v>40940</c:v>
                </c:pt>
                <c:pt idx="530">
                  <c:v>40969</c:v>
                </c:pt>
                <c:pt idx="531">
                  <c:v>41000</c:v>
                </c:pt>
                <c:pt idx="532">
                  <c:v>41030</c:v>
                </c:pt>
                <c:pt idx="533">
                  <c:v>41061</c:v>
                </c:pt>
                <c:pt idx="534">
                  <c:v>41091</c:v>
                </c:pt>
                <c:pt idx="535">
                  <c:v>41122</c:v>
                </c:pt>
                <c:pt idx="536">
                  <c:v>41153</c:v>
                </c:pt>
                <c:pt idx="537">
                  <c:v>41183</c:v>
                </c:pt>
                <c:pt idx="538">
                  <c:v>41214</c:v>
                </c:pt>
                <c:pt idx="539">
                  <c:v>41244</c:v>
                </c:pt>
                <c:pt idx="540">
                  <c:v>41275</c:v>
                </c:pt>
                <c:pt idx="541">
                  <c:v>41306</c:v>
                </c:pt>
                <c:pt idx="542">
                  <c:v>41334</c:v>
                </c:pt>
                <c:pt idx="543">
                  <c:v>41365</c:v>
                </c:pt>
                <c:pt idx="544">
                  <c:v>41395</c:v>
                </c:pt>
                <c:pt idx="545">
                  <c:v>41426</c:v>
                </c:pt>
                <c:pt idx="546">
                  <c:v>41456</c:v>
                </c:pt>
                <c:pt idx="547">
                  <c:v>41487</c:v>
                </c:pt>
                <c:pt idx="548">
                  <c:v>41518</c:v>
                </c:pt>
                <c:pt idx="549">
                  <c:v>41548</c:v>
                </c:pt>
                <c:pt idx="550">
                  <c:v>41579</c:v>
                </c:pt>
                <c:pt idx="551">
                  <c:v>41609</c:v>
                </c:pt>
                <c:pt idx="552">
                  <c:v>41640</c:v>
                </c:pt>
                <c:pt idx="553">
                  <c:v>41671</c:v>
                </c:pt>
                <c:pt idx="554">
                  <c:v>41699</c:v>
                </c:pt>
                <c:pt idx="555">
                  <c:v>41730</c:v>
                </c:pt>
                <c:pt idx="556">
                  <c:v>41760</c:v>
                </c:pt>
                <c:pt idx="557">
                  <c:v>41791</c:v>
                </c:pt>
                <c:pt idx="558">
                  <c:v>41821</c:v>
                </c:pt>
                <c:pt idx="559">
                  <c:v>41852</c:v>
                </c:pt>
                <c:pt idx="560">
                  <c:v>41883</c:v>
                </c:pt>
                <c:pt idx="561">
                  <c:v>41913</c:v>
                </c:pt>
                <c:pt idx="562">
                  <c:v>41944</c:v>
                </c:pt>
                <c:pt idx="563">
                  <c:v>41974</c:v>
                </c:pt>
                <c:pt idx="564">
                  <c:v>42005</c:v>
                </c:pt>
                <c:pt idx="565">
                  <c:v>42036</c:v>
                </c:pt>
                <c:pt idx="566">
                  <c:v>42064</c:v>
                </c:pt>
                <c:pt idx="567">
                  <c:v>42095</c:v>
                </c:pt>
                <c:pt idx="568">
                  <c:v>42125</c:v>
                </c:pt>
                <c:pt idx="569">
                  <c:v>42156</c:v>
                </c:pt>
                <c:pt idx="570">
                  <c:v>42186</c:v>
                </c:pt>
                <c:pt idx="571">
                  <c:v>42217</c:v>
                </c:pt>
                <c:pt idx="572">
                  <c:v>42248</c:v>
                </c:pt>
                <c:pt idx="573">
                  <c:v>42278</c:v>
                </c:pt>
                <c:pt idx="574">
                  <c:v>42309</c:v>
                </c:pt>
                <c:pt idx="575">
                  <c:v>42339</c:v>
                </c:pt>
                <c:pt idx="576">
                  <c:v>42370</c:v>
                </c:pt>
                <c:pt idx="577">
                  <c:v>42401</c:v>
                </c:pt>
                <c:pt idx="578">
                  <c:v>42430</c:v>
                </c:pt>
                <c:pt idx="579">
                  <c:v>42461</c:v>
                </c:pt>
                <c:pt idx="580">
                  <c:v>42491</c:v>
                </c:pt>
                <c:pt idx="581">
                  <c:v>42522</c:v>
                </c:pt>
                <c:pt idx="582">
                  <c:v>42552</c:v>
                </c:pt>
                <c:pt idx="583">
                  <c:v>42583</c:v>
                </c:pt>
                <c:pt idx="584">
                  <c:v>42614</c:v>
                </c:pt>
                <c:pt idx="585">
                  <c:v>42644</c:v>
                </c:pt>
                <c:pt idx="586">
                  <c:v>42675</c:v>
                </c:pt>
                <c:pt idx="587">
                  <c:v>42705</c:v>
                </c:pt>
                <c:pt idx="588">
                  <c:v>42736</c:v>
                </c:pt>
                <c:pt idx="589">
                  <c:v>42767</c:v>
                </c:pt>
                <c:pt idx="590">
                  <c:v>42795</c:v>
                </c:pt>
                <c:pt idx="591">
                  <c:v>42826</c:v>
                </c:pt>
                <c:pt idx="592">
                  <c:v>42856</c:v>
                </c:pt>
                <c:pt idx="593">
                  <c:v>42887</c:v>
                </c:pt>
                <c:pt idx="594">
                  <c:v>42917</c:v>
                </c:pt>
                <c:pt idx="595">
                  <c:v>42948</c:v>
                </c:pt>
                <c:pt idx="596">
                  <c:v>42979</c:v>
                </c:pt>
                <c:pt idx="597">
                  <c:v>43009</c:v>
                </c:pt>
                <c:pt idx="598">
                  <c:v>43040</c:v>
                </c:pt>
                <c:pt idx="599">
                  <c:v>43070</c:v>
                </c:pt>
                <c:pt idx="600">
                  <c:v>43101</c:v>
                </c:pt>
                <c:pt idx="601">
                  <c:v>43132</c:v>
                </c:pt>
                <c:pt idx="602">
                  <c:v>43160</c:v>
                </c:pt>
                <c:pt idx="603">
                  <c:v>43191</c:v>
                </c:pt>
                <c:pt idx="604">
                  <c:v>43221</c:v>
                </c:pt>
                <c:pt idx="605">
                  <c:v>43252</c:v>
                </c:pt>
                <c:pt idx="606">
                  <c:v>43282</c:v>
                </c:pt>
                <c:pt idx="607">
                  <c:v>43313</c:v>
                </c:pt>
                <c:pt idx="608">
                  <c:v>43344</c:v>
                </c:pt>
                <c:pt idx="609">
                  <c:v>43374</c:v>
                </c:pt>
                <c:pt idx="610">
                  <c:v>43405</c:v>
                </c:pt>
                <c:pt idx="611">
                  <c:v>43435</c:v>
                </c:pt>
                <c:pt idx="612">
                  <c:v>43466</c:v>
                </c:pt>
                <c:pt idx="613">
                  <c:v>43497</c:v>
                </c:pt>
                <c:pt idx="614">
                  <c:v>43525</c:v>
                </c:pt>
                <c:pt idx="615">
                  <c:v>43556</c:v>
                </c:pt>
                <c:pt idx="616">
                  <c:v>43586</c:v>
                </c:pt>
                <c:pt idx="617">
                  <c:v>43617</c:v>
                </c:pt>
                <c:pt idx="618">
                  <c:v>43647</c:v>
                </c:pt>
                <c:pt idx="619">
                  <c:v>43678</c:v>
                </c:pt>
                <c:pt idx="620">
                  <c:v>43709</c:v>
                </c:pt>
                <c:pt idx="621">
                  <c:v>43739</c:v>
                </c:pt>
                <c:pt idx="622">
                  <c:v>43770</c:v>
                </c:pt>
                <c:pt idx="623">
                  <c:v>43800</c:v>
                </c:pt>
                <c:pt idx="624">
                  <c:v>43831</c:v>
                </c:pt>
                <c:pt idx="625">
                  <c:v>43862</c:v>
                </c:pt>
                <c:pt idx="626">
                  <c:v>43891</c:v>
                </c:pt>
                <c:pt idx="627">
                  <c:v>43922</c:v>
                </c:pt>
                <c:pt idx="628">
                  <c:v>43952</c:v>
                </c:pt>
                <c:pt idx="629">
                  <c:v>43983</c:v>
                </c:pt>
                <c:pt idx="630">
                  <c:v>44013</c:v>
                </c:pt>
                <c:pt idx="631">
                  <c:v>44044</c:v>
                </c:pt>
                <c:pt idx="632">
                  <c:v>44075</c:v>
                </c:pt>
                <c:pt idx="633">
                  <c:v>44105</c:v>
                </c:pt>
                <c:pt idx="634">
                  <c:v>44136</c:v>
                </c:pt>
                <c:pt idx="635">
                  <c:v>44166</c:v>
                </c:pt>
              </c:numCache>
            </c:numRef>
          </c:cat>
          <c:val>
            <c:numRef>
              <c:f>[0]!yrange4</c:f>
              <c:numCache>
                <c:formatCode>0.00</c:formatCode>
                <c:ptCount val="636"/>
                <c:pt idx="0">
                  <c:v>1.018499</c:v>
                </c:pt>
                <c:pt idx="1">
                  <c:v>0.97187313427900002</c:v>
                </c:pt>
                <c:pt idx="2">
                  <c:v>0.96198724075711406</c:v>
                </c:pt>
                <c:pt idx="3">
                  <c:v>1.0812245972617176</c:v>
                </c:pt>
                <c:pt idx="4">
                  <c:v>1.1710949045615142</c:v>
                </c:pt>
                <c:pt idx="5">
                  <c:v>1.1920247126958377</c:v>
                </c:pt>
                <c:pt idx="6">
                  <c:v>1.1548800306235227</c:v>
                </c:pt>
                <c:pt idx="7">
                  <c:v>1.1865006458619947</c:v>
                </c:pt>
                <c:pt idx="8">
                  <c:v>1.2641179586123488</c:v>
                </c:pt>
                <c:pt idx="9">
                  <c:v>1.2740893210698829</c:v>
                </c:pt>
                <c:pt idx="10">
                  <c:v>1.3563802021391447</c:v>
                </c:pt>
                <c:pt idx="11">
                  <c:v>1.3530190919982439</c:v>
                </c:pt>
                <c:pt idx="12">
                  <c:v>1.3447020836397308</c:v>
                </c:pt>
                <c:pt idx="13">
                  <c:v>1.2412662546640789</c:v>
                </c:pt>
                <c:pt idx="14">
                  <c:v>1.2488665279413873</c:v>
                </c:pt>
                <c:pt idx="15">
                  <c:v>1.2500966614714095</c:v>
                </c:pt>
                <c:pt idx="16">
                  <c:v>1.2502854260672918</c:v>
                </c:pt>
                <c:pt idx="17">
                  <c:v>1.1196743590331721</c:v>
                </c:pt>
                <c:pt idx="18">
                  <c:v>1.0209369953561909</c:v>
                </c:pt>
                <c:pt idx="19">
                  <c:v>1.063260959435677</c:v>
                </c:pt>
                <c:pt idx="20">
                  <c:v>1.0370611461342225</c:v>
                </c:pt>
                <c:pt idx="21">
                  <c:v>1.123440043118034</c:v>
                </c:pt>
                <c:pt idx="22">
                  <c:v>1.0616418532261973</c:v>
                </c:pt>
                <c:pt idx="23">
                  <c:v>0.98984938454362892</c:v>
                </c:pt>
                <c:pt idx="24">
                  <c:v>0.94569220349913763</c:v>
                </c:pt>
                <c:pt idx="25">
                  <c:v>0.98380359930015293</c:v>
                </c:pt>
                <c:pt idx="26">
                  <c:v>0.96443053882273433</c:v>
                </c:pt>
                <c:pt idx="27">
                  <c:v>0.8173365574720296</c:v>
                </c:pt>
                <c:pt idx="28">
                  <c:v>0.74300224957962091</c:v>
                </c:pt>
                <c:pt idx="29">
                  <c:v>0.6895603267741075</c:v>
                </c:pt>
                <c:pt idx="30">
                  <c:v>0.73225100660469244</c:v>
                </c:pt>
                <c:pt idx="31">
                  <c:v>0.78008676811315714</c:v>
                </c:pt>
                <c:pt idx="32">
                  <c:v>0.86894489169539058</c:v>
                </c:pt>
                <c:pt idx="33">
                  <c:v>0.82273092657546287</c:v>
                </c:pt>
                <c:pt idx="34">
                  <c:v>0.8303494149555517</c:v>
                </c:pt>
                <c:pt idx="35">
                  <c:v>0.90092745452794365</c:v>
                </c:pt>
                <c:pt idx="36">
                  <c:v>1.0132839192370324</c:v>
                </c:pt>
                <c:pt idx="37">
                  <c:v>1.0563971234327296</c:v>
                </c:pt>
                <c:pt idx="38">
                  <c:v>1.1155046552830377</c:v>
                </c:pt>
                <c:pt idx="39">
                  <c:v>1.1384751271446258</c:v>
                </c:pt>
                <c:pt idx="40">
                  <c:v>1.079941566957612</c:v>
                </c:pt>
                <c:pt idx="41">
                  <c:v>1.0570338464393072</c:v>
                </c:pt>
                <c:pt idx="42">
                  <c:v>1.0125031245565119</c:v>
                </c:pt>
                <c:pt idx="43">
                  <c:v>1.0504557916773882</c:v>
                </c:pt>
                <c:pt idx="44">
                  <c:v>1.0412632530444195</c:v>
                </c:pt>
                <c:pt idx="45">
                  <c:v>0.98465497629265963</c:v>
                </c:pt>
                <c:pt idx="46">
                  <c:v>0.95893677296687163</c:v>
                </c:pt>
                <c:pt idx="47">
                  <c:v>1.0601448778593412</c:v>
                </c:pt>
                <c:pt idx="48">
                  <c:v>1.1523138735404324</c:v>
                </c:pt>
                <c:pt idx="49">
                  <c:v>1.1895831611523506</c:v>
                </c:pt>
                <c:pt idx="50">
                  <c:v>1.1908869442969736</c:v>
                </c:pt>
                <c:pt idx="51">
                  <c:v>1.1941916555673977</c:v>
                </c:pt>
                <c:pt idx="52">
                  <c:v>1.1702887153895607</c:v>
                </c:pt>
                <c:pt idx="53">
                  <c:v>1.1345925689927483</c:v>
                </c:pt>
                <c:pt idx="54">
                  <c:v>1.1020059358187075</c:v>
                </c:pt>
                <c:pt idx="55">
                  <c:v>1.1203102544126562</c:v>
                </c:pt>
                <c:pt idx="56">
                  <c:v>1.0896574455416714</c:v>
                </c:pt>
                <c:pt idx="57">
                  <c:v>1.0768267291204183</c:v>
                </c:pt>
                <c:pt idx="58">
                  <c:v>1.1362546426471161</c:v>
                </c:pt>
                <c:pt idx="59">
                  <c:v>1.1074005922517351</c:v>
                </c:pt>
                <c:pt idx="60">
                  <c:v>1.0598189110044549</c:v>
                </c:pt>
                <c:pt idx="61">
                  <c:v>0.98263229971600052</c:v>
                </c:pt>
                <c:pt idx="62">
                  <c:v>0.95218052474780168</c:v>
                </c:pt>
                <c:pt idx="63">
                  <c:v>0.88249614522465858</c:v>
                </c:pt>
                <c:pt idx="64">
                  <c:v>0.8046811651233291</c:v>
                </c:pt>
                <c:pt idx="65">
                  <c:v>0.77693253982521626</c:v>
                </c:pt>
                <c:pt idx="66">
                  <c:v>0.85903721676886546</c:v>
                </c:pt>
                <c:pt idx="67">
                  <c:v>0.81677000859218696</c:v>
                </c:pt>
                <c:pt idx="68">
                  <c:v>0.88778734406926896</c:v>
                </c:pt>
                <c:pt idx="69">
                  <c:v>0.88596560443923877</c:v>
                </c:pt>
                <c:pt idx="70">
                  <c:v>0.72400134632609703</c:v>
                </c:pt>
                <c:pt idx="71">
                  <c:v>0.68975608264487265</c:v>
                </c:pt>
                <c:pt idx="72">
                  <c:v>0.76909182727068581</c:v>
                </c:pt>
                <c:pt idx="73">
                  <c:v>0.77728111704746405</c:v>
                </c:pt>
                <c:pt idx="74">
                  <c:v>0.78049750630980641</c:v>
                </c:pt>
                <c:pt idx="75">
                  <c:v>0.73528094427676038</c:v>
                </c:pt>
                <c:pt idx="76">
                  <c:v>0.68265982821864979</c:v>
                </c:pt>
                <c:pt idx="77">
                  <c:v>0.65979004131349683</c:v>
                </c:pt>
                <c:pt idx="78">
                  <c:v>0.62532788787561022</c:v>
                </c:pt>
                <c:pt idx="79">
                  <c:v>0.57574313833440161</c:v>
                </c:pt>
                <c:pt idx="80">
                  <c:v>0.5313366458178076</c:v>
                </c:pt>
                <c:pt idx="81">
                  <c:v>0.57606987802920884</c:v>
                </c:pt>
                <c:pt idx="82">
                  <c:v>0.54750084456810633</c:v>
                </c:pt>
                <c:pt idx="83">
                  <c:v>0.50869945971356467</c:v>
                </c:pt>
                <c:pt idx="84">
                  <c:v>0.64671064053277416</c:v>
                </c:pt>
                <c:pt idx="85">
                  <c:v>0.67614696875790448</c:v>
                </c:pt>
                <c:pt idx="86">
                  <c:v>0.72242043885878926</c:v>
                </c:pt>
                <c:pt idx="87">
                  <c:v>0.74592944478013201</c:v>
                </c:pt>
                <c:pt idx="88">
                  <c:v>0.79699055306366651</c:v>
                </c:pt>
                <c:pt idx="89">
                  <c:v>0.86085659404287029</c:v>
                </c:pt>
                <c:pt idx="90">
                  <c:v>0.85358407753639609</c:v>
                </c:pt>
                <c:pt idx="91">
                  <c:v>0.82044879723051067</c:v>
                </c:pt>
                <c:pt idx="92">
                  <c:v>0.79448241324696223</c:v>
                </c:pt>
                <c:pt idx="93">
                  <c:v>0.81400443510526665</c:v>
                </c:pt>
                <c:pt idx="94">
                  <c:v>0.83322714984027746</c:v>
                </c:pt>
                <c:pt idx="95">
                  <c:v>0.83087578282342822</c:v>
                </c:pt>
                <c:pt idx="96">
                  <c:v>0.97219445946916827</c:v>
                </c:pt>
                <c:pt idx="97">
                  <c:v>1.0499048791979173</c:v>
                </c:pt>
                <c:pt idx="98">
                  <c:v>1.0694488585241866</c:v>
                </c:pt>
                <c:pt idx="99">
                  <c:v>1.0646224358256668</c:v>
                </c:pt>
                <c:pt idx="100">
                  <c:v>1.0480036796024281</c:v>
                </c:pt>
                <c:pt idx="101">
                  <c:v>1.0727627665330355</c:v>
                </c:pt>
                <c:pt idx="102">
                  <c:v>1.0706462055946657</c:v>
                </c:pt>
                <c:pt idx="103">
                  <c:v>1.0630703130438779</c:v>
                </c:pt>
                <c:pt idx="104">
                  <c:v>1.0808246503420238</c:v>
                </c:pt>
                <c:pt idx="105">
                  <c:v>1.0596199515269635</c:v>
                </c:pt>
                <c:pt idx="106">
                  <c:v>1.0882328690780463</c:v>
                </c:pt>
                <c:pt idx="107">
                  <c:v>1.187311030643257</c:v>
                </c:pt>
                <c:pt idx="108">
                  <c:v>1.2157471298271629</c:v>
                </c:pt>
                <c:pt idx="109">
                  <c:v>1.2137788352239727</c:v>
                </c:pt>
                <c:pt idx="110">
                  <c:v>1.2277166575888494</c:v>
                </c:pt>
                <c:pt idx="111">
                  <c:v>1.2439495272354892</c:v>
                </c:pt>
                <c:pt idx="112">
                  <c:v>1.2459622375705561</c:v>
                </c:pt>
                <c:pt idx="113">
                  <c:v>1.3152078348857774</c:v>
                </c:pt>
                <c:pt idx="114">
                  <c:v>1.3251297627921557</c:v>
                </c:pt>
                <c:pt idx="115">
                  <c:v>1.313249974468724</c:v>
                </c:pt>
                <c:pt idx="116">
                  <c:v>1.328410132173991</c:v>
                </c:pt>
                <c:pt idx="117">
                  <c:v>1.2924367857947192</c:v>
                </c:pt>
                <c:pt idx="118">
                  <c:v>1.3779676674050423</c:v>
                </c:pt>
                <c:pt idx="119">
                  <c:v>1.3956690400605274</c:v>
                </c:pt>
                <c:pt idx="120">
                  <c:v>1.3525261186941764</c:v>
                </c:pt>
                <c:pt idx="121">
                  <c:v>1.3827699552342969</c:v>
                </c:pt>
                <c:pt idx="122">
                  <c:v>1.4705855267813615</c:v>
                </c:pt>
                <c:pt idx="123">
                  <c:v>1.5953411793603316</c:v>
                </c:pt>
                <c:pt idx="124">
                  <c:v>1.6934307317733015</c:v>
                </c:pt>
                <c:pt idx="125">
                  <c:v>1.7005922503379709</c:v>
                </c:pt>
                <c:pt idx="126">
                  <c:v>1.7737993455305199</c:v>
                </c:pt>
                <c:pt idx="127">
                  <c:v>1.9203204928693773</c:v>
                </c:pt>
                <c:pt idx="128">
                  <c:v>1.9185307541700229</c:v>
                </c:pt>
                <c:pt idx="129">
                  <c:v>1.6290781822268832</c:v>
                </c:pt>
                <c:pt idx="130">
                  <c:v>1.6721102824104064</c:v>
                </c:pt>
                <c:pt idx="131">
                  <c:v>1.6901105496005542</c:v>
                </c:pt>
                <c:pt idx="132">
                  <c:v>1.8262185323809861</c:v>
                </c:pt>
                <c:pt idx="133">
                  <c:v>1.7881692692588282</c:v>
                </c:pt>
                <c:pt idx="134">
                  <c:v>1.9050672588980855</c:v>
                </c:pt>
                <c:pt idx="135">
                  <c:v>1.9444411890049909</c:v>
                </c:pt>
                <c:pt idx="136">
                  <c:v>1.9290431592292603</c:v>
                </c:pt>
                <c:pt idx="137">
                  <c:v>2.0213170097078326</c:v>
                </c:pt>
                <c:pt idx="138">
                  <c:v>2.0776066457941766</c:v>
                </c:pt>
                <c:pt idx="139">
                  <c:v>2.2298349623381619</c:v>
                </c:pt>
                <c:pt idx="140">
                  <c:v>2.2349301352271049</c:v>
                </c:pt>
                <c:pt idx="141">
                  <c:v>2.0434077972888183</c:v>
                </c:pt>
                <c:pt idx="142">
                  <c:v>2.1601967265350632</c:v>
                </c:pt>
                <c:pt idx="143">
                  <c:v>2.2662343032504899</c:v>
                </c:pt>
                <c:pt idx="144">
                  <c:v>2.4545583738506056</c:v>
                </c:pt>
                <c:pt idx="145">
                  <c:v>2.4033636498472033</c:v>
                </c:pt>
                <c:pt idx="146">
                  <c:v>2.0500163193193677</c:v>
                </c:pt>
                <c:pt idx="147">
                  <c:v>2.1445548719010996</c:v>
                </c:pt>
                <c:pt idx="148">
                  <c:v>2.2983795037528219</c:v>
                </c:pt>
                <c:pt idx="149">
                  <c:v>2.3927601596949275</c:v>
                </c:pt>
                <c:pt idx="150">
                  <c:v>2.5890023841923067</c:v>
                </c:pt>
                <c:pt idx="151">
                  <c:v>2.7488551583994925</c:v>
                </c:pt>
                <c:pt idx="152">
                  <c:v>2.8631250673341597</c:v>
                </c:pt>
                <c:pt idx="153">
                  <c:v>2.9455487117725756</c:v>
                </c:pt>
                <c:pt idx="154">
                  <c:v>3.1058454726672391</c:v>
                </c:pt>
                <c:pt idx="155">
                  <c:v>3.0196737900280866</c:v>
                </c:pt>
                <c:pt idx="156">
                  <c:v>3.0488076027542776</c:v>
                </c:pt>
                <c:pt idx="157">
                  <c:v>3.1019117335790516</c:v>
                </c:pt>
                <c:pt idx="158">
                  <c:v>3.3696625505981279</c:v>
                </c:pt>
                <c:pt idx="159">
                  <c:v>3.4841030301415419</c:v>
                </c:pt>
                <c:pt idx="160">
                  <c:v>3.5772574928584362</c:v>
                </c:pt>
                <c:pt idx="161">
                  <c:v>3.5998979555307375</c:v>
                </c:pt>
                <c:pt idx="162">
                  <c:v>3.5323746695788474</c:v>
                </c:pt>
                <c:pt idx="163">
                  <c:v>3.350980165546634</c:v>
                </c:pt>
                <c:pt idx="164">
                  <c:v>3.0882331617462881</c:v>
                </c:pt>
                <c:pt idx="165">
                  <c:v>3.2640462756445041</c:v>
                </c:pt>
                <c:pt idx="166">
                  <c:v>3.3714170778818295</c:v>
                </c:pt>
                <c:pt idx="167">
                  <c:v>3.3156942964185987</c:v>
                </c:pt>
                <c:pt idx="168">
                  <c:v>3.256336737124113</c:v>
                </c:pt>
                <c:pt idx="169">
                  <c:v>3.1393658651898777</c:v>
                </c:pt>
                <c:pt idx="170">
                  <c:v>3.1030245659344398</c:v>
                </c:pt>
                <c:pt idx="171">
                  <c:v>3.2712022913589545</c:v>
                </c:pt>
                <c:pt idx="172">
                  <c:v>3.1916433804308131</c:v>
                </c:pt>
                <c:pt idx="173">
                  <c:v>3.1040104281343246</c:v>
                </c:pt>
                <c:pt idx="174">
                  <c:v>3.0646515759055815</c:v>
                </c:pt>
                <c:pt idx="175">
                  <c:v>3.2887542223936777</c:v>
                </c:pt>
                <c:pt idx="176">
                  <c:v>3.3997365223825748</c:v>
                </c:pt>
                <c:pt idx="177">
                  <c:v>3.8185636635209739</c:v>
                </c:pt>
                <c:pt idx="178">
                  <c:v>4.1905146757298981</c:v>
                </c:pt>
                <c:pt idx="179">
                  <c:v>4.2682738660527422</c:v>
                </c:pt>
                <c:pt idx="180">
                  <c:v>4.6310131205592349</c:v>
                </c:pt>
                <c:pt idx="181">
                  <c:v>4.9172004693835545</c:v>
                </c:pt>
                <c:pt idx="182">
                  <c:v>5.2120161407259156</c:v>
                </c:pt>
                <c:pt idx="183">
                  <c:v>5.5817722017974338</c:v>
                </c:pt>
                <c:pt idx="184">
                  <c:v>5.9938856070005411</c:v>
                </c:pt>
                <c:pt idx="185">
                  <c:v>6.3198211185380169</c:v>
                </c:pt>
                <c:pt idx="186">
                  <c:v>6.2101911815947375</c:v>
                </c:pt>
                <c:pt idx="187">
                  <c:v>6.0789884725011856</c:v>
                </c:pt>
                <c:pt idx="188">
                  <c:v>6.1433953553673355</c:v>
                </c:pt>
                <c:pt idx="189">
                  <c:v>5.8831058375557772</c:v>
                </c:pt>
                <c:pt idx="190">
                  <c:v>6.0286538759769073</c:v>
                </c:pt>
                <c:pt idx="191">
                  <c:v>5.9331358839659289</c:v>
                </c:pt>
                <c:pt idx="192">
                  <c:v>5.9359659897825807</c:v>
                </c:pt>
                <c:pt idx="193">
                  <c:v>5.6085202978882043</c:v>
                </c:pt>
                <c:pt idx="194">
                  <c:v>5.6581669195651108</c:v>
                </c:pt>
                <c:pt idx="195">
                  <c:v>5.5642130578657323</c:v>
                </c:pt>
                <c:pt idx="196">
                  <c:v>5.3328252578543855</c:v>
                </c:pt>
                <c:pt idx="197">
                  <c:v>5.4172385488609631</c:v>
                </c:pt>
                <c:pt idx="198">
                  <c:v>5.1934903450773593</c:v>
                </c:pt>
                <c:pt idx="199">
                  <c:v>5.6241813059042798</c:v>
                </c:pt>
                <c:pt idx="200">
                  <c:v>5.5658754183059704</c:v>
                </c:pt>
                <c:pt idx="201">
                  <c:v>5.4959290619241195</c:v>
                </c:pt>
                <c:pt idx="202">
                  <c:v>5.3845650513423511</c:v>
                </c:pt>
                <c:pt idx="203">
                  <c:v>5.4528305670632689</c:v>
                </c:pt>
                <c:pt idx="204">
                  <c:v>6.0896666489905877</c:v>
                </c:pt>
                <c:pt idx="205">
                  <c:v>6.3250505339740215</c:v>
                </c:pt>
                <c:pt idx="206">
                  <c:v>6.2193462894502476</c:v>
                </c:pt>
                <c:pt idx="207">
                  <c:v>6.1679185149827838</c:v>
                </c:pt>
                <c:pt idx="208">
                  <c:v>6.4163499369292607</c:v>
                </c:pt>
                <c:pt idx="209">
                  <c:v>6.4930189023256286</c:v>
                </c:pt>
                <c:pt idx="210">
                  <c:v>6.6138994352302252</c:v>
                </c:pt>
                <c:pt idx="211">
                  <c:v>6.6030790957541887</c:v>
                </c:pt>
                <c:pt idx="212">
                  <c:v>6.3275260020092707</c:v>
                </c:pt>
                <c:pt idx="213">
                  <c:v>6.4414024874674318</c:v>
                </c:pt>
                <c:pt idx="214">
                  <c:v>6.8282473552547751</c:v>
                </c:pt>
                <c:pt idx="215">
                  <c:v>7.1354228907782664</c:v>
                </c:pt>
                <c:pt idx="216">
                  <c:v>7.3643629342288861</c:v>
                </c:pt>
                <c:pt idx="217">
                  <c:v>7.8394748089306638</c:v>
                </c:pt>
                <c:pt idx="218">
                  <c:v>8.22079470311186</c:v>
                </c:pt>
                <c:pt idx="219">
                  <c:v>8.3636638942572414</c:v>
                </c:pt>
                <c:pt idx="220">
                  <c:v>8.7027770105137954</c:v>
                </c:pt>
                <c:pt idx="221">
                  <c:v>8.7358649687077694</c:v>
                </c:pt>
                <c:pt idx="222">
                  <c:v>8.1684093879354194</c:v>
                </c:pt>
                <c:pt idx="223">
                  <c:v>8.3337543307660091</c:v>
                </c:pt>
                <c:pt idx="224">
                  <c:v>7.8767729120384553</c:v>
                </c:pt>
                <c:pt idx="225">
                  <c:v>8.036947089204757</c:v>
                </c:pt>
                <c:pt idx="226">
                  <c:v>8.0521610300446209</c:v>
                </c:pt>
                <c:pt idx="227">
                  <c:v>7.8190992811910096</c:v>
                </c:pt>
                <c:pt idx="228">
                  <c:v>8.6856587781282855</c:v>
                </c:pt>
                <c:pt idx="229">
                  <c:v>9.3167587449470854</c:v>
                </c:pt>
                <c:pt idx="230">
                  <c:v>9.623615510970664</c:v>
                </c:pt>
                <c:pt idx="231">
                  <c:v>9.3402385286346217</c:v>
                </c:pt>
                <c:pt idx="232">
                  <c:v>9.3600398343153266</c:v>
                </c:pt>
                <c:pt idx="233">
                  <c:v>9.6695295514369626</c:v>
                </c:pt>
                <c:pt idx="234">
                  <c:v>9.9656008767724114</c:v>
                </c:pt>
                <c:pt idx="235">
                  <c:v>10.252968943655022</c:v>
                </c:pt>
                <c:pt idx="236">
                  <c:v>10.129225861474049</c:v>
                </c:pt>
                <c:pt idx="237">
                  <c:v>7.4906131706893664</c:v>
                </c:pt>
                <c:pt idx="238">
                  <c:v>7.142629245231821</c:v>
                </c:pt>
                <c:pt idx="239">
                  <c:v>7.474261521087934</c:v>
                </c:pt>
                <c:pt idx="240">
                  <c:v>7.9883262799853201</c:v>
                </c:pt>
                <c:pt idx="241">
                  <c:v>8.5606259513360285</c:v>
                </c:pt>
                <c:pt idx="242">
                  <c:v>8.8918108875153656</c:v>
                </c:pt>
                <c:pt idx="243">
                  <c:v>8.9933286924181282</c:v>
                </c:pt>
                <c:pt idx="244">
                  <c:v>8.8457121952607771</c:v>
                </c:pt>
                <c:pt idx="245">
                  <c:v>9.373889670439798</c:v>
                </c:pt>
                <c:pt idx="246">
                  <c:v>9.329710528423016</c:v>
                </c:pt>
                <c:pt idx="247">
                  <c:v>9.131771389851993</c:v>
                </c:pt>
                <c:pt idx="248">
                  <c:v>9.2857239237135065</c:v>
                </c:pt>
                <c:pt idx="249">
                  <c:v>9.185057390656528</c:v>
                </c:pt>
                <c:pt idx="250">
                  <c:v>8.8737298704002256</c:v>
                </c:pt>
                <c:pt idx="251">
                  <c:v>9.1140127278309215</c:v>
                </c:pt>
                <c:pt idx="252">
                  <c:v>9.6442021902470305</c:v>
                </c:pt>
                <c:pt idx="253">
                  <c:v>9.7322151794352241</c:v>
                </c:pt>
                <c:pt idx="254">
                  <c:v>9.9423142407288712</c:v>
                </c:pt>
                <c:pt idx="255">
                  <c:v>10.280203790200041</c:v>
                </c:pt>
                <c:pt idx="256">
                  <c:v>10.634891381369522</c:v>
                </c:pt>
                <c:pt idx="257">
                  <c:v>10.589416585822788</c:v>
                </c:pt>
                <c:pt idx="258">
                  <c:v>11.030719932620366</c:v>
                </c:pt>
                <c:pt idx="259">
                  <c:v>11.327578667447046</c:v>
                </c:pt>
                <c:pt idx="260">
                  <c:v>11.294377534372758</c:v>
                </c:pt>
                <c:pt idx="261">
                  <c:v>10.820273448612392</c:v>
                </c:pt>
                <c:pt idx="262">
                  <c:v>10.822361761387976</c:v>
                </c:pt>
                <c:pt idx="263">
                  <c:v>10.760511963921644</c:v>
                </c:pt>
                <c:pt idx="264">
                  <c:v>10.165261963101427</c:v>
                </c:pt>
                <c:pt idx="265">
                  <c:v>10.286472546749449</c:v>
                </c:pt>
                <c:pt idx="266">
                  <c:v>10.523123134159968</c:v>
                </c:pt>
                <c:pt idx="267">
                  <c:v>10.244270894227864</c:v>
                </c:pt>
                <c:pt idx="268">
                  <c:v>10.763532497314486</c:v>
                </c:pt>
                <c:pt idx="269">
                  <c:v>10.842719805897229</c:v>
                </c:pt>
                <c:pt idx="270">
                  <c:v>10.488878487751577</c:v>
                </c:pt>
                <c:pt idx="271">
                  <c:v>9.4272151849783388</c:v>
                </c:pt>
                <c:pt idx="272">
                  <c:v>8.6989062486476527</c:v>
                </c:pt>
                <c:pt idx="273">
                  <c:v>8.1892373315393865</c:v>
                </c:pt>
                <c:pt idx="274">
                  <c:v>8.4772118623029691</c:v>
                </c:pt>
                <c:pt idx="275">
                  <c:v>8.5449447850827696</c:v>
                </c:pt>
                <c:pt idx="276">
                  <c:v>9.2327615706132224</c:v>
                </c:pt>
                <c:pt idx="277">
                  <c:v>10.232198777870533</c:v>
                </c:pt>
                <c:pt idx="278">
                  <c:v>11.005599522495878</c:v>
                </c:pt>
                <c:pt idx="279">
                  <c:v>11.313459157938656</c:v>
                </c:pt>
                <c:pt idx="280">
                  <c:v>11.667921146816031</c:v>
                </c:pt>
                <c:pt idx="281">
                  <c:v>11.189618055244601</c:v>
                </c:pt>
                <c:pt idx="282">
                  <c:v>11.537189971276607</c:v>
                </c:pt>
                <c:pt idx="283">
                  <c:v>11.838818265885662</c:v>
                </c:pt>
                <c:pt idx="284">
                  <c:v>11.903552924163526</c:v>
                </c:pt>
                <c:pt idx="285">
                  <c:v>12.197118346379247</c:v>
                </c:pt>
                <c:pt idx="286">
                  <c:v>11.93913709623498</c:v>
                </c:pt>
                <c:pt idx="287">
                  <c:v>12.320258230620993</c:v>
                </c:pt>
                <c:pt idx="288">
                  <c:v>13.609745738070711</c:v>
                </c:pt>
                <c:pt idx="289">
                  <c:v>14.274513768646775</c:v>
                </c:pt>
                <c:pt idx="290">
                  <c:v>14.046335666054956</c:v>
                </c:pt>
                <c:pt idx="291">
                  <c:v>13.809570632067935</c:v>
                </c:pt>
                <c:pt idx="292">
                  <c:v>13.883272310531281</c:v>
                </c:pt>
                <c:pt idx="293">
                  <c:v>13.460443369041739</c:v>
                </c:pt>
                <c:pt idx="294">
                  <c:v>13.746841222604839</c:v>
                </c:pt>
                <c:pt idx="295">
                  <c:v>13.391499123841726</c:v>
                </c:pt>
                <c:pt idx="296">
                  <c:v>13.566164446913993</c:v>
                </c:pt>
                <c:pt idx="297">
                  <c:v>13.834096194740543</c:v>
                </c:pt>
                <c:pt idx="298">
                  <c:v>14.755142651193978</c:v>
                </c:pt>
                <c:pt idx="299">
                  <c:v>15.274302345376238</c:v>
                </c:pt>
                <c:pt idx="300">
                  <c:v>16.076081024089728</c:v>
                </c:pt>
                <c:pt idx="301">
                  <c:v>15.83257662481784</c:v>
                </c:pt>
                <c:pt idx="302">
                  <c:v>16.214426707855196</c:v>
                </c:pt>
                <c:pt idx="303">
                  <c:v>15.869626923912655</c:v>
                </c:pt>
                <c:pt idx="304">
                  <c:v>16.569937690438</c:v>
                </c:pt>
                <c:pt idx="305">
                  <c:v>16.756581468583093</c:v>
                </c:pt>
                <c:pt idx="306">
                  <c:v>16.934871495408817</c:v>
                </c:pt>
                <c:pt idx="307">
                  <c:v>17.65648330469968</c:v>
                </c:pt>
                <c:pt idx="308">
                  <c:v>18.141860030745875</c:v>
                </c:pt>
                <c:pt idx="309">
                  <c:v>18.711713996171635</c:v>
                </c:pt>
                <c:pt idx="310">
                  <c:v>18.363283169848923</c:v>
                </c:pt>
                <c:pt idx="311">
                  <c:v>18.770397157724474</c:v>
                </c:pt>
                <c:pt idx="312">
                  <c:v>19.543531046253985</c:v>
                </c:pt>
                <c:pt idx="313">
                  <c:v>19.507707753846201</c:v>
                </c:pt>
                <c:pt idx="314">
                  <c:v>18.664604132432721</c:v>
                </c:pt>
                <c:pt idx="315">
                  <c:v>18.553512408636482</c:v>
                </c:pt>
                <c:pt idx="316">
                  <c:v>18.512917323486388</c:v>
                </c:pt>
                <c:pt idx="317">
                  <c:v>18.104115083149161</c:v>
                </c:pt>
                <c:pt idx="318">
                  <c:v>18.288505495271032</c:v>
                </c:pt>
                <c:pt idx="319">
                  <c:v>19.084549273963695</c:v>
                </c:pt>
                <c:pt idx="320">
                  <c:v>19.076266579578792</c:v>
                </c:pt>
                <c:pt idx="321">
                  <c:v>19.089753500050556</c:v>
                </c:pt>
                <c:pt idx="322">
                  <c:v>18.381065491114679</c:v>
                </c:pt>
                <c:pt idx="323">
                  <c:v>18.251074595961516</c:v>
                </c:pt>
                <c:pt idx="324">
                  <c:v>18.629291614813628</c:v>
                </c:pt>
                <c:pt idx="325">
                  <c:v>19.22982545930876</c:v>
                </c:pt>
                <c:pt idx="326">
                  <c:v>19.695014166994898</c:v>
                </c:pt>
                <c:pt idx="327">
                  <c:v>20.120308302916985</c:v>
                </c:pt>
                <c:pt idx="328">
                  <c:v>20.499234069185825</c:v>
                </c:pt>
                <c:pt idx="329">
                  <c:v>21.395296588818074</c:v>
                </c:pt>
                <c:pt idx="330">
                  <c:v>22.347879378842023</c:v>
                </c:pt>
                <c:pt idx="331">
                  <c:v>23.183600676093199</c:v>
                </c:pt>
                <c:pt idx="332">
                  <c:v>23.768986593164552</c:v>
                </c:pt>
                <c:pt idx="333">
                  <c:v>22.768098336712988</c:v>
                </c:pt>
                <c:pt idx="334">
                  <c:v>23.376279779483266</c:v>
                </c:pt>
                <c:pt idx="335">
                  <c:v>23.643797925279671</c:v>
                </c:pt>
                <c:pt idx="336">
                  <c:v>24.025266961006135</c:v>
                </c:pt>
                <c:pt idx="337">
                  <c:v>24.817283911642665</c:v>
                </c:pt>
                <c:pt idx="338">
                  <c:v>25.43649996252206</c:v>
                </c:pt>
                <c:pt idx="339">
                  <c:v>26.937075404811125</c:v>
                </c:pt>
                <c:pt idx="340">
                  <c:v>28.391812162047952</c:v>
                </c:pt>
                <c:pt idx="341">
                  <c:v>27.821477439336732</c:v>
                </c:pt>
                <c:pt idx="342">
                  <c:v>26.107396214299193</c:v>
                </c:pt>
                <c:pt idx="343">
                  <c:v>27.213357732729335</c:v>
                </c:pt>
                <c:pt idx="344">
                  <c:v>28.153933016045656</c:v>
                </c:pt>
                <c:pt idx="345">
                  <c:v>27.94649483758343</c:v>
                </c:pt>
                <c:pt idx="346">
                  <c:v>28.726369722521031</c:v>
                </c:pt>
                <c:pt idx="347">
                  <c:v>28.927741574275903</c:v>
                </c:pt>
                <c:pt idx="348">
                  <c:v>30.504795261680698</c:v>
                </c:pt>
                <c:pt idx="349">
                  <c:v>30.34552972561946</c:v>
                </c:pt>
                <c:pt idx="350">
                  <c:v>29.143452256598497</c:v>
                </c:pt>
                <c:pt idx="351">
                  <c:v>28.478719254077742</c:v>
                </c:pt>
                <c:pt idx="352">
                  <c:v>30.975647922117517</c:v>
                </c:pt>
                <c:pt idx="353">
                  <c:v>32.613237500816105</c:v>
                </c:pt>
                <c:pt idx="354">
                  <c:v>34.322758184133889</c:v>
                </c:pt>
                <c:pt idx="355">
                  <c:v>35.117261390580218</c:v>
                </c:pt>
                <c:pt idx="356">
                  <c:v>38.097663364798763</c:v>
                </c:pt>
                <c:pt idx="357">
                  <c:v>37.372360049659726</c:v>
                </c:pt>
                <c:pt idx="358">
                  <c:v>37.008689614016482</c:v>
                </c:pt>
                <c:pt idx="359">
                  <c:v>36.5994845329543</c:v>
                </c:pt>
                <c:pt idx="360">
                  <c:v>36.573718495843096</c:v>
                </c:pt>
                <c:pt idx="361">
                  <c:v>38.97972056709213</c:v>
                </c:pt>
                <c:pt idx="362">
                  <c:v>41.275080392405918</c:v>
                </c:pt>
                <c:pt idx="363">
                  <c:v>42.140495002993489</c:v>
                </c:pt>
                <c:pt idx="364">
                  <c:v>40.178012150704085</c:v>
                </c:pt>
                <c:pt idx="365">
                  <c:v>39.138526620341068</c:v>
                </c:pt>
                <c:pt idx="366">
                  <c:v>37.102736158184022</c:v>
                </c:pt>
                <c:pt idx="367">
                  <c:v>30.176434474910387</c:v>
                </c:pt>
                <c:pt idx="368">
                  <c:v>31.108644888709318</c:v>
                </c:pt>
                <c:pt idx="369">
                  <c:v>32.217045906094029</c:v>
                </c:pt>
                <c:pt idx="370">
                  <c:v>34.948310406874967</c:v>
                </c:pt>
                <c:pt idx="371">
                  <c:v>35.536874902437155</c:v>
                </c:pt>
                <c:pt idx="372">
                  <c:v>36.93315425422881</c:v>
                </c:pt>
                <c:pt idx="373">
                  <c:v>35.167527881951145</c:v>
                </c:pt>
                <c:pt idx="374">
                  <c:v>34.493964220428133</c:v>
                </c:pt>
                <c:pt idx="375">
                  <c:v>37.181044033199484</c:v>
                </c:pt>
                <c:pt idx="376">
                  <c:v>38.280710591525391</c:v>
                </c:pt>
                <c:pt idx="377">
                  <c:v>39.547840392815473</c:v>
                </c:pt>
                <c:pt idx="378">
                  <c:v>39.682540337193402</c:v>
                </c:pt>
                <c:pt idx="379">
                  <c:v>38.596786351027454</c:v>
                </c:pt>
                <c:pt idx="380">
                  <c:v>37.851328019443706</c:v>
                </c:pt>
                <c:pt idx="381">
                  <c:v>37.459983139050678</c:v>
                </c:pt>
                <c:pt idx="382">
                  <c:v>39.572426508228027</c:v>
                </c:pt>
                <c:pt idx="383">
                  <c:v>41.317768379373426</c:v>
                </c:pt>
                <c:pt idx="384">
                  <c:v>42.131315238763285</c:v>
                </c:pt>
                <c:pt idx="385">
                  <c:v>45.17938950234209</c:v>
                </c:pt>
                <c:pt idx="386">
                  <c:v>45.730668413049671</c:v>
                </c:pt>
                <c:pt idx="387">
                  <c:v>43.412169255176465</c:v>
                </c:pt>
                <c:pt idx="388">
                  <c:v>42.507025526206036</c:v>
                </c:pt>
                <c:pt idx="389">
                  <c:v>43.876729409736974</c:v>
                </c:pt>
                <c:pt idx="390">
                  <c:v>43.901695268771114</c:v>
                </c:pt>
                <c:pt idx="391">
                  <c:v>46.065741533654652</c:v>
                </c:pt>
                <c:pt idx="392">
                  <c:v>45.126921721198769</c:v>
                </c:pt>
                <c:pt idx="393">
                  <c:v>43.849874963410571</c:v>
                </c:pt>
                <c:pt idx="394">
                  <c:v>40.879002084764544</c:v>
                </c:pt>
                <c:pt idx="395">
                  <c:v>42.131166797622967</c:v>
                </c:pt>
                <c:pt idx="396">
                  <c:v>48.029614411623776</c:v>
                </c:pt>
                <c:pt idx="397">
                  <c:v>46.489736943972709</c:v>
                </c:pt>
                <c:pt idx="398">
                  <c:v>45.338279139344394</c:v>
                </c:pt>
                <c:pt idx="399">
                  <c:v>47.621786906476608</c:v>
                </c:pt>
                <c:pt idx="400">
                  <c:v>50.710202652722337</c:v>
                </c:pt>
                <c:pt idx="401">
                  <c:v>51.825877821284877</c:v>
                </c:pt>
                <c:pt idx="402">
                  <c:v>50.758938474578081</c:v>
                </c:pt>
                <c:pt idx="403">
                  <c:v>49.701122196767876</c:v>
                </c:pt>
                <c:pt idx="404">
                  <c:v>44.031267877682794</c:v>
                </c:pt>
                <c:pt idx="405">
                  <c:v>46.475223401233571</c:v>
                </c:pt>
                <c:pt idx="406">
                  <c:v>49.851416005216187</c:v>
                </c:pt>
                <c:pt idx="407">
                  <c:v>52.740405265550478</c:v>
                </c:pt>
                <c:pt idx="408">
                  <c:v>52.884439312330699</c:v>
                </c:pt>
                <c:pt idx="409">
                  <c:v>52.095456362230038</c:v>
                </c:pt>
                <c:pt idx="410">
                  <c:v>55.854299825134021</c:v>
                </c:pt>
                <c:pt idx="411">
                  <c:v>55.593571953550295</c:v>
                </c:pt>
                <c:pt idx="412">
                  <c:v>54.414265511699632</c:v>
                </c:pt>
                <c:pt idx="413">
                  <c:v>50.941547086742965</c:v>
                </c:pt>
                <c:pt idx="414">
                  <c:v>45.232426021637508</c:v>
                </c:pt>
                <c:pt idx="415">
                  <c:v>45.251649802696697</c:v>
                </c:pt>
                <c:pt idx="416">
                  <c:v>41.678217521077343</c:v>
                </c:pt>
                <c:pt idx="417">
                  <c:v>43.120450560176707</c:v>
                </c:pt>
                <c:pt idx="418">
                  <c:v>47.214952943118284</c:v>
                </c:pt>
                <c:pt idx="419">
                  <c:v>44.738906380875278</c:v>
                </c:pt>
                <c:pt idx="420">
                  <c:v>44.505235072847967</c:v>
                </c:pt>
                <c:pt idx="421">
                  <c:v>43.458649964874873</c:v>
                </c:pt>
                <c:pt idx="422">
                  <c:v>43.573293883482208</c:v>
                </c:pt>
                <c:pt idx="423">
                  <c:v>47.774108000200961</c:v>
                </c:pt>
                <c:pt idx="424">
                  <c:v>53.711044175493939</c:v>
                </c:pt>
                <c:pt idx="425">
                  <c:v>55.590662166415356</c:v>
                </c:pt>
                <c:pt idx="426">
                  <c:v>58.92465653918395</c:v>
                </c:pt>
                <c:pt idx="427">
                  <c:v>61.423120901101882</c:v>
                </c:pt>
                <c:pt idx="428">
                  <c:v>61.666724998595647</c:v>
                </c:pt>
                <c:pt idx="429">
                  <c:v>66.199969286692408</c:v>
                </c:pt>
                <c:pt idx="430">
                  <c:v>68.83717746316637</c:v>
                </c:pt>
                <c:pt idx="431">
                  <c:v>71.481626472591373</c:v>
                </c:pt>
                <c:pt idx="432">
                  <c:v>74.72846491022942</c:v>
                </c:pt>
                <c:pt idx="433">
                  <c:v>76.300303441151186</c:v>
                </c:pt>
                <c:pt idx="434">
                  <c:v>76.500210236167007</c:v>
                </c:pt>
                <c:pt idx="435">
                  <c:v>74.551902881872309</c:v>
                </c:pt>
                <c:pt idx="436">
                  <c:v>74.710027467884757</c:v>
                </c:pt>
                <c:pt idx="437">
                  <c:v>77.1292875773498</c:v>
                </c:pt>
                <c:pt idx="438">
                  <c:v>72.677770744823064</c:v>
                </c:pt>
                <c:pt idx="439">
                  <c:v>72.341272666274534</c:v>
                </c:pt>
                <c:pt idx="440">
                  <c:v>74.908302726837292</c:v>
                </c:pt>
                <c:pt idx="441">
                  <c:v>76.843334002876958</c:v>
                </c:pt>
                <c:pt idx="442">
                  <c:v>83.037752000182877</c:v>
                </c:pt>
                <c:pt idx="443">
                  <c:v>86.933052946511452</c:v>
                </c:pt>
                <c:pt idx="444">
                  <c:v>84.454678540059362</c:v>
                </c:pt>
                <c:pt idx="445">
                  <c:v>85.670741456357675</c:v>
                </c:pt>
                <c:pt idx="446">
                  <c:v>84.127468719762845</c:v>
                </c:pt>
                <c:pt idx="447">
                  <c:v>80.32583253578548</c:v>
                </c:pt>
                <c:pt idx="448">
                  <c:v>84.105484259924324</c:v>
                </c:pt>
                <c:pt idx="449">
                  <c:v>87.133954537155688</c:v>
                </c:pt>
                <c:pt idx="450">
                  <c:v>92.896035816743264</c:v>
                </c:pt>
                <c:pt idx="451">
                  <c:v>91.803671331574179</c:v>
                </c:pt>
                <c:pt idx="452">
                  <c:v>92.306939057813864</c:v>
                </c:pt>
                <c:pt idx="453">
                  <c:v>90.23695594944239</c:v>
                </c:pt>
                <c:pt idx="454">
                  <c:v>93.157023843966343</c:v>
                </c:pt>
                <c:pt idx="455">
                  <c:v>93.593278186627643</c:v>
                </c:pt>
                <c:pt idx="456">
                  <c:v>100.49100919570391</c:v>
                </c:pt>
                <c:pt idx="457">
                  <c:v>101.21203218668307</c:v>
                </c:pt>
                <c:pt idx="458">
                  <c:v>105.08126696514779</c:v>
                </c:pt>
                <c:pt idx="459">
                  <c:v>106.21498875443476</c:v>
                </c:pt>
                <c:pt idx="460">
                  <c:v>101.56946379128205</c:v>
                </c:pt>
                <c:pt idx="461">
                  <c:v>100.8616261981206</c:v>
                </c:pt>
                <c:pt idx="462">
                  <c:v>97.893268539109926</c:v>
                </c:pt>
                <c:pt idx="463">
                  <c:v>99.608260710646604</c:v>
                </c:pt>
                <c:pt idx="464">
                  <c:v>100.74897451230493</c:v>
                </c:pt>
                <c:pt idx="465">
                  <c:v>106.47877019076874</c:v>
                </c:pt>
                <c:pt idx="466">
                  <c:v>109.40118651742459</c:v>
                </c:pt>
                <c:pt idx="467">
                  <c:v>110.08275590942814</c:v>
                </c:pt>
                <c:pt idx="468">
                  <c:v>111.66453502909073</c:v>
                </c:pt>
                <c:pt idx="469">
                  <c:v>111.89411731311054</c:v>
                </c:pt>
                <c:pt idx="470">
                  <c:v>112.51557724066757</c:v>
                </c:pt>
                <c:pt idx="471">
                  <c:v>114.90135754047868</c:v>
                </c:pt>
                <c:pt idx="472">
                  <c:v>118.95105588699285</c:v>
                </c:pt>
                <c:pt idx="473">
                  <c:v>118.43980424879055</c:v>
                </c:pt>
                <c:pt idx="474">
                  <c:v>112.8959923313174</c:v>
                </c:pt>
                <c:pt idx="475">
                  <c:v>112.84868891053058</c:v>
                </c:pt>
                <c:pt idx="476">
                  <c:v>114.09577977168085</c:v>
                </c:pt>
                <c:pt idx="477">
                  <c:v>115.42704933005683</c:v>
                </c:pt>
                <c:pt idx="478">
                  <c:v>107.49859616567389</c:v>
                </c:pt>
                <c:pt idx="479">
                  <c:v>106.47467203719584</c:v>
                </c:pt>
                <c:pt idx="480">
                  <c:v>100.43702575932666</c:v>
                </c:pt>
                <c:pt idx="481">
                  <c:v>97.961353511385013</c:v>
                </c:pt>
                <c:pt idx="482">
                  <c:v>97.472526357363193</c:v>
                </c:pt>
                <c:pt idx="483">
                  <c:v>100.03946533898436</c:v>
                </c:pt>
                <c:pt idx="484">
                  <c:v>103.13798769892871</c:v>
                </c:pt>
                <c:pt idx="485">
                  <c:v>93.59112300556508</c:v>
                </c:pt>
                <c:pt idx="486">
                  <c:v>94.626895963867668</c:v>
                </c:pt>
                <c:pt idx="487">
                  <c:v>96.905038484197789</c:v>
                </c:pt>
                <c:pt idx="488">
                  <c:v>87.025860525849282</c:v>
                </c:pt>
                <c:pt idx="489">
                  <c:v>69.302695926317966</c:v>
                </c:pt>
                <c:pt idx="490">
                  <c:v>60.379558009628973</c:v>
                </c:pt>
                <c:pt idx="491">
                  <c:v>62.182612370912516</c:v>
                </c:pt>
                <c:pt idx="492">
                  <c:v>59.147292513251166</c:v>
                </c:pt>
                <c:pt idx="493">
                  <c:v>52.842250278631106</c:v>
                </c:pt>
                <c:pt idx="494">
                  <c:v>58.971158677198133</c:v>
                </c:pt>
                <c:pt idx="495">
                  <c:v>71.905361881026678</c:v>
                </c:pt>
                <c:pt idx="496">
                  <c:v>79.098630472880828</c:v>
                </c:pt>
                <c:pt idx="497">
                  <c:v>81.10204058549796</c:v>
                </c:pt>
                <c:pt idx="498">
                  <c:v>88.323204075149519</c:v>
                </c:pt>
                <c:pt idx="499">
                  <c:v>92.539312221676795</c:v>
                </c:pt>
                <c:pt idx="500">
                  <c:v>97.941387111929401</c:v>
                </c:pt>
                <c:pt idx="501">
                  <c:v>92.781443073324525</c:v>
                </c:pt>
                <c:pt idx="502">
                  <c:v>94.634102928612663</c:v>
                </c:pt>
                <c:pt idx="503">
                  <c:v>99.916200017676118</c:v>
                </c:pt>
                <c:pt idx="504">
                  <c:v>97.102659741378375</c:v>
                </c:pt>
                <c:pt idx="505">
                  <c:v>101.11785472168437</c:v>
                </c:pt>
                <c:pt idx="506">
                  <c:v>109.21709153132713</c:v>
                </c:pt>
                <c:pt idx="507">
                  <c:v>116.24051503643217</c:v>
                </c:pt>
                <c:pt idx="508">
                  <c:v>108.26467209720738</c:v>
                </c:pt>
                <c:pt idx="509">
                  <c:v>102.09683372782948</c:v>
                </c:pt>
                <c:pt idx="510">
                  <c:v>107.92278535084061</c:v>
                </c:pt>
                <c:pt idx="511">
                  <c:v>100.57140898109741</c:v>
                </c:pt>
                <c:pt idx="512">
                  <c:v>111.53268684594721</c:v>
                </c:pt>
                <c:pt idx="513">
                  <c:v>115.62035981885118</c:v>
                </c:pt>
                <c:pt idx="514">
                  <c:v>118.43583120080004</c:v>
                </c:pt>
                <c:pt idx="515">
                  <c:v>127.79865740054808</c:v>
                </c:pt>
                <c:pt idx="516">
                  <c:v>130.58249555470422</c:v>
                </c:pt>
                <c:pt idx="517">
                  <c:v>136.48038454892799</c:v>
                </c:pt>
                <c:pt idx="518">
                  <c:v>139.07514961997222</c:v>
                </c:pt>
                <c:pt idx="519">
                  <c:v>141.1913170965897</c:v>
                </c:pt>
                <c:pt idx="520">
                  <c:v>139.5434732347554</c:v>
                </c:pt>
                <c:pt idx="521">
                  <c:v>137.26123973000097</c:v>
                </c:pt>
                <c:pt idx="522">
                  <c:v>133.03249545639909</c:v>
                </c:pt>
                <c:pt idx="523">
                  <c:v>122.56815936379874</c:v>
                </c:pt>
                <c:pt idx="524">
                  <c:v>110.8011257922366</c:v>
                </c:pt>
                <c:pt idx="525">
                  <c:v>124.91475159340011</c:v>
                </c:pt>
                <c:pt idx="526">
                  <c:v>122.88301315873346</c:v>
                </c:pt>
                <c:pt idx="527">
                  <c:v>123.33239633785496</c:v>
                </c:pt>
                <c:pt idx="528">
                  <c:v>133.11993197883078</c:v>
                </c:pt>
                <c:pt idx="529">
                  <c:v>137.46283663970814</c:v>
                </c:pt>
                <c:pt idx="530">
                  <c:v>141.75511371378303</c:v>
                </c:pt>
                <c:pt idx="531">
                  <c:v>139.78911204168656</c:v>
                </c:pt>
                <c:pt idx="532">
                  <c:v>130.52640589958031</c:v>
                </c:pt>
                <c:pt idx="533">
                  <c:v>136.19229612686928</c:v>
                </c:pt>
                <c:pt idx="534">
                  <c:v>134.73122517402024</c:v>
                </c:pt>
                <c:pt idx="535">
                  <c:v>137.29421727050564</c:v>
                </c:pt>
                <c:pt idx="536">
                  <c:v>143.21200991751624</c:v>
                </c:pt>
                <c:pt idx="537">
                  <c:v>140.2201678183294</c:v>
                </c:pt>
                <c:pt idx="538">
                  <c:v>141.19147292080694</c:v>
                </c:pt>
                <c:pt idx="539">
                  <c:v>144.87445249194619</c:v>
                </c:pt>
                <c:pt idx="540">
                  <c:v>154.93279597955703</c:v>
                </c:pt>
                <c:pt idx="541">
                  <c:v>156.55122396635949</c:v>
                </c:pt>
                <c:pt idx="542">
                  <c:v>163.69277770125686</c:v>
                </c:pt>
                <c:pt idx="543">
                  <c:v>163.43234249193415</c:v>
                </c:pt>
                <c:pt idx="544">
                  <c:v>170.36334470467457</c:v>
                </c:pt>
                <c:pt idx="545">
                  <c:v>169.54594137678154</c:v>
                </c:pt>
                <c:pt idx="546">
                  <c:v>180.83329287799938</c:v>
                </c:pt>
                <c:pt idx="547">
                  <c:v>177.09818121360431</c:v>
                </c:pt>
                <c:pt idx="548">
                  <c:v>186.92376540551626</c:v>
                </c:pt>
                <c:pt idx="549">
                  <c:v>192.16193008347503</c:v>
                </c:pt>
                <c:pt idx="550">
                  <c:v>199.43871805187607</c:v>
                </c:pt>
                <c:pt idx="551">
                  <c:v>204.87501862853409</c:v>
                </c:pt>
                <c:pt idx="552">
                  <c:v>201.22885792200208</c:v>
                </c:pt>
                <c:pt idx="553">
                  <c:v>208.33404766637005</c:v>
                </c:pt>
                <c:pt idx="554">
                  <c:v>210.5769720235462</c:v>
                </c:pt>
                <c:pt idx="555">
                  <c:v>206.19907677517668</c:v>
                </c:pt>
                <c:pt idx="556">
                  <c:v>206.96221955832161</c:v>
                </c:pt>
                <c:pt idx="557">
                  <c:v>215.20283425447531</c:v>
                </c:pt>
                <c:pt idx="558">
                  <c:v>204.72762109430448</c:v>
                </c:pt>
                <c:pt idx="559">
                  <c:v>212.6274458094704</c:v>
                </c:pt>
                <c:pt idx="560">
                  <c:v>203.86953394402411</c:v>
                </c:pt>
                <c:pt idx="561">
                  <c:v>213.05365257866842</c:v>
                </c:pt>
                <c:pt idx="562">
                  <c:v>213.7260499062067</c:v>
                </c:pt>
                <c:pt idx="563">
                  <c:v>219.21667212829715</c:v>
                </c:pt>
                <c:pt idx="564">
                  <c:v>210.95044985568333</c:v>
                </c:pt>
                <c:pt idx="565">
                  <c:v>223.85154651750733</c:v>
                </c:pt>
                <c:pt idx="566">
                  <c:v>224.83156858816096</c:v>
                </c:pt>
                <c:pt idx="567">
                  <c:v>223.78003134187412</c:v>
                </c:pt>
                <c:pt idx="568">
                  <c:v>227.1150251489621</c:v>
                </c:pt>
                <c:pt idx="569">
                  <c:v>227.87926720858837</c:v>
                </c:pt>
                <c:pt idx="570">
                  <c:v>224.16597454942445</c:v>
                </c:pt>
                <c:pt idx="571">
                  <c:v>213.06639631960971</c:v>
                </c:pt>
                <c:pt idx="572">
                  <c:v>202.79190855628551</c:v>
                </c:pt>
                <c:pt idx="573">
                  <c:v>214.72093978520044</c:v>
                </c:pt>
                <c:pt idx="574">
                  <c:v>216.7002374081404</c:v>
                </c:pt>
                <c:pt idx="575">
                  <c:v>206.74329489971117</c:v>
                </c:pt>
                <c:pt idx="576">
                  <c:v>187.2531910029256</c:v>
                </c:pt>
                <c:pt idx="577">
                  <c:v>191.06828751641919</c:v>
                </c:pt>
                <c:pt idx="578">
                  <c:v>207.69982660328591</c:v>
                </c:pt>
                <c:pt idx="579">
                  <c:v>213.83818727871943</c:v>
                </c:pt>
                <c:pt idx="580">
                  <c:v>215.75503278948585</c:v>
                </c:pt>
                <c:pt idx="581">
                  <c:v>213.69565100151021</c:v>
                </c:pt>
                <c:pt idx="582">
                  <c:v>225.63204897950158</c:v>
                </c:pt>
                <c:pt idx="583">
                  <c:v>229.30556436893684</c:v>
                </c:pt>
                <c:pt idx="584">
                  <c:v>233.1833507679799</c:v>
                </c:pt>
                <c:pt idx="585">
                  <c:v>222.37250425967483</c:v>
                </c:pt>
                <c:pt idx="586">
                  <c:v>241.8189797571834</c:v>
                </c:pt>
                <c:pt idx="587">
                  <c:v>248.54614195504848</c:v>
                </c:pt>
                <c:pt idx="588">
                  <c:v>250.37991539039285</c:v>
                </c:pt>
                <c:pt idx="589">
                  <c:v>254.80763381415656</c:v>
                </c:pt>
                <c:pt idx="590">
                  <c:v>257.80493601071248</c:v>
                </c:pt>
                <c:pt idx="591">
                  <c:v>261.45751634411226</c:v>
                </c:pt>
                <c:pt idx="592">
                  <c:v>257.63265433751423</c:v>
                </c:pt>
                <c:pt idx="593">
                  <c:v>264.3277541257832</c:v>
                </c:pt>
                <c:pt idx="594">
                  <c:v>263.74015352836159</c:v>
                </c:pt>
                <c:pt idx="595">
                  <c:v>258.04362995230252</c:v>
                </c:pt>
                <c:pt idx="596">
                  <c:v>273.38535592748673</c:v>
                </c:pt>
                <c:pt idx="597">
                  <c:v>275.85703293042718</c:v>
                </c:pt>
                <c:pt idx="598">
                  <c:v>283.75537149729115</c:v>
                </c:pt>
                <c:pt idx="599">
                  <c:v>285.23657453650702</c:v>
                </c:pt>
                <c:pt idx="600">
                  <c:v>296.5042749404227</c:v>
                </c:pt>
                <c:pt idx="601">
                  <c:v>286.49310460133427</c:v>
                </c:pt>
                <c:pt idx="602">
                  <c:v>289.85682014245856</c:v>
                </c:pt>
                <c:pt idx="603">
                  <c:v>291.79277384419009</c:v>
                </c:pt>
                <c:pt idx="604">
                  <c:v>305.31620174077295</c:v>
                </c:pt>
                <c:pt idx="605">
                  <c:v>306.66173024184457</c:v>
                </c:pt>
                <c:pt idx="606">
                  <c:v>310.96511430232835</c:v>
                </c:pt>
                <c:pt idx="607">
                  <c:v>321.28822320182269</c:v>
                </c:pt>
                <c:pt idx="608">
                  <c:v>317.96385395635343</c:v>
                </c:pt>
                <c:pt idx="609">
                  <c:v>288.80879429553352</c:v>
                </c:pt>
                <c:pt idx="610">
                  <c:v>292.76114264546788</c:v>
                </c:pt>
                <c:pt idx="611">
                  <c:v>255.87850837270653</c:v>
                </c:pt>
                <c:pt idx="612">
                  <c:v>287.28682763993112</c:v>
                </c:pt>
                <c:pt idx="613">
                  <c:v>303.68085045920378</c:v>
                </c:pt>
                <c:pt idx="614">
                  <c:v>296.73688413260362</c:v>
                </c:pt>
                <c:pt idx="615">
                  <c:v>306.3971533955405</c:v>
                </c:pt>
                <c:pt idx="616">
                  <c:v>281.21375856365421</c:v>
                </c:pt>
                <c:pt idx="617">
                  <c:v>297.80340182259988</c:v>
                </c:pt>
                <c:pt idx="618">
                  <c:v>297.6801112142453</c:v>
                </c:pt>
                <c:pt idx="619">
                  <c:v>280.58017490565419</c:v>
                </c:pt>
                <c:pt idx="620">
                  <c:v>288.96727749393403</c:v>
                </c:pt>
                <c:pt idx="621">
                  <c:v>291.66363116022995</c:v>
                </c:pt>
                <c:pt idx="622">
                  <c:v>301.9389408860049</c:v>
                </c:pt>
                <c:pt idx="623">
                  <c:v>314.16324084671572</c:v>
                </c:pt>
                <c:pt idx="624">
                  <c:v>305.70470975015877</c:v>
                </c:pt>
                <c:pt idx="625">
                  <c:v>280.8041440268791</c:v>
                </c:pt>
                <c:pt idx="626">
                  <c:v>221.8889073727436</c:v>
                </c:pt>
                <c:pt idx="627">
                  <c:v>258.39007641337469</c:v>
                </c:pt>
                <c:pt idx="628">
                  <c:v>280.29199446040155</c:v>
                </c:pt>
                <c:pt idx="629">
                  <c:v>297.24966012525584</c:v>
                </c:pt>
                <c:pt idx="630">
                  <c:v>304.29507156954469</c:v>
                </c:pt>
                <c:pt idx="631">
                  <c:v>321.72813621976394</c:v>
                </c:pt>
                <c:pt idx="632">
                  <c:v>311.40098477524572</c:v>
                </c:pt>
                <c:pt idx="633">
                  <c:v>315.40435583551624</c:v>
                </c:pt>
                <c:pt idx="634">
                  <c:v>371.31734761190154</c:v>
                </c:pt>
                <c:pt idx="635">
                  <c:v>403.98770444153467</c:v>
                </c:pt>
              </c:numCache>
            </c:numRef>
          </c:val>
          <c:smooth val="0"/>
          <c:extLst>
            <c:ext xmlns:c16="http://schemas.microsoft.com/office/drawing/2014/chart" uri="{C3380CC4-5D6E-409C-BE32-E72D297353CC}">
              <c16:uniqueId val="{00000006-9F4E-4DDB-8DE7-AC4E2C15EE21}"/>
            </c:ext>
          </c:extLst>
        </c:ser>
        <c:ser>
          <c:idx val="2"/>
          <c:order val="7"/>
          <c:tx>
            <c:strRef>
              <c:f>CALCS!$R$6</c:f>
              <c:strCache>
                <c:ptCount val="1"/>
                <c:pt idx="0">
                  <c:v>Decile 3</c:v>
                </c:pt>
              </c:strCache>
            </c:strRef>
          </c:tx>
          <c:marker>
            <c:symbol val="none"/>
          </c:marker>
          <c:cat>
            <c:numRef>
              <c:f>[0]!x_range</c:f>
              <c:numCache>
                <c:formatCode>m/d/yyyy</c:formatCode>
                <c:ptCount val="636"/>
                <c:pt idx="0">
                  <c:v>24838</c:v>
                </c:pt>
                <c:pt idx="1">
                  <c:v>24869</c:v>
                </c:pt>
                <c:pt idx="2">
                  <c:v>24898</c:v>
                </c:pt>
                <c:pt idx="3">
                  <c:v>24929</c:v>
                </c:pt>
                <c:pt idx="4">
                  <c:v>24959</c:v>
                </c:pt>
                <c:pt idx="5">
                  <c:v>24990</c:v>
                </c:pt>
                <c:pt idx="6">
                  <c:v>25020</c:v>
                </c:pt>
                <c:pt idx="7">
                  <c:v>25051</c:v>
                </c:pt>
                <c:pt idx="8">
                  <c:v>25082</c:v>
                </c:pt>
                <c:pt idx="9">
                  <c:v>25112</c:v>
                </c:pt>
                <c:pt idx="10">
                  <c:v>25143</c:v>
                </c:pt>
                <c:pt idx="11">
                  <c:v>25173</c:v>
                </c:pt>
                <c:pt idx="12">
                  <c:v>25204</c:v>
                </c:pt>
                <c:pt idx="13">
                  <c:v>25235</c:v>
                </c:pt>
                <c:pt idx="14">
                  <c:v>25263</c:v>
                </c:pt>
                <c:pt idx="15">
                  <c:v>25294</c:v>
                </c:pt>
                <c:pt idx="16">
                  <c:v>25324</c:v>
                </c:pt>
                <c:pt idx="17">
                  <c:v>25355</c:v>
                </c:pt>
                <c:pt idx="18">
                  <c:v>25385</c:v>
                </c:pt>
                <c:pt idx="19">
                  <c:v>25416</c:v>
                </c:pt>
                <c:pt idx="20">
                  <c:v>25447</c:v>
                </c:pt>
                <c:pt idx="21">
                  <c:v>25477</c:v>
                </c:pt>
                <c:pt idx="22">
                  <c:v>25508</c:v>
                </c:pt>
                <c:pt idx="23">
                  <c:v>25538</c:v>
                </c:pt>
                <c:pt idx="24">
                  <c:v>25569</c:v>
                </c:pt>
                <c:pt idx="25">
                  <c:v>25600</c:v>
                </c:pt>
                <c:pt idx="26">
                  <c:v>25628</c:v>
                </c:pt>
                <c:pt idx="27">
                  <c:v>25659</c:v>
                </c:pt>
                <c:pt idx="28">
                  <c:v>25689</c:v>
                </c:pt>
                <c:pt idx="29">
                  <c:v>25720</c:v>
                </c:pt>
                <c:pt idx="30">
                  <c:v>25750</c:v>
                </c:pt>
                <c:pt idx="31">
                  <c:v>25781</c:v>
                </c:pt>
                <c:pt idx="32">
                  <c:v>25812</c:v>
                </c:pt>
                <c:pt idx="33">
                  <c:v>25842</c:v>
                </c:pt>
                <c:pt idx="34">
                  <c:v>25873</c:v>
                </c:pt>
                <c:pt idx="35">
                  <c:v>25903</c:v>
                </c:pt>
                <c:pt idx="36">
                  <c:v>25934</c:v>
                </c:pt>
                <c:pt idx="37">
                  <c:v>25965</c:v>
                </c:pt>
                <c:pt idx="38">
                  <c:v>25993</c:v>
                </c:pt>
                <c:pt idx="39">
                  <c:v>26024</c:v>
                </c:pt>
                <c:pt idx="40">
                  <c:v>26054</c:v>
                </c:pt>
                <c:pt idx="41">
                  <c:v>26085</c:v>
                </c:pt>
                <c:pt idx="42">
                  <c:v>26115</c:v>
                </c:pt>
                <c:pt idx="43">
                  <c:v>26146</c:v>
                </c:pt>
                <c:pt idx="44">
                  <c:v>26177</c:v>
                </c:pt>
                <c:pt idx="45">
                  <c:v>26207</c:v>
                </c:pt>
                <c:pt idx="46">
                  <c:v>26238</c:v>
                </c:pt>
                <c:pt idx="47">
                  <c:v>26268</c:v>
                </c:pt>
                <c:pt idx="48">
                  <c:v>26299</c:v>
                </c:pt>
                <c:pt idx="49">
                  <c:v>26330</c:v>
                </c:pt>
                <c:pt idx="50">
                  <c:v>26359</c:v>
                </c:pt>
                <c:pt idx="51">
                  <c:v>26390</c:v>
                </c:pt>
                <c:pt idx="52">
                  <c:v>26420</c:v>
                </c:pt>
                <c:pt idx="53">
                  <c:v>26451</c:v>
                </c:pt>
                <c:pt idx="54">
                  <c:v>26481</c:v>
                </c:pt>
                <c:pt idx="55">
                  <c:v>26512</c:v>
                </c:pt>
                <c:pt idx="56">
                  <c:v>26543</c:v>
                </c:pt>
                <c:pt idx="57">
                  <c:v>26573</c:v>
                </c:pt>
                <c:pt idx="58">
                  <c:v>26604</c:v>
                </c:pt>
                <c:pt idx="59">
                  <c:v>26634</c:v>
                </c:pt>
                <c:pt idx="60">
                  <c:v>26665</c:v>
                </c:pt>
                <c:pt idx="61">
                  <c:v>26696</c:v>
                </c:pt>
                <c:pt idx="62">
                  <c:v>26724</c:v>
                </c:pt>
                <c:pt idx="63">
                  <c:v>26755</c:v>
                </c:pt>
                <c:pt idx="64">
                  <c:v>26785</c:v>
                </c:pt>
                <c:pt idx="65">
                  <c:v>26816</c:v>
                </c:pt>
                <c:pt idx="66">
                  <c:v>26846</c:v>
                </c:pt>
                <c:pt idx="67">
                  <c:v>26877</c:v>
                </c:pt>
                <c:pt idx="68">
                  <c:v>26908</c:v>
                </c:pt>
                <c:pt idx="69">
                  <c:v>26938</c:v>
                </c:pt>
                <c:pt idx="70">
                  <c:v>26969</c:v>
                </c:pt>
                <c:pt idx="71">
                  <c:v>26999</c:v>
                </c:pt>
                <c:pt idx="72">
                  <c:v>27030</c:v>
                </c:pt>
                <c:pt idx="73">
                  <c:v>27061</c:v>
                </c:pt>
                <c:pt idx="74">
                  <c:v>27089</c:v>
                </c:pt>
                <c:pt idx="75">
                  <c:v>27120</c:v>
                </c:pt>
                <c:pt idx="76">
                  <c:v>27150</c:v>
                </c:pt>
                <c:pt idx="77">
                  <c:v>27181</c:v>
                </c:pt>
                <c:pt idx="78">
                  <c:v>27211</c:v>
                </c:pt>
                <c:pt idx="79">
                  <c:v>27242</c:v>
                </c:pt>
                <c:pt idx="80">
                  <c:v>27273</c:v>
                </c:pt>
                <c:pt idx="81">
                  <c:v>27303</c:v>
                </c:pt>
                <c:pt idx="82">
                  <c:v>27334</c:v>
                </c:pt>
                <c:pt idx="83">
                  <c:v>27364</c:v>
                </c:pt>
                <c:pt idx="84">
                  <c:v>27395</c:v>
                </c:pt>
                <c:pt idx="85">
                  <c:v>27426</c:v>
                </c:pt>
                <c:pt idx="86">
                  <c:v>27454</c:v>
                </c:pt>
                <c:pt idx="87">
                  <c:v>27485</c:v>
                </c:pt>
                <c:pt idx="88">
                  <c:v>27515</c:v>
                </c:pt>
                <c:pt idx="89">
                  <c:v>27546</c:v>
                </c:pt>
                <c:pt idx="90">
                  <c:v>27576</c:v>
                </c:pt>
                <c:pt idx="91">
                  <c:v>27607</c:v>
                </c:pt>
                <c:pt idx="92">
                  <c:v>27638</c:v>
                </c:pt>
                <c:pt idx="93">
                  <c:v>27668</c:v>
                </c:pt>
                <c:pt idx="94">
                  <c:v>27699</c:v>
                </c:pt>
                <c:pt idx="95">
                  <c:v>27729</c:v>
                </c:pt>
                <c:pt idx="96">
                  <c:v>27760</c:v>
                </c:pt>
                <c:pt idx="97">
                  <c:v>27791</c:v>
                </c:pt>
                <c:pt idx="98">
                  <c:v>27820</c:v>
                </c:pt>
                <c:pt idx="99">
                  <c:v>27851</c:v>
                </c:pt>
                <c:pt idx="100">
                  <c:v>27881</c:v>
                </c:pt>
                <c:pt idx="101">
                  <c:v>27912</c:v>
                </c:pt>
                <c:pt idx="102">
                  <c:v>27942</c:v>
                </c:pt>
                <c:pt idx="103">
                  <c:v>27973</c:v>
                </c:pt>
                <c:pt idx="104">
                  <c:v>28004</c:v>
                </c:pt>
                <c:pt idx="105">
                  <c:v>28034</c:v>
                </c:pt>
                <c:pt idx="106">
                  <c:v>28065</c:v>
                </c:pt>
                <c:pt idx="107">
                  <c:v>28095</c:v>
                </c:pt>
                <c:pt idx="108">
                  <c:v>28126</c:v>
                </c:pt>
                <c:pt idx="109">
                  <c:v>28157</c:v>
                </c:pt>
                <c:pt idx="110">
                  <c:v>28185</c:v>
                </c:pt>
                <c:pt idx="111">
                  <c:v>28216</c:v>
                </c:pt>
                <c:pt idx="112">
                  <c:v>28246</c:v>
                </c:pt>
                <c:pt idx="113">
                  <c:v>28277</c:v>
                </c:pt>
                <c:pt idx="114">
                  <c:v>28307</c:v>
                </c:pt>
                <c:pt idx="115">
                  <c:v>28338</c:v>
                </c:pt>
                <c:pt idx="116">
                  <c:v>28369</c:v>
                </c:pt>
                <c:pt idx="117">
                  <c:v>28399</c:v>
                </c:pt>
                <c:pt idx="118">
                  <c:v>28430</c:v>
                </c:pt>
                <c:pt idx="119">
                  <c:v>28460</c:v>
                </c:pt>
                <c:pt idx="120">
                  <c:v>28491</c:v>
                </c:pt>
                <c:pt idx="121">
                  <c:v>28522</c:v>
                </c:pt>
                <c:pt idx="122">
                  <c:v>28550</c:v>
                </c:pt>
                <c:pt idx="123">
                  <c:v>28581</c:v>
                </c:pt>
                <c:pt idx="124">
                  <c:v>28611</c:v>
                </c:pt>
                <c:pt idx="125">
                  <c:v>28642</c:v>
                </c:pt>
                <c:pt idx="126">
                  <c:v>28672</c:v>
                </c:pt>
                <c:pt idx="127">
                  <c:v>28703</c:v>
                </c:pt>
                <c:pt idx="128">
                  <c:v>28734</c:v>
                </c:pt>
                <c:pt idx="129">
                  <c:v>28764</c:v>
                </c:pt>
                <c:pt idx="130">
                  <c:v>28795</c:v>
                </c:pt>
                <c:pt idx="131">
                  <c:v>28825</c:v>
                </c:pt>
                <c:pt idx="132">
                  <c:v>28856</c:v>
                </c:pt>
                <c:pt idx="133">
                  <c:v>28887</c:v>
                </c:pt>
                <c:pt idx="134">
                  <c:v>28915</c:v>
                </c:pt>
                <c:pt idx="135">
                  <c:v>28946</c:v>
                </c:pt>
                <c:pt idx="136">
                  <c:v>28976</c:v>
                </c:pt>
                <c:pt idx="137">
                  <c:v>29007</c:v>
                </c:pt>
                <c:pt idx="138">
                  <c:v>29037</c:v>
                </c:pt>
                <c:pt idx="139">
                  <c:v>29068</c:v>
                </c:pt>
                <c:pt idx="140">
                  <c:v>29099</c:v>
                </c:pt>
                <c:pt idx="141">
                  <c:v>29129</c:v>
                </c:pt>
                <c:pt idx="142">
                  <c:v>29160</c:v>
                </c:pt>
                <c:pt idx="143">
                  <c:v>29190</c:v>
                </c:pt>
                <c:pt idx="144">
                  <c:v>29221</c:v>
                </c:pt>
                <c:pt idx="145">
                  <c:v>29252</c:v>
                </c:pt>
                <c:pt idx="146">
                  <c:v>29281</c:v>
                </c:pt>
                <c:pt idx="147">
                  <c:v>29312</c:v>
                </c:pt>
                <c:pt idx="148">
                  <c:v>29342</c:v>
                </c:pt>
                <c:pt idx="149">
                  <c:v>29373</c:v>
                </c:pt>
                <c:pt idx="150">
                  <c:v>29403</c:v>
                </c:pt>
                <c:pt idx="151">
                  <c:v>29434</c:v>
                </c:pt>
                <c:pt idx="152">
                  <c:v>29465</c:v>
                </c:pt>
                <c:pt idx="153">
                  <c:v>29495</c:v>
                </c:pt>
                <c:pt idx="154">
                  <c:v>29526</c:v>
                </c:pt>
                <c:pt idx="155">
                  <c:v>29556</c:v>
                </c:pt>
                <c:pt idx="156">
                  <c:v>29587</c:v>
                </c:pt>
                <c:pt idx="157">
                  <c:v>29618</c:v>
                </c:pt>
                <c:pt idx="158">
                  <c:v>29646</c:v>
                </c:pt>
                <c:pt idx="159">
                  <c:v>29677</c:v>
                </c:pt>
                <c:pt idx="160">
                  <c:v>29707</c:v>
                </c:pt>
                <c:pt idx="161">
                  <c:v>29738</c:v>
                </c:pt>
                <c:pt idx="162">
                  <c:v>29768</c:v>
                </c:pt>
                <c:pt idx="163">
                  <c:v>29799</c:v>
                </c:pt>
                <c:pt idx="164">
                  <c:v>29830</c:v>
                </c:pt>
                <c:pt idx="165">
                  <c:v>29860</c:v>
                </c:pt>
                <c:pt idx="166">
                  <c:v>29891</c:v>
                </c:pt>
                <c:pt idx="167">
                  <c:v>29921</c:v>
                </c:pt>
                <c:pt idx="168">
                  <c:v>29952</c:v>
                </c:pt>
                <c:pt idx="169">
                  <c:v>29983</c:v>
                </c:pt>
                <c:pt idx="170">
                  <c:v>30011</c:v>
                </c:pt>
                <c:pt idx="171">
                  <c:v>30042</c:v>
                </c:pt>
                <c:pt idx="172">
                  <c:v>30072</c:v>
                </c:pt>
                <c:pt idx="173">
                  <c:v>30103</c:v>
                </c:pt>
                <c:pt idx="174">
                  <c:v>30133</c:v>
                </c:pt>
                <c:pt idx="175">
                  <c:v>30164</c:v>
                </c:pt>
                <c:pt idx="176">
                  <c:v>30195</c:v>
                </c:pt>
                <c:pt idx="177">
                  <c:v>30225</c:v>
                </c:pt>
                <c:pt idx="178">
                  <c:v>30256</c:v>
                </c:pt>
                <c:pt idx="179">
                  <c:v>30286</c:v>
                </c:pt>
                <c:pt idx="180">
                  <c:v>30317</c:v>
                </c:pt>
                <c:pt idx="181">
                  <c:v>30348</c:v>
                </c:pt>
                <c:pt idx="182">
                  <c:v>30376</c:v>
                </c:pt>
                <c:pt idx="183">
                  <c:v>30407</c:v>
                </c:pt>
                <c:pt idx="184">
                  <c:v>30437</c:v>
                </c:pt>
                <c:pt idx="185">
                  <c:v>30468</c:v>
                </c:pt>
                <c:pt idx="186">
                  <c:v>30498</c:v>
                </c:pt>
                <c:pt idx="187">
                  <c:v>30529</c:v>
                </c:pt>
                <c:pt idx="188">
                  <c:v>30560</c:v>
                </c:pt>
                <c:pt idx="189">
                  <c:v>30590</c:v>
                </c:pt>
                <c:pt idx="190">
                  <c:v>30621</c:v>
                </c:pt>
                <c:pt idx="191">
                  <c:v>30651</c:v>
                </c:pt>
                <c:pt idx="192">
                  <c:v>30682</c:v>
                </c:pt>
                <c:pt idx="193">
                  <c:v>30713</c:v>
                </c:pt>
                <c:pt idx="194">
                  <c:v>30742</c:v>
                </c:pt>
                <c:pt idx="195">
                  <c:v>30773</c:v>
                </c:pt>
                <c:pt idx="196">
                  <c:v>30803</c:v>
                </c:pt>
                <c:pt idx="197">
                  <c:v>30834</c:v>
                </c:pt>
                <c:pt idx="198">
                  <c:v>30864</c:v>
                </c:pt>
                <c:pt idx="199">
                  <c:v>30895</c:v>
                </c:pt>
                <c:pt idx="200">
                  <c:v>30926</c:v>
                </c:pt>
                <c:pt idx="201">
                  <c:v>30956</c:v>
                </c:pt>
                <c:pt idx="202">
                  <c:v>30987</c:v>
                </c:pt>
                <c:pt idx="203">
                  <c:v>31017</c:v>
                </c:pt>
                <c:pt idx="204">
                  <c:v>31048</c:v>
                </c:pt>
                <c:pt idx="205">
                  <c:v>31079</c:v>
                </c:pt>
                <c:pt idx="206">
                  <c:v>31107</c:v>
                </c:pt>
                <c:pt idx="207">
                  <c:v>31138</c:v>
                </c:pt>
                <c:pt idx="208">
                  <c:v>31168</c:v>
                </c:pt>
                <c:pt idx="209">
                  <c:v>31199</c:v>
                </c:pt>
                <c:pt idx="210">
                  <c:v>31229</c:v>
                </c:pt>
                <c:pt idx="211">
                  <c:v>31260</c:v>
                </c:pt>
                <c:pt idx="212">
                  <c:v>31291</c:v>
                </c:pt>
                <c:pt idx="213">
                  <c:v>31321</c:v>
                </c:pt>
                <c:pt idx="214">
                  <c:v>31352</c:v>
                </c:pt>
                <c:pt idx="215">
                  <c:v>31382</c:v>
                </c:pt>
                <c:pt idx="216">
                  <c:v>31413</c:v>
                </c:pt>
                <c:pt idx="217">
                  <c:v>31444</c:v>
                </c:pt>
                <c:pt idx="218">
                  <c:v>31472</c:v>
                </c:pt>
                <c:pt idx="219">
                  <c:v>31503</c:v>
                </c:pt>
                <c:pt idx="220">
                  <c:v>31533</c:v>
                </c:pt>
                <c:pt idx="221">
                  <c:v>31564</c:v>
                </c:pt>
                <c:pt idx="222">
                  <c:v>31594</c:v>
                </c:pt>
                <c:pt idx="223">
                  <c:v>31625</c:v>
                </c:pt>
                <c:pt idx="224">
                  <c:v>31656</c:v>
                </c:pt>
                <c:pt idx="225">
                  <c:v>31686</c:v>
                </c:pt>
                <c:pt idx="226">
                  <c:v>31717</c:v>
                </c:pt>
                <c:pt idx="227">
                  <c:v>31747</c:v>
                </c:pt>
                <c:pt idx="228">
                  <c:v>31778</c:v>
                </c:pt>
                <c:pt idx="229">
                  <c:v>31809</c:v>
                </c:pt>
                <c:pt idx="230">
                  <c:v>31837</c:v>
                </c:pt>
                <c:pt idx="231">
                  <c:v>31868</c:v>
                </c:pt>
                <c:pt idx="232">
                  <c:v>31898</c:v>
                </c:pt>
                <c:pt idx="233">
                  <c:v>31929</c:v>
                </c:pt>
                <c:pt idx="234">
                  <c:v>31959</c:v>
                </c:pt>
                <c:pt idx="235">
                  <c:v>31990</c:v>
                </c:pt>
                <c:pt idx="236">
                  <c:v>32021</c:v>
                </c:pt>
                <c:pt idx="237">
                  <c:v>32051</c:v>
                </c:pt>
                <c:pt idx="238">
                  <c:v>32082</c:v>
                </c:pt>
                <c:pt idx="239">
                  <c:v>32112</c:v>
                </c:pt>
                <c:pt idx="240">
                  <c:v>32143</c:v>
                </c:pt>
                <c:pt idx="241">
                  <c:v>32174</c:v>
                </c:pt>
                <c:pt idx="242">
                  <c:v>32203</c:v>
                </c:pt>
                <c:pt idx="243">
                  <c:v>32234</c:v>
                </c:pt>
                <c:pt idx="244">
                  <c:v>32264</c:v>
                </c:pt>
                <c:pt idx="245">
                  <c:v>32295</c:v>
                </c:pt>
                <c:pt idx="246">
                  <c:v>32325</c:v>
                </c:pt>
                <c:pt idx="247">
                  <c:v>32356</c:v>
                </c:pt>
                <c:pt idx="248">
                  <c:v>32387</c:v>
                </c:pt>
                <c:pt idx="249">
                  <c:v>32417</c:v>
                </c:pt>
                <c:pt idx="250">
                  <c:v>32448</c:v>
                </c:pt>
                <c:pt idx="251">
                  <c:v>32478</c:v>
                </c:pt>
                <c:pt idx="252">
                  <c:v>32509</c:v>
                </c:pt>
                <c:pt idx="253">
                  <c:v>32540</c:v>
                </c:pt>
                <c:pt idx="254">
                  <c:v>32568</c:v>
                </c:pt>
                <c:pt idx="255">
                  <c:v>32599</c:v>
                </c:pt>
                <c:pt idx="256">
                  <c:v>32629</c:v>
                </c:pt>
                <c:pt idx="257">
                  <c:v>32660</c:v>
                </c:pt>
                <c:pt idx="258">
                  <c:v>32690</c:v>
                </c:pt>
                <c:pt idx="259">
                  <c:v>32721</c:v>
                </c:pt>
                <c:pt idx="260">
                  <c:v>32752</c:v>
                </c:pt>
                <c:pt idx="261">
                  <c:v>32782</c:v>
                </c:pt>
                <c:pt idx="262">
                  <c:v>32813</c:v>
                </c:pt>
                <c:pt idx="263">
                  <c:v>32843</c:v>
                </c:pt>
                <c:pt idx="264">
                  <c:v>32874</c:v>
                </c:pt>
                <c:pt idx="265">
                  <c:v>32905</c:v>
                </c:pt>
                <c:pt idx="266">
                  <c:v>32933</c:v>
                </c:pt>
                <c:pt idx="267">
                  <c:v>32964</c:v>
                </c:pt>
                <c:pt idx="268">
                  <c:v>32994</c:v>
                </c:pt>
                <c:pt idx="269">
                  <c:v>33025</c:v>
                </c:pt>
                <c:pt idx="270">
                  <c:v>33055</c:v>
                </c:pt>
                <c:pt idx="271">
                  <c:v>33086</c:v>
                </c:pt>
                <c:pt idx="272">
                  <c:v>33117</c:v>
                </c:pt>
                <c:pt idx="273">
                  <c:v>33147</c:v>
                </c:pt>
                <c:pt idx="274">
                  <c:v>33178</c:v>
                </c:pt>
                <c:pt idx="275">
                  <c:v>33208</c:v>
                </c:pt>
                <c:pt idx="276">
                  <c:v>33239</c:v>
                </c:pt>
                <c:pt idx="277">
                  <c:v>33270</c:v>
                </c:pt>
                <c:pt idx="278">
                  <c:v>33298</c:v>
                </c:pt>
                <c:pt idx="279">
                  <c:v>33329</c:v>
                </c:pt>
                <c:pt idx="280">
                  <c:v>33359</c:v>
                </c:pt>
                <c:pt idx="281">
                  <c:v>33390</c:v>
                </c:pt>
                <c:pt idx="282">
                  <c:v>33420</c:v>
                </c:pt>
                <c:pt idx="283">
                  <c:v>33451</c:v>
                </c:pt>
                <c:pt idx="284">
                  <c:v>33482</c:v>
                </c:pt>
                <c:pt idx="285">
                  <c:v>33512</c:v>
                </c:pt>
                <c:pt idx="286">
                  <c:v>33543</c:v>
                </c:pt>
                <c:pt idx="287">
                  <c:v>33573</c:v>
                </c:pt>
                <c:pt idx="288">
                  <c:v>33604</c:v>
                </c:pt>
                <c:pt idx="289">
                  <c:v>33635</c:v>
                </c:pt>
                <c:pt idx="290">
                  <c:v>33664</c:v>
                </c:pt>
                <c:pt idx="291">
                  <c:v>33695</c:v>
                </c:pt>
                <c:pt idx="292">
                  <c:v>33725</c:v>
                </c:pt>
                <c:pt idx="293">
                  <c:v>33756</c:v>
                </c:pt>
                <c:pt idx="294">
                  <c:v>33786</c:v>
                </c:pt>
                <c:pt idx="295">
                  <c:v>33817</c:v>
                </c:pt>
                <c:pt idx="296">
                  <c:v>33848</c:v>
                </c:pt>
                <c:pt idx="297">
                  <c:v>33878</c:v>
                </c:pt>
                <c:pt idx="298">
                  <c:v>33909</c:v>
                </c:pt>
                <c:pt idx="299">
                  <c:v>33939</c:v>
                </c:pt>
                <c:pt idx="300">
                  <c:v>33970</c:v>
                </c:pt>
                <c:pt idx="301">
                  <c:v>34001</c:v>
                </c:pt>
                <c:pt idx="302">
                  <c:v>34029</c:v>
                </c:pt>
                <c:pt idx="303">
                  <c:v>34060</c:v>
                </c:pt>
                <c:pt idx="304">
                  <c:v>34090</c:v>
                </c:pt>
                <c:pt idx="305">
                  <c:v>34121</c:v>
                </c:pt>
                <c:pt idx="306">
                  <c:v>34151</c:v>
                </c:pt>
                <c:pt idx="307">
                  <c:v>34182</c:v>
                </c:pt>
                <c:pt idx="308">
                  <c:v>34213</c:v>
                </c:pt>
                <c:pt idx="309">
                  <c:v>34243</c:v>
                </c:pt>
                <c:pt idx="310">
                  <c:v>34274</c:v>
                </c:pt>
                <c:pt idx="311">
                  <c:v>34304</c:v>
                </c:pt>
                <c:pt idx="312">
                  <c:v>34335</c:v>
                </c:pt>
                <c:pt idx="313">
                  <c:v>34366</c:v>
                </c:pt>
                <c:pt idx="314">
                  <c:v>34394</c:v>
                </c:pt>
                <c:pt idx="315">
                  <c:v>34425</c:v>
                </c:pt>
                <c:pt idx="316">
                  <c:v>34455</c:v>
                </c:pt>
                <c:pt idx="317">
                  <c:v>34486</c:v>
                </c:pt>
                <c:pt idx="318">
                  <c:v>34516</c:v>
                </c:pt>
                <c:pt idx="319">
                  <c:v>34547</c:v>
                </c:pt>
                <c:pt idx="320">
                  <c:v>34578</c:v>
                </c:pt>
                <c:pt idx="321">
                  <c:v>34608</c:v>
                </c:pt>
                <c:pt idx="322">
                  <c:v>34639</c:v>
                </c:pt>
                <c:pt idx="323">
                  <c:v>34669</c:v>
                </c:pt>
                <c:pt idx="324">
                  <c:v>34700</c:v>
                </c:pt>
                <c:pt idx="325">
                  <c:v>34731</c:v>
                </c:pt>
                <c:pt idx="326">
                  <c:v>34759</c:v>
                </c:pt>
                <c:pt idx="327">
                  <c:v>34790</c:v>
                </c:pt>
                <c:pt idx="328">
                  <c:v>34820</c:v>
                </c:pt>
                <c:pt idx="329">
                  <c:v>34851</c:v>
                </c:pt>
                <c:pt idx="330">
                  <c:v>34881</c:v>
                </c:pt>
                <c:pt idx="331">
                  <c:v>34912</c:v>
                </c:pt>
                <c:pt idx="332">
                  <c:v>34943</c:v>
                </c:pt>
                <c:pt idx="333">
                  <c:v>34973</c:v>
                </c:pt>
                <c:pt idx="334">
                  <c:v>35004</c:v>
                </c:pt>
                <c:pt idx="335">
                  <c:v>35034</c:v>
                </c:pt>
                <c:pt idx="336">
                  <c:v>35065</c:v>
                </c:pt>
                <c:pt idx="337">
                  <c:v>35096</c:v>
                </c:pt>
                <c:pt idx="338">
                  <c:v>35125</c:v>
                </c:pt>
                <c:pt idx="339">
                  <c:v>35156</c:v>
                </c:pt>
                <c:pt idx="340">
                  <c:v>35186</c:v>
                </c:pt>
                <c:pt idx="341">
                  <c:v>35217</c:v>
                </c:pt>
                <c:pt idx="342">
                  <c:v>35247</c:v>
                </c:pt>
                <c:pt idx="343">
                  <c:v>35278</c:v>
                </c:pt>
                <c:pt idx="344">
                  <c:v>35309</c:v>
                </c:pt>
                <c:pt idx="345">
                  <c:v>35339</c:v>
                </c:pt>
                <c:pt idx="346">
                  <c:v>35370</c:v>
                </c:pt>
                <c:pt idx="347">
                  <c:v>35400</c:v>
                </c:pt>
                <c:pt idx="348">
                  <c:v>35431</c:v>
                </c:pt>
                <c:pt idx="349">
                  <c:v>35462</c:v>
                </c:pt>
                <c:pt idx="350">
                  <c:v>35490</c:v>
                </c:pt>
                <c:pt idx="351">
                  <c:v>35521</c:v>
                </c:pt>
                <c:pt idx="352">
                  <c:v>35551</c:v>
                </c:pt>
                <c:pt idx="353">
                  <c:v>35582</c:v>
                </c:pt>
                <c:pt idx="354">
                  <c:v>35612</c:v>
                </c:pt>
                <c:pt idx="355">
                  <c:v>35643</c:v>
                </c:pt>
                <c:pt idx="356">
                  <c:v>35674</c:v>
                </c:pt>
                <c:pt idx="357">
                  <c:v>35704</c:v>
                </c:pt>
                <c:pt idx="358">
                  <c:v>35735</c:v>
                </c:pt>
                <c:pt idx="359">
                  <c:v>35765</c:v>
                </c:pt>
                <c:pt idx="360">
                  <c:v>35796</c:v>
                </c:pt>
                <c:pt idx="361">
                  <c:v>35827</c:v>
                </c:pt>
                <c:pt idx="362">
                  <c:v>35855</c:v>
                </c:pt>
                <c:pt idx="363">
                  <c:v>35886</c:v>
                </c:pt>
                <c:pt idx="364">
                  <c:v>35916</c:v>
                </c:pt>
                <c:pt idx="365">
                  <c:v>35947</c:v>
                </c:pt>
                <c:pt idx="366">
                  <c:v>35977</c:v>
                </c:pt>
                <c:pt idx="367">
                  <c:v>36008</c:v>
                </c:pt>
                <c:pt idx="368">
                  <c:v>36039</c:v>
                </c:pt>
                <c:pt idx="369">
                  <c:v>36069</c:v>
                </c:pt>
                <c:pt idx="370">
                  <c:v>36100</c:v>
                </c:pt>
                <c:pt idx="371">
                  <c:v>36130</c:v>
                </c:pt>
                <c:pt idx="372">
                  <c:v>36161</c:v>
                </c:pt>
                <c:pt idx="373">
                  <c:v>36192</c:v>
                </c:pt>
                <c:pt idx="374">
                  <c:v>36220</c:v>
                </c:pt>
                <c:pt idx="375">
                  <c:v>36251</c:v>
                </c:pt>
                <c:pt idx="376">
                  <c:v>36281</c:v>
                </c:pt>
                <c:pt idx="377">
                  <c:v>36312</c:v>
                </c:pt>
                <c:pt idx="378">
                  <c:v>36342</c:v>
                </c:pt>
                <c:pt idx="379">
                  <c:v>36373</c:v>
                </c:pt>
                <c:pt idx="380">
                  <c:v>36404</c:v>
                </c:pt>
                <c:pt idx="381">
                  <c:v>36434</c:v>
                </c:pt>
                <c:pt idx="382">
                  <c:v>36465</c:v>
                </c:pt>
                <c:pt idx="383">
                  <c:v>36495</c:v>
                </c:pt>
                <c:pt idx="384">
                  <c:v>36526</c:v>
                </c:pt>
                <c:pt idx="385">
                  <c:v>36557</c:v>
                </c:pt>
                <c:pt idx="386">
                  <c:v>36586</c:v>
                </c:pt>
                <c:pt idx="387">
                  <c:v>36617</c:v>
                </c:pt>
                <c:pt idx="388">
                  <c:v>36647</c:v>
                </c:pt>
                <c:pt idx="389">
                  <c:v>36678</c:v>
                </c:pt>
                <c:pt idx="390">
                  <c:v>36708</c:v>
                </c:pt>
                <c:pt idx="391">
                  <c:v>36739</c:v>
                </c:pt>
                <c:pt idx="392">
                  <c:v>36770</c:v>
                </c:pt>
                <c:pt idx="393">
                  <c:v>36800</c:v>
                </c:pt>
                <c:pt idx="394">
                  <c:v>36831</c:v>
                </c:pt>
                <c:pt idx="395">
                  <c:v>36861</c:v>
                </c:pt>
                <c:pt idx="396">
                  <c:v>36892</c:v>
                </c:pt>
                <c:pt idx="397">
                  <c:v>36923</c:v>
                </c:pt>
                <c:pt idx="398">
                  <c:v>36951</c:v>
                </c:pt>
                <c:pt idx="399">
                  <c:v>36982</c:v>
                </c:pt>
                <c:pt idx="400">
                  <c:v>37012</c:v>
                </c:pt>
                <c:pt idx="401">
                  <c:v>37043</c:v>
                </c:pt>
                <c:pt idx="402">
                  <c:v>37073</c:v>
                </c:pt>
                <c:pt idx="403">
                  <c:v>37104</c:v>
                </c:pt>
                <c:pt idx="404">
                  <c:v>37135</c:v>
                </c:pt>
                <c:pt idx="405">
                  <c:v>37165</c:v>
                </c:pt>
                <c:pt idx="406">
                  <c:v>37196</c:v>
                </c:pt>
                <c:pt idx="407">
                  <c:v>37226</c:v>
                </c:pt>
                <c:pt idx="408">
                  <c:v>37257</c:v>
                </c:pt>
                <c:pt idx="409">
                  <c:v>37288</c:v>
                </c:pt>
                <c:pt idx="410">
                  <c:v>37316</c:v>
                </c:pt>
                <c:pt idx="411">
                  <c:v>37347</c:v>
                </c:pt>
                <c:pt idx="412">
                  <c:v>37377</c:v>
                </c:pt>
                <c:pt idx="413">
                  <c:v>37408</c:v>
                </c:pt>
                <c:pt idx="414">
                  <c:v>37438</c:v>
                </c:pt>
                <c:pt idx="415">
                  <c:v>37469</c:v>
                </c:pt>
                <c:pt idx="416">
                  <c:v>37500</c:v>
                </c:pt>
                <c:pt idx="417">
                  <c:v>37530</c:v>
                </c:pt>
                <c:pt idx="418">
                  <c:v>37561</c:v>
                </c:pt>
                <c:pt idx="419">
                  <c:v>37591</c:v>
                </c:pt>
                <c:pt idx="420">
                  <c:v>37622</c:v>
                </c:pt>
                <c:pt idx="421">
                  <c:v>37653</c:v>
                </c:pt>
                <c:pt idx="422">
                  <c:v>37681</c:v>
                </c:pt>
                <c:pt idx="423">
                  <c:v>37712</c:v>
                </c:pt>
                <c:pt idx="424">
                  <c:v>37742</c:v>
                </c:pt>
                <c:pt idx="425">
                  <c:v>37773</c:v>
                </c:pt>
                <c:pt idx="426">
                  <c:v>37803</c:v>
                </c:pt>
                <c:pt idx="427">
                  <c:v>37834</c:v>
                </c:pt>
                <c:pt idx="428">
                  <c:v>37865</c:v>
                </c:pt>
                <c:pt idx="429">
                  <c:v>37895</c:v>
                </c:pt>
                <c:pt idx="430">
                  <c:v>37926</c:v>
                </c:pt>
                <c:pt idx="431">
                  <c:v>37956</c:v>
                </c:pt>
                <c:pt idx="432">
                  <c:v>37987</c:v>
                </c:pt>
                <c:pt idx="433">
                  <c:v>38018</c:v>
                </c:pt>
                <c:pt idx="434">
                  <c:v>38047</c:v>
                </c:pt>
                <c:pt idx="435">
                  <c:v>38078</c:v>
                </c:pt>
                <c:pt idx="436">
                  <c:v>38108</c:v>
                </c:pt>
                <c:pt idx="437">
                  <c:v>38139</c:v>
                </c:pt>
                <c:pt idx="438">
                  <c:v>38169</c:v>
                </c:pt>
                <c:pt idx="439">
                  <c:v>38200</c:v>
                </c:pt>
                <c:pt idx="440">
                  <c:v>38231</c:v>
                </c:pt>
                <c:pt idx="441">
                  <c:v>38261</c:v>
                </c:pt>
                <c:pt idx="442">
                  <c:v>38292</c:v>
                </c:pt>
                <c:pt idx="443">
                  <c:v>38322</c:v>
                </c:pt>
                <c:pt idx="444">
                  <c:v>38353</c:v>
                </c:pt>
                <c:pt idx="445">
                  <c:v>38384</c:v>
                </c:pt>
                <c:pt idx="446">
                  <c:v>38412</c:v>
                </c:pt>
                <c:pt idx="447">
                  <c:v>38443</c:v>
                </c:pt>
                <c:pt idx="448">
                  <c:v>38473</c:v>
                </c:pt>
                <c:pt idx="449">
                  <c:v>38504</c:v>
                </c:pt>
                <c:pt idx="450">
                  <c:v>38534</c:v>
                </c:pt>
                <c:pt idx="451">
                  <c:v>38565</c:v>
                </c:pt>
                <c:pt idx="452">
                  <c:v>38596</c:v>
                </c:pt>
                <c:pt idx="453">
                  <c:v>38626</c:v>
                </c:pt>
                <c:pt idx="454">
                  <c:v>38657</c:v>
                </c:pt>
                <c:pt idx="455">
                  <c:v>38687</c:v>
                </c:pt>
                <c:pt idx="456">
                  <c:v>38718</c:v>
                </c:pt>
                <c:pt idx="457">
                  <c:v>38749</c:v>
                </c:pt>
                <c:pt idx="458">
                  <c:v>38777</c:v>
                </c:pt>
                <c:pt idx="459">
                  <c:v>38808</c:v>
                </c:pt>
                <c:pt idx="460">
                  <c:v>38838</c:v>
                </c:pt>
                <c:pt idx="461">
                  <c:v>38869</c:v>
                </c:pt>
                <c:pt idx="462">
                  <c:v>38899</c:v>
                </c:pt>
                <c:pt idx="463">
                  <c:v>38930</c:v>
                </c:pt>
                <c:pt idx="464">
                  <c:v>38961</c:v>
                </c:pt>
                <c:pt idx="465">
                  <c:v>38991</c:v>
                </c:pt>
                <c:pt idx="466">
                  <c:v>39022</c:v>
                </c:pt>
                <c:pt idx="467">
                  <c:v>39052</c:v>
                </c:pt>
                <c:pt idx="468">
                  <c:v>39083</c:v>
                </c:pt>
                <c:pt idx="469">
                  <c:v>39114</c:v>
                </c:pt>
                <c:pt idx="470">
                  <c:v>39142</c:v>
                </c:pt>
                <c:pt idx="471">
                  <c:v>39173</c:v>
                </c:pt>
                <c:pt idx="472">
                  <c:v>39203</c:v>
                </c:pt>
                <c:pt idx="473">
                  <c:v>39234</c:v>
                </c:pt>
                <c:pt idx="474">
                  <c:v>39264</c:v>
                </c:pt>
                <c:pt idx="475">
                  <c:v>39295</c:v>
                </c:pt>
                <c:pt idx="476">
                  <c:v>39326</c:v>
                </c:pt>
                <c:pt idx="477">
                  <c:v>39356</c:v>
                </c:pt>
                <c:pt idx="478">
                  <c:v>39387</c:v>
                </c:pt>
                <c:pt idx="479">
                  <c:v>39417</c:v>
                </c:pt>
                <c:pt idx="480">
                  <c:v>39448</c:v>
                </c:pt>
                <c:pt idx="481">
                  <c:v>39479</c:v>
                </c:pt>
                <c:pt idx="482">
                  <c:v>39508</c:v>
                </c:pt>
                <c:pt idx="483">
                  <c:v>39539</c:v>
                </c:pt>
                <c:pt idx="484">
                  <c:v>39569</c:v>
                </c:pt>
                <c:pt idx="485">
                  <c:v>39600</c:v>
                </c:pt>
                <c:pt idx="486">
                  <c:v>39630</c:v>
                </c:pt>
                <c:pt idx="487">
                  <c:v>39661</c:v>
                </c:pt>
                <c:pt idx="488">
                  <c:v>39692</c:v>
                </c:pt>
                <c:pt idx="489">
                  <c:v>39722</c:v>
                </c:pt>
                <c:pt idx="490">
                  <c:v>39753</c:v>
                </c:pt>
                <c:pt idx="491">
                  <c:v>39783</c:v>
                </c:pt>
                <c:pt idx="492">
                  <c:v>39814</c:v>
                </c:pt>
                <c:pt idx="493">
                  <c:v>39845</c:v>
                </c:pt>
                <c:pt idx="494">
                  <c:v>39873</c:v>
                </c:pt>
                <c:pt idx="495">
                  <c:v>39904</c:v>
                </c:pt>
                <c:pt idx="496">
                  <c:v>39934</c:v>
                </c:pt>
                <c:pt idx="497">
                  <c:v>39965</c:v>
                </c:pt>
                <c:pt idx="498">
                  <c:v>39995</c:v>
                </c:pt>
                <c:pt idx="499">
                  <c:v>40026</c:v>
                </c:pt>
                <c:pt idx="500">
                  <c:v>40057</c:v>
                </c:pt>
                <c:pt idx="501">
                  <c:v>40087</c:v>
                </c:pt>
                <c:pt idx="502">
                  <c:v>40118</c:v>
                </c:pt>
                <c:pt idx="503">
                  <c:v>40148</c:v>
                </c:pt>
                <c:pt idx="504">
                  <c:v>40179</c:v>
                </c:pt>
                <c:pt idx="505">
                  <c:v>40210</c:v>
                </c:pt>
                <c:pt idx="506">
                  <c:v>40238</c:v>
                </c:pt>
                <c:pt idx="507">
                  <c:v>40269</c:v>
                </c:pt>
                <c:pt idx="508">
                  <c:v>40299</c:v>
                </c:pt>
                <c:pt idx="509">
                  <c:v>40330</c:v>
                </c:pt>
                <c:pt idx="510">
                  <c:v>40360</c:v>
                </c:pt>
                <c:pt idx="511">
                  <c:v>40391</c:v>
                </c:pt>
                <c:pt idx="512">
                  <c:v>40422</c:v>
                </c:pt>
                <c:pt idx="513">
                  <c:v>40452</c:v>
                </c:pt>
                <c:pt idx="514">
                  <c:v>40483</c:v>
                </c:pt>
                <c:pt idx="515">
                  <c:v>40513</c:v>
                </c:pt>
                <c:pt idx="516">
                  <c:v>40544</c:v>
                </c:pt>
                <c:pt idx="517">
                  <c:v>40575</c:v>
                </c:pt>
                <c:pt idx="518">
                  <c:v>40603</c:v>
                </c:pt>
                <c:pt idx="519">
                  <c:v>40634</c:v>
                </c:pt>
                <c:pt idx="520">
                  <c:v>40664</c:v>
                </c:pt>
                <c:pt idx="521">
                  <c:v>40695</c:v>
                </c:pt>
                <c:pt idx="522">
                  <c:v>40725</c:v>
                </c:pt>
                <c:pt idx="523">
                  <c:v>40756</c:v>
                </c:pt>
                <c:pt idx="524">
                  <c:v>40787</c:v>
                </c:pt>
                <c:pt idx="525">
                  <c:v>40817</c:v>
                </c:pt>
                <c:pt idx="526">
                  <c:v>40848</c:v>
                </c:pt>
                <c:pt idx="527">
                  <c:v>40878</c:v>
                </c:pt>
                <c:pt idx="528">
                  <c:v>40909</c:v>
                </c:pt>
                <c:pt idx="529">
                  <c:v>40940</c:v>
                </c:pt>
                <c:pt idx="530">
                  <c:v>40969</c:v>
                </c:pt>
                <c:pt idx="531">
                  <c:v>41000</c:v>
                </c:pt>
                <c:pt idx="532">
                  <c:v>41030</c:v>
                </c:pt>
                <c:pt idx="533">
                  <c:v>41061</c:v>
                </c:pt>
                <c:pt idx="534">
                  <c:v>41091</c:v>
                </c:pt>
                <c:pt idx="535">
                  <c:v>41122</c:v>
                </c:pt>
                <c:pt idx="536">
                  <c:v>41153</c:v>
                </c:pt>
                <c:pt idx="537">
                  <c:v>41183</c:v>
                </c:pt>
                <c:pt idx="538">
                  <c:v>41214</c:v>
                </c:pt>
                <c:pt idx="539">
                  <c:v>41244</c:v>
                </c:pt>
                <c:pt idx="540">
                  <c:v>41275</c:v>
                </c:pt>
                <c:pt idx="541">
                  <c:v>41306</c:v>
                </c:pt>
                <c:pt idx="542">
                  <c:v>41334</c:v>
                </c:pt>
                <c:pt idx="543">
                  <c:v>41365</c:v>
                </c:pt>
                <c:pt idx="544">
                  <c:v>41395</c:v>
                </c:pt>
                <c:pt idx="545">
                  <c:v>41426</c:v>
                </c:pt>
                <c:pt idx="546">
                  <c:v>41456</c:v>
                </c:pt>
                <c:pt idx="547">
                  <c:v>41487</c:v>
                </c:pt>
                <c:pt idx="548">
                  <c:v>41518</c:v>
                </c:pt>
                <c:pt idx="549">
                  <c:v>41548</c:v>
                </c:pt>
                <c:pt idx="550">
                  <c:v>41579</c:v>
                </c:pt>
                <c:pt idx="551">
                  <c:v>41609</c:v>
                </c:pt>
                <c:pt idx="552">
                  <c:v>41640</c:v>
                </c:pt>
                <c:pt idx="553">
                  <c:v>41671</c:v>
                </c:pt>
                <c:pt idx="554">
                  <c:v>41699</c:v>
                </c:pt>
                <c:pt idx="555">
                  <c:v>41730</c:v>
                </c:pt>
                <c:pt idx="556">
                  <c:v>41760</c:v>
                </c:pt>
                <c:pt idx="557">
                  <c:v>41791</c:v>
                </c:pt>
                <c:pt idx="558">
                  <c:v>41821</c:v>
                </c:pt>
                <c:pt idx="559">
                  <c:v>41852</c:v>
                </c:pt>
                <c:pt idx="560">
                  <c:v>41883</c:v>
                </c:pt>
                <c:pt idx="561">
                  <c:v>41913</c:v>
                </c:pt>
                <c:pt idx="562">
                  <c:v>41944</c:v>
                </c:pt>
                <c:pt idx="563">
                  <c:v>41974</c:v>
                </c:pt>
                <c:pt idx="564">
                  <c:v>42005</c:v>
                </c:pt>
                <c:pt idx="565">
                  <c:v>42036</c:v>
                </c:pt>
                <c:pt idx="566">
                  <c:v>42064</c:v>
                </c:pt>
                <c:pt idx="567">
                  <c:v>42095</c:v>
                </c:pt>
                <c:pt idx="568">
                  <c:v>42125</c:v>
                </c:pt>
                <c:pt idx="569">
                  <c:v>42156</c:v>
                </c:pt>
                <c:pt idx="570">
                  <c:v>42186</c:v>
                </c:pt>
                <c:pt idx="571">
                  <c:v>42217</c:v>
                </c:pt>
                <c:pt idx="572">
                  <c:v>42248</c:v>
                </c:pt>
                <c:pt idx="573">
                  <c:v>42278</c:v>
                </c:pt>
                <c:pt idx="574">
                  <c:v>42309</c:v>
                </c:pt>
                <c:pt idx="575">
                  <c:v>42339</c:v>
                </c:pt>
                <c:pt idx="576">
                  <c:v>42370</c:v>
                </c:pt>
                <c:pt idx="577">
                  <c:v>42401</c:v>
                </c:pt>
                <c:pt idx="578">
                  <c:v>42430</c:v>
                </c:pt>
                <c:pt idx="579">
                  <c:v>42461</c:v>
                </c:pt>
                <c:pt idx="580">
                  <c:v>42491</c:v>
                </c:pt>
                <c:pt idx="581">
                  <c:v>42522</c:v>
                </c:pt>
                <c:pt idx="582">
                  <c:v>42552</c:v>
                </c:pt>
                <c:pt idx="583">
                  <c:v>42583</c:v>
                </c:pt>
                <c:pt idx="584">
                  <c:v>42614</c:v>
                </c:pt>
                <c:pt idx="585">
                  <c:v>42644</c:v>
                </c:pt>
                <c:pt idx="586">
                  <c:v>42675</c:v>
                </c:pt>
                <c:pt idx="587">
                  <c:v>42705</c:v>
                </c:pt>
                <c:pt idx="588">
                  <c:v>42736</c:v>
                </c:pt>
                <c:pt idx="589">
                  <c:v>42767</c:v>
                </c:pt>
                <c:pt idx="590">
                  <c:v>42795</c:v>
                </c:pt>
                <c:pt idx="591">
                  <c:v>42826</c:v>
                </c:pt>
                <c:pt idx="592">
                  <c:v>42856</c:v>
                </c:pt>
                <c:pt idx="593">
                  <c:v>42887</c:v>
                </c:pt>
                <c:pt idx="594">
                  <c:v>42917</c:v>
                </c:pt>
                <c:pt idx="595">
                  <c:v>42948</c:v>
                </c:pt>
                <c:pt idx="596">
                  <c:v>42979</c:v>
                </c:pt>
                <c:pt idx="597">
                  <c:v>43009</c:v>
                </c:pt>
                <c:pt idx="598">
                  <c:v>43040</c:v>
                </c:pt>
                <c:pt idx="599">
                  <c:v>43070</c:v>
                </c:pt>
                <c:pt idx="600">
                  <c:v>43101</c:v>
                </c:pt>
                <c:pt idx="601">
                  <c:v>43132</c:v>
                </c:pt>
                <c:pt idx="602">
                  <c:v>43160</c:v>
                </c:pt>
                <c:pt idx="603">
                  <c:v>43191</c:v>
                </c:pt>
                <c:pt idx="604">
                  <c:v>43221</c:v>
                </c:pt>
                <c:pt idx="605">
                  <c:v>43252</c:v>
                </c:pt>
                <c:pt idx="606">
                  <c:v>43282</c:v>
                </c:pt>
                <c:pt idx="607">
                  <c:v>43313</c:v>
                </c:pt>
                <c:pt idx="608">
                  <c:v>43344</c:v>
                </c:pt>
                <c:pt idx="609">
                  <c:v>43374</c:v>
                </c:pt>
                <c:pt idx="610">
                  <c:v>43405</c:v>
                </c:pt>
                <c:pt idx="611">
                  <c:v>43435</c:v>
                </c:pt>
                <c:pt idx="612">
                  <c:v>43466</c:v>
                </c:pt>
                <c:pt idx="613">
                  <c:v>43497</c:v>
                </c:pt>
                <c:pt idx="614">
                  <c:v>43525</c:v>
                </c:pt>
                <c:pt idx="615">
                  <c:v>43556</c:v>
                </c:pt>
                <c:pt idx="616">
                  <c:v>43586</c:v>
                </c:pt>
                <c:pt idx="617">
                  <c:v>43617</c:v>
                </c:pt>
                <c:pt idx="618">
                  <c:v>43647</c:v>
                </c:pt>
                <c:pt idx="619">
                  <c:v>43678</c:v>
                </c:pt>
                <c:pt idx="620">
                  <c:v>43709</c:v>
                </c:pt>
                <c:pt idx="621">
                  <c:v>43739</c:v>
                </c:pt>
                <c:pt idx="622">
                  <c:v>43770</c:v>
                </c:pt>
                <c:pt idx="623">
                  <c:v>43800</c:v>
                </c:pt>
                <c:pt idx="624">
                  <c:v>43831</c:v>
                </c:pt>
                <c:pt idx="625">
                  <c:v>43862</c:v>
                </c:pt>
                <c:pt idx="626">
                  <c:v>43891</c:v>
                </c:pt>
                <c:pt idx="627">
                  <c:v>43922</c:v>
                </c:pt>
                <c:pt idx="628">
                  <c:v>43952</c:v>
                </c:pt>
                <c:pt idx="629">
                  <c:v>43983</c:v>
                </c:pt>
                <c:pt idx="630">
                  <c:v>44013</c:v>
                </c:pt>
                <c:pt idx="631">
                  <c:v>44044</c:v>
                </c:pt>
                <c:pt idx="632">
                  <c:v>44075</c:v>
                </c:pt>
                <c:pt idx="633">
                  <c:v>44105</c:v>
                </c:pt>
                <c:pt idx="634">
                  <c:v>44136</c:v>
                </c:pt>
                <c:pt idx="635">
                  <c:v>44166</c:v>
                </c:pt>
              </c:numCache>
            </c:numRef>
          </c:cat>
          <c:val>
            <c:numRef>
              <c:f>[0]!yrange3</c:f>
              <c:numCache>
                <c:formatCode>0.00</c:formatCode>
                <c:ptCount val="636"/>
                <c:pt idx="0">
                  <c:v>1.0147790000000001</c:v>
                </c:pt>
                <c:pt idx="1">
                  <c:v>0.97241400630800012</c:v>
                </c:pt>
                <c:pt idx="2">
                  <c:v>0.95768387894044649</c:v>
                </c:pt>
                <c:pt idx="3">
                  <c:v>1.0680444960979067</c:v>
                </c:pt>
                <c:pt idx="4">
                  <c:v>1.1490054730356165</c:v>
                </c:pt>
                <c:pt idx="5">
                  <c:v>1.1722728338645878</c:v>
                </c:pt>
                <c:pt idx="6">
                  <c:v>1.1423083679581751</c:v>
                </c:pt>
                <c:pt idx="7">
                  <c:v>1.1741570675652171</c:v>
                </c:pt>
                <c:pt idx="8">
                  <c:v>1.2531367427149913</c:v>
                </c:pt>
                <c:pt idx="9">
                  <c:v>1.2639638441720489</c:v>
                </c:pt>
                <c:pt idx="10">
                  <c:v>1.3543524265964804</c:v>
                </c:pt>
                <c:pt idx="11">
                  <c:v>1.3405854341801271</c:v>
                </c:pt>
                <c:pt idx="12">
                  <c:v>1.3302039405778363</c:v>
                </c:pt>
                <c:pt idx="13">
                  <c:v>1.2264520238245868</c:v>
                </c:pt>
                <c:pt idx="14">
                  <c:v>1.2382235103492552</c:v>
                </c:pt>
                <c:pt idx="15">
                  <c:v>1.238566498261622</c:v>
                </c:pt>
                <c:pt idx="16">
                  <c:v>1.2314744664925759</c:v>
                </c:pt>
                <c:pt idx="17">
                  <c:v>1.0975996457657013</c:v>
                </c:pt>
                <c:pt idx="18">
                  <c:v>0.99896385359896667</c:v>
                </c:pt>
                <c:pt idx="19">
                  <c:v>1.0471478761134594</c:v>
                </c:pt>
                <c:pt idx="20">
                  <c:v>1.0197890435542429</c:v>
                </c:pt>
                <c:pt idx="21">
                  <c:v>1.1142898348532839</c:v>
                </c:pt>
                <c:pt idx="22">
                  <c:v>1.0474970735725084</c:v>
                </c:pt>
                <c:pt idx="23">
                  <c:v>0.97392192662184907</c:v>
                </c:pt>
                <c:pt idx="24">
                  <c:v>0.93244259176702449</c:v>
                </c:pt>
                <c:pt idx="25">
                  <c:v>0.9697636065024996</c:v>
                </c:pt>
                <c:pt idx="26">
                  <c:v>0.94705465212903051</c:v>
                </c:pt>
                <c:pt idx="27">
                  <c:v>0.80223863116267613</c:v>
                </c:pt>
                <c:pt idx="28">
                  <c:v>0.73223368373015874</c:v>
                </c:pt>
                <c:pt idx="29">
                  <c:v>0.6741924485556039</c:v>
                </c:pt>
                <c:pt idx="30">
                  <c:v>0.71145911034196352</c:v>
                </c:pt>
                <c:pt idx="31">
                  <c:v>0.75462120018907941</c:v>
                </c:pt>
                <c:pt idx="32">
                  <c:v>0.86069075608765644</c:v>
                </c:pt>
                <c:pt idx="33">
                  <c:v>0.80396090697240685</c:v>
                </c:pt>
                <c:pt idx="34">
                  <c:v>0.80536623063779467</c:v>
                </c:pt>
                <c:pt idx="35">
                  <c:v>0.86714990102117318</c:v>
                </c:pt>
                <c:pt idx="36">
                  <c:v>0.99394716099819214</c:v>
                </c:pt>
                <c:pt idx="37">
                  <c:v>1.0404251241936286</c:v>
                </c:pt>
                <c:pt idx="38">
                  <c:v>1.1095384843435629</c:v>
                </c:pt>
                <c:pt idx="39">
                  <c:v>1.1451435743061478</c:v>
                </c:pt>
                <c:pt idx="40">
                  <c:v>1.0892937770436626</c:v>
                </c:pt>
                <c:pt idx="41">
                  <c:v>1.0698117578412367</c:v>
                </c:pt>
                <c:pt idx="42">
                  <c:v>1.0121842078816028</c:v>
                </c:pt>
                <c:pt idx="43">
                  <c:v>1.047114684895597</c:v>
                </c:pt>
                <c:pt idx="44">
                  <c:v>1.0356027060498549</c:v>
                </c:pt>
                <c:pt idx="45">
                  <c:v>0.97564338057498046</c:v>
                </c:pt>
                <c:pt idx="46">
                  <c:v>0.94451742980449682</c:v>
                </c:pt>
                <c:pt idx="47">
                  <c:v>1.054190071166246</c:v>
                </c:pt>
                <c:pt idx="48">
                  <c:v>1.1573815746624962</c:v>
                </c:pt>
                <c:pt idx="49">
                  <c:v>1.1974709576456557</c:v>
                </c:pt>
                <c:pt idx="50">
                  <c:v>1.2006035416708567</c:v>
                </c:pt>
                <c:pt idx="51">
                  <c:v>1.2020298586783615</c:v>
                </c:pt>
                <c:pt idx="52">
                  <c:v>1.1757943549828476</c:v>
                </c:pt>
                <c:pt idx="53">
                  <c:v>1.1353870061795071</c:v>
                </c:pt>
                <c:pt idx="54">
                  <c:v>1.1038527674698775</c:v>
                </c:pt>
                <c:pt idx="55">
                  <c:v>1.1191300897716607</c:v>
                </c:pt>
                <c:pt idx="56">
                  <c:v>1.0801328826634773</c:v>
                </c:pt>
                <c:pt idx="57">
                  <c:v>1.0737060920116297</c:v>
                </c:pt>
                <c:pt idx="58">
                  <c:v>1.1297653607816489</c:v>
                </c:pt>
                <c:pt idx="59">
                  <c:v>1.0996367781403238</c:v>
                </c:pt>
                <c:pt idx="60">
                  <c:v>1.0440809288351185</c:v>
                </c:pt>
                <c:pt idx="61">
                  <c:v>0.96628750290854259</c:v>
                </c:pt>
                <c:pt idx="62">
                  <c:v>0.93745734897176336</c:v>
                </c:pt>
                <c:pt idx="63">
                  <c:v>0.86416693342915085</c:v>
                </c:pt>
                <c:pt idx="64">
                  <c:v>0.78244871570329011</c:v>
                </c:pt>
                <c:pt idx="65">
                  <c:v>0.74990745606590603</c:v>
                </c:pt>
                <c:pt idx="66">
                  <c:v>0.83803058104312278</c:v>
                </c:pt>
                <c:pt idx="67">
                  <c:v>0.79221461114691416</c:v>
                </c:pt>
                <c:pt idx="68">
                  <c:v>0.8608750592804062</c:v>
                </c:pt>
                <c:pt idx="69">
                  <c:v>0.85480502923742008</c:v>
                </c:pt>
                <c:pt idx="70">
                  <c:v>0.69293060085072977</c:v>
                </c:pt>
                <c:pt idx="71">
                  <c:v>0.66311587588792542</c:v>
                </c:pt>
                <c:pt idx="72">
                  <c:v>0.74181712050180793</c:v>
                </c:pt>
                <c:pt idx="73">
                  <c:v>0.74741635612735569</c:v>
                </c:pt>
                <c:pt idx="74">
                  <c:v>0.75245394236765406</c:v>
                </c:pt>
                <c:pt idx="75">
                  <c:v>0.71175295617104528</c:v>
                </c:pt>
                <c:pt idx="76">
                  <c:v>0.65965762205001788</c:v>
                </c:pt>
                <c:pt idx="77">
                  <c:v>0.63629188941938419</c:v>
                </c:pt>
                <c:pt idx="78">
                  <c:v>0.60382191430231302</c:v>
                </c:pt>
                <c:pt idx="79">
                  <c:v>0.54990665557425955</c:v>
                </c:pt>
                <c:pt idx="80">
                  <c:v>0.50151541979038028</c:v>
                </c:pt>
                <c:pt idx="81">
                  <c:v>0.54389547882434652</c:v>
                </c:pt>
                <c:pt idx="82">
                  <c:v>0.51521804580785402</c:v>
                </c:pt>
                <c:pt idx="83">
                  <c:v>0.48144807899537823</c:v>
                </c:pt>
                <c:pt idx="84">
                  <c:v>0.61554099795717099</c:v>
                </c:pt>
                <c:pt idx="85">
                  <c:v>0.64824038239164983</c:v>
                </c:pt>
                <c:pt idx="86">
                  <c:v>0.70439744671823845</c:v>
                </c:pt>
                <c:pt idx="87">
                  <c:v>0.73896504701848931</c:v>
                </c:pt>
                <c:pt idx="88">
                  <c:v>0.79717258480708875</c:v>
                </c:pt>
                <c:pt idx="89">
                  <c:v>0.85347210143650465</c:v>
                </c:pt>
                <c:pt idx="90">
                  <c:v>0.84120173303415202</c:v>
                </c:pt>
                <c:pt idx="91">
                  <c:v>0.80319455633220294</c:v>
                </c:pt>
                <c:pt idx="92">
                  <c:v>0.77778549654263374</c:v>
                </c:pt>
                <c:pt idx="93">
                  <c:v>0.79671135103000557</c:v>
                </c:pt>
                <c:pt idx="94">
                  <c:v>0.81475048944002704</c:v>
                </c:pt>
                <c:pt idx="95">
                  <c:v>0.80697532551930085</c:v>
                </c:pt>
                <c:pt idx="96">
                  <c:v>0.94276506354443357</c:v>
                </c:pt>
                <c:pt idx="97">
                  <c:v>1.0346412900470927</c:v>
                </c:pt>
                <c:pt idx="98">
                  <c:v>1.0447031765928008</c:v>
                </c:pt>
                <c:pt idx="99">
                  <c:v>1.0409119487649454</c:v>
                </c:pt>
                <c:pt idx="100">
                  <c:v>1.0295431084605347</c:v>
                </c:pt>
                <c:pt idx="101">
                  <c:v>1.0667013783310924</c:v>
                </c:pt>
                <c:pt idx="102">
                  <c:v>1.064509306998622</c:v>
                </c:pt>
                <c:pt idx="103">
                  <c:v>1.0564882293703874</c:v>
                </c:pt>
                <c:pt idx="104">
                  <c:v>1.0802507626253861</c:v>
                </c:pt>
                <c:pt idx="105">
                  <c:v>1.0584296972203533</c:v>
                </c:pt>
                <c:pt idx="106">
                  <c:v>1.0787864755869925</c:v>
                </c:pt>
                <c:pt idx="107">
                  <c:v>1.1769333903494215</c:v>
                </c:pt>
                <c:pt idx="108">
                  <c:v>1.2046078020900979</c:v>
                </c:pt>
                <c:pt idx="109">
                  <c:v>1.2055546238225407</c:v>
                </c:pt>
                <c:pt idx="110">
                  <c:v>1.211966968866653</c:v>
                </c:pt>
                <c:pt idx="111">
                  <c:v>1.2279019105733118</c:v>
                </c:pt>
                <c:pt idx="112">
                  <c:v>1.2244809758504547</c:v>
                </c:pt>
                <c:pt idx="113">
                  <c:v>1.2892045912719581</c:v>
                </c:pt>
                <c:pt idx="114">
                  <c:v>1.2933790357384967</c:v>
                </c:pt>
                <c:pt idx="115">
                  <c:v>1.2871837501573093</c:v>
                </c:pt>
                <c:pt idx="116">
                  <c:v>1.3045169665369276</c:v>
                </c:pt>
                <c:pt idx="117">
                  <c:v>1.2729933140405627</c:v>
                </c:pt>
                <c:pt idx="118">
                  <c:v>1.3477192945680578</c:v>
                </c:pt>
                <c:pt idx="119">
                  <c:v>1.3669512489015441</c:v>
                </c:pt>
                <c:pt idx="120">
                  <c:v>1.3372419304579179</c:v>
                </c:pt>
                <c:pt idx="121">
                  <c:v>1.361062220965165</c:v>
                </c:pt>
                <c:pt idx="122">
                  <c:v>1.4509154656066223</c:v>
                </c:pt>
                <c:pt idx="123">
                  <c:v>1.5687065867664303</c:v>
                </c:pt>
                <c:pt idx="124">
                  <c:v>1.6550356476493604</c:v>
                </c:pt>
                <c:pt idx="125">
                  <c:v>1.6627977648368359</c:v>
                </c:pt>
                <c:pt idx="126">
                  <c:v>1.7492965045636482</c:v>
                </c:pt>
                <c:pt idx="127">
                  <c:v>1.8792359982191407</c:v>
                </c:pt>
                <c:pt idx="128">
                  <c:v>1.8857400340089769</c:v>
                </c:pt>
                <c:pt idx="129">
                  <c:v>1.5954869279743151</c:v>
                </c:pt>
                <c:pt idx="130">
                  <c:v>1.6370445759872621</c:v>
                </c:pt>
                <c:pt idx="131">
                  <c:v>1.6493960773130858</c:v>
                </c:pt>
                <c:pt idx="132">
                  <c:v>1.7871404425216562</c:v>
                </c:pt>
                <c:pt idx="133">
                  <c:v>1.7422296032010869</c:v>
                </c:pt>
                <c:pt idx="134">
                  <c:v>1.8758516448481977</c:v>
                </c:pt>
                <c:pt idx="135">
                  <c:v>1.9173961312266505</c:v>
                </c:pt>
                <c:pt idx="136">
                  <c:v>1.8945177605888541</c:v>
                </c:pt>
                <c:pt idx="137">
                  <c:v>1.9928072365259646</c:v>
                </c:pt>
                <c:pt idx="138">
                  <c:v>2.0438290802027388</c:v>
                </c:pt>
                <c:pt idx="139">
                  <c:v>2.1964806303740012</c:v>
                </c:pt>
                <c:pt idx="140">
                  <c:v>2.1920744902294711</c:v>
                </c:pt>
                <c:pt idx="141">
                  <c:v>1.9933410169452672</c:v>
                </c:pt>
                <c:pt idx="142">
                  <c:v>2.1130411450128306</c:v>
                </c:pt>
                <c:pt idx="143">
                  <c:v>2.233854272478939</c:v>
                </c:pt>
                <c:pt idx="144">
                  <c:v>2.431956937070916</c:v>
                </c:pt>
                <c:pt idx="145">
                  <c:v>2.405239458160255</c:v>
                </c:pt>
                <c:pt idx="146">
                  <c:v>2.0505748738572347</c:v>
                </c:pt>
                <c:pt idx="147">
                  <c:v>2.143158329411889</c:v>
                </c:pt>
                <c:pt idx="148">
                  <c:v>2.3046345937414277</c:v>
                </c:pt>
                <c:pt idx="149">
                  <c:v>2.4020376702113153</c:v>
                </c:pt>
                <c:pt idx="150">
                  <c:v>2.6366831220635776</c:v>
                </c:pt>
                <c:pt idx="151">
                  <c:v>2.8070075783826405</c:v>
                </c:pt>
                <c:pt idx="152">
                  <c:v>2.9262296112592865</c:v>
                </c:pt>
                <c:pt idx="153">
                  <c:v>3.0173436226650669</c:v>
                </c:pt>
                <c:pt idx="154">
                  <c:v>3.1755912262993591</c:v>
                </c:pt>
                <c:pt idx="155">
                  <c:v>3.0846740494904084</c:v>
                </c:pt>
                <c:pt idx="156">
                  <c:v>3.1185036697911697</c:v>
                </c:pt>
                <c:pt idx="157">
                  <c:v>3.1536897466974234</c:v>
                </c:pt>
                <c:pt idx="158">
                  <c:v>3.3893271371911617</c:v>
                </c:pt>
                <c:pt idx="159">
                  <c:v>3.4951792130127788</c:v>
                </c:pt>
                <c:pt idx="160">
                  <c:v>3.5756137722418417</c:v>
                </c:pt>
                <c:pt idx="161">
                  <c:v>3.5732967745174289</c:v>
                </c:pt>
                <c:pt idx="162">
                  <c:v>3.5244712473904225</c:v>
                </c:pt>
                <c:pt idx="163">
                  <c:v>3.3004065123088235</c:v>
                </c:pt>
                <c:pt idx="164">
                  <c:v>3.055239114948475</c:v>
                </c:pt>
                <c:pt idx="165">
                  <c:v>3.2314561413813583</c:v>
                </c:pt>
                <c:pt idx="166">
                  <c:v>3.3009776888070368</c:v>
                </c:pt>
                <c:pt idx="167">
                  <c:v>3.2554043908353667</c:v>
                </c:pt>
                <c:pt idx="168">
                  <c:v>3.1990012543597532</c:v>
                </c:pt>
                <c:pt idx="169">
                  <c:v>3.0795601445257232</c:v>
                </c:pt>
                <c:pt idx="170">
                  <c:v>3.0562263173106521</c:v>
                </c:pt>
                <c:pt idx="171">
                  <c:v>3.2334874437146701</c:v>
                </c:pt>
                <c:pt idx="172">
                  <c:v>3.1377600479434973</c:v>
                </c:pt>
                <c:pt idx="173">
                  <c:v>3.0598526037131082</c:v>
                </c:pt>
                <c:pt idx="174">
                  <c:v>2.9938638224614316</c:v>
                </c:pt>
                <c:pt idx="175">
                  <c:v>3.2277923660932779</c:v>
                </c:pt>
                <c:pt idx="176">
                  <c:v>3.291702654941925</c:v>
                </c:pt>
                <c:pt idx="177">
                  <c:v>3.6979119293723786</c:v>
                </c:pt>
                <c:pt idx="178">
                  <c:v>4.043252528632606</c:v>
                </c:pt>
                <c:pt idx="179">
                  <c:v>4.1325154147072274</c:v>
                </c:pt>
                <c:pt idx="180">
                  <c:v>4.5125456647591182</c:v>
                </c:pt>
                <c:pt idx="181">
                  <c:v>4.7497025021705337</c:v>
                </c:pt>
                <c:pt idx="182">
                  <c:v>4.9839340810650734</c:v>
                </c:pt>
                <c:pt idx="183">
                  <c:v>5.3486135217106865</c:v>
                </c:pt>
                <c:pt idx="184">
                  <c:v>5.7841618180106309</c:v>
                </c:pt>
                <c:pt idx="185">
                  <c:v>6.0481914525173623</c:v>
                </c:pt>
                <c:pt idx="186">
                  <c:v>5.9303303456821563</c:v>
                </c:pt>
                <c:pt idx="187">
                  <c:v>5.7879964870554383</c:v>
                </c:pt>
                <c:pt idx="188">
                  <c:v>5.8480295866191776</c:v>
                </c:pt>
                <c:pt idx="189">
                  <c:v>5.6002778131820561</c:v>
                </c:pt>
                <c:pt idx="190">
                  <c:v>5.7593817058545582</c:v>
                </c:pt>
                <c:pt idx="191">
                  <c:v>5.6741946910432635</c:v>
                </c:pt>
                <c:pt idx="192">
                  <c:v>5.6326936310729732</c:v>
                </c:pt>
                <c:pt idx="193">
                  <c:v>5.3004322991632407</c:v>
                </c:pt>
                <c:pt idx="194">
                  <c:v>5.337233200616331</c:v>
                </c:pt>
                <c:pt idx="195">
                  <c:v>5.2289300645094245</c:v>
                </c:pt>
                <c:pt idx="196">
                  <c:v>5.0062403909220974</c:v>
                </c:pt>
                <c:pt idx="197">
                  <c:v>5.1070710786356592</c:v>
                </c:pt>
                <c:pt idx="198">
                  <c:v>4.8723245565061708</c:v>
                </c:pt>
                <c:pt idx="199">
                  <c:v>5.336730171609557</c:v>
                </c:pt>
                <c:pt idx="200">
                  <c:v>5.2640919372437791</c:v>
                </c:pt>
                <c:pt idx="201">
                  <c:v>5.1803928754416031</c:v>
                </c:pt>
                <c:pt idx="202">
                  <c:v>5.0392168088000684</c:v>
                </c:pt>
                <c:pt idx="203">
                  <c:v>5.0893922905652911</c:v>
                </c:pt>
                <c:pt idx="204">
                  <c:v>5.763197293482393</c:v>
                </c:pt>
                <c:pt idx="205">
                  <c:v>5.9833917724744756</c:v>
                </c:pt>
                <c:pt idx="206">
                  <c:v>5.9165872033347986</c:v>
                </c:pt>
                <c:pt idx="207">
                  <c:v>5.839712985801869</c:v>
                </c:pt>
                <c:pt idx="208">
                  <c:v>6.0312555717361702</c:v>
                </c:pt>
                <c:pt idx="209">
                  <c:v>6.0588304722101478</c:v>
                </c:pt>
                <c:pt idx="210">
                  <c:v>6.1811764359354866</c:v>
                </c:pt>
                <c:pt idx="211">
                  <c:v>6.1448929302565451</c:v>
                </c:pt>
                <c:pt idx="212">
                  <c:v>5.8361735094404565</c:v>
                </c:pt>
                <c:pt idx="213">
                  <c:v>5.9298207495729383</c:v>
                </c:pt>
                <c:pt idx="214">
                  <c:v>6.268034005845581</c:v>
                </c:pt>
                <c:pt idx="215">
                  <c:v>6.4811847702483654</c:v>
                </c:pt>
                <c:pt idx="216">
                  <c:v>6.6339527764678898</c:v>
                </c:pt>
                <c:pt idx="217">
                  <c:v>7.087688610567187</c:v>
                </c:pt>
                <c:pt idx="218">
                  <c:v>7.4048485005128475</c:v>
                </c:pt>
                <c:pt idx="219">
                  <c:v>7.5479620074822602</c:v>
                </c:pt>
                <c:pt idx="220">
                  <c:v>7.7598710408423255</c:v>
                </c:pt>
                <c:pt idx="221">
                  <c:v>7.7484019514439604</c:v>
                </c:pt>
                <c:pt idx="222">
                  <c:v>7.1897189255389966</c:v>
                </c:pt>
                <c:pt idx="223">
                  <c:v>7.302813204237725</c:v>
                </c:pt>
                <c:pt idx="224">
                  <c:v>6.7809614754761007</c:v>
                </c:pt>
                <c:pt idx="225">
                  <c:v>6.9558085671212515</c:v>
                </c:pt>
                <c:pt idx="226">
                  <c:v>6.9578744422656866</c:v>
                </c:pt>
                <c:pt idx="227">
                  <c:v>6.720770954896599</c:v>
                </c:pt>
                <c:pt idx="228">
                  <c:v>7.4368086132022375</c:v>
                </c:pt>
                <c:pt idx="229">
                  <c:v>8.0257369240903351</c:v>
                </c:pt>
                <c:pt idx="230">
                  <c:v>8.2484992781553874</c:v>
                </c:pt>
                <c:pt idx="231">
                  <c:v>8.0967021459394939</c:v>
                </c:pt>
                <c:pt idx="232">
                  <c:v>8.0398632968749979</c:v>
                </c:pt>
                <c:pt idx="233">
                  <c:v>8.2392599465007947</c:v>
                </c:pt>
                <c:pt idx="234">
                  <c:v>8.4796980302595806</c:v>
                </c:pt>
                <c:pt idx="235">
                  <c:v>8.6337911028654588</c:v>
                </c:pt>
                <c:pt idx="236">
                  <c:v>8.5622169746227037</c:v>
                </c:pt>
                <c:pt idx="237">
                  <c:v>6.2665752949056861</c:v>
                </c:pt>
                <c:pt idx="238">
                  <c:v>5.946948621989022</c:v>
                </c:pt>
                <c:pt idx="239">
                  <c:v>6.112957692771845</c:v>
                </c:pt>
                <c:pt idx="240">
                  <c:v>6.5556397500093038</c:v>
                </c:pt>
                <c:pt idx="241">
                  <c:v>7.0559989539287633</c:v>
                </c:pt>
                <c:pt idx="242">
                  <c:v>7.262478651317581</c:v>
                </c:pt>
                <c:pt idx="243">
                  <c:v>7.3594036913980663</c:v>
                </c:pt>
                <c:pt idx="244">
                  <c:v>7.2036713498843916</c:v>
                </c:pt>
                <c:pt idx="245">
                  <c:v>7.6081863108657997</c:v>
                </c:pt>
                <c:pt idx="246">
                  <c:v>7.5839770620246245</c:v>
                </c:pt>
                <c:pt idx="247">
                  <c:v>7.4405413038505532</c:v>
                </c:pt>
                <c:pt idx="248">
                  <c:v>7.6076484209937325</c:v>
                </c:pt>
                <c:pt idx="249">
                  <c:v>7.602703449520086</c:v>
                </c:pt>
                <c:pt idx="250">
                  <c:v>7.3623743907773065</c:v>
                </c:pt>
                <c:pt idx="251">
                  <c:v>7.5345950525263694</c:v>
                </c:pt>
                <c:pt idx="252">
                  <c:v>7.9881852092835093</c:v>
                </c:pt>
                <c:pt idx="253">
                  <c:v>8.0600389352410158</c:v>
                </c:pt>
                <c:pt idx="254">
                  <c:v>8.1959553718059848</c:v>
                </c:pt>
                <c:pt idx="255">
                  <c:v>8.4977304485958811</c:v>
                </c:pt>
                <c:pt idx="256">
                  <c:v>8.802569532978362</c:v>
                </c:pt>
                <c:pt idx="257">
                  <c:v>8.6576968436046045</c:v>
                </c:pt>
                <c:pt idx="258">
                  <c:v>8.9878321396449365</c:v>
                </c:pt>
                <c:pt idx="259">
                  <c:v>9.1126551524003236</c:v>
                </c:pt>
                <c:pt idx="260">
                  <c:v>9.1166920586328359</c:v>
                </c:pt>
                <c:pt idx="261">
                  <c:v>8.7134607688795054</c:v>
                </c:pt>
                <c:pt idx="262">
                  <c:v>8.6710262149350612</c:v>
                </c:pt>
                <c:pt idx="263">
                  <c:v>8.6128089449279877</c:v>
                </c:pt>
                <c:pt idx="264">
                  <c:v>8.1036971953843491</c:v>
                </c:pt>
                <c:pt idx="265">
                  <c:v>8.1861036921642132</c:v>
                </c:pt>
                <c:pt idx="266">
                  <c:v>8.4195795555684292</c:v>
                </c:pt>
                <c:pt idx="267">
                  <c:v>8.231763994422364</c:v>
                </c:pt>
                <c:pt idx="268">
                  <c:v>8.5666897760634253</c:v>
                </c:pt>
                <c:pt idx="269">
                  <c:v>8.6245491988109571</c:v>
                </c:pt>
                <c:pt idx="270">
                  <c:v>8.2903392928078343</c:v>
                </c:pt>
                <c:pt idx="271">
                  <c:v>7.3376632433141156</c:v>
                </c:pt>
                <c:pt idx="272">
                  <c:v>6.7267514146655119</c:v>
                </c:pt>
                <c:pt idx="273">
                  <c:v>6.3349114180098312</c:v>
                </c:pt>
                <c:pt idx="274">
                  <c:v>6.6504216811838113</c:v>
                </c:pt>
                <c:pt idx="275">
                  <c:v>6.766597897532411</c:v>
                </c:pt>
                <c:pt idx="276">
                  <c:v>7.2952586580708232</c:v>
                </c:pt>
                <c:pt idx="277">
                  <c:v>8.1504453542631747</c:v>
                </c:pt>
                <c:pt idx="278">
                  <c:v>8.6592369055030538</c:v>
                </c:pt>
                <c:pt idx="279">
                  <c:v>8.8699680948353752</c:v>
                </c:pt>
                <c:pt idx="280">
                  <c:v>9.1710059420059924</c:v>
                </c:pt>
                <c:pt idx="281">
                  <c:v>8.8195363102845548</c:v>
                </c:pt>
                <c:pt idx="282">
                  <c:v>9.1189242898734744</c:v>
                </c:pt>
                <c:pt idx="283">
                  <c:v>9.3461861210257027</c:v>
                </c:pt>
                <c:pt idx="284">
                  <c:v>9.4579384684748078</c:v>
                </c:pt>
                <c:pt idx="285">
                  <c:v>9.6101356143095042</c:v>
                </c:pt>
                <c:pt idx="286">
                  <c:v>9.4007691998161569</c:v>
                </c:pt>
                <c:pt idx="287">
                  <c:v>9.8275077168726117</c:v>
                </c:pt>
                <c:pt idx="288">
                  <c:v>10.889340443157547</c:v>
                </c:pt>
                <c:pt idx="289">
                  <c:v>11.537081970078331</c:v>
                </c:pt>
                <c:pt idx="290">
                  <c:v>11.419703698114754</c:v>
                </c:pt>
                <c:pt idx="291">
                  <c:v>11.142570328768905</c:v>
                </c:pt>
                <c:pt idx="292">
                  <c:v>11.19438328079768</c:v>
                </c:pt>
                <c:pt idx="293">
                  <c:v>10.659907451055995</c:v>
                </c:pt>
                <c:pt idx="294">
                  <c:v>10.96370415350364</c:v>
                </c:pt>
                <c:pt idx="295">
                  <c:v>10.707866117081632</c:v>
                </c:pt>
                <c:pt idx="296">
                  <c:v>10.86564652431683</c:v>
                </c:pt>
                <c:pt idx="297">
                  <c:v>11.070377036128008</c:v>
                </c:pt>
                <c:pt idx="298">
                  <c:v>11.87980979387858</c:v>
                </c:pt>
                <c:pt idx="299">
                  <c:v>12.234921068237199</c:v>
                </c:pt>
                <c:pt idx="300">
                  <c:v>12.864101884171298</c:v>
                </c:pt>
                <c:pt idx="301">
                  <c:v>12.545290847175881</c:v>
                </c:pt>
                <c:pt idx="302">
                  <c:v>12.917635079520061</c:v>
                </c:pt>
                <c:pt idx="303">
                  <c:v>12.549017444890875</c:v>
                </c:pt>
                <c:pt idx="304">
                  <c:v>13.046598535598244</c:v>
                </c:pt>
                <c:pt idx="305">
                  <c:v>13.136646158690944</c:v>
                </c:pt>
                <c:pt idx="306">
                  <c:v>13.211354265395419</c:v>
                </c:pt>
                <c:pt idx="307">
                  <c:v>13.74906959535128</c:v>
                </c:pt>
                <c:pt idx="308">
                  <c:v>13.953312024190224</c:v>
                </c:pt>
                <c:pt idx="309">
                  <c:v>14.491421502403119</c:v>
                </c:pt>
                <c:pt idx="310">
                  <c:v>14.203259585827832</c:v>
                </c:pt>
                <c:pt idx="311">
                  <c:v>14.350178102983634</c:v>
                </c:pt>
                <c:pt idx="312">
                  <c:v>14.929595244247805</c:v>
                </c:pt>
                <c:pt idx="313">
                  <c:v>14.843063310212145</c:v>
                </c:pt>
                <c:pt idx="314">
                  <c:v>14.222563891592037</c:v>
                </c:pt>
                <c:pt idx="315">
                  <c:v>14.051196219262245</c:v>
                </c:pt>
                <c:pt idx="316">
                  <c:v>13.971582141483905</c:v>
                </c:pt>
                <c:pt idx="317">
                  <c:v>13.551861842371588</c:v>
                </c:pt>
                <c:pt idx="318">
                  <c:v>13.664694644071174</c:v>
                </c:pt>
                <c:pt idx="319">
                  <c:v>14.132737765019899</c:v>
                </c:pt>
                <c:pt idx="320">
                  <c:v>14.152749721695168</c:v>
                </c:pt>
                <c:pt idx="321">
                  <c:v>14.178536031688097</c:v>
                </c:pt>
                <c:pt idx="322">
                  <c:v>13.63505856705746</c:v>
                </c:pt>
                <c:pt idx="323">
                  <c:v>13.44854460091868</c:v>
                </c:pt>
                <c:pt idx="324">
                  <c:v>13.80031818204491</c:v>
                </c:pt>
                <c:pt idx="325">
                  <c:v>14.28466794928014</c:v>
                </c:pt>
                <c:pt idx="326">
                  <c:v>14.527935844456382</c:v>
                </c:pt>
                <c:pt idx="327">
                  <c:v>14.849598871988491</c:v>
                </c:pt>
                <c:pt idx="328">
                  <c:v>15.227402366489621</c:v>
                </c:pt>
                <c:pt idx="329">
                  <c:v>15.975311461122123</c:v>
                </c:pt>
                <c:pt idx="330">
                  <c:v>16.800180693105702</c:v>
                </c:pt>
                <c:pt idx="331">
                  <c:v>17.201906613839245</c:v>
                </c:pt>
                <c:pt idx="332">
                  <c:v>17.579884107865137</c:v>
                </c:pt>
                <c:pt idx="333">
                  <c:v>16.939835687265983</c:v>
                </c:pt>
                <c:pt idx="334">
                  <c:v>17.31583228018054</c:v>
                </c:pt>
                <c:pt idx="335">
                  <c:v>17.454272359260582</c:v>
                </c:pt>
                <c:pt idx="336">
                  <c:v>17.882076574786058</c:v>
                </c:pt>
                <c:pt idx="337">
                  <c:v>18.4135318905887</c:v>
                </c:pt>
                <c:pt idx="338">
                  <c:v>18.878123713720143</c:v>
                </c:pt>
                <c:pt idx="339">
                  <c:v>20.103351698988007</c:v>
                </c:pt>
                <c:pt idx="340">
                  <c:v>21.426695031277291</c:v>
                </c:pt>
                <c:pt idx="341">
                  <c:v>20.762703178953039</c:v>
                </c:pt>
                <c:pt idx="342">
                  <c:v>19.209943659011856</c:v>
                </c:pt>
                <c:pt idx="343">
                  <c:v>19.91571698904395</c:v>
                </c:pt>
                <c:pt idx="344">
                  <c:v>20.569510146360287</c:v>
                </c:pt>
                <c:pt idx="345">
                  <c:v>20.215467737721134</c:v>
                </c:pt>
                <c:pt idx="346">
                  <c:v>20.749277378803399</c:v>
                </c:pt>
                <c:pt idx="347">
                  <c:v>20.730520032052961</c:v>
                </c:pt>
                <c:pt idx="348">
                  <c:v>21.937388716758988</c:v>
                </c:pt>
                <c:pt idx="349">
                  <c:v>21.641014595195575</c:v>
                </c:pt>
                <c:pt idx="350">
                  <c:v>20.544637513773775</c:v>
                </c:pt>
                <c:pt idx="351">
                  <c:v>20.144879957030767</c:v>
                </c:pt>
                <c:pt idx="352">
                  <c:v>21.939849195842079</c:v>
                </c:pt>
                <c:pt idx="353">
                  <c:v>22.882450936843043</c:v>
                </c:pt>
                <c:pt idx="354">
                  <c:v>24.119178762626596</c:v>
                </c:pt>
                <c:pt idx="355">
                  <c:v>24.649559503616754</c:v>
                </c:pt>
                <c:pt idx="356">
                  <c:v>26.793060548491763</c:v>
                </c:pt>
                <c:pt idx="357">
                  <c:v>26.077444694302098</c:v>
                </c:pt>
                <c:pt idx="358">
                  <c:v>25.847572019321824</c:v>
                </c:pt>
                <c:pt idx="359">
                  <c:v>25.350316428814111</c:v>
                </c:pt>
                <c:pt idx="360">
                  <c:v>25.197961027076939</c:v>
                </c:pt>
                <c:pt idx="361">
                  <c:v>26.987268239609673</c:v>
                </c:pt>
                <c:pt idx="362">
                  <c:v>28.274938756394409</c:v>
                </c:pt>
                <c:pt idx="363">
                  <c:v>28.808882699870157</c:v>
                </c:pt>
                <c:pt idx="364">
                  <c:v>27.487131161600114</c:v>
                </c:pt>
                <c:pt idx="365">
                  <c:v>26.573871228755948</c:v>
                </c:pt>
                <c:pt idx="366">
                  <c:v>24.872479123334848</c:v>
                </c:pt>
                <c:pt idx="367">
                  <c:v>19.971705326789444</c:v>
                </c:pt>
                <c:pt idx="368">
                  <c:v>20.747046870986061</c:v>
                </c:pt>
                <c:pt idx="369">
                  <c:v>21.548069603627965</c:v>
                </c:pt>
                <c:pt idx="370">
                  <c:v>23.036093098176099</c:v>
                </c:pt>
                <c:pt idx="371">
                  <c:v>23.634156147190946</c:v>
                </c:pt>
                <c:pt idx="372">
                  <c:v>24.723714379732595</c:v>
                </c:pt>
                <c:pt idx="373">
                  <c:v>23.34371081419906</c:v>
                </c:pt>
                <c:pt idx="374">
                  <c:v>22.920582711980888</c:v>
                </c:pt>
                <c:pt idx="375">
                  <c:v>24.94667054138915</c:v>
                </c:pt>
                <c:pt idx="376">
                  <c:v>25.751250559690032</c:v>
                </c:pt>
                <c:pt idx="377">
                  <c:v>26.924606291442309</c:v>
                </c:pt>
                <c:pt idx="378">
                  <c:v>27.026812096924623</c:v>
                </c:pt>
                <c:pt idx="379">
                  <c:v>26.154846058241542</c:v>
                </c:pt>
                <c:pt idx="380">
                  <c:v>25.691225257013151</c:v>
                </c:pt>
                <c:pt idx="381">
                  <c:v>25.527135401296608</c:v>
                </c:pt>
                <c:pt idx="382">
                  <c:v>27.296574318772883</c:v>
                </c:pt>
                <c:pt idx="383">
                  <c:v>29.548869258963471</c:v>
                </c:pt>
                <c:pt idx="384">
                  <c:v>30.768794326319778</c:v>
                </c:pt>
                <c:pt idx="385">
                  <c:v>33.52066298448284</c:v>
                </c:pt>
                <c:pt idx="386">
                  <c:v>34.531009287498136</c:v>
                </c:pt>
                <c:pt idx="387">
                  <c:v>32.180414423279565</c:v>
                </c:pt>
                <c:pt idx="388">
                  <c:v>31.192636602556998</c:v>
                </c:pt>
                <c:pt idx="389">
                  <c:v>32.627061189362188</c:v>
                </c:pt>
                <c:pt idx="390">
                  <c:v>32.175241646011898</c:v>
                </c:pt>
                <c:pt idx="391">
                  <c:v>33.862511317928764</c:v>
                </c:pt>
                <c:pt idx="392">
                  <c:v>32.622195253375672</c:v>
                </c:pt>
                <c:pt idx="393">
                  <c:v>31.152141268672807</c:v>
                </c:pt>
                <c:pt idx="394">
                  <c:v>28.351345703630241</c:v>
                </c:pt>
                <c:pt idx="395">
                  <c:v>28.799949046698778</c:v>
                </c:pt>
                <c:pt idx="396">
                  <c:v>33.448030423243587</c:v>
                </c:pt>
                <c:pt idx="397">
                  <c:v>31.456200211539432</c:v>
                </c:pt>
                <c:pt idx="398">
                  <c:v>30.464920974273191</c:v>
                </c:pt>
                <c:pt idx="399">
                  <c:v>32.294126224331478</c:v>
                </c:pt>
                <c:pt idx="400">
                  <c:v>34.215465264048085</c:v>
                </c:pt>
                <c:pt idx="401">
                  <c:v>34.625982416286135</c:v>
                </c:pt>
                <c:pt idx="402">
                  <c:v>33.698629355213164</c:v>
                </c:pt>
                <c:pt idx="403">
                  <c:v>32.767906911051533</c:v>
                </c:pt>
                <c:pt idx="404">
                  <c:v>28.380644622637753</c:v>
                </c:pt>
                <c:pt idx="405">
                  <c:v>29.917002438639624</c:v>
                </c:pt>
                <c:pt idx="406">
                  <c:v>32.273415135719077</c:v>
                </c:pt>
                <c:pt idx="407">
                  <c:v>34.486919586217503</c:v>
                </c:pt>
                <c:pt idx="408">
                  <c:v>34.514267713449378</c:v>
                </c:pt>
                <c:pt idx="409">
                  <c:v>33.557704783771129</c:v>
                </c:pt>
                <c:pt idx="410">
                  <c:v>36.316987059616707</c:v>
                </c:pt>
                <c:pt idx="411">
                  <c:v>35.776553975182551</c:v>
                </c:pt>
                <c:pt idx="412">
                  <c:v>35.068535972013692</c:v>
                </c:pt>
                <c:pt idx="413">
                  <c:v>32.545109329075501</c:v>
                </c:pt>
                <c:pt idx="414">
                  <c:v>28.716860663805679</c:v>
                </c:pt>
                <c:pt idx="415">
                  <c:v>28.649605776131047</c:v>
                </c:pt>
                <c:pt idx="416">
                  <c:v>26.107096511528294</c:v>
                </c:pt>
                <c:pt idx="417">
                  <c:v>27.01392650885623</c:v>
                </c:pt>
                <c:pt idx="418">
                  <c:v>30.393206631555092</c:v>
                </c:pt>
                <c:pt idx="419">
                  <c:v>28.71258387765662</c:v>
                </c:pt>
                <c:pt idx="420">
                  <c:v>28.501173122565433</c:v>
                </c:pt>
                <c:pt idx="421">
                  <c:v>27.758347047472011</c:v>
                </c:pt>
                <c:pt idx="422">
                  <c:v>28.016499675013502</c:v>
                </c:pt>
                <c:pt idx="423">
                  <c:v>30.793915370295966</c:v>
                </c:pt>
                <c:pt idx="424">
                  <c:v>35.248039671201688</c:v>
                </c:pt>
                <c:pt idx="425">
                  <c:v>36.881610069763532</c:v>
                </c:pt>
                <c:pt idx="426">
                  <c:v>39.387936763664378</c:v>
                </c:pt>
                <c:pt idx="427">
                  <c:v>41.351464799269813</c:v>
                </c:pt>
                <c:pt idx="428">
                  <c:v>41.499585746180799</c:v>
                </c:pt>
                <c:pt idx="429">
                  <c:v>44.518639109629703</c:v>
                </c:pt>
                <c:pt idx="430">
                  <c:v>45.853307910136394</c:v>
                </c:pt>
                <c:pt idx="431">
                  <c:v>47.567946506128031</c:v>
                </c:pt>
                <c:pt idx="432">
                  <c:v>49.936592402400677</c:v>
                </c:pt>
                <c:pt idx="433">
                  <c:v>50.463173769283991</c:v>
                </c:pt>
                <c:pt idx="434">
                  <c:v>51.091743061754194</c:v>
                </c:pt>
                <c:pt idx="435">
                  <c:v>49.856293622777912</c:v>
                </c:pt>
                <c:pt idx="436">
                  <c:v>49.827825679119307</c:v>
                </c:pt>
                <c:pt idx="437">
                  <c:v>51.270739855135247</c:v>
                </c:pt>
                <c:pt idx="438">
                  <c:v>48.257353390889527</c:v>
                </c:pt>
                <c:pt idx="439">
                  <c:v>47.962935277851706</c:v>
                </c:pt>
                <c:pt idx="440">
                  <c:v>49.699577238392159</c:v>
                </c:pt>
                <c:pt idx="441">
                  <c:v>50.733030247487285</c:v>
                </c:pt>
                <c:pt idx="442">
                  <c:v>54.474641961269725</c:v>
                </c:pt>
                <c:pt idx="443">
                  <c:v>57.055269174900964</c:v>
                </c:pt>
                <c:pt idx="444">
                  <c:v>55.065409607157115</c:v>
                </c:pt>
                <c:pt idx="445">
                  <c:v>55.659675507637552</c:v>
                </c:pt>
                <c:pt idx="446">
                  <c:v>54.543420715331877</c:v>
                </c:pt>
                <c:pt idx="447">
                  <c:v>52.050022780751192</c:v>
                </c:pt>
                <c:pt idx="448">
                  <c:v>54.494760300740296</c:v>
                </c:pt>
                <c:pt idx="449">
                  <c:v>56.233088659573603</c:v>
                </c:pt>
                <c:pt idx="450">
                  <c:v>59.712511020384717</c:v>
                </c:pt>
                <c:pt idx="451">
                  <c:v>59.26550316288612</c:v>
                </c:pt>
                <c:pt idx="452">
                  <c:v>59.731685610765375</c:v>
                </c:pt>
                <c:pt idx="453">
                  <c:v>57.985668708677089</c:v>
                </c:pt>
                <c:pt idx="454">
                  <c:v>59.68192347541202</c:v>
                </c:pt>
                <c:pt idx="455">
                  <c:v>59.879112550574781</c:v>
                </c:pt>
                <c:pt idx="456">
                  <c:v>64.253820634407219</c:v>
                </c:pt>
                <c:pt idx="457">
                  <c:v>64.785263984874391</c:v>
                </c:pt>
                <c:pt idx="458">
                  <c:v>66.976107257050884</c:v>
                </c:pt>
                <c:pt idx="459">
                  <c:v>67.379772255489129</c:v>
                </c:pt>
                <c:pt idx="460">
                  <c:v>64.260425698921267</c:v>
                </c:pt>
                <c:pt idx="461">
                  <c:v>63.601756335507325</c:v>
                </c:pt>
                <c:pt idx="462">
                  <c:v>61.70737802305424</c:v>
                </c:pt>
                <c:pt idx="463">
                  <c:v>63.255677845030689</c:v>
                </c:pt>
                <c:pt idx="464">
                  <c:v>63.886906254246249</c:v>
                </c:pt>
                <c:pt idx="465">
                  <c:v>66.749103541342734</c:v>
                </c:pt>
                <c:pt idx="466">
                  <c:v>69.115893254711665</c:v>
                </c:pt>
                <c:pt idx="467">
                  <c:v>69.625968546931432</c:v>
                </c:pt>
                <c:pt idx="468">
                  <c:v>70.930759197500919</c:v>
                </c:pt>
                <c:pt idx="469">
                  <c:v>71.159510895912859</c:v>
                </c:pt>
                <c:pt idx="470">
                  <c:v>71.545764721055875</c:v>
                </c:pt>
                <c:pt idx="471">
                  <c:v>73.304502709428874</c:v>
                </c:pt>
                <c:pt idx="472">
                  <c:v>75.447120019122764</c:v>
                </c:pt>
                <c:pt idx="473">
                  <c:v>74.944793094035447</c:v>
                </c:pt>
                <c:pt idx="474">
                  <c:v>71.348492252625064</c:v>
                </c:pt>
                <c:pt idx="475">
                  <c:v>70.970987380116426</c:v>
                </c:pt>
                <c:pt idx="476">
                  <c:v>72.491327871773279</c:v>
                </c:pt>
                <c:pt idx="477">
                  <c:v>73.337664124676238</c:v>
                </c:pt>
                <c:pt idx="478">
                  <c:v>67.833452419126914</c:v>
                </c:pt>
                <c:pt idx="479">
                  <c:v>66.916004975158216</c:v>
                </c:pt>
                <c:pt idx="480">
                  <c:v>63.021158905579135</c:v>
                </c:pt>
                <c:pt idx="481">
                  <c:v>61.301941690634941</c:v>
                </c:pt>
                <c:pt idx="482">
                  <c:v>59.540062584504398</c:v>
                </c:pt>
                <c:pt idx="483">
                  <c:v>61.318405173778373</c:v>
                </c:pt>
                <c:pt idx="484">
                  <c:v>63.847360158360509</c:v>
                </c:pt>
                <c:pt idx="485">
                  <c:v>57.396797514201189</c:v>
                </c:pt>
                <c:pt idx="486">
                  <c:v>57.935696046062027</c:v>
                </c:pt>
                <c:pt idx="487">
                  <c:v>59.908985853390895</c:v>
                </c:pt>
                <c:pt idx="488">
                  <c:v>53.963558188314529</c:v>
                </c:pt>
                <c:pt idx="489">
                  <c:v>43.110299438364336</c:v>
                </c:pt>
                <c:pt idx="490">
                  <c:v>37.401719807335006</c:v>
                </c:pt>
                <c:pt idx="491">
                  <c:v>38.528671026849814</c:v>
                </c:pt>
                <c:pt idx="492">
                  <c:v>36.595649072761731</c:v>
                </c:pt>
                <c:pt idx="493">
                  <c:v>32.697736703074661</c:v>
                </c:pt>
                <c:pt idx="494">
                  <c:v>36.271468533773913</c:v>
                </c:pt>
                <c:pt idx="495">
                  <c:v>44.687356020322802</c:v>
                </c:pt>
                <c:pt idx="496">
                  <c:v>49.528784171564581</c:v>
                </c:pt>
                <c:pt idx="497">
                  <c:v>51.34673819458186</c:v>
                </c:pt>
                <c:pt idx="498">
                  <c:v>55.708900337902556</c:v>
                </c:pt>
                <c:pt idx="499">
                  <c:v>58.309837476878556</c:v>
                </c:pt>
                <c:pt idx="500">
                  <c:v>62.256072347801265</c:v>
                </c:pt>
                <c:pt idx="501">
                  <c:v>58.795755334565776</c:v>
                </c:pt>
                <c:pt idx="502">
                  <c:v>59.994835968858915</c:v>
                </c:pt>
                <c:pt idx="503">
                  <c:v>64.096142950526072</c:v>
                </c:pt>
                <c:pt idx="504">
                  <c:v>62.490149992757694</c:v>
                </c:pt>
                <c:pt idx="505">
                  <c:v>64.637061585908882</c:v>
                </c:pt>
                <c:pt idx="506">
                  <c:v>69.333525843679439</c:v>
                </c:pt>
                <c:pt idx="507">
                  <c:v>73.496518735911494</c:v>
                </c:pt>
                <c:pt idx="508">
                  <c:v>68.224025474834676</c:v>
                </c:pt>
                <c:pt idx="509">
                  <c:v>64.485348878813738</c:v>
                </c:pt>
                <c:pt idx="510">
                  <c:v>67.889594931475202</c:v>
                </c:pt>
                <c:pt idx="511">
                  <c:v>63.569304778820921</c:v>
                </c:pt>
                <c:pt idx="512">
                  <c:v>70.19322633677406</c:v>
                </c:pt>
                <c:pt idx="513">
                  <c:v>73.347148382537995</c:v>
                </c:pt>
                <c:pt idx="514">
                  <c:v>76.166539419214388</c:v>
                </c:pt>
                <c:pt idx="515">
                  <c:v>81.40847299512356</c:v>
                </c:pt>
                <c:pt idx="516">
                  <c:v>81.961073709814457</c:v>
                </c:pt>
                <c:pt idx="517">
                  <c:v>85.848405474797246</c:v>
                </c:pt>
                <c:pt idx="518">
                  <c:v>86.994395839480319</c:v>
                </c:pt>
                <c:pt idx="519">
                  <c:v>88.631630369179348</c:v>
                </c:pt>
                <c:pt idx="520">
                  <c:v>87.428367355287364</c:v>
                </c:pt>
                <c:pt idx="521">
                  <c:v>85.499522714695019</c:v>
                </c:pt>
                <c:pt idx="522">
                  <c:v>83.168121729310712</c:v>
                </c:pt>
                <c:pt idx="523">
                  <c:v>76.801269338445053</c:v>
                </c:pt>
                <c:pt idx="524">
                  <c:v>69.845915983347453</c:v>
                </c:pt>
                <c:pt idx="525">
                  <c:v>78.553606328991378</c:v>
                </c:pt>
                <c:pt idx="526">
                  <c:v>77.148832187010029</c:v>
                </c:pt>
                <c:pt idx="527">
                  <c:v>77.987980034708144</c:v>
                </c:pt>
                <c:pt idx="528">
                  <c:v>84.150044301190533</c:v>
                </c:pt>
                <c:pt idx="529">
                  <c:v>87.59102376271052</c:v>
                </c:pt>
                <c:pt idx="530">
                  <c:v>90.685702223270852</c:v>
                </c:pt>
                <c:pt idx="531">
                  <c:v>89.696774640526073</c:v>
                </c:pt>
                <c:pt idx="532">
                  <c:v>83.429840389941788</c:v>
                </c:pt>
                <c:pt idx="533">
                  <c:v>86.858723400128</c:v>
                </c:pt>
                <c:pt idx="534">
                  <c:v>86.231169123562069</c:v>
                </c:pt>
                <c:pt idx="535">
                  <c:v>88.87148129095641</c:v>
                </c:pt>
                <c:pt idx="536">
                  <c:v>92.256418270366353</c:v>
                </c:pt>
                <c:pt idx="537">
                  <c:v>90.521905350465204</c:v>
                </c:pt>
                <c:pt idx="538">
                  <c:v>90.845068552566374</c:v>
                </c:pt>
                <c:pt idx="539">
                  <c:v>93.188689631085481</c:v>
                </c:pt>
                <c:pt idx="540">
                  <c:v>99.318828012397546</c:v>
                </c:pt>
                <c:pt idx="541">
                  <c:v>100.61315097905511</c:v>
                </c:pt>
                <c:pt idx="542">
                  <c:v>105.02805604401604</c:v>
                </c:pt>
                <c:pt idx="543">
                  <c:v>105.15745060906225</c:v>
                </c:pt>
                <c:pt idx="544">
                  <c:v>110.61343977646284</c:v>
                </c:pt>
                <c:pt idx="545">
                  <c:v>110.21158114975495</c:v>
                </c:pt>
                <c:pt idx="546">
                  <c:v>117.58671973713426</c:v>
                </c:pt>
                <c:pt idx="547">
                  <c:v>114.72865692720347</c:v>
                </c:pt>
                <c:pt idx="548">
                  <c:v>119.95741546666076</c:v>
                </c:pt>
                <c:pt idx="549">
                  <c:v>122.78529157887182</c:v>
                </c:pt>
                <c:pt idx="550">
                  <c:v>127.52038356331944</c:v>
                </c:pt>
                <c:pt idx="551">
                  <c:v>131.42199721882278</c:v>
                </c:pt>
                <c:pt idx="552">
                  <c:v>130.10475454069851</c:v>
                </c:pt>
                <c:pt idx="553">
                  <c:v>135.52088536747323</c:v>
                </c:pt>
                <c:pt idx="554">
                  <c:v>136.12923862188782</c:v>
                </c:pt>
                <c:pt idx="555">
                  <c:v>132.14691387524311</c:v>
                </c:pt>
                <c:pt idx="556">
                  <c:v>133.41843148055071</c:v>
                </c:pt>
                <c:pt idx="557">
                  <c:v>139.09792069024627</c:v>
                </c:pt>
                <c:pt idx="558">
                  <c:v>132.62945008438774</c:v>
                </c:pt>
                <c:pt idx="559">
                  <c:v>138.16341388915882</c:v>
                </c:pt>
                <c:pt idx="560">
                  <c:v>131.91994737892162</c:v>
                </c:pt>
                <c:pt idx="561">
                  <c:v>137.66057580906278</c:v>
                </c:pt>
                <c:pt idx="562">
                  <c:v>137.9480110913521</c:v>
                </c:pt>
                <c:pt idx="563">
                  <c:v>140.37617198258206</c:v>
                </c:pt>
                <c:pt idx="564">
                  <c:v>134.66566930633061</c:v>
                </c:pt>
                <c:pt idx="565">
                  <c:v>143.83949869648578</c:v>
                </c:pt>
                <c:pt idx="566">
                  <c:v>144.18744644383256</c:v>
                </c:pt>
                <c:pt idx="567">
                  <c:v>143.47242089691758</c:v>
                </c:pt>
                <c:pt idx="568">
                  <c:v>143.97242228374333</c:v>
                </c:pt>
                <c:pt idx="569">
                  <c:v>144.86404349494654</c:v>
                </c:pt>
                <c:pt idx="570">
                  <c:v>142.65240414290918</c:v>
                </c:pt>
                <c:pt idx="571">
                  <c:v>136.01435982092718</c:v>
                </c:pt>
                <c:pt idx="572">
                  <c:v>128.76520248555121</c:v>
                </c:pt>
                <c:pt idx="573">
                  <c:v>136.11872566909605</c:v>
                </c:pt>
                <c:pt idx="574">
                  <c:v>139.13116918687879</c:v>
                </c:pt>
                <c:pt idx="575">
                  <c:v>131.95561826723471</c:v>
                </c:pt>
                <c:pt idx="576">
                  <c:v>121.29729906855364</c:v>
                </c:pt>
                <c:pt idx="577">
                  <c:v>121.911912482934</c:v>
                </c:pt>
                <c:pt idx="578">
                  <c:v>131.70692509137533</c:v>
                </c:pt>
                <c:pt idx="579">
                  <c:v>135.40341165098985</c:v>
                </c:pt>
                <c:pt idx="580">
                  <c:v>136.53836304744846</c:v>
                </c:pt>
                <c:pt idx="581">
                  <c:v>133.24423850056573</c:v>
                </c:pt>
                <c:pt idx="582">
                  <c:v>139.49392626319627</c:v>
                </c:pt>
                <c:pt idx="583">
                  <c:v>142.14793770427985</c:v>
                </c:pt>
                <c:pt idx="584">
                  <c:v>143.4122014622217</c:v>
                </c:pt>
                <c:pt idx="585">
                  <c:v>136.04339572668982</c:v>
                </c:pt>
                <c:pt idx="586">
                  <c:v>147.87740259076739</c:v>
                </c:pt>
                <c:pt idx="587">
                  <c:v>150.94364053348696</c:v>
                </c:pt>
                <c:pt idx="588">
                  <c:v>153.66711663963267</c:v>
                </c:pt>
                <c:pt idx="589">
                  <c:v>157.67060602944503</c:v>
                </c:pt>
                <c:pt idx="590">
                  <c:v>158.04806946027952</c:v>
                </c:pt>
                <c:pt idx="591">
                  <c:v>159.4599128647682</c:v>
                </c:pt>
                <c:pt idx="592">
                  <c:v>158.42071261262851</c:v>
                </c:pt>
                <c:pt idx="593">
                  <c:v>162.27873222688385</c:v>
                </c:pt>
                <c:pt idx="594">
                  <c:v>162.58852232670495</c:v>
                </c:pt>
                <c:pt idx="595">
                  <c:v>160.26740858196891</c:v>
                </c:pt>
                <c:pt idx="596">
                  <c:v>168.80309049563598</c:v>
                </c:pt>
                <c:pt idx="597">
                  <c:v>168.84174640335948</c:v>
                </c:pt>
                <c:pt idx="598">
                  <c:v>174.27152812594514</c:v>
                </c:pt>
                <c:pt idx="599">
                  <c:v>175.42067458240763</c:v>
                </c:pt>
                <c:pt idx="600">
                  <c:v>180.2112377845786</c:v>
                </c:pt>
                <c:pt idx="601">
                  <c:v>173.60703655348715</c:v>
                </c:pt>
                <c:pt idx="602">
                  <c:v>174.6149990077167</c:v>
                </c:pt>
                <c:pt idx="603">
                  <c:v>175.59598607214204</c:v>
                </c:pt>
                <c:pt idx="604">
                  <c:v>182.82579960669034</c:v>
                </c:pt>
                <c:pt idx="605">
                  <c:v>185.42759356089317</c:v>
                </c:pt>
                <c:pt idx="606">
                  <c:v>187.74859074949484</c:v>
                </c:pt>
                <c:pt idx="607">
                  <c:v>195.54785495781962</c:v>
                </c:pt>
                <c:pt idx="608">
                  <c:v>194.3769144023322</c:v>
                </c:pt>
                <c:pt idx="609">
                  <c:v>174.72968464837328</c:v>
                </c:pt>
                <c:pt idx="610">
                  <c:v>175.48381796731564</c:v>
                </c:pt>
                <c:pt idx="611">
                  <c:v>153.53658330559736</c:v>
                </c:pt>
                <c:pt idx="612">
                  <c:v>172.9683268253371</c:v>
                </c:pt>
                <c:pt idx="613">
                  <c:v>181.71896744775773</c:v>
                </c:pt>
                <c:pt idx="614">
                  <c:v>179.56850518698096</c:v>
                </c:pt>
                <c:pt idx="615">
                  <c:v>184.62712954660338</c:v>
                </c:pt>
                <c:pt idx="616">
                  <c:v>170.20073489809087</c:v>
                </c:pt>
                <c:pt idx="617">
                  <c:v>182.4924617716961</c:v>
                </c:pt>
                <c:pt idx="618">
                  <c:v>181.97400068780271</c:v>
                </c:pt>
                <c:pt idx="619">
                  <c:v>170.54657936661076</c:v>
                </c:pt>
                <c:pt idx="620">
                  <c:v>173.19891976892029</c:v>
                </c:pt>
                <c:pt idx="621">
                  <c:v>174.49288889851388</c:v>
                </c:pt>
                <c:pt idx="622">
                  <c:v>180.53226227618035</c:v>
                </c:pt>
                <c:pt idx="623">
                  <c:v>188.85100838960446</c:v>
                </c:pt>
                <c:pt idx="624">
                  <c:v>185.37841604733643</c:v>
                </c:pt>
                <c:pt idx="625">
                  <c:v>172.69148800988881</c:v>
                </c:pt>
                <c:pt idx="626">
                  <c:v>136.00698059492416</c:v>
                </c:pt>
                <c:pt idx="627">
                  <c:v>159.42221438810748</c:v>
                </c:pt>
                <c:pt idx="628">
                  <c:v>173.08804602767043</c:v>
                </c:pt>
                <c:pt idx="629">
                  <c:v>181.6789250161618</c:v>
                </c:pt>
                <c:pt idx="630">
                  <c:v>187.35729981754193</c:v>
                </c:pt>
                <c:pt idx="631">
                  <c:v>197.70860327516132</c:v>
                </c:pt>
                <c:pt idx="632">
                  <c:v>192.67948953365104</c:v>
                </c:pt>
                <c:pt idx="633">
                  <c:v>197.41805621975215</c:v>
                </c:pt>
                <c:pt idx="634">
                  <c:v>234.85542931098485</c:v>
                </c:pt>
                <c:pt idx="635">
                  <c:v>258.49785566886305</c:v>
                </c:pt>
              </c:numCache>
            </c:numRef>
          </c:val>
          <c:smooth val="0"/>
          <c:extLst>
            <c:ext xmlns:c16="http://schemas.microsoft.com/office/drawing/2014/chart" uri="{C3380CC4-5D6E-409C-BE32-E72D297353CC}">
              <c16:uniqueId val="{00000007-9F4E-4DDB-8DE7-AC4E2C15EE21}"/>
            </c:ext>
          </c:extLst>
        </c:ser>
        <c:ser>
          <c:idx val="1"/>
          <c:order val="8"/>
          <c:tx>
            <c:strRef>
              <c:f>CALCS!$Q$6</c:f>
              <c:strCache>
                <c:ptCount val="1"/>
                <c:pt idx="0">
                  <c:v>Decile 2</c:v>
                </c:pt>
              </c:strCache>
            </c:strRef>
          </c:tx>
          <c:marker>
            <c:symbol val="none"/>
          </c:marker>
          <c:cat>
            <c:numRef>
              <c:f>[0]!x_range</c:f>
              <c:numCache>
                <c:formatCode>m/d/yyyy</c:formatCode>
                <c:ptCount val="636"/>
                <c:pt idx="0">
                  <c:v>24838</c:v>
                </c:pt>
                <c:pt idx="1">
                  <c:v>24869</c:v>
                </c:pt>
                <c:pt idx="2">
                  <c:v>24898</c:v>
                </c:pt>
                <c:pt idx="3">
                  <c:v>24929</c:v>
                </c:pt>
                <c:pt idx="4">
                  <c:v>24959</c:v>
                </c:pt>
                <c:pt idx="5">
                  <c:v>24990</c:v>
                </c:pt>
                <c:pt idx="6">
                  <c:v>25020</c:v>
                </c:pt>
                <c:pt idx="7">
                  <c:v>25051</c:v>
                </c:pt>
                <c:pt idx="8">
                  <c:v>25082</c:v>
                </c:pt>
                <c:pt idx="9">
                  <c:v>25112</c:v>
                </c:pt>
                <c:pt idx="10">
                  <c:v>25143</c:v>
                </c:pt>
                <c:pt idx="11">
                  <c:v>25173</c:v>
                </c:pt>
                <c:pt idx="12">
                  <c:v>25204</c:v>
                </c:pt>
                <c:pt idx="13">
                  <c:v>25235</c:v>
                </c:pt>
                <c:pt idx="14">
                  <c:v>25263</c:v>
                </c:pt>
                <c:pt idx="15">
                  <c:v>25294</c:v>
                </c:pt>
                <c:pt idx="16">
                  <c:v>25324</c:v>
                </c:pt>
                <c:pt idx="17">
                  <c:v>25355</c:v>
                </c:pt>
                <c:pt idx="18">
                  <c:v>25385</c:v>
                </c:pt>
                <c:pt idx="19">
                  <c:v>25416</c:v>
                </c:pt>
                <c:pt idx="20">
                  <c:v>25447</c:v>
                </c:pt>
                <c:pt idx="21">
                  <c:v>25477</c:v>
                </c:pt>
                <c:pt idx="22">
                  <c:v>25508</c:v>
                </c:pt>
                <c:pt idx="23">
                  <c:v>25538</c:v>
                </c:pt>
                <c:pt idx="24">
                  <c:v>25569</c:v>
                </c:pt>
                <c:pt idx="25">
                  <c:v>25600</c:v>
                </c:pt>
                <c:pt idx="26">
                  <c:v>25628</c:v>
                </c:pt>
                <c:pt idx="27">
                  <c:v>25659</c:v>
                </c:pt>
                <c:pt idx="28">
                  <c:v>25689</c:v>
                </c:pt>
                <c:pt idx="29">
                  <c:v>25720</c:v>
                </c:pt>
                <c:pt idx="30">
                  <c:v>25750</c:v>
                </c:pt>
                <c:pt idx="31">
                  <c:v>25781</c:v>
                </c:pt>
                <c:pt idx="32">
                  <c:v>25812</c:v>
                </c:pt>
                <c:pt idx="33">
                  <c:v>25842</c:v>
                </c:pt>
                <c:pt idx="34">
                  <c:v>25873</c:v>
                </c:pt>
                <c:pt idx="35">
                  <c:v>25903</c:v>
                </c:pt>
                <c:pt idx="36">
                  <c:v>25934</c:v>
                </c:pt>
                <c:pt idx="37">
                  <c:v>25965</c:v>
                </c:pt>
                <c:pt idx="38">
                  <c:v>25993</c:v>
                </c:pt>
                <c:pt idx="39">
                  <c:v>26024</c:v>
                </c:pt>
                <c:pt idx="40">
                  <c:v>26054</c:v>
                </c:pt>
                <c:pt idx="41">
                  <c:v>26085</c:v>
                </c:pt>
                <c:pt idx="42">
                  <c:v>26115</c:v>
                </c:pt>
                <c:pt idx="43">
                  <c:v>26146</c:v>
                </c:pt>
                <c:pt idx="44">
                  <c:v>26177</c:v>
                </c:pt>
                <c:pt idx="45">
                  <c:v>26207</c:v>
                </c:pt>
                <c:pt idx="46">
                  <c:v>26238</c:v>
                </c:pt>
                <c:pt idx="47">
                  <c:v>26268</c:v>
                </c:pt>
                <c:pt idx="48">
                  <c:v>26299</c:v>
                </c:pt>
                <c:pt idx="49">
                  <c:v>26330</c:v>
                </c:pt>
                <c:pt idx="50">
                  <c:v>26359</c:v>
                </c:pt>
                <c:pt idx="51">
                  <c:v>26390</c:v>
                </c:pt>
                <c:pt idx="52">
                  <c:v>26420</c:v>
                </c:pt>
                <c:pt idx="53">
                  <c:v>26451</c:v>
                </c:pt>
                <c:pt idx="54">
                  <c:v>26481</c:v>
                </c:pt>
                <c:pt idx="55">
                  <c:v>26512</c:v>
                </c:pt>
                <c:pt idx="56">
                  <c:v>26543</c:v>
                </c:pt>
                <c:pt idx="57">
                  <c:v>26573</c:v>
                </c:pt>
                <c:pt idx="58">
                  <c:v>26604</c:v>
                </c:pt>
                <c:pt idx="59">
                  <c:v>26634</c:v>
                </c:pt>
                <c:pt idx="60">
                  <c:v>26665</c:v>
                </c:pt>
                <c:pt idx="61">
                  <c:v>26696</c:v>
                </c:pt>
                <c:pt idx="62">
                  <c:v>26724</c:v>
                </c:pt>
                <c:pt idx="63">
                  <c:v>26755</c:v>
                </c:pt>
                <c:pt idx="64">
                  <c:v>26785</c:v>
                </c:pt>
                <c:pt idx="65">
                  <c:v>26816</c:v>
                </c:pt>
                <c:pt idx="66">
                  <c:v>26846</c:v>
                </c:pt>
                <c:pt idx="67">
                  <c:v>26877</c:v>
                </c:pt>
                <c:pt idx="68">
                  <c:v>26908</c:v>
                </c:pt>
                <c:pt idx="69">
                  <c:v>26938</c:v>
                </c:pt>
                <c:pt idx="70">
                  <c:v>26969</c:v>
                </c:pt>
                <c:pt idx="71">
                  <c:v>26999</c:v>
                </c:pt>
                <c:pt idx="72">
                  <c:v>27030</c:v>
                </c:pt>
                <c:pt idx="73">
                  <c:v>27061</c:v>
                </c:pt>
                <c:pt idx="74">
                  <c:v>27089</c:v>
                </c:pt>
                <c:pt idx="75">
                  <c:v>27120</c:v>
                </c:pt>
                <c:pt idx="76">
                  <c:v>27150</c:v>
                </c:pt>
                <c:pt idx="77">
                  <c:v>27181</c:v>
                </c:pt>
                <c:pt idx="78">
                  <c:v>27211</c:v>
                </c:pt>
                <c:pt idx="79">
                  <c:v>27242</c:v>
                </c:pt>
                <c:pt idx="80">
                  <c:v>27273</c:v>
                </c:pt>
                <c:pt idx="81">
                  <c:v>27303</c:v>
                </c:pt>
                <c:pt idx="82">
                  <c:v>27334</c:v>
                </c:pt>
                <c:pt idx="83">
                  <c:v>27364</c:v>
                </c:pt>
                <c:pt idx="84">
                  <c:v>27395</c:v>
                </c:pt>
                <c:pt idx="85">
                  <c:v>27426</c:v>
                </c:pt>
                <c:pt idx="86">
                  <c:v>27454</c:v>
                </c:pt>
                <c:pt idx="87">
                  <c:v>27485</c:v>
                </c:pt>
                <c:pt idx="88">
                  <c:v>27515</c:v>
                </c:pt>
                <c:pt idx="89">
                  <c:v>27546</c:v>
                </c:pt>
                <c:pt idx="90">
                  <c:v>27576</c:v>
                </c:pt>
                <c:pt idx="91">
                  <c:v>27607</c:v>
                </c:pt>
                <c:pt idx="92">
                  <c:v>27638</c:v>
                </c:pt>
                <c:pt idx="93">
                  <c:v>27668</c:v>
                </c:pt>
                <c:pt idx="94">
                  <c:v>27699</c:v>
                </c:pt>
                <c:pt idx="95">
                  <c:v>27729</c:v>
                </c:pt>
                <c:pt idx="96">
                  <c:v>27760</c:v>
                </c:pt>
                <c:pt idx="97">
                  <c:v>27791</c:v>
                </c:pt>
                <c:pt idx="98">
                  <c:v>27820</c:v>
                </c:pt>
                <c:pt idx="99">
                  <c:v>27851</c:v>
                </c:pt>
                <c:pt idx="100">
                  <c:v>27881</c:v>
                </c:pt>
                <c:pt idx="101">
                  <c:v>27912</c:v>
                </c:pt>
                <c:pt idx="102">
                  <c:v>27942</c:v>
                </c:pt>
                <c:pt idx="103">
                  <c:v>27973</c:v>
                </c:pt>
                <c:pt idx="104">
                  <c:v>28004</c:v>
                </c:pt>
                <c:pt idx="105">
                  <c:v>28034</c:v>
                </c:pt>
                <c:pt idx="106">
                  <c:v>28065</c:v>
                </c:pt>
                <c:pt idx="107">
                  <c:v>28095</c:v>
                </c:pt>
                <c:pt idx="108">
                  <c:v>28126</c:v>
                </c:pt>
                <c:pt idx="109">
                  <c:v>28157</c:v>
                </c:pt>
                <c:pt idx="110">
                  <c:v>28185</c:v>
                </c:pt>
                <c:pt idx="111">
                  <c:v>28216</c:v>
                </c:pt>
                <c:pt idx="112">
                  <c:v>28246</c:v>
                </c:pt>
                <c:pt idx="113">
                  <c:v>28277</c:v>
                </c:pt>
                <c:pt idx="114">
                  <c:v>28307</c:v>
                </c:pt>
                <c:pt idx="115">
                  <c:v>28338</c:v>
                </c:pt>
                <c:pt idx="116">
                  <c:v>28369</c:v>
                </c:pt>
                <c:pt idx="117">
                  <c:v>28399</c:v>
                </c:pt>
                <c:pt idx="118">
                  <c:v>28430</c:v>
                </c:pt>
                <c:pt idx="119">
                  <c:v>28460</c:v>
                </c:pt>
                <c:pt idx="120">
                  <c:v>28491</c:v>
                </c:pt>
                <c:pt idx="121">
                  <c:v>28522</c:v>
                </c:pt>
                <c:pt idx="122">
                  <c:v>28550</c:v>
                </c:pt>
                <c:pt idx="123">
                  <c:v>28581</c:v>
                </c:pt>
                <c:pt idx="124">
                  <c:v>28611</c:v>
                </c:pt>
                <c:pt idx="125">
                  <c:v>28642</c:v>
                </c:pt>
                <c:pt idx="126">
                  <c:v>28672</c:v>
                </c:pt>
                <c:pt idx="127">
                  <c:v>28703</c:v>
                </c:pt>
                <c:pt idx="128">
                  <c:v>28734</c:v>
                </c:pt>
                <c:pt idx="129">
                  <c:v>28764</c:v>
                </c:pt>
                <c:pt idx="130">
                  <c:v>28795</c:v>
                </c:pt>
                <c:pt idx="131">
                  <c:v>28825</c:v>
                </c:pt>
                <c:pt idx="132">
                  <c:v>28856</c:v>
                </c:pt>
                <c:pt idx="133">
                  <c:v>28887</c:v>
                </c:pt>
                <c:pt idx="134">
                  <c:v>28915</c:v>
                </c:pt>
                <c:pt idx="135">
                  <c:v>28946</c:v>
                </c:pt>
                <c:pt idx="136">
                  <c:v>28976</c:v>
                </c:pt>
                <c:pt idx="137">
                  <c:v>29007</c:v>
                </c:pt>
                <c:pt idx="138">
                  <c:v>29037</c:v>
                </c:pt>
                <c:pt idx="139">
                  <c:v>29068</c:v>
                </c:pt>
                <c:pt idx="140">
                  <c:v>29099</c:v>
                </c:pt>
                <c:pt idx="141">
                  <c:v>29129</c:v>
                </c:pt>
                <c:pt idx="142">
                  <c:v>29160</c:v>
                </c:pt>
                <c:pt idx="143">
                  <c:v>29190</c:v>
                </c:pt>
                <c:pt idx="144">
                  <c:v>29221</c:v>
                </c:pt>
                <c:pt idx="145">
                  <c:v>29252</c:v>
                </c:pt>
                <c:pt idx="146">
                  <c:v>29281</c:v>
                </c:pt>
                <c:pt idx="147">
                  <c:v>29312</c:v>
                </c:pt>
                <c:pt idx="148">
                  <c:v>29342</c:v>
                </c:pt>
                <c:pt idx="149">
                  <c:v>29373</c:v>
                </c:pt>
                <c:pt idx="150">
                  <c:v>29403</c:v>
                </c:pt>
                <c:pt idx="151">
                  <c:v>29434</c:v>
                </c:pt>
                <c:pt idx="152">
                  <c:v>29465</c:v>
                </c:pt>
                <c:pt idx="153">
                  <c:v>29495</c:v>
                </c:pt>
                <c:pt idx="154">
                  <c:v>29526</c:v>
                </c:pt>
                <c:pt idx="155">
                  <c:v>29556</c:v>
                </c:pt>
                <c:pt idx="156">
                  <c:v>29587</c:v>
                </c:pt>
                <c:pt idx="157">
                  <c:v>29618</c:v>
                </c:pt>
                <c:pt idx="158">
                  <c:v>29646</c:v>
                </c:pt>
                <c:pt idx="159">
                  <c:v>29677</c:v>
                </c:pt>
                <c:pt idx="160">
                  <c:v>29707</c:v>
                </c:pt>
                <c:pt idx="161">
                  <c:v>29738</c:v>
                </c:pt>
                <c:pt idx="162">
                  <c:v>29768</c:v>
                </c:pt>
                <c:pt idx="163">
                  <c:v>29799</c:v>
                </c:pt>
                <c:pt idx="164">
                  <c:v>29830</c:v>
                </c:pt>
                <c:pt idx="165">
                  <c:v>29860</c:v>
                </c:pt>
                <c:pt idx="166">
                  <c:v>29891</c:v>
                </c:pt>
                <c:pt idx="167">
                  <c:v>29921</c:v>
                </c:pt>
                <c:pt idx="168">
                  <c:v>29952</c:v>
                </c:pt>
                <c:pt idx="169">
                  <c:v>29983</c:v>
                </c:pt>
                <c:pt idx="170">
                  <c:v>30011</c:v>
                </c:pt>
                <c:pt idx="171">
                  <c:v>30042</c:v>
                </c:pt>
                <c:pt idx="172">
                  <c:v>30072</c:v>
                </c:pt>
                <c:pt idx="173">
                  <c:v>30103</c:v>
                </c:pt>
                <c:pt idx="174">
                  <c:v>30133</c:v>
                </c:pt>
                <c:pt idx="175">
                  <c:v>30164</c:v>
                </c:pt>
                <c:pt idx="176">
                  <c:v>30195</c:v>
                </c:pt>
                <c:pt idx="177">
                  <c:v>30225</c:v>
                </c:pt>
                <c:pt idx="178">
                  <c:v>30256</c:v>
                </c:pt>
                <c:pt idx="179">
                  <c:v>30286</c:v>
                </c:pt>
                <c:pt idx="180">
                  <c:v>30317</c:v>
                </c:pt>
                <c:pt idx="181">
                  <c:v>30348</c:v>
                </c:pt>
                <c:pt idx="182">
                  <c:v>30376</c:v>
                </c:pt>
                <c:pt idx="183">
                  <c:v>30407</c:v>
                </c:pt>
                <c:pt idx="184">
                  <c:v>30437</c:v>
                </c:pt>
                <c:pt idx="185">
                  <c:v>30468</c:v>
                </c:pt>
                <c:pt idx="186">
                  <c:v>30498</c:v>
                </c:pt>
                <c:pt idx="187">
                  <c:v>30529</c:v>
                </c:pt>
                <c:pt idx="188">
                  <c:v>30560</c:v>
                </c:pt>
                <c:pt idx="189">
                  <c:v>30590</c:v>
                </c:pt>
                <c:pt idx="190">
                  <c:v>30621</c:v>
                </c:pt>
                <c:pt idx="191">
                  <c:v>30651</c:v>
                </c:pt>
                <c:pt idx="192">
                  <c:v>30682</c:v>
                </c:pt>
                <c:pt idx="193">
                  <c:v>30713</c:v>
                </c:pt>
                <c:pt idx="194">
                  <c:v>30742</c:v>
                </c:pt>
                <c:pt idx="195">
                  <c:v>30773</c:v>
                </c:pt>
                <c:pt idx="196">
                  <c:v>30803</c:v>
                </c:pt>
                <c:pt idx="197">
                  <c:v>30834</c:v>
                </c:pt>
                <c:pt idx="198">
                  <c:v>30864</c:v>
                </c:pt>
                <c:pt idx="199">
                  <c:v>30895</c:v>
                </c:pt>
                <c:pt idx="200">
                  <c:v>30926</c:v>
                </c:pt>
                <c:pt idx="201">
                  <c:v>30956</c:v>
                </c:pt>
                <c:pt idx="202">
                  <c:v>30987</c:v>
                </c:pt>
                <c:pt idx="203">
                  <c:v>31017</c:v>
                </c:pt>
                <c:pt idx="204">
                  <c:v>31048</c:v>
                </c:pt>
                <c:pt idx="205">
                  <c:v>31079</c:v>
                </c:pt>
                <c:pt idx="206">
                  <c:v>31107</c:v>
                </c:pt>
                <c:pt idx="207">
                  <c:v>31138</c:v>
                </c:pt>
                <c:pt idx="208">
                  <c:v>31168</c:v>
                </c:pt>
                <c:pt idx="209">
                  <c:v>31199</c:v>
                </c:pt>
                <c:pt idx="210">
                  <c:v>31229</c:v>
                </c:pt>
                <c:pt idx="211">
                  <c:v>31260</c:v>
                </c:pt>
                <c:pt idx="212">
                  <c:v>31291</c:v>
                </c:pt>
                <c:pt idx="213">
                  <c:v>31321</c:v>
                </c:pt>
                <c:pt idx="214">
                  <c:v>31352</c:v>
                </c:pt>
                <c:pt idx="215">
                  <c:v>31382</c:v>
                </c:pt>
                <c:pt idx="216">
                  <c:v>31413</c:v>
                </c:pt>
                <c:pt idx="217">
                  <c:v>31444</c:v>
                </c:pt>
                <c:pt idx="218">
                  <c:v>31472</c:v>
                </c:pt>
                <c:pt idx="219">
                  <c:v>31503</c:v>
                </c:pt>
                <c:pt idx="220">
                  <c:v>31533</c:v>
                </c:pt>
                <c:pt idx="221">
                  <c:v>31564</c:v>
                </c:pt>
                <c:pt idx="222">
                  <c:v>31594</c:v>
                </c:pt>
                <c:pt idx="223">
                  <c:v>31625</c:v>
                </c:pt>
                <c:pt idx="224">
                  <c:v>31656</c:v>
                </c:pt>
                <c:pt idx="225">
                  <c:v>31686</c:v>
                </c:pt>
                <c:pt idx="226">
                  <c:v>31717</c:v>
                </c:pt>
                <c:pt idx="227">
                  <c:v>31747</c:v>
                </c:pt>
                <c:pt idx="228">
                  <c:v>31778</c:v>
                </c:pt>
                <c:pt idx="229">
                  <c:v>31809</c:v>
                </c:pt>
                <c:pt idx="230">
                  <c:v>31837</c:v>
                </c:pt>
                <c:pt idx="231">
                  <c:v>31868</c:v>
                </c:pt>
                <c:pt idx="232">
                  <c:v>31898</c:v>
                </c:pt>
                <c:pt idx="233">
                  <c:v>31929</c:v>
                </c:pt>
                <c:pt idx="234">
                  <c:v>31959</c:v>
                </c:pt>
                <c:pt idx="235">
                  <c:v>31990</c:v>
                </c:pt>
                <c:pt idx="236">
                  <c:v>32021</c:v>
                </c:pt>
                <c:pt idx="237">
                  <c:v>32051</c:v>
                </c:pt>
                <c:pt idx="238">
                  <c:v>32082</c:v>
                </c:pt>
                <c:pt idx="239">
                  <c:v>32112</c:v>
                </c:pt>
                <c:pt idx="240">
                  <c:v>32143</c:v>
                </c:pt>
                <c:pt idx="241">
                  <c:v>32174</c:v>
                </c:pt>
                <c:pt idx="242">
                  <c:v>32203</c:v>
                </c:pt>
                <c:pt idx="243">
                  <c:v>32234</c:v>
                </c:pt>
                <c:pt idx="244">
                  <c:v>32264</c:v>
                </c:pt>
                <c:pt idx="245">
                  <c:v>32295</c:v>
                </c:pt>
                <c:pt idx="246">
                  <c:v>32325</c:v>
                </c:pt>
                <c:pt idx="247">
                  <c:v>32356</c:v>
                </c:pt>
                <c:pt idx="248">
                  <c:v>32387</c:v>
                </c:pt>
                <c:pt idx="249">
                  <c:v>32417</c:v>
                </c:pt>
                <c:pt idx="250">
                  <c:v>32448</c:v>
                </c:pt>
                <c:pt idx="251">
                  <c:v>32478</c:v>
                </c:pt>
                <c:pt idx="252">
                  <c:v>32509</c:v>
                </c:pt>
                <c:pt idx="253">
                  <c:v>32540</c:v>
                </c:pt>
                <c:pt idx="254">
                  <c:v>32568</c:v>
                </c:pt>
                <c:pt idx="255">
                  <c:v>32599</c:v>
                </c:pt>
                <c:pt idx="256">
                  <c:v>32629</c:v>
                </c:pt>
                <c:pt idx="257">
                  <c:v>32660</c:v>
                </c:pt>
                <c:pt idx="258">
                  <c:v>32690</c:v>
                </c:pt>
                <c:pt idx="259">
                  <c:v>32721</c:v>
                </c:pt>
                <c:pt idx="260">
                  <c:v>32752</c:v>
                </c:pt>
                <c:pt idx="261">
                  <c:v>32782</c:v>
                </c:pt>
                <c:pt idx="262">
                  <c:v>32813</c:v>
                </c:pt>
                <c:pt idx="263">
                  <c:v>32843</c:v>
                </c:pt>
                <c:pt idx="264">
                  <c:v>32874</c:v>
                </c:pt>
                <c:pt idx="265">
                  <c:v>32905</c:v>
                </c:pt>
                <c:pt idx="266">
                  <c:v>32933</c:v>
                </c:pt>
                <c:pt idx="267">
                  <c:v>32964</c:v>
                </c:pt>
                <c:pt idx="268">
                  <c:v>32994</c:v>
                </c:pt>
                <c:pt idx="269">
                  <c:v>33025</c:v>
                </c:pt>
                <c:pt idx="270">
                  <c:v>33055</c:v>
                </c:pt>
                <c:pt idx="271">
                  <c:v>33086</c:v>
                </c:pt>
                <c:pt idx="272">
                  <c:v>33117</c:v>
                </c:pt>
                <c:pt idx="273">
                  <c:v>33147</c:v>
                </c:pt>
                <c:pt idx="274">
                  <c:v>33178</c:v>
                </c:pt>
                <c:pt idx="275">
                  <c:v>33208</c:v>
                </c:pt>
                <c:pt idx="276">
                  <c:v>33239</c:v>
                </c:pt>
                <c:pt idx="277">
                  <c:v>33270</c:v>
                </c:pt>
                <c:pt idx="278">
                  <c:v>33298</c:v>
                </c:pt>
                <c:pt idx="279">
                  <c:v>33329</c:v>
                </c:pt>
                <c:pt idx="280">
                  <c:v>33359</c:v>
                </c:pt>
                <c:pt idx="281">
                  <c:v>33390</c:v>
                </c:pt>
                <c:pt idx="282">
                  <c:v>33420</c:v>
                </c:pt>
                <c:pt idx="283">
                  <c:v>33451</c:v>
                </c:pt>
                <c:pt idx="284">
                  <c:v>33482</c:v>
                </c:pt>
                <c:pt idx="285">
                  <c:v>33512</c:v>
                </c:pt>
                <c:pt idx="286">
                  <c:v>33543</c:v>
                </c:pt>
                <c:pt idx="287">
                  <c:v>33573</c:v>
                </c:pt>
                <c:pt idx="288">
                  <c:v>33604</c:v>
                </c:pt>
                <c:pt idx="289">
                  <c:v>33635</c:v>
                </c:pt>
                <c:pt idx="290">
                  <c:v>33664</c:v>
                </c:pt>
                <c:pt idx="291">
                  <c:v>33695</c:v>
                </c:pt>
                <c:pt idx="292">
                  <c:v>33725</c:v>
                </c:pt>
                <c:pt idx="293">
                  <c:v>33756</c:v>
                </c:pt>
                <c:pt idx="294">
                  <c:v>33786</c:v>
                </c:pt>
                <c:pt idx="295">
                  <c:v>33817</c:v>
                </c:pt>
                <c:pt idx="296">
                  <c:v>33848</c:v>
                </c:pt>
                <c:pt idx="297">
                  <c:v>33878</c:v>
                </c:pt>
                <c:pt idx="298">
                  <c:v>33909</c:v>
                </c:pt>
                <c:pt idx="299">
                  <c:v>33939</c:v>
                </c:pt>
                <c:pt idx="300">
                  <c:v>33970</c:v>
                </c:pt>
                <c:pt idx="301">
                  <c:v>34001</c:v>
                </c:pt>
                <c:pt idx="302">
                  <c:v>34029</c:v>
                </c:pt>
                <c:pt idx="303">
                  <c:v>34060</c:v>
                </c:pt>
                <c:pt idx="304">
                  <c:v>34090</c:v>
                </c:pt>
                <c:pt idx="305">
                  <c:v>34121</c:v>
                </c:pt>
                <c:pt idx="306">
                  <c:v>34151</c:v>
                </c:pt>
                <c:pt idx="307">
                  <c:v>34182</c:v>
                </c:pt>
                <c:pt idx="308">
                  <c:v>34213</c:v>
                </c:pt>
                <c:pt idx="309">
                  <c:v>34243</c:v>
                </c:pt>
                <c:pt idx="310">
                  <c:v>34274</c:v>
                </c:pt>
                <c:pt idx="311">
                  <c:v>34304</c:v>
                </c:pt>
                <c:pt idx="312">
                  <c:v>34335</c:v>
                </c:pt>
                <c:pt idx="313">
                  <c:v>34366</c:v>
                </c:pt>
                <c:pt idx="314">
                  <c:v>34394</c:v>
                </c:pt>
                <c:pt idx="315">
                  <c:v>34425</c:v>
                </c:pt>
                <c:pt idx="316">
                  <c:v>34455</c:v>
                </c:pt>
                <c:pt idx="317">
                  <c:v>34486</c:v>
                </c:pt>
                <c:pt idx="318">
                  <c:v>34516</c:v>
                </c:pt>
                <c:pt idx="319">
                  <c:v>34547</c:v>
                </c:pt>
                <c:pt idx="320">
                  <c:v>34578</c:v>
                </c:pt>
                <c:pt idx="321">
                  <c:v>34608</c:v>
                </c:pt>
                <c:pt idx="322">
                  <c:v>34639</c:v>
                </c:pt>
                <c:pt idx="323">
                  <c:v>34669</c:v>
                </c:pt>
                <c:pt idx="324">
                  <c:v>34700</c:v>
                </c:pt>
                <c:pt idx="325">
                  <c:v>34731</c:v>
                </c:pt>
                <c:pt idx="326">
                  <c:v>34759</c:v>
                </c:pt>
                <c:pt idx="327">
                  <c:v>34790</c:v>
                </c:pt>
                <c:pt idx="328">
                  <c:v>34820</c:v>
                </c:pt>
                <c:pt idx="329">
                  <c:v>34851</c:v>
                </c:pt>
                <c:pt idx="330">
                  <c:v>34881</c:v>
                </c:pt>
                <c:pt idx="331">
                  <c:v>34912</c:v>
                </c:pt>
                <c:pt idx="332">
                  <c:v>34943</c:v>
                </c:pt>
                <c:pt idx="333">
                  <c:v>34973</c:v>
                </c:pt>
                <c:pt idx="334">
                  <c:v>35004</c:v>
                </c:pt>
                <c:pt idx="335">
                  <c:v>35034</c:v>
                </c:pt>
                <c:pt idx="336">
                  <c:v>35065</c:v>
                </c:pt>
                <c:pt idx="337">
                  <c:v>35096</c:v>
                </c:pt>
                <c:pt idx="338">
                  <c:v>35125</c:v>
                </c:pt>
                <c:pt idx="339">
                  <c:v>35156</c:v>
                </c:pt>
                <c:pt idx="340">
                  <c:v>35186</c:v>
                </c:pt>
                <c:pt idx="341">
                  <c:v>35217</c:v>
                </c:pt>
                <c:pt idx="342">
                  <c:v>35247</c:v>
                </c:pt>
                <c:pt idx="343">
                  <c:v>35278</c:v>
                </c:pt>
                <c:pt idx="344">
                  <c:v>35309</c:v>
                </c:pt>
                <c:pt idx="345">
                  <c:v>35339</c:v>
                </c:pt>
                <c:pt idx="346">
                  <c:v>35370</c:v>
                </c:pt>
                <c:pt idx="347">
                  <c:v>35400</c:v>
                </c:pt>
                <c:pt idx="348">
                  <c:v>35431</c:v>
                </c:pt>
                <c:pt idx="349">
                  <c:v>35462</c:v>
                </c:pt>
                <c:pt idx="350">
                  <c:v>35490</c:v>
                </c:pt>
                <c:pt idx="351">
                  <c:v>35521</c:v>
                </c:pt>
                <c:pt idx="352">
                  <c:v>35551</c:v>
                </c:pt>
                <c:pt idx="353">
                  <c:v>35582</c:v>
                </c:pt>
                <c:pt idx="354">
                  <c:v>35612</c:v>
                </c:pt>
                <c:pt idx="355">
                  <c:v>35643</c:v>
                </c:pt>
                <c:pt idx="356">
                  <c:v>35674</c:v>
                </c:pt>
                <c:pt idx="357">
                  <c:v>35704</c:v>
                </c:pt>
                <c:pt idx="358">
                  <c:v>35735</c:v>
                </c:pt>
                <c:pt idx="359">
                  <c:v>35765</c:v>
                </c:pt>
                <c:pt idx="360">
                  <c:v>35796</c:v>
                </c:pt>
                <c:pt idx="361">
                  <c:v>35827</c:v>
                </c:pt>
                <c:pt idx="362">
                  <c:v>35855</c:v>
                </c:pt>
                <c:pt idx="363">
                  <c:v>35886</c:v>
                </c:pt>
                <c:pt idx="364">
                  <c:v>35916</c:v>
                </c:pt>
                <c:pt idx="365">
                  <c:v>35947</c:v>
                </c:pt>
                <c:pt idx="366">
                  <c:v>35977</c:v>
                </c:pt>
                <c:pt idx="367">
                  <c:v>36008</c:v>
                </c:pt>
                <c:pt idx="368">
                  <c:v>36039</c:v>
                </c:pt>
                <c:pt idx="369">
                  <c:v>36069</c:v>
                </c:pt>
                <c:pt idx="370">
                  <c:v>36100</c:v>
                </c:pt>
                <c:pt idx="371">
                  <c:v>36130</c:v>
                </c:pt>
                <c:pt idx="372">
                  <c:v>36161</c:v>
                </c:pt>
                <c:pt idx="373">
                  <c:v>36192</c:v>
                </c:pt>
                <c:pt idx="374">
                  <c:v>36220</c:v>
                </c:pt>
                <c:pt idx="375">
                  <c:v>36251</c:v>
                </c:pt>
                <c:pt idx="376">
                  <c:v>36281</c:v>
                </c:pt>
                <c:pt idx="377">
                  <c:v>36312</c:v>
                </c:pt>
                <c:pt idx="378">
                  <c:v>36342</c:v>
                </c:pt>
                <c:pt idx="379">
                  <c:v>36373</c:v>
                </c:pt>
                <c:pt idx="380">
                  <c:v>36404</c:v>
                </c:pt>
                <c:pt idx="381">
                  <c:v>36434</c:v>
                </c:pt>
                <c:pt idx="382">
                  <c:v>36465</c:v>
                </c:pt>
                <c:pt idx="383">
                  <c:v>36495</c:v>
                </c:pt>
                <c:pt idx="384">
                  <c:v>36526</c:v>
                </c:pt>
                <c:pt idx="385">
                  <c:v>36557</c:v>
                </c:pt>
                <c:pt idx="386">
                  <c:v>36586</c:v>
                </c:pt>
                <c:pt idx="387">
                  <c:v>36617</c:v>
                </c:pt>
                <c:pt idx="388">
                  <c:v>36647</c:v>
                </c:pt>
                <c:pt idx="389">
                  <c:v>36678</c:v>
                </c:pt>
                <c:pt idx="390">
                  <c:v>36708</c:v>
                </c:pt>
                <c:pt idx="391">
                  <c:v>36739</c:v>
                </c:pt>
                <c:pt idx="392">
                  <c:v>36770</c:v>
                </c:pt>
                <c:pt idx="393">
                  <c:v>36800</c:v>
                </c:pt>
                <c:pt idx="394">
                  <c:v>36831</c:v>
                </c:pt>
                <c:pt idx="395">
                  <c:v>36861</c:v>
                </c:pt>
                <c:pt idx="396">
                  <c:v>36892</c:v>
                </c:pt>
                <c:pt idx="397">
                  <c:v>36923</c:v>
                </c:pt>
                <c:pt idx="398">
                  <c:v>36951</c:v>
                </c:pt>
                <c:pt idx="399">
                  <c:v>36982</c:v>
                </c:pt>
                <c:pt idx="400">
                  <c:v>37012</c:v>
                </c:pt>
                <c:pt idx="401">
                  <c:v>37043</c:v>
                </c:pt>
                <c:pt idx="402">
                  <c:v>37073</c:v>
                </c:pt>
                <c:pt idx="403">
                  <c:v>37104</c:v>
                </c:pt>
                <c:pt idx="404">
                  <c:v>37135</c:v>
                </c:pt>
                <c:pt idx="405">
                  <c:v>37165</c:v>
                </c:pt>
                <c:pt idx="406">
                  <c:v>37196</c:v>
                </c:pt>
                <c:pt idx="407">
                  <c:v>37226</c:v>
                </c:pt>
                <c:pt idx="408">
                  <c:v>37257</c:v>
                </c:pt>
                <c:pt idx="409">
                  <c:v>37288</c:v>
                </c:pt>
                <c:pt idx="410">
                  <c:v>37316</c:v>
                </c:pt>
                <c:pt idx="411">
                  <c:v>37347</c:v>
                </c:pt>
                <c:pt idx="412">
                  <c:v>37377</c:v>
                </c:pt>
                <c:pt idx="413">
                  <c:v>37408</c:v>
                </c:pt>
                <c:pt idx="414">
                  <c:v>37438</c:v>
                </c:pt>
                <c:pt idx="415">
                  <c:v>37469</c:v>
                </c:pt>
                <c:pt idx="416">
                  <c:v>37500</c:v>
                </c:pt>
                <c:pt idx="417">
                  <c:v>37530</c:v>
                </c:pt>
                <c:pt idx="418">
                  <c:v>37561</c:v>
                </c:pt>
                <c:pt idx="419">
                  <c:v>37591</c:v>
                </c:pt>
                <c:pt idx="420">
                  <c:v>37622</c:v>
                </c:pt>
                <c:pt idx="421">
                  <c:v>37653</c:v>
                </c:pt>
                <c:pt idx="422">
                  <c:v>37681</c:v>
                </c:pt>
                <c:pt idx="423">
                  <c:v>37712</c:v>
                </c:pt>
                <c:pt idx="424">
                  <c:v>37742</c:v>
                </c:pt>
                <c:pt idx="425">
                  <c:v>37773</c:v>
                </c:pt>
                <c:pt idx="426">
                  <c:v>37803</c:v>
                </c:pt>
                <c:pt idx="427">
                  <c:v>37834</c:v>
                </c:pt>
                <c:pt idx="428">
                  <c:v>37865</c:v>
                </c:pt>
                <c:pt idx="429">
                  <c:v>37895</c:v>
                </c:pt>
                <c:pt idx="430">
                  <c:v>37926</c:v>
                </c:pt>
                <c:pt idx="431">
                  <c:v>37956</c:v>
                </c:pt>
                <c:pt idx="432">
                  <c:v>37987</c:v>
                </c:pt>
                <c:pt idx="433">
                  <c:v>38018</c:v>
                </c:pt>
                <c:pt idx="434">
                  <c:v>38047</c:v>
                </c:pt>
                <c:pt idx="435">
                  <c:v>38078</c:v>
                </c:pt>
                <c:pt idx="436">
                  <c:v>38108</c:v>
                </c:pt>
                <c:pt idx="437">
                  <c:v>38139</c:v>
                </c:pt>
                <c:pt idx="438">
                  <c:v>38169</c:v>
                </c:pt>
                <c:pt idx="439">
                  <c:v>38200</c:v>
                </c:pt>
                <c:pt idx="440">
                  <c:v>38231</c:v>
                </c:pt>
                <c:pt idx="441">
                  <c:v>38261</c:v>
                </c:pt>
                <c:pt idx="442">
                  <c:v>38292</c:v>
                </c:pt>
                <c:pt idx="443">
                  <c:v>38322</c:v>
                </c:pt>
                <c:pt idx="444">
                  <c:v>38353</c:v>
                </c:pt>
                <c:pt idx="445">
                  <c:v>38384</c:v>
                </c:pt>
                <c:pt idx="446">
                  <c:v>38412</c:v>
                </c:pt>
                <c:pt idx="447">
                  <c:v>38443</c:v>
                </c:pt>
                <c:pt idx="448">
                  <c:v>38473</c:v>
                </c:pt>
                <c:pt idx="449">
                  <c:v>38504</c:v>
                </c:pt>
                <c:pt idx="450">
                  <c:v>38534</c:v>
                </c:pt>
                <c:pt idx="451">
                  <c:v>38565</c:v>
                </c:pt>
                <c:pt idx="452">
                  <c:v>38596</c:v>
                </c:pt>
                <c:pt idx="453">
                  <c:v>38626</c:v>
                </c:pt>
                <c:pt idx="454">
                  <c:v>38657</c:v>
                </c:pt>
                <c:pt idx="455">
                  <c:v>38687</c:v>
                </c:pt>
                <c:pt idx="456">
                  <c:v>38718</c:v>
                </c:pt>
                <c:pt idx="457">
                  <c:v>38749</c:v>
                </c:pt>
                <c:pt idx="458">
                  <c:v>38777</c:v>
                </c:pt>
                <c:pt idx="459">
                  <c:v>38808</c:v>
                </c:pt>
                <c:pt idx="460">
                  <c:v>38838</c:v>
                </c:pt>
                <c:pt idx="461">
                  <c:v>38869</c:v>
                </c:pt>
                <c:pt idx="462">
                  <c:v>38899</c:v>
                </c:pt>
                <c:pt idx="463">
                  <c:v>38930</c:v>
                </c:pt>
                <c:pt idx="464">
                  <c:v>38961</c:v>
                </c:pt>
                <c:pt idx="465">
                  <c:v>38991</c:v>
                </c:pt>
                <c:pt idx="466">
                  <c:v>39022</c:v>
                </c:pt>
                <c:pt idx="467">
                  <c:v>39052</c:v>
                </c:pt>
                <c:pt idx="468">
                  <c:v>39083</c:v>
                </c:pt>
                <c:pt idx="469">
                  <c:v>39114</c:v>
                </c:pt>
                <c:pt idx="470">
                  <c:v>39142</c:v>
                </c:pt>
                <c:pt idx="471">
                  <c:v>39173</c:v>
                </c:pt>
                <c:pt idx="472">
                  <c:v>39203</c:v>
                </c:pt>
                <c:pt idx="473">
                  <c:v>39234</c:v>
                </c:pt>
                <c:pt idx="474">
                  <c:v>39264</c:v>
                </c:pt>
                <c:pt idx="475">
                  <c:v>39295</c:v>
                </c:pt>
                <c:pt idx="476">
                  <c:v>39326</c:v>
                </c:pt>
                <c:pt idx="477">
                  <c:v>39356</c:v>
                </c:pt>
                <c:pt idx="478">
                  <c:v>39387</c:v>
                </c:pt>
                <c:pt idx="479">
                  <c:v>39417</c:v>
                </c:pt>
                <c:pt idx="480">
                  <c:v>39448</c:v>
                </c:pt>
                <c:pt idx="481">
                  <c:v>39479</c:v>
                </c:pt>
                <c:pt idx="482">
                  <c:v>39508</c:v>
                </c:pt>
                <c:pt idx="483">
                  <c:v>39539</c:v>
                </c:pt>
                <c:pt idx="484">
                  <c:v>39569</c:v>
                </c:pt>
                <c:pt idx="485">
                  <c:v>39600</c:v>
                </c:pt>
                <c:pt idx="486">
                  <c:v>39630</c:v>
                </c:pt>
                <c:pt idx="487">
                  <c:v>39661</c:v>
                </c:pt>
                <c:pt idx="488">
                  <c:v>39692</c:v>
                </c:pt>
                <c:pt idx="489">
                  <c:v>39722</c:v>
                </c:pt>
                <c:pt idx="490">
                  <c:v>39753</c:v>
                </c:pt>
                <c:pt idx="491">
                  <c:v>39783</c:v>
                </c:pt>
                <c:pt idx="492">
                  <c:v>39814</c:v>
                </c:pt>
                <c:pt idx="493">
                  <c:v>39845</c:v>
                </c:pt>
                <c:pt idx="494">
                  <c:v>39873</c:v>
                </c:pt>
                <c:pt idx="495">
                  <c:v>39904</c:v>
                </c:pt>
                <c:pt idx="496">
                  <c:v>39934</c:v>
                </c:pt>
                <c:pt idx="497">
                  <c:v>39965</c:v>
                </c:pt>
                <c:pt idx="498">
                  <c:v>39995</c:v>
                </c:pt>
                <c:pt idx="499">
                  <c:v>40026</c:v>
                </c:pt>
                <c:pt idx="500">
                  <c:v>40057</c:v>
                </c:pt>
                <c:pt idx="501">
                  <c:v>40087</c:v>
                </c:pt>
                <c:pt idx="502">
                  <c:v>40118</c:v>
                </c:pt>
                <c:pt idx="503">
                  <c:v>40148</c:v>
                </c:pt>
                <c:pt idx="504">
                  <c:v>40179</c:v>
                </c:pt>
                <c:pt idx="505">
                  <c:v>40210</c:v>
                </c:pt>
                <c:pt idx="506">
                  <c:v>40238</c:v>
                </c:pt>
                <c:pt idx="507">
                  <c:v>40269</c:v>
                </c:pt>
                <c:pt idx="508">
                  <c:v>40299</c:v>
                </c:pt>
                <c:pt idx="509">
                  <c:v>40330</c:v>
                </c:pt>
                <c:pt idx="510">
                  <c:v>40360</c:v>
                </c:pt>
                <c:pt idx="511">
                  <c:v>40391</c:v>
                </c:pt>
                <c:pt idx="512">
                  <c:v>40422</c:v>
                </c:pt>
                <c:pt idx="513">
                  <c:v>40452</c:v>
                </c:pt>
                <c:pt idx="514">
                  <c:v>40483</c:v>
                </c:pt>
                <c:pt idx="515">
                  <c:v>40513</c:v>
                </c:pt>
                <c:pt idx="516">
                  <c:v>40544</c:v>
                </c:pt>
                <c:pt idx="517">
                  <c:v>40575</c:v>
                </c:pt>
                <c:pt idx="518">
                  <c:v>40603</c:v>
                </c:pt>
                <c:pt idx="519">
                  <c:v>40634</c:v>
                </c:pt>
                <c:pt idx="520">
                  <c:v>40664</c:v>
                </c:pt>
                <c:pt idx="521">
                  <c:v>40695</c:v>
                </c:pt>
                <c:pt idx="522">
                  <c:v>40725</c:v>
                </c:pt>
                <c:pt idx="523">
                  <c:v>40756</c:v>
                </c:pt>
                <c:pt idx="524">
                  <c:v>40787</c:v>
                </c:pt>
                <c:pt idx="525">
                  <c:v>40817</c:v>
                </c:pt>
                <c:pt idx="526">
                  <c:v>40848</c:v>
                </c:pt>
                <c:pt idx="527">
                  <c:v>40878</c:v>
                </c:pt>
                <c:pt idx="528">
                  <c:v>40909</c:v>
                </c:pt>
                <c:pt idx="529">
                  <c:v>40940</c:v>
                </c:pt>
                <c:pt idx="530">
                  <c:v>40969</c:v>
                </c:pt>
                <c:pt idx="531">
                  <c:v>41000</c:v>
                </c:pt>
                <c:pt idx="532">
                  <c:v>41030</c:v>
                </c:pt>
                <c:pt idx="533">
                  <c:v>41061</c:v>
                </c:pt>
                <c:pt idx="534">
                  <c:v>41091</c:v>
                </c:pt>
                <c:pt idx="535">
                  <c:v>41122</c:v>
                </c:pt>
                <c:pt idx="536">
                  <c:v>41153</c:v>
                </c:pt>
                <c:pt idx="537">
                  <c:v>41183</c:v>
                </c:pt>
                <c:pt idx="538">
                  <c:v>41214</c:v>
                </c:pt>
                <c:pt idx="539">
                  <c:v>41244</c:v>
                </c:pt>
                <c:pt idx="540">
                  <c:v>41275</c:v>
                </c:pt>
                <c:pt idx="541">
                  <c:v>41306</c:v>
                </c:pt>
                <c:pt idx="542">
                  <c:v>41334</c:v>
                </c:pt>
                <c:pt idx="543">
                  <c:v>41365</c:v>
                </c:pt>
                <c:pt idx="544">
                  <c:v>41395</c:v>
                </c:pt>
                <c:pt idx="545">
                  <c:v>41426</c:v>
                </c:pt>
                <c:pt idx="546">
                  <c:v>41456</c:v>
                </c:pt>
                <c:pt idx="547">
                  <c:v>41487</c:v>
                </c:pt>
                <c:pt idx="548">
                  <c:v>41518</c:v>
                </c:pt>
                <c:pt idx="549">
                  <c:v>41548</c:v>
                </c:pt>
                <c:pt idx="550">
                  <c:v>41579</c:v>
                </c:pt>
                <c:pt idx="551">
                  <c:v>41609</c:v>
                </c:pt>
                <c:pt idx="552">
                  <c:v>41640</c:v>
                </c:pt>
                <c:pt idx="553">
                  <c:v>41671</c:v>
                </c:pt>
                <c:pt idx="554">
                  <c:v>41699</c:v>
                </c:pt>
                <c:pt idx="555">
                  <c:v>41730</c:v>
                </c:pt>
                <c:pt idx="556">
                  <c:v>41760</c:v>
                </c:pt>
                <c:pt idx="557">
                  <c:v>41791</c:v>
                </c:pt>
                <c:pt idx="558">
                  <c:v>41821</c:v>
                </c:pt>
                <c:pt idx="559">
                  <c:v>41852</c:v>
                </c:pt>
                <c:pt idx="560">
                  <c:v>41883</c:v>
                </c:pt>
                <c:pt idx="561">
                  <c:v>41913</c:v>
                </c:pt>
                <c:pt idx="562">
                  <c:v>41944</c:v>
                </c:pt>
                <c:pt idx="563">
                  <c:v>41974</c:v>
                </c:pt>
                <c:pt idx="564">
                  <c:v>42005</c:v>
                </c:pt>
                <c:pt idx="565">
                  <c:v>42036</c:v>
                </c:pt>
                <c:pt idx="566">
                  <c:v>42064</c:v>
                </c:pt>
                <c:pt idx="567">
                  <c:v>42095</c:v>
                </c:pt>
                <c:pt idx="568">
                  <c:v>42125</c:v>
                </c:pt>
                <c:pt idx="569">
                  <c:v>42156</c:v>
                </c:pt>
                <c:pt idx="570">
                  <c:v>42186</c:v>
                </c:pt>
                <c:pt idx="571">
                  <c:v>42217</c:v>
                </c:pt>
                <c:pt idx="572">
                  <c:v>42248</c:v>
                </c:pt>
                <c:pt idx="573">
                  <c:v>42278</c:v>
                </c:pt>
                <c:pt idx="574">
                  <c:v>42309</c:v>
                </c:pt>
                <c:pt idx="575">
                  <c:v>42339</c:v>
                </c:pt>
                <c:pt idx="576">
                  <c:v>42370</c:v>
                </c:pt>
                <c:pt idx="577">
                  <c:v>42401</c:v>
                </c:pt>
                <c:pt idx="578">
                  <c:v>42430</c:v>
                </c:pt>
                <c:pt idx="579">
                  <c:v>42461</c:v>
                </c:pt>
                <c:pt idx="580">
                  <c:v>42491</c:v>
                </c:pt>
                <c:pt idx="581">
                  <c:v>42522</c:v>
                </c:pt>
                <c:pt idx="582">
                  <c:v>42552</c:v>
                </c:pt>
                <c:pt idx="583">
                  <c:v>42583</c:v>
                </c:pt>
                <c:pt idx="584">
                  <c:v>42614</c:v>
                </c:pt>
                <c:pt idx="585">
                  <c:v>42644</c:v>
                </c:pt>
                <c:pt idx="586">
                  <c:v>42675</c:v>
                </c:pt>
                <c:pt idx="587">
                  <c:v>42705</c:v>
                </c:pt>
                <c:pt idx="588">
                  <c:v>42736</c:v>
                </c:pt>
                <c:pt idx="589">
                  <c:v>42767</c:v>
                </c:pt>
                <c:pt idx="590">
                  <c:v>42795</c:v>
                </c:pt>
                <c:pt idx="591">
                  <c:v>42826</c:v>
                </c:pt>
                <c:pt idx="592">
                  <c:v>42856</c:v>
                </c:pt>
                <c:pt idx="593">
                  <c:v>42887</c:v>
                </c:pt>
                <c:pt idx="594">
                  <c:v>42917</c:v>
                </c:pt>
                <c:pt idx="595">
                  <c:v>42948</c:v>
                </c:pt>
                <c:pt idx="596">
                  <c:v>42979</c:v>
                </c:pt>
                <c:pt idx="597">
                  <c:v>43009</c:v>
                </c:pt>
                <c:pt idx="598">
                  <c:v>43040</c:v>
                </c:pt>
                <c:pt idx="599">
                  <c:v>43070</c:v>
                </c:pt>
                <c:pt idx="600">
                  <c:v>43101</c:v>
                </c:pt>
                <c:pt idx="601">
                  <c:v>43132</c:v>
                </c:pt>
                <c:pt idx="602">
                  <c:v>43160</c:v>
                </c:pt>
                <c:pt idx="603">
                  <c:v>43191</c:v>
                </c:pt>
                <c:pt idx="604">
                  <c:v>43221</c:v>
                </c:pt>
                <c:pt idx="605">
                  <c:v>43252</c:v>
                </c:pt>
                <c:pt idx="606">
                  <c:v>43282</c:v>
                </c:pt>
                <c:pt idx="607">
                  <c:v>43313</c:v>
                </c:pt>
                <c:pt idx="608">
                  <c:v>43344</c:v>
                </c:pt>
                <c:pt idx="609">
                  <c:v>43374</c:v>
                </c:pt>
                <c:pt idx="610">
                  <c:v>43405</c:v>
                </c:pt>
                <c:pt idx="611">
                  <c:v>43435</c:v>
                </c:pt>
                <c:pt idx="612">
                  <c:v>43466</c:v>
                </c:pt>
                <c:pt idx="613">
                  <c:v>43497</c:v>
                </c:pt>
                <c:pt idx="614">
                  <c:v>43525</c:v>
                </c:pt>
                <c:pt idx="615">
                  <c:v>43556</c:v>
                </c:pt>
                <c:pt idx="616">
                  <c:v>43586</c:v>
                </c:pt>
                <c:pt idx="617">
                  <c:v>43617</c:v>
                </c:pt>
                <c:pt idx="618">
                  <c:v>43647</c:v>
                </c:pt>
                <c:pt idx="619">
                  <c:v>43678</c:v>
                </c:pt>
                <c:pt idx="620">
                  <c:v>43709</c:v>
                </c:pt>
                <c:pt idx="621">
                  <c:v>43739</c:v>
                </c:pt>
                <c:pt idx="622">
                  <c:v>43770</c:v>
                </c:pt>
                <c:pt idx="623">
                  <c:v>43800</c:v>
                </c:pt>
                <c:pt idx="624">
                  <c:v>43831</c:v>
                </c:pt>
                <c:pt idx="625">
                  <c:v>43862</c:v>
                </c:pt>
                <c:pt idx="626">
                  <c:v>43891</c:v>
                </c:pt>
                <c:pt idx="627">
                  <c:v>43922</c:v>
                </c:pt>
                <c:pt idx="628">
                  <c:v>43952</c:v>
                </c:pt>
                <c:pt idx="629">
                  <c:v>43983</c:v>
                </c:pt>
                <c:pt idx="630">
                  <c:v>44013</c:v>
                </c:pt>
                <c:pt idx="631">
                  <c:v>44044</c:v>
                </c:pt>
                <c:pt idx="632">
                  <c:v>44075</c:v>
                </c:pt>
                <c:pt idx="633">
                  <c:v>44105</c:v>
                </c:pt>
                <c:pt idx="634">
                  <c:v>44136</c:v>
                </c:pt>
                <c:pt idx="635">
                  <c:v>44166</c:v>
                </c:pt>
              </c:numCache>
            </c:numRef>
          </c:cat>
          <c:val>
            <c:numRef>
              <c:f>[0]!yrange2</c:f>
              <c:numCache>
                <c:formatCode>0.00</c:formatCode>
                <c:ptCount val="636"/>
                <c:pt idx="0">
                  <c:v>0.99670999999999998</c:v>
                </c:pt>
                <c:pt idx="1">
                  <c:v>0.95442856508999996</c:v>
                </c:pt>
                <c:pt idx="2">
                  <c:v>0.948193283274267</c:v>
                </c:pt>
                <c:pt idx="3">
                  <c:v>1.0675916778907293</c:v>
                </c:pt>
                <c:pt idx="4">
                  <c:v>1.1363851504306521</c:v>
                </c:pt>
                <c:pt idx="5">
                  <c:v>1.1486046999532329</c:v>
                </c:pt>
                <c:pt idx="6">
                  <c:v>1.1053482469529941</c:v>
                </c:pt>
                <c:pt idx="7">
                  <c:v>1.1332483420543347</c:v>
                </c:pt>
                <c:pt idx="8">
                  <c:v>1.2038848444629233</c:v>
                </c:pt>
                <c:pt idx="9">
                  <c:v>1.2052705159189001</c:v>
                </c:pt>
                <c:pt idx="10">
                  <c:v>1.2822149856551626</c:v>
                </c:pt>
                <c:pt idx="11">
                  <c:v>1.2710751018597906</c:v>
                </c:pt>
                <c:pt idx="12">
                  <c:v>1.2648595446116961</c:v>
                </c:pt>
                <c:pt idx="13">
                  <c:v>1.1592513617938873</c:v>
                </c:pt>
                <c:pt idx="14">
                  <c:v>1.1698260527161712</c:v>
                </c:pt>
                <c:pt idx="15">
                  <c:v>1.1782113658620408</c:v>
                </c:pt>
                <c:pt idx="16">
                  <c:v>1.178560116426336</c:v>
                </c:pt>
                <c:pt idx="17">
                  <c:v>1.0388217791020147</c:v>
                </c:pt>
                <c:pt idx="18">
                  <c:v>0.93385299361087248</c:v>
                </c:pt>
                <c:pt idx="19">
                  <c:v>0.9777636952234493</c:v>
                </c:pt>
                <c:pt idx="20">
                  <c:v>0.958329664017188</c:v>
                </c:pt>
                <c:pt idx="21">
                  <c:v>1.0579978657343034</c:v>
                </c:pt>
                <c:pt idx="22">
                  <c:v>0.9854477780873051</c:v>
                </c:pt>
                <c:pt idx="23">
                  <c:v>0.91631073287225606</c:v>
                </c:pt>
                <c:pt idx="24">
                  <c:v>0.87375451350546984</c:v>
                </c:pt>
                <c:pt idx="25">
                  <c:v>0.902530744653259</c:v>
                </c:pt>
                <c:pt idx="26">
                  <c:v>0.8686280797611039</c:v>
                </c:pt>
                <c:pt idx="27">
                  <c:v>0.72286186444023348</c:v>
                </c:pt>
                <c:pt idx="28">
                  <c:v>0.65719853839821152</c:v>
                </c:pt>
                <c:pt idx="29">
                  <c:v>0.5941212798812896</c:v>
                </c:pt>
                <c:pt idx="30">
                  <c:v>0.62904610519783133</c:v>
                </c:pt>
                <c:pt idx="31">
                  <c:v>0.66845144036573911</c:v>
                </c:pt>
                <c:pt idx="32">
                  <c:v>0.76907143032967273</c:v>
                </c:pt>
                <c:pt idx="33">
                  <c:v>0.70071943788769275</c:v>
                </c:pt>
                <c:pt idx="34">
                  <c:v>0.7029519300168029</c:v>
                </c:pt>
                <c:pt idx="35">
                  <c:v>0.75789957353042636</c:v>
                </c:pt>
                <c:pt idx="36">
                  <c:v>0.8610906320648879</c:v>
                </c:pt>
                <c:pt idx="37">
                  <c:v>0.90523099895516612</c:v>
                </c:pt>
                <c:pt idx="38">
                  <c:v>0.9549987888157232</c:v>
                </c:pt>
                <c:pt idx="39">
                  <c:v>0.97785859482360526</c:v>
                </c:pt>
                <c:pt idx="40">
                  <c:v>0.92761524236297355</c:v>
                </c:pt>
                <c:pt idx="41">
                  <c:v>0.91304982782739019</c:v>
                </c:pt>
                <c:pt idx="42">
                  <c:v>0.86652446080061774</c:v>
                </c:pt>
                <c:pt idx="43">
                  <c:v>0.89397335614539886</c:v>
                </c:pt>
                <c:pt idx="44">
                  <c:v>0.88773163417279166</c:v>
                </c:pt>
                <c:pt idx="45">
                  <c:v>0.83288668608196248</c:v>
                </c:pt>
                <c:pt idx="46">
                  <c:v>0.8059086534330816</c:v>
                </c:pt>
                <c:pt idx="47">
                  <c:v>0.90272810133057169</c:v>
                </c:pt>
                <c:pt idx="48">
                  <c:v>0.98275494751352677</c:v>
                </c:pt>
                <c:pt idx="49">
                  <c:v>1.0263735431039671</c:v>
                </c:pt>
                <c:pt idx="50">
                  <c:v>1.0240159630754573</c:v>
                </c:pt>
                <c:pt idx="51">
                  <c:v>1.0193044656293471</c:v>
                </c:pt>
                <c:pt idx="52">
                  <c:v>0.99733539648163771</c:v>
                </c:pt>
                <c:pt idx="53">
                  <c:v>0.96384287919699141</c:v>
                </c:pt>
                <c:pt idx="54">
                  <c:v>0.93397724374219349</c:v>
                </c:pt>
                <c:pt idx="55">
                  <c:v>0.95192174852621214</c:v>
                </c:pt>
                <c:pt idx="56">
                  <c:v>0.91639793271471104</c:v>
                </c:pt>
                <c:pt idx="57">
                  <c:v>0.89838154935753978</c:v>
                </c:pt>
                <c:pt idx="58">
                  <c:v>0.94185602929404988</c:v>
                </c:pt>
                <c:pt idx="59">
                  <c:v>0.91360223212728697</c:v>
                </c:pt>
                <c:pt idx="60">
                  <c:v>0.86577698247988777</c:v>
                </c:pt>
                <c:pt idx="61">
                  <c:v>0.79610357981481872</c:v>
                </c:pt>
                <c:pt idx="62">
                  <c:v>0.76613266834553029</c:v>
                </c:pt>
                <c:pt idx="63">
                  <c:v>0.69800661921090912</c:v>
                </c:pt>
                <c:pt idx="64">
                  <c:v>0.63824678250716715</c:v>
                </c:pt>
                <c:pt idx="65">
                  <c:v>0.60518432267973088</c:v>
                </c:pt>
                <c:pt idx="66">
                  <c:v>0.68806855196097882</c:v>
                </c:pt>
                <c:pt idx="67">
                  <c:v>0.64298148395663179</c:v>
                </c:pt>
                <c:pt idx="68">
                  <c:v>0.70054568727081712</c:v>
                </c:pt>
                <c:pt idx="69">
                  <c:v>0.68690185946553062</c:v>
                </c:pt>
                <c:pt idx="70">
                  <c:v>0.55070639328000259</c:v>
                </c:pt>
                <c:pt idx="71">
                  <c:v>0.52202670573076659</c:v>
                </c:pt>
                <c:pt idx="72">
                  <c:v>0.57939744069057786</c:v>
                </c:pt>
                <c:pt idx="73">
                  <c:v>0.57970741832134731</c:v>
                </c:pt>
                <c:pt idx="74">
                  <c:v>0.58654506732044764</c:v>
                </c:pt>
                <c:pt idx="75">
                  <c:v>0.55225095032435578</c:v>
                </c:pt>
                <c:pt idx="76">
                  <c:v>0.5117593583956237</c:v>
                </c:pt>
                <c:pt idx="77">
                  <c:v>0.49348136115116564</c:v>
                </c:pt>
                <c:pt idx="78">
                  <c:v>0.46489892071329014</c:v>
                </c:pt>
                <c:pt idx="79">
                  <c:v>0.42099386664112703</c:v>
                </c:pt>
                <c:pt idx="80">
                  <c:v>0.38184817294536849</c:v>
                </c:pt>
                <c:pt idx="81">
                  <c:v>0.42464457062456656</c:v>
                </c:pt>
                <c:pt idx="82">
                  <c:v>0.40037868128079634</c:v>
                </c:pt>
                <c:pt idx="83">
                  <c:v>0.36870672569807894</c:v>
                </c:pt>
                <c:pt idx="84">
                  <c:v>0.46599995035511088</c:v>
                </c:pt>
                <c:pt idx="85">
                  <c:v>0.49149806963869141</c:v>
                </c:pt>
                <c:pt idx="86">
                  <c:v>0.533868643728034</c:v>
                </c:pt>
                <c:pt idx="87">
                  <c:v>0.55275211152533832</c:v>
                </c:pt>
                <c:pt idx="88">
                  <c:v>0.59689821166442103</c:v>
                </c:pt>
                <c:pt idx="89">
                  <c:v>0.63550320040202912</c:v>
                </c:pt>
                <c:pt idx="90">
                  <c:v>0.62510827455305318</c:v>
                </c:pt>
                <c:pt idx="91">
                  <c:v>0.59625952768242974</c:v>
                </c:pt>
                <c:pt idx="92">
                  <c:v>0.57087497081040572</c:v>
                </c:pt>
                <c:pt idx="93">
                  <c:v>0.58369625177983664</c:v>
                </c:pt>
                <c:pt idx="94">
                  <c:v>0.59496392422419464</c:v>
                </c:pt>
                <c:pt idx="95">
                  <c:v>0.59067423433053812</c:v>
                </c:pt>
                <c:pt idx="96">
                  <c:v>0.6843244528351764</c:v>
                </c:pt>
                <c:pt idx="97">
                  <c:v>0.74589791412792705</c:v>
                </c:pt>
                <c:pt idx="98">
                  <c:v>0.75760701958390719</c:v>
                </c:pt>
                <c:pt idx="99">
                  <c:v>0.75230528566085908</c:v>
                </c:pt>
                <c:pt idx="100">
                  <c:v>0.74370869316161248</c:v>
                </c:pt>
                <c:pt idx="101">
                  <c:v>0.77000325771703437</c:v>
                </c:pt>
                <c:pt idx="102">
                  <c:v>0.76339970977885308</c:v>
                </c:pt>
                <c:pt idx="103">
                  <c:v>0.74708280438203989</c:v>
                </c:pt>
                <c:pt idx="104">
                  <c:v>0.76303675766961832</c:v>
                </c:pt>
                <c:pt idx="105">
                  <c:v>0.74714422808087555</c:v>
                </c:pt>
                <c:pt idx="106">
                  <c:v>0.76641756058844979</c:v>
                </c:pt>
                <c:pt idx="107">
                  <c:v>0.83884172081137653</c:v>
                </c:pt>
                <c:pt idx="108">
                  <c:v>0.86008119318232057</c:v>
                </c:pt>
                <c:pt idx="109">
                  <c:v>0.8583799525822059</c:v>
                </c:pt>
                <c:pt idx="110">
                  <c:v>0.86536201511650968</c:v>
                </c:pt>
                <c:pt idx="111">
                  <c:v>0.87277211005195243</c:v>
                </c:pt>
                <c:pt idx="112">
                  <c:v>0.87554490704558752</c:v>
                </c:pt>
                <c:pt idx="113">
                  <c:v>0.92397830021353533</c:v>
                </c:pt>
                <c:pt idx="114">
                  <c:v>0.92218947822432185</c:v>
                </c:pt>
                <c:pt idx="115">
                  <c:v>0.92430036993997733</c:v>
                </c:pt>
                <c:pt idx="116">
                  <c:v>0.93419038389833498</c:v>
                </c:pt>
                <c:pt idx="117">
                  <c:v>0.90352184778533651</c:v>
                </c:pt>
                <c:pt idx="118">
                  <c:v>0.96318952709123229</c:v>
                </c:pt>
                <c:pt idx="119">
                  <c:v>0.97942312338082782</c:v>
                </c:pt>
                <c:pt idx="120">
                  <c:v>0.95592970092029195</c:v>
                </c:pt>
                <c:pt idx="121">
                  <c:v>0.97584267252016255</c:v>
                </c:pt>
                <c:pt idx="122">
                  <c:v>1.0376613299816424</c:v>
                </c:pt>
                <c:pt idx="123">
                  <c:v>1.1324444288461555</c:v>
                </c:pt>
                <c:pt idx="124">
                  <c:v>1.2119284384180093</c:v>
                </c:pt>
                <c:pt idx="125">
                  <c:v>1.2120241807646444</c:v>
                </c:pt>
                <c:pt idx="126">
                  <c:v>1.2788976149383335</c:v>
                </c:pt>
                <c:pt idx="127">
                  <c:v>1.3867828599393013</c:v>
                </c:pt>
                <c:pt idx="128">
                  <c:v>1.3828069534798553</c:v>
                </c:pt>
                <c:pt idx="129">
                  <c:v>1.1454135697412011</c:v>
                </c:pt>
                <c:pt idx="130">
                  <c:v>1.1735815802482767</c:v>
                </c:pt>
                <c:pt idx="131">
                  <c:v>1.1904776342591112</c:v>
                </c:pt>
                <c:pt idx="132">
                  <c:v>1.2863087028617011</c:v>
                </c:pt>
                <c:pt idx="133">
                  <c:v>1.25218293297478</c:v>
                </c:pt>
                <c:pt idx="134">
                  <c:v>1.3478960398225734</c:v>
                </c:pt>
                <c:pt idx="135">
                  <c:v>1.3775227947778736</c:v>
                </c:pt>
                <c:pt idx="136">
                  <c:v>1.3570390308195266</c:v>
                </c:pt>
                <c:pt idx="137">
                  <c:v>1.4317915258322202</c:v>
                </c:pt>
                <c:pt idx="138">
                  <c:v>1.4603228355674789</c:v>
                </c:pt>
                <c:pt idx="139">
                  <c:v>1.576025674152326</c:v>
                </c:pt>
                <c:pt idx="140">
                  <c:v>1.5681392416788678</c:v>
                </c:pt>
                <c:pt idx="141">
                  <c:v>1.4213284777336506</c:v>
                </c:pt>
                <c:pt idx="142">
                  <c:v>1.5003429704678197</c:v>
                </c:pt>
                <c:pt idx="143">
                  <c:v>1.6003438301354407</c:v>
                </c:pt>
                <c:pt idx="144">
                  <c:v>1.7562029160961614</c:v>
                </c:pt>
                <c:pt idx="145">
                  <c:v>1.7298651409634671</c:v>
                </c:pt>
                <c:pt idx="146">
                  <c:v>1.4605216787851734</c:v>
                </c:pt>
                <c:pt idx="147">
                  <c:v>1.5413951457045445</c:v>
                </c:pt>
                <c:pt idx="148">
                  <c:v>1.6425214570287825</c:v>
                </c:pt>
                <c:pt idx="149">
                  <c:v>1.7160472875312189</c:v>
                </c:pt>
                <c:pt idx="150">
                  <c:v>1.8885958422924829</c:v>
                </c:pt>
                <c:pt idx="151">
                  <c:v>2.018552010796471</c:v>
                </c:pt>
                <c:pt idx="152">
                  <c:v>2.1174489480134331</c:v>
                </c:pt>
                <c:pt idx="153">
                  <c:v>2.1814509599160874</c:v>
                </c:pt>
                <c:pt idx="154">
                  <c:v>2.3314497093708777</c:v>
                </c:pt>
                <c:pt idx="155">
                  <c:v>2.2628934306668271</c:v>
                </c:pt>
                <c:pt idx="156">
                  <c:v>2.2785594418873334</c:v>
                </c:pt>
                <c:pt idx="157">
                  <c:v>2.3027600217196187</c:v>
                </c:pt>
                <c:pt idx="158">
                  <c:v>2.4757894097516306</c:v>
                </c:pt>
                <c:pt idx="159">
                  <c:v>2.5190290717929429</c:v>
                </c:pt>
                <c:pt idx="160">
                  <c:v>2.5878464270052546</c:v>
                </c:pt>
                <c:pt idx="161">
                  <c:v>2.5568906080454177</c:v>
                </c:pt>
                <c:pt idx="162">
                  <c:v>2.5129325447119011</c:v>
                </c:pt>
                <c:pt idx="163">
                  <c:v>2.3208665973870257</c:v>
                </c:pt>
                <c:pt idx="164">
                  <c:v>2.1418279854647984</c:v>
                </c:pt>
                <c:pt idx="165">
                  <c:v>2.3173507888736387</c:v>
                </c:pt>
                <c:pt idx="166">
                  <c:v>2.361945887454723</c:v>
                </c:pt>
                <c:pt idx="167">
                  <c:v>2.3121277247965279</c:v>
                </c:pt>
                <c:pt idx="168">
                  <c:v>2.2573557311238233</c:v>
                </c:pt>
                <c:pt idx="169">
                  <c:v>2.1558853336540764</c:v>
                </c:pt>
                <c:pt idx="170">
                  <c:v>2.1346735778562538</c:v>
                </c:pt>
                <c:pt idx="171">
                  <c:v>2.2542942811385847</c:v>
                </c:pt>
                <c:pt idx="172">
                  <c:v>2.1931465487627007</c:v>
                </c:pt>
                <c:pt idx="173">
                  <c:v>2.1209371986446888</c:v>
                </c:pt>
                <c:pt idx="174">
                  <c:v>2.0897382124526254</c:v>
                </c:pt>
                <c:pt idx="175">
                  <c:v>2.2379424464797659</c:v>
                </c:pt>
                <c:pt idx="176">
                  <c:v>2.2697659880687078</c:v>
                </c:pt>
                <c:pt idx="177">
                  <c:v>2.5925993440836961</c:v>
                </c:pt>
                <c:pt idx="178">
                  <c:v>2.8330966370389317</c:v>
                </c:pt>
                <c:pt idx="179">
                  <c:v>2.8967818163429295</c:v>
                </c:pt>
                <c:pt idx="180">
                  <c:v>3.2243585944804369</c:v>
                </c:pt>
                <c:pt idx="181">
                  <c:v>3.3964135934405073</c:v>
                </c:pt>
                <c:pt idx="182">
                  <c:v>3.5548053413706051</c:v>
                </c:pt>
                <c:pt idx="183">
                  <c:v>3.8258414746234073</c:v>
                </c:pt>
                <c:pt idx="184">
                  <c:v>4.1595084129912125</c:v>
                </c:pt>
                <c:pt idx="185">
                  <c:v>4.3681784715457432</c:v>
                </c:pt>
                <c:pt idx="186">
                  <c:v>4.2498270440376835</c:v>
                </c:pt>
                <c:pt idx="187">
                  <c:v>4.1519407777323636</c:v>
                </c:pt>
                <c:pt idx="188">
                  <c:v>4.1853846606969975</c:v>
                </c:pt>
                <c:pt idx="189">
                  <c:v>3.9607634367267108</c:v>
                </c:pt>
                <c:pt idx="190">
                  <c:v>4.0687972202268687</c:v>
                </c:pt>
                <c:pt idx="191">
                  <c:v>3.9641640309115149</c:v>
                </c:pt>
                <c:pt idx="192">
                  <c:v>3.9570166431637817</c:v>
                </c:pt>
                <c:pt idx="193">
                  <c:v>3.7346600069344791</c:v>
                </c:pt>
                <c:pt idx="194">
                  <c:v>3.7307722258672604</c:v>
                </c:pt>
                <c:pt idx="195">
                  <c:v>3.6732437181443873</c:v>
                </c:pt>
                <c:pt idx="196">
                  <c:v>3.4845381686121559</c:v>
                </c:pt>
                <c:pt idx="197">
                  <c:v>3.5601770386382197</c:v>
                </c:pt>
                <c:pt idx="198">
                  <c:v>3.3608890085463683</c:v>
                </c:pt>
                <c:pt idx="199">
                  <c:v>3.6875304503979813</c:v>
                </c:pt>
                <c:pt idx="200">
                  <c:v>3.6398322440220832</c:v>
                </c:pt>
                <c:pt idx="201">
                  <c:v>3.5458153771589926</c:v>
                </c:pt>
                <c:pt idx="202">
                  <c:v>3.4325053009665001</c:v>
                </c:pt>
                <c:pt idx="203">
                  <c:v>3.442538513961225</c:v>
                </c:pt>
                <c:pt idx="204">
                  <c:v>3.8930566442063026</c:v>
                </c:pt>
                <c:pt idx="205">
                  <c:v>4.0826952194588806</c:v>
                </c:pt>
                <c:pt idx="206">
                  <c:v>3.9943456949097906</c:v>
                </c:pt>
                <c:pt idx="207">
                  <c:v>3.9488580861361582</c:v>
                </c:pt>
                <c:pt idx="208">
                  <c:v>4.0502924037947379</c:v>
                </c:pt>
                <c:pt idx="209">
                  <c:v>4.0775346705026614</c:v>
                </c:pt>
                <c:pt idx="210">
                  <c:v>4.1666777334691911</c:v>
                </c:pt>
                <c:pt idx="211">
                  <c:v>4.1340818135602619</c:v>
                </c:pt>
                <c:pt idx="212">
                  <c:v>3.8852803677747647</c:v>
                </c:pt>
                <c:pt idx="213">
                  <c:v>3.9833331884162964</c:v>
                </c:pt>
                <c:pt idx="214">
                  <c:v>4.1915459975080047</c:v>
                </c:pt>
                <c:pt idx="215">
                  <c:v>4.3306885584412802</c:v>
                </c:pt>
                <c:pt idx="216">
                  <c:v>4.4822843114295168</c:v>
                </c:pt>
                <c:pt idx="217">
                  <c:v>4.7553764476719831</c:v>
                </c:pt>
                <c:pt idx="218">
                  <c:v>4.9730347830583774</c:v>
                </c:pt>
                <c:pt idx="219">
                  <c:v>5.0387484646817109</c:v>
                </c:pt>
                <c:pt idx="220">
                  <c:v>5.2143841199151213</c:v>
                </c:pt>
                <c:pt idx="221">
                  <c:v>5.2507909498403693</c:v>
                </c:pt>
                <c:pt idx="222">
                  <c:v>4.8439439146738881</c:v>
                </c:pt>
                <c:pt idx="223">
                  <c:v>4.9448529543043742</c:v>
                </c:pt>
                <c:pt idx="224">
                  <c:v>4.6017444423640566</c:v>
                </c:pt>
                <c:pt idx="225">
                  <c:v>4.7478268196869031</c:v>
                </c:pt>
                <c:pt idx="226">
                  <c:v>4.70723290037858</c:v>
                </c:pt>
                <c:pt idx="227">
                  <c:v>4.5568132730469824</c:v>
                </c:pt>
                <c:pt idx="228">
                  <c:v>5.0647521349669828</c:v>
                </c:pt>
                <c:pt idx="229">
                  <c:v>5.4975250753956413</c:v>
                </c:pt>
                <c:pt idx="230">
                  <c:v>5.6359582543191786</c:v>
                </c:pt>
                <c:pt idx="231">
                  <c:v>5.47878828648098</c:v>
                </c:pt>
                <c:pt idx="232">
                  <c:v>5.5059521188053528</c:v>
                </c:pt>
                <c:pt idx="233">
                  <c:v>5.6277272618169709</c:v>
                </c:pt>
                <c:pt idx="234">
                  <c:v>5.8164474678147409</c:v>
                </c:pt>
                <c:pt idx="235">
                  <c:v>5.9439265469668365</c:v>
                </c:pt>
                <c:pt idx="236">
                  <c:v>5.843289926600141</c:v>
                </c:pt>
                <c:pt idx="237">
                  <c:v>4.2356664721241302</c:v>
                </c:pt>
                <c:pt idx="238">
                  <c:v>3.9912558096831514</c:v>
                </c:pt>
                <c:pt idx="239">
                  <c:v>4.1343463217161025</c:v>
                </c:pt>
                <c:pt idx="240">
                  <c:v>4.4160400083462292</c:v>
                </c:pt>
                <c:pt idx="241">
                  <c:v>4.723864493168012</c:v>
                </c:pt>
                <c:pt idx="242">
                  <c:v>4.86088018279235</c:v>
                </c:pt>
                <c:pt idx="243">
                  <c:v>4.9316108503321612</c:v>
                </c:pt>
                <c:pt idx="244">
                  <c:v>4.8326778050636481</c:v>
                </c:pt>
                <c:pt idx="245">
                  <c:v>5.1068114535558831</c:v>
                </c:pt>
                <c:pt idx="246">
                  <c:v>5.0497734764311177</c:v>
                </c:pt>
                <c:pt idx="247">
                  <c:v>4.9121217012370817</c:v>
                </c:pt>
                <c:pt idx="248">
                  <c:v>5.0206648544693175</c:v>
                </c:pt>
                <c:pt idx="249">
                  <c:v>4.9509227989758839</c:v>
                </c:pt>
                <c:pt idx="250">
                  <c:v>4.7810912942026143</c:v>
                </c:pt>
                <c:pt idx="251">
                  <c:v>4.8796391479587191</c:v>
                </c:pt>
                <c:pt idx="252">
                  <c:v>5.1650248435270845</c:v>
                </c:pt>
                <c:pt idx="253">
                  <c:v>5.1808194894985906</c:v>
                </c:pt>
                <c:pt idx="254">
                  <c:v>5.2457869658969027</c:v>
                </c:pt>
                <c:pt idx="255">
                  <c:v>5.439896820995985</c:v>
                </c:pt>
                <c:pt idx="256">
                  <c:v>5.6237381340615444</c:v>
                </c:pt>
                <c:pt idx="257">
                  <c:v>5.5256601410035113</c:v>
                </c:pt>
                <c:pt idx="258">
                  <c:v>5.680737792860775</c:v>
                </c:pt>
                <c:pt idx="259">
                  <c:v>5.7702889434274311</c:v>
                </c:pt>
                <c:pt idx="260">
                  <c:v>5.8029141571135705</c:v>
                </c:pt>
                <c:pt idx="261">
                  <c:v>5.5149793595517522</c:v>
                </c:pt>
                <c:pt idx="262">
                  <c:v>5.4641753696915618</c:v>
                </c:pt>
                <c:pt idx="263">
                  <c:v>5.4303685166792794</c:v>
                </c:pt>
                <c:pt idx="264">
                  <c:v>5.0890209820893366</c:v>
                </c:pt>
                <c:pt idx="265">
                  <c:v>5.1676870684304737</c:v>
                </c:pt>
                <c:pt idx="266">
                  <c:v>5.2986259233703654</c:v>
                </c:pt>
                <c:pt idx="267">
                  <c:v>5.1678611342075085</c:v>
                </c:pt>
                <c:pt idx="268">
                  <c:v>5.4391169972809266</c:v>
                </c:pt>
                <c:pt idx="269">
                  <c:v>5.5323325843803275</c:v>
                </c:pt>
                <c:pt idx="270">
                  <c:v>5.3607694186061092</c:v>
                </c:pt>
                <c:pt idx="271">
                  <c:v>4.663247544934757</c:v>
                </c:pt>
                <c:pt idx="272">
                  <c:v>4.2770420465108057</c:v>
                </c:pt>
                <c:pt idx="273">
                  <c:v>3.9955528012617432</c:v>
                </c:pt>
                <c:pt idx="274">
                  <c:v>4.1985588479882496</c:v>
                </c:pt>
                <c:pt idx="275">
                  <c:v>4.2150801770550839</c:v>
                </c:pt>
                <c:pt idx="276">
                  <c:v>4.6396314826484257</c:v>
                </c:pt>
                <c:pt idx="277">
                  <c:v>5.2436651053744248</c:v>
                </c:pt>
                <c:pt idx="278">
                  <c:v>5.6534365586990152</c:v>
                </c:pt>
                <c:pt idx="279">
                  <c:v>5.8131404880457032</c:v>
                </c:pt>
                <c:pt idx="280">
                  <c:v>6.0071540518342283</c:v>
                </c:pt>
                <c:pt idx="281">
                  <c:v>5.7802698504505008</c:v>
                </c:pt>
                <c:pt idx="282">
                  <c:v>5.9718222130245797</c:v>
                </c:pt>
                <c:pt idx="283">
                  <c:v>6.1647060986830615</c:v>
                </c:pt>
                <c:pt idx="284">
                  <c:v>6.1836995581731031</c:v>
                </c:pt>
                <c:pt idx="285">
                  <c:v>6.3069716088652843</c:v>
                </c:pt>
                <c:pt idx="286">
                  <c:v>6.1201906446687389</c:v>
                </c:pt>
                <c:pt idx="287">
                  <c:v>6.3972027136277347</c:v>
                </c:pt>
                <c:pt idx="288">
                  <c:v>7.2215590497112325</c:v>
                </c:pt>
                <c:pt idx="289">
                  <c:v>7.64899590830459</c:v>
                </c:pt>
                <c:pt idx="290">
                  <c:v>7.6213294901042525</c:v>
                </c:pt>
                <c:pt idx="291">
                  <c:v>7.3820883360803906</c:v>
                </c:pt>
                <c:pt idx="292">
                  <c:v>7.4173599541501822</c:v>
                </c:pt>
                <c:pt idx="293">
                  <c:v>7.0094570781916019</c:v>
                </c:pt>
                <c:pt idx="294">
                  <c:v>7.1595015164073716</c:v>
                </c:pt>
                <c:pt idx="295">
                  <c:v>6.9865494382755191</c:v>
                </c:pt>
                <c:pt idx="296">
                  <c:v>7.1253372428668627</c:v>
                </c:pt>
                <c:pt idx="297">
                  <c:v>7.2555242796312829</c:v>
                </c:pt>
                <c:pt idx="298">
                  <c:v>7.8263889299526728</c:v>
                </c:pt>
                <c:pt idx="299">
                  <c:v>8.0373414171706159</c:v>
                </c:pt>
                <c:pt idx="300">
                  <c:v>8.4016017675382049</c:v>
                </c:pt>
                <c:pt idx="301">
                  <c:v>8.175321427133099</c:v>
                </c:pt>
                <c:pt idx="302">
                  <c:v>8.3643430338498437</c:v>
                </c:pt>
                <c:pt idx="303">
                  <c:v>8.117343984060259</c:v>
                </c:pt>
                <c:pt idx="304">
                  <c:v>8.456876248225532</c:v>
                </c:pt>
                <c:pt idx="305">
                  <c:v>8.4437258056595415</c:v>
                </c:pt>
                <c:pt idx="306">
                  <c:v>8.4772136222047862</c:v>
                </c:pt>
                <c:pt idx="307">
                  <c:v>8.7433387894466605</c:v>
                </c:pt>
                <c:pt idx="308">
                  <c:v>8.9656119481519738</c:v>
                </c:pt>
                <c:pt idx="309">
                  <c:v>9.3493580707567752</c:v>
                </c:pt>
                <c:pt idx="310">
                  <c:v>9.1546670382913362</c:v>
                </c:pt>
                <c:pt idx="311">
                  <c:v>9.2684595495772975</c:v>
                </c:pt>
                <c:pt idx="312">
                  <c:v>9.6187887836322208</c:v>
                </c:pt>
                <c:pt idx="313">
                  <c:v>9.5468113871643006</c:v>
                </c:pt>
                <c:pt idx="314">
                  <c:v>9.1082595124721344</c:v>
                </c:pt>
                <c:pt idx="315">
                  <c:v>8.9913641098890675</c:v>
                </c:pt>
                <c:pt idx="316">
                  <c:v>8.9611801005721698</c:v>
                </c:pt>
                <c:pt idx="317">
                  <c:v>8.6903015484920747</c:v>
                </c:pt>
                <c:pt idx="318">
                  <c:v>8.7791164303176625</c:v>
                </c:pt>
                <c:pt idx="319">
                  <c:v>9.1307990553997591</c:v>
                </c:pt>
                <c:pt idx="320">
                  <c:v>9.1369806063602645</c:v>
                </c:pt>
                <c:pt idx="321">
                  <c:v>9.1680554774024952</c:v>
                </c:pt>
                <c:pt idx="322">
                  <c:v>8.7851424723333036</c:v>
                </c:pt>
                <c:pt idx="323">
                  <c:v>8.6266145764200495</c:v>
                </c:pt>
                <c:pt idx="324">
                  <c:v>8.8485946227004906</c:v>
                </c:pt>
                <c:pt idx="325">
                  <c:v>9.1254582998501661</c:v>
                </c:pt>
                <c:pt idx="326">
                  <c:v>9.2431493355433325</c:v>
                </c:pt>
                <c:pt idx="327">
                  <c:v>9.4155618000992227</c:v>
                </c:pt>
                <c:pt idx="328">
                  <c:v>9.5357985242864896</c:v>
                </c:pt>
                <c:pt idx="329">
                  <c:v>10.031679119146437</c:v>
                </c:pt>
                <c:pt idx="330">
                  <c:v>10.557951037415979</c:v>
                </c:pt>
                <c:pt idx="331">
                  <c:v>10.834611586400426</c:v>
                </c:pt>
                <c:pt idx="332">
                  <c:v>11.068888392733161</c:v>
                </c:pt>
                <c:pt idx="333">
                  <c:v>10.567943710743236</c:v>
                </c:pt>
                <c:pt idx="334">
                  <c:v>10.77332112881782</c:v>
                </c:pt>
                <c:pt idx="335">
                  <c:v>10.784019036698735</c:v>
                </c:pt>
                <c:pt idx="336">
                  <c:v>10.981851865926973</c:v>
                </c:pt>
                <c:pt idx="337">
                  <c:v>11.440113562440239</c:v>
                </c:pt>
                <c:pt idx="338">
                  <c:v>11.855138002258446</c:v>
                </c:pt>
                <c:pt idx="339">
                  <c:v>12.57755454670207</c:v>
                </c:pt>
                <c:pt idx="340">
                  <c:v>13.50986577747636</c:v>
                </c:pt>
                <c:pt idx="341">
                  <c:v>12.983724054772543</c:v>
                </c:pt>
                <c:pt idx="342">
                  <c:v>11.826601583287159</c:v>
                </c:pt>
                <c:pt idx="343">
                  <c:v>12.331325459057107</c:v>
                </c:pt>
                <c:pt idx="344">
                  <c:v>12.65719306563815</c:v>
                </c:pt>
                <c:pt idx="345">
                  <c:v>12.230898803187458</c:v>
                </c:pt>
                <c:pt idx="346">
                  <c:v>12.54897555746315</c:v>
                </c:pt>
                <c:pt idx="347">
                  <c:v>12.424175995544179</c:v>
                </c:pt>
                <c:pt idx="348">
                  <c:v>13.085216703563104</c:v>
                </c:pt>
                <c:pt idx="349">
                  <c:v>12.752119427157201</c:v>
                </c:pt>
                <c:pt idx="350">
                  <c:v>12.009027923897897</c:v>
                </c:pt>
                <c:pt idx="351">
                  <c:v>11.705703896596084</c:v>
                </c:pt>
                <c:pt idx="352">
                  <c:v>12.88934955750819</c:v>
                </c:pt>
                <c:pt idx="353">
                  <c:v>13.389366094892607</c:v>
                </c:pt>
                <c:pt idx="354">
                  <c:v>13.931300687583386</c:v>
                </c:pt>
                <c:pt idx="355">
                  <c:v>14.413644111289587</c:v>
                </c:pt>
                <c:pt idx="356">
                  <c:v>15.631899725219895</c:v>
                </c:pt>
                <c:pt idx="357">
                  <c:v>15.189970288088203</c:v>
                </c:pt>
                <c:pt idx="358">
                  <c:v>14.914545746824587</c:v>
                </c:pt>
                <c:pt idx="359">
                  <c:v>14.494507394956765</c:v>
                </c:pt>
                <c:pt idx="360">
                  <c:v>14.54820954485508</c:v>
                </c:pt>
                <c:pt idx="361">
                  <c:v>15.404357128360255</c:v>
                </c:pt>
                <c:pt idx="362">
                  <c:v>16.15331697194113</c:v>
                </c:pt>
                <c:pt idx="363">
                  <c:v>16.540996579267716</c:v>
                </c:pt>
                <c:pt idx="364">
                  <c:v>15.814119025588376</c:v>
                </c:pt>
                <c:pt idx="365">
                  <c:v>15.292063328315651</c:v>
                </c:pt>
                <c:pt idx="366">
                  <c:v>14.267678590078441</c:v>
                </c:pt>
                <c:pt idx="367">
                  <c:v>11.234912293614187</c:v>
                </c:pt>
                <c:pt idx="368">
                  <c:v>11.604619552460148</c:v>
                </c:pt>
                <c:pt idx="369">
                  <c:v>12.037796791114381</c:v>
                </c:pt>
                <c:pt idx="370">
                  <c:v>13.03406892914059</c:v>
                </c:pt>
                <c:pt idx="371">
                  <c:v>13.402411717078103</c:v>
                </c:pt>
                <c:pt idx="372">
                  <c:v>14.36902045493721</c:v>
                </c:pt>
                <c:pt idx="373">
                  <c:v>13.573307209204152</c:v>
                </c:pt>
                <c:pt idx="374">
                  <c:v>13.338719740707477</c:v>
                </c:pt>
                <c:pt idx="375">
                  <c:v>14.493839531533006</c:v>
                </c:pt>
                <c:pt idx="376">
                  <c:v>15.15267150127837</c:v>
                </c:pt>
                <c:pt idx="377">
                  <c:v>15.789280689061579</c:v>
                </c:pt>
                <c:pt idx="378">
                  <c:v>15.715450012559527</c:v>
                </c:pt>
                <c:pt idx="379">
                  <c:v>15.119111546382943</c:v>
                </c:pt>
                <c:pt idx="380">
                  <c:v>14.814325376719408</c:v>
                </c:pt>
                <c:pt idx="381">
                  <c:v>14.718032261770732</c:v>
                </c:pt>
                <c:pt idx="382">
                  <c:v>16.20352325795125</c:v>
                </c:pt>
                <c:pt idx="383">
                  <c:v>17.792797226137626</c:v>
                </c:pt>
                <c:pt idx="384">
                  <c:v>18.634663426892327</c:v>
                </c:pt>
                <c:pt idx="385">
                  <c:v>20.750051784449717</c:v>
                </c:pt>
                <c:pt idx="386">
                  <c:v>21.132184738112141</c:v>
                </c:pt>
                <c:pt idx="387">
                  <c:v>19.287978976017094</c:v>
                </c:pt>
                <c:pt idx="388">
                  <c:v>18.317504313838793</c:v>
                </c:pt>
                <c:pt idx="389">
                  <c:v>19.201598659546221</c:v>
                </c:pt>
                <c:pt idx="390">
                  <c:v>18.539239513785173</c:v>
                </c:pt>
                <c:pt idx="391">
                  <c:v>19.647700644314387</c:v>
                </c:pt>
                <c:pt idx="392">
                  <c:v>18.519647559521722</c:v>
                </c:pt>
                <c:pt idx="393">
                  <c:v>17.349891060719653</c:v>
                </c:pt>
                <c:pt idx="394">
                  <c:v>15.365479920758782</c:v>
                </c:pt>
                <c:pt idx="395">
                  <c:v>15.120047109984501</c:v>
                </c:pt>
                <c:pt idx="396">
                  <c:v>18.652271555442198</c:v>
                </c:pt>
                <c:pt idx="397">
                  <c:v>16.843430216810081</c:v>
                </c:pt>
                <c:pt idx="398">
                  <c:v>15.842896775071129</c:v>
                </c:pt>
                <c:pt idx="399">
                  <c:v>17.108569955534787</c:v>
                </c:pt>
                <c:pt idx="400">
                  <c:v>18.284424860008738</c:v>
                </c:pt>
                <c:pt idx="401">
                  <c:v>18.685219452940128</c:v>
                </c:pt>
                <c:pt idx="402">
                  <c:v>18.014289278043407</c:v>
                </c:pt>
                <c:pt idx="403">
                  <c:v>17.071133148602168</c:v>
                </c:pt>
                <c:pt idx="404">
                  <c:v>14.71053685681346</c:v>
                </c:pt>
                <c:pt idx="405">
                  <c:v>15.681947158153138</c:v>
                </c:pt>
                <c:pt idx="406">
                  <c:v>17.0007675502595</c:v>
                </c:pt>
                <c:pt idx="407">
                  <c:v>18.205220928892736</c:v>
                </c:pt>
                <c:pt idx="408">
                  <c:v>17.902941440589402</c:v>
                </c:pt>
                <c:pt idx="409">
                  <c:v>17.100782246402353</c:v>
                </c:pt>
                <c:pt idx="410">
                  <c:v>18.514384209236709</c:v>
                </c:pt>
                <c:pt idx="411">
                  <c:v>18.041878609832779</c:v>
                </c:pt>
                <c:pt idx="412">
                  <c:v>17.254982074264923</c:v>
                </c:pt>
                <c:pt idx="413">
                  <c:v>15.835121364319885</c:v>
                </c:pt>
                <c:pt idx="414">
                  <c:v>13.74572460566197</c:v>
                </c:pt>
                <c:pt idx="415">
                  <c:v>13.69027435260273</c:v>
                </c:pt>
                <c:pt idx="416">
                  <c:v>12.282133803517072</c:v>
                </c:pt>
                <c:pt idx="417">
                  <c:v>12.851582655183337</c:v>
                </c:pt>
                <c:pt idx="418">
                  <c:v>14.677098565021511</c:v>
                </c:pt>
                <c:pt idx="419">
                  <c:v>13.460910146628134</c:v>
                </c:pt>
                <c:pt idx="420">
                  <c:v>13.415560340344145</c:v>
                </c:pt>
                <c:pt idx="421">
                  <c:v>12.954816336015366</c:v>
                </c:pt>
                <c:pt idx="422">
                  <c:v>13.056032316048654</c:v>
                </c:pt>
                <c:pt idx="423">
                  <c:v>14.513281363004424</c:v>
                </c:pt>
                <c:pt idx="424">
                  <c:v>17.191518765889171</c:v>
                </c:pt>
                <c:pt idx="425">
                  <c:v>18.092612222003254</c:v>
                </c:pt>
                <c:pt idx="426">
                  <c:v>19.389291647342006</c:v>
                </c:pt>
                <c:pt idx="427">
                  <c:v>20.289129283403501</c:v>
                </c:pt>
                <c:pt idx="428">
                  <c:v>20.436408072871725</c:v>
                </c:pt>
                <c:pt idx="429">
                  <c:v>21.999118888980007</c:v>
                </c:pt>
                <c:pt idx="430">
                  <c:v>22.666506158714995</c:v>
                </c:pt>
                <c:pt idx="431">
                  <c:v>23.433132730015053</c:v>
                </c:pt>
                <c:pt idx="432">
                  <c:v>24.708012316191525</c:v>
                </c:pt>
                <c:pt idx="433">
                  <c:v>24.942787849219975</c:v>
                </c:pt>
                <c:pt idx="434">
                  <c:v>24.965311186647824</c:v>
                </c:pt>
                <c:pt idx="435">
                  <c:v>24.477738659172591</c:v>
                </c:pt>
                <c:pt idx="436">
                  <c:v>24.514406311684031</c:v>
                </c:pt>
                <c:pt idx="437">
                  <c:v>24.960887193838733</c:v>
                </c:pt>
                <c:pt idx="438">
                  <c:v>23.29372457727505</c:v>
                </c:pt>
                <c:pt idx="439">
                  <c:v>23.04042861622176</c:v>
                </c:pt>
                <c:pt idx="440">
                  <c:v>23.818434769305721</c:v>
                </c:pt>
                <c:pt idx="441">
                  <c:v>24.374285581517007</c:v>
                </c:pt>
                <c:pt idx="442">
                  <c:v>26.280525333990706</c:v>
                </c:pt>
                <c:pt idx="443">
                  <c:v>27.939956545154882</c:v>
                </c:pt>
                <c:pt idx="444">
                  <c:v>27.05859061593797</c:v>
                </c:pt>
                <c:pt idx="445">
                  <c:v>27.335129412032853</c:v>
                </c:pt>
                <c:pt idx="446">
                  <c:v>26.526774965060216</c:v>
                </c:pt>
                <c:pt idx="447">
                  <c:v>25.208182035097003</c:v>
                </c:pt>
                <c:pt idx="448">
                  <c:v>26.402671740830076</c:v>
                </c:pt>
                <c:pt idx="449">
                  <c:v>27.138672618277457</c:v>
                </c:pt>
                <c:pt idx="450">
                  <c:v>28.942363077833413</c:v>
                </c:pt>
                <c:pt idx="451">
                  <c:v>28.524377470263342</c:v>
                </c:pt>
                <c:pt idx="452">
                  <c:v>28.603190325213681</c:v>
                </c:pt>
                <c:pt idx="453">
                  <c:v>27.701045702356442</c:v>
                </c:pt>
                <c:pt idx="454">
                  <c:v>28.755541409108048</c:v>
                </c:pt>
                <c:pt idx="455">
                  <c:v>28.980265965220223</c:v>
                </c:pt>
                <c:pt idx="456">
                  <c:v>31.342476424311286</c:v>
                </c:pt>
                <c:pt idx="457">
                  <c:v>31.414376065228655</c:v>
                </c:pt>
                <c:pt idx="458">
                  <c:v>32.63363082907231</c:v>
                </c:pt>
                <c:pt idx="459">
                  <c:v>32.772225859203374</c:v>
                </c:pt>
                <c:pt idx="460">
                  <c:v>31.286791949909123</c:v>
                </c:pt>
                <c:pt idx="461">
                  <c:v>30.909879967288568</c:v>
                </c:pt>
                <c:pt idx="462">
                  <c:v>29.730698956416475</c:v>
                </c:pt>
                <c:pt idx="463">
                  <c:v>30.567885708330209</c:v>
                </c:pt>
                <c:pt idx="464">
                  <c:v>30.839145126105933</c:v>
                </c:pt>
                <c:pt idx="465">
                  <c:v>32.504890710947421</c:v>
                </c:pt>
                <c:pt idx="466">
                  <c:v>33.318260591207462</c:v>
                </c:pt>
                <c:pt idx="467">
                  <c:v>33.323491558120281</c:v>
                </c:pt>
                <c:pt idx="468">
                  <c:v>34.15617896517459</c:v>
                </c:pt>
                <c:pt idx="469">
                  <c:v>34.251611329203286</c:v>
                </c:pt>
                <c:pt idx="470">
                  <c:v>34.497537898546966</c:v>
                </c:pt>
                <c:pt idx="471">
                  <c:v>35.480924713882942</c:v>
                </c:pt>
                <c:pt idx="472">
                  <c:v>36.731307981724896</c:v>
                </c:pt>
                <c:pt idx="473">
                  <c:v>36.579019978832669</c:v>
                </c:pt>
                <c:pt idx="474">
                  <c:v>34.861964202006284</c:v>
                </c:pt>
                <c:pt idx="475">
                  <c:v>34.906761826005862</c:v>
                </c:pt>
                <c:pt idx="476">
                  <c:v>35.412176830484597</c:v>
                </c:pt>
                <c:pt idx="477">
                  <c:v>36.189651172797888</c:v>
                </c:pt>
                <c:pt idx="478">
                  <c:v>33.336929539799748</c:v>
                </c:pt>
                <c:pt idx="479">
                  <c:v>32.840976039036143</c:v>
                </c:pt>
                <c:pt idx="480">
                  <c:v>30.752979623450262</c:v>
                </c:pt>
                <c:pt idx="481">
                  <c:v>29.720417579613294</c:v>
                </c:pt>
                <c:pt idx="482">
                  <c:v>28.863904865386417</c:v>
                </c:pt>
                <c:pt idx="483">
                  <c:v>29.658528166330505</c:v>
                </c:pt>
                <c:pt idx="484">
                  <c:v>30.966528575522016</c:v>
                </c:pt>
                <c:pt idx="485">
                  <c:v>28.151237596607011</c:v>
                </c:pt>
                <c:pt idx="486">
                  <c:v>28.15422162779225</c:v>
                </c:pt>
                <c:pt idx="487">
                  <c:v>28.646638964062337</c:v>
                </c:pt>
                <c:pt idx="488">
                  <c:v>25.280085953005731</c:v>
                </c:pt>
                <c:pt idx="489">
                  <c:v>19.489024983234987</c:v>
                </c:pt>
                <c:pt idx="490">
                  <c:v>17.034772067096206</c:v>
                </c:pt>
                <c:pt idx="491">
                  <c:v>17.282116957510446</c:v>
                </c:pt>
                <c:pt idx="492">
                  <c:v>16.673077873810822</c:v>
                </c:pt>
                <c:pt idx="493">
                  <c:v>14.741134994416615</c:v>
                </c:pt>
                <c:pt idx="494">
                  <c:v>16.599343507272796</c:v>
                </c:pt>
                <c:pt idx="495">
                  <c:v>21.097831995117751</c:v>
                </c:pt>
                <c:pt idx="496">
                  <c:v>23.660670038892686</c:v>
                </c:pt>
                <c:pt idx="497">
                  <c:v>24.464541303464067</c:v>
                </c:pt>
                <c:pt idx="498">
                  <c:v>26.61404483146903</c:v>
                </c:pt>
                <c:pt idx="499">
                  <c:v>28.647464312772588</c:v>
                </c:pt>
                <c:pt idx="500">
                  <c:v>30.690458230237965</c:v>
                </c:pt>
                <c:pt idx="501">
                  <c:v>28.685849570013509</c:v>
                </c:pt>
                <c:pt idx="502">
                  <c:v>29.232429747720545</c:v>
                </c:pt>
                <c:pt idx="503">
                  <c:v>31.148557052824128</c:v>
                </c:pt>
                <c:pt idx="504">
                  <c:v>30.463600283232527</c:v>
                </c:pt>
                <c:pt idx="505">
                  <c:v>31.388201015428919</c:v>
                </c:pt>
                <c:pt idx="506">
                  <c:v>33.461297527894949</c:v>
                </c:pt>
                <c:pt idx="507">
                  <c:v>35.326296406909705</c:v>
                </c:pt>
                <c:pt idx="508">
                  <c:v>32.723242929870153</c:v>
                </c:pt>
                <c:pt idx="509">
                  <c:v>30.984198907605133</c:v>
                </c:pt>
                <c:pt idx="510">
                  <c:v>32.651706524414621</c:v>
                </c:pt>
                <c:pt idx="511">
                  <c:v>30.421954137568868</c:v>
                </c:pt>
                <c:pt idx="512">
                  <c:v>33.384078968035674</c:v>
                </c:pt>
                <c:pt idx="513">
                  <c:v>34.898280637788872</c:v>
                </c:pt>
                <c:pt idx="514">
                  <c:v>35.692530606824306</c:v>
                </c:pt>
                <c:pt idx="515">
                  <c:v>38.970425540163227</c:v>
                </c:pt>
                <c:pt idx="516">
                  <c:v>39.528988649430381</c:v>
                </c:pt>
                <c:pt idx="517">
                  <c:v>41.223635921820119</c:v>
                </c:pt>
                <c:pt idx="518">
                  <c:v>41.893066545554561</c:v>
                </c:pt>
                <c:pt idx="519">
                  <c:v>42.862849143017606</c:v>
                </c:pt>
                <c:pt idx="520">
                  <c:v>41.77413277478496</c:v>
                </c:pt>
                <c:pt idx="521">
                  <c:v>40.7414344384595</c:v>
                </c:pt>
                <c:pt idx="522">
                  <c:v>39.428378747942389</c:v>
                </c:pt>
                <c:pt idx="523">
                  <c:v>35.748173303988189</c:v>
                </c:pt>
                <c:pt idx="524">
                  <c:v>32.468635885080317</c:v>
                </c:pt>
                <c:pt idx="525">
                  <c:v>36.070154383361086</c:v>
                </c:pt>
                <c:pt idx="526">
                  <c:v>35.099181897515386</c:v>
                </c:pt>
                <c:pt idx="527">
                  <c:v>34.817826855424904</c:v>
                </c:pt>
                <c:pt idx="528">
                  <c:v>37.987885537130779</c:v>
                </c:pt>
                <c:pt idx="529">
                  <c:v>39.44768400255164</c:v>
                </c:pt>
                <c:pt idx="530">
                  <c:v>40.609852220950813</c:v>
                </c:pt>
                <c:pt idx="531">
                  <c:v>39.711318630710053</c:v>
                </c:pt>
                <c:pt idx="532">
                  <c:v>36.577102807781259</c:v>
                </c:pt>
                <c:pt idx="533">
                  <c:v>38.032176534577609</c:v>
                </c:pt>
                <c:pt idx="534">
                  <c:v>37.282029884609599</c:v>
                </c:pt>
                <c:pt idx="535">
                  <c:v>38.482063862535419</c:v>
                </c:pt>
                <c:pt idx="536">
                  <c:v>39.769404344928816</c:v>
                </c:pt>
                <c:pt idx="537">
                  <c:v>38.482824344966026</c:v>
                </c:pt>
                <c:pt idx="538">
                  <c:v>38.673237359824917</c:v>
                </c:pt>
                <c:pt idx="539">
                  <c:v>39.662382751777159</c:v>
                </c:pt>
                <c:pt idx="540">
                  <c:v>42.130334856123746</c:v>
                </c:pt>
                <c:pt idx="541">
                  <c:v>42.49619468401432</c:v>
                </c:pt>
                <c:pt idx="542">
                  <c:v>44.373931542322183</c:v>
                </c:pt>
                <c:pt idx="543">
                  <c:v>44.250971378018406</c:v>
                </c:pt>
                <c:pt idx="544">
                  <c:v>46.244743144426401</c:v>
                </c:pt>
                <c:pt idx="545">
                  <c:v>46.164970962502267</c:v>
                </c:pt>
                <c:pt idx="546">
                  <c:v>49.281244997384064</c:v>
                </c:pt>
                <c:pt idx="547">
                  <c:v>48.170199328918038</c:v>
                </c:pt>
                <c:pt idx="548">
                  <c:v>50.539354242512211</c:v>
                </c:pt>
                <c:pt idx="549">
                  <c:v>52.060184490377885</c:v>
                </c:pt>
                <c:pt idx="550">
                  <c:v>54.194235573007454</c:v>
                </c:pt>
                <c:pt idx="551">
                  <c:v>55.672871096381392</c:v>
                </c:pt>
                <c:pt idx="552">
                  <c:v>55.606731725518891</c:v>
                </c:pt>
                <c:pt idx="553">
                  <c:v>57.734968168849676</c:v>
                </c:pt>
                <c:pt idx="554">
                  <c:v>57.643573714238386</c:v>
                </c:pt>
                <c:pt idx="555">
                  <c:v>55.875184159832983</c:v>
                </c:pt>
                <c:pt idx="556">
                  <c:v>55.503055433328498</c:v>
                </c:pt>
                <c:pt idx="557">
                  <c:v>58.149774134722193</c:v>
                </c:pt>
                <c:pt idx="558">
                  <c:v>54.843319827647754</c:v>
                </c:pt>
                <c:pt idx="559">
                  <c:v>57.045169432088159</c:v>
                </c:pt>
                <c:pt idx="560">
                  <c:v>54.634212391210383</c:v>
                </c:pt>
                <c:pt idx="561">
                  <c:v>56.47817169362613</c:v>
                </c:pt>
                <c:pt idx="562">
                  <c:v>56.462188371036831</c:v>
                </c:pt>
                <c:pt idx="563">
                  <c:v>57.915016940011974</c:v>
                </c:pt>
                <c:pt idx="564">
                  <c:v>56.057276941627208</c:v>
                </c:pt>
                <c:pt idx="565">
                  <c:v>59.264874328227123</c:v>
                </c:pt>
                <c:pt idx="566">
                  <c:v>59.091406041068403</c:v>
                </c:pt>
                <c:pt idx="567">
                  <c:v>58.48341456431185</c:v>
                </c:pt>
                <c:pt idx="568">
                  <c:v>59.016139987578171</c:v>
                </c:pt>
                <c:pt idx="569">
                  <c:v>59.281122456122404</c:v>
                </c:pt>
                <c:pt idx="570">
                  <c:v>57.290995894147919</c:v>
                </c:pt>
                <c:pt idx="571">
                  <c:v>53.806385650878163</c:v>
                </c:pt>
                <c:pt idx="572">
                  <c:v>50.302137172593419</c:v>
                </c:pt>
                <c:pt idx="573">
                  <c:v>52.929820214215354</c:v>
                </c:pt>
                <c:pt idx="574">
                  <c:v>53.849687559718205</c:v>
                </c:pt>
                <c:pt idx="575">
                  <c:v>51.052357840053524</c:v>
                </c:pt>
                <c:pt idx="576">
                  <c:v>46.112021171871547</c:v>
                </c:pt>
                <c:pt idx="577">
                  <c:v>46.393535061125824</c:v>
                </c:pt>
                <c:pt idx="578">
                  <c:v>50.221604819624503</c:v>
                </c:pt>
                <c:pt idx="579">
                  <c:v>52.363857594810405</c:v>
                </c:pt>
                <c:pt idx="580">
                  <c:v>52.779731351828381</c:v>
                </c:pt>
                <c:pt idx="581">
                  <c:v>52.074752480162012</c:v>
                </c:pt>
                <c:pt idx="582">
                  <c:v>54.993386132417648</c:v>
                </c:pt>
                <c:pt idx="583">
                  <c:v>56.313722340070861</c:v>
                </c:pt>
                <c:pt idx="584">
                  <c:v>57.801361943128505</c:v>
                </c:pt>
                <c:pt idx="585">
                  <c:v>54.489286102425297</c:v>
                </c:pt>
                <c:pt idx="586">
                  <c:v>58.98683177731948</c:v>
                </c:pt>
                <c:pt idx="587">
                  <c:v>59.946842464495354</c:v>
                </c:pt>
                <c:pt idx="588">
                  <c:v>60.5049475678398</c:v>
                </c:pt>
                <c:pt idx="589">
                  <c:v>62.430638534081439</c:v>
                </c:pt>
                <c:pt idx="590">
                  <c:v>63.382268757256433</c:v>
                </c:pt>
                <c:pt idx="591">
                  <c:v>64.300360920205293</c:v>
                </c:pt>
                <c:pt idx="592">
                  <c:v>63.82595285733602</c:v>
                </c:pt>
                <c:pt idx="593">
                  <c:v>65.919124981292356</c:v>
                </c:pt>
                <c:pt idx="594">
                  <c:v>65.440881729553084</c:v>
                </c:pt>
                <c:pt idx="595">
                  <c:v>64.410776810248194</c:v>
                </c:pt>
                <c:pt idx="596">
                  <c:v>68.116715264802636</c:v>
                </c:pt>
                <c:pt idx="597">
                  <c:v>67.815094449610086</c:v>
                </c:pt>
                <c:pt idx="598">
                  <c:v>69.763083037675145</c:v>
                </c:pt>
                <c:pt idx="599">
                  <c:v>70.386765000031957</c:v>
                </c:pt>
                <c:pt idx="600">
                  <c:v>72.567065432672933</c:v>
                </c:pt>
                <c:pt idx="601">
                  <c:v>69.426145139550556</c:v>
                </c:pt>
                <c:pt idx="602">
                  <c:v>69.885676794229241</c:v>
                </c:pt>
                <c:pt idx="603">
                  <c:v>70.295835831334571</c:v>
                </c:pt>
                <c:pt idx="604">
                  <c:v>74.019687438663695</c:v>
                </c:pt>
                <c:pt idx="605">
                  <c:v>75.019249297835401</c:v>
                </c:pt>
                <c:pt idx="606">
                  <c:v>75.525929307592975</c:v>
                </c:pt>
                <c:pt idx="607">
                  <c:v>77.911642362561224</c:v>
                </c:pt>
                <c:pt idx="608">
                  <c:v>76.607167734484861</c:v>
                </c:pt>
                <c:pt idx="609">
                  <c:v>68.532619040934691</c:v>
                </c:pt>
                <c:pt idx="610">
                  <c:v>68.754184998294036</c:v>
                </c:pt>
                <c:pt idx="611">
                  <c:v>59.682070287769136</c:v>
                </c:pt>
                <c:pt idx="612">
                  <c:v>67.694030131480417</c:v>
                </c:pt>
                <c:pt idx="613">
                  <c:v>71.694070371949607</c:v>
                </c:pt>
                <c:pt idx="614">
                  <c:v>70.702613072775918</c:v>
                </c:pt>
                <c:pt idx="615">
                  <c:v>72.655772758911354</c:v>
                </c:pt>
                <c:pt idx="616">
                  <c:v>65.313834265850602</c:v>
                </c:pt>
                <c:pt idx="617">
                  <c:v>68.875201706864644</c:v>
                </c:pt>
                <c:pt idx="618">
                  <c:v>68.451481465964008</c:v>
                </c:pt>
                <c:pt idx="619">
                  <c:v>64.954569083793771</c:v>
                </c:pt>
                <c:pt idx="620">
                  <c:v>65.71590158802492</c:v>
                </c:pt>
                <c:pt idx="621">
                  <c:v>66.023912018768002</c:v>
                </c:pt>
                <c:pt idx="622">
                  <c:v>69.482376578135103</c:v>
                </c:pt>
                <c:pt idx="623">
                  <c:v>72.527719661178182</c:v>
                </c:pt>
                <c:pt idx="624">
                  <c:v>70.836590821838485</c:v>
                </c:pt>
                <c:pt idx="625">
                  <c:v>65.23299146828613</c:v>
                </c:pt>
                <c:pt idx="626">
                  <c:v>51.63837081330383</c:v>
                </c:pt>
                <c:pt idx="627">
                  <c:v>60.94298557341142</c:v>
                </c:pt>
                <c:pt idx="628">
                  <c:v>67.999512929971146</c:v>
                </c:pt>
                <c:pt idx="629">
                  <c:v>73.090636463038081</c:v>
                </c:pt>
                <c:pt idx="630">
                  <c:v>75.437284437320372</c:v>
                </c:pt>
                <c:pt idx="631">
                  <c:v>78.874131679000243</c:v>
                </c:pt>
                <c:pt idx="632">
                  <c:v>76.574556369898986</c:v>
                </c:pt>
                <c:pt idx="633">
                  <c:v>77.533422964762849</c:v>
                </c:pt>
                <c:pt idx="634">
                  <c:v>93.620445228606656</c:v>
                </c:pt>
                <c:pt idx="635">
                  <c:v>103.36951667204238</c:v>
                </c:pt>
              </c:numCache>
            </c:numRef>
          </c:val>
          <c:smooth val="0"/>
          <c:extLst>
            <c:ext xmlns:c16="http://schemas.microsoft.com/office/drawing/2014/chart" uri="{C3380CC4-5D6E-409C-BE32-E72D297353CC}">
              <c16:uniqueId val="{00000008-9F4E-4DDB-8DE7-AC4E2C15EE21}"/>
            </c:ext>
          </c:extLst>
        </c:ser>
        <c:ser>
          <c:idx val="0"/>
          <c:order val="9"/>
          <c:tx>
            <c:strRef>
              <c:f>CALCS!$P$6</c:f>
              <c:strCache>
                <c:ptCount val="1"/>
                <c:pt idx="0">
                  <c:v>Low 10</c:v>
                </c:pt>
              </c:strCache>
            </c:strRef>
          </c:tx>
          <c:marker>
            <c:symbol val="none"/>
          </c:marker>
          <c:cat>
            <c:numRef>
              <c:f>[0]!x_range</c:f>
              <c:numCache>
                <c:formatCode>m/d/yyyy</c:formatCode>
                <c:ptCount val="636"/>
                <c:pt idx="0">
                  <c:v>24838</c:v>
                </c:pt>
                <c:pt idx="1">
                  <c:v>24869</c:v>
                </c:pt>
                <c:pt idx="2">
                  <c:v>24898</c:v>
                </c:pt>
                <c:pt idx="3">
                  <c:v>24929</c:v>
                </c:pt>
                <c:pt idx="4">
                  <c:v>24959</c:v>
                </c:pt>
                <c:pt idx="5">
                  <c:v>24990</c:v>
                </c:pt>
                <c:pt idx="6">
                  <c:v>25020</c:v>
                </c:pt>
                <c:pt idx="7">
                  <c:v>25051</c:v>
                </c:pt>
                <c:pt idx="8">
                  <c:v>25082</c:v>
                </c:pt>
                <c:pt idx="9">
                  <c:v>25112</c:v>
                </c:pt>
                <c:pt idx="10">
                  <c:v>25143</c:v>
                </c:pt>
                <c:pt idx="11">
                  <c:v>25173</c:v>
                </c:pt>
                <c:pt idx="12">
                  <c:v>25204</c:v>
                </c:pt>
                <c:pt idx="13">
                  <c:v>25235</c:v>
                </c:pt>
                <c:pt idx="14">
                  <c:v>25263</c:v>
                </c:pt>
                <c:pt idx="15">
                  <c:v>25294</c:v>
                </c:pt>
                <c:pt idx="16">
                  <c:v>25324</c:v>
                </c:pt>
                <c:pt idx="17">
                  <c:v>25355</c:v>
                </c:pt>
                <c:pt idx="18">
                  <c:v>25385</c:v>
                </c:pt>
                <c:pt idx="19">
                  <c:v>25416</c:v>
                </c:pt>
                <c:pt idx="20">
                  <c:v>25447</c:v>
                </c:pt>
                <c:pt idx="21">
                  <c:v>25477</c:v>
                </c:pt>
                <c:pt idx="22">
                  <c:v>25508</c:v>
                </c:pt>
                <c:pt idx="23">
                  <c:v>25538</c:v>
                </c:pt>
                <c:pt idx="24">
                  <c:v>25569</c:v>
                </c:pt>
                <c:pt idx="25">
                  <c:v>25600</c:v>
                </c:pt>
                <c:pt idx="26">
                  <c:v>25628</c:v>
                </c:pt>
                <c:pt idx="27">
                  <c:v>25659</c:v>
                </c:pt>
                <c:pt idx="28">
                  <c:v>25689</c:v>
                </c:pt>
                <c:pt idx="29">
                  <c:v>25720</c:v>
                </c:pt>
                <c:pt idx="30">
                  <c:v>25750</c:v>
                </c:pt>
                <c:pt idx="31">
                  <c:v>25781</c:v>
                </c:pt>
                <c:pt idx="32">
                  <c:v>25812</c:v>
                </c:pt>
                <c:pt idx="33">
                  <c:v>25842</c:v>
                </c:pt>
                <c:pt idx="34">
                  <c:v>25873</c:v>
                </c:pt>
                <c:pt idx="35">
                  <c:v>25903</c:v>
                </c:pt>
                <c:pt idx="36">
                  <c:v>25934</c:v>
                </c:pt>
                <c:pt idx="37">
                  <c:v>25965</c:v>
                </c:pt>
                <c:pt idx="38">
                  <c:v>25993</c:v>
                </c:pt>
                <c:pt idx="39">
                  <c:v>26024</c:v>
                </c:pt>
                <c:pt idx="40">
                  <c:v>26054</c:v>
                </c:pt>
                <c:pt idx="41">
                  <c:v>26085</c:v>
                </c:pt>
                <c:pt idx="42">
                  <c:v>26115</c:v>
                </c:pt>
                <c:pt idx="43">
                  <c:v>26146</c:v>
                </c:pt>
                <c:pt idx="44">
                  <c:v>26177</c:v>
                </c:pt>
                <c:pt idx="45">
                  <c:v>26207</c:v>
                </c:pt>
                <c:pt idx="46">
                  <c:v>26238</c:v>
                </c:pt>
                <c:pt idx="47">
                  <c:v>26268</c:v>
                </c:pt>
                <c:pt idx="48">
                  <c:v>26299</c:v>
                </c:pt>
                <c:pt idx="49">
                  <c:v>26330</c:v>
                </c:pt>
                <c:pt idx="50">
                  <c:v>26359</c:v>
                </c:pt>
                <c:pt idx="51">
                  <c:v>26390</c:v>
                </c:pt>
                <c:pt idx="52">
                  <c:v>26420</c:v>
                </c:pt>
                <c:pt idx="53">
                  <c:v>26451</c:v>
                </c:pt>
                <c:pt idx="54">
                  <c:v>26481</c:v>
                </c:pt>
                <c:pt idx="55">
                  <c:v>26512</c:v>
                </c:pt>
                <c:pt idx="56">
                  <c:v>26543</c:v>
                </c:pt>
                <c:pt idx="57">
                  <c:v>26573</c:v>
                </c:pt>
                <c:pt idx="58">
                  <c:v>26604</c:v>
                </c:pt>
                <c:pt idx="59">
                  <c:v>26634</c:v>
                </c:pt>
                <c:pt idx="60">
                  <c:v>26665</c:v>
                </c:pt>
                <c:pt idx="61">
                  <c:v>26696</c:v>
                </c:pt>
                <c:pt idx="62">
                  <c:v>26724</c:v>
                </c:pt>
                <c:pt idx="63">
                  <c:v>26755</c:v>
                </c:pt>
                <c:pt idx="64">
                  <c:v>26785</c:v>
                </c:pt>
                <c:pt idx="65">
                  <c:v>26816</c:v>
                </c:pt>
                <c:pt idx="66">
                  <c:v>26846</c:v>
                </c:pt>
                <c:pt idx="67">
                  <c:v>26877</c:v>
                </c:pt>
                <c:pt idx="68">
                  <c:v>26908</c:v>
                </c:pt>
                <c:pt idx="69">
                  <c:v>26938</c:v>
                </c:pt>
                <c:pt idx="70">
                  <c:v>26969</c:v>
                </c:pt>
                <c:pt idx="71">
                  <c:v>26999</c:v>
                </c:pt>
                <c:pt idx="72">
                  <c:v>27030</c:v>
                </c:pt>
                <c:pt idx="73">
                  <c:v>27061</c:v>
                </c:pt>
                <c:pt idx="74">
                  <c:v>27089</c:v>
                </c:pt>
                <c:pt idx="75">
                  <c:v>27120</c:v>
                </c:pt>
                <c:pt idx="76">
                  <c:v>27150</c:v>
                </c:pt>
                <c:pt idx="77">
                  <c:v>27181</c:v>
                </c:pt>
                <c:pt idx="78">
                  <c:v>27211</c:v>
                </c:pt>
                <c:pt idx="79">
                  <c:v>27242</c:v>
                </c:pt>
                <c:pt idx="80">
                  <c:v>27273</c:v>
                </c:pt>
                <c:pt idx="81">
                  <c:v>27303</c:v>
                </c:pt>
                <c:pt idx="82">
                  <c:v>27334</c:v>
                </c:pt>
                <c:pt idx="83">
                  <c:v>27364</c:v>
                </c:pt>
                <c:pt idx="84">
                  <c:v>27395</c:v>
                </c:pt>
                <c:pt idx="85">
                  <c:v>27426</c:v>
                </c:pt>
                <c:pt idx="86">
                  <c:v>27454</c:v>
                </c:pt>
                <c:pt idx="87">
                  <c:v>27485</c:v>
                </c:pt>
                <c:pt idx="88">
                  <c:v>27515</c:v>
                </c:pt>
                <c:pt idx="89">
                  <c:v>27546</c:v>
                </c:pt>
                <c:pt idx="90">
                  <c:v>27576</c:v>
                </c:pt>
                <c:pt idx="91">
                  <c:v>27607</c:v>
                </c:pt>
                <c:pt idx="92">
                  <c:v>27638</c:v>
                </c:pt>
                <c:pt idx="93">
                  <c:v>27668</c:v>
                </c:pt>
                <c:pt idx="94">
                  <c:v>27699</c:v>
                </c:pt>
                <c:pt idx="95">
                  <c:v>27729</c:v>
                </c:pt>
                <c:pt idx="96">
                  <c:v>27760</c:v>
                </c:pt>
                <c:pt idx="97">
                  <c:v>27791</c:v>
                </c:pt>
                <c:pt idx="98">
                  <c:v>27820</c:v>
                </c:pt>
                <c:pt idx="99">
                  <c:v>27851</c:v>
                </c:pt>
                <c:pt idx="100">
                  <c:v>27881</c:v>
                </c:pt>
                <c:pt idx="101">
                  <c:v>27912</c:v>
                </c:pt>
                <c:pt idx="102">
                  <c:v>27942</c:v>
                </c:pt>
                <c:pt idx="103">
                  <c:v>27973</c:v>
                </c:pt>
                <c:pt idx="104">
                  <c:v>28004</c:v>
                </c:pt>
                <c:pt idx="105">
                  <c:v>28034</c:v>
                </c:pt>
                <c:pt idx="106">
                  <c:v>28065</c:v>
                </c:pt>
                <c:pt idx="107">
                  <c:v>28095</c:v>
                </c:pt>
                <c:pt idx="108">
                  <c:v>28126</c:v>
                </c:pt>
                <c:pt idx="109">
                  <c:v>28157</c:v>
                </c:pt>
                <c:pt idx="110">
                  <c:v>28185</c:v>
                </c:pt>
                <c:pt idx="111">
                  <c:v>28216</c:v>
                </c:pt>
                <c:pt idx="112">
                  <c:v>28246</c:v>
                </c:pt>
                <c:pt idx="113">
                  <c:v>28277</c:v>
                </c:pt>
                <c:pt idx="114">
                  <c:v>28307</c:v>
                </c:pt>
                <c:pt idx="115">
                  <c:v>28338</c:v>
                </c:pt>
                <c:pt idx="116">
                  <c:v>28369</c:v>
                </c:pt>
                <c:pt idx="117">
                  <c:v>28399</c:v>
                </c:pt>
                <c:pt idx="118">
                  <c:v>28430</c:v>
                </c:pt>
                <c:pt idx="119">
                  <c:v>28460</c:v>
                </c:pt>
                <c:pt idx="120">
                  <c:v>28491</c:v>
                </c:pt>
                <c:pt idx="121">
                  <c:v>28522</c:v>
                </c:pt>
                <c:pt idx="122">
                  <c:v>28550</c:v>
                </c:pt>
                <c:pt idx="123">
                  <c:v>28581</c:v>
                </c:pt>
                <c:pt idx="124">
                  <c:v>28611</c:v>
                </c:pt>
                <c:pt idx="125">
                  <c:v>28642</c:v>
                </c:pt>
                <c:pt idx="126">
                  <c:v>28672</c:v>
                </c:pt>
                <c:pt idx="127">
                  <c:v>28703</c:v>
                </c:pt>
                <c:pt idx="128">
                  <c:v>28734</c:v>
                </c:pt>
                <c:pt idx="129">
                  <c:v>28764</c:v>
                </c:pt>
                <c:pt idx="130">
                  <c:v>28795</c:v>
                </c:pt>
                <c:pt idx="131">
                  <c:v>28825</c:v>
                </c:pt>
                <c:pt idx="132">
                  <c:v>28856</c:v>
                </c:pt>
                <c:pt idx="133">
                  <c:v>28887</c:v>
                </c:pt>
                <c:pt idx="134">
                  <c:v>28915</c:v>
                </c:pt>
                <c:pt idx="135">
                  <c:v>28946</c:v>
                </c:pt>
                <c:pt idx="136">
                  <c:v>28976</c:v>
                </c:pt>
                <c:pt idx="137">
                  <c:v>29007</c:v>
                </c:pt>
                <c:pt idx="138">
                  <c:v>29037</c:v>
                </c:pt>
                <c:pt idx="139">
                  <c:v>29068</c:v>
                </c:pt>
                <c:pt idx="140">
                  <c:v>29099</c:v>
                </c:pt>
                <c:pt idx="141">
                  <c:v>29129</c:v>
                </c:pt>
                <c:pt idx="142">
                  <c:v>29160</c:v>
                </c:pt>
                <c:pt idx="143">
                  <c:v>29190</c:v>
                </c:pt>
                <c:pt idx="144">
                  <c:v>29221</c:v>
                </c:pt>
                <c:pt idx="145">
                  <c:v>29252</c:v>
                </c:pt>
                <c:pt idx="146">
                  <c:v>29281</c:v>
                </c:pt>
                <c:pt idx="147">
                  <c:v>29312</c:v>
                </c:pt>
                <c:pt idx="148">
                  <c:v>29342</c:v>
                </c:pt>
                <c:pt idx="149">
                  <c:v>29373</c:v>
                </c:pt>
                <c:pt idx="150">
                  <c:v>29403</c:v>
                </c:pt>
                <c:pt idx="151">
                  <c:v>29434</c:v>
                </c:pt>
                <c:pt idx="152">
                  <c:v>29465</c:v>
                </c:pt>
                <c:pt idx="153">
                  <c:v>29495</c:v>
                </c:pt>
                <c:pt idx="154">
                  <c:v>29526</c:v>
                </c:pt>
                <c:pt idx="155">
                  <c:v>29556</c:v>
                </c:pt>
                <c:pt idx="156">
                  <c:v>29587</c:v>
                </c:pt>
                <c:pt idx="157">
                  <c:v>29618</c:v>
                </c:pt>
                <c:pt idx="158">
                  <c:v>29646</c:v>
                </c:pt>
                <c:pt idx="159">
                  <c:v>29677</c:v>
                </c:pt>
                <c:pt idx="160">
                  <c:v>29707</c:v>
                </c:pt>
                <c:pt idx="161">
                  <c:v>29738</c:v>
                </c:pt>
                <c:pt idx="162">
                  <c:v>29768</c:v>
                </c:pt>
                <c:pt idx="163">
                  <c:v>29799</c:v>
                </c:pt>
                <c:pt idx="164">
                  <c:v>29830</c:v>
                </c:pt>
                <c:pt idx="165">
                  <c:v>29860</c:v>
                </c:pt>
                <c:pt idx="166">
                  <c:v>29891</c:v>
                </c:pt>
                <c:pt idx="167">
                  <c:v>29921</c:v>
                </c:pt>
                <c:pt idx="168">
                  <c:v>29952</c:v>
                </c:pt>
                <c:pt idx="169">
                  <c:v>29983</c:v>
                </c:pt>
                <c:pt idx="170">
                  <c:v>30011</c:v>
                </c:pt>
                <c:pt idx="171">
                  <c:v>30042</c:v>
                </c:pt>
                <c:pt idx="172">
                  <c:v>30072</c:v>
                </c:pt>
                <c:pt idx="173">
                  <c:v>30103</c:v>
                </c:pt>
                <c:pt idx="174">
                  <c:v>30133</c:v>
                </c:pt>
                <c:pt idx="175">
                  <c:v>30164</c:v>
                </c:pt>
                <c:pt idx="176">
                  <c:v>30195</c:v>
                </c:pt>
                <c:pt idx="177">
                  <c:v>30225</c:v>
                </c:pt>
                <c:pt idx="178">
                  <c:v>30256</c:v>
                </c:pt>
                <c:pt idx="179">
                  <c:v>30286</c:v>
                </c:pt>
                <c:pt idx="180">
                  <c:v>30317</c:v>
                </c:pt>
                <c:pt idx="181">
                  <c:v>30348</c:v>
                </c:pt>
                <c:pt idx="182">
                  <c:v>30376</c:v>
                </c:pt>
                <c:pt idx="183">
                  <c:v>30407</c:v>
                </c:pt>
                <c:pt idx="184">
                  <c:v>30437</c:v>
                </c:pt>
                <c:pt idx="185">
                  <c:v>30468</c:v>
                </c:pt>
                <c:pt idx="186">
                  <c:v>30498</c:v>
                </c:pt>
                <c:pt idx="187">
                  <c:v>30529</c:v>
                </c:pt>
                <c:pt idx="188">
                  <c:v>30560</c:v>
                </c:pt>
                <c:pt idx="189">
                  <c:v>30590</c:v>
                </c:pt>
                <c:pt idx="190">
                  <c:v>30621</c:v>
                </c:pt>
                <c:pt idx="191">
                  <c:v>30651</c:v>
                </c:pt>
                <c:pt idx="192">
                  <c:v>30682</c:v>
                </c:pt>
                <c:pt idx="193">
                  <c:v>30713</c:v>
                </c:pt>
                <c:pt idx="194">
                  <c:v>30742</c:v>
                </c:pt>
                <c:pt idx="195">
                  <c:v>30773</c:v>
                </c:pt>
                <c:pt idx="196">
                  <c:v>30803</c:v>
                </c:pt>
                <c:pt idx="197">
                  <c:v>30834</c:v>
                </c:pt>
                <c:pt idx="198">
                  <c:v>30864</c:v>
                </c:pt>
                <c:pt idx="199">
                  <c:v>30895</c:v>
                </c:pt>
                <c:pt idx="200">
                  <c:v>30926</c:v>
                </c:pt>
                <c:pt idx="201">
                  <c:v>30956</c:v>
                </c:pt>
                <c:pt idx="202">
                  <c:v>30987</c:v>
                </c:pt>
                <c:pt idx="203">
                  <c:v>31017</c:v>
                </c:pt>
                <c:pt idx="204">
                  <c:v>31048</c:v>
                </c:pt>
                <c:pt idx="205">
                  <c:v>31079</c:v>
                </c:pt>
                <c:pt idx="206">
                  <c:v>31107</c:v>
                </c:pt>
                <c:pt idx="207">
                  <c:v>31138</c:v>
                </c:pt>
                <c:pt idx="208">
                  <c:v>31168</c:v>
                </c:pt>
                <c:pt idx="209">
                  <c:v>31199</c:v>
                </c:pt>
                <c:pt idx="210">
                  <c:v>31229</c:v>
                </c:pt>
                <c:pt idx="211">
                  <c:v>31260</c:v>
                </c:pt>
                <c:pt idx="212">
                  <c:v>31291</c:v>
                </c:pt>
                <c:pt idx="213">
                  <c:v>31321</c:v>
                </c:pt>
                <c:pt idx="214">
                  <c:v>31352</c:v>
                </c:pt>
                <c:pt idx="215">
                  <c:v>31382</c:v>
                </c:pt>
                <c:pt idx="216">
                  <c:v>31413</c:v>
                </c:pt>
                <c:pt idx="217">
                  <c:v>31444</c:v>
                </c:pt>
                <c:pt idx="218">
                  <c:v>31472</c:v>
                </c:pt>
                <c:pt idx="219">
                  <c:v>31503</c:v>
                </c:pt>
                <c:pt idx="220">
                  <c:v>31533</c:v>
                </c:pt>
                <c:pt idx="221">
                  <c:v>31564</c:v>
                </c:pt>
                <c:pt idx="222">
                  <c:v>31594</c:v>
                </c:pt>
                <c:pt idx="223">
                  <c:v>31625</c:v>
                </c:pt>
                <c:pt idx="224">
                  <c:v>31656</c:v>
                </c:pt>
                <c:pt idx="225">
                  <c:v>31686</c:v>
                </c:pt>
                <c:pt idx="226">
                  <c:v>31717</c:v>
                </c:pt>
                <c:pt idx="227">
                  <c:v>31747</c:v>
                </c:pt>
                <c:pt idx="228">
                  <c:v>31778</c:v>
                </c:pt>
                <c:pt idx="229">
                  <c:v>31809</c:v>
                </c:pt>
                <c:pt idx="230">
                  <c:v>31837</c:v>
                </c:pt>
                <c:pt idx="231">
                  <c:v>31868</c:v>
                </c:pt>
                <c:pt idx="232">
                  <c:v>31898</c:v>
                </c:pt>
                <c:pt idx="233">
                  <c:v>31929</c:v>
                </c:pt>
                <c:pt idx="234">
                  <c:v>31959</c:v>
                </c:pt>
                <c:pt idx="235">
                  <c:v>31990</c:v>
                </c:pt>
                <c:pt idx="236">
                  <c:v>32021</c:v>
                </c:pt>
                <c:pt idx="237">
                  <c:v>32051</c:v>
                </c:pt>
                <c:pt idx="238">
                  <c:v>32082</c:v>
                </c:pt>
                <c:pt idx="239">
                  <c:v>32112</c:v>
                </c:pt>
                <c:pt idx="240">
                  <c:v>32143</c:v>
                </c:pt>
                <c:pt idx="241">
                  <c:v>32174</c:v>
                </c:pt>
                <c:pt idx="242">
                  <c:v>32203</c:v>
                </c:pt>
                <c:pt idx="243">
                  <c:v>32234</c:v>
                </c:pt>
                <c:pt idx="244">
                  <c:v>32264</c:v>
                </c:pt>
                <c:pt idx="245">
                  <c:v>32295</c:v>
                </c:pt>
                <c:pt idx="246">
                  <c:v>32325</c:v>
                </c:pt>
                <c:pt idx="247">
                  <c:v>32356</c:v>
                </c:pt>
                <c:pt idx="248">
                  <c:v>32387</c:v>
                </c:pt>
                <c:pt idx="249">
                  <c:v>32417</c:v>
                </c:pt>
                <c:pt idx="250">
                  <c:v>32448</c:v>
                </c:pt>
                <c:pt idx="251">
                  <c:v>32478</c:v>
                </c:pt>
                <c:pt idx="252">
                  <c:v>32509</c:v>
                </c:pt>
                <c:pt idx="253">
                  <c:v>32540</c:v>
                </c:pt>
                <c:pt idx="254">
                  <c:v>32568</c:v>
                </c:pt>
                <c:pt idx="255">
                  <c:v>32599</c:v>
                </c:pt>
                <c:pt idx="256">
                  <c:v>32629</c:v>
                </c:pt>
                <c:pt idx="257">
                  <c:v>32660</c:v>
                </c:pt>
                <c:pt idx="258">
                  <c:v>32690</c:v>
                </c:pt>
                <c:pt idx="259">
                  <c:v>32721</c:v>
                </c:pt>
                <c:pt idx="260">
                  <c:v>32752</c:v>
                </c:pt>
                <c:pt idx="261">
                  <c:v>32782</c:v>
                </c:pt>
                <c:pt idx="262">
                  <c:v>32813</c:v>
                </c:pt>
                <c:pt idx="263">
                  <c:v>32843</c:v>
                </c:pt>
                <c:pt idx="264">
                  <c:v>32874</c:v>
                </c:pt>
                <c:pt idx="265">
                  <c:v>32905</c:v>
                </c:pt>
                <c:pt idx="266">
                  <c:v>32933</c:v>
                </c:pt>
                <c:pt idx="267">
                  <c:v>32964</c:v>
                </c:pt>
                <c:pt idx="268">
                  <c:v>32994</c:v>
                </c:pt>
                <c:pt idx="269">
                  <c:v>33025</c:v>
                </c:pt>
                <c:pt idx="270">
                  <c:v>33055</c:v>
                </c:pt>
                <c:pt idx="271">
                  <c:v>33086</c:v>
                </c:pt>
                <c:pt idx="272">
                  <c:v>33117</c:v>
                </c:pt>
                <c:pt idx="273">
                  <c:v>33147</c:v>
                </c:pt>
                <c:pt idx="274">
                  <c:v>33178</c:v>
                </c:pt>
                <c:pt idx="275">
                  <c:v>33208</c:v>
                </c:pt>
                <c:pt idx="276">
                  <c:v>33239</c:v>
                </c:pt>
                <c:pt idx="277">
                  <c:v>33270</c:v>
                </c:pt>
                <c:pt idx="278">
                  <c:v>33298</c:v>
                </c:pt>
                <c:pt idx="279">
                  <c:v>33329</c:v>
                </c:pt>
                <c:pt idx="280">
                  <c:v>33359</c:v>
                </c:pt>
                <c:pt idx="281">
                  <c:v>33390</c:v>
                </c:pt>
                <c:pt idx="282">
                  <c:v>33420</c:v>
                </c:pt>
                <c:pt idx="283">
                  <c:v>33451</c:v>
                </c:pt>
                <c:pt idx="284">
                  <c:v>33482</c:v>
                </c:pt>
                <c:pt idx="285">
                  <c:v>33512</c:v>
                </c:pt>
                <c:pt idx="286">
                  <c:v>33543</c:v>
                </c:pt>
                <c:pt idx="287">
                  <c:v>33573</c:v>
                </c:pt>
                <c:pt idx="288">
                  <c:v>33604</c:v>
                </c:pt>
                <c:pt idx="289">
                  <c:v>33635</c:v>
                </c:pt>
                <c:pt idx="290">
                  <c:v>33664</c:v>
                </c:pt>
                <c:pt idx="291">
                  <c:v>33695</c:v>
                </c:pt>
                <c:pt idx="292">
                  <c:v>33725</c:v>
                </c:pt>
                <c:pt idx="293">
                  <c:v>33756</c:v>
                </c:pt>
                <c:pt idx="294">
                  <c:v>33786</c:v>
                </c:pt>
                <c:pt idx="295">
                  <c:v>33817</c:v>
                </c:pt>
                <c:pt idx="296">
                  <c:v>33848</c:v>
                </c:pt>
                <c:pt idx="297">
                  <c:v>33878</c:v>
                </c:pt>
                <c:pt idx="298">
                  <c:v>33909</c:v>
                </c:pt>
                <c:pt idx="299">
                  <c:v>33939</c:v>
                </c:pt>
                <c:pt idx="300">
                  <c:v>33970</c:v>
                </c:pt>
                <c:pt idx="301">
                  <c:v>34001</c:v>
                </c:pt>
                <c:pt idx="302">
                  <c:v>34029</c:v>
                </c:pt>
                <c:pt idx="303">
                  <c:v>34060</c:v>
                </c:pt>
                <c:pt idx="304">
                  <c:v>34090</c:v>
                </c:pt>
                <c:pt idx="305">
                  <c:v>34121</c:v>
                </c:pt>
                <c:pt idx="306">
                  <c:v>34151</c:v>
                </c:pt>
                <c:pt idx="307">
                  <c:v>34182</c:v>
                </c:pt>
                <c:pt idx="308">
                  <c:v>34213</c:v>
                </c:pt>
                <c:pt idx="309">
                  <c:v>34243</c:v>
                </c:pt>
                <c:pt idx="310">
                  <c:v>34274</c:v>
                </c:pt>
                <c:pt idx="311">
                  <c:v>34304</c:v>
                </c:pt>
                <c:pt idx="312">
                  <c:v>34335</c:v>
                </c:pt>
                <c:pt idx="313">
                  <c:v>34366</c:v>
                </c:pt>
                <c:pt idx="314">
                  <c:v>34394</c:v>
                </c:pt>
                <c:pt idx="315">
                  <c:v>34425</c:v>
                </c:pt>
                <c:pt idx="316">
                  <c:v>34455</c:v>
                </c:pt>
                <c:pt idx="317">
                  <c:v>34486</c:v>
                </c:pt>
                <c:pt idx="318">
                  <c:v>34516</c:v>
                </c:pt>
                <c:pt idx="319">
                  <c:v>34547</c:v>
                </c:pt>
                <c:pt idx="320">
                  <c:v>34578</c:v>
                </c:pt>
                <c:pt idx="321">
                  <c:v>34608</c:v>
                </c:pt>
                <c:pt idx="322">
                  <c:v>34639</c:v>
                </c:pt>
                <c:pt idx="323">
                  <c:v>34669</c:v>
                </c:pt>
                <c:pt idx="324">
                  <c:v>34700</c:v>
                </c:pt>
                <c:pt idx="325">
                  <c:v>34731</c:v>
                </c:pt>
                <c:pt idx="326">
                  <c:v>34759</c:v>
                </c:pt>
                <c:pt idx="327">
                  <c:v>34790</c:v>
                </c:pt>
                <c:pt idx="328">
                  <c:v>34820</c:v>
                </c:pt>
                <c:pt idx="329">
                  <c:v>34851</c:v>
                </c:pt>
                <c:pt idx="330">
                  <c:v>34881</c:v>
                </c:pt>
                <c:pt idx="331">
                  <c:v>34912</c:v>
                </c:pt>
                <c:pt idx="332">
                  <c:v>34943</c:v>
                </c:pt>
                <c:pt idx="333">
                  <c:v>34973</c:v>
                </c:pt>
                <c:pt idx="334">
                  <c:v>35004</c:v>
                </c:pt>
                <c:pt idx="335">
                  <c:v>35034</c:v>
                </c:pt>
                <c:pt idx="336">
                  <c:v>35065</c:v>
                </c:pt>
                <c:pt idx="337">
                  <c:v>35096</c:v>
                </c:pt>
                <c:pt idx="338">
                  <c:v>35125</c:v>
                </c:pt>
                <c:pt idx="339">
                  <c:v>35156</c:v>
                </c:pt>
                <c:pt idx="340">
                  <c:v>35186</c:v>
                </c:pt>
                <c:pt idx="341">
                  <c:v>35217</c:v>
                </c:pt>
                <c:pt idx="342">
                  <c:v>35247</c:v>
                </c:pt>
                <c:pt idx="343">
                  <c:v>35278</c:v>
                </c:pt>
                <c:pt idx="344">
                  <c:v>35309</c:v>
                </c:pt>
                <c:pt idx="345">
                  <c:v>35339</c:v>
                </c:pt>
                <c:pt idx="346">
                  <c:v>35370</c:v>
                </c:pt>
                <c:pt idx="347">
                  <c:v>35400</c:v>
                </c:pt>
                <c:pt idx="348">
                  <c:v>35431</c:v>
                </c:pt>
                <c:pt idx="349">
                  <c:v>35462</c:v>
                </c:pt>
                <c:pt idx="350">
                  <c:v>35490</c:v>
                </c:pt>
                <c:pt idx="351">
                  <c:v>35521</c:v>
                </c:pt>
                <c:pt idx="352">
                  <c:v>35551</c:v>
                </c:pt>
                <c:pt idx="353">
                  <c:v>35582</c:v>
                </c:pt>
                <c:pt idx="354">
                  <c:v>35612</c:v>
                </c:pt>
                <c:pt idx="355">
                  <c:v>35643</c:v>
                </c:pt>
                <c:pt idx="356">
                  <c:v>35674</c:v>
                </c:pt>
                <c:pt idx="357">
                  <c:v>35704</c:v>
                </c:pt>
                <c:pt idx="358">
                  <c:v>35735</c:v>
                </c:pt>
                <c:pt idx="359">
                  <c:v>35765</c:v>
                </c:pt>
                <c:pt idx="360">
                  <c:v>35796</c:v>
                </c:pt>
                <c:pt idx="361">
                  <c:v>35827</c:v>
                </c:pt>
                <c:pt idx="362">
                  <c:v>35855</c:v>
                </c:pt>
                <c:pt idx="363">
                  <c:v>35886</c:v>
                </c:pt>
                <c:pt idx="364">
                  <c:v>35916</c:v>
                </c:pt>
                <c:pt idx="365">
                  <c:v>35947</c:v>
                </c:pt>
                <c:pt idx="366">
                  <c:v>35977</c:v>
                </c:pt>
                <c:pt idx="367">
                  <c:v>36008</c:v>
                </c:pt>
                <c:pt idx="368">
                  <c:v>36039</c:v>
                </c:pt>
                <c:pt idx="369">
                  <c:v>36069</c:v>
                </c:pt>
                <c:pt idx="370">
                  <c:v>36100</c:v>
                </c:pt>
                <c:pt idx="371">
                  <c:v>36130</c:v>
                </c:pt>
                <c:pt idx="372">
                  <c:v>36161</c:v>
                </c:pt>
                <c:pt idx="373">
                  <c:v>36192</c:v>
                </c:pt>
                <c:pt idx="374">
                  <c:v>36220</c:v>
                </c:pt>
                <c:pt idx="375">
                  <c:v>36251</c:v>
                </c:pt>
                <c:pt idx="376">
                  <c:v>36281</c:v>
                </c:pt>
                <c:pt idx="377">
                  <c:v>36312</c:v>
                </c:pt>
                <c:pt idx="378">
                  <c:v>36342</c:v>
                </c:pt>
                <c:pt idx="379">
                  <c:v>36373</c:v>
                </c:pt>
                <c:pt idx="380">
                  <c:v>36404</c:v>
                </c:pt>
                <c:pt idx="381">
                  <c:v>36434</c:v>
                </c:pt>
                <c:pt idx="382">
                  <c:v>36465</c:v>
                </c:pt>
                <c:pt idx="383">
                  <c:v>36495</c:v>
                </c:pt>
                <c:pt idx="384">
                  <c:v>36526</c:v>
                </c:pt>
                <c:pt idx="385">
                  <c:v>36557</c:v>
                </c:pt>
                <c:pt idx="386">
                  <c:v>36586</c:v>
                </c:pt>
                <c:pt idx="387">
                  <c:v>36617</c:v>
                </c:pt>
                <c:pt idx="388">
                  <c:v>36647</c:v>
                </c:pt>
                <c:pt idx="389">
                  <c:v>36678</c:v>
                </c:pt>
                <c:pt idx="390">
                  <c:v>36708</c:v>
                </c:pt>
                <c:pt idx="391">
                  <c:v>36739</c:v>
                </c:pt>
                <c:pt idx="392">
                  <c:v>36770</c:v>
                </c:pt>
                <c:pt idx="393">
                  <c:v>36800</c:v>
                </c:pt>
                <c:pt idx="394">
                  <c:v>36831</c:v>
                </c:pt>
                <c:pt idx="395">
                  <c:v>36861</c:v>
                </c:pt>
                <c:pt idx="396">
                  <c:v>36892</c:v>
                </c:pt>
                <c:pt idx="397">
                  <c:v>36923</c:v>
                </c:pt>
                <c:pt idx="398">
                  <c:v>36951</c:v>
                </c:pt>
                <c:pt idx="399">
                  <c:v>36982</c:v>
                </c:pt>
                <c:pt idx="400">
                  <c:v>37012</c:v>
                </c:pt>
                <c:pt idx="401">
                  <c:v>37043</c:v>
                </c:pt>
                <c:pt idx="402">
                  <c:v>37073</c:v>
                </c:pt>
                <c:pt idx="403">
                  <c:v>37104</c:v>
                </c:pt>
                <c:pt idx="404">
                  <c:v>37135</c:v>
                </c:pt>
                <c:pt idx="405">
                  <c:v>37165</c:v>
                </c:pt>
                <c:pt idx="406">
                  <c:v>37196</c:v>
                </c:pt>
                <c:pt idx="407">
                  <c:v>37226</c:v>
                </c:pt>
                <c:pt idx="408">
                  <c:v>37257</c:v>
                </c:pt>
                <c:pt idx="409">
                  <c:v>37288</c:v>
                </c:pt>
                <c:pt idx="410">
                  <c:v>37316</c:v>
                </c:pt>
                <c:pt idx="411">
                  <c:v>37347</c:v>
                </c:pt>
                <c:pt idx="412">
                  <c:v>37377</c:v>
                </c:pt>
                <c:pt idx="413">
                  <c:v>37408</c:v>
                </c:pt>
                <c:pt idx="414">
                  <c:v>37438</c:v>
                </c:pt>
                <c:pt idx="415">
                  <c:v>37469</c:v>
                </c:pt>
                <c:pt idx="416">
                  <c:v>37500</c:v>
                </c:pt>
                <c:pt idx="417">
                  <c:v>37530</c:v>
                </c:pt>
                <c:pt idx="418">
                  <c:v>37561</c:v>
                </c:pt>
                <c:pt idx="419">
                  <c:v>37591</c:v>
                </c:pt>
                <c:pt idx="420">
                  <c:v>37622</c:v>
                </c:pt>
                <c:pt idx="421">
                  <c:v>37653</c:v>
                </c:pt>
                <c:pt idx="422">
                  <c:v>37681</c:v>
                </c:pt>
                <c:pt idx="423">
                  <c:v>37712</c:v>
                </c:pt>
                <c:pt idx="424">
                  <c:v>37742</c:v>
                </c:pt>
                <c:pt idx="425">
                  <c:v>37773</c:v>
                </c:pt>
                <c:pt idx="426">
                  <c:v>37803</c:v>
                </c:pt>
                <c:pt idx="427">
                  <c:v>37834</c:v>
                </c:pt>
                <c:pt idx="428">
                  <c:v>37865</c:v>
                </c:pt>
                <c:pt idx="429">
                  <c:v>37895</c:v>
                </c:pt>
                <c:pt idx="430">
                  <c:v>37926</c:v>
                </c:pt>
                <c:pt idx="431">
                  <c:v>37956</c:v>
                </c:pt>
                <c:pt idx="432">
                  <c:v>37987</c:v>
                </c:pt>
                <c:pt idx="433">
                  <c:v>38018</c:v>
                </c:pt>
                <c:pt idx="434">
                  <c:v>38047</c:v>
                </c:pt>
                <c:pt idx="435">
                  <c:v>38078</c:v>
                </c:pt>
                <c:pt idx="436">
                  <c:v>38108</c:v>
                </c:pt>
                <c:pt idx="437">
                  <c:v>38139</c:v>
                </c:pt>
                <c:pt idx="438">
                  <c:v>38169</c:v>
                </c:pt>
                <c:pt idx="439">
                  <c:v>38200</c:v>
                </c:pt>
                <c:pt idx="440">
                  <c:v>38231</c:v>
                </c:pt>
                <c:pt idx="441">
                  <c:v>38261</c:v>
                </c:pt>
                <c:pt idx="442">
                  <c:v>38292</c:v>
                </c:pt>
                <c:pt idx="443">
                  <c:v>38322</c:v>
                </c:pt>
                <c:pt idx="444">
                  <c:v>38353</c:v>
                </c:pt>
                <c:pt idx="445">
                  <c:v>38384</c:v>
                </c:pt>
                <c:pt idx="446">
                  <c:v>38412</c:v>
                </c:pt>
                <c:pt idx="447">
                  <c:v>38443</c:v>
                </c:pt>
                <c:pt idx="448">
                  <c:v>38473</c:v>
                </c:pt>
                <c:pt idx="449">
                  <c:v>38504</c:v>
                </c:pt>
                <c:pt idx="450">
                  <c:v>38534</c:v>
                </c:pt>
                <c:pt idx="451">
                  <c:v>38565</c:v>
                </c:pt>
                <c:pt idx="452">
                  <c:v>38596</c:v>
                </c:pt>
                <c:pt idx="453">
                  <c:v>38626</c:v>
                </c:pt>
                <c:pt idx="454">
                  <c:v>38657</c:v>
                </c:pt>
                <c:pt idx="455">
                  <c:v>38687</c:v>
                </c:pt>
                <c:pt idx="456">
                  <c:v>38718</c:v>
                </c:pt>
                <c:pt idx="457">
                  <c:v>38749</c:v>
                </c:pt>
                <c:pt idx="458">
                  <c:v>38777</c:v>
                </c:pt>
                <c:pt idx="459">
                  <c:v>38808</c:v>
                </c:pt>
                <c:pt idx="460">
                  <c:v>38838</c:v>
                </c:pt>
                <c:pt idx="461">
                  <c:v>38869</c:v>
                </c:pt>
                <c:pt idx="462">
                  <c:v>38899</c:v>
                </c:pt>
                <c:pt idx="463">
                  <c:v>38930</c:v>
                </c:pt>
                <c:pt idx="464">
                  <c:v>38961</c:v>
                </c:pt>
                <c:pt idx="465">
                  <c:v>38991</c:v>
                </c:pt>
                <c:pt idx="466">
                  <c:v>39022</c:v>
                </c:pt>
                <c:pt idx="467">
                  <c:v>39052</c:v>
                </c:pt>
                <c:pt idx="468">
                  <c:v>39083</c:v>
                </c:pt>
                <c:pt idx="469">
                  <c:v>39114</c:v>
                </c:pt>
                <c:pt idx="470">
                  <c:v>39142</c:v>
                </c:pt>
                <c:pt idx="471">
                  <c:v>39173</c:v>
                </c:pt>
                <c:pt idx="472">
                  <c:v>39203</c:v>
                </c:pt>
                <c:pt idx="473">
                  <c:v>39234</c:v>
                </c:pt>
                <c:pt idx="474">
                  <c:v>39264</c:v>
                </c:pt>
                <c:pt idx="475">
                  <c:v>39295</c:v>
                </c:pt>
                <c:pt idx="476">
                  <c:v>39326</c:v>
                </c:pt>
                <c:pt idx="477">
                  <c:v>39356</c:v>
                </c:pt>
                <c:pt idx="478">
                  <c:v>39387</c:v>
                </c:pt>
                <c:pt idx="479">
                  <c:v>39417</c:v>
                </c:pt>
                <c:pt idx="480">
                  <c:v>39448</c:v>
                </c:pt>
                <c:pt idx="481">
                  <c:v>39479</c:v>
                </c:pt>
                <c:pt idx="482">
                  <c:v>39508</c:v>
                </c:pt>
                <c:pt idx="483">
                  <c:v>39539</c:v>
                </c:pt>
                <c:pt idx="484">
                  <c:v>39569</c:v>
                </c:pt>
                <c:pt idx="485">
                  <c:v>39600</c:v>
                </c:pt>
                <c:pt idx="486">
                  <c:v>39630</c:v>
                </c:pt>
                <c:pt idx="487">
                  <c:v>39661</c:v>
                </c:pt>
                <c:pt idx="488">
                  <c:v>39692</c:v>
                </c:pt>
                <c:pt idx="489">
                  <c:v>39722</c:v>
                </c:pt>
                <c:pt idx="490">
                  <c:v>39753</c:v>
                </c:pt>
                <c:pt idx="491">
                  <c:v>39783</c:v>
                </c:pt>
                <c:pt idx="492">
                  <c:v>39814</c:v>
                </c:pt>
                <c:pt idx="493">
                  <c:v>39845</c:v>
                </c:pt>
                <c:pt idx="494">
                  <c:v>39873</c:v>
                </c:pt>
                <c:pt idx="495">
                  <c:v>39904</c:v>
                </c:pt>
                <c:pt idx="496">
                  <c:v>39934</c:v>
                </c:pt>
                <c:pt idx="497">
                  <c:v>39965</c:v>
                </c:pt>
                <c:pt idx="498">
                  <c:v>39995</c:v>
                </c:pt>
                <c:pt idx="499">
                  <c:v>40026</c:v>
                </c:pt>
                <c:pt idx="500">
                  <c:v>40057</c:v>
                </c:pt>
                <c:pt idx="501">
                  <c:v>40087</c:v>
                </c:pt>
                <c:pt idx="502">
                  <c:v>40118</c:v>
                </c:pt>
                <c:pt idx="503">
                  <c:v>40148</c:v>
                </c:pt>
                <c:pt idx="504">
                  <c:v>40179</c:v>
                </c:pt>
                <c:pt idx="505">
                  <c:v>40210</c:v>
                </c:pt>
                <c:pt idx="506">
                  <c:v>40238</c:v>
                </c:pt>
                <c:pt idx="507">
                  <c:v>40269</c:v>
                </c:pt>
                <c:pt idx="508">
                  <c:v>40299</c:v>
                </c:pt>
                <c:pt idx="509">
                  <c:v>40330</c:v>
                </c:pt>
                <c:pt idx="510">
                  <c:v>40360</c:v>
                </c:pt>
                <c:pt idx="511">
                  <c:v>40391</c:v>
                </c:pt>
                <c:pt idx="512">
                  <c:v>40422</c:v>
                </c:pt>
                <c:pt idx="513">
                  <c:v>40452</c:v>
                </c:pt>
                <c:pt idx="514">
                  <c:v>40483</c:v>
                </c:pt>
                <c:pt idx="515">
                  <c:v>40513</c:v>
                </c:pt>
                <c:pt idx="516">
                  <c:v>40544</c:v>
                </c:pt>
                <c:pt idx="517">
                  <c:v>40575</c:v>
                </c:pt>
                <c:pt idx="518">
                  <c:v>40603</c:v>
                </c:pt>
                <c:pt idx="519">
                  <c:v>40634</c:v>
                </c:pt>
                <c:pt idx="520">
                  <c:v>40664</c:v>
                </c:pt>
                <c:pt idx="521">
                  <c:v>40695</c:v>
                </c:pt>
                <c:pt idx="522">
                  <c:v>40725</c:v>
                </c:pt>
                <c:pt idx="523">
                  <c:v>40756</c:v>
                </c:pt>
                <c:pt idx="524">
                  <c:v>40787</c:v>
                </c:pt>
                <c:pt idx="525">
                  <c:v>40817</c:v>
                </c:pt>
                <c:pt idx="526">
                  <c:v>40848</c:v>
                </c:pt>
                <c:pt idx="527">
                  <c:v>40878</c:v>
                </c:pt>
                <c:pt idx="528">
                  <c:v>40909</c:v>
                </c:pt>
                <c:pt idx="529">
                  <c:v>40940</c:v>
                </c:pt>
                <c:pt idx="530">
                  <c:v>40969</c:v>
                </c:pt>
                <c:pt idx="531">
                  <c:v>41000</c:v>
                </c:pt>
                <c:pt idx="532">
                  <c:v>41030</c:v>
                </c:pt>
                <c:pt idx="533">
                  <c:v>41061</c:v>
                </c:pt>
                <c:pt idx="534">
                  <c:v>41091</c:v>
                </c:pt>
                <c:pt idx="535">
                  <c:v>41122</c:v>
                </c:pt>
                <c:pt idx="536">
                  <c:v>41153</c:v>
                </c:pt>
                <c:pt idx="537">
                  <c:v>41183</c:v>
                </c:pt>
                <c:pt idx="538">
                  <c:v>41214</c:v>
                </c:pt>
                <c:pt idx="539">
                  <c:v>41244</c:v>
                </c:pt>
                <c:pt idx="540">
                  <c:v>41275</c:v>
                </c:pt>
                <c:pt idx="541">
                  <c:v>41306</c:v>
                </c:pt>
                <c:pt idx="542">
                  <c:v>41334</c:v>
                </c:pt>
                <c:pt idx="543">
                  <c:v>41365</c:v>
                </c:pt>
                <c:pt idx="544">
                  <c:v>41395</c:v>
                </c:pt>
                <c:pt idx="545">
                  <c:v>41426</c:v>
                </c:pt>
                <c:pt idx="546">
                  <c:v>41456</c:v>
                </c:pt>
                <c:pt idx="547">
                  <c:v>41487</c:v>
                </c:pt>
                <c:pt idx="548">
                  <c:v>41518</c:v>
                </c:pt>
                <c:pt idx="549">
                  <c:v>41548</c:v>
                </c:pt>
                <c:pt idx="550">
                  <c:v>41579</c:v>
                </c:pt>
                <c:pt idx="551">
                  <c:v>41609</c:v>
                </c:pt>
                <c:pt idx="552">
                  <c:v>41640</c:v>
                </c:pt>
                <c:pt idx="553">
                  <c:v>41671</c:v>
                </c:pt>
                <c:pt idx="554">
                  <c:v>41699</c:v>
                </c:pt>
                <c:pt idx="555">
                  <c:v>41730</c:v>
                </c:pt>
                <c:pt idx="556">
                  <c:v>41760</c:v>
                </c:pt>
                <c:pt idx="557">
                  <c:v>41791</c:v>
                </c:pt>
                <c:pt idx="558">
                  <c:v>41821</c:v>
                </c:pt>
                <c:pt idx="559">
                  <c:v>41852</c:v>
                </c:pt>
                <c:pt idx="560">
                  <c:v>41883</c:v>
                </c:pt>
                <c:pt idx="561">
                  <c:v>41913</c:v>
                </c:pt>
                <c:pt idx="562">
                  <c:v>41944</c:v>
                </c:pt>
                <c:pt idx="563">
                  <c:v>41974</c:v>
                </c:pt>
                <c:pt idx="564">
                  <c:v>42005</c:v>
                </c:pt>
                <c:pt idx="565">
                  <c:v>42036</c:v>
                </c:pt>
                <c:pt idx="566">
                  <c:v>42064</c:v>
                </c:pt>
                <c:pt idx="567">
                  <c:v>42095</c:v>
                </c:pt>
                <c:pt idx="568">
                  <c:v>42125</c:v>
                </c:pt>
                <c:pt idx="569">
                  <c:v>42156</c:v>
                </c:pt>
                <c:pt idx="570">
                  <c:v>42186</c:v>
                </c:pt>
                <c:pt idx="571">
                  <c:v>42217</c:v>
                </c:pt>
                <c:pt idx="572">
                  <c:v>42248</c:v>
                </c:pt>
                <c:pt idx="573">
                  <c:v>42278</c:v>
                </c:pt>
                <c:pt idx="574">
                  <c:v>42309</c:v>
                </c:pt>
                <c:pt idx="575">
                  <c:v>42339</c:v>
                </c:pt>
                <c:pt idx="576">
                  <c:v>42370</c:v>
                </c:pt>
                <c:pt idx="577">
                  <c:v>42401</c:v>
                </c:pt>
                <c:pt idx="578">
                  <c:v>42430</c:v>
                </c:pt>
                <c:pt idx="579">
                  <c:v>42461</c:v>
                </c:pt>
                <c:pt idx="580">
                  <c:v>42491</c:v>
                </c:pt>
                <c:pt idx="581">
                  <c:v>42522</c:v>
                </c:pt>
                <c:pt idx="582">
                  <c:v>42552</c:v>
                </c:pt>
                <c:pt idx="583">
                  <c:v>42583</c:v>
                </c:pt>
                <c:pt idx="584">
                  <c:v>42614</c:v>
                </c:pt>
                <c:pt idx="585">
                  <c:v>42644</c:v>
                </c:pt>
                <c:pt idx="586">
                  <c:v>42675</c:v>
                </c:pt>
                <c:pt idx="587">
                  <c:v>42705</c:v>
                </c:pt>
                <c:pt idx="588">
                  <c:v>42736</c:v>
                </c:pt>
                <c:pt idx="589">
                  <c:v>42767</c:v>
                </c:pt>
                <c:pt idx="590">
                  <c:v>42795</c:v>
                </c:pt>
                <c:pt idx="591">
                  <c:v>42826</c:v>
                </c:pt>
                <c:pt idx="592">
                  <c:v>42856</c:v>
                </c:pt>
                <c:pt idx="593">
                  <c:v>42887</c:v>
                </c:pt>
                <c:pt idx="594">
                  <c:v>42917</c:v>
                </c:pt>
                <c:pt idx="595">
                  <c:v>42948</c:v>
                </c:pt>
                <c:pt idx="596">
                  <c:v>42979</c:v>
                </c:pt>
                <c:pt idx="597">
                  <c:v>43009</c:v>
                </c:pt>
                <c:pt idx="598">
                  <c:v>43040</c:v>
                </c:pt>
                <c:pt idx="599">
                  <c:v>43070</c:v>
                </c:pt>
                <c:pt idx="600">
                  <c:v>43101</c:v>
                </c:pt>
                <c:pt idx="601">
                  <c:v>43132</c:v>
                </c:pt>
                <c:pt idx="602">
                  <c:v>43160</c:v>
                </c:pt>
                <c:pt idx="603">
                  <c:v>43191</c:v>
                </c:pt>
                <c:pt idx="604">
                  <c:v>43221</c:v>
                </c:pt>
                <c:pt idx="605">
                  <c:v>43252</c:v>
                </c:pt>
                <c:pt idx="606">
                  <c:v>43282</c:v>
                </c:pt>
                <c:pt idx="607">
                  <c:v>43313</c:v>
                </c:pt>
                <c:pt idx="608">
                  <c:v>43344</c:v>
                </c:pt>
                <c:pt idx="609">
                  <c:v>43374</c:v>
                </c:pt>
                <c:pt idx="610">
                  <c:v>43405</c:v>
                </c:pt>
                <c:pt idx="611">
                  <c:v>43435</c:v>
                </c:pt>
                <c:pt idx="612">
                  <c:v>43466</c:v>
                </c:pt>
                <c:pt idx="613">
                  <c:v>43497</c:v>
                </c:pt>
                <c:pt idx="614">
                  <c:v>43525</c:v>
                </c:pt>
                <c:pt idx="615">
                  <c:v>43556</c:v>
                </c:pt>
                <c:pt idx="616">
                  <c:v>43586</c:v>
                </c:pt>
                <c:pt idx="617">
                  <c:v>43617</c:v>
                </c:pt>
                <c:pt idx="618">
                  <c:v>43647</c:v>
                </c:pt>
                <c:pt idx="619">
                  <c:v>43678</c:v>
                </c:pt>
                <c:pt idx="620">
                  <c:v>43709</c:v>
                </c:pt>
                <c:pt idx="621">
                  <c:v>43739</c:v>
                </c:pt>
                <c:pt idx="622">
                  <c:v>43770</c:v>
                </c:pt>
                <c:pt idx="623">
                  <c:v>43800</c:v>
                </c:pt>
                <c:pt idx="624">
                  <c:v>43831</c:v>
                </c:pt>
                <c:pt idx="625">
                  <c:v>43862</c:v>
                </c:pt>
                <c:pt idx="626">
                  <c:v>43891</c:v>
                </c:pt>
                <c:pt idx="627">
                  <c:v>43922</c:v>
                </c:pt>
                <c:pt idx="628">
                  <c:v>43952</c:v>
                </c:pt>
                <c:pt idx="629">
                  <c:v>43983</c:v>
                </c:pt>
                <c:pt idx="630">
                  <c:v>44013</c:v>
                </c:pt>
                <c:pt idx="631">
                  <c:v>44044</c:v>
                </c:pt>
                <c:pt idx="632">
                  <c:v>44075</c:v>
                </c:pt>
                <c:pt idx="633">
                  <c:v>44105</c:v>
                </c:pt>
                <c:pt idx="634">
                  <c:v>44136</c:v>
                </c:pt>
                <c:pt idx="635">
                  <c:v>44166</c:v>
                </c:pt>
              </c:numCache>
            </c:numRef>
          </c:cat>
          <c:val>
            <c:numRef>
              <c:f>[0]!yrange1</c:f>
              <c:numCache>
                <c:formatCode>0.00</c:formatCode>
                <c:ptCount val="636"/>
                <c:pt idx="0">
                  <c:v>0.997417</c:v>
                </c:pt>
                <c:pt idx="1">
                  <c:v>0.92946098495600005</c:v>
                </c:pt>
                <c:pt idx="2">
                  <c:v>0.91875917117521666</c:v>
                </c:pt>
                <c:pt idx="3">
                  <c:v>1.0615959032403142</c:v>
                </c:pt>
                <c:pt idx="4">
                  <c:v>1.1670994272961432</c:v>
                </c:pt>
                <c:pt idx="5">
                  <c:v>1.1649858102333099</c:v>
                </c:pt>
                <c:pt idx="6">
                  <c:v>1.1107254311358834</c:v>
                </c:pt>
                <c:pt idx="7">
                  <c:v>1.1410038063886476</c:v>
                </c:pt>
                <c:pt idx="8">
                  <c:v>1.2246930125758357</c:v>
                </c:pt>
                <c:pt idx="9">
                  <c:v>1.2130118906218874</c:v>
                </c:pt>
                <c:pt idx="10">
                  <c:v>1.3054979822223534</c:v>
                </c:pt>
                <c:pt idx="11">
                  <c:v>1.2998543144452062</c:v>
                </c:pt>
                <c:pt idx="12">
                  <c:v>1.285019077154443</c:v>
                </c:pt>
                <c:pt idx="13">
                  <c:v>1.1457988253164535</c:v>
                </c:pt>
                <c:pt idx="14">
                  <c:v>1.1649531442792687</c:v>
                </c:pt>
                <c:pt idx="15">
                  <c:v>1.1754703412658218</c:v>
                </c:pt>
                <c:pt idx="16">
                  <c:v>1.170726142968473</c:v>
                </c:pt>
                <c:pt idx="17">
                  <c:v>1.0183479403781255</c:v>
                </c:pt>
                <c:pt idx="18">
                  <c:v>0.90635207059122003</c:v>
                </c:pt>
                <c:pt idx="19">
                  <c:v>0.95699902429585737</c:v>
                </c:pt>
                <c:pt idx="20">
                  <c:v>0.92410026883763874</c:v>
                </c:pt>
                <c:pt idx="21">
                  <c:v>1.0299661197359473</c:v>
                </c:pt>
                <c:pt idx="22">
                  <c:v>0.95527400669881612</c:v>
                </c:pt>
                <c:pt idx="23">
                  <c:v>0.88491903137945505</c:v>
                </c:pt>
                <c:pt idx="24">
                  <c:v>0.84556579713497926</c:v>
                </c:pt>
                <c:pt idx="25">
                  <c:v>0.86649524174566439</c:v>
                </c:pt>
                <c:pt idx="26">
                  <c:v>0.82669624879704429</c:v>
                </c:pt>
                <c:pt idx="27">
                  <c:v>0.66406442925244569</c:v>
                </c:pt>
                <c:pt idx="28">
                  <c:v>0.60605176071295208</c:v>
                </c:pt>
                <c:pt idx="29">
                  <c:v>0.53934970392888459</c:v>
                </c:pt>
                <c:pt idx="30">
                  <c:v>0.56017615339639448</c:v>
                </c:pt>
                <c:pt idx="31">
                  <c:v>0.59979853307842823</c:v>
                </c:pt>
                <c:pt idx="32">
                  <c:v>0.70575714253646415</c:v>
                </c:pt>
                <c:pt idx="33">
                  <c:v>0.62668270077239363</c:v>
                </c:pt>
                <c:pt idx="34">
                  <c:v>0.61746733165753565</c:v>
                </c:pt>
                <c:pt idx="35">
                  <c:v>0.65747304007562735</c:v>
                </c:pt>
                <c:pt idx="36">
                  <c:v>0.75135295799498614</c:v>
                </c:pt>
                <c:pt idx="37">
                  <c:v>0.80019615973536617</c:v>
                </c:pt>
                <c:pt idx="38">
                  <c:v>0.84699323154900985</c:v>
                </c:pt>
                <c:pt idx="39">
                  <c:v>0.8623898745121078</c:v>
                </c:pt>
                <c:pt idx="40">
                  <c:v>0.81635119106127896</c:v>
                </c:pt>
                <c:pt idx="41">
                  <c:v>0.79781185551227729</c:v>
                </c:pt>
                <c:pt idx="42">
                  <c:v>0.7411807765724493</c:v>
                </c:pt>
                <c:pt idx="43">
                  <c:v>0.76438121724072006</c:v>
                </c:pt>
                <c:pt idx="44">
                  <c:v>0.7583708877295563</c:v>
                </c:pt>
                <c:pt idx="45">
                  <c:v>0.7078467024472378</c:v>
                </c:pt>
                <c:pt idx="46">
                  <c:v>0.68294890253535867</c:v>
                </c:pt>
                <c:pt idx="47">
                  <c:v>0.764337972097205</c:v>
                </c:pt>
                <c:pt idx="48">
                  <c:v>0.85735637462549075</c:v>
                </c:pt>
                <c:pt idx="49">
                  <c:v>0.89871867556292284</c:v>
                </c:pt>
                <c:pt idx="50">
                  <c:v>0.89072996525584403</c:v>
                </c:pt>
                <c:pt idx="51">
                  <c:v>0.8825503919848996</c:v>
                </c:pt>
                <c:pt idx="52">
                  <c:v>0.86715871314868298</c:v>
                </c:pt>
                <c:pt idx="53">
                  <c:v>0.83706570432628424</c:v>
                </c:pt>
                <c:pt idx="54">
                  <c:v>0.8005729878804756</c:v>
                </c:pt>
                <c:pt idx="55">
                  <c:v>0.80036243718466304</c:v>
                </c:pt>
                <c:pt idx="56">
                  <c:v>0.76945243986059142</c:v>
                </c:pt>
                <c:pt idx="57">
                  <c:v>0.7462018954853239</c:v>
                </c:pt>
                <c:pt idx="58">
                  <c:v>0.77278683041577956</c:v>
                </c:pt>
                <c:pt idx="59">
                  <c:v>0.74515274614694171</c:v>
                </c:pt>
                <c:pt idx="60">
                  <c:v>0.70080423530726033</c:v>
                </c:pt>
                <c:pt idx="61">
                  <c:v>0.63848942350797411</c:v>
                </c:pt>
                <c:pt idx="62">
                  <c:v>0.60691931396262233</c:v>
                </c:pt>
                <c:pt idx="63">
                  <c:v>0.53972849055244831</c:v>
                </c:pt>
                <c:pt idx="64">
                  <c:v>0.48613237198360909</c:v>
                </c:pt>
                <c:pt idx="65">
                  <c:v>0.45899354618525212</c:v>
                </c:pt>
                <c:pt idx="66">
                  <c:v>0.5266882093443841</c:v>
                </c:pt>
                <c:pt idx="67">
                  <c:v>0.49013920774513992</c:v>
                </c:pt>
                <c:pt idx="68">
                  <c:v>0.5314300050232138</c:v>
                </c:pt>
                <c:pt idx="69">
                  <c:v>0.5147749886657863</c:v>
                </c:pt>
                <c:pt idx="70">
                  <c:v>0.40323045547175174</c:v>
                </c:pt>
                <c:pt idx="71">
                  <c:v>0.38088826239497292</c:v>
                </c:pt>
                <c:pt idx="72">
                  <c:v>0.42592791853491607</c:v>
                </c:pt>
                <c:pt idx="73">
                  <c:v>0.42011783579818129</c:v>
                </c:pt>
                <c:pt idx="74">
                  <c:v>0.4202358889100406</c:v>
                </c:pt>
                <c:pt idx="75">
                  <c:v>0.39295543570966751</c:v>
                </c:pt>
                <c:pt idx="76">
                  <c:v>0.36419659919181979</c:v>
                </c:pt>
                <c:pt idx="77">
                  <c:v>0.35088448509816039</c:v>
                </c:pt>
                <c:pt idx="78">
                  <c:v>0.32221581912770031</c:v>
                </c:pt>
                <c:pt idx="79">
                  <c:v>0.28996556000702794</c:v>
                </c:pt>
                <c:pt idx="80">
                  <c:v>0.25496178749965959</c:v>
                </c:pt>
                <c:pt idx="81">
                  <c:v>0.28536139134681898</c:v>
                </c:pt>
                <c:pt idx="82">
                  <c:v>0.26651213000279617</c:v>
                </c:pt>
                <c:pt idx="83">
                  <c:v>0.24298417265401931</c:v>
                </c:pt>
                <c:pt idx="84">
                  <c:v>0.31253328940860664</c:v>
                </c:pt>
                <c:pt idx="85">
                  <c:v>0.32916474840448567</c:v>
                </c:pt>
                <c:pt idx="86">
                  <c:v>0.35855455213052856</c:v>
                </c:pt>
                <c:pt idx="87">
                  <c:v>0.36952883130758768</c:v>
                </c:pt>
                <c:pt idx="88">
                  <c:v>0.40181345671243768</c:v>
                </c:pt>
                <c:pt idx="89">
                  <c:v>0.42682714801970034</c:v>
                </c:pt>
                <c:pt idx="90">
                  <c:v>0.41277343734400368</c:v>
                </c:pt>
                <c:pt idx="91">
                  <c:v>0.39018069602441702</c:v>
                </c:pt>
                <c:pt idx="92">
                  <c:v>0.37384422046257071</c:v>
                </c:pt>
                <c:pt idx="93">
                  <c:v>0.37791837477717183</c:v>
                </c:pt>
                <c:pt idx="94">
                  <c:v>0.3836801183190246</c:v>
                </c:pt>
                <c:pt idx="95">
                  <c:v>0.37742383030971455</c:v>
                </c:pt>
                <c:pt idx="96">
                  <c:v>0.43551275460885241</c:v>
                </c:pt>
                <c:pt idx="97">
                  <c:v>0.4802177033566965</c:v>
                </c:pt>
                <c:pt idx="98">
                  <c:v>0.48698685210321252</c:v>
                </c:pt>
                <c:pt idx="99">
                  <c:v>0.48105924813941225</c:v>
                </c:pt>
                <c:pt idx="100">
                  <c:v>0.47314870986300778</c:v>
                </c:pt>
                <c:pt idx="101">
                  <c:v>0.48436753892256956</c:v>
                </c:pt>
                <c:pt idx="102">
                  <c:v>0.47829211688186379</c:v>
                </c:pt>
                <c:pt idx="103">
                  <c:v>0.46471770831263964</c:v>
                </c:pt>
                <c:pt idx="104">
                  <c:v>0.46978127246241419</c:v>
                </c:pt>
                <c:pt idx="105">
                  <c:v>0.45585225773390364</c:v>
                </c:pt>
                <c:pt idx="106">
                  <c:v>0.46396095769447426</c:v>
                </c:pt>
                <c:pt idx="107">
                  <c:v>0.50905285921184251</c:v>
                </c:pt>
                <c:pt idx="108">
                  <c:v>0.51633638752144551</c:v>
                </c:pt>
                <c:pt idx="109">
                  <c:v>0.5139472990563837</c:v>
                </c:pt>
                <c:pt idx="110">
                  <c:v>0.51698215785731172</c:v>
                </c:pt>
                <c:pt idx="111">
                  <c:v>0.5208383277727695</c:v>
                </c:pt>
                <c:pt idx="112">
                  <c:v>0.51552056844620953</c:v>
                </c:pt>
                <c:pt idx="113">
                  <c:v>0.54199203411535402</c:v>
                </c:pt>
                <c:pt idx="114">
                  <c:v>0.54648298011003382</c:v>
                </c:pt>
                <c:pt idx="115">
                  <c:v>0.54597311148959116</c:v>
                </c:pt>
                <c:pt idx="116">
                  <c:v>0.54984842863494432</c:v>
                </c:pt>
                <c:pt idx="117">
                  <c:v>0.53191292274130109</c:v>
                </c:pt>
                <c:pt idx="118">
                  <c:v>0.56847768087638362</c:v>
                </c:pt>
                <c:pt idx="119">
                  <c:v>0.58052542836719678</c:v>
                </c:pt>
                <c:pt idx="120">
                  <c:v>0.57337451614056967</c:v>
                </c:pt>
                <c:pt idx="121">
                  <c:v>0.58327210703818821</c:v>
                </c:pt>
                <c:pt idx="122">
                  <c:v>0.62366486699479684</c:v>
                </c:pt>
                <c:pt idx="123">
                  <c:v>0.67807962664009291</c:v>
                </c:pt>
                <c:pt idx="124">
                  <c:v>0.7294122886156279</c:v>
                </c:pt>
                <c:pt idx="125">
                  <c:v>0.72789146399386428</c:v>
                </c:pt>
                <c:pt idx="126">
                  <c:v>0.76115464811545586</c:v>
                </c:pt>
                <c:pt idx="127">
                  <c:v>0.83300993036149928</c:v>
                </c:pt>
                <c:pt idx="128">
                  <c:v>0.83051756464985771</c:v>
                </c:pt>
                <c:pt idx="129">
                  <c:v>0.66605598494519902</c:v>
                </c:pt>
                <c:pt idx="130">
                  <c:v>0.68179422181346905</c:v>
                </c:pt>
                <c:pt idx="131">
                  <c:v>0.68883783791902409</c:v>
                </c:pt>
                <c:pt idx="132">
                  <c:v>0.75065552316955308</c:v>
                </c:pt>
                <c:pt idx="133">
                  <c:v>0.72977603979259198</c:v>
                </c:pt>
                <c:pt idx="134">
                  <c:v>0.79871506316763896</c:v>
                </c:pt>
                <c:pt idx="135">
                  <c:v>0.81937862056684896</c:v>
                </c:pt>
                <c:pt idx="136">
                  <c:v>0.80430451208428067</c:v>
                </c:pt>
                <c:pt idx="137">
                  <c:v>0.85015871662271758</c:v>
                </c:pt>
                <c:pt idx="138">
                  <c:v>0.86099398946607408</c:v>
                </c:pt>
                <c:pt idx="139">
                  <c:v>0.9300551783551374</c:v>
                </c:pt>
                <c:pt idx="140">
                  <c:v>0.91824161747967048</c:v>
                </c:pt>
                <c:pt idx="141">
                  <c:v>0.82337532125299329</c:v>
                </c:pt>
                <c:pt idx="142">
                  <c:v>0.87001870982665408</c:v>
                </c:pt>
                <c:pt idx="143">
                  <c:v>0.94140026489309181</c:v>
                </c:pt>
                <c:pt idx="144">
                  <c:v>1.0529015950675593</c:v>
                </c:pt>
                <c:pt idx="145">
                  <c:v>1.0468737334357976</c:v>
                </c:pt>
                <c:pt idx="146">
                  <c:v>0.84535682099180709</c:v>
                </c:pt>
                <c:pt idx="147">
                  <c:v>0.88345620755708687</c:v>
                </c:pt>
                <c:pt idx="148">
                  <c:v>0.94311512179720935</c:v>
                </c:pt>
                <c:pt idx="149">
                  <c:v>0.97524894022708397</c:v>
                </c:pt>
                <c:pt idx="150">
                  <c:v>1.0669711030554412</c:v>
                </c:pt>
                <c:pt idx="151">
                  <c:v>1.1564184915378881</c:v>
                </c:pt>
                <c:pt idx="152">
                  <c:v>1.2197624708303674</c:v>
                </c:pt>
                <c:pt idx="153">
                  <c:v>1.2905147929508829</c:v>
                </c:pt>
                <c:pt idx="154">
                  <c:v>1.4200386006601911</c:v>
                </c:pt>
                <c:pt idx="155">
                  <c:v>1.348721422057835</c:v>
                </c:pt>
                <c:pt idx="156">
                  <c:v>1.3410566382162803</c:v>
                </c:pt>
                <c:pt idx="157">
                  <c:v>1.3281368985637045</c:v>
                </c:pt>
                <c:pt idx="158">
                  <c:v>1.420789056744407</c:v>
                </c:pt>
                <c:pt idx="159">
                  <c:v>1.4599190081562048</c:v>
                </c:pt>
                <c:pt idx="160">
                  <c:v>1.508091955668335</c:v>
                </c:pt>
                <c:pt idx="161">
                  <c:v>1.4448727408867184</c:v>
                </c:pt>
                <c:pt idx="162">
                  <c:v>1.4034453496600143</c:v>
                </c:pt>
                <c:pt idx="163">
                  <c:v>1.2662178668156077</c:v>
                </c:pt>
                <c:pt idx="164">
                  <c:v>1.1209396260843858</c:v>
                </c:pt>
                <c:pt idx="165">
                  <c:v>1.1999468137496916</c:v>
                </c:pt>
                <c:pt idx="166">
                  <c:v>1.1742475528396144</c:v>
                </c:pt>
                <c:pt idx="167">
                  <c:v>1.1154353641556423</c:v>
                </c:pt>
                <c:pt idx="168">
                  <c:v>1.0844920717186006</c:v>
                </c:pt>
                <c:pt idx="169">
                  <c:v>1.0025576112081886</c:v>
                </c:pt>
                <c:pt idx="170">
                  <c:v>0.97498928201518587</c:v>
                </c:pt>
                <c:pt idx="171">
                  <c:v>1.0225336593633745</c:v>
                </c:pt>
                <c:pt idx="172">
                  <c:v>0.97461057434999121</c:v>
                </c:pt>
                <c:pt idx="173">
                  <c:v>0.91202888014982952</c:v>
                </c:pt>
                <c:pt idx="174">
                  <c:v>0.88440443739897134</c:v>
                </c:pt>
                <c:pt idx="175">
                  <c:v>0.93531871645559272</c:v>
                </c:pt>
                <c:pt idx="176">
                  <c:v>0.92727310485664172</c:v>
                </c:pt>
                <c:pt idx="177">
                  <c:v>1.0514720645211402</c:v>
                </c:pt>
                <c:pt idx="178">
                  <c:v>1.1331314879959811</c:v>
                </c:pt>
                <c:pt idx="179">
                  <c:v>1.1541646746761625</c:v>
                </c:pt>
                <c:pt idx="180">
                  <c:v>1.3380692739390623</c:v>
                </c:pt>
                <c:pt idx="181">
                  <c:v>1.3682253411658269</c:v>
                </c:pt>
                <c:pt idx="182">
                  <c:v>1.4234811215688088</c:v>
                </c:pt>
                <c:pt idx="183">
                  <c:v>1.5367389735253094</c:v>
                </c:pt>
                <c:pt idx="184">
                  <c:v>1.7185367308323269</c:v>
                </c:pt>
                <c:pt idx="185">
                  <c:v>1.7969913696682844</c:v>
                </c:pt>
                <c:pt idx="186">
                  <c:v>1.7400878409563685</c:v>
                </c:pt>
                <c:pt idx="187">
                  <c:v>1.6641921696852155</c:v>
                </c:pt>
                <c:pt idx="188">
                  <c:v>1.6323811363616827</c:v>
                </c:pt>
                <c:pt idx="189">
                  <c:v>1.5092832748686482</c:v>
                </c:pt>
                <c:pt idx="190">
                  <c:v>1.5298925379869797</c:v>
                </c:pt>
                <c:pt idx="191">
                  <c:v>1.4519995893079105</c:v>
                </c:pt>
                <c:pt idx="192">
                  <c:v>1.4512067975321483</c:v>
                </c:pt>
                <c:pt idx="193">
                  <c:v>1.3491158505325591</c:v>
                </c:pt>
                <c:pt idx="194">
                  <c:v>1.3349811637665296</c:v>
                </c:pt>
                <c:pt idx="195">
                  <c:v>1.2815592225360846</c:v>
                </c:pt>
                <c:pt idx="196">
                  <c:v>1.1940710190912138</c:v>
                </c:pt>
                <c:pt idx="197">
                  <c:v>1.2018038230108485</c:v>
                </c:pt>
                <c:pt idx="198">
                  <c:v>1.1143004866574286</c:v>
                </c:pt>
                <c:pt idx="199">
                  <c:v>1.2142532403105999</c:v>
                </c:pt>
                <c:pt idx="200">
                  <c:v>1.1783028446247239</c:v>
                </c:pt>
                <c:pt idx="201">
                  <c:v>1.1279692820108895</c:v>
                </c:pt>
                <c:pt idx="202">
                  <c:v>1.0612363633485613</c:v>
                </c:pt>
                <c:pt idx="203">
                  <c:v>1.0579528980403607</c:v>
                </c:pt>
                <c:pt idx="204">
                  <c:v>1.2153339711528448</c:v>
                </c:pt>
                <c:pt idx="205">
                  <c:v>1.2796020468813782</c:v>
                </c:pt>
                <c:pt idx="206">
                  <c:v>1.2475684892397498</c:v>
                </c:pt>
                <c:pt idx="207">
                  <c:v>1.2132890498609092</c:v>
                </c:pt>
                <c:pt idx="208">
                  <c:v>1.2306330168286708</c:v>
                </c:pt>
                <c:pt idx="209">
                  <c:v>1.2198465184361675</c:v>
                </c:pt>
                <c:pt idx="210">
                  <c:v>1.2309166255909756</c:v>
                </c:pt>
                <c:pt idx="211">
                  <c:v>1.2147029917986913</c:v>
                </c:pt>
                <c:pt idx="212">
                  <c:v>1.1192309807522896</c:v>
                </c:pt>
                <c:pt idx="213">
                  <c:v>1.1152812146212148</c:v>
                </c:pt>
                <c:pt idx="214">
                  <c:v>1.1699522997619467</c:v>
                </c:pt>
                <c:pt idx="215">
                  <c:v>1.1909435839242755</c:v>
                </c:pt>
                <c:pt idx="216">
                  <c:v>1.2429711453315915</c:v>
                </c:pt>
                <c:pt idx="217">
                  <c:v>1.3118044014177643</c:v>
                </c:pt>
                <c:pt idx="218">
                  <c:v>1.3606520619133575</c:v>
                </c:pt>
                <c:pt idx="219">
                  <c:v>1.3710637714911185</c:v>
                </c:pt>
                <c:pt idx="220">
                  <c:v>1.4147869951639702</c:v>
                </c:pt>
                <c:pt idx="221">
                  <c:v>1.4193963711942144</c:v>
                </c:pt>
                <c:pt idx="222">
                  <c:v>1.2915783085718042</c:v>
                </c:pt>
                <c:pt idx="223">
                  <c:v>1.2995240983261378</c:v>
                </c:pt>
                <c:pt idx="224">
                  <c:v>1.2105222918799772</c:v>
                </c:pt>
                <c:pt idx="225">
                  <c:v>1.2175881104976807</c:v>
                </c:pt>
                <c:pt idx="226">
                  <c:v>1.1943358303515064</c:v>
                </c:pt>
                <c:pt idx="227">
                  <c:v>1.132515813436682</c:v>
                </c:pt>
                <c:pt idx="228">
                  <c:v>1.27122408523478</c:v>
                </c:pt>
                <c:pt idx="229">
                  <c:v>1.3910433113885843</c:v>
                </c:pt>
                <c:pt idx="230">
                  <c:v>1.4301232821787353</c:v>
                </c:pt>
                <c:pt idx="231">
                  <c:v>1.3952468656962425</c:v>
                </c:pt>
                <c:pt idx="232">
                  <c:v>1.3998651328216969</c:v>
                </c:pt>
                <c:pt idx="233">
                  <c:v>1.4247323370411418</c:v>
                </c:pt>
                <c:pt idx="234">
                  <c:v>1.4676880170029321</c:v>
                </c:pt>
                <c:pt idx="235">
                  <c:v>1.4647467702168582</c:v>
                </c:pt>
                <c:pt idx="236">
                  <c:v>1.4241893968963237</c:v>
                </c:pt>
                <c:pt idx="237">
                  <c:v>0.98863525040110856</c:v>
                </c:pt>
                <c:pt idx="238">
                  <c:v>0.91198537080226016</c:v>
                </c:pt>
                <c:pt idx="239">
                  <c:v>0.90618240788784543</c:v>
                </c:pt>
                <c:pt idx="240">
                  <c:v>0.97296714516677174</c:v>
                </c:pt>
                <c:pt idx="241">
                  <c:v>1.0196870815433896</c:v>
                </c:pt>
                <c:pt idx="242">
                  <c:v>1.0485462653252307</c:v>
                </c:pt>
                <c:pt idx="243">
                  <c:v>1.0556354866250945</c:v>
                </c:pt>
                <c:pt idx="244">
                  <c:v>1.023613839773809</c:v>
                </c:pt>
                <c:pt idx="245">
                  <c:v>1.0701647263652025</c:v>
                </c:pt>
                <c:pt idx="246">
                  <c:v>1.0650268655139232</c:v>
                </c:pt>
                <c:pt idx="247">
                  <c:v>1.0311014997398427</c:v>
                </c:pt>
                <c:pt idx="248">
                  <c:v>1.0482683086090112</c:v>
                </c:pt>
                <c:pt idx="249">
                  <c:v>1.009937329636414</c:v>
                </c:pt>
                <c:pt idx="250">
                  <c:v>0.95186997293163877</c:v>
                </c:pt>
                <c:pt idx="251">
                  <c:v>0.96081183945735849</c:v>
                </c:pt>
                <c:pt idx="252">
                  <c:v>1.0231464291658336</c:v>
                </c:pt>
                <c:pt idx="253">
                  <c:v>1.0160120291152603</c:v>
                </c:pt>
                <c:pt idx="254">
                  <c:v>1.025678367560263</c:v>
                </c:pt>
                <c:pt idx="255">
                  <c:v>1.0522567710988522</c:v>
                </c:pt>
                <c:pt idx="256">
                  <c:v>1.0788609790425443</c:v>
                </c:pt>
                <c:pt idx="257">
                  <c:v>1.0493994434268505</c:v>
                </c:pt>
                <c:pt idx="258">
                  <c:v>1.0673431245100062</c:v>
                </c:pt>
                <c:pt idx="259">
                  <c:v>1.0764102043527186</c:v>
                </c:pt>
                <c:pt idx="260">
                  <c:v>1.0788278216716949</c:v>
                </c:pt>
                <c:pt idx="261">
                  <c:v>1.0228431306938639</c:v>
                </c:pt>
                <c:pt idx="262">
                  <c:v>0.99926148231571676</c:v>
                </c:pt>
                <c:pt idx="263">
                  <c:v>0.96765584089155299</c:v>
                </c:pt>
                <c:pt idx="264">
                  <c:v>0.91820475679863101</c:v>
                </c:pt>
                <c:pt idx="265">
                  <c:v>0.93545874238363413</c:v>
                </c:pt>
                <c:pt idx="266">
                  <c:v>0.9638134323240245</c:v>
                </c:pt>
                <c:pt idx="267">
                  <c:v>0.94554627634118726</c:v>
                </c:pt>
                <c:pt idx="268">
                  <c:v>0.99558742192399197</c:v>
                </c:pt>
                <c:pt idx="269">
                  <c:v>0.99761543350245119</c:v>
                </c:pt>
                <c:pt idx="270">
                  <c:v>0.95616251700955734</c:v>
                </c:pt>
                <c:pt idx="271">
                  <c:v>0.82982763212463562</c:v>
                </c:pt>
                <c:pt idx="272">
                  <c:v>0.75523525610058428</c:v>
                </c:pt>
                <c:pt idx="273">
                  <c:v>0.68605117523023418</c:v>
                </c:pt>
                <c:pt idx="274">
                  <c:v>0.7120483984644087</c:v>
                </c:pt>
                <c:pt idx="275">
                  <c:v>0.68558654383227591</c:v>
                </c:pt>
                <c:pt idx="276">
                  <c:v>0.76832381352849888</c:v>
                </c:pt>
                <c:pt idx="277">
                  <c:v>0.91628454024256312</c:v>
                </c:pt>
                <c:pt idx="278">
                  <c:v>1.0094935850987379</c:v>
                </c:pt>
                <c:pt idx="279">
                  <c:v>1.04535180673503</c:v>
                </c:pt>
                <c:pt idx="280">
                  <c:v>1.0631729643362489</c:v>
                </c:pt>
                <c:pt idx="281">
                  <c:v>1.0136854523652894</c:v>
                </c:pt>
                <c:pt idx="282">
                  <c:v>1.0420777682005888</c:v>
                </c:pt>
                <c:pt idx="283">
                  <c:v>1.0771864102890347</c:v>
                </c:pt>
                <c:pt idx="284">
                  <c:v>1.0944881784110971</c:v>
                </c:pt>
                <c:pt idx="285">
                  <c:v>1.1331859969351783</c:v>
                </c:pt>
                <c:pt idx="286">
                  <c:v>1.103264220686105</c:v>
                </c:pt>
                <c:pt idx="287">
                  <c:v>1.1157498618716097</c:v>
                </c:pt>
                <c:pt idx="288">
                  <c:v>1.3550056835020483</c:v>
                </c:pt>
                <c:pt idx="289">
                  <c:v>1.4467233082069348</c:v>
                </c:pt>
                <c:pt idx="290">
                  <c:v>1.4051951156448548</c:v>
                </c:pt>
                <c:pt idx="291">
                  <c:v>1.3228900273313045</c:v>
                </c:pt>
                <c:pt idx="292">
                  <c:v>1.322899287561496</c:v>
                </c:pt>
                <c:pt idx="293">
                  <c:v>1.2471077415785228</c:v>
                </c:pt>
                <c:pt idx="294">
                  <c:v>1.2526810660756373</c:v>
                </c:pt>
                <c:pt idx="295">
                  <c:v>1.1947608516234982</c:v>
                </c:pt>
                <c:pt idx="296">
                  <c:v>1.1963140407306088</c:v>
                </c:pt>
                <c:pt idx="297">
                  <c:v>1.2168415933555052</c:v>
                </c:pt>
                <c:pt idx="298">
                  <c:v>1.3145564069851392</c:v>
                </c:pt>
                <c:pt idx="299">
                  <c:v>1.3405202105795029</c:v>
                </c:pt>
                <c:pt idx="300">
                  <c:v>1.4367199624513198</c:v>
                </c:pt>
                <c:pt idx="301">
                  <c:v>1.3781262122226676</c:v>
                </c:pt>
                <c:pt idx="302">
                  <c:v>1.3978416858147249</c:v>
                </c:pt>
                <c:pt idx="303">
                  <c:v>1.3616431775188667</c:v>
                </c:pt>
                <c:pt idx="304">
                  <c:v>1.4324186665999423</c:v>
                </c:pt>
                <c:pt idx="305">
                  <c:v>1.4407481811462208</c:v>
                </c:pt>
                <c:pt idx="306">
                  <c:v>1.4393881148632188</c:v>
                </c:pt>
                <c:pt idx="307">
                  <c:v>1.4922683554270637</c:v>
                </c:pt>
                <c:pt idx="308">
                  <c:v>1.5288050538413398</c:v>
                </c:pt>
                <c:pt idx="309">
                  <c:v>1.6047591465262852</c:v>
                </c:pt>
                <c:pt idx="310">
                  <c:v>1.5541739287094836</c:v>
                </c:pt>
                <c:pt idx="311">
                  <c:v>1.5396641609110517</c:v>
                </c:pt>
                <c:pt idx="312">
                  <c:v>1.6170184280193838</c:v>
                </c:pt>
                <c:pt idx="313">
                  <c:v>1.5986345455112314</c:v>
                </c:pt>
                <c:pt idx="314">
                  <c:v>1.5093412143371561</c:v>
                </c:pt>
                <c:pt idx="315">
                  <c:v>1.4444561448740161</c:v>
                </c:pt>
                <c:pt idx="316">
                  <c:v>1.4330969417507269</c:v>
                </c:pt>
                <c:pt idx="317">
                  <c:v>1.3584655523151743</c:v>
                </c:pt>
                <c:pt idx="318">
                  <c:v>1.3671502225911254</c:v>
                </c:pt>
                <c:pt idx="319">
                  <c:v>1.4212592941008371</c:v>
                </c:pt>
                <c:pt idx="320">
                  <c:v>1.4393021808394471</c:v>
                </c:pt>
                <c:pt idx="321">
                  <c:v>1.4260231789190223</c:v>
                </c:pt>
                <c:pt idx="322">
                  <c:v>1.3505694404760591</c:v>
                </c:pt>
                <c:pt idx="323">
                  <c:v>1.2916400440797671</c:v>
                </c:pt>
                <c:pt idx="324">
                  <c:v>1.3238380470985875</c:v>
                </c:pt>
                <c:pt idx="325">
                  <c:v>1.3527996520549632</c:v>
                </c:pt>
                <c:pt idx="326">
                  <c:v>1.3734514915432343</c:v>
                </c:pt>
                <c:pt idx="327">
                  <c:v>1.3921166973133068</c:v>
                </c:pt>
                <c:pt idx="328">
                  <c:v>1.4135288442346829</c:v>
                </c:pt>
                <c:pt idx="329">
                  <c:v>1.5184621579864448</c:v>
                </c:pt>
                <c:pt idx="330">
                  <c:v>1.6345334053429288</c:v>
                </c:pt>
                <c:pt idx="331">
                  <c:v>1.6885661761233499</c:v>
                </c:pt>
                <c:pt idx="332">
                  <c:v>1.7363070076208853</c:v>
                </c:pt>
                <c:pt idx="333">
                  <c:v>1.6172501724153288</c:v>
                </c:pt>
                <c:pt idx="334">
                  <c:v>1.6167455903615353</c:v>
                </c:pt>
                <c:pt idx="335">
                  <c:v>1.6056482486292938</c:v>
                </c:pt>
                <c:pt idx="336">
                  <c:v>1.6690199737061948</c:v>
                </c:pt>
                <c:pt idx="337">
                  <c:v>1.7479445902228135</c:v>
                </c:pt>
                <c:pt idx="338">
                  <c:v>1.8013740125121542</c:v>
                </c:pt>
                <c:pt idx="339">
                  <c:v>1.9385558490610049</c:v>
                </c:pt>
                <c:pt idx="340">
                  <c:v>2.1111784317523403</c:v>
                </c:pt>
                <c:pt idx="341">
                  <c:v>1.9829264532018174</c:v>
                </c:pt>
                <c:pt idx="342">
                  <c:v>1.7466468858176485</c:v>
                </c:pt>
                <c:pt idx="343">
                  <c:v>1.8196217927071097</c:v>
                </c:pt>
                <c:pt idx="344">
                  <c:v>1.8659166103571638</c:v>
                </c:pt>
                <c:pt idx="345">
                  <c:v>1.7472443139384481</c:v>
                </c:pt>
                <c:pt idx="346">
                  <c:v>1.7704477184275507</c:v>
                </c:pt>
                <c:pt idx="347">
                  <c:v>1.6978221825699342</c:v>
                </c:pt>
                <c:pt idx="348">
                  <c:v>1.8280010005963012</c:v>
                </c:pt>
                <c:pt idx="349">
                  <c:v>1.7419935535182451</c:v>
                </c:pt>
                <c:pt idx="350">
                  <c:v>1.6006377446244535</c:v>
                </c:pt>
                <c:pt idx="351">
                  <c:v>1.5305266101344133</c:v>
                </c:pt>
                <c:pt idx="352">
                  <c:v>1.6871637644687894</c:v>
                </c:pt>
                <c:pt idx="353">
                  <c:v>1.7213288306992824</c:v>
                </c:pt>
                <c:pt idx="354">
                  <c:v>1.7774372652647563</c:v>
                </c:pt>
                <c:pt idx="355">
                  <c:v>1.8576441218598285</c:v>
                </c:pt>
                <c:pt idx="356">
                  <c:v>2.0079015243005824</c:v>
                </c:pt>
                <c:pt idx="357">
                  <c:v>1.930643497350069</c:v>
                </c:pt>
                <c:pt idx="358">
                  <c:v>1.8383278478807781</c:v>
                </c:pt>
                <c:pt idx="359">
                  <c:v>1.6911733803136175</c:v>
                </c:pt>
                <c:pt idx="360">
                  <c:v>1.7264089776924516</c:v>
                </c:pt>
                <c:pt idx="361">
                  <c:v>1.8252182691217014</c:v>
                </c:pt>
                <c:pt idx="362">
                  <c:v>1.8905081518264537</c:v>
                </c:pt>
                <c:pt idx="363">
                  <c:v>1.9465465944628932</c:v>
                </c:pt>
                <c:pt idx="364">
                  <c:v>1.8160890417019901</c:v>
                </c:pt>
                <c:pt idx="365">
                  <c:v>1.737555903271671</c:v>
                </c:pt>
                <c:pt idx="366">
                  <c:v>1.6184429709905914</c:v>
                </c:pt>
                <c:pt idx="367">
                  <c:v>1.2267619691381875</c:v>
                </c:pt>
                <c:pt idx="368">
                  <c:v>1.2607126066340866</c:v>
                </c:pt>
                <c:pt idx="369">
                  <c:v>1.3148753416403001</c:v>
                </c:pt>
                <c:pt idx="370">
                  <c:v>1.4503837645990663</c:v>
                </c:pt>
                <c:pt idx="371">
                  <c:v>1.4707674580267416</c:v>
                </c:pt>
                <c:pt idx="372">
                  <c:v>1.6395218453932718</c:v>
                </c:pt>
                <c:pt idx="373">
                  <c:v>1.546159273907352</c:v>
                </c:pt>
                <c:pt idx="374">
                  <c:v>1.5435354416195313</c:v>
                </c:pt>
                <c:pt idx="375">
                  <c:v>1.6953112815939799</c:v>
                </c:pt>
                <c:pt idx="376">
                  <c:v>1.743826004539355</c:v>
                </c:pt>
                <c:pt idx="377">
                  <c:v>1.7969481761156372</c:v>
                </c:pt>
                <c:pt idx="378">
                  <c:v>1.8033992200678923</c:v>
                </c:pt>
                <c:pt idx="379">
                  <c:v>1.7348069307326099</c:v>
                </c:pt>
                <c:pt idx="380">
                  <c:v>1.7170858779351763</c:v>
                </c:pt>
                <c:pt idx="381">
                  <c:v>1.710791041106666</c:v>
                </c:pt>
                <c:pt idx="382">
                  <c:v>1.9674849720784748</c:v>
                </c:pt>
                <c:pt idx="383">
                  <c:v>2.2783574350917339</c:v>
                </c:pt>
                <c:pt idx="384">
                  <c:v>2.5112648022514215</c:v>
                </c:pt>
                <c:pt idx="385">
                  <c:v>3.1101713224107583</c:v>
                </c:pt>
                <c:pt idx="386">
                  <c:v>2.9929023126992607</c:v>
                </c:pt>
                <c:pt idx="387">
                  <c:v>2.587908757549422</c:v>
                </c:pt>
                <c:pt idx="388">
                  <c:v>2.402410045717037</c:v>
                </c:pt>
                <c:pt idx="389">
                  <c:v>2.5680490111390899</c:v>
                </c:pt>
                <c:pt idx="390">
                  <c:v>2.3926076068451008</c:v>
                </c:pt>
                <c:pt idx="391">
                  <c:v>2.5610041154300727</c:v>
                </c:pt>
                <c:pt idx="392">
                  <c:v>2.3126968394103193</c:v>
                </c:pt>
                <c:pt idx="393">
                  <c:v>2.0707563722522484</c:v>
                </c:pt>
                <c:pt idx="394">
                  <c:v>1.6490406247739613</c:v>
                </c:pt>
                <c:pt idx="395">
                  <c:v>1.5360120822707044</c:v>
                </c:pt>
                <c:pt idx="396">
                  <c:v>2.0936197964128627</c:v>
                </c:pt>
                <c:pt idx="397">
                  <c:v>1.709302384864539</c:v>
                </c:pt>
                <c:pt idx="398">
                  <c:v>1.4978257845067133</c:v>
                </c:pt>
                <c:pt idx="399">
                  <c:v>1.639385299400443</c:v>
                </c:pt>
                <c:pt idx="400">
                  <c:v>1.7305236463500118</c:v>
                </c:pt>
                <c:pt idx="401">
                  <c:v>1.7251122989078753</c:v>
                </c:pt>
                <c:pt idx="402">
                  <c:v>1.5871861203855928</c:v>
                </c:pt>
                <c:pt idx="403">
                  <c:v>1.4784511736502166</c:v>
                </c:pt>
                <c:pt idx="404">
                  <c:v>1.2205767630397986</c:v>
                </c:pt>
                <c:pt idx="405">
                  <c:v>1.3701865186158759</c:v>
                </c:pt>
                <c:pt idx="406">
                  <c:v>1.5419626918951925</c:v>
                </c:pt>
                <c:pt idx="407">
                  <c:v>1.6563963691488106</c:v>
                </c:pt>
                <c:pt idx="408">
                  <c:v>1.6374521638748556</c:v>
                </c:pt>
                <c:pt idx="409">
                  <c:v>1.4840147088589621</c:v>
                </c:pt>
                <c:pt idx="410">
                  <c:v>1.6057677276178781</c:v>
                </c:pt>
                <c:pt idx="411">
                  <c:v>1.5075397041840373</c:v>
                </c:pt>
                <c:pt idx="412">
                  <c:v>1.4279431153428241</c:v>
                </c:pt>
                <c:pt idx="413">
                  <c:v>1.2628700353229629</c:v>
                </c:pt>
                <c:pt idx="414">
                  <c:v>1.0803297489372405</c:v>
                </c:pt>
                <c:pt idx="415">
                  <c:v>1.0734210401927868</c:v>
                </c:pt>
                <c:pt idx="416">
                  <c:v>0.94134624198642625</c:v>
                </c:pt>
                <c:pt idx="417">
                  <c:v>1.0061899365194191</c:v>
                </c:pt>
                <c:pt idx="418">
                  <c:v>1.2285750177191317</c:v>
                </c:pt>
                <c:pt idx="419">
                  <c:v>1.0713100440009766</c:v>
                </c:pt>
                <c:pt idx="420">
                  <c:v>1.0774443653129262</c:v>
                </c:pt>
                <c:pt idx="421">
                  <c:v>1.0379150864383255</c:v>
                </c:pt>
                <c:pt idx="422">
                  <c:v>1.0626558683537559</c:v>
                </c:pt>
                <c:pt idx="423">
                  <c:v>1.2165720069819823</c:v>
                </c:pt>
                <c:pt idx="424">
                  <c:v>1.4990028481188704</c:v>
                </c:pt>
                <c:pt idx="425">
                  <c:v>1.6175889634335543</c:v>
                </c:pt>
                <c:pt idx="426">
                  <c:v>1.7393254736436368</c:v>
                </c:pt>
                <c:pt idx="427">
                  <c:v>1.8341082760043732</c:v>
                </c:pt>
                <c:pt idx="428">
                  <c:v>1.9123550032752716</c:v>
                </c:pt>
                <c:pt idx="429">
                  <c:v>2.0679920152168298</c:v>
                </c:pt>
                <c:pt idx="430">
                  <c:v>2.1344882984661271</c:v>
                </c:pt>
                <c:pt idx="431">
                  <c:v>2.2134921138572539</c:v>
                </c:pt>
                <c:pt idx="432">
                  <c:v>2.3646647712652489</c:v>
                </c:pt>
                <c:pt idx="433">
                  <c:v>2.3738065652709603</c:v>
                </c:pt>
                <c:pt idx="434">
                  <c:v>2.3870619011314336</c:v>
                </c:pt>
                <c:pt idx="435">
                  <c:v>2.3305553718078502</c:v>
                </c:pt>
                <c:pt idx="436">
                  <c:v>2.3062849681658433</c:v>
                </c:pt>
                <c:pt idx="437">
                  <c:v>2.3372468438634697</c:v>
                </c:pt>
                <c:pt idx="438">
                  <c:v>2.1148133989798272</c:v>
                </c:pt>
                <c:pt idx="439">
                  <c:v>2.066618916430476</c:v>
                </c:pt>
                <c:pt idx="440">
                  <c:v>2.1373448156074759</c:v>
                </c:pt>
                <c:pt idx="441">
                  <c:v>2.1736005957146256</c:v>
                </c:pt>
                <c:pt idx="442">
                  <c:v>2.3934559487699687</c:v>
                </c:pt>
                <c:pt idx="443">
                  <c:v>2.5939078844794534</c:v>
                </c:pt>
                <c:pt idx="444">
                  <c:v>2.4190188331841953</c:v>
                </c:pt>
                <c:pt idx="445">
                  <c:v>2.4321057250717217</c:v>
                </c:pt>
                <c:pt idx="446">
                  <c:v>2.3155057124003333</c:v>
                </c:pt>
                <c:pt idx="447">
                  <c:v>2.1342849733250335</c:v>
                </c:pt>
                <c:pt idx="448">
                  <c:v>2.2443649893942186</c:v>
                </c:pt>
                <c:pt idx="449">
                  <c:v>2.2945310356371582</c:v>
                </c:pt>
                <c:pt idx="450">
                  <c:v>2.4614879973832244</c:v>
                </c:pt>
                <c:pt idx="451">
                  <c:v>2.4050903843871798</c:v>
                </c:pt>
                <c:pt idx="452">
                  <c:v>2.4322871464538305</c:v>
                </c:pt>
                <c:pt idx="453">
                  <c:v>2.3268256080707386</c:v>
                </c:pt>
                <c:pt idx="454">
                  <c:v>2.4181279181058262</c:v>
                </c:pt>
                <c:pt idx="455">
                  <c:v>2.4460621318157845</c:v>
                </c:pt>
                <c:pt idx="456">
                  <c:v>2.664881958003761</c:v>
                </c:pt>
                <c:pt idx="457">
                  <c:v>2.6519812644450647</c:v>
                </c:pt>
                <c:pt idx="458">
                  <c:v>2.7812414832553816</c:v>
                </c:pt>
                <c:pt idx="459">
                  <c:v>2.7846596290383023</c:v>
                </c:pt>
                <c:pt idx="460">
                  <c:v>2.602144682972245</c:v>
                </c:pt>
                <c:pt idx="461">
                  <c:v>2.5765213642790172</c:v>
                </c:pt>
                <c:pt idx="462">
                  <c:v>2.4323572643835134</c:v>
                </c:pt>
                <c:pt idx="463">
                  <c:v>2.488508231831807</c:v>
                </c:pt>
                <c:pt idx="464">
                  <c:v>2.4888989276242044</c:v>
                </c:pt>
                <c:pt idx="465">
                  <c:v>2.6286157578253166</c:v>
                </c:pt>
                <c:pt idx="466">
                  <c:v>2.7054002527271521</c:v>
                </c:pt>
                <c:pt idx="467">
                  <c:v>2.7142009197492736</c:v>
                </c:pt>
                <c:pt idx="468">
                  <c:v>2.803723408685364</c:v>
                </c:pt>
                <c:pt idx="469">
                  <c:v>2.7967898006956853</c:v>
                </c:pt>
                <c:pt idx="470">
                  <c:v>2.8037090586626068</c:v>
                </c:pt>
                <c:pt idx="471">
                  <c:v>2.8998650645385</c:v>
                </c:pt>
                <c:pt idx="472">
                  <c:v>2.9442938971922943</c:v>
                </c:pt>
                <c:pt idx="473">
                  <c:v>2.926018664972422</c:v>
                </c:pt>
                <c:pt idx="474">
                  <c:v>2.7961122143036414</c:v>
                </c:pt>
                <c:pt idx="475">
                  <c:v>2.7354841131608953</c:v>
                </c:pt>
                <c:pt idx="476">
                  <c:v>2.7776187749559127</c:v>
                </c:pt>
                <c:pt idx="477">
                  <c:v>2.819055291840705</c:v>
                </c:pt>
                <c:pt idx="478">
                  <c:v>2.5209035470097563</c:v>
                </c:pt>
                <c:pt idx="479">
                  <c:v>2.459895160268573</c:v>
                </c:pt>
                <c:pt idx="480">
                  <c:v>2.3268714096867291</c:v>
                </c:pt>
                <c:pt idx="481">
                  <c:v>2.1956986877084592</c:v>
                </c:pt>
                <c:pt idx="482">
                  <c:v>2.098868375580516</c:v>
                </c:pt>
                <c:pt idx="483">
                  <c:v>2.1213661456983632</c:v>
                </c:pt>
                <c:pt idx="484">
                  <c:v>2.2209430725774442</c:v>
                </c:pt>
                <c:pt idx="485">
                  <c:v>2.0142154704388631</c:v>
                </c:pt>
                <c:pt idx="486">
                  <c:v>1.9597792831347824</c:v>
                </c:pt>
                <c:pt idx="487">
                  <c:v>2.0043387846954182</c:v>
                </c:pt>
                <c:pt idx="488">
                  <c:v>1.7198950504041526</c:v>
                </c:pt>
                <c:pt idx="489">
                  <c:v>1.3394491055696027</c:v>
                </c:pt>
                <c:pt idx="490">
                  <c:v>1.1297436141525201</c:v>
                </c:pt>
                <c:pt idx="491">
                  <c:v>1.1528242761896561</c:v>
                </c:pt>
                <c:pt idx="492">
                  <c:v>1.1439048747647766</c:v>
                </c:pt>
                <c:pt idx="493">
                  <c:v>1.0140808227179725</c:v>
                </c:pt>
                <c:pt idx="494">
                  <c:v>1.1996565991945389</c:v>
                </c:pt>
                <c:pt idx="495">
                  <c:v>1.578179447311995</c:v>
                </c:pt>
                <c:pt idx="496">
                  <c:v>1.8026218155909175</c:v>
                </c:pt>
                <c:pt idx="497">
                  <c:v>1.893270258831538</c:v>
                </c:pt>
                <c:pt idx="498">
                  <c:v>2.0406556686707966</c:v>
                </c:pt>
                <c:pt idx="499">
                  <c:v>2.3101222090631066</c:v>
                </c:pt>
                <c:pt idx="500">
                  <c:v>2.5548426951579977</c:v>
                </c:pt>
                <c:pt idx="501">
                  <c:v>2.3232155467295832</c:v>
                </c:pt>
                <c:pt idx="502">
                  <c:v>2.3415550102554668</c:v>
                </c:pt>
                <c:pt idx="503">
                  <c:v>2.4869421608422284</c:v>
                </c:pt>
                <c:pt idx="504">
                  <c:v>2.4809038652757036</c:v>
                </c:pt>
                <c:pt idx="505">
                  <c:v>2.5329085720996125</c:v>
                </c:pt>
                <c:pt idx="506">
                  <c:v>2.7187126133145516</c:v>
                </c:pt>
                <c:pt idx="507">
                  <c:v>2.9583671301782291</c:v>
                </c:pt>
                <c:pt idx="508">
                  <c:v>2.6768459557033384</c:v>
                </c:pt>
                <c:pt idx="509">
                  <c:v>2.4657686215582628</c:v>
                </c:pt>
                <c:pt idx="510">
                  <c:v>2.5814107041407239</c:v>
                </c:pt>
                <c:pt idx="511">
                  <c:v>2.3846633245032303</c:v>
                </c:pt>
                <c:pt idx="512">
                  <c:v>2.6496041891821882</c:v>
                </c:pt>
                <c:pt idx="513">
                  <c:v>2.7597641329516271</c:v>
                </c:pt>
                <c:pt idx="514">
                  <c:v>2.7830261848282767</c:v>
                </c:pt>
                <c:pt idx="515">
                  <c:v>3.0411685616282087</c:v>
                </c:pt>
                <c:pt idx="516">
                  <c:v>3.0838087860307981</c:v>
                </c:pt>
                <c:pt idx="517">
                  <c:v>3.1767516990329803</c:v>
                </c:pt>
                <c:pt idx="518">
                  <c:v>3.1815740081121122</c:v>
                </c:pt>
                <c:pt idx="519">
                  <c:v>3.2306529687612495</c:v>
                </c:pt>
                <c:pt idx="520">
                  <c:v>3.165523004911023</c:v>
                </c:pt>
                <c:pt idx="521">
                  <c:v>3.0387153188572924</c:v>
                </c:pt>
                <c:pt idx="522">
                  <c:v>2.9561351913520268</c:v>
                </c:pt>
                <c:pt idx="523">
                  <c:v>2.6230142289089495</c:v>
                </c:pt>
                <c:pt idx="524">
                  <c:v>2.329556643007074</c:v>
                </c:pt>
                <c:pt idx="525">
                  <c:v>2.540397826095715</c:v>
                </c:pt>
                <c:pt idx="526">
                  <c:v>2.4502162436671435</c:v>
                </c:pt>
                <c:pt idx="527">
                  <c:v>2.4192087571035361</c:v>
                </c:pt>
                <c:pt idx="528">
                  <c:v>2.7156585981990036</c:v>
                </c:pt>
                <c:pt idx="529">
                  <c:v>2.8481392872535434</c:v>
                </c:pt>
                <c:pt idx="530">
                  <c:v>2.9148455575003083</c:v>
                </c:pt>
                <c:pt idx="531">
                  <c:v>2.8344220537233173</c:v>
                </c:pt>
                <c:pt idx="532">
                  <c:v>2.5957183660469543</c:v>
                </c:pt>
                <c:pt idx="533">
                  <c:v>2.6857404746998288</c:v>
                </c:pt>
                <c:pt idx="534">
                  <c:v>2.6207562981739918</c:v>
                </c:pt>
                <c:pt idx="535">
                  <c:v>2.6927275076344461</c:v>
                </c:pt>
                <c:pt idx="536">
                  <c:v>2.8126777471895301</c:v>
                </c:pt>
                <c:pt idx="537">
                  <c:v>2.6929954963688685</c:v>
                </c:pt>
                <c:pt idx="538">
                  <c:v>2.6962324769555037</c:v>
                </c:pt>
                <c:pt idx="539">
                  <c:v>2.7514513180835527</c:v>
                </c:pt>
                <c:pt idx="540">
                  <c:v>2.9627572764097332</c:v>
                </c:pt>
                <c:pt idx="541">
                  <c:v>2.9821129696965176</c:v>
                </c:pt>
                <c:pt idx="542">
                  <c:v>3.1094402471636498</c:v>
                </c:pt>
                <c:pt idx="543">
                  <c:v>3.1219806196804605</c:v>
                </c:pt>
                <c:pt idx="544">
                  <c:v>3.2796437629549433</c:v>
                </c:pt>
                <c:pt idx="545">
                  <c:v>3.2452763759629386</c:v>
                </c:pt>
                <c:pt idx="546">
                  <c:v>3.5137126566770891</c:v>
                </c:pt>
                <c:pt idx="547">
                  <c:v>3.4605115333423413</c:v>
                </c:pt>
                <c:pt idx="548">
                  <c:v>3.7018233840969028</c:v>
                </c:pt>
                <c:pt idx="549">
                  <c:v>3.7253410680560708</c:v>
                </c:pt>
                <c:pt idx="550">
                  <c:v>3.9142754656636023</c:v>
                </c:pt>
                <c:pt idx="551">
                  <c:v>4.0200313601949018</c:v>
                </c:pt>
                <c:pt idx="552">
                  <c:v>4.1425016155832397</c:v>
                </c:pt>
                <c:pt idx="553">
                  <c:v>4.359456852696181</c:v>
                </c:pt>
                <c:pt idx="554">
                  <c:v>4.256046176693375</c:v>
                </c:pt>
                <c:pt idx="555">
                  <c:v>4.018273644940046</c:v>
                </c:pt>
                <c:pt idx="556">
                  <c:v>4.0014330600941026</c:v>
                </c:pt>
                <c:pt idx="557">
                  <c:v>4.2100077583515079</c:v>
                </c:pt>
                <c:pt idx="558">
                  <c:v>3.9416281837721159</c:v>
                </c:pt>
                <c:pt idx="559">
                  <c:v>4.0950915354790993</c:v>
                </c:pt>
                <c:pt idx="560">
                  <c:v>3.837375139876793</c:v>
                </c:pt>
                <c:pt idx="561">
                  <c:v>3.8884352534879936</c:v>
                </c:pt>
                <c:pt idx="562">
                  <c:v>3.8540887048939343</c:v>
                </c:pt>
                <c:pt idx="563">
                  <c:v>3.910878701960546</c:v>
                </c:pt>
                <c:pt idx="564">
                  <c:v>3.7649286196820806</c:v>
                </c:pt>
                <c:pt idx="565">
                  <c:v>4.0501483171233366</c:v>
                </c:pt>
                <c:pt idx="566">
                  <c:v>3.9494940311461875</c:v>
                </c:pt>
                <c:pt idx="567">
                  <c:v>4.0773667993926077</c:v>
                </c:pt>
                <c:pt idx="568">
                  <c:v>4.015847489123372</c:v>
                </c:pt>
                <c:pt idx="569">
                  <c:v>3.9827649375079739</c:v>
                </c:pt>
                <c:pt idx="570">
                  <c:v>3.7796399429301299</c:v>
                </c:pt>
                <c:pt idx="571">
                  <c:v>3.5612296691879695</c:v>
                </c:pt>
                <c:pt idx="572">
                  <c:v>3.2183402317198748</c:v>
                </c:pt>
                <c:pt idx="573">
                  <c:v>3.3674298429542979</c:v>
                </c:pt>
                <c:pt idx="574">
                  <c:v>3.4759957810911448</c:v>
                </c:pt>
                <c:pt idx="575">
                  <c:v>3.2685865888292174</c:v>
                </c:pt>
                <c:pt idx="576">
                  <c:v>2.846942187456837</c:v>
                </c:pt>
                <c:pt idx="577">
                  <c:v>2.8492624453396145</c:v>
                </c:pt>
                <c:pt idx="578">
                  <c:v>3.1330375878456587</c:v>
                </c:pt>
                <c:pt idx="579">
                  <c:v>3.3705813647185288</c:v>
                </c:pt>
                <c:pt idx="580">
                  <c:v>3.3342734622577805</c:v>
                </c:pt>
                <c:pt idx="581">
                  <c:v>3.3082861348929433</c:v>
                </c:pt>
                <c:pt idx="582">
                  <c:v>3.5430189610220024</c:v>
                </c:pt>
                <c:pt idx="583">
                  <c:v>3.6111689307372603</c:v>
                </c:pt>
                <c:pt idx="584">
                  <c:v>3.7969419052101081</c:v>
                </c:pt>
                <c:pt idx="585">
                  <c:v>3.4430327471673792</c:v>
                </c:pt>
                <c:pt idx="586">
                  <c:v>3.6652942831280222</c:v>
                </c:pt>
                <c:pt idx="587">
                  <c:v>3.6547015826497824</c:v>
                </c:pt>
                <c:pt idx="588">
                  <c:v>3.7483350371972697</c:v>
                </c:pt>
                <c:pt idx="589">
                  <c:v>3.8517628458786537</c:v>
                </c:pt>
                <c:pt idx="590">
                  <c:v>3.905575824598424</c:v>
                </c:pt>
                <c:pt idx="591">
                  <c:v>3.8925233901926162</c:v>
                </c:pt>
                <c:pt idx="592">
                  <c:v>3.7923960110266912</c:v>
                </c:pt>
                <c:pt idx="593">
                  <c:v>3.9656971315425782</c:v>
                </c:pt>
                <c:pt idx="594">
                  <c:v>3.9094635462173044</c:v>
                </c:pt>
                <c:pt idx="595">
                  <c:v>3.8033294298645974</c:v>
                </c:pt>
                <c:pt idx="596">
                  <c:v>4.1267493512625641</c:v>
                </c:pt>
                <c:pt idx="597">
                  <c:v>4.0522408917255186</c:v>
                </c:pt>
                <c:pt idx="598">
                  <c:v>4.2291293111311212</c:v>
                </c:pt>
                <c:pt idx="599">
                  <c:v>4.3488559619292433</c:v>
                </c:pt>
                <c:pt idx="600">
                  <c:v>4.4456397513619779</c:v>
                </c:pt>
                <c:pt idx="601">
                  <c:v>4.2448791058302229</c:v>
                </c:pt>
                <c:pt idx="602">
                  <c:v>4.2774840222421053</c:v>
                </c:pt>
                <c:pt idx="603">
                  <c:v>4.3139709609518304</c:v>
                </c:pt>
                <c:pt idx="604">
                  <c:v>4.5769333748476102</c:v>
                </c:pt>
                <c:pt idx="605">
                  <c:v>4.6272842189043093</c:v>
                </c:pt>
                <c:pt idx="606">
                  <c:v>4.5608873176472517</c:v>
                </c:pt>
                <c:pt idx="607">
                  <c:v>4.7189995982881294</c:v>
                </c:pt>
                <c:pt idx="608">
                  <c:v>4.6828048713692594</c:v>
                </c:pt>
                <c:pt idx="609">
                  <c:v>4.0799686690584087</c:v>
                </c:pt>
                <c:pt idx="610">
                  <c:v>3.9913395096604529</c:v>
                </c:pt>
                <c:pt idx="611">
                  <c:v>3.3684949705174487</c:v>
                </c:pt>
                <c:pt idx="612">
                  <c:v>3.9988582768252319</c:v>
                </c:pt>
                <c:pt idx="613">
                  <c:v>4.2308760329049093</c:v>
                </c:pt>
                <c:pt idx="614">
                  <c:v>4.2516411724744065</c:v>
                </c:pt>
                <c:pt idx="615">
                  <c:v>4.2833329057740315</c:v>
                </c:pt>
                <c:pt idx="616">
                  <c:v>3.8676268806028502</c:v>
                </c:pt>
                <c:pt idx="617">
                  <c:v>4.0693390929338111</c:v>
                </c:pt>
                <c:pt idx="618">
                  <c:v>3.9448824261155231</c:v>
                </c:pt>
                <c:pt idx="619">
                  <c:v>3.7582894873602588</c:v>
                </c:pt>
                <c:pt idx="620">
                  <c:v>3.7560119639309186</c:v>
                </c:pt>
                <c:pt idx="621">
                  <c:v>3.7226435536433562</c:v>
                </c:pt>
                <c:pt idx="622">
                  <c:v>3.9155658331673697</c:v>
                </c:pt>
                <c:pt idx="623">
                  <c:v>4.2021930832868879</c:v>
                </c:pt>
                <c:pt idx="624">
                  <c:v>4.1551915536503241</c:v>
                </c:pt>
                <c:pt idx="625">
                  <c:v>3.9997956999269091</c:v>
                </c:pt>
                <c:pt idx="626">
                  <c:v>3.1363878007535866</c:v>
                </c:pt>
                <c:pt idx="627">
                  <c:v>3.8508569417652536</c:v>
                </c:pt>
                <c:pt idx="628">
                  <c:v>4.2516425796933559</c:v>
                </c:pt>
                <c:pt idx="629">
                  <c:v>4.6445028573421814</c:v>
                </c:pt>
                <c:pt idx="630">
                  <c:v>4.9063599284391337</c:v>
                </c:pt>
                <c:pt idx="631">
                  <c:v>5.0933952752711624</c:v>
                </c:pt>
                <c:pt idx="632">
                  <c:v>4.943267449532545</c:v>
                </c:pt>
                <c:pt idx="633">
                  <c:v>4.885100021453896</c:v>
                </c:pt>
                <c:pt idx="634">
                  <c:v>6.1014801565958736</c:v>
                </c:pt>
                <c:pt idx="635">
                  <c:v>6.8499060170443933</c:v>
                </c:pt>
              </c:numCache>
            </c:numRef>
          </c:val>
          <c:smooth val="0"/>
          <c:extLst>
            <c:ext xmlns:c16="http://schemas.microsoft.com/office/drawing/2014/chart" uri="{C3380CC4-5D6E-409C-BE32-E72D297353CC}">
              <c16:uniqueId val="{00000009-9F4E-4DDB-8DE7-AC4E2C15EE21}"/>
            </c:ext>
          </c:extLst>
        </c:ser>
        <c:dLbls>
          <c:showLegendKey val="0"/>
          <c:showVal val="0"/>
          <c:showCatName val="0"/>
          <c:showSerName val="0"/>
          <c:showPercent val="0"/>
          <c:showBubbleSize val="0"/>
        </c:dLbls>
        <c:smooth val="0"/>
        <c:axId val="-1664755088"/>
        <c:axId val="-1664761072"/>
      </c:lineChart>
      <c:dateAx>
        <c:axId val="-1664755088"/>
        <c:scaling>
          <c:orientation val="minMax"/>
        </c:scaling>
        <c:delete val="0"/>
        <c:axPos val="b"/>
        <c:majorGridlines>
          <c:spPr>
            <a:ln>
              <a:noFill/>
            </a:ln>
          </c:spPr>
        </c:majorGridlines>
        <c:numFmt formatCode="yyyy" sourceLinked="0"/>
        <c:majorTickMark val="none"/>
        <c:minorTickMark val="none"/>
        <c:tickLblPos val="low"/>
        <c:txPr>
          <a:bodyPr/>
          <a:lstStyle/>
          <a:p>
            <a:pPr>
              <a:defRPr sz="1400" b="1" i="0" baseline="0"/>
            </a:pPr>
            <a:endParaRPr lang="en-US"/>
          </a:p>
        </c:txPr>
        <c:crossAx val="-1664761072"/>
        <c:crosses val="autoZero"/>
        <c:auto val="1"/>
        <c:lblOffset val="100"/>
        <c:baseTimeUnit val="months"/>
        <c:majorUnit val="25"/>
        <c:minorUnit val="25"/>
      </c:dateAx>
      <c:valAx>
        <c:axId val="-1664761072"/>
        <c:scaling>
          <c:logBase val="10"/>
          <c:orientation val="minMax"/>
        </c:scaling>
        <c:delete val="0"/>
        <c:axPos val="l"/>
        <c:majorGridlines>
          <c:spPr>
            <a:ln>
              <a:noFill/>
            </a:ln>
          </c:spPr>
        </c:majorGridlines>
        <c:numFmt formatCode="#,##0" sourceLinked="0"/>
        <c:majorTickMark val="none"/>
        <c:minorTickMark val="none"/>
        <c:tickLblPos val="high"/>
        <c:txPr>
          <a:bodyPr/>
          <a:lstStyle/>
          <a:p>
            <a:pPr>
              <a:defRPr sz="1400" b="1" i="0" baseline="0"/>
            </a:pPr>
            <a:endParaRPr lang="en-US"/>
          </a:p>
        </c:txPr>
        <c:crossAx val="-1664755088"/>
        <c:crosses val="autoZero"/>
        <c:crossBetween val="midCat"/>
      </c:valAx>
      <c:spPr>
        <a:ln>
          <a:solidFill>
            <a:schemeClr val="bg1">
              <a:lumMod val="50000"/>
            </a:schemeClr>
          </a:solidFill>
        </a:ln>
      </c:spPr>
    </c:plotArea>
    <c:legend>
      <c:legendPos val="r"/>
      <c:layout>
        <c:manualLayout>
          <c:xMode val="edge"/>
          <c:yMode val="edge"/>
          <c:x val="7.1021014997009468E-2"/>
          <c:y val="9.5523957267622764E-2"/>
          <c:w val="0.13394749086810998"/>
          <c:h val="0.34678501245720078"/>
        </c:manualLayout>
      </c:layout>
      <c:overlay val="0"/>
      <c:spPr>
        <a:noFill/>
        <a:ln>
          <a:noFill/>
        </a:ln>
      </c:spPr>
      <c:txPr>
        <a:bodyPr/>
        <a:lstStyle/>
        <a:p>
          <a:pPr>
            <a:defRPr sz="1400" b="1" i="0" baseline="0"/>
          </a:pPr>
          <a:endParaRPr lang="en-US"/>
        </a:p>
      </c:txPr>
    </c:legend>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PLOT2_QVQ!$I$56</c:f>
          <c:strCache>
            <c:ptCount val="1"/>
            <c:pt idx="0">
              <c:v>Four Factor Model: Top Quintile to Bottom Quintile Yearly Premium - 1968-2020</c:v>
            </c:pt>
          </c:strCache>
        </c:strRef>
      </c:tx>
      <c:layout>
        <c:manualLayout>
          <c:xMode val="edge"/>
          <c:yMode val="edge"/>
          <c:x val="0.12615435965506144"/>
          <c:y val="1.6183405038213462E-2"/>
        </c:manualLayout>
      </c:layout>
      <c:overlay val="0"/>
      <c:txPr>
        <a:bodyPr/>
        <a:lstStyle/>
        <a:p>
          <a:pPr algn="ctr">
            <a:defRPr/>
          </a:pPr>
          <a:endParaRPr lang="en-US"/>
        </a:p>
      </c:txPr>
    </c:title>
    <c:autoTitleDeleted val="0"/>
    <c:plotArea>
      <c:layout>
        <c:manualLayout>
          <c:layoutTarget val="inner"/>
          <c:xMode val="edge"/>
          <c:yMode val="edge"/>
          <c:x val="8.36272568413296E-2"/>
          <c:y val="0.12226404591649111"/>
          <c:w val="0.87487876043156754"/>
          <c:h val="0.70946273389249459"/>
        </c:manualLayout>
      </c:layout>
      <c:barChart>
        <c:barDir val="col"/>
        <c:grouping val="clustered"/>
        <c:varyColors val="0"/>
        <c:ser>
          <c:idx val="1"/>
          <c:order val="0"/>
          <c:tx>
            <c:v>Top to Bottom Premium</c:v>
          </c:tx>
          <c:spPr>
            <a:solidFill>
              <a:srgbClr val="0070C0"/>
            </a:solidFill>
            <a:ln w="12680">
              <a:solidFill>
                <a:schemeClr val="tx1"/>
              </a:solidFill>
              <a:prstDash val="solid"/>
            </a:ln>
          </c:spPr>
          <c:invertIfNegative val="1"/>
          <c:cat>
            <c:numRef>
              <c:f>[0]!plot2xrange</c:f>
              <c:numCache>
                <c:formatCode>General</c:formatCode>
                <c:ptCount val="53"/>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numCache>
            </c:numRef>
          </c:cat>
          <c:val>
            <c:numRef>
              <c:f>[0]!plot2yrange</c:f>
              <c:numCache>
                <c:formatCode>0.0%</c:formatCode>
                <c:ptCount val="53"/>
                <c:pt idx="0">
                  <c:v>0.20463514920084991</c:v>
                </c:pt>
                <c:pt idx="1">
                  <c:v>9.1356177746372488E-2</c:v>
                </c:pt>
                <c:pt idx="2">
                  <c:v>0.20343260851115194</c:v>
                </c:pt>
                <c:pt idx="3">
                  <c:v>5.694932627944288E-2</c:v>
                </c:pt>
                <c:pt idx="4">
                  <c:v>0.1130428061529736</c:v>
                </c:pt>
                <c:pt idx="5">
                  <c:v>0.31653686582744789</c:v>
                </c:pt>
                <c:pt idx="6">
                  <c:v>0.2290491028060484</c:v>
                </c:pt>
                <c:pt idx="7">
                  <c:v>0.14052015286175676</c:v>
                </c:pt>
                <c:pt idx="8">
                  <c:v>0.16103126368850437</c:v>
                </c:pt>
                <c:pt idx="9">
                  <c:v>0.15395986667813752</c:v>
                </c:pt>
                <c:pt idx="10">
                  <c:v>0.12683858234813505</c:v>
                </c:pt>
                <c:pt idx="11">
                  <c:v>0.1178332619557335</c:v>
                </c:pt>
                <c:pt idx="12">
                  <c:v>5.5064646074661286E-2</c:v>
                </c:pt>
                <c:pt idx="13">
                  <c:v>0.14098183718535984</c:v>
                </c:pt>
                <c:pt idx="14">
                  <c:v>0.2080637258892255</c:v>
                </c:pt>
                <c:pt idx="15">
                  <c:v>0.1135530831155811</c:v>
                </c:pt>
                <c:pt idx="16">
                  <c:v>0.21764912916948995</c:v>
                </c:pt>
                <c:pt idx="17">
                  <c:v>7.8997753299377541E-2</c:v>
                </c:pt>
                <c:pt idx="18">
                  <c:v>0.10730439167493594</c:v>
                </c:pt>
                <c:pt idx="19">
                  <c:v>0.11710357008055804</c:v>
                </c:pt>
                <c:pt idx="20">
                  <c:v>0.12623652226086218</c:v>
                </c:pt>
                <c:pt idx="21">
                  <c:v>7.7866263965342686E-2</c:v>
                </c:pt>
                <c:pt idx="22">
                  <c:v>8.2868802416699472E-2</c:v>
                </c:pt>
                <c:pt idx="23">
                  <c:v>4.4632614896418982E-2</c:v>
                </c:pt>
                <c:pt idx="24">
                  <c:v>0.13295630897282124</c:v>
                </c:pt>
                <c:pt idx="25">
                  <c:v>0.17256563296807442</c:v>
                </c:pt>
                <c:pt idx="26">
                  <c:v>0.13805950914890522</c:v>
                </c:pt>
                <c:pt idx="27">
                  <c:v>0.11056564011819393</c:v>
                </c:pt>
                <c:pt idx="28">
                  <c:v>0.10527944922775218</c:v>
                </c:pt>
                <c:pt idx="29">
                  <c:v>0.18403285717389373</c:v>
                </c:pt>
                <c:pt idx="30">
                  <c:v>0.15232484560472068</c:v>
                </c:pt>
                <c:pt idx="31">
                  <c:v>2.2562215642881342E-2</c:v>
                </c:pt>
                <c:pt idx="32">
                  <c:v>0.22575526702459936</c:v>
                </c:pt>
                <c:pt idx="33">
                  <c:v>0.18709529491971028</c:v>
                </c:pt>
                <c:pt idx="34">
                  <c:v>0.35258455613154044</c:v>
                </c:pt>
                <c:pt idx="35">
                  <c:v>-9.9011075829920081E-3</c:v>
                </c:pt>
                <c:pt idx="36">
                  <c:v>5.7437193991589551E-2</c:v>
                </c:pt>
                <c:pt idx="37">
                  <c:v>9.4490836556164359E-2</c:v>
                </c:pt>
                <c:pt idx="38">
                  <c:v>5.3771166819353081E-2</c:v>
                </c:pt>
                <c:pt idx="39">
                  <c:v>-2.9699741847715858E-2</c:v>
                </c:pt>
                <c:pt idx="40">
                  <c:v>9.1717315019879286E-2</c:v>
                </c:pt>
                <c:pt idx="41">
                  <c:v>-0.20747731128946564</c:v>
                </c:pt>
                <c:pt idx="42">
                  <c:v>7.9910809675939914E-2</c:v>
                </c:pt>
                <c:pt idx="43">
                  <c:v>6.4107111456494684E-2</c:v>
                </c:pt>
                <c:pt idx="44">
                  <c:v>7.5177196567568633E-2</c:v>
                </c:pt>
                <c:pt idx="45">
                  <c:v>3.6904786686237895E-2</c:v>
                </c:pt>
                <c:pt idx="46">
                  <c:v>-3.1137143109460572E-4</c:v>
                </c:pt>
                <c:pt idx="47">
                  <c:v>9.4809002970514464E-2</c:v>
                </c:pt>
                <c:pt idx="48">
                  <c:v>5.3967742112511229E-2</c:v>
                </c:pt>
                <c:pt idx="49">
                  <c:v>-2.8205273124911754E-2</c:v>
                </c:pt>
                <c:pt idx="50">
                  <c:v>2.7607759936861164E-2</c:v>
                </c:pt>
                <c:pt idx="51">
                  <c:v>-1.4029758872566347E-2</c:v>
                </c:pt>
                <c:pt idx="52">
                  <c:v>-4.3617477769247404E-2</c:v>
                </c:pt>
              </c:numCache>
            </c:numRef>
          </c:val>
          <c:extLst>
            <c:ext xmlns:c14="http://schemas.microsoft.com/office/drawing/2007/8/2/chart" uri="{6F2FDCE9-48DA-4B69-8628-5D25D57E5C99}">
              <c14:invertSolidFillFmt>
                <c14:spPr xmlns:c14="http://schemas.microsoft.com/office/drawing/2007/8/2/chart">
                  <a:solidFill>
                    <a:srgbClr val="C00000"/>
                  </a:solidFill>
                  <a:ln w="12680">
                    <a:solidFill>
                      <a:schemeClr val="tx1"/>
                    </a:solidFill>
                    <a:prstDash val="solid"/>
                  </a:ln>
                </c14:spPr>
              </c14:invertSolidFillFmt>
            </c:ext>
            <c:ext xmlns:c16="http://schemas.microsoft.com/office/drawing/2014/chart" uri="{C3380CC4-5D6E-409C-BE32-E72D297353CC}">
              <c16:uniqueId val="{00000000-523C-4FA3-A596-6ED5FA375EF7}"/>
            </c:ext>
          </c:extLst>
        </c:ser>
        <c:dLbls>
          <c:showLegendKey val="0"/>
          <c:showVal val="0"/>
          <c:showCatName val="0"/>
          <c:showSerName val="0"/>
          <c:showPercent val="0"/>
          <c:showBubbleSize val="0"/>
        </c:dLbls>
        <c:gapWidth val="25"/>
        <c:axId val="-1723501904"/>
        <c:axId val="-1723501360"/>
      </c:barChart>
      <c:lineChart>
        <c:grouping val="standard"/>
        <c:varyColors val="0"/>
        <c:ser>
          <c:idx val="0"/>
          <c:order val="1"/>
          <c:tx>
            <c:v>Average</c:v>
          </c:tx>
          <c:spPr>
            <a:ln>
              <a:solidFill>
                <a:schemeClr val="tx1"/>
              </a:solidFill>
              <a:prstDash val="dash"/>
            </a:ln>
          </c:spPr>
          <c:marker>
            <c:symbol val="none"/>
          </c:marker>
          <c:dLbls>
            <c:dLbl>
              <c:idx val="47"/>
              <c:layout>
                <c:manualLayout>
                  <c:x val="4.3459311789669101E-2"/>
                  <c:y val="-1.2488163286176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F9-4068-9CAE-A47DD042A0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[0]!plot2yrange2</c:f>
              <c:numCache>
                <c:formatCode>0.0%</c:formatCode>
                <c:ptCount val="53"/>
                <c:pt idx="0">
                  <c:v>0.10313109360175997</c:v>
                </c:pt>
                <c:pt idx="1">
                  <c:v>0.10313109360175997</c:v>
                </c:pt>
                <c:pt idx="2">
                  <c:v>0.10313109360175997</c:v>
                </c:pt>
                <c:pt idx="3">
                  <c:v>0.10313109360175997</c:v>
                </c:pt>
                <c:pt idx="4">
                  <c:v>0.10313109360175997</c:v>
                </c:pt>
                <c:pt idx="5">
                  <c:v>0.10313109360175997</c:v>
                </c:pt>
                <c:pt idx="6">
                  <c:v>0.10313109360175997</c:v>
                </c:pt>
                <c:pt idx="7">
                  <c:v>0.10313109360175997</c:v>
                </c:pt>
                <c:pt idx="8">
                  <c:v>0.10313109360175997</c:v>
                </c:pt>
                <c:pt idx="9">
                  <c:v>0.10313109360175997</c:v>
                </c:pt>
                <c:pt idx="10">
                  <c:v>0.10313109360175997</c:v>
                </c:pt>
                <c:pt idx="11">
                  <c:v>0.10313109360175997</c:v>
                </c:pt>
                <c:pt idx="12">
                  <c:v>0.10313109360175997</c:v>
                </c:pt>
                <c:pt idx="13">
                  <c:v>0.10313109360175997</c:v>
                </c:pt>
                <c:pt idx="14">
                  <c:v>0.10313109360175997</c:v>
                </c:pt>
                <c:pt idx="15">
                  <c:v>0.10313109360175997</c:v>
                </c:pt>
                <c:pt idx="16">
                  <c:v>0.10313109360175997</c:v>
                </c:pt>
                <c:pt idx="17">
                  <c:v>0.10313109360175997</c:v>
                </c:pt>
                <c:pt idx="18">
                  <c:v>0.10313109360175997</c:v>
                </c:pt>
                <c:pt idx="19">
                  <c:v>0.10313109360175997</c:v>
                </c:pt>
                <c:pt idx="20">
                  <c:v>0.10313109360175997</c:v>
                </c:pt>
                <c:pt idx="21">
                  <c:v>0.10313109360175997</c:v>
                </c:pt>
                <c:pt idx="22">
                  <c:v>0.10313109360175997</c:v>
                </c:pt>
                <c:pt idx="23">
                  <c:v>0.10313109360175997</c:v>
                </c:pt>
                <c:pt idx="24">
                  <c:v>0.10313109360175997</c:v>
                </c:pt>
                <c:pt idx="25">
                  <c:v>0.10313109360175997</c:v>
                </c:pt>
                <c:pt idx="26">
                  <c:v>0.10313109360175997</c:v>
                </c:pt>
                <c:pt idx="27">
                  <c:v>0.10313109360175997</c:v>
                </c:pt>
                <c:pt idx="28">
                  <c:v>0.10313109360175997</c:v>
                </c:pt>
                <c:pt idx="29">
                  <c:v>0.10313109360175997</c:v>
                </c:pt>
                <c:pt idx="30">
                  <c:v>0.10313109360175997</c:v>
                </c:pt>
                <c:pt idx="31">
                  <c:v>0.10313109360175997</c:v>
                </c:pt>
                <c:pt idx="32">
                  <c:v>0.10313109360175997</c:v>
                </c:pt>
                <c:pt idx="33">
                  <c:v>0.10313109360175997</c:v>
                </c:pt>
                <c:pt idx="34">
                  <c:v>0.10313109360175997</c:v>
                </c:pt>
                <c:pt idx="35">
                  <c:v>0.10313109360175997</c:v>
                </c:pt>
                <c:pt idx="36">
                  <c:v>0.10313109360175997</c:v>
                </c:pt>
                <c:pt idx="37">
                  <c:v>0.10313109360175997</c:v>
                </c:pt>
                <c:pt idx="38">
                  <c:v>0.10313109360175997</c:v>
                </c:pt>
                <c:pt idx="39">
                  <c:v>0.10313109360175997</c:v>
                </c:pt>
                <c:pt idx="40">
                  <c:v>0.10313109360175997</c:v>
                </c:pt>
                <c:pt idx="41">
                  <c:v>0.10313109360175997</c:v>
                </c:pt>
                <c:pt idx="42">
                  <c:v>0.10313109360175997</c:v>
                </c:pt>
                <c:pt idx="43">
                  <c:v>0.10313109360175997</c:v>
                </c:pt>
                <c:pt idx="44">
                  <c:v>0.10313109360175997</c:v>
                </c:pt>
                <c:pt idx="45">
                  <c:v>0.10313109360175997</c:v>
                </c:pt>
                <c:pt idx="46">
                  <c:v>0.10313109360175997</c:v>
                </c:pt>
                <c:pt idx="47">
                  <c:v>0.10313109360175997</c:v>
                </c:pt>
                <c:pt idx="48">
                  <c:v>0.10313109360175997</c:v>
                </c:pt>
                <c:pt idx="49">
                  <c:v>0.10313109360175997</c:v>
                </c:pt>
                <c:pt idx="50">
                  <c:v>0.10313109360175997</c:v>
                </c:pt>
                <c:pt idx="51">
                  <c:v>0.10313109360175997</c:v>
                </c:pt>
                <c:pt idx="52">
                  <c:v>0.10313109360175997</c:v>
                </c:pt>
              </c:numCache>
            </c:numRef>
          </c:val>
          <c:smooth val="0"/>
          <c:extLst>
            <c:ext xmlns:c16="http://schemas.microsoft.com/office/drawing/2014/chart" uri="{C3380CC4-5D6E-409C-BE32-E72D297353CC}">
              <c16:uniqueId val="{00000001-523C-4FA3-A596-6ED5FA375EF7}"/>
            </c:ext>
          </c:extLst>
        </c:ser>
        <c:dLbls>
          <c:showLegendKey val="0"/>
          <c:showVal val="0"/>
          <c:showCatName val="0"/>
          <c:showSerName val="0"/>
          <c:showPercent val="0"/>
          <c:showBubbleSize val="0"/>
        </c:dLbls>
        <c:marker val="1"/>
        <c:smooth val="0"/>
        <c:axId val="-1723501904"/>
        <c:axId val="-1723501360"/>
      </c:lineChart>
      <c:dateAx>
        <c:axId val="-1723501904"/>
        <c:scaling>
          <c:orientation val="minMax"/>
        </c:scaling>
        <c:delete val="0"/>
        <c:axPos val="b"/>
        <c:numFmt formatCode="General" sourceLinked="0"/>
        <c:majorTickMark val="none"/>
        <c:minorTickMark val="none"/>
        <c:tickLblPos val="low"/>
        <c:txPr>
          <a:bodyPr/>
          <a:lstStyle/>
          <a:p>
            <a:pPr>
              <a:defRPr sz="1100" baseline="0">
                <a:latin typeface="Arial" pitchFamily="34" charset="0"/>
                <a:cs typeface="Arial" pitchFamily="34" charset="0"/>
              </a:defRPr>
            </a:pPr>
            <a:endParaRPr lang="en-US"/>
          </a:p>
        </c:txPr>
        <c:crossAx val="-1723501360"/>
        <c:crosses val="autoZero"/>
        <c:auto val="0"/>
        <c:lblOffset val="100"/>
        <c:baseTimeUnit val="days"/>
      </c:dateAx>
      <c:valAx>
        <c:axId val="-1723501360"/>
        <c:scaling>
          <c:orientation val="minMax"/>
        </c:scaling>
        <c:delete val="0"/>
        <c:axPos val="l"/>
        <c:majorGridlines/>
        <c:title>
          <c:tx>
            <c:rich>
              <a:bodyPr/>
              <a:lstStyle/>
              <a:p>
                <a:pPr>
                  <a:defRPr sz="1100" b="0" i="0" u="none" strike="noStrike" baseline="0">
                    <a:solidFill>
                      <a:srgbClr val="000000"/>
                    </a:solidFill>
                    <a:latin typeface="Arial"/>
                    <a:ea typeface="Arial"/>
                    <a:cs typeface="Arial"/>
                  </a:defRPr>
                </a:pPr>
                <a:r>
                  <a:rPr lang="en-US" sz="1100" b="0" baseline="0" dirty="0"/>
                  <a:t>Return Premium</a:t>
                </a:r>
              </a:p>
            </c:rich>
          </c:tx>
          <c:layout>
            <c:manualLayout>
              <c:xMode val="edge"/>
              <c:yMode val="edge"/>
              <c:x val="1.4913552929670211E-2"/>
              <c:y val="0.4468125008663566"/>
            </c:manualLayout>
          </c:layout>
          <c:overlay val="0"/>
        </c:title>
        <c:numFmt formatCode="0%" sourceLinked="0"/>
        <c:majorTickMark val="out"/>
        <c:minorTickMark val="none"/>
        <c:tickLblPos val="nextTo"/>
        <c:txPr>
          <a:bodyPr/>
          <a:lstStyle/>
          <a:p>
            <a:pPr>
              <a:defRPr sz="1100" baseline="0">
                <a:latin typeface="Arial" pitchFamily="34" charset="0"/>
                <a:cs typeface="Arial" pitchFamily="34" charset="0"/>
              </a:defRPr>
            </a:pPr>
            <a:endParaRPr lang="en-US"/>
          </a:p>
        </c:txPr>
        <c:crossAx val="-1723501904"/>
        <c:crossesAt val="1"/>
        <c:crossBetween val="between"/>
        <c:majorUnit val="0.1"/>
      </c:valAx>
    </c:plotArea>
    <c:plotVisOnly val="1"/>
    <c:dispBlanksAs val="gap"/>
    <c:showDLblsOverMax val="0"/>
  </c:chart>
  <c:spPr>
    <a:ln>
      <a:noFill/>
    </a:ln>
  </c:spPr>
  <c:txPr>
    <a:bodyPr/>
    <a:lstStyle/>
    <a:p>
      <a:pPr>
        <a:defRPr sz="1798"/>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PLOT3_QVM!$I$56</c:f>
          <c:strCache>
            <c:ptCount val="1"/>
            <c:pt idx="0">
              <c:v>Four Factor Model: Top Quintile to Market Yearly Premium - 1968-2020</c:v>
            </c:pt>
          </c:strCache>
        </c:strRef>
      </c:tx>
      <c:layout>
        <c:manualLayout>
          <c:xMode val="edge"/>
          <c:yMode val="edge"/>
          <c:x val="0.12615435965506144"/>
          <c:y val="1.6183405038213462E-2"/>
        </c:manualLayout>
      </c:layout>
      <c:overlay val="0"/>
      <c:txPr>
        <a:bodyPr/>
        <a:lstStyle/>
        <a:p>
          <a:pPr algn="ctr">
            <a:defRPr/>
          </a:pPr>
          <a:endParaRPr lang="en-US"/>
        </a:p>
      </c:txPr>
    </c:title>
    <c:autoTitleDeleted val="0"/>
    <c:plotArea>
      <c:layout>
        <c:manualLayout>
          <c:layoutTarget val="inner"/>
          <c:xMode val="edge"/>
          <c:yMode val="edge"/>
          <c:x val="8.36272568413296E-2"/>
          <c:y val="0.12226404591649111"/>
          <c:w val="0.87487876043156754"/>
          <c:h val="0.70946273389249459"/>
        </c:manualLayout>
      </c:layout>
      <c:barChart>
        <c:barDir val="col"/>
        <c:grouping val="clustered"/>
        <c:varyColors val="0"/>
        <c:ser>
          <c:idx val="1"/>
          <c:order val="0"/>
          <c:tx>
            <c:v>Top to Market Premium</c:v>
          </c:tx>
          <c:spPr>
            <a:solidFill>
              <a:srgbClr val="0070C0"/>
            </a:solidFill>
            <a:ln w="12680">
              <a:solidFill>
                <a:schemeClr val="tx1"/>
              </a:solidFill>
              <a:prstDash val="solid"/>
            </a:ln>
          </c:spPr>
          <c:invertIfNegative val="1"/>
          <c:cat>
            <c:numRef>
              <c:f>[0]!plot3xrange</c:f>
              <c:numCache>
                <c:formatCode>General</c:formatCode>
                <c:ptCount val="53"/>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numCache>
            </c:numRef>
          </c:cat>
          <c:val>
            <c:numRef>
              <c:f>[0]!plot3yrange</c:f>
              <c:numCache>
                <c:formatCode>0.0%</c:formatCode>
                <c:ptCount val="53"/>
                <c:pt idx="0">
                  <c:v>0.11650770329234962</c:v>
                </c:pt>
                <c:pt idx="1">
                  <c:v>2.6604509603476441E-2</c:v>
                </c:pt>
                <c:pt idx="2">
                  <c:v>4.9075883637756487E-2</c:v>
                </c:pt>
                <c:pt idx="3">
                  <c:v>4.0685534830583667E-2</c:v>
                </c:pt>
                <c:pt idx="4">
                  <c:v>5.1654893510777955E-2</c:v>
                </c:pt>
                <c:pt idx="5">
                  <c:v>0.12975502746775353</c:v>
                </c:pt>
                <c:pt idx="6">
                  <c:v>0.1169684295223917</c:v>
                </c:pt>
                <c:pt idx="7">
                  <c:v>9.0110587090267327E-2</c:v>
                </c:pt>
                <c:pt idx="8">
                  <c:v>8.5634498764326897E-2</c:v>
                </c:pt>
                <c:pt idx="9">
                  <c:v>0.10152005676132084</c:v>
                </c:pt>
                <c:pt idx="10">
                  <c:v>9.0116113759775129E-2</c:v>
                </c:pt>
                <c:pt idx="11">
                  <c:v>8.8619187999163643E-2</c:v>
                </c:pt>
                <c:pt idx="12">
                  <c:v>7.7108056015750492E-2</c:v>
                </c:pt>
                <c:pt idx="13">
                  <c:v>1.6000468897329454E-2</c:v>
                </c:pt>
                <c:pt idx="14">
                  <c:v>8.2377437024494127E-2</c:v>
                </c:pt>
                <c:pt idx="15">
                  <c:v>5.4024655784307027E-2</c:v>
                </c:pt>
                <c:pt idx="16">
                  <c:v>6.4594508244611701E-2</c:v>
                </c:pt>
                <c:pt idx="17">
                  <c:v>1.1357729699446741E-2</c:v>
                </c:pt>
                <c:pt idx="18">
                  <c:v>2.7068965650728478E-2</c:v>
                </c:pt>
                <c:pt idx="19">
                  <c:v>3.2833556190730979E-2</c:v>
                </c:pt>
                <c:pt idx="20">
                  <c:v>4.1314450113994518E-2</c:v>
                </c:pt>
                <c:pt idx="21">
                  <c:v>8.4043599039971464E-3</c:v>
                </c:pt>
                <c:pt idx="22">
                  <c:v>1.5113304101798126E-2</c:v>
                </c:pt>
                <c:pt idx="23">
                  <c:v>8.2940898701818713E-2</c:v>
                </c:pt>
                <c:pt idx="24">
                  <c:v>9.212317999765883E-2</c:v>
                </c:pt>
                <c:pt idx="25">
                  <c:v>9.5382977301916611E-2</c:v>
                </c:pt>
                <c:pt idx="26">
                  <c:v>4.8794248301869972E-2</c:v>
                </c:pt>
                <c:pt idx="27">
                  <c:v>5.8640513260290864E-2</c:v>
                </c:pt>
                <c:pt idx="28">
                  <c:v>2.7143143648826411E-2</c:v>
                </c:pt>
                <c:pt idx="29">
                  <c:v>3.4657607949235378E-2</c:v>
                </c:pt>
                <c:pt idx="30">
                  <c:v>7.7647259375468985E-2</c:v>
                </c:pt>
                <c:pt idx="31">
                  <c:v>0.132651098714584</c:v>
                </c:pt>
                <c:pt idx="32">
                  <c:v>-1.0383287772963538E-2</c:v>
                </c:pt>
                <c:pt idx="33">
                  <c:v>8.4575500760156685E-2</c:v>
                </c:pt>
                <c:pt idx="34">
                  <c:v>0.11195161875593468</c:v>
                </c:pt>
                <c:pt idx="35">
                  <c:v>9.5999593751905199E-2</c:v>
                </c:pt>
                <c:pt idx="36">
                  <c:v>2.9963062351872731E-2</c:v>
                </c:pt>
                <c:pt idx="37">
                  <c:v>2.910750977320924E-2</c:v>
                </c:pt>
                <c:pt idx="38">
                  <c:v>1.8474009594451345E-2</c:v>
                </c:pt>
                <c:pt idx="39">
                  <c:v>-3.0446514394504867E-2</c:v>
                </c:pt>
                <c:pt idx="40">
                  <c:v>-3.6378849049902559E-2</c:v>
                </c:pt>
                <c:pt idx="41">
                  <c:v>-1.9373791875900832E-2</c:v>
                </c:pt>
                <c:pt idx="42">
                  <c:v>4.0671539574447989E-2</c:v>
                </c:pt>
                <c:pt idx="43">
                  <c:v>-2.5312210035854685E-2</c:v>
                </c:pt>
                <c:pt idx="44">
                  <c:v>3.7041692297232295E-2</c:v>
                </c:pt>
                <c:pt idx="45">
                  <c:v>2.7229523515258224E-2</c:v>
                </c:pt>
                <c:pt idx="46">
                  <c:v>-4.1711459095120459E-2</c:v>
                </c:pt>
                <c:pt idx="47">
                  <c:v>3.3663644698943042E-3</c:v>
                </c:pt>
                <c:pt idx="48">
                  <c:v>1.5374664078388965E-2</c:v>
                </c:pt>
                <c:pt idx="49">
                  <c:v>-1.6103958088078733E-2</c:v>
                </c:pt>
                <c:pt idx="50">
                  <c:v>-2.553122971619922E-2</c:v>
                </c:pt>
                <c:pt idx="51">
                  <c:v>-1.6555325482688087E-2</c:v>
                </c:pt>
                <c:pt idx="52">
                  <c:v>7.8300583677477748E-2</c:v>
                </c:pt>
              </c:numCache>
            </c:numRef>
          </c:val>
          <c:extLst>
            <c:ext xmlns:c14="http://schemas.microsoft.com/office/drawing/2007/8/2/chart" uri="{6F2FDCE9-48DA-4B69-8628-5D25D57E5C99}">
              <c14:invertSolidFillFmt>
                <c14:spPr xmlns:c14="http://schemas.microsoft.com/office/drawing/2007/8/2/chart">
                  <a:solidFill>
                    <a:srgbClr val="C00000"/>
                  </a:solidFill>
                  <a:ln w="12680">
                    <a:solidFill>
                      <a:schemeClr val="tx1"/>
                    </a:solidFill>
                    <a:prstDash val="solid"/>
                  </a:ln>
                </c14:spPr>
              </c14:invertSolidFillFmt>
            </c:ext>
            <c:ext xmlns:c16="http://schemas.microsoft.com/office/drawing/2014/chart" uri="{C3380CC4-5D6E-409C-BE32-E72D297353CC}">
              <c16:uniqueId val="{00000000-9D5D-4BFF-9089-7BFE3D75E809}"/>
            </c:ext>
          </c:extLst>
        </c:ser>
        <c:dLbls>
          <c:showLegendKey val="0"/>
          <c:showVal val="0"/>
          <c:showCatName val="0"/>
          <c:showSerName val="0"/>
          <c:showPercent val="0"/>
          <c:showBubbleSize val="0"/>
        </c:dLbls>
        <c:gapWidth val="25"/>
        <c:axId val="-1723501904"/>
        <c:axId val="-1723501360"/>
      </c:barChart>
      <c:lineChart>
        <c:grouping val="standard"/>
        <c:varyColors val="0"/>
        <c:ser>
          <c:idx val="0"/>
          <c:order val="1"/>
          <c:tx>
            <c:v>Average</c:v>
          </c:tx>
          <c:spPr>
            <a:ln>
              <a:solidFill>
                <a:schemeClr val="tx1"/>
              </a:solidFill>
              <a:prstDash val="dash"/>
            </a:ln>
          </c:spPr>
          <c:marker>
            <c:symbol val="none"/>
          </c:marker>
          <c:dLbls>
            <c:dLbl>
              <c:idx val="47"/>
              <c:layout>
                <c:manualLayout>
                  <c:x val="0.36819691210782757"/>
                  <c:y val="-0.100925852679148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5D-4BFF-9089-7BFE3D75E8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[0]!plot3yrange2</c:f>
              <c:numCache>
                <c:formatCode>0.0%</c:formatCode>
                <c:ptCount val="53"/>
                <c:pt idx="0">
                  <c:v>4.5616790230336199E-2</c:v>
                </c:pt>
                <c:pt idx="1">
                  <c:v>4.5616790230336199E-2</c:v>
                </c:pt>
                <c:pt idx="2">
                  <c:v>4.5616790230336199E-2</c:v>
                </c:pt>
                <c:pt idx="3">
                  <c:v>4.5616790230336199E-2</c:v>
                </c:pt>
                <c:pt idx="4">
                  <c:v>4.5616790230336199E-2</c:v>
                </c:pt>
                <c:pt idx="5">
                  <c:v>4.5616790230336199E-2</c:v>
                </c:pt>
                <c:pt idx="6">
                  <c:v>4.5616790230336199E-2</c:v>
                </c:pt>
                <c:pt idx="7">
                  <c:v>4.5616790230336199E-2</c:v>
                </c:pt>
                <c:pt idx="8">
                  <c:v>4.5616790230336199E-2</c:v>
                </c:pt>
                <c:pt idx="9">
                  <c:v>4.5616790230336199E-2</c:v>
                </c:pt>
                <c:pt idx="10">
                  <c:v>4.5616790230336199E-2</c:v>
                </c:pt>
                <c:pt idx="11">
                  <c:v>4.5616790230336199E-2</c:v>
                </c:pt>
                <c:pt idx="12">
                  <c:v>4.5616790230336199E-2</c:v>
                </c:pt>
                <c:pt idx="13">
                  <c:v>4.5616790230336199E-2</c:v>
                </c:pt>
                <c:pt idx="14">
                  <c:v>4.5616790230336199E-2</c:v>
                </c:pt>
                <c:pt idx="15">
                  <c:v>4.5616790230336199E-2</c:v>
                </c:pt>
                <c:pt idx="16">
                  <c:v>4.5616790230336199E-2</c:v>
                </c:pt>
                <c:pt idx="17">
                  <c:v>4.5616790230336199E-2</c:v>
                </c:pt>
                <c:pt idx="18">
                  <c:v>4.5616790230336199E-2</c:v>
                </c:pt>
                <c:pt idx="19">
                  <c:v>4.5616790230336199E-2</c:v>
                </c:pt>
                <c:pt idx="20">
                  <c:v>4.5616790230336199E-2</c:v>
                </c:pt>
                <c:pt idx="21">
                  <c:v>4.5616790230336199E-2</c:v>
                </c:pt>
                <c:pt idx="22">
                  <c:v>4.5616790230336199E-2</c:v>
                </c:pt>
                <c:pt idx="23">
                  <c:v>4.5616790230336199E-2</c:v>
                </c:pt>
                <c:pt idx="24">
                  <c:v>4.5616790230336199E-2</c:v>
                </c:pt>
                <c:pt idx="25">
                  <c:v>4.5616790230336199E-2</c:v>
                </c:pt>
                <c:pt idx="26">
                  <c:v>4.5616790230336199E-2</c:v>
                </c:pt>
                <c:pt idx="27">
                  <c:v>4.5616790230336199E-2</c:v>
                </c:pt>
                <c:pt idx="28">
                  <c:v>4.5616790230336199E-2</c:v>
                </c:pt>
                <c:pt idx="29">
                  <c:v>4.5616790230336199E-2</c:v>
                </c:pt>
                <c:pt idx="30">
                  <c:v>4.5616790230336199E-2</c:v>
                </c:pt>
                <c:pt idx="31">
                  <c:v>4.5616790230336199E-2</c:v>
                </c:pt>
                <c:pt idx="32">
                  <c:v>4.5616790230336199E-2</c:v>
                </c:pt>
                <c:pt idx="33">
                  <c:v>4.5616790230336199E-2</c:v>
                </c:pt>
                <c:pt idx="34">
                  <c:v>4.5616790230336199E-2</c:v>
                </c:pt>
                <c:pt idx="35">
                  <c:v>4.5616790230336199E-2</c:v>
                </c:pt>
                <c:pt idx="36">
                  <c:v>4.5616790230336199E-2</c:v>
                </c:pt>
                <c:pt idx="37">
                  <c:v>4.5616790230336199E-2</c:v>
                </c:pt>
                <c:pt idx="38">
                  <c:v>4.5616790230336199E-2</c:v>
                </c:pt>
                <c:pt idx="39">
                  <c:v>4.5616790230336199E-2</c:v>
                </c:pt>
                <c:pt idx="40">
                  <c:v>4.5616790230336199E-2</c:v>
                </c:pt>
                <c:pt idx="41">
                  <c:v>4.5616790230336199E-2</c:v>
                </c:pt>
                <c:pt idx="42">
                  <c:v>4.5616790230336199E-2</c:v>
                </c:pt>
                <c:pt idx="43">
                  <c:v>4.5616790230336199E-2</c:v>
                </c:pt>
                <c:pt idx="44">
                  <c:v>4.5616790230336199E-2</c:v>
                </c:pt>
                <c:pt idx="45">
                  <c:v>4.5616790230336199E-2</c:v>
                </c:pt>
                <c:pt idx="46">
                  <c:v>4.5616790230336199E-2</c:v>
                </c:pt>
                <c:pt idx="47">
                  <c:v>4.5616790230336199E-2</c:v>
                </c:pt>
                <c:pt idx="48">
                  <c:v>4.5616790230336199E-2</c:v>
                </c:pt>
                <c:pt idx="49">
                  <c:v>4.5616790230336199E-2</c:v>
                </c:pt>
                <c:pt idx="50">
                  <c:v>4.5616790230336199E-2</c:v>
                </c:pt>
                <c:pt idx="51">
                  <c:v>4.5616790230336199E-2</c:v>
                </c:pt>
                <c:pt idx="52">
                  <c:v>4.5616790230336199E-2</c:v>
                </c:pt>
              </c:numCache>
            </c:numRef>
          </c:val>
          <c:smooth val="0"/>
          <c:extLst>
            <c:ext xmlns:c16="http://schemas.microsoft.com/office/drawing/2014/chart" uri="{C3380CC4-5D6E-409C-BE32-E72D297353CC}">
              <c16:uniqueId val="{00000002-9D5D-4BFF-9089-7BFE3D75E809}"/>
            </c:ext>
          </c:extLst>
        </c:ser>
        <c:dLbls>
          <c:showLegendKey val="0"/>
          <c:showVal val="0"/>
          <c:showCatName val="0"/>
          <c:showSerName val="0"/>
          <c:showPercent val="0"/>
          <c:showBubbleSize val="0"/>
        </c:dLbls>
        <c:marker val="1"/>
        <c:smooth val="0"/>
        <c:axId val="-1723501904"/>
        <c:axId val="-1723501360"/>
      </c:lineChart>
      <c:dateAx>
        <c:axId val="-1723501904"/>
        <c:scaling>
          <c:orientation val="minMax"/>
        </c:scaling>
        <c:delete val="0"/>
        <c:axPos val="b"/>
        <c:numFmt formatCode="General" sourceLinked="0"/>
        <c:majorTickMark val="none"/>
        <c:minorTickMark val="none"/>
        <c:tickLblPos val="low"/>
        <c:txPr>
          <a:bodyPr/>
          <a:lstStyle/>
          <a:p>
            <a:pPr>
              <a:defRPr sz="1100" baseline="0">
                <a:latin typeface="Arial" pitchFamily="34" charset="0"/>
                <a:cs typeface="Arial" pitchFamily="34" charset="0"/>
              </a:defRPr>
            </a:pPr>
            <a:endParaRPr lang="en-US"/>
          </a:p>
        </c:txPr>
        <c:crossAx val="-1723501360"/>
        <c:crosses val="autoZero"/>
        <c:auto val="0"/>
        <c:lblOffset val="100"/>
        <c:baseTimeUnit val="days"/>
      </c:dateAx>
      <c:valAx>
        <c:axId val="-1723501360"/>
        <c:scaling>
          <c:orientation val="minMax"/>
        </c:scaling>
        <c:delete val="0"/>
        <c:axPos val="l"/>
        <c:majorGridlines/>
        <c:title>
          <c:tx>
            <c:rich>
              <a:bodyPr/>
              <a:lstStyle/>
              <a:p>
                <a:pPr>
                  <a:defRPr sz="1100" b="0" i="0" u="none" strike="noStrike" baseline="0">
                    <a:solidFill>
                      <a:srgbClr val="000000"/>
                    </a:solidFill>
                    <a:latin typeface="Arial"/>
                    <a:ea typeface="Arial"/>
                    <a:cs typeface="Arial"/>
                  </a:defRPr>
                </a:pPr>
                <a:r>
                  <a:rPr lang="en-US" sz="1100" b="0" baseline="0" dirty="0"/>
                  <a:t>Return Premium</a:t>
                </a:r>
              </a:p>
            </c:rich>
          </c:tx>
          <c:layout>
            <c:manualLayout>
              <c:xMode val="edge"/>
              <c:yMode val="edge"/>
              <c:x val="1.4913552929670211E-2"/>
              <c:y val="0.4468125008663566"/>
            </c:manualLayout>
          </c:layout>
          <c:overlay val="0"/>
        </c:title>
        <c:numFmt formatCode="0%" sourceLinked="0"/>
        <c:majorTickMark val="out"/>
        <c:minorTickMark val="none"/>
        <c:tickLblPos val="nextTo"/>
        <c:txPr>
          <a:bodyPr/>
          <a:lstStyle/>
          <a:p>
            <a:pPr>
              <a:defRPr sz="1100" baseline="0">
                <a:latin typeface="Arial" pitchFamily="34" charset="0"/>
                <a:cs typeface="Arial" pitchFamily="34" charset="0"/>
              </a:defRPr>
            </a:pPr>
            <a:endParaRPr lang="en-US"/>
          </a:p>
        </c:txPr>
        <c:crossAx val="-1723501904"/>
        <c:crossesAt val="1"/>
        <c:crossBetween val="between"/>
        <c:majorUnit val="0.1"/>
      </c:valAx>
    </c:plotArea>
    <c:plotVisOnly val="1"/>
    <c:dispBlanksAs val="gap"/>
    <c:showDLblsOverMax val="0"/>
  </c:chart>
  <c:spPr>
    <a:ln>
      <a:noFill/>
    </a:ln>
  </c:spPr>
  <c:txPr>
    <a:bodyPr/>
    <a:lstStyle/>
    <a:p>
      <a:pPr>
        <a:defRPr sz="1798"/>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2</xdr:col>
      <xdr:colOff>768044</xdr:colOff>
      <xdr:row>0</xdr:row>
      <xdr:rowOff>0</xdr:rowOff>
    </xdr:from>
    <xdr:to>
      <xdr:col>3</xdr:col>
      <xdr:colOff>274320</xdr:colOff>
      <xdr:row>2</xdr:row>
      <xdr:rowOff>48048</xdr:rowOff>
    </xdr:to>
    <xdr:pic>
      <xdr:nvPicPr>
        <xdr:cNvPr id="3" name="Picture 2" descr="https://www.atlasca.com/wp-content/uploads/2015/11/cropped-at_logo_dark_blue.png">
          <a:extLst>
            <a:ext uri="{FF2B5EF4-FFF2-40B4-BE49-F238E27FC236}">
              <a16:creationId xmlns:a16="http://schemas.microsoft.com/office/drawing/2014/main" id="{509476F1-7E82-42E2-BEEA-213B1B0EA0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2424" y="0"/>
          <a:ext cx="390196" cy="383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absoluteAnchor>
    <xdr:pos x="169223" y="114300"/>
    <xdr:ext cx="10172206" cy="7279821"/>
    <xdr:graphicFrame macro="">
      <xdr:nvGraphicFramePr>
        <xdr:cNvPr id="2" name="Chart 1">
          <a:extLst>
            <a:ext uri="{FF2B5EF4-FFF2-40B4-BE49-F238E27FC236}">
              <a16:creationId xmlns:a16="http://schemas.microsoft.com/office/drawing/2014/main" id="{F7FA0C89-4699-4AB6-BFF9-9C16F33C920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6</xdr:col>
      <xdr:colOff>57832</xdr:colOff>
      <xdr:row>0</xdr:row>
      <xdr:rowOff>210913</xdr:rowOff>
    </xdr:from>
    <xdr:to>
      <xdr:col>23</xdr:col>
      <xdr:colOff>54429</xdr:colOff>
      <xdr:row>39</xdr:row>
      <xdr:rowOff>120765</xdr:rowOff>
    </xdr:to>
    <xdr:graphicFrame macro="">
      <xdr:nvGraphicFramePr>
        <xdr:cNvPr id="2" name="Chart 1">
          <a:extLst>
            <a:ext uri="{FF2B5EF4-FFF2-40B4-BE49-F238E27FC236}">
              <a16:creationId xmlns:a16="http://schemas.microsoft.com/office/drawing/2014/main" id="{1C06BE18-0AF3-4CE0-A43A-6FBA7C8D2A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0.09766</cdr:x>
      <cdr:y>0.88095</cdr:y>
    </cdr:from>
    <cdr:to>
      <cdr:x>0.90735</cdr:x>
      <cdr:y>0.99123</cdr:y>
    </cdr:to>
    <cdr:sp macro="" textlink="">
      <cdr:nvSpPr>
        <cdr:cNvPr id="3" name="TextBox 2"/>
        <cdr:cNvSpPr txBox="1"/>
      </cdr:nvSpPr>
      <cdr:spPr>
        <a:xfrm xmlns:a="http://schemas.openxmlformats.org/drawingml/2006/main">
          <a:off x="1114425" y="6696075"/>
          <a:ext cx="9239250" cy="838199"/>
        </a:xfrm>
        <a:prstGeom xmlns:a="http://schemas.openxmlformats.org/drawingml/2006/main" prst="rect">
          <a:avLst/>
        </a:prstGeom>
        <a:noFill xmlns:a="http://schemas.openxmlformats.org/drawingml/2006/main"/>
        <a:ln xmlns:a="http://schemas.openxmlformats.org/drawingml/2006/main" w="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Overflow="clip" horzOverflow="clip" wrap="square" rtlCol="0" anchor="t"/>
        <a:lstStyle xmlns:a="http://schemas.openxmlformats.org/drawingml/2006/main"/>
        <a:p xmlns:a="http://schemas.openxmlformats.org/drawingml/2006/main">
          <a:pPr marL="0" marR="0" lvl="0" indent="0" algn="l" defTabSz="914400" rtl="0" eaLnBrk="1" fontAlgn="base" latinLnBrk="0" hangingPunct="1">
            <a:lnSpc>
              <a:spcPct val="100000"/>
            </a:lnSpc>
            <a:spcBef>
              <a:spcPct val="0"/>
            </a:spcBef>
            <a:spcAft>
              <a:spcPct val="0"/>
            </a:spcAft>
            <a:buClrTx/>
            <a:buSzTx/>
            <a:buFontTx/>
            <a:buNone/>
            <a:tabLst/>
            <a:defRPr/>
          </a:pPr>
          <a:r>
            <a:rPr kumimoji="0" lang="en-US" sz="1000" b="0" i="0" u="none" strike="noStrike" kern="0" cap="none" spc="0" normalizeH="0" baseline="0" noProof="0" dirty="0">
              <a:ln>
                <a:noFill/>
              </a:ln>
              <a:solidFill>
                <a:srgbClr val="F2F2F2">
                  <a:lumMod val="75000"/>
                </a:srgbClr>
              </a:solidFill>
              <a:effectLst/>
              <a:uLnTx/>
              <a:uFillTx/>
              <a:latin typeface="Times New Roman" pitchFamily="18" charset="0"/>
              <a:ea typeface="ＭＳ Ｐゴシック" pitchFamily="34" charset="-128"/>
              <a:cs typeface="Arial" charset="0"/>
            </a:rPr>
            <a:t>Multifactor data provided by </a:t>
          </a:r>
          <a:r>
            <a:rPr kumimoji="0" lang="en-US" sz="1000" b="0" i="0" u="none" strike="noStrike" kern="0" cap="none" spc="0" normalizeH="0" baseline="0" noProof="0" dirty="0" err="1">
              <a:ln>
                <a:noFill/>
              </a:ln>
              <a:solidFill>
                <a:srgbClr val="F2F2F2">
                  <a:lumMod val="75000"/>
                </a:srgbClr>
              </a:solidFill>
              <a:effectLst/>
              <a:uLnTx/>
              <a:uFillTx/>
              <a:latin typeface="Times New Roman" pitchFamily="18" charset="0"/>
              <a:ea typeface="ＭＳ Ｐゴシック" pitchFamily="34" charset="-128"/>
              <a:cs typeface="Arial" charset="0"/>
            </a:rPr>
            <a:t>Fama</a:t>
          </a:r>
          <a:r>
            <a:rPr kumimoji="0" lang="en-US" sz="1000" b="0" i="0" u="none" strike="noStrike" kern="0" cap="none" spc="0" normalizeH="0" baseline="0" noProof="0" dirty="0">
              <a:ln>
                <a:noFill/>
              </a:ln>
              <a:solidFill>
                <a:srgbClr val="F2F2F2">
                  <a:lumMod val="75000"/>
                </a:srgbClr>
              </a:solidFill>
              <a:effectLst/>
              <a:uLnTx/>
              <a:uFillTx/>
              <a:latin typeface="Times New Roman" pitchFamily="18" charset="0"/>
              <a:ea typeface="ＭＳ Ｐゴシック" pitchFamily="34" charset="-128"/>
              <a:cs typeface="Arial" charset="0"/>
            </a:rPr>
            <a:t>/French. </a:t>
          </a:r>
          <a:br>
            <a:rPr kumimoji="0" lang="en-US" sz="1000" b="0" i="0" u="none" strike="noStrike" kern="0" cap="none" spc="0" normalizeH="0" baseline="0" noProof="0" dirty="0">
              <a:ln>
                <a:noFill/>
              </a:ln>
              <a:solidFill>
                <a:srgbClr val="F2F2F2">
                  <a:lumMod val="75000"/>
                </a:srgbClr>
              </a:solidFill>
              <a:effectLst/>
              <a:uLnTx/>
              <a:uFillTx/>
              <a:latin typeface="Times New Roman" pitchFamily="18" charset="0"/>
              <a:ea typeface="ＭＳ Ｐゴシック" pitchFamily="34" charset="-128"/>
              <a:cs typeface="Arial" charset="0"/>
            </a:rPr>
          </a:br>
          <a:r>
            <a:rPr kumimoji="0" lang="en-US" sz="1000" b="0" i="0" u="none" strike="noStrike" kern="0" cap="none" spc="0" normalizeH="0" baseline="0" noProof="0" dirty="0">
              <a:ln>
                <a:noFill/>
              </a:ln>
              <a:solidFill>
                <a:srgbClr val="F2F2F2">
                  <a:lumMod val="75000"/>
                </a:srgbClr>
              </a:solidFill>
              <a:effectLst/>
              <a:uLnTx/>
              <a:uFillTx/>
              <a:latin typeface="Times New Roman" pitchFamily="18" charset="0"/>
              <a:ea typeface="ＭＳ Ｐゴシック" pitchFamily="34" charset="-128"/>
              <a:cs typeface="Arial" charset="0"/>
            </a:rPr>
            <a:t>Past performance is not a guarantee of future results. Values change frequently and past performance may not be repeated. There is always the risk that an investor may lose money. Securities of small firms are often less liquid than those of large companies. As a result, small company stocks may fluctuate relatively more in price. Even a long-term investment approach cannot guarantee a profit. Economic, political, and issuer-specific events will cause the value of securities, and the funds that own them, to rise or fall. Because the value of investments will fluctuate, there is a risk that investors will lose money.</a:t>
          </a:r>
        </a:p>
        <a:p xmlns:a="http://schemas.openxmlformats.org/drawingml/2006/main">
          <a:endParaRPr lang="en-US" sz="1100"/>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57832</xdr:colOff>
      <xdr:row>0</xdr:row>
      <xdr:rowOff>210913</xdr:rowOff>
    </xdr:from>
    <xdr:to>
      <xdr:col>23</xdr:col>
      <xdr:colOff>54429</xdr:colOff>
      <xdr:row>39</xdr:row>
      <xdr:rowOff>120765</xdr:rowOff>
    </xdr:to>
    <xdr:graphicFrame macro="">
      <xdr:nvGraphicFramePr>
        <xdr:cNvPr id="2" name="Chart 1">
          <a:extLst>
            <a:ext uri="{FF2B5EF4-FFF2-40B4-BE49-F238E27FC236}">
              <a16:creationId xmlns:a16="http://schemas.microsoft.com/office/drawing/2014/main" id="{8B9DA5DF-580A-4AA0-9091-CD49A89B55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0.09766</cdr:x>
      <cdr:y>0.88095</cdr:y>
    </cdr:from>
    <cdr:to>
      <cdr:x>0.90735</cdr:x>
      <cdr:y>0.99123</cdr:y>
    </cdr:to>
    <cdr:sp macro="" textlink="">
      <cdr:nvSpPr>
        <cdr:cNvPr id="3" name="TextBox 2"/>
        <cdr:cNvSpPr txBox="1"/>
      </cdr:nvSpPr>
      <cdr:spPr>
        <a:xfrm xmlns:a="http://schemas.openxmlformats.org/drawingml/2006/main">
          <a:off x="1114425" y="6696075"/>
          <a:ext cx="9239250" cy="838199"/>
        </a:xfrm>
        <a:prstGeom xmlns:a="http://schemas.openxmlformats.org/drawingml/2006/main" prst="rect">
          <a:avLst/>
        </a:prstGeom>
        <a:noFill xmlns:a="http://schemas.openxmlformats.org/drawingml/2006/main"/>
        <a:ln xmlns:a="http://schemas.openxmlformats.org/drawingml/2006/main" w="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Overflow="clip" horzOverflow="clip" wrap="square" rtlCol="0" anchor="t"/>
        <a:lstStyle xmlns:a="http://schemas.openxmlformats.org/drawingml/2006/main"/>
        <a:p xmlns:a="http://schemas.openxmlformats.org/drawingml/2006/main">
          <a:pPr marL="0" marR="0" lvl="0" indent="0" algn="l" defTabSz="914400" rtl="0" eaLnBrk="1" fontAlgn="base" latinLnBrk="0" hangingPunct="1">
            <a:lnSpc>
              <a:spcPct val="100000"/>
            </a:lnSpc>
            <a:spcBef>
              <a:spcPct val="0"/>
            </a:spcBef>
            <a:spcAft>
              <a:spcPct val="0"/>
            </a:spcAft>
            <a:buClrTx/>
            <a:buSzTx/>
            <a:buFontTx/>
            <a:buNone/>
            <a:tabLst/>
            <a:defRPr/>
          </a:pPr>
          <a:r>
            <a:rPr kumimoji="0" lang="en-US" sz="1000" b="0" i="0" u="none" strike="noStrike" kern="0" cap="none" spc="0" normalizeH="0" baseline="0" noProof="0" dirty="0">
              <a:ln>
                <a:noFill/>
              </a:ln>
              <a:solidFill>
                <a:srgbClr val="F2F2F2">
                  <a:lumMod val="75000"/>
                </a:srgbClr>
              </a:solidFill>
              <a:effectLst/>
              <a:uLnTx/>
              <a:uFillTx/>
              <a:latin typeface="Times New Roman" pitchFamily="18" charset="0"/>
              <a:ea typeface="ＭＳ Ｐゴシック" pitchFamily="34" charset="-128"/>
              <a:cs typeface="Arial" charset="0"/>
            </a:rPr>
            <a:t>Multifactor data provided by </a:t>
          </a:r>
          <a:r>
            <a:rPr kumimoji="0" lang="en-US" sz="1000" b="0" i="0" u="none" strike="noStrike" kern="0" cap="none" spc="0" normalizeH="0" baseline="0" noProof="0" dirty="0" err="1">
              <a:ln>
                <a:noFill/>
              </a:ln>
              <a:solidFill>
                <a:srgbClr val="F2F2F2">
                  <a:lumMod val="75000"/>
                </a:srgbClr>
              </a:solidFill>
              <a:effectLst/>
              <a:uLnTx/>
              <a:uFillTx/>
              <a:latin typeface="Times New Roman" pitchFamily="18" charset="0"/>
              <a:ea typeface="ＭＳ Ｐゴシック" pitchFamily="34" charset="-128"/>
              <a:cs typeface="Arial" charset="0"/>
            </a:rPr>
            <a:t>Fama</a:t>
          </a:r>
          <a:r>
            <a:rPr kumimoji="0" lang="en-US" sz="1000" b="0" i="0" u="none" strike="noStrike" kern="0" cap="none" spc="0" normalizeH="0" baseline="0" noProof="0" dirty="0">
              <a:ln>
                <a:noFill/>
              </a:ln>
              <a:solidFill>
                <a:srgbClr val="F2F2F2">
                  <a:lumMod val="75000"/>
                </a:srgbClr>
              </a:solidFill>
              <a:effectLst/>
              <a:uLnTx/>
              <a:uFillTx/>
              <a:latin typeface="Times New Roman" pitchFamily="18" charset="0"/>
              <a:ea typeface="ＭＳ Ｐゴシック" pitchFamily="34" charset="-128"/>
              <a:cs typeface="Arial" charset="0"/>
            </a:rPr>
            <a:t>/French. </a:t>
          </a:r>
          <a:br>
            <a:rPr kumimoji="0" lang="en-US" sz="1000" b="0" i="0" u="none" strike="noStrike" kern="0" cap="none" spc="0" normalizeH="0" baseline="0" noProof="0" dirty="0">
              <a:ln>
                <a:noFill/>
              </a:ln>
              <a:solidFill>
                <a:srgbClr val="F2F2F2">
                  <a:lumMod val="75000"/>
                </a:srgbClr>
              </a:solidFill>
              <a:effectLst/>
              <a:uLnTx/>
              <a:uFillTx/>
              <a:latin typeface="Times New Roman" pitchFamily="18" charset="0"/>
              <a:ea typeface="ＭＳ Ｐゴシック" pitchFamily="34" charset="-128"/>
              <a:cs typeface="Arial" charset="0"/>
            </a:rPr>
          </a:br>
          <a:r>
            <a:rPr kumimoji="0" lang="en-US" sz="1000" b="0" i="0" u="none" strike="noStrike" kern="0" cap="none" spc="0" normalizeH="0" baseline="0" noProof="0" dirty="0">
              <a:ln>
                <a:noFill/>
              </a:ln>
              <a:solidFill>
                <a:srgbClr val="F2F2F2">
                  <a:lumMod val="75000"/>
                </a:srgbClr>
              </a:solidFill>
              <a:effectLst/>
              <a:uLnTx/>
              <a:uFillTx/>
              <a:latin typeface="Times New Roman" pitchFamily="18" charset="0"/>
              <a:ea typeface="ＭＳ Ｐゴシック" pitchFamily="34" charset="-128"/>
              <a:cs typeface="Arial" charset="0"/>
            </a:rPr>
            <a:t>Past performance is not a guarantee of future results. Values change frequently and past performance may not be repeated. There is always the risk that an investor may lose money. Securities of small firms are often less liquid than those of large companies. As a result, small company stocks may fluctuate relatively more in price. Even a long-term investment approach cannot guarantee a profit. Economic, political, and issuer-specific events will cause the value of securities, and the funds that own them, to rise or fall. Because the value of investments will fluctuate, there is a risk that investors will lose money.</a:t>
          </a:r>
        </a:p>
        <a:p xmlns:a="http://schemas.openxmlformats.org/drawingml/2006/main">
          <a:endParaRPr lang="en-US" sz="11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ln w="0" cmpd="sng">
          <a:noFill/>
        </a:ln>
      </a:spPr>
      <a:bodyPr vertOverflow="clip" horzOverflow="clip" wrap="square" rtlCol="0" anchor="t"/>
      <a:lstStyle>
        <a:defPPr>
          <a:defRPr sz="12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6F621-44E9-49E7-A95E-855362FB6D97}">
  <sheetPr>
    <tabColor theme="3"/>
  </sheetPr>
  <dimension ref="B1:M25"/>
  <sheetViews>
    <sheetView tabSelected="1" zoomScale="90" zoomScaleNormal="90" workbookViewId="0">
      <selection activeCell="B1" sqref="B1"/>
    </sheetView>
  </sheetViews>
  <sheetFormatPr defaultColWidth="8.88671875" defaultRowHeight="13.2" x14ac:dyDescent="0.25"/>
  <cols>
    <col min="1" max="1" width="2.109375" style="16" customWidth="1"/>
    <col min="2" max="2" width="8.88671875" style="16"/>
    <col min="3" max="3" width="12.88671875" style="16" customWidth="1"/>
    <col min="4" max="4" width="8.88671875" style="16"/>
    <col min="5" max="5" width="11" style="16" bestFit="1" customWidth="1"/>
    <col min="6" max="7" width="18.44140625" style="16" bestFit="1" customWidth="1"/>
    <col min="8" max="16384" width="8.88671875" style="16"/>
  </cols>
  <sheetData>
    <row r="1" spans="2:9" x14ac:dyDescent="0.25">
      <c r="B1" s="79" t="s">
        <v>119</v>
      </c>
    </row>
    <row r="2" spans="2:9" x14ac:dyDescent="0.25">
      <c r="B2" s="79" t="s">
        <v>115</v>
      </c>
    </row>
    <row r="3" spans="2:9" ht="14.4" x14ac:dyDescent="0.3">
      <c r="I3"/>
    </row>
    <row r="4" spans="2:9" x14ac:dyDescent="0.25">
      <c r="B4" s="70" t="s">
        <v>67</v>
      </c>
      <c r="C4" s="19" t="s">
        <v>104</v>
      </c>
      <c r="E4" s="72" t="s">
        <v>116</v>
      </c>
      <c r="F4" s="73" t="s">
        <v>111</v>
      </c>
      <c r="G4" s="73" t="s">
        <v>118</v>
      </c>
    </row>
    <row r="5" spans="2:9" x14ac:dyDescent="0.25">
      <c r="B5" s="70" t="s">
        <v>93</v>
      </c>
      <c r="C5" s="19">
        <v>196801</v>
      </c>
      <c r="E5" s="74" t="s">
        <v>58</v>
      </c>
      <c r="F5" s="75" t="s">
        <v>84</v>
      </c>
      <c r="G5" s="78">
        <v>0.34</v>
      </c>
    </row>
    <row r="6" spans="2:9" x14ac:dyDescent="0.25">
      <c r="B6" s="70" t="s">
        <v>94</v>
      </c>
      <c r="C6" s="19">
        <v>202012</v>
      </c>
      <c r="E6" s="74" t="s">
        <v>59</v>
      </c>
      <c r="F6" s="75" t="s">
        <v>85</v>
      </c>
      <c r="G6" s="78">
        <v>0</v>
      </c>
    </row>
    <row r="7" spans="2:9" x14ac:dyDescent="0.25">
      <c r="E7" s="74" t="s">
        <v>60</v>
      </c>
      <c r="F7" s="75" t="s">
        <v>86</v>
      </c>
      <c r="G7" s="78">
        <v>0</v>
      </c>
    </row>
    <row r="8" spans="2:9" x14ac:dyDescent="0.25">
      <c r="E8" s="74" t="s">
        <v>61</v>
      </c>
      <c r="F8" s="75" t="s">
        <v>87</v>
      </c>
      <c r="G8" s="78">
        <v>0</v>
      </c>
    </row>
    <row r="9" spans="2:9" x14ac:dyDescent="0.25">
      <c r="E9" s="74" t="s">
        <v>62</v>
      </c>
      <c r="F9" s="75" t="s">
        <v>88</v>
      </c>
      <c r="G9" s="78">
        <v>0</v>
      </c>
    </row>
    <row r="10" spans="2:9" x14ac:dyDescent="0.25">
      <c r="E10" s="74" t="s">
        <v>63</v>
      </c>
      <c r="F10" s="75" t="s">
        <v>89</v>
      </c>
      <c r="G10" s="78">
        <v>0.33</v>
      </c>
    </row>
    <row r="11" spans="2:9" x14ac:dyDescent="0.25">
      <c r="E11" s="74" t="s">
        <v>64</v>
      </c>
      <c r="F11" s="75" t="s">
        <v>20</v>
      </c>
      <c r="G11" s="78">
        <v>0</v>
      </c>
    </row>
    <row r="12" spans="2:9" x14ac:dyDescent="0.25">
      <c r="E12" s="74" t="s">
        <v>65</v>
      </c>
      <c r="F12" s="75" t="s">
        <v>13</v>
      </c>
      <c r="G12" s="78">
        <v>0.33</v>
      </c>
    </row>
    <row r="13" spans="2:9" x14ac:dyDescent="0.25">
      <c r="E13" s="76" t="s">
        <v>104</v>
      </c>
      <c r="F13" s="77" t="s">
        <v>117</v>
      </c>
      <c r="G13" s="105" t="s">
        <v>117</v>
      </c>
    </row>
    <row r="14" spans="2:9" x14ac:dyDescent="0.25">
      <c r="G14" s="80">
        <f>SUM(G5:G13)</f>
        <v>1</v>
      </c>
    </row>
    <row r="15" spans="2:9" x14ac:dyDescent="0.25">
      <c r="B15" s="16" t="s">
        <v>120</v>
      </c>
    </row>
    <row r="16" spans="2:9" x14ac:dyDescent="0.25">
      <c r="B16" s="16" t="s">
        <v>131</v>
      </c>
    </row>
    <row r="17" spans="2:13" x14ac:dyDescent="0.25">
      <c r="B17" s="16" t="s">
        <v>121</v>
      </c>
    </row>
    <row r="18" spans="2:13" x14ac:dyDescent="0.25">
      <c r="B18" s="16" t="s">
        <v>122</v>
      </c>
    </row>
    <row r="19" spans="2:13" x14ac:dyDescent="0.25">
      <c r="C19" s="87" t="s">
        <v>123</v>
      </c>
      <c r="D19" s="88" t="s">
        <v>124</v>
      </c>
      <c r="E19" s="89"/>
      <c r="F19" s="89"/>
      <c r="G19" s="89"/>
      <c r="H19" s="89"/>
      <c r="I19" s="89"/>
      <c r="J19" s="89"/>
      <c r="K19" s="89"/>
      <c r="L19" s="89"/>
      <c r="M19" s="73"/>
    </row>
    <row r="20" spans="2:13" x14ac:dyDescent="0.25">
      <c r="C20" s="74" t="s">
        <v>126</v>
      </c>
      <c r="D20" s="17" t="s">
        <v>137</v>
      </c>
      <c r="E20" s="17"/>
      <c r="F20" s="17"/>
      <c r="G20" s="17"/>
      <c r="H20" s="17"/>
      <c r="I20" s="17"/>
      <c r="J20" s="17"/>
      <c r="K20" s="17"/>
      <c r="L20" s="17"/>
      <c r="M20" s="75"/>
    </row>
    <row r="21" spans="2:13" x14ac:dyDescent="0.25">
      <c r="C21" s="74" t="s">
        <v>127</v>
      </c>
      <c r="D21" s="17" t="s">
        <v>136</v>
      </c>
      <c r="E21" s="17"/>
      <c r="F21" s="17"/>
      <c r="G21" s="17"/>
      <c r="H21" s="17"/>
      <c r="I21" s="17"/>
      <c r="J21" s="17"/>
      <c r="K21" s="17"/>
      <c r="L21" s="17"/>
      <c r="M21" s="75"/>
    </row>
    <row r="22" spans="2:13" x14ac:dyDescent="0.25">
      <c r="C22" s="74" t="s">
        <v>128</v>
      </c>
      <c r="D22" s="17" t="s">
        <v>135</v>
      </c>
      <c r="E22" s="17"/>
      <c r="F22" s="17"/>
      <c r="G22" s="17"/>
      <c r="H22" s="17"/>
      <c r="I22" s="17"/>
      <c r="J22" s="17"/>
      <c r="K22" s="17"/>
      <c r="L22" s="17"/>
      <c r="M22" s="75"/>
    </row>
    <row r="23" spans="2:13" x14ac:dyDescent="0.25">
      <c r="C23" s="74" t="s">
        <v>125</v>
      </c>
      <c r="D23" s="17" t="s">
        <v>134</v>
      </c>
      <c r="E23" s="17"/>
      <c r="F23" s="17"/>
      <c r="G23" s="17"/>
      <c r="H23" s="17"/>
      <c r="I23" s="17"/>
      <c r="J23" s="17"/>
      <c r="K23" s="17"/>
      <c r="L23" s="17"/>
      <c r="M23" s="75"/>
    </row>
    <row r="24" spans="2:13" x14ac:dyDescent="0.25">
      <c r="C24" s="74" t="s">
        <v>129</v>
      </c>
      <c r="D24" s="17" t="s">
        <v>132</v>
      </c>
      <c r="E24" s="17"/>
      <c r="F24" s="17"/>
      <c r="G24" s="17"/>
      <c r="H24" s="17"/>
      <c r="I24" s="17"/>
      <c r="J24" s="17"/>
      <c r="K24" s="17"/>
      <c r="L24" s="17"/>
      <c r="M24" s="75"/>
    </row>
    <row r="25" spans="2:13" x14ac:dyDescent="0.25">
      <c r="C25" s="76" t="s">
        <v>130</v>
      </c>
      <c r="D25" s="71" t="s">
        <v>133</v>
      </c>
      <c r="E25" s="71"/>
      <c r="F25" s="71"/>
      <c r="G25" s="71"/>
      <c r="H25" s="71"/>
      <c r="I25" s="71"/>
      <c r="J25" s="71"/>
      <c r="K25" s="71"/>
      <c r="L25" s="71"/>
      <c r="M25" s="77"/>
    </row>
  </sheetData>
  <conditionalFormatting sqref="G14">
    <cfRule type="cellIs" dxfId="0" priority="1" operator="equal">
      <formula>1</formula>
    </cfRule>
  </conditionalFormatting>
  <dataValidations count="1">
    <dataValidation type="list" allowBlank="1" showInputMessage="1" showErrorMessage="1" sqref="C4" xr:uid="{08808B67-ED60-4E60-B4DF-B4B174B3C013}">
      <formula1>"BM,CFP,DIV,EP,LTREV,STREV,SIZE,MOM,COMBO"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B9A05-6121-4712-ABA9-F8312ADC0690}">
  <sheetPr>
    <tabColor theme="3"/>
  </sheetPr>
  <dimension ref="S3:U28"/>
  <sheetViews>
    <sheetView zoomScale="60" zoomScaleNormal="60" workbookViewId="0">
      <selection activeCell="Y26" sqref="Y26"/>
    </sheetView>
  </sheetViews>
  <sheetFormatPr defaultColWidth="8.88671875" defaultRowHeight="14.4" outlineLevelCol="1" x14ac:dyDescent="0.3"/>
  <cols>
    <col min="1" max="18" width="8.88671875" style="60"/>
    <col min="19" max="19" width="10.44140625" style="60" hidden="1" customWidth="1" outlineLevel="1"/>
    <col min="20" max="20" width="48" style="82" hidden="1" customWidth="1" outlineLevel="1"/>
    <col min="21" max="21" width="8.88671875" style="60" collapsed="1"/>
    <col min="22" max="16384" width="8.88671875" style="60"/>
  </cols>
  <sheetData>
    <row r="3" spans="19:21" x14ac:dyDescent="0.3">
      <c r="S3" s="65"/>
      <c r="T3" s="81"/>
      <c r="U3" s="65"/>
    </row>
    <row r="4" spans="19:21" x14ac:dyDescent="0.3">
      <c r="S4" s="65" t="s">
        <v>58</v>
      </c>
      <c r="T4" s="81" t="s">
        <v>84</v>
      </c>
      <c r="U4" s="65"/>
    </row>
    <row r="5" spans="19:21" x14ac:dyDescent="0.3">
      <c r="S5" s="65" t="s">
        <v>59</v>
      </c>
      <c r="T5" s="81" t="s">
        <v>85</v>
      </c>
      <c r="U5" s="65"/>
    </row>
    <row r="6" spans="19:21" x14ac:dyDescent="0.3">
      <c r="S6" s="65" t="s">
        <v>60</v>
      </c>
      <c r="T6" s="81" t="s">
        <v>86</v>
      </c>
      <c r="U6" s="65"/>
    </row>
    <row r="7" spans="19:21" x14ac:dyDescent="0.3">
      <c r="S7" s="65" t="s">
        <v>61</v>
      </c>
      <c r="T7" s="81" t="s">
        <v>87</v>
      </c>
      <c r="U7" s="65"/>
    </row>
    <row r="8" spans="19:21" x14ac:dyDescent="0.3">
      <c r="S8" s="65" t="s">
        <v>62</v>
      </c>
      <c r="T8" s="81" t="s">
        <v>88</v>
      </c>
      <c r="U8" s="65"/>
    </row>
    <row r="9" spans="19:21" x14ac:dyDescent="0.3">
      <c r="S9" s="65" t="s">
        <v>63</v>
      </c>
      <c r="T9" s="81" t="s">
        <v>89</v>
      </c>
      <c r="U9" s="65"/>
    </row>
    <row r="10" spans="19:21" x14ac:dyDescent="0.3">
      <c r="S10" s="65" t="s">
        <v>64</v>
      </c>
      <c r="T10" s="81" t="s">
        <v>20</v>
      </c>
      <c r="U10" s="65"/>
    </row>
    <row r="11" spans="19:21" x14ac:dyDescent="0.3">
      <c r="S11" s="65" t="s">
        <v>104</v>
      </c>
      <c r="T11" s="82" t="s">
        <v>109</v>
      </c>
      <c r="U11" s="65"/>
    </row>
    <row r="12" spans="19:21" x14ac:dyDescent="0.3">
      <c r="S12" s="65" t="s">
        <v>65</v>
      </c>
      <c r="T12" s="81" t="s">
        <v>13</v>
      </c>
      <c r="U12" s="65"/>
    </row>
    <row r="13" spans="19:21" x14ac:dyDescent="0.3">
      <c r="S13" s="65"/>
      <c r="T13" s="81"/>
      <c r="U13" s="65"/>
    </row>
    <row r="14" spans="19:21" x14ac:dyDescent="0.3">
      <c r="S14" s="65" t="s">
        <v>90</v>
      </c>
      <c r="T14" s="83">
        <f ca="1">MIN(CALCS!A8:A1200)</f>
        <v>24838</v>
      </c>
    </row>
    <row r="15" spans="19:21" x14ac:dyDescent="0.3">
      <c r="S15" s="65" t="s">
        <v>91</v>
      </c>
      <c r="T15" s="84">
        <f ca="1">MAX(CALCS!A8:A1200)</f>
        <v>44166</v>
      </c>
    </row>
    <row r="17" spans="19:20" x14ac:dyDescent="0.3">
      <c r="S17" s="60" t="s">
        <v>92</v>
      </c>
      <c r="T17" s="82" t="str">
        <f ca="1">VLOOKUP(CALCS!$B$1,PLOT1_DEC!$S$4:$T$12,2,0)&amp;" Portfolios: "&amp;TEXT(PLOT1_DEC!T14,"MM/YYYY")&amp;"-"&amp;TEXT(PLOT1_DEC!T15,"MM/YYYY")</f>
        <v>Four Factor Model Portfolios: 01/1968-12/2020</v>
      </c>
    </row>
    <row r="19" spans="19:20" x14ac:dyDescent="0.3">
      <c r="S19" s="60" t="s">
        <v>93</v>
      </c>
      <c r="T19" s="82">
        <f ca="1">MATCH(T14,CALCS!A8:A1200,0)</f>
        <v>493</v>
      </c>
    </row>
    <row r="20" spans="19:20" x14ac:dyDescent="0.3">
      <c r="S20" s="60" t="s">
        <v>94</v>
      </c>
      <c r="T20" s="82">
        <f ca="1">MATCH(T15,CALCS!A8:A1200,0)</f>
        <v>1128</v>
      </c>
    </row>
    <row r="21" spans="19:20" x14ac:dyDescent="0.3">
      <c r="S21" s="60" t="s">
        <v>95</v>
      </c>
      <c r="T21" s="82">
        <f ca="1">T20-T19+1</f>
        <v>636</v>
      </c>
    </row>
    <row r="28" spans="19:20" x14ac:dyDescent="0.3">
      <c r="T28" s="85" t="str">
        <f ca="1">CALCS!C9</f>
        <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C7ACB-585A-479C-AC20-7032929292BF}">
  <sheetPr>
    <tabColor theme="3"/>
  </sheetPr>
  <dimension ref="A1:Z100"/>
  <sheetViews>
    <sheetView zoomScale="62" zoomScaleNormal="62" workbookViewId="0"/>
  </sheetViews>
  <sheetFormatPr defaultColWidth="9.109375" defaultRowHeight="14.4" x14ac:dyDescent="0.3"/>
  <cols>
    <col min="1" max="1" width="9.109375" style="90"/>
    <col min="2" max="2" width="9.109375" style="60"/>
    <col min="3" max="3" width="26.88671875" style="60" bestFit="1" customWidth="1"/>
    <col min="4" max="5" width="14.5546875" style="60" customWidth="1"/>
    <col min="6" max="8" width="9.109375" style="60"/>
    <col min="9" max="9" width="10.33203125" style="60" bestFit="1" customWidth="1"/>
    <col min="10" max="24" width="9.109375" style="60"/>
    <col min="25" max="25" width="16.5546875" style="60" bestFit="1" customWidth="1"/>
    <col min="26" max="16384" width="9.109375" style="60"/>
  </cols>
  <sheetData>
    <row r="1" spans="1:26" x14ac:dyDescent="0.3">
      <c r="C1" s="91" t="s">
        <v>108</v>
      </c>
    </row>
    <row r="2" spans="1:26" x14ac:dyDescent="0.3">
      <c r="A2" s="92" t="s">
        <v>22</v>
      </c>
      <c r="B2" s="92" t="s">
        <v>96</v>
      </c>
      <c r="C2" s="92" t="s">
        <v>97</v>
      </c>
      <c r="D2" s="92" t="s">
        <v>23</v>
      </c>
      <c r="E2" s="93"/>
    </row>
    <row r="3" spans="1:26" ht="15.6" x14ac:dyDescent="0.3">
      <c r="A3" s="90">
        <v>1927</v>
      </c>
      <c r="B3" s="90">
        <f ca="1">COUNTIF(CALCS!$B$8:$B$2000,A3)</f>
        <v>0</v>
      </c>
      <c r="C3" s="94" t="str">
        <f ca="1">IF(B3=12,SUMIF(CALCS!$B$8:$B$1200,A3,CALCS!$AN$8:$AN$2000),"")</f>
        <v/>
      </c>
      <c r="D3" s="95" t="str">
        <f ca="1">IF(B3=12,AVERAGE($C$3:$C$1000),"")</f>
        <v/>
      </c>
      <c r="E3" s="95" t="e">
        <f>NA()</f>
        <v>#N/A</v>
      </c>
      <c r="Y3" s="96" t="s">
        <v>16</v>
      </c>
      <c r="Z3" s="97">
        <f ca="1">COUNT(C3:C100)</f>
        <v>53</v>
      </c>
    </row>
    <row r="4" spans="1:26" ht="15.6" x14ac:dyDescent="0.3">
      <c r="A4" s="90">
        <f>+A3+1</f>
        <v>1928</v>
      </c>
      <c r="B4" s="90">
        <f ca="1">COUNTIF(CALCS!$B$8:$B$2000,A4)</f>
        <v>0</v>
      </c>
      <c r="C4" s="94" t="str">
        <f ca="1">IF(B4=12,SUMIF(CALCS!$B$8:$B$1200,A4,CALCS!$AN$8:$AN$2000),"")</f>
        <v/>
      </c>
      <c r="D4" s="95" t="str">
        <f t="shared" ref="D4:D67" ca="1" si="0">IF(B4=12,AVERAGE($C$3:$C$1000),"")</f>
        <v/>
      </c>
      <c r="E4" s="95" t="e">
        <f>NA()</f>
        <v>#N/A</v>
      </c>
      <c r="Y4" s="98" t="s">
        <v>105</v>
      </c>
      <c r="Z4" s="99">
        <f ca="1">COUNTIF(C3:C100,"&gt;0")</f>
        <v>46</v>
      </c>
    </row>
    <row r="5" spans="1:26" ht="15.6" x14ac:dyDescent="0.3">
      <c r="A5" s="90">
        <f t="shared" ref="A5:A68" si="1">+A4+1</f>
        <v>1929</v>
      </c>
      <c r="B5" s="90">
        <f ca="1">COUNTIF(CALCS!$B$8:$B$2000,A5)</f>
        <v>0</v>
      </c>
      <c r="C5" s="94" t="str">
        <f ca="1">IF(B5=12,SUMIF(CALCS!$B$8:$B$1200,A5,CALCS!$AN$8:$AN$2000),"")</f>
        <v/>
      </c>
      <c r="D5" s="95" t="str">
        <f t="shared" ca="1" si="0"/>
        <v/>
      </c>
      <c r="E5" s="95" t="e">
        <f>NA()</f>
        <v>#N/A</v>
      </c>
      <c r="Y5" s="100" t="s">
        <v>106</v>
      </c>
      <c r="Z5" s="101">
        <f ca="1">Z4/Z3</f>
        <v>0.86792452830188682</v>
      </c>
    </row>
    <row r="6" spans="1:26" x14ac:dyDescent="0.3">
      <c r="A6" s="90">
        <f t="shared" si="1"/>
        <v>1930</v>
      </c>
      <c r="B6" s="90">
        <f ca="1">COUNTIF(CALCS!$B$8:$B$2000,A6)</f>
        <v>0</v>
      </c>
      <c r="C6" s="94" t="str">
        <f ca="1">IF(B6=12,SUMIF(CALCS!$B$8:$B$1200,A6,CALCS!$AN$8:$AN$2000),"")</f>
        <v/>
      </c>
      <c r="D6" s="95" t="str">
        <f t="shared" ca="1" si="0"/>
        <v/>
      </c>
      <c r="E6" s="95" t="e">
        <f>NA()</f>
        <v>#N/A</v>
      </c>
    </row>
    <row r="7" spans="1:26" x14ac:dyDescent="0.3">
      <c r="A7" s="90">
        <f t="shared" si="1"/>
        <v>1931</v>
      </c>
      <c r="B7" s="90">
        <f ca="1">COUNTIF(CALCS!$B$8:$B$2000,A7)</f>
        <v>0</v>
      </c>
      <c r="C7" s="94" t="str">
        <f ca="1">IF(B7=12,SUMIF(CALCS!$B$8:$B$1200,A7,CALCS!$AN$8:$AN$2000),"")</f>
        <v/>
      </c>
      <c r="D7" s="95" t="str">
        <f t="shared" ca="1" si="0"/>
        <v/>
      </c>
      <c r="E7" s="95" t="e">
        <f ca="1">IF(ISERROR(((1+C7)*(1+C6)*(1+C5)*(1+C4)*(1+C3))^0.2-1),NA(),((1+C7)*(1+C6)*(1+C5)*(1+C4)*(1+C3))^0.2-1)</f>
        <v>#N/A</v>
      </c>
    </row>
    <row r="8" spans="1:26" x14ac:dyDescent="0.3">
      <c r="A8" s="90">
        <f t="shared" si="1"/>
        <v>1932</v>
      </c>
      <c r="B8" s="90">
        <f ca="1">COUNTIF(CALCS!$B$8:$B$2000,A8)</f>
        <v>0</v>
      </c>
      <c r="C8" s="94" t="str">
        <f ca="1">IF(B8=12,SUMIF(CALCS!$B$8:$B$1200,A8,CALCS!$AN$8:$AN$2000),"")</f>
        <v/>
      </c>
      <c r="D8" s="95" t="str">
        <f t="shared" ca="1" si="0"/>
        <v/>
      </c>
      <c r="E8" s="95" t="e">
        <f t="shared" ref="E8:E71" ca="1" si="2">IF(ISERROR(((1+C8)*(1+C7)*(1+C6)*(1+C5)*(1+C4))^0.2-1),NA(),((1+C8)*(1+C7)*(1+C6)*(1+C5)*(1+C4))^0.2-1)</f>
        <v>#N/A</v>
      </c>
    </row>
    <row r="9" spans="1:26" x14ac:dyDescent="0.3">
      <c r="A9" s="90">
        <f t="shared" si="1"/>
        <v>1933</v>
      </c>
      <c r="B9" s="90">
        <f ca="1">COUNTIF(CALCS!$B$8:$B$2000,A9)</f>
        <v>0</v>
      </c>
      <c r="C9" s="94" t="str">
        <f ca="1">IF(B9=12,SUMIF(CALCS!$B$8:$B$1200,A9,CALCS!$AN$8:$AN$2000),"")</f>
        <v/>
      </c>
      <c r="D9" s="95" t="str">
        <f t="shared" ca="1" si="0"/>
        <v/>
      </c>
      <c r="E9" s="95" t="e">
        <f t="shared" ca="1" si="2"/>
        <v>#N/A</v>
      </c>
    </row>
    <row r="10" spans="1:26" x14ac:dyDescent="0.3">
      <c r="A10" s="90">
        <f t="shared" si="1"/>
        <v>1934</v>
      </c>
      <c r="B10" s="90">
        <f ca="1">COUNTIF(CALCS!$B$8:$B$2000,A10)</f>
        <v>0</v>
      </c>
      <c r="C10" s="94" t="str">
        <f ca="1">IF(B10=12,SUMIF(CALCS!$B$8:$B$1200,A10,CALCS!$AN$8:$AN$2000),"")</f>
        <v/>
      </c>
      <c r="D10" s="95" t="str">
        <f t="shared" ca="1" si="0"/>
        <v/>
      </c>
      <c r="E10" s="95" t="e">
        <f t="shared" ca="1" si="2"/>
        <v>#N/A</v>
      </c>
    </row>
    <row r="11" spans="1:26" x14ac:dyDescent="0.3">
      <c r="A11" s="90">
        <f t="shared" si="1"/>
        <v>1935</v>
      </c>
      <c r="B11" s="90">
        <f ca="1">COUNTIF(CALCS!$B$8:$B$2000,A11)</f>
        <v>0</v>
      </c>
      <c r="C11" s="94" t="str">
        <f ca="1">IF(B11=12,SUMIF(CALCS!$B$8:$B$1200,A11,CALCS!$AN$8:$AN$2000),"")</f>
        <v/>
      </c>
      <c r="D11" s="95" t="str">
        <f t="shared" ca="1" si="0"/>
        <v/>
      </c>
      <c r="E11" s="95" t="e">
        <f t="shared" ca="1" si="2"/>
        <v>#N/A</v>
      </c>
    </row>
    <row r="12" spans="1:26" x14ac:dyDescent="0.3">
      <c r="A12" s="90">
        <f t="shared" si="1"/>
        <v>1936</v>
      </c>
      <c r="B12" s="90">
        <f ca="1">COUNTIF(CALCS!$B$8:$B$2000,A12)</f>
        <v>0</v>
      </c>
      <c r="C12" s="94" t="str">
        <f ca="1">IF(B12=12,SUMIF(CALCS!$B$8:$B$1200,A12,CALCS!$AN$8:$AN$2000),"")</f>
        <v/>
      </c>
      <c r="D12" s="95" t="str">
        <f t="shared" ca="1" si="0"/>
        <v/>
      </c>
      <c r="E12" s="95" t="e">
        <f t="shared" ca="1" si="2"/>
        <v>#N/A</v>
      </c>
    </row>
    <row r="13" spans="1:26" x14ac:dyDescent="0.3">
      <c r="A13" s="90">
        <f t="shared" si="1"/>
        <v>1937</v>
      </c>
      <c r="B13" s="90">
        <f ca="1">COUNTIF(CALCS!$B$8:$B$2000,A13)</f>
        <v>0</v>
      </c>
      <c r="C13" s="94" t="str">
        <f ca="1">IF(B13=12,SUMIF(CALCS!$B$8:$B$1200,A13,CALCS!$AN$8:$AN$2000),"")</f>
        <v/>
      </c>
      <c r="D13" s="95" t="str">
        <f t="shared" ca="1" si="0"/>
        <v/>
      </c>
      <c r="E13" s="95" t="e">
        <f t="shared" ca="1" si="2"/>
        <v>#N/A</v>
      </c>
    </row>
    <row r="14" spans="1:26" x14ac:dyDescent="0.3">
      <c r="A14" s="90">
        <f t="shared" si="1"/>
        <v>1938</v>
      </c>
      <c r="B14" s="90">
        <f ca="1">COUNTIF(CALCS!$B$8:$B$2000,A14)</f>
        <v>0</v>
      </c>
      <c r="C14" s="94" t="str">
        <f ca="1">IF(B14=12,SUMIF(CALCS!$B$8:$B$1200,A14,CALCS!$AN$8:$AN$2000),"")</f>
        <v/>
      </c>
      <c r="D14" s="95" t="str">
        <f t="shared" ca="1" si="0"/>
        <v/>
      </c>
      <c r="E14" s="95" t="e">
        <f t="shared" ca="1" si="2"/>
        <v>#N/A</v>
      </c>
    </row>
    <row r="15" spans="1:26" x14ac:dyDescent="0.3">
      <c r="A15" s="90">
        <f t="shared" si="1"/>
        <v>1939</v>
      </c>
      <c r="B15" s="90">
        <f ca="1">COUNTIF(CALCS!$B$8:$B$2000,A15)</f>
        <v>0</v>
      </c>
      <c r="C15" s="94" t="str">
        <f ca="1">IF(B15=12,SUMIF(CALCS!$B$8:$B$1200,A15,CALCS!$AN$8:$AN$2000),"")</f>
        <v/>
      </c>
      <c r="D15" s="95" t="str">
        <f t="shared" ca="1" si="0"/>
        <v/>
      </c>
      <c r="E15" s="95" t="e">
        <f t="shared" ca="1" si="2"/>
        <v>#N/A</v>
      </c>
    </row>
    <row r="16" spans="1:26" x14ac:dyDescent="0.3">
      <c r="A16" s="90">
        <f t="shared" si="1"/>
        <v>1940</v>
      </c>
      <c r="B16" s="90">
        <f ca="1">COUNTIF(CALCS!$B$8:$B$2000,A16)</f>
        <v>0</v>
      </c>
      <c r="C16" s="94" t="str">
        <f ca="1">IF(B16=12,SUMIF(CALCS!$B$8:$B$1200,A16,CALCS!$AN$8:$AN$2000),"")</f>
        <v/>
      </c>
      <c r="D16" s="95" t="str">
        <f t="shared" ca="1" si="0"/>
        <v/>
      </c>
      <c r="E16" s="95" t="e">
        <f t="shared" ca="1" si="2"/>
        <v>#N/A</v>
      </c>
    </row>
    <row r="17" spans="1:5" x14ac:dyDescent="0.3">
      <c r="A17" s="90">
        <f t="shared" si="1"/>
        <v>1941</v>
      </c>
      <c r="B17" s="90">
        <f ca="1">COUNTIF(CALCS!$B$8:$B$2000,A17)</f>
        <v>0</v>
      </c>
      <c r="C17" s="94" t="str">
        <f ca="1">IF(B17=12,SUMIF(CALCS!$B$8:$B$1200,A17,CALCS!$AN$8:$AN$2000),"")</f>
        <v/>
      </c>
      <c r="D17" s="95" t="str">
        <f t="shared" ca="1" si="0"/>
        <v/>
      </c>
      <c r="E17" s="95" t="e">
        <f t="shared" ca="1" si="2"/>
        <v>#N/A</v>
      </c>
    </row>
    <row r="18" spans="1:5" x14ac:dyDescent="0.3">
      <c r="A18" s="90">
        <f t="shared" si="1"/>
        <v>1942</v>
      </c>
      <c r="B18" s="90">
        <f ca="1">COUNTIF(CALCS!$B$8:$B$2000,A18)</f>
        <v>0</v>
      </c>
      <c r="C18" s="94" t="str">
        <f ca="1">IF(B18=12,SUMIF(CALCS!$B$8:$B$1200,A18,CALCS!$AN$8:$AN$2000),"")</f>
        <v/>
      </c>
      <c r="D18" s="95" t="str">
        <f t="shared" ca="1" si="0"/>
        <v/>
      </c>
      <c r="E18" s="95" t="e">
        <f t="shared" ca="1" si="2"/>
        <v>#N/A</v>
      </c>
    </row>
    <row r="19" spans="1:5" x14ac:dyDescent="0.3">
      <c r="A19" s="90">
        <f t="shared" si="1"/>
        <v>1943</v>
      </c>
      <c r="B19" s="90">
        <f ca="1">COUNTIF(CALCS!$B$8:$B$2000,A19)</f>
        <v>0</v>
      </c>
      <c r="C19" s="94" t="str">
        <f ca="1">IF(B19=12,SUMIF(CALCS!$B$8:$B$1200,A19,CALCS!$AN$8:$AN$2000),"")</f>
        <v/>
      </c>
      <c r="D19" s="95" t="str">
        <f t="shared" ca="1" si="0"/>
        <v/>
      </c>
      <c r="E19" s="95" t="e">
        <f t="shared" ca="1" si="2"/>
        <v>#N/A</v>
      </c>
    </row>
    <row r="20" spans="1:5" x14ac:dyDescent="0.3">
      <c r="A20" s="90">
        <f t="shared" si="1"/>
        <v>1944</v>
      </c>
      <c r="B20" s="90">
        <f ca="1">COUNTIF(CALCS!$B$8:$B$2000,A20)</f>
        <v>0</v>
      </c>
      <c r="C20" s="94" t="str">
        <f ca="1">IF(B20=12,SUMIF(CALCS!$B$8:$B$1200,A20,CALCS!$AN$8:$AN$2000),"")</f>
        <v/>
      </c>
      <c r="D20" s="95" t="str">
        <f t="shared" ca="1" si="0"/>
        <v/>
      </c>
      <c r="E20" s="95" t="e">
        <f t="shared" ca="1" si="2"/>
        <v>#N/A</v>
      </c>
    </row>
    <row r="21" spans="1:5" x14ac:dyDescent="0.3">
      <c r="A21" s="90">
        <f t="shared" si="1"/>
        <v>1945</v>
      </c>
      <c r="B21" s="90">
        <f ca="1">COUNTIF(CALCS!$B$8:$B$2000,A21)</f>
        <v>0</v>
      </c>
      <c r="C21" s="94" t="str">
        <f ca="1">IF(B21=12,SUMIF(CALCS!$B$8:$B$1200,A21,CALCS!$AN$8:$AN$2000),"")</f>
        <v/>
      </c>
      <c r="D21" s="95" t="str">
        <f t="shared" ca="1" si="0"/>
        <v/>
      </c>
      <c r="E21" s="95" t="e">
        <f t="shared" ca="1" si="2"/>
        <v>#N/A</v>
      </c>
    </row>
    <row r="22" spans="1:5" x14ac:dyDescent="0.3">
      <c r="A22" s="90">
        <f t="shared" si="1"/>
        <v>1946</v>
      </c>
      <c r="B22" s="90">
        <f ca="1">COUNTIF(CALCS!$B$8:$B$2000,A22)</f>
        <v>0</v>
      </c>
      <c r="C22" s="94" t="str">
        <f ca="1">IF(B22=12,SUMIF(CALCS!$B$8:$B$1200,A22,CALCS!$AN$8:$AN$2000),"")</f>
        <v/>
      </c>
      <c r="D22" s="95" t="str">
        <f t="shared" ca="1" si="0"/>
        <v/>
      </c>
      <c r="E22" s="95" t="e">
        <f t="shared" ca="1" si="2"/>
        <v>#N/A</v>
      </c>
    </row>
    <row r="23" spans="1:5" x14ac:dyDescent="0.3">
      <c r="A23" s="90">
        <f t="shared" si="1"/>
        <v>1947</v>
      </c>
      <c r="B23" s="90">
        <f ca="1">COUNTIF(CALCS!$B$8:$B$2000,A23)</f>
        <v>0</v>
      </c>
      <c r="C23" s="94" t="str">
        <f ca="1">IF(B23=12,SUMIF(CALCS!$B$8:$B$1200,A23,CALCS!$AN$8:$AN$2000),"")</f>
        <v/>
      </c>
      <c r="D23" s="95" t="str">
        <f t="shared" ca="1" si="0"/>
        <v/>
      </c>
      <c r="E23" s="95" t="e">
        <f t="shared" ca="1" si="2"/>
        <v>#N/A</v>
      </c>
    </row>
    <row r="24" spans="1:5" x14ac:dyDescent="0.3">
      <c r="A24" s="90">
        <f t="shared" si="1"/>
        <v>1948</v>
      </c>
      <c r="B24" s="90">
        <f ca="1">COUNTIF(CALCS!$B$8:$B$2000,A24)</f>
        <v>0</v>
      </c>
      <c r="C24" s="94" t="str">
        <f ca="1">IF(B24=12,SUMIF(CALCS!$B$8:$B$1200,A24,CALCS!$AN$8:$AN$2000),"")</f>
        <v/>
      </c>
      <c r="D24" s="95" t="str">
        <f t="shared" ca="1" si="0"/>
        <v/>
      </c>
      <c r="E24" s="95" t="e">
        <f t="shared" ca="1" si="2"/>
        <v>#N/A</v>
      </c>
    </row>
    <row r="25" spans="1:5" x14ac:dyDescent="0.3">
      <c r="A25" s="90">
        <f t="shared" si="1"/>
        <v>1949</v>
      </c>
      <c r="B25" s="90">
        <f ca="1">COUNTIF(CALCS!$B$8:$B$2000,A25)</f>
        <v>0</v>
      </c>
      <c r="C25" s="94" t="str">
        <f ca="1">IF(B25=12,SUMIF(CALCS!$B$8:$B$1200,A25,CALCS!$AN$8:$AN$2000),"")</f>
        <v/>
      </c>
      <c r="D25" s="95" t="str">
        <f t="shared" ca="1" si="0"/>
        <v/>
      </c>
      <c r="E25" s="95" t="e">
        <f t="shared" ca="1" si="2"/>
        <v>#N/A</v>
      </c>
    </row>
    <row r="26" spans="1:5" x14ac:dyDescent="0.3">
      <c r="A26" s="90">
        <f t="shared" si="1"/>
        <v>1950</v>
      </c>
      <c r="B26" s="90">
        <f ca="1">COUNTIF(CALCS!$B$8:$B$2000,A26)</f>
        <v>0</v>
      </c>
      <c r="C26" s="94" t="str">
        <f ca="1">IF(B26=12,SUMIF(CALCS!$B$8:$B$1200,A26,CALCS!$AN$8:$AN$2000),"")</f>
        <v/>
      </c>
      <c r="D26" s="95" t="str">
        <f t="shared" ca="1" si="0"/>
        <v/>
      </c>
      <c r="E26" s="95" t="e">
        <f t="shared" ca="1" si="2"/>
        <v>#N/A</v>
      </c>
    </row>
    <row r="27" spans="1:5" x14ac:dyDescent="0.3">
      <c r="A27" s="90">
        <f t="shared" si="1"/>
        <v>1951</v>
      </c>
      <c r="B27" s="90">
        <f ca="1">COUNTIF(CALCS!$B$8:$B$2000,A27)</f>
        <v>0</v>
      </c>
      <c r="C27" s="94" t="str">
        <f ca="1">IF(B27=12,SUMIF(CALCS!$B$8:$B$1200,A27,CALCS!$AN$8:$AN$2000),"")</f>
        <v/>
      </c>
      <c r="D27" s="95" t="str">
        <f t="shared" ca="1" si="0"/>
        <v/>
      </c>
      <c r="E27" s="95" t="e">
        <f t="shared" ca="1" si="2"/>
        <v>#N/A</v>
      </c>
    </row>
    <row r="28" spans="1:5" x14ac:dyDescent="0.3">
      <c r="A28" s="90">
        <f t="shared" si="1"/>
        <v>1952</v>
      </c>
      <c r="B28" s="90">
        <f ca="1">COUNTIF(CALCS!$B$8:$B$2000,A28)</f>
        <v>0</v>
      </c>
      <c r="C28" s="94" t="str">
        <f ca="1">IF(B28=12,SUMIF(CALCS!$B$8:$B$1200,A28,CALCS!$AN$8:$AN$2000),"")</f>
        <v/>
      </c>
      <c r="D28" s="95" t="str">
        <f t="shared" ca="1" si="0"/>
        <v/>
      </c>
      <c r="E28" s="95" t="e">
        <f t="shared" ca="1" si="2"/>
        <v>#N/A</v>
      </c>
    </row>
    <row r="29" spans="1:5" x14ac:dyDescent="0.3">
      <c r="A29" s="90">
        <f t="shared" si="1"/>
        <v>1953</v>
      </c>
      <c r="B29" s="90">
        <f ca="1">COUNTIF(CALCS!$B$8:$B$2000,A29)</f>
        <v>0</v>
      </c>
      <c r="C29" s="94" t="str">
        <f ca="1">IF(B29=12,SUMIF(CALCS!$B$8:$B$1200,A29,CALCS!$AN$8:$AN$2000),"")</f>
        <v/>
      </c>
      <c r="D29" s="95" t="str">
        <f t="shared" ca="1" si="0"/>
        <v/>
      </c>
      <c r="E29" s="95" t="e">
        <f t="shared" ca="1" si="2"/>
        <v>#N/A</v>
      </c>
    </row>
    <row r="30" spans="1:5" x14ac:dyDescent="0.3">
      <c r="A30" s="90">
        <f t="shared" si="1"/>
        <v>1954</v>
      </c>
      <c r="B30" s="90">
        <f ca="1">COUNTIF(CALCS!$B$8:$B$2000,A30)</f>
        <v>0</v>
      </c>
      <c r="C30" s="94" t="str">
        <f ca="1">IF(B30=12,SUMIF(CALCS!$B$8:$B$1200,A30,CALCS!$AN$8:$AN$2000),"")</f>
        <v/>
      </c>
      <c r="D30" s="95" t="str">
        <f t="shared" ca="1" si="0"/>
        <v/>
      </c>
      <c r="E30" s="95" t="e">
        <f t="shared" ca="1" si="2"/>
        <v>#N/A</v>
      </c>
    </row>
    <row r="31" spans="1:5" x14ac:dyDescent="0.3">
      <c r="A31" s="90">
        <f t="shared" si="1"/>
        <v>1955</v>
      </c>
      <c r="B31" s="90">
        <f ca="1">COUNTIF(CALCS!$B$8:$B$2000,A31)</f>
        <v>0</v>
      </c>
      <c r="C31" s="94" t="str">
        <f ca="1">IF(B31=12,SUMIF(CALCS!$B$8:$B$1200,A31,CALCS!$AN$8:$AN$2000),"")</f>
        <v/>
      </c>
      <c r="D31" s="95" t="str">
        <f t="shared" ca="1" si="0"/>
        <v/>
      </c>
      <c r="E31" s="95" t="e">
        <f t="shared" ca="1" si="2"/>
        <v>#N/A</v>
      </c>
    </row>
    <row r="32" spans="1:5" x14ac:dyDescent="0.3">
      <c r="A32" s="90">
        <f t="shared" si="1"/>
        <v>1956</v>
      </c>
      <c r="B32" s="90">
        <f ca="1">COUNTIF(CALCS!$B$8:$B$2000,A32)</f>
        <v>0</v>
      </c>
      <c r="C32" s="94" t="str">
        <f ca="1">IF(B32=12,SUMIF(CALCS!$B$8:$B$1200,A32,CALCS!$AN$8:$AN$2000),"")</f>
        <v/>
      </c>
      <c r="D32" s="95" t="str">
        <f t="shared" ca="1" si="0"/>
        <v/>
      </c>
      <c r="E32" s="95" t="e">
        <f t="shared" ca="1" si="2"/>
        <v>#N/A</v>
      </c>
    </row>
    <row r="33" spans="1:9" x14ac:dyDescent="0.3">
      <c r="A33" s="90">
        <f t="shared" si="1"/>
        <v>1957</v>
      </c>
      <c r="B33" s="90">
        <f ca="1">COUNTIF(CALCS!$B$8:$B$2000,A33)</f>
        <v>0</v>
      </c>
      <c r="C33" s="94" t="str">
        <f ca="1">IF(B33=12,SUMIF(CALCS!$B$8:$B$1200,A33,CALCS!$AN$8:$AN$2000),"")</f>
        <v/>
      </c>
      <c r="D33" s="95" t="str">
        <f t="shared" ca="1" si="0"/>
        <v/>
      </c>
      <c r="E33" s="95" t="e">
        <f t="shared" ca="1" si="2"/>
        <v>#N/A</v>
      </c>
    </row>
    <row r="34" spans="1:9" x14ac:dyDescent="0.3">
      <c r="A34" s="90">
        <f t="shared" si="1"/>
        <v>1958</v>
      </c>
      <c r="B34" s="90">
        <f ca="1">COUNTIF(CALCS!$B$8:$B$2000,A34)</f>
        <v>0</v>
      </c>
      <c r="C34" s="94" t="str">
        <f ca="1">IF(B34=12,SUMIF(CALCS!$B$8:$B$1200,A34,CALCS!$AN$8:$AN$2000),"")</f>
        <v/>
      </c>
      <c r="D34" s="95" t="str">
        <f t="shared" ca="1" si="0"/>
        <v/>
      </c>
      <c r="E34" s="95" t="e">
        <f t="shared" ca="1" si="2"/>
        <v>#N/A</v>
      </c>
    </row>
    <row r="35" spans="1:9" x14ac:dyDescent="0.3">
      <c r="A35" s="90">
        <f t="shared" si="1"/>
        <v>1959</v>
      </c>
      <c r="B35" s="90">
        <f ca="1">COUNTIF(CALCS!$B$8:$B$2000,A35)</f>
        <v>0</v>
      </c>
      <c r="C35" s="94" t="str">
        <f ca="1">IF(B35=12,SUMIF(CALCS!$B$8:$B$1200,A35,CALCS!$AN$8:$AN$2000),"")</f>
        <v/>
      </c>
      <c r="D35" s="95" t="str">
        <f t="shared" ca="1" si="0"/>
        <v/>
      </c>
      <c r="E35" s="95" t="e">
        <f t="shared" ca="1" si="2"/>
        <v>#N/A</v>
      </c>
    </row>
    <row r="36" spans="1:9" x14ac:dyDescent="0.3">
      <c r="A36" s="90">
        <f t="shared" si="1"/>
        <v>1960</v>
      </c>
      <c r="B36" s="90">
        <f ca="1">COUNTIF(CALCS!$B$8:$B$2000,A36)</f>
        <v>0</v>
      </c>
      <c r="C36" s="94" t="str">
        <f ca="1">IF(B36=12,SUMIF(CALCS!$B$8:$B$1200,A36,CALCS!$AN$8:$AN$2000),"")</f>
        <v/>
      </c>
      <c r="D36" s="95" t="str">
        <f t="shared" ca="1" si="0"/>
        <v/>
      </c>
      <c r="E36" s="95" t="e">
        <f t="shared" ca="1" si="2"/>
        <v>#N/A</v>
      </c>
    </row>
    <row r="37" spans="1:9" x14ac:dyDescent="0.3">
      <c r="A37" s="90">
        <f t="shared" si="1"/>
        <v>1961</v>
      </c>
      <c r="B37" s="90">
        <f ca="1">COUNTIF(CALCS!$B$8:$B$2000,A37)</f>
        <v>0</v>
      </c>
      <c r="C37" s="94" t="str">
        <f ca="1">IF(B37=12,SUMIF(CALCS!$B$8:$B$1200,A37,CALCS!$AN$8:$AN$2000),"")</f>
        <v/>
      </c>
      <c r="D37" s="95" t="str">
        <f t="shared" ca="1" si="0"/>
        <v/>
      </c>
      <c r="E37" s="95" t="e">
        <f t="shared" ca="1" si="2"/>
        <v>#N/A</v>
      </c>
    </row>
    <row r="38" spans="1:9" x14ac:dyDescent="0.3">
      <c r="A38" s="90">
        <f t="shared" si="1"/>
        <v>1962</v>
      </c>
      <c r="B38" s="90">
        <f ca="1">COUNTIF(CALCS!$B$8:$B$2000,A38)</f>
        <v>0</v>
      </c>
      <c r="C38" s="94" t="str">
        <f ca="1">IF(B38=12,SUMIF(CALCS!$B$8:$B$1200,A38,CALCS!$AN$8:$AN$2000),"")</f>
        <v/>
      </c>
      <c r="D38" s="95" t="str">
        <f t="shared" ca="1" si="0"/>
        <v/>
      </c>
      <c r="E38" s="95" t="e">
        <f t="shared" ca="1" si="2"/>
        <v>#N/A</v>
      </c>
    </row>
    <row r="39" spans="1:9" x14ac:dyDescent="0.3">
      <c r="A39" s="90">
        <f t="shared" si="1"/>
        <v>1963</v>
      </c>
      <c r="B39" s="90">
        <f ca="1">COUNTIF(CALCS!$B$8:$B$2000,A39)</f>
        <v>0</v>
      </c>
      <c r="C39" s="94" t="str">
        <f ca="1">IF(B39=12,SUMIF(CALCS!$B$8:$B$1200,A39,CALCS!$AN$8:$AN$2000),"")</f>
        <v/>
      </c>
      <c r="D39" s="95" t="str">
        <f t="shared" ca="1" si="0"/>
        <v/>
      </c>
      <c r="E39" s="95" t="e">
        <f t="shared" ca="1" si="2"/>
        <v>#N/A</v>
      </c>
    </row>
    <row r="40" spans="1:9" x14ac:dyDescent="0.3">
      <c r="A40" s="90">
        <f t="shared" si="1"/>
        <v>1964</v>
      </c>
      <c r="B40" s="90">
        <f ca="1">COUNTIF(CALCS!$B$8:$B$2000,A40)</f>
        <v>0</v>
      </c>
      <c r="C40" s="94" t="str">
        <f ca="1">IF(B40=12,SUMIF(CALCS!$B$8:$B$1200,A40,CALCS!$AN$8:$AN$2000),"")</f>
        <v/>
      </c>
      <c r="D40" s="95" t="str">
        <f t="shared" ca="1" si="0"/>
        <v/>
      </c>
      <c r="E40" s="95" t="e">
        <f t="shared" ca="1" si="2"/>
        <v>#N/A</v>
      </c>
    </row>
    <row r="41" spans="1:9" x14ac:dyDescent="0.3">
      <c r="A41" s="90">
        <f t="shared" si="1"/>
        <v>1965</v>
      </c>
      <c r="B41" s="90">
        <f ca="1">COUNTIF(CALCS!$B$8:$B$2000,A41)</f>
        <v>0</v>
      </c>
      <c r="C41" s="94" t="str">
        <f ca="1">IF(B41=12,SUMIF(CALCS!$B$8:$B$1200,A41,CALCS!$AN$8:$AN$2000),"")</f>
        <v/>
      </c>
      <c r="D41" s="95" t="str">
        <f t="shared" ca="1" si="0"/>
        <v/>
      </c>
      <c r="E41" s="95" t="e">
        <f t="shared" ca="1" si="2"/>
        <v>#N/A</v>
      </c>
    </row>
    <row r="42" spans="1:9" x14ac:dyDescent="0.3">
      <c r="A42" s="90">
        <f t="shared" si="1"/>
        <v>1966</v>
      </c>
      <c r="B42" s="90">
        <f ca="1">COUNTIF(CALCS!$B$8:$B$2000,A42)</f>
        <v>0</v>
      </c>
      <c r="C42" s="94" t="str">
        <f ca="1">IF(B42=12,SUMIF(CALCS!$B$8:$B$1200,A42,CALCS!$AN$8:$AN$2000),"")</f>
        <v/>
      </c>
      <c r="D42" s="95" t="str">
        <f t="shared" ca="1" si="0"/>
        <v/>
      </c>
      <c r="E42" s="95" t="e">
        <f t="shared" ca="1" si="2"/>
        <v>#N/A</v>
      </c>
    </row>
    <row r="43" spans="1:9" x14ac:dyDescent="0.3">
      <c r="A43" s="90">
        <f t="shared" si="1"/>
        <v>1967</v>
      </c>
      <c r="B43" s="90">
        <f ca="1">COUNTIF(CALCS!$B$8:$B$2000,A43)</f>
        <v>0</v>
      </c>
      <c r="C43" s="94" t="str">
        <f ca="1">IF(B43=12,SUMIF(CALCS!$B$8:$B$1200,A43,CALCS!$AN$8:$AN$2000),"")</f>
        <v/>
      </c>
      <c r="D43" s="95" t="str">
        <f t="shared" ca="1" si="0"/>
        <v/>
      </c>
      <c r="E43" s="95" t="e">
        <f t="shared" ca="1" si="2"/>
        <v>#N/A</v>
      </c>
      <c r="H43" s="65"/>
      <c r="I43" s="81"/>
    </row>
    <row r="44" spans="1:9" x14ac:dyDescent="0.3">
      <c r="A44" s="90">
        <f t="shared" si="1"/>
        <v>1968</v>
      </c>
      <c r="B44" s="90">
        <f ca="1">COUNTIF(CALCS!$B$8:$B$2000,A44)</f>
        <v>12</v>
      </c>
      <c r="C44" s="94">
        <f ca="1">IF(B44=12,SUMIF(CALCS!$B$8:$B$2000,A44,CALCS!$AN$8:$AN$2000),"")</f>
        <v>0.20463514920084991</v>
      </c>
      <c r="D44" s="95">
        <f t="shared" ca="1" si="0"/>
        <v>0.10313109360175997</v>
      </c>
      <c r="E44" s="95" t="e">
        <f t="shared" ca="1" si="2"/>
        <v>#N/A</v>
      </c>
      <c r="H44" s="65" t="s">
        <v>58</v>
      </c>
      <c r="I44" s="81" t="s">
        <v>84</v>
      </c>
    </row>
    <row r="45" spans="1:9" x14ac:dyDescent="0.3">
      <c r="A45" s="90">
        <f t="shared" si="1"/>
        <v>1969</v>
      </c>
      <c r="B45" s="90">
        <f ca="1">COUNTIF(CALCS!$B$8:$B$2000,A45)</f>
        <v>12</v>
      </c>
      <c r="C45" s="94">
        <f ca="1">IF(B45=12,SUMIF(CALCS!$B$8:$B$2000,A45,CALCS!$AN$8:$AN$2000),"")</f>
        <v>9.1356177746372488E-2</v>
      </c>
      <c r="D45" s="95">
        <f t="shared" ca="1" si="0"/>
        <v>0.10313109360175997</v>
      </c>
      <c r="E45" s="95" t="e">
        <f t="shared" ca="1" si="2"/>
        <v>#N/A</v>
      </c>
      <c r="H45" s="65" t="s">
        <v>59</v>
      </c>
      <c r="I45" s="81" t="s">
        <v>85</v>
      </c>
    </row>
    <row r="46" spans="1:9" x14ac:dyDescent="0.3">
      <c r="A46" s="90">
        <f t="shared" si="1"/>
        <v>1970</v>
      </c>
      <c r="B46" s="90">
        <f ca="1">COUNTIF(CALCS!$B$8:$B$2000,A46)</f>
        <v>12</v>
      </c>
      <c r="C46" s="94">
        <f ca="1">IF(B46=12,SUMIF(CALCS!$B$8:$B$2000,A46,CALCS!$AN$8:$AN$2000),"")</f>
        <v>0.20343260851115194</v>
      </c>
      <c r="D46" s="95">
        <f t="shared" ca="1" si="0"/>
        <v>0.10313109360175997</v>
      </c>
      <c r="E46" s="95" t="e">
        <f t="shared" ca="1" si="2"/>
        <v>#N/A</v>
      </c>
      <c r="H46" s="65" t="s">
        <v>60</v>
      </c>
      <c r="I46" s="81" t="s">
        <v>86</v>
      </c>
    </row>
    <row r="47" spans="1:9" x14ac:dyDescent="0.3">
      <c r="A47" s="90">
        <f t="shared" si="1"/>
        <v>1971</v>
      </c>
      <c r="B47" s="90">
        <f ca="1">COUNTIF(CALCS!$B$8:$B$2000,A47)</f>
        <v>12</v>
      </c>
      <c r="C47" s="94">
        <f ca="1">IF(B47=12,SUMIF(CALCS!$B$8:$B$2000,A47,CALCS!$AN$8:$AN$2000),"")</f>
        <v>5.694932627944288E-2</v>
      </c>
      <c r="D47" s="95">
        <f t="shared" ca="1" si="0"/>
        <v>0.10313109360175997</v>
      </c>
      <c r="E47" s="95" t="e">
        <f t="shared" ca="1" si="2"/>
        <v>#N/A</v>
      </c>
      <c r="H47" s="65" t="s">
        <v>61</v>
      </c>
      <c r="I47" s="81" t="s">
        <v>87</v>
      </c>
    </row>
    <row r="48" spans="1:9" x14ac:dyDescent="0.3">
      <c r="A48" s="90">
        <f t="shared" si="1"/>
        <v>1972</v>
      </c>
      <c r="B48" s="90">
        <f ca="1">COUNTIF(CALCS!$B$8:$B$2000,A48)</f>
        <v>12</v>
      </c>
      <c r="C48" s="94">
        <f ca="1">IF(B48=12,SUMIF(CALCS!$B$8:$B$2000,A48,CALCS!$AN$8:$AN$2000),"")</f>
        <v>0.1130428061529736</v>
      </c>
      <c r="D48" s="95">
        <f t="shared" ca="1" si="0"/>
        <v>0.10313109360175997</v>
      </c>
      <c r="E48" s="95">
        <f t="shared" ca="1" si="2"/>
        <v>0.132301206598467</v>
      </c>
      <c r="H48" s="65" t="s">
        <v>62</v>
      </c>
      <c r="I48" s="81" t="s">
        <v>88</v>
      </c>
    </row>
    <row r="49" spans="1:10" x14ac:dyDescent="0.3">
      <c r="A49" s="90">
        <f t="shared" si="1"/>
        <v>1973</v>
      </c>
      <c r="B49" s="90">
        <f ca="1">COUNTIF(CALCS!$B$8:$B$2000,A49)</f>
        <v>12</v>
      </c>
      <c r="C49" s="94">
        <f ca="1">IF(B49=12,SUMIF(CALCS!$B$8:$B$2000,A49,CALCS!$AN$8:$AN$2000),"")</f>
        <v>0.31653686582744789</v>
      </c>
      <c r="D49" s="95">
        <f t="shared" ca="1" si="0"/>
        <v>0.10313109360175997</v>
      </c>
      <c r="E49" s="95">
        <f t="shared" ca="1" si="2"/>
        <v>0.15259695755291025</v>
      </c>
      <c r="H49" s="65" t="s">
        <v>63</v>
      </c>
      <c r="I49" s="81" t="s">
        <v>89</v>
      </c>
    </row>
    <row r="50" spans="1:10" x14ac:dyDescent="0.3">
      <c r="A50" s="90">
        <f t="shared" si="1"/>
        <v>1974</v>
      </c>
      <c r="B50" s="90">
        <f ca="1">COUNTIF(CALCS!$B$8:$B$2000,A50)</f>
        <v>12</v>
      </c>
      <c r="C50" s="94">
        <f ca="1">IF(B50=12,SUMIF(CALCS!$B$8:$B$2000,A50,CALCS!$AN$8:$AN$2000),"")</f>
        <v>0.2290491028060484</v>
      </c>
      <c r="D50" s="95">
        <f t="shared" ca="1" si="0"/>
        <v>0.10313109360175997</v>
      </c>
      <c r="E50" s="95">
        <f t="shared" ca="1" si="2"/>
        <v>0.18031523664873728</v>
      </c>
      <c r="H50" s="65" t="s">
        <v>64</v>
      </c>
      <c r="I50" s="81" t="s">
        <v>20</v>
      </c>
    </row>
    <row r="51" spans="1:10" x14ac:dyDescent="0.3">
      <c r="A51" s="90">
        <f t="shared" si="1"/>
        <v>1975</v>
      </c>
      <c r="B51" s="90">
        <f ca="1">COUNTIF(CALCS!$B$8:$B$2000,A51)</f>
        <v>12</v>
      </c>
      <c r="C51" s="94">
        <f ca="1">IF(B51=12,SUMIF(CALCS!$B$8:$B$2000,A51,CALCS!$AN$8:$AN$2000),"")</f>
        <v>0.14052015286175676</v>
      </c>
      <c r="D51" s="95">
        <f t="shared" ca="1" si="0"/>
        <v>0.10313109360175997</v>
      </c>
      <c r="E51" s="95">
        <f t="shared" ca="1" si="2"/>
        <v>0.16770798811698495</v>
      </c>
      <c r="H51" s="65" t="s">
        <v>65</v>
      </c>
      <c r="I51" s="81" t="s">
        <v>13</v>
      </c>
    </row>
    <row r="52" spans="1:10" x14ac:dyDescent="0.3">
      <c r="A52" s="90">
        <f t="shared" si="1"/>
        <v>1976</v>
      </c>
      <c r="B52" s="90">
        <f ca="1">COUNTIF(CALCS!$B$8:$B$2000,A52)</f>
        <v>12</v>
      </c>
      <c r="C52" s="94">
        <f ca="1">IF(B52=12,SUMIF(CALCS!$B$8:$B$2000,A52,CALCS!$AN$8:$AN$2000),"")</f>
        <v>0.16103126368850437</v>
      </c>
      <c r="D52" s="95">
        <f t="shared" ca="1" si="0"/>
        <v>0.10313109360175997</v>
      </c>
      <c r="E52" s="95">
        <f t="shared" ca="1" si="2"/>
        <v>0.18984996121471243</v>
      </c>
      <c r="H52" s="65"/>
      <c r="I52" s="81"/>
    </row>
    <row r="53" spans="1:10" x14ac:dyDescent="0.3">
      <c r="A53" s="90">
        <f t="shared" si="1"/>
        <v>1977</v>
      </c>
      <c r="B53" s="90">
        <f ca="1">COUNTIF(CALCS!$B$8:$B$2000,A53)</f>
        <v>12</v>
      </c>
      <c r="C53" s="94">
        <f ca="1">IF(B53=12,SUMIF(CALCS!$B$8:$B$2000,A53,CALCS!$AN$8:$AN$2000),"")</f>
        <v>0.15395986667813752</v>
      </c>
      <c r="D53" s="95">
        <f t="shared" ca="1" si="0"/>
        <v>0.10313109360175997</v>
      </c>
      <c r="E53" s="95">
        <f t="shared" ca="1" si="2"/>
        <v>0.19847221059299858</v>
      </c>
      <c r="H53" s="65" t="s">
        <v>98</v>
      </c>
      <c r="I53" s="102">
        <f ca="1">MATCH(12,$B$3:$B$100,0)</f>
        <v>42</v>
      </c>
      <c r="J53" s="60">
        <f ca="1">OFFSET($A$2,start2,0)</f>
        <v>1968</v>
      </c>
    </row>
    <row r="54" spans="1:10" x14ac:dyDescent="0.3">
      <c r="A54" s="90">
        <f t="shared" si="1"/>
        <v>1978</v>
      </c>
      <c r="B54" s="90">
        <f ca="1">COUNTIF(CALCS!$B$8:$B$2000,A54)</f>
        <v>12</v>
      </c>
      <c r="C54" s="94">
        <f ca="1">IF(B54=12,SUMIF(CALCS!$B$8:$B$2000,A54,CALCS!$AN$8:$AN$2000),"")</f>
        <v>0.12683858234813505</v>
      </c>
      <c r="D54" s="95">
        <f t="shared" ca="1" si="0"/>
        <v>0.10313109360175997</v>
      </c>
      <c r="E54" s="95">
        <f t="shared" ca="1" si="2"/>
        <v>0.16175273910515786</v>
      </c>
      <c r="H54" s="65" t="s">
        <v>99</v>
      </c>
      <c r="I54" s="102">
        <f ca="1">COUNTIF($B$3:$B$100,12)</f>
        <v>53</v>
      </c>
      <c r="J54" s="60">
        <f ca="1">OFFSET($A$2,start2+length2-1,0)</f>
        <v>2020</v>
      </c>
    </row>
    <row r="55" spans="1:10" x14ac:dyDescent="0.3">
      <c r="A55" s="90">
        <f t="shared" si="1"/>
        <v>1979</v>
      </c>
      <c r="B55" s="90">
        <f ca="1">COUNTIF(CALCS!$B$8:$B$2000,A55)</f>
        <v>12</v>
      </c>
      <c r="C55" s="94">
        <f ca="1">IF(B55=12,SUMIF(CALCS!$B$8:$B$2000,A55,CALCS!$AN$8:$AN$2000),"")</f>
        <v>0.1178332619557335</v>
      </c>
      <c r="D55" s="95">
        <f t="shared" ca="1" si="0"/>
        <v>0.10313109360175997</v>
      </c>
      <c r="E55" s="95">
        <f t="shared" ca="1" si="2"/>
        <v>0.13992233726339554</v>
      </c>
      <c r="I55" s="82"/>
    </row>
    <row r="56" spans="1:10" x14ac:dyDescent="0.3">
      <c r="A56" s="90">
        <f t="shared" si="1"/>
        <v>1980</v>
      </c>
      <c r="B56" s="90">
        <f ca="1">COUNTIF(CALCS!$B$8:$B$2000,A56)</f>
        <v>12</v>
      </c>
      <c r="C56" s="94">
        <f ca="1">IF(B56=12,SUMIF(CALCS!$B$8:$B$2000,A56,CALCS!$AN$8:$AN$2000),"")</f>
        <v>5.5064646074661286E-2</v>
      </c>
      <c r="D56" s="95">
        <f t="shared" ca="1" si="0"/>
        <v>0.10313109360175997</v>
      </c>
      <c r="E56" s="95">
        <f t="shared" ca="1" si="2"/>
        <v>0.12230393419737129</v>
      </c>
      <c r="H56" s="60" t="s">
        <v>92</v>
      </c>
      <c r="I56" s="82" t="str">
        <f ca="1">VLOOKUP(CALCS!$B$1,PLOT1_DEC!$S$4:$T$12,2,0)&amp;": Top Quintile to Bottom Quintile Yearly Premium - "&amp;J53&amp;"-"&amp;J54</f>
        <v>Four Factor Model: Top Quintile to Bottom Quintile Yearly Premium - 1968-2020</v>
      </c>
    </row>
    <row r="57" spans="1:10" x14ac:dyDescent="0.3">
      <c r="A57" s="90">
        <f t="shared" si="1"/>
        <v>1981</v>
      </c>
      <c r="B57" s="90">
        <f ca="1">COUNTIF(CALCS!$B$8:$B$2000,A57)</f>
        <v>12</v>
      </c>
      <c r="C57" s="94">
        <f ca="1">IF(B57=12,SUMIF(CALCS!$B$8:$B$2000,A57,CALCS!$AN$8:$AN$2000),"")</f>
        <v>0.14098183718535984</v>
      </c>
      <c r="D57" s="95">
        <f t="shared" ca="1" si="0"/>
        <v>0.10313109360175997</v>
      </c>
      <c r="E57" s="95">
        <f t="shared" ca="1" si="2"/>
        <v>0.11840074751606666</v>
      </c>
      <c r="I57" s="82"/>
    </row>
    <row r="58" spans="1:10" x14ac:dyDescent="0.3">
      <c r="A58" s="90">
        <f t="shared" si="1"/>
        <v>1982</v>
      </c>
      <c r="B58" s="90">
        <f ca="1">COUNTIF(CALCS!$B$8:$B$2000,A58)</f>
        <v>12</v>
      </c>
      <c r="C58" s="94">
        <f ca="1">IF(B58=12,SUMIF(CALCS!$B$8:$B$2000,A58,CALCS!$AN$8:$AN$2000),"")</f>
        <v>0.2080637258892255</v>
      </c>
      <c r="D58" s="95">
        <f t="shared" ca="1" si="0"/>
        <v>0.10313109360175997</v>
      </c>
      <c r="E58" s="95">
        <f t="shared" ca="1" si="2"/>
        <v>0.12869675520053203</v>
      </c>
      <c r="I58" s="82"/>
    </row>
    <row r="59" spans="1:10" x14ac:dyDescent="0.3">
      <c r="A59" s="90">
        <f t="shared" si="1"/>
        <v>1983</v>
      </c>
      <c r="B59" s="90">
        <f ca="1">COUNTIF(CALCS!$B$8:$B$2000,A59)</f>
        <v>12</v>
      </c>
      <c r="C59" s="94">
        <f ca="1">IF(B59=12,SUMIF(CALCS!$B$8:$B$2000,A59,CALCS!$AN$8:$AN$2000),"")</f>
        <v>0.1135530831155811</v>
      </c>
      <c r="D59" s="95">
        <f t="shared" ca="1" si="0"/>
        <v>0.10313109360175997</v>
      </c>
      <c r="E59" s="95">
        <f t="shared" ca="1" si="2"/>
        <v>0.12602263261371616</v>
      </c>
      <c r="I59" s="82"/>
    </row>
    <row r="60" spans="1:10" x14ac:dyDescent="0.3">
      <c r="A60" s="90">
        <f t="shared" si="1"/>
        <v>1984</v>
      </c>
      <c r="B60" s="90">
        <f ca="1">COUNTIF(CALCS!$B$8:$B$2000,A60)</f>
        <v>12</v>
      </c>
      <c r="C60" s="94">
        <f ca="1">IF(B60=12,SUMIF(CALCS!$B$8:$B$2000,A60,CALCS!$AN$8:$AN$2000),"")</f>
        <v>0.21764912916948995</v>
      </c>
      <c r="D60" s="95">
        <f t="shared" ca="1" si="0"/>
        <v>0.10313109360175997</v>
      </c>
      <c r="E60" s="95">
        <f t="shared" ca="1" si="2"/>
        <v>0.14545002648602412</v>
      </c>
      <c r="I60" s="82"/>
    </row>
    <row r="61" spans="1:10" x14ac:dyDescent="0.3">
      <c r="A61" s="90">
        <f t="shared" si="1"/>
        <v>1985</v>
      </c>
      <c r="B61" s="90">
        <f ca="1">COUNTIF(CALCS!$B$8:$B$2000,A61)</f>
        <v>12</v>
      </c>
      <c r="C61" s="94">
        <f ca="1">IF(B61=12,SUMIF(CALCS!$B$8:$B$2000,A61,CALCS!$AN$8:$AN$2000),"")</f>
        <v>7.8997753299377541E-2</v>
      </c>
      <c r="D61" s="95">
        <f t="shared" ca="1" si="0"/>
        <v>0.10313109360175997</v>
      </c>
      <c r="E61" s="95">
        <f t="shared" ca="1" si="2"/>
        <v>0.15060018777367579</v>
      </c>
    </row>
    <row r="62" spans="1:10" x14ac:dyDescent="0.3">
      <c r="A62" s="90">
        <f t="shared" si="1"/>
        <v>1986</v>
      </c>
      <c r="B62" s="90">
        <f ca="1">COUNTIF(CALCS!$B$8:$B$2000,A62)</f>
        <v>12</v>
      </c>
      <c r="C62" s="94">
        <f ca="1">IF(B62=12,SUMIF(CALCS!$B$8:$B$2000,A62,CALCS!$AN$8:$AN$2000),"")</f>
        <v>0.10730439167493594</v>
      </c>
      <c r="D62" s="95">
        <f t="shared" ca="1" si="0"/>
        <v>0.10313109360175997</v>
      </c>
      <c r="E62" s="95">
        <f t="shared" ca="1" si="2"/>
        <v>0.14372627625892864</v>
      </c>
    </row>
    <row r="63" spans="1:10" x14ac:dyDescent="0.3">
      <c r="A63" s="90">
        <f t="shared" si="1"/>
        <v>1987</v>
      </c>
      <c r="B63" s="90">
        <f ca="1">COUNTIF(CALCS!$B$8:$B$2000,A63)</f>
        <v>12</v>
      </c>
      <c r="C63" s="94">
        <f ca="1">IF(B63=12,SUMIF(CALCS!$B$8:$B$2000,A63,CALCS!$AN$8:$AN$2000),"")</f>
        <v>0.11710357008055804</v>
      </c>
      <c r="D63" s="95">
        <f t="shared" ca="1" si="0"/>
        <v>0.10313109360175997</v>
      </c>
      <c r="E63" s="95">
        <f t="shared" ca="1" si="2"/>
        <v>0.12595962554527618</v>
      </c>
    </row>
    <row r="64" spans="1:10" x14ac:dyDescent="0.3">
      <c r="A64" s="90">
        <f t="shared" si="1"/>
        <v>1988</v>
      </c>
      <c r="B64" s="90">
        <f ca="1">COUNTIF(CALCS!$B$8:$B$2000,A64)</f>
        <v>12</v>
      </c>
      <c r="C64" s="94">
        <f ca="1">IF(B64=12,SUMIF(CALCS!$B$8:$B$2000,A64,CALCS!$AN$8:$AN$2000),"")</f>
        <v>0.12623652226086218</v>
      </c>
      <c r="D64" s="95">
        <f t="shared" ca="1" si="0"/>
        <v>0.10313109360175997</v>
      </c>
      <c r="E64" s="95">
        <f t="shared" ca="1" si="2"/>
        <v>0.12851296888737451</v>
      </c>
    </row>
    <row r="65" spans="1:5" x14ac:dyDescent="0.3">
      <c r="A65" s="90">
        <f t="shared" si="1"/>
        <v>1989</v>
      </c>
      <c r="B65" s="90">
        <f ca="1">COUNTIF(CALCS!$B$8:$B$2000,A65)</f>
        <v>12</v>
      </c>
      <c r="C65" s="94">
        <f ca="1">IF(B65=12,SUMIF(CALCS!$B$8:$B$2000,A65,CALCS!$AN$8:$AN$2000),"")</f>
        <v>7.7866263965342686E-2</v>
      </c>
      <c r="D65" s="95">
        <f t="shared" ca="1" si="0"/>
        <v>0.10313109360175997</v>
      </c>
      <c r="E65" s="95">
        <f t="shared" ca="1" si="2"/>
        <v>0.10132398541390497</v>
      </c>
    </row>
    <row r="66" spans="1:5" x14ac:dyDescent="0.3">
      <c r="A66" s="90">
        <f t="shared" si="1"/>
        <v>1990</v>
      </c>
      <c r="B66" s="90">
        <f ca="1">COUNTIF(CALCS!$B$8:$B$2000,A66)</f>
        <v>12</v>
      </c>
      <c r="C66" s="94">
        <f ca="1">IF(B66=12,SUMIF(CALCS!$B$8:$B$2000,A66,CALCS!$AN$8:$AN$2000),"")</f>
        <v>8.2868802416699472E-2</v>
      </c>
      <c r="D66" s="95">
        <f t="shared" ca="1" si="0"/>
        <v>0.10313109360175997</v>
      </c>
      <c r="E66" s="95">
        <f t="shared" ca="1" si="2"/>
        <v>0.10211308332088653</v>
      </c>
    </row>
    <row r="67" spans="1:5" x14ac:dyDescent="0.3">
      <c r="A67" s="90">
        <f t="shared" si="1"/>
        <v>1991</v>
      </c>
      <c r="B67" s="90">
        <f ca="1">COUNTIF(CALCS!$B$8:$B$2000,A67)</f>
        <v>12</v>
      </c>
      <c r="C67" s="94">
        <f ca="1">IF(B67=12,SUMIF(CALCS!$B$8:$B$2000,A67,CALCS!$AN$8:$AN$2000),"")</f>
        <v>4.4632614896418982E-2</v>
      </c>
      <c r="D67" s="95">
        <f t="shared" ca="1" si="0"/>
        <v>0.10313109360175997</v>
      </c>
      <c r="E67" s="95">
        <f t="shared" ca="1" si="2"/>
        <v>8.9345063552586534E-2</v>
      </c>
    </row>
    <row r="68" spans="1:5" x14ac:dyDescent="0.3">
      <c r="A68" s="90">
        <f t="shared" si="1"/>
        <v>1992</v>
      </c>
      <c r="B68" s="90">
        <f ca="1">COUNTIF(CALCS!$B$8:$B$2000,A68)</f>
        <v>12</v>
      </c>
      <c r="C68" s="94">
        <f ca="1">IF(B68=12,SUMIF(CALCS!$B$8:$B$2000,A68,CALCS!$AN$8:$AN$2000),"")</f>
        <v>0.13295630897282124</v>
      </c>
      <c r="D68" s="95">
        <f t="shared" ref="D68:D100" ca="1" si="3">IF(B68=12,AVERAGE($C$3:$C$1000),"")</f>
        <v>0.10313109360175997</v>
      </c>
      <c r="E68" s="95">
        <f t="shared" ca="1" si="2"/>
        <v>9.241942548396298E-2</v>
      </c>
    </row>
    <row r="69" spans="1:5" x14ac:dyDescent="0.3">
      <c r="A69" s="90">
        <f t="shared" ref="A69:A94" si="4">+A68+1</f>
        <v>1993</v>
      </c>
      <c r="B69" s="90">
        <f ca="1">COUNTIF(CALCS!$B$8:$B$2000,A69)</f>
        <v>12</v>
      </c>
      <c r="C69" s="94">
        <f ca="1">IF(B69=12,SUMIF(CALCS!$B$8:$B$2000,A69,CALCS!$AN$8:$AN$2000),"")</f>
        <v>0.17256563296807442</v>
      </c>
      <c r="D69" s="95">
        <f t="shared" ca="1" si="3"/>
        <v>0.10313109360175997</v>
      </c>
      <c r="E69" s="95">
        <f t="shared" ca="1" si="2"/>
        <v>0.10126268794311066</v>
      </c>
    </row>
    <row r="70" spans="1:5" x14ac:dyDescent="0.3">
      <c r="A70" s="90">
        <f t="shared" si="4"/>
        <v>1994</v>
      </c>
      <c r="B70" s="90">
        <f ca="1">COUNTIF(CALCS!$B$8:$B$2000,A70)</f>
        <v>12</v>
      </c>
      <c r="C70" s="94">
        <f ca="1">IF(B70=12,SUMIF(CALCS!$B$8:$B$2000,A70,CALCS!$AN$8:$AN$2000),"")</f>
        <v>0.13805950914890522</v>
      </c>
      <c r="D70" s="95">
        <f t="shared" ca="1" si="3"/>
        <v>0.10313109360175997</v>
      </c>
      <c r="E70" s="95">
        <f t="shared" ca="1" si="2"/>
        <v>0.11329675606003331</v>
      </c>
    </row>
    <row r="71" spans="1:5" x14ac:dyDescent="0.3">
      <c r="A71" s="90">
        <f t="shared" si="4"/>
        <v>1995</v>
      </c>
      <c r="B71" s="90">
        <f ca="1">COUNTIF(CALCS!$B$8:$B$2000,A71)</f>
        <v>12</v>
      </c>
      <c r="C71" s="94">
        <f ca="1">IF(B71=12,SUMIF(CALCS!$B$8:$B$2000,A71,CALCS!$AN$8:$AN$2000),"")</f>
        <v>0.11056564011819393</v>
      </c>
      <c r="D71" s="95">
        <f t="shared" ca="1" si="3"/>
        <v>0.10313109360175997</v>
      </c>
      <c r="E71" s="95">
        <f t="shared" ca="1" si="2"/>
        <v>0.11893438965863967</v>
      </c>
    </row>
    <row r="72" spans="1:5" x14ac:dyDescent="0.3">
      <c r="A72" s="90">
        <f t="shared" si="4"/>
        <v>1996</v>
      </c>
      <c r="B72" s="90">
        <f ca="1">COUNTIF(CALCS!$B$8:$B$2000,A72)</f>
        <v>12</v>
      </c>
      <c r="C72" s="94">
        <f ca="1">IF(B72=12,SUMIF(CALCS!$B$8:$B$2000,A72,CALCS!$AN$8:$AN$2000),"")</f>
        <v>0.10527944922775218</v>
      </c>
      <c r="D72" s="95">
        <f t="shared" ca="1" si="3"/>
        <v>0.10313109360175997</v>
      </c>
      <c r="E72" s="95">
        <f t="shared" ref="E72:E100" ca="1" si="5">IF(ISERROR(((1+C72)*(1+C71)*(1+C70)*(1+C69)*(1+C68))^0.2-1),NA(),((1+C72)*(1+C71)*(1+C70)*(1+C69)*(1+C68))^0.2-1)</f>
        <v>0.131634878730442</v>
      </c>
    </row>
    <row r="73" spans="1:5" x14ac:dyDescent="0.3">
      <c r="A73" s="90">
        <f t="shared" si="4"/>
        <v>1997</v>
      </c>
      <c r="B73" s="90">
        <f ca="1">COUNTIF(CALCS!$B$8:$B$2000,A73)</f>
        <v>12</v>
      </c>
      <c r="C73" s="94">
        <f ca="1">IF(B73=12,SUMIF(CALCS!$B$8:$B$2000,A73,CALCS!$AN$8:$AN$2000),"")</f>
        <v>0.18403285717389373</v>
      </c>
      <c r="D73" s="95">
        <f t="shared" ca="1" si="3"/>
        <v>0.10313109360175997</v>
      </c>
      <c r="E73" s="95">
        <f t="shared" ca="1" si="5"/>
        <v>0.14165910088691747</v>
      </c>
    </row>
    <row r="74" spans="1:5" x14ac:dyDescent="0.3">
      <c r="A74" s="90">
        <f t="shared" si="4"/>
        <v>1998</v>
      </c>
      <c r="B74" s="90">
        <f ca="1">COUNTIF(CALCS!$B$8:$B$2000,A74)</f>
        <v>12</v>
      </c>
      <c r="C74" s="94">
        <f ca="1">IF(B74=12,SUMIF(CALCS!$B$8:$B$2000,A74,CALCS!$AN$8:$AN$2000),"")</f>
        <v>0.15232484560472068</v>
      </c>
      <c r="D74" s="95">
        <f t="shared" ca="1" si="3"/>
        <v>0.10313109360175997</v>
      </c>
      <c r="E74" s="95">
        <f t="shared" ca="1" si="5"/>
        <v>0.13769014468002116</v>
      </c>
    </row>
    <row r="75" spans="1:5" x14ac:dyDescent="0.3">
      <c r="A75" s="90">
        <f t="shared" si="4"/>
        <v>1999</v>
      </c>
      <c r="B75" s="90">
        <f ca="1">COUNTIF(CALCS!$B$8:$B$2000,A75)</f>
        <v>12</v>
      </c>
      <c r="C75" s="94">
        <f ca="1">IF(B75=12,SUMIF(CALCS!$B$8:$B$2000,A75,CALCS!$AN$8:$AN$2000),"")</f>
        <v>2.2562215642881342E-2</v>
      </c>
      <c r="D75" s="95">
        <f t="shared" ca="1" si="3"/>
        <v>0.10313109360175997</v>
      </c>
      <c r="E75" s="95">
        <f t="shared" ca="1" si="5"/>
        <v>0.11359930149671005</v>
      </c>
    </row>
    <row r="76" spans="1:5" x14ac:dyDescent="0.3">
      <c r="A76" s="90">
        <f t="shared" si="4"/>
        <v>2000</v>
      </c>
      <c r="B76" s="90">
        <f ca="1">COUNTIF(CALCS!$B$8:$B$2000,A76)</f>
        <v>12</v>
      </c>
      <c r="C76" s="94">
        <f ca="1">IF(B76=12,SUMIF(CALCS!$B$8:$B$2000,A76,CALCS!$AN$8:$AN$2000),"")</f>
        <v>0.22575526702459936</v>
      </c>
      <c r="D76" s="95">
        <f t="shared" ca="1" si="3"/>
        <v>0.10313109360175997</v>
      </c>
      <c r="E76" s="95">
        <f t="shared" ca="1" si="5"/>
        <v>0.13579736534299047</v>
      </c>
    </row>
    <row r="77" spans="1:5" x14ac:dyDescent="0.3">
      <c r="A77" s="90">
        <f t="shared" si="4"/>
        <v>2001</v>
      </c>
      <c r="B77" s="90">
        <f ca="1">COUNTIF(CALCS!$B$8:$B$2000,A77)</f>
        <v>12</v>
      </c>
      <c r="C77" s="94">
        <f ca="1">IF(B77=12,SUMIF(CALCS!$B$8:$B$2000,A77,CALCS!$AN$8:$AN$2000),"")</f>
        <v>0.18709529491971028</v>
      </c>
      <c r="D77" s="95">
        <f t="shared" ca="1" si="3"/>
        <v>0.10313109360175997</v>
      </c>
      <c r="E77" s="95">
        <f t="shared" ca="1" si="5"/>
        <v>0.1521354898523628</v>
      </c>
    </row>
    <row r="78" spans="1:5" x14ac:dyDescent="0.3">
      <c r="A78" s="90">
        <f t="shared" si="4"/>
        <v>2002</v>
      </c>
      <c r="B78" s="90">
        <f ca="1">COUNTIF(CALCS!$B$8:$B$2000,A78)</f>
        <v>12</v>
      </c>
      <c r="C78" s="94">
        <f ca="1">IF(B78=12,SUMIF(CALCS!$B$8:$B$2000,A78,CALCS!$AN$8:$AN$2000),"")</f>
        <v>0.35258455613154044</v>
      </c>
      <c r="D78" s="95">
        <f t="shared" ca="1" si="3"/>
        <v>0.10313109360175997</v>
      </c>
      <c r="E78" s="95">
        <f t="shared" ca="1" si="5"/>
        <v>0.18321505972941154</v>
      </c>
    </row>
    <row r="79" spans="1:5" x14ac:dyDescent="0.3">
      <c r="A79" s="90">
        <f t="shared" si="4"/>
        <v>2003</v>
      </c>
      <c r="B79" s="90">
        <f ca="1">COUNTIF(CALCS!$B$8:$B$2000,A79)</f>
        <v>12</v>
      </c>
      <c r="C79" s="94">
        <f ca="1">IF(B79=12,SUMIF(CALCS!$B$8:$B$2000,A79,CALCS!$AN$8:$AN$2000),"")</f>
        <v>-9.9011075829920081E-3</v>
      </c>
      <c r="D79" s="95">
        <f t="shared" ca="1" si="3"/>
        <v>0.10313109360175997</v>
      </c>
      <c r="E79" s="95">
        <f t="shared" ca="1" si="5"/>
        <v>0.14784809657533771</v>
      </c>
    </row>
    <row r="80" spans="1:5" x14ac:dyDescent="0.3">
      <c r="A80" s="90">
        <f t="shared" si="4"/>
        <v>2004</v>
      </c>
      <c r="B80" s="90">
        <f ca="1">COUNTIF(CALCS!$B$8:$B$2000,A80)</f>
        <v>12</v>
      </c>
      <c r="C80" s="94">
        <f ca="1">IF(B80=12,SUMIF(CALCS!$B$8:$B$2000,A80,CALCS!$AN$8:$AN$2000),"")</f>
        <v>5.7437193991589551E-2</v>
      </c>
      <c r="D80" s="95">
        <f t="shared" ca="1" si="3"/>
        <v>0.10313109360175997</v>
      </c>
      <c r="E80" s="95">
        <f t="shared" ca="1" si="5"/>
        <v>0.15557300153614495</v>
      </c>
    </row>
    <row r="81" spans="1:5" x14ac:dyDescent="0.3">
      <c r="A81" s="90">
        <f t="shared" si="4"/>
        <v>2005</v>
      </c>
      <c r="B81" s="90">
        <f ca="1">COUNTIF(CALCS!$B$8:$B$2000,A81)</f>
        <v>12</v>
      </c>
      <c r="C81" s="94">
        <f ca="1">IF(B81=12,SUMIF(CALCS!$B$8:$B$2000,A81,CALCS!$AN$8:$AN$2000),"")</f>
        <v>9.4490836556164359E-2</v>
      </c>
      <c r="D81" s="95">
        <f t="shared" ca="1" si="3"/>
        <v>0.10313109360175997</v>
      </c>
      <c r="E81" s="95">
        <f t="shared" ca="1" si="5"/>
        <v>0.12968941347451413</v>
      </c>
    </row>
    <row r="82" spans="1:5" x14ac:dyDescent="0.3">
      <c r="A82" s="90">
        <f t="shared" si="4"/>
        <v>2006</v>
      </c>
      <c r="B82" s="90">
        <f ca="1">COUNTIF(CALCS!$B$8:$B$2000,A82)</f>
        <v>12</v>
      </c>
      <c r="C82" s="94">
        <f ca="1">IF(B82=12,SUMIF(CALCS!$B$8:$B$2000,A82,CALCS!$AN$8:$AN$2000),"")</f>
        <v>5.3771166819353081E-2</v>
      </c>
      <c r="D82" s="95">
        <f t="shared" ca="1" si="3"/>
        <v>0.10313109360175997</v>
      </c>
      <c r="E82" s="95">
        <f t="shared" ca="1" si="5"/>
        <v>0.10309065254714267</v>
      </c>
    </row>
    <row r="83" spans="1:5" x14ac:dyDescent="0.3">
      <c r="A83" s="90">
        <f t="shared" si="4"/>
        <v>2007</v>
      </c>
      <c r="B83" s="90">
        <f ca="1">COUNTIF(CALCS!$B$8:$B$2000,A83)</f>
        <v>12</v>
      </c>
      <c r="C83" s="94">
        <f ca="1">IF(B83=12,SUMIF(CALCS!$B$8:$B$2000,A83,CALCS!$AN$8:$AN$2000),"")</f>
        <v>-2.9699741847715858E-2</v>
      </c>
      <c r="D83" s="95">
        <f t="shared" ca="1" si="3"/>
        <v>0.10313109360175997</v>
      </c>
      <c r="E83" s="95">
        <f t="shared" ca="1" si="5"/>
        <v>3.218976641277127E-2</v>
      </c>
    </row>
    <row r="84" spans="1:5" x14ac:dyDescent="0.3">
      <c r="A84" s="90">
        <f t="shared" si="4"/>
        <v>2008</v>
      </c>
      <c r="B84" s="90">
        <f ca="1">COUNTIF(CALCS!$B$8:$B$2000,A84)</f>
        <v>12</v>
      </c>
      <c r="C84" s="94">
        <f ca="1">IF(B84=12,SUMIF(CALCS!$B$8:$B$2000,A84,CALCS!$AN$8:$AN$2000),"")</f>
        <v>9.1717315019879286E-2</v>
      </c>
      <c r="D84" s="95">
        <f t="shared" ca="1" si="3"/>
        <v>0.10313109360175997</v>
      </c>
      <c r="E84" s="95">
        <f t="shared" ca="1" si="5"/>
        <v>5.2557605556263987E-2</v>
      </c>
    </row>
    <row r="85" spans="1:5" x14ac:dyDescent="0.3">
      <c r="A85" s="90">
        <f t="shared" si="4"/>
        <v>2009</v>
      </c>
      <c r="B85" s="90">
        <f ca="1">COUNTIF(CALCS!$B$8:$B$2000,A85)</f>
        <v>12</v>
      </c>
      <c r="C85" s="94">
        <f ca="1">IF(B85=12,SUMIF(CALCS!$B$8:$B$2000,A85,CALCS!$AN$8:$AN$2000),"")</f>
        <v>-0.20747731128946564</v>
      </c>
      <c r="D85" s="95">
        <f t="shared" ca="1" si="3"/>
        <v>0.10313109360175997</v>
      </c>
      <c r="E85" s="95">
        <f t="shared" ca="1" si="5"/>
        <v>-6.4326806566787909E-3</v>
      </c>
    </row>
    <row r="86" spans="1:5" x14ac:dyDescent="0.3">
      <c r="A86" s="90">
        <f t="shared" si="4"/>
        <v>2010</v>
      </c>
      <c r="B86" s="90">
        <f ca="1">COUNTIF(CALCS!$B$8:$B$2000,A86)</f>
        <v>12</v>
      </c>
      <c r="C86" s="94">
        <f ca="1">IF(B86=12,SUMIF(CALCS!$B$8:$B$2000,A86,CALCS!$AN$8:$AN$2000),"")</f>
        <v>7.9910809675939914E-2</v>
      </c>
      <c r="D86" s="95">
        <f t="shared" ca="1" si="3"/>
        <v>0.10313109360175997</v>
      </c>
      <c r="E86" s="95">
        <f t="shared" ca="1" si="5"/>
        <v>-9.0940188147675682E-3</v>
      </c>
    </row>
    <row r="87" spans="1:5" x14ac:dyDescent="0.3">
      <c r="A87" s="90">
        <f t="shared" si="4"/>
        <v>2011</v>
      </c>
      <c r="B87" s="90">
        <f ca="1">COUNTIF(CALCS!$B$8:$B$2000,A87)</f>
        <v>12</v>
      </c>
      <c r="C87" s="94">
        <f ca="1">IF(B87=12,SUMIF(CALCS!$B$8:$B$2000,A87,CALCS!$AN$8:$AN$2000),"")</f>
        <v>6.4107111456494684E-2</v>
      </c>
      <c r="D87" s="95">
        <f t="shared" ca="1" si="3"/>
        <v>0.10313109360175997</v>
      </c>
      <c r="E87" s="95">
        <f t="shared" ca="1" si="5"/>
        <v>-7.1577348900840887E-3</v>
      </c>
    </row>
    <row r="88" spans="1:5" x14ac:dyDescent="0.3">
      <c r="A88" s="90">
        <f t="shared" si="4"/>
        <v>2012</v>
      </c>
      <c r="B88" s="90">
        <f ca="1">COUNTIF(CALCS!$B$8:$B$2000,A88)</f>
        <v>12</v>
      </c>
      <c r="C88" s="94">
        <f ca="1">IF(B88=12,SUMIF(CALCS!$B$8:$B$2000,A88,CALCS!$AN$8:$AN$2000),"")</f>
        <v>7.5177196567568633E-2</v>
      </c>
      <c r="D88" s="95">
        <f t="shared" ca="1" si="3"/>
        <v>0.10313109360175997</v>
      </c>
      <c r="E88" s="95">
        <f t="shared" ca="1" si="5"/>
        <v>1.3432986858764373E-2</v>
      </c>
    </row>
    <row r="89" spans="1:5" x14ac:dyDescent="0.3">
      <c r="A89" s="90">
        <f t="shared" si="4"/>
        <v>2013</v>
      </c>
      <c r="B89" s="90">
        <f ca="1">COUNTIF(CALCS!$B$8:$B$2000,A89)</f>
        <v>12</v>
      </c>
      <c r="C89" s="94">
        <f ca="1">IF(B89=12,SUMIF(CALCS!$B$8:$B$2000,A89,CALCS!$AN$8:$AN$2000),"")</f>
        <v>3.6904786686237895E-2</v>
      </c>
      <c r="D89" s="95">
        <f t="shared" ca="1" si="3"/>
        <v>0.10313109360175997</v>
      </c>
      <c r="E89" s="95">
        <f t="shared" ca="1" si="5"/>
        <v>3.0458201492473691E-3</v>
      </c>
    </row>
    <row r="90" spans="1:5" x14ac:dyDescent="0.3">
      <c r="A90" s="90">
        <f t="shared" si="4"/>
        <v>2014</v>
      </c>
      <c r="B90" s="90">
        <f ca="1">COUNTIF(CALCS!$B$8:$B$2000,A90)</f>
        <v>12</v>
      </c>
      <c r="C90" s="94">
        <f ca="1">IF(B90=12,SUMIF(CALCS!$B$8:$B$2000,A90,CALCS!$AN$8:$AN$2000),"")</f>
        <v>-3.1137143109460572E-4</v>
      </c>
      <c r="D90" s="95">
        <f t="shared" ca="1" si="3"/>
        <v>0.10313109360175997</v>
      </c>
      <c r="E90" s="95">
        <f t="shared" ca="1" si="5"/>
        <v>5.0730604406114654E-2</v>
      </c>
    </row>
    <row r="91" spans="1:5" x14ac:dyDescent="0.3">
      <c r="A91" s="90">
        <f t="shared" si="4"/>
        <v>2015</v>
      </c>
      <c r="B91" s="90">
        <f ca="1">COUNTIF(CALCS!$B$8:$B$2000,A91)</f>
        <v>12</v>
      </c>
      <c r="C91" s="94">
        <f ca="1">IF(B91=12,SUMIF(CALCS!$B$8:$B$2000,A91,CALCS!$AN$8:$AN$2000),"")</f>
        <v>9.4809002970514464E-2</v>
      </c>
      <c r="D91" s="95">
        <f t="shared" ca="1" si="3"/>
        <v>0.10313109360175997</v>
      </c>
      <c r="E91" s="95">
        <f t="shared" ca="1" si="5"/>
        <v>5.361386332487994E-2</v>
      </c>
    </row>
    <row r="92" spans="1:5" x14ac:dyDescent="0.3">
      <c r="A92" s="90">
        <f t="shared" si="4"/>
        <v>2016</v>
      </c>
      <c r="B92" s="90">
        <f ca="1">COUNTIF(CALCS!$B$8:$B$2000,A92)</f>
        <v>12</v>
      </c>
      <c r="C92" s="94">
        <f ca="1">IF(B92=12,SUMIF(CALCS!$B$8:$B$2000,A92,CALCS!$AN$8:$AN$2000),"")</f>
        <v>5.3967742112511229E-2</v>
      </c>
      <c r="D92" s="95">
        <f t="shared" ca="1" si="3"/>
        <v>0.10313109360175997</v>
      </c>
      <c r="E92" s="95">
        <f t="shared" ca="1" si="5"/>
        <v>5.1598289601265668E-2</v>
      </c>
    </row>
    <row r="93" spans="1:5" x14ac:dyDescent="0.3">
      <c r="A93" s="90">
        <f t="shared" si="4"/>
        <v>2017</v>
      </c>
      <c r="B93" s="90">
        <f ca="1">COUNTIF(CALCS!$B$8:$B$2000,A93)</f>
        <v>12</v>
      </c>
      <c r="C93" s="94">
        <f ca="1">IF(B93=12,SUMIF(CALCS!$B$8:$B$2000,A93,CALCS!$AN$8:$AN$2000),"")</f>
        <v>-2.8205273124911754E-2</v>
      </c>
      <c r="D93" s="95">
        <f t="shared" ca="1" si="3"/>
        <v>0.10313109360175997</v>
      </c>
      <c r="E93" s="95">
        <f t="shared" ca="1" si="5"/>
        <v>3.0549293101121089E-2</v>
      </c>
    </row>
    <row r="94" spans="1:5" x14ac:dyDescent="0.3">
      <c r="A94" s="90">
        <f t="shared" si="4"/>
        <v>2018</v>
      </c>
      <c r="B94" s="90">
        <f ca="1">COUNTIF(CALCS!$B$8:$B$2000,A94)</f>
        <v>12</v>
      </c>
      <c r="C94" s="94">
        <f ca="1">IF(B94=12,SUMIF(CALCS!$B$8:$B$2000,A94,CALCS!$AN$8:$AN$2000),"")</f>
        <v>2.7607759936861164E-2</v>
      </c>
      <c r="D94" s="95">
        <f t="shared" ca="1" si="3"/>
        <v>0.10313109360175997</v>
      </c>
      <c r="E94" s="95">
        <f t="shared" ca="1" si="5"/>
        <v>2.8694620914892166E-2</v>
      </c>
    </row>
    <row r="95" spans="1:5" x14ac:dyDescent="0.3">
      <c r="A95" s="90">
        <f t="shared" ref="A95:A100" si="6">+A94+1</f>
        <v>2019</v>
      </c>
      <c r="B95" s="90">
        <f ca="1">COUNTIF(CALCS!$B$8:$B$2000,A95)</f>
        <v>12</v>
      </c>
      <c r="C95" s="94">
        <f ca="1">IF(B95=12,SUMIF(CALCS!$B$8:$B$2000,A95,CALCS!$AN$8:$AN$2000),"")</f>
        <v>-1.4029758872566347E-2</v>
      </c>
      <c r="D95" s="95">
        <f t="shared" ca="1" si="3"/>
        <v>0.10313109360175997</v>
      </c>
      <c r="E95" s="95">
        <f t="shared" ca="1" si="5"/>
        <v>2.5855709520126835E-2</v>
      </c>
    </row>
    <row r="96" spans="1:5" x14ac:dyDescent="0.3">
      <c r="A96" s="90">
        <f t="shared" si="6"/>
        <v>2020</v>
      </c>
      <c r="B96" s="90">
        <f ca="1">COUNTIF(CALCS!$B$8:$B$2000,A96)</f>
        <v>12</v>
      </c>
      <c r="C96" s="94">
        <f ca="1">IF(B96=12,SUMIF(CALCS!$B$8:$B$2000,A96,CALCS!$AN$8:$AN$2000),"")</f>
        <v>-4.3617477769247404E-2</v>
      </c>
      <c r="D96" s="95">
        <f t="shared" ca="1" si="3"/>
        <v>0.10313109360175997</v>
      </c>
      <c r="E96" s="95">
        <f t="shared" ca="1" si="5"/>
        <v>-1.507208086102052E-3</v>
      </c>
    </row>
    <row r="97" spans="1:5" x14ac:dyDescent="0.3">
      <c r="A97" s="90">
        <f t="shared" si="6"/>
        <v>2021</v>
      </c>
      <c r="B97" s="90">
        <f ca="1">COUNTIF(CALCS!$B$8:$B$2000,A97)</f>
        <v>0</v>
      </c>
      <c r="C97" s="94" t="str">
        <f ca="1">IF(B97=12,SUMIF(CALCS!$B$8:$B$2000,A97,CALCS!$AN$8:$AN$2000),"")</f>
        <v/>
      </c>
      <c r="D97" s="95" t="str">
        <f t="shared" ca="1" si="3"/>
        <v/>
      </c>
      <c r="E97" s="95" t="e">
        <f t="shared" ca="1" si="5"/>
        <v>#N/A</v>
      </c>
    </row>
    <row r="98" spans="1:5" x14ac:dyDescent="0.3">
      <c r="A98" s="90">
        <f t="shared" si="6"/>
        <v>2022</v>
      </c>
      <c r="B98" s="90">
        <f ca="1">COUNTIF(CALCS!$B$8:$B$2000,A98)</f>
        <v>0</v>
      </c>
      <c r="C98" s="94" t="str">
        <f ca="1">IF(B98=12,SUMIF(CALCS!$B$8:$B$2000,A98,CALCS!$AN$8:$AN$2000),"")</f>
        <v/>
      </c>
      <c r="D98" s="95" t="str">
        <f t="shared" ca="1" si="3"/>
        <v/>
      </c>
      <c r="E98" s="95" t="e">
        <f t="shared" ca="1" si="5"/>
        <v>#N/A</v>
      </c>
    </row>
    <row r="99" spans="1:5" x14ac:dyDescent="0.3">
      <c r="A99" s="90">
        <f t="shared" si="6"/>
        <v>2023</v>
      </c>
      <c r="B99" s="90">
        <f ca="1">COUNTIF(CALCS!$B$8:$B$2000,A99)</f>
        <v>0</v>
      </c>
      <c r="C99" s="94" t="str">
        <f ca="1">IF(B99=12,SUMIF(CALCS!$B$8:$B$2000,A99,CALCS!$AN$8:$AN$2000),"")</f>
        <v/>
      </c>
      <c r="D99" s="95" t="str">
        <f t="shared" ca="1" si="3"/>
        <v/>
      </c>
      <c r="E99" s="95" t="e">
        <f t="shared" ca="1" si="5"/>
        <v>#N/A</v>
      </c>
    </row>
    <row r="100" spans="1:5" x14ac:dyDescent="0.3">
      <c r="A100" s="90">
        <f t="shared" si="6"/>
        <v>2024</v>
      </c>
      <c r="B100" s="90">
        <f ca="1">COUNTIF(CALCS!$B$8:$B$2000,A100)</f>
        <v>0</v>
      </c>
      <c r="C100" s="94" t="str">
        <f ca="1">IF(B100=12,SUMIF(CALCS!$B$8:$B$2000,A100,CALCS!$AN$8:$AN$2000),"")</f>
        <v/>
      </c>
      <c r="D100" s="95" t="str">
        <f t="shared" ca="1" si="3"/>
        <v/>
      </c>
      <c r="E100" s="95" t="e">
        <f t="shared" ca="1" si="5"/>
        <v>#N/A</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DFCF7-3438-4811-9266-9D3F45BA28AC}">
  <sheetPr>
    <tabColor theme="3"/>
  </sheetPr>
  <dimension ref="A1:Z100"/>
  <sheetViews>
    <sheetView zoomScale="62" zoomScaleNormal="62" workbookViewId="0"/>
  </sheetViews>
  <sheetFormatPr defaultColWidth="9.109375" defaultRowHeight="14.4" x14ac:dyDescent="0.3"/>
  <cols>
    <col min="1" max="1" width="9.109375" style="90"/>
    <col min="2" max="2" width="9.109375" style="60"/>
    <col min="3" max="3" width="26.88671875" style="60" bestFit="1" customWidth="1"/>
    <col min="4" max="5" width="14.5546875" style="60" customWidth="1"/>
    <col min="6" max="8" width="9.109375" style="60"/>
    <col min="9" max="9" width="10.33203125" style="60" bestFit="1" customWidth="1"/>
    <col min="10" max="24" width="9.109375" style="60"/>
    <col min="25" max="25" width="23.6640625" style="60" bestFit="1" customWidth="1"/>
    <col min="26" max="26" width="19.33203125" style="60" bestFit="1" customWidth="1"/>
    <col min="27" max="16384" width="9.109375" style="60"/>
  </cols>
  <sheetData>
    <row r="1" spans="1:26" x14ac:dyDescent="0.3">
      <c r="C1" s="91" t="s">
        <v>108</v>
      </c>
    </row>
    <row r="2" spans="1:26" x14ac:dyDescent="0.3">
      <c r="A2" s="92" t="s">
        <v>22</v>
      </c>
      <c r="B2" s="92" t="s">
        <v>96</v>
      </c>
      <c r="C2" s="92" t="s">
        <v>19</v>
      </c>
      <c r="D2" s="92" t="s">
        <v>23</v>
      </c>
      <c r="E2" s="93"/>
    </row>
    <row r="3" spans="1:26" ht="15.6" x14ac:dyDescent="0.3">
      <c r="A3" s="90">
        <v>1927</v>
      </c>
      <c r="B3" s="90">
        <f ca="1">COUNTIF(CALCS!$B$8:$B$2000,A3)</f>
        <v>0</v>
      </c>
      <c r="C3" s="94" t="str">
        <f ca="1">IF(B3=12,SUMIF(CALCS!$B$8:$B$2000,A3,CALCS!$AP$8:$AP$2000),"")</f>
        <v/>
      </c>
      <c r="D3" s="95" t="str">
        <f ca="1">IF(B3=12,AVERAGE($C$3:$C$1000),"")</f>
        <v/>
      </c>
      <c r="E3" s="95" t="e">
        <f>NA()</f>
        <v>#N/A</v>
      </c>
      <c r="Y3" s="96" t="s">
        <v>16</v>
      </c>
      <c r="Z3" s="97">
        <f ca="1">COUNT(C3:C100)</f>
        <v>53</v>
      </c>
    </row>
    <row r="4" spans="1:26" ht="15.6" x14ac:dyDescent="0.3">
      <c r="A4" s="90">
        <f>+A3+1</f>
        <v>1928</v>
      </c>
      <c r="B4" s="90">
        <f ca="1">COUNTIF(CALCS!$B$8:$B$2000,A4)</f>
        <v>0</v>
      </c>
      <c r="C4" s="94" t="str">
        <f ca="1">IF(B4=12,SUMIF(CALCS!$B$8:$B$2000,A4,CALCS!$AP$8:$AP$2000),"")</f>
        <v/>
      </c>
      <c r="D4" s="95" t="str">
        <f t="shared" ref="D4:D67" ca="1" si="0">IF(B4=12,AVERAGE($C$3:$C$1000),"")</f>
        <v/>
      </c>
      <c r="E4" s="95" t="e">
        <f>NA()</f>
        <v>#N/A</v>
      </c>
      <c r="Y4" s="98" t="s">
        <v>105</v>
      </c>
      <c r="Z4" s="99">
        <f ca="1">COUNTIF(C3:C100,"&gt;0")</f>
        <v>44</v>
      </c>
    </row>
    <row r="5" spans="1:26" ht="15.6" x14ac:dyDescent="0.3">
      <c r="A5" s="90">
        <f t="shared" ref="A5:A68" si="1">+A4+1</f>
        <v>1929</v>
      </c>
      <c r="B5" s="90">
        <f ca="1">COUNTIF(CALCS!$B$8:$B$2000,A5)</f>
        <v>0</v>
      </c>
      <c r="C5" s="94" t="str">
        <f ca="1">IF(B5=12,SUMIF(CALCS!$B$8:$B$2000,A5,CALCS!$AP$8:$AP$2000),"")</f>
        <v/>
      </c>
      <c r="D5" s="95" t="str">
        <f t="shared" ca="1" si="0"/>
        <v/>
      </c>
      <c r="E5" s="95" t="e">
        <f>NA()</f>
        <v>#N/A</v>
      </c>
      <c r="Y5" s="100" t="s">
        <v>106</v>
      </c>
      <c r="Z5" s="101">
        <f ca="1">Z4/Z3</f>
        <v>0.83018867924528306</v>
      </c>
    </row>
    <row r="6" spans="1:26" x14ac:dyDescent="0.3">
      <c r="A6" s="90">
        <f t="shared" si="1"/>
        <v>1930</v>
      </c>
      <c r="B6" s="90">
        <f ca="1">COUNTIF(CALCS!$B$8:$B$2000,A6)</f>
        <v>0</v>
      </c>
      <c r="C6" s="94" t="str">
        <f ca="1">IF(B6=12,SUMIF(CALCS!$B$8:$B$2000,A6,CALCS!$AP$8:$AP$2000),"")</f>
        <v/>
      </c>
      <c r="D6" s="95" t="str">
        <f t="shared" ca="1" si="0"/>
        <v/>
      </c>
      <c r="E6" s="95" t="e">
        <f>NA()</f>
        <v>#N/A</v>
      </c>
      <c r="Y6" s="15"/>
      <c r="Z6" s="15"/>
    </row>
    <row r="7" spans="1:26" x14ac:dyDescent="0.3">
      <c r="A7" s="90">
        <f t="shared" si="1"/>
        <v>1931</v>
      </c>
      <c r="B7" s="90">
        <f ca="1">COUNTIF(CALCS!$B$8:$B$2000,A7)</f>
        <v>0</v>
      </c>
      <c r="C7" s="94" t="str">
        <f ca="1">IF(B7=12,SUMIF(CALCS!$B$8:$B$2000,A7,CALCS!$AP$8:$AP$2000),"")</f>
        <v/>
      </c>
      <c r="D7" s="95" t="str">
        <f t="shared" ca="1" si="0"/>
        <v/>
      </c>
      <c r="E7" s="95" t="e">
        <f ca="1">IF(ISERROR(((1+C7)*(1+C6)*(1+C5)*(1+C4)*(1+C3))^0.2-1),NA(),((1+C7)*(1+C6)*(1+C5)*(1+C4)*(1+C3))^0.2-1)</f>
        <v>#N/A</v>
      </c>
    </row>
    <row r="8" spans="1:26" ht="15.6" x14ac:dyDescent="0.3">
      <c r="A8" s="90">
        <f t="shared" si="1"/>
        <v>1932</v>
      </c>
      <c r="B8" s="90">
        <f ca="1">COUNTIF(CALCS!$B$8:$B$2000,A8)</f>
        <v>0</v>
      </c>
      <c r="C8" s="94" t="str">
        <f ca="1">IF(B8=12,SUMIF(CALCS!$B$8:$B$2000,A8,CALCS!$AP$8:$AP$2000),"")</f>
        <v/>
      </c>
      <c r="D8" s="95" t="str">
        <f t="shared" ca="1" si="0"/>
        <v/>
      </c>
      <c r="E8" s="95" t="e">
        <f t="shared" ref="E8:E71" ca="1" si="2">IF(ISERROR(((1+C8)*(1+C7)*(1+C6)*(1+C5)*(1+C4))^0.2-1),NA(),((1+C8)*(1+C7)*(1+C6)*(1+C5)*(1+C4))^0.2-1)</f>
        <v>#N/A</v>
      </c>
      <c r="Y8" s="103" t="s">
        <v>110</v>
      </c>
      <c r="Z8" s="104" t="s">
        <v>24</v>
      </c>
    </row>
    <row r="9" spans="1:26" x14ac:dyDescent="0.3">
      <c r="A9" s="90">
        <f t="shared" si="1"/>
        <v>1933</v>
      </c>
      <c r="B9" s="90">
        <f ca="1">COUNTIF(CALCS!$B$8:$B$2000,A9)</f>
        <v>0</v>
      </c>
      <c r="C9" s="94" t="str">
        <f ca="1">IF(B9=12,SUMIF(CALCS!$B$8:$B$2000,A9,CALCS!$AP$8:$AP$2000),"")</f>
        <v/>
      </c>
      <c r="D9" s="95" t="str">
        <f t="shared" ca="1" si="0"/>
        <v/>
      </c>
      <c r="E9" s="95" t="e">
        <f t="shared" ca="1" si="2"/>
        <v>#N/A</v>
      </c>
      <c r="Y9" s="95">
        <f ca="1">AVERAGE($C$3:$C$100)</f>
        <v>4.5616790230336199E-2</v>
      </c>
      <c r="Z9" s="94">
        <f ca="1">STDEV($C$3:$C$100)</f>
        <v>4.6052593541036739E-2</v>
      </c>
    </row>
    <row r="10" spans="1:26" x14ac:dyDescent="0.3">
      <c r="A10" s="90">
        <f t="shared" si="1"/>
        <v>1934</v>
      </c>
      <c r="B10" s="90">
        <f ca="1">COUNTIF(CALCS!$B$8:$B$2000,A10)</f>
        <v>0</v>
      </c>
      <c r="C10" s="94" t="str">
        <f ca="1">IF(B10=12,SUMIF(CALCS!$B$8:$B$2000,A10,CALCS!$AP$8:$AP$2000),"")</f>
        <v/>
      </c>
      <c r="D10" s="95" t="str">
        <f t="shared" ca="1" si="0"/>
        <v/>
      </c>
      <c r="E10" s="95" t="e">
        <f t="shared" ca="1" si="2"/>
        <v>#N/A</v>
      </c>
    </row>
    <row r="11" spans="1:26" x14ac:dyDescent="0.3">
      <c r="A11" s="90">
        <f t="shared" si="1"/>
        <v>1935</v>
      </c>
      <c r="B11" s="90">
        <f ca="1">COUNTIF(CALCS!$B$8:$B$2000,A11)</f>
        <v>0</v>
      </c>
      <c r="C11" s="94" t="str">
        <f ca="1">IF(B11=12,SUMIF(CALCS!$B$8:$B$2000,A11,CALCS!$AP$8:$AP$2000),"")</f>
        <v/>
      </c>
      <c r="D11" s="95" t="str">
        <f t="shared" ca="1" si="0"/>
        <v/>
      </c>
      <c r="E11" s="95" t="e">
        <f t="shared" ca="1" si="2"/>
        <v>#N/A</v>
      </c>
    </row>
    <row r="12" spans="1:26" x14ac:dyDescent="0.3">
      <c r="A12" s="90">
        <f t="shared" si="1"/>
        <v>1936</v>
      </c>
      <c r="B12" s="90">
        <f ca="1">COUNTIF(CALCS!$B$8:$B$2000,A12)</f>
        <v>0</v>
      </c>
      <c r="C12" s="94" t="str">
        <f ca="1">IF(B12=12,SUMIF(CALCS!$B$8:$B$2000,A12,CALCS!$AP$8:$AP$2000),"")</f>
        <v/>
      </c>
      <c r="D12" s="95" t="str">
        <f t="shared" ca="1" si="0"/>
        <v/>
      </c>
      <c r="E12" s="95" t="e">
        <f t="shared" ca="1" si="2"/>
        <v>#N/A</v>
      </c>
    </row>
    <row r="13" spans="1:26" x14ac:dyDescent="0.3">
      <c r="A13" s="90">
        <f t="shared" si="1"/>
        <v>1937</v>
      </c>
      <c r="B13" s="90">
        <f ca="1">COUNTIF(CALCS!$B$8:$B$2000,A13)</f>
        <v>0</v>
      </c>
      <c r="C13" s="94" t="str">
        <f ca="1">IF(B13=12,SUMIF(CALCS!$B$8:$B$2000,A13,CALCS!$AP$8:$AP$2000),"")</f>
        <v/>
      </c>
      <c r="D13" s="95" t="str">
        <f t="shared" ca="1" si="0"/>
        <v/>
      </c>
      <c r="E13" s="95" t="e">
        <f t="shared" ca="1" si="2"/>
        <v>#N/A</v>
      </c>
    </row>
    <row r="14" spans="1:26" x14ac:dyDescent="0.3">
      <c r="A14" s="90">
        <f t="shared" si="1"/>
        <v>1938</v>
      </c>
      <c r="B14" s="90">
        <f ca="1">COUNTIF(CALCS!$B$8:$B$2000,A14)</f>
        <v>0</v>
      </c>
      <c r="C14" s="94" t="str">
        <f ca="1">IF(B14=12,SUMIF(CALCS!$B$8:$B$2000,A14,CALCS!$AP$8:$AP$2000),"")</f>
        <v/>
      </c>
      <c r="D14" s="95" t="str">
        <f t="shared" ca="1" si="0"/>
        <v/>
      </c>
      <c r="E14" s="95" t="e">
        <f t="shared" ca="1" si="2"/>
        <v>#N/A</v>
      </c>
    </row>
    <row r="15" spans="1:26" x14ac:dyDescent="0.3">
      <c r="A15" s="90">
        <f t="shared" si="1"/>
        <v>1939</v>
      </c>
      <c r="B15" s="90">
        <f ca="1">COUNTIF(CALCS!$B$8:$B$2000,A15)</f>
        <v>0</v>
      </c>
      <c r="C15" s="94" t="str">
        <f ca="1">IF(B15=12,SUMIF(CALCS!$B$8:$B$2000,A15,CALCS!$AP$8:$AP$2000),"")</f>
        <v/>
      </c>
      <c r="D15" s="95" t="str">
        <f t="shared" ca="1" si="0"/>
        <v/>
      </c>
      <c r="E15" s="95" t="e">
        <f t="shared" ca="1" si="2"/>
        <v>#N/A</v>
      </c>
    </row>
    <row r="16" spans="1:26" x14ac:dyDescent="0.3">
      <c r="A16" s="90">
        <f t="shared" si="1"/>
        <v>1940</v>
      </c>
      <c r="B16" s="90">
        <f ca="1">COUNTIF(CALCS!$B$8:$B$2000,A16)</f>
        <v>0</v>
      </c>
      <c r="C16" s="94" t="str">
        <f ca="1">IF(B16=12,SUMIF(CALCS!$B$8:$B$2000,A16,CALCS!$AP$8:$AP$2000),"")</f>
        <v/>
      </c>
      <c r="D16" s="95" t="str">
        <f t="shared" ca="1" si="0"/>
        <v/>
      </c>
      <c r="E16" s="95" t="e">
        <f t="shared" ca="1" si="2"/>
        <v>#N/A</v>
      </c>
    </row>
    <row r="17" spans="1:5" x14ac:dyDescent="0.3">
      <c r="A17" s="90">
        <f t="shared" si="1"/>
        <v>1941</v>
      </c>
      <c r="B17" s="90">
        <f ca="1">COUNTIF(CALCS!$B$8:$B$2000,A17)</f>
        <v>0</v>
      </c>
      <c r="C17" s="94" t="str">
        <f ca="1">IF(B17=12,SUMIF(CALCS!$B$8:$B$2000,A17,CALCS!$AP$8:$AP$2000),"")</f>
        <v/>
      </c>
      <c r="D17" s="95" t="str">
        <f t="shared" ca="1" si="0"/>
        <v/>
      </c>
      <c r="E17" s="95" t="e">
        <f t="shared" ca="1" si="2"/>
        <v>#N/A</v>
      </c>
    </row>
    <row r="18" spans="1:5" x14ac:dyDescent="0.3">
      <c r="A18" s="90">
        <f t="shared" si="1"/>
        <v>1942</v>
      </c>
      <c r="B18" s="90">
        <f ca="1">COUNTIF(CALCS!$B$8:$B$2000,A18)</f>
        <v>0</v>
      </c>
      <c r="C18" s="94" t="str">
        <f ca="1">IF(B18=12,SUMIF(CALCS!$B$8:$B$2000,A18,CALCS!$AP$8:$AP$2000),"")</f>
        <v/>
      </c>
      <c r="D18" s="95" t="str">
        <f t="shared" ca="1" si="0"/>
        <v/>
      </c>
      <c r="E18" s="95" t="e">
        <f t="shared" ca="1" si="2"/>
        <v>#N/A</v>
      </c>
    </row>
    <row r="19" spans="1:5" x14ac:dyDescent="0.3">
      <c r="A19" s="90">
        <f t="shared" si="1"/>
        <v>1943</v>
      </c>
      <c r="B19" s="90">
        <f ca="1">COUNTIF(CALCS!$B$8:$B$2000,A19)</f>
        <v>0</v>
      </c>
      <c r="C19" s="94" t="str">
        <f ca="1">IF(B19=12,SUMIF(CALCS!$B$8:$B$2000,A19,CALCS!$AP$8:$AP$2000),"")</f>
        <v/>
      </c>
      <c r="D19" s="95" t="str">
        <f t="shared" ca="1" si="0"/>
        <v/>
      </c>
      <c r="E19" s="95" t="e">
        <f t="shared" ca="1" si="2"/>
        <v>#N/A</v>
      </c>
    </row>
    <row r="20" spans="1:5" x14ac:dyDescent="0.3">
      <c r="A20" s="90">
        <f t="shared" si="1"/>
        <v>1944</v>
      </c>
      <c r="B20" s="90">
        <f ca="1">COUNTIF(CALCS!$B$8:$B$2000,A20)</f>
        <v>0</v>
      </c>
      <c r="C20" s="94" t="str">
        <f ca="1">IF(B20=12,SUMIF(CALCS!$B$8:$B$2000,A20,CALCS!$AP$8:$AP$2000),"")</f>
        <v/>
      </c>
      <c r="D20" s="95" t="str">
        <f t="shared" ca="1" si="0"/>
        <v/>
      </c>
      <c r="E20" s="95" t="e">
        <f t="shared" ca="1" si="2"/>
        <v>#N/A</v>
      </c>
    </row>
    <row r="21" spans="1:5" x14ac:dyDescent="0.3">
      <c r="A21" s="90">
        <f t="shared" si="1"/>
        <v>1945</v>
      </c>
      <c r="B21" s="90">
        <f ca="1">COUNTIF(CALCS!$B$8:$B$2000,A21)</f>
        <v>0</v>
      </c>
      <c r="C21" s="94" t="str">
        <f ca="1">IF(B21=12,SUMIF(CALCS!$B$8:$B$2000,A21,CALCS!$AP$8:$AP$2000),"")</f>
        <v/>
      </c>
      <c r="D21" s="95" t="str">
        <f t="shared" ca="1" si="0"/>
        <v/>
      </c>
      <c r="E21" s="95" t="e">
        <f t="shared" ca="1" si="2"/>
        <v>#N/A</v>
      </c>
    </row>
    <row r="22" spans="1:5" x14ac:dyDescent="0.3">
      <c r="A22" s="90">
        <f t="shared" si="1"/>
        <v>1946</v>
      </c>
      <c r="B22" s="90">
        <f ca="1">COUNTIF(CALCS!$B$8:$B$2000,A22)</f>
        <v>0</v>
      </c>
      <c r="C22" s="94" t="str">
        <f ca="1">IF(B22=12,SUMIF(CALCS!$B$8:$B$2000,A22,CALCS!$AP$8:$AP$2000),"")</f>
        <v/>
      </c>
      <c r="D22" s="95" t="str">
        <f t="shared" ca="1" si="0"/>
        <v/>
      </c>
      <c r="E22" s="95" t="e">
        <f t="shared" ca="1" si="2"/>
        <v>#N/A</v>
      </c>
    </row>
    <row r="23" spans="1:5" x14ac:dyDescent="0.3">
      <c r="A23" s="90">
        <f t="shared" si="1"/>
        <v>1947</v>
      </c>
      <c r="B23" s="90">
        <f ca="1">COUNTIF(CALCS!$B$8:$B$2000,A23)</f>
        <v>0</v>
      </c>
      <c r="C23" s="94" t="str">
        <f ca="1">IF(B23=12,SUMIF(CALCS!$B$8:$B$2000,A23,CALCS!$AP$8:$AP$2000),"")</f>
        <v/>
      </c>
      <c r="D23" s="95" t="str">
        <f t="shared" ca="1" si="0"/>
        <v/>
      </c>
      <c r="E23" s="95" t="e">
        <f t="shared" ca="1" si="2"/>
        <v>#N/A</v>
      </c>
    </row>
    <row r="24" spans="1:5" x14ac:dyDescent="0.3">
      <c r="A24" s="90">
        <f t="shared" si="1"/>
        <v>1948</v>
      </c>
      <c r="B24" s="90">
        <f ca="1">COUNTIF(CALCS!$B$8:$B$2000,A24)</f>
        <v>0</v>
      </c>
      <c r="C24" s="94" t="str">
        <f ca="1">IF(B24=12,SUMIF(CALCS!$B$8:$B$2000,A24,CALCS!$AP$8:$AP$2000),"")</f>
        <v/>
      </c>
      <c r="D24" s="95" t="str">
        <f t="shared" ca="1" si="0"/>
        <v/>
      </c>
      <c r="E24" s="95" t="e">
        <f t="shared" ca="1" si="2"/>
        <v>#N/A</v>
      </c>
    </row>
    <row r="25" spans="1:5" x14ac:dyDescent="0.3">
      <c r="A25" s="90">
        <f t="shared" si="1"/>
        <v>1949</v>
      </c>
      <c r="B25" s="90">
        <f ca="1">COUNTIF(CALCS!$B$8:$B$2000,A25)</f>
        <v>0</v>
      </c>
      <c r="C25" s="94" t="str">
        <f ca="1">IF(B25=12,SUMIF(CALCS!$B$8:$B$2000,A25,CALCS!$AP$8:$AP$2000),"")</f>
        <v/>
      </c>
      <c r="D25" s="95" t="str">
        <f t="shared" ca="1" si="0"/>
        <v/>
      </c>
      <c r="E25" s="95" t="e">
        <f t="shared" ca="1" si="2"/>
        <v>#N/A</v>
      </c>
    </row>
    <row r="26" spans="1:5" x14ac:dyDescent="0.3">
      <c r="A26" s="90">
        <f t="shared" si="1"/>
        <v>1950</v>
      </c>
      <c r="B26" s="90">
        <f ca="1">COUNTIF(CALCS!$B$8:$B$2000,A26)</f>
        <v>0</v>
      </c>
      <c r="C26" s="94" t="str">
        <f ca="1">IF(B26=12,SUMIF(CALCS!$B$8:$B$2000,A26,CALCS!$AP$8:$AP$2000),"")</f>
        <v/>
      </c>
      <c r="D26" s="95" t="str">
        <f t="shared" ca="1" si="0"/>
        <v/>
      </c>
      <c r="E26" s="95" t="e">
        <f t="shared" ca="1" si="2"/>
        <v>#N/A</v>
      </c>
    </row>
    <row r="27" spans="1:5" x14ac:dyDescent="0.3">
      <c r="A27" s="90">
        <f t="shared" si="1"/>
        <v>1951</v>
      </c>
      <c r="B27" s="90">
        <f ca="1">COUNTIF(CALCS!$B$8:$B$2000,A27)</f>
        <v>0</v>
      </c>
      <c r="C27" s="94" t="str">
        <f ca="1">IF(B27=12,SUMIF(CALCS!$B$8:$B$2000,A27,CALCS!$AP$8:$AP$2000),"")</f>
        <v/>
      </c>
      <c r="D27" s="95" t="str">
        <f t="shared" ca="1" si="0"/>
        <v/>
      </c>
      <c r="E27" s="95" t="e">
        <f t="shared" ca="1" si="2"/>
        <v>#N/A</v>
      </c>
    </row>
    <row r="28" spans="1:5" x14ac:dyDescent="0.3">
      <c r="A28" s="90">
        <f t="shared" si="1"/>
        <v>1952</v>
      </c>
      <c r="B28" s="90">
        <f ca="1">COUNTIF(CALCS!$B$8:$B$2000,A28)</f>
        <v>0</v>
      </c>
      <c r="C28" s="94" t="str">
        <f ca="1">IF(B28=12,SUMIF(CALCS!$B$8:$B$2000,A28,CALCS!$AP$8:$AP$2000),"")</f>
        <v/>
      </c>
      <c r="D28" s="95" t="str">
        <f t="shared" ca="1" si="0"/>
        <v/>
      </c>
      <c r="E28" s="95" t="e">
        <f t="shared" ca="1" si="2"/>
        <v>#N/A</v>
      </c>
    </row>
    <row r="29" spans="1:5" x14ac:dyDescent="0.3">
      <c r="A29" s="90">
        <f t="shared" si="1"/>
        <v>1953</v>
      </c>
      <c r="B29" s="90">
        <f ca="1">COUNTIF(CALCS!$B$8:$B$2000,A29)</f>
        <v>0</v>
      </c>
      <c r="C29" s="94" t="str">
        <f ca="1">IF(B29=12,SUMIF(CALCS!$B$8:$B$2000,A29,CALCS!$AP$8:$AP$2000),"")</f>
        <v/>
      </c>
      <c r="D29" s="95" t="str">
        <f t="shared" ca="1" si="0"/>
        <v/>
      </c>
      <c r="E29" s="95" t="e">
        <f t="shared" ca="1" si="2"/>
        <v>#N/A</v>
      </c>
    </row>
    <row r="30" spans="1:5" x14ac:dyDescent="0.3">
      <c r="A30" s="90">
        <f t="shared" si="1"/>
        <v>1954</v>
      </c>
      <c r="B30" s="90">
        <f ca="1">COUNTIF(CALCS!$B$8:$B$2000,A30)</f>
        <v>0</v>
      </c>
      <c r="C30" s="94" t="str">
        <f ca="1">IF(B30=12,SUMIF(CALCS!$B$8:$B$2000,A30,CALCS!$AP$8:$AP$2000),"")</f>
        <v/>
      </c>
      <c r="D30" s="95" t="str">
        <f t="shared" ca="1" si="0"/>
        <v/>
      </c>
      <c r="E30" s="95" t="e">
        <f t="shared" ca="1" si="2"/>
        <v>#N/A</v>
      </c>
    </row>
    <row r="31" spans="1:5" x14ac:dyDescent="0.3">
      <c r="A31" s="90">
        <f t="shared" si="1"/>
        <v>1955</v>
      </c>
      <c r="B31" s="90">
        <f ca="1">COUNTIF(CALCS!$B$8:$B$2000,A31)</f>
        <v>0</v>
      </c>
      <c r="C31" s="94" t="str">
        <f ca="1">IF(B31=12,SUMIF(CALCS!$B$8:$B$2000,A31,CALCS!$AP$8:$AP$2000),"")</f>
        <v/>
      </c>
      <c r="D31" s="95" t="str">
        <f t="shared" ca="1" si="0"/>
        <v/>
      </c>
      <c r="E31" s="95" t="e">
        <f t="shared" ca="1" si="2"/>
        <v>#N/A</v>
      </c>
    </row>
    <row r="32" spans="1:5" x14ac:dyDescent="0.3">
      <c r="A32" s="90">
        <f t="shared" si="1"/>
        <v>1956</v>
      </c>
      <c r="B32" s="90">
        <f ca="1">COUNTIF(CALCS!$B$8:$B$2000,A32)</f>
        <v>0</v>
      </c>
      <c r="C32" s="94" t="str">
        <f ca="1">IF(B32=12,SUMIF(CALCS!$B$8:$B$2000,A32,CALCS!$AP$8:$AP$2000),"")</f>
        <v/>
      </c>
      <c r="D32" s="95" t="str">
        <f t="shared" ca="1" si="0"/>
        <v/>
      </c>
      <c r="E32" s="95" t="e">
        <f t="shared" ca="1" si="2"/>
        <v>#N/A</v>
      </c>
    </row>
    <row r="33" spans="1:9" x14ac:dyDescent="0.3">
      <c r="A33" s="90">
        <f t="shared" si="1"/>
        <v>1957</v>
      </c>
      <c r="B33" s="90">
        <f ca="1">COUNTIF(CALCS!$B$8:$B$2000,A33)</f>
        <v>0</v>
      </c>
      <c r="C33" s="94" t="str">
        <f ca="1">IF(B33=12,SUMIF(CALCS!$B$8:$B$2000,A33,CALCS!$AP$8:$AP$2000),"")</f>
        <v/>
      </c>
      <c r="D33" s="95" t="str">
        <f t="shared" ca="1" si="0"/>
        <v/>
      </c>
      <c r="E33" s="95" t="e">
        <f t="shared" ca="1" si="2"/>
        <v>#N/A</v>
      </c>
    </row>
    <row r="34" spans="1:9" x14ac:dyDescent="0.3">
      <c r="A34" s="90">
        <f t="shared" si="1"/>
        <v>1958</v>
      </c>
      <c r="B34" s="90">
        <f ca="1">COUNTIF(CALCS!$B$8:$B$2000,A34)</f>
        <v>0</v>
      </c>
      <c r="C34" s="94" t="str">
        <f ca="1">IF(B34=12,SUMIF(CALCS!$B$8:$B$2000,A34,CALCS!$AP$8:$AP$2000),"")</f>
        <v/>
      </c>
      <c r="D34" s="95" t="str">
        <f t="shared" ca="1" si="0"/>
        <v/>
      </c>
      <c r="E34" s="95" t="e">
        <f t="shared" ca="1" si="2"/>
        <v>#N/A</v>
      </c>
    </row>
    <row r="35" spans="1:9" x14ac:dyDescent="0.3">
      <c r="A35" s="90">
        <f t="shared" si="1"/>
        <v>1959</v>
      </c>
      <c r="B35" s="90">
        <f ca="1">COUNTIF(CALCS!$B$8:$B$2000,A35)</f>
        <v>0</v>
      </c>
      <c r="C35" s="94" t="str">
        <f ca="1">IF(B35=12,SUMIF(CALCS!$B$8:$B$2000,A35,CALCS!$AP$8:$AP$2000),"")</f>
        <v/>
      </c>
      <c r="D35" s="95" t="str">
        <f t="shared" ca="1" si="0"/>
        <v/>
      </c>
      <c r="E35" s="95" t="e">
        <f t="shared" ca="1" si="2"/>
        <v>#N/A</v>
      </c>
    </row>
    <row r="36" spans="1:9" x14ac:dyDescent="0.3">
      <c r="A36" s="90">
        <f t="shared" si="1"/>
        <v>1960</v>
      </c>
      <c r="B36" s="90">
        <f ca="1">COUNTIF(CALCS!$B$8:$B$2000,A36)</f>
        <v>0</v>
      </c>
      <c r="C36" s="94" t="str">
        <f ca="1">IF(B36=12,SUMIF(CALCS!$B$8:$B$2000,A36,CALCS!$AP$8:$AP$2000),"")</f>
        <v/>
      </c>
      <c r="D36" s="95" t="str">
        <f t="shared" ca="1" si="0"/>
        <v/>
      </c>
      <c r="E36" s="95" t="e">
        <f t="shared" ca="1" si="2"/>
        <v>#N/A</v>
      </c>
    </row>
    <row r="37" spans="1:9" x14ac:dyDescent="0.3">
      <c r="A37" s="90">
        <f t="shared" si="1"/>
        <v>1961</v>
      </c>
      <c r="B37" s="90">
        <f ca="1">COUNTIF(CALCS!$B$8:$B$2000,A37)</f>
        <v>0</v>
      </c>
      <c r="C37" s="94" t="str">
        <f ca="1">IF(B37=12,SUMIF(CALCS!$B$8:$B$2000,A37,CALCS!$AP$8:$AP$2000),"")</f>
        <v/>
      </c>
      <c r="D37" s="95" t="str">
        <f t="shared" ca="1" si="0"/>
        <v/>
      </c>
      <c r="E37" s="95" t="e">
        <f t="shared" ca="1" si="2"/>
        <v>#N/A</v>
      </c>
    </row>
    <row r="38" spans="1:9" x14ac:dyDescent="0.3">
      <c r="A38" s="90">
        <f t="shared" si="1"/>
        <v>1962</v>
      </c>
      <c r="B38" s="90">
        <f ca="1">COUNTIF(CALCS!$B$8:$B$2000,A38)</f>
        <v>0</v>
      </c>
      <c r="C38" s="94" t="str">
        <f ca="1">IF(B38=12,SUMIF(CALCS!$B$8:$B$2000,A38,CALCS!$AP$8:$AP$2000),"")</f>
        <v/>
      </c>
      <c r="D38" s="95" t="str">
        <f t="shared" ca="1" si="0"/>
        <v/>
      </c>
      <c r="E38" s="95" t="e">
        <f t="shared" ca="1" si="2"/>
        <v>#N/A</v>
      </c>
    </row>
    <row r="39" spans="1:9" x14ac:dyDescent="0.3">
      <c r="A39" s="90">
        <f t="shared" si="1"/>
        <v>1963</v>
      </c>
      <c r="B39" s="90">
        <f ca="1">COUNTIF(CALCS!$B$8:$B$2000,A39)</f>
        <v>0</v>
      </c>
      <c r="C39" s="94" t="str">
        <f ca="1">IF(B39=12,SUMIF(CALCS!$B$8:$B$2000,A39,CALCS!$AP$8:$AP$2000),"")</f>
        <v/>
      </c>
      <c r="D39" s="95" t="str">
        <f t="shared" ca="1" si="0"/>
        <v/>
      </c>
      <c r="E39" s="95" t="e">
        <f t="shared" ca="1" si="2"/>
        <v>#N/A</v>
      </c>
    </row>
    <row r="40" spans="1:9" x14ac:dyDescent="0.3">
      <c r="A40" s="90">
        <f t="shared" si="1"/>
        <v>1964</v>
      </c>
      <c r="B40" s="90">
        <f ca="1">COUNTIF(CALCS!$B$8:$B$2000,A40)</f>
        <v>0</v>
      </c>
      <c r="C40" s="94" t="str">
        <f ca="1">IF(B40=12,SUMIF(CALCS!$B$8:$B$2000,A40,CALCS!$AP$8:$AP$2000),"")</f>
        <v/>
      </c>
      <c r="D40" s="95" t="str">
        <f t="shared" ca="1" si="0"/>
        <v/>
      </c>
      <c r="E40" s="95" t="e">
        <f t="shared" ca="1" si="2"/>
        <v>#N/A</v>
      </c>
    </row>
    <row r="41" spans="1:9" x14ac:dyDescent="0.3">
      <c r="A41" s="90">
        <f t="shared" si="1"/>
        <v>1965</v>
      </c>
      <c r="B41" s="90">
        <f ca="1">COUNTIF(CALCS!$B$8:$B$2000,A41)</f>
        <v>0</v>
      </c>
      <c r="C41" s="94" t="str">
        <f ca="1">IF(B41=12,SUMIF(CALCS!$B$8:$B$2000,A41,CALCS!$AP$8:$AP$2000),"")</f>
        <v/>
      </c>
      <c r="D41" s="95" t="str">
        <f t="shared" ca="1" si="0"/>
        <v/>
      </c>
      <c r="E41" s="95" t="e">
        <f t="shared" ca="1" si="2"/>
        <v>#N/A</v>
      </c>
    </row>
    <row r="42" spans="1:9" x14ac:dyDescent="0.3">
      <c r="A42" s="90">
        <f t="shared" si="1"/>
        <v>1966</v>
      </c>
      <c r="B42" s="90">
        <f ca="1">COUNTIF(CALCS!$B$8:$B$2000,A42)</f>
        <v>0</v>
      </c>
      <c r="C42" s="94" t="str">
        <f ca="1">IF(B42=12,SUMIF(CALCS!$B$8:$B$2000,A42,CALCS!$AP$8:$AP$2000),"")</f>
        <v/>
      </c>
      <c r="D42" s="95" t="str">
        <f t="shared" ca="1" si="0"/>
        <v/>
      </c>
      <c r="E42" s="95" t="e">
        <f t="shared" ca="1" si="2"/>
        <v>#N/A</v>
      </c>
    </row>
    <row r="43" spans="1:9" x14ac:dyDescent="0.3">
      <c r="A43" s="90">
        <f t="shared" si="1"/>
        <v>1967</v>
      </c>
      <c r="B43" s="90">
        <f ca="1">COUNTIF(CALCS!$B$8:$B$2000,A43)</f>
        <v>0</v>
      </c>
      <c r="C43" s="94" t="str">
        <f ca="1">IF(B43=12,SUMIF(CALCS!$B$8:$B$2000,A43,CALCS!$AP$8:$AP$2000),"")</f>
        <v/>
      </c>
      <c r="D43" s="95" t="str">
        <f t="shared" ca="1" si="0"/>
        <v/>
      </c>
      <c r="E43" s="95" t="e">
        <f t="shared" ca="1" si="2"/>
        <v>#N/A</v>
      </c>
      <c r="H43" s="65"/>
      <c r="I43" s="81"/>
    </row>
    <row r="44" spans="1:9" x14ac:dyDescent="0.3">
      <c r="A44" s="90">
        <f t="shared" si="1"/>
        <v>1968</v>
      </c>
      <c r="B44" s="90">
        <f ca="1">COUNTIF(CALCS!$B$8:$B$2000,A44)</f>
        <v>12</v>
      </c>
      <c r="C44" s="94">
        <f ca="1">IF(B44=12,SUMIF(CALCS!$B$8:$B$2000,A44,CALCS!$AP$8:$AP$2000),"")</f>
        <v>0.11650770329234962</v>
      </c>
      <c r="D44" s="95">
        <f t="shared" ca="1" si="0"/>
        <v>4.5616790230336199E-2</v>
      </c>
      <c r="E44" s="95" t="e">
        <f t="shared" ca="1" si="2"/>
        <v>#N/A</v>
      </c>
      <c r="H44" s="65" t="s">
        <v>58</v>
      </c>
      <c r="I44" s="81" t="s">
        <v>84</v>
      </c>
    </row>
    <row r="45" spans="1:9" x14ac:dyDescent="0.3">
      <c r="A45" s="90">
        <f t="shared" si="1"/>
        <v>1969</v>
      </c>
      <c r="B45" s="90">
        <f ca="1">COUNTIF(CALCS!$B$8:$B$2000,A45)</f>
        <v>12</v>
      </c>
      <c r="C45" s="94">
        <f ca="1">IF(B45=12,SUMIF(CALCS!$B$8:$B$2000,A45,CALCS!$AP$8:$AP$2000),"")</f>
        <v>2.6604509603476441E-2</v>
      </c>
      <c r="D45" s="95">
        <f t="shared" ca="1" si="0"/>
        <v>4.5616790230336199E-2</v>
      </c>
      <c r="E45" s="95" t="e">
        <f t="shared" ca="1" si="2"/>
        <v>#N/A</v>
      </c>
      <c r="H45" s="65" t="s">
        <v>59</v>
      </c>
      <c r="I45" s="81" t="s">
        <v>85</v>
      </c>
    </row>
    <row r="46" spans="1:9" x14ac:dyDescent="0.3">
      <c r="A46" s="90">
        <f t="shared" si="1"/>
        <v>1970</v>
      </c>
      <c r="B46" s="90">
        <f ca="1">COUNTIF(CALCS!$B$8:$B$2000,A46)</f>
        <v>12</v>
      </c>
      <c r="C46" s="94">
        <f ca="1">IF(B46=12,SUMIF(CALCS!$B$8:$B$2000,A46,CALCS!$AP$8:$AP$2000),"")</f>
        <v>4.9075883637756487E-2</v>
      </c>
      <c r="D46" s="95">
        <f t="shared" ca="1" si="0"/>
        <v>4.5616790230336199E-2</v>
      </c>
      <c r="E46" s="95" t="e">
        <f t="shared" ca="1" si="2"/>
        <v>#N/A</v>
      </c>
      <c r="H46" s="65" t="s">
        <v>60</v>
      </c>
      <c r="I46" s="81" t="s">
        <v>86</v>
      </c>
    </row>
    <row r="47" spans="1:9" x14ac:dyDescent="0.3">
      <c r="A47" s="90">
        <f t="shared" si="1"/>
        <v>1971</v>
      </c>
      <c r="B47" s="90">
        <f ca="1">COUNTIF(CALCS!$B$8:$B$2000,A47)</f>
        <v>12</v>
      </c>
      <c r="C47" s="94">
        <f ca="1">IF(B47=12,SUMIF(CALCS!$B$8:$B$2000,A47,CALCS!$AP$8:$AP$2000),"")</f>
        <v>4.0685534830583667E-2</v>
      </c>
      <c r="D47" s="95">
        <f t="shared" ca="1" si="0"/>
        <v>4.5616790230336199E-2</v>
      </c>
      <c r="E47" s="95" t="e">
        <f t="shared" ca="1" si="2"/>
        <v>#N/A</v>
      </c>
      <c r="H47" s="65" t="s">
        <v>61</v>
      </c>
      <c r="I47" s="81" t="s">
        <v>87</v>
      </c>
    </row>
    <row r="48" spans="1:9" x14ac:dyDescent="0.3">
      <c r="A48" s="90">
        <f t="shared" si="1"/>
        <v>1972</v>
      </c>
      <c r="B48" s="90">
        <f ca="1">COUNTIF(CALCS!$B$8:$B$2000,A48)</f>
        <v>12</v>
      </c>
      <c r="C48" s="94">
        <f ca="1">IF(B48=12,SUMIF(CALCS!$B$8:$B$2000,A48,CALCS!$AP$8:$AP$2000),"")</f>
        <v>5.1654893510777955E-2</v>
      </c>
      <c r="D48" s="95">
        <f t="shared" ca="1" si="0"/>
        <v>4.5616790230336199E-2</v>
      </c>
      <c r="E48" s="95">
        <f t="shared" ca="1" si="2"/>
        <v>5.6459644103070472E-2</v>
      </c>
      <c r="H48" s="65" t="s">
        <v>62</v>
      </c>
      <c r="I48" s="81" t="s">
        <v>88</v>
      </c>
    </row>
    <row r="49" spans="1:10" x14ac:dyDescent="0.3">
      <c r="A49" s="90">
        <f t="shared" si="1"/>
        <v>1973</v>
      </c>
      <c r="B49" s="90">
        <f ca="1">COUNTIF(CALCS!$B$8:$B$2000,A49)</f>
        <v>12</v>
      </c>
      <c r="C49" s="94">
        <f ca="1">IF(B49=12,SUMIF(CALCS!$B$8:$B$2000,A49,CALCS!$AP$8:$AP$2000),"")</f>
        <v>0.12975502746775353</v>
      </c>
      <c r="D49" s="95">
        <f t="shared" ca="1" si="0"/>
        <v>4.5616790230336199E-2</v>
      </c>
      <c r="E49" s="95">
        <f t="shared" ca="1" si="2"/>
        <v>5.8954801276018154E-2</v>
      </c>
      <c r="H49" s="65" t="s">
        <v>63</v>
      </c>
      <c r="I49" s="81" t="s">
        <v>89</v>
      </c>
    </row>
    <row r="50" spans="1:10" x14ac:dyDescent="0.3">
      <c r="A50" s="90">
        <f t="shared" si="1"/>
        <v>1974</v>
      </c>
      <c r="B50" s="90">
        <f ca="1">COUNTIF(CALCS!$B$8:$B$2000,A50)</f>
        <v>12</v>
      </c>
      <c r="C50" s="94">
        <f ca="1">IF(B50=12,SUMIF(CALCS!$B$8:$B$2000,A50,CALCS!$AP$8:$AP$2000),"")</f>
        <v>0.1169684295223917</v>
      </c>
      <c r="D50" s="95">
        <f t="shared" ca="1" si="0"/>
        <v>4.5616790230336199E-2</v>
      </c>
      <c r="E50" s="95">
        <f t="shared" ca="1" si="2"/>
        <v>7.6973382701205129E-2</v>
      </c>
      <c r="H50" s="65" t="s">
        <v>64</v>
      </c>
      <c r="I50" s="81" t="s">
        <v>20</v>
      </c>
    </row>
    <row r="51" spans="1:10" x14ac:dyDescent="0.3">
      <c r="A51" s="90">
        <f t="shared" si="1"/>
        <v>1975</v>
      </c>
      <c r="B51" s="90">
        <f ca="1">COUNTIF(CALCS!$B$8:$B$2000,A51)</f>
        <v>12</v>
      </c>
      <c r="C51" s="94">
        <f ca="1">IF(B51=12,SUMIF(CALCS!$B$8:$B$2000,A51,CALCS!$AP$8:$AP$2000),"")</f>
        <v>9.0110587090267327E-2</v>
      </c>
      <c r="D51" s="95">
        <f t="shared" ca="1" si="0"/>
        <v>4.5616790230336199E-2</v>
      </c>
      <c r="E51" s="95">
        <f t="shared" ca="1" si="2"/>
        <v>8.5269756762058169E-2</v>
      </c>
      <c r="H51" s="65" t="s">
        <v>65</v>
      </c>
      <c r="I51" s="81" t="s">
        <v>13</v>
      </c>
    </row>
    <row r="52" spans="1:10" x14ac:dyDescent="0.3">
      <c r="A52" s="90">
        <f t="shared" si="1"/>
        <v>1976</v>
      </c>
      <c r="B52" s="90">
        <f ca="1">COUNTIF(CALCS!$B$8:$B$2000,A52)</f>
        <v>12</v>
      </c>
      <c r="C52" s="94">
        <f ca="1">IF(B52=12,SUMIF(CALCS!$B$8:$B$2000,A52,CALCS!$AP$8:$AP$2000),"")</f>
        <v>8.5634498764326897E-2</v>
      </c>
      <c r="D52" s="95">
        <f t="shared" ca="1" si="0"/>
        <v>4.5616790230336199E-2</v>
      </c>
      <c r="E52" s="95">
        <f t="shared" ca="1" si="2"/>
        <v>9.4486790060389625E-2</v>
      </c>
      <c r="H52" s="65"/>
      <c r="I52" s="81"/>
    </row>
    <row r="53" spans="1:10" x14ac:dyDescent="0.3">
      <c r="A53" s="90">
        <f t="shared" si="1"/>
        <v>1977</v>
      </c>
      <c r="B53" s="90">
        <f ca="1">COUNTIF(CALCS!$B$8:$B$2000,A53)</f>
        <v>12</v>
      </c>
      <c r="C53" s="94">
        <f ca="1">IF(B53=12,SUMIF(CALCS!$B$8:$B$2000,A53,CALCS!$AP$8:$AP$2000),"")</f>
        <v>0.10152005676132084</v>
      </c>
      <c r="D53" s="95">
        <f t="shared" ca="1" si="0"/>
        <v>4.5616790230336199E-2</v>
      </c>
      <c r="E53" s="95">
        <f t="shared" ca="1" si="2"/>
        <v>0.10467457039169648</v>
      </c>
      <c r="H53" s="65" t="s">
        <v>98</v>
      </c>
      <c r="I53" s="102">
        <f ca="1">MATCH(12,$B$3:$B$100,0)</f>
        <v>42</v>
      </c>
      <c r="J53" s="60">
        <f ca="1">OFFSET($A$2,start2,0)</f>
        <v>1968</v>
      </c>
    </row>
    <row r="54" spans="1:10" x14ac:dyDescent="0.3">
      <c r="A54" s="90">
        <f t="shared" si="1"/>
        <v>1978</v>
      </c>
      <c r="B54" s="90">
        <f ca="1">COUNTIF(CALCS!$B$8:$B$2000,A54)</f>
        <v>12</v>
      </c>
      <c r="C54" s="94">
        <f ca="1">IF(B54=12,SUMIF(CALCS!$B$8:$B$2000,A54,CALCS!$AP$8:$AP$2000),"")</f>
        <v>9.0116113759775129E-2</v>
      </c>
      <c r="D54" s="95">
        <f t="shared" ca="1" si="0"/>
        <v>4.5616790230336199E-2</v>
      </c>
      <c r="E54" s="95">
        <f t="shared" ca="1" si="2"/>
        <v>9.6811643045469076E-2</v>
      </c>
      <c r="H54" s="65" t="s">
        <v>99</v>
      </c>
      <c r="I54" s="102">
        <f ca="1">COUNTIF($B$3:$B$100,12)</f>
        <v>53</v>
      </c>
      <c r="J54" s="60">
        <f ca="1">OFFSET($A$2,start2+length2-1,0)</f>
        <v>2020</v>
      </c>
    </row>
    <row r="55" spans="1:10" x14ac:dyDescent="0.3">
      <c r="A55" s="90">
        <f t="shared" si="1"/>
        <v>1979</v>
      </c>
      <c r="B55" s="90">
        <f ca="1">COUNTIF(CALCS!$B$8:$B$2000,A55)</f>
        <v>12</v>
      </c>
      <c r="C55" s="94">
        <f ca="1">IF(B55=12,SUMIF(CALCS!$B$8:$B$2000,A55,CALCS!$AP$8:$AP$2000),"")</f>
        <v>8.8619187999163643E-2</v>
      </c>
      <c r="D55" s="95">
        <f t="shared" ca="1" si="0"/>
        <v>4.5616790230336199E-2</v>
      </c>
      <c r="E55" s="95">
        <f t="shared" ca="1" si="2"/>
        <v>9.1186713623010673E-2</v>
      </c>
      <c r="I55" s="82"/>
    </row>
    <row r="56" spans="1:10" x14ac:dyDescent="0.3">
      <c r="A56" s="90">
        <f t="shared" si="1"/>
        <v>1980</v>
      </c>
      <c r="B56" s="90">
        <f ca="1">COUNTIF(CALCS!$B$8:$B$2000,A56)</f>
        <v>12</v>
      </c>
      <c r="C56" s="94">
        <f ca="1">IF(B56=12,SUMIF(CALCS!$B$8:$B$2000,A56,CALCS!$AP$8:$AP$2000),"")</f>
        <v>7.7108056015750492E-2</v>
      </c>
      <c r="D56" s="95">
        <f t="shared" ca="1" si="0"/>
        <v>4.5616790230336199E-2</v>
      </c>
      <c r="E56" s="95">
        <f t="shared" ca="1" si="2"/>
        <v>8.8571131141438997E-2</v>
      </c>
      <c r="H56" s="60" t="s">
        <v>92</v>
      </c>
      <c r="I56" s="82" t="str">
        <f ca="1">VLOOKUP(CALCS!$B$1,PLOT1_DEC!$S$4:$T$12,2,0)&amp;": Top Quintile to Market Yearly Premium - "&amp;J53&amp;"-"&amp;J54</f>
        <v>Four Factor Model: Top Quintile to Market Yearly Premium - 1968-2020</v>
      </c>
    </row>
    <row r="57" spans="1:10" x14ac:dyDescent="0.3">
      <c r="A57" s="90">
        <f t="shared" si="1"/>
        <v>1981</v>
      </c>
      <c r="B57" s="90">
        <f ca="1">COUNTIF(CALCS!$B$8:$B$2000,A57)</f>
        <v>12</v>
      </c>
      <c r="C57" s="94">
        <f ca="1">IF(B57=12,SUMIF(CALCS!$B$8:$B$2000,A57,CALCS!$AP$8:$AP$2000),"")</f>
        <v>1.6000468897329454E-2</v>
      </c>
      <c r="D57" s="95">
        <f t="shared" ca="1" si="0"/>
        <v>4.5616790230336199E-2</v>
      </c>
      <c r="E57" s="95">
        <f t="shared" ca="1" si="2"/>
        <v>7.4233934027277959E-2</v>
      </c>
      <c r="I57" s="82"/>
    </row>
    <row r="58" spans="1:10" x14ac:dyDescent="0.3">
      <c r="A58" s="90">
        <f t="shared" si="1"/>
        <v>1982</v>
      </c>
      <c r="B58" s="90">
        <f ca="1">COUNTIF(CALCS!$B$8:$B$2000,A58)</f>
        <v>12</v>
      </c>
      <c r="C58" s="94">
        <f ca="1">IF(B58=12,SUMIF(CALCS!$B$8:$B$2000,A58,CALCS!$AP$8:$AP$2000),"")</f>
        <v>8.2377437024494127E-2</v>
      </c>
      <c r="D58" s="95">
        <f t="shared" ca="1" si="0"/>
        <v>4.5616790230336199E-2</v>
      </c>
      <c r="E58" s="95">
        <f t="shared" ca="1" si="2"/>
        <v>7.0474019621726836E-2</v>
      </c>
      <c r="I58" s="82"/>
    </row>
    <row r="59" spans="1:10" x14ac:dyDescent="0.3">
      <c r="A59" s="90">
        <f t="shared" si="1"/>
        <v>1983</v>
      </c>
      <c r="B59" s="90">
        <f ca="1">COUNTIF(CALCS!$B$8:$B$2000,A59)</f>
        <v>12</v>
      </c>
      <c r="C59" s="94">
        <f ca="1">IF(B59=12,SUMIF(CALCS!$B$8:$B$2000,A59,CALCS!$AP$8:$AP$2000),"")</f>
        <v>5.4024655784307027E-2</v>
      </c>
      <c r="D59" s="95">
        <f t="shared" ca="1" si="0"/>
        <v>4.5616790230336199E-2</v>
      </c>
      <c r="E59" s="95">
        <f t="shared" ca="1" si="2"/>
        <v>6.3290010117158735E-2</v>
      </c>
      <c r="I59" s="82"/>
    </row>
    <row r="60" spans="1:10" x14ac:dyDescent="0.3">
      <c r="A60" s="90">
        <f t="shared" si="1"/>
        <v>1984</v>
      </c>
      <c r="B60" s="90">
        <f ca="1">COUNTIF(CALCS!$B$8:$B$2000,A60)</f>
        <v>12</v>
      </c>
      <c r="C60" s="94">
        <f ca="1">IF(B60=12,SUMIF(CALCS!$B$8:$B$2000,A60,CALCS!$AP$8:$AP$2000),"")</f>
        <v>6.4594508244611701E-2</v>
      </c>
      <c r="D60" s="95">
        <f t="shared" ca="1" si="0"/>
        <v>4.5616790230336199E-2</v>
      </c>
      <c r="E60" s="95">
        <f t="shared" ca="1" si="2"/>
        <v>5.8554885580172522E-2</v>
      </c>
      <c r="I60" s="82"/>
    </row>
    <row r="61" spans="1:10" x14ac:dyDescent="0.3">
      <c r="A61" s="90">
        <f t="shared" si="1"/>
        <v>1985</v>
      </c>
      <c r="B61" s="90">
        <f ca="1">COUNTIF(CALCS!$B$8:$B$2000,A61)</f>
        <v>12</v>
      </c>
      <c r="C61" s="94">
        <f ca="1">IF(B61=12,SUMIF(CALCS!$B$8:$B$2000,A61,CALCS!$AP$8:$AP$2000),"")</f>
        <v>1.1357729699446741E-2</v>
      </c>
      <c r="D61" s="95">
        <f t="shared" ca="1" si="0"/>
        <v>4.5616790230336199E-2</v>
      </c>
      <c r="E61" s="95">
        <f t="shared" ca="1" si="2"/>
        <v>4.5303695313611891E-2</v>
      </c>
    </row>
    <row r="62" spans="1:10" x14ac:dyDescent="0.3">
      <c r="A62" s="90">
        <f t="shared" si="1"/>
        <v>1986</v>
      </c>
      <c r="B62" s="90">
        <f ca="1">COUNTIF(CALCS!$B$8:$B$2000,A62)</f>
        <v>12</v>
      </c>
      <c r="C62" s="94">
        <f ca="1">IF(B62=12,SUMIF(CALCS!$B$8:$B$2000,A62,CALCS!$AP$8:$AP$2000),"")</f>
        <v>2.7068965650728478E-2</v>
      </c>
      <c r="D62" s="95">
        <f t="shared" ca="1" si="0"/>
        <v>4.5616790230336199E-2</v>
      </c>
      <c r="E62" s="95">
        <f t="shared" ca="1" si="2"/>
        <v>4.7571381195313567E-2</v>
      </c>
    </row>
    <row r="63" spans="1:10" x14ac:dyDescent="0.3">
      <c r="A63" s="90">
        <f t="shared" si="1"/>
        <v>1987</v>
      </c>
      <c r="B63" s="90">
        <f ca="1">COUNTIF(CALCS!$B$8:$B$2000,A63)</f>
        <v>12</v>
      </c>
      <c r="C63" s="94">
        <f ca="1">IF(B63=12,SUMIF(CALCS!$B$8:$B$2000,A63,CALCS!$AP$8:$AP$2000),"")</f>
        <v>3.2833556190730979E-2</v>
      </c>
      <c r="D63" s="95">
        <f t="shared" ca="1" si="0"/>
        <v>4.5616790230336199E-2</v>
      </c>
      <c r="E63" s="95">
        <f t="shared" ca="1" si="2"/>
        <v>3.7800670956452009E-2</v>
      </c>
    </row>
    <row r="64" spans="1:10" x14ac:dyDescent="0.3">
      <c r="A64" s="90">
        <f t="shared" si="1"/>
        <v>1988</v>
      </c>
      <c r="B64" s="90">
        <f ca="1">COUNTIF(CALCS!$B$8:$B$2000,A64)</f>
        <v>12</v>
      </c>
      <c r="C64" s="94">
        <f ca="1">IF(B64=12,SUMIF(CALCS!$B$8:$B$2000,A64,CALCS!$AP$8:$AP$2000),"")</f>
        <v>4.1314450113994518E-2</v>
      </c>
      <c r="D64" s="95">
        <f t="shared" ca="1" si="0"/>
        <v>4.5616790230336199E-2</v>
      </c>
      <c r="E64" s="95">
        <f t="shared" ca="1" si="2"/>
        <v>3.5285597093225096E-2</v>
      </c>
    </row>
    <row r="65" spans="1:5" x14ac:dyDescent="0.3">
      <c r="A65" s="90">
        <f t="shared" si="1"/>
        <v>1989</v>
      </c>
      <c r="B65" s="90">
        <f ca="1">COUNTIF(CALCS!$B$8:$B$2000,A65)</f>
        <v>12</v>
      </c>
      <c r="C65" s="94">
        <f ca="1">IF(B65=12,SUMIF(CALCS!$B$8:$B$2000,A65,CALCS!$AP$8:$AP$2000),"")</f>
        <v>8.4043599039971464E-3</v>
      </c>
      <c r="D65" s="95">
        <f t="shared" ca="1" si="0"/>
        <v>4.5616790230336199E-2</v>
      </c>
      <c r="E65" s="95">
        <f t="shared" ca="1" si="2"/>
        <v>2.4118639926802743E-2</v>
      </c>
    </row>
    <row r="66" spans="1:5" x14ac:dyDescent="0.3">
      <c r="A66" s="90">
        <f t="shared" si="1"/>
        <v>1990</v>
      </c>
      <c r="B66" s="90">
        <f ca="1">COUNTIF(CALCS!$B$8:$B$2000,A66)</f>
        <v>12</v>
      </c>
      <c r="C66" s="94">
        <f ca="1">IF(B66=12,SUMIF(CALCS!$B$8:$B$2000,A66,CALCS!$AP$8:$AP$2000),"")</f>
        <v>1.5113304101798126E-2</v>
      </c>
      <c r="D66" s="95">
        <f t="shared" ca="1" si="0"/>
        <v>4.5616790230336199E-2</v>
      </c>
      <c r="E66" s="95">
        <f t="shared" ca="1" si="2"/>
        <v>2.487810483444175E-2</v>
      </c>
    </row>
    <row r="67" spans="1:5" x14ac:dyDescent="0.3">
      <c r="A67" s="90">
        <f t="shared" si="1"/>
        <v>1991</v>
      </c>
      <c r="B67" s="90">
        <f ca="1">COUNTIF(CALCS!$B$8:$B$2000,A67)</f>
        <v>12</v>
      </c>
      <c r="C67" s="94">
        <f ca="1">IF(B67=12,SUMIF(CALCS!$B$8:$B$2000,A67,CALCS!$AP$8:$AP$2000),"")</f>
        <v>8.2940898701818713E-2</v>
      </c>
      <c r="D67" s="95">
        <f t="shared" ca="1" si="0"/>
        <v>4.5616790230336199E-2</v>
      </c>
      <c r="E67" s="95">
        <f t="shared" ca="1" si="2"/>
        <v>3.5793651696695905E-2</v>
      </c>
    </row>
    <row r="68" spans="1:5" x14ac:dyDescent="0.3">
      <c r="A68" s="90">
        <f t="shared" si="1"/>
        <v>1992</v>
      </c>
      <c r="B68" s="90">
        <f ca="1">COUNTIF(CALCS!$B$8:$B$2000,A68)</f>
        <v>12</v>
      </c>
      <c r="C68" s="94">
        <f ca="1">IF(B68=12,SUMIF(CALCS!$B$8:$B$2000,A68,CALCS!$AP$8:$AP$2000),"")</f>
        <v>9.212317999765883E-2</v>
      </c>
      <c r="D68" s="95">
        <f t="shared" ref="D68:D100" ca="1" si="3">IF(B68=12,AVERAGE($C$3:$C$1000),"")</f>
        <v>4.5616790230336199E-2</v>
      </c>
      <c r="E68" s="95">
        <f t="shared" ca="1" si="2"/>
        <v>4.7421542896440627E-2</v>
      </c>
    </row>
    <row r="69" spans="1:5" x14ac:dyDescent="0.3">
      <c r="A69" s="90">
        <f t="shared" ref="A69:A100" si="4">+A68+1</f>
        <v>1993</v>
      </c>
      <c r="B69" s="90">
        <f ca="1">COUNTIF(CALCS!$B$8:$B$2000,A69)</f>
        <v>12</v>
      </c>
      <c r="C69" s="94">
        <f ca="1">IF(B69=12,SUMIF(CALCS!$B$8:$B$2000,A69,CALCS!$AP$8:$AP$2000),"")</f>
        <v>9.5382977301916611E-2</v>
      </c>
      <c r="D69" s="95">
        <f t="shared" ca="1" si="3"/>
        <v>4.5616790230336199E-2</v>
      </c>
      <c r="E69" s="95">
        <f t="shared" ca="1" si="2"/>
        <v>5.8079549689455945E-2</v>
      </c>
    </row>
    <row r="70" spans="1:5" x14ac:dyDescent="0.3">
      <c r="A70" s="90">
        <f t="shared" si="4"/>
        <v>1994</v>
      </c>
      <c r="B70" s="90">
        <f ca="1">COUNTIF(CALCS!$B$8:$B$2000,A70)</f>
        <v>12</v>
      </c>
      <c r="C70" s="94">
        <f ca="1">IF(B70=12,SUMIF(CALCS!$B$8:$B$2000,A70,CALCS!$AP$8:$AP$2000),"")</f>
        <v>4.8794248301869972E-2</v>
      </c>
      <c r="D70" s="95">
        <f t="shared" ca="1" si="3"/>
        <v>4.5616790230336199E-2</v>
      </c>
      <c r="E70" s="95">
        <f t="shared" ca="1" si="2"/>
        <v>6.6422837588057115E-2</v>
      </c>
    </row>
    <row r="71" spans="1:5" x14ac:dyDescent="0.3">
      <c r="A71" s="90">
        <f t="shared" si="4"/>
        <v>1995</v>
      </c>
      <c r="B71" s="90">
        <f ca="1">COUNTIF(CALCS!$B$8:$B$2000,A71)</f>
        <v>12</v>
      </c>
      <c r="C71" s="94">
        <f ca="1">IF(B71=12,SUMIF(CALCS!$B$8:$B$2000,A71,CALCS!$AP$8:$AP$2000),"")</f>
        <v>5.8640513260290864E-2</v>
      </c>
      <c r="D71" s="95">
        <f t="shared" ca="1" si="3"/>
        <v>4.5616790230336199E-2</v>
      </c>
      <c r="E71" s="95">
        <f t="shared" ca="1" si="2"/>
        <v>7.5415359758262746E-2</v>
      </c>
    </row>
    <row r="72" spans="1:5" x14ac:dyDescent="0.3">
      <c r="A72" s="90">
        <f t="shared" si="4"/>
        <v>1996</v>
      </c>
      <c r="B72" s="90">
        <f ca="1">COUNTIF(CALCS!$B$8:$B$2000,A72)</f>
        <v>12</v>
      </c>
      <c r="C72" s="94">
        <f ca="1">IF(B72=12,SUMIF(CALCS!$B$8:$B$2000,A72,CALCS!$AP$8:$AP$2000),"")</f>
        <v>2.7143143648826411E-2</v>
      </c>
      <c r="D72" s="95">
        <f t="shared" ca="1" si="3"/>
        <v>4.5616790230336199E-2</v>
      </c>
      <c r="E72" s="95">
        <f t="shared" ref="E72:E100" ca="1" si="5">IF(ISERROR(((1+C72)*(1+C71)*(1+C70)*(1+C69)*(1+C68))^0.2-1),NA(),((1+C72)*(1+C71)*(1+C70)*(1+C69)*(1+C68))^0.2-1)</f>
        <v>6.4097635617415882E-2</v>
      </c>
    </row>
    <row r="73" spans="1:5" x14ac:dyDescent="0.3">
      <c r="A73" s="90">
        <f t="shared" si="4"/>
        <v>1997</v>
      </c>
      <c r="B73" s="90">
        <f ca="1">COUNTIF(CALCS!$B$8:$B$2000,A73)</f>
        <v>12</v>
      </c>
      <c r="C73" s="94">
        <f ca="1">IF(B73=12,SUMIF(CALCS!$B$8:$B$2000,A73,CALCS!$AP$8:$AP$2000),"")</f>
        <v>3.4657607949235378E-2</v>
      </c>
      <c r="D73" s="95">
        <f t="shared" ca="1" si="3"/>
        <v>4.5616790230336199E-2</v>
      </c>
      <c r="E73" s="95">
        <f t="shared" ca="1" si="5"/>
        <v>5.2656034148396147E-2</v>
      </c>
    </row>
    <row r="74" spans="1:5" x14ac:dyDescent="0.3">
      <c r="A74" s="90">
        <f t="shared" si="4"/>
        <v>1998</v>
      </c>
      <c r="B74" s="90">
        <f ca="1">COUNTIF(CALCS!$B$8:$B$2000,A74)</f>
        <v>12</v>
      </c>
      <c r="C74" s="94">
        <f ca="1">IF(B74=12,SUMIF(CALCS!$B$8:$B$2000,A74,CALCS!$AP$8:$AP$2000),"")</f>
        <v>7.7647259375468985E-2</v>
      </c>
      <c r="D74" s="95">
        <f t="shared" ca="1" si="3"/>
        <v>4.5616790230336199E-2</v>
      </c>
      <c r="E74" s="95">
        <f t="shared" ca="1" si="5"/>
        <v>4.9224957816860648E-2</v>
      </c>
    </row>
    <row r="75" spans="1:5" x14ac:dyDescent="0.3">
      <c r="A75" s="90">
        <f t="shared" si="4"/>
        <v>1999</v>
      </c>
      <c r="B75" s="90">
        <f ca="1">COUNTIF(CALCS!$B$8:$B$2000,A75)</f>
        <v>12</v>
      </c>
      <c r="C75" s="94">
        <f ca="1">IF(B75=12,SUMIF(CALCS!$B$8:$B$2000,A75,CALCS!$AP$8:$AP$2000),"")</f>
        <v>0.132651098714584</v>
      </c>
      <c r="D75" s="95">
        <f t="shared" ca="1" si="3"/>
        <v>4.5616790230336199E-2</v>
      </c>
      <c r="E75" s="95">
        <f t="shared" ca="1" si="5"/>
        <v>6.5490994180249507E-2</v>
      </c>
    </row>
    <row r="76" spans="1:5" x14ac:dyDescent="0.3">
      <c r="A76" s="90">
        <f t="shared" si="4"/>
        <v>2000</v>
      </c>
      <c r="B76" s="90">
        <f ca="1">COUNTIF(CALCS!$B$8:$B$2000,A76)</f>
        <v>12</v>
      </c>
      <c r="C76" s="94">
        <f ca="1">IF(B76=12,SUMIF(CALCS!$B$8:$B$2000,A76,CALCS!$AP$8:$AP$2000),"")</f>
        <v>-1.0383287772963538E-2</v>
      </c>
      <c r="D76" s="95">
        <f t="shared" ca="1" si="3"/>
        <v>4.5616790230336199E-2</v>
      </c>
      <c r="E76" s="95">
        <f t="shared" ca="1" si="5"/>
        <v>5.1219686503304773E-2</v>
      </c>
    </row>
    <row r="77" spans="1:5" x14ac:dyDescent="0.3">
      <c r="A77" s="90">
        <f t="shared" si="4"/>
        <v>2001</v>
      </c>
      <c r="B77" s="90">
        <f ca="1">COUNTIF(CALCS!$B$8:$B$2000,A77)</f>
        <v>12</v>
      </c>
      <c r="C77" s="94">
        <f ca="1">IF(B77=12,SUMIF(CALCS!$B$8:$B$2000,A77,CALCS!$AP$8:$AP$2000),"")</f>
        <v>8.4575500760156685E-2</v>
      </c>
      <c r="D77" s="95">
        <f t="shared" ca="1" si="3"/>
        <v>4.5616790230336199E-2</v>
      </c>
      <c r="E77" s="95">
        <f t="shared" ca="1" si="5"/>
        <v>6.2720967151500107E-2</v>
      </c>
    </row>
    <row r="78" spans="1:5" x14ac:dyDescent="0.3">
      <c r="A78" s="90">
        <f t="shared" si="4"/>
        <v>2002</v>
      </c>
      <c r="B78" s="90">
        <f ca="1">COUNTIF(CALCS!$B$8:$B$2000,A78)</f>
        <v>12</v>
      </c>
      <c r="C78" s="94">
        <f ca="1">IF(B78=12,SUMIF(CALCS!$B$8:$B$2000,A78,CALCS!$AP$8:$AP$2000),"")</f>
        <v>0.11195161875593468</v>
      </c>
      <c r="D78" s="95">
        <f t="shared" ca="1" si="3"/>
        <v>4.5616790230336199E-2</v>
      </c>
      <c r="E78" s="95">
        <f t="shared" ca="1" si="5"/>
        <v>7.8144809296728734E-2</v>
      </c>
    </row>
    <row r="79" spans="1:5" x14ac:dyDescent="0.3">
      <c r="A79" s="90">
        <f t="shared" si="4"/>
        <v>2003</v>
      </c>
      <c r="B79" s="90">
        <f ca="1">COUNTIF(CALCS!$B$8:$B$2000,A79)</f>
        <v>12</v>
      </c>
      <c r="C79" s="94">
        <f ca="1">IF(B79=12,SUMIF(CALCS!$B$8:$B$2000,A79,CALCS!$AP$8:$AP$2000),"")</f>
        <v>9.5999593751905199E-2</v>
      </c>
      <c r="D79" s="95">
        <f t="shared" ca="1" si="3"/>
        <v>4.5616790230336199E-2</v>
      </c>
      <c r="E79" s="95">
        <f t="shared" ca="1" si="5"/>
        <v>8.1792208653527432E-2</v>
      </c>
    </row>
    <row r="80" spans="1:5" x14ac:dyDescent="0.3">
      <c r="A80" s="90">
        <f t="shared" si="4"/>
        <v>2004</v>
      </c>
      <c r="B80" s="90">
        <f ca="1">COUNTIF(CALCS!$B$8:$B$2000,A80)</f>
        <v>12</v>
      </c>
      <c r="C80" s="94">
        <f ca="1">IF(B80=12,SUMIF(CALCS!$B$8:$B$2000,A80,CALCS!$AP$8:$AP$2000),"")</f>
        <v>2.9963062351872731E-2</v>
      </c>
      <c r="D80" s="95">
        <f t="shared" ca="1" si="3"/>
        <v>4.5616790230336199E-2</v>
      </c>
      <c r="E80" s="95">
        <f t="shared" ca="1" si="5"/>
        <v>6.1424111861661856E-2</v>
      </c>
    </row>
    <row r="81" spans="1:5" x14ac:dyDescent="0.3">
      <c r="A81" s="90">
        <f t="shared" si="4"/>
        <v>2005</v>
      </c>
      <c r="B81" s="90">
        <f ca="1">COUNTIF(CALCS!$B$8:$B$2000,A81)</f>
        <v>12</v>
      </c>
      <c r="C81" s="94">
        <f ca="1">IF(B81=12,SUMIF(CALCS!$B$8:$B$2000,A81,CALCS!$AP$8:$AP$2000),"")</f>
        <v>2.910750977320924E-2</v>
      </c>
      <c r="D81" s="95">
        <f t="shared" ca="1" si="3"/>
        <v>4.5616790230336199E-2</v>
      </c>
      <c r="E81" s="95">
        <f t="shared" ca="1" si="5"/>
        <v>6.9763299387936684E-2</v>
      </c>
    </row>
    <row r="82" spans="1:5" x14ac:dyDescent="0.3">
      <c r="A82" s="90">
        <f t="shared" si="4"/>
        <v>2006</v>
      </c>
      <c r="B82" s="90">
        <f ca="1">COUNTIF(CALCS!$B$8:$B$2000,A82)</f>
        <v>12</v>
      </c>
      <c r="C82" s="94">
        <f ca="1">IF(B82=12,SUMIF(CALCS!$B$8:$B$2000,A82,CALCS!$AP$8:$AP$2000),"")</f>
        <v>1.8474009594451345E-2</v>
      </c>
      <c r="D82" s="95">
        <f t="shared" ca="1" si="3"/>
        <v>4.5616790230336199E-2</v>
      </c>
      <c r="E82" s="95">
        <f t="shared" ca="1" si="5"/>
        <v>5.639351506011403E-2</v>
      </c>
    </row>
    <row r="83" spans="1:5" x14ac:dyDescent="0.3">
      <c r="A83" s="90">
        <f t="shared" si="4"/>
        <v>2007</v>
      </c>
      <c r="B83" s="90">
        <f ca="1">COUNTIF(CALCS!$B$8:$B$2000,A83)</f>
        <v>12</v>
      </c>
      <c r="C83" s="94">
        <f ca="1">IF(B83=12,SUMIF(CALCS!$B$8:$B$2000,A83,CALCS!$AP$8:$AP$2000),"")</f>
        <v>-3.0446514394504867E-2</v>
      </c>
      <c r="D83" s="95">
        <f t="shared" ca="1" si="3"/>
        <v>4.5616790230336199E-2</v>
      </c>
      <c r="E83" s="95">
        <f t="shared" ca="1" si="5"/>
        <v>2.7833817539307804E-2</v>
      </c>
    </row>
    <row r="84" spans="1:5" x14ac:dyDescent="0.3">
      <c r="A84" s="90">
        <f t="shared" si="4"/>
        <v>2008</v>
      </c>
      <c r="B84" s="90">
        <f ca="1">COUNTIF(CALCS!$B$8:$B$2000,A84)</f>
        <v>12</v>
      </c>
      <c r="C84" s="94">
        <f ca="1">IF(B84=12,SUMIF(CALCS!$B$8:$B$2000,A84,CALCS!$AP$8:$AP$2000),"")</f>
        <v>-3.6378849049902559E-2</v>
      </c>
      <c r="D84" s="95">
        <f t="shared" ca="1" si="3"/>
        <v>4.5616790230336199E-2</v>
      </c>
      <c r="E84" s="95">
        <f t="shared" ca="1" si="5"/>
        <v>1.7101832900983105E-3</v>
      </c>
    </row>
    <row r="85" spans="1:5" x14ac:dyDescent="0.3">
      <c r="A85" s="90">
        <f t="shared" si="4"/>
        <v>2009</v>
      </c>
      <c r="B85" s="90">
        <f ca="1">COUNTIF(CALCS!$B$8:$B$2000,A85)</f>
        <v>12</v>
      </c>
      <c r="C85" s="94">
        <f ca="1">IF(B85=12,SUMIF(CALCS!$B$8:$B$2000,A85,CALCS!$AP$8:$AP$2000),"")</f>
        <v>-1.9373791875900832E-2</v>
      </c>
      <c r="D85" s="95">
        <f t="shared" ca="1" si="3"/>
        <v>4.5616790230336199E-2</v>
      </c>
      <c r="E85" s="95">
        <f t="shared" ca="1" si="5"/>
        <v>-8.0758636441277121E-3</v>
      </c>
    </row>
    <row r="86" spans="1:5" x14ac:dyDescent="0.3">
      <c r="A86" s="90">
        <f t="shared" si="4"/>
        <v>2010</v>
      </c>
      <c r="B86" s="90">
        <f ca="1">COUNTIF(CALCS!$B$8:$B$2000,A86)</f>
        <v>12</v>
      </c>
      <c r="C86" s="94">
        <f ca="1">IF(B86=12,SUMIF(CALCS!$B$8:$B$2000,A86,CALCS!$AP$8:$AP$2000),"")</f>
        <v>4.0671539574447989E-2</v>
      </c>
      <c r="D86" s="95">
        <f t="shared" ca="1" si="3"/>
        <v>4.5616790230336199E-2</v>
      </c>
      <c r="E86" s="95">
        <f t="shared" ca="1" si="5"/>
        <v>-5.8565761427917806E-3</v>
      </c>
    </row>
    <row r="87" spans="1:5" x14ac:dyDescent="0.3">
      <c r="A87" s="90">
        <f t="shared" si="4"/>
        <v>2011</v>
      </c>
      <c r="B87" s="90">
        <f ca="1">COUNTIF(CALCS!$B$8:$B$2000,A87)</f>
        <v>12</v>
      </c>
      <c r="C87" s="94">
        <f ca="1">IF(B87=12,SUMIF(CALCS!$B$8:$B$2000,A87,CALCS!$AP$8:$AP$2000),"")</f>
        <v>-2.5312210035854685E-2</v>
      </c>
      <c r="D87" s="95">
        <f t="shared" ca="1" si="3"/>
        <v>4.5616790230336199E-2</v>
      </c>
      <c r="E87" s="95">
        <f t="shared" ca="1" si="5"/>
        <v>-1.4555524753743221E-2</v>
      </c>
    </row>
    <row r="88" spans="1:5" x14ac:dyDescent="0.3">
      <c r="A88" s="90">
        <f t="shared" si="4"/>
        <v>2012</v>
      </c>
      <c r="B88" s="90">
        <f ca="1">COUNTIF(CALCS!$B$8:$B$2000,A88)</f>
        <v>12</v>
      </c>
      <c r="C88" s="94">
        <f ca="1">IF(B88=12,SUMIF(CALCS!$B$8:$B$2000,A88,CALCS!$AP$8:$AP$2000),"")</f>
        <v>3.7041692297232295E-2</v>
      </c>
      <c r="D88" s="95">
        <f t="shared" ca="1" si="3"/>
        <v>4.5616790230336199E-2</v>
      </c>
      <c r="E88" s="95">
        <f t="shared" ca="1" si="5"/>
        <v>-1.2034168483922025E-3</v>
      </c>
    </row>
    <row r="89" spans="1:5" x14ac:dyDescent="0.3">
      <c r="A89" s="90">
        <f t="shared" si="4"/>
        <v>2013</v>
      </c>
      <c r="B89" s="90">
        <f ca="1">COUNTIF(CALCS!$B$8:$B$2000,A89)</f>
        <v>12</v>
      </c>
      <c r="C89" s="94">
        <f ca="1">IF(B89=12,SUMIF(CALCS!$B$8:$B$2000,A89,CALCS!$AP$8:$AP$2000),"")</f>
        <v>2.7229523515258224E-2</v>
      </c>
      <c r="D89" s="95">
        <f t="shared" ca="1" si="3"/>
        <v>4.5616790230336199E-2</v>
      </c>
      <c r="E89" s="95">
        <f t="shared" ca="1" si="5"/>
        <v>1.1647661055854908E-2</v>
      </c>
    </row>
    <row r="90" spans="1:5" x14ac:dyDescent="0.3">
      <c r="A90" s="90">
        <f t="shared" si="4"/>
        <v>2014</v>
      </c>
      <c r="B90" s="90">
        <f ca="1">COUNTIF(CALCS!$B$8:$B$2000,A90)</f>
        <v>12</v>
      </c>
      <c r="C90" s="94">
        <f ca="1">IF(B90=12,SUMIF(CALCS!$B$8:$B$2000,A90,CALCS!$AP$8:$AP$2000),"")</f>
        <v>-4.1711459095120459E-2</v>
      </c>
      <c r="D90" s="95">
        <f t="shared" ca="1" si="3"/>
        <v>4.5616790230336199E-2</v>
      </c>
      <c r="E90" s="95">
        <f t="shared" ca="1" si="5"/>
        <v>6.996222858595802E-3</v>
      </c>
    </row>
    <row r="91" spans="1:5" x14ac:dyDescent="0.3">
      <c r="A91" s="90">
        <f t="shared" si="4"/>
        <v>2015</v>
      </c>
      <c r="B91" s="90">
        <f ca="1">COUNTIF(CALCS!$B$8:$B$2000,A91)</f>
        <v>12</v>
      </c>
      <c r="C91" s="94">
        <f ca="1">IF(B91=12,SUMIF(CALCS!$B$8:$B$2000,A91,CALCS!$AP$8:$AP$2000),"")</f>
        <v>3.3663644698943042E-3</v>
      </c>
      <c r="D91" s="95">
        <f t="shared" ca="1" si="3"/>
        <v>4.5616790230336199E-2</v>
      </c>
      <c r="E91" s="95">
        <f t="shared" ca="1" si="5"/>
        <v>-3.2918395318259908E-4</v>
      </c>
    </row>
    <row r="92" spans="1:5" x14ac:dyDescent="0.3">
      <c r="A92" s="90">
        <f t="shared" si="4"/>
        <v>2016</v>
      </c>
      <c r="B92" s="90">
        <f ca="1">COUNTIF(CALCS!$B$8:$B$2000,A92)</f>
        <v>12</v>
      </c>
      <c r="C92" s="94">
        <f ca="1">IF(B92=12,SUMIF(CALCS!$B$8:$B$2000,A92,CALCS!$AP$8:$AP$2000),"")</f>
        <v>1.5374664078388965E-2</v>
      </c>
      <c r="D92" s="95">
        <f t="shared" ca="1" si="3"/>
        <v>4.5616790230336199E-2</v>
      </c>
      <c r="E92" s="95">
        <f t="shared" ca="1" si="5"/>
        <v>7.8808024324326098E-3</v>
      </c>
    </row>
    <row r="93" spans="1:5" x14ac:dyDescent="0.3">
      <c r="A93" s="90">
        <f t="shared" si="4"/>
        <v>2017</v>
      </c>
      <c r="B93" s="90">
        <f ca="1">COUNTIF(CALCS!$B$8:$B$2000,A93)</f>
        <v>12</v>
      </c>
      <c r="C93" s="94">
        <f ca="1">IF(B93=12,SUMIF(CALCS!$B$8:$B$2000,A93,CALCS!$AP$8:$AP$2000),"")</f>
        <v>-1.6103958088078733E-2</v>
      </c>
      <c r="D93" s="95">
        <f t="shared" ca="1" si="3"/>
        <v>4.5616790230336199E-2</v>
      </c>
      <c r="E93" s="95">
        <f t="shared" ca="1" si="5"/>
        <v>-2.6679573843039206E-3</v>
      </c>
    </row>
    <row r="94" spans="1:5" x14ac:dyDescent="0.3">
      <c r="A94" s="90">
        <f t="shared" si="4"/>
        <v>2018</v>
      </c>
      <c r="B94" s="90">
        <f ca="1">COUNTIF(CALCS!$B$8:$B$2000,A94)</f>
        <v>12</v>
      </c>
      <c r="C94" s="94">
        <f ca="1">IF(B94=12,SUMIF(CALCS!$B$8:$B$2000,A94,CALCS!$AP$8:$AP$2000),"")</f>
        <v>-2.553122971619922E-2</v>
      </c>
      <c r="D94" s="95">
        <f t="shared" ca="1" si="3"/>
        <v>4.5616790230336199E-2</v>
      </c>
      <c r="E94" s="95">
        <f t="shared" ca="1" si="5"/>
        <v>-1.3130200128149472E-2</v>
      </c>
    </row>
    <row r="95" spans="1:5" x14ac:dyDescent="0.3">
      <c r="A95" s="90">
        <f t="shared" si="4"/>
        <v>2019</v>
      </c>
      <c r="B95" s="90">
        <f ca="1">COUNTIF(CALCS!$B$8:$B$2000,A95)</f>
        <v>12</v>
      </c>
      <c r="C95" s="94">
        <f ca="1">IF(B95=12,SUMIF(CALCS!$B$8:$B$2000,A95,CALCS!$AP$8:$AP$2000),"")</f>
        <v>-1.6555325482688087E-2</v>
      </c>
      <c r="D95" s="95">
        <f t="shared" ca="1" si="3"/>
        <v>4.5616790230336199E-2</v>
      </c>
      <c r="E95" s="95">
        <f t="shared" ca="1" si="5"/>
        <v>-8.0024797685497306E-3</v>
      </c>
    </row>
    <row r="96" spans="1:5" x14ac:dyDescent="0.3">
      <c r="A96" s="90">
        <f t="shared" si="4"/>
        <v>2020</v>
      </c>
      <c r="B96" s="90">
        <f ca="1">COUNTIF(CALCS!$B$8:$B$2000,A96)</f>
        <v>12</v>
      </c>
      <c r="C96" s="94">
        <f ca="1">IF(B96=12,SUMIF(CALCS!$B$8:$B$2000,A96,CALCS!$AP$8:$AP$2000),"")</f>
        <v>7.8300583677477748E-2</v>
      </c>
      <c r="D96" s="95">
        <f t="shared" ca="1" si="3"/>
        <v>4.5616790230336199E-2</v>
      </c>
      <c r="E96" s="95">
        <f t="shared" ca="1" si="5"/>
        <v>6.3907743926054916E-3</v>
      </c>
    </row>
    <row r="97" spans="1:5" x14ac:dyDescent="0.3">
      <c r="A97" s="90">
        <f t="shared" si="4"/>
        <v>2021</v>
      </c>
      <c r="B97" s="90">
        <f ca="1">COUNTIF(CALCS!$B$8:$B$2000,A97)</f>
        <v>0</v>
      </c>
      <c r="C97" s="94" t="str">
        <f ca="1">IF(B97=12,SUMIF(CALCS!$B$8:$B$2000,A97,CALCS!$AP$8:$AP$2000),"")</f>
        <v/>
      </c>
      <c r="D97" s="95" t="str">
        <f t="shared" ca="1" si="3"/>
        <v/>
      </c>
      <c r="E97" s="95" t="e">
        <f t="shared" ca="1" si="5"/>
        <v>#N/A</v>
      </c>
    </row>
    <row r="98" spans="1:5" x14ac:dyDescent="0.3">
      <c r="A98" s="90">
        <f t="shared" si="4"/>
        <v>2022</v>
      </c>
      <c r="B98" s="90">
        <f ca="1">COUNTIF(CALCS!$B$8:$B$2000,A98)</f>
        <v>0</v>
      </c>
      <c r="C98" s="94" t="str">
        <f ca="1">IF(B98=12,SUMIF(CALCS!$B$8:$B$2000,A98,CALCS!$AP$8:$AP$2000),"")</f>
        <v/>
      </c>
      <c r="D98" s="95" t="str">
        <f t="shared" ca="1" si="3"/>
        <v/>
      </c>
      <c r="E98" s="95" t="e">
        <f t="shared" ca="1" si="5"/>
        <v>#N/A</v>
      </c>
    </row>
    <row r="99" spans="1:5" x14ac:dyDescent="0.3">
      <c r="A99" s="90">
        <f t="shared" si="4"/>
        <v>2023</v>
      </c>
      <c r="B99" s="90">
        <f ca="1">COUNTIF(CALCS!$B$8:$B$2000,A99)</f>
        <v>0</v>
      </c>
      <c r="C99" s="94" t="str">
        <f ca="1">IF(B99=12,SUMIF(CALCS!$B$8:$B$2000,A99,CALCS!$AP$8:$AP$2000),"")</f>
        <v/>
      </c>
      <c r="D99" s="95" t="str">
        <f t="shared" ca="1" si="3"/>
        <v/>
      </c>
      <c r="E99" s="95" t="e">
        <f t="shared" ca="1" si="5"/>
        <v>#N/A</v>
      </c>
    </row>
    <row r="100" spans="1:5" x14ac:dyDescent="0.3">
      <c r="A100" s="90">
        <f t="shared" si="4"/>
        <v>2024</v>
      </c>
      <c r="B100" s="90">
        <f ca="1">COUNTIF(CALCS!$B$8:$B$2000,A100)</f>
        <v>0</v>
      </c>
      <c r="C100" s="94" t="str">
        <f ca="1">IF(B100=12,SUMIF(CALCS!$B$8:$B$2000,A100,CALCS!$AP$8:$AP$2000),"")</f>
        <v/>
      </c>
      <c r="D100" s="95" t="str">
        <f t="shared" ca="1" si="3"/>
        <v/>
      </c>
      <c r="E100" s="95" t="e">
        <f t="shared" ca="1" si="5"/>
        <v>#N/A</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26E55-0E3A-44B6-9D5C-643556B8BD44}">
  <sheetPr>
    <tabColor theme="3"/>
  </sheetPr>
  <dimension ref="A1:AY1200"/>
  <sheetViews>
    <sheetView zoomScale="85" zoomScaleNormal="85" workbookViewId="0">
      <pane xSplit="4" ySplit="6" topLeftCell="E7" activePane="bottomRight" state="frozen"/>
      <selection activeCell="B4" sqref="B4"/>
      <selection pane="topRight" activeCell="B4" sqref="B4"/>
      <selection pane="bottomLeft" activeCell="B4" sqref="B4"/>
      <selection pane="bottomRight" activeCell="E7" sqref="E7"/>
    </sheetView>
  </sheetViews>
  <sheetFormatPr defaultColWidth="8.88671875" defaultRowHeight="13.2" x14ac:dyDescent="0.25"/>
  <cols>
    <col min="1" max="1" width="9.44140625" style="27" bestFit="1" customWidth="1"/>
    <col min="2" max="3" width="9.44140625" style="27" customWidth="1"/>
    <col min="4" max="4" width="11.109375" style="48" customWidth="1"/>
    <col min="5" max="5" width="10.88671875" style="48" customWidth="1"/>
    <col min="6" max="14" width="9.6640625" style="48" bestFit="1" customWidth="1"/>
    <col min="15" max="15" width="8.88671875" style="30"/>
    <col min="16" max="16" width="15.6640625" style="26" customWidth="1"/>
    <col min="17" max="25" width="12" style="26" customWidth="1"/>
    <col min="26" max="26" width="16.44140625" style="26" bestFit="1" customWidth="1"/>
    <col min="27" max="27" width="8.6640625" style="28" customWidth="1"/>
    <col min="28" max="28" width="20.33203125" style="29" bestFit="1" customWidth="1"/>
    <col min="29" max="29" width="15" style="28" bestFit="1" customWidth="1"/>
    <col min="30" max="30" width="8.109375" style="27" customWidth="1"/>
    <col min="31" max="31" width="11" style="27" bestFit="1" customWidth="1"/>
    <col min="32" max="39" width="8.88671875" style="27" customWidth="1"/>
    <col min="40" max="40" width="17" style="27" bestFit="1" customWidth="1"/>
    <col min="41" max="41" width="8.5546875" style="27" bestFit="1" customWidth="1"/>
    <col min="42" max="42" width="15.5546875" style="50" customWidth="1"/>
    <col min="43" max="43" width="12.44140625" style="50" bestFit="1" customWidth="1"/>
    <col min="44" max="44" width="13.88671875" style="27" customWidth="1"/>
    <col min="45" max="45" width="23.109375" style="27" customWidth="1"/>
    <col min="46" max="46" width="24" style="27" customWidth="1"/>
    <col min="47" max="47" width="27.109375" style="27" customWidth="1"/>
    <col min="48" max="16384" width="8.88671875" style="27"/>
  </cols>
  <sheetData>
    <row r="1" spans="1:47" s="20" customFormat="1" x14ac:dyDescent="0.25">
      <c r="A1" s="18" t="s">
        <v>67</v>
      </c>
      <c r="B1" s="86" t="str">
        <f>Inputs!C4</f>
        <v>COMBO</v>
      </c>
      <c r="D1" s="35" t="s">
        <v>43</v>
      </c>
      <c r="E1" s="36">
        <f ca="1">AVERAGE(E8:E1202)</f>
        <v>0.5758463836477985</v>
      </c>
      <c r="F1" s="36">
        <f t="shared" ref="F1:N1" ca="1" si="0">AVERAGE(F8:F1202)</f>
        <v>0.91893176100628993</v>
      </c>
      <c r="G1" s="36">
        <f t="shared" ca="1" si="0"/>
        <v>1.0368514150943404</v>
      </c>
      <c r="H1" s="36">
        <f t="shared" ca="1" si="0"/>
        <v>1.0947751572327045</v>
      </c>
      <c r="I1" s="36">
        <f t="shared" ca="1" si="0"/>
        <v>1.1399094339622635</v>
      </c>
      <c r="J1" s="36">
        <f t="shared" ca="1" si="0"/>
        <v>1.1964526729559735</v>
      </c>
      <c r="K1" s="36">
        <f t="shared" ca="1" si="0"/>
        <v>1.2534907232704373</v>
      </c>
      <c r="L1" s="36">
        <f t="shared" ca="1" si="0"/>
        <v>1.2685727987421385</v>
      </c>
      <c r="M1" s="36">
        <f t="shared" ca="1" si="0"/>
        <v>1.3932735849056597</v>
      </c>
      <c r="N1" s="37">
        <f t="shared" ca="1" si="0"/>
        <v>1.7936259433962269</v>
      </c>
      <c r="O1" s="38">
        <f ca="1">AVERAGE(E1:N1)</f>
        <v>1.1671729874213832</v>
      </c>
      <c r="P1" s="21"/>
      <c r="Q1" s="21"/>
      <c r="R1" s="21"/>
      <c r="S1" s="21"/>
      <c r="T1" s="21"/>
      <c r="U1" s="21"/>
      <c r="V1" s="21"/>
      <c r="W1" s="21"/>
      <c r="X1" s="21"/>
      <c r="Y1" s="21"/>
      <c r="Z1" s="21" t="s">
        <v>15</v>
      </c>
      <c r="AA1" s="22" t="s">
        <v>113</v>
      </c>
      <c r="AB1" s="23"/>
      <c r="AC1" s="22"/>
      <c r="AP1" s="39"/>
      <c r="AQ1" s="39"/>
    </row>
    <row r="2" spans="1:47" s="20" customFormat="1" x14ac:dyDescent="0.25">
      <c r="A2" s="56"/>
      <c r="D2" s="40" t="s">
        <v>44</v>
      </c>
      <c r="E2" s="41">
        <f ca="1">+(1+E1/100)^12-1</f>
        <v>7.1332678184110376E-2</v>
      </c>
      <c r="F2" s="41">
        <f t="shared" ref="F2:N2" ca="1" si="1">+(1+F1/100)^12-1</f>
        <v>0.11601938362797126</v>
      </c>
      <c r="G2" s="41">
        <f t="shared" ca="1" si="1"/>
        <v>0.13176861776787585</v>
      </c>
      <c r="H2" s="41">
        <f t="shared" ca="1" si="1"/>
        <v>0.13957923828855989</v>
      </c>
      <c r="I2" s="41">
        <f t="shared" ca="1" si="1"/>
        <v>0.14569950347209248</v>
      </c>
      <c r="J2" s="41">
        <f t="shared" ca="1" si="1"/>
        <v>0.15340935312751269</v>
      </c>
      <c r="K2" s="41">
        <f t="shared" ca="1" si="1"/>
        <v>0.16123483075515566</v>
      </c>
      <c r="L2" s="41">
        <f t="shared" ca="1" si="1"/>
        <v>0.16331217384457775</v>
      </c>
      <c r="M2" s="41">
        <f t="shared" ca="1" si="1"/>
        <v>0.18061892085448905</v>
      </c>
      <c r="N2" s="42">
        <f t="shared" ca="1" si="1"/>
        <v>0.23779012415503153</v>
      </c>
      <c r="O2" s="30"/>
      <c r="Q2" s="24"/>
      <c r="Z2" s="20" t="s">
        <v>43</v>
      </c>
      <c r="AA2" s="20" t="s">
        <v>114</v>
      </c>
      <c r="AE2" s="24"/>
    </row>
    <row r="3" spans="1:47" s="20" customFormat="1" x14ac:dyDescent="0.25">
      <c r="A3" s="18" t="s">
        <v>93</v>
      </c>
      <c r="B3" s="86">
        <f>Inputs!C5</f>
        <v>196801</v>
      </c>
      <c r="D3" s="40" t="s">
        <v>68</v>
      </c>
      <c r="E3" s="41">
        <f ca="1">STDEV(E8:E1202)*SQRT(12)/100</f>
        <v>0.25651844213770042</v>
      </c>
      <c r="F3" s="41">
        <f t="shared" ref="F3:N3" ca="1" si="2">STDEV(F8:F1202)*SQRT(12)/100</f>
        <v>0.21134946954093553</v>
      </c>
      <c r="G3" s="41">
        <f t="shared" ca="1" si="2"/>
        <v>0.19515638851588069</v>
      </c>
      <c r="H3" s="41">
        <f t="shared" ca="1" si="2"/>
        <v>0.18692727463261316</v>
      </c>
      <c r="I3" s="41">
        <f t="shared" ca="1" si="2"/>
        <v>0.18228600503927367</v>
      </c>
      <c r="J3" s="41">
        <f t="shared" ca="1" si="2"/>
        <v>0.18097423356387599</v>
      </c>
      <c r="K3" s="41">
        <f t="shared" ca="1" si="2"/>
        <v>0.18161530157347017</v>
      </c>
      <c r="L3" s="41">
        <f t="shared" ca="1" si="2"/>
        <v>0.18685237334265978</v>
      </c>
      <c r="M3" s="41">
        <f t="shared" ca="1" si="2"/>
        <v>0.19920479023694976</v>
      </c>
      <c r="N3" s="42">
        <f t="shared" ca="1" si="2"/>
        <v>0.2461965903657741</v>
      </c>
      <c r="O3" s="30"/>
      <c r="Q3" s="24"/>
      <c r="AE3" s="24"/>
    </row>
    <row r="4" spans="1:47" s="20" customFormat="1" x14ac:dyDescent="0.25">
      <c r="A4" s="18" t="s">
        <v>94</v>
      </c>
      <c r="B4" s="86">
        <f>Inputs!C6</f>
        <v>202012</v>
      </c>
      <c r="D4" s="43" t="s">
        <v>69</v>
      </c>
      <c r="E4" s="44">
        <f ca="1">E2/E3</f>
        <v>0.27808011614938244</v>
      </c>
      <c r="F4" s="44">
        <f t="shared" ref="F4:N4" ca="1" si="3">F2/F3</f>
        <v>0.54894570532858555</v>
      </c>
      <c r="G4" s="44">
        <f t="shared" ca="1" si="3"/>
        <v>0.67519500012244427</v>
      </c>
      <c r="H4" s="44">
        <f t="shared" ca="1" si="3"/>
        <v>0.74670343620474278</v>
      </c>
      <c r="I4" s="44">
        <f t="shared" ca="1" si="3"/>
        <v>0.79929067204419457</v>
      </c>
      <c r="J4" s="44">
        <f t="shared" ca="1" si="3"/>
        <v>0.84768616010392384</v>
      </c>
      <c r="K4" s="44">
        <f t="shared" ca="1" si="3"/>
        <v>0.88778219323072927</v>
      </c>
      <c r="L4" s="44">
        <f t="shared" ca="1" si="3"/>
        <v>0.87401712337411541</v>
      </c>
      <c r="M4" s="44">
        <f t="shared" ca="1" si="3"/>
        <v>0.9066996864866893</v>
      </c>
      <c r="N4" s="45">
        <f t="shared" ca="1" si="3"/>
        <v>0.96585466030113132</v>
      </c>
      <c r="O4" s="30"/>
      <c r="P4" s="46"/>
      <c r="Q4" s="24"/>
      <c r="Z4" s="58">
        <f ca="1">AVERAGE(Z8:Z1200)*12</f>
        <v>0.10152728301886799</v>
      </c>
      <c r="AB4" s="58">
        <f ca="1">AVERAGE(AB8:AB1200)*12</f>
        <v>5.1153213207547135E-2</v>
      </c>
      <c r="AE4" s="24"/>
    </row>
    <row r="5" spans="1:47" s="20" customFormat="1" x14ac:dyDescent="0.25">
      <c r="E5" s="47" t="s">
        <v>66</v>
      </c>
      <c r="F5" s="28"/>
      <c r="G5" s="28"/>
      <c r="H5" s="28"/>
      <c r="I5" s="28"/>
      <c r="J5" s="28"/>
      <c r="K5" s="28"/>
      <c r="L5" s="28"/>
      <c r="M5" s="28"/>
      <c r="N5" s="28"/>
      <c r="O5" s="30"/>
      <c r="P5" s="24" t="s">
        <v>112</v>
      </c>
      <c r="Q5" s="24"/>
      <c r="AD5" s="24" t="s">
        <v>21</v>
      </c>
      <c r="AE5" s="24"/>
    </row>
    <row r="6" spans="1:47" x14ac:dyDescent="0.25">
      <c r="A6" s="24" t="s">
        <v>70</v>
      </c>
      <c r="B6" s="25" t="s">
        <v>71</v>
      </c>
      <c r="C6" s="25" t="s">
        <v>72</v>
      </c>
      <c r="E6" s="48" t="s">
        <v>17</v>
      </c>
      <c r="F6" s="48" t="s">
        <v>2</v>
      </c>
      <c r="G6" s="49" t="s">
        <v>3</v>
      </c>
      <c r="H6" s="48" t="s">
        <v>4</v>
      </c>
      <c r="I6" s="49" t="s">
        <v>5</v>
      </c>
      <c r="J6" s="48" t="s">
        <v>6</v>
      </c>
      <c r="K6" s="49" t="s">
        <v>7</v>
      </c>
      <c r="L6" s="48" t="s">
        <v>8</v>
      </c>
      <c r="M6" s="49" t="s">
        <v>9</v>
      </c>
      <c r="N6" s="48" t="s">
        <v>18</v>
      </c>
      <c r="P6" s="26" t="s">
        <v>17</v>
      </c>
      <c r="Q6" s="26" t="s">
        <v>2</v>
      </c>
      <c r="R6" s="26" t="s">
        <v>3</v>
      </c>
      <c r="S6" s="26" t="s">
        <v>4</v>
      </c>
      <c r="T6" s="26" t="s">
        <v>5</v>
      </c>
      <c r="U6" s="26" t="s">
        <v>6</v>
      </c>
      <c r="V6" s="26" t="s">
        <v>7</v>
      </c>
      <c r="W6" s="26" t="s">
        <v>8</v>
      </c>
      <c r="X6" s="26" t="s">
        <v>9</v>
      </c>
      <c r="Y6" s="26" t="s">
        <v>18</v>
      </c>
      <c r="Z6" s="26" t="s">
        <v>12</v>
      </c>
      <c r="AA6" s="26" t="s">
        <v>14</v>
      </c>
      <c r="AB6" s="27" t="s">
        <v>19</v>
      </c>
      <c r="AC6" s="27"/>
      <c r="AD6" s="27" t="str">
        <f t="shared" ref="AD6:AM6" si="4">P6</f>
        <v>Low 10</v>
      </c>
      <c r="AE6" s="27" t="str">
        <f t="shared" si="4"/>
        <v>Decile 2</v>
      </c>
      <c r="AF6" s="27" t="str">
        <f t="shared" si="4"/>
        <v>Decile 3</v>
      </c>
      <c r="AG6" s="27" t="str">
        <f t="shared" si="4"/>
        <v>Decile 4</v>
      </c>
      <c r="AH6" s="27" t="str">
        <f t="shared" si="4"/>
        <v>Decile 5</v>
      </c>
      <c r="AI6" s="27" t="str">
        <f t="shared" si="4"/>
        <v>Decile 6</v>
      </c>
      <c r="AJ6" s="27" t="str">
        <f t="shared" si="4"/>
        <v>Decile 7</v>
      </c>
      <c r="AK6" s="27" t="str">
        <f t="shared" si="4"/>
        <v>Decile 8</v>
      </c>
      <c r="AL6" s="27" t="str">
        <f t="shared" si="4"/>
        <v>Decile 9</v>
      </c>
      <c r="AM6" s="27" t="str">
        <f t="shared" si="4"/>
        <v>High 10</v>
      </c>
      <c r="AN6" s="26" t="s">
        <v>12</v>
      </c>
      <c r="AO6" s="26" t="s">
        <v>14</v>
      </c>
      <c r="AP6" s="27" t="s">
        <v>19</v>
      </c>
    </row>
    <row r="7" spans="1:47" ht="15" customHeight="1" x14ac:dyDescent="0.25">
      <c r="D7" s="51" t="s">
        <v>73</v>
      </c>
      <c r="E7" s="52">
        <f>VLOOKUP($B$1,LOOKUPS!$B$5:$M$13,2,0)</f>
        <v>2</v>
      </c>
      <c r="F7" s="52">
        <f>VLOOKUP($B$1,LOOKUPS!$B$5:$M$13,3,0)</f>
        <v>3</v>
      </c>
      <c r="G7" s="52">
        <f>VLOOKUP($B$1,LOOKUPS!$B$5:$M$13,4,0)</f>
        <v>4</v>
      </c>
      <c r="H7" s="52">
        <f>VLOOKUP($B$1,LOOKUPS!$B$5:$M$13,5,0)</f>
        <v>5</v>
      </c>
      <c r="I7" s="52">
        <f>VLOOKUP($B$1,LOOKUPS!$B$5:$M$13,6,0)</f>
        <v>6</v>
      </c>
      <c r="J7" s="52">
        <f>VLOOKUP($B$1,LOOKUPS!$B$5:$M$13,7,0)</f>
        <v>7</v>
      </c>
      <c r="K7" s="52">
        <f>VLOOKUP($B$1,LOOKUPS!$B$5:$M$13,8,0)</f>
        <v>8</v>
      </c>
      <c r="L7" s="52">
        <f>VLOOKUP($B$1,LOOKUPS!$B$5:$M$13,9,0)</f>
        <v>9</v>
      </c>
      <c r="M7" s="52">
        <f>VLOOKUP($B$1,LOOKUPS!$B$5:$M$13,10,0)</f>
        <v>10</v>
      </c>
      <c r="N7" s="52">
        <f>VLOOKUP($B$1,LOOKUPS!$B$5:$M$13,11,0)</f>
        <v>11</v>
      </c>
      <c r="P7" s="26">
        <v>1</v>
      </c>
      <c r="Q7" s="26">
        <v>1</v>
      </c>
      <c r="R7" s="26">
        <v>1</v>
      </c>
      <c r="S7" s="26">
        <v>1</v>
      </c>
      <c r="T7" s="26">
        <v>1</v>
      </c>
      <c r="U7" s="26">
        <v>1</v>
      </c>
      <c r="V7" s="26">
        <v>1</v>
      </c>
      <c r="W7" s="26">
        <v>1</v>
      </c>
      <c r="X7" s="26">
        <v>1</v>
      </c>
      <c r="Y7" s="26">
        <v>1</v>
      </c>
      <c r="AE7" s="30"/>
      <c r="AF7" s="30"/>
      <c r="AG7" s="30"/>
      <c r="AH7" s="30"/>
      <c r="AI7" s="30"/>
      <c r="AJ7" s="30"/>
      <c r="AK7" s="30"/>
      <c r="AL7" s="30"/>
      <c r="AM7" s="30"/>
      <c r="AN7" s="30"/>
      <c r="AO7" s="28"/>
      <c r="AP7" s="29"/>
      <c r="AQ7" s="27"/>
    </row>
    <row r="8" spans="1:47" ht="15" customHeight="1" x14ac:dyDescent="0.25">
      <c r="A8" s="31" t="str">
        <f ca="1">IF(E8="","",DATE(LEFT(D8,4),RIGHT(D8,2),1))</f>
        <v/>
      </c>
      <c r="B8" s="32" t="str">
        <f ca="1">IF(E8="","",YEAR(A8))</f>
        <v/>
      </c>
      <c r="C8" s="32" t="str">
        <f ca="1">IF(E8="","",MONTH(A8))</f>
        <v/>
      </c>
      <c r="D8" s="48">
        <f>RAWDATA!A10</f>
        <v>192701</v>
      </c>
      <c r="E8" s="48" t="str">
        <f ca="1">IF(OR($D8&lt;$B$3,$D8&gt;$B$4),"",IF(ISERROR(VLOOKUP($D8,INDIRECT($B$1),E$7,0)),"",VLOOKUP($D8,INDIRECT($B$1),E$7,0)))</f>
        <v/>
      </c>
      <c r="F8" s="48" t="str">
        <f t="shared" ref="F8:N23" ca="1" si="5">IF(OR($D8&lt;$B$3,$D8&gt;$B$4),"",IF(ISERROR(VLOOKUP($D8,INDIRECT($B$1),F$7,0)),"",VLOOKUP($D8,INDIRECT($B$1),F$7,0)))</f>
        <v/>
      </c>
      <c r="G8" s="48" t="str">
        <f t="shared" ca="1" si="5"/>
        <v/>
      </c>
      <c r="H8" s="48" t="str">
        <f t="shared" ca="1" si="5"/>
        <v/>
      </c>
      <c r="I8" s="48" t="str">
        <f t="shared" ca="1" si="5"/>
        <v/>
      </c>
      <c r="J8" s="48" t="str">
        <f t="shared" ca="1" si="5"/>
        <v/>
      </c>
      <c r="K8" s="48" t="str">
        <f t="shared" ca="1" si="5"/>
        <v/>
      </c>
      <c r="L8" s="48" t="str">
        <f t="shared" ca="1" si="5"/>
        <v/>
      </c>
      <c r="M8" s="48" t="str">
        <f t="shared" ca="1" si="5"/>
        <v/>
      </c>
      <c r="N8" s="48" t="str">
        <f t="shared" ca="1" si="5"/>
        <v/>
      </c>
      <c r="P8" s="26" t="str">
        <f ca="1">IF(E8="","",IF(P7="",1*(1+E8/100),P7*(1+E8/100)))</f>
        <v/>
      </c>
      <c r="Q8" s="26" t="str">
        <f t="shared" ref="Q8:Y8" ca="1" si="6">IF(F8="","",IF(Q7="",1*(1+F8/100),Q7*(1+F8/100)))</f>
        <v/>
      </c>
      <c r="R8" s="26" t="str">
        <f t="shared" ca="1" si="6"/>
        <v/>
      </c>
      <c r="S8" s="26" t="str">
        <f t="shared" ca="1" si="6"/>
        <v/>
      </c>
      <c r="T8" s="26" t="str">
        <f t="shared" ca="1" si="6"/>
        <v/>
      </c>
      <c r="U8" s="26" t="str">
        <f t="shared" ca="1" si="6"/>
        <v/>
      </c>
      <c r="V8" s="26" t="str">
        <f t="shared" ca="1" si="6"/>
        <v/>
      </c>
      <c r="W8" s="26" t="str">
        <f t="shared" ca="1" si="6"/>
        <v/>
      </c>
      <c r="X8" s="26" t="str">
        <f t="shared" ca="1" si="6"/>
        <v/>
      </c>
      <c r="Y8" s="26" t="str">
        <f t="shared" ca="1" si="6"/>
        <v/>
      </c>
      <c r="Z8" s="28" t="str">
        <f ca="1">IF(P8="","",IF(P7="",AVERAGE(Y8-1,X8-1)-AVERAGE(P8-1,Q8-1),AVERAGE(Y8/Y7-1,X8/X7-1)-AVERAGE(P8/P7-1,Q8/Q7-1)))</f>
        <v/>
      </c>
      <c r="AA8" s="57" t="str">
        <f ca="1">IF(E8="","",AVERAGE(E8:N8)/100)</f>
        <v/>
      </c>
      <c r="AB8" s="33" t="str">
        <f t="shared" ref="AB8:AB71" ca="1" si="7">IF(P8="","",IF(P7="",AVERAGE(Y8-1,X8-1)-AA8,AVERAGE(Y8/Y7-1,X8/X7-1)-AA8))</f>
        <v/>
      </c>
      <c r="AD8" s="28" t="str">
        <f ca="1">IF(E8="","",IF(P7="",LN(P8),LN(P8/P7)))</f>
        <v/>
      </c>
      <c r="AE8" s="28" t="str">
        <f t="shared" ref="AE8:AM8" ca="1" si="8">IF(F8="","",IF(Q7="",LN(Q8),LN(Q8/Q7)))</f>
        <v/>
      </c>
      <c r="AF8" s="28" t="str">
        <f t="shared" ca="1" si="8"/>
        <v/>
      </c>
      <c r="AG8" s="28" t="str">
        <f t="shared" ca="1" si="8"/>
        <v/>
      </c>
      <c r="AH8" s="28" t="str">
        <f t="shared" ca="1" si="8"/>
        <v/>
      </c>
      <c r="AI8" s="28" t="str">
        <f t="shared" ca="1" si="8"/>
        <v/>
      </c>
      <c r="AJ8" s="28" t="str">
        <f t="shared" ca="1" si="8"/>
        <v/>
      </c>
      <c r="AK8" s="28" t="str">
        <f t="shared" ca="1" si="8"/>
        <v/>
      </c>
      <c r="AL8" s="28" t="str">
        <f t="shared" ca="1" si="8"/>
        <v/>
      </c>
      <c r="AM8" s="28" t="str">
        <f t="shared" ca="1" si="8"/>
        <v/>
      </c>
      <c r="AN8" s="28" t="str">
        <f t="shared" ref="AN8:AN71" ca="1" si="9">IF(AD8="","",IF(AD7="",AVERAGE(AM8,AL8)-AVERAGE(AD8,AE8),AVERAGE(AM8,AL8)-AVERAGE(AD8,AE8)))</f>
        <v/>
      </c>
      <c r="AO8" s="28" t="str">
        <f ca="1">IF(AA8="","",LN(1+AA8))</f>
        <v/>
      </c>
      <c r="AP8" s="33" t="str">
        <f t="shared" ref="AP8:AP71" ca="1" si="10">IF(AD8="","",IF(AD7="",AVERAGE(AM8,AL8)-AO8,AVERAGE(AM8,AL8)-AO8))</f>
        <v/>
      </c>
      <c r="AQ8" s="53"/>
      <c r="AR8" s="53"/>
      <c r="AS8" s="53"/>
      <c r="AT8" s="53"/>
      <c r="AU8" s="53"/>
    </row>
    <row r="9" spans="1:47" ht="15" customHeight="1" x14ac:dyDescent="0.25">
      <c r="A9" s="31" t="str">
        <f t="shared" ref="A9:A72" ca="1" si="11">IF(E9="","",DATE(LEFT(D9,4),RIGHT(D9,2),1))</f>
        <v/>
      </c>
      <c r="B9" s="32" t="str">
        <f t="shared" ref="B9:B72" ca="1" si="12">IF(E9="","",YEAR(A9))</f>
        <v/>
      </c>
      <c r="C9" s="32" t="str">
        <f t="shared" ref="C9:C72" ca="1" si="13">IF(E9="","",MONTH(A9))</f>
        <v/>
      </c>
      <c r="D9" s="48">
        <f>RAWDATA!A11</f>
        <v>192702</v>
      </c>
      <c r="E9" s="48" t="str">
        <f t="shared" ref="E9:N47" ca="1" si="14">IF(OR($D9&lt;$B$3,$D9&gt;$B$4),"",IF(ISERROR(VLOOKUP($D9,INDIRECT($B$1),E$7,0)),"",VLOOKUP($D9,INDIRECT($B$1),E$7,0)))</f>
        <v/>
      </c>
      <c r="F9" s="48" t="str">
        <f t="shared" ca="1" si="5"/>
        <v/>
      </c>
      <c r="G9" s="48" t="str">
        <f t="shared" ca="1" si="5"/>
        <v/>
      </c>
      <c r="H9" s="48" t="str">
        <f t="shared" ca="1" si="5"/>
        <v/>
      </c>
      <c r="I9" s="48" t="str">
        <f t="shared" ca="1" si="5"/>
        <v/>
      </c>
      <c r="J9" s="48" t="str">
        <f t="shared" ca="1" si="5"/>
        <v/>
      </c>
      <c r="K9" s="48" t="str">
        <f t="shared" ca="1" si="5"/>
        <v/>
      </c>
      <c r="L9" s="48" t="str">
        <f t="shared" ca="1" si="5"/>
        <v/>
      </c>
      <c r="M9" s="48" t="str">
        <f t="shared" ca="1" si="5"/>
        <v/>
      </c>
      <c r="N9" s="48" t="str">
        <f t="shared" ca="1" si="5"/>
        <v/>
      </c>
      <c r="P9" s="26" t="str">
        <f t="shared" ref="P9:P72" ca="1" si="15">IF(E9="","",IF(P8="",1*(1+E9/100),P8*(1+E9/100)))</f>
        <v/>
      </c>
      <c r="Q9" s="26" t="str">
        <f t="shared" ref="Q9:Q72" ca="1" si="16">IF(F9="","",IF(Q8="",1*(1+F9/100),Q8*(1+F9/100)))</f>
        <v/>
      </c>
      <c r="R9" s="26" t="str">
        <f t="shared" ref="R9:R72" ca="1" si="17">IF(G9="","",IF(R8="",1*(1+G9/100),R8*(1+G9/100)))</f>
        <v/>
      </c>
      <c r="S9" s="26" t="str">
        <f t="shared" ref="S9:S72" ca="1" si="18">IF(H9="","",IF(S8="",1*(1+H9/100),S8*(1+H9/100)))</f>
        <v/>
      </c>
      <c r="T9" s="26" t="str">
        <f t="shared" ref="T9:T72" ca="1" si="19">IF(I9="","",IF(T8="",1*(1+I9/100),T8*(1+I9/100)))</f>
        <v/>
      </c>
      <c r="U9" s="26" t="str">
        <f t="shared" ref="U9:U72" ca="1" si="20">IF(J9="","",IF(U8="",1*(1+J9/100),U8*(1+J9/100)))</f>
        <v/>
      </c>
      <c r="V9" s="26" t="str">
        <f t="shared" ref="V9:V72" ca="1" si="21">IF(K9="","",IF(V8="",1*(1+K9/100),V8*(1+K9/100)))</f>
        <v/>
      </c>
      <c r="W9" s="26" t="str">
        <f t="shared" ref="W9:W72" ca="1" si="22">IF(L9="","",IF(W8="",1*(1+L9/100),W8*(1+L9/100)))</f>
        <v/>
      </c>
      <c r="X9" s="26" t="str">
        <f t="shared" ref="X9:X72" ca="1" si="23">IF(M9="","",IF(X8="",1*(1+M9/100),X8*(1+M9/100)))</f>
        <v/>
      </c>
      <c r="Y9" s="26" t="str">
        <f t="shared" ref="Y9:Y72" ca="1" si="24">IF(N9="","",IF(Y8="",1*(1+N9/100),Y8*(1+N9/100)))</f>
        <v/>
      </c>
      <c r="Z9" s="28" t="str">
        <f t="shared" ref="Z9:Z71" ca="1" si="25">IF(P9="","",IF(P8="",AVERAGE(Y9-1,X9-1)-AVERAGE(P9-1,Q9-1),AVERAGE(Y9/Y8-1,X9/X8-1)-AVERAGE(P9/P8-1,Q9/Q8-1)))</f>
        <v/>
      </c>
      <c r="AA9" s="57" t="str">
        <f t="shared" ref="AA9:AA72" ca="1" si="26">IF(E9="","",AVERAGE(E9:N9)/100)</f>
        <v/>
      </c>
      <c r="AB9" s="33" t="str">
        <f t="shared" ca="1" si="7"/>
        <v/>
      </c>
      <c r="AD9" s="28" t="str">
        <f t="shared" ref="AD9:AD72" ca="1" si="27">IF(E9="","",IF(P8="",LN(P9),LN(P9/P8)))</f>
        <v/>
      </c>
      <c r="AE9" s="28" t="str">
        <f t="shared" ref="AE9:AE72" ca="1" si="28">IF(F9="","",IF(Q8="",LN(Q9),LN(Q9/Q8)))</f>
        <v/>
      </c>
      <c r="AF9" s="28" t="str">
        <f t="shared" ref="AF9:AF72" ca="1" si="29">IF(G9="","",IF(R8="",LN(R9),LN(R9/R8)))</f>
        <v/>
      </c>
      <c r="AG9" s="28" t="str">
        <f t="shared" ref="AG9:AG72" ca="1" si="30">IF(H9="","",IF(S8="",LN(S9),LN(S9/S8)))</f>
        <v/>
      </c>
      <c r="AH9" s="28" t="str">
        <f t="shared" ref="AH9:AH72" ca="1" si="31">IF(I9="","",IF(T8="",LN(T9),LN(T9/T8)))</f>
        <v/>
      </c>
      <c r="AI9" s="28" t="str">
        <f t="shared" ref="AI9:AI72" ca="1" si="32">IF(J9="","",IF(U8="",LN(U9),LN(U9/U8)))</f>
        <v/>
      </c>
      <c r="AJ9" s="28" t="str">
        <f t="shared" ref="AJ9:AJ72" ca="1" si="33">IF(K9="","",IF(V8="",LN(V9),LN(V9/V8)))</f>
        <v/>
      </c>
      <c r="AK9" s="28" t="str">
        <f t="shared" ref="AK9:AK72" ca="1" si="34">IF(L9="","",IF(W8="",LN(W9),LN(W9/W8)))</f>
        <v/>
      </c>
      <c r="AL9" s="28" t="str">
        <f t="shared" ref="AL9:AL72" ca="1" si="35">IF(M9="","",IF(X8="",LN(X9),LN(X9/X8)))</f>
        <v/>
      </c>
      <c r="AM9" s="28" t="str">
        <f t="shared" ref="AM9:AM72" ca="1" si="36">IF(N9="","",IF(Y8="",LN(Y9),LN(Y9/Y8)))</f>
        <v/>
      </c>
      <c r="AN9" s="28" t="str">
        <f t="shared" ca="1" si="9"/>
        <v/>
      </c>
      <c r="AO9" s="28" t="str">
        <f ca="1">IF(AA9="","",LN(1+AA9))</f>
        <v/>
      </c>
      <c r="AP9" s="33" t="str">
        <f t="shared" ca="1" si="10"/>
        <v/>
      </c>
      <c r="AQ9" s="54"/>
      <c r="AR9" s="53"/>
      <c r="AS9" s="53"/>
      <c r="AT9" s="53"/>
      <c r="AU9" s="53"/>
    </row>
    <row r="10" spans="1:47" ht="15" customHeight="1" x14ac:dyDescent="0.25">
      <c r="A10" s="31" t="str">
        <f t="shared" ca="1" si="11"/>
        <v/>
      </c>
      <c r="B10" s="32" t="str">
        <f t="shared" ca="1" si="12"/>
        <v/>
      </c>
      <c r="C10" s="32" t="str">
        <f t="shared" ca="1" si="13"/>
        <v/>
      </c>
      <c r="D10" s="48">
        <f>RAWDATA!A12</f>
        <v>192703</v>
      </c>
      <c r="E10" s="48" t="str">
        <f t="shared" ca="1" si="14"/>
        <v/>
      </c>
      <c r="F10" s="48" t="str">
        <f t="shared" ca="1" si="5"/>
        <v/>
      </c>
      <c r="G10" s="48" t="str">
        <f t="shared" ca="1" si="5"/>
        <v/>
      </c>
      <c r="H10" s="48" t="str">
        <f t="shared" ca="1" si="5"/>
        <v/>
      </c>
      <c r="I10" s="48" t="str">
        <f t="shared" ca="1" si="5"/>
        <v/>
      </c>
      <c r="J10" s="48" t="str">
        <f t="shared" ca="1" si="5"/>
        <v/>
      </c>
      <c r="K10" s="48" t="str">
        <f t="shared" ca="1" si="5"/>
        <v/>
      </c>
      <c r="L10" s="48" t="str">
        <f t="shared" ca="1" si="5"/>
        <v/>
      </c>
      <c r="M10" s="48" t="str">
        <f t="shared" ca="1" si="5"/>
        <v/>
      </c>
      <c r="N10" s="48" t="str">
        <f t="shared" ca="1" si="5"/>
        <v/>
      </c>
      <c r="P10" s="26" t="str">
        <f t="shared" ca="1" si="15"/>
        <v/>
      </c>
      <c r="Q10" s="26" t="str">
        <f t="shared" ca="1" si="16"/>
        <v/>
      </c>
      <c r="R10" s="26" t="str">
        <f t="shared" ca="1" si="17"/>
        <v/>
      </c>
      <c r="S10" s="26" t="str">
        <f t="shared" ca="1" si="18"/>
        <v/>
      </c>
      <c r="T10" s="26" t="str">
        <f t="shared" ca="1" si="19"/>
        <v/>
      </c>
      <c r="U10" s="26" t="str">
        <f t="shared" ca="1" si="20"/>
        <v/>
      </c>
      <c r="V10" s="26" t="str">
        <f t="shared" ca="1" si="21"/>
        <v/>
      </c>
      <c r="W10" s="26" t="str">
        <f t="shared" ca="1" si="22"/>
        <v/>
      </c>
      <c r="X10" s="26" t="str">
        <f t="shared" ca="1" si="23"/>
        <v/>
      </c>
      <c r="Y10" s="26" t="str">
        <f t="shared" ca="1" si="24"/>
        <v/>
      </c>
      <c r="Z10" s="28" t="str">
        <f t="shared" ca="1" si="25"/>
        <v/>
      </c>
      <c r="AA10" s="57" t="str">
        <f t="shared" ca="1" si="26"/>
        <v/>
      </c>
      <c r="AB10" s="33" t="str">
        <f t="shared" ca="1" si="7"/>
        <v/>
      </c>
      <c r="AD10" s="28" t="str">
        <f t="shared" ca="1" si="27"/>
        <v/>
      </c>
      <c r="AE10" s="28" t="str">
        <f t="shared" ca="1" si="28"/>
        <v/>
      </c>
      <c r="AF10" s="28" t="str">
        <f t="shared" ca="1" si="29"/>
        <v/>
      </c>
      <c r="AG10" s="28" t="str">
        <f t="shared" ca="1" si="30"/>
        <v/>
      </c>
      <c r="AH10" s="28" t="str">
        <f t="shared" ca="1" si="31"/>
        <v/>
      </c>
      <c r="AI10" s="28" t="str">
        <f t="shared" ca="1" si="32"/>
        <v/>
      </c>
      <c r="AJ10" s="28" t="str">
        <f t="shared" ca="1" si="33"/>
        <v/>
      </c>
      <c r="AK10" s="28" t="str">
        <f t="shared" ca="1" si="34"/>
        <v/>
      </c>
      <c r="AL10" s="28" t="str">
        <f t="shared" ca="1" si="35"/>
        <v/>
      </c>
      <c r="AM10" s="28" t="str">
        <f t="shared" ca="1" si="36"/>
        <v/>
      </c>
      <c r="AN10" s="28" t="str">
        <f t="shared" ca="1" si="9"/>
        <v/>
      </c>
      <c r="AO10" s="28" t="str">
        <f t="shared" ref="AO10:AO72" ca="1" si="37">IF(AA10="","",LN(1+AA10))</f>
        <v/>
      </c>
      <c r="AP10" s="33" t="str">
        <f t="shared" ca="1" si="10"/>
        <v/>
      </c>
      <c r="AQ10" s="54"/>
      <c r="AR10" s="53"/>
      <c r="AS10" s="53"/>
      <c r="AT10" s="53"/>
      <c r="AU10" s="53"/>
    </row>
    <row r="11" spans="1:47" ht="15" customHeight="1" x14ac:dyDescent="0.25">
      <c r="A11" s="31" t="str">
        <f t="shared" ca="1" si="11"/>
        <v/>
      </c>
      <c r="B11" s="32" t="str">
        <f t="shared" ca="1" si="12"/>
        <v/>
      </c>
      <c r="C11" s="32" t="str">
        <f t="shared" ca="1" si="13"/>
        <v/>
      </c>
      <c r="D11" s="48">
        <f>RAWDATA!A13</f>
        <v>192704</v>
      </c>
      <c r="E11" s="48" t="str">
        <f t="shared" ca="1" si="14"/>
        <v/>
      </c>
      <c r="F11" s="48" t="str">
        <f t="shared" ca="1" si="5"/>
        <v/>
      </c>
      <c r="G11" s="48" t="str">
        <f t="shared" ca="1" si="5"/>
        <v/>
      </c>
      <c r="H11" s="48" t="str">
        <f t="shared" ca="1" si="5"/>
        <v/>
      </c>
      <c r="I11" s="48" t="str">
        <f t="shared" ca="1" si="5"/>
        <v/>
      </c>
      <c r="J11" s="48" t="str">
        <f t="shared" ca="1" si="5"/>
        <v/>
      </c>
      <c r="K11" s="48" t="str">
        <f t="shared" ca="1" si="5"/>
        <v/>
      </c>
      <c r="L11" s="48" t="str">
        <f t="shared" ca="1" si="5"/>
        <v/>
      </c>
      <c r="M11" s="48" t="str">
        <f t="shared" ca="1" si="5"/>
        <v/>
      </c>
      <c r="N11" s="48" t="str">
        <f t="shared" ca="1" si="5"/>
        <v/>
      </c>
      <c r="P11" s="26" t="str">
        <f t="shared" ca="1" si="15"/>
        <v/>
      </c>
      <c r="Q11" s="26" t="str">
        <f t="shared" ca="1" si="16"/>
        <v/>
      </c>
      <c r="R11" s="26" t="str">
        <f t="shared" ca="1" si="17"/>
        <v/>
      </c>
      <c r="S11" s="26" t="str">
        <f t="shared" ca="1" si="18"/>
        <v/>
      </c>
      <c r="T11" s="26" t="str">
        <f t="shared" ca="1" si="19"/>
        <v/>
      </c>
      <c r="U11" s="26" t="str">
        <f t="shared" ca="1" si="20"/>
        <v/>
      </c>
      <c r="V11" s="26" t="str">
        <f t="shared" ca="1" si="21"/>
        <v/>
      </c>
      <c r="W11" s="26" t="str">
        <f t="shared" ca="1" si="22"/>
        <v/>
      </c>
      <c r="X11" s="26" t="str">
        <f t="shared" ca="1" si="23"/>
        <v/>
      </c>
      <c r="Y11" s="26" t="str">
        <f t="shared" ca="1" si="24"/>
        <v/>
      </c>
      <c r="Z11" s="28" t="str">
        <f t="shared" ca="1" si="25"/>
        <v/>
      </c>
      <c r="AA11" s="57" t="str">
        <f t="shared" ca="1" si="26"/>
        <v/>
      </c>
      <c r="AB11" s="33" t="str">
        <f t="shared" ca="1" si="7"/>
        <v/>
      </c>
      <c r="AD11" s="28" t="str">
        <f t="shared" ca="1" si="27"/>
        <v/>
      </c>
      <c r="AE11" s="28" t="str">
        <f t="shared" ca="1" si="28"/>
        <v/>
      </c>
      <c r="AF11" s="28" t="str">
        <f t="shared" ca="1" si="29"/>
        <v/>
      </c>
      <c r="AG11" s="28" t="str">
        <f t="shared" ca="1" si="30"/>
        <v/>
      </c>
      <c r="AH11" s="28" t="str">
        <f t="shared" ca="1" si="31"/>
        <v/>
      </c>
      <c r="AI11" s="28" t="str">
        <f t="shared" ca="1" si="32"/>
        <v/>
      </c>
      <c r="AJ11" s="28" t="str">
        <f t="shared" ca="1" si="33"/>
        <v/>
      </c>
      <c r="AK11" s="28" t="str">
        <f t="shared" ca="1" si="34"/>
        <v/>
      </c>
      <c r="AL11" s="28" t="str">
        <f t="shared" ca="1" si="35"/>
        <v/>
      </c>
      <c r="AM11" s="28" t="str">
        <f t="shared" ca="1" si="36"/>
        <v/>
      </c>
      <c r="AN11" s="28" t="str">
        <f t="shared" ca="1" si="9"/>
        <v/>
      </c>
      <c r="AO11" s="28" t="str">
        <f t="shared" ca="1" si="37"/>
        <v/>
      </c>
      <c r="AP11" s="33" t="str">
        <f t="shared" ca="1" si="10"/>
        <v/>
      </c>
      <c r="AQ11" s="54"/>
      <c r="AR11" s="53"/>
      <c r="AS11" s="53"/>
      <c r="AT11" s="53"/>
      <c r="AU11" s="53"/>
    </row>
    <row r="12" spans="1:47" ht="15" customHeight="1" x14ac:dyDescent="0.25">
      <c r="A12" s="31" t="str">
        <f t="shared" ca="1" si="11"/>
        <v/>
      </c>
      <c r="B12" s="32" t="str">
        <f t="shared" ca="1" si="12"/>
        <v/>
      </c>
      <c r="C12" s="32" t="str">
        <f t="shared" ca="1" si="13"/>
        <v/>
      </c>
      <c r="D12" s="48">
        <f>RAWDATA!A14</f>
        <v>192705</v>
      </c>
      <c r="E12" s="48" t="str">
        <f t="shared" ca="1" si="14"/>
        <v/>
      </c>
      <c r="F12" s="48" t="str">
        <f t="shared" ca="1" si="5"/>
        <v/>
      </c>
      <c r="G12" s="48" t="str">
        <f t="shared" ca="1" si="5"/>
        <v/>
      </c>
      <c r="H12" s="48" t="str">
        <f t="shared" ca="1" si="5"/>
        <v/>
      </c>
      <c r="I12" s="48" t="str">
        <f t="shared" ca="1" si="5"/>
        <v/>
      </c>
      <c r="J12" s="48" t="str">
        <f t="shared" ca="1" si="5"/>
        <v/>
      </c>
      <c r="K12" s="48" t="str">
        <f t="shared" ca="1" si="5"/>
        <v/>
      </c>
      <c r="L12" s="48" t="str">
        <f t="shared" ca="1" si="5"/>
        <v/>
      </c>
      <c r="M12" s="48" t="str">
        <f t="shared" ca="1" si="5"/>
        <v/>
      </c>
      <c r="N12" s="48" t="str">
        <f t="shared" ca="1" si="5"/>
        <v/>
      </c>
      <c r="P12" s="26" t="str">
        <f t="shared" ca="1" si="15"/>
        <v/>
      </c>
      <c r="Q12" s="26" t="str">
        <f t="shared" ca="1" si="16"/>
        <v/>
      </c>
      <c r="R12" s="26" t="str">
        <f t="shared" ca="1" si="17"/>
        <v/>
      </c>
      <c r="S12" s="26" t="str">
        <f t="shared" ca="1" si="18"/>
        <v/>
      </c>
      <c r="T12" s="26" t="str">
        <f t="shared" ca="1" si="19"/>
        <v/>
      </c>
      <c r="U12" s="26" t="str">
        <f t="shared" ca="1" si="20"/>
        <v/>
      </c>
      <c r="V12" s="26" t="str">
        <f t="shared" ca="1" si="21"/>
        <v/>
      </c>
      <c r="W12" s="26" t="str">
        <f t="shared" ca="1" si="22"/>
        <v/>
      </c>
      <c r="X12" s="26" t="str">
        <f t="shared" ca="1" si="23"/>
        <v/>
      </c>
      <c r="Y12" s="26" t="str">
        <f t="shared" ca="1" si="24"/>
        <v/>
      </c>
      <c r="Z12" s="28" t="str">
        <f t="shared" ca="1" si="25"/>
        <v/>
      </c>
      <c r="AA12" s="57" t="str">
        <f t="shared" ca="1" si="26"/>
        <v/>
      </c>
      <c r="AB12" s="33" t="str">
        <f t="shared" ca="1" si="7"/>
        <v/>
      </c>
      <c r="AD12" s="28" t="str">
        <f t="shared" ca="1" si="27"/>
        <v/>
      </c>
      <c r="AE12" s="28" t="str">
        <f t="shared" ca="1" si="28"/>
        <v/>
      </c>
      <c r="AF12" s="28" t="str">
        <f t="shared" ca="1" si="29"/>
        <v/>
      </c>
      <c r="AG12" s="28" t="str">
        <f t="shared" ca="1" si="30"/>
        <v/>
      </c>
      <c r="AH12" s="28" t="str">
        <f t="shared" ca="1" si="31"/>
        <v/>
      </c>
      <c r="AI12" s="28" t="str">
        <f t="shared" ca="1" si="32"/>
        <v/>
      </c>
      <c r="AJ12" s="28" t="str">
        <f t="shared" ca="1" si="33"/>
        <v/>
      </c>
      <c r="AK12" s="28" t="str">
        <f t="shared" ca="1" si="34"/>
        <v/>
      </c>
      <c r="AL12" s="28" t="str">
        <f t="shared" ca="1" si="35"/>
        <v/>
      </c>
      <c r="AM12" s="28" t="str">
        <f t="shared" ca="1" si="36"/>
        <v/>
      </c>
      <c r="AN12" s="28" t="str">
        <f t="shared" ca="1" si="9"/>
        <v/>
      </c>
      <c r="AO12" s="28" t="str">
        <f t="shared" ca="1" si="37"/>
        <v/>
      </c>
      <c r="AP12" s="33" t="str">
        <f t="shared" ca="1" si="10"/>
        <v/>
      </c>
      <c r="AQ12" s="54"/>
      <c r="AR12" s="53"/>
      <c r="AS12" s="53"/>
      <c r="AT12" s="53"/>
      <c r="AU12" s="53"/>
    </row>
    <row r="13" spans="1:47" ht="15" customHeight="1" x14ac:dyDescent="0.25">
      <c r="A13" s="31" t="str">
        <f t="shared" ca="1" si="11"/>
        <v/>
      </c>
      <c r="B13" s="32" t="str">
        <f t="shared" ca="1" si="12"/>
        <v/>
      </c>
      <c r="C13" s="32" t="str">
        <f t="shared" ca="1" si="13"/>
        <v/>
      </c>
      <c r="D13" s="48">
        <f>RAWDATA!A15</f>
        <v>192706</v>
      </c>
      <c r="E13" s="48" t="str">
        <f t="shared" ca="1" si="14"/>
        <v/>
      </c>
      <c r="F13" s="48" t="str">
        <f t="shared" ca="1" si="5"/>
        <v/>
      </c>
      <c r="G13" s="48" t="str">
        <f t="shared" ca="1" si="5"/>
        <v/>
      </c>
      <c r="H13" s="48" t="str">
        <f t="shared" ca="1" si="5"/>
        <v/>
      </c>
      <c r="I13" s="48" t="str">
        <f t="shared" ca="1" si="5"/>
        <v/>
      </c>
      <c r="J13" s="48" t="str">
        <f t="shared" ca="1" si="5"/>
        <v/>
      </c>
      <c r="K13" s="48" t="str">
        <f t="shared" ca="1" si="5"/>
        <v/>
      </c>
      <c r="L13" s="48" t="str">
        <f t="shared" ca="1" si="5"/>
        <v/>
      </c>
      <c r="M13" s="48" t="str">
        <f t="shared" ca="1" si="5"/>
        <v/>
      </c>
      <c r="N13" s="48" t="str">
        <f t="shared" ca="1" si="5"/>
        <v/>
      </c>
      <c r="P13" s="26" t="str">
        <f t="shared" ca="1" si="15"/>
        <v/>
      </c>
      <c r="Q13" s="26" t="str">
        <f t="shared" ca="1" si="16"/>
        <v/>
      </c>
      <c r="R13" s="26" t="str">
        <f t="shared" ca="1" si="17"/>
        <v/>
      </c>
      <c r="S13" s="26" t="str">
        <f t="shared" ca="1" si="18"/>
        <v/>
      </c>
      <c r="T13" s="26" t="str">
        <f t="shared" ca="1" si="19"/>
        <v/>
      </c>
      <c r="U13" s="26" t="str">
        <f t="shared" ca="1" si="20"/>
        <v/>
      </c>
      <c r="V13" s="26" t="str">
        <f t="shared" ca="1" si="21"/>
        <v/>
      </c>
      <c r="W13" s="26" t="str">
        <f t="shared" ca="1" si="22"/>
        <v/>
      </c>
      <c r="X13" s="26" t="str">
        <f t="shared" ca="1" si="23"/>
        <v/>
      </c>
      <c r="Y13" s="26" t="str">
        <f t="shared" ca="1" si="24"/>
        <v/>
      </c>
      <c r="Z13" s="28" t="str">
        <f t="shared" ca="1" si="25"/>
        <v/>
      </c>
      <c r="AA13" s="57" t="str">
        <f t="shared" ca="1" si="26"/>
        <v/>
      </c>
      <c r="AB13" s="33" t="str">
        <f t="shared" ca="1" si="7"/>
        <v/>
      </c>
      <c r="AD13" s="28" t="str">
        <f t="shared" ca="1" si="27"/>
        <v/>
      </c>
      <c r="AE13" s="28" t="str">
        <f t="shared" ca="1" si="28"/>
        <v/>
      </c>
      <c r="AF13" s="28" t="str">
        <f t="shared" ca="1" si="29"/>
        <v/>
      </c>
      <c r="AG13" s="28" t="str">
        <f t="shared" ca="1" si="30"/>
        <v/>
      </c>
      <c r="AH13" s="28" t="str">
        <f t="shared" ca="1" si="31"/>
        <v/>
      </c>
      <c r="AI13" s="28" t="str">
        <f t="shared" ca="1" si="32"/>
        <v/>
      </c>
      <c r="AJ13" s="28" t="str">
        <f t="shared" ca="1" si="33"/>
        <v/>
      </c>
      <c r="AK13" s="28" t="str">
        <f t="shared" ca="1" si="34"/>
        <v/>
      </c>
      <c r="AL13" s="28" t="str">
        <f t="shared" ca="1" si="35"/>
        <v/>
      </c>
      <c r="AM13" s="28" t="str">
        <f t="shared" ca="1" si="36"/>
        <v/>
      </c>
      <c r="AN13" s="28" t="str">
        <f t="shared" ca="1" si="9"/>
        <v/>
      </c>
      <c r="AO13" s="28" t="str">
        <f t="shared" ca="1" si="37"/>
        <v/>
      </c>
      <c r="AP13" s="33" t="str">
        <f t="shared" ca="1" si="10"/>
        <v/>
      </c>
      <c r="AQ13" s="54"/>
      <c r="AR13" s="53"/>
      <c r="AS13" s="53"/>
      <c r="AT13" s="53"/>
      <c r="AU13" s="53"/>
    </row>
    <row r="14" spans="1:47" ht="15" customHeight="1" x14ac:dyDescent="0.25">
      <c r="A14" s="31" t="str">
        <f t="shared" ca="1" si="11"/>
        <v/>
      </c>
      <c r="B14" s="32" t="str">
        <f t="shared" ca="1" si="12"/>
        <v/>
      </c>
      <c r="C14" s="32" t="str">
        <f t="shared" ca="1" si="13"/>
        <v/>
      </c>
      <c r="D14" s="48">
        <f>RAWDATA!A16</f>
        <v>192707</v>
      </c>
      <c r="E14" s="48" t="str">
        <f t="shared" ca="1" si="14"/>
        <v/>
      </c>
      <c r="F14" s="48" t="str">
        <f t="shared" ca="1" si="5"/>
        <v/>
      </c>
      <c r="G14" s="48" t="str">
        <f t="shared" ca="1" si="5"/>
        <v/>
      </c>
      <c r="H14" s="48" t="str">
        <f t="shared" ca="1" si="5"/>
        <v/>
      </c>
      <c r="I14" s="48" t="str">
        <f t="shared" ca="1" si="5"/>
        <v/>
      </c>
      <c r="J14" s="48" t="str">
        <f t="shared" ca="1" si="5"/>
        <v/>
      </c>
      <c r="K14" s="48" t="str">
        <f t="shared" ca="1" si="5"/>
        <v/>
      </c>
      <c r="L14" s="48" t="str">
        <f t="shared" ca="1" si="5"/>
        <v/>
      </c>
      <c r="M14" s="48" t="str">
        <f t="shared" ca="1" si="5"/>
        <v/>
      </c>
      <c r="N14" s="48" t="str">
        <f t="shared" ca="1" si="5"/>
        <v/>
      </c>
      <c r="P14" s="26" t="str">
        <f t="shared" ca="1" si="15"/>
        <v/>
      </c>
      <c r="Q14" s="26" t="str">
        <f t="shared" ca="1" si="16"/>
        <v/>
      </c>
      <c r="R14" s="26" t="str">
        <f t="shared" ca="1" si="17"/>
        <v/>
      </c>
      <c r="S14" s="26" t="str">
        <f t="shared" ca="1" si="18"/>
        <v/>
      </c>
      <c r="T14" s="26" t="str">
        <f t="shared" ca="1" si="19"/>
        <v/>
      </c>
      <c r="U14" s="26" t="str">
        <f t="shared" ca="1" si="20"/>
        <v/>
      </c>
      <c r="V14" s="26" t="str">
        <f t="shared" ca="1" si="21"/>
        <v/>
      </c>
      <c r="W14" s="26" t="str">
        <f t="shared" ca="1" si="22"/>
        <v/>
      </c>
      <c r="X14" s="26" t="str">
        <f t="shared" ca="1" si="23"/>
        <v/>
      </c>
      <c r="Y14" s="26" t="str">
        <f t="shared" ca="1" si="24"/>
        <v/>
      </c>
      <c r="Z14" s="28" t="str">
        <f t="shared" ca="1" si="25"/>
        <v/>
      </c>
      <c r="AA14" s="57" t="str">
        <f t="shared" ca="1" si="26"/>
        <v/>
      </c>
      <c r="AB14" s="33" t="str">
        <f t="shared" ca="1" si="7"/>
        <v/>
      </c>
      <c r="AD14" s="28" t="str">
        <f t="shared" ca="1" si="27"/>
        <v/>
      </c>
      <c r="AE14" s="28" t="str">
        <f t="shared" ca="1" si="28"/>
        <v/>
      </c>
      <c r="AF14" s="28" t="str">
        <f t="shared" ca="1" si="29"/>
        <v/>
      </c>
      <c r="AG14" s="28" t="str">
        <f t="shared" ca="1" si="30"/>
        <v/>
      </c>
      <c r="AH14" s="28" t="str">
        <f t="shared" ca="1" si="31"/>
        <v/>
      </c>
      <c r="AI14" s="28" t="str">
        <f t="shared" ca="1" si="32"/>
        <v/>
      </c>
      <c r="AJ14" s="28" t="str">
        <f t="shared" ca="1" si="33"/>
        <v/>
      </c>
      <c r="AK14" s="28" t="str">
        <f t="shared" ca="1" si="34"/>
        <v/>
      </c>
      <c r="AL14" s="28" t="str">
        <f t="shared" ca="1" si="35"/>
        <v/>
      </c>
      <c r="AM14" s="28" t="str">
        <f t="shared" ca="1" si="36"/>
        <v/>
      </c>
      <c r="AN14" s="28" t="str">
        <f t="shared" ca="1" si="9"/>
        <v/>
      </c>
      <c r="AO14" s="28" t="str">
        <f t="shared" ca="1" si="37"/>
        <v/>
      </c>
      <c r="AP14" s="33" t="str">
        <f t="shared" ca="1" si="10"/>
        <v/>
      </c>
      <c r="AQ14" s="54"/>
      <c r="AR14" s="53"/>
      <c r="AS14" s="53"/>
      <c r="AT14" s="53"/>
      <c r="AU14" s="53"/>
    </row>
    <row r="15" spans="1:47" ht="15" customHeight="1" x14ac:dyDescent="0.25">
      <c r="A15" s="31" t="str">
        <f t="shared" ca="1" si="11"/>
        <v/>
      </c>
      <c r="B15" s="32" t="str">
        <f t="shared" ca="1" si="12"/>
        <v/>
      </c>
      <c r="C15" s="32" t="str">
        <f t="shared" ca="1" si="13"/>
        <v/>
      </c>
      <c r="D15" s="48">
        <f>RAWDATA!A17</f>
        <v>192708</v>
      </c>
      <c r="E15" s="48" t="str">
        <f t="shared" ca="1" si="14"/>
        <v/>
      </c>
      <c r="F15" s="48" t="str">
        <f t="shared" ca="1" si="5"/>
        <v/>
      </c>
      <c r="G15" s="48" t="str">
        <f t="shared" ca="1" si="5"/>
        <v/>
      </c>
      <c r="H15" s="48" t="str">
        <f t="shared" ca="1" si="5"/>
        <v/>
      </c>
      <c r="I15" s="48" t="str">
        <f t="shared" ca="1" si="5"/>
        <v/>
      </c>
      <c r="J15" s="48" t="str">
        <f t="shared" ca="1" si="5"/>
        <v/>
      </c>
      <c r="K15" s="48" t="str">
        <f t="shared" ca="1" si="5"/>
        <v/>
      </c>
      <c r="L15" s="48" t="str">
        <f t="shared" ca="1" si="5"/>
        <v/>
      </c>
      <c r="M15" s="48" t="str">
        <f t="shared" ca="1" si="5"/>
        <v/>
      </c>
      <c r="N15" s="48" t="str">
        <f t="shared" ca="1" si="5"/>
        <v/>
      </c>
      <c r="P15" s="26" t="str">
        <f t="shared" ca="1" si="15"/>
        <v/>
      </c>
      <c r="Q15" s="26" t="str">
        <f t="shared" ca="1" si="16"/>
        <v/>
      </c>
      <c r="R15" s="26" t="str">
        <f t="shared" ca="1" si="17"/>
        <v/>
      </c>
      <c r="S15" s="26" t="str">
        <f t="shared" ca="1" si="18"/>
        <v/>
      </c>
      <c r="T15" s="26" t="str">
        <f t="shared" ca="1" si="19"/>
        <v/>
      </c>
      <c r="U15" s="26" t="str">
        <f t="shared" ca="1" si="20"/>
        <v/>
      </c>
      <c r="V15" s="26" t="str">
        <f t="shared" ca="1" si="21"/>
        <v/>
      </c>
      <c r="W15" s="26" t="str">
        <f t="shared" ca="1" si="22"/>
        <v/>
      </c>
      <c r="X15" s="26" t="str">
        <f t="shared" ca="1" si="23"/>
        <v/>
      </c>
      <c r="Y15" s="26" t="str">
        <f t="shared" ca="1" si="24"/>
        <v/>
      </c>
      <c r="Z15" s="28" t="str">
        <f t="shared" ca="1" si="25"/>
        <v/>
      </c>
      <c r="AA15" s="57" t="str">
        <f t="shared" ca="1" si="26"/>
        <v/>
      </c>
      <c r="AB15" s="33" t="str">
        <f t="shared" ca="1" si="7"/>
        <v/>
      </c>
      <c r="AD15" s="28" t="str">
        <f t="shared" ca="1" si="27"/>
        <v/>
      </c>
      <c r="AE15" s="28" t="str">
        <f t="shared" ca="1" si="28"/>
        <v/>
      </c>
      <c r="AF15" s="28" t="str">
        <f t="shared" ca="1" si="29"/>
        <v/>
      </c>
      <c r="AG15" s="28" t="str">
        <f t="shared" ca="1" si="30"/>
        <v/>
      </c>
      <c r="AH15" s="28" t="str">
        <f t="shared" ca="1" si="31"/>
        <v/>
      </c>
      <c r="AI15" s="28" t="str">
        <f t="shared" ca="1" si="32"/>
        <v/>
      </c>
      <c r="AJ15" s="28" t="str">
        <f t="shared" ca="1" si="33"/>
        <v/>
      </c>
      <c r="AK15" s="28" t="str">
        <f t="shared" ca="1" si="34"/>
        <v/>
      </c>
      <c r="AL15" s="28" t="str">
        <f t="shared" ca="1" si="35"/>
        <v/>
      </c>
      <c r="AM15" s="28" t="str">
        <f t="shared" ca="1" si="36"/>
        <v/>
      </c>
      <c r="AN15" s="28" t="str">
        <f t="shared" ca="1" si="9"/>
        <v/>
      </c>
      <c r="AO15" s="28" t="str">
        <f t="shared" ca="1" si="37"/>
        <v/>
      </c>
      <c r="AP15" s="33" t="str">
        <f t="shared" ca="1" si="10"/>
        <v/>
      </c>
      <c r="AQ15" s="54"/>
      <c r="AR15" s="53"/>
      <c r="AS15" s="53"/>
      <c r="AT15" s="53"/>
      <c r="AU15" s="53"/>
    </row>
    <row r="16" spans="1:47" ht="15" customHeight="1" x14ac:dyDescent="0.25">
      <c r="A16" s="31" t="str">
        <f t="shared" ca="1" si="11"/>
        <v/>
      </c>
      <c r="B16" s="32" t="str">
        <f t="shared" ca="1" si="12"/>
        <v/>
      </c>
      <c r="C16" s="32" t="str">
        <f t="shared" ca="1" si="13"/>
        <v/>
      </c>
      <c r="D16" s="48">
        <f>RAWDATA!A18</f>
        <v>192709</v>
      </c>
      <c r="E16" s="48" t="str">
        <f t="shared" ca="1" si="14"/>
        <v/>
      </c>
      <c r="F16" s="48" t="str">
        <f t="shared" ca="1" si="5"/>
        <v/>
      </c>
      <c r="G16" s="48" t="str">
        <f t="shared" ca="1" si="5"/>
        <v/>
      </c>
      <c r="H16" s="48" t="str">
        <f t="shared" ca="1" si="5"/>
        <v/>
      </c>
      <c r="I16" s="48" t="str">
        <f t="shared" ca="1" si="5"/>
        <v/>
      </c>
      <c r="J16" s="48" t="str">
        <f t="shared" ca="1" si="5"/>
        <v/>
      </c>
      <c r="K16" s="48" t="str">
        <f t="shared" ca="1" si="5"/>
        <v/>
      </c>
      <c r="L16" s="48" t="str">
        <f t="shared" ca="1" si="5"/>
        <v/>
      </c>
      <c r="M16" s="48" t="str">
        <f t="shared" ca="1" si="5"/>
        <v/>
      </c>
      <c r="N16" s="48" t="str">
        <f t="shared" ca="1" si="5"/>
        <v/>
      </c>
      <c r="P16" s="26" t="str">
        <f t="shared" ca="1" si="15"/>
        <v/>
      </c>
      <c r="Q16" s="26" t="str">
        <f t="shared" ca="1" si="16"/>
        <v/>
      </c>
      <c r="R16" s="26" t="str">
        <f t="shared" ca="1" si="17"/>
        <v/>
      </c>
      <c r="S16" s="26" t="str">
        <f t="shared" ca="1" si="18"/>
        <v/>
      </c>
      <c r="T16" s="26" t="str">
        <f t="shared" ca="1" si="19"/>
        <v/>
      </c>
      <c r="U16" s="26" t="str">
        <f t="shared" ca="1" si="20"/>
        <v/>
      </c>
      <c r="V16" s="26" t="str">
        <f t="shared" ca="1" si="21"/>
        <v/>
      </c>
      <c r="W16" s="26" t="str">
        <f t="shared" ca="1" si="22"/>
        <v/>
      </c>
      <c r="X16" s="26" t="str">
        <f t="shared" ca="1" si="23"/>
        <v/>
      </c>
      <c r="Y16" s="26" t="str">
        <f t="shared" ca="1" si="24"/>
        <v/>
      </c>
      <c r="Z16" s="28" t="str">
        <f t="shared" ca="1" si="25"/>
        <v/>
      </c>
      <c r="AA16" s="57" t="str">
        <f t="shared" ca="1" si="26"/>
        <v/>
      </c>
      <c r="AB16" s="33" t="str">
        <f t="shared" ca="1" si="7"/>
        <v/>
      </c>
      <c r="AD16" s="28" t="str">
        <f t="shared" ca="1" si="27"/>
        <v/>
      </c>
      <c r="AE16" s="28" t="str">
        <f t="shared" ca="1" si="28"/>
        <v/>
      </c>
      <c r="AF16" s="28" t="str">
        <f t="shared" ca="1" si="29"/>
        <v/>
      </c>
      <c r="AG16" s="28" t="str">
        <f t="shared" ca="1" si="30"/>
        <v/>
      </c>
      <c r="AH16" s="28" t="str">
        <f t="shared" ca="1" si="31"/>
        <v/>
      </c>
      <c r="AI16" s="28" t="str">
        <f t="shared" ca="1" si="32"/>
        <v/>
      </c>
      <c r="AJ16" s="28" t="str">
        <f t="shared" ca="1" si="33"/>
        <v/>
      </c>
      <c r="AK16" s="28" t="str">
        <f t="shared" ca="1" si="34"/>
        <v/>
      </c>
      <c r="AL16" s="28" t="str">
        <f t="shared" ca="1" si="35"/>
        <v/>
      </c>
      <c r="AM16" s="28" t="str">
        <f t="shared" ca="1" si="36"/>
        <v/>
      </c>
      <c r="AN16" s="28" t="str">
        <f t="shared" ca="1" si="9"/>
        <v/>
      </c>
      <c r="AO16" s="28" t="str">
        <f t="shared" ca="1" si="37"/>
        <v/>
      </c>
      <c r="AP16" s="33" t="str">
        <f t="shared" ca="1" si="10"/>
        <v/>
      </c>
      <c r="AQ16" s="54"/>
      <c r="AR16" s="53"/>
      <c r="AS16" s="53"/>
      <c r="AT16" s="53"/>
      <c r="AU16" s="53"/>
    </row>
    <row r="17" spans="1:51" ht="15" customHeight="1" x14ac:dyDescent="0.25">
      <c r="A17" s="31" t="str">
        <f t="shared" ca="1" si="11"/>
        <v/>
      </c>
      <c r="B17" s="32" t="str">
        <f t="shared" ca="1" si="12"/>
        <v/>
      </c>
      <c r="C17" s="32" t="str">
        <f t="shared" ca="1" si="13"/>
        <v/>
      </c>
      <c r="D17" s="48">
        <f>RAWDATA!A19</f>
        <v>192710</v>
      </c>
      <c r="E17" s="48" t="str">
        <f t="shared" ca="1" si="14"/>
        <v/>
      </c>
      <c r="F17" s="48" t="str">
        <f t="shared" ca="1" si="5"/>
        <v/>
      </c>
      <c r="G17" s="48" t="str">
        <f t="shared" ca="1" si="5"/>
        <v/>
      </c>
      <c r="H17" s="48" t="str">
        <f t="shared" ca="1" si="5"/>
        <v/>
      </c>
      <c r="I17" s="48" t="str">
        <f t="shared" ca="1" si="5"/>
        <v/>
      </c>
      <c r="J17" s="48" t="str">
        <f t="shared" ca="1" si="5"/>
        <v/>
      </c>
      <c r="K17" s="48" t="str">
        <f t="shared" ca="1" si="5"/>
        <v/>
      </c>
      <c r="L17" s="48" t="str">
        <f t="shared" ca="1" si="5"/>
        <v/>
      </c>
      <c r="M17" s="48" t="str">
        <f t="shared" ca="1" si="5"/>
        <v/>
      </c>
      <c r="N17" s="48" t="str">
        <f t="shared" ca="1" si="5"/>
        <v/>
      </c>
      <c r="P17" s="26" t="str">
        <f t="shared" ca="1" si="15"/>
        <v/>
      </c>
      <c r="Q17" s="26" t="str">
        <f t="shared" ca="1" si="16"/>
        <v/>
      </c>
      <c r="R17" s="26" t="str">
        <f t="shared" ca="1" si="17"/>
        <v/>
      </c>
      <c r="S17" s="26" t="str">
        <f t="shared" ca="1" si="18"/>
        <v/>
      </c>
      <c r="T17" s="26" t="str">
        <f t="shared" ca="1" si="19"/>
        <v/>
      </c>
      <c r="U17" s="26" t="str">
        <f t="shared" ca="1" si="20"/>
        <v/>
      </c>
      <c r="V17" s="26" t="str">
        <f t="shared" ca="1" si="21"/>
        <v/>
      </c>
      <c r="W17" s="26" t="str">
        <f t="shared" ca="1" si="22"/>
        <v/>
      </c>
      <c r="X17" s="26" t="str">
        <f t="shared" ca="1" si="23"/>
        <v/>
      </c>
      <c r="Y17" s="26" t="str">
        <f t="shared" ca="1" si="24"/>
        <v/>
      </c>
      <c r="Z17" s="28" t="str">
        <f t="shared" ca="1" si="25"/>
        <v/>
      </c>
      <c r="AA17" s="57" t="str">
        <f t="shared" ca="1" si="26"/>
        <v/>
      </c>
      <c r="AB17" s="33" t="str">
        <f t="shared" ca="1" si="7"/>
        <v/>
      </c>
      <c r="AD17" s="28" t="str">
        <f t="shared" ca="1" si="27"/>
        <v/>
      </c>
      <c r="AE17" s="28" t="str">
        <f t="shared" ca="1" si="28"/>
        <v/>
      </c>
      <c r="AF17" s="28" t="str">
        <f t="shared" ca="1" si="29"/>
        <v/>
      </c>
      <c r="AG17" s="28" t="str">
        <f t="shared" ca="1" si="30"/>
        <v/>
      </c>
      <c r="AH17" s="28" t="str">
        <f t="shared" ca="1" si="31"/>
        <v/>
      </c>
      <c r="AI17" s="28" t="str">
        <f t="shared" ca="1" si="32"/>
        <v/>
      </c>
      <c r="AJ17" s="28" t="str">
        <f t="shared" ca="1" si="33"/>
        <v/>
      </c>
      <c r="AK17" s="28" t="str">
        <f t="shared" ca="1" si="34"/>
        <v/>
      </c>
      <c r="AL17" s="28" t="str">
        <f t="shared" ca="1" si="35"/>
        <v/>
      </c>
      <c r="AM17" s="28" t="str">
        <f t="shared" ca="1" si="36"/>
        <v/>
      </c>
      <c r="AN17" s="28" t="str">
        <f t="shared" ca="1" si="9"/>
        <v/>
      </c>
      <c r="AO17" s="28" t="str">
        <f t="shared" ca="1" si="37"/>
        <v/>
      </c>
      <c r="AP17" s="33" t="str">
        <f t="shared" ca="1" si="10"/>
        <v/>
      </c>
      <c r="AQ17" s="54"/>
      <c r="AR17" s="53"/>
      <c r="AS17" s="53"/>
      <c r="AT17" s="53"/>
      <c r="AU17" s="53"/>
      <c r="AY17" s="29"/>
    </row>
    <row r="18" spans="1:51" ht="15" customHeight="1" x14ac:dyDescent="0.25">
      <c r="A18" s="31" t="str">
        <f t="shared" ca="1" si="11"/>
        <v/>
      </c>
      <c r="B18" s="32" t="str">
        <f t="shared" ca="1" si="12"/>
        <v/>
      </c>
      <c r="C18" s="32" t="str">
        <f t="shared" ca="1" si="13"/>
        <v/>
      </c>
      <c r="D18" s="48">
        <f>RAWDATA!A20</f>
        <v>192711</v>
      </c>
      <c r="E18" s="48" t="str">
        <f t="shared" ca="1" si="14"/>
        <v/>
      </c>
      <c r="F18" s="48" t="str">
        <f t="shared" ca="1" si="5"/>
        <v/>
      </c>
      <c r="G18" s="48" t="str">
        <f t="shared" ca="1" si="5"/>
        <v/>
      </c>
      <c r="H18" s="48" t="str">
        <f t="shared" ca="1" si="5"/>
        <v/>
      </c>
      <c r="I18" s="48" t="str">
        <f t="shared" ca="1" si="5"/>
        <v/>
      </c>
      <c r="J18" s="48" t="str">
        <f t="shared" ca="1" si="5"/>
        <v/>
      </c>
      <c r="K18" s="48" t="str">
        <f t="shared" ca="1" si="5"/>
        <v/>
      </c>
      <c r="L18" s="48" t="str">
        <f t="shared" ca="1" si="5"/>
        <v/>
      </c>
      <c r="M18" s="48" t="str">
        <f t="shared" ca="1" si="5"/>
        <v/>
      </c>
      <c r="N18" s="48" t="str">
        <f t="shared" ca="1" si="5"/>
        <v/>
      </c>
      <c r="P18" s="26" t="str">
        <f t="shared" ca="1" si="15"/>
        <v/>
      </c>
      <c r="Q18" s="26" t="str">
        <f t="shared" ca="1" si="16"/>
        <v/>
      </c>
      <c r="R18" s="26" t="str">
        <f t="shared" ca="1" si="17"/>
        <v/>
      </c>
      <c r="S18" s="26" t="str">
        <f t="shared" ca="1" si="18"/>
        <v/>
      </c>
      <c r="T18" s="26" t="str">
        <f t="shared" ca="1" si="19"/>
        <v/>
      </c>
      <c r="U18" s="26" t="str">
        <f t="shared" ca="1" si="20"/>
        <v/>
      </c>
      <c r="V18" s="26" t="str">
        <f t="shared" ca="1" si="21"/>
        <v/>
      </c>
      <c r="W18" s="26" t="str">
        <f t="shared" ca="1" si="22"/>
        <v/>
      </c>
      <c r="X18" s="26" t="str">
        <f t="shared" ca="1" si="23"/>
        <v/>
      </c>
      <c r="Y18" s="26" t="str">
        <f t="shared" ca="1" si="24"/>
        <v/>
      </c>
      <c r="Z18" s="28" t="str">
        <f t="shared" ca="1" si="25"/>
        <v/>
      </c>
      <c r="AA18" s="57" t="str">
        <f t="shared" ca="1" si="26"/>
        <v/>
      </c>
      <c r="AB18" s="33" t="str">
        <f t="shared" ca="1" si="7"/>
        <v/>
      </c>
      <c r="AD18" s="28" t="str">
        <f t="shared" ca="1" si="27"/>
        <v/>
      </c>
      <c r="AE18" s="28" t="str">
        <f t="shared" ca="1" si="28"/>
        <v/>
      </c>
      <c r="AF18" s="28" t="str">
        <f t="shared" ca="1" si="29"/>
        <v/>
      </c>
      <c r="AG18" s="28" t="str">
        <f t="shared" ca="1" si="30"/>
        <v/>
      </c>
      <c r="AH18" s="28" t="str">
        <f t="shared" ca="1" si="31"/>
        <v/>
      </c>
      <c r="AI18" s="28" t="str">
        <f t="shared" ca="1" si="32"/>
        <v/>
      </c>
      <c r="AJ18" s="28" t="str">
        <f t="shared" ca="1" si="33"/>
        <v/>
      </c>
      <c r="AK18" s="28" t="str">
        <f t="shared" ca="1" si="34"/>
        <v/>
      </c>
      <c r="AL18" s="28" t="str">
        <f t="shared" ca="1" si="35"/>
        <v/>
      </c>
      <c r="AM18" s="28" t="str">
        <f t="shared" ca="1" si="36"/>
        <v/>
      </c>
      <c r="AN18" s="28" t="str">
        <f t="shared" ca="1" si="9"/>
        <v/>
      </c>
      <c r="AO18" s="28" t="str">
        <f t="shared" ca="1" si="37"/>
        <v/>
      </c>
      <c r="AP18" s="33" t="str">
        <f t="shared" ca="1" si="10"/>
        <v/>
      </c>
      <c r="AQ18" s="54"/>
      <c r="AR18" s="53"/>
      <c r="AS18" s="53"/>
      <c r="AT18" s="53"/>
      <c r="AU18" s="53"/>
    </row>
    <row r="19" spans="1:51" ht="15" customHeight="1" x14ac:dyDescent="0.25">
      <c r="A19" s="31" t="str">
        <f t="shared" ca="1" si="11"/>
        <v/>
      </c>
      <c r="B19" s="32" t="str">
        <f t="shared" ca="1" si="12"/>
        <v/>
      </c>
      <c r="C19" s="32" t="str">
        <f t="shared" ca="1" si="13"/>
        <v/>
      </c>
      <c r="D19" s="48">
        <f>RAWDATA!A21</f>
        <v>192712</v>
      </c>
      <c r="E19" s="48" t="str">
        <f t="shared" ca="1" si="14"/>
        <v/>
      </c>
      <c r="F19" s="48" t="str">
        <f t="shared" ca="1" si="5"/>
        <v/>
      </c>
      <c r="G19" s="48" t="str">
        <f t="shared" ca="1" si="5"/>
        <v/>
      </c>
      <c r="H19" s="48" t="str">
        <f t="shared" ca="1" si="5"/>
        <v/>
      </c>
      <c r="I19" s="48" t="str">
        <f t="shared" ca="1" si="5"/>
        <v/>
      </c>
      <c r="J19" s="48" t="str">
        <f t="shared" ca="1" si="5"/>
        <v/>
      </c>
      <c r="K19" s="48" t="str">
        <f t="shared" ca="1" si="5"/>
        <v/>
      </c>
      <c r="L19" s="48" t="str">
        <f t="shared" ca="1" si="5"/>
        <v/>
      </c>
      <c r="M19" s="48" t="str">
        <f t="shared" ca="1" si="5"/>
        <v/>
      </c>
      <c r="N19" s="48" t="str">
        <f t="shared" ca="1" si="5"/>
        <v/>
      </c>
      <c r="P19" s="26" t="str">
        <f t="shared" ca="1" si="15"/>
        <v/>
      </c>
      <c r="Q19" s="26" t="str">
        <f t="shared" ca="1" si="16"/>
        <v/>
      </c>
      <c r="R19" s="26" t="str">
        <f t="shared" ca="1" si="17"/>
        <v/>
      </c>
      <c r="S19" s="26" t="str">
        <f t="shared" ca="1" si="18"/>
        <v/>
      </c>
      <c r="T19" s="26" t="str">
        <f t="shared" ca="1" si="19"/>
        <v/>
      </c>
      <c r="U19" s="26" t="str">
        <f t="shared" ca="1" si="20"/>
        <v/>
      </c>
      <c r="V19" s="26" t="str">
        <f t="shared" ca="1" si="21"/>
        <v/>
      </c>
      <c r="W19" s="26" t="str">
        <f t="shared" ca="1" si="22"/>
        <v/>
      </c>
      <c r="X19" s="26" t="str">
        <f t="shared" ca="1" si="23"/>
        <v/>
      </c>
      <c r="Y19" s="26" t="str">
        <f t="shared" ca="1" si="24"/>
        <v/>
      </c>
      <c r="Z19" s="28" t="str">
        <f t="shared" ca="1" si="25"/>
        <v/>
      </c>
      <c r="AA19" s="57" t="str">
        <f t="shared" ca="1" si="26"/>
        <v/>
      </c>
      <c r="AB19" s="33" t="str">
        <f t="shared" ca="1" si="7"/>
        <v/>
      </c>
      <c r="AD19" s="28" t="str">
        <f t="shared" ca="1" si="27"/>
        <v/>
      </c>
      <c r="AE19" s="28" t="str">
        <f t="shared" ca="1" si="28"/>
        <v/>
      </c>
      <c r="AF19" s="28" t="str">
        <f t="shared" ca="1" si="29"/>
        <v/>
      </c>
      <c r="AG19" s="28" t="str">
        <f t="shared" ca="1" si="30"/>
        <v/>
      </c>
      <c r="AH19" s="28" t="str">
        <f t="shared" ca="1" si="31"/>
        <v/>
      </c>
      <c r="AI19" s="28" t="str">
        <f t="shared" ca="1" si="32"/>
        <v/>
      </c>
      <c r="AJ19" s="28" t="str">
        <f t="shared" ca="1" si="33"/>
        <v/>
      </c>
      <c r="AK19" s="28" t="str">
        <f t="shared" ca="1" si="34"/>
        <v/>
      </c>
      <c r="AL19" s="28" t="str">
        <f t="shared" ca="1" si="35"/>
        <v/>
      </c>
      <c r="AM19" s="28" t="str">
        <f t="shared" ca="1" si="36"/>
        <v/>
      </c>
      <c r="AN19" s="28" t="str">
        <f t="shared" ca="1" si="9"/>
        <v/>
      </c>
      <c r="AO19" s="28" t="str">
        <f t="shared" ca="1" si="37"/>
        <v/>
      </c>
      <c r="AP19" s="33" t="str">
        <f t="shared" ca="1" si="10"/>
        <v/>
      </c>
      <c r="AQ19" s="54"/>
      <c r="AR19" s="53"/>
      <c r="AS19" s="53"/>
      <c r="AT19" s="53"/>
      <c r="AU19" s="53"/>
    </row>
    <row r="20" spans="1:51" ht="15" customHeight="1" x14ac:dyDescent="0.25">
      <c r="A20" s="31" t="str">
        <f t="shared" ca="1" si="11"/>
        <v/>
      </c>
      <c r="B20" s="32" t="str">
        <f t="shared" ca="1" si="12"/>
        <v/>
      </c>
      <c r="C20" s="32" t="str">
        <f t="shared" ca="1" si="13"/>
        <v/>
      </c>
      <c r="D20" s="48">
        <f>RAWDATA!A22</f>
        <v>192801</v>
      </c>
      <c r="E20" s="48" t="str">
        <f t="shared" ca="1" si="14"/>
        <v/>
      </c>
      <c r="F20" s="48" t="str">
        <f t="shared" ca="1" si="5"/>
        <v/>
      </c>
      <c r="G20" s="48" t="str">
        <f t="shared" ca="1" si="5"/>
        <v/>
      </c>
      <c r="H20" s="48" t="str">
        <f t="shared" ca="1" si="5"/>
        <v/>
      </c>
      <c r="I20" s="48" t="str">
        <f t="shared" ca="1" si="5"/>
        <v/>
      </c>
      <c r="J20" s="48" t="str">
        <f t="shared" ca="1" si="5"/>
        <v/>
      </c>
      <c r="K20" s="48" t="str">
        <f t="shared" ca="1" si="5"/>
        <v/>
      </c>
      <c r="L20" s="48" t="str">
        <f t="shared" ca="1" si="5"/>
        <v/>
      </c>
      <c r="M20" s="48" t="str">
        <f t="shared" ca="1" si="5"/>
        <v/>
      </c>
      <c r="N20" s="48" t="str">
        <f t="shared" ca="1" si="5"/>
        <v/>
      </c>
      <c r="P20" s="26" t="str">
        <f t="shared" ca="1" si="15"/>
        <v/>
      </c>
      <c r="Q20" s="26" t="str">
        <f t="shared" ca="1" si="16"/>
        <v/>
      </c>
      <c r="R20" s="26" t="str">
        <f t="shared" ca="1" si="17"/>
        <v/>
      </c>
      <c r="S20" s="26" t="str">
        <f t="shared" ca="1" si="18"/>
        <v/>
      </c>
      <c r="T20" s="26" t="str">
        <f t="shared" ca="1" si="19"/>
        <v/>
      </c>
      <c r="U20" s="26" t="str">
        <f t="shared" ca="1" si="20"/>
        <v/>
      </c>
      <c r="V20" s="26" t="str">
        <f t="shared" ca="1" si="21"/>
        <v/>
      </c>
      <c r="W20" s="26" t="str">
        <f t="shared" ca="1" si="22"/>
        <v/>
      </c>
      <c r="X20" s="26" t="str">
        <f t="shared" ca="1" si="23"/>
        <v/>
      </c>
      <c r="Y20" s="26" t="str">
        <f t="shared" ca="1" si="24"/>
        <v/>
      </c>
      <c r="Z20" s="28" t="str">
        <f t="shared" ca="1" si="25"/>
        <v/>
      </c>
      <c r="AA20" s="57" t="str">
        <f t="shared" ca="1" si="26"/>
        <v/>
      </c>
      <c r="AB20" s="33" t="str">
        <f t="shared" ca="1" si="7"/>
        <v/>
      </c>
      <c r="AD20" s="28" t="str">
        <f t="shared" ca="1" si="27"/>
        <v/>
      </c>
      <c r="AE20" s="28" t="str">
        <f t="shared" ca="1" si="28"/>
        <v/>
      </c>
      <c r="AF20" s="28" t="str">
        <f t="shared" ca="1" si="29"/>
        <v/>
      </c>
      <c r="AG20" s="28" t="str">
        <f t="shared" ca="1" si="30"/>
        <v/>
      </c>
      <c r="AH20" s="28" t="str">
        <f t="shared" ca="1" si="31"/>
        <v/>
      </c>
      <c r="AI20" s="28" t="str">
        <f t="shared" ca="1" si="32"/>
        <v/>
      </c>
      <c r="AJ20" s="28" t="str">
        <f t="shared" ca="1" si="33"/>
        <v/>
      </c>
      <c r="AK20" s="28" t="str">
        <f t="shared" ca="1" si="34"/>
        <v/>
      </c>
      <c r="AL20" s="28" t="str">
        <f t="shared" ca="1" si="35"/>
        <v/>
      </c>
      <c r="AM20" s="28" t="str">
        <f t="shared" ca="1" si="36"/>
        <v/>
      </c>
      <c r="AN20" s="28" t="str">
        <f t="shared" ca="1" si="9"/>
        <v/>
      </c>
      <c r="AO20" s="28" t="str">
        <f t="shared" ca="1" si="37"/>
        <v/>
      </c>
      <c r="AP20" s="33" t="str">
        <f t="shared" ca="1" si="10"/>
        <v/>
      </c>
      <c r="AQ20" s="54"/>
      <c r="AR20" s="53"/>
      <c r="AS20" s="53"/>
      <c r="AT20" s="53"/>
      <c r="AU20" s="53"/>
    </row>
    <row r="21" spans="1:51" ht="15" customHeight="1" x14ac:dyDescent="0.25">
      <c r="A21" s="31" t="str">
        <f t="shared" ca="1" si="11"/>
        <v/>
      </c>
      <c r="B21" s="32" t="str">
        <f t="shared" ca="1" si="12"/>
        <v/>
      </c>
      <c r="C21" s="32" t="str">
        <f t="shared" ca="1" si="13"/>
        <v/>
      </c>
      <c r="D21" s="48">
        <f>RAWDATA!A23</f>
        <v>192802</v>
      </c>
      <c r="E21" s="48" t="str">
        <f t="shared" ca="1" si="14"/>
        <v/>
      </c>
      <c r="F21" s="48" t="str">
        <f t="shared" ca="1" si="5"/>
        <v/>
      </c>
      <c r="G21" s="48" t="str">
        <f t="shared" ca="1" si="5"/>
        <v/>
      </c>
      <c r="H21" s="48" t="str">
        <f t="shared" ca="1" si="5"/>
        <v/>
      </c>
      <c r="I21" s="48" t="str">
        <f t="shared" ca="1" si="5"/>
        <v/>
      </c>
      <c r="J21" s="48" t="str">
        <f t="shared" ca="1" si="5"/>
        <v/>
      </c>
      <c r="K21" s="48" t="str">
        <f t="shared" ca="1" si="5"/>
        <v/>
      </c>
      <c r="L21" s="48" t="str">
        <f t="shared" ca="1" si="5"/>
        <v/>
      </c>
      <c r="M21" s="48" t="str">
        <f t="shared" ca="1" si="5"/>
        <v/>
      </c>
      <c r="N21" s="48" t="str">
        <f t="shared" ca="1" si="5"/>
        <v/>
      </c>
      <c r="P21" s="26" t="str">
        <f t="shared" ca="1" si="15"/>
        <v/>
      </c>
      <c r="Q21" s="26" t="str">
        <f t="shared" ca="1" si="16"/>
        <v/>
      </c>
      <c r="R21" s="26" t="str">
        <f t="shared" ca="1" si="17"/>
        <v/>
      </c>
      <c r="S21" s="26" t="str">
        <f t="shared" ca="1" si="18"/>
        <v/>
      </c>
      <c r="T21" s="26" t="str">
        <f t="shared" ca="1" si="19"/>
        <v/>
      </c>
      <c r="U21" s="26" t="str">
        <f t="shared" ca="1" si="20"/>
        <v/>
      </c>
      <c r="V21" s="26" t="str">
        <f t="shared" ca="1" si="21"/>
        <v/>
      </c>
      <c r="W21" s="26" t="str">
        <f t="shared" ca="1" si="22"/>
        <v/>
      </c>
      <c r="X21" s="26" t="str">
        <f t="shared" ca="1" si="23"/>
        <v/>
      </c>
      <c r="Y21" s="26" t="str">
        <f t="shared" ca="1" si="24"/>
        <v/>
      </c>
      <c r="Z21" s="28" t="str">
        <f t="shared" ca="1" si="25"/>
        <v/>
      </c>
      <c r="AA21" s="57" t="str">
        <f t="shared" ca="1" si="26"/>
        <v/>
      </c>
      <c r="AB21" s="33" t="str">
        <f t="shared" ca="1" si="7"/>
        <v/>
      </c>
      <c r="AD21" s="28" t="str">
        <f t="shared" ca="1" si="27"/>
        <v/>
      </c>
      <c r="AE21" s="28" t="str">
        <f t="shared" ca="1" si="28"/>
        <v/>
      </c>
      <c r="AF21" s="28" t="str">
        <f t="shared" ca="1" si="29"/>
        <v/>
      </c>
      <c r="AG21" s="28" t="str">
        <f t="shared" ca="1" si="30"/>
        <v/>
      </c>
      <c r="AH21" s="28" t="str">
        <f t="shared" ca="1" si="31"/>
        <v/>
      </c>
      <c r="AI21" s="28" t="str">
        <f t="shared" ca="1" si="32"/>
        <v/>
      </c>
      <c r="AJ21" s="28" t="str">
        <f t="shared" ca="1" si="33"/>
        <v/>
      </c>
      <c r="AK21" s="28" t="str">
        <f t="shared" ca="1" si="34"/>
        <v/>
      </c>
      <c r="AL21" s="28" t="str">
        <f t="shared" ca="1" si="35"/>
        <v/>
      </c>
      <c r="AM21" s="28" t="str">
        <f t="shared" ca="1" si="36"/>
        <v/>
      </c>
      <c r="AN21" s="28" t="str">
        <f t="shared" ca="1" si="9"/>
        <v/>
      </c>
      <c r="AO21" s="28" t="str">
        <f t="shared" ca="1" si="37"/>
        <v/>
      </c>
      <c r="AP21" s="33" t="str">
        <f t="shared" ca="1" si="10"/>
        <v/>
      </c>
      <c r="AQ21" s="54"/>
      <c r="AR21" s="53"/>
      <c r="AS21" s="53"/>
      <c r="AT21" s="53"/>
      <c r="AU21" s="53"/>
    </row>
    <row r="22" spans="1:51" ht="15" customHeight="1" x14ac:dyDescent="0.25">
      <c r="A22" s="31" t="str">
        <f t="shared" ca="1" si="11"/>
        <v/>
      </c>
      <c r="B22" s="32" t="str">
        <f t="shared" ca="1" si="12"/>
        <v/>
      </c>
      <c r="C22" s="32" t="str">
        <f t="shared" ca="1" si="13"/>
        <v/>
      </c>
      <c r="D22" s="48">
        <f>RAWDATA!A24</f>
        <v>192803</v>
      </c>
      <c r="E22" s="48" t="str">
        <f t="shared" ca="1" si="14"/>
        <v/>
      </c>
      <c r="F22" s="48" t="str">
        <f t="shared" ca="1" si="5"/>
        <v/>
      </c>
      <c r="G22" s="48" t="str">
        <f t="shared" ca="1" si="5"/>
        <v/>
      </c>
      <c r="H22" s="48" t="str">
        <f t="shared" ca="1" si="5"/>
        <v/>
      </c>
      <c r="I22" s="48" t="str">
        <f t="shared" ca="1" si="5"/>
        <v/>
      </c>
      <c r="J22" s="48" t="str">
        <f t="shared" ca="1" si="5"/>
        <v/>
      </c>
      <c r="K22" s="48" t="str">
        <f t="shared" ca="1" si="5"/>
        <v/>
      </c>
      <c r="L22" s="48" t="str">
        <f t="shared" ca="1" si="5"/>
        <v/>
      </c>
      <c r="M22" s="48" t="str">
        <f t="shared" ca="1" si="5"/>
        <v/>
      </c>
      <c r="N22" s="48" t="str">
        <f t="shared" ca="1" si="5"/>
        <v/>
      </c>
      <c r="P22" s="26" t="str">
        <f t="shared" ca="1" si="15"/>
        <v/>
      </c>
      <c r="Q22" s="26" t="str">
        <f t="shared" ca="1" si="16"/>
        <v/>
      </c>
      <c r="R22" s="26" t="str">
        <f t="shared" ca="1" si="17"/>
        <v/>
      </c>
      <c r="S22" s="26" t="str">
        <f t="shared" ca="1" si="18"/>
        <v/>
      </c>
      <c r="T22" s="26" t="str">
        <f t="shared" ca="1" si="19"/>
        <v/>
      </c>
      <c r="U22" s="26" t="str">
        <f t="shared" ca="1" si="20"/>
        <v/>
      </c>
      <c r="V22" s="26" t="str">
        <f t="shared" ca="1" si="21"/>
        <v/>
      </c>
      <c r="W22" s="26" t="str">
        <f t="shared" ca="1" si="22"/>
        <v/>
      </c>
      <c r="X22" s="26" t="str">
        <f t="shared" ca="1" si="23"/>
        <v/>
      </c>
      <c r="Y22" s="26" t="str">
        <f t="shared" ca="1" si="24"/>
        <v/>
      </c>
      <c r="Z22" s="28" t="str">
        <f t="shared" ca="1" si="25"/>
        <v/>
      </c>
      <c r="AA22" s="57" t="str">
        <f t="shared" ca="1" si="26"/>
        <v/>
      </c>
      <c r="AB22" s="33" t="str">
        <f t="shared" ca="1" si="7"/>
        <v/>
      </c>
      <c r="AD22" s="28" t="str">
        <f t="shared" ca="1" si="27"/>
        <v/>
      </c>
      <c r="AE22" s="28" t="str">
        <f t="shared" ca="1" si="28"/>
        <v/>
      </c>
      <c r="AF22" s="28" t="str">
        <f t="shared" ca="1" si="29"/>
        <v/>
      </c>
      <c r="AG22" s="28" t="str">
        <f t="shared" ca="1" si="30"/>
        <v/>
      </c>
      <c r="AH22" s="28" t="str">
        <f t="shared" ca="1" si="31"/>
        <v/>
      </c>
      <c r="AI22" s="28" t="str">
        <f t="shared" ca="1" si="32"/>
        <v/>
      </c>
      <c r="AJ22" s="28" t="str">
        <f t="shared" ca="1" si="33"/>
        <v/>
      </c>
      <c r="AK22" s="28" t="str">
        <f t="shared" ca="1" si="34"/>
        <v/>
      </c>
      <c r="AL22" s="28" t="str">
        <f t="shared" ca="1" si="35"/>
        <v/>
      </c>
      <c r="AM22" s="28" t="str">
        <f t="shared" ca="1" si="36"/>
        <v/>
      </c>
      <c r="AN22" s="28" t="str">
        <f t="shared" ca="1" si="9"/>
        <v/>
      </c>
      <c r="AO22" s="28" t="str">
        <f t="shared" ca="1" si="37"/>
        <v/>
      </c>
      <c r="AP22" s="33" t="str">
        <f t="shared" ca="1" si="10"/>
        <v/>
      </c>
      <c r="AQ22" s="54"/>
      <c r="AR22" s="53"/>
      <c r="AS22" s="53"/>
      <c r="AT22" s="53"/>
      <c r="AU22" s="53"/>
    </row>
    <row r="23" spans="1:51" ht="15" customHeight="1" x14ac:dyDescent="0.25">
      <c r="A23" s="31" t="str">
        <f t="shared" ca="1" si="11"/>
        <v/>
      </c>
      <c r="B23" s="32" t="str">
        <f t="shared" ca="1" si="12"/>
        <v/>
      </c>
      <c r="C23" s="32" t="str">
        <f t="shared" ca="1" si="13"/>
        <v/>
      </c>
      <c r="D23" s="48">
        <f>RAWDATA!A25</f>
        <v>192804</v>
      </c>
      <c r="E23" s="48" t="str">
        <f t="shared" ca="1" si="14"/>
        <v/>
      </c>
      <c r="F23" s="48" t="str">
        <f t="shared" ca="1" si="5"/>
        <v/>
      </c>
      <c r="G23" s="48" t="str">
        <f t="shared" ca="1" si="5"/>
        <v/>
      </c>
      <c r="H23" s="48" t="str">
        <f t="shared" ca="1" si="5"/>
        <v/>
      </c>
      <c r="I23" s="48" t="str">
        <f t="shared" ca="1" si="5"/>
        <v/>
      </c>
      <c r="J23" s="48" t="str">
        <f t="shared" ca="1" si="5"/>
        <v/>
      </c>
      <c r="K23" s="48" t="str">
        <f t="shared" ca="1" si="5"/>
        <v/>
      </c>
      <c r="L23" s="48" t="str">
        <f t="shared" ca="1" si="5"/>
        <v/>
      </c>
      <c r="M23" s="48" t="str">
        <f t="shared" ca="1" si="5"/>
        <v/>
      </c>
      <c r="N23" s="48" t="str">
        <f t="shared" ca="1" si="5"/>
        <v/>
      </c>
      <c r="P23" s="26" t="str">
        <f t="shared" ca="1" si="15"/>
        <v/>
      </c>
      <c r="Q23" s="26" t="str">
        <f t="shared" ca="1" si="16"/>
        <v/>
      </c>
      <c r="R23" s="26" t="str">
        <f t="shared" ca="1" si="17"/>
        <v/>
      </c>
      <c r="S23" s="26" t="str">
        <f t="shared" ca="1" si="18"/>
        <v/>
      </c>
      <c r="T23" s="26" t="str">
        <f t="shared" ca="1" si="19"/>
        <v/>
      </c>
      <c r="U23" s="26" t="str">
        <f t="shared" ca="1" si="20"/>
        <v/>
      </c>
      <c r="V23" s="26" t="str">
        <f t="shared" ca="1" si="21"/>
        <v/>
      </c>
      <c r="W23" s="26" t="str">
        <f t="shared" ca="1" si="22"/>
        <v/>
      </c>
      <c r="X23" s="26" t="str">
        <f t="shared" ca="1" si="23"/>
        <v/>
      </c>
      <c r="Y23" s="26" t="str">
        <f t="shared" ca="1" si="24"/>
        <v/>
      </c>
      <c r="Z23" s="28" t="str">
        <f t="shared" ca="1" si="25"/>
        <v/>
      </c>
      <c r="AA23" s="57" t="str">
        <f t="shared" ca="1" si="26"/>
        <v/>
      </c>
      <c r="AB23" s="33" t="str">
        <f t="shared" ca="1" si="7"/>
        <v/>
      </c>
      <c r="AD23" s="28" t="str">
        <f t="shared" ca="1" si="27"/>
        <v/>
      </c>
      <c r="AE23" s="28" t="str">
        <f t="shared" ca="1" si="28"/>
        <v/>
      </c>
      <c r="AF23" s="28" t="str">
        <f t="shared" ca="1" si="29"/>
        <v/>
      </c>
      <c r="AG23" s="28" t="str">
        <f t="shared" ca="1" si="30"/>
        <v/>
      </c>
      <c r="AH23" s="28" t="str">
        <f t="shared" ca="1" si="31"/>
        <v/>
      </c>
      <c r="AI23" s="28" t="str">
        <f t="shared" ca="1" si="32"/>
        <v/>
      </c>
      <c r="AJ23" s="28" t="str">
        <f t="shared" ca="1" si="33"/>
        <v/>
      </c>
      <c r="AK23" s="28" t="str">
        <f t="shared" ca="1" si="34"/>
        <v/>
      </c>
      <c r="AL23" s="28" t="str">
        <f t="shared" ca="1" si="35"/>
        <v/>
      </c>
      <c r="AM23" s="28" t="str">
        <f t="shared" ca="1" si="36"/>
        <v/>
      </c>
      <c r="AN23" s="28" t="str">
        <f t="shared" ca="1" si="9"/>
        <v/>
      </c>
      <c r="AO23" s="28" t="str">
        <f t="shared" ca="1" si="37"/>
        <v/>
      </c>
      <c r="AP23" s="33" t="str">
        <f t="shared" ca="1" si="10"/>
        <v/>
      </c>
      <c r="AQ23" s="54"/>
      <c r="AR23" s="53"/>
      <c r="AS23" s="53"/>
      <c r="AT23" s="53"/>
      <c r="AU23" s="53"/>
    </row>
    <row r="24" spans="1:51" ht="15" customHeight="1" x14ac:dyDescent="0.25">
      <c r="A24" s="31" t="str">
        <f t="shared" ca="1" si="11"/>
        <v/>
      </c>
      <c r="B24" s="32" t="str">
        <f t="shared" ca="1" si="12"/>
        <v/>
      </c>
      <c r="C24" s="32" t="str">
        <f t="shared" ca="1" si="13"/>
        <v/>
      </c>
      <c r="D24" s="48">
        <f>RAWDATA!A26</f>
        <v>192805</v>
      </c>
      <c r="E24" s="48" t="str">
        <f t="shared" ca="1" si="14"/>
        <v/>
      </c>
      <c r="F24" s="48" t="str">
        <f t="shared" ca="1" si="14"/>
        <v/>
      </c>
      <c r="G24" s="48" t="str">
        <f t="shared" ca="1" si="14"/>
        <v/>
      </c>
      <c r="H24" s="48" t="str">
        <f t="shared" ca="1" si="14"/>
        <v/>
      </c>
      <c r="I24" s="48" t="str">
        <f t="shared" ca="1" si="14"/>
        <v/>
      </c>
      <c r="J24" s="48" t="str">
        <f t="shared" ca="1" si="14"/>
        <v/>
      </c>
      <c r="K24" s="48" t="str">
        <f t="shared" ca="1" si="14"/>
        <v/>
      </c>
      <c r="L24" s="48" t="str">
        <f t="shared" ca="1" si="14"/>
        <v/>
      </c>
      <c r="M24" s="48" t="str">
        <f t="shared" ca="1" si="14"/>
        <v/>
      </c>
      <c r="N24" s="48" t="str">
        <f t="shared" ca="1" si="14"/>
        <v/>
      </c>
      <c r="P24" s="26" t="str">
        <f t="shared" ca="1" si="15"/>
        <v/>
      </c>
      <c r="Q24" s="26" t="str">
        <f t="shared" ca="1" si="16"/>
        <v/>
      </c>
      <c r="R24" s="26" t="str">
        <f t="shared" ca="1" si="17"/>
        <v/>
      </c>
      <c r="S24" s="26" t="str">
        <f t="shared" ca="1" si="18"/>
        <v/>
      </c>
      <c r="T24" s="26" t="str">
        <f t="shared" ca="1" si="19"/>
        <v/>
      </c>
      <c r="U24" s="26" t="str">
        <f t="shared" ca="1" si="20"/>
        <v/>
      </c>
      <c r="V24" s="26" t="str">
        <f t="shared" ca="1" si="21"/>
        <v/>
      </c>
      <c r="W24" s="26" t="str">
        <f t="shared" ca="1" si="22"/>
        <v/>
      </c>
      <c r="X24" s="26" t="str">
        <f t="shared" ca="1" si="23"/>
        <v/>
      </c>
      <c r="Y24" s="26" t="str">
        <f t="shared" ca="1" si="24"/>
        <v/>
      </c>
      <c r="Z24" s="28" t="str">
        <f t="shared" ca="1" si="25"/>
        <v/>
      </c>
      <c r="AA24" s="57" t="str">
        <f t="shared" ca="1" si="26"/>
        <v/>
      </c>
      <c r="AB24" s="33" t="str">
        <f t="shared" ca="1" si="7"/>
        <v/>
      </c>
      <c r="AD24" s="28" t="str">
        <f t="shared" ca="1" si="27"/>
        <v/>
      </c>
      <c r="AE24" s="28" t="str">
        <f t="shared" ca="1" si="28"/>
        <v/>
      </c>
      <c r="AF24" s="28" t="str">
        <f t="shared" ca="1" si="29"/>
        <v/>
      </c>
      <c r="AG24" s="28" t="str">
        <f t="shared" ca="1" si="30"/>
        <v/>
      </c>
      <c r="AH24" s="28" t="str">
        <f t="shared" ca="1" si="31"/>
        <v/>
      </c>
      <c r="AI24" s="28" t="str">
        <f t="shared" ca="1" si="32"/>
        <v/>
      </c>
      <c r="AJ24" s="28" t="str">
        <f t="shared" ca="1" si="33"/>
        <v/>
      </c>
      <c r="AK24" s="28" t="str">
        <f t="shared" ca="1" si="34"/>
        <v/>
      </c>
      <c r="AL24" s="28" t="str">
        <f t="shared" ca="1" si="35"/>
        <v/>
      </c>
      <c r="AM24" s="28" t="str">
        <f t="shared" ca="1" si="36"/>
        <v/>
      </c>
      <c r="AN24" s="28" t="str">
        <f t="shared" ca="1" si="9"/>
        <v/>
      </c>
      <c r="AO24" s="28" t="str">
        <f t="shared" ca="1" si="37"/>
        <v/>
      </c>
      <c r="AP24" s="33" t="str">
        <f t="shared" ca="1" si="10"/>
        <v/>
      </c>
      <c r="AQ24" s="54"/>
      <c r="AR24" s="53"/>
      <c r="AS24" s="53"/>
      <c r="AT24" s="53"/>
      <c r="AU24" s="53"/>
    </row>
    <row r="25" spans="1:51" ht="15" customHeight="1" x14ac:dyDescent="0.25">
      <c r="A25" s="31" t="str">
        <f t="shared" ca="1" si="11"/>
        <v/>
      </c>
      <c r="B25" s="32" t="str">
        <f t="shared" ca="1" si="12"/>
        <v/>
      </c>
      <c r="C25" s="32" t="str">
        <f t="shared" ca="1" si="13"/>
        <v/>
      </c>
      <c r="D25" s="48">
        <f>RAWDATA!A27</f>
        <v>192806</v>
      </c>
      <c r="E25" s="48" t="str">
        <f t="shared" ca="1" si="14"/>
        <v/>
      </c>
      <c r="F25" s="48" t="str">
        <f t="shared" ca="1" si="14"/>
        <v/>
      </c>
      <c r="G25" s="48" t="str">
        <f t="shared" ca="1" si="14"/>
        <v/>
      </c>
      <c r="H25" s="48" t="str">
        <f t="shared" ca="1" si="14"/>
        <v/>
      </c>
      <c r="I25" s="48" t="str">
        <f t="shared" ca="1" si="14"/>
        <v/>
      </c>
      <c r="J25" s="48" t="str">
        <f t="shared" ca="1" si="14"/>
        <v/>
      </c>
      <c r="K25" s="48" t="str">
        <f t="shared" ca="1" si="14"/>
        <v/>
      </c>
      <c r="L25" s="48" t="str">
        <f t="shared" ca="1" si="14"/>
        <v/>
      </c>
      <c r="M25" s="48" t="str">
        <f t="shared" ca="1" si="14"/>
        <v/>
      </c>
      <c r="N25" s="48" t="str">
        <f t="shared" ca="1" si="14"/>
        <v/>
      </c>
      <c r="P25" s="26" t="str">
        <f t="shared" ca="1" si="15"/>
        <v/>
      </c>
      <c r="Q25" s="26" t="str">
        <f t="shared" ca="1" si="16"/>
        <v/>
      </c>
      <c r="R25" s="26" t="str">
        <f t="shared" ca="1" si="17"/>
        <v/>
      </c>
      <c r="S25" s="26" t="str">
        <f t="shared" ca="1" si="18"/>
        <v/>
      </c>
      <c r="T25" s="26" t="str">
        <f t="shared" ca="1" si="19"/>
        <v/>
      </c>
      <c r="U25" s="26" t="str">
        <f t="shared" ca="1" si="20"/>
        <v/>
      </c>
      <c r="V25" s="26" t="str">
        <f t="shared" ca="1" si="21"/>
        <v/>
      </c>
      <c r="W25" s="26" t="str">
        <f t="shared" ca="1" si="22"/>
        <v/>
      </c>
      <c r="X25" s="26" t="str">
        <f t="shared" ca="1" si="23"/>
        <v/>
      </c>
      <c r="Y25" s="26" t="str">
        <f t="shared" ca="1" si="24"/>
        <v/>
      </c>
      <c r="Z25" s="28" t="str">
        <f t="shared" ca="1" si="25"/>
        <v/>
      </c>
      <c r="AA25" s="57" t="str">
        <f t="shared" ca="1" si="26"/>
        <v/>
      </c>
      <c r="AB25" s="33" t="str">
        <f t="shared" ca="1" si="7"/>
        <v/>
      </c>
      <c r="AD25" s="28" t="str">
        <f t="shared" ca="1" si="27"/>
        <v/>
      </c>
      <c r="AE25" s="28" t="str">
        <f t="shared" ca="1" si="28"/>
        <v/>
      </c>
      <c r="AF25" s="28" t="str">
        <f t="shared" ca="1" si="29"/>
        <v/>
      </c>
      <c r="AG25" s="28" t="str">
        <f t="shared" ca="1" si="30"/>
        <v/>
      </c>
      <c r="AH25" s="28" t="str">
        <f t="shared" ca="1" si="31"/>
        <v/>
      </c>
      <c r="AI25" s="28" t="str">
        <f t="shared" ca="1" si="32"/>
        <v/>
      </c>
      <c r="AJ25" s="28" t="str">
        <f t="shared" ca="1" si="33"/>
        <v/>
      </c>
      <c r="AK25" s="28" t="str">
        <f t="shared" ca="1" si="34"/>
        <v/>
      </c>
      <c r="AL25" s="28" t="str">
        <f t="shared" ca="1" si="35"/>
        <v/>
      </c>
      <c r="AM25" s="28" t="str">
        <f t="shared" ca="1" si="36"/>
        <v/>
      </c>
      <c r="AN25" s="28" t="str">
        <f t="shared" ca="1" si="9"/>
        <v/>
      </c>
      <c r="AO25" s="28" t="str">
        <f t="shared" ca="1" si="37"/>
        <v/>
      </c>
      <c r="AP25" s="33" t="str">
        <f t="shared" ca="1" si="10"/>
        <v/>
      </c>
      <c r="AQ25" s="54"/>
      <c r="AR25" s="53"/>
      <c r="AS25" s="53"/>
      <c r="AT25" s="53"/>
      <c r="AU25" s="53"/>
    </row>
    <row r="26" spans="1:51" ht="15" customHeight="1" x14ac:dyDescent="0.25">
      <c r="A26" s="31" t="str">
        <f t="shared" ca="1" si="11"/>
        <v/>
      </c>
      <c r="B26" s="32" t="str">
        <f t="shared" ca="1" si="12"/>
        <v/>
      </c>
      <c r="C26" s="32" t="str">
        <f t="shared" ca="1" si="13"/>
        <v/>
      </c>
      <c r="D26" s="48">
        <f>RAWDATA!A28</f>
        <v>192807</v>
      </c>
      <c r="E26" s="48" t="str">
        <f t="shared" ca="1" si="14"/>
        <v/>
      </c>
      <c r="F26" s="48" t="str">
        <f t="shared" ca="1" si="14"/>
        <v/>
      </c>
      <c r="G26" s="48" t="str">
        <f t="shared" ca="1" si="14"/>
        <v/>
      </c>
      <c r="H26" s="48" t="str">
        <f t="shared" ca="1" si="14"/>
        <v/>
      </c>
      <c r="I26" s="48" t="str">
        <f t="shared" ca="1" si="14"/>
        <v/>
      </c>
      <c r="J26" s="48" t="str">
        <f t="shared" ca="1" si="14"/>
        <v/>
      </c>
      <c r="K26" s="48" t="str">
        <f t="shared" ca="1" si="14"/>
        <v/>
      </c>
      <c r="L26" s="48" t="str">
        <f t="shared" ca="1" si="14"/>
        <v/>
      </c>
      <c r="M26" s="48" t="str">
        <f t="shared" ca="1" si="14"/>
        <v/>
      </c>
      <c r="N26" s="48" t="str">
        <f t="shared" ca="1" si="14"/>
        <v/>
      </c>
      <c r="P26" s="26" t="str">
        <f t="shared" ca="1" si="15"/>
        <v/>
      </c>
      <c r="Q26" s="26" t="str">
        <f t="shared" ca="1" si="16"/>
        <v/>
      </c>
      <c r="R26" s="26" t="str">
        <f t="shared" ca="1" si="17"/>
        <v/>
      </c>
      <c r="S26" s="26" t="str">
        <f t="shared" ca="1" si="18"/>
        <v/>
      </c>
      <c r="T26" s="26" t="str">
        <f t="shared" ca="1" si="19"/>
        <v/>
      </c>
      <c r="U26" s="26" t="str">
        <f t="shared" ca="1" si="20"/>
        <v/>
      </c>
      <c r="V26" s="26" t="str">
        <f t="shared" ca="1" si="21"/>
        <v/>
      </c>
      <c r="W26" s="26" t="str">
        <f t="shared" ca="1" si="22"/>
        <v/>
      </c>
      <c r="X26" s="26" t="str">
        <f t="shared" ca="1" si="23"/>
        <v/>
      </c>
      <c r="Y26" s="26" t="str">
        <f t="shared" ca="1" si="24"/>
        <v/>
      </c>
      <c r="Z26" s="28" t="str">
        <f t="shared" ca="1" si="25"/>
        <v/>
      </c>
      <c r="AA26" s="57" t="str">
        <f t="shared" ca="1" si="26"/>
        <v/>
      </c>
      <c r="AB26" s="33" t="str">
        <f t="shared" ca="1" si="7"/>
        <v/>
      </c>
      <c r="AD26" s="28" t="str">
        <f t="shared" ca="1" si="27"/>
        <v/>
      </c>
      <c r="AE26" s="28" t="str">
        <f t="shared" ca="1" si="28"/>
        <v/>
      </c>
      <c r="AF26" s="28" t="str">
        <f t="shared" ca="1" si="29"/>
        <v/>
      </c>
      <c r="AG26" s="28" t="str">
        <f t="shared" ca="1" si="30"/>
        <v/>
      </c>
      <c r="AH26" s="28" t="str">
        <f t="shared" ca="1" si="31"/>
        <v/>
      </c>
      <c r="AI26" s="28" t="str">
        <f t="shared" ca="1" si="32"/>
        <v/>
      </c>
      <c r="AJ26" s="28" t="str">
        <f t="shared" ca="1" si="33"/>
        <v/>
      </c>
      <c r="AK26" s="28" t="str">
        <f t="shared" ca="1" si="34"/>
        <v/>
      </c>
      <c r="AL26" s="28" t="str">
        <f t="shared" ca="1" si="35"/>
        <v/>
      </c>
      <c r="AM26" s="28" t="str">
        <f t="shared" ca="1" si="36"/>
        <v/>
      </c>
      <c r="AN26" s="28" t="str">
        <f t="shared" ca="1" si="9"/>
        <v/>
      </c>
      <c r="AO26" s="28" t="str">
        <f t="shared" ca="1" si="37"/>
        <v/>
      </c>
      <c r="AP26" s="33" t="str">
        <f t="shared" ca="1" si="10"/>
        <v/>
      </c>
      <c r="AQ26" s="54"/>
      <c r="AR26" s="53"/>
      <c r="AS26" s="53"/>
      <c r="AT26" s="53"/>
      <c r="AU26" s="53"/>
    </row>
    <row r="27" spans="1:51" ht="15" customHeight="1" x14ac:dyDescent="0.25">
      <c r="A27" s="31" t="str">
        <f t="shared" ca="1" si="11"/>
        <v/>
      </c>
      <c r="B27" s="32" t="str">
        <f t="shared" ca="1" si="12"/>
        <v/>
      </c>
      <c r="C27" s="32" t="str">
        <f t="shared" ca="1" si="13"/>
        <v/>
      </c>
      <c r="D27" s="48">
        <f>RAWDATA!A29</f>
        <v>192808</v>
      </c>
      <c r="E27" s="48" t="str">
        <f t="shared" ca="1" si="14"/>
        <v/>
      </c>
      <c r="F27" s="48" t="str">
        <f t="shared" ca="1" si="14"/>
        <v/>
      </c>
      <c r="G27" s="48" t="str">
        <f t="shared" ca="1" si="14"/>
        <v/>
      </c>
      <c r="H27" s="48" t="str">
        <f t="shared" ca="1" si="14"/>
        <v/>
      </c>
      <c r="I27" s="48" t="str">
        <f t="shared" ca="1" si="14"/>
        <v/>
      </c>
      <c r="J27" s="48" t="str">
        <f t="shared" ca="1" si="14"/>
        <v/>
      </c>
      <c r="K27" s="48" t="str">
        <f t="shared" ca="1" si="14"/>
        <v/>
      </c>
      <c r="L27" s="48" t="str">
        <f t="shared" ca="1" si="14"/>
        <v/>
      </c>
      <c r="M27" s="48" t="str">
        <f t="shared" ca="1" si="14"/>
        <v/>
      </c>
      <c r="N27" s="48" t="str">
        <f t="shared" ca="1" si="14"/>
        <v/>
      </c>
      <c r="P27" s="26" t="str">
        <f t="shared" ca="1" si="15"/>
        <v/>
      </c>
      <c r="Q27" s="26" t="str">
        <f t="shared" ca="1" si="16"/>
        <v/>
      </c>
      <c r="R27" s="26" t="str">
        <f t="shared" ca="1" si="17"/>
        <v/>
      </c>
      <c r="S27" s="26" t="str">
        <f t="shared" ca="1" si="18"/>
        <v/>
      </c>
      <c r="T27" s="26" t="str">
        <f t="shared" ca="1" si="19"/>
        <v/>
      </c>
      <c r="U27" s="26" t="str">
        <f t="shared" ca="1" si="20"/>
        <v/>
      </c>
      <c r="V27" s="26" t="str">
        <f t="shared" ca="1" si="21"/>
        <v/>
      </c>
      <c r="W27" s="26" t="str">
        <f t="shared" ca="1" si="22"/>
        <v/>
      </c>
      <c r="X27" s="26" t="str">
        <f t="shared" ca="1" si="23"/>
        <v/>
      </c>
      <c r="Y27" s="26" t="str">
        <f t="shared" ca="1" si="24"/>
        <v/>
      </c>
      <c r="Z27" s="28" t="str">
        <f t="shared" ca="1" si="25"/>
        <v/>
      </c>
      <c r="AA27" s="57" t="str">
        <f t="shared" ca="1" si="26"/>
        <v/>
      </c>
      <c r="AB27" s="33" t="str">
        <f t="shared" ca="1" si="7"/>
        <v/>
      </c>
      <c r="AD27" s="28" t="str">
        <f t="shared" ca="1" si="27"/>
        <v/>
      </c>
      <c r="AE27" s="28" t="str">
        <f t="shared" ca="1" si="28"/>
        <v/>
      </c>
      <c r="AF27" s="28" t="str">
        <f t="shared" ca="1" si="29"/>
        <v/>
      </c>
      <c r="AG27" s="28" t="str">
        <f t="shared" ca="1" si="30"/>
        <v/>
      </c>
      <c r="AH27" s="28" t="str">
        <f t="shared" ca="1" si="31"/>
        <v/>
      </c>
      <c r="AI27" s="28" t="str">
        <f t="shared" ca="1" si="32"/>
        <v/>
      </c>
      <c r="AJ27" s="28" t="str">
        <f t="shared" ca="1" si="33"/>
        <v/>
      </c>
      <c r="AK27" s="28" t="str">
        <f t="shared" ca="1" si="34"/>
        <v/>
      </c>
      <c r="AL27" s="28" t="str">
        <f t="shared" ca="1" si="35"/>
        <v/>
      </c>
      <c r="AM27" s="28" t="str">
        <f t="shared" ca="1" si="36"/>
        <v/>
      </c>
      <c r="AN27" s="28" t="str">
        <f t="shared" ca="1" si="9"/>
        <v/>
      </c>
      <c r="AO27" s="28" t="str">
        <f t="shared" ca="1" si="37"/>
        <v/>
      </c>
      <c r="AP27" s="33" t="str">
        <f t="shared" ca="1" si="10"/>
        <v/>
      </c>
      <c r="AQ27" s="54"/>
      <c r="AR27" s="53"/>
      <c r="AS27" s="53"/>
      <c r="AT27" s="53"/>
      <c r="AU27" s="53"/>
    </row>
    <row r="28" spans="1:51" ht="15" customHeight="1" x14ac:dyDescent="0.25">
      <c r="A28" s="31" t="str">
        <f t="shared" ca="1" si="11"/>
        <v/>
      </c>
      <c r="B28" s="32" t="str">
        <f t="shared" ca="1" si="12"/>
        <v/>
      </c>
      <c r="C28" s="32" t="str">
        <f t="shared" ca="1" si="13"/>
        <v/>
      </c>
      <c r="D28" s="48">
        <f>RAWDATA!A30</f>
        <v>192809</v>
      </c>
      <c r="E28" s="48" t="str">
        <f t="shared" ca="1" si="14"/>
        <v/>
      </c>
      <c r="F28" s="48" t="str">
        <f t="shared" ca="1" si="14"/>
        <v/>
      </c>
      <c r="G28" s="48" t="str">
        <f t="shared" ca="1" si="14"/>
        <v/>
      </c>
      <c r="H28" s="48" t="str">
        <f t="shared" ca="1" si="14"/>
        <v/>
      </c>
      <c r="I28" s="48" t="str">
        <f t="shared" ca="1" si="14"/>
        <v/>
      </c>
      <c r="J28" s="48" t="str">
        <f t="shared" ca="1" si="14"/>
        <v/>
      </c>
      <c r="K28" s="48" t="str">
        <f t="shared" ca="1" si="14"/>
        <v/>
      </c>
      <c r="L28" s="48" t="str">
        <f t="shared" ca="1" si="14"/>
        <v/>
      </c>
      <c r="M28" s="48" t="str">
        <f t="shared" ca="1" si="14"/>
        <v/>
      </c>
      <c r="N28" s="48" t="str">
        <f t="shared" ca="1" si="14"/>
        <v/>
      </c>
      <c r="P28" s="26" t="str">
        <f t="shared" ca="1" si="15"/>
        <v/>
      </c>
      <c r="Q28" s="26" t="str">
        <f t="shared" ca="1" si="16"/>
        <v/>
      </c>
      <c r="R28" s="26" t="str">
        <f t="shared" ca="1" si="17"/>
        <v/>
      </c>
      <c r="S28" s="26" t="str">
        <f t="shared" ca="1" si="18"/>
        <v/>
      </c>
      <c r="T28" s="26" t="str">
        <f t="shared" ca="1" si="19"/>
        <v/>
      </c>
      <c r="U28" s="26" t="str">
        <f t="shared" ca="1" si="20"/>
        <v/>
      </c>
      <c r="V28" s="26" t="str">
        <f t="shared" ca="1" si="21"/>
        <v/>
      </c>
      <c r="W28" s="26" t="str">
        <f t="shared" ca="1" si="22"/>
        <v/>
      </c>
      <c r="X28" s="26" t="str">
        <f t="shared" ca="1" si="23"/>
        <v/>
      </c>
      <c r="Y28" s="26" t="str">
        <f t="shared" ca="1" si="24"/>
        <v/>
      </c>
      <c r="Z28" s="28" t="str">
        <f t="shared" ca="1" si="25"/>
        <v/>
      </c>
      <c r="AA28" s="57" t="str">
        <f t="shared" ca="1" si="26"/>
        <v/>
      </c>
      <c r="AB28" s="33" t="str">
        <f t="shared" ca="1" si="7"/>
        <v/>
      </c>
      <c r="AD28" s="28" t="str">
        <f t="shared" ca="1" si="27"/>
        <v/>
      </c>
      <c r="AE28" s="28" t="str">
        <f t="shared" ca="1" si="28"/>
        <v/>
      </c>
      <c r="AF28" s="28" t="str">
        <f t="shared" ca="1" si="29"/>
        <v/>
      </c>
      <c r="AG28" s="28" t="str">
        <f t="shared" ca="1" si="30"/>
        <v/>
      </c>
      <c r="AH28" s="28" t="str">
        <f t="shared" ca="1" si="31"/>
        <v/>
      </c>
      <c r="AI28" s="28" t="str">
        <f t="shared" ca="1" si="32"/>
        <v/>
      </c>
      <c r="AJ28" s="28" t="str">
        <f t="shared" ca="1" si="33"/>
        <v/>
      </c>
      <c r="AK28" s="28" t="str">
        <f t="shared" ca="1" si="34"/>
        <v/>
      </c>
      <c r="AL28" s="28" t="str">
        <f t="shared" ca="1" si="35"/>
        <v/>
      </c>
      <c r="AM28" s="28" t="str">
        <f t="shared" ca="1" si="36"/>
        <v/>
      </c>
      <c r="AN28" s="28" t="str">
        <f t="shared" ca="1" si="9"/>
        <v/>
      </c>
      <c r="AO28" s="28" t="str">
        <f t="shared" ca="1" si="37"/>
        <v/>
      </c>
      <c r="AP28" s="33" t="str">
        <f t="shared" ca="1" si="10"/>
        <v/>
      </c>
      <c r="AQ28" s="54"/>
      <c r="AR28" s="53"/>
      <c r="AS28" s="53"/>
      <c r="AT28" s="53"/>
      <c r="AU28" s="53"/>
    </row>
    <row r="29" spans="1:51" ht="15" customHeight="1" x14ac:dyDescent="0.25">
      <c r="A29" s="31" t="str">
        <f t="shared" ca="1" si="11"/>
        <v/>
      </c>
      <c r="B29" s="32" t="str">
        <f t="shared" ca="1" si="12"/>
        <v/>
      </c>
      <c r="C29" s="32" t="str">
        <f t="shared" ca="1" si="13"/>
        <v/>
      </c>
      <c r="D29" s="48">
        <f>RAWDATA!A31</f>
        <v>192810</v>
      </c>
      <c r="E29" s="48" t="str">
        <f t="shared" ca="1" si="14"/>
        <v/>
      </c>
      <c r="F29" s="48" t="str">
        <f t="shared" ca="1" si="14"/>
        <v/>
      </c>
      <c r="G29" s="48" t="str">
        <f t="shared" ca="1" si="14"/>
        <v/>
      </c>
      <c r="H29" s="48" t="str">
        <f t="shared" ca="1" si="14"/>
        <v/>
      </c>
      <c r="I29" s="48" t="str">
        <f t="shared" ca="1" si="14"/>
        <v/>
      </c>
      <c r="J29" s="48" t="str">
        <f t="shared" ca="1" si="14"/>
        <v/>
      </c>
      <c r="K29" s="48" t="str">
        <f t="shared" ca="1" si="14"/>
        <v/>
      </c>
      <c r="L29" s="48" t="str">
        <f t="shared" ca="1" si="14"/>
        <v/>
      </c>
      <c r="M29" s="48" t="str">
        <f t="shared" ca="1" si="14"/>
        <v/>
      </c>
      <c r="N29" s="48" t="str">
        <f t="shared" ca="1" si="14"/>
        <v/>
      </c>
      <c r="P29" s="26" t="str">
        <f t="shared" ca="1" si="15"/>
        <v/>
      </c>
      <c r="Q29" s="26" t="str">
        <f t="shared" ca="1" si="16"/>
        <v/>
      </c>
      <c r="R29" s="26" t="str">
        <f t="shared" ca="1" si="17"/>
        <v/>
      </c>
      <c r="S29" s="26" t="str">
        <f t="shared" ca="1" si="18"/>
        <v/>
      </c>
      <c r="T29" s="26" t="str">
        <f t="shared" ca="1" si="19"/>
        <v/>
      </c>
      <c r="U29" s="26" t="str">
        <f t="shared" ca="1" si="20"/>
        <v/>
      </c>
      <c r="V29" s="26" t="str">
        <f t="shared" ca="1" si="21"/>
        <v/>
      </c>
      <c r="W29" s="26" t="str">
        <f t="shared" ca="1" si="22"/>
        <v/>
      </c>
      <c r="X29" s="26" t="str">
        <f t="shared" ca="1" si="23"/>
        <v/>
      </c>
      <c r="Y29" s="26" t="str">
        <f t="shared" ca="1" si="24"/>
        <v/>
      </c>
      <c r="Z29" s="28" t="str">
        <f t="shared" ca="1" si="25"/>
        <v/>
      </c>
      <c r="AA29" s="57" t="str">
        <f t="shared" ca="1" si="26"/>
        <v/>
      </c>
      <c r="AB29" s="33" t="str">
        <f t="shared" ca="1" si="7"/>
        <v/>
      </c>
      <c r="AD29" s="28" t="str">
        <f t="shared" ca="1" si="27"/>
        <v/>
      </c>
      <c r="AE29" s="28" t="str">
        <f t="shared" ca="1" si="28"/>
        <v/>
      </c>
      <c r="AF29" s="28" t="str">
        <f t="shared" ca="1" si="29"/>
        <v/>
      </c>
      <c r="AG29" s="28" t="str">
        <f t="shared" ca="1" si="30"/>
        <v/>
      </c>
      <c r="AH29" s="28" t="str">
        <f t="shared" ca="1" si="31"/>
        <v/>
      </c>
      <c r="AI29" s="28" t="str">
        <f t="shared" ca="1" si="32"/>
        <v/>
      </c>
      <c r="AJ29" s="28" t="str">
        <f t="shared" ca="1" si="33"/>
        <v/>
      </c>
      <c r="AK29" s="28" t="str">
        <f t="shared" ca="1" si="34"/>
        <v/>
      </c>
      <c r="AL29" s="28" t="str">
        <f t="shared" ca="1" si="35"/>
        <v/>
      </c>
      <c r="AM29" s="28" t="str">
        <f t="shared" ca="1" si="36"/>
        <v/>
      </c>
      <c r="AN29" s="28" t="str">
        <f t="shared" ca="1" si="9"/>
        <v/>
      </c>
      <c r="AO29" s="28" t="str">
        <f t="shared" ca="1" si="37"/>
        <v/>
      </c>
      <c r="AP29" s="33" t="str">
        <f t="shared" ca="1" si="10"/>
        <v/>
      </c>
      <c r="AQ29" s="54"/>
      <c r="AR29" s="53"/>
      <c r="AS29" s="53"/>
      <c r="AT29" s="53"/>
      <c r="AU29" s="53"/>
      <c r="AY29" s="29"/>
    </row>
    <row r="30" spans="1:51" ht="15" customHeight="1" x14ac:dyDescent="0.25">
      <c r="A30" s="31" t="str">
        <f t="shared" ca="1" si="11"/>
        <v/>
      </c>
      <c r="B30" s="32" t="str">
        <f t="shared" ca="1" si="12"/>
        <v/>
      </c>
      <c r="C30" s="32" t="str">
        <f t="shared" ca="1" si="13"/>
        <v/>
      </c>
      <c r="D30" s="48">
        <f>RAWDATA!A32</f>
        <v>192811</v>
      </c>
      <c r="E30" s="48" t="str">
        <f t="shared" ca="1" si="14"/>
        <v/>
      </c>
      <c r="F30" s="48" t="str">
        <f t="shared" ca="1" si="14"/>
        <v/>
      </c>
      <c r="G30" s="48" t="str">
        <f t="shared" ca="1" si="14"/>
        <v/>
      </c>
      <c r="H30" s="48" t="str">
        <f t="shared" ca="1" si="14"/>
        <v/>
      </c>
      <c r="I30" s="48" t="str">
        <f t="shared" ca="1" si="14"/>
        <v/>
      </c>
      <c r="J30" s="48" t="str">
        <f t="shared" ca="1" si="14"/>
        <v/>
      </c>
      <c r="K30" s="48" t="str">
        <f t="shared" ca="1" si="14"/>
        <v/>
      </c>
      <c r="L30" s="48" t="str">
        <f t="shared" ca="1" si="14"/>
        <v/>
      </c>
      <c r="M30" s="48" t="str">
        <f t="shared" ca="1" si="14"/>
        <v/>
      </c>
      <c r="N30" s="48" t="str">
        <f t="shared" ca="1" si="14"/>
        <v/>
      </c>
      <c r="P30" s="26" t="str">
        <f t="shared" ca="1" si="15"/>
        <v/>
      </c>
      <c r="Q30" s="26" t="str">
        <f t="shared" ca="1" si="16"/>
        <v/>
      </c>
      <c r="R30" s="26" t="str">
        <f t="shared" ca="1" si="17"/>
        <v/>
      </c>
      <c r="S30" s="26" t="str">
        <f t="shared" ca="1" si="18"/>
        <v/>
      </c>
      <c r="T30" s="26" t="str">
        <f t="shared" ca="1" si="19"/>
        <v/>
      </c>
      <c r="U30" s="26" t="str">
        <f t="shared" ca="1" si="20"/>
        <v/>
      </c>
      <c r="V30" s="26" t="str">
        <f t="shared" ca="1" si="21"/>
        <v/>
      </c>
      <c r="W30" s="26" t="str">
        <f t="shared" ca="1" si="22"/>
        <v/>
      </c>
      <c r="X30" s="26" t="str">
        <f t="shared" ca="1" si="23"/>
        <v/>
      </c>
      <c r="Y30" s="26" t="str">
        <f t="shared" ca="1" si="24"/>
        <v/>
      </c>
      <c r="Z30" s="28" t="str">
        <f t="shared" ca="1" si="25"/>
        <v/>
      </c>
      <c r="AA30" s="57" t="str">
        <f t="shared" ca="1" si="26"/>
        <v/>
      </c>
      <c r="AB30" s="33" t="str">
        <f t="shared" ca="1" si="7"/>
        <v/>
      </c>
      <c r="AD30" s="28" t="str">
        <f t="shared" ca="1" si="27"/>
        <v/>
      </c>
      <c r="AE30" s="28" t="str">
        <f t="shared" ca="1" si="28"/>
        <v/>
      </c>
      <c r="AF30" s="28" t="str">
        <f t="shared" ca="1" si="29"/>
        <v/>
      </c>
      <c r="AG30" s="28" t="str">
        <f t="shared" ca="1" si="30"/>
        <v/>
      </c>
      <c r="AH30" s="28" t="str">
        <f t="shared" ca="1" si="31"/>
        <v/>
      </c>
      <c r="AI30" s="28" t="str">
        <f t="shared" ca="1" si="32"/>
        <v/>
      </c>
      <c r="AJ30" s="28" t="str">
        <f t="shared" ca="1" si="33"/>
        <v/>
      </c>
      <c r="AK30" s="28" t="str">
        <f t="shared" ca="1" si="34"/>
        <v/>
      </c>
      <c r="AL30" s="28" t="str">
        <f t="shared" ca="1" si="35"/>
        <v/>
      </c>
      <c r="AM30" s="28" t="str">
        <f t="shared" ca="1" si="36"/>
        <v/>
      </c>
      <c r="AN30" s="28" t="str">
        <f t="shared" ca="1" si="9"/>
        <v/>
      </c>
      <c r="AO30" s="28" t="str">
        <f t="shared" ca="1" si="37"/>
        <v/>
      </c>
      <c r="AP30" s="33" t="str">
        <f t="shared" ca="1" si="10"/>
        <v/>
      </c>
      <c r="AQ30" s="54"/>
      <c r="AR30" s="53"/>
      <c r="AS30" s="53"/>
      <c r="AT30" s="53"/>
      <c r="AU30" s="53"/>
    </row>
    <row r="31" spans="1:51" ht="15" customHeight="1" x14ac:dyDescent="0.25">
      <c r="A31" s="31" t="str">
        <f t="shared" ca="1" si="11"/>
        <v/>
      </c>
      <c r="B31" s="32" t="str">
        <f t="shared" ca="1" si="12"/>
        <v/>
      </c>
      <c r="C31" s="32" t="str">
        <f t="shared" ca="1" si="13"/>
        <v/>
      </c>
      <c r="D31" s="48">
        <f>RAWDATA!A33</f>
        <v>192812</v>
      </c>
      <c r="E31" s="48" t="str">
        <f t="shared" ca="1" si="14"/>
        <v/>
      </c>
      <c r="F31" s="48" t="str">
        <f t="shared" ca="1" si="14"/>
        <v/>
      </c>
      <c r="G31" s="48" t="str">
        <f t="shared" ca="1" si="14"/>
        <v/>
      </c>
      <c r="H31" s="48" t="str">
        <f t="shared" ca="1" si="14"/>
        <v/>
      </c>
      <c r="I31" s="48" t="str">
        <f t="shared" ca="1" si="14"/>
        <v/>
      </c>
      <c r="J31" s="48" t="str">
        <f t="shared" ca="1" si="14"/>
        <v/>
      </c>
      <c r="K31" s="48" t="str">
        <f t="shared" ca="1" si="14"/>
        <v/>
      </c>
      <c r="L31" s="48" t="str">
        <f t="shared" ca="1" si="14"/>
        <v/>
      </c>
      <c r="M31" s="48" t="str">
        <f t="shared" ca="1" si="14"/>
        <v/>
      </c>
      <c r="N31" s="48" t="str">
        <f t="shared" ca="1" si="14"/>
        <v/>
      </c>
      <c r="P31" s="26" t="str">
        <f t="shared" ca="1" si="15"/>
        <v/>
      </c>
      <c r="Q31" s="26" t="str">
        <f t="shared" ca="1" si="16"/>
        <v/>
      </c>
      <c r="R31" s="26" t="str">
        <f t="shared" ca="1" si="17"/>
        <v/>
      </c>
      <c r="S31" s="26" t="str">
        <f t="shared" ca="1" si="18"/>
        <v/>
      </c>
      <c r="T31" s="26" t="str">
        <f t="shared" ca="1" si="19"/>
        <v/>
      </c>
      <c r="U31" s="26" t="str">
        <f t="shared" ca="1" si="20"/>
        <v/>
      </c>
      <c r="V31" s="26" t="str">
        <f t="shared" ca="1" si="21"/>
        <v/>
      </c>
      <c r="W31" s="26" t="str">
        <f t="shared" ca="1" si="22"/>
        <v/>
      </c>
      <c r="X31" s="26" t="str">
        <f t="shared" ca="1" si="23"/>
        <v/>
      </c>
      <c r="Y31" s="26" t="str">
        <f t="shared" ca="1" si="24"/>
        <v/>
      </c>
      <c r="Z31" s="28" t="str">
        <f t="shared" ca="1" si="25"/>
        <v/>
      </c>
      <c r="AA31" s="57" t="str">
        <f t="shared" ca="1" si="26"/>
        <v/>
      </c>
      <c r="AB31" s="33" t="str">
        <f t="shared" ca="1" si="7"/>
        <v/>
      </c>
      <c r="AD31" s="28" t="str">
        <f t="shared" ca="1" si="27"/>
        <v/>
      </c>
      <c r="AE31" s="28" t="str">
        <f t="shared" ca="1" si="28"/>
        <v/>
      </c>
      <c r="AF31" s="28" t="str">
        <f t="shared" ca="1" si="29"/>
        <v/>
      </c>
      <c r="AG31" s="28" t="str">
        <f t="shared" ca="1" si="30"/>
        <v/>
      </c>
      <c r="AH31" s="28" t="str">
        <f t="shared" ca="1" si="31"/>
        <v/>
      </c>
      <c r="AI31" s="28" t="str">
        <f t="shared" ca="1" si="32"/>
        <v/>
      </c>
      <c r="AJ31" s="28" t="str">
        <f t="shared" ca="1" si="33"/>
        <v/>
      </c>
      <c r="AK31" s="28" t="str">
        <f t="shared" ca="1" si="34"/>
        <v/>
      </c>
      <c r="AL31" s="28" t="str">
        <f t="shared" ca="1" si="35"/>
        <v/>
      </c>
      <c r="AM31" s="28" t="str">
        <f t="shared" ca="1" si="36"/>
        <v/>
      </c>
      <c r="AN31" s="28" t="str">
        <f t="shared" ca="1" si="9"/>
        <v/>
      </c>
      <c r="AO31" s="28" t="str">
        <f t="shared" ca="1" si="37"/>
        <v/>
      </c>
      <c r="AP31" s="33" t="str">
        <f t="shared" ca="1" si="10"/>
        <v/>
      </c>
      <c r="AQ31" s="54"/>
      <c r="AR31" s="53"/>
      <c r="AS31" s="53"/>
      <c r="AT31" s="53"/>
      <c r="AU31" s="53"/>
    </row>
    <row r="32" spans="1:51" ht="15" customHeight="1" x14ac:dyDescent="0.25">
      <c r="A32" s="31" t="str">
        <f t="shared" ca="1" si="11"/>
        <v/>
      </c>
      <c r="B32" s="32" t="str">
        <f t="shared" ca="1" si="12"/>
        <v/>
      </c>
      <c r="C32" s="32" t="str">
        <f t="shared" ca="1" si="13"/>
        <v/>
      </c>
      <c r="D32" s="48">
        <f>RAWDATA!A34</f>
        <v>192901</v>
      </c>
      <c r="E32" s="48" t="str">
        <f t="shared" ca="1" si="14"/>
        <v/>
      </c>
      <c r="F32" s="48" t="str">
        <f t="shared" ca="1" si="14"/>
        <v/>
      </c>
      <c r="G32" s="48" t="str">
        <f t="shared" ca="1" si="14"/>
        <v/>
      </c>
      <c r="H32" s="48" t="str">
        <f t="shared" ca="1" si="14"/>
        <v/>
      </c>
      <c r="I32" s="48" t="str">
        <f t="shared" ca="1" si="14"/>
        <v/>
      </c>
      <c r="J32" s="48" t="str">
        <f t="shared" ca="1" si="14"/>
        <v/>
      </c>
      <c r="K32" s="48" t="str">
        <f t="shared" ca="1" si="14"/>
        <v/>
      </c>
      <c r="L32" s="48" t="str">
        <f t="shared" ca="1" si="14"/>
        <v/>
      </c>
      <c r="M32" s="48" t="str">
        <f t="shared" ca="1" si="14"/>
        <v/>
      </c>
      <c r="N32" s="48" t="str">
        <f t="shared" ca="1" si="14"/>
        <v/>
      </c>
      <c r="P32" s="26" t="str">
        <f t="shared" ca="1" si="15"/>
        <v/>
      </c>
      <c r="Q32" s="26" t="str">
        <f t="shared" ca="1" si="16"/>
        <v/>
      </c>
      <c r="R32" s="26" t="str">
        <f t="shared" ca="1" si="17"/>
        <v/>
      </c>
      <c r="S32" s="26" t="str">
        <f t="shared" ca="1" si="18"/>
        <v/>
      </c>
      <c r="T32" s="26" t="str">
        <f t="shared" ca="1" si="19"/>
        <v/>
      </c>
      <c r="U32" s="26" t="str">
        <f t="shared" ca="1" si="20"/>
        <v/>
      </c>
      <c r="V32" s="26" t="str">
        <f t="shared" ca="1" si="21"/>
        <v/>
      </c>
      <c r="W32" s="26" t="str">
        <f t="shared" ca="1" si="22"/>
        <v/>
      </c>
      <c r="X32" s="26" t="str">
        <f t="shared" ca="1" si="23"/>
        <v/>
      </c>
      <c r="Y32" s="26" t="str">
        <f t="shared" ca="1" si="24"/>
        <v/>
      </c>
      <c r="Z32" s="28" t="str">
        <f t="shared" ca="1" si="25"/>
        <v/>
      </c>
      <c r="AA32" s="57" t="str">
        <f t="shared" ca="1" si="26"/>
        <v/>
      </c>
      <c r="AB32" s="33" t="str">
        <f t="shared" ca="1" si="7"/>
        <v/>
      </c>
      <c r="AD32" s="28" t="str">
        <f t="shared" ca="1" si="27"/>
        <v/>
      </c>
      <c r="AE32" s="28" t="str">
        <f t="shared" ca="1" si="28"/>
        <v/>
      </c>
      <c r="AF32" s="28" t="str">
        <f t="shared" ca="1" si="29"/>
        <v/>
      </c>
      <c r="AG32" s="28" t="str">
        <f t="shared" ca="1" si="30"/>
        <v/>
      </c>
      <c r="AH32" s="28" t="str">
        <f t="shared" ca="1" si="31"/>
        <v/>
      </c>
      <c r="AI32" s="28" t="str">
        <f t="shared" ca="1" si="32"/>
        <v/>
      </c>
      <c r="AJ32" s="28" t="str">
        <f t="shared" ca="1" si="33"/>
        <v/>
      </c>
      <c r="AK32" s="28" t="str">
        <f t="shared" ca="1" si="34"/>
        <v/>
      </c>
      <c r="AL32" s="28" t="str">
        <f t="shared" ca="1" si="35"/>
        <v/>
      </c>
      <c r="AM32" s="28" t="str">
        <f t="shared" ca="1" si="36"/>
        <v/>
      </c>
      <c r="AN32" s="28" t="str">
        <f t="shared" ca="1" si="9"/>
        <v/>
      </c>
      <c r="AO32" s="28" t="str">
        <f t="shared" ca="1" si="37"/>
        <v/>
      </c>
      <c r="AP32" s="33" t="str">
        <f t="shared" ca="1" si="10"/>
        <v/>
      </c>
      <c r="AQ32" s="54"/>
      <c r="AR32" s="53"/>
      <c r="AS32" s="53"/>
      <c r="AT32" s="53"/>
      <c r="AU32" s="53"/>
    </row>
    <row r="33" spans="1:51" ht="15" customHeight="1" x14ac:dyDescent="0.25">
      <c r="A33" s="31" t="str">
        <f t="shared" ca="1" si="11"/>
        <v/>
      </c>
      <c r="B33" s="32" t="str">
        <f t="shared" ca="1" si="12"/>
        <v/>
      </c>
      <c r="C33" s="32" t="str">
        <f t="shared" ca="1" si="13"/>
        <v/>
      </c>
      <c r="D33" s="48">
        <f>RAWDATA!A35</f>
        <v>192902</v>
      </c>
      <c r="E33" s="48" t="str">
        <f t="shared" ca="1" si="14"/>
        <v/>
      </c>
      <c r="F33" s="48" t="str">
        <f t="shared" ca="1" si="14"/>
        <v/>
      </c>
      <c r="G33" s="48" t="str">
        <f t="shared" ca="1" si="14"/>
        <v/>
      </c>
      <c r="H33" s="48" t="str">
        <f t="shared" ca="1" si="14"/>
        <v/>
      </c>
      <c r="I33" s="48" t="str">
        <f t="shared" ca="1" si="14"/>
        <v/>
      </c>
      <c r="J33" s="48" t="str">
        <f t="shared" ca="1" si="14"/>
        <v/>
      </c>
      <c r="K33" s="48" t="str">
        <f t="shared" ca="1" si="14"/>
        <v/>
      </c>
      <c r="L33" s="48" t="str">
        <f t="shared" ca="1" si="14"/>
        <v/>
      </c>
      <c r="M33" s="48" t="str">
        <f t="shared" ca="1" si="14"/>
        <v/>
      </c>
      <c r="N33" s="48" t="str">
        <f t="shared" ca="1" si="14"/>
        <v/>
      </c>
      <c r="P33" s="26" t="str">
        <f t="shared" ca="1" si="15"/>
        <v/>
      </c>
      <c r="Q33" s="26" t="str">
        <f t="shared" ca="1" si="16"/>
        <v/>
      </c>
      <c r="R33" s="26" t="str">
        <f t="shared" ca="1" si="17"/>
        <v/>
      </c>
      <c r="S33" s="26" t="str">
        <f t="shared" ca="1" si="18"/>
        <v/>
      </c>
      <c r="T33" s="26" t="str">
        <f t="shared" ca="1" si="19"/>
        <v/>
      </c>
      <c r="U33" s="26" t="str">
        <f t="shared" ca="1" si="20"/>
        <v/>
      </c>
      <c r="V33" s="26" t="str">
        <f t="shared" ca="1" si="21"/>
        <v/>
      </c>
      <c r="W33" s="26" t="str">
        <f t="shared" ca="1" si="22"/>
        <v/>
      </c>
      <c r="X33" s="26" t="str">
        <f t="shared" ca="1" si="23"/>
        <v/>
      </c>
      <c r="Y33" s="26" t="str">
        <f t="shared" ca="1" si="24"/>
        <v/>
      </c>
      <c r="Z33" s="28" t="str">
        <f t="shared" ca="1" si="25"/>
        <v/>
      </c>
      <c r="AA33" s="57" t="str">
        <f t="shared" ca="1" si="26"/>
        <v/>
      </c>
      <c r="AB33" s="33" t="str">
        <f t="shared" ca="1" si="7"/>
        <v/>
      </c>
      <c r="AD33" s="28" t="str">
        <f t="shared" ca="1" si="27"/>
        <v/>
      </c>
      <c r="AE33" s="28" t="str">
        <f t="shared" ca="1" si="28"/>
        <v/>
      </c>
      <c r="AF33" s="28" t="str">
        <f t="shared" ca="1" si="29"/>
        <v/>
      </c>
      <c r="AG33" s="28" t="str">
        <f t="shared" ca="1" si="30"/>
        <v/>
      </c>
      <c r="AH33" s="28" t="str">
        <f t="shared" ca="1" si="31"/>
        <v/>
      </c>
      <c r="AI33" s="28" t="str">
        <f t="shared" ca="1" si="32"/>
        <v/>
      </c>
      <c r="AJ33" s="28" t="str">
        <f t="shared" ca="1" si="33"/>
        <v/>
      </c>
      <c r="AK33" s="28" t="str">
        <f t="shared" ca="1" si="34"/>
        <v/>
      </c>
      <c r="AL33" s="28" t="str">
        <f t="shared" ca="1" si="35"/>
        <v/>
      </c>
      <c r="AM33" s="28" t="str">
        <f t="shared" ca="1" si="36"/>
        <v/>
      </c>
      <c r="AN33" s="28" t="str">
        <f t="shared" ca="1" si="9"/>
        <v/>
      </c>
      <c r="AO33" s="28" t="str">
        <f t="shared" ca="1" si="37"/>
        <v/>
      </c>
      <c r="AP33" s="33" t="str">
        <f t="shared" ca="1" si="10"/>
        <v/>
      </c>
      <c r="AQ33" s="54"/>
      <c r="AR33" s="53"/>
      <c r="AS33" s="53"/>
      <c r="AT33" s="53"/>
      <c r="AU33" s="53"/>
    </row>
    <row r="34" spans="1:51" ht="15" customHeight="1" x14ac:dyDescent="0.25">
      <c r="A34" s="31" t="str">
        <f t="shared" ca="1" si="11"/>
        <v/>
      </c>
      <c r="B34" s="32" t="str">
        <f t="shared" ca="1" si="12"/>
        <v/>
      </c>
      <c r="C34" s="32" t="str">
        <f t="shared" ca="1" si="13"/>
        <v/>
      </c>
      <c r="D34" s="48">
        <f>RAWDATA!A36</f>
        <v>192903</v>
      </c>
      <c r="E34" s="48" t="str">
        <f t="shared" ca="1" si="14"/>
        <v/>
      </c>
      <c r="F34" s="48" t="str">
        <f t="shared" ca="1" si="14"/>
        <v/>
      </c>
      <c r="G34" s="48" t="str">
        <f t="shared" ca="1" si="14"/>
        <v/>
      </c>
      <c r="H34" s="48" t="str">
        <f t="shared" ca="1" si="14"/>
        <v/>
      </c>
      <c r="I34" s="48" t="str">
        <f t="shared" ca="1" si="14"/>
        <v/>
      </c>
      <c r="J34" s="48" t="str">
        <f t="shared" ca="1" si="14"/>
        <v/>
      </c>
      <c r="K34" s="48" t="str">
        <f t="shared" ca="1" si="14"/>
        <v/>
      </c>
      <c r="L34" s="48" t="str">
        <f t="shared" ca="1" si="14"/>
        <v/>
      </c>
      <c r="M34" s="48" t="str">
        <f t="shared" ca="1" si="14"/>
        <v/>
      </c>
      <c r="N34" s="48" t="str">
        <f t="shared" ca="1" si="14"/>
        <v/>
      </c>
      <c r="P34" s="26" t="str">
        <f t="shared" ca="1" si="15"/>
        <v/>
      </c>
      <c r="Q34" s="26" t="str">
        <f t="shared" ca="1" si="16"/>
        <v/>
      </c>
      <c r="R34" s="26" t="str">
        <f t="shared" ca="1" si="17"/>
        <v/>
      </c>
      <c r="S34" s="26" t="str">
        <f t="shared" ca="1" si="18"/>
        <v/>
      </c>
      <c r="T34" s="26" t="str">
        <f t="shared" ca="1" si="19"/>
        <v/>
      </c>
      <c r="U34" s="26" t="str">
        <f t="shared" ca="1" si="20"/>
        <v/>
      </c>
      <c r="V34" s="26" t="str">
        <f t="shared" ca="1" si="21"/>
        <v/>
      </c>
      <c r="W34" s="26" t="str">
        <f t="shared" ca="1" si="22"/>
        <v/>
      </c>
      <c r="X34" s="26" t="str">
        <f t="shared" ca="1" si="23"/>
        <v/>
      </c>
      <c r="Y34" s="26" t="str">
        <f t="shared" ca="1" si="24"/>
        <v/>
      </c>
      <c r="Z34" s="28" t="str">
        <f t="shared" ca="1" si="25"/>
        <v/>
      </c>
      <c r="AA34" s="57" t="str">
        <f t="shared" ca="1" si="26"/>
        <v/>
      </c>
      <c r="AB34" s="33" t="str">
        <f t="shared" ca="1" si="7"/>
        <v/>
      </c>
      <c r="AD34" s="28" t="str">
        <f t="shared" ca="1" si="27"/>
        <v/>
      </c>
      <c r="AE34" s="28" t="str">
        <f t="shared" ca="1" si="28"/>
        <v/>
      </c>
      <c r="AF34" s="28" t="str">
        <f t="shared" ca="1" si="29"/>
        <v/>
      </c>
      <c r="AG34" s="28" t="str">
        <f t="shared" ca="1" si="30"/>
        <v/>
      </c>
      <c r="AH34" s="28" t="str">
        <f t="shared" ca="1" si="31"/>
        <v/>
      </c>
      <c r="AI34" s="28" t="str">
        <f t="shared" ca="1" si="32"/>
        <v/>
      </c>
      <c r="AJ34" s="28" t="str">
        <f t="shared" ca="1" si="33"/>
        <v/>
      </c>
      <c r="AK34" s="28" t="str">
        <f t="shared" ca="1" si="34"/>
        <v/>
      </c>
      <c r="AL34" s="28" t="str">
        <f t="shared" ca="1" si="35"/>
        <v/>
      </c>
      <c r="AM34" s="28" t="str">
        <f t="shared" ca="1" si="36"/>
        <v/>
      </c>
      <c r="AN34" s="28" t="str">
        <f t="shared" ca="1" si="9"/>
        <v/>
      </c>
      <c r="AO34" s="28" t="str">
        <f t="shared" ca="1" si="37"/>
        <v/>
      </c>
      <c r="AP34" s="33" t="str">
        <f t="shared" ca="1" si="10"/>
        <v/>
      </c>
      <c r="AQ34" s="54"/>
      <c r="AR34" s="53"/>
      <c r="AS34" s="53"/>
      <c r="AT34" s="53"/>
      <c r="AU34" s="53"/>
    </row>
    <row r="35" spans="1:51" ht="15" customHeight="1" x14ac:dyDescent="0.25">
      <c r="A35" s="31" t="str">
        <f t="shared" ca="1" si="11"/>
        <v/>
      </c>
      <c r="B35" s="32" t="str">
        <f t="shared" ca="1" si="12"/>
        <v/>
      </c>
      <c r="C35" s="32" t="str">
        <f t="shared" ca="1" si="13"/>
        <v/>
      </c>
      <c r="D35" s="48">
        <f>RAWDATA!A37</f>
        <v>192904</v>
      </c>
      <c r="E35" s="48" t="str">
        <f t="shared" ca="1" si="14"/>
        <v/>
      </c>
      <c r="F35" s="48" t="str">
        <f t="shared" ca="1" si="14"/>
        <v/>
      </c>
      <c r="G35" s="48" t="str">
        <f t="shared" ca="1" si="14"/>
        <v/>
      </c>
      <c r="H35" s="48" t="str">
        <f t="shared" ca="1" si="14"/>
        <v/>
      </c>
      <c r="I35" s="48" t="str">
        <f t="shared" ca="1" si="14"/>
        <v/>
      </c>
      <c r="J35" s="48" t="str">
        <f t="shared" ca="1" si="14"/>
        <v/>
      </c>
      <c r="K35" s="48" t="str">
        <f t="shared" ca="1" si="14"/>
        <v/>
      </c>
      <c r="L35" s="48" t="str">
        <f t="shared" ca="1" si="14"/>
        <v/>
      </c>
      <c r="M35" s="48" t="str">
        <f t="shared" ca="1" si="14"/>
        <v/>
      </c>
      <c r="N35" s="48" t="str">
        <f t="shared" ca="1" si="14"/>
        <v/>
      </c>
      <c r="P35" s="26" t="str">
        <f t="shared" ca="1" si="15"/>
        <v/>
      </c>
      <c r="Q35" s="26" t="str">
        <f t="shared" ca="1" si="16"/>
        <v/>
      </c>
      <c r="R35" s="26" t="str">
        <f t="shared" ca="1" si="17"/>
        <v/>
      </c>
      <c r="S35" s="26" t="str">
        <f t="shared" ca="1" si="18"/>
        <v/>
      </c>
      <c r="T35" s="26" t="str">
        <f t="shared" ca="1" si="19"/>
        <v/>
      </c>
      <c r="U35" s="26" t="str">
        <f t="shared" ca="1" si="20"/>
        <v/>
      </c>
      <c r="V35" s="26" t="str">
        <f t="shared" ca="1" si="21"/>
        <v/>
      </c>
      <c r="W35" s="26" t="str">
        <f t="shared" ca="1" si="22"/>
        <v/>
      </c>
      <c r="X35" s="26" t="str">
        <f t="shared" ca="1" si="23"/>
        <v/>
      </c>
      <c r="Y35" s="26" t="str">
        <f t="shared" ca="1" si="24"/>
        <v/>
      </c>
      <c r="Z35" s="28" t="str">
        <f t="shared" ca="1" si="25"/>
        <v/>
      </c>
      <c r="AA35" s="57" t="str">
        <f t="shared" ca="1" si="26"/>
        <v/>
      </c>
      <c r="AB35" s="33" t="str">
        <f t="shared" ca="1" si="7"/>
        <v/>
      </c>
      <c r="AD35" s="28" t="str">
        <f t="shared" ca="1" si="27"/>
        <v/>
      </c>
      <c r="AE35" s="28" t="str">
        <f t="shared" ca="1" si="28"/>
        <v/>
      </c>
      <c r="AF35" s="28" t="str">
        <f t="shared" ca="1" si="29"/>
        <v/>
      </c>
      <c r="AG35" s="28" t="str">
        <f t="shared" ca="1" si="30"/>
        <v/>
      </c>
      <c r="AH35" s="28" t="str">
        <f t="shared" ca="1" si="31"/>
        <v/>
      </c>
      <c r="AI35" s="28" t="str">
        <f t="shared" ca="1" si="32"/>
        <v/>
      </c>
      <c r="AJ35" s="28" t="str">
        <f t="shared" ca="1" si="33"/>
        <v/>
      </c>
      <c r="AK35" s="28" t="str">
        <f t="shared" ca="1" si="34"/>
        <v/>
      </c>
      <c r="AL35" s="28" t="str">
        <f t="shared" ca="1" si="35"/>
        <v/>
      </c>
      <c r="AM35" s="28" t="str">
        <f t="shared" ca="1" si="36"/>
        <v/>
      </c>
      <c r="AN35" s="28" t="str">
        <f t="shared" ca="1" si="9"/>
        <v/>
      </c>
      <c r="AO35" s="28" t="str">
        <f t="shared" ca="1" si="37"/>
        <v/>
      </c>
      <c r="AP35" s="33" t="str">
        <f t="shared" ca="1" si="10"/>
        <v/>
      </c>
      <c r="AQ35" s="54"/>
      <c r="AR35" s="53"/>
      <c r="AS35" s="53"/>
      <c r="AT35" s="53"/>
      <c r="AU35" s="53"/>
    </row>
    <row r="36" spans="1:51" ht="15" customHeight="1" x14ac:dyDescent="0.25">
      <c r="A36" s="31" t="str">
        <f t="shared" ca="1" si="11"/>
        <v/>
      </c>
      <c r="B36" s="32" t="str">
        <f t="shared" ca="1" si="12"/>
        <v/>
      </c>
      <c r="C36" s="32" t="str">
        <f t="shared" ca="1" si="13"/>
        <v/>
      </c>
      <c r="D36" s="48">
        <f>RAWDATA!A38</f>
        <v>192905</v>
      </c>
      <c r="E36" s="48" t="str">
        <f t="shared" ca="1" si="14"/>
        <v/>
      </c>
      <c r="F36" s="48" t="str">
        <f t="shared" ca="1" si="14"/>
        <v/>
      </c>
      <c r="G36" s="48" t="str">
        <f t="shared" ca="1" si="14"/>
        <v/>
      </c>
      <c r="H36" s="48" t="str">
        <f t="shared" ca="1" si="14"/>
        <v/>
      </c>
      <c r="I36" s="48" t="str">
        <f t="shared" ca="1" si="14"/>
        <v/>
      </c>
      <c r="J36" s="48" t="str">
        <f t="shared" ca="1" si="14"/>
        <v/>
      </c>
      <c r="K36" s="48" t="str">
        <f t="shared" ca="1" si="14"/>
        <v/>
      </c>
      <c r="L36" s="48" t="str">
        <f t="shared" ca="1" si="14"/>
        <v/>
      </c>
      <c r="M36" s="48" t="str">
        <f t="shared" ca="1" si="14"/>
        <v/>
      </c>
      <c r="N36" s="48" t="str">
        <f t="shared" ca="1" si="14"/>
        <v/>
      </c>
      <c r="P36" s="26" t="str">
        <f t="shared" ca="1" si="15"/>
        <v/>
      </c>
      <c r="Q36" s="26" t="str">
        <f t="shared" ca="1" si="16"/>
        <v/>
      </c>
      <c r="R36" s="26" t="str">
        <f t="shared" ca="1" si="17"/>
        <v/>
      </c>
      <c r="S36" s="26" t="str">
        <f t="shared" ca="1" si="18"/>
        <v/>
      </c>
      <c r="T36" s="26" t="str">
        <f t="shared" ca="1" si="19"/>
        <v/>
      </c>
      <c r="U36" s="26" t="str">
        <f t="shared" ca="1" si="20"/>
        <v/>
      </c>
      <c r="V36" s="26" t="str">
        <f t="shared" ca="1" si="21"/>
        <v/>
      </c>
      <c r="W36" s="26" t="str">
        <f t="shared" ca="1" si="22"/>
        <v/>
      </c>
      <c r="X36" s="26" t="str">
        <f t="shared" ca="1" si="23"/>
        <v/>
      </c>
      <c r="Y36" s="26" t="str">
        <f t="shared" ca="1" si="24"/>
        <v/>
      </c>
      <c r="Z36" s="28" t="str">
        <f t="shared" ca="1" si="25"/>
        <v/>
      </c>
      <c r="AA36" s="57" t="str">
        <f t="shared" ca="1" si="26"/>
        <v/>
      </c>
      <c r="AB36" s="33" t="str">
        <f t="shared" ca="1" si="7"/>
        <v/>
      </c>
      <c r="AD36" s="28" t="str">
        <f t="shared" ca="1" si="27"/>
        <v/>
      </c>
      <c r="AE36" s="28" t="str">
        <f t="shared" ca="1" si="28"/>
        <v/>
      </c>
      <c r="AF36" s="28" t="str">
        <f t="shared" ca="1" si="29"/>
        <v/>
      </c>
      <c r="AG36" s="28" t="str">
        <f t="shared" ca="1" si="30"/>
        <v/>
      </c>
      <c r="AH36" s="28" t="str">
        <f t="shared" ca="1" si="31"/>
        <v/>
      </c>
      <c r="AI36" s="28" t="str">
        <f t="shared" ca="1" si="32"/>
        <v/>
      </c>
      <c r="AJ36" s="28" t="str">
        <f t="shared" ca="1" si="33"/>
        <v/>
      </c>
      <c r="AK36" s="28" t="str">
        <f t="shared" ca="1" si="34"/>
        <v/>
      </c>
      <c r="AL36" s="28" t="str">
        <f t="shared" ca="1" si="35"/>
        <v/>
      </c>
      <c r="AM36" s="28" t="str">
        <f t="shared" ca="1" si="36"/>
        <v/>
      </c>
      <c r="AN36" s="28" t="str">
        <f t="shared" ca="1" si="9"/>
        <v/>
      </c>
      <c r="AO36" s="28" t="str">
        <f t="shared" ca="1" si="37"/>
        <v/>
      </c>
      <c r="AP36" s="33" t="str">
        <f t="shared" ca="1" si="10"/>
        <v/>
      </c>
      <c r="AQ36" s="54"/>
      <c r="AR36" s="53"/>
      <c r="AS36" s="53"/>
      <c r="AT36" s="53"/>
      <c r="AU36" s="53"/>
    </row>
    <row r="37" spans="1:51" ht="15" customHeight="1" x14ac:dyDescent="0.25">
      <c r="A37" s="31" t="str">
        <f t="shared" ca="1" si="11"/>
        <v/>
      </c>
      <c r="B37" s="32" t="str">
        <f t="shared" ca="1" si="12"/>
        <v/>
      </c>
      <c r="C37" s="32" t="str">
        <f t="shared" ca="1" si="13"/>
        <v/>
      </c>
      <c r="D37" s="48">
        <f>RAWDATA!A39</f>
        <v>192906</v>
      </c>
      <c r="E37" s="48" t="str">
        <f t="shared" ca="1" si="14"/>
        <v/>
      </c>
      <c r="F37" s="48" t="str">
        <f t="shared" ca="1" si="14"/>
        <v/>
      </c>
      <c r="G37" s="48" t="str">
        <f t="shared" ca="1" si="14"/>
        <v/>
      </c>
      <c r="H37" s="48" t="str">
        <f t="shared" ca="1" si="14"/>
        <v/>
      </c>
      <c r="I37" s="48" t="str">
        <f t="shared" ca="1" si="14"/>
        <v/>
      </c>
      <c r="J37" s="48" t="str">
        <f t="shared" ca="1" si="14"/>
        <v/>
      </c>
      <c r="K37" s="48" t="str">
        <f t="shared" ca="1" si="14"/>
        <v/>
      </c>
      <c r="L37" s="48" t="str">
        <f t="shared" ca="1" si="14"/>
        <v/>
      </c>
      <c r="M37" s="48" t="str">
        <f t="shared" ca="1" si="14"/>
        <v/>
      </c>
      <c r="N37" s="48" t="str">
        <f t="shared" ca="1" si="14"/>
        <v/>
      </c>
      <c r="P37" s="26" t="str">
        <f t="shared" ca="1" si="15"/>
        <v/>
      </c>
      <c r="Q37" s="26" t="str">
        <f t="shared" ca="1" si="16"/>
        <v/>
      </c>
      <c r="R37" s="26" t="str">
        <f t="shared" ca="1" si="17"/>
        <v/>
      </c>
      <c r="S37" s="26" t="str">
        <f t="shared" ca="1" si="18"/>
        <v/>
      </c>
      <c r="T37" s="26" t="str">
        <f t="shared" ca="1" si="19"/>
        <v/>
      </c>
      <c r="U37" s="26" t="str">
        <f t="shared" ca="1" si="20"/>
        <v/>
      </c>
      <c r="V37" s="26" t="str">
        <f t="shared" ca="1" si="21"/>
        <v/>
      </c>
      <c r="W37" s="26" t="str">
        <f t="shared" ca="1" si="22"/>
        <v/>
      </c>
      <c r="X37" s="26" t="str">
        <f t="shared" ca="1" si="23"/>
        <v/>
      </c>
      <c r="Y37" s="26" t="str">
        <f t="shared" ca="1" si="24"/>
        <v/>
      </c>
      <c r="Z37" s="28" t="str">
        <f t="shared" ca="1" si="25"/>
        <v/>
      </c>
      <c r="AA37" s="57" t="str">
        <f t="shared" ca="1" si="26"/>
        <v/>
      </c>
      <c r="AB37" s="33" t="str">
        <f t="shared" ca="1" si="7"/>
        <v/>
      </c>
      <c r="AD37" s="28" t="str">
        <f t="shared" ca="1" si="27"/>
        <v/>
      </c>
      <c r="AE37" s="28" t="str">
        <f t="shared" ca="1" si="28"/>
        <v/>
      </c>
      <c r="AF37" s="28" t="str">
        <f t="shared" ca="1" si="29"/>
        <v/>
      </c>
      <c r="AG37" s="28" t="str">
        <f t="shared" ca="1" si="30"/>
        <v/>
      </c>
      <c r="AH37" s="28" t="str">
        <f t="shared" ca="1" si="31"/>
        <v/>
      </c>
      <c r="AI37" s="28" t="str">
        <f t="shared" ca="1" si="32"/>
        <v/>
      </c>
      <c r="AJ37" s="28" t="str">
        <f t="shared" ca="1" si="33"/>
        <v/>
      </c>
      <c r="AK37" s="28" t="str">
        <f t="shared" ca="1" si="34"/>
        <v/>
      </c>
      <c r="AL37" s="28" t="str">
        <f t="shared" ca="1" si="35"/>
        <v/>
      </c>
      <c r="AM37" s="28" t="str">
        <f t="shared" ca="1" si="36"/>
        <v/>
      </c>
      <c r="AN37" s="28" t="str">
        <f t="shared" ca="1" si="9"/>
        <v/>
      </c>
      <c r="AO37" s="28" t="str">
        <f t="shared" ca="1" si="37"/>
        <v/>
      </c>
      <c r="AP37" s="33" t="str">
        <f t="shared" ca="1" si="10"/>
        <v/>
      </c>
      <c r="AQ37" s="54"/>
      <c r="AR37" s="53"/>
      <c r="AS37" s="53"/>
      <c r="AT37" s="53"/>
      <c r="AU37" s="53"/>
    </row>
    <row r="38" spans="1:51" ht="15" customHeight="1" x14ac:dyDescent="0.25">
      <c r="A38" s="31" t="str">
        <f t="shared" ca="1" si="11"/>
        <v/>
      </c>
      <c r="B38" s="32" t="str">
        <f t="shared" ca="1" si="12"/>
        <v/>
      </c>
      <c r="C38" s="32" t="str">
        <f t="shared" ca="1" si="13"/>
        <v/>
      </c>
      <c r="D38" s="48">
        <f>RAWDATA!A40</f>
        <v>192907</v>
      </c>
      <c r="E38" s="48" t="str">
        <f t="shared" ca="1" si="14"/>
        <v/>
      </c>
      <c r="F38" s="48" t="str">
        <f t="shared" ca="1" si="14"/>
        <v/>
      </c>
      <c r="G38" s="48" t="str">
        <f t="shared" ca="1" si="14"/>
        <v/>
      </c>
      <c r="H38" s="48" t="str">
        <f t="shared" ca="1" si="14"/>
        <v/>
      </c>
      <c r="I38" s="48" t="str">
        <f t="shared" ca="1" si="14"/>
        <v/>
      </c>
      <c r="J38" s="48" t="str">
        <f t="shared" ca="1" si="14"/>
        <v/>
      </c>
      <c r="K38" s="48" t="str">
        <f t="shared" ca="1" si="14"/>
        <v/>
      </c>
      <c r="L38" s="48" t="str">
        <f t="shared" ca="1" si="14"/>
        <v/>
      </c>
      <c r="M38" s="48" t="str">
        <f t="shared" ca="1" si="14"/>
        <v/>
      </c>
      <c r="N38" s="48" t="str">
        <f t="shared" ca="1" si="14"/>
        <v/>
      </c>
      <c r="P38" s="26" t="str">
        <f t="shared" ca="1" si="15"/>
        <v/>
      </c>
      <c r="Q38" s="26" t="str">
        <f t="shared" ca="1" si="16"/>
        <v/>
      </c>
      <c r="R38" s="26" t="str">
        <f t="shared" ca="1" si="17"/>
        <v/>
      </c>
      <c r="S38" s="26" t="str">
        <f t="shared" ca="1" si="18"/>
        <v/>
      </c>
      <c r="T38" s="26" t="str">
        <f t="shared" ca="1" si="19"/>
        <v/>
      </c>
      <c r="U38" s="26" t="str">
        <f t="shared" ca="1" si="20"/>
        <v/>
      </c>
      <c r="V38" s="26" t="str">
        <f t="shared" ca="1" si="21"/>
        <v/>
      </c>
      <c r="W38" s="26" t="str">
        <f t="shared" ca="1" si="22"/>
        <v/>
      </c>
      <c r="X38" s="26" t="str">
        <f t="shared" ca="1" si="23"/>
        <v/>
      </c>
      <c r="Y38" s="26" t="str">
        <f t="shared" ca="1" si="24"/>
        <v/>
      </c>
      <c r="Z38" s="28" t="str">
        <f t="shared" ca="1" si="25"/>
        <v/>
      </c>
      <c r="AA38" s="57" t="str">
        <f t="shared" ca="1" si="26"/>
        <v/>
      </c>
      <c r="AB38" s="33" t="str">
        <f t="shared" ca="1" si="7"/>
        <v/>
      </c>
      <c r="AD38" s="28" t="str">
        <f t="shared" ca="1" si="27"/>
        <v/>
      </c>
      <c r="AE38" s="28" t="str">
        <f t="shared" ca="1" si="28"/>
        <v/>
      </c>
      <c r="AF38" s="28" t="str">
        <f t="shared" ca="1" si="29"/>
        <v/>
      </c>
      <c r="AG38" s="28" t="str">
        <f t="shared" ca="1" si="30"/>
        <v/>
      </c>
      <c r="AH38" s="28" t="str">
        <f t="shared" ca="1" si="31"/>
        <v/>
      </c>
      <c r="AI38" s="28" t="str">
        <f t="shared" ca="1" si="32"/>
        <v/>
      </c>
      <c r="AJ38" s="28" t="str">
        <f t="shared" ca="1" si="33"/>
        <v/>
      </c>
      <c r="AK38" s="28" t="str">
        <f t="shared" ca="1" si="34"/>
        <v/>
      </c>
      <c r="AL38" s="28" t="str">
        <f t="shared" ca="1" si="35"/>
        <v/>
      </c>
      <c r="AM38" s="28" t="str">
        <f t="shared" ca="1" si="36"/>
        <v/>
      </c>
      <c r="AN38" s="28" t="str">
        <f t="shared" ca="1" si="9"/>
        <v/>
      </c>
      <c r="AO38" s="28" t="str">
        <f t="shared" ca="1" si="37"/>
        <v/>
      </c>
      <c r="AP38" s="33" t="str">
        <f t="shared" ca="1" si="10"/>
        <v/>
      </c>
      <c r="AQ38" s="54"/>
      <c r="AR38" s="53"/>
      <c r="AS38" s="53"/>
      <c r="AT38" s="53"/>
      <c r="AU38" s="53"/>
    </row>
    <row r="39" spans="1:51" ht="15" customHeight="1" x14ac:dyDescent="0.25">
      <c r="A39" s="31" t="str">
        <f t="shared" ca="1" si="11"/>
        <v/>
      </c>
      <c r="B39" s="32" t="str">
        <f t="shared" ca="1" si="12"/>
        <v/>
      </c>
      <c r="C39" s="32" t="str">
        <f t="shared" ca="1" si="13"/>
        <v/>
      </c>
      <c r="D39" s="48">
        <f>RAWDATA!A41</f>
        <v>192908</v>
      </c>
      <c r="E39" s="48" t="str">
        <f t="shared" ca="1" si="14"/>
        <v/>
      </c>
      <c r="F39" s="48" t="str">
        <f t="shared" ca="1" si="14"/>
        <v/>
      </c>
      <c r="G39" s="48" t="str">
        <f t="shared" ca="1" si="14"/>
        <v/>
      </c>
      <c r="H39" s="48" t="str">
        <f t="shared" ca="1" si="14"/>
        <v/>
      </c>
      <c r="I39" s="48" t="str">
        <f t="shared" ca="1" si="14"/>
        <v/>
      </c>
      <c r="J39" s="48" t="str">
        <f t="shared" ca="1" si="14"/>
        <v/>
      </c>
      <c r="K39" s="48" t="str">
        <f t="shared" ca="1" si="14"/>
        <v/>
      </c>
      <c r="L39" s="48" t="str">
        <f t="shared" ca="1" si="14"/>
        <v/>
      </c>
      <c r="M39" s="48" t="str">
        <f t="shared" ca="1" si="14"/>
        <v/>
      </c>
      <c r="N39" s="48" t="str">
        <f t="shared" ca="1" si="14"/>
        <v/>
      </c>
      <c r="P39" s="26" t="str">
        <f t="shared" ca="1" si="15"/>
        <v/>
      </c>
      <c r="Q39" s="26" t="str">
        <f t="shared" ca="1" si="16"/>
        <v/>
      </c>
      <c r="R39" s="26" t="str">
        <f t="shared" ca="1" si="17"/>
        <v/>
      </c>
      <c r="S39" s="26" t="str">
        <f t="shared" ca="1" si="18"/>
        <v/>
      </c>
      <c r="T39" s="26" t="str">
        <f t="shared" ca="1" si="19"/>
        <v/>
      </c>
      <c r="U39" s="26" t="str">
        <f t="shared" ca="1" si="20"/>
        <v/>
      </c>
      <c r="V39" s="26" t="str">
        <f t="shared" ca="1" si="21"/>
        <v/>
      </c>
      <c r="W39" s="26" t="str">
        <f t="shared" ca="1" si="22"/>
        <v/>
      </c>
      <c r="X39" s="26" t="str">
        <f t="shared" ca="1" si="23"/>
        <v/>
      </c>
      <c r="Y39" s="26" t="str">
        <f t="shared" ca="1" si="24"/>
        <v/>
      </c>
      <c r="Z39" s="28" t="str">
        <f t="shared" ca="1" si="25"/>
        <v/>
      </c>
      <c r="AA39" s="57" t="str">
        <f t="shared" ca="1" si="26"/>
        <v/>
      </c>
      <c r="AB39" s="33" t="str">
        <f t="shared" ca="1" si="7"/>
        <v/>
      </c>
      <c r="AD39" s="28" t="str">
        <f t="shared" ca="1" si="27"/>
        <v/>
      </c>
      <c r="AE39" s="28" t="str">
        <f t="shared" ca="1" si="28"/>
        <v/>
      </c>
      <c r="AF39" s="28" t="str">
        <f t="shared" ca="1" si="29"/>
        <v/>
      </c>
      <c r="AG39" s="28" t="str">
        <f t="shared" ca="1" si="30"/>
        <v/>
      </c>
      <c r="AH39" s="28" t="str">
        <f t="shared" ca="1" si="31"/>
        <v/>
      </c>
      <c r="AI39" s="28" t="str">
        <f t="shared" ca="1" si="32"/>
        <v/>
      </c>
      <c r="AJ39" s="28" t="str">
        <f t="shared" ca="1" si="33"/>
        <v/>
      </c>
      <c r="AK39" s="28" t="str">
        <f t="shared" ca="1" si="34"/>
        <v/>
      </c>
      <c r="AL39" s="28" t="str">
        <f t="shared" ca="1" si="35"/>
        <v/>
      </c>
      <c r="AM39" s="28" t="str">
        <f t="shared" ca="1" si="36"/>
        <v/>
      </c>
      <c r="AN39" s="28" t="str">
        <f t="shared" ca="1" si="9"/>
        <v/>
      </c>
      <c r="AO39" s="28" t="str">
        <f t="shared" ca="1" si="37"/>
        <v/>
      </c>
      <c r="AP39" s="33" t="str">
        <f t="shared" ca="1" si="10"/>
        <v/>
      </c>
      <c r="AQ39" s="54"/>
      <c r="AR39" s="53"/>
      <c r="AS39" s="53"/>
      <c r="AT39" s="53"/>
      <c r="AU39" s="53"/>
    </row>
    <row r="40" spans="1:51" ht="15" customHeight="1" x14ac:dyDescent="0.25">
      <c r="A40" s="31" t="str">
        <f t="shared" ca="1" si="11"/>
        <v/>
      </c>
      <c r="B40" s="32" t="str">
        <f t="shared" ca="1" si="12"/>
        <v/>
      </c>
      <c r="C40" s="32" t="str">
        <f t="shared" ca="1" si="13"/>
        <v/>
      </c>
      <c r="D40" s="48">
        <f>RAWDATA!A42</f>
        <v>192909</v>
      </c>
      <c r="E40" s="48" t="str">
        <f t="shared" ca="1" si="14"/>
        <v/>
      </c>
      <c r="F40" s="48" t="str">
        <f t="shared" ca="1" si="14"/>
        <v/>
      </c>
      <c r="G40" s="48" t="str">
        <f t="shared" ca="1" si="14"/>
        <v/>
      </c>
      <c r="H40" s="48" t="str">
        <f t="shared" ca="1" si="14"/>
        <v/>
      </c>
      <c r="I40" s="48" t="str">
        <f t="shared" ca="1" si="14"/>
        <v/>
      </c>
      <c r="J40" s="48" t="str">
        <f t="shared" ca="1" si="14"/>
        <v/>
      </c>
      <c r="K40" s="48" t="str">
        <f t="shared" ca="1" si="14"/>
        <v/>
      </c>
      <c r="L40" s="48" t="str">
        <f t="shared" ca="1" si="14"/>
        <v/>
      </c>
      <c r="M40" s="48" t="str">
        <f t="shared" ca="1" si="14"/>
        <v/>
      </c>
      <c r="N40" s="48" t="str">
        <f t="shared" ca="1" si="14"/>
        <v/>
      </c>
      <c r="P40" s="26" t="str">
        <f t="shared" ca="1" si="15"/>
        <v/>
      </c>
      <c r="Q40" s="26" t="str">
        <f t="shared" ca="1" si="16"/>
        <v/>
      </c>
      <c r="R40" s="26" t="str">
        <f t="shared" ca="1" si="17"/>
        <v/>
      </c>
      <c r="S40" s="26" t="str">
        <f t="shared" ca="1" si="18"/>
        <v/>
      </c>
      <c r="T40" s="26" t="str">
        <f t="shared" ca="1" si="19"/>
        <v/>
      </c>
      <c r="U40" s="26" t="str">
        <f t="shared" ca="1" si="20"/>
        <v/>
      </c>
      <c r="V40" s="26" t="str">
        <f t="shared" ca="1" si="21"/>
        <v/>
      </c>
      <c r="W40" s="26" t="str">
        <f t="shared" ca="1" si="22"/>
        <v/>
      </c>
      <c r="X40" s="26" t="str">
        <f t="shared" ca="1" si="23"/>
        <v/>
      </c>
      <c r="Y40" s="26" t="str">
        <f t="shared" ca="1" si="24"/>
        <v/>
      </c>
      <c r="Z40" s="28" t="str">
        <f t="shared" ca="1" si="25"/>
        <v/>
      </c>
      <c r="AA40" s="57" t="str">
        <f t="shared" ca="1" si="26"/>
        <v/>
      </c>
      <c r="AB40" s="33" t="str">
        <f t="shared" ca="1" si="7"/>
        <v/>
      </c>
      <c r="AD40" s="28" t="str">
        <f t="shared" ca="1" si="27"/>
        <v/>
      </c>
      <c r="AE40" s="28" t="str">
        <f t="shared" ca="1" si="28"/>
        <v/>
      </c>
      <c r="AF40" s="28" t="str">
        <f t="shared" ca="1" si="29"/>
        <v/>
      </c>
      <c r="AG40" s="28" t="str">
        <f t="shared" ca="1" si="30"/>
        <v/>
      </c>
      <c r="AH40" s="28" t="str">
        <f t="shared" ca="1" si="31"/>
        <v/>
      </c>
      <c r="AI40" s="28" t="str">
        <f t="shared" ca="1" si="32"/>
        <v/>
      </c>
      <c r="AJ40" s="28" t="str">
        <f t="shared" ca="1" si="33"/>
        <v/>
      </c>
      <c r="AK40" s="28" t="str">
        <f t="shared" ca="1" si="34"/>
        <v/>
      </c>
      <c r="AL40" s="28" t="str">
        <f t="shared" ca="1" si="35"/>
        <v/>
      </c>
      <c r="AM40" s="28" t="str">
        <f t="shared" ca="1" si="36"/>
        <v/>
      </c>
      <c r="AN40" s="28" t="str">
        <f t="shared" ca="1" si="9"/>
        <v/>
      </c>
      <c r="AO40" s="28" t="str">
        <f t="shared" ca="1" si="37"/>
        <v/>
      </c>
      <c r="AP40" s="33" t="str">
        <f t="shared" ca="1" si="10"/>
        <v/>
      </c>
      <c r="AQ40" s="54"/>
      <c r="AR40" s="53"/>
      <c r="AS40" s="53"/>
      <c r="AT40" s="53"/>
      <c r="AU40" s="53"/>
    </row>
    <row r="41" spans="1:51" ht="15" customHeight="1" x14ac:dyDescent="0.25">
      <c r="A41" s="31" t="str">
        <f t="shared" ca="1" si="11"/>
        <v/>
      </c>
      <c r="B41" s="32" t="str">
        <f t="shared" ca="1" si="12"/>
        <v/>
      </c>
      <c r="C41" s="32" t="str">
        <f t="shared" ca="1" si="13"/>
        <v/>
      </c>
      <c r="D41" s="48">
        <f>RAWDATA!A43</f>
        <v>192910</v>
      </c>
      <c r="E41" s="48" t="str">
        <f t="shared" ca="1" si="14"/>
        <v/>
      </c>
      <c r="F41" s="48" t="str">
        <f t="shared" ca="1" si="14"/>
        <v/>
      </c>
      <c r="G41" s="48" t="str">
        <f t="shared" ca="1" si="14"/>
        <v/>
      </c>
      <c r="H41" s="48" t="str">
        <f t="shared" ca="1" si="14"/>
        <v/>
      </c>
      <c r="I41" s="48" t="str">
        <f t="shared" ca="1" si="14"/>
        <v/>
      </c>
      <c r="J41" s="48" t="str">
        <f t="shared" ca="1" si="14"/>
        <v/>
      </c>
      <c r="K41" s="48" t="str">
        <f t="shared" ca="1" si="14"/>
        <v/>
      </c>
      <c r="L41" s="48" t="str">
        <f t="shared" ca="1" si="14"/>
        <v/>
      </c>
      <c r="M41" s="48" t="str">
        <f t="shared" ca="1" si="14"/>
        <v/>
      </c>
      <c r="N41" s="48" t="str">
        <f t="shared" ca="1" si="14"/>
        <v/>
      </c>
      <c r="P41" s="26" t="str">
        <f t="shared" ca="1" si="15"/>
        <v/>
      </c>
      <c r="Q41" s="26" t="str">
        <f t="shared" ca="1" si="16"/>
        <v/>
      </c>
      <c r="R41" s="26" t="str">
        <f t="shared" ca="1" si="17"/>
        <v/>
      </c>
      <c r="S41" s="26" t="str">
        <f t="shared" ca="1" si="18"/>
        <v/>
      </c>
      <c r="T41" s="26" t="str">
        <f t="shared" ca="1" si="19"/>
        <v/>
      </c>
      <c r="U41" s="26" t="str">
        <f t="shared" ca="1" si="20"/>
        <v/>
      </c>
      <c r="V41" s="26" t="str">
        <f t="shared" ca="1" si="21"/>
        <v/>
      </c>
      <c r="W41" s="26" t="str">
        <f t="shared" ca="1" si="22"/>
        <v/>
      </c>
      <c r="X41" s="26" t="str">
        <f t="shared" ca="1" si="23"/>
        <v/>
      </c>
      <c r="Y41" s="26" t="str">
        <f t="shared" ca="1" si="24"/>
        <v/>
      </c>
      <c r="Z41" s="28" t="str">
        <f t="shared" ca="1" si="25"/>
        <v/>
      </c>
      <c r="AA41" s="57" t="str">
        <f t="shared" ca="1" si="26"/>
        <v/>
      </c>
      <c r="AB41" s="33" t="str">
        <f t="shared" ca="1" si="7"/>
        <v/>
      </c>
      <c r="AD41" s="28" t="str">
        <f t="shared" ca="1" si="27"/>
        <v/>
      </c>
      <c r="AE41" s="28" t="str">
        <f t="shared" ca="1" si="28"/>
        <v/>
      </c>
      <c r="AF41" s="28" t="str">
        <f t="shared" ca="1" si="29"/>
        <v/>
      </c>
      <c r="AG41" s="28" t="str">
        <f t="shared" ca="1" si="30"/>
        <v/>
      </c>
      <c r="AH41" s="28" t="str">
        <f t="shared" ca="1" si="31"/>
        <v/>
      </c>
      <c r="AI41" s="28" t="str">
        <f t="shared" ca="1" si="32"/>
        <v/>
      </c>
      <c r="AJ41" s="28" t="str">
        <f t="shared" ca="1" si="33"/>
        <v/>
      </c>
      <c r="AK41" s="28" t="str">
        <f t="shared" ca="1" si="34"/>
        <v/>
      </c>
      <c r="AL41" s="28" t="str">
        <f t="shared" ca="1" si="35"/>
        <v/>
      </c>
      <c r="AM41" s="28" t="str">
        <f t="shared" ca="1" si="36"/>
        <v/>
      </c>
      <c r="AN41" s="28" t="str">
        <f t="shared" ca="1" si="9"/>
        <v/>
      </c>
      <c r="AO41" s="28" t="str">
        <f t="shared" ca="1" si="37"/>
        <v/>
      </c>
      <c r="AP41" s="33" t="str">
        <f t="shared" ca="1" si="10"/>
        <v/>
      </c>
      <c r="AQ41" s="54"/>
      <c r="AR41" s="53"/>
      <c r="AS41" s="53"/>
      <c r="AT41" s="53"/>
      <c r="AU41" s="53"/>
      <c r="AY41" s="29"/>
    </row>
    <row r="42" spans="1:51" ht="15" customHeight="1" x14ac:dyDescent="0.25">
      <c r="A42" s="31" t="str">
        <f t="shared" ca="1" si="11"/>
        <v/>
      </c>
      <c r="B42" s="32" t="str">
        <f t="shared" ca="1" si="12"/>
        <v/>
      </c>
      <c r="C42" s="32" t="str">
        <f t="shared" ca="1" si="13"/>
        <v/>
      </c>
      <c r="D42" s="48">
        <f>RAWDATA!A44</f>
        <v>192911</v>
      </c>
      <c r="E42" s="48" t="str">
        <f t="shared" ca="1" si="14"/>
        <v/>
      </c>
      <c r="F42" s="48" t="str">
        <f t="shared" ca="1" si="14"/>
        <v/>
      </c>
      <c r="G42" s="48" t="str">
        <f t="shared" ca="1" si="14"/>
        <v/>
      </c>
      <c r="H42" s="48" t="str">
        <f t="shared" ca="1" si="14"/>
        <v/>
      </c>
      <c r="I42" s="48" t="str">
        <f t="shared" ca="1" si="14"/>
        <v/>
      </c>
      <c r="J42" s="48" t="str">
        <f t="shared" ca="1" si="14"/>
        <v/>
      </c>
      <c r="K42" s="48" t="str">
        <f t="shared" ca="1" si="14"/>
        <v/>
      </c>
      <c r="L42" s="48" t="str">
        <f t="shared" ca="1" si="14"/>
        <v/>
      </c>
      <c r="M42" s="48" t="str">
        <f t="shared" ca="1" si="14"/>
        <v/>
      </c>
      <c r="N42" s="48" t="str">
        <f t="shared" ca="1" si="14"/>
        <v/>
      </c>
      <c r="P42" s="26" t="str">
        <f t="shared" ca="1" si="15"/>
        <v/>
      </c>
      <c r="Q42" s="26" t="str">
        <f t="shared" ca="1" si="16"/>
        <v/>
      </c>
      <c r="R42" s="26" t="str">
        <f t="shared" ca="1" si="17"/>
        <v/>
      </c>
      <c r="S42" s="26" t="str">
        <f t="shared" ca="1" si="18"/>
        <v/>
      </c>
      <c r="T42" s="26" t="str">
        <f t="shared" ca="1" si="19"/>
        <v/>
      </c>
      <c r="U42" s="26" t="str">
        <f t="shared" ca="1" si="20"/>
        <v/>
      </c>
      <c r="V42" s="26" t="str">
        <f t="shared" ca="1" si="21"/>
        <v/>
      </c>
      <c r="W42" s="26" t="str">
        <f t="shared" ca="1" si="22"/>
        <v/>
      </c>
      <c r="X42" s="26" t="str">
        <f t="shared" ca="1" si="23"/>
        <v/>
      </c>
      <c r="Y42" s="26" t="str">
        <f t="shared" ca="1" si="24"/>
        <v/>
      </c>
      <c r="Z42" s="28" t="str">
        <f t="shared" ca="1" si="25"/>
        <v/>
      </c>
      <c r="AA42" s="57" t="str">
        <f t="shared" ca="1" si="26"/>
        <v/>
      </c>
      <c r="AB42" s="33" t="str">
        <f t="shared" ca="1" si="7"/>
        <v/>
      </c>
      <c r="AD42" s="28" t="str">
        <f t="shared" ca="1" si="27"/>
        <v/>
      </c>
      <c r="AE42" s="28" t="str">
        <f t="shared" ca="1" si="28"/>
        <v/>
      </c>
      <c r="AF42" s="28" t="str">
        <f t="shared" ca="1" si="29"/>
        <v/>
      </c>
      <c r="AG42" s="28" t="str">
        <f t="shared" ca="1" si="30"/>
        <v/>
      </c>
      <c r="AH42" s="28" t="str">
        <f t="shared" ca="1" si="31"/>
        <v/>
      </c>
      <c r="AI42" s="28" t="str">
        <f t="shared" ca="1" si="32"/>
        <v/>
      </c>
      <c r="AJ42" s="28" t="str">
        <f t="shared" ca="1" si="33"/>
        <v/>
      </c>
      <c r="AK42" s="28" t="str">
        <f t="shared" ca="1" si="34"/>
        <v/>
      </c>
      <c r="AL42" s="28" t="str">
        <f t="shared" ca="1" si="35"/>
        <v/>
      </c>
      <c r="AM42" s="28" t="str">
        <f t="shared" ca="1" si="36"/>
        <v/>
      </c>
      <c r="AN42" s="28" t="str">
        <f t="shared" ca="1" si="9"/>
        <v/>
      </c>
      <c r="AO42" s="28" t="str">
        <f t="shared" ca="1" si="37"/>
        <v/>
      </c>
      <c r="AP42" s="33" t="str">
        <f t="shared" ca="1" si="10"/>
        <v/>
      </c>
      <c r="AQ42" s="54"/>
      <c r="AR42" s="53"/>
      <c r="AS42" s="53"/>
      <c r="AT42" s="53"/>
      <c r="AU42" s="53"/>
    </row>
    <row r="43" spans="1:51" ht="15" customHeight="1" x14ac:dyDescent="0.25">
      <c r="A43" s="31" t="str">
        <f t="shared" ca="1" si="11"/>
        <v/>
      </c>
      <c r="B43" s="32" t="str">
        <f t="shared" ca="1" si="12"/>
        <v/>
      </c>
      <c r="C43" s="32" t="str">
        <f t="shared" ca="1" si="13"/>
        <v/>
      </c>
      <c r="D43" s="48">
        <f>RAWDATA!A45</f>
        <v>192912</v>
      </c>
      <c r="E43" s="48" t="str">
        <f t="shared" ca="1" si="14"/>
        <v/>
      </c>
      <c r="F43" s="48" t="str">
        <f t="shared" ca="1" si="14"/>
        <v/>
      </c>
      <c r="G43" s="48" t="str">
        <f t="shared" ca="1" si="14"/>
        <v/>
      </c>
      <c r="H43" s="48" t="str">
        <f t="shared" ca="1" si="14"/>
        <v/>
      </c>
      <c r="I43" s="48" t="str">
        <f t="shared" ca="1" si="14"/>
        <v/>
      </c>
      <c r="J43" s="48" t="str">
        <f t="shared" ca="1" si="14"/>
        <v/>
      </c>
      <c r="K43" s="48" t="str">
        <f t="shared" ca="1" si="14"/>
        <v/>
      </c>
      <c r="L43" s="48" t="str">
        <f t="shared" ca="1" si="14"/>
        <v/>
      </c>
      <c r="M43" s="48" t="str">
        <f t="shared" ca="1" si="14"/>
        <v/>
      </c>
      <c r="N43" s="48" t="str">
        <f t="shared" ca="1" si="14"/>
        <v/>
      </c>
      <c r="P43" s="26" t="str">
        <f t="shared" ca="1" si="15"/>
        <v/>
      </c>
      <c r="Q43" s="26" t="str">
        <f t="shared" ca="1" si="16"/>
        <v/>
      </c>
      <c r="R43" s="26" t="str">
        <f t="shared" ca="1" si="17"/>
        <v/>
      </c>
      <c r="S43" s="26" t="str">
        <f t="shared" ca="1" si="18"/>
        <v/>
      </c>
      <c r="T43" s="26" t="str">
        <f t="shared" ca="1" si="19"/>
        <v/>
      </c>
      <c r="U43" s="26" t="str">
        <f t="shared" ca="1" si="20"/>
        <v/>
      </c>
      <c r="V43" s="26" t="str">
        <f t="shared" ca="1" si="21"/>
        <v/>
      </c>
      <c r="W43" s="26" t="str">
        <f t="shared" ca="1" si="22"/>
        <v/>
      </c>
      <c r="X43" s="26" t="str">
        <f t="shared" ca="1" si="23"/>
        <v/>
      </c>
      <c r="Y43" s="26" t="str">
        <f t="shared" ca="1" si="24"/>
        <v/>
      </c>
      <c r="Z43" s="28" t="str">
        <f t="shared" ca="1" si="25"/>
        <v/>
      </c>
      <c r="AA43" s="57" t="str">
        <f t="shared" ca="1" si="26"/>
        <v/>
      </c>
      <c r="AB43" s="33" t="str">
        <f t="shared" ca="1" si="7"/>
        <v/>
      </c>
      <c r="AD43" s="28" t="str">
        <f t="shared" ca="1" si="27"/>
        <v/>
      </c>
      <c r="AE43" s="28" t="str">
        <f t="shared" ca="1" si="28"/>
        <v/>
      </c>
      <c r="AF43" s="28" t="str">
        <f t="shared" ca="1" si="29"/>
        <v/>
      </c>
      <c r="AG43" s="28" t="str">
        <f t="shared" ca="1" si="30"/>
        <v/>
      </c>
      <c r="AH43" s="28" t="str">
        <f t="shared" ca="1" si="31"/>
        <v/>
      </c>
      <c r="AI43" s="28" t="str">
        <f t="shared" ca="1" si="32"/>
        <v/>
      </c>
      <c r="AJ43" s="28" t="str">
        <f t="shared" ca="1" si="33"/>
        <v/>
      </c>
      <c r="AK43" s="28" t="str">
        <f t="shared" ca="1" si="34"/>
        <v/>
      </c>
      <c r="AL43" s="28" t="str">
        <f t="shared" ca="1" si="35"/>
        <v/>
      </c>
      <c r="AM43" s="28" t="str">
        <f t="shared" ca="1" si="36"/>
        <v/>
      </c>
      <c r="AN43" s="28" t="str">
        <f t="shared" ca="1" si="9"/>
        <v/>
      </c>
      <c r="AO43" s="28" t="str">
        <f t="shared" ca="1" si="37"/>
        <v/>
      </c>
      <c r="AP43" s="33" t="str">
        <f t="shared" ca="1" si="10"/>
        <v/>
      </c>
      <c r="AQ43" s="54"/>
      <c r="AR43" s="53"/>
      <c r="AS43" s="53"/>
      <c r="AT43" s="53"/>
      <c r="AU43" s="53"/>
    </row>
    <row r="44" spans="1:51" ht="15" customHeight="1" x14ac:dyDescent="0.25">
      <c r="A44" s="31" t="str">
        <f t="shared" ca="1" si="11"/>
        <v/>
      </c>
      <c r="B44" s="32" t="str">
        <f t="shared" ca="1" si="12"/>
        <v/>
      </c>
      <c r="C44" s="32" t="str">
        <f t="shared" ca="1" si="13"/>
        <v/>
      </c>
      <c r="D44" s="48">
        <f>RAWDATA!A46</f>
        <v>193001</v>
      </c>
      <c r="E44" s="48" t="str">
        <f t="shared" ca="1" si="14"/>
        <v/>
      </c>
      <c r="F44" s="48" t="str">
        <f t="shared" ca="1" si="14"/>
        <v/>
      </c>
      <c r="G44" s="48" t="str">
        <f t="shared" ca="1" si="14"/>
        <v/>
      </c>
      <c r="H44" s="48" t="str">
        <f t="shared" ca="1" si="14"/>
        <v/>
      </c>
      <c r="I44" s="48" t="str">
        <f t="shared" ca="1" si="14"/>
        <v/>
      </c>
      <c r="J44" s="48" t="str">
        <f t="shared" ca="1" si="14"/>
        <v/>
      </c>
      <c r="K44" s="48" t="str">
        <f t="shared" ca="1" si="14"/>
        <v/>
      </c>
      <c r="L44" s="48" t="str">
        <f t="shared" ca="1" si="14"/>
        <v/>
      </c>
      <c r="M44" s="48" t="str">
        <f t="shared" ca="1" si="14"/>
        <v/>
      </c>
      <c r="N44" s="48" t="str">
        <f t="shared" ca="1" si="14"/>
        <v/>
      </c>
      <c r="P44" s="26" t="str">
        <f t="shared" ca="1" si="15"/>
        <v/>
      </c>
      <c r="Q44" s="26" t="str">
        <f t="shared" ca="1" si="16"/>
        <v/>
      </c>
      <c r="R44" s="26" t="str">
        <f t="shared" ca="1" si="17"/>
        <v/>
      </c>
      <c r="S44" s="26" t="str">
        <f t="shared" ca="1" si="18"/>
        <v/>
      </c>
      <c r="T44" s="26" t="str">
        <f t="shared" ca="1" si="19"/>
        <v/>
      </c>
      <c r="U44" s="26" t="str">
        <f t="shared" ca="1" si="20"/>
        <v/>
      </c>
      <c r="V44" s="26" t="str">
        <f t="shared" ca="1" si="21"/>
        <v/>
      </c>
      <c r="W44" s="26" t="str">
        <f t="shared" ca="1" si="22"/>
        <v/>
      </c>
      <c r="X44" s="26" t="str">
        <f t="shared" ca="1" si="23"/>
        <v/>
      </c>
      <c r="Y44" s="26" t="str">
        <f t="shared" ca="1" si="24"/>
        <v/>
      </c>
      <c r="Z44" s="28" t="str">
        <f t="shared" ca="1" si="25"/>
        <v/>
      </c>
      <c r="AA44" s="57" t="str">
        <f t="shared" ca="1" si="26"/>
        <v/>
      </c>
      <c r="AB44" s="33" t="str">
        <f t="shared" ca="1" si="7"/>
        <v/>
      </c>
      <c r="AD44" s="28" t="str">
        <f t="shared" ca="1" si="27"/>
        <v/>
      </c>
      <c r="AE44" s="28" t="str">
        <f t="shared" ca="1" si="28"/>
        <v/>
      </c>
      <c r="AF44" s="28" t="str">
        <f t="shared" ca="1" si="29"/>
        <v/>
      </c>
      <c r="AG44" s="28" t="str">
        <f t="shared" ca="1" si="30"/>
        <v/>
      </c>
      <c r="AH44" s="28" t="str">
        <f t="shared" ca="1" si="31"/>
        <v/>
      </c>
      <c r="AI44" s="28" t="str">
        <f t="shared" ca="1" si="32"/>
        <v/>
      </c>
      <c r="AJ44" s="28" t="str">
        <f t="shared" ca="1" si="33"/>
        <v/>
      </c>
      <c r="AK44" s="28" t="str">
        <f t="shared" ca="1" si="34"/>
        <v/>
      </c>
      <c r="AL44" s="28" t="str">
        <f t="shared" ca="1" si="35"/>
        <v/>
      </c>
      <c r="AM44" s="28" t="str">
        <f t="shared" ca="1" si="36"/>
        <v/>
      </c>
      <c r="AN44" s="28" t="str">
        <f t="shared" ca="1" si="9"/>
        <v/>
      </c>
      <c r="AO44" s="28" t="str">
        <f t="shared" ca="1" si="37"/>
        <v/>
      </c>
      <c r="AP44" s="33" t="str">
        <f t="shared" ca="1" si="10"/>
        <v/>
      </c>
      <c r="AQ44" s="54"/>
      <c r="AR44" s="53"/>
      <c r="AS44" s="53"/>
      <c r="AT44" s="53"/>
      <c r="AU44" s="53"/>
    </row>
    <row r="45" spans="1:51" ht="15" customHeight="1" x14ac:dyDescent="0.25">
      <c r="A45" s="31" t="str">
        <f t="shared" ca="1" si="11"/>
        <v/>
      </c>
      <c r="B45" s="32" t="str">
        <f t="shared" ca="1" si="12"/>
        <v/>
      </c>
      <c r="C45" s="32" t="str">
        <f t="shared" ca="1" si="13"/>
        <v/>
      </c>
      <c r="D45" s="48">
        <f>RAWDATA!A47</f>
        <v>193002</v>
      </c>
      <c r="E45" s="48" t="str">
        <f t="shared" ca="1" si="14"/>
        <v/>
      </c>
      <c r="F45" s="48" t="str">
        <f t="shared" ca="1" si="14"/>
        <v/>
      </c>
      <c r="G45" s="48" t="str">
        <f t="shared" ca="1" si="14"/>
        <v/>
      </c>
      <c r="H45" s="48" t="str">
        <f t="shared" ca="1" si="14"/>
        <v/>
      </c>
      <c r="I45" s="48" t="str">
        <f t="shared" ca="1" si="14"/>
        <v/>
      </c>
      <c r="J45" s="48" t="str">
        <f t="shared" ca="1" si="14"/>
        <v/>
      </c>
      <c r="K45" s="48" t="str">
        <f t="shared" ca="1" si="14"/>
        <v/>
      </c>
      <c r="L45" s="48" t="str">
        <f t="shared" ca="1" si="14"/>
        <v/>
      </c>
      <c r="M45" s="48" t="str">
        <f t="shared" ca="1" si="14"/>
        <v/>
      </c>
      <c r="N45" s="48" t="str">
        <f t="shared" ca="1" si="14"/>
        <v/>
      </c>
      <c r="P45" s="26" t="str">
        <f t="shared" ca="1" si="15"/>
        <v/>
      </c>
      <c r="Q45" s="26" t="str">
        <f t="shared" ca="1" si="16"/>
        <v/>
      </c>
      <c r="R45" s="26" t="str">
        <f t="shared" ca="1" si="17"/>
        <v/>
      </c>
      <c r="S45" s="26" t="str">
        <f t="shared" ca="1" si="18"/>
        <v/>
      </c>
      <c r="T45" s="26" t="str">
        <f t="shared" ca="1" si="19"/>
        <v/>
      </c>
      <c r="U45" s="26" t="str">
        <f t="shared" ca="1" si="20"/>
        <v/>
      </c>
      <c r="V45" s="26" t="str">
        <f t="shared" ca="1" si="21"/>
        <v/>
      </c>
      <c r="W45" s="26" t="str">
        <f t="shared" ca="1" si="22"/>
        <v/>
      </c>
      <c r="X45" s="26" t="str">
        <f t="shared" ca="1" si="23"/>
        <v/>
      </c>
      <c r="Y45" s="26" t="str">
        <f t="shared" ca="1" si="24"/>
        <v/>
      </c>
      <c r="Z45" s="28" t="str">
        <f t="shared" ca="1" si="25"/>
        <v/>
      </c>
      <c r="AA45" s="57" t="str">
        <f t="shared" ca="1" si="26"/>
        <v/>
      </c>
      <c r="AB45" s="33" t="str">
        <f t="shared" ca="1" si="7"/>
        <v/>
      </c>
      <c r="AD45" s="28" t="str">
        <f t="shared" ca="1" si="27"/>
        <v/>
      </c>
      <c r="AE45" s="28" t="str">
        <f t="shared" ca="1" si="28"/>
        <v/>
      </c>
      <c r="AF45" s="28" t="str">
        <f t="shared" ca="1" si="29"/>
        <v/>
      </c>
      <c r="AG45" s="28" t="str">
        <f t="shared" ca="1" si="30"/>
        <v/>
      </c>
      <c r="AH45" s="28" t="str">
        <f t="shared" ca="1" si="31"/>
        <v/>
      </c>
      <c r="AI45" s="28" t="str">
        <f t="shared" ca="1" si="32"/>
        <v/>
      </c>
      <c r="AJ45" s="28" t="str">
        <f t="shared" ca="1" si="33"/>
        <v/>
      </c>
      <c r="AK45" s="28" t="str">
        <f t="shared" ca="1" si="34"/>
        <v/>
      </c>
      <c r="AL45" s="28" t="str">
        <f t="shared" ca="1" si="35"/>
        <v/>
      </c>
      <c r="AM45" s="28" t="str">
        <f t="shared" ca="1" si="36"/>
        <v/>
      </c>
      <c r="AN45" s="28" t="str">
        <f t="shared" ca="1" si="9"/>
        <v/>
      </c>
      <c r="AO45" s="28" t="str">
        <f t="shared" ca="1" si="37"/>
        <v/>
      </c>
      <c r="AP45" s="33" t="str">
        <f t="shared" ca="1" si="10"/>
        <v/>
      </c>
      <c r="AQ45" s="54"/>
      <c r="AR45" s="53"/>
      <c r="AS45" s="53"/>
      <c r="AT45" s="53"/>
      <c r="AU45" s="53"/>
    </row>
    <row r="46" spans="1:51" ht="15" customHeight="1" x14ac:dyDescent="0.25">
      <c r="A46" s="31" t="str">
        <f t="shared" ca="1" si="11"/>
        <v/>
      </c>
      <c r="B46" s="32" t="str">
        <f t="shared" ca="1" si="12"/>
        <v/>
      </c>
      <c r="C46" s="32" t="str">
        <f t="shared" ca="1" si="13"/>
        <v/>
      </c>
      <c r="D46" s="48">
        <f>RAWDATA!A48</f>
        <v>193003</v>
      </c>
      <c r="E46" s="48" t="str">
        <f t="shared" ca="1" si="14"/>
        <v/>
      </c>
      <c r="F46" s="48" t="str">
        <f t="shared" ca="1" si="14"/>
        <v/>
      </c>
      <c r="G46" s="48" t="str">
        <f t="shared" ca="1" si="14"/>
        <v/>
      </c>
      <c r="H46" s="48" t="str">
        <f t="shared" ca="1" si="14"/>
        <v/>
      </c>
      <c r="I46" s="48" t="str">
        <f t="shared" ca="1" si="14"/>
        <v/>
      </c>
      <c r="J46" s="48" t="str">
        <f t="shared" ca="1" si="14"/>
        <v/>
      </c>
      <c r="K46" s="48" t="str">
        <f t="shared" ca="1" si="14"/>
        <v/>
      </c>
      <c r="L46" s="48" t="str">
        <f t="shared" ca="1" si="14"/>
        <v/>
      </c>
      <c r="M46" s="48" t="str">
        <f t="shared" ca="1" si="14"/>
        <v/>
      </c>
      <c r="N46" s="48" t="str">
        <f t="shared" ca="1" si="14"/>
        <v/>
      </c>
      <c r="P46" s="26" t="str">
        <f t="shared" ca="1" si="15"/>
        <v/>
      </c>
      <c r="Q46" s="26" t="str">
        <f t="shared" ca="1" si="16"/>
        <v/>
      </c>
      <c r="R46" s="26" t="str">
        <f t="shared" ca="1" si="17"/>
        <v/>
      </c>
      <c r="S46" s="26" t="str">
        <f t="shared" ca="1" si="18"/>
        <v/>
      </c>
      <c r="T46" s="26" t="str">
        <f t="shared" ca="1" si="19"/>
        <v/>
      </c>
      <c r="U46" s="26" t="str">
        <f t="shared" ca="1" si="20"/>
        <v/>
      </c>
      <c r="V46" s="26" t="str">
        <f t="shared" ca="1" si="21"/>
        <v/>
      </c>
      <c r="W46" s="26" t="str">
        <f t="shared" ca="1" si="22"/>
        <v/>
      </c>
      <c r="X46" s="26" t="str">
        <f t="shared" ca="1" si="23"/>
        <v/>
      </c>
      <c r="Y46" s="26" t="str">
        <f t="shared" ca="1" si="24"/>
        <v/>
      </c>
      <c r="Z46" s="28" t="str">
        <f t="shared" ca="1" si="25"/>
        <v/>
      </c>
      <c r="AA46" s="57" t="str">
        <f t="shared" ca="1" si="26"/>
        <v/>
      </c>
      <c r="AB46" s="33" t="str">
        <f t="shared" ca="1" si="7"/>
        <v/>
      </c>
      <c r="AD46" s="28" t="str">
        <f t="shared" ca="1" si="27"/>
        <v/>
      </c>
      <c r="AE46" s="28" t="str">
        <f t="shared" ca="1" si="28"/>
        <v/>
      </c>
      <c r="AF46" s="28" t="str">
        <f t="shared" ca="1" si="29"/>
        <v/>
      </c>
      <c r="AG46" s="28" t="str">
        <f t="shared" ca="1" si="30"/>
        <v/>
      </c>
      <c r="AH46" s="28" t="str">
        <f t="shared" ca="1" si="31"/>
        <v/>
      </c>
      <c r="AI46" s="28" t="str">
        <f t="shared" ca="1" si="32"/>
        <v/>
      </c>
      <c r="AJ46" s="28" t="str">
        <f t="shared" ca="1" si="33"/>
        <v/>
      </c>
      <c r="AK46" s="28" t="str">
        <f t="shared" ca="1" si="34"/>
        <v/>
      </c>
      <c r="AL46" s="28" t="str">
        <f t="shared" ca="1" si="35"/>
        <v/>
      </c>
      <c r="AM46" s="28" t="str">
        <f t="shared" ca="1" si="36"/>
        <v/>
      </c>
      <c r="AN46" s="28" t="str">
        <f t="shared" ca="1" si="9"/>
        <v/>
      </c>
      <c r="AO46" s="28" t="str">
        <f t="shared" ca="1" si="37"/>
        <v/>
      </c>
      <c r="AP46" s="33" t="str">
        <f t="shared" ca="1" si="10"/>
        <v/>
      </c>
      <c r="AQ46" s="54"/>
      <c r="AR46" s="53"/>
      <c r="AS46" s="53"/>
      <c r="AT46" s="53"/>
      <c r="AU46" s="53"/>
    </row>
    <row r="47" spans="1:51" ht="15" customHeight="1" x14ac:dyDescent="0.25">
      <c r="A47" s="31" t="str">
        <f t="shared" ca="1" si="11"/>
        <v/>
      </c>
      <c r="B47" s="32" t="str">
        <f t="shared" ca="1" si="12"/>
        <v/>
      </c>
      <c r="C47" s="32" t="str">
        <f t="shared" ca="1" si="13"/>
        <v/>
      </c>
      <c r="D47" s="48">
        <f>RAWDATA!A49</f>
        <v>193004</v>
      </c>
      <c r="E47" s="48" t="str">
        <f t="shared" ca="1" si="14"/>
        <v/>
      </c>
      <c r="F47" s="48" t="str">
        <f t="shared" ca="1" si="14"/>
        <v/>
      </c>
      <c r="G47" s="48" t="str">
        <f t="shared" ca="1" si="14"/>
        <v/>
      </c>
      <c r="H47" s="48" t="str">
        <f t="shared" ca="1" si="14"/>
        <v/>
      </c>
      <c r="I47" s="48" t="str">
        <f t="shared" ca="1" si="14"/>
        <v/>
      </c>
      <c r="J47" s="48" t="str">
        <f t="shared" ca="1" si="14"/>
        <v/>
      </c>
      <c r="K47" s="48" t="str">
        <f t="shared" ca="1" si="14"/>
        <v/>
      </c>
      <c r="L47" s="48" t="str">
        <f t="shared" ca="1" si="14"/>
        <v/>
      </c>
      <c r="M47" s="48" t="str">
        <f t="shared" ca="1" si="14"/>
        <v/>
      </c>
      <c r="N47" s="48" t="str">
        <f t="shared" ca="1" si="14"/>
        <v/>
      </c>
      <c r="P47" s="26" t="str">
        <f t="shared" ca="1" si="15"/>
        <v/>
      </c>
      <c r="Q47" s="26" t="str">
        <f t="shared" ca="1" si="16"/>
        <v/>
      </c>
      <c r="R47" s="26" t="str">
        <f t="shared" ca="1" si="17"/>
        <v/>
      </c>
      <c r="S47" s="26" t="str">
        <f t="shared" ca="1" si="18"/>
        <v/>
      </c>
      <c r="T47" s="26" t="str">
        <f t="shared" ca="1" si="19"/>
        <v/>
      </c>
      <c r="U47" s="26" t="str">
        <f t="shared" ca="1" si="20"/>
        <v/>
      </c>
      <c r="V47" s="26" t="str">
        <f t="shared" ca="1" si="21"/>
        <v/>
      </c>
      <c r="W47" s="26" t="str">
        <f t="shared" ca="1" si="22"/>
        <v/>
      </c>
      <c r="X47" s="26" t="str">
        <f t="shared" ca="1" si="23"/>
        <v/>
      </c>
      <c r="Y47" s="26" t="str">
        <f t="shared" ca="1" si="24"/>
        <v/>
      </c>
      <c r="Z47" s="28" t="str">
        <f t="shared" ca="1" si="25"/>
        <v/>
      </c>
      <c r="AA47" s="57" t="str">
        <f t="shared" ca="1" si="26"/>
        <v/>
      </c>
      <c r="AB47" s="33" t="str">
        <f t="shared" ca="1" si="7"/>
        <v/>
      </c>
      <c r="AD47" s="28" t="str">
        <f t="shared" ca="1" si="27"/>
        <v/>
      </c>
      <c r="AE47" s="28" t="str">
        <f t="shared" ca="1" si="28"/>
        <v/>
      </c>
      <c r="AF47" s="28" t="str">
        <f t="shared" ca="1" si="29"/>
        <v/>
      </c>
      <c r="AG47" s="28" t="str">
        <f t="shared" ca="1" si="30"/>
        <v/>
      </c>
      <c r="AH47" s="28" t="str">
        <f t="shared" ca="1" si="31"/>
        <v/>
      </c>
      <c r="AI47" s="28" t="str">
        <f t="shared" ca="1" si="32"/>
        <v/>
      </c>
      <c r="AJ47" s="28" t="str">
        <f t="shared" ca="1" si="33"/>
        <v/>
      </c>
      <c r="AK47" s="28" t="str">
        <f t="shared" ca="1" si="34"/>
        <v/>
      </c>
      <c r="AL47" s="28" t="str">
        <f t="shared" ca="1" si="35"/>
        <v/>
      </c>
      <c r="AM47" s="28" t="str">
        <f t="shared" ca="1" si="36"/>
        <v/>
      </c>
      <c r="AN47" s="28" t="str">
        <f t="shared" ca="1" si="9"/>
        <v/>
      </c>
      <c r="AO47" s="28" t="str">
        <f t="shared" ca="1" si="37"/>
        <v/>
      </c>
      <c r="AP47" s="33" t="str">
        <f t="shared" ca="1" si="10"/>
        <v/>
      </c>
      <c r="AQ47" s="54"/>
      <c r="AR47" s="53"/>
      <c r="AS47" s="53"/>
      <c r="AT47" s="53"/>
      <c r="AU47" s="53"/>
    </row>
    <row r="48" spans="1:51" ht="15" customHeight="1" x14ac:dyDescent="0.25">
      <c r="A48" s="31" t="str">
        <f t="shared" ca="1" si="11"/>
        <v/>
      </c>
      <c r="B48" s="32" t="str">
        <f t="shared" ca="1" si="12"/>
        <v/>
      </c>
      <c r="C48" s="32" t="str">
        <f t="shared" ca="1" si="13"/>
        <v/>
      </c>
      <c r="D48" s="48">
        <f>RAWDATA!A50</f>
        <v>193005</v>
      </c>
      <c r="E48" s="48" t="str">
        <f t="shared" ref="E48:N73" ca="1" si="38">IF(OR($D48&lt;$B$3,$D48&gt;$B$4),"",IF(ISERROR(VLOOKUP($D48,INDIRECT($B$1),E$7,0)),"",VLOOKUP($D48,INDIRECT($B$1),E$7,0)))</f>
        <v/>
      </c>
      <c r="F48" s="48" t="str">
        <f t="shared" ca="1" si="38"/>
        <v/>
      </c>
      <c r="G48" s="48" t="str">
        <f t="shared" ca="1" si="38"/>
        <v/>
      </c>
      <c r="H48" s="48" t="str">
        <f t="shared" ca="1" si="38"/>
        <v/>
      </c>
      <c r="I48" s="48" t="str">
        <f t="shared" ca="1" si="38"/>
        <v/>
      </c>
      <c r="J48" s="48" t="str">
        <f t="shared" ca="1" si="38"/>
        <v/>
      </c>
      <c r="K48" s="48" t="str">
        <f t="shared" ca="1" si="38"/>
        <v/>
      </c>
      <c r="L48" s="48" t="str">
        <f t="shared" ca="1" si="38"/>
        <v/>
      </c>
      <c r="M48" s="48" t="str">
        <f t="shared" ca="1" si="38"/>
        <v/>
      </c>
      <c r="N48" s="48" t="str">
        <f t="shared" ca="1" si="38"/>
        <v/>
      </c>
      <c r="P48" s="26" t="str">
        <f t="shared" ca="1" si="15"/>
        <v/>
      </c>
      <c r="Q48" s="26" t="str">
        <f t="shared" ca="1" si="16"/>
        <v/>
      </c>
      <c r="R48" s="26" t="str">
        <f t="shared" ca="1" si="17"/>
        <v/>
      </c>
      <c r="S48" s="26" t="str">
        <f t="shared" ca="1" si="18"/>
        <v/>
      </c>
      <c r="T48" s="26" t="str">
        <f t="shared" ca="1" si="19"/>
        <v/>
      </c>
      <c r="U48" s="26" t="str">
        <f t="shared" ca="1" si="20"/>
        <v/>
      </c>
      <c r="V48" s="26" t="str">
        <f t="shared" ca="1" si="21"/>
        <v/>
      </c>
      <c r="W48" s="26" t="str">
        <f t="shared" ca="1" si="22"/>
        <v/>
      </c>
      <c r="X48" s="26" t="str">
        <f t="shared" ca="1" si="23"/>
        <v/>
      </c>
      <c r="Y48" s="26" t="str">
        <f t="shared" ca="1" si="24"/>
        <v/>
      </c>
      <c r="Z48" s="28" t="str">
        <f t="shared" ca="1" si="25"/>
        <v/>
      </c>
      <c r="AA48" s="57" t="str">
        <f t="shared" ca="1" si="26"/>
        <v/>
      </c>
      <c r="AB48" s="33" t="str">
        <f t="shared" ca="1" si="7"/>
        <v/>
      </c>
      <c r="AD48" s="28" t="str">
        <f t="shared" ca="1" si="27"/>
        <v/>
      </c>
      <c r="AE48" s="28" t="str">
        <f t="shared" ca="1" si="28"/>
        <v/>
      </c>
      <c r="AF48" s="28" t="str">
        <f t="shared" ca="1" si="29"/>
        <v/>
      </c>
      <c r="AG48" s="28" t="str">
        <f t="shared" ca="1" si="30"/>
        <v/>
      </c>
      <c r="AH48" s="28" t="str">
        <f t="shared" ca="1" si="31"/>
        <v/>
      </c>
      <c r="AI48" s="28" t="str">
        <f t="shared" ca="1" si="32"/>
        <v/>
      </c>
      <c r="AJ48" s="28" t="str">
        <f t="shared" ca="1" si="33"/>
        <v/>
      </c>
      <c r="AK48" s="28" t="str">
        <f t="shared" ca="1" si="34"/>
        <v/>
      </c>
      <c r="AL48" s="28" t="str">
        <f t="shared" ca="1" si="35"/>
        <v/>
      </c>
      <c r="AM48" s="28" t="str">
        <f t="shared" ca="1" si="36"/>
        <v/>
      </c>
      <c r="AN48" s="28" t="str">
        <f t="shared" ca="1" si="9"/>
        <v/>
      </c>
      <c r="AO48" s="28" t="str">
        <f t="shared" ca="1" si="37"/>
        <v/>
      </c>
      <c r="AP48" s="33" t="str">
        <f t="shared" ca="1" si="10"/>
        <v/>
      </c>
      <c r="AQ48" s="54"/>
      <c r="AR48" s="53"/>
      <c r="AS48" s="53"/>
      <c r="AT48" s="53"/>
      <c r="AU48" s="53"/>
    </row>
    <row r="49" spans="1:51" ht="15" customHeight="1" x14ac:dyDescent="0.25">
      <c r="A49" s="31" t="str">
        <f t="shared" ca="1" si="11"/>
        <v/>
      </c>
      <c r="B49" s="32" t="str">
        <f t="shared" ca="1" si="12"/>
        <v/>
      </c>
      <c r="C49" s="32" t="str">
        <f t="shared" ca="1" si="13"/>
        <v/>
      </c>
      <c r="D49" s="48">
        <f>RAWDATA!A51</f>
        <v>193006</v>
      </c>
      <c r="E49" s="48" t="str">
        <f t="shared" ca="1" si="38"/>
        <v/>
      </c>
      <c r="F49" s="48" t="str">
        <f t="shared" ca="1" si="38"/>
        <v/>
      </c>
      <c r="G49" s="48" t="str">
        <f t="shared" ca="1" si="38"/>
        <v/>
      </c>
      <c r="H49" s="48" t="str">
        <f t="shared" ca="1" si="38"/>
        <v/>
      </c>
      <c r="I49" s="48" t="str">
        <f t="shared" ca="1" si="38"/>
        <v/>
      </c>
      <c r="J49" s="48" t="str">
        <f t="shared" ca="1" si="38"/>
        <v/>
      </c>
      <c r="K49" s="48" t="str">
        <f t="shared" ca="1" si="38"/>
        <v/>
      </c>
      <c r="L49" s="48" t="str">
        <f t="shared" ca="1" si="38"/>
        <v/>
      </c>
      <c r="M49" s="48" t="str">
        <f t="shared" ca="1" si="38"/>
        <v/>
      </c>
      <c r="N49" s="48" t="str">
        <f t="shared" ca="1" si="38"/>
        <v/>
      </c>
      <c r="P49" s="26" t="str">
        <f t="shared" ca="1" si="15"/>
        <v/>
      </c>
      <c r="Q49" s="26" t="str">
        <f t="shared" ca="1" si="16"/>
        <v/>
      </c>
      <c r="R49" s="26" t="str">
        <f t="shared" ca="1" si="17"/>
        <v/>
      </c>
      <c r="S49" s="26" t="str">
        <f t="shared" ca="1" si="18"/>
        <v/>
      </c>
      <c r="T49" s="26" t="str">
        <f t="shared" ca="1" si="19"/>
        <v/>
      </c>
      <c r="U49" s="26" t="str">
        <f t="shared" ca="1" si="20"/>
        <v/>
      </c>
      <c r="V49" s="26" t="str">
        <f t="shared" ca="1" si="21"/>
        <v/>
      </c>
      <c r="W49" s="26" t="str">
        <f t="shared" ca="1" si="22"/>
        <v/>
      </c>
      <c r="X49" s="26" t="str">
        <f t="shared" ca="1" si="23"/>
        <v/>
      </c>
      <c r="Y49" s="26" t="str">
        <f t="shared" ca="1" si="24"/>
        <v/>
      </c>
      <c r="Z49" s="28" t="str">
        <f t="shared" ca="1" si="25"/>
        <v/>
      </c>
      <c r="AA49" s="57" t="str">
        <f t="shared" ca="1" si="26"/>
        <v/>
      </c>
      <c r="AB49" s="33" t="str">
        <f t="shared" ca="1" si="7"/>
        <v/>
      </c>
      <c r="AD49" s="28" t="str">
        <f t="shared" ca="1" si="27"/>
        <v/>
      </c>
      <c r="AE49" s="28" t="str">
        <f t="shared" ca="1" si="28"/>
        <v/>
      </c>
      <c r="AF49" s="28" t="str">
        <f t="shared" ca="1" si="29"/>
        <v/>
      </c>
      <c r="AG49" s="28" t="str">
        <f t="shared" ca="1" si="30"/>
        <v/>
      </c>
      <c r="AH49" s="28" t="str">
        <f t="shared" ca="1" si="31"/>
        <v/>
      </c>
      <c r="AI49" s="28" t="str">
        <f t="shared" ca="1" si="32"/>
        <v/>
      </c>
      <c r="AJ49" s="28" t="str">
        <f t="shared" ca="1" si="33"/>
        <v/>
      </c>
      <c r="AK49" s="28" t="str">
        <f t="shared" ca="1" si="34"/>
        <v/>
      </c>
      <c r="AL49" s="28" t="str">
        <f t="shared" ca="1" si="35"/>
        <v/>
      </c>
      <c r="AM49" s="28" t="str">
        <f t="shared" ca="1" si="36"/>
        <v/>
      </c>
      <c r="AN49" s="28" t="str">
        <f t="shared" ca="1" si="9"/>
        <v/>
      </c>
      <c r="AO49" s="28" t="str">
        <f t="shared" ca="1" si="37"/>
        <v/>
      </c>
      <c r="AP49" s="33" t="str">
        <f t="shared" ca="1" si="10"/>
        <v/>
      </c>
      <c r="AQ49" s="54"/>
      <c r="AR49" s="53"/>
      <c r="AS49" s="53"/>
      <c r="AT49" s="53"/>
      <c r="AU49" s="53"/>
    </row>
    <row r="50" spans="1:51" ht="15" customHeight="1" x14ac:dyDescent="0.25">
      <c r="A50" s="31" t="str">
        <f t="shared" ca="1" si="11"/>
        <v/>
      </c>
      <c r="B50" s="32" t="str">
        <f t="shared" ca="1" si="12"/>
        <v/>
      </c>
      <c r="C50" s="32" t="str">
        <f t="shared" ca="1" si="13"/>
        <v/>
      </c>
      <c r="D50" s="48">
        <f>RAWDATA!A52</f>
        <v>193007</v>
      </c>
      <c r="E50" s="48" t="str">
        <f t="shared" ca="1" si="38"/>
        <v/>
      </c>
      <c r="F50" s="48" t="str">
        <f t="shared" ca="1" si="38"/>
        <v/>
      </c>
      <c r="G50" s="48" t="str">
        <f t="shared" ca="1" si="38"/>
        <v/>
      </c>
      <c r="H50" s="48" t="str">
        <f t="shared" ca="1" si="38"/>
        <v/>
      </c>
      <c r="I50" s="48" t="str">
        <f t="shared" ca="1" si="38"/>
        <v/>
      </c>
      <c r="J50" s="48" t="str">
        <f t="shared" ca="1" si="38"/>
        <v/>
      </c>
      <c r="K50" s="48" t="str">
        <f t="shared" ca="1" si="38"/>
        <v/>
      </c>
      <c r="L50" s="48" t="str">
        <f t="shared" ca="1" si="38"/>
        <v/>
      </c>
      <c r="M50" s="48" t="str">
        <f t="shared" ca="1" si="38"/>
        <v/>
      </c>
      <c r="N50" s="48" t="str">
        <f t="shared" ca="1" si="38"/>
        <v/>
      </c>
      <c r="P50" s="26" t="str">
        <f t="shared" ca="1" si="15"/>
        <v/>
      </c>
      <c r="Q50" s="26" t="str">
        <f t="shared" ca="1" si="16"/>
        <v/>
      </c>
      <c r="R50" s="26" t="str">
        <f t="shared" ca="1" si="17"/>
        <v/>
      </c>
      <c r="S50" s="26" t="str">
        <f t="shared" ca="1" si="18"/>
        <v/>
      </c>
      <c r="T50" s="26" t="str">
        <f t="shared" ca="1" si="19"/>
        <v/>
      </c>
      <c r="U50" s="26" t="str">
        <f t="shared" ca="1" si="20"/>
        <v/>
      </c>
      <c r="V50" s="26" t="str">
        <f t="shared" ca="1" si="21"/>
        <v/>
      </c>
      <c r="W50" s="26" t="str">
        <f t="shared" ca="1" si="22"/>
        <v/>
      </c>
      <c r="X50" s="26" t="str">
        <f t="shared" ca="1" si="23"/>
        <v/>
      </c>
      <c r="Y50" s="26" t="str">
        <f t="shared" ca="1" si="24"/>
        <v/>
      </c>
      <c r="Z50" s="28" t="str">
        <f t="shared" ca="1" si="25"/>
        <v/>
      </c>
      <c r="AA50" s="57" t="str">
        <f t="shared" ca="1" si="26"/>
        <v/>
      </c>
      <c r="AB50" s="33" t="str">
        <f t="shared" ca="1" si="7"/>
        <v/>
      </c>
      <c r="AD50" s="28" t="str">
        <f t="shared" ca="1" si="27"/>
        <v/>
      </c>
      <c r="AE50" s="28" t="str">
        <f t="shared" ca="1" si="28"/>
        <v/>
      </c>
      <c r="AF50" s="28" t="str">
        <f t="shared" ca="1" si="29"/>
        <v/>
      </c>
      <c r="AG50" s="28" t="str">
        <f t="shared" ca="1" si="30"/>
        <v/>
      </c>
      <c r="AH50" s="28" t="str">
        <f t="shared" ca="1" si="31"/>
        <v/>
      </c>
      <c r="AI50" s="28" t="str">
        <f t="shared" ca="1" si="32"/>
        <v/>
      </c>
      <c r="AJ50" s="28" t="str">
        <f t="shared" ca="1" si="33"/>
        <v/>
      </c>
      <c r="AK50" s="28" t="str">
        <f t="shared" ca="1" si="34"/>
        <v/>
      </c>
      <c r="AL50" s="28" t="str">
        <f t="shared" ca="1" si="35"/>
        <v/>
      </c>
      <c r="AM50" s="28" t="str">
        <f t="shared" ca="1" si="36"/>
        <v/>
      </c>
      <c r="AN50" s="28" t="str">
        <f t="shared" ca="1" si="9"/>
        <v/>
      </c>
      <c r="AO50" s="28" t="str">
        <f t="shared" ca="1" si="37"/>
        <v/>
      </c>
      <c r="AP50" s="33" t="str">
        <f t="shared" ca="1" si="10"/>
        <v/>
      </c>
      <c r="AQ50" s="54"/>
      <c r="AR50" s="53"/>
      <c r="AS50" s="53"/>
      <c r="AT50" s="53"/>
      <c r="AU50" s="53"/>
    </row>
    <row r="51" spans="1:51" ht="15" customHeight="1" x14ac:dyDescent="0.25">
      <c r="A51" s="31" t="str">
        <f t="shared" ca="1" si="11"/>
        <v/>
      </c>
      <c r="B51" s="32" t="str">
        <f t="shared" ca="1" si="12"/>
        <v/>
      </c>
      <c r="C51" s="32" t="str">
        <f t="shared" ca="1" si="13"/>
        <v/>
      </c>
      <c r="D51" s="48">
        <f>RAWDATA!A53</f>
        <v>193008</v>
      </c>
      <c r="E51" s="48" t="str">
        <f t="shared" ca="1" si="38"/>
        <v/>
      </c>
      <c r="F51" s="48" t="str">
        <f t="shared" ca="1" si="38"/>
        <v/>
      </c>
      <c r="G51" s="48" t="str">
        <f t="shared" ca="1" si="38"/>
        <v/>
      </c>
      <c r="H51" s="48" t="str">
        <f t="shared" ca="1" si="38"/>
        <v/>
      </c>
      <c r="I51" s="48" t="str">
        <f t="shared" ca="1" si="38"/>
        <v/>
      </c>
      <c r="J51" s="48" t="str">
        <f t="shared" ca="1" si="38"/>
        <v/>
      </c>
      <c r="K51" s="48" t="str">
        <f t="shared" ca="1" si="38"/>
        <v/>
      </c>
      <c r="L51" s="48" t="str">
        <f t="shared" ca="1" si="38"/>
        <v/>
      </c>
      <c r="M51" s="48" t="str">
        <f t="shared" ca="1" si="38"/>
        <v/>
      </c>
      <c r="N51" s="48" t="str">
        <f t="shared" ca="1" si="38"/>
        <v/>
      </c>
      <c r="P51" s="26" t="str">
        <f t="shared" ca="1" si="15"/>
        <v/>
      </c>
      <c r="Q51" s="26" t="str">
        <f t="shared" ca="1" si="16"/>
        <v/>
      </c>
      <c r="R51" s="26" t="str">
        <f t="shared" ca="1" si="17"/>
        <v/>
      </c>
      <c r="S51" s="26" t="str">
        <f t="shared" ca="1" si="18"/>
        <v/>
      </c>
      <c r="T51" s="26" t="str">
        <f t="shared" ca="1" si="19"/>
        <v/>
      </c>
      <c r="U51" s="26" t="str">
        <f t="shared" ca="1" si="20"/>
        <v/>
      </c>
      <c r="V51" s="26" t="str">
        <f t="shared" ca="1" si="21"/>
        <v/>
      </c>
      <c r="W51" s="26" t="str">
        <f t="shared" ca="1" si="22"/>
        <v/>
      </c>
      <c r="X51" s="26" t="str">
        <f t="shared" ca="1" si="23"/>
        <v/>
      </c>
      <c r="Y51" s="26" t="str">
        <f t="shared" ca="1" si="24"/>
        <v/>
      </c>
      <c r="Z51" s="28" t="str">
        <f t="shared" ca="1" si="25"/>
        <v/>
      </c>
      <c r="AA51" s="57" t="str">
        <f t="shared" ca="1" si="26"/>
        <v/>
      </c>
      <c r="AB51" s="33" t="str">
        <f t="shared" ca="1" si="7"/>
        <v/>
      </c>
      <c r="AD51" s="28" t="str">
        <f t="shared" ca="1" si="27"/>
        <v/>
      </c>
      <c r="AE51" s="28" t="str">
        <f t="shared" ca="1" si="28"/>
        <v/>
      </c>
      <c r="AF51" s="28" t="str">
        <f t="shared" ca="1" si="29"/>
        <v/>
      </c>
      <c r="AG51" s="28" t="str">
        <f t="shared" ca="1" si="30"/>
        <v/>
      </c>
      <c r="AH51" s="28" t="str">
        <f t="shared" ca="1" si="31"/>
        <v/>
      </c>
      <c r="AI51" s="28" t="str">
        <f t="shared" ca="1" si="32"/>
        <v/>
      </c>
      <c r="AJ51" s="28" t="str">
        <f t="shared" ca="1" si="33"/>
        <v/>
      </c>
      <c r="AK51" s="28" t="str">
        <f t="shared" ca="1" si="34"/>
        <v/>
      </c>
      <c r="AL51" s="28" t="str">
        <f t="shared" ca="1" si="35"/>
        <v/>
      </c>
      <c r="AM51" s="28" t="str">
        <f t="shared" ca="1" si="36"/>
        <v/>
      </c>
      <c r="AN51" s="28" t="str">
        <f t="shared" ca="1" si="9"/>
        <v/>
      </c>
      <c r="AO51" s="28" t="str">
        <f t="shared" ca="1" si="37"/>
        <v/>
      </c>
      <c r="AP51" s="33" t="str">
        <f t="shared" ca="1" si="10"/>
        <v/>
      </c>
      <c r="AQ51" s="54"/>
      <c r="AR51" s="53"/>
      <c r="AS51" s="53"/>
      <c r="AT51" s="53"/>
      <c r="AU51" s="53"/>
    </row>
    <row r="52" spans="1:51" ht="15" customHeight="1" x14ac:dyDescent="0.25">
      <c r="A52" s="31" t="str">
        <f t="shared" ca="1" si="11"/>
        <v/>
      </c>
      <c r="B52" s="32" t="str">
        <f t="shared" ca="1" si="12"/>
        <v/>
      </c>
      <c r="C52" s="32" t="str">
        <f t="shared" ca="1" si="13"/>
        <v/>
      </c>
      <c r="D52" s="48">
        <f>RAWDATA!A54</f>
        <v>193009</v>
      </c>
      <c r="E52" s="48" t="str">
        <f t="shared" ca="1" si="38"/>
        <v/>
      </c>
      <c r="F52" s="48" t="str">
        <f t="shared" ca="1" si="38"/>
        <v/>
      </c>
      <c r="G52" s="48" t="str">
        <f t="shared" ca="1" si="38"/>
        <v/>
      </c>
      <c r="H52" s="48" t="str">
        <f t="shared" ca="1" si="38"/>
        <v/>
      </c>
      <c r="I52" s="48" t="str">
        <f t="shared" ca="1" si="38"/>
        <v/>
      </c>
      <c r="J52" s="48" t="str">
        <f t="shared" ca="1" si="38"/>
        <v/>
      </c>
      <c r="K52" s="48" t="str">
        <f t="shared" ca="1" si="38"/>
        <v/>
      </c>
      <c r="L52" s="48" t="str">
        <f t="shared" ca="1" si="38"/>
        <v/>
      </c>
      <c r="M52" s="48" t="str">
        <f t="shared" ca="1" si="38"/>
        <v/>
      </c>
      <c r="N52" s="48" t="str">
        <f t="shared" ca="1" si="38"/>
        <v/>
      </c>
      <c r="P52" s="26" t="str">
        <f t="shared" ca="1" si="15"/>
        <v/>
      </c>
      <c r="Q52" s="26" t="str">
        <f t="shared" ca="1" si="16"/>
        <v/>
      </c>
      <c r="R52" s="26" t="str">
        <f t="shared" ca="1" si="17"/>
        <v/>
      </c>
      <c r="S52" s="26" t="str">
        <f t="shared" ca="1" si="18"/>
        <v/>
      </c>
      <c r="T52" s="26" t="str">
        <f t="shared" ca="1" si="19"/>
        <v/>
      </c>
      <c r="U52" s="26" t="str">
        <f t="shared" ca="1" si="20"/>
        <v/>
      </c>
      <c r="V52" s="26" t="str">
        <f t="shared" ca="1" si="21"/>
        <v/>
      </c>
      <c r="W52" s="26" t="str">
        <f t="shared" ca="1" si="22"/>
        <v/>
      </c>
      <c r="X52" s="26" t="str">
        <f t="shared" ca="1" si="23"/>
        <v/>
      </c>
      <c r="Y52" s="26" t="str">
        <f t="shared" ca="1" si="24"/>
        <v/>
      </c>
      <c r="Z52" s="28" t="str">
        <f t="shared" ca="1" si="25"/>
        <v/>
      </c>
      <c r="AA52" s="57" t="str">
        <f t="shared" ca="1" si="26"/>
        <v/>
      </c>
      <c r="AB52" s="33" t="str">
        <f t="shared" ca="1" si="7"/>
        <v/>
      </c>
      <c r="AD52" s="28" t="str">
        <f t="shared" ca="1" si="27"/>
        <v/>
      </c>
      <c r="AE52" s="28" t="str">
        <f t="shared" ca="1" si="28"/>
        <v/>
      </c>
      <c r="AF52" s="28" t="str">
        <f t="shared" ca="1" si="29"/>
        <v/>
      </c>
      <c r="AG52" s="28" t="str">
        <f t="shared" ca="1" si="30"/>
        <v/>
      </c>
      <c r="AH52" s="28" t="str">
        <f t="shared" ca="1" si="31"/>
        <v/>
      </c>
      <c r="AI52" s="28" t="str">
        <f t="shared" ca="1" si="32"/>
        <v/>
      </c>
      <c r="AJ52" s="28" t="str">
        <f t="shared" ca="1" si="33"/>
        <v/>
      </c>
      <c r="AK52" s="28" t="str">
        <f t="shared" ca="1" si="34"/>
        <v/>
      </c>
      <c r="AL52" s="28" t="str">
        <f t="shared" ca="1" si="35"/>
        <v/>
      </c>
      <c r="AM52" s="28" t="str">
        <f t="shared" ca="1" si="36"/>
        <v/>
      </c>
      <c r="AN52" s="28" t="str">
        <f t="shared" ca="1" si="9"/>
        <v/>
      </c>
      <c r="AO52" s="28" t="str">
        <f t="shared" ca="1" si="37"/>
        <v/>
      </c>
      <c r="AP52" s="33" t="str">
        <f t="shared" ca="1" si="10"/>
        <v/>
      </c>
      <c r="AQ52" s="54"/>
      <c r="AR52" s="53"/>
      <c r="AS52" s="53"/>
      <c r="AT52" s="53"/>
      <c r="AU52" s="53"/>
    </row>
    <row r="53" spans="1:51" ht="15" customHeight="1" x14ac:dyDescent="0.25">
      <c r="A53" s="31" t="str">
        <f t="shared" ca="1" si="11"/>
        <v/>
      </c>
      <c r="B53" s="32" t="str">
        <f t="shared" ca="1" si="12"/>
        <v/>
      </c>
      <c r="C53" s="32" t="str">
        <f t="shared" ca="1" si="13"/>
        <v/>
      </c>
      <c r="D53" s="48">
        <f>RAWDATA!A55</f>
        <v>193010</v>
      </c>
      <c r="E53" s="48" t="str">
        <f t="shared" ca="1" si="38"/>
        <v/>
      </c>
      <c r="F53" s="48" t="str">
        <f t="shared" ca="1" si="38"/>
        <v/>
      </c>
      <c r="G53" s="48" t="str">
        <f t="shared" ca="1" si="38"/>
        <v/>
      </c>
      <c r="H53" s="48" t="str">
        <f t="shared" ca="1" si="38"/>
        <v/>
      </c>
      <c r="I53" s="48" t="str">
        <f t="shared" ca="1" si="38"/>
        <v/>
      </c>
      <c r="J53" s="48" t="str">
        <f t="shared" ca="1" si="38"/>
        <v/>
      </c>
      <c r="K53" s="48" t="str">
        <f t="shared" ca="1" si="38"/>
        <v/>
      </c>
      <c r="L53" s="48" t="str">
        <f t="shared" ca="1" si="38"/>
        <v/>
      </c>
      <c r="M53" s="48" t="str">
        <f t="shared" ca="1" si="38"/>
        <v/>
      </c>
      <c r="N53" s="48" t="str">
        <f t="shared" ca="1" si="38"/>
        <v/>
      </c>
      <c r="P53" s="26" t="str">
        <f t="shared" ca="1" si="15"/>
        <v/>
      </c>
      <c r="Q53" s="26" t="str">
        <f t="shared" ca="1" si="16"/>
        <v/>
      </c>
      <c r="R53" s="26" t="str">
        <f t="shared" ca="1" si="17"/>
        <v/>
      </c>
      <c r="S53" s="26" t="str">
        <f t="shared" ca="1" si="18"/>
        <v/>
      </c>
      <c r="T53" s="26" t="str">
        <f t="shared" ca="1" si="19"/>
        <v/>
      </c>
      <c r="U53" s="26" t="str">
        <f t="shared" ca="1" si="20"/>
        <v/>
      </c>
      <c r="V53" s="26" t="str">
        <f t="shared" ca="1" si="21"/>
        <v/>
      </c>
      <c r="W53" s="26" t="str">
        <f t="shared" ca="1" si="22"/>
        <v/>
      </c>
      <c r="X53" s="26" t="str">
        <f t="shared" ca="1" si="23"/>
        <v/>
      </c>
      <c r="Y53" s="26" t="str">
        <f t="shared" ca="1" si="24"/>
        <v/>
      </c>
      <c r="Z53" s="28" t="str">
        <f t="shared" ca="1" si="25"/>
        <v/>
      </c>
      <c r="AA53" s="57" t="str">
        <f t="shared" ca="1" si="26"/>
        <v/>
      </c>
      <c r="AB53" s="33" t="str">
        <f t="shared" ca="1" si="7"/>
        <v/>
      </c>
      <c r="AD53" s="28" t="str">
        <f t="shared" ca="1" si="27"/>
        <v/>
      </c>
      <c r="AE53" s="28" t="str">
        <f t="shared" ca="1" si="28"/>
        <v/>
      </c>
      <c r="AF53" s="28" t="str">
        <f t="shared" ca="1" si="29"/>
        <v/>
      </c>
      <c r="AG53" s="28" t="str">
        <f t="shared" ca="1" si="30"/>
        <v/>
      </c>
      <c r="AH53" s="28" t="str">
        <f t="shared" ca="1" si="31"/>
        <v/>
      </c>
      <c r="AI53" s="28" t="str">
        <f t="shared" ca="1" si="32"/>
        <v/>
      </c>
      <c r="AJ53" s="28" t="str">
        <f t="shared" ca="1" si="33"/>
        <v/>
      </c>
      <c r="AK53" s="28" t="str">
        <f t="shared" ca="1" si="34"/>
        <v/>
      </c>
      <c r="AL53" s="28" t="str">
        <f t="shared" ca="1" si="35"/>
        <v/>
      </c>
      <c r="AM53" s="28" t="str">
        <f t="shared" ca="1" si="36"/>
        <v/>
      </c>
      <c r="AN53" s="28" t="str">
        <f t="shared" ca="1" si="9"/>
        <v/>
      </c>
      <c r="AO53" s="28" t="str">
        <f t="shared" ca="1" si="37"/>
        <v/>
      </c>
      <c r="AP53" s="33" t="str">
        <f t="shared" ca="1" si="10"/>
        <v/>
      </c>
      <c r="AQ53" s="54"/>
      <c r="AR53" s="53"/>
      <c r="AS53" s="53"/>
      <c r="AT53" s="53"/>
      <c r="AU53" s="53"/>
      <c r="AY53" s="29"/>
    </row>
    <row r="54" spans="1:51" ht="15" customHeight="1" x14ac:dyDescent="0.25">
      <c r="A54" s="31" t="str">
        <f t="shared" ca="1" si="11"/>
        <v/>
      </c>
      <c r="B54" s="32" t="str">
        <f t="shared" ca="1" si="12"/>
        <v/>
      </c>
      <c r="C54" s="32" t="str">
        <f t="shared" ca="1" si="13"/>
        <v/>
      </c>
      <c r="D54" s="48">
        <f>RAWDATA!A56</f>
        <v>193011</v>
      </c>
      <c r="E54" s="48" t="str">
        <f t="shared" ca="1" si="38"/>
        <v/>
      </c>
      <c r="F54" s="48" t="str">
        <f t="shared" ca="1" si="38"/>
        <v/>
      </c>
      <c r="G54" s="48" t="str">
        <f t="shared" ca="1" si="38"/>
        <v/>
      </c>
      <c r="H54" s="48" t="str">
        <f t="shared" ca="1" si="38"/>
        <v/>
      </c>
      <c r="I54" s="48" t="str">
        <f t="shared" ca="1" si="38"/>
        <v/>
      </c>
      <c r="J54" s="48" t="str">
        <f t="shared" ca="1" si="38"/>
        <v/>
      </c>
      <c r="K54" s="48" t="str">
        <f t="shared" ca="1" si="38"/>
        <v/>
      </c>
      <c r="L54" s="48" t="str">
        <f t="shared" ca="1" si="38"/>
        <v/>
      </c>
      <c r="M54" s="48" t="str">
        <f t="shared" ca="1" si="38"/>
        <v/>
      </c>
      <c r="N54" s="48" t="str">
        <f t="shared" ca="1" si="38"/>
        <v/>
      </c>
      <c r="P54" s="26" t="str">
        <f t="shared" ca="1" si="15"/>
        <v/>
      </c>
      <c r="Q54" s="26" t="str">
        <f t="shared" ca="1" si="16"/>
        <v/>
      </c>
      <c r="R54" s="26" t="str">
        <f t="shared" ca="1" si="17"/>
        <v/>
      </c>
      <c r="S54" s="26" t="str">
        <f t="shared" ca="1" si="18"/>
        <v/>
      </c>
      <c r="T54" s="26" t="str">
        <f t="shared" ca="1" si="19"/>
        <v/>
      </c>
      <c r="U54" s="26" t="str">
        <f t="shared" ca="1" si="20"/>
        <v/>
      </c>
      <c r="V54" s="26" t="str">
        <f t="shared" ca="1" si="21"/>
        <v/>
      </c>
      <c r="W54" s="26" t="str">
        <f t="shared" ca="1" si="22"/>
        <v/>
      </c>
      <c r="X54" s="26" t="str">
        <f t="shared" ca="1" si="23"/>
        <v/>
      </c>
      <c r="Y54" s="26" t="str">
        <f t="shared" ca="1" si="24"/>
        <v/>
      </c>
      <c r="Z54" s="28" t="str">
        <f t="shared" ca="1" si="25"/>
        <v/>
      </c>
      <c r="AA54" s="57" t="str">
        <f t="shared" ca="1" si="26"/>
        <v/>
      </c>
      <c r="AB54" s="33" t="str">
        <f t="shared" ca="1" si="7"/>
        <v/>
      </c>
      <c r="AD54" s="28" t="str">
        <f t="shared" ca="1" si="27"/>
        <v/>
      </c>
      <c r="AE54" s="28" t="str">
        <f t="shared" ca="1" si="28"/>
        <v/>
      </c>
      <c r="AF54" s="28" t="str">
        <f t="shared" ca="1" si="29"/>
        <v/>
      </c>
      <c r="AG54" s="28" t="str">
        <f t="shared" ca="1" si="30"/>
        <v/>
      </c>
      <c r="AH54" s="28" t="str">
        <f t="shared" ca="1" si="31"/>
        <v/>
      </c>
      <c r="AI54" s="28" t="str">
        <f t="shared" ca="1" si="32"/>
        <v/>
      </c>
      <c r="AJ54" s="28" t="str">
        <f t="shared" ca="1" si="33"/>
        <v/>
      </c>
      <c r="AK54" s="28" t="str">
        <f t="shared" ca="1" si="34"/>
        <v/>
      </c>
      <c r="AL54" s="28" t="str">
        <f t="shared" ca="1" si="35"/>
        <v/>
      </c>
      <c r="AM54" s="28" t="str">
        <f t="shared" ca="1" si="36"/>
        <v/>
      </c>
      <c r="AN54" s="28" t="str">
        <f t="shared" ca="1" si="9"/>
        <v/>
      </c>
      <c r="AO54" s="28" t="str">
        <f t="shared" ca="1" si="37"/>
        <v/>
      </c>
      <c r="AP54" s="33" t="str">
        <f t="shared" ca="1" si="10"/>
        <v/>
      </c>
      <c r="AQ54" s="54"/>
      <c r="AR54" s="53"/>
      <c r="AS54" s="53"/>
      <c r="AT54" s="53"/>
      <c r="AU54" s="53"/>
    </row>
    <row r="55" spans="1:51" ht="15" customHeight="1" x14ac:dyDescent="0.25">
      <c r="A55" s="31" t="str">
        <f t="shared" ca="1" si="11"/>
        <v/>
      </c>
      <c r="B55" s="32" t="str">
        <f t="shared" ca="1" si="12"/>
        <v/>
      </c>
      <c r="C55" s="32" t="str">
        <f t="shared" ca="1" si="13"/>
        <v/>
      </c>
      <c r="D55" s="48">
        <f>RAWDATA!A57</f>
        <v>193012</v>
      </c>
      <c r="E55" s="48" t="str">
        <f t="shared" ca="1" si="38"/>
        <v/>
      </c>
      <c r="F55" s="48" t="str">
        <f t="shared" ca="1" si="38"/>
        <v/>
      </c>
      <c r="G55" s="48" t="str">
        <f t="shared" ca="1" si="38"/>
        <v/>
      </c>
      <c r="H55" s="48" t="str">
        <f t="shared" ca="1" si="38"/>
        <v/>
      </c>
      <c r="I55" s="48" t="str">
        <f t="shared" ca="1" si="38"/>
        <v/>
      </c>
      <c r="J55" s="48" t="str">
        <f t="shared" ca="1" si="38"/>
        <v/>
      </c>
      <c r="K55" s="48" t="str">
        <f t="shared" ca="1" si="38"/>
        <v/>
      </c>
      <c r="L55" s="48" t="str">
        <f t="shared" ca="1" si="38"/>
        <v/>
      </c>
      <c r="M55" s="48" t="str">
        <f t="shared" ca="1" si="38"/>
        <v/>
      </c>
      <c r="N55" s="48" t="str">
        <f t="shared" ca="1" si="38"/>
        <v/>
      </c>
      <c r="P55" s="26" t="str">
        <f t="shared" ca="1" si="15"/>
        <v/>
      </c>
      <c r="Q55" s="26" t="str">
        <f t="shared" ca="1" si="16"/>
        <v/>
      </c>
      <c r="R55" s="26" t="str">
        <f t="shared" ca="1" si="17"/>
        <v/>
      </c>
      <c r="S55" s="26" t="str">
        <f t="shared" ca="1" si="18"/>
        <v/>
      </c>
      <c r="T55" s="26" t="str">
        <f t="shared" ca="1" si="19"/>
        <v/>
      </c>
      <c r="U55" s="26" t="str">
        <f t="shared" ca="1" si="20"/>
        <v/>
      </c>
      <c r="V55" s="26" t="str">
        <f t="shared" ca="1" si="21"/>
        <v/>
      </c>
      <c r="W55" s="26" t="str">
        <f t="shared" ca="1" si="22"/>
        <v/>
      </c>
      <c r="X55" s="26" t="str">
        <f t="shared" ca="1" si="23"/>
        <v/>
      </c>
      <c r="Y55" s="26" t="str">
        <f t="shared" ca="1" si="24"/>
        <v/>
      </c>
      <c r="Z55" s="28" t="str">
        <f t="shared" ca="1" si="25"/>
        <v/>
      </c>
      <c r="AA55" s="57" t="str">
        <f t="shared" ca="1" si="26"/>
        <v/>
      </c>
      <c r="AB55" s="33" t="str">
        <f t="shared" ca="1" si="7"/>
        <v/>
      </c>
      <c r="AD55" s="28" t="str">
        <f t="shared" ca="1" si="27"/>
        <v/>
      </c>
      <c r="AE55" s="28" t="str">
        <f t="shared" ca="1" si="28"/>
        <v/>
      </c>
      <c r="AF55" s="28" t="str">
        <f t="shared" ca="1" si="29"/>
        <v/>
      </c>
      <c r="AG55" s="28" t="str">
        <f t="shared" ca="1" si="30"/>
        <v/>
      </c>
      <c r="AH55" s="28" t="str">
        <f t="shared" ca="1" si="31"/>
        <v/>
      </c>
      <c r="AI55" s="28" t="str">
        <f t="shared" ca="1" si="32"/>
        <v/>
      </c>
      <c r="AJ55" s="28" t="str">
        <f t="shared" ca="1" si="33"/>
        <v/>
      </c>
      <c r="AK55" s="28" t="str">
        <f t="shared" ca="1" si="34"/>
        <v/>
      </c>
      <c r="AL55" s="28" t="str">
        <f t="shared" ca="1" si="35"/>
        <v/>
      </c>
      <c r="AM55" s="28" t="str">
        <f t="shared" ca="1" si="36"/>
        <v/>
      </c>
      <c r="AN55" s="28" t="str">
        <f t="shared" ca="1" si="9"/>
        <v/>
      </c>
      <c r="AO55" s="28" t="str">
        <f t="shared" ca="1" si="37"/>
        <v/>
      </c>
      <c r="AP55" s="33" t="str">
        <f t="shared" ca="1" si="10"/>
        <v/>
      </c>
      <c r="AQ55" s="54"/>
      <c r="AR55" s="53"/>
      <c r="AS55" s="53"/>
      <c r="AT55" s="53"/>
      <c r="AU55" s="53"/>
    </row>
    <row r="56" spans="1:51" ht="15" customHeight="1" x14ac:dyDescent="0.25">
      <c r="A56" s="31" t="str">
        <f t="shared" ca="1" si="11"/>
        <v/>
      </c>
      <c r="B56" s="32" t="str">
        <f t="shared" ca="1" si="12"/>
        <v/>
      </c>
      <c r="C56" s="32" t="str">
        <f t="shared" ca="1" si="13"/>
        <v/>
      </c>
      <c r="D56" s="48">
        <f>RAWDATA!A58</f>
        <v>193101</v>
      </c>
      <c r="E56" s="48" t="str">
        <f t="shared" ca="1" si="38"/>
        <v/>
      </c>
      <c r="F56" s="48" t="str">
        <f t="shared" ca="1" si="38"/>
        <v/>
      </c>
      <c r="G56" s="48" t="str">
        <f t="shared" ca="1" si="38"/>
        <v/>
      </c>
      <c r="H56" s="48" t="str">
        <f t="shared" ca="1" si="38"/>
        <v/>
      </c>
      <c r="I56" s="48" t="str">
        <f t="shared" ca="1" si="38"/>
        <v/>
      </c>
      <c r="J56" s="48" t="str">
        <f t="shared" ca="1" si="38"/>
        <v/>
      </c>
      <c r="K56" s="48" t="str">
        <f t="shared" ca="1" si="38"/>
        <v/>
      </c>
      <c r="L56" s="48" t="str">
        <f t="shared" ca="1" si="38"/>
        <v/>
      </c>
      <c r="M56" s="48" t="str">
        <f t="shared" ca="1" si="38"/>
        <v/>
      </c>
      <c r="N56" s="48" t="str">
        <f t="shared" ca="1" si="38"/>
        <v/>
      </c>
      <c r="P56" s="26" t="str">
        <f t="shared" ca="1" si="15"/>
        <v/>
      </c>
      <c r="Q56" s="26" t="str">
        <f t="shared" ca="1" si="16"/>
        <v/>
      </c>
      <c r="R56" s="26" t="str">
        <f t="shared" ca="1" si="17"/>
        <v/>
      </c>
      <c r="S56" s="26" t="str">
        <f t="shared" ca="1" si="18"/>
        <v/>
      </c>
      <c r="T56" s="26" t="str">
        <f t="shared" ca="1" si="19"/>
        <v/>
      </c>
      <c r="U56" s="26" t="str">
        <f t="shared" ca="1" si="20"/>
        <v/>
      </c>
      <c r="V56" s="26" t="str">
        <f t="shared" ca="1" si="21"/>
        <v/>
      </c>
      <c r="W56" s="26" t="str">
        <f t="shared" ca="1" si="22"/>
        <v/>
      </c>
      <c r="X56" s="26" t="str">
        <f t="shared" ca="1" si="23"/>
        <v/>
      </c>
      <c r="Y56" s="26" t="str">
        <f t="shared" ca="1" si="24"/>
        <v/>
      </c>
      <c r="Z56" s="28" t="str">
        <f t="shared" ca="1" si="25"/>
        <v/>
      </c>
      <c r="AA56" s="57" t="str">
        <f t="shared" ca="1" si="26"/>
        <v/>
      </c>
      <c r="AB56" s="33" t="str">
        <f t="shared" ca="1" si="7"/>
        <v/>
      </c>
      <c r="AD56" s="28" t="str">
        <f t="shared" ca="1" si="27"/>
        <v/>
      </c>
      <c r="AE56" s="28" t="str">
        <f t="shared" ca="1" si="28"/>
        <v/>
      </c>
      <c r="AF56" s="28" t="str">
        <f t="shared" ca="1" si="29"/>
        <v/>
      </c>
      <c r="AG56" s="28" t="str">
        <f t="shared" ca="1" si="30"/>
        <v/>
      </c>
      <c r="AH56" s="28" t="str">
        <f t="shared" ca="1" si="31"/>
        <v/>
      </c>
      <c r="AI56" s="28" t="str">
        <f t="shared" ca="1" si="32"/>
        <v/>
      </c>
      <c r="AJ56" s="28" t="str">
        <f t="shared" ca="1" si="33"/>
        <v/>
      </c>
      <c r="AK56" s="28" t="str">
        <f t="shared" ca="1" si="34"/>
        <v/>
      </c>
      <c r="AL56" s="28" t="str">
        <f t="shared" ca="1" si="35"/>
        <v/>
      </c>
      <c r="AM56" s="28" t="str">
        <f t="shared" ca="1" si="36"/>
        <v/>
      </c>
      <c r="AN56" s="28" t="str">
        <f t="shared" ca="1" si="9"/>
        <v/>
      </c>
      <c r="AO56" s="28" t="str">
        <f t="shared" ca="1" si="37"/>
        <v/>
      </c>
      <c r="AP56" s="33" t="str">
        <f t="shared" ca="1" si="10"/>
        <v/>
      </c>
      <c r="AQ56" s="54"/>
      <c r="AR56" s="53"/>
      <c r="AS56" s="53"/>
      <c r="AT56" s="53"/>
      <c r="AU56" s="53"/>
    </row>
    <row r="57" spans="1:51" ht="15" customHeight="1" x14ac:dyDescent="0.25">
      <c r="A57" s="31" t="str">
        <f t="shared" ca="1" si="11"/>
        <v/>
      </c>
      <c r="B57" s="32" t="str">
        <f t="shared" ca="1" si="12"/>
        <v/>
      </c>
      <c r="C57" s="32" t="str">
        <f t="shared" ca="1" si="13"/>
        <v/>
      </c>
      <c r="D57" s="48">
        <f>RAWDATA!A59</f>
        <v>193102</v>
      </c>
      <c r="E57" s="48" t="str">
        <f t="shared" ca="1" si="38"/>
        <v/>
      </c>
      <c r="F57" s="48" t="str">
        <f t="shared" ca="1" si="38"/>
        <v/>
      </c>
      <c r="G57" s="48" t="str">
        <f t="shared" ca="1" si="38"/>
        <v/>
      </c>
      <c r="H57" s="48" t="str">
        <f t="shared" ca="1" si="38"/>
        <v/>
      </c>
      <c r="I57" s="48" t="str">
        <f t="shared" ca="1" si="38"/>
        <v/>
      </c>
      <c r="J57" s="48" t="str">
        <f t="shared" ca="1" si="38"/>
        <v/>
      </c>
      <c r="K57" s="48" t="str">
        <f t="shared" ca="1" si="38"/>
        <v/>
      </c>
      <c r="L57" s="48" t="str">
        <f t="shared" ca="1" si="38"/>
        <v/>
      </c>
      <c r="M57" s="48" t="str">
        <f t="shared" ca="1" si="38"/>
        <v/>
      </c>
      <c r="N57" s="48" t="str">
        <f t="shared" ca="1" si="38"/>
        <v/>
      </c>
      <c r="P57" s="26" t="str">
        <f t="shared" ca="1" si="15"/>
        <v/>
      </c>
      <c r="Q57" s="26" t="str">
        <f t="shared" ca="1" si="16"/>
        <v/>
      </c>
      <c r="R57" s="26" t="str">
        <f t="shared" ca="1" si="17"/>
        <v/>
      </c>
      <c r="S57" s="26" t="str">
        <f t="shared" ca="1" si="18"/>
        <v/>
      </c>
      <c r="T57" s="26" t="str">
        <f t="shared" ca="1" si="19"/>
        <v/>
      </c>
      <c r="U57" s="26" t="str">
        <f t="shared" ca="1" si="20"/>
        <v/>
      </c>
      <c r="V57" s="26" t="str">
        <f t="shared" ca="1" si="21"/>
        <v/>
      </c>
      <c r="W57" s="26" t="str">
        <f t="shared" ca="1" si="22"/>
        <v/>
      </c>
      <c r="X57" s="26" t="str">
        <f t="shared" ca="1" si="23"/>
        <v/>
      </c>
      <c r="Y57" s="26" t="str">
        <f t="shared" ca="1" si="24"/>
        <v/>
      </c>
      <c r="Z57" s="28" t="str">
        <f t="shared" ca="1" si="25"/>
        <v/>
      </c>
      <c r="AA57" s="57" t="str">
        <f t="shared" ca="1" si="26"/>
        <v/>
      </c>
      <c r="AB57" s="33" t="str">
        <f t="shared" ca="1" si="7"/>
        <v/>
      </c>
      <c r="AD57" s="28" t="str">
        <f t="shared" ca="1" si="27"/>
        <v/>
      </c>
      <c r="AE57" s="28" t="str">
        <f t="shared" ca="1" si="28"/>
        <v/>
      </c>
      <c r="AF57" s="28" t="str">
        <f t="shared" ca="1" si="29"/>
        <v/>
      </c>
      <c r="AG57" s="28" t="str">
        <f t="shared" ca="1" si="30"/>
        <v/>
      </c>
      <c r="AH57" s="28" t="str">
        <f t="shared" ca="1" si="31"/>
        <v/>
      </c>
      <c r="AI57" s="28" t="str">
        <f t="shared" ca="1" si="32"/>
        <v/>
      </c>
      <c r="AJ57" s="28" t="str">
        <f t="shared" ca="1" si="33"/>
        <v/>
      </c>
      <c r="AK57" s="28" t="str">
        <f t="shared" ca="1" si="34"/>
        <v/>
      </c>
      <c r="AL57" s="28" t="str">
        <f t="shared" ca="1" si="35"/>
        <v/>
      </c>
      <c r="AM57" s="28" t="str">
        <f t="shared" ca="1" si="36"/>
        <v/>
      </c>
      <c r="AN57" s="28" t="str">
        <f t="shared" ca="1" si="9"/>
        <v/>
      </c>
      <c r="AO57" s="28" t="str">
        <f t="shared" ca="1" si="37"/>
        <v/>
      </c>
      <c r="AP57" s="33" t="str">
        <f t="shared" ca="1" si="10"/>
        <v/>
      </c>
      <c r="AQ57" s="54"/>
      <c r="AR57" s="53"/>
      <c r="AS57" s="53"/>
      <c r="AT57" s="53"/>
      <c r="AU57" s="53"/>
    </row>
    <row r="58" spans="1:51" ht="15" customHeight="1" x14ac:dyDescent="0.25">
      <c r="A58" s="31" t="str">
        <f t="shared" ca="1" si="11"/>
        <v/>
      </c>
      <c r="B58" s="32" t="str">
        <f t="shared" ca="1" si="12"/>
        <v/>
      </c>
      <c r="C58" s="32" t="str">
        <f t="shared" ca="1" si="13"/>
        <v/>
      </c>
      <c r="D58" s="48">
        <f>RAWDATA!A60</f>
        <v>193103</v>
      </c>
      <c r="E58" s="48" t="str">
        <f t="shared" ca="1" si="38"/>
        <v/>
      </c>
      <c r="F58" s="48" t="str">
        <f t="shared" ca="1" si="38"/>
        <v/>
      </c>
      <c r="G58" s="48" t="str">
        <f t="shared" ca="1" si="38"/>
        <v/>
      </c>
      <c r="H58" s="48" t="str">
        <f t="shared" ca="1" si="38"/>
        <v/>
      </c>
      <c r="I58" s="48" t="str">
        <f t="shared" ca="1" si="38"/>
        <v/>
      </c>
      <c r="J58" s="48" t="str">
        <f t="shared" ca="1" si="38"/>
        <v/>
      </c>
      <c r="K58" s="48" t="str">
        <f t="shared" ca="1" si="38"/>
        <v/>
      </c>
      <c r="L58" s="48" t="str">
        <f t="shared" ca="1" si="38"/>
        <v/>
      </c>
      <c r="M58" s="48" t="str">
        <f t="shared" ca="1" si="38"/>
        <v/>
      </c>
      <c r="N58" s="48" t="str">
        <f t="shared" ca="1" si="38"/>
        <v/>
      </c>
      <c r="P58" s="26" t="str">
        <f t="shared" ca="1" si="15"/>
        <v/>
      </c>
      <c r="Q58" s="26" t="str">
        <f t="shared" ca="1" si="16"/>
        <v/>
      </c>
      <c r="R58" s="26" t="str">
        <f t="shared" ca="1" si="17"/>
        <v/>
      </c>
      <c r="S58" s="26" t="str">
        <f t="shared" ca="1" si="18"/>
        <v/>
      </c>
      <c r="T58" s="26" t="str">
        <f t="shared" ca="1" si="19"/>
        <v/>
      </c>
      <c r="U58" s="26" t="str">
        <f t="shared" ca="1" si="20"/>
        <v/>
      </c>
      <c r="V58" s="26" t="str">
        <f t="shared" ca="1" si="21"/>
        <v/>
      </c>
      <c r="W58" s="26" t="str">
        <f t="shared" ca="1" si="22"/>
        <v/>
      </c>
      <c r="X58" s="26" t="str">
        <f t="shared" ca="1" si="23"/>
        <v/>
      </c>
      <c r="Y58" s="26" t="str">
        <f t="shared" ca="1" si="24"/>
        <v/>
      </c>
      <c r="Z58" s="28" t="str">
        <f t="shared" ca="1" si="25"/>
        <v/>
      </c>
      <c r="AA58" s="57" t="str">
        <f t="shared" ca="1" si="26"/>
        <v/>
      </c>
      <c r="AB58" s="33" t="str">
        <f t="shared" ca="1" si="7"/>
        <v/>
      </c>
      <c r="AD58" s="28" t="str">
        <f t="shared" ca="1" si="27"/>
        <v/>
      </c>
      <c r="AE58" s="28" t="str">
        <f t="shared" ca="1" si="28"/>
        <v/>
      </c>
      <c r="AF58" s="28" t="str">
        <f t="shared" ca="1" si="29"/>
        <v/>
      </c>
      <c r="AG58" s="28" t="str">
        <f t="shared" ca="1" si="30"/>
        <v/>
      </c>
      <c r="AH58" s="28" t="str">
        <f t="shared" ca="1" si="31"/>
        <v/>
      </c>
      <c r="AI58" s="28" t="str">
        <f t="shared" ca="1" si="32"/>
        <v/>
      </c>
      <c r="AJ58" s="28" t="str">
        <f t="shared" ca="1" si="33"/>
        <v/>
      </c>
      <c r="AK58" s="28" t="str">
        <f t="shared" ca="1" si="34"/>
        <v/>
      </c>
      <c r="AL58" s="28" t="str">
        <f t="shared" ca="1" si="35"/>
        <v/>
      </c>
      <c r="AM58" s="28" t="str">
        <f t="shared" ca="1" si="36"/>
        <v/>
      </c>
      <c r="AN58" s="28" t="str">
        <f t="shared" ca="1" si="9"/>
        <v/>
      </c>
      <c r="AO58" s="28" t="str">
        <f t="shared" ca="1" si="37"/>
        <v/>
      </c>
      <c r="AP58" s="33" t="str">
        <f t="shared" ca="1" si="10"/>
        <v/>
      </c>
      <c r="AQ58" s="54"/>
      <c r="AR58" s="53"/>
      <c r="AS58" s="53"/>
      <c r="AT58" s="53"/>
      <c r="AU58" s="53"/>
    </row>
    <row r="59" spans="1:51" ht="15" customHeight="1" x14ac:dyDescent="0.25">
      <c r="A59" s="31" t="str">
        <f t="shared" ca="1" si="11"/>
        <v/>
      </c>
      <c r="B59" s="32" t="str">
        <f t="shared" ca="1" si="12"/>
        <v/>
      </c>
      <c r="C59" s="32" t="str">
        <f t="shared" ca="1" si="13"/>
        <v/>
      </c>
      <c r="D59" s="48">
        <f>RAWDATA!A61</f>
        <v>193104</v>
      </c>
      <c r="E59" s="48" t="str">
        <f t="shared" ca="1" si="38"/>
        <v/>
      </c>
      <c r="F59" s="48" t="str">
        <f t="shared" ca="1" si="38"/>
        <v/>
      </c>
      <c r="G59" s="48" t="str">
        <f t="shared" ca="1" si="38"/>
        <v/>
      </c>
      <c r="H59" s="48" t="str">
        <f t="shared" ca="1" si="38"/>
        <v/>
      </c>
      <c r="I59" s="48" t="str">
        <f t="shared" ca="1" si="38"/>
        <v/>
      </c>
      <c r="J59" s="48" t="str">
        <f t="shared" ca="1" si="38"/>
        <v/>
      </c>
      <c r="K59" s="48" t="str">
        <f t="shared" ca="1" si="38"/>
        <v/>
      </c>
      <c r="L59" s="48" t="str">
        <f t="shared" ca="1" si="38"/>
        <v/>
      </c>
      <c r="M59" s="48" t="str">
        <f t="shared" ca="1" si="38"/>
        <v/>
      </c>
      <c r="N59" s="48" t="str">
        <f t="shared" ca="1" si="38"/>
        <v/>
      </c>
      <c r="P59" s="26" t="str">
        <f t="shared" ca="1" si="15"/>
        <v/>
      </c>
      <c r="Q59" s="26" t="str">
        <f t="shared" ca="1" si="16"/>
        <v/>
      </c>
      <c r="R59" s="26" t="str">
        <f t="shared" ca="1" si="17"/>
        <v/>
      </c>
      <c r="S59" s="26" t="str">
        <f t="shared" ca="1" si="18"/>
        <v/>
      </c>
      <c r="T59" s="26" t="str">
        <f t="shared" ca="1" si="19"/>
        <v/>
      </c>
      <c r="U59" s="26" t="str">
        <f t="shared" ca="1" si="20"/>
        <v/>
      </c>
      <c r="V59" s="26" t="str">
        <f t="shared" ca="1" si="21"/>
        <v/>
      </c>
      <c r="W59" s="26" t="str">
        <f t="shared" ca="1" si="22"/>
        <v/>
      </c>
      <c r="X59" s="26" t="str">
        <f t="shared" ca="1" si="23"/>
        <v/>
      </c>
      <c r="Y59" s="26" t="str">
        <f t="shared" ca="1" si="24"/>
        <v/>
      </c>
      <c r="Z59" s="28" t="str">
        <f t="shared" ca="1" si="25"/>
        <v/>
      </c>
      <c r="AA59" s="57" t="str">
        <f t="shared" ca="1" si="26"/>
        <v/>
      </c>
      <c r="AB59" s="33" t="str">
        <f t="shared" ca="1" si="7"/>
        <v/>
      </c>
      <c r="AD59" s="28" t="str">
        <f t="shared" ca="1" si="27"/>
        <v/>
      </c>
      <c r="AE59" s="28" t="str">
        <f t="shared" ca="1" si="28"/>
        <v/>
      </c>
      <c r="AF59" s="28" t="str">
        <f t="shared" ca="1" si="29"/>
        <v/>
      </c>
      <c r="AG59" s="28" t="str">
        <f t="shared" ca="1" si="30"/>
        <v/>
      </c>
      <c r="AH59" s="28" t="str">
        <f t="shared" ca="1" si="31"/>
        <v/>
      </c>
      <c r="AI59" s="28" t="str">
        <f t="shared" ca="1" si="32"/>
        <v/>
      </c>
      <c r="AJ59" s="28" t="str">
        <f t="shared" ca="1" si="33"/>
        <v/>
      </c>
      <c r="AK59" s="28" t="str">
        <f t="shared" ca="1" si="34"/>
        <v/>
      </c>
      <c r="AL59" s="28" t="str">
        <f t="shared" ca="1" si="35"/>
        <v/>
      </c>
      <c r="AM59" s="28" t="str">
        <f t="shared" ca="1" si="36"/>
        <v/>
      </c>
      <c r="AN59" s="28" t="str">
        <f t="shared" ca="1" si="9"/>
        <v/>
      </c>
      <c r="AO59" s="28" t="str">
        <f t="shared" ca="1" si="37"/>
        <v/>
      </c>
      <c r="AP59" s="33" t="str">
        <f t="shared" ca="1" si="10"/>
        <v/>
      </c>
      <c r="AQ59" s="54"/>
      <c r="AR59" s="53"/>
      <c r="AS59" s="53"/>
      <c r="AT59" s="53"/>
      <c r="AU59" s="53"/>
    </row>
    <row r="60" spans="1:51" ht="15" customHeight="1" x14ac:dyDescent="0.25">
      <c r="A60" s="31" t="str">
        <f t="shared" ca="1" si="11"/>
        <v/>
      </c>
      <c r="B60" s="32" t="str">
        <f t="shared" ca="1" si="12"/>
        <v/>
      </c>
      <c r="C60" s="32" t="str">
        <f t="shared" ca="1" si="13"/>
        <v/>
      </c>
      <c r="D60" s="48">
        <f>RAWDATA!A62</f>
        <v>193105</v>
      </c>
      <c r="E60" s="48" t="str">
        <f t="shared" ca="1" si="38"/>
        <v/>
      </c>
      <c r="F60" s="48" t="str">
        <f t="shared" ca="1" si="38"/>
        <v/>
      </c>
      <c r="G60" s="48" t="str">
        <f t="shared" ca="1" si="38"/>
        <v/>
      </c>
      <c r="H60" s="48" t="str">
        <f t="shared" ca="1" si="38"/>
        <v/>
      </c>
      <c r="I60" s="48" t="str">
        <f t="shared" ca="1" si="38"/>
        <v/>
      </c>
      <c r="J60" s="48" t="str">
        <f t="shared" ca="1" si="38"/>
        <v/>
      </c>
      <c r="K60" s="48" t="str">
        <f t="shared" ca="1" si="38"/>
        <v/>
      </c>
      <c r="L60" s="48" t="str">
        <f t="shared" ca="1" si="38"/>
        <v/>
      </c>
      <c r="M60" s="48" t="str">
        <f t="shared" ca="1" si="38"/>
        <v/>
      </c>
      <c r="N60" s="48" t="str">
        <f t="shared" ca="1" si="38"/>
        <v/>
      </c>
      <c r="P60" s="26" t="str">
        <f t="shared" ca="1" si="15"/>
        <v/>
      </c>
      <c r="Q60" s="26" t="str">
        <f t="shared" ca="1" si="16"/>
        <v/>
      </c>
      <c r="R60" s="26" t="str">
        <f t="shared" ca="1" si="17"/>
        <v/>
      </c>
      <c r="S60" s="26" t="str">
        <f t="shared" ca="1" si="18"/>
        <v/>
      </c>
      <c r="T60" s="26" t="str">
        <f t="shared" ca="1" si="19"/>
        <v/>
      </c>
      <c r="U60" s="26" t="str">
        <f t="shared" ca="1" si="20"/>
        <v/>
      </c>
      <c r="V60" s="26" t="str">
        <f t="shared" ca="1" si="21"/>
        <v/>
      </c>
      <c r="W60" s="26" t="str">
        <f t="shared" ca="1" si="22"/>
        <v/>
      </c>
      <c r="X60" s="26" t="str">
        <f t="shared" ca="1" si="23"/>
        <v/>
      </c>
      <c r="Y60" s="26" t="str">
        <f t="shared" ca="1" si="24"/>
        <v/>
      </c>
      <c r="Z60" s="28" t="str">
        <f t="shared" ca="1" si="25"/>
        <v/>
      </c>
      <c r="AA60" s="57" t="str">
        <f t="shared" ca="1" si="26"/>
        <v/>
      </c>
      <c r="AB60" s="33" t="str">
        <f t="shared" ca="1" si="7"/>
        <v/>
      </c>
      <c r="AD60" s="28" t="str">
        <f t="shared" ca="1" si="27"/>
        <v/>
      </c>
      <c r="AE60" s="28" t="str">
        <f t="shared" ca="1" si="28"/>
        <v/>
      </c>
      <c r="AF60" s="28" t="str">
        <f t="shared" ca="1" si="29"/>
        <v/>
      </c>
      <c r="AG60" s="28" t="str">
        <f t="shared" ca="1" si="30"/>
        <v/>
      </c>
      <c r="AH60" s="28" t="str">
        <f t="shared" ca="1" si="31"/>
        <v/>
      </c>
      <c r="AI60" s="28" t="str">
        <f t="shared" ca="1" si="32"/>
        <v/>
      </c>
      <c r="AJ60" s="28" t="str">
        <f t="shared" ca="1" si="33"/>
        <v/>
      </c>
      <c r="AK60" s="28" t="str">
        <f t="shared" ca="1" si="34"/>
        <v/>
      </c>
      <c r="AL60" s="28" t="str">
        <f t="shared" ca="1" si="35"/>
        <v/>
      </c>
      <c r="AM60" s="28" t="str">
        <f t="shared" ca="1" si="36"/>
        <v/>
      </c>
      <c r="AN60" s="28" t="str">
        <f t="shared" ca="1" si="9"/>
        <v/>
      </c>
      <c r="AO60" s="28" t="str">
        <f t="shared" ca="1" si="37"/>
        <v/>
      </c>
      <c r="AP60" s="33" t="str">
        <f t="shared" ca="1" si="10"/>
        <v/>
      </c>
      <c r="AQ60" s="54"/>
      <c r="AR60" s="53"/>
      <c r="AS60" s="53"/>
      <c r="AT60" s="53"/>
      <c r="AU60" s="53"/>
    </row>
    <row r="61" spans="1:51" ht="15" customHeight="1" x14ac:dyDescent="0.25">
      <c r="A61" s="31" t="str">
        <f t="shared" ca="1" si="11"/>
        <v/>
      </c>
      <c r="B61" s="32" t="str">
        <f t="shared" ca="1" si="12"/>
        <v/>
      </c>
      <c r="C61" s="32" t="str">
        <f t="shared" ca="1" si="13"/>
        <v/>
      </c>
      <c r="D61" s="48">
        <f>RAWDATA!A63</f>
        <v>193106</v>
      </c>
      <c r="E61" s="48" t="str">
        <f t="shared" ca="1" si="38"/>
        <v/>
      </c>
      <c r="F61" s="48" t="str">
        <f t="shared" ca="1" si="38"/>
        <v/>
      </c>
      <c r="G61" s="48" t="str">
        <f t="shared" ca="1" si="38"/>
        <v/>
      </c>
      <c r="H61" s="48" t="str">
        <f t="shared" ca="1" si="38"/>
        <v/>
      </c>
      <c r="I61" s="48" t="str">
        <f t="shared" ca="1" si="38"/>
        <v/>
      </c>
      <c r="J61" s="48" t="str">
        <f t="shared" ca="1" si="38"/>
        <v/>
      </c>
      <c r="K61" s="48" t="str">
        <f t="shared" ca="1" si="38"/>
        <v/>
      </c>
      <c r="L61" s="48" t="str">
        <f t="shared" ca="1" si="38"/>
        <v/>
      </c>
      <c r="M61" s="48" t="str">
        <f t="shared" ca="1" si="38"/>
        <v/>
      </c>
      <c r="N61" s="48" t="str">
        <f t="shared" ca="1" si="38"/>
        <v/>
      </c>
      <c r="P61" s="26" t="str">
        <f t="shared" ca="1" si="15"/>
        <v/>
      </c>
      <c r="Q61" s="26" t="str">
        <f t="shared" ca="1" si="16"/>
        <v/>
      </c>
      <c r="R61" s="26" t="str">
        <f t="shared" ca="1" si="17"/>
        <v/>
      </c>
      <c r="S61" s="26" t="str">
        <f t="shared" ca="1" si="18"/>
        <v/>
      </c>
      <c r="T61" s="26" t="str">
        <f t="shared" ca="1" si="19"/>
        <v/>
      </c>
      <c r="U61" s="26" t="str">
        <f t="shared" ca="1" si="20"/>
        <v/>
      </c>
      <c r="V61" s="26" t="str">
        <f t="shared" ca="1" si="21"/>
        <v/>
      </c>
      <c r="W61" s="26" t="str">
        <f t="shared" ca="1" si="22"/>
        <v/>
      </c>
      <c r="X61" s="26" t="str">
        <f t="shared" ca="1" si="23"/>
        <v/>
      </c>
      <c r="Y61" s="26" t="str">
        <f t="shared" ca="1" si="24"/>
        <v/>
      </c>
      <c r="Z61" s="28" t="str">
        <f t="shared" ca="1" si="25"/>
        <v/>
      </c>
      <c r="AA61" s="57" t="str">
        <f t="shared" ca="1" si="26"/>
        <v/>
      </c>
      <c r="AB61" s="33" t="str">
        <f t="shared" ca="1" si="7"/>
        <v/>
      </c>
      <c r="AD61" s="28" t="str">
        <f t="shared" ca="1" si="27"/>
        <v/>
      </c>
      <c r="AE61" s="28" t="str">
        <f t="shared" ca="1" si="28"/>
        <v/>
      </c>
      <c r="AF61" s="28" t="str">
        <f t="shared" ca="1" si="29"/>
        <v/>
      </c>
      <c r="AG61" s="28" t="str">
        <f t="shared" ca="1" si="30"/>
        <v/>
      </c>
      <c r="AH61" s="28" t="str">
        <f t="shared" ca="1" si="31"/>
        <v/>
      </c>
      <c r="AI61" s="28" t="str">
        <f t="shared" ca="1" si="32"/>
        <v/>
      </c>
      <c r="AJ61" s="28" t="str">
        <f t="shared" ca="1" si="33"/>
        <v/>
      </c>
      <c r="AK61" s="28" t="str">
        <f t="shared" ca="1" si="34"/>
        <v/>
      </c>
      <c r="AL61" s="28" t="str">
        <f t="shared" ca="1" si="35"/>
        <v/>
      </c>
      <c r="AM61" s="28" t="str">
        <f t="shared" ca="1" si="36"/>
        <v/>
      </c>
      <c r="AN61" s="28" t="str">
        <f t="shared" ca="1" si="9"/>
        <v/>
      </c>
      <c r="AO61" s="28" t="str">
        <f t="shared" ca="1" si="37"/>
        <v/>
      </c>
      <c r="AP61" s="33" t="str">
        <f t="shared" ca="1" si="10"/>
        <v/>
      </c>
      <c r="AQ61" s="54"/>
      <c r="AR61" s="53"/>
      <c r="AS61" s="53"/>
      <c r="AT61" s="53"/>
      <c r="AU61" s="53"/>
    </row>
    <row r="62" spans="1:51" ht="15" customHeight="1" x14ac:dyDescent="0.25">
      <c r="A62" s="31" t="str">
        <f t="shared" ca="1" si="11"/>
        <v/>
      </c>
      <c r="B62" s="32" t="str">
        <f t="shared" ca="1" si="12"/>
        <v/>
      </c>
      <c r="C62" s="32" t="str">
        <f t="shared" ca="1" si="13"/>
        <v/>
      </c>
      <c r="D62" s="48">
        <f>RAWDATA!A64</f>
        <v>193107</v>
      </c>
      <c r="E62" s="48" t="str">
        <f t="shared" ca="1" si="38"/>
        <v/>
      </c>
      <c r="F62" s="48" t="str">
        <f t="shared" ca="1" si="38"/>
        <v/>
      </c>
      <c r="G62" s="48" t="str">
        <f t="shared" ca="1" si="38"/>
        <v/>
      </c>
      <c r="H62" s="48" t="str">
        <f t="shared" ca="1" si="38"/>
        <v/>
      </c>
      <c r="I62" s="48" t="str">
        <f t="shared" ca="1" si="38"/>
        <v/>
      </c>
      <c r="J62" s="48" t="str">
        <f t="shared" ca="1" si="38"/>
        <v/>
      </c>
      <c r="K62" s="48" t="str">
        <f t="shared" ca="1" si="38"/>
        <v/>
      </c>
      <c r="L62" s="48" t="str">
        <f t="shared" ca="1" si="38"/>
        <v/>
      </c>
      <c r="M62" s="48" t="str">
        <f t="shared" ca="1" si="38"/>
        <v/>
      </c>
      <c r="N62" s="48" t="str">
        <f t="shared" ca="1" si="38"/>
        <v/>
      </c>
      <c r="P62" s="26" t="str">
        <f t="shared" ca="1" si="15"/>
        <v/>
      </c>
      <c r="Q62" s="26" t="str">
        <f t="shared" ca="1" si="16"/>
        <v/>
      </c>
      <c r="R62" s="26" t="str">
        <f t="shared" ca="1" si="17"/>
        <v/>
      </c>
      <c r="S62" s="26" t="str">
        <f t="shared" ca="1" si="18"/>
        <v/>
      </c>
      <c r="T62" s="26" t="str">
        <f t="shared" ca="1" si="19"/>
        <v/>
      </c>
      <c r="U62" s="26" t="str">
        <f t="shared" ca="1" si="20"/>
        <v/>
      </c>
      <c r="V62" s="26" t="str">
        <f t="shared" ca="1" si="21"/>
        <v/>
      </c>
      <c r="W62" s="26" t="str">
        <f t="shared" ca="1" si="22"/>
        <v/>
      </c>
      <c r="X62" s="26" t="str">
        <f t="shared" ca="1" si="23"/>
        <v/>
      </c>
      <c r="Y62" s="26" t="str">
        <f t="shared" ca="1" si="24"/>
        <v/>
      </c>
      <c r="Z62" s="28" t="str">
        <f t="shared" ca="1" si="25"/>
        <v/>
      </c>
      <c r="AA62" s="57" t="str">
        <f t="shared" ca="1" si="26"/>
        <v/>
      </c>
      <c r="AB62" s="33" t="str">
        <f t="shared" ca="1" si="7"/>
        <v/>
      </c>
      <c r="AD62" s="28" t="str">
        <f t="shared" ca="1" si="27"/>
        <v/>
      </c>
      <c r="AE62" s="28" t="str">
        <f t="shared" ca="1" si="28"/>
        <v/>
      </c>
      <c r="AF62" s="28" t="str">
        <f t="shared" ca="1" si="29"/>
        <v/>
      </c>
      <c r="AG62" s="28" t="str">
        <f t="shared" ca="1" si="30"/>
        <v/>
      </c>
      <c r="AH62" s="28" t="str">
        <f t="shared" ca="1" si="31"/>
        <v/>
      </c>
      <c r="AI62" s="28" t="str">
        <f t="shared" ca="1" si="32"/>
        <v/>
      </c>
      <c r="AJ62" s="28" t="str">
        <f t="shared" ca="1" si="33"/>
        <v/>
      </c>
      <c r="AK62" s="28" t="str">
        <f t="shared" ca="1" si="34"/>
        <v/>
      </c>
      <c r="AL62" s="28" t="str">
        <f t="shared" ca="1" si="35"/>
        <v/>
      </c>
      <c r="AM62" s="28" t="str">
        <f t="shared" ca="1" si="36"/>
        <v/>
      </c>
      <c r="AN62" s="28" t="str">
        <f t="shared" ca="1" si="9"/>
        <v/>
      </c>
      <c r="AO62" s="28" t="str">
        <f t="shared" ca="1" si="37"/>
        <v/>
      </c>
      <c r="AP62" s="33" t="str">
        <f t="shared" ca="1" si="10"/>
        <v/>
      </c>
      <c r="AQ62" s="54"/>
      <c r="AR62" s="53"/>
      <c r="AS62" s="53"/>
      <c r="AT62" s="53"/>
      <c r="AU62" s="53"/>
    </row>
    <row r="63" spans="1:51" ht="15" customHeight="1" x14ac:dyDescent="0.25">
      <c r="A63" s="31" t="str">
        <f t="shared" ca="1" si="11"/>
        <v/>
      </c>
      <c r="B63" s="32" t="str">
        <f t="shared" ca="1" si="12"/>
        <v/>
      </c>
      <c r="C63" s="32" t="str">
        <f t="shared" ca="1" si="13"/>
        <v/>
      </c>
      <c r="D63" s="48">
        <f>RAWDATA!A65</f>
        <v>193108</v>
      </c>
      <c r="E63" s="48" t="str">
        <f t="shared" ca="1" si="38"/>
        <v/>
      </c>
      <c r="F63" s="48" t="str">
        <f t="shared" ca="1" si="38"/>
        <v/>
      </c>
      <c r="G63" s="48" t="str">
        <f t="shared" ca="1" si="38"/>
        <v/>
      </c>
      <c r="H63" s="48" t="str">
        <f t="shared" ca="1" si="38"/>
        <v/>
      </c>
      <c r="I63" s="48" t="str">
        <f t="shared" ca="1" si="38"/>
        <v/>
      </c>
      <c r="J63" s="48" t="str">
        <f t="shared" ca="1" si="38"/>
        <v/>
      </c>
      <c r="K63" s="48" t="str">
        <f t="shared" ca="1" si="38"/>
        <v/>
      </c>
      <c r="L63" s="48" t="str">
        <f t="shared" ca="1" si="38"/>
        <v/>
      </c>
      <c r="M63" s="48" t="str">
        <f t="shared" ca="1" si="38"/>
        <v/>
      </c>
      <c r="N63" s="48" t="str">
        <f t="shared" ca="1" si="38"/>
        <v/>
      </c>
      <c r="P63" s="26" t="str">
        <f t="shared" ca="1" si="15"/>
        <v/>
      </c>
      <c r="Q63" s="26" t="str">
        <f t="shared" ca="1" si="16"/>
        <v/>
      </c>
      <c r="R63" s="26" t="str">
        <f t="shared" ca="1" si="17"/>
        <v/>
      </c>
      <c r="S63" s="26" t="str">
        <f t="shared" ca="1" si="18"/>
        <v/>
      </c>
      <c r="T63" s="26" t="str">
        <f t="shared" ca="1" si="19"/>
        <v/>
      </c>
      <c r="U63" s="26" t="str">
        <f t="shared" ca="1" si="20"/>
        <v/>
      </c>
      <c r="V63" s="26" t="str">
        <f t="shared" ca="1" si="21"/>
        <v/>
      </c>
      <c r="W63" s="26" t="str">
        <f t="shared" ca="1" si="22"/>
        <v/>
      </c>
      <c r="X63" s="26" t="str">
        <f t="shared" ca="1" si="23"/>
        <v/>
      </c>
      <c r="Y63" s="26" t="str">
        <f t="shared" ca="1" si="24"/>
        <v/>
      </c>
      <c r="Z63" s="28" t="str">
        <f t="shared" ca="1" si="25"/>
        <v/>
      </c>
      <c r="AA63" s="57" t="str">
        <f t="shared" ca="1" si="26"/>
        <v/>
      </c>
      <c r="AB63" s="33" t="str">
        <f t="shared" ca="1" si="7"/>
        <v/>
      </c>
      <c r="AD63" s="28" t="str">
        <f t="shared" ca="1" si="27"/>
        <v/>
      </c>
      <c r="AE63" s="28" t="str">
        <f t="shared" ca="1" si="28"/>
        <v/>
      </c>
      <c r="AF63" s="28" t="str">
        <f t="shared" ca="1" si="29"/>
        <v/>
      </c>
      <c r="AG63" s="28" t="str">
        <f t="shared" ca="1" si="30"/>
        <v/>
      </c>
      <c r="AH63" s="28" t="str">
        <f t="shared" ca="1" si="31"/>
        <v/>
      </c>
      <c r="AI63" s="28" t="str">
        <f t="shared" ca="1" si="32"/>
        <v/>
      </c>
      <c r="AJ63" s="28" t="str">
        <f t="shared" ca="1" si="33"/>
        <v/>
      </c>
      <c r="AK63" s="28" t="str">
        <f t="shared" ca="1" si="34"/>
        <v/>
      </c>
      <c r="AL63" s="28" t="str">
        <f t="shared" ca="1" si="35"/>
        <v/>
      </c>
      <c r="AM63" s="28" t="str">
        <f t="shared" ca="1" si="36"/>
        <v/>
      </c>
      <c r="AN63" s="28" t="str">
        <f t="shared" ca="1" si="9"/>
        <v/>
      </c>
      <c r="AO63" s="28" t="str">
        <f t="shared" ca="1" si="37"/>
        <v/>
      </c>
      <c r="AP63" s="33" t="str">
        <f t="shared" ca="1" si="10"/>
        <v/>
      </c>
      <c r="AQ63" s="54"/>
      <c r="AR63" s="53"/>
      <c r="AS63" s="53"/>
      <c r="AT63" s="53"/>
      <c r="AU63" s="53"/>
    </row>
    <row r="64" spans="1:51" ht="15" customHeight="1" x14ac:dyDescent="0.25">
      <c r="A64" s="31" t="str">
        <f t="shared" ca="1" si="11"/>
        <v/>
      </c>
      <c r="B64" s="32" t="str">
        <f t="shared" ca="1" si="12"/>
        <v/>
      </c>
      <c r="C64" s="32" t="str">
        <f t="shared" ca="1" si="13"/>
        <v/>
      </c>
      <c r="D64" s="48">
        <f>RAWDATA!A66</f>
        <v>193109</v>
      </c>
      <c r="E64" s="48" t="str">
        <f t="shared" ca="1" si="38"/>
        <v/>
      </c>
      <c r="F64" s="48" t="str">
        <f t="shared" ca="1" si="38"/>
        <v/>
      </c>
      <c r="G64" s="48" t="str">
        <f t="shared" ca="1" si="38"/>
        <v/>
      </c>
      <c r="H64" s="48" t="str">
        <f t="shared" ca="1" si="38"/>
        <v/>
      </c>
      <c r="I64" s="48" t="str">
        <f t="shared" ca="1" si="38"/>
        <v/>
      </c>
      <c r="J64" s="48" t="str">
        <f t="shared" ca="1" si="38"/>
        <v/>
      </c>
      <c r="K64" s="48" t="str">
        <f t="shared" ca="1" si="38"/>
        <v/>
      </c>
      <c r="L64" s="48" t="str">
        <f t="shared" ca="1" si="38"/>
        <v/>
      </c>
      <c r="M64" s="48" t="str">
        <f t="shared" ca="1" si="38"/>
        <v/>
      </c>
      <c r="N64" s="48" t="str">
        <f t="shared" ca="1" si="38"/>
        <v/>
      </c>
      <c r="P64" s="26" t="str">
        <f t="shared" ca="1" si="15"/>
        <v/>
      </c>
      <c r="Q64" s="26" t="str">
        <f t="shared" ca="1" si="16"/>
        <v/>
      </c>
      <c r="R64" s="26" t="str">
        <f t="shared" ca="1" si="17"/>
        <v/>
      </c>
      <c r="S64" s="26" t="str">
        <f t="shared" ca="1" si="18"/>
        <v/>
      </c>
      <c r="T64" s="26" t="str">
        <f t="shared" ca="1" si="19"/>
        <v/>
      </c>
      <c r="U64" s="26" t="str">
        <f t="shared" ca="1" si="20"/>
        <v/>
      </c>
      <c r="V64" s="26" t="str">
        <f t="shared" ca="1" si="21"/>
        <v/>
      </c>
      <c r="W64" s="26" t="str">
        <f t="shared" ca="1" si="22"/>
        <v/>
      </c>
      <c r="X64" s="26" t="str">
        <f t="shared" ca="1" si="23"/>
        <v/>
      </c>
      <c r="Y64" s="26" t="str">
        <f t="shared" ca="1" si="24"/>
        <v/>
      </c>
      <c r="Z64" s="28" t="str">
        <f t="shared" ca="1" si="25"/>
        <v/>
      </c>
      <c r="AA64" s="57" t="str">
        <f t="shared" ca="1" si="26"/>
        <v/>
      </c>
      <c r="AB64" s="33" t="str">
        <f t="shared" ca="1" si="7"/>
        <v/>
      </c>
      <c r="AD64" s="28" t="str">
        <f t="shared" ca="1" si="27"/>
        <v/>
      </c>
      <c r="AE64" s="28" t="str">
        <f t="shared" ca="1" si="28"/>
        <v/>
      </c>
      <c r="AF64" s="28" t="str">
        <f t="shared" ca="1" si="29"/>
        <v/>
      </c>
      <c r="AG64" s="28" t="str">
        <f t="shared" ca="1" si="30"/>
        <v/>
      </c>
      <c r="AH64" s="28" t="str">
        <f t="shared" ca="1" si="31"/>
        <v/>
      </c>
      <c r="AI64" s="28" t="str">
        <f t="shared" ca="1" si="32"/>
        <v/>
      </c>
      <c r="AJ64" s="28" t="str">
        <f t="shared" ca="1" si="33"/>
        <v/>
      </c>
      <c r="AK64" s="28" t="str">
        <f t="shared" ca="1" si="34"/>
        <v/>
      </c>
      <c r="AL64" s="28" t="str">
        <f t="shared" ca="1" si="35"/>
        <v/>
      </c>
      <c r="AM64" s="28" t="str">
        <f t="shared" ca="1" si="36"/>
        <v/>
      </c>
      <c r="AN64" s="28" t="str">
        <f t="shared" ca="1" si="9"/>
        <v/>
      </c>
      <c r="AO64" s="28" t="str">
        <f t="shared" ca="1" si="37"/>
        <v/>
      </c>
      <c r="AP64" s="33" t="str">
        <f t="shared" ca="1" si="10"/>
        <v/>
      </c>
      <c r="AQ64" s="54"/>
      <c r="AR64" s="53"/>
      <c r="AS64" s="53"/>
      <c r="AT64" s="53"/>
      <c r="AU64" s="53"/>
    </row>
    <row r="65" spans="1:51" ht="15" customHeight="1" x14ac:dyDescent="0.25">
      <c r="A65" s="31" t="str">
        <f t="shared" ca="1" si="11"/>
        <v/>
      </c>
      <c r="B65" s="32" t="str">
        <f t="shared" ca="1" si="12"/>
        <v/>
      </c>
      <c r="C65" s="32" t="str">
        <f t="shared" ca="1" si="13"/>
        <v/>
      </c>
      <c r="D65" s="48">
        <f>RAWDATA!A67</f>
        <v>193110</v>
      </c>
      <c r="E65" s="48" t="str">
        <f t="shared" ca="1" si="38"/>
        <v/>
      </c>
      <c r="F65" s="48" t="str">
        <f t="shared" ca="1" si="38"/>
        <v/>
      </c>
      <c r="G65" s="48" t="str">
        <f t="shared" ca="1" si="38"/>
        <v/>
      </c>
      <c r="H65" s="48" t="str">
        <f t="shared" ca="1" si="38"/>
        <v/>
      </c>
      <c r="I65" s="48" t="str">
        <f t="shared" ca="1" si="38"/>
        <v/>
      </c>
      <c r="J65" s="48" t="str">
        <f t="shared" ca="1" si="38"/>
        <v/>
      </c>
      <c r="K65" s="48" t="str">
        <f t="shared" ca="1" si="38"/>
        <v/>
      </c>
      <c r="L65" s="48" t="str">
        <f t="shared" ca="1" si="38"/>
        <v/>
      </c>
      <c r="M65" s="48" t="str">
        <f t="shared" ca="1" si="38"/>
        <v/>
      </c>
      <c r="N65" s="48" t="str">
        <f t="shared" ca="1" si="38"/>
        <v/>
      </c>
      <c r="P65" s="26" t="str">
        <f t="shared" ca="1" si="15"/>
        <v/>
      </c>
      <c r="Q65" s="26" t="str">
        <f t="shared" ca="1" si="16"/>
        <v/>
      </c>
      <c r="R65" s="26" t="str">
        <f t="shared" ca="1" si="17"/>
        <v/>
      </c>
      <c r="S65" s="26" t="str">
        <f t="shared" ca="1" si="18"/>
        <v/>
      </c>
      <c r="T65" s="26" t="str">
        <f t="shared" ca="1" si="19"/>
        <v/>
      </c>
      <c r="U65" s="26" t="str">
        <f t="shared" ca="1" si="20"/>
        <v/>
      </c>
      <c r="V65" s="26" t="str">
        <f t="shared" ca="1" si="21"/>
        <v/>
      </c>
      <c r="W65" s="26" t="str">
        <f t="shared" ca="1" si="22"/>
        <v/>
      </c>
      <c r="X65" s="26" t="str">
        <f t="shared" ca="1" si="23"/>
        <v/>
      </c>
      <c r="Y65" s="26" t="str">
        <f t="shared" ca="1" si="24"/>
        <v/>
      </c>
      <c r="Z65" s="28" t="str">
        <f t="shared" ca="1" si="25"/>
        <v/>
      </c>
      <c r="AA65" s="57" t="str">
        <f t="shared" ca="1" si="26"/>
        <v/>
      </c>
      <c r="AB65" s="33" t="str">
        <f t="shared" ca="1" si="7"/>
        <v/>
      </c>
      <c r="AD65" s="28" t="str">
        <f t="shared" ca="1" si="27"/>
        <v/>
      </c>
      <c r="AE65" s="28" t="str">
        <f t="shared" ca="1" si="28"/>
        <v/>
      </c>
      <c r="AF65" s="28" t="str">
        <f t="shared" ca="1" si="29"/>
        <v/>
      </c>
      <c r="AG65" s="28" t="str">
        <f t="shared" ca="1" si="30"/>
        <v/>
      </c>
      <c r="AH65" s="28" t="str">
        <f t="shared" ca="1" si="31"/>
        <v/>
      </c>
      <c r="AI65" s="28" t="str">
        <f t="shared" ca="1" si="32"/>
        <v/>
      </c>
      <c r="AJ65" s="28" t="str">
        <f t="shared" ca="1" si="33"/>
        <v/>
      </c>
      <c r="AK65" s="28" t="str">
        <f t="shared" ca="1" si="34"/>
        <v/>
      </c>
      <c r="AL65" s="28" t="str">
        <f t="shared" ca="1" si="35"/>
        <v/>
      </c>
      <c r="AM65" s="28" t="str">
        <f t="shared" ca="1" si="36"/>
        <v/>
      </c>
      <c r="AN65" s="28" t="str">
        <f t="shared" ca="1" si="9"/>
        <v/>
      </c>
      <c r="AO65" s="28" t="str">
        <f t="shared" ca="1" si="37"/>
        <v/>
      </c>
      <c r="AP65" s="33" t="str">
        <f t="shared" ca="1" si="10"/>
        <v/>
      </c>
      <c r="AQ65" s="54"/>
      <c r="AR65" s="53"/>
      <c r="AS65" s="53"/>
      <c r="AT65" s="53"/>
      <c r="AU65" s="53"/>
      <c r="AY65" s="29"/>
    </row>
    <row r="66" spans="1:51" ht="15" customHeight="1" x14ac:dyDescent="0.25">
      <c r="A66" s="31" t="str">
        <f t="shared" ca="1" si="11"/>
        <v/>
      </c>
      <c r="B66" s="32" t="str">
        <f t="shared" ca="1" si="12"/>
        <v/>
      </c>
      <c r="C66" s="32" t="str">
        <f t="shared" ca="1" si="13"/>
        <v/>
      </c>
      <c r="D66" s="48">
        <f>RAWDATA!A68</f>
        <v>193111</v>
      </c>
      <c r="E66" s="48" t="str">
        <f t="shared" ca="1" si="38"/>
        <v/>
      </c>
      <c r="F66" s="48" t="str">
        <f t="shared" ca="1" si="38"/>
        <v/>
      </c>
      <c r="G66" s="48" t="str">
        <f t="shared" ca="1" si="38"/>
        <v/>
      </c>
      <c r="H66" s="48" t="str">
        <f t="shared" ca="1" si="38"/>
        <v/>
      </c>
      <c r="I66" s="48" t="str">
        <f t="shared" ca="1" si="38"/>
        <v/>
      </c>
      <c r="J66" s="48" t="str">
        <f t="shared" ca="1" si="38"/>
        <v/>
      </c>
      <c r="K66" s="48" t="str">
        <f t="shared" ca="1" si="38"/>
        <v/>
      </c>
      <c r="L66" s="48" t="str">
        <f t="shared" ca="1" si="38"/>
        <v/>
      </c>
      <c r="M66" s="48" t="str">
        <f t="shared" ca="1" si="38"/>
        <v/>
      </c>
      <c r="N66" s="48" t="str">
        <f t="shared" ca="1" si="38"/>
        <v/>
      </c>
      <c r="P66" s="26" t="str">
        <f t="shared" ca="1" si="15"/>
        <v/>
      </c>
      <c r="Q66" s="26" t="str">
        <f t="shared" ca="1" si="16"/>
        <v/>
      </c>
      <c r="R66" s="26" t="str">
        <f t="shared" ca="1" si="17"/>
        <v/>
      </c>
      <c r="S66" s="26" t="str">
        <f t="shared" ca="1" si="18"/>
        <v/>
      </c>
      <c r="T66" s="26" t="str">
        <f t="shared" ca="1" si="19"/>
        <v/>
      </c>
      <c r="U66" s="26" t="str">
        <f t="shared" ca="1" si="20"/>
        <v/>
      </c>
      <c r="V66" s="26" t="str">
        <f t="shared" ca="1" si="21"/>
        <v/>
      </c>
      <c r="W66" s="26" t="str">
        <f t="shared" ca="1" si="22"/>
        <v/>
      </c>
      <c r="X66" s="26" t="str">
        <f t="shared" ca="1" si="23"/>
        <v/>
      </c>
      <c r="Y66" s="26" t="str">
        <f t="shared" ca="1" si="24"/>
        <v/>
      </c>
      <c r="Z66" s="28" t="str">
        <f t="shared" ca="1" si="25"/>
        <v/>
      </c>
      <c r="AA66" s="57" t="str">
        <f t="shared" ca="1" si="26"/>
        <v/>
      </c>
      <c r="AB66" s="33" t="str">
        <f t="shared" ca="1" si="7"/>
        <v/>
      </c>
      <c r="AD66" s="28" t="str">
        <f t="shared" ca="1" si="27"/>
        <v/>
      </c>
      <c r="AE66" s="28" t="str">
        <f t="shared" ca="1" si="28"/>
        <v/>
      </c>
      <c r="AF66" s="28" t="str">
        <f t="shared" ca="1" si="29"/>
        <v/>
      </c>
      <c r="AG66" s="28" t="str">
        <f t="shared" ca="1" si="30"/>
        <v/>
      </c>
      <c r="AH66" s="28" t="str">
        <f t="shared" ca="1" si="31"/>
        <v/>
      </c>
      <c r="AI66" s="28" t="str">
        <f t="shared" ca="1" si="32"/>
        <v/>
      </c>
      <c r="AJ66" s="28" t="str">
        <f t="shared" ca="1" si="33"/>
        <v/>
      </c>
      <c r="AK66" s="28" t="str">
        <f t="shared" ca="1" si="34"/>
        <v/>
      </c>
      <c r="AL66" s="28" t="str">
        <f t="shared" ca="1" si="35"/>
        <v/>
      </c>
      <c r="AM66" s="28" t="str">
        <f t="shared" ca="1" si="36"/>
        <v/>
      </c>
      <c r="AN66" s="28" t="str">
        <f t="shared" ca="1" si="9"/>
        <v/>
      </c>
      <c r="AO66" s="28" t="str">
        <f t="shared" ca="1" si="37"/>
        <v/>
      </c>
      <c r="AP66" s="33" t="str">
        <f t="shared" ca="1" si="10"/>
        <v/>
      </c>
      <c r="AQ66" s="54"/>
      <c r="AR66" s="53"/>
      <c r="AS66" s="53"/>
      <c r="AT66" s="53"/>
      <c r="AU66" s="53"/>
    </row>
    <row r="67" spans="1:51" ht="15" customHeight="1" x14ac:dyDescent="0.25">
      <c r="A67" s="31" t="str">
        <f t="shared" ca="1" si="11"/>
        <v/>
      </c>
      <c r="B67" s="32" t="str">
        <f t="shared" ca="1" si="12"/>
        <v/>
      </c>
      <c r="C67" s="32" t="str">
        <f t="shared" ca="1" si="13"/>
        <v/>
      </c>
      <c r="D67" s="48">
        <f>RAWDATA!A69</f>
        <v>193112</v>
      </c>
      <c r="E67" s="48" t="str">
        <f t="shared" ca="1" si="38"/>
        <v/>
      </c>
      <c r="F67" s="48" t="str">
        <f t="shared" ca="1" si="38"/>
        <v/>
      </c>
      <c r="G67" s="48" t="str">
        <f t="shared" ca="1" si="38"/>
        <v/>
      </c>
      <c r="H67" s="48" t="str">
        <f t="shared" ca="1" si="38"/>
        <v/>
      </c>
      <c r="I67" s="48" t="str">
        <f t="shared" ca="1" si="38"/>
        <v/>
      </c>
      <c r="J67" s="48" t="str">
        <f t="shared" ca="1" si="38"/>
        <v/>
      </c>
      <c r="K67" s="48" t="str">
        <f t="shared" ca="1" si="38"/>
        <v/>
      </c>
      <c r="L67" s="48" t="str">
        <f t="shared" ca="1" si="38"/>
        <v/>
      </c>
      <c r="M67" s="48" t="str">
        <f t="shared" ca="1" si="38"/>
        <v/>
      </c>
      <c r="N67" s="48" t="str">
        <f t="shared" ca="1" si="38"/>
        <v/>
      </c>
      <c r="P67" s="26" t="str">
        <f t="shared" ca="1" si="15"/>
        <v/>
      </c>
      <c r="Q67" s="26" t="str">
        <f t="shared" ca="1" si="16"/>
        <v/>
      </c>
      <c r="R67" s="26" t="str">
        <f t="shared" ca="1" si="17"/>
        <v/>
      </c>
      <c r="S67" s="26" t="str">
        <f t="shared" ca="1" si="18"/>
        <v/>
      </c>
      <c r="T67" s="26" t="str">
        <f t="shared" ca="1" si="19"/>
        <v/>
      </c>
      <c r="U67" s="26" t="str">
        <f t="shared" ca="1" si="20"/>
        <v/>
      </c>
      <c r="V67" s="26" t="str">
        <f t="shared" ca="1" si="21"/>
        <v/>
      </c>
      <c r="W67" s="26" t="str">
        <f t="shared" ca="1" si="22"/>
        <v/>
      </c>
      <c r="X67" s="26" t="str">
        <f t="shared" ca="1" si="23"/>
        <v/>
      </c>
      <c r="Y67" s="26" t="str">
        <f t="shared" ca="1" si="24"/>
        <v/>
      </c>
      <c r="Z67" s="28" t="str">
        <f t="shared" ca="1" si="25"/>
        <v/>
      </c>
      <c r="AA67" s="57" t="str">
        <f t="shared" ca="1" si="26"/>
        <v/>
      </c>
      <c r="AB67" s="33" t="str">
        <f t="shared" ca="1" si="7"/>
        <v/>
      </c>
      <c r="AD67" s="28" t="str">
        <f t="shared" ca="1" si="27"/>
        <v/>
      </c>
      <c r="AE67" s="28" t="str">
        <f t="shared" ca="1" si="28"/>
        <v/>
      </c>
      <c r="AF67" s="28" t="str">
        <f t="shared" ca="1" si="29"/>
        <v/>
      </c>
      <c r="AG67" s="28" t="str">
        <f t="shared" ca="1" si="30"/>
        <v/>
      </c>
      <c r="AH67" s="28" t="str">
        <f t="shared" ca="1" si="31"/>
        <v/>
      </c>
      <c r="AI67" s="28" t="str">
        <f t="shared" ca="1" si="32"/>
        <v/>
      </c>
      <c r="AJ67" s="28" t="str">
        <f t="shared" ca="1" si="33"/>
        <v/>
      </c>
      <c r="AK67" s="28" t="str">
        <f t="shared" ca="1" si="34"/>
        <v/>
      </c>
      <c r="AL67" s="28" t="str">
        <f t="shared" ca="1" si="35"/>
        <v/>
      </c>
      <c r="AM67" s="28" t="str">
        <f t="shared" ca="1" si="36"/>
        <v/>
      </c>
      <c r="AN67" s="28" t="str">
        <f t="shared" ca="1" si="9"/>
        <v/>
      </c>
      <c r="AO67" s="28" t="str">
        <f t="shared" ca="1" si="37"/>
        <v/>
      </c>
      <c r="AP67" s="33" t="str">
        <f t="shared" ca="1" si="10"/>
        <v/>
      </c>
      <c r="AQ67" s="54"/>
      <c r="AR67" s="53"/>
      <c r="AS67" s="53"/>
      <c r="AT67" s="53"/>
      <c r="AU67" s="53"/>
    </row>
    <row r="68" spans="1:51" ht="15" customHeight="1" x14ac:dyDescent="0.25">
      <c r="A68" s="31" t="str">
        <f t="shared" ca="1" si="11"/>
        <v/>
      </c>
      <c r="B68" s="32" t="str">
        <f t="shared" ca="1" si="12"/>
        <v/>
      </c>
      <c r="C68" s="32" t="str">
        <f t="shared" ca="1" si="13"/>
        <v/>
      </c>
      <c r="D68" s="48">
        <f>RAWDATA!A70</f>
        <v>193201</v>
      </c>
      <c r="E68" s="48" t="str">
        <f t="shared" ca="1" si="38"/>
        <v/>
      </c>
      <c r="F68" s="48" t="str">
        <f t="shared" ca="1" si="38"/>
        <v/>
      </c>
      <c r="G68" s="48" t="str">
        <f t="shared" ca="1" si="38"/>
        <v/>
      </c>
      <c r="H68" s="48" t="str">
        <f t="shared" ca="1" si="38"/>
        <v/>
      </c>
      <c r="I68" s="48" t="str">
        <f t="shared" ca="1" si="38"/>
        <v/>
      </c>
      <c r="J68" s="48" t="str">
        <f t="shared" ca="1" si="38"/>
        <v/>
      </c>
      <c r="K68" s="48" t="str">
        <f t="shared" ca="1" si="38"/>
        <v/>
      </c>
      <c r="L68" s="48" t="str">
        <f t="shared" ca="1" si="38"/>
        <v/>
      </c>
      <c r="M68" s="48" t="str">
        <f t="shared" ca="1" si="38"/>
        <v/>
      </c>
      <c r="N68" s="48" t="str">
        <f t="shared" ca="1" si="38"/>
        <v/>
      </c>
      <c r="P68" s="26" t="str">
        <f t="shared" ca="1" si="15"/>
        <v/>
      </c>
      <c r="Q68" s="26" t="str">
        <f t="shared" ca="1" si="16"/>
        <v/>
      </c>
      <c r="R68" s="26" t="str">
        <f t="shared" ca="1" si="17"/>
        <v/>
      </c>
      <c r="S68" s="26" t="str">
        <f t="shared" ca="1" si="18"/>
        <v/>
      </c>
      <c r="T68" s="26" t="str">
        <f t="shared" ca="1" si="19"/>
        <v/>
      </c>
      <c r="U68" s="26" t="str">
        <f t="shared" ca="1" si="20"/>
        <v/>
      </c>
      <c r="V68" s="26" t="str">
        <f t="shared" ca="1" si="21"/>
        <v/>
      </c>
      <c r="W68" s="26" t="str">
        <f t="shared" ca="1" si="22"/>
        <v/>
      </c>
      <c r="X68" s="26" t="str">
        <f t="shared" ca="1" si="23"/>
        <v/>
      </c>
      <c r="Y68" s="26" t="str">
        <f t="shared" ca="1" si="24"/>
        <v/>
      </c>
      <c r="Z68" s="28" t="str">
        <f t="shared" ca="1" si="25"/>
        <v/>
      </c>
      <c r="AA68" s="57" t="str">
        <f t="shared" ca="1" si="26"/>
        <v/>
      </c>
      <c r="AB68" s="33" t="str">
        <f t="shared" ca="1" si="7"/>
        <v/>
      </c>
      <c r="AD68" s="28" t="str">
        <f t="shared" ca="1" si="27"/>
        <v/>
      </c>
      <c r="AE68" s="28" t="str">
        <f t="shared" ca="1" si="28"/>
        <v/>
      </c>
      <c r="AF68" s="28" t="str">
        <f t="shared" ca="1" si="29"/>
        <v/>
      </c>
      <c r="AG68" s="28" t="str">
        <f t="shared" ca="1" si="30"/>
        <v/>
      </c>
      <c r="AH68" s="28" t="str">
        <f t="shared" ca="1" si="31"/>
        <v/>
      </c>
      <c r="AI68" s="28" t="str">
        <f t="shared" ca="1" si="32"/>
        <v/>
      </c>
      <c r="AJ68" s="28" t="str">
        <f t="shared" ca="1" si="33"/>
        <v/>
      </c>
      <c r="AK68" s="28" t="str">
        <f t="shared" ca="1" si="34"/>
        <v/>
      </c>
      <c r="AL68" s="28" t="str">
        <f t="shared" ca="1" si="35"/>
        <v/>
      </c>
      <c r="AM68" s="28" t="str">
        <f t="shared" ca="1" si="36"/>
        <v/>
      </c>
      <c r="AN68" s="28" t="str">
        <f t="shared" ca="1" si="9"/>
        <v/>
      </c>
      <c r="AO68" s="28" t="str">
        <f t="shared" ca="1" si="37"/>
        <v/>
      </c>
      <c r="AP68" s="33" t="str">
        <f t="shared" ca="1" si="10"/>
        <v/>
      </c>
      <c r="AQ68" s="54"/>
      <c r="AR68" s="53"/>
      <c r="AS68" s="53"/>
      <c r="AT68" s="53"/>
      <c r="AU68" s="53"/>
    </row>
    <row r="69" spans="1:51" ht="15" customHeight="1" x14ac:dyDescent="0.25">
      <c r="A69" s="31" t="str">
        <f t="shared" ca="1" si="11"/>
        <v/>
      </c>
      <c r="B69" s="32" t="str">
        <f t="shared" ca="1" si="12"/>
        <v/>
      </c>
      <c r="C69" s="32" t="str">
        <f t="shared" ca="1" si="13"/>
        <v/>
      </c>
      <c r="D69" s="48">
        <f>RAWDATA!A71</f>
        <v>193202</v>
      </c>
      <c r="E69" s="48" t="str">
        <f t="shared" ca="1" si="38"/>
        <v/>
      </c>
      <c r="F69" s="48" t="str">
        <f t="shared" ca="1" si="38"/>
        <v/>
      </c>
      <c r="G69" s="48" t="str">
        <f t="shared" ca="1" si="38"/>
        <v/>
      </c>
      <c r="H69" s="48" t="str">
        <f t="shared" ca="1" si="38"/>
        <v/>
      </c>
      <c r="I69" s="48" t="str">
        <f t="shared" ca="1" si="38"/>
        <v/>
      </c>
      <c r="J69" s="48" t="str">
        <f t="shared" ca="1" si="38"/>
        <v/>
      </c>
      <c r="K69" s="48" t="str">
        <f t="shared" ca="1" si="38"/>
        <v/>
      </c>
      <c r="L69" s="48" t="str">
        <f t="shared" ca="1" si="38"/>
        <v/>
      </c>
      <c r="M69" s="48" t="str">
        <f t="shared" ca="1" si="38"/>
        <v/>
      </c>
      <c r="N69" s="48" t="str">
        <f t="shared" ca="1" si="38"/>
        <v/>
      </c>
      <c r="P69" s="26" t="str">
        <f t="shared" ca="1" si="15"/>
        <v/>
      </c>
      <c r="Q69" s="26" t="str">
        <f t="shared" ca="1" si="16"/>
        <v/>
      </c>
      <c r="R69" s="26" t="str">
        <f t="shared" ca="1" si="17"/>
        <v/>
      </c>
      <c r="S69" s="26" t="str">
        <f t="shared" ca="1" si="18"/>
        <v/>
      </c>
      <c r="T69" s="26" t="str">
        <f t="shared" ca="1" si="19"/>
        <v/>
      </c>
      <c r="U69" s="26" t="str">
        <f t="shared" ca="1" si="20"/>
        <v/>
      </c>
      <c r="V69" s="26" t="str">
        <f t="shared" ca="1" si="21"/>
        <v/>
      </c>
      <c r="W69" s="26" t="str">
        <f t="shared" ca="1" si="22"/>
        <v/>
      </c>
      <c r="X69" s="26" t="str">
        <f t="shared" ca="1" si="23"/>
        <v/>
      </c>
      <c r="Y69" s="26" t="str">
        <f t="shared" ca="1" si="24"/>
        <v/>
      </c>
      <c r="Z69" s="28" t="str">
        <f t="shared" ca="1" si="25"/>
        <v/>
      </c>
      <c r="AA69" s="57" t="str">
        <f t="shared" ca="1" si="26"/>
        <v/>
      </c>
      <c r="AB69" s="33" t="str">
        <f t="shared" ca="1" si="7"/>
        <v/>
      </c>
      <c r="AD69" s="28" t="str">
        <f t="shared" ca="1" si="27"/>
        <v/>
      </c>
      <c r="AE69" s="28" t="str">
        <f t="shared" ca="1" si="28"/>
        <v/>
      </c>
      <c r="AF69" s="28" t="str">
        <f t="shared" ca="1" si="29"/>
        <v/>
      </c>
      <c r="AG69" s="28" t="str">
        <f t="shared" ca="1" si="30"/>
        <v/>
      </c>
      <c r="AH69" s="28" t="str">
        <f t="shared" ca="1" si="31"/>
        <v/>
      </c>
      <c r="AI69" s="28" t="str">
        <f t="shared" ca="1" si="32"/>
        <v/>
      </c>
      <c r="AJ69" s="28" t="str">
        <f t="shared" ca="1" si="33"/>
        <v/>
      </c>
      <c r="AK69" s="28" t="str">
        <f t="shared" ca="1" si="34"/>
        <v/>
      </c>
      <c r="AL69" s="28" t="str">
        <f t="shared" ca="1" si="35"/>
        <v/>
      </c>
      <c r="AM69" s="28" t="str">
        <f t="shared" ca="1" si="36"/>
        <v/>
      </c>
      <c r="AN69" s="28" t="str">
        <f t="shared" ca="1" si="9"/>
        <v/>
      </c>
      <c r="AO69" s="28" t="str">
        <f t="shared" ca="1" si="37"/>
        <v/>
      </c>
      <c r="AP69" s="33" t="str">
        <f t="shared" ca="1" si="10"/>
        <v/>
      </c>
      <c r="AQ69" s="54"/>
      <c r="AR69" s="53"/>
      <c r="AS69" s="53"/>
      <c r="AT69" s="53"/>
      <c r="AU69" s="53"/>
    </row>
    <row r="70" spans="1:51" ht="15" customHeight="1" x14ac:dyDescent="0.25">
      <c r="A70" s="31" t="str">
        <f t="shared" ca="1" si="11"/>
        <v/>
      </c>
      <c r="B70" s="32" t="str">
        <f t="shared" ca="1" si="12"/>
        <v/>
      </c>
      <c r="C70" s="32" t="str">
        <f t="shared" ca="1" si="13"/>
        <v/>
      </c>
      <c r="D70" s="48">
        <f>RAWDATA!A72</f>
        <v>193203</v>
      </c>
      <c r="E70" s="48" t="str">
        <f t="shared" ca="1" si="38"/>
        <v/>
      </c>
      <c r="F70" s="48" t="str">
        <f t="shared" ca="1" si="38"/>
        <v/>
      </c>
      <c r="G70" s="48" t="str">
        <f t="shared" ca="1" si="38"/>
        <v/>
      </c>
      <c r="H70" s="48" t="str">
        <f t="shared" ca="1" si="38"/>
        <v/>
      </c>
      <c r="I70" s="48" t="str">
        <f t="shared" ca="1" si="38"/>
        <v/>
      </c>
      <c r="J70" s="48" t="str">
        <f t="shared" ca="1" si="38"/>
        <v/>
      </c>
      <c r="K70" s="48" t="str">
        <f t="shared" ca="1" si="38"/>
        <v/>
      </c>
      <c r="L70" s="48" t="str">
        <f t="shared" ca="1" si="38"/>
        <v/>
      </c>
      <c r="M70" s="48" t="str">
        <f t="shared" ca="1" si="38"/>
        <v/>
      </c>
      <c r="N70" s="48" t="str">
        <f t="shared" ca="1" si="38"/>
        <v/>
      </c>
      <c r="P70" s="26" t="str">
        <f t="shared" ca="1" si="15"/>
        <v/>
      </c>
      <c r="Q70" s="26" t="str">
        <f t="shared" ca="1" si="16"/>
        <v/>
      </c>
      <c r="R70" s="26" t="str">
        <f t="shared" ca="1" si="17"/>
        <v/>
      </c>
      <c r="S70" s="26" t="str">
        <f t="shared" ca="1" si="18"/>
        <v/>
      </c>
      <c r="T70" s="26" t="str">
        <f t="shared" ca="1" si="19"/>
        <v/>
      </c>
      <c r="U70" s="26" t="str">
        <f t="shared" ca="1" si="20"/>
        <v/>
      </c>
      <c r="V70" s="26" t="str">
        <f t="shared" ca="1" si="21"/>
        <v/>
      </c>
      <c r="W70" s="26" t="str">
        <f t="shared" ca="1" si="22"/>
        <v/>
      </c>
      <c r="X70" s="26" t="str">
        <f t="shared" ca="1" si="23"/>
        <v/>
      </c>
      <c r="Y70" s="26" t="str">
        <f t="shared" ca="1" si="24"/>
        <v/>
      </c>
      <c r="Z70" s="28" t="str">
        <f t="shared" ca="1" si="25"/>
        <v/>
      </c>
      <c r="AA70" s="57" t="str">
        <f t="shared" ca="1" si="26"/>
        <v/>
      </c>
      <c r="AB70" s="33" t="str">
        <f t="shared" ca="1" si="7"/>
        <v/>
      </c>
      <c r="AD70" s="28" t="str">
        <f t="shared" ca="1" si="27"/>
        <v/>
      </c>
      <c r="AE70" s="28" t="str">
        <f t="shared" ca="1" si="28"/>
        <v/>
      </c>
      <c r="AF70" s="28" t="str">
        <f t="shared" ca="1" si="29"/>
        <v/>
      </c>
      <c r="AG70" s="28" t="str">
        <f t="shared" ca="1" si="30"/>
        <v/>
      </c>
      <c r="AH70" s="28" t="str">
        <f t="shared" ca="1" si="31"/>
        <v/>
      </c>
      <c r="AI70" s="28" t="str">
        <f t="shared" ca="1" si="32"/>
        <v/>
      </c>
      <c r="AJ70" s="28" t="str">
        <f t="shared" ca="1" si="33"/>
        <v/>
      </c>
      <c r="AK70" s="28" t="str">
        <f t="shared" ca="1" si="34"/>
        <v/>
      </c>
      <c r="AL70" s="28" t="str">
        <f t="shared" ca="1" si="35"/>
        <v/>
      </c>
      <c r="AM70" s="28" t="str">
        <f t="shared" ca="1" si="36"/>
        <v/>
      </c>
      <c r="AN70" s="28" t="str">
        <f t="shared" ca="1" si="9"/>
        <v/>
      </c>
      <c r="AO70" s="28" t="str">
        <f t="shared" ca="1" si="37"/>
        <v/>
      </c>
      <c r="AP70" s="33" t="str">
        <f t="shared" ca="1" si="10"/>
        <v/>
      </c>
      <c r="AQ70" s="54"/>
      <c r="AR70" s="53"/>
      <c r="AS70" s="53"/>
      <c r="AT70" s="53"/>
      <c r="AU70" s="53"/>
    </row>
    <row r="71" spans="1:51" ht="15" customHeight="1" x14ac:dyDescent="0.25">
      <c r="A71" s="31" t="str">
        <f t="shared" ca="1" si="11"/>
        <v/>
      </c>
      <c r="B71" s="32" t="str">
        <f t="shared" ca="1" si="12"/>
        <v/>
      </c>
      <c r="C71" s="32" t="str">
        <f t="shared" ca="1" si="13"/>
        <v/>
      </c>
      <c r="D71" s="48">
        <f>RAWDATA!A73</f>
        <v>193204</v>
      </c>
      <c r="E71" s="48" t="str">
        <f t="shared" ca="1" si="38"/>
        <v/>
      </c>
      <c r="F71" s="48" t="str">
        <f t="shared" ca="1" si="38"/>
        <v/>
      </c>
      <c r="G71" s="48" t="str">
        <f t="shared" ca="1" si="38"/>
        <v/>
      </c>
      <c r="H71" s="48" t="str">
        <f t="shared" ca="1" si="38"/>
        <v/>
      </c>
      <c r="I71" s="48" t="str">
        <f t="shared" ca="1" si="38"/>
        <v/>
      </c>
      <c r="J71" s="48" t="str">
        <f t="shared" ca="1" si="38"/>
        <v/>
      </c>
      <c r="K71" s="48" t="str">
        <f t="shared" ca="1" si="38"/>
        <v/>
      </c>
      <c r="L71" s="48" t="str">
        <f t="shared" ca="1" si="38"/>
        <v/>
      </c>
      <c r="M71" s="48" t="str">
        <f t="shared" ca="1" si="38"/>
        <v/>
      </c>
      <c r="N71" s="48" t="str">
        <f t="shared" ca="1" si="38"/>
        <v/>
      </c>
      <c r="P71" s="26" t="str">
        <f t="shared" ca="1" si="15"/>
        <v/>
      </c>
      <c r="Q71" s="26" t="str">
        <f t="shared" ca="1" si="16"/>
        <v/>
      </c>
      <c r="R71" s="26" t="str">
        <f t="shared" ca="1" si="17"/>
        <v/>
      </c>
      <c r="S71" s="26" t="str">
        <f t="shared" ca="1" si="18"/>
        <v/>
      </c>
      <c r="T71" s="26" t="str">
        <f t="shared" ca="1" si="19"/>
        <v/>
      </c>
      <c r="U71" s="26" t="str">
        <f t="shared" ca="1" si="20"/>
        <v/>
      </c>
      <c r="V71" s="26" t="str">
        <f t="shared" ca="1" si="21"/>
        <v/>
      </c>
      <c r="W71" s="26" t="str">
        <f t="shared" ca="1" si="22"/>
        <v/>
      </c>
      <c r="X71" s="26" t="str">
        <f t="shared" ca="1" si="23"/>
        <v/>
      </c>
      <c r="Y71" s="26" t="str">
        <f t="shared" ca="1" si="24"/>
        <v/>
      </c>
      <c r="Z71" s="28" t="str">
        <f t="shared" ca="1" si="25"/>
        <v/>
      </c>
      <c r="AA71" s="57" t="str">
        <f t="shared" ca="1" si="26"/>
        <v/>
      </c>
      <c r="AB71" s="33" t="str">
        <f t="shared" ca="1" si="7"/>
        <v/>
      </c>
      <c r="AD71" s="28" t="str">
        <f t="shared" ca="1" si="27"/>
        <v/>
      </c>
      <c r="AE71" s="28" t="str">
        <f t="shared" ca="1" si="28"/>
        <v/>
      </c>
      <c r="AF71" s="28" t="str">
        <f t="shared" ca="1" si="29"/>
        <v/>
      </c>
      <c r="AG71" s="28" t="str">
        <f t="shared" ca="1" si="30"/>
        <v/>
      </c>
      <c r="AH71" s="28" t="str">
        <f t="shared" ca="1" si="31"/>
        <v/>
      </c>
      <c r="AI71" s="28" t="str">
        <f t="shared" ca="1" si="32"/>
        <v/>
      </c>
      <c r="AJ71" s="28" t="str">
        <f t="shared" ca="1" si="33"/>
        <v/>
      </c>
      <c r="AK71" s="28" t="str">
        <f t="shared" ca="1" si="34"/>
        <v/>
      </c>
      <c r="AL71" s="28" t="str">
        <f t="shared" ca="1" si="35"/>
        <v/>
      </c>
      <c r="AM71" s="28" t="str">
        <f t="shared" ca="1" si="36"/>
        <v/>
      </c>
      <c r="AN71" s="28" t="str">
        <f t="shared" ca="1" si="9"/>
        <v/>
      </c>
      <c r="AO71" s="28" t="str">
        <f t="shared" ca="1" si="37"/>
        <v/>
      </c>
      <c r="AP71" s="33" t="str">
        <f t="shared" ca="1" si="10"/>
        <v/>
      </c>
      <c r="AQ71" s="54"/>
      <c r="AR71" s="53"/>
      <c r="AS71" s="53"/>
      <c r="AT71" s="53"/>
      <c r="AU71" s="53"/>
    </row>
    <row r="72" spans="1:51" ht="15" customHeight="1" x14ac:dyDescent="0.25">
      <c r="A72" s="31" t="str">
        <f t="shared" ca="1" si="11"/>
        <v/>
      </c>
      <c r="B72" s="32" t="str">
        <f t="shared" ca="1" si="12"/>
        <v/>
      </c>
      <c r="C72" s="32" t="str">
        <f t="shared" ca="1" si="13"/>
        <v/>
      </c>
      <c r="D72" s="48">
        <f>RAWDATA!A74</f>
        <v>193205</v>
      </c>
      <c r="E72" s="48" t="str">
        <f t="shared" ca="1" si="38"/>
        <v/>
      </c>
      <c r="F72" s="48" t="str">
        <f t="shared" ca="1" si="38"/>
        <v/>
      </c>
      <c r="G72" s="48" t="str">
        <f t="shared" ca="1" si="38"/>
        <v/>
      </c>
      <c r="H72" s="48" t="str">
        <f t="shared" ca="1" si="38"/>
        <v/>
      </c>
      <c r="I72" s="48" t="str">
        <f t="shared" ca="1" si="38"/>
        <v/>
      </c>
      <c r="J72" s="48" t="str">
        <f t="shared" ca="1" si="38"/>
        <v/>
      </c>
      <c r="K72" s="48" t="str">
        <f t="shared" ca="1" si="38"/>
        <v/>
      </c>
      <c r="L72" s="48" t="str">
        <f t="shared" ca="1" si="38"/>
        <v/>
      </c>
      <c r="M72" s="48" t="str">
        <f t="shared" ca="1" si="38"/>
        <v/>
      </c>
      <c r="N72" s="48" t="str">
        <f t="shared" ca="1" si="38"/>
        <v/>
      </c>
      <c r="P72" s="26" t="str">
        <f t="shared" ca="1" si="15"/>
        <v/>
      </c>
      <c r="Q72" s="26" t="str">
        <f t="shared" ca="1" si="16"/>
        <v/>
      </c>
      <c r="R72" s="26" t="str">
        <f t="shared" ca="1" si="17"/>
        <v/>
      </c>
      <c r="S72" s="26" t="str">
        <f t="shared" ca="1" si="18"/>
        <v/>
      </c>
      <c r="T72" s="26" t="str">
        <f t="shared" ca="1" si="19"/>
        <v/>
      </c>
      <c r="U72" s="26" t="str">
        <f t="shared" ca="1" si="20"/>
        <v/>
      </c>
      <c r="V72" s="26" t="str">
        <f t="shared" ca="1" si="21"/>
        <v/>
      </c>
      <c r="W72" s="26" t="str">
        <f t="shared" ca="1" si="22"/>
        <v/>
      </c>
      <c r="X72" s="26" t="str">
        <f t="shared" ca="1" si="23"/>
        <v/>
      </c>
      <c r="Y72" s="26" t="str">
        <f t="shared" ca="1" si="24"/>
        <v/>
      </c>
      <c r="Z72" s="28" t="str">
        <f t="shared" ref="Z72:Z135" ca="1" si="39">IF(P72="","",IF(P71="",AVERAGE(Y72-1,X72-1)-AVERAGE(P72-1,Q72-1),AVERAGE(Y72/Y71-1,X72/X71-1)-AVERAGE(P72/P71-1,Q72/Q71-1)))</f>
        <v/>
      </c>
      <c r="AA72" s="57" t="str">
        <f t="shared" ca="1" si="26"/>
        <v/>
      </c>
      <c r="AB72" s="33" t="str">
        <f t="shared" ref="AB72:AB135" ca="1" si="40">IF(P72="","",IF(P71="",AVERAGE(Y72-1,X72-1)-AA72,AVERAGE(Y72/Y71-1,X72/X71-1)-AA72))</f>
        <v/>
      </c>
      <c r="AD72" s="28" t="str">
        <f t="shared" ca="1" si="27"/>
        <v/>
      </c>
      <c r="AE72" s="28" t="str">
        <f t="shared" ca="1" si="28"/>
        <v/>
      </c>
      <c r="AF72" s="28" t="str">
        <f t="shared" ca="1" si="29"/>
        <v/>
      </c>
      <c r="AG72" s="28" t="str">
        <f t="shared" ca="1" si="30"/>
        <v/>
      </c>
      <c r="AH72" s="28" t="str">
        <f t="shared" ca="1" si="31"/>
        <v/>
      </c>
      <c r="AI72" s="28" t="str">
        <f t="shared" ca="1" si="32"/>
        <v/>
      </c>
      <c r="AJ72" s="28" t="str">
        <f t="shared" ca="1" si="33"/>
        <v/>
      </c>
      <c r="AK72" s="28" t="str">
        <f t="shared" ca="1" si="34"/>
        <v/>
      </c>
      <c r="AL72" s="28" t="str">
        <f t="shared" ca="1" si="35"/>
        <v/>
      </c>
      <c r="AM72" s="28" t="str">
        <f t="shared" ca="1" si="36"/>
        <v/>
      </c>
      <c r="AN72" s="28" t="str">
        <f t="shared" ref="AN72:AN135" ca="1" si="41">IF(AD72="","",IF(AD71="",AVERAGE(AM72,AL72)-AVERAGE(AD72,AE72),AVERAGE(AM72,AL72)-AVERAGE(AD72,AE72)))</f>
        <v/>
      </c>
      <c r="AO72" s="28" t="str">
        <f t="shared" ca="1" si="37"/>
        <v/>
      </c>
      <c r="AP72" s="33" t="str">
        <f t="shared" ref="AP72:AP135" ca="1" si="42">IF(AD72="","",IF(AD71="",AVERAGE(AM72,AL72)-AO72,AVERAGE(AM72,AL72)-AO72))</f>
        <v/>
      </c>
      <c r="AQ72" s="54"/>
      <c r="AR72" s="53"/>
      <c r="AS72" s="53"/>
      <c r="AT72" s="53"/>
      <c r="AU72" s="53"/>
    </row>
    <row r="73" spans="1:51" ht="15" customHeight="1" x14ac:dyDescent="0.25">
      <c r="A73" s="31" t="str">
        <f t="shared" ref="A73:A136" ca="1" si="43">IF(E73="","",DATE(LEFT(D73,4),RIGHT(D73,2),1))</f>
        <v/>
      </c>
      <c r="B73" s="32" t="str">
        <f t="shared" ref="B73:B136" ca="1" si="44">IF(E73="","",YEAR(A73))</f>
        <v/>
      </c>
      <c r="C73" s="32" t="str">
        <f t="shared" ref="C73:C136" ca="1" si="45">IF(E73="","",MONTH(A73))</f>
        <v/>
      </c>
      <c r="D73" s="48">
        <f>RAWDATA!A75</f>
        <v>193206</v>
      </c>
      <c r="E73" s="48" t="str">
        <f t="shared" ca="1" si="38"/>
        <v/>
      </c>
      <c r="F73" s="48" t="str">
        <f t="shared" ca="1" si="38"/>
        <v/>
      </c>
      <c r="G73" s="48" t="str">
        <f t="shared" ca="1" si="38"/>
        <v/>
      </c>
      <c r="H73" s="48" t="str">
        <f t="shared" ca="1" si="38"/>
        <v/>
      </c>
      <c r="I73" s="48" t="str">
        <f t="shared" ca="1" si="38"/>
        <v/>
      </c>
      <c r="J73" s="48" t="str">
        <f t="shared" ref="F73:N101" ca="1" si="46">IF(OR($D73&lt;$B$3,$D73&gt;$B$4),"",IF(ISERROR(VLOOKUP($D73,INDIRECT($B$1),J$7,0)),"",VLOOKUP($D73,INDIRECT($B$1),J$7,0)))</f>
        <v/>
      </c>
      <c r="K73" s="48" t="str">
        <f t="shared" ca="1" si="46"/>
        <v/>
      </c>
      <c r="L73" s="48" t="str">
        <f t="shared" ca="1" si="46"/>
        <v/>
      </c>
      <c r="M73" s="48" t="str">
        <f t="shared" ca="1" si="46"/>
        <v/>
      </c>
      <c r="N73" s="48" t="str">
        <f t="shared" ca="1" si="46"/>
        <v/>
      </c>
      <c r="P73" s="26" t="str">
        <f t="shared" ref="P73:P136" ca="1" si="47">IF(E73="","",IF(P72="",1*(1+E73/100),P72*(1+E73/100)))</f>
        <v/>
      </c>
      <c r="Q73" s="26" t="str">
        <f t="shared" ref="Q73:Q136" ca="1" si="48">IF(F73="","",IF(Q72="",1*(1+F73/100),Q72*(1+F73/100)))</f>
        <v/>
      </c>
      <c r="R73" s="26" t="str">
        <f t="shared" ref="R73:R136" ca="1" si="49">IF(G73="","",IF(R72="",1*(1+G73/100),R72*(1+G73/100)))</f>
        <v/>
      </c>
      <c r="S73" s="26" t="str">
        <f t="shared" ref="S73:S136" ca="1" si="50">IF(H73="","",IF(S72="",1*(1+H73/100),S72*(1+H73/100)))</f>
        <v/>
      </c>
      <c r="T73" s="26" t="str">
        <f t="shared" ref="T73:T136" ca="1" si="51">IF(I73="","",IF(T72="",1*(1+I73/100),T72*(1+I73/100)))</f>
        <v/>
      </c>
      <c r="U73" s="26" t="str">
        <f t="shared" ref="U73:U136" ca="1" si="52">IF(J73="","",IF(U72="",1*(1+J73/100),U72*(1+J73/100)))</f>
        <v/>
      </c>
      <c r="V73" s="26" t="str">
        <f t="shared" ref="V73:V136" ca="1" si="53">IF(K73="","",IF(V72="",1*(1+K73/100),V72*(1+K73/100)))</f>
        <v/>
      </c>
      <c r="W73" s="26" t="str">
        <f t="shared" ref="W73:W136" ca="1" si="54">IF(L73="","",IF(W72="",1*(1+L73/100),W72*(1+L73/100)))</f>
        <v/>
      </c>
      <c r="X73" s="26" t="str">
        <f t="shared" ref="X73:X136" ca="1" si="55">IF(M73="","",IF(X72="",1*(1+M73/100),X72*(1+M73/100)))</f>
        <v/>
      </c>
      <c r="Y73" s="26" t="str">
        <f t="shared" ref="Y73:Y136" ca="1" si="56">IF(N73="","",IF(Y72="",1*(1+N73/100),Y72*(1+N73/100)))</f>
        <v/>
      </c>
      <c r="Z73" s="28" t="str">
        <f t="shared" ca="1" si="39"/>
        <v/>
      </c>
      <c r="AA73" s="57" t="str">
        <f t="shared" ref="AA73:AA136" ca="1" si="57">IF(E73="","",AVERAGE(E73:N73)/100)</f>
        <v/>
      </c>
      <c r="AB73" s="33" t="str">
        <f t="shared" ca="1" si="40"/>
        <v/>
      </c>
      <c r="AD73" s="28" t="str">
        <f t="shared" ref="AD73:AD136" ca="1" si="58">IF(E73="","",IF(P72="",LN(P73),LN(P73/P72)))</f>
        <v/>
      </c>
      <c r="AE73" s="28" t="str">
        <f t="shared" ref="AE73:AE136" ca="1" si="59">IF(F73="","",IF(Q72="",LN(Q73),LN(Q73/Q72)))</f>
        <v/>
      </c>
      <c r="AF73" s="28" t="str">
        <f t="shared" ref="AF73:AF136" ca="1" si="60">IF(G73="","",IF(R72="",LN(R73),LN(R73/R72)))</f>
        <v/>
      </c>
      <c r="AG73" s="28" t="str">
        <f t="shared" ref="AG73:AG136" ca="1" si="61">IF(H73="","",IF(S72="",LN(S73),LN(S73/S72)))</f>
        <v/>
      </c>
      <c r="AH73" s="28" t="str">
        <f t="shared" ref="AH73:AH136" ca="1" si="62">IF(I73="","",IF(T72="",LN(T73),LN(T73/T72)))</f>
        <v/>
      </c>
      <c r="AI73" s="28" t="str">
        <f t="shared" ref="AI73:AI136" ca="1" si="63">IF(J73="","",IF(U72="",LN(U73),LN(U73/U72)))</f>
        <v/>
      </c>
      <c r="AJ73" s="28" t="str">
        <f t="shared" ref="AJ73:AJ136" ca="1" si="64">IF(K73="","",IF(V72="",LN(V73),LN(V73/V72)))</f>
        <v/>
      </c>
      <c r="AK73" s="28" t="str">
        <f t="shared" ref="AK73:AK136" ca="1" si="65">IF(L73="","",IF(W72="",LN(W73),LN(W73/W72)))</f>
        <v/>
      </c>
      <c r="AL73" s="28" t="str">
        <f t="shared" ref="AL73:AL136" ca="1" si="66">IF(M73="","",IF(X72="",LN(X73),LN(X73/X72)))</f>
        <v/>
      </c>
      <c r="AM73" s="28" t="str">
        <f t="shared" ref="AM73:AM136" ca="1" si="67">IF(N73="","",IF(Y72="",LN(Y73),LN(Y73/Y72)))</f>
        <v/>
      </c>
      <c r="AN73" s="28" t="str">
        <f t="shared" ca="1" si="41"/>
        <v/>
      </c>
      <c r="AO73" s="28" t="str">
        <f t="shared" ref="AO73:AO136" ca="1" si="68">IF(AA73="","",LN(1+AA73))</f>
        <v/>
      </c>
      <c r="AP73" s="33" t="str">
        <f t="shared" ca="1" si="42"/>
        <v/>
      </c>
      <c r="AQ73" s="54"/>
      <c r="AR73" s="53"/>
      <c r="AS73" s="53"/>
      <c r="AT73" s="53"/>
      <c r="AU73" s="53"/>
    </row>
    <row r="74" spans="1:51" ht="15" customHeight="1" x14ac:dyDescent="0.25">
      <c r="A74" s="31" t="str">
        <f t="shared" ca="1" si="43"/>
        <v/>
      </c>
      <c r="B74" s="32" t="str">
        <f t="shared" ca="1" si="44"/>
        <v/>
      </c>
      <c r="C74" s="32" t="str">
        <f t="shared" ca="1" si="45"/>
        <v/>
      </c>
      <c r="D74" s="48">
        <f>RAWDATA!A76</f>
        <v>193207</v>
      </c>
      <c r="E74" s="48" t="str">
        <f t="shared" ref="E74:E137" ca="1" si="69">IF(OR($D74&lt;$B$3,$D74&gt;$B$4),"",IF(ISERROR(VLOOKUP($D74,INDIRECT($B$1),E$7,0)),"",VLOOKUP($D74,INDIRECT($B$1),E$7,0)))</f>
        <v/>
      </c>
      <c r="F74" s="48" t="str">
        <f t="shared" ca="1" si="46"/>
        <v/>
      </c>
      <c r="G74" s="48" t="str">
        <f t="shared" ca="1" si="46"/>
        <v/>
      </c>
      <c r="H74" s="48" t="str">
        <f t="shared" ca="1" si="46"/>
        <v/>
      </c>
      <c r="I74" s="48" t="str">
        <f t="shared" ca="1" si="46"/>
        <v/>
      </c>
      <c r="J74" s="48" t="str">
        <f t="shared" ca="1" si="46"/>
        <v/>
      </c>
      <c r="K74" s="48" t="str">
        <f t="shared" ca="1" si="46"/>
        <v/>
      </c>
      <c r="L74" s="48" t="str">
        <f t="shared" ca="1" si="46"/>
        <v/>
      </c>
      <c r="M74" s="48" t="str">
        <f t="shared" ca="1" si="46"/>
        <v/>
      </c>
      <c r="N74" s="48" t="str">
        <f t="shared" ca="1" si="46"/>
        <v/>
      </c>
      <c r="P74" s="26" t="str">
        <f t="shared" ca="1" si="47"/>
        <v/>
      </c>
      <c r="Q74" s="26" t="str">
        <f t="shared" ca="1" si="48"/>
        <v/>
      </c>
      <c r="R74" s="26" t="str">
        <f t="shared" ca="1" si="49"/>
        <v/>
      </c>
      <c r="S74" s="26" t="str">
        <f t="shared" ca="1" si="50"/>
        <v/>
      </c>
      <c r="T74" s="26" t="str">
        <f t="shared" ca="1" si="51"/>
        <v/>
      </c>
      <c r="U74" s="26" t="str">
        <f t="shared" ca="1" si="52"/>
        <v/>
      </c>
      <c r="V74" s="26" t="str">
        <f t="shared" ca="1" si="53"/>
        <v/>
      </c>
      <c r="W74" s="26" t="str">
        <f t="shared" ca="1" si="54"/>
        <v/>
      </c>
      <c r="X74" s="26" t="str">
        <f t="shared" ca="1" si="55"/>
        <v/>
      </c>
      <c r="Y74" s="26" t="str">
        <f t="shared" ca="1" si="56"/>
        <v/>
      </c>
      <c r="Z74" s="28" t="str">
        <f t="shared" ca="1" si="39"/>
        <v/>
      </c>
      <c r="AA74" s="57" t="str">
        <f t="shared" ca="1" si="57"/>
        <v/>
      </c>
      <c r="AB74" s="33" t="str">
        <f t="shared" ca="1" si="40"/>
        <v/>
      </c>
      <c r="AD74" s="28" t="str">
        <f t="shared" ca="1" si="58"/>
        <v/>
      </c>
      <c r="AE74" s="28" t="str">
        <f t="shared" ca="1" si="59"/>
        <v/>
      </c>
      <c r="AF74" s="28" t="str">
        <f t="shared" ca="1" si="60"/>
        <v/>
      </c>
      <c r="AG74" s="28" t="str">
        <f t="shared" ca="1" si="61"/>
        <v/>
      </c>
      <c r="AH74" s="28" t="str">
        <f t="shared" ca="1" si="62"/>
        <v/>
      </c>
      <c r="AI74" s="28" t="str">
        <f t="shared" ca="1" si="63"/>
        <v/>
      </c>
      <c r="AJ74" s="28" t="str">
        <f t="shared" ca="1" si="64"/>
        <v/>
      </c>
      <c r="AK74" s="28" t="str">
        <f t="shared" ca="1" si="65"/>
        <v/>
      </c>
      <c r="AL74" s="28" t="str">
        <f t="shared" ca="1" si="66"/>
        <v/>
      </c>
      <c r="AM74" s="28" t="str">
        <f t="shared" ca="1" si="67"/>
        <v/>
      </c>
      <c r="AN74" s="28" t="str">
        <f t="shared" ca="1" si="41"/>
        <v/>
      </c>
      <c r="AO74" s="28" t="str">
        <f t="shared" ca="1" si="68"/>
        <v/>
      </c>
      <c r="AP74" s="33" t="str">
        <f t="shared" ca="1" si="42"/>
        <v/>
      </c>
      <c r="AQ74" s="54"/>
      <c r="AR74" s="53"/>
      <c r="AS74" s="53"/>
      <c r="AT74" s="53"/>
      <c r="AU74" s="53"/>
    </row>
    <row r="75" spans="1:51" ht="15" customHeight="1" x14ac:dyDescent="0.25">
      <c r="A75" s="31" t="str">
        <f t="shared" ca="1" si="43"/>
        <v/>
      </c>
      <c r="B75" s="32" t="str">
        <f t="shared" ca="1" si="44"/>
        <v/>
      </c>
      <c r="C75" s="32" t="str">
        <f t="shared" ca="1" si="45"/>
        <v/>
      </c>
      <c r="D75" s="48">
        <f>RAWDATA!A77</f>
        <v>193208</v>
      </c>
      <c r="E75" s="48" t="str">
        <f t="shared" ca="1" si="69"/>
        <v/>
      </c>
      <c r="F75" s="48" t="str">
        <f t="shared" ca="1" si="46"/>
        <v/>
      </c>
      <c r="G75" s="48" t="str">
        <f t="shared" ca="1" si="46"/>
        <v/>
      </c>
      <c r="H75" s="48" t="str">
        <f t="shared" ca="1" si="46"/>
        <v/>
      </c>
      <c r="I75" s="48" t="str">
        <f t="shared" ca="1" si="46"/>
        <v/>
      </c>
      <c r="J75" s="48" t="str">
        <f t="shared" ca="1" si="46"/>
        <v/>
      </c>
      <c r="K75" s="48" t="str">
        <f t="shared" ca="1" si="46"/>
        <v/>
      </c>
      <c r="L75" s="48" t="str">
        <f t="shared" ca="1" si="46"/>
        <v/>
      </c>
      <c r="M75" s="48" t="str">
        <f t="shared" ca="1" si="46"/>
        <v/>
      </c>
      <c r="N75" s="48" t="str">
        <f t="shared" ca="1" si="46"/>
        <v/>
      </c>
      <c r="P75" s="26" t="str">
        <f t="shared" ca="1" si="47"/>
        <v/>
      </c>
      <c r="Q75" s="26" t="str">
        <f t="shared" ca="1" si="48"/>
        <v/>
      </c>
      <c r="R75" s="26" t="str">
        <f t="shared" ca="1" si="49"/>
        <v/>
      </c>
      <c r="S75" s="26" t="str">
        <f t="shared" ca="1" si="50"/>
        <v/>
      </c>
      <c r="T75" s="26" t="str">
        <f t="shared" ca="1" si="51"/>
        <v/>
      </c>
      <c r="U75" s="26" t="str">
        <f t="shared" ca="1" si="52"/>
        <v/>
      </c>
      <c r="V75" s="26" t="str">
        <f t="shared" ca="1" si="53"/>
        <v/>
      </c>
      <c r="W75" s="26" t="str">
        <f t="shared" ca="1" si="54"/>
        <v/>
      </c>
      <c r="X75" s="26" t="str">
        <f t="shared" ca="1" si="55"/>
        <v/>
      </c>
      <c r="Y75" s="26" t="str">
        <f t="shared" ca="1" si="56"/>
        <v/>
      </c>
      <c r="Z75" s="28" t="str">
        <f t="shared" ca="1" si="39"/>
        <v/>
      </c>
      <c r="AA75" s="57" t="str">
        <f t="shared" ca="1" si="57"/>
        <v/>
      </c>
      <c r="AB75" s="33" t="str">
        <f t="shared" ca="1" si="40"/>
        <v/>
      </c>
      <c r="AD75" s="28" t="str">
        <f t="shared" ca="1" si="58"/>
        <v/>
      </c>
      <c r="AE75" s="28" t="str">
        <f t="shared" ca="1" si="59"/>
        <v/>
      </c>
      <c r="AF75" s="28" t="str">
        <f t="shared" ca="1" si="60"/>
        <v/>
      </c>
      <c r="AG75" s="28" t="str">
        <f t="shared" ca="1" si="61"/>
        <v/>
      </c>
      <c r="AH75" s="28" t="str">
        <f t="shared" ca="1" si="62"/>
        <v/>
      </c>
      <c r="AI75" s="28" t="str">
        <f t="shared" ca="1" si="63"/>
        <v/>
      </c>
      <c r="AJ75" s="28" t="str">
        <f t="shared" ca="1" si="64"/>
        <v/>
      </c>
      <c r="AK75" s="28" t="str">
        <f t="shared" ca="1" si="65"/>
        <v/>
      </c>
      <c r="AL75" s="28" t="str">
        <f t="shared" ca="1" si="66"/>
        <v/>
      </c>
      <c r="AM75" s="28" t="str">
        <f t="shared" ca="1" si="67"/>
        <v/>
      </c>
      <c r="AN75" s="28" t="str">
        <f t="shared" ca="1" si="41"/>
        <v/>
      </c>
      <c r="AO75" s="28" t="str">
        <f t="shared" ca="1" si="68"/>
        <v/>
      </c>
      <c r="AP75" s="33" t="str">
        <f t="shared" ca="1" si="42"/>
        <v/>
      </c>
      <c r="AQ75" s="54"/>
      <c r="AR75" s="53"/>
      <c r="AS75" s="53"/>
      <c r="AT75" s="53"/>
      <c r="AU75" s="53"/>
    </row>
    <row r="76" spans="1:51" ht="15" customHeight="1" x14ac:dyDescent="0.25">
      <c r="A76" s="31" t="str">
        <f t="shared" ca="1" si="43"/>
        <v/>
      </c>
      <c r="B76" s="32" t="str">
        <f t="shared" ca="1" si="44"/>
        <v/>
      </c>
      <c r="C76" s="32" t="str">
        <f t="shared" ca="1" si="45"/>
        <v/>
      </c>
      <c r="D76" s="48">
        <f>RAWDATA!A78</f>
        <v>193209</v>
      </c>
      <c r="E76" s="48" t="str">
        <f t="shared" ca="1" si="69"/>
        <v/>
      </c>
      <c r="F76" s="48" t="str">
        <f t="shared" ca="1" si="46"/>
        <v/>
      </c>
      <c r="G76" s="48" t="str">
        <f t="shared" ca="1" si="46"/>
        <v/>
      </c>
      <c r="H76" s="48" t="str">
        <f t="shared" ca="1" si="46"/>
        <v/>
      </c>
      <c r="I76" s="48" t="str">
        <f t="shared" ca="1" si="46"/>
        <v/>
      </c>
      <c r="J76" s="48" t="str">
        <f t="shared" ca="1" si="46"/>
        <v/>
      </c>
      <c r="K76" s="48" t="str">
        <f t="shared" ca="1" si="46"/>
        <v/>
      </c>
      <c r="L76" s="48" t="str">
        <f t="shared" ca="1" si="46"/>
        <v/>
      </c>
      <c r="M76" s="48" t="str">
        <f t="shared" ca="1" si="46"/>
        <v/>
      </c>
      <c r="N76" s="48" t="str">
        <f t="shared" ca="1" si="46"/>
        <v/>
      </c>
      <c r="P76" s="26" t="str">
        <f t="shared" ca="1" si="47"/>
        <v/>
      </c>
      <c r="Q76" s="26" t="str">
        <f t="shared" ca="1" si="48"/>
        <v/>
      </c>
      <c r="R76" s="26" t="str">
        <f t="shared" ca="1" si="49"/>
        <v/>
      </c>
      <c r="S76" s="26" t="str">
        <f t="shared" ca="1" si="50"/>
        <v/>
      </c>
      <c r="T76" s="26" t="str">
        <f t="shared" ca="1" si="51"/>
        <v/>
      </c>
      <c r="U76" s="26" t="str">
        <f t="shared" ca="1" si="52"/>
        <v/>
      </c>
      <c r="V76" s="26" t="str">
        <f t="shared" ca="1" si="53"/>
        <v/>
      </c>
      <c r="W76" s="26" t="str">
        <f t="shared" ca="1" si="54"/>
        <v/>
      </c>
      <c r="X76" s="26" t="str">
        <f t="shared" ca="1" si="55"/>
        <v/>
      </c>
      <c r="Y76" s="26" t="str">
        <f t="shared" ca="1" si="56"/>
        <v/>
      </c>
      <c r="Z76" s="28" t="str">
        <f t="shared" ca="1" si="39"/>
        <v/>
      </c>
      <c r="AA76" s="57" t="str">
        <f t="shared" ca="1" si="57"/>
        <v/>
      </c>
      <c r="AB76" s="33" t="str">
        <f t="shared" ca="1" si="40"/>
        <v/>
      </c>
      <c r="AD76" s="28" t="str">
        <f t="shared" ca="1" si="58"/>
        <v/>
      </c>
      <c r="AE76" s="28" t="str">
        <f t="shared" ca="1" si="59"/>
        <v/>
      </c>
      <c r="AF76" s="28" t="str">
        <f t="shared" ca="1" si="60"/>
        <v/>
      </c>
      <c r="AG76" s="28" t="str">
        <f t="shared" ca="1" si="61"/>
        <v/>
      </c>
      <c r="AH76" s="28" t="str">
        <f t="shared" ca="1" si="62"/>
        <v/>
      </c>
      <c r="AI76" s="28" t="str">
        <f t="shared" ca="1" si="63"/>
        <v/>
      </c>
      <c r="AJ76" s="28" t="str">
        <f t="shared" ca="1" si="64"/>
        <v/>
      </c>
      <c r="AK76" s="28" t="str">
        <f t="shared" ca="1" si="65"/>
        <v/>
      </c>
      <c r="AL76" s="28" t="str">
        <f t="shared" ca="1" si="66"/>
        <v/>
      </c>
      <c r="AM76" s="28" t="str">
        <f t="shared" ca="1" si="67"/>
        <v/>
      </c>
      <c r="AN76" s="28" t="str">
        <f t="shared" ca="1" si="41"/>
        <v/>
      </c>
      <c r="AO76" s="28" t="str">
        <f t="shared" ca="1" si="68"/>
        <v/>
      </c>
      <c r="AP76" s="33" t="str">
        <f t="shared" ca="1" si="42"/>
        <v/>
      </c>
      <c r="AQ76" s="54"/>
      <c r="AR76" s="53"/>
      <c r="AS76" s="53"/>
      <c r="AT76" s="53"/>
      <c r="AU76" s="53"/>
    </row>
    <row r="77" spans="1:51" ht="15" customHeight="1" x14ac:dyDescent="0.25">
      <c r="A77" s="31" t="str">
        <f t="shared" ca="1" si="43"/>
        <v/>
      </c>
      <c r="B77" s="32" t="str">
        <f t="shared" ca="1" si="44"/>
        <v/>
      </c>
      <c r="C77" s="32" t="str">
        <f t="shared" ca="1" si="45"/>
        <v/>
      </c>
      <c r="D77" s="48">
        <f>RAWDATA!A79</f>
        <v>193210</v>
      </c>
      <c r="E77" s="48" t="str">
        <f t="shared" ca="1" si="69"/>
        <v/>
      </c>
      <c r="F77" s="48" t="str">
        <f t="shared" ca="1" si="46"/>
        <v/>
      </c>
      <c r="G77" s="48" t="str">
        <f t="shared" ca="1" si="46"/>
        <v/>
      </c>
      <c r="H77" s="48" t="str">
        <f t="shared" ca="1" si="46"/>
        <v/>
      </c>
      <c r="I77" s="48" t="str">
        <f t="shared" ca="1" si="46"/>
        <v/>
      </c>
      <c r="J77" s="48" t="str">
        <f t="shared" ca="1" si="46"/>
        <v/>
      </c>
      <c r="K77" s="48" t="str">
        <f t="shared" ca="1" si="46"/>
        <v/>
      </c>
      <c r="L77" s="48" t="str">
        <f t="shared" ca="1" si="46"/>
        <v/>
      </c>
      <c r="M77" s="48" t="str">
        <f t="shared" ca="1" si="46"/>
        <v/>
      </c>
      <c r="N77" s="48" t="str">
        <f t="shared" ca="1" si="46"/>
        <v/>
      </c>
      <c r="P77" s="26" t="str">
        <f t="shared" ca="1" si="47"/>
        <v/>
      </c>
      <c r="Q77" s="26" t="str">
        <f t="shared" ca="1" si="48"/>
        <v/>
      </c>
      <c r="R77" s="26" t="str">
        <f t="shared" ca="1" si="49"/>
        <v/>
      </c>
      <c r="S77" s="26" t="str">
        <f t="shared" ca="1" si="50"/>
        <v/>
      </c>
      <c r="T77" s="26" t="str">
        <f t="shared" ca="1" si="51"/>
        <v/>
      </c>
      <c r="U77" s="26" t="str">
        <f t="shared" ca="1" si="52"/>
        <v/>
      </c>
      <c r="V77" s="26" t="str">
        <f t="shared" ca="1" si="53"/>
        <v/>
      </c>
      <c r="W77" s="26" t="str">
        <f t="shared" ca="1" si="54"/>
        <v/>
      </c>
      <c r="X77" s="26" t="str">
        <f t="shared" ca="1" si="55"/>
        <v/>
      </c>
      <c r="Y77" s="26" t="str">
        <f t="shared" ca="1" si="56"/>
        <v/>
      </c>
      <c r="Z77" s="28" t="str">
        <f t="shared" ca="1" si="39"/>
        <v/>
      </c>
      <c r="AA77" s="57" t="str">
        <f t="shared" ca="1" si="57"/>
        <v/>
      </c>
      <c r="AB77" s="33" t="str">
        <f t="shared" ca="1" si="40"/>
        <v/>
      </c>
      <c r="AD77" s="28" t="str">
        <f t="shared" ca="1" si="58"/>
        <v/>
      </c>
      <c r="AE77" s="28" t="str">
        <f t="shared" ca="1" si="59"/>
        <v/>
      </c>
      <c r="AF77" s="28" t="str">
        <f t="shared" ca="1" si="60"/>
        <v/>
      </c>
      <c r="AG77" s="28" t="str">
        <f t="shared" ca="1" si="61"/>
        <v/>
      </c>
      <c r="AH77" s="28" t="str">
        <f t="shared" ca="1" si="62"/>
        <v/>
      </c>
      <c r="AI77" s="28" t="str">
        <f t="shared" ca="1" si="63"/>
        <v/>
      </c>
      <c r="AJ77" s="28" t="str">
        <f t="shared" ca="1" si="64"/>
        <v/>
      </c>
      <c r="AK77" s="28" t="str">
        <f t="shared" ca="1" si="65"/>
        <v/>
      </c>
      <c r="AL77" s="28" t="str">
        <f t="shared" ca="1" si="66"/>
        <v/>
      </c>
      <c r="AM77" s="28" t="str">
        <f t="shared" ca="1" si="67"/>
        <v/>
      </c>
      <c r="AN77" s="28" t="str">
        <f t="shared" ca="1" si="41"/>
        <v/>
      </c>
      <c r="AO77" s="28" t="str">
        <f t="shared" ca="1" si="68"/>
        <v/>
      </c>
      <c r="AP77" s="33" t="str">
        <f t="shared" ca="1" si="42"/>
        <v/>
      </c>
      <c r="AQ77" s="54"/>
      <c r="AR77" s="53"/>
      <c r="AS77" s="53"/>
      <c r="AT77" s="53"/>
      <c r="AU77" s="53"/>
      <c r="AY77" s="29"/>
    </row>
    <row r="78" spans="1:51" ht="15" customHeight="1" x14ac:dyDescent="0.25">
      <c r="A78" s="31" t="str">
        <f t="shared" ca="1" si="43"/>
        <v/>
      </c>
      <c r="B78" s="32" t="str">
        <f t="shared" ca="1" si="44"/>
        <v/>
      </c>
      <c r="C78" s="32" t="str">
        <f t="shared" ca="1" si="45"/>
        <v/>
      </c>
      <c r="D78" s="48">
        <f>RAWDATA!A80</f>
        <v>193211</v>
      </c>
      <c r="E78" s="48" t="str">
        <f t="shared" ca="1" si="69"/>
        <v/>
      </c>
      <c r="F78" s="48" t="str">
        <f t="shared" ca="1" si="46"/>
        <v/>
      </c>
      <c r="G78" s="48" t="str">
        <f t="shared" ca="1" si="46"/>
        <v/>
      </c>
      <c r="H78" s="48" t="str">
        <f t="shared" ca="1" si="46"/>
        <v/>
      </c>
      <c r="I78" s="48" t="str">
        <f t="shared" ca="1" si="46"/>
        <v/>
      </c>
      <c r="J78" s="48" t="str">
        <f t="shared" ca="1" si="46"/>
        <v/>
      </c>
      <c r="K78" s="48" t="str">
        <f t="shared" ca="1" si="46"/>
        <v/>
      </c>
      <c r="L78" s="48" t="str">
        <f t="shared" ca="1" si="46"/>
        <v/>
      </c>
      <c r="M78" s="48" t="str">
        <f t="shared" ca="1" si="46"/>
        <v/>
      </c>
      <c r="N78" s="48" t="str">
        <f t="shared" ca="1" si="46"/>
        <v/>
      </c>
      <c r="P78" s="26" t="str">
        <f t="shared" ca="1" si="47"/>
        <v/>
      </c>
      <c r="Q78" s="26" t="str">
        <f t="shared" ca="1" si="48"/>
        <v/>
      </c>
      <c r="R78" s="26" t="str">
        <f t="shared" ca="1" si="49"/>
        <v/>
      </c>
      <c r="S78" s="26" t="str">
        <f t="shared" ca="1" si="50"/>
        <v/>
      </c>
      <c r="T78" s="26" t="str">
        <f t="shared" ca="1" si="51"/>
        <v/>
      </c>
      <c r="U78" s="26" t="str">
        <f t="shared" ca="1" si="52"/>
        <v/>
      </c>
      <c r="V78" s="26" t="str">
        <f t="shared" ca="1" si="53"/>
        <v/>
      </c>
      <c r="W78" s="26" t="str">
        <f t="shared" ca="1" si="54"/>
        <v/>
      </c>
      <c r="X78" s="26" t="str">
        <f t="shared" ca="1" si="55"/>
        <v/>
      </c>
      <c r="Y78" s="26" t="str">
        <f t="shared" ca="1" si="56"/>
        <v/>
      </c>
      <c r="Z78" s="28" t="str">
        <f t="shared" ca="1" si="39"/>
        <v/>
      </c>
      <c r="AA78" s="57" t="str">
        <f t="shared" ca="1" si="57"/>
        <v/>
      </c>
      <c r="AB78" s="33" t="str">
        <f t="shared" ca="1" si="40"/>
        <v/>
      </c>
      <c r="AD78" s="28" t="str">
        <f t="shared" ca="1" si="58"/>
        <v/>
      </c>
      <c r="AE78" s="28" t="str">
        <f t="shared" ca="1" si="59"/>
        <v/>
      </c>
      <c r="AF78" s="28" t="str">
        <f t="shared" ca="1" si="60"/>
        <v/>
      </c>
      <c r="AG78" s="28" t="str">
        <f t="shared" ca="1" si="61"/>
        <v/>
      </c>
      <c r="AH78" s="28" t="str">
        <f t="shared" ca="1" si="62"/>
        <v/>
      </c>
      <c r="AI78" s="28" t="str">
        <f t="shared" ca="1" si="63"/>
        <v/>
      </c>
      <c r="AJ78" s="28" t="str">
        <f t="shared" ca="1" si="64"/>
        <v/>
      </c>
      <c r="AK78" s="28" t="str">
        <f t="shared" ca="1" si="65"/>
        <v/>
      </c>
      <c r="AL78" s="28" t="str">
        <f t="shared" ca="1" si="66"/>
        <v/>
      </c>
      <c r="AM78" s="28" t="str">
        <f t="shared" ca="1" si="67"/>
        <v/>
      </c>
      <c r="AN78" s="28" t="str">
        <f t="shared" ca="1" si="41"/>
        <v/>
      </c>
      <c r="AO78" s="28" t="str">
        <f t="shared" ca="1" si="68"/>
        <v/>
      </c>
      <c r="AP78" s="33" t="str">
        <f t="shared" ca="1" si="42"/>
        <v/>
      </c>
      <c r="AQ78" s="54"/>
      <c r="AR78" s="53"/>
      <c r="AS78" s="53"/>
      <c r="AT78" s="53"/>
      <c r="AU78" s="53"/>
    </row>
    <row r="79" spans="1:51" ht="15" customHeight="1" x14ac:dyDescent="0.25">
      <c r="A79" s="31" t="str">
        <f t="shared" ca="1" si="43"/>
        <v/>
      </c>
      <c r="B79" s="32" t="str">
        <f t="shared" ca="1" si="44"/>
        <v/>
      </c>
      <c r="C79" s="32" t="str">
        <f t="shared" ca="1" si="45"/>
        <v/>
      </c>
      <c r="D79" s="48">
        <f>RAWDATA!A81</f>
        <v>193212</v>
      </c>
      <c r="E79" s="48" t="str">
        <f t="shared" ca="1" si="69"/>
        <v/>
      </c>
      <c r="F79" s="48" t="str">
        <f t="shared" ca="1" si="46"/>
        <v/>
      </c>
      <c r="G79" s="48" t="str">
        <f t="shared" ca="1" si="46"/>
        <v/>
      </c>
      <c r="H79" s="48" t="str">
        <f t="shared" ca="1" si="46"/>
        <v/>
      </c>
      <c r="I79" s="48" t="str">
        <f t="shared" ca="1" si="46"/>
        <v/>
      </c>
      <c r="J79" s="48" t="str">
        <f t="shared" ca="1" si="46"/>
        <v/>
      </c>
      <c r="K79" s="48" t="str">
        <f t="shared" ca="1" si="46"/>
        <v/>
      </c>
      <c r="L79" s="48" t="str">
        <f t="shared" ca="1" si="46"/>
        <v/>
      </c>
      <c r="M79" s="48" t="str">
        <f t="shared" ca="1" si="46"/>
        <v/>
      </c>
      <c r="N79" s="48" t="str">
        <f t="shared" ca="1" si="46"/>
        <v/>
      </c>
      <c r="P79" s="26" t="str">
        <f t="shared" ca="1" si="47"/>
        <v/>
      </c>
      <c r="Q79" s="26" t="str">
        <f t="shared" ca="1" si="48"/>
        <v/>
      </c>
      <c r="R79" s="26" t="str">
        <f t="shared" ca="1" si="49"/>
        <v/>
      </c>
      <c r="S79" s="26" t="str">
        <f t="shared" ca="1" si="50"/>
        <v/>
      </c>
      <c r="T79" s="26" t="str">
        <f t="shared" ca="1" si="51"/>
        <v/>
      </c>
      <c r="U79" s="26" t="str">
        <f t="shared" ca="1" si="52"/>
        <v/>
      </c>
      <c r="V79" s="26" t="str">
        <f t="shared" ca="1" si="53"/>
        <v/>
      </c>
      <c r="W79" s="26" t="str">
        <f t="shared" ca="1" si="54"/>
        <v/>
      </c>
      <c r="X79" s="26" t="str">
        <f t="shared" ca="1" si="55"/>
        <v/>
      </c>
      <c r="Y79" s="26" t="str">
        <f t="shared" ca="1" si="56"/>
        <v/>
      </c>
      <c r="Z79" s="28" t="str">
        <f t="shared" ca="1" si="39"/>
        <v/>
      </c>
      <c r="AA79" s="57" t="str">
        <f t="shared" ca="1" si="57"/>
        <v/>
      </c>
      <c r="AB79" s="33" t="str">
        <f t="shared" ca="1" si="40"/>
        <v/>
      </c>
      <c r="AD79" s="28" t="str">
        <f t="shared" ca="1" si="58"/>
        <v/>
      </c>
      <c r="AE79" s="28" t="str">
        <f t="shared" ca="1" si="59"/>
        <v/>
      </c>
      <c r="AF79" s="28" t="str">
        <f t="shared" ca="1" si="60"/>
        <v/>
      </c>
      <c r="AG79" s="28" t="str">
        <f t="shared" ca="1" si="61"/>
        <v/>
      </c>
      <c r="AH79" s="28" t="str">
        <f t="shared" ca="1" si="62"/>
        <v/>
      </c>
      <c r="AI79" s="28" t="str">
        <f t="shared" ca="1" si="63"/>
        <v/>
      </c>
      <c r="AJ79" s="28" t="str">
        <f t="shared" ca="1" si="64"/>
        <v/>
      </c>
      <c r="AK79" s="28" t="str">
        <f t="shared" ca="1" si="65"/>
        <v/>
      </c>
      <c r="AL79" s="28" t="str">
        <f t="shared" ca="1" si="66"/>
        <v/>
      </c>
      <c r="AM79" s="28" t="str">
        <f t="shared" ca="1" si="67"/>
        <v/>
      </c>
      <c r="AN79" s="28" t="str">
        <f t="shared" ca="1" si="41"/>
        <v/>
      </c>
      <c r="AO79" s="28" t="str">
        <f t="shared" ca="1" si="68"/>
        <v/>
      </c>
      <c r="AP79" s="33" t="str">
        <f t="shared" ca="1" si="42"/>
        <v/>
      </c>
      <c r="AQ79" s="54"/>
      <c r="AR79" s="53"/>
      <c r="AS79" s="53"/>
      <c r="AT79" s="53"/>
      <c r="AU79" s="53"/>
    </row>
    <row r="80" spans="1:51" ht="15" customHeight="1" x14ac:dyDescent="0.25">
      <c r="A80" s="31" t="str">
        <f t="shared" ca="1" si="43"/>
        <v/>
      </c>
      <c r="B80" s="32" t="str">
        <f t="shared" ca="1" si="44"/>
        <v/>
      </c>
      <c r="C80" s="32" t="str">
        <f t="shared" ca="1" si="45"/>
        <v/>
      </c>
      <c r="D80" s="48">
        <f>RAWDATA!A82</f>
        <v>193301</v>
      </c>
      <c r="E80" s="48" t="str">
        <f t="shared" ca="1" si="69"/>
        <v/>
      </c>
      <c r="F80" s="48" t="str">
        <f t="shared" ca="1" si="46"/>
        <v/>
      </c>
      <c r="G80" s="48" t="str">
        <f t="shared" ca="1" si="46"/>
        <v/>
      </c>
      <c r="H80" s="48" t="str">
        <f t="shared" ca="1" si="46"/>
        <v/>
      </c>
      <c r="I80" s="48" t="str">
        <f t="shared" ca="1" si="46"/>
        <v/>
      </c>
      <c r="J80" s="48" t="str">
        <f t="shared" ca="1" si="46"/>
        <v/>
      </c>
      <c r="K80" s="48" t="str">
        <f t="shared" ca="1" si="46"/>
        <v/>
      </c>
      <c r="L80" s="48" t="str">
        <f t="shared" ca="1" si="46"/>
        <v/>
      </c>
      <c r="M80" s="48" t="str">
        <f t="shared" ca="1" si="46"/>
        <v/>
      </c>
      <c r="N80" s="48" t="str">
        <f t="shared" ca="1" si="46"/>
        <v/>
      </c>
      <c r="P80" s="26" t="str">
        <f t="shared" ca="1" si="47"/>
        <v/>
      </c>
      <c r="Q80" s="26" t="str">
        <f t="shared" ca="1" si="48"/>
        <v/>
      </c>
      <c r="R80" s="26" t="str">
        <f t="shared" ca="1" si="49"/>
        <v/>
      </c>
      <c r="S80" s="26" t="str">
        <f t="shared" ca="1" si="50"/>
        <v/>
      </c>
      <c r="T80" s="26" t="str">
        <f t="shared" ca="1" si="51"/>
        <v/>
      </c>
      <c r="U80" s="26" t="str">
        <f t="shared" ca="1" si="52"/>
        <v/>
      </c>
      <c r="V80" s="26" t="str">
        <f t="shared" ca="1" si="53"/>
        <v/>
      </c>
      <c r="W80" s="26" t="str">
        <f t="shared" ca="1" si="54"/>
        <v/>
      </c>
      <c r="X80" s="26" t="str">
        <f t="shared" ca="1" si="55"/>
        <v/>
      </c>
      <c r="Y80" s="26" t="str">
        <f t="shared" ca="1" si="56"/>
        <v/>
      </c>
      <c r="Z80" s="28" t="str">
        <f t="shared" ca="1" si="39"/>
        <v/>
      </c>
      <c r="AA80" s="57" t="str">
        <f t="shared" ca="1" si="57"/>
        <v/>
      </c>
      <c r="AB80" s="33" t="str">
        <f t="shared" ca="1" si="40"/>
        <v/>
      </c>
      <c r="AD80" s="28" t="str">
        <f t="shared" ca="1" si="58"/>
        <v/>
      </c>
      <c r="AE80" s="28" t="str">
        <f t="shared" ca="1" si="59"/>
        <v/>
      </c>
      <c r="AF80" s="28" t="str">
        <f t="shared" ca="1" si="60"/>
        <v/>
      </c>
      <c r="AG80" s="28" t="str">
        <f t="shared" ca="1" si="61"/>
        <v/>
      </c>
      <c r="AH80" s="28" t="str">
        <f t="shared" ca="1" si="62"/>
        <v/>
      </c>
      <c r="AI80" s="28" t="str">
        <f t="shared" ca="1" si="63"/>
        <v/>
      </c>
      <c r="AJ80" s="28" t="str">
        <f t="shared" ca="1" si="64"/>
        <v/>
      </c>
      <c r="AK80" s="28" t="str">
        <f t="shared" ca="1" si="65"/>
        <v/>
      </c>
      <c r="AL80" s="28" t="str">
        <f t="shared" ca="1" si="66"/>
        <v/>
      </c>
      <c r="AM80" s="28" t="str">
        <f t="shared" ca="1" si="67"/>
        <v/>
      </c>
      <c r="AN80" s="28" t="str">
        <f t="shared" ca="1" si="41"/>
        <v/>
      </c>
      <c r="AO80" s="28" t="str">
        <f t="shared" ca="1" si="68"/>
        <v/>
      </c>
      <c r="AP80" s="33" t="str">
        <f t="shared" ca="1" si="42"/>
        <v/>
      </c>
      <c r="AQ80" s="54"/>
      <c r="AR80" s="53"/>
      <c r="AS80" s="53"/>
      <c r="AT80" s="53"/>
      <c r="AU80" s="53"/>
    </row>
    <row r="81" spans="1:51" ht="15" customHeight="1" x14ac:dyDescent="0.25">
      <c r="A81" s="31" t="str">
        <f t="shared" ca="1" si="43"/>
        <v/>
      </c>
      <c r="B81" s="32" t="str">
        <f t="shared" ca="1" si="44"/>
        <v/>
      </c>
      <c r="C81" s="32" t="str">
        <f t="shared" ca="1" si="45"/>
        <v/>
      </c>
      <c r="D81" s="48">
        <f>RAWDATA!A83</f>
        <v>193302</v>
      </c>
      <c r="E81" s="48" t="str">
        <f t="shared" ca="1" si="69"/>
        <v/>
      </c>
      <c r="F81" s="48" t="str">
        <f t="shared" ca="1" si="46"/>
        <v/>
      </c>
      <c r="G81" s="48" t="str">
        <f t="shared" ca="1" si="46"/>
        <v/>
      </c>
      <c r="H81" s="48" t="str">
        <f t="shared" ca="1" si="46"/>
        <v/>
      </c>
      <c r="I81" s="48" t="str">
        <f t="shared" ca="1" si="46"/>
        <v/>
      </c>
      <c r="J81" s="48" t="str">
        <f t="shared" ca="1" si="46"/>
        <v/>
      </c>
      <c r="K81" s="48" t="str">
        <f t="shared" ca="1" si="46"/>
        <v/>
      </c>
      <c r="L81" s="48" t="str">
        <f t="shared" ca="1" si="46"/>
        <v/>
      </c>
      <c r="M81" s="48" t="str">
        <f t="shared" ca="1" si="46"/>
        <v/>
      </c>
      <c r="N81" s="48" t="str">
        <f t="shared" ca="1" si="46"/>
        <v/>
      </c>
      <c r="P81" s="26" t="str">
        <f t="shared" ca="1" si="47"/>
        <v/>
      </c>
      <c r="Q81" s="26" t="str">
        <f t="shared" ca="1" si="48"/>
        <v/>
      </c>
      <c r="R81" s="26" t="str">
        <f t="shared" ca="1" si="49"/>
        <v/>
      </c>
      <c r="S81" s="26" t="str">
        <f t="shared" ca="1" si="50"/>
        <v/>
      </c>
      <c r="T81" s="26" t="str">
        <f t="shared" ca="1" si="51"/>
        <v/>
      </c>
      <c r="U81" s="26" t="str">
        <f t="shared" ca="1" si="52"/>
        <v/>
      </c>
      <c r="V81" s="26" t="str">
        <f t="shared" ca="1" si="53"/>
        <v/>
      </c>
      <c r="W81" s="26" t="str">
        <f t="shared" ca="1" si="54"/>
        <v/>
      </c>
      <c r="X81" s="26" t="str">
        <f t="shared" ca="1" si="55"/>
        <v/>
      </c>
      <c r="Y81" s="26" t="str">
        <f t="shared" ca="1" si="56"/>
        <v/>
      </c>
      <c r="Z81" s="28" t="str">
        <f t="shared" ca="1" si="39"/>
        <v/>
      </c>
      <c r="AA81" s="57" t="str">
        <f t="shared" ca="1" si="57"/>
        <v/>
      </c>
      <c r="AB81" s="33" t="str">
        <f t="shared" ca="1" si="40"/>
        <v/>
      </c>
      <c r="AD81" s="28" t="str">
        <f t="shared" ca="1" si="58"/>
        <v/>
      </c>
      <c r="AE81" s="28" t="str">
        <f t="shared" ca="1" si="59"/>
        <v/>
      </c>
      <c r="AF81" s="28" t="str">
        <f t="shared" ca="1" si="60"/>
        <v/>
      </c>
      <c r="AG81" s="28" t="str">
        <f t="shared" ca="1" si="61"/>
        <v/>
      </c>
      <c r="AH81" s="28" t="str">
        <f t="shared" ca="1" si="62"/>
        <v/>
      </c>
      <c r="AI81" s="28" t="str">
        <f t="shared" ca="1" si="63"/>
        <v/>
      </c>
      <c r="AJ81" s="28" t="str">
        <f t="shared" ca="1" si="64"/>
        <v/>
      </c>
      <c r="AK81" s="28" t="str">
        <f t="shared" ca="1" si="65"/>
        <v/>
      </c>
      <c r="AL81" s="28" t="str">
        <f t="shared" ca="1" si="66"/>
        <v/>
      </c>
      <c r="AM81" s="28" t="str">
        <f t="shared" ca="1" si="67"/>
        <v/>
      </c>
      <c r="AN81" s="28" t="str">
        <f t="shared" ca="1" si="41"/>
        <v/>
      </c>
      <c r="AO81" s="28" t="str">
        <f t="shared" ca="1" si="68"/>
        <v/>
      </c>
      <c r="AP81" s="33" t="str">
        <f t="shared" ca="1" si="42"/>
        <v/>
      </c>
      <c r="AQ81" s="54"/>
      <c r="AR81" s="53"/>
      <c r="AS81" s="53"/>
      <c r="AT81" s="53"/>
      <c r="AU81" s="53"/>
    </row>
    <row r="82" spans="1:51" ht="15" customHeight="1" x14ac:dyDescent="0.25">
      <c r="A82" s="31" t="str">
        <f t="shared" ca="1" si="43"/>
        <v/>
      </c>
      <c r="B82" s="32" t="str">
        <f t="shared" ca="1" si="44"/>
        <v/>
      </c>
      <c r="C82" s="32" t="str">
        <f t="shared" ca="1" si="45"/>
        <v/>
      </c>
      <c r="D82" s="48">
        <f>RAWDATA!A84</f>
        <v>193303</v>
      </c>
      <c r="E82" s="48" t="str">
        <f t="shared" ca="1" si="69"/>
        <v/>
      </c>
      <c r="F82" s="48" t="str">
        <f t="shared" ca="1" si="46"/>
        <v/>
      </c>
      <c r="G82" s="48" t="str">
        <f t="shared" ca="1" si="46"/>
        <v/>
      </c>
      <c r="H82" s="48" t="str">
        <f t="shared" ca="1" si="46"/>
        <v/>
      </c>
      <c r="I82" s="48" t="str">
        <f t="shared" ca="1" si="46"/>
        <v/>
      </c>
      <c r="J82" s="48" t="str">
        <f t="shared" ca="1" si="46"/>
        <v/>
      </c>
      <c r="K82" s="48" t="str">
        <f t="shared" ca="1" si="46"/>
        <v/>
      </c>
      <c r="L82" s="48" t="str">
        <f t="shared" ca="1" si="46"/>
        <v/>
      </c>
      <c r="M82" s="48" t="str">
        <f t="shared" ca="1" si="46"/>
        <v/>
      </c>
      <c r="N82" s="48" t="str">
        <f t="shared" ca="1" si="46"/>
        <v/>
      </c>
      <c r="P82" s="26" t="str">
        <f t="shared" ca="1" si="47"/>
        <v/>
      </c>
      <c r="Q82" s="26" t="str">
        <f t="shared" ca="1" si="48"/>
        <v/>
      </c>
      <c r="R82" s="26" t="str">
        <f t="shared" ca="1" si="49"/>
        <v/>
      </c>
      <c r="S82" s="26" t="str">
        <f t="shared" ca="1" si="50"/>
        <v/>
      </c>
      <c r="T82" s="26" t="str">
        <f t="shared" ca="1" si="51"/>
        <v/>
      </c>
      <c r="U82" s="26" t="str">
        <f t="shared" ca="1" si="52"/>
        <v/>
      </c>
      <c r="V82" s="26" t="str">
        <f t="shared" ca="1" si="53"/>
        <v/>
      </c>
      <c r="W82" s="26" t="str">
        <f t="shared" ca="1" si="54"/>
        <v/>
      </c>
      <c r="X82" s="26" t="str">
        <f t="shared" ca="1" si="55"/>
        <v/>
      </c>
      <c r="Y82" s="26" t="str">
        <f t="shared" ca="1" si="56"/>
        <v/>
      </c>
      <c r="Z82" s="28" t="str">
        <f t="shared" ca="1" si="39"/>
        <v/>
      </c>
      <c r="AA82" s="57" t="str">
        <f t="shared" ca="1" si="57"/>
        <v/>
      </c>
      <c r="AB82" s="33" t="str">
        <f t="shared" ca="1" si="40"/>
        <v/>
      </c>
      <c r="AD82" s="28" t="str">
        <f t="shared" ca="1" si="58"/>
        <v/>
      </c>
      <c r="AE82" s="28" t="str">
        <f t="shared" ca="1" si="59"/>
        <v/>
      </c>
      <c r="AF82" s="28" t="str">
        <f t="shared" ca="1" si="60"/>
        <v/>
      </c>
      <c r="AG82" s="28" t="str">
        <f t="shared" ca="1" si="61"/>
        <v/>
      </c>
      <c r="AH82" s="28" t="str">
        <f t="shared" ca="1" si="62"/>
        <v/>
      </c>
      <c r="AI82" s="28" t="str">
        <f t="shared" ca="1" si="63"/>
        <v/>
      </c>
      <c r="AJ82" s="28" t="str">
        <f t="shared" ca="1" si="64"/>
        <v/>
      </c>
      <c r="AK82" s="28" t="str">
        <f t="shared" ca="1" si="65"/>
        <v/>
      </c>
      <c r="AL82" s="28" t="str">
        <f t="shared" ca="1" si="66"/>
        <v/>
      </c>
      <c r="AM82" s="28" t="str">
        <f t="shared" ca="1" si="67"/>
        <v/>
      </c>
      <c r="AN82" s="28" t="str">
        <f t="shared" ca="1" si="41"/>
        <v/>
      </c>
      <c r="AO82" s="28" t="str">
        <f t="shared" ca="1" si="68"/>
        <v/>
      </c>
      <c r="AP82" s="33" t="str">
        <f t="shared" ca="1" si="42"/>
        <v/>
      </c>
      <c r="AQ82" s="54"/>
      <c r="AR82" s="53"/>
      <c r="AS82" s="53"/>
      <c r="AT82" s="53"/>
      <c r="AU82" s="53"/>
    </row>
    <row r="83" spans="1:51" ht="15" customHeight="1" x14ac:dyDescent="0.25">
      <c r="A83" s="31" t="str">
        <f t="shared" ca="1" si="43"/>
        <v/>
      </c>
      <c r="B83" s="32" t="str">
        <f t="shared" ca="1" si="44"/>
        <v/>
      </c>
      <c r="C83" s="32" t="str">
        <f t="shared" ca="1" si="45"/>
        <v/>
      </c>
      <c r="D83" s="48">
        <f>RAWDATA!A85</f>
        <v>193304</v>
      </c>
      <c r="E83" s="48" t="str">
        <f t="shared" ca="1" si="69"/>
        <v/>
      </c>
      <c r="F83" s="48" t="str">
        <f t="shared" ca="1" si="46"/>
        <v/>
      </c>
      <c r="G83" s="48" t="str">
        <f t="shared" ca="1" si="46"/>
        <v/>
      </c>
      <c r="H83" s="48" t="str">
        <f t="shared" ca="1" si="46"/>
        <v/>
      </c>
      <c r="I83" s="48" t="str">
        <f t="shared" ca="1" si="46"/>
        <v/>
      </c>
      <c r="J83" s="48" t="str">
        <f t="shared" ca="1" si="46"/>
        <v/>
      </c>
      <c r="K83" s="48" t="str">
        <f t="shared" ca="1" si="46"/>
        <v/>
      </c>
      <c r="L83" s="48" t="str">
        <f t="shared" ca="1" si="46"/>
        <v/>
      </c>
      <c r="M83" s="48" t="str">
        <f t="shared" ca="1" si="46"/>
        <v/>
      </c>
      <c r="N83" s="48" t="str">
        <f t="shared" ca="1" si="46"/>
        <v/>
      </c>
      <c r="P83" s="26" t="str">
        <f t="shared" ca="1" si="47"/>
        <v/>
      </c>
      <c r="Q83" s="26" t="str">
        <f t="shared" ca="1" si="48"/>
        <v/>
      </c>
      <c r="R83" s="26" t="str">
        <f t="shared" ca="1" si="49"/>
        <v/>
      </c>
      <c r="S83" s="26" t="str">
        <f t="shared" ca="1" si="50"/>
        <v/>
      </c>
      <c r="T83" s="26" t="str">
        <f t="shared" ca="1" si="51"/>
        <v/>
      </c>
      <c r="U83" s="26" t="str">
        <f t="shared" ca="1" si="52"/>
        <v/>
      </c>
      <c r="V83" s="26" t="str">
        <f t="shared" ca="1" si="53"/>
        <v/>
      </c>
      <c r="W83" s="26" t="str">
        <f t="shared" ca="1" si="54"/>
        <v/>
      </c>
      <c r="X83" s="26" t="str">
        <f t="shared" ca="1" si="55"/>
        <v/>
      </c>
      <c r="Y83" s="26" t="str">
        <f t="shared" ca="1" si="56"/>
        <v/>
      </c>
      <c r="Z83" s="28" t="str">
        <f t="shared" ca="1" si="39"/>
        <v/>
      </c>
      <c r="AA83" s="57" t="str">
        <f t="shared" ca="1" si="57"/>
        <v/>
      </c>
      <c r="AB83" s="33" t="str">
        <f t="shared" ca="1" si="40"/>
        <v/>
      </c>
      <c r="AD83" s="28" t="str">
        <f t="shared" ca="1" si="58"/>
        <v/>
      </c>
      <c r="AE83" s="28" t="str">
        <f t="shared" ca="1" si="59"/>
        <v/>
      </c>
      <c r="AF83" s="28" t="str">
        <f t="shared" ca="1" si="60"/>
        <v/>
      </c>
      <c r="AG83" s="28" t="str">
        <f t="shared" ca="1" si="61"/>
        <v/>
      </c>
      <c r="AH83" s="28" t="str">
        <f t="shared" ca="1" si="62"/>
        <v/>
      </c>
      <c r="AI83" s="28" t="str">
        <f t="shared" ca="1" si="63"/>
        <v/>
      </c>
      <c r="AJ83" s="28" t="str">
        <f t="shared" ca="1" si="64"/>
        <v/>
      </c>
      <c r="AK83" s="28" t="str">
        <f t="shared" ca="1" si="65"/>
        <v/>
      </c>
      <c r="AL83" s="28" t="str">
        <f t="shared" ca="1" si="66"/>
        <v/>
      </c>
      <c r="AM83" s="28" t="str">
        <f t="shared" ca="1" si="67"/>
        <v/>
      </c>
      <c r="AN83" s="28" t="str">
        <f t="shared" ca="1" si="41"/>
        <v/>
      </c>
      <c r="AO83" s="28" t="str">
        <f t="shared" ca="1" si="68"/>
        <v/>
      </c>
      <c r="AP83" s="33" t="str">
        <f t="shared" ca="1" si="42"/>
        <v/>
      </c>
      <c r="AQ83" s="54"/>
      <c r="AR83" s="53"/>
      <c r="AS83" s="53"/>
      <c r="AT83" s="53"/>
      <c r="AU83" s="53"/>
    </row>
    <row r="84" spans="1:51" ht="15" customHeight="1" x14ac:dyDescent="0.25">
      <c r="A84" s="31" t="str">
        <f t="shared" ca="1" si="43"/>
        <v/>
      </c>
      <c r="B84" s="32" t="str">
        <f t="shared" ca="1" si="44"/>
        <v/>
      </c>
      <c r="C84" s="32" t="str">
        <f t="shared" ca="1" si="45"/>
        <v/>
      </c>
      <c r="D84" s="48">
        <f>RAWDATA!A86</f>
        <v>193305</v>
      </c>
      <c r="E84" s="48" t="str">
        <f t="shared" ca="1" si="69"/>
        <v/>
      </c>
      <c r="F84" s="48" t="str">
        <f t="shared" ca="1" si="46"/>
        <v/>
      </c>
      <c r="G84" s="48" t="str">
        <f t="shared" ca="1" si="46"/>
        <v/>
      </c>
      <c r="H84" s="48" t="str">
        <f t="shared" ca="1" si="46"/>
        <v/>
      </c>
      <c r="I84" s="48" t="str">
        <f t="shared" ca="1" si="46"/>
        <v/>
      </c>
      <c r="J84" s="48" t="str">
        <f t="shared" ca="1" si="46"/>
        <v/>
      </c>
      <c r="K84" s="48" t="str">
        <f t="shared" ca="1" si="46"/>
        <v/>
      </c>
      <c r="L84" s="48" t="str">
        <f t="shared" ca="1" si="46"/>
        <v/>
      </c>
      <c r="M84" s="48" t="str">
        <f t="shared" ca="1" si="46"/>
        <v/>
      </c>
      <c r="N84" s="48" t="str">
        <f t="shared" ca="1" si="46"/>
        <v/>
      </c>
      <c r="P84" s="26" t="str">
        <f t="shared" ca="1" si="47"/>
        <v/>
      </c>
      <c r="Q84" s="26" t="str">
        <f t="shared" ca="1" si="48"/>
        <v/>
      </c>
      <c r="R84" s="26" t="str">
        <f t="shared" ca="1" si="49"/>
        <v/>
      </c>
      <c r="S84" s="26" t="str">
        <f t="shared" ca="1" si="50"/>
        <v/>
      </c>
      <c r="T84" s="26" t="str">
        <f t="shared" ca="1" si="51"/>
        <v/>
      </c>
      <c r="U84" s="26" t="str">
        <f t="shared" ca="1" si="52"/>
        <v/>
      </c>
      <c r="V84" s="26" t="str">
        <f t="shared" ca="1" si="53"/>
        <v/>
      </c>
      <c r="W84" s="26" t="str">
        <f t="shared" ca="1" si="54"/>
        <v/>
      </c>
      <c r="X84" s="26" t="str">
        <f t="shared" ca="1" si="55"/>
        <v/>
      </c>
      <c r="Y84" s="26" t="str">
        <f ca="1">IF(N84="","",IF(Y83="",1*(1+N84/100),Y83*(1+N84/100)))</f>
        <v/>
      </c>
      <c r="Z84" s="28" t="str">
        <f t="shared" ca="1" si="39"/>
        <v/>
      </c>
      <c r="AA84" s="57" t="str">
        <f t="shared" ca="1" si="57"/>
        <v/>
      </c>
      <c r="AB84" s="33" t="str">
        <f t="shared" ca="1" si="40"/>
        <v/>
      </c>
      <c r="AD84" s="28" t="str">
        <f t="shared" ca="1" si="58"/>
        <v/>
      </c>
      <c r="AE84" s="28" t="str">
        <f t="shared" ca="1" si="59"/>
        <v/>
      </c>
      <c r="AF84" s="28" t="str">
        <f t="shared" ca="1" si="60"/>
        <v/>
      </c>
      <c r="AG84" s="28" t="str">
        <f t="shared" ca="1" si="61"/>
        <v/>
      </c>
      <c r="AH84" s="28" t="str">
        <f t="shared" ca="1" si="62"/>
        <v/>
      </c>
      <c r="AI84" s="28" t="str">
        <f t="shared" ca="1" si="63"/>
        <v/>
      </c>
      <c r="AJ84" s="28" t="str">
        <f t="shared" ca="1" si="64"/>
        <v/>
      </c>
      <c r="AK84" s="28" t="str">
        <f t="shared" ca="1" si="65"/>
        <v/>
      </c>
      <c r="AL84" s="28" t="str">
        <f t="shared" ca="1" si="66"/>
        <v/>
      </c>
      <c r="AM84" s="28" t="str">
        <f t="shared" ca="1" si="67"/>
        <v/>
      </c>
      <c r="AN84" s="28" t="str">
        <f t="shared" ca="1" si="41"/>
        <v/>
      </c>
      <c r="AO84" s="28" t="str">
        <f t="shared" ca="1" si="68"/>
        <v/>
      </c>
      <c r="AP84" s="33" t="str">
        <f t="shared" ca="1" si="42"/>
        <v/>
      </c>
      <c r="AQ84" s="54"/>
      <c r="AR84" s="53"/>
      <c r="AS84" s="53"/>
      <c r="AT84" s="53"/>
      <c r="AU84" s="53"/>
    </row>
    <row r="85" spans="1:51" ht="15" customHeight="1" x14ac:dyDescent="0.25">
      <c r="A85" s="31" t="str">
        <f t="shared" ca="1" si="43"/>
        <v/>
      </c>
      <c r="B85" s="32" t="str">
        <f t="shared" ca="1" si="44"/>
        <v/>
      </c>
      <c r="C85" s="32" t="str">
        <f t="shared" ca="1" si="45"/>
        <v/>
      </c>
      <c r="D85" s="48">
        <f>RAWDATA!A87</f>
        <v>193306</v>
      </c>
      <c r="E85" s="48" t="str">
        <f t="shared" ca="1" si="69"/>
        <v/>
      </c>
      <c r="F85" s="48" t="str">
        <f t="shared" ca="1" si="46"/>
        <v/>
      </c>
      <c r="G85" s="48" t="str">
        <f t="shared" ca="1" si="46"/>
        <v/>
      </c>
      <c r="H85" s="48" t="str">
        <f t="shared" ca="1" si="46"/>
        <v/>
      </c>
      <c r="I85" s="48" t="str">
        <f t="shared" ca="1" si="46"/>
        <v/>
      </c>
      <c r="J85" s="48" t="str">
        <f t="shared" ca="1" si="46"/>
        <v/>
      </c>
      <c r="K85" s="48" t="str">
        <f t="shared" ca="1" si="46"/>
        <v/>
      </c>
      <c r="L85" s="48" t="str">
        <f t="shared" ca="1" si="46"/>
        <v/>
      </c>
      <c r="M85" s="48" t="str">
        <f t="shared" ca="1" si="46"/>
        <v/>
      </c>
      <c r="N85" s="48" t="str">
        <f t="shared" ca="1" si="46"/>
        <v/>
      </c>
      <c r="P85" s="26" t="str">
        <f t="shared" ca="1" si="47"/>
        <v/>
      </c>
      <c r="Q85" s="26" t="str">
        <f t="shared" ca="1" si="48"/>
        <v/>
      </c>
      <c r="R85" s="26" t="str">
        <f t="shared" ca="1" si="49"/>
        <v/>
      </c>
      <c r="S85" s="26" t="str">
        <f t="shared" ca="1" si="50"/>
        <v/>
      </c>
      <c r="T85" s="26" t="str">
        <f t="shared" ca="1" si="51"/>
        <v/>
      </c>
      <c r="U85" s="26" t="str">
        <f t="shared" ca="1" si="52"/>
        <v/>
      </c>
      <c r="V85" s="26" t="str">
        <f t="shared" ca="1" si="53"/>
        <v/>
      </c>
      <c r="W85" s="26" t="str">
        <f t="shared" ca="1" si="54"/>
        <v/>
      </c>
      <c r="X85" s="26" t="str">
        <f t="shared" ca="1" si="55"/>
        <v/>
      </c>
      <c r="Y85" s="26" t="str">
        <f t="shared" ca="1" si="56"/>
        <v/>
      </c>
      <c r="Z85" s="28" t="str">
        <f t="shared" ca="1" si="39"/>
        <v/>
      </c>
      <c r="AA85" s="57" t="str">
        <f t="shared" ca="1" si="57"/>
        <v/>
      </c>
      <c r="AB85" s="33" t="str">
        <f t="shared" ca="1" si="40"/>
        <v/>
      </c>
      <c r="AD85" s="28" t="str">
        <f t="shared" ca="1" si="58"/>
        <v/>
      </c>
      <c r="AE85" s="28" t="str">
        <f t="shared" ca="1" si="59"/>
        <v/>
      </c>
      <c r="AF85" s="28" t="str">
        <f t="shared" ca="1" si="60"/>
        <v/>
      </c>
      <c r="AG85" s="28" t="str">
        <f t="shared" ca="1" si="61"/>
        <v/>
      </c>
      <c r="AH85" s="28" t="str">
        <f t="shared" ca="1" si="62"/>
        <v/>
      </c>
      <c r="AI85" s="28" t="str">
        <f t="shared" ca="1" si="63"/>
        <v/>
      </c>
      <c r="AJ85" s="28" t="str">
        <f t="shared" ca="1" si="64"/>
        <v/>
      </c>
      <c r="AK85" s="28" t="str">
        <f t="shared" ca="1" si="65"/>
        <v/>
      </c>
      <c r="AL85" s="28" t="str">
        <f t="shared" ca="1" si="66"/>
        <v/>
      </c>
      <c r="AM85" s="28" t="str">
        <f t="shared" ca="1" si="67"/>
        <v/>
      </c>
      <c r="AN85" s="28" t="str">
        <f t="shared" ca="1" si="41"/>
        <v/>
      </c>
      <c r="AO85" s="28" t="str">
        <f t="shared" ca="1" si="68"/>
        <v/>
      </c>
      <c r="AP85" s="33" t="str">
        <f t="shared" ca="1" si="42"/>
        <v/>
      </c>
      <c r="AQ85" s="54"/>
      <c r="AR85" s="53"/>
      <c r="AS85" s="53"/>
      <c r="AT85" s="53"/>
      <c r="AU85" s="53"/>
    </row>
    <row r="86" spans="1:51" ht="15" customHeight="1" x14ac:dyDescent="0.25">
      <c r="A86" s="31" t="str">
        <f t="shared" ca="1" si="43"/>
        <v/>
      </c>
      <c r="B86" s="32" t="str">
        <f t="shared" ca="1" si="44"/>
        <v/>
      </c>
      <c r="C86" s="32" t="str">
        <f t="shared" ca="1" si="45"/>
        <v/>
      </c>
      <c r="D86" s="48">
        <f>RAWDATA!A88</f>
        <v>193307</v>
      </c>
      <c r="E86" s="48" t="str">
        <f t="shared" ca="1" si="69"/>
        <v/>
      </c>
      <c r="F86" s="48" t="str">
        <f t="shared" ca="1" si="46"/>
        <v/>
      </c>
      <c r="G86" s="48" t="str">
        <f t="shared" ca="1" si="46"/>
        <v/>
      </c>
      <c r="H86" s="48" t="str">
        <f t="shared" ca="1" si="46"/>
        <v/>
      </c>
      <c r="I86" s="48" t="str">
        <f t="shared" ca="1" si="46"/>
        <v/>
      </c>
      <c r="J86" s="48" t="str">
        <f t="shared" ca="1" si="46"/>
        <v/>
      </c>
      <c r="K86" s="48" t="str">
        <f t="shared" ca="1" si="46"/>
        <v/>
      </c>
      <c r="L86" s="48" t="str">
        <f t="shared" ca="1" si="46"/>
        <v/>
      </c>
      <c r="M86" s="48" t="str">
        <f t="shared" ca="1" si="46"/>
        <v/>
      </c>
      <c r="N86" s="48" t="str">
        <f t="shared" ca="1" si="46"/>
        <v/>
      </c>
      <c r="P86" s="26" t="str">
        <f t="shared" ca="1" si="47"/>
        <v/>
      </c>
      <c r="Q86" s="26" t="str">
        <f t="shared" ca="1" si="48"/>
        <v/>
      </c>
      <c r="R86" s="26" t="str">
        <f t="shared" ca="1" si="49"/>
        <v/>
      </c>
      <c r="S86" s="26" t="str">
        <f t="shared" ca="1" si="50"/>
        <v/>
      </c>
      <c r="T86" s="26" t="str">
        <f t="shared" ca="1" si="51"/>
        <v/>
      </c>
      <c r="U86" s="26" t="str">
        <f t="shared" ca="1" si="52"/>
        <v/>
      </c>
      <c r="V86" s="26" t="str">
        <f t="shared" ca="1" si="53"/>
        <v/>
      </c>
      <c r="W86" s="26" t="str">
        <f t="shared" ca="1" si="54"/>
        <v/>
      </c>
      <c r="X86" s="26" t="str">
        <f t="shared" ca="1" si="55"/>
        <v/>
      </c>
      <c r="Y86" s="26" t="str">
        <f t="shared" ca="1" si="56"/>
        <v/>
      </c>
      <c r="Z86" s="28" t="str">
        <f t="shared" ca="1" si="39"/>
        <v/>
      </c>
      <c r="AA86" s="57" t="str">
        <f t="shared" ca="1" si="57"/>
        <v/>
      </c>
      <c r="AB86" s="33" t="str">
        <f t="shared" ca="1" si="40"/>
        <v/>
      </c>
      <c r="AD86" s="28" t="str">
        <f t="shared" ca="1" si="58"/>
        <v/>
      </c>
      <c r="AE86" s="28" t="str">
        <f t="shared" ca="1" si="59"/>
        <v/>
      </c>
      <c r="AF86" s="28" t="str">
        <f t="shared" ca="1" si="60"/>
        <v/>
      </c>
      <c r="AG86" s="28" t="str">
        <f t="shared" ca="1" si="61"/>
        <v/>
      </c>
      <c r="AH86" s="28" t="str">
        <f t="shared" ca="1" si="62"/>
        <v/>
      </c>
      <c r="AI86" s="28" t="str">
        <f t="shared" ca="1" si="63"/>
        <v/>
      </c>
      <c r="AJ86" s="28" t="str">
        <f t="shared" ca="1" si="64"/>
        <v/>
      </c>
      <c r="AK86" s="28" t="str">
        <f t="shared" ca="1" si="65"/>
        <v/>
      </c>
      <c r="AL86" s="28" t="str">
        <f t="shared" ca="1" si="66"/>
        <v/>
      </c>
      <c r="AM86" s="28" t="str">
        <f t="shared" ca="1" si="67"/>
        <v/>
      </c>
      <c r="AN86" s="28" t="str">
        <f t="shared" ca="1" si="41"/>
        <v/>
      </c>
      <c r="AO86" s="28" t="str">
        <f t="shared" ca="1" si="68"/>
        <v/>
      </c>
      <c r="AP86" s="33" t="str">
        <f t="shared" ca="1" si="42"/>
        <v/>
      </c>
      <c r="AQ86" s="54"/>
      <c r="AR86" s="53"/>
      <c r="AS86" s="53"/>
      <c r="AT86" s="53"/>
      <c r="AU86" s="53"/>
    </row>
    <row r="87" spans="1:51" ht="15" customHeight="1" x14ac:dyDescent="0.25">
      <c r="A87" s="31" t="str">
        <f t="shared" ca="1" si="43"/>
        <v/>
      </c>
      <c r="B87" s="32" t="str">
        <f t="shared" ca="1" si="44"/>
        <v/>
      </c>
      <c r="C87" s="32" t="str">
        <f t="shared" ca="1" si="45"/>
        <v/>
      </c>
      <c r="D87" s="48">
        <f>RAWDATA!A89</f>
        <v>193308</v>
      </c>
      <c r="E87" s="48" t="str">
        <f t="shared" ca="1" si="69"/>
        <v/>
      </c>
      <c r="F87" s="48" t="str">
        <f t="shared" ca="1" si="46"/>
        <v/>
      </c>
      <c r="G87" s="48" t="str">
        <f t="shared" ca="1" si="46"/>
        <v/>
      </c>
      <c r="H87" s="48" t="str">
        <f t="shared" ca="1" si="46"/>
        <v/>
      </c>
      <c r="I87" s="48" t="str">
        <f t="shared" ca="1" si="46"/>
        <v/>
      </c>
      <c r="J87" s="48" t="str">
        <f t="shared" ca="1" si="46"/>
        <v/>
      </c>
      <c r="K87" s="48" t="str">
        <f t="shared" ca="1" si="46"/>
        <v/>
      </c>
      <c r="L87" s="48" t="str">
        <f t="shared" ca="1" si="46"/>
        <v/>
      </c>
      <c r="M87" s="48" t="str">
        <f t="shared" ca="1" si="46"/>
        <v/>
      </c>
      <c r="N87" s="48" t="str">
        <f t="shared" ca="1" si="46"/>
        <v/>
      </c>
      <c r="P87" s="26" t="str">
        <f t="shared" ca="1" si="47"/>
        <v/>
      </c>
      <c r="Q87" s="26" t="str">
        <f t="shared" ca="1" si="48"/>
        <v/>
      </c>
      <c r="R87" s="26" t="str">
        <f t="shared" ca="1" si="49"/>
        <v/>
      </c>
      <c r="S87" s="26" t="str">
        <f t="shared" ca="1" si="50"/>
        <v/>
      </c>
      <c r="T87" s="26" t="str">
        <f t="shared" ca="1" si="51"/>
        <v/>
      </c>
      <c r="U87" s="26" t="str">
        <f t="shared" ca="1" si="52"/>
        <v/>
      </c>
      <c r="V87" s="26" t="str">
        <f t="shared" ca="1" si="53"/>
        <v/>
      </c>
      <c r="W87" s="26" t="str">
        <f t="shared" ca="1" si="54"/>
        <v/>
      </c>
      <c r="X87" s="26" t="str">
        <f t="shared" ca="1" si="55"/>
        <v/>
      </c>
      <c r="Y87" s="26" t="str">
        <f t="shared" ca="1" si="56"/>
        <v/>
      </c>
      <c r="Z87" s="28" t="str">
        <f t="shared" ca="1" si="39"/>
        <v/>
      </c>
      <c r="AA87" s="57" t="str">
        <f t="shared" ca="1" si="57"/>
        <v/>
      </c>
      <c r="AB87" s="33" t="str">
        <f t="shared" ca="1" si="40"/>
        <v/>
      </c>
      <c r="AD87" s="28" t="str">
        <f t="shared" ca="1" si="58"/>
        <v/>
      </c>
      <c r="AE87" s="28" t="str">
        <f t="shared" ca="1" si="59"/>
        <v/>
      </c>
      <c r="AF87" s="28" t="str">
        <f t="shared" ca="1" si="60"/>
        <v/>
      </c>
      <c r="AG87" s="28" t="str">
        <f t="shared" ca="1" si="61"/>
        <v/>
      </c>
      <c r="AH87" s="28" t="str">
        <f t="shared" ca="1" si="62"/>
        <v/>
      </c>
      <c r="AI87" s="28" t="str">
        <f t="shared" ca="1" si="63"/>
        <v/>
      </c>
      <c r="AJ87" s="28" t="str">
        <f t="shared" ca="1" si="64"/>
        <v/>
      </c>
      <c r="AK87" s="28" t="str">
        <f t="shared" ca="1" si="65"/>
        <v/>
      </c>
      <c r="AL87" s="28" t="str">
        <f t="shared" ca="1" si="66"/>
        <v/>
      </c>
      <c r="AM87" s="28" t="str">
        <f t="shared" ca="1" si="67"/>
        <v/>
      </c>
      <c r="AN87" s="28" t="str">
        <f t="shared" ca="1" si="41"/>
        <v/>
      </c>
      <c r="AO87" s="28" t="str">
        <f t="shared" ca="1" si="68"/>
        <v/>
      </c>
      <c r="AP87" s="33" t="str">
        <f t="shared" ca="1" si="42"/>
        <v/>
      </c>
      <c r="AQ87" s="54"/>
      <c r="AR87" s="53"/>
      <c r="AS87" s="53"/>
      <c r="AT87" s="53"/>
      <c r="AU87" s="53"/>
    </row>
    <row r="88" spans="1:51" ht="15" customHeight="1" x14ac:dyDescent="0.25">
      <c r="A88" s="31" t="str">
        <f t="shared" ca="1" si="43"/>
        <v/>
      </c>
      <c r="B88" s="32" t="str">
        <f t="shared" ca="1" si="44"/>
        <v/>
      </c>
      <c r="C88" s="32" t="str">
        <f t="shared" ca="1" si="45"/>
        <v/>
      </c>
      <c r="D88" s="48">
        <f>RAWDATA!A90</f>
        <v>193309</v>
      </c>
      <c r="E88" s="48" t="str">
        <f t="shared" ca="1" si="69"/>
        <v/>
      </c>
      <c r="F88" s="48" t="str">
        <f t="shared" ca="1" si="46"/>
        <v/>
      </c>
      <c r="G88" s="48" t="str">
        <f t="shared" ca="1" si="46"/>
        <v/>
      </c>
      <c r="H88" s="48" t="str">
        <f t="shared" ca="1" si="46"/>
        <v/>
      </c>
      <c r="I88" s="48" t="str">
        <f t="shared" ca="1" si="46"/>
        <v/>
      </c>
      <c r="J88" s="48" t="str">
        <f t="shared" ca="1" si="46"/>
        <v/>
      </c>
      <c r="K88" s="48" t="str">
        <f t="shared" ca="1" si="46"/>
        <v/>
      </c>
      <c r="L88" s="48" t="str">
        <f t="shared" ca="1" si="46"/>
        <v/>
      </c>
      <c r="M88" s="48" t="str">
        <f t="shared" ca="1" si="46"/>
        <v/>
      </c>
      <c r="N88" s="48" t="str">
        <f t="shared" ca="1" si="46"/>
        <v/>
      </c>
      <c r="P88" s="26" t="str">
        <f t="shared" ca="1" si="47"/>
        <v/>
      </c>
      <c r="Q88" s="26" t="str">
        <f t="shared" ca="1" si="48"/>
        <v/>
      </c>
      <c r="R88" s="26" t="str">
        <f t="shared" ca="1" si="49"/>
        <v/>
      </c>
      <c r="S88" s="26" t="str">
        <f t="shared" ca="1" si="50"/>
        <v/>
      </c>
      <c r="T88" s="26" t="str">
        <f t="shared" ca="1" si="51"/>
        <v/>
      </c>
      <c r="U88" s="26" t="str">
        <f t="shared" ca="1" si="52"/>
        <v/>
      </c>
      <c r="V88" s="26" t="str">
        <f t="shared" ca="1" si="53"/>
        <v/>
      </c>
      <c r="W88" s="26" t="str">
        <f t="shared" ca="1" si="54"/>
        <v/>
      </c>
      <c r="X88" s="26" t="str">
        <f t="shared" ca="1" si="55"/>
        <v/>
      </c>
      <c r="Y88" s="26" t="str">
        <f t="shared" ca="1" si="56"/>
        <v/>
      </c>
      <c r="Z88" s="28" t="str">
        <f t="shared" ca="1" si="39"/>
        <v/>
      </c>
      <c r="AA88" s="57" t="str">
        <f t="shared" ca="1" si="57"/>
        <v/>
      </c>
      <c r="AB88" s="33" t="str">
        <f t="shared" ca="1" si="40"/>
        <v/>
      </c>
      <c r="AD88" s="28" t="str">
        <f t="shared" ca="1" si="58"/>
        <v/>
      </c>
      <c r="AE88" s="28" t="str">
        <f t="shared" ca="1" si="59"/>
        <v/>
      </c>
      <c r="AF88" s="28" t="str">
        <f t="shared" ca="1" si="60"/>
        <v/>
      </c>
      <c r="AG88" s="28" t="str">
        <f t="shared" ca="1" si="61"/>
        <v/>
      </c>
      <c r="AH88" s="28" t="str">
        <f t="shared" ca="1" si="62"/>
        <v/>
      </c>
      <c r="AI88" s="28" t="str">
        <f t="shared" ca="1" si="63"/>
        <v/>
      </c>
      <c r="AJ88" s="28" t="str">
        <f t="shared" ca="1" si="64"/>
        <v/>
      </c>
      <c r="AK88" s="28" t="str">
        <f t="shared" ca="1" si="65"/>
        <v/>
      </c>
      <c r="AL88" s="28" t="str">
        <f t="shared" ca="1" si="66"/>
        <v/>
      </c>
      <c r="AM88" s="28" t="str">
        <f t="shared" ca="1" si="67"/>
        <v/>
      </c>
      <c r="AN88" s="28" t="str">
        <f t="shared" ca="1" si="41"/>
        <v/>
      </c>
      <c r="AO88" s="28" t="str">
        <f t="shared" ca="1" si="68"/>
        <v/>
      </c>
      <c r="AP88" s="33" t="str">
        <f t="shared" ca="1" si="42"/>
        <v/>
      </c>
      <c r="AQ88" s="54"/>
      <c r="AR88" s="53"/>
      <c r="AS88" s="53"/>
      <c r="AT88" s="53"/>
      <c r="AU88" s="53"/>
    </row>
    <row r="89" spans="1:51" ht="15" customHeight="1" x14ac:dyDescent="0.25">
      <c r="A89" s="31" t="str">
        <f t="shared" ca="1" si="43"/>
        <v/>
      </c>
      <c r="B89" s="32" t="str">
        <f t="shared" ca="1" si="44"/>
        <v/>
      </c>
      <c r="C89" s="32" t="str">
        <f t="shared" ca="1" si="45"/>
        <v/>
      </c>
      <c r="D89" s="48">
        <f>RAWDATA!A91</f>
        <v>193310</v>
      </c>
      <c r="E89" s="48" t="str">
        <f t="shared" ca="1" si="69"/>
        <v/>
      </c>
      <c r="F89" s="48" t="str">
        <f t="shared" ca="1" si="46"/>
        <v/>
      </c>
      <c r="G89" s="48" t="str">
        <f t="shared" ca="1" si="46"/>
        <v/>
      </c>
      <c r="H89" s="48" t="str">
        <f t="shared" ca="1" si="46"/>
        <v/>
      </c>
      <c r="I89" s="48" t="str">
        <f t="shared" ca="1" si="46"/>
        <v/>
      </c>
      <c r="J89" s="48" t="str">
        <f t="shared" ca="1" si="46"/>
        <v/>
      </c>
      <c r="K89" s="48" t="str">
        <f t="shared" ca="1" si="46"/>
        <v/>
      </c>
      <c r="L89" s="48" t="str">
        <f t="shared" ca="1" si="46"/>
        <v/>
      </c>
      <c r="M89" s="48" t="str">
        <f t="shared" ca="1" si="46"/>
        <v/>
      </c>
      <c r="N89" s="48" t="str">
        <f t="shared" ca="1" si="46"/>
        <v/>
      </c>
      <c r="P89" s="26" t="str">
        <f t="shared" ca="1" si="47"/>
        <v/>
      </c>
      <c r="Q89" s="26" t="str">
        <f t="shared" ca="1" si="48"/>
        <v/>
      </c>
      <c r="R89" s="26" t="str">
        <f t="shared" ca="1" si="49"/>
        <v/>
      </c>
      <c r="S89" s="26" t="str">
        <f t="shared" ca="1" si="50"/>
        <v/>
      </c>
      <c r="T89" s="26" t="str">
        <f t="shared" ca="1" si="51"/>
        <v/>
      </c>
      <c r="U89" s="26" t="str">
        <f t="shared" ca="1" si="52"/>
        <v/>
      </c>
      <c r="V89" s="26" t="str">
        <f t="shared" ca="1" si="53"/>
        <v/>
      </c>
      <c r="W89" s="26" t="str">
        <f t="shared" ca="1" si="54"/>
        <v/>
      </c>
      <c r="X89" s="26" t="str">
        <f t="shared" ca="1" si="55"/>
        <v/>
      </c>
      <c r="Y89" s="26" t="str">
        <f t="shared" ca="1" si="56"/>
        <v/>
      </c>
      <c r="Z89" s="28" t="str">
        <f t="shared" ca="1" si="39"/>
        <v/>
      </c>
      <c r="AA89" s="57" t="str">
        <f t="shared" ca="1" si="57"/>
        <v/>
      </c>
      <c r="AB89" s="33" t="str">
        <f t="shared" ca="1" si="40"/>
        <v/>
      </c>
      <c r="AD89" s="28" t="str">
        <f t="shared" ca="1" si="58"/>
        <v/>
      </c>
      <c r="AE89" s="28" t="str">
        <f t="shared" ca="1" si="59"/>
        <v/>
      </c>
      <c r="AF89" s="28" t="str">
        <f t="shared" ca="1" si="60"/>
        <v/>
      </c>
      <c r="AG89" s="28" t="str">
        <f t="shared" ca="1" si="61"/>
        <v/>
      </c>
      <c r="AH89" s="28" t="str">
        <f t="shared" ca="1" si="62"/>
        <v/>
      </c>
      <c r="AI89" s="28" t="str">
        <f t="shared" ca="1" si="63"/>
        <v/>
      </c>
      <c r="AJ89" s="28" t="str">
        <f t="shared" ca="1" si="64"/>
        <v/>
      </c>
      <c r="AK89" s="28" t="str">
        <f t="shared" ca="1" si="65"/>
        <v/>
      </c>
      <c r="AL89" s="28" t="str">
        <f t="shared" ca="1" si="66"/>
        <v/>
      </c>
      <c r="AM89" s="28" t="str">
        <f t="shared" ca="1" si="67"/>
        <v/>
      </c>
      <c r="AN89" s="28" t="str">
        <f t="shared" ca="1" si="41"/>
        <v/>
      </c>
      <c r="AO89" s="28" t="str">
        <f t="shared" ca="1" si="68"/>
        <v/>
      </c>
      <c r="AP89" s="33" t="str">
        <f t="shared" ca="1" si="42"/>
        <v/>
      </c>
      <c r="AQ89" s="54"/>
      <c r="AR89" s="53"/>
      <c r="AS89" s="53"/>
      <c r="AT89" s="53"/>
      <c r="AU89" s="53"/>
      <c r="AY89" s="29"/>
    </row>
    <row r="90" spans="1:51" ht="15" customHeight="1" x14ac:dyDescent="0.25">
      <c r="A90" s="31" t="str">
        <f t="shared" ca="1" si="43"/>
        <v/>
      </c>
      <c r="B90" s="32" t="str">
        <f t="shared" ca="1" si="44"/>
        <v/>
      </c>
      <c r="C90" s="32" t="str">
        <f t="shared" ca="1" si="45"/>
        <v/>
      </c>
      <c r="D90" s="48">
        <f>RAWDATA!A92</f>
        <v>193311</v>
      </c>
      <c r="E90" s="48" t="str">
        <f t="shared" ca="1" si="69"/>
        <v/>
      </c>
      <c r="F90" s="48" t="str">
        <f t="shared" ca="1" si="46"/>
        <v/>
      </c>
      <c r="G90" s="48" t="str">
        <f t="shared" ca="1" si="46"/>
        <v/>
      </c>
      <c r="H90" s="48" t="str">
        <f t="shared" ca="1" si="46"/>
        <v/>
      </c>
      <c r="I90" s="48" t="str">
        <f t="shared" ca="1" si="46"/>
        <v/>
      </c>
      <c r="J90" s="48" t="str">
        <f t="shared" ca="1" si="46"/>
        <v/>
      </c>
      <c r="K90" s="48" t="str">
        <f t="shared" ca="1" si="46"/>
        <v/>
      </c>
      <c r="L90" s="48" t="str">
        <f t="shared" ca="1" si="46"/>
        <v/>
      </c>
      <c r="M90" s="48" t="str">
        <f t="shared" ca="1" si="46"/>
        <v/>
      </c>
      <c r="N90" s="48" t="str">
        <f t="shared" ca="1" si="46"/>
        <v/>
      </c>
      <c r="P90" s="26" t="str">
        <f t="shared" ca="1" si="47"/>
        <v/>
      </c>
      <c r="Q90" s="26" t="str">
        <f t="shared" ca="1" si="48"/>
        <v/>
      </c>
      <c r="R90" s="26" t="str">
        <f t="shared" ca="1" si="49"/>
        <v/>
      </c>
      <c r="S90" s="26" t="str">
        <f t="shared" ca="1" si="50"/>
        <v/>
      </c>
      <c r="T90" s="26" t="str">
        <f t="shared" ca="1" si="51"/>
        <v/>
      </c>
      <c r="U90" s="26" t="str">
        <f t="shared" ca="1" si="52"/>
        <v/>
      </c>
      <c r="V90" s="26" t="str">
        <f t="shared" ca="1" si="53"/>
        <v/>
      </c>
      <c r="W90" s="26" t="str">
        <f t="shared" ca="1" si="54"/>
        <v/>
      </c>
      <c r="X90" s="26" t="str">
        <f t="shared" ca="1" si="55"/>
        <v/>
      </c>
      <c r="Y90" s="26" t="str">
        <f t="shared" ca="1" si="56"/>
        <v/>
      </c>
      <c r="Z90" s="28" t="str">
        <f t="shared" ca="1" si="39"/>
        <v/>
      </c>
      <c r="AA90" s="57" t="str">
        <f t="shared" ca="1" si="57"/>
        <v/>
      </c>
      <c r="AB90" s="33" t="str">
        <f t="shared" ca="1" si="40"/>
        <v/>
      </c>
      <c r="AD90" s="28" t="str">
        <f t="shared" ca="1" si="58"/>
        <v/>
      </c>
      <c r="AE90" s="28" t="str">
        <f t="shared" ca="1" si="59"/>
        <v/>
      </c>
      <c r="AF90" s="28" t="str">
        <f t="shared" ca="1" si="60"/>
        <v/>
      </c>
      <c r="AG90" s="28" t="str">
        <f t="shared" ca="1" si="61"/>
        <v/>
      </c>
      <c r="AH90" s="28" t="str">
        <f t="shared" ca="1" si="62"/>
        <v/>
      </c>
      <c r="AI90" s="28" t="str">
        <f t="shared" ca="1" si="63"/>
        <v/>
      </c>
      <c r="AJ90" s="28" t="str">
        <f t="shared" ca="1" si="64"/>
        <v/>
      </c>
      <c r="AK90" s="28" t="str">
        <f t="shared" ca="1" si="65"/>
        <v/>
      </c>
      <c r="AL90" s="28" t="str">
        <f t="shared" ca="1" si="66"/>
        <v/>
      </c>
      <c r="AM90" s="28" t="str">
        <f t="shared" ca="1" si="67"/>
        <v/>
      </c>
      <c r="AN90" s="28" t="str">
        <f t="shared" ca="1" si="41"/>
        <v/>
      </c>
      <c r="AO90" s="28" t="str">
        <f t="shared" ca="1" si="68"/>
        <v/>
      </c>
      <c r="AP90" s="33" t="str">
        <f t="shared" ca="1" si="42"/>
        <v/>
      </c>
      <c r="AQ90" s="54"/>
      <c r="AR90" s="53"/>
      <c r="AS90" s="53"/>
      <c r="AT90" s="53"/>
      <c r="AU90" s="53"/>
    </row>
    <row r="91" spans="1:51" ht="15" customHeight="1" x14ac:dyDescent="0.25">
      <c r="A91" s="31" t="str">
        <f t="shared" ca="1" si="43"/>
        <v/>
      </c>
      <c r="B91" s="32" t="str">
        <f t="shared" ca="1" si="44"/>
        <v/>
      </c>
      <c r="C91" s="32" t="str">
        <f t="shared" ca="1" si="45"/>
        <v/>
      </c>
      <c r="D91" s="48">
        <f>RAWDATA!A93</f>
        <v>193312</v>
      </c>
      <c r="E91" s="48" t="str">
        <f t="shared" ca="1" si="69"/>
        <v/>
      </c>
      <c r="F91" s="48" t="str">
        <f t="shared" ca="1" si="46"/>
        <v/>
      </c>
      <c r="G91" s="48" t="str">
        <f t="shared" ca="1" si="46"/>
        <v/>
      </c>
      <c r="H91" s="48" t="str">
        <f t="shared" ca="1" si="46"/>
        <v/>
      </c>
      <c r="I91" s="48" t="str">
        <f t="shared" ca="1" si="46"/>
        <v/>
      </c>
      <c r="J91" s="48" t="str">
        <f t="shared" ca="1" si="46"/>
        <v/>
      </c>
      <c r="K91" s="48" t="str">
        <f t="shared" ca="1" si="46"/>
        <v/>
      </c>
      <c r="L91" s="48" t="str">
        <f t="shared" ca="1" si="46"/>
        <v/>
      </c>
      <c r="M91" s="48" t="str">
        <f t="shared" ca="1" si="46"/>
        <v/>
      </c>
      <c r="N91" s="48" t="str">
        <f t="shared" ca="1" si="46"/>
        <v/>
      </c>
      <c r="P91" s="26" t="str">
        <f t="shared" ca="1" si="47"/>
        <v/>
      </c>
      <c r="Q91" s="26" t="str">
        <f t="shared" ca="1" si="48"/>
        <v/>
      </c>
      <c r="R91" s="26" t="str">
        <f t="shared" ca="1" si="49"/>
        <v/>
      </c>
      <c r="S91" s="26" t="str">
        <f t="shared" ca="1" si="50"/>
        <v/>
      </c>
      <c r="T91" s="26" t="str">
        <f t="shared" ca="1" si="51"/>
        <v/>
      </c>
      <c r="U91" s="26" t="str">
        <f t="shared" ca="1" si="52"/>
        <v/>
      </c>
      <c r="V91" s="26" t="str">
        <f t="shared" ca="1" si="53"/>
        <v/>
      </c>
      <c r="W91" s="26" t="str">
        <f t="shared" ca="1" si="54"/>
        <v/>
      </c>
      <c r="X91" s="26" t="str">
        <f t="shared" ca="1" si="55"/>
        <v/>
      </c>
      <c r="Y91" s="26" t="str">
        <f t="shared" ca="1" si="56"/>
        <v/>
      </c>
      <c r="Z91" s="28" t="str">
        <f t="shared" ca="1" si="39"/>
        <v/>
      </c>
      <c r="AA91" s="57" t="str">
        <f t="shared" ca="1" si="57"/>
        <v/>
      </c>
      <c r="AB91" s="33" t="str">
        <f t="shared" ca="1" si="40"/>
        <v/>
      </c>
      <c r="AD91" s="28" t="str">
        <f t="shared" ca="1" si="58"/>
        <v/>
      </c>
      <c r="AE91" s="28" t="str">
        <f t="shared" ca="1" si="59"/>
        <v/>
      </c>
      <c r="AF91" s="28" t="str">
        <f t="shared" ca="1" si="60"/>
        <v/>
      </c>
      <c r="AG91" s="28" t="str">
        <f t="shared" ca="1" si="61"/>
        <v/>
      </c>
      <c r="AH91" s="28" t="str">
        <f t="shared" ca="1" si="62"/>
        <v/>
      </c>
      <c r="AI91" s="28" t="str">
        <f t="shared" ca="1" si="63"/>
        <v/>
      </c>
      <c r="AJ91" s="28" t="str">
        <f t="shared" ca="1" si="64"/>
        <v/>
      </c>
      <c r="AK91" s="28" t="str">
        <f t="shared" ca="1" si="65"/>
        <v/>
      </c>
      <c r="AL91" s="28" t="str">
        <f t="shared" ca="1" si="66"/>
        <v/>
      </c>
      <c r="AM91" s="28" t="str">
        <f t="shared" ca="1" si="67"/>
        <v/>
      </c>
      <c r="AN91" s="28" t="str">
        <f t="shared" ca="1" si="41"/>
        <v/>
      </c>
      <c r="AO91" s="28" t="str">
        <f t="shared" ca="1" si="68"/>
        <v/>
      </c>
      <c r="AP91" s="33" t="str">
        <f t="shared" ca="1" si="42"/>
        <v/>
      </c>
      <c r="AQ91" s="54"/>
      <c r="AR91" s="53"/>
      <c r="AS91" s="53"/>
      <c r="AT91" s="53"/>
      <c r="AU91" s="53"/>
    </row>
    <row r="92" spans="1:51" ht="15" customHeight="1" x14ac:dyDescent="0.25">
      <c r="A92" s="31" t="str">
        <f t="shared" ca="1" si="43"/>
        <v/>
      </c>
      <c r="B92" s="32" t="str">
        <f t="shared" ca="1" si="44"/>
        <v/>
      </c>
      <c r="C92" s="32" t="str">
        <f t="shared" ca="1" si="45"/>
        <v/>
      </c>
      <c r="D92" s="48">
        <f>RAWDATA!A94</f>
        <v>193401</v>
      </c>
      <c r="E92" s="48" t="str">
        <f t="shared" ca="1" si="69"/>
        <v/>
      </c>
      <c r="F92" s="48" t="str">
        <f t="shared" ca="1" si="46"/>
        <v/>
      </c>
      <c r="G92" s="48" t="str">
        <f t="shared" ca="1" si="46"/>
        <v/>
      </c>
      <c r="H92" s="48" t="str">
        <f t="shared" ca="1" si="46"/>
        <v/>
      </c>
      <c r="I92" s="48" t="str">
        <f t="shared" ca="1" si="46"/>
        <v/>
      </c>
      <c r="J92" s="48" t="str">
        <f t="shared" ca="1" si="46"/>
        <v/>
      </c>
      <c r="K92" s="48" t="str">
        <f t="shared" ca="1" si="46"/>
        <v/>
      </c>
      <c r="L92" s="48" t="str">
        <f t="shared" ca="1" si="46"/>
        <v/>
      </c>
      <c r="M92" s="48" t="str">
        <f t="shared" ca="1" si="46"/>
        <v/>
      </c>
      <c r="N92" s="48" t="str">
        <f t="shared" ca="1" si="46"/>
        <v/>
      </c>
      <c r="P92" s="26" t="str">
        <f t="shared" ca="1" si="47"/>
        <v/>
      </c>
      <c r="Q92" s="26" t="str">
        <f t="shared" ca="1" si="48"/>
        <v/>
      </c>
      <c r="R92" s="26" t="str">
        <f t="shared" ca="1" si="49"/>
        <v/>
      </c>
      <c r="S92" s="26" t="str">
        <f t="shared" ca="1" si="50"/>
        <v/>
      </c>
      <c r="T92" s="26" t="str">
        <f t="shared" ca="1" si="51"/>
        <v/>
      </c>
      <c r="U92" s="26" t="str">
        <f t="shared" ca="1" si="52"/>
        <v/>
      </c>
      <c r="V92" s="26" t="str">
        <f t="shared" ca="1" si="53"/>
        <v/>
      </c>
      <c r="W92" s="26" t="str">
        <f t="shared" ca="1" si="54"/>
        <v/>
      </c>
      <c r="X92" s="26" t="str">
        <f t="shared" ca="1" si="55"/>
        <v/>
      </c>
      <c r="Y92" s="26" t="str">
        <f t="shared" ca="1" si="56"/>
        <v/>
      </c>
      <c r="Z92" s="28" t="str">
        <f t="shared" ca="1" si="39"/>
        <v/>
      </c>
      <c r="AA92" s="57" t="str">
        <f t="shared" ca="1" si="57"/>
        <v/>
      </c>
      <c r="AB92" s="33" t="str">
        <f t="shared" ca="1" si="40"/>
        <v/>
      </c>
      <c r="AD92" s="28" t="str">
        <f t="shared" ca="1" si="58"/>
        <v/>
      </c>
      <c r="AE92" s="28" t="str">
        <f t="shared" ca="1" si="59"/>
        <v/>
      </c>
      <c r="AF92" s="28" t="str">
        <f t="shared" ca="1" si="60"/>
        <v/>
      </c>
      <c r="AG92" s="28" t="str">
        <f t="shared" ca="1" si="61"/>
        <v/>
      </c>
      <c r="AH92" s="28" t="str">
        <f t="shared" ca="1" si="62"/>
        <v/>
      </c>
      <c r="AI92" s="28" t="str">
        <f t="shared" ca="1" si="63"/>
        <v/>
      </c>
      <c r="AJ92" s="28" t="str">
        <f t="shared" ca="1" si="64"/>
        <v/>
      </c>
      <c r="AK92" s="28" t="str">
        <f t="shared" ca="1" si="65"/>
        <v/>
      </c>
      <c r="AL92" s="28" t="str">
        <f t="shared" ca="1" si="66"/>
        <v/>
      </c>
      <c r="AM92" s="28" t="str">
        <f t="shared" ca="1" si="67"/>
        <v/>
      </c>
      <c r="AN92" s="28" t="str">
        <f t="shared" ca="1" si="41"/>
        <v/>
      </c>
      <c r="AO92" s="28" t="str">
        <f t="shared" ca="1" si="68"/>
        <v/>
      </c>
      <c r="AP92" s="33" t="str">
        <f t="shared" ca="1" si="42"/>
        <v/>
      </c>
      <c r="AQ92" s="54"/>
      <c r="AR92" s="53"/>
      <c r="AS92" s="53"/>
      <c r="AT92" s="53"/>
      <c r="AU92" s="53"/>
    </row>
    <row r="93" spans="1:51" ht="15" customHeight="1" x14ac:dyDescent="0.25">
      <c r="A93" s="31" t="str">
        <f t="shared" ca="1" si="43"/>
        <v/>
      </c>
      <c r="B93" s="32" t="str">
        <f t="shared" ca="1" si="44"/>
        <v/>
      </c>
      <c r="C93" s="32" t="str">
        <f t="shared" ca="1" si="45"/>
        <v/>
      </c>
      <c r="D93" s="48">
        <f>RAWDATA!A95</f>
        <v>193402</v>
      </c>
      <c r="E93" s="48" t="str">
        <f t="shared" ca="1" si="69"/>
        <v/>
      </c>
      <c r="F93" s="48" t="str">
        <f t="shared" ca="1" si="46"/>
        <v/>
      </c>
      <c r="G93" s="48" t="str">
        <f t="shared" ca="1" si="46"/>
        <v/>
      </c>
      <c r="H93" s="48" t="str">
        <f t="shared" ca="1" si="46"/>
        <v/>
      </c>
      <c r="I93" s="48" t="str">
        <f t="shared" ca="1" si="46"/>
        <v/>
      </c>
      <c r="J93" s="48" t="str">
        <f t="shared" ca="1" si="46"/>
        <v/>
      </c>
      <c r="K93" s="48" t="str">
        <f t="shared" ca="1" si="46"/>
        <v/>
      </c>
      <c r="L93" s="48" t="str">
        <f t="shared" ca="1" si="46"/>
        <v/>
      </c>
      <c r="M93" s="48" t="str">
        <f t="shared" ca="1" si="46"/>
        <v/>
      </c>
      <c r="N93" s="48" t="str">
        <f t="shared" ca="1" si="46"/>
        <v/>
      </c>
      <c r="P93" s="26" t="str">
        <f t="shared" ca="1" si="47"/>
        <v/>
      </c>
      <c r="Q93" s="26" t="str">
        <f t="shared" ca="1" si="48"/>
        <v/>
      </c>
      <c r="R93" s="26" t="str">
        <f t="shared" ca="1" si="49"/>
        <v/>
      </c>
      <c r="S93" s="26" t="str">
        <f t="shared" ca="1" si="50"/>
        <v/>
      </c>
      <c r="T93" s="26" t="str">
        <f t="shared" ca="1" si="51"/>
        <v/>
      </c>
      <c r="U93" s="26" t="str">
        <f t="shared" ca="1" si="52"/>
        <v/>
      </c>
      <c r="V93" s="26" t="str">
        <f t="shared" ca="1" si="53"/>
        <v/>
      </c>
      <c r="W93" s="26" t="str">
        <f t="shared" ca="1" si="54"/>
        <v/>
      </c>
      <c r="X93" s="26" t="str">
        <f t="shared" ca="1" si="55"/>
        <v/>
      </c>
      <c r="Y93" s="26" t="str">
        <f t="shared" ca="1" si="56"/>
        <v/>
      </c>
      <c r="Z93" s="28" t="str">
        <f t="shared" ca="1" si="39"/>
        <v/>
      </c>
      <c r="AA93" s="57" t="str">
        <f t="shared" ca="1" si="57"/>
        <v/>
      </c>
      <c r="AB93" s="33" t="str">
        <f t="shared" ca="1" si="40"/>
        <v/>
      </c>
      <c r="AD93" s="28" t="str">
        <f t="shared" ca="1" si="58"/>
        <v/>
      </c>
      <c r="AE93" s="28" t="str">
        <f t="shared" ca="1" si="59"/>
        <v/>
      </c>
      <c r="AF93" s="28" t="str">
        <f t="shared" ca="1" si="60"/>
        <v/>
      </c>
      <c r="AG93" s="28" t="str">
        <f t="shared" ca="1" si="61"/>
        <v/>
      </c>
      <c r="AH93" s="28" t="str">
        <f t="shared" ca="1" si="62"/>
        <v/>
      </c>
      <c r="AI93" s="28" t="str">
        <f t="shared" ca="1" si="63"/>
        <v/>
      </c>
      <c r="AJ93" s="28" t="str">
        <f t="shared" ca="1" si="64"/>
        <v/>
      </c>
      <c r="AK93" s="28" t="str">
        <f t="shared" ca="1" si="65"/>
        <v/>
      </c>
      <c r="AL93" s="28" t="str">
        <f t="shared" ca="1" si="66"/>
        <v/>
      </c>
      <c r="AM93" s="28" t="str">
        <f t="shared" ca="1" si="67"/>
        <v/>
      </c>
      <c r="AN93" s="28" t="str">
        <f t="shared" ca="1" si="41"/>
        <v/>
      </c>
      <c r="AO93" s="28" t="str">
        <f t="shared" ca="1" si="68"/>
        <v/>
      </c>
      <c r="AP93" s="33" t="str">
        <f t="shared" ca="1" si="42"/>
        <v/>
      </c>
      <c r="AQ93" s="54"/>
      <c r="AR93" s="53"/>
      <c r="AS93" s="53"/>
      <c r="AT93" s="53"/>
      <c r="AU93" s="53"/>
    </row>
    <row r="94" spans="1:51" ht="15" customHeight="1" x14ac:dyDescent="0.25">
      <c r="A94" s="31" t="str">
        <f t="shared" ca="1" si="43"/>
        <v/>
      </c>
      <c r="B94" s="32" t="str">
        <f t="shared" ca="1" si="44"/>
        <v/>
      </c>
      <c r="C94" s="32" t="str">
        <f t="shared" ca="1" si="45"/>
        <v/>
      </c>
      <c r="D94" s="48">
        <f>RAWDATA!A96</f>
        <v>193403</v>
      </c>
      <c r="E94" s="48" t="str">
        <f t="shared" ca="1" si="69"/>
        <v/>
      </c>
      <c r="F94" s="48" t="str">
        <f t="shared" ca="1" si="46"/>
        <v/>
      </c>
      <c r="G94" s="48" t="str">
        <f t="shared" ca="1" si="46"/>
        <v/>
      </c>
      <c r="H94" s="48" t="str">
        <f t="shared" ca="1" si="46"/>
        <v/>
      </c>
      <c r="I94" s="48" t="str">
        <f t="shared" ca="1" si="46"/>
        <v/>
      </c>
      <c r="J94" s="48" t="str">
        <f t="shared" ca="1" si="46"/>
        <v/>
      </c>
      <c r="K94" s="48" t="str">
        <f t="shared" ca="1" si="46"/>
        <v/>
      </c>
      <c r="L94" s="48" t="str">
        <f t="shared" ca="1" si="46"/>
        <v/>
      </c>
      <c r="M94" s="48" t="str">
        <f t="shared" ca="1" si="46"/>
        <v/>
      </c>
      <c r="N94" s="48" t="str">
        <f t="shared" ca="1" si="46"/>
        <v/>
      </c>
      <c r="P94" s="26" t="str">
        <f t="shared" ca="1" si="47"/>
        <v/>
      </c>
      <c r="Q94" s="26" t="str">
        <f t="shared" ca="1" si="48"/>
        <v/>
      </c>
      <c r="R94" s="26" t="str">
        <f t="shared" ca="1" si="49"/>
        <v/>
      </c>
      <c r="S94" s="26" t="str">
        <f t="shared" ca="1" si="50"/>
        <v/>
      </c>
      <c r="T94" s="26" t="str">
        <f t="shared" ca="1" si="51"/>
        <v/>
      </c>
      <c r="U94" s="26" t="str">
        <f t="shared" ca="1" si="52"/>
        <v/>
      </c>
      <c r="V94" s="26" t="str">
        <f t="shared" ca="1" si="53"/>
        <v/>
      </c>
      <c r="W94" s="26" t="str">
        <f t="shared" ca="1" si="54"/>
        <v/>
      </c>
      <c r="X94" s="26" t="str">
        <f t="shared" ca="1" si="55"/>
        <v/>
      </c>
      <c r="Y94" s="26" t="str">
        <f t="shared" ca="1" si="56"/>
        <v/>
      </c>
      <c r="Z94" s="28" t="str">
        <f t="shared" ca="1" si="39"/>
        <v/>
      </c>
      <c r="AA94" s="57" t="str">
        <f t="shared" ca="1" si="57"/>
        <v/>
      </c>
      <c r="AB94" s="33" t="str">
        <f t="shared" ca="1" si="40"/>
        <v/>
      </c>
      <c r="AD94" s="28" t="str">
        <f t="shared" ca="1" si="58"/>
        <v/>
      </c>
      <c r="AE94" s="28" t="str">
        <f t="shared" ca="1" si="59"/>
        <v/>
      </c>
      <c r="AF94" s="28" t="str">
        <f t="shared" ca="1" si="60"/>
        <v/>
      </c>
      <c r="AG94" s="28" t="str">
        <f t="shared" ca="1" si="61"/>
        <v/>
      </c>
      <c r="AH94" s="28" t="str">
        <f t="shared" ca="1" si="62"/>
        <v/>
      </c>
      <c r="AI94" s="28" t="str">
        <f t="shared" ca="1" si="63"/>
        <v/>
      </c>
      <c r="AJ94" s="28" t="str">
        <f t="shared" ca="1" si="64"/>
        <v/>
      </c>
      <c r="AK94" s="28" t="str">
        <f t="shared" ca="1" si="65"/>
        <v/>
      </c>
      <c r="AL94" s="28" t="str">
        <f t="shared" ca="1" si="66"/>
        <v/>
      </c>
      <c r="AM94" s="28" t="str">
        <f t="shared" ca="1" si="67"/>
        <v/>
      </c>
      <c r="AN94" s="28" t="str">
        <f t="shared" ca="1" si="41"/>
        <v/>
      </c>
      <c r="AO94" s="28" t="str">
        <f t="shared" ca="1" si="68"/>
        <v/>
      </c>
      <c r="AP94" s="33" t="str">
        <f t="shared" ca="1" si="42"/>
        <v/>
      </c>
      <c r="AQ94" s="54"/>
      <c r="AR94" s="53"/>
      <c r="AS94" s="53"/>
      <c r="AT94" s="53"/>
      <c r="AU94" s="53"/>
    </row>
    <row r="95" spans="1:51" ht="15" customHeight="1" x14ac:dyDescent="0.25">
      <c r="A95" s="31" t="str">
        <f t="shared" ca="1" si="43"/>
        <v/>
      </c>
      <c r="B95" s="32" t="str">
        <f t="shared" ca="1" si="44"/>
        <v/>
      </c>
      <c r="C95" s="32" t="str">
        <f t="shared" ca="1" si="45"/>
        <v/>
      </c>
      <c r="D95" s="48">
        <f>RAWDATA!A97</f>
        <v>193404</v>
      </c>
      <c r="E95" s="48" t="str">
        <f t="shared" ca="1" si="69"/>
        <v/>
      </c>
      <c r="F95" s="48" t="str">
        <f t="shared" ca="1" si="46"/>
        <v/>
      </c>
      <c r="G95" s="48" t="str">
        <f t="shared" ca="1" si="46"/>
        <v/>
      </c>
      <c r="H95" s="48" t="str">
        <f t="shared" ca="1" si="46"/>
        <v/>
      </c>
      <c r="I95" s="48" t="str">
        <f t="shared" ca="1" si="46"/>
        <v/>
      </c>
      <c r="J95" s="48" t="str">
        <f t="shared" ca="1" si="46"/>
        <v/>
      </c>
      <c r="K95" s="48" t="str">
        <f t="shared" ca="1" si="46"/>
        <v/>
      </c>
      <c r="L95" s="48" t="str">
        <f t="shared" ca="1" si="46"/>
        <v/>
      </c>
      <c r="M95" s="48" t="str">
        <f t="shared" ca="1" si="46"/>
        <v/>
      </c>
      <c r="N95" s="48" t="str">
        <f t="shared" ca="1" si="46"/>
        <v/>
      </c>
      <c r="P95" s="26" t="str">
        <f t="shared" ca="1" si="47"/>
        <v/>
      </c>
      <c r="Q95" s="26" t="str">
        <f t="shared" ca="1" si="48"/>
        <v/>
      </c>
      <c r="R95" s="26" t="str">
        <f t="shared" ca="1" si="49"/>
        <v/>
      </c>
      <c r="S95" s="26" t="str">
        <f t="shared" ca="1" si="50"/>
        <v/>
      </c>
      <c r="T95" s="26" t="str">
        <f t="shared" ca="1" si="51"/>
        <v/>
      </c>
      <c r="U95" s="26" t="str">
        <f t="shared" ca="1" si="52"/>
        <v/>
      </c>
      <c r="V95" s="26" t="str">
        <f t="shared" ca="1" si="53"/>
        <v/>
      </c>
      <c r="W95" s="26" t="str">
        <f t="shared" ca="1" si="54"/>
        <v/>
      </c>
      <c r="X95" s="26" t="str">
        <f t="shared" ca="1" si="55"/>
        <v/>
      </c>
      <c r="Y95" s="26" t="str">
        <f t="shared" ca="1" si="56"/>
        <v/>
      </c>
      <c r="Z95" s="28" t="str">
        <f t="shared" ca="1" si="39"/>
        <v/>
      </c>
      <c r="AA95" s="57" t="str">
        <f t="shared" ca="1" si="57"/>
        <v/>
      </c>
      <c r="AB95" s="33" t="str">
        <f t="shared" ca="1" si="40"/>
        <v/>
      </c>
      <c r="AD95" s="28" t="str">
        <f t="shared" ca="1" si="58"/>
        <v/>
      </c>
      <c r="AE95" s="28" t="str">
        <f t="shared" ca="1" si="59"/>
        <v/>
      </c>
      <c r="AF95" s="28" t="str">
        <f t="shared" ca="1" si="60"/>
        <v/>
      </c>
      <c r="AG95" s="28" t="str">
        <f t="shared" ca="1" si="61"/>
        <v/>
      </c>
      <c r="AH95" s="28" t="str">
        <f t="shared" ca="1" si="62"/>
        <v/>
      </c>
      <c r="AI95" s="28" t="str">
        <f t="shared" ca="1" si="63"/>
        <v/>
      </c>
      <c r="AJ95" s="28" t="str">
        <f t="shared" ca="1" si="64"/>
        <v/>
      </c>
      <c r="AK95" s="28" t="str">
        <f t="shared" ca="1" si="65"/>
        <v/>
      </c>
      <c r="AL95" s="28" t="str">
        <f t="shared" ca="1" si="66"/>
        <v/>
      </c>
      <c r="AM95" s="28" t="str">
        <f t="shared" ca="1" si="67"/>
        <v/>
      </c>
      <c r="AN95" s="28" t="str">
        <f t="shared" ca="1" si="41"/>
        <v/>
      </c>
      <c r="AO95" s="28" t="str">
        <f t="shared" ca="1" si="68"/>
        <v/>
      </c>
      <c r="AP95" s="33" t="str">
        <f t="shared" ca="1" si="42"/>
        <v/>
      </c>
      <c r="AQ95" s="54"/>
      <c r="AR95" s="53"/>
      <c r="AS95" s="53"/>
      <c r="AT95" s="53"/>
      <c r="AU95" s="53"/>
    </row>
    <row r="96" spans="1:51" ht="15" customHeight="1" x14ac:dyDescent="0.25">
      <c r="A96" s="31" t="str">
        <f t="shared" ca="1" si="43"/>
        <v/>
      </c>
      <c r="B96" s="32" t="str">
        <f t="shared" ca="1" si="44"/>
        <v/>
      </c>
      <c r="C96" s="32" t="str">
        <f t="shared" ca="1" si="45"/>
        <v/>
      </c>
      <c r="D96" s="48">
        <f>RAWDATA!A98</f>
        <v>193405</v>
      </c>
      <c r="E96" s="48" t="str">
        <f t="shared" ca="1" si="69"/>
        <v/>
      </c>
      <c r="F96" s="48" t="str">
        <f t="shared" ca="1" si="46"/>
        <v/>
      </c>
      <c r="G96" s="48" t="str">
        <f t="shared" ca="1" si="46"/>
        <v/>
      </c>
      <c r="H96" s="48" t="str">
        <f t="shared" ca="1" si="46"/>
        <v/>
      </c>
      <c r="I96" s="48" t="str">
        <f t="shared" ca="1" si="46"/>
        <v/>
      </c>
      <c r="J96" s="48" t="str">
        <f t="shared" ca="1" si="46"/>
        <v/>
      </c>
      <c r="K96" s="48" t="str">
        <f t="shared" ca="1" si="46"/>
        <v/>
      </c>
      <c r="L96" s="48" t="str">
        <f t="shared" ca="1" si="46"/>
        <v/>
      </c>
      <c r="M96" s="48" t="str">
        <f t="shared" ca="1" si="46"/>
        <v/>
      </c>
      <c r="N96" s="48" t="str">
        <f t="shared" ca="1" si="46"/>
        <v/>
      </c>
      <c r="P96" s="26" t="str">
        <f t="shared" ca="1" si="47"/>
        <v/>
      </c>
      <c r="Q96" s="26" t="str">
        <f t="shared" ca="1" si="48"/>
        <v/>
      </c>
      <c r="R96" s="26" t="str">
        <f t="shared" ca="1" si="49"/>
        <v/>
      </c>
      <c r="S96" s="26" t="str">
        <f t="shared" ca="1" si="50"/>
        <v/>
      </c>
      <c r="T96" s="26" t="str">
        <f t="shared" ca="1" si="51"/>
        <v/>
      </c>
      <c r="U96" s="26" t="str">
        <f t="shared" ca="1" si="52"/>
        <v/>
      </c>
      <c r="V96" s="26" t="str">
        <f t="shared" ca="1" si="53"/>
        <v/>
      </c>
      <c r="W96" s="26" t="str">
        <f t="shared" ca="1" si="54"/>
        <v/>
      </c>
      <c r="X96" s="26" t="str">
        <f t="shared" ca="1" si="55"/>
        <v/>
      </c>
      <c r="Y96" s="26" t="str">
        <f t="shared" ca="1" si="56"/>
        <v/>
      </c>
      <c r="Z96" s="28" t="str">
        <f t="shared" ca="1" si="39"/>
        <v/>
      </c>
      <c r="AA96" s="57" t="str">
        <f t="shared" ca="1" si="57"/>
        <v/>
      </c>
      <c r="AB96" s="33" t="str">
        <f t="shared" ca="1" si="40"/>
        <v/>
      </c>
      <c r="AD96" s="28" t="str">
        <f t="shared" ca="1" si="58"/>
        <v/>
      </c>
      <c r="AE96" s="28" t="str">
        <f t="shared" ca="1" si="59"/>
        <v/>
      </c>
      <c r="AF96" s="28" t="str">
        <f t="shared" ca="1" si="60"/>
        <v/>
      </c>
      <c r="AG96" s="28" t="str">
        <f t="shared" ca="1" si="61"/>
        <v/>
      </c>
      <c r="AH96" s="28" t="str">
        <f t="shared" ca="1" si="62"/>
        <v/>
      </c>
      <c r="AI96" s="28" t="str">
        <f t="shared" ca="1" si="63"/>
        <v/>
      </c>
      <c r="AJ96" s="28" t="str">
        <f t="shared" ca="1" si="64"/>
        <v/>
      </c>
      <c r="AK96" s="28" t="str">
        <f t="shared" ca="1" si="65"/>
        <v/>
      </c>
      <c r="AL96" s="28" t="str">
        <f t="shared" ca="1" si="66"/>
        <v/>
      </c>
      <c r="AM96" s="28" t="str">
        <f t="shared" ca="1" si="67"/>
        <v/>
      </c>
      <c r="AN96" s="28" t="str">
        <f t="shared" ca="1" si="41"/>
        <v/>
      </c>
      <c r="AO96" s="28" t="str">
        <f t="shared" ca="1" si="68"/>
        <v/>
      </c>
      <c r="AP96" s="33" t="str">
        <f t="shared" ca="1" si="42"/>
        <v/>
      </c>
      <c r="AQ96" s="54"/>
      <c r="AR96" s="53"/>
      <c r="AS96" s="53"/>
      <c r="AT96" s="53"/>
      <c r="AU96" s="53"/>
    </row>
    <row r="97" spans="1:51" ht="15" customHeight="1" x14ac:dyDescent="0.25">
      <c r="A97" s="31" t="str">
        <f t="shared" ca="1" si="43"/>
        <v/>
      </c>
      <c r="B97" s="32" t="str">
        <f t="shared" ca="1" si="44"/>
        <v/>
      </c>
      <c r="C97" s="32" t="str">
        <f t="shared" ca="1" si="45"/>
        <v/>
      </c>
      <c r="D97" s="48">
        <f>RAWDATA!A99</f>
        <v>193406</v>
      </c>
      <c r="E97" s="48" t="str">
        <f t="shared" ca="1" si="69"/>
        <v/>
      </c>
      <c r="F97" s="48" t="str">
        <f t="shared" ca="1" si="46"/>
        <v/>
      </c>
      <c r="G97" s="48" t="str">
        <f t="shared" ca="1" si="46"/>
        <v/>
      </c>
      <c r="H97" s="48" t="str">
        <f t="shared" ca="1" si="46"/>
        <v/>
      </c>
      <c r="I97" s="48" t="str">
        <f t="shared" ca="1" si="46"/>
        <v/>
      </c>
      <c r="J97" s="48" t="str">
        <f t="shared" ca="1" si="46"/>
        <v/>
      </c>
      <c r="K97" s="48" t="str">
        <f t="shared" ca="1" si="46"/>
        <v/>
      </c>
      <c r="L97" s="48" t="str">
        <f t="shared" ca="1" si="46"/>
        <v/>
      </c>
      <c r="M97" s="48" t="str">
        <f t="shared" ca="1" si="46"/>
        <v/>
      </c>
      <c r="N97" s="48" t="str">
        <f t="shared" ca="1" si="46"/>
        <v/>
      </c>
      <c r="P97" s="26" t="str">
        <f t="shared" ca="1" si="47"/>
        <v/>
      </c>
      <c r="Q97" s="26" t="str">
        <f t="shared" ca="1" si="48"/>
        <v/>
      </c>
      <c r="R97" s="26" t="str">
        <f t="shared" ca="1" si="49"/>
        <v/>
      </c>
      <c r="S97" s="26" t="str">
        <f t="shared" ca="1" si="50"/>
        <v/>
      </c>
      <c r="T97" s="26" t="str">
        <f t="shared" ca="1" si="51"/>
        <v/>
      </c>
      <c r="U97" s="26" t="str">
        <f t="shared" ca="1" si="52"/>
        <v/>
      </c>
      <c r="V97" s="26" t="str">
        <f t="shared" ca="1" si="53"/>
        <v/>
      </c>
      <c r="W97" s="26" t="str">
        <f t="shared" ca="1" si="54"/>
        <v/>
      </c>
      <c r="X97" s="26" t="str">
        <f t="shared" ca="1" si="55"/>
        <v/>
      </c>
      <c r="Y97" s="26" t="str">
        <f t="shared" ca="1" si="56"/>
        <v/>
      </c>
      <c r="Z97" s="28" t="str">
        <f t="shared" ca="1" si="39"/>
        <v/>
      </c>
      <c r="AA97" s="57" t="str">
        <f t="shared" ca="1" si="57"/>
        <v/>
      </c>
      <c r="AB97" s="33" t="str">
        <f t="shared" ca="1" si="40"/>
        <v/>
      </c>
      <c r="AD97" s="28" t="str">
        <f t="shared" ca="1" si="58"/>
        <v/>
      </c>
      <c r="AE97" s="28" t="str">
        <f t="shared" ca="1" si="59"/>
        <v/>
      </c>
      <c r="AF97" s="28" t="str">
        <f t="shared" ca="1" si="60"/>
        <v/>
      </c>
      <c r="AG97" s="28" t="str">
        <f t="shared" ca="1" si="61"/>
        <v/>
      </c>
      <c r="AH97" s="28" t="str">
        <f t="shared" ca="1" si="62"/>
        <v/>
      </c>
      <c r="AI97" s="28" t="str">
        <f t="shared" ca="1" si="63"/>
        <v/>
      </c>
      <c r="AJ97" s="28" t="str">
        <f t="shared" ca="1" si="64"/>
        <v/>
      </c>
      <c r="AK97" s="28" t="str">
        <f t="shared" ca="1" si="65"/>
        <v/>
      </c>
      <c r="AL97" s="28" t="str">
        <f t="shared" ca="1" si="66"/>
        <v/>
      </c>
      <c r="AM97" s="28" t="str">
        <f t="shared" ca="1" si="67"/>
        <v/>
      </c>
      <c r="AN97" s="28" t="str">
        <f t="shared" ca="1" si="41"/>
        <v/>
      </c>
      <c r="AO97" s="28" t="str">
        <f t="shared" ca="1" si="68"/>
        <v/>
      </c>
      <c r="AP97" s="33" t="str">
        <f t="shared" ca="1" si="42"/>
        <v/>
      </c>
      <c r="AQ97" s="54"/>
      <c r="AR97" s="53"/>
      <c r="AS97" s="53"/>
      <c r="AT97" s="53"/>
      <c r="AU97" s="53"/>
    </row>
    <row r="98" spans="1:51" ht="15" customHeight="1" x14ac:dyDescent="0.25">
      <c r="A98" s="31" t="str">
        <f t="shared" ca="1" si="43"/>
        <v/>
      </c>
      <c r="B98" s="32" t="str">
        <f t="shared" ca="1" si="44"/>
        <v/>
      </c>
      <c r="C98" s="32" t="str">
        <f t="shared" ca="1" si="45"/>
        <v/>
      </c>
      <c r="D98" s="48">
        <f>RAWDATA!A100</f>
        <v>193407</v>
      </c>
      <c r="E98" s="48" t="str">
        <f t="shared" ca="1" si="69"/>
        <v/>
      </c>
      <c r="F98" s="48" t="str">
        <f t="shared" ca="1" si="46"/>
        <v/>
      </c>
      <c r="G98" s="48" t="str">
        <f t="shared" ca="1" si="46"/>
        <v/>
      </c>
      <c r="H98" s="48" t="str">
        <f t="shared" ca="1" si="46"/>
        <v/>
      </c>
      <c r="I98" s="48" t="str">
        <f t="shared" ca="1" si="46"/>
        <v/>
      </c>
      <c r="J98" s="48" t="str">
        <f t="shared" ca="1" si="46"/>
        <v/>
      </c>
      <c r="K98" s="48" t="str">
        <f t="shared" ca="1" si="46"/>
        <v/>
      </c>
      <c r="L98" s="48" t="str">
        <f t="shared" ca="1" si="46"/>
        <v/>
      </c>
      <c r="M98" s="48" t="str">
        <f t="shared" ca="1" si="46"/>
        <v/>
      </c>
      <c r="N98" s="48" t="str">
        <f t="shared" ca="1" si="46"/>
        <v/>
      </c>
      <c r="P98" s="26" t="str">
        <f t="shared" ca="1" si="47"/>
        <v/>
      </c>
      <c r="Q98" s="26" t="str">
        <f t="shared" ca="1" si="48"/>
        <v/>
      </c>
      <c r="R98" s="26" t="str">
        <f t="shared" ca="1" si="49"/>
        <v/>
      </c>
      <c r="S98" s="26" t="str">
        <f t="shared" ca="1" si="50"/>
        <v/>
      </c>
      <c r="T98" s="26" t="str">
        <f t="shared" ca="1" si="51"/>
        <v/>
      </c>
      <c r="U98" s="26" t="str">
        <f t="shared" ca="1" si="52"/>
        <v/>
      </c>
      <c r="V98" s="26" t="str">
        <f t="shared" ca="1" si="53"/>
        <v/>
      </c>
      <c r="W98" s="26" t="str">
        <f t="shared" ca="1" si="54"/>
        <v/>
      </c>
      <c r="X98" s="26" t="str">
        <f t="shared" ca="1" si="55"/>
        <v/>
      </c>
      <c r="Y98" s="26" t="str">
        <f t="shared" ca="1" si="56"/>
        <v/>
      </c>
      <c r="Z98" s="28" t="str">
        <f t="shared" ca="1" si="39"/>
        <v/>
      </c>
      <c r="AA98" s="57" t="str">
        <f t="shared" ca="1" si="57"/>
        <v/>
      </c>
      <c r="AB98" s="33" t="str">
        <f t="shared" ca="1" si="40"/>
        <v/>
      </c>
      <c r="AD98" s="28" t="str">
        <f t="shared" ca="1" si="58"/>
        <v/>
      </c>
      <c r="AE98" s="28" t="str">
        <f t="shared" ca="1" si="59"/>
        <v/>
      </c>
      <c r="AF98" s="28" t="str">
        <f t="shared" ca="1" si="60"/>
        <v/>
      </c>
      <c r="AG98" s="28" t="str">
        <f t="shared" ca="1" si="61"/>
        <v/>
      </c>
      <c r="AH98" s="28" t="str">
        <f t="shared" ca="1" si="62"/>
        <v/>
      </c>
      <c r="AI98" s="28" t="str">
        <f t="shared" ca="1" si="63"/>
        <v/>
      </c>
      <c r="AJ98" s="28" t="str">
        <f t="shared" ca="1" si="64"/>
        <v/>
      </c>
      <c r="AK98" s="28" t="str">
        <f t="shared" ca="1" si="65"/>
        <v/>
      </c>
      <c r="AL98" s="28" t="str">
        <f t="shared" ca="1" si="66"/>
        <v/>
      </c>
      <c r="AM98" s="28" t="str">
        <f t="shared" ca="1" si="67"/>
        <v/>
      </c>
      <c r="AN98" s="28" t="str">
        <f t="shared" ca="1" si="41"/>
        <v/>
      </c>
      <c r="AO98" s="28" t="str">
        <f t="shared" ca="1" si="68"/>
        <v/>
      </c>
      <c r="AP98" s="33" t="str">
        <f t="shared" ca="1" si="42"/>
        <v/>
      </c>
      <c r="AQ98" s="54"/>
      <c r="AR98" s="53"/>
      <c r="AS98" s="53"/>
      <c r="AT98" s="53"/>
      <c r="AU98" s="53"/>
    </row>
    <row r="99" spans="1:51" ht="15" customHeight="1" x14ac:dyDescent="0.25">
      <c r="A99" s="31" t="str">
        <f t="shared" ca="1" si="43"/>
        <v/>
      </c>
      <c r="B99" s="32" t="str">
        <f t="shared" ca="1" si="44"/>
        <v/>
      </c>
      <c r="C99" s="32" t="str">
        <f t="shared" ca="1" si="45"/>
        <v/>
      </c>
      <c r="D99" s="48">
        <f>RAWDATA!A101</f>
        <v>193408</v>
      </c>
      <c r="E99" s="48" t="str">
        <f t="shared" ca="1" si="69"/>
        <v/>
      </c>
      <c r="F99" s="48" t="str">
        <f t="shared" ca="1" si="46"/>
        <v/>
      </c>
      <c r="G99" s="48" t="str">
        <f t="shared" ca="1" si="46"/>
        <v/>
      </c>
      <c r="H99" s="48" t="str">
        <f t="shared" ca="1" si="46"/>
        <v/>
      </c>
      <c r="I99" s="48" t="str">
        <f t="shared" ca="1" si="46"/>
        <v/>
      </c>
      <c r="J99" s="48" t="str">
        <f t="shared" ca="1" si="46"/>
        <v/>
      </c>
      <c r="K99" s="48" t="str">
        <f t="shared" ca="1" si="46"/>
        <v/>
      </c>
      <c r="L99" s="48" t="str">
        <f t="shared" ca="1" si="46"/>
        <v/>
      </c>
      <c r="M99" s="48" t="str">
        <f t="shared" ca="1" si="46"/>
        <v/>
      </c>
      <c r="N99" s="48" t="str">
        <f t="shared" ca="1" si="46"/>
        <v/>
      </c>
      <c r="P99" s="26" t="str">
        <f t="shared" ca="1" si="47"/>
        <v/>
      </c>
      <c r="Q99" s="26" t="str">
        <f t="shared" ca="1" si="48"/>
        <v/>
      </c>
      <c r="R99" s="26" t="str">
        <f t="shared" ca="1" si="49"/>
        <v/>
      </c>
      <c r="S99" s="26" t="str">
        <f t="shared" ca="1" si="50"/>
        <v/>
      </c>
      <c r="T99" s="26" t="str">
        <f t="shared" ca="1" si="51"/>
        <v/>
      </c>
      <c r="U99" s="26" t="str">
        <f t="shared" ca="1" si="52"/>
        <v/>
      </c>
      <c r="V99" s="26" t="str">
        <f t="shared" ca="1" si="53"/>
        <v/>
      </c>
      <c r="W99" s="26" t="str">
        <f t="shared" ca="1" si="54"/>
        <v/>
      </c>
      <c r="X99" s="26" t="str">
        <f t="shared" ca="1" si="55"/>
        <v/>
      </c>
      <c r="Y99" s="26" t="str">
        <f t="shared" ca="1" si="56"/>
        <v/>
      </c>
      <c r="Z99" s="28" t="str">
        <f t="shared" ca="1" si="39"/>
        <v/>
      </c>
      <c r="AA99" s="57" t="str">
        <f t="shared" ca="1" si="57"/>
        <v/>
      </c>
      <c r="AB99" s="33" t="str">
        <f t="shared" ca="1" si="40"/>
        <v/>
      </c>
      <c r="AD99" s="28" t="str">
        <f t="shared" ca="1" si="58"/>
        <v/>
      </c>
      <c r="AE99" s="28" t="str">
        <f t="shared" ca="1" si="59"/>
        <v/>
      </c>
      <c r="AF99" s="28" t="str">
        <f t="shared" ca="1" si="60"/>
        <v/>
      </c>
      <c r="AG99" s="28" t="str">
        <f t="shared" ca="1" si="61"/>
        <v/>
      </c>
      <c r="AH99" s="28" t="str">
        <f t="shared" ca="1" si="62"/>
        <v/>
      </c>
      <c r="AI99" s="28" t="str">
        <f t="shared" ca="1" si="63"/>
        <v/>
      </c>
      <c r="AJ99" s="28" t="str">
        <f t="shared" ca="1" si="64"/>
        <v/>
      </c>
      <c r="AK99" s="28" t="str">
        <f t="shared" ca="1" si="65"/>
        <v/>
      </c>
      <c r="AL99" s="28" t="str">
        <f t="shared" ca="1" si="66"/>
        <v/>
      </c>
      <c r="AM99" s="28" t="str">
        <f t="shared" ca="1" si="67"/>
        <v/>
      </c>
      <c r="AN99" s="28" t="str">
        <f t="shared" ca="1" si="41"/>
        <v/>
      </c>
      <c r="AO99" s="28" t="str">
        <f t="shared" ca="1" si="68"/>
        <v/>
      </c>
      <c r="AP99" s="33" t="str">
        <f t="shared" ca="1" si="42"/>
        <v/>
      </c>
      <c r="AQ99" s="54"/>
      <c r="AR99" s="53"/>
      <c r="AS99" s="53"/>
      <c r="AT99" s="53"/>
      <c r="AU99" s="53"/>
    </row>
    <row r="100" spans="1:51" ht="15" customHeight="1" x14ac:dyDescent="0.25">
      <c r="A100" s="31" t="str">
        <f t="shared" ca="1" si="43"/>
        <v/>
      </c>
      <c r="B100" s="32" t="str">
        <f t="shared" ca="1" si="44"/>
        <v/>
      </c>
      <c r="C100" s="32" t="str">
        <f t="shared" ca="1" si="45"/>
        <v/>
      </c>
      <c r="D100" s="48">
        <f>RAWDATA!A102</f>
        <v>193409</v>
      </c>
      <c r="E100" s="48" t="str">
        <f t="shared" ca="1" si="69"/>
        <v/>
      </c>
      <c r="F100" s="48" t="str">
        <f t="shared" ca="1" si="46"/>
        <v/>
      </c>
      <c r="G100" s="48" t="str">
        <f t="shared" ca="1" si="46"/>
        <v/>
      </c>
      <c r="H100" s="48" t="str">
        <f t="shared" ca="1" si="46"/>
        <v/>
      </c>
      <c r="I100" s="48" t="str">
        <f t="shared" ca="1" si="46"/>
        <v/>
      </c>
      <c r="J100" s="48" t="str">
        <f t="shared" ca="1" si="46"/>
        <v/>
      </c>
      <c r="K100" s="48" t="str">
        <f t="shared" ca="1" si="46"/>
        <v/>
      </c>
      <c r="L100" s="48" t="str">
        <f t="shared" ca="1" si="46"/>
        <v/>
      </c>
      <c r="M100" s="48" t="str">
        <f t="shared" ca="1" si="46"/>
        <v/>
      </c>
      <c r="N100" s="48" t="str">
        <f t="shared" ca="1" si="46"/>
        <v/>
      </c>
      <c r="P100" s="26" t="str">
        <f t="shared" ca="1" si="47"/>
        <v/>
      </c>
      <c r="Q100" s="26" t="str">
        <f t="shared" ca="1" si="48"/>
        <v/>
      </c>
      <c r="R100" s="26" t="str">
        <f t="shared" ca="1" si="49"/>
        <v/>
      </c>
      <c r="S100" s="26" t="str">
        <f t="shared" ca="1" si="50"/>
        <v/>
      </c>
      <c r="T100" s="26" t="str">
        <f t="shared" ca="1" si="51"/>
        <v/>
      </c>
      <c r="U100" s="26" t="str">
        <f t="shared" ca="1" si="52"/>
        <v/>
      </c>
      <c r="V100" s="26" t="str">
        <f t="shared" ca="1" si="53"/>
        <v/>
      </c>
      <c r="W100" s="26" t="str">
        <f t="shared" ca="1" si="54"/>
        <v/>
      </c>
      <c r="X100" s="26" t="str">
        <f t="shared" ca="1" si="55"/>
        <v/>
      </c>
      <c r="Y100" s="26" t="str">
        <f t="shared" ca="1" si="56"/>
        <v/>
      </c>
      <c r="Z100" s="28" t="str">
        <f t="shared" ca="1" si="39"/>
        <v/>
      </c>
      <c r="AA100" s="57" t="str">
        <f t="shared" ca="1" si="57"/>
        <v/>
      </c>
      <c r="AB100" s="33" t="str">
        <f t="shared" ca="1" si="40"/>
        <v/>
      </c>
      <c r="AD100" s="28" t="str">
        <f t="shared" ca="1" si="58"/>
        <v/>
      </c>
      <c r="AE100" s="28" t="str">
        <f t="shared" ca="1" si="59"/>
        <v/>
      </c>
      <c r="AF100" s="28" t="str">
        <f t="shared" ca="1" si="60"/>
        <v/>
      </c>
      <c r="AG100" s="28" t="str">
        <f t="shared" ca="1" si="61"/>
        <v/>
      </c>
      <c r="AH100" s="28" t="str">
        <f t="shared" ca="1" si="62"/>
        <v/>
      </c>
      <c r="AI100" s="28" t="str">
        <f t="shared" ca="1" si="63"/>
        <v/>
      </c>
      <c r="AJ100" s="28" t="str">
        <f t="shared" ca="1" si="64"/>
        <v/>
      </c>
      <c r="AK100" s="28" t="str">
        <f t="shared" ca="1" si="65"/>
        <v/>
      </c>
      <c r="AL100" s="28" t="str">
        <f t="shared" ca="1" si="66"/>
        <v/>
      </c>
      <c r="AM100" s="28" t="str">
        <f t="shared" ca="1" si="67"/>
        <v/>
      </c>
      <c r="AN100" s="28" t="str">
        <f t="shared" ca="1" si="41"/>
        <v/>
      </c>
      <c r="AO100" s="28" t="str">
        <f t="shared" ca="1" si="68"/>
        <v/>
      </c>
      <c r="AP100" s="33" t="str">
        <f t="shared" ca="1" si="42"/>
        <v/>
      </c>
      <c r="AQ100" s="54"/>
      <c r="AR100" s="53"/>
      <c r="AS100" s="53"/>
      <c r="AT100" s="53"/>
      <c r="AU100" s="53"/>
    </row>
    <row r="101" spans="1:51" ht="15" customHeight="1" x14ac:dyDescent="0.25">
      <c r="A101" s="31" t="str">
        <f t="shared" ca="1" si="43"/>
        <v/>
      </c>
      <c r="B101" s="32" t="str">
        <f t="shared" ca="1" si="44"/>
        <v/>
      </c>
      <c r="C101" s="32" t="str">
        <f t="shared" ca="1" si="45"/>
        <v/>
      </c>
      <c r="D101" s="48">
        <f>RAWDATA!A103</f>
        <v>193410</v>
      </c>
      <c r="E101" s="48" t="str">
        <f t="shared" ca="1" si="69"/>
        <v/>
      </c>
      <c r="F101" s="48" t="str">
        <f t="shared" ca="1" si="46"/>
        <v/>
      </c>
      <c r="G101" s="48" t="str">
        <f t="shared" ca="1" si="46"/>
        <v/>
      </c>
      <c r="H101" s="48" t="str">
        <f t="shared" ca="1" si="46"/>
        <v/>
      </c>
      <c r="I101" s="48" t="str">
        <f t="shared" ca="1" si="46"/>
        <v/>
      </c>
      <c r="J101" s="48" t="str">
        <f t="shared" ca="1" si="46"/>
        <v/>
      </c>
      <c r="K101" s="48" t="str">
        <f t="shared" ca="1" si="46"/>
        <v/>
      </c>
      <c r="L101" s="48" t="str">
        <f t="shared" ca="1" si="46"/>
        <v/>
      </c>
      <c r="M101" s="48" t="str">
        <f t="shared" ref="F101:N130" ca="1" si="70">IF(OR($D101&lt;$B$3,$D101&gt;$B$4),"",IF(ISERROR(VLOOKUP($D101,INDIRECT($B$1),M$7,0)),"",VLOOKUP($D101,INDIRECT($B$1),M$7,0)))</f>
        <v/>
      </c>
      <c r="N101" s="48" t="str">
        <f t="shared" ca="1" si="70"/>
        <v/>
      </c>
      <c r="P101" s="26" t="str">
        <f t="shared" ca="1" si="47"/>
        <v/>
      </c>
      <c r="Q101" s="26" t="str">
        <f t="shared" ca="1" si="48"/>
        <v/>
      </c>
      <c r="R101" s="26" t="str">
        <f t="shared" ca="1" si="49"/>
        <v/>
      </c>
      <c r="S101" s="26" t="str">
        <f t="shared" ca="1" si="50"/>
        <v/>
      </c>
      <c r="T101" s="26" t="str">
        <f t="shared" ca="1" si="51"/>
        <v/>
      </c>
      <c r="U101" s="26" t="str">
        <f t="shared" ca="1" si="52"/>
        <v/>
      </c>
      <c r="V101" s="26" t="str">
        <f t="shared" ca="1" si="53"/>
        <v/>
      </c>
      <c r="W101" s="26" t="str">
        <f t="shared" ca="1" si="54"/>
        <v/>
      </c>
      <c r="X101" s="26" t="str">
        <f t="shared" ca="1" si="55"/>
        <v/>
      </c>
      <c r="Y101" s="26" t="str">
        <f t="shared" ca="1" si="56"/>
        <v/>
      </c>
      <c r="Z101" s="28" t="str">
        <f t="shared" ca="1" si="39"/>
        <v/>
      </c>
      <c r="AA101" s="57" t="str">
        <f t="shared" ca="1" si="57"/>
        <v/>
      </c>
      <c r="AB101" s="33" t="str">
        <f t="shared" ca="1" si="40"/>
        <v/>
      </c>
      <c r="AD101" s="28" t="str">
        <f t="shared" ca="1" si="58"/>
        <v/>
      </c>
      <c r="AE101" s="28" t="str">
        <f t="shared" ca="1" si="59"/>
        <v/>
      </c>
      <c r="AF101" s="28" t="str">
        <f t="shared" ca="1" si="60"/>
        <v/>
      </c>
      <c r="AG101" s="28" t="str">
        <f t="shared" ca="1" si="61"/>
        <v/>
      </c>
      <c r="AH101" s="28" t="str">
        <f t="shared" ca="1" si="62"/>
        <v/>
      </c>
      <c r="AI101" s="28" t="str">
        <f t="shared" ca="1" si="63"/>
        <v/>
      </c>
      <c r="AJ101" s="28" t="str">
        <f t="shared" ca="1" si="64"/>
        <v/>
      </c>
      <c r="AK101" s="28" t="str">
        <f t="shared" ca="1" si="65"/>
        <v/>
      </c>
      <c r="AL101" s="28" t="str">
        <f t="shared" ca="1" si="66"/>
        <v/>
      </c>
      <c r="AM101" s="28" t="str">
        <f t="shared" ca="1" si="67"/>
        <v/>
      </c>
      <c r="AN101" s="28" t="str">
        <f t="shared" ca="1" si="41"/>
        <v/>
      </c>
      <c r="AO101" s="28" t="str">
        <f t="shared" ca="1" si="68"/>
        <v/>
      </c>
      <c r="AP101" s="33" t="str">
        <f t="shared" ca="1" si="42"/>
        <v/>
      </c>
      <c r="AQ101" s="54"/>
      <c r="AR101" s="53"/>
      <c r="AS101" s="53"/>
      <c r="AT101" s="53"/>
      <c r="AU101" s="53"/>
      <c r="AY101" s="29"/>
    </row>
    <row r="102" spans="1:51" ht="15" customHeight="1" x14ac:dyDescent="0.25">
      <c r="A102" s="31" t="str">
        <f t="shared" ca="1" si="43"/>
        <v/>
      </c>
      <c r="B102" s="32" t="str">
        <f t="shared" ca="1" si="44"/>
        <v/>
      </c>
      <c r="C102" s="32" t="str">
        <f t="shared" ca="1" si="45"/>
        <v/>
      </c>
      <c r="D102" s="48">
        <f>RAWDATA!A104</f>
        <v>193411</v>
      </c>
      <c r="E102" s="48" t="str">
        <f t="shared" ca="1" si="69"/>
        <v/>
      </c>
      <c r="F102" s="48" t="str">
        <f t="shared" ca="1" si="70"/>
        <v/>
      </c>
      <c r="G102" s="48" t="str">
        <f t="shared" ca="1" si="70"/>
        <v/>
      </c>
      <c r="H102" s="48" t="str">
        <f t="shared" ca="1" si="70"/>
        <v/>
      </c>
      <c r="I102" s="48" t="str">
        <f t="shared" ca="1" si="70"/>
        <v/>
      </c>
      <c r="J102" s="48" t="str">
        <f t="shared" ca="1" si="70"/>
        <v/>
      </c>
      <c r="K102" s="48" t="str">
        <f t="shared" ca="1" si="70"/>
        <v/>
      </c>
      <c r="L102" s="48" t="str">
        <f t="shared" ca="1" si="70"/>
        <v/>
      </c>
      <c r="M102" s="48" t="str">
        <f t="shared" ca="1" si="70"/>
        <v/>
      </c>
      <c r="N102" s="48" t="str">
        <f t="shared" ca="1" si="70"/>
        <v/>
      </c>
      <c r="P102" s="26" t="str">
        <f t="shared" ca="1" si="47"/>
        <v/>
      </c>
      <c r="Q102" s="26" t="str">
        <f t="shared" ca="1" si="48"/>
        <v/>
      </c>
      <c r="R102" s="26" t="str">
        <f t="shared" ca="1" si="49"/>
        <v/>
      </c>
      <c r="S102" s="26" t="str">
        <f t="shared" ca="1" si="50"/>
        <v/>
      </c>
      <c r="T102" s="26" t="str">
        <f t="shared" ca="1" si="51"/>
        <v/>
      </c>
      <c r="U102" s="26" t="str">
        <f t="shared" ca="1" si="52"/>
        <v/>
      </c>
      <c r="V102" s="26" t="str">
        <f t="shared" ca="1" si="53"/>
        <v/>
      </c>
      <c r="W102" s="26" t="str">
        <f t="shared" ca="1" si="54"/>
        <v/>
      </c>
      <c r="X102" s="26" t="str">
        <f t="shared" ca="1" si="55"/>
        <v/>
      </c>
      <c r="Y102" s="26" t="str">
        <f t="shared" ca="1" si="56"/>
        <v/>
      </c>
      <c r="Z102" s="28" t="str">
        <f t="shared" ca="1" si="39"/>
        <v/>
      </c>
      <c r="AA102" s="57" t="str">
        <f t="shared" ca="1" si="57"/>
        <v/>
      </c>
      <c r="AB102" s="33" t="str">
        <f t="shared" ca="1" si="40"/>
        <v/>
      </c>
      <c r="AD102" s="28" t="str">
        <f t="shared" ca="1" si="58"/>
        <v/>
      </c>
      <c r="AE102" s="28" t="str">
        <f t="shared" ca="1" si="59"/>
        <v/>
      </c>
      <c r="AF102" s="28" t="str">
        <f t="shared" ca="1" si="60"/>
        <v/>
      </c>
      <c r="AG102" s="28" t="str">
        <f t="shared" ca="1" si="61"/>
        <v/>
      </c>
      <c r="AH102" s="28" t="str">
        <f t="shared" ca="1" si="62"/>
        <v/>
      </c>
      <c r="AI102" s="28" t="str">
        <f t="shared" ca="1" si="63"/>
        <v/>
      </c>
      <c r="AJ102" s="28" t="str">
        <f t="shared" ca="1" si="64"/>
        <v/>
      </c>
      <c r="AK102" s="28" t="str">
        <f t="shared" ca="1" si="65"/>
        <v/>
      </c>
      <c r="AL102" s="28" t="str">
        <f t="shared" ca="1" si="66"/>
        <v/>
      </c>
      <c r="AM102" s="28" t="str">
        <f t="shared" ca="1" si="67"/>
        <v/>
      </c>
      <c r="AN102" s="28" t="str">
        <f t="shared" ca="1" si="41"/>
        <v/>
      </c>
      <c r="AO102" s="28" t="str">
        <f t="shared" ca="1" si="68"/>
        <v/>
      </c>
      <c r="AP102" s="33" t="str">
        <f t="shared" ca="1" si="42"/>
        <v/>
      </c>
      <c r="AQ102" s="54"/>
      <c r="AR102" s="53"/>
      <c r="AS102" s="53"/>
      <c r="AT102" s="53"/>
      <c r="AU102" s="53"/>
    </row>
    <row r="103" spans="1:51" ht="15" customHeight="1" x14ac:dyDescent="0.25">
      <c r="A103" s="31" t="str">
        <f t="shared" ca="1" si="43"/>
        <v/>
      </c>
      <c r="B103" s="32" t="str">
        <f t="shared" ca="1" si="44"/>
        <v/>
      </c>
      <c r="C103" s="32" t="str">
        <f t="shared" ca="1" si="45"/>
        <v/>
      </c>
      <c r="D103" s="48">
        <f>RAWDATA!A105</f>
        <v>193412</v>
      </c>
      <c r="E103" s="48" t="str">
        <f t="shared" ca="1" si="69"/>
        <v/>
      </c>
      <c r="F103" s="48" t="str">
        <f t="shared" ca="1" si="70"/>
        <v/>
      </c>
      <c r="G103" s="48" t="str">
        <f t="shared" ca="1" si="70"/>
        <v/>
      </c>
      <c r="H103" s="48" t="str">
        <f t="shared" ca="1" si="70"/>
        <v/>
      </c>
      <c r="I103" s="48" t="str">
        <f t="shared" ca="1" si="70"/>
        <v/>
      </c>
      <c r="J103" s="48" t="str">
        <f t="shared" ca="1" si="70"/>
        <v/>
      </c>
      <c r="K103" s="48" t="str">
        <f t="shared" ca="1" si="70"/>
        <v/>
      </c>
      <c r="L103" s="48" t="str">
        <f t="shared" ca="1" si="70"/>
        <v/>
      </c>
      <c r="M103" s="48" t="str">
        <f t="shared" ca="1" si="70"/>
        <v/>
      </c>
      <c r="N103" s="48" t="str">
        <f t="shared" ca="1" si="70"/>
        <v/>
      </c>
      <c r="P103" s="26" t="str">
        <f t="shared" ca="1" si="47"/>
        <v/>
      </c>
      <c r="Q103" s="26" t="str">
        <f t="shared" ca="1" si="48"/>
        <v/>
      </c>
      <c r="R103" s="26" t="str">
        <f t="shared" ca="1" si="49"/>
        <v/>
      </c>
      <c r="S103" s="26" t="str">
        <f t="shared" ca="1" si="50"/>
        <v/>
      </c>
      <c r="T103" s="26" t="str">
        <f t="shared" ca="1" si="51"/>
        <v/>
      </c>
      <c r="U103" s="26" t="str">
        <f t="shared" ca="1" si="52"/>
        <v/>
      </c>
      <c r="V103" s="26" t="str">
        <f t="shared" ca="1" si="53"/>
        <v/>
      </c>
      <c r="W103" s="26" t="str">
        <f t="shared" ca="1" si="54"/>
        <v/>
      </c>
      <c r="X103" s="26" t="str">
        <f t="shared" ca="1" si="55"/>
        <v/>
      </c>
      <c r="Y103" s="26" t="str">
        <f t="shared" ca="1" si="56"/>
        <v/>
      </c>
      <c r="Z103" s="28" t="str">
        <f t="shared" ca="1" si="39"/>
        <v/>
      </c>
      <c r="AA103" s="57" t="str">
        <f t="shared" ca="1" si="57"/>
        <v/>
      </c>
      <c r="AB103" s="33" t="str">
        <f t="shared" ca="1" si="40"/>
        <v/>
      </c>
      <c r="AD103" s="28" t="str">
        <f t="shared" ca="1" si="58"/>
        <v/>
      </c>
      <c r="AE103" s="28" t="str">
        <f t="shared" ca="1" si="59"/>
        <v/>
      </c>
      <c r="AF103" s="28" t="str">
        <f t="shared" ca="1" si="60"/>
        <v/>
      </c>
      <c r="AG103" s="28" t="str">
        <f t="shared" ca="1" si="61"/>
        <v/>
      </c>
      <c r="AH103" s="28" t="str">
        <f t="shared" ca="1" si="62"/>
        <v/>
      </c>
      <c r="AI103" s="28" t="str">
        <f t="shared" ca="1" si="63"/>
        <v/>
      </c>
      <c r="AJ103" s="28" t="str">
        <f t="shared" ca="1" si="64"/>
        <v/>
      </c>
      <c r="AK103" s="28" t="str">
        <f t="shared" ca="1" si="65"/>
        <v/>
      </c>
      <c r="AL103" s="28" t="str">
        <f t="shared" ca="1" si="66"/>
        <v/>
      </c>
      <c r="AM103" s="28" t="str">
        <f t="shared" ca="1" si="67"/>
        <v/>
      </c>
      <c r="AN103" s="28" t="str">
        <f t="shared" ca="1" si="41"/>
        <v/>
      </c>
      <c r="AO103" s="28" t="str">
        <f t="shared" ca="1" si="68"/>
        <v/>
      </c>
      <c r="AP103" s="33" t="str">
        <f t="shared" ca="1" si="42"/>
        <v/>
      </c>
      <c r="AQ103" s="54"/>
      <c r="AR103" s="53"/>
      <c r="AS103" s="53"/>
      <c r="AT103" s="53"/>
      <c r="AU103" s="53"/>
    </row>
    <row r="104" spans="1:51" ht="15" customHeight="1" x14ac:dyDescent="0.25">
      <c r="A104" s="31" t="str">
        <f t="shared" ca="1" si="43"/>
        <v/>
      </c>
      <c r="B104" s="32" t="str">
        <f t="shared" ca="1" si="44"/>
        <v/>
      </c>
      <c r="C104" s="32" t="str">
        <f t="shared" ca="1" si="45"/>
        <v/>
      </c>
      <c r="D104" s="48">
        <f>RAWDATA!A106</f>
        <v>193501</v>
      </c>
      <c r="E104" s="48" t="str">
        <f t="shared" ca="1" si="69"/>
        <v/>
      </c>
      <c r="F104" s="48" t="str">
        <f t="shared" ca="1" si="70"/>
        <v/>
      </c>
      <c r="G104" s="48" t="str">
        <f t="shared" ca="1" si="70"/>
        <v/>
      </c>
      <c r="H104" s="48" t="str">
        <f t="shared" ca="1" si="70"/>
        <v/>
      </c>
      <c r="I104" s="48" t="str">
        <f t="shared" ca="1" si="70"/>
        <v/>
      </c>
      <c r="J104" s="48" t="str">
        <f t="shared" ca="1" si="70"/>
        <v/>
      </c>
      <c r="K104" s="48" t="str">
        <f t="shared" ca="1" si="70"/>
        <v/>
      </c>
      <c r="L104" s="48" t="str">
        <f t="shared" ca="1" si="70"/>
        <v/>
      </c>
      <c r="M104" s="48" t="str">
        <f t="shared" ca="1" si="70"/>
        <v/>
      </c>
      <c r="N104" s="48" t="str">
        <f t="shared" ca="1" si="70"/>
        <v/>
      </c>
      <c r="P104" s="26" t="str">
        <f t="shared" ca="1" si="47"/>
        <v/>
      </c>
      <c r="Q104" s="26" t="str">
        <f t="shared" ca="1" si="48"/>
        <v/>
      </c>
      <c r="R104" s="26" t="str">
        <f t="shared" ca="1" si="49"/>
        <v/>
      </c>
      <c r="S104" s="26" t="str">
        <f t="shared" ca="1" si="50"/>
        <v/>
      </c>
      <c r="T104" s="26" t="str">
        <f t="shared" ca="1" si="51"/>
        <v/>
      </c>
      <c r="U104" s="26" t="str">
        <f t="shared" ca="1" si="52"/>
        <v/>
      </c>
      <c r="V104" s="26" t="str">
        <f t="shared" ca="1" si="53"/>
        <v/>
      </c>
      <c r="W104" s="26" t="str">
        <f t="shared" ca="1" si="54"/>
        <v/>
      </c>
      <c r="X104" s="26" t="str">
        <f t="shared" ca="1" si="55"/>
        <v/>
      </c>
      <c r="Y104" s="26" t="str">
        <f t="shared" ca="1" si="56"/>
        <v/>
      </c>
      <c r="Z104" s="28" t="str">
        <f t="shared" ca="1" si="39"/>
        <v/>
      </c>
      <c r="AA104" s="57" t="str">
        <f t="shared" ca="1" si="57"/>
        <v/>
      </c>
      <c r="AB104" s="33" t="str">
        <f t="shared" ca="1" si="40"/>
        <v/>
      </c>
      <c r="AD104" s="28" t="str">
        <f t="shared" ca="1" si="58"/>
        <v/>
      </c>
      <c r="AE104" s="28" t="str">
        <f t="shared" ca="1" si="59"/>
        <v/>
      </c>
      <c r="AF104" s="28" t="str">
        <f t="shared" ca="1" si="60"/>
        <v/>
      </c>
      <c r="AG104" s="28" t="str">
        <f t="shared" ca="1" si="61"/>
        <v/>
      </c>
      <c r="AH104" s="28" t="str">
        <f t="shared" ca="1" si="62"/>
        <v/>
      </c>
      <c r="AI104" s="28" t="str">
        <f t="shared" ca="1" si="63"/>
        <v/>
      </c>
      <c r="AJ104" s="28" t="str">
        <f t="shared" ca="1" si="64"/>
        <v/>
      </c>
      <c r="AK104" s="28" t="str">
        <f t="shared" ca="1" si="65"/>
        <v/>
      </c>
      <c r="AL104" s="28" t="str">
        <f t="shared" ca="1" si="66"/>
        <v/>
      </c>
      <c r="AM104" s="28" t="str">
        <f t="shared" ca="1" si="67"/>
        <v/>
      </c>
      <c r="AN104" s="28" t="str">
        <f t="shared" ca="1" si="41"/>
        <v/>
      </c>
      <c r="AO104" s="28" t="str">
        <f t="shared" ca="1" si="68"/>
        <v/>
      </c>
      <c r="AP104" s="33" t="str">
        <f t="shared" ca="1" si="42"/>
        <v/>
      </c>
      <c r="AQ104" s="54"/>
      <c r="AR104" s="53"/>
      <c r="AS104" s="53"/>
      <c r="AT104" s="53"/>
      <c r="AU104" s="53"/>
    </row>
    <row r="105" spans="1:51" ht="15" customHeight="1" x14ac:dyDescent="0.25">
      <c r="A105" s="31" t="str">
        <f t="shared" ca="1" si="43"/>
        <v/>
      </c>
      <c r="B105" s="32" t="str">
        <f t="shared" ca="1" si="44"/>
        <v/>
      </c>
      <c r="C105" s="32" t="str">
        <f t="shared" ca="1" si="45"/>
        <v/>
      </c>
      <c r="D105" s="48">
        <f>RAWDATA!A107</f>
        <v>193502</v>
      </c>
      <c r="E105" s="48" t="str">
        <f t="shared" ca="1" si="69"/>
        <v/>
      </c>
      <c r="F105" s="48" t="str">
        <f t="shared" ca="1" si="70"/>
        <v/>
      </c>
      <c r="G105" s="48" t="str">
        <f t="shared" ca="1" si="70"/>
        <v/>
      </c>
      <c r="H105" s="48" t="str">
        <f t="shared" ca="1" si="70"/>
        <v/>
      </c>
      <c r="I105" s="48" t="str">
        <f t="shared" ca="1" si="70"/>
        <v/>
      </c>
      <c r="J105" s="48" t="str">
        <f t="shared" ca="1" si="70"/>
        <v/>
      </c>
      <c r="K105" s="48" t="str">
        <f t="shared" ca="1" si="70"/>
        <v/>
      </c>
      <c r="L105" s="48" t="str">
        <f t="shared" ca="1" si="70"/>
        <v/>
      </c>
      <c r="M105" s="48" t="str">
        <f t="shared" ca="1" si="70"/>
        <v/>
      </c>
      <c r="N105" s="48" t="str">
        <f t="shared" ca="1" si="70"/>
        <v/>
      </c>
      <c r="P105" s="26" t="str">
        <f t="shared" ca="1" si="47"/>
        <v/>
      </c>
      <c r="Q105" s="26" t="str">
        <f t="shared" ca="1" si="48"/>
        <v/>
      </c>
      <c r="R105" s="26" t="str">
        <f t="shared" ca="1" si="49"/>
        <v/>
      </c>
      <c r="S105" s="26" t="str">
        <f t="shared" ca="1" si="50"/>
        <v/>
      </c>
      <c r="T105" s="26" t="str">
        <f t="shared" ca="1" si="51"/>
        <v/>
      </c>
      <c r="U105" s="26" t="str">
        <f t="shared" ca="1" si="52"/>
        <v/>
      </c>
      <c r="V105" s="26" t="str">
        <f t="shared" ca="1" si="53"/>
        <v/>
      </c>
      <c r="W105" s="26" t="str">
        <f t="shared" ca="1" si="54"/>
        <v/>
      </c>
      <c r="X105" s="26" t="str">
        <f t="shared" ca="1" si="55"/>
        <v/>
      </c>
      <c r="Y105" s="26" t="str">
        <f t="shared" ca="1" si="56"/>
        <v/>
      </c>
      <c r="Z105" s="28" t="str">
        <f t="shared" ca="1" si="39"/>
        <v/>
      </c>
      <c r="AA105" s="57" t="str">
        <f t="shared" ca="1" si="57"/>
        <v/>
      </c>
      <c r="AB105" s="33" t="str">
        <f t="shared" ca="1" si="40"/>
        <v/>
      </c>
      <c r="AD105" s="28" t="str">
        <f t="shared" ca="1" si="58"/>
        <v/>
      </c>
      <c r="AE105" s="28" t="str">
        <f t="shared" ca="1" si="59"/>
        <v/>
      </c>
      <c r="AF105" s="28" t="str">
        <f t="shared" ca="1" si="60"/>
        <v/>
      </c>
      <c r="AG105" s="28" t="str">
        <f t="shared" ca="1" si="61"/>
        <v/>
      </c>
      <c r="AH105" s="28" t="str">
        <f t="shared" ca="1" si="62"/>
        <v/>
      </c>
      <c r="AI105" s="28" t="str">
        <f t="shared" ca="1" si="63"/>
        <v/>
      </c>
      <c r="AJ105" s="28" t="str">
        <f t="shared" ca="1" si="64"/>
        <v/>
      </c>
      <c r="AK105" s="28" t="str">
        <f t="shared" ca="1" si="65"/>
        <v/>
      </c>
      <c r="AL105" s="28" t="str">
        <f t="shared" ca="1" si="66"/>
        <v/>
      </c>
      <c r="AM105" s="28" t="str">
        <f t="shared" ca="1" si="67"/>
        <v/>
      </c>
      <c r="AN105" s="28" t="str">
        <f t="shared" ca="1" si="41"/>
        <v/>
      </c>
      <c r="AO105" s="28" t="str">
        <f t="shared" ca="1" si="68"/>
        <v/>
      </c>
      <c r="AP105" s="33" t="str">
        <f t="shared" ca="1" si="42"/>
        <v/>
      </c>
      <c r="AQ105" s="54"/>
      <c r="AR105" s="53"/>
      <c r="AS105" s="53"/>
      <c r="AT105" s="53"/>
      <c r="AU105" s="53"/>
    </row>
    <row r="106" spans="1:51" ht="15" customHeight="1" x14ac:dyDescent="0.25">
      <c r="A106" s="31" t="str">
        <f t="shared" ca="1" si="43"/>
        <v/>
      </c>
      <c r="B106" s="32" t="str">
        <f t="shared" ca="1" si="44"/>
        <v/>
      </c>
      <c r="C106" s="32" t="str">
        <f t="shared" ca="1" si="45"/>
        <v/>
      </c>
      <c r="D106" s="48">
        <f>RAWDATA!A108</f>
        <v>193503</v>
      </c>
      <c r="E106" s="48" t="str">
        <f t="shared" ca="1" si="69"/>
        <v/>
      </c>
      <c r="F106" s="48" t="str">
        <f t="shared" ca="1" si="70"/>
        <v/>
      </c>
      <c r="G106" s="48" t="str">
        <f t="shared" ca="1" si="70"/>
        <v/>
      </c>
      <c r="H106" s="48" t="str">
        <f t="shared" ca="1" si="70"/>
        <v/>
      </c>
      <c r="I106" s="48" t="str">
        <f t="shared" ca="1" si="70"/>
        <v/>
      </c>
      <c r="J106" s="48" t="str">
        <f t="shared" ca="1" si="70"/>
        <v/>
      </c>
      <c r="K106" s="48" t="str">
        <f t="shared" ca="1" si="70"/>
        <v/>
      </c>
      <c r="L106" s="48" t="str">
        <f t="shared" ca="1" si="70"/>
        <v/>
      </c>
      <c r="M106" s="48" t="str">
        <f t="shared" ca="1" si="70"/>
        <v/>
      </c>
      <c r="N106" s="48" t="str">
        <f t="shared" ca="1" si="70"/>
        <v/>
      </c>
      <c r="P106" s="26" t="str">
        <f t="shared" ca="1" si="47"/>
        <v/>
      </c>
      <c r="Q106" s="26" t="str">
        <f t="shared" ca="1" si="48"/>
        <v/>
      </c>
      <c r="R106" s="26" t="str">
        <f t="shared" ca="1" si="49"/>
        <v/>
      </c>
      <c r="S106" s="26" t="str">
        <f t="shared" ca="1" si="50"/>
        <v/>
      </c>
      <c r="T106" s="26" t="str">
        <f t="shared" ca="1" si="51"/>
        <v/>
      </c>
      <c r="U106" s="26" t="str">
        <f t="shared" ca="1" si="52"/>
        <v/>
      </c>
      <c r="V106" s="26" t="str">
        <f t="shared" ca="1" si="53"/>
        <v/>
      </c>
      <c r="W106" s="26" t="str">
        <f t="shared" ca="1" si="54"/>
        <v/>
      </c>
      <c r="X106" s="26" t="str">
        <f t="shared" ca="1" si="55"/>
        <v/>
      </c>
      <c r="Y106" s="26" t="str">
        <f t="shared" ca="1" si="56"/>
        <v/>
      </c>
      <c r="Z106" s="28" t="str">
        <f t="shared" ca="1" si="39"/>
        <v/>
      </c>
      <c r="AA106" s="57" t="str">
        <f t="shared" ca="1" si="57"/>
        <v/>
      </c>
      <c r="AB106" s="33" t="str">
        <f t="shared" ca="1" si="40"/>
        <v/>
      </c>
      <c r="AD106" s="28" t="str">
        <f t="shared" ca="1" si="58"/>
        <v/>
      </c>
      <c r="AE106" s="28" t="str">
        <f t="shared" ca="1" si="59"/>
        <v/>
      </c>
      <c r="AF106" s="28" t="str">
        <f t="shared" ca="1" si="60"/>
        <v/>
      </c>
      <c r="AG106" s="28" t="str">
        <f t="shared" ca="1" si="61"/>
        <v/>
      </c>
      <c r="AH106" s="28" t="str">
        <f t="shared" ca="1" si="62"/>
        <v/>
      </c>
      <c r="AI106" s="28" t="str">
        <f t="shared" ca="1" si="63"/>
        <v/>
      </c>
      <c r="AJ106" s="28" t="str">
        <f t="shared" ca="1" si="64"/>
        <v/>
      </c>
      <c r="AK106" s="28" t="str">
        <f t="shared" ca="1" si="65"/>
        <v/>
      </c>
      <c r="AL106" s="28" t="str">
        <f t="shared" ca="1" si="66"/>
        <v/>
      </c>
      <c r="AM106" s="28" t="str">
        <f t="shared" ca="1" si="67"/>
        <v/>
      </c>
      <c r="AN106" s="28" t="str">
        <f t="shared" ca="1" si="41"/>
        <v/>
      </c>
      <c r="AO106" s="28" t="str">
        <f t="shared" ca="1" si="68"/>
        <v/>
      </c>
      <c r="AP106" s="33" t="str">
        <f t="shared" ca="1" si="42"/>
        <v/>
      </c>
      <c r="AQ106" s="54"/>
      <c r="AR106" s="53"/>
      <c r="AS106" s="53"/>
      <c r="AT106" s="53"/>
      <c r="AU106" s="53"/>
    </row>
    <row r="107" spans="1:51" ht="15" customHeight="1" x14ac:dyDescent="0.25">
      <c r="A107" s="31" t="str">
        <f t="shared" ca="1" si="43"/>
        <v/>
      </c>
      <c r="B107" s="32" t="str">
        <f t="shared" ca="1" si="44"/>
        <v/>
      </c>
      <c r="C107" s="32" t="str">
        <f t="shared" ca="1" si="45"/>
        <v/>
      </c>
      <c r="D107" s="48">
        <f>RAWDATA!A109</f>
        <v>193504</v>
      </c>
      <c r="E107" s="48" t="str">
        <f t="shared" ca="1" si="69"/>
        <v/>
      </c>
      <c r="F107" s="48" t="str">
        <f t="shared" ca="1" si="70"/>
        <v/>
      </c>
      <c r="G107" s="48" t="str">
        <f t="shared" ca="1" si="70"/>
        <v/>
      </c>
      <c r="H107" s="48" t="str">
        <f t="shared" ca="1" si="70"/>
        <v/>
      </c>
      <c r="I107" s="48" t="str">
        <f t="shared" ca="1" si="70"/>
        <v/>
      </c>
      <c r="J107" s="48" t="str">
        <f t="shared" ca="1" si="70"/>
        <v/>
      </c>
      <c r="K107" s="48" t="str">
        <f t="shared" ca="1" si="70"/>
        <v/>
      </c>
      <c r="L107" s="48" t="str">
        <f t="shared" ca="1" si="70"/>
        <v/>
      </c>
      <c r="M107" s="48" t="str">
        <f t="shared" ca="1" si="70"/>
        <v/>
      </c>
      <c r="N107" s="48" t="str">
        <f t="shared" ca="1" si="70"/>
        <v/>
      </c>
      <c r="P107" s="26" t="str">
        <f t="shared" ca="1" si="47"/>
        <v/>
      </c>
      <c r="Q107" s="26" t="str">
        <f t="shared" ca="1" si="48"/>
        <v/>
      </c>
      <c r="R107" s="26" t="str">
        <f t="shared" ca="1" si="49"/>
        <v/>
      </c>
      <c r="S107" s="26" t="str">
        <f t="shared" ca="1" si="50"/>
        <v/>
      </c>
      <c r="T107" s="26" t="str">
        <f t="shared" ca="1" si="51"/>
        <v/>
      </c>
      <c r="U107" s="26" t="str">
        <f t="shared" ca="1" si="52"/>
        <v/>
      </c>
      <c r="V107" s="26" t="str">
        <f t="shared" ca="1" si="53"/>
        <v/>
      </c>
      <c r="W107" s="26" t="str">
        <f t="shared" ca="1" si="54"/>
        <v/>
      </c>
      <c r="X107" s="26" t="str">
        <f t="shared" ca="1" si="55"/>
        <v/>
      </c>
      <c r="Y107" s="26" t="str">
        <f t="shared" ca="1" si="56"/>
        <v/>
      </c>
      <c r="Z107" s="28" t="str">
        <f t="shared" ca="1" si="39"/>
        <v/>
      </c>
      <c r="AA107" s="57" t="str">
        <f t="shared" ca="1" si="57"/>
        <v/>
      </c>
      <c r="AB107" s="33" t="str">
        <f t="shared" ca="1" si="40"/>
        <v/>
      </c>
      <c r="AD107" s="28" t="str">
        <f t="shared" ca="1" si="58"/>
        <v/>
      </c>
      <c r="AE107" s="28" t="str">
        <f t="shared" ca="1" si="59"/>
        <v/>
      </c>
      <c r="AF107" s="28" t="str">
        <f t="shared" ca="1" si="60"/>
        <v/>
      </c>
      <c r="AG107" s="28" t="str">
        <f t="shared" ca="1" si="61"/>
        <v/>
      </c>
      <c r="AH107" s="28" t="str">
        <f t="shared" ca="1" si="62"/>
        <v/>
      </c>
      <c r="AI107" s="28" t="str">
        <f t="shared" ca="1" si="63"/>
        <v/>
      </c>
      <c r="AJ107" s="28" t="str">
        <f t="shared" ca="1" si="64"/>
        <v/>
      </c>
      <c r="AK107" s="28" t="str">
        <f t="shared" ca="1" si="65"/>
        <v/>
      </c>
      <c r="AL107" s="28" t="str">
        <f t="shared" ca="1" si="66"/>
        <v/>
      </c>
      <c r="AM107" s="28" t="str">
        <f t="shared" ca="1" si="67"/>
        <v/>
      </c>
      <c r="AN107" s="28" t="str">
        <f t="shared" ca="1" si="41"/>
        <v/>
      </c>
      <c r="AO107" s="28" t="str">
        <f t="shared" ca="1" si="68"/>
        <v/>
      </c>
      <c r="AP107" s="33" t="str">
        <f t="shared" ca="1" si="42"/>
        <v/>
      </c>
      <c r="AQ107" s="54"/>
      <c r="AR107" s="53"/>
      <c r="AS107" s="53"/>
      <c r="AT107" s="53"/>
      <c r="AU107" s="53"/>
    </row>
    <row r="108" spans="1:51" ht="15" customHeight="1" x14ac:dyDescent="0.25">
      <c r="A108" s="31" t="str">
        <f t="shared" ca="1" si="43"/>
        <v/>
      </c>
      <c r="B108" s="32" t="str">
        <f t="shared" ca="1" si="44"/>
        <v/>
      </c>
      <c r="C108" s="32" t="str">
        <f t="shared" ca="1" si="45"/>
        <v/>
      </c>
      <c r="D108" s="48">
        <f>RAWDATA!A110</f>
        <v>193505</v>
      </c>
      <c r="E108" s="48" t="str">
        <f t="shared" ca="1" si="69"/>
        <v/>
      </c>
      <c r="F108" s="48" t="str">
        <f t="shared" ca="1" si="70"/>
        <v/>
      </c>
      <c r="G108" s="48" t="str">
        <f t="shared" ca="1" si="70"/>
        <v/>
      </c>
      <c r="H108" s="48" t="str">
        <f t="shared" ca="1" si="70"/>
        <v/>
      </c>
      <c r="I108" s="48" t="str">
        <f t="shared" ca="1" si="70"/>
        <v/>
      </c>
      <c r="J108" s="48" t="str">
        <f t="shared" ca="1" si="70"/>
        <v/>
      </c>
      <c r="K108" s="48" t="str">
        <f t="shared" ca="1" si="70"/>
        <v/>
      </c>
      <c r="L108" s="48" t="str">
        <f t="shared" ca="1" si="70"/>
        <v/>
      </c>
      <c r="M108" s="48" t="str">
        <f t="shared" ca="1" si="70"/>
        <v/>
      </c>
      <c r="N108" s="48" t="str">
        <f t="shared" ca="1" si="70"/>
        <v/>
      </c>
      <c r="P108" s="26" t="str">
        <f t="shared" ca="1" si="47"/>
        <v/>
      </c>
      <c r="Q108" s="26" t="str">
        <f t="shared" ca="1" si="48"/>
        <v/>
      </c>
      <c r="R108" s="26" t="str">
        <f t="shared" ca="1" si="49"/>
        <v/>
      </c>
      <c r="S108" s="26" t="str">
        <f t="shared" ca="1" si="50"/>
        <v/>
      </c>
      <c r="T108" s="26" t="str">
        <f t="shared" ca="1" si="51"/>
        <v/>
      </c>
      <c r="U108" s="26" t="str">
        <f t="shared" ca="1" si="52"/>
        <v/>
      </c>
      <c r="V108" s="26" t="str">
        <f t="shared" ca="1" si="53"/>
        <v/>
      </c>
      <c r="W108" s="26" t="str">
        <f t="shared" ca="1" si="54"/>
        <v/>
      </c>
      <c r="X108" s="26" t="str">
        <f t="shared" ca="1" si="55"/>
        <v/>
      </c>
      <c r="Y108" s="26" t="str">
        <f t="shared" ca="1" si="56"/>
        <v/>
      </c>
      <c r="Z108" s="28" t="str">
        <f t="shared" ca="1" si="39"/>
        <v/>
      </c>
      <c r="AA108" s="57" t="str">
        <f t="shared" ca="1" si="57"/>
        <v/>
      </c>
      <c r="AB108" s="33" t="str">
        <f t="shared" ca="1" si="40"/>
        <v/>
      </c>
      <c r="AD108" s="28" t="str">
        <f t="shared" ca="1" si="58"/>
        <v/>
      </c>
      <c r="AE108" s="28" t="str">
        <f t="shared" ca="1" si="59"/>
        <v/>
      </c>
      <c r="AF108" s="28" t="str">
        <f t="shared" ca="1" si="60"/>
        <v/>
      </c>
      <c r="AG108" s="28" t="str">
        <f t="shared" ca="1" si="61"/>
        <v/>
      </c>
      <c r="AH108" s="28" t="str">
        <f t="shared" ca="1" si="62"/>
        <v/>
      </c>
      <c r="AI108" s="28" t="str">
        <f t="shared" ca="1" si="63"/>
        <v/>
      </c>
      <c r="AJ108" s="28" t="str">
        <f t="shared" ca="1" si="64"/>
        <v/>
      </c>
      <c r="AK108" s="28" t="str">
        <f t="shared" ca="1" si="65"/>
        <v/>
      </c>
      <c r="AL108" s="28" t="str">
        <f t="shared" ca="1" si="66"/>
        <v/>
      </c>
      <c r="AM108" s="28" t="str">
        <f t="shared" ca="1" si="67"/>
        <v/>
      </c>
      <c r="AN108" s="28" t="str">
        <f t="shared" ca="1" si="41"/>
        <v/>
      </c>
      <c r="AO108" s="28" t="str">
        <f t="shared" ca="1" si="68"/>
        <v/>
      </c>
      <c r="AP108" s="33" t="str">
        <f t="shared" ca="1" si="42"/>
        <v/>
      </c>
      <c r="AQ108" s="54"/>
      <c r="AR108" s="53"/>
      <c r="AS108" s="53"/>
      <c r="AT108" s="53"/>
      <c r="AU108" s="53"/>
    </row>
    <row r="109" spans="1:51" ht="15" customHeight="1" x14ac:dyDescent="0.25">
      <c r="A109" s="31" t="str">
        <f t="shared" ca="1" si="43"/>
        <v/>
      </c>
      <c r="B109" s="32" t="str">
        <f t="shared" ca="1" si="44"/>
        <v/>
      </c>
      <c r="C109" s="32" t="str">
        <f t="shared" ca="1" si="45"/>
        <v/>
      </c>
      <c r="D109" s="48">
        <f>RAWDATA!A111</f>
        <v>193506</v>
      </c>
      <c r="E109" s="48" t="str">
        <f t="shared" ca="1" si="69"/>
        <v/>
      </c>
      <c r="F109" s="48" t="str">
        <f t="shared" ca="1" si="70"/>
        <v/>
      </c>
      <c r="G109" s="48" t="str">
        <f t="shared" ca="1" si="70"/>
        <v/>
      </c>
      <c r="H109" s="48" t="str">
        <f t="shared" ca="1" si="70"/>
        <v/>
      </c>
      <c r="I109" s="48" t="str">
        <f t="shared" ca="1" si="70"/>
        <v/>
      </c>
      <c r="J109" s="48" t="str">
        <f t="shared" ca="1" si="70"/>
        <v/>
      </c>
      <c r="K109" s="48" t="str">
        <f t="shared" ca="1" si="70"/>
        <v/>
      </c>
      <c r="L109" s="48" t="str">
        <f t="shared" ca="1" si="70"/>
        <v/>
      </c>
      <c r="M109" s="48" t="str">
        <f t="shared" ca="1" si="70"/>
        <v/>
      </c>
      <c r="N109" s="48" t="str">
        <f t="shared" ca="1" si="70"/>
        <v/>
      </c>
      <c r="P109" s="26" t="str">
        <f t="shared" ca="1" si="47"/>
        <v/>
      </c>
      <c r="Q109" s="26" t="str">
        <f t="shared" ca="1" si="48"/>
        <v/>
      </c>
      <c r="R109" s="26" t="str">
        <f t="shared" ca="1" si="49"/>
        <v/>
      </c>
      <c r="S109" s="26" t="str">
        <f t="shared" ca="1" si="50"/>
        <v/>
      </c>
      <c r="T109" s="26" t="str">
        <f t="shared" ca="1" si="51"/>
        <v/>
      </c>
      <c r="U109" s="26" t="str">
        <f t="shared" ca="1" si="52"/>
        <v/>
      </c>
      <c r="V109" s="26" t="str">
        <f t="shared" ca="1" si="53"/>
        <v/>
      </c>
      <c r="W109" s="26" t="str">
        <f t="shared" ca="1" si="54"/>
        <v/>
      </c>
      <c r="X109" s="26" t="str">
        <f t="shared" ca="1" si="55"/>
        <v/>
      </c>
      <c r="Y109" s="26" t="str">
        <f t="shared" ca="1" si="56"/>
        <v/>
      </c>
      <c r="Z109" s="28" t="str">
        <f t="shared" ca="1" si="39"/>
        <v/>
      </c>
      <c r="AA109" s="57" t="str">
        <f t="shared" ca="1" si="57"/>
        <v/>
      </c>
      <c r="AB109" s="33" t="str">
        <f t="shared" ca="1" si="40"/>
        <v/>
      </c>
      <c r="AD109" s="28" t="str">
        <f t="shared" ca="1" si="58"/>
        <v/>
      </c>
      <c r="AE109" s="28" t="str">
        <f t="shared" ca="1" si="59"/>
        <v/>
      </c>
      <c r="AF109" s="28" t="str">
        <f t="shared" ca="1" si="60"/>
        <v/>
      </c>
      <c r="AG109" s="28" t="str">
        <f t="shared" ca="1" si="61"/>
        <v/>
      </c>
      <c r="AH109" s="28" t="str">
        <f t="shared" ca="1" si="62"/>
        <v/>
      </c>
      <c r="AI109" s="28" t="str">
        <f t="shared" ca="1" si="63"/>
        <v/>
      </c>
      <c r="AJ109" s="28" t="str">
        <f t="shared" ca="1" si="64"/>
        <v/>
      </c>
      <c r="AK109" s="28" t="str">
        <f t="shared" ca="1" si="65"/>
        <v/>
      </c>
      <c r="AL109" s="28" t="str">
        <f t="shared" ca="1" si="66"/>
        <v/>
      </c>
      <c r="AM109" s="28" t="str">
        <f t="shared" ca="1" si="67"/>
        <v/>
      </c>
      <c r="AN109" s="28" t="str">
        <f t="shared" ca="1" si="41"/>
        <v/>
      </c>
      <c r="AO109" s="28" t="str">
        <f t="shared" ca="1" si="68"/>
        <v/>
      </c>
      <c r="AP109" s="33" t="str">
        <f t="shared" ca="1" si="42"/>
        <v/>
      </c>
      <c r="AQ109" s="54"/>
      <c r="AR109" s="53"/>
      <c r="AS109" s="53"/>
      <c r="AT109" s="53"/>
      <c r="AU109" s="53"/>
    </row>
    <row r="110" spans="1:51" ht="15" customHeight="1" x14ac:dyDescent="0.25">
      <c r="A110" s="31" t="str">
        <f t="shared" ca="1" si="43"/>
        <v/>
      </c>
      <c r="B110" s="32" t="str">
        <f t="shared" ca="1" si="44"/>
        <v/>
      </c>
      <c r="C110" s="32" t="str">
        <f t="shared" ca="1" si="45"/>
        <v/>
      </c>
      <c r="D110" s="48">
        <f>RAWDATA!A112</f>
        <v>193507</v>
      </c>
      <c r="E110" s="48" t="str">
        <f t="shared" ca="1" si="69"/>
        <v/>
      </c>
      <c r="F110" s="48" t="str">
        <f t="shared" ca="1" si="70"/>
        <v/>
      </c>
      <c r="G110" s="48" t="str">
        <f t="shared" ca="1" si="70"/>
        <v/>
      </c>
      <c r="H110" s="48" t="str">
        <f t="shared" ca="1" si="70"/>
        <v/>
      </c>
      <c r="I110" s="48" t="str">
        <f t="shared" ca="1" si="70"/>
        <v/>
      </c>
      <c r="J110" s="48" t="str">
        <f t="shared" ca="1" si="70"/>
        <v/>
      </c>
      <c r="K110" s="48" t="str">
        <f t="shared" ca="1" si="70"/>
        <v/>
      </c>
      <c r="L110" s="48" t="str">
        <f t="shared" ca="1" si="70"/>
        <v/>
      </c>
      <c r="M110" s="48" t="str">
        <f t="shared" ca="1" si="70"/>
        <v/>
      </c>
      <c r="N110" s="48" t="str">
        <f t="shared" ca="1" si="70"/>
        <v/>
      </c>
      <c r="P110" s="26" t="str">
        <f t="shared" ca="1" si="47"/>
        <v/>
      </c>
      <c r="Q110" s="26" t="str">
        <f t="shared" ca="1" si="48"/>
        <v/>
      </c>
      <c r="R110" s="26" t="str">
        <f t="shared" ca="1" si="49"/>
        <v/>
      </c>
      <c r="S110" s="26" t="str">
        <f t="shared" ca="1" si="50"/>
        <v/>
      </c>
      <c r="T110" s="26" t="str">
        <f t="shared" ca="1" si="51"/>
        <v/>
      </c>
      <c r="U110" s="26" t="str">
        <f t="shared" ca="1" si="52"/>
        <v/>
      </c>
      <c r="V110" s="26" t="str">
        <f t="shared" ca="1" si="53"/>
        <v/>
      </c>
      <c r="W110" s="26" t="str">
        <f t="shared" ca="1" si="54"/>
        <v/>
      </c>
      <c r="X110" s="26" t="str">
        <f t="shared" ca="1" si="55"/>
        <v/>
      </c>
      <c r="Y110" s="26" t="str">
        <f t="shared" ca="1" si="56"/>
        <v/>
      </c>
      <c r="Z110" s="28" t="str">
        <f t="shared" ca="1" si="39"/>
        <v/>
      </c>
      <c r="AA110" s="57" t="str">
        <f t="shared" ca="1" si="57"/>
        <v/>
      </c>
      <c r="AB110" s="33" t="str">
        <f t="shared" ca="1" si="40"/>
        <v/>
      </c>
      <c r="AD110" s="28" t="str">
        <f t="shared" ca="1" si="58"/>
        <v/>
      </c>
      <c r="AE110" s="28" t="str">
        <f t="shared" ca="1" si="59"/>
        <v/>
      </c>
      <c r="AF110" s="28" t="str">
        <f t="shared" ca="1" si="60"/>
        <v/>
      </c>
      <c r="AG110" s="28" t="str">
        <f t="shared" ca="1" si="61"/>
        <v/>
      </c>
      <c r="AH110" s="28" t="str">
        <f t="shared" ca="1" si="62"/>
        <v/>
      </c>
      <c r="AI110" s="28" t="str">
        <f t="shared" ca="1" si="63"/>
        <v/>
      </c>
      <c r="AJ110" s="28" t="str">
        <f t="shared" ca="1" si="64"/>
        <v/>
      </c>
      <c r="AK110" s="28" t="str">
        <f t="shared" ca="1" si="65"/>
        <v/>
      </c>
      <c r="AL110" s="28" t="str">
        <f t="shared" ca="1" si="66"/>
        <v/>
      </c>
      <c r="AM110" s="28" t="str">
        <f t="shared" ca="1" si="67"/>
        <v/>
      </c>
      <c r="AN110" s="28" t="str">
        <f t="shared" ca="1" si="41"/>
        <v/>
      </c>
      <c r="AO110" s="28" t="str">
        <f t="shared" ca="1" si="68"/>
        <v/>
      </c>
      <c r="AP110" s="33" t="str">
        <f t="shared" ca="1" si="42"/>
        <v/>
      </c>
      <c r="AQ110" s="54"/>
      <c r="AR110" s="53"/>
      <c r="AS110" s="53"/>
      <c r="AT110" s="53"/>
      <c r="AU110" s="53"/>
    </row>
    <row r="111" spans="1:51" ht="15" customHeight="1" x14ac:dyDescent="0.25">
      <c r="A111" s="31" t="str">
        <f t="shared" ca="1" si="43"/>
        <v/>
      </c>
      <c r="B111" s="32" t="str">
        <f t="shared" ca="1" si="44"/>
        <v/>
      </c>
      <c r="C111" s="32" t="str">
        <f t="shared" ca="1" si="45"/>
        <v/>
      </c>
      <c r="D111" s="48">
        <f>RAWDATA!A113</f>
        <v>193508</v>
      </c>
      <c r="E111" s="48" t="str">
        <f t="shared" ca="1" si="69"/>
        <v/>
      </c>
      <c r="F111" s="48" t="str">
        <f t="shared" ca="1" si="70"/>
        <v/>
      </c>
      <c r="G111" s="48" t="str">
        <f t="shared" ca="1" si="70"/>
        <v/>
      </c>
      <c r="H111" s="48" t="str">
        <f t="shared" ca="1" si="70"/>
        <v/>
      </c>
      <c r="I111" s="48" t="str">
        <f t="shared" ca="1" si="70"/>
        <v/>
      </c>
      <c r="J111" s="48" t="str">
        <f t="shared" ca="1" si="70"/>
        <v/>
      </c>
      <c r="K111" s="48" t="str">
        <f t="shared" ca="1" si="70"/>
        <v/>
      </c>
      <c r="L111" s="48" t="str">
        <f t="shared" ca="1" si="70"/>
        <v/>
      </c>
      <c r="M111" s="48" t="str">
        <f t="shared" ca="1" si="70"/>
        <v/>
      </c>
      <c r="N111" s="48" t="str">
        <f t="shared" ca="1" si="70"/>
        <v/>
      </c>
      <c r="P111" s="26" t="str">
        <f t="shared" ca="1" si="47"/>
        <v/>
      </c>
      <c r="Q111" s="26" t="str">
        <f t="shared" ca="1" si="48"/>
        <v/>
      </c>
      <c r="R111" s="26" t="str">
        <f t="shared" ca="1" si="49"/>
        <v/>
      </c>
      <c r="S111" s="26" t="str">
        <f t="shared" ca="1" si="50"/>
        <v/>
      </c>
      <c r="T111" s="26" t="str">
        <f t="shared" ca="1" si="51"/>
        <v/>
      </c>
      <c r="U111" s="26" t="str">
        <f t="shared" ca="1" si="52"/>
        <v/>
      </c>
      <c r="V111" s="26" t="str">
        <f t="shared" ca="1" si="53"/>
        <v/>
      </c>
      <c r="W111" s="26" t="str">
        <f t="shared" ca="1" si="54"/>
        <v/>
      </c>
      <c r="X111" s="26" t="str">
        <f t="shared" ca="1" si="55"/>
        <v/>
      </c>
      <c r="Y111" s="26" t="str">
        <f t="shared" ca="1" si="56"/>
        <v/>
      </c>
      <c r="Z111" s="28" t="str">
        <f t="shared" ca="1" si="39"/>
        <v/>
      </c>
      <c r="AA111" s="57" t="str">
        <f t="shared" ca="1" si="57"/>
        <v/>
      </c>
      <c r="AB111" s="33" t="str">
        <f t="shared" ca="1" si="40"/>
        <v/>
      </c>
      <c r="AD111" s="28" t="str">
        <f t="shared" ca="1" si="58"/>
        <v/>
      </c>
      <c r="AE111" s="28" t="str">
        <f t="shared" ca="1" si="59"/>
        <v/>
      </c>
      <c r="AF111" s="28" t="str">
        <f t="shared" ca="1" si="60"/>
        <v/>
      </c>
      <c r="AG111" s="28" t="str">
        <f t="shared" ca="1" si="61"/>
        <v/>
      </c>
      <c r="AH111" s="28" t="str">
        <f t="shared" ca="1" si="62"/>
        <v/>
      </c>
      <c r="AI111" s="28" t="str">
        <f t="shared" ca="1" si="63"/>
        <v/>
      </c>
      <c r="AJ111" s="28" t="str">
        <f t="shared" ca="1" si="64"/>
        <v/>
      </c>
      <c r="AK111" s="28" t="str">
        <f t="shared" ca="1" si="65"/>
        <v/>
      </c>
      <c r="AL111" s="28" t="str">
        <f t="shared" ca="1" si="66"/>
        <v/>
      </c>
      <c r="AM111" s="28" t="str">
        <f t="shared" ca="1" si="67"/>
        <v/>
      </c>
      <c r="AN111" s="28" t="str">
        <f t="shared" ca="1" si="41"/>
        <v/>
      </c>
      <c r="AO111" s="28" t="str">
        <f t="shared" ca="1" si="68"/>
        <v/>
      </c>
      <c r="AP111" s="33" t="str">
        <f t="shared" ca="1" si="42"/>
        <v/>
      </c>
      <c r="AQ111" s="54"/>
      <c r="AR111" s="53"/>
      <c r="AS111" s="53"/>
      <c r="AT111" s="53"/>
      <c r="AU111" s="53"/>
    </row>
    <row r="112" spans="1:51" ht="15" customHeight="1" x14ac:dyDescent="0.25">
      <c r="A112" s="31" t="str">
        <f t="shared" ca="1" si="43"/>
        <v/>
      </c>
      <c r="B112" s="32" t="str">
        <f t="shared" ca="1" si="44"/>
        <v/>
      </c>
      <c r="C112" s="32" t="str">
        <f t="shared" ca="1" si="45"/>
        <v/>
      </c>
      <c r="D112" s="48">
        <f>RAWDATA!A114</f>
        <v>193509</v>
      </c>
      <c r="E112" s="48" t="str">
        <f t="shared" ca="1" si="69"/>
        <v/>
      </c>
      <c r="F112" s="48" t="str">
        <f t="shared" ca="1" si="70"/>
        <v/>
      </c>
      <c r="G112" s="48" t="str">
        <f t="shared" ca="1" si="70"/>
        <v/>
      </c>
      <c r="H112" s="48" t="str">
        <f t="shared" ca="1" si="70"/>
        <v/>
      </c>
      <c r="I112" s="48" t="str">
        <f t="shared" ca="1" si="70"/>
        <v/>
      </c>
      <c r="J112" s="48" t="str">
        <f t="shared" ca="1" si="70"/>
        <v/>
      </c>
      <c r="K112" s="48" t="str">
        <f t="shared" ca="1" si="70"/>
        <v/>
      </c>
      <c r="L112" s="48" t="str">
        <f t="shared" ca="1" si="70"/>
        <v/>
      </c>
      <c r="M112" s="48" t="str">
        <f t="shared" ca="1" si="70"/>
        <v/>
      </c>
      <c r="N112" s="48" t="str">
        <f t="shared" ca="1" si="70"/>
        <v/>
      </c>
      <c r="P112" s="26" t="str">
        <f t="shared" ca="1" si="47"/>
        <v/>
      </c>
      <c r="Q112" s="26" t="str">
        <f t="shared" ca="1" si="48"/>
        <v/>
      </c>
      <c r="R112" s="26" t="str">
        <f t="shared" ca="1" si="49"/>
        <v/>
      </c>
      <c r="S112" s="26" t="str">
        <f t="shared" ca="1" si="50"/>
        <v/>
      </c>
      <c r="T112" s="26" t="str">
        <f t="shared" ca="1" si="51"/>
        <v/>
      </c>
      <c r="U112" s="26" t="str">
        <f t="shared" ca="1" si="52"/>
        <v/>
      </c>
      <c r="V112" s="26" t="str">
        <f t="shared" ca="1" si="53"/>
        <v/>
      </c>
      <c r="W112" s="26" t="str">
        <f t="shared" ca="1" si="54"/>
        <v/>
      </c>
      <c r="X112" s="26" t="str">
        <f t="shared" ca="1" si="55"/>
        <v/>
      </c>
      <c r="Y112" s="26" t="str">
        <f t="shared" ca="1" si="56"/>
        <v/>
      </c>
      <c r="Z112" s="28" t="str">
        <f t="shared" ca="1" si="39"/>
        <v/>
      </c>
      <c r="AA112" s="57" t="str">
        <f t="shared" ca="1" si="57"/>
        <v/>
      </c>
      <c r="AB112" s="33" t="str">
        <f t="shared" ca="1" si="40"/>
        <v/>
      </c>
      <c r="AD112" s="28" t="str">
        <f t="shared" ca="1" si="58"/>
        <v/>
      </c>
      <c r="AE112" s="28" t="str">
        <f t="shared" ca="1" si="59"/>
        <v/>
      </c>
      <c r="AF112" s="28" t="str">
        <f t="shared" ca="1" si="60"/>
        <v/>
      </c>
      <c r="AG112" s="28" t="str">
        <f t="shared" ca="1" si="61"/>
        <v/>
      </c>
      <c r="AH112" s="28" t="str">
        <f t="shared" ca="1" si="62"/>
        <v/>
      </c>
      <c r="AI112" s="28" t="str">
        <f t="shared" ca="1" si="63"/>
        <v/>
      </c>
      <c r="AJ112" s="28" t="str">
        <f t="shared" ca="1" si="64"/>
        <v/>
      </c>
      <c r="AK112" s="28" t="str">
        <f t="shared" ca="1" si="65"/>
        <v/>
      </c>
      <c r="AL112" s="28" t="str">
        <f t="shared" ca="1" si="66"/>
        <v/>
      </c>
      <c r="AM112" s="28" t="str">
        <f t="shared" ca="1" si="67"/>
        <v/>
      </c>
      <c r="AN112" s="28" t="str">
        <f t="shared" ca="1" si="41"/>
        <v/>
      </c>
      <c r="AO112" s="28" t="str">
        <f t="shared" ca="1" si="68"/>
        <v/>
      </c>
      <c r="AP112" s="33" t="str">
        <f t="shared" ca="1" si="42"/>
        <v/>
      </c>
      <c r="AQ112" s="54"/>
      <c r="AR112" s="53"/>
      <c r="AS112" s="53"/>
      <c r="AT112" s="53"/>
      <c r="AU112" s="53"/>
    </row>
    <row r="113" spans="1:51" ht="15" customHeight="1" x14ac:dyDescent="0.25">
      <c r="A113" s="31" t="str">
        <f t="shared" ca="1" si="43"/>
        <v/>
      </c>
      <c r="B113" s="32" t="str">
        <f t="shared" ca="1" si="44"/>
        <v/>
      </c>
      <c r="C113" s="32" t="str">
        <f t="shared" ca="1" si="45"/>
        <v/>
      </c>
      <c r="D113" s="48">
        <f>RAWDATA!A115</f>
        <v>193510</v>
      </c>
      <c r="E113" s="48" t="str">
        <f t="shared" ca="1" si="69"/>
        <v/>
      </c>
      <c r="F113" s="48" t="str">
        <f t="shared" ca="1" si="70"/>
        <v/>
      </c>
      <c r="G113" s="48" t="str">
        <f t="shared" ca="1" si="70"/>
        <v/>
      </c>
      <c r="H113" s="48" t="str">
        <f t="shared" ca="1" si="70"/>
        <v/>
      </c>
      <c r="I113" s="48" t="str">
        <f t="shared" ca="1" si="70"/>
        <v/>
      </c>
      <c r="J113" s="48" t="str">
        <f t="shared" ca="1" si="70"/>
        <v/>
      </c>
      <c r="K113" s="48" t="str">
        <f t="shared" ca="1" si="70"/>
        <v/>
      </c>
      <c r="L113" s="48" t="str">
        <f t="shared" ca="1" si="70"/>
        <v/>
      </c>
      <c r="M113" s="48" t="str">
        <f t="shared" ca="1" si="70"/>
        <v/>
      </c>
      <c r="N113" s="48" t="str">
        <f t="shared" ca="1" si="70"/>
        <v/>
      </c>
      <c r="P113" s="26" t="str">
        <f t="shared" ca="1" si="47"/>
        <v/>
      </c>
      <c r="Q113" s="26" t="str">
        <f t="shared" ca="1" si="48"/>
        <v/>
      </c>
      <c r="R113" s="26" t="str">
        <f t="shared" ca="1" si="49"/>
        <v/>
      </c>
      <c r="S113" s="26" t="str">
        <f t="shared" ca="1" si="50"/>
        <v/>
      </c>
      <c r="T113" s="26" t="str">
        <f t="shared" ca="1" si="51"/>
        <v/>
      </c>
      <c r="U113" s="26" t="str">
        <f t="shared" ca="1" si="52"/>
        <v/>
      </c>
      <c r="V113" s="26" t="str">
        <f t="shared" ca="1" si="53"/>
        <v/>
      </c>
      <c r="W113" s="26" t="str">
        <f t="shared" ca="1" si="54"/>
        <v/>
      </c>
      <c r="X113" s="26" t="str">
        <f t="shared" ca="1" si="55"/>
        <v/>
      </c>
      <c r="Y113" s="26" t="str">
        <f t="shared" ca="1" si="56"/>
        <v/>
      </c>
      <c r="Z113" s="28" t="str">
        <f t="shared" ca="1" si="39"/>
        <v/>
      </c>
      <c r="AA113" s="57" t="str">
        <f t="shared" ca="1" si="57"/>
        <v/>
      </c>
      <c r="AB113" s="33" t="str">
        <f t="shared" ca="1" si="40"/>
        <v/>
      </c>
      <c r="AD113" s="28" t="str">
        <f t="shared" ca="1" si="58"/>
        <v/>
      </c>
      <c r="AE113" s="28" t="str">
        <f t="shared" ca="1" si="59"/>
        <v/>
      </c>
      <c r="AF113" s="28" t="str">
        <f t="shared" ca="1" si="60"/>
        <v/>
      </c>
      <c r="AG113" s="28" t="str">
        <f t="shared" ca="1" si="61"/>
        <v/>
      </c>
      <c r="AH113" s="28" t="str">
        <f t="shared" ca="1" si="62"/>
        <v/>
      </c>
      <c r="AI113" s="28" t="str">
        <f t="shared" ca="1" si="63"/>
        <v/>
      </c>
      <c r="AJ113" s="28" t="str">
        <f t="shared" ca="1" si="64"/>
        <v/>
      </c>
      <c r="AK113" s="28" t="str">
        <f t="shared" ca="1" si="65"/>
        <v/>
      </c>
      <c r="AL113" s="28" t="str">
        <f t="shared" ca="1" si="66"/>
        <v/>
      </c>
      <c r="AM113" s="28" t="str">
        <f t="shared" ca="1" si="67"/>
        <v/>
      </c>
      <c r="AN113" s="28" t="str">
        <f t="shared" ca="1" si="41"/>
        <v/>
      </c>
      <c r="AO113" s="28" t="str">
        <f t="shared" ca="1" si="68"/>
        <v/>
      </c>
      <c r="AP113" s="33" t="str">
        <f t="shared" ca="1" si="42"/>
        <v/>
      </c>
      <c r="AQ113" s="54"/>
      <c r="AR113" s="53"/>
      <c r="AS113" s="53"/>
      <c r="AT113" s="53"/>
      <c r="AU113" s="53"/>
      <c r="AY113" s="29"/>
    </row>
    <row r="114" spans="1:51" ht="15" customHeight="1" x14ac:dyDescent="0.25">
      <c r="A114" s="31" t="str">
        <f t="shared" ca="1" si="43"/>
        <v/>
      </c>
      <c r="B114" s="32" t="str">
        <f t="shared" ca="1" si="44"/>
        <v/>
      </c>
      <c r="C114" s="32" t="str">
        <f t="shared" ca="1" si="45"/>
        <v/>
      </c>
      <c r="D114" s="48">
        <f>RAWDATA!A116</f>
        <v>193511</v>
      </c>
      <c r="E114" s="48" t="str">
        <f t="shared" ca="1" si="69"/>
        <v/>
      </c>
      <c r="F114" s="48" t="str">
        <f t="shared" ca="1" si="70"/>
        <v/>
      </c>
      <c r="G114" s="48" t="str">
        <f t="shared" ca="1" si="70"/>
        <v/>
      </c>
      <c r="H114" s="48" t="str">
        <f t="shared" ca="1" si="70"/>
        <v/>
      </c>
      <c r="I114" s="48" t="str">
        <f t="shared" ca="1" si="70"/>
        <v/>
      </c>
      <c r="J114" s="48" t="str">
        <f t="shared" ca="1" si="70"/>
        <v/>
      </c>
      <c r="K114" s="48" t="str">
        <f t="shared" ca="1" si="70"/>
        <v/>
      </c>
      <c r="L114" s="48" t="str">
        <f t="shared" ca="1" si="70"/>
        <v/>
      </c>
      <c r="M114" s="48" t="str">
        <f t="shared" ca="1" si="70"/>
        <v/>
      </c>
      <c r="N114" s="48" t="str">
        <f t="shared" ca="1" si="70"/>
        <v/>
      </c>
      <c r="P114" s="26" t="str">
        <f t="shared" ca="1" si="47"/>
        <v/>
      </c>
      <c r="Q114" s="26" t="str">
        <f t="shared" ca="1" si="48"/>
        <v/>
      </c>
      <c r="R114" s="26" t="str">
        <f t="shared" ca="1" si="49"/>
        <v/>
      </c>
      <c r="S114" s="26" t="str">
        <f t="shared" ca="1" si="50"/>
        <v/>
      </c>
      <c r="T114" s="26" t="str">
        <f t="shared" ca="1" si="51"/>
        <v/>
      </c>
      <c r="U114" s="26" t="str">
        <f t="shared" ca="1" si="52"/>
        <v/>
      </c>
      <c r="V114" s="26" t="str">
        <f t="shared" ca="1" si="53"/>
        <v/>
      </c>
      <c r="W114" s="26" t="str">
        <f t="shared" ca="1" si="54"/>
        <v/>
      </c>
      <c r="X114" s="26" t="str">
        <f t="shared" ca="1" si="55"/>
        <v/>
      </c>
      <c r="Y114" s="26" t="str">
        <f t="shared" ca="1" si="56"/>
        <v/>
      </c>
      <c r="Z114" s="28" t="str">
        <f t="shared" ca="1" si="39"/>
        <v/>
      </c>
      <c r="AA114" s="57" t="str">
        <f t="shared" ca="1" si="57"/>
        <v/>
      </c>
      <c r="AB114" s="33" t="str">
        <f t="shared" ca="1" si="40"/>
        <v/>
      </c>
      <c r="AD114" s="28" t="str">
        <f t="shared" ca="1" si="58"/>
        <v/>
      </c>
      <c r="AE114" s="28" t="str">
        <f t="shared" ca="1" si="59"/>
        <v/>
      </c>
      <c r="AF114" s="28" t="str">
        <f t="shared" ca="1" si="60"/>
        <v/>
      </c>
      <c r="AG114" s="28" t="str">
        <f t="shared" ca="1" si="61"/>
        <v/>
      </c>
      <c r="AH114" s="28" t="str">
        <f t="shared" ca="1" si="62"/>
        <v/>
      </c>
      <c r="AI114" s="28" t="str">
        <f t="shared" ca="1" si="63"/>
        <v/>
      </c>
      <c r="AJ114" s="28" t="str">
        <f t="shared" ca="1" si="64"/>
        <v/>
      </c>
      <c r="AK114" s="28" t="str">
        <f t="shared" ca="1" si="65"/>
        <v/>
      </c>
      <c r="AL114" s="28" t="str">
        <f t="shared" ca="1" si="66"/>
        <v/>
      </c>
      <c r="AM114" s="28" t="str">
        <f t="shared" ca="1" si="67"/>
        <v/>
      </c>
      <c r="AN114" s="28" t="str">
        <f t="shared" ca="1" si="41"/>
        <v/>
      </c>
      <c r="AO114" s="28" t="str">
        <f t="shared" ca="1" si="68"/>
        <v/>
      </c>
      <c r="AP114" s="33" t="str">
        <f t="shared" ca="1" si="42"/>
        <v/>
      </c>
      <c r="AQ114" s="54"/>
      <c r="AR114" s="53"/>
      <c r="AS114" s="53"/>
      <c r="AT114" s="53"/>
      <c r="AU114" s="53"/>
    </row>
    <row r="115" spans="1:51" ht="15" customHeight="1" x14ac:dyDescent="0.25">
      <c r="A115" s="31" t="str">
        <f t="shared" ca="1" si="43"/>
        <v/>
      </c>
      <c r="B115" s="32" t="str">
        <f t="shared" ca="1" si="44"/>
        <v/>
      </c>
      <c r="C115" s="32" t="str">
        <f t="shared" ca="1" si="45"/>
        <v/>
      </c>
      <c r="D115" s="48">
        <f>RAWDATA!A117</f>
        <v>193512</v>
      </c>
      <c r="E115" s="48" t="str">
        <f t="shared" ca="1" si="69"/>
        <v/>
      </c>
      <c r="F115" s="48" t="str">
        <f t="shared" ca="1" si="70"/>
        <v/>
      </c>
      <c r="G115" s="48" t="str">
        <f t="shared" ca="1" si="70"/>
        <v/>
      </c>
      <c r="H115" s="48" t="str">
        <f t="shared" ca="1" si="70"/>
        <v/>
      </c>
      <c r="I115" s="48" t="str">
        <f t="shared" ca="1" si="70"/>
        <v/>
      </c>
      <c r="J115" s="48" t="str">
        <f t="shared" ca="1" si="70"/>
        <v/>
      </c>
      <c r="K115" s="48" t="str">
        <f t="shared" ca="1" si="70"/>
        <v/>
      </c>
      <c r="L115" s="48" t="str">
        <f t="shared" ca="1" si="70"/>
        <v/>
      </c>
      <c r="M115" s="48" t="str">
        <f t="shared" ca="1" si="70"/>
        <v/>
      </c>
      <c r="N115" s="48" t="str">
        <f t="shared" ca="1" si="70"/>
        <v/>
      </c>
      <c r="P115" s="26" t="str">
        <f t="shared" ca="1" si="47"/>
        <v/>
      </c>
      <c r="Q115" s="26" t="str">
        <f t="shared" ca="1" si="48"/>
        <v/>
      </c>
      <c r="R115" s="26" t="str">
        <f t="shared" ca="1" si="49"/>
        <v/>
      </c>
      <c r="S115" s="26" t="str">
        <f t="shared" ca="1" si="50"/>
        <v/>
      </c>
      <c r="T115" s="26" t="str">
        <f t="shared" ca="1" si="51"/>
        <v/>
      </c>
      <c r="U115" s="26" t="str">
        <f t="shared" ca="1" si="52"/>
        <v/>
      </c>
      <c r="V115" s="26" t="str">
        <f t="shared" ca="1" si="53"/>
        <v/>
      </c>
      <c r="W115" s="26" t="str">
        <f t="shared" ca="1" si="54"/>
        <v/>
      </c>
      <c r="X115" s="26" t="str">
        <f t="shared" ca="1" si="55"/>
        <v/>
      </c>
      <c r="Y115" s="26" t="str">
        <f t="shared" ca="1" si="56"/>
        <v/>
      </c>
      <c r="Z115" s="28" t="str">
        <f t="shared" ca="1" si="39"/>
        <v/>
      </c>
      <c r="AA115" s="57" t="str">
        <f t="shared" ca="1" si="57"/>
        <v/>
      </c>
      <c r="AB115" s="33" t="str">
        <f t="shared" ca="1" si="40"/>
        <v/>
      </c>
      <c r="AD115" s="28" t="str">
        <f t="shared" ca="1" si="58"/>
        <v/>
      </c>
      <c r="AE115" s="28" t="str">
        <f t="shared" ca="1" si="59"/>
        <v/>
      </c>
      <c r="AF115" s="28" t="str">
        <f t="shared" ca="1" si="60"/>
        <v/>
      </c>
      <c r="AG115" s="28" t="str">
        <f t="shared" ca="1" si="61"/>
        <v/>
      </c>
      <c r="AH115" s="28" t="str">
        <f t="shared" ca="1" si="62"/>
        <v/>
      </c>
      <c r="AI115" s="28" t="str">
        <f t="shared" ca="1" si="63"/>
        <v/>
      </c>
      <c r="AJ115" s="28" t="str">
        <f t="shared" ca="1" si="64"/>
        <v/>
      </c>
      <c r="AK115" s="28" t="str">
        <f t="shared" ca="1" si="65"/>
        <v/>
      </c>
      <c r="AL115" s="28" t="str">
        <f t="shared" ca="1" si="66"/>
        <v/>
      </c>
      <c r="AM115" s="28" t="str">
        <f t="shared" ca="1" si="67"/>
        <v/>
      </c>
      <c r="AN115" s="28" t="str">
        <f t="shared" ca="1" si="41"/>
        <v/>
      </c>
      <c r="AO115" s="28" t="str">
        <f t="shared" ca="1" si="68"/>
        <v/>
      </c>
      <c r="AP115" s="33" t="str">
        <f t="shared" ca="1" si="42"/>
        <v/>
      </c>
      <c r="AQ115" s="54"/>
      <c r="AR115" s="53"/>
      <c r="AS115" s="53"/>
      <c r="AT115" s="53"/>
      <c r="AU115" s="53"/>
    </row>
    <row r="116" spans="1:51" ht="15" customHeight="1" x14ac:dyDescent="0.25">
      <c r="A116" s="31" t="str">
        <f t="shared" ca="1" si="43"/>
        <v/>
      </c>
      <c r="B116" s="32" t="str">
        <f t="shared" ca="1" si="44"/>
        <v/>
      </c>
      <c r="C116" s="32" t="str">
        <f t="shared" ca="1" si="45"/>
        <v/>
      </c>
      <c r="D116" s="48">
        <f>RAWDATA!A118</f>
        <v>193601</v>
      </c>
      <c r="E116" s="48" t="str">
        <f t="shared" ca="1" si="69"/>
        <v/>
      </c>
      <c r="F116" s="48" t="str">
        <f t="shared" ca="1" si="70"/>
        <v/>
      </c>
      <c r="G116" s="48" t="str">
        <f t="shared" ca="1" si="70"/>
        <v/>
      </c>
      <c r="H116" s="48" t="str">
        <f t="shared" ca="1" si="70"/>
        <v/>
      </c>
      <c r="I116" s="48" t="str">
        <f t="shared" ca="1" si="70"/>
        <v/>
      </c>
      <c r="J116" s="48" t="str">
        <f t="shared" ca="1" si="70"/>
        <v/>
      </c>
      <c r="K116" s="48" t="str">
        <f t="shared" ca="1" si="70"/>
        <v/>
      </c>
      <c r="L116" s="48" t="str">
        <f t="shared" ca="1" si="70"/>
        <v/>
      </c>
      <c r="M116" s="48" t="str">
        <f t="shared" ca="1" si="70"/>
        <v/>
      </c>
      <c r="N116" s="48" t="str">
        <f t="shared" ca="1" si="70"/>
        <v/>
      </c>
      <c r="P116" s="26" t="str">
        <f t="shared" ca="1" si="47"/>
        <v/>
      </c>
      <c r="Q116" s="26" t="str">
        <f t="shared" ca="1" si="48"/>
        <v/>
      </c>
      <c r="R116" s="26" t="str">
        <f t="shared" ca="1" si="49"/>
        <v/>
      </c>
      <c r="S116" s="26" t="str">
        <f t="shared" ca="1" si="50"/>
        <v/>
      </c>
      <c r="T116" s="26" t="str">
        <f t="shared" ca="1" si="51"/>
        <v/>
      </c>
      <c r="U116" s="26" t="str">
        <f t="shared" ca="1" si="52"/>
        <v/>
      </c>
      <c r="V116" s="26" t="str">
        <f t="shared" ca="1" si="53"/>
        <v/>
      </c>
      <c r="W116" s="26" t="str">
        <f t="shared" ca="1" si="54"/>
        <v/>
      </c>
      <c r="X116" s="26" t="str">
        <f t="shared" ca="1" si="55"/>
        <v/>
      </c>
      <c r="Y116" s="26" t="str">
        <f t="shared" ca="1" si="56"/>
        <v/>
      </c>
      <c r="Z116" s="28" t="str">
        <f t="shared" ca="1" si="39"/>
        <v/>
      </c>
      <c r="AA116" s="57" t="str">
        <f t="shared" ca="1" si="57"/>
        <v/>
      </c>
      <c r="AB116" s="33" t="str">
        <f t="shared" ca="1" si="40"/>
        <v/>
      </c>
      <c r="AD116" s="28" t="str">
        <f t="shared" ca="1" si="58"/>
        <v/>
      </c>
      <c r="AE116" s="28" t="str">
        <f t="shared" ca="1" si="59"/>
        <v/>
      </c>
      <c r="AF116" s="28" t="str">
        <f t="shared" ca="1" si="60"/>
        <v/>
      </c>
      <c r="AG116" s="28" t="str">
        <f t="shared" ca="1" si="61"/>
        <v/>
      </c>
      <c r="AH116" s="28" t="str">
        <f t="shared" ca="1" si="62"/>
        <v/>
      </c>
      <c r="AI116" s="28" t="str">
        <f t="shared" ca="1" si="63"/>
        <v/>
      </c>
      <c r="AJ116" s="28" t="str">
        <f t="shared" ca="1" si="64"/>
        <v/>
      </c>
      <c r="AK116" s="28" t="str">
        <f t="shared" ca="1" si="65"/>
        <v/>
      </c>
      <c r="AL116" s="28" t="str">
        <f t="shared" ca="1" si="66"/>
        <v/>
      </c>
      <c r="AM116" s="28" t="str">
        <f t="shared" ca="1" si="67"/>
        <v/>
      </c>
      <c r="AN116" s="28" t="str">
        <f t="shared" ca="1" si="41"/>
        <v/>
      </c>
      <c r="AO116" s="28" t="str">
        <f t="shared" ca="1" si="68"/>
        <v/>
      </c>
      <c r="AP116" s="33" t="str">
        <f t="shared" ca="1" si="42"/>
        <v/>
      </c>
      <c r="AQ116" s="54"/>
      <c r="AR116" s="53"/>
      <c r="AS116" s="53"/>
      <c r="AT116" s="53"/>
      <c r="AU116" s="53"/>
    </row>
    <row r="117" spans="1:51" ht="15" customHeight="1" x14ac:dyDescent="0.25">
      <c r="A117" s="31" t="str">
        <f t="shared" ca="1" si="43"/>
        <v/>
      </c>
      <c r="B117" s="32" t="str">
        <f t="shared" ca="1" si="44"/>
        <v/>
      </c>
      <c r="C117" s="32" t="str">
        <f t="shared" ca="1" si="45"/>
        <v/>
      </c>
      <c r="D117" s="48">
        <f>RAWDATA!A119</f>
        <v>193602</v>
      </c>
      <c r="E117" s="48" t="str">
        <f t="shared" ca="1" si="69"/>
        <v/>
      </c>
      <c r="F117" s="48" t="str">
        <f t="shared" ca="1" si="70"/>
        <v/>
      </c>
      <c r="G117" s="48" t="str">
        <f t="shared" ca="1" si="70"/>
        <v/>
      </c>
      <c r="H117" s="48" t="str">
        <f t="shared" ca="1" si="70"/>
        <v/>
      </c>
      <c r="I117" s="48" t="str">
        <f t="shared" ca="1" si="70"/>
        <v/>
      </c>
      <c r="J117" s="48" t="str">
        <f t="shared" ca="1" si="70"/>
        <v/>
      </c>
      <c r="K117" s="48" t="str">
        <f t="shared" ca="1" si="70"/>
        <v/>
      </c>
      <c r="L117" s="48" t="str">
        <f t="shared" ca="1" si="70"/>
        <v/>
      </c>
      <c r="M117" s="48" t="str">
        <f t="shared" ca="1" si="70"/>
        <v/>
      </c>
      <c r="N117" s="48" t="str">
        <f t="shared" ca="1" si="70"/>
        <v/>
      </c>
      <c r="P117" s="26" t="str">
        <f t="shared" ca="1" si="47"/>
        <v/>
      </c>
      <c r="Q117" s="26" t="str">
        <f t="shared" ca="1" si="48"/>
        <v/>
      </c>
      <c r="R117" s="26" t="str">
        <f t="shared" ca="1" si="49"/>
        <v/>
      </c>
      <c r="S117" s="26" t="str">
        <f t="shared" ca="1" si="50"/>
        <v/>
      </c>
      <c r="T117" s="26" t="str">
        <f t="shared" ca="1" si="51"/>
        <v/>
      </c>
      <c r="U117" s="26" t="str">
        <f t="shared" ca="1" si="52"/>
        <v/>
      </c>
      <c r="V117" s="26" t="str">
        <f t="shared" ca="1" si="53"/>
        <v/>
      </c>
      <c r="W117" s="26" t="str">
        <f t="shared" ca="1" si="54"/>
        <v/>
      </c>
      <c r="X117" s="26" t="str">
        <f t="shared" ca="1" si="55"/>
        <v/>
      </c>
      <c r="Y117" s="26" t="str">
        <f t="shared" ca="1" si="56"/>
        <v/>
      </c>
      <c r="Z117" s="28" t="str">
        <f t="shared" ca="1" si="39"/>
        <v/>
      </c>
      <c r="AA117" s="57" t="str">
        <f t="shared" ca="1" si="57"/>
        <v/>
      </c>
      <c r="AB117" s="33" t="str">
        <f t="shared" ca="1" si="40"/>
        <v/>
      </c>
      <c r="AD117" s="28" t="str">
        <f t="shared" ca="1" si="58"/>
        <v/>
      </c>
      <c r="AE117" s="28" t="str">
        <f t="shared" ca="1" si="59"/>
        <v/>
      </c>
      <c r="AF117" s="28" t="str">
        <f t="shared" ca="1" si="60"/>
        <v/>
      </c>
      <c r="AG117" s="28" t="str">
        <f t="shared" ca="1" si="61"/>
        <v/>
      </c>
      <c r="AH117" s="28" t="str">
        <f t="shared" ca="1" si="62"/>
        <v/>
      </c>
      <c r="AI117" s="28" t="str">
        <f t="shared" ca="1" si="63"/>
        <v/>
      </c>
      <c r="AJ117" s="28" t="str">
        <f t="shared" ca="1" si="64"/>
        <v/>
      </c>
      <c r="AK117" s="28" t="str">
        <f t="shared" ca="1" si="65"/>
        <v/>
      </c>
      <c r="AL117" s="28" t="str">
        <f t="shared" ca="1" si="66"/>
        <v/>
      </c>
      <c r="AM117" s="28" t="str">
        <f t="shared" ca="1" si="67"/>
        <v/>
      </c>
      <c r="AN117" s="28" t="str">
        <f t="shared" ca="1" si="41"/>
        <v/>
      </c>
      <c r="AO117" s="28" t="str">
        <f t="shared" ca="1" si="68"/>
        <v/>
      </c>
      <c r="AP117" s="33" t="str">
        <f t="shared" ca="1" si="42"/>
        <v/>
      </c>
      <c r="AQ117" s="54"/>
      <c r="AR117" s="53"/>
      <c r="AS117" s="53"/>
      <c r="AT117" s="53"/>
      <c r="AU117" s="53"/>
    </row>
    <row r="118" spans="1:51" ht="15" customHeight="1" x14ac:dyDescent="0.25">
      <c r="A118" s="31" t="str">
        <f t="shared" ca="1" si="43"/>
        <v/>
      </c>
      <c r="B118" s="32" t="str">
        <f t="shared" ca="1" si="44"/>
        <v/>
      </c>
      <c r="C118" s="32" t="str">
        <f t="shared" ca="1" si="45"/>
        <v/>
      </c>
      <c r="D118" s="48">
        <f>RAWDATA!A120</f>
        <v>193603</v>
      </c>
      <c r="E118" s="48" t="str">
        <f t="shared" ca="1" si="69"/>
        <v/>
      </c>
      <c r="F118" s="48" t="str">
        <f t="shared" ca="1" si="70"/>
        <v/>
      </c>
      <c r="G118" s="48" t="str">
        <f t="shared" ca="1" si="70"/>
        <v/>
      </c>
      <c r="H118" s="48" t="str">
        <f t="shared" ca="1" si="70"/>
        <v/>
      </c>
      <c r="I118" s="48" t="str">
        <f t="shared" ca="1" si="70"/>
        <v/>
      </c>
      <c r="J118" s="48" t="str">
        <f t="shared" ca="1" si="70"/>
        <v/>
      </c>
      <c r="K118" s="48" t="str">
        <f t="shared" ca="1" si="70"/>
        <v/>
      </c>
      <c r="L118" s="48" t="str">
        <f t="shared" ca="1" si="70"/>
        <v/>
      </c>
      <c r="M118" s="48" t="str">
        <f t="shared" ca="1" si="70"/>
        <v/>
      </c>
      <c r="N118" s="48" t="str">
        <f t="shared" ca="1" si="70"/>
        <v/>
      </c>
      <c r="P118" s="26" t="str">
        <f t="shared" ca="1" si="47"/>
        <v/>
      </c>
      <c r="Q118" s="26" t="str">
        <f t="shared" ca="1" si="48"/>
        <v/>
      </c>
      <c r="R118" s="26" t="str">
        <f t="shared" ca="1" si="49"/>
        <v/>
      </c>
      <c r="S118" s="26" t="str">
        <f t="shared" ca="1" si="50"/>
        <v/>
      </c>
      <c r="T118" s="26" t="str">
        <f t="shared" ca="1" si="51"/>
        <v/>
      </c>
      <c r="U118" s="26" t="str">
        <f t="shared" ca="1" si="52"/>
        <v/>
      </c>
      <c r="V118" s="26" t="str">
        <f t="shared" ca="1" si="53"/>
        <v/>
      </c>
      <c r="W118" s="26" t="str">
        <f t="shared" ca="1" si="54"/>
        <v/>
      </c>
      <c r="X118" s="26" t="str">
        <f t="shared" ca="1" si="55"/>
        <v/>
      </c>
      <c r="Y118" s="26" t="str">
        <f t="shared" ca="1" si="56"/>
        <v/>
      </c>
      <c r="Z118" s="28" t="str">
        <f t="shared" ca="1" si="39"/>
        <v/>
      </c>
      <c r="AA118" s="57" t="str">
        <f t="shared" ca="1" si="57"/>
        <v/>
      </c>
      <c r="AB118" s="33" t="str">
        <f t="shared" ca="1" si="40"/>
        <v/>
      </c>
      <c r="AD118" s="28" t="str">
        <f t="shared" ca="1" si="58"/>
        <v/>
      </c>
      <c r="AE118" s="28" t="str">
        <f t="shared" ca="1" si="59"/>
        <v/>
      </c>
      <c r="AF118" s="28" t="str">
        <f t="shared" ca="1" si="60"/>
        <v/>
      </c>
      <c r="AG118" s="28" t="str">
        <f t="shared" ca="1" si="61"/>
        <v/>
      </c>
      <c r="AH118" s="28" t="str">
        <f t="shared" ca="1" si="62"/>
        <v/>
      </c>
      <c r="AI118" s="28" t="str">
        <f t="shared" ca="1" si="63"/>
        <v/>
      </c>
      <c r="AJ118" s="28" t="str">
        <f t="shared" ca="1" si="64"/>
        <v/>
      </c>
      <c r="AK118" s="28" t="str">
        <f t="shared" ca="1" si="65"/>
        <v/>
      </c>
      <c r="AL118" s="28" t="str">
        <f t="shared" ca="1" si="66"/>
        <v/>
      </c>
      <c r="AM118" s="28" t="str">
        <f t="shared" ca="1" si="67"/>
        <v/>
      </c>
      <c r="AN118" s="28" t="str">
        <f t="shared" ca="1" si="41"/>
        <v/>
      </c>
      <c r="AO118" s="28" t="str">
        <f t="shared" ca="1" si="68"/>
        <v/>
      </c>
      <c r="AP118" s="33" t="str">
        <f t="shared" ca="1" si="42"/>
        <v/>
      </c>
      <c r="AQ118" s="54"/>
      <c r="AR118" s="53"/>
      <c r="AS118" s="53"/>
      <c r="AT118" s="53"/>
      <c r="AU118" s="53"/>
    </row>
    <row r="119" spans="1:51" ht="15" customHeight="1" x14ac:dyDescent="0.25">
      <c r="A119" s="31" t="str">
        <f t="shared" ca="1" si="43"/>
        <v/>
      </c>
      <c r="B119" s="32" t="str">
        <f t="shared" ca="1" si="44"/>
        <v/>
      </c>
      <c r="C119" s="32" t="str">
        <f t="shared" ca="1" si="45"/>
        <v/>
      </c>
      <c r="D119" s="48">
        <f>RAWDATA!A121</f>
        <v>193604</v>
      </c>
      <c r="E119" s="48" t="str">
        <f t="shared" ca="1" si="69"/>
        <v/>
      </c>
      <c r="F119" s="48" t="str">
        <f t="shared" ca="1" si="70"/>
        <v/>
      </c>
      <c r="G119" s="48" t="str">
        <f t="shared" ca="1" si="70"/>
        <v/>
      </c>
      <c r="H119" s="48" t="str">
        <f t="shared" ca="1" si="70"/>
        <v/>
      </c>
      <c r="I119" s="48" t="str">
        <f t="shared" ca="1" si="70"/>
        <v/>
      </c>
      <c r="J119" s="48" t="str">
        <f t="shared" ca="1" si="70"/>
        <v/>
      </c>
      <c r="K119" s="48" t="str">
        <f t="shared" ca="1" si="70"/>
        <v/>
      </c>
      <c r="L119" s="48" t="str">
        <f t="shared" ca="1" si="70"/>
        <v/>
      </c>
      <c r="M119" s="48" t="str">
        <f t="shared" ca="1" si="70"/>
        <v/>
      </c>
      <c r="N119" s="48" t="str">
        <f t="shared" ca="1" si="70"/>
        <v/>
      </c>
      <c r="P119" s="26" t="str">
        <f t="shared" ca="1" si="47"/>
        <v/>
      </c>
      <c r="Q119" s="26" t="str">
        <f t="shared" ca="1" si="48"/>
        <v/>
      </c>
      <c r="R119" s="26" t="str">
        <f t="shared" ca="1" si="49"/>
        <v/>
      </c>
      <c r="S119" s="26" t="str">
        <f t="shared" ca="1" si="50"/>
        <v/>
      </c>
      <c r="T119" s="26" t="str">
        <f t="shared" ca="1" si="51"/>
        <v/>
      </c>
      <c r="U119" s="26" t="str">
        <f t="shared" ca="1" si="52"/>
        <v/>
      </c>
      <c r="V119" s="26" t="str">
        <f t="shared" ca="1" si="53"/>
        <v/>
      </c>
      <c r="W119" s="26" t="str">
        <f t="shared" ca="1" si="54"/>
        <v/>
      </c>
      <c r="X119" s="26" t="str">
        <f t="shared" ca="1" si="55"/>
        <v/>
      </c>
      <c r="Y119" s="26" t="str">
        <f t="shared" ca="1" si="56"/>
        <v/>
      </c>
      <c r="Z119" s="28" t="str">
        <f t="shared" ca="1" si="39"/>
        <v/>
      </c>
      <c r="AA119" s="57" t="str">
        <f t="shared" ca="1" si="57"/>
        <v/>
      </c>
      <c r="AB119" s="33" t="str">
        <f t="shared" ca="1" si="40"/>
        <v/>
      </c>
      <c r="AD119" s="28" t="str">
        <f t="shared" ca="1" si="58"/>
        <v/>
      </c>
      <c r="AE119" s="28" t="str">
        <f t="shared" ca="1" si="59"/>
        <v/>
      </c>
      <c r="AF119" s="28" t="str">
        <f t="shared" ca="1" si="60"/>
        <v/>
      </c>
      <c r="AG119" s="28" t="str">
        <f t="shared" ca="1" si="61"/>
        <v/>
      </c>
      <c r="AH119" s="28" t="str">
        <f t="shared" ca="1" si="62"/>
        <v/>
      </c>
      <c r="AI119" s="28" t="str">
        <f t="shared" ca="1" si="63"/>
        <v/>
      </c>
      <c r="AJ119" s="28" t="str">
        <f t="shared" ca="1" si="64"/>
        <v/>
      </c>
      <c r="AK119" s="28" t="str">
        <f t="shared" ca="1" si="65"/>
        <v/>
      </c>
      <c r="AL119" s="28" t="str">
        <f t="shared" ca="1" si="66"/>
        <v/>
      </c>
      <c r="AM119" s="28" t="str">
        <f t="shared" ca="1" si="67"/>
        <v/>
      </c>
      <c r="AN119" s="28" t="str">
        <f t="shared" ca="1" si="41"/>
        <v/>
      </c>
      <c r="AO119" s="28" t="str">
        <f t="shared" ca="1" si="68"/>
        <v/>
      </c>
      <c r="AP119" s="33" t="str">
        <f t="shared" ca="1" si="42"/>
        <v/>
      </c>
      <c r="AQ119" s="54"/>
      <c r="AR119" s="53"/>
      <c r="AS119" s="53"/>
      <c r="AT119" s="53"/>
      <c r="AU119" s="53"/>
    </row>
    <row r="120" spans="1:51" ht="15" customHeight="1" x14ac:dyDescent="0.25">
      <c r="A120" s="31" t="str">
        <f t="shared" ca="1" si="43"/>
        <v/>
      </c>
      <c r="B120" s="32" t="str">
        <f t="shared" ca="1" si="44"/>
        <v/>
      </c>
      <c r="C120" s="32" t="str">
        <f t="shared" ca="1" si="45"/>
        <v/>
      </c>
      <c r="D120" s="48">
        <f>RAWDATA!A122</f>
        <v>193605</v>
      </c>
      <c r="E120" s="48" t="str">
        <f t="shared" ca="1" si="69"/>
        <v/>
      </c>
      <c r="F120" s="48" t="str">
        <f t="shared" ca="1" si="70"/>
        <v/>
      </c>
      <c r="G120" s="48" t="str">
        <f t="shared" ca="1" si="70"/>
        <v/>
      </c>
      <c r="H120" s="48" t="str">
        <f t="shared" ca="1" si="70"/>
        <v/>
      </c>
      <c r="I120" s="48" t="str">
        <f t="shared" ca="1" si="70"/>
        <v/>
      </c>
      <c r="J120" s="48" t="str">
        <f t="shared" ca="1" si="70"/>
        <v/>
      </c>
      <c r="K120" s="48" t="str">
        <f t="shared" ca="1" si="70"/>
        <v/>
      </c>
      <c r="L120" s="48" t="str">
        <f t="shared" ca="1" si="70"/>
        <v/>
      </c>
      <c r="M120" s="48" t="str">
        <f t="shared" ca="1" si="70"/>
        <v/>
      </c>
      <c r="N120" s="48" t="str">
        <f t="shared" ca="1" si="70"/>
        <v/>
      </c>
      <c r="P120" s="26" t="str">
        <f t="shared" ca="1" si="47"/>
        <v/>
      </c>
      <c r="Q120" s="26" t="str">
        <f t="shared" ca="1" si="48"/>
        <v/>
      </c>
      <c r="R120" s="26" t="str">
        <f t="shared" ca="1" si="49"/>
        <v/>
      </c>
      <c r="S120" s="26" t="str">
        <f t="shared" ca="1" si="50"/>
        <v/>
      </c>
      <c r="T120" s="26" t="str">
        <f t="shared" ca="1" si="51"/>
        <v/>
      </c>
      <c r="U120" s="26" t="str">
        <f t="shared" ca="1" si="52"/>
        <v/>
      </c>
      <c r="V120" s="26" t="str">
        <f t="shared" ca="1" si="53"/>
        <v/>
      </c>
      <c r="W120" s="26" t="str">
        <f t="shared" ca="1" si="54"/>
        <v/>
      </c>
      <c r="X120" s="26" t="str">
        <f t="shared" ca="1" si="55"/>
        <v/>
      </c>
      <c r="Y120" s="26" t="str">
        <f t="shared" ca="1" si="56"/>
        <v/>
      </c>
      <c r="Z120" s="28" t="str">
        <f t="shared" ca="1" si="39"/>
        <v/>
      </c>
      <c r="AA120" s="57" t="str">
        <f t="shared" ca="1" si="57"/>
        <v/>
      </c>
      <c r="AB120" s="33" t="str">
        <f t="shared" ca="1" si="40"/>
        <v/>
      </c>
      <c r="AD120" s="28" t="str">
        <f t="shared" ca="1" si="58"/>
        <v/>
      </c>
      <c r="AE120" s="28" t="str">
        <f t="shared" ca="1" si="59"/>
        <v/>
      </c>
      <c r="AF120" s="28" t="str">
        <f t="shared" ca="1" si="60"/>
        <v/>
      </c>
      <c r="AG120" s="28" t="str">
        <f t="shared" ca="1" si="61"/>
        <v/>
      </c>
      <c r="AH120" s="28" t="str">
        <f t="shared" ca="1" si="62"/>
        <v/>
      </c>
      <c r="AI120" s="28" t="str">
        <f t="shared" ca="1" si="63"/>
        <v/>
      </c>
      <c r="AJ120" s="28" t="str">
        <f t="shared" ca="1" si="64"/>
        <v/>
      </c>
      <c r="AK120" s="28" t="str">
        <f t="shared" ca="1" si="65"/>
        <v/>
      </c>
      <c r="AL120" s="28" t="str">
        <f t="shared" ca="1" si="66"/>
        <v/>
      </c>
      <c r="AM120" s="28" t="str">
        <f t="shared" ca="1" si="67"/>
        <v/>
      </c>
      <c r="AN120" s="28" t="str">
        <f t="shared" ca="1" si="41"/>
        <v/>
      </c>
      <c r="AO120" s="28" t="str">
        <f t="shared" ca="1" si="68"/>
        <v/>
      </c>
      <c r="AP120" s="33" t="str">
        <f t="shared" ca="1" si="42"/>
        <v/>
      </c>
      <c r="AQ120" s="54"/>
      <c r="AR120" s="53"/>
      <c r="AS120" s="53"/>
      <c r="AT120" s="53"/>
      <c r="AU120" s="53"/>
    </row>
    <row r="121" spans="1:51" ht="15" customHeight="1" x14ac:dyDescent="0.25">
      <c r="A121" s="31" t="str">
        <f t="shared" ca="1" si="43"/>
        <v/>
      </c>
      <c r="B121" s="32" t="str">
        <f t="shared" ca="1" si="44"/>
        <v/>
      </c>
      <c r="C121" s="32" t="str">
        <f t="shared" ca="1" si="45"/>
        <v/>
      </c>
      <c r="D121" s="48">
        <f>RAWDATA!A123</f>
        <v>193606</v>
      </c>
      <c r="E121" s="48" t="str">
        <f t="shared" ca="1" si="69"/>
        <v/>
      </c>
      <c r="F121" s="48" t="str">
        <f t="shared" ca="1" si="70"/>
        <v/>
      </c>
      <c r="G121" s="48" t="str">
        <f t="shared" ca="1" si="70"/>
        <v/>
      </c>
      <c r="H121" s="48" t="str">
        <f t="shared" ca="1" si="70"/>
        <v/>
      </c>
      <c r="I121" s="48" t="str">
        <f t="shared" ca="1" si="70"/>
        <v/>
      </c>
      <c r="J121" s="48" t="str">
        <f t="shared" ca="1" si="70"/>
        <v/>
      </c>
      <c r="K121" s="48" t="str">
        <f t="shared" ca="1" si="70"/>
        <v/>
      </c>
      <c r="L121" s="48" t="str">
        <f t="shared" ca="1" si="70"/>
        <v/>
      </c>
      <c r="M121" s="48" t="str">
        <f t="shared" ca="1" si="70"/>
        <v/>
      </c>
      <c r="N121" s="48" t="str">
        <f t="shared" ca="1" si="70"/>
        <v/>
      </c>
      <c r="P121" s="26" t="str">
        <f t="shared" ca="1" si="47"/>
        <v/>
      </c>
      <c r="Q121" s="26" t="str">
        <f t="shared" ca="1" si="48"/>
        <v/>
      </c>
      <c r="R121" s="26" t="str">
        <f t="shared" ca="1" si="49"/>
        <v/>
      </c>
      <c r="S121" s="26" t="str">
        <f t="shared" ca="1" si="50"/>
        <v/>
      </c>
      <c r="T121" s="26" t="str">
        <f t="shared" ca="1" si="51"/>
        <v/>
      </c>
      <c r="U121" s="26" t="str">
        <f t="shared" ca="1" si="52"/>
        <v/>
      </c>
      <c r="V121" s="26" t="str">
        <f t="shared" ca="1" si="53"/>
        <v/>
      </c>
      <c r="W121" s="26" t="str">
        <f t="shared" ca="1" si="54"/>
        <v/>
      </c>
      <c r="X121" s="26" t="str">
        <f t="shared" ca="1" si="55"/>
        <v/>
      </c>
      <c r="Y121" s="26" t="str">
        <f t="shared" ca="1" si="56"/>
        <v/>
      </c>
      <c r="Z121" s="28" t="str">
        <f t="shared" ca="1" si="39"/>
        <v/>
      </c>
      <c r="AA121" s="57" t="str">
        <f t="shared" ca="1" si="57"/>
        <v/>
      </c>
      <c r="AB121" s="33" t="str">
        <f t="shared" ca="1" si="40"/>
        <v/>
      </c>
      <c r="AD121" s="28" t="str">
        <f t="shared" ca="1" si="58"/>
        <v/>
      </c>
      <c r="AE121" s="28" t="str">
        <f t="shared" ca="1" si="59"/>
        <v/>
      </c>
      <c r="AF121" s="28" t="str">
        <f t="shared" ca="1" si="60"/>
        <v/>
      </c>
      <c r="AG121" s="28" t="str">
        <f t="shared" ca="1" si="61"/>
        <v/>
      </c>
      <c r="AH121" s="28" t="str">
        <f t="shared" ca="1" si="62"/>
        <v/>
      </c>
      <c r="AI121" s="28" t="str">
        <f t="shared" ca="1" si="63"/>
        <v/>
      </c>
      <c r="AJ121" s="28" t="str">
        <f t="shared" ca="1" si="64"/>
        <v/>
      </c>
      <c r="AK121" s="28" t="str">
        <f t="shared" ca="1" si="65"/>
        <v/>
      </c>
      <c r="AL121" s="28" t="str">
        <f t="shared" ca="1" si="66"/>
        <v/>
      </c>
      <c r="AM121" s="28" t="str">
        <f t="shared" ca="1" si="67"/>
        <v/>
      </c>
      <c r="AN121" s="28" t="str">
        <f t="shared" ca="1" si="41"/>
        <v/>
      </c>
      <c r="AO121" s="28" t="str">
        <f t="shared" ca="1" si="68"/>
        <v/>
      </c>
      <c r="AP121" s="33" t="str">
        <f t="shared" ca="1" si="42"/>
        <v/>
      </c>
      <c r="AQ121" s="54"/>
      <c r="AR121" s="53"/>
      <c r="AS121" s="53"/>
      <c r="AT121" s="53"/>
      <c r="AU121" s="53"/>
    </row>
    <row r="122" spans="1:51" ht="15" customHeight="1" x14ac:dyDescent="0.25">
      <c r="A122" s="31" t="str">
        <f t="shared" ca="1" si="43"/>
        <v/>
      </c>
      <c r="B122" s="32" t="str">
        <f t="shared" ca="1" si="44"/>
        <v/>
      </c>
      <c r="C122" s="32" t="str">
        <f t="shared" ca="1" si="45"/>
        <v/>
      </c>
      <c r="D122" s="48">
        <f>RAWDATA!A124</f>
        <v>193607</v>
      </c>
      <c r="E122" s="48" t="str">
        <f t="shared" ca="1" si="69"/>
        <v/>
      </c>
      <c r="F122" s="48" t="str">
        <f t="shared" ca="1" si="70"/>
        <v/>
      </c>
      <c r="G122" s="48" t="str">
        <f t="shared" ca="1" si="70"/>
        <v/>
      </c>
      <c r="H122" s="48" t="str">
        <f t="shared" ca="1" si="70"/>
        <v/>
      </c>
      <c r="I122" s="48" t="str">
        <f t="shared" ca="1" si="70"/>
        <v/>
      </c>
      <c r="J122" s="48" t="str">
        <f t="shared" ca="1" si="70"/>
        <v/>
      </c>
      <c r="K122" s="48" t="str">
        <f t="shared" ca="1" si="70"/>
        <v/>
      </c>
      <c r="L122" s="48" t="str">
        <f t="shared" ca="1" si="70"/>
        <v/>
      </c>
      <c r="M122" s="48" t="str">
        <f t="shared" ca="1" si="70"/>
        <v/>
      </c>
      <c r="N122" s="48" t="str">
        <f t="shared" ca="1" si="70"/>
        <v/>
      </c>
      <c r="P122" s="26" t="str">
        <f t="shared" ca="1" si="47"/>
        <v/>
      </c>
      <c r="Q122" s="26" t="str">
        <f t="shared" ca="1" si="48"/>
        <v/>
      </c>
      <c r="R122" s="26" t="str">
        <f t="shared" ca="1" si="49"/>
        <v/>
      </c>
      <c r="S122" s="26" t="str">
        <f t="shared" ca="1" si="50"/>
        <v/>
      </c>
      <c r="T122" s="26" t="str">
        <f t="shared" ca="1" si="51"/>
        <v/>
      </c>
      <c r="U122" s="26" t="str">
        <f t="shared" ca="1" si="52"/>
        <v/>
      </c>
      <c r="V122" s="26" t="str">
        <f t="shared" ca="1" si="53"/>
        <v/>
      </c>
      <c r="W122" s="26" t="str">
        <f t="shared" ca="1" si="54"/>
        <v/>
      </c>
      <c r="X122" s="26" t="str">
        <f t="shared" ca="1" si="55"/>
        <v/>
      </c>
      <c r="Y122" s="26" t="str">
        <f t="shared" ca="1" si="56"/>
        <v/>
      </c>
      <c r="Z122" s="28" t="str">
        <f t="shared" ca="1" si="39"/>
        <v/>
      </c>
      <c r="AA122" s="57" t="str">
        <f t="shared" ca="1" si="57"/>
        <v/>
      </c>
      <c r="AB122" s="33" t="str">
        <f t="shared" ca="1" si="40"/>
        <v/>
      </c>
      <c r="AD122" s="28" t="str">
        <f t="shared" ca="1" si="58"/>
        <v/>
      </c>
      <c r="AE122" s="28" t="str">
        <f t="shared" ca="1" si="59"/>
        <v/>
      </c>
      <c r="AF122" s="28" t="str">
        <f t="shared" ca="1" si="60"/>
        <v/>
      </c>
      <c r="AG122" s="28" t="str">
        <f t="shared" ca="1" si="61"/>
        <v/>
      </c>
      <c r="AH122" s="28" t="str">
        <f t="shared" ca="1" si="62"/>
        <v/>
      </c>
      <c r="AI122" s="28" t="str">
        <f t="shared" ca="1" si="63"/>
        <v/>
      </c>
      <c r="AJ122" s="28" t="str">
        <f t="shared" ca="1" si="64"/>
        <v/>
      </c>
      <c r="AK122" s="28" t="str">
        <f t="shared" ca="1" si="65"/>
        <v/>
      </c>
      <c r="AL122" s="28" t="str">
        <f t="shared" ca="1" si="66"/>
        <v/>
      </c>
      <c r="AM122" s="28" t="str">
        <f t="shared" ca="1" si="67"/>
        <v/>
      </c>
      <c r="AN122" s="28" t="str">
        <f t="shared" ca="1" si="41"/>
        <v/>
      </c>
      <c r="AO122" s="28" t="str">
        <f t="shared" ca="1" si="68"/>
        <v/>
      </c>
      <c r="AP122" s="33" t="str">
        <f t="shared" ca="1" si="42"/>
        <v/>
      </c>
      <c r="AQ122" s="54"/>
      <c r="AR122" s="53"/>
      <c r="AS122" s="53"/>
      <c r="AT122" s="53"/>
      <c r="AU122" s="53"/>
    </row>
    <row r="123" spans="1:51" ht="15" customHeight="1" x14ac:dyDescent="0.25">
      <c r="A123" s="31" t="str">
        <f t="shared" ca="1" si="43"/>
        <v/>
      </c>
      <c r="B123" s="32" t="str">
        <f t="shared" ca="1" si="44"/>
        <v/>
      </c>
      <c r="C123" s="32" t="str">
        <f t="shared" ca="1" si="45"/>
        <v/>
      </c>
      <c r="D123" s="48">
        <f>RAWDATA!A125</f>
        <v>193608</v>
      </c>
      <c r="E123" s="48" t="str">
        <f t="shared" ca="1" si="69"/>
        <v/>
      </c>
      <c r="F123" s="48" t="str">
        <f t="shared" ca="1" si="70"/>
        <v/>
      </c>
      <c r="G123" s="48" t="str">
        <f t="shared" ca="1" si="70"/>
        <v/>
      </c>
      <c r="H123" s="48" t="str">
        <f t="shared" ca="1" si="70"/>
        <v/>
      </c>
      <c r="I123" s="48" t="str">
        <f t="shared" ca="1" si="70"/>
        <v/>
      </c>
      <c r="J123" s="48" t="str">
        <f t="shared" ca="1" si="70"/>
        <v/>
      </c>
      <c r="K123" s="48" t="str">
        <f t="shared" ca="1" si="70"/>
        <v/>
      </c>
      <c r="L123" s="48" t="str">
        <f t="shared" ca="1" si="70"/>
        <v/>
      </c>
      <c r="M123" s="48" t="str">
        <f t="shared" ca="1" si="70"/>
        <v/>
      </c>
      <c r="N123" s="48" t="str">
        <f t="shared" ca="1" si="70"/>
        <v/>
      </c>
      <c r="P123" s="26" t="str">
        <f t="shared" ca="1" si="47"/>
        <v/>
      </c>
      <c r="Q123" s="26" t="str">
        <f t="shared" ca="1" si="48"/>
        <v/>
      </c>
      <c r="R123" s="26" t="str">
        <f t="shared" ca="1" si="49"/>
        <v/>
      </c>
      <c r="S123" s="26" t="str">
        <f t="shared" ca="1" si="50"/>
        <v/>
      </c>
      <c r="T123" s="26" t="str">
        <f t="shared" ca="1" si="51"/>
        <v/>
      </c>
      <c r="U123" s="26" t="str">
        <f t="shared" ca="1" si="52"/>
        <v/>
      </c>
      <c r="V123" s="26" t="str">
        <f t="shared" ca="1" si="53"/>
        <v/>
      </c>
      <c r="W123" s="26" t="str">
        <f t="shared" ca="1" si="54"/>
        <v/>
      </c>
      <c r="X123" s="26" t="str">
        <f t="shared" ca="1" si="55"/>
        <v/>
      </c>
      <c r="Y123" s="26" t="str">
        <f t="shared" ca="1" si="56"/>
        <v/>
      </c>
      <c r="Z123" s="28" t="str">
        <f t="shared" ca="1" si="39"/>
        <v/>
      </c>
      <c r="AA123" s="57" t="str">
        <f t="shared" ca="1" si="57"/>
        <v/>
      </c>
      <c r="AB123" s="33" t="str">
        <f t="shared" ca="1" si="40"/>
        <v/>
      </c>
      <c r="AD123" s="28" t="str">
        <f t="shared" ca="1" si="58"/>
        <v/>
      </c>
      <c r="AE123" s="28" t="str">
        <f t="shared" ca="1" si="59"/>
        <v/>
      </c>
      <c r="AF123" s="28" t="str">
        <f t="shared" ca="1" si="60"/>
        <v/>
      </c>
      <c r="AG123" s="28" t="str">
        <f t="shared" ca="1" si="61"/>
        <v/>
      </c>
      <c r="AH123" s="28" t="str">
        <f t="shared" ca="1" si="62"/>
        <v/>
      </c>
      <c r="AI123" s="28" t="str">
        <f t="shared" ca="1" si="63"/>
        <v/>
      </c>
      <c r="AJ123" s="28" t="str">
        <f t="shared" ca="1" si="64"/>
        <v/>
      </c>
      <c r="AK123" s="28" t="str">
        <f t="shared" ca="1" si="65"/>
        <v/>
      </c>
      <c r="AL123" s="28" t="str">
        <f t="shared" ca="1" si="66"/>
        <v/>
      </c>
      <c r="AM123" s="28" t="str">
        <f t="shared" ca="1" si="67"/>
        <v/>
      </c>
      <c r="AN123" s="28" t="str">
        <f t="shared" ca="1" si="41"/>
        <v/>
      </c>
      <c r="AO123" s="28" t="str">
        <f t="shared" ca="1" si="68"/>
        <v/>
      </c>
      <c r="AP123" s="33" t="str">
        <f t="shared" ca="1" si="42"/>
        <v/>
      </c>
      <c r="AQ123" s="54"/>
      <c r="AR123" s="53"/>
      <c r="AS123" s="53"/>
      <c r="AT123" s="53"/>
      <c r="AU123" s="53"/>
    </row>
    <row r="124" spans="1:51" ht="15" customHeight="1" x14ac:dyDescent="0.25">
      <c r="A124" s="31" t="str">
        <f t="shared" ca="1" si="43"/>
        <v/>
      </c>
      <c r="B124" s="32" t="str">
        <f t="shared" ca="1" si="44"/>
        <v/>
      </c>
      <c r="C124" s="32" t="str">
        <f t="shared" ca="1" si="45"/>
        <v/>
      </c>
      <c r="D124" s="48">
        <f>RAWDATA!A126</f>
        <v>193609</v>
      </c>
      <c r="E124" s="48" t="str">
        <f t="shared" ca="1" si="69"/>
        <v/>
      </c>
      <c r="F124" s="48" t="str">
        <f t="shared" ca="1" si="70"/>
        <v/>
      </c>
      <c r="G124" s="48" t="str">
        <f t="shared" ca="1" si="70"/>
        <v/>
      </c>
      <c r="H124" s="48" t="str">
        <f t="shared" ca="1" si="70"/>
        <v/>
      </c>
      <c r="I124" s="48" t="str">
        <f t="shared" ca="1" si="70"/>
        <v/>
      </c>
      <c r="J124" s="48" t="str">
        <f t="shared" ca="1" si="70"/>
        <v/>
      </c>
      <c r="K124" s="48" t="str">
        <f t="shared" ca="1" si="70"/>
        <v/>
      </c>
      <c r="L124" s="48" t="str">
        <f t="shared" ca="1" si="70"/>
        <v/>
      </c>
      <c r="M124" s="48" t="str">
        <f t="shared" ca="1" si="70"/>
        <v/>
      </c>
      <c r="N124" s="48" t="str">
        <f t="shared" ca="1" si="70"/>
        <v/>
      </c>
      <c r="P124" s="26" t="str">
        <f t="shared" ca="1" si="47"/>
        <v/>
      </c>
      <c r="Q124" s="26" t="str">
        <f t="shared" ca="1" si="48"/>
        <v/>
      </c>
      <c r="R124" s="26" t="str">
        <f t="shared" ca="1" si="49"/>
        <v/>
      </c>
      <c r="S124" s="26" t="str">
        <f t="shared" ca="1" si="50"/>
        <v/>
      </c>
      <c r="T124" s="26" t="str">
        <f t="shared" ca="1" si="51"/>
        <v/>
      </c>
      <c r="U124" s="26" t="str">
        <f t="shared" ca="1" si="52"/>
        <v/>
      </c>
      <c r="V124" s="26" t="str">
        <f t="shared" ca="1" si="53"/>
        <v/>
      </c>
      <c r="W124" s="26" t="str">
        <f t="shared" ca="1" si="54"/>
        <v/>
      </c>
      <c r="X124" s="26" t="str">
        <f t="shared" ca="1" si="55"/>
        <v/>
      </c>
      <c r="Y124" s="26" t="str">
        <f t="shared" ca="1" si="56"/>
        <v/>
      </c>
      <c r="Z124" s="28" t="str">
        <f t="shared" ca="1" si="39"/>
        <v/>
      </c>
      <c r="AA124" s="57" t="str">
        <f t="shared" ca="1" si="57"/>
        <v/>
      </c>
      <c r="AB124" s="33" t="str">
        <f t="shared" ca="1" si="40"/>
        <v/>
      </c>
      <c r="AD124" s="28" t="str">
        <f t="shared" ca="1" si="58"/>
        <v/>
      </c>
      <c r="AE124" s="28" t="str">
        <f t="shared" ca="1" si="59"/>
        <v/>
      </c>
      <c r="AF124" s="28" t="str">
        <f t="shared" ca="1" si="60"/>
        <v/>
      </c>
      <c r="AG124" s="28" t="str">
        <f t="shared" ca="1" si="61"/>
        <v/>
      </c>
      <c r="AH124" s="28" t="str">
        <f t="shared" ca="1" si="62"/>
        <v/>
      </c>
      <c r="AI124" s="28" t="str">
        <f t="shared" ca="1" si="63"/>
        <v/>
      </c>
      <c r="AJ124" s="28" t="str">
        <f t="shared" ca="1" si="64"/>
        <v/>
      </c>
      <c r="AK124" s="28" t="str">
        <f t="shared" ca="1" si="65"/>
        <v/>
      </c>
      <c r="AL124" s="28" t="str">
        <f t="shared" ca="1" si="66"/>
        <v/>
      </c>
      <c r="AM124" s="28" t="str">
        <f t="shared" ca="1" si="67"/>
        <v/>
      </c>
      <c r="AN124" s="28" t="str">
        <f t="shared" ca="1" si="41"/>
        <v/>
      </c>
      <c r="AO124" s="28" t="str">
        <f t="shared" ca="1" si="68"/>
        <v/>
      </c>
      <c r="AP124" s="33" t="str">
        <f t="shared" ca="1" si="42"/>
        <v/>
      </c>
      <c r="AQ124" s="54"/>
      <c r="AR124" s="53"/>
      <c r="AS124" s="53"/>
      <c r="AT124" s="53"/>
      <c r="AU124" s="53"/>
    </row>
    <row r="125" spans="1:51" ht="15" customHeight="1" x14ac:dyDescent="0.25">
      <c r="A125" s="31" t="str">
        <f t="shared" ca="1" si="43"/>
        <v/>
      </c>
      <c r="B125" s="32" t="str">
        <f t="shared" ca="1" si="44"/>
        <v/>
      </c>
      <c r="C125" s="32" t="str">
        <f t="shared" ca="1" si="45"/>
        <v/>
      </c>
      <c r="D125" s="48">
        <f>RAWDATA!A127</f>
        <v>193610</v>
      </c>
      <c r="E125" s="48" t="str">
        <f t="shared" ca="1" si="69"/>
        <v/>
      </c>
      <c r="F125" s="48" t="str">
        <f t="shared" ca="1" si="70"/>
        <v/>
      </c>
      <c r="G125" s="48" t="str">
        <f t="shared" ca="1" si="70"/>
        <v/>
      </c>
      <c r="H125" s="48" t="str">
        <f t="shared" ca="1" si="70"/>
        <v/>
      </c>
      <c r="I125" s="48" t="str">
        <f t="shared" ca="1" si="70"/>
        <v/>
      </c>
      <c r="J125" s="48" t="str">
        <f t="shared" ca="1" si="70"/>
        <v/>
      </c>
      <c r="K125" s="48" t="str">
        <f t="shared" ca="1" si="70"/>
        <v/>
      </c>
      <c r="L125" s="48" t="str">
        <f t="shared" ca="1" si="70"/>
        <v/>
      </c>
      <c r="M125" s="48" t="str">
        <f t="shared" ca="1" si="70"/>
        <v/>
      </c>
      <c r="N125" s="48" t="str">
        <f t="shared" ca="1" si="70"/>
        <v/>
      </c>
      <c r="P125" s="26" t="str">
        <f t="shared" ca="1" si="47"/>
        <v/>
      </c>
      <c r="Q125" s="26" t="str">
        <f t="shared" ca="1" si="48"/>
        <v/>
      </c>
      <c r="R125" s="26" t="str">
        <f t="shared" ca="1" si="49"/>
        <v/>
      </c>
      <c r="S125" s="26" t="str">
        <f t="shared" ca="1" si="50"/>
        <v/>
      </c>
      <c r="T125" s="26" t="str">
        <f t="shared" ca="1" si="51"/>
        <v/>
      </c>
      <c r="U125" s="26" t="str">
        <f t="shared" ca="1" si="52"/>
        <v/>
      </c>
      <c r="V125" s="26" t="str">
        <f t="shared" ca="1" si="53"/>
        <v/>
      </c>
      <c r="W125" s="26" t="str">
        <f t="shared" ca="1" si="54"/>
        <v/>
      </c>
      <c r="X125" s="26" t="str">
        <f t="shared" ca="1" si="55"/>
        <v/>
      </c>
      <c r="Y125" s="26" t="str">
        <f t="shared" ca="1" si="56"/>
        <v/>
      </c>
      <c r="Z125" s="28" t="str">
        <f t="shared" ca="1" si="39"/>
        <v/>
      </c>
      <c r="AA125" s="57" t="str">
        <f t="shared" ca="1" si="57"/>
        <v/>
      </c>
      <c r="AB125" s="33" t="str">
        <f t="shared" ca="1" si="40"/>
        <v/>
      </c>
      <c r="AD125" s="28" t="str">
        <f t="shared" ca="1" si="58"/>
        <v/>
      </c>
      <c r="AE125" s="28" t="str">
        <f t="shared" ca="1" si="59"/>
        <v/>
      </c>
      <c r="AF125" s="28" t="str">
        <f t="shared" ca="1" si="60"/>
        <v/>
      </c>
      <c r="AG125" s="28" t="str">
        <f t="shared" ca="1" si="61"/>
        <v/>
      </c>
      <c r="AH125" s="28" t="str">
        <f t="shared" ca="1" si="62"/>
        <v/>
      </c>
      <c r="AI125" s="28" t="str">
        <f t="shared" ca="1" si="63"/>
        <v/>
      </c>
      <c r="AJ125" s="28" t="str">
        <f t="shared" ca="1" si="64"/>
        <v/>
      </c>
      <c r="AK125" s="28" t="str">
        <f t="shared" ca="1" si="65"/>
        <v/>
      </c>
      <c r="AL125" s="28" t="str">
        <f t="shared" ca="1" si="66"/>
        <v/>
      </c>
      <c r="AM125" s="28" t="str">
        <f t="shared" ca="1" si="67"/>
        <v/>
      </c>
      <c r="AN125" s="28" t="str">
        <f t="shared" ca="1" si="41"/>
        <v/>
      </c>
      <c r="AO125" s="28" t="str">
        <f t="shared" ca="1" si="68"/>
        <v/>
      </c>
      <c r="AP125" s="33" t="str">
        <f t="shared" ca="1" si="42"/>
        <v/>
      </c>
      <c r="AQ125" s="54"/>
      <c r="AR125" s="53"/>
      <c r="AS125" s="53"/>
      <c r="AT125" s="53"/>
      <c r="AU125" s="53"/>
      <c r="AY125" s="29"/>
    </row>
    <row r="126" spans="1:51" ht="15" customHeight="1" x14ac:dyDescent="0.25">
      <c r="A126" s="31" t="str">
        <f t="shared" ca="1" si="43"/>
        <v/>
      </c>
      <c r="B126" s="32" t="str">
        <f t="shared" ca="1" si="44"/>
        <v/>
      </c>
      <c r="C126" s="32" t="str">
        <f t="shared" ca="1" si="45"/>
        <v/>
      </c>
      <c r="D126" s="48">
        <f>RAWDATA!A128</f>
        <v>193611</v>
      </c>
      <c r="E126" s="48" t="str">
        <f t="shared" ca="1" si="69"/>
        <v/>
      </c>
      <c r="F126" s="48" t="str">
        <f t="shared" ca="1" si="70"/>
        <v/>
      </c>
      <c r="G126" s="48" t="str">
        <f t="shared" ca="1" si="70"/>
        <v/>
      </c>
      <c r="H126" s="48" t="str">
        <f t="shared" ca="1" si="70"/>
        <v/>
      </c>
      <c r="I126" s="48" t="str">
        <f t="shared" ca="1" si="70"/>
        <v/>
      </c>
      <c r="J126" s="48" t="str">
        <f t="shared" ca="1" si="70"/>
        <v/>
      </c>
      <c r="K126" s="48" t="str">
        <f t="shared" ca="1" si="70"/>
        <v/>
      </c>
      <c r="L126" s="48" t="str">
        <f t="shared" ca="1" si="70"/>
        <v/>
      </c>
      <c r="M126" s="48" t="str">
        <f t="shared" ca="1" si="70"/>
        <v/>
      </c>
      <c r="N126" s="48" t="str">
        <f t="shared" ca="1" si="70"/>
        <v/>
      </c>
      <c r="P126" s="26" t="str">
        <f t="shared" ca="1" si="47"/>
        <v/>
      </c>
      <c r="Q126" s="26" t="str">
        <f t="shared" ca="1" si="48"/>
        <v/>
      </c>
      <c r="R126" s="26" t="str">
        <f t="shared" ca="1" si="49"/>
        <v/>
      </c>
      <c r="S126" s="26" t="str">
        <f t="shared" ca="1" si="50"/>
        <v/>
      </c>
      <c r="T126" s="26" t="str">
        <f t="shared" ca="1" si="51"/>
        <v/>
      </c>
      <c r="U126" s="26" t="str">
        <f t="shared" ca="1" si="52"/>
        <v/>
      </c>
      <c r="V126" s="26" t="str">
        <f t="shared" ca="1" si="53"/>
        <v/>
      </c>
      <c r="W126" s="26" t="str">
        <f t="shared" ca="1" si="54"/>
        <v/>
      </c>
      <c r="X126" s="26" t="str">
        <f t="shared" ca="1" si="55"/>
        <v/>
      </c>
      <c r="Y126" s="26" t="str">
        <f t="shared" ca="1" si="56"/>
        <v/>
      </c>
      <c r="Z126" s="28" t="str">
        <f t="shared" ca="1" si="39"/>
        <v/>
      </c>
      <c r="AA126" s="57" t="str">
        <f t="shared" ca="1" si="57"/>
        <v/>
      </c>
      <c r="AB126" s="33" t="str">
        <f t="shared" ca="1" si="40"/>
        <v/>
      </c>
      <c r="AD126" s="28" t="str">
        <f t="shared" ca="1" si="58"/>
        <v/>
      </c>
      <c r="AE126" s="28" t="str">
        <f t="shared" ca="1" si="59"/>
        <v/>
      </c>
      <c r="AF126" s="28" t="str">
        <f t="shared" ca="1" si="60"/>
        <v/>
      </c>
      <c r="AG126" s="28" t="str">
        <f t="shared" ca="1" si="61"/>
        <v/>
      </c>
      <c r="AH126" s="28" t="str">
        <f t="shared" ca="1" si="62"/>
        <v/>
      </c>
      <c r="AI126" s="28" t="str">
        <f t="shared" ca="1" si="63"/>
        <v/>
      </c>
      <c r="AJ126" s="28" t="str">
        <f t="shared" ca="1" si="64"/>
        <v/>
      </c>
      <c r="AK126" s="28" t="str">
        <f t="shared" ca="1" si="65"/>
        <v/>
      </c>
      <c r="AL126" s="28" t="str">
        <f t="shared" ca="1" si="66"/>
        <v/>
      </c>
      <c r="AM126" s="28" t="str">
        <f t="shared" ca="1" si="67"/>
        <v/>
      </c>
      <c r="AN126" s="28" t="str">
        <f t="shared" ca="1" si="41"/>
        <v/>
      </c>
      <c r="AO126" s="28" t="str">
        <f t="shared" ca="1" si="68"/>
        <v/>
      </c>
      <c r="AP126" s="33" t="str">
        <f t="shared" ca="1" si="42"/>
        <v/>
      </c>
      <c r="AQ126" s="54"/>
      <c r="AR126" s="53"/>
      <c r="AS126" s="53"/>
      <c r="AT126" s="53"/>
      <c r="AU126" s="53"/>
    </row>
    <row r="127" spans="1:51" ht="15" customHeight="1" x14ac:dyDescent="0.25">
      <c r="A127" s="31" t="str">
        <f t="shared" ca="1" si="43"/>
        <v/>
      </c>
      <c r="B127" s="32" t="str">
        <f t="shared" ca="1" si="44"/>
        <v/>
      </c>
      <c r="C127" s="32" t="str">
        <f t="shared" ca="1" si="45"/>
        <v/>
      </c>
      <c r="D127" s="48">
        <f>RAWDATA!A129</f>
        <v>193612</v>
      </c>
      <c r="E127" s="48" t="str">
        <f t="shared" ca="1" si="69"/>
        <v/>
      </c>
      <c r="F127" s="48" t="str">
        <f t="shared" ca="1" si="70"/>
        <v/>
      </c>
      <c r="G127" s="48" t="str">
        <f t="shared" ca="1" si="70"/>
        <v/>
      </c>
      <c r="H127" s="48" t="str">
        <f t="shared" ca="1" si="70"/>
        <v/>
      </c>
      <c r="I127" s="48" t="str">
        <f t="shared" ca="1" si="70"/>
        <v/>
      </c>
      <c r="J127" s="48" t="str">
        <f t="shared" ca="1" si="70"/>
        <v/>
      </c>
      <c r="K127" s="48" t="str">
        <f t="shared" ca="1" si="70"/>
        <v/>
      </c>
      <c r="L127" s="48" t="str">
        <f t="shared" ca="1" si="70"/>
        <v/>
      </c>
      <c r="M127" s="48" t="str">
        <f t="shared" ca="1" si="70"/>
        <v/>
      </c>
      <c r="N127" s="48" t="str">
        <f t="shared" ca="1" si="70"/>
        <v/>
      </c>
      <c r="P127" s="26" t="str">
        <f t="shared" ca="1" si="47"/>
        <v/>
      </c>
      <c r="Q127" s="26" t="str">
        <f t="shared" ca="1" si="48"/>
        <v/>
      </c>
      <c r="R127" s="26" t="str">
        <f t="shared" ca="1" si="49"/>
        <v/>
      </c>
      <c r="S127" s="26" t="str">
        <f t="shared" ca="1" si="50"/>
        <v/>
      </c>
      <c r="T127" s="26" t="str">
        <f t="shared" ca="1" si="51"/>
        <v/>
      </c>
      <c r="U127" s="26" t="str">
        <f t="shared" ca="1" si="52"/>
        <v/>
      </c>
      <c r="V127" s="26" t="str">
        <f t="shared" ca="1" si="53"/>
        <v/>
      </c>
      <c r="W127" s="26" t="str">
        <f t="shared" ca="1" si="54"/>
        <v/>
      </c>
      <c r="X127" s="26" t="str">
        <f t="shared" ca="1" si="55"/>
        <v/>
      </c>
      <c r="Y127" s="26" t="str">
        <f t="shared" ca="1" si="56"/>
        <v/>
      </c>
      <c r="Z127" s="28" t="str">
        <f t="shared" ca="1" si="39"/>
        <v/>
      </c>
      <c r="AA127" s="57" t="str">
        <f t="shared" ca="1" si="57"/>
        <v/>
      </c>
      <c r="AB127" s="33" t="str">
        <f t="shared" ca="1" si="40"/>
        <v/>
      </c>
      <c r="AD127" s="28" t="str">
        <f t="shared" ca="1" si="58"/>
        <v/>
      </c>
      <c r="AE127" s="28" t="str">
        <f t="shared" ca="1" si="59"/>
        <v/>
      </c>
      <c r="AF127" s="28" t="str">
        <f t="shared" ca="1" si="60"/>
        <v/>
      </c>
      <c r="AG127" s="28" t="str">
        <f t="shared" ca="1" si="61"/>
        <v/>
      </c>
      <c r="AH127" s="28" t="str">
        <f t="shared" ca="1" si="62"/>
        <v/>
      </c>
      <c r="AI127" s="28" t="str">
        <f t="shared" ca="1" si="63"/>
        <v/>
      </c>
      <c r="AJ127" s="28" t="str">
        <f t="shared" ca="1" si="64"/>
        <v/>
      </c>
      <c r="AK127" s="28" t="str">
        <f t="shared" ca="1" si="65"/>
        <v/>
      </c>
      <c r="AL127" s="28" t="str">
        <f t="shared" ca="1" si="66"/>
        <v/>
      </c>
      <c r="AM127" s="28" t="str">
        <f t="shared" ca="1" si="67"/>
        <v/>
      </c>
      <c r="AN127" s="28" t="str">
        <f t="shared" ca="1" si="41"/>
        <v/>
      </c>
      <c r="AO127" s="28" t="str">
        <f t="shared" ca="1" si="68"/>
        <v/>
      </c>
      <c r="AP127" s="33" t="str">
        <f t="shared" ca="1" si="42"/>
        <v/>
      </c>
      <c r="AQ127" s="54"/>
      <c r="AR127" s="53"/>
      <c r="AS127" s="53"/>
      <c r="AT127" s="53"/>
      <c r="AU127" s="53"/>
    </row>
    <row r="128" spans="1:51" ht="15" customHeight="1" x14ac:dyDescent="0.25">
      <c r="A128" s="31" t="str">
        <f t="shared" ca="1" si="43"/>
        <v/>
      </c>
      <c r="B128" s="32" t="str">
        <f t="shared" ca="1" si="44"/>
        <v/>
      </c>
      <c r="C128" s="32" t="str">
        <f t="shared" ca="1" si="45"/>
        <v/>
      </c>
      <c r="D128" s="48">
        <f>RAWDATA!A130</f>
        <v>193701</v>
      </c>
      <c r="E128" s="48" t="str">
        <f t="shared" ca="1" si="69"/>
        <v/>
      </c>
      <c r="F128" s="48" t="str">
        <f t="shared" ca="1" si="70"/>
        <v/>
      </c>
      <c r="G128" s="48" t="str">
        <f t="shared" ca="1" si="70"/>
        <v/>
      </c>
      <c r="H128" s="48" t="str">
        <f t="shared" ca="1" si="70"/>
        <v/>
      </c>
      <c r="I128" s="48" t="str">
        <f t="shared" ca="1" si="70"/>
        <v/>
      </c>
      <c r="J128" s="48" t="str">
        <f t="shared" ca="1" si="70"/>
        <v/>
      </c>
      <c r="K128" s="48" t="str">
        <f t="shared" ca="1" si="70"/>
        <v/>
      </c>
      <c r="L128" s="48" t="str">
        <f t="shared" ca="1" si="70"/>
        <v/>
      </c>
      <c r="M128" s="48" t="str">
        <f t="shared" ca="1" si="70"/>
        <v/>
      </c>
      <c r="N128" s="48" t="str">
        <f t="shared" ca="1" si="70"/>
        <v/>
      </c>
      <c r="P128" s="26" t="str">
        <f t="shared" ca="1" si="47"/>
        <v/>
      </c>
      <c r="Q128" s="26" t="str">
        <f t="shared" ca="1" si="48"/>
        <v/>
      </c>
      <c r="R128" s="26" t="str">
        <f t="shared" ca="1" si="49"/>
        <v/>
      </c>
      <c r="S128" s="26" t="str">
        <f t="shared" ca="1" si="50"/>
        <v/>
      </c>
      <c r="T128" s="26" t="str">
        <f t="shared" ca="1" si="51"/>
        <v/>
      </c>
      <c r="U128" s="26" t="str">
        <f t="shared" ca="1" si="52"/>
        <v/>
      </c>
      <c r="V128" s="26" t="str">
        <f t="shared" ca="1" si="53"/>
        <v/>
      </c>
      <c r="W128" s="26" t="str">
        <f t="shared" ca="1" si="54"/>
        <v/>
      </c>
      <c r="X128" s="26" t="str">
        <f t="shared" ca="1" si="55"/>
        <v/>
      </c>
      <c r="Y128" s="26" t="str">
        <f t="shared" ca="1" si="56"/>
        <v/>
      </c>
      <c r="Z128" s="28" t="str">
        <f t="shared" ca="1" si="39"/>
        <v/>
      </c>
      <c r="AA128" s="57" t="str">
        <f t="shared" ca="1" si="57"/>
        <v/>
      </c>
      <c r="AB128" s="33" t="str">
        <f t="shared" ca="1" si="40"/>
        <v/>
      </c>
      <c r="AD128" s="28" t="str">
        <f t="shared" ca="1" si="58"/>
        <v/>
      </c>
      <c r="AE128" s="28" t="str">
        <f t="shared" ca="1" si="59"/>
        <v/>
      </c>
      <c r="AF128" s="28" t="str">
        <f t="shared" ca="1" si="60"/>
        <v/>
      </c>
      <c r="AG128" s="28" t="str">
        <f t="shared" ca="1" si="61"/>
        <v/>
      </c>
      <c r="AH128" s="28" t="str">
        <f t="shared" ca="1" si="62"/>
        <v/>
      </c>
      <c r="AI128" s="28" t="str">
        <f t="shared" ca="1" si="63"/>
        <v/>
      </c>
      <c r="AJ128" s="28" t="str">
        <f t="shared" ca="1" si="64"/>
        <v/>
      </c>
      <c r="AK128" s="28" t="str">
        <f t="shared" ca="1" si="65"/>
        <v/>
      </c>
      <c r="AL128" s="28" t="str">
        <f t="shared" ca="1" si="66"/>
        <v/>
      </c>
      <c r="AM128" s="28" t="str">
        <f t="shared" ca="1" si="67"/>
        <v/>
      </c>
      <c r="AN128" s="28" t="str">
        <f t="shared" ca="1" si="41"/>
        <v/>
      </c>
      <c r="AO128" s="28" t="str">
        <f t="shared" ca="1" si="68"/>
        <v/>
      </c>
      <c r="AP128" s="33" t="str">
        <f t="shared" ca="1" si="42"/>
        <v/>
      </c>
      <c r="AQ128" s="54"/>
      <c r="AR128" s="53"/>
      <c r="AS128" s="53"/>
      <c r="AT128" s="53"/>
      <c r="AU128" s="53"/>
    </row>
    <row r="129" spans="1:51" ht="15" customHeight="1" x14ac:dyDescent="0.25">
      <c r="A129" s="31" t="str">
        <f t="shared" ca="1" si="43"/>
        <v/>
      </c>
      <c r="B129" s="32" t="str">
        <f t="shared" ca="1" si="44"/>
        <v/>
      </c>
      <c r="C129" s="32" t="str">
        <f t="shared" ca="1" si="45"/>
        <v/>
      </c>
      <c r="D129" s="48">
        <f>RAWDATA!A131</f>
        <v>193702</v>
      </c>
      <c r="E129" s="48" t="str">
        <f t="shared" ca="1" si="69"/>
        <v/>
      </c>
      <c r="F129" s="48" t="str">
        <f t="shared" ca="1" si="70"/>
        <v/>
      </c>
      <c r="G129" s="48" t="str">
        <f t="shared" ca="1" si="70"/>
        <v/>
      </c>
      <c r="H129" s="48" t="str">
        <f t="shared" ca="1" si="70"/>
        <v/>
      </c>
      <c r="I129" s="48" t="str">
        <f t="shared" ca="1" si="70"/>
        <v/>
      </c>
      <c r="J129" s="48" t="str">
        <f t="shared" ca="1" si="70"/>
        <v/>
      </c>
      <c r="K129" s="48" t="str">
        <f t="shared" ca="1" si="70"/>
        <v/>
      </c>
      <c r="L129" s="48" t="str">
        <f t="shared" ca="1" si="70"/>
        <v/>
      </c>
      <c r="M129" s="48" t="str">
        <f t="shared" ca="1" si="70"/>
        <v/>
      </c>
      <c r="N129" s="48" t="str">
        <f t="shared" ca="1" si="70"/>
        <v/>
      </c>
      <c r="P129" s="26" t="str">
        <f t="shared" ca="1" si="47"/>
        <v/>
      </c>
      <c r="Q129" s="26" t="str">
        <f t="shared" ca="1" si="48"/>
        <v/>
      </c>
      <c r="R129" s="26" t="str">
        <f t="shared" ca="1" si="49"/>
        <v/>
      </c>
      <c r="S129" s="26" t="str">
        <f t="shared" ca="1" si="50"/>
        <v/>
      </c>
      <c r="T129" s="26" t="str">
        <f t="shared" ca="1" si="51"/>
        <v/>
      </c>
      <c r="U129" s="26" t="str">
        <f t="shared" ca="1" si="52"/>
        <v/>
      </c>
      <c r="V129" s="26" t="str">
        <f t="shared" ca="1" si="53"/>
        <v/>
      </c>
      <c r="W129" s="26" t="str">
        <f t="shared" ca="1" si="54"/>
        <v/>
      </c>
      <c r="X129" s="26" t="str">
        <f t="shared" ca="1" si="55"/>
        <v/>
      </c>
      <c r="Y129" s="26" t="str">
        <f t="shared" ca="1" si="56"/>
        <v/>
      </c>
      <c r="Z129" s="28" t="str">
        <f t="shared" ca="1" si="39"/>
        <v/>
      </c>
      <c r="AA129" s="57" t="str">
        <f t="shared" ca="1" si="57"/>
        <v/>
      </c>
      <c r="AB129" s="33" t="str">
        <f t="shared" ca="1" si="40"/>
        <v/>
      </c>
      <c r="AD129" s="28" t="str">
        <f t="shared" ca="1" si="58"/>
        <v/>
      </c>
      <c r="AE129" s="28" t="str">
        <f t="shared" ca="1" si="59"/>
        <v/>
      </c>
      <c r="AF129" s="28" t="str">
        <f t="shared" ca="1" si="60"/>
        <v/>
      </c>
      <c r="AG129" s="28" t="str">
        <f t="shared" ca="1" si="61"/>
        <v/>
      </c>
      <c r="AH129" s="28" t="str">
        <f t="shared" ca="1" si="62"/>
        <v/>
      </c>
      <c r="AI129" s="28" t="str">
        <f t="shared" ca="1" si="63"/>
        <v/>
      </c>
      <c r="AJ129" s="28" t="str">
        <f t="shared" ca="1" si="64"/>
        <v/>
      </c>
      <c r="AK129" s="28" t="str">
        <f t="shared" ca="1" si="65"/>
        <v/>
      </c>
      <c r="AL129" s="28" t="str">
        <f t="shared" ca="1" si="66"/>
        <v/>
      </c>
      <c r="AM129" s="28" t="str">
        <f t="shared" ca="1" si="67"/>
        <v/>
      </c>
      <c r="AN129" s="28" t="str">
        <f t="shared" ca="1" si="41"/>
        <v/>
      </c>
      <c r="AO129" s="28" t="str">
        <f t="shared" ca="1" si="68"/>
        <v/>
      </c>
      <c r="AP129" s="33" t="str">
        <f t="shared" ca="1" si="42"/>
        <v/>
      </c>
      <c r="AQ129" s="54"/>
      <c r="AR129" s="53"/>
      <c r="AS129" s="53"/>
      <c r="AT129" s="53"/>
      <c r="AU129" s="53"/>
    </row>
    <row r="130" spans="1:51" ht="15" customHeight="1" x14ac:dyDescent="0.25">
      <c r="A130" s="31" t="str">
        <f t="shared" ca="1" si="43"/>
        <v/>
      </c>
      <c r="B130" s="32" t="str">
        <f t="shared" ca="1" si="44"/>
        <v/>
      </c>
      <c r="C130" s="32" t="str">
        <f t="shared" ca="1" si="45"/>
        <v/>
      </c>
      <c r="D130" s="48">
        <f>RAWDATA!A132</f>
        <v>193703</v>
      </c>
      <c r="E130" s="48" t="str">
        <f t="shared" ca="1" si="69"/>
        <v/>
      </c>
      <c r="F130" s="48" t="str">
        <f t="shared" ca="1" si="70"/>
        <v/>
      </c>
      <c r="G130" s="48" t="str">
        <f t="shared" ref="F130:N158" ca="1" si="71">IF(OR($D130&lt;$B$3,$D130&gt;$B$4),"",IF(ISERROR(VLOOKUP($D130,INDIRECT($B$1),G$7,0)),"",VLOOKUP($D130,INDIRECT($B$1),G$7,0)))</f>
        <v/>
      </c>
      <c r="H130" s="48" t="str">
        <f t="shared" ca="1" si="71"/>
        <v/>
      </c>
      <c r="I130" s="48" t="str">
        <f t="shared" ca="1" si="71"/>
        <v/>
      </c>
      <c r="J130" s="48" t="str">
        <f t="shared" ca="1" si="71"/>
        <v/>
      </c>
      <c r="K130" s="48" t="str">
        <f t="shared" ca="1" si="71"/>
        <v/>
      </c>
      <c r="L130" s="48" t="str">
        <f t="shared" ca="1" si="71"/>
        <v/>
      </c>
      <c r="M130" s="48" t="str">
        <f t="shared" ca="1" si="71"/>
        <v/>
      </c>
      <c r="N130" s="48" t="str">
        <f t="shared" ca="1" si="71"/>
        <v/>
      </c>
      <c r="P130" s="26" t="str">
        <f t="shared" ca="1" si="47"/>
        <v/>
      </c>
      <c r="Q130" s="26" t="str">
        <f t="shared" ca="1" si="48"/>
        <v/>
      </c>
      <c r="R130" s="26" t="str">
        <f t="shared" ca="1" si="49"/>
        <v/>
      </c>
      <c r="S130" s="26" t="str">
        <f t="shared" ca="1" si="50"/>
        <v/>
      </c>
      <c r="T130" s="26" t="str">
        <f t="shared" ca="1" si="51"/>
        <v/>
      </c>
      <c r="U130" s="26" t="str">
        <f t="shared" ca="1" si="52"/>
        <v/>
      </c>
      <c r="V130" s="26" t="str">
        <f t="shared" ca="1" si="53"/>
        <v/>
      </c>
      <c r="W130" s="26" t="str">
        <f t="shared" ca="1" si="54"/>
        <v/>
      </c>
      <c r="X130" s="26" t="str">
        <f t="shared" ca="1" si="55"/>
        <v/>
      </c>
      <c r="Y130" s="26" t="str">
        <f t="shared" ca="1" si="56"/>
        <v/>
      </c>
      <c r="Z130" s="28" t="str">
        <f t="shared" ca="1" si="39"/>
        <v/>
      </c>
      <c r="AA130" s="57" t="str">
        <f t="shared" ca="1" si="57"/>
        <v/>
      </c>
      <c r="AB130" s="33" t="str">
        <f t="shared" ca="1" si="40"/>
        <v/>
      </c>
      <c r="AD130" s="28" t="str">
        <f t="shared" ca="1" si="58"/>
        <v/>
      </c>
      <c r="AE130" s="28" t="str">
        <f t="shared" ca="1" si="59"/>
        <v/>
      </c>
      <c r="AF130" s="28" t="str">
        <f t="shared" ca="1" si="60"/>
        <v/>
      </c>
      <c r="AG130" s="28" t="str">
        <f t="shared" ca="1" si="61"/>
        <v/>
      </c>
      <c r="AH130" s="28" t="str">
        <f t="shared" ca="1" si="62"/>
        <v/>
      </c>
      <c r="AI130" s="28" t="str">
        <f t="shared" ca="1" si="63"/>
        <v/>
      </c>
      <c r="AJ130" s="28" t="str">
        <f t="shared" ca="1" si="64"/>
        <v/>
      </c>
      <c r="AK130" s="28" t="str">
        <f t="shared" ca="1" si="65"/>
        <v/>
      </c>
      <c r="AL130" s="28" t="str">
        <f t="shared" ca="1" si="66"/>
        <v/>
      </c>
      <c r="AM130" s="28" t="str">
        <f t="shared" ca="1" si="67"/>
        <v/>
      </c>
      <c r="AN130" s="28" t="str">
        <f t="shared" ca="1" si="41"/>
        <v/>
      </c>
      <c r="AO130" s="28" t="str">
        <f t="shared" ca="1" si="68"/>
        <v/>
      </c>
      <c r="AP130" s="33" t="str">
        <f t="shared" ca="1" si="42"/>
        <v/>
      </c>
      <c r="AQ130" s="54"/>
      <c r="AR130" s="53"/>
      <c r="AS130" s="53"/>
      <c r="AT130" s="53"/>
      <c r="AU130" s="53"/>
    </row>
    <row r="131" spans="1:51" ht="15" customHeight="1" x14ac:dyDescent="0.25">
      <c r="A131" s="31" t="str">
        <f t="shared" ca="1" si="43"/>
        <v/>
      </c>
      <c r="B131" s="32" t="str">
        <f t="shared" ca="1" si="44"/>
        <v/>
      </c>
      <c r="C131" s="32" t="str">
        <f t="shared" ca="1" si="45"/>
        <v/>
      </c>
      <c r="D131" s="48">
        <f>RAWDATA!A133</f>
        <v>193704</v>
      </c>
      <c r="E131" s="48" t="str">
        <f t="shared" ca="1" si="69"/>
        <v/>
      </c>
      <c r="F131" s="48" t="str">
        <f t="shared" ca="1" si="71"/>
        <v/>
      </c>
      <c r="G131" s="48" t="str">
        <f t="shared" ca="1" si="71"/>
        <v/>
      </c>
      <c r="H131" s="48" t="str">
        <f t="shared" ca="1" si="71"/>
        <v/>
      </c>
      <c r="I131" s="48" t="str">
        <f t="shared" ca="1" si="71"/>
        <v/>
      </c>
      <c r="J131" s="48" t="str">
        <f t="shared" ca="1" si="71"/>
        <v/>
      </c>
      <c r="K131" s="48" t="str">
        <f t="shared" ca="1" si="71"/>
        <v/>
      </c>
      <c r="L131" s="48" t="str">
        <f t="shared" ca="1" si="71"/>
        <v/>
      </c>
      <c r="M131" s="48" t="str">
        <f t="shared" ca="1" si="71"/>
        <v/>
      </c>
      <c r="N131" s="48" t="str">
        <f t="shared" ca="1" si="71"/>
        <v/>
      </c>
      <c r="P131" s="26" t="str">
        <f t="shared" ca="1" si="47"/>
        <v/>
      </c>
      <c r="Q131" s="26" t="str">
        <f t="shared" ca="1" si="48"/>
        <v/>
      </c>
      <c r="R131" s="26" t="str">
        <f t="shared" ca="1" si="49"/>
        <v/>
      </c>
      <c r="S131" s="26" t="str">
        <f t="shared" ca="1" si="50"/>
        <v/>
      </c>
      <c r="T131" s="26" t="str">
        <f t="shared" ca="1" si="51"/>
        <v/>
      </c>
      <c r="U131" s="26" t="str">
        <f t="shared" ca="1" si="52"/>
        <v/>
      </c>
      <c r="V131" s="26" t="str">
        <f t="shared" ca="1" si="53"/>
        <v/>
      </c>
      <c r="W131" s="26" t="str">
        <f t="shared" ca="1" si="54"/>
        <v/>
      </c>
      <c r="X131" s="26" t="str">
        <f t="shared" ca="1" si="55"/>
        <v/>
      </c>
      <c r="Y131" s="26" t="str">
        <f t="shared" ca="1" si="56"/>
        <v/>
      </c>
      <c r="Z131" s="28" t="str">
        <f t="shared" ca="1" si="39"/>
        <v/>
      </c>
      <c r="AA131" s="57" t="str">
        <f t="shared" ca="1" si="57"/>
        <v/>
      </c>
      <c r="AB131" s="33" t="str">
        <f t="shared" ca="1" si="40"/>
        <v/>
      </c>
      <c r="AD131" s="28" t="str">
        <f t="shared" ca="1" si="58"/>
        <v/>
      </c>
      <c r="AE131" s="28" t="str">
        <f t="shared" ca="1" si="59"/>
        <v/>
      </c>
      <c r="AF131" s="28" t="str">
        <f t="shared" ca="1" si="60"/>
        <v/>
      </c>
      <c r="AG131" s="28" t="str">
        <f t="shared" ca="1" si="61"/>
        <v/>
      </c>
      <c r="AH131" s="28" t="str">
        <f t="shared" ca="1" si="62"/>
        <v/>
      </c>
      <c r="AI131" s="28" t="str">
        <f t="shared" ca="1" si="63"/>
        <v/>
      </c>
      <c r="AJ131" s="28" t="str">
        <f t="shared" ca="1" si="64"/>
        <v/>
      </c>
      <c r="AK131" s="28" t="str">
        <f t="shared" ca="1" si="65"/>
        <v/>
      </c>
      <c r="AL131" s="28" t="str">
        <f t="shared" ca="1" si="66"/>
        <v/>
      </c>
      <c r="AM131" s="28" t="str">
        <f t="shared" ca="1" si="67"/>
        <v/>
      </c>
      <c r="AN131" s="28" t="str">
        <f t="shared" ca="1" si="41"/>
        <v/>
      </c>
      <c r="AO131" s="28" t="str">
        <f t="shared" ca="1" si="68"/>
        <v/>
      </c>
      <c r="AP131" s="33" t="str">
        <f t="shared" ca="1" si="42"/>
        <v/>
      </c>
      <c r="AQ131" s="54"/>
      <c r="AR131" s="53"/>
      <c r="AS131" s="53"/>
      <c r="AT131" s="53"/>
      <c r="AU131" s="53"/>
    </row>
    <row r="132" spans="1:51" ht="15" customHeight="1" x14ac:dyDescent="0.25">
      <c r="A132" s="31" t="str">
        <f t="shared" ca="1" si="43"/>
        <v/>
      </c>
      <c r="B132" s="32" t="str">
        <f t="shared" ca="1" si="44"/>
        <v/>
      </c>
      <c r="C132" s="32" t="str">
        <f t="shared" ca="1" si="45"/>
        <v/>
      </c>
      <c r="D132" s="48">
        <f>RAWDATA!A134</f>
        <v>193705</v>
      </c>
      <c r="E132" s="48" t="str">
        <f t="shared" ca="1" si="69"/>
        <v/>
      </c>
      <c r="F132" s="48" t="str">
        <f t="shared" ca="1" si="71"/>
        <v/>
      </c>
      <c r="G132" s="48" t="str">
        <f t="shared" ca="1" si="71"/>
        <v/>
      </c>
      <c r="H132" s="48" t="str">
        <f t="shared" ca="1" si="71"/>
        <v/>
      </c>
      <c r="I132" s="48" t="str">
        <f t="shared" ca="1" si="71"/>
        <v/>
      </c>
      <c r="J132" s="48" t="str">
        <f t="shared" ca="1" si="71"/>
        <v/>
      </c>
      <c r="K132" s="48" t="str">
        <f t="shared" ca="1" si="71"/>
        <v/>
      </c>
      <c r="L132" s="48" t="str">
        <f t="shared" ca="1" si="71"/>
        <v/>
      </c>
      <c r="M132" s="48" t="str">
        <f t="shared" ca="1" si="71"/>
        <v/>
      </c>
      <c r="N132" s="48" t="str">
        <f t="shared" ca="1" si="71"/>
        <v/>
      </c>
      <c r="P132" s="26" t="str">
        <f t="shared" ca="1" si="47"/>
        <v/>
      </c>
      <c r="Q132" s="26" t="str">
        <f t="shared" ca="1" si="48"/>
        <v/>
      </c>
      <c r="R132" s="26" t="str">
        <f t="shared" ca="1" si="49"/>
        <v/>
      </c>
      <c r="S132" s="26" t="str">
        <f t="shared" ca="1" si="50"/>
        <v/>
      </c>
      <c r="T132" s="26" t="str">
        <f t="shared" ca="1" si="51"/>
        <v/>
      </c>
      <c r="U132" s="26" t="str">
        <f t="shared" ca="1" si="52"/>
        <v/>
      </c>
      <c r="V132" s="26" t="str">
        <f t="shared" ca="1" si="53"/>
        <v/>
      </c>
      <c r="W132" s="26" t="str">
        <f t="shared" ca="1" si="54"/>
        <v/>
      </c>
      <c r="X132" s="26" t="str">
        <f t="shared" ca="1" si="55"/>
        <v/>
      </c>
      <c r="Y132" s="26" t="str">
        <f t="shared" ca="1" si="56"/>
        <v/>
      </c>
      <c r="Z132" s="28" t="str">
        <f t="shared" ca="1" si="39"/>
        <v/>
      </c>
      <c r="AA132" s="57" t="str">
        <f t="shared" ca="1" si="57"/>
        <v/>
      </c>
      <c r="AB132" s="33" t="str">
        <f t="shared" ca="1" si="40"/>
        <v/>
      </c>
      <c r="AD132" s="28" t="str">
        <f t="shared" ca="1" si="58"/>
        <v/>
      </c>
      <c r="AE132" s="28" t="str">
        <f t="shared" ca="1" si="59"/>
        <v/>
      </c>
      <c r="AF132" s="28" t="str">
        <f t="shared" ca="1" si="60"/>
        <v/>
      </c>
      <c r="AG132" s="28" t="str">
        <f t="shared" ca="1" si="61"/>
        <v/>
      </c>
      <c r="AH132" s="28" t="str">
        <f t="shared" ca="1" si="62"/>
        <v/>
      </c>
      <c r="AI132" s="28" t="str">
        <f t="shared" ca="1" si="63"/>
        <v/>
      </c>
      <c r="AJ132" s="28" t="str">
        <f t="shared" ca="1" si="64"/>
        <v/>
      </c>
      <c r="AK132" s="28" t="str">
        <f t="shared" ca="1" si="65"/>
        <v/>
      </c>
      <c r="AL132" s="28" t="str">
        <f t="shared" ca="1" si="66"/>
        <v/>
      </c>
      <c r="AM132" s="28" t="str">
        <f t="shared" ca="1" si="67"/>
        <v/>
      </c>
      <c r="AN132" s="28" t="str">
        <f t="shared" ca="1" si="41"/>
        <v/>
      </c>
      <c r="AO132" s="28" t="str">
        <f t="shared" ca="1" si="68"/>
        <v/>
      </c>
      <c r="AP132" s="33" t="str">
        <f t="shared" ca="1" si="42"/>
        <v/>
      </c>
      <c r="AQ132" s="54"/>
      <c r="AR132" s="53"/>
      <c r="AS132" s="53"/>
      <c r="AT132" s="53"/>
      <c r="AU132" s="53"/>
    </row>
    <row r="133" spans="1:51" ht="15" customHeight="1" x14ac:dyDescent="0.25">
      <c r="A133" s="31" t="str">
        <f t="shared" ca="1" si="43"/>
        <v/>
      </c>
      <c r="B133" s="32" t="str">
        <f t="shared" ca="1" si="44"/>
        <v/>
      </c>
      <c r="C133" s="32" t="str">
        <f t="shared" ca="1" si="45"/>
        <v/>
      </c>
      <c r="D133" s="48">
        <f>RAWDATA!A135</f>
        <v>193706</v>
      </c>
      <c r="E133" s="48" t="str">
        <f t="shared" ca="1" si="69"/>
        <v/>
      </c>
      <c r="F133" s="48" t="str">
        <f t="shared" ca="1" si="71"/>
        <v/>
      </c>
      <c r="G133" s="48" t="str">
        <f t="shared" ca="1" si="71"/>
        <v/>
      </c>
      <c r="H133" s="48" t="str">
        <f t="shared" ca="1" si="71"/>
        <v/>
      </c>
      <c r="I133" s="48" t="str">
        <f t="shared" ca="1" si="71"/>
        <v/>
      </c>
      <c r="J133" s="48" t="str">
        <f t="shared" ca="1" si="71"/>
        <v/>
      </c>
      <c r="K133" s="48" t="str">
        <f t="shared" ca="1" si="71"/>
        <v/>
      </c>
      <c r="L133" s="48" t="str">
        <f t="shared" ca="1" si="71"/>
        <v/>
      </c>
      <c r="M133" s="48" t="str">
        <f t="shared" ca="1" si="71"/>
        <v/>
      </c>
      <c r="N133" s="48" t="str">
        <f t="shared" ca="1" si="71"/>
        <v/>
      </c>
      <c r="P133" s="26" t="str">
        <f t="shared" ca="1" si="47"/>
        <v/>
      </c>
      <c r="Q133" s="26" t="str">
        <f t="shared" ca="1" si="48"/>
        <v/>
      </c>
      <c r="R133" s="26" t="str">
        <f t="shared" ca="1" si="49"/>
        <v/>
      </c>
      <c r="S133" s="26" t="str">
        <f t="shared" ca="1" si="50"/>
        <v/>
      </c>
      <c r="T133" s="26" t="str">
        <f t="shared" ca="1" si="51"/>
        <v/>
      </c>
      <c r="U133" s="26" t="str">
        <f t="shared" ca="1" si="52"/>
        <v/>
      </c>
      <c r="V133" s="26" t="str">
        <f t="shared" ca="1" si="53"/>
        <v/>
      </c>
      <c r="W133" s="26" t="str">
        <f t="shared" ca="1" si="54"/>
        <v/>
      </c>
      <c r="X133" s="26" t="str">
        <f t="shared" ca="1" si="55"/>
        <v/>
      </c>
      <c r="Y133" s="26" t="str">
        <f t="shared" ca="1" si="56"/>
        <v/>
      </c>
      <c r="Z133" s="28" t="str">
        <f t="shared" ca="1" si="39"/>
        <v/>
      </c>
      <c r="AA133" s="57" t="str">
        <f t="shared" ca="1" si="57"/>
        <v/>
      </c>
      <c r="AB133" s="33" t="str">
        <f t="shared" ca="1" si="40"/>
        <v/>
      </c>
      <c r="AD133" s="28" t="str">
        <f t="shared" ca="1" si="58"/>
        <v/>
      </c>
      <c r="AE133" s="28" t="str">
        <f t="shared" ca="1" si="59"/>
        <v/>
      </c>
      <c r="AF133" s="28" t="str">
        <f t="shared" ca="1" si="60"/>
        <v/>
      </c>
      <c r="AG133" s="28" t="str">
        <f t="shared" ca="1" si="61"/>
        <v/>
      </c>
      <c r="AH133" s="28" t="str">
        <f t="shared" ca="1" si="62"/>
        <v/>
      </c>
      <c r="AI133" s="28" t="str">
        <f t="shared" ca="1" si="63"/>
        <v/>
      </c>
      <c r="AJ133" s="28" t="str">
        <f t="shared" ca="1" si="64"/>
        <v/>
      </c>
      <c r="AK133" s="28" t="str">
        <f t="shared" ca="1" si="65"/>
        <v/>
      </c>
      <c r="AL133" s="28" t="str">
        <f t="shared" ca="1" si="66"/>
        <v/>
      </c>
      <c r="AM133" s="28" t="str">
        <f t="shared" ca="1" si="67"/>
        <v/>
      </c>
      <c r="AN133" s="28" t="str">
        <f t="shared" ca="1" si="41"/>
        <v/>
      </c>
      <c r="AO133" s="28" t="str">
        <f t="shared" ca="1" si="68"/>
        <v/>
      </c>
      <c r="AP133" s="33" t="str">
        <f t="shared" ca="1" si="42"/>
        <v/>
      </c>
      <c r="AQ133" s="54"/>
      <c r="AR133" s="53"/>
      <c r="AS133" s="53"/>
      <c r="AT133" s="53"/>
      <c r="AU133" s="53"/>
    </row>
    <row r="134" spans="1:51" ht="15" customHeight="1" x14ac:dyDescent="0.25">
      <c r="A134" s="31" t="str">
        <f t="shared" ca="1" si="43"/>
        <v/>
      </c>
      <c r="B134" s="32" t="str">
        <f t="shared" ca="1" si="44"/>
        <v/>
      </c>
      <c r="C134" s="32" t="str">
        <f t="shared" ca="1" si="45"/>
        <v/>
      </c>
      <c r="D134" s="48">
        <f>RAWDATA!A136</f>
        <v>193707</v>
      </c>
      <c r="E134" s="48" t="str">
        <f t="shared" ca="1" si="69"/>
        <v/>
      </c>
      <c r="F134" s="48" t="str">
        <f t="shared" ca="1" si="71"/>
        <v/>
      </c>
      <c r="G134" s="48" t="str">
        <f t="shared" ca="1" si="71"/>
        <v/>
      </c>
      <c r="H134" s="48" t="str">
        <f t="shared" ca="1" si="71"/>
        <v/>
      </c>
      <c r="I134" s="48" t="str">
        <f t="shared" ca="1" si="71"/>
        <v/>
      </c>
      <c r="J134" s="48" t="str">
        <f t="shared" ca="1" si="71"/>
        <v/>
      </c>
      <c r="K134" s="48" t="str">
        <f t="shared" ca="1" si="71"/>
        <v/>
      </c>
      <c r="L134" s="48" t="str">
        <f t="shared" ca="1" si="71"/>
        <v/>
      </c>
      <c r="M134" s="48" t="str">
        <f t="shared" ca="1" si="71"/>
        <v/>
      </c>
      <c r="N134" s="48" t="str">
        <f t="shared" ca="1" si="71"/>
        <v/>
      </c>
      <c r="P134" s="26" t="str">
        <f t="shared" ca="1" si="47"/>
        <v/>
      </c>
      <c r="Q134" s="26" t="str">
        <f t="shared" ca="1" si="48"/>
        <v/>
      </c>
      <c r="R134" s="26" t="str">
        <f t="shared" ca="1" si="49"/>
        <v/>
      </c>
      <c r="S134" s="26" t="str">
        <f t="shared" ca="1" si="50"/>
        <v/>
      </c>
      <c r="T134" s="26" t="str">
        <f t="shared" ca="1" si="51"/>
        <v/>
      </c>
      <c r="U134" s="26" t="str">
        <f t="shared" ca="1" si="52"/>
        <v/>
      </c>
      <c r="V134" s="26" t="str">
        <f t="shared" ca="1" si="53"/>
        <v/>
      </c>
      <c r="W134" s="26" t="str">
        <f t="shared" ca="1" si="54"/>
        <v/>
      </c>
      <c r="X134" s="26" t="str">
        <f t="shared" ca="1" si="55"/>
        <v/>
      </c>
      <c r="Y134" s="26" t="str">
        <f t="shared" ca="1" si="56"/>
        <v/>
      </c>
      <c r="Z134" s="28" t="str">
        <f t="shared" ca="1" si="39"/>
        <v/>
      </c>
      <c r="AA134" s="57" t="str">
        <f t="shared" ca="1" si="57"/>
        <v/>
      </c>
      <c r="AB134" s="33" t="str">
        <f t="shared" ca="1" si="40"/>
        <v/>
      </c>
      <c r="AD134" s="28" t="str">
        <f t="shared" ca="1" si="58"/>
        <v/>
      </c>
      <c r="AE134" s="28" t="str">
        <f t="shared" ca="1" si="59"/>
        <v/>
      </c>
      <c r="AF134" s="28" t="str">
        <f t="shared" ca="1" si="60"/>
        <v/>
      </c>
      <c r="AG134" s="28" t="str">
        <f t="shared" ca="1" si="61"/>
        <v/>
      </c>
      <c r="AH134" s="28" t="str">
        <f t="shared" ca="1" si="62"/>
        <v/>
      </c>
      <c r="AI134" s="28" t="str">
        <f t="shared" ca="1" si="63"/>
        <v/>
      </c>
      <c r="AJ134" s="28" t="str">
        <f t="shared" ca="1" si="64"/>
        <v/>
      </c>
      <c r="AK134" s="28" t="str">
        <f t="shared" ca="1" si="65"/>
        <v/>
      </c>
      <c r="AL134" s="28" t="str">
        <f t="shared" ca="1" si="66"/>
        <v/>
      </c>
      <c r="AM134" s="28" t="str">
        <f t="shared" ca="1" si="67"/>
        <v/>
      </c>
      <c r="AN134" s="28" t="str">
        <f t="shared" ca="1" si="41"/>
        <v/>
      </c>
      <c r="AO134" s="28" t="str">
        <f t="shared" ca="1" si="68"/>
        <v/>
      </c>
      <c r="AP134" s="33" t="str">
        <f t="shared" ca="1" si="42"/>
        <v/>
      </c>
      <c r="AQ134" s="54"/>
      <c r="AR134" s="53"/>
      <c r="AS134" s="53"/>
      <c r="AT134" s="53"/>
      <c r="AU134" s="53"/>
    </row>
    <row r="135" spans="1:51" ht="15" customHeight="1" x14ac:dyDescent="0.25">
      <c r="A135" s="31" t="str">
        <f t="shared" ca="1" si="43"/>
        <v/>
      </c>
      <c r="B135" s="32" t="str">
        <f t="shared" ca="1" si="44"/>
        <v/>
      </c>
      <c r="C135" s="32" t="str">
        <f t="shared" ca="1" si="45"/>
        <v/>
      </c>
      <c r="D135" s="48">
        <f>RAWDATA!A137</f>
        <v>193708</v>
      </c>
      <c r="E135" s="48" t="str">
        <f t="shared" ca="1" si="69"/>
        <v/>
      </c>
      <c r="F135" s="48" t="str">
        <f t="shared" ca="1" si="71"/>
        <v/>
      </c>
      <c r="G135" s="48" t="str">
        <f t="shared" ca="1" si="71"/>
        <v/>
      </c>
      <c r="H135" s="48" t="str">
        <f t="shared" ca="1" si="71"/>
        <v/>
      </c>
      <c r="I135" s="48" t="str">
        <f t="shared" ca="1" si="71"/>
        <v/>
      </c>
      <c r="J135" s="48" t="str">
        <f t="shared" ca="1" si="71"/>
        <v/>
      </c>
      <c r="K135" s="48" t="str">
        <f t="shared" ca="1" si="71"/>
        <v/>
      </c>
      <c r="L135" s="48" t="str">
        <f t="shared" ca="1" si="71"/>
        <v/>
      </c>
      <c r="M135" s="48" t="str">
        <f t="shared" ca="1" si="71"/>
        <v/>
      </c>
      <c r="N135" s="48" t="str">
        <f t="shared" ca="1" si="71"/>
        <v/>
      </c>
      <c r="P135" s="26" t="str">
        <f t="shared" ca="1" si="47"/>
        <v/>
      </c>
      <c r="Q135" s="26" t="str">
        <f t="shared" ca="1" si="48"/>
        <v/>
      </c>
      <c r="R135" s="26" t="str">
        <f t="shared" ca="1" si="49"/>
        <v/>
      </c>
      <c r="S135" s="26" t="str">
        <f t="shared" ca="1" si="50"/>
        <v/>
      </c>
      <c r="T135" s="26" t="str">
        <f t="shared" ca="1" si="51"/>
        <v/>
      </c>
      <c r="U135" s="26" t="str">
        <f t="shared" ca="1" si="52"/>
        <v/>
      </c>
      <c r="V135" s="26" t="str">
        <f t="shared" ca="1" si="53"/>
        <v/>
      </c>
      <c r="W135" s="26" t="str">
        <f t="shared" ca="1" si="54"/>
        <v/>
      </c>
      <c r="X135" s="26" t="str">
        <f t="shared" ca="1" si="55"/>
        <v/>
      </c>
      <c r="Y135" s="26" t="str">
        <f t="shared" ca="1" si="56"/>
        <v/>
      </c>
      <c r="Z135" s="28" t="str">
        <f t="shared" ca="1" si="39"/>
        <v/>
      </c>
      <c r="AA135" s="57" t="str">
        <f t="shared" ca="1" si="57"/>
        <v/>
      </c>
      <c r="AB135" s="33" t="str">
        <f t="shared" ca="1" si="40"/>
        <v/>
      </c>
      <c r="AD135" s="28" t="str">
        <f t="shared" ca="1" si="58"/>
        <v/>
      </c>
      <c r="AE135" s="28" t="str">
        <f t="shared" ca="1" si="59"/>
        <v/>
      </c>
      <c r="AF135" s="28" t="str">
        <f t="shared" ca="1" si="60"/>
        <v/>
      </c>
      <c r="AG135" s="28" t="str">
        <f t="shared" ca="1" si="61"/>
        <v/>
      </c>
      <c r="AH135" s="28" t="str">
        <f t="shared" ca="1" si="62"/>
        <v/>
      </c>
      <c r="AI135" s="28" t="str">
        <f t="shared" ca="1" si="63"/>
        <v/>
      </c>
      <c r="AJ135" s="28" t="str">
        <f t="shared" ca="1" si="64"/>
        <v/>
      </c>
      <c r="AK135" s="28" t="str">
        <f t="shared" ca="1" si="65"/>
        <v/>
      </c>
      <c r="AL135" s="28" t="str">
        <f t="shared" ca="1" si="66"/>
        <v/>
      </c>
      <c r="AM135" s="28" t="str">
        <f t="shared" ca="1" si="67"/>
        <v/>
      </c>
      <c r="AN135" s="28" t="str">
        <f t="shared" ca="1" si="41"/>
        <v/>
      </c>
      <c r="AO135" s="28" t="str">
        <f t="shared" ca="1" si="68"/>
        <v/>
      </c>
      <c r="AP135" s="33" t="str">
        <f t="shared" ca="1" si="42"/>
        <v/>
      </c>
      <c r="AQ135" s="54"/>
      <c r="AR135" s="53"/>
      <c r="AS135" s="53"/>
      <c r="AT135" s="53"/>
      <c r="AU135" s="53"/>
    </row>
    <row r="136" spans="1:51" ht="15" customHeight="1" x14ac:dyDescent="0.25">
      <c r="A136" s="31" t="str">
        <f t="shared" ca="1" si="43"/>
        <v/>
      </c>
      <c r="B136" s="32" t="str">
        <f t="shared" ca="1" si="44"/>
        <v/>
      </c>
      <c r="C136" s="32" t="str">
        <f t="shared" ca="1" si="45"/>
        <v/>
      </c>
      <c r="D136" s="48">
        <f>RAWDATA!A138</f>
        <v>193709</v>
      </c>
      <c r="E136" s="48" t="str">
        <f t="shared" ca="1" si="69"/>
        <v/>
      </c>
      <c r="F136" s="48" t="str">
        <f t="shared" ca="1" si="71"/>
        <v/>
      </c>
      <c r="G136" s="48" t="str">
        <f t="shared" ca="1" si="71"/>
        <v/>
      </c>
      <c r="H136" s="48" t="str">
        <f t="shared" ca="1" si="71"/>
        <v/>
      </c>
      <c r="I136" s="48" t="str">
        <f t="shared" ca="1" si="71"/>
        <v/>
      </c>
      <c r="J136" s="48" t="str">
        <f t="shared" ca="1" si="71"/>
        <v/>
      </c>
      <c r="K136" s="48" t="str">
        <f t="shared" ca="1" si="71"/>
        <v/>
      </c>
      <c r="L136" s="48" t="str">
        <f t="shared" ca="1" si="71"/>
        <v/>
      </c>
      <c r="M136" s="48" t="str">
        <f t="shared" ca="1" si="71"/>
        <v/>
      </c>
      <c r="N136" s="48" t="str">
        <f t="shared" ca="1" si="71"/>
        <v/>
      </c>
      <c r="P136" s="26" t="str">
        <f t="shared" ca="1" si="47"/>
        <v/>
      </c>
      <c r="Q136" s="26" t="str">
        <f t="shared" ca="1" si="48"/>
        <v/>
      </c>
      <c r="R136" s="26" t="str">
        <f t="shared" ca="1" si="49"/>
        <v/>
      </c>
      <c r="S136" s="26" t="str">
        <f t="shared" ca="1" si="50"/>
        <v/>
      </c>
      <c r="T136" s="26" t="str">
        <f t="shared" ca="1" si="51"/>
        <v/>
      </c>
      <c r="U136" s="26" t="str">
        <f t="shared" ca="1" si="52"/>
        <v/>
      </c>
      <c r="V136" s="26" t="str">
        <f t="shared" ca="1" si="53"/>
        <v/>
      </c>
      <c r="W136" s="26" t="str">
        <f t="shared" ca="1" si="54"/>
        <v/>
      </c>
      <c r="X136" s="26" t="str">
        <f t="shared" ca="1" si="55"/>
        <v/>
      </c>
      <c r="Y136" s="26" t="str">
        <f t="shared" ca="1" si="56"/>
        <v/>
      </c>
      <c r="Z136" s="28" t="str">
        <f t="shared" ref="Z136:Z199" ca="1" si="72">IF(P136="","",IF(P135="",AVERAGE(Y136-1,X136-1)-AVERAGE(P136-1,Q136-1),AVERAGE(Y136/Y135-1,X136/X135-1)-AVERAGE(P136/P135-1,Q136/Q135-1)))</f>
        <v/>
      </c>
      <c r="AA136" s="57" t="str">
        <f t="shared" ca="1" si="57"/>
        <v/>
      </c>
      <c r="AB136" s="33" t="str">
        <f t="shared" ref="AB136:AB199" ca="1" si="73">IF(P136="","",IF(P135="",AVERAGE(Y136-1,X136-1)-AA136,AVERAGE(Y136/Y135-1,X136/X135-1)-AA136))</f>
        <v/>
      </c>
      <c r="AD136" s="28" t="str">
        <f t="shared" ca="1" si="58"/>
        <v/>
      </c>
      <c r="AE136" s="28" t="str">
        <f t="shared" ca="1" si="59"/>
        <v/>
      </c>
      <c r="AF136" s="28" t="str">
        <f t="shared" ca="1" si="60"/>
        <v/>
      </c>
      <c r="AG136" s="28" t="str">
        <f t="shared" ca="1" si="61"/>
        <v/>
      </c>
      <c r="AH136" s="28" t="str">
        <f t="shared" ca="1" si="62"/>
        <v/>
      </c>
      <c r="AI136" s="28" t="str">
        <f t="shared" ca="1" si="63"/>
        <v/>
      </c>
      <c r="AJ136" s="28" t="str">
        <f t="shared" ca="1" si="64"/>
        <v/>
      </c>
      <c r="AK136" s="28" t="str">
        <f t="shared" ca="1" si="65"/>
        <v/>
      </c>
      <c r="AL136" s="28" t="str">
        <f t="shared" ca="1" si="66"/>
        <v/>
      </c>
      <c r="AM136" s="28" t="str">
        <f t="shared" ca="1" si="67"/>
        <v/>
      </c>
      <c r="AN136" s="28" t="str">
        <f t="shared" ref="AN136:AN199" ca="1" si="74">IF(AD136="","",IF(AD135="",AVERAGE(AM136,AL136)-AVERAGE(AD136,AE136),AVERAGE(AM136,AL136)-AVERAGE(AD136,AE136)))</f>
        <v/>
      </c>
      <c r="AO136" s="28" t="str">
        <f t="shared" ca="1" si="68"/>
        <v/>
      </c>
      <c r="AP136" s="33" t="str">
        <f t="shared" ref="AP136:AP199" ca="1" si="75">IF(AD136="","",IF(AD135="",AVERAGE(AM136,AL136)-AO136,AVERAGE(AM136,AL136)-AO136))</f>
        <v/>
      </c>
      <c r="AQ136" s="54"/>
      <c r="AR136" s="53"/>
      <c r="AS136" s="53"/>
      <c r="AT136" s="53"/>
      <c r="AU136" s="53"/>
    </row>
    <row r="137" spans="1:51" ht="15" customHeight="1" x14ac:dyDescent="0.25">
      <c r="A137" s="31" t="str">
        <f t="shared" ref="A137:A200" ca="1" si="76">IF(E137="","",DATE(LEFT(D137,4),RIGHT(D137,2),1))</f>
        <v/>
      </c>
      <c r="B137" s="32" t="str">
        <f t="shared" ref="B137:B200" ca="1" si="77">IF(E137="","",YEAR(A137))</f>
        <v/>
      </c>
      <c r="C137" s="32" t="str">
        <f t="shared" ref="C137:C200" ca="1" si="78">IF(E137="","",MONTH(A137))</f>
        <v/>
      </c>
      <c r="D137" s="48">
        <f>RAWDATA!A139</f>
        <v>193710</v>
      </c>
      <c r="E137" s="48" t="str">
        <f t="shared" ca="1" si="69"/>
        <v/>
      </c>
      <c r="F137" s="48" t="str">
        <f t="shared" ca="1" si="71"/>
        <v/>
      </c>
      <c r="G137" s="48" t="str">
        <f t="shared" ca="1" si="71"/>
        <v/>
      </c>
      <c r="H137" s="48" t="str">
        <f t="shared" ca="1" si="71"/>
        <v/>
      </c>
      <c r="I137" s="48" t="str">
        <f t="shared" ca="1" si="71"/>
        <v/>
      </c>
      <c r="J137" s="48" t="str">
        <f t="shared" ca="1" si="71"/>
        <v/>
      </c>
      <c r="K137" s="48" t="str">
        <f t="shared" ca="1" si="71"/>
        <v/>
      </c>
      <c r="L137" s="48" t="str">
        <f t="shared" ca="1" si="71"/>
        <v/>
      </c>
      <c r="M137" s="48" t="str">
        <f t="shared" ca="1" si="71"/>
        <v/>
      </c>
      <c r="N137" s="48" t="str">
        <f t="shared" ca="1" si="71"/>
        <v/>
      </c>
      <c r="P137" s="26" t="str">
        <f t="shared" ref="P137:P200" ca="1" si="79">IF(E137="","",IF(P136="",1*(1+E137/100),P136*(1+E137/100)))</f>
        <v/>
      </c>
      <c r="Q137" s="26" t="str">
        <f t="shared" ref="Q137:Q200" ca="1" si="80">IF(F137="","",IF(Q136="",1*(1+F137/100),Q136*(1+F137/100)))</f>
        <v/>
      </c>
      <c r="R137" s="26" t="str">
        <f t="shared" ref="R137:R200" ca="1" si="81">IF(G137="","",IF(R136="",1*(1+G137/100),R136*(1+G137/100)))</f>
        <v/>
      </c>
      <c r="S137" s="26" t="str">
        <f t="shared" ref="S137:S200" ca="1" si="82">IF(H137="","",IF(S136="",1*(1+H137/100),S136*(1+H137/100)))</f>
        <v/>
      </c>
      <c r="T137" s="26" t="str">
        <f t="shared" ref="T137:T200" ca="1" si="83">IF(I137="","",IF(T136="",1*(1+I137/100),T136*(1+I137/100)))</f>
        <v/>
      </c>
      <c r="U137" s="26" t="str">
        <f t="shared" ref="U137:U200" ca="1" si="84">IF(J137="","",IF(U136="",1*(1+J137/100),U136*(1+J137/100)))</f>
        <v/>
      </c>
      <c r="V137" s="26" t="str">
        <f t="shared" ref="V137:V200" ca="1" si="85">IF(K137="","",IF(V136="",1*(1+K137/100),V136*(1+K137/100)))</f>
        <v/>
      </c>
      <c r="W137" s="26" t="str">
        <f t="shared" ref="W137:W200" ca="1" si="86">IF(L137="","",IF(W136="",1*(1+L137/100),W136*(1+L137/100)))</f>
        <v/>
      </c>
      <c r="X137" s="26" t="str">
        <f t="shared" ref="X137:X200" ca="1" si="87">IF(M137="","",IF(X136="",1*(1+M137/100),X136*(1+M137/100)))</f>
        <v/>
      </c>
      <c r="Y137" s="26" t="str">
        <f t="shared" ref="Y137:Y200" ca="1" si="88">IF(N137="","",IF(Y136="",1*(1+N137/100),Y136*(1+N137/100)))</f>
        <v/>
      </c>
      <c r="Z137" s="28" t="str">
        <f t="shared" ca="1" si="72"/>
        <v/>
      </c>
      <c r="AA137" s="57" t="str">
        <f t="shared" ref="AA137:AA200" ca="1" si="89">IF(E137="","",AVERAGE(E137:N137)/100)</f>
        <v/>
      </c>
      <c r="AB137" s="33" t="str">
        <f t="shared" ca="1" si="73"/>
        <v/>
      </c>
      <c r="AD137" s="28" t="str">
        <f t="shared" ref="AD137:AD200" ca="1" si="90">IF(E137="","",IF(P136="",LN(P137),LN(P137/P136)))</f>
        <v/>
      </c>
      <c r="AE137" s="28" t="str">
        <f t="shared" ref="AE137:AE200" ca="1" si="91">IF(F137="","",IF(Q136="",LN(Q137),LN(Q137/Q136)))</f>
        <v/>
      </c>
      <c r="AF137" s="28" t="str">
        <f t="shared" ref="AF137:AF200" ca="1" si="92">IF(G137="","",IF(R136="",LN(R137),LN(R137/R136)))</f>
        <v/>
      </c>
      <c r="AG137" s="28" t="str">
        <f t="shared" ref="AG137:AG200" ca="1" si="93">IF(H137="","",IF(S136="",LN(S137),LN(S137/S136)))</f>
        <v/>
      </c>
      <c r="AH137" s="28" t="str">
        <f t="shared" ref="AH137:AH200" ca="1" si="94">IF(I137="","",IF(T136="",LN(T137),LN(T137/T136)))</f>
        <v/>
      </c>
      <c r="AI137" s="28" t="str">
        <f t="shared" ref="AI137:AI200" ca="1" si="95">IF(J137="","",IF(U136="",LN(U137),LN(U137/U136)))</f>
        <v/>
      </c>
      <c r="AJ137" s="28" t="str">
        <f t="shared" ref="AJ137:AJ200" ca="1" si="96">IF(K137="","",IF(V136="",LN(V137),LN(V137/V136)))</f>
        <v/>
      </c>
      <c r="AK137" s="28" t="str">
        <f t="shared" ref="AK137:AK200" ca="1" si="97">IF(L137="","",IF(W136="",LN(W137),LN(W137/W136)))</f>
        <v/>
      </c>
      <c r="AL137" s="28" t="str">
        <f t="shared" ref="AL137:AL200" ca="1" si="98">IF(M137="","",IF(X136="",LN(X137),LN(X137/X136)))</f>
        <v/>
      </c>
      <c r="AM137" s="28" t="str">
        <f t="shared" ref="AM137:AM200" ca="1" si="99">IF(N137="","",IF(Y136="",LN(Y137),LN(Y137/Y136)))</f>
        <v/>
      </c>
      <c r="AN137" s="28" t="str">
        <f t="shared" ca="1" si="74"/>
        <v/>
      </c>
      <c r="AO137" s="28" t="str">
        <f t="shared" ref="AO137:AO200" ca="1" si="100">IF(AA137="","",LN(1+AA137))</f>
        <v/>
      </c>
      <c r="AP137" s="33" t="str">
        <f t="shared" ca="1" si="75"/>
        <v/>
      </c>
      <c r="AQ137" s="54"/>
      <c r="AR137" s="53"/>
      <c r="AS137" s="53"/>
      <c r="AT137" s="53"/>
      <c r="AU137" s="53"/>
      <c r="AY137" s="29"/>
    </row>
    <row r="138" spans="1:51" ht="15" customHeight="1" x14ac:dyDescent="0.25">
      <c r="A138" s="31" t="str">
        <f t="shared" ca="1" si="76"/>
        <v/>
      </c>
      <c r="B138" s="32" t="str">
        <f t="shared" ca="1" si="77"/>
        <v/>
      </c>
      <c r="C138" s="32" t="str">
        <f t="shared" ca="1" si="78"/>
        <v/>
      </c>
      <c r="D138" s="48">
        <f>RAWDATA!A140</f>
        <v>193711</v>
      </c>
      <c r="E138" s="48" t="str">
        <f t="shared" ref="E138:E201" ca="1" si="101">IF(OR($D138&lt;$B$3,$D138&gt;$B$4),"",IF(ISERROR(VLOOKUP($D138,INDIRECT($B$1),E$7,0)),"",VLOOKUP($D138,INDIRECT($B$1),E$7,0)))</f>
        <v/>
      </c>
      <c r="F138" s="48" t="str">
        <f t="shared" ca="1" si="71"/>
        <v/>
      </c>
      <c r="G138" s="48" t="str">
        <f t="shared" ca="1" si="71"/>
        <v/>
      </c>
      <c r="H138" s="48" t="str">
        <f t="shared" ca="1" si="71"/>
        <v/>
      </c>
      <c r="I138" s="48" t="str">
        <f t="shared" ca="1" si="71"/>
        <v/>
      </c>
      <c r="J138" s="48" t="str">
        <f t="shared" ca="1" si="71"/>
        <v/>
      </c>
      <c r="K138" s="48" t="str">
        <f t="shared" ca="1" si="71"/>
        <v/>
      </c>
      <c r="L138" s="48" t="str">
        <f t="shared" ca="1" si="71"/>
        <v/>
      </c>
      <c r="M138" s="48" t="str">
        <f t="shared" ca="1" si="71"/>
        <v/>
      </c>
      <c r="N138" s="48" t="str">
        <f t="shared" ca="1" si="71"/>
        <v/>
      </c>
      <c r="P138" s="26" t="str">
        <f t="shared" ca="1" si="79"/>
        <v/>
      </c>
      <c r="Q138" s="26" t="str">
        <f t="shared" ca="1" si="80"/>
        <v/>
      </c>
      <c r="R138" s="26" t="str">
        <f t="shared" ca="1" si="81"/>
        <v/>
      </c>
      <c r="S138" s="26" t="str">
        <f t="shared" ca="1" si="82"/>
        <v/>
      </c>
      <c r="T138" s="26" t="str">
        <f t="shared" ca="1" si="83"/>
        <v/>
      </c>
      <c r="U138" s="26" t="str">
        <f t="shared" ca="1" si="84"/>
        <v/>
      </c>
      <c r="V138" s="26" t="str">
        <f t="shared" ca="1" si="85"/>
        <v/>
      </c>
      <c r="W138" s="26" t="str">
        <f t="shared" ca="1" si="86"/>
        <v/>
      </c>
      <c r="X138" s="26" t="str">
        <f t="shared" ca="1" si="87"/>
        <v/>
      </c>
      <c r="Y138" s="26" t="str">
        <f t="shared" ca="1" si="88"/>
        <v/>
      </c>
      <c r="Z138" s="28" t="str">
        <f t="shared" ca="1" si="72"/>
        <v/>
      </c>
      <c r="AA138" s="57" t="str">
        <f t="shared" ca="1" si="89"/>
        <v/>
      </c>
      <c r="AB138" s="33" t="str">
        <f t="shared" ca="1" si="73"/>
        <v/>
      </c>
      <c r="AD138" s="28" t="str">
        <f t="shared" ca="1" si="90"/>
        <v/>
      </c>
      <c r="AE138" s="28" t="str">
        <f t="shared" ca="1" si="91"/>
        <v/>
      </c>
      <c r="AF138" s="28" t="str">
        <f t="shared" ca="1" si="92"/>
        <v/>
      </c>
      <c r="AG138" s="28" t="str">
        <f t="shared" ca="1" si="93"/>
        <v/>
      </c>
      <c r="AH138" s="28" t="str">
        <f t="shared" ca="1" si="94"/>
        <v/>
      </c>
      <c r="AI138" s="28" t="str">
        <f t="shared" ca="1" si="95"/>
        <v/>
      </c>
      <c r="AJ138" s="28" t="str">
        <f t="shared" ca="1" si="96"/>
        <v/>
      </c>
      <c r="AK138" s="28" t="str">
        <f t="shared" ca="1" si="97"/>
        <v/>
      </c>
      <c r="AL138" s="28" t="str">
        <f t="shared" ca="1" si="98"/>
        <v/>
      </c>
      <c r="AM138" s="28" t="str">
        <f t="shared" ca="1" si="99"/>
        <v/>
      </c>
      <c r="AN138" s="28" t="str">
        <f t="shared" ca="1" si="74"/>
        <v/>
      </c>
      <c r="AO138" s="28" t="str">
        <f t="shared" ca="1" si="100"/>
        <v/>
      </c>
      <c r="AP138" s="33" t="str">
        <f t="shared" ca="1" si="75"/>
        <v/>
      </c>
      <c r="AQ138" s="54"/>
      <c r="AR138" s="53"/>
      <c r="AS138" s="53"/>
      <c r="AT138" s="53"/>
      <c r="AU138" s="53"/>
    </row>
    <row r="139" spans="1:51" ht="15" customHeight="1" x14ac:dyDescent="0.25">
      <c r="A139" s="31" t="str">
        <f t="shared" ca="1" si="76"/>
        <v/>
      </c>
      <c r="B139" s="32" t="str">
        <f t="shared" ca="1" si="77"/>
        <v/>
      </c>
      <c r="C139" s="32" t="str">
        <f t="shared" ca="1" si="78"/>
        <v/>
      </c>
      <c r="D139" s="48">
        <f>RAWDATA!A141</f>
        <v>193712</v>
      </c>
      <c r="E139" s="48" t="str">
        <f t="shared" ca="1" si="101"/>
        <v/>
      </c>
      <c r="F139" s="48" t="str">
        <f t="shared" ca="1" si="71"/>
        <v/>
      </c>
      <c r="G139" s="48" t="str">
        <f t="shared" ca="1" si="71"/>
        <v/>
      </c>
      <c r="H139" s="48" t="str">
        <f t="shared" ca="1" si="71"/>
        <v/>
      </c>
      <c r="I139" s="48" t="str">
        <f t="shared" ca="1" si="71"/>
        <v/>
      </c>
      <c r="J139" s="48" t="str">
        <f t="shared" ca="1" si="71"/>
        <v/>
      </c>
      <c r="K139" s="48" t="str">
        <f t="shared" ca="1" si="71"/>
        <v/>
      </c>
      <c r="L139" s="48" t="str">
        <f t="shared" ca="1" si="71"/>
        <v/>
      </c>
      <c r="M139" s="48" t="str">
        <f t="shared" ca="1" si="71"/>
        <v/>
      </c>
      <c r="N139" s="48" t="str">
        <f t="shared" ca="1" si="71"/>
        <v/>
      </c>
      <c r="P139" s="26" t="str">
        <f t="shared" ca="1" si="79"/>
        <v/>
      </c>
      <c r="Q139" s="26" t="str">
        <f t="shared" ca="1" si="80"/>
        <v/>
      </c>
      <c r="R139" s="26" t="str">
        <f t="shared" ca="1" si="81"/>
        <v/>
      </c>
      <c r="S139" s="26" t="str">
        <f t="shared" ca="1" si="82"/>
        <v/>
      </c>
      <c r="T139" s="26" t="str">
        <f t="shared" ca="1" si="83"/>
        <v/>
      </c>
      <c r="U139" s="26" t="str">
        <f t="shared" ca="1" si="84"/>
        <v/>
      </c>
      <c r="V139" s="26" t="str">
        <f t="shared" ca="1" si="85"/>
        <v/>
      </c>
      <c r="W139" s="26" t="str">
        <f t="shared" ca="1" si="86"/>
        <v/>
      </c>
      <c r="X139" s="26" t="str">
        <f t="shared" ca="1" si="87"/>
        <v/>
      </c>
      <c r="Y139" s="26" t="str">
        <f t="shared" ca="1" si="88"/>
        <v/>
      </c>
      <c r="Z139" s="28" t="str">
        <f t="shared" ca="1" si="72"/>
        <v/>
      </c>
      <c r="AA139" s="57" t="str">
        <f t="shared" ca="1" si="89"/>
        <v/>
      </c>
      <c r="AB139" s="33" t="str">
        <f t="shared" ca="1" si="73"/>
        <v/>
      </c>
      <c r="AD139" s="28" t="str">
        <f t="shared" ca="1" si="90"/>
        <v/>
      </c>
      <c r="AE139" s="28" t="str">
        <f t="shared" ca="1" si="91"/>
        <v/>
      </c>
      <c r="AF139" s="28" t="str">
        <f t="shared" ca="1" si="92"/>
        <v/>
      </c>
      <c r="AG139" s="28" t="str">
        <f t="shared" ca="1" si="93"/>
        <v/>
      </c>
      <c r="AH139" s="28" t="str">
        <f t="shared" ca="1" si="94"/>
        <v/>
      </c>
      <c r="AI139" s="28" t="str">
        <f t="shared" ca="1" si="95"/>
        <v/>
      </c>
      <c r="AJ139" s="28" t="str">
        <f t="shared" ca="1" si="96"/>
        <v/>
      </c>
      <c r="AK139" s="28" t="str">
        <f t="shared" ca="1" si="97"/>
        <v/>
      </c>
      <c r="AL139" s="28" t="str">
        <f t="shared" ca="1" si="98"/>
        <v/>
      </c>
      <c r="AM139" s="28" t="str">
        <f t="shared" ca="1" si="99"/>
        <v/>
      </c>
      <c r="AN139" s="28" t="str">
        <f t="shared" ca="1" si="74"/>
        <v/>
      </c>
      <c r="AO139" s="28" t="str">
        <f t="shared" ca="1" si="100"/>
        <v/>
      </c>
      <c r="AP139" s="33" t="str">
        <f t="shared" ca="1" si="75"/>
        <v/>
      </c>
      <c r="AQ139" s="54"/>
      <c r="AR139" s="53"/>
      <c r="AS139" s="53"/>
      <c r="AT139" s="53"/>
      <c r="AU139" s="53"/>
    </row>
    <row r="140" spans="1:51" ht="15" customHeight="1" x14ac:dyDescent="0.25">
      <c r="A140" s="31" t="str">
        <f t="shared" ca="1" si="76"/>
        <v/>
      </c>
      <c r="B140" s="32" t="str">
        <f t="shared" ca="1" si="77"/>
        <v/>
      </c>
      <c r="C140" s="32" t="str">
        <f t="shared" ca="1" si="78"/>
        <v/>
      </c>
      <c r="D140" s="48">
        <f>RAWDATA!A142</f>
        <v>193801</v>
      </c>
      <c r="E140" s="48" t="str">
        <f t="shared" ca="1" si="101"/>
        <v/>
      </c>
      <c r="F140" s="48" t="str">
        <f t="shared" ca="1" si="71"/>
        <v/>
      </c>
      <c r="G140" s="48" t="str">
        <f t="shared" ca="1" si="71"/>
        <v/>
      </c>
      <c r="H140" s="48" t="str">
        <f t="shared" ca="1" si="71"/>
        <v/>
      </c>
      <c r="I140" s="48" t="str">
        <f t="shared" ca="1" si="71"/>
        <v/>
      </c>
      <c r="J140" s="48" t="str">
        <f t="shared" ca="1" si="71"/>
        <v/>
      </c>
      <c r="K140" s="48" t="str">
        <f t="shared" ca="1" si="71"/>
        <v/>
      </c>
      <c r="L140" s="48" t="str">
        <f t="shared" ca="1" si="71"/>
        <v/>
      </c>
      <c r="M140" s="48" t="str">
        <f t="shared" ca="1" si="71"/>
        <v/>
      </c>
      <c r="N140" s="48" t="str">
        <f t="shared" ca="1" si="71"/>
        <v/>
      </c>
      <c r="P140" s="26" t="str">
        <f t="shared" ca="1" si="79"/>
        <v/>
      </c>
      <c r="Q140" s="26" t="str">
        <f t="shared" ca="1" si="80"/>
        <v/>
      </c>
      <c r="R140" s="26" t="str">
        <f t="shared" ca="1" si="81"/>
        <v/>
      </c>
      <c r="S140" s="26" t="str">
        <f t="shared" ca="1" si="82"/>
        <v/>
      </c>
      <c r="T140" s="26" t="str">
        <f t="shared" ca="1" si="83"/>
        <v/>
      </c>
      <c r="U140" s="26" t="str">
        <f t="shared" ca="1" si="84"/>
        <v/>
      </c>
      <c r="V140" s="26" t="str">
        <f t="shared" ca="1" si="85"/>
        <v/>
      </c>
      <c r="W140" s="26" t="str">
        <f t="shared" ca="1" si="86"/>
        <v/>
      </c>
      <c r="X140" s="26" t="str">
        <f t="shared" ca="1" si="87"/>
        <v/>
      </c>
      <c r="Y140" s="26" t="str">
        <f t="shared" ca="1" si="88"/>
        <v/>
      </c>
      <c r="Z140" s="28" t="str">
        <f t="shared" ca="1" si="72"/>
        <v/>
      </c>
      <c r="AA140" s="57" t="str">
        <f t="shared" ca="1" si="89"/>
        <v/>
      </c>
      <c r="AB140" s="33" t="str">
        <f t="shared" ca="1" si="73"/>
        <v/>
      </c>
      <c r="AD140" s="28" t="str">
        <f t="shared" ca="1" si="90"/>
        <v/>
      </c>
      <c r="AE140" s="28" t="str">
        <f t="shared" ca="1" si="91"/>
        <v/>
      </c>
      <c r="AF140" s="28" t="str">
        <f t="shared" ca="1" si="92"/>
        <v/>
      </c>
      <c r="AG140" s="28" t="str">
        <f t="shared" ca="1" si="93"/>
        <v/>
      </c>
      <c r="AH140" s="28" t="str">
        <f t="shared" ca="1" si="94"/>
        <v/>
      </c>
      <c r="AI140" s="28" t="str">
        <f t="shared" ca="1" si="95"/>
        <v/>
      </c>
      <c r="AJ140" s="28" t="str">
        <f t="shared" ca="1" si="96"/>
        <v/>
      </c>
      <c r="AK140" s="28" t="str">
        <f t="shared" ca="1" si="97"/>
        <v/>
      </c>
      <c r="AL140" s="28" t="str">
        <f t="shared" ca="1" si="98"/>
        <v/>
      </c>
      <c r="AM140" s="28" t="str">
        <f t="shared" ca="1" si="99"/>
        <v/>
      </c>
      <c r="AN140" s="28" t="str">
        <f t="shared" ca="1" si="74"/>
        <v/>
      </c>
      <c r="AO140" s="28" t="str">
        <f t="shared" ca="1" si="100"/>
        <v/>
      </c>
      <c r="AP140" s="33" t="str">
        <f t="shared" ca="1" si="75"/>
        <v/>
      </c>
      <c r="AQ140" s="54"/>
      <c r="AR140" s="53"/>
      <c r="AS140" s="53"/>
      <c r="AT140" s="53"/>
      <c r="AU140" s="53"/>
    </row>
    <row r="141" spans="1:51" ht="15" customHeight="1" x14ac:dyDescent="0.25">
      <c r="A141" s="31" t="str">
        <f t="shared" ca="1" si="76"/>
        <v/>
      </c>
      <c r="B141" s="32" t="str">
        <f t="shared" ca="1" si="77"/>
        <v/>
      </c>
      <c r="C141" s="32" t="str">
        <f t="shared" ca="1" si="78"/>
        <v/>
      </c>
      <c r="D141" s="48">
        <f>RAWDATA!A143</f>
        <v>193802</v>
      </c>
      <c r="E141" s="48" t="str">
        <f t="shared" ca="1" si="101"/>
        <v/>
      </c>
      <c r="F141" s="48" t="str">
        <f t="shared" ca="1" si="71"/>
        <v/>
      </c>
      <c r="G141" s="48" t="str">
        <f t="shared" ca="1" si="71"/>
        <v/>
      </c>
      <c r="H141" s="48" t="str">
        <f t="shared" ca="1" si="71"/>
        <v/>
      </c>
      <c r="I141" s="48" t="str">
        <f t="shared" ca="1" si="71"/>
        <v/>
      </c>
      <c r="J141" s="48" t="str">
        <f t="shared" ca="1" si="71"/>
        <v/>
      </c>
      <c r="K141" s="48" t="str">
        <f t="shared" ca="1" si="71"/>
        <v/>
      </c>
      <c r="L141" s="48" t="str">
        <f t="shared" ca="1" si="71"/>
        <v/>
      </c>
      <c r="M141" s="48" t="str">
        <f t="shared" ca="1" si="71"/>
        <v/>
      </c>
      <c r="N141" s="48" t="str">
        <f t="shared" ca="1" si="71"/>
        <v/>
      </c>
      <c r="P141" s="26" t="str">
        <f t="shared" ca="1" si="79"/>
        <v/>
      </c>
      <c r="Q141" s="26" t="str">
        <f t="shared" ca="1" si="80"/>
        <v/>
      </c>
      <c r="R141" s="26" t="str">
        <f t="shared" ca="1" si="81"/>
        <v/>
      </c>
      <c r="S141" s="26" t="str">
        <f t="shared" ca="1" si="82"/>
        <v/>
      </c>
      <c r="T141" s="26" t="str">
        <f t="shared" ca="1" si="83"/>
        <v/>
      </c>
      <c r="U141" s="26" t="str">
        <f t="shared" ca="1" si="84"/>
        <v/>
      </c>
      <c r="V141" s="26" t="str">
        <f t="shared" ca="1" si="85"/>
        <v/>
      </c>
      <c r="W141" s="26" t="str">
        <f t="shared" ca="1" si="86"/>
        <v/>
      </c>
      <c r="X141" s="26" t="str">
        <f t="shared" ca="1" si="87"/>
        <v/>
      </c>
      <c r="Y141" s="26" t="str">
        <f t="shared" ca="1" si="88"/>
        <v/>
      </c>
      <c r="Z141" s="28" t="str">
        <f t="shared" ca="1" si="72"/>
        <v/>
      </c>
      <c r="AA141" s="57" t="str">
        <f t="shared" ca="1" si="89"/>
        <v/>
      </c>
      <c r="AB141" s="33" t="str">
        <f t="shared" ca="1" si="73"/>
        <v/>
      </c>
      <c r="AD141" s="28" t="str">
        <f t="shared" ca="1" si="90"/>
        <v/>
      </c>
      <c r="AE141" s="28" t="str">
        <f t="shared" ca="1" si="91"/>
        <v/>
      </c>
      <c r="AF141" s="28" t="str">
        <f t="shared" ca="1" si="92"/>
        <v/>
      </c>
      <c r="AG141" s="28" t="str">
        <f t="shared" ca="1" si="93"/>
        <v/>
      </c>
      <c r="AH141" s="28" t="str">
        <f t="shared" ca="1" si="94"/>
        <v/>
      </c>
      <c r="AI141" s="28" t="str">
        <f t="shared" ca="1" si="95"/>
        <v/>
      </c>
      <c r="AJ141" s="28" t="str">
        <f t="shared" ca="1" si="96"/>
        <v/>
      </c>
      <c r="AK141" s="28" t="str">
        <f t="shared" ca="1" si="97"/>
        <v/>
      </c>
      <c r="AL141" s="28" t="str">
        <f t="shared" ca="1" si="98"/>
        <v/>
      </c>
      <c r="AM141" s="28" t="str">
        <f t="shared" ca="1" si="99"/>
        <v/>
      </c>
      <c r="AN141" s="28" t="str">
        <f t="shared" ca="1" si="74"/>
        <v/>
      </c>
      <c r="AO141" s="28" t="str">
        <f t="shared" ca="1" si="100"/>
        <v/>
      </c>
      <c r="AP141" s="33" t="str">
        <f t="shared" ca="1" si="75"/>
        <v/>
      </c>
      <c r="AQ141" s="54"/>
      <c r="AR141" s="53"/>
      <c r="AS141" s="53"/>
      <c r="AT141" s="53"/>
      <c r="AU141" s="53"/>
    </row>
    <row r="142" spans="1:51" ht="15" customHeight="1" x14ac:dyDescent="0.25">
      <c r="A142" s="31" t="str">
        <f t="shared" ca="1" si="76"/>
        <v/>
      </c>
      <c r="B142" s="32" t="str">
        <f t="shared" ca="1" si="77"/>
        <v/>
      </c>
      <c r="C142" s="32" t="str">
        <f t="shared" ca="1" si="78"/>
        <v/>
      </c>
      <c r="D142" s="48">
        <f>RAWDATA!A144</f>
        <v>193803</v>
      </c>
      <c r="E142" s="48" t="str">
        <f t="shared" ca="1" si="101"/>
        <v/>
      </c>
      <c r="F142" s="48" t="str">
        <f t="shared" ca="1" si="71"/>
        <v/>
      </c>
      <c r="G142" s="48" t="str">
        <f t="shared" ca="1" si="71"/>
        <v/>
      </c>
      <c r="H142" s="48" t="str">
        <f t="shared" ca="1" si="71"/>
        <v/>
      </c>
      <c r="I142" s="48" t="str">
        <f t="shared" ca="1" si="71"/>
        <v/>
      </c>
      <c r="J142" s="48" t="str">
        <f t="shared" ca="1" si="71"/>
        <v/>
      </c>
      <c r="K142" s="48" t="str">
        <f t="shared" ca="1" si="71"/>
        <v/>
      </c>
      <c r="L142" s="48" t="str">
        <f t="shared" ca="1" si="71"/>
        <v/>
      </c>
      <c r="M142" s="48" t="str">
        <f t="shared" ca="1" si="71"/>
        <v/>
      </c>
      <c r="N142" s="48" t="str">
        <f t="shared" ca="1" si="71"/>
        <v/>
      </c>
      <c r="P142" s="26" t="str">
        <f t="shared" ca="1" si="79"/>
        <v/>
      </c>
      <c r="Q142" s="26" t="str">
        <f t="shared" ca="1" si="80"/>
        <v/>
      </c>
      <c r="R142" s="26" t="str">
        <f t="shared" ca="1" si="81"/>
        <v/>
      </c>
      <c r="S142" s="26" t="str">
        <f t="shared" ca="1" si="82"/>
        <v/>
      </c>
      <c r="T142" s="26" t="str">
        <f t="shared" ca="1" si="83"/>
        <v/>
      </c>
      <c r="U142" s="26" t="str">
        <f t="shared" ca="1" si="84"/>
        <v/>
      </c>
      <c r="V142" s="26" t="str">
        <f t="shared" ca="1" si="85"/>
        <v/>
      </c>
      <c r="W142" s="26" t="str">
        <f t="shared" ca="1" si="86"/>
        <v/>
      </c>
      <c r="X142" s="26" t="str">
        <f t="shared" ca="1" si="87"/>
        <v/>
      </c>
      <c r="Y142" s="26" t="str">
        <f t="shared" ca="1" si="88"/>
        <v/>
      </c>
      <c r="Z142" s="28" t="str">
        <f t="shared" ca="1" si="72"/>
        <v/>
      </c>
      <c r="AA142" s="57" t="str">
        <f t="shared" ca="1" si="89"/>
        <v/>
      </c>
      <c r="AB142" s="33" t="str">
        <f t="shared" ca="1" si="73"/>
        <v/>
      </c>
      <c r="AD142" s="28" t="str">
        <f t="shared" ca="1" si="90"/>
        <v/>
      </c>
      <c r="AE142" s="28" t="str">
        <f t="shared" ca="1" si="91"/>
        <v/>
      </c>
      <c r="AF142" s="28" t="str">
        <f t="shared" ca="1" si="92"/>
        <v/>
      </c>
      <c r="AG142" s="28" t="str">
        <f t="shared" ca="1" si="93"/>
        <v/>
      </c>
      <c r="AH142" s="28" t="str">
        <f t="shared" ca="1" si="94"/>
        <v/>
      </c>
      <c r="AI142" s="28" t="str">
        <f t="shared" ca="1" si="95"/>
        <v/>
      </c>
      <c r="AJ142" s="28" t="str">
        <f t="shared" ca="1" si="96"/>
        <v/>
      </c>
      <c r="AK142" s="28" t="str">
        <f t="shared" ca="1" si="97"/>
        <v/>
      </c>
      <c r="AL142" s="28" t="str">
        <f t="shared" ca="1" si="98"/>
        <v/>
      </c>
      <c r="AM142" s="28" t="str">
        <f t="shared" ca="1" si="99"/>
        <v/>
      </c>
      <c r="AN142" s="28" t="str">
        <f t="shared" ca="1" si="74"/>
        <v/>
      </c>
      <c r="AO142" s="28" t="str">
        <f t="shared" ca="1" si="100"/>
        <v/>
      </c>
      <c r="AP142" s="33" t="str">
        <f t="shared" ca="1" si="75"/>
        <v/>
      </c>
      <c r="AQ142" s="54"/>
      <c r="AR142" s="53"/>
      <c r="AS142" s="53"/>
      <c r="AT142" s="53"/>
      <c r="AU142" s="53"/>
    </row>
    <row r="143" spans="1:51" ht="15" customHeight="1" x14ac:dyDescent="0.25">
      <c r="A143" s="31" t="str">
        <f t="shared" ca="1" si="76"/>
        <v/>
      </c>
      <c r="B143" s="32" t="str">
        <f t="shared" ca="1" si="77"/>
        <v/>
      </c>
      <c r="C143" s="32" t="str">
        <f t="shared" ca="1" si="78"/>
        <v/>
      </c>
      <c r="D143" s="48">
        <f>RAWDATA!A145</f>
        <v>193804</v>
      </c>
      <c r="E143" s="48" t="str">
        <f t="shared" ca="1" si="101"/>
        <v/>
      </c>
      <c r="F143" s="48" t="str">
        <f t="shared" ca="1" si="71"/>
        <v/>
      </c>
      <c r="G143" s="48" t="str">
        <f t="shared" ca="1" si="71"/>
        <v/>
      </c>
      <c r="H143" s="48" t="str">
        <f t="shared" ca="1" si="71"/>
        <v/>
      </c>
      <c r="I143" s="48" t="str">
        <f t="shared" ca="1" si="71"/>
        <v/>
      </c>
      <c r="J143" s="48" t="str">
        <f t="shared" ca="1" si="71"/>
        <v/>
      </c>
      <c r="K143" s="48" t="str">
        <f t="shared" ca="1" si="71"/>
        <v/>
      </c>
      <c r="L143" s="48" t="str">
        <f t="shared" ca="1" si="71"/>
        <v/>
      </c>
      <c r="M143" s="48" t="str">
        <f t="shared" ca="1" si="71"/>
        <v/>
      </c>
      <c r="N143" s="48" t="str">
        <f t="shared" ca="1" si="71"/>
        <v/>
      </c>
      <c r="P143" s="26" t="str">
        <f t="shared" ca="1" si="79"/>
        <v/>
      </c>
      <c r="Q143" s="26" t="str">
        <f t="shared" ca="1" si="80"/>
        <v/>
      </c>
      <c r="R143" s="26" t="str">
        <f t="shared" ca="1" si="81"/>
        <v/>
      </c>
      <c r="S143" s="26" t="str">
        <f t="shared" ca="1" si="82"/>
        <v/>
      </c>
      <c r="T143" s="26" t="str">
        <f t="shared" ca="1" si="83"/>
        <v/>
      </c>
      <c r="U143" s="26" t="str">
        <f t="shared" ca="1" si="84"/>
        <v/>
      </c>
      <c r="V143" s="26" t="str">
        <f t="shared" ca="1" si="85"/>
        <v/>
      </c>
      <c r="W143" s="26" t="str">
        <f t="shared" ca="1" si="86"/>
        <v/>
      </c>
      <c r="X143" s="26" t="str">
        <f t="shared" ca="1" si="87"/>
        <v/>
      </c>
      <c r="Y143" s="26" t="str">
        <f t="shared" ca="1" si="88"/>
        <v/>
      </c>
      <c r="Z143" s="28" t="str">
        <f t="shared" ca="1" si="72"/>
        <v/>
      </c>
      <c r="AA143" s="57" t="str">
        <f t="shared" ca="1" si="89"/>
        <v/>
      </c>
      <c r="AB143" s="33" t="str">
        <f t="shared" ca="1" si="73"/>
        <v/>
      </c>
      <c r="AD143" s="28" t="str">
        <f t="shared" ca="1" si="90"/>
        <v/>
      </c>
      <c r="AE143" s="28" t="str">
        <f t="shared" ca="1" si="91"/>
        <v/>
      </c>
      <c r="AF143" s="28" t="str">
        <f t="shared" ca="1" si="92"/>
        <v/>
      </c>
      <c r="AG143" s="28" t="str">
        <f t="shared" ca="1" si="93"/>
        <v/>
      </c>
      <c r="AH143" s="28" t="str">
        <f t="shared" ca="1" si="94"/>
        <v/>
      </c>
      <c r="AI143" s="28" t="str">
        <f t="shared" ca="1" si="95"/>
        <v/>
      </c>
      <c r="AJ143" s="28" t="str">
        <f t="shared" ca="1" si="96"/>
        <v/>
      </c>
      <c r="AK143" s="28" t="str">
        <f t="shared" ca="1" si="97"/>
        <v/>
      </c>
      <c r="AL143" s="28" t="str">
        <f t="shared" ca="1" si="98"/>
        <v/>
      </c>
      <c r="AM143" s="28" t="str">
        <f t="shared" ca="1" si="99"/>
        <v/>
      </c>
      <c r="AN143" s="28" t="str">
        <f t="shared" ca="1" si="74"/>
        <v/>
      </c>
      <c r="AO143" s="28" t="str">
        <f t="shared" ca="1" si="100"/>
        <v/>
      </c>
      <c r="AP143" s="33" t="str">
        <f t="shared" ca="1" si="75"/>
        <v/>
      </c>
      <c r="AQ143" s="54"/>
      <c r="AR143" s="53"/>
      <c r="AS143" s="53"/>
      <c r="AT143" s="53"/>
      <c r="AU143" s="53"/>
    </row>
    <row r="144" spans="1:51" ht="15" customHeight="1" x14ac:dyDescent="0.25">
      <c r="A144" s="31" t="str">
        <f t="shared" ca="1" si="76"/>
        <v/>
      </c>
      <c r="B144" s="32" t="str">
        <f t="shared" ca="1" si="77"/>
        <v/>
      </c>
      <c r="C144" s="32" t="str">
        <f t="shared" ca="1" si="78"/>
        <v/>
      </c>
      <c r="D144" s="48">
        <f>RAWDATA!A146</f>
        <v>193805</v>
      </c>
      <c r="E144" s="48" t="str">
        <f t="shared" ca="1" si="101"/>
        <v/>
      </c>
      <c r="F144" s="48" t="str">
        <f t="shared" ca="1" si="71"/>
        <v/>
      </c>
      <c r="G144" s="48" t="str">
        <f t="shared" ca="1" si="71"/>
        <v/>
      </c>
      <c r="H144" s="48" t="str">
        <f t="shared" ca="1" si="71"/>
        <v/>
      </c>
      <c r="I144" s="48" t="str">
        <f t="shared" ca="1" si="71"/>
        <v/>
      </c>
      <c r="J144" s="48" t="str">
        <f t="shared" ca="1" si="71"/>
        <v/>
      </c>
      <c r="K144" s="48" t="str">
        <f t="shared" ca="1" si="71"/>
        <v/>
      </c>
      <c r="L144" s="48" t="str">
        <f t="shared" ca="1" si="71"/>
        <v/>
      </c>
      <c r="M144" s="48" t="str">
        <f t="shared" ca="1" si="71"/>
        <v/>
      </c>
      <c r="N144" s="48" t="str">
        <f t="shared" ca="1" si="71"/>
        <v/>
      </c>
      <c r="P144" s="26" t="str">
        <f t="shared" ca="1" si="79"/>
        <v/>
      </c>
      <c r="Q144" s="26" t="str">
        <f t="shared" ca="1" si="80"/>
        <v/>
      </c>
      <c r="R144" s="26" t="str">
        <f t="shared" ca="1" si="81"/>
        <v/>
      </c>
      <c r="S144" s="26" t="str">
        <f t="shared" ca="1" si="82"/>
        <v/>
      </c>
      <c r="T144" s="26" t="str">
        <f t="shared" ca="1" si="83"/>
        <v/>
      </c>
      <c r="U144" s="26" t="str">
        <f t="shared" ca="1" si="84"/>
        <v/>
      </c>
      <c r="V144" s="26" t="str">
        <f t="shared" ca="1" si="85"/>
        <v/>
      </c>
      <c r="W144" s="26" t="str">
        <f t="shared" ca="1" si="86"/>
        <v/>
      </c>
      <c r="X144" s="26" t="str">
        <f t="shared" ca="1" si="87"/>
        <v/>
      </c>
      <c r="Y144" s="26" t="str">
        <f t="shared" ca="1" si="88"/>
        <v/>
      </c>
      <c r="Z144" s="28" t="str">
        <f t="shared" ca="1" si="72"/>
        <v/>
      </c>
      <c r="AA144" s="57" t="str">
        <f t="shared" ca="1" si="89"/>
        <v/>
      </c>
      <c r="AB144" s="33" t="str">
        <f t="shared" ca="1" si="73"/>
        <v/>
      </c>
      <c r="AD144" s="28" t="str">
        <f t="shared" ca="1" si="90"/>
        <v/>
      </c>
      <c r="AE144" s="28" t="str">
        <f t="shared" ca="1" si="91"/>
        <v/>
      </c>
      <c r="AF144" s="28" t="str">
        <f t="shared" ca="1" si="92"/>
        <v/>
      </c>
      <c r="AG144" s="28" t="str">
        <f t="shared" ca="1" si="93"/>
        <v/>
      </c>
      <c r="AH144" s="28" t="str">
        <f t="shared" ca="1" si="94"/>
        <v/>
      </c>
      <c r="AI144" s="28" t="str">
        <f t="shared" ca="1" si="95"/>
        <v/>
      </c>
      <c r="AJ144" s="28" t="str">
        <f t="shared" ca="1" si="96"/>
        <v/>
      </c>
      <c r="AK144" s="28" t="str">
        <f t="shared" ca="1" si="97"/>
        <v/>
      </c>
      <c r="AL144" s="28" t="str">
        <f t="shared" ca="1" si="98"/>
        <v/>
      </c>
      <c r="AM144" s="28" t="str">
        <f t="shared" ca="1" si="99"/>
        <v/>
      </c>
      <c r="AN144" s="28" t="str">
        <f t="shared" ca="1" si="74"/>
        <v/>
      </c>
      <c r="AO144" s="28" t="str">
        <f t="shared" ca="1" si="100"/>
        <v/>
      </c>
      <c r="AP144" s="33" t="str">
        <f t="shared" ca="1" si="75"/>
        <v/>
      </c>
      <c r="AQ144" s="54"/>
      <c r="AR144" s="53"/>
      <c r="AS144" s="53"/>
      <c r="AT144" s="53"/>
      <c r="AU144" s="53"/>
    </row>
    <row r="145" spans="1:51" ht="15" customHeight="1" x14ac:dyDescent="0.25">
      <c r="A145" s="31" t="str">
        <f t="shared" ca="1" si="76"/>
        <v/>
      </c>
      <c r="B145" s="32" t="str">
        <f t="shared" ca="1" si="77"/>
        <v/>
      </c>
      <c r="C145" s="32" t="str">
        <f t="shared" ca="1" si="78"/>
        <v/>
      </c>
      <c r="D145" s="48">
        <f>RAWDATA!A147</f>
        <v>193806</v>
      </c>
      <c r="E145" s="48" t="str">
        <f t="shared" ca="1" si="101"/>
        <v/>
      </c>
      <c r="F145" s="48" t="str">
        <f t="shared" ca="1" si="71"/>
        <v/>
      </c>
      <c r="G145" s="48" t="str">
        <f t="shared" ca="1" si="71"/>
        <v/>
      </c>
      <c r="H145" s="48" t="str">
        <f t="shared" ca="1" si="71"/>
        <v/>
      </c>
      <c r="I145" s="48" t="str">
        <f t="shared" ca="1" si="71"/>
        <v/>
      </c>
      <c r="J145" s="48" t="str">
        <f t="shared" ca="1" si="71"/>
        <v/>
      </c>
      <c r="K145" s="48" t="str">
        <f t="shared" ca="1" si="71"/>
        <v/>
      </c>
      <c r="L145" s="48" t="str">
        <f t="shared" ca="1" si="71"/>
        <v/>
      </c>
      <c r="M145" s="48" t="str">
        <f t="shared" ca="1" si="71"/>
        <v/>
      </c>
      <c r="N145" s="48" t="str">
        <f t="shared" ca="1" si="71"/>
        <v/>
      </c>
      <c r="P145" s="26" t="str">
        <f t="shared" ca="1" si="79"/>
        <v/>
      </c>
      <c r="Q145" s="26" t="str">
        <f t="shared" ca="1" si="80"/>
        <v/>
      </c>
      <c r="R145" s="26" t="str">
        <f t="shared" ca="1" si="81"/>
        <v/>
      </c>
      <c r="S145" s="26" t="str">
        <f t="shared" ca="1" si="82"/>
        <v/>
      </c>
      <c r="T145" s="26" t="str">
        <f t="shared" ca="1" si="83"/>
        <v/>
      </c>
      <c r="U145" s="26" t="str">
        <f t="shared" ca="1" si="84"/>
        <v/>
      </c>
      <c r="V145" s="26" t="str">
        <f t="shared" ca="1" si="85"/>
        <v/>
      </c>
      <c r="W145" s="26" t="str">
        <f t="shared" ca="1" si="86"/>
        <v/>
      </c>
      <c r="X145" s="26" t="str">
        <f t="shared" ca="1" si="87"/>
        <v/>
      </c>
      <c r="Y145" s="26" t="str">
        <f t="shared" ca="1" si="88"/>
        <v/>
      </c>
      <c r="Z145" s="28" t="str">
        <f t="shared" ca="1" si="72"/>
        <v/>
      </c>
      <c r="AA145" s="57" t="str">
        <f t="shared" ca="1" si="89"/>
        <v/>
      </c>
      <c r="AB145" s="33" t="str">
        <f t="shared" ca="1" si="73"/>
        <v/>
      </c>
      <c r="AD145" s="28" t="str">
        <f t="shared" ca="1" si="90"/>
        <v/>
      </c>
      <c r="AE145" s="28" t="str">
        <f t="shared" ca="1" si="91"/>
        <v/>
      </c>
      <c r="AF145" s="28" t="str">
        <f t="shared" ca="1" si="92"/>
        <v/>
      </c>
      <c r="AG145" s="28" t="str">
        <f t="shared" ca="1" si="93"/>
        <v/>
      </c>
      <c r="AH145" s="28" t="str">
        <f t="shared" ca="1" si="94"/>
        <v/>
      </c>
      <c r="AI145" s="28" t="str">
        <f t="shared" ca="1" si="95"/>
        <v/>
      </c>
      <c r="AJ145" s="28" t="str">
        <f t="shared" ca="1" si="96"/>
        <v/>
      </c>
      <c r="AK145" s="28" t="str">
        <f t="shared" ca="1" si="97"/>
        <v/>
      </c>
      <c r="AL145" s="28" t="str">
        <f t="shared" ca="1" si="98"/>
        <v/>
      </c>
      <c r="AM145" s="28" t="str">
        <f t="shared" ca="1" si="99"/>
        <v/>
      </c>
      <c r="AN145" s="28" t="str">
        <f t="shared" ca="1" si="74"/>
        <v/>
      </c>
      <c r="AO145" s="28" t="str">
        <f t="shared" ca="1" si="100"/>
        <v/>
      </c>
      <c r="AP145" s="33" t="str">
        <f t="shared" ca="1" si="75"/>
        <v/>
      </c>
      <c r="AQ145" s="54"/>
      <c r="AR145" s="53"/>
      <c r="AS145" s="53"/>
      <c r="AT145" s="53"/>
      <c r="AU145" s="53"/>
    </row>
    <row r="146" spans="1:51" ht="15" customHeight="1" x14ac:dyDescent="0.25">
      <c r="A146" s="31" t="str">
        <f t="shared" ca="1" si="76"/>
        <v/>
      </c>
      <c r="B146" s="32" t="str">
        <f t="shared" ca="1" si="77"/>
        <v/>
      </c>
      <c r="C146" s="32" t="str">
        <f t="shared" ca="1" si="78"/>
        <v/>
      </c>
      <c r="D146" s="48">
        <f>RAWDATA!A148</f>
        <v>193807</v>
      </c>
      <c r="E146" s="48" t="str">
        <f t="shared" ca="1" si="101"/>
        <v/>
      </c>
      <c r="F146" s="48" t="str">
        <f t="shared" ca="1" si="71"/>
        <v/>
      </c>
      <c r="G146" s="48" t="str">
        <f t="shared" ca="1" si="71"/>
        <v/>
      </c>
      <c r="H146" s="48" t="str">
        <f t="shared" ca="1" si="71"/>
        <v/>
      </c>
      <c r="I146" s="48" t="str">
        <f t="shared" ca="1" si="71"/>
        <v/>
      </c>
      <c r="J146" s="48" t="str">
        <f t="shared" ca="1" si="71"/>
        <v/>
      </c>
      <c r="K146" s="48" t="str">
        <f t="shared" ca="1" si="71"/>
        <v/>
      </c>
      <c r="L146" s="48" t="str">
        <f t="shared" ca="1" si="71"/>
        <v/>
      </c>
      <c r="M146" s="48" t="str">
        <f t="shared" ca="1" si="71"/>
        <v/>
      </c>
      <c r="N146" s="48" t="str">
        <f t="shared" ca="1" si="71"/>
        <v/>
      </c>
      <c r="P146" s="26" t="str">
        <f t="shared" ca="1" si="79"/>
        <v/>
      </c>
      <c r="Q146" s="26" t="str">
        <f t="shared" ca="1" si="80"/>
        <v/>
      </c>
      <c r="R146" s="26" t="str">
        <f t="shared" ca="1" si="81"/>
        <v/>
      </c>
      <c r="S146" s="26" t="str">
        <f t="shared" ca="1" si="82"/>
        <v/>
      </c>
      <c r="T146" s="26" t="str">
        <f t="shared" ca="1" si="83"/>
        <v/>
      </c>
      <c r="U146" s="26" t="str">
        <f t="shared" ca="1" si="84"/>
        <v/>
      </c>
      <c r="V146" s="26" t="str">
        <f t="shared" ca="1" si="85"/>
        <v/>
      </c>
      <c r="W146" s="26" t="str">
        <f t="shared" ca="1" si="86"/>
        <v/>
      </c>
      <c r="X146" s="26" t="str">
        <f t="shared" ca="1" si="87"/>
        <v/>
      </c>
      <c r="Y146" s="26" t="str">
        <f t="shared" ca="1" si="88"/>
        <v/>
      </c>
      <c r="Z146" s="28" t="str">
        <f t="shared" ca="1" si="72"/>
        <v/>
      </c>
      <c r="AA146" s="57" t="str">
        <f t="shared" ca="1" si="89"/>
        <v/>
      </c>
      <c r="AB146" s="33" t="str">
        <f t="shared" ca="1" si="73"/>
        <v/>
      </c>
      <c r="AD146" s="28" t="str">
        <f t="shared" ca="1" si="90"/>
        <v/>
      </c>
      <c r="AE146" s="28" t="str">
        <f t="shared" ca="1" si="91"/>
        <v/>
      </c>
      <c r="AF146" s="28" t="str">
        <f t="shared" ca="1" si="92"/>
        <v/>
      </c>
      <c r="AG146" s="28" t="str">
        <f t="shared" ca="1" si="93"/>
        <v/>
      </c>
      <c r="AH146" s="28" t="str">
        <f t="shared" ca="1" si="94"/>
        <v/>
      </c>
      <c r="AI146" s="28" t="str">
        <f t="shared" ca="1" si="95"/>
        <v/>
      </c>
      <c r="AJ146" s="28" t="str">
        <f t="shared" ca="1" si="96"/>
        <v/>
      </c>
      <c r="AK146" s="28" t="str">
        <f t="shared" ca="1" si="97"/>
        <v/>
      </c>
      <c r="AL146" s="28" t="str">
        <f t="shared" ca="1" si="98"/>
        <v/>
      </c>
      <c r="AM146" s="28" t="str">
        <f t="shared" ca="1" si="99"/>
        <v/>
      </c>
      <c r="AN146" s="28" t="str">
        <f t="shared" ca="1" si="74"/>
        <v/>
      </c>
      <c r="AO146" s="28" t="str">
        <f t="shared" ca="1" si="100"/>
        <v/>
      </c>
      <c r="AP146" s="33" t="str">
        <f t="shared" ca="1" si="75"/>
        <v/>
      </c>
      <c r="AQ146" s="54"/>
      <c r="AR146" s="53"/>
      <c r="AS146" s="53"/>
      <c r="AT146" s="53"/>
      <c r="AU146" s="53"/>
    </row>
    <row r="147" spans="1:51" ht="15" customHeight="1" x14ac:dyDescent="0.25">
      <c r="A147" s="31" t="str">
        <f t="shared" ca="1" si="76"/>
        <v/>
      </c>
      <c r="B147" s="32" t="str">
        <f t="shared" ca="1" si="77"/>
        <v/>
      </c>
      <c r="C147" s="32" t="str">
        <f t="shared" ca="1" si="78"/>
        <v/>
      </c>
      <c r="D147" s="48">
        <f>RAWDATA!A149</f>
        <v>193808</v>
      </c>
      <c r="E147" s="48" t="str">
        <f t="shared" ca="1" si="101"/>
        <v/>
      </c>
      <c r="F147" s="48" t="str">
        <f t="shared" ca="1" si="71"/>
        <v/>
      </c>
      <c r="G147" s="48" t="str">
        <f t="shared" ca="1" si="71"/>
        <v/>
      </c>
      <c r="H147" s="48" t="str">
        <f t="shared" ca="1" si="71"/>
        <v/>
      </c>
      <c r="I147" s="48" t="str">
        <f t="shared" ca="1" si="71"/>
        <v/>
      </c>
      <c r="J147" s="48" t="str">
        <f t="shared" ca="1" si="71"/>
        <v/>
      </c>
      <c r="K147" s="48" t="str">
        <f t="shared" ca="1" si="71"/>
        <v/>
      </c>
      <c r="L147" s="48" t="str">
        <f t="shared" ca="1" si="71"/>
        <v/>
      </c>
      <c r="M147" s="48" t="str">
        <f t="shared" ca="1" si="71"/>
        <v/>
      </c>
      <c r="N147" s="48" t="str">
        <f t="shared" ca="1" si="71"/>
        <v/>
      </c>
      <c r="P147" s="26" t="str">
        <f t="shared" ca="1" si="79"/>
        <v/>
      </c>
      <c r="Q147" s="26" t="str">
        <f t="shared" ca="1" si="80"/>
        <v/>
      </c>
      <c r="R147" s="26" t="str">
        <f t="shared" ca="1" si="81"/>
        <v/>
      </c>
      <c r="S147" s="26" t="str">
        <f t="shared" ca="1" si="82"/>
        <v/>
      </c>
      <c r="T147" s="26" t="str">
        <f t="shared" ca="1" si="83"/>
        <v/>
      </c>
      <c r="U147" s="26" t="str">
        <f t="shared" ca="1" si="84"/>
        <v/>
      </c>
      <c r="V147" s="26" t="str">
        <f t="shared" ca="1" si="85"/>
        <v/>
      </c>
      <c r="W147" s="26" t="str">
        <f t="shared" ca="1" si="86"/>
        <v/>
      </c>
      <c r="X147" s="26" t="str">
        <f t="shared" ca="1" si="87"/>
        <v/>
      </c>
      <c r="Y147" s="26" t="str">
        <f t="shared" ca="1" si="88"/>
        <v/>
      </c>
      <c r="Z147" s="28" t="str">
        <f t="shared" ca="1" si="72"/>
        <v/>
      </c>
      <c r="AA147" s="57" t="str">
        <f t="shared" ca="1" si="89"/>
        <v/>
      </c>
      <c r="AB147" s="33" t="str">
        <f t="shared" ca="1" si="73"/>
        <v/>
      </c>
      <c r="AD147" s="28" t="str">
        <f t="shared" ca="1" si="90"/>
        <v/>
      </c>
      <c r="AE147" s="28" t="str">
        <f t="shared" ca="1" si="91"/>
        <v/>
      </c>
      <c r="AF147" s="28" t="str">
        <f t="shared" ca="1" si="92"/>
        <v/>
      </c>
      <c r="AG147" s="28" t="str">
        <f t="shared" ca="1" si="93"/>
        <v/>
      </c>
      <c r="AH147" s="28" t="str">
        <f t="shared" ca="1" si="94"/>
        <v/>
      </c>
      <c r="AI147" s="28" t="str">
        <f t="shared" ca="1" si="95"/>
        <v/>
      </c>
      <c r="AJ147" s="28" t="str">
        <f t="shared" ca="1" si="96"/>
        <v/>
      </c>
      <c r="AK147" s="28" t="str">
        <f t="shared" ca="1" si="97"/>
        <v/>
      </c>
      <c r="AL147" s="28" t="str">
        <f t="shared" ca="1" si="98"/>
        <v/>
      </c>
      <c r="AM147" s="28" t="str">
        <f t="shared" ca="1" si="99"/>
        <v/>
      </c>
      <c r="AN147" s="28" t="str">
        <f t="shared" ca="1" si="74"/>
        <v/>
      </c>
      <c r="AO147" s="28" t="str">
        <f t="shared" ca="1" si="100"/>
        <v/>
      </c>
      <c r="AP147" s="33" t="str">
        <f t="shared" ca="1" si="75"/>
        <v/>
      </c>
      <c r="AQ147" s="54"/>
      <c r="AR147" s="53"/>
      <c r="AS147" s="53"/>
      <c r="AT147" s="53"/>
      <c r="AU147" s="53"/>
    </row>
    <row r="148" spans="1:51" ht="15" customHeight="1" x14ac:dyDescent="0.25">
      <c r="A148" s="31" t="str">
        <f t="shared" ca="1" si="76"/>
        <v/>
      </c>
      <c r="B148" s="32" t="str">
        <f t="shared" ca="1" si="77"/>
        <v/>
      </c>
      <c r="C148" s="32" t="str">
        <f t="shared" ca="1" si="78"/>
        <v/>
      </c>
      <c r="D148" s="48">
        <f>RAWDATA!A150</f>
        <v>193809</v>
      </c>
      <c r="E148" s="48" t="str">
        <f t="shared" ca="1" si="101"/>
        <v/>
      </c>
      <c r="F148" s="48" t="str">
        <f t="shared" ca="1" si="71"/>
        <v/>
      </c>
      <c r="G148" s="48" t="str">
        <f t="shared" ca="1" si="71"/>
        <v/>
      </c>
      <c r="H148" s="48" t="str">
        <f t="shared" ca="1" si="71"/>
        <v/>
      </c>
      <c r="I148" s="48" t="str">
        <f t="shared" ca="1" si="71"/>
        <v/>
      </c>
      <c r="J148" s="48" t="str">
        <f t="shared" ca="1" si="71"/>
        <v/>
      </c>
      <c r="K148" s="48" t="str">
        <f t="shared" ca="1" si="71"/>
        <v/>
      </c>
      <c r="L148" s="48" t="str">
        <f t="shared" ca="1" si="71"/>
        <v/>
      </c>
      <c r="M148" s="48" t="str">
        <f t="shared" ca="1" si="71"/>
        <v/>
      </c>
      <c r="N148" s="48" t="str">
        <f t="shared" ca="1" si="71"/>
        <v/>
      </c>
      <c r="P148" s="26" t="str">
        <f t="shared" ca="1" si="79"/>
        <v/>
      </c>
      <c r="Q148" s="26" t="str">
        <f t="shared" ca="1" si="80"/>
        <v/>
      </c>
      <c r="R148" s="26" t="str">
        <f t="shared" ca="1" si="81"/>
        <v/>
      </c>
      <c r="S148" s="26" t="str">
        <f t="shared" ca="1" si="82"/>
        <v/>
      </c>
      <c r="T148" s="26" t="str">
        <f t="shared" ca="1" si="83"/>
        <v/>
      </c>
      <c r="U148" s="26" t="str">
        <f t="shared" ca="1" si="84"/>
        <v/>
      </c>
      <c r="V148" s="26" t="str">
        <f t="shared" ca="1" si="85"/>
        <v/>
      </c>
      <c r="W148" s="26" t="str">
        <f t="shared" ca="1" si="86"/>
        <v/>
      </c>
      <c r="X148" s="26" t="str">
        <f t="shared" ca="1" si="87"/>
        <v/>
      </c>
      <c r="Y148" s="26" t="str">
        <f t="shared" ca="1" si="88"/>
        <v/>
      </c>
      <c r="Z148" s="28" t="str">
        <f t="shared" ca="1" si="72"/>
        <v/>
      </c>
      <c r="AA148" s="57" t="str">
        <f t="shared" ca="1" si="89"/>
        <v/>
      </c>
      <c r="AB148" s="33" t="str">
        <f t="shared" ca="1" si="73"/>
        <v/>
      </c>
      <c r="AD148" s="28" t="str">
        <f t="shared" ca="1" si="90"/>
        <v/>
      </c>
      <c r="AE148" s="28" t="str">
        <f t="shared" ca="1" si="91"/>
        <v/>
      </c>
      <c r="AF148" s="28" t="str">
        <f t="shared" ca="1" si="92"/>
        <v/>
      </c>
      <c r="AG148" s="28" t="str">
        <f t="shared" ca="1" si="93"/>
        <v/>
      </c>
      <c r="AH148" s="28" t="str">
        <f t="shared" ca="1" si="94"/>
        <v/>
      </c>
      <c r="AI148" s="28" t="str">
        <f t="shared" ca="1" si="95"/>
        <v/>
      </c>
      <c r="AJ148" s="28" t="str">
        <f t="shared" ca="1" si="96"/>
        <v/>
      </c>
      <c r="AK148" s="28" t="str">
        <f t="shared" ca="1" si="97"/>
        <v/>
      </c>
      <c r="AL148" s="28" t="str">
        <f t="shared" ca="1" si="98"/>
        <v/>
      </c>
      <c r="AM148" s="28" t="str">
        <f t="shared" ca="1" si="99"/>
        <v/>
      </c>
      <c r="AN148" s="28" t="str">
        <f t="shared" ca="1" si="74"/>
        <v/>
      </c>
      <c r="AO148" s="28" t="str">
        <f t="shared" ca="1" si="100"/>
        <v/>
      </c>
      <c r="AP148" s="33" t="str">
        <f t="shared" ca="1" si="75"/>
        <v/>
      </c>
      <c r="AQ148" s="54"/>
      <c r="AR148" s="53"/>
      <c r="AS148" s="53"/>
      <c r="AT148" s="53"/>
      <c r="AU148" s="53"/>
    </row>
    <row r="149" spans="1:51" ht="15" customHeight="1" x14ac:dyDescent="0.25">
      <c r="A149" s="31" t="str">
        <f t="shared" ca="1" si="76"/>
        <v/>
      </c>
      <c r="B149" s="32" t="str">
        <f t="shared" ca="1" si="77"/>
        <v/>
      </c>
      <c r="C149" s="32" t="str">
        <f t="shared" ca="1" si="78"/>
        <v/>
      </c>
      <c r="D149" s="48">
        <f>RAWDATA!A151</f>
        <v>193810</v>
      </c>
      <c r="E149" s="48" t="str">
        <f t="shared" ca="1" si="101"/>
        <v/>
      </c>
      <c r="F149" s="48" t="str">
        <f t="shared" ca="1" si="71"/>
        <v/>
      </c>
      <c r="G149" s="48" t="str">
        <f t="shared" ca="1" si="71"/>
        <v/>
      </c>
      <c r="H149" s="48" t="str">
        <f t="shared" ca="1" si="71"/>
        <v/>
      </c>
      <c r="I149" s="48" t="str">
        <f t="shared" ca="1" si="71"/>
        <v/>
      </c>
      <c r="J149" s="48" t="str">
        <f t="shared" ca="1" si="71"/>
        <v/>
      </c>
      <c r="K149" s="48" t="str">
        <f t="shared" ca="1" si="71"/>
        <v/>
      </c>
      <c r="L149" s="48" t="str">
        <f t="shared" ca="1" si="71"/>
        <v/>
      </c>
      <c r="M149" s="48" t="str">
        <f t="shared" ca="1" si="71"/>
        <v/>
      </c>
      <c r="N149" s="48" t="str">
        <f t="shared" ca="1" si="71"/>
        <v/>
      </c>
      <c r="P149" s="26" t="str">
        <f t="shared" ca="1" si="79"/>
        <v/>
      </c>
      <c r="Q149" s="26" t="str">
        <f t="shared" ca="1" si="80"/>
        <v/>
      </c>
      <c r="R149" s="26" t="str">
        <f t="shared" ca="1" si="81"/>
        <v/>
      </c>
      <c r="S149" s="26" t="str">
        <f t="shared" ca="1" si="82"/>
        <v/>
      </c>
      <c r="T149" s="26" t="str">
        <f t="shared" ca="1" si="83"/>
        <v/>
      </c>
      <c r="U149" s="26" t="str">
        <f t="shared" ca="1" si="84"/>
        <v/>
      </c>
      <c r="V149" s="26" t="str">
        <f t="shared" ca="1" si="85"/>
        <v/>
      </c>
      <c r="W149" s="26" t="str">
        <f t="shared" ca="1" si="86"/>
        <v/>
      </c>
      <c r="X149" s="26" t="str">
        <f t="shared" ca="1" si="87"/>
        <v/>
      </c>
      <c r="Y149" s="26" t="str">
        <f t="shared" ca="1" si="88"/>
        <v/>
      </c>
      <c r="Z149" s="28" t="str">
        <f t="shared" ca="1" si="72"/>
        <v/>
      </c>
      <c r="AA149" s="57" t="str">
        <f t="shared" ca="1" si="89"/>
        <v/>
      </c>
      <c r="AB149" s="33" t="str">
        <f t="shared" ca="1" si="73"/>
        <v/>
      </c>
      <c r="AD149" s="28" t="str">
        <f t="shared" ca="1" si="90"/>
        <v/>
      </c>
      <c r="AE149" s="28" t="str">
        <f t="shared" ca="1" si="91"/>
        <v/>
      </c>
      <c r="AF149" s="28" t="str">
        <f t="shared" ca="1" si="92"/>
        <v/>
      </c>
      <c r="AG149" s="28" t="str">
        <f t="shared" ca="1" si="93"/>
        <v/>
      </c>
      <c r="AH149" s="28" t="str">
        <f t="shared" ca="1" si="94"/>
        <v/>
      </c>
      <c r="AI149" s="28" t="str">
        <f t="shared" ca="1" si="95"/>
        <v/>
      </c>
      <c r="AJ149" s="28" t="str">
        <f t="shared" ca="1" si="96"/>
        <v/>
      </c>
      <c r="AK149" s="28" t="str">
        <f t="shared" ca="1" si="97"/>
        <v/>
      </c>
      <c r="AL149" s="28" t="str">
        <f t="shared" ca="1" si="98"/>
        <v/>
      </c>
      <c r="AM149" s="28" t="str">
        <f t="shared" ca="1" si="99"/>
        <v/>
      </c>
      <c r="AN149" s="28" t="str">
        <f t="shared" ca="1" si="74"/>
        <v/>
      </c>
      <c r="AO149" s="28" t="str">
        <f t="shared" ca="1" si="100"/>
        <v/>
      </c>
      <c r="AP149" s="33" t="str">
        <f t="shared" ca="1" si="75"/>
        <v/>
      </c>
      <c r="AQ149" s="54"/>
      <c r="AR149" s="53"/>
      <c r="AS149" s="53"/>
      <c r="AT149" s="53"/>
      <c r="AU149" s="53"/>
      <c r="AY149" s="29"/>
    </row>
    <row r="150" spans="1:51" ht="15" customHeight="1" x14ac:dyDescent="0.25">
      <c r="A150" s="31" t="str">
        <f t="shared" ca="1" si="76"/>
        <v/>
      </c>
      <c r="B150" s="32" t="str">
        <f t="shared" ca="1" si="77"/>
        <v/>
      </c>
      <c r="C150" s="32" t="str">
        <f t="shared" ca="1" si="78"/>
        <v/>
      </c>
      <c r="D150" s="48">
        <f>RAWDATA!A152</f>
        <v>193811</v>
      </c>
      <c r="E150" s="48" t="str">
        <f t="shared" ca="1" si="101"/>
        <v/>
      </c>
      <c r="F150" s="48" t="str">
        <f t="shared" ca="1" si="71"/>
        <v/>
      </c>
      <c r="G150" s="48" t="str">
        <f t="shared" ca="1" si="71"/>
        <v/>
      </c>
      <c r="H150" s="48" t="str">
        <f t="shared" ca="1" si="71"/>
        <v/>
      </c>
      <c r="I150" s="48" t="str">
        <f t="shared" ca="1" si="71"/>
        <v/>
      </c>
      <c r="J150" s="48" t="str">
        <f t="shared" ca="1" si="71"/>
        <v/>
      </c>
      <c r="K150" s="48" t="str">
        <f t="shared" ca="1" si="71"/>
        <v/>
      </c>
      <c r="L150" s="48" t="str">
        <f t="shared" ca="1" si="71"/>
        <v/>
      </c>
      <c r="M150" s="48" t="str">
        <f t="shared" ca="1" si="71"/>
        <v/>
      </c>
      <c r="N150" s="48" t="str">
        <f t="shared" ca="1" si="71"/>
        <v/>
      </c>
      <c r="P150" s="26" t="str">
        <f t="shared" ca="1" si="79"/>
        <v/>
      </c>
      <c r="Q150" s="26" t="str">
        <f t="shared" ca="1" si="80"/>
        <v/>
      </c>
      <c r="R150" s="26" t="str">
        <f t="shared" ca="1" si="81"/>
        <v/>
      </c>
      <c r="S150" s="26" t="str">
        <f t="shared" ca="1" si="82"/>
        <v/>
      </c>
      <c r="T150" s="26" t="str">
        <f t="shared" ca="1" si="83"/>
        <v/>
      </c>
      <c r="U150" s="26" t="str">
        <f t="shared" ca="1" si="84"/>
        <v/>
      </c>
      <c r="V150" s="26" t="str">
        <f t="shared" ca="1" si="85"/>
        <v/>
      </c>
      <c r="W150" s="26" t="str">
        <f t="shared" ca="1" si="86"/>
        <v/>
      </c>
      <c r="X150" s="26" t="str">
        <f t="shared" ca="1" si="87"/>
        <v/>
      </c>
      <c r="Y150" s="26" t="str">
        <f t="shared" ca="1" si="88"/>
        <v/>
      </c>
      <c r="Z150" s="28" t="str">
        <f t="shared" ca="1" si="72"/>
        <v/>
      </c>
      <c r="AA150" s="57" t="str">
        <f t="shared" ca="1" si="89"/>
        <v/>
      </c>
      <c r="AB150" s="33" t="str">
        <f t="shared" ca="1" si="73"/>
        <v/>
      </c>
      <c r="AD150" s="28" t="str">
        <f t="shared" ca="1" si="90"/>
        <v/>
      </c>
      <c r="AE150" s="28" t="str">
        <f t="shared" ca="1" si="91"/>
        <v/>
      </c>
      <c r="AF150" s="28" t="str">
        <f t="shared" ca="1" si="92"/>
        <v/>
      </c>
      <c r="AG150" s="28" t="str">
        <f t="shared" ca="1" si="93"/>
        <v/>
      </c>
      <c r="AH150" s="28" t="str">
        <f t="shared" ca="1" si="94"/>
        <v/>
      </c>
      <c r="AI150" s="28" t="str">
        <f t="shared" ca="1" si="95"/>
        <v/>
      </c>
      <c r="AJ150" s="28" t="str">
        <f t="shared" ca="1" si="96"/>
        <v/>
      </c>
      <c r="AK150" s="28" t="str">
        <f t="shared" ca="1" si="97"/>
        <v/>
      </c>
      <c r="AL150" s="28" t="str">
        <f t="shared" ca="1" si="98"/>
        <v/>
      </c>
      <c r="AM150" s="28" t="str">
        <f t="shared" ca="1" si="99"/>
        <v/>
      </c>
      <c r="AN150" s="28" t="str">
        <f t="shared" ca="1" si="74"/>
        <v/>
      </c>
      <c r="AO150" s="28" t="str">
        <f t="shared" ca="1" si="100"/>
        <v/>
      </c>
      <c r="AP150" s="33" t="str">
        <f t="shared" ca="1" si="75"/>
        <v/>
      </c>
      <c r="AQ150" s="54"/>
      <c r="AR150" s="53"/>
      <c r="AS150" s="53"/>
      <c r="AT150" s="53"/>
      <c r="AU150" s="53"/>
    </row>
    <row r="151" spans="1:51" ht="15" customHeight="1" x14ac:dyDescent="0.25">
      <c r="A151" s="31" t="str">
        <f t="shared" ca="1" si="76"/>
        <v/>
      </c>
      <c r="B151" s="32" t="str">
        <f t="shared" ca="1" si="77"/>
        <v/>
      </c>
      <c r="C151" s="32" t="str">
        <f t="shared" ca="1" si="78"/>
        <v/>
      </c>
      <c r="D151" s="48">
        <f>RAWDATA!A153</f>
        <v>193812</v>
      </c>
      <c r="E151" s="48" t="str">
        <f t="shared" ca="1" si="101"/>
        <v/>
      </c>
      <c r="F151" s="48" t="str">
        <f t="shared" ca="1" si="71"/>
        <v/>
      </c>
      <c r="G151" s="48" t="str">
        <f t="shared" ca="1" si="71"/>
        <v/>
      </c>
      <c r="H151" s="48" t="str">
        <f t="shared" ca="1" si="71"/>
        <v/>
      </c>
      <c r="I151" s="48" t="str">
        <f t="shared" ca="1" si="71"/>
        <v/>
      </c>
      <c r="J151" s="48" t="str">
        <f t="shared" ca="1" si="71"/>
        <v/>
      </c>
      <c r="K151" s="48" t="str">
        <f t="shared" ca="1" si="71"/>
        <v/>
      </c>
      <c r="L151" s="48" t="str">
        <f t="shared" ca="1" si="71"/>
        <v/>
      </c>
      <c r="M151" s="48" t="str">
        <f t="shared" ca="1" si="71"/>
        <v/>
      </c>
      <c r="N151" s="48" t="str">
        <f t="shared" ca="1" si="71"/>
        <v/>
      </c>
      <c r="P151" s="26" t="str">
        <f t="shared" ca="1" si="79"/>
        <v/>
      </c>
      <c r="Q151" s="26" t="str">
        <f t="shared" ca="1" si="80"/>
        <v/>
      </c>
      <c r="R151" s="26" t="str">
        <f t="shared" ca="1" si="81"/>
        <v/>
      </c>
      <c r="S151" s="26" t="str">
        <f t="shared" ca="1" si="82"/>
        <v/>
      </c>
      <c r="T151" s="26" t="str">
        <f t="shared" ca="1" si="83"/>
        <v/>
      </c>
      <c r="U151" s="26" t="str">
        <f t="shared" ca="1" si="84"/>
        <v/>
      </c>
      <c r="V151" s="26" t="str">
        <f t="shared" ca="1" si="85"/>
        <v/>
      </c>
      <c r="W151" s="26" t="str">
        <f t="shared" ca="1" si="86"/>
        <v/>
      </c>
      <c r="X151" s="26" t="str">
        <f t="shared" ca="1" si="87"/>
        <v/>
      </c>
      <c r="Y151" s="26" t="str">
        <f t="shared" ca="1" si="88"/>
        <v/>
      </c>
      <c r="Z151" s="28" t="str">
        <f t="shared" ca="1" si="72"/>
        <v/>
      </c>
      <c r="AA151" s="57" t="str">
        <f t="shared" ca="1" si="89"/>
        <v/>
      </c>
      <c r="AB151" s="33" t="str">
        <f t="shared" ca="1" si="73"/>
        <v/>
      </c>
      <c r="AD151" s="28" t="str">
        <f t="shared" ca="1" si="90"/>
        <v/>
      </c>
      <c r="AE151" s="28" t="str">
        <f t="shared" ca="1" si="91"/>
        <v/>
      </c>
      <c r="AF151" s="28" t="str">
        <f t="shared" ca="1" si="92"/>
        <v/>
      </c>
      <c r="AG151" s="28" t="str">
        <f t="shared" ca="1" si="93"/>
        <v/>
      </c>
      <c r="AH151" s="28" t="str">
        <f t="shared" ca="1" si="94"/>
        <v/>
      </c>
      <c r="AI151" s="28" t="str">
        <f t="shared" ca="1" si="95"/>
        <v/>
      </c>
      <c r="AJ151" s="28" t="str">
        <f t="shared" ca="1" si="96"/>
        <v/>
      </c>
      <c r="AK151" s="28" t="str">
        <f t="shared" ca="1" si="97"/>
        <v/>
      </c>
      <c r="AL151" s="28" t="str">
        <f t="shared" ca="1" si="98"/>
        <v/>
      </c>
      <c r="AM151" s="28" t="str">
        <f t="shared" ca="1" si="99"/>
        <v/>
      </c>
      <c r="AN151" s="28" t="str">
        <f t="shared" ca="1" si="74"/>
        <v/>
      </c>
      <c r="AO151" s="28" t="str">
        <f t="shared" ca="1" si="100"/>
        <v/>
      </c>
      <c r="AP151" s="33" t="str">
        <f t="shared" ca="1" si="75"/>
        <v/>
      </c>
      <c r="AQ151" s="54"/>
      <c r="AR151" s="53"/>
      <c r="AS151" s="53"/>
      <c r="AT151" s="53"/>
      <c r="AU151" s="53"/>
    </row>
    <row r="152" spans="1:51" ht="15" customHeight="1" x14ac:dyDescent="0.25">
      <c r="A152" s="31" t="str">
        <f t="shared" ca="1" si="76"/>
        <v/>
      </c>
      <c r="B152" s="32" t="str">
        <f t="shared" ca="1" si="77"/>
        <v/>
      </c>
      <c r="C152" s="32" t="str">
        <f t="shared" ca="1" si="78"/>
        <v/>
      </c>
      <c r="D152" s="48">
        <f>RAWDATA!A154</f>
        <v>193901</v>
      </c>
      <c r="E152" s="48" t="str">
        <f t="shared" ca="1" si="101"/>
        <v/>
      </c>
      <c r="F152" s="48" t="str">
        <f t="shared" ca="1" si="71"/>
        <v/>
      </c>
      <c r="G152" s="48" t="str">
        <f t="shared" ca="1" si="71"/>
        <v/>
      </c>
      <c r="H152" s="48" t="str">
        <f t="shared" ca="1" si="71"/>
        <v/>
      </c>
      <c r="I152" s="48" t="str">
        <f t="shared" ca="1" si="71"/>
        <v/>
      </c>
      <c r="J152" s="48" t="str">
        <f t="shared" ca="1" si="71"/>
        <v/>
      </c>
      <c r="K152" s="48" t="str">
        <f t="shared" ca="1" si="71"/>
        <v/>
      </c>
      <c r="L152" s="48" t="str">
        <f t="shared" ca="1" si="71"/>
        <v/>
      </c>
      <c r="M152" s="48" t="str">
        <f t="shared" ca="1" si="71"/>
        <v/>
      </c>
      <c r="N152" s="48" t="str">
        <f t="shared" ca="1" si="71"/>
        <v/>
      </c>
      <c r="P152" s="26" t="str">
        <f t="shared" ca="1" si="79"/>
        <v/>
      </c>
      <c r="Q152" s="26" t="str">
        <f t="shared" ca="1" si="80"/>
        <v/>
      </c>
      <c r="R152" s="26" t="str">
        <f t="shared" ca="1" si="81"/>
        <v/>
      </c>
      <c r="S152" s="26" t="str">
        <f t="shared" ca="1" si="82"/>
        <v/>
      </c>
      <c r="T152" s="26" t="str">
        <f t="shared" ca="1" si="83"/>
        <v/>
      </c>
      <c r="U152" s="26" t="str">
        <f t="shared" ca="1" si="84"/>
        <v/>
      </c>
      <c r="V152" s="26" t="str">
        <f t="shared" ca="1" si="85"/>
        <v/>
      </c>
      <c r="W152" s="26" t="str">
        <f t="shared" ca="1" si="86"/>
        <v/>
      </c>
      <c r="X152" s="26" t="str">
        <f t="shared" ca="1" si="87"/>
        <v/>
      </c>
      <c r="Y152" s="26" t="str">
        <f t="shared" ca="1" si="88"/>
        <v/>
      </c>
      <c r="Z152" s="28" t="str">
        <f t="shared" ca="1" si="72"/>
        <v/>
      </c>
      <c r="AA152" s="57" t="str">
        <f t="shared" ca="1" si="89"/>
        <v/>
      </c>
      <c r="AB152" s="33" t="str">
        <f t="shared" ca="1" si="73"/>
        <v/>
      </c>
      <c r="AD152" s="28" t="str">
        <f t="shared" ca="1" si="90"/>
        <v/>
      </c>
      <c r="AE152" s="28" t="str">
        <f t="shared" ca="1" si="91"/>
        <v/>
      </c>
      <c r="AF152" s="28" t="str">
        <f t="shared" ca="1" si="92"/>
        <v/>
      </c>
      <c r="AG152" s="28" t="str">
        <f t="shared" ca="1" si="93"/>
        <v/>
      </c>
      <c r="AH152" s="28" t="str">
        <f t="shared" ca="1" si="94"/>
        <v/>
      </c>
      <c r="AI152" s="28" t="str">
        <f t="shared" ca="1" si="95"/>
        <v/>
      </c>
      <c r="AJ152" s="28" t="str">
        <f t="shared" ca="1" si="96"/>
        <v/>
      </c>
      <c r="AK152" s="28" t="str">
        <f t="shared" ca="1" si="97"/>
        <v/>
      </c>
      <c r="AL152" s="28" t="str">
        <f t="shared" ca="1" si="98"/>
        <v/>
      </c>
      <c r="AM152" s="28" t="str">
        <f t="shared" ca="1" si="99"/>
        <v/>
      </c>
      <c r="AN152" s="28" t="str">
        <f t="shared" ca="1" si="74"/>
        <v/>
      </c>
      <c r="AO152" s="28" t="str">
        <f t="shared" ca="1" si="100"/>
        <v/>
      </c>
      <c r="AP152" s="33" t="str">
        <f t="shared" ca="1" si="75"/>
        <v/>
      </c>
      <c r="AQ152" s="54"/>
      <c r="AR152" s="53"/>
      <c r="AS152" s="53"/>
      <c r="AT152" s="53"/>
      <c r="AU152" s="53"/>
    </row>
    <row r="153" spans="1:51" ht="15" customHeight="1" x14ac:dyDescent="0.25">
      <c r="A153" s="31" t="str">
        <f t="shared" ca="1" si="76"/>
        <v/>
      </c>
      <c r="B153" s="32" t="str">
        <f t="shared" ca="1" si="77"/>
        <v/>
      </c>
      <c r="C153" s="32" t="str">
        <f t="shared" ca="1" si="78"/>
        <v/>
      </c>
      <c r="D153" s="48">
        <f>RAWDATA!A155</f>
        <v>193902</v>
      </c>
      <c r="E153" s="48" t="str">
        <f t="shared" ca="1" si="101"/>
        <v/>
      </c>
      <c r="F153" s="48" t="str">
        <f t="shared" ca="1" si="71"/>
        <v/>
      </c>
      <c r="G153" s="48" t="str">
        <f t="shared" ca="1" si="71"/>
        <v/>
      </c>
      <c r="H153" s="48" t="str">
        <f t="shared" ca="1" si="71"/>
        <v/>
      </c>
      <c r="I153" s="48" t="str">
        <f t="shared" ca="1" si="71"/>
        <v/>
      </c>
      <c r="J153" s="48" t="str">
        <f t="shared" ca="1" si="71"/>
        <v/>
      </c>
      <c r="K153" s="48" t="str">
        <f t="shared" ca="1" si="71"/>
        <v/>
      </c>
      <c r="L153" s="48" t="str">
        <f t="shared" ca="1" si="71"/>
        <v/>
      </c>
      <c r="M153" s="48" t="str">
        <f t="shared" ca="1" si="71"/>
        <v/>
      </c>
      <c r="N153" s="48" t="str">
        <f t="shared" ca="1" si="71"/>
        <v/>
      </c>
      <c r="P153" s="26" t="str">
        <f t="shared" ca="1" si="79"/>
        <v/>
      </c>
      <c r="Q153" s="26" t="str">
        <f t="shared" ca="1" si="80"/>
        <v/>
      </c>
      <c r="R153" s="26" t="str">
        <f t="shared" ca="1" si="81"/>
        <v/>
      </c>
      <c r="S153" s="26" t="str">
        <f t="shared" ca="1" si="82"/>
        <v/>
      </c>
      <c r="T153" s="26" t="str">
        <f t="shared" ca="1" si="83"/>
        <v/>
      </c>
      <c r="U153" s="26" t="str">
        <f t="shared" ca="1" si="84"/>
        <v/>
      </c>
      <c r="V153" s="26" t="str">
        <f t="shared" ca="1" si="85"/>
        <v/>
      </c>
      <c r="W153" s="26" t="str">
        <f t="shared" ca="1" si="86"/>
        <v/>
      </c>
      <c r="X153" s="26" t="str">
        <f t="shared" ca="1" si="87"/>
        <v/>
      </c>
      <c r="Y153" s="26" t="str">
        <f t="shared" ca="1" si="88"/>
        <v/>
      </c>
      <c r="Z153" s="28" t="str">
        <f t="shared" ca="1" si="72"/>
        <v/>
      </c>
      <c r="AA153" s="57" t="str">
        <f t="shared" ca="1" si="89"/>
        <v/>
      </c>
      <c r="AB153" s="33" t="str">
        <f t="shared" ca="1" si="73"/>
        <v/>
      </c>
      <c r="AD153" s="28" t="str">
        <f t="shared" ca="1" si="90"/>
        <v/>
      </c>
      <c r="AE153" s="28" t="str">
        <f t="shared" ca="1" si="91"/>
        <v/>
      </c>
      <c r="AF153" s="28" t="str">
        <f t="shared" ca="1" si="92"/>
        <v/>
      </c>
      <c r="AG153" s="28" t="str">
        <f t="shared" ca="1" si="93"/>
        <v/>
      </c>
      <c r="AH153" s="28" t="str">
        <f t="shared" ca="1" si="94"/>
        <v/>
      </c>
      <c r="AI153" s="28" t="str">
        <f t="shared" ca="1" si="95"/>
        <v/>
      </c>
      <c r="AJ153" s="28" t="str">
        <f t="shared" ca="1" si="96"/>
        <v/>
      </c>
      <c r="AK153" s="28" t="str">
        <f t="shared" ca="1" si="97"/>
        <v/>
      </c>
      <c r="AL153" s="28" t="str">
        <f t="shared" ca="1" si="98"/>
        <v/>
      </c>
      <c r="AM153" s="28" t="str">
        <f t="shared" ca="1" si="99"/>
        <v/>
      </c>
      <c r="AN153" s="28" t="str">
        <f t="shared" ca="1" si="74"/>
        <v/>
      </c>
      <c r="AO153" s="28" t="str">
        <f t="shared" ca="1" si="100"/>
        <v/>
      </c>
      <c r="AP153" s="33" t="str">
        <f t="shared" ca="1" si="75"/>
        <v/>
      </c>
      <c r="AQ153" s="54"/>
      <c r="AR153" s="53"/>
      <c r="AS153" s="53"/>
      <c r="AT153" s="53"/>
      <c r="AU153" s="53"/>
    </row>
    <row r="154" spans="1:51" ht="15" customHeight="1" x14ac:dyDescent="0.25">
      <c r="A154" s="31" t="str">
        <f t="shared" ca="1" si="76"/>
        <v/>
      </c>
      <c r="B154" s="32" t="str">
        <f t="shared" ca="1" si="77"/>
        <v/>
      </c>
      <c r="C154" s="32" t="str">
        <f t="shared" ca="1" si="78"/>
        <v/>
      </c>
      <c r="D154" s="48">
        <f>RAWDATA!A156</f>
        <v>193903</v>
      </c>
      <c r="E154" s="48" t="str">
        <f t="shared" ca="1" si="101"/>
        <v/>
      </c>
      <c r="F154" s="48" t="str">
        <f t="shared" ca="1" si="71"/>
        <v/>
      </c>
      <c r="G154" s="48" t="str">
        <f t="shared" ca="1" si="71"/>
        <v/>
      </c>
      <c r="H154" s="48" t="str">
        <f t="shared" ca="1" si="71"/>
        <v/>
      </c>
      <c r="I154" s="48" t="str">
        <f t="shared" ca="1" si="71"/>
        <v/>
      </c>
      <c r="J154" s="48" t="str">
        <f t="shared" ca="1" si="71"/>
        <v/>
      </c>
      <c r="K154" s="48" t="str">
        <f t="shared" ca="1" si="71"/>
        <v/>
      </c>
      <c r="L154" s="48" t="str">
        <f t="shared" ca="1" si="71"/>
        <v/>
      </c>
      <c r="M154" s="48" t="str">
        <f t="shared" ca="1" si="71"/>
        <v/>
      </c>
      <c r="N154" s="48" t="str">
        <f t="shared" ca="1" si="71"/>
        <v/>
      </c>
      <c r="P154" s="26" t="str">
        <f t="shared" ca="1" si="79"/>
        <v/>
      </c>
      <c r="Q154" s="26" t="str">
        <f t="shared" ca="1" si="80"/>
        <v/>
      </c>
      <c r="R154" s="26" t="str">
        <f t="shared" ca="1" si="81"/>
        <v/>
      </c>
      <c r="S154" s="26" t="str">
        <f t="shared" ca="1" si="82"/>
        <v/>
      </c>
      <c r="T154" s="26" t="str">
        <f t="shared" ca="1" si="83"/>
        <v/>
      </c>
      <c r="U154" s="26" t="str">
        <f t="shared" ca="1" si="84"/>
        <v/>
      </c>
      <c r="V154" s="26" t="str">
        <f t="shared" ca="1" si="85"/>
        <v/>
      </c>
      <c r="W154" s="26" t="str">
        <f t="shared" ca="1" si="86"/>
        <v/>
      </c>
      <c r="X154" s="26" t="str">
        <f t="shared" ca="1" si="87"/>
        <v/>
      </c>
      <c r="Y154" s="26" t="str">
        <f t="shared" ca="1" si="88"/>
        <v/>
      </c>
      <c r="Z154" s="28" t="str">
        <f t="shared" ca="1" si="72"/>
        <v/>
      </c>
      <c r="AA154" s="57" t="str">
        <f t="shared" ca="1" si="89"/>
        <v/>
      </c>
      <c r="AB154" s="33" t="str">
        <f t="shared" ca="1" si="73"/>
        <v/>
      </c>
      <c r="AD154" s="28" t="str">
        <f t="shared" ca="1" si="90"/>
        <v/>
      </c>
      <c r="AE154" s="28" t="str">
        <f t="shared" ca="1" si="91"/>
        <v/>
      </c>
      <c r="AF154" s="28" t="str">
        <f t="shared" ca="1" si="92"/>
        <v/>
      </c>
      <c r="AG154" s="28" t="str">
        <f t="shared" ca="1" si="93"/>
        <v/>
      </c>
      <c r="AH154" s="28" t="str">
        <f t="shared" ca="1" si="94"/>
        <v/>
      </c>
      <c r="AI154" s="28" t="str">
        <f t="shared" ca="1" si="95"/>
        <v/>
      </c>
      <c r="AJ154" s="28" t="str">
        <f t="shared" ca="1" si="96"/>
        <v/>
      </c>
      <c r="AK154" s="28" t="str">
        <f t="shared" ca="1" si="97"/>
        <v/>
      </c>
      <c r="AL154" s="28" t="str">
        <f t="shared" ca="1" si="98"/>
        <v/>
      </c>
      <c r="AM154" s="28" t="str">
        <f t="shared" ca="1" si="99"/>
        <v/>
      </c>
      <c r="AN154" s="28" t="str">
        <f t="shared" ca="1" si="74"/>
        <v/>
      </c>
      <c r="AO154" s="28" t="str">
        <f t="shared" ca="1" si="100"/>
        <v/>
      </c>
      <c r="AP154" s="33" t="str">
        <f t="shared" ca="1" si="75"/>
        <v/>
      </c>
      <c r="AQ154" s="54"/>
      <c r="AR154" s="53"/>
      <c r="AS154" s="53"/>
      <c r="AT154" s="53"/>
      <c r="AU154" s="53"/>
    </row>
    <row r="155" spans="1:51" ht="15" customHeight="1" x14ac:dyDescent="0.25">
      <c r="A155" s="31" t="str">
        <f t="shared" ca="1" si="76"/>
        <v/>
      </c>
      <c r="B155" s="32" t="str">
        <f t="shared" ca="1" si="77"/>
        <v/>
      </c>
      <c r="C155" s="32" t="str">
        <f t="shared" ca="1" si="78"/>
        <v/>
      </c>
      <c r="D155" s="48">
        <f>RAWDATA!A157</f>
        <v>193904</v>
      </c>
      <c r="E155" s="48" t="str">
        <f t="shared" ca="1" si="101"/>
        <v/>
      </c>
      <c r="F155" s="48" t="str">
        <f t="shared" ca="1" si="71"/>
        <v/>
      </c>
      <c r="G155" s="48" t="str">
        <f t="shared" ca="1" si="71"/>
        <v/>
      </c>
      <c r="H155" s="48" t="str">
        <f t="shared" ca="1" si="71"/>
        <v/>
      </c>
      <c r="I155" s="48" t="str">
        <f t="shared" ca="1" si="71"/>
        <v/>
      </c>
      <c r="J155" s="48" t="str">
        <f t="shared" ca="1" si="71"/>
        <v/>
      </c>
      <c r="K155" s="48" t="str">
        <f t="shared" ca="1" si="71"/>
        <v/>
      </c>
      <c r="L155" s="48" t="str">
        <f t="shared" ca="1" si="71"/>
        <v/>
      </c>
      <c r="M155" s="48" t="str">
        <f t="shared" ca="1" si="71"/>
        <v/>
      </c>
      <c r="N155" s="48" t="str">
        <f t="shared" ca="1" si="71"/>
        <v/>
      </c>
      <c r="P155" s="26" t="str">
        <f t="shared" ca="1" si="79"/>
        <v/>
      </c>
      <c r="Q155" s="26" t="str">
        <f t="shared" ca="1" si="80"/>
        <v/>
      </c>
      <c r="R155" s="26" t="str">
        <f t="shared" ca="1" si="81"/>
        <v/>
      </c>
      <c r="S155" s="26" t="str">
        <f t="shared" ca="1" si="82"/>
        <v/>
      </c>
      <c r="T155" s="26" t="str">
        <f t="shared" ca="1" si="83"/>
        <v/>
      </c>
      <c r="U155" s="26" t="str">
        <f t="shared" ca="1" si="84"/>
        <v/>
      </c>
      <c r="V155" s="26" t="str">
        <f t="shared" ca="1" si="85"/>
        <v/>
      </c>
      <c r="W155" s="26" t="str">
        <f t="shared" ca="1" si="86"/>
        <v/>
      </c>
      <c r="X155" s="26" t="str">
        <f t="shared" ca="1" si="87"/>
        <v/>
      </c>
      <c r="Y155" s="26" t="str">
        <f t="shared" ca="1" si="88"/>
        <v/>
      </c>
      <c r="Z155" s="28" t="str">
        <f t="shared" ca="1" si="72"/>
        <v/>
      </c>
      <c r="AA155" s="57" t="str">
        <f t="shared" ca="1" si="89"/>
        <v/>
      </c>
      <c r="AB155" s="33" t="str">
        <f t="shared" ca="1" si="73"/>
        <v/>
      </c>
      <c r="AD155" s="28" t="str">
        <f t="shared" ca="1" si="90"/>
        <v/>
      </c>
      <c r="AE155" s="28" t="str">
        <f t="shared" ca="1" si="91"/>
        <v/>
      </c>
      <c r="AF155" s="28" t="str">
        <f t="shared" ca="1" si="92"/>
        <v/>
      </c>
      <c r="AG155" s="28" t="str">
        <f t="shared" ca="1" si="93"/>
        <v/>
      </c>
      <c r="AH155" s="28" t="str">
        <f t="shared" ca="1" si="94"/>
        <v/>
      </c>
      <c r="AI155" s="28" t="str">
        <f t="shared" ca="1" si="95"/>
        <v/>
      </c>
      <c r="AJ155" s="28" t="str">
        <f t="shared" ca="1" si="96"/>
        <v/>
      </c>
      <c r="AK155" s="28" t="str">
        <f t="shared" ca="1" si="97"/>
        <v/>
      </c>
      <c r="AL155" s="28" t="str">
        <f t="shared" ca="1" si="98"/>
        <v/>
      </c>
      <c r="AM155" s="28" t="str">
        <f t="shared" ca="1" si="99"/>
        <v/>
      </c>
      <c r="AN155" s="28" t="str">
        <f t="shared" ca="1" si="74"/>
        <v/>
      </c>
      <c r="AO155" s="28" t="str">
        <f t="shared" ca="1" si="100"/>
        <v/>
      </c>
      <c r="AP155" s="33" t="str">
        <f t="shared" ca="1" si="75"/>
        <v/>
      </c>
      <c r="AQ155" s="54"/>
      <c r="AR155" s="53"/>
      <c r="AS155" s="53"/>
      <c r="AT155" s="53"/>
      <c r="AU155" s="53"/>
    </row>
    <row r="156" spans="1:51" ht="15" customHeight="1" x14ac:dyDescent="0.25">
      <c r="A156" s="31" t="str">
        <f t="shared" ca="1" si="76"/>
        <v/>
      </c>
      <c r="B156" s="32" t="str">
        <f t="shared" ca="1" si="77"/>
        <v/>
      </c>
      <c r="C156" s="32" t="str">
        <f t="shared" ca="1" si="78"/>
        <v/>
      </c>
      <c r="D156" s="48">
        <f>RAWDATA!A158</f>
        <v>193905</v>
      </c>
      <c r="E156" s="48" t="str">
        <f t="shared" ca="1" si="101"/>
        <v/>
      </c>
      <c r="F156" s="48" t="str">
        <f t="shared" ca="1" si="71"/>
        <v/>
      </c>
      <c r="G156" s="48" t="str">
        <f t="shared" ca="1" si="71"/>
        <v/>
      </c>
      <c r="H156" s="48" t="str">
        <f t="shared" ca="1" si="71"/>
        <v/>
      </c>
      <c r="I156" s="48" t="str">
        <f t="shared" ca="1" si="71"/>
        <v/>
      </c>
      <c r="J156" s="48" t="str">
        <f t="shared" ca="1" si="71"/>
        <v/>
      </c>
      <c r="K156" s="48" t="str">
        <f t="shared" ca="1" si="71"/>
        <v/>
      </c>
      <c r="L156" s="48" t="str">
        <f t="shared" ca="1" si="71"/>
        <v/>
      </c>
      <c r="M156" s="48" t="str">
        <f t="shared" ca="1" si="71"/>
        <v/>
      </c>
      <c r="N156" s="48" t="str">
        <f t="shared" ca="1" si="71"/>
        <v/>
      </c>
      <c r="P156" s="26" t="str">
        <f t="shared" ca="1" si="79"/>
        <v/>
      </c>
      <c r="Q156" s="26" t="str">
        <f t="shared" ca="1" si="80"/>
        <v/>
      </c>
      <c r="R156" s="26" t="str">
        <f t="shared" ca="1" si="81"/>
        <v/>
      </c>
      <c r="S156" s="26" t="str">
        <f t="shared" ca="1" si="82"/>
        <v/>
      </c>
      <c r="T156" s="26" t="str">
        <f t="shared" ca="1" si="83"/>
        <v/>
      </c>
      <c r="U156" s="26" t="str">
        <f t="shared" ca="1" si="84"/>
        <v/>
      </c>
      <c r="V156" s="26" t="str">
        <f t="shared" ca="1" si="85"/>
        <v/>
      </c>
      <c r="W156" s="26" t="str">
        <f t="shared" ca="1" si="86"/>
        <v/>
      </c>
      <c r="X156" s="26" t="str">
        <f t="shared" ca="1" si="87"/>
        <v/>
      </c>
      <c r="Y156" s="26" t="str">
        <f t="shared" ca="1" si="88"/>
        <v/>
      </c>
      <c r="Z156" s="28" t="str">
        <f t="shared" ca="1" si="72"/>
        <v/>
      </c>
      <c r="AA156" s="57" t="str">
        <f t="shared" ca="1" si="89"/>
        <v/>
      </c>
      <c r="AB156" s="33" t="str">
        <f t="shared" ca="1" si="73"/>
        <v/>
      </c>
      <c r="AD156" s="28" t="str">
        <f t="shared" ca="1" si="90"/>
        <v/>
      </c>
      <c r="AE156" s="28" t="str">
        <f t="shared" ca="1" si="91"/>
        <v/>
      </c>
      <c r="AF156" s="28" t="str">
        <f t="shared" ca="1" si="92"/>
        <v/>
      </c>
      <c r="AG156" s="28" t="str">
        <f t="shared" ca="1" si="93"/>
        <v/>
      </c>
      <c r="AH156" s="28" t="str">
        <f t="shared" ca="1" si="94"/>
        <v/>
      </c>
      <c r="AI156" s="28" t="str">
        <f t="shared" ca="1" si="95"/>
        <v/>
      </c>
      <c r="AJ156" s="28" t="str">
        <f t="shared" ca="1" si="96"/>
        <v/>
      </c>
      <c r="AK156" s="28" t="str">
        <f t="shared" ca="1" si="97"/>
        <v/>
      </c>
      <c r="AL156" s="28" t="str">
        <f t="shared" ca="1" si="98"/>
        <v/>
      </c>
      <c r="AM156" s="28" t="str">
        <f t="shared" ca="1" si="99"/>
        <v/>
      </c>
      <c r="AN156" s="28" t="str">
        <f t="shared" ca="1" si="74"/>
        <v/>
      </c>
      <c r="AO156" s="28" t="str">
        <f t="shared" ca="1" si="100"/>
        <v/>
      </c>
      <c r="AP156" s="33" t="str">
        <f t="shared" ca="1" si="75"/>
        <v/>
      </c>
      <c r="AQ156" s="54"/>
      <c r="AR156" s="53"/>
      <c r="AS156" s="53"/>
      <c r="AT156" s="53"/>
      <c r="AU156" s="53"/>
    </row>
    <row r="157" spans="1:51" ht="15" customHeight="1" x14ac:dyDescent="0.25">
      <c r="A157" s="31" t="str">
        <f t="shared" ca="1" si="76"/>
        <v/>
      </c>
      <c r="B157" s="32" t="str">
        <f t="shared" ca="1" si="77"/>
        <v/>
      </c>
      <c r="C157" s="32" t="str">
        <f t="shared" ca="1" si="78"/>
        <v/>
      </c>
      <c r="D157" s="48">
        <f>RAWDATA!A159</f>
        <v>193906</v>
      </c>
      <c r="E157" s="48" t="str">
        <f t="shared" ca="1" si="101"/>
        <v/>
      </c>
      <c r="F157" s="48" t="str">
        <f t="shared" ca="1" si="71"/>
        <v/>
      </c>
      <c r="G157" s="48" t="str">
        <f t="shared" ca="1" si="71"/>
        <v/>
      </c>
      <c r="H157" s="48" t="str">
        <f t="shared" ca="1" si="71"/>
        <v/>
      </c>
      <c r="I157" s="48" t="str">
        <f t="shared" ca="1" si="71"/>
        <v/>
      </c>
      <c r="J157" s="48" t="str">
        <f t="shared" ca="1" si="71"/>
        <v/>
      </c>
      <c r="K157" s="48" t="str">
        <f t="shared" ca="1" si="71"/>
        <v/>
      </c>
      <c r="L157" s="48" t="str">
        <f t="shared" ca="1" si="71"/>
        <v/>
      </c>
      <c r="M157" s="48" t="str">
        <f t="shared" ca="1" si="71"/>
        <v/>
      </c>
      <c r="N157" s="48" t="str">
        <f t="shared" ca="1" si="71"/>
        <v/>
      </c>
      <c r="P157" s="26" t="str">
        <f t="shared" ca="1" si="79"/>
        <v/>
      </c>
      <c r="Q157" s="26" t="str">
        <f t="shared" ca="1" si="80"/>
        <v/>
      </c>
      <c r="R157" s="26" t="str">
        <f t="shared" ca="1" si="81"/>
        <v/>
      </c>
      <c r="S157" s="26" t="str">
        <f t="shared" ca="1" si="82"/>
        <v/>
      </c>
      <c r="T157" s="26" t="str">
        <f t="shared" ca="1" si="83"/>
        <v/>
      </c>
      <c r="U157" s="26" t="str">
        <f t="shared" ca="1" si="84"/>
        <v/>
      </c>
      <c r="V157" s="26" t="str">
        <f t="shared" ca="1" si="85"/>
        <v/>
      </c>
      <c r="W157" s="26" t="str">
        <f t="shared" ca="1" si="86"/>
        <v/>
      </c>
      <c r="X157" s="26" t="str">
        <f t="shared" ca="1" si="87"/>
        <v/>
      </c>
      <c r="Y157" s="26" t="str">
        <f t="shared" ca="1" si="88"/>
        <v/>
      </c>
      <c r="Z157" s="28" t="str">
        <f t="shared" ca="1" si="72"/>
        <v/>
      </c>
      <c r="AA157" s="57" t="str">
        <f t="shared" ca="1" si="89"/>
        <v/>
      </c>
      <c r="AB157" s="33" t="str">
        <f t="shared" ca="1" si="73"/>
        <v/>
      </c>
      <c r="AD157" s="28" t="str">
        <f t="shared" ca="1" si="90"/>
        <v/>
      </c>
      <c r="AE157" s="28" t="str">
        <f t="shared" ca="1" si="91"/>
        <v/>
      </c>
      <c r="AF157" s="28" t="str">
        <f t="shared" ca="1" si="92"/>
        <v/>
      </c>
      <c r="AG157" s="28" t="str">
        <f t="shared" ca="1" si="93"/>
        <v/>
      </c>
      <c r="AH157" s="28" t="str">
        <f t="shared" ca="1" si="94"/>
        <v/>
      </c>
      <c r="AI157" s="28" t="str">
        <f t="shared" ca="1" si="95"/>
        <v/>
      </c>
      <c r="AJ157" s="28" t="str">
        <f t="shared" ca="1" si="96"/>
        <v/>
      </c>
      <c r="AK157" s="28" t="str">
        <f t="shared" ca="1" si="97"/>
        <v/>
      </c>
      <c r="AL157" s="28" t="str">
        <f t="shared" ca="1" si="98"/>
        <v/>
      </c>
      <c r="AM157" s="28" t="str">
        <f t="shared" ca="1" si="99"/>
        <v/>
      </c>
      <c r="AN157" s="28" t="str">
        <f t="shared" ca="1" si="74"/>
        <v/>
      </c>
      <c r="AO157" s="28" t="str">
        <f t="shared" ca="1" si="100"/>
        <v/>
      </c>
      <c r="AP157" s="33" t="str">
        <f t="shared" ca="1" si="75"/>
        <v/>
      </c>
      <c r="AQ157" s="54"/>
      <c r="AR157" s="53"/>
      <c r="AS157" s="53"/>
      <c r="AT157" s="53"/>
      <c r="AU157" s="53"/>
    </row>
    <row r="158" spans="1:51" ht="15" customHeight="1" x14ac:dyDescent="0.25">
      <c r="A158" s="31" t="str">
        <f t="shared" ca="1" si="76"/>
        <v/>
      </c>
      <c r="B158" s="32" t="str">
        <f t="shared" ca="1" si="77"/>
        <v/>
      </c>
      <c r="C158" s="32" t="str">
        <f t="shared" ca="1" si="78"/>
        <v/>
      </c>
      <c r="D158" s="48">
        <f>RAWDATA!A160</f>
        <v>193907</v>
      </c>
      <c r="E158" s="48" t="str">
        <f t="shared" ca="1" si="101"/>
        <v/>
      </c>
      <c r="F158" s="48" t="str">
        <f t="shared" ca="1" si="71"/>
        <v/>
      </c>
      <c r="G158" s="48" t="str">
        <f t="shared" ca="1" si="71"/>
        <v/>
      </c>
      <c r="H158" s="48" t="str">
        <f t="shared" ca="1" si="71"/>
        <v/>
      </c>
      <c r="I158" s="48" t="str">
        <f t="shared" ca="1" si="71"/>
        <v/>
      </c>
      <c r="J158" s="48" t="str">
        <f t="shared" ref="F158:N186" ca="1" si="102">IF(OR($D158&lt;$B$3,$D158&gt;$B$4),"",IF(ISERROR(VLOOKUP($D158,INDIRECT($B$1),J$7,0)),"",VLOOKUP($D158,INDIRECT($B$1),J$7,0)))</f>
        <v/>
      </c>
      <c r="K158" s="48" t="str">
        <f t="shared" ca="1" si="102"/>
        <v/>
      </c>
      <c r="L158" s="48" t="str">
        <f t="shared" ca="1" si="102"/>
        <v/>
      </c>
      <c r="M158" s="48" t="str">
        <f t="shared" ca="1" si="102"/>
        <v/>
      </c>
      <c r="N158" s="48" t="str">
        <f t="shared" ca="1" si="102"/>
        <v/>
      </c>
      <c r="P158" s="26" t="str">
        <f t="shared" ca="1" si="79"/>
        <v/>
      </c>
      <c r="Q158" s="26" t="str">
        <f t="shared" ca="1" si="80"/>
        <v/>
      </c>
      <c r="R158" s="26" t="str">
        <f t="shared" ca="1" si="81"/>
        <v/>
      </c>
      <c r="S158" s="26" t="str">
        <f t="shared" ca="1" si="82"/>
        <v/>
      </c>
      <c r="T158" s="26" t="str">
        <f t="shared" ca="1" si="83"/>
        <v/>
      </c>
      <c r="U158" s="26" t="str">
        <f t="shared" ca="1" si="84"/>
        <v/>
      </c>
      <c r="V158" s="26" t="str">
        <f t="shared" ca="1" si="85"/>
        <v/>
      </c>
      <c r="W158" s="26" t="str">
        <f t="shared" ca="1" si="86"/>
        <v/>
      </c>
      <c r="X158" s="26" t="str">
        <f t="shared" ca="1" si="87"/>
        <v/>
      </c>
      <c r="Y158" s="26" t="str">
        <f t="shared" ca="1" si="88"/>
        <v/>
      </c>
      <c r="Z158" s="28" t="str">
        <f t="shared" ca="1" si="72"/>
        <v/>
      </c>
      <c r="AA158" s="57" t="str">
        <f t="shared" ca="1" si="89"/>
        <v/>
      </c>
      <c r="AB158" s="33" t="str">
        <f t="shared" ca="1" si="73"/>
        <v/>
      </c>
      <c r="AD158" s="28" t="str">
        <f t="shared" ca="1" si="90"/>
        <v/>
      </c>
      <c r="AE158" s="28" t="str">
        <f t="shared" ca="1" si="91"/>
        <v/>
      </c>
      <c r="AF158" s="28" t="str">
        <f t="shared" ca="1" si="92"/>
        <v/>
      </c>
      <c r="AG158" s="28" t="str">
        <f t="shared" ca="1" si="93"/>
        <v/>
      </c>
      <c r="AH158" s="28" t="str">
        <f t="shared" ca="1" si="94"/>
        <v/>
      </c>
      <c r="AI158" s="28" t="str">
        <f t="shared" ca="1" si="95"/>
        <v/>
      </c>
      <c r="AJ158" s="28" t="str">
        <f t="shared" ca="1" si="96"/>
        <v/>
      </c>
      <c r="AK158" s="28" t="str">
        <f t="shared" ca="1" si="97"/>
        <v/>
      </c>
      <c r="AL158" s="28" t="str">
        <f t="shared" ca="1" si="98"/>
        <v/>
      </c>
      <c r="AM158" s="28" t="str">
        <f t="shared" ca="1" si="99"/>
        <v/>
      </c>
      <c r="AN158" s="28" t="str">
        <f t="shared" ca="1" si="74"/>
        <v/>
      </c>
      <c r="AO158" s="28" t="str">
        <f t="shared" ca="1" si="100"/>
        <v/>
      </c>
      <c r="AP158" s="33" t="str">
        <f t="shared" ca="1" si="75"/>
        <v/>
      </c>
      <c r="AQ158" s="54"/>
      <c r="AR158" s="53"/>
      <c r="AS158" s="53"/>
      <c r="AT158" s="53"/>
      <c r="AU158" s="53"/>
    </row>
    <row r="159" spans="1:51" ht="15" customHeight="1" x14ac:dyDescent="0.25">
      <c r="A159" s="31" t="str">
        <f t="shared" ca="1" si="76"/>
        <v/>
      </c>
      <c r="B159" s="32" t="str">
        <f t="shared" ca="1" si="77"/>
        <v/>
      </c>
      <c r="C159" s="32" t="str">
        <f t="shared" ca="1" si="78"/>
        <v/>
      </c>
      <c r="D159" s="48">
        <f>RAWDATA!A161</f>
        <v>193908</v>
      </c>
      <c r="E159" s="48" t="str">
        <f t="shared" ca="1" si="101"/>
        <v/>
      </c>
      <c r="F159" s="48" t="str">
        <f t="shared" ca="1" si="102"/>
        <v/>
      </c>
      <c r="G159" s="48" t="str">
        <f t="shared" ca="1" si="102"/>
        <v/>
      </c>
      <c r="H159" s="48" t="str">
        <f t="shared" ca="1" si="102"/>
        <v/>
      </c>
      <c r="I159" s="48" t="str">
        <f t="shared" ca="1" si="102"/>
        <v/>
      </c>
      <c r="J159" s="48" t="str">
        <f t="shared" ca="1" si="102"/>
        <v/>
      </c>
      <c r="K159" s="48" t="str">
        <f t="shared" ca="1" si="102"/>
        <v/>
      </c>
      <c r="L159" s="48" t="str">
        <f t="shared" ca="1" si="102"/>
        <v/>
      </c>
      <c r="M159" s="48" t="str">
        <f t="shared" ca="1" si="102"/>
        <v/>
      </c>
      <c r="N159" s="48" t="str">
        <f t="shared" ca="1" si="102"/>
        <v/>
      </c>
      <c r="P159" s="26" t="str">
        <f t="shared" ca="1" si="79"/>
        <v/>
      </c>
      <c r="Q159" s="26" t="str">
        <f t="shared" ca="1" si="80"/>
        <v/>
      </c>
      <c r="R159" s="26" t="str">
        <f t="shared" ca="1" si="81"/>
        <v/>
      </c>
      <c r="S159" s="26" t="str">
        <f t="shared" ca="1" si="82"/>
        <v/>
      </c>
      <c r="T159" s="26" t="str">
        <f t="shared" ca="1" si="83"/>
        <v/>
      </c>
      <c r="U159" s="26" t="str">
        <f t="shared" ca="1" si="84"/>
        <v/>
      </c>
      <c r="V159" s="26" t="str">
        <f t="shared" ca="1" si="85"/>
        <v/>
      </c>
      <c r="W159" s="26" t="str">
        <f t="shared" ca="1" si="86"/>
        <v/>
      </c>
      <c r="X159" s="26" t="str">
        <f t="shared" ca="1" si="87"/>
        <v/>
      </c>
      <c r="Y159" s="26" t="str">
        <f t="shared" ca="1" si="88"/>
        <v/>
      </c>
      <c r="Z159" s="28" t="str">
        <f t="shared" ca="1" si="72"/>
        <v/>
      </c>
      <c r="AA159" s="57" t="str">
        <f t="shared" ca="1" si="89"/>
        <v/>
      </c>
      <c r="AB159" s="33" t="str">
        <f t="shared" ca="1" si="73"/>
        <v/>
      </c>
      <c r="AD159" s="28" t="str">
        <f t="shared" ca="1" si="90"/>
        <v/>
      </c>
      <c r="AE159" s="28" t="str">
        <f t="shared" ca="1" si="91"/>
        <v/>
      </c>
      <c r="AF159" s="28" t="str">
        <f t="shared" ca="1" si="92"/>
        <v/>
      </c>
      <c r="AG159" s="28" t="str">
        <f t="shared" ca="1" si="93"/>
        <v/>
      </c>
      <c r="AH159" s="28" t="str">
        <f t="shared" ca="1" si="94"/>
        <v/>
      </c>
      <c r="AI159" s="28" t="str">
        <f t="shared" ca="1" si="95"/>
        <v/>
      </c>
      <c r="AJ159" s="28" t="str">
        <f t="shared" ca="1" si="96"/>
        <v/>
      </c>
      <c r="AK159" s="28" t="str">
        <f t="shared" ca="1" si="97"/>
        <v/>
      </c>
      <c r="AL159" s="28" t="str">
        <f t="shared" ca="1" si="98"/>
        <v/>
      </c>
      <c r="AM159" s="28" t="str">
        <f t="shared" ca="1" si="99"/>
        <v/>
      </c>
      <c r="AN159" s="28" t="str">
        <f t="shared" ca="1" si="74"/>
        <v/>
      </c>
      <c r="AO159" s="28" t="str">
        <f t="shared" ca="1" si="100"/>
        <v/>
      </c>
      <c r="AP159" s="33" t="str">
        <f t="shared" ca="1" si="75"/>
        <v/>
      </c>
      <c r="AQ159" s="54"/>
      <c r="AR159" s="53"/>
      <c r="AS159" s="53"/>
      <c r="AT159" s="53"/>
      <c r="AU159" s="53"/>
    </row>
    <row r="160" spans="1:51" ht="15" customHeight="1" x14ac:dyDescent="0.25">
      <c r="A160" s="31" t="str">
        <f t="shared" ca="1" si="76"/>
        <v/>
      </c>
      <c r="B160" s="32" t="str">
        <f t="shared" ca="1" si="77"/>
        <v/>
      </c>
      <c r="C160" s="32" t="str">
        <f t="shared" ca="1" si="78"/>
        <v/>
      </c>
      <c r="D160" s="48">
        <f>RAWDATA!A162</f>
        <v>193909</v>
      </c>
      <c r="E160" s="48" t="str">
        <f t="shared" ca="1" si="101"/>
        <v/>
      </c>
      <c r="F160" s="48" t="str">
        <f t="shared" ca="1" si="102"/>
        <v/>
      </c>
      <c r="G160" s="48" t="str">
        <f t="shared" ca="1" si="102"/>
        <v/>
      </c>
      <c r="H160" s="48" t="str">
        <f t="shared" ca="1" si="102"/>
        <v/>
      </c>
      <c r="I160" s="48" t="str">
        <f t="shared" ca="1" si="102"/>
        <v/>
      </c>
      <c r="J160" s="48" t="str">
        <f t="shared" ca="1" si="102"/>
        <v/>
      </c>
      <c r="K160" s="48" t="str">
        <f t="shared" ca="1" si="102"/>
        <v/>
      </c>
      <c r="L160" s="48" t="str">
        <f t="shared" ca="1" si="102"/>
        <v/>
      </c>
      <c r="M160" s="48" t="str">
        <f t="shared" ca="1" si="102"/>
        <v/>
      </c>
      <c r="N160" s="48" t="str">
        <f t="shared" ca="1" si="102"/>
        <v/>
      </c>
      <c r="P160" s="26" t="str">
        <f t="shared" ca="1" si="79"/>
        <v/>
      </c>
      <c r="Q160" s="26" t="str">
        <f t="shared" ca="1" si="80"/>
        <v/>
      </c>
      <c r="R160" s="26" t="str">
        <f t="shared" ca="1" si="81"/>
        <v/>
      </c>
      <c r="S160" s="26" t="str">
        <f t="shared" ca="1" si="82"/>
        <v/>
      </c>
      <c r="T160" s="26" t="str">
        <f t="shared" ca="1" si="83"/>
        <v/>
      </c>
      <c r="U160" s="26" t="str">
        <f t="shared" ca="1" si="84"/>
        <v/>
      </c>
      <c r="V160" s="26" t="str">
        <f t="shared" ca="1" si="85"/>
        <v/>
      </c>
      <c r="W160" s="26" t="str">
        <f t="shared" ca="1" si="86"/>
        <v/>
      </c>
      <c r="X160" s="26" t="str">
        <f t="shared" ca="1" si="87"/>
        <v/>
      </c>
      <c r="Y160" s="26" t="str">
        <f t="shared" ca="1" si="88"/>
        <v/>
      </c>
      <c r="Z160" s="28" t="str">
        <f t="shared" ca="1" si="72"/>
        <v/>
      </c>
      <c r="AA160" s="57" t="str">
        <f t="shared" ca="1" si="89"/>
        <v/>
      </c>
      <c r="AB160" s="33" t="str">
        <f t="shared" ca="1" si="73"/>
        <v/>
      </c>
      <c r="AD160" s="28" t="str">
        <f t="shared" ca="1" si="90"/>
        <v/>
      </c>
      <c r="AE160" s="28" t="str">
        <f t="shared" ca="1" si="91"/>
        <v/>
      </c>
      <c r="AF160" s="28" t="str">
        <f t="shared" ca="1" si="92"/>
        <v/>
      </c>
      <c r="AG160" s="28" t="str">
        <f t="shared" ca="1" si="93"/>
        <v/>
      </c>
      <c r="AH160" s="28" t="str">
        <f t="shared" ca="1" si="94"/>
        <v/>
      </c>
      <c r="AI160" s="28" t="str">
        <f t="shared" ca="1" si="95"/>
        <v/>
      </c>
      <c r="AJ160" s="28" t="str">
        <f t="shared" ca="1" si="96"/>
        <v/>
      </c>
      <c r="AK160" s="28" t="str">
        <f t="shared" ca="1" si="97"/>
        <v/>
      </c>
      <c r="AL160" s="28" t="str">
        <f t="shared" ca="1" si="98"/>
        <v/>
      </c>
      <c r="AM160" s="28" t="str">
        <f t="shared" ca="1" si="99"/>
        <v/>
      </c>
      <c r="AN160" s="28" t="str">
        <f t="shared" ca="1" si="74"/>
        <v/>
      </c>
      <c r="AO160" s="28" t="str">
        <f t="shared" ca="1" si="100"/>
        <v/>
      </c>
      <c r="AP160" s="33" t="str">
        <f t="shared" ca="1" si="75"/>
        <v/>
      </c>
      <c r="AQ160" s="54"/>
      <c r="AR160" s="53"/>
      <c r="AS160" s="53"/>
      <c r="AT160" s="53"/>
      <c r="AU160" s="53"/>
    </row>
    <row r="161" spans="1:51" ht="15" customHeight="1" x14ac:dyDescent="0.25">
      <c r="A161" s="31" t="str">
        <f t="shared" ca="1" si="76"/>
        <v/>
      </c>
      <c r="B161" s="32" t="str">
        <f t="shared" ca="1" si="77"/>
        <v/>
      </c>
      <c r="C161" s="32" t="str">
        <f t="shared" ca="1" si="78"/>
        <v/>
      </c>
      <c r="D161" s="48">
        <f>RAWDATA!A163</f>
        <v>193910</v>
      </c>
      <c r="E161" s="48" t="str">
        <f t="shared" ca="1" si="101"/>
        <v/>
      </c>
      <c r="F161" s="48" t="str">
        <f t="shared" ca="1" si="102"/>
        <v/>
      </c>
      <c r="G161" s="48" t="str">
        <f t="shared" ca="1" si="102"/>
        <v/>
      </c>
      <c r="H161" s="48" t="str">
        <f t="shared" ca="1" si="102"/>
        <v/>
      </c>
      <c r="I161" s="48" t="str">
        <f t="shared" ca="1" si="102"/>
        <v/>
      </c>
      <c r="J161" s="48" t="str">
        <f t="shared" ca="1" si="102"/>
        <v/>
      </c>
      <c r="K161" s="48" t="str">
        <f t="shared" ca="1" si="102"/>
        <v/>
      </c>
      <c r="L161" s="48" t="str">
        <f t="shared" ca="1" si="102"/>
        <v/>
      </c>
      <c r="M161" s="48" t="str">
        <f t="shared" ca="1" si="102"/>
        <v/>
      </c>
      <c r="N161" s="48" t="str">
        <f t="shared" ca="1" si="102"/>
        <v/>
      </c>
      <c r="P161" s="26" t="str">
        <f t="shared" ca="1" si="79"/>
        <v/>
      </c>
      <c r="Q161" s="26" t="str">
        <f t="shared" ca="1" si="80"/>
        <v/>
      </c>
      <c r="R161" s="26" t="str">
        <f t="shared" ca="1" si="81"/>
        <v/>
      </c>
      <c r="S161" s="26" t="str">
        <f t="shared" ca="1" si="82"/>
        <v/>
      </c>
      <c r="T161" s="26" t="str">
        <f t="shared" ca="1" si="83"/>
        <v/>
      </c>
      <c r="U161" s="26" t="str">
        <f t="shared" ca="1" si="84"/>
        <v/>
      </c>
      <c r="V161" s="26" t="str">
        <f t="shared" ca="1" si="85"/>
        <v/>
      </c>
      <c r="W161" s="26" t="str">
        <f t="shared" ca="1" si="86"/>
        <v/>
      </c>
      <c r="X161" s="26" t="str">
        <f t="shared" ca="1" si="87"/>
        <v/>
      </c>
      <c r="Y161" s="26" t="str">
        <f t="shared" ca="1" si="88"/>
        <v/>
      </c>
      <c r="Z161" s="28" t="str">
        <f t="shared" ca="1" si="72"/>
        <v/>
      </c>
      <c r="AA161" s="57" t="str">
        <f t="shared" ca="1" si="89"/>
        <v/>
      </c>
      <c r="AB161" s="33" t="str">
        <f t="shared" ca="1" si="73"/>
        <v/>
      </c>
      <c r="AD161" s="28" t="str">
        <f t="shared" ca="1" si="90"/>
        <v/>
      </c>
      <c r="AE161" s="28" t="str">
        <f t="shared" ca="1" si="91"/>
        <v/>
      </c>
      <c r="AF161" s="28" t="str">
        <f t="shared" ca="1" si="92"/>
        <v/>
      </c>
      <c r="AG161" s="28" t="str">
        <f t="shared" ca="1" si="93"/>
        <v/>
      </c>
      <c r="AH161" s="28" t="str">
        <f t="shared" ca="1" si="94"/>
        <v/>
      </c>
      <c r="AI161" s="28" t="str">
        <f t="shared" ca="1" si="95"/>
        <v/>
      </c>
      <c r="AJ161" s="28" t="str">
        <f t="shared" ca="1" si="96"/>
        <v/>
      </c>
      <c r="AK161" s="28" t="str">
        <f t="shared" ca="1" si="97"/>
        <v/>
      </c>
      <c r="AL161" s="28" t="str">
        <f t="shared" ca="1" si="98"/>
        <v/>
      </c>
      <c r="AM161" s="28" t="str">
        <f t="shared" ca="1" si="99"/>
        <v/>
      </c>
      <c r="AN161" s="28" t="str">
        <f t="shared" ca="1" si="74"/>
        <v/>
      </c>
      <c r="AO161" s="28" t="str">
        <f t="shared" ca="1" si="100"/>
        <v/>
      </c>
      <c r="AP161" s="33" t="str">
        <f t="shared" ca="1" si="75"/>
        <v/>
      </c>
      <c r="AQ161" s="54"/>
      <c r="AR161" s="53"/>
      <c r="AS161" s="53"/>
      <c r="AT161" s="53"/>
      <c r="AU161" s="53"/>
      <c r="AY161" s="29"/>
    </row>
    <row r="162" spans="1:51" ht="15" customHeight="1" x14ac:dyDescent="0.25">
      <c r="A162" s="31" t="str">
        <f t="shared" ca="1" si="76"/>
        <v/>
      </c>
      <c r="B162" s="32" t="str">
        <f t="shared" ca="1" si="77"/>
        <v/>
      </c>
      <c r="C162" s="32" t="str">
        <f t="shared" ca="1" si="78"/>
        <v/>
      </c>
      <c r="D162" s="48">
        <f>RAWDATA!A164</f>
        <v>193911</v>
      </c>
      <c r="E162" s="48" t="str">
        <f t="shared" ca="1" si="101"/>
        <v/>
      </c>
      <c r="F162" s="48" t="str">
        <f t="shared" ca="1" si="102"/>
        <v/>
      </c>
      <c r="G162" s="48" t="str">
        <f t="shared" ca="1" si="102"/>
        <v/>
      </c>
      <c r="H162" s="48" t="str">
        <f t="shared" ca="1" si="102"/>
        <v/>
      </c>
      <c r="I162" s="48" t="str">
        <f t="shared" ca="1" si="102"/>
        <v/>
      </c>
      <c r="J162" s="48" t="str">
        <f t="shared" ca="1" si="102"/>
        <v/>
      </c>
      <c r="K162" s="48" t="str">
        <f t="shared" ca="1" si="102"/>
        <v/>
      </c>
      <c r="L162" s="48" t="str">
        <f t="shared" ca="1" si="102"/>
        <v/>
      </c>
      <c r="M162" s="48" t="str">
        <f t="shared" ca="1" si="102"/>
        <v/>
      </c>
      <c r="N162" s="48" t="str">
        <f t="shared" ca="1" si="102"/>
        <v/>
      </c>
      <c r="P162" s="26" t="str">
        <f t="shared" ca="1" si="79"/>
        <v/>
      </c>
      <c r="Q162" s="26" t="str">
        <f t="shared" ca="1" si="80"/>
        <v/>
      </c>
      <c r="R162" s="26" t="str">
        <f t="shared" ca="1" si="81"/>
        <v/>
      </c>
      <c r="S162" s="26" t="str">
        <f t="shared" ca="1" si="82"/>
        <v/>
      </c>
      <c r="T162" s="26" t="str">
        <f t="shared" ca="1" si="83"/>
        <v/>
      </c>
      <c r="U162" s="26" t="str">
        <f t="shared" ca="1" si="84"/>
        <v/>
      </c>
      <c r="V162" s="26" t="str">
        <f t="shared" ca="1" si="85"/>
        <v/>
      </c>
      <c r="W162" s="26" t="str">
        <f t="shared" ca="1" si="86"/>
        <v/>
      </c>
      <c r="X162" s="26" t="str">
        <f t="shared" ca="1" si="87"/>
        <v/>
      </c>
      <c r="Y162" s="26" t="str">
        <f t="shared" ca="1" si="88"/>
        <v/>
      </c>
      <c r="Z162" s="28" t="str">
        <f t="shared" ca="1" si="72"/>
        <v/>
      </c>
      <c r="AA162" s="57" t="str">
        <f t="shared" ca="1" si="89"/>
        <v/>
      </c>
      <c r="AB162" s="33" t="str">
        <f t="shared" ca="1" si="73"/>
        <v/>
      </c>
      <c r="AD162" s="28" t="str">
        <f t="shared" ca="1" si="90"/>
        <v/>
      </c>
      <c r="AE162" s="28" t="str">
        <f t="shared" ca="1" si="91"/>
        <v/>
      </c>
      <c r="AF162" s="28" t="str">
        <f t="shared" ca="1" si="92"/>
        <v/>
      </c>
      <c r="AG162" s="28" t="str">
        <f t="shared" ca="1" si="93"/>
        <v/>
      </c>
      <c r="AH162" s="28" t="str">
        <f t="shared" ca="1" si="94"/>
        <v/>
      </c>
      <c r="AI162" s="28" t="str">
        <f t="shared" ca="1" si="95"/>
        <v/>
      </c>
      <c r="AJ162" s="28" t="str">
        <f t="shared" ca="1" si="96"/>
        <v/>
      </c>
      <c r="AK162" s="28" t="str">
        <f t="shared" ca="1" si="97"/>
        <v/>
      </c>
      <c r="AL162" s="28" t="str">
        <f t="shared" ca="1" si="98"/>
        <v/>
      </c>
      <c r="AM162" s="28" t="str">
        <f t="shared" ca="1" si="99"/>
        <v/>
      </c>
      <c r="AN162" s="28" t="str">
        <f t="shared" ca="1" si="74"/>
        <v/>
      </c>
      <c r="AO162" s="28" t="str">
        <f t="shared" ca="1" si="100"/>
        <v/>
      </c>
      <c r="AP162" s="33" t="str">
        <f t="shared" ca="1" si="75"/>
        <v/>
      </c>
      <c r="AQ162" s="54"/>
      <c r="AR162" s="53"/>
      <c r="AS162" s="53"/>
      <c r="AT162" s="53"/>
      <c r="AU162" s="53"/>
    </row>
    <row r="163" spans="1:51" ht="15" customHeight="1" x14ac:dyDescent="0.25">
      <c r="A163" s="31" t="str">
        <f t="shared" ca="1" si="76"/>
        <v/>
      </c>
      <c r="B163" s="32" t="str">
        <f t="shared" ca="1" si="77"/>
        <v/>
      </c>
      <c r="C163" s="32" t="str">
        <f t="shared" ca="1" si="78"/>
        <v/>
      </c>
      <c r="D163" s="48">
        <f>RAWDATA!A165</f>
        <v>193912</v>
      </c>
      <c r="E163" s="48" t="str">
        <f t="shared" ca="1" si="101"/>
        <v/>
      </c>
      <c r="F163" s="48" t="str">
        <f t="shared" ca="1" si="102"/>
        <v/>
      </c>
      <c r="G163" s="48" t="str">
        <f t="shared" ca="1" si="102"/>
        <v/>
      </c>
      <c r="H163" s="48" t="str">
        <f t="shared" ca="1" si="102"/>
        <v/>
      </c>
      <c r="I163" s="48" t="str">
        <f t="shared" ca="1" si="102"/>
        <v/>
      </c>
      <c r="J163" s="48" t="str">
        <f t="shared" ca="1" si="102"/>
        <v/>
      </c>
      <c r="K163" s="48" t="str">
        <f t="shared" ca="1" si="102"/>
        <v/>
      </c>
      <c r="L163" s="48" t="str">
        <f t="shared" ca="1" si="102"/>
        <v/>
      </c>
      <c r="M163" s="48" t="str">
        <f t="shared" ca="1" si="102"/>
        <v/>
      </c>
      <c r="N163" s="48" t="str">
        <f t="shared" ca="1" si="102"/>
        <v/>
      </c>
      <c r="P163" s="26" t="str">
        <f t="shared" ca="1" si="79"/>
        <v/>
      </c>
      <c r="Q163" s="26" t="str">
        <f t="shared" ca="1" si="80"/>
        <v/>
      </c>
      <c r="R163" s="26" t="str">
        <f t="shared" ca="1" si="81"/>
        <v/>
      </c>
      <c r="S163" s="26" t="str">
        <f t="shared" ca="1" si="82"/>
        <v/>
      </c>
      <c r="T163" s="26" t="str">
        <f t="shared" ca="1" si="83"/>
        <v/>
      </c>
      <c r="U163" s="26" t="str">
        <f t="shared" ca="1" si="84"/>
        <v/>
      </c>
      <c r="V163" s="26" t="str">
        <f t="shared" ca="1" si="85"/>
        <v/>
      </c>
      <c r="W163" s="26" t="str">
        <f t="shared" ca="1" si="86"/>
        <v/>
      </c>
      <c r="X163" s="26" t="str">
        <f t="shared" ca="1" si="87"/>
        <v/>
      </c>
      <c r="Y163" s="26" t="str">
        <f t="shared" ca="1" si="88"/>
        <v/>
      </c>
      <c r="Z163" s="28" t="str">
        <f t="shared" ca="1" si="72"/>
        <v/>
      </c>
      <c r="AA163" s="57" t="str">
        <f t="shared" ca="1" si="89"/>
        <v/>
      </c>
      <c r="AB163" s="33" t="str">
        <f t="shared" ca="1" si="73"/>
        <v/>
      </c>
      <c r="AD163" s="28" t="str">
        <f t="shared" ca="1" si="90"/>
        <v/>
      </c>
      <c r="AE163" s="28" t="str">
        <f t="shared" ca="1" si="91"/>
        <v/>
      </c>
      <c r="AF163" s="28" t="str">
        <f t="shared" ca="1" si="92"/>
        <v/>
      </c>
      <c r="AG163" s="28" t="str">
        <f t="shared" ca="1" si="93"/>
        <v/>
      </c>
      <c r="AH163" s="28" t="str">
        <f t="shared" ca="1" si="94"/>
        <v/>
      </c>
      <c r="AI163" s="28" t="str">
        <f t="shared" ca="1" si="95"/>
        <v/>
      </c>
      <c r="AJ163" s="28" t="str">
        <f t="shared" ca="1" si="96"/>
        <v/>
      </c>
      <c r="AK163" s="28" t="str">
        <f t="shared" ca="1" si="97"/>
        <v/>
      </c>
      <c r="AL163" s="28" t="str">
        <f t="shared" ca="1" si="98"/>
        <v/>
      </c>
      <c r="AM163" s="28" t="str">
        <f t="shared" ca="1" si="99"/>
        <v/>
      </c>
      <c r="AN163" s="28" t="str">
        <f t="shared" ca="1" si="74"/>
        <v/>
      </c>
      <c r="AO163" s="28" t="str">
        <f t="shared" ca="1" si="100"/>
        <v/>
      </c>
      <c r="AP163" s="33" t="str">
        <f t="shared" ca="1" si="75"/>
        <v/>
      </c>
      <c r="AQ163" s="54"/>
      <c r="AR163" s="53"/>
      <c r="AS163" s="53"/>
      <c r="AT163" s="53"/>
      <c r="AU163" s="53"/>
    </row>
    <row r="164" spans="1:51" ht="15" customHeight="1" x14ac:dyDescent="0.25">
      <c r="A164" s="31" t="str">
        <f t="shared" ca="1" si="76"/>
        <v/>
      </c>
      <c r="B164" s="32" t="str">
        <f t="shared" ca="1" si="77"/>
        <v/>
      </c>
      <c r="C164" s="32" t="str">
        <f t="shared" ca="1" si="78"/>
        <v/>
      </c>
      <c r="D164" s="48">
        <f>RAWDATA!A166</f>
        <v>194001</v>
      </c>
      <c r="E164" s="48" t="str">
        <f t="shared" ca="1" si="101"/>
        <v/>
      </c>
      <c r="F164" s="48" t="str">
        <f t="shared" ca="1" si="102"/>
        <v/>
      </c>
      <c r="G164" s="48" t="str">
        <f t="shared" ca="1" si="102"/>
        <v/>
      </c>
      <c r="H164" s="48" t="str">
        <f t="shared" ca="1" si="102"/>
        <v/>
      </c>
      <c r="I164" s="48" t="str">
        <f t="shared" ca="1" si="102"/>
        <v/>
      </c>
      <c r="J164" s="48" t="str">
        <f t="shared" ca="1" si="102"/>
        <v/>
      </c>
      <c r="K164" s="48" t="str">
        <f t="shared" ca="1" si="102"/>
        <v/>
      </c>
      <c r="L164" s="48" t="str">
        <f t="shared" ca="1" si="102"/>
        <v/>
      </c>
      <c r="M164" s="48" t="str">
        <f t="shared" ca="1" si="102"/>
        <v/>
      </c>
      <c r="N164" s="48" t="str">
        <f t="shared" ca="1" si="102"/>
        <v/>
      </c>
      <c r="P164" s="26" t="str">
        <f t="shared" ca="1" si="79"/>
        <v/>
      </c>
      <c r="Q164" s="26" t="str">
        <f t="shared" ca="1" si="80"/>
        <v/>
      </c>
      <c r="R164" s="26" t="str">
        <f t="shared" ca="1" si="81"/>
        <v/>
      </c>
      <c r="S164" s="26" t="str">
        <f t="shared" ca="1" si="82"/>
        <v/>
      </c>
      <c r="T164" s="26" t="str">
        <f t="shared" ca="1" si="83"/>
        <v/>
      </c>
      <c r="U164" s="26" t="str">
        <f t="shared" ca="1" si="84"/>
        <v/>
      </c>
      <c r="V164" s="26" t="str">
        <f t="shared" ca="1" si="85"/>
        <v/>
      </c>
      <c r="W164" s="26" t="str">
        <f t="shared" ca="1" si="86"/>
        <v/>
      </c>
      <c r="X164" s="26" t="str">
        <f t="shared" ca="1" si="87"/>
        <v/>
      </c>
      <c r="Y164" s="26" t="str">
        <f t="shared" ca="1" si="88"/>
        <v/>
      </c>
      <c r="Z164" s="28" t="str">
        <f t="shared" ca="1" si="72"/>
        <v/>
      </c>
      <c r="AA164" s="57" t="str">
        <f t="shared" ca="1" si="89"/>
        <v/>
      </c>
      <c r="AB164" s="33" t="str">
        <f t="shared" ca="1" si="73"/>
        <v/>
      </c>
      <c r="AD164" s="28" t="str">
        <f t="shared" ca="1" si="90"/>
        <v/>
      </c>
      <c r="AE164" s="28" t="str">
        <f t="shared" ca="1" si="91"/>
        <v/>
      </c>
      <c r="AF164" s="28" t="str">
        <f t="shared" ca="1" si="92"/>
        <v/>
      </c>
      <c r="AG164" s="28" t="str">
        <f t="shared" ca="1" si="93"/>
        <v/>
      </c>
      <c r="AH164" s="28" t="str">
        <f t="shared" ca="1" si="94"/>
        <v/>
      </c>
      <c r="AI164" s="28" t="str">
        <f t="shared" ca="1" si="95"/>
        <v/>
      </c>
      <c r="AJ164" s="28" t="str">
        <f t="shared" ca="1" si="96"/>
        <v/>
      </c>
      <c r="AK164" s="28" t="str">
        <f t="shared" ca="1" si="97"/>
        <v/>
      </c>
      <c r="AL164" s="28" t="str">
        <f t="shared" ca="1" si="98"/>
        <v/>
      </c>
      <c r="AM164" s="28" t="str">
        <f t="shared" ca="1" si="99"/>
        <v/>
      </c>
      <c r="AN164" s="28" t="str">
        <f t="shared" ca="1" si="74"/>
        <v/>
      </c>
      <c r="AO164" s="28" t="str">
        <f t="shared" ca="1" si="100"/>
        <v/>
      </c>
      <c r="AP164" s="33" t="str">
        <f t="shared" ca="1" si="75"/>
        <v/>
      </c>
      <c r="AQ164" s="54"/>
      <c r="AR164" s="53"/>
      <c r="AS164" s="53"/>
      <c r="AT164" s="53"/>
      <c r="AU164" s="53"/>
    </row>
    <row r="165" spans="1:51" ht="15" customHeight="1" x14ac:dyDescent="0.25">
      <c r="A165" s="31" t="str">
        <f t="shared" ca="1" si="76"/>
        <v/>
      </c>
      <c r="B165" s="32" t="str">
        <f t="shared" ca="1" si="77"/>
        <v/>
      </c>
      <c r="C165" s="32" t="str">
        <f t="shared" ca="1" si="78"/>
        <v/>
      </c>
      <c r="D165" s="48">
        <f>RAWDATA!A167</f>
        <v>194002</v>
      </c>
      <c r="E165" s="48" t="str">
        <f t="shared" ca="1" si="101"/>
        <v/>
      </c>
      <c r="F165" s="48" t="str">
        <f t="shared" ca="1" si="102"/>
        <v/>
      </c>
      <c r="G165" s="48" t="str">
        <f t="shared" ca="1" si="102"/>
        <v/>
      </c>
      <c r="H165" s="48" t="str">
        <f t="shared" ca="1" si="102"/>
        <v/>
      </c>
      <c r="I165" s="48" t="str">
        <f t="shared" ca="1" si="102"/>
        <v/>
      </c>
      <c r="J165" s="48" t="str">
        <f t="shared" ca="1" si="102"/>
        <v/>
      </c>
      <c r="K165" s="48" t="str">
        <f t="shared" ca="1" si="102"/>
        <v/>
      </c>
      <c r="L165" s="48" t="str">
        <f t="shared" ca="1" si="102"/>
        <v/>
      </c>
      <c r="M165" s="48" t="str">
        <f t="shared" ca="1" si="102"/>
        <v/>
      </c>
      <c r="N165" s="48" t="str">
        <f t="shared" ca="1" si="102"/>
        <v/>
      </c>
      <c r="P165" s="26" t="str">
        <f t="shared" ca="1" si="79"/>
        <v/>
      </c>
      <c r="Q165" s="26" t="str">
        <f t="shared" ca="1" si="80"/>
        <v/>
      </c>
      <c r="R165" s="26" t="str">
        <f t="shared" ca="1" si="81"/>
        <v/>
      </c>
      <c r="S165" s="26" t="str">
        <f t="shared" ca="1" si="82"/>
        <v/>
      </c>
      <c r="T165" s="26" t="str">
        <f t="shared" ca="1" si="83"/>
        <v/>
      </c>
      <c r="U165" s="26" t="str">
        <f t="shared" ca="1" si="84"/>
        <v/>
      </c>
      <c r="V165" s="26" t="str">
        <f t="shared" ca="1" si="85"/>
        <v/>
      </c>
      <c r="W165" s="26" t="str">
        <f t="shared" ca="1" si="86"/>
        <v/>
      </c>
      <c r="X165" s="26" t="str">
        <f t="shared" ca="1" si="87"/>
        <v/>
      </c>
      <c r="Y165" s="26" t="str">
        <f t="shared" ca="1" si="88"/>
        <v/>
      </c>
      <c r="Z165" s="28" t="str">
        <f t="shared" ca="1" si="72"/>
        <v/>
      </c>
      <c r="AA165" s="57" t="str">
        <f t="shared" ca="1" si="89"/>
        <v/>
      </c>
      <c r="AB165" s="33" t="str">
        <f t="shared" ca="1" si="73"/>
        <v/>
      </c>
      <c r="AD165" s="28" t="str">
        <f t="shared" ca="1" si="90"/>
        <v/>
      </c>
      <c r="AE165" s="28" t="str">
        <f t="shared" ca="1" si="91"/>
        <v/>
      </c>
      <c r="AF165" s="28" t="str">
        <f t="shared" ca="1" si="92"/>
        <v/>
      </c>
      <c r="AG165" s="28" t="str">
        <f t="shared" ca="1" si="93"/>
        <v/>
      </c>
      <c r="AH165" s="28" t="str">
        <f t="shared" ca="1" si="94"/>
        <v/>
      </c>
      <c r="AI165" s="28" t="str">
        <f t="shared" ca="1" si="95"/>
        <v/>
      </c>
      <c r="AJ165" s="28" t="str">
        <f t="shared" ca="1" si="96"/>
        <v/>
      </c>
      <c r="AK165" s="28" t="str">
        <f t="shared" ca="1" si="97"/>
        <v/>
      </c>
      <c r="AL165" s="28" t="str">
        <f t="shared" ca="1" si="98"/>
        <v/>
      </c>
      <c r="AM165" s="28" t="str">
        <f t="shared" ca="1" si="99"/>
        <v/>
      </c>
      <c r="AN165" s="28" t="str">
        <f t="shared" ca="1" si="74"/>
        <v/>
      </c>
      <c r="AO165" s="28" t="str">
        <f t="shared" ca="1" si="100"/>
        <v/>
      </c>
      <c r="AP165" s="33" t="str">
        <f t="shared" ca="1" si="75"/>
        <v/>
      </c>
      <c r="AQ165" s="54"/>
      <c r="AR165" s="53"/>
      <c r="AS165" s="53"/>
      <c r="AT165" s="53"/>
      <c r="AU165" s="53"/>
    </row>
    <row r="166" spans="1:51" ht="15" customHeight="1" x14ac:dyDescent="0.25">
      <c r="A166" s="31" t="str">
        <f t="shared" ca="1" si="76"/>
        <v/>
      </c>
      <c r="B166" s="32" t="str">
        <f t="shared" ca="1" si="77"/>
        <v/>
      </c>
      <c r="C166" s="32" t="str">
        <f t="shared" ca="1" si="78"/>
        <v/>
      </c>
      <c r="D166" s="48">
        <f>RAWDATA!A168</f>
        <v>194003</v>
      </c>
      <c r="E166" s="48" t="str">
        <f t="shared" ca="1" si="101"/>
        <v/>
      </c>
      <c r="F166" s="48" t="str">
        <f t="shared" ca="1" si="102"/>
        <v/>
      </c>
      <c r="G166" s="48" t="str">
        <f t="shared" ca="1" si="102"/>
        <v/>
      </c>
      <c r="H166" s="48" t="str">
        <f t="shared" ca="1" si="102"/>
        <v/>
      </c>
      <c r="I166" s="48" t="str">
        <f t="shared" ca="1" si="102"/>
        <v/>
      </c>
      <c r="J166" s="48" t="str">
        <f t="shared" ca="1" si="102"/>
        <v/>
      </c>
      <c r="K166" s="48" t="str">
        <f t="shared" ca="1" si="102"/>
        <v/>
      </c>
      <c r="L166" s="48" t="str">
        <f t="shared" ca="1" si="102"/>
        <v/>
      </c>
      <c r="M166" s="48" t="str">
        <f t="shared" ca="1" si="102"/>
        <v/>
      </c>
      <c r="N166" s="48" t="str">
        <f t="shared" ca="1" si="102"/>
        <v/>
      </c>
      <c r="P166" s="26" t="str">
        <f t="shared" ca="1" si="79"/>
        <v/>
      </c>
      <c r="Q166" s="26" t="str">
        <f t="shared" ca="1" si="80"/>
        <v/>
      </c>
      <c r="R166" s="26" t="str">
        <f t="shared" ca="1" si="81"/>
        <v/>
      </c>
      <c r="S166" s="26" t="str">
        <f t="shared" ca="1" si="82"/>
        <v/>
      </c>
      <c r="T166" s="26" t="str">
        <f t="shared" ca="1" si="83"/>
        <v/>
      </c>
      <c r="U166" s="26" t="str">
        <f t="shared" ca="1" si="84"/>
        <v/>
      </c>
      <c r="V166" s="26" t="str">
        <f t="shared" ca="1" si="85"/>
        <v/>
      </c>
      <c r="W166" s="26" t="str">
        <f t="shared" ca="1" si="86"/>
        <v/>
      </c>
      <c r="X166" s="26" t="str">
        <f t="shared" ca="1" si="87"/>
        <v/>
      </c>
      <c r="Y166" s="26" t="str">
        <f t="shared" ca="1" si="88"/>
        <v/>
      </c>
      <c r="Z166" s="28" t="str">
        <f t="shared" ca="1" si="72"/>
        <v/>
      </c>
      <c r="AA166" s="57" t="str">
        <f t="shared" ca="1" si="89"/>
        <v/>
      </c>
      <c r="AB166" s="33" t="str">
        <f t="shared" ca="1" si="73"/>
        <v/>
      </c>
      <c r="AD166" s="28" t="str">
        <f t="shared" ca="1" si="90"/>
        <v/>
      </c>
      <c r="AE166" s="28" t="str">
        <f t="shared" ca="1" si="91"/>
        <v/>
      </c>
      <c r="AF166" s="28" t="str">
        <f t="shared" ca="1" si="92"/>
        <v/>
      </c>
      <c r="AG166" s="28" t="str">
        <f t="shared" ca="1" si="93"/>
        <v/>
      </c>
      <c r="AH166" s="28" t="str">
        <f t="shared" ca="1" si="94"/>
        <v/>
      </c>
      <c r="AI166" s="28" t="str">
        <f t="shared" ca="1" si="95"/>
        <v/>
      </c>
      <c r="AJ166" s="28" t="str">
        <f t="shared" ca="1" si="96"/>
        <v/>
      </c>
      <c r="AK166" s="28" t="str">
        <f t="shared" ca="1" si="97"/>
        <v/>
      </c>
      <c r="AL166" s="28" t="str">
        <f t="shared" ca="1" si="98"/>
        <v/>
      </c>
      <c r="AM166" s="28" t="str">
        <f t="shared" ca="1" si="99"/>
        <v/>
      </c>
      <c r="AN166" s="28" t="str">
        <f t="shared" ca="1" si="74"/>
        <v/>
      </c>
      <c r="AO166" s="28" t="str">
        <f t="shared" ca="1" si="100"/>
        <v/>
      </c>
      <c r="AP166" s="33" t="str">
        <f t="shared" ca="1" si="75"/>
        <v/>
      </c>
      <c r="AQ166" s="54"/>
      <c r="AR166" s="53"/>
      <c r="AS166" s="53"/>
      <c r="AT166" s="53"/>
      <c r="AU166" s="53"/>
    </row>
    <row r="167" spans="1:51" ht="15" customHeight="1" x14ac:dyDescent="0.25">
      <c r="A167" s="31" t="str">
        <f t="shared" ca="1" si="76"/>
        <v/>
      </c>
      <c r="B167" s="32" t="str">
        <f t="shared" ca="1" si="77"/>
        <v/>
      </c>
      <c r="C167" s="32" t="str">
        <f t="shared" ca="1" si="78"/>
        <v/>
      </c>
      <c r="D167" s="48">
        <f>RAWDATA!A169</f>
        <v>194004</v>
      </c>
      <c r="E167" s="48" t="str">
        <f t="shared" ca="1" si="101"/>
        <v/>
      </c>
      <c r="F167" s="48" t="str">
        <f t="shared" ca="1" si="102"/>
        <v/>
      </c>
      <c r="G167" s="48" t="str">
        <f t="shared" ca="1" si="102"/>
        <v/>
      </c>
      <c r="H167" s="48" t="str">
        <f t="shared" ca="1" si="102"/>
        <v/>
      </c>
      <c r="I167" s="48" t="str">
        <f t="shared" ca="1" si="102"/>
        <v/>
      </c>
      <c r="J167" s="48" t="str">
        <f t="shared" ca="1" si="102"/>
        <v/>
      </c>
      <c r="K167" s="48" t="str">
        <f t="shared" ca="1" si="102"/>
        <v/>
      </c>
      <c r="L167" s="48" t="str">
        <f t="shared" ca="1" si="102"/>
        <v/>
      </c>
      <c r="M167" s="48" t="str">
        <f t="shared" ca="1" si="102"/>
        <v/>
      </c>
      <c r="N167" s="48" t="str">
        <f t="shared" ca="1" si="102"/>
        <v/>
      </c>
      <c r="P167" s="26" t="str">
        <f t="shared" ca="1" si="79"/>
        <v/>
      </c>
      <c r="Q167" s="26" t="str">
        <f t="shared" ca="1" si="80"/>
        <v/>
      </c>
      <c r="R167" s="26" t="str">
        <f t="shared" ca="1" si="81"/>
        <v/>
      </c>
      <c r="S167" s="26" t="str">
        <f t="shared" ca="1" si="82"/>
        <v/>
      </c>
      <c r="T167" s="26" t="str">
        <f t="shared" ca="1" si="83"/>
        <v/>
      </c>
      <c r="U167" s="26" t="str">
        <f t="shared" ca="1" si="84"/>
        <v/>
      </c>
      <c r="V167" s="26" t="str">
        <f t="shared" ca="1" si="85"/>
        <v/>
      </c>
      <c r="W167" s="26" t="str">
        <f t="shared" ca="1" si="86"/>
        <v/>
      </c>
      <c r="X167" s="26" t="str">
        <f t="shared" ca="1" si="87"/>
        <v/>
      </c>
      <c r="Y167" s="26" t="str">
        <f t="shared" ca="1" si="88"/>
        <v/>
      </c>
      <c r="Z167" s="28" t="str">
        <f t="shared" ca="1" si="72"/>
        <v/>
      </c>
      <c r="AA167" s="57" t="str">
        <f t="shared" ca="1" si="89"/>
        <v/>
      </c>
      <c r="AB167" s="33" t="str">
        <f t="shared" ca="1" si="73"/>
        <v/>
      </c>
      <c r="AD167" s="28" t="str">
        <f t="shared" ca="1" si="90"/>
        <v/>
      </c>
      <c r="AE167" s="28" t="str">
        <f t="shared" ca="1" si="91"/>
        <v/>
      </c>
      <c r="AF167" s="28" t="str">
        <f t="shared" ca="1" si="92"/>
        <v/>
      </c>
      <c r="AG167" s="28" t="str">
        <f t="shared" ca="1" si="93"/>
        <v/>
      </c>
      <c r="AH167" s="28" t="str">
        <f t="shared" ca="1" si="94"/>
        <v/>
      </c>
      <c r="AI167" s="28" t="str">
        <f t="shared" ca="1" si="95"/>
        <v/>
      </c>
      <c r="AJ167" s="28" t="str">
        <f t="shared" ca="1" si="96"/>
        <v/>
      </c>
      <c r="AK167" s="28" t="str">
        <f t="shared" ca="1" si="97"/>
        <v/>
      </c>
      <c r="AL167" s="28" t="str">
        <f t="shared" ca="1" si="98"/>
        <v/>
      </c>
      <c r="AM167" s="28" t="str">
        <f t="shared" ca="1" si="99"/>
        <v/>
      </c>
      <c r="AN167" s="28" t="str">
        <f t="shared" ca="1" si="74"/>
        <v/>
      </c>
      <c r="AO167" s="28" t="str">
        <f t="shared" ca="1" si="100"/>
        <v/>
      </c>
      <c r="AP167" s="33" t="str">
        <f t="shared" ca="1" si="75"/>
        <v/>
      </c>
      <c r="AQ167" s="54"/>
      <c r="AR167" s="53"/>
      <c r="AS167" s="53"/>
      <c r="AT167" s="53"/>
      <c r="AU167" s="53"/>
    </row>
    <row r="168" spans="1:51" ht="15" customHeight="1" x14ac:dyDescent="0.25">
      <c r="A168" s="31" t="str">
        <f t="shared" ca="1" si="76"/>
        <v/>
      </c>
      <c r="B168" s="32" t="str">
        <f t="shared" ca="1" si="77"/>
        <v/>
      </c>
      <c r="C168" s="32" t="str">
        <f t="shared" ca="1" si="78"/>
        <v/>
      </c>
      <c r="D168" s="48">
        <f>RAWDATA!A170</f>
        <v>194005</v>
      </c>
      <c r="E168" s="48" t="str">
        <f t="shared" ca="1" si="101"/>
        <v/>
      </c>
      <c r="F168" s="48" t="str">
        <f t="shared" ca="1" si="102"/>
        <v/>
      </c>
      <c r="G168" s="48" t="str">
        <f t="shared" ca="1" si="102"/>
        <v/>
      </c>
      <c r="H168" s="48" t="str">
        <f t="shared" ca="1" si="102"/>
        <v/>
      </c>
      <c r="I168" s="48" t="str">
        <f t="shared" ca="1" si="102"/>
        <v/>
      </c>
      <c r="J168" s="48" t="str">
        <f t="shared" ca="1" si="102"/>
        <v/>
      </c>
      <c r="K168" s="48" t="str">
        <f t="shared" ca="1" si="102"/>
        <v/>
      </c>
      <c r="L168" s="48" t="str">
        <f t="shared" ca="1" si="102"/>
        <v/>
      </c>
      <c r="M168" s="48" t="str">
        <f t="shared" ca="1" si="102"/>
        <v/>
      </c>
      <c r="N168" s="48" t="str">
        <f t="shared" ca="1" si="102"/>
        <v/>
      </c>
      <c r="P168" s="26" t="str">
        <f t="shared" ca="1" si="79"/>
        <v/>
      </c>
      <c r="Q168" s="26" t="str">
        <f t="shared" ca="1" si="80"/>
        <v/>
      </c>
      <c r="R168" s="26" t="str">
        <f t="shared" ca="1" si="81"/>
        <v/>
      </c>
      <c r="S168" s="26" t="str">
        <f t="shared" ca="1" si="82"/>
        <v/>
      </c>
      <c r="T168" s="26" t="str">
        <f t="shared" ca="1" si="83"/>
        <v/>
      </c>
      <c r="U168" s="26" t="str">
        <f t="shared" ca="1" si="84"/>
        <v/>
      </c>
      <c r="V168" s="26" t="str">
        <f t="shared" ca="1" si="85"/>
        <v/>
      </c>
      <c r="W168" s="26" t="str">
        <f t="shared" ca="1" si="86"/>
        <v/>
      </c>
      <c r="X168" s="26" t="str">
        <f t="shared" ca="1" si="87"/>
        <v/>
      </c>
      <c r="Y168" s="26" t="str">
        <f t="shared" ca="1" si="88"/>
        <v/>
      </c>
      <c r="Z168" s="28" t="str">
        <f t="shared" ca="1" si="72"/>
        <v/>
      </c>
      <c r="AA168" s="57" t="str">
        <f t="shared" ca="1" si="89"/>
        <v/>
      </c>
      <c r="AB168" s="33" t="str">
        <f t="shared" ca="1" si="73"/>
        <v/>
      </c>
      <c r="AD168" s="28" t="str">
        <f t="shared" ca="1" si="90"/>
        <v/>
      </c>
      <c r="AE168" s="28" t="str">
        <f t="shared" ca="1" si="91"/>
        <v/>
      </c>
      <c r="AF168" s="28" t="str">
        <f t="shared" ca="1" si="92"/>
        <v/>
      </c>
      <c r="AG168" s="28" t="str">
        <f t="shared" ca="1" si="93"/>
        <v/>
      </c>
      <c r="AH168" s="28" t="str">
        <f t="shared" ca="1" si="94"/>
        <v/>
      </c>
      <c r="AI168" s="28" t="str">
        <f t="shared" ca="1" si="95"/>
        <v/>
      </c>
      <c r="AJ168" s="28" t="str">
        <f t="shared" ca="1" si="96"/>
        <v/>
      </c>
      <c r="AK168" s="28" t="str">
        <f t="shared" ca="1" si="97"/>
        <v/>
      </c>
      <c r="AL168" s="28" t="str">
        <f t="shared" ca="1" si="98"/>
        <v/>
      </c>
      <c r="AM168" s="28" t="str">
        <f t="shared" ca="1" si="99"/>
        <v/>
      </c>
      <c r="AN168" s="28" t="str">
        <f t="shared" ca="1" si="74"/>
        <v/>
      </c>
      <c r="AO168" s="28" t="str">
        <f t="shared" ca="1" si="100"/>
        <v/>
      </c>
      <c r="AP168" s="33" t="str">
        <f t="shared" ca="1" si="75"/>
        <v/>
      </c>
      <c r="AQ168" s="54"/>
      <c r="AR168" s="53"/>
      <c r="AS168" s="53"/>
      <c r="AT168" s="53"/>
      <c r="AU168" s="53"/>
    </row>
    <row r="169" spans="1:51" ht="15" customHeight="1" x14ac:dyDescent="0.25">
      <c r="A169" s="31" t="str">
        <f t="shared" ca="1" si="76"/>
        <v/>
      </c>
      <c r="B169" s="32" t="str">
        <f t="shared" ca="1" si="77"/>
        <v/>
      </c>
      <c r="C169" s="32" t="str">
        <f t="shared" ca="1" si="78"/>
        <v/>
      </c>
      <c r="D169" s="48">
        <f>RAWDATA!A171</f>
        <v>194006</v>
      </c>
      <c r="E169" s="48" t="str">
        <f t="shared" ca="1" si="101"/>
        <v/>
      </c>
      <c r="F169" s="48" t="str">
        <f t="shared" ca="1" si="102"/>
        <v/>
      </c>
      <c r="G169" s="48" t="str">
        <f t="shared" ca="1" si="102"/>
        <v/>
      </c>
      <c r="H169" s="48" t="str">
        <f t="shared" ca="1" si="102"/>
        <v/>
      </c>
      <c r="I169" s="48" t="str">
        <f t="shared" ca="1" si="102"/>
        <v/>
      </c>
      <c r="J169" s="48" t="str">
        <f t="shared" ca="1" si="102"/>
        <v/>
      </c>
      <c r="K169" s="48" t="str">
        <f t="shared" ca="1" si="102"/>
        <v/>
      </c>
      <c r="L169" s="48" t="str">
        <f t="shared" ca="1" si="102"/>
        <v/>
      </c>
      <c r="M169" s="48" t="str">
        <f t="shared" ca="1" si="102"/>
        <v/>
      </c>
      <c r="N169" s="48" t="str">
        <f t="shared" ca="1" si="102"/>
        <v/>
      </c>
      <c r="P169" s="26" t="str">
        <f t="shared" ca="1" si="79"/>
        <v/>
      </c>
      <c r="Q169" s="26" t="str">
        <f t="shared" ca="1" si="80"/>
        <v/>
      </c>
      <c r="R169" s="26" t="str">
        <f t="shared" ca="1" si="81"/>
        <v/>
      </c>
      <c r="S169" s="26" t="str">
        <f t="shared" ca="1" si="82"/>
        <v/>
      </c>
      <c r="T169" s="26" t="str">
        <f t="shared" ca="1" si="83"/>
        <v/>
      </c>
      <c r="U169" s="26" t="str">
        <f t="shared" ca="1" si="84"/>
        <v/>
      </c>
      <c r="V169" s="26" t="str">
        <f t="shared" ca="1" si="85"/>
        <v/>
      </c>
      <c r="W169" s="26" t="str">
        <f t="shared" ca="1" si="86"/>
        <v/>
      </c>
      <c r="X169" s="26" t="str">
        <f t="shared" ca="1" si="87"/>
        <v/>
      </c>
      <c r="Y169" s="26" t="str">
        <f t="shared" ca="1" si="88"/>
        <v/>
      </c>
      <c r="Z169" s="28" t="str">
        <f t="shared" ca="1" si="72"/>
        <v/>
      </c>
      <c r="AA169" s="57" t="str">
        <f t="shared" ca="1" si="89"/>
        <v/>
      </c>
      <c r="AB169" s="33" t="str">
        <f t="shared" ca="1" si="73"/>
        <v/>
      </c>
      <c r="AD169" s="28" t="str">
        <f t="shared" ca="1" si="90"/>
        <v/>
      </c>
      <c r="AE169" s="28" t="str">
        <f t="shared" ca="1" si="91"/>
        <v/>
      </c>
      <c r="AF169" s="28" t="str">
        <f t="shared" ca="1" si="92"/>
        <v/>
      </c>
      <c r="AG169" s="28" t="str">
        <f t="shared" ca="1" si="93"/>
        <v/>
      </c>
      <c r="AH169" s="28" t="str">
        <f t="shared" ca="1" si="94"/>
        <v/>
      </c>
      <c r="AI169" s="28" t="str">
        <f t="shared" ca="1" si="95"/>
        <v/>
      </c>
      <c r="AJ169" s="28" t="str">
        <f t="shared" ca="1" si="96"/>
        <v/>
      </c>
      <c r="AK169" s="28" t="str">
        <f t="shared" ca="1" si="97"/>
        <v/>
      </c>
      <c r="AL169" s="28" t="str">
        <f t="shared" ca="1" si="98"/>
        <v/>
      </c>
      <c r="AM169" s="28" t="str">
        <f t="shared" ca="1" si="99"/>
        <v/>
      </c>
      <c r="AN169" s="28" t="str">
        <f t="shared" ca="1" si="74"/>
        <v/>
      </c>
      <c r="AO169" s="28" t="str">
        <f t="shared" ca="1" si="100"/>
        <v/>
      </c>
      <c r="AP169" s="33" t="str">
        <f t="shared" ca="1" si="75"/>
        <v/>
      </c>
      <c r="AQ169" s="54"/>
      <c r="AR169" s="53"/>
      <c r="AS169" s="53"/>
      <c r="AT169" s="53"/>
      <c r="AU169" s="53"/>
    </row>
    <row r="170" spans="1:51" ht="15" customHeight="1" x14ac:dyDescent="0.25">
      <c r="A170" s="31" t="str">
        <f t="shared" ca="1" si="76"/>
        <v/>
      </c>
      <c r="B170" s="32" t="str">
        <f t="shared" ca="1" si="77"/>
        <v/>
      </c>
      <c r="C170" s="32" t="str">
        <f t="shared" ca="1" si="78"/>
        <v/>
      </c>
      <c r="D170" s="48">
        <f>RAWDATA!A172</f>
        <v>194007</v>
      </c>
      <c r="E170" s="48" t="str">
        <f t="shared" ca="1" si="101"/>
        <v/>
      </c>
      <c r="F170" s="48" t="str">
        <f t="shared" ca="1" si="102"/>
        <v/>
      </c>
      <c r="G170" s="48" t="str">
        <f t="shared" ca="1" si="102"/>
        <v/>
      </c>
      <c r="H170" s="48" t="str">
        <f t="shared" ca="1" si="102"/>
        <v/>
      </c>
      <c r="I170" s="48" t="str">
        <f t="shared" ca="1" si="102"/>
        <v/>
      </c>
      <c r="J170" s="48" t="str">
        <f t="shared" ca="1" si="102"/>
        <v/>
      </c>
      <c r="K170" s="48" t="str">
        <f t="shared" ca="1" si="102"/>
        <v/>
      </c>
      <c r="L170" s="48" t="str">
        <f t="shared" ca="1" si="102"/>
        <v/>
      </c>
      <c r="M170" s="48" t="str">
        <f t="shared" ca="1" si="102"/>
        <v/>
      </c>
      <c r="N170" s="48" t="str">
        <f t="shared" ca="1" si="102"/>
        <v/>
      </c>
      <c r="P170" s="26" t="str">
        <f t="shared" ca="1" si="79"/>
        <v/>
      </c>
      <c r="Q170" s="26" t="str">
        <f t="shared" ca="1" si="80"/>
        <v/>
      </c>
      <c r="R170" s="26" t="str">
        <f t="shared" ca="1" si="81"/>
        <v/>
      </c>
      <c r="S170" s="26" t="str">
        <f t="shared" ca="1" si="82"/>
        <v/>
      </c>
      <c r="T170" s="26" t="str">
        <f t="shared" ca="1" si="83"/>
        <v/>
      </c>
      <c r="U170" s="26" t="str">
        <f t="shared" ca="1" si="84"/>
        <v/>
      </c>
      <c r="V170" s="26" t="str">
        <f t="shared" ca="1" si="85"/>
        <v/>
      </c>
      <c r="W170" s="26" t="str">
        <f t="shared" ca="1" si="86"/>
        <v/>
      </c>
      <c r="X170" s="26" t="str">
        <f t="shared" ca="1" si="87"/>
        <v/>
      </c>
      <c r="Y170" s="26" t="str">
        <f t="shared" ca="1" si="88"/>
        <v/>
      </c>
      <c r="Z170" s="28" t="str">
        <f t="shared" ca="1" si="72"/>
        <v/>
      </c>
      <c r="AA170" s="57" t="str">
        <f t="shared" ca="1" si="89"/>
        <v/>
      </c>
      <c r="AB170" s="33" t="str">
        <f t="shared" ca="1" si="73"/>
        <v/>
      </c>
      <c r="AD170" s="28" t="str">
        <f t="shared" ca="1" si="90"/>
        <v/>
      </c>
      <c r="AE170" s="28" t="str">
        <f t="shared" ca="1" si="91"/>
        <v/>
      </c>
      <c r="AF170" s="28" t="str">
        <f t="shared" ca="1" si="92"/>
        <v/>
      </c>
      <c r="AG170" s="28" t="str">
        <f t="shared" ca="1" si="93"/>
        <v/>
      </c>
      <c r="AH170" s="28" t="str">
        <f t="shared" ca="1" si="94"/>
        <v/>
      </c>
      <c r="AI170" s="28" t="str">
        <f t="shared" ca="1" si="95"/>
        <v/>
      </c>
      <c r="AJ170" s="28" t="str">
        <f t="shared" ca="1" si="96"/>
        <v/>
      </c>
      <c r="AK170" s="28" t="str">
        <f t="shared" ca="1" si="97"/>
        <v/>
      </c>
      <c r="AL170" s="28" t="str">
        <f t="shared" ca="1" si="98"/>
        <v/>
      </c>
      <c r="AM170" s="28" t="str">
        <f t="shared" ca="1" si="99"/>
        <v/>
      </c>
      <c r="AN170" s="28" t="str">
        <f t="shared" ca="1" si="74"/>
        <v/>
      </c>
      <c r="AO170" s="28" t="str">
        <f t="shared" ca="1" si="100"/>
        <v/>
      </c>
      <c r="AP170" s="33" t="str">
        <f t="shared" ca="1" si="75"/>
        <v/>
      </c>
      <c r="AQ170" s="54"/>
      <c r="AR170" s="53"/>
      <c r="AS170" s="53"/>
      <c r="AT170" s="53"/>
      <c r="AU170" s="53"/>
    </row>
    <row r="171" spans="1:51" ht="15" customHeight="1" x14ac:dyDescent="0.25">
      <c r="A171" s="31" t="str">
        <f t="shared" ca="1" si="76"/>
        <v/>
      </c>
      <c r="B171" s="32" t="str">
        <f t="shared" ca="1" si="77"/>
        <v/>
      </c>
      <c r="C171" s="32" t="str">
        <f t="shared" ca="1" si="78"/>
        <v/>
      </c>
      <c r="D171" s="48">
        <f>RAWDATA!A173</f>
        <v>194008</v>
      </c>
      <c r="E171" s="48" t="str">
        <f t="shared" ca="1" si="101"/>
        <v/>
      </c>
      <c r="F171" s="48" t="str">
        <f t="shared" ca="1" si="102"/>
        <v/>
      </c>
      <c r="G171" s="48" t="str">
        <f t="shared" ca="1" si="102"/>
        <v/>
      </c>
      <c r="H171" s="48" t="str">
        <f t="shared" ca="1" si="102"/>
        <v/>
      </c>
      <c r="I171" s="48" t="str">
        <f t="shared" ca="1" si="102"/>
        <v/>
      </c>
      <c r="J171" s="48" t="str">
        <f t="shared" ca="1" si="102"/>
        <v/>
      </c>
      <c r="K171" s="48" t="str">
        <f t="shared" ca="1" si="102"/>
        <v/>
      </c>
      <c r="L171" s="48" t="str">
        <f t="shared" ca="1" si="102"/>
        <v/>
      </c>
      <c r="M171" s="48" t="str">
        <f t="shared" ca="1" si="102"/>
        <v/>
      </c>
      <c r="N171" s="48" t="str">
        <f t="shared" ca="1" si="102"/>
        <v/>
      </c>
      <c r="P171" s="26" t="str">
        <f t="shared" ca="1" si="79"/>
        <v/>
      </c>
      <c r="Q171" s="26" t="str">
        <f t="shared" ca="1" si="80"/>
        <v/>
      </c>
      <c r="R171" s="26" t="str">
        <f t="shared" ca="1" si="81"/>
        <v/>
      </c>
      <c r="S171" s="26" t="str">
        <f t="shared" ca="1" si="82"/>
        <v/>
      </c>
      <c r="T171" s="26" t="str">
        <f t="shared" ca="1" si="83"/>
        <v/>
      </c>
      <c r="U171" s="26" t="str">
        <f t="shared" ca="1" si="84"/>
        <v/>
      </c>
      <c r="V171" s="26" t="str">
        <f t="shared" ca="1" si="85"/>
        <v/>
      </c>
      <c r="W171" s="26" t="str">
        <f t="shared" ca="1" si="86"/>
        <v/>
      </c>
      <c r="X171" s="26" t="str">
        <f t="shared" ca="1" si="87"/>
        <v/>
      </c>
      <c r="Y171" s="26" t="str">
        <f t="shared" ca="1" si="88"/>
        <v/>
      </c>
      <c r="Z171" s="28" t="str">
        <f t="shared" ca="1" si="72"/>
        <v/>
      </c>
      <c r="AA171" s="57" t="str">
        <f t="shared" ca="1" si="89"/>
        <v/>
      </c>
      <c r="AB171" s="33" t="str">
        <f t="shared" ca="1" si="73"/>
        <v/>
      </c>
      <c r="AD171" s="28" t="str">
        <f t="shared" ca="1" si="90"/>
        <v/>
      </c>
      <c r="AE171" s="28" t="str">
        <f t="shared" ca="1" si="91"/>
        <v/>
      </c>
      <c r="AF171" s="28" t="str">
        <f t="shared" ca="1" si="92"/>
        <v/>
      </c>
      <c r="AG171" s="28" t="str">
        <f t="shared" ca="1" si="93"/>
        <v/>
      </c>
      <c r="AH171" s="28" t="str">
        <f t="shared" ca="1" si="94"/>
        <v/>
      </c>
      <c r="AI171" s="28" t="str">
        <f t="shared" ca="1" si="95"/>
        <v/>
      </c>
      <c r="AJ171" s="28" t="str">
        <f t="shared" ca="1" si="96"/>
        <v/>
      </c>
      <c r="AK171" s="28" t="str">
        <f t="shared" ca="1" si="97"/>
        <v/>
      </c>
      <c r="AL171" s="28" t="str">
        <f t="shared" ca="1" si="98"/>
        <v/>
      </c>
      <c r="AM171" s="28" t="str">
        <f t="shared" ca="1" si="99"/>
        <v/>
      </c>
      <c r="AN171" s="28" t="str">
        <f t="shared" ca="1" si="74"/>
        <v/>
      </c>
      <c r="AO171" s="28" t="str">
        <f t="shared" ca="1" si="100"/>
        <v/>
      </c>
      <c r="AP171" s="33" t="str">
        <f t="shared" ca="1" si="75"/>
        <v/>
      </c>
      <c r="AQ171" s="54"/>
      <c r="AR171" s="53"/>
      <c r="AS171" s="53"/>
      <c r="AT171" s="53"/>
      <c r="AU171" s="53"/>
    </row>
    <row r="172" spans="1:51" ht="15" customHeight="1" x14ac:dyDescent="0.25">
      <c r="A172" s="31" t="str">
        <f t="shared" ca="1" si="76"/>
        <v/>
      </c>
      <c r="B172" s="32" t="str">
        <f t="shared" ca="1" si="77"/>
        <v/>
      </c>
      <c r="C172" s="32" t="str">
        <f t="shared" ca="1" si="78"/>
        <v/>
      </c>
      <c r="D172" s="48">
        <f>RAWDATA!A174</f>
        <v>194009</v>
      </c>
      <c r="E172" s="48" t="str">
        <f t="shared" ca="1" si="101"/>
        <v/>
      </c>
      <c r="F172" s="48" t="str">
        <f t="shared" ca="1" si="102"/>
        <v/>
      </c>
      <c r="G172" s="48" t="str">
        <f t="shared" ca="1" si="102"/>
        <v/>
      </c>
      <c r="H172" s="48" t="str">
        <f t="shared" ca="1" si="102"/>
        <v/>
      </c>
      <c r="I172" s="48" t="str">
        <f t="shared" ca="1" si="102"/>
        <v/>
      </c>
      <c r="J172" s="48" t="str">
        <f t="shared" ca="1" si="102"/>
        <v/>
      </c>
      <c r="K172" s="48" t="str">
        <f t="shared" ca="1" si="102"/>
        <v/>
      </c>
      <c r="L172" s="48" t="str">
        <f t="shared" ca="1" si="102"/>
        <v/>
      </c>
      <c r="M172" s="48" t="str">
        <f t="shared" ca="1" si="102"/>
        <v/>
      </c>
      <c r="N172" s="48" t="str">
        <f t="shared" ca="1" si="102"/>
        <v/>
      </c>
      <c r="P172" s="26" t="str">
        <f t="shared" ca="1" si="79"/>
        <v/>
      </c>
      <c r="Q172" s="26" t="str">
        <f t="shared" ca="1" si="80"/>
        <v/>
      </c>
      <c r="R172" s="26" t="str">
        <f t="shared" ca="1" si="81"/>
        <v/>
      </c>
      <c r="S172" s="26" t="str">
        <f t="shared" ca="1" si="82"/>
        <v/>
      </c>
      <c r="T172" s="26" t="str">
        <f t="shared" ca="1" si="83"/>
        <v/>
      </c>
      <c r="U172" s="26" t="str">
        <f t="shared" ca="1" si="84"/>
        <v/>
      </c>
      <c r="V172" s="26" t="str">
        <f t="shared" ca="1" si="85"/>
        <v/>
      </c>
      <c r="W172" s="26" t="str">
        <f t="shared" ca="1" si="86"/>
        <v/>
      </c>
      <c r="X172" s="26" t="str">
        <f t="shared" ca="1" si="87"/>
        <v/>
      </c>
      <c r="Y172" s="26" t="str">
        <f t="shared" ca="1" si="88"/>
        <v/>
      </c>
      <c r="Z172" s="28" t="str">
        <f t="shared" ca="1" si="72"/>
        <v/>
      </c>
      <c r="AA172" s="57" t="str">
        <f t="shared" ca="1" si="89"/>
        <v/>
      </c>
      <c r="AB172" s="33" t="str">
        <f t="shared" ca="1" si="73"/>
        <v/>
      </c>
      <c r="AD172" s="28" t="str">
        <f t="shared" ca="1" si="90"/>
        <v/>
      </c>
      <c r="AE172" s="28" t="str">
        <f t="shared" ca="1" si="91"/>
        <v/>
      </c>
      <c r="AF172" s="28" t="str">
        <f t="shared" ca="1" si="92"/>
        <v/>
      </c>
      <c r="AG172" s="28" t="str">
        <f t="shared" ca="1" si="93"/>
        <v/>
      </c>
      <c r="AH172" s="28" t="str">
        <f t="shared" ca="1" si="94"/>
        <v/>
      </c>
      <c r="AI172" s="28" t="str">
        <f t="shared" ca="1" si="95"/>
        <v/>
      </c>
      <c r="AJ172" s="28" t="str">
        <f t="shared" ca="1" si="96"/>
        <v/>
      </c>
      <c r="AK172" s="28" t="str">
        <f t="shared" ca="1" si="97"/>
        <v/>
      </c>
      <c r="AL172" s="28" t="str">
        <f t="shared" ca="1" si="98"/>
        <v/>
      </c>
      <c r="AM172" s="28" t="str">
        <f t="shared" ca="1" si="99"/>
        <v/>
      </c>
      <c r="AN172" s="28" t="str">
        <f t="shared" ca="1" si="74"/>
        <v/>
      </c>
      <c r="AO172" s="28" t="str">
        <f t="shared" ca="1" si="100"/>
        <v/>
      </c>
      <c r="AP172" s="33" t="str">
        <f t="shared" ca="1" si="75"/>
        <v/>
      </c>
      <c r="AQ172" s="54"/>
      <c r="AR172" s="53"/>
      <c r="AS172" s="53"/>
      <c r="AT172" s="53"/>
      <c r="AU172" s="53"/>
    </row>
    <row r="173" spans="1:51" ht="15" customHeight="1" x14ac:dyDescent="0.25">
      <c r="A173" s="31" t="str">
        <f t="shared" ca="1" si="76"/>
        <v/>
      </c>
      <c r="B173" s="32" t="str">
        <f t="shared" ca="1" si="77"/>
        <v/>
      </c>
      <c r="C173" s="32" t="str">
        <f t="shared" ca="1" si="78"/>
        <v/>
      </c>
      <c r="D173" s="48">
        <f>RAWDATA!A175</f>
        <v>194010</v>
      </c>
      <c r="E173" s="48" t="str">
        <f t="shared" ca="1" si="101"/>
        <v/>
      </c>
      <c r="F173" s="48" t="str">
        <f t="shared" ca="1" si="102"/>
        <v/>
      </c>
      <c r="G173" s="48" t="str">
        <f t="shared" ca="1" si="102"/>
        <v/>
      </c>
      <c r="H173" s="48" t="str">
        <f t="shared" ca="1" si="102"/>
        <v/>
      </c>
      <c r="I173" s="48" t="str">
        <f t="shared" ca="1" si="102"/>
        <v/>
      </c>
      <c r="J173" s="48" t="str">
        <f t="shared" ca="1" si="102"/>
        <v/>
      </c>
      <c r="K173" s="48" t="str">
        <f t="shared" ca="1" si="102"/>
        <v/>
      </c>
      <c r="L173" s="48" t="str">
        <f t="shared" ca="1" si="102"/>
        <v/>
      </c>
      <c r="M173" s="48" t="str">
        <f t="shared" ca="1" si="102"/>
        <v/>
      </c>
      <c r="N173" s="48" t="str">
        <f t="shared" ca="1" si="102"/>
        <v/>
      </c>
      <c r="P173" s="26" t="str">
        <f t="shared" ca="1" si="79"/>
        <v/>
      </c>
      <c r="Q173" s="26" t="str">
        <f t="shared" ca="1" si="80"/>
        <v/>
      </c>
      <c r="R173" s="26" t="str">
        <f t="shared" ca="1" si="81"/>
        <v/>
      </c>
      <c r="S173" s="26" t="str">
        <f t="shared" ca="1" si="82"/>
        <v/>
      </c>
      <c r="T173" s="26" t="str">
        <f t="shared" ca="1" si="83"/>
        <v/>
      </c>
      <c r="U173" s="26" t="str">
        <f t="shared" ca="1" si="84"/>
        <v/>
      </c>
      <c r="V173" s="26" t="str">
        <f t="shared" ca="1" si="85"/>
        <v/>
      </c>
      <c r="W173" s="26" t="str">
        <f t="shared" ca="1" si="86"/>
        <v/>
      </c>
      <c r="X173" s="26" t="str">
        <f t="shared" ca="1" si="87"/>
        <v/>
      </c>
      <c r="Y173" s="26" t="str">
        <f t="shared" ca="1" si="88"/>
        <v/>
      </c>
      <c r="Z173" s="28" t="str">
        <f t="shared" ca="1" si="72"/>
        <v/>
      </c>
      <c r="AA173" s="57" t="str">
        <f t="shared" ca="1" si="89"/>
        <v/>
      </c>
      <c r="AB173" s="33" t="str">
        <f t="shared" ca="1" si="73"/>
        <v/>
      </c>
      <c r="AD173" s="28" t="str">
        <f t="shared" ca="1" si="90"/>
        <v/>
      </c>
      <c r="AE173" s="28" t="str">
        <f t="shared" ca="1" si="91"/>
        <v/>
      </c>
      <c r="AF173" s="28" t="str">
        <f t="shared" ca="1" si="92"/>
        <v/>
      </c>
      <c r="AG173" s="28" t="str">
        <f t="shared" ca="1" si="93"/>
        <v/>
      </c>
      <c r="AH173" s="28" t="str">
        <f t="shared" ca="1" si="94"/>
        <v/>
      </c>
      <c r="AI173" s="28" t="str">
        <f t="shared" ca="1" si="95"/>
        <v/>
      </c>
      <c r="AJ173" s="28" t="str">
        <f t="shared" ca="1" si="96"/>
        <v/>
      </c>
      <c r="AK173" s="28" t="str">
        <f t="shared" ca="1" si="97"/>
        <v/>
      </c>
      <c r="AL173" s="28" t="str">
        <f t="shared" ca="1" si="98"/>
        <v/>
      </c>
      <c r="AM173" s="28" t="str">
        <f t="shared" ca="1" si="99"/>
        <v/>
      </c>
      <c r="AN173" s="28" t="str">
        <f t="shared" ca="1" si="74"/>
        <v/>
      </c>
      <c r="AO173" s="28" t="str">
        <f t="shared" ca="1" si="100"/>
        <v/>
      </c>
      <c r="AP173" s="33" t="str">
        <f t="shared" ca="1" si="75"/>
        <v/>
      </c>
      <c r="AQ173" s="54"/>
      <c r="AR173" s="53"/>
      <c r="AS173" s="53"/>
      <c r="AT173" s="53"/>
      <c r="AU173" s="53"/>
      <c r="AY173" s="29"/>
    </row>
    <row r="174" spans="1:51" ht="15" customHeight="1" x14ac:dyDescent="0.25">
      <c r="A174" s="31" t="str">
        <f t="shared" ca="1" si="76"/>
        <v/>
      </c>
      <c r="B174" s="32" t="str">
        <f t="shared" ca="1" si="77"/>
        <v/>
      </c>
      <c r="C174" s="32" t="str">
        <f t="shared" ca="1" si="78"/>
        <v/>
      </c>
      <c r="D174" s="48">
        <f>RAWDATA!A176</f>
        <v>194011</v>
      </c>
      <c r="E174" s="48" t="str">
        <f t="shared" ca="1" si="101"/>
        <v/>
      </c>
      <c r="F174" s="48" t="str">
        <f t="shared" ca="1" si="102"/>
        <v/>
      </c>
      <c r="G174" s="48" t="str">
        <f t="shared" ca="1" si="102"/>
        <v/>
      </c>
      <c r="H174" s="48" t="str">
        <f t="shared" ca="1" si="102"/>
        <v/>
      </c>
      <c r="I174" s="48" t="str">
        <f t="shared" ca="1" si="102"/>
        <v/>
      </c>
      <c r="J174" s="48" t="str">
        <f t="shared" ca="1" si="102"/>
        <v/>
      </c>
      <c r="K174" s="48" t="str">
        <f t="shared" ca="1" si="102"/>
        <v/>
      </c>
      <c r="L174" s="48" t="str">
        <f t="shared" ca="1" si="102"/>
        <v/>
      </c>
      <c r="M174" s="48" t="str">
        <f t="shared" ca="1" si="102"/>
        <v/>
      </c>
      <c r="N174" s="48" t="str">
        <f t="shared" ca="1" si="102"/>
        <v/>
      </c>
      <c r="P174" s="26" t="str">
        <f t="shared" ca="1" si="79"/>
        <v/>
      </c>
      <c r="Q174" s="26" t="str">
        <f t="shared" ca="1" si="80"/>
        <v/>
      </c>
      <c r="R174" s="26" t="str">
        <f t="shared" ca="1" si="81"/>
        <v/>
      </c>
      <c r="S174" s="26" t="str">
        <f t="shared" ca="1" si="82"/>
        <v/>
      </c>
      <c r="T174" s="26" t="str">
        <f t="shared" ca="1" si="83"/>
        <v/>
      </c>
      <c r="U174" s="26" t="str">
        <f t="shared" ca="1" si="84"/>
        <v/>
      </c>
      <c r="V174" s="26" t="str">
        <f t="shared" ca="1" si="85"/>
        <v/>
      </c>
      <c r="W174" s="26" t="str">
        <f t="shared" ca="1" si="86"/>
        <v/>
      </c>
      <c r="X174" s="26" t="str">
        <f t="shared" ca="1" si="87"/>
        <v/>
      </c>
      <c r="Y174" s="26" t="str">
        <f t="shared" ca="1" si="88"/>
        <v/>
      </c>
      <c r="Z174" s="28" t="str">
        <f t="shared" ca="1" si="72"/>
        <v/>
      </c>
      <c r="AA174" s="57" t="str">
        <f t="shared" ca="1" si="89"/>
        <v/>
      </c>
      <c r="AB174" s="33" t="str">
        <f t="shared" ca="1" si="73"/>
        <v/>
      </c>
      <c r="AD174" s="28" t="str">
        <f t="shared" ca="1" si="90"/>
        <v/>
      </c>
      <c r="AE174" s="28" t="str">
        <f t="shared" ca="1" si="91"/>
        <v/>
      </c>
      <c r="AF174" s="28" t="str">
        <f t="shared" ca="1" si="92"/>
        <v/>
      </c>
      <c r="AG174" s="28" t="str">
        <f t="shared" ca="1" si="93"/>
        <v/>
      </c>
      <c r="AH174" s="28" t="str">
        <f t="shared" ca="1" si="94"/>
        <v/>
      </c>
      <c r="AI174" s="28" t="str">
        <f t="shared" ca="1" si="95"/>
        <v/>
      </c>
      <c r="AJ174" s="28" t="str">
        <f t="shared" ca="1" si="96"/>
        <v/>
      </c>
      <c r="AK174" s="28" t="str">
        <f t="shared" ca="1" si="97"/>
        <v/>
      </c>
      <c r="AL174" s="28" t="str">
        <f t="shared" ca="1" si="98"/>
        <v/>
      </c>
      <c r="AM174" s="28" t="str">
        <f t="shared" ca="1" si="99"/>
        <v/>
      </c>
      <c r="AN174" s="28" t="str">
        <f t="shared" ca="1" si="74"/>
        <v/>
      </c>
      <c r="AO174" s="28" t="str">
        <f t="shared" ca="1" si="100"/>
        <v/>
      </c>
      <c r="AP174" s="33" t="str">
        <f t="shared" ca="1" si="75"/>
        <v/>
      </c>
      <c r="AQ174" s="54"/>
      <c r="AR174" s="53"/>
      <c r="AS174" s="53"/>
      <c r="AT174" s="53"/>
      <c r="AU174" s="53"/>
    </row>
    <row r="175" spans="1:51" ht="15" customHeight="1" x14ac:dyDescent="0.25">
      <c r="A175" s="31" t="str">
        <f t="shared" ca="1" si="76"/>
        <v/>
      </c>
      <c r="B175" s="32" t="str">
        <f t="shared" ca="1" si="77"/>
        <v/>
      </c>
      <c r="C175" s="32" t="str">
        <f t="shared" ca="1" si="78"/>
        <v/>
      </c>
      <c r="D175" s="48">
        <f>RAWDATA!A177</f>
        <v>194012</v>
      </c>
      <c r="E175" s="48" t="str">
        <f t="shared" ca="1" si="101"/>
        <v/>
      </c>
      <c r="F175" s="48" t="str">
        <f t="shared" ca="1" si="102"/>
        <v/>
      </c>
      <c r="G175" s="48" t="str">
        <f t="shared" ca="1" si="102"/>
        <v/>
      </c>
      <c r="H175" s="48" t="str">
        <f t="shared" ca="1" si="102"/>
        <v/>
      </c>
      <c r="I175" s="48" t="str">
        <f t="shared" ca="1" si="102"/>
        <v/>
      </c>
      <c r="J175" s="48" t="str">
        <f t="shared" ca="1" si="102"/>
        <v/>
      </c>
      <c r="K175" s="48" t="str">
        <f t="shared" ca="1" si="102"/>
        <v/>
      </c>
      <c r="L175" s="48" t="str">
        <f t="shared" ca="1" si="102"/>
        <v/>
      </c>
      <c r="M175" s="48" t="str">
        <f t="shared" ca="1" si="102"/>
        <v/>
      </c>
      <c r="N175" s="48" t="str">
        <f t="shared" ca="1" si="102"/>
        <v/>
      </c>
      <c r="P175" s="26" t="str">
        <f t="shared" ca="1" si="79"/>
        <v/>
      </c>
      <c r="Q175" s="26" t="str">
        <f t="shared" ca="1" si="80"/>
        <v/>
      </c>
      <c r="R175" s="26" t="str">
        <f t="shared" ca="1" si="81"/>
        <v/>
      </c>
      <c r="S175" s="26" t="str">
        <f t="shared" ca="1" si="82"/>
        <v/>
      </c>
      <c r="T175" s="26" t="str">
        <f t="shared" ca="1" si="83"/>
        <v/>
      </c>
      <c r="U175" s="26" t="str">
        <f t="shared" ca="1" si="84"/>
        <v/>
      </c>
      <c r="V175" s="26" t="str">
        <f t="shared" ca="1" si="85"/>
        <v/>
      </c>
      <c r="W175" s="26" t="str">
        <f t="shared" ca="1" si="86"/>
        <v/>
      </c>
      <c r="X175" s="26" t="str">
        <f t="shared" ca="1" si="87"/>
        <v/>
      </c>
      <c r="Y175" s="26" t="str">
        <f t="shared" ca="1" si="88"/>
        <v/>
      </c>
      <c r="Z175" s="28" t="str">
        <f t="shared" ca="1" si="72"/>
        <v/>
      </c>
      <c r="AA175" s="57" t="str">
        <f t="shared" ca="1" si="89"/>
        <v/>
      </c>
      <c r="AB175" s="33" t="str">
        <f t="shared" ca="1" si="73"/>
        <v/>
      </c>
      <c r="AD175" s="28" t="str">
        <f t="shared" ca="1" si="90"/>
        <v/>
      </c>
      <c r="AE175" s="28" t="str">
        <f t="shared" ca="1" si="91"/>
        <v/>
      </c>
      <c r="AF175" s="28" t="str">
        <f t="shared" ca="1" si="92"/>
        <v/>
      </c>
      <c r="AG175" s="28" t="str">
        <f t="shared" ca="1" si="93"/>
        <v/>
      </c>
      <c r="AH175" s="28" t="str">
        <f t="shared" ca="1" si="94"/>
        <v/>
      </c>
      <c r="AI175" s="28" t="str">
        <f t="shared" ca="1" si="95"/>
        <v/>
      </c>
      <c r="AJ175" s="28" t="str">
        <f t="shared" ca="1" si="96"/>
        <v/>
      </c>
      <c r="AK175" s="28" t="str">
        <f t="shared" ca="1" si="97"/>
        <v/>
      </c>
      <c r="AL175" s="28" t="str">
        <f t="shared" ca="1" si="98"/>
        <v/>
      </c>
      <c r="AM175" s="28" t="str">
        <f t="shared" ca="1" si="99"/>
        <v/>
      </c>
      <c r="AN175" s="28" t="str">
        <f t="shared" ca="1" si="74"/>
        <v/>
      </c>
      <c r="AO175" s="28" t="str">
        <f t="shared" ca="1" si="100"/>
        <v/>
      </c>
      <c r="AP175" s="33" t="str">
        <f t="shared" ca="1" si="75"/>
        <v/>
      </c>
      <c r="AQ175" s="54"/>
      <c r="AR175" s="53"/>
      <c r="AS175" s="53"/>
      <c r="AT175" s="53"/>
      <c r="AU175" s="53"/>
    </row>
    <row r="176" spans="1:51" ht="15" customHeight="1" x14ac:dyDescent="0.25">
      <c r="A176" s="31" t="str">
        <f t="shared" ca="1" si="76"/>
        <v/>
      </c>
      <c r="B176" s="32" t="str">
        <f t="shared" ca="1" si="77"/>
        <v/>
      </c>
      <c r="C176" s="32" t="str">
        <f t="shared" ca="1" si="78"/>
        <v/>
      </c>
      <c r="D176" s="48">
        <f>RAWDATA!A178</f>
        <v>194101</v>
      </c>
      <c r="E176" s="48" t="str">
        <f t="shared" ca="1" si="101"/>
        <v/>
      </c>
      <c r="F176" s="48" t="str">
        <f t="shared" ca="1" si="102"/>
        <v/>
      </c>
      <c r="G176" s="48" t="str">
        <f t="shared" ca="1" si="102"/>
        <v/>
      </c>
      <c r="H176" s="48" t="str">
        <f t="shared" ca="1" si="102"/>
        <v/>
      </c>
      <c r="I176" s="48" t="str">
        <f t="shared" ca="1" si="102"/>
        <v/>
      </c>
      <c r="J176" s="48" t="str">
        <f t="shared" ca="1" si="102"/>
        <v/>
      </c>
      <c r="K176" s="48" t="str">
        <f t="shared" ca="1" si="102"/>
        <v/>
      </c>
      <c r="L176" s="48" t="str">
        <f t="shared" ca="1" si="102"/>
        <v/>
      </c>
      <c r="M176" s="48" t="str">
        <f t="shared" ca="1" si="102"/>
        <v/>
      </c>
      <c r="N176" s="48" t="str">
        <f t="shared" ca="1" si="102"/>
        <v/>
      </c>
      <c r="P176" s="26" t="str">
        <f t="shared" ca="1" si="79"/>
        <v/>
      </c>
      <c r="Q176" s="26" t="str">
        <f t="shared" ca="1" si="80"/>
        <v/>
      </c>
      <c r="R176" s="26" t="str">
        <f t="shared" ca="1" si="81"/>
        <v/>
      </c>
      <c r="S176" s="26" t="str">
        <f t="shared" ca="1" si="82"/>
        <v/>
      </c>
      <c r="T176" s="26" t="str">
        <f t="shared" ca="1" si="83"/>
        <v/>
      </c>
      <c r="U176" s="26" t="str">
        <f t="shared" ca="1" si="84"/>
        <v/>
      </c>
      <c r="V176" s="26" t="str">
        <f t="shared" ca="1" si="85"/>
        <v/>
      </c>
      <c r="W176" s="26" t="str">
        <f t="shared" ca="1" si="86"/>
        <v/>
      </c>
      <c r="X176" s="26" t="str">
        <f t="shared" ca="1" si="87"/>
        <v/>
      </c>
      <c r="Y176" s="26" t="str">
        <f t="shared" ca="1" si="88"/>
        <v/>
      </c>
      <c r="Z176" s="28" t="str">
        <f t="shared" ca="1" si="72"/>
        <v/>
      </c>
      <c r="AA176" s="57" t="str">
        <f t="shared" ca="1" si="89"/>
        <v/>
      </c>
      <c r="AB176" s="33" t="str">
        <f t="shared" ca="1" si="73"/>
        <v/>
      </c>
      <c r="AD176" s="28" t="str">
        <f t="shared" ca="1" si="90"/>
        <v/>
      </c>
      <c r="AE176" s="28" t="str">
        <f t="shared" ca="1" si="91"/>
        <v/>
      </c>
      <c r="AF176" s="28" t="str">
        <f t="shared" ca="1" si="92"/>
        <v/>
      </c>
      <c r="AG176" s="28" t="str">
        <f t="shared" ca="1" si="93"/>
        <v/>
      </c>
      <c r="AH176" s="28" t="str">
        <f t="shared" ca="1" si="94"/>
        <v/>
      </c>
      <c r="AI176" s="28" t="str">
        <f t="shared" ca="1" si="95"/>
        <v/>
      </c>
      <c r="AJ176" s="28" t="str">
        <f t="shared" ca="1" si="96"/>
        <v/>
      </c>
      <c r="AK176" s="28" t="str">
        <f t="shared" ca="1" si="97"/>
        <v/>
      </c>
      <c r="AL176" s="28" t="str">
        <f t="shared" ca="1" si="98"/>
        <v/>
      </c>
      <c r="AM176" s="28" t="str">
        <f t="shared" ca="1" si="99"/>
        <v/>
      </c>
      <c r="AN176" s="28" t="str">
        <f t="shared" ca="1" si="74"/>
        <v/>
      </c>
      <c r="AO176" s="28" t="str">
        <f t="shared" ca="1" si="100"/>
        <v/>
      </c>
      <c r="AP176" s="33" t="str">
        <f t="shared" ca="1" si="75"/>
        <v/>
      </c>
      <c r="AQ176" s="54"/>
      <c r="AR176" s="53"/>
      <c r="AS176" s="53"/>
      <c r="AT176" s="53"/>
      <c r="AU176" s="53"/>
    </row>
    <row r="177" spans="1:51" ht="15" customHeight="1" x14ac:dyDescent="0.25">
      <c r="A177" s="31" t="str">
        <f t="shared" ca="1" si="76"/>
        <v/>
      </c>
      <c r="B177" s="32" t="str">
        <f t="shared" ca="1" si="77"/>
        <v/>
      </c>
      <c r="C177" s="32" t="str">
        <f t="shared" ca="1" si="78"/>
        <v/>
      </c>
      <c r="D177" s="48">
        <f>RAWDATA!A179</f>
        <v>194102</v>
      </c>
      <c r="E177" s="48" t="str">
        <f t="shared" ca="1" si="101"/>
        <v/>
      </c>
      <c r="F177" s="48" t="str">
        <f t="shared" ca="1" si="102"/>
        <v/>
      </c>
      <c r="G177" s="48" t="str">
        <f t="shared" ca="1" si="102"/>
        <v/>
      </c>
      <c r="H177" s="48" t="str">
        <f t="shared" ca="1" si="102"/>
        <v/>
      </c>
      <c r="I177" s="48" t="str">
        <f t="shared" ca="1" si="102"/>
        <v/>
      </c>
      <c r="J177" s="48" t="str">
        <f t="shared" ca="1" si="102"/>
        <v/>
      </c>
      <c r="K177" s="48" t="str">
        <f t="shared" ca="1" si="102"/>
        <v/>
      </c>
      <c r="L177" s="48" t="str">
        <f t="shared" ca="1" si="102"/>
        <v/>
      </c>
      <c r="M177" s="48" t="str">
        <f t="shared" ca="1" si="102"/>
        <v/>
      </c>
      <c r="N177" s="48" t="str">
        <f t="shared" ca="1" si="102"/>
        <v/>
      </c>
      <c r="P177" s="26" t="str">
        <f t="shared" ca="1" si="79"/>
        <v/>
      </c>
      <c r="Q177" s="26" t="str">
        <f t="shared" ca="1" si="80"/>
        <v/>
      </c>
      <c r="R177" s="26" t="str">
        <f t="shared" ca="1" si="81"/>
        <v/>
      </c>
      <c r="S177" s="26" t="str">
        <f t="shared" ca="1" si="82"/>
        <v/>
      </c>
      <c r="T177" s="26" t="str">
        <f t="shared" ca="1" si="83"/>
        <v/>
      </c>
      <c r="U177" s="26" t="str">
        <f t="shared" ca="1" si="84"/>
        <v/>
      </c>
      <c r="V177" s="26" t="str">
        <f t="shared" ca="1" si="85"/>
        <v/>
      </c>
      <c r="W177" s="26" t="str">
        <f t="shared" ca="1" si="86"/>
        <v/>
      </c>
      <c r="X177" s="26" t="str">
        <f t="shared" ca="1" si="87"/>
        <v/>
      </c>
      <c r="Y177" s="26" t="str">
        <f t="shared" ca="1" si="88"/>
        <v/>
      </c>
      <c r="Z177" s="28" t="str">
        <f t="shared" ca="1" si="72"/>
        <v/>
      </c>
      <c r="AA177" s="57" t="str">
        <f t="shared" ca="1" si="89"/>
        <v/>
      </c>
      <c r="AB177" s="33" t="str">
        <f t="shared" ca="1" si="73"/>
        <v/>
      </c>
      <c r="AD177" s="28" t="str">
        <f t="shared" ca="1" si="90"/>
        <v/>
      </c>
      <c r="AE177" s="28" t="str">
        <f t="shared" ca="1" si="91"/>
        <v/>
      </c>
      <c r="AF177" s="28" t="str">
        <f t="shared" ca="1" si="92"/>
        <v/>
      </c>
      <c r="AG177" s="28" t="str">
        <f t="shared" ca="1" si="93"/>
        <v/>
      </c>
      <c r="AH177" s="28" t="str">
        <f t="shared" ca="1" si="94"/>
        <v/>
      </c>
      <c r="AI177" s="28" t="str">
        <f t="shared" ca="1" si="95"/>
        <v/>
      </c>
      <c r="AJ177" s="28" t="str">
        <f t="shared" ca="1" si="96"/>
        <v/>
      </c>
      <c r="AK177" s="28" t="str">
        <f t="shared" ca="1" si="97"/>
        <v/>
      </c>
      <c r="AL177" s="28" t="str">
        <f t="shared" ca="1" si="98"/>
        <v/>
      </c>
      <c r="AM177" s="28" t="str">
        <f t="shared" ca="1" si="99"/>
        <v/>
      </c>
      <c r="AN177" s="28" t="str">
        <f t="shared" ca="1" si="74"/>
        <v/>
      </c>
      <c r="AO177" s="28" t="str">
        <f t="shared" ca="1" si="100"/>
        <v/>
      </c>
      <c r="AP177" s="33" t="str">
        <f t="shared" ca="1" si="75"/>
        <v/>
      </c>
      <c r="AQ177" s="54"/>
      <c r="AR177" s="53"/>
      <c r="AS177" s="53"/>
      <c r="AT177" s="53"/>
      <c r="AU177" s="53"/>
    </row>
    <row r="178" spans="1:51" ht="15" customHeight="1" x14ac:dyDescent="0.25">
      <c r="A178" s="31" t="str">
        <f t="shared" ca="1" si="76"/>
        <v/>
      </c>
      <c r="B178" s="32" t="str">
        <f t="shared" ca="1" si="77"/>
        <v/>
      </c>
      <c r="C178" s="32" t="str">
        <f t="shared" ca="1" si="78"/>
        <v/>
      </c>
      <c r="D178" s="48">
        <f>RAWDATA!A180</f>
        <v>194103</v>
      </c>
      <c r="E178" s="48" t="str">
        <f t="shared" ca="1" si="101"/>
        <v/>
      </c>
      <c r="F178" s="48" t="str">
        <f t="shared" ca="1" si="102"/>
        <v/>
      </c>
      <c r="G178" s="48" t="str">
        <f t="shared" ca="1" si="102"/>
        <v/>
      </c>
      <c r="H178" s="48" t="str">
        <f t="shared" ca="1" si="102"/>
        <v/>
      </c>
      <c r="I178" s="48" t="str">
        <f t="shared" ca="1" si="102"/>
        <v/>
      </c>
      <c r="J178" s="48" t="str">
        <f t="shared" ca="1" si="102"/>
        <v/>
      </c>
      <c r="K178" s="48" t="str">
        <f t="shared" ca="1" si="102"/>
        <v/>
      </c>
      <c r="L178" s="48" t="str">
        <f t="shared" ca="1" si="102"/>
        <v/>
      </c>
      <c r="M178" s="48" t="str">
        <f t="shared" ca="1" si="102"/>
        <v/>
      </c>
      <c r="N178" s="48" t="str">
        <f t="shared" ca="1" si="102"/>
        <v/>
      </c>
      <c r="P178" s="26" t="str">
        <f t="shared" ca="1" si="79"/>
        <v/>
      </c>
      <c r="Q178" s="26" t="str">
        <f t="shared" ca="1" si="80"/>
        <v/>
      </c>
      <c r="R178" s="26" t="str">
        <f t="shared" ca="1" si="81"/>
        <v/>
      </c>
      <c r="S178" s="26" t="str">
        <f t="shared" ca="1" si="82"/>
        <v/>
      </c>
      <c r="T178" s="26" t="str">
        <f t="shared" ca="1" si="83"/>
        <v/>
      </c>
      <c r="U178" s="26" t="str">
        <f t="shared" ca="1" si="84"/>
        <v/>
      </c>
      <c r="V178" s="26" t="str">
        <f t="shared" ca="1" si="85"/>
        <v/>
      </c>
      <c r="W178" s="26" t="str">
        <f t="shared" ca="1" si="86"/>
        <v/>
      </c>
      <c r="X178" s="26" t="str">
        <f t="shared" ca="1" si="87"/>
        <v/>
      </c>
      <c r="Y178" s="26" t="str">
        <f t="shared" ca="1" si="88"/>
        <v/>
      </c>
      <c r="Z178" s="28" t="str">
        <f t="shared" ca="1" si="72"/>
        <v/>
      </c>
      <c r="AA178" s="57" t="str">
        <f t="shared" ca="1" si="89"/>
        <v/>
      </c>
      <c r="AB178" s="33" t="str">
        <f t="shared" ca="1" si="73"/>
        <v/>
      </c>
      <c r="AD178" s="28" t="str">
        <f t="shared" ca="1" si="90"/>
        <v/>
      </c>
      <c r="AE178" s="28" t="str">
        <f t="shared" ca="1" si="91"/>
        <v/>
      </c>
      <c r="AF178" s="28" t="str">
        <f t="shared" ca="1" si="92"/>
        <v/>
      </c>
      <c r="AG178" s="28" t="str">
        <f t="shared" ca="1" si="93"/>
        <v/>
      </c>
      <c r="AH178" s="28" t="str">
        <f t="shared" ca="1" si="94"/>
        <v/>
      </c>
      <c r="AI178" s="28" t="str">
        <f t="shared" ca="1" si="95"/>
        <v/>
      </c>
      <c r="AJ178" s="28" t="str">
        <f t="shared" ca="1" si="96"/>
        <v/>
      </c>
      <c r="AK178" s="28" t="str">
        <f t="shared" ca="1" si="97"/>
        <v/>
      </c>
      <c r="AL178" s="28" t="str">
        <f t="shared" ca="1" si="98"/>
        <v/>
      </c>
      <c r="AM178" s="28" t="str">
        <f t="shared" ca="1" si="99"/>
        <v/>
      </c>
      <c r="AN178" s="28" t="str">
        <f t="shared" ca="1" si="74"/>
        <v/>
      </c>
      <c r="AO178" s="28" t="str">
        <f t="shared" ca="1" si="100"/>
        <v/>
      </c>
      <c r="AP178" s="33" t="str">
        <f t="shared" ca="1" si="75"/>
        <v/>
      </c>
      <c r="AQ178" s="54"/>
      <c r="AR178" s="53"/>
      <c r="AS178" s="53"/>
      <c r="AT178" s="53"/>
      <c r="AU178" s="53"/>
    </row>
    <row r="179" spans="1:51" ht="15" customHeight="1" x14ac:dyDescent="0.25">
      <c r="A179" s="31" t="str">
        <f t="shared" ca="1" si="76"/>
        <v/>
      </c>
      <c r="B179" s="32" t="str">
        <f t="shared" ca="1" si="77"/>
        <v/>
      </c>
      <c r="C179" s="32" t="str">
        <f t="shared" ca="1" si="78"/>
        <v/>
      </c>
      <c r="D179" s="48">
        <f>RAWDATA!A181</f>
        <v>194104</v>
      </c>
      <c r="E179" s="48" t="str">
        <f t="shared" ca="1" si="101"/>
        <v/>
      </c>
      <c r="F179" s="48" t="str">
        <f t="shared" ca="1" si="102"/>
        <v/>
      </c>
      <c r="G179" s="48" t="str">
        <f t="shared" ca="1" si="102"/>
        <v/>
      </c>
      <c r="H179" s="48" t="str">
        <f t="shared" ca="1" si="102"/>
        <v/>
      </c>
      <c r="I179" s="48" t="str">
        <f t="shared" ca="1" si="102"/>
        <v/>
      </c>
      <c r="J179" s="48" t="str">
        <f t="shared" ca="1" si="102"/>
        <v/>
      </c>
      <c r="K179" s="48" t="str">
        <f t="shared" ca="1" si="102"/>
        <v/>
      </c>
      <c r="L179" s="48" t="str">
        <f t="shared" ca="1" si="102"/>
        <v/>
      </c>
      <c r="M179" s="48" t="str">
        <f t="shared" ca="1" si="102"/>
        <v/>
      </c>
      <c r="N179" s="48" t="str">
        <f t="shared" ca="1" si="102"/>
        <v/>
      </c>
      <c r="P179" s="26" t="str">
        <f t="shared" ca="1" si="79"/>
        <v/>
      </c>
      <c r="Q179" s="26" t="str">
        <f t="shared" ca="1" si="80"/>
        <v/>
      </c>
      <c r="R179" s="26" t="str">
        <f t="shared" ca="1" si="81"/>
        <v/>
      </c>
      <c r="S179" s="26" t="str">
        <f t="shared" ca="1" si="82"/>
        <v/>
      </c>
      <c r="T179" s="26" t="str">
        <f t="shared" ca="1" si="83"/>
        <v/>
      </c>
      <c r="U179" s="26" t="str">
        <f t="shared" ca="1" si="84"/>
        <v/>
      </c>
      <c r="V179" s="26" t="str">
        <f t="shared" ca="1" si="85"/>
        <v/>
      </c>
      <c r="W179" s="26" t="str">
        <f t="shared" ca="1" si="86"/>
        <v/>
      </c>
      <c r="X179" s="26" t="str">
        <f t="shared" ca="1" si="87"/>
        <v/>
      </c>
      <c r="Y179" s="26" t="str">
        <f t="shared" ca="1" si="88"/>
        <v/>
      </c>
      <c r="Z179" s="28" t="str">
        <f t="shared" ca="1" si="72"/>
        <v/>
      </c>
      <c r="AA179" s="57" t="str">
        <f t="shared" ca="1" si="89"/>
        <v/>
      </c>
      <c r="AB179" s="33" t="str">
        <f t="shared" ca="1" si="73"/>
        <v/>
      </c>
      <c r="AD179" s="28" t="str">
        <f t="shared" ca="1" si="90"/>
        <v/>
      </c>
      <c r="AE179" s="28" t="str">
        <f t="shared" ca="1" si="91"/>
        <v/>
      </c>
      <c r="AF179" s="28" t="str">
        <f t="shared" ca="1" si="92"/>
        <v/>
      </c>
      <c r="AG179" s="28" t="str">
        <f t="shared" ca="1" si="93"/>
        <v/>
      </c>
      <c r="AH179" s="28" t="str">
        <f t="shared" ca="1" si="94"/>
        <v/>
      </c>
      <c r="AI179" s="28" t="str">
        <f t="shared" ca="1" si="95"/>
        <v/>
      </c>
      <c r="AJ179" s="28" t="str">
        <f t="shared" ca="1" si="96"/>
        <v/>
      </c>
      <c r="AK179" s="28" t="str">
        <f t="shared" ca="1" si="97"/>
        <v/>
      </c>
      <c r="AL179" s="28" t="str">
        <f t="shared" ca="1" si="98"/>
        <v/>
      </c>
      <c r="AM179" s="28" t="str">
        <f t="shared" ca="1" si="99"/>
        <v/>
      </c>
      <c r="AN179" s="28" t="str">
        <f t="shared" ca="1" si="74"/>
        <v/>
      </c>
      <c r="AO179" s="28" t="str">
        <f t="shared" ca="1" si="100"/>
        <v/>
      </c>
      <c r="AP179" s="33" t="str">
        <f t="shared" ca="1" si="75"/>
        <v/>
      </c>
      <c r="AQ179" s="54"/>
      <c r="AR179" s="53"/>
      <c r="AS179" s="53"/>
      <c r="AT179" s="53"/>
      <c r="AU179" s="53"/>
    </row>
    <row r="180" spans="1:51" ht="15" customHeight="1" x14ac:dyDescent="0.25">
      <c r="A180" s="31" t="str">
        <f t="shared" ca="1" si="76"/>
        <v/>
      </c>
      <c r="B180" s="32" t="str">
        <f t="shared" ca="1" si="77"/>
        <v/>
      </c>
      <c r="C180" s="32" t="str">
        <f t="shared" ca="1" si="78"/>
        <v/>
      </c>
      <c r="D180" s="48">
        <f>RAWDATA!A182</f>
        <v>194105</v>
      </c>
      <c r="E180" s="48" t="str">
        <f t="shared" ca="1" si="101"/>
        <v/>
      </c>
      <c r="F180" s="48" t="str">
        <f t="shared" ca="1" si="102"/>
        <v/>
      </c>
      <c r="G180" s="48" t="str">
        <f t="shared" ca="1" si="102"/>
        <v/>
      </c>
      <c r="H180" s="48" t="str">
        <f t="shared" ca="1" si="102"/>
        <v/>
      </c>
      <c r="I180" s="48" t="str">
        <f t="shared" ca="1" si="102"/>
        <v/>
      </c>
      <c r="J180" s="48" t="str">
        <f t="shared" ca="1" si="102"/>
        <v/>
      </c>
      <c r="K180" s="48" t="str">
        <f t="shared" ca="1" si="102"/>
        <v/>
      </c>
      <c r="L180" s="48" t="str">
        <f t="shared" ca="1" si="102"/>
        <v/>
      </c>
      <c r="M180" s="48" t="str">
        <f t="shared" ca="1" si="102"/>
        <v/>
      </c>
      <c r="N180" s="48" t="str">
        <f t="shared" ca="1" si="102"/>
        <v/>
      </c>
      <c r="P180" s="26" t="str">
        <f t="shared" ca="1" si="79"/>
        <v/>
      </c>
      <c r="Q180" s="26" t="str">
        <f t="shared" ca="1" si="80"/>
        <v/>
      </c>
      <c r="R180" s="26" t="str">
        <f t="shared" ca="1" si="81"/>
        <v/>
      </c>
      <c r="S180" s="26" t="str">
        <f t="shared" ca="1" si="82"/>
        <v/>
      </c>
      <c r="T180" s="26" t="str">
        <f t="shared" ca="1" si="83"/>
        <v/>
      </c>
      <c r="U180" s="26" t="str">
        <f t="shared" ca="1" si="84"/>
        <v/>
      </c>
      <c r="V180" s="26" t="str">
        <f t="shared" ca="1" si="85"/>
        <v/>
      </c>
      <c r="W180" s="26" t="str">
        <f t="shared" ca="1" si="86"/>
        <v/>
      </c>
      <c r="X180" s="26" t="str">
        <f t="shared" ca="1" si="87"/>
        <v/>
      </c>
      <c r="Y180" s="26" t="str">
        <f t="shared" ca="1" si="88"/>
        <v/>
      </c>
      <c r="Z180" s="28" t="str">
        <f t="shared" ca="1" si="72"/>
        <v/>
      </c>
      <c r="AA180" s="57" t="str">
        <f t="shared" ca="1" si="89"/>
        <v/>
      </c>
      <c r="AB180" s="33" t="str">
        <f t="shared" ca="1" si="73"/>
        <v/>
      </c>
      <c r="AD180" s="28" t="str">
        <f t="shared" ca="1" si="90"/>
        <v/>
      </c>
      <c r="AE180" s="28" t="str">
        <f t="shared" ca="1" si="91"/>
        <v/>
      </c>
      <c r="AF180" s="28" t="str">
        <f t="shared" ca="1" si="92"/>
        <v/>
      </c>
      <c r="AG180" s="28" t="str">
        <f t="shared" ca="1" si="93"/>
        <v/>
      </c>
      <c r="AH180" s="28" t="str">
        <f t="shared" ca="1" si="94"/>
        <v/>
      </c>
      <c r="AI180" s="28" t="str">
        <f t="shared" ca="1" si="95"/>
        <v/>
      </c>
      <c r="AJ180" s="28" t="str">
        <f t="shared" ca="1" si="96"/>
        <v/>
      </c>
      <c r="AK180" s="28" t="str">
        <f t="shared" ca="1" si="97"/>
        <v/>
      </c>
      <c r="AL180" s="28" t="str">
        <f t="shared" ca="1" si="98"/>
        <v/>
      </c>
      <c r="AM180" s="28" t="str">
        <f t="shared" ca="1" si="99"/>
        <v/>
      </c>
      <c r="AN180" s="28" t="str">
        <f t="shared" ca="1" si="74"/>
        <v/>
      </c>
      <c r="AO180" s="28" t="str">
        <f t="shared" ca="1" si="100"/>
        <v/>
      </c>
      <c r="AP180" s="33" t="str">
        <f t="shared" ca="1" si="75"/>
        <v/>
      </c>
      <c r="AQ180" s="54"/>
      <c r="AR180" s="53"/>
      <c r="AS180" s="53"/>
      <c r="AT180" s="53"/>
      <c r="AU180" s="53"/>
    </row>
    <row r="181" spans="1:51" ht="15" customHeight="1" x14ac:dyDescent="0.25">
      <c r="A181" s="31" t="str">
        <f t="shared" ca="1" si="76"/>
        <v/>
      </c>
      <c r="B181" s="32" t="str">
        <f t="shared" ca="1" si="77"/>
        <v/>
      </c>
      <c r="C181" s="32" t="str">
        <f t="shared" ca="1" si="78"/>
        <v/>
      </c>
      <c r="D181" s="48">
        <f>RAWDATA!A183</f>
        <v>194106</v>
      </c>
      <c r="E181" s="48" t="str">
        <f t="shared" ca="1" si="101"/>
        <v/>
      </c>
      <c r="F181" s="48" t="str">
        <f t="shared" ca="1" si="102"/>
        <v/>
      </c>
      <c r="G181" s="48" t="str">
        <f t="shared" ca="1" si="102"/>
        <v/>
      </c>
      <c r="H181" s="48" t="str">
        <f t="shared" ca="1" si="102"/>
        <v/>
      </c>
      <c r="I181" s="48" t="str">
        <f t="shared" ca="1" si="102"/>
        <v/>
      </c>
      <c r="J181" s="48" t="str">
        <f t="shared" ca="1" si="102"/>
        <v/>
      </c>
      <c r="K181" s="48" t="str">
        <f t="shared" ca="1" si="102"/>
        <v/>
      </c>
      <c r="L181" s="48" t="str">
        <f t="shared" ca="1" si="102"/>
        <v/>
      </c>
      <c r="M181" s="48" t="str">
        <f t="shared" ca="1" si="102"/>
        <v/>
      </c>
      <c r="N181" s="48" t="str">
        <f t="shared" ca="1" si="102"/>
        <v/>
      </c>
      <c r="P181" s="26" t="str">
        <f t="shared" ca="1" si="79"/>
        <v/>
      </c>
      <c r="Q181" s="26" t="str">
        <f t="shared" ca="1" si="80"/>
        <v/>
      </c>
      <c r="R181" s="26" t="str">
        <f t="shared" ca="1" si="81"/>
        <v/>
      </c>
      <c r="S181" s="26" t="str">
        <f t="shared" ca="1" si="82"/>
        <v/>
      </c>
      <c r="T181" s="26" t="str">
        <f t="shared" ca="1" si="83"/>
        <v/>
      </c>
      <c r="U181" s="26" t="str">
        <f t="shared" ca="1" si="84"/>
        <v/>
      </c>
      <c r="V181" s="26" t="str">
        <f t="shared" ca="1" si="85"/>
        <v/>
      </c>
      <c r="W181" s="26" t="str">
        <f t="shared" ca="1" si="86"/>
        <v/>
      </c>
      <c r="X181" s="26" t="str">
        <f t="shared" ca="1" si="87"/>
        <v/>
      </c>
      <c r="Y181" s="26" t="str">
        <f t="shared" ca="1" si="88"/>
        <v/>
      </c>
      <c r="Z181" s="28" t="str">
        <f t="shared" ca="1" si="72"/>
        <v/>
      </c>
      <c r="AA181" s="57" t="str">
        <f t="shared" ca="1" si="89"/>
        <v/>
      </c>
      <c r="AB181" s="33" t="str">
        <f t="shared" ca="1" si="73"/>
        <v/>
      </c>
      <c r="AD181" s="28" t="str">
        <f t="shared" ca="1" si="90"/>
        <v/>
      </c>
      <c r="AE181" s="28" t="str">
        <f t="shared" ca="1" si="91"/>
        <v/>
      </c>
      <c r="AF181" s="28" t="str">
        <f t="shared" ca="1" si="92"/>
        <v/>
      </c>
      <c r="AG181" s="28" t="str">
        <f t="shared" ca="1" si="93"/>
        <v/>
      </c>
      <c r="AH181" s="28" t="str">
        <f t="shared" ca="1" si="94"/>
        <v/>
      </c>
      <c r="AI181" s="28" t="str">
        <f t="shared" ca="1" si="95"/>
        <v/>
      </c>
      <c r="AJ181" s="28" t="str">
        <f t="shared" ca="1" si="96"/>
        <v/>
      </c>
      <c r="AK181" s="28" t="str">
        <f t="shared" ca="1" si="97"/>
        <v/>
      </c>
      <c r="AL181" s="28" t="str">
        <f t="shared" ca="1" si="98"/>
        <v/>
      </c>
      <c r="AM181" s="28" t="str">
        <f t="shared" ca="1" si="99"/>
        <v/>
      </c>
      <c r="AN181" s="28" t="str">
        <f t="shared" ca="1" si="74"/>
        <v/>
      </c>
      <c r="AO181" s="28" t="str">
        <f t="shared" ca="1" si="100"/>
        <v/>
      </c>
      <c r="AP181" s="33" t="str">
        <f t="shared" ca="1" si="75"/>
        <v/>
      </c>
      <c r="AQ181" s="54"/>
      <c r="AR181" s="53"/>
      <c r="AS181" s="53"/>
      <c r="AT181" s="53"/>
      <c r="AU181" s="53"/>
    </row>
    <row r="182" spans="1:51" ht="15" customHeight="1" x14ac:dyDescent="0.25">
      <c r="A182" s="31" t="str">
        <f t="shared" ca="1" si="76"/>
        <v/>
      </c>
      <c r="B182" s="32" t="str">
        <f t="shared" ca="1" si="77"/>
        <v/>
      </c>
      <c r="C182" s="32" t="str">
        <f t="shared" ca="1" si="78"/>
        <v/>
      </c>
      <c r="D182" s="48">
        <f>RAWDATA!A184</f>
        <v>194107</v>
      </c>
      <c r="E182" s="48" t="str">
        <f t="shared" ca="1" si="101"/>
        <v/>
      </c>
      <c r="F182" s="48" t="str">
        <f t="shared" ca="1" si="102"/>
        <v/>
      </c>
      <c r="G182" s="48" t="str">
        <f t="shared" ca="1" si="102"/>
        <v/>
      </c>
      <c r="H182" s="48" t="str">
        <f t="shared" ca="1" si="102"/>
        <v/>
      </c>
      <c r="I182" s="48" t="str">
        <f t="shared" ca="1" si="102"/>
        <v/>
      </c>
      <c r="J182" s="48" t="str">
        <f t="shared" ca="1" si="102"/>
        <v/>
      </c>
      <c r="K182" s="48" t="str">
        <f t="shared" ca="1" si="102"/>
        <v/>
      </c>
      <c r="L182" s="48" t="str">
        <f t="shared" ca="1" si="102"/>
        <v/>
      </c>
      <c r="M182" s="48" t="str">
        <f t="shared" ca="1" si="102"/>
        <v/>
      </c>
      <c r="N182" s="48" t="str">
        <f t="shared" ca="1" si="102"/>
        <v/>
      </c>
      <c r="P182" s="26" t="str">
        <f t="shared" ca="1" si="79"/>
        <v/>
      </c>
      <c r="Q182" s="26" t="str">
        <f t="shared" ca="1" si="80"/>
        <v/>
      </c>
      <c r="R182" s="26" t="str">
        <f t="shared" ca="1" si="81"/>
        <v/>
      </c>
      <c r="S182" s="26" t="str">
        <f t="shared" ca="1" si="82"/>
        <v/>
      </c>
      <c r="T182" s="26" t="str">
        <f t="shared" ca="1" si="83"/>
        <v/>
      </c>
      <c r="U182" s="26" t="str">
        <f t="shared" ca="1" si="84"/>
        <v/>
      </c>
      <c r="V182" s="26" t="str">
        <f t="shared" ca="1" si="85"/>
        <v/>
      </c>
      <c r="W182" s="26" t="str">
        <f t="shared" ca="1" si="86"/>
        <v/>
      </c>
      <c r="X182" s="26" t="str">
        <f t="shared" ca="1" si="87"/>
        <v/>
      </c>
      <c r="Y182" s="26" t="str">
        <f t="shared" ca="1" si="88"/>
        <v/>
      </c>
      <c r="Z182" s="28" t="str">
        <f t="shared" ca="1" si="72"/>
        <v/>
      </c>
      <c r="AA182" s="57" t="str">
        <f t="shared" ca="1" si="89"/>
        <v/>
      </c>
      <c r="AB182" s="33" t="str">
        <f t="shared" ca="1" si="73"/>
        <v/>
      </c>
      <c r="AD182" s="28" t="str">
        <f t="shared" ca="1" si="90"/>
        <v/>
      </c>
      <c r="AE182" s="28" t="str">
        <f t="shared" ca="1" si="91"/>
        <v/>
      </c>
      <c r="AF182" s="28" t="str">
        <f t="shared" ca="1" si="92"/>
        <v/>
      </c>
      <c r="AG182" s="28" t="str">
        <f t="shared" ca="1" si="93"/>
        <v/>
      </c>
      <c r="AH182" s="28" t="str">
        <f t="shared" ca="1" si="94"/>
        <v/>
      </c>
      <c r="AI182" s="28" t="str">
        <f t="shared" ca="1" si="95"/>
        <v/>
      </c>
      <c r="AJ182" s="28" t="str">
        <f t="shared" ca="1" si="96"/>
        <v/>
      </c>
      <c r="AK182" s="28" t="str">
        <f t="shared" ca="1" si="97"/>
        <v/>
      </c>
      <c r="AL182" s="28" t="str">
        <f t="shared" ca="1" si="98"/>
        <v/>
      </c>
      <c r="AM182" s="28" t="str">
        <f t="shared" ca="1" si="99"/>
        <v/>
      </c>
      <c r="AN182" s="28" t="str">
        <f t="shared" ca="1" si="74"/>
        <v/>
      </c>
      <c r="AO182" s="28" t="str">
        <f t="shared" ca="1" si="100"/>
        <v/>
      </c>
      <c r="AP182" s="33" t="str">
        <f t="shared" ca="1" si="75"/>
        <v/>
      </c>
      <c r="AQ182" s="54"/>
      <c r="AR182" s="53"/>
      <c r="AS182" s="53"/>
      <c r="AT182" s="53"/>
      <c r="AU182" s="53"/>
    </row>
    <row r="183" spans="1:51" ht="15" customHeight="1" x14ac:dyDescent="0.25">
      <c r="A183" s="31" t="str">
        <f t="shared" ca="1" si="76"/>
        <v/>
      </c>
      <c r="B183" s="32" t="str">
        <f t="shared" ca="1" si="77"/>
        <v/>
      </c>
      <c r="C183" s="32" t="str">
        <f t="shared" ca="1" si="78"/>
        <v/>
      </c>
      <c r="D183" s="48">
        <f>RAWDATA!A185</f>
        <v>194108</v>
      </c>
      <c r="E183" s="48" t="str">
        <f t="shared" ca="1" si="101"/>
        <v/>
      </c>
      <c r="F183" s="48" t="str">
        <f t="shared" ca="1" si="102"/>
        <v/>
      </c>
      <c r="G183" s="48" t="str">
        <f t="shared" ca="1" si="102"/>
        <v/>
      </c>
      <c r="H183" s="48" t="str">
        <f t="shared" ca="1" si="102"/>
        <v/>
      </c>
      <c r="I183" s="48" t="str">
        <f t="shared" ca="1" si="102"/>
        <v/>
      </c>
      <c r="J183" s="48" t="str">
        <f t="shared" ca="1" si="102"/>
        <v/>
      </c>
      <c r="K183" s="48" t="str">
        <f t="shared" ca="1" si="102"/>
        <v/>
      </c>
      <c r="L183" s="48" t="str">
        <f t="shared" ca="1" si="102"/>
        <v/>
      </c>
      <c r="M183" s="48" t="str">
        <f t="shared" ca="1" si="102"/>
        <v/>
      </c>
      <c r="N183" s="48" t="str">
        <f t="shared" ca="1" si="102"/>
        <v/>
      </c>
      <c r="P183" s="26" t="str">
        <f t="shared" ca="1" si="79"/>
        <v/>
      </c>
      <c r="Q183" s="26" t="str">
        <f t="shared" ca="1" si="80"/>
        <v/>
      </c>
      <c r="R183" s="26" t="str">
        <f t="shared" ca="1" si="81"/>
        <v/>
      </c>
      <c r="S183" s="26" t="str">
        <f t="shared" ca="1" si="82"/>
        <v/>
      </c>
      <c r="T183" s="26" t="str">
        <f t="shared" ca="1" si="83"/>
        <v/>
      </c>
      <c r="U183" s="26" t="str">
        <f t="shared" ca="1" si="84"/>
        <v/>
      </c>
      <c r="V183" s="26" t="str">
        <f t="shared" ca="1" si="85"/>
        <v/>
      </c>
      <c r="W183" s="26" t="str">
        <f t="shared" ca="1" si="86"/>
        <v/>
      </c>
      <c r="X183" s="26" t="str">
        <f t="shared" ca="1" si="87"/>
        <v/>
      </c>
      <c r="Y183" s="26" t="str">
        <f t="shared" ca="1" si="88"/>
        <v/>
      </c>
      <c r="Z183" s="28" t="str">
        <f t="shared" ca="1" si="72"/>
        <v/>
      </c>
      <c r="AA183" s="57" t="str">
        <f t="shared" ca="1" si="89"/>
        <v/>
      </c>
      <c r="AB183" s="33" t="str">
        <f t="shared" ca="1" si="73"/>
        <v/>
      </c>
      <c r="AD183" s="28" t="str">
        <f t="shared" ca="1" si="90"/>
        <v/>
      </c>
      <c r="AE183" s="28" t="str">
        <f t="shared" ca="1" si="91"/>
        <v/>
      </c>
      <c r="AF183" s="28" t="str">
        <f t="shared" ca="1" si="92"/>
        <v/>
      </c>
      <c r="AG183" s="28" t="str">
        <f t="shared" ca="1" si="93"/>
        <v/>
      </c>
      <c r="AH183" s="28" t="str">
        <f t="shared" ca="1" si="94"/>
        <v/>
      </c>
      <c r="AI183" s="28" t="str">
        <f t="shared" ca="1" si="95"/>
        <v/>
      </c>
      <c r="AJ183" s="28" t="str">
        <f t="shared" ca="1" si="96"/>
        <v/>
      </c>
      <c r="AK183" s="28" t="str">
        <f t="shared" ca="1" si="97"/>
        <v/>
      </c>
      <c r="AL183" s="28" t="str">
        <f t="shared" ca="1" si="98"/>
        <v/>
      </c>
      <c r="AM183" s="28" t="str">
        <f t="shared" ca="1" si="99"/>
        <v/>
      </c>
      <c r="AN183" s="28" t="str">
        <f t="shared" ca="1" si="74"/>
        <v/>
      </c>
      <c r="AO183" s="28" t="str">
        <f t="shared" ca="1" si="100"/>
        <v/>
      </c>
      <c r="AP183" s="33" t="str">
        <f t="shared" ca="1" si="75"/>
        <v/>
      </c>
      <c r="AQ183" s="54"/>
      <c r="AR183" s="53"/>
      <c r="AS183" s="53"/>
      <c r="AT183" s="53"/>
      <c r="AU183" s="53"/>
    </row>
    <row r="184" spans="1:51" ht="15" customHeight="1" x14ac:dyDescent="0.25">
      <c r="A184" s="31" t="str">
        <f t="shared" ca="1" si="76"/>
        <v/>
      </c>
      <c r="B184" s="32" t="str">
        <f t="shared" ca="1" si="77"/>
        <v/>
      </c>
      <c r="C184" s="32" t="str">
        <f t="shared" ca="1" si="78"/>
        <v/>
      </c>
      <c r="D184" s="48">
        <f>RAWDATA!A186</f>
        <v>194109</v>
      </c>
      <c r="E184" s="48" t="str">
        <f t="shared" ca="1" si="101"/>
        <v/>
      </c>
      <c r="F184" s="48" t="str">
        <f t="shared" ca="1" si="102"/>
        <v/>
      </c>
      <c r="G184" s="48" t="str">
        <f t="shared" ca="1" si="102"/>
        <v/>
      </c>
      <c r="H184" s="48" t="str">
        <f t="shared" ca="1" si="102"/>
        <v/>
      </c>
      <c r="I184" s="48" t="str">
        <f t="shared" ca="1" si="102"/>
        <v/>
      </c>
      <c r="J184" s="48" t="str">
        <f t="shared" ca="1" si="102"/>
        <v/>
      </c>
      <c r="K184" s="48" t="str">
        <f t="shared" ca="1" si="102"/>
        <v/>
      </c>
      <c r="L184" s="48" t="str">
        <f t="shared" ca="1" si="102"/>
        <v/>
      </c>
      <c r="M184" s="48" t="str">
        <f t="shared" ca="1" si="102"/>
        <v/>
      </c>
      <c r="N184" s="48" t="str">
        <f t="shared" ca="1" si="102"/>
        <v/>
      </c>
      <c r="P184" s="26" t="str">
        <f t="shared" ca="1" si="79"/>
        <v/>
      </c>
      <c r="Q184" s="26" t="str">
        <f t="shared" ca="1" si="80"/>
        <v/>
      </c>
      <c r="R184" s="26" t="str">
        <f t="shared" ca="1" si="81"/>
        <v/>
      </c>
      <c r="S184" s="26" t="str">
        <f t="shared" ca="1" si="82"/>
        <v/>
      </c>
      <c r="T184" s="26" t="str">
        <f t="shared" ca="1" si="83"/>
        <v/>
      </c>
      <c r="U184" s="26" t="str">
        <f t="shared" ca="1" si="84"/>
        <v/>
      </c>
      <c r="V184" s="26" t="str">
        <f t="shared" ca="1" si="85"/>
        <v/>
      </c>
      <c r="W184" s="26" t="str">
        <f t="shared" ca="1" si="86"/>
        <v/>
      </c>
      <c r="X184" s="26" t="str">
        <f t="shared" ca="1" si="87"/>
        <v/>
      </c>
      <c r="Y184" s="26" t="str">
        <f t="shared" ca="1" si="88"/>
        <v/>
      </c>
      <c r="Z184" s="28" t="str">
        <f t="shared" ca="1" si="72"/>
        <v/>
      </c>
      <c r="AA184" s="57" t="str">
        <f ca="1">IF(E184="","",AVERAGE(E184:N184)/100)</f>
        <v/>
      </c>
      <c r="AB184" s="33" t="str">
        <f t="shared" ca="1" si="73"/>
        <v/>
      </c>
      <c r="AD184" s="28" t="str">
        <f t="shared" ca="1" si="90"/>
        <v/>
      </c>
      <c r="AE184" s="28" t="str">
        <f t="shared" ca="1" si="91"/>
        <v/>
      </c>
      <c r="AF184" s="28" t="str">
        <f t="shared" ca="1" si="92"/>
        <v/>
      </c>
      <c r="AG184" s="28" t="str">
        <f t="shared" ca="1" si="93"/>
        <v/>
      </c>
      <c r="AH184" s="28" t="str">
        <f t="shared" ca="1" si="94"/>
        <v/>
      </c>
      <c r="AI184" s="28" t="str">
        <f t="shared" ca="1" si="95"/>
        <v/>
      </c>
      <c r="AJ184" s="28" t="str">
        <f t="shared" ca="1" si="96"/>
        <v/>
      </c>
      <c r="AK184" s="28" t="str">
        <f t="shared" ca="1" si="97"/>
        <v/>
      </c>
      <c r="AL184" s="28" t="str">
        <f t="shared" ca="1" si="98"/>
        <v/>
      </c>
      <c r="AM184" s="28" t="str">
        <f t="shared" ca="1" si="99"/>
        <v/>
      </c>
      <c r="AN184" s="28" t="str">
        <f t="shared" ca="1" si="74"/>
        <v/>
      </c>
      <c r="AO184" s="28" t="str">
        <f t="shared" ca="1" si="100"/>
        <v/>
      </c>
      <c r="AP184" s="33" t="str">
        <f t="shared" ca="1" si="75"/>
        <v/>
      </c>
      <c r="AQ184" s="54"/>
      <c r="AR184" s="53"/>
      <c r="AS184" s="53"/>
      <c r="AT184" s="53"/>
      <c r="AU184" s="53"/>
    </row>
    <row r="185" spans="1:51" ht="15" customHeight="1" x14ac:dyDescent="0.25">
      <c r="A185" s="31" t="str">
        <f t="shared" ca="1" si="76"/>
        <v/>
      </c>
      <c r="B185" s="32" t="str">
        <f t="shared" ca="1" si="77"/>
        <v/>
      </c>
      <c r="C185" s="32" t="str">
        <f t="shared" ca="1" si="78"/>
        <v/>
      </c>
      <c r="D185" s="48">
        <f>RAWDATA!A187</f>
        <v>194110</v>
      </c>
      <c r="E185" s="48" t="str">
        <f t="shared" ca="1" si="101"/>
        <v/>
      </c>
      <c r="F185" s="48" t="str">
        <f t="shared" ca="1" si="102"/>
        <v/>
      </c>
      <c r="G185" s="48" t="str">
        <f t="shared" ca="1" si="102"/>
        <v/>
      </c>
      <c r="H185" s="48" t="str">
        <f t="shared" ca="1" si="102"/>
        <v/>
      </c>
      <c r="I185" s="48" t="str">
        <f t="shared" ca="1" si="102"/>
        <v/>
      </c>
      <c r="J185" s="48" t="str">
        <f t="shared" ca="1" si="102"/>
        <v/>
      </c>
      <c r="K185" s="48" t="str">
        <f t="shared" ca="1" si="102"/>
        <v/>
      </c>
      <c r="L185" s="48" t="str">
        <f t="shared" ca="1" si="102"/>
        <v/>
      </c>
      <c r="M185" s="48" t="str">
        <f t="shared" ca="1" si="102"/>
        <v/>
      </c>
      <c r="N185" s="48" t="str">
        <f t="shared" ca="1" si="102"/>
        <v/>
      </c>
      <c r="P185" s="26" t="str">
        <f t="shared" ca="1" si="79"/>
        <v/>
      </c>
      <c r="Q185" s="26" t="str">
        <f t="shared" ca="1" si="80"/>
        <v/>
      </c>
      <c r="R185" s="26" t="str">
        <f t="shared" ca="1" si="81"/>
        <v/>
      </c>
      <c r="S185" s="26" t="str">
        <f t="shared" ca="1" si="82"/>
        <v/>
      </c>
      <c r="T185" s="26" t="str">
        <f t="shared" ca="1" si="83"/>
        <v/>
      </c>
      <c r="U185" s="26" t="str">
        <f t="shared" ca="1" si="84"/>
        <v/>
      </c>
      <c r="V185" s="26" t="str">
        <f t="shared" ca="1" si="85"/>
        <v/>
      </c>
      <c r="W185" s="26" t="str">
        <f t="shared" ca="1" si="86"/>
        <v/>
      </c>
      <c r="X185" s="26" t="str">
        <f t="shared" ca="1" si="87"/>
        <v/>
      </c>
      <c r="Y185" s="26" t="str">
        <f t="shared" ca="1" si="88"/>
        <v/>
      </c>
      <c r="Z185" s="28" t="str">
        <f t="shared" ca="1" si="72"/>
        <v/>
      </c>
      <c r="AA185" s="57" t="str">
        <f t="shared" ca="1" si="89"/>
        <v/>
      </c>
      <c r="AB185" s="33" t="str">
        <f t="shared" ca="1" si="73"/>
        <v/>
      </c>
      <c r="AD185" s="28" t="str">
        <f t="shared" ca="1" si="90"/>
        <v/>
      </c>
      <c r="AE185" s="28" t="str">
        <f t="shared" ca="1" si="91"/>
        <v/>
      </c>
      <c r="AF185" s="28" t="str">
        <f t="shared" ca="1" si="92"/>
        <v/>
      </c>
      <c r="AG185" s="28" t="str">
        <f t="shared" ca="1" si="93"/>
        <v/>
      </c>
      <c r="AH185" s="28" t="str">
        <f t="shared" ca="1" si="94"/>
        <v/>
      </c>
      <c r="AI185" s="28" t="str">
        <f t="shared" ca="1" si="95"/>
        <v/>
      </c>
      <c r="AJ185" s="28" t="str">
        <f t="shared" ca="1" si="96"/>
        <v/>
      </c>
      <c r="AK185" s="28" t="str">
        <f t="shared" ca="1" si="97"/>
        <v/>
      </c>
      <c r="AL185" s="28" t="str">
        <f t="shared" ca="1" si="98"/>
        <v/>
      </c>
      <c r="AM185" s="28" t="str">
        <f t="shared" ca="1" si="99"/>
        <v/>
      </c>
      <c r="AN185" s="28" t="str">
        <f t="shared" ca="1" si="74"/>
        <v/>
      </c>
      <c r="AO185" s="28" t="str">
        <f t="shared" ca="1" si="100"/>
        <v/>
      </c>
      <c r="AP185" s="33" t="str">
        <f t="shared" ca="1" si="75"/>
        <v/>
      </c>
      <c r="AQ185" s="54"/>
      <c r="AR185" s="53"/>
      <c r="AS185" s="53"/>
      <c r="AT185" s="53"/>
      <c r="AU185" s="53"/>
      <c r="AY185" s="29"/>
    </row>
    <row r="186" spans="1:51" ht="15" customHeight="1" x14ac:dyDescent="0.25">
      <c r="A186" s="31" t="str">
        <f t="shared" ca="1" si="76"/>
        <v/>
      </c>
      <c r="B186" s="32" t="str">
        <f t="shared" ca="1" si="77"/>
        <v/>
      </c>
      <c r="C186" s="32" t="str">
        <f t="shared" ca="1" si="78"/>
        <v/>
      </c>
      <c r="D186" s="48">
        <f>RAWDATA!A188</f>
        <v>194111</v>
      </c>
      <c r="E186" s="48" t="str">
        <f t="shared" ca="1" si="101"/>
        <v/>
      </c>
      <c r="F186" s="48" t="str">
        <f t="shared" ca="1" si="102"/>
        <v/>
      </c>
      <c r="G186" s="48" t="str">
        <f t="shared" ca="1" si="102"/>
        <v/>
      </c>
      <c r="H186" s="48" t="str">
        <f t="shared" ca="1" si="102"/>
        <v/>
      </c>
      <c r="I186" s="48" t="str">
        <f t="shared" ca="1" si="102"/>
        <v/>
      </c>
      <c r="J186" s="48" t="str">
        <f t="shared" ca="1" si="102"/>
        <v/>
      </c>
      <c r="K186" s="48" t="str">
        <f t="shared" ca="1" si="102"/>
        <v/>
      </c>
      <c r="L186" s="48" t="str">
        <f t="shared" ca="1" si="102"/>
        <v/>
      </c>
      <c r="M186" s="48" t="str">
        <f t="shared" ref="F186:N215" ca="1" si="103">IF(OR($D186&lt;$B$3,$D186&gt;$B$4),"",IF(ISERROR(VLOOKUP($D186,INDIRECT($B$1),M$7,0)),"",VLOOKUP($D186,INDIRECT($B$1),M$7,0)))</f>
        <v/>
      </c>
      <c r="N186" s="48" t="str">
        <f t="shared" ca="1" si="103"/>
        <v/>
      </c>
      <c r="P186" s="26" t="str">
        <f t="shared" ca="1" si="79"/>
        <v/>
      </c>
      <c r="Q186" s="26" t="str">
        <f t="shared" ca="1" si="80"/>
        <v/>
      </c>
      <c r="R186" s="26" t="str">
        <f t="shared" ca="1" si="81"/>
        <v/>
      </c>
      <c r="S186" s="26" t="str">
        <f t="shared" ca="1" si="82"/>
        <v/>
      </c>
      <c r="T186" s="26" t="str">
        <f t="shared" ca="1" si="83"/>
        <v/>
      </c>
      <c r="U186" s="26" t="str">
        <f t="shared" ca="1" si="84"/>
        <v/>
      </c>
      <c r="V186" s="26" t="str">
        <f t="shared" ca="1" si="85"/>
        <v/>
      </c>
      <c r="W186" s="26" t="str">
        <f t="shared" ca="1" si="86"/>
        <v/>
      </c>
      <c r="X186" s="26" t="str">
        <f t="shared" ca="1" si="87"/>
        <v/>
      </c>
      <c r="Y186" s="26" t="str">
        <f t="shared" ca="1" si="88"/>
        <v/>
      </c>
      <c r="Z186" s="28" t="str">
        <f t="shared" ca="1" si="72"/>
        <v/>
      </c>
      <c r="AA186" s="57" t="str">
        <f t="shared" ca="1" si="89"/>
        <v/>
      </c>
      <c r="AB186" s="33" t="str">
        <f t="shared" ca="1" si="73"/>
        <v/>
      </c>
      <c r="AD186" s="28" t="str">
        <f t="shared" ca="1" si="90"/>
        <v/>
      </c>
      <c r="AE186" s="28" t="str">
        <f t="shared" ca="1" si="91"/>
        <v/>
      </c>
      <c r="AF186" s="28" t="str">
        <f t="shared" ca="1" si="92"/>
        <v/>
      </c>
      <c r="AG186" s="28" t="str">
        <f t="shared" ca="1" si="93"/>
        <v/>
      </c>
      <c r="AH186" s="28" t="str">
        <f t="shared" ca="1" si="94"/>
        <v/>
      </c>
      <c r="AI186" s="28" t="str">
        <f t="shared" ca="1" si="95"/>
        <v/>
      </c>
      <c r="AJ186" s="28" t="str">
        <f t="shared" ca="1" si="96"/>
        <v/>
      </c>
      <c r="AK186" s="28" t="str">
        <f t="shared" ca="1" si="97"/>
        <v/>
      </c>
      <c r="AL186" s="28" t="str">
        <f t="shared" ca="1" si="98"/>
        <v/>
      </c>
      <c r="AM186" s="28" t="str">
        <f t="shared" ca="1" si="99"/>
        <v/>
      </c>
      <c r="AN186" s="28" t="str">
        <f t="shared" ca="1" si="74"/>
        <v/>
      </c>
      <c r="AO186" s="28" t="str">
        <f t="shared" ca="1" si="100"/>
        <v/>
      </c>
      <c r="AP186" s="33" t="str">
        <f t="shared" ca="1" si="75"/>
        <v/>
      </c>
      <c r="AQ186" s="54"/>
      <c r="AR186" s="53"/>
      <c r="AS186" s="53"/>
      <c r="AT186" s="53"/>
      <c r="AU186" s="53"/>
    </row>
    <row r="187" spans="1:51" ht="15" customHeight="1" x14ac:dyDescent="0.25">
      <c r="A187" s="31" t="str">
        <f t="shared" ca="1" si="76"/>
        <v/>
      </c>
      <c r="B187" s="32" t="str">
        <f t="shared" ca="1" si="77"/>
        <v/>
      </c>
      <c r="C187" s="32" t="str">
        <f t="shared" ca="1" si="78"/>
        <v/>
      </c>
      <c r="D187" s="48">
        <f>RAWDATA!A189</f>
        <v>194112</v>
      </c>
      <c r="E187" s="48" t="str">
        <f t="shared" ca="1" si="101"/>
        <v/>
      </c>
      <c r="F187" s="48" t="str">
        <f t="shared" ca="1" si="103"/>
        <v/>
      </c>
      <c r="G187" s="48" t="str">
        <f t="shared" ca="1" si="103"/>
        <v/>
      </c>
      <c r="H187" s="48" t="str">
        <f t="shared" ca="1" si="103"/>
        <v/>
      </c>
      <c r="I187" s="48" t="str">
        <f t="shared" ca="1" si="103"/>
        <v/>
      </c>
      <c r="J187" s="48" t="str">
        <f t="shared" ca="1" si="103"/>
        <v/>
      </c>
      <c r="K187" s="48" t="str">
        <f t="shared" ca="1" si="103"/>
        <v/>
      </c>
      <c r="L187" s="48" t="str">
        <f t="shared" ca="1" si="103"/>
        <v/>
      </c>
      <c r="M187" s="48" t="str">
        <f t="shared" ca="1" si="103"/>
        <v/>
      </c>
      <c r="N187" s="48" t="str">
        <f t="shared" ca="1" si="103"/>
        <v/>
      </c>
      <c r="P187" s="26" t="str">
        <f t="shared" ca="1" si="79"/>
        <v/>
      </c>
      <c r="Q187" s="26" t="str">
        <f t="shared" ca="1" si="80"/>
        <v/>
      </c>
      <c r="R187" s="26" t="str">
        <f t="shared" ca="1" si="81"/>
        <v/>
      </c>
      <c r="S187" s="26" t="str">
        <f t="shared" ca="1" si="82"/>
        <v/>
      </c>
      <c r="T187" s="26" t="str">
        <f t="shared" ca="1" si="83"/>
        <v/>
      </c>
      <c r="U187" s="26" t="str">
        <f t="shared" ca="1" si="84"/>
        <v/>
      </c>
      <c r="V187" s="26" t="str">
        <f t="shared" ca="1" si="85"/>
        <v/>
      </c>
      <c r="W187" s="26" t="str">
        <f t="shared" ca="1" si="86"/>
        <v/>
      </c>
      <c r="X187" s="26" t="str">
        <f t="shared" ca="1" si="87"/>
        <v/>
      </c>
      <c r="Y187" s="26" t="str">
        <f t="shared" ca="1" si="88"/>
        <v/>
      </c>
      <c r="Z187" s="28" t="str">
        <f t="shared" ca="1" si="72"/>
        <v/>
      </c>
      <c r="AA187" s="57" t="str">
        <f t="shared" ca="1" si="89"/>
        <v/>
      </c>
      <c r="AB187" s="33" t="str">
        <f t="shared" ca="1" si="73"/>
        <v/>
      </c>
      <c r="AD187" s="28" t="str">
        <f t="shared" ca="1" si="90"/>
        <v/>
      </c>
      <c r="AE187" s="28" t="str">
        <f t="shared" ca="1" si="91"/>
        <v/>
      </c>
      <c r="AF187" s="28" t="str">
        <f t="shared" ca="1" si="92"/>
        <v/>
      </c>
      <c r="AG187" s="28" t="str">
        <f t="shared" ca="1" si="93"/>
        <v/>
      </c>
      <c r="AH187" s="28" t="str">
        <f t="shared" ca="1" si="94"/>
        <v/>
      </c>
      <c r="AI187" s="28" t="str">
        <f t="shared" ca="1" si="95"/>
        <v/>
      </c>
      <c r="AJ187" s="28" t="str">
        <f t="shared" ca="1" si="96"/>
        <v/>
      </c>
      <c r="AK187" s="28" t="str">
        <f t="shared" ca="1" si="97"/>
        <v/>
      </c>
      <c r="AL187" s="28" t="str">
        <f t="shared" ca="1" si="98"/>
        <v/>
      </c>
      <c r="AM187" s="28" t="str">
        <f t="shared" ca="1" si="99"/>
        <v/>
      </c>
      <c r="AN187" s="28" t="str">
        <f t="shared" ca="1" si="74"/>
        <v/>
      </c>
      <c r="AO187" s="28" t="str">
        <f t="shared" ca="1" si="100"/>
        <v/>
      </c>
      <c r="AP187" s="33" t="str">
        <f t="shared" ca="1" si="75"/>
        <v/>
      </c>
      <c r="AQ187" s="54"/>
      <c r="AR187" s="53"/>
      <c r="AS187" s="53"/>
      <c r="AT187" s="53"/>
      <c r="AU187" s="53"/>
    </row>
    <row r="188" spans="1:51" ht="15" customHeight="1" x14ac:dyDescent="0.25">
      <c r="A188" s="31" t="str">
        <f t="shared" ca="1" si="76"/>
        <v/>
      </c>
      <c r="B188" s="32" t="str">
        <f t="shared" ca="1" si="77"/>
        <v/>
      </c>
      <c r="C188" s="32" t="str">
        <f t="shared" ca="1" si="78"/>
        <v/>
      </c>
      <c r="D188" s="48">
        <f>RAWDATA!A190</f>
        <v>194201</v>
      </c>
      <c r="E188" s="48" t="str">
        <f t="shared" ca="1" si="101"/>
        <v/>
      </c>
      <c r="F188" s="48" t="str">
        <f t="shared" ca="1" si="103"/>
        <v/>
      </c>
      <c r="G188" s="48" t="str">
        <f t="shared" ca="1" si="103"/>
        <v/>
      </c>
      <c r="H188" s="48" t="str">
        <f t="shared" ca="1" si="103"/>
        <v/>
      </c>
      <c r="I188" s="48" t="str">
        <f t="shared" ca="1" si="103"/>
        <v/>
      </c>
      <c r="J188" s="48" t="str">
        <f t="shared" ca="1" si="103"/>
        <v/>
      </c>
      <c r="K188" s="48" t="str">
        <f t="shared" ca="1" si="103"/>
        <v/>
      </c>
      <c r="L188" s="48" t="str">
        <f t="shared" ca="1" si="103"/>
        <v/>
      </c>
      <c r="M188" s="48" t="str">
        <f t="shared" ca="1" si="103"/>
        <v/>
      </c>
      <c r="N188" s="48" t="str">
        <f t="shared" ca="1" si="103"/>
        <v/>
      </c>
      <c r="P188" s="26" t="str">
        <f t="shared" ca="1" si="79"/>
        <v/>
      </c>
      <c r="Q188" s="26" t="str">
        <f t="shared" ca="1" si="80"/>
        <v/>
      </c>
      <c r="R188" s="26" t="str">
        <f t="shared" ca="1" si="81"/>
        <v/>
      </c>
      <c r="S188" s="26" t="str">
        <f t="shared" ca="1" si="82"/>
        <v/>
      </c>
      <c r="T188" s="26" t="str">
        <f t="shared" ca="1" si="83"/>
        <v/>
      </c>
      <c r="U188" s="26" t="str">
        <f t="shared" ca="1" si="84"/>
        <v/>
      </c>
      <c r="V188" s="26" t="str">
        <f t="shared" ca="1" si="85"/>
        <v/>
      </c>
      <c r="W188" s="26" t="str">
        <f t="shared" ca="1" si="86"/>
        <v/>
      </c>
      <c r="X188" s="26" t="str">
        <f t="shared" ca="1" si="87"/>
        <v/>
      </c>
      <c r="Y188" s="26" t="str">
        <f t="shared" ca="1" si="88"/>
        <v/>
      </c>
      <c r="Z188" s="28" t="str">
        <f t="shared" ca="1" si="72"/>
        <v/>
      </c>
      <c r="AA188" s="57" t="str">
        <f t="shared" ca="1" si="89"/>
        <v/>
      </c>
      <c r="AB188" s="33" t="str">
        <f t="shared" ca="1" si="73"/>
        <v/>
      </c>
      <c r="AD188" s="28" t="str">
        <f t="shared" ca="1" si="90"/>
        <v/>
      </c>
      <c r="AE188" s="28" t="str">
        <f t="shared" ca="1" si="91"/>
        <v/>
      </c>
      <c r="AF188" s="28" t="str">
        <f t="shared" ca="1" si="92"/>
        <v/>
      </c>
      <c r="AG188" s="28" t="str">
        <f t="shared" ca="1" si="93"/>
        <v/>
      </c>
      <c r="AH188" s="28" t="str">
        <f t="shared" ca="1" si="94"/>
        <v/>
      </c>
      <c r="AI188" s="28" t="str">
        <f t="shared" ca="1" si="95"/>
        <v/>
      </c>
      <c r="AJ188" s="28" t="str">
        <f t="shared" ca="1" si="96"/>
        <v/>
      </c>
      <c r="AK188" s="28" t="str">
        <f t="shared" ca="1" si="97"/>
        <v/>
      </c>
      <c r="AL188" s="28" t="str">
        <f t="shared" ca="1" si="98"/>
        <v/>
      </c>
      <c r="AM188" s="28" t="str">
        <f t="shared" ca="1" si="99"/>
        <v/>
      </c>
      <c r="AN188" s="28" t="str">
        <f t="shared" ca="1" si="74"/>
        <v/>
      </c>
      <c r="AO188" s="28" t="str">
        <f t="shared" ca="1" si="100"/>
        <v/>
      </c>
      <c r="AP188" s="33" t="str">
        <f t="shared" ca="1" si="75"/>
        <v/>
      </c>
      <c r="AQ188" s="54"/>
      <c r="AR188" s="53"/>
      <c r="AS188" s="53"/>
      <c r="AT188" s="53"/>
      <c r="AU188" s="53"/>
    </row>
    <row r="189" spans="1:51" ht="15" customHeight="1" x14ac:dyDescent="0.25">
      <c r="A189" s="31" t="str">
        <f t="shared" ca="1" si="76"/>
        <v/>
      </c>
      <c r="B189" s="32" t="str">
        <f t="shared" ca="1" si="77"/>
        <v/>
      </c>
      <c r="C189" s="32" t="str">
        <f t="shared" ca="1" si="78"/>
        <v/>
      </c>
      <c r="D189" s="48">
        <f>RAWDATA!A191</f>
        <v>194202</v>
      </c>
      <c r="E189" s="48" t="str">
        <f t="shared" ca="1" si="101"/>
        <v/>
      </c>
      <c r="F189" s="48" t="str">
        <f t="shared" ca="1" si="103"/>
        <v/>
      </c>
      <c r="G189" s="48" t="str">
        <f t="shared" ca="1" si="103"/>
        <v/>
      </c>
      <c r="H189" s="48" t="str">
        <f t="shared" ca="1" si="103"/>
        <v/>
      </c>
      <c r="I189" s="48" t="str">
        <f t="shared" ca="1" si="103"/>
        <v/>
      </c>
      <c r="J189" s="48" t="str">
        <f t="shared" ca="1" si="103"/>
        <v/>
      </c>
      <c r="K189" s="48" t="str">
        <f t="shared" ca="1" si="103"/>
        <v/>
      </c>
      <c r="L189" s="48" t="str">
        <f t="shared" ca="1" si="103"/>
        <v/>
      </c>
      <c r="M189" s="48" t="str">
        <f t="shared" ca="1" si="103"/>
        <v/>
      </c>
      <c r="N189" s="48" t="str">
        <f t="shared" ca="1" si="103"/>
        <v/>
      </c>
      <c r="P189" s="26" t="str">
        <f t="shared" ca="1" si="79"/>
        <v/>
      </c>
      <c r="Q189" s="26" t="str">
        <f t="shared" ca="1" si="80"/>
        <v/>
      </c>
      <c r="R189" s="26" t="str">
        <f t="shared" ca="1" si="81"/>
        <v/>
      </c>
      <c r="S189" s="26" t="str">
        <f t="shared" ca="1" si="82"/>
        <v/>
      </c>
      <c r="T189" s="26" t="str">
        <f t="shared" ca="1" si="83"/>
        <v/>
      </c>
      <c r="U189" s="26" t="str">
        <f t="shared" ca="1" si="84"/>
        <v/>
      </c>
      <c r="V189" s="26" t="str">
        <f t="shared" ca="1" si="85"/>
        <v/>
      </c>
      <c r="W189" s="26" t="str">
        <f t="shared" ca="1" si="86"/>
        <v/>
      </c>
      <c r="X189" s="26" t="str">
        <f t="shared" ca="1" si="87"/>
        <v/>
      </c>
      <c r="Y189" s="26" t="str">
        <f t="shared" ca="1" si="88"/>
        <v/>
      </c>
      <c r="Z189" s="28" t="str">
        <f t="shared" ca="1" si="72"/>
        <v/>
      </c>
      <c r="AA189" s="57" t="str">
        <f t="shared" ca="1" si="89"/>
        <v/>
      </c>
      <c r="AB189" s="33" t="str">
        <f t="shared" ca="1" si="73"/>
        <v/>
      </c>
      <c r="AD189" s="28" t="str">
        <f t="shared" ca="1" si="90"/>
        <v/>
      </c>
      <c r="AE189" s="28" t="str">
        <f t="shared" ca="1" si="91"/>
        <v/>
      </c>
      <c r="AF189" s="28" t="str">
        <f t="shared" ca="1" si="92"/>
        <v/>
      </c>
      <c r="AG189" s="28" t="str">
        <f t="shared" ca="1" si="93"/>
        <v/>
      </c>
      <c r="AH189" s="28" t="str">
        <f t="shared" ca="1" si="94"/>
        <v/>
      </c>
      <c r="AI189" s="28" t="str">
        <f t="shared" ca="1" si="95"/>
        <v/>
      </c>
      <c r="AJ189" s="28" t="str">
        <f t="shared" ca="1" si="96"/>
        <v/>
      </c>
      <c r="AK189" s="28" t="str">
        <f t="shared" ca="1" si="97"/>
        <v/>
      </c>
      <c r="AL189" s="28" t="str">
        <f t="shared" ca="1" si="98"/>
        <v/>
      </c>
      <c r="AM189" s="28" t="str">
        <f t="shared" ca="1" si="99"/>
        <v/>
      </c>
      <c r="AN189" s="28" t="str">
        <f t="shared" ca="1" si="74"/>
        <v/>
      </c>
      <c r="AO189" s="28" t="str">
        <f t="shared" ca="1" si="100"/>
        <v/>
      </c>
      <c r="AP189" s="33" t="str">
        <f t="shared" ca="1" si="75"/>
        <v/>
      </c>
      <c r="AQ189" s="54"/>
      <c r="AR189" s="53"/>
      <c r="AS189" s="53"/>
      <c r="AT189" s="53"/>
      <c r="AU189" s="53"/>
    </row>
    <row r="190" spans="1:51" ht="15" customHeight="1" x14ac:dyDescent="0.25">
      <c r="A190" s="31" t="str">
        <f t="shared" ca="1" si="76"/>
        <v/>
      </c>
      <c r="B190" s="32" t="str">
        <f t="shared" ca="1" si="77"/>
        <v/>
      </c>
      <c r="C190" s="32" t="str">
        <f t="shared" ca="1" si="78"/>
        <v/>
      </c>
      <c r="D190" s="48">
        <f>RAWDATA!A192</f>
        <v>194203</v>
      </c>
      <c r="E190" s="48" t="str">
        <f t="shared" ca="1" si="101"/>
        <v/>
      </c>
      <c r="F190" s="48" t="str">
        <f t="shared" ca="1" si="103"/>
        <v/>
      </c>
      <c r="G190" s="48" t="str">
        <f t="shared" ca="1" si="103"/>
        <v/>
      </c>
      <c r="H190" s="48" t="str">
        <f t="shared" ca="1" si="103"/>
        <v/>
      </c>
      <c r="I190" s="48" t="str">
        <f t="shared" ca="1" si="103"/>
        <v/>
      </c>
      <c r="J190" s="48" t="str">
        <f t="shared" ca="1" si="103"/>
        <v/>
      </c>
      <c r="K190" s="48" t="str">
        <f t="shared" ca="1" si="103"/>
        <v/>
      </c>
      <c r="L190" s="48" t="str">
        <f t="shared" ca="1" si="103"/>
        <v/>
      </c>
      <c r="M190" s="48" t="str">
        <f t="shared" ca="1" si="103"/>
        <v/>
      </c>
      <c r="N190" s="48" t="str">
        <f t="shared" ca="1" si="103"/>
        <v/>
      </c>
      <c r="P190" s="26" t="str">
        <f t="shared" ca="1" si="79"/>
        <v/>
      </c>
      <c r="Q190" s="26" t="str">
        <f t="shared" ca="1" si="80"/>
        <v/>
      </c>
      <c r="R190" s="26" t="str">
        <f t="shared" ca="1" si="81"/>
        <v/>
      </c>
      <c r="S190" s="26" t="str">
        <f t="shared" ca="1" si="82"/>
        <v/>
      </c>
      <c r="T190" s="26" t="str">
        <f t="shared" ca="1" si="83"/>
        <v/>
      </c>
      <c r="U190" s="26" t="str">
        <f t="shared" ca="1" si="84"/>
        <v/>
      </c>
      <c r="V190" s="26" t="str">
        <f t="shared" ca="1" si="85"/>
        <v/>
      </c>
      <c r="W190" s="26" t="str">
        <f t="shared" ca="1" si="86"/>
        <v/>
      </c>
      <c r="X190" s="26" t="str">
        <f t="shared" ca="1" si="87"/>
        <v/>
      </c>
      <c r="Y190" s="26" t="str">
        <f t="shared" ca="1" si="88"/>
        <v/>
      </c>
      <c r="Z190" s="28" t="str">
        <f t="shared" ca="1" si="72"/>
        <v/>
      </c>
      <c r="AA190" s="57" t="str">
        <f t="shared" ca="1" si="89"/>
        <v/>
      </c>
      <c r="AB190" s="33" t="str">
        <f t="shared" ca="1" si="73"/>
        <v/>
      </c>
      <c r="AD190" s="28" t="str">
        <f t="shared" ca="1" si="90"/>
        <v/>
      </c>
      <c r="AE190" s="28" t="str">
        <f t="shared" ca="1" si="91"/>
        <v/>
      </c>
      <c r="AF190" s="28" t="str">
        <f t="shared" ca="1" si="92"/>
        <v/>
      </c>
      <c r="AG190" s="28" t="str">
        <f t="shared" ca="1" si="93"/>
        <v/>
      </c>
      <c r="AH190" s="28" t="str">
        <f t="shared" ca="1" si="94"/>
        <v/>
      </c>
      <c r="AI190" s="28" t="str">
        <f t="shared" ca="1" si="95"/>
        <v/>
      </c>
      <c r="AJ190" s="28" t="str">
        <f t="shared" ca="1" si="96"/>
        <v/>
      </c>
      <c r="AK190" s="28" t="str">
        <f t="shared" ca="1" si="97"/>
        <v/>
      </c>
      <c r="AL190" s="28" t="str">
        <f t="shared" ca="1" si="98"/>
        <v/>
      </c>
      <c r="AM190" s="28" t="str">
        <f t="shared" ca="1" si="99"/>
        <v/>
      </c>
      <c r="AN190" s="28" t="str">
        <f t="shared" ca="1" si="74"/>
        <v/>
      </c>
      <c r="AO190" s="28" t="str">
        <f t="shared" ca="1" si="100"/>
        <v/>
      </c>
      <c r="AP190" s="33" t="str">
        <f t="shared" ca="1" si="75"/>
        <v/>
      </c>
      <c r="AQ190" s="54"/>
      <c r="AR190" s="53"/>
      <c r="AS190" s="53"/>
      <c r="AT190" s="53"/>
      <c r="AU190" s="53"/>
    </row>
    <row r="191" spans="1:51" ht="15" customHeight="1" x14ac:dyDescent="0.25">
      <c r="A191" s="31" t="str">
        <f t="shared" ca="1" si="76"/>
        <v/>
      </c>
      <c r="B191" s="32" t="str">
        <f t="shared" ca="1" si="77"/>
        <v/>
      </c>
      <c r="C191" s="32" t="str">
        <f t="shared" ca="1" si="78"/>
        <v/>
      </c>
      <c r="D191" s="48">
        <f>RAWDATA!A193</f>
        <v>194204</v>
      </c>
      <c r="E191" s="48" t="str">
        <f t="shared" ca="1" si="101"/>
        <v/>
      </c>
      <c r="F191" s="48" t="str">
        <f t="shared" ca="1" si="103"/>
        <v/>
      </c>
      <c r="G191" s="48" t="str">
        <f t="shared" ca="1" si="103"/>
        <v/>
      </c>
      <c r="H191" s="48" t="str">
        <f t="shared" ca="1" si="103"/>
        <v/>
      </c>
      <c r="I191" s="48" t="str">
        <f t="shared" ca="1" si="103"/>
        <v/>
      </c>
      <c r="J191" s="48" t="str">
        <f t="shared" ca="1" si="103"/>
        <v/>
      </c>
      <c r="K191" s="48" t="str">
        <f t="shared" ca="1" si="103"/>
        <v/>
      </c>
      <c r="L191" s="48" t="str">
        <f t="shared" ca="1" si="103"/>
        <v/>
      </c>
      <c r="M191" s="48" t="str">
        <f t="shared" ca="1" si="103"/>
        <v/>
      </c>
      <c r="N191" s="48" t="str">
        <f t="shared" ca="1" si="103"/>
        <v/>
      </c>
      <c r="P191" s="26" t="str">
        <f t="shared" ca="1" si="79"/>
        <v/>
      </c>
      <c r="Q191" s="26" t="str">
        <f t="shared" ca="1" si="80"/>
        <v/>
      </c>
      <c r="R191" s="26" t="str">
        <f t="shared" ca="1" si="81"/>
        <v/>
      </c>
      <c r="S191" s="26" t="str">
        <f t="shared" ca="1" si="82"/>
        <v/>
      </c>
      <c r="T191" s="26" t="str">
        <f t="shared" ca="1" si="83"/>
        <v/>
      </c>
      <c r="U191" s="26" t="str">
        <f t="shared" ca="1" si="84"/>
        <v/>
      </c>
      <c r="V191" s="26" t="str">
        <f t="shared" ca="1" si="85"/>
        <v/>
      </c>
      <c r="W191" s="26" t="str">
        <f t="shared" ca="1" si="86"/>
        <v/>
      </c>
      <c r="X191" s="26" t="str">
        <f t="shared" ca="1" si="87"/>
        <v/>
      </c>
      <c r="Y191" s="26" t="str">
        <f t="shared" ca="1" si="88"/>
        <v/>
      </c>
      <c r="Z191" s="28" t="str">
        <f t="shared" ca="1" si="72"/>
        <v/>
      </c>
      <c r="AA191" s="57" t="str">
        <f t="shared" ca="1" si="89"/>
        <v/>
      </c>
      <c r="AB191" s="33" t="str">
        <f t="shared" ca="1" si="73"/>
        <v/>
      </c>
      <c r="AD191" s="28" t="str">
        <f t="shared" ca="1" si="90"/>
        <v/>
      </c>
      <c r="AE191" s="28" t="str">
        <f t="shared" ca="1" si="91"/>
        <v/>
      </c>
      <c r="AF191" s="28" t="str">
        <f t="shared" ca="1" si="92"/>
        <v/>
      </c>
      <c r="AG191" s="28" t="str">
        <f t="shared" ca="1" si="93"/>
        <v/>
      </c>
      <c r="AH191" s="28" t="str">
        <f t="shared" ca="1" si="94"/>
        <v/>
      </c>
      <c r="AI191" s="28" t="str">
        <f t="shared" ca="1" si="95"/>
        <v/>
      </c>
      <c r="AJ191" s="28" t="str">
        <f t="shared" ca="1" si="96"/>
        <v/>
      </c>
      <c r="AK191" s="28" t="str">
        <f t="shared" ca="1" si="97"/>
        <v/>
      </c>
      <c r="AL191" s="28" t="str">
        <f t="shared" ca="1" si="98"/>
        <v/>
      </c>
      <c r="AM191" s="28" t="str">
        <f t="shared" ca="1" si="99"/>
        <v/>
      </c>
      <c r="AN191" s="28" t="str">
        <f t="shared" ca="1" si="74"/>
        <v/>
      </c>
      <c r="AO191" s="28" t="str">
        <f t="shared" ca="1" si="100"/>
        <v/>
      </c>
      <c r="AP191" s="33" t="str">
        <f t="shared" ca="1" si="75"/>
        <v/>
      </c>
      <c r="AQ191" s="54"/>
      <c r="AR191" s="53"/>
      <c r="AS191" s="53"/>
      <c r="AT191" s="53"/>
      <c r="AU191" s="53"/>
    </row>
    <row r="192" spans="1:51" ht="15" customHeight="1" x14ac:dyDescent="0.25">
      <c r="A192" s="31" t="str">
        <f t="shared" ca="1" si="76"/>
        <v/>
      </c>
      <c r="B192" s="32" t="str">
        <f t="shared" ca="1" si="77"/>
        <v/>
      </c>
      <c r="C192" s="32" t="str">
        <f t="shared" ca="1" si="78"/>
        <v/>
      </c>
      <c r="D192" s="48">
        <f>RAWDATA!A194</f>
        <v>194205</v>
      </c>
      <c r="E192" s="48" t="str">
        <f t="shared" ca="1" si="101"/>
        <v/>
      </c>
      <c r="F192" s="48" t="str">
        <f t="shared" ca="1" si="103"/>
        <v/>
      </c>
      <c r="G192" s="48" t="str">
        <f t="shared" ca="1" si="103"/>
        <v/>
      </c>
      <c r="H192" s="48" t="str">
        <f t="shared" ca="1" si="103"/>
        <v/>
      </c>
      <c r="I192" s="48" t="str">
        <f t="shared" ca="1" si="103"/>
        <v/>
      </c>
      <c r="J192" s="48" t="str">
        <f t="shared" ca="1" si="103"/>
        <v/>
      </c>
      <c r="K192" s="48" t="str">
        <f t="shared" ca="1" si="103"/>
        <v/>
      </c>
      <c r="L192" s="48" t="str">
        <f t="shared" ca="1" si="103"/>
        <v/>
      </c>
      <c r="M192" s="48" t="str">
        <f t="shared" ca="1" si="103"/>
        <v/>
      </c>
      <c r="N192" s="48" t="str">
        <f t="shared" ca="1" si="103"/>
        <v/>
      </c>
      <c r="P192" s="26" t="str">
        <f t="shared" ca="1" si="79"/>
        <v/>
      </c>
      <c r="Q192" s="26" t="str">
        <f t="shared" ca="1" si="80"/>
        <v/>
      </c>
      <c r="R192" s="26" t="str">
        <f t="shared" ca="1" si="81"/>
        <v/>
      </c>
      <c r="S192" s="26" t="str">
        <f t="shared" ca="1" si="82"/>
        <v/>
      </c>
      <c r="T192" s="26" t="str">
        <f t="shared" ca="1" si="83"/>
        <v/>
      </c>
      <c r="U192" s="26" t="str">
        <f t="shared" ca="1" si="84"/>
        <v/>
      </c>
      <c r="V192" s="26" t="str">
        <f t="shared" ca="1" si="85"/>
        <v/>
      </c>
      <c r="W192" s="26" t="str">
        <f t="shared" ca="1" si="86"/>
        <v/>
      </c>
      <c r="X192" s="26" t="str">
        <f t="shared" ca="1" si="87"/>
        <v/>
      </c>
      <c r="Y192" s="26" t="str">
        <f t="shared" ca="1" si="88"/>
        <v/>
      </c>
      <c r="Z192" s="28" t="str">
        <f t="shared" ca="1" si="72"/>
        <v/>
      </c>
      <c r="AA192" s="57" t="str">
        <f t="shared" ca="1" si="89"/>
        <v/>
      </c>
      <c r="AB192" s="33" t="str">
        <f t="shared" ca="1" si="73"/>
        <v/>
      </c>
      <c r="AD192" s="28" t="str">
        <f t="shared" ca="1" si="90"/>
        <v/>
      </c>
      <c r="AE192" s="28" t="str">
        <f t="shared" ca="1" si="91"/>
        <v/>
      </c>
      <c r="AF192" s="28" t="str">
        <f t="shared" ca="1" si="92"/>
        <v/>
      </c>
      <c r="AG192" s="28" t="str">
        <f t="shared" ca="1" si="93"/>
        <v/>
      </c>
      <c r="AH192" s="28" t="str">
        <f t="shared" ca="1" si="94"/>
        <v/>
      </c>
      <c r="AI192" s="28" t="str">
        <f t="shared" ca="1" si="95"/>
        <v/>
      </c>
      <c r="AJ192" s="28" t="str">
        <f t="shared" ca="1" si="96"/>
        <v/>
      </c>
      <c r="AK192" s="28" t="str">
        <f t="shared" ca="1" si="97"/>
        <v/>
      </c>
      <c r="AL192" s="28" t="str">
        <f t="shared" ca="1" si="98"/>
        <v/>
      </c>
      <c r="AM192" s="28" t="str">
        <f t="shared" ca="1" si="99"/>
        <v/>
      </c>
      <c r="AN192" s="28" t="str">
        <f t="shared" ca="1" si="74"/>
        <v/>
      </c>
      <c r="AO192" s="28" t="str">
        <f t="shared" ca="1" si="100"/>
        <v/>
      </c>
      <c r="AP192" s="33" t="str">
        <f t="shared" ca="1" si="75"/>
        <v/>
      </c>
      <c r="AQ192" s="54"/>
      <c r="AR192" s="53"/>
      <c r="AS192" s="53"/>
      <c r="AT192" s="53"/>
      <c r="AU192" s="53"/>
    </row>
    <row r="193" spans="1:51" ht="15" customHeight="1" x14ac:dyDescent="0.25">
      <c r="A193" s="31" t="str">
        <f t="shared" ca="1" si="76"/>
        <v/>
      </c>
      <c r="B193" s="32" t="str">
        <f t="shared" ca="1" si="77"/>
        <v/>
      </c>
      <c r="C193" s="32" t="str">
        <f t="shared" ca="1" si="78"/>
        <v/>
      </c>
      <c r="D193" s="48">
        <f>RAWDATA!A195</f>
        <v>194206</v>
      </c>
      <c r="E193" s="48" t="str">
        <f t="shared" ca="1" si="101"/>
        <v/>
      </c>
      <c r="F193" s="48" t="str">
        <f t="shared" ca="1" si="103"/>
        <v/>
      </c>
      <c r="G193" s="48" t="str">
        <f t="shared" ca="1" si="103"/>
        <v/>
      </c>
      <c r="H193" s="48" t="str">
        <f t="shared" ca="1" si="103"/>
        <v/>
      </c>
      <c r="I193" s="48" t="str">
        <f t="shared" ca="1" si="103"/>
        <v/>
      </c>
      <c r="J193" s="48" t="str">
        <f t="shared" ca="1" si="103"/>
        <v/>
      </c>
      <c r="K193" s="48" t="str">
        <f t="shared" ca="1" si="103"/>
        <v/>
      </c>
      <c r="L193" s="48" t="str">
        <f t="shared" ca="1" si="103"/>
        <v/>
      </c>
      <c r="M193" s="48" t="str">
        <f t="shared" ca="1" si="103"/>
        <v/>
      </c>
      <c r="N193" s="48" t="str">
        <f t="shared" ca="1" si="103"/>
        <v/>
      </c>
      <c r="P193" s="26" t="str">
        <f t="shared" ca="1" si="79"/>
        <v/>
      </c>
      <c r="Q193" s="26" t="str">
        <f t="shared" ca="1" si="80"/>
        <v/>
      </c>
      <c r="R193" s="26" t="str">
        <f t="shared" ca="1" si="81"/>
        <v/>
      </c>
      <c r="S193" s="26" t="str">
        <f t="shared" ca="1" si="82"/>
        <v/>
      </c>
      <c r="T193" s="26" t="str">
        <f t="shared" ca="1" si="83"/>
        <v/>
      </c>
      <c r="U193" s="26" t="str">
        <f t="shared" ca="1" si="84"/>
        <v/>
      </c>
      <c r="V193" s="26" t="str">
        <f t="shared" ca="1" si="85"/>
        <v/>
      </c>
      <c r="W193" s="26" t="str">
        <f t="shared" ca="1" si="86"/>
        <v/>
      </c>
      <c r="X193" s="26" t="str">
        <f t="shared" ca="1" si="87"/>
        <v/>
      </c>
      <c r="Y193" s="26" t="str">
        <f t="shared" ca="1" si="88"/>
        <v/>
      </c>
      <c r="Z193" s="28" t="str">
        <f t="shared" ca="1" si="72"/>
        <v/>
      </c>
      <c r="AA193" s="57" t="str">
        <f t="shared" ca="1" si="89"/>
        <v/>
      </c>
      <c r="AB193" s="33" t="str">
        <f t="shared" ca="1" si="73"/>
        <v/>
      </c>
      <c r="AD193" s="28" t="str">
        <f t="shared" ca="1" si="90"/>
        <v/>
      </c>
      <c r="AE193" s="28" t="str">
        <f t="shared" ca="1" si="91"/>
        <v/>
      </c>
      <c r="AF193" s="28" t="str">
        <f t="shared" ca="1" si="92"/>
        <v/>
      </c>
      <c r="AG193" s="28" t="str">
        <f t="shared" ca="1" si="93"/>
        <v/>
      </c>
      <c r="AH193" s="28" t="str">
        <f t="shared" ca="1" si="94"/>
        <v/>
      </c>
      <c r="AI193" s="28" t="str">
        <f t="shared" ca="1" si="95"/>
        <v/>
      </c>
      <c r="AJ193" s="28" t="str">
        <f t="shared" ca="1" si="96"/>
        <v/>
      </c>
      <c r="AK193" s="28" t="str">
        <f t="shared" ca="1" si="97"/>
        <v/>
      </c>
      <c r="AL193" s="28" t="str">
        <f t="shared" ca="1" si="98"/>
        <v/>
      </c>
      <c r="AM193" s="28" t="str">
        <f t="shared" ca="1" si="99"/>
        <v/>
      </c>
      <c r="AN193" s="28" t="str">
        <f t="shared" ca="1" si="74"/>
        <v/>
      </c>
      <c r="AO193" s="28" t="str">
        <f t="shared" ca="1" si="100"/>
        <v/>
      </c>
      <c r="AP193" s="33" t="str">
        <f t="shared" ca="1" si="75"/>
        <v/>
      </c>
      <c r="AQ193" s="54"/>
      <c r="AR193" s="53"/>
      <c r="AS193" s="53"/>
      <c r="AT193" s="53"/>
      <c r="AU193" s="53"/>
    </row>
    <row r="194" spans="1:51" ht="15" customHeight="1" x14ac:dyDescent="0.25">
      <c r="A194" s="31" t="str">
        <f t="shared" ca="1" si="76"/>
        <v/>
      </c>
      <c r="B194" s="32" t="str">
        <f t="shared" ca="1" si="77"/>
        <v/>
      </c>
      <c r="C194" s="32" t="str">
        <f t="shared" ca="1" si="78"/>
        <v/>
      </c>
      <c r="D194" s="48">
        <f>RAWDATA!A196</f>
        <v>194207</v>
      </c>
      <c r="E194" s="48" t="str">
        <f t="shared" ca="1" si="101"/>
        <v/>
      </c>
      <c r="F194" s="48" t="str">
        <f t="shared" ca="1" si="103"/>
        <v/>
      </c>
      <c r="G194" s="48" t="str">
        <f t="shared" ca="1" si="103"/>
        <v/>
      </c>
      <c r="H194" s="48" t="str">
        <f t="shared" ca="1" si="103"/>
        <v/>
      </c>
      <c r="I194" s="48" t="str">
        <f t="shared" ca="1" si="103"/>
        <v/>
      </c>
      <c r="J194" s="48" t="str">
        <f t="shared" ca="1" si="103"/>
        <v/>
      </c>
      <c r="K194" s="48" t="str">
        <f t="shared" ca="1" si="103"/>
        <v/>
      </c>
      <c r="L194" s="48" t="str">
        <f t="shared" ca="1" si="103"/>
        <v/>
      </c>
      <c r="M194" s="48" t="str">
        <f t="shared" ca="1" si="103"/>
        <v/>
      </c>
      <c r="N194" s="48" t="str">
        <f t="shared" ca="1" si="103"/>
        <v/>
      </c>
      <c r="P194" s="26" t="str">
        <f t="shared" ca="1" si="79"/>
        <v/>
      </c>
      <c r="Q194" s="26" t="str">
        <f t="shared" ca="1" si="80"/>
        <v/>
      </c>
      <c r="R194" s="26" t="str">
        <f t="shared" ca="1" si="81"/>
        <v/>
      </c>
      <c r="S194" s="26" t="str">
        <f t="shared" ca="1" si="82"/>
        <v/>
      </c>
      <c r="T194" s="26" t="str">
        <f t="shared" ca="1" si="83"/>
        <v/>
      </c>
      <c r="U194" s="26" t="str">
        <f t="shared" ca="1" si="84"/>
        <v/>
      </c>
      <c r="V194" s="26" t="str">
        <f t="shared" ca="1" si="85"/>
        <v/>
      </c>
      <c r="W194" s="26" t="str">
        <f t="shared" ca="1" si="86"/>
        <v/>
      </c>
      <c r="X194" s="26" t="str">
        <f t="shared" ca="1" si="87"/>
        <v/>
      </c>
      <c r="Y194" s="26" t="str">
        <f t="shared" ca="1" si="88"/>
        <v/>
      </c>
      <c r="Z194" s="28" t="str">
        <f t="shared" ca="1" si="72"/>
        <v/>
      </c>
      <c r="AA194" s="57" t="str">
        <f t="shared" ca="1" si="89"/>
        <v/>
      </c>
      <c r="AB194" s="33" t="str">
        <f t="shared" ca="1" si="73"/>
        <v/>
      </c>
      <c r="AD194" s="28" t="str">
        <f t="shared" ca="1" si="90"/>
        <v/>
      </c>
      <c r="AE194" s="28" t="str">
        <f t="shared" ca="1" si="91"/>
        <v/>
      </c>
      <c r="AF194" s="28" t="str">
        <f t="shared" ca="1" si="92"/>
        <v/>
      </c>
      <c r="AG194" s="28" t="str">
        <f t="shared" ca="1" si="93"/>
        <v/>
      </c>
      <c r="AH194" s="28" t="str">
        <f t="shared" ca="1" si="94"/>
        <v/>
      </c>
      <c r="AI194" s="28" t="str">
        <f t="shared" ca="1" si="95"/>
        <v/>
      </c>
      <c r="AJ194" s="28" t="str">
        <f t="shared" ca="1" si="96"/>
        <v/>
      </c>
      <c r="AK194" s="28" t="str">
        <f t="shared" ca="1" si="97"/>
        <v/>
      </c>
      <c r="AL194" s="28" t="str">
        <f t="shared" ca="1" si="98"/>
        <v/>
      </c>
      <c r="AM194" s="28" t="str">
        <f t="shared" ca="1" si="99"/>
        <v/>
      </c>
      <c r="AN194" s="28" t="str">
        <f t="shared" ca="1" si="74"/>
        <v/>
      </c>
      <c r="AO194" s="28" t="str">
        <f t="shared" ca="1" si="100"/>
        <v/>
      </c>
      <c r="AP194" s="33" t="str">
        <f t="shared" ca="1" si="75"/>
        <v/>
      </c>
      <c r="AQ194" s="54"/>
      <c r="AR194" s="53"/>
      <c r="AS194" s="53"/>
      <c r="AT194" s="53"/>
      <c r="AU194" s="53"/>
    </row>
    <row r="195" spans="1:51" ht="15" customHeight="1" x14ac:dyDescent="0.25">
      <c r="A195" s="31" t="str">
        <f t="shared" ca="1" si="76"/>
        <v/>
      </c>
      <c r="B195" s="32" t="str">
        <f t="shared" ca="1" si="77"/>
        <v/>
      </c>
      <c r="C195" s="32" t="str">
        <f t="shared" ca="1" si="78"/>
        <v/>
      </c>
      <c r="D195" s="48">
        <f>RAWDATA!A197</f>
        <v>194208</v>
      </c>
      <c r="E195" s="48" t="str">
        <f t="shared" ca="1" si="101"/>
        <v/>
      </c>
      <c r="F195" s="48" t="str">
        <f t="shared" ca="1" si="103"/>
        <v/>
      </c>
      <c r="G195" s="48" t="str">
        <f t="shared" ca="1" si="103"/>
        <v/>
      </c>
      <c r="H195" s="48" t="str">
        <f t="shared" ca="1" si="103"/>
        <v/>
      </c>
      <c r="I195" s="48" t="str">
        <f t="shared" ca="1" si="103"/>
        <v/>
      </c>
      <c r="J195" s="48" t="str">
        <f t="shared" ca="1" si="103"/>
        <v/>
      </c>
      <c r="K195" s="48" t="str">
        <f t="shared" ca="1" si="103"/>
        <v/>
      </c>
      <c r="L195" s="48" t="str">
        <f t="shared" ca="1" si="103"/>
        <v/>
      </c>
      <c r="M195" s="48" t="str">
        <f t="shared" ca="1" si="103"/>
        <v/>
      </c>
      <c r="N195" s="48" t="str">
        <f t="shared" ca="1" si="103"/>
        <v/>
      </c>
      <c r="P195" s="26" t="str">
        <f t="shared" ca="1" si="79"/>
        <v/>
      </c>
      <c r="Q195" s="26" t="str">
        <f t="shared" ca="1" si="80"/>
        <v/>
      </c>
      <c r="R195" s="26" t="str">
        <f t="shared" ca="1" si="81"/>
        <v/>
      </c>
      <c r="S195" s="26" t="str">
        <f t="shared" ca="1" si="82"/>
        <v/>
      </c>
      <c r="T195" s="26" t="str">
        <f t="shared" ca="1" si="83"/>
        <v/>
      </c>
      <c r="U195" s="26" t="str">
        <f t="shared" ca="1" si="84"/>
        <v/>
      </c>
      <c r="V195" s="26" t="str">
        <f t="shared" ca="1" si="85"/>
        <v/>
      </c>
      <c r="W195" s="26" t="str">
        <f t="shared" ca="1" si="86"/>
        <v/>
      </c>
      <c r="X195" s="26" t="str">
        <f t="shared" ca="1" si="87"/>
        <v/>
      </c>
      <c r="Y195" s="26" t="str">
        <f t="shared" ca="1" si="88"/>
        <v/>
      </c>
      <c r="Z195" s="28" t="str">
        <f t="shared" ca="1" si="72"/>
        <v/>
      </c>
      <c r="AA195" s="57" t="str">
        <f t="shared" ca="1" si="89"/>
        <v/>
      </c>
      <c r="AB195" s="33" t="str">
        <f t="shared" ca="1" si="73"/>
        <v/>
      </c>
      <c r="AD195" s="28" t="str">
        <f t="shared" ca="1" si="90"/>
        <v/>
      </c>
      <c r="AE195" s="28" t="str">
        <f t="shared" ca="1" si="91"/>
        <v/>
      </c>
      <c r="AF195" s="28" t="str">
        <f t="shared" ca="1" si="92"/>
        <v/>
      </c>
      <c r="AG195" s="28" t="str">
        <f t="shared" ca="1" si="93"/>
        <v/>
      </c>
      <c r="AH195" s="28" t="str">
        <f t="shared" ca="1" si="94"/>
        <v/>
      </c>
      <c r="AI195" s="28" t="str">
        <f t="shared" ca="1" si="95"/>
        <v/>
      </c>
      <c r="AJ195" s="28" t="str">
        <f t="shared" ca="1" si="96"/>
        <v/>
      </c>
      <c r="AK195" s="28" t="str">
        <f t="shared" ca="1" si="97"/>
        <v/>
      </c>
      <c r="AL195" s="28" t="str">
        <f t="shared" ca="1" si="98"/>
        <v/>
      </c>
      <c r="AM195" s="28" t="str">
        <f t="shared" ca="1" si="99"/>
        <v/>
      </c>
      <c r="AN195" s="28" t="str">
        <f t="shared" ca="1" si="74"/>
        <v/>
      </c>
      <c r="AO195" s="28" t="str">
        <f t="shared" ca="1" si="100"/>
        <v/>
      </c>
      <c r="AP195" s="33" t="str">
        <f t="shared" ca="1" si="75"/>
        <v/>
      </c>
      <c r="AQ195" s="54"/>
      <c r="AR195" s="53"/>
      <c r="AS195" s="53"/>
      <c r="AT195" s="53"/>
      <c r="AU195" s="53"/>
    </row>
    <row r="196" spans="1:51" ht="15" customHeight="1" x14ac:dyDescent="0.25">
      <c r="A196" s="31" t="str">
        <f t="shared" ca="1" si="76"/>
        <v/>
      </c>
      <c r="B196" s="32" t="str">
        <f t="shared" ca="1" si="77"/>
        <v/>
      </c>
      <c r="C196" s="32" t="str">
        <f t="shared" ca="1" si="78"/>
        <v/>
      </c>
      <c r="D196" s="48">
        <f>RAWDATA!A198</f>
        <v>194209</v>
      </c>
      <c r="E196" s="48" t="str">
        <f t="shared" ca="1" si="101"/>
        <v/>
      </c>
      <c r="F196" s="48" t="str">
        <f t="shared" ca="1" si="103"/>
        <v/>
      </c>
      <c r="G196" s="48" t="str">
        <f t="shared" ca="1" si="103"/>
        <v/>
      </c>
      <c r="H196" s="48" t="str">
        <f t="shared" ca="1" si="103"/>
        <v/>
      </c>
      <c r="I196" s="48" t="str">
        <f t="shared" ca="1" si="103"/>
        <v/>
      </c>
      <c r="J196" s="48" t="str">
        <f t="shared" ca="1" si="103"/>
        <v/>
      </c>
      <c r="K196" s="48" t="str">
        <f t="shared" ca="1" si="103"/>
        <v/>
      </c>
      <c r="L196" s="48" t="str">
        <f t="shared" ca="1" si="103"/>
        <v/>
      </c>
      <c r="M196" s="48" t="str">
        <f t="shared" ca="1" si="103"/>
        <v/>
      </c>
      <c r="N196" s="48" t="str">
        <f t="shared" ca="1" si="103"/>
        <v/>
      </c>
      <c r="P196" s="26" t="str">
        <f t="shared" ca="1" si="79"/>
        <v/>
      </c>
      <c r="Q196" s="26" t="str">
        <f t="shared" ca="1" si="80"/>
        <v/>
      </c>
      <c r="R196" s="26" t="str">
        <f t="shared" ca="1" si="81"/>
        <v/>
      </c>
      <c r="S196" s="26" t="str">
        <f t="shared" ca="1" si="82"/>
        <v/>
      </c>
      <c r="T196" s="26" t="str">
        <f t="shared" ca="1" si="83"/>
        <v/>
      </c>
      <c r="U196" s="26" t="str">
        <f t="shared" ca="1" si="84"/>
        <v/>
      </c>
      <c r="V196" s="26" t="str">
        <f t="shared" ca="1" si="85"/>
        <v/>
      </c>
      <c r="W196" s="26" t="str">
        <f t="shared" ca="1" si="86"/>
        <v/>
      </c>
      <c r="X196" s="26" t="str">
        <f t="shared" ca="1" si="87"/>
        <v/>
      </c>
      <c r="Y196" s="26" t="str">
        <f t="shared" ca="1" si="88"/>
        <v/>
      </c>
      <c r="Z196" s="28" t="str">
        <f t="shared" ca="1" si="72"/>
        <v/>
      </c>
      <c r="AA196" s="57" t="str">
        <f t="shared" ca="1" si="89"/>
        <v/>
      </c>
      <c r="AB196" s="33" t="str">
        <f t="shared" ca="1" si="73"/>
        <v/>
      </c>
      <c r="AD196" s="28" t="str">
        <f t="shared" ca="1" si="90"/>
        <v/>
      </c>
      <c r="AE196" s="28" t="str">
        <f t="shared" ca="1" si="91"/>
        <v/>
      </c>
      <c r="AF196" s="28" t="str">
        <f t="shared" ca="1" si="92"/>
        <v/>
      </c>
      <c r="AG196" s="28" t="str">
        <f t="shared" ca="1" si="93"/>
        <v/>
      </c>
      <c r="AH196" s="28" t="str">
        <f t="shared" ca="1" si="94"/>
        <v/>
      </c>
      <c r="AI196" s="28" t="str">
        <f t="shared" ca="1" si="95"/>
        <v/>
      </c>
      <c r="AJ196" s="28" t="str">
        <f t="shared" ca="1" si="96"/>
        <v/>
      </c>
      <c r="AK196" s="28" t="str">
        <f t="shared" ca="1" si="97"/>
        <v/>
      </c>
      <c r="AL196" s="28" t="str">
        <f t="shared" ca="1" si="98"/>
        <v/>
      </c>
      <c r="AM196" s="28" t="str">
        <f t="shared" ca="1" si="99"/>
        <v/>
      </c>
      <c r="AN196" s="28" t="str">
        <f t="shared" ca="1" si="74"/>
        <v/>
      </c>
      <c r="AO196" s="28" t="str">
        <f t="shared" ca="1" si="100"/>
        <v/>
      </c>
      <c r="AP196" s="33" t="str">
        <f t="shared" ca="1" si="75"/>
        <v/>
      </c>
      <c r="AQ196" s="54"/>
      <c r="AR196" s="53"/>
      <c r="AS196" s="53"/>
      <c r="AT196" s="53"/>
      <c r="AU196" s="53"/>
    </row>
    <row r="197" spans="1:51" ht="15" customHeight="1" x14ac:dyDescent="0.25">
      <c r="A197" s="31" t="str">
        <f t="shared" ca="1" si="76"/>
        <v/>
      </c>
      <c r="B197" s="32" t="str">
        <f t="shared" ca="1" si="77"/>
        <v/>
      </c>
      <c r="C197" s="32" t="str">
        <f t="shared" ca="1" si="78"/>
        <v/>
      </c>
      <c r="D197" s="48">
        <f>RAWDATA!A199</f>
        <v>194210</v>
      </c>
      <c r="E197" s="48" t="str">
        <f t="shared" ca="1" si="101"/>
        <v/>
      </c>
      <c r="F197" s="48" t="str">
        <f t="shared" ca="1" si="103"/>
        <v/>
      </c>
      <c r="G197" s="48" t="str">
        <f t="shared" ca="1" si="103"/>
        <v/>
      </c>
      <c r="H197" s="48" t="str">
        <f t="shared" ca="1" si="103"/>
        <v/>
      </c>
      <c r="I197" s="48" t="str">
        <f t="shared" ca="1" si="103"/>
        <v/>
      </c>
      <c r="J197" s="48" t="str">
        <f t="shared" ca="1" si="103"/>
        <v/>
      </c>
      <c r="K197" s="48" t="str">
        <f t="shared" ca="1" si="103"/>
        <v/>
      </c>
      <c r="L197" s="48" t="str">
        <f t="shared" ca="1" si="103"/>
        <v/>
      </c>
      <c r="M197" s="48" t="str">
        <f t="shared" ca="1" si="103"/>
        <v/>
      </c>
      <c r="N197" s="48" t="str">
        <f t="shared" ca="1" si="103"/>
        <v/>
      </c>
      <c r="P197" s="26" t="str">
        <f t="shared" ca="1" si="79"/>
        <v/>
      </c>
      <c r="Q197" s="26" t="str">
        <f t="shared" ca="1" si="80"/>
        <v/>
      </c>
      <c r="R197" s="26" t="str">
        <f t="shared" ca="1" si="81"/>
        <v/>
      </c>
      <c r="S197" s="26" t="str">
        <f t="shared" ca="1" si="82"/>
        <v/>
      </c>
      <c r="T197" s="26" t="str">
        <f t="shared" ca="1" si="83"/>
        <v/>
      </c>
      <c r="U197" s="26" t="str">
        <f t="shared" ca="1" si="84"/>
        <v/>
      </c>
      <c r="V197" s="26" t="str">
        <f t="shared" ca="1" si="85"/>
        <v/>
      </c>
      <c r="W197" s="26" t="str">
        <f t="shared" ca="1" si="86"/>
        <v/>
      </c>
      <c r="X197" s="26" t="str">
        <f t="shared" ca="1" si="87"/>
        <v/>
      </c>
      <c r="Y197" s="26" t="str">
        <f t="shared" ca="1" si="88"/>
        <v/>
      </c>
      <c r="Z197" s="28" t="str">
        <f t="shared" ca="1" si="72"/>
        <v/>
      </c>
      <c r="AA197" s="57" t="str">
        <f t="shared" ca="1" si="89"/>
        <v/>
      </c>
      <c r="AB197" s="33" t="str">
        <f t="shared" ca="1" si="73"/>
        <v/>
      </c>
      <c r="AD197" s="28" t="str">
        <f t="shared" ca="1" si="90"/>
        <v/>
      </c>
      <c r="AE197" s="28" t="str">
        <f t="shared" ca="1" si="91"/>
        <v/>
      </c>
      <c r="AF197" s="28" t="str">
        <f t="shared" ca="1" si="92"/>
        <v/>
      </c>
      <c r="AG197" s="28" t="str">
        <f t="shared" ca="1" si="93"/>
        <v/>
      </c>
      <c r="AH197" s="28" t="str">
        <f t="shared" ca="1" si="94"/>
        <v/>
      </c>
      <c r="AI197" s="28" t="str">
        <f t="shared" ca="1" si="95"/>
        <v/>
      </c>
      <c r="AJ197" s="28" t="str">
        <f t="shared" ca="1" si="96"/>
        <v/>
      </c>
      <c r="AK197" s="28" t="str">
        <f t="shared" ca="1" si="97"/>
        <v/>
      </c>
      <c r="AL197" s="28" t="str">
        <f t="shared" ca="1" si="98"/>
        <v/>
      </c>
      <c r="AM197" s="28" t="str">
        <f t="shared" ca="1" si="99"/>
        <v/>
      </c>
      <c r="AN197" s="28" t="str">
        <f t="shared" ca="1" si="74"/>
        <v/>
      </c>
      <c r="AO197" s="28" t="str">
        <f t="shared" ca="1" si="100"/>
        <v/>
      </c>
      <c r="AP197" s="33" t="str">
        <f t="shared" ca="1" si="75"/>
        <v/>
      </c>
      <c r="AQ197" s="54"/>
      <c r="AR197" s="53"/>
      <c r="AS197" s="53"/>
      <c r="AT197" s="53"/>
      <c r="AU197" s="53"/>
      <c r="AY197" s="29"/>
    </row>
    <row r="198" spans="1:51" ht="15" customHeight="1" x14ac:dyDescent="0.25">
      <c r="A198" s="31" t="str">
        <f t="shared" ca="1" si="76"/>
        <v/>
      </c>
      <c r="B198" s="32" t="str">
        <f t="shared" ca="1" si="77"/>
        <v/>
      </c>
      <c r="C198" s="32" t="str">
        <f t="shared" ca="1" si="78"/>
        <v/>
      </c>
      <c r="D198" s="48">
        <f>RAWDATA!A200</f>
        <v>194211</v>
      </c>
      <c r="E198" s="48" t="str">
        <f t="shared" ca="1" si="101"/>
        <v/>
      </c>
      <c r="F198" s="48" t="str">
        <f t="shared" ca="1" si="103"/>
        <v/>
      </c>
      <c r="G198" s="48" t="str">
        <f t="shared" ca="1" si="103"/>
        <v/>
      </c>
      <c r="H198" s="48" t="str">
        <f t="shared" ca="1" si="103"/>
        <v/>
      </c>
      <c r="I198" s="48" t="str">
        <f t="shared" ca="1" si="103"/>
        <v/>
      </c>
      <c r="J198" s="48" t="str">
        <f t="shared" ca="1" si="103"/>
        <v/>
      </c>
      <c r="K198" s="48" t="str">
        <f t="shared" ca="1" si="103"/>
        <v/>
      </c>
      <c r="L198" s="48" t="str">
        <f t="shared" ca="1" si="103"/>
        <v/>
      </c>
      <c r="M198" s="48" t="str">
        <f t="shared" ca="1" si="103"/>
        <v/>
      </c>
      <c r="N198" s="48" t="str">
        <f t="shared" ca="1" si="103"/>
        <v/>
      </c>
      <c r="P198" s="26" t="str">
        <f t="shared" ca="1" si="79"/>
        <v/>
      </c>
      <c r="Q198" s="26" t="str">
        <f t="shared" ca="1" si="80"/>
        <v/>
      </c>
      <c r="R198" s="26" t="str">
        <f t="shared" ca="1" si="81"/>
        <v/>
      </c>
      <c r="S198" s="26" t="str">
        <f t="shared" ca="1" si="82"/>
        <v/>
      </c>
      <c r="T198" s="26" t="str">
        <f t="shared" ca="1" si="83"/>
        <v/>
      </c>
      <c r="U198" s="26" t="str">
        <f t="shared" ca="1" si="84"/>
        <v/>
      </c>
      <c r="V198" s="26" t="str">
        <f t="shared" ca="1" si="85"/>
        <v/>
      </c>
      <c r="W198" s="26" t="str">
        <f t="shared" ca="1" si="86"/>
        <v/>
      </c>
      <c r="X198" s="26" t="str">
        <f t="shared" ca="1" si="87"/>
        <v/>
      </c>
      <c r="Y198" s="26" t="str">
        <f t="shared" ca="1" si="88"/>
        <v/>
      </c>
      <c r="Z198" s="28" t="str">
        <f t="shared" ca="1" si="72"/>
        <v/>
      </c>
      <c r="AA198" s="57" t="str">
        <f t="shared" ca="1" si="89"/>
        <v/>
      </c>
      <c r="AB198" s="33" t="str">
        <f t="shared" ca="1" si="73"/>
        <v/>
      </c>
      <c r="AD198" s="28" t="str">
        <f t="shared" ca="1" si="90"/>
        <v/>
      </c>
      <c r="AE198" s="28" t="str">
        <f t="shared" ca="1" si="91"/>
        <v/>
      </c>
      <c r="AF198" s="28" t="str">
        <f t="shared" ca="1" si="92"/>
        <v/>
      </c>
      <c r="AG198" s="28" t="str">
        <f t="shared" ca="1" si="93"/>
        <v/>
      </c>
      <c r="AH198" s="28" t="str">
        <f t="shared" ca="1" si="94"/>
        <v/>
      </c>
      <c r="AI198" s="28" t="str">
        <f t="shared" ca="1" si="95"/>
        <v/>
      </c>
      <c r="AJ198" s="28" t="str">
        <f t="shared" ca="1" si="96"/>
        <v/>
      </c>
      <c r="AK198" s="28" t="str">
        <f t="shared" ca="1" si="97"/>
        <v/>
      </c>
      <c r="AL198" s="28" t="str">
        <f t="shared" ca="1" si="98"/>
        <v/>
      </c>
      <c r="AM198" s="28" t="str">
        <f t="shared" ca="1" si="99"/>
        <v/>
      </c>
      <c r="AN198" s="28" t="str">
        <f t="shared" ca="1" si="74"/>
        <v/>
      </c>
      <c r="AO198" s="28" t="str">
        <f t="shared" ca="1" si="100"/>
        <v/>
      </c>
      <c r="AP198" s="33" t="str">
        <f t="shared" ca="1" si="75"/>
        <v/>
      </c>
      <c r="AQ198" s="54"/>
      <c r="AR198" s="53"/>
      <c r="AS198" s="53"/>
      <c r="AT198" s="53"/>
      <c r="AU198" s="53"/>
    </row>
    <row r="199" spans="1:51" ht="15" customHeight="1" x14ac:dyDescent="0.25">
      <c r="A199" s="31" t="str">
        <f t="shared" ca="1" si="76"/>
        <v/>
      </c>
      <c r="B199" s="32" t="str">
        <f t="shared" ca="1" si="77"/>
        <v/>
      </c>
      <c r="C199" s="32" t="str">
        <f t="shared" ca="1" si="78"/>
        <v/>
      </c>
      <c r="D199" s="48">
        <f>RAWDATA!A201</f>
        <v>194212</v>
      </c>
      <c r="E199" s="48" t="str">
        <f t="shared" ca="1" si="101"/>
        <v/>
      </c>
      <c r="F199" s="48" t="str">
        <f t="shared" ca="1" si="103"/>
        <v/>
      </c>
      <c r="G199" s="48" t="str">
        <f t="shared" ca="1" si="103"/>
        <v/>
      </c>
      <c r="H199" s="48" t="str">
        <f t="shared" ca="1" si="103"/>
        <v/>
      </c>
      <c r="I199" s="48" t="str">
        <f t="shared" ca="1" si="103"/>
        <v/>
      </c>
      <c r="J199" s="48" t="str">
        <f t="shared" ca="1" si="103"/>
        <v/>
      </c>
      <c r="K199" s="48" t="str">
        <f t="shared" ca="1" si="103"/>
        <v/>
      </c>
      <c r="L199" s="48" t="str">
        <f t="shared" ca="1" si="103"/>
        <v/>
      </c>
      <c r="M199" s="48" t="str">
        <f t="shared" ca="1" si="103"/>
        <v/>
      </c>
      <c r="N199" s="48" t="str">
        <f t="shared" ca="1" si="103"/>
        <v/>
      </c>
      <c r="P199" s="26" t="str">
        <f t="shared" ca="1" si="79"/>
        <v/>
      </c>
      <c r="Q199" s="26" t="str">
        <f t="shared" ca="1" si="80"/>
        <v/>
      </c>
      <c r="R199" s="26" t="str">
        <f t="shared" ca="1" si="81"/>
        <v/>
      </c>
      <c r="S199" s="26" t="str">
        <f t="shared" ca="1" si="82"/>
        <v/>
      </c>
      <c r="T199" s="26" t="str">
        <f t="shared" ca="1" si="83"/>
        <v/>
      </c>
      <c r="U199" s="26" t="str">
        <f t="shared" ca="1" si="84"/>
        <v/>
      </c>
      <c r="V199" s="26" t="str">
        <f t="shared" ca="1" si="85"/>
        <v/>
      </c>
      <c r="W199" s="26" t="str">
        <f t="shared" ca="1" si="86"/>
        <v/>
      </c>
      <c r="X199" s="26" t="str">
        <f t="shared" ca="1" si="87"/>
        <v/>
      </c>
      <c r="Y199" s="26" t="str">
        <f t="shared" ca="1" si="88"/>
        <v/>
      </c>
      <c r="Z199" s="28" t="str">
        <f t="shared" ca="1" si="72"/>
        <v/>
      </c>
      <c r="AA199" s="57" t="str">
        <f t="shared" ca="1" si="89"/>
        <v/>
      </c>
      <c r="AB199" s="33" t="str">
        <f t="shared" ca="1" si="73"/>
        <v/>
      </c>
      <c r="AD199" s="28" t="str">
        <f t="shared" ca="1" si="90"/>
        <v/>
      </c>
      <c r="AE199" s="28" t="str">
        <f t="shared" ca="1" si="91"/>
        <v/>
      </c>
      <c r="AF199" s="28" t="str">
        <f t="shared" ca="1" si="92"/>
        <v/>
      </c>
      <c r="AG199" s="28" t="str">
        <f t="shared" ca="1" si="93"/>
        <v/>
      </c>
      <c r="AH199" s="28" t="str">
        <f t="shared" ca="1" si="94"/>
        <v/>
      </c>
      <c r="AI199" s="28" t="str">
        <f t="shared" ca="1" si="95"/>
        <v/>
      </c>
      <c r="AJ199" s="28" t="str">
        <f t="shared" ca="1" si="96"/>
        <v/>
      </c>
      <c r="AK199" s="28" t="str">
        <f t="shared" ca="1" si="97"/>
        <v/>
      </c>
      <c r="AL199" s="28" t="str">
        <f t="shared" ca="1" si="98"/>
        <v/>
      </c>
      <c r="AM199" s="28" t="str">
        <f t="shared" ca="1" si="99"/>
        <v/>
      </c>
      <c r="AN199" s="28" t="str">
        <f t="shared" ca="1" si="74"/>
        <v/>
      </c>
      <c r="AO199" s="28" t="str">
        <f t="shared" ca="1" si="100"/>
        <v/>
      </c>
      <c r="AP199" s="33" t="str">
        <f t="shared" ca="1" si="75"/>
        <v/>
      </c>
      <c r="AQ199" s="54"/>
      <c r="AR199" s="53"/>
      <c r="AS199" s="53"/>
      <c r="AT199" s="53"/>
      <c r="AU199" s="53"/>
    </row>
    <row r="200" spans="1:51" ht="15" customHeight="1" x14ac:dyDescent="0.25">
      <c r="A200" s="31" t="str">
        <f t="shared" ca="1" si="76"/>
        <v/>
      </c>
      <c r="B200" s="32" t="str">
        <f t="shared" ca="1" si="77"/>
        <v/>
      </c>
      <c r="C200" s="32" t="str">
        <f t="shared" ca="1" si="78"/>
        <v/>
      </c>
      <c r="D200" s="48">
        <f>RAWDATA!A202</f>
        <v>194301</v>
      </c>
      <c r="E200" s="48" t="str">
        <f t="shared" ca="1" si="101"/>
        <v/>
      </c>
      <c r="F200" s="48" t="str">
        <f t="shared" ca="1" si="103"/>
        <v/>
      </c>
      <c r="G200" s="48" t="str">
        <f t="shared" ca="1" si="103"/>
        <v/>
      </c>
      <c r="H200" s="48" t="str">
        <f t="shared" ca="1" si="103"/>
        <v/>
      </c>
      <c r="I200" s="48" t="str">
        <f t="shared" ca="1" si="103"/>
        <v/>
      </c>
      <c r="J200" s="48" t="str">
        <f t="shared" ca="1" si="103"/>
        <v/>
      </c>
      <c r="K200" s="48" t="str">
        <f t="shared" ca="1" si="103"/>
        <v/>
      </c>
      <c r="L200" s="48" t="str">
        <f t="shared" ca="1" si="103"/>
        <v/>
      </c>
      <c r="M200" s="48" t="str">
        <f t="shared" ca="1" si="103"/>
        <v/>
      </c>
      <c r="N200" s="48" t="str">
        <f t="shared" ca="1" si="103"/>
        <v/>
      </c>
      <c r="P200" s="26" t="str">
        <f t="shared" ca="1" si="79"/>
        <v/>
      </c>
      <c r="Q200" s="26" t="str">
        <f t="shared" ca="1" si="80"/>
        <v/>
      </c>
      <c r="R200" s="26" t="str">
        <f t="shared" ca="1" si="81"/>
        <v/>
      </c>
      <c r="S200" s="26" t="str">
        <f t="shared" ca="1" si="82"/>
        <v/>
      </c>
      <c r="T200" s="26" t="str">
        <f t="shared" ca="1" si="83"/>
        <v/>
      </c>
      <c r="U200" s="26" t="str">
        <f t="shared" ca="1" si="84"/>
        <v/>
      </c>
      <c r="V200" s="26" t="str">
        <f t="shared" ca="1" si="85"/>
        <v/>
      </c>
      <c r="W200" s="26" t="str">
        <f t="shared" ca="1" si="86"/>
        <v/>
      </c>
      <c r="X200" s="26" t="str">
        <f t="shared" ca="1" si="87"/>
        <v/>
      </c>
      <c r="Y200" s="26" t="str">
        <f t="shared" ca="1" si="88"/>
        <v/>
      </c>
      <c r="Z200" s="28" t="str">
        <f t="shared" ref="Z200:Z263" ca="1" si="104">IF(P200="","",IF(P199="",AVERAGE(Y200-1,X200-1)-AVERAGE(P200-1,Q200-1),AVERAGE(Y200/Y199-1,X200/X199-1)-AVERAGE(P200/P199-1,Q200/Q199-1)))</f>
        <v/>
      </c>
      <c r="AA200" s="57" t="str">
        <f t="shared" ca="1" si="89"/>
        <v/>
      </c>
      <c r="AB200" s="33" t="str">
        <f t="shared" ref="AB200:AB263" ca="1" si="105">IF(P200="","",IF(P199="",AVERAGE(Y200-1,X200-1)-AA200,AVERAGE(Y200/Y199-1,X200/X199-1)-AA200))</f>
        <v/>
      </c>
      <c r="AD200" s="28" t="str">
        <f t="shared" ca="1" si="90"/>
        <v/>
      </c>
      <c r="AE200" s="28" t="str">
        <f t="shared" ca="1" si="91"/>
        <v/>
      </c>
      <c r="AF200" s="28" t="str">
        <f t="shared" ca="1" si="92"/>
        <v/>
      </c>
      <c r="AG200" s="28" t="str">
        <f t="shared" ca="1" si="93"/>
        <v/>
      </c>
      <c r="AH200" s="28" t="str">
        <f t="shared" ca="1" si="94"/>
        <v/>
      </c>
      <c r="AI200" s="28" t="str">
        <f t="shared" ca="1" si="95"/>
        <v/>
      </c>
      <c r="AJ200" s="28" t="str">
        <f t="shared" ca="1" si="96"/>
        <v/>
      </c>
      <c r="AK200" s="28" t="str">
        <f t="shared" ca="1" si="97"/>
        <v/>
      </c>
      <c r="AL200" s="28" t="str">
        <f t="shared" ca="1" si="98"/>
        <v/>
      </c>
      <c r="AM200" s="28" t="str">
        <f t="shared" ca="1" si="99"/>
        <v/>
      </c>
      <c r="AN200" s="28" t="str">
        <f t="shared" ref="AN200:AN263" ca="1" si="106">IF(AD200="","",IF(AD199="",AVERAGE(AM200,AL200)-AVERAGE(AD200,AE200),AVERAGE(AM200,AL200)-AVERAGE(AD200,AE200)))</f>
        <v/>
      </c>
      <c r="AO200" s="28" t="str">
        <f t="shared" ca="1" si="100"/>
        <v/>
      </c>
      <c r="AP200" s="33" t="str">
        <f t="shared" ref="AP200:AP263" ca="1" si="107">IF(AD200="","",IF(AD199="",AVERAGE(AM200,AL200)-AO200,AVERAGE(AM200,AL200)-AO200))</f>
        <v/>
      </c>
      <c r="AQ200" s="54"/>
      <c r="AR200" s="53"/>
      <c r="AS200" s="53"/>
      <c r="AT200" s="53"/>
      <c r="AU200" s="53"/>
    </row>
    <row r="201" spans="1:51" ht="15" customHeight="1" x14ac:dyDescent="0.25">
      <c r="A201" s="31" t="str">
        <f t="shared" ref="A201:A264" ca="1" si="108">IF(E201="","",DATE(LEFT(D201,4),RIGHT(D201,2),1))</f>
        <v/>
      </c>
      <c r="B201" s="32" t="str">
        <f t="shared" ref="B201:B264" ca="1" si="109">IF(E201="","",YEAR(A201))</f>
        <v/>
      </c>
      <c r="C201" s="32" t="str">
        <f t="shared" ref="C201:C264" ca="1" si="110">IF(E201="","",MONTH(A201))</f>
        <v/>
      </c>
      <c r="D201" s="48">
        <f>RAWDATA!A203</f>
        <v>194302</v>
      </c>
      <c r="E201" s="48" t="str">
        <f t="shared" ca="1" si="101"/>
        <v/>
      </c>
      <c r="F201" s="48" t="str">
        <f t="shared" ca="1" si="103"/>
        <v/>
      </c>
      <c r="G201" s="48" t="str">
        <f t="shared" ca="1" si="103"/>
        <v/>
      </c>
      <c r="H201" s="48" t="str">
        <f t="shared" ca="1" si="103"/>
        <v/>
      </c>
      <c r="I201" s="48" t="str">
        <f t="shared" ca="1" si="103"/>
        <v/>
      </c>
      <c r="J201" s="48" t="str">
        <f t="shared" ca="1" si="103"/>
        <v/>
      </c>
      <c r="K201" s="48" t="str">
        <f t="shared" ca="1" si="103"/>
        <v/>
      </c>
      <c r="L201" s="48" t="str">
        <f t="shared" ca="1" si="103"/>
        <v/>
      </c>
      <c r="M201" s="48" t="str">
        <f t="shared" ca="1" si="103"/>
        <v/>
      </c>
      <c r="N201" s="48" t="str">
        <f t="shared" ca="1" si="103"/>
        <v/>
      </c>
      <c r="P201" s="26" t="str">
        <f t="shared" ref="P201:P264" ca="1" si="111">IF(E201="","",IF(P200="",1*(1+E201/100),P200*(1+E201/100)))</f>
        <v/>
      </c>
      <c r="Q201" s="26" t="str">
        <f t="shared" ref="Q201:Q264" ca="1" si="112">IF(F201="","",IF(Q200="",1*(1+F201/100),Q200*(1+F201/100)))</f>
        <v/>
      </c>
      <c r="R201" s="26" t="str">
        <f t="shared" ref="R201:R264" ca="1" si="113">IF(G201="","",IF(R200="",1*(1+G201/100),R200*(1+G201/100)))</f>
        <v/>
      </c>
      <c r="S201" s="26" t="str">
        <f t="shared" ref="S201:S264" ca="1" si="114">IF(H201="","",IF(S200="",1*(1+H201/100),S200*(1+H201/100)))</f>
        <v/>
      </c>
      <c r="T201" s="26" t="str">
        <f t="shared" ref="T201:T264" ca="1" si="115">IF(I201="","",IF(T200="",1*(1+I201/100),T200*(1+I201/100)))</f>
        <v/>
      </c>
      <c r="U201" s="26" t="str">
        <f t="shared" ref="U201:U264" ca="1" si="116">IF(J201="","",IF(U200="",1*(1+J201/100),U200*(1+J201/100)))</f>
        <v/>
      </c>
      <c r="V201" s="26" t="str">
        <f t="shared" ref="V201:V264" ca="1" si="117">IF(K201="","",IF(V200="",1*(1+K201/100),V200*(1+K201/100)))</f>
        <v/>
      </c>
      <c r="W201" s="26" t="str">
        <f t="shared" ref="W201:W264" ca="1" si="118">IF(L201="","",IF(W200="",1*(1+L201/100),W200*(1+L201/100)))</f>
        <v/>
      </c>
      <c r="X201" s="26" t="str">
        <f t="shared" ref="X201:X264" ca="1" si="119">IF(M201="","",IF(X200="",1*(1+M201/100),X200*(1+M201/100)))</f>
        <v/>
      </c>
      <c r="Y201" s="26" t="str">
        <f t="shared" ref="Y201:Y264" ca="1" si="120">IF(N201="","",IF(Y200="",1*(1+N201/100),Y200*(1+N201/100)))</f>
        <v/>
      </c>
      <c r="Z201" s="28" t="str">
        <f t="shared" ca="1" si="104"/>
        <v/>
      </c>
      <c r="AA201" s="57" t="str">
        <f t="shared" ref="AA201:AA264" ca="1" si="121">IF(E201="","",AVERAGE(E201:N201)/100)</f>
        <v/>
      </c>
      <c r="AB201" s="33" t="str">
        <f t="shared" ca="1" si="105"/>
        <v/>
      </c>
      <c r="AD201" s="28" t="str">
        <f t="shared" ref="AD201:AD264" ca="1" si="122">IF(E201="","",IF(P200="",LN(P201),LN(P201/P200)))</f>
        <v/>
      </c>
      <c r="AE201" s="28" t="str">
        <f t="shared" ref="AE201:AE264" ca="1" si="123">IF(F201="","",IF(Q200="",LN(Q201),LN(Q201/Q200)))</f>
        <v/>
      </c>
      <c r="AF201" s="28" t="str">
        <f t="shared" ref="AF201:AF264" ca="1" si="124">IF(G201="","",IF(R200="",LN(R201),LN(R201/R200)))</f>
        <v/>
      </c>
      <c r="AG201" s="28" t="str">
        <f t="shared" ref="AG201:AG264" ca="1" si="125">IF(H201="","",IF(S200="",LN(S201),LN(S201/S200)))</f>
        <v/>
      </c>
      <c r="AH201" s="28" t="str">
        <f t="shared" ref="AH201:AH264" ca="1" si="126">IF(I201="","",IF(T200="",LN(T201),LN(T201/T200)))</f>
        <v/>
      </c>
      <c r="AI201" s="28" t="str">
        <f t="shared" ref="AI201:AI264" ca="1" si="127">IF(J201="","",IF(U200="",LN(U201),LN(U201/U200)))</f>
        <v/>
      </c>
      <c r="AJ201" s="28" t="str">
        <f t="shared" ref="AJ201:AJ264" ca="1" si="128">IF(K201="","",IF(V200="",LN(V201),LN(V201/V200)))</f>
        <v/>
      </c>
      <c r="AK201" s="28" t="str">
        <f t="shared" ref="AK201:AK264" ca="1" si="129">IF(L201="","",IF(W200="",LN(W201),LN(W201/W200)))</f>
        <v/>
      </c>
      <c r="AL201" s="28" t="str">
        <f t="shared" ref="AL201:AL264" ca="1" si="130">IF(M201="","",IF(X200="",LN(X201),LN(X201/X200)))</f>
        <v/>
      </c>
      <c r="AM201" s="28" t="str">
        <f t="shared" ref="AM201:AM264" ca="1" si="131">IF(N201="","",IF(Y200="",LN(Y201),LN(Y201/Y200)))</f>
        <v/>
      </c>
      <c r="AN201" s="28" t="str">
        <f t="shared" ca="1" si="106"/>
        <v/>
      </c>
      <c r="AO201" s="28" t="str">
        <f t="shared" ref="AO201:AO264" ca="1" si="132">IF(AA201="","",LN(1+AA201))</f>
        <v/>
      </c>
      <c r="AP201" s="33" t="str">
        <f t="shared" ca="1" si="107"/>
        <v/>
      </c>
      <c r="AQ201" s="54"/>
      <c r="AR201" s="53"/>
      <c r="AS201" s="53"/>
      <c r="AT201" s="53"/>
      <c r="AU201" s="53"/>
    </row>
    <row r="202" spans="1:51" ht="15" customHeight="1" x14ac:dyDescent="0.25">
      <c r="A202" s="31" t="str">
        <f t="shared" ca="1" si="108"/>
        <v/>
      </c>
      <c r="B202" s="32" t="str">
        <f t="shared" ca="1" si="109"/>
        <v/>
      </c>
      <c r="C202" s="32" t="str">
        <f t="shared" ca="1" si="110"/>
        <v/>
      </c>
      <c r="D202" s="48">
        <f>RAWDATA!A204</f>
        <v>194303</v>
      </c>
      <c r="E202" s="48" t="str">
        <f t="shared" ref="E202:E265" ca="1" si="133">IF(OR($D202&lt;$B$3,$D202&gt;$B$4),"",IF(ISERROR(VLOOKUP($D202,INDIRECT($B$1),E$7,0)),"",VLOOKUP($D202,INDIRECT($B$1),E$7,0)))</f>
        <v/>
      </c>
      <c r="F202" s="48" t="str">
        <f t="shared" ca="1" si="103"/>
        <v/>
      </c>
      <c r="G202" s="48" t="str">
        <f t="shared" ca="1" si="103"/>
        <v/>
      </c>
      <c r="H202" s="48" t="str">
        <f t="shared" ca="1" si="103"/>
        <v/>
      </c>
      <c r="I202" s="48" t="str">
        <f t="shared" ca="1" si="103"/>
        <v/>
      </c>
      <c r="J202" s="48" t="str">
        <f t="shared" ca="1" si="103"/>
        <v/>
      </c>
      <c r="K202" s="48" t="str">
        <f t="shared" ca="1" si="103"/>
        <v/>
      </c>
      <c r="L202" s="48" t="str">
        <f t="shared" ca="1" si="103"/>
        <v/>
      </c>
      <c r="M202" s="48" t="str">
        <f t="shared" ca="1" si="103"/>
        <v/>
      </c>
      <c r="N202" s="48" t="str">
        <f t="shared" ca="1" si="103"/>
        <v/>
      </c>
      <c r="P202" s="26" t="str">
        <f t="shared" ca="1" si="111"/>
        <v/>
      </c>
      <c r="Q202" s="26" t="str">
        <f t="shared" ca="1" si="112"/>
        <v/>
      </c>
      <c r="R202" s="26" t="str">
        <f t="shared" ca="1" si="113"/>
        <v/>
      </c>
      <c r="S202" s="26" t="str">
        <f t="shared" ca="1" si="114"/>
        <v/>
      </c>
      <c r="T202" s="26" t="str">
        <f t="shared" ca="1" si="115"/>
        <v/>
      </c>
      <c r="U202" s="26" t="str">
        <f t="shared" ca="1" si="116"/>
        <v/>
      </c>
      <c r="V202" s="26" t="str">
        <f t="shared" ca="1" si="117"/>
        <v/>
      </c>
      <c r="W202" s="26" t="str">
        <f t="shared" ca="1" si="118"/>
        <v/>
      </c>
      <c r="X202" s="26" t="str">
        <f t="shared" ca="1" si="119"/>
        <v/>
      </c>
      <c r="Y202" s="26" t="str">
        <f t="shared" ca="1" si="120"/>
        <v/>
      </c>
      <c r="Z202" s="28" t="str">
        <f t="shared" ca="1" si="104"/>
        <v/>
      </c>
      <c r="AA202" s="57" t="str">
        <f t="shared" ca="1" si="121"/>
        <v/>
      </c>
      <c r="AB202" s="33" t="str">
        <f t="shared" ca="1" si="105"/>
        <v/>
      </c>
      <c r="AD202" s="28" t="str">
        <f t="shared" ca="1" si="122"/>
        <v/>
      </c>
      <c r="AE202" s="28" t="str">
        <f t="shared" ca="1" si="123"/>
        <v/>
      </c>
      <c r="AF202" s="28" t="str">
        <f t="shared" ca="1" si="124"/>
        <v/>
      </c>
      <c r="AG202" s="28" t="str">
        <f t="shared" ca="1" si="125"/>
        <v/>
      </c>
      <c r="AH202" s="28" t="str">
        <f t="shared" ca="1" si="126"/>
        <v/>
      </c>
      <c r="AI202" s="28" t="str">
        <f t="shared" ca="1" si="127"/>
        <v/>
      </c>
      <c r="AJ202" s="28" t="str">
        <f t="shared" ca="1" si="128"/>
        <v/>
      </c>
      <c r="AK202" s="28" t="str">
        <f t="shared" ca="1" si="129"/>
        <v/>
      </c>
      <c r="AL202" s="28" t="str">
        <f t="shared" ca="1" si="130"/>
        <v/>
      </c>
      <c r="AM202" s="28" t="str">
        <f t="shared" ca="1" si="131"/>
        <v/>
      </c>
      <c r="AN202" s="28" t="str">
        <f t="shared" ca="1" si="106"/>
        <v/>
      </c>
      <c r="AO202" s="28" t="str">
        <f t="shared" ca="1" si="132"/>
        <v/>
      </c>
      <c r="AP202" s="33" t="str">
        <f t="shared" ca="1" si="107"/>
        <v/>
      </c>
      <c r="AQ202" s="54"/>
      <c r="AR202" s="53"/>
      <c r="AS202" s="53"/>
      <c r="AT202" s="53"/>
      <c r="AU202" s="53"/>
    </row>
    <row r="203" spans="1:51" ht="15" customHeight="1" x14ac:dyDescent="0.25">
      <c r="A203" s="31" t="str">
        <f t="shared" ca="1" si="108"/>
        <v/>
      </c>
      <c r="B203" s="32" t="str">
        <f t="shared" ca="1" si="109"/>
        <v/>
      </c>
      <c r="C203" s="32" t="str">
        <f t="shared" ca="1" si="110"/>
        <v/>
      </c>
      <c r="D203" s="48">
        <f>RAWDATA!A205</f>
        <v>194304</v>
      </c>
      <c r="E203" s="48" t="str">
        <f t="shared" ca="1" si="133"/>
        <v/>
      </c>
      <c r="F203" s="48" t="str">
        <f t="shared" ca="1" si="103"/>
        <v/>
      </c>
      <c r="G203" s="48" t="str">
        <f t="shared" ca="1" si="103"/>
        <v/>
      </c>
      <c r="H203" s="48" t="str">
        <f t="shared" ca="1" si="103"/>
        <v/>
      </c>
      <c r="I203" s="48" t="str">
        <f t="shared" ca="1" si="103"/>
        <v/>
      </c>
      <c r="J203" s="48" t="str">
        <f t="shared" ca="1" si="103"/>
        <v/>
      </c>
      <c r="K203" s="48" t="str">
        <f t="shared" ca="1" si="103"/>
        <v/>
      </c>
      <c r="L203" s="48" t="str">
        <f t="shared" ca="1" si="103"/>
        <v/>
      </c>
      <c r="M203" s="48" t="str">
        <f t="shared" ca="1" si="103"/>
        <v/>
      </c>
      <c r="N203" s="48" t="str">
        <f t="shared" ca="1" si="103"/>
        <v/>
      </c>
      <c r="P203" s="26" t="str">
        <f t="shared" ca="1" si="111"/>
        <v/>
      </c>
      <c r="Q203" s="26" t="str">
        <f t="shared" ca="1" si="112"/>
        <v/>
      </c>
      <c r="R203" s="26" t="str">
        <f t="shared" ca="1" si="113"/>
        <v/>
      </c>
      <c r="S203" s="26" t="str">
        <f t="shared" ca="1" si="114"/>
        <v/>
      </c>
      <c r="T203" s="26" t="str">
        <f t="shared" ca="1" si="115"/>
        <v/>
      </c>
      <c r="U203" s="26" t="str">
        <f t="shared" ca="1" si="116"/>
        <v/>
      </c>
      <c r="V203" s="26" t="str">
        <f t="shared" ca="1" si="117"/>
        <v/>
      </c>
      <c r="W203" s="26" t="str">
        <f t="shared" ca="1" si="118"/>
        <v/>
      </c>
      <c r="X203" s="26" t="str">
        <f t="shared" ca="1" si="119"/>
        <v/>
      </c>
      <c r="Y203" s="26" t="str">
        <f t="shared" ca="1" si="120"/>
        <v/>
      </c>
      <c r="Z203" s="28" t="str">
        <f t="shared" ca="1" si="104"/>
        <v/>
      </c>
      <c r="AA203" s="57" t="str">
        <f t="shared" ca="1" si="121"/>
        <v/>
      </c>
      <c r="AB203" s="33" t="str">
        <f t="shared" ca="1" si="105"/>
        <v/>
      </c>
      <c r="AD203" s="28" t="str">
        <f t="shared" ca="1" si="122"/>
        <v/>
      </c>
      <c r="AE203" s="28" t="str">
        <f t="shared" ca="1" si="123"/>
        <v/>
      </c>
      <c r="AF203" s="28" t="str">
        <f t="shared" ca="1" si="124"/>
        <v/>
      </c>
      <c r="AG203" s="28" t="str">
        <f t="shared" ca="1" si="125"/>
        <v/>
      </c>
      <c r="AH203" s="28" t="str">
        <f t="shared" ca="1" si="126"/>
        <v/>
      </c>
      <c r="AI203" s="28" t="str">
        <f t="shared" ca="1" si="127"/>
        <v/>
      </c>
      <c r="AJ203" s="28" t="str">
        <f t="shared" ca="1" si="128"/>
        <v/>
      </c>
      <c r="AK203" s="28" t="str">
        <f t="shared" ca="1" si="129"/>
        <v/>
      </c>
      <c r="AL203" s="28" t="str">
        <f t="shared" ca="1" si="130"/>
        <v/>
      </c>
      <c r="AM203" s="28" t="str">
        <f t="shared" ca="1" si="131"/>
        <v/>
      </c>
      <c r="AN203" s="28" t="str">
        <f t="shared" ca="1" si="106"/>
        <v/>
      </c>
      <c r="AO203" s="28" t="str">
        <f t="shared" ca="1" si="132"/>
        <v/>
      </c>
      <c r="AP203" s="33" t="str">
        <f t="shared" ca="1" si="107"/>
        <v/>
      </c>
      <c r="AQ203" s="54"/>
      <c r="AR203" s="53"/>
      <c r="AS203" s="53"/>
      <c r="AT203" s="53"/>
      <c r="AU203" s="53"/>
    </row>
    <row r="204" spans="1:51" ht="15" customHeight="1" x14ac:dyDescent="0.25">
      <c r="A204" s="31" t="str">
        <f t="shared" ca="1" si="108"/>
        <v/>
      </c>
      <c r="B204" s="32" t="str">
        <f t="shared" ca="1" si="109"/>
        <v/>
      </c>
      <c r="C204" s="32" t="str">
        <f t="shared" ca="1" si="110"/>
        <v/>
      </c>
      <c r="D204" s="48">
        <f>RAWDATA!A206</f>
        <v>194305</v>
      </c>
      <c r="E204" s="48" t="str">
        <f t="shared" ca="1" si="133"/>
        <v/>
      </c>
      <c r="F204" s="48" t="str">
        <f t="shared" ca="1" si="103"/>
        <v/>
      </c>
      <c r="G204" s="48" t="str">
        <f t="shared" ca="1" si="103"/>
        <v/>
      </c>
      <c r="H204" s="48" t="str">
        <f t="shared" ca="1" si="103"/>
        <v/>
      </c>
      <c r="I204" s="48" t="str">
        <f t="shared" ca="1" si="103"/>
        <v/>
      </c>
      <c r="J204" s="48" t="str">
        <f t="shared" ca="1" si="103"/>
        <v/>
      </c>
      <c r="K204" s="48" t="str">
        <f t="shared" ca="1" si="103"/>
        <v/>
      </c>
      <c r="L204" s="48" t="str">
        <f t="shared" ca="1" si="103"/>
        <v/>
      </c>
      <c r="M204" s="48" t="str">
        <f t="shared" ca="1" si="103"/>
        <v/>
      </c>
      <c r="N204" s="48" t="str">
        <f t="shared" ca="1" si="103"/>
        <v/>
      </c>
      <c r="P204" s="26" t="str">
        <f t="shared" ca="1" si="111"/>
        <v/>
      </c>
      <c r="Q204" s="26" t="str">
        <f t="shared" ca="1" si="112"/>
        <v/>
      </c>
      <c r="R204" s="26" t="str">
        <f t="shared" ca="1" si="113"/>
        <v/>
      </c>
      <c r="S204" s="26" t="str">
        <f t="shared" ca="1" si="114"/>
        <v/>
      </c>
      <c r="T204" s="26" t="str">
        <f t="shared" ca="1" si="115"/>
        <v/>
      </c>
      <c r="U204" s="26" t="str">
        <f t="shared" ca="1" si="116"/>
        <v/>
      </c>
      <c r="V204" s="26" t="str">
        <f t="shared" ca="1" si="117"/>
        <v/>
      </c>
      <c r="W204" s="26" t="str">
        <f t="shared" ca="1" si="118"/>
        <v/>
      </c>
      <c r="X204" s="26" t="str">
        <f t="shared" ca="1" si="119"/>
        <v/>
      </c>
      <c r="Y204" s="26" t="str">
        <f t="shared" ca="1" si="120"/>
        <v/>
      </c>
      <c r="Z204" s="28" t="str">
        <f t="shared" ca="1" si="104"/>
        <v/>
      </c>
      <c r="AA204" s="57" t="str">
        <f t="shared" ca="1" si="121"/>
        <v/>
      </c>
      <c r="AB204" s="33" t="str">
        <f t="shared" ca="1" si="105"/>
        <v/>
      </c>
      <c r="AD204" s="28" t="str">
        <f t="shared" ca="1" si="122"/>
        <v/>
      </c>
      <c r="AE204" s="28" t="str">
        <f t="shared" ca="1" si="123"/>
        <v/>
      </c>
      <c r="AF204" s="28" t="str">
        <f t="shared" ca="1" si="124"/>
        <v/>
      </c>
      <c r="AG204" s="28" t="str">
        <f t="shared" ca="1" si="125"/>
        <v/>
      </c>
      <c r="AH204" s="28" t="str">
        <f t="shared" ca="1" si="126"/>
        <v/>
      </c>
      <c r="AI204" s="28" t="str">
        <f t="shared" ca="1" si="127"/>
        <v/>
      </c>
      <c r="AJ204" s="28" t="str">
        <f t="shared" ca="1" si="128"/>
        <v/>
      </c>
      <c r="AK204" s="28" t="str">
        <f t="shared" ca="1" si="129"/>
        <v/>
      </c>
      <c r="AL204" s="28" t="str">
        <f t="shared" ca="1" si="130"/>
        <v/>
      </c>
      <c r="AM204" s="28" t="str">
        <f t="shared" ca="1" si="131"/>
        <v/>
      </c>
      <c r="AN204" s="28" t="str">
        <f t="shared" ca="1" si="106"/>
        <v/>
      </c>
      <c r="AO204" s="28" t="str">
        <f t="shared" ca="1" si="132"/>
        <v/>
      </c>
      <c r="AP204" s="33" t="str">
        <f t="shared" ca="1" si="107"/>
        <v/>
      </c>
      <c r="AQ204" s="54"/>
      <c r="AR204" s="53"/>
      <c r="AS204" s="53"/>
      <c r="AT204" s="53"/>
      <c r="AU204" s="53"/>
    </row>
    <row r="205" spans="1:51" ht="15" customHeight="1" x14ac:dyDescent="0.25">
      <c r="A205" s="31" t="str">
        <f t="shared" ca="1" si="108"/>
        <v/>
      </c>
      <c r="B205" s="32" t="str">
        <f t="shared" ca="1" si="109"/>
        <v/>
      </c>
      <c r="C205" s="32" t="str">
        <f t="shared" ca="1" si="110"/>
        <v/>
      </c>
      <c r="D205" s="48">
        <f>RAWDATA!A207</f>
        <v>194306</v>
      </c>
      <c r="E205" s="48" t="str">
        <f t="shared" ca="1" si="133"/>
        <v/>
      </c>
      <c r="F205" s="48" t="str">
        <f t="shared" ca="1" si="103"/>
        <v/>
      </c>
      <c r="G205" s="48" t="str">
        <f t="shared" ca="1" si="103"/>
        <v/>
      </c>
      <c r="H205" s="48" t="str">
        <f t="shared" ca="1" si="103"/>
        <v/>
      </c>
      <c r="I205" s="48" t="str">
        <f t="shared" ca="1" si="103"/>
        <v/>
      </c>
      <c r="J205" s="48" t="str">
        <f t="shared" ca="1" si="103"/>
        <v/>
      </c>
      <c r="K205" s="48" t="str">
        <f t="shared" ca="1" si="103"/>
        <v/>
      </c>
      <c r="L205" s="48" t="str">
        <f t="shared" ca="1" si="103"/>
        <v/>
      </c>
      <c r="M205" s="48" t="str">
        <f t="shared" ca="1" si="103"/>
        <v/>
      </c>
      <c r="N205" s="48" t="str">
        <f t="shared" ca="1" si="103"/>
        <v/>
      </c>
      <c r="P205" s="26" t="str">
        <f t="shared" ca="1" si="111"/>
        <v/>
      </c>
      <c r="Q205" s="26" t="str">
        <f t="shared" ca="1" si="112"/>
        <v/>
      </c>
      <c r="R205" s="26" t="str">
        <f t="shared" ca="1" si="113"/>
        <v/>
      </c>
      <c r="S205" s="26" t="str">
        <f t="shared" ca="1" si="114"/>
        <v/>
      </c>
      <c r="T205" s="26" t="str">
        <f t="shared" ca="1" si="115"/>
        <v/>
      </c>
      <c r="U205" s="26" t="str">
        <f t="shared" ca="1" si="116"/>
        <v/>
      </c>
      <c r="V205" s="26" t="str">
        <f t="shared" ca="1" si="117"/>
        <v/>
      </c>
      <c r="W205" s="26" t="str">
        <f t="shared" ca="1" si="118"/>
        <v/>
      </c>
      <c r="X205" s="26" t="str">
        <f t="shared" ca="1" si="119"/>
        <v/>
      </c>
      <c r="Y205" s="26" t="str">
        <f t="shared" ca="1" si="120"/>
        <v/>
      </c>
      <c r="Z205" s="28" t="str">
        <f t="shared" ca="1" si="104"/>
        <v/>
      </c>
      <c r="AA205" s="57" t="str">
        <f t="shared" ca="1" si="121"/>
        <v/>
      </c>
      <c r="AB205" s="33" t="str">
        <f t="shared" ca="1" si="105"/>
        <v/>
      </c>
      <c r="AD205" s="28" t="str">
        <f t="shared" ca="1" si="122"/>
        <v/>
      </c>
      <c r="AE205" s="28" t="str">
        <f t="shared" ca="1" si="123"/>
        <v/>
      </c>
      <c r="AF205" s="28" t="str">
        <f t="shared" ca="1" si="124"/>
        <v/>
      </c>
      <c r="AG205" s="28" t="str">
        <f t="shared" ca="1" si="125"/>
        <v/>
      </c>
      <c r="AH205" s="28" t="str">
        <f t="shared" ca="1" si="126"/>
        <v/>
      </c>
      <c r="AI205" s="28" t="str">
        <f t="shared" ca="1" si="127"/>
        <v/>
      </c>
      <c r="AJ205" s="28" t="str">
        <f t="shared" ca="1" si="128"/>
        <v/>
      </c>
      <c r="AK205" s="28" t="str">
        <f t="shared" ca="1" si="129"/>
        <v/>
      </c>
      <c r="AL205" s="28" t="str">
        <f t="shared" ca="1" si="130"/>
        <v/>
      </c>
      <c r="AM205" s="28" t="str">
        <f t="shared" ca="1" si="131"/>
        <v/>
      </c>
      <c r="AN205" s="28" t="str">
        <f t="shared" ca="1" si="106"/>
        <v/>
      </c>
      <c r="AO205" s="28" t="str">
        <f t="shared" ca="1" si="132"/>
        <v/>
      </c>
      <c r="AP205" s="33" t="str">
        <f t="shared" ca="1" si="107"/>
        <v/>
      </c>
      <c r="AQ205" s="54"/>
      <c r="AR205" s="53"/>
      <c r="AS205" s="53"/>
      <c r="AT205" s="53"/>
      <c r="AU205" s="53"/>
    </row>
    <row r="206" spans="1:51" ht="15" customHeight="1" x14ac:dyDescent="0.25">
      <c r="A206" s="31" t="str">
        <f t="shared" ca="1" si="108"/>
        <v/>
      </c>
      <c r="B206" s="32" t="str">
        <f t="shared" ca="1" si="109"/>
        <v/>
      </c>
      <c r="C206" s="32" t="str">
        <f t="shared" ca="1" si="110"/>
        <v/>
      </c>
      <c r="D206" s="48">
        <f>RAWDATA!A208</f>
        <v>194307</v>
      </c>
      <c r="E206" s="48" t="str">
        <f t="shared" ca="1" si="133"/>
        <v/>
      </c>
      <c r="F206" s="48" t="str">
        <f t="shared" ca="1" si="103"/>
        <v/>
      </c>
      <c r="G206" s="48" t="str">
        <f t="shared" ca="1" si="103"/>
        <v/>
      </c>
      <c r="H206" s="48" t="str">
        <f t="shared" ca="1" si="103"/>
        <v/>
      </c>
      <c r="I206" s="48" t="str">
        <f t="shared" ca="1" si="103"/>
        <v/>
      </c>
      <c r="J206" s="48" t="str">
        <f t="shared" ca="1" si="103"/>
        <v/>
      </c>
      <c r="K206" s="48" t="str">
        <f t="shared" ca="1" si="103"/>
        <v/>
      </c>
      <c r="L206" s="48" t="str">
        <f t="shared" ca="1" si="103"/>
        <v/>
      </c>
      <c r="M206" s="48" t="str">
        <f t="shared" ca="1" si="103"/>
        <v/>
      </c>
      <c r="N206" s="48" t="str">
        <f t="shared" ca="1" si="103"/>
        <v/>
      </c>
      <c r="P206" s="26" t="str">
        <f t="shared" ca="1" si="111"/>
        <v/>
      </c>
      <c r="Q206" s="26" t="str">
        <f t="shared" ca="1" si="112"/>
        <v/>
      </c>
      <c r="R206" s="26" t="str">
        <f t="shared" ca="1" si="113"/>
        <v/>
      </c>
      <c r="S206" s="26" t="str">
        <f t="shared" ca="1" si="114"/>
        <v/>
      </c>
      <c r="T206" s="26" t="str">
        <f t="shared" ca="1" si="115"/>
        <v/>
      </c>
      <c r="U206" s="26" t="str">
        <f t="shared" ca="1" si="116"/>
        <v/>
      </c>
      <c r="V206" s="26" t="str">
        <f t="shared" ca="1" si="117"/>
        <v/>
      </c>
      <c r="W206" s="26" t="str">
        <f t="shared" ca="1" si="118"/>
        <v/>
      </c>
      <c r="X206" s="26" t="str">
        <f t="shared" ca="1" si="119"/>
        <v/>
      </c>
      <c r="Y206" s="26" t="str">
        <f t="shared" ca="1" si="120"/>
        <v/>
      </c>
      <c r="Z206" s="28" t="str">
        <f t="shared" ca="1" si="104"/>
        <v/>
      </c>
      <c r="AA206" s="57" t="str">
        <f t="shared" ca="1" si="121"/>
        <v/>
      </c>
      <c r="AB206" s="33" t="str">
        <f t="shared" ca="1" si="105"/>
        <v/>
      </c>
      <c r="AD206" s="28" t="str">
        <f t="shared" ca="1" si="122"/>
        <v/>
      </c>
      <c r="AE206" s="28" t="str">
        <f t="shared" ca="1" si="123"/>
        <v/>
      </c>
      <c r="AF206" s="28" t="str">
        <f t="shared" ca="1" si="124"/>
        <v/>
      </c>
      <c r="AG206" s="28" t="str">
        <f t="shared" ca="1" si="125"/>
        <v/>
      </c>
      <c r="AH206" s="28" t="str">
        <f t="shared" ca="1" si="126"/>
        <v/>
      </c>
      <c r="AI206" s="28" t="str">
        <f t="shared" ca="1" si="127"/>
        <v/>
      </c>
      <c r="AJ206" s="28" t="str">
        <f t="shared" ca="1" si="128"/>
        <v/>
      </c>
      <c r="AK206" s="28" t="str">
        <f t="shared" ca="1" si="129"/>
        <v/>
      </c>
      <c r="AL206" s="28" t="str">
        <f t="shared" ca="1" si="130"/>
        <v/>
      </c>
      <c r="AM206" s="28" t="str">
        <f t="shared" ca="1" si="131"/>
        <v/>
      </c>
      <c r="AN206" s="28" t="str">
        <f t="shared" ca="1" si="106"/>
        <v/>
      </c>
      <c r="AO206" s="28" t="str">
        <f t="shared" ca="1" si="132"/>
        <v/>
      </c>
      <c r="AP206" s="33" t="str">
        <f t="shared" ca="1" si="107"/>
        <v/>
      </c>
      <c r="AQ206" s="54"/>
      <c r="AR206" s="53"/>
      <c r="AS206" s="53"/>
      <c r="AT206" s="53"/>
      <c r="AU206" s="53"/>
    </row>
    <row r="207" spans="1:51" ht="15" customHeight="1" x14ac:dyDescent="0.25">
      <c r="A207" s="31" t="str">
        <f t="shared" ca="1" si="108"/>
        <v/>
      </c>
      <c r="B207" s="32" t="str">
        <f t="shared" ca="1" si="109"/>
        <v/>
      </c>
      <c r="C207" s="32" t="str">
        <f t="shared" ca="1" si="110"/>
        <v/>
      </c>
      <c r="D207" s="48">
        <f>RAWDATA!A209</f>
        <v>194308</v>
      </c>
      <c r="E207" s="48" t="str">
        <f t="shared" ca="1" si="133"/>
        <v/>
      </c>
      <c r="F207" s="48" t="str">
        <f t="shared" ca="1" si="103"/>
        <v/>
      </c>
      <c r="G207" s="48" t="str">
        <f t="shared" ca="1" si="103"/>
        <v/>
      </c>
      <c r="H207" s="48" t="str">
        <f t="shared" ca="1" si="103"/>
        <v/>
      </c>
      <c r="I207" s="48" t="str">
        <f t="shared" ca="1" si="103"/>
        <v/>
      </c>
      <c r="J207" s="48" t="str">
        <f t="shared" ca="1" si="103"/>
        <v/>
      </c>
      <c r="K207" s="48" t="str">
        <f t="shared" ca="1" si="103"/>
        <v/>
      </c>
      <c r="L207" s="48" t="str">
        <f t="shared" ca="1" si="103"/>
        <v/>
      </c>
      <c r="M207" s="48" t="str">
        <f t="shared" ca="1" si="103"/>
        <v/>
      </c>
      <c r="N207" s="48" t="str">
        <f t="shared" ca="1" si="103"/>
        <v/>
      </c>
      <c r="P207" s="26" t="str">
        <f t="shared" ca="1" si="111"/>
        <v/>
      </c>
      <c r="Q207" s="26" t="str">
        <f t="shared" ca="1" si="112"/>
        <v/>
      </c>
      <c r="R207" s="26" t="str">
        <f t="shared" ca="1" si="113"/>
        <v/>
      </c>
      <c r="S207" s="26" t="str">
        <f t="shared" ca="1" si="114"/>
        <v/>
      </c>
      <c r="T207" s="26" t="str">
        <f t="shared" ca="1" si="115"/>
        <v/>
      </c>
      <c r="U207" s="26" t="str">
        <f t="shared" ca="1" si="116"/>
        <v/>
      </c>
      <c r="V207" s="26" t="str">
        <f t="shared" ca="1" si="117"/>
        <v/>
      </c>
      <c r="W207" s="26" t="str">
        <f t="shared" ca="1" si="118"/>
        <v/>
      </c>
      <c r="X207" s="26" t="str">
        <f t="shared" ca="1" si="119"/>
        <v/>
      </c>
      <c r="Y207" s="26" t="str">
        <f t="shared" ca="1" si="120"/>
        <v/>
      </c>
      <c r="Z207" s="28" t="str">
        <f t="shared" ca="1" si="104"/>
        <v/>
      </c>
      <c r="AA207" s="57" t="str">
        <f t="shared" ca="1" si="121"/>
        <v/>
      </c>
      <c r="AB207" s="33" t="str">
        <f t="shared" ca="1" si="105"/>
        <v/>
      </c>
      <c r="AD207" s="28" t="str">
        <f t="shared" ca="1" si="122"/>
        <v/>
      </c>
      <c r="AE207" s="28" t="str">
        <f t="shared" ca="1" si="123"/>
        <v/>
      </c>
      <c r="AF207" s="28" t="str">
        <f t="shared" ca="1" si="124"/>
        <v/>
      </c>
      <c r="AG207" s="28" t="str">
        <f t="shared" ca="1" si="125"/>
        <v/>
      </c>
      <c r="AH207" s="28" t="str">
        <f t="shared" ca="1" si="126"/>
        <v/>
      </c>
      <c r="AI207" s="28" t="str">
        <f t="shared" ca="1" si="127"/>
        <v/>
      </c>
      <c r="AJ207" s="28" t="str">
        <f t="shared" ca="1" si="128"/>
        <v/>
      </c>
      <c r="AK207" s="28" t="str">
        <f t="shared" ca="1" si="129"/>
        <v/>
      </c>
      <c r="AL207" s="28" t="str">
        <f t="shared" ca="1" si="130"/>
        <v/>
      </c>
      <c r="AM207" s="28" t="str">
        <f t="shared" ca="1" si="131"/>
        <v/>
      </c>
      <c r="AN207" s="28" t="str">
        <f t="shared" ca="1" si="106"/>
        <v/>
      </c>
      <c r="AO207" s="28" t="str">
        <f t="shared" ca="1" si="132"/>
        <v/>
      </c>
      <c r="AP207" s="33" t="str">
        <f t="shared" ca="1" si="107"/>
        <v/>
      </c>
      <c r="AQ207" s="54"/>
      <c r="AR207" s="53"/>
      <c r="AS207" s="53"/>
      <c r="AT207" s="53"/>
      <c r="AU207" s="53"/>
    </row>
    <row r="208" spans="1:51" ht="15" customHeight="1" x14ac:dyDescent="0.25">
      <c r="A208" s="31" t="str">
        <f t="shared" ca="1" si="108"/>
        <v/>
      </c>
      <c r="B208" s="32" t="str">
        <f t="shared" ca="1" si="109"/>
        <v/>
      </c>
      <c r="C208" s="32" t="str">
        <f t="shared" ca="1" si="110"/>
        <v/>
      </c>
      <c r="D208" s="48">
        <f>RAWDATA!A210</f>
        <v>194309</v>
      </c>
      <c r="E208" s="48" t="str">
        <f t="shared" ca="1" si="133"/>
        <v/>
      </c>
      <c r="F208" s="48" t="str">
        <f t="shared" ca="1" si="103"/>
        <v/>
      </c>
      <c r="G208" s="48" t="str">
        <f t="shared" ca="1" si="103"/>
        <v/>
      </c>
      <c r="H208" s="48" t="str">
        <f t="shared" ca="1" si="103"/>
        <v/>
      </c>
      <c r="I208" s="48" t="str">
        <f t="shared" ca="1" si="103"/>
        <v/>
      </c>
      <c r="J208" s="48" t="str">
        <f t="shared" ca="1" si="103"/>
        <v/>
      </c>
      <c r="K208" s="48" t="str">
        <f t="shared" ca="1" si="103"/>
        <v/>
      </c>
      <c r="L208" s="48" t="str">
        <f t="shared" ca="1" si="103"/>
        <v/>
      </c>
      <c r="M208" s="48" t="str">
        <f t="shared" ca="1" si="103"/>
        <v/>
      </c>
      <c r="N208" s="48" t="str">
        <f t="shared" ca="1" si="103"/>
        <v/>
      </c>
      <c r="P208" s="26" t="str">
        <f t="shared" ca="1" si="111"/>
        <v/>
      </c>
      <c r="Q208" s="26" t="str">
        <f t="shared" ca="1" si="112"/>
        <v/>
      </c>
      <c r="R208" s="26" t="str">
        <f t="shared" ca="1" si="113"/>
        <v/>
      </c>
      <c r="S208" s="26" t="str">
        <f t="shared" ca="1" si="114"/>
        <v/>
      </c>
      <c r="T208" s="26" t="str">
        <f t="shared" ca="1" si="115"/>
        <v/>
      </c>
      <c r="U208" s="26" t="str">
        <f t="shared" ca="1" si="116"/>
        <v/>
      </c>
      <c r="V208" s="26" t="str">
        <f t="shared" ca="1" si="117"/>
        <v/>
      </c>
      <c r="W208" s="26" t="str">
        <f t="shared" ca="1" si="118"/>
        <v/>
      </c>
      <c r="X208" s="26" t="str">
        <f t="shared" ca="1" si="119"/>
        <v/>
      </c>
      <c r="Y208" s="26" t="str">
        <f t="shared" ca="1" si="120"/>
        <v/>
      </c>
      <c r="Z208" s="28" t="str">
        <f t="shared" ca="1" si="104"/>
        <v/>
      </c>
      <c r="AA208" s="57" t="str">
        <f t="shared" ca="1" si="121"/>
        <v/>
      </c>
      <c r="AB208" s="33" t="str">
        <f t="shared" ca="1" si="105"/>
        <v/>
      </c>
      <c r="AD208" s="28" t="str">
        <f t="shared" ca="1" si="122"/>
        <v/>
      </c>
      <c r="AE208" s="28" t="str">
        <f t="shared" ca="1" si="123"/>
        <v/>
      </c>
      <c r="AF208" s="28" t="str">
        <f t="shared" ca="1" si="124"/>
        <v/>
      </c>
      <c r="AG208" s="28" t="str">
        <f t="shared" ca="1" si="125"/>
        <v/>
      </c>
      <c r="AH208" s="28" t="str">
        <f t="shared" ca="1" si="126"/>
        <v/>
      </c>
      <c r="AI208" s="28" t="str">
        <f t="shared" ca="1" si="127"/>
        <v/>
      </c>
      <c r="AJ208" s="28" t="str">
        <f t="shared" ca="1" si="128"/>
        <v/>
      </c>
      <c r="AK208" s="28" t="str">
        <f t="shared" ca="1" si="129"/>
        <v/>
      </c>
      <c r="AL208" s="28" t="str">
        <f t="shared" ca="1" si="130"/>
        <v/>
      </c>
      <c r="AM208" s="28" t="str">
        <f t="shared" ca="1" si="131"/>
        <v/>
      </c>
      <c r="AN208" s="28" t="str">
        <f t="shared" ca="1" si="106"/>
        <v/>
      </c>
      <c r="AO208" s="28" t="str">
        <f t="shared" ca="1" si="132"/>
        <v/>
      </c>
      <c r="AP208" s="33" t="str">
        <f t="shared" ca="1" si="107"/>
        <v/>
      </c>
      <c r="AQ208" s="54"/>
      <c r="AR208" s="53"/>
      <c r="AS208" s="53"/>
      <c r="AT208" s="53"/>
      <c r="AU208" s="53"/>
    </row>
    <row r="209" spans="1:51" ht="15" customHeight="1" x14ac:dyDescent="0.25">
      <c r="A209" s="31" t="str">
        <f t="shared" ca="1" si="108"/>
        <v/>
      </c>
      <c r="B209" s="32" t="str">
        <f t="shared" ca="1" si="109"/>
        <v/>
      </c>
      <c r="C209" s="32" t="str">
        <f t="shared" ca="1" si="110"/>
        <v/>
      </c>
      <c r="D209" s="48">
        <f>RAWDATA!A211</f>
        <v>194310</v>
      </c>
      <c r="E209" s="48" t="str">
        <f t="shared" ca="1" si="133"/>
        <v/>
      </c>
      <c r="F209" s="48" t="str">
        <f t="shared" ca="1" si="103"/>
        <v/>
      </c>
      <c r="G209" s="48" t="str">
        <f t="shared" ca="1" si="103"/>
        <v/>
      </c>
      <c r="H209" s="48" t="str">
        <f t="shared" ca="1" si="103"/>
        <v/>
      </c>
      <c r="I209" s="48" t="str">
        <f t="shared" ca="1" si="103"/>
        <v/>
      </c>
      <c r="J209" s="48" t="str">
        <f t="shared" ca="1" si="103"/>
        <v/>
      </c>
      <c r="K209" s="48" t="str">
        <f t="shared" ca="1" si="103"/>
        <v/>
      </c>
      <c r="L209" s="48" t="str">
        <f t="shared" ca="1" si="103"/>
        <v/>
      </c>
      <c r="M209" s="48" t="str">
        <f t="shared" ca="1" si="103"/>
        <v/>
      </c>
      <c r="N209" s="48" t="str">
        <f t="shared" ca="1" si="103"/>
        <v/>
      </c>
      <c r="P209" s="26" t="str">
        <f t="shared" ca="1" si="111"/>
        <v/>
      </c>
      <c r="Q209" s="26" t="str">
        <f t="shared" ca="1" si="112"/>
        <v/>
      </c>
      <c r="R209" s="26" t="str">
        <f t="shared" ca="1" si="113"/>
        <v/>
      </c>
      <c r="S209" s="26" t="str">
        <f t="shared" ca="1" si="114"/>
        <v/>
      </c>
      <c r="T209" s="26" t="str">
        <f t="shared" ca="1" si="115"/>
        <v/>
      </c>
      <c r="U209" s="26" t="str">
        <f t="shared" ca="1" si="116"/>
        <v/>
      </c>
      <c r="V209" s="26" t="str">
        <f t="shared" ca="1" si="117"/>
        <v/>
      </c>
      <c r="W209" s="26" t="str">
        <f t="shared" ca="1" si="118"/>
        <v/>
      </c>
      <c r="X209" s="26" t="str">
        <f t="shared" ca="1" si="119"/>
        <v/>
      </c>
      <c r="Y209" s="26" t="str">
        <f t="shared" ca="1" si="120"/>
        <v/>
      </c>
      <c r="Z209" s="28" t="str">
        <f t="shared" ca="1" si="104"/>
        <v/>
      </c>
      <c r="AA209" s="57" t="str">
        <f t="shared" ca="1" si="121"/>
        <v/>
      </c>
      <c r="AB209" s="33" t="str">
        <f t="shared" ca="1" si="105"/>
        <v/>
      </c>
      <c r="AD209" s="28" t="str">
        <f t="shared" ca="1" si="122"/>
        <v/>
      </c>
      <c r="AE209" s="28" t="str">
        <f t="shared" ca="1" si="123"/>
        <v/>
      </c>
      <c r="AF209" s="28" t="str">
        <f t="shared" ca="1" si="124"/>
        <v/>
      </c>
      <c r="AG209" s="28" t="str">
        <f t="shared" ca="1" si="125"/>
        <v/>
      </c>
      <c r="AH209" s="28" t="str">
        <f t="shared" ca="1" si="126"/>
        <v/>
      </c>
      <c r="AI209" s="28" t="str">
        <f t="shared" ca="1" si="127"/>
        <v/>
      </c>
      <c r="AJ209" s="28" t="str">
        <f t="shared" ca="1" si="128"/>
        <v/>
      </c>
      <c r="AK209" s="28" t="str">
        <f t="shared" ca="1" si="129"/>
        <v/>
      </c>
      <c r="AL209" s="28" t="str">
        <f t="shared" ca="1" si="130"/>
        <v/>
      </c>
      <c r="AM209" s="28" t="str">
        <f t="shared" ca="1" si="131"/>
        <v/>
      </c>
      <c r="AN209" s="28" t="str">
        <f t="shared" ca="1" si="106"/>
        <v/>
      </c>
      <c r="AO209" s="28" t="str">
        <f t="shared" ca="1" si="132"/>
        <v/>
      </c>
      <c r="AP209" s="33" t="str">
        <f t="shared" ca="1" si="107"/>
        <v/>
      </c>
      <c r="AQ209" s="54"/>
      <c r="AR209" s="53"/>
      <c r="AS209" s="53"/>
      <c r="AT209" s="53"/>
      <c r="AU209" s="53"/>
      <c r="AY209" s="29"/>
    </row>
    <row r="210" spans="1:51" ht="15" customHeight="1" x14ac:dyDescent="0.25">
      <c r="A210" s="31" t="str">
        <f t="shared" ca="1" si="108"/>
        <v/>
      </c>
      <c r="B210" s="32" t="str">
        <f t="shared" ca="1" si="109"/>
        <v/>
      </c>
      <c r="C210" s="32" t="str">
        <f t="shared" ca="1" si="110"/>
        <v/>
      </c>
      <c r="D210" s="48">
        <f>RAWDATA!A212</f>
        <v>194311</v>
      </c>
      <c r="E210" s="48" t="str">
        <f t="shared" ca="1" si="133"/>
        <v/>
      </c>
      <c r="F210" s="48" t="str">
        <f t="shared" ca="1" si="103"/>
        <v/>
      </c>
      <c r="G210" s="48" t="str">
        <f t="shared" ca="1" si="103"/>
        <v/>
      </c>
      <c r="H210" s="48" t="str">
        <f t="shared" ca="1" si="103"/>
        <v/>
      </c>
      <c r="I210" s="48" t="str">
        <f t="shared" ca="1" si="103"/>
        <v/>
      </c>
      <c r="J210" s="48" t="str">
        <f t="shared" ca="1" si="103"/>
        <v/>
      </c>
      <c r="K210" s="48" t="str">
        <f t="shared" ca="1" si="103"/>
        <v/>
      </c>
      <c r="L210" s="48" t="str">
        <f t="shared" ca="1" si="103"/>
        <v/>
      </c>
      <c r="M210" s="48" t="str">
        <f t="shared" ca="1" si="103"/>
        <v/>
      </c>
      <c r="N210" s="48" t="str">
        <f t="shared" ca="1" si="103"/>
        <v/>
      </c>
      <c r="P210" s="26" t="str">
        <f t="shared" ca="1" si="111"/>
        <v/>
      </c>
      <c r="Q210" s="26" t="str">
        <f t="shared" ca="1" si="112"/>
        <v/>
      </c>
      <c r="R210" s="26" t="str">
        <f t="shared" ca="1" si="113"/>
        <v/>
      </c>
      <c r="S210" s="26" t="str">
        <f t="shared" ca="1" si="114"/>
        <v/>
      </c>
      <c r="T210" s="26" t="str">
        <f t="shared" ca="1" si="115"/>
        <v/>
      </c>
      <c r="U210" s="26" t="str">
        <f t="shared" ca="1" si="116"/>
        <v/>
      </c>
      <c r="V210" s="26" t="str">
        <f t="shared" ca="1" si="117"/>
        <v/>
      </c>
      <c r="W210" s="26" t="str">
        <f t="shared" ca="1" si="118"/>
        <v/>
      </c>
      <c r="X210" s="26" t="str">
        <f t="shared" ca="1" si="119"/>
        <v/>
      </c>
      <c r="Y210" s="26" t="str">
        <f t="shared" ca="1" si="120"/>
        <v/>
      </c>
      <c r="Z210" s="28" t="str">
        <f t="shared" ca="1" si="104"/>
        <v/>
      </c>
      <c r="AA210" s="57" t="str">
        <f t="shared" ca="1" si="121"/>
        <v/>
      </c>
      <c r="AB210" s="33" t="str">
        <f t="shared" ca="1" si="105"/>
        <v/>
      </c>
      <c r="AD210" s="28" t="str">
        <f t="shared" ca="1" si="122"/>
        <v/>
      </c>
      <c r="AE210" s="28" t="str">
        <f t="shared" ca="1" si="123"/>
        <v/>
      </c>
      <c r="AF210" s="28" t="str">
        <f t="shared" ca="1" si="124"/>
        <v/>
      </c>
      <c r="AG210" s="28" t="str">
        <f t="shared" ca="1" si="125"/>
        <v/>
      </c>
      <c r="AH210" s="28" t="str">
        <f t="shared" ca="1" si="126"/>
        <v/>
      </c>
      <c r="AI210" s="28" t="str">
        <f t="shared" ca="1" si="127"/>
        <v/>
      </c>
      <c r="AJ210" s="28" t="str">
        <f t="shared" ca="1" si="128"/>
        <v/>
      </c>
      <c r="AK210" s="28" t="str">
        <f t="shared" ca="1" si="129"/>
        <v/>
      </c>
      <c r="AL210" s="28" t="str">
        <f t="shared" ca="1" si="130"/>
        <v/>
      </c>
      <c r="AM210" s="28" t="str">
        <f t="shared" ca="1" si="131"/>
        <v/>
      </c>
      <c r="AN210" s="28" t="str">
        <f t="shared" ca="1" si="106"/>
        <v/>
      </c>
      <c r="AO210" s="28" t="str">
        <f t="shared" ca="1" si="132"/>
        <v/>
      </c>
      <c r="AP210" s="33" t="str">
        <f t="shared" ca="1" si="107"/>
        <v/>
      </c>
      <c r="AQ210" s="54"/>
      <c r="AR210" s="53"/>
      <c r="AS210" s="53"/>
      <c r="AT210" s="53"/>
      <c r="AU210" s="53"/>
    </row>
    <row r="211" spans="1:51" ht="15" customHeight="1" x14ac:dyDescent="0.25">
      <c r="A211" s="31" t="str">
        <f t="shared" ca="1" si="108"/>
        <v/>
      </c>
      <c r="B211" s="32" t="str">
        <f t="shared" ca="1" si="109"/>
        <v/>
      </c>
      <c r="C211" s="32" t="str">
        <f t="shared" ca="1" si="110"/>
        <v/>
      </c>
      <c r="D211" s="48">
        <f>RAWDATA!A213</f>
        <v>194312</v>
      </c>
      <c r="E211" s="48" t="str">
        <f t="shared" ca="1" si="133"/>
        <v/>
      </c>
      <c r="F211" s="48" t="str">
        <f t="shared" ca="1" si="103"/>
        <v/>
      </c>
      <c r="G211" s="48" t="str">
        <f t="shared" ca="1" si="103"/>
        <v/>
      </c>
      <c r="H211" s="48" t="str">
        <f t="shared" ca="1" si="103"/>
        <v/>
      </c>
      <c r="I211" s="48" t="str">
        <f t="shared" ca="1" si="103"/>
        <v/>
      </c>
      <c r="J211" s="48" t="str">
        <f t="shared" ca="1" si="103"/>
        <v/>
      </c>
      <c r="K211" s="48" t="str">
        <f t="shared" ca="1" si="103"/>
        <v/>
      </c>
      <c r="L211" s="48" t="str">
        <f t="shared" ca="1" si="103"/>
        <v/>
      </c>
      <c r="M211" s="48" t="str">
        <f t="shared" ca="1" si="103"/>
        <v/>
      </c>
      <c r="N211" s="48" t="str">
        <f t="shared" ca="1" si="103"/>
        <v/>
      </c>
      <c r="P211" s="26" t="str">
        <f t="shared" ca="1" si="111"/>
        <v/>
      </c>
      <c r="Q211" s="26" t="str">
        <f t="shared" ca="1" si="112"/>
        <v/>
      </c>
      <c r="R211" s="26" t="str">
        <f t="shared" ca="1" si="113"/>
        <v/>
      </c>
      <c r="S211" s="26" t="str">
        <f t="shared" ca="1" si="114"/>
        <v/>
      </c>
      <c r="T211" s="26" t="str">
        <f t="shared" ca="1" si="115"/>
        <v/>
      </c>
      <c r="U211" s="26" t="str">
        <f t="shared" ca="1" si="116"/>
        <v/>
      </c>
      <c r="V211" s="26" t="str">
        <f t="shared" ca="1" si="117"/>
        <v/>
      </c>
      <c r="W211" s="26" t="str">
        <f t="shared" ca="1" si="118"/>
        <v/>
      </c>
      <c r="X211" s="26" t="str">
        <f t="shared" ca="1" si="119"/>
        <v/>
      </c>
      <c r="Y211" s="26" t="str">
        <f t="shared" ca="1" si="120"/>
        <v/>
      </c>
      <c r="Z211" s="28" t="str">
        <f t="shared" ca="1" si="104"/>
        <v/>
      </c>
      <c r="AA211" s="57" t="str">
        <f t="shared" ca="1" si="121"/>
        <v/>
      </c>
      <c r="AB211" s="33" t="str">
        <f t="shared" ca="1" si="105"/>
        <v/>
      </c>
      <c r="AD211" s="28" t="str">
        <f t="shared" ca="1" si="122"/>
        <v/>
      </c>
      <c r="AE211" s="28" t="str">
        <f t="shared" ca="1" si="123"/>
        <v/>
      </c>
      <c r="AF211" s="28" t="str">
        <f t="shared" ca="1" si="124"/>
        <v/>
      </c>
      <c r="AG211" s="28" t="str">
        <f t="shared" ca="1" si="125"/>
        <v/>
      </c>
      <c r="AH211" s="28" t="str">
        <f t="shared" ca="1" si="126"/>
        <v/>
      </c>
      <c r="AI211" s="28" t="str">
        <f t="shared" ca="1" si="127"/>
        <v/>
      </c>
      <c r="AJ211" s="28" t="str">
        <f t="shared" ca="1" si="128"/>
        <v/>
      </c>
      <c r="AK211" s="28" t="str">
        <f t="shared" ca="1" si="129"/>
        <v/>
      </c>
      <c r="AL211" s="28" t="str">
        <f t="shared" ca="1" si="130"/>
        <v/>
      </c>
      <c r="AM211" s="28" t="str">
        <f t="shared" ca="1" si="131"/>
        <v/>
      </c>
      <c r="AN211" s="28" t="str">
        <f t="shared" ca="1" si="106"/>
        <v/>
      </c>
      <c r="AO211" s="28" t="str">
        <f t="shared" ca="1" si="132"/>
        <v/>
      </c>
      <c r="AP211" s="33" t="str">
        <f t="shared" ca="1" si="107"/>
        <v/>
      </c>
      <c r="AQ211" s="54"/>
      <c r="AR211" s="53"/>
      <c r="AS211" s="53"/>
      <c r="AT211" s="53"/>
      <c r="AU211" s="53"/>
    </row>
    <row r="212" spans="1:51" ht="15" customHeight="1" x14ac:dyDescent="0.25">
      <c r="A212" s="31" t="str">
        <f t="shared" ca="1" si="108"/>
        <v/>
      </c>
      <c r="B212" s="32" t="str">
        <f t="shared" ca="1" si="109"/>
        <v/>
      </c>
      <c r="C212" s="32" t="str">
        <f t="shared" ca="1" si="110"/>
        <v/>
      </c>
      <c r="D212" s="48">
        <f>RAWDATA!A214</f>
        <v>194401</v>
      </c>
      <c r="E212" s="48" t="str">
        <f t="shared" ca="1" si="133"/>
        <v/>
      </c>
      <c r="F212" s="48" t="str">
        <f t="shared" ca="1" si="103"/>
        <v/>
      </c>
      <c r="G212" s="48" t="str">
        <f t="shared" ca="1" si="103"/>
        <v/>
      </c>
      <c r="H212" s="48" t="str">
        <f t="shared" ca="1" si="103"/>
        <v/>
      </c>
      <c r="I212" s="48" t="str">
        <f t="shared" ca="1" si="103"/>
        <v/>
      </c>
      <c r="J212" s="48" t="str">
        <f t="shared" ca="1" si="103"/>
        <v/>
      </c>
      <c r="K212" s="48" t="str">
        <f t="shared" ca="1" si="103"/>
        <v/>
      </c>
      <c r="L212" s="48" t="str">
        <f t="shared" ca="1" si="103"/>
        <v/>
      </c>
      <c r="M212" s="48" t="str">
        <f t="shared" ca="1" si="103"/>
        <v/>
      </c>
      <c r="N212" s="48" t="str">
        <f t="shared" ca="1" si="103"/>
        <v/>
      </c>
      <c r="P212" s="26" t="str">
        <f t="shared" ca="1" si="111"/>
        <v/>
      </c>
      <c r="Q212" s="26" t="str">
        <f t="shared" ca="1" si="112"/>
        <v/>
      </c>
      <c r="R212" s="26" t="str">
        <f t="shared" ca="1" si="113"/>
        <v/>
      </c>
      <c r="S212" s="26" t="str">
        <f t="shared" ca="1" si="114"/>
        <v/>
      </c>
      <c r="T212" s="26" t="str">
        <f t="shared" ca="1" si="115"/>
        <v/>
      </c>
      <c r="U212" s="26" t="str">
        <f t="shared" ca="1" si="116"/>
        <v/>
      </c>
      <c r="V212" s="26" t="str">
        <f t="shared" ca="1" si="117"/>
        <v/>
      </c>
      <c r="W212" s="26" t="str">
        <f t="shared" ca="1" si="118"/>
        <v/>
      </c>
      <c r="X212" s="26" t="str">
        <f t="shared" ca="1" si="119"/>
        <v/>
      </c>
      <c r="Y212" s="26" t="str">
        <f t="shared" ca="1" si="120"/>
        <v/>
      </c>
      <c r="Z212" s="28" t="str">
        <f t="shared" ca="1" si="104"/>
        <v/>
      </c>
      <c r="AA212" s="57" t="str">
        <f t="shared" ca="1" si="121"/>
        <v/>
      </c>
      <c r="AB212" s="33" t="str">
        <f t="shared" ca="1" si="105"/>
        <v/>
      </c>
      <c r="AD212" s="28" t="str">
        <f t="shared" ca="1" si="122"/>
        <v/>
      </c>
      <c r="AE212" s="28" t="str">
        <f t="shared" ca="1" si="123"/>
        <v/>
      </c>
      <c r="AF212" s="28" t="str">
        <f t="shared" ca="1" si="124"/>
        <v/>
      </c>
      <c r="AG212" s="28" t="str">
        <f t="shared" ca="1" si="125"/>
        <v/>
      </c>
      <c r="AH212" s="28" t="str">
        <f t="shared" ca="1" si="126"/>
        <v/>
      </c>
      <c r="AI212" s="28" t="str">
        <f t="shared" ca="1" si="127"/>
        <v/>
      </c>
      <c r="AJ212" s="28" t="str">
        <f t="shared" ca="1" si="128"/>
        <v/>
      </c>
      <c r="AK212" s="28" t="str">
        <f t="shared" ca="1" si="129"/>
        <v/>
      </c>
      <c r="AL212" s="28" t="str">
        <f t="shared" ca="1" si="130"/>
        <v/>
      </c>
      <c r="AM212" s="28" t="str">
        <f t="shared" ca="1" si="131"/>
        <v/>
      </c>
      <c r="AN212" s="28" t="str">
        <f t="shared" ca="1" si="106"/>
        <v/>
      </c>
      <c r="AO212" s="28" t="str">
        <f t="shared" ca="1" si="132"/>
        <v/>
      </c>
      <c r="AP212" s="33" t="str">
        <f t="shared" ca="1" si="107"/>
        <v/>
      </c>
      <c r="AQ212" s="54"/>
      <c r="AR212" s="53"/>
      <c r="AS212" s="53"/>
      <c r="AT212" s="53"/>
      <c r="AU212" s="53"/>
    </row>
    <row r="213" spans="1:51" ht="15" customHeight="1" x14ac:dyDescent="0.25">
      <c r="A213" s="31" t="str">
        <f t="shared" ca="1" si="108"/>
        <v/>
      </c>
      <c r="B213" s="32" t="str">
        <f t="shared" ca="1" si="109"/>
        <v/>
      </c>
      <c r="C213" s="32" t="str">
        <f t="shared" ca="1" si="110"/>
        <v/>
      </c>
      <c r="D213" s="48">
        <f>RAWDATA!A215</f>
        <v>194402</v>
      </c>
      <c r="E213" s="48" t="str">
        <f t="shared" ca="1" si="133"/>
        <v/>
      </c>
      <c r="F213" s="48" t="str">
        <f t="shared" ca="1" si="103"/>
        <v/>
      </c>
      <c r="G213" s="48" t="str">
        <f t="shared" ca="1" si="103"/>
        <v/>
      </c>
      <c r="H213" s="48" t="str">
        <f t="shared" ca="1" si="103"/>
        <v/>
      </c>
      <c r="I213" s="48" t="str">
        <f t="shared" ca="1" si="103"/>
        <v/>
      </c>
      <c r="J213" s="48" t="str">
        <f t="shared" ca="1" si="103"/>
        <v/>
      </c>
      <c r="K213" s="48" t="str">
        <f t="shared" ca="1" si="103"/>
        <v/>
      </c>
      <c r="L213" s="48" t="str">
        <f t="shared" ca="1" si="103"/>
        <v/>
      </c>
      <c r="M213" s="48" t="str">
        <f t="shared" ca="1" si="103"/>
        <v/>
      </c>
      <c r="N213" s="48" t="str">
        <f t="shared" ca="1" si="103"/>
        <v/>
      </c>
      <c r="P213" s="26" t="str">
        <f t="shared" ca="1" si="111"/>
        <v/>
      </c>
      <c r="Q213" s="26" t="str">
        <f t="shared" ca="1" si="112"/>
        <v/>
      </c>
      <c r="R213" s="26" t="str">
        <f t="shared" ca="1" si="113"/>
        <v/>
      </c>
      <c r="S213" s="26" t="str">
        <f t="shared" ca="1" si="114"/>
        <v/>
      </c>
      <c r="T213" s="26" t="str">
        <f t="shared" ca="1" si="115"/>
        <v/>
      </c>
      <c r="U213" s="26" t="str">
        <f t="shared" ca="1" si="116"/>
        <v/>
      </c>
      <c r="V213" s="26" t="str">
        <f t="shared" ca="1" si="117"/>
        <v/>
      </c>
      <c r="W213" s="26" t="str">
        <f t="shared" ca="1" si="118"/>
        <v/>
      </c>
      <c r="X213" s="26" t="str">
        <f t="shared" ca="1" si="119"/>
        <v/>
      </c>
      <c r="Y213" s="26" t="str">
        <f t="shared" ca="1" si="120"/>
        <v/>
      </c>
      <c r="Z213" s="28" t="str">
        <f t="shared" ca="1" si="104"/>
        <v/>
      </c>
      <c r="AA213" s="57" t="str">
        <f t="shared" ca="1" si="121"/>
        <v/>
      </c>
      <c r="AB213" s="33" t="str">
        <f t="shared" ca="1" si="105"/>
        <v/>
      </c>
      <c r="AD213" s="28" t="str">
        <f t="shared" ca="1" si="122"/>
        <v/>
      </c>
      <c r="AE213" s="28" t="str">
        <f t="shared" ca="1" si="123"/>
        <v/>
      </c>
      <c r="AF213" s="28" t="str">
        <f t="shared" ca="1" si="124"/>
        <v/>
      </c>
      <c r="AG213" s="28" t="str">
        <f t="shared" ca="1" si="125"/>
        <v/>
      </c>
      <c r="AH213" s="28" t="str">
        <f t="shared" ca="1" si="126"/>
        <v/>
      </c>
      <c r="AI213" s="28" t="str">
        <f t="shared" ca="1" si="127"/>
        <v/>
      </c>
      <c r="AJ213" s="28" t="str">
        <f t="shared" ca="1" si="128"/>
        <v/>
      </c>
      <c r="AK213" s="28" t="str">
        <f t="shared" ca="1" si="129"/>
        <v/>
      </c>
      <c r="AL213" s="28" t="str">
        <f t="shared" ca="1" si="130"/>
        <v/>
      </c>
      <c r="AM213" s="28" t="str">
        <f t="shared" ca="1" si="131"/>
        <v/>
      </c>
      <c r="AN213" s="28" t="str">
        <f t="shared" ca="1" si="106"/>
        <v/>
      </c>
      <c r="AO213" s="28" t="str">
        <f t="shared" ca="1" si="132"/>
        <v/>
      </c>
      <c r="AP213" s="33" t="str">
        <f t="shared" ca="1" si="107"/>
        <v/>
      </c>
      <c r="AQ213" s="54"/>
      <c r="AR213" s="53"/>
      <c r="AS213" s="53"/>
      <c r="AT213" s="53"/>
      <c r="AU213" s="53"/>
    </row>
    <row r="214" spans="1:51" ht="15" customHeight="1" x14ac:dyDescent="0.25">
      <c r="A214" s="31" t="str">
        <f t="shared" ca="1" si="108"/>
        <v/>
      </c>
      <c r="B214" s="32" t="str">
        <f t="shared" ca="1" si="109"/>
        <v/>
      </c>
      <c r="C214" s="32" t="str">
        <f t="shared" ca="1" si="110"/>
        <v/>
      </c>
      <c r="D214" s="48">
        <f>RAWDATA!A216</f>
        <v>194403</v>
      </c>
      <c r="E214" s="48" t="str">
        <f t="shared" ca="1" si="133"/>
        <v/>
      </c>
      <c r="F214" s="48" t="str">
        <f t="shared" ca="1" si="103"/>
        <v/>
      </c>
      <c r="G214" s="48" t="str">
        <f t="shared" ca="1" si="103"/>
        <v/>
      </c>
      <c r="H214" s="48" t="str">
        <f t="shared" ca="1" si="103"/>
        <v/>
      </c>
      <c r="I214" s="48" t="str">
        <f t="shared" ca="1" si="103"/>
        <v/>
      </c>
      <c r="J214" s="48" t="str">
        <f t="shared" ca="1" si="103"/>
        <v/>
      </c>
      <c r="K214" s="48" t="str">
        <f t="shared" ca="1" si="103"/>
        <v/>
      </c>
      <c r="L214" s="48" t="str">
        <f t="shared" ca="1" si="103"/>
        <v/>
      </c>
      <c r="M214" s="48" t="str">
        <f t="shared" ca="1" si="103"/>
        <v/>
      </c>
      <c r="N214" s="48" t="str">
        <f t="shared" ca="1" si="103"/>
        <v/>
      </c>
      <c r="P214" s="26" t="str">
        <f t="shared" ca="1" si="111"/>
        <v/>
      </c>
      <c r="Q214" s="26" t="str">
        <f t="shared" ca="1" si="112"/>
        <v/>
      </c>
      <c r="R214" s="26" t="str">
        <f t="shared" ca="1" si="113"/>
        <v/>
      </c>
      <c r="S214" s="26" t="str">
        <f t="shared" ca="1" si="114"/>
        <v/>
      </c>
      <c r="T214" s="26" t="str">
        <f t="shared" ca="1" si="115"/>
        <v/>
      </c>
      <c r="U214" s="26" t="str">
        <f t="shared" ca="1" si="116"/>
        <v/>
      </c>
      <c r="V214" s="26" t="str">
        <f t="shared" ca="1" si="117"/>
        <v/>
      </c>
      <c r="W214" s="26" t="str">
        <f t="shared" ca="1" si="118"/>
        <v/>
      </c>
      <c r="X214" s="26" t="str">
        <f t="shared" ca="1" si="119"/>
        <v/>
      </c>
      <c r="Y214" s="26" t="str">
        <f t="shared" ca="1" si="120"/>
        <v/>
      </c>
      <c r="Z214" s="28" t="str">
        <f t="shared" ca="1" si="104"/>
        <v/>
      </c>
      <c r="AA214" s="57" t="str">
        <f t="shared" ca="1" si="121"/>
        <v/>
      </c>
      <c r="AB214" s="33" t="str">
        <f t="shared" ca="1" si="105"/>
        <v/>
      </c>
      <c r="AD214" s="28" t="str">
        <f t="shared" ca="1" si="122"/>
        <v/>
      </c>
      <c r="AE214" s="28" t="str">
        <f t="shared" ca="1" si="123"/>
        <v/>
      </c>
      <c r="AF214" s="28" t="str">
        <f t="shared" ca="1" si="124"/>
        <v/>
      </c>
      <c r="AG214" s="28" t="str">
        <f t="shared" ca="1" si="125"/>
        <v/>
      </c>
      <c r="AH214" s="28" t="str">
        <f t="shared" ca="1" si="126"/>
        <v/>
      </c>
      <c r="AI214" s="28" t="str">
        <f t="shared" ca="1" si="127"/>
        <v/>
      </c>
      <c r="AJ214" s="28" t="str">
        <f t="shared" ca="1" si="128"/>
        <v/>
      </c>
      <c r="AK214" s="28" t="str">
        <f t="shared" ca="1" si="129"/>
        <v/>
      </c>
      <c r="AL214" s="28" t="str">
        <f t="shared" ca="1" si="130"/>
        <v/>
      </c>
      <c r="AM214" s="28" t="str">
        <f t="shared" ca="1" si="131"/>
        <v/>
      </c>
      <c r="AN214" s="28" t="str">
        <f t="shared" ca="1" si="106"/>
        <v/>
      </c>
      <c r="AO214" s="28" t="str">
        <f t="shared" ca="1" si="132"/>
        <v/>
      </c>
      <c r="AP214" s="33" t="str">
        <f t="shared" ca="1" si="107"/>
        <v/>
      </c>
      <c r="AQ214" s="54"/>
      <c r="AR214" s="53"/>
      <c r="AS214" s="53"/>
      <c r="AT214" s="53"/>
      <c r="AU214" s="53"/>
    </row>
    <row r="215" spans="1:51" ht="15" customHeight="1" x14ac:dyDescent="0.25">
      <c r="A215" s="31" t="str">
        <f t="shared" ca="1" si="108"/>
        <v/>
      </c>
      <c r="B215" s="32" t="str">
        <f t="shared" ca="1" si="109"/>
        <v/>
      </c>
      <c r="C215" s="32" t="str">
        <f t="shared" ca="1" si="110"/>
        <v/>
      </c>
      <c r="D215" s="48">
        <f>RAWDATA!A217</f>
        <v>194404</v>
      </c>
      <c r="E215" s="48" t="str">
        <f t="shared" ca="1" si="133"/>
        <v/>
      </c>
      <c r="F215" s="48" t="str">
        <f t="shared" ca="1" si="103"/>
        <v/>
      </c>
      <c r="G215" s="48" t="str">
        <f t="shared" ref="F215:N243" ca="1" si="134">IF(OR($D215&lt;$B$3,$D215&gt;$B$4),"",IF(ISERROR(VLOOKUP($D215,INDIRECT($B$1),G$7,0)),"",VLOOKUP($D215,INDIRECT($B$1),G$7,0)))</f>
        <v/>
      </c>
      <c r="H215" s="48" t="str">
        <f t="shared" ca="1" si="134"/>
        <v/>
      </c>
      <c r="I215" s="48" t="str">
        <f t="shared" ca="1" si="134"/>
        <v/>
      </c>
      <c r="J215" s="48" t="str">
        <f t="shared" ca="1" si="134"/>
        <v/>
      </c>
      <c r="K215" s="48" t="str">
        <f t="shared" ca="1" si="134"/>
        <v/>
      </c>
      <c r="L215" s="48" t="str">
        <f t="shared" ca="1" si="134"/>
        <v/>
      </c>
      <c r="M215" s="48" t="str">
        <f t="shared" ca="1" si="134"/>
        <v/>
      </c>
      <c r="N215" s="48" t="str">
        <f t="shared" ca="1" si="134"/>
        <v/>
      </c>
      <c r="P215" s="26" t="str">
        <f t="shared" ca="1" si="111"/>
        <v/>
      </c>
      <c r="Q215" s="26" t="str">
        <f t="shared" ca="1" si="112"/>
        <v/>
      </c>
      <c r="R215" s="26" t="str">
        <f t="shared" ca="1" si="113"/>
        <v/>
      </c>
      <c r="S215" s="26" t="str">
        <f t="shared" ca="1" si="114"/>
        <v/>
      </c>
      <c r="T215" s="26" t="str">
        <f t="shared" ca="1" si="115"/>
        <v/>
      </c>
      <c r="U215" s="26" t="str">
        <f t="shared" ca="1" si="116"/>
        <v/>
      </c>
      <c r="V215" s="26" t="str">
        <f t="shared" ca="1" si="117"/>
        <v/>
      </c>
      <c r="W215" s="26" t="str">
        <f t="shared" ca="1" si="118"/>
        <v/>
      </c>
      <c r="X215" s="26" t="str">
        <f t="shared" ca="1" si="119"/>
        <v/>
      </c>
      <c r="Y215" s="26" t="str">
        <f t="shared" ca="1" si="120"/>
        <v/>
      </c>
      <c r="Z215" s="28" t="str">
        <f t="shared" ca="1" si="104"/>
        <v/>
      </c>
      <c r="AA215" s="57" t="str">
        <f t="shared" ca="1" si="121"/>
        <v/>
      </c>
      <c r="AB215" s="33" t="str">
        <f t="shared" ca="1" si="105"/>
        <v/>
      </c>
      <c r="AD215" s="28" t="str">
        <f t="shared" ca="1" si="122"/>
        <v/>
      </c>
      <c r="AE215" s="28" t="str">
        <f t="shared" ca="1" si="123"/>
        <v/>
      </c>
      <c r="AF215" s="28" t="str">
        <f t="shared" ca="1" si="124"/>
        <v/>
      </c>
      <c r="AG215" s="28" t="str">
        <f t="shared" ca="1" si="125"/>
        <v/>
      </c>
      <c r="AH215" s="28" t="str">
        <f t="shared" ca="1" si="126"/>
        <v/>
      </c>
      <c r="AI215" s="28" t="str">
        <f t="shared" ca="1" si="127"/>
        <v/>
      </c>
      <c r="AJ215" s="28" t="str">
        <f t="shared" ca="1" si="128"/>
        <v/>
      </c>
      <c r="AK215" s="28" t="str">
        <f t="shared" ca="1" si="129"/>
        <v/>
      </c>
      <c r="AL215" s="28" t="str">
        <f t="shared" ca="1" si="130"/>
        <v/>
      </c>
      <c r="AM215" s="28" t="str">
        <f t="shared" ca="1" si="131"/>
        <v/>
      </c>
      <c r="AN215" s="28" t="str">
        <f t="shared" ca="1" si="106"/>
        <v/>
      </c>
      <c r="AO215" s="28" t="str">
        <f t="shared" ca="1" si="132"/>
        <v/>
      </c>
      <c r="AP215" s="33" t="str">
        <f t="shared" ca="1" si="107"/>
        <v/>
      </c>
      <c r="AQ215" s="54"/>
      <c r="AR215" s="53"/>
      <c r="AS215" s="53"/>
      <c r="AT215" s="53"/>
      <c r="AU215" s="53"/>
    </row>
    <row r="216" spans="1:51" ht="15" customHeight="1" x14ac:dyDescent="0.25">
      <c r="A216" s="31" t="str">
        <f t="shared" ca="1" si="108"/>
        <v/>
      </c>
      <c r="B216" s="32" t="str">
        <f t="shared" ca="1" si="109"/>
        <v/>
      </c>
      <c r="C216" s="32" t="str">
        <f t="shared" ca="1" si="110"/>
        <v/>
      </c>
      <c r="D216" s="48">
        <f>RAWDATA!A218</f>
        <v>194405</v>
      </c>
      <c r="E216" s="48" t="str">
        <f t="shared" ca="1" si="133"/>
        <v/>
      </c>
      <c r="F216" s="48" t="str">
        <f t="shared" ca="1" si="134"/>
        <v/>
      </c>
      <c r="G216" s="48" t="str">
        <f t="shared" ca="1" si="134"/>
        <v/>
      </c>
      <c r="H216" s="48" t="str">
        <f t="shared" ca="1" si="134"/>
        <v/>
      </c>
      <c r="I216" s="48" t="str">
        <f t="shared" ca="1" si="134"/>
        <v/>
      </c>
      <c r="J216" s="48" t="str">
        <f t="shared" ca="1" si="134"/>
        <v/>
      </c>
      <c r="K216" s="48" t="str">
        <f t="shared" ca="1" si="134"/>
        <v/>
      </c>
      <c r="L216" s="48" t="str">
        <f t="shared" ca="1" si="134"/>
        <v/>
      </c>
      <c r="M216" s="48" t="str">
        <f t="shared" ca="1" si="134"/>
        <v/>
      </c>
      <c r="N216" s="48" t="str">
        <f t="shared" ca="1" si="134"/>
        <v/>
      </c>
      <c r="P216" s="26" t="str">
        <f t="shared" ca="1" si="111"/>
        <v/>
      </c>
      <c r="Q216" s="26" t="str">
        <f t="shared" ca="1" si="112"/>
        <v/>
      </c>
      <c r="R216" s="26" t="str">
        <f t="shared" ca="1" si="113"/>
        <v/>
      </c>
      <c r="S216" s="26" t="str">
        <f t="shared" ca="1" si="114"/>
        <v/>
      </c>
      <c r="T216" s="26" t="str">
        <f t="shared" ca="1" si="115"/>
        <v/>
      </c>
      <c r="U216" s="26" t="str">
        <f t="shared" ca="1" si="116"/>
        <v/>
      </c>
      <c r="V216" s="26" t="str">
        <f t="shared" ca="1" si="117"/>
        <v/>
      </c>
      <c r="W216" s="26" t="str">
        <f t="shared" ca="1" si="118"/>
        <v/>
      </c>
      <c r="X216" s="26" t="str">
        <f t="shared" ca="1" si="119"/>
        <v/>
      </c>
      <c r="Y216" s="26" t="str">
        <f t="shared" ca="1" si="120"/>
        <v/>
      </c>
      <c r="Z216" s="28" t="str">
        <f t="shared" ca="1" si="104"/>
        <v/>
      </c>
      <c r="AA216" s="57" t="str">
        <f t="shared" ca="1" si="121"/>
        <v/>
      </c>
      <c r="AB216" s="33" t="str">
        <f t="shared" ca="1" si="105"/>
        <v/>
      </c>
      <c r="AD216" s="28" t="str">
        <f t="shared" ca="1" si="122"/>
        <v/>
      </c>
      <c r="AE216" s="28" t="str">
        <f t="shared" ca="1" si="123"/>
        <v/>
      </c>
      <c r="AF216" s="28" t="str">
        <f t="shared" ca="1" si="124"/>
        <v/>
      </c>
      <c r="AG216" s="28" t="str">
        <f t="shared" ca="1" si="125"/>
        <v/>
      </c>
      <c r="AH216" s="28" t="str">
        <f t="shared" ca="1" si="126"/>
        <v/>
      </c>
      <c r="AI216" s="28" t="str">
        <f t="shared" ca="1" si="127"/>
        <v/>
      </c>
      <c r="AJ216" s="28" t="str">
        <f t="shared" ca="1" si="128"/>
        <v/>
      </c>
      <c r="AK216" s="28" t="str">
        <f t="shared" ca="1" si="129"/>
        <v/>
      </c>
      <c r="AL216" s="28" t="str">
        <f t="shared" ca="1" si="130"/>
        <v/>
      </c>
      <c r="AM216" s="28" t="str">
        <f t="shared" ca="1" si="131"/>
        <v/>
      </c>
      <c r="AN216" s="28" t="str">
        <f t="shared" ca="1" si="106"/>
        <v/>
      </c>
      <c r="AO216" s="28" t="str">
        <f t="shared" ca="1" si="132"/>
        <v/>
      </c>
      <c r="AP216" s="33" t="str">
        <f t="shared" ca="1" si="107"/>
        <v/>
      </c>
      <c r="AQ216" s="54"/>
      <c r="AR216" s="53"/>
      <c r="AS216" s="53"/>
      <c r="AT216" s="53"/>
      <c r="AU216" s="53"/>
    </row>
    <row r="217" spans="1:51" ht="15" customHeight="1" x14ac:dyDescent="0.25">
      <c r="A217" s="31" t="str">
        <f t="shared" ca="1" si="108"/>
        <v/>
      </c>
      <c r="B217" s="32" t="str">
        <f t="shared" ca="1" si="109"/>
        <v/>
      </c>
      <c r="C217" s="32" t="str">
        <f t="shared" ca="1" si="110"/>
        <v/>
      </c>
      <c r="D217" s="48">
        <f>RAWDATA!A219</f>
        <v>194406</v>
      </c>
      <c r="E217" s="48" t="str">
        <f t="shared" ca="1" si="133"/>
        <v/>
      </c>
      <c r="F217" s="48" t="str">
        <f t="shared" ca="1" si="134"/>
        <v/>
      </c>
      <c r="G217" s="48" t="str">
        <f t="shared" ca="1" si="134"/>
        <v/>
      </c>
      <c r="H217" s="48" t="str">
        <f t="shared" ca="1" si="134"/>
        <v/>
      </c>
      <c r="I217" s="48" t="str">
        <f t="shared" ca="1" si="134"/>
        <v/>
      </c>
      <c r="J217" s="48" t="str">
        <f t="shared" ca="1" si="134"/>
        <v/>
      </c>
      <c r="K217" s="48" t="str">
        <f t="shared" ca="1" si="134"/>
        <v/>
      </c>
      <c r="L217" s="48" t="str">
        <f t="shared" ca="1" si="134"/>
        <v/>
      </c>
      <c r="M217" s="48" t="str">
        <f t="shared" ca="1" si="134"/>
        <v/>
      </c>
      <c r="N217" s="48" t="str">
        <f t="shared" ca="1" si="134"/>
        <v/>
      </c>
      <c r="P217" s="26" t="str">
        <f t="shared" ca="1" si="111"/>
        <v/>
      </c>
      <c r="Q217" s="26" t="str">
        <f t="shared" ca="1" si="112"/>
        <v/>
      </c>
      <c r="R217" s="26" t="str">
        <f t="shared" ca="1" si="113"/>
        <v/>
      </c>
      <c r="S217" s="26" t="str">
        <f t="shared" ca="1" si="114"/>
        <v/>
      </c>
      <c r="T217" s="26" t="str">
        <f t="shared" ca="1" si="115"/>
        <v/>
      </c>
      <c r="U217" s="26" t="str">
        <f t="shared" ca="1" si="116"/>
        <v/>
      </c>
      <c r="V217" s="26" t="str">
        <f t="shared" ca="1" si="117"/>
        <v/>
      </c>
      <c r="W217" s="26" t="str">
        <f t="shared" ca="1" si="118"/>
        <v/>
      </c>
      <c r="X217" s="26" t="str">
        <f t="shared" ca="1" si="119"/>
        <v/>
      </c>
      <c r="Y217" s="26" t="str">
        <f t="shared" ca="1" si="120"/>
        <v/>
      </c>
      <c r="Z217" s="28" t="str">
        <f t="shared" ca="1" si="104"/>
        <v/>
      </c>
      <c r="AA217" s="57" t="str">
        <f t="shared" ca="1" si="121"/>
        <v/>
      </c>
      <c r="AB217" s="33" t="str">
        <f t="shared" ca="1" si="105"/>
        <v/>
      </c>
      <c r="AD217" s="28" t="str">
        <f t="shared" ca="1" si="122"/>
        <v/>
      </c>
      <c r="AE217" s="28" t="str">
        <f t="shared" ca="1" si="123"/>
        <v/>
      </c>
      <c r="AF217" s="28" t="str">
        <f t="shared" ca="1" si="124"/>
        <v/>
      </c>
      <c r="AG217" s="28" t="str">
        <f t="shared" ca="1" si="125"/>
        <v/>
      </c>
      <c r="AH217" s="28" t="str">
        <f t="shared" ca="1" si="126"/>
        <v/>
      </c>
      <c r="AI217" s="28" t="str">
        <f t="shared" ca="1" si="127"/>
        <v/>
      </c>
      <c r="AJ217" s="28" t="str">
        <f t="shared" ca="1" si="128"/>
        <v/>
      </c>
      <c r="AK217" s="28" t="str">
        <f t="shared" ca="1" si="129"/>
        <v/>
      </c>
      <c r="AL217" s="28" t="str">
        <f t="shared" ca="1" si="130"/>
        <v/>
      </c>
      <c r="AM217" s="28" t="str">
        <f t="shared" ca="1" si="131"/>
        <v/>
      </c>
      <c r="AN217" s="28" t="str">
        <f t="shared" ca="1" si="106"/>
        <v/>
      </c>
      <c r="AO217" s="28" t="str">
        <f t="shared" ca="1" si="132"/>
        <v/>
      </c>
      <c r="AP217" s="33" t="str">
        <f t="shared" ca="1" si="107"/>
        <v/>
      </c>
      <c r="AQ217" s="54"/>
      <c r="AR217" s="53"/>
      <c r="AS217" s="53"/>
      <c r="AT217" s="53"/>
      <c r="AU217" s="53"/>
    </row>
    <row r="218" spans="1:51" ht="15" customHeight="1" x14ac:dyDescent="0.25">
      <c r="A218" s="31" t="str">
        <f t="shared" ca="1" si="108"/>
        <v/>
      </c>
      <c r="B218" s="32" t="str">
        <f t="shared" ca="1" si="109"/>
        <v/>
      </c>
      <c r="C218" s="32" t="str">
        <f t="shared" ca="1" si="110"/>
        <v/>
      </c>
      <c r="D218" s="48">
        <f>RAWDATA!A220</f>
        <v>194407</v>
      </c>
      <c r="E218" s="48" t="str">
        <f t="shared" ca="1" si="133"/>
        <v/>
      </c>
      <c r="F218" s="48" t="str">
        <f t="shared" ca="1" si="134"/>
        <v/>
      </c>
      <c r="G218" s="48" t="str">
        <f t="shared" ca="1" si="134"/>
        <v/>
      </c>
      <c r="H218" s="48" t="str">
        <f t="shared" ca="1" si="134"/>
        <v/>
      </c>
      <c r="I218" s="48" t="str">
        <f t="shared" ca="1" si="134"/>
        <v/>
      </c>
      <c r="J218" s="48" t="str">
        <f t="shared" ca="1" si="134"/>
        <v/>
      </c>
      <c r="K218" s="48" t="str">
        <f t="shared" ca="1" si="134"/>
        <v/>
      </c>
      <c r="L218" s="48" t="str">
        <f t="shared" ca="1" si="134"/>
        <v/>
      </c>
      <c r="M218" s="48" t="str">
        <f t="shared" ca="1" si="134"/>
        <v/>
      </c>
      <c r="N218" s="48" t="str">
        <f t="shared" ca="1" si="134"/>
        <v/>
      </c>
      <c r="P218" s="26" t="str">
        <f t="shared" ca="1" si="111"/>
        <v/>
      </c>
      <c r="Q218" s="26" t="str">
        <f t="shared" ca="1" si="112"/>
        <v/>
      </c>
      <c r="R218" s="26" t="str">
        <f t="shared" ca="1" si="113"/>
        <v/>
      </c>
      <c r="S218" s="26" t="str">
        <f t="shared" ca="1" si="114"/>
        <v/>
      </c>
      <c r="T218" s="26" t="str">
        <f t="shared" ca="1" si="115"/>
        <v/>
      </c>
      <c r="U218" s="26" t="str">
        <f t="shared" ca="1" si="116"/>
        <v/>
      </c>
      <c r="V218" s="26" t="str">
        <f t="shared" ca="1" si="117"/>
        <v/>
      </c>
      <c r="W218" s="26" t="str">
        <f t="shared" ca="1" si="118"/>
        <v/>
      </c>
      <c r="X218" s="26" t="str">
        <f t="shared" ca="1" si="119"/>
        <v/>
      </c>
      <c r="Y218" s="26" t="str">
        <f t="shared" ca="1" si="120"/>
        <v/>
      </c>
      <c r="Z218" s="28" t="str">
        <f t="shared" ca="1" si="104"/>
        <v/>
      </c>
      <c r="AA218" s="57" t="str">
        <f t="shared" ca="1" si="121"/>
        <v/>
      </c>
      <c r="AB218" s="33" t="str">
        <f t="shared" ca="1" si="105"/>
        <v/>
      </c>
      <c r="AD218" s="28" t="str">
        <f t="shared" ca="1" si="122"/>
        <v/>
      </c>
      <c r="AE218" s="28" t="str">
        <f t="shared" ca="1" si="123"/>
        <v/>
      </c>
      <c r="AF218" s="28" t="str">
        <f t="shared" ca="1" si="124"/>
        <v/>
      </c>
      <c r="AG218" s="28" t="str">
        <f t="shared" ca="1" si="125"/>
        <v/>
      </c>
      <c r="AH218" s="28" t="str">
        <f t="shared" ca="1" si="126"/>
        <v/>
      </c>
      <c r="AI218" s="28" t="str">
        <f t="shared" ca="1" si="127"/>
        <v/>
      </c>
      <c r="AJ218" s="28" t="str">
        <f t="shared" ca="1" si="128"/>
        <v/>
      </c>
      <c r="AK218" s="28" t="str">
        <f t="shared" ca="1" si="129"/>
        <v/>
      </c>
      <c r="AL218" s="28" t="str">
        <f t="shared" ca="1" si="130"/>
        <v/>
      </c>
      <c r="AM218" s="28" t="str">
        <f t="shared" ca="1" si="131"/>
        <v/>
      </c>
      <c r="AN218" s="28" t="str">
        <f t="shared" ca="1" si="106"/>
        <v/>
      </c>
      <c r="AO218" s="28" t="str">
        <f t="shared" ca="1" si="132"/>
        <v/>
      </c>
      <c r="AP218" s="33" t="str">
        <f t="shared" ca="1" si="107"/>
        <v/>
      </c>
      <c r="AQ218" s="54"/>
      <c r="AR218" s="53"/>
      <c r="AS218" s="53"/>
      <c r="AT218" s="53"/>
      <c r="AU218" s="53"/>
    </row>
    <row r="219" spans="1:51" ht="15" customHeight="1" x14ac:dyDescent="0.25">
      <c r="A219" s="31" t="str">
        <f t="shared" ca="1" si="108"/>
        <v/>
      </c>
      <c r="B219" s="32" t="str">
        <f t="shared" ca="1" si="109"/>
        <v/>
      </c>
      <c r="C219" s="32" t="str">
        <f t="shared" ca="1" si="110"/>
        <v/>
      </c>
      <c r="D219" s="48">
        <f>RAWDATA!A221</f>
        <v>194408</v>
      </c>
      <c r="E219" s="48" t="str">
        <f t="shared" ca="1" si="133"/>
        <v/>
      </c>
      <c r="F219" s="48" t="str">
        <f t="shared" ca="1" si="134"/>
        <v/>
      </c>
      <c r="G219" s="48" t="str">
        <f t="shared" ca="1" si="134"/>
        <v/>
      </c>
      <c r="H219" s="48" t="str">
        <f t="shared" ca="1" si="134"/>
        <v/>
      </c>
      <c r="I219" s="48" t="str">
        <f t="shared" ca="1" si="134"/>
        <v/>
      </c>
      <c r="J219" s="48" t="str">
        <f t="shared" ca="1" si="134"/>
        <v/>
      </c>
      <c r="K219" s="48" t="str">
        <f t="shared" ca="1" si="134"/>
        <v/>
      </c>
      <c r="L219" s="48" t="str">
        <f t="shared" ca="1" si="134"/>
        <v/>
      </c>
      <c r="M219" s="48" t="str">
        <f t="shared" ca="1" si="134"/>
        <v/>
      </c>
      <c r="N219" s="48" t="str">
        <f t="shared" ca="1" si="134"/>
        <v/>
      </c>
      <c r="P219" s="26" t="str">
        <f t="shared" ca="1" si="111"/>
        <v/>
      </c>
      <c r="Q219" s="26" t="str">
        <f t="shared" ca="1" si="112"/>
        <v/>
      </c>
      <c r="R219" s="26" t="str">
        <f t="shared" ca="1" si="113"/>
        <v/>
      </c>
      <c r="S219" s="26" t="str">
        <f t="shared" ca="1" si="114"/>
        <v/>
      </c>
      <c r="T219" s="26" t="str">
        <f t="shared" ca="1" si="115"/>
        <v/>
      </c>
      <c r="U219" s="26" t="str">
        <f t="shared" ca="1" si="116"/>
        <v/>
      </c>
      <c r="V219" s="26" t="str">
        <f t="shared" ca="1" si="117"/>
        <v/>
      </c>
      <c r="W219" s="26" t="str">
        <f t="shared" ca="1" si="118"/>
        <v/>
      </c>
      <c r="X219" s="26" t="str">
        <f t="shared" ca="1" si="119"/>
        <v/>
      </c>
      <c r="Y219" s="26" t="str">
        <f t="shared" ca="1" si="120"/>
        <v/>
      </c>
      <c r="Z219" s="28" t="str">
        <f t="shared" ca="1" si="104"/>
        <v/>
      </c>
      <c r="AA219" s="57" t="str">
        <f t="shared" ca="1" si="121"/>
        <v/>
      </c>
      <c r="AB219" s="33" t="str">
        <f t="shared" ca="1" si="105"/>
        <v/>
      </c>
      <c r="AD219" s="28" t="str">
        <f t="shared" ca="1" si="122"/>
        <v/>
      </c>
      <c r="AE219" s="28" t="str">
        <f t="shared" ca="1" si="123"/>
        <v/>
      </c>
      <c r="AF219" s="28" t="str">
        <f t="shared" ca="1" si="124"/>
        <v/>
      </c>
      <c r="AG219" s="28" t="str">
        <f t="shared" ca="1" si="125"/>
        <v/>
      </c>
      <c r="AH219" s="28" t="str">
        <f t="shared" ca="1" si="126"/>
        <v/>
      </c>
      <c r="AI219" s="28" t="str">
        <f t="shared" ca="1" si="127"/>
        <v/>
      </c>
      <c r="AJ219" s="28" t="str">
        <f t="shared" ca="1" si="128"/>
        <v/>
      </c>
      <c r="AK219" s="28" t="str">
        <f t="shared" ca="1" si="129"/>
        <v/>
      </c>
      <c r="AL219" s="28" t="str">
        <f t="shared" ca="1" si="130"/>
        <v/>
      </c>
      <c r="AM219" s="28" t="str">
        <f t="shared" ca="1" si="131"/>
        <v/>
      </c>
      <c r="AN219" s="28" t="str">
        <f t="shared" ca="1" si="106"/>
        <v/>
      </c>
      <c r="AO219" s="28" t="str">
        <f t="shared" ca="1" si="132"/>
        <v/>
      </c>
      <c r="AP219" s="33" t="str">
        <f t="shared" ca="1" si="107"/>
        <v/>
      </c>
      <c r="AQ219" s="54"/>
      <c r="AR219" s="53"/>
      <c r="AS219" s="53"/>
      <c r="AT219" s="53"/>
      <c r="AU219" s="53"/>
    </row>
    <row r="220" spans="1:51" ht="15" customHeight="1" x14ac:dyDescent="0.25">
      <c r="A220" s="31" t="str">
        <f t="shared" ca="1" si="108"/>
        <v/>
      </c>
      <c r="B220" s="32" t="str">
        <f t="shared" ca="1" si="109"/>
        <v/>
      </c>
      <c r="C220" s="32" t="str">
        <f t="shared" ca="1" si="110"/>
        <v/>
      </c>
      <c r="D220" s="48">
        <f>RAWDATA!A222</f>
        <v>194409</v>
      </c>
      <c r="E220" s="48" t="str">
        <f t="shared" ca="1" si="133"/>
        <v/>
      </c>
      <c r="F220" s="48" t="str">
        <f t="shared" ca="1" si="134"/>
        <v/>
      </c>
      <c r="G220" s="48" t="str">
        <f t="shared" ca="1" si="134"/>
        <v/>
      </c>
      <c r="H220" s="48" t="str">
        <f t="shared" ca="1" si="134"/>
        <v/>
      </c>
      <c r="I220" s="48" t="str">
        <f t="shared" ca="1" si="134"/>
        <v/>
      </c>
      <c r="J220" s="48" t="str">
        <f t="shared" ca="1" si="134"/>
        <v/>
      </c>
      <c r="K220" s="48" t="str">
        <f t="shared" ca="1" si="134"/>
        <v/>
      </c>
      <c r="L220" s="48" t="str">
        <f t="shared" ca="1" si="134"/>
        <v/>
      </c>
      <c r="M220" s="48" t="str">
        <f t="shared" ca="1" si="134"/>
        <v/>
      </c>
      <c r="N220" s="48" t="str">
        <f t="shared" ca="1" si="134"/>
        <v/>
      </c>
      <c r="P220" s="26" t="str">
        <f t="shared" ca="1" si="111"/>
        <v/>
      </c>
      <c r="Q220" s="26" t="str">
        <f t="shared" ca="1" si="112"/>
        <v/>
      </c>
      <c r="R220" s="26" t="str">
        <f t="shared" ca="1" si="113"/>
        <v/>
      </c>
      <c r="S220" s="26" t="str">
        <f t="shared" ca="1" si="114"/>
        <v/>
      </c>
      <c r="T220" s="26" t="str">
        <f t="shared" ca="1" si="115"/>
        <v/>
      </c>
      <c r="U220" s="26" t="str">
        <f t="shared" ca="1" si="116"/>
        <v/>
      </c>
      <c r="V220" s="26" t="str">
        <f t="shared" ca="1" si="117"/>
        <v/>
      </c>
      <c r="W220" s="26" t="str">
        <f t="shared" ca="1" si="118"/>
        <v/>
      </c>
      <c r="X220" s="26" t="str">
        <f t="shared" ca="1" si="119"/>
        <v/>
      </c>
      <c r="Y220" s="26" t="str">
        <f t="shared" ca="1" si="120"/>
        <v/>
      </c>
      <c r="Z220" s="28" t="str">
        <f t="shared" ca="1" si="104"/>
        <v/>
      </c>
      <c r="AA220" s="57" t="str">
        <f t="shared" ca="1" si="121"/>
        <v/>
      </c>
      <c r="AB220" s="33" t="str">
        <f t="shared" ca="1" si="105"/>
        <v/>
      </c>
      <c r="AD220" s="28" t="str">
        <f t="shared" ca="1" si="122"/>
        <v/>
      </c>
      <c r="AE220" s="28" t="str">
        <f t="shared" ca="1" si="123"/>
        <v/>
      </c>
      <c r="AF220" s="28" t="str">
        <f t="shared" ca="1" si="124"/>
        <v/>
      </c>
      <c r="AG220" s="28" t="str">
        <f t="shared" ca="1" si="125"/>
        <v/>
      </c>
      <c r="AH220" s="28" t="str">
        <f t="shared" ca="1" si="126"/>
        <v/>
      </c>
      <c r="AI220" s="28" t="str">
        <f t="shared" ca="1" si="127"/>
        <v/>
      </c>
      <c r="AJ220" s="28" t="str">
        <f t="shared" ca="1" si="128"/>
        <v/>
      </c>
      <c r="AK220" s="28" t="str">
        <f t="shared" ca="1" si="129"/>
        <v/>
      </c>
      <c r="AL220" s="28" t="str">
        <f t="shared" ca="1" si="130"/>
        <v/>
      </c>
      <c r="AM220" s="28" t="str">
        <f t="shared" ca="1" si="131"/>
        <v/>
      </c>
      <c r="AN220" s="28" t="str">
        <f t="shared" ca="1" si="106"/>
        <v/>
      </c>
      <c r="AO220" s="28" t="str">
        <f t="shared" ca="1" si="132"/>
        <v/>
      </c>
      <c r="AP220" s="33" t="str">
        <f t="shared" ca="1" si="107"/>
        <v/>
      </c>
      <c r="AQ220" s="54"/>
      <c r="AR220" s="53"/>
      <c r="AS220" s="53"/>
      <c r="AT220" s="53"/>
      <c r="AU220" s="53"/>
    </row>
    <row r="221" spans="1:51" ht="15" customHeight="1" x14ac:dyDescent="0.25">
      <c r="A221" s="31" t="str">
        <f t="shared" ca="1" si="108"/>
        <v/>
      </c>
      <c r="B221" s="32" t="str">
        <f t="shared" ca="1" si="109"/>
        <v/>
      </c>
      <c r="C221" s="32" t="str">
        <f t="shared" ca="1" si="110"/>
        <v/>
      </c>
      <c r="D221" s="48">
        <f>RAWDATA!A223</f>
        <v>194410</v>
      </c>
      <c r="E221" s="48" t="str">
        <f t="shared" ca="1" si="133"/>
        <v/>
      </c>
      <c r="F221" s="48" t="str">
        <f t="shared" ca="1" si="134"/>
        <v/>
      </c>
      <c r="G221" s="48" t="str">
        <f t="shared" ca="1" si="134"/>
        <v/>
      </c>
      <c r="H221" s="48" t="str">
        <f t="shared" ca="1" si="134"/>
        <v/>
      </c>
      <c r="I221" s="48" t="str">
        <f t="shared" ca="1" si="134"/>
        <v/>
      </c>
      <c r="J221" s="48" t="str">
        <f t="shared" ca="1" si="134"/>
        <v/>
      </c>
      <c r="K221" s="48" t="str">
        <f t="shared" ca="1" si="134"/>
        <v/>
      </c>
      <c r="L221" s="48" t="str">
        <f t="shared" ca="1" si="134"/>
        <v/>
      </c>
      <c r="M221" s="48" t="str">
        <f t="shared" ca="1" si="134"/>
        <v/>
      </c>
      <c r="N221" s="48" t="str">
        <f t="shared" ca="1" si="134"/>
        <v/>
      </c>
      <c r="P221" s="26" t="str">
        <f t="shared" ca="1" si="111"/>
        <v/>
      </c>
      <c r="Q221" s="26" t="str">
        <f t="shared" ca="1" si="112"/>
        <v/>
      </c>
      <c r="R221" s="26" t="str">
        <f t="shared" ca="1" si="113"/>
        <v/>
      </c>
      <c r="S221" s="26" t="str">
        <f t="shared" ca="1" si="114"/>
        <v/>
      </c>
      <c r="T221" s="26" t="str">
        <f t="shared" ca="1" si="115"/>
        <v/>
      </c>
      <c r="U221" s="26" t="str">
        <f t="shared" ca="1" si="116"/>
        <v/>
      </c>
      <c r="V221" s="26" t="str">
        <f t="shared" ca="1" si="117"/>
        <v/>
      </c>
      <c r="W221" s="26" t="str">
        <f t="shared" ca="1" si="118"/>
        <v/>
      </c>
      <c r="X221" s="26" t="str">
        <f t="shared" ca="1" si="119"/>
        <v/>
      </c>
      <c r="Y221" s="26" t="str">
        <f t="shared" ca="1" si="120"/>
        <v/>
      </c>
      <c r="Z221" s="28" t="str">
        <f t="shared" ca="1" si="104"/>
        <v/>
      </c>
      <c r="AA221" s="57" t="str">
        <f t="shared" ca="1" si="121"/>
        <v/>
      </c>
      <c r="AB221" s="33" t="str">
        <f t="shared" ca="1" si="105"/>
        <v/>
      </c>
      <c r="AD221" s="28" t="str">
        <f t="shared" ca="1" si="122"/>
        <v/>
      </c>
      <c r="AE221" s="28" t="str">
        <f t="shared" ca="1" si="123"/>
        <v/>
      </c>
      <c r="AF221" s="28" t="str">
        <f t="shared" ca="1" si="124"/>
        <v/>
      </c>
      <c r="AG221" s="28" t="str">
        <f t="shared" ca="1" si="125"/>
        <v/>
      </c>
      <c r="AH221" s="28" t="str">
        <f t="shared" ca="1" si="126"/>
        <v/>
      </c>
      <c r="AI221" s="28" t="str">
        <f t="shared" ca="1" si="127"/>
        <v/>
      </c>
      <c r="AJ221" s="28" t="str">
        <f t="shared" ca="1" si="128"/>
        <v/>
      </c>
      <c r="AK221" s="28" t="str">
        <f t="shared" ca="1" si="129"/>
        <v/>
      </c>
      <c r="AL221" s="28" t="str">
        <f t="shared" ca="1" si="130"/>
        <v/>
      </c>
      <c r="AM221" s="28" t="str">
        <f t="shared" ca="1" si="131"/>
        <v/>
      </c>
      <c r="AN221" s="28" t="str">
        <f t="shared" ca="1" si="106"/>
        <v/>
      </c>
      <c r="AO221" s="28" t="str">
        <f t="shared" ca="1" si="132"/>
        <v/>
      </c>
      <c r="AP221" s="33" t="str">
        <f t="shared" ca="1" si="107"/>
        <v/>
      </c>
      <c r="AQ221" s="54"/>
      <c r="AR221" s="53"/>
      <c r="AS221" s="53"/>
      <c r="AT221" s="53"/>
      <c r="AU221" s="53"/>
      <c r="AY221" s="29"/>
    </row>
    <row r="222" spans="1:51" ht="15" customHeight="1" x14ac:dyDescent="0.25">
      <c r="A222" s="31" t="str">
        <f t="shared" ca="1" si="108"/>
        <v/>
      </c>
      <c r="B222" s="32" t="str">
        <f t="shared" ca="1" si="109"/>
        <v/>
      </c>
      <c r="C222" s="32" t="str">
        <f t="shared" ca="1" si="110"/>
        <v/>
      </c>
      <c r="D222" s="48">
        <f>RAWDATA!A224</f>
        <v>194411</v>
      </c>
      <c r="E222" s="48" t="str">
        <f t="shared" ca="1" si="133"/>
        <v/>
      </c>
      <c r="F222" s="48" t="str">
        <f t="shared" ca="1" si="134"/>
        <v/>
      </c>
      <c r="G222" s="48" t="str">
        <f t="shared" ca="1" si="134"/>
        <v/>
      </c>
      <c r="H222" s="48" t="str">
        <f t="shared" ca="1" si="134"/>
        <v/>
      </c>
      <c r="I222" s="48" t="str">
        <f t="shared" ca="1" si="134"/>
        <v/>
      </c>
      <c r="J222" s="48" t="str">
        <f t="shared" ca="1" si="134"/>
        <v/>
      </c>
      <c r="K222" s="48" t="str">
        <f t="shared" ca="1" si="134"/>
        <v/>
      </c>
      <c r="L222" s="48" t="str">
        <f t="shared" ca="1" si="134"/>
        <v/>
      </c>
      <c r="M222" s="48" t="str">
        <f t="shared" ca="1" si="134"/>
        <v/>
      </c>
      <c r="N222" s="48" t="str">
        <f t="shared" ca="1" si="134"/>
        <v/>
      </c>
      <c r="P222" s="26" t="str">
        <f t="shared" ca="1" si="111"/>
        <v/>
      </c>
      <c r="Q222" s="26" t="str">
        <f t="shared" ca="1" si="112"/>
        <v/>
      </c>
      <c r="R222" s="26" t="str">
        <f t="shared" ca="1" si="113"/>
        <v/>
      </c>
      <c r="S222" s="26" t="str">
        <f t="shared" ca="1" si="114"/>
        <v/>
      </c>
      <c r="T222" s="26" t="str">
        <f t="shared" ca="1" si="115"/>
        <v/>
      </c>
      <c r="U222" s="26" t="str">
        <f t="shared" ca="1" si="116"/>
        <v/>
      </c>
      <c r="V222" s="26" t="str">
        <f t="shared" ca="1" si="117"/>
        <v/>
      </c>
      <c r="W222" s="26" t="str">
        <f t="shared" ca="1" si="118"/>
        <v/>
      </c>
      <c r="X222" s="26" t="str">
        <f t="shared" ca="1" si="119"/>
        <v/>
      </c>
      <c r="Y222" s="26" t="str">
        <f t="shared" ca="1" si="120"/>
        <v/>
      </c>
      <c r="Z222" s="28" t="str">
        <f t="shared" ca="1" si="104"/>
        <v/>
      </c>
      <c r="AA222" s="57" t="str">
        <f t="shared" ca="1" si="121"/>
        <v/>
      </c>
      <c r="AB222" s="33" t="str">
        <f t="shared" ca="1" si="105"/>
        <v/>
      </c>
      <c r="AD222" s="28" t="str">
        <f t="shared" ca="1" si="122"/>
        <v/>
      </c>
      <c r="AE222" s="28" t="str">
        <f t="shared" ca="1" si="123"/>
        <v/>
      </c>
      <c r="AF222" s="28" t="str">
        <f t="shared" ca="1" si="124"/>
        <v/>
      </c>
      <c r="AG222" s="28" t="str">
        <f t="shared" ca="1" si="125"/>
        <v/>
      </c>
      <c r="AH222" s="28" t="str">
        <f t="shared" ca="1" si="126"/>
        <v/>
      </c>
      <c r="AI222" s="28" t="str">
        <f t="shared" ca="1" si="127"/>
        <v/>
      </c>
      <c r="AJ222" s="28" t="str">
        <f t="shared" ca="1" si="128"/>
        <v/>
      </c>
      <c r="AK222" s="28" t="str">
        <f t="shared" ca="1" si="129"/>
        <v/>
      </c>
      <c r="AL222" s="28" t="str">
        <f t="shared" ca="1" si="130"/>
        <v/>
      </c>
      <c r="AM222" s="28" t="str">
        <f t="shared" ca="1" si="131"/>
        <v/>
      </c>
      <c r="AN222" s="28" t="str">
        <f t="shared" ca="1" si="106"/>
        <v/>
      </c>
      <c r="AO222" s="28" t="str">
        <f t="shared" ca="1" si="132"/>
        <v/>
      </c>
      <c r="AP222" s="33" t="str">
        <f t="shared" ca="1" si="107"/>
        <v/>
      </c>
      <c r="AQ222" s="54"/>
      <c r="AR222" s="53"/>
      <c r="AS222" s="53"/>
      <c r="AT222" s="53"/>
      <c r="AU222" s="53"/>
    </row>
    <row r="223" spans="1:51" ht="15" customHeight="1" x14ac:dyDescent="0.25">
      <c r="A223" s="31" t="str">
        <f t="shared" ca="1" si="108"/>
        <v/>
      </c>
      <c r="B223" s="32" t="str">
        <f t="shared" ca="1" si="109"/>
        <v/>
      </c>
      <c r="C223" s="32" t="str">
        <f t="shared" ca="1" si="110"/>
        <v/>
      </c>
      <c r="D223" s="48">
        <f>RAWDATA!A225</f>
        <v>194412</v>
      </c>
      <c r="E223" s="48" t="str">
        <f t="shared" ca="1" si="133"/>
        <v/>
      </c>
      <c r="F223" s="48" t="str">
        <f t="shared" ca="1" si="134"/>
        <v/>
      </c>
      <c r="G223" s="48" t="str">
        <f t="shared" ca="1" si="134"/>
        <v/>
      </c>
      <c r="H223" s="48" t="str">
        <f t="shared" ca="1" si="134"/>
        <v/>
      </c>
      <c r="I223" s="48" t="str">
        <f t="shared" ca="1" si="134"/>
        <v/>
      </c>
      <c r="J223" s="48" t="str">
        <f t="shared" ca="1" si="134"/>
        <v/>
      </c>
      <c r="K223" s="48" t="str">
        <f t="shared" ca="1" si="134"/>
        <v/>
      </c>
      <c r="L223" s="48" t="str">
        <f t="shared" ca="1" si="134"/>
        <v/>
      </c>
      <c r="M223" s="48" t="str">
        <f t="shared" ca="1" si="134"/>
        <v/>
      </c>
      <c r="N223" s="48" t="str">
        <f t="shared" ca="1" si="134"/>
        <v/>
      </c>
      <c r="P223" s="26" t="str">
        <f t="shared" ca="1" si="111"/>
        <v/>
      </c>
      <c r="Q223" s="26" t="str">
        <f t="shared" ca="1" si="112"/>
        <v/>
      </c>
      <c r="R223" s="26" t="str">
        <f t="shared" ca="1" si="113"/>
        <v/>
      </c>
      <c r="S223" s="26" t="str">
        <f t="shared" ca="1" si="114"/>
        <v/>
      </c>
      <c r="T223" s="26" t="str">
        <f t="shared" ca="1" si="115"/>
        <v/>
      </c>
      <c r="U223" s="26" t="str">
        <f t="shared" ca="1" si="116"/>
        <v/>
      </c>
      <c r="V223" s="26" t="str">
        <f t="shared" ca="1" si="117"/>
        <v/>
      </c>
      <c r="W223" s="26" t="str">
        <f t="shared" ca="1" si="118"/>
        <v/>
      </c>
      <c r="X223" s="26" t="str">
        <f t="shared" ca="1" si="119"/>
        <v/>
      </c>
      <c r="Y223" s="26" t="str">
        <f t="shared" ca="1" si="120"/>
        <v/>
      </c>
      <c r="Z223" s="28" t="str">
        <f t="shared" ca="1" si="104"/>
        <v/>
      </c>
      <c r="AA223" s="57" t="str">
        <f t="shared" ca="1" si="121"/>
        <v/>
      </c>
      <c r="AB223" s="33" t="str">
        <f t="shared" ca="1" si="105"/>
        <v/>
      </c>
      <c r="AD223" s="28" t="str">
        <f t="shared" ca="1" si="122"/>
        <v/>
      </c>
      <c r="AE223" s="28" t="str">
        <f t="shared" ca="1" si="123"/>
        <v/>
      </c>
      <c r="AF223" s="28" t="str">
        <f t="shared" ca="1" si="124"/>
        <v/>
      </c>
      <c r="AG223" s="28" t="str">
        <f t="shared" ca="1" si="125"/>
        <v/>
      </c>
      <c r="AH223" s="28" t="str">
        <f t="shared" ca="1" si="126"/>
        <v/>
      </c>
      <c r="AI223" s="28" t="str">
        <f t="shared" ca="1" si="127"/>
        <v/>
      </c>
      <c r="AJ223" s="28" t="str">
        <f t="shared" ca="1" si="128"/>
        <v/>
      </c>
      <c r="AK223" s="28" t="str">
        <f t="shared" ca="1" si="129"/>
        <v/>
      </c>
      <c r="AL223" s="28" t="str">
        <f t="shared" ca="1" si="130"/>
        <v/>
      </c>
      <c r="AM223" s="28" t="str">
        <f t="shared" ca="1" si="131"/>
        <v/>
      </c>
      <c r="AN223" s="28" t="str">
        <f t="shared" ca="1" si="106"/>
        <v/>
      </c>
      <c r="AO223" s="28" t="str">
        <f t="shared" ca="1" si="132"/>
        <v/>
      </c>
      <c r="AP223" s="33" t="str">
        <f t="shared" ca="1" si="107"/>
        <v/>
      </c>
      <c r="AQ223" s="54"/>
      <c r="AR223" s="53"/>
      <c r="AS223" s="53"/>
      <c r="AT223" s="53"/>
      <c r="AU223" s="53"/>
    </row>
    <row r="224" spans="1:51" ht="15" customHeight="1" x14ac:dyDescent="0.25">
      <c r="A224" s="31" t="str">
        <f t="shared" ca="1" si="108"/>
        <v/>
      </c>
      <c r="B224" s="32" t="str">
        <f t="shared" ca="1" si="109"/>
        <v/>
      </c>
      <c r="C224" s="32" t="str">
        <f t="shared" ca="1" si="110"/>
        <v/>
      </c>
      <c r="D224" s="48">
        <f>RAWDATA!A226</f>
        <v>194501</v>
      </c>
      <c r="E224" s="48" t="str">
        <f t="shared" ca="1" si="133"/>
        <v/>
      </c>
      <c r="F224" s="48" t="str">
        <f t="shared" ca="1" si="134"/>
        <v/>
      </c>
      <c r="G224" s="48" t="str">
        <f t="shared" ca="1" si="134"/>
        <v/>
      </c>
      <c r="H224" s="48" t="str">
        <f t="shared" ca="1" si="134"/>
        <v/>
      </c>
      <c r="I224" s="48" t="str">
        <f t="shared" ca="1" si="134"/>
        <v/>
      </c>
      <c r="J224" s="48" t="str">
        <f t="shared" ca="1" si="134"/>
        <v/>
      </c>
      <c r="K224" s="48" t="str">
        <f t="shared" ca="1" si="134"/>
        <v/>
      </c>
      <c r="L224" s="48" t="str">
        <f t="shared" ca="1" si="134"/>
        <v/>
      </c>
      <c r="M224" s="48" t="str">
        <f t="shared" ca="1" si="134"/>
        <v/>
      </c>
      <c r="N224" s="48" t="str">
        <f t="shared" ca="1" si="134"/>
        <v/>
      </c>
      <c r="P224" s="26" t="str">
        <f t="shared" ca="1" si="111"/>
        <v/>
      </c>
      <c r="Q224" s="26" t="str">
        <f t="shared" ca="1" si="112"/>
        <v/>
      </c>
      <c r="R224" s="26" t="str">
        <f t="shared" ca="1" si="113"/>
        <v/>
      </c>
      <c r="S224" s="26" t="str">
        <f t="shared" ca="1" si="114"/>
        <v/>
      </c>
      <c r="T224" s="26" t="str">
        <f t="shared" ca="1" si="115"/>
        <v/>
      </c>
      <c r="U224" s="26" t="str">
        <f t="shared" ca="1" si="116"/>
        <v/>
      </c>
      <c r="V224" s="26" t="str">
        <f t="shared" ca="1" si="117"/>
        <v/>
      </c>
      <c r="W224" s="26" t="str">
        <f t="shared" ca="1" si="118"/>
        <v/>
      </c>
      <c r="X224" s="26" t="str">
        <f t="shared" ca="1" si="119"/>
        <v/>
      </c>
      <c r="Y224" s="26" t="str">
        <f t="shared" ca="1" si="120"/>
        <v/>
      </c>
      <c r="Z224" s="28" t="str">
        <f t="shared" ca="1" si="104"/>
        <v/>
      </c>
      <c r="AA224" s="57" t="str">
        <f t="shared" ca="1" si="121"/>
        <v/>
      </c>
      <c r="AB224" s="33" t="str">
        <f t="shared" ca="1" si="105"/>
        <v/>
      </c>
      <c r="AD224" s="28" t="str">
        <f t="shared" ca="1" si="122"/>
        <v/>
      </c>
      <c r="AE224" s="28" t="str">
        <f t="shared" ca="1" si="123"/>
        <v/>
      </c>
      <c r="AF224" s="28" t="str">
        <f t="shared" ca="1" si="124"/>
        <v/>
      </c>
      <c r="AG224" s="28" t="str">
        <f t="shared" ca="1" si="125"/>
        <v/>
      </c>
      <c r="AH224" s="28" t="str">
        <f t="shared" ca="1" si="126"/>
        <v/>
      </c>
      <c r="AI224" s="28" t="str">
        <f t="shared" ca="1" si="127"/>
        <v/>
      </c>
      <c r="AJ224" s="28" t="str">
        <f t="shared" ca="1" si="128"/>
        <v/>
      </c>
      <c r="AK224" s="28" t="str">
        <f t="shared" ca="1" si="129"/>
        <v/>
      </c>
      <c r="AL224" s="28" t="str">
        <f t="shared" ca="1" si="130"/>
        <v/>
      </c>
      <c r="AM224" s="28" t="str">
        <f t="shared" ca="1" si="131"/>
        <v/>
      </c>
      <c r="AN224" s="28" t="str">
        <f t="shared" ca="1" si="106"/>
        <v/>
      </c>
      <c r="AO224" s="28" t="str">
        <f t="shared" ca="1" si="132"/>
        <v/>
      </c>
      <c r="AP224" s="33" t="str">
        <f t="shared" ca="1" si="107"/>
        <v/>
      </c>
      <c r="AQ224" s="54"/>
      <c r="AR224" s="53"/>
      <c r="AS224" s="53"/>
      <c r="AT224" s="53"/>
      <c r="AU224" s="53"/>
    </row>
    <row r="225" spans="1:51" ht="15" customHeight="1" x14ac:dyDescent="0.25">
      <c r="A225" s="31" t="str">
        <f t="shared" ca="1" si="108"/>
        <v/>
      </c>
      <c r="B225" s="32" t="str">
        <f t="shared" ca="1" si="109"/>
        <v/>
      </c>
      <c r="C225" s="32" t="str">
        <f t="shared" ca="1" si="110"/>
        <v/>
      </c>
      <c r="D225" s="48">
        <f>RAWDATA!A227</f>
        <v>194502</v>
      </c>
      <c r="E225" s="48" t="str">
        <f t="shared" ca="1" si="133"/>
        <v/>
      </c>
      <c r="F225" s="48" t="str">
        <f t="shared" ca="1" si="134"/>
        <v/>
      </c>
      <c r="G225" s="48" t="str">
        <f t="shared" ca="1" si="134"/>
        <v/>
      </c>
      <c r="H225" s="48" t="str">
        <f t="shared" ca="1" si="134"/>
        <v/>
      </c>
      <c r="I225" s="48" t="str">
        <f t="shared" ca="1" si="134"/>
        <v/>
      </c>
      <c r="J225" s="48" t="str">
        <f t="shared" ca="1" si="134"/>
        <v/>
      </c>
      <c r="K225" s="48" t="str">
        <f t="shared" ca="1" si="134"/>
        <v/>
      </c>
      <c r="L225" s="48" t="str">
        <f t="shared" ca="1" si="134"/>
        <v/>
      </c>
      <c r="M225" s="48" t="str">
        <f t="shared" ca="1" si="134"/>
        <v/>
      </c>
      <c r="N225" s="48" t="str">
        <f t="shared" ca="1" si="134"/>
        <v/>
      </c>
      <c r="P225" s="26" t="str">
        <f t="shared" ca="1" si="111"/>
        <v/>
      </c>
      <c r="Q225" s="26" t="str">
        <f t="shared" ca="1" si="112"/>
        <v/>
      </c>
      <c r="R225" s="26" t="str">
        <f t="shared" ca="1" si="113"/>
        <v/>
      </c>
      <c r="S225" s="26" t="str">
        <f t="shared" ca="1" si="114"/>
        <v/>
      </c>
      <c r="T225" s="26" t="str">
        <f t="shared" ca="1" si="115"/>
        <v/>
      </c>
      <c r="U225" s="26" t="str">
        <f t="shared" ca="1" si="116"/>
        <v/>
      </c>
      <c r="V225" s="26" t="str">
        <f t="shared" ca="1" si="117"/>
        <v/>
      </c>
      <c r="W225" s="26" t="str">
        <f t="shared" ca="1" si="118"/>
        <v/>
      </c>
      <c r="X225" s="26" t="str">
        <f t="shared" ca="1" si="119"/>
        <v/>
      </c>
      <c r="Y225" s="26" t="str">
        <f t="shared" ca="1" si="120"/>
        <v/>
      </c>
      <c r="Z225" s="28" t="str">
        <f t="shared" ca="1" si="104"/>
        <v/>
      </c>
      <c r="AA225" s="57" t="str">
        <f t="shared" ca="1" si="121"/>
        <v/>
      </c>
      <c r="AB225" s="33" t="str">
        <f t="shared" ca="1" si="105"/>
        <v/>
      </c>
      <c r="AD225" s="28" t="str">
        <f t="shared" ca="1" si="122"/>
        <v/>
      </c>
      <c r="AE225" s="28" t="str">
        <f t="shared" ca="1" si="123"/>
        <v/>
      </c>
      <c r="AF225" s="28" t="str">
        <f t="shared" ca="1" si="124"/>
        <v/>
      </c>
      <c r="AG225" s="28" t="str">
        <f t="shared" ca="1" si="125"/>
        <v/>
      </c>
      <c r="AH225" s="28" t="str">
        <f t="shared" ca="1" si="126"/>
        <v/>
      </c>
      <c r="AI225" s="28" t="str">
        <f t="shared" ca="1" si="127"/>
        <v/>
      </c>
      <c r="AJ225" s="28" t="str">
        <f t="shared" ca="1" si="128"/>
        <v/>
      </c>
      <c r="AK225" s="28" t="str">
        <f t="shared" ca="1" si="129"/>
        <v/>
      </c>
      <c r="AL225" s="28" t="str">
        <f t="shared" ca="1" si="130"/>
        <v/>
      </c>
      <c r="AM225" s="28" t="str">
        <f t="shared" ca="1" si="131"/>
        <v/>
      </c>
      <c r="AN225" s="28" t="str">
        <f t="shared" ca="1" si="106"/>
        <v/>
      </c>
      <c r="AO225" s="28" t="str">
        <f t="shared" ca="1" si="132"/>
        <v/>
      </c>
      <c r="AP225" s="33" t="str">
        <f t="shared" ca="1" si="107"/>
        <v/>
      </c>
      <c r="AQ225" s="54"/>
      <c r="AR225" s="53"/>
      <c r="AS225" s="53"/>
      <c r="AT225" s="53"/>
      <c r="AU225" s="53"/>
    </row>
    <row r="226" spans="1:51" ht="15" customHeight="1" x14ac:dyDescent="0.25">
      <c r="A226" s="31" t="str">
        <f t="shared" ca="1" si="108"/>
        <v/>
      </c>
      <c r="B226" s="32" t="str">
        <f t="shared" ca="1" si="109"/>
        <v/>
      </c>
      <c r="C226" s="32" t="str">
        <f t="shared" ca="1" si="110"/>
        <v/>
      </c>
      <c r="D226" s="48">
        <f>RAWDATA!A228</f>
        <v>194503</v>
      </c>
      <c r="E226" s="48" t="str">
        <f t="shared" ca="1" si="133"/>
        <v/>
      </c>
      <c r="F226" s="48" t="str">
        <f t="shared" ca="1" si="134"/>
        <v/>
      </c>
      <c r="G226" s="48" t="str">
        <f t="shared" ca="1" si="134"/>
        <v/>
      </c>
      <c r="H226" s="48" t="str">
        <f t="shared" ca="1" si="134"/>
        <v/>
      </c>
      <c r="I226" s="48" t="str">
        <f t="shared" ca="1" si="134"/>
        <v/>
      </c>
      <c r="J226" s="48" t="str">
        <f t="shared" ca="1" si="134"/>
        <v/>
      </c>
      <c r="K226" s="48" t="str">
        <f t="shared" ca="1" si="134"/>
        <v/>
      </c>
      <c r="L226" s="48" t="str">
        <f t="shared" ca="1" si="134"/>
        <v/>
      </c>
      <c r="M226" s="48" t="str">
        <f t="shared" ca="1" si="134"/>
        <v/>
      </c>
      <c r="N226" s="48" t="str">
        <f t="shared" ca="1" si="134"/>
        <v/>
      </c>
      <c r="P226" s="26" t="str">
        <f t="shared" ca="1" si="111"/>
        <v/>
      </c>
      <c r="Q226" s="26" t="str">
        <f t="shared" ca="1" si="112"/>
        <v/>
      </c>
      <c r="R226" s="26" t="str">
        <f t="shared" ca="1" si="113"/>
        <v/>
      </c>
      <c r="S226" s="26" t="str">
        <f t="shared" ca="1" si="114"/>
        <v/>
      </c>
      <c r="T226" s="26" t="str">
        <f t="shared" ca="1" si="115"/>
        <v/>
      </c>
      <c r="U226" s="26" t="str">
        <f t="shared" ca="1" si="116"/>
        <v/>
      </c>
      <c r="V226" s="26" t="str">
        <f t="shared" ca="1" si="117"/>
        <v/>
      </c>
      <c r="W226" s="26" t="str">
        <f t="shared" ca="1" si="118"/>
        <v/>
      </c>
      <c r="X226" s="26" t="str">
        <f t="shared" ca="1" si="119"/>
        <v/>
      </c>
      <c r="Y226" s="26" t="str">
        <f t="shared" ca="1" si="120"/>
        <v/>
      </c>
      <c r="Z226" s="28" t="str">
        <f t="shared" ca="1" si="104"/>
        <v/>
      </c>
      <c r="AA226" s="57" t="str">
        <f t="shared" ca="1" si="121"/>
        <v/>
      </c>
      <c r="AB226" s="33" t="str">
        <f t="shared" ca="1" si="105"/>
        <v/>
      </c>
      <c r="AD226" s="28" t="str">
        <f t="shared" ca="1" si="122"/>
        <v/>
      </c>
      <c r="AE226" s="28" t="str">
        <f t="shared" ca="1" si="123"/>
        <v/>
      </c>
      <c r="AF226" s="28" t="str">
        <f t="shared" ca="1" si="124"/>
        <v/>
      </c>
      <c r="AG226" s="28" t="str">
        <f t="shared" ca="1" si="125"/>
        <v/>
      </c>
      <c r="AH226" s="28" t="str">
        <f t="shared" ca="1" si="126"/>
        <v/>
      </c>
      <c r="AI226" s="28" t="str">
        <f t="shared" ca="1" si="127"/>
        <v/>
      </c>
      <c r="AJ226" s="28" t="str">
        <f t="shared" ca="1" si="128"/>
        <v/>
      </c>
      <c r="AK226" s="28" t="str">
        <f t="shared" ca="1" si="129"/>
        <v/>
      </c>
      <c r="AL226" s="28" t="str">
        <f t="shared" ca="1" si="130"/>
        <v/>
      </c>
      <c r="AM226" s="28" t="str">
        <f t="shared" ca="1" si="131"/>
        <v/>
      </c>
      <c r="AN226" s="28" t="str">
        <f t="shared" ca="1" si="106"/>
        <v/>
      </c>
      <c r="AO226" s="28" t="str">
        <f t="shared" ca="1" si="132"/>
        <v/>
      </c>
      <c r="AP226" s="33" t="str">
        <f t="shared" ca="1" si="107"/>
        <v/>
      </c>
      <c r="AQ226" s="54"/>
      <c r="AR226" s="53"/>
      <c r="AS226" s="53"/>
      <c r="AT226" s="53"/>
      <c r="AU226" s="53"/>
    </row>
    <row r="227" spans="1:51" ht="15" customHeight="1" x14ac:dyDescent="0.25">
      <c r="A227" s="31" t="str">
        <f t="shared" ca="1" si="108"/>
        <v/>
      </c>
      <c r="B227" s="32" t="str">
        <f t="shared" ca="1" si="109"/>
        <v/>
      </c>
      <c r="C227" s="32" t="str">
        <f t="shared" ca="1" si="110"/>
        <v/>
      </c>
      <c r="D227" s="48">
        <f>RAWDATA!A229</f>
        <v>194504</v>
      </c>
      <c r="E227" s="48" t="str">
        <f t="shared" ca="1" si="133"/>
        <v/>
      </c>
      <c r="F227" s="48" t="str">
        <f t="shared" ca="1" si="134"/>
        <v/>
      </c>
      <c r="G227" s="48" t="str">
        <f t="shared" ca="1" si="134"/>
        <v/>
      </c>
      <c r="H227" s="48" t="str">
        <f t="shared" ca="1" si="134"/>
        <v/>
      </c>
      <c r="I227" s="48" t="str">
        <f t="shared" ca="1" si="134"/>
        <v/>
      </c>
      <c r="J227" s="48" t="str">
        <f t="shared" ca="1" si="134"/>
        <v/>
      </c>
      <c r="K227" s="48" t="str">
        <f t="shared" ca="1" si="134"/>
        <v/>
      </c>
      <c r="L227" s="48" t="str">
        <f t="shared" ca="1" si="134"/>
        <v/>
      </c>
      <c r="M227" s="48" t="str">
        <f t="shared" ca="1" si="134"/>
        <v/>
      </c>
      <c r="N227" s="48" t="str">
        <f t="shared" ca="1" si="134"/>
        <v/>
      </c>
      <c r="P227" s="26" t="str">
        <f t="shared" ca="1" si="111"/>
        <v/>
      </c>
      <c r="Q227" s="26" t="str">
        <f t="shared" ca="1" si="112"/>
        <v/>
      </c>
      <c r="R227" s="26" t="str">
        <f t="shared" ca="1" si="113"/>
        <v/>
      </c>
      <c r="S227" s="26" t="str">
        <f t="shared" ca="1" si="114"/>
        <v/>
      </c>
      <c r="T227" s="26" t="str">
        <f t="shared" ca="1" si="115"/>
        <v/>
      </c>
      <c r="U227" s="26" t="str">
        <f t="shared" ca="1" si="116"/>
        <v/>
      </c>
      <c r="V227" s="26" t="str">
        <f t="shared" ca="1" si="117"/>
        <v/>
      </c>
      <c r="W227" s="26" t="str">
        <f t="shared" ca="1" si="118"/>
        <v/>
      </c>
      <c r="X227" s="26" t="str">
        <f t="shared" ca="1" si="119"/>
        <v/>
      </c>
      <c r="Y227" s="26" t="str">
        <f t="shared" ca="1" si="120"/>
        <v/>
      </c>
      <c r="Z227" s="28" t="str">
        <f t="shared" ca="1" si="104"/>
        <v/>
      </c>
      <c r="AA227" s="57" t="str">
        <f t="shared" ca="1" si="121"/>
        <v/>
      </c>
      <c r="AB227" s="33" t="str">
        <f t="shared" ca="1" si="105"/>
        <v/>
      </c>
      <c r="AD227" s="28" t="str">
        <f t="shared" ca="1" si="122"/>
        <v/>
      </c>
      <c r="AE227" s="28" t="str">
        <f t="shared" ca="1" si="123"/>
        <v/>
      </c>
      <c r="AF227" s="28" t="str">
        <f t="shared" ca="1" si="124"/>
        <v/>
      </c>
      <c r="AG227" s="28" t="str">
        <f t="shared" ca="1" si="125"/>
        <v/>
      </c>
      <c r="AH227" s="28" t="str">
        <f t="shared" ca="1" si="126"/>
        <v/>
      </c>
      <c r="AI227" s="28" t="str">
        <f t="shared" ca="1" si="127"/>
        <v/>
      </c>
      <c r="AJ227" s="28" t="str">
        <f t="shared" ca="1" si="128"/>
        <v/>
      </c>
      <c r="AK227" s="28" t="str">
        <f t="shared" ca="1" si="129"/>
        <v/>
      </c>
      <c r="AL227" s="28" t="str">
        <f t="shared" ca="1" si="130"/>
        <v/>
      </c>
      <c r="AM227" s="28" t="str">
        <f t="shared" ca="1" si="131"/>
        <v/>
      </c>
      <c r="AN227" s="28" t="str">
        <f t="shared" ca="1" si="106"/>
        <v/>
      </c>
      <c r="AO227" s="28" t="str">
        <f t="shared" ca="1" si="132"/>
        <v/>
      </c>
      <c r="AP227" s="33" t="str">
        <f t="shared" ca="1" si="107"/>
        <v/>
      </c>
      <c r="AQ227" s="54"/>
      <c r="AR227" s="53"/>
      <c r="AS227" s="53"/>
      <c r="AT227" s="53"/>
      <c r="AU227" s="53"/>
    </row>
    <row r="228" spans="1:51" ht="15" customHeight="1" x14ac:dyDescent="0.25">
      <c r="A228" s="31" t="str">
        <f t="shared" ca="1" si="108"/>
        <v/>
      </c>
      <c r="B228" s="32" t="str">
        <f t="shared" ca="1" si="109"/>
        <v/>
      </c>
      <c r="C228" s="32" t="str">
        <f t="shared" ca="1" si="110"/>
        <v/>
      </c>
      <c r="D228" s="48">
        <f>RAWDATA!A230</f>
        <v>194505</v>
      </c>
      <c r="E228" s="48" t="str">
        <f t="shared" ca="1" si="133"/>
        <v/>
      </c>
      <c r="F228" s="48" t="str">
        <f t="shared" ca="1" si="134"/>
        <v/>
      </c>
      <c r="G228" s="48" t="str">
        <f t="shared" ca="1" si="134"/>
        <v/>
      </c>
      <c r="H228" s="48" t="str">
        <f t="shared" ca="1" si="134"/>
        <v/>
      </c>
      <c r="I228" s="48" t="str">
        <f t="shared" ca="1" si="134"/>
        <v/>
      </c>
      <c r="J228" s="48" t="str">
        <f t="shared" ca="1" si="134"/>
        <v/>
      </c>
      <c r="K228" s="48" t="str">
        <f t="shared" ca="1" si="134"/>
        <v/>
      </c>
      <c r="L228" s="48" t="str">
        <f t="shared" ca="1" si="134"/>
        <v/>
      </c>
      <c r="M228" s="48" t="str">
        <f t="shared" ca="1" si="134"/>
        <v/>
      </c>
      <c r="N228" s="48" t="str">
        <f t="shared" ca="1" si="134"/>
        <v/>
      </c>
      <c r="P228" s="26" t="str">
        <f t="shared" ca="1" si="111"/>
        <v/>
      </c>
      <c r="Q228" s="26" t="str">
        <f t="shared" ca="1" si="112"/>
        <v/>
      </c>
      <c r="R228" s="26" t="str">
        <f t="shared" ca="1" si="113"/>
        <v/>
      </c>
      <c r="S228" s="26" t="str">
        <f t="shared" ca="1" si="114"/>
        <v/>
      </c>
      <c r="T228" s="26" t="str">
        <f t="shared" ca="1" si="115"/>
        <v/>
      </c>
      <c r="U228" s="26" t="str">
        <f t="shared" ca="1" si="116"/>
        <v/>
      </c>
      <c r="V228" s="26" t="str">
        <f t="shared" ca="1" si="117"/>
        <v/>
      </c>
      <c r="W228" s="26" t="str">
        <f t="shared" ca="1" si="118"/>
        <v/>
      </c>
      <c r="X228" s="26" t="str">
        <f t="shared" ca="1" si="119"/>
        <v/>
      </c>
      <c r="Y228" s="26" t="str">
        <f t="shared" ca="1" si="120"/>
        <v/>
      </c>
      <c r="Z228" s="28" t="str">
        <f t="shared" ca="1" si="104"/>
        <v/>
      </c>
      <c r="AA228" s="57" t="str">
        <f t="shared" ca="1" si="121"/>
        <v/>
      </c>
      <c r="AB228" s="33" t="str">
        <f t="shared" ca="1" si="105"/>
        <v/>
      </c>
      <c r="AD228" s="28" t="str">
        <f t="shared" ca="1" si="122"/>
        <v/>
      </c>
      <c r="AE228" s="28" t="str">
        <f t="shared" ca="1" si="123"/>
        <v/>
      </c>
      <c r="AF228" s="28" t="str">
        <f t="shared" ca="1" si="124"/>
        <v/>
      </c>
      <c r="AG228" s="28" t="str">
        <f t="shared" ca="1" si="125"/>
        <v/>
      </c>
      <c r="AH228" s="28" t="str">
        <f t="shared" ca="1" si="126"/>
        <v/>
      </c>
      <c r="AI228" s="28" t="str">
        <f t="shared" ca="1" si="127"/>
        <v/>
      </c>
      <c r="AJ228" s="28" t="str">
        <f t="shared" ca="1" si="128"/>
        <v/>
      </c>
      <c r="AK228" s="28" t="str">
        <f t="shared" ca="1" si="129"/>
        <v/>
      </c>
      <c r="AL228" s="28" t="str">
        <f t="shared" ca="1" si="130"/>
        <v/>
      </c>
      <c r="AM228" s="28" t="str">
        <f t="shared" ca="1" si="131"/>
        <v/>
      </c>
      <c r="AN228" s="28" t="str">
        <f t="shared" ca="1" si="106"/>
        <v/>
      </c>
      <c r="AO228" s="28" t="str">
        <f t="shared" ca="1" si="132"/>
        <v/>
      </c>
      <c r="AP228" s="33" t="str">
        <f t="shared" ca="1" si="107"/>
        <v/>
      </c>
      <c r="AQ228" s="54"/>
      <c r="AR228" s="53"/>
      <c r="AS228" s="53"/>
      <c r="AT228" s="53"/>
      <c r="AU228" s="53"/>
    </row>
    <row r="229" spans="1:51" ht="15" customHeight="1" x14ac:dyDescent="0.25">
      <c r="A229" s="31" t="str">
        <f t="shared" ca="1" si="108"/>
        <v/>
      </c>
      <c r="B229" s="32" t="str">
        <f t="shared" ca="1" si="109"/>
        <v/>
      </c>
      <c r="C229" s="32" t="str">
        <f t="shared" ca="1" si="110"/>
        <v/>
      </c>
      <c r="D229" s="48">
        <f>RAWDATA!A231</f>
        <v>194506</v>
      </c>
      <c r="E229" s="48" t="str">
        <f t="shared" ca="1" si="133"/>
        <v/>
      </c>
      <c r="F229" s="48" t="str">
        <f t="shared" ca="1" si="134"/>
        <v/>
      </c>
      <c r="G229" s="48" t="str">
        <f t="shared" ca="1" si="134"/>
        <v/>
      </c>
      <c r="H229" s="48" t="str">
        <f t="shared" ca="1" si="134"/>
        <v/>
      </c>
      <c r="I229" s="48" t="str">
        <f t="shared" ca="1" si="134"/>
        <v/>
      </c>
      <c r="J229" s="48" t="str">
        <f t="shared" ca="1" si="134"/>
        <v/>
      </c>
      <c r="K229" s="48" t="str">
        <f t="shared" ca="1" si="134"/>
        <v/>
      </c>
      <c r="L229" s="48" t="str">
        <f t="shared" ca="1" si="134"/>
        <v/>
      </c>
      <c r="M229" s="48" t="str">
        <f t="shared" ca="1" si="134"/>
        <v/>
      </c>
      <c r="N229" s="48" t="str">
        <f t="shared" ca="1" si="134"/>
        <v/>
      </c>
      <c r="P229" s="26" t="str">
        <f t="shared" ca="1" si="111"/>
        <v/>
      </c>
      <c r="Q229" s="26" t="str">
        <f t="shared" ca="1" si="112"/>
        <v/>
      </c>
      <c r="R229" s="26" t="str">
        <f t="shared" ca="1" si="113"/>
        <v/>
      </c>
      <c r="S229" s="26" t="str">
        <f t="shared" ca="1" si="114"/>
        <v/>
      </c>
      <c r="T229" s="26" t="str">
        <f t="shared" ca="1" si="115"/>
        <v/>
      </c>
      <c r="U229" s="26" t="str">
        <f t="shared" ca="1" si="116"/>
        <v/>
      </c>
      <c r="V229" s="26" t="str">
        <f t="shared" ca="1" si="117"/>
        <v/>
      </c>
      <c r="W229" s="26" t="str">
        <f t="shared" ca="1" si="118"/>
        <v/>
      </c>
      <c r="X229" s="26" t="str">
        <f t="shared" ca="1" si="119"/>
        <v/>
      </c>
      <c r="Y229" s="26" t="str">
        <f t="shared" ca="1" si="120"/>
        <v/>
      </c>
      <c r="Z229" s="28" t="str">
        <f t="shared" ca="1" si="104"/>
        <v/>
      </c>
      <c r="AA229" s="57" t="str">
        <f t="shared" ca="1" si="121"/>
        <v/>
      </c>
      <c r="AB229" s="33" t="str">
        <f t="shared" ca="1" si="105"/>
        <v/>
      </c>
      <c r="AD229" s="28" t="str">
        <f t="shared" ca="1" si="122"/>
        <v/>
      </c>
      <c r="AE229" s="28" t="str">
        <f t="shared" ca="1" si="123"/>
        <v/>
      </c>
      <c r="AF229" s="28" t="str">
        <f t="shared" ca="1" si="124"/>
        <v/>
      </c>
      <c r="AG229" s="28" t="str">
        <f t="shared" ca="1" si="125"/>
        <v/>
      </c>
      <c r="AH229" s="28" t="str">
        <f t="shared" ca="1" si="126"/>
        <v/>
      </c>
      <c r="AI229" s="28" t="str">
        <f t="shared" ca="1" si="127"/>
        <v/>
      </c>
      <c r="AJ229" s="28" t="str">
        <f t="shared" ca="1" si="128"/>
        <v/>
      </c>
      <c r="AK229" s="28" t="str">
        <f t="shared" ca="1" si="129"/>
        <v/>
      </c>
      <c r="AL229" s="28" t="str">
        <f t="shared" ca="1" si="130"/>
        <v/>
      </c>
      <c r="AM229" s="28" t="str">
        <f t="shared" ca="1" si="131"/>
        <v/>
      </c>
      <c r="AN229" s="28" t="str">
        <f t="shared" ca="1" si="106"/>
        <v/>
      </c>
      <c r="AO229" s="28" t="str">
        <f t="shared" ca="1" si="132"/>
        <v/>
      </c>
      <c r="AP229" s="33" t="str">
        <f t="shared" ca="1" si="107"/>
        <v/>
      </c>
      <c r="AQ229" s="54"/>
      <c r="AR229" s="53"/>
      <c r="AS229" s="53"/>
      <c r="AT229" s="53"/>
      <c r="AU229" s="53"/>
    </row>
    <row r="230" spans="1:51" ht="15" customHeight="1" x14ac:dyDescent="0.25">
      <c r="A230" s="31" t="str">
        <f t="shared" ca="1" si="108"/>
        <v/>
      </c>
      <c r="B230" s="32" t="str">
        <f t="shared" ca="1" si="109"/>
        <v/>
      </c>
      <c r="C230" s="32" t="str">
        <f t="shared" ca="1" si="110"/>
        <v/>
      </c>
      <c r="D230" s="48">
        <f>RAWDATA!A232</f>
        <v>194507</v>
      </c>
      <c r="E230" s="48" t="str">
        <f t="shared" ca="1" si="133"/>
        <v/>
      </c>
      <c r="F230" s="48" t="str">
        <f t="shared" ca="1" si="134"/>
        <v/>
      </c>
      <c r="G230" s="48" t="str">
        <f t="shared" ca="1" si="134"/>
        <v/>
      </c>
      <c r="H230" s="48" t="str">
        <f t="shared" ca="1" si="134"/>
        <v/>
      </c>
      <c r="I230" s="48" t="str">
        <f t="shared" ca="1" si="134"/>
        <v/>
      </c>
      <c r="J230" s="48" t="str">
        <f t="shared" ca="1" si="134"/>
        <v/>
      </c>
      <c r="K230" s="48" t="str">
        <f t="shared" ca="1" si="134"/>
        <v/>
      </c>
      <c r="L230" s="48" t="str">
        <f t="shared" ca="1" si="134"/>
        <v/>
      </c>
      <c r="M230" s="48" t="str">
        <f t="shared" ca="1" si="134"/>
        <v/>
      </c>
      <c r="N230" s="48" t="str">
        <f t="shared" ca="1" si="134"/>
        <v/>
      </c>
      <c r="P230" s="26" t="str">
        <f t="shared" ca="1" si="111"/>
        <v/>
      </c>
      <c r="Q230" s="26" t="str">
        <f t="shared" ca="1" si="112"/>
        <v/>
      </c>
      <c r="R230" s="26" t="str">
        <f t="shared" ca="1" si="113"/>
        <v/>
      </c>
      <c r="S230" s="26" t="str">
        <f t="shared" ca="1" si="114"/>
        <v/>
      </c>
      <c r="T230" s="26" t="str">
        <f t="shared" ca="1" si="115"/>
        <v/>
      </c>
      <c r="U230" s="26" t="str">
        <f t="shared" ca="1" si="116"/>
        <v/>
      </c>
      <c r="V230" s="26" t="str">
        <f t="shared" ca="1" si="117"/>
        <v/>
      </c>
      <c r="W230" s="26" t="str">
        <f t="shared" ca="1" si="118"/>
        <v/>
      </c>
      <c r="X230" s="26" t="str">
        <f t="shared" ca="1" si="119"/>
        <v/>
      </c>
      <c r="Y230" s="26" t="str">
        <f t="shared" ca="1" si="120"/>
        <v/>
      </c>
      <c r="Z230" s="28" t="str">
        <f t="shared" ca="1" si="104"/>
        <v/>
      </c>
      <c r="AA230" s="57" t="str">
        <f t="shared" ca="1" si="121"/>
        <v/>
      </c>
      <c r="AB230" s="33" t="str">
        <f t="shared" ca="1" si="105"/>
        <v/>
      </c>
      <c r="AD230" s="28" t="str">
        <f t="shared" ca="1" si="122"/>
        <v/>
      </c>
      <c r="AE230" s="28" t="str">
        <f t="shared" ca="1" si="123"/>
        <v/>
      </c>
      <c r="AF230" s="28" t="str">
        <f t="shared" ca="1" si="124"/>
        <v/>
      </c>
      <c r="AG230" s="28" t="str">
        <f t="shared" ca="1" si="125"/>
        <v/>
      </c>
      <c r="AH230" s="28" t="str">
        <f t="shared" ca="1" si="126"/>
        <v/>
      </c>
      <c r="AI230" s="28" t="str">
        <f t="shared" ca="1" si="127"/>
        <v/>
      </c>
      <c r="AJ230" s="28" t="str">
        <f t="shared" ca="1" si="128"/>
        <v/>
      </c>
      <c r="AK230" s="28" t="str">
        <f t="shared" ca="1" si="129"/>
        <v/>
      </c>
      <c r="AL230" s="28" t="str">
        <f t="shared" ca="1" si="130"/>
        <v/>
      </c>
      <c r="AM230" s="28" t="str">
        <f t="shared" ca="1" si="131"/>
        <v/>
      </c>
      <c r="AN230" s="28" t="str">
        <f t="shared" ca="1" si="106"/>
        <v/>
      </c>
      <c r="AO230" s="28" t="str">
        <f t="shared" ca="1" si="132"/>
        <v/>
      </c>
      <c r="AP230" s="33" t="str">
        <f t="shared" ca="1" si="107"/>
        <v/>
      </c>
      <c r="AQ230" s="54"/>
      <c r="AR230" s="53"/>
      <c r="AS230" s="53"/>
      <c r="AT230" s="53"/>
      <c r="AU230" s="53"/>
    </row>
    <row r="231" spans="1:51" ht="15" customHeight="1" x14ac:dyDescent="0.25">
      <c r="A231" s="31" t="str">
        <f t="shared" ca="1" si="108"/>
        <v/>
      </c>
      <c r="B231" s="32" t="str">
        <f t="shared" ca="1" si="109"/>
        <v/>
      </c>
      <c r="C231" s="32" t="str">
        <f t="shared" ca="1" si="110"/>
        <v/>
      </c>
      <c r="D231" s="48">
        <f>RAWDATA!A233</f>
        <v>194508</v>
      </c>
      <c r="E231" s="48" t="str">
        <f t="shared" ca="1" si="133"/>
        <v/>
      </c>
      <c r="F231" s="48" t="str">
        <f t="shared" ca="1" si="134"/>
        <v/>
      </c>
      <c r="G231" s="48" t="str">
        <f t="shared" ca="1" si="134"/>
        <v/>
      </c>
      <c r="H231" s="48" t="str">
        <f t="shared" ca="1" si="134"/>
        <v/>
      </c>
      <c r="I231" s="48" t="str">
        <f t="shared" ca="1" si="134"/>
        <v/>
      </c>
      <c r="J231" s="48" t="str">
        <f t="shared" ca="1" si="134"/>
        <v/>
      </c>
      <c r="K231" s="48" t="str">
        <f t="shared" ca="1" si="134"/>
        <v/>
      </c>
      <c r="L231" s="48" t="str">
        <f t="shared" ca="1" si="134"/>
        <v/>
      </c>
      <c r="M231" s="48" t="str">
        <f t="shared" ca="1" si="134"/>
        <v/>
      </c>
      <c r="N231" s="48" t="str">
        <f t="shared" ca="1" si="134"/>
        <v/>
      </c>
      <c r="P231" s="26" t="str">
        <f t="shared" ca="1" si="111"/>
        <v/>
      </c>
      <c r="Q231" s="26" t="str">
        <f t="shared" ca="1" si="112"/>
        <v/>
      </c>
      <c r="R231" s="26" t="str">
        <f t="shared" ca="1" si="113"/>
        <v/>
      </c>
      <c r="S231" s="26" t="str">
        <f t="shared" ca="1" si="114"/>
        <v/>
      </c>
      <c r="T231" s="26" t="str">
        <f t="shared" ca="1" si="115"/>
        <v/>
      </c>
      <c r="U231" s="26" t="str">
        <f t="shared" ca="1" si="116"/>
        <v/>
      </c>
      <c r="V231" s="26" t="str">
        <f t="shared" ca="1" si="117"/>
        <v/>
      </c>
      <c r="W231" s="26" t="str">
        <f t="shared" ca="1" si="118"/>
        <v/>
      </c>
      <c r="X231" s="26" t="str">
        <f t="shared" ca="1" si="119"/>
        <v/>
      </c>
      <c r="Y231" s="26" t="str">
        <f t="shared" ca="1" si="120"/>
        <v/>
      </c>
      <c r="Z231" s="28" t="str">
        <f t="shared" ca="1" si="104"/>
        <v/>
      </c>
      <c r="AA231" s="57" t="str">
        <f t="shared" ca="1" si="121"/>
        <v/>
      </c>
      <c r="AB231" s="33" t="str">
        <f t="shared" ca="1" si="105"/>
        <v/>
      </c>
      <c r="AD231" s="28" t="str">
        <f t="shared" ca="1" si="122"/>
        <v/>
      </c>
      <c r="AE231" s="28" t="str">
        <f t="shared" ca="1" si="123"/>
        <v/>
      </c>
      <c r="AF231" s="28" t="str">
        <f t="shared" ca="1" si="124"/>
        <v/>
      </c>
      <c r="AG231" s="28" t="str">
        <f t="shared" ca="1" si="125"/>
        <v/>
      </c>
      <c r="AH231" s="28" t="str">
        <f t="shared" ca="1" si="126"/>
        <v/>
      </c>
      <c r="AI231" s="28" t="str">
        <f t="shared" ca="1" si="127"/>
        <v/>
      </c>
      <c r="AJ231" s="28" t="str">
        <f t="shared" ca="1" si="128"/>
        <v/>
      </c>
      <c r="AK231" s="28" t="str">
        <f t="shared" ca="1" si="129"/>
        <v/>
      </c>
      <c r="AL231" s="28" t="str">
        <f t="shared" ca="1" si="130"/>
        <v/>
      </c>
      <c r="AM231" s="28" t="str">
        <f t="shared" ca="1" si="131"/>
        <v/>
      </c>
      <c r="AN231" s="28" t="str">
        <f t="shared" ca="1" si="106"/>
        <v/>
      </c>
      <c r="AO231" s="28" t="str">
        <f t="shared" ca="1" si="132"/>
        <v/>
      </c>
      <c r="AP231" s="33" t="str">
        <f t="shared" ca="1" si="107"/>
        <v/>
      </c>
      <c r="AQ231" s="54"/>
      <c r="AR231" s="53"/>
      <c r="AS231" s="53"/>
      <c r="AT231" s="53"/>
      <c r="AU231" s="53"/>
    </row>
    <row r="232" spans="1:51" ht="15" customHeight="1" x14ac:dyDescent="0.25">
      <c r="A232" s="31" t="str">
        <f t="shared" ca="1" si="108"/>
        <v/>
      </c>
      <c r="B232" s="32" t="str">
        <f t="shared" ca="1" si="109"/>
        <v/>
      </c>
      <c r="C232" s="32" t="str">
        <f t="shared" ca="1" si="110"/>
        <v/>
      </c>
      <c r="D232" s="48">
        <f>RAWDATA!A234</f>
        <v>194509</v>
      </c>
      <c r="E232" s="48" t="str">
        <f t="shared" ca="1" si="133"/>
        <v/>
      </c>
      <c r="F232" s="48" t="str">
        <f t="shared" ca="1" si="134"/>
        <v/>
      </c>
      <c r="G232" s="48" t="str">
        <f t="shared" ca="1" si="134"/>
        <v/>
      </c>
      <c r="H232" s="48" t="str">
        <f t="shared" ca="1" si="134"/>
        <v/>
      </c>
      <c r="I232" s="48" t="str">
        <f t="shared" ca="1" si="134"/>
        <v/>
      </c>
      <c r="J232" s="48" t="str">
        <f t="shared" ca="1" si="134"/>
        <v/>
      </c>
      <c r="K232" s="48" t="str">
        <f t="shared" ca="1" si="134"/>
        <v/>
      </c>
      <c r="L232" s="48" t="str">
        <f t="shared" ca="1" si="134"/>
        <v/>
      </c>
      <c r="M232" s="48" t="str">
        <f t="shared" ca="1" si="134"/>
        <v/>
      </c>
      <c r="N232" s="48" t="str">
        <f t="shared" ca="1" si="134"/>
        <v/>
      </c>
      <c r="P232" s="26" t="str">
        <f t="shared" ca="1" si="111"/>
        <v/>
      </c>
      <c r="Q232" s="26" t="str">
        <f t="shared" ca="1" si="112"/>
        <v/>
      </c>
      <c r="R232" s="26" t="str">
        <f t="shared" ca="1" si="113"/>
        <v/>
      </c>
      <c r="S232" s="26" t="str">
        <f t="shared" ca="1" si="114"/>
        <v/>
      </c>
      <c r="T232" s="26" t="str">
        <f t="shared" ca="1" si="115"/>
        <v/>
      </c>
      <c r="U232" s="26" t="str">
        <f t="shared" ca="1" si="116"/>
        <v/>
      </c>
      <c r="V232" s="26" t="str">
        <f t="shared" ca="1" si="117"/>
        <v/>
      </c>
      <c r="W232" s="26" t="str">
        <f t="shared" ca="1" si="118"/>
        <v/>
      </c>
      <c r="X232" s="26" t="str">
        <f t="shared" ca="1" si="119"/>
        <v/>
      </c>
      <c r="Y232" s="26" t="str">
        <f t="shared" ca="1" si="120"/>
        <v/>
      </c>
      <c r="Z232" s="28" t="str">
        <f t="shared" ca="1" si="104"/>
        <v/>
      </c>
      <c r="AA232" s="57" t="str">
        <f t="shared" ca="1" si="121"/>
        <v/>
      </c>
      <c r="AB232" s="33" t="str">
        <f t="shared" ca="1" si="105"/>
        <v/>
      </c>
      <c r="AD232" s="28" t="str">
        <f t="shared" ca="1" si="122"/>
        <v/>
      </c>
      <c r="AE232" s="28" t="str">
        <f t="shared" ca="1" si="123"/>
        <v/>
      </c>
      <c r="AF232" s="28" t="str">
        <f t="shared" ca="1" si="124"/>
        <v/>
      </c>
      <c r="AG232" s="28" t="str">
        <f t="shared" ca="1" si="125"/>
        <v/>
      </c>
      <c r="AH232" s="28" t="str">
        <f t="shared" ca="1" si="126"/>
        <v/>
      </c>
      <c r="AI232" s="28" t="str">
        <f t="shared" ca="1" si="127"/>
        <v/>
      </c>
      <c r="AJ232" s="28" t="str">
        <f t="shared" ca="1" si="128"/>
        <v/>
      </c>
      <c r="AK232" s="28" t="str">
        <f t="shared" ca="1" si="129"/>
        <v/>
      </c>
      <c r="AL232" s="28" t="str">
        <f t="shared" ca="1" si="130"/>
        <v/>
      </c>
      <c r="AM232" s="28" t="str">
        <f t="shared" ca="1" si="131"/>
        <v/>
      </c>
      <c r="AN232" s="28" t="str">
        <f t="shared" ca="1" si="106"/>
        <v/>
      </c>
      <c r="AO232" s="28" t="str">
        <f t="shared" ca="1" si="132"/>
        <v/>
      </c>
      <c r="AP232" s="33" t="str">
        <f t="shared" ca="1" si="107"/>
        <v/>
      </c>
      <c r="AQ232" s="54"/>
      <c r="AR232" s="53"/>
      <c r="AS232" s="53"/>
      <c r="AT232" s="53"/>
      <c r="AU232" s="53"/>
    </row>
    <row r="233" spans="1:51" ht="15" customHeight="1" x14ac:dyDescent="0.25">
      <c r="A233" s="31" t="str">
        <f t="shared" ca="1" si="108"/>
        <v/>
      </c>
      <c r="B233" s="32" t="str">
        <f t="shared" ca="1" si="109"/>
        <v/>
      </c>
      <c r="C233" s="32" t="str">
        <f t="shared" ca="1" si="110"/>
        <v/>
      </c>
      <c r="D233" s="48">
        <f>RAWDATA!A235</f>
        <v>194510</v>
      </c>
      <c r="E233" s="48" t="str">
        <f t="shared" ca="1" si="133"/>
        <v/>
      </c>
      <c r="F233" s="48" t="str">
        <f t="shared" ca="1" si="134"/>
        <v/>
      </c>
      <c r="G233" s="48" t="str">
        <f t="shared" ca="1" si="134"/>
        <v/>
      </c>
      <c r="H233" s="48" t="str">
        <f t="shared" ca="1" si="134"/>
        <v/>
      </c>
      <c r="I233" s="48" t="str">
        <f t="shared" ca="1" si="134"/>
        <v/>
      </c>
      <c r="J233" s="48" t="str">
        <f t="shared" ca="1" si="134"/>
        <v/>
      </c>
      <c r="K233" s="48" t="str">
        <f t="shared" ca="1" si="134"/>
        <v/>
      </c>
      <c r="L233" s="48" t="str">
        <f t="shared" ca="1" si="134"/>
        <v/>
      </c>
      <c r="M233" s="48" t="str">
        <f t="shared" ca="1" si="134"/>
        <v/>
      </c>
      <c r="N233" s="48" t="str">
        <f t="shared" ca="1" si="134"/>
        <v/>
      </c>
      <c r="P233" s="26" t="str">
        <f t="shared" ca="1" si="111"/>
        <v/>
      </c>
      <c r="Q233" s="26" t="str">
        <f t="shared" ca="1" si="112"/>
        <v/>
      </c>
      <c r="R233" s="26" t="str">
        <f t="shared" ca="1" si="113"/>
        <v/>
      </c>
      <c r="S233" s="26" t="str">
        <f t="shared" ca="1" si="114"/>
        <v/>
      </c>
      <c r="T233" s="26" t="str">
        <f t="shared" ca="1" si="115"/>
        <v/>
      </c>
      <c r="U233" s="26" t="str">
        <f t="shared" ca="1" si="116"/>
        <v/>
      </c>
      <c r="V233" s="26" t="str">
        <f t="shared" ca="1" si="117"/>
        <v/>
      </c>
      <c r="W233" s="26" t="str">
        <f t="shared" ca="1" si="118"/>
        <v/>
      </c>
      <c r="X233" s="26" t="str">
        <f t="shared" ca="1" si="119"/>
        <v/>
      </c>
      <c r="Y233" s="26" t="str">
        <f t="shared" ca="1" si="120"/>
        <v/>
      </c>
      <c r="Z233" s="28" t="str">
        <f t="shared" ca="1" si="104"/>
        <v/>
      </c>
      <c r="AA233" s="57" t="str">
        <f t="shared" ca="1" si="121"/>
        <v/>
      </c>
      <c r="AB233" s="33" t="str">
        <f t="shared" ca="1" si="105"/>
        <v/>
      </c>
      <c r="AD233" s="28" t="str">
        <f t="shared" ca="1" si="122"/>
        <v/>
      </c>
      <c r="AE233" s="28" t="str">
        <f t="shared" ca="1" si="123"/>
        <v/>
      </c>
      <c r="AF233" s="28" t="str">
        <f t="shared" ca="1" si="124"/>
        <v/>
      </c>
      <c r="AG233" s="28" t="str">
        <f t="shared" ca="1" si="125"/>
        <v/>
      </c>
      <c r="AH233" s="28" t="str">
        <f t="shared" ca="1" si="126"/>
        <v/>
      </c>
      <c r="AI233" s="28" t="str">
        <f t="shared" ca="1" si="127"/>
        <v/>
      </c>
      <c r="AJ233" s="28" t="str">
        <f t="shared" ca="1" si="128"/>
        <v/>
      </c>
      <c r="AK233" s="28" t="str">
        <f t="shared" ca="1" si="129"/>
        <v/>
      </c>
      <c r="AL233" s="28" t="str">
        <f t="shared" ca="1" si="130"/>
        <v/>
      </c>
      <c r="AM233" s="28" t="str">
        <f t="shared" ca="1" si="131"/>
        <v/>
      </c>
      <c r="AN233" s="28" t="str">
        <f t="shared" ca="1" si="106"/>
        <v/>
      </c>
      <c r="AO233" s="28" t="str">
        <f t="shared" ca="1" si="132"/>
        <v/>
      </c>
      <c r="AP233" s="33" t="str">
        <f t="shared" ca="1" si="107"/>
        <v/>
      </c>
      <c r="AQ233" s="54"/>
      <c r="AR233" s="53"/>
      <c r="AS233" s="53"/>
      <c r="AT233" s="53"/>
      <c r="AU233" s="53"/>
      <c r="AY233" s="29"/>
    </row>
    <row r="234" spans="1:51" ht="15" customHeight="1" x14ac:dyDescent="0.25">
      <c r="A234" s="31" t="str">
        <f t="shared" ca="1" si="108"/>
        <v/>
      </c>
      <c r="B234" s="32" t="str">
        <f t="shared" ca="1" si="109"/>
        <v/>
      </c>
      <c r="C234" s="32" t="str">
        <f t="shared" ca="1" si="110"/>
        <v/>
      </c>
      <c r="D234" s="48">
        <f>RAWDATA!A236</f>
        <v>194511</v>
      </c>
      <c r="E234" s="48" t="str">
        <f t="shared" ca="1" si="133"/>
        <v/>
      </c>
      <c r="F234" s="48" t="str">
        <f t="shared" ca="1" si="134"/>
        <v/>
      </c>
      <c r="G234" s="48" t="str">
        <f t="shared" ca="1" si="134"/>
        <v/>
      </c>
      <c r="H234" s="48" t="str">
        <f t="shared" ca="1" si="134"/>
        <v/>
      </c>
      <c r="I234" s="48" t="str">
        <f t="shared" ca="1" si="134"/>
        <v/>
      </c>
      <c r="J234" s="48" t="str">
        <f t="shared" ca="1" si="134"/>
        <v/>
      </c>
      <c r="K234" s="48" t="str">
        <f t="shared" ca="1" si="134"/>
        <v/>
      </c>
      <c r="L234" s="48" t="str">
        <f t="shared" ca="1" si="134"/>
        <v/>
      </c>
      <c r="M234" s="48" t="str">
        <f t="shared" ca="1" si="134"/>
        <v/>
      </c>
      <c r="N234" s="48" t="str">
        <f t="shared" ca="1" si="134"/>
        <v/>
      </c>
      <c r="P234" s="26" t="str">
        <f t="shared" ca="1" si="111"/>
        <v/>
      </c>
      <c r="Q234" s="26" t="str">
        <f t="shared" ca="1" si="112"/>
        <v/>
      </c>
      <c r="R234" s="26" t="str">
        <f t="shared" ca="1" si="113"/>
        <v/>
      </c>
      <c r="S234" s="26" t="str">
        <f t="shared" ca="1" si="114"/>
        <v/>
      </c>
      <c r="T234" s="26" t="str">
        <f t="shared" ca="1" si="115"/>
        <v/>
      </c>
      <c r="U234" s="26" t="str">
        <f t="shared" ca="1" si="116"/>
        <v/>
      </c>
      <c r="V234" s="26" t="str">
        <f t="shared" ca="1" si="117"/>
        <v/>
      </c>
      <c r="W234" s="26" t="str">
        <f t="shared" ca="1" si="118"/>
        <v/>
      </c>
      <c r="X234" s="26" t="str">
        <f t="shared" ca="1" si="119"/>
        <v/>
      </c>
      <c r="Y234" s="26" t="str">
        <f t="shared" ca="1" si="120"/>
        <v/>
      </c>
      <c r="Z234" s="28" t="str">
        <f t="shared" ca="1" si="104"/>
        <v/>
      </c>
      <c r="AA234" s="57" t="str">
        <f t="shared" ca="1" si="121"/>
        <v/>
      </c>
      <c r="AB234" s="33" t="str">
        <f t="shared" ca="1" si="105"/>
        <v/>
      </c>
      <c r="AD234" s="28" t="str">
        <f t="shared" ca="1" si="122"/>
        <v/>
      </c>
      <c r="AE234" s="28" t="str">
        <f t="shared" ca="1" si="123"/>
        <v/>
      </c>
      <c r="AF234" s="28" t="str">
        <f t="shared" ca="1" si="124"/>
        <v/>
      </c>
      <c r="AG234" s="28" t="str">
        <f t="shared" ca="1" si="125"/>
        <v/>
      </c>
      <c r="AH234" s="28" t="str">
        <f t="shared" ca="1" si="126"/>
        <v/>
      </c>
      <c r="AI234" s="28" t="str">
        <f t="shared" ca="1" si="127"/>
        <v/>
      </c>
      <c r="AJ234" s="28" t="str">
        <f t="shared" ca="1" si="128"/>
        <v/>
      </c>
      <c r="AK234" s="28" t="str">
        <f t="shared" ca="1" si="129"/>
        <v/>
      </c>
      <c r="AL234" s="28" t="str">
        <f t="shared" ca="1" si="130"/>
        <v/>
      </c>
      <c r="AM234" s="28" t="str">
        <f t="shared" ca="1" si="131"/>
        <v/>
      </c>
      <c r="AN234" s="28" t="str">
        <f t="shared" ca="1" si="106"/>
        <v/>
      </c>
      <c r="AO234" s="28" t="str">
        <f t="shared" ca="1" si="132"/>
        <v/>
      </c>
      <c r="AP234" s="33" t="str">
        <f t="shared" ca="1" si="107"/>
        <v/>
      </c>
      <c r="AQ234" s="54"/>
      <c r="AR234" s="53"/>
      <c r="AS234" s="53"/>
      <c r="AT234" s="53"/>
      <c r="AU234" s="53"/>
    </row>
    <row r="235" spans="1:51" ht="15" customHeight="1" x14ac:dyDescent="0.25">
      <c r="A235" s="31" t="str">
        <f t="shared" ca="1" si="108"/>
        <v/>
      </c>
      <c r="B235" s="32" t="str">
        <f t="shared" ca="1" si="109"/>
        <v/>
      </c>
      <c r="C235" s="32" t="str">
        <f t="shared" ca="1" si="110"/>
        <v/>
      </c>
      <c r="D235" s="48">
        <f>RAWDATA!A237</f>
        <v>194512</v>
      </c>
      <c r="E235" s="48" t="str">
        <f t="shared" ca="1" si="133"/>
        <v/>
      </c>
      <c r="F235" s="48" t="str">
        <f t="shared" ca="1" si="134"/>
        <v/>
      </c>
      <c r="G235" s="48" t="str">
        <f t="shared" ca="1" si="134"/>
        <v/>
      </c>
      <c r="H235" s="48" t="str">
        <f t="shared" ca="1" si="134"/>
        <v/>
      </c>
      <c r="I235" s="48" t="str">
        <f t="shared" ca="1" si="134"/>
        <v/>
      </c>
      <c r="J235" s="48" t="str">
        <f t="shared" ca="1" si="134"/>
        <v/>
      </c>
      <c r="K235" s="48" t="str">
        <f t="shared" ca="1" si="134"/>
        <v/>
      </c>
      <c r="L235" s="48" t="str">
        <f t="shared" ca="1" si="134"/>
        <v/>
      </c>
      <c r="M235" s="48" t="str">
        <f t="shared" ca="1" si="134"/>
        <v/>
      </c>
      <c r="N235" s="48" t="str">
        <f t="shared" ca="1" si="134"/>
        <v/>
      </c>
      <c r="P235" s="26" t="str">
        <f t="shared" ca="1" si="111"/>
        <v/>
      </c>
      <c r="Q235" s="26" t="str">
        <f t="shared" ca="1" si="112"/>
        <v/>
      </c>
      <c r="R235" s="26" t="str">
        <f t="shared" ca="1" si="113"/>
        <v/>
      </c>
      <c r="S235" s="26" t="str">
        <f t="shared" ca="1" si="114"/>
        <v/>
      </c>
      <c r="T235" s="26" t="str">
        <f t="shared" ca="1" si="115"/>
        <v/>
      </c>
      <c r="U235" s="26" t="str">
        <f t="shared" ca="1" si="116"/>
        <v/>
      </c>
      <c r="V235" s="26" t="str">
        <f t="shared" ca="1" si="117"/>
        <v/>
      </c>
      <c r="W235" s="26" t="str">
        <f t="shared" ca="1" si="118"/>
        <v/>
      </c>
      <c r="X235" s="26" t="str">
        <f t="shared" ca="1" si="119"/>
        <v/>
      </c>
      <c r="Y235" s="26" t="str">
        <f t="shared" ca="1" si="120"/>
        <v/>
      </c>
      <c r="Z235" s="28" t="str">
        <f t="shared" ca="1" si="104"/>
        <v/>
      </c>
      <c r="AA235" s="57" t="str">
        <f t="shared" ca="1" si="121"/>
        <v/>
      </c>
      <c r="AB235" s="33" t="str">
        <f t="shared" ca="1" si="105"/>
        <v/>
      </c>
      <c r="AD235" s="28" t="str">
        <f t="shared" ca="1" si="122"/>
        <v/>
      </c>
      <c r="AE235" s="28" t="str">
        <f t="shared" ca="1" si="123"/>
        <v/>
      </c>
      <c r="AF235" s="28" t="str">
        <f t="shared" ca="1" si="124"/>
        <v/>
      </c>
      <c r="AG235" s="28" t="str">
        <f t="shared" ca="1" si="125"/>
        <v/>
      </c>
      <c r="AH235" s="28" t="str">
        <f t="shared" ca="1" si="126"/>
        <v/>
      </c>
      <c r="AI235" s="28" t="str">
        <f t="shared" ca="1" si="127"/>
        <v/>
      </c>
      <c r="AJ235" s="28" t="str">
        <f t="shared" ca="1" si="128"/>
        <v/>
      </c>
      <c r="AK235" s="28" t="str">
        <f t="shared" ca="1" si="129"/>
        <v/>
      </c>
      <c r="AL235" s="28" t="str">
        <f t="shared" ca="1" si="130"/>
        <v/>
      </c>
      <c r="AM235" s="28" t="str">
        <f t="shared" ca="1" si="131"/>
        <v/>
      </c>
      <c r="AN235" s="28" t="str">
        <f t="shared" ca="1" si="106"/>
        <v/>
      </c>
      <c r="AO235" s="28" t="str">
        <f t="shared" ca="1" si="132"/>
        <v/>
      </c>
      <c r="AP235" s="33" t="str">
        <f t="shared" ca="1" si="107"/>
        <v/>
      </c>
      <c r="AQ235" s="54"/>
      <c r="AR235" s="53"/>
      <c r="AS235" s="53"/>
      <c r="AT235" s="53"/>
      <c r="AU235" s="53"/>
    </row>
    <row r="236" spans="1:51" ht="15" customHeight="1" x14ac:dyDescent="0.25">
      <c r="A236" s="31" t="str">
        <f t="shared" ca="1" si="108"/>
        <v/>
      </c>
      <c r="B236" s="32" t="str">
        <f t="shared" ca="1" si="109"/>
        <v/>
      </c>
      <c r="C236" s="32" t="str">
        <f t="shared" ca="1" si="110"/>
        <v/>
      </c>
      <c r="D236" s="48">
        <f>RAWDATA!A238</f>
        <v>194601</v>
      </c>
      <c r="E236" s="48" t="str">
        <f t="shared" ca="1" si="133"/>
        <v/>
      </c>
      <c r="F236" s="48" t="str">
        <f t="shared" ca="1" si="134"/>
        <v/>
      </c>
      <c r="G236" s="48" t="str">
        <f t="shared" ca="1" si="134"/>
        <v/>
      </c>
      <c r="H236" s="48" t="str">
        <f t="shared" ca="1" si="134"/>
        <v/>
      </c>
      <c r="I236" s="48" t="str">
        <f t="shared" ca="1" si="134"/>
        <v/>
      </c>
      <c r="J236" s="48" t="str">
        <f t="shared" ca="1" si="134"/>
        <v/>
      </c>
      <c r="K236" s="48" t="str">
        <f t="shared" ca="1" si="134"/>
        <v/>
      </c>
      <c r="L236" s="48" t="str">
        <f t="shared" ca="1" si="134"/>
        <v/>
      </c>
      <c r="M236" s="48" t="str">
        <f t="shared" ca="1" si="134"/>
        <v/>
      </c>
      <c r="N236" s="48" t="str">
        <f t="shared" ca="1" si="134"/>
        <v/>
      </c>
      <c r="P236" s="26" t="str">
        <f t="shared" ca="1" si="111"/>
        <v/>
      </c>
      <c r="Q236" s="26" t="str">
        <f t="shared" ca="1" si="112"/>
        <v/>
      </c>
      <c r="R236" s="26" t="str">
        <f t="shared" ca="1" si="113"/>
        <v/>
      </c>
      <c r="S236" s="26" t="str">
        <f t="shared" ca="1" si="114"/>
        <v/>
      </c>
      <c r="T236" s="26" t="str">
        <f t="shared" ca="1" si="115"/>
        <v/>
      </c>
      <c r="U236" s="26" t="str">
        <f t="shared" ca="1" si="116"/>
        <v/>
      </c>
      <c r="V236" s="26" t="str">
        <f t="shared" ca="1" si="117"/>
        <v/>
      </c>
      <c r="W236" s="26" t="str">
        <f t="shared" ca="1" si="118"/>
        <v/>
      </c>
      <c r="X236" s="26" t="str">
        <f t="shared" ca="1" si="119"/>
        <v/>
      </c>
      <c r="Y236" s="26" t="str">
        <f t="shared" ca="1" si="120"/>
        <v/>
      </c>
      <c r="Z236" s="28" t="str">
        <f t="shared" ca="1" si="104"/>
        <v/>
      </c>
      <c r="AA236" s="57" t="str">
        <f t="shared" ca="1" si="121"/>
        <v/>
      </c>
      <c r="AB236" s="33" t="str">
        <f t="shared" ca="1" si="105"/>
        <v/>
      </c>
      <c r="AD236" s="28" t="str">
        <f t="shared" ca="1" si="122"/>
        <v/>
      </c>
      <c r="AE236" s="28" t="str">
        <f t="shared" ca="1" si="123"/>
        <v/>
      </c>
      <c r="AF236" s="28" t="str">
        <f t="shared" ca="1" si="124"/>
        <v/>
      </c>
      <c r="AG236" s="28" t="str">
        <f t="shared" ca="1" si="125"/>
        <v/>
      </c>
      <c r="AH236" s="28" t="str">
        <f t="shared" ca="1" si="126"/>
        <v/>
      </c>
      <c r="AI236" s="28" t="str">
        <f t="shared" ca="1" si="127"/>
        <v/>
      </c>
      <c r="AJ236" s="28" t="str">
        <f t="shared" ca="1" si="128"/>
        <v/>
      </c>
      <c r="AK236" s="28" t="str">
        <f t="shared" ca="1" si="129"/>
        <v/>
      </c>
      <c r="AL236" s="28" t="str">
        <f t="shared" ca="1" si="130"/>
        <v/>
      </c>
      <c r="AM236" s="28" t="str">
        <f t="shared" ca="1" si="131"/>
        <v/>
      </c>
      <c r="AN236" s="28" t="str">
        <f t="shared" ca="1" si="106"/>
        <v/>
      </c>
      <c r="AO236" s="28" t="str">
        <f t="shared" ca="1" si="132"/>
        <v/>
      </c>
      <c r="AP236" s="33" t="str">
        <f t="shared" ca="1" si="107"/>
        <v/>
      </c>
      <c r="AQ236" s="54"/>
      <c r="AR236" s="53"/>
      <c r="AS236" s="53"/>
      <c r="AT236" s="53"/>
      <c r="AU236" s="53"/>
    </row>
    <row r="237" spans="1:51" ht="15" customHeight="1" x14ac:dyDescent="0.25">
      <c r="A237" s="31" t="str">
        <f t="shared" ca="1" si="108"/>
        <v/>
      </c>
      <c r="B237" s="32" t="str">
        <f t="shared" ca="1" si="109"/>
        <v/>
      </c>
      <c r="C237" s="32" t="str">
        <f t="shared" ca="1" si="110"/>
        <v/>
      </c>
      <c r="D237" s="48">
        <f>RAWDATA!A239</f>
        <v>194602</v>
      </c>
      <c r="E237" s="48" t="str">
        <f t="shared" ca="1" si="133"/>
        <v/>
      </c>
      <c r="F237" s="48" t="str">
        <f t="shared" ca="1" si="134"/>
        <v/>
      </c>
      <c r="G237" s="48" t="str">
        <f t="shared" ca="1" si="134"/>
        <v/>
      </c>
      <c r="H237" s="48" t="str">
        <f t="shared" ca="1" si="134"/>
        <v/>
      </c>
      <c r="I237" s="48" t="str">
        <f t="shared" ca="1" si="134"/>
        <v/>
      </c>
      <c r="J237" s="48" t="str">
        <f t="shared" ca="1" si="134"/>
        <v/>
      </c>
      <c r="K237" s="48" t="str">
        <f t="shared" ca="1" si="134"/>
        <v/>
      </c>
      <c r="L237" s="48" t="str">
        <f t="shared" ca="1" si="134"/>
        <v/>
      </c>
      <c r="M237" s="48" t="str">
        <f t="shared" ca="1" si="134"/>
        <v/>
      </c>
      <c r="N237" s="48" t="str">
        <f t="shared" ca="1" si="134"/>
        <v/>
      </c>
      <c r="P237" s="26" t="str">
        <f t="shared" ca="1" si="111"/>
        <v/>
      </c>
      <c r="Q237" s="26" t="str">
        <f t="shared" ca="1" si="112"/>
        <v/>
      </c>
      <c r="R237" s="26" t="str">
        <f t="shared" ca="1" si="113"/>
        <v/>
      </c>
      <c r="S237" s="26" t="str">
        <f t="shared" ca="1" si="114"/>
        <v/>
      </c>
      <c r="T237" s="26" t="str">
        <f t="shared" ca="1" si="115"/>
        <v/>
      </c>
      <c r="U237" s="26" t="str">
        <f t="shared" ca="1" si="116"/>
        <v/>
      </c>
      <c r="V237" s="26" t="str">
        <f t="shared" ca="1" si="117"/>
        <v/>
      </c>
      <c r="W237" s="26" t="str">
        <f t="shared" ca="1" si="118"/>
        <v/>
      </c>
      <c r="X237" s="26" t="str">
        <f t="shared" ca="1" si="119"/>
        <v/>
      </c>
      <c r="Y237" s="26" t="str">
        <f t="shared" ca="1" si="120"/>
        <v/>
      </c>
      <c r="Z237" s="28" t="str">
        <f t="shared" ca="1" si="104"/>
        <v/>
      </c>
      <c r="AA237" s="57" t="str">
        <f t="shared" ca="1" si="121"/>
        <v/>
      </c>
      <c r="AB237" s="33" t="str">
        <f t="shared" ca="1" si="105"/>
        <v/>
      </c>
      <c r="AD237" s="28" t="str">
        <f t="shared" ca="1" si="122"/>
        <v/>
      </c>
      <c r="AE237" s="28" t="str">
        <f t="shared" ca="1" si="123"/>
        <v/>
      </c>
      <c r="AF237" s="28" t="str">
        <f t="shared" ca="1" si="124"/>
        <v/>
      </c>
      <c r="AG237" s="28" t="str">
        <f t="shared" ca="1" si="125"/>
        <v/>
      </c>
      <c r="AH237" s="28" t="str">
        <f t="shared" ca="1" si="126"/>
        <v/>
      </c>
      <c r="AI237" s="28" t="str">
        <f t="shared" ca="1" si="127"/>
        <v/>
      </c>
      <c r="AJ237" s="28" t="str">
        <f t="shared" ca="1" si="128"/>
        <v/>
      </c>
      <c r="AK237" s="28" t="str">
        <f t="shared" ca="1" si="129"/>
        <v/>
      </c>
      <c r="AL237" s="28" t="str">
        <f t="shared" ca="1" si="130"/>
        <v/>
      </c>
      <c r="AM237" s="28" t="str">
        <f t="shared" ca="1" si="131"/>
        <v/>
      </c>
      <c r="AN237" s="28" t="str">
        <f t="shared" ca="1" si="106"/>
        <v/>
      </c>
      <c r="AO237" s="28" t="str">
        <f t="shared" ca="1" si="132"/>
        <v/>
      </c>
      <c r="AP237" s="33" t="str">
        <f t="shared" ca="1" si="107"/>
        <v/>
      </c>
      <c r="AQ237" s="54"/>
      <c r="AR237" s="53"/>
      <c r="AS237" s="53"/>
      <c r="AT237" s="53"/>
      <c r="AU237" s="53"/>
    </row>
    <row r="238" spans="1:51" ht="15" customHeight="1" x14ac:dyDescent="0.25">
      <c r="A238" s="31" t="str">
        <f t="shared" ca="1" si="108"/>
        <v/>
      </c>
      <c r="B238" s="32" t="str">
        <f t="shared" ca="1" si="109"/>
        <v/>
      </c>
      <c r="C238" s="32" t="str">
        <f t="shared" ca="1" si="110"/>
        <v/>
      </c>
      <c r="D238" s="48">
        <f>RAWDATA!A240</f>
        <v>194603</v>
      </c>
      <c r="E238" s="48" t="str">
        <f t="shared" ca="1" si="133"/>
        <v/>
      </c>
      <c r="F238" s="48" t="str">
        <f t="shared" ca="1" si="134"/>
        <v/>
      </c>
      <c r="G238" s="48" t="str">
        <f t="shared" ca="1" si="134"/>
        <v/>
      </c>
      <c r="H238" s="48" t="str">
        <f t="shared" ca="1" si="134"/>
        <v/>
      </c>
      <c r="I238" s="48" t="str">
        <f t="shared" ca="1" si="134"/>
        <v/>
      </c>
      <c r="J238" s="48" t="str">
        <f t="shared" ca="1" si="134"/>
        <v/>
      </c>
      <c r="K238" s="48" t="str">
        <f t="shared" ca="1" si="134"/>
        <v/>
      </c>
      <c r="L238" s="48" t="str">
        <f t="shared" ca="1" si="134"/>
        <v/>
      </c>
      <c r="M238" s="48" t="str">
        <f t="shared" ca="1" si="134"/>
        <v/>
      </c>
      <c r="N238" s="48" t="str">
        <f t="shared" ca="1" si="134"/>
        <v/>
      </c>
      <c r="P238" s="26" t="str">
        <f t="shared" ca="1" si="111"/>
        <v/>
      </c>
      <c r="Q238" s="26" t="str">
        <f t="shared" ca="1" si="112"/>
        <v/>
      </c>
      <c r="R238" s="26" t="str">
        <f t="shared" ca="1" si="113"/>
        <v/>
      </c>
      <c r="S238" s="26" t="str">
        <f t="shared" ca="1" si="114"/>
        <v/>
      </c>
      <c r="T238" s="26" t="str">
        <f t="shared" ca="1" si="115"/>
        <v/>
      </c>
      <c r="U238" s="26" t="str">
        <f t="shared" ca="1" si="116"/>
        <v/>
      </c>
      <c r="V238" s="26" t="str">
        <f t="shared" ca="1" si="117"/>
        <v/>
      </c>
      <c r="W238" s="26" t="str">
        <f t="shared" ca="1" si="118"/>
        <v/>
      </c>
      <c r="X238" s="26" t="str">
        <f t="shared" ca="1" si="119"/>
        <v/>
      </c>
      <c r="Y238" s="26" t="str">
        <f t="shared" ca="1" si="120"/>
        <v/>
      </c>
      <c r="Z238" s="28" t="str">
        <f t="shared" ca="1" si="104"/>
        <v/>
      </c>
      <c r="AA238" s="57" t="str">
        <f t="shared" ca="1" si="121"/>
        <v/>
      </c>
      <c r="AB238" s="33" t="str">
        <f t="shared" ca="1" si="105"/>
        <v/>
      </c>
      <c r="AD238" s="28" t="str">
        <f t="shared" ca="1" si="122"/>
        <v/>
      </c>
      <c r="AE238" s="28" t="str">
        <f t="shared" ca="1" si="123"/>
        <v/>
      </c>
      <c r="AF238" s="28" t="str">
        <f t="shared" ca="1" si="124"/>
        <v/>
      </c>
      <c r="AG238" s="28" t="str">
        <f t="shared" ca="1" si="125"/>
        <v/>
      </c>
      <c r="AH238" s="28" t="str">
        <f t="shared" ca="1" si="126"/>
        <v/>
      </c>
      <c r="AI238" s="28" t="str">
        <f t="shared" ca="1" si="127"/>
        <v/>
      </c>
      <c r="AJ238" s="28" t="str">
        <f t="shared" ca="1" si="128"/>
        <v/>
      </c>
      <c r="AK238" s="28" t="str">
        <f t="shared" ca="1" si="129"/>
        <v/>
      </c>
      <c r="AL238" s="28" t="str">
        <f t="shared" ca="1" si="130"/>
        <v/>
      </c>
      <c r="AM238" s="28" t="str">
        <f t="shared" ca="1" si="131"/>
        <v/>
      </c>
      <c r="AN238" s="28" t="str">
        <f t="shared" ca="1" si="106"/>
        <v/>
      </c>
      <c r="AO238" s="28" t="str">
        <f t="shared" ca="1" si="132"/>
        <v/>
      </c>
      <c r="AP238" s="33" t="str">
        <f t="shared" ca="1" si="107"/>
        <v/>
      </c>
      <c r="AQ238" s="54"/>
      <c r="AR238" s="53"/>
      <c r="AS238" s="53"/>
      <c r="AT238" s="53"/>
      <c r="AU238" s="53"/>
    </row>
    <row r="239" spans="1:51" ht="15" customHeight="1" x14ac:dyDescent="0.25">
      <c r="A239" s="31" t="str">
        <f t="shared" ca="1" si="108"/>
        <v/>
      </c>
      <c r="B239" s="32" t="str">
        <f t="shared" ca="1" si="109"/>
        <v/>
      </c>
      <c r="C239" s="32" t="str">
        <f t="shared" ca="1" si="110"/>
        <v/>
      </c>
      <c r="D239" s="48">
        <f>RAWDATA!A241</f>
        <v>194604</v>
      </c>
      <c r="E239" s="48" t="str">
        <f t="shared" ca="1" si="133"/>
        <v/>
      </c>
      <c r="F239" s="48" t="str">
        <f t="shared" ca="1" si="134"/>
        <v/>
      </c>
      <c r="G239" s="48" t="str">
        <f t="shared" ca="1" si="134"/>
        <v/>
      </c>
      <c r="H239" s="48" t="str">
        <f t="shared" ca="1" si="134"/>
        <v/>
      </c>
      <c r="I239" s="48" t="str">
        <f t="shared" ca="1" si="134"/>
        <v/>
      </c>
      <c r="J239" s="48" t="str">
        <f t="shared" ca="1" si="134"/>
        <v/>
      </c>
      <c r="K239" s="48" t="str">
        <f t="shared" ca="1" si="134"/>
        <v/>
      </c>
      <c r="L239" s="48" t="str">
        <f t="shared" ca="1" si="134"/>
        <v/>
      </c>
      <c r="M239" s="48" t="str">
        <f t="shared" ca="1" si="134"/>
        <v/>
      </c>
      <c r="N239" s="48" t="str">
        <f t="shared" ca="1" si="134"/>
        <v/>
      </c>
      <c r="P239" s="26" t="str">
        <f t="shared" ca="1" si="111"/>
        <v/>
      </c>
      <c r="Q239" s="26" t="str">
        <f t="shared" ca="1" si="112"/>
        <v/>
      </c>
      <c r="R239" s="26" t="str">
        <f t="shared" ca="1" si="113"/>
        <v/>
      </c>
      <c r="S239" s="26" t="str">
        <f t="shared" ca="1" si="114"/>
        <v/>
      </c>
      <c r="T239" s="26" t="str">
        <f t="shared" ca="1" si="115"/>
        <v/>
      </c>
      <c r="U239" s="26" t="str">
        <f t="shared" ca="1" si="116"/>
        <v/>
      </c>
      <c r="V239" s="26" t="str">
        <f t="shared" ca="1" si="117"/>
        <v/>
      </c>
      <c r="W239" s="26" t="str">
        <f t="shared" ca="1" si="118"/>
        <v/>
      </c>
      <c r="X239" s="26" t="str">
        <f t="shared" ca="1" si="119"/>
        <v/>
      </c>
      <c r="Y239" s="26" t="str">
        <f t="shared" ca="1" si="120"/>
        <v/>
      </c>
      <c r="Z239" s="28" t="str">
        <f t="shared" ca="1" si="104"/>
        <v/>
      </c>
      <c r="AA239" s="57" t="str">
        <f t="shared" ca="1" si="121"/>
        <v/>
      </c>
      <c r="AB239" s="33" t="str">
        <f t="shared" ca="1" si="105"/>
        <v/>
      </c>
      <c r="AD239" s="28" t="str">
        <f t="shared" ca="1" si="122"/>
        <v/>
      </c>
      <c r="AE239" s="28" t="str">
        <f t="shared" ca="1" si="123"/>
        <v/>
      </c>
      <c r="AF239" s="28" t="str">
        <f t="shared" ca="1" si="124"/>
        <v/>
      </c>
      <c r="AG239" s="28" t="str">
        <f t="shared" ca="1" si="125"/>
        <v/>
      </c>
      <c r="AH239" s="28" t="str">
        <f t="shared" ca="1" si="126"/>
        <v/>
      </c>
      <c r="AI239" s="28" t="str">
        <f t="shared" ca="1" si="127"/>
        <v/>
      </c>
      <c r="AJ239" s="28" t="str">
        <f t="shared" ca="1" si="128"/>
        <v/>
      </c>
      <c r="AK239" s="28" t="str">
        <f t="shared" ca="1" si="129"/>
        <v/>
      </c>
      <c r="AL239" s="28" t="str">
        <f t="shared" ca="1" si="130"/>
        <v/>
      </c>
      <c r="AM239" s="28" t="str">
        <f t="shared" ca="1" si="131"/>
        <v/>
      </c>
      <c r="AN239" s="28" t="str">
        <f t="shared" ca="1" si="106"/>
        <v/>
      </c>
      <c r="AO239" s="28" t="str">
        <f t="shared" ca="1" si="132"/>
        <v/>
      </c>
      <c r="AP239" s="33" t="str">
        <f t="shared" ca="1" si="107"/>
        <v/>
      </c>
      <c r="AQ239" s="54"/>
      <c r="AR239" s="53"/>
      <c r="AS239" s="53"/>
      <c r="AT239" s="53"/>
      <c r="AU239" s="53"/>
    </row>
    <row r="240" spans="1:51" ht="15" customHeight="1" x14ac:dyDescent="0.25">
      <c r="A240" s="31" t="str">
        <f t="shared" ca="1" si="108"/>
        <v/>
      </c>
      <c r="B240" s="32" t="str">
        <f t="shared" ca="1" si="109"/>
        <v/>
      </c>
      <c r="C240" s="32" t="str">
        <f t="shared" ca="1" si="110"/>
        <v/>
      </c>
      <c r="D240" s="48">
        <f>RAWDATA!A242</f>
        <v>194605</v>
      </c>
      <c r="E240" s="48" t="str">
        <f t="shared" ca="1" si="133"/>
        <v/>
      </c>
      <c r="F240" s="48" t="str">
        <f t="shared" ca="1" si="134"/>
        <v/>
      </c>
      <c r="G240" s="48" t="str">
        <f t="shared" ca="1" si="134"/>
        <v/>
      </c>
      <c r="H240" s="48" t="str">
        <f t="shared" ca="1" si="134"/>
        <v/>
      </c>
      <c r="I240" s="48" t="str">
        <f t="shared" ca="1" si="134"/>
        <v/>
      </c>
      <c r="J240" s="48" t="str">
        <f t="shared" ca="1" si="134"/>
        <v/>
      </c>
      <c r="K240" s="48" t="str">
        <f t="shared" ca="1" si="134"/>
        <v/>
      </c>
      <c r="L240" s="48" t="str">
        <f t="shared" ca="1" si="134"/>
        <v/>
      </c>
      <c r="M240" s="48" t="str">
        <f t="shared" ca="1" si="134"/>
        <v/>
      </c>
      <c r="N240" s="48" t="str">
        <f t="shared" ca="1" si="134"/>
        <v/>
      </c>
      <c r="P240" s="26" t="str">
        <f t="shared" ca="1" si="111"/>
        <v/>
      </c>
      <c r="Q240" s="26" t="str">
        <f t="shared" ca="1" si="112"/>
        <v/>
      </c>
      <c r="R240" s="26" t="str">
        <f t="shared" ca="1" si="113"/>
        <v/>
      </c>
      <c r="S240" s="26" t="str">
        <f t="shared" ca="1" si="114"/>
        <v/>
      </c>
      <c r="T240" s="26" t="str">
        <f t="shared" ca="1" si="115"/>
        <v/>
      </c>
      <c r="U240" s="26" t="str">
        <f t="shared" ca="1" si="116"/>
        <v/>
      </c>
      <c r="V240" s="26" t="str">
        <f t="shared" ca="1" si="117"/>
        <v/>
      </c>
      <c r="W240" s="26" t="str">
        <f t="shared" ca="1" si="118"/>
        <v/>
      </c>
      <c r="X240" s="26" t="str">
        <f t="shared" ca="1" si="119"/>
        <v/>
      </c>
      <c r="Y240" s="26" t="str">
        <f t="shared" ca="1" si="120"/>
        <v/>
      </c>
      <c r="Z240" s="28" t="str">
        <f t="shared" ca="1" si="104"/>
        <v/>
      </c>
      <c r="AA240" s="57" t="str">
        <f t="shared" ca="1" si="121"/>
        <v/>
      </c>
      <c r="AB240" s="33" t="str">
        <f t="shared" ca="1" si="105"/>
        <v/>
      </c>
      <c r="AD240" s="28" t="str">
        <f t="shared" ca="1" si="122"/>
        <v/>
      </c>
      <c r="AE240" s="28" t="str">
        <f t="shared" ca="1" si="123"/>
        <v/>
      </c>
      <c r="AF240" s="28" t="str">
        <f t="shared" ca="1" si="124"/>
        <v/>
      </c>
      <c r="AG240" s="28" t="str">
        <f t="shared" ca="1" si="125"/>
        <v/>
      </c>
      <c r="AH240" s="28" t="str">
        <f t="shared" ca="1" si="126"/>
        <v/>
      </c>
      <c r="AI240" s="28" t="str">
        <f t="shared" ca="1" si="127"/>
        <v/>
      </c>
      <c r="AJ240" s="28" t="str">
        <f t="shared" ca="1" si="128"/>
        <v/>
      </c>
      <c r="AK240" s="28" t="str">
        <f t="shared" ca="1" si="129"/>
        <v/>
      </c>
      <c r="AL240" s="28" t="str">
        <f t="shared" ca="1" si="130"/>
        <v/>
      </c>
      <c r="AM240" s="28" t="str">
        <f t="shared" ca="1" si="131"/>
        <v/>
      </c>
      <c r="AN240" s="28" t="str">
        <f t="shared" ca="1" si="106"/>
        <v/>
      </c>
      <c r="AO240" s="28" t="str">
        <f t="shared" ca="1" si="132"/>
        <v/>
      </c>
      <c r="AP240" s="33" t="str">
        <f t="shared" ca="1" si="107"/>
        <v/>
      </c>
      <c r="AQ240" s="54"/>
      <c r="AR240" s="53"/>
      <c r="AS240" s="53"/>
      <c r="AT240" s="53"/>
      <c r="AU240" s="53"/>
    </row>
    <row r="241" spans="1:51" ht="15" customHeight="1" x14ac:dyDescent="0.25">
      <c r="A241" s="31" t="str">
        <f t="shared" ca="1" si="108"/>
        <v/>
      </c>
      <c r="B241" s="32" t="str">
        <f t="shared" ca="1" si="109"/>
        <v/>
      </c>
      <c r="C241" s="32" t="str">
        <f t="shared" ca="1" si="110"/>
        <v/>
      </c>
      <c r="D241" s="48">
        <f>RAWDATA!A243</f>
        <v>194606</v>
      </c>
      <c r="E241" s="48" t="str">
        <f t="shared" ca="1" si="133"/>
        <v/>
      </c>
      <c r="F241" s="48" t="str">
        <f t="shared" ca="1" si="134"/>
        <v/>
      </c>
      <c r="G241" s="48" t="str">
        <f t="shared" ca="1" si="134"/>
        <v/>
      </c>
      <c r="H241" s="48" t="str">
        <f t="shared" ca="1" si="134"/>
        <v/>
      </c>
      <c r="I241" s="48" t="str">
        <f t="shared" ca="1" si="134"/>
        <v/>
      </c>
      <c r="J241" s="48" t="str">
        <f t="shared" ca="1" si="134"/>
        <v/>
      </c>
      <c r="K241" s="48" t="str">
        <f t="shared" ca="1" si="134"/>
        <v/>
      </c>
      <c r="L241" s="48" t="str">
        <f t="shared" ca="1" si="134"/>
        <v/>
      </c>
      <c r="M241" s="48" t="str">
        <f t="shared" ca="1" si="134"/>
        <v/>
      </c>
      <c r="N241" s="48" t="str">
        <f t="shared" ca="1" si="134"/>
        <v/>
      </c>
      <c r="P241" s="26" t="str">
        <f t="shared" ca="1" si="111"/>
        <v/>
      </c>
      <c r="Q241" s="26" t="str">
        <f t="shared" ca="1" si="112"/>
        <v/>
      </c>
      <c r="R241" s="26" t="str">
        <f t="shared" ca="1" si="113"/>
        <v/>
      </c>
      <c r="S241" s="26" t="str">
        <f t="shared" ca="1" si="114"/>
        <v/>
      </c>
      <c r="T241" s="26" t="str">
        <f t="shared" ca="1" si="115"/>
        <v/>
      </c>
      <c r="U241" s="26" t="str">
        <f t="shared" ca="1" si="116"/>
        <v/>
      </c>
      <c r="V241" s="26" t="str">
        <f t="shared" ca="1" si="117"/>
        <v/>
      </c>
      <c r="W241" s="26" t="str">
        <f t="shared" ca="1" si="118"/>
        <v/>
      </c>
      <c r="X241" s="26" t="str">
        <f t="shared" ca="1" si="119"/>
        <v/>
      </c>
      <c r="Y241" s="26" t="str">
        <f t="shared" ca="1" si="120"/>
        <v/>
      </c>
      <c r="Z241" s="28" t="str">
        <f t="shared" ca="1" si="104"/>
        <v/>
      </c>
      <c r="AA241" s="57" t="str">
        <f t="shared" ca="1" si="121"/>
        <v/>
      </c>
      <c r="AB241" s="33" t="str">
        <f t="shared" ca="1" si="105"/>
        <v/>
      </c>
      <c r="AD241" s="28" t="str">
        <f t="shared" ca="1" si="122"/>
        <v/>
      </c>
      <c r="AE241" s="28" t="str">
        <f t="shared" ca="1" si="123"/>
        <v/>
      </c>
      <c r="AF241" s="28" t="str">
        <f t="shared" ca="1" si="124"/>
        <v/>
      </c>
      <c r="AG241" s="28" t="str">
        <f t="shared" ca="1" si="125"/>
        <v/>
      </c>
      <c r="AH241" s="28" t="str">
        <f t="shared" ca="1" si="126"/>
        <v/>
      </c>
      <c r="AI241" s="28" t="str">
        <f t="shared" ca="1" si="127"/>
        <v/>
      </c>
      <c r="AJ241" s="28" t="str">
        <f t="shared" ca="1" si="128"/>
        <v/>
      </c>
      <c r="AK241" s="28" t="str">
        <f t="shared" ca="1" si="129"/>
        <v/>
      </c>
      <c r="AL241" s="28" t="str">
        <f t="shared" ca="1" si="130"/>
        <v/>
      </c>
      <c r="AM241" s="28" t="str">
        <f t="shared" ca="1" si="131"/>
        <v/>
      </c>
      <c r="AN241" s="28" t="str">
        <f t="shared" ca="1" si="106"/>
        <v/>
      </c>
      <c r="AO241" s="28" t="str">
        <f t="shared" ca="1" si="132"/>
        <v/>
      </c>
      <c r="AP241" s="33" t="str">
        <f t="shared" ca="1" si="107"/>
        <v/>
      </c>
      <c r="AQ241" s="54"/>
      <c r="AR241" s="53"/>
      <c r="AS241" s="53"/>
      <c r="AT241" s="53"/>
      <c r="AU241" s="53"/>
    </row>
    <row r="242" spans="1:51" ht="15" customHeight="1" x14ac:dyDescent="0.25">
      <c r="A242" s="31" t="str">
        <f t="shared" ca="1" si="108"/>
        <v/>
      </c>
      <c r="B242" s="32" t="str">
        <f t="shared" ca="1" si="109"/>
        <v/>
      </c>
      <c r="C242" s="32" t="str">
        <f t="shared" ca="1" si="110"/>
        <v/>
      </c>
      <c r="D242" s="48">
        <f>RAWDATA!A244</f>
        <v>194607</v>
      </c>
      <c r="E242" s="48" t="str">
        <f t="shared" ca="1" si="133"/>
        <v/>
      </c>
      <c r="F242" s="48" t="str">
        <f t="shared" ca="1" si="134"/>
        <v/>
      </c>
      <c r="G242" s="48" t="str">
        <f t="shared" ca="1" si="134"/>
        <v/>
      </c>
      <c r="H242" s="48" t="str">
        <f t="shared" ca="1" si="134"/>
        <v/>
      </c>
      <c r="I242" s="48" t="str">
        <f t="shared" ca="1" si="134"/>
        <v/>
      </c>
      <c r="J242" s="48" t="str">
        <f t="shared" ca="1" si="134"/>
        <v/>
      </c>
      <c r="K242" s="48" t="str">
        <f t="shared" ca="1" si="134"/>
        <v/>
      </c>
      <c r="L242" s="48" t="str">
        <f t="shared" ca="1" si="134"/>
        <v/>
      </c>
      <c r="M242" s="48" t="str">
        <f t="shared" ca="1" si="134"/>
        <v/>
      </c>
      <c r="N242" s="48" t="str">
        <f t="shared" ca="1" si="134"/>
        <v/>
      </c>
      <c r="P242" s="26" t="str">
        <f t="shared" ca="1" si="111"/>
        <v/>
      </c>
      <c r="Q242" s="26" t="str">
        <f t="shared" ca="1" si="112"/>
        <v/>
      </c>
      <c r="R242" s="26" t="str">
        <f t="shared" ca="1" si="113"/>
        <v/>
      </c>
      <c r="S242" s="26" t="str">
        <f t="shared" ca="1" si="114"/>
        <v/>
      </c>
      <c r="T242" s="26" t="str">
        <f t="shared" ca="1" si="115"/>
        <v/>
      </c>
      <c r="U242" s="26" t="str">
        <f t="shared" ca="1" si="116"/>
        <v/>
      </c>
      <c r="V242" s="26" t="str">
        <f t="shared" ca="1" si="117"/>
        <v/>
      </c>
      <c r="W242" s="26" t="str">
        <f t="shared" ca="1" si="118"/>
        <v/>
      </c>
      <c r="X242" s="26" t="str">
        <f t="shared" ca="1" si="119"/>
        <v/>
      </c>
      <c r="Y242" s="26" t="str">
        <f t="shared" ca="1" si="120"/>
        <v/>
      </c>
      <c r="Z242" s="28" t="str">
        <f t="shared" ca="1" si="104"/>
        <v/>
      </c>
      <c r="AA242" s="57" t="str">
        <f t="shared" ca="1" si="121"/>
        <v/>
      </c>
      <c r="AB242" s="33" t="str">
        <f t="shared" ca="1" si="105"/>
        <v/>
      </c>
      <c r="AD242" s="28" t="str">
        <f t="shared" ca="1" si="122"/>
        <v/>
      </c>
      <c r="AE242" s="28" t="str">
        <f t="shared" ca="1" si="123"/>
        <v/>
      </c>
      <c r="AF242" s="28" t="str">
        <f t="shared" ca="1" si="124"/>
        <v/>
      </c>
      <c r="AG242" s="28" t="str">
        <f t="shared" ca="1" si="125"/>
        <v/>
      </c>
      <c r="AH242" s="28" t="str">
        <f t="shared" ca="1" si="126"/>
        <v/>
      </c>
      <c r="AI242" s="28" t="str">
        <f t="shared" ca="1" si="127"/>
        <v/>
      </c>
      <c r="AJ242" s="28" t="str">
        <f t="shared" ca="1" si="128"/>
        <v/>
      </c>
      <c r="AK242" s="28" t="str">
        <f t="shared" ca="1" si="129"/>
        <v/>
      </c>
      <c r="AL242" s="28" t="str">
        <f t="shared" ca="1" si="130"/>
        <v/>
      </c>
      <c r="AM242" s="28" t="str">
        <f t="shared" ca="1" si="131"/>
        <v/>
      </c>
      <c r="AN242" s="28" t="str">
        <f t="shared" ca="1" si="106"/>
        <v/>
      </c>
      <c r="AO242" s="28" t="str">
        <f t="shared" ca="1" si="132"/>
        <v/>
      </c>
      <c r="AP242" s="33" t="str">
        <f t="shared" ca="1" si="107"/>
        <v/>
      </c>
      <c r="AQ242" s="54"/>
      <c r="AR242" s="53"/>
      <c r="AS242" s="53"/>
      <c r="AT242" s="53"/>
      <c r="AU242" s="53"/>
    </row>
    <row r="243" spans="1:51" ht="15" customHeight="1" x14ac:dyDescent="0.25">
      <c r="A243" s="31" t="str">
        <f t="shared" ca="1" si="108"/>
        <v/>
      </c>
      <c r="B243" s="32" t="str">
        <f t="shared" ca="1" si="109"/>
        <v/>
      </c>
      <c r="C243" s="32" t="str">
        <f t="shared" ca="1" si="110"/>
        <v/>
      </c>
      <c r="D243" s="48">
        <f>RAWDATA!A245</f>
        <v>194608</v>
      </c>
      <c r="E243" s="48" t="str">
        <f t="shared" ca="1" si="133"/>
        <v/>
      </c>
      <c r="F243" s="48" t="str">
        <f t="shared" ca="1" si="134"/>
        <v/>
      </c>
      <c r="G243" s="48" t="str">
        <f t="shared" ca="1" si="134"/>
        <v/>
      </c>
      <c r="H243" s="48" t="str">
        <f t="shared" ca="1" si="134"/>
        <v/>
      </c>
      <c r="I243" s="48" t="str">
        <f t="shared" ca="1" si="134"/>
        <v/>
      </c>
      <c r="J243" s="48" t="str">
        <f t="shared" ref="F243:N271" ca="1" si="135">IF(OR($D243&lt;$B$3,$D243&gt;$B$4),"",IF(ISERROR(VLOOKUP($D243,INDIRECT($B$1),J$7,0)),"",VLOOKUP($D243,INDIRECT($B$1),J$7,0)))</f>
        <v/>
      </c>
      <c r="K243" s="48" t="str">
        <f t="shared" ca="1" si="135"/>
        <v/>
      </c>
      <c r="L243" s="48" t="str">
        <f t="shared" ca="1" si="135"/>
        <v/>
      </c>
      <c r="M243" s="48" t="str">
        <f t="shared" ca="1" si="135"/>
        <v/>
      </c>
      <c r="N243" s="48" t="str">
        <f t="shared" ca="1" si="135"/>
        <v/>
      </c>
      <c r="P243" s="26" t="str">
        <f t="shared" ca="1" si="111"/>
        <v/>
      </c>
      <c r="Q243" s="26" t="str">
        <f t="shared" ca="1" si="112"/>
        <v/>
      </c>
      <c r="R243" s="26" t="str">
        <f t="shared" ca="1" si="113"/>
        <v/>
      </c>
      <c r="S243" s="26" t="str">
        <f t="shared" ca="1" si="114"/>
        <v/>
      </c>
      <c r="T243" s="26" t="str">
        <f t="shared" ca="1" si="115"/>
        <v/>
      </c>
      <c r="U243" s="26" t="str">
        <f t="shared" ca="1" si="116"/>
        <v/>
      </c>
      <c r="V243" s="26" t="str">
        <f t="shared" ca="1" si="117"/>
        <v/>
      </c>
      <c r="W243" s="26" t="str">
        <f t="shared" ca="1" si="118"/>
        <v/>
      </c>
      <c r="X243" s="26" t="str">
        <f t="shared" ca="1" si="119"/>
        <v/>
      </c>
      <c r="Y243" s="26" t="str">
        <f t="shared" ca="1" si="120"/>
        <v/>
      </c>
      <c r="Z243" s="28" t="str">
        <f t="shared" ca="1" si="104"/>
        <v/>
      </c>
      <c r="AA243" s="57" t="str">
        <f t="shared" ca="1" si="121"/>
        <v/>
      </c>
      <c r="AB243" s="33" t="str">
        <f t="shared" ca="1" si="105"/>
        <v/>
      </c>
      <c r="AD243" s="28" t="str">
        <f t="shared" ca="1" si="122"/>
        <v/>
      </c>
      <c r="AE243" s="28" t="str">
        <f t="shared" ca="1" si="123"/>
        <v/>
      </c>
      <c r="AF243" s="28" t="str">
        <f t="shared" ca="1" si="124"/>
        <v/>
      </c>
      <c r="AG243" s="28" t="str">
        <f t="shared" ca="1" si="125"/>
        <v/>
      </c>
      <c r="AH243" s="28" t="str">
        <f t="shared" ca="1" si="126"/>
        <v/>
      </c>
      <c r="AI243" s="28" t="str">
        <f t="shared" ca="1" si="127"/>
        <v/>
      </c>
      <c r="AJ243" s="28" t="str">
        <f t="shared" ca="1" si="128"/>
        <v/>
      </c>
      <c r="AK243" s="28" t="str">
        <f t="shared" ca="1" si="129"/>
        <v/>
      </c>
      <c r="AL243" s="28" t="str">
        <f t="shared" ca="1" si="130"/>
        <v/>
      </c>
      <c r="AM243" s="28" t="str">
        <f t="shared" ca="1" si="131"/>
        <v/>
      </c>
      <c r="AN243" s="28" t="str">
        <f t="shared" ca="1" si="106"/>
        <v/>
      </c>
      <c r="AO243" s="28" t="str">
        <f t="shared" ca="1" si="132"/>
        <v/>
      </c>
      <c r="AP243" s="33" t="str">
        <f t="shared" ca="1" si="107"/>
        <v/>
      </c>
      <c r="AQ243" s="54"/>
      <c r="AR243" s="53"/>
      <c r="AS243" s="53"/>
      <c r="AT243" s="53"/>
      <c r="AU243" s="53"/>
    </row>
    <row r="244" spans="1:51" ht="15" customHeight="1" x14ac:dyDescent="0.25">
      <c r="A244" s="31" t="str">
        <f t="shared" ca="1" si="108"/>
        <v/>
      </c>
      <c r="B244" s="32" t="str">
        <f t="shared" ca="1" si="109"/>
        <v/>
      </c>
      <c r="C244" s="32" t="str">
        <f t="shared" ca="1" si="110"/>
        <v/>
      </c>
      <c r="D244" s="48">
        <f>RAWDATA!A246</f>
        <v>194609</v>
      </c>
      <c r="E244" s="48" t="str">
        <f t="shared" ca="1" si="133"/>
        <v/>
      </c>
      <c r="F244" s="48" t="str">
        <f t="shared" ca="1" si="135"/>
        <v/>
      </c>
      <c r="G244" s="48" t="str">
        <f t="shared" ca="1" si="135"/>
        <v/>
      </c>
      <c r="H244" s="48" t="str">
        <f t="shared" ca="1" si="135"/>
        <v/>
      </c>
      <c r="I244" s="48" t="str">
        <f t="shared" ca="1" si="135"/>
        <v/>
      </c>
      <c r="J244" s="48" t="str">
        <f t="shared" ca="1" si="135"/>
        <v/>
      </c>
      <c r="K244" s="48" t="str">
        <f t="shared" ca="1" si="135"/>
        <v/>
      </c>
      <c r="L244" s="48" t="str">
        <f t="shared" ca="1" si="135"/>
        <v/>
      </c>
      <c r="M244" s="48" t="str">
        <f t="shared" ca="1" si="135"/>
        <v/>
      </c>
      <c r="N244" s="48" t="str">
        <f t="shared" ca="1" si="135"/>
        <v/>
      </c>
      <c r="P244" s="26" t="str">
        <f t="shared" ca="1" si="111"/>
        <v/>
      </c>
      <c r="Q244" s="26" t="str">
        <f t="shared" ca="1" si="112"/>
        <v/>
      </c>
      <c r="R244" s="26" t="str">
        <f t="shared" ca="1" si="113"/>
        <v/>
      </c>
      <c r="S244" s="26" t="str">
        <f t="shared" ca="1" si="114"/>
        <v/>
      </c>
      <c r="T244" s="26" t="str">
        <f t="shared" ca="1" si="115"/>
        <v/>
      </c>
      <c r="U244" s="26" t="str">
        <f t="shared" ca="1" si="116"/>
        <v/>
      </c>
      <c r="V244" s="26" t="str">
        <f t="shared" ca="1" si="117"/>
        <v/>
      </c>
      <c r="W244" s="26" t="str">
        <f t="shared" ca="1" si="118"/>
        <v/>
      </c>
      <c r="X244" s="26" t="str">
        <f t="shared" ca="1" si="119"/>
        <v/>
      </c>
      <c r="Y244" s="26" t="str">
        <f t="shared" ca="1" si="120"/>
        <v/>
      </c>
      <c r="Z244" s="28" t="str">
        <f t="shared" ca="1" si="104"/>
        <v/>
      </c>
      <c r="AA244" s="57" t="str">
        <f t="shared" ca="1" si="121"/>
        <v/>
      </c>
      <c r="AB244" s="33" t="str">
        <f t="shared" ca="1" si="105"/>
        <v/>
      </c>
      <c r="AD244" s="28" t="str">
        <f t="shared" ca="1" si="122"/>
        <v/>
      </c>
      <c r="AE244" s="28" t="str">
        <f t="shared" ca="1" si="123"/>
        <v/>
      </c>
      <c r="AF244" s="28" t="str">
        <f t="shared" ca="1" si="124"/>
        <v/>
      </c>
      <c r="AG244" s="28" t="str">
        <f t="shared" ca="1" si="125"/>
        <v/>
      </c>
      <c r="AH244" s="28" t="str">
        <f t="shared" ca="1" si="126"/>
        <v/>
      </c>
      <c r="AI244" s="28" t="str">
        <f t="shared" ca="1" si="127"/>
        <v/>
      </c>
      <c r="AJ244" s="28" t="str">
        <f t="shared" ca="1" si="128"/>
        <v/>
      </c>
      <c r="AK244" s="28" t="str">
        <f t="shared" ca="1" si="129"/>
        <v/>
      </c>
      <c r="AL244" s="28" t="str">
        <f t="shared" ca="1" si="130"/>
        <v/>
      </c>
      <c r="AM244" s="28" t="str">
        <f t="shared" ca="1" si="131"/>
        <v/>
      </c>
      <c r="AN244" s="28" t="str">
        <f t="shared" ca="1" si="106"/>
        <v/>
      </c>
      <c r="AO244" s="28" t="str">
        <f t="shared" ca="1" si="132"/>
        <v/>
      </c>
      <c r="AP244" s="33" t="str">
        <f t="shared" ca="1" si="107"/>
        <v/>
      </c>
      <c r="AQ244" s="54"/>
      <c r="AR244" s="53"/>
      <c r="AS244" s="53"/>
      <c r="AT244" s="53"/>
      <c r="AU244" s="53"/>
    </row>
    <row r="245" spans="1:51" ht="15" customHeight="1" x14ac:dyDescent="0.25">
      <c r="A245" s="31" t="str">
        <f t="shared" ca="1" si="108"/>
        <v/>
      </c>
      <c r="B245" s="32" t="str">
        <f t="shared" ca="1" si="109"/>
        <v/>
      </c>
      <c r="C245" s="32" t="str">
        <f t="shared" ca="1" si="110"/>
        <v/>
      </c>
      <c r="D245" s="48">
        <f>RAWDATA!A247</f>
        <v>194610</v>
      </c>
      <c r="E245" s="48" t="str">
        <f t="shared" ca="1" si="133"/>
        <v/>
      </c>
      <c r="F245" s="48" t="str">
        <f t="shared" ca="1" si="135"/>
        <v/>
      </c>
      <c r="G245" s="48" t="str">
        <f t="shared" ca="1" si="135"/>
        <v/>
      </c>
      <c r="H245" s="48" t="str">
        <f t="shared" ca="1" si="135"/>
        <v/>
      </c>
      <c r="I245" s="48" t="str">
        <f t="shared" ca="1" si="135"/>
        <v/>
      </c>
      <c r="J245" s="48" t="str">
        <f t="shared" ca="1" si="135"/>
        <v/>
      </c>
      <c r="K245" s="48" t="str">
        <f t="shared" ca="1" si="135"/>
        <v/>
      </c>
      <c r="L245" s="48" t="str">
        <f t="shared" ca="1" si="135"/>
        <v/>
      </c>
      <c r="M245" s="48" t="str">
        <f t="shared" ca="1" si="135"/>
        <v/>
      </c>
      <c r="N245" s="48" t="str">
        <f t="shared" ca="1" si="135"/>
        <v/>
      </c>
      <c r="P245" s="26" t="str">
        <f t="shared" ca="1" si="111"/>
        <v/>
      </c>
      <c r="Q245" s="26" t="str">
        <f t="shared" ca="1" si="112"/>
        <v/>
      </c>
      <c r="R245" s="26" t="str">
        <f t="shared" ca="1" si="113"/>
        <v/>
      </c>
      <c r="S245" s="26" t="str">
        <f t="shared" ca="1" si="114"/>
        <v/>
      </c>
      <c r="T245" s="26" t="str">
        <f t="shared" ca="1" si="115"/>
        <v/>
      </c>
      <c r="U245" s="26" t="str">
        <f t="shared" ca="1" si="116"/>
        <v/>
      </c>
      <c r="V245" s="26" t="str">
        <f t="shared" ca="1" si="117"/>
        <v/>
      </c>
      <c r="W245" s="26" t="str">
        <f t="shared" ca="1" si="118"/>
        <v/>
      </c>
      <c r="X245" s="26" t="str">
        <f t="shared" ca="1" si="119"/>
        <v/>
      </c>
      <c r="Y245" s="26" t="str">
        <f t="shared" ca="1" si="120"/>
        <v/>
      </c>
      <c r="Z245" s="28" t="str">
        <f t="shared" ca="1" si="104"/>
        <v/>
      </c>
      <c r="AA245" s="57" t="str">
        <f t="shared" ca="1" si="121"/>
        <v/>
      </c>
      <c r="AB245" s="33" t="str">
        <f t="shared" ca="1" si="105"/>
        <v/>
      </c>
      <c r="AD245" s="28" t="str">
        <f t="shared" ca="1" si="122"/>
        <v/>
      </c>
      <c r="AE245" s="28" t="str">
        <f t="shared" ca="1" si="123"/>
        <v/>
      </c>
      <c r="AF245" s="28" t="str">
        <f t="shared" ca="1" si="124"/>
        <v/>
      </c>
      <c r="AG245" s="28" t="str">
        <f t="shared" ca="1" si="125"/>
        <v/>
      </c>
      <c r="AH245" s="28" t="str">
        <f t="shared" ca="1" si="126"/>
        <v/>
      </c>
      <c r="AI245" s="28" t="str">
        <f t="shared" ca="1" si="127"/>
        <v/>
      </c>
      <c r="AJ245" s="28" t="str">
        <f t="shared" ca="1" si="128"/>
        <v/>
      </c>
      <c r="AK245" s="28" t="str">
        <f t="shared" ca="1" si="129"/>
        <v/>
      </c>
      <c r="AL245" s="28" t="str">
        <f t="shared" ca="1" si="130"/>
        <v/>
      </c>
      <c r="AM245" s="28" t="str">
        <f t="shared" ca="1" si="131"/>
        <v/>
      </c>
      <c r="AN245" s="28" t="str">
        <f t="shared" ca="1" si="106"/>
        <v/>
      </c>
      <c r="AO245" s="28" t="str">
        <f t="shared" ca="1" si="132"/>
        <v/>
      </c>
      <c r="AP245" s="33" t="str">
        <f t="shared" ca="1" si="107"/>
        <v/>
      </c>
      <c r="AQ245" s="54"/>
      <c r="AR245" s="53"/>
      <c r="AS245" s="53"/>
      <c r="AT245" s="53"/>
      <c r="AU245" s="53"/>
      <c r="AY245" s="29"/>
    </row>
    <row r="246" spans="1:51" ht="15" customHeight="1" x14ac:dyDescent="0.25">
      <c r="A246" s="31" t="str">
        <f t="shared" ca="1" si="108"/>
        <v/>
      </c>
      <c r="B246" s="32" t="str">
        <f t="shared" ca="1" si="109"/>
        <v/>
      </c>
      <c r="C246" s="32" t="str">
        <f t="shared" ca="1" si="110"/>
        <v/>
      </c>
      <c r="D246" s="48">
        <f>RAWDATA!A248</f>
        <v>194611</v>
      </c>
      <c r="E246" s="48" t="str">
        <f t="shared" ca="1" si="133"/>
        <v/>
      </c>
      <c r="F246" s="48" t="str">
        <f t="shared" ca="1" si="135"/>
        <v/>
      </c>
      <c r="G246" s="48" t="str">
        <f t="shared" ca="1" si="135"/>
        <v/>
      </c>
      <c r="H246" s="48" t="str">
        <f t="shared" ca="1" si="135"/>
        <v/>
      </c>
      <c r="I246" s="48" t="str">
        <f t="shared" ca="1" si="135"/>
        <v/>
      </c>
      <c r="J246" s="48" t="str">
        <f t="shared" ca="1" si="135"/>
        <v/>
      </c>
      <c r="K246" s="48" t="str">
        <f t="shared" ca="1" si="135"/>
        <v/>
      </c>
      <c r="L246" s="48" t="str">
        <f t="shared" ca="1" si="135"/>
        <v/>
      </c>
      <c r="M246" s="48" t="str">
        <f t="shared" ca="1" si="135"/>
        <v/>
      </c>
      <c r="N246" s="48" t="str">
        <f t="shared" ca="1" si="135"/>
        <v/>
      </c>
      <c r="P246" s="26" t="str">
        <f t="shared" ca="1" si="111"/>
        <v/>
      </c>
      <c r="Q246" s="26" t="str">
        <f t="shared" ca="1" si="112"/>
        <v/>
      </c>
      <c r="R246" s="26" t="str">
        <f t="shared" ca="1" si="113"/>
        <v/>
      </c>
      <c r="S246" s="26" t="str">
        <f t="shared" ca="1" si="114"/>
        <v/>
      </c>
      <c r="T246" s="26" t="str">
        <f t="shared" ca="1" si="115"/>
        <v/>
      </c>
      <c r="U246" s="26" t="str">
        <f t="shared" ca="1" si="116"/>
        <v/>
      </c>
      <c r="V246" s="26" t="str">
        <f t="shared" ca="1" si="117"/>
        <v/>
      </c>
      <c r="W246" s="26" t="str">
        <f t="shared" ca="1" si="118"/>
        <v/>
      </c>
      <c r="X246" s="26" t="str">
        <f t="shared" ca="1" si="119"/>
        <v/>
      </c>
      <c r="Y246" s="26" t="str">
        <f t="shared" ca="1" si="120"/>
        <v/>
      </c>
      <c r="Z246" s="28" t="str">
        <f t="shared" ca="1" si="104"/>
        <v/>
      </c>
      <c r="AA246" s="57" t="str">
        <f t="shared" ca="1" si="121"/>
        <v/>
      </c>
      <c r="AB246" s="33" t="str">
        <f t="shared" ca="1" si="105"/>
        <v/>
      </c>
      <c r="AD246" s="28" t="str">
        <f t="shared" ca="1" si="122"/>
        <v/>
      </c>
      <c r="AE246" s="28" t="str">
        <f t="shared" ca="1" si="123"/>
        <v/>
      </c>
      <c r="AF246" s="28" t="str">
        <f t="shared" ca="1" si="124"/>
        <v/>
      </c>
      <c r="AG246" s="28" t="str">
        <f t="shared" ca="1" si="125"/>
        <v/>
      </c>
      <c r="AH246" s="28" t="str">
        <f t="shared" ca="1" si="126"/>
        <v/>
      </c>
      <c r="AI246" s="28" t="str">
        <f t="shared" ca="1" si="127"/>
        <v/>
      </c>
      <c r="AJ246" s="28" t="str">
        <f t="shared" ca="1" si="128"/>
        <v/>
      </c>
      <c r="AK246" s="28" t="str">
        <f t="shared" ca="1" si="129"/>
        <v/>
      </c>
      <c r="AL246" s="28" t="str">
        <f t="shared" ca="1" si="130"/>
        <v/>
      </c>
      <c r="AM246" s="28" t="str">
        <f t="shared" ca="1" si="131"/>
        <v/>
      </c>
      <c r="AN246" s="28" t="str">
        <f t="shared" ca="1" si="106"/>
        <v/>
      </c>
      <c r="AO246" s="28" t="str">
        <f t="shared" ca="1" si="132"/>
        <v/>
      </c>
      <c r="AP246" s="33" t="str">
        <f t="shared" ca="1" si="107"/>
        <v/>
      </c>
      <c r="AQ246" s="54"/>
      <c r="AR246" s="53"/>
      <c r="AS246" s="53"/>
      <c r="AT246" s="53"/>
      <c r="AU246" s="53"/>
    </row>
    <row r="247" spans="1:51" ht="15" customHeight="1" x14ac:dyDescent="0.25">
      <c r="A247" s="31" t="str">
        <f t="shared" ca="1" si="108"/>
        <v/>
      </c>
      <c r="B247" s="32" t="str">
        <f t="shared" ca="1" si="109"/>
        <v/>
      </c>
      <c r="C247" s="32" t="str">
        <f t="shared" ca="1" si="110"/>
        <v/>
      </c>
      <c r="D247" s="48">
        <f>RAWDATA!A249</f>
        <v>194612</v>
      </c>
      <c r="E247" s="48" t="str">
        <f t="shared" ca="1" si="133"/>
        <v/>
      </c>
      <c r="F247" s="48" t="str">
        <f t="shared" ca="1" si="135"/>
        <v/>
      </c>
      <c r="G247" s="48" t="str">
        <f t="shared" ca="1" si="135"/>
        <v/>
      </c>
      <c r="H247" s="48" t="str">
        <f t="shared" ca="1" si="135"/>
        <v/>
      </c>
      <c r="I247" s="48" t="str">
        <f t="shared" ca="1" si="135"/>
        <v/>
      </c>
      <c r="J247" s="48" t="str">
        <f t="shared" ca="1" si="135"/>
        <v/>
      </c>
      <c r="K247" s="48" t="str">
        <f t="shared" ca="1" si="135"/>
        <v/>
      </c>
      <c r="L247" s="48" t="str">
        <f t="shared" ca="1" si="135"/>
        <v/>
      </c>
      <c r="M247" s="48" t="str">
        <f t="shared" ca="1" si="135"/>
        <v/>
      </c>
      <c r="N247" s="48" t="str">
        <f t="shared" ca="1" si="135"/>
        <v/>
      </c>
      <c r="P247" s="26" t="str">
        <f t="shared" ca="1" si="111"/>
        <v/>
      </c>
      <c r="Q247" s="26" t="str">
        <f t="shared" ca="1" si="112"/>
        <v/>
      </c>
      <c r="R247" s="26" t="str">
        <f t="shared" ca="1" si="113"/>
        <v/>
      </c>
      <c r="S247" s="26" t="str">
        <f t="shared" ca="1" si="114"/>
        <v/>
      </c>
      <c r="T247" s="26" t="str">
        <f t="shared" ca="1" si="115"/>
        <v/>
      </c>
      <c r="U247" s="26" t="str">
        <f t="shared" ca="1" si="116"/>
        <v/>
      </c>
      <c r="V247" s="26" t="str">
        <f t="shared" ca="1" si="117"/>
        <v/>
      </c>
      <c r="W247" s="26" t="str">
        <f t="shared" ca="1" si="118"/>
        <v/>
      </c>
      <c r="X247" s="26" t="str">
        <f t="shared" ca="1" si="119"/>
        <v/>
      </c>
      <c r="Y247" s="26" t="str">
        <f t="shared" ca="1" si="120"/>
        <v/>
      </c>
      <c r="Z247" s="28" t="str">
        <f t="shared" ca="1" si="104"/>
        <v/>
      </c>
      <c r="AA247" s="57" t="str">
        <f t="shared" ca="1" si="121"/>
        <v/>
      </c>
      <c r="AB247" s="33" t="str">
        <f t="shared" ca="1" si="105"/>
        <v/>
      </c>
      <c r="AD247" s="28" t="str">
        <f t="shared" ca="1" si="122"/>
        <v/>
      </c>
      <c r="AE247" s="28" t="str">
        <f t="shared" ca="1" si="123"/>
        <v/>
      </c>
      <c r="AF247" s="28" t="str">
        <f t="shared" ca="1" si="124"/>
        <v/>
      </c>
      <c r="AG247" s="28" t="str">
        <f t="shared" ca="1" si="125"/>
        <v/>
      </c>
      <c r="AH247" s="28" t="str">
        <f t="shared" ca="1" si="126"/>
        <v/>
      </c>
      <c r="AI247" s="28" t="str">
        <f t="shared" ca="1" si="127"/>
        <v/>
      </c>
      <c r="AJ247" s="28" t="str">
        <f t="shared" ca="1" si="128"/>
        <v/>
      </c>
      <c r="AK247" s="28" t="str">
        <f t="shared" ca="1" si="129"/>
        <v/>
      </c>
      <c r="AL247" s="28" t="str">
        <f t="shared" ca="1" si="130"/>
        <v/>
      </c>
      <c r="AM247" s="28" t="str">
        <f t="shared" ca="1" si="131"/>
        <v/>
      </c>
      <c r="AN247" s="28" t="str">
        <f t="shared" ca="1" si="106"/>
        <v/>
      </c>
      <c r="AO247" s="28" t="str">
        <f t="shared" ca="1" si="132"/>
        <v/>
      </c>
      <c r="AP247" s="33" t="str">
        <f t="shared" ca="1" si="107"/>
        <v/>
      </c>
      <c r="AQ247" s="54"/>
      <c r="AR247" s="53"/>
      <c r="AS247" s="53"/>
      <c r="AT247" s="53"/>
      <c r="AU247" s="53"/>
    </row>
    <row r="248" spans="1:51" ht="15" customHeight="1" x14ac:dyDescent="0.25">
      <c r="A248" s="31" t="str">
        <f t="shared" ca="1" si="108"/>
        <v/>
      </c>
      <c r="B248" s="32" t="str">
        <f t="shared" ca="1" si="109"/>
        <v/>
      </c>
      <c r="C248" s="32" t="str">
        <f t="shared" ca="1" si="110"/>
        <v/>
      </c>
      <c r="D248" s="48">
        <f>RAWDATA!A250</f>
        <v>194701</v>
      </c>
      <c r="E248" s="48" t="str">
        <f t="shared" ca="1" si="133"/>
        <v/>
      </c>
      <c r="F248" s="48" t="str">
        <f t="shared" ca="1" si="135"/>
        <v/>
      </c>
      <c r="G248" s="48" t="str">
        <f t="shared" ca="1" si="135"/>
        <v/>
      </c>
      <c r="H248" s="48" t="str">
        <f t="shared" ca="1" si="135"/>
        <v/>
      </c>
      <c r="I248" s="48" t="str">
        <f t="shared" ca="1" si="135"/>
        <v/>
      </c>
      <c r="J248" s="48" t="str">
        <f t="shared" ca="1" si="135"/>
        <v/>
      </c>
      <c r="K248" s="48" t="str">
        <f t="shared" ca="1" si="135"/>
        <v/>
      </c>
      <c r="L248" s="48" t="str">
        <f t="shared" ca="1" si="135"/>
        <v/>
      </c>
      <c r="M248" s="48" t="str">
        <f t="shared" ca="1" si="135"/>
        <v/>
      </c>
      <c r="N248" s="48" t="str">
        <f t="shared" ca="1" si="135"/>
        <v/>
      </c>
      <c r="P248" s="26" t="str">
        <f t="shared" ca="1" si="111"/>
        <v/>
      </c>
      <c r="Q248" s="26" t="str">
        <f t="shared" ca="1" si="112"/>
        <v/>
      </c>
      <c r="R248" s="26" t="str">
        <f t="shared" ca="1" si="113"/>
        <v/>
      </c>
      <c r="S248" s="26" t="str">
        <f t="shared" ca="1" si="114"/>
        <v/>
      </c>
      <c r="T248" s="26" t="str">
        <f t="shared" ca="1" si="115"/>
        <v/>
      </c>
      <c r="U248" s="26" t="str">
        <f t="shared" ca="1" si="116"/>
        <v/>
      </c>
      <c r="V248" s="26" t="str">
        <f t="shared" ca="1" si="117"/>
        <v/>
      </c>
      <c r="W248" s="26" t="str">
        <f t="shared" ca="1" si="118"/>
        <v/>
      </c>
      <c r="X248" s="26" t="str">
        <f t="shared" ca="1" si="119"/>
        <v/>
      </c>
      <c r="Y248" s="26" t="str">
        <f t="shared" ca="1" si="120"/>
        <v/>
      </c>
      <c r="Z248" s="28" t="str">
        <f t="shared" ca="1" si="104"/>
        <v/>
      </c>
      <c r="AA248" s="57" t="str">
        <f t="shared" ca="1" si="121"/>
        <v/>
      </c>
      <c r="AB248" s="33" t="str">
        <f t="shared" ca="1" si="105"/>
        <v/>
      </c>
      <c r="AD248" s="28" t="str">
        <f t="shared" ca="1" si="122"/>
        <v/>
      </c>
      <c r="AE248" s="28" t="str">
        <f t="shared" ca="1" si="123"/>
        <v/>
      </c>
      <c r="AF248" s="28" t="str">
        <f t="shared" ca="1" si="124"/>
        <v/>
      </c>
      <c r="AG248" s="28" t="str">
        <f t="shared" ca="1" si="125"/>
        <v/>
      </c>
      <c r="AH248" s="28" t="str">
        <f t="shared" ca="1" si="126"/>
        <v/>
      </c>
      <c r="AI248" s="28" t="str">
        <f t="shared" ca="1" si="127"/>
        <v/>
      </c>
      <c r="AJ248" s="28" t="str">
        <f t="shared" ca="1" si="128"/>
        <v/>
      </c>
      <c r="AK248" s="28" t="str">
        <f t="shared" ca="1" si="129"/>
        <v/>
      </c>
      <c r="AL248" s="28" t="str">
        <f t="shared" ca="1" si="130"/>
        <v/>
      </c>
      <c r="AM248" s="28" t="str">
        <f t="shared" ca="1" si="131"/>
        <v/>
      </c>
      <c r="AN248" s="28" t="str">
        <f t="shared" ca="1" si="106"/>
        <v/>
      </c>
      <c r="AO248" s="28" t="str">
        <f t="shared" ca="1" si="132"/>
        <v/>
      </c>
      <c r="AP248" s="33" t="str">
        <f t="shared" ca="1" si="107"/>
        <v/>
      </c>
      <c r="AQ248" s="54"/>
      <c r="AR248" s="53"/>
      <c r="AS248" s="53"/>
      <c r="AT248" s="53"/>
      <c r="AU248" s="53"/>
    </row>
    <row r="249" spans="1:51" ht="15" customHeight="1" x14ac:dyDescent="0.25">
      <c r="A249" s="31" t="str">
        <f t="shared" ca="1" si="108"/>
        <v/>
      </c>
      <c r="B249" s="32" t="str">
        <f t="shared" ca="1" si="109"/>
        <v/>
      </c>
      <c r="C249" s="32" t="str">
        <f t="shared" ca="1" si="110"/>
        <v/>
      </c>
      <c r="D249" s="48">
        <f>RAWDATA!A251</f>
        <v>194702</v>
      </c>
      <c r="E249" s="48" t="str">
        <f t="shared" ca="1" si="133"/>
        <v/>
      </c>
      <c r="F249" s="48" t="str">
        <f t="shared" ca="1" si="135"/>
        <v/>
      </c>
      <c r="G249" s="48" t="str">
        <f t="shared" ca="1" si="135"/>
        <v/>
      </c>
      <c r="H249" s="48" t="str">
        <f t="shared" ca="1" si="135"/>
        <v/>
      </c>
      <c r="I249" s="48" t="str">
        <f t="shared" ca="1" si="135"/>
        <v/>
      </c>
      <c r="J249" s="48" t="str">
        <f t="shared" ca="1" si="135"/>
        <v/>
      </c>
      <c r="K249" s="48" t="str">
        <f t="shared" ca="1" si="135"/>
        <v/>
      </c>
      <c r="L249" s="48" t="str">
        <f t="shared" ca="1" si="135"/>
        <v/>
      </c>
      <c r="M249" s="48" t="str">
        <f t="shared" ca="1" si="135"/>
        <v/>
      </c>
      <c r="N249" s="48" t="str">
        <f t="shared" ca="1" si="135"/>
        <v/>
      </c>
      <c r="P249" s="26" t="str">
        <f t="shared" ca="1" si="111"/>
        <v/>
      </c>
      <c r="Q249" s="26" t="str">
        <f t="shared" ca="1" si="112"/>
        <v/>
      </c>
      <c r="R249" s="26" t="str">
        <f t="shared" ca="1" si="113"/>
        <v/>
      </c>
      <c r="S249" s="26" t="str">
        <f t="shared" ca="1" si="114"/>
        <v/>
      </c>
      <c r="T249" s="26" t="str">
        <f t="shared" ca="1" si="115"/>
        <v/>
      </c>
      <c r="U249" s="26" t="str">
        <f t="shared" ca="1" si="116"/>
        <v/>
      </c>
      <c r="V249" s="26" t="str">
        <f t="shared" ca="1" si="117"/>
        <v/>
      </c>
      <c r="W249" s="26" t="str">
        <f t="shared" ca="1" si="118"/>
        <v/>
      </c>
      <c r="X249" s="26" t="str">
        <f t="shared" ca="1" si="119"/>
        <v/>
      </c>
      <c r="Y249" s="26" t="str">
        <f t="shared" ca="1" si="120"/>
        <v/>
      </c>
      <c r="Z249" s="28" t="str">
        <f t="shared" ca="1" si="104"/>
        <v/>
      </c>
      <c r="AA249" s="57" t="str">
        <f t="shared" ca="1" si="121"/>
        <v/>
      </c>
      <c r="AB249" s="33" t="str">
        <f t="shared" ca="1" si="105"/>
        <v/>
      </c>
      <c r="AD249" s="28" t="str">
        <f t="shared" ca="1" si="122"/>
        <v/>
      </c>
      <c r="AE249" s="28" t="str">
        <f t="shared" ca="1" si="123"/>
        <v/>
      </c>
      <c r="AF249" s="28" t="str">
        <f t="shared" ca="1" si="124"/>
        <v/>
      </c>
      <c r="AG249" s="28" t="str">
        <f t="shared" ca="1" si="125"/>
        <v/>
      </c>
      <c r="AH249" s="28" t="str">
        <f t="shared" ca="1" si="126"/>
        <v/>
      </c>
      <c r="AI249" s="28" t="str">
        <f t="shared" ca="1" si="127"/>
        <v/>
      </c>
      <c r="AJ249" s="28" t="str">
        <f t="shared" ca="1" si="128"/>
        <v/>
      </c>
      <c r="AK249" s="28" t="str">
        <f t="shared" ca="1" si="129"/>
        <v/>
      </c>
      <c r="AL249" s="28" t="str">
        <f t="shared" ca="1" si="130"/>
        <v/>
      </c>
      <c r="AM249" s="28" t="str">
        <f t="shared" ca="1" si="131"/>
        <v/>
      </c>
      <c r="AN249" s="28" t="str">
        <f t="shared" ca="1" si="106"/>
        <v/>
      </c>
      <c r="AO249" s="28" t="str">
        <f t="shared" ca="1" si="132"/>
        <v/>
      </c>
      <c r="AP249" s="33" t="str">
        <f t="shared" ca="1" si="107"/>
        <v/>
      </c>
      <c r="AQ249" s="54"/>
      <c r="AR249" s="53"/>
      <c r="AS249" s="53"/>
      <c r="AT249" s="53"/>
      <c r="AU249" s="53"/>
    </row>
    <row r="250" spans="1:51" ht="15" customHeight="1" x14ac:dyDescent="0.25">
      <c r="A250" s="31" t="str">
        <f t="shared" ca="1" si="108"/>
        <v/>
      </c>
      <c r="B250" s="32" t="str">
        <f t="shared" ca="1" si="109"/>
        <v/>
      </c>
      <c r="C250" s="32" t="str">
        <f t="shared" ca="1" si="110"/>
        <v/>
      </c>
      <c r="D250" s="48">
        <f>RAWDATA!A252</f>
        <v>194703</v>
      </c>
      <c r="E250" s="48" t="str">
        <f t="shared" ca="1" si="133"/>
        <v/>
      </c>
      <c r="F250" s="48" t="str">
        <f t="shared" ca="1" si="135"/>
        <v/>
      </c>
      <c r="G250" s="48" t="str">
        <f t="shared" ca="1" si="135"/>
        <v/>
      </c>
      <c r="H250" s="48" t="str">
        <f t="shared" ca="1" si="135"/>
        <v/>
      </c>
      <c r="I250" s="48" t="str">
        <f t="shared" ca="1" si="135"/>
        <v/>
      </c>
      <c r="J250" s="48" t="str">
        <f t="shared" ca="1" si="135"/>
        <v/>
      </c>
      <c r="K250" s="48" t="str">
        <f t="shared" ca="1" si="135"/>
        <v/>
      </c>
      <c r="L250" s="48" t="str">
        <f t="shared" ca="1" si="135"/>
        <v/>
      </c>
      <c r="M250" s="48" t="str">
        <f t="shared" ca="1" si="135"/>
        <v/>
      </c>
      <c r="N250" s="48" t="str">
        <f t="shared" ca="1" si="135"/>
        <v/>
      </c>
      <c r="P250" s="26" t="str">
        <f t="shared" ca="1" si="111"/>
        <v/>
      </c>
      <c r="Q250" s="26" t="str">
        <f t="shared" ca="1" si="112"/>
        <v/>
      </c>
      <c r="R250" s="26" t="str">
        <f t="shared" ca="1" si="113"/>
        <v/>
      </c>
      <c r="S250" s="26" t="str">
        <f t="shared" ca="1" si="114"/>
        <v/>
      </c>
      <c r="T250" s="26" t="str">
        <f t="shared" ca="1" si="115"/>
        <v/>
      </c>
      <c r="U250" s="26" t="str">
        <f t="shared" ca="1" si="116"/>
        <v/>
      </c>
      <c r="V250" s="26" t="str">
        <f t="shared" ca="1" si="117"/>
        <v/>
      </c>
      <c r="W250" s="26" t="str">
        <f t="shared" ca="1" si="118"/>
        <v/>
      </c>
      <c r="X250" s="26" t="str">
        <f t="shared" ca="1" si="119"/>
        <v/>
      </c>
      <c r="Y250" s="26" t="str">
        <f t="shared" ca="1" si="120"/>
        <v/>
      </c>
      <c r="Z250" s="28" t="str">
        <f t="shared" ca="1" si="104"/>
        <v/>
      </c>
      <c r="AA250" s="57" t="str">
        <f t="shared" ca="1" si="121"/>
        <v/>
      </c>
      <c r="AB250" s="33" t="str">
        <f t="shared" ca="1" si="105"/>
        <v/>
      </c>
      <c r="AD250" s="28" t="str">
        <f t="shared" ca="1" si="122"/>
        <v/>
      </c>
      <c r="AE250" s="28" t="str">
        <f t="shared" ca="1" si="123"/>
        <v/>
      </c>
      <c r="AF250" s="28" t="str">
        <f t="shared" ca="1" si="124"/>
        <v/>
      </c>
      <c r="AG250" s="28" t="str">
        <f t="shared" ca="1" si="125"/>
        <v/>
      </c>
      <c r="AH250" s="28" t="str">
        <f t="shared" ca="1" si="126"/>
        <v/>
      </c>
      <c r="AI250" s="28" t="str">
        <f t="shared" ca="1" si="127"/>
        <v/>
      </c>
      <c r="AJ250" s="28" t="str">
        <f t="shared" ca="1" si="128"/>
        <v/>
      </c>
      <c r="AK250" s="28" t="str">
        <f t="shared" ca="1" si="129"/>
        <v/>
      </c>
      <c r="AL250" s="28" t="str">
        <f t="shared" ca="1" si="130"/>
        <v/>
      </c>
      <c r="AM250" s="28" t="str">
        <f t="shared" ca="1" si="131"/>
        <v/>
      </c>
      <c r="AN250" s="28" t="str">
        <f t="shared" ca="1" si="106"/>
        <v/>
      </c>
      <c r="AO250" s="28" t="str">
        <f t="shared" ca="1" si="132"/>
        <v/>
      </c>
      <c r="AP250" s="33" t="str">
        <f t="shared" ca="1" si="107"/>
        <v/>
      </c>
      <c r="AQ250" s="54"/>
      <c r="AR250" s="53"/>
      <c r="AS250" s="53"/>
      <c r="AT250" s="53"/>
      <c r="AU250" s="53"/>
    </row>
    <row r="251" spans="1:51" ht="15" customHeight="1" x14ac:dyDescent="0.25">
      <c r="A251" s="31" t="str">
        <f t="shared" ca="1" si="108"/>
        <v/>
      </c>
      <c r="B251" s="32" t="str">
        <f t="shared" ca="1" si="109"/>
        <v/>
      </c>
      <c r="C251" s="32" t="str">
        <f t="shared" ca="1" si="110"/>
        <v/>
      </c>
      <c r="D251" s="48">
        <f>RAWDATA!A253</f>
        <v>194704</v>
      </c>
      <c r="E251" s="48" t="str">
        <f t="shared" ca="1" si="133"/>
        <v/>
      </c>
      <c r="F251" s="48" t="str">
        <f t="shared" ca="1" si="135"/>
        <v/>
      </c>
      <c r="G251" s="48" t="str">
        <f t="shared" ca="1" si="135"/>
        <v/>
      </c>
      <c r="H251" s="48" t="str">
        <f t="shared" ca="1" si="135"/>
        <v/>
      </c>
      <c r="I251" s="48" t="str">
        <f t="shared" ca="1" si="135"/>
        <v/>
      </c>
      <c r="J251" s="48" t="str">
        <f t="shared" ca="1" si="135"/>
        <v/>
      </c>
      <c r="K251" s="48" t="str">
        <f t="shared" ca="1" si="135"/>
        <v/>
      </c>
      <c r="L251" s="48" t="str">
        <f t="shared" ca="1" si="135"/>
        <v/>
      </c>
      <c r="M251" s="48" t="str">
        <f t="shared" ca="1" si="135"/>
        <v/>
      </c>
      <c r="N251" s="48" t="str">
        <f t="shared" ca="1" si="135"/>
        <v/>
      </c>
      <c r="P251" s="26" t="str">
        <f t="shared" ca="1" si="111"/>
        <v/>
      </c>
      <c r="Q251" s="26" t="str">
        <f t="shared" ca="1" si="112"/>
        <v/>
      </c>
      <c r="R251" s="26" t="str">
        <f t="shared" ca="1" si="113"/>
        <v/>
      </c>
      <c r="S251" s="26" t="str">
        <f t="shared" ca="1" si="114"/>
        <v/>
      </c>
      <c r="T251" s="26" t="str">
        <f t="shared" ca="1" si="115"/>
        <v/>
      </c>
      <c r="U251" s="26" t="str">
        <f t="shared" ca="1" si="116"/>
        <v/>
      </c>
      <c r="V251" s="26" t="str">
        <f t="shared" ca="1" si="117"/>
        <v/>
      </c>
      <c r="W251" s="26" t="str">
        <f t="shared" ca="1" si="118"/>
        <v/>
      </c>
      <c r="X251" s="26" t="str">
        <f t="shared" ca="1" si="119"/>
        <v/>
      </c>
      <c r="Y251" s="26" t="str">
        <f t="shared" ca="1" si="120"/>
        <v/>
      </c>
      <c r="Z251" s="28" t="str">
        <f t="shared" ca="1" si="104"/>
        <v/>
      </c>
      <c r="AA251" s="57" t="str">
        <f t="shared" ca="1" si="121"/>
        <v/>
      </c>
      <c r="AB251" s="33" t="str">
        <f t="shared" ca="1" si="105"/>
        <v/>
      </c>
      <c r="AD251" s="28" t="str">
        <f t="shared" ca="1" si="122"/>
        <v/>
      </c>
      <c r="AE251" s="28" t="str">
        <f t="shared" ca="1" si="123"/>
        <v/>
      </c>
      <c r="AF251" s="28" t="str">
        <f t="shared" ca="1" si="124"/>
        <v/>
      </c>
      <c r="AG251" s="28" t="str">
        <f t="shared" ca="1" si="125"/>
        <v/>
      </c>
      <c r="AH251" s="28" t="str">
        <f t="shared" ca="1" si="126"/>
        <v/>
      </c>
      <c r="AI251" s="28" t="str">
        <f t="shared" ca="1" si="127"/>
        <v/>
      </c>
      <c r="AJ251" s="28" t="str">
        <f t="shared" ca="1" si="128"/>
        <v/>
      </c>
      <c r="AK251" s="28" t="str">
        <f t="shared" ca="1" si="129"/>
        <v/>
      </c>
      <c r="AL251" s="28" t="str">
        <f t="shared" ca="1" si="130"/>
        <v/>
      </c>
      <c r="AM251" s="28" t="str">
        <f t="shared" ca="1" si="131"/>
        <v/>
      </c>
      <c r="AN251" s="28" t="str">
        <f t="shared" ca="1" si="106"/>
        <v/>
      </c>
      <c r="AO251" s="28" t="str">
        <f t="shared" ca="1" si="132"/>
        <v/>
      </c>
      <c r="AP251" s="33" t="str">
        <f t="shared" ca="1" si="107"/>
        <v/>
      </c>
      <c r="AQ251" s="54"/>
      <c r="AR251" s="53"/>
      <c r="AS251" s="53"/>
      <c r="AT251" s="53"/>
      <c r="AU251" s="53"/>
    </row>
    <row r="252" spans="1:51" ht="15" customHeight="1" x14ac:dyDescent="0.25">
      <c r="A252" s="31" t="str">
        <f t="shared" ca="1" si="108"/>
        <v/>
      </c>
      <c r="B252" s="32" t="str">
        <f t="shared" ca="1" si="109"/>
        <v/>
      </c>
      <c r="C252" s="32" t="str">
        <f t="shared" ca="1" si="110"/>
        <v/>
      </c>
      <c r="D252" s="48">
        <f>RAWDATA!A254</f>
        <v>194705</v>
      </c>
      <c r="E252" s="48" t="str">
        <f t="shared" ca="1" si="133"/>
        <v/>
      </c>
      <c r="F252" s="48" t="str">
        <f t="shared" ca="1" si="135"/>
        <v/>
      </c>
      <c r="G252" s="48" t="str">
        <f t="shared" ca="1" si="135"/>
        <v/>
      </c>
      <c r="H252" s="48" t="str">
        <f t="shared" ca="1" si="135"/>
        <v/>
      </c>
      <c r="I252" s="48" t="str">
        <f t="shared" ca="1" si="135"/>
        <v/>
      </c>
      <c r="J252" s="48" t="str">
        <f t="shared" ca="1" si="135"/>
        <v/>
      </c>
      <c r="K252" s="48" t="str">
        <f t="shared" ca="1" si="135"/>
        <v/>
      </c>
      <c r="L252" s="48" t="str">
        <f t="shared" ca="1" si="135"/>
        <v/>
      </c>
      <c r="M252" s="48" t="str">
        <f t="shared" ca="1" si="135"/>
        <v/>
      </c>
      <c r="N252" s="48" t="str">
        <f t="shared" ca="1" si="135"/>
        <v/>
      </c>
      <c r="P252" s="26" t="str">
        <f t="shared" ca="1" si="111"/>
        <v/>
      </c>
      <c r="Q252" s="26" t="str">
        <f t="shared" ca="1" si="112"/>
        <v/>
      </c>
      <c r="R252" s="26" t="str">
        <f t="shared" ca="1" si="113"/>
        <v/>
      </c>
      <c r="S252" s="26" t="str">
        <f t="shared" ca="1" si="114"/>
        <v/>
      </c>
      <c r="T252" s="26" t="str">
        <f t="shared" ca="1" si="115"/>
        <v/>
      </c>
      <c r="U252" s="26" t="str">
        <f t="shared" ca="1" si="116"/>
        <v/>
      </c>
      <c r="V252" s="26" t="str">
        <f t="shared" ca="1" si="117"/>
        <v/>
      </c>
      <c r="W252" s="26" t="str">
        <f t="shared" ca="1" si="118"/>
        <v/>
      </c>
      <c r="X252" s="26" t="str">
        <f t="shared" ca="1" si="119"/>
        <v/>
      </c>
      <c r="Y252" s="26" t="str">
        <f t="shared" ca="1" si="120"/>
        <v/>
      </c>
      <c r="Z252" s="28" t="str">
        <f t="shared" ca="1" si="104"/>
        <v/>
      </c>
      <c r="AA252" s="57" t="str">
        <f t="shared" ca="1" si="121"/>
        <v/>
      </c>
      <c r="AB252" s="33" t="str">
        <f t="shared" ca="1" si="105"/>
        <v/>
      </c>
      <c r="AD252" s="28" t="str">
        <f t="shared" ca="1" si="122"/>
        <v/>
      </c>
      <c r="AE252" s="28" t="str">
        <f t="shared" ca="1" si="123"/>
        <v/>
      </c>
      <c r="AF252" s="28" t="str">
        <f t="shared" ca="1" si="124"/>
        <v/>
      </c>
      <c r="AG252" s="28" t="str">
        <f t="shared" ca="1" si="125"/>
        <v/>
      </c>
      <c r="AH252" s="28" t="str">
        <f t="shared" ca="1" si="126"/>
        <v/>
      </c>
      <c r="AI252" s="28" t="str">
        <f t="shared" ca="1" si="127"/>
        <v/>
      </c>
      <c r="AJ252" s="28" t="str">
        <f t="shared" ca="1" si="128"/>
        <v/>
      </c>
      <c r="AK252" s="28" t="str">
        <f t="shared" ca="1" si="129"/>
        <v/>
      </c>
      <c r="AL252" s="28" t="str">
        <f t="shared" ca="1" si="130"/>
        <v/>
      </c>
      <c r="AM252" s="28" t="str">
        <f t="shared" ca="1" si="131"/>
        <v/>
      </c>
      <c r="AN252" s="28" t="str">
        <f t="shared" ca="1" si="106"/>
        <v/>
      </c>
      <c r="AO252" s="28" t="str">
        <f t="shared" ca="1" si="132"/>
        <v/>
      </c>
      <c r="AP252" s="33" t="str">
        <f t="shared" ca="1" si="107"/>
        <v/>
      </c>
      <c r="AQ252" s="54"/>
      <c r="AR252" s="53"/>
      <c r="AS252" s="53"/>
      <c r="AT252" s="53"/>
      <c r="AU252" s="53"/>
    </row>
    <row r="253" spans="1:51" ht="15" customHeight="1" x14ac:dyDescent="0.25">
      <c r="A253" s="31" t="str">
        <f t="shared" ca="1" si="108"/>
        <v/>
      </c>
      <c r="B253" s="32" t="str">
        <f t="shared" ca="1" si="109"/>
        <v/>
      </c>
      <c r="C253" s="32" t="str">
        <f t="shared" ca="1" si="110"/>
        <v/>
      </c>
      <c r="D253" s="48">
        <f>RAWDATA!A255</f>
        <v>194706</v>
      </c>
      <c r="E253" s="48" t="str">
        <f t="shared" ca="1" si="133"/>
        <v/>
      </c>
      <c r="F253" s="48" t="str">
        <f t="shared" ca="1" si="135"/>
        <v/>
      </c>
      <c r="G253" s="48" t="str">
        <f t="shared" ca="1" si="135"/>
        <v/>
      </c>
      <c r="H253" s="48" t="str">
        <f t="shared" ca="1" si="135"/>
        <v/>
      </c>
      <c r="I253" s="48" t="str">
        <f t="shared" ca="1" si="135"/>
        <v/>
      </c>
      <c r="J253" s="48" t="str">
        <f t="shared" ca="1" si="135"/>
        <v/>
      </c>
      <c r="K253" s="48" t="str">
        <f t="shared" ca="1" si="135"/>
        <v/>
      </c>
      <c r="L253" s="48" t="str">
        <f t="shared" ca="1" si="135"/>
        <v/>
      </c>
      <c r="M253" s="48" t="str">
        <f t="shared" ca="1" si="135"/>
        <v/>
      </c>
      <c r="N253" s="48" t="str">
        <f t="shared" ca="1" si="135"/>
        <v/>
      </c>
      <c r="P253" s="26" t="str">
        <f t="shared" ca="1" si="111"/>
        <v/>
      </c>
      <c r="Q253" s="26" t="str">
        <f t="shared" ca="1" si="112"/>
        <v/>
      </c>
      <c r="R253" s="26" t="str">
        <f t="shared" ca="1" si="113"/>
        <v/>
      </c>
      <c r="S253" s="26" t="str">
        <f t="shared" ca="1" si="114"/>
        <v/>
      </c>
      <c r="T253" s="26" t="str">
        <f t="shared" ca="1" si="115"/>
        <v/>
      </c>
      <c r="U253" s="26" t="str">
        <f t="shared" ca="1" si="116"/>
        <v/>
      </c>
      <c r="V253" s="26" t="str">
        <f t="shared" ca="1" si="117"/>
        <v/>
      </c>
      <c r="W253" s="26" t="str">
        <f t="shared" ca="1" si="118"/>
        <v/>
      </c>
      <c r="X253" s="26" t="str">
        <f t="shared" ca="1" si="119"/>
        <v/>
      </c>
      <c r="Y253" s="26" t="str">
        <f t="shared" ca="1" si="120"/>
        <v/>
      </c>
      <c r="Z253" s="28" t="str">
        <f t="shared" ca="1" si="104"/>
        <v/>
      </c>
      <c r="AA253" s="57" t="str">
        <f t="shared" ca="1" si="121"/>
        <v/>
      </c>
      <c r="AB253" s="33" t="str">
        <f t="shared" ca="1" si="105"/>
        <v/>
      </c>
      <c r="AD253" s="28" t="str">
        <f t="shared" ca="1" si="122"/>
        <v/>
      </c>
      <c r="AE253" s="28" t="str">
        <f t="shared" ca="1" si="123"/>
        <v/>
      </c>
      <c r="AF253" s="28" t="str">
        <f t="shared" ca="1" si="124"/>
        <v/>
      </c>
      <c r="AG253" s="28" t="str">
        <f t="shared" ca="1" si="125"/>
        <v/>
      </c>
      <c r="AH253" s="28" t="str">
        <f t="shared" ca="1" si="126"/>
        <v/>
      </c>
      <c r="AI253" s="28" t="str">
        <f t="shared" ca="1" si="127"/>
        <v/>
      </c>
      <c r="AJ253" s="28" t="str">
        <f t="shared" ca="1" si="128"/>
        <v/>
      </c>
      <c r="AK253" s="28" t="str">
        <f t="shared" ca="1" si="129"/>
        <v/>
      </c>
      <c r="AL253" s="28" t="str">
        <f t="shared" ca="1" si="130"/>
        <v/>
      </c>
      <c r="AM253" s="28" t="str">
        <f t="shared" ca="1" si="131"/>
        <v/>
      </c>
      <c r="AN253" s="28" t="str">
        <f t="shared" ca="1" si="106"/>
        <v/>
      </c>
      <c r="AO253" s="28" t="str">
        <f t="shared" ca="1" si="132"/>
        <v/>
      </c>
      <c r="AP253" s="33" t="str">
        <f t="shared" ca="1" si="107"/>
        <v/>
      </c>
      <c r="AQ253" s="54"/>
      <c r="AR253" s="53"/>
      <c r="AS253" s="53"/>
      <c r="AT253" s="53"/>
      <c r="AU253" s="53"/>
    </row>
    <row r="254" spans="1:51" ht="15" customHeight="1" x14ac:dyDescent="0.25">
      <c r="A254" s="31" t="str">
        <f t="shared" ca="1" si="108"/>
        <v/>
      </c>
      <c r="B254" s="32" t="str">
        <f t="shared" ca="1" si="109"/>
        <v/>
      </c>
      <c r="C254" s="32" t="str">
        <f t="shared" ca="1" si="110"/>
        <v/>
      </c>
      <c r="D254" s="48">
        <f>RAWDATA!A256</f>
        <v>194707</v>
      </c>
      <c r="E254" s="48" t="str">
        <f t="shared" ca="1" si="133"/>
        <v/>
      </c>
      <c r="F254" s="48" t="str">
        <f t="shared" ca="1" si="135"/>
        <v/>
      </c>
      <c r="G254" s="48" t="str">
        <f t="shared" ca="1" si="135"/>
        <v/>
      </c>
      <c r="H254" s="48" t="str">
        <f t="shared" ca="1" si="135"/>
        <v/>
      </c>
      <c r="I254" s="48" t="str">
        <f t="shared" ca="1" si="135"/>
        <v/>
      </c>
      <c r="J254" s="48" t="str">
        <f t="shared" ca="1" si="135"/>
        <v/>
      </c>
      <c r="K254" s="48" t="str">
        <f t="shared" ca="1" si="135"/>
        <v/>
      </c>
      <c r="L254" s="48" t="str">
        <f t="shared" ca="1" si="135"/>
        <v/>
      </c>
      <c r="M254" s="48" t="str">
        <f t="shared" ca="1" si="135"/>
        <v/>
      </c>
      <c r="N254" s="48" t="str">
        <f t="shared" ca="1" si="135"/>
        <v/>
      </c>
      <c r="P254" s="26" t="str">
        <f t="shared" ca="1" si="111"/>
        <v/>
      </c>
      <c r="Q254" s="26" t="str">
        <f t="shared" ca="1" si="112"/>
        <v/>
      </c>
      <c r="R254" s="26" t="str">
        <f t="shared" ca="1" si="113"/>
        <v/>
      </c>
      <c r="S254" s="26" t="str">
        <f t="shared" ca="1" si="114"/>
        <v/>
      </c>
      <c r="T254" s="26" t="str">
        <f t="shared" ca="1" si="115"/>
        <v/>
      </c>
      <c r="U254" s="26" t="str">
        <f t="shared" ca="1" si="116"/>
        <v/>
      </c>
      <c r="V254" s="26" t="str">
        <f t="shared" ca="1" si="117"/>
        <v/>
      </c>
      <c r="W254" s="26" t="str">
        <f t="shared" ca="1" si="118"/>
        <v/>
      </c>
      <c r="X254" s="26" t="str">
        <f t="shared" ca="1" si="119"/>
        <v/>
      </c>
      <c r="Y254" s="26" t="str">
        <f t="shared" ca="1" si="120"/>
        <v/>
      </c>
      <c r="Z254" s="28" t="str">
        <f t="shared" ca="1" si="104"/>
        <v/>
      </c>
      <c r="AA254" s="57" t="str">
        <f t="shared" ca="1" si="121"/>
        <v/>
      </c>
      <c r="AB254" s="33" t="str">
        <f t="shared" ca="1" si="105"/>
        <v/>
      </c>
      <c r="AD254" s="28" t="str">
        <f t="shared" ca="1" si="122"/>
        <v/>
      </c>
      <c r="AE254" s="28" t="str">
        <f t="shared" ca="1" si="123"/>
        <v/>
      </c>
      <c r="AF254" s="28" t="str">
        <f t="shared" ca="1" si="124"/>
        <v/>
      </c>
      <c r="AG254" s="28" t="str">
        <f t="shared" ca="1" si="125"/>
        <v/>
      </c>
      <c r="AH254" s="28" t="str">
        <f t="shared" ca="1" si="126"/>
        <v/>
      </c>
      <c r="AI254" s="28" t="str">
        <f t="shared" ca="1" si="127"/>
        <v/>
      </c>
      <c r="AJ254" s="28" t="str">
        <f t="shared" ca="1" si="128"/>
        <v/>
      </c>
      <c r="AK254" s="28" t="str">
        <f t="shared" ca="1" si="129"/>
        <v/>
      </c>
      <c r="AL254" s="28" t="str">
        <f t="shared" ca="1" si="130"/>
        <v/>
      </c>
      <c r="AM254" s="28" t="str">
        <f t="shared" ca="1" si="131"/>
        <v/>
      </c>
      <c r="AN254" s="28" t="str">
        <f t="shared" ca="1" si="106"/>
        <v/>
      </c>
      <c r="AO254" s="28" t="str">
        <f t="shared" ca="1" si="132"/>
        <v/>
      </c>
      <c r="AP254" s="33" t="str">
        <f t="shared" ca="1" si="107"/>
        <v/>
      </c>
      <c r="AQ254" s="54"/>
      <c r="AR254" s="53"/>
      <c r="AS254" s="53"/>
      <c r="AT254" s="53"/>
      <c r="AU254" s="53"/>
    </row>
    <row r="255" spans="1:51" ht="15" customHeight="1" x14ac:dyDescent="0.25">
      <c r="A255" s="31" t="str">
        <f t="shared" ca="1" si="108"/>
        <v/>
      </c>
      <c r="B255" s="32" t="str">
        <f t="shared" ca="1" si="109"/>
        <v/>
      </c>
      <c r="C255" s="32" t="str">
        <f t="shared" ca="1" si="110"/>
        <v/>
      </c>
      <c r="D255" s="48">
        <f>RAWDATA!A257</f>
        <v>194708</v>
      </c>
      <c r="E255" s="48" t="str">
        <f t="shared" ca="1" si="133"/>
        <v/>
      </c>
      <c r="F255" s="48" t="str">
        <f t="shared" ca="1" si="135"/>
        <v/>
      </c>
      <c r="G255" s="48" t="str">
        <f t="shared" ca="1" si="135"/>
        <v/>
      </c>
      <c r="H255" s="48" t="str">
        <f t="shared" ca="1" si="135"/>
        <v/>
      </c>
      <c r="I255" s="48" t="str">
        <f t="shared" ca="1" si="135"/>
        <v/>
      </c>
      <c r="J255" s="48" t="str">
        <f t="shared" ca="1" si="135"/>
        <v/>
      </c>
      <c r="K255" s="48" t="str">
        <f t="shared" ca="1" si="135"/>
        <v/>
      </c>
      <c r="L255" s="48" t="str">
        <f t="shared" ca="1" si="135"/>
        <v/>
      </c>
      <c r="M255" s="48" t="str">
        <f t="shared" ca="1" si="135"/>
        <v/>
      </c>
      <c r="N255" s="48" t="str">
        <f t="shared" ca="1" si="135"/>
        <v/>
      </c>
      <c r="P255" s="26" t="str">
        <f t="shared" ca="1" si="111"/>
        <v/>
      </c>
      <c r="Q255" s="26" t="str">
        <f t="shared" ca="1" si="112"/>
        <v/>
      </c>
      <c r="R255" s="26" t="str">
        <f t="shared" ca="1" si="113"/>
        <v/>
      </c>
      <c r="S255" s="26" t="str">
        <f t="shared" ca="1" si="114"/>
        <v/>
      </c>
      <c r="T255" s="26" t="str">
        <f t="shared" ca="1" si="115"/>
        <v/>
      </c>
      <c r="U255" s="26" t="str">
        <f t="shared" ca="1" si="116"/>
        <v/>
      </c>
      <c r="V255" s="26" t="str">
        <f t="shared" ca="1" si="117"/>
        <v/>
      </c>
      <c r="W255" s="26" t="str">
        <f t="shared" ca="1" si="118"/>
        <v/>
      </c>
      <c r="X255" s="26" t="str">
        <f t="shared" ca="1" si="119"/>
        <v/>
      </c>
      <c r="Y255" s="26" t="str">
        <f t="shared" ca="1" si="120"/>
        <v/>
      </c>
      <c r="Z255" s="28" t="str">
        <f t="shared" ca="1" si="104"/>
        <v/>
      </c>
      <c r="AA255" s="57" t="str">
        <f t="shared" ca="1" si="121"/>
        <v/>
      </c>
      <c r="AB255" s="33" t="str">
        <f t="shared" ca="1" si="105"/>
        <v/>
      </c>
      <c r="AD255" s="28" t="str">
        <f t="shared" ca="1" si="122"/>
        <v/>
      </c>
      <c r="AE255" s="28" t="str">
        <f t="shared" ca="1" si="123"/>
        <v/>
      </c>
      <c r="AF255" s="28" t="str">
        <f t="shared" ca="1" si="124"/>
        <v/>
      </c>
      <c r="AG255" s="28" t="str">
        <f t="shared" ca="1" si="125"/>
        <v/>
      </c>
      <c r="AH255" s="28" t="str">
        <f t="shared" ca="1" si="126"/>
        <v/>
      </c>
      <c r="AI255" s="28" t="str">
        <f t="shared" ca="1" si="127"/>
        <v/>
      </c>
      <c r="AJ255" s="28" t="str">
        <f t="shared" ca="1" si="128"/>
        <v/>
      </c>
      <c r="AK255" s="28" t="str">
        <f t="shared" ca="1" si="129"/>
        <v/>
      </c>
      <c r="AL255" s="28" t="str">
        <f t="shared" ca="1" si="130"/>
        <v/>
      </c>
      <c r="AM255" s="28" t="str">
        <f t="shared" ca="1" si="131"/>
        <v/>
      </c>
      <c r="AN255" s="28" t="str">
        <f t="shared" ca="1" si="106"/>
        <v/>
      </c>
      <c r="AO255" s="28" t="str">
        <f t="shared" ca="1" si="132"/>
        <v/>
      </c>
      <c r="AP255" s="33" t="str">
        <f t="shared" ca="1" si="107"/>
        <v/>
      </c>
      <c r="AQ255" s="54"/>
      <c r="AR255" s="53"/>
      <c r="AS255" s="53"/>
      <c r="AT255" s="53"/>
      <c r="AU255" s="53"/>
    </row>
    <row r="256" spans="1:51" ht="15" customHeight="1" x14ac:dyDescent="0.25">
      <c r="A256" s="31" t="str">
        <f t="shared" ca="1" si="108"/>
        <v/>
      </c>
      <c r="B256" s="32" t="str">
        <f t="shared" ca="1" si="109"/>
        <v/>
      </c>
      <c r="C256" s="32" t="str">
        <f t="shared" ca="1" si="110"/>
        <v/>
      </c>
      <c r="D256" s="48">
        <f>RAWDATA!A258</f>
        <v>194709</v>
      </c>
      <c r="E256" s="48" t="str">
        <f t="shared" ca="1" si="133"/>
        <v/>
      </c>
      <c r="F256" s="48" t="str">
        <f t="shared" ca="1" si="135"/>
        <v/>
      </c>
      <c r="G256" s="48" t="str">
        <f t="shared" ca="1" si="135"/>
        <v/>
      </c>
      <c r="H256" s="48" t="str">
        <f t="shared" ca="1" si="135"/>
        <v/>
      </c>
      <c r="I256" s="48" t="str">
        <f t="shared" ca="1" si="135"/>
        <v/>
      </c>
      <c r="J256" s="48" t="str">
        <f t="shared" ca="1" si="135"/>
        <v/>
      </c>
      <c r="K256" s="48" t="str">
        <f t="shared" ca="1" si="135"/>
        <v/>
      </c>
      <c r="L256" s="48" t="str">
        <f t="shared" ca="1" si="135"/>
        <v/>
      </c>
      <c r="M256" s="48" t="str">
        <f t="shared" ca="1" si="135"/>
        <v/>
      </c>
      <c r="N256" s="48" t="str">
        <f t="shared" ca="1" si="135"/>
        <v/>
      </c>
      <c r="P256" s="26" t="str">
        <f t="shared" ca="1" si="111"/>
        <v/>
      </c>
      <c r="Q256" s="26" t="str">
        <f t="shared" ca="1" si="112"/>
        <v/>
      </c>
      <c r="R256" s="26" t="str">
        <f t="shared" ca="1" si="113"/>
        <v/>
      </c>
      <c r="S256" s="26" t="str">
        <f t="shared" ca="1" si="114"/>
        <v/>
      </c>
      <c r="T256" s="26" t="str">
        <f t="shared" ca="1" si="115"/>
        <v/>
      </c>
      <c r="U256" s="26" t="str">
        <f t="shared" ca="1" si="116"/>
        <v/>
      </c>
      <c r="V256" s="26" t="str">
        <f t="shared" ca="1" si="117"/>
        <v/>
      </c>
      <c r="W256" s="26" t="str">
        <f t="shared" ca="1" si="118"/>
        <v/>
      </c>
      <c r="X256" s="26" t="str">
        <f t="shared" ca="1" si="119"/>
        <v/>
      </c>
      <c r="Y256" s="26" t="str">
        <f t="shared" ca="1" si="120"/>
        <v/>
      </c>
      <c r="Z256" s="28" t="str">
        <f t="shared" ca="1" si="104"/>
        <v/>
      </c>
      <c r="AA256" s="57" t="str">
        <f t="shared" ca="1" si="121"/>
        <v/>
      </c>
      <c r="AB256" s="33" t="str">
        <f t="shared" ca="1" si="105"/>
        <v/>
      </c>
      <c r="AD256" s="28" t="str">
        <f t="shared" ca="1" si="122"/>
        <v/>
      </c>
      <c r="AE256" s="28" t="str">
        <f t="shared" ca="1" si="123"/>
        <v/>
      </c>
      <c r="AF256" s="28" t="str">
        <f t="shared" ca="1" si="124"/>
        <v/>
      </c>
      <c r="AG256" s="28" t="str">
        <f t="shared" ca="1" si="125"/>
        <v/>
      </c>
      <c r="AH256" s="28" t="str">
        <f t="shared" ca="1" si="126"/>
        <v/>
      </c>
      <c r="AI256" s="28" t="str">
        <f t="shared" ca="1" si="127"/>
        <v/>
      </c>
      <c r="AJ256" s="28" t="str">
        <f t="shared" ca="1" si="128"/>
        <v/>
      </c>
      <c r="AK256" s="28" t="str">
        <f t="shared" ca="1" si="129"/>
        <v/>
      </c>
      <c r="AL256" s="28" t="str">
        <f t="shared" ca="1" si="130"/>
        <v/>
      </c>
      <c r="AM256" s="28" t="str">
        <f t="shared" ca="1" si="131"/>
        <v/>
      </c>
      <c r="AN256" s="28" t="str">
        <f t="shared" ca="1" si="106"/>
        <v/>
      </c>
      <c r="AO256" s="28" t="str">
        <f t="shared" ca="1" si="132"/>
        <v/>
      </c>
      <c r="AP256" s="33" t="str">
        <f t="shared" ca="1" si="107"/>
        <v/>
      </c>
      <c r="AQ256" s="54"/>
      <c r="AR256" s="53"/>
      <c r="AS256" s="53"/>
      <c r="AT256" s="53"/>
      <c r="AU256" s="53"/>
    </row>
    <row r="257" spans="1:51" ht="15" customHeight="1" x14ac:dyDescent="0.25">
      <c r="A257" s="31" t="str">
        <f t="shared" ca="1" si="108"/>
        <v/>
      </c>
      <c r="B257" s="32" t="str">
        <f t="shared" ca="1" si="109"/>
        <v/>
      </c>
      <c r="C257" s="32" t="str">
        <f t="shared" ca="1" si="110"/>
        <v/>
      </c>
      <c r="D257" s="48">
        <f>RAWDATA!A259</f>
        <v>194710</v>
      </c>
      <c r="E257" s="48" t="str">
        <f t="shared" ca="1" si="133"/>
        <v/>
      </c>
      <c r="F257" s="48" t="str">
        <f t="shared" ca="1" si="135"/>
        <v/>
      </c>
      <c r="G257" s="48" t="str">
        <f t="shared" ca="1" si="135"/>
        <v/>
      </c>
      <c r="H257" s="48" t="str">
        <f t="shared" ca="1" si="135"/>
        <v/>
      </c>
      <c r="I257" s="48" t="str">
        <f t="shared" ca="1" si="135"/>
        <v/>
      </c>
      <c r="J257" s="48" t="str">
        <f t="shared" ca="1" si="135"/>
        <v/>
      </c>
      <c r="K257" s="48" t="str">
        <f t="shared" ca="1" si="135"/>
        <v/>
      </c>
      <c r="L257" s="48" t="str">
        <f t="shared" ca="1" si="135"/>
        <v/>
      </c>
      <c r="M257" s="48" t="str">
        <f t="shared" ca="1" si="135"/>
        <v/>
      </c>
      <c r="N257" s="48" t="str">
        <f t="shared" ca="1" si="135"/>
        <v/>
      </c>
      <c r="P257" s="26" t="str">
        <f t="shared" ca="1" si="111"/>
        <v/>
      </c>
      <c r="Q257" s="26" t="str">
        <f t="shared" ca="1" si="112"/>
        <v/>
      </c>
      <c r="R257" s="26" t="str">
        <f t="shared" ca="1" si="113"/>
        <v/>
      </c>
      <c r="S257" s="26" t="str">
        <f t="shared" ca="1" si="114"/>
        <v/>
      </c>
      <c r="T257" s="26" t="str">
        <f t="shared" ca="1" si="115"/>
        <v/>
      </c>
      <c r="U257" s="26" t="str">
        <f t="shared" ca="1" si="116"/>
        <v/>
      </c>
      <c r="V257" s="26" t="str">
        <f t="shared" ca="1" si="117"/>
        <v/>
      </c>
      <c r="W257" s="26" t="str">
        <f t="shared" ca="1" si="118"/>
        <v/>
      </c>
      <c r="X257" s="26" t="str">
        <f t="shared" ca="1" si="119"/>
        <v/>
      </c>
      <c r="Y257" s="26" t="str">
        <f t="shared" ca="1" si="120"/>
        <v/>
      </c>
      <c r="Z257" s="28" t="str">
        <f t="shared" ca="1" si="104"/>
        <v/>
      </c>
      <c r="AA257" s="57" t="str">
        <f t="shared" ca="1" si="121"/>
        <v/>
      </c>
      <c r="AB257" s="33" t="str">
        <f t="shared" ca="1" si="105"/>
        <v/>
      </c>
      <c r="AD257" s="28" t="str">
        <f t="shared" ca="1" si="122"/>
        <v/>
      </c>
      <c r="AE257" s="28" t="str">
        <f t="shared" ca="1" si="123"/>
        <v/>
      </c>
      <c r="AF257" s="28" t="str">
        <f t="shared" ca="1" si="124"/>
        <v/>
      </c>
      <c r="AG257" s="28" t="str">
        <f t="shared" ca="1" si="125"/>
        <v/>
      </c>
      <c r="AH257" s="28" t="str">
        <f t="shared" ca="1" si="126"/>
        <v/>
      </c>
      <c r="AI257" s="28" t="str">
        <f t="shared" ca="1" si="127"/>
        <v/>
      </c>
      <c r="AJ257" s="28" t="str">
        <f t="shared" ca="1" si="128"/>
        <v/>
      </c>
      <c r="AK257" s="28" t="str">
        <f t="shared" ca="1" si="129"/>
        <v/>
      </c>
      <c r="AL257" s="28" t="str">
        <f t="shared" ca="1" si="130"/>
        <v/>
      </c>
      <c r="AM257" s="28" t="str">
        <f t="shared" ca="1" si="131"/>
        <v/>
      </c>
      <c r="AN257" s="28" t="str">
        <f t="shared" ca="1" si="106"/>
        <v/>
      </c>
      <c r="AO257" s="28" t="str">
        <f t="shared" ca="1" si="132"/>
        <v/>
      </c>
      <c r="AP257" s="33" t="str">
        <f t="shared" ca="1" si="107"/>
        <v/>
      </c>
      <c r="AQ257" s="54"/>
      <c r="AR257" s="53"/>
      <c r="AS257" s="53"/>
      <c r="AT257" s="53"/>
      <c r="AU257" s="53"/>
      <c r="AY257" s="29"/>
    </row>
    <row r="258" spans="1:51" ht="15" customHeight="1" x14ac:dyDescent="0.25">
      <c r="A258" s="31" t="str">
        <f t="shared" ca="1" si="108"/>
        <v/>
      </c>
      <c r="B258" s="32" t="str">
        <f t="shared" ca="1" si="109"/>
        <v/>
      </c>
      <c r="C258" s="32" t="str">
        <f t="shared" ca="1" si="110"/>
        <v/>
      </c>
      <c r="D258" s="48">
        <f>RAWDATA!A260</f>
        <v>194711</v>
      </c>
      <c r="E258" s="48" t="str">
        <f t="shared" ca="1" si="133"/>
        <v/>
      </c>
      <c r="F258" s="48" t="str">
        <f t="shared" ca="1" si="135"/>
        <v/>
      </c>
      <c r="G258" s="48" t="str">
        <f t="shared" ca="1" si="135"/>
        <v/>
      </c>
      <c r="H258" s="48" t="str">
        <f t="shared" ca="1" si="135"/>
        <v/>
      </c>
      <c r="I258" s="48" t="str">
        <f t="shared" ca="1" si="135"/>
        <v/>
      </c>
      <c r="J258" s="48" t="str">
        <f t="shared" ca="1" si="135"/>
        <v/>
      </c>
      <c r="K258" s="48" t="str">
        <f t="shared" ca="1" si="135"/>
        <v/>
      </c>
      <c r="L258" s="48" t="str">
        <f t="shared" ca="1" si="135"/>
        <v/>
      </c>
      <c r="M258" s="48" t="str">
        <f t="shared" ca="1" si="135"/>
        <v/>
      </c>
      <c r="N258" s="48" t="str">
        <f t="shared" ca="1" si="135"/>
        <v/>
      </c>
      <c r="P258" s="26" t="str">
        <f t="shared" ca="1" si="111"/>
        <v/>
      </c>
      <c r="Q258" s="26" t="str">
        <f t="shared" ca="1" si="112"/>
        <v/>
      </c>
      <c r="R258" s="26" t="str">
        <f t="shared" ca="1" si="113"/>
        <v/>
      </c>
      <c r="S258" s="26" t="str">
        <f t="shared" ca="1" si="114"/>
        <v/>
      </c>
      <c r="T258" s="26" t="str">
        <f t="shared" ca="1" si="115"/>
        <v/>
      </c>
      <c r="U258" s="26" t="str">
        <f t="shared" ca="1" si="116"/>
        <v/>
      </c>
      <c r="V258" s="26" t="str">
        <f t="shared" ca="1" si="117"/>
        <v/>
      </c>
      <c r="W258" s="26" t="str">
        <f t="shared" ca="1" si="118"/>
        <v/>
      </c>
      <c r="X258" s="26" t="str">
        <f t="shared" ca="1" si="119"/>
        <v/>
      </c>
      <c r="Y258" s="26" t="str">
        <f t="shared" ca="1" si="120"/>
        <v/>
      </c>
      <c r="Z258" s="28" t="str">
        <f t="shared" ca="1" si="104"/>
        <v/>
      </c>
      <c r="AA258" s="57" t="str">
        <f t="shared" ca="1" si="121"/>
        <v/>
      </c>
      <c r="AB258" s="33" t="str">
        <f t="shared" ca="1" si="105"/>
        <v/>
      </c>
      <c r="AD258" s="28" t="str">
        <f t="shared" ca="1" si="122"/>
        <v/>
      </c>
      <c r="AE258" s="28" t="str">
        <f t="shared" ca="1" si="123"/>
        <v/>
      </c>
      <c r="AF258" s="28" t="str">
        <f t="shared" ca="1" si="124"/>
        <v/>
      </c>
      <c r="AG258" s="28" t="str">
        <f t="shared" ca="1" si="125"/>
        <v/>
      </c>
      <c r="AH258" s="28" t="str">
        <f t="shared" ca="1" si="126"/>
        <v/>
      </c>
      <c r="AI258" s="28" t="str">
        <f t="shared" ca="1" si="127"/>
        <v/>
      </c>
      <c r="AJ258" s="28" t="str">
        <f t="shared" ca="1" si="128"/>
        <v/>
      </c>
      <c r="AK258" s="28" t="str">
        <f t="shared" ca="1" si="129"/>
        <v/>
      </c>
      <c r="AL258" s="28" t="str">
        <f t="shared" ca="1" si="130"/>
        <v/>
      </c>
      <c r="AM258" s="28" t="str">
        <f t="shared" ca="1" si="131"/>
        <v/>
      </c>
      <c r="AN258" s="28" t="str">
        <f t="shared" ca="1" si="106"/>
        <v/>
      </c>
      <c r="AO258" s="28" t="str">
        <f t="shared" ca="1" si="132"/>
        <v/>
      </c>
      <c r="AP258" s="33" t="str">
        <f t="shared" ca="1" si="107"/>
        <v/>
      </c>
      <c r="AQ258" s="54"/>
      <c r="AR258" s="53"/>
      <c r="AS258" s="53"/>
      <c r="AT258" s="53"/>
      <c r="AU258" s="53"/>
    </row>
    <row r="259" spans="1:51" ht="15" customHeight="1" x14ac:dyDescent="0.25">
      <c r="A259" s="31" t="str">
        <f t="shared" ca="1" si="108"/>
        <v/>
      </c>
      <c r="B259" s="32" t="str">
        <f t="shared" ca="1" si="109"/>
        <v/>
      </c>
      <c r="C259" s="32" t="str">
        <f t="shared" ca="1" si="110"/>
        <v/>
      </c>
      <c r="D259" s="48">
        <f>RAWDATA!A261</f>
        <v>194712</v>
      </c>
      <c r="E259" s="48" t="str">
        <f t="shared" ca="1" si="133"/>
        <v/>
      </c>
      <c r="F259" s="48" t="str">
        <f t="shared" ca="1" si="135"/>
        <v/>
      </c>
      <c r="G259" s="48" t="str">
        <f t="shared" ca="1" si="135"/>
        <v/>
      </c>
      <c r="H259" s="48" t="str">
        <f t="shared" ca="1" si="135"/>
        <v/>
      </c>
      <c r="I259" s="48" t="str">
        <f t="shared" ca="1" si="135"/>
        <v/>
      </c>
      <c r="J259" s="48" t="str">
        <f t="shared" ca="1" si="135"/>
        <v/>
      </c>
      <c r="K259" s="48" t="str">
        <f t="shared" ca="1" si="135"/>
        <v/>
      </c>
      <c r="L259" s="48" t="str">
        <f t="shared" ca="1" si="135"/>
        <v/>
      </c>
      <c r="M259" s="48" t="str">
        <f t="shared" ca="1" si="135"/>
        <v/>
      </c>
      <c r="N259" s="48" t="str">
        <f t="shared" ca="1" si="135"/>
        <v/>
      </c>
      <c r="P259" s="26" t="str">
        <f t="shared" ca="1" si="111"/>
        <v/>
      </c>
      <c r="Q259" s="26" t="str">
        <f t="shared" ca="1" si="112"/>
        <v/>
      </c>
      <c r="R259" s="26" t="str">
        <f t="shared" ca="1" si="113"/>
        <v/>
      </c>
      <c r="S259" s="26" t="str">
        <f t="shared" ca="1" si="114"/>
        <v/>
      </c>
      <c r="T259" s="26" t="str">
        <f t="shared" ca="1" si="115"/>
        <v/>
      </c>
      <c r="U259" s="26" t="str">
        <f t="shared" ca="1" si="116"/>
        <v/>
      </c>
      <c r="V259" s="26" t="str">
        <f t="shared" ca="1" si="117"/>
        <v/>
      </c>
      <c r="W259" s="26" t="str">
        <f t="shared" ca="1" si="118"/>
        <v/>
      </c>
      <c r="X259" s="26" t="str">
        <f t="shared" ca="1" si="119"/>
        <v/>
      </c>
      <c r="Y259" s="26" t="str">
        <f t="shared" ca="1" si="120"/>
        <v/>
      </c>
      <c r="Z259" s="28" t="str">
        <f t="shared" ca="1" si="104"/>
        <v/>
      </c>
      <c r="AA259" s="57" t="str">
        <f t="shared" ca="1" si="121"/>
        <v/>
      </c>
      <c r="AB259" s="33" t="str">
        <f t="shared" ca="1" si="105"/>
        <v/>
      </c>
      <c r="AD259" s="28" t="str">
        <f t="shared" ca="1" si="122"/>
        <v/>
      </c>
      <c r="AE259" s="28" t="str">
        <f t="shared" ca="1" si="123"/>
        <v/>
      </c>
      <c r="AF259" s="28" t="str">
        <f t="shared" ca="1" si="124"/>
        <v/>
      </c>
      <c r="AG259" s="28" t="str">
        <f t="shared" ca="1" si="125"/>
        <v/>
      </c>
      <c r="AH259" s="28" t="str">
        <f t="shared" ca="1" si="126"/>
        <v/>
      </c>
      <c r="AI259" s="28" t="str">
        <f t="shared" ca="1" si="127"/>
        <v/>
      </c>
      <c r="AJ259" s="28" t="str">
        <f t="shared" ca="1" si="128"/>
        <v/>
      </c>
      <c r="AK259" s="28" t="str">
        <f t="shared" ca="1" si="129"/>
        <v/>
      </c>
      <c r="AL259" s="28" t="str">
        <f t="shared" ca="1" si="130"/>
        <v/>
      </c>
      <c r="AM259" s="28" t="str">
        <f t="shared" ca="1" si="131"/>
        <v/>
      </c>
      <c r="AN259" s="28" t="str">
        <f t="shared" ca="1" si="106"/>
        <v/>
      </c>
      <c r="AO259" s="28" t="str">
        <f t="shared" ca="1" si="132"/>
        <v/>
      </c>
      <c r="AP259" s="33" t="str">
        <f t="shared" ca="1" si="107"/>
        <v/>
      </c>
      <c r="AQ259" s="54"/>
      <c r="AR259" s="53"/>
      <c r="AS259" s="53"/>
      <c r="AT259" s="53"/>
      <c r="AU259" s="53"/>
    </row>
    <row r="260" spans="1:51" ht="15" customHeight="1" x14ac:dyDescent="0.25">
      <c r="A260" s="31" t="str">
        <f t="shared" ca="1" si="108"/>
        <v/>
      </c>
      <c r="B260" s="32" t="str">
        <f t="shared" ca="1" si="109"/>
        <v/>
      </c>
      <c r="C260" s="32" t="str">
        <f t="shared" ca="1" si="110"/>
        <v/>
      </c>
      <c r="D260" s="48">
        <f>RAWDATA!A262</f>
        <v>194801</v>
      </c>
      <c r="E260" s="48" t="str">
        <f t="shared" ca="1" si="133"/>
        <v/>
      </c>
      <c r="F260" s="48" t="str">
        <f t="shared" ca="1" si="135"/>
        <v/>
      </c>
      <c r="G260" s="48" t="str">
        <f t="shared" ca="1" si="135"/>
        <v/>
      </c>
      <c r="H260" s="48" t="str">
        <f t="shared" ca="1" si="135"/>
        <v/>
      </c>
      <c r="I260" s="48" t="str">
        <f t="shared" ca="1" si="135"/>
        <v/>
      </c>
      <c r="J260" s="48" t="str">
        <f t="shared" ca="1" si="135"/>
        <v/>
      </c>
      <c r="K260" s="48" t="str">
        <f t="shared" ca="1" si="135"/>
        <v/>
      </c>
      <c r="L260" s="48" t="str">
        <f t="shared" ca="1" si="135"/>
        <v/>
      </c>
      <c r="M260" s="48" t="str">
        <f t="shared" ca="1" si="135"/>
        <v/>
      </c>
      <c r="N260" s="48" t="str">
        <f t="shared" ca="1" si="135"/>
        <v/>
      </c>
      <c r="P260" s="26" t="str">
        <f t="shared" ca="1" si="111"/>
        <v/>
      </c>
      <c r="Q260" s="26" t="str">
        <f t="shared" ca="1" si="112"/>
        <v/>
      </c>
      <c r="R260" s="26" t="str">
        <f t="shared" ca="1" si="113"/>
        <v/>
      </c>
      <c r="S260" s="26" t="str">
        <f t="shared" ca="1" si="114"/>
        <v/>
      </c>
      <c r="T260" s="26" t="str">
        <f t="shared" ca="1" si="115"/>
        <v/>
      </c>
      <c r="U260" s="26" t="str">
        <f t="shared" ca="1" si="116"/>
        <v/>
      </c>
      <c r="V260" s="26" t="str">
        <f t="shared" ca="1" si="117"/>
        <v/>
      </c>
      <c r="W260" s="26" t="str">
        <f t="shared" ca="1" si="118"/>
        <v/>
      </c>
      <c r="X260" s="26" t="str">
        <f t="shared" ca="1" si="119"/>
        <v/>
      </c>
      <c r="Y260" s="26" t="str">
        <f t="shared" ca="1" si="120"/>
        <v/>
      </c>
      <c r="Z260" s="28" t="str">
        <f t="shared" ca="1" si="104"/>
        <v/>
      </c>
      <c r="AA260" s="57" t="str">
        <f t="shared" ca="1" si="121"/>
        <v/>
      </c>
      <c r="AB260" s="33" t="str">
        <f t="shared" ca="1" si="105"/>
        <v/>
      </c>
      <c r="AD260" s="28" t="str">
        <f t="shared" ca="1" si="122"/>
        <v/>
      </c>
      <c r="AE260" s="28" t="str">
        <f t="shared" ca="1" si="123"/>
        <v/>
      </c>
      <c r="AF260" s="28" t="str">
        <f t="shared" ca="1" si="124"/>
        <v/>
      </c>
      <c r="AG260" s="28" t="str">
        <f t="shared" ca="1" si="125"/>
        <v/>
      </c>
      <c r="AH260" s="28" t="str">
        <f t="shared" ca="1" si="126"/>
        <v/>
      </c>
      <c r="AI260" s="28" t="str">
        <f t="shared" ca="1" si="127"/>
        <v/>
      </c>
      <c r="AJ260" s="28" t="str">
        <f t="shared" ca="1" si="128"/>
        <v/>
      </c>
      <c r="AK260" s="28" t="str">
        <f t="shared" ca="1" si="129"/>
        <v/>
      </c>
      <c r="AL260" s="28" t="str">
        <f t="shared" ca="1" si="130"/>
        <v/>
      </c>
      <c r="AM260" s="28" t="str">
        <f t="shared" ca="1" si="131"/>
        <v/>
      </c>
      <c r="AN260" s="28" t="str">
        <f t="shared" ca="1" si="106"/>
        <v/>
      </c>
      <c r="AO260" s="28" t="str">
        <f t="shared" ca="1" si="132"/>
        <v/>
      </c>
      <c r="AP260" s="33" t="str">
        <f t="shared" ca="1" si="107"/>
        <v/>
      </c>
      <c r="AQ260" s="54"/>
      <c r="AR260" s="53"/>
      <c r="AS260" s="53"/>
      <c r="AT260" s="53"/>
      <c r="AU260" s="53"/>
    </row>
    <row r="261" spans="1:51" ht="15" customHeight="1" x14ac:dyDescent="0.25">
      <c r="A261" s="31" t="str">
        <f t="shared" ca="1" si="108"/>
        <v/>
      </c>
      <c r="B261" s="32" t="str">
        <f t="shared" ca="1" si="109"/>
        <v/>
      </c>
      <c r="C261" s="32" t="str">
        <f t="shared" ca="1" si="110"/>
        <v/>
      </c>
      <c r="D261" s="48">
        <f>RAWDATA!A263</f>
        <v>194802</v>
      </c>
      <c r="E261" s="48" t="str">
        <f t="shared" ca="1" si="133"/>
        <v/>
      </c>
      <c r="F261" s="48" t="str">
        <f t="shared" ca="1" si="135"/>
        <v/>
      </c>
      <c r="G261" s="48" t="str">
        <f t="shared" ca="1" si="135"/>
        <v/>
      </c>
      <c r="H261" s="48" t="str">
        <f t="shared" ca="1" si="135"/>
        <v/>
      </c>
      <c r="I261" s="48" t="str">
        <f t="shared" ca="1" si="135"/>
        <v/>
      </c>
      <c r="J261" s="48" t="str">
        <f t="shared" ca="1" si="135"/>
        <v/>
      </c>
      <c r="K261" s="48" t="str">
        <f t="shared" ca="1" si="135"/>
        <v/>
      </c>
      <c r="L261" s="48" t="str">
        <f t="shared" ca="1" si="135"/>
        <v/>
      </c>
      <c r="M261" s="48" t="str">
        <f t="shared" ca="1" si="135"/>
        <v/>
      </c>
      <c r="N261" s="48" t="str">
        <f t="shared" ca="1" si="135"/>
        <v/>
      </c>
      <c r="P261" s="26" t="str">
        <f t="shared" ca="1" si="111"/>
        <v/>
      </c>
      <c r="Q261" s="26" t="str">
        <f t="shared" ca="1" si="112"/>
        <v/>
      </c>
      <c r="R261" s="26" t="str">
        <f t="shared" ca="1" si="113"/>
        <v/>
      </c>
      <c r="S261" s="26" t="str">
        <f t="shared" ca="1" si="114"/>
        <v/>
      </c>
      <c r="T261" s="26" t="str">
        <f t="shared" ca="1" si="115"/>
        <v/>
      </c>
      <c r="U261" s="26" t="str">
        <f t="shared" ca="1" si="116"/>
        <v/>
      </c>
      <c r="V261" s="26" t="str">
        <f t="shared" ca="1" si="117"/>
        <v/>
      </c>
      <c r="W261" s="26" t="str">
        <f t="shared" ca="1" si="118"/>
        <v/>
      </c>
      <c r="X261" s="26" t="str">
        <f t="shared" ca="1" si="119"/>
        <v/>
      </c>
      <c r="Y261" s="26" t="str">
        <f t="shared" ca="1" si="120"/>
        <v/>
      </c>
      <c r="Z261" s="28" t="str">
        <f t="shared" ca="1" si="104"/>
        <v/>
      </c>
      <c r="AA261" s="57" t="str">
        <f t="shared" ca="1" si="121"/>
        <v/>
      </c>
      <c r="AB261" s="33" t="str">
        <f t="shared" ca="1" si="105"/>
        <v/>
      </c>
      <c r="AD261" s="28" t="str">
        <f t="shared" ca="1" si="122"/>
        <v/>
      </c>
      <c r="AE261" s="28" t="str">
        <f t="shared" ca="1" si="123"/>
        <v/>
      </c>
      <c r="AF261" s="28" t="str">
        <f t="shared" ca="1" si="124"/>
        <v/>
      </c>
      <c r="AG261" s="28" t="str">
        <f t="shared" ca="1" si="125"/>
        <v/>
      </c>
      <c r="AH261" s="28" t="str">
        <f t="shared" ca="1" si="126"/>
        <v/>
      </c>
      <c r="AI261" s="28" t="str">
        <f t="shared" ca="1" si="127"/>
        <v/>
      </c>
      <c r="AJ261" s="28" t="str">
        <f t="shared" ca="1" si="128"/>
        <v/>
      </c>
      <c r="AK261" s="28" t="str">
        <f t="shared" ca="1" si="129"/>
        <v/>
      </c>
      <c r="AL261" s="28" t="str">
        <f t="shared" ca="1" si="130"/>
        <v/>
      </c>
      <c r="AM261" s="28" t="str">
        <f t="shared" ca="1" si="131"/>
        <v/>
      </c>
      <c r="AN261" s="28" t="str">
        <f t="shared" ca="1" si="106"/>
        <v/>
      </c>
      <c r="AO261" s="28" t="str">
        <f t="shared" ca="1" si="132"/>
        <v/>
      </c>
      <c r="AP261" s="33" t="str">
        <f t="shared" ca="1" si="107"/>
        <v/>
      </c>
      <c r="AQ261" s="54"/>
      <c r="AR261" s="53"/>
      <c r="AS261" s="53"/>
      <c r="AT261" s="53"/>
      <c r="AU261" s="53"/>
    </row>
    <row r="262" spans="1:51" ht="15" customHeight="1" x14ac:dyDescent="0.25">
      <c r="A262" s="31" t="str">
        <f t="shared" ca="1" si="108"/>
        <v/>
      </c>
      <c r="B262" s="32" t="str">
        <f t="shared" ca="1" si="109"/>
        <v/>
      </c>
      <c r="C262" s="32" t="str">
        <f t="shared" ca="1" si="110"/>
        <v/>
      </c>
      <c r="D262" s="48">
        <f>RAWDATA!A264</f>
        <v>194803</v>
      </c>
      <c r="E262" s="48" t="str">
        <f t="shared" ca="1" si="133"/>
        <v/>
      </c>
      <c r="F262" s="48" t="str">
        <f t="shared" ca="1" si="135"/>
        <v/>
      </c>
      <c r="G262" s="48" t="str">
        <f t="shared" ca="1" si="135"/>
        <v/>
      </c>
      <c r="H262" s="48" t="str">
        <f t="shared" ca="1" si="135"/>
        <v/>
      </c>
      <c r="I262" s="48" t="str">
        <f t="shared" ca="1" si="135"/>
        <v/>
      </c>
      <c r="J262" s="48" t="str">
        <f t="shared" ca="1" si="135"/>
        <v/>
      </c>
      <c r="K262" s="48" t="str">
        <f t="shared" ca="1" si="135"/>
        <v/>
      </c>
      <c r="L262" s="48" t="str">
        <f t="shared" ca="1" si="135"/>
        <v/>
      </c>
      <c r="M262" s="48" t="str">
        <f t="shared" ca="1" si="135"/>
        <v/>
      </c>
      <c r="N262" s="48" t="str">
        <f t="shared" ca="1" si="135"/>
        <v/>
      </c>
      <c r="P262" s="26" t="str">
        <f t="shared" ca="1" si="111"/>
        <v/>
      </c>
      <c r="Q262" s="26" t="str">
        <f t="shared" ca="1" si="112"/>
        <v/>
      </c>
      <c r="R262" s="26" t="str">
        <f t="shared" ca="1" si="113"/>
        <v/>
      </c>
      <c r="S262" s="26" t="str">
        <f t="shared" ca="1" si="114"/>
        <v/>
      </c>
      <c r="T262" s="26" t="str">
        <f t="shared" ca="1" si="115"/>
        <v/>
      </c>
      <c r="U262" s="26" t="str">
        <f t="shared" ca="1" si="116"/>
        <v/>
      </c>
      <c r="V262" s="26" t="str">
        <f t="shared" ca="1" si="117"/>
        <v/>
      </c>
      <c r="W262" s="26" t="str">
        <f t="shared" ca="1" si="118"/>
        <v/>
      </c>
      <c r="X262" s="26" t="str">
        <f t="shared" ca="1" si="119"/>
        <v/>
      </c>
      <c r="Y262" s="26" t="str">
        <f t="shared" ca="1" si="120"/>
        <v/>
      </c>
      <c r="Z262" s="28" t="str">
        <f t="shared" ca="1" si="104"/>
        <v/>
      </c>
      <c r="AA262" s="57" t="str">
        <f t="shared" ca="1" si="121"/>
        <v/>
      </c>
      <c r="AB262" s="33" t="str">
        <f t="shared" ca="1" si="105"/>
        <v/>
      </c>
      <c r="AD262" s="28" t="str">
        <f t="shared" ca="1" si="122"/>
        <v/>
      </c>
      <c r="AE262" s="28" t="str">
        <f t="shared" ca="1" si="123"/>
        <v/>
      </c>
      <c r="AF262" s="28" t="str">
        <f t="shared" ca="1" si="124"/>
        <v/>
      </c>
      <c r="AG262" s="28" t="str">
        <f t="shared" ca="1" si="125"/>
        <v/>
      </c>
      <c r="AH262" s="28" t="str">
        <f t="shared" ca="1" si="126"/>
        <v/>
      </c>
      <c r="AI262" s="28" t="str">
        <f t="shared" ca="1" si="127"/>
        <v/>
      </c>
      <c r="AJ262" s="28" t="str">
        <f t="shared" ca="1" si="128"/>
        <v/>
      </c>
      <c r="AK262" s="28" t="str">
        <f t="shared" ca="1" si="129"/>
        <v/>
      </c>
      <c r="AL262" s="28" t="str">
        <f t="shared" ca="1" si="130"/>
        <v/>
      </c>
      <c r="AM262" s="28" t="str">
        <f t="shared" ca="1" si="131"/>
        <v/>
      </c>
      <c r="AN262" s="28" t="str">
        <f t="shared" ca="1" si="106"/>
        <v/>
      </c>
      <c r="AO262" s="28" t="str">
        <f t="shared" ca="1" si="132"/>
        <v/>
      </c>
      <c r="AP262" s="33" t="str">
        <f t="shared" ca="1" si="107"/>
        <v/>
      </c>
      <c r="AQ262" s="54"/>
      <c r="AR262" s="53"/>
      <c r="AS262" s="53"/>
      <c r="AT262" s="53"/>
      <c r="AU262" s="53"/>
    </row>
    <row r="263" spans="1:51" ht="15" customHeight="1" x14ac:dyDescent="0.25">
      <c r="A263" s="31" t="str">
        <f t="shared" ca="1" si="108"/>
        <v/>
      </c>
      <c r="B263" s="32" t="str">
        <f t="shared" ca="1" si="109"/>
        <v/>
      </c>
      <c r="C263" s="32" t="str">
        <f t="shared" ca="1" si="110"/>
        <v/>
      </c>
      <c r="D263" s="48">
        <f>RAWDATA!A265</f>
        <v>194804</v>
      </c>
      <c r="E263" s="48" t="str">
        <f t="shared" ca="1" si="133"/>
        <v/>
      </c>
      <c r="F263" s="48" t="str">
        <f t="shared" ca="1" si="135"/>
        <v/>
      </c>
      <c r="G263" s="48" t="str">
        <f t="shared" ca="1" si="135"/>
        <v/>
      </c>
      <c r="H263" s="48" t="str">
        <f t="shared" ca="1" si="135"/>
        <v/>
      </c>
      <c r="I263" s="48" t="str">
        <f t="shared" ca="1" si="135"/>
        <v/>
      </c>
      <c r="J263" s="48" t="str">
        <f t="shared" ca="1" si="135"/>
        <v/>
      </c>
      <c r="K263" s="48" t="str">
        <f t="shared" ca="1" si="135"/>
        <v/>
      </c>
      <c r="L263" s="48" t="str">
        <f t="shared" ca="1" si="135"/>
        <v/>
      </c>
      <c r="M263" s="48" t="str">
        <f t="shared" ca="1" si="135"/>
        <v/>
      </c>
      <c r="N263" s="48" t="str">
        <f t="shared" ca="1" si="135"/>
        <v/>
      </c>
      <c r="P263" s="26" t="str">
        <f t="shared" ca="1" si="111"/>
        <v/>
      </c>
      <c r="Q263" s="26" t="str">
        <f t="shared" ca="1" si="112"/>
        <v/>
      </c>
      <c r="R263" s="26" t="str">
        <f t="shared" ca="1" si="113"/>
        <v/>
      </c>
      <c r="S263" s="26" t="str">
        <f t="shared" ca="1" si="114"/>
        <v/>
      </c>
      <c r="T263" s="26" t="str">
        <f t="shared" ca="1" si="115"/>
        <v/>
      </c>
      <c r="U263" s="26" t="str">
        <f t="shared" ca="1" si="116"/>
        <v/>
      </c>
      <c r="V263" s="26" t="str">
        <f t="shared" ca="1" si="117"/>
        <v/>
      </c>
      <c r="W263" s="26" t="str">
        <f t="shared" ca="1" si="118"/>
        <v/>
      </c>
      <c r="X263" s="26" t="str">
        <f t="shared" ca="1" si="119"/>
        <v/>
      </c>
      <c r="Y263" s="26" t="str">
        <f t="shared" ca="1" si="120"/>
        <v/>
      </c>
      <c r="Z263" s="28" t="str">
        <f t="shared" ca="1" si="104"/>
        <v/>
      </c>
      <c r="AA263" s="57" t="str">
        <f t="shared" ca="1" si="121"/>
        <v/>
      </c>
      <c r="AB263" s="33" t="str">
        <f t="shared" ca="1" si="105"/>
        <v/>
      </c>
      <c r="AD263" s="28" t="str">
        <f t="shared" ca="1" si="122"/>
        <v/>
      </c>
      <c r="AE263" s="28" t="str">
        <f t="shared" ca="1" si="123"/>
        <v/>
      </c>
      <c r="AF263" s="28" t="str">
        <f t="shared" ca="1" si="124"/>
        <v/>
      </c>
      <c r="AG263" s="28" t="str">
        <f t="shared" ca="1" si="125"/>
        <v/>
      </c>
      <c r="AH263" s="28" t="str">
        <f t="shared" ca="1" si="126"/>
        <v/>
      </c>
      <c r="AI263" s="28" t="str">
        <f t="shared" ca="1" si="127"/>
        <v/>
      </c>
      <c r="AJ263" s="28" t="str">
        <f t="shared" ca="1" si="128"/>
        <v/>
      </c>
      <c r="AK263" s="28" t="str">
        <f t="shared" ca="1" si="129"/>
        <v/>
      </c>
      <c r="AL263" s="28" t="str">
        <f t="shared" ca="1" si="130"/>
        <v/>
      </c>
      <c r="AM263" s="28" t="str">
        <f t="shared" ca="1" si="131"/>
        <v/>
      </c>
      <c r="AN263" s="28" t="str">
        <f t="shared" ca="1" si="106"/>
        <v/>
      </c>
      <c r="AO263" s="28" t="str">
        <f t="shared" ca="1" si="132"/>
        <v/>
      </c>
      <c r="AP263" s="33" t="str">
        <f t="shared" ca="1" si="107"/>
        <v/>
      </c>
      <c r="AQ263" s="54"/>
      <c r="AR263" s="53"/>
      <c r="AS263" s="53"/>
      <c r="AT263" s="53"/>
      <c r="AU263" s="53"/>
    </row>
    <row r="264" spans="1:51" ht="15" customHeight="1" x14ac:dyDescent="0.25">
      <c r="A264" s="31" t="str">
        <f t="shared" ca="1" si="108"/>
        <v/>
      </c>
      <c r="B264" s="32" t="str">
        <f t="shared" ca="1" si="109"/>
        <v/>
      </c>
      <c r="C264" s="32" t="str">
        <f t="shared" ca="1" si="110"/>
        <v/>
      </c>
      <c r="D264" s="48">
        <f>RAWDATA!A266</f>
        <v>194805</v>
      </c>
      <c r="E264" s="48" t="str">
        <f t="shared" ca="1" si="133"/>
        <v/>
      </c>
      <c r="F264" s="48" t="str">
        <f t="shared" ca="1" si="135"/>
        <v/>
      </c>
      <c r="G264" s="48" t="str">
        <f t="shared" ca="1" si="135"/>
        <v/>
      </c>
      <c r="H264" s="48" t="str">
        <f t="shared" ca="1" si="135"/>
        <v/>
      </c>
      <c r="I264" s="48" t="str">
        <f t="shared" ca="1" si="135"/>
        <v/>
      </c>
      <c r="J264" s="48" t="str">
        <f t="shared" ca="1" si="135"/>
        <v/>
      </c>
      <c r="K264" s="48" t="str">
        <f t="shared" ca="1" si="135"/>
        <v/>
      </c>
      <c r="L264" s="48" t="str">
        <f t="shared" ca="1" si="135"/>
        <v/>
      </c>
      <c r="M264" s="48" t="str">
        <f t="shared" ca="1" si="135"/>
        <v/>
      </c>
      <c r="N264" s="48" t="str">
        <f t="shared" ca="1" si="135"/>
        <v/>
      </c>
      <c r="P264" s="26" t="str">
        <f t="shared" ca="1" si="111"/>
        <v/>
      </c>
      <c r="Q264" s="26" t="str">
        <f t="shared" ca="1" si="112"/>
        <v/>
      </c>
      <c r="R264" s="26" t="str">
        <f t="shared" ca="1" si="113"/>
        <v/>
      </c>
      <c r="S264" s="26" t="str">
        <f t="shared" ca="1" si="114"/>
        <v/>
      </c>
      <c r="T264" s="26" t="str">
        <f t="shared" ca="1" si="115"/>
        <v/>
      </c>
      <c r="U264" s="26" t="str">
        <f t="shared" ca="1" si="116"/>
        <v/>
      </c>
      <c r="V264" s="26" t="str">
        <f t="shared" ca="1" si="117"/>
        <v/>
      </c>
      <c r="W264" s="26" t="str">
        <f t="shared" ca="1" si="118"/>
        <v/>
      </c>
      <c r="X264" s="26" t="str">
        <f t="shared" ca="1" si="119"/>
        <v/>
      </c>
      <c r="Y264" s="26" t="str">
        <f t="shared" ca="1" si="120"/>
        <v/>
      </c>
      <c r="Z264" s="28" t="str">
        <f t="shared" ref="Z264:Z327" ca="1" si="136">IF(P264="","",IF(P263="",AVERAGE(Y264-1,X264-1)-AVERAGE(P264-1,Q264-1),AVERAGE(Y264/Y263-1,X264/X263-1)-AVERAGE(P264/P263-1,Q264/Q263-1)))</f>
        <v/>
      </c>
      <c r="AA264" s="57" t="str">
        <f t="shared" ca="1" si="121"/>
        <v/>
      </c>
      <c r="AB264" s="33" t="str">
        <f t="shared" ref="AB264:AB327" ca="1" si="137">IF(P264="","",IF(P263="",AVERAGE(Y264-1,X264-1)-AA264,AVERAGE(Y264/Y263-1,X264/X263-1)-AA264))</f>
        <v/>
      </c>
      <c r="AD264" s="28" t="str">
        <f t="shared" ca="1" si="122"/>
        <v/>
      </c>
      <c r="AE264" s="28" t="str">
        <f t="shared" ca="1" si="123"/>
        <v/>
      </c>
      <c r="AF264" s="28" t="str">
        <f t="shared" ca="1" si="124"/>
        <v/>
      </c>
      <c r="AG264" s="28" t="str">
        <f t="shared" ca="1" si="125"/>
        <v/>
      </c>
      <c r="AH264" s="28" t="str">
        <f t="shared" ca="1" si="126"/>
        <v/>
      </c>
      <c r="AI264" s="28" t="str">
        <f t="shared" ca="1" si="127"/>
        <v/>
      </c>
      <c r="AJ264" s="28" t="str">
        <f t="shared" ca="1" si="128"/>
        <v/>
      </c>
      <c r="AK264" s="28" t="str">
        <f t="shared" ca="1" si="129"/>
        <v/>
      </c>
      <c r="AL264" s="28" t="str">
        <f t="shared" ca="1" si="130"/>
        <v/>
      </c>
      <c r="AM264" s="28" t="str">
        <f t="shared" ca="1" si="131"/>
        <v/>
      </c>
      <c r="AN264" s="28" t="str">
        <f t="shared" ref="AN264:AN327" ca="1" si="138">IF(AD264="","",IF(AD263="",AVERAGE(AM264,AL264)-AVERAGE(AD264,AE264),AVERAGE(AM264,AL264)-AVERAGE(AD264,AE264)))</f>
        <v/>
      </c>
      <c r="AO264" s="28" t="str">
        <f t="shared" ca="1" si="132"/>
        <v/>
      </c>
      <c r="AP264" s="33" t="str">
        <f t="shared" ref="AP264:AP327" ca="1" si="139">IF(AD264="","",IF(AD263="",AVERAGE(AM264,AL264)-AO264,AVERAGE(AM264,AL264)-AO264))</f>
        <v/>
      </c>
      <c r="AQ264" s="54"/>
      <c r="AR264" s="53"/>
      <c r="AS264" s="53"/>
      <c r="AT264" s="53"/>
      <c r="AU264" s="53"/>
    </row>
    <row r="265" spans="1:51" ht="15" customHeight="1" x14ac:dyDescent="0.25">
      <c r="A265" s="31" t="str">
        <f t="shared" ref="A265:A301" ca="1" si="140">IF(E265="","",DATE(LEFT(D265,4),RIGHT(D265,2),1))</f>
        <v/>
      </c>
      <c r="B265" s="32" t="str">
        <f t="shared" ref="B265:B301" ca="1" si="141">IF(E265="","",YEAR(A265))</f>
        <v/>
      </c>
      <c r="C265" s="32" t="str">
        <f t="shared" ref="C265:C301" ca="1" si="142">IF(E265="","",MONTH(A265))</f>
        <v/>
      </c>
      <c r="D265" s="48">
        <f>RAWDATA!A267</f>
        <v>194806</v>
      </c>
      <c r="E265" s="48" t="str">
        <f t="shared" ca="1" si="133"/>
        <v/>
      </c>
      <c r="F265" s="48" t="str">
        <f t="shared" ca="1" si="135"/>
        <v/>
      </c>
      <c r="G265" s="48" t="str">
        <f t="shared" ca="1" si="135"/>
        <v/>
      </c>
      <c r="H265" s="48" t="str">
        <f t="shared" ca="1" si="135"/>
        <v/>
      </c>
      <c r="I265" s="48" t="str">
        <f t="shared" ca="1" si="135"/>
        <v/>
      </c>
      <c r="J265" s="48" t="str">
        <f t="shared" ca="1" si="135"/>
        <v/>
      </c>
      <c r="K265" s="48" t="str">
        <f t="shared" ca="1" si="135"/>
        <v/>
      </c>
      <c r="L265" s="48" t="str">
        <f t="shared" ca="1" si="135"/>
        <v/>
      </c>
      <c r="M265" s="48" t="str">
        <f t="shared" ca="1" si="135"/>
        <v/>
      </c>
      <c r="N265" s="48" t="str">
        <f t="shared" ca="1" si="135"/>
        <v/>
      </c>
      <c r="P265" s="26" t="str">
        <f t="shared" ref="P265:P328" ca="1" si="143">IF(E265="","",IF(P264="",1*(1+E265/100),P264*(1+E265/100)))</f>
        <v/>
      </c>
      <c r="Q265" s="26" t="str">
        <f t="shared" ref="Q265:Q328" ca="1" si="144">IF(F265="","",IF(Q264="",1*(1+F265/100),Q264*(1+F265/100)))</f>
        <v/>
      </c>
      <c r="R265" s="26" t="str">
        <f t="shared" ref="R265:R328" ca="1" si="145">IF(G265="","",IF(R264="",1*(1+G265/100),R264*(1+G265/100)))</f>
        <v/>
      </c>
      <c r="S265" s="26" t="str">
        <f t="shared" ref="S265:S328" ca="1" si="146">IF(H265="","",IF(S264="",1*(1+H265/100),S264*(1+H265/100)))</f>
        <v/>
      </c>
      <c r="T265" s="26" t="str">
        <f t="shared" ref="T265:T328" ca="1" si="147">IF(I265="","",IF(T264="",1*(1+I265/100),T264*(1+I265/100)))</f>
        <v/>
      </c>
      <c r="U265" s="26" t="str">
        <f t="shared" ref="U265:U328" ca="1" si="148">IF(J265="","",IF(U264="",1*(1+J265/100),U264*(1+J265/100)))</f>
        <v/>
      </c>
      <c r="V265" s="26" t="str">
        <f t="shared" ref="V265:V328" ca="1" si="149">IF(K265="","",IF(V264="",1*(1+K265/100),V264*(1+K265/100)))</f>
        <v/>
      </c>
      <c r="W265" s="26" t="str">
        <f t="shared" ref="W265:W328" ca="1" si="150">IF(L265="","",IF(W264="",1*(1+L265/100),W264*(1+L265/100)))</f>
        <v/>
      </c>
      <c r="X265" s="26" t="str">
        <f t="shared" ref="X265:X328" ca="1" si="151">IF(M265="","",IF(X264="",1*(1+M265/100),X264*(1+M265/100)))</f>
        <v/>
      </c>
      <c r="Y265" s="26" t="str">
        <f t="shared" ref="Y265:Y328" ca="1" si="152">IF(N265="","",IF(Y264="",1*(1+N265/100),Y264*(1+N265/100)))</f>
        <v/>
      </c>
      <c r="Z265" s="28" t="str">
        <f t="shared" ca="1" si="136"/>
        <v/>
      </c>
      <c r="AA265" s="57" t="str">
        <f t="shared" ref="AA265:AA328" ca="1" si="153">IF(E265="","",AVERAGE(E265:N265)/100)</f>
        <v/>
      </c>
      <c r="AB265" s="33" t="str">
        <f t="shared" ca="1" si="137"/>
        <v/>
      </c>
      <c r="AD265" s="28" t="str">
        <f t="shared" ref="AD265:AD328" ca="1" si="154">IF(E265="","",IF(P264="",LN(P265),LN(P265/P264)))</f>
        <v/>
      </c>
      <c r="AE265" s="28" t="str">
        <f t="shared" ref="AE265:AE328" ca="1" si="155">IF(F265="","",IF(Q264="",LN(Q265),LN(Q265/Q264)))</f>
        <v/>
      </c>
      <c r="AF265" s="28" t="str">
        <f t="shared" ref="AF265:AF328" ca="1" si="156">IF(G265="","",IF(R264="",LN(R265),LN(R265/R264)))</f>
        <v/>
      </c>
      <c r="AG265" s="28" t="str">
        <f t="shared" ref="AG265:AG328" ca="1" si="157">IF(H265="","",IF(S264="",LN(S265),LN(S265/S264)))</f>
        <v/>
      </c>
      <c r="AH265" s="28" t="str">
        <f t="shared" ref="AH265:AH328" ca="1" si="158">IF(I265="","",IF(T264="",LN(T265),LN(T265/T264)))</f>
        <v/>
      </c>
      <c r="AI265" s="28" t="str">
        <f t="shared" ref="AI265:AI328" ca="1" si="159">IF(J265="","",IF(U264="",LN(U265),LN(U265/U264)))</f>
        <v/>
      </c>
      <c r="AJ265" s="28" t="str">
        <f t="shared" ref="AJ265:AJ328" ca="1" si="160">IF(K265="","",IF(V264="",LN(V265),LN(V265/V264)))</f>
        <v/>
      </c>
      <c r="AK265" s="28" t="str">
        <f t="shared" ref="AK265:AK328" ca="1" si="161">IF(L265="","",IF(W264="",LN(W265),LN(W265/W264)))</f>
        <v/>
      </c>
      <c r="AL265" s="28" t="str">
        <f t="shared" ref="AL265:AL328" ca="1" si="162">IF(M265="","",IF(X264="",LN(X265),LN(X265/X264)))</f>
        <v/>
      </c>
      <c r="AM265" s="28" t="str">
        <f t="shared" ref="AM265:AM328" ca="1" si="163">IF(N265="","",IF(Y264="",LN(Y265),LN(Y265/Y264)))</f>
        <v/>
      </c>
      <c r="AN265" s="28" t="str">
        <f t="shared" ca="1" si="138"/>
        <v/>
      </c>
      <c r="AO265" s="28" t="str">
        <f t="shared" ref="AO265:AO328" ca="1" si="164">IF(AA265="","",LN(1+AA265))</f>
        <v/>
      </c>
      <c r="AP265" s="33" t="str">
        <f t="shared" ca="1" si="139"/>
        <v/>
      </c>
      <c r="AQ265" s="54"/>
      <c r="AR265" s="53"/>
      <c r="AS265" s="53"/>
      <c r="AT265" s="53"/>
      <c r="AU265" s="53"/>
    </row>
    <row r="266" spans="1:51" ht="15" customHeight="1" x14ac:dyDescent="0.25">
      <c r="A266" s="31" t="str">
        <f t="shared" ca="1" si="140"/>
        <v/>
      </c>
      <c r="B266" s="32" t="str">
        <f t="shared" ca="1" si="141"/>
        <v/>
      </c>
      <c r="C266" s="32" t="str">
        <f t="shared" ca="1" si="142"/>
        <v/>
      </c>
      <c r="D266" s="48">
        <f>RAWDATA!A268</f>
        <v>194807</v>
      </c>
      <c r="E266" s="48" t="str">
        <f t="shared" ref="E266:E329" ca="1" si="165">IF(OR($D266&lt;$B$3,$D266&gt;$B$4),"",IF(ISERROR(VLOOKUP($D266,INDIRECT($B$1),E$7,0)),"",VLOOKUP($D266,INDIRECT($B$1),E$7,0)))</f>
        <v/>
      </c>
      <c r="F266" s="48" t="str">
        <f t="shared" ca="1" si="135"/>
        <v/>
      </c>
      <c r="G266" s="48" t="str">
        <f t="shared" ca="1" si="135"/>
        <v/>
      </c>
      <c r="H266" s="48" t="str">
        <f t="shared" ca="1" si="135"/>
        <v/>
      </c>
      <c r="I266" s="48" t="str">
        <f t="shared" ca="1" si="135"/>
        <v/>
      </c>
      <c r="J266" s="48" t="str">
        <f t="shared" ca="1" si="135"/>
        <v/>
      </c>
      <c r="K266" s="48" t="str">
        <f t="shared" ca="1" si="135"/>
        <v/>
      </c>
      <c r="L266" s="48" t="str">
        <f t="shared" ca="1" si="135"/>
        <v/>
      </c>
      <c r="M266" s="48" t="str">
        <f t="shared" ca="1" si="135"/>
        <v/>
      </c>
      <c r="N266" s="48" t="str">
        <f t="shared" ca="1" si="135"/>
        <v/>
      </c>
      <c r="P266" s="26" t="str">
        <f t="shared" ca="1" si="143"/>
        <v/>
      </c>
      <c r="Q266" s="26" t="str">
        <f t="shared" ca="1" si="144"/>
        <v/>
      </c>
      <c r="R266" s="26" t="str">
        <f t="shared" ca="1" si="145"/>
        <v/>
      </c>
      <c r="S266" s="26" t="str">
        <f t="shared" ca="1" si="146"/>
        <v/>
      </c>
      <c r="T266" s="26" t="str">
        <f t="shared" ca="1" si="147"/>
        <v/>
      </c>
      <c r="U266" s="26" t="str">
        <f t="shared" ca="1" si="148"/>
        <v/>
      </c>
      <c r="V266" s="26" t="str">
        <f t="shared" ca="1" si="149"/>
        <v/>
      </c>
      <c r="W266" s="26" t="str">
        <f t="shared" ca="1" si="150"/>
        <v/>
      </c>
      <c r="X266" s="26" t="str">
        <f t="shared" ca="1" si="151"/>
        <v/>
      </c>
      <c r="Y266" s="26" t="str">
        <f t="shared" ca="1" si="152"/>
        <v/>
      </c>
      <c r="Z266" s="28" t="str">
        <f t="shared" ca="1" si="136"/>
        <v/>
      </c>
      <c r="AA266" s="57" t="str">
        <f t="shared" ca="1" si="153"/>
        <v/>
      </c>
      <c r="AB266" s="33" t="str">
        <f t="shared" ca="1" si="137"/>
        <v/>
      </c>
      <c r="AD266" s="28" t="str">
        <f t="shared" ca="1" si="154"/>
        <v/>
      </c>
      <c r="AE266" s="28" t="str">
        <f t="shared" ca="1" si="155"/>
        <v/>
      </c>
      <c r="AF266" s="28" t="str">
        <f t="shared" ca="1" si="156"/>
        <v/>
      </c>
      <c r="AG266" s="28" t="str">
        <f t="shared" ca="1" si="157"/>
        <v/>
      </c>
      <c r="AH266" s="28" t="str">
        <f t="shared" ca="1" si="158"/>
        <v/>
      </c>
      <c r="AI266" s="28" t="str">
        <f t="shared" ca="1" si="159"/>
        <v/>
      </c>
      <c r="AJ266" s="28" t="str">
        <f t="shared" ca="1" si="160"/>
        <v/>
      </c>
      <c r="AK266" s="28" t="str">
        <f t="shared" ca="1" si="161"/>
        <v/>
      </c>
      <c r="AL266" s="28" t="str">
        <f t="shared" ca="1" si="162"/>
        <v/>
      </c>
      <c r="AM266" s="28" t="str">
        <f t="shared" ca="1" si="163"/>
        <v/>
      </c>
      <c r="AN266" s="28" t="str">
        <f t="shared" ca="1" si="138"/>
        <v/>
      </c>
      <c r="AO266" s="28" t="str">
        <f t="shared" ca="1" si="164"/>
        <v/>
      </c>
      <c r="AP266" s="33" t="str">
        <f t="shared" ca="1" si="139"/>
        <v/>
      </c>
      <c r="AQ266" s="54"/>
      <c r="AR266" s="53"/>
      <c r="AS266" s="53"/>
      <c r="AT266" s="53"/>
      <c r="AU266" s="53"/>
    </row>
    <row r="267" spans="1:51" ht="15" customHeight="1" x14ac:dyDescent="0.25">
      <c r="A267" s="31" t="str">
        <f t="shared" ca="1" si="140"/>
        <v/>
      </c>
      <c r="B267" s="32" t="str">
        <f t="shared" ca="1" si="141"/>
        <v/>
      </c>
      <c r="C267" s="32" t="str">
        <f t="shared" ca="1" si="142"/>
        <v/>
      </c>
      <c r="D267" s="48">
        <f>RAWDATA!A269</f>
        <v>194808</v>
      </c>
      <c r="E267" s="48" t="str">
        <f t="shared" ca="1" si="165"/>
        <v/>
      </c>
      <c r="F267" s="48" t="str">
        <f t="shared" ca="1" si="135"/>
        <v/>
      </c>
      <c r="G267" s="48" t="str">
        <f t="shared" ca="1" si="135"/>
        <v/>
      </c>
      <c r="H267" s="48" t="str">
        <f t="shared" ca="1" si="135"/>
        <v/>
      </c>
      <c r="I267" s="48" t="str">
        <f t="shared" ca="1" si="135"/>
        <v/>
      </c>
      <c r="J267" s="48" t="str">
        <f t="shared" ca="1" si="135"/>
        <v/>
      </c>
      <c r="K267" s="48" t="str">
        <f t="shared" ca="1" si="135"/>
        <v/>
      </c>
      <c r="L267" s="48" t="str">
        <f t="shared" ca="1" si="135"/>
        <v/>
      </c>
      <c r="M267" s="48" t="str">
        <f t="shared" ca="1" si="135"/>
        <v/>
      </c>
      <c r="N267" s="48" t="str">
        <f t="shared" ca="1" si="135"/>
        <v/>
      </c>
      <c r="P267" s="26" t="str">
        <f t="shared" ca="1" si="143"/>
        <v/>
      </c>
      <c r="Q267" s="26" t="str">
        <f t="shared" ca="1" si="144"/>
        <v/>
      </c>
      <c r="R267" s="26" t="str">
        <f t="shared" ca="1" si="145"/>
        <v/>
      </c>
      <c r="S267" s="26" t="str">
        <f t="shared" ca="1" si="146"/>
        <v/>
      </c>
      <c r="T267" s="26" t="str">
        <f t="shared" ca="1" si="147"/>
        <v/>
      </c>
      <c r="U267" s="26" t="str">
        <f t="shared" ca="1" si="148"/>
        <v/>
      </c>
      <c r="V267" s="26" t="str">
        <f t="shared" ca="1" si="149"/>
        <v/>
      </c>
      <c r="W267" s="26" t="str">
        <f t="shared" ca="1" si="150"/>
        <v/>
      </c>
      <c r="X267" s="26" t="str">
        <f t="shared" ca="1" si="151"/>
        <v/>
      </c>
      <c r="Y267" s="26" t="str">
        <f t="shared" ca="1" si="152"/>
        <v/>
      </c>
      <c r="Z267" s="28" t="str">
        <f t="shared" ca="1" si="136"/>
        <v/>
      </c>
      <c r="AA267" s="57" t="str">
        <f t="shared" ca="1" si="153"/>
        <v/>
      </c>
      <c r="AB267" s="33" t="str">
        <f t="shared" ca="1" si="137"/>
        <v/>
      </c>
      <c r="AD267" s="28" t="str">
        <f t="shared" ca="1" si="154"/>
        <v/>
      </c>
      <c r="AE267" s="28" t="str">
        <f t="shared" ca="1" si="155"/>
        <v/>
      </c>
      <c r="AF267" s="28" t="str">
        <f t="shared" ca="1" si="156"/>
        <v/>
      </c>
      <c r="AG267" s="28" t="str">
        <f t="shared" ca="1" si="157"/>
        <v/>
      </c>
      <c r="AH267" s="28" t="str">
        <f t="shared" ca="1" si="158"/>
        <v/>
      </c>
      <c r="AI267" s="28" t="str">
        <f t="shared" ca="1" si="159"/>
        <v/>
      </c>
      <c r="AJ267" s="28" t="str">
        <f t="shared" ca="1" si="160"/>
        <v/>
      </c>
      <c r="AK267" s="28" t="str">
        <f t="shared" ca="1" si="161"/>
        <v/>
      </c>
      <c r="AL267" s="28" t="str">
        <f t="shared" ca="1" si="162"/>
        <v/>
      </c>
      <c r="AM267" s="28" t="str">
        <f t="shared" ca="1" si="163"/>
        <v/>
      </c>
      <c r="AN267" s="28" t="str">
        <f t="shared" ca="1" si="138"/>
        <v/>
      </c>
      <c r="AO267" s="28" t="str">
        <f t="shared" ca="1" si="164"/>
        <v/>
      </c>
      <c r="AP267" s="33" t="str">
        <f t="shared" ca="1" si="139"/>
        <v/>
      </c>
      <c r="AQ267" s="54"/>
      <c r="AR267" s="53"/>
      <c r="AS267" s="53"/>
      <c r="AT267" s="53"/>
      <c r="AU267" s="53"/>
    </row>
    <row r="268" spans="1:51" ht="15" customHeight="1" x14ac:dyDescent="0.25">
      <c r="A268" s="31" t="str">
        <f t="shared" ca="1" si="140"/>
        <v/>
      </c>
      <c r="B268" s="32" t="str">
        <f t="shared" ca="1" si="141"/>
        <v/>
      </c>
      <c r="C268" s="32" t="str">
        <f t="shared" ca="1" si="142"/>
        <v/>
      </c>
      <c r="D268" s="48">
        <f>RAWDATA!A270</f>
        <v>194809</v>
      </c>
      <c r="E268" s="48" t="str">
        <f t="shared" ca="1" si="165"/>
        <v/>
      </c>
      <c r="F268" s="48" t="str">
        <f t="shared" ca="1" si="135"/>
        <v/>
      </c>
      <c r="G268" s="48" t="str">
        <f t="shared" ca="1" si="135"/>
        <v/>
      </c>
      <c r="H268" s="48" t="str">
        <f t="shared" ca="1" si="135"/>
        <v/>
      </c>
      <c r="I268" s="48" t="str">
        <f t="shared" ca="1" si="135"/>
        <v/>
      </c>
      <c r="J268" s="48" t="str">
        <f t="shared" ca="1" si="135"/>
        <v/>
      </c>
      <c r="K268" s="48" t="str">
        <f t="shared" ca="1" si="135"/>
        <v/>
      </c>
      <c r="L268" s="48" t="str">
        <f t="shared" ca="1" si="135"/>
        <v/>
      </c>
      <c r="M268" s="48" t="str">
        <f t="shared" ca="1" si="135"/>
        <v/>
      </c>
      <c r="N268" s="48" t="str">
        <f t="shared" ca="1" si="135"/>
        <v/>
      </c>
      <c r="P268" s="26" t="str">
        <f t="shared" ca="1" si="143"/>
        <v/>
      </c>
      <c r="Q268" s="26" t="str">
        <f t="shared" ca="1" si="144"/>
        <v/>
      </c>
      <c r="R268" s="26" t="str">
        <f t="shared" ca="1" si="145"/>
        <v/>
      </c>
      <c r="S268" s="26" t="str">
        <f t="shared" ca="1" si="146"/>
        <v/>
      </c>
      <c r="T268" s="26" t="str">
        <f t="shared" ca="1" si="147"/>
        <v/>
      </c>
      <c r="U268" s="26" t="str">
        <f t="shared" ca="1" si="148"/>
        <v/>
      </c>
      <c r="V268" s="26" t="str">
        <f t="shared" ca="1" si="149"/>
        <v/>
      </c>
      <c r="W268" s="26" t="str">
        <f t="shared" ca="1" si="150"/>
        <v/>
      </c>
      <c r="X268" s="26" t="str">
        <f t="shared" ca="1" si="151"/>
        <v/>
      </c>
      <c r="Y268" s="26" t="str">
        <f t="shared" ca="1" si="152"/>
        <v/>
      </c>
      <c r="Z268" s="28" t="str">
        <f t="shared" ca="1" si="136"/>
        <v/>
      </c>
      <c r="AA268" s="57" t="str">
        <f t="shared" ca="1" si="153"/>
        <v/>
      </c>
      <c r="AB268" s="33" t="str">
        <f t="shared" ca="1" si="137"/>
        <v/>
      </c>
      <c r="AD268" s="28" t="str">
        <f t="shared" ca="1" si="154"/>
        <v/>
      </c>
      <c r="AE268" s="28" t="str">
        <f t="shared" ca="1" si="155"/>
        <v/>
      </c>
      <c r="AF268" s="28" t="str">
        <f t="shared" ca="1" si="156"/>
        <v/>
      </c>
      <c r="AG268" s="28" t="str">
        <f t="shared" ca="1" si="157"/>
        <v/>
      </c>
      <c r="AH268" s="28" t="str">
        <f t="shared" ca="1" si="158"/>
        <v/>
      </c>
      <c r="AI268" s="28" t="str">
        <f t="shared" ca="1" si="159"/>
        <v/>
      </c>
      <c r="AJ268" s="28" t="str">
        <f t="shared" ca="1" si="160"/>
        <v/>
      </c>
      <c r="AK268" s="28" t="str">
        <f t="shared" ca="1" si="161"/>
        <v/>
      </c>
      <c r="AL268" s="28" t="str">
        <f t="shared" ca="1" si="162"/>
        <v/>
      </c>
      <c r="AM268" s="28" t="str">
        <f t="shared" ca="1" si="163"/>
        <v/>
      </c>
      <c r="AN268" s="28" t="str">
        <f t="shared" ca="1" si="138"/>
        <v/>
      </c>
      <c r="AO268" s="28" t="str">
        <f t="shared" ca="1" si="164"/>
        <v/>
      </c>
      <c r="AP268" s="33" t="str">
        <f t="shared" ca="1" si="139"/>
        <v/>
      </c>
      <c r="AQ268" s="54"/>
      <c r="AR268" s="53"/>
      <c r="AS268" s="53"/>
      <c r="AT268" s="53"/>
      <c r="AU268" s="53"/>
    </row>
    <row r="269" spans="1:51" ht="15" customHeight="1" x14ac:dyDescent="0.25">
      <c r="A269" s="31" t="str">
        <f t="shared" ca="1" si="140"/>
        <v/>
      </c>
      <c r="B269" s="32" t="str">
        <f t="shared" ca="1" si="141"/>
        <v/>
      </c>
      <c r="C269" s="32" t="str">
        <f t="shared" ca="1" si="142"/>
        <v/>
      </c>
      <c r="D269" s="48">
        <f>RAWDATA!A271</f>
        <v>194810</v>
      </c>
      <c r="E269" s="48" t="str">
        <f t="shared" ca="1" si="165"/>
        <v/>
      </c>
      <c r="F269" s="48" t="str">
        <f t="shared" ca="1" si="135"/>
        <v/>
      </c>
      <c r="G269" s="48" t="str">
        <f t="shared" ca="1" si="135"/>
        <v/>
      </c>
      <c r="H269" s="48" t="str">
        <f t="shared" ca="1" si="135"/>
        <v/>
      </c>
      <c r="I269" s="48" t="str">
        <f t="shared" ca="1" si="135"/>
        <v/>
      </c>
      <c r="J269" s="48" t="str">
        <f t="shared" ca="1" si="135"/>
        <v/>
      </c>
      <c r="K269" s="48" t="str">
        <f t="shared" ca="1" si="135"/>
        <v/>
      </c>
      <c r="L269" s="48" t="str">
        <f t="shared" ca="1" si="135"/>
        <v/>
      </c>
      <c r="M269" s="48" t="str">
        <f t="shared" ca="1" si="135"/>
        <v/>
      </c>
      <c r="N269" s="48" t="str">
        <f t="shared" ca="1" si="135"/>
        <v/>
      </c>
      <c r="P269" s="26" t="str">
        <f t="shared" ca="1" si="143"/>
        <v/>
      </c>
      <c r="Q269" s="26" t="str">
        <f t="shared" ca="1" si="144"/>
        <v/>
      </c>
      <c r="R269" s="26" t="str">
        <f t="shared" ca="1" si="145"/>
        <v/>
      </c>
      <c r="S269" s="26" t="str">
        <f t="shared" ca="1" si="146"/>
        <v/>
      </c>
      <c r="T269" s="26" t="str">
        <f t="shared" ca="1" si="147"/>
        <v/>
      </c>
      <c r="U269" s="26" t="str">
        <f t="shared" ca="1" si="148"/>
        <v/>
      </c>
      <c r="V269" s="26" t="str">
        <f t="shared" ca="1" si="149"/>
        <v/>
      </c>
      <c r="W269" s="26" t="str">
        <f t="shared" ca="1" si="150"/>
        <v/>
      </c>
      <c r="X269" s="26" t="str">
        <f t="shared" ca="1" si="151"/>
        <v/>
      </c>
      <c r="Y269" s="26" t="str">
        <f t="shared" ca="1" si="152"/>
        <v/>
      </c>
      <c r="Z269" s="28" t="str">
        <f t="shared" ca="1" si="136"/>
        <v/>
      </c>
      <c r="AA269" s="57" t="str">
        <f t="shared" ca="1" si="153"/>
        <v/>
      </c>
      <c r="AB269" s="33" t="str">
        <f t="shared" ca="1" si="137"/>
        <v/>
      </c>
      <c r="AD269" s="28" t="str">
        <f t="shared" ca="1" si="154"/>
        <v/>
      </c>
      <c r="AE269" s="28" t="str">
        <f t="shared" ca="1" si="155"/>
        <v/>
      </c>
      <c r="AF269" s="28" t="str">
        <f t="shared" ca="1" si="156"/>
        <v/>
      </c>
      <c r="AG269" s="28" t="str">
        <f t="shared" ca="1" si="157"/>
        <v/>
      </c>
      <c r="AH269" s="28" t="str">
        <f t="shared" ca="1" si="158"/>
        <v/>
      </c>
      <c r="AI269" s="28" t="str">
        <f t="shared" ca="1" si="159"/>
        <v/>
      </c>
      <c r="AJ269" s="28" t="str">
        <f t="shared" ca="1" si="160"/>
        <v/>
      </c>
      <c r="AK269" s="28" t="str">
        <f t="shared" ca="1" si="161"/>
        <v/>
      </c>
      <c r="AL269" s="28" t="str">
        <f t="shared" ca="1" si="162"/>
        <v/>
      </c>
      <c r="AM269" s="28" t="str">
        <f t="shared" ca="1" si="163"/>
        <v/>
      </c>
      <c r="AN269" s="28" t="str">
        <f t="shared" ca="1" si="138"/>
        <v/>
      </c>
      <c r="AO269" s="28" t="str">
        <f t="shared" ca="1" si="164"/>
        <v/>
      </c>
      <c r="AP269" s="33" t="str">
        <f t="shared" ca="1" si="139"/>
        <v/>
      </c>
      <c r="AQ269" s="54"/>
      <c r="AR269" s="53"/>
      <c r="AS269" s="53"/>
      <c r="AT269" s="53"/>
      <c r="AU269" s="53"/>
      <c r="AY269" s="29"/>
    </row>
    <row r="270" spans="1:51" ht="15" customHeight="1" x14ac:dyDescent="0.25">
      <c r="A270" s="31" t="str">
        <f t="shared" ca="1" si="140"/>
        <v/>
      </c>
      <c r="B270" s="32" t="str">
        <f t="shared" ca="1" si="141"/>
        <v/>
      </c>
      <c r="C270" s="32" t="str">
        <f t="shared" ca="1" si="142"/>
        <v/>
      </c>
      <c r="D270" s="48">
        <f>RAWDATA!A272</f>
        <v>194811</v>
      </c>
      <c r="E270" s="48" t="str">
        <f t="shared" ca="1" si="165"/>
        <v/>
      </c>
      <c r="F270" s="48" t="str">
        <f t="shared" ca="1" si="135"/>
        <v/>
      </c>
      <c r="G270" s="48" t="str">
        <f t="shared" ca="1" si="135"/>
        <v/>
      </c>
      <c r="H270" s="48" t="str">
        <f t="shared" ca="1" si="135"/>
        <v/>
      </c>
      <c r="I270" s="48" t="str">
        <f t="shared" ca="1" si="135"/>
        <v/>
      </c>
      <c r="J270" s="48" t="str">
        <f t="shared" ca="1" si="135"/>
        <v/>
      </c>
      <c r="K270" s="48" t="str">
        <f t="shared" ca="1" si="135"/>
        <v/>
      </c>
      <c r="L270" s="48" t="str">
        <f t="shared" ca="1" si="135"/>
        <v/>
      </c>
      <c r="M270" s="48" t="str">
        <f t="shared" ca="1" si="135"/>
        <v/>
      </c>
      <c r="N270" s="48" t="str">
        <f t="shared" ca="1" si="135"/>
        <v/>
      </c>
      <c r="P270" s="26" t="str">
        <f t="shared" ca="1" si="143"/>
        <v/>
      </c>
      <c r="Q270" s="26" t="str">
        <f t="shared" ca="1" si="144"/>
        <v/>
      </c>
      <c r="R270" s="26" t="str">
        <f t="shared" ca="1" si="145"/>
        <v/>
      </c>
      <c r="S270" s="26" t="str">
        <f t="shared" ca="1" si="146"/>
        <v/>
      </c>
      <c r="T270" s="26" t="str">
        <f t="shared" ca="1" si="147"/>
        <v/>
      </c>
      <c r="U270" s="26" t="str">
        <f t="shared" ca="1" si="148"/>
        <v/>
      </c>
      <c r="V270" s="26" t="str">
        <f t="shared" ca="1" si="149"/>
        <v/>
      </c>
      <c r="W270" s="26" t="str">
        <f t="shared" ca="1" si="150"/>
        <v/>
      </c>
      <c r="X270" s="26" t="str">
        <f t="shared" ca="1" si="151"/>
        <v/>
      </c>
      <c r="Y270" s="26" t="str">
        <f t="shared" ca="1" si="152"/>
        <v/>
      </c>
      <c r="Z270" s="28" t="str">
        <f t="shared" ca="1" si="136"/>
        <v/>
      </c>
      <c r="AA270" s="57" t="str">
        <f t="shared" ca="1" si="153"/>
        <v/>
      </c>
      <c r="AB270" s="33" t="str">
        <f t="shared" ca="1" si="137"/>
        <v/>
      </c>
      <c r="AD270" s="28" t="str">
        <f t="shared" ca="1" si="154"/>
        <v/>
      </c>
      <c r="AE270" s="28" t="str">
        <f t="shared" ca="1" si="155"/>
        <v/>
      </c>
      <c r="AF270" s="28" t="str">
        <f t="shared" ca="1" si="156"/>
        <v/>
      </c>
      <c r="AG270" s="28" t="str">
        <f t="shared" ca="1" si="157"/>
        <v/>
      </c>
      <c r="AH270" s="28" t="str">
        <f t="shared" ca="1" si="158"/>
        <v/>
      </c>
      <c r="AI270" s="28" t="str">
        <f t="shared" ca="1" si="159"/>
        <v/>
      </c>
      <c r="AJ270" s="28" t="str">
        <f t="shared" ca="1" si="160"/>
        <v/>
      </c>
      <c r="AK270" s="28" t="str">
        <f t="shared" ca="1" si="161"/>
        <v/>
      </c>
      <c r="AL270" s="28" t="str">
        <f t="shared" ca="1" si="162"/>
        <v/>
      </c>
      <c r="AM270" s="28" t="str">
        <f t="shared" ca="1" si="163"/>
        <v/>
      </c>
      <c r="AN270" s="28" t="str">
        <f t="shared" ca="1" si="138"/>
        <v/>
      </c>
      <c r="AO270" s="28" t="str">
        <f t="shared" ca="1" si="164"/>
        <v/>
      </c>
      <c r="AP270" s="33" t="str">
        <f t="shared" ca="1" si="139"/>
        <v/>
      </c>
      <c r="AQ270" s="54"/>
      <c r="AR270" s="53"/>
      <c r="AS270" s="53"/>
      <c r="AT270" s="53"/>
      <c r="AU270" s="53"/>
    </row>
    <row r="271" spans="1:51" ht="15" customHeight="1" x14ac:dyDescent="0.25">
      <c r="A271" s="31" t="str">
        <f t="shared" ca="1" si="140"/>
        <v/>
      </c>
      <c r="B271" s="32" t="str">
        <f t="shared" ca="1" si="141"/>
        <v/>
      </c>
      <c r="C271" s="32" t="str">
        <f t="shared" ca="1" si="142"/>
        <v/>
      </c>
      <c r="D271" s="48">
        <f>RAWDATA!A273</f>
        <v>194812</v>
      </c>
      <c r="E271" s="48" t="str">
        <f t="shared" ca="1" si="165"/>
        <v/>
      </c>
      <c r="F271" s="48" t="str">
        <f t="shared" ca="1" si="135"/>
        <v/>
      </c>
      <c r="G271" s="48" t="str">
        <f t="shared" ca="1" si="135"/>
        <v/>
      </c>
      <c r="H271" s="48" t="str">
        <f t="shared" ca="1" si="135"/>
        <v/>
      </c>
      <c r="I271" s="48" t="str">
        <f t="shared" ca="1" si="135"/>
        <v/>
      </c>
      <c r="J271" s="48" t="str">
        <f t="shared" ca="1" si="135"/>
        <v/>
      </c>
      <c r="K271" s="48" t="str">
        <f t="shared" ca="1" si="135"/>
        <v/>
      </c>
      <c r="L271" s="48" t="str">
        <f t="shared" ca="1" si="135"/>
        <v/>
      </c>
      <c r="M271" s="48" t="str">
        <f t="shared" ref="F271:N300" ca="1" si="166">IF(OR($D271&lt;$B$3,$D271&gt;$B$4),"",IF(ISERROR(VLOOKUP($D271,INDIRECT($B$1),M$7,0)),"",VLOOKUP($D271,INDIRECT($B$1),M$7,0)))</f>
        <v/>
      </c>
      <c r="N271" s="48" t="str">
        <f t="shared" ca="1" si="166"/>
        <v/>
      </c>
      <c r="P271" s="26" t="str">
        <f t="shared" ca="1" si="143"/>
        <v/>
      </c>
      <c r="Q271" s="26" t="str">
        <f t="shared" ca="1" si="144"/>
        <v/>
      </c>
      <c r="R271" s="26" t="str">
        <f t="shared" ca="1" si="145"/>
        <v/>
      </c>
      <c r="S271" s="26" t="str">
        <f t="shared" ca="1" si="146"/>
        <v/>
      </c>
      <c r="T271" s="26" t="str">
        <f t="shared" ca="1" si="147"/>
        <v/>
      </c>
      <c r="U271" s="26" t="str">
        <f t="shared" ca="1" si="148"/>
        <v/>
      </c>
      <c r="V271" s="26" t="str">
        <f t="shared" ca="1" si="149"/>
        <v/>
      </c>
      <c r="W271" s="26" t="str">
        <f t="shared" ca="1" si="150"/>
        <v/>
      </c>
      <c r="X271" s="26" t="str">
        <f t="shared" ca="1" si="151"/>
        <v/>
      </c>
      <c r="Y271" s="26" t="str">
        <f t="shared" ca="1" si="152"/>
        <v/>
      </c>
      <c r="Z271" s="28" t="str">
        <f t="shared" ca="1" si="136"/>
        <v/>
      </c>
      <c r="AA271" s="57" t="str">
        <f t="shared" ca="1" si="153"/>
        <v/>
      </c>
      <c r="AB271" s="33" t="str">
        <f t="shared" ca="1" si="137"/>
        <v/>
      </c>
      <c r="AD271" s="28" t="str">
        <f t="shared" ca="1" si="154"/>
        <v/>
      </c>
      <c r="AE271" s="28" t="str">
        <f t="shared" ca="1" si="155"/>
        <v/>
      </c>
      <c r="AF271" s="28" t="str">
        <f t="shared" ca="1" si="156"/>
        <v/>
      </c>
      <c r="AG271" s="28" t="str">
        <f t="shared" ca="1" si="157"/>
        <v/>
      </c>
      <c r="AH271" s="28" t="str">
        <f t="shared" ca="1" si="158"/>
        <v/>
      </c>
      <c r="AI271" s="28" t="str">
        <f t="shared" ca="1" si="159"/>
        <v/>
      </c>
      <c r="AJ271" s="28" t="str">
        <f t="shared" ca="1" si="160"/>
        <v/>
      </c>
      <c r="AK271" s="28" t="str">
        <f t="shared" ca="1" si="161"/>
        <v/>
      </c>
      <c r="AL271" s="28" t="str">
        <f t="shared" ca="1" si="162"/>
        <v/>
      </c>
      <c r="AM271" s="28" t="str">
        <f t="shared" ca="1" si="163"/>
        <v/>
      </c>
      <c r="AN271" s="28" t="str">
        <f t="shared" ca="1" si="138"/>
        <v/>
      </c>
      <c r="AO271" s="28" t="str">
        <f t="shared" ca="1" si="164"/>
        <v/>
      </c>
      <c r="AP271" s="33" t="str">
        <f t="shared" ca="1" si="139"/>
        <v/>
      </c>
      <c r="AQ271" s="54"/>
      <c r="AR271" s="53"/>
      <c r="AS271" s="53"/>
      <c r="AT271" s="53"/>
      <c r="AU271" s="53"/>
    </row>
    <row r="272" spans="1:51" ht="15" customHeight="1" x14ac:dyDescent="0.25">
      <c r="A272" s="31" t="str">
        <f t="shared" ca="1" si="140"/>
        <v/>
      </c>
      <c r="B272" s="32" t="str">
        <f t="shared" ca="1" si="141"/>
        <v/>
      </c>
      <c r="C272" s="32" t="str">
        <f t="shared" ca="1" si="142"/>
        <v/>
      </c>
      <c r="D272" s="48">
        <f>RAWDATA!A274</f>
        <v>194901</v>
      </c>
      <c r="E272" s="48" t="str">
        <f t="shared" ca="1" si="165"/>
        <v/>
      </c>
      <c r="F272" s="48" t="str">
        <f t="shared" ca="1" si="166"/>
        <v/>
      </c>
      <c r="G272" s="48" t="str">
        <f t="shared" ca="1" si="166"/>
        <v/>
      </c>
      <c r="H272" s="48" t="str">
        <f t="shared" ca="1" si="166"/>
        <v/>
      </c>
      <c r="I272" s="48" t="str">
        <f t="shared" ca="1" si="166"/>
        <v/>
      </c>
      <c r="J272" s="48" t="str">
        <f t="shared" ca="1" si="166"/>
        <v/>
      </c>
      <c r="K272" s="48" t="str">
        <f t="shared" ca="1" si="166"/>
        <v/>
      </c>
      <c r="L272" s="48" t="str">
        <f t="shared" ca="1" si="166"/>
        <v/>
      </c>
      <c r="M272" s="48" t="str">
        <f t="shared" ca="1" si="166"/>
        <v/>
      </c>
      <c r="N272" s="48" t="str">
        <f t="shared" ca="1" si="166"/>
        <v/>
      </c>
      <c r="P272" s="26" t="str">
        <f t="shared" ca="1" si="143"/>
        <v/>
      </c>
      <c r="Q272" s="26" t="str">
        <f t="shared" ca="1" si="144"/>
        <v/>
      </c>
      <c r="R272" s="26" t="str">
        <f t="shared" ca="1" si="145"/>
        <v/>
      </c>
      <c r="S272" s="26" t="str">
        <f t="shared" ca="1" si="146"/>
        <v/>
      </c>
      <c r="T272" s="26" t="str">
        <f t="shared" ca="1" si="147"/>
        <v/>
      </c>
      <c r="U272" s="26" t="str">
        <f t="shared" ca="1" si="148"/>
        <v/>
      </c>
      <c r="V272" s="26" t="str">
        <f t="shared" ca="1" si="149"/>
        <v/>
      </c>
      <c r="W272" s="26" t="str">
        <f t="shared" ca="1" si="150"/>
        <v/>
      </c>
      <c r="X272" s="26" t="str">
        <f t="shared" ca="1" si="151"/>
        <v/>
      </c>
      <c r="Y272" s="26" t="str">
        <f t="shared" ca="1" si="152"/>
        <v/>
      </c>
      <c r="Z272" s="28" t="str">
        <f t="shared" ca="1" si="136"/>
        <v/>
      </c>
      <c r="AA272" s="57" t="str">
        <f t="shared" ca="1" si="153"/>
        <v/>
      </c>
      <c r="AB272" s="33" t="str">
        <f t="shared" ca="1" si="137"/>
        <v/>
      </c>
      <c r="AD272" s="28" t="str">
        <f t="shared" ca="1" si="154"/>
        <v/>
      </c>
      <c r="AE272" s="28" t="str">
        <f t="shared" ca="1" si="155"/>
        <v/>
      </c>
      <c r="AF272" s="28" t="str">
        <f t="shared" ca="1" si="156"/>
        <v/>
      </c>
      <c r="AG272" s="28" t="str">
        <f t="shared" ca="1" si="157"/>
        <v/>
      </c>
      <c r="AH272" s="28" t="str">
        <f t="shared" ca="1" si="158"/>
        <v/>
      </c>
      <c r="AI272" s="28" t="str">
        <f t="shared" ca="1" si="159"/>
        <v/>
      </c>
      <c r="AJ272" s="28" t="str">
        <f t="shared" ca="1" si="160"/>
        <v/>
      </c>
      <c r="AK272" s="28" t="str">
        <f t="shared" ca="1" si="161"/>
        <v/>
      </c>
      <c r="AL272" s="28" t="str">
        <f t="shared" ca="1" si="162"/>
        <v/>
      </c>
      <c r="AM272" s="28" t="str">
        <f t="shared" ca="1" si="163"/>
        <v/>
      </c>
      <c r="AN272" s="28" t="str">
        <f t="shared" ca="1" si="138"/>
        <v/>
      </c>
      <c r="AO272" s="28" t="str">
        <f t="shared" ca="1" si="164"/>
        <v/>
      </c>
      <c r="AP272" s="33" t="str">
        <f t="shared" ca="1" si="139"/>
        <v/>
      </c>
      <c r="AQ272" s="54"/>
      <c r="AR272" s="53"/>
      <c r="AS272" s="53"/>
      <c r="AT272" s="53"/>
      <c r="AU272" s="53"/>
    </row>
    <row r="273" spans="1:51" ht="15" customHeight="1" x14ac:dyDescent="0.25">
      <c r="A273" s="31" t="str">
        <f t="shared" ca="1" si="140"/>
        <v/>
      </c>
      <c r="B273" s="32" t="str">
        <f t="shared" ca="1" si="141"/>
        <v/>
      </c>
      <c r="C273" s="32" t="str">
        <f t="shared" ca="1" si="142"/>
        <v/>
      </c>
      <c r="D273" s="48">
        <f>RAWDATA!A275</f>
        <v>194902</v>
      </c>
      <c r="E273" s="48" t="str">
        <f t="shared" ca="1" si="165"/>
        <v/>
      </c>
      <c r="F273" s="48" t="str">
        <f t="shared" ca="1" si="166"/>
        <v/>
      </c>
      <c r="G273" s="48" t="str">
        <f t="shared" ca="1" si="166"/>
        <v/>
      </c>
      <c r="H273" s="48" t="str">
        <f t="shared" ca="1" si="166"/>
        <v/>
      </c>
      <c r="I273" s="48" t="str">
        <f t="shared" ca="1" si="166"/>
        <v/>
      </c>
      <c r="J273" s="48" t="str">
        <f t="shared" ca="1" si="166"/>
        <v/>
      </c>
      <c r="K273" s="48" t="str">
        <f t="shared" ca="1" si="166"/>
        <v/>
      </c>
      <c r="L273" s="48" t="str">
        <f t="shared" ca="1" si="166"/>
        <v/>
      </c>
      <c r="M273" s="48" t="str">
        <f t="shared" ca="1" si="166"/>
        <v/>
      </c>
      <c r="N273" s="48" t="str">
        <f t="shared" ca="1" si="166"/>
        <v/>
      </c>
      <c r="P273" s="26" t="str">
        <f t="shared" ca="1" si="143"/>
        <v/>
      </c>
      <c r="Q273" s="26" t="str">
        <f t="shared" ca="1" si="144"/>
        <v/>
      </c>
      <c r="R273" s="26" t="str">
        <f t="shared" ca="1" si="145"/>
        <v/>
      </c>
      <c r="S273" s="26" t="str">
        <f t="shared" ca="1" si="146"/>
        <v/>
      </c>
      <c r="T273" s="26" t="str">
        <f t="shared" ca="1" si="147"/>
        <v/>
      </c>
      <c r="U273" s="26" t="str">
        <f t="shared" ca="1" si="148"/>
        <v/>
      </c>
      <c r="V273" s="26" t="str">
        <f t="shared" ca="1" si="149"/>
        <v/>
      </c>
      <c r="W273" s="26" t="str">
        <f t="shared" ca="1" si="150"/>
        <v/>
      </c>
      <c r="X273" s="26" t="str">
        <f t="shared" ca="1" si="151"/>
        <v/>
      </c>
      <c r="Y273" s="26" t="str">
        <f t="shared" ca="1" si="152"/>
        <v/>
      </c>
      <c r="Z273" s="28" t="str">
        <f t="shared" ca="1" si="136"/>
        <v/>
      </c>
      <c r="AA273" s="57" t="str">
        <f t="shared" ca="1" si="153"/>
        <v/>
      </c>
      <c r="AB273" s="33" t="str">
        <f t="shared" ca="1" si="137"/>
        <v/>
      </c>
      <c r="AD273" s="28" t="str">
        <f t="shared" ca="1" si="154"/>
        <v/>
      </c>
      <c r="AE273" s="28" t="str">
        <f t="shared" ca="1" si="155"/>
        <v/>
      </c>
      <c r="AF273" s="28" t="str">
        <f t="shared" ca="1" si="156"/>
        <v/>
      </c>
      <c r="AG273" s="28" t="str">
        <f t="shared" ca="1" si="157"/>
        <v/>
      </c>
      <c r="AH273" s="28" t="str">
        <f t="shared" ca="1" si="158"/>
        <v/>
      </c>
      <c r="AI273" s="28" t="str">
        <f t="shared" ca="1" si="159"/>
        <v/>
      </c>
      <c r="AJ273" s="28" t="str">
        <f t="shared" ca="1" si="160"/>
        <v/>
      </c>
      <c r="AK273" s="28" t="str">
        <f t="shared" ca="1" si="161"/>
        <v/>
      </c>
      <c r="AL273" s="28" t="str">
        <f t="shared" ca="1" si="162"/>
        <v/>
      </c>
      <c r="AM273" s="28" t="str">
        <f t="shared" ca="1" si="163"/>
        <v/>
      </c>
      <c r="AN273" s="28" t="str">
        <f t="shared" ca="1" si="138"/>
        <v/>
      </c>
      <c r="AO273" s="28" t="str">
        <f t="shared" ca="1" si="164"/>
        <v/>
      </c>
      <c r="AP273" s="33" t="str">
        <f t="shared" ca="1" si="139"/>
        <v/>
      </c>
      <c r="AQ273" s="54"/>
      <c r="AR273" s="53"/>
      <c r="AS273" s="53"/>
      <c r="AT273" s="53"/>
      <c r="AU273" s="53"/>
    </row>
    <row r="274" spans="1:51" ht="15" customHeight="1" x14ac:dyDescent="0.25">
      <c r="A274" s="31" t="str">
        <f t="shared" ca="1" si="140"/>
        <v/>
      </c>
      <c r="B274" s="32" t="str">
        <f t="shared" ca="1" si="141"/>
        <v/>
      </c>
      <c r="C274" s="32" t="str">
        <f t="shared" ca="1" si="142"/>
        <v/>
      </c>
      <c r="D274" s="48">
        <f>RAWDATA!A276</f>
        <v>194903</v>
      </c>
      <c r="E274" s="48" t="str">
        <f t="shared" ca="1" si="165"/>
        <v/>
      </c>
      <c r="F274" s="48" t="str">
        <f t="shared" ca="1" si="166"/>
        <v/>
      </c>
      <c r="G274" s="48" t="str">
        <f t="shared" ca="1" si="166"/>
        <v/>
      </c>
      <c r="H274" s="48" t="str">
        <f t="shared" ca="1" si="166"/>
        <v/>
      </c>
      <c r="I274" s="48" t="str">
        <f t="shared" ca="1" si="166"/>
        <v/>
      </c>
      <c r="J274" s="48" t="str">
        <f t="shared" ca="1" si="166"/>
        <v/>
      </c>
      <c r="K274" s="48" t="str">
        <f t="shared" ca="1" si="166"/>
        <v/>
      </c>
      <c r="L274" s="48" t="str">
        <f t="shared" ca="1" si="166"/>
        <v/>
      </c>
      <c r="M274" s="48" t="str">
        <f t="shared" ca="1" si="166"/>
        <v/>
      </c>
      <c r="N274" s="48" t="str">
        <f t="shared" ca="1" si="166"/>
        <v/>
      </c>
      <c r="P274" s="26" t="str">
        <f t="shared" ca="1" si="143"/>
        <v/>
      </c>
      <c r="Q274" s="26" t="str">
        <f t="shared" ca="1" si="144"/>
        <v/>
      </c>
      <c r="R274" s="26" t="str">
        <f t="shared" ca="1" si="145"/>
        <v/>
      </c>
      <c r="S274" s="26" t="str">
        <f t="shared" ca="1" si="146"/>
        <v/>
      </c>
      <c r="T274" s="26" t="str">
        <f t="shared" ca="1" si="147"/>
        <v/>
      </c>
      <c r="U274" s="26" t="str">
        <f t="shared" ca="1" si="148"/>
        <v/>
      </c>
      <c r="V274" s="26" t="str">
        <f t="shared" ca="1" si="149"/>
        <v/>
      </c>
      <c r="W274" s="26" t="str">
        <f t="shared" ca="1" si="150"/>
        <v/>
      </c>
      <c r="X274" s="26" t="str">
        <f t="shared" ca="1" si="151"/>
        <v/>
      </c>
      <c r="Y274" s="26" t="str">
        <f t="shared" ca="1" si="152"/>
        <v/>
      </c>
      <c r="Z274" s="28" t="str">
        <f t="shared" ca="1" si="136"/>
        <v/>
      </c>
      <c r="AA274" s="57" t="str">
        <f t="shared" ca="1" si="153"/>
        <v/>
      </c>
      <c r="AB274" s="33" t="str">
        <f t="shared" ca="1" si="137"/>
        <v/>
      </c>
      <c r="AD274" s="28" t="str">
        <f t="shared" ca="1" si="154"/>
        <v/>
      </c>
      <c r="AE274" s="28" t="str">
        <f t="shared" ca="1" si="155"/>
        <v/>
      </c>
      <c r="AF274" s="28" t="str">
        <f t="shared" ca="1" si="156"/>
        <v/>
      </c>
      <c r="AG274" s="28" t="str">
        <f t="shared" ca="1" si="157"/>
        <v/>
      </c>
      <c r="AH274" s="28" t="str">
        <f t="shared" ca="1" si="158"/>
        <v/>
      </c>
      <c r="AI274" s="28" t="str">
        <f t="shared" ca="1" si="159"/>
        <v/>
      </c>
      <c r="AJ274" s="28" t="str">
        <f t="shared" ca="1" si="160"/>
        <v/>
      </c>
      <c r="AK274" s="28" t="str">
        <f t="shared" ca="1" si="161"/>
        <v/>
      </c>
      <c r="AL274" s="28" t="str">
        <f t="shared" ca="1" si="162"/>
        <v/>
      </c>
      <c r="AM274" s="28" t="str">
        <f t="shared" ca="1" si="163"/>
        <v/>
      </c>
      <c r="AN274" s="28" t="str">
        <f t="shared" ca="1" si="138"/>
        <v/>
      </c>
      <c r="AO274" s="28" t="str">
        <f t="shared" ca="1" si="164"/>
        <v/>
      </c>
      <c r="AP274" s="33" t="str">
        <f t="shared" ca="1" si="139"/>
        <v/>
      </c>
      <c r="AQ274" s="54"/>
      <c r="AR274" s="53"/>
      <c r="AS274" s="53"/>
      <c r="AT274" s="53"/>
      <c r="AU274" s="53"/>
    </row>
    <row r="275" spans="1:51" ht="15" customHeight="1" x14ac:dyDescent="0.25">
      <c r="A275" s="31" t="str">
        <f t="shared" ca="1" si="140"/>
        <v/>
      </c>
      <c r="B275" s="32" t="str">
        <f t="shared" ca="1" si="141"/>
        <v/>
      </c>
      <c r="C275" s="32" t="str">
        <f t="shared" ca="1" si="142"/>
        <v/>
      </c>
      <c r="D275" s="48">
        <f>RAWDATA!A277</f>
        <v>194904</v>
      </c>
      <c r="E275" s="48" t="str">
        <f t="shared" ca="1" si="165"/>
        <v/>
      </c>
      <c r="F275" s="48" t="str">
        <f t="shared" ca="1" si="166"/>
        <v/>
      </c>
      <c r="G275" s="48" t="str">
        <f t="shared" ca="1" si="166"/>
        <v/>
      </c>
      <c r="H275" s="48" t="str">
        <f t="shared" ca="1" si="166"/>
        <v/>
      </c>
      <c r="I275" s="48" t="str">
        <f t="shared" ca="1" si="166"/>
        <v/>
      </c>
      <c r="J275" s="48" t="str">
        <f t="shared" ca="1" si="166"/>
        <v/>
      </c>
      <c r="K275" s="48" t="str">
        <f t="shared" ca="1" si="166"/>
        <v/>
      </c>
      <c r="L275" s="48" t="str">
        <f t="shared" ca="1" si="166"/>
        <v/>
      </c>
      <c r="M275" s="48" t="str">
        <f t="shared" ca="1" si="166"/>
        <v/>
      </c>
      <c r="N275" s="48" t="str">
        <f t="shared" ca="1" si="166"/>
        <v/>
      </c>
      <c r="P275" s="26" t="str">
        <f t="shared" ca="1" si="143"/>
        <v/>
      </c>
      <c r="Q275" s="26" t="str">
        <f t="shared" ca="1" si="144"/>
        <v/>
      </c>
      <c r="R275" s="26" t="str">
        <f t="shared" ca="1" si="145"/>
        <v/>
      </c>
      <c r="S275" s="26" t="str">
        <f t="shared" ca="1" si="146"/>
        <v/>
      </c>
      <c r="T275" s="26" t="str">
        <f t="shared" ca="1" si="147"/>
        <v/>
      </c>
      <c r="U275" s="26" t="str">
        <f t="shared" ca="1" si="148"/>
        <v/>
      </c>
      <c r="V275" s="26" t="str">
        <f t="shared" ca="1" si="149"/>
        <v/>
      </c>
      <c r="W275" s="26" t="str">
        <f t="shared" ca="1" si="150"/>
        <v/>
      </c>
      <c r="X275" s="26" t="str">
        <f t="shared" ca="1" si="151"/>
        <v/>
      </c>
      <c r="Y275" s="26" t="str">
        <f t="shared" ca="1" si="152"/>
        <v/>
      </c>
      <c r="Z275" s="28" t="str">
        <f t="shared" ca="1" si="136"/>
        <v/>
      </c>
      <c r="AA275" s="57" t="str">
        <f t="shared" ca="1" si="153"/>
        <v/>
      </c>
      <c r="AB275" s="33" t="str">
        <f t="shared" ca="1" si="137"/>
        <v/>
      </c>
      <c r="AD275" s="28" t="str">
        <f t="shared" ca="1" si="154"/>
        <v/>
      </c>
      <c r="AE275" s="28" t="str">
        <f t="shared" ca="1" si="155"/>
        <v/>
      </c>
      <c r="AF275" s="28" t="str">
        <f t="shared" ca="1" si="156"/>
        <v/>
      </c>
      <c r="AG275" s="28" t="str">
        <f t="shared" ca="1" si="157"/>
        <v/>
      </c>
      <c r="AH275" s="28" t="str">
        <f t="shared" ca="1" si="158"/>
        <v/>
      </c>
      <c r="AI275" s="28" t="str">
        <f t="shared" ca="1" si="159"/>
        <v/>
      </c>
      <c r="AJ275" s="28" t="str">
        <f t="shared" ca="1" si="160"/>
        <v/>
      </c>
      <c r="AK275" s="28" t="str">
        <f t="shared" ca="1" si="161"/>
        <v/>
      </c>
      <c r="AL275" s="28" t="str">
        <f t="shared" ca="1" si="162"/>
        <v/>
      </c>
      <c r="AM275" s="28" t="str">
        <f t="shared" ca="1" si="163"/>
        <v/>
      </c>
      <c r="AN275" s="28" t="str">
        <f t="shared" ca="1" si="138"/>
        <v/>
      </c>
      <c r="AO275" s="28" t="str">
        <f t="shared" ca="1" si="164"/>
        <v/>
      </c>
      <c r="AP275" s="33" t="str">
        <f t="shared" ca="1" si="139"/>
        <v/>
      </c>
      <c r="AQ275" s="54"/>
      <c r="AR275" s="53"/>
      <c r="AS275" s="53"/>
      <c r="AT275" s="53"/>
      <c r="AU275" s="53"/>
    </row>
    <row r="276" spans="1:51" ht="15" customHeight="1" x14ac:dyDescent="0.25">
      <c r="A276" s="31" t="str">
        <f t="shared" ca="1" si="140"/>
        <v/>
      </c>
      <c r="B276" s="32" t="str">
        <f t="shared" ca="1" si="141"/>
        <v/>
      </c>
      <c r="C276" s="32" t="str">
        <f t="shared" ca="1" si="142"/>
        <v/>
      </c>
      <c r="D276" s="48">
        <f>RAWDATA!A278</f>
        <v>194905</v>
      </c>
      <c r="E276" s="48" t="str">
        <f t="shared" ca="1" si="165"/>
        <v/>
      </c>
      <c r="F276" s="48" t="str">
        <f t="shared" ca="1" si="166"/>
        <v/>
      </c>
      <c r="G276" s="48" t="str">
        <f t="shared" ca="1" si="166"/>
        <v/>
      </c>
      <c r="H276" s="48" t="str">
        <f t="shared" ca="1" si="166"/>
        <v/>
      </c>
      <c r="I276" s="48" t="str">
        <f t="shared" ca="1" si="166"/>
        <v/>
      </c>
      <c r="J276" s="48" t="str">
        <f t="shared" ca="1" si="166"/>
        <v/>
      </c>
      <c r="K276" s="48" t="str">
        <f t="shared" ca="1" si="166"/>
        <v/>
      </c>
      <c r="L276" s="48" t="str">
        <f t="shared" ca="1" si="166"/>
        <v/>
      </c>
      <c r="M276" s="48" t="str">
        <f t="shared" ca="1" si="166"/>
        <v/>
      </c>
      <c r="N276" s="48" t="str">
        <f t="shared" ca="1" si="166"/>
        <v/>
      </c>
      <c r="P276" s="26" t="str">
        <f t="shared" ca="1" si="143"/>
        <v/>
      </c>
      <c r="Q276" s="26" t="str">
        <f t="shared" ca="1" si="144"/>
        <v/>
      </c>
      <c r="R276" s="26" t="str">
        <f t="shared" ca="1" si="145"/>
        <v/>
      </c>
      <c r="S276" s="26" t="str">
        <f t="shared" ca="1" si="146"/>
        <v/>
      </c>
      <c r="T276" s="26" t="str">
        <f t="shared" ca="1" si="147"/>
        <v/>
      </c>
      <c r="U276" s="26" t="str">
        <f t="shared" ca="1" si="148"/>
        <v/>
      </c>
      <c r="V276" s="26" t="str">
        <f t="shared" ca="1" si="149"/>
        <v/>
      </c>
      <c r="W276" s="26" t="str">
        <f t="shared" ca="1" si="150"/>
        <v/>
      </c>
      <c r="X276" s="26" t="str">
        <f t="shared" ca="1" si="151"/>
        <v/>
      </c>
      <c r="Y276" s="26" t="str">
        <f t="shared" ca="1" si="152"/>
        <v/>
      </c>
      <c r="Z276" s="28" t="str">
        <f t="shared" ca="1" si="136"/>
        <v/>
      </c>
      <c r="AA276" s="57" t="str">
        <f t="shared" ca="1" si="153"/>
        <v/>
      </c>
      <c r="AB276" s="33" t="str">
        <f t="shared" ca="1" si="137"/>
        <v/>
      </c>
      <c r="AD276" s="28" t="str">
        <f t="shared" ca="1" si="154"/>
        <v/>
      </c>
      <c r="AE276" s="28" t="str">
        <f t="shared" ca="1" si="155"/>
        <v/>
      </c>
      <c r="AF276" s="28" t="str">
        <f t="shared" ca="1" si="156"/>
        <v/>
      </c>
      <c r="AG276" s="28" t="str">
        <f t="shared" ca="1" si="157"/>
        <v/>
      </c>
      <c r="AH276" s="28" t="str">
        <f t="shared" ca="1" si="158"/>
        <v/>
      </c>
      <c r="AI276" s="28" t="str">
        <f t="shared" ca="1" si="159"/>
        <v/>
      </c>
      <c r="AJ276" s="28" t="str">
        <f t="shared" ca="1" si="160"/>
        <v/>
      </c>
      <c r="AK276" s="28" t="str">
        <f t="shared" ca="1" si="161"/>
        <v/>
      </c>
      <c r="AL276" s="28" t="str">
        <f t="shared" ca="1" si="162"/>
        <v/>
      </c>
      <c r="AM276" s="28" t="str">
        <f t="shared" ca="1" si="163"/>
        <v/>
      </c>
      <c r="AN276" s="28" t="str">
        <f t="shared" ca="1" si="138"/>
        <v/>
      </c>
      <c r="AO276" s="28" t="str">
        <f t="shared" ca="1" si="164"/>
        <v/>
      </c>
      <c r="AP276" s="33" t="str">
        <f t="shared" ca="1" si="139"/>
        <v/>
      </c>
      <c r="AQ276" s="54"/>
      <c r="AR276" s="53"/>
      <c r="AS276" s="53"/>
      <c r="AT276" s="53"/>
      <c r="AU276" s="53"/>
    </row>
    <row r="277" spans="1:51" ht="15" customHeight="1" x14ac:dyDescent="0.25">
      <c r="A277" s="31" t="str">
        <f t="shared" ca="1" si="140"/>
        <v/>
      </c>
      <c r="B277" s="32" t="str">
        <f t="shared" ca="1" si="141"/>
        <v/>
      </c>
      <c r="C277" s="32" t="str">
        <f t="shared" ca="1" si="142"/>
        <v/>
      </c>
      <c r="D277" s="48">
        <f>RAWDATA!A279</f>
        <v>194906</v>
      </c>
      <c r="E277" s="48" t="str">
        <f t="shared" ca="1" si="165"/>
        <v/>
      </c>
      <c r="F277" s="48" t="str">
        <f t="shared" ca="1" si="166"/>
        <v/>
      </c>
      <c r="G277" s="48" t="str">
        <f t="shared" ca="1" si="166"/>
        <v/>
      </c>
      <c r="H277" s="48" t="str">
        <f t="shared" ca="1" si="166"/>
        <v/>
      </c>
      <c r="I277" s="48" t="str">
        <f t="shared" ca="1" si="166"/>
        <v/>
      </c>
      <c r="J277" s="48" t="str">
        <f t="shared" ca="1" si="166"/>
        <v/>
      </c>
      <c r="K277" s="48" t="str">
        <f t="shared" ca="1" si="166"/>
        <v/>
      </c>
      <c r="L277" s="48" t="str">
        <f t="shared" ca="1" si="166"/>
        <v/>
      </c>
      <c r="M277" s="48" t="str">
        <f t="shared" ca="1" si="166"/>
        <v/>
      </c>
      <c r="N277" s="48" t="str">
        <f t="shared" ca="1" si="166"/>
        <v/>
      </c>
      <c r="P277" s="26" t="str">
        <f t="shared" ca="1" si="143"/>
        <v/>
      </c>
      <c r="Q277" s="26" t="str">
        <f t="shared" ca="1" si="144"/>
        <v/>
      </c>
      <c r="R277" s="26" t="str">
        <f t="shared" ca="1" si="145"/>
        <v/>
      </c>
      <c r="S277" s="26" t="str">
        <f t="shared" ca="1" si="146"/>
        <v/>
      </c>
      <c r="T277" s="26" t="str">
        <f t="shared" ca="1" si="147"/>
        <v/>
      </c>
      <c r="U277" s="26" t="str">
        <f t="shared" ca="1" si="148"/>
        <v/>
      </c>
      <c r="V277" s="26" t="str">
        <f t="shared" ca="1" si="149"/>
        <v/>
      </c>
      <c r="W277" s="26" t="str">
        <f t="shared" ca="1" si="150"/>
        <v/>
      </c>
      <c r="X277" s="26" t="str">
        <f t="shared" ca="1" si="151"/>
        <v/>
      </c>
      <c r="Y277" s="26" t="str">
        <f t="shared" ca="1" si="152"/>
        <v/>
      </c>
      <c r="Z277" s="28" t="str">
        <f t="shared" ca="1" si="136"/>
        <v/>
      </c>
      <c r="AA277" s="57" t="str">
        <f t="shared" ca="1" si="153"/>
        <v/>
      </c>
      <c r="AB277" s="33" t="str">
        <f t="shared" ca="1" si="137"/>
        <v/>
      </c>
      <c r="AD277" s="28" t="str">
        <f t="shared" ca="1" si="154"/>
        <v/>
      </c>
      <c r="AE277" s="28" t="str">
        <f t="shared" ca="1" si="155"/>
        <v/>
      </c>
      <c r="AF277" s="28" t="str">
        <f t="shared" ca="1" si="156"/>
        <v/>
      </c>
      <c r="AG277" s="28" t="str">
        <f t="shared" ca="1" si="157"/>
        <v/>
      </c>
      <c r="AH277" s="28" t="str">
        <f t="shared" ca="1" si="158"/>
        <v/>
      </c>
      <c r="AI277" s="28" t="str">
        <f t="shared" ca="1" si="159"/>
        <v/>
      </c>
      <c r="AJ277" s="28" t="str">
        <f t="shared" ca="1" si="160"/>
        <v/>
      </c>
      <c r="AK277" s="28" t="str">
        <f t="shared" ca="1" si="161"/>
        <v/>
      </c>
      <c r="AL277" s="28" t="str">
        <f t="shared" ca="1" si="162"/>
        <v/>
      </c>
      <c r="AM277" s="28" t="str">
        <f t="shared" ca="1" si="163"/>
        <v/>
      </c>
      <c r="AN277" s="28" t="str">
        <f t="shared" ca="1" si="138"/>
        <v/>
      </c>
      <c r="AO277" s="28" t="str">
        <f t="shared" ca="1" si="164"/>
        <v/>
      </c>
      <c r="AP277" s="33" t="str">
        <f t="shared" ca="1" si="139"/>
        <v/>
      </c>
      <c r="AQ277" s="54"/>
      <c r="AR277" s="53"/>
      <c r="AS277" s="53"/>
      <c r="AT277" s="53"/>
      <c r="AU277" s="53"/>
    </row>
    <row r="278" spans="1:51" ht="15" customHeight="1" x14ac:dyDescent="0.25">
      <c r="A278" s="31" t="str">
        <f t="shared" ca="1" si="140"/>
        <v/>
      </c>
      <c r="B278" s="32" t="str">
        <f t="shared" ca="1" si="141"/>
        <v/>
      </c>
      <c r="C278" s="32" t="str">
        <f t="shared" ca="1" si="142"/>
        <v/>
      </c>
      <c r="D278" s="48">
        <f>RAWDATA!A280</f>
        <v>194907</v>
      </c>
      <c r="E278" s="48" t="str">
        <f t="shared" ca="1" si="165"/>
        <v/>
      </c>
      <c r="F278" s="48" t="str">
        <f t="shared" ca="1" si="166"/>
        <v/>
      </c>
      <c r="G278" s="48" t="str">
        <f t="shared" ca="1" si="166"/>
        <v/>
      </c>
      <c r="H278" s="48" t="str">
        <f t="shared" ca="1" si="166"/>
        <v/>
      </c>
      <c r="I278" s="48" t="str">
        <f t="shared" ca="1" si="166"/>
        <v/>
      </c>
      <c r="J278" s="48" t="str">
        <f t="shared" ca="1" si="166"/>
        <v/>
      </c>
      <c r="K278" s="48" t="str">
        <f t="shared" ca="1" si="166"/>
        <v/>
      </c>
      <c r="L278" s="48" t="str">
        <f t="shared" ca="1" si="166"/>
        <v/>
      </c>
      <c r="M278" s="48" t="str">
        <f t="shared" ca="1" si="166"/>
        <v/>
      </c>
      <c r="N278" s="48" t="str">
        <f t="shared" ca="1" si="166"/>
        <v/>
      </c>
      <c r="P278" s="26" t="str">
        <f t="shared" ca="1" si="143"/>
        <v/>
      </c>
      <c r="Q278" s="26" t="str">
        <f t="shared" ca="1" si="144"/>
        <v/>
      </c>
      <c r="R278" s="26" t="str">
        <f t="shared" ca="1" si="145"/>
        <v/>
      </c>
      <c r="S278" s="26" t="str">
        <f t="shared" ca="1" si="146"/>
        <v/>
      </c>
      <c r="T278" s="26" t="str">
        <f t="shared" ca="1" si="147"/>
        <v/>
      </c>
      <c r="U278" s="26" t="str">
        <f t="shared" ca="1" si="148"/>
        <v/>
      </c>
      <c r="V278" s="26" t="str">
        <f t="shared" ca="1" si="149"/>
        <v/>
      </c>
      <c r="W278" s="26" t="str">
        <f t="shared" ca="1" si="150"/>
        <v/>
      </c>
      <c r="X278" s="26" t="str">
        <f t="shared" ca="1" si="151"/>
        <v/>
      </c>
      <c r="Y278" s="26" t="str">
        <f t="shared" ca="1" si="152"/>
        <v/>
      </c>
      <c r="Z278" s="28" t="str">
        <f t="shared" ca="1" si="136"/>
        <v/>
      </c>
      <c r="AA278" s="57" t="str">
        <f t="shared" ca="1" si="153"/>
        <v/>
      </c>
      <c r="AB278" s="33" t="str">
        <f t="shared" ca="1" si="137"/>
        <v/>
      </c>
      <c r="AD278" s="28" t="str">
        <f t="shared" ca="1" si="154"/>
        <v/>
      </c>
      <c r="AE278" s="28" t="str">
        <f t="shared" ca="1" si="155"/>
        <v/>
      </c>
      <c r="AF278" s="28" t="str">
        <f t="shared" ca="1" si="156"/>
        <v/>
      </c>
      <c r="AG278" s="28" t="str">
        <f t="shared" ca="1" si="157"/>
        <v/>
      </c>
      <c r="AH278" s="28" t="str">
        <f t="shared" ca="1" si="158"/>
        <v/>
      </c>
      <c r="AI278" s="28" t="str">
        <f t="shared" ca="1" si="159"/>
        <v/>
      </c>
      <c r="AJ278" s="28" t="str">
        <f t="shared" ca="1" si="160"/>
        <v/>
      </c>
      <c r="AK278" s="28" t="str">
        <f t="shared" ca="1" si="161"/>
        <v/>
      </c>
      <c r="AL278" s="28" t="str">
        <f t="shared" ca="1" si="162"/>
        <v/>
      </c>
      <c r="AM278" s="28" t="str">
        <f t="shared" ca="1" si="163"/>
        <v/>
      </c>
      <c r="AN278" s="28" t="str">
        <f t="shared" ca="1" si="138"/>
        <v/>
      </c>
      <c r="AO278" s="28" t="str">
        <f t="shared" ca="1" si="164"/>
        <v/>
      </c>
      <c r="AP278" s="33" t="str">
        <f t="shared" ca="1" si="139"/>
        <v/>
      </c>
      <c r="AQ278" s="54"/>
      <c r="AR278" s="53"/>
      <c r="AS278" s="53"/>
      <c r="AT278" s="53"/>
      <c r="AU278" s="53"/>
    </row>
    <row r="279" spans="1:51" ht="15" customHeight="1" x14ac:dyDescent="0.25">
      <c r="A279" s="31" t="str">
        <f t="shared" ca="1" si="140"/>
        <v/>
      </c>
      <c r="B279" s="32" t="str">
        <f t="shared" ca="1" si="141"/>
        <v/>
      </c>
      <c r="C279" s="32" t="str">
        <f t="shared" ca="1" si="142"/>
        <v/>
      </c>
      <c r="D279" s="48">
        <f>RAWDATA!A281</f>
        <v>194908</v>
      </c>
      <c r="E279" s="48" t="str">
        <f t="shared" ca="1" si="165"/>
        <v/>
      </c>
      <c r="F279" s="48" t="str">
        <f t="shared" ca="1" si="166"/>
        <v/>
      </c>
      <c r="G279" s="48" t="str">
        <f t="shared" ca="1" si="166"/>
        <v/>
      </c>
      <c r="H279" s="48" t="str">
        <f t="shared" ca="1" si="166"/>
        <v/>
      </c>
      <c r="I279" s="48" t="str">
        <f t="shared" ca="1" si="166"/>
        <v/>
      </c>
      <c r="J279" s="48" t="str">
        <f t="shared" ca="1" si="166"/>
        <v/>
      </c>
      <c r="K279" s="48" t="str">
        <f t="shared" ca="1" si="166"/>
        <v/>
      </c>
      <c r="L279" s="48" t="str">
        <f t="shared" ca="1" si="166"/>
        <v/>
      </c>
      <c r="M279" s="48" t="str">
        <f t="shared" ca="1" si="166"/>
        <v/>
      </c>
      <c r="N279" s="48" t="str">
        <f t="shared" ca="1" si="166"/>
        <v/>
      </c>
      <c r="P279" s="26" t="str">
        <f t="shared" ca="1" si="143"/>
        <v/>
      </c>
      <c r="Q279" s="26" t="str">
        <f t="shared" ca="1" si="144"/>
        <v/>
      </c>
      <c r="R279" s="26" t="str">
        <f t="shared" ca="1" si="145"/>
        <v/>
      </c>
      <c r="S279" s="26" t="str">
        <f t="shared" ca="1" si="146"/>
        <v/>
      </c>
      <c r="T279" s="26" t="str">
        <f t="shared" ca="1" si="147"/>
        <v/>
      </c>
      <c r="U279" s="26" t="str">
        <f t="shared" ca="1" si="148"/>
        <v/>
      </c>
      <c r="V279" s="26" t="str">
        <f t="shared" ca="1" si="149"/>
        <v/>
      </c>
      <c r="W279" s="26" t="str">
        <f t="shared" ca="1" si="150"/>
        <v/>
      </c>
      <c r="X279" s="26" t="str">
        <f t="shared" ca="1" si="151"/>
        <v/>
      </c>
      <c r="Y279" s="26" t="str">
        <f t="shared" ca="1" si="152"/>
        <v/>
      </c>
      <c r="Z279" s="28" t="str">
        <f t="shared" ca="1" si="136"/>
        <v/>
      </c>
      <c r="AA279" s="57" t="str">
        <f t="shared" ca="1" si="153"/>
        <v/>
      </c>
      <c r="AB279" s="33" t="str">
        <f t="shared" ca="1" si="137"/>
        <v/>
      </c>
      <c r="AD279" s="28" t="str">
        <f t="shared" ca="1" si="154"/>
        <v/>
      </c>
      <c r="AE279" s="28" t="str">
        <f t="shared" ca="1" si="155"/>
        <v/>
      </c>
      <c r="AF279" s="28" t="str">
        <f t="shared" ca="1" si="156"/>
        <v/>
      </c>
      <c r="AG279" s="28" t="str">
        <f t="shared" ca="1" si="157"/>
        <v/>
      </c>
      <c r="AH279" s="28" t="str">
        <f t="shared" ca="1" si="158"/>
        <v/>
      </c>
      <c r="AI279" s="28" t="str">
        <f t="shared" ca="1" si="159"/>
        <v/>
      </c>
      <c r="AJ279" s="28" t="str">
        <f t="shared" ca="1" si="160"/>
        <v/>
      </c>
      <c r="AK279" s="28" t="str">
        <f t="shared" ca="1" si="161"/>
        <v/>
      </c>
      <c r="AL279" s="28" t="str">
        <f t="shared" ca="1" si="162"/>
        <v/>
      </c>
      <c r="AM279" s="28" t="str">
        <f t="shared" ca="1" si="163"/>
        <v/>
      </c>
      <c r="AN279" s="28" t="str">
        <f t="shared" ca="1" si="138"/>
        <v/>
      </c>
      <c r="AO279" s="28" t="str">
        <f t="shared" ca="1" si="164"/>
        <v/>
      </c>
      <c r="AP279" s="33" t="str">
        <f t="shared" ca="1" si="139"/>
        <v/>
      </c>
      <c r="AQ279" s="54"/>
      <c r="AR279" s="53"/>
      <c r="AS279" s="53"/>
      <c r="AT279" s="53"/>
      <c r="AU279" s="53"/>
    </row>
    <row r="280" spans="1:51" ht="15" customHeight="1" x14ac:dyDescent="0.25">
      <c r="A280" s="31" t="str">
        <f t="shared" ca="1" si="140"/>
        <v/>
      </c>
      <c r="B280" s="32" t="str">
        <f t="shared" ca="1" si="141"/>
        <v/>
      </c>
      <c r="C280" s="32" t="str">
        <f t="shared" ca="1" si="142"/>
        <v/>
      </c>
      <c r="D280" s="48">
        <f>RAWDATA!A282</f>
        <v>194909</v>
      </c>
      <c r="E280" s="48" t="str">
        <f t="shared" ca="1" si="165"/>
        <v/>
      </c>
      <c r="F280" s="48" t="str">
        <f t="shared" ca="1" si="166"/>
        <v/>
      </c>
      <c r="G280" s="48" t="str">
        <f t="shared" ca="1" si="166"/>
        <v/>
      </c>
      <c r="H280" s="48" t="str">
        <f t="shared" ca="1" si="166"/>
        <v/>
      </c>
      <c r="I280" s="48" t="str">
        <f t="shared" ca="1" si="166"/>
        <v/>
      </c>
      <c r="J280" s="48" t="str">
        <f t="shared" ca="1" si="166"/>
        <v/>
      </c>
      <c r="K280" s="48" t="str">
        <f t="shared" ca="1" si="166"/>
        <v/>
      </c>
      <c r="L280" s="48" t="str">
        <f t="shared" ca="1" si="166"/>
        <v/>
      </c>
      <c r="M280" s="48" t="str">
        <f t="shared" ca="1" si="166"/>
        <v/>
      </c>
      <c r="N280" s="48" t="str">
        <f t="shared" ca="1" si="166"/>
        <v/>
      </c>
      <c r="P280" s="26" t="str">
        <f t="shared" ca="1" si="143"/>
        <v/>
      </c>
      <c r="Q280" s="26" t="str">
        <f t="shared" ca="1" si="144"/>
        <v/>
      </c>
      <c r="R280" s="26" t="str">
        <f t="shared" ca="1" si="145"/>
        <v/>
      </c>
      <c r="S280" s="26" t="str">
        <f t="shared" ca="1" si="146"/>
        <v/>
      </c>
      <c r="T280" s="26" t="str">
        <f t="shared" ca="1" si="147"/>
        <v/>
      </c>
      <c r="U280" s="26" t="str">
        <f t="shared" ca="1" si="148"/>
        <v/>
      </c>
      <c r="V280" s="26" t="str">
        <f t="shared" ca="1" si="149"/>
        <v/>
      </c>
      <c r="W280" s="26" t="str">
        <f t="shared" ca="1" si="150"/>
        <v/>
      </c>
      <c r="X280" s="26" t="str">
        <f t="shared" ca="1" si="151"/>
        <v/>
      </c>
      <c r="Y280" s="26" t="str">
        <f t="shared" ca="1" si="152"/>
        <v/>
      </c>
      <c r="Z280" s="28" t="str">
        <f t="shared" ca="1" si="136"/>
        <v/>
      </c>
      <c r="AA280" s="57" t="str">
        <f t="shared" ca="1" si="153"/>
        <v/>
      </c>
      <c r="AB280" s="33" t="str">
        <f t="shared" ca="1" si="137"/>
        <v/>
      </c>
      <c r="AD280" s="28" t="str">
        <f t="shared" ca="1" si="154"/>
        <v/>
      </c>
      <c r="AE280" s="28" t="str">
        <f t="shared" ca="1" si="155"/>
        <v/>
      </c>
      <c r="AF280" s="28" t="str">
        <f t="shared" ca="1" si="156"/>
        <v/>
      </c>
      <c r="AG280" s="28" t="str">
        <f t="shared" ca="1" si="157"/>
        <v/>
      </c>
      <c r="AH280" s="28" t="str">
        <f t="shared" ca="1" si="158"/>
        <v/>
      </c>
      <c r="AI280" s="28" t="str">
        <f t="shared" ca="1" si="159"/>
        <v/>
      </c>
      <c r="AJ280" s="28" t="str">
        <f t="shared" ca="1" si="160"/>
        <v/>
      </c>
      <c r="AK280" s="28" t="str">
        <f t="shared" ca="1" si="161"/>
        <v/>
      </c>
      <c r="AL280" s="28" t="str">
        <f t="shared" ca="1" si="162"/>
        <v/>
      </c>
      <c r="AM280" s="28" t="str">
        <f t="shared" ca="1" si="163"/>
        <v/>
      </c>
      <c r="AN280" s="28" t="str">
        <f t="shared" ca="1" si="138"/>
        <v/>
      </c>
      <c r="AO280" s="28" t="str">
        <f t="shared" ca="1" si="164"/>
        <v/>
      </c>
      <c r="AP280" s="33" t="str">
        <f t="shared" ca="1" si="139"/>
        <v/>
      </c>
      <c r="AQ280" s="54"/>
      <c r="AR280" s="53"/>
      <c r="AS280" s="53"/>
      <c r="AT280" s="53"/>
      <c r="AU280" s="53"/>
    </row>
    <row r="281" spans="1:51" ht="15" customHeight="1" x14ac:dyDescent="0.25">
      <c r="A281" s="31" t="str">
        <f t="shared" ca="1" si="140"/>
        <v/>
      </c>
      <c r="B281" s="32" t="str">
        <f t="shared" ca="1" si="141"/>
        <v/>
      </c>
      <c r="C281" s="32" t="str">
        <f t="shared" ca="1" si="142"/>
        <v/>
      </c>
      <c r="D281" s="48">
        <f>RAWDATA!A283</f>
        <v>194910</v>
      </c>
      <c r="E281" s="48" t="str">
        <f t="shared" ca="1" si="165"/>
        <v/>
      </c>
      <c r="F281" s="48" t="str">
        <f t="shared" ca="1" si="166"/>
        <v/>
      </c>
      <c r="G281" s="48" t="str">
        <f t="shared" ca="1" si="166"/>
        <v/>
      </c>
      <c r="H281" s="48" t="str">
        <f t="shared" ca="1" si="166"/>
        <v/>
      </c>
      <c r="I281" s="48" t="str">
        <f t="shared" ca="1" si="166"/>
        <v/>
      </c>
      <c r="J281" s="48" t="str">
        <f t="shared" ca="1" si="166"/>
        <v/>
      </c>
      <c r="K281" s="48" t="str">
        <f t="shared" ca="1" si="166"/>
        <v/>
      </c>
      <c r="L281" s="48" t="str">
        <f t="shared" ca="1" si="166"/>
        <v/>
      </c>
      <c r="M281" s="48" t="str">
        <f t="shared" ca="1" si="166"/>
        <v/>
      </c>
      <c r="N281" s="48" t="str">
        <f t="shared" ca="1" si="166"/>
        <v/>
      </c>
      <c r="P281" s="26" t="str">
        <f t="shared" ca="1" si="143"/>
        <v/>
      </c>
      <c r="Q281" s="26" t="str">
        <f t="shared" ca="1" si="144"/>
        <v/>
      </c>
      <c r="R281" s="26" t="str">
        <f t="shared" ca="1" si="145"/>
        <v/>
      </c>
      <c r="S281" s="26" t="str">
        <f t="shared" ca="1" si="146"/>
        <v/>
      </c>
      <c r="T281" s="26" t="str">
        <f t="shared" ca="1" si="147"/>
        <v/>
      </c>
      <c r="U281" s="26" t="str">
        <f t="shared" ca="1" si="148"/>
        <v/>
      </c>
      <c r="V281" s="26" t="str">
        <f t="shared" ca="1" si="149"/>
        <v/>
      </c>
      <c r="W281" s="26" t="str">
        <f t="shared" ca="1" si="150"/>
        <v/>
      </c>
      <c r="X281" s="26" t="str">
        <f t="shared" ca="1" si="151"/>
        <v/>
      </c>
      <c r="Y281" s="26" t="str">
        <f t="shared" ca="1" si="152"/>
        <v/>
      </c>
      <c r="Z281" s="28" t="str">
        <f t="shared" ca="1" si="136"/>
        <v/>
      </c>
      <c r="AA281" s="57" t="str">
        <f t="shared" ca="1" si="153"/>
        <v/>
      </c>
      <c r="AB281" s="33" t="str">
        <f t="shared" ca="1" si="137"/>
        <v/>
      </c>
      <c r="AD281" s="28" t="str">
        <f t="shared" ca="1" si="154"/>
        <v/>
      </c>
      <c r="AE281" s="28" t="str">
        <f t="shared" ca="1" si="155"/>
        <v/>
      </c>
      <c r="AF281" s="28" t="str">
        <f t="shared" ca="1" si="156"/>
        <v/>
      </c>
      <c r="AG281" s="28" t="str">
        <f t="shared" ca="1" si="157"/>
        <v/>
      </c>
      <c r="AH281" s="28" t="str">
        <f t="shared" ca="1" si="158"/>
        <v/>
      </c>
      <c r="AI281" s="28" t="str">
        <f t="shared" ca="1" si="159"/>
        <v/>
      </c>
      <c r="AJ281" s="28" t="str">
        <f t="shared" ca="1" si="160"/>
        <v/>
      </c>
      <c r="AK281" s="28" t="str">
        <f t="shared" ca="1" si="161"/>
        <v/>
      </c>
      <c r="AL281" s="28" t="str">
        <f t="shared" ca="1" si="162"/>
        <v/>
      </c>
      <c r="AM281" s="28" t="str">
        <f t="shared" ca="1" si="163"/>
        <v/>
      </c>
      <c r="AN281" s="28" t="str">
        <f t="shared" ca="1" si="138"/>
        <v/>
      </c>
      <c r="AO281" s="28" t="str">
        <f t="shared" ca="1" si="164"/>
        <v/>
      </c>
      <c r="AP281" s="33" t="str">
        <f t="shared" ca="1" si="139"/>
        <v/>
      </c>
      <c r="AQ281" s="54"/>
      <c r="AR281" s="53"/>
      <c r="AS281" s="53"/>
      <c r="AT281" s="53"/>
      <c r="AU281" s="53"/>
      <c r="AY281" s="29"/>
    </row>
    <row r="282" spans="1:51" ht="15" customHeight="1" x14ac:dyDescent="0.25">
      <c r="A282" s="31" t="str">
        <f t="shared" ca="1" si="140"/>
        <v/>
      </c>
      <c r="B282" s="32" t="str">
        <f t="shared" ca="1" si="141"/>
        <v/>
      </c>
      <c r="C282" s="32" t="str">
        <f t="shared" ca="1" si="142"/>
        <v/>
      </c>
      <c r="D282" s="48">
        <f>RAWDATA!A284</f>
        <v>194911</v>
      </c>
      <c r="E282" s="48" t="str">
        <f t="shared" ca="1" si="165"/>
        <v/>
      </c>
      <c r="F282" s="48" t="str">
        <f t="shared" ca="1" si="166"/>
        <v/>
      </c>
      <c r="G282" s="48" t="str">
        <f t="shared" ca="1" si="166"/>
        <v/>
      </c>
      <c r="H282" s="48" t="str">
        <f t="shared" ca="1" si="166"/>
        <v/>
      </c>
      <c r="I282" s="48" t="str">
        <f t="shared" ca="1" si="166"/>
        <v/>
      </c>
      <c r="J282" s="48" t="str">
        <f t="shared" ca="1" si="166"/>
        <v/>
      </c>
      <c r="K282" s="48" t="str">
        <f t="shared" ca="1" si="166"/>
        <v/>
      </c>
      <c r="L282" s="48" t="str">
        <f t="shared" ca="1" si="166"/>
        <v/>
      </c>
      <c r="M282" s="48" t="str">
        <f t="shared" ca="1" si="166"/>
        <v/>
      </c>
      <c r="N282" s="48" t="str">
        <f t="shared" ca="1" si="166"/>
        <v/>
      </c>
      <c r="P282" s="26" t="str">
        <f t="shared" ca="1" si="143"/>
        <v/>
      </c>
      <c r="Q282" s="26" t="str">
        <f t="shared" ca="1" si="144"/>
        <v/>
      </c>
      <c r="R282" s="26" t="str">
        <f t="shared" ca="1" si="145"/>
        <v/>
      </c>
      <c r="S282" s="26" t="str">
        <f t="shared" ca="1" si="146"/>
        <v/>
      </c>
      <c r="T282" s="26" t="str">
        <f t="shared" ca="1" si="147"/>
        <v/>
      </c>
      <c r="U282" s="26" t="str">
        <f t="shared" ca="1" si="148"/>
        <v/>
      </c>
      <c r="V282" s="26" t="str">
        <f t="shared" ca="1" si="149"/>
        <v/>
      </c>
      <c r="W282" s="26" t="str">
        <f t="shared" ca="1" si="150"/>
        <v/>
      </c>
      <c r="X282" s="26" t="str">
        <f t="shared" ca="1" si="151"/>
        <v/>
      </c>
      <c r="Y282" s="26" t="str">
        <f t="shared" ca="1" si="152"/>
        <v/>
      </c>
      <c r="Z282" s="28" t="str">
        <f t="shared" ca="1" si="136"/>
        <v/>
      </c>
      <c r="AA282" s="57" t="str">
        <f t="shared" ca="1" si="153"/>
        <v/>
      </c>
      <c r="AB282" s="33" t="str">
        <f t="shared" ca="1" si="137"/>
        <v/>
      </c>
      <c r="AD282" s="28" t="str">
        <f t="shared" ca="1" si="154"/>
        <v/>
      </c>
      <c r="AE282" s="28" t="str">
        <f t="shared" ca="1" si="155"/>
        <v/>
      </c>
      <c r="AF282" s="28" t="str">
        <f t="shared" ca="1" si="156"/>
        <v/>
      </c>
      <c r="AG282" s="28" t="str">
        <f t="shared" ca="1" si="157"/>
        <v/>
      </c>
      <c r="AH282" s="28" t="str">
        <f t="shared" ca="1" si="158"/>
        <v/>
      </c>
      <c r="AI282" s="28" t="str">
        <f t="shared" ca="1" si="159"/>
        <v/>
      </c>
      <c r="AJ282" s="28" t="str">
        <f t="shared" ca="1" si="160"/>
        <v/>
      </c>
      <c r="AK282" s="28" t="str">
        <f t="shared" ca="1" si="161"/>
        <v/>
      </c>
      <c r="AL282" s="28" t="str">
        <f t="shared" ca="1" si="162"/>
        <v/>
      </c>
      <c r="AM282" s="28" t="str">
        <f t="shared" ca="1" si="163"/>
        <v/>
      </c>
      <c r="AN282" s="28" t="str">
        <f t="shared" ca="1" si="138"/>
        <v/>
      </c>
      <c r="AO282" s="28" t="str">
        <f t="shared" ca="1" si="164"/>
        <v/>
      </c>
      <c r="AP282" s="33" t="str">
        <f t="shared" ca="1" si="139"/>
        <v/>
      </c>
      <c r="AQ282" s="54"/>
      <c r="AR282" s="53"/>
      <c r="AS282" s="53"/>
      <c r="AT282" s="53"/>
      <c r="AU282" s="53"/>
    </row>
    <row r="283" spans="1:51" ht="15" customHeight="1" x14ac:dyDescent="0.25">
      <c r="A283" s="31" t="str">
        <f t="shared" ca="1" si="140"/>
        <v/>
      </c>
      <c r="B283" s="32" t="str">
        <f t="shared" ca="1" si="141"/>
        <v/>
      </c>
      <c r="C283" s="32" t="str">
        <f t="shared" ca="1" si="142"/>
        <v/>
      </c>
      <c r="D283" s="48">
        <f>RAWDATA!A285</f>
        <v>194912</v>
      </c>
      <c r="E283" s="48" t="str">
        <f t="shared" ca="1" si="165"/>
        <v/>
      </c>
      <c r="F283" s="48" t="str">
        <f t="shared" ca="1" si="166"/>
        <v/>
      </c>
      <c r="G283" s="48" t="str">
        <f t="shared" ca="1" si="166"/>
        <v/>
      </c>
      <c r="H283" s="48" t="str">
        <f t="shared" ca="1" si="166"/>
        <v/>
      </c>
      <c r="I283" s="48" t="str">
        <f t="shared" ca="1" si="166"/>
        <v/>
      </c>
      <c r="J283" s="48" t="str">
        <f t="shared" ca="1" si="166"/>
        <v/>
      </c>
      <c r="K283" s="48" t="str">
        <f t="shared" ca="1" si="166"/>
        <v/>
      </c>
      <c r="L283" s="48" t="str">
        <f t="shared" ca="1" si="166"/>
        <v/>
      </c>
      <c r="M283" s="48" t="str">
        <f t="shared" ca="1" si="166"/>
        <v/>
      </c>
      <c r="N283" s="48" t="str">
        <f t="shared" ca="1" si="166"/>
        <v/>
      </c>
      <c r="P283" s="26" t="str">
        <f t="shared" ca="1" si="143"/>
        <v/>
      </c>
      <c r="Q283" s="26" t="str">
        <f t="shared" ca="1" si="144"/>
        <v/>
      </c>
      <c r="R283" s="26" t="str">
        <f t="shared" ca="1" si="145"/>
        <v/>
      </c>
      <c r="S283" s="26" t="str">
        <f t="shared" ca="1" si="146"/>
        <v/>
      </c>
      <c r="T283" s="26" t="str">
        <f t="shared" ca="1" si="147"/>
        <v/>
      </c>
      <c r="U283" s="26" t="str">
        <f t="shared" ca="1" si="148"/>
        <v/>
      </c>
      <c r="V283" s="26" t="str">
        <f t="shared" ca="1" si="149"/>
        <v/>
      </c>
      <c r="W283" s="26" t="str">
        <f t="shared" ca="1" si="150"/>
        <v/>
      </c>
      <c r="X283" s="26" t="str">
        <f t="shared" ca="1" si="151"/>
        <v/>
      </c>
      <c r="Y283" s="26" t="str">
        <f t="shared" ca="1" si="152"/>
        <v/>
      </c>
      <c r="Z283" s="28" t="str">
        <f t="shared" ca="1" si="136"/>
        <v/>
      </c>
      <c r="AA283" s="57" t="str">
        <f t="shared" ca="1" si="153"/>
        <v/>
      </c>
      <c r="AB283" s="33" t="str">
        <f t="shared" ca="1" si="137"/>
        <v/>
      </c>
      <c r="AD283" s="28" t="str">
        <f t="shared" ca="1" si="154"/>
        <v/>
      </c>
      <c r="AE283" s="28" t="str">
        <f t="shared" ca="1" si="155"/>
        <v/>
      </c>
      <c r="AF283" s="28" t="str">
        <f t="shared" ca="1" si="156"/>
        <v/>
      </c>
      <c r="AG283" s="28" t="str">
        <f t="shared" ca="1" si="157"/>
        <v/>
      </c>
      <c r="AH283" s="28" t="str">
        <f t="shared" ca="1" si="158"/>
        <v/>
      </c>
      <c r="AI283" s="28" t="str">
        <f t="shared" ca="1" si="159"/>
        <v/>
      </c>
      <c r="AJ283" s="28" t="str">
        <f t="shared" ca="1" si="160"/>
        <v/>
      </c>
      <c r="AK283" s="28" t="str">
        <f t="shared" ca="1" si="161"/>
        <v/>
      </c>
      <c r="AL283" s="28" t="str">
        <f t="shared" ca="1" si="162"/>
        <v/>
      </c>
      <c r="AM283" s="28" t="str">
        <f t="shared" ca="1" si="163"/>
        <v/>
      </c>
      <c r="AN283" s="28" t="str">
        <f t="shared" ca="1" si="138"/>
        <v/>
      </c>
      <c r="AO283" s="28" t="str">
        <f t="shared" ca="1" si="164"/>
        <v/>
      </c>
      <c r="AP283" s="33" t="str">
        <f t="shared" ca="1" si="139"/>
        <v/>
      </c>
      <c r="AQ283" s="54"/>
      <c r="AR283" s="53"/>
      <c r="AS283" s="53"/>
      <c r="AT283" s="53"/>
      <c r="AU283" s="53"/>
    </row>
    <row r="284" spans="1:51" ht="15" customHeight="1" x14ac:dyDescent="0.25">
      <c r="A284" s="31" t="str">
        <f t="shared" ca="1" si="140"/>
        <v/>
      </c>
      <c r="B284" s="32" t="str">
        <f t="shared" ca="1" si="141"/>
        <v/>
      </c>
      <c r="C284" s="32" t="str">
        <f t="shared" ca="1" si="142"/>
        <v/>
      </c>
      <c r="D284" s="48">
        <f>RAWDATA!A286</f>
        <v>195001</v>
      </c>
      <c r="E284" s="48" t="str">
        <f t="shared" ca="1" si="165"/>
        <v/>
      </c>
      <c r="F284" s="48" t="str">
        <f t="shared" ca="1" si="166"/>
        <v/>
      </c>
      <c r="G284" s="48" t="str">
        <f t="shared" ca="1" si="166"/>
        <v/>
      </c>
      <c r="H284" s="48" t="str">
        <f t="shared" ca="1" si="166"/>
        <v/>
      </c>
      <c r="I284" s="48" t="str">
        <f t="shared" ca="1" si="166"/>
        <v/>
      </c>
      <c r="J284" s="48" t="str">
        <f t="shared" ca="1" si="166"/>
        <v/>
      </c>
      <c r="K284" s="48" t="str">
        <f t="shared" ca="1" si="166"/>
        <v/>
      </c>
      <c r="L284" s="48" t="str">
        <f t="shared" ca="1" si="166"/>
        <v/>
      </c>
      <c r="M284" s="48" t="str">
        <f t="shared" ca="1" si="166"/>
        <v/>
      </c>
      <c r="N284" s="48" t="str">
        <f t="shared" ca="1" si="166"/>
        <v/>
      </c>
      <c r="P284" s="26" t="str">
        <f t="shared" ca="1" si="143"/>
        <v/>
      </c>
      <c r="Q284" s="26" t="str">
        <f t="shared" ca="1" si="144"/>
        <v/>
      </c>
      <c r="R284" s="26" t="str">
        <f t="shared" ca="1" si="145"/>
        <v/>
      </c>
      <c r="S284" s="26" t="str">
        <f t="shared" ca="1" si="146"/>
        <v/>
      </c>
      <c r="T284" s="26" t="str">
        <f t="shared" ca="1" si="147"/>
        <v/>
      </c>
      <c r="U284" s="26" t="str">
        <f t="shared" ca="1" si="148"/>
        <v/>
      </c>
      <c r="V284" s="26" t="str">
        <f t="shared" ca="1" si="149"/>
        <v/>
      </c>
      <c r="W284" s="26" t="str">
        <f t="shared" ca="1" si="150"/>
        <v/>
      </c>
      <c r="X284" s="26" t="str">
        <f t="shared" ca="1" si="151"/>
        <v/>
      </c>
      <c r="Y284" s="26" t="str">
        <f t="shared" ca="1" si="152"/>
        <v/>
      </c>
      <c r="Z284" s="28" t="str">
        <f t="shared" ca="1" si="136"/>
        <v/>
      </c>
      <c r="AA284" s="57" t="str">
        <f t="shared" ca="1" si="153"/>
        <v/>
      </c>
      <c r="AB284" s="33" t="str">
        <f t="shared" ca="1" si="137"/>
        <v/>
      </c>
      <c r="AD284" s="28" t="str">
        <f t="shared" ca="1" si="154"/>
        <v/>
      </c>
      <c r="AE284" s="28" t="str">
        <f t="shared" ca="1" si="155"/>
        <v/>
      </c>
      <c r="AF284" s="28" t="str">
        <f t="shared" ca="1" si="156"/>
        <v/>
      </c>
      <c r="AG284" s="28" t="str">
        <f t="shared" ca="1" si="157"/>
        <v/>
      </c>
      <c r="AH284" s="28" t="str">
        <f t="shared" ca="1" si="158"/>
        <v/>
      </c>
      <c r="AI284" s="28" t="str">
        <f t="shared" ca="1" si="159"/>
        <v/>
      </c>
      <c r="AJ284" s="28" t="str">
        <f t="shared" ca="1" si="160"/>
        <v/>
      </c>
      <c r="AK284" s="28" t="str">
        <f t="shared" ca="1" si="161"/>
        <v/>
      </c>
      <c r="AL284" s="28" t="str">
        <f t="shared" ca="1" si="162"/>
        <v/>
      </c>
      <c r="AM284" s="28" t="str">
        <f t="shared" ca="1" si="163"/>
        <v/>
      </c>
      <c r="AN284" s="28" t="str">
        <f t="shared" ca="1" si="138"/>
        <v/>
      </c>
      <c r="AO284" s="28" t="str">
        <f t="shared" ca="1" si="164"/>
        <v/>
      </c>
      <c r="AP284" s="33" t="str">
        <f t="shared" ca="1" si="139"/>
        <v/>
      </c>
      <c r="AQ284" s="54"/>
      <c r="AR284" s="53"/>
      <c r="AS284" s="53"/>
      <c r="AT284" s="53"/>
      <c r="AU284" s="53"/>
    </row>
    <row r="285" spans="1:51" ht="15" customHeight="1" x14ac:dyDescent="0.25">
      <c r="A285" s="31" t="str">
        <f t="shared" ca="1" si="140"/>
        <v/>
      </c>
      <c r="B285" s="32" t="str">
        <f t="shared" ca="1" si="141"/>
        <v/>
      </c>
      <c r="C285" s="32" t="str">
        <f t="shared" ca="1" si="142"/>
        <v/>
      </c>
      <c r="D285" s="48">
        <f>RAWDATA!A287</f>
        <v>195002</v>
      </c>
      <c r="E285" s="48" t="str">
        <f t="shared" ca="1" si="165"/>
        <v/>
      </c>
      <c r="F285" s="48" t="str">
        <f t="shared" ca="1" si="166"/>
        <v/>
      </c>
      <c r="G285" s="48" t="str">
        <f t="shared" ca="1" si="166"/>
        <v/>
      </c>
      <c r="H285" s="48" t="str">
        <f t="shared" ca="1" si="166"/>
        <v/>
      </c>
      <c r="I285" s="48" t="str">
        <f t="shared" ca="1" si="166"/>
        <v/>
      </c>
      <c r="J285" s="48" t="str">
        <f t="shared" ca="1" si="166"/>
        <v/>
      </c>
      <c r="K285" s="48" t="str">
        <f t="shared" ca="1" si="166"/>
        <v/>
      </c>
      <c r="L285" s="48" t="str">
        <f t="shared" ca="1" si="166"/>
        <v/>
      </c>
      <c r="M285" s="48" t="str">
        <f t="shared" ca="1" si="166"/>
        <v/>
      </c>
      <c r="N285" s="48" t="str">
        <f t="shared" ca="1" si="166"/>
        <v/>
      </c>
      <c r="P285" s="26" t="str">
        <f t="shared" ca="1" si="143"/>
        <v/>
      </c>
      <c r="Q285" s="26" t="str">
        <f t="shared" ca="1" si="144"/>
        <v/>
      </c>
      <c r="R285" s="26" t="str">
        <f t="shared" ca="1" si="145"/>
        <v/>
      </c>
      <c r="S285" s="26" t="str">
        <f t="shared" ca="1" si="146"/>
        <v/>
      </c>
      <c r="T285" s="26" t="str">
        <f t="shared" ca="1" si="147"/>
        <v/>
      </c>
      <c r="U285" s="26" t="str">
        <f t="shared" ca="1" si="148"/>
        <v/>
      </c>
      <c r="V285" s="26" t="str">
        <f t="shared" ca="1" si="149"/>
        <v/>
      </c>
      <c r="W285" s="26" t="str">
        <f t="shared" ca="1" si="150"/>
        <v/>
      </c>
      <c r="X285" s="26" t="str">
        <f t="shared" ca="1" si="151"/>
        <v/>
      </c>
      <c r="Y285" s="26" t="str">
        <f t="shared" ca="1" si="152"/>
        <v/>
      </c>
      <c r="Z285" s="28" t="str">
        <f t="shared" ca="1" si="136"/>
        <v/>
      </c>
      <c r="AA285" s="57" t="str">
        <f t="shared" ca="1" si="153"/>
        <v/>
      </c>
      <c r="AB285" s="33" t="str">
        <f t="shared" ca="1" si="137"/>
        <v/>
      </c>
      <c r="AD285" s="28" t="str">
        <f t="shared" ca="1" si="154"/>
        <v/>
      </c>
      <c r="AE285" s="28" t="str">
        <f t="shared" ca="1" si="155"/>
        <v/>
      </c>
      <c r="AF285" s="28" t="str">
        <f t="shared" ca="1" si="156"/>
        <v/>
      </c>
      <c r="AG285" s="28" t="str">
        <f t="shared" ca="1" si="157"/>
        <v/>
      </c>
      <c r="AH285" s="28" t="str">
        <f t="shared" ca="1" si="158"/>
        <v/>
      </c>
      <c r="AI285" s="28" t="str">
        <f t="shared" ca="1" si="159"/>
        <v/>
      </c>
      <c r="AJ285" s="28" t="str">
        <f t="shared" ca="1" si="160"/>
        <v/>
      </c>
      <c r="AK285" s="28" t="str">
        <f t="shared" ca="1" si="161"/>
        <v/>
      </c>
      <c r="AL285" s="28" t="str">
        <f t="shared" ca="1" si="162"/>
        <v/>
      </c>
      <c r="AM285" s="28" t="str">
        <f t="shared" ca="1" si="163"/>
        <v/>
      </c>
      <c r="AN285" s="28" t="str">
        <f t="shared" ca="1" si="138"/>
        <v/>
      </c>
      <c r="AO285" s="28" t="str">
        <f t="shared" ca="1" si="164"/>
        <v/>
      </c>
      <c r="AP285" s="33" t="str">
        <f t="shared" ca="1" si="139"/>
        <v/>
      </c>
      <c r="AQ285" s="54"/>
      <c r="AR285" s="53"/>
      <c r="AS285" s="53"/>
      <c r="AT285" s="53"/>
      <c r="AU285" s="53"/>
    </row>
    <row r="286" spans="1:51" ht="15" customHeight="1" x14ac:dyDescent="0.25">
      <c r="A286" s="31" t="str">
        <f t="shared" ca="1" si="140"/>
        <v/>
      </c>
      <c r="B286" s="32" t="str">
        <f t="shared" ca="1" si="141"/>
        <v/>
      </c>
      <c r="C286" s="32" t="str">
        <f t="shared" ca="1" si="142"/>
        <v/>
      </c>
      <c r="D286" s="48">
        <f>RAWDATA!A288</f>
        <v>195003</v>
      </c>
      <c r="E286" s="48" t="str">
        <f t="shared" ca="1" si="165"/>
        <v/>
      </c>
      <c r="F286" s="48" t="str">
        <f t="shared" ca="1" si="166"/>
        <v/>
      </c>
      <c r="G286" s="48" t="str">
        <f t="shared" ca="1" si="166"/>
        <v/>
      </c>
      <c r="H286" s="48" t="str">
        <f t="shared" ca="1" si="166"/>
        <v/>
      </c>
      <c r="I286" s="48" t="str">
        <f t="shared" ca="1" si="166"/>
        <v/>
      </c>
      <c r="J286" s="48" t="str">
        <f t="shared" ca="1" si="166"/>
        <v/>
      </c>
      <c r="K286" s="48" t="str">
        <f t="shared" ca="1" si="166"/>
        <v/>
      </c>
      <c r="L286" s="48" t="str">
        <f t="shared" ca="1" si="166"/>
        <v/>
      </c>
      <c r="M286" s="48" t="str">
        <f t="shared" ca="1" si="166"/>
        <v/>
      </c>
      <c r="N286" s="48" t="str">
        <f t="shared" ca="1" si="166"/>
        <v/>
      </c>
      <c r="P286" s="26" t="str">
        <f t="shared" ca="1" si="143"/>
        <v/>
      </c>
      <c r="Q286" s="26" t="str">
        <f t="shared" ca="1" si="144"/>
        <v/>
      </c>
      <c r="R286" s="26" t="str">
        <f t="shared" ca="1" si="145"/>
        <v/>
      </c>
      <c r="S286" s="26" t="str">
        <f t="shared" ca="1" si="146"/>
        <v/>
      </c>
      <c r="T286" s="26" t="str">
        <f t="shared" ca="1" si="147"/>
        <v/>
      </c>
      <c r="U286" s="26" t="str">
        <f t="shared" ca="1" si="148"/>
        <v/>
      </c>
      <c r="V286" s="26" t="str">
        <f t="shared" ca="1" si="149"/>
        <v/>
      </c>
      <c r="W286" s="26" t="str">
        <f t="shared" ca="1" si="150"/>
        <v/>
      </c>
      <c r="X286" s="26" t="str">
        <f t="shared" ca="1" si="151"/>
        <v/>
      </c>
      <c r="Y286" s="26" t="str">
        <f t="shared" ca="1" si="152"/>
        <v/>
      </c>
      <c r="Z286" s="28" t="str">
        <f t="shared" ca="1" si="136"/>
        <v/>
      </c>
      <c r="AA286" s="57" t="str">
        <f t="shared" ca="1" si="153"/>
        <v/>
      </c>
      <c r="AB286" s="33" t="str">
        <f t="shared" ca="1" si="137"/>
        <v/>
      </c>
      <c r="AD286" s="28" t="str">
        <f t="shared" ca="1" si="154"/>
        <v/>
      </c>
      <c r="AE286" s="28" t="str">
        <f t="shared" ca="1" si="155"/>
        <v/>
      </c>
      <c r="AF286" s="28" t="str">
        <f t="shared" ca="1" si="156"/>
        <v/>
      </c>
      <c r="AG286" s="28" t="str">
        <f t="shared" ca="1" si="157"/>
        <v/>
      </c>
      <c r="AH286" s="28" t="str">
        <f t="shared" ca="1" si="158"/>
        <v/>
      </c>
      <c r="AI286" s="28" t="str">
        <f t="shared" ca="1" si="159"/>
        <v/>
      </c>
      <c r="AJ286" s="28" t="str">
        <f t="shared" ca="1" si="160"/>
        <v/>
      </c>
      <c r="AK286" s="28" t="str">
        <f t="shared" ca="1" si="161"/>
        <v/>
      </c>
      <c r="AL286" s="28" t="str">
        <f t="shared" ca="1" si="162"/>
        <v/>
      </c>
      <c r="AM286" s="28" t="str">
        <f t="shared" ca="1" si="163"/>
        <v/>
      </c>
      <c r="AN286" s="28" t="str">
        <f t="shared" ca="1" si="138"/>
        <v/>
      </c>
      <c r="AO286" s="28" t="str">
        <f t="shared" ca="1" si="164"/>
        <v/>
      </c>
      <c r="AP286" s="33" t="str">
        <f t="shared" ca="1" si="139"/>
        <v/>
      </c>
      <c r="AQ286" s="54"/>
      <c r="AR286" s="53"/>
      <c r="AS286" s="53"/>
      <c r="AT286" s="53"/>
      <c r="AU286" s="53"/>
    </row>
    <row r="287" spans="1:51" ht="15" customHeight="1" x14ac:dyDescent="0.25">
      <c r="A287" s="31" t="str">
        <f t="shared" ca="1" si="140"/>
        <v/>
      </c>
      <c r="B287" s="32" t="str">
        <f t="shared" ca="1" si="141"/>
        <v/>
      </c>
      <c r="C287" s="32" t="str">
        <f t="shared" ca="1" si="142"/>
        <v/>
      </c>
      <c r="D287" s="48">
        <f>RAWDATA!A289</f>
        <v>195004</v>
      </c>
      <c r="E287" s="48" t="str">
        <f t="shared" ca="1" si="165"/>
        <v/>
      </c>
      <c r="F287" s="48" t="str">
        <f t="shared" ca="1" si="166"/>
        <v/>
      </c>
      <c r="G287" s="48" t="str">
        <f t="shared" ca="1" si="166"/>
        <v/>
      </c>
      <c r="H287" s="48" t="str">
        <f t="shared" ca="1" si="166"/>
        <v/>
      </c>
      <c r="I287" s="48" t="str">
        <f t="shared" ca="1" si="166"/>
        <v/>
      </c>
      <c r="J287" s="48" t="str">
        <f t="shared" ca="1" si="166"/>
        <v/>
      </c>
      <c r="K287" s="48" t="str">
        <f t="shared" ca="1" si="166"/>
        <v/>
      </c>
      <c r="L287" s="48" t="str">
        <f t="shared" ca="1" si="166"/>
        <v/>
      </c>
      <c r="M287" s="48" t="str">
        <f t="shared" ca="1" si="166"/>
        <v/>
      </c>
      <c r="N287" s="48" t="str">
        <f t="shared" ca="1" si="166"/>
        <v/>
      </c>
      <c r="P287" s="26" t="str">
        <f t="shared" ca="1" si="143"/>
        <v/>
      </c>
      <c r="Q287" s="26" t="str">
        <f t="shared" ca="1" si="144"/>
        <v/>
      </c>
      <c r="R287" s="26" t="str">
        <f t="shared" ca="1" si="145"/>
        <v/>
      </c>
      <c r="S287" s="26" t="str">
        <f t="shared" ca="1" si="146"/>
        <v/>
      </c>
      <c r="T287" s="26" t="str">
        <f t="shared" ca="1" si="147"/>
        <v/>
      </c>
      <c r="U287" s="26" t="str">
        <f t="shared" ca="1" si="148"/>
        <v/>
      </c>
      <c r="V287" s="26" t="str">
        <f t="shared" ca="1" si="149"/>
        <v/>
      </c>
      <c r="W287" s="26" t="str">
        <f t="shared" ca="1" si="150"/>
        <v/>
      </c>
      <c r="X287" s="26" t="str">
        <f t="shared" ca="1" si="151"/>
        <v/>
      </c>
      <c r="Y287" s="26" t="str">
        <f t="shared" ca="1" si="152"/>
        <v/>
      </c>
      <c r="Z287" s="28" t="str">
        <f t="shared" ca="1" si="136"/>
        <v/>
      </c>
      <c r="AA287" s="57" t="str">
        <f t="shared" ca="1" si="153"/>
        <v/>
      </c>
      <c r="AB287" s="33" t="str">
        <f t="shared" ca="1" si="137"/>
        <v/>
      </c>
      <c r="AD287" s="28" t="str">
        <f t="shared" ca="1" si="154"/>
        <v/>
      </c>
      <c r="AE287" s="28" t="str">
        <f t="shared" ca="1" si="155"/>
        <v/>
      </c>
      <c r="AF287" s="28" t="str">
        <f t="shared" ca="1" si="156"/>
        <v/>
      </c>
      <c r="AG287" s="28" t="str">
        <f t="shared" ca="1" si="157"/>
        <v/>
      </c>
      <c r="AH287" s="28" t="str">
        <f t="shared" ca="1" si="158"/>
        <v/>
      </c>
      <c r="AI287" s="28" t="str">
        <f t="shared" ca="1" si="159"/>
        <v/>
      </c>
      <c r="AJ287" s="28" t="str">
        <f t="shared" ca="1" si="160"/>
        <v/>
      </c>
      <c r="AK287" s="28" t="str">
        <f t="shared" ca="1" si="161"/>
        <v/>
      </c>
      <c r="AL287" s="28" t="str">
        <f t="shared" ca="1" si="162"/>
        <v/>
      </c>
      <c r="AM287" s="28" t="str">
        <f t="shared" ca="1" si="163"/>
        <v/>
      </c>
      <c r="AN287" s="28" t="str">
        <f t="shared" ca="1" si="138"/>
        <v/>
      </c>
      <c r="AO287" s="28" t="str">
        <f t="shared" ca="1" si="164"/>
        <v/>
      </c>
      <c r="AP287" s="33" t="str">
        <f t="shared" ca="1" si="139"/>
        <v/>
      </c>
      <c r="AQ287" s="54"/>
      <c r="AR287" s="53"/>
      <c r="AS287" s="53"/>
      <c r="AT287" s="53"/>
      <c r="AU287" s="53"/>
    </row>
    <row r="288" spans="1:51" ht="15" customHeight="1" x14ac:dyDescent="0.25">
      <c r="A288" s="31" t="str">
        <f t="shared" ca="1" si="140"/>
        <v/>
      </c>
      <c r="B288" s="32" t="str">
        <f t="shared" ca="1" si="141"/>
        <v/>
      </c>
      <c r="C288" s="32" t="str">
        <f t="shared" ca="1" si="142"/>
        <v/>
      </c>
      <c r="D288" s="48">
        <f>RAWDATA!A290</f>
        <v>195005</v>
      </c>
      <c r="E288" s="48" t="str">
        <f t="shared" ca="1" si="165"/>
        <v/>
      </c>
      <c r="F288" s="48" t="str">
        <f t="shared" ca="1" si="166"/>
        <v/>
      </c>
      <c r="G288" s="48" t="str">
        <f t="shared" ca="1" si="166"/>
        <v/>
      </c>
      <c r="H288" s="48" t="str">
        <f t="shared" ca="1" si="166"/>
        <v/>
      </c>
      <c r="I288" s="48" t="str">
        <f t="shared" ca="1" si="166"/>
        <v/>
      </c>
      <c r="J288" s="48" t="str">
        <f t="shared" ca="1" si="166"/>
        <v/>
      </c>
      <c r="K288" s="48" t="str">
        <f t="shared" ca="1" si="166"/>
        <v/>
      </c>
      <c r="L288" s="48" t="str">
        <f t="shared" ca="1" si="166"/>
        <v/>
      </c>
      <c r="M288" s="48" t="str">
        <f t="shared" ca="1" si="166"/>
        <v/>
      </c>
      <c r="N288" s="48" t="str">
        <f t="shared" ca="1" si="166"/>
        <v/>
      </c>
      <c r="P288" s="26" t="str">
        <f t="shared" ca="1" si="143"/>
        <v/>
      </c>
      <c r="Q288" s="26" t="str">
        <f t="shared" ca="1" si="144"/>
        <v/>
      </c>
      <c r="R288" s="26" t="str">
        <f t="shared" ca="1" si="145"/>
        <v/>
      </c>
      <c r="S288" s="26" t="str">
        <f t="shared" ca="1" si="146"/>
        <v/>
      </c>
      <c r="T288" s="26" t="str">
        <f t="shared" ca="1" si="147"/>
        <v/>
      </c>
      <c r="U288" s="26" t="str">
        <f t="shared" ca="1" si="148"/>
        <v/>
      </c>
      <c r="V288" s="26" t="str">
        <f t="shared" ca="1" si="149"/>
        <v/>
      </c>
      <c r="W288" s="26" t="str">
        <f t="shared" ca="1" si="150"/>
        <v/>
      </c>
      <c r="X288" s="26" t="str">
        <f t="shared" ca="1" si="151"/>
        <v/>
      </c>
      <c r="Y288" s="26" t="str">
        <f t="shared" ca="1" si="152"/>
        <v/>
      </c>
      <c r="Z288" s="28" t="str">
        <f t="shared" ca="1" si="136"/>
        <v/>
      </c>
      <c r="AA288" s="57" t="str">
        <f t="shared" ca="1" si="153"/>
        <v/>
      </c>
      <c r="AB288" s="33" t="str">
        <f t="shared" ca="1" si="137"/>
        <v/>
      </c>
      <c r="AD288" s="28" t="str">
        <f t="shared" ca="1" si="154"/>
        <v/>
      </c>
      <c r="AE288" s="28" t="str">
        <f t="shared" ca="1" si="155"/>
        <v/>
      </c>
      <c r="AF288" s="28" t="str">
        <f t="shared" ca="1" si="156"/>
        <v/>
      </c>
      <c r="AG288" s="28" t="str">
        <f t="shared" ca="1" si="157"/>
        <v/>
      </c>
      <c r="AH288" s="28" t="str">
        <f t="shared" ca="1" si="158"/>
        <v/>
      </c>
      <c r="AI288" s="28" t="str">
        <f t="shared" ca="1" si="159"/>
        <v/>
      </c>
      <c r="AJ288" s="28" t="str">
        <f t="shared" ca="1" si="160"/>
        <v/>
      </c>
      <c r="AK288" s="28" t="str">
        <f t="shared" ca="1" si="161"/>
        <v/>
      </c>
      <c r="AL288" s="28" t="str">
        <f t="shared" ca="1" si="162"/>
        <v/>
      </c>
      <c r="AM288" s="28" t="str">
        <f t="shared" ca="1" si="163"/>
        <v/>
      </c>
      <c r="AN288" s="28" t="str">
        <f t="shared" ca="1" si="138"/>
        <v/>
      </c>
      <c r="AO288" s="28" t="str">
        <f t="shared" ca="1" si="164"/>
        <v/>
      </c>
      <c r="AP288" s="33" t="str">
        <f t="shared" ca="1" si="139"/>
        <v/>
      </c>
      <c r="AQ288" s="54"/>
      <c r="AR288" s="53"/>
      <c r="AS288" s="53"/>
      <c r="AT288" s="53"/>
      <c r="AU288" s="53"/>
    </row>
    <row r="289" spans="1:51" ht="15" customHeight="1" x14ac:dyDescent="0.25">
      <c r="A289" s="31" t="str">
        <f t="shared" ca="1" si="140"/>
        <v/>
      </c>
      <c r="B289" s="32" t="str">
        <f t="shared" ca="1" si="141"/>
        <v/>
      </c>
      <c r="C289" s="32" t="str">
        <f t="shared" ca="1" si="142"/>
        <v/>
      </c>
      <c r="D289" s="48">
        <f>RAWDATA!A291</f>
        <v>195006</v>
      </c>
      <c r="E289" s="48" t="str">
        <f t="shared" ca="1" si="165"/>
        <v/>
      </c>
      <c r="F289" s="48" t="str">
        <f t="shared" ca="1" si="166"/>
        <v/>
      </c>
      <c r="G289" s="48" t="str">
        <f t="shared" ca="1" si="166"/>
        <v/>
      </c>
      <c r="H289" s="48" t="str">
        <f t="shared" ca="1" si="166"/>
        <v/>
      </c>
      <c r="I289" s="48" t="str">
        <f t="shared" ca="1" si="166"/>
        <v/>
      </c>
      <c r="J289" s="48" t="str">
        <f t="shared" ca="1" si="166"/>
        <v/>
      </c>
      <c r="K289" s="48" t="str">
        <f t="shared" ca="1" si="166"/>
        <v/>
      </c>
      <c r="L289" s="48" t="str">
        <f t="shared" ca="1" si="166"/>
        <v/>
      </c>
      <c r="M289" s="48" t="str">
        <f t="shared" ca="1" si="166"/>
        <v/>
      </c>
      <c r="N289" s="48" t="str">
        <f t="shared" ca="1" si="166"/>
        <v/>
      </c>
      <c r="P289" s="26" t="str">
        <f t="shared" ca="1" si="143"/>
        <v/>
      </c>
      <c r="Q289" s="26" t="str">
        <f t="shared" ca="1" si="144"/>
        <v/>
      </c>
      <c r="R289" s="26" t="str">
        <f t="shared" ca="1" si="145"/>
        <v/>
      </c>
      <c r="S289" s="26" t="str">
        <f t="shared" ca="1" si="146"/>
        <v/>
      </c>
      <c r="T289" s="26" t="str">
        <f t="shared" ca="1" si="147"/>
        <v/>
      </c>
      <c r="U289" s="26" t="str">
        <f t="shared" ca="1" si="148"/>
        <v/>
      </c>
      <c r="V289" s="26" t="str">
        <f t="shared" ca="1" si="149"/>
        <v/>
      </c>
      <c r="W289" s="26" t="str">
        <f t="shared" ca="1" si="150"/>
        <v/>
      </c>
      <c r="X289" s="26" t="str">
        <f t="shared" ca="1" si="151"/>
        <v/>
      </c>
      <c r="Y289" s="26" t="str">
        <f t="shared" ca="1" si="152"/>
        <v/>
      </c>
      <c r="Z289" s="28" t="str">
        <f t="shared" ca="1" si="136"/>
        <v/>
      </c>
      <c r="AA289" s="57" t="str">
        <f t="shared" ca="1" si="153"/>
        <v/>
      </c>
      <c r="AB289" s="33" t="str">
        <f t="shared" ca="1" si="137"/>
        <v/>
      </c>
      <c r="AD289" s="28" t="str">
        <f t="shared" ca="1" si="154"/>
        <v/>
      </c>
      <c r="AE289" s="28" t="str">
        <f t="shared" ca="1" si="155"/>
        <v/>
      </c>
      <c r="AF289" s="28" t="str">
        <f t="shared" ca="1" si="156"/>
        <v/>
      </c>
      <c r="AG289" s="28" t="str">
        <f t="shared" ca="1" si="157"/>
        <v/>
      </c>
      <c r="AH289" s="28" t="str">
        <f t="shared" ca="1" si="158"/>
        <v/>
      </c>
      <c r="AI289" s="28" t="str">
        <f t="shared" ca="1" si="159"/>
        <v/>
      </c>
      <c r="AJ289" s="28" t="str">
        <f t="shared" ca="1" si="160"/>
        <v/>
      </c>
      <c r="AK289" s="28" t="str">
        <f t="shared" ca="1" si="161"/>
        <v/>
      </c>
      <c r="AL289" s="28" t="str">
        <f t="shared" ca="1" si="162"/>
        <v/>
      </c>
      <c r="AM289" s="28" t="str">
        <f t="shared" ca="1" si="163"/>
        <v/>
      </c>
      <c r="AN289" s="28" t="str">
        <f t="shared" ca="1" si="138"/>
        <v/>
      </c>
      <c r="AO289" s="28" t="str">
        <f t="shared" ca="1" si="164"/>
        <v/>
      </c>
      <c r="AP289" s="33" t="str">
        <f t="shared" ca="1" si="139"/>
        <v/>
      </c>
      <c r="AQ289" s="54"/>
      <c r="AR289" s="53"/>
      <c r="AS289" s="53"/>
      <c r="AT289" s="53"/>
      <c r="AU289" s="53"/>
    </row>
    <row r="290" spans="1:51" ht="15" customHeight="1" x14ac:dyDescent="0.25">
      <c r="A290" s="31" t="str">
        <f t="shared" ca="1" si="140"/>
        <v/>
      </c>
      <c r="B290" s="32" t="str">
        <f t="shared" ca="1" si="141"/>
        <v/>
      </c>
      <c r="C290" s="32" t="str">
        <f t="shared" ca="1" si="142"/>
        <v/>
      </c>
      <c r="D290" s="48">
        <f>RAWDATA!A292</f>
        <v>195007</v>
      </c>
      <c r="E290" s="48" t="str">
        <f t="shared" ca="1" si="165"/>
        <v/>
      </c>
      <c r="F290" s="48" t="str">
        <f t="shared" ca="1" si="166"/>
        <v/>
      </c>
      <c r="G290" s="48" t="str">
        <f t="shared" ca="1" si="166"/>
        <v/>
      </c>
      <c r="H290" s="48" t="str">
        <f t="shared" ca="1" si="166"/>
        <v/>
      </c>
      <c r="I290" s="48" t="str">
        <f t="shared" ca="1" si="166"/>
        <v/>
      </c>
      <c r="J290" s="48" t="str">
        <f t="shared" ca="1" si="166"/>
        <v/>
      </c>
      <c r="K290" s="48" t="str">
        <f t="shared" ca="1" si="166"/>
        <v/>
      </c>
      <c r="L290" s="48" t="str">
        <f t="shared" ca="1" si="166"/>
        <v/>
      </c>
      <c r="M290" s="48" t="str">
        <f t="shared" ca="1" si="166"/>
        <v/>
      </c>
      <c r="N290" s="48" t="str">
        <f t="shared" ca="1" si="166"/>
        <v/>
      </c>
      <c r="P290" s="26" t="str">
        <f t="shared" ca="1" si="143"/>
        <v/>
      </c>
      <c r="Q290" s="26" t="str">
        <f t="shared" ca="1" si="144"/>
        <v/>
      </c>
      <c r="R290" s="26" t="str">
        <f t="shared" ca="1" si="145"/>
        <v/>
      </c>
      <c r="S290" s="26" t="str">
        <f t="shared" ca="1" si="146"/>
        <v/>
      </c>
      <c r="T290" s="26" t="str">
        <f t="shared" ca="1" si="147"/>
        <v/>
      </c>
      <c r="U290" s="26" t="str">
        <f t="shared" ca="1" si="148"/>
        <v/>
      </c>
      <c r="V290" s="26" t="str">
        <f t="shared" ca="1" si="149"/>
        <v/>
      </c>
      <c r="W290" s="26" t="str">
        <f t="shared" ca="1" si="150"/>
        <v/>
      </c>
      <c r="X290" s="26" t="str">
        <f t="shared" ca="1" si="151"/>
        <v/>
      </c>
      <c r="Y290" s="26" t="str">
        <f t="shared" ca="1" si="152"/>
        <v/>
      </c>
      <c r="Z290" s="28" t="str">
        <f t="shared" ca="1" si="136"/>
        <v/>
      </c>
      <c r="AA290" s="57" t="str">
        <f t="shared" ca="1" si="153"/>
        <v/>
      </c>
      <c r="AB290" s="33" t="str">
        <f t="shared" ca="1" si="137"/>
        <v/>
      </c>
      <c r="AD290" s="28" t="str">
        <f t="shared" ca="1" si="154"/>
        <v/>
      </c>
      <c r="AE290" s="28" t="str">
        <f t="shared" ca="1" si="155"/>
        <v/>
      </c>
      <c r="AF290" s="28" t="str">
        <f t="shared" ca="1" si="156"/>
        <v/>
      </c>
      <c r="AG290" s="28" t="str">
        <f t="shared" ca="1" si="157"/>
        <v/>
      </c>
      <c r="AH290" s="28" t="str">
        <f t="shared" ca="1" si="158"/>
        <v/>
      </c>
      <c r="AI290" s="28" t="str">
        <f t="shared" ca="1" si="159"/>
        <v/>
      </c>
      <c r="AJ290" s="28" t="str">
        <f t="shared" ca="1" si="160"/>
        <v/>
      </c>
      <c r="AK290" s="28" t="str">
        <f t="shared" ca="1" si="161"/>
        <v/>
      </c>
      <c r="AL290" s="28" t="str">
        <f t="shared" ca="1" si="162"/>
        <v/>
      </c>
      <c r="AM290" s="28" t="str">
        <f t="shared" ca="1" si="163"/>
        <v/>
      </c>
      <c r="AN290" s="28" t="str">
        <f t="shared" ca="1" si="138"/>
        <v/>
      </c>
      <c r="AO290" s="28" t="str">
        <f t="shared" ca="1" si="164"/>
        <v/>
      </c>
      <c r="AP290" s="33" t="str">
        <f t="shared" ca="1" si="139"/>
        <v/>
      </c>
      <c r="AQ290" s="54"/>
      <c r="AR290" s="53"/>
      <c r="AS290" s="53"/>
      <c r="AT290" s="53"/>
      <c r="AU290" s="53"/>
    </row>
    <row r="291" spans="1:51" ht="15" customHeight="1" x14ac:dyDescent="0.25">
      <c r="A291" s="31" t="str">
        <f t="shared" ca="1" si="140"/>
        <v/>
      </c>
      <c r="B291" s="32" t="str">
        <f t="shared" ca="1" si="141"/>
        <v/>
      </c>
      <c r="C291" s="32" t="str">
        <f t="shared" ca="1" si="142"/>
        <v/>
      </c>
      <c r="D291" s="48">
        <f>RAWDATA!A293</f>
        <v>195008</v>
      </c>
      <c r="E291" s="48" t="str">
        <f t="shared" ca="1" si="165"/>
        <v/>
      </c>
      <c r="F291" s="48" t="str">
        <f t="shared" ca="1" si="166"/>
        <v/>
      </c>
      <c r="G291" s="48" t="str">
        <f t="shared" ca="1" si="166"/>
        <v/>
      </c>
      <c r="H291" s="48" t="str">
        <f t="shared" ca="1" si="166"/>
        <v/>
      </c>
      <c r="I291" s="48" t="str">
        <f t="shared" ca="1" si="166"/>
        <v/>
      </c>
      <c r="J291" s="48" t="str">
        <f t="shared" ca="1" si="166"/>
        <v/>
      </c>
      <c r="K291" s="48" t="str">
        <f t="shared" ca="1" si="166"/>
        <v/>
      </c>
      <c r="L291" s="48" t="str">
        <f t="shared" ca="1" si="166"/>
        <v/>
      </c>
      <c r="M291" s="48" t="str">
        <f t="shared" ca="1" si="166"/>
        <v/>
      </c>
      <c r="N291" s="48" t="str">
        <f t="shared" ca="1" si="166"/>
        <v/>
      </c>
      <c r="P291" s="26" t="str">
        <f t="shared" ca="1" si="143"/>
        <v/>
      </c>
      <c r="Q291" s="26" t="str">
        <f t="shared" ca="1" si="144"/>
        <v/>
      </c>
      <c r="R291" s="26" t="str">
        <f t="shared" ca="1" si="145"/>
        <v/>
      </c>
      <c r="S291" s="26" t="str">
        <f t="shared" ca="1" si="146"/>
        <v/>
      </c>
      <c r="T291" s="26" t="str">
        <f t="shared" ca="1" si="147"/>
        <v/>
      </c>
      <c r="U291" s="26" t="str">
        <f t="shared" ca="1" si="148"/>
        <v/>
      </c>
      <c r="V291" s="26" t="str">
        <f t="shared" ca="1" si="149"/>
        <v/>
      </c>
      <c r="W291" s="26" t="str">
        <f t="shared" ca="1" si="150"/>
        <v/>
      </c>
      <c r="X291" s="26" t="str">
        <f t="shared" ca="1" si="151"/>
        <v/>
      </c>
      <c r="Y291" s="26" t="str">
        <f t="shared" ca="1" si="152"/>
        <v/>
      </c>
      <c r="Z291" s="28" t="str">
        <f t="shared" ca="1" si="136"/>
        <v/>
      </c>
      <c r="AA291" s="57" t="str">
        <f t="shared" ca="1" si="153"/>
        <v/>
      </c>
      <c r="AB291" s="33" t="str">
        <f t="shared" ca="1" si="137"/>
        <v/>
      </c>
      <c r="AD291" s="28" t="str">
        <f t="shared" ca="1" si="154"/>
        <v/>
      </c>
      <c r="AE291" s="28" t="str">
        <f t="shared" ca="1" si="155"/>
        <v/>
      </c>
      <c r="AF291" s="28" t="str">
        <f t="shared" ca="1" si="156"/>
        <v/>
      </c>
      <c r="AG291" s="28" t="str">
        <f t="shared" ca="1" si="157"/>
        <v/>
      </c>
      <c r="AH291" s="28" t="str">
        <f t="shared" ca="1" si="158"/>
        <v/>
      </c>
      <c r="AI291" s="28" t="str">
        <f t="shared" ca="1" si="159"/>
        <v/>
      </c>
      <c r="AJ291" s="28" t="str">
        <f t="shared" ca="1" si="160"/>
        <v/>
      </c>
      <c r="AK291" s="28" t="str">
        <f t="shared" ca="1" si="161"/>
        <v/>
      </c>
      <c r="AL291" s="28" t="str">
        <f t="shared" ca="1" si="162"/>
        <v/>
      </c>
      <c r="AM291" s="28" t="str">
        <f t="shared" ca="1" si="163"/>
        <v/>
      </c>
      <c r="AN291" s="28" t="str">
        <f t="shared" ca="1" si="138"/>
        <v/>
      </c>
      <c r="AO291" s="28" t="str">
        <f t="shared" ca="1" si="164"/>
        <v/>
      </c>
      <c r="AP291" s="33" t="str">
        <f t="shared" ca="1" si="139"/>
        <v/>
      </c>
      <c r="AQ291" s="54"/>
      <c r="AR291" s="53"/>
      <c r="AS291" s="53"/>
      <c r="AT291" s="53"/>
      <c r="AU291" s="53"/>
    </row>
    <row r="292" spans="1:51" ht="15" customHeight="1" x14ac:dyDescent="0.25">
      <c r="A292" s="31" t="str">
        <f t="shared" ca="1" si="140"/>
        <v/>
      </c>
      <c r="B292" s="32" t="str">
        <f t="shared" ca="1" si="141"/>
        <v/>
      </c>
      <c r="C292" s="32" t="str">
        <f t="shared" ca="1" si="142"/>
        <v/>
      </c>
      <c r="D292" s="48">
        <f>RAWDATA!A294</f>
        <v>195009</v>
      </c>
      <c r="E292" s="48" t="str">
        <f t="shared" ca="1" si="165"/>
        <v/>
      </c>
      <c r="F292" s="48" t="str">
        <f t="shared" ca="1" si="166"/>
        <v/>
      </c>
      <c r="G292" s="48" t="str">
        <f t="shared" ca="1" si="166"/>
        <v/>
      </c>
      <c r="H292" s="48" t="str">
        <f t="shared" ca="1" si="166"/>
        <v/>
      </c>
      <c r="I292" s="48" t="str">
        <f t="shared" ca="1" si="166"/>
        <v/>
      </c>
      <c r="J292" s="48" t="str">
        <f t="shared" ca="1" si="166"/>
        <v/>
      </c>
      <c r="K292" s="48" t="str">
        <f t="shared" ca="1" si="166"/>
        <v/>
      </c>
      <c r="L292" s="48" t="str">
        <f t="shared" ca="1" si="166"/>
        <v/>
      </c>
      <c r="M292" s="48" t="str">
        <f t="shared" ca="1" si="166"/>
        <v/>
      </c>
      <c r="N292" s="48" t="str">
        <f t="shared" ca="1" si="166"/>
        <v/>
      </c>
      <c r="P292" s="26" t="str">
        <f t="shared" ca="1" si="143"/>
        <v/>
      </c>
      <c r="Q292" s="26" t="str">
        <f t="shared" ca="1" si="144"/>
        <v/>
      </c>
      <c r="R292" s="26" t="str">
        <f t="shared" ca="1" si="145"/>
        <v/>
      </c>
      <c r="S292" s="26" t="str">
        <f t="shared" ca="1" si="146"/>
        <v/>
      </c>
      <c r="T292" s="26" t="str">
        <f t="shared" ca="1" si="147"/>
        <v/>
      </c>
      <c r="U292" s="26" t="str">
        <f t="shared" ca="1" si="148"/>
        <v/>
      </c>
      <c r="V292" s="26" t="str">
        <f t="shared" ca="1" si="149"/>
        <v/>
      </c>
      <c r="W292" s="26" t="str">
        <f t="shared" ca="1" si="150"/>
        <v/>
      </c>
      <c r="X292" s="26" t="str">
        <f t="shared" ca="1" si="151"/>
        <v/>
      </c>
      <c r="Y292" s="26" t="str">
        <f t="shared" ca="1" si="152"/>
        <v/>
      </c>
      <c r="Z292" s="28" t="str">
        <f t="shared" ca="1" si="136"/>
        <v/>
      </c>
      <c r="AA292" s="57" t="str">
        <f t="shared" ca="1" si="153"/>
        <v/>
      </c>
      <c r="AB292" s="33" t="str">
        <f t="shared" ca="1" si="137"/>
        <v/>
      </c>
      <c r="AD292" s="28" t="str">
        <f t="shared" ca="1" si="154"/>
        <v/>
      </c>
      <c r="AE292" s="28" t="str">
        <f t="shared" ca="1" si="155"/>
        <v/>
      </c>
      <c r="AF292" s="28" t="str">
        <f t="shared" ca="1" si="156"/>
        <v/>
      </c>
      <c r="AG292" s="28" t="str">
        <f t="shared" ca="1" si="157"/>
        <v/>
      </c>
      <c r="AH292" s="28" t="str">
        <f t="shared" ca="1" si="158"/>
        <v/>
      </c>
      <c r="AI292" s="28" t="str">
        <f t="shared" ca="1" si="159"/>
        <v/>
      </c>
      <c r="AJ292" s="28" t="str">
        <f t="shared" ca="1" si="160"/>
        <v/>
      </c>
      <c r="AK292" s="28" t="str">
        <f t="shared" ca="1" si="161"/>
        <v/>
      </c>
      <c r="AL292" s="28" t="str">
        <f t="shared" ca="1" si="162"/>
        <v/>
      </c>
      <c r="AM292" s="28" t="str">
        <f t="shared" ca="1" si="163"/>
        <v/>
      </c>
      <c r="AN292" s="28" t="str">
        <f t="shared" ca="1" si="138"/>
        <v/>
      </c>
      <c r="AO292" s="28" t="str">
        <f t="shared" ca="1" si="164"/>
        <v/>
      </c>
      <c r="AP292" s="33" t="str">
        <f t="shared" ca="1" si="139"/>
        <v/>
      </c>
      <c r="AQ292" s="54"/>
      <c r="AR292" s="53"/>
      <c r="AS292" s="53"/>
      <c r="AT292" s="53"/>
      <c r="AU292" s="53"/>
    </row>
    <row r="293" spans="1:51" ht="15" customHeight="1" x14ac:dyDescent="0.25">
      <c r="A293" s="31" t="str">
        <f t="shared" ca="1" si="140"/>
        <v/>
      </c>
      <c r="B293" s="32" t="str">
        <f t="shared" ca="1" si="141"/>
        <v/>
      </c>
      <c r="C293" s="32" t="str">
        <f t="shared" ca="1" si="142"/>
        <v/>
      </c>
      <c r="D293" s="48">
        <f>RAWDATA!A295</f>
        <v>195010</v>
      </c>
      <c r="E293" s="48" t="str">
        <f t="shared" ca="1" si="165"/>
        <v/>
      </c>
      <c r="F293" s="48" t="str">
        <f t="shared" ca="1" si="166"/>
        <v/>
      </c>
      <c r="G293" s="48" t="str">
        <f t="shared" ca="1" si="166"/>
        <v/>
      </c>
      <c r="H293" s="48" t="str">
        <f t="shared" ca="1" si="166"/>
        <v/>
      </c>
      <c r="I293" s="48" t="str">
        <f t="shared" ca="1" si="166"/>
        <v/>
      </c>
      <c r="J293" s="48" t="str">
        <f t="shared" ca="1" si="166"/>
        <v/>
      </c>
      <c r="K293" s="48" t="str">
        <f t="shared" ca="1" si="166"/>
        <v/>
      </c>
      <c r="L293" s="48" t="str">
        <f t="shared" ca="1" si="166"/>
        <v/>
      </c>
      <c r="M293" s="48" t="str">
        <f t="shared" ca="1" si="166"/>
        <v/>
      </c>
      <c r="N293" s="48" t="str">
        <f t="shared" ca="1" si="166"/>
        <v/>
      </c>
      <c r="P293" s="26" t="str">
        <f t="shared" ca="1" si="143"/>
        <v/>
      </c>
      <c r="Q293" s="26" t="str">
        <f t="shared" ca="1" si="144"/>
        <v/>
      </c>
      <c r="R293" s="26" t="str">
        <f t="shared" ca="1" si="145"/>
        <v/>
      </c>
      <c r="S293" s="26" t="str">
        <f t="shared" ca="1" si="146"/>
        <v/>
      </c>
      <c r="T293" s="26" t="str">
        <f t="shared" ca="1" si="147"/>
        <v/>
      </c>
      <c r="U293" s="26" t="str">
        <f t="shared" ca="1" si="148"/>
        <v/>
      </c>
      <c r="V293" s="26" t="str">
        <f t="shared" ca="1" si="149"/>
        <v/>
      </c>
      <c r="W293" s="26" t="str">
        <f t="shared" ca="1" si="150"/>
        <v/>
      </c>
      <c r="X293" s="26" t="str">
        <f t="shared" ca="1" si="151"/>
        <v/>
      </c>
      <c r="Y293" s="26" t="str">
        <f t="shared" ca="1" si="152"/>
        <v/>
      </c>
      <c r="Z293" s="28" t="str">
        <f t="shared" ca="1" si="136"/>
        <v/>
      </c>
      <c r="AA293" s="57" t="str">
        <f t="shared" ca="1" si="153"/>
        <v/>
      </c>
      <c r="AB293" s="33" t="str">
        <f t="shared" ca="1" si="137"/>
        <v/>
      </c>
      <c r="AD293" s="28" t="str">
        <f t="shared" ca="1" si="154"/>
        <v/>
      </c>
      <c r="AE293" s="28" t="str">
        <f t="shared" ca="1" si="155"/>
        <v/>
      </c>
      <c r="AF293" s="28" t="str">
        <f t="shared" ca="1" si="156"/>
        <v/>
      </c>
      <c r="AG293" s="28" t="str">
        <f t="shared" ca="1" si="157"/>
        <v/>
      </c>
      <c r="AH293" s="28" t="str">
        <f t="shared" ca="1" si="158"/>
        <v/>
      </c>
      <c r="AI293" s="28" t="str">
        <f t="shared" ca="1" si="159"/>
        <v/>
      </c>
      <c r="AJ293" s="28" t="str">
        <f t="shared" ca="1" si="160"/>
        <v/>
      </c>
      <c r="AK293" s="28" t="str">
        <f t="shared" ca="1" si="161"/>
        <v/>
      </c>
      <c r="AL293" s="28" t="str">
        <f t="shared" ca="1" si="162"/>
        <v/>
      </c>
      <c r="AM293" s="28" t="str">
        <f t="shared" ca="1" si="163"/>
        <v/>
      </c>
      <c r="AN293" s="28" t="str">
        <f t="shared" ca="1" si="138"/>
        <v/>
      </c>
      <c r="AO293" s="28" t="str">
        <f t="shared" ca="1" si="164"/>
        <v/>
      </c>
      <c r="AP293" s="33" t="str">
        <f t="shared" ca="1" si="139"/>
        <v/>
      </c>
      <c r="AQ293" s="54"/>
      <c r="AR293" s="53"/>
      <c r="AS293" s="53"/>
      <c r="AT293" s="53"/>
      <c r="AU293" s="53"/>
      <c r="AY293" s="29"/>
    </row>
    <row r="294" spans="1:51" ht="15" customHeight="1" x14ac:dyDescent="0.25">
      <c r="A294" s="31" t="str">
        <f t="shared" ca="1" si="140"/>
        <v/>
      </c>
      <c r="B294" s="32" t="str">
        <f t="shared" ca="1" si="141"/>
        <v/>
      </c>
      <c r="C294" s="32" t="str">
        <f t="shared" ca="1" si="142"/>
        <v/>
      </c>
      <c r="D294" s="48">
        <f>RAWDATA!A296</f>
        <v>195011</v>
      </c>
      <c r="E294" s="48" t="str">
        <f t="shared" ca="1" si="165"/>
        <v/>
      </c>
      <c r="F294" s="48" t="str">
        <f t="shared" ca="1" si="166"/>
        <v/>
      </c>
      <c r="G294" s="48" t="str">
        <f t="shared" ca="1" si="166"/>
        <v/>
      </c>
      <c r="H294" s="48" t="str">
        <f t="shared" ca="1" si="166"/>
        <v/>
      </c>
      <c r="I294" s="48" t="str">
        <f t="shared" ca="1" si="166"/>
        <v/>
      </c>
      <c r="J294" s="48" t="str">
        <f t="shared" ca="1" si="166"/>
        <v/>
      </c>
      <c r="K294" s="48" t="str">
        <f t="shared" ca="1" si="166"/>
        <v/>
      </c>
      <c r="L294" s="48" t="str">
        <f t="shared" ca="1" si="166"/>
        <v/>
      </c>
      <c r="M294" s="48" t="str">
        <f t="shared" ca="1" si="166"/>
        <v/>
      </c>
      <c r="N294" s="48" t="str">
        <f t="shared" ca="1" si="166"/>
        <v/>
      </c>
      <c r="P294" s="26" t="str">
        <f t="shared" ca="1" si="143"/>
        <v/>
      </c>
      <c r="Q294" s="26" t="str">
        <f t="shared" ca="1" si="144"/>
        <v/>
      </c>
      <c r="R294" s="26" t="str">
        <f t="shared" ca="1" si="145"/>
        <v/>
      </c>
      <c r="S294" s="26" t="str">
        <f t="shared" ca="1" si="146"/>
        <v/>
      </c>
      <c r="T294" s="26" t="str">
        <f t="shared" ca="1" si="147"/>
        <v/>
      </c>
      <c r="U294" s="26" t="str">
        <f t="shared" ca="1" si="148"/>
        <v/>
      </c>
      <c r="V294" s="26" t="str">
        <f t="shared" ca="1" si="149"/>
        <v/>
      </c>
      <c r="W294" s="26" t="str">
        <f t="shared" ca="1" si="150"/>
        <v/>
      </c>
      <c r="X294" s="26" t="str">
        <f t="shared" ca="1" si="151"/>
        <v/>
      </c>
      <c r="Y294" s="26" t="str">
        <f t="shared" ca="1" si="152"/>
        <v/>
      </c>
      <c r="Z294" s="28" t="str">
        <f t="shared" ca="1" si="136"/>
        <v/>
      </c>
      <c r="AA294" s="57" t="str">
        <f t="shared" ca="1" si="153"/>
        <v/>
      </c>
      <c r="AB294" s="33" t="str">
        <f t="shared" ca="1" si="137"/>
        <v/>
      </c>
      <c r="AD294" s="28" t="str">
        <f t="shared" ca="1" si="154"/>
        <v/>
      </c>
      <c r="AE294" s="28" t="str">
        <f t="shared" ca="1" si="155"/>
        <v/>
      </c>
      <c r="AF294" s="28" t="str">
        <f t="shared" ca="1" si="156"/>
        <v/>
      </c>
      <c r="AG294" s="28" t="str">
        <f t="shared" ca="1" si="157"/>
        <v/>
      </c>
      <c r="AH294" s="28" t="str">
        <f t="shared" ca="1" si="158"/>
        <v/>
      </c>
      <c r="AI294" s="28" t="str">
        <f t="shared" ca="1" si="159"/>
        <v/>
      </c>
      <c r="AJ294" s="28" t="str">
        <f t="shared" ca="1" si="160"/>
        <v/>
      </c>
      <c r="AK294" s="28" t="str">
        <f t="shared" ca="1" si="161"/>
        <v/>
      </c>
      <c r="AL294" s="28" t="str">
        <f t="shared" ca="1" si="162"/>
        <v/>
      </c>
      <c r="AM294" s="28" t="str">
        <f t="shared" ca="1" si="163"/>
        <v/>
      </c>
      <c r="AN294" s="28" t="str">
        <f t="shared" ca="1" si="138"/>
        <v/>
      </c>
      <c r="AO294" s="28" t="str">
        <f t="shared" ca="1" si="164"/>
        <v/>
      </c>
      <c r="AP294" s="33" t="str">
        <f t="shared" ca="1" si="139"/>
        <v/>
      </c>
      <c r="AQ294" s="54"/>
      <c r="AR294" s="53"/>
      <c r="AS294" s="53"/>
      <c r="AT294" s="53"/>
      <c r="AU294" s="53"/>
    </row>
    <row r="295" spans="1:51" ht="15" customHeight="1" x14ac:dyDescent="0.25">
      <c r="A295" s="31" t="str">
        <f t="shared" ca="1" si="140"/>
        <v/>
      </c>
      <c r="B295" s="32" t="str">
        <f t="shared" ca="1" si="141"/>
        <v/>
      </c>
      <c r="C295" s="32" t="str">
        <f t="shared" ca="1" si="142"/>
        <v/>
      </c>
      <c r="D295" s="48">
        <f>RAWDATA!A297</f>
        <v>195012</v>
      </c>
      <c r="E295" s="48" t="str">
        <f t="shared" ca="1" si="165"/>
        <v/>
      </c>
      <c r="F295" s="48" t="str">
        <f t="shared" ca="1" si="166"/>
        <v/>
      </c>
      <c r="G295" s="48" t="str">
        <f t="shared" ca="1" si="166"/>
        <v/>
      </c>
      <c r="H295" s="48" t="str">
        <f t="shared" ca="1" si="166"/>
        <v/>
      </c>
      <c r="I295" s="48" t="str">
        <f t="shared" ca="1" si="166"/>
        <v/>
      </c>
      <c r="J295" s="48" t="str">
        <f t="shared" ca="1" si="166"/>
        <v/>
      </c>
      <c r="K295" s="48" t="str">
        <f t="shared" ca="1" si="166"/>
        <v/>
      </c>
      <c r="L295" s="48" t="str">
        <f t="shared" ca="1" si="166"/>
        <v/>
      </c>
      <c r="M295" s="48" t="str">
        <f t="shared" ca="1" si="166"/>
        <v/>
      </c>
      <c r="N295" s="48" t="str">
        <f t="shared" ca="1" si="166"/>
        <v/>
      </c>
      <c r="P295" s="26" t="str">
        <f t="shared" ca="1" si="143"/>
        <v/>
      </c>
      <c r="Q295" s="26" t="str">
        <f t="shared" ca="1" si="144"/>
        <v/>
      </c>
      <c r="R295" s="26" t="str">
        <f t="shared" ca="1" si="145"/>
        <v/>
      </c>
      <c r="S295" s="26" t="str">
        <f t="shared" ca="1" si="146"/>
        <v/>
      </c>
      <c r="T295" s="26" t="str">
        <f t="shared" ca="1" si="147"/>
        <v/>
      </c>
      <c r="U295" s="26" t="str">
        <f t="shared" ca="1" si="148"/>
        <v/>
      </c>
      <c r="V295" s="26" t="str">
        <f t="shared" ca="1" si="149"/>
        <v/>
      </c>
      <c r="W295" s="26" t="str">
        <f t="shared" ca="1" si="150"/>
        <v/>
      </c>
      <c r="X295" s="26" t="str">
        <f t="shared" ca="1" si="151"/>
        <v/>
      </c>
      <c r="Y295" s="26" t="str">
        <f t="shared" ca="1" si="152"/>
        <v/>
      </c>
      <c r="Z295" s="28" t="str">
        <f t="shared" ca="1" si="136"/>
        <v/>
      </c>
      <c r="AA295" s="57" t="str">
        <f t="shared" ca="1" si="153"/>
        <v/>
      </c>
      <c r="AB295" s="33" t="str">
        <f t="shared" ca="1" si="137"/>
        <v/>
      </c>
      <c r="AD295" s="28" t="str">
        <f t="shared" ca="1" si="154"/>
        <v/>
      </c>
      <c r="AE295" s="28" t="str">
        <f t="shared" ca="1" si="155"/>
        <v/>
      </c>
      <c r="AF295" s="28" t="str">
        <f t="shared" ca="1" si="156"/>
        <v/>
      </c>
      <c r="AG295" s="28" t="str">
        <f t="shared" ca="1" si="157"/>
        <v/>
      </c>
      <c r="AH295" s="28" t="str">
        <f t="shared" ca="1" si="158"/>
        <v/>
      </c>
      <c r="AI295" s="28" t="str">
        <f t="shared" ca="1" si="159"/>
        <v/>
      </c>
      <c r="AJ295" s="28" t="str">
        <f t="shared" ca="1" si="160"/>
        <v/>
      </c>
      <c r="AK295" s="28" t="str">
        <f t="shared" ca="1" si="161"/>
        <v/>
      </c>
      <c r="AL295" s="28" t="str">
        <f t="shared" ca="1" si="162"/>
        <v/>
      </c>
      <c r="AM295" s="28" t="str">
        <f t="shared" ca="1" si="163"/>
        <v/>
      </c>
      <c r="AN295" s="28" t="str">
        <f t="shared" ca="1" si="138"/>
        <v/>
      </c>
      <c r="AO295" s="28" t="str">
        <f t="shared" ca="1" si="164"/>
        <v/>
      </c>
      <c r="AP295" s="33" t="str">
        <f t="shared" ca="1" si="139"/>
        <v/>
      </c>
      <c r="AQ295" s="54"/>
      <c r="AR295" s="53"/>
      <c r="AS295" s="53"/>
      <c r="AT295" s="53"/>
      <c r="AU295" s="53"/>
    </row>
    <row r="296" spans="1:51" ht="15" customHeight="1" x14ac:dyDescent="0.25">
      <c r="A296" s="31" t="str">
        <f t="shared" ca="1" si="140"/>
        <v/>
      </c>
      <c r="B296" s="32" t="str">
        <f t="shared" ca="1" si="141"/>
        <v/>
      </c>
      <c r="C296" s="32" t="str">
        <f t="shared" ca="1" si="142"/>
        <v/>
      </c>
      <c r="D296" s="48">
        <f>RAWDATA!A298</f>
        <v>195101</v>
      </c>
      <c r="E296" s="48" t="str">
        <f t="shared" ca="1" si="165"/>
        <v/>
      </c>
      <c r="F296" s="48" t="str">
        <f t="shared" ca="1" si="166"/>
        <v/>
      </c>
      <c r="G296" s="48" t="str">
        <f t="shared" ca="1" si="166"/>
        <v/>
      </c>
      <c r="H296" s="48" t="str">
        <f t="shared" ca="1" si="166"/>
        <v/>
      </c>
      <c r="I296" s="48" t="str">
        <f t="shared" ca="1" si="166"/>
        <v/>
      </c>
      <c r="J296" s="48" t="str">
        <f t="shared" ca="1" si="166"/>
        <v/>
      </c>
      <c r="K296" s="48" t="str">
        <f t="shared" ca="1" si="166"/>
        <v/>
      </c>
      <c r="L296" s="48" t="str">
        <f t="shared" ca="1" si="166"/>
        <v/>
      </c>
      <c r="M296" s="48" t="str">
        <f t="shared" ca="1" si="166"/>
        <v/>
      </c>
      <c r="N296" s="48" t="str">
        <f t="shared" ca="1" si="166"/>
        <v/>
      </c>
      <c r="P296" s="26" t="str">
        <f t="shared" ca="1" si="143"/>
        <v/>
      </c>
      <c r="Q296" s="26" t="str">
        <f t="shared" ca="1" si="144"/>
        <v/>
      </c>
      <c r="R296" s="26" t="str">
        <f t="shared" ca="1" si="145"/>
        <v/>
      </c>
      <c r="S296" s="26" t="str">
        <f t="shared" ca="1" si="146"/>
        <v/>
      </c>
      <c r="T296" s="26" t="str">
        <f t="shared" ca="1" si="147"/>
        <v/>
      </c>
      <c r="U296" s="26" t="str">
        <f t="shared" ca="1" si="148"/>
        <v/>
      </c>
      <c r="V296" s="26" t="str">
        <f t="shared" ca="1" si="149"/>
        <v/>
      </c>
      <c r="W296" s="26" t="str">
        <f t="shared" ca="1" si="150"/>
        <v/>
      </c>
      <c r="X296" s="26" t="str">
        <f t="shared" ca="1" si="151"/>
        <v/>
      </c>
      <c r="Y296" s="26" t="str">
        <f t="shared" ca="1" si="152"/>
        <v/>
      </c>
      <c r="Z296" s="28" t="str">
        <f t="shared" ca="1" si="136"/>
        <v/>
      </c>
      <c r="AA296" s="57" t="str">
        <f t="shared" ca="1" si="153"/>
        <v/>
      </c>
      <c r="AB296" s="33" t="str">
        <f t="shared" ca="1" si="137"/>
        <v/>
      </c>
      <c r="AD296" s="28" t="str">
        <f t="shared" ca="1" si="154"/>
        <v/>
      </c>
      <c r="AE296" s="28" t="str">
        <f t="shared" ca="1" si="155"/>
        <v/>
      </c>
      <c r="AF296" s="28" t="str">
        <f t="shared" ca="1" si="156"/>
        <v/>
      </c>
      <c r="AG296" s="28" t="str">
        <f t="shared" ca="1" si="157"/>
        <v/>
      </c>
      <c r="AH296" s="28" t="str">
        <f t="shared" ca="1" si="158"/>
        <v/>
      </c>
      <c r="AI296" s="28" t="str">
        <f t="shared" ca="1" si="159"/>
        <v/>
      </c>
      <c r="AJ296" s="28" t="str">
        <f t="shared" ca="1" si="160"/>
        <v/>
      </c>
      <c r="AK296" s="28" t="str">
        <f t="shared" ca="1" si="161"/>
        <v/>
      </c>
      <c r="AL296" s="28" t="str">
        <f t="shared" ca="1" si="162"/>
        <v/>
      </c>
      <c r="AM296" s="28" t="str">
        <f t="shared" ca="1" si="163"/>
        <v/>
      </c>
      <c r="AN296" s="28" t="str">
        <f t="shared" ca="1" si="138"/>
        <v/>
      </c>
      <c r="AO296" s="28" t="str">
        <f t="shared" ca="1" si="164"/>
        <v/>
      </c>
      <c r="AP296" s="33" t="str">
        <f t="shared" ca="1" si="139"/>
        <v/>
      </c>
      <c r="AQ296" s="54"/>
      <c r="AR296" s="53"/>
      <c r="AS296" s="53"/>
      <c r="AT296" s="53"/>
      <c r="AU296" s="53"/>
    </row>
    <row r="297" spans="1:51" ht="15" customHeight="1" x14ac:dyDescent="0.25">
      <c r="A297" s="31" t="str">
        <f t="shared" ca="1" si="140"/>
        <v/>
      </c>
      <c r="B297" s="32" t="str">
        <f t="shared" ca="1" si="141"/>
        <v/>
      </c>
      <c r="C297" s="32" t="str">
        <f t="shared" ca="1" si="142"/>
        <v/>
      </c>
      <c r="D297" s="48">
        <f>RAWDATA!A299</f>
        <v>195102</v>
      </c>
      <c r="E297" s="48" t="str">
        <f t="shared" ca="1" si="165"/>
        <v/>
      </c>
      <c r="F297" s="48" t="str">
        <f t="shared" ca="1" si="166"/>
        <v/>
      </c>
      <c r="G297" s="48" t="str">
        <f t="shared" ca="1" si="166"/>
        <v/>
      </c>
      <c r="H297" s="48" t="str">
        <f t="shared" ca="1" si="166"/>
        <v/>
      </c>
      <c r="I297" s="48" t="str">
        <f t="shared" ca="1" si="166"/>
        <v/>
      </c>
      <c r="J297" s="48" t="str">
        <f t="shared" ca="1" si="166"/>
        <v/>
      </c>
      <c r="K297" s="48" t="str">
        <f t="shared" ca="1" si="166"/>
        <v/>
      </c>
      <c r="L297" s="48" t="str">
        <f t="shared" ca="1" si="166"/>
        <v/>
      </c>
      <c r="M297" s="48" t="str">
        <f t="shared" ca="1" si="166"/>
        <v/>
      </c>
      <c r="N297" s="48" t="str">
        <f t="shared" ca="1" si="166"/>
        <v/>
      </c>
      <c r="P297" s="26" t="str">
        <f t="shared" ca="1" si="143"/>
        <v/>
      </c>
      <c r="Q297" s="26" t="str">
        <f t="shared" ca="1" si="144"/>
        <v/>
      </c>
      <c r="R297" s="26" t="str">
        <f t="shared" ca="1" si="145"/>
        <v/>
      </c>
      <c r="S297" s="26" t="str">
        <f t="shared" ca="1" si="146"/>
        <v/>
      </c>
      <c r="T297" s="26" t="str">
        <f t="shared" ca="1" si="147"/>
        <v/>
      </c>
      <c r="U297" s="26" t="str">
        <f t="shared" ca="1" si="148"/>
        <v/>
      </c>
      <c r="V297" s="26" t="str">
        <f t="shared" ca="1" si="149"/>
        <v/>
      </c>
      <c r="W297" s="26" t="str">
        <f t="shared" ca="1" si="150"/>
        <v/>
      </c>
      <c r="X297" s="26" t="str">
        <f t="shared" ca="1" si="151"/>
        <v/>
      </c>
      <c r="Y297" s="26" t="str">
        <f t="shared" ca="1" si="152"/>
        <v/>
      </c>
      <c r="Z297" s="28" t="str">
        <f t="shared" ca="1" si="136"/>
        <v/>
      </c>
      <c r="AA297" s="57" t="str">
        <f t="shared" ca="1" si="153"/>
        <v/>
      </c>
      <c r="AB297" s="33" t="str">
        <f t="shared" ca="1" si="137"/>
        <v/>
      </c>
      <c r="AD297" s="28" t="str">
        <f t="shared" ca="1" si="154"/>
        <v/>
      </c>
      <c r="AE297" s="28" t="str">
        <f t="shared" ca="1" si="155"/>
        <v/>
      </c>
      <c r="AF297" s="28" t="str">
        <f t="shared" ca="1" si="156"/>
        <v/>
      </c>
      <c r="AG297" s="28" t="str">
        <f t="shared" ca="1" si="157"/>
        <v/>
      </c>
      <c r="AH297" s="28" t="str">
        <f t="shared" ca="1" si="158"/>
        <v/>
      </c>
      <c r="AI297" s="28" t="str">
        <f t="shared" ca="1" si="159"/>
        <v/>
      </c>
      <c r="AJ297" s="28" t="str">
        <f t="shared" ca="1" si="160"/>
        <v/>
      </c>
      <c r="AK297" s="28" t="str">
        <f t="shared" ca="1" si="161"/>
        <v/>
      </c>
      <c r="AL297" s="28" t="str">
        <f t="shared" ca="1" si="162"/>
        <v/>
      </c>
      <c r="AM297" s="28" t="str">
        <f t="shared" ca="1" si="163"/>
        <v/>
      </c>
      <c r="AN297" s="28" t="str">
        <f t="shared" ca="1" si="138"/>
        <v/>
      </c>
      <c r="AO297" s="28" t="str">
        <f t="shared" ca="1" si="164"/>
        <v/>
      </c>
      <c r="AP297" s="33" t="str">
        <f t="shared" ca="1" si="139"/>
        <v/>
      </c>
      <c r="AQ297" s="54"/>
      <c r="AR297" s="53"/>
      <c r="AS297" s="53"/>
      <c r="AT297" s="53"/>
      <c r="AU297" s="53"/>
    </row>
    <row r="298" spans="1:51" ht="15" customHeight="1" x14ac:dyDescent="0.25">
      <c r="A298" s="31" t="str">
        <f t="shared" ca="1" si="140"/>
        <v/>
      </c>
      <c r="B298" s="32" t="str">
        <f t="shared" ca="1" si="141"/>
        <v/>
      </c>
      <c r="C298" s="32" t="str">
        <f t="shared" ca="1" si="142"/>
        <v/>
      </c>
      <c r="D298" s="48">
        <f>RAWDATA!A300</f>
        <v>195103</v>
      </c>
      <c r="E298" s="48" t="str">
        <f t="shared" ca="1" si="165"/>
        <v/>
      </c>
      <c r="F298" s="48" t="str">
        <f t="shared" ca="1" si="166"/>
        <v/>
      </c>
      <c r="G298" s="48" t="str">
        <f t="shared" ca="1" si="166"/>
        <v/>
      </c>
      <c r="H298" s="48" t="str">
        <f t="shared" ca="1" si="166"/>
        <v/>
      </c>
      <c r="I298" s="48" t="str">
        <f t="shared" ca="1" si="166"/>
        <v/>
      </c>
      <c r="J298" s="48" t="str">
        <f t="shared" ca="1" si="166"/>
        <v/>
      </c>
      <c r="K298" s="48" t="str">
        <f t="shared" ca="1" si="166"/>
        <v/>
      </c>
      <c r="L298" s="48" t="str">
        <f t="shared" ca="1" si="166"/>
        <v/>
      </c>
      <c r="M298" s="48" t="str">
        <f t="shared" ca="1" si="166"/>
        <v/>
      </c>
      <c r="N298" s="48" t="str">
        <f t="shared" ca="1" si="166"/>
        <v/>
      </c>
      <c r="P298" s="26" t="str">
        <f t="shared" ca="1" si="143"/>
        <v/>
      </c>
      <c r="Q298" s="26" t="str">
        <f t="shared" ca="1" si="144"/>
        <v/>
      </c>
      <c r="R298" s="26" t="str">
        <f t="shared" ca="1" si="145"/>
        <v/>
      </c>
      <c r="S298" s="26" t="str">
        <f t="shared" ca="1" si="146"/>
        <v/>
      </c>
      <c r="T298" s="26" t="str">
        <f t="shared" ca="1" si="147"/>
        <v/>
      </c>
      <c r="U298" s="26" t="str">
        <f t="shared" ca="1" si="148"/>
        <v/>
      </c>
      <c r="V298" s="26" t="str">
        <f t="shared" ca="1" si="149"/>
        <v/>
      </c>
      <c r="W298" s="26" t="str">
        <f t="shared" ca="1" si="150"/>
        <v/>
      </c>
      <c r="X298" s="26" t="str">
        <f t="shared" ca="1" si="151"/>
        <v/>
      </c>
      <c r="Y298" s="26" t="str">
        <f t="shared" ca="1" si="152"/>
        <v/>
      </c>
      <c r="Z298" s="28" t="str">
        <f t="shared" ca="1" si="136"/>
        <v/>
      </c>
      <c r="AA298" s="57" t="str">
        <f t="shared" ca="1" si="153"/>
        <v/>
      </c>
      <c r="AB298" s="33" t="str">
        <f t="shared" ca="1" si="137"/>
        <v/>
      </c>
      <c r="AD298" s="28" t="str">
        <f t="shared" ca="1" si="154"/>
        <v/>
      </c>
      <c r="AE298" s="28" t="str">
        <f t="shared" ca="1" si="155"/>
        <v/>
      </c>
      <c r="AF298" s="28" t="str">
        <f t="shared" ca="1" si="156"/>
        <v/>
      </c>
      <c r="AG298" s="28" t="str">
        <f t="shared" ca="1" si="157"/>
        <v/>
      </c>
      <c r="AH298" s="28" t="str">
        <f t="shared" ca="1" si="158"/>
        <v/>
      </c>
      <c r="AI298" s="28" t="str">
        <f t="shared" ca="1" si="159"/>
        <v/>
      </c>
      <c r="AJ298" s="28" t="str">
        <f t="shared" ca="1" si="160"/>
        <v/>
      </c>
      <c r="AK298" s="28" t="str">
        <f t="shared" ca="1" si="161"/>
        <v/>
      </c>
      <c r="AL298" s="28" t="str">
        <f t="shared" ca="1" si="162"/>
        <v/>
      </c>
      <c r="AM298" s="28" t="str">
        <f t="shared" ca="1" si="163"/>
        <v/>
      </c>
      <c r="AN298" s="28" t="str">
        <f t="shared" ca="1" si="138"/>
        <v/>
      </c>
      <c r="AO298" s="28" t="str">
        <f t="shared" ca="1" si="164"/>
        <v/>
      </c>
      <c r="AP298" s="33" t="str">
        <f t="shared" ca="1" si="139"/>
        <v/>
      </c>
      <c r="AQ298" s="54"/>
      <c r="AR298" s="53"/>
      <c r="AS298" s="53"/>
      <c r="AT298" s="53"/>
      <c r="AU298" s="53"/>
    </row>
    <row r="299" spans="1:51" ht="15" customHeight="1" x14ac:dyDescent="0.25">
      <c r="A299" s="31" t="str">
        <f t="shared" ca="1" si="140"/>
        <v/>
      </c>
      <c r="B299" s="32" t="str">
        <f t="shared" ca="1" si="141"/>
        <v/>
      </c>
      <c r="C299" s="32" t="str">
        <f t="shared" ca="1" si="142"/>
        <v/>
      </c>
      <c r="D299" s="48">
        <f>RAWDATA!A301</f>
        <v>195104</v>
      </c>
      <c r="E299" s="48" t="str">
        <f t="shared" ca="1" si="165"/>
        <v/>
      </c>
      <c r="F299" s="48" t="str">
        <f t="shared" ca="1" si="166"/>
        <v/>
      </c>
      <c r="G299" s="48" t="str">
        <f t="shared" ca="1" si="166"/>
        <v/>
      </c>
      <c r="H299" s="48" t="str">
        <f t="shared" ca="1" si="166"/>
        <v/>
      </c>
      <c r="I299" s="48" t="str">
        <f t="shared" ca="1" si="166"/>
        <v/>
      </c>
      <c r="J299" s="48" t="str">
        <f t="shared" ca="1" si="166"/>
        <v/>
      </c>
      <c r="K299" s="48" t="str">
        <f t="shared" ca="1" si="166"/>
        <v/>
      </c>
      <c r="L299" s="48" t="str">
        <f t="shared" ca="1" si="166"/>
        <v/>
      </c>
      <c r="M299" s="48" t="str">
        <f t="shared" ca="1" si="166"/>
        <v/>
      </c>
      <c r="N299" s="48" t="str">
        <f t="shared" ca="1" si="166"/>
        <v/>
      </c>
      <c r="P299" s="26" t="str">
        <f t="shared" ca="1" si="143"/>
        <v/>
      </c>
      <c r="Q299" s="26" t="str">
        <f t="shared" ca="1" si="144"/>
        <v/>
      </c>
      <c r="R299" s="26" t="str">
        <f t="shared" ca="1" si="145"/>
        <v/>
      </c>
      <c r="S299" s="26" t="str">
        <f t="shared" ca="1" si="146"/>
        <v/>
      </c>
      <c r="T299" s="26" t="str">
        <f t="shared" ca="1" si="147"/>
        <v/>
      </c>
      <c r="U299" s="26" t="str">
        <f t="shared" ca="1" si="148"/>
        <v/>
      </c>
      <c r="V299" s="26" t="str">
        <f t="shared" ca="1" si="149"/>
        <v/>
      </c>
      <c r="W299" s="26" t="str">
        <f t="shared" ca="1" si="150"/>
        <v/>
      </c>
      <c r="X299" s="26" t="str">
        <f t="shared" ca="1" si="151"/>
        <v/>
      </c>
      <c r="Y299" s="26" t="str">
        <f t="shared" ca="1" si="152"/>
        <v/>
      </c>
      <c r="Z299" s="28" t="str">
        <f t="shared" ca="1" si="136"/>
        <v/>
      </c>
      <c r="AA299" s="57" t="str">
        <f t="shared" ca="1" si="153"/>
        <v/>
      </c>
      <c r="AB299" s="33" t="str">
        <f t="shared" ca="1" si="137"/>
        <v/>
      </c>
      <c r="AD299" s="28" t="str">
        <f t="shared" ca="1" si="154"/>
        <v/>
      </c>
      <c r="AE299" s="28" t="str">
        <f t="shared" ca="1" si="155"/>
        <v/>
      </c>
      <c r="AF299" s="28" t="str">
        <f t="shared" ca="1" si="156"/>
        <v/>
      </c>
      <c r="AG299" s="28" t="str">
        <f t="shared" ca="1" si="157"/>
        <v/>
      </c>
      <c r="AH299" s="28" t="str">
        <f t="shared" ca="1" si="158"/>
        <v/>
      </c>
      <c r="AI299" s="28" t="str">
        <f t="shared" ca="1" si="159"/>
        <v/>
      </c>
      <c r="AJ299" s="28" t="str">
        <f t="shared" ca="1" si="160"/>
        <v/>
      </c>
      <c r="AK299" s="28" t="str">
        <f t="shared" ca="1" si="161"/>
        <v/>
      </c>
      <c r="AL299" s="28" t="str">
        <f t="shared" ca="1" si="162"/>
        <v/>
      </c>
      <c r="AM299" s="28" t="str">
        <f t="shared" ca="1" si="163"/>
        <v/>
      </c>
      <c r="AN299" s="28" t="str">
        <f t="shared" ca="1" si="138"/>
        <v/>
      </c>
      <c r="AO299" s="28" t="str">
        <f t="shared" ca="1" si="164"/>
        <v/>
      </c>
      <c r="AP299" s="33" t="str">
        <f t="shared" ca="1" si="139"/>
        <v/>
      </c>
      <c r="AQ299" s="54"/>
      <c r="AR299" s="53"/>
      <c r="AS299" s="53"/>
      <c r="AT299" s="53"/>
      <c r="AU299" s="53"/>
    </row>
    <row r="300" spans="1:51" ht="15" customHeight="1" x14ac:dyDescent="0.25">
      <c r="A300" s="31" t="str">
        <f t="shared" ca="1" si="140"/>
        <v/>
      </c>
      <c r="B300" s="32" t="str">
        <f t="shared" ca="1" si="141"/>
        <v/>
      </c>
      <c r="C300" s="32" t="str">
        <f t="shared" ca="1" si="142"/>
        <v/>
      </c>
      <c r="D300" s="48">
        <f>RAWDATA!A302</f>
        <v>195105</v>
      </c>
      <c r="E300" s="48" t="str">
        <f t="shared" ca="1" si="165"/>
        <v/>
      </c>
      <c r="F300" s="48" t="str">
        <f t="shared" ca="1" si="166"/>
        <v/>
      </c>
      <c r="G300" s="48" t="str">
        <f t="shared" ref="F300:N328" ca="1" si="167">IF(OR($D300&lt;$B$3,$D300&gt;$B$4),"",IF(ISERROR(VLOOKUP($D300,INDIRECT($B$1),G$7,0)),"",VLOOKUP($D300,INDIRECT($B$1),G$7,0)))</f>
        <v/>
      </c>
      <c r="H300" s="48" t="str">
        <f t="shared" ca="1" si="167"/>
        <v/>
      </c>
      <c r="I300" s="48" t="str">
        <f t="shared" ca="1" si="167"/>
        <v/>
      </c>
      <c r="J300" s="48" t="str">
        <f t="shared" ca="1" si="167"/>
        <v/>
      </c>
      <c r="K300" s="48" t="str">
        <f t="shared" ca="1" si="167"/>
        <v/>
      </c>
      <c r="L300" s="48" t="str">
        <f t="shared" ca="1" si="167"/>
        <v/>
      </c>
      <c r="M300" s="48" t="str">
        <f t="shared" ca="1" si="167"/>
        <v/>
      </c>
      <c r="N300" s="48" t="str">
        <f t="shared" ca="1" si="167"/>
        <v/>
      </c>
      <c r="P300" s="26" t="str">
        <f t="shared" ca="1" si="143"/>
        <v/>
      </c>
      <c r="Q300" s="26" t="str">
        <f t="shared" ca="1" si="144"/>
        <v/>
      </c>
      <c r="R300" s="26" t="str">
        <f t="shared" ca="1" si="145"/>
        <v/>
      </c>
      <c r="S300" s="26" t="str">
        <f t="shared" ca="1" si="146"/>
        <v/>
      </c>
      <c r="T300" s="26" t="str">
        <f t="shared" ca="1" si="147"/>
        <v/>
      </c>
      <c r="U300" s="26" t="str">
        <f t="shared" ca="1" si="148"/>
        <v/>
      </c>
      <c r="V300" s="26" t="str">
        <f t="shared" ca="1" si="149"/>
        <v/>
      </c>
      <c r="W300" s="26" t="str">
        <f t="shared" ca="1" si="150"/>
        <v/>
      </c>
      <c r="X300" s="26" t="str">
        <f t="shared" ca="1" si="151"/>
        <v/>
      </c>
      <c r="Y300" s="26" t="str">
        <f t="shared" ca="1" si="152"/>
        <v/>
      </c>
      <c r="Z300" s="28" t="str">
        <f t="shared" ca="1" si="136"/>
        <v/>
      </c>
      <c r="AA300" s="57" t="str">
        <f t="shared" ca="1" si="153"/>
        <v/>
      </c>
      <c r="AB300" s="33" t="str">
        <f t="shared" ca="1" si="137"/>
        <v/>
      </c>
      <c r="AD300" s="28" t="str">
        <f t="shared" ca="1" si="154"/>
        <v/>
      </c>
      <c r="AE300" s="28" t="str">
        <f t="shared" ca="1" si="155"/>
        <v/>
      </c>
      <c r="AF300" s="28" t="str">
        <f t="shared" ca="1" si="156"/>
        <v/>
      </c>
      <c r="AG300" s="28" t="str">
        <f t="shared" ca="1" si="157"/>
        <v/>
      </c>
      <c r="AH300" s="28" t="str">
        <f t="shared" ca="1" si="158"/>
        <v/>
      </c>
      <c r="AI300" s="28" t="str">
        <f t="shared" ca="1" si="159"/>
        <v/>
      </c>
      <c r="AJ300" s="28" t="str">
        <f t="shared" ca="1" si="160"/>
        <v/>
      </c>
      <c r="AK300" s="28" t="str">
        <f t="shared" ca="1" si="161"/>
        <v/>
      </c>
      <c r="AL300" s="28" t="str">
        <f t="shared" ca="1" si="162"/>
        <v/>
      </c>
      <c r="AM300" s="28" t="str">
        <f t="shared" ca="1" si="163"/>
        <v/>
      </c>
      <c r="AN300" s="28" t="str">
        <f t="shared" ca="1" si="138"/>
        <v/>
      </c>
      <c r="AO300" s="28" t="str">
        <f t="shared" ca="1" si="164"/>
        <v/>
      </c>
      <c r="AP300" s="33" t="str">
        <f t="shared" ca="1" si="139"/>
        <v/>
      </c>
      <c r="AQ300" s="54"/>
      <c r="AR300" s="53"/>
      <c r="AS300" s="53"/>
      <c r="AT300" s="53"/>
      <c r="AU300" s="53"/>
    </row>
    <row r="301" spans="1:51" ht="15" customHeight="1" x14ac:dyDescent="0.25">
      <c r="A301" s="31" t="str">
        <f t="shared" ca="1" si="140"/>
        <v/>
      </c>
      <c r="B301" s="32" t="str">
        <f t="shared" ca="1" si="141"/>
        <v/>
      </c>
      <c r="C301" s="32" t="str">
        <f t="shared" ca="1" si="142"/>
        <v/>
      </c>
      <c r="D301" s="48">
        <f>RAWDATA!A303</f>
        <v>195106</v>
      </c>
      <c r="E301" s="48" t="str">
        <f t="shared" ca="1" si="165"/>
        <v/>
      </c>
      <c r="F301" s="48" t="str">
        <f t="shared" ca="1" si="167"/>
        <v/>
      </c>
      <c r="G301" s="48" t="str">
        <f t="shared" ca="1" si="167"/>
        <v/>
      </c>
      <c r="H301" s="48" t="str">
        <f t="shared" ca="1" si="167"/>
        <v/>
      </c>
      <c r="I301" s="48" t="str">
        <f t="shared" ca="1" si="167"/>
        <v/>
      </c>
      <c r="J301" s="48" t="str">
        <f t="shared" ca="1" si="167"/>
        <v/>
      </c>
      <c r="K301" s="48" t="str">
        <f t="shared" ca="1" si="167"/>
        <v/>
      </c>
      <c r="L301" s="48" t="str">
        <f t="shared" ca="1" si="167"/>
        <v/>
      </c>
      <c r="M301" s="48" t="str">
        <f t="shared" ca="1" si="167"/>
        <v/>
      </c>
      <c r="N301" s="48" t="str">
        <f t="shared" ca="1" si="167"/>
        <v/>
      </c>
      <c r="P301" s="26" t="str">
        <f t="shared" ca="1" si="143"/>
        <v/>
      </c>
      <c r="Q301" s="26" t="str">
        <f t="shared" ca="1" si="144"/>
        <v/>
      </c>
      <c r="R301" s="26" t="str">
        <f t="shared" ca="1" si="145"/>
        <v/>
      </c>
      <c r="S301" s="26" t="str">
        <f t="shared" ca="1" si="146"/>
        <v/>
      </c>
      <c r="T301" s="26" t="str">
        <f t="shared" ca="1" si="147"/>
        <v/>
      </c>
      <c r="U301" s="26" t="str">
        <f t="shared" ca="1" si="148"/>
        <v/>
      </c>
      <c r="V301" s="26" t="str">
        <f t="shared" ca="1" si="149"/>
        <v/>
      </c>
      <c r="W301" s="26" t="str">
        <f t="shared" ca="1" si="150"/>
        <v/>
      </c>
      <c r="X301" s="26" t="str">
        <f t="shared" ca="1" si="151"/>
        <v/>
      </c>
      <c r="Y301" s="26" t="str">
        <f t="shared" ca="1" si="152"/>
        <v/>
      </c>
      <c r="Z301" s="28" t="str">
        <f t="shared" ca="1" si="136"/>
        <v/>
      </c>
      <c r="AA301" s="57" t="str">
        <f t="shared" ca="1" si="153"/>
        <v/>
      </c>
      <c r="AB301" s="33" t="str">
        <f t="shared" ca="1" si="137"/>
        <v/>
      </c>
      <c r="AD301" s="28" t="str">
        <f t="shared" ca="1" si="154"/>
        <v/>
      </c>
      <c r="AE301" s="28" t="str">
        <f t="shared" ca="1" si="155"/>
        <v/>
      </c>
      <c r="AF301" s="28" t="str">
        <f t="shared" ca="1" si="156"/>
        <v/>
      </c>
      <c r="AG301" s="28" t="str">
        <f t="shared" ca="1" si="157"/>
        <v/>
      </c>
      <c r="AH301" s="28" t="str">
        <f t="shared" ca="1" si="158"/>
        <v/>
      </c>
      <c r="AI301" s="28" t="str">
        <f t="shared" ca="1" si="159"/>
        <v/>
      </c>
      <c r="AJ301" s="28" t="str">
        <f t="shared" ca="1" si="160"/>
        <v/>
      </c>
      <c r="AK301" s="28" t="str">
        <f t="shared" ca="1" si="161"/>
        <v/>
      </c>
      <c r="AL301" s="28" t="str">
        <f t="shared" ca="1" si="162"/>
        <v/>
      </c>
      <c r="AM301" s="28" t="str">
        <f t="shared" ca="1" si="163"/>
        <v/>
      </c>
      <c r="AN301" s="28" t="str">
        <f t="shared" ca="1" si="138"/>
        <v/>
      </c>
      <c r="AO301" s="28" t="str">
        <f t="shared" ca="1" si="164"/>
        <v/>
      </c>
      <c r="AP301" s="33" t="str">
        <f t="shared" ca="1" si="139"/>
        <v/>
      </c>
      <c r="AQ301" s="54"/>
      <c r="AR301" s="53"/>
      <c r="AS301" s="53"/>
      <c r="AT301" s="53"/>
      <c r="AU301" s="53"/>
    </row>
    <row r="302" spans="1:51" ht="15" customHeight="1" x14ac:dyDescent="0.25">
      <c r="A302" s="31" t="str">
        <f t="shared" ref="A302:A303" ca="1" si="168">IF(E302="","",DATE(LEFT(D302,4),RIGHT(D302,2),1))</f>
        <v/>
      </c>
      <c r="B302" s="32" t="str">
        <f t="shared" ref="B302:B303" ca="1" si="169">IF(E302="","",YEAR(A302))</f>
        <v/>
      </c>
      <c r="C302" s="32" t="str">
        <f t="shared" ref="C302:C303" ca="1" si="170">IF(E302="","",MONTH(A302))</f>
        <v/>
      </c>
      <c r="D302" s="48">
        <f>RAWDATA!A304</f>
        <v>195107</v>
      </c>
      <c r="E302" s="48" t="str">
        <f t="shared" ca="1" si="165"/>
        <v/>
      </c>
      <c r="F302" s="48" t="str">
        <f t="shared" ca="1" si="167"/>
        <v/>
      </c>
      <c r="G302" s="48" t="str">
        <f t="shared" ca="1" si="167"/>
        <v/>
      </c>
      <c r="H302" s="48" t="str">
        <f t="shared" ca="1" si="167"/>
        <v/>
      </c>
      <c r="I302" s="48" t="str">
        <f t="shared" ca="1" si="167"/>
        <v/>
      </c>
      <c r="J302" s="48" t="str">
        <f t="shared" ca="1" si="167"/>
        <v/>
      </c>
      <c r="K302" s="48" t="str">
        <f t="shared" ca="1" si="167"/>
        <v/>
      </c>
      <c r="L302" s="48" t="str">
        <f t="shared" ca="1" si="167"/>
        <v/>
      </c>
      <c r="M302" s="48" t="str">
        <f t="shared" ca="1" si="167"/>
        <v/>
      </c>
      <c r="N302" s="48" t="str">
        <f t="shared" ca="1" si="167"/>
        <v/>
      </c>
      <c r="O302" s="55"/>
      <c r="P302" s="26" t="str">
        <f t="shared" ca="1" si="143"/>
        <v/>
      </c>
      <c r="Q302" s="26" t="str">
        <f t="shared" ca="1" si="144"/>
        <v/>
      </c>
      <c r="R302" s="26" t="str">
        <f t="shared" ca="1" si="145"/>
        <v/>
      </c>
      <c r="S302" s="26" t="str">
        <f t="shared" ca="1" si="146"/>
        <v/>
      </c>
      <c r="T302" s="26" t="str">
        <f t="shared" ca="1" si="147"/>
        <v/>
      </c>
      <c r="U302" s="26" t="str">
        <f t="shared" ca="1" si="148"/>
        <v/>
      </c>
      <c r="V302" s="26" t="str">
        <f t="shared" ca="1" si="149"/>
        <v/>
      </c>
      <c r="W302" s="26" t="str">
        <f t="shared" ca="1" si="150"/>
        <v/>
      </c>
      <c r="X302" s="26" t="str">
        <f t="shared" ca="1" si="151"/>
        <v/>
      </c>
      <c r="Y302" s="26" t="str">
        <f t="shared" ca="1" si="152"/>
        <v/>
      </c>
      <c r="Z302" s="28" t="str">
        <f t="shared" ca="1" si="136"/>
        <v/>
      </c>
      <c r="AA302" s="57" t="str">
        <f t="shared" ca="1" si="153"/>
        <v/>
      </c>
      <c r="AB302" s="33" t="str">
        <f t="shared" ca="1" si="137"/>
        <v/>
      </c>
      <c r="AD302" s="28" t="str">
        <f t="shared" ca="1" si="154"/>
        <v/>
      </c>
      <c r="AE302" s="28" t="str">
        <f t="shared" ca="1" si="155"/>
        <v/>
      </c>
      <c r="AF302" s="28" t="str">
        <f t="shared" ca="1" si="156"/>
        <v/>
      </c>
      <c r="AG302" s="28" t="str">
        <f t="shared" ca="1" si="157"/>
        <v/>
      </c>
      <c r="AH302" s="28" t="str">
        <f t="shared" ca="1" si="158"/>
        <v/>
      </c>
      <c r="AI302" s="28" t="str">
        <f t="shared" ca="1" si="159"/>
        <v/>
      </c>
      <c r="AJ302" s="28" t="str">
        <f t="shared" ca="1" si="160"/>
        <v/>
      </c>
      <c r="AK302" s="28" t="str">
        <f t="shared" ca="1" si="161"/>
        <v/>
      </c>
      <c r="AL302" s="28" t="str">
        <f t="shared" ca="1" si="162"/>
        <v/>
      </c>
      <c r="AM302" s="28" t="str">
        <f t="shared" ca="1" si="163"/>
        <v/>
      </c>
      <c r="AN302" s="28" t="str">
        <f t="shared" ca="1" si="138"/>
        <v/>
      </c>
      <c r="AO302" s="28" t="str">
        <f t="shared" ca="1" si="164"/>
        <v/>
      </c>
      <c r="AP302" s="33" t="str">
        <f t="shared" ca="1" si="139"/>
        <v/>
      </c>
      <c r="AQ302" s="54"/>
      <c r="AR302" s="53"/>
      <c r="AS302" s="53"/>
      <c r="AT302" s="53"/>
      <c r="AU302" s="53"/>
    </row>
    <row r="303" spans="1:51" ht="15" customHeight="1" x14ac:dyDescent="0.25">
      <c r="A303" s="31" t="str">
        <f t="shared" ca="1" si="168"/>
        <v/>
      </c>
      <c r="B303" s="32" t="str">
        <f t="shared" ca="1" si="169"/>
        <v/>
      </c>
      <c r="C303" s="32" t="str">
        <f t="shared" ca="1" si="170"/>
        <v/>
      </c>
      <c r="D303" s="48">
        <f>RAWDATA!A305</f>
        <v>195108</v>
      </c>
      <c r="E303" s="48" t="str">
        <f t="shared" ca="1" si="165"/>
        <v/>
      </c>
      <c r="F303" s="48" t="str">
        <f t="shared" ca="1" si="167"/>
        <v/>
      </c>
      <c r="G303" s="48" t="str">
        <f t="shared" ca="1" si="167"/>
        <v/>
      </c>
      <c r="H303" s="48" t="str">
        <f t="shared" ca="1" si="167"/>
        <v/>
      </c>
      <c r="I303" s="48" t="str">
        <f t="shared" ca="1" si="167"/>
        <v/>
      </c>
      <c r="J303" s="48" t="str">
        <f t="shared" ca="1" si="167"/>
        <v/>
      </c>
      <c r="K303" s="48" t="str">
        <f t="shared" ca="1" si="167"/>
        <v/>
      </c>
      <c r="L303" s="48" t="str">
        <f t="shared" ca="1" si="167"/>
        <v/>
      </c>
      <c r="M303" s="48" t="str">
        <f t="shared" ca="1" si="167"/>
        <v/>
      </c>
      <c r="N303" s="48" t="str">
        <f t="shared" ca="1" si="167"/>
        <v/>
      </c>
      <c r="P303" s="26" t="str">
        <f t="shared" ca="1" si="143"/>
        <v/>
      </c>
      <c r="Q303" s="26" t="str">
        <f t="shared" ca="1" si="144"/>
        <v/>
      </c>
      <c r="R303" s="26" t="str">
        <f t="shared" ca="1" si="145"/>
        <v/>
      </c>
      <c r="S303" s="26" t="str">
        <f t="shared" ca="1" si="146"/>
        <v/>
      </c>
      <c r="T303" s="26" t="str">
        <f t="shared" ca="1" si="147"/>
        <v/>
      </c>
      <c r="U303" s="26" t="str">
        <f t="shared" ca="1" si="148"/>
        <v/>
      </c>
      <c r="V303" s="26" t="str">
        <f t="shared" ca="1" si="149"/>
        <v/>
      </c>
      <c r="W303" s="26" t="str">
        <f t="shared" ca="1" si="150"/>
        <v/>
      </c>
      <c r="X303" s="26" t="str">
        <f t="shared" ca="1" si="151"/>
        <v/>
      </c>
      <c r="Y303" s="26" t="str">
        <f t="shared" ca="1" si="152"/>
        <v/>
      </c>
      <c r="Z303" s="28" t="str">
        <f t="shared" ca="1" si="136"/>
        <v/>
      </c>
      <c r="AA303" s="57" t="str">
        <f t="shared" ca="1" si="153"/>
        <v/>
      </c>
      <c r="AB303" s="33" t="str">
        <f t="shared" ca="1" si="137"/>
        <v/>
      </c>
      <c r="AD303" s="28" t="str">
        <f t="shared" ca="1" si="154"/>
        <v/>
      </c>
      <c r="AE303" s="28" t="str">
        <f t="shared" ca="1" si="155"/>
        <v/>
      </c>
      <c r="AF303" s="28" t="str">
        <f t="shared" ca="1" si="156"/>
        <v/>
      </c>
      <c r="AG303" s="28" t="str">
        <f t="shared" ca="1" si="157"/>
        <v/>
      </c>
      <c r="AH303" s="28" t="str">
        <f t="shared" ca="1" si="158"/>
        <v/>
      </c>
      <c r="AI303" s="28" t="str">
        <f t="shared" ca="1" si="159"/>
        <v/>
      </c>
      <c r="AJ303" s="28" t="str">
        <f t="shared" ca="1" si="160"/>
        <v/>
      </c>
      <c r="AK303" s="28" t="str">
        <f t="shared" ca="1" si="161"/>
        <v/>
      </c>
      <c r="AL303" s="28" t="str">
        <f t="shared" ca="1" si="162"/>
        <v/>
      </c>
      <c r="AM303" s="28" t="str">
        <f t="shared" ca="1" si="163"/>
        <v/>
      </c>
      <c r="AN303" s="28" t="str">
        <f t="shared" ca="1" si="138"/>
        <v/>
      </c>
      <c r="AO303" s="28" t="str">
        <f t="shared" ca="1" si="164"/>
        <v/>
      </c>
      <c r="AP303" s="33" t="str">
        <f t="shared" ca="1" si="139"/>
        <v/>
      </c>
      <c r="AQ303" s="54"/>
      <c r="AR303" s="53"/>
      <c r="AS303" s="53"/>
      <c r="AT303" s="53"/>
      <c r="AU303" s="53"/>
    </row>
    <row r="304" spans="1:51" ht="15" customHeight="1" x14ac:dyDescent="0.25">
      <c r="A304" s="31" t="str">
        <f t="shared" ref="A304:A367" ca="1" si="171">IF(E304="","",DATE(LEFT(D304,4),RIGHT(D304,2),1))</f>
        <v/>
      </c>
      <c r="B304" s="32" t="str">
        <f t="shared" ref="B304:B367" ca="1" si="172">IF(E304="","",YEAR(A304))</f>
        <v/>
      </c>
      <c r="C304" s="32" t="str">
        <f t="shared" ref="C304:C367" ca="1" si="173">IF(E304="","",MONTH(A304))</f>
        <v/>
      </c>
      <c r="D304" s="48">
        <f>RAWDATA!A306</f>
        <v>195109</v>
      </c>
      <c r="E304" s="48" t="str">
        <f t="shared" ca="1" si="165"/>
        <v/>
      </c>
      <c r="F304" s="48" t="str">
        <f t="shared" ca="1" si="167"/>
        <v/>
      </c>
      <c r="G304" s="48" t="str">
        <f t="shared" ca="1" si="167"/>
        <v/>
      </c>
      <c r="H304" s="48" t="str">
        <f t="shared" ca="1" si="167"/>
        <v/>
      </c>
      <c r="I304" s="48" t="str">
        <f t="shared" ca="1" si="167"/>
        <v/>
      </c>
      <c r="J304" s="48" t="str">
        <f t="shared" ca="1" si="167"/>
        <v/>
      </c>
      <c r="K304" s="48" t="str">
        <f t="shared" ca="1" si="167"/>
        <v/>
      </c>
      <c r="L304" s="48" t="str">
        <f t="shared" ca="1" si="167"/>
        <v/>
      </c>
      <c r="M304" s="48" t="str">
        <f t="shared" ca="1" si="167"/>
        <v/>
      </c>
      <c r="N304" s="48" t="str">
        <f t="shared" ca="1" si="167"/>
        <v/>
      </c>
      <c r="P304" s="26" t="str">
        <f t="shared" ca="1" si="143"/>
        <v/>
      </c>
      <c r="Q304" s="26" t="str">
        <f t="shared" ca="1" si="144"/>
        <v/>
      </c>
      <c r="R304" s="26" t="str">
        <f t="shared" ca="1" si="145"/>
        <v/>
      </c>
      <c r="S304" s="26" t="str">
        <f t="shared" ca="1" si="146"/>
        <v/>
      </c>
      <c r="T304" s="26" t="str">
        <f t="shared" ca="1" si="147"/>
        <v/>
      </c>
      <c r="U304" s="26" t="str">
        <f t="shared" ca="1" si="148"/>
        <v/>
      </c>
      <c r="V304" s="26" t="str">
        <f t="shared" ca="1" si="149"/>
        <v/>
      </c>
      <c r="W304" s="26" t="str">
        <f t="shared" ca="1" si="150"/>
        <v/>
      </c>
      <c r="X304" s="26" t="str">
        <f t="shared" ca="1" si="151"/>
        <v/>
      </c>
      <c r="Y304" s="26" t="str">
        <f t="shared" ca="1" si="152"/>
        <v/>
      </c>
      <c r="Z304" s="28" t="str">
        <f t="shared" ca="1" si="136"/>
        <v/>
      </c>
      <c r="AA304" s="57" t="str">
        <f t="shared" ca="1" si="153"/>
        <v/>
      </c>
      <c r="AB304" s="33" t="str">
        <f t="shared" ca="1" si="137"/>
        <v/>
      </c>
      <c r="AD304" s="28" t="str">
        <f t="shared" ca="1" si="154"/>
        <v/>
      </c>
      <c r="AE304" s="28" t="str">
        <f t="shared" ca="1" si="155"/>
        <v/>
      </c>
      <c r="AF304" s="28" t="str">
        <f t="shared" ca="1" si="156"/>
        <v/>
      </c>
      <c r="AG304" s="28" t="str">
        <f t="shared" ca="1" si="157"/>
        <v/>
      </c>
      <c r="AH304" s="28" t="str">
        <f t="shared" ca="1" si="158"/>
        <v/>
      </c>
      <c r="AI304" s="28" t="str">
        <f t="shared" ca="1" si="159"/>
        <v/>
      </c>
      <c r="AJ304" s="28" t="str">
        <f t="shared" ca="1" si="160"/>
        <v/>
      </c>
      <c r="AK304" s="28" t="str">
        <f t="shared" ca="1" si="161"/>
        <v/>
      </c>
      <c r="AL304" s="28" t="str">
        <f t="shared" ca="1" si="162"/>
        <v/>
      </c>
      <c r="AM304" s="28" t="str">
        <f t="shared" ca="1" si="163"/>
        <v/>
      </c>
      <c r="AN304" s="28" t="str">
        <f t="shared" ca="1" si="138"/>
        <v/>
      </c>
      <c r="AO304" s="28" t="str">
        <f t="shared" ca="1" si="164"/>
        <v/>
      </c>
      <c r="AP304" s="33" t="str">
        <f t="shared" ca="1" si="139"/>
        <v/>
      </c>
      <c r="AQ304" s="54"/>
      <c r="AR304" s="53"/>
      <c r="AS304" s="53"/>
      <c r="AT304" s="53"/>
      <c r="AU304" s="53"/>
    </row>
    <row r="305" spans="1:51" ht="15" customHeight="1" x14ac:dyDescent="0.25">
      <c r="A305" s="31" t="str">
        <f t="shared" ca="1" si="171"/>
        <v/>
      </c>
      <c r="B305" s="32" t="str">
        <f t="shared" ca="1" si="172"/>
        <v/>
      </c>
      <c r="C305" s="32" t="str">
        <f t="shared" ca="1" si="173"/>
        <v/>
      </c>
      <c r="D305" s="48">
        <f>RAWDATA!A307</f>
        <v>195110</v>
      </c>
      <c r="E305" s="48" t="str">
        <f t="shared" ca="1" si="165"/>
        <v/>
      </c>
      <c r="F305" s="48" t="str">
        <f t="shared" ca="1" si="167"/>
        <v/>
      </c>
      <c r="G305" s="48" t="str">
        <f t="shared" ca="1" si="167"/>
        <v/>
      </c>
      <c r="H305" s="48" t="str">
        <f t="shared" ca="1" si="167"/>
        <v/>
      </c>
      <c r="I305" s="48" t="str">
        <f t="shared" ca="1" si="167"/>
        <v/>
      </c>
      <c r="J305" s="48" t="str">
        <f t="shared" ca="1" si="167"/>
        <v/>
      </c>
      <c r="K305" s="48" t="str">
        <f t="shared" ca="1" si="167"/>
        <v/>
      </c>
      <c r="L305" s="48" t="str">
        <f t="shared" ca="1" si="167"/>
        <v/>
      </c>
      <c r="M305" s="48" t="str">
        <f t="shared" ca="1" si="167"/>
        <v/>
      </c>
      <c r="N305" s="48" t="str">
        <f t="shared" ca="1" si="167"/>
        <v/>
      </c>
      <c r="P305" s="26" t="str">
        <f t="shared" ca="1" si="143"/>
        <v/>
      </c>
      <c r="Q305" s="26" t="str">
        <f t="shared" ca="1" si="144"/>
        <v/>
      </c>
      <c r="R305" s="26" t="str">
        <f t="shared" ca="1" si="145"/>
        <v/>
      </c>
      <c r="S305" s="26" t="str">
        <f t="shared" ca="1" si="146"/>
        <v/>
      </c>
      <c r="T305" s="26" t="str">
        <f t="shared" ca="1" si="147"/>
        <v/>
      </c>
      <c r="U305" s="26" t="str">
        <f t="shared" ca="1" si="148"/>
        <v/>
      </c>
      <c r="V305" s="26" t="str">
        <f t="shared" ca="1" si="149"/>
        <v/>
      </c>
      <c r="W305" s="26" t="str">
        <f t="shared" ca="1" si="150"/>
        <v/>
      </c>
      <c r="X305" s="26" t="str">
        <f t="shared" ca="1" si="151"/>
        <v/>
      </c>
      <c r="Y305" s="26" t="str">
        <f t="shared" ca="1" si="152"/>
        <v/>
      </c>
      <c r="Z305" s="28" t="str">
        <f t="shared" ca="1" si="136"/>
        <v/>
      </c>
      <c r="AA305" s="57" t="str">
        <f t="shared" ca="1" si="153"/>
        <v/>
      </c>
      <c r="AB305" s="33" t="str">
        <f t="shared" ca="1" si="137"/>
        <v/>
      </c>
      <c r="AD305" s="28" t="str">
        <f t="shared" ca="1" si="154"/>
        <v/>
      </c>
      <c r="AE305" s="28" t="str">
        <f t="shared" ca="1" si="155"/>
        <v/>
      </c>
      <c r="AF305" s="28" t="str">
        <f t="shared" ca="1" si="156"/>
        <v/>
      </c>
      <c r="AG305" s="28" t="str">
        <f t="shared" ca="1" si="157"/>
        <v/>
      </c>
      <c r="AH305" s="28" t="str">
        <f t="shared" ca="1" si="158"/>
        <v/>
      </c>
      <c r="AI305" s="28" t="str">
        <f t="shared" ca="1" si="159"/>
        <v/>
      </c>
      <c r="AJ305" s="28" t="str">
        <f t="shared" ca="1" si="160"/>
        <v/>
      </c>
      <c r="AK305" s="28" t="str">
        <f t="shared" ca="1" si="161"/>
        <v/>
      </c>
      <c r="AL305" s="28" t="str">
        <f t="shared" ca="1" si="162"/>
        <v/>
      </c>
      <c r="AM305" s="28" t="str">
        <f t="shared" ca="1" si="163"/>
        <v/>
      </c>
      <c r="AN305" s="28" t="str">
        <f t="shared" ca="1" si="138"/>
        <v/>
      </c>
      <c r="AO305" s="28" t="str">
        <f t="shared" ca="1" si="164"/>
        <v/>
      </c>
      <c r="AP305" s="33" t="str">
        <f t="shared" ca="1" si="139"/>
        <v/>
      </c>
      <c r="AQ305" s="54"/>
      <c r="AR305" s="53"/>
      <c r="AS305" s="53"/>
      <c r="AT305" s="53"/>
      <c r="AU305" s="53"/>
      <c r="AY305" s="29"/>
    </row>
    <row r="306" spans="1:51" ht="15" customHeight="1" x14ac:dyDescent="0.25">
      <c r="A306" s="31" t="str">
        <f t="shared" ca="1" si="171"/>
        <v/>
      </c>
      <c r="B306" s="32" t="str">
        <f t="shared" ca="1" si="172"/>
        <v/>
      </c>
      <c r="C306" s="32" t="str">
        <f t="shared" ca="1" si="173"/>
        <v/>
      </c>
      <c r="D306" s="48">
        <f>RAWDATA!A308</f>
        <v>195111</v>
      </c>
      <c r="E306" s="48" t="str">
        <f t="shared" ca="1" si="165"/>
        <v/>
      </c>
      <c r="F306" s="48" t="str">
        <f t="shared" ca="1" si="167"/>
        <v/>
      </c>
      <c r="G306" s="48" t="str">
        <f t="shared" ca="1" si="167"/>
        <v/>
      </c>
      <c r="H306" s="48" t="str">
        <f t="shared" ca="1" si="167"/>
        <v/>
      </c>
      <c r="I306" s="48" t="str">
        <f t="shared" ca="1" si="167"/>
        <v/>
      </c>
      <c r="J306" s="48" t="str">
        <f t="shared" ca="1" si="167"/>
        <v/>
      </c>
      <c r="K306" s="48" t="str">
        <f t="shared" ca="1" si="167"/>
        <v/>
      </c>
      <c r="L306" s="48" t="str">
        <f t="shared" ca="1" si="167"/>
        <v/>
      </c>
      <c r="M306" s="48" t="str">
        <f t="shared" ca="1" si="167"/>
        <v/>
      </c>
      <c r="N306" s="48" t="str">
        <f t="shared" ca="1" si="167"/>
        <v/>
      </c>
      <c r="P306" s="26" t="str">
        <f t="shared" ca="1" si="143"/>
        <v/>
      </c>
      <c r="Q306" s="26" t="str">
        <f t="shared" ca="1" si="144"/>
        <v/>
      </c>
      <c r="R306" s="26" t="str">
        <f t="shared" ca="1" si="145"/>
        <v/>
      </c>
      <c r="S306" s="26" t="str">
        <f t="shared" ca="1" si="146"/>
        <v/>
      </c>
      <c r="T306" s="26" t="str">
        <f t="shared" ca="1" si="147"/>
        <v/>
      </c>
      <c r="U306" s="26" t="str">
        <f t="shared" ca="1" si="148"/>
        <v/>
      </c>
      <c r="V306" s="26" t="str">
        <f t="shared" ca="1" si="149"/>
        <v/>
      </c>
      <c r="W306" s="26" t="str">
        <f t="shared" ca="1" si="150"/>
        <v/>
      </c>
      <c r="X306" s="26" t="str">
        <f t="shared" ca="1" si="151"/>
        <v/>
      </c>
      <c r="Y306" s="26" t="str">
        <f t="shared" ca="1" si="152"/>
        <v/>
      </c>
      <c r="Z306" s="28" t="str">
        <f t="shared" ca="1" si="136"/>
        <v/>
      </c>
      <c r="AA306" s="57" t="str">
        <f t="shared" ca="1" si="153"/>
        <v/>
      </c>
      <c r="AB306" s="33" t="str">
        <f t="shared" ca="1" si="137"/>
        <v/>
      </c>
      <c r="AD306" s="28" t="str">
        <f t="shared" ca="1" si="154"/>
        <v/>
      </c>
      <c r="AE306" s="28" t="str">
        <f t="shared" ca="1" si="155"/>
        <v/>
      </c>
      <c r="AF306" s="28" t="str">
        <f t="shared" ca="1" si="156"/>
        <v/>
      </c>
      <c r="AG306" s="28" t="str">
        <f t="shared" ca="1" si="157"/>
        <v/>
      </c>
      <c r="AH306" s="28" t="str">
        <f t="shared" ca="1" si="158"/>
        <v/>
      </c>
      <c r="AI306" s="28" t="str">
        <f t="shared" ca="1" si="159"/>
        <v/>
      </c>
      <c r="AJ306" s="28" t="str">
        <f t="shared" ca="1" si="160"/>
        <v/>
      </c>
      <c r="AK306" s="28" t="str">
        <f t="shared" ca="1" si="161"/>
        <v/>
      </c>
      <c r="AL306" s="28" t="str">
        <f t="shared" ca="1" si="162"/>
        <v/>
      </c>
      <c r="AM306" s="28" t="str">
        <f t="shared" ca="1" si="163"/>
        <v/>
      </c>
      <c r="AN306" s="28" t="str">
        <f t="shared" ca="1" si="138"/>
        <v/>
      </c>
      <c r="AO306" s="28" t="str">
        <f t="shared" ca="1" si="164"/>
        <v/>
      </c>
      <c r="AP306" s="33" t="str">
        <f t="shared" ca="1" si="139"/>
        <v/>
      </c>
      <c r="AQ306" s="54"/>
      <c r="AR306" s="53"/>
      <c r="AS306" s="53"/>
      <c r="AT306" s="53"/>
      <c r="AU306" s="53"/>
      <c r="AY306" s="29"/>
    </row>
    <row r="307" spans="1:51" ht="15" customHeight="1" x14ac:dyDescent="0.25">
      <c r="A307" s="31" t="str">
        <f t="shared" ca="1" si="171"/>
        <v/>
      </c>
      <c r="B307" s="32" t="str">
        <f t="shared" ca="1" si="172"/>
        <v/>
      </c>
      <c r="C307" s="32" t="str">
        <f t="shared" ca="1" si="173"/>
        <v/>
      </c>
      <c r="D307" s="48">
        <f>RAWDATA!A309</f>
        <v>195112</v>
      </c>
      <c r="E307" s="48" t="str">
        <f t="shared" ca="1" si="165"/>
        <v/>
      </c>
      <c r="F307" s="48" t="str">
        <f t="shared" ca="1" si="167"/>
        <v/>
      </c>
      <c r="G307" s="48" t="str">
        <f t="shared" ca="1" si="167"/>
        <v/>
      </c>
      <c r="H307" s="48" t="str">
        <f t="shared" ca="1" si="167"/>
        <v/>
      </c>
      <c r="I307" s="48" t="str">
        <f t="shared" ca="1" si="167"/>
        <v/>
      </c>
      <c r="J307" s="48" t="str">
        <f t="shared" ca="1" si="167"/>
        <v/>
      </c>
      <c r="K307" s="48" t="str">
        <f t="shared" ca="1" si="167"/>
        <v/>
      </c>
      <c r="L307" s="48" t="str">
        <f t="shared" ca="1" si="167"/>
        <v/>
      </c>
      <c r="M307" s="48" t="str">
        <f t="shared" ca="1" si="167"/>
        <v/>
      </c>
      <c r="N307" s="48" t="str">
        <f t="shared" ca="1" si="167"/>
        <v/>
      </c>
      <c r="P307" s="26" t="str">
        <f t="shared" ca="1" si="143"/>
        <v/>
      </c>
      <c r="Q307" s="26" t="str">
        <f t="shared" ca="1" si="144"/>
        <v/>
      </c>
      <c r="R307" s="26" t="str">
        <f t="shared" ca="1" si="145"/>
        <v/>
      </c>
      <c r="S307" s="26" t="str">
        <f t="shared" ca="1" si="146"/>
        <v/>
      </c>
      <c r="T307" s="26" t="str">
        <f t="shared" ca="1" si="147"/>
        <v/>
      </c>
      <c r="U307" s="26" t="str">
        <f t="shared" ca="1" si="148"/>
        <v/>
      </c>
      <c r="V307" s="26" t="str">
        <f t="shared" ca="1" si="149"/>
        <v/>
      </c>
      <c r="W307" s="26" t="str">
        <f t="shared" ca="1" si="150"/>
        <v/>
      </c>
      <c r="X307" s="26" t="str">
        <f t="shared" ca="1" si="151"/>
        <v/>
      </c>
      <c r="Y307" s="26" t="str">
        <f t="shared" ca="1" si="152"/>
        <v/>
      </c>
      <c r="Z307" s="28" t="str">
        <f t="shared" ca="1" si="136"/>
        <v/>
      </c>
      <c r="AA307" s="57" t="str">
        <f t="shared" ca="1" si="153"/>
        <v/>
      </c>
      <c r="AB307" s="33" t="str">
        <f t="shared" ca="1" si="137"/>
        <v/>
      </c>
      <c r="AD307" s="28" t="str">
        <f t="shared" ca="1" si="154"/>
        <v/>
      </c>
      <c r="AE307" s="28" t="str">
        <f t="shared" ca="1" si="155"/>
        <v/>
      </c>
      <c r="AF307" s="28" t="str">
        <f t="shared" ca="1" si="156"/>
        <v/>
      </c>
      <c r="AG307" s="28" t="str">
        <f t="shared" ca="1" si="157"/>
        <v/>
      </c>
      <c r="AH307" s="28" t="str">
        <f t="shared" ca="1" si="158"/>
        <v/>
      </c>
      <c r="AI307" s="28" t="str">
        <f t="shared" ca="1" si="159"/>
        <v/>
      </c>
      <c r="AJ307" s="28" t="str">
        <f t="shared" ca="1" si="160"/>
        <v/>
      </c>
      <c r="AK307" s="28" t="str">
        <f t="shared" ca="1" si="161"/>
        <v/>
      </c>
      <c r="AL307" s="28" t="str">
        <f t="shared" ca="1" si="162"/>
        <v/>
      </c>
      <c r="AM307" s="28" t="str">
        <f t="shared" ca="1" si="163"/>
        <v/>
      </c>
      <c r="AN307" s="28" t="str">
        <f t="shared" ca="1" si="138"/>
        <v/>
      </c>
      <c r="AO307" s="28" t="str">
        <f t="shared" ca="1" si="164"/>
        <v/>
      </c>
      <c r="AP307" s="33" t="str">
        <f t="shared" ca="1" si="139"/>
        <v/>
      </c>
      <c r="AQ307" s="54"/>
      <c r="AR307" s="53"/>
      <c r="AS307" s="53"/>
      <c r="AT307" s="53"/>
      <c r="AU307" s="53"/>
    </row>
    <row r="308" spans="1:51" ht="15" customHeight="1" x14ac:dyDescent="0.25">
      <c r="A308" s="31" t="str">
        <f t="shared" ca="1" si="171"/>
        <v/>
      </c>
      <c r="B308" s="32" t="str">
        <f t="shared" ca="1" si="172"/>
        <v/>
      </c>
      <c r="C308" s="32" t="str">
        <f t="shared" ca="1" si="173"/>
        <v/>
      </c>
      <c r="D308" s="48">
        <f>RAWDATA!A310</f>
        <v>195201</v>
      </c>
      <c r="E308" s="48" t="str">
        <f t="shared" ca="1" si="165"/>
        <v/>
      </c>
      <c r="F308" s="48" t="str">
        <f t="shared" ca="1" si="167"/>
        <v/>
      </c>
      <c r="G308" s="48" t="str">
        <f t="shared" ca="1" si="167"/>
        <v/>
      </c>
      <c r="H308" s="48" t="str">
        <f t="shared" ca="1" si="167"/>
        <v/>
      </c>
      <c r="I308" s="48" t="str">
        <f t="shared" ca="1" si="167"/>
        <v/>
      </c>
      <c r="J308" s="48" t="str">
        <f t="shared" ca="1" si="167"/>
        <v/>
      </c>
      <c r="K308" s="48" t="str">
        <f t="shared" ca="1" si="167"/>
        <v/>
      </c>
      <c r="L308" s="48" t="str">
        <f t="shared" ca="1" si="167"/>
        <v/>
      </c>
      <c r="M308" s="48" t="str">
        <f t="shared" ca="1" si="167"/>
        <v/>
      </c>
      <c r="N308" s="48" t="str">
        <f t="shared" ca="1" si="167"/>
        <v/>
      </c>
      <c r="P308" s="26" t="str">
        <f t="shared" ca="1" si="143"/>
        <v/>
      </c>
      <c r="Q308" s="26" t="str">
        <f t="shared" ca="1" si="144"/>
        <v/>
      </c>
      <c r="R308" s="26" t="str">
        <f t="shared" ca="1" si="145"/>
        <v/>
      </c>
      <c r="S308" s="26" t="str">
        <f t="shared" ca="1" si="146"/>
        <v/>
      </c>
      <c r="T308" s="26" t="str">
        <f t="shared" ca="1" si="147"/>
        <v/>
      </c>
      <c r="U308" s="26" t="str">
        <f t="shared" ca="1" si="148"/>
        <v/>
      </c>
      <c r="V308" s="26" t="str">
        <f t="shared" ca="1" si="149"/>
        <v/>
      </c>
      <c r="W308" s="26" t="str">
        <f t="shared" ca="1" si="150"/>
        <v/>
      </c>
      <c r="X308" s="26" t="str">
        <f t="shared" ca="1" si="151"/>
        <v/>
      </c>
      <c r="Y308" s="26" t="str">
        <f t="shared" ca="1" si="152"/>
        <v/>
      </c>
      <c r="Z308" s="28" t="str">
        <f t="shared" ca="1" si="136"/>
        <v/>
      </c>
      <c r="AA308" s="57" t="str">
        <f t="shared" ca="1" si="153"/>
        <v/>
      </c>
      <c r="AB308" s="33" t="str">
        <f t="shared" ca="1" si="137"/>
        <v/>
      </c>
      <c r="AD308" s="28" t="str">
        <f t="shared" ca="1" si="154"/>
        <v/>
      </c>
      <c r="AE308" s="28" t="str">
        <f t="shared" ca="1" si="155"/>
        <v/>
      </c>
      <c r="AF308" s="28" t="str">
        <f t="shared" ca="1" si="156"/>
        <v/>
      </c>
      <c r="AG308" s="28" t="str">
        <f t="shared" ca="1" si="157"/>
        <v/>
      </c>
      <c r="AH308" s="28" t="str">
        <f t="shared" ca="1" si="158"/>
        <v/>
      </c>
      <c r="AI308" s="28" t="str">
        <f t="shared" ca="1" si="159"/>
        <v/>
      </c>
      <c r="AJ308" s="28" t="str">
        <f t="shared" ca="1" si="160"/>
        <v/>
      </c>
      <c r="AK308" s="28" t="str">
        <f t="shared" ca="1" si="161"/>
        <v/>
      </c>
      <c r="AL308" s="28" t="str">
        <f t="shared" ca="1" si="162"/>
        <v/>
      </c>
      <c r="AM308" s="28" t="str">
        <f t="shared" ca="1" si="163"/>
        <v/>
      </c>
      <c r="AN308" s="28" t="str">
        <f t="shared" ca="1" si="138"/>
        <v/>
      </c>
      <c r="AO308" s="28" t="str">
        <f t="shared" ca="1" si="164"/>
        <v/>
      </c>
      <c r="AP308" s="33" t="str">
        <f t="shared" ca="1" si="139"/>
        <v/>
      </c>
      <c r="AQ308" s="54"/>
      <c r="AR308" s="53"/>
      <c r="AS308" s="53"/>
      <c r="AT308" s="53"/>
      <c r="AU308" s="53"/>
    </row>
    <row r="309" spans="1:51" ht="15" customHeight="1" x14ac:dyDescent="0.25">
      <c r="A309" s="31" t="str">
        <f t="shared" ca="1" si="171"/>
        <v/>
      </c>
      <c r="B309" s="32" t="str">
        <f t="shared" ca="1" si="172"/>
        <v/>
      </c>
      <c r="C309" s="32" t="str">
        <f t="shared" ca="1" si="173"/>
        <v/>
      </c>
      <c r="D309" s="48">
        <f>RAWDATA!A311</f>
        <v>195202</v>
      </c>
      <c r="E309" s="48" t="str">
        <f t="shared" ca="1" si="165"/>
        <v/>
      </c>
      <c r="F309" s="48" t="str">
        <f t="shared" ca="1" si="167"/>
        <v/>
      </c>
      <c r="G309" s="48" t="str">
        <f t="shared" ca="1" si="167"/>
        <v/>
      </c>
      <c r="H309" s="48" t="str">
        <f t="shared" ca="1" si="167"/>
        <v/>
      </c>
      <c r="I309" s="48" t="str">
        <f t="shared" ca="1" si="167"/>
        <v/>
      </c>
      <c r="J309" s="48" t="str">
        <f t="shared" ca="1" si="167"/>
        <v/>
      </c>
      <c r="K309" s="48" t="str">
        <f t="shared" ca="1" si="167"/>
        <v/>
      </c>
      <c r="L309" s="48" t="str">
        <f t="shared" ca="1" si="167"/>
        <v/>
      </c>
      <c r="M309" s="48" t="str">
        <f t="shared" ca="1" si="167"/>
        <v/>
      </c>
      <c r="N309" s="48" t="str">
        <f t="shared" ca="1" si="167"/>
        <v/>
      </c>
      <c r="P309" s="26" t="str">
        <f t="shared" ca="1" si="143"/>
        <v/>
      </c>
      <c r="Q309" s="26" t="str">
        <f t="shared" ca="1" si="144"/>
        <v/>
      </c>
      <c r="R309" s="26" t="str">
        <f t="shared" ca="1" si="145"/>
        <v/>
      </c>
      <c r="S309" s="26" t="str">
        <f t="shared" ca="1" si="146"/>
        <v/>
      </c>
      <c r="T309" s="26" t="str">
        <f t="shared" ca="1" si="147"/>
        <v/>
      </c>
      <c r="U309" s="26" t="str">
        <f t="shared" ca="1" si="148"/>
        <v/>
      </c>
      <c r="V309" s="26" t="str">
        <f t="shared" ca="1" si="149"/>
        <v/>
      </c>
      <c r="W309" s="26" t="str">
        <f t="shared" ca="1" si="150"/>
        <v/>
      </c>
      <c r="X309" s="26" t="str">
        <f t="shared" ca="1" si="151"/>
        <v/>
      </c>
      <c r="Y309" s="26" t="str">
        <f t="shared" ca="1" si="152"/>
        <v/>
      </c>
      <c r="Z309" s="28" t="str">
        <f t="shared" ca="1" si="136"/>
        <v/>
      </c>
      <c r="AA309" s="57" t="str">
        <f t="shared" ca="1" si="153"/>
        <v/>
      </c>
      <c r="AB309" s="33" t="str">
        <f t="shared" ca="1" si="137"/>
        <v/>
      </c>
      <c r="AD309" s="28" t="str">
        <f t="shared" ca="1" si="154"/>
        <v/>
      </c>
      <c r="AE309" s="28" t="str">
        <f t="shared" ca="1" si="155"/>
        <v/>
      </c>
      <c r="AF309" s="28" t="str">
        <f t="shared" ca="1" si="156"/>
        <v/>
      </c>
      <c r="AG309" s="28" t="str">
        <f t="shared" ca="1" si="157"/>
        <v/>
      </c>
      <c r="AH309" s="28" t="str">
        <f t="shared" ca="1" si="158"/>
        <v/>
      </c>
      <c r="AI309" s="28" t="str">
        <f t="shared" ca="1" si="159"/>
        <v/>
      </c>
      <c r="AJ309" s="28" t="str">
        <f t="shared" ca="1" si="160"/>
        <v/>
      </c>
      <c r="AK309" s="28" t="str">
        <f t="shared" ca="1" si="161"/>
        <v/>
      </c>
      <c r="AL309" s="28" t="str">
        <f t="shared" ca="1" si="162"/>
        <v/>
      </c>
      <c r="AM309" s="28" t="str">
        <f t="shared" ca="1" si="163"/>
        <v/>
      </c>
      <c r="AN309" s="28" t="str">
        <f t="shared" ca="1" si="138"/>
        <v/>
      </c>
      <c r="AO309" s="28" t="str">
        <f t="shared" ca="1" si="164"/>
        <v/>
      </c>
      <c r="AP309" s="33" t="str">
        <f t="shared" ca="1" si="139"/>
        <v/>
      </c>
      <c r="AQ309" s="54"/>
      <c r="AR309" s="53"/>
      <c r="AS309" s="53"/>
      <c r="AT309" s="53"/>
      <c r="AU309" s="53"/>
    </row>
    <row r="310" spans="1:51" ht="15" customHeight="1" x14ac:dyDescent="0.25">
      <c r="A310" s="31" t="str">
        <f t="shared" ca="1" si="171"/>
        <v/>
      </c>
      <c r="B310" s="32" t="str">
        <f t="shared" ca="1" si="172"/>
        <v/>
      </c>
      <c r="C310" s="32" t="str">
        <f t="shared" ca="1" si="173"/>
        <v/>
      </c>
      <c r="D310" s="48">
        <f>RAWDATA!A312</f>
        <v>195203</v>
      </c>
      <c r="E310" s="48" t="str">
        <f t="shared" ca="1" si="165"/>
        <v/>
      </c>
      <c r="F310" s="48" t="str">
        <f t="shared" ca="1" si="167"/>
        <v/>
      </c>
      <c r="G310" s="48" t="str">
        <f t="shared" ca="1" si="167"/>
        <v/>
      </c>
      <c r="H310" s="48" t="str">
        <f t="shared" ca="1" si="167"/>
        <v/>
      </c>
      <c r="I310" s="48" t="str">
        <f t="shared" ca="1" si="167"/>
        <v/>
      </c>
      <c r="J310" s="48" t="str">
        <f t="shared" ca="1" si="167"/>
        <v/>
      </c>
      <c r="K310" s="48" t="str">
        <f t="shared" ca="1" si="167"/>
        <v/>
      </c>
      <c r="L310" s="48" t="str">
        <f t="shared" ca="1" si="167"/>
        <v/>
      </c>
      <c r="M310" s="48" t="str">
        <f t="shared" ca="1" si="167"/>
        <v/>
      </c>
      <c r="N310" s="48" t="str">
        <f t="shared" ca="1" si="167"/>
        <v/>
      </c>
      <c r="P310" s="26" t="str">
        <f t="shared" ca="1" si="143"/>
        <v/>
      </c>
      <c r="Q310" s="26" t="str">
        <f t="shared" ca="1" si="144"/>
        <v/>
      </c>
      <c r="R310" s="26" t="str">
        <f t="shared" ca="1" si="145"/>
        <v/>
      </c>
      <c r="S310" s="26" t="str">
        <f t="shared" ca="1" si="146"/>
        <v/>
      </c>
      <c r="T310" s="26" t="str">
        <f t="shared" ca="1" si="147"/>
        <v/>
      </c>
      <c r="U310" s="26" t="str">
        <f t="shared" ca="1" si="148"/>
        <v/>
      </c>
      <c r="V310" s="26" t="str">
        <f t="shared" ca="1" si="149"/>
        <v/>
      </c>
      <c r="W310" s="26" t="str">
        <f t="shared" ca="1" si="150"/>
        <v/>
      </c>
      <c r="X310" s="26" t="str">
        <f t="shared" ca="1" si="151"/>
        <v/>
      </c>
      <c r="Y310" s="26" t="str">
        <f t="shared" ca="1" si="152"/>
        <v/>
      </c>
      <c r="Z310" s="28" t="str">
        <f t="shared" ca="1" si="136"/>
        <v/>
      </c>
      <c r="AA310" s="57" t="str">
        <f t="shared" ca="1" si="153"/>
        <v/>
      </c>
      <c r="AB310" s="33" t="str">
        <f t="shared" ca="1" si="137"/>
        <v/>
      </c>
      <c r="AD310" s="28" t="str">
        <f t="shared" ca="1" si="154"/>
        <v/>
      </c>
      <c r="AE310" s="28" t="str">
        <f t="shared" ca="1" si="155"/>
        <v/>
      </c>
      <c r="AF310" s="28" t="str">
        <f t="shared" ca="1" si="156"/>
        <v/>
      </c>
      <c r="AG310" s="28" t="str">
        <f t="shared" ca="1" si="157"/>
        <v/>
      </c>
      <c r="AH310" s="28" t="str">
        <f t="shared" ca="1" si="158"/>
        <v/>
      </c>
      <c r="AI310" s="28" t="str">
        <f t="shared" ca="1" si="159"/>
        <v/>
      </c>
      <c r="AJ310" s="28" t="str">
        <f t="shared" ca="1" si="160"/>
        <v/>
      </c>
      <c r="AK310" s="28" t="str">
        <f t="shared" ca="1" si="161"/>
        <v/>
      </c>
      <c r="AL310" s="28" t="str">
        <f t="shared" ca="1" si="162"/>
        <v/>
      </c>
      <c r="AM310" s="28" t="str">
        <f t="shared" ca="1" si="163"/>
        <v/>
      </c>
      <c r="AN310" s="28" t="str">
        <f t="shared" ca="1" si="138"/>
        <v/>
      </c>
      <c r="AO310" s="28" t="str">
        <f t="shared" ca="1" si="164"/>
        <v/>
      </c>
      <c r="AP310" s="33" t="str">
        <f t="shared" ca="1" si="139"/>
        <v/>
      </c>
      <c r="AQ310" s="54"/>
      <c r="AR310" s="53"/>
      <c r="AS310" s="53"/>
      <c r="AT310" s="53"/>
      <c r="AU310" s="53"/>
    </row>
    <row r="311" spans="1:51" ht="15" customHeight="1" x14ac:dyDescent="0.25">
      <c r="A311" s="31" t="str">
        <f t="shared" ca="1" si="171"/>
        <v/>
      </c>
      <c r="B311" s="32" t="str">
        <f t="shared" ca="1" si="172"/>
        <v/>
      </c>
      <c r="C311" s="32" t="str">
        <f t="shared" ca="1" si="173"/>
        <v/>
      </c>
      <c r="D311" s="48">
        <f>RAWDATA!A313</f>
        <v>195204</v>
      </c>
      <c r="E311" s="48" t="str">
        <f t="shared" ca="1" si="165"/>
        <v/>
      </c>
      <c r="F311" s="48" t="str">
        <f t="shared" ca="1" si="167"/>
        <v/>
      </c>
      <c r="G311" s="48" t="str">
        <f t="shared" ca="1" si="167"/>
        <v/>
      </c>
      <c r="H311" s="48" t="str">
        <f t="shared" ca="1" si="167"/>
        <v/>
      </c>
      <c r="I311" s="48" t="str">
        <f t="shared" ca="1" si="167"/>
        <v/>
      </c>
      <c r="J311" s="48" t="str">
        <f t="shared" ca="1" si="167"/>
        <v/>
      </c>
      <c r="K311" s="48" t="str">
        <f t="shared" ca="1" si="167"/>
        <v/>
      </c>
      <c r="L311" s="48" t="str">
        <f t="shared" ca="1" si="167"/>
        <v/>
      </c>
      <c r="M311" s="48" t="str">
        <f t="shared" ca="1" si="167"/>
        <v/>
      </c>
      <c r="N311" s="48" t="str">
        <f t="shared" ca="1" si="167"/>
        <v/>
      </c>
      <c r="P311" s="26" t="str">
        <f t="shared" ca="1" si="143"/>
        <v/>
      </c>
      <c r="Q311" s="26" t="str">
        <f t="shared" ca="1" si="144"/>
        <v/>
      </c>
      <c r="R311" s="26" t="str">
        <f t="shared" ca="1" si="145"/>
        <v/>
      </c>
      <c r="S311" s="26" t="str">
        <f t="shared" ca="1" si="146"/>
        <v/>
      </c>
      <c r="T311" s="26" t="str">
        <f t="shared" ca="1" si="147"/>
        <v/>
      </c>
      <c r="U311" s="26" t="str">
        <f t="shared" ca="1" si="148"/>
        <v/>
      </c>
      <c r="V311" s="26" t="str">
        <f t="shared" ca="1" si="149"/>
        <v/>
      </c>
      <c r="W311" s="26" t="str">
        <f t="shared" ca="1" si="150"/>
        <v/>
      </c>
      <c r="X311" s="26" t="str">
        <f t="shared" ca="1" si="151"/>
        <v/>
      </c>
      <c r="Y311" s="26" t="str">
        <f t="shared" ca="1" si="152"/>
        <v/>
      </c>
      <c r="Z311" s="28" t="str">
        <f t="shared" ca="1" si="136"/>
        <v/>
      </c>
      <c r="AA311" s="57" t="str">
        <f t="shared" ca="1" si="153"/>
        <v/>
      </c>
      <c r="AB311" s="33" t="str">
        <f t="shared" ca="1" si="137"/>
        <v/>
      </c>
      <c r="AD311" s="28" t="str">
        <f t="shared" ca="1" si="154"/>
        <v/>
      </c>
      <c r="AE311" s="28" t="str">
        <f t="shared" ca="1" si="155"/>
        <v/>
      </c>
      <c r="AF311" s="28" t="str">
        <f t="shared" ca="1" si="156"/>
        <v/>
      </c>
      <c r="AG311" s="28" t="str">
        <f t="shared" ca="1" si="157"/>
        <v/>
      </c>
      <c r="AH311" s="28" t="str">
        <f t="shared" ca="1" si="158"/>
        <v/>
      </c>
      <c r="AI311" s="28" t="str">
        <f t="shared" ca="1" si="159"/>
        <v/>
      </c>
      <c r="AJ311" s="28" t="str">
        <f t="shared" ca="1" si="160"/>
        <v/>
      </c>
      <c r="AK311" s="28" t="str">
        <f t="shared" ca="1" si="161"/>
        <v/>
      </c>
      <c r="AL311" s="28" t="str">
        <f t="shared" ca="1" si="162"/>
        <v/>
      </c>
      <c r="AM311" s="28" t="str">
        <f t="shared" ca="1" si="163"/>
        <v/>
      </c>
      <c r="AN311" s="28" t="str">
        <f t="shared" ca="1" si="138"/>
        <v/>
      </c>
      <c r="AO311" s="28" t="str">
        <f t="shared" ca="1" si="164"/>
        <v/>
      </c>
      <c r="AP311" s="33" t="str">
        <f t="shared" ca="1" si="139"/>
        <v/>
      </c>
      <c r="AQ311" s="54"/>
      <c r="AR311" s="53"/>
      <c r="AS311" s="53"/>
      <c r="AT311" s="53"/>
      <c r="AU311" s="53"/>
    </row>
    <row r="312" spans="1:51" ht="15" customHeight="1" x14ac:dyDescent="0.25">
      <c r="A312" s="31" t="str">
        <f t="shared" ca="1" si="171"/>
        <v/>
      </c>
      <c r="B312" s="32" t="str">
        <f t="shared" ca="1" si="172"/>
        <v/>
      </c>
      <c r="C312" s="32" t="str">
        <f t="shared" ca="1" si="173"/>
        <v/>
      </c>
      <c r="D312" s="48">
        <f>RAWDATA!A314</f>
        <v>195205</v>
      </c>
      <c r="E312" s="48" t="str">
        <f t="shared" ca="1" si="165"/>
        <v/>
      </c>
      <c r="F312" s="48" t="str">
        <f t="shared" ca="1" si="167"/>
        <v/>
      </c>
      <c r="G312" s="48" t="str">
        <f t="shared" ca="1" si="167"/>
        <v/>
      </c>
      <c r="H312" s="48" t="str">
        <f t="shared" ca="1" si="167"/>
        <v/>
      </c>
      <c r="I312" s="48" t="str">
        <f t="shared" ca="1" si="167"/>
        <v/>
      </c>
      <c r="J312" s="48" t="str">
        <f t="shared" ca="1" si="167"/>
        <v/>
      </c>
      <c r="K312" s="48" t="str">
        <f t="shared" ca="1" si="167"/>
        <v/>
      </c>
      <c r="L312" s="48" t="str">
        <f t="shared" ca="1" si="167"/>
        <v/>
      </c>
      <c r="M312" s="48" t="str">
        <f t="shared" ca="1" si="167"/>
        <v/>
      </c>
      <c r="N312" s="48" t="str">
        <f t="shared" ca="1" si="167"/>
        <v/>
      </c>
      <c r="P312" s="26" t="str">
        <f t="shared" ca="1" si="143"/>
        <v/>
      </c>
      <c r="Q312" s="26" t="str">
        <f t="shared" ca="1" si="144"/>
        <v/>
      </c>
      <c r="R312" s="26" t="str">
        <f t="shared" ca="1" si="145"/>
        <v/>
      </c>
      <c r="S312" s="26" t="str">
        <f t="shared" ca="1" si="146"/>
        <v/>
      </c>
      <c r="T312" s="26" t="str">
        <f t="shared" ca="1" si="147"/>
        <v/>
      </c>
      <c r="U312" s="26" t="str">
        <f t="shared" ca="1" si="148"/>
        <v/>
      </c>
      <c r="V312" s="26" t="str">
        <f t="shared" ca="1" si="149"/>
        <v/>
      </c>
      <c r="W312" s="26" t="str">
        <f t="shared" ca="1" si="150"/>
        <v/>
      </c>
      <c r="X312" s="26" t="str">
        <f t="shared" ca="1" si="151"/>
        <v/>
      </c>
      <c r="Y312" s="26" t="str">
        <f t="shared" ca="1" si="152"/>
        <v/>
      </c>
      <c r="Z312" s="28" t="str">
        <f t="shared" ca="1" si="136"/>
        <v/>
      </c>
      <c r="AA312" s="57" t="str">
        <f t="shared" ca="1" si="153"/>
        <v/>
      </c>
      <c r="AB312" s="33" t="str">
        <f t="shared" ca="1" si="137"/>
        <v/>
      </c>
      <c r="AD312" s="28" t="str">
        <f t="shared" ca="1" si="154"/>
        <v/>
      </c>
      <c r="AE312" s="28" t="str">
        <f t="shared" ca="1" si="155"/>
        <v/>
      </c>
      <c r="AF312" s="28" t="str">
        <f t="shared" ca="1" si="156"/>
        <v/>
      </c>
      <c r="AG312" s="28" t="str">
        <f t="shared" ca="1" si="157"/>
        <v/>
      </c>
      <c r="AH312" s="28" t="str">
        <f t="shared" ca="1" si="158"/>
        <v/>
      </c>
      <c r="AI312" s="28" t="str">
        <f t="shared" ca="1" si="159"/>
        <v/>
      </c>
      <c r="AJ312" s="28" t="str">
        <f t="shared" ca="1" si="160"/>
        <v/>
      </c>
      <c r="AK312" s="28" t="str">
        <f t="shared" ca="1" si="161"/>
        <v/>
      </c>
      <c r="AL312" s="28" t="str">
        <f t="shared" ca="1" si="162"/>
        <v/>
      </c>
      <c r="AM312" s="28" t="str">
        <f t="shared" ca="1" si="163"/>
        <v/>
      </c>
      <c r="AN312" s="28" t="str">
        <f t="shared" ca="1" si="138"/>
        <v/>
      </c>
      <c r="AO312" s="28" t="str">
        <f t="shared" ca="1" si="164"/>
        <v/>
      </c>
      <c r="AP312" s="33" t="str">
        <f t="shared" ca="1" si="139"/>
        <v/>
      </c>
      <c r="AQ312" s="54"/>
      <c r="AR312" s="53"/>
      <c r="AS312" s="53"/>
      <c r="AT312" s="53"/>
      <c r="AU312" s="53"/>
    </row>
    <row r="313" spans="1:51" ht="15" customHeight="1" x14ac:dyDescent="0.25">
      <c r="A313" s="31" t="str">
        <f t="shared" ca="1" si="171"/>
        <v/>
      </c>
      <c r="B313" s="32" t="str">
        <f t="shared" ca="1" si="172"/>
        <v/>
      </c>
      <c r="C313" s="32" t="str">
        <f t="shared" ca="1" si="173"/>
        <v/>
      </c>
      <c r="D313" s="48">
        <f>RAWDATA!A315</f>
        <v>195206</v>
      </c>
      <c r="E313" s="48" t="str">
        <f t="shared" ca="1" si="165"/>
        <v/>
      </c>
      <c r="F313" s="48" t="str">
        <f t="shared" ca="1" si="167"/>
        <v/>
      </c>
      <c r="G313" s="48" t="str">
        <f t="shared" ca="1" si="167"/>
        <v/>
      </c>
      <c r="H313" s="48" t="str">
        <f t="shared" ca="1" si="167"/>
        <v/>
      </c>
      <c r="I313" s="48" t="str">
        <f t="shared" ca="1" si="167"/>
        <v/>
      </c>
      <c r="J313" s="48" t="str">
        <f t="shared" ca="1" si="167"/>
        <v/>
      </c>
      <c r="K313" s="48" t="str">
        <f t="shared" ca="1" si="167"/>
        <v/>
      </c>
      <c r="L313" s="48" t="str">
        <f t="shared" ca="1" si="167"/>
        <v/>
      </c>
      <c r="M313" s="48" t="str">
        <f t="shared" ca="1" si="167"/>
        <v/>
      </c>
      <c r="N313" s="48" t="str">
        <f t="shared" ca="1" si="167"/>
        <v/>
      </c>
      <c r="P313" s="26" t="str">
        <f t="shared" ca="1" si="143"/>
        <v/>
      </c>
      <c r="Q313" s="26" t="str">
        <f t="shared" ca="1" si="144"/>
        <v/>
      </c>
      <c r="R313" s="26" t="str">
        <f t="shared" ca="1" si="145"/>
        <v/>
      </c>
      <c r="S313" s="26" t="str">
        <f t="shared" ca="1" si="146"/>
        <v/>
      </c>
      <c r="T313" s="26" t="str">
        <f t="shared" ca="1" si="147"/>
        <v/>
      </c>
      <c r="U313" s="26" t="str">
        <f t="shared" ca="1" si="148"/>
        <v/>
      </c>
      <c r="V313" s="26" t="str">
        <f t="shared" ca="1" si="149"/>
        <v/>
      </c>
      <c r="W313" s="26" t="str">
        <f t="shared" ca="1" si="150"/>
        <v/>
      </c>
      <c r="X313" s="26" t="str">
        <f t="shared" ca="1" si="151"/>
        <v/>
      </c>
      <c r="Y313" s="26" t="str">
        <f t="shared" ca="1" si="152"/>
        <v/>
      </c>
      <c r="Z313" s="28" t="str">
        <f t="shared" ca="1" si="136"/>
        <v/>
      </c>
      <c r="AA313" s="57" t="str">
        <f t="shared" ca="1" si="153"/>
        <v/>
      </c>
      <c r="AB313" s="33" t="str">
        <f t="shared" ca="1" si="137"/>
        <v/>
      </c>
      <c r="AD313" s="28" t="str">
        <f t="shared" ca="1" si="154"/>
        <v/>
      </c>
      <c r="AE313" s="28" t="str">
        <f t="shared" ca="1" si="155"/>
        <v/>
      </c>
      <c r="AF313" s="28" t="str">
        <f t="shared" ca="1" si="156"/>
        <v/>
      </c>
      <c r="AG313" s="28" t="str">
        <f t="shared" ca="1" si="157"/>
        <v/>
      </c>
      <c r="AH313" s="28" t="str">
        <f t="shared" ca="1" si="158"/>
        <v/>
      </c>
      <c r="AI313" s="28" t="str">
        <f t="shared" ca="1" si="159"/>
        <v/>
      </c>
      <c r="AJ313" s="28" t="str">
        <f t="shared" ca="1" si="160"/>
        <v/>
      </c>
      <c r="AK313" s="28" t="str">
        <f t="shared" ca="1" si="161"/>
        <v/>
      </c>
      <c r="AL313" s="28" t="str">
        <f t="shared" ca="1" si="162"/>
        <v/>
      </c>
      <c r="AM313" s="28" t="str">
        <f t="shared" ca="1" si="163"/>
        <v/>
      </c>
      <c r="AN313" s="28" t="str">
        <f t="shared" ca="1" si="138"/>
        <v/>
      </c>
      <c r="AO313" s="28" t="str">
        <f t="shared" ca="1" si="164"/>
        <v/>
      </c>
      <c r="AP313" s="33" t="str">
        <f t="shared" ca="1" si="139"/>
        <v/>
      </c>
      <c r="AQ313" s="54"/>
      <c r="AR313" s="53"/>
      <c r="AS313" s="53"/>
      <c r="AT313" s="53"/>
      <c r="AU313" s="53"/>
    </row>
    <row r="314" spans="1:51" ht="15" customHeight="1" x14ac:dyDescent="0.25">
      <c r="A314" s="31" t="str">
        <f t="shared" ca="1" si="171"/>
        <v/>
      </c>
      <c r="B314" s="32" t="str">
        <f t="shared" ca="1" si="172"/>
        <v/>
      </c>
      <c r="C314" s="32" t="str">
        <f t="shared" ca="1" si="173"/>
        <v/>
      </c>
      <c r="D314" s="48">
        <f>RAWDATA!A316</f>
        <v>195207</v>
      </c>
      <c r="E314" s="48" t="str">
        <f t="shared" ca="1" si="165"/>
        <v/>
      </c>
      <c r="F314" s="48" t="str">
        <f t="shared" ca="1" si="167"/>
        <v/>
      </c>
      <c r="G314" s="48" t="str">
        <f t="shared" ca="1" si="167"/>
        <v/>
      </c>
      <c r="H314" s="48" t="str">
        <f t="shared" ca="1" si="167"/>
        <v/>
      </c>
      <c r="I314" s="48" t="str">
        <f t="shared" ca="1" si="167"/>
        <v/>
      </c>
      <c r="J314" s="48" t="str">
        <f t="shared" ca="1" si="167"/>
        <v/>
      </c>
      <c r="K314" s="48" t="str">
        <f t="shared" ca="1" si="167"/>
        <v/>
      </c>
      <c r="L314" s="48" t="str">
        <f t="shared" ca="1" si="167"/>
        <v/>
      </c>
      <c r="M314" s="48" t="str">
        <f t="shared" ca="1" si="167"/>
        <v/>
      </c>
      <c r="N314" s="48" t="str">
        <f t="shared" ca="1" si="167"/>
        <v/>
      </c>
      <c r="P314" s="26" t="str">
        <f t="shared" ca="1" si="143"/>
        <v/>
      </c>
      <c r="Q314" s="26" t="str">
        <f t="shared" ca="1" si="144"/>
        <v/>
      </c>
      <c r="R314" s="26" t="str">
        <f t="shared" ca="1" si="145"/>
        <v/>
      </c>
      <c r="S314" s="26" t="str">
        <f t="shared" ca="1" si="146"/>
        <v/>
      </c>
      <c r="T314" s="26" t="str">
        <f t="shared" ca="1" si="147"/>
        <v/>
      </c>
      <c r="U314" s="26" t="str">
        <f t="shared" ca="1" si="148"/>
        <v/>
      </c>
      <c r="V314" s="26" t="str">
        <f t="shared" ca="1" si="149"/>
        <v/>
      </c>
      <c r="W314" s="26" t="str">
        <f t="shared" ca="1" si="150"/>
        <v/>
      </c>
      <c r="X314" s="26" t="str">
        <f t="shared" ca="1" si="151"/>
        <v/>
      </c>
      <c r="Y314" s="26" t="str">
        <f t="shared" ca="1" si="152"/>
        <v/>
      </c>
      <c r="Z314" s="28" t="str">
        <f t="shared" ca="1" si="136"/>
        <v/>
      </c>
      <c r="AA314" s="57" t="str">
        <f t="shared" ca="1" si="153"/>
        <v/>
      </c>
      <c r="AB314" s="33" t="str">
        <f t="shared" ca="1" si="137"/>
        <v/>
      </c>
      <c r="AD314" s="28" t="str">
        <f t="shared" ca="1" si="154"/>
        <v/>
      </c>
      <c r="AE314" s="28" t="str">
        <f t="shared" ca="1" si="155"/>
        <v/>
      </c>
      <c r="AF314" s="28" t="str">
        <f t="shared" ca="1" si="156"/>
        <v/>
      </c>
      <c r="AG314" s="28" t="str">
        <f t="shared" ca="1" si="157"/>
        <v/>
      </c>
      <c r="AH314" s="28" t="str">
        <f t="shared" ca="1" si="158"/>
        <v/>
      </c>
      <c r="AI314" s="28" t="str">
        <f t="shared" ca="1" si="159"/>
        <v/>
      </c>
      <c r="AJ314" s="28" t="str">
        <f t="shared" ca="1" si="160"/>
        <v/>
      </c>
      <c r="AK314" s="28" t="str">
        <f t="shared" ca="1" si="161"/>
        <v/>
      </c>
      <c r="AL314" s="28" t="str">
        <f t="shared" ca="1" si="162"/>
        <v/>
      </c>
      <c r="AM314" s="28" t="str">
        <f t="shared" ca="1" si="163"/>
        <v/>
      </c>
      <c r="AN314" s="28" t="str">
        <f t="shared" ca="1" si="138"/>
        <v/>
      </c>
      <c r="AO314" s="28" t="str">
        <f t="shared" ca="1" si="164"/>
        <v/>
      </c>
      <c r="AP314" s="33" t="str">
        <f t="shared" ca="1" si="139"/>
        <v/>
      </c>
      <c r="AQ314" s="54"/>
      <c r="AR314" s="53"/>
      <c r="AS314" s="53"/>
      <c r="AT314" s="53"/>
      <c r="AU314" s="53"/>
    </row>
    <row r="315" spans="1:51" ht="15" customHeight="1" x14ac:dyDescent="0.25">
      <c r="A315" s="31" t="str">
        <f t="shared" ca="1" si="171"/>
        <v/>
      </c>
      <c r="B315" s="32" t="str">
        <f t="shared" ca="1" si="172"/>
        <v/>
      </c>
      <c r="C315" s="32" t="str">
        <f t="shared" ca="1" si="173"/>
        <v/>
      </c>
      <c r="D315" s="48">
        <f>RAWDATA!A317</f>
        <v>195208</v>
      </c>
      <c r="E315" s="48" t="str">
        <f t="shared" ca="1" si="165"/>
        <v/>
      </c>
      <c r="F315" s="48" t="str">
        <f t="shared" ca="1" si="167"/>
        <v/>
      </c>
      <c r="G315" s="48" t="str">
        <f t="shared" ca="1" si="167"/>
        <v/>
      </c>
      <c r="H315" s="48" t="str">
        <f t="shared" ca="1" si="167"/>
        <v/>
      </c>
      <c r="I315" s="48" t="str">
        <f t="shared" ca="1" si="167"/>
        <v/>
      </c>
      <c r="J315" s="48" t="str">
        <f t="shared" ca="1" si="167"/>
        <v/>
      </c>
      <c r="K315" s="48" t="str">
        <f t="shared" ca="1" si="167"/>
        <v/>
      </c>
      <c r="L315" s="48" t="str">
        <f t="shared" ca="1" si="167"/>
        <v/>
      </c>
      <c r="M315" s="48" t="str">
        <f t="shared" ca="1" si="167"/>
        <v/>
      </c>
      <c r="N315" s="48" t="str">
        <f t="shared" ca="1" si="167"/>
        <v/>
      </c>
      <c r="P315" s="26" t="str">
        <f t="shared" ca="1" si="143"/>
        <v/>
      </c>
      <c r="Q315" s="26" t="str">
        <f t="shared" ca="1" si="144"/>
        <v/>
      </c>
      <c r="R315" s="26" t="str">
        <f t="shared" ca="1" si="145"/>
        <v/>
      </c>
      <c r="S315" s="26" t="str">
        <f t="shared" ca="1" si="146"/>
        <v/>
      </c>
      <c r="T315" s="26" t="str">
        <f t="shared" ca="1" si="147"/>
        <v/>
      </c>
      <c r="U315" s="26" t="str">
        <f t="shared" ca="1" si="148"/>
        <v/>
      </c>
      <c r="V315" s="26" t="str">
        <f t="shared" ca="1" si="149"/>
        <v/>
      </c>
      <c r="W315" s="26" t="str">
        <f t="shared" ca="1" si="150"/>
        <v/>
      </c>
      <c r="X315" s="26" t="str">
        <f t="shared" ca="1" si="151"/>
        <v/>
      </c>
      <c r="Y315" s="26" t="str">
        <f t="shared" ca="1" si="152"/>
        <v/>
      </c>
      <c r="Z315" s="28" t="str">
        <f t="shared" ca="1" si="136"/>
        <v/>
      </c>
      <c r="AA315" s="57" t="str">
        <f t="shared" ca="1" si="153"/>
        <v/>
      </c>
      <c r="AB315" s="33" t="str">
        <f t="shared" ca="1" si="137"/>
        <v/>
      </c>
      <c r="AD315" s="28" t="str">
        <f t="shared" ca="1" si="154"/>
        <v/>
      </c>
      <c r="AE315" s="28" t="str">
        <f t="shared" ca="1" si="155"/>
        <v/>
      </c>
      <c r="AF315" s="28" t="str">
        <f t="shared" ca="1" si="156"/>
        <v/>
      </c>
      <c r="AG315" s="28" t="str">
        <f t="shared" ca="1" si="157"/>
        <v/>
      </c>
      <c r="AH315" s="28" t="str">
        <f t="shared" ca="1" si="158"/>
        <v/>
      </c>
      <c r="AI315" s="28" t="str">
        <f t="shared" ca="1" si="159"/>
        <v/>
      </c>
      <c r="AJ315" s="28" t="str">
        <f t="shared" ca="1" si="160"/>
        <v/>
      </c>
      <c r="AK315" s="28" t="str">
        <f t="shared" ca="1" si="161"/>
        <v/>
      </c>
      <c r="AL315" s="28" t="str">
        <f t="shared" ca="1" si="162"/>
        <v/>
      </c>
      <c r="AM315" s="28" t="str">
        <f t="shared" ca="1" si="163"/>
        <v/>
      </c>
      <c r="AN315" s="28" t="str">
        <f t="shared" ca="1" si="138"/>
        <v/>
      </c>
      <c r="AO315" s="28" t="str">
        <f t="shared" ca="1" si="164"/>
        <v/>
      </c>
      <c r="AP315" s="33" t="str">
        <f t="shared" ca="1" si="139"/>
        <v/>
      </c>
      <c r="AQ315" s="54"/>
      <c r="AR315" s="53"/>
      <c r="AS315" s="53"/>
      <c r="AT315" s="53"/>
      <c r="AU315" s="53"/>
    </row>
    <row r="316" spans="1:51" ht="15" customHeight="1" x14ac:dyDescent="0.25">
      <c r="A316" s="31" t="str">
        <f t="shared" ca="1" si="171"/>
        <v/>
      </c>
      <c r="B316" s="32" t="str">
        <f t="shared" ca="1" si="172"/>
        <v/>
      </c>
      <c r="C316" s="32" t="str">
        <f t="shared" ca="1" si="173"/>
        <v/>
      </c>
      <c r="D316" s="48">
        <f>RAWDATA!A318</f>
        <v>195209</v>
      </c>
      <c r="E316" s="48" t="str">
        <f t="shared" ca="1" si="165"/>
        <v/>
      </c>
      <c r="F316" s="48" t="str">
        <f t="shared" ca="1" si="167"/>
        <v/>
      </c>
      <c r="G316" s="48" t="str">
        <f t="shared" ca="1" si="167"/>
        <v/>
      </c>
      <c r="H316" s="48" t="str">
        <f t="shared" ca="1" si="167"/>
        <v/>
      </c>
      <c r="I316" s="48" t="str">
        <f t="shared" ca="1" si="167"/>
        <v/>
      </c>
      <c r="J316" s="48" t="str">
        <f t="shared" ca="1" si="167"/>
        <v/>
      </c>
      <c r="K316" s="48" t="str">
        <f t="shared" ca="1" si="167"/>
        <v/>
      </c>
      <c r="L316" s="48" t="str">
        <f t="shared" ca="1" si="167"/>
        <v/>
      </c>
      <c r="M316" s="48" t="str">
        <f t="shared" ca="1" si="167"/>
        <v/>
      </c>
      <c r="N316" s="48" t="str">
        <f t="shared" ca="1" si="167"/>
        <v/>
      </c>
      <c r="P316" s="26" t="str">
        <f t="shared" ca="1" si="143"/>
        <v/>
      </c>
      <c r="Q316" s="26" t="str">
        <f t="shared" ca="1" si="144"/>
        <v/>
      </c>
      <c r="R316" s="26" t="str">
        <f t="shared" ca="1" si="145"/>
        <v/>
      </c>
      <c r="S316" s="26" t="str">
        <f t="shared" ca="1" si="146"/>
        <v/>
      </c>
      <c r="T316" s="26" t="str">
        <f t="shared" ca="1" si="147"/>
        <v/>
      </c>
      <c r="U316" s="26" t="str">
        <f t="shared" ca="1" si="148"/>
        <v/>
      </c>
      <c r="V316" s="26" t="str">
        <f t="shared" ca="1" si="149"/>
        <v/>
      </c>
      <c r="W316" s="26" t="str">
        <f t="shared" ca="1" si="150"/>
        <v/>
      </c>
      <c r="X316" s="26" t="str">
        <f t="shared" ca="1" si="151"/>
        <v/>
      </c>
      <c r="Y316" s="26" t="str">
        <f t="shared" ca="1" si="152"/>
        <v/>
      </c>
      <c r="Z316" s="28" t="str">
        <f t="shared" ca="1" si="136"/>
        <v/>
      </c>
      <c r="AA316" s="57" t="str">
        <f t="shared" ca="1" si="153"/>
        <v/>
      </c>
      <c r="AB316" s="33" t="str">
        <f t="shared" ca="1" si="137"/>
        <v/>
      </c>
      <c r="AD316" s="28" t="str">
        <f t="shared" ca="1" si="154"/>
        <v/>
      </c>
      <c r="AE316" s="28" t="str">
        <f t="shared" ca="1" si="155"/>
        <v/>
      </c>
      <c r="AF316" s="28" t="str">
        <f t="shared" ca="1" si="156"/>
        <v/>
      </c>
      <c r="AG316" s="28" t="str">
        <f t="shared" ca="1" si="157"/>
        <v/>
      </c>
      <c r="AH316" s="28" t="str">
        <f t="shared" ca="1" si="158"/>
        <v/>
      </c>
      <c r="AI316" s="28" t="str">
        <f t="shared" ca="1" si="159"/>
        <v/>
      </c>
      <c r="AJ316" s="28" t="str">
        <f t="shared" ca="1" si="160"/>
        <v/>
      </c>
      <c r="AK316" s="28" t="str">
        <f t="shared" ca="1" si="161"/>
        <v/>
      </c>
      <c r="AL316" s="28" t="str">
        <f t="shared" ca="1" si="162"/>
        <v/>
      </c>
      <c r="AM316" s="28" t="str">
        <f t="shared" ca="1" si="163"/>
        <v/>
      </c>
      <c r="AN316" s="28" t="str">
        <f t="shared" ca="1" si="138"/>
        <v/>
      </c>
      <c r="AO316" s="28" t="str">
        <f t="shared" ca="1" si="164"/>
        <v/>
      </c>
      <c r="AP316" s="33" t="str">
        <f t="shared" ca="1" si="139"/>
        <v/>
      </c>
      <c r="AQ316" s="54"/>
      <c r="AR316" s="53"/>
      <c r="AS316" s="53"/>
      <c r="AT316" s="53"/>
      <c r="AU316" s="53"/>
    </row>
    <row r="317" spans="1:51" ht="15" customHeight="1" x14ac:dyDescent="0.25">
      <c r="A317" s="31" t="str">
        <f t="shared" ca="1" si="171"/>
        <v/>
      </c>
      <c r="B317" s="32" t="str">
        <f t="shared" ca="1" si="172"/>
        <v/>
      </c>
      <c r="C317" s="32" t="str">
        <f t="shared" ca="1" si="173"/>
        <v/>
      </c>
      <c r="D317" s="48">
        <f>RAWDATA!A319</f>
        <v>195210</v>
      </c>
      <c r="E317" s="48" t="str">
        <f t="shared" ca="1" si="165"/>
        <v/>
      </c>
      <c r="F317" s="48" t="str">
        <f t="shared" ca="1" si="167"/>
        <v/>
      </c>
      <c r="G317" s="48" t="str">
        <f t="shared" ca="1" si="167"/>
        <v/>
      </c>
      <c r="H317" s="48" t="str">
        <f t="shared" ca="1" si="167"/>
        <v/>
      </c>
      <c r="I317" s="48" t="str">
        <f t="shared" ca="1" si="167"/>
        <v/>
      </c>
      <c r="J317" s="48" t="str">
        <f t="shared" ca="1" si="167"/>
        <v/>
      </c>
      <c r="K317" s="48" t="str">
        <f t="shared" ca="1" si="167"/>
        <v/>
      </c>
      <c r="L317" s="48" t="str">
        <f t="shared" ca="1" si="167"/>
        <v/>
      </c>
      <c r="M317" s="48" t="str">
        <f t="shared" ca="1" si="167"/>
        <v/>
      </c>
      <c r="N317" s="48" t="str">
        <f t="shared" ca="1" si="167"/>
        <v/>
      </c>
      <c r="P317" s="26" t="str">
        <f t="shared" ca="1" si="143"/>
        <v/>
      </c>
      <c r="Q317" s="26" t="str">
        <f t="shared" ca="1" si="144"/>
        <v/>
      </c>
      <c r="R317" s="26" t="str">
        <f t="shared" ca="1" si="145"/>
        <v/>
      </c>
      <c r="S317" s="26" t="str">
        <f t="shared" ca="1" si="146"/>
        <v/>
      </c>
      <c r="T317" s="26" t="str">
        <f t="shared" ca="1" si="147"/>
        <v/>
      </c>
      <c r="U317" s="26" t="str">
        <f t="shared" ca="1" si="148"/>
        <v/>
      </c>
      <c r="V317" s="26" t="str">
        <f t="shared" ca="1" si="149"/>
        <v/>
      </c>
      <c r="W317" s="26" t="str">
        <f t="shared" ca="1" si="150"/>
        <v/>
      </c>
      <c r="X317" s="26" t="str">
        <f t="shared" ca="1" si="151"/>
        <v/>
      </c>
      <c r="Y317" s="26" t="str">
        <f t="shared" ca="1" si="152"/>
        <v/>
      </c>
      <c r="Z317" s="28" t="str">
        <f t="shared" ca="1" si="136"/>
        <v/>
      </c>
      <c r="AA317" s="57" t="str">
        <f t="shared" ca="1" si="153"/>
        <v/>
      </c>
      <c r="AB317" s="33" t="str">
        <f t="shared" ca="1" si="137"/>
        <v/>
      </c>
      <c r="AD317" s="28" t="str">
        <f t="shared" ca="1" si="154"/>
        <v/>
      </c>
      <c r="AE317" s="28" t="str">
        <f t="shared" ca="1" si="155"/>
        <v/>
      </c>
      <c r="AF317" s="28" t="str">
        <f t="shared" ca="1" si="156"/>
        <v/>
      </c>
      <c r="AG317" s="28" t="str">
        <f t="shared" ca="1" si="157"/>
        <v/>
      </c>
      <c r="AH317" s="28" t="str">
        <f t="shared" ca="1" si="158"/>
        <v/>
      </c>
      <c r="AI317" s="28" t="str">
        <f t="shared" ca="1" si="159"/>
        <v/>
      </c>
      <c r="AJ317" s="28" t="str">
        <f t="shared" ca="1" si="160"/>
        <v/>
      </c>
      <c r="AK317" s="28" t="str">
        <f t="shared" ca="1" si="161"/>
        <v/>
      </c>
      <c r="AL317" s="28" t="str">
        <f t="shared" ca="1" si="162"/>
        <v/>
      </c>
      <c r="AM317" s="28" t="str">
        <f t="shared" ca="1" si="163"/>
        <v/>
      </c>
      <c r="AN317" s="28" t="str">
        <f t="shared" ca="1" si="138"/>
        <v/>
      </c>
      <c r="AO317" s="28" t="str">
        <f t="shared" ca="1" si="164"/>
        <v/>
      </c>
      <c r="AP317" s="33" t="str">
        <f t="shared" ca="1" si="139"/>
        <v/>
      </c>
      <c r="AQ317" s="54"/>
      <c r="AR317" s="53"/>
      <c r="AS317" s="53"/>
      <c r="AT317" s="53"/>
      <c r="AU317" s="53"/>
    </row>
    <row r="318" spans="1:51" ht="15" customHeight="1" x14ac:dyDescent="0.25">
      <c r="A318" s="31" t="str">
        <f t="shared" ca="1" si="171"/>
        <v/>
      </c>
      <c r="B318" s="32" t="str">
        <f t="shared" ca="1" si="172"/>
        <v/>
      </c>
      <c r="C318" s="32" t="str">
        <f t="shared" ca="1" si="173"/>
        <v/>
      </c>
      <c r="D318" s="48">
        <f>RAWDATA!A320</f>
        <v>195211</v>
      </c>
      <c r="E318" s="48" t="str">
        <f t="shared" ca="1" si="165"/>
        <v/>
      </c>
      <c r="F318" s="48" t="str">
        <f t="shared" ca="1" si="167"/>
        <v/>
      </c>
      <c r="G318" s="48" t="str">
        <f t="shared" ca="1" si="167"/>
        <v/>
      </c>
      <c r="H318" s="48" t="str">
        <f t="shared" ca="1" si="167"/>
        <v/>
      </c>
      <c r="I318" s="48" t="str">
        <f t="shared" ca="1" si="167"/>
        <v/>
      </c>
      <c r="J318" s="48" t="str">
        <f t="shared" ca="1" si="167"/>
        <v/>
      </c>
      <c r="K318" s="48" t="str">
        <f t="shared" ca="1" si="167"/>
        <v/>
      </c>
      <c r="L318" s="48" t="str">
        <f t="shared" ca="1" si="167"/>
        <v/>
      </c>
      <c r="M318" s="48" t="str">
        <f t="shared" ca="1" si="167"/>
        <v/>
      </c>
      <c r="N318" s="48" t="str">
        <f t="shared" ca="1" si="167"/>
        <v/>
      </c>
      <c r="P318" s="26" t="str">
        <f t="shared" ca="1" si="143"/>
        <v/>
      </c>
      <c r="Q318" s="26" t="str">
        <f t="shared" ca="1" si="144"/>
        <v/>
      </c>
      <c r="R318" s="26" t="str">
        <f t="shared" ca="1" si="145"/>
        <v/>
      </c>
      <c r="S318" s="26" t="str">
        <f t="shared" ca="1" si="146"/>
        <v/>
      </c>
      <c r="T318" s="26" t="str">
        <f t="shared" ca="1" si="147"/>
        <v/>
      </c>
      <c r="U318" s="26" t="str">
        <f t="shared" ca="1" si="148"/>
        <v/>
      </c>
      <c r="V318" s="26" t="str">
        <f t="shared" ca="1" si="149"/>
        <v/>
      </c>
      <c r="W318" s="26" t="str">
        <f t="shared" ca="1" si="150"/>
        <v/>
      </c>
      <c r="X318" s="26" t="str">
        <f t="shared" ca="1" si="151"/>
        <v/>
      </c>
      <c r="Y318" s="26" t="str">
        <f t="shared" ca="1" si="152"/>
        <v/>
      </c>
      <c r="Z318" s="28" t="str">
        <f t="shared" ca="1" si="136"/>
        <v/>
      </c>
      <c r="AA318" s="57" t="str">
        <f t="shared" ca="1" si="153"/>
        <v/>
      </c>
      <c r="AB318" s="33" t="str">
        <f t="shared" ca="1" si="137"/>
        <v/>
      </c>
      <c r="AD318" s="28" t="str">
        <f t="shared" ca="1" si="154"/>
        <v/>
      </c>
      <c r="AE318" s="28" t="str">
        <f t="shared" ca="1" si="155"/>
        <v/>
      </c>
      <c r="AF318" s="28" t="str">
        <f t="shared" ca="1" si="156"/>
        <v/>
      </c>
      <c r="AG318" s="28" t="str">
        <f t="shared" ca="1" si="157"/>
        <v/>
      </c>
      <c r="AH318" s="28" t="str">
        <f t="shared" ca="1" si="158"/>
        <v/>
      </c>
      <c r="AI318" s="28" t="str">
        <f t="shared" ca="1" si="159"/>
        <v/>
      </c>
      <c r="AJ318" s="28" t="str">
        <f t="shared" ca="1" si="160"/>
        <v/>
      </c>
      <c r="AK318" s="28" t="str">
        <f t="shared" ca="1" si="161"/>
        <v/>
      </c>
      <c r="AL318" s="28" t="str">
        <f t="shared" ca="1" si="162"/>
        <v/>
      </c>
      <c r="AM318" s="28" t="str">
        <f t="shared" ca="1" si="163"/>
        <v/>
      </c>
      <c r="AN318" s="28" t="str">
        <f t="shared" ca="1" si="138"/>
        <v/>
      </c>
      <c r="AO318" s="28" t="str">
        <f t="shared" ca="1" si="164"/>
        <v/>
      </c>
      <c r="AP318" s="33" t="str">
        <f t="shared" ca="1" si="139"/>
        <v/>
      </c>
      <c r="AQ318" s="54"/>
      <c r="AR318" s="53"/>
      <c r="AS318" s="53"/>
      <c r="AT318" s="53"/>
      <c r="AU318" s="53"/>
      <c r="AY318" s="29"/>
    </row>
    <row r="319" spans="1:51" ht="15" customHeight="1" x14ac:dyDescent="0.25">
      <c r="A319" s="31" t="str">
        <f t="shared" ca="1" si="171"/>
        <v/>
      </c>
      <c r="B319" s="32" t="str">
        <f t="shared" ca="1" si="172"/>
        <v/>
      </c>
      <c r="C319" s="32" t="str">
        <f t="shared" ca="1" si="173"/>
        <v/>
      </c>
      <c r="D319" s="48">
        <f>RAWDATA!A321</f>
        <v>195212</v>
      </c>
      <c r="E319" s="48" t="str">
        <f t="shared" ca="1" si="165"/>
        <v/>
      </c>
      <c r="F319" s="48" t="str">
        <f t="shared" ca="1" si="167"/>
        <v/>
      </c>
      <c r="G319" s="48" t="str">
        <f t="shared" ca="1" si="167"/>
        <v/>
      </c>
      <c r="H319" s="48" t="str">
        <f t="shared" ca="1" si="167"/>
        <v/>
      </c>
      <c r="I319" s="48" t="str">
        <f t="shared" ca="1" si="167"/>
        <v/>
      </c>
      <c r="J319" s="48" t="str">
        <f t="shared" ca="1" si="167"/>
        <v/>
      </c>
      <c r="K319" s="48" t="str">
        <f t="shared" ca="1" si="167"/>
        <v/>
      </c>
      <c r="L319" s="48" t="str">
        <f t="shared" ca="1" si="167"/>
        <v/>
      </c>
      <c r="M319" s="48" t="str">
        <f t="shared" ca="1" si="167"/>
        <v/>
      </c>
      <c r="N319" s="48" t="str">
        <f t="shared" ca="1" si="167"/>
        <v/>
      </c>
      <c r="P319" s="26" t="str">
        <f t="shared" ca="1" si="143"/>
        <v/>
      </c>
      <c r="Q319" s="26" t="str">
        <f t="shared" ca="1" si="144"/>
        <v/>
      </c>
      <c r="R319" s="26" t="str">
        <f t="shared" ca="1" si="145"/>
        <v/>
      </c>
      <c r="S319" s="26" t="str">
        <f t="shared" ca="1" si="146"/>
        <v/>
      </c>
      <c r="T319" s="26" t="str">
        <f t="shared" ca="1" si="147"/>
        <v/>
      </c>
      <c r="U319" s="26" t="str">
        <f t="shared" ca="1" si="148"/>
        <v/>
      </c>
      <c r="V319" s="26" t="str">
        <f t="shared" ca="1" si="149"/>
        <v/>
      </c>
      <c r="W319" s="26" t="str">
        <f t="shared" ca="1" si="150"/>
        <v/>
      </c>
      <c r="X319" s="26" t="str">
        <f t="shared" ca="1" si="151"/>
        <v/>
      </c>
      <c r="Y319" s="26" t="str">
        <f t="shared" ca="1" si="152"/>
        <v/>
      </c>
      <c r="Z319" s="28" t="str">
        <f t="shared" ca="1" si="136"/>
        <v/>
      </c>
      <c r="AA319" s="57" t="str">
        <f t="shared" ca="1" si="153"/>
        <v/>
      </c>
      <c r="AB319" s="33" t="str">
        <f t="shared" ca="1" si="137"/>
        <v/>
      </c>
      <c r="AD319" s="28" t="str">
        <f t="shared" ca="1" si="154"/>
        <v/>
      </c>
      <c r="AE319" s="28" t="str">
        <f t="shared" ca="1" si="155"/>
        <v/>
      </c>
      <c r="AF319" s="28" t="str">
        <f t="shared" ca="1" si="156"/>
        <v/>
      </c>
      <c r="AG319" s="28" t="str">
        <f t="shared" ca="1" si="157"/>
        <v/>
      </c>
      <c r="AH319" s="28" t="str">
        <f t="shared" ca="1" si="158"/>
        <v/>
      </c>
      <c r="AI319" s="28" t="str">
        <f t="shared" ca="1" si="159"/>
        <v/>
      </c>
      <c r="AJ319" s="28" t="str">
        <f t="shared" ca="1" si="160"/>
        <v/>
      </c>
      <c r="AK319" s="28" t="str">
        <f t="shared" ca="1" si="161"/>
        <v/>
      </c>
      <c r="AL319" s="28" t="str">
        <f t="shared" ca="1" si="162"/>
        <v/>
      </c>
      <c r="AM319" s="28" t="str">
        <f t="shared" ca="1" si="163"/>
        <v/>
      </c>
      <c r="AN319" s="28" t="str">
        <f t="shared" ca="1" si="138"/>
        <v/>
      </c>
      <c r="AO319" s="28" t="str">
        <f t="shared" ca="1" si="164"/>
        <v/>
      </c>
      <c r="AP319" s="33" t="str">
        <f t="shared" ca="1" si="139"/>
        <v/>
      </c>
      <c r="AQ319" s="54"/>
      <c r="AR319" s="53"/>
      <c r="AS319" s="53"/>
      <c r="AT319" s="53"/>
      <c r="AU319" s="53"/>
    </row>
    <row r="320" spans="1:51" ht="15" customHeight="1" x14ac:dyDescent="0.25">
      <c r="A320" s="31" t="str">
        <f t="shared" ca="1" si="171"/>
        <v/>
      </c>
      <c r="B320" s="32" t="str">
        <f t="shared" ca="1" si="172"/>
        <v/>
      </c>
      <c r="C320" s="32" t="str">
        <f t="shared" ca="1" si="173"/>
        <v/>
      </c>
      <c r="D320" s="48">
        <f>RAWDATA!A322</f>
        <v>195301</v>
      </c>
      <c r="E320" s="48" t="str">
        <f t="shared" ca="1" si="165"/>
        <v/>
      </c>
      <c r="F320" s="48" t="str">
        <f t="shared" ca="1" si="167"/>
        <v/>
      </c>
      <c r="G320" s="48" t="str">
        <f t="shared" ca="1" si="167"/>
        <v/>
      </c>
      <c r="H320" s="48" t="str">
        <f t="shared" ca="1" si="167"/>
        <v/>
      </c>
      <c r="I320" s="48" t="str">
        <f t="shared" ca="1" si="167"/>
        <v/>
      </c>
      <c r="J320" s="48" t="str">
        <f t="shared" ca="1" si="167"/>
        <v/>
      </c>
      <c r="K320" s="48" t="str">
        <f t="shared" ca="1" si="167"/>
        <v/>
      </c>
      <c r="L320" s="48" t="str">
        <f t="shared" ca="1" si="167"/>
        <v/>
      </c>
      <c r="M320" s="48" t="str">
        <f t="shared" ca="1" si="167"/>
        <v/>
      </c>
      <c r="N320" s="48" t="str">
        <f t="shared" ca="1" si="167"/>
        <v/>
      </c>
      <c r="P320" s="26" t="str">
        <f t="shared" ca="1" si="143"/>
        <v/>
      </c>
      <c r="Q320" s="26" t="str">
        <f t="shared" ca="1" si="144"/>
        <v/>
      </c>
      <c r="R320" s="26" t="str">
        <f t="shared" ca="1" si="145"/>
        <v/>
      </c>
      <c r="S320" s="26" t="str">
        <f t="shared" ca="1" si="146"/>
        <v/>
      </c>
      <c r="T320" s="26" t="str">
        <f t="shared" ca="1" si="147"/>
        <v/>
      </c>
      <c r="U320" s="26" t="str">
        <f t="shared" ca="1" si="148"/>
        <v/>
      </c>
      <c r="V320" s="26" t="str">
        <f t="shared" ca="1" si="149"/>
        <v/>
      </c>
      <c r="W320" s="26" t="str">
        <f t="shared" ca="1" si="150"/>
        <v/>
      </c>
      <c r="X320" s="26" t="str">
        <f t="shared" ca="1" si="151"/>
        <v/>
      </c>
      <c r="Y320" s="26" t="str">
        <f t="shared" ca="1" si="152"/>
        <v/>
      </c>
      <c r="Z320" s="28" t="str">
        <f t="shared" ca="1" si="136"/>
        <v/>
      </c>
      <c r="AA320" s="57" t="str">
        <f t="shared" ca="1" si="153"/>
        <v/>
      </c>
      <c r="AB320" s="33" t="str">
        <f t="shared" ca="1" si="137"/>
        <v/>
      </c>
      <c r="AD320" s="28" t="str">
        <f t="shared" ca="1" si="154"/>
        <v/>
      </c>
      <c r="AE320" s="28" t="str">
        <f t="shared" ca="1" si="155"/>
        <v/>
      </c>
      <c r="AF320" s="28" t="str">
        <f t="shared" ca="1" si="156"/>
        <v/>
      </c>
      <c r="AG320" s="28" t="str">
        <f t="shared" ca="1" si="157"/>
        <v/>
      </c>
      <c r="AH320" s="28" t="str">
        <f t="shared" ca="1" si="158"/>
        <v/>
      </c>
      <c r="AI320" s="28" t="str">
        <f t="shared" ca="1" si="159"/>
        <v/>
      </c>
      <c r="AJ320" s="28" t="str">
        <f t="shared" ca="1" si="160"/>
        <v/>
      </c>
      <c r="AK320" s="28" t="str">
        <f t="shared" ca="1" si="161"/>
        <v/>
      </c>
      <c r="AL320" s="28" t="str">
        <f t="shared" ca="1" si="162"/>
        <v/>
      </c>
      <c r="AM320" s="28" t="str">
        <f t="shared" ca="1" si="163"/>
        <v/>
      </c>
      <c r="AN320" s="28" t="str">
        <f t="shared" ca="1" si="138"/>
        <v/>
      </c>
      <c r="AO320" s="28" t="str">
        <f t="shared" ca="1" si="164"/>
        <v/>
      </c>
      <c r="AP320" s="33" t="str">
        <f t="shared" ca="1" si="139"/>
        <v/>
      </c>
      <c r="AQ320" s="54"/>
      <c r="AR320" s="53"/>
      <c r="AS320" s="53"/>
      <c r="AT320" s="53"/>
      <c r="AU320" s="53"/>
    </row>
    <row r="321" spans="1:51" ht="15" customHeight="1" x14ac:dyDescent="0.25">
      <c r="A321" s="31" t="str">
        <f t="shared" ca="1" si="171"/>
        <v/>
      </c>
      <c r="B321" s="32" t="str">
        <f t="shared" ca="1" si="172"/>
        <v/>
      </c>
      <c r="C321" s="32" t="str">
        <f t="shared" ca="1" si="173"/>
        <v/>
      </c>
      <c r="D321" s="48">
        <f>RAWDATA!A323</f>
        <v>195302</v>
      </c>
      <c r="E321" s="48" t="str">
        <f t="shared" ca="1" si="165"/>
        <v/>
      </c>
      <c r="F321" s="48" t="str">
        <f t="shared" ca="1" si="167"/>
        <v/>
      </c>
      <c r="G321" s="48" t="str">
        <f t="shared" ca="1" si="167"/>
        <v/>
      </c>
      <c r="H321" s="48" t="str">
        <f t="shared" ca="1" si="167"/>
        <v/>
      </c>
      <c r="I321" s="48" t="str">
        <f t="shared" ca="1" si="167"/>
        <v/>
      </c>
      <c r="J321" s="48" t="str">
        <f t="shared" ca="1" si="167"/>
        <v/>
      </c>
      <c r="K321" s="48" t="str">
        <f t="shared" ca="1" si="167"/>
        <v/>
      </c>
      <c r="L321" s="48" t="str">
        <f t="shared" ca="1" si="167"/>
        <v/>
      </c>
      <c r="M321" s="48" t="str">
        <f t="shared" ca="1" si="167"/>
        <v/>
      </c>
      <c r="N321" s="48" t="str">
        <f t="shared" ca="1" si="167"/>
        <v/>
      </c>
      <c r="P321" s="26" t="str">
        <f t="shared" ca="1" si="143"/>
        <v/>
      </c>
      <c r="Q321" s="26" t="str">
        <f t="shared" ca="1" si="144"/>
        <v/>
      </c>
      <c r="R321" s="26" t="str">
        <f t="shared" ca="1" si="145"/>
        <v/>
      </c>
      <c r="S321" s="26" t="str">
        <f t="shared" ca="1" si="146"/>
        <v/>
      </c>
      <c r="T321" s="26" t="str">
        <f t="shared" ca="1" si="147"/>
        <v/>
      </c>
      <c r="U321" s="26" t="str">
        <f t="shared" ca="1" si="148"/>
        <v/>
      </c>
      <c r="V321" s="26" t="str">
        <f t="shared" ca="1" si="149"/>
        <v/>
      </c>
      <c r="W321" s="26" t="str">
        <f t="shared" ca="1" si="150"/>
        <v/>
      </c>
      <c r="X321" s="26" t="str">
        <f t="shared" ca="1" si="151"/>
        <v/>
      </c>
      <c r="Y321" s="26" t="str">
        <f t="shared" ca="1" si="152"/>
        <v/>
      </c>
      <c r="Z321" s="28" t="str">
        <f t="shared" ca="1" si="136"/>
        <v/>
      </c>
      <c r="AA321" s="57" t="str">
        <f t="shared" ca="1" si="153"/>
        <v/>
      </c>
      <c r="AB321" s="33" t="str">
        <f t="shared" ca="1" si="137"/>
        <v/>
      </c>
      <c r="AD321" s="28" t="str">
        <f t="shared" ca="1" si="154"/>
        <v/>
      </c>
      <c r="AE321" s="28" t="str">
        <f t="shared" ca="1" si="155"/>
        <v/>
      </c>
      <c r="AF321" s="28" t="str">
        <f t="shared" ca="1" si="156"/>
        <v/>
      </c>
      <c r="AG321" s="28" t="str">
        <f t="shared" ca="1" si="157"/>
        <v/>
      </c>
      <c r="AH321" s="28" t="str">
        <f t="shared" ca="1" si="158"/>
        <v/>
      </c>
      <c r="AI321" s="28" t="str">
        <f t="shared" ca="1" si="159"/>
        <v/>
      </c>
      <c r="AJ321" s="28" t="str">
        <f t="shared" ca="1" si="160"/>
        <v/>
      </c>
      <c r="AK321" s="28" t="str">
        <f t="shared" ca="1" si="161"/>
        <v/>
      </c>
      <c r="AL321" s="28" t="str">
        <f t="shared" ca="1" si="162"/>
        <v/>
      </c>
      <c r="AM321" s="28" t="str">
        <f t="shared" ca="1" si="163"/>
        <v/>
      </c>
      <c r="AN321" s="28" t="str">
        <f t="shared" ca="1" si="138"/>
        <v/>
      </c>
      <c r="AO321" s="28" t="str">
        <f t="shared" ca="1" si="164"/>
        <v/>
      </c>
      <c r="AP321" s="33" t="str">
        <f t="shared" ca="1" si="139"/>
        <v/>
      </c>
      <c r="AQ321" s="54"/>
      <c r="AR321" s="53"/>
      <c r="AS321" s="53"/>
      <c r="AT321" s="53"/>
      <c r="AU321" s="53"/>
    </row>
    <row r="322" spans="1:51" ht="15" customHeight="1" x14ac:dyDescent="0.25">
      <c r="A322" s="31" t="str">
        <f t="shared" ca="1" si="171"/>
        <v/>
      </c>
      <c r="B322" s="32" t="str">
        <f t="shared" ca="1" si="172"/>
        <v/>
      </c>
      <c r="C322" s="32" t="str">
        <f t="shared" ca="1" si="173"/>
        <v/>
      </c>
      <c r="D322" s="48">
        <f>RAWDATA!A324</f>
        <v>195303</v>
      </c>
      <c r="E322" s="48" t="str">
        <f t="shared" ca="1" si="165"/>
        <v/>
      </c>
      <c r="F322" s="48" t="str">
        <f t="shared" ca="1" si="167"/>
        <v/>
      </c>
      <c r="G322" s="48" t="str">
        <f t="shared" ca="1" si="167"/>
        <v/>
      </c>
      <c r="H322" s="48" t="str">
        <f t="shared" ca="1" si="167"/>
        <v/>
      </c>
      <c r="I322" s="48" t="str">
        <f t="shared" ca="1" si="167"/>
        <v/>
      </c>
      <c r="J322" s="48" t="str">
        <f t="shared" ca="1" si="167"/>
        <v/>
      </c>
      <c r="K322" s="48" t="str">
        <f t="shared" ca="1" si="167"/>
        <v/>
      </c>
      <c r="L322" s="48" t="str">
        <f t="shared" ca="1" si="167"/>
        <v/>
      </c>
      <c r="M322" s="48" t="str">
        <f t="shared" ca="1" si="167"/>
        <v/>
      </c>
      <c r="N322" s="48" t="str">
        <f t="shared" ca="1" si="167"/>
        <v/>
      </c>
      <c r="P322" s="26" t="str">
        <f t="shared" ca="1" si="143"/>
        <v/>
      </c>
      <c r="Q322" s="26" t="str">
        <f t="shared" ca="1" si="144"/>
        <v/>
      </c>
      <c r="R322" s="26" t="str">
        <f t="shared" ca="1" si="145"/>
        <v/>
      </c>
      <c r="S322" s="26" t="str">
        <f t="shared" ca="1" si="146"/>
        <v/>
      </c>
      <c r="T322" s="26" t="str">
        <f t="shared" ca="1" si="147"/>
        <v/>
      </c>
      <c r="U322" s="26" t="str">
        <f t="shared" ca="1" si="148"/>
        <v/>
      </c>
      <c r="V322" s="26" t="str">
        <f t="shared" ca="1" si="149"/>
        <v/>
      </c>
      <c r="W322" s="26" t="str">
        <f t="shared" ca="1" si="150"/>
        <v/>
      </c>
      <c r="X322" s="26" t="str">
        <f t="shared" ca="1" si="151"/>
        <v/>
      </c>
      <c r="Y322" s="26" t="str">
        <f t="shared" ca="1" si="152"/>
        <v/>
      </c>
      <c r="Z322" s="28" t="str">
        <f t="shared" ca="1" si="136"/>
        <v/>
      </c>
      <c r="AA322" s="57" t="str">
        <f t="shared" ca="1" si="153"/>
        <v/>
      </c>
      <c r="AB322" s="33" t="str">
        <f t="shared" ca="1" si="137"/>
        <v/>
      </c>
      <c r="AD322" s="28" t="str">
        <f t="shared" ca="1" si="154"/>
        <v/>
      </c>
      <c r="AE322" s="28" t="str">
        <f t="shared" ca="1" si="155"/>
        <v/>
      </c>
      <c r="AF322" s="28" t="str">
        <f t="shared" ca="1" si="156"/>
        <v/>
      </c>
      <c r="AG322" s="28" t="str">
        <f t="shared" ca="1" si="157"/>
        <v/>
      </c>
      <c r="AH322" s="28" t="str">
        <f t="shared" ca="1" si="158"/>
        <v/>
      </c>
      <c r="AI322" s="28" t="str">
        <f t="shared" ca="1" si="159"/>
        <v/>
      </c>
      <c r="AJ322" s="28" t="str">
        <f t="shared" ca="1" si="160"/>
        <v/>
      </c>
      <c r="AK322" s="28" t="str">
        <f t="shared" ca="1" si="161"/>
        <v/>
      </c>
      <c r="AL322" s="28" t="str">
        <f t="shared" ca="1" si="162"/>
        <v/>
      </c>
      <c r="AM322" s="28" t="str">
        <f t="shared" ca="1" si="163"/>
        <v/>
      </c>
      <c r="AN322" s="28" t="str">
        <f t="shared" ca="1" si="138"/>
        <v/>
      </c>
      <c r="AO322" s="28" t="str">
        <f t="shared" ca="1" si="164"/>
        <v/>
      </c>
      <c r="AP322" s="33" t="str">
        <f t="shared" ca="1" si="139"/>
        <v/>
      </c>
      <c r="AQ322" s="54"/>
      <c r="AR322" s="53"/>
      <c r="AS322" s="53"/>
      <c r="AT322" s="53"/>
      <c r="AU322" s="53"/>
    </row>
    <row r="323" spans="1:51" ht="15" customHeight="1" x14ac:dyDescent="0.25">
      <c r="A323" s="31" t="str">
        <f t="shared" ca="1" si="171"/>
        <v/>
      </c>
      <c r="B323" s="32" t="str">
        <f t="shared" ca="1" si="172"/>
        <v/>
      </c>
      <c r="C323" s="32" t="str">
        <f t="shared" ca="1" si="173"/>
        <v/>
      </c>
      <c r="D323" s="48">
        <f>RAWDATA!A325</f>
        <v>195304</v>
      </c>
      <c r="E323" s="48" t="str">
        <f t="shared" ca="1" si="165"/>
        <v/>
      </c>
      <c r="F323" s="48" t="str">
        <f t="shared" ca="1" si="167"/>
        <v/>
      </c>
      <c r="G323" s="48" t="str">
        <f t="shared" ca="1" si="167"/>
        <v/>
      </c>
      <c r="H323" s="48" t="str">
        <f t="shared" ca="1" si="167"/>
        <v/>
      </c>
      <c r="I323" s="48" t="str">
        <f t="shared" ca="1" si="167"/>
        <v/>
      </c>
      <c r="J323" s="48" t="str">
        <f t="shared" ca="1" si="167"/>
        <v/>
      </c>
      <c r="K323" s="48" t="str">
        <f t="shared" ca="1" si="167"/>
        <v/>
      </c>
      <c r="L323" s="48" t="str">
        <f t="shared" ca="1" si="167"/>
        <v/>
      </c>
      <c r="M323" s="48" t="str">
        <f t="shared" ca="1" si="167"/>
        <v/>
      </c>
      <c r="N323" s="48" t="str">
        <f t="shared" ca="1" si="167"/>
        <v/>
      </c>
      <c r="P323" s="26" t="str">
        <f t="shared" ca="1" si="143"/>
        <v/>
      </c>
      <c r="Q323" s="26" t="str">
        <f t="shared" ca="1" si="144"/>
        <v/>
      </c>
      <c r="R323" s="26" t="str">
        <f t="shared" ca="1" si="145"/>
        <v/>
      </c>
      <c r="S323" s="26" t="str">
        <f t="shared" ca="1" si="146"/>
        <v/>
      </c>
      <c r="T323" s="26" t="str">
        <f t="shared" ca="1" si="147"/>
        <v/>
      </c>
      <c r="U323" s="26" t="str">
        <f t="shared" ca="1" si="148"/>
        <v/>
      </c>
      <c r="V323" s="26" t="str">
        <f t="shared" ca="1" si="149"/>
        <v/>
      </c>
      <c r="W323" s="26" t="str">
        <f t="shared" ca="1" si="150"/>
        <v/>
      </c>
      <c r="X323" s="26" t="str">
        <f t="shared" ca="1" si="151"/>
        <v/>
      </c>
      <c r="Y323" s="26" t="str">
        <f t="shared" ca="1" si="152"/>
        <v/>
      </c>
      <c r="Z323" s="28" t="str">
        <f t="shared" ca="1" si="136"/>
        <v/>
      </c>
      <c r="AA323" s="57" t="str">
        <f t="shared" ca="1" si="153"/>
        <v/>
      </c>
      <c r="AB323" s="33" t="str">
        <f t="shared" ca="1" si="137"/>
        <v/>
      </c>
      <c r="AD323" s="28" t="str">
        <f t="shared" ca="1" si="154"/>
        <v/>
      </c>
      <c r="AE323" s="28" t="str">
        <f t="shared" ca="1" si="155"/>
        <v/>
      </c>
      <c r="AF323" s="28" t="str">
        <f t="shared" ca="1" si="156"/>
        <v/>
      </c>
      <c r="AG323" s="28" t="str">
        <f t="shared" ca="1" si="157"/>
        <v/>
      </c>
      <c r="AH323" s="28" t="str">
        <f t="shared" ca="1" si="158"/>
        <v/>
      </c>
      <c r="AI323" s="28" t="str">
        <f t="shared" ca="1" si="159"/>
        <v/>
      </c>
      <c r="AJ323" s="28" t="str">
        <f t="shared" ca="1" si="160"/>
        <v/>
      </c>
      <c r="AK323" s="28" t="str">
        <f t="shared" ca="1" si="161"/>
        <v/>
      </c>
      <c r="AL323" s="28" t="str">
        <f t="shared" ca="1" si="162"/>
        <v/>
      </c>
      <c r="AM323" s="28" t="str">
        <f t="shared" ca="1" si="163"/>
        <v/>
      </c>
      <c r="AN323" s="28" t="str">
        <f t="shared" ca="1" si="138"/>
        <v/>
      </c>
      <c r="AO323" s="28" t="str">
        <f t="shared" ca="1" si="164"/>
        <v/>
      </c>
      <c r="AP323" s="33" t="str">
        <f t="shared" ca="1" si="139"/>
        <v/>
      </c>
      <c r="AQ323" s="54"/>
      <c r="AR323" s="53"/>
      <c r="AS323" s="53"/>
      <c r="AT323" s="53"/>
      <c r="AU323" s="53"/>
    </row>
    <row r="324" spans="1:51" ht="15" customHeight="1" x14ac:dyDescent="0.25">
      <c r="A324" s="31" t="str">
        <f t="shared" ca="1" si="171"/>
        <v/>
      </c>
      <c r="B324" s="32" t="str">
        <f t="shared" ca="1" si="172"/>
        <v/>
      </c>
      <c r="C324" s="32" t="str">
        <f t="shared" ca="1" si="173"/>
        <v/>
      </c>
      <c r="D324" s="48">
        <f>RAWDATA!A326</f>
        <v>195305</v>
      </c>
      <c r="E324" s="48" t="str">
        <f t="shared" ca="1" si="165"/>
        <v/>
      </c>
      <c r="F324" s="48" t="str">
        <f t="shared" ca="1" si="167"/>
        <v/>
      </c>
      <c r="G324" s="48" t="str">
        <f t="shared" ca="1" si="167"/>
        <v/>
      </c>
      <c r="H324" s="48" t="str">
        <f t="shared" ca="1" si="167"/>
        <v/>
      </c>
      <c r="I324" s="48" t="str">
        <f t="shared" ca="1" si="167"/>
        <v/>
      </c>
      <c r="J324" s="48" t="str">
        <f t="shared" ca="1" si="167"/>
        <v/>
      </c>
      <c r="K324" s="48" t="str">
        <f t="shared" ca="1" si="167"/>
        <v/>
      </c>
      <c r="L324" s="48" t="str">
        <f t="shared" ca="1" si="167"/>
        <v/>
      </c>
      <c r="M324" s="48" t="str">
        <f t="shared" ca="1" si="167"/>
        <v/>
      </c>
      <c r="N324" s="48" t="str">
        <f t="shared" ca="1" si="167"/>
        <v/>
      </c>
      <c r="P324" s="26" t="str">
        <f t="shared" ca="1" si="143"/>
        <v/>
      </c>
      <c r="Q324" s="26" t="str">
        <f t="shared" ca="1" si="144"/>
        <v/>
      </c>
      <c r="R324" s="26" t="str">
        <f t="shared" ca="1" si="145"/>
        <v/>
      </c>
      <c r="S324" s="26" t="str">
        <f t="shared" ca="1" si="146"/>
        <v/>
      </c>
      <c r="T324" s="26" t="str">
        <f t="shared" ca="1" si="147"/>
        <v/>
      </c>
      <c r="U324" s="26" t="str">
        <f t="shared" ca="1" si="148"/>
        <v/>
      </c>
      <c r="V324" s="26" t="str">
        <f t="shared" ca="1" si="149"/>
        <v/>
      </c>
      <c r="W324" s="26" t="str">
        <f t="shared" ca="1" si="150"/>
        <v/>
      </c>
      <c r="X324" s="26" t="str">
        <f t="shared" ca="1" si="151"/>
        <v/>
      </c>
      <c r="Y324" s="26" t="str">
        <f t="shared" ca="1" si="152"/>
        <v/>
      </c>
      <c r="Z324" s="28" t="str">
        <f t="shared" ca="1" si="136"/>
        <v/>
      </c>
      <c r="AA324" s="57" t="str">
        <f t="shared" ca="1" si="153"/>
        <v/>
      </c>
      <c r="AB324" s="33" t="str">
        <f t="shared" ca="1" si="137"/>
        <v/>
      </c>
      <c r="AD324" s="28" t="str">
        <f t="shared" ca="1" si="154"/>
        <v/>
      </c>
      <c r="AE324" s="28" t="str">
        <f t="shared" ca="1" si="155"/>
        <v/>
      </c>
      <c r="AF324" s="28" t="str">
        <f t="shared" ca="1" si="156"/>
        <v/>
      </c>
      <c r="AG324" s="28" t="str">
        <f t="shared" ca="1" si="157"/>
        <v/>
      </c>
      <c r="AH324" s="28" t="str">
        <f t="shared" ca="1" si="158"/>
        <v/>
      </c>
      <c r="AI324" s="28" t="str">
        <f t="shared" ca="1" si="159"/>
        <v/>
      </c>
      <c r="AJ324" s="28" t="str">
        <f t="shared" ca="1" si="160"/>
        <v/>
      </c>
      <c r="AK324" s="28" t="str">
        <f t="shared" ca="1" si="161"/>
        <v/>
      </c>
      <c r="AL324" s="28" t="str">
        <f t="shared" ca="1" si="162"/>
        <v/>
      </c>
      <c r="AM324" s="28" t="str">
        <f t="shared" ca="1" si="163"/>
        <v/>
      </c>
      <c r="AN324" s="28" t="str">
        <f t="shared" ca="1" si="138"/>
        <v/>
      </c>
      <c r="AO324" s="28" t="str">
        <f t="shared" ca="1" si="164"/>
        <v/>
      </c>
      <c r="AP324" s="33" t="str">
        <f t="shared" ca="1" si="139"/>
        <v/>
      </c>
      <c r="AQ324" s="54"/>
      <c r="AR324" s="53"/>
      <c r="AS324" s="53"/>
      <c r="AT324" s="53"/>
      <c r="AU324" s="53"/>
    </row>
    <row r="325" spans="1:51" ht="15" customHeight="1" x14ac:dyDescent="0.25">
      <c r="A325" s="31" t="str">
        <f t="shared" ca="1" si="171"/>
        <v/>
      </c>
      <c r="B325" s="32" t="str">
        <f t="shared" ca="1" si="172"/>
        <v/>
      </c>
      <c r="C325" s="32" t="str">
        <f t="shared" ca="1" si="173"/>
        <v/>
      </c>
      <c r="D325" s="48">
        <f>RAWDATA!A327</f>
        <v>195306</v>
      </c>
      <c r="E325" s="48" t="str">
        <f t="shared" ca="1" si="165"/>
        <v/>
      </c>
      <c r="F325" s="48" t="str">
        <f t="shared" ca="1" si="167"/>
        <v/>
      </c>
      <c r="G325" s="48" t="str">
        <f t="shared" ca="1" si="167"/>
        <v/>
      </c>
      <c r="H325" s="48" t="str">
        <f t="shared" ca="1" si="167"/>
        <v/>
      </c>
      <c r="I325" s="48" t="str">
        <f t="shared" ca="1" si="167"/>
        <v/>
      </c>
      <c r="J325" s="48" t="str">
        <f t="shared" ca="1" si="167"/>
        <v/>
      </c>
      <c r="K325" s="48" t="str">
        <f t="shared" ca="1" si="167"/>
        <v/>
      </c>
      <c r="L325" s="48" t="str">
        <f t="shared" ca="1" si="167"/>
        <v/>
      </c>
      <c r="M325" s="48" t="str">
        <f t="shared" ca="1" si="167"/>
        <v/>
      </c>
      <c r="N325" s="48" t="str">
        <f t="shared" ca="1" si="167"/>
        <v/>
      </c>
      <c r="P325" s="26" t="str">
        <f t="shared" ca="1" si="143"/>
        <v/>
      </c>
      <c r="Q325" s="26" t="str">
        <f t="shared" ca="1" si="144"/>
        <v/>
      </c>
      <c r="R325" s="26" t="str">
        <f t="shared" ca="1" si="145"/>
        <v/>
      </c>
      <c r="S325" s="26" t="str">
        <f t="shared" ca="1" si="146"/>
        <v/>
      </c>
      <c r="T325" s="26" t="str">
        <f t="shared" ca="1" si="147"/>
        <v/>
      </c>
      <c r="U325" s="26" t="str">
        <f t="shared" ca="1" si="148"/>
        <v/>
      </c>
      <c r="V325" s="26" t="str">
        <f t="shared" ca="1" si="149"/>
        <v/>
      </c>
      <c r="W325" s="26" t="str">
        <f t="shared" ca="1" si="150"/>
        <v/>
      </c>
      <c r="X325" s="26" t="str">
        <f t="shared" ca="1" si="151"/>
        <v/>
      </c>
      <c r="Y325" s="26" t="str">
        <f t="shared" ca="1" si="152"/>
        <v/>
      </c>
      <c r="Z325" s="28" t="str">
        <f t="shared" ca="1" si="136"/>
        <v/>
      </c>
      <c r="AA325" s="57" t="str">
        <f t="shared" ca="1" si="153"/>
        <v/>
      </c>
      <c r="AB325" s="33" t="str">
        <f t="shared" ca="1" si="137"/>
        <v/>
      </c>
      <c r="AD325" s="28" t="str">
        <f t="shared" ca="1" si="154"/>
        <v/>
      </c>
      <c r="AE325" s="28" t="str">
        <f t="shared" ca="1" si="155"/>
        <v/>
      </c>
      <c r="AF325" s="28" t="str">
        <f t="shared" ca="1" si="156"/>
        <v/>
      </c>
      <c r="AG325" s="28" t="str">
        <f t="shared" ca="1" si="157"/>
        <v/>
      </c>
      <c r="AH325" s="28" t="str">
        <f t="shared" ca="1" si="158"/>
        <v/>
      </c>
      <c r="AI325" s="28" t="str">
        <f t="shared" ca="1" si="159"/>
        <v/>
      </c>
      <c r="AJ325" s="28" t="str">
        <f t="shared" ca="1" si="160"/>
        <v/>
      </c>
      <c r="AK325" s="28" t="str">
        <f t="shared" ca="1" si="161"/>
        <v/>
      </c>
      <c r="AL325" s="28" t="str">
        <f t="shared" ca="1" si="162"/>
        <v/>
      </c>
      <c r="AM325" s="28" t="str">
        <f t="shared" ca="1" si="163"/>
        <v/>
      </c>
      <c r="AN325" s="28" t="str">
        <f t="shared" ca="1" si="138"/>
        <v/>
      </c>
      <c r="AO325" s="28" t="str">
        <f t="shared" ca="1" si="164"/>
        <v/>
      </c>
      <c r="AP325" s="33" t="str">
        <f t="shared" ca="1" si="139"/>
        <v/>
      </c>
      <c r="AQ325" s="54"/>
      <c r="AR325" s="53"/>
      <c r="AS325" s="53"/>
      <c r="AT325" s="53"/>
      <c r="AU325" s="53"/>
    </row>
    <row r="326" spans="1:51" ht="15" customHeight="1" x14ac:dyDescent="0.25">
      <c r="A326" s="31" t="str">
        <f t="shared" ca="1" si="171"/>
        <v/>
      </c>
      <c r="B326" s="32" t="str">
        <f t="shared" ca="1" si="172"/>
        <v/>
      </c>
      <c r="C326" s="32" t="str">
        <f t="shared" ca="1" si="173"/>
        <v/>
      </c>
      <c r="D326" s="48">
        <f>RAWDATA!A328</f>
        <v>195307</v>
      </c>
      <c r="E326" s="48" t="str">
        <f t="shared" ca="1" si="165"/>
        <v/>
      </c>
      <c r="F326" s="48" t="str">
        <f t="shared" ca="1" si="167"/>
        <v/>
      </c>
      <c r="G326" s="48" t="str">
        <f t="shared" ca="1" si="167"/>
        <v/>
      </c>
      <c r="H326" s="48" t="str">
        <f t="shared" ca="1" si="167"/>
        <v/>
      </c>
      <c r="I326" s="48" t="str">
        <f t="shared" ca="1" si="167"/>
        <v/>
      </c>
      <c r="J326" s="48" t="str">
        <f t="shared" ca="1" si="167"/>
        <v/>
      </c>
      <c r="K326" s="48" t="str">
        <f t="shared" ca="1" si="167"/>
        <v/>
      </c>
      <c r="L326" s="48" t="str">
        <f t="shared" ca="1" si="167"/>
        <v/>
      </c>
      <c r="M326" s="48" t="str">
        <f t="shared" ca="1" si="167"/>
        <v/>
      </c>
      <c r="N326" s="48" t="str">
        <f t="shared" ca="1" si="167"/>
        <v/>
      </c>
      <c r="P326" s="26" t="str">
        <f t="shared" ca="1" si="143"/>
        <v/>
      </c>
      <c r="Q326" s="26" t="str">
        <f t="shared" ca="1" si="144"/>
        <v/>
      </c>
      <c r="R326" s="26" t="str">
        <f t="shared" ca="1" si="145"/>
        <v/>
      </c>
      <c r="S326" s="26" t="str">
        <f t="shared" ca="1" si="146"/>
        <v/>
      </c>
      <c r="T326" s="26" t="str">
        <f t="shared" ca="1" si="147"/>
        <v/>
      </c>
      <c r="U326" s="26" t="str">
        <f t="shared" ca="1" si="148"/>
        <v/>
      </c>
      <c r="V326" s="26" t="str">
        <f t="shared" ca="1" si="149"/>
        <v/>
      </c>
      <c r="W326" s="26" t="str">
        <f t="shared" ca="1" si="150"/>
        <v/>
      </c>
      <c r="X326" s="26" t="str">
        <f t="shared" ca="1" si="151"/>
        <v/>
      </c>
      <c r="Y326" s="26" t="str">
        <f t="shared" ca="1" si="152"/>
        <v/>
      </c>
      <c r="Z326" s="28" t="str">
        <f t="shared" ca="1" si="136"/>
        <v/>
      </c>
      <c r="AA326" s="57" t="str">
        <f t="shared" ca="1" si="153"/>
        <v/>
      </c>
      <c r="AB326" s="33" t="str">
        <f t="shared" ca="1" si="137"/>
        <v/>
      </c>
      <c r="AD326" s="28" t="str">
        <f t="shared" ca="1" si="154"/>
        <v/>
      </c>
      <c r="AE326" s="28" t="str">
        <f t="shared" ca="1" si="155"/>
        <v/>
      </c>
      <c r="AF326" s="28" t="str">
        <f t="shared" ca="1" si="156"/>
        <v/>
      </c>
      <c r="AG326" s="28" t="str">
        <f t="shared" ca="1" si="157"/>
        <v/>
      </c>
      <c r="AH326" s="28" t="str">
        <f t="shared" ca="1" si="158"/>
        <v/>
      </c>
      <c r="AI326" s="28" t="str">
        <f t="shared" ca="1" si="159"/>
        <v/>
      </c>
      <c r="AJ326" s="28" t="str">
        <f t="shared" ca="1" si="160"/>
        <v/>
      </c>
      <c r="AK326" s="28" t="str">
        <f t="shared" ca="1" si="161"/>
        <v/>
      </c>
      <c r="AL326" s="28" t="str">
        <f t="shared" ca="1" si="162"/>
        <v/>
      </c>
      <c r="AM326" s="28" t="str">
        <f t="shared" ca="1" si="163"/>
        <v/>
      </c>
      <c r="AN326" s="28" t="str">
        <f t="shared" ca="1" si="138"/>
        <v/>
      </c>
      <c r="AO326" s="28" t="str">
        <f t="shared" ca="1" si="164"/>
        <v/>
      </c>
      <c r="AP326" s="33" t="str">
        <f t="shared" ca="1" si="139"/>
        <v/>
      </c>
      <c r="AQ326" s="54"/>
      <c r="AR326" s="53"/>
      <c r="AS326" s="53"/>
      <c r="AT326" s="53"/>
      <c r="AU326" s="53"/>
    </row>
    <row r="327" spans="1:51" ht="15" customHeight="1" x14ac:dyDescent="0.25">
      <c r="A327" s="31" t="str">
        <f t="shared" ca="1" si="171"/>
        <v/>
      </c>
      <c r="B327" s="32" t="str">
        <f t="shared" ca="1" si="172"/>
        <v/>
      </c>
      <c r="C327" s="32" t="str">
        <f t="shared" ca="1" si="173"/>
        <v/>
      </c>
      <c r="D327" s="48">
        <f>RAWDATA!A329</f>
        <v>195308</v>
      </c>
      <c r="E327" s="48" t="str">
        <f t="shared" ca="1" si="165"/>
        <v/>
      </c>
      <c r="F327" s="48" t="str">
        <f t="shared" ca="1" si="167"/>
        <v/>
      </c>
      <c r="G327" s="48" t="str">
        <f t="shared" ca="1" si="167"/>
        <v/>
      </c>
      <c r="H327" s="48" t="str">
        <f t="shared" ca="1" si="167"/>
        <v/>
      </c>
      <c r="I327" s="48" t="str">
        <f t="shared" ca="1" si="167"/>
        <v/>
      </c>
      <c r="J327" s="48" t="str">
        <f t="shared" ca="1" si="167"/>
        <v/>
      </c>
      <c r="K327" s="48" t="str">
        <f t="shared" ca="1" si="167"/>
        <v/>
      </c>
      <c r="L327" s="48" t="str">
        <f t="shared" ca="1" si="167"/>
        <v/>
      </c>
      <c r="M327" s="48" t="str">
        <f t="shared" ca="1" si="167"/>
        <v/>
      </c>
      <c r="N327" s="48" t="str">
        <f t="shared" ca="1" si="167"/>
        <v/>
      </c>
      <c r="P327" s="26" t="str">
        <f t="shared" ca="1" si="143"/>
        <v/>
      </c>
      <c r="Q327" s="26" t="str">
        <f t="shared" ca="1" si="144"/>
        <v/>
      </c>
      <c r="R327" s="26" t="str">
        <f t="shared" ca="1" si="145"/>
        <v/>
      </c>
      <c r="S327" s="26" t="str">
        <f t="shared" ca="1" si="146"/>
        <v/>
      </c>
      <c r="T327" s="26" t="str">
        <f t="shared" ca="1" si="147"/>
        <v/>
      </c>
      <c r="U327" s="26" t="str">
        <f t="shared" ca="1" si="148"/>
        <v/>
      </c>
      <c r="V327" s="26" t="str">
        <f t="shared" ca="1" si="149"/>
        <v/>
      </c>
      <c r="W327" s="26" t="str">
        <f t="shared" ca="1" si="150"/>
        <v/>
      </c>
      <c r="X327" s="26" t="str">
        <f t="shared" ca="1" si="151"/>
        <v/>
      </c>
      <c r="Y327" s="26" t="str">
        <f t="shared" ca="1" si="152"/>
        <v/>
      </c>
      <c r="Z327" s="28" t="str">
        <f t="shared" ca="1" si="136"/>
        <v/>
      </c>
      <c r="AA327" s="57" t="str">
        <f t="shared" ca="1" si="153"/>
        <v/>
      </c>
      <c r="AB327" s="33" t="str">
        <f t="shared" ca="1" si="137"/>
        <v/>
      </c>
      <c r="AD327" s="28" t="str">
        <f t="shared" ca="1" si="154"/>
        <v/>
      </c>
      <c r="AE327" s="28" t="str">
        <f t="shared" ca="1" si="155"/>
        <v/>
      </c>
      <c r="AF327" s="28" t="str">
        <f t="shared" ca="1" si="156"/>
        <v/>
      </c>
      <c r="AG327" s="28" t="str">
        <f t="shared" ca="1" si="157"/>
        <v/>
      </c>
      <c r="AH327" s="28" t="str">
        <f t="shared" ca="1" si="158"/>
        <v/>
      </c>
      <c r="AI327" s="28" t="str">
        <f t="shared" ca="1" si="159"/>
        <v/>
      </c>
      <c r="AJ327" s="28" t="str">
        <f t="shared" ca="1" si="160"/>
        <v/>
      </c>
      <c r="AK327" s="28" t="str">
        <f t="shared" ca="1" si="161"/>
        <v/>
      </c>
      <c r="AL327" s="28" t="str">
        <f t="shared" ca="1" si="162"/>
        <v/>
      </c>
      <c r="AM327" s="28" t="str">
        <f t="shared" ca="1" si="163"/>
        <v/>
      </c>
      <c r="AN327" s="28" t="str">
        <f t="shared" ca="1" si="138"/>
        <v/>
      </c>
      <c r="AO327" s="28" t="str">
        <f t="shared" ca="1" si="164"/>
        <v/>
      </c>
      <c r="AP327" s="33" t="str">
        <f t="shared" ca="1" si="139"/>
        <v/>
      </c>
      <c r="AQ327" s="54"/>
      <c r="AR327" s="53"/>
      <c r="AS327" s="53"/>
      <c r="AT327" s="53"/>
      <c r="AU327" s="53"/>
    </row>
    <row r="328" spans="1:51" ht="15" customHeight="1" x14ac:dyDescent="0.25">
      <c r="A328" s="31" t="str">
        <f t="shared" ca="1" si="171"/>
        <v/>
      </c>
      <c r="B328" s="32" t="str">
        <f t="shared" ca="1" si="172"/>
        <v/>
      </c>
      <c r="C328" s="32" t="str">
        <f t="shared" ca="1" si="173"/>
        <v/>
      </c>
      <c r="D328" s="48">
        <f>RAWDATA!A330</f>
        <v>195309</v>
      </c>
      <c r="E328" s="48" t="str">
        <f t="shared" ca="1" si="165"/>
        <v/>
      </c>
      <c r="F328" s="48" t="str">
        <f t="shared" ca="1" si="167"/>
        <v/>
      </c>
      <c r="G328" s="48" t="str">
        <f t="shared" ca="1" si="167"/>
        <v/>
      </c>
      <c r="H328" s="48" t="str">
        <f t="shared" ca="1" si="167"/>
        <v/>
      </c>
      <c r="I328" s="48" t="str">
        <f t="shared" ca="1" si="167"/>
        <v/>
      </c>
      <c r="J328" s="48" t="str">
        <f t="shared" ref="F328:N356" ca="1" si="174">IF(OR($D328&lt;$B$3,$D328&gt;$B$4),"",IF(ISERROR(VLOOKUP($D328,INDIRECT($B$1),J$7,0)),"",VLOOKUP($D328,INDIRECT($B$1),J$7,0)))</f>
        <v/>
      </c>
      <c r="K328" s="48" t="str">
        <f t="shared" ca="1" si="174"/>
        <v/>
      </c>
      <c r="L328" s="48" t="str">
        <f t="shared" ca="1" si="174"/>
        <v/>
      </c>
      <c r="M328" s="48" t="str">
        <f t="shared" ca="1" si="174"/>
        <v/>
      </c>
      <c r="N328" s="48" t="str">
        <f t="shared" ca="1" si="174"/>
        <v/>
      </c>
      <c r="P328" s="26" t="str">
        <f t="shared" ca="1" si="143"/>
        <v/>
      </c>
      <c r="Q328" s="26" t="str">
        <f t="shared" ca="1" si="144"/>
        <v/>
      </c>
      <c r="R328" s="26" t="str">
        <f t="shared" ca="1" si="145"/>
        <v/>
      </c>
      <c r="S328" s="26" t="str">
        <f t="shared" ca="1" si="146"/>
        <v/>
      </c>
      <c r="T328" s="26" t="str">
        <f t="shared" ca="1" si="147"/>
        <v/>
      </c>
      <c r="U328" s="26" t="str">
        <f t="shared" ca="1" si="148"/>
        <v/>
      </c>
      <c r="V328" s="26" t="str">
        <f t="shared" ca="1" si="149"/>
        <v/>
      </c>
      <c r="W328" s="26" t="str">
        <f t="shared" ca="1" si="150"/>
        <v/>
      </c>
      <c r="X328" s="26" t="str">
        <f t="shared" ca="1" si="151"/>
        <v/>
      </c>
      <c r="Y328" s="26" t="str">
        <f t="shared" ca="1" si="152"/>
        <v/>
      </c>
      <c r="Z328" s="28" t="str">
        <f t="shared" ref="Z328:Z391" ca="1" si="175">IF(P328="","",IF(P327="",AVERAGE(Y328-1,X328-1)-AVERAGE(P328-1,Q328-1),AVERAGE(Y328/Y327-1,X328/X327-1)-AVERAGE(P328/P327-1,Q328/Q327-1)))</f>
        <v/>
      </c>
      <c r="AA328" s="57" t="str">
        <f t="shared" ca="1" si="153"/>
        <v/>
      </c>
      <c r="AB328" s="33" t="str">
        <f t="shared" ref="AB328:AB391" ca="1" si="176">IF(P328="","",IF(P327="",AVERAGE(Y328-1,X328-1)-AA328,AVERAGE(Y328/Y327-1,X328/X327-1)-AA328))</f>
        <v/>
      </c>
      <c r="AD328" s="28" t="str">
        <f t="shared" ca="1" si="154"/>
        <v/>
      </c>
      <c r="AE328" s="28" t="str">
        <f t="shared" ca="1" si="155"/>
        <v/>
      </c>
      <c r="AF328" s="28" t="str">
        <f t="shared" ca="1" si="156"/>
        <v/>
      </c>
      <c r="AG328" s="28" t="str">
        <f t="shared" ca="1" si="157"/>
        <v/>
      </c>
      <c r="AH328" s="28" t="str">
        <f t="shared" ca="1" si="158"/>
        <v/>
      </c>
      <c r="AI328" s="28" t="str">
        <f t="shared" ca="1" si="159"/>
        <v/>
      </c>
      <c r="AJ328" s="28" t="str">
        <f t="shared" ca="1" si="160"/>
        <v/>
      </c>
      <c r="AK328" s="28" t="str">
        <f t="shared" ca="1" si="161"/>
        <v/>
      </c>
      <c r="AL328" s="28" t="str">
        <f t="shared" ca="1" si="162"/>
        <v/>
      </c>
      <c r="AM328" s="28" t="str">
        <f t="shared" ca="1" si="163"/>
        <v/>
      </c>
      <c r="AN328" s="28" t="str">
        <f t="shared" ref="AN328:AN391" ca="1" si="177">IF(AD328="","",IF(AD327="",AVERAGE(AM328,AL328)-AVERAGE(AD328,AE328),AVERAGE(AM328,AL328)-AVERAGE(AD328,AE328)))</f>
        <v/>
      </c>
      <c r="AO328" s="28" t="str">
        <f t="shared" ca="1" si="164"/>
        <v/>
      </c>
      <c r="AP328" s="33" t="str">
        <f t="shared" ref="AP328:AP391" ca="1" si="178">IF(AD328="","",IF(AD327="",AVERAGE(AM328,AL328)-AO328,AVERAGE(AM328,AL328)-AO328))</f>
        <v/>
      </c>
      <c r="AQ328" s="54"/>
      <c r="AR328" s="53"/>
      <c r="AS328" s="53"/>
      <c r="AT328" s="53"/>
      <c r="AU328" s="53"/>
    </row>
    <row r="329" spans="1:51" ht="15" customHeight="1" x14ac:dyDescent="0.25">
      <c r="A329" s="31" t="str">
        <f t="shared" ca="1" si="171"/>
        <v/>
      </c>
      <c r="B329" s="32" t="str">
        <f t="shared" ca="1" si="172"/>
        <v/>
      </c>
      <c r="C329" s="32" t="str">
        <f t="shared" ca="1" si="173"/>
        <v/>
      </c>
      <c r="D329" s="48">
        <f>RAWDATA!A331</f>
        <v>195310</v>
      </c>
      <c r="E329" s="48" t="str">
        <f t="shared" ca="1" si="165"/>
        <v/>
      </c>
      <c r="F329" s="48" t="str">
        <f t="shared" ca="1" si="174"/>
        <v/>
      </c>
      <c r="G329" s="48" t="str">
        <f t="shared" ca="1" si="174"/>
        <v/>
      </c>
      <c r="H329" s="48" t="str">
        <f t="shared" ca="1" si="174"/>
        <v/>
      </c>
      <c r="I329" s="48" t="str">
        <f t="shared" ca="1" si="174"/>
        <v/>
      </c>
      <c r="J329" s="48" t="str">
        <f t="shared" ca="1" si="174"/>
        <v/>
      </c>
      <c r="K329" s="48" t="str">
        <f t="shared" ca="1" si="174"/>
        <v/>
      </c>
      <c r="L329" s="48" t="str">
        <f t="shared" ca="1" si="174"/>
        <v/>
      </c>
      <c r="M329" s="48" t="str">
        <f t="shared" ca="1" si="174"/>
        <v/>
      </c>
      <c r="N329" s="48" t="str">
        <f t="shared" ca="1" si="174"/>
        <v/>
      </c>
      <c r="P329" s="26" t="str">
        <f t="shared" ref="P329:P392" ca="1" si="179">IF(E329="","",IF(P328="",1*(1+E329/100),P328*(1+E329/100)))</f>
        <v/>
      </c>
      <c r="Q329" s="26" t="str">
        <f t="shared" ref="Q329:Q392" ca="1" si="180">IF(F329="","",IF(Q328="",1*(1+F329/100),Q328*(1+F329/100)))</f>
        <v/>
      </c>
      <c r="R329" s="26" t="str">
        <f t="shared" ref="R329:R392" ca="1" si="181">IF(G329="","",IF(R328="",1*(1+G329/100),R328*(1+G329/100)))</f>
        <v/>
      </c>
      <c r="S329" s="26" t="str">
        <f t="shared" ref="S329:S392" ca="1" si="182">IF(H329="","",IF(S328="",1*(1+H329/100),S328*(1+H329/100)))</f>
        <v/>
      </c>
      <c r="T329" s="26" t="str">
        <f t="shared" ref="T329:T392" ca="1" si="183">IF(I329="","",IF(T328="",1*(1+I329/100),T328*(1+I329/100)))</f>
        <v/>
      </c>
      <c r="U329" s="26" t="str">
        <f t="shared" ref="U329:U392" ca="1" si="184">IF(J329="","",IF(U328="",1*(1+J329/100),U328*(1+J329/100)))</f>
        <v/>
      </c>
      <c r="V329" s="26" t="str">
        <f t="shared" ref="V329:V392" ca="1" si="185">IF(K329="","",IF(V328="",1*(1+K329/100),V328*(1+K329/100)))</f>
        <v/>
      </c>
      <c r="W329" s="26" t="str">
        <f t="shared" ref="W329:W392" ca="1" si="186">IF(L329="","",IF(W328="",1*(1+L329/100),W328*(1+L329/100)))</f>
        <v/>
      </c>
      <c r="X329" s="26" t="str">
        <f t="shared" ref="X329:X392" ca="1" si="187">IF(M329="","",IF(X328="",1*(1+M329/100),X328*(1+M329/100)))</f>
        <v/>
      </c>
      <c r="Y329" s="26" t="str">
        <f t="shared" ref="Y329:Y392" ca="1" si="188">IF(N329="","",IF(Y328="",1*(1+N329/100),Y328*(1+N329/100)))</f>
        <v/>
      </c>
      <c r="Z329" s="28" t="str">
        <f t="shared" ca="1" si="175"/>
        <v/>
      </c>
      <c r="AA329" s="57" t="str">
        <f t="shared" ref="AA329:AA392" ca="1" si="189">IF(E329="","",AVERAGE(E329:N329)/100)</f>
        <v/>
      </c>
      <c r="AB329" s="33" t="str">
        <f t="shared" ca="1" si="176"/>
        <v/>
      </c>
      <c r="AD329" s="28" t="str">
        <f t="shared" ref="AD329:AD392" ca="1" si="190">IF(E329="","",IF(P328="",LN(P329),LN(P329/P328)))</f>
        <v/>
      </c>
      <c r="AE329" s="28" t="str">
        <f t="shared" ref="AE329:AE392" ca="1" si="191">IF(F329="","",IF(Q328="",LN(Q329),LN(Q329/Q328)))</f>
        <v/>
      </c>
      <c r="AF329" s="28" t="str">
        <f t="shared" ref="AF329:AF392" ca="1" si="192">IF(G329="","",IF(R328="",LN(R329),LN(R329/R328)))</f>
        <v/>
      </c>
      <c r="AG329" s="28" t="str">
        <f t="shared" ref="AG329:AG392" ca="1" si="193">IF(H329="","",IF(S328="",LN(S329),LN(S329/S328)))</f>
        <v/>
      </c>
      <c r="AH329" s="28" t="str">
        <f t="shared" ref="AH329:AH392" ca="1" si="194">IF(I329="","",IF(T328="",LN(T329),LN(T329/T328)))</f>
        <v/>
      </c>
      <c r="AI329" s="28" t="str">
        <f t="shared" ref="AI329:AI392" ca="1" si="195">IF(J329="","",IF(U328="",LN(U329),LN(U329/U328)))</f>
        <v/>
      </c>
      <c r="AJ329" s="28" t="str">
        <f t="shared" ref="AJ329:AJ392" ca="1" si="196">IF(K329="","",IF(V328="",LN(V329),LN(V329/V328)))</f>
        <v/>
      </c>
      <c r="AK329" s="28" t="str">
        <f t="shared" ref="AK329:AK392" ca="1" si="197">IF(L329="","",IF(W328="",LN(W329),LN(W329/W328)))</f>
        <v/>
      </c>
      <c r="AL329" s="28" t="str">
        <f t="shared" ref="AL329:AL392" ca="1" si="198">IF(M329="","",IF(X328="",LN(X329),LN(X329/X328)))</f>
        <v/>
      </c>
      <c r="AM329" s="28" t="str">
        <f t="shared" ref="AM329:AM392" ca="1" si="199">IF(N329="","",IF(Y328="",LN(Y329),LN(Y329/Y328)))</f>
        <v/>
      </c>
      <c r="AN329" s="28" t="str">
        <f t="shared" ca="1" si="177"/>
        <v/>
      </c>
      <c r="AO329" s="28" t="str">
        <f t="shared" ref="AO329:AO392" ca="1" si="200">IF(AA329="","",LN(1+AA329))</f>
        <v/>
      </c>
      <c r="AP329" s="33" t="str">
        <f t="shared" ca="1" si="178"/>
        <v/>
      </c>
      <c r="AQ329" s="54"/>
      <c r="AR329" s="53"/>
      <c r="AS329" s="53"/>
      <c r="AT329" s="53"/>
      <c r="AU329" s="53"/>
    </row>
    <row r="330" spans="1:51" ht="15" customHeight="1" x14ac:dyDescent="0.25">
      <c r="A330" s="31" t="str">
        <f t="shared" ca="1" si="171"/>
        <v/>
      </c>
      <c r="B330" s="32" t="str">
        <f t="shared" ca="1" si="172"/>
        <v/>
      </c>
      <c r="C330" s="32" t="str">
        <f t="shared" ca="1" si="173"/>
        <v/>
      </c>
      <c r="D330" s="48">
        <f>RAWDATA!A332</f>
        <v>195311</v>
      </c>
      <c r="E330" s="48" t="str">
        <f t="shared" ref="E330:E393" ca="1" si="201">IF(OR($D330&lt;$B$3,$D330&gt;$B$4),"",IF(ISERROR(VLOOKUP($D330,INDIRECT($B$1),E$7,0)),"",VLOOKUP($D330,INDIRECT($B$1),E$7,0)))</f>
        <v/>
      </c>
      <c r="F330" s="48" t="str">
        <f t="shared" ca="1" si="174"/>
        <v/>
      </c>
      <c r="G330" s="48" t="str">
        <f t="shared" ca="1" si="174"/>
        <v/>
      </c>
      <c r="H330" s="48" t="str">
        <f t="shared" ca="1" si="174"/>
        <v/>
      </c>
      <c r="I330" s="48" t="str">
        <f t="shared" ca="1" si="174"/>
        <v/>
      </c>
      <c r="J330" s="48" t="str">
        <f t="shared" ca="1" si="174"/>
        <v/>
      </c>
      <c r="K330" s="48" t="str">
        <f t="shared" ca="1" si="174"/>
        <v/>
      </c>
      <c r="L330" s="48" t="str">
        <f t="shared" ca="1" si="174"/>
        <v/>
      </c>
      <c r="M330" s="48" t="str">
        <f t="shared" ca="1" si="174"/>
        <v/>
      </c>
      <c r="N330" s="48" t="str">
        <f t="shared" ca="1" si="174"/>
        <v/>
      </c>
      <c r="P330" s="26" t="str">
        <f t="shared" ca="1" si="179"/>
        <v/>
      </c>
      <c r="Q330" s="26" t="str">
        <f t="shared" ca="1" si="180"/>
        <v/>
      </c>
      <c r="R330" s="26" t="str">
        <f t="shared" ca="1" si="181"/>
        <v/>
      </c>
      <c r="S330" s="26" t="str">
        <f t="shared" ca="1" si="182"/>
        <v/>
      </c>
      <c r="T330" s="26" t="str">
        <f t="shared" ca="1" si="183"/>
        <v/>
      </c>
      <c r="U330" s="26" t="str">
        <f t="shared" ca="1" si="184"/>
        <v/>
      </c>
      <c r="V330" s="26" t="str">
        <f t="shared" ca="1" si="185"/>
        <v/>
      </c>
      <c r="W330" s="26" t="str">
        <f t="shared" ca="1" si="186"/>
        <v/>
      </c>
      <c r="X330" s="26" t="str">
        <f t="shared" ca="1" si="187"/>
        <v/>
      </c>
      <c r="Y330" s="26" t="str">
        <f t="shared" ca="1" si="188"/>
        <v/>
      </c>
      <c r="Z330" s="28" t="str">
        <f t="shared" ca="1" si="175"/>
        <v/>
      </c>
      <c r="AA330" s="57" t="str">
        <f t="shared" ca="1" si="189"/>
        <v/>
      </c>
      <c r="AB330" s="33" t="str">
        <f t="shared" ca="1" si="176"/>
        <v/>
      </c>
      <c r="AD330" s="28" t="str">
        <f t="shared" ca="1" si="190"/>
        <v/>
      </c>
      <c r="AE330" s="28" t="str">
        <f t="shared" ca="1" si="191"/>
        <v/>
      </c>
      <c r="AF330" s="28" t="str">
        <f t="shared" ca="1" si="192"/>
        <v/>
      </c>
      <c r="AG330" s="28" t="str">
        <f t="shared" ca="1" si="193"/>
        <v/>
      </c>
      <c r="AH330" s="28" t="str">
        <f t="shared" ca="1" si="194"/>
        <v/>
      </c>
      <c r="AI330" s="28" t="str">
        <f t="shared" ca="1" si="195"/>
        <v/>
      </c>
      <c r="AJ330" s="28" t="str">
        <f t="shared" ca="1" si="196"/>
        <v/>
      </c>
      <c r="AK330" s="28" t="str">
        <f t="shared" ca="1" si="197"/>
        <v/>
      </c>
      <c r="AL330" s="28" t="str">
        <f t="shared" ca="1" si="198"/>
        <v/>
      </c>
      <c r="AM330" s="28" t="str">
        <f t="shared" ca="1" si="199"/>
        <v/>
      </c>
      <c r="AN330" s="28" t="str">
        <f t="shared" ca="1" si="177"/>
        <v/>
      </c>
      <c r="AO330" s="28" t="str">
        <f t="shared" ca="1" si="200"/>
        <v/>
      </c>
      <c r="AP330" s="33" t="str">
        <f t="shared" ca="1" si="178"/>
        <v/>
      </c>
      <c r="AQ330" s="54"/>
      <c r="AR330" s="53"/>
      <c r="AS330" s="53"/>
      <c r="AT330" s="53"/>
      <c r="AU330" s="53"/>
      <c r="AY330" s="29"/>
    </row>
    <row r="331" spans="1:51" ht="15" customHeight="1" x14ac:dyDescent="0.25">
      <c r="A331" s="31" t="str">
        <f t="shared" ca="1" si="171"/>
        <v/>
      </c>
      <c r="B331" s="32" t="str">
        <f t="shared" ca="1" si="172"/>
        <v/>
      </c>
      <c r="C331" s="32" t="str">
        <f t="shared" ca="1" si="173"/>
        <v/>
      </c>
      <c r="D331" s="48">
        <f>RAWDATA!A333</f>
        <v>195312</v>
      </c>
      <c r="E331" s="48" t="str">
        <f t="shared" ca="1" si="201"/>
        <v/>
      </c>
      <c r="F331" s="48" t="str">
        <f t="shared" ca="1" si="174"/>
        <v/>
      </c>
      <c r="G331" s="48" t="str">
        <f t="shared" ca="1" si="174"/>
        <v/>
      </c>
      <c r="H331" s="48" t="str">
        <f t="shared" ca="1" si="174"/>
        <v/>
      </c>
      <c r="I331" s="48" t="str">
        <f t="shared" ca="1" si="174"/>
        <v/>
      </c>
      <c r="J331" s="48" t="str">
        <f t="shared" ca="1" si="174"/>
        <v/>
      </c>
      <c r="K331" s="48" t="str">
        <f t="shared" ca="1" si="174"/>
        <v/>
      </c>
      <c r="L331" s="48" t="str">
        <f t="shared" ca="1" si="174"/>
        <v/>
      </c>
      <c r="M331" s="48" t="str">
        <f t="shared" ca="1" si="174"/>
        <v/>
      </c>
      <c r="N331" s="48" t="str">
        <f t="shared" ca="1" si="174"/>
        <v/>
      </c>
      <c r="P331" s="26" t="str">
        <f t="shared" ca="1" si="179"/>
        <v/>
      </c>
      <c r="Q331" s="26" t="str">
        <f t="shared" ca="1" si="180"/>
        <v/>
      </c>
      <c r="R331" s="26" t="str">
        <f t="shared" ca="1" si="181"/>
        <v/>
      </c>
      <c r="S331" s="26" t="str">
        <f t="shared" ca="1" si="182"/>
        <v/>
      </c>
      <c r="T331" s="26" t="str">
        <f t="shared" ca="1" si="183"/>
        <v/>
      </c>
      <c r="U331" s="26" t="str">
        <f t="shared" ca="1" si="184"/>
        <v/>
      </c>
      <c r="V331" s="26" t="str">
        <f t="shared" ca="1" si="185"/>
        <v/>
      </c>
      <c r="W331" s="26" t="str">
        <f t="shared" ca="1" si="186"/>
        <v/>
      </c>
      <c r="X331" s="26" t="str">
        <f t="shared" ca="1" si="187"/>
        <v/>
      </c>
      <c r="Y331" s="26" t="str">
        <f t="shared" ca="1" si="188"/>
        <v/>
      </c>
      <c r="Z331" s="28" t="str">
        <f t="shared" ca="1" si="175"/>
        <v/>
      </c>
      <c r="AA331" s="57" t="str">
        <f t="shared" ca="1" si="189"/>
        <v/>
      </c>
      <c r="AB331" s="33" t="str">
        <f t="shared" ca="1" si="176"/>
        <v/>
      </c>
      <c r="AD331" s="28" t="str">
        <f t="shared" ca="1" si="190"/>
        <v/>
      </c>
      <c r="AE331" s="28" t="str">
        <f t="shared" ca="1" si="191"/>
        <v/>
      </c>
      <c r="AF331" s="28" t="str">
        <f t="shared" ca="1" si="192"/>
        <v/>
      </c>
      <c r="AG331" s="28" t="str">
        <f t="shared" ca="1" si="193"/>
        <v/>
      </c>
      <c r="AH331" s="28" t="str">
        <f t="shared" ca="1" si="194"/>
        <v/>
      </c>
      <c r="AI331" s="28" t="str">
        <f t="shared" ca="1" si="195"/>
        <v/>
      </c>
      <c r="AJ331" s="28" t="str">
        <f t="shared" ca="1" si="196"/>
        <v/>
      </c>
      <c r="AK331" s="28" t="str">
        <f t="shared" ca="1" si="197"/>
        <v/>
      </c>
      <c r="AL331" s="28" t="str">
        <f t="shared" ca="1" si="198"/>
        <v/>
      </c>
      <c r="AM331" s="28" t="str">
        <f t="shared" ca="1" si="199"/>
        <v/>
      </c>
      <c r="AN331" s="28" t="str">
        <f t="shared" ca="1" si="177"/>
        <v/>
      </c>
      <c r="AO331" s="28" t="str">
        <f t="shared" ca="1" si="200"/>
        <v/>
      </c>
      <c r="AP331" s="33" t="str">
        <f t="shared" ca="1" si="178"/>
        <v/>
      </c>
      <c r="AQ331" s="54"/>
      <c r="AR331" s="53"/>
      <c r="AS331" s="53"/>
      <c r="AT331" s="53"/>
      <c r="AU331" s="53"/>
    </row>
    <row r="332" spans="1:51" ht="15" customHeight="1" x14ac:dyDescent="0.25">
      <c r="A332" s="31" t="str">
        <f t="shared" ca="1" si="171"/>
        <v/>
      </c>
      <c r="B332" s="32" t="str">
        <f t="shared" ca="1" si="172"/>
        <v/>
      </c>
      <c r="C332" s="32" t="str">
        <f t="shared" ca="1" si="173"/>
        <v/>
      </c>
      <c r="D332" s="48">
        <f>RAWDATA!A334</f>
        <v>195401</v>
      </c>
      <c r="E332" s="48" t="str">
        <f t="shared" ca="1" si="201"/>
        <v/>
      </c>
      <c r="F332" s="48" t="str">
        <f t="shared" ca="1" si="174"/>
        <v/>
      </c>
      <c r="G332" s="48" t="str">
        <f t="shared" ca="1" si="174"/>
        <v/>
      </c>
      <c r="H332" s="48" t="str">
        <f t="shared" ca="1" si="174"/>
        <v/>
      </c>
      <c r="I332" s="48" t="str">
        <f t="shared" ca="1" si="174"/>
        <v/>
      </c>
      <c r="J332" s="48" t="str">
        <f t="shared" ca="1" si="174"/>
        <v/>
      </c>
      <c r="K332" s="48" t="str">
        <f t="shared" ca="1" si="174"/>
        <v/>
      </c>
      <c r="L332" s="48" t="str">
        <f t="shared" ca="1" si="174"/>
        <v/>
      </c>
      <c r="M332" s="48" t="str">
        <f t="shared" ca="1" si="174"/>
        <v/>
      </c>
      <c r="N332" s="48" t="str">
        <f t="shared" ca="1" si="174"/>
        <v/>
      </c>
      <c r="P332" s="26" t="str">
        <f t="shared" ca="1" si="179"/>
        <v/>
      </c>
      <c r="Q332" s="26" t="str">
        <f t="shared" ca="1" si="180"/>
        <v/>
      </c>
      <c r="R332" s="26" t="str">
        <f t="shared" ca="1" si="181"/>
        <v/>
      </c>
      <c r="S332" s="26" t="str">
        <f t="shared" ca="1" si="182"/>
        <v/>
      </c>
      <c r="T332" s="26" t="str">
        <f t="shared" ca="1" si="183"/>
        <v/>
      </c>
      <c r="U332" s="26" t="str">
        <f t="shared" ca="1" si="184"/>
        <v/>
      </c>
      <c r="V332" s="26" t="str">
        <f t="shared" ca="1" si="185"/>
        <v/>
      </c>
      <c r="W332" s="26" t="str">
        <f t="shared" ca="1" si="186"/>
        <v/>
      </c>
      <c r="X332" s="26" t="str">
        <f t="shared" ca="1" si="187"/>
        <v/>
      </c>
      <c r="Y332" s="26" t="str">
        <f t="shared" ca="1" si="188"/>
        <v/>
      </c>
      <c r="Z332" s="28" t="str">
        <f t="shared" ca="1" si="175"/>
        <v/>
      </c>
      <c r="AA332" s="57" t="str">
        <f t="shared" ca="1" si="189"/>
        <v/>
      </c>
      <c r="AB332" s="33" t="str">
        <f t="shared" ca="1" si="176"/>
        <v/>
      </c>
      <c r="AD332" s="28" t="str">
        <f t="shared" ca="1" si="190"/>
        <v/>
      </c>
      <c r="AE332" s="28" t="str">
        <f t="shared" ca="1" si="191"/>
        <v/>
      </c>
      <c r="AF332" s="28" t="str">
        <f t="shared" ca="1" si="192"/>
        <v/>
      </c>
      <c r="AG332" s="28" t="str">
        <f t="shared" ca="1" si="193"/>
        <v/>
      </c>
      <c r="AH332" s="28" t="str">
        <f t="shared" ca="1" si="194"/>
        <v/>
      </c>
      <c r="AI332" s="28" t="str">
        <f t="shared" ca="1" si="195"/>
        <v/>
      </c>
      <c r="AJ332" s="28" t="str">
        <f t="shared" ca="1" si="196"/>
        <v/>
      </c>
      <c r="AK332" s="28" t="str">
        <f t="shared" ca="1" si="197"/>
        <v/>
      </c>
      <c r="AL332" s="28" t="str">
        <f t="shared" ca="1" si="198"/>
        <v/>
      </c>
      <c r="AM332" s="28" t="str">
        <f t="shared" ca="1" si="199"/>
        <v/>
      </c>
      <c r="AN332" s="28" t="str">
        <f t="shared" ca="1" si="177"/>
        <v/>
      </c>
      <c r="AO332" s="28" t="str">
        <f t="shared" ca="1" si="200"/>
        <v/>
      </c>
      <c r="AP332" s="33" t="str">
        <f t="shared" ca="1" si="178"/>
        <v/>
      </c>
      <c r="AQ332" s="54"/>
      <c r="AR332" s="53"/>
      <c r="AS332" s="53"/>
      <c r="AT332" s="53"/>
      <c r="AU332" s="53"/>
    </row>
    <row r="333" spans="1:51" ht="15" customHeight="1" x14ac:dyDescent="0.25">
      <c r="A333" s="31" t="str">
        <f t="shared" ca="1" si="171"/>
        <v/>
      </c>
      <c r="B333" s="32" t="str">
        <f t="shared" ca="1" si="172"/>
        <v/>
      </c>
      <c r="C333" s="32" t="str">
        <f t="shared" ca="1" si="173"/>
        <v/>
      </c>
      <c r="D333" s="48">
        <f>RAWDATA!A335</f>
        <v>195402</v>
      </c>
      <c r="E333" s="48" t="str">
        <f t="shared" ca="1" si="201"/>
        <v/>
      </c>
      <c r="F333" s="48" t="str">
        <f t="shared" ca="1" si="174"/>
        <v/>
      </c>
      <c r="G333" s="48" t="str">
        <f t="shared" ca="1" si="174"/>
        <v/>
      </c>
      <c r="H333" s="48" t="str">
        <f t="shared" ca="1" si="174"/>
        <v/>
      </c>
      <c r="I333" s="48" t="str">
        <f t="shared" ca="1" si="174"/>
        <v/>
      </c>
      <c r="J333" s="48" t="str">
        <f t="shared" ca="1" si="174"/>
        <v/>
      </c>
      <c r="K333" s="48" t="str">
        <f t="shared" ca="1" si="174"/>
        <v/>
      </c>
      <c r="L333" s="48" t="str">
        <f t="shared" ca="1" si="174"/>
        <v/>
      </c>
      <c r="M333" s="48" t="str">
        <f t="shared" ca="1" si="174"/>
        <v/>
      </c>
      <c r="N333" s="48" t="str">
        <f t="shared" ca="1" si="174"/>
        <v/>
      </c>
      <c r="P333" s="26" t="str">
        <f t="shared" ca="1" si="179"/>
        <v/>
      </c>
      <c r="Q333" s="26" t="str">
        <f t="shared" ca="1" si="180"/>
        <v/>
      </c>
      <c r="R333" s="26" t="str">
        <f t="shared" ca="1" si="181"/>
        <v/>
      </c>
      <c r="S333" s="26" t="str">
        <f t="shared" ca="1" si="182"/>
        <v/>
      </c>
      <c r="T333" s="26" t="str">
        <f t="shared" ca="1" si="183"/>
        <v/>
      </c>
      <c r="U333" s="26" t="str">
        <f t="shared" ca="1" si="184"/>
        <v/>
      </c>
      <c r="V333" s="26" t="str">
        <f t="shared" ca="1" si="185"/>
        <v/>
      </c>
      <c r="W333" s="26" t="str">
        <f t="shared" ca="1" si="186"/>
        <v/>
      </c>
      <c r="X333" s="26" t="str">
        <f t="shared" ca="1" si="187"/>
        <v/>
      </c>
      <c r="Y333" s="26" t="str">
        <f t="shared" ca="1" si="188"/>
        <v/>
      </c>
      <c r="Z333" s="28" t="str">
        <f t="shared" ca="1" si="175"/>
        <v/>
      </c>
      <c r="AA333" s="57" t="str">
        <f t="shared" ca="1" si="189"/>
        <v/>
      </c>
      <c r="AB333" s="33" t="str">
        <f t="shared" ca="1" si="176"/>
        <v/>
      </c>
      <c r="AD333" s="28" t="str">
        <f t="shared" ca="1" si="190"/>
        <v/>
      </c>
      <c r="AE333" s="28" t="str">
        <f t="shared" ca="1" si="191"/>
        <v/>
      </c>
      <c r="AF333" s="28" t="str">
        <f t="shared" ca="1" si="192"/>
        <v/>
      </c>
      <c r="AG333" s="28" t="str">
        <f t="shared" ca="1" si="193"/>
        <v/>
      </c>
      <c r="AH333" s="28" t="str">
        <f t="shared" ca="1" si="194"/>
        <v/>
      </c>
      <c r="AI333" s="28" t="str">
        <f t="shared" ca="1" si="195"/>
        <v/>
      </c>
      <c r="AJ333" s="28" t="str">
        <f t="shared" ca="1" si="196"/>
        <v/>
      </c>
      <c r="AK333" s="28" t="str">
        <f t="shared" ca="1" si="197"/>
        <v/>
      </c>
      <c r="AL333" s="28" t="str">
        <f t="shared" ca="1" si="198"/>
        <v/>
      </c>
      <c r="AM333" s="28" t="str">
        <f t="shared" ca="1" si="199"/>
        <v/>
      </c>
      <c r="AN333" s="28" t="str">
        <f t="shared" ca="1" si="177"/>
        <v/>
      </c>
      <c r="AO333" s="28" t="str">
        <f t="shared" ca="1" si="200"/>
        <v/>
      </c>
      <c r="AP333" s="33" t="str">
        <f t="shared" ca="1" si="178"/>
        <v/>
      </c>
      <c r="AQ333" s="54"/>
      <c r="AR333" s="53"/>
      <c r="AS333" s="53"/>
      <c r="AT333" s="53"/>
      <c r="AU333" s="53"/>
    </row>
    <row r="334" spans="1:51" ht="15" customHeight="1" x14ac:dyDescent="0.25">
      <c r="A334" s="31" t="str">
        <f t="shared" ca="1" si="171"/>
        <v/>
      </c>
      <c r="B334" s="32" t="str">
        <f t="shared" ca="1" si="172"/>
        <v/>
      </c>
      <c r="C334" s="32" t="str">
        <f t="shared" ca="1" si="173"/>
        <v/>
      </c>
      <c r="D334" s="48">
        <f>RAWDATA!A336</f>
        <v>195403</v>
      </c>
      <c r="E334" s="48" t="str">
        <f t="shared" ca="1" si="201"/>
        <v/>
      </c>
      <c r="F334" s="48" t="str">
        <f t="shared" ca="1" si="174"/>
        <v/>
      </c>
      <c r="G334" s="48" t="str">
        <f t="shared" ca="1" si="174"/>
        <v/>
      </c>
      <c r="H334" s="48" t="str">
        <f t="shared" ca="1" si="174"/>
        <v/>
      </c>
      <c r="I334" s="48" t="str">
        <f t="shared" ca="1" si="174"/>
        <v/>
      </c>
      <c r="J334" s="48" t="str">
        <f t="shared" ca="1" si="174"/>
        <v/>
      </c>
      <c r="K334" s="48" t="str">
        <f t="shared" ca="1" si="174"/>
        <v/>
      </c>
      <c r="L334" s="48" t="str">
        <f t="shared" ca="1" si="174"/>
        <v/>
      </c>
      <c r="M334" s="48" t="str">
        <f t="shared" ca="1" si="174"/>
        <v/>
      </c>
      <c r="N334" s="48" t="str">
        <f t="shared" ca="1" si="174"/>
        <v/>
      </c>
      <c r="P334" s="26" t="str">
        <f t="shared" ca="1" si="179"/>
        <v/>
      </c>
      <c r="Q334" s="26" t="str">
        <f t="shared" ca="1" si="180"/>
        <v/>
      </c>
      <c r="R334" s="26" t="str">
        <f t="shared" ca="1" si="181"/>
        <v/>
      </c>
      <c r="S334" s="26" t="str">
        <f t="shared" ca="1" si="182"/>
        <v/>
      </c>
      <c r="T334" s="26" t="str">
        <f t="shared" ca="1" si="183"/>
        <v/>
      </c>
      <c r="U334" s="26" t="str">
        <f t="shared" ca="1" si="184"/>
        <v/>
      </c>
      <c r="V334" s="26" t="str">
        <f t="shared" ca="1" si="185"/>
        <v/>
      </c>
      <c r="W334" s="26" t="str">
        <f t="shared" ca="1" si="186"/>
        <v/>
      </c>
      <c r="X334" s="26" t="str">
        <f t="shared" ca="1" si="187"/>
        <v/>
      </c>
      <c r="Y334" s="26" t="str">
        <f t="shared" ca="1" si="188"/>
        <v/>
      </c>
      <c r="Z334" s="28" t="str">
        <f t="shared" ca="1" si="175"/>
        <v/>
      </c>
      <c r="AA334" s="57" t="str">
        <f t="shared" ca="1" si="189"/>
        <v/>
      </c>
      <c r="AB334" s="33" t="str">
        <f t="shared" ca="1" si="176"/>
        <v/>
      </c>
      <c r="AD334" s="28" t="str">
        <f t="shared" ca="1" si="190"/>
        <v/>
      </c>
      <c r="AE334" s="28" t="str">
        <f t="shared" ca="1" si="191"/>
        <v/>
      </c>
      <c r="AF334" s="28" t="str">
        <f t="shared" ca="1" si="192"/>
        <v/>
      </c>
      <c r="AG334" s="28" t="str">
        <f t="shared" ca="1" si="193"/>
        <v/>
      </c>
      <c r="AH334" s="28" t="str">
        <f t="shared" ca="1" si="194"/>
        <v/>
      </c>
      <c r="AI334" s="28" t="str">
        <f t="shared" ca="1" si="195"/>
        <v/>
      </c>
      <c r="AJ334" s="28" t="str">
        <f t="shared" ca="1" si="196"/>
        <v/>
      </c>
      <c r="AK334" s="28" t="str">
        <f t="shared" ca="1" si="197"/>
        <v/>
      </c>
      <c r="AL334" s="28" t="str">
        <f t="shared" ca="1" si="198"/>
        <v/>
      </c>
      <c r="AM334" s="28" t="str">
        <f t="shared" ca="1" si="199"/>
        <v/>
      </c>
      <c r="AN334" s="28" t="str">
        <f t="shared" ca="1" si="177"/>
        <v/>
      </c>
      <c r="AO334" s="28" t="str">
        <f t="shared" ca="1" si="200"/>
        <v/>
      </c>
      <c r="AP334" s="33" t="str">
        <f t="shared" ca="1" si="178"/>
        <v/>
      </c>
      <c r="AQ334" s="54"/>
      <c r="AR334" s="53"/>
      <c r="AS334" s="53"/>
      <c r="AT334" s="53"/>
      <c r="AU334" s="53"/>
    </row>
    <row r="335" spans="1:51" ht="15" customHeight="1" x14ac:dyDescent="0.25">
      <c r="A335" s="31" t="str">
        <f t="shared" ca="1" si="171"/>
        <v/>
      </c>
      <c r="B335" s="32" t="str">
        <f t="shared" ca="1" si="172"/>
        <v/>
      </c>
      <c r="C335" s="32" t="str">
        <f t="shared" ca="1" si="173"/>
        <v/>
      </c>
      <c r="D335" s="48">
        <f>RAWDATA!A337</f>
        <v>195404</v>
      </c>
      <c r="E335" s="48" t="str">
        <f t="shared" ca="1" si="201"/>
        <v/>
      </c>
      <c r="F335" s="48" t="str">
        <f t="shared" ca="1" si="174"/>
        <v/>
      </c>
      <c r="G335" s="48" t="str">
        <f t="shared" ca="1" si="174"/>
        <v/>
      </c>
      <c r="H335" s="48" t="str">
        <f t="shared" ca="1" si="174"/>
        <v/>
      </c>
      <c r="I335" s="48" t="str">
        <f t="shared" ca="1" si="174"/>
        <v/>
      </c>
      <c r="J335" s="48" t="str">
        <f t="shared" ca="1" si="174"/>
        <v/>
      </c>
      <c r="K335" s="48" t="str">
        <f t="shared" ca="1" si="174"/>
        <v/>
      </c>
      <c r="L335" s="48" t="str">
        <f t="shared" ca="1" si="174"/>
        <v/>
      </c>
      <c r="M335" s="48" t="str">
        <f t="shared" ca="1" si="174"/>
        <v/>
      </c>
      <c r="N335" s="48" t="str">
        <f t="shared" ca="1" si="174"/>
        <v/>
      </c>
      <c r="P335" s="26" t="str">
        <f t="shared" ca="1" si="179"/>
        <v/>
      </c>
      <c r="Q335" s="26" t="str">
        <f t="shared" ca="1" si="180"/>
        <v/>
      </c>
      <c r="R335" s="26" t="str">
        <f t="shared" ca="1" si="181"/>
        <v/>
      </c>
      <c r="S335" s="26" t="str">
        <f t="shared" ca="1" si="182"/>
        <v/>
      </c>
      <c r="T335" s="26" t="str">
        <f t="shared" ca="1" si="183"/>
        <v/>
      </c>
      <c r="U335" s="26" t="str">
        <f t="shared" ca="1" si="184"/>
        <v/>
      </c>
      <c r="V335" s="26" t="str">
        <f t="shared" ca="1" si="185"/>
        <v/>
      </c>
      <c r="W335" s="26" t="str">
        <f t="shared" ca="1" si="186"/>
        <v/>
      </c>
      <c r="X335" s="26" t="str">
        <f t="shared" ca="1" si="187"/>
        <v/>
      </c>
      <c r="Y335" s="26" t="str">
        <f t="shared" ca="1" si="188"/>
        <v/>
      </c>
      <c r="Z335" s="28" t="str">
        <f t="shared" ca="1" si="175"/>
        <v/>
      </c>
      <c r="AA335" s="57" t="str">
        <f t="shared" ca="1" si="189"/>
        <v/>
      </c>
      <c r="AB335" s="33" t="str">
        <f t="shared" ca="1" si="176"/>
        <v/>
      </c>
      <c r="AD335" s="28" t="str">
        <f t="shared" ca="1" si="190"/>
        <v/>
      </c>
      <c r="AE335" s="28" t="str">
        <f t="shared" ca="1" si="191"/>
        <v/>
      </c>
      <c r="AF335" s="28" t="str">
        <f t="shared" ca="1" si="192"/>
        <v/>
      </c>
      <c r="AG335" s="28" t="str">
        <f t="shared" ca="1" si="193"/>
        <v/>
      </c>
      <c r="AH335" s="28" t="str">
        <f t="shared" ca="1" si="194"/>
        <v/>
      </c>
      <c r="AI335" s="28" t="str">
        <f t="shared" ca="1" si="195"/>
        <v/>
      </c>
      <c r="AJ335" s="28" t="str">
        <f t="shared" ca="1" si="196"/>
        <v/>
      </c>
      <c r="AK335" s="28" t="str">
        <f t="shared" ca="1" si="197"/>
        <v/>
      </c>
      <c r="AL335" s="28" t="str">
        <f t="shared" ca="1" si="198"/>
        <v/>
      </c>
      <c r="AM335" s="28" t="str">
        <f t="shared" ca="1" si="199"/>
        <v/>
      </c>
      <c r="AN335" s="28" t="str">
        <f t="shared" ca="1" si="177"/>
        <v/>
      </c>
      <c r="AO335" s="28" t="str">
        <f t="shared" ca="1" si="200"/>
        <v/>
      </c>
      <c r="AP335" s="33" t="str">
        <f t="shared" ca="1" si="178"/>
        <v/>
      </c>
      <c r="AQ335" s="54"/>
      <c r="AR335" s="53"/>
      <c r="AS335" s="53"/>
      <c r="AT335" s="53"/>
      <c r="AU335" s="53"/>
    </row>
    <row r="336" spans="1:51" ht="15" customHeight="1" x14ac:dyDescent="0.25">
      <c r="A336" s="31" t="str">
        <f t="shared" ca="1" si="171"/>
        <v/>
      </c>
      <c r="B336" s="32" t="str">
        <f t="shared" ca="1" si="172"/>
        <v/>
      </c>
      <c r="C336" s="32" t="str">
        <f t="shared" ca="1" si="173"/>
        <v/>
      </c>
      <c r="D336" s="48">
        <f>RAWDATA!A338</f>
        <v>195405</v>
      </c>
      <c r="E336" s="48" t="str">
        <f t="shared" ca="1" si="201"/>
        <v/>
      </c>
      <c r="F336" s="48" t="str">
        <f t="shared" ca="1" si="174"/>
        <v/>
      </c>
      <c r="G336" s="48" t="str">
        <f t="shared" ca="1" si="174"/>
        <v/>
      </c>
      <c r="H336" s="48" t="str">
        <f t="shared" ca="1" si="174"/>
        <v/>
      </c>
      <c r="I336" s="48" t="str">
        <f t="shared" ca="1" si="174"/>
        <v/>
      </c>
      <c r="J336" s="48" t="str">
        <f t="shared" ca="1" si="174"/>
        <v/>
      </c>
      <c r="K336" s="48" t="str">
        <f t="shared" ca="1" si="174"/>
        <v/>
      </c>
      <c r="L336" s="48" t="str">
        <f t="shared" ca="1" si="174"/>
        <v/>
      </c>
      <c r="M336" s="48" t="str">
        <f t="shared" ca="1" si="174"/>
        <v/>
      </c>
      <c r="N336" s="48" t="str">
        <f t="shared" ca="1" si="174"/>
        <v/>
      </c>
      <c r="P336" s="26" t="str">
        <f t="shared" ca="1" si="179"/>
        <v/>
      </c>
      <c r="Q336" s="26" t="str">
        <f t="shared" ca="1" si="180"/>
        <v/>
      </c>
      <c r="R336" s="26" t="str">
        <f t="shared" ca="1" si="181"/>
        <v/>
      </c>
      <c r="S336" s="26" t="str">
        <f t="shared" ca="1" si="182"/>
        <v/>
      </c>
      <c r="T336" s="26" t="str">
        <f t="shared" ca="1" si="183"/>
        <v/>
      </c>
      <c r="U336" s="26" t="str">
        <f t="shared" ca="1" si="184"/>
        <v/>
      </c>
      <c r="V336" s="26" t="str">
        <f t="shared" ca="1" si="185"/>
        <v/>
      </c>
      <c r="W336" s="26" t="str">
        <f t="shared" ca="1" si="186"/>
        <v/>
      </c>
      <c r="X336" s="26" t="str">
        <f t="shared" ca="1" si="187"/>
        <v/>
      </c>
      <c r="Y336" s="26" t="str">
        <f t="shared" ca="1" si="188"/>
        <v/>
      </c>
      <c r="Z336" s="28" t="str">
        <f t="shared" ca="1" si="175"/>
        <v/>
      </c>
      <c r="AA336" s="57" t="str">
        <f t="shared" ca="1" si="189"/>
        <v/>
      </c>
      <c r="AB336" s="33" t="str">
        <f t="shared" ca="1" si="176"/>
        <v/>
      </c>
      <c r="AD336" s="28" t="str">
        <f t="shared" ca="1" si="190"/>
        <v/>
      </c>
      <c r="AE336" s="28" t="str">
        <f t="shared" ca="1" si="191"/>
        <v/>
      </c>
      <c r="AF336" s="28" t="str">
        <f t="shared" ca="1" si="192"/>
        <v/>
      </c>
      <c r="AG336" s="28" t="str">
        <f t="shared" ca="1" si="193"/>
        <v/>
      </c>
      <c r="AH336" s="28" t="str">
        <f t="shared" ca="1" si="194"/>
        <v/>
      </c>
      <c r="AI336" s="28" t="str">
        <f t="shared" ca="1" si="195"/>
        <v/>
      </c>
      <c r="AJ336" s="28" t="str">
        <f t="shared" ca="1" si="196"/>
        <v/>
      </c>
      <c r="AK336" s="28" t="str">
        <f t="shared" ca="1" si="197"/>
        <v/>
      </c>
      <c r="AL336" s="28" t="str">
        <f t="shared" ca="1" si="198"/>
        <v/>
      </c>
      <c r="AM336" s="28" t="str">
        <f t="shared" ca="1" si="199"/>
        <v/>
      </c>
      <c r="AN336" s="28" t="str">
        <f t="shared" ca="1" si="177"/>
        <v/>
      </c>
      <c r="AO336" s="28" t="str">
        <f t="shared" ca="1" si="200"/>
        <v/>
      </c>
      <c r="AP336" s="33" t="str">
        <f t="shared" ca="1" si="178"/>
        <v/>
      </c>
      <c r="AQ336" s="54"/>
      <c r="AR336" s="53"/>
      <c r="AS336" s="53"/>
      <c r="AT336" s="53"/>
      <c r="AU336" s="53"/>
    </row>
    <row r="337" spans="1:51" ht="15" customHeight="1" x14ac:dyDescent="0.25">
      <c r="A337" s="31" t="str">
        <f t="shared" ca="1" si="171"/>
        <v/>
      </c>
      <c r="B337" s="32" t="str">
        <f t="shared" ca="1" si="172"/>
        <v/>
      </c>
      <c r="C337" s="32" t="str">
        <f t="shared" ca="1" si="173"/>
        <v/>
      </c>
      <c r="D337" s="48">
        <f>RAWDATA!A339</f>
        <v>195406</v>
      </c>
      <c r="E337" s="48" t="str">
        <f t="shared" ca="1" si="201"/>
        <v/>
      </c>
      <c r="F337" s="48" t="str">
        <f t="shared" ca="1" si="174"/>
        <v/>
      </c>
      <c r="G337" s="48" t="str">
        <f t="shared" ca="1" si="174"/>
        <v/>
      </c>
      <c r="H337" s="48" t="str">
        <f t="shared" ca="1" si="174"/>
        <v/>
      </c>
      <c r="I337" s="48" t="str">
        <f t="shared" ca="1" si="174"/>
        <v/>
      </c>
      <c r="J337" s="48" t="str">
        <f t="shared" ca="1" si="174"/>
        <v/>
      </c>
      <c r="K337" s="48" t="str">
        <f t="shared" ca="1" si="174"/>
        <v/>
      </c>
      <c r="L337" s="48" t="str">
        <f t="shared" ca="1" si="174"/>
        <v/>
      </c>
      <c r="M337" s="48" t="str">
        <f t="shared" ca="1" si="174"/>
        <v/>
      </c>
      <c r="N337" s="48" t="str">
        <f t="shared" ca="1" si="174"/>
        <v/>
      </c>
      <c r="P337" s="26" t="str">
        <f t="shared" ca="1" si="179"/>
        <v/>
      </c>
      <c r="Q337" s="26" t="str">
        <f t="shared" ca="1" si="180"/>
        <v/>
      </c>
      <c r="R337" s="26" t="str">
        <f t="shared" ca="1" si="181"/>
        <v/>
      </c>
      <c r="S337" s="26" t="str">
        <f t="shared" ca="1" si="182"/>
        <v/>
      </c>
      <c r="T337" s="26" t="str">
        <f t="shared" ca="1" si="183"/>
        <v/>
      </c>
      <c r="U337" s="26" t="str">
        <f t="shared" ca="1" si="184"/>
        <v/>
      </c>
      <c r="V337" s="26" t="str">
        <f t="shared" ca="1" si="185"/>
        <v/>
      </c>
      <c r="W337" s="26" t="str">
        <f t="shared" ca="1" si="186"/>
        <v/>
      </c>
      <c r="X337" s="26" t="str">
        <f t="shared" ca="1" si="187"/>
        <v/>
      </c>
      <c r="Y337" s="26" t="str">
        <f t="shared" ca="1" si="188"/>
        <v/>
      </c>
      <c r="Z337" s="28" t="str">
        <f t="shared" ca="1" si="175"/>
        <v/>
      </c>
      <c r="AA337" s="57" t="str">
        <f t="shared" ca="1" si="189"/>
        <v/>
      </c>
      <c r="AB337" s="33" t="str">
        <f t="shared" ca="1" si="176"/>
        <v/>
      </c>
      <c r="AD337" s="28" t="str">
        <f t="shared" ca="1" si="190"/>
        <v/>
      </c>
      <c r="AE337" s="28" t="str">
        <f t="shared" ca="1" si="191"/>
        <v/>
      </c>
      <c r="AF337" s="28" t="str">
        <f t="shared" ca="1" si="192"/>
        <v/>
      </c>
      <c r="AG337" s="28" t="str">
        <f t="shared" ca="1" si="193"/>
        <v/>
      </c>
      <c r="AH337" s="28" t="str">
        <f t="shared" ca="1" si="194"/>
        <v/>
      </c>
      <c r="AI337" s="28" t="str">
        <f t="shared" ca="1" si="195"/>
        <v/>
      </c>
      <c r="AJ337" s="28" t="str">
        <f t="shared" ca="1" si="196"/>
        <v/>
      </c>
      <c r="AK337" s="28" t="str">
        <f t="shared" ca="1" si="197"/>
        <v/>
      </c>
      <c r="AL337" s="28" t="str">
        <f t="shared" ca="1" si="198"/>
        <v/>
      </c>
      <c r="AM337" s="28" t="str">
        <f t="shared" ca="1" si="199"/>
        <v/>
      </c>
      <c r="AN337" s="28" t="str">
        <f t="shared" ca="1" si="177"/>
        <v/>
      </c>
      <c r="AO337" s="28" t="str">
        <f t="shared" ca="1" si="200"/>
        <v/>
      </c>
      <c r="AP337" s="33" t="str">
        <f t="shared" ca="1" si="178"/>
        <v/>
      </c>
      <c r="AQ337" s="54"/>
      <c r="AR337" s="53"/>
      <c r="AS337" s="53"/>
      <c r="AT337" s="53"/>
      <c r="AU337" s="53"/>
    </row>
    <row r="338" spans="1:51" ht="15" customHeight="1" x14ac:dyDescent="0.25">
      <c r="A338" s="31" t="str">
        <f t="shared" ca="1" si="171"/>
        <v/>
      </c>
      <c r="B338" s="32" t="str">
        <f t="shared" ca="1" si="172"/>
        <v/>
      </c>
      <c r="C338" s="32" t="str">
        <f t="shared" ca="1" si="173"/>
        <v/>
      </c>
      <c r="D338" s="48">
        <f>RAWDATA!A340</f>
        <v>195407</v>
      </c>
      <c r="E338" s="48" t="str">
        <f t="shared" ca="1" si="201"/>
        <v/>
      </c>
      <c r="F338" s="48" t="str">
        <f t="shared" ca="1" si="174"/>
        <v/>
      </c>
      <c r="G338" s="48" t="str">
        <f t="shared" ca="1" si="174"/>
        <v/>
      </c>
      <c r="H338" s="48" t="str">
        <f t="shared" ca="1" si="174"/>
        <v/>
      </c>
      <c r="I338" s="48" t="str">
        <f t="shared" ca="1" si="174"/>
        <v/>
      </c>
      <c r="J338" s="48" t="str">
        <f t="shared" ca="1" si="174"/>
        <v/>
      </c>
      <c r="K338" s="48" t="str">
        <f t="shared" ca="1" si="174"/>
        <v/>
      </c>
      <c r="L338" s="48" t="str">
        <f t="shared" ca="1" si="174"/>
        <v/>
      </c>
      <c r="M338" s="48" t="str">
        <f t="shared" ca="1" si="174"/>
        <v/>
      </c>
      <c r="N338" s="48" t="str">
        <f t="shared" ca="1" si="174"/>
        <v/>
      </c>
      <c r="P338" s="26" t="str">
        <f t="shared" ca="1" si="179"/>
        <v/>
      </c>
      <c r="Q338" s="26" t="str">
        <f t="shared" ca="1" si="180"/>
        <v/>
      </c>
      <c r="R338" s="26" t="str">
        <f t="shared" ca="1" si="181"/>
        <v/>
      </c>
      <c r="S338" s="26" t="str">
        <f t="shared" ca="1" si="182"/>
        <v/>
      </c>
      <c r="T338" s="26" t="str">
        <f t="shared" ca="1" si="183"/>
        <v/>
      </c>
      <c r="U338" s="26" t="str">
        <f t="shared" ca="1" si="184"/>
        <v/>
      </c>
      <c r="V338" s="26" t="str">
        <f t="shared" ca="1" si="185"/>
        <v/>
      </c>
      <c r="W338" s="26" t="str">
        <f t="shared" ca="1" si="186"/>
        <v/>
      </c>
      <c r="X338" s="26" t="str">
        <f t="shared" ca="1" si="187"/>
        <v/>
      </c>
      <c r="Y338" s="26" t="str">
        <f t="shared" ca="1" si="188"/>
        <v/>
      </c>
      <c r="Z338" s="28" t="str">
        <f t="shared" ca="1" si="175"/>
        <v/>
      </c>
      <c r="AA338" s="57" t="str">
        <f t="shared" ca="1" si="189"/>
        <v/>
      </c>
      <c r="AB338" s="33" t="str">
        <f t="shared" ca="1" si="176"/>
        <v/>
      </c>
      <c r="AD338" s="28" t="str">
        <f t="shared" ca="1" si="190"/>
        <v/>
      </c>
      <c r="AE338" s="28" t="str">
        <f t="shared" ca="1" si="191"/>
        <v/>
      </c>
      <c r="AF338" s="28" t="str">
        <f t="shared" ca="1" si="192"/>
        <v/>
      </c>
      <c r="AG338" s="28" t="str">
        <f t="shared" ca="1" si="193"/>
        <v/>
      </c>
      <c r="AH338" s="28" t="str">
        <f t="shared" ca="1" si="194"/>
        <v/>
      </c>
      <c r="AI338" s="28" t="str">
        <f t="shared" ca="1" si="195"/>
        <v/>
      </c>
      <c r="AJ338" s="28" t="str">
        <f t="shared" ca="1" si="196"/>
        <v/>
      </c>
      <c r="AK338" s="28" t="str">
        <f t="shared" ca="1" si="197"/>
        <v/>
      </c>
      <c r="AL338" s="28" t="str">
        <f t="shared" ca="1" si="198"/>
        <v/>
      </c>
      <c r="AM338" s="28" t="str">
        <f t="shared" ca="1" si="199"/>
        <v/>
      </c>
      <c r="AN338" s="28" t="str">
        <f t="shared" ca="1" si="177"/>
        <v/>
      </c>
      <c r="AO338" s="28" t="str">
        <f t="shared" ca="1" si="200"/>
        <v/>
      </c>
      <c r="AP338" s="33" t="str">
        <f t="shared" ca="1" si="178"/>
        <v/>
      </c>
      <c r="AQ338" s="54"/>
      <c r="AR338" s="53"/>
      <c r="AS338" s="53"/>
      <c r="AT338" s="53"/>
      <c r="AU338" s="53"/>
    </row>
    <row r="339" spans="1:51" ht="15" customHeight="1" x14ac:dyDescent="0.25">
      <c r="A339" s="31" t="str">
        <f t="shared" ca="1" si="171"/>
        <v/>
      </c>
      <c r="B339" s="32" t="str">
        <f t="shared" ca="1" si="172"/>
        <v/>
      </c>
      <c r="C339" s="32" t="str">
        <f t="shared" ca="1" si="173"/>
        <v/>
      </c>
      <c r="D339" s="48">
        <f>RAWDATA!A341</f>
        <v>195408</v>
      </c>
      <c r="E339" s="48" t="str">
        <f t="shared" ca="1" si="201"/>
        <v/>
      </c>
      <c r="F339" s="48" t="str">
        <f t="shared" ca="1" si="174"/>
        <v/>
      </c>
      <c r="G339" s="48" t="str">
        <f t="shared" ca="1" si="174"/>
        <v/>
      </c>
      <c r="H339" s="48" t="str">
        <f t="shared" ca="1" si="174"/>
        <v/>
      </c>
      <c r="I339" s="48" t="str">
        <f t="shared" ca="1" si="174"/>
        <v/>
      </c>
      <c r="J339" s="48" t="str">
        <f t="shared" ca="1" si="174"/>
        <v/>
      </c>
      <c r="K339" s="48" t="str">
        <f t="shared" ca="1" si="174"/>
        <v/>
      </c>
      <c r="L339" s="48" t="str">
        <f t="shared" ca="1" si="174"/>
        <v/>
      </c>
      <c r="M339" s="48" t="str">
        <f t="shared" ca="1" si="174"/>
        <v/>
      </c>
      <c r="N339" s="48" t="str">
        <f t="shared" ca="1" si="174"/>
        <v/>
      </c>
      <c r="P339" s="26" t="str">
        <f t="shared" ca="1" si="179"/>
        <v/>
      </c>
      <c r="Q339" s="26" t="str">
        <f t="shared" ca="1" si="180"/>
        <v/>
      </c>
      <c r="R339" s="26" t="str">
        <f t="shared" ca="1" si="181"/>
        <v/>
      </c>
      <c r="S339" s="26" t="str">
        <f t="shared" ca="1" si="182"/>
        <v/>
      </c>
      <c r="T339" s="26" t="str">
        <f t="shared" ca="1" si="183"/>
        <v/>
      </c>
      <c r="U339" s="26" t="str">
        <f t="shared" ca="1" si="184"/>
        <v/>
      </c>
      <c r="V339" s="26" t="str">
        <f t="shared" ca="1" si="185"/>
        <v/>
      </c>
      <c r="W339" s="26" t="str">
        <f t="shared" ca="1" si="186"/>
        <v/>
      </c>
      <c r="X339" s="26" t="str">
        <f t="shared" ca="1" si="187"/>
        <v/>
      </c>
      <c r="Y339" s="26" t="str">
        <f t="shared" ca="1" si="188"/>
        <v/>
      </c>
      <c r="Z339" s="28" t="str">
        <f t="shared" ca="1" si="175"/>
        <v/>
      </c>
      <c r="AA339" s="57" t="str">
        <f t="shared" ca="1" si="189"/>
        <v/>
      </c>
      <c r="AB339" s="33" t="str">
        <f t="shared" ca="1" si="176"/>
        <v/>
      </c>
      <c r="AD339" s="28" t="str">
        <f t="shared" ca="1" si="190"/>
        <v/>
      </c>
      <c r="AE339" s="28" t="str">
        <f t="shared" ca="1" si="191"/>
        <v/>
      </c>
      <c r="AF339" s="28" t="str">
        <f t="shared" ca="1" si="192"/>
        <v/>
      </c>
      <c r="AG339" s="28" t="str">
        <f t="shared" ca="1" si="193"/>
        <v/>
      </c>
      <c r="AH339" s="28" t="str">
        <f t="shared" ca="1" si="194"/>
        <v/>
      </c>
      <c r="AI339" s="28" t="str">
        <f t="shared" ca="1" si="195"/>
        <v/>
      </c>
      <c r="AJ339" s="28" t="str">
        <f t="shared" ca="1" si="196"/>
        <v/>
      </c>
      <c r="AK339" s="28" t="str">
        <f t="shared" ca="1" si="197"/>
        <v/>
      </c>
      <c r="AL339" s="28" t="str">
        <f t="shared" ca="1" si="198"/>
        <v/>
      </c>
      <c r="AM339" s="28" t="str">
        <f t="shared" ca="1" si="199"/>
        <v/>
      </c>
      <c r="AN339" s="28" t="str">
        <f t="shared" ca="1" si="177"/>
        <v/>
      </c>
      <c r="AO339" s="28" t="str">
        <f t="shared" ca="1" si="200"/>
        <v/>
      </c>
      <c r="AP339" s="33" t="str">
        <f t="shared" ca="1" si="178"/>
        <v/>
      </c>
      <c r="AQ339" s="54"/>
      <c r="AR339" s="53"/>
      <c r="AS339" s="53"/>
      <c r="AT339" s="53"/>
      <c r="AU339" s="53"/>
    </row>
    <row r="340" spans="1:51" ht="15" customHeight="1" x14ac:dyDescent="0.25">
      <c r="A340" s="31" t="str">
        <f t="shared" ca="1" si="171"/>
        <v/>
      </c>
      <c r="B340" s="32" t="str">
        <f t="shared" ca="1" si="172"/>
        <v/>
      </c>
      <c r="C340" s="32" t="str">
        <f t="shared" ca="1" si="173"/>
        <v/>
      </c>
      <c r="D340" s="48">
        <f>RAWDATA!A342</f>
        <v>195409</v>
      </c>
      <c r="E340" s="48" t="str">
        <f t="shared" ca="1" si="201"/>
        <v/>
      </c>
      <c r="F340" s="48" t="str">
        <f t="shared" ca="1" si="174"/>
        <v/>
      </c>
      <c r="G340" s="48" t="str">
        <f t="shared" ca="1" si="174"/>
        <v/>
      </c>
      <c r="H340" s="48" t="str">
        <f t="shared" ca="1" si="174"/>
        <v/>
      </c>
      <c r="I340" s="48" t="str">
        <f t="shared" ca="1" si="174"/>
        <v/>
      </c>
      <c r="J340" s="48" t="str">
        <f t="shared" ca="1" si="174"/>
        <v/>
      </c>
      <c r="K340" s="48" t="str">
        <f t="shared" ca="1" si="174"/>
        <v/>
      </c>
      <c r="L340" s="48" t="str">
        <f t="shared" ca="1" si="174"/>
        <v/>
      </c>
      <c r="M340" s="48" t="str">
        <f t="shared" ca="1" si="174"/>
        <v/>
      </c>
      <c r="N340" s="48" t="str">
        <f t="shared" ca="1" si="174"/>
        <v/>
      </c>
      <c r="P340" s="26" t="str">
        <f t="shared" ca="1" si="179"/>
        <v/>
      </c>
      <c r="Q340" s="26" t="str">
        <f t="shared" ca="1" si="180"/>
        <v/>
      </c>
      <c r="R340" s="26" t="str">
        <f t="shared" ca="1" si="181"/>
        <v/>
      </c>
      <c r="S340" s="26" t="str">
        <f t="shared" ca="1" si="182"/>
        <v/>
      </c>
      <c r="T340" s="26" t="str">
        <f t="shared" ca="1" si="183"/>
        <v/>
      </c>
      <c r="U340" s="26" t="str">
        <f t="shared" ca="1" si="184"/>
        <v/>
      </c>
      <c r="V340" s="26" t="str">
        <f t="shared" ca="1" si="185"/>
        <v/>
      </c>
      <c r="W340" s="26" t="str">
        <f t="shared" ca="1" si="186"/>
        <v/>
      </c>
      <c r="X340" s="26" t="str">
        <f t="shared" ca="1" si="187"/>
        <v/>
      </c>
      <c r="Y340" s="26" t="str">
        <f t="shared" ca="1" si="188"/>
        <v/>
      </c>
      <c r="Z340" s="28" t="str">
        <f t="shared" ca="1" si="175"/>
        <v/>
      </c>
      <c r="AA340" s="57" t="str">
        <f t="shared" ca="1" si="189"/>
        <v/>
      </c>
      <c r="AB340" s="33" t="str">
        <f t="shared" ca="1" si="176"/>
        <v/>
      </c>
      <c r="AD340" s="28" t="str">
        <f t="shared" ca="1" si="190"/>
        <v/>
      </c>
      <c r="AE340" s="28" t="str">
        <f t="shared" ca="1" si="191"/>
        <v/>
      </c>
      <c r="AF340" s="28" t="str">
        <f t="shared" ca="1" si="192"/>
        <v/>
      </c>
      <c r="AG340" s="28" t="str">
        <f t="shared" ca="1" si="193"/>
        <v/>
      </c>
      <c r="AH340" s="28" t="str">
        <f t="shared" ca="1" si="194"/>
        <v/>
      </c>
      <c r="AI340" s="28" t="str">
        <f t="shared" ca="1" si="195"/>
        <v/>
      </c>
      <c r="AJ340" s="28" t="str">
        <f t="shared" ca="1" si="196"/>
        <v/>
      </c>
      <c r="AK340" s="28" t="str">
        <f t="shared" ca="1" si="197"/>
        <v/>
      </c>
      <c r="AL340" s="28" t="str">
        <f t="shared" ca="1" si="198"/>
        <v/>
      </c>
      <c r="AM340" s="28" t="str">
        <f t="shared" ca="1" si="199"/>
        <v/>
      </c>
      <c r="AN340" s="28" t="str">
        <f t="shared" ca="1" si="177"/>
        <v/>
      </c>
      <c r="AO340" s="28" t="str">
        <f t="shared" ca="1" si="200"/>
        <v/>
      </c>
      <c r="AP340" s="33" t="str">
        <f t="shared" ca="1" si="178"/>
        <v/>
      </c>
      <c r="AQ340" s="54"/>
      <c r="AR340" s="53"/>
      <c r="AS340" s="53"/>
      <c r="AT340" s="53"/>
      <c r="AU340" s="53"/>
    </row>
    <row r="341" spans="1:51" ht="15" customHeight="1" x14ac:dyDescent="0.25">
      <c r="A341" s="31" t="str">
        <f t="shared" ca="1" si="171"/>
        <v/>
      </c>
      <c r="B341" s="32" t="str">
        <f t="shared" ca="1" si="172"/>
        <v/>
      </c>
      <c r="C341" s="32" t="str">
        <f t="shared" ca="1" si="173"/>
        <v/>
      </c>
      <c r="D341" s="48">
        <f>RAWDATA!A343</f>
        <v>195410</v>
      </c>
      <c r="E341" s="48" t="str">
        <f t="shared" ca="1" si="201"/>
        <v/>
      </c>
      <c r="F341" s="48" t="str">
        <f t="shared" ca="1" si="174"/>
        <v/>
      </c>
      <c r="G341" s="48" t="str">
        <f t="shared" ca="1" si="174"/>
        <v/>
      </c>
      <c r="H341" s="48" t="str">
        <f t="shared" ca="1" si="174"/>
        <v/>
      </c>
      <c r="I341" s="48" t="str">
        <f t="shared" ca="1" si="174"/>
        <v/>
      </c>
      <c r="J341" s="48" t="str">
        <f t="shared" ca="1" si="174"/>
        <v/>
      </c>
      <c r="K341" s="48" t="str">
        <f t="shared" ca="1" si="174"/>
        <v/>
      </c>
      <c r="L341" s="48" t="str">
        <f t="shared" ca="1" si="174"/>
        <v/>
      </c>
      <c r="M341" s="48" t="str">
        <f t="shared" ca="1" si="174"/>
        <v/>
      </c>
      <c r="N341" s="48" t="str">
        <f t="shared" ca="1" si="174"/>
        <v/>
      </c>
      <c r="P341" s="26" t="str">
        <f t="shared" ca="1" si="179"/>
        <v/>
      </c>
      <c r="Q341" s="26" t="str">
        <f t="shared" ca="1" si="180"/>
        <v/>
      </c>
      <c r="R341" s="26" t="str">
        <f t="shared" ca="1" si="181"/>
        <v/>
      </c>
      <c r="S341" s="26" t="str">
        <f t="shared" ca="1" si="182"/>
        <v/>
      </c>
      <c r="T341" s="26" t="str">
        <f t="shared" ca="1" si="183"/>
        <v/>
      </c>
      <c r="U341" s="26" t="str">
        <f t="shared" ca="1" si="184"/>
        <v/>
      </c>
      <c r="V341" s="26" t="str">
        <f t="shared" ca="1" si="185"/>
        <v/>
      </c>
      <c r="W341" s="26" t="str">
        <f t="shared" ca="1" si="186"/>
        <v/>
      </c>
      <c r="X341" s="26" t="str">
        <f t="shared" ca="1" si="187"/>
        <v/>
      </c>
      <c r="Y341" s="26" t="str">
        <f t="shared" ca="1" si="188"/>
        <v/>
      </c>
      <c r="Z341" s="28" t="str">
        <f t="shared" ca="1" si="175"/>
        <v/>
      </c>
      <c r="AA341" s="57" t="str">
        <f t="shared" ca="1" si="189"/>
        <v/>
      </c>
      <c r="AB341" s="33" t="str">
        <f t="shared" ca="1" si="176"/>
        <v/>
      </c>
      <c r="AD341" s="28" t="str">
        <f t="shared" ca="1" si="190"/>
        <v/>
      </c>
      <c r="AE341" s="28" t="str">
        <f t="shared" ca="1" si="191"/>
        <v/>
      </c>
      <c r="AF341" s="28" t="str">
        <f t="shared" ca="1" si="192"/>
        <v/>
      </c>
      <c r="AG341" s="28" t="str">
        <f t="shared" ca="1" si="193"/>
        <v/>
      </c>
      <c r="AH341" s="28" t="str">
        <f t="shared" ca="1" si="194"/>
        <v/>
      </c>
      <c r="AI341" s="28" t="str">
        <f t="shared" ca="1" si="195"/>
        <v/>
      </c>
      <c r="AJ341" s="28" t="str">
        <f t="shared" ca="1" si="196"/>
        <v/>
      </c>
      <c r="AK341" s="28" t="str">
        <f t="shared" ca="1" si="197"/>
        <v/>
      </c>
      <c r="AL341" s="28" t="str">
        <f t="shared" ca="1" si="198"/>
        <v/>
      </c>
      <c r="AM341" s="28" t="str">
        <f t="shared" ca="1" si="199"/>
        <v/>
      </c>
      <c r="AN341" s="28" t="str">
        <f t="shared" ca="1" si="177"/>
        <v/>
      </c>
      <c r="AO341" s="28" t="str">
        <f t="shared" ca="1" si="200"/>
        <v/>
      </c>
      <c r="AP341" s="33" t="str">
        <f t="shared" ca="1" si="178"/>
        <v/>
      </c>
      <c r="AQ341" s="54"/>
      <c r="AR341" s="53"/>
      <c r="AS341" s="53"/>
      <c r="AT341" s="53"/>
      <c r="AU341" s="53"/>
    </row>
    <row r="342" spans="1:51" ht="15" customHeight="1" x14ac:dyDescent="0.25">
      <c r="A342" s="31" t="str">
        <f t="shared" ca="1" si="171"/>
        <v/>
      </c>
      <c r="B342" s="32" t="str">
        <f t="shared" ca="1" si="172"/>
        <v/>
      </c>
      <c r="C342" s="32" t="str">
        <f t="shared" ca="1" si="173"/>
        <v/>
      </c>
      <c r="D342" s="48">
        <f>RAWDATA!A344</f>
        <v>195411</v>
      </c>
      <c r="E342" s="48" t="str">
        <f t="shared" ca="1" si="201"/>
        <v/>
      </c>
      <c r="F342" s="48" t="str">
        <f t="shared" ca="1" si="174"/>
        <v/>
      </c>
      <c r="G342" s="48" t="str">
        <f t="shared" ca="1" si="174"/>
        <v/>
      </c>
      <c r="H342" s="48" t="str">
        <f t="shared" ca="1" si="174"/>
        <v/>
      </c>
      <c r="I342" s="48" t="str">
        <f t="shared" ca="1" si="174"/>
        <v/>
      </c>
      <c r="J342" s="48" t="str">
        <f t="shared" ca="1" si="174"/>
        <v/>
      </c>
      <c r="K342" s="48" t="str">
        <f t="shared" ca="1" si="174"/>
        <v/>
      </c>
      <c r="L342" s="48" t="str">
        <f t="shared" ca="1" si="174"/>
        <v/>
      </c>
      <c r="M342" s="48" t="str">
        <f t="shared" ca="1" si="174"/>
        <v/>
      </c>
      <c r="N342" s="48" t="str">
        <f t="shared" ca="1" si="174"/>
        <v/>
      </c>
      <c r="P342" s="26" t="str">
        <f t="shared" ca="1" si="179"/>
        <v/>
      </c>
      <c r="Q342" s="26" t="str">
        <f t="shared" ca="1" si="180"/>
        <v/>
      </c>
      <c r="R342" s="26" t="str">
        <f t="shared" ca="1" si="181"/>
        <v/>
      </c>
      <c r="S342" s="26" t="str">
        <f t="shared" ca="1" si="182"/>
        <v/>
      </c>
      <c r="T342" s="26" t="str">
        <f t="shared" ca="1" si="183"/>
        <v/>
      </c>
      <c r="U342" s="26" t="str">
        <f t="shared" ca="1" si="184"/>
        <v/>
      </c>
      <c r="V342" s="26" t="str">
        <f t="shared" ca="1" si="185"/>
        <v/>
      </c>
      <c r="W342" s="26" t="str">
        <f t="shared" ca="1" si="186"/>
        <v/>
      </c>
      <c r="X342" s="26" t="str">
        <f t="shared" ca="1" si="187"/>
        <v/>
      </c>
      <c r="Y342" s="26" t="str">
        <f t="shared" ca="1" si="188"/>
        <v/>
      </c>
      <c r="Z342" s="28" t="str">
        <f t="shared" ca="1" si="175"/>
        <v/>
      </c>
      <c r="AA342" s="57" t="str">
        <f t="shared" ca="1" si="189"/>
        <v/>
      </c>
      <c r="AB342" s="33" t="str">
        <f t="shared" ca="1" si="176"/>
        <v/>
      </c>
      <c r="AD342" s="28" t="str">
        <f t="shared" ca="1" si="190"/>
        <v/>
      </c>
      <c r="AE342" s="28" t="str">
        <f t="shared" ca="1" si="191"/>
        <v/>
      </c>
      <c r="AF342" s="28" t="str">
        <f t="shared" ca="1" si="192"/>
        <v/>
      </c>
      <c r="AG342" s="28" t="str">
        <f t="shared" ca="1" si="193"/>
        <v/>
      </c>
      <c r="AH342" s="28" t="str">
        <f t="shared" ca="1" si="194"/>
        <v/>
      </c>
      <c r="AI342" s="28" t="str">
        <f t="shared" ca="1" si="195"/>
        <v/>
      </c>
      <c r="AJ342" s="28" t="str">
        <f t="shared" ca="1" si="196"/>
        <v/>
      </c>
      <c r="AK342" s="28" t="str">
        <f t="shared" ca="1" si="197"/>
        <v/>
      </c>
      <c r="AL342" s="28" t="str">
        <f t="shared" ca="1" si="198"/>
        <v/>
      </c>
      <c r="AM342" s="28" t="str">
        <f t="shared" ca="1" si="199"/>
        <v/>
      </c>
      <c r="AN342" s="28" t="str">
        <f t="shared" ca="1" si="177"/>
        <v/>
      </c>
      <c r="AO342" s="28" t="str">
        <f t="shared" ca="1" si="200"/>
        <v/>
      </c>
      <c r="AP342" s="33" t="str">
        <f t="shared" ca="1" si="178"/>
        <v/>
      </c>
      <c r="AQ342" s="54"/>
      <c r="AR342" s="53"/>
      <c r="AS342" s="53"/>
      <c r="AT342" s="53"/>
      <c r="AU342" s="53"/>
      <c r="AY342" s="29"/>
    </row>
    <row r="343" spans="1:51" ht="15" customHeight="1" x14ac:dyDescent="0.25">
      <c r="A343" s="31" t="str">
        <f t="shared" ca="1" si="171"/>
        <v/>
      </c>
      <c r="B343" s="32" t="str">
        <f t="shared" ca="1" si="172"/>
        <v/>
      </c>
      <c r="C343" s="32" t="str">
        <f t="shared" ca="1" si="173"/>
        <v/>
      </c>
      <c r="D343" s="48">
        <f>RAWDATA!A345</f>
        <v>195412</v>
      </c>
      <c r="E343" s="48" t="str">
        <f t="shared" ca="1" si="201"/>
        <v/>
      </c>
      <c r="F343" s="48" t="str">
        <f t="shared" ca="1" si="174"/>
        <v/>
      </c>
      <c r="G343" s="48" t="str">
        <f t="shared" ca="1" si="174"/>
        <v/>
      </c>
      <c r="H343" s="48" t="str">
        <f t="shared" ca="1" si="174"/>
        <v/>
      </c>
      <c r="I343" s="48" t="str">
        <f t="shared" ca="1" si="174"/>
        <v/>
      </c>
      <c r="J343" s="48" t="str">
        <f t="shared" ca="1" si="174"/>
        <v/>
      </c>
      <c r="K343" s="48" t="str">
        <f t="shared" ca="1" si="174"/>
        <v/>
      </c>
      <c r="L343" s="48" t="str">
        <f t="shared" ca="1" si="174"/>
        <v/>
      </c>
      <c r="M343" s="48" t="str">
        <f t="shared" ca="1" si="174"/>
        <v/>
      </c>
      <c r="N343" s="48" t="str">
        <f t="shared" ca="1" si="174"/>
        <v/>
      </c>
      <c r="P343" s="26" t="str">
        <f t="shared" ca="1" si="179"/>
        <v/>
      </c>
      <c r="Q343" s="26" t="str">
        <f t="shared" ca="1" si="180"/>
        <v/>
      </c>
      <c r="R343" s="26" t="str">
        <f t="shared" ca="1" si="181"/>
        <v/>
      </c>
      <c r="S343" s="26" t="str">
        <f t="shared" ca="1" si="182"/>
        <v/>
      </c>
      <c r="T343" s="26" t="str">
        <f t="shared" ca="1" si="183"/>
        <v/>
      </c>
      <c r="U343" s="26" t="str">
        <f t="shared" ca="1" si="184"/>
        <v/>
      </c>
      <c r="V343" s="26" t="str">
        <f t="shared" ca="1" si="185"/>
        <v/>
      </c>
      <c r="W343" s="26" t="str">
        <f t="shared" ca="1" si="186"/>
        <v/>
      </c>
      <c r="X343" s="26" t="str">
        <f t="shared" ca="1" si="187"/>
        <v/>
      </c>
      <c r="Y343" s="26" t="str">
        <f t="shared" ca="1" si="188"/>
        <v/>
      </c>
      <c r="Z343" s="28" t="str">
        <f t="shared" ca="1" si="175"/>
        <v/>
      </c>
      <c r="AA343" s="57" t="str">
        <f t="shared" ca="1" si="189"/>
        <v/>
      </c>
      <c r="AB343" s="33" t="str">
        <f t="shared" ca="1" si="176"/>
        <v/>
      </c>
      <c r="AD343" s="28" t="str">
        <f t="shared" ca="1" si="190"/>
        <v/>
      </c>
      <c r="AE343" s="28" t="str">
        <f t="shared" ca="1" si="191"/>
        <v/>
      </c>
      <c r="AF343" s="28" t="str">
        <f t="shared" ca="1" si="192"/>
        <v/>
      </c>
      <c r="AG343" s="28" t="str">
        <f t="shared" ca="1" si="193"/>
        <v/>
      </c>
      <c r="AH343" s="28" t="str">
        <f t="shared" ca="1" si="194"/>
        <v/>
      </c>
      <c r="AI343" s="28" t="str">
        <f t="shared" ca="1" si="195"/>
        <v/>
      </c>
      <c r="AJ343" s="28" t="str">
        <f t="shared" ca="1" si="196"/>
        <v/>
      </c>
      <c r="AK343" s="28" t="str">
        <f t="shared" ca="1" si="197"/>
        <v/>
      </c>
      <c r="AL343" s="28" t="str">
        <f t="shared" ca="1" si="198"/>
        <v/>
      </c>
      <c r="AM343" s="28" t="str">
        <f t="shared" ca="1" si="199"/>
        <v/>
      </c>
      <c r="AN343" s="28" t="str">
        <f t="shared" ca="1" si="177"/>
        <v/>
      </c>
      <c r="AO343" s="28" t="str">
        <f t="shared" ca="1" si="200"/>
        <v/>
      </c>
      <c r="AP343" s="33" t="str">
        <f t="shared" ca="1" si="178"/>
        <v/>
      </c>
      <c r="AQ343" s="54"/>
      <c r="AR343" s="53"/>
      <c r="AS343" s="53"/>
      <c r="AT343" s="53"/>
      <c r="AU343" s="53"/>
    </row>
    <row r="344" spans="1:51" ht="15" customHeight="1" x14ac:dyDescent="0.25">
      <c r="A344" s="31" t="str">
        <f t="shared" ca="1" si="171"/>
        <v/>
      </c>
      <c r="B344" s="32" t="str">
        <f t="shared" ca="1" si="172"/>
        <v/>
      </c>
      <c r="C344" s="32" t="str">
        <f t="shared" ca="1" si="173"/>
        <v/>
      </c>
      <c r="D344" s="48">
        <f>RAWDATA!A346</f>
        <v>195501</v>
      </c>
      <c r="E344" s="48" t="str">
        <f t="shared" ca="1" si="201"/>
        <v/>
      </c>
      <c r="F344" s="48" t="str">
        <f t="shared" ca="1" si="174"/>
        <v/>
      </c>
      <c r="G344" s="48" t="str">
        <f t="shared" ca="1" si="174"/>
        <v/>
      </c>
      <c r="H344" s="48" t="str">
        <f t="shared" ca="1" si="174"/>
        <v/>
      </c>
      <c r="I344" s="48" t="str">
        <f t="shared" ca="1" si="174"/>
        <v/>
      </c>
      <c r="J344" s="48" t="str">
        <f t="shared" ca="1" si="174"/>
        <v/>
      </c>
      <c r="K344" s="48" t="str">
        <f t="shared" ca="1" si="174"/>
        <v/>
      </c>
      <c r="L344" s="48" t="str">
        <f t="shared" ca="1" si="174"/>
        <v/>
      </c>
      <c r="M344" s="48" t="str">
        <f t="shared" ca="1" si="174"/>
        <v/>
      </c>
      <c r="N344" s="48" t="str">
        <f t="shared" ca="1" si="174"/>
        <v/>
      </c>
      <c r="P344" s="26" t="str">
        <f t="shared" ca="1" si="179"/>
        <v/>
      </c>
      <c r="Q344" s="26" t="str">
        <f t="shared" ca="1" si="180"/>
        <v/>
      </c>
      <c r="R344" s="26" t="str">
        <f t="shared" ca="1" si="181"/>
        <v/>
      </c>
      <c r="S344" s="26" t="str">
        <f t="shared" ca="1" si="182"/>
        <v/>
      </c>
      <c r="T344" s="26" t="str">
        <f t="shared" ca="1" si="183"/>
        <v/>
      </c>
      <c r="U344" s="26" t="str">
        <f t="shared" ca="1" si="184"/>
        <v/>
      </c>
      <c r="V344" s="26" t="str">
        <f t="shared" ca="1" si="185"/>
        <v/>
      </c>
      <c r="W344" s="26" t="str">
        <f t="shared" ca="1" si="186"/>
        <v/>
      </c>
      <c r="X344" s="26" t="str">
        <f t="shared" ca="1" si="187"/>
        <v/>
      </c>
      <c r="Y344" s="26" t="str">
        <f t="shared" ca="1" si="188"/>
        <v/>
      </c>
      <c r="Z344" s="28" t="str">
        <f t="shared" ca="1" si="175"/>
        <v/>
      </c>
      <c r="AA344" s="57" t="str">
        <f t="shared" ca="1" si="189"/>
        <v/>
      </c>
      <c r="AB344" s="33" t="str">
        <f t="shared" ca="1" si="176"/>
        <v/>
      </c>
      <c r="AD344" s="28" t="str">
        <f t="shared" ca="1" si="190"/>
        <v/>
      </c>
      <c r="AE344" s="28" t="str">
        <f t="shared" ca="1" si="191"/>
        <v/>
      </c>
      <c r="AF344" s="28" t="str">
        <f t="shared" ca="1" si="192"/>
        <v/>
      </c>
      <c r="AG344" s="28" t="str">
        <f t="shared" ca="1" si="193"/>
        <v/>
      </c>
      <c r="AH344" s="28" t="str">
        <f t="shared" ca="1" si="194"/>
        <v/>
      </c>
      <c r="AI344" s="28" t="str">
        <f t="shared" ca="1" si="195"/>
        <v/>
      </c>
      <c r="AJ344" s="28" t="str">
        <f t="shared" ca="1" si="196"/>
        <v/>
      </c>
      <c r="AK344" s="28" t="str">
        <f t="shared" ca="1" si="197"/>
        <v/>
      </c>
      <c r="AL344" s="28" t="str">
        <f t="shared" ca="1" si="198"/>
        <v/>
      </c>
      <c r="AM344" s="28" t="str">
        <f t="shared" ca="1" si="199"/>
        <v/>
      </c>
      <c r="AN344" s="28" t="str">
        <f t="shared" ca="1" si="177"/>
        <v/>
      </c>
      <c r="AO344" s="28" t="str">
        <f t="shared" ca="1" si="200"/>
        <v/>
      </c>
      <c r="AP344" s="33" t="str">
        <f t="shared" ca="1" si="178"/>
        <v/>
      </c>
      <c r="AQ344" s="54"/>
      <c r="AR344" s="53"/>
      <c r="AS344" s="53"/>
      <c r="AT344" s="53"/>
      <c r="AU344" s="53"/>
    </row>
    <row r="345" spans="1:51" ht="15" customHeight="1" x14ac:dyDescent="0.25">
      <c r="A345" s="31" t="str">
        <f t="shared" ca="1" si="171"/>
        <v/>
      </c>
      <c r="B345" s="32" t="str">
        <f t="shared" ca="1" si="172"/>
        <v/>
      </c>
      <c r="C345" s="32" t="str">
        <f t="shared" ca="1" si="173"/>
        <v/>
      </c>
      <c r="D345" s="48">
        <f>RAWDATA!A347</f>
        <v>195502</v>
      </c>
      <c r="E345" s="48" t="str">
        <f t="shared" ca="1" si="201"/>
        <v/>
      </c>
      <c r="F345" s="48" t="str">
        <f t="shared" ca="1" si="174"/>
        <v/>
      </c>
      <c r="G345" s="48" t="str">
        <f t="shared" ca="1" si="174"/>
        <v/>
      </c>
      <c r="H345" s="48" t="str">
        <f t="shared" ca="1" si="174"/>
        <v/>
      </c>
      <c r="I345" s="48" t="str">
        <f t="shared" ca="1" si="174"/>
        <v/>
      </c>
      <c r="J345" s="48" t="str">
        <f t="shared" ca="1" si="174"/>
        <v/>
      </c>
      <c r="K345" s="48" t="str">
        <f t="shared" ca="1" si="174"/>
        <v/>
      </c>
      <c r="L345" s="48" t="str">
        <f t="shared" ca="1" si="174"/>
        <v/>
      </c>
      <c r="M345" s="48" t="str">
        <f t="shared" ca="1" si="174"/>
        <v/>
      </c>
      <c r="N345" s="48" t="str">
        <f t="shared" ca="1" si="174"/>
        <v/>
      </c>
      <c r="P345" s="26" t="str">
        <f t="shared" ca="1" si="179"/>
        <v/>
      </c>
      <c r="Q345" s="26" t="str">
        <f t="shared" ca="1" si="180"/>
        <v/>
      </c>
      <c r="R345" s="26" t="str">
        <f t="shared" ca="1" si="181"/>
        <v/>
      </c>
      <c r="S345" s="26" t="str">
        <f t="shared" ca="1" si="182"/>
        <v/>
      </c>
      <c r="T345" s="26" t="str">
        <f t="shared" ca="1" si="183"/>
        <v/>
      </c>
      <c r="U345" s="26" t="str">
        <f t="shared" ca="1" si="184"/>
        <v/>
      </c>
      <c r="V345" s="26" t="str">
        <f t="shared" ca="1" si="185"/>
        <v/>
      </c>
      <c r="W345" s="26" t="str">
        <f t="shared" ca="1" si="186"/>
        <v/>
      </c>
      <c r="X345" s="26" t="str">
        <f t="shared" ca="1" si="187"/>
        <v/>
      </c>
      <c r="Y345" s="26" t="str">
        <f t="shared" ca="1" si="188"/>
        <v/>
      </c>
      <c r="Z345" s="28" t="str">
        <f t="shared" ca="1" si="175"/>
        <v/>
      </c>
      <c r="AA345" s="57" t="str">
        <f t="shared" ca="1" si="189"/>
        <v/>
      </c>
      <c r="AB345" s="33" t="str">
        <f t="shared" ca="1" si="176"/>
        <v/>
      </c>
      <c r="AD345" s="28" t="str">
        <f t="shared" ca="1" si="190"/>
        <v/>
      </c>
      <c r="AE345" s="28" t="str">
        <f t="shared" ca="1" si="191"/>
        <v/>
      </c>
      <c r="AF345" s="28" t="str">
        <f t="shared" ca="1" si="192"/>
        <v/>
      </c>
      <c r="AG345" s="28" t="str">
        <f t="shared" ca="1" si="193"/>
        <v/>
      </c>
      <c r="AH345" s="28" t="str">
        <f t="shared" ca="1" si="194"/>
        <v/>
      </c>
      <c r="AI345" s="28" t="str">
        <f t="shared" ca="1" si="195"/>
        <v/>
      </c>
      <c r="AJ345" s="28" t="str">
        <f t="shared" ca="1" si="196"/>
        <v/>
      </c>
      <c r="AK345" s="28" t="str">
        <f t="shared" ca="1" si="197"/>
        <v/>
      </c>
      <c r="AL345" s="28" t="str">
        <f t="shared" ca="1" si="198"/>
        <v/>
      </c>
      <c r="AM345" s="28" t="str">
        <f t="shared" ca="1" si="199"/>
        <v/>
      </c>
      <c r="AN345" s="28" t="str">
        <f t="shared" ca="1" si="177"/>
        <v/>
      </c>
      <c r="AO345" s="28" t="str">
        <f t="shared" ca="1" si="200"/>
        <v/>
      </c>
      <c r="AP345" s="33" t="str">
        <f t="shared" ca="1" si="178"/>
        <v/>
      </c>
      <c r="AQ345" s="54"/>
      <c r="AR345" s="53"/>
      <c r="AS345" s="53"/>
      <c r="AT345" s="53"/>
      <c r="AU345" s="53"/>
    </row>
    <row r="346" spans="1:51" ht="15" customHeight="1" x14ac:dyDescent="0.25">
      <c r="A346" s="31" t="str">
        <f t="shared" ca="1" si="171"/>
        <v/>
      </c>
      <c r="B346" s="32" t="str">
        <f t="shared" ca="1" si="172"/>
        <v/>
      </c>
      <c r="C346" s="32" t="str">
        <f t="shared" ca="1" si="173"/>
        <v/>
      </c>
      <c r="D346" s="48">
        <f>RAWDATA!A348</f>
        <v>195503</v>
      </c>
      <c r="E346" s="48" t="str">
        <f t="shared" ca="1" si="201"/>
        <v/>
      </c>
      <c r="F346" s="48" t="str">
        <f t="shared" ca="1" si="174"/>
        <v/>
      </c>
      <c r="G346" s="48" t="str">
        <f t="shared" ca="1" si="174"/>
        <v/>
      </c>
      <c r="H346" s="48" t="str">
        <f t="shared" ca="1" si="174"/>
        <v/>
      </c>
      <c r="I346" s="48" t="str">
        <f t="shared" ca="1" si="174"/>
        <v/>
      </c>
      <c r="J346" s="48" t="str">
        <f t="shared" ca="1" si="174"/>
        <v/>
      </c>
      <c r="K346" s="48" t="str">
        <f t="shared" ca="1" si="174"/>
        <v/>
      </c>
      <c r="L346" s="48" t="str">
        <f t="shared" ca="1" si="174"/>
        <v/>
      </c>
      <c r="M346" s="48" t="str">
        <f t="shared" ca="1" si="174"/>
        <v/>
      </c>
      <c r="N346" s="48" t="str">
        <f t="shared" ca="1" si="174"/>
        <v/>
      </c>
      <c r="P346" s="26" t="str">
        <f t="shared" ca="1" si="179"/>
        <v/>
      </c>
      <c r="Q346" s="26" t="str">
        <f t="shared" ca="1" si="180"/>
        <v/>
      </c>
      <c r="R346" s="26" t="str">
        <f t="shared" ca="1" si="181"/>
        <v/>
      </c>
      <c r="S346" s="26" t="str">
        <f t="shared" ca="1" si="182"/>
        <v/>
      </c>
      <c r="T346" s="26" t="str">
        <f t="shared" ca="1" si="183"/>
        <v/>
      </c>
      <c r="U346" s="26" t="str">
        <f t="shared" ca="1" si="184"/>
        <v/>
      </c>
      <c r="V346" s="26" t="str">
        <f t="shared" ca="1" si="185"/>
        <v/>
      </c>
      <c r="W346" s="26" t="str">
        <f t="shared" ca="1" si="186"/>
        <v/>
      </c>
      <c r="X346" s="26" t="str">
        <f t="shared" ca="1" si="187"/>
        <v/>
      </c>
      <c r="Y346" s="26" t="str">
        <f t="shared" ca="1" si="188"/>
        <v/>
      </c>
      <c r="Z346" s="28" t="str">
        <f t="shared" ca="1" si="175"/>
        <v/>
      </c>
      <c r="AA346" s="57" t="str">
        <f t="shared" ca="1" si="189"/>
        <v/>
      </c>
      <c r="AB346" s="33" t="str">
        <f t="shared" ca="1" si="176"/>
        <v/>
      </c>
      <c r="AD346" s="28" t="str">
        <f t="shared" ca="1" si="190"/>
        <v/>
      </c>
      <c r="AE346" s="28" t="str">
        <f t="shared" ca="1" si="191"/>
        <v/>
      </c>
      <c r="AF346" s="28" t="str">
        <f t="shared" ca="1" si="192"/>
        <v/>
      </c>
      <c r="AG346" s="28" t="str">
        <f t="shared" ca="1" si="193"/>
        <v/>
      </c>
      <c r="AH346" s="28" t="str">
        <f t="shared" ca="1" si="194"/>
        <v/>
      </c>
      <c r="AI346" s="28" t="str">
        <f t="shared" ca="1" si="195"/>
        <v/>
      </c>
      <c r="AJ346" s="28" t="str">
        <f t="shared" ca="1" si="196"/>
        <v/>
      </c>
      <c r="AK346" s="28" t="str">
        <f t="shared" ca="1" si="197"/>
        <v/>
      </c>
      <c r="AL346" s="28" t="str">
        <f t="shared" ca="1" si="198"/>
        <v/>
      </c>
      <c r="AM346" s="28" t="str">
        <f t="shared" ca="1" si="199"/>
        <v/>
      </c>
      <c r="AN346" s="28" t="str">
        <f t="shared" ca="1" si="177"/>
        <v/>
      </c>
      <c r="AO346" s="28" t="str">
        <f t="shared" ca="1" si="200"/>
        <v/>
      </c>
      <c r="AP346" s="33" t="str">
        <f t="shared" ca="1" si="178"/>
        <v/>
      </c>
      <c r="AQ346" s="54"/>
      <c r="AR346" s="53"/>
      <c r="AS346" s="53"/>
      <c r="AT346" s="53"/>
      <c r="AU346" s="53"/>
    </row>
    <row r="347" spans="1:51" ht="15" customHeight="1" x14ac:dyDescent="0.25">
      <c r="A347" s="31" t="str">
        <f t="shared" ca="1" si="171"/>
        <v/>
      </c>
      <c r="B347" s="32" t="str">
        <f t="shared" ca="1" si="172"/>
        <v/>
      </c>
      <c r="C347" s="32" t="str">
        <f t="shared" ca="1" si="173"/>
        <v/>
      </c>
      <c r="D347" s="48">
        <f>RAWDATA!A349</f>
        <v>195504</v>
      </c>
      <c r="E347" s="48" t="str">
        <f t="shared" ca="1" si="201"/>
        <v/>
      </c>
      <c r="F347" s="48" t="str">
        <f t="shared" ca="1" si="174"/>
        <v/>
      </c>
      <c r="G347" s="48" t="str">
        <f t="shared" ca="1" si="174"/>
        <v/>
      </c>
      <c r="H347" s="48" t="str">
        <f t="shared" ca="1" si="174"/>
        <v/>
      </c>
      <c r="I347" s="48" t="str">
        <f t="shared" ca="1" si="174"/>
        <v/>
      </c>
      <c r="J347" s="48" t="str">
        <f t="shared" ca="1" si="174"/>
        <v/>
      </c>
      <c r="K347" s="48" t="str">
        <f t="shared" ca="1" si="174"/>
        <v/>
      </c>
      <c r="L347" s="48" t="str">
        <f t="shared" ca="1" si="174"/>
        <v/>
      </c>
      <c r="M347" s="48" t="str">
        <f t="shared" ca="1" si="174"/>
        <v/>
      </c>
      <c r="N347" s="48" t="str">
        <f t="shared" ca="1" si="174"/>
        <v/>
      </c>
      <c r="P347" s="26" t="str">
        <f t="shared" ca="1" si="179"/>
        <v/>
      </c>
      <c r="Q347" s="26" t="str">
        <f t="shared" ca="1" si="180"/>
        <v/>
      </c>
      <c r="R347" s="26" t="str">
        <f t="shared" ca="1" si="181"/>
        <v/>
      </c>
      <c r="S347" s="26" t="str">
        <f t="shared" ca="1" si="182"/>
        <v/>
      </c>
      <c r="T347" s="26" t="str">
        <f t="shared" ca="1" si="183"/>
        <v/>
      </c>
      <c r="U347" s="26" t="str">
        <f t="shared" ca="1" si="184"/>
        <v/>
      </c>
      <c r="V347" s="26" t="str">
        <f t="shared" ca="1" si="185"/>
        <v/>
      </c>
      <c r="W347" s="26" t="str">
        <f t="shared" ca="1" si="186"/>
        <v/>
      </c>
      <c r="X347" s="26" t="str">
        <f t="shared" ca="1" si="187"/>
        <v/>
      </c>
      <c r="Y347" s="26" t="str">
        <f t="shared" ca="1" si="188"/>
        <v/>
      </c>
      <c r="Z347" s="28" t="str">
        <f t="shared" ca="1" si="175"/>
        <v/>
      </c>
      <c r="AA347" s="57" t="str">
        <f t="shared" ca="1" si="189"/>
        <v/>
      </c>
      <c r="AB347" s="33" t="str">
        <f t="shared" ca="1" si="176"/>
        <v/>
      </c>
      <c r="AD347" s="28" t="str">
        <f t="shared" ca="1" si="190"/>
        <v/>
      </c>
      <c r="AE347" s="28" t="str">
        <f t="shared" ca="1" si="191"/>
        <v/>
      </c>
      <c r="AF347" s="28" t="str">
        <f t="shared" ca="1" si="192"/>
        <v/>
      </c>
      <c r="AG347" s="28" t="str">
        <f t="shared" ca="1" si="193"/>
        <v/>
      </c>
      <c r="AH347" s="28" t="str">
        <f t="shared" ca="1" si="194"/>
        <v/>
      </c>
      <c r="AI347" s="28" t="str">
        <f t="shared" ca="1" si="195"/>
        <v/>
      </c>
      <c r="AJ347" s="28" t="str">
        <f t="shared" ca="1" si="196"/>
        <v/>
      </c>
      <c r="AK347" s="28" t="str">
        <f t="shared" ca="1" si="197"/>
        <v/>
      </c>
      <c r="AL347" s="28" t="str">
        <f t="shared" ca="1" si="198"/>
        <v/>
      </c>
      <c r="AM347" s="28" t="str">
        <f t="shared" ca="1" si="199"/>
        <v/>
      </c>
      <c r="AN347" s="28" t="str">
        <f t="shared" ca="1" si="177"/>
        <v/>
      </c>
      <c r="AO347" s="28" t="str">
        <f t="shared" ca="1" si="200"/>
        <v/>
      </c>
      <c r="AP347" s="33" t="str">
        <f t="shared" ca="1" si="178"/>
        <v/>
      </c>
      <c r="AQ347" s="54"/>
      <c r="AR347" s="53"/>
      <c r="AS347" s="53"/>
      <c r="AT347" s="53"/>
      <c r="AU347" s="53"/>
    </row>
    <row r="348" spans="1:51" ht="15" customHeight="1" x14ac:dyDescent="0.25">
      <c r="A348" s="31" t="str">
        <f t="shared" ca="1" si="171"/>
        <v/>
      </c>
      <c r="B348" s="32" t="str">
        <f t="shared" ca="1" si="172"/>
        <v/>
      </c>
      <c r="C348" s="32" t="str">
        <f t="shared" ca="1" si="173"/>
        <v/>
      </c>
      <c r="D348" s="48">
        <f>RAWDATA!A350</f>
        <v>195505</v>
      </c>
      <c r="E348" s="48" t="str">
        <f t="shared" ca="1" si="201"/>
        <v/>
      </c>
      <c r="F348" s="48" t="str">
        <f t="shared" ca="1" si="174"/>
        <v/>
      </c>
      <c r="G348" s="48" t="str">
        <f t="shared" ca="1" si="174"/>
        <v/>
      </c>
      <c r="H348" s="48" t="str">
        <f t="shared" ca="1" si="174"/>
        <v/>
      </c>
      <c r="I348" s="48" t="str">
        <f t="shared" ca="1" si="174"/>
        <v/>
      </c>
      <c r="J348" s="48" t="str">
        <f t="shared" ca="1" si="174"/>
        <v/>
      </c>
      <c r="K348" s="48" t="str">
        <f t="shared" ca="1" si="174"/>
        <v/>
      </c>
      <c r="L348" s="48" t="str">
        <f t="shared" ca="1" si="174"/>
        <v/>
      </c>
      <c r="M348" s="48" t="str">
        <f t="shared" ca="1" si="174"/>
        <v/>
      </c>
      <c r="N348" s="48" t="str">
        <f t="shared" ca="1" si="174"/>
        <v/>
      </c>
      <c r="P348" s="26" t="str">
        <f t="shared" ca="1" si="179"/>
        <v/>
      </c>
      <c r="Q348" s="26" t="str">
        <f t="shared" ca="1" si="180"/>
        <v/>
      </c>
      <c r="R348" s="26" t="str">
        <f t="shared" ca="1" si="181"/>
        <v/>
      </c>
      <c r="S348" s="26" t="str">
        <f t="shared" ca="1" si="182"/>
        <v/>
      </c>
      <c r="T348" s="26" t="str">
        <f t="shared" ca="1" si="183"/>
        <v/>
      </c>
      <c r="U348" s="26" t="str">
        <f t="shared" ca="1" si="184"/>
        <v/>
      </c>
      <c r="V348" s="26" t="str">
        <f t="shared" ca="1" si="185"/>
        <v/>
      </c>
      <c r="W348" s="26" t="str">
        <f t="shared" ca="1" si="186"/>
        <v/>
      </c>
      <c r="X348" s="26" t="str">
        <f t="shared" ca="1" si="187"/>
        <v/>
      </c>
      <c r="Y348" s="26" t="str">
        <f t="shared" ca="1" si="188"/>
        <v/>
      </c>
      <c r="Z348" s="28" t="str">
        <f t="shared" ca="1" si="175"/>
        <v/>
      </c>
      <c r="AA348" s="57" t="str">
        <f t="shared" ca="1" si="189"/>
        <v/>
      </c>
      <c r="AB348" s="33" t="str">
        <f t="shared" ca="1" si="176"/>
        <v/>
      </c>
      <c r="AD348" s="28" t="str">
        <f t="shared" ca="1" si="190"/>
        <v/>
      </c>
      <c r="AE348" s="28" t="str">
        <f t="shared" ca="1" si="191"/>
        <v/>
      </c>
      <c r="AF348" s="28" t="str">
        <f t="shared" ca="1" si="192"/>
        <v/>
      </c>
      <c r="AG348" s="28" t="str">
        <f t="shared" ca="1" si="193"/>
        <v/>
      </c>
      <c r="AH348" s="28" t="str">
        <f t="shared" ca="1" si="194"/>
        <v/>
      </c>
      <c r="AI348" s="28" t="str">
        <f t="shared" ca="1" si="195"/>
        <v/>
      </c>
      <c r="AJ348" s="28" t="str">
        <f t="shared" ca="1" si="196"/>
        <v/>
      </c>
      <c r="AK348" s="28" t="str">
        <f t="shared" ca="1" si="197"/>
        <v/>
      </c>
      <c r="AL348" s="28" t="str">
        <f t="shared" ca="1" si="198"/>
        <v/>
      </c>
      <c r="AM348" s="28" t="str">
        <f t="shared" ca="1" si="199"/>
        <v/>
      </c>
      <c r="AN348" s="28" t="str">
        <f t="shared" ca="1" si="177"/>
        <v/>
      </c>
      <c r="AO348" s="28" t="str">
        <f t="shared" ca="1" si="200"/>
        <v/>
      </c>
      <c r="AP348" s="33" t="str">
        <f t="shared" ca="1" si="178"/>
        <v/>
      </c>
      <c r="AQ348" s="54"/>
      <c r="AR348" s="53"/>
      <c r="AS348" s="53"/>
      <c r="AT348" s="53"/>
      <c r="AU348" s="53"/>
    </row>
    <row r="349" spans="1:51" ht="15" customHeight="1" x14ac:dyDescent="0.25">
      <c r="A349" s="31" t="str">
        <f t="shared" ca="1" si="171"/>
        <v/>
      </c>
      <c r="B349" s="32" t="str">
        <f t="shared" ca="1" si="172"/>
        <v/>
      </c>
      <c r="C349" s="32" t="str">
        <f t="shared" ca="1" si="173"/>
        <v/>
      </c>
      <c r="D349" s="48">
        <f>RAWDATA!A351</f>
        <v>195506</v>
      </c>
      <c r="E349" s="48" t="str">
        <f t="shared" ca="1" si="201"/>
        <v/>
      </c>
      <c r="F349" s="48" t="str">
        <f t="shared" ca="1" si="174"/>
        <v/>
      </c>
      <c r="G349" s="48" t="str">
        <f t="shared" ca="1" si="174"/>
        <v/>
      </c>
      <c r="H349" s="48" t="str">
        <f t="shared" ca="1" si="174"/>
        <v/>
      </c>
      <c r="I349" s="48" t="str">
        <f t="shared" ca="1" si="174"/>
        <v/>
      </c>
      <c r="J349" s="48" t="str">
        <f t="shared" ca="1" si="174"/>
        <v/>
      </c>
      <c r="K349" s="48" t="str">
        <f t="shared" ca="1" si="174"/>
        <v/>
      </c>
      <c r="L349" s="48" t="str">
        <f t="shared" ca="1" si="174"/>
        <v/>
      </c>
      <c r="M349" s="48" t="str">
        <f t="shared" ca="1" si="174"/>
        <v/>
      </c>
      <c r="N349" s="48" t="str">
        <f t="shared" ca="1" si="174"/>
        <v/>
      </c>
      <c r="P349" s="26" t="str">
        <f t="shared" ca="1" si="179"/>
        <v/>
      </c>
      <c r="Q349" s="26" t="str">
        <f t="shared" ca="1" si="180"/>
        <v/>
      </c>
      <c r="R349" s="26" t="str">
        <f t="shared" ca="1" si="181"/>
        <v/>
      </c>
      <c r="S349" s="26" t="str">
        <f t="shared" ca="1" si="182"/>
        <v/>
      </c>
      <c r="T349" s="26" t="str">
        <f t="shared" ca="1" si="183"/>
        <v/>
      </c>
      <c r="U349" s="26" t="str">
        <f t="shared" ca="1" si="184"/>
        <v/>
      </c>
      <c r="V349" s="26" t="str">
        <f t="shared" ca="1" si="185"/>
        <v/>
      </c>
      <c r="W349" s="26" t="str">
        <f t="shared" ca="1" si="186"/>
        <v/>
      </c>
      <c r="X349" s="26" t="str">
        <f t="shared" ca="1" si="187"/>
        <v/>
      </c>
      <c r="Y349" s="26" t="str">
        <f t="shared" ca="1" si="188"/>
        <v/>
      </c>
      <c r="Z349" s="28" t="str">
        <f t="shared" ca="1" si="175"/>
        <v/>
      </c>
      <c r="AA349" s="57" t="str">
        <f t="shared" ca="1" si="189"/>
        <v/>
      </c>
      <c r="AB349" s="33" t="str">
        <f t="shared" ca="1" si="176"/>
        <v/>
      </c>
      <c r="AD349" s="28" t="str">
        <f t="shared" ca="1" si="190"/>
        <v/>
      </c>
      <c r="AE349" s="28" t="str">
        <f t="shared" ca="1" si="191"/>
        <v/>
      </c>
      <c r="AF349" s="28" t="str">
        <f t="shared" ca="1" si="192"/>
        <v/>
      </c>
      <c r="AG349" s="28" t="str">
        <f t="shared" ca="1" si="193"/>
        <v/>
      </c>
      <c r="AH349" s="28" t="str">
        <f t="shared" ca="1" si="194"/>
        <v/>
      </c>
      <c r="AI349" s="28" t="str">
        <f t="shared" ca="1" si="195"/>
        <v/>
      </c>
      <c r="AJ349" s="28" t="str">
        <f t="shared" ca="1" si="196"/>
        <v/>
      </c>
      <c r="AK349" s="28" t="str">
        <f t="shared" ca="1" si="197"/>
        <v/>
      </c>
      <c r="AL349" s="28" t="str">
        <f t="shared" ca="1" si="198"/>
        <v/>
      </c>
      <c r="AM349" s="28" t="str">
        <f t="shared" ca="1" si="199"/>
        <v/>
      </c>
      <c r="AN349" s="28" t="str">
        <f t="shared" ca="1" si="177"/>
        <v/>
      </c>
      <c r="AO349" s="28" t="str">
        <f t="shared" ca="1" si="200"/>
        <v/>
      </c>
      <c r="AP349" s="33" t="str">
        <f t="shared" ca="1" si="178"/>
        <v/>
      </c>
      <c r="AQ349" s="54"/>
      <c r="AR349" s="53"/>
      <c r="AS349" s="53"/>
      <c r="AT349" s="53"/>
      <c r="AU349" s="53"/>
    </row>
    <row r="350" spans="1:51" ht="15" customHeight="1" x14ac:dyDescent="0.25">
      <c r="A350" s="31" t="str">
        <f t="shared" ca="1" si="171"/>
        <v/>
      </c>
      <c r="B350" s="32" t="str">
        <f t="shared" ca="1" si="172"/>
        <v/>
      </c>
      <c r="C350" s="32" t="str">
        <f t="shared" ca="1" si="173"/>
        <v/>
      </c>
      <c r="D350" s="48">
        <f>RAWDATA!A352</f>
        <v>195507</v>
      </c>
      <c r="E350" s="48" t="str">
        <f t="shared" ca="1" si="201"/>
        <v/>
      </c>
      <c r="F350" s="48" t="str">
        <f t="shared" ca="1" si="174"/>
        <v/>
      </c>
      <c r="G350" s="48" t="str">
        <f t="shared" ca="1" si="174"/>
        <v/>
      </c>
      <c r="H350" s="48" t="str">
        <f t="shared" ca="1" si="174"/>
        <v/>
      </c>
      <c r="I350" s="48" t="str">
        <f t="shared" ca="1" si="174"/>
        <v/>
      </c>
      <c r="J350" s="48" t="str">
        <f t="shared" ca="1" si="174"/>
        <v/>
      </c>
      <c r="K350" s="48" t="str">
        <f t="shared" ca="1" si="174"/>
        <v/>
      </c>
      <c r="L350" s="48" t="str">
        <f t="shared" ca="1" si="174"/>
        <v/>
      </c>
      <c r="M350" s="48" t="str">
        <f t="shared" ca="1" si="174"/>
        <v/>
      </c>
      <c r="N350" s="48" t="str">
        <f t="shared" ca="1" si="174"/>
        <v/>
      </c>
      <c r="P350" s="26" t="str">
        <f t="shared" ca="1" si="179"/>
        <v/>
      </c>
      <c r="Q350" s="26" t="str">
        <f t="shared" ca="1" si="180"/>
        <v/>
      </c>
      <c r="R350" s="26" t="str">
        <f t="shared" ca="1" si="181"/>
        <v/>
      </c>
      <c r="S350" s="26" t="str">
        <f t="shared" ca="1" si="182"/>
        <v/>
      </c>
      <c r="T350" s="26" t="str">
        <f t="shared" ca="1" si="183"/>
        <v/>
      </c>
      <c r="U350" s="26" t="str">
        <f t="shared" ca="1" si="184"/>
        <v/>
      </c>
      <c r="V350" s="26" t="str">
        <f t="shared" ca="1" si="185"/>
        <v/>
      </c>
      <c r="W350" s="26" t="str">
        <f t="shared" ca="1" si="186"/>
        <v/>
      </c>
      <c r="X350" s="26" t="str">
        <f t="shared" ca="1" si="187"/>
        <v/>
      </c>
      <c r="Y350" s="26" t="str">
        <f t="shared" ca="1" si="188"/>
        <v/>
      </c>
      <c r="Z350" s="28" t="str">
        <f t="shared" ca="1" si="175"/>
        <v/>
      </c>
      <c r="AA350" s="57" t="str">
        <f t="shared" ca="1" si="189"/>
        <v/>
      </c>
      <c r="AB350" s="33" t="str">
        <f t="shared" ca="1" si="176"/>
        <v/>
      </c>
      <c r="AD350" s="28" t="str">
        <f t="shared" ca="1" si="190"/>
        <v/>
      </c>
      <c r="AE350" s="28" t="str">
        <f t="shared" ca="1" si="191"/>
        <v/>
      </c>
      <c r="AF350" s="28" t="str">
        <f t="shared" ca="1" si="192"/>
        <v/>
      </c>
      <c r="AG350" s="28" t="str">
        <f t="shared" ca="1" si="193"/>
        <v/>
      </c>
      <c r="AH350" s="28" t="str">
        <f t="shared" ca="1" si="194"/>
        <v/>
      </c>
      <c r="AI350" s="28" t="str">
        <f t="shared" ca="1" si="195"/>
        <v/>
      </c>
      <c r="AJ350" s="28" t="str">
        <f t="shared" ca="1" si="196"/>
        <v/>
      </c>
      <c r="AK350" s="28" t="str">
        <f t="shared" ca="1" si="197"/>
        <v/>
      </c>
      <c r="AL350" s="28" t="str">
        <f t="shared" ca="1" si="198"/>
        <v/>
      </c>
      <c r="AM350" s="28" t="str">
        <f t="shared" ca="1" si="199"/>
        <v/>
      </c>
      <c r="AN350" s="28" t="str">
        <f t="shared" ca="1" si="177"/>
        <v/>
      </c>
      <c r="AO350" s="28" t="str">
        <f t="shared" ca="1" si="200"/>
        <v/>
      </c>
      <c r="AP350" s="33" t="str">
        <f t="shared" ca="1" si="178"/>
        <v/>
      </c>
      <c r="AQ350" s="54"/>
      <c r="AR350" s="53"/>
      <c r="AS350" s="53"/>
      <c r="AT350" s="53"/>
      <c r="AU350" s="53"/>
    </row>
    <row r="351" spans="1:51" ht="15" customHeight="1" x14ac:dyDescent="0.25">
      <c r="A351" s="31" t="str">
        <f t="shared" ca="1" si="171"/>
        <v/>
      </c>
      <c r="B351" s="32" t="str">
        <f t="shared" ca="1" si="172"/>
        <v/>
      </c>
      <c r="C351" s="32" t="str">
        <f t="shared" ca="1" si="173"/>
        <v/>
      </c>
      <c r="D351" s="48">
        <f>RAWDATA!A353</f>
        <v>195508</v>
      </c>
      <c r="E351" s="48" t="str">
        <f t="shared" ca="1" si="201"/>
        <v/>
      </c>
      <c r="F351" s="48" t="str">
        <f t="shared" ca="1" si="174"/>
        <v/>
      </c>
      <c r="G351" s="48" t="str">
        <f t="shared" ca="1" si="174"/>
        <v/>
      </c>
      <c r="H351" s="48" t="str">
        <f t="shared" ca="1" si="174"/>
        <v/>
      </c>
      <c r="I351" s="48" t="str">
        <f t="shared" ca="1" si="174"/>
        <v/>
      </c>
      <c r="J351" s="48" t="str">
        <f t="shared" ca="1" si="174"/>
        <v/>
      </c>
      <c r="K351" s="48" t="str">
        <f t="shared" ca="1" si="174"/>
        <v/>
      </c>
      <c r="L351" s="48" t="str">
        <f t="shared" ca="1" si="174"/>
        <v/>
      </c>
      <c r="M351" s="48" t="str">
        <f t="shared" ca="1" si="174"/>
        <v/>
      </c>
      <c r="N351" s="48" t="str">
        <f t="shared" ca="1" si="174"/>
        <v/>
      </c>
      <c r="P351" s="26" t="str">
        <f t="shared" ca="1" si="179"/>
        <v/>
      </c>
      <c r="Q351" s="26" t="str">
        <f t="shared" ca="1" si="180"/>
        <v/>
      </c>
      <c r="R351" s="26" t="str">
        <f t="shared" ca="1" si="181"/>
        <v/>
      </c>
      <c r="S351" s="26" t="str">
        <f t="shared" ca="1" si="182"/>
        <v/>
      </c>
      <c r="T351" s="26" t="str">
        <f t="shared" ca="1" si="183"/>
        <v/>
      </c>
      <c r="U351" s="26" t="str">
        <f t="shared" ca="1" si="184"/>
        <v/>
      </c>
      <c r="V351" s="26" t="str">
        <f t="shared" ca="1" si="185"/>
        <v/>
      </c>
      <c r="W351" s="26" t="str">
        <f t="shared" ca="1" si="186"/>
        <v/>
      </c>
      <c r="X351" s="26" t="str">
        <f t="shared" ca="1" si="187"/>
        <v/>
      </c>
      <c r="Y351" s="26" t="str">
        <f t="shared" ca="1" si="188"/>
        <v/>
      </c>
      <c r="Z351" s="28" t="str">
        <f t="shared" ca="1" si="175"/>
        <v/>
      </c>
      <c r="AA351" s="57" t="str">
        <f t="shared" ca="1" si="189"/>
        <v/>
      </c>
      <c r="AB351" s="33" t="str">
        <f t="shared" ca="1" si="176"/>
        <v/>
      </c>
      <c r="AD351" s="28" t="str">
        <f t="shared" ca="1" si="190"/>
        <v/>
      </c>
      <c r="AE351" s="28" t="str">
        <f t="shared" ca="1" si="191"/>
        <v/>
      </c>
      <c r="AF351" s="28" t="str">
        <f t="shared" ca="1" si="192"/>
        <v/>
      </c>
      <c r="AG351" s="28" t="str">
        <f t="shared" ca="1" si="193"/>
        <v/>
      </c>
      <c r="AH351" s="28" t="str">
        <f t="shared" ca="1" si="194"/>
        <v/>
      </c>
      <c r="AI351" s="28" t="str">
        <f t="shared" ca="1" si="195"/>
        <v/>
      </c>
      <c r="AJ351" s="28" t="str">
        <f t="shared" ca="1" si="196"/>
        <v/>
      </c>
      <c r="AK351" s="28" t="str">
        <f t="shared" ca="1" si="197"/>
        <v/>
      </c>
      <c r="AL351" s="28" t="str">
        <f t="shared" ca="1" si="198"/>
        <v/>
      </c>
      <c r="AM351" s="28" t="str">
        <f t="shared" ca="1" si="199"/>
        <v/>
      </c>
      <c r="AN351" s="28" t="str">
        <f t="shared" ca="1" si="177"/>
        <v/>
      </c>
      <c r="AO351" s="28" t="str">
        <f t="shared" ca="1" si="200"/>
        <v/>
      </c>
      <c r="AP351" s="33" t="str">
        <f t="shared" ca="1" si="178"/>
        <v/>
      </c>
      <c r="AQ351" s="54"/>
      <c r="AR351" s="53"/>
      <c r="AS351" s="53"/>
      <c r="AT351" s="53"/>
      <c r="AU351" s="53"/>
    </row>
    <row r="352" spans="1:51" ht="15" customHeight="1" x14ac:dyDescent="0.25">
      <c r="A352" s="31" t="str">
        <f t="shared" ca="1" si="171"/>
        <v/>
      </c>
      <c r="B352" s="32" t="str">
        <f t="shared" ca="1" si="172"/>
        <v/>
      </c>
      <c r="C352" s="32" t="str">
        <f t="shared" ca="1" si="173"/>
        <v/>
      </c>
      <c r="D352" s="48">
        <f>RAWDATA!A354</f>
        <v>195509</v>
      </c>
      <c r="E352" s="48" t="str">
        <f t="shared" ca="1" si="201"/>
        <v/>
      </c>
      <c r="F352" s="48" t="str">
        <f t="shared" ca="1" si="174"/>
        <v/>
      </c>
      <c r="G352" s="48" t="str">
        <f t="shared" ca="1" si="174"/>
        <v/>
      </c>
      <c r="H352" s="48" t="str">
        <f t="shared" ca="1" si="174"/>
        <v/>
      </c>
      <c r="I352" s="48" t="str">
        <f t="shared" ca="1" si="174"/>
        <v/>
      </c>
      <c r="J352" s="48" t="str">
        <f t="shared" ca="1" si="174"/>
        <v/>
      </c>
      <c r="K352" s="48" t="str">
        <f t="shared" ca="1" si="174"/>
        <v/>
      </c>
      <c r="L352" s="48" t="str">
        <f t="shared" ca="1" si="174"/>
        <v/>
      </c>
      <c r="M352" s="48" t="str">
        <f t="shared" ca="1" si="174"/>
        <v/>
      </c>
      <c r="N352" s="48" t="str">
        <f t="shared" ca="1" si="174"/>
        <v/>
      </c>
      <c r="P352" s="26" t="str">
        <f t="shared" ca="1" si="179"/>
        <v/>
      </c>
      <c r="Q352" s="26" t="str">
        <f t="shared" ca="1" si="180"/>
        <v/>
      </c>
      <c r="R352" s="26" t="str">
        <f t="shared" ca="1" si="181"/>
        <v/>
      </c>
      <c r="S352" s="26" t="str">
        <f t="shared" ca="1" si="182"/>
        <v/>
      </c>
      <c r="T352" s="26" t="str">
        <f t="shared" ca="1" si="183"/>
        <v/>
      </c>
      <c r="U352" s="26" t="str">
        <f t="shared" ca="1" si="184"/>
        <v/>
      </c>
      <c r="V352" s="26" t="str">
        <f t="shared" ca="1" si="185"/>
        <v/>
      </c>
      <c r="W352" s="26" t="str">
        <f t="shared" ca="1" si="186"/>
        <v/>
      </c>
      <c r="X352" s="26" t="str">
        <f t="shared" ca="1" si="187"/>
        <v/>
      </c>
      <c r="Y352" s="26" t="str">
        <f t="shared" ca="1" si="188"/>
        <v/>
      </c>
      <c r="Z352" s="28" t="str">
        <f t="shared" ca="1" si="175"/>
        <v/>
      </c>
      <c r="AA352" s="57" t="str">
        <f t="shared" ca="1" si="189"/>
        <v/>
      </c>
      <c r="AB352" s="33" t="str">
        <f t="shared" ca="1" si="176"/>
        <v/>
      </c>
      <c r="AD352" s="28" t="str">
        <f t="shared" ca="1" si="190"/>
        <v/>
      </c>
      <c r="AE352" s="28" t="str">
        <f t="shared" ca="1" si="191"/>
        <v/>
      </c>
      <c r="AF352" s="28" t="str">
        <f t="shared" ca="1" si="192"/>
        <v/>
      </c>
      <c r="AG352" s="28" t="str">
        <f t="shared" ca="1" si="193"/>
        <v/>
      </c>
      <c r="AH352" s="28" t="str">
        <f t="shared" ca="1" si="194"/>
        <v/>
      </c>
      <c r="AI352" s="28" t="str">
        <f t="shared" ca="1" si="195"/>
        <v/>
      </c>
      <c r="AJ352" s="28" t="str">
        <f t="shared" ca="1" si="196"/>
        <v/>
      </c>
      <c r="AK352" s="28" t="str">
        <f t="shared" ca="1" si="197"/>
        <v/>
      </c>
      <c r="AL352" s="28" t="str">
        <f t="shared" ca="1" si="198"/>
        <v/>
      </c>
      <c r="AM352" s="28" t="str">
        <f t="shared" ca="1" si="199"/>
        <v/>
      </c>
      <c r="AN352" s="28" t="str">
        <f t="shared" ca="1" si="177"/>
        <v/>
      </c>
      <c r="AO352" s="28" t="str">
        <f t="shared" ca="1" si="200"/>
        <v/>
      </c>
      <c r="AP352" s="33" t="str">
        <f t="shared" ca="1" si="178"/>
        <v/>
      </c>
      <c r="AQ352" s="54"/>
      <c r="AR352" s="53"/>
      <c r="AS352" s="53"/>
      <c r="AT352" s="53"/>
      <c r="AU352" s="53"/>
    </row>
    <row r="353" spans="1:51" ht="15" customHeight="1" x14ac:dyDescent="0.25">
      <c r="A353" s="31" t="str">
        <f t="shared" ca="1" si="171"/>
        <v/>
      </c>
      <c r="B353" s="32" t="str">
        <f t="shared" ca="1" si="172"/>
        <v/>
      </c>
      <c r="C353" s="32" t="str">
        <f t="shared" ca="1" si="173"/>
        <v/>
      </c>
      <c r="D353" s="48">
        <f>RAWDATA!A355</f>
        <v>195510</v>
      </c>
      <c r="E353" s="48" t="str">
        <f t="shared" ca="1" si="201"/>
        <v/>
      </c>
      <c r="F353" s="48" t="str">
        <f t="shared" ca="1" si="174"/>
        <v/>
      </c>
      <c r="G353" s="48" t="str">
        <f t="shared" ca="1" si="174"/>
        <v/>
      </c>
      <c r="H353" s="48" t="str">
        <f t="shared" ca="1" si="174"/>
        <v/>
      </c>
      <c r="I353" s="48" t="str">
        <f t="shared" ca="1" si="174"/>
        <v/>
      </c>
      <c r="J353" s="48" t="str">
        <f t="shared" ca="1" si="174"/>
        <v/>
      </c>
      <c r="K353" s="48" t="str">
        <f t="shared" ca="1" si="174"/>
        <v/>
      </c>
      <c r="L353" s="48" t="str">
        <f t="shared" ca="1" si="174"/>
        <v/>
      </c>
      <c r="M353" s="48" t="str">
        <f t="shared" ca="1" si="174"/>
        <v/>
      </c>
      <c r="N353" s="48" t="str">
        <f t="shared" ca="1" si="174"/>
        <v/>
      </c>
      <c r="P353" s="26" t="str">
        <f t="shared" ca="1" si="179"/>
        <v/>
      </c>
      <c r="Q353" s="26" t="str">
        <f t="shared" ca="1" si="180"/>
        <v/>
      </c>
      <c r="R353" s="26" t="str">
        <f t="shared" ca="1" si="181"/>
        <v/>
      </c>
      <c r="S353" s="26" t="str">
        <f t="shared" ca="1" si="182"/>
        <v/>
      </c>
      <c r="T353" s="26" t="str">
        <f t="shared" ca="1" si="183"/>
        <v/>
      </c>
      <c r="U353" s="26" t="str">
        <f t="shared" ca="1" si="184"/>
        <v/>
      </c>
      <c r="V353" s="26" t="str">
        <f t="shared" ca="1" si="185"/>
        <v/>
      </c>
      <c r="W353" s="26" t="str">
        <f t="shared" ca="1" si="186"/>
        <v/>
      </c>
      <c r="X353" s="26" t="str">
        <f t="shared" ca="1" si="187"/>
        <v/>
      </c>
      <c r="Y353" s="26" t="str">
        <f t="shared" ca="1" si="188"/>
        <v/>
      </c>
      <c r="Z353" s="28" t="str">
        <f t="shared" ca="1" si="175"/>
        <v/>
      </c>
      <c r="AA353" s="57" t="str">
        <f t="shared" ca="1" si="189"/>
        <v/>
      </c>
      <c r="AB353" s="33" t="str">
        <f t="shared" ca="1" si="176"/>
        <v/>
      </c>
      <c r="AD353" s="28" t="str">
        <f t="shared" ca="1" si="190"/>
        <v/>
      </c>
      <c r="AE353" s="28" t="str">
        <f t="shared" ca="1" si="191"/>
        <v/>
      </c>
      <c r="AF353" s="28" t="str">
        <f t="shared" ca="1" si="192"/>
        <v/>
      </c>
      <c r="AG353" s="28" t="str">
        <f t="shared" ca="1" si="193"/>
        <v/>
      </c>
      <c r="AH353" s="28" t="str">
        <f t="shared" ca="1" si="194"/>
        <v/>
      </c>
      <c r="AI353" s="28" t="str">
        <f t="shared" ca="1" si="195"/>
        <v/>
      </c>
      <c r="AJ353" s="28" t="str">
        <f t="shared" ca="1" si="196"/>
        <v/>
      </c>
      <c r="AK353" s="28" t="str">
        <f t="shared" ca="1" si="197"/>
        <v/>
      </c>
      <c r="AL353" s="28" t="str">
        <f t="shared" ca="1" si="198"/>
        <v/>
      </c>
      <c r="AM353" s="28" t="str">
        <f t="shared" ca="1" si="199"/>
        <v/>
      </c>
      <c r="AN353" s="28" t="str">
        <f t="shared" ca="1" si="177"/>
        <v/>
      </c>
      <c r="AO353" s="28" t="str">
        <f t="shared" ca="1" si="200"/>
        <v/>
      </c>
      <c r="AP353" s="33" t="str">
        <f t="shared" ca="1" si="178"/>
        <v/>
      </c>
      <c r="AQ353" s="54"/>
      <c r="AR353" s="53"/>
      <c r="AS353" s="53"/>
      <c r="AT353" s="53"/>
      <c r="AU353" s="53"/>
    </row>
    <row r="354" spans="1:51" ht="15" customHeight="1" x14ac:dyDescent="0.25">
      <c r="A354" s="31" t="str">
        <f t="shared" ca="1" si="171"/>
        <v/>
      </c>
      <c r="B354" s="32" t="str">
        <f t="shared" ca="1" si="172"/>
        <v/>
      </c>
      <c r="C354" s="32" t="str">
        <f t="shared" ca="1" si="173"/>
        <v/>
      </c>
      <c r="D354" s="48">
        <f>RAWDATA!A356</f>
        <v>195511</v>
      </c>
      <c r="E354" s="48" t="str">
        <f t="shared" ca="1" si="201"/>
        <v/>
      </c>
      <c r="F354" s="48" t="str">
        <f t="shared" ca="1" si="174"/>
        <v/>
      </c>
      <c r="G354" s="48" t="str">
        <f t="shared" ca="1" si="174"/>
        <v/>
      </c>
      <c r="H354" s="48" t="str">
        <f t="shared" ca="1" si="174"/>
        <v/>
      </c>
      <c r="I354" s="48" t="str">
        <f t="shared" ca="1" si="174"/>
        <v/>
      </c>
      <c r="J354" s="48" t="str">
        <f t="shared" ca="1" si="174"/>
        <v/>
      </c>
      <c r="K354" s="48" t="str">
        <f t="shared" ca="1" si="174"/>
        <v/>
      </c>
      <c r="L354" s="48" t="str">
        <f t="shared" ca="1" si="174"/>
        <v/>
      </c>
      <c r="M354" s="48" t="str">
        <f t="shared" ca="1" si="174"/>
        <v/>
      </c>
      <c r="N354" s="48" t="str">
        <f t="shared" ca="1" si="174"/>
        <v/>
      </c>
      <c r="P354" s="26" t="str">
        <f t="shared" ca="1" si="179"/>
        <v/>
      </c>
      <c r="Q354" s="26" t="str">
        <f t="shared" ca="1" si="180"/>
        <v/>
      </c>
      <c r="R354" s="26" t="str">
        <f t="shared" ca="1" si="181"/>
        <v/>
      </c>
      <c r="S354" s="26" t="str">
        <f t="shared" ca="1" si="182"/>
        <v/>
      </c>
      <c r="T354" s="26" t="str">
        <f t="shared" ca="1" si="183"/>
        <v/>
      </c>
      <c r="U354" s="26" t="str">
        <f t="shared" ca="1" si="184"/>
        <v/>
      </c>
      <c r="V354" s="26" t="str">
        <f t="shared" ca="1" si="185"/>
        <v/>
      </c>
      <c r="W354" s="26" t="str">
        <f t="shared" ca="1" si="186"/>
        <v/>
      </c>
      <c r="X354" s="26" t="str">
        <f t="shared" ca="1" si="187"/>
        <v/>
      </c>
      <c r="Y354" s="26" t="str">
        <f t="shared" ca="1" si="188"/>
        <v/>
      </c>
      <c r="Z354" s="28" t="str">
        <f t="shared" ca="1" si="175"/>
        <v/>
      </c>
      <c r="AA354" s="57" t="str">
        <f t="shared" ca="1" si="189"/>
        <v/>
      </c>
      <c r="AB354" s="33" t="str">
        <f t="shared" ca="1" si="176"/>
        <v/>
      </c>
      <c r="AD354" s="28" t="str">
        <f t="shared" ca="1" si="190"/>
        <v/>
      </c>
      <c r="AE354" s="28" t="str">
        <f t="shared" ca="1" si="191"/>
        <v/>
      </c>
      <c r="AF354" s="28" t="str">
        <f t="shared" ca="1" si="192"/>
        <v/>
      </c>
      <c r="AG354" s="28" t="str">
        <f t="shared" ca="1" si="193"/>
        <v/>
      </c>
      <c r="AH354" s="28" t="str">
        <f t="shared" ca="1" si="194"/>
        <v/>
      </c>
      <c r="AI354" s="28" t="str">
        <f t="shared" ca="1" si="195"/>
        <v/>
      </c>
      <c r="AJ354" s="28" t="str">
        <f t="shared" ca="1" si="196"/>
        <v/>
      </c>
      <c r="AK354" s="28" t="str">
        <f t="shared" ca="1" si="197"/>
        <v/>
      </c>
      <c r="AL354" s="28" t="str">
        <f t="shared" ca="1" si="198"/>
        <v/>
      </c>
      <c r="AM354" s="28" t="str">
        <f t="shared" ca="1" si="199"/>
        <v/>
      </c>
      <c r="AN354" s="28" t="str">
        <f t="shared" ca="1" si="177"/>
        <v/>
      </c>
      <c r="AO354" s="28" t="str">
        <f t="shared" ca="1" si="200"/>
        <v/>
      </c>
      <c r="AP354" s="33" t="str">
        <f t="shared" ca="1" si="178"/>
        <v/>
      </c>
      <c r="AQ354" s="54"/>
      <c r="AR354" s="53"/>
      <c r="AS354" s="53"/>
      <c r="AT354" s="53"/>
      <c r="AU354" s="53"/>
      <c r="AY354" s="29"/>
    </row>
    <row r="355" spans="1:51" ht="15" customHeight="1" x14ac:dyDescent="0.25">
      <c r="A355" s="31" t="str">
        <f t="shared" ca="1" si="171"/>
        <v/>
      </c>
      <c r="B355" s="32" t="str">
        <f t="shared" ca="1" si="172"/>
        <v/>
      </c>
      <c r="C355" s="32" t="str">
        <f t="shared" ca="1" si="173"/>
        <v/>
      </c>
      <c r="D355" s="48">
        <f>RAWDATA!A357</f>
        <v>195512</v>
      </c>
      <c r="E355" s="48" t="str">
        <f t="shared" ca="1" si="201"/>
        <v/>
      </c>
      <c r="F355" s="48" t="str">
        <f t="shared" ca="1" si="174"/>
        <v/>
      </c>
      <c r="G355" s="48" t="str">
        <f t="shared" ca="1" si="174"/>
        <v/>
      </c>
      <c r="H355" s="48" t="str">
        <f t="shared" ca="1" si="174"/>
        <v/>
      </c>
      <c r="I355" s="48" t="str">
        <f t="shared" ca="1" si="174"/>
        <v/>
      </c>
      <c r="J355" s="48" t="str">
        <f t="shared" ca="1" si="174"/>
        <v/>
      </c>
      <c r="K355" s="48" t="str">
        <f t="shared" ca="1" si="174"/>
        <v/>
      </c>
      <c r="L355" s="48" t="str">
        <f t="shared" ca="1" si="174"/>
        <v/>
      </c>
      <c r="M355" s="48" t="str">
        <f t="shared" ca="1" si="174"/>
        <v/>
      </c>
      <c r="N355" s="48" t="str">
        <f t="shared" ca="1" si="174"/>
        <v/>
      </c>
      <c r="P355" s="26" t="str">
        <f t="shared" ca="1" si="179"/>
        <v/>
      </c>
      <c r="Q355" s="26" t="str">
        <f t="shared" ca="1" si="180"/>
        <v/>
      </c>
      <c r="R355" s="26" t="str">
        <f t="shared" ca="1" si="181"/>
        <v/>
      </c>
      <c r="S355" s="26" t="str">
        <f t="shared" ca="1" si="182"/>
        <v/>
      </c>
      <c r="T355" s="26" t="str">
        <f t="shared" ca="1" si="183"/>
        <v/>
      </c>
      <c r="U355" s="26" t="str">
        <f t="shared" ca="1" si="184"/>
        <v/>
      </c>
      <c r="V355" s="26" t="str">
        <f t="shared" ca="1" si="185"/>
        <v/>
      </c>
      <c r="W355" s="26" t="str">
        <f t="shared" ca="1" si="186"/>
        <v/>
      </c>
      <c r="X355" s="26" t="str">
        <f t="shared" ca="1" si="187"/>
        <v/>
      </c>
      <c r="Y355" s="26" t="str">
        <f t="shared" ca="1" si="188"/>
        <v/>
      </c>
      <c r="Z355" s="28" t="str">
        <f t="shared" ca="1" si="175"/>
        <v/>
      </c>
      <c r="AA355" s="57" t="str">
        <f t="shared" ca="1" si="189"/>
        <v/>
      </c>
      <c r="AB355" s="33" t="str">
        <f t="shared" ca="1" si="176"/>
        <v/>
      </c>
      <c r="AD355" s="28" t="str">
        <f t="shared" ca="1" si="190"/>
        <v/>
      </c>
      <c r="AE355" s="28" t="str">
        <f t="shared" ca="1" si="191"/>
        <v/>
      </c>
      <c r="AF355" s="28" t="str">
        <f t="shared" ca="1" si="192"/>
        <v/>
      </c>
      <c r="AG355" s="28" t="str">
        <f t="shared" ca="1" si="193"/>
        <v/>
      </c>
      <c r="AH355" s="28" t="str">
        <f t="shared" ca="1" si="194"/>
        <v/>
      </c>
      <c r="AI355" s="28" t="str">
        <f t="shared" ca="1" si="195"/>
        <v/>
      </c>
      <c r="AJ355" s="28" t="str">
        <f t="shared" ca="1" si="196"/>
        <v/>
      </c>
      <c r="AK355" s="28" t="str">
        <f t="shared" ca="1" si="197"/>
        <v/>
      </c>
      <c r="AL355" s="28" t="str">
        <f t="shared" ca="1" si="198"/>
        <v/>
      </c>
      <c r="AM355" s="28" t="str">
        <f t="shared" ca="1" si="199"/>
        <v/>
      </c>
      <c r="AN355" s="28" t="str">
        <f t="shared" ca="1" si="177"/>
        <v/>
      </c>
      <c r="AO355" s="28" t="str">
        <f t="shared" ca="1" si="200"/>
        <v/>
      </c>
      <c r="AP355" s="33" t="str">
        <f t="shared" ca="1" si="178"/>
        <v/>
      </c>
      <c r="AQ355" s="54"/>
      <c r="AR355" s="53"/>
      <c r="AS355" s="53"/>
      <c r="AT355" s="53"/>
      <c r="AU355" s="53"/>
    </row>
    <row r="356" spans="1:51" ht="15" customHeight="1" x14ac:dyDescent="0.25">
      <c r="A356" s="31" t="str">
        <f t="shared" ca="1" si="171"/>
        <v/>
      </c>
      <c r="B356" s="32" t="str">
        <f t="shared" ca="1" si="172"/>
        <v/>
      </c>
      <c r="C356" s="32" t="str">
        <f t="shared" ca="1" si="173"/>
        <v/>
      </c>
      <c r="D356" s="48">
        <f>RAWDATA!A358</f>
        <v>195601</v>
      </c>
      <c r="E356" s="48" t="str">
        <f t="shared" ca="1" si="201"/>
        <v/>
      </c>
      <c r="F356" s="48" t="str">
        <f t="shared" ca="1" si="174"/>
        <v/>
      </c>
      <c r="G356" s="48" t="str">
        <f t="shared" ca="1" si="174"/>
        <v/>
      </c>
      <c r="H356" s="48" t="str">
        <f t="shared" ca="1" si="174"/>
        <v/>
      </c>
      <c r="I356" s="48" t="str">
        <f t="shared" ca="1" si="174"/>
        <v/>
      </c>
      <c r="J356" s="48" t="str">
        <f t="shared" ca="1" si="174"/>
        <v/>
      </c>
      <c r="K356" s="48" t="str">
        <f t="shared" ca="1" si="174"/>
        <v/>
      </c>
      <c r="L356" s="48" t="str">
        <f t="shared" ca="1" si="174"/>
        <v/>
      </c>
      <c r="M356" s="48" t="str">
        <f t="shared" ref="F356:N385" ca="1" si="202">IF(OR($D356&lt;$B$3,$D356&gt;$B$4),"",IF(ISERROR(VLOOKUP($D356,INDIRECT($B$1),M$7,0)),"",VLOOKUP($D356,INDIRECT($B$1),M$7,0)))</f>
        <v/>
      </c>
      <c r="N356" s="48" t="str">
        <f t="shared" ca="1" si="202"/>
        <v/>
      </c>
      <c r="P356" s="26" t="str">
        <f t="shared" ca="1" si="179"/>
        <v/>
      </c>
      <c r="Q356" s="26" t="str">
        <f t="shared" ca="1" si="180"/>
        <v/>
      </c>
      <c r="R356" s="26" t="str">
        <f t="shared" ca="1" si="181"/>
        <v/>
      </c>
      <c r="S356" s="26" t="str">
        <f t="shared" ca="1" si="182"/>
        <v/>
      </c>
      <c r="T356" s="26" t="str">
        <f t="shared" ca="1" si="183"/>
        <v/>
      </c>
      <c r="U356" s="26" t="str">
        <f t="shared" ca="1" si="184"/>
        <v/>
      </c>
      <c r="V356" s="26" t="str">
        <f t="shared" ca="1" si="185"/>
        <v/>
      </c>
      <c r="W356" s="26" t="str">
        <f t="shared" ca="1" si="186"/>
        <v/>
      </c>
      <c r="X356" s="26" t="str">
        <f t="shared" ca="1" si="187"/>
        <v/>
      </c>
      <c r="Y356" s="26" t="str">
        <f t="shared" ca="1" si="188"/>
        <v/>
      </c>
      <c r="Z356" s="28" t="str">
        <f t="shared" ca="1" si="175"/>
        <v/>
      </c>
      <c r="AA356" s="57" t="str">
        <f t="shared" ca="1" si="189"/>
        <v/>
      </c>
      <c r="AB356" s="33" t="str">
        <f t="shared" ca="1" si="176"/>
        <v/>
      </c>
      <c r="AD356" s="28" t="str">
        <f t="shared" ca="1" si="190"/>
        <v/>
      </c>
      <c r="AE356" s="28" t="str">
        <f t="shared" ca="1" si="191"/>
        <v/>
      </c>
      <c r="AF356" s="28" t="str">
        <f t="shared" ca="1" si="192"/>
        <v/>
      </c>
      <c r="AG356" s="28" t="str">
        <f t="shared" ca="1" si="193"/>
        <v/>
      </c>
      <c r="AH356" s="28" t="str">
        <f t="shared" ca="1" si="194"/>
        <v/>
      </c>
      <c r="AI356" s="28" t="str">
        <f t="shared" ca="1" si="195"/>
        <v/>
      </c>
      <c r="AJ356" s="28" t="str">
        <f t="shared" ca="1" si="196"/>
        <v/>
      </c>
      <c r="AK356" s="28" t="str">
        <f t="shared" ca="1" si="197"/>
        <v/>
      </c>
      <c r="AL356" s="28" t="str">
        <f t="shared" ca="1" si="198"/>
        <v/>
      </c>
      <c r="AM356" s="28" t="str">
        <f t="shared" ca="1" si="199"/>
        <v/>
      </c>
      <c r="AN356" s="28" t="str">
        <f t="shared" ca="1" si="177"/>
        <v/>
      </c>
      <c r="AO356" s="28" t="str">
        <f t="shared" ca="1" si="200"/>
        <v/>
      </c>
      <c r="AP356" s="33" t="str">
        <f t="shared" ca="1" si="178"/>
        <v/>
      </c>
      <c r="AQ356" s="54"/>
      <c r="AR356" s="53"/>
      <c r="AS356" s="53"/>
      <c r="AT356" s="53"/>
      <c r="AU356" s="53"/>
    </row>
    <row r="357" spans="1:51" ht="15" customHeight="1" x14ac:dyDescent="0.25">
      <c r="A357" s="31" t="str">
        <f t="shared" ca="1" si="171"/>
        <v/>
      </c>
      <c r="B357" s="32" t="str">
        <f t="shared" ca="1" si="172"/>
        <v/>
      </c>
      <c r="C357" s="32" t="str">
        <f t="shared" ca="1" si="173"/>
        <v/>
      </c>
      <c r="D357" s="48">
        <f>RAWDATA!A359</f>
        <v>195602</v>
      </c>
      <c r="E357" s="48" t="str">
        <f t="shared" ca="1" si="201"/>
        <v/>
      </c>
      <c r="F357" s="48" t="str">
        <f t="shared" ca="1" si="202"/>
        <v/>
      </c>
      <c r="G357" s="48" t="str">
        <f t="shared" ca="1" si="202"/>
        <v/>
      </c>
      <c r="H357" s="48" t="str">
        <f t="shared" ca="1" si="202"/>
        <v/>
      </c>
      <c r="I357" s="48" t="str">
        <f t="shared" ca="1" si="202"/>
        <v/>
      </c>
      <c r="J357" s="48" t="str">
        <f t="shared" ca="1" si="202"/>
        <v/>
      </c>
      <c r="K357" s="48" t="str">
        <f t="shared" ca="1" si="202"/>
        <v/>
      </c>
      <c r="L357" s="48" t="str">
        <f t="shared" ca="1" si="202"/>
        <v/>
      </c>
      <c r="M357" s="48" t="str">
        <f t="shared" ca="1" si="202"/>
        <v/>
      </c>
      <c r="N357" s="48" t="str">
        <f t="shared" ca="1" si="202"/>
        <v/>
      </c>
      <c r="P357" s="26" t="str">
        <f t="shared" ca="1" si="179"/>
        <v/>
      </c>
      <c r="Q357" s="26" t="str">
        <f t="shared" ca="1" si="180"/>
        <v/>
      </c>
      <c r="R357" s="26" t="str">
        <f t="shared" ca="1" si="181"/>
        <v/>
      </c>
      <c r="S357" s="26" t="str">
        <f t="shared" ca="1" si="182"/>
        <v/>
      </c>
      <c r="T357" s="26" t="str">
        <f t="shared" ca="1" si="183"/>
        <v/>
      </c>
      <c r="U357" s="26" t="str">
        <f t="shared" ca="1" si="184"/>
        <v/>
      </c>
      <c r="V357" s="26" t="str">
        <f t="shared" ca="1" si="185"/>
        <v/>
      </c>
      <c r="W357" s="26" t="str">
        <f t="shared" ca="1" si="186"/>
        <v/>
      </c>
      <c r="X357" s="26" t="str">
        <f t="shared" ca="1" si="187"/>
        <v/>
      </c>
      <c r="Y357" s="26" t="str">
        <f t="shared" ca="1" si="188"/>
        <v/>
      </c>
      <c r="Z357" s="28" t="str">
        <f t="shared" ca="1" si="175"/>
        <v/>
      </c>
      <c r="AA357" s="57" t="str">
        <f t="shared" ca="1" si="189"/>
        <v/>
      </c>
      <c r="AB357" s="33" t="str">
        <f t="shared" ca="1" si="176"/>
        <v/>
      </c>
      <c r="AD357" s="28" t="str">
        <f t="shared" ca="1" si="190"/>
        <v/>
      </c>
      <c r="AE357" s="28" t="str">
        <f t="shared" ca="1" si="191"/>
        <v/>
      </c>
      <c r="AF357" s="28" t="str">
        <f t="shared" ca="1" si="192"/>
        <v/>
      </c>
      <c r="AG357" s="28" t="str">
        <f t="shared" ca="1" si="193"/>
        <v/>
      </c>
      <c r="AH357" s="28" t="str">
        <f t="shared" ca="1" si="194"/>
        <v/>
      </c>
      <c r="AI357" s="28" t="str">
        <f t="shared" ca="1" si="195"/>
        <v/>
      </c>
      <c r="AJ357" s="28" t="str">
        <f t="shared" ca="1" si="196"/>
        <v/>
      </c>
      <c r="AK357" s="28" t="str">
        <f t="shared" ca="1" si="197"/>
        <v/>
      </c>
      <c r="AL357" s="28" t="str">
        <f t="shared" ca="1" si="198"/>
        <v/>
      </c>
      <c r="AM357" s="28" t="str">
        <f t="shared" ca="1" si="199"/>
        <v/>
      </c>
      <c r="AN357" s="28" t="str">
        <f t="shared" ca="1" si="177"/>
        <v/>
      </c>
      <c r="AO357" s="28" t="str">
        <f t="shared" ca="1" si="200"/>
        <v/>
      </c>
      <c r="AP357" s="33" t="str">
        <f t="shared" ca="1" si="178"/>
        <v/>
      </c>
      <c r="AQ357" s="54"/>
      <c r="AR357" s="53"/>
      <c r="AS357" s="53"/>
      <c r="AT357" s="53"/>
      <c r="AU357" s="53"/>
    </row>
    <row r="358" spans="1:51" ht="15" customHeight="1" x14ac:dyDescent="0.25">
      <c r="A358" s="31" t="str">
        <f t="shared" ca="1" si="171"/>
        <v/>
      </c>
      <c r="B358" s="32" t="str">
        <f t="shared" ca="1" si="172"/>
        <v/>
      </c>
      <c r="C358" s="32" t="str">
        <f t="shared" ca="1" si="173"/>
        <v/>
      </c>
      <c r="D358" s="48">
        <f>RAWDATA!A360</f>
        <v>195603</v>
      </c>
      <c r="E358" s="48" t="str">
        <f t="shared" ca="1" si="201"/>
        <v/>
      </c>
      <c r="F358" s="48" t="str">
        <f t="shared" ca="1" si="202"/>
        <v/>
      </c>
      <c r="G358" s="48" t="str">
        <f t="shared" ca="1" si="202"/>
        <v/>
      </c>
      <c r="H358" s="48" t="str">
        <f t="shared" ca="1" si="202"/>
        <v/>
      </c>
      <c r="I358" s="48" t="str">
        <f t="shared" ca="1" si="202"/>
        <v/>
      </c>
      <c r="J358" s="48" t="str">
        <f t="shared" ca="1" si="202"/>
        <v/>
      </c>
      <c r="K358" s="48" t="str">
        <f t="shared" ca="1" si="202"/>
        <v/>
      </c>
      <c r="L358" s="48" t="str">
        <f t="shared" ca="1" si="202"/>
        <v/>
      </c>
      <c r="M358" s="48" t="str">
        <f t="shared" ca="1" si="202"/>
        <v/>
      </c>
      <c r="N358" s="48" t="str">
        <f t="shared" ca="1" si="202"/>
        <v/>
      </c>
      <c r="P358" s="26" t="str">
        <f t="shared" ca="1" si="179"/>
        <v/>
      </c>
      <c r="Q358" s="26" t="str">
        <f t="shared" ca="1" si="180"/>
        <v/>
      </c>
      <c r="R358" s="26" t="str">
        <f t="shared" ca="1" si="181"/>
        <v/>
      </c>
      <c r="S358" s="26" t="str">
        <f t="shared" ca="1" si="182"/>
        <v/>
      </c>
      <c r="T358" s="26" t="str">
        <f t="shared" ca="1" si="183"/>
        <v/>
      </c>
      <c r="U358" s="26" t="str">
        <f t="shared" ca="1" si="184"/>
        <v/>
      </c>
      <c r="V358" s="26" t="str">
        <f t="shared" ca="1" si="185"/>
        <v/>
      </c>
      <c r="W358" s="26" t="str">
        <f t="shared" ca="1" si="186"/>
        <v/>
      </c>
      <c r="X358" s="26" t="str">
        <f t="shared" ca="1" si="187"/>
        <v/>
      </c>
      <c r="Y358" s="26" t="str">
        <f t="shared" ca="1" si="188"/>
        <v/>
      </c>
      <c r="Z358" s="28" t="str">
        <f t="shared" ca="1" si="175"/>
        <v/>
      </c>
      <c r="AA358" s="57" t="str">
        <f t="shared" ca="1" si="189"/>
        <v/>
      </c>
      <c r="AB358" s="33" t="str">
        <f t="shared" ca="1" si="176"/>
        <v/>
      </c>
      <c r="AD358" s="28" t="str">
        <f t="shared" ca="1" si="190"/>
        <v/>
      </c>
      <c r="AE358" s="28" t="str">
        <f t="shared" ca="1" si="191"/>
        <v/>
      </c>
      <c r="AF358" s="28" t="str">
        <f t="shared" ca="1" si="192"/>
        <v/>
      </c>
      <c r="AG358" s="28" t="str">
        <f t="shared" ca="1" si="193"/>
        <v/>
      </c>
      <c r="AH358" s="28" t="str">
        <f t="shared" ca="1" si="194"/>
        <v/>
      </c>
      <c r="AI358" s="28" t="str">
        <f t="shared" ca="1" si="195"/>
        <v/>
      </c>
      <c r="AJ358" s="28" t="str">
        <f t="shared" ca="1" si="196"/>
        <v/>
      </c>
      <c r="AK358" s="28" t="str">
        <f t="shared" ca="1" si="197"/>
        <v/>
      </c>
      <c r="AL358" s="28" t="str">
        <f t="shared" ca="1" si="198"/>
        <v/>
      </c>
      <c r="AM358" s="28" t="str">
        <f t="shared" ca="1" si="199"/>
        <v/>
      </c>
      <c r="AN358" s="28" t="str">
        <f t="shared" ca="1" si="177"/>
        <v/>
      </c>
      <c r="AO358" s="28" t="str">
        <f t="shared" ca="1" si="200"/>
        <v/>
      </c>
      <c r="AP358" s="33" t="str">
        <f t="shared" ca="1" si="178"/>
        <v/>
      </c>
      <c r="AQ358" s="54"/>
      <c r="AR358" s="53"/>
      <c r="AS358" s="53"/>
      <c r="AT358" s="53"/>
      <c r="AU358" s="53"/>
    </row>
    <row r="359" spans="1:51" ht="15" customHeight="1" x14ac:dyDescent="0.25">
      <c r="A359" s="31" t="str">
        <f t="shared" ca="1" si="171"/>
        <v/>
      </c>
      <c r="B359" s="32" t="str">
        <f t="shared" ca="1" si="172"/>
        <v/>
      </c>
      <c r="C359" s="32" t="str">
        <f t="shared" ca="1" si="173"/>
        <v/>
      </c>
      <c r="D359" s="48">
        <f>RAWDATA!A361</f>
        <v>195604</v>
      </c>
      <c r="E359" s="48" t="str">
        <f t="shared" ca="1" si="201"/>
        <v/>
      </c>
      <c r="F359" s="48" t="str">
        <f t="shared" ca="1" si="202"/>
        <v/>
      </c>
      <c r="G359" s="48" t="str">
        <f t="shared" ca="1" si="202"/>
        <v/>
      </c>
      <c r="H359" s="48" t="str">
        <f t="shared" ca="1" si="202"/>
        <v/>
      </c>
      <c r="I359" s="48" t="str">
        <f t="shared" ca="1" si="202"/>
        <v/>
      </c>
      <c r="J359" s="48" t="str">
        <f t="shared" ca="1" si="202"/>
        <v/>
      </c>
      <c r="K359" s="48" t="str">
        <f t="shared" ca="1" si="202"/>
        <v/>
      </c>
      <c r="L359" s="48" t="str">
        <f t="shared" ca="1" si="202"/>
        <v/>
      </c>
      <c r="M359" s="48" t="str">
        <f t="shared" ca="1" si="202"/>
        <v/>
      </c>
      <c r="N359" s="48" t="str">
        <f t="shared" ca="1" si="202"/>
        <v/>
      </c>
      <c r="P359" s="26" t="str">
        <f t="shared" ca="1" si="179"/>
        <v/>
      </c>
      <c r="Q359" s="26" t="str">
        <f t="shared" ca="1" si="180"/>
        <v/>
      </c>
      <c r="R359" s="26" t="str">
        <f t="shared" ca="1" si="181"/>
        <v/>
      </c>
      <c r="S359" s="26" t="str">
        <f t="shared" ca="1" si="182"/>
        <v/>
      </c>
      <c r="T359" s="26" t="str">
        <f t="shared" ca="1" si="183"/>
        <v/>
      </c>
      <c r="U359" s="26" t="str">
        <f t="shared" ca="1" si="184"/>
        <v/>
      </c>
      <c r="V359" s="26" t="str">
        <f t="shared" ca="1" si="185"/>
        <v/>
      </c>
      <c r="W359" s="26" t="str">
        <f t="shared" ca="1" si="186"/>
        <v/>
      </c>
      <c r="X359" s="26" t="str">
        <f t="shared" ca="1" si="187"/>
        <v/>
      </c>
      <c r="Y359" s="26" t="str">
        <f t="shared" ca="1" si="188"/>
        <v/>
      </c>
      <c r="Z359" s="28" t="str">
        <f t="shared" ca="1" si="175"/>
        <v/>
      </c>
      <c r="AA359" s="57" t="str">
        <f t="shared" ca="1" si="189"/>
        <v/>
      </c>
      <c r="AB359" s="33" t="str">
        <f t="shared" ca="1" si="176"/>
        <v/>
      </c>
      <c r="AD359" s="28" t="str">
        <f t="shared" ca="1" si="190"/>
        <v/>
      </c>
      <c r="AE359" s="28" t="str">
        <f t="shared" ca="1" si="191"/>
        <v/>
      </c>
      <c r="AF359" s="28" t="str">
        <f t="shared" ca="1" si="192"/>
        <v/>
      </c>
      <c r="AG359" s="28" t="str">
        <f t="shared" ca="1" si="193"/>
        <v/>
      </c>
      <c r="AH359" s="28" t="str">
        <f t="shared" ca="1" si="194"/>
        <v/>
      </c>
      <c r="AI359" s="28" t="str">
        <f t="shared" ca="1" si="195"/>
        <v/>
      </c>
      <c r="AJ359" s="28" t="str">
        <f t="shared" ca="1" si="196"/>
        <v/>
      </c>
      <c r="AK359" s="28" t="str">
        <f t="shared" ca="1" si="197"/>
        <v/>
      </c>
      <c r="AL359" s="28" t="str">
        <f t="shared" ca="1" si="198"/>
        <v/>
      </c>
      <c r="AM359" s="28" t="str">
        <f t="shared" ca="1" si="199"/>
        <v/>
      </c>
      <c r="AN359" s="28" t="str">
        <f t="shared" ca="1" si="177"/>
        <v/>
      </c>
      <c r="AO359" s="28" t="str">
        <f t="shared" ca="1" si="200"/>
        <v/>
      </c>
      <c r="AP359" s="33" t="str">
        <f t="shared" ca="1" si="178"/>
        <v/>
      </c>
      <c r="AQ359" s="54"/>
      <c r="AR359" s="53"/>
      <c r="AS359" s="53"/>
      <c r="AT359" s="53"/>
      <c r="AU359" s="53"/>
    </row>
    <row r="360" spans="1:51" ht="15" customHeight="1" x14ac:dyDescent="0.25">
      <c r="A360" s="31" t="str">
        <f t="shared" ca="1" si="171"/>
        <v/>
      </c>
      <c r="B360" s="32" t="str">
        <f t="shared" ca="1" si="172"/>
        <v/>
      </c>
      <c r="C360" s="32" t="str">
        <f t="shared" ca="1" si="173"/>
        <v/>
      </c>
      <c r="D360" s="48">
        <f>RAWDATA!A362</f>
        <v>195605</v>
      </c>
      <c r="E360" s="48" t="str">
        <f t="shared" ca="1" si="201"/>
        <v/>
      </c>
      <c r="F360" s="48" t="str">
        <f t="shared" ca="1" si="202"/>
        <v/>
      </c>
      <c r="G360" s="48" t="str">
        <f t="shared" ca="1" si="202"/>
        <v/>
      </c>
      <c r="H360" s="48" t="str">
        <f t="shared" ca="1" si="202"/>
        <v/>
      </c>
      <c r="I360" s="48" t="str">
        <f t="shared" ca="1" si="202"/>
        <v/>
      </c>
      <c r="J360" s="48" t="str">
        <f t="shared" ca="1" si="202"/>
        <v/>
      </c>
      <c r="K360" s="48" t="str">
        <f t="shared" ca="1" si="202"/>
        <v/>
      </c>
      <c r="L360" s="48" t="str">
        <f t="shared" ca="1" si="202"/>
        <v/>
      </c>
      <c r="M360" s="48" t="str">
        <f t="shared" ca="1" si="202"/>
        <v/>
      </c>
      <c r="N360" s="48" t="str">
        <f t="shared" ca="1" si="202"/>
        <v/>
      </c>
      <c r="P360" s="26" t="str">
        <f t="shared" ca="1" si="179"/>
        <v/>
      </c>
      <c r="Q360" s="26" t="str">
        <f t="shared" ca="1" si="180"/>
        <v/>
      </c>
      <c r="R360" s="26" t="str">
        <f t="shared" ca="1" si="181"/>
        <v/>
      </c>
      <c r="S360" s="26" t="str">
        <f t="shared" ca="1" si="182"/>
        <v/>
      </c>
      <c r="T360" s="26" t="str">
        <f t="shared" ca="1" si="183"/>
        <v/>
      </c>
      <c r="U360" s="26" t="str">
        <f t="shared" ca="1" si="184"/>
        <v/>
      </c>
      <c r="V360" s="26" t="str">
        <f t="shared" ca="1" si="185"/>
        <v/>
      </c>
      <c r="W360" s="26" t="str">
        <f t="shared" ca="1" si="186"/>
        <v/>
      </c>
      <c r="X360" s="26" t="str">
        <f t="shared" ca="1" si="187"/>
        <v/>
      </c>
      <c r="Y360" s="26" t="str">
        <f t="shared" ca="1" si="188"/>
        <v/>
      </c>
      <c r="Z360" s="28" t="str">
        <f t="shared" ca="1" si="175"/>
        <v/>
      </c>
      <c r="AA360" s="57" t="str">
        <f t="shared" ca="1" si="189"/>
        <v/>
      </c>
      <c r="AB360" s="33" t="str">
        <f t="shared" ca="1" si="176"/>
        <v/>
      </c>
      <c r="AD360" s="28" t="str">
        <f t="shared" ca="1" si="190"/>
        <v/>
      </c>
      <c r="AE360" s="28" t="str">
        <f t="shared" ca="1" si="191"/>
        <v/>
      </c>
      <c r="AF360" s="28" t="str">
        <f t="shared" ca="1" si="192"/>
        <v/>
      </c>
      <c r="AG360" s="28" t="str">
        <f t="shared" ca="1" si="193"/>
        <v/>
      </c>
      <c r="AH360" s="28" t="str">
        <f t="shared" ca="1" si="194"/>
        <v/>
      </c>
      <c r="AI360" s="28" t="str">
        <f t="shared" ca="1" si="195"/>
        <v/>
      </c>
      <c r="AJ360" s="28" t="str">
        <f t="shared" ca="1" si="196"/>
        <v/>
      </c>
      <c r="AK360" s="28" t="str">
        <f t="shared" ca="1" si="197"/>
        <v/>
      </c>
      <c r="AL360" s="28" t="str">
        <f t="shared" ca="1" si="198"/>
        <v/>
      </c>
      <c r="AM360" s="28" t="str">
        <f t="shared" ca="1" si="199"/>
        <v/>
      </c>
      <c r="AN360" s="28" t="str">
        <f t="shared" ca="1" si="177"/>
        <v/>
      </c>
      <c r="AO360" s="28" t="str">
        <f t="shared" ca="1" si="200"/>
        <v/>
      </c>
      <c r="AP360" s="33" t="str">
        <f t="shared" ca="1" si="178"/>
        <v/>
      </c>
      <c r="AQ360" s="54"/>
      <c r="AR360" s="53"/>
      <c r="AS360" s="53"/>
      <c r="AT360" s="53"/>
      <c r="AU360" s="53"/>
    </row>
    <row r="361" spans="1:51" ht="15" customHeight="1" x14ac:dyDescent="0.25">
      <c r="A361" s="31" t="str">
        <f t="shared" ca="1" si="171"/>
        <v/>
      </c>
      <c r="B361" s="32" t="str">
        <f t="shared" ca="1" si="172"/>
        <v/>
      </c>
      <c r="C361" s="32" t="str">
        <f t="shared" ca="1" si="173"/>
        <v/>
      </c>
      <c r="D361" s="48">
        <f>RAWDATA!A363</f>
        <v>195606</v>
      </c>
      <c r="E361" s="48" t="str">
        <f t="shared" ca="1" si="201"/>
        <v/>
      </c>
      <c r="F361" s="48" t="str">
        <f t="shared" ca="1" si="202"/>
        <v/>
      </c>
      <c r="G361" s="48" t="str">
        <f t="shared" ca="1" si="202"/>
        <v/>
      </c>
      <c r="H361" s="48" t="str">
        <f t="shared" ca="1" si="202"/>
        <v/>
      </c>
      <c r="I361" s="48" t="str">
        <f t="shared" ca="1" si="202"/>
        <v/>
      </c>
      <c r="J361" s="48" t="str">
        <f t="shared" ca="1" si="202"/>
        <v/>
      </c>
      <c r="K361" s="48" t="str">
        <f t="shared" ca="1" si="202"/>
        <v/>
      </c>
      <c r="L361" s="48" t="str">
        <f t="shared" ca="1" si="202"/>
        <v/>
      </c>
      <c r="M361" s="48" t="str">
        <f t="shared" ca="1" si="202"/>
        <v/>
      </c>
      <c r="N361" s="48" t="str">
        <f t="shared" ca="1" si="202"/>
        <v/>
      </c>
      <c r="P361" s="26" t="str">
        <f t="shared" ca="1" si="179"/>
        <v/>
      </c>
      <c r="Q361" s="26" t="str">
        <f t="shared" ca="1" si="180"/>
        <v/>
      </c>
      <c r="R361" s="26" t="str">
        <f t="shared" ca="1" si="181"/>
        <v/>
      </c>
      <c r="S361" s="26" t="str">
        <f t="shared" ca="1" si="182"/>
        <v/>
      </c>
      <c r="T361" s="26" t="str">
        <f t="shared" ca="1" si="183"/>
        <v/>
      </c>
      <c r="U361" s="26" t="str">
        <f t="shared" ca="1" si="184"/>
        <v/>
      </c>
      <c r="V361" s="26" t="str">
        <f t="shared" ca="1" si="185"/>
        <v/>
      </c>
      <c r="W361" s="26" t="str">
        <f t="shared" ca="1" si="186"/>
        <v/>
      </c>
      <c r="X361" s="26" t="str">
        <f t="shared" ca="1" si="187"/>
        <v/>
      </c>
      <c r="Y361" s="26" t="str">
        <f t="shared" ca="1" si="188"/>
        <v/>
      </c>
      <c r="Z361" s="28" t="str">
        <f t="shared" ca="1" si="175"/>
        <v/>
      </c>
      <c r="AA361" s="57" t="str">
        <f t="shared" ca="1" si="189"/>
        <v/>
      </c>
      <c r="AB361" s="33" t="str">
        <f t="shared" ca="1" si="176"/>
        <v/>
      </c>
      <c r="AD361" s="28" t="str">
        <f t="shared" ca="1" si="190"/>
        <v/>
      </c>
      <c r="AE361" s="28" t="str">
        <f t="shared" ca="1" si="191"/>
        <v/>
      </c>
      <c r="AF361" s="28" t="str">
        <f t="shared" ca="1" si="192"/>
        <v/>
      </c>
      <c r="AG361" s="28" t="str">
        <f t="shared" ca="1" si="193"/>
        <v/>
      </c>
      <c r="AH361" s="28" t="str">
        <f t="shared" ca="1" si="194"/>
        <v/>
      </c>
      <c r="AI361" s="28" t="str">
        <f t="shared" ca="1" si="195"/>
        <v/>
      </c>
      <c r="AJ361" s="28" t="str">
        <f t="shared" ca="1" si="196"/>
        <v/>
      </c>
      <c r="AK361" s="28" t="str">
        <f t="shared" ca="1" si="197"/>
        <v/>
      </c>
      <c r="AL361" s="28" t="str">
        <f t="shared" ca="1" si="198"/>
        <v/>
      </c>
      <c r="AM361" s="28" t="str">
        <f t="shared" ca="1" si="199"/>
        <v/>
      </c>
      <c r="AN361" s="28" t="str">
        <f t="shared" ca="1" si="177"/>
        <v/>
      </c>
      <c r="AO361" s="28" t="str">
        <f t="shared" ca="1" si="200"/>
        <v/>
      </c>
      <c r="AP361" s="33" t="str">
        <f t="shared" ca="1" si="178"/>
        <v/>
      </c>
      <c r="AQ361" s="54"/>
      <c r="AR361" s="53"/>
      <c r="AS361" s="53"/>
      <c r="AT361" s="53"/>
      <c r="AU361" s="53"/>
    </row>
    <row r="362" spans="1:51" ht="15" customHeight="1" x14ac:dyDescent="0.25">
      <c r="A362" s="31" t="str">
        <f t="shared" ca="1" si="171"/>
        <v/>
      </c>
      <c r="B362" s="32" t="str">
        <f t="shared" ca="1" si="172"/>
        <v/>
      </c>
      <c r="C362" s="32" t="str">
        <f t="shared" ca="1" si="173"/>
        <v/>
      </c>
      <c r="D362" s="48">
        <f>RAWDATA!A364</f>
        <v>195607</v>
      </c>
      <c r="E362" s="48" t="str">
        <f t="shared" ca="1" si="201"/>
        <v/>
      </c>
      <c r="F362" s="48" t="str">
        <f t="shared" ca="1" si="202"/>
        <v/>
      </c>
      <c r="G362" s="48" t="str">
        <f t="shared" ca="1" si="202"/>
        <v/>
      </c>
      <c r="H362" s="48" t="str">
        <f t="shared" ca="1" si="202"/>
        <v/>
      </c>
      <c r="I362" s="48" t="str">
        <f t="shared" ca="1" si="202"/>
        <v/>
      </c>
      <c r="J362" s="48" t="str">
        <f t="shared" ca="1" si="202"/>
        <v/>
      </c>
      <c r="K362" s="48" t="str">
        <f t="shared" ca="1" si="202"/>
        <v/>
      </c>
      <c r="L362" s="48" t="str">
        <f t="shared" ca="1" si="202"/>
        <v/>
      </c>
      <c r="M362" s="48" t="str">
        <f t="shared" ca="1" si="202"/>
        <v/>
      </c>
      <c r="N362" s="48" t="str">
        <f t="shared" ca="1" si="202"/>
        <v/>
      </c>
      <c r="P362" s="26" t="str">
        <f t="shared" ca="1" si="179"/>
        <v/>
      </c>
      <c r="Q362" s="26" t="str">
        <f t="shared" ca="1" si="180"/>
        <v/>
      </c>
      <c r="R362" s="26" t="str">
        <f t="shared" ca="1" si="181"/>
        <v/>
      </c>
      <c r="S362" s="26" t="str">
        <f t="shared" ca="1" si="182"/>
        <v/>
      </c>
      <c r="T362" s="26" t="str">
        <f t="shared" ca="1" si="183"/>
        <v/>
      </c>
      <c r="U362" s="26" t="str">
        <f t="shared" ca="1" si="184"/>
        <v/>
      </c>
      <c r="V362" s="26" t="str">
        <f t="shared" ca="1" si="185"/>
        <v/>
      </c>
      <c r="W362" s="26" t="str">
        <f t="shared" ca="1" si="186"/>
        <v/>
      </c>
      <c r="X362" s="26" t="str">
        <f t="shared" ca="1" si="187"/>
        <v/>
      </c>
      <c r="Y362" s="26" t="str">
        <f t="shared" ca="1" si="188"/>
        <v/>
      </c>
      <c r="Z362" s="28" t="str">
        <f t="shared" ca="1" si="175"/>
        <v/>
      </c>
      <c r="AA362" s="57" t="str">
        <f t="shared" ca="1" si="189"/>
        <v/>
      </c>
      <c r="AB362" s="33" t="str">
        <f t="shared" ca="1" si="176"/>
        <v/>
      </c>
      <c r="AD362" s="28" t="str">
        <f t="shared" ca="1" si="190"/>
        <v/>
      </c>
      <c r="AE362" s="28" t="str">
        <f t="shared" ca="1" si="191"/>
        <v/>
      </c>
      <c r="AF362" s="28" t="str">
        <f t="shared" ca="1" si="192"/>
        <v/>
      </c>
      <c r="AG362" s="28" t="str">
        <f t="shared" ca="1" si="193"/>
        <v/>
      </c>
      <c r="AH362" s="28" t="str">
        <f t="shared" ca="1" si="194"/>
        <v/>
      </c>
      <c r="AI362" s="28" t="str">
        <f t="shared" ca="1" si="195"/>
        <v/>
      </c>
      <c r="AJ362" s="28" t="str">
        <f t="shared" ca="1" si="196"/>
        <v/>
      </c>
      <c r="AK362" s="28" t="str">
        <f t="shared" ca="1" si="197"/>
        <v/>
      </c>
      <c r="AL362" s="28" t="str">
        <f t="shared" ca="1" si="198"/>
        <v/>
      </c>
      <c r="AM362" s="28" t="str">
        <f t="shared" ca="1" si="199"/>
        <v/>
      </c>
      <c r="AN362" s="28" t="str">
        <f t="shared" ca="1" si="177"/>
        <v/>
      </c>
      <c r="AO362" s="28" t="str">
        <f t="shared" ca="1" si="200"/>
        <v/>
      </c>
      <c r="AP362" s="33" t="str">
        <f t="shared" ca="1" si="178"/>
        <v/>
      </c>
      <c r="AQ362" s="54"/>
      <c r="AR362" s="53"/>
      <c r="AS362" s="53"/>
      <c r="AT362" s="53"/>
      <c r="AU362" s="53"/>
    </row>
    <row r="363" spans="1:51" ht="15" customHeight="1" x14ac:dyDescent="0.25">
      <c r="A363" s="31" t="str">
        <f t="shared" ca="1" si="171"/>
        <v/>
      </c>
      <c r="B363" s="32" t="str">
        <f t="shared" ca="1" si="172"/>
        <v/>
      </c>
      <c r="C363" s="32" t="str">
        <f t="shared" ca="1" si="173"/>
        <v/>
      </c>
      <c r="D363" s="48">
        <f>RAWDATA!A365</f>
        <v>195608</v>
      </c>
      <c r="E363" s="48" t="str">
        <f t="shared" ca="1" si="201"/>
        <v/>
      </c>
      <c r="F363" s="48" t="str">
        <f t="shared" ca="1" si="202"/>
        <v/>
      </c>
      <c r="G363" s="48" t="str">
        <f t="shared" ca="1" si="202"/>
        <v/>
      </c>
      <c r="H363" s="48" t="str">
        <f t="shared" ca="1" si="202"/>
        <v/>
      </c>
      <c r="I363" s="48" t="str">
        <f t="shared" ca="1" si="202"/>
        <v/>
      </c>
      <c r="J363" s="48" t="str">
        <f t="shared" ca="1" si="202"/>
        <v/>
      </c>
      <c r="K363" s="48" t="str">
        <f t="shared" ca="1" si="202"/>
        <v/>
      </c>
      <c r="L363" s="48" t="str">
        <f t="shared" ca="1" si="202"/>
        <v/>
      </c>
      <c r="M363" s="48" t="str">
        <f t="shared" ca="1" si="202"/>
        <v/>
      </c>
      <c r="N363" s="48" t="str">
        <f t="shared" ca="1" si="202"/>
        <v/>
      </c>
      <c r="P363" s="26" t="str">
        <f t="shared" ca="1" si="179"/>
        <v/>
      </c>
      <c r="Q363" s="26" t="str">
        <f t="shared" ca="1" si="180"/>
        <v/>
      </c>
      <c r="R363" s="26" t="str">
        <f t="shared" ca="1" si="181"/>
        <v/>
      </c>
      <c r="S363" s="26" t="str">
        <f t="shared" ca="1" si="182"/>
        <v/>
      </c>
      <c r="T363" s="26" t="str">
        <f t="shared" ca="1" si="183"/>
        <v/>
      </c>
      <c r="U363" s="26" t="str">
        <f t="shared" ca="1" si="184"/>
        <v/>
      </c>
      <c r="V363" s="26" t="str">
        <f t="shared" ca="1" si="185"/>
        <v/>
      </c>
      <c r="W363" s="26" t="str">
        <f t="shared" ca="1" si="186"/>
        <v/>
      </c>
      <c r="X363" s="26" t="str">
        <f t="shared" ca="1" si="187"/>
        <v/>
      </c>
      <c r="Y363" s="26" t="str">
        <f t="shared" ca="1" si="188"/>
        <v/>
      </c>
      <c r="Z363" s="28" t="str">
        <f t="shared" ca="1" si="175"/>
        <v/>
      </c>
      <c r="AA363" s="57" t="str">
        <f t="shared" ca="1" si="189"/>
        <v/>
      </c>
      <c r="AB363" s="33" t="str">
        <f t="shared" ca="1" si="176"/>
        <v/>
      </c>
      <c r="AD363" s="28" t="str">
        <f t="shared" ca="1" si="190"/>
        <v/>
      </c>
      <c r="AE363" s="28" t="str">
        <f t="shared" ca="1" si="191"/>
        <v/>
      </c>
      <c r="AF363" s="28" t="str">
        <f t="shared" ca="1" si="192"/>
        <v/>
      </c>
      <c r="AG363" s="28" t="str">
        <f t="shared" ca="1" si="193"/>
        <v/>
      </c>
      <c r="AH363" s="28" t="str">
        <f t="shared" ca="1" si="194"/>
        <v/>
      </c>
      <c r="AI363" s="28" t="str">
        <f t="shared" ca="1" si="195"/>
        <v/>
      </c>
      <c r="AJ363" s="28" t="str">
        <f t="shared" ca="1" si="196"/>
        <v/>
      </c>
      <c r="AK363" s="28" t="str">
        <f t="shared" ca="1" si="197"/>
        <v/>
      </c>
      <c r="AL363" s="28" t="str">
        <f t="shared" ca="1" si="198"/>
        <v/>
      </c>
      <c r="AM363" s="28" t="str">
        <f t="shared" ca="1" si="199"/>
        <v/>
      </c>
      <c r="AN363" s="28" t="str">
        <f t="shared" ca="1" si="177"/>
        <v/>
      </c>
      <c r="AO363" s="28" t="str">
        <f t="shared" ca="1" si="200"/>
        <v/>
      </c>
      <c r="AP363" s="33" t="str">
        <f t="shared" ca="1" si="178"/>
        <v/>
      </c>
      <c r="AQ363" s="54"/>
      <c r="AR363" s="53"/>
      <c r="AS363" s="53"/>
      <c r="AT363" s="53"/>
      <c r="AU363" s="53"/>
    </row>
    <row r="364" spans="1:51" ht="15" customHeight="1" x14ac:dyDescent="0.25">
      <c r="A364" s="31" t="str">
        <f t="shared" ca="1" si="171"/>
        <v/>
      </c>
      <c r="B364" s="32" t="str">
        <f t="shared" ca="1" si="172"/>
        <v/>
      </c>
      <c r="C364" s="32" t="str">
        <f t="shared" ca="1" si="173"/>
        <v/>
      </c>
      <c r="D364" s="48">
        <f>RAWDATA!A366</f>
        <v>195609</v>
      </c>
      <c r="E364" s="48" t="str">
        <f t="shared" ca="1" si="201"/>
        <v/>
      </c>
      <c r="F364" s="48" t="str">
        <f t="shared" ca="1" si="202"/>
        <v/>
      </c>
      <c r="G364" s="48" t="str">
        <f t="shared" ca="1" si="202"/>
        <v/>
      </c>
      <c r="H364" s="48" t="str">
        <f t="shared" ca="1" si="202"/>
        <v/>
      </c>
      <c r="I364" s="48" t="str">
        <f t="shared" ca="1" si="202"/>
        <v/>
      </c>
      <c r="J364" s="48" t="str">
        <f t="shared" ca="1" si="202"/>
        <v/>
      </c>
      <c r="K364" s="48" t="str">
        <f t="shared" ca="1" si="202"/>
        <v/>
      </c>
      <c r="L364" s="48" t="str">
        <f t="shared" ca="1" si="202"/>
        <v/>
      </c>
      <c r="M364" s="48" t="str">
        <f t="shared" ca="1" si="202"/>
        <v/>
      </c>
      <c r="N364" s="48" t="str">
        <f t="shared" ca="1" si="202"/>
        <v/>
      </c>
      <c r="P364" s="26" t="str">
        <f t="shared" ca="1" si="179"/>
        <v/>
      </c>
      <c r="Q364" s="26" t="str">
        <f t="shared" ca="1" si="180"/>
        <v/>
      </c>
      <c r="R364" s="26" t="str">
        <f t="shared" ca="1" si="181"/>
        <v/>
      </c>
      <c r="S364" s="26" t="str">
        <f t="shared" ca="1" si="182"/>
        <v/>
      </c>
      <c r="T364" s="26" t="str">
        <f t="shared" ca="1" si="183"/>
        <v/>
      </c>
      <c r="U364" s="26" t="str">
        <f t="shared" ca="1" si="184"/>
        <v/>
      </c>
      <c r="V364" s="26" t="str">
        <f t="shared" ca="1" si="185"/>
        <v/>
      </c>
      <c r="W364" s="26" t="str">
        <f t="shared" ca="1" si="186"/>
        <v/>
      </c>
      <c r="X364" s="26" t="str">
        <f t="shared" ca="1" si="187"/>
        <v/>
      </c>
      <c r="Y364" s="26" t="str">
        <f t="shared" ca="1" si="188"/>
        <v/>
      </c>
      <c r="Z364" s="28" t="str">
        <f t="shared" ca="1" si="175"/>
        <v/>
      </c>
      <c r="AA364" s="57" t="str">
        <f t="shared" ca="1" si="189"/>
        <v/>
      </c>
      <c r="AB364" s="33" t="str">
        <f t="shared" ca="1" si="176"/>
        <v/>
      </c>
      <c r="AD364" s="28" t="str">
        <f t="shared" ca="1" si="190"/>
        <v/>
      </c>
      <c r="AE364" s="28" t="str">
        <f t="shared" ca="1" si="191"/>
        <v/>
      </c>
      <c r="AF364" s="28" t="str">
        <f t="shared" ca="1" si="192"/>
        <v/>
      </c>
      <c r="AG364" s="28" t="str">
        <f t="shared" ca="1" si="193"/>
        <v/>
      </c>
      <c r="AH364" s="28" t="str">
        <f t="shared" ca="1" si="194"/>
        <v/>
      </c>
      <c r="AI364" s="28" t="str">
        <f t="shared" ca="1" si="195"/>
        <v/>
      </c>
      <c r="AJ364" s="28" t="str">
        <f t="shared" ca="1" si="196"/>
        <v/>
      </c>
      <c r="AK364" s="28" t="str">
        <f t="shared" ca="1" si="197"/>
        <v/>
      </c>
      <c r="AL364" s="28" t="str">
        <f t="shared" ca="1" si="198"/>
        <v/>
      </c>
      <c r="AM364" s="28" t="str">
        <f t="shared" ca="1" si="199"/>
        <v/>
      </c>
      <c r="AN364" s="28" t="str">
        <f t="shared" ca="1" si="177"/>
        <v/>
      </c>
      <c r="AO364" s="28" t="str">
        <f t="shared" ca="1" si="200"/>
        <v/>
      </c>
      <c r="AP364" s="33" t="str">
        <f t="shared" ca="1" si="178"/>
        <v/>
      </c>
      <c r="AQ364" s="54"/>
      <c r="AR364" s="53"/>
      <c r="AS364" s="53"/>
      <c r="AT364" s="53"/>
      <c r="AU364" s="53"/>
    </row>
    <row r="365" spans="1:51" ht="15" customHeight="1" x14ac:dyDescent="0.25">
      <c r="A365" s="31" t="str">
        <f t="shared" ca="1" si="171"/>
        <v/>
      </c>
      <c r="B365" s="32" t="str">
        <f t="shared" ca="1" si="172"/>
        <v/>
      </c>
      <c r="C365" s="32" t="str">
        <f t="shared" ca="1" si="173"/>
        <v/>
      </c>
      <c r="D365" s="48">
        <f>RAWDATA!A367</f>
        <v>195610</v>
      </c>
      <c r="E365" s="48" t="str">
        <f t="shared" ca="1" si="201"/>
        <v/>
      </c>
      <c r="F365" s="48" t="str">
        <f t="shared" ca="1" si="202"/>
        <v/>
      </c>
      <c r="G365" s="48" t="str">
        <f t="shared" ca="1" si="202"/>
        <v/>
      </c>
      <c r="H365" s="48" t="str">
        <f t="shared" ca="1" si="202"/>
        <v/>
      </c>
      <c r="I365" s="48" t="str">
        <f t="shared" ca="1" si="202"/>
        <v/>
      </c>
      <c r="J365" s="48" t="str">
        <f t="shared" ca="1" si="202"/>
        <v/>
      </c>
      <c r="K365" s="48" t="str">
        <f t="shared" ca="1" si="202"/>
        <v/>
      </c>
      <c r="L365" s="48" t="str">
        <f t="shared" ca="1" si="202"/>
        <v/>
      </c>
      <c r="M365" s="48" t="str">
        <f t="shared" ca="1" si="202"/>
        <v/>
      </c>
      <c r="N365" s="48" t="str">
        <f t="shared" ca="1" si="202"/>
        <v/>
      </c>
      <c r="P365" s="26" t="str">
        <f t="shared" ca="1" si="179"/>
        <v/>
      </c>
      <c r="Q365" s="26" t="str">
        <f t="shared" ca="1" si="180"/>
        <v/>
      </c>
      <c r="R365" s="26" t="str">
        <f t="shared" ca="1" si="181"/>
        <v/>
      </c>
      <c r="S365" s="26" t="str">
        <f t="shared" ca="1" si="182"/>
        <v/>
      </c>
      <c r="T365" s="26" t="str">
        <f t="shared" ca="1" si="183"/>
        <v/>
      </c>
      <c r="U365" s="26" t="str">
        <f t="shared" ca="1" si="184"/>
        <v/>
      </c>
      <c r="V365" s="26" t="str">
        <f t="shared" ca="1" si="185"/>
        <v/>
      </c>
      <c r="W365" s="26" t="str">
        <f t="shared" ca="1" si="186"/>
        <v/>
      </c>
      <c r="X365" s="26" t="str">
        <f t="shared" ca="1" si="187"/>
        <v/>
      </c>
      <c r="Y365" s="26" t="str">
        <f t="shared" ca="1" si="188"/>
        <v/>
      </c>
      <c r="Z365" s="28" t="str">
        <f t="shared" ca="1" si="175"/>
        <v/>
      </c>
      <c r="AA365" s="57" t="str">
        <f t="shared" ca="1" si="189"/>
        <v/>
      </c>
      <c r="AB365" s="33" t="str">
        <f t="shared" ca="1" si="176"/>
        <v/>
      </c>
      <c r="AD365" s="28" t="str">
        <f t="shared" ca="1" si="190"/>
        <v/>
      </c>
      <c r="AE365" s="28" t="str">
        <f t="shared" ca="1" si="191"/>
        <v/>
      </c>
      <c r="AF365" s="28" t="str">
        <f t="shared" ca="1" si="192"/>
        <v/>
      </c>
      <c r="AG365" s="28" t="str">
        <f t="shared" ca="1" si="193"/>
        <v/>
      </c>
      <c r="AH365" s="28" t="str">
        <f t="shared" ca="1" si="194"/>
        <v/>
      </c>
      <c r="AI365" s="28" t="str">
        <f t="shared" ca="1" si="195"/>
        <v/>
      </c>
      <c r="AJ365" s="28" t="str">
        <f t="shared" ca="1" si="196"/>
        <v/>
      </c>
      <c r="AK365" s="28" t="str">
        <f t="shared" ca="1" si="197"/>
        <v/>
      </c>
      <c r="AL365" s="28" t="str">
        <f t="shared" ca="1" si="198"/>
        <v/>
      </c>
      <c r="AM365" s="28" t="str">
        <f t="shared" ca="1" si="199"/>
        <v/>
      </c>
      <c r="AN365" s="28" t="str">
        <f t="shared" ca="1" si="177"/>
        <v/>
      </c>
      <c r="AO365" s="28" t="str">
        <f t="shared" ca="1" si="200"/>
        <v/>
      </c>
      <c r="AP365" s="33" t="str">
        <f t="shared" ca="1" si="178"/>
        <v/>
      </c>
      <c r="AQ365" s="54"/>
      <c r="AR365" s="53"/>
      <c r="AS365" s="53"/>
      <c r="AT365" s="53"/>
      <c r="AU365" s="53"/>
    </row>
    <row r="366" spans="1:51" ht="15" customHeight="1" x14ac:dyDescent="0.25">
      <c r="A366" s="31" t="str">
        <f t="shared" ca="1" si="171"/>
        <v/>
      </c>
      <c r="B366" s="32" t="str">
        <f t="shared" ca="1" si="172"/>
        <v/>
      </c>
      <c r="C366" s="32" t="str">
        <f t="shared" ca="1" si="173"/>
        <v/>
      </c>
      <c r="D366" s="48">
        <f>RAWDATA!A368</f>
        <v>195611</v>
      </c>
      <c r="E366" s="48" t="str">
        <f t="shared" ca="1" si="201"/>
        <v/>
      </c>
      <c r="F366" s="48" t="str">
        <f t="shared" ca="1" si="202"/>
        <v/>
      </c>
      <c r="G366" s="48" t="str">
        <f t="shared" ca="1" si="202"/>
        <v/>
      </c>
      <c r="H366" s="48" t="str">
        <f t="shared" ca="1" si="202"/>
        <v/>
      </c>
      <c r="I366" s="48" t="str">
        <f t="shared" ca="1" si="202"/>
        <v/>
      </c>
      <c r="J366" s="48" t="str">
        <f t="shared" ca="1" si="202"/>
        <v/>
      </c>
      <c r="K366" s="48" t="str">
        <f t="shared" ca="1" si="202"/>
        <v/>
      </c>
      <c r="L366" s="48" t="str">
        <f t="shared" ca="1" si="202"/>
        <v/>
      </c>
      <c r="M366" s="48" t="str">
        <f t="shared" ca="1" si="202"/>
        <v/>
      </c>
      <c r="N366" s="48" t="str">
        <f t="shared" ca="1" si="202"/>
        <v/>
      </c>
      <c r="P366" s="26" t="str">
        <f t="shared" ca="1" si="179"/>
        <v/>
      </c>
      <c r="Q366" s="26" t="str">
        <f t="shared" ca="1" si="180"/>
        <v/>
      </c>
      <c r="R366" s="26" t="str">
        <f t="shared" ca="1" si="181"/>
        <v/>
      </c>
      <c r="S366" s="26" t="str">
        <f t="shared" ca="1" si="182"/>
        <v/>
      </c>
      <c r="T366" s="26" t="str">
        <f t="shared" ca="1" si="183"/>
        <v/>
      </c>
      <c r="U366" s="26" t="str">
        <f t="shared" ca="1" si="184"/>
        <v/>
      </c>
      <c r="V366" s="26" t="str">
        <f t="shared" ca="1" si="185"/>
        <v/>
      </c>
      <c r="W366" s="26" t="str">
        <f t="shared" ca="1" si="186"/>
        <v/>
      </c>
      <c r="X366" s="26" t="str">
        <f t="shared" ca="1" si="187"/>
        <v/>
      </c>
      <c r="Y366" s="26" t="str">
        <f t="shared" ca="1" si="188"/>
        <v/>
      </c>
      <c r="Z366" s="28" t="str">
        <f t="shared" ca="1" si="175"/>
        <v/>
      </c>
      <c r="AA366" s="57" t="str">
        <f t="shared" ca="1" si="189"/>
        <v/>
      </c>
      <c r="AB366" s="33" t="str">
        <f t="shared" ca="1" si="176"/>
        <v/>
      </c>
      <c r="AD366" s="28" t="str">
        <f t="shared" ca="1" si="190"/>
        <v/>
      </c>
      <c r="AE366" s="28" t="str">
        <f t="shared" ca="1" si="191"/>
        <v/>
      </c>
      <c r="AF366" s="28" t="str">
        <f t="shared" ca="1" si="192"/>
        <v/>
      </c>
      <c r="AG366" s="28" t="str">
        <f t="shared" ca="1" si="193"/>
        <v/>
      </c>
      <c r="AH366" s="28" t="str">
        <f t="shared" ca="1" si="194"/>
        <v/>
      </c>
      <c r="AI366" s="28" t="str">
        <f t="shared" ca="1" si="195"/>
        <v/>
      </c>
      <c r="AJ366" s="28" t="str">
        <f t="shared" ca="1" si="196"/>
        <v/>
      </c>
      <c r="AK366" s="28" t="str">
        <f t="shared" ca="1" si="197"/>
        <v/>
      </c>
      <c r="AL366" s="28" t="str">
        <f t="shared" ca="1" si="198"/>
        <v/>
      </c>
      <c r="AM366" s="28" t="str">
        <f t="shared" ca="1" si="199"/>
        <v/>
      </c>
      <c r="AN366" s="28" t="str">
        <f t="shared" ca="1" si="177"/>
        <v/>
      </c>
      <c r="AO366" s="28" t="str">
        <f t="shared" ca="1" si="200"/>
        <v/>
      </c>
      <c r="AP366" s="33" t="str">
        <f t="shared" ca="1" si="178"/>
        <v/>
      </c>
      <c r="AQ366" s="54"/>
      <c r="AR366" s="53"/>
      <c r="AS366" s="53"/>
      <c r="AT366" s="53"/>
      <c r="AU366" s="53"/>
      <c r="AY366" s="29"/>
    </row>
    <row r="367" spans="1:51" ht="15" customHeight="1" x14ac:dyDescent="0.25">
      <c r="A367" s="31" t="str">
        <f t="shared" ca="1" si="171"/>
        <v/>
      </c>
      <c r="B367" s="32" t="str">
        <f t="shared" ca="1" si="172"/>
        <v/>
      </c>
      <c r="C367" s="32" t="str">
        <f t="shared" ca="1" si="173"/>
        <v/>
      </c>
      <c r="D367" s="48">
        <f>RAWDATA!A369</f>
        <v>195612</v>
      </c>
      <c r="E367" s="48" t="str">
        <f t="shared" ca="1" si="201"/>
        <v/>
      </c>
      <c r="F367" s="48" t="str">
        <f t="shared" ca="1" si="202"/>
        <v/>
      </c>
      <c r="G367" s="48" t="str">
        <f t="shared" ca="1" si="202"/>
        <v/>
      </c>
      <c r="H367" s="48" t="str">
        <f t="shared" ca="1" si="202"/>
        <v/>
      </c>
      <c r="I367" s="48" t="str">
        <f t="shared" ca="1" si="202"/>
        <v/>
      </c>
      <c r="J367" s="48" t="str">
        <f t="shared" ca="1" si="202"/>
        <v/>
      </c>
      <c r="K367" s="48" t="str">
        <f t="shared" ca="1" si="202"/>
        <v/>
      </c>
      <c r="L367" s="48" t="str">
        <f t="shared" ca="1" si="202"/>
        <v/>
      </c>
      <c r="M367" s="48" t="str">
        <f t="shared" ca="1" si="202"/>
        <v/>
      </c>
      <c r="N367" s="48" t="str">
        <f t="shared" ca="1" si="202"/>
        <v/>
      </c>
      <c r="P367" s="26" t="str">
        <f t="shared" ca="1" si="179"/>
        <v/>
      </c>
      <c r="Q367" s="26" t="str">
        <f t="shared" ca="1" si="180"/>
        <v/>
      </c>
      <c r="R367" s="26" t="str">
        <f t="shared" ca="1" si="181"/>
        <v/>
      </c>
      <c r="S367" s="26" t="str">
        <f t="shared" ca="1" si="182"/>
        <v/>
      </c>
      <c r="T367" s="26" t="str">
        <f t="shared" ca="1" si="183"/>
        <v/>
      </c>
      <c r="U367" s="26" t="str">
        <f t="shared" ca="1" si="184"/>
        <v/>
      </c>
      <c r="V367" s="26" t="str">
        <f t="shared" ca="1" si="185"/>
        <v/>
      </c>
      <c r="W367" s="26" t="str">
        <f t="shared" ca="1" si="186"/>
        <v/>
      </c>
      <c r="X367" s="26" t="str">
        <f t="shared" ca="1" si="187"/>
        <v/>
      </c>
      <c r="Y367" s="26" t="str">
        <f t="shared" ca="1" si="188"/>
        <v/>
      </c>
      <c r="Z367" s="28" t="str">
        <f t="shared" ca="1" si="175"/>
        <v/>
      </c>
      <c r="AA367" s="57" t="str">
        <f t="shared" ca="1" si="189"/>
        <v/>
      </c>
      <c r="AB367" s="33" t="str">
        <f t="shared" ca="1" si="176"/>
        <v/>
      </c>
      <c r="AD367" s="28" t="str">
        <f t="shared" ca="1" si="190"/>
        <v/>
      </c>
      <c r="AE367" s="28" t="str">
        <f t="shared" ca="1" si="191"/>
        <v/>
      </c>
      <c r="AF367" s="28" t="str">
        <f t="shared" ca="1" si="192"/>
        <v/>
      </c>
      <c r="AG367" s="28" t="str">
        <f t="shared" ca="1" si="193"/>
        <v/>
      </c>
      <c r="AH367" s="28" t="str">
        <f t="shared" ca="1" si="194"/>
        <v/>
      </c>
      <c r="AI367" s="28" t="str">
        <f t="shared" ca="1" si="195"/>
        <v/>
      </c>
      <c r="AJ367" s="28" t="str">
        <f t="shared" ca="1" si="196"/>
        <v/>
      </c>
      <c r="AK367" s="28" t="str">
        <f t="shared" ca="1" si="197"/>
        <v/>
      </c>
      <c r="AL367" s="28" t="str">
        <f t="shared" ca="1" si="198"/>
        <v/>
      </c>
      <c r="AM367" s="28" t="str">
        <f t="shared" ca="1" si="199"/>
        <v/>
      </c>
      <c r="AN367" s="28" t="str">
        <f t="shared" ca="1" si="177"/>
        <v/>
      </c>
      <c r="AO367" s="28" t="str">
        <f t="shared" ca="1" si="200"/>
        <v/>
      </c>
      <c r="AP367" s="33" t="str">
        <f t="shared" ca="1" si="178"/>
        <v/>
      </c>
      <c r="AQ367" s="54"/>
      <c r="AR367" s="53"/>
      <c r="AS367" s="53"/>
      <c r="AT367" s="53"/>
      <c r="AU367" s="53"/>
    </row>
    <row r="368" spans="1:51" ht="15" customHeight="1" x14ac:dyDescent="0.25">
      <c r="A368" s="31" t="str">
        <f t="shared" ref="A368:A431" ca="1" si="203">IF(E368="","",DATE(LEFT(D368,4),RIGHT(D368,2),1))</f>
        <v/>
      </c>
      <c r="B368" s="32" t="str">
        <f t="shared" ref="B368:B431" ca="1" si="204">IF(E368="","",YEAR(A368))</f>
        <v/>
      </c>
      <c r="C368" s="32" t="str">
        <f t="shared" ref="C368:C431" ca="1" si="205">IF(E368="","",MONTH(A368))</f>
        <v/>
      </c>
      <c r="D368" s="48">
        <f>RAWDATA!A370</f>
        <v>195701</v>
      </c>
      <c r="E368" s="48" t="str">
        <f t="shared" ca="1" si="201"/>
        <v/>
      </c>
      <c r="F368" s="48" t="str">
        <f t="shared" ca="1" si="202"/>
        <v/>
      </c>
      <c r="G368" s="48" t="str">
        <f t="shared" ca="1" si="202"/>
        <v/>
      </c>
      <c r="H368" s="48" t="str">
        <f t="shared" ca="1" si="202"/>
        <v/>
      </c>
      <c r="I368" s="48" t="str">
        <f t="shared" ca="1" si="202"/>
        <v/>
      </c>
      <c r="J368" s="48" t="str">
        <f t="shared" ca="1" si="202"/>
        <v/>
      </c>
      <c r="K368" s="48" t="str">
        <f t="shared" ca="1" si="202"/>
        <v/>
      </c>
      <c r="L368" s="48" t="str">
        <f t="shared" ca="1" si="202"/>
        <v/>
      </c>
      <c r="M368" s="48" t="str">
        <f t="shared" ca="1" si="202"/>
        <v/>
      </c>
      <c r="N368" s="48" t="str">
        <f t="shared" ca="1" si="202"/>
        <v/>
      </c>
      <c r="P368" s="26" t="str">
        <f t="shared" ca="1" si="179"/>
        <v/>
      </c>
      <c r="Q368" s="26" t="str">
        <f t="shared" ca="1" si="180"/>
        <v/>
      </c>
      <c r="R368" s="26" t="str">
        <f t="shared" ca="1" si="181"/>
        <v/>
      </c>
      <c r="S368" s="26" t="str">
        <f t="shared" ca="1" si="182"/>
        <v/>
      </c>
      <c r="T368" s="26" t="str">
        <f t="shared" ca="1" si="183"/>
        <v/>
      </c>
      <c r="U368" s="26" t="str">
        <f t="shared" ca="1" si="184"/>
        <v/>
      </c>
      <c r="V368" s="26" t="str">
        <f t="shared" ca="1" si="185"/>
        <v/>
      </c>
      <c r="W368" s="26" t="str">
        <f t="shared" ca="1" si="186"/>
        <v/>
      </c>
      <c r="X368" s="26" t="str">
        <f t="shared" ca="1" si="187"/>
        <v/>
      </c>
      <c r="Y368" s="26" t="str">
        <f t="shared" ca="1" si="188"/>
        <v/>
      </c>
      <c r="Z368" s="28" t="str">
        <f t="shared" ca="1" si="175"/>
        <v/>
      </c>
      <c r="AA368" s="57" t="str">
        <f t="shared" ca="1" si="189"/>
        <v/>
      </c>
      <c r="AB368" s="33" t="str">
        <f t="shared" ca="1" si="176"/>
        <v/>
      </c>
      <c r="AD368" s="28" t="str">
        <f t="shared" ca="1" si="190"/>
        <v/>
      </c>
      <c r="AE368" s="28" t="str">
        <f t="shared" ca="1" si="191"/>
        <v/>
      </c>
      <c r="AF368" s="28" t="str">
        <f t="shared" ca="1" si="192"/>
        <v/>
      </c>
      <c r="AG368" s="28" t="str">
        <f t="shared" ca="1" si="193"/>
        <v/>
      </c>
      <c r="AH368" s="28" t="str">
        <f t="shared" ca="1" si="194"/>
        <v/>
      </c>
      <c r="AI368" s="28" t="str">
        <f t="shared" ca="1" si="195"/>
        <v/>
      </c>
      <c r="AJ368" s="28" t="str">
        <f t="shared" ca="1" si="196"/>
        <v/>
      </c>
      <c r="AK368" s="28" t="str">
        <f t="shared" ca="1" si="197"/>
        <v/>
      </c>
      <c r="AL368" s="28" t="str">
        <f t="shared" ca="1" si="198"/>
        <v/>
      </c>
      <c r="AM368" s="28" t="str">
        <f t="shared" ca="1" si="199"/>
        <v/>
      </c>
      <c r="AN368" s="28" t="str">
        <f t="shared" ca="1" si="177"/>
        <v/>
      </c>
      <c r="AO368" s="28" t="str">
        <f t="shared" ca="1" si="200"/>
        <v/>
      </c>
      <c r="AP368" s="33" t="str">
        <f t="shared" ca="1" si="178"/>
        <v/>
      </c>
      <c r="AQ368" s="54"/>
      <c r="AR368" s="53"/>
      <c r="AS368" s="53"/>
      <c r="AT368" s="53"/>
      <c r="AU368" s="53"/>
    </row>
    <row r="369" spans="1:51" ht="15" customHeight="1" x14ac:dyDescent="0.25">
      <c r="A369" s="31" t="str">
        <f t="shared" ca="1" si="203"/>
        <v/>
      </c>
      <c r="B369" s="32" t="str">
        <f t="shared" ca="1" si="204"/>
        <v/>
      </c>
      <c r="C369" s="32" t="str">
        <f t="shared" ca="1" si="205"/>
        <v/>
      </c>
      <c r="D369" s="48">
        <f>RAWDATA!A371</f>
        <v>195702</v>
      </c>
      <c r="E369" s="48" t="str">
        <f t="shared" ca="1" si="201"/>
        <v/>
      </c>
      <c r="F369" s="48" t="str">
        <f t="shared" ca="1" si="202"/>
        <v/>
      </c>
      <c r="G369" s="48" t="str">
        <f t="shared" ca="1" si="202"/>
        <v/>
      </c>
      <c r="H369" s="48" t="str">
        <f t="shared" ca="1" si="202"/>
        <v/>
      </c>
      <c r="I369" s="48" t="str">
        <f t="shared" ca="1" si="202"/>
        <v/>
      </c>
      <c r="J369" s="48" t="str">
        <f t="shared" ca="1" si="202"/>
        <v/>
      </c>
      <c r="K369" s="48" t="str">
        <f t="shared" ca="1" si="202"/>
        <v/>
      </c>
      <c r="L369" s="48" t="str">
        <f t="shared" ca="1" si="202"/>
        <v/>
      </c>
      <c r="M369" s="48" t="str">
        <f t="shared" ca="1" si="202"/>
        <v/>
      </c>
      <c r="N369" s="48" t="str">
        <f t="shared" ca="1" si="202"/>
        <v/>
      </c>
      <c r="P369" s="26" t="str">
        <f t="shared" ca="1" si="179"/>
        <v/>
      </c>
      <c r="Q369" s="26" t="str">
        <f t="shared" ca="1" si="180"/>
        <v/>
      </c>
      <c r="R369" s="26" t="str">
        <f t="shared" ca="1" si="181"/>
        <v/>
      </c>
      <c r="S369" s="26" t="str">
        <f t="shared" ca="1" si="182"/>
        <v/>
      </c>
      <c r="T369" s="26" t="str">
        <f t="shared" ca="1" si="183"/>
        <v/>
      </c>
      <c r="U369" s="26" t="str">
        <f t="shared" ca="1" si="184"/>
        <v/>
      </c>
      <c r="V369" s="26" t="str">
        <f t="shared" ca="1" si="185"/>
        <v/>
      </c>
      <c r="W369" s="26" t="str">
        <f t="shared" ca="1" si="186"/>
        <v/>
      </c>
      <c r="X369" s="26" t="str">
        <f t="shared" ca="1" si="187"/>
        <v/>
      </c>
      <c r="Y369" s="26" t="str">
        <f t="shared" ca="1" si="188"/>
        <v/>
      </c>
      <c r="Z369" s="28" t="str">
        <f t="shared" ca="1" si="175"/>
        <v/>
      </c>
      <c r="AA369" s="57" t="str">
        <f t="shared" ca="1" si="189"/>
        <v/>
      </c>
      <c r="AB369" s="33" t="str">
        <f t="shared" ca="1" si="176"/>
        <v/>
      </c>
      <c r="AD369" s="28" t="str">
        <f t="shared" ca="1" si="190"/>
        <v/>
      </c>
      <c r="AE369" s="28" t="str">
        <f t="shared" ca="1" si="191"/>
        <v/>
      </c>
      <c r="AF369" s="28" t="str">
        <f t="shared" ca="1" si="192"/>
        <v/>
      </c>
      <c r="AG369" s="28" t="str">
        <f t="shared" ca="1" si="193"/>
        <v/>
      </c>
      <c r="AH369" s="28" t="str">
        <f t="shared" ca="1" si="194"/>
        <v/>
      </c>
      <c r="AI369" s="28" t="str">
        <f t="shared" ca="1" si="195"/>
        <v/>
      </c>
      <c r="AJ369" s="28" t="str">
        <f t="shared" ca="1" si="196"/>
        <v/>
      </c>
      <c r="AK369" s="28" t="str">
        <f t="shared" ca="1" si="197"/>
        <v/>
      </c>
      <c r="AL369" s="28" t="str">
        <f t="shared" ca="1" si="198"/>
        <v/>
      </c>
      <c r="AM369" s="28" t="str">
        <f t="shared" ca="1" si="199"/>
        <v/>
      </c>
      <c r="AN369" s="28" t="str">
        <f t="shared" ca="1" si="177"/>
        <v/>
      </c>
      <c r="AO369" s="28" t="str">
        <f t="shared" ca="1" si="200"/>
        <v/>
      </c>
      <c r="AP369" s="33" t="str">
        <f t="shared" ca="1" si="178"/>
        <v/>
      </c>
      <c r="AQ369" s="54"/>
      <c r="AR369" s="53"/>
      <c r="AS369" s="53"/>
      <c r="AT369" s="53"/>
      <c r="AU369" s="53"/>
    </row>
    <row r="370" spans="1:51" ht="15" customHeight="1" x14ac:dyDescent="0.25">
      <c r="A370" s="31" t="str">
        <f t="shared" ca="1" si="203"/>
        <v/>
      </c>
      <c r="B370" s="32" t="str">
        <f t="shared" ca="1" si="204"/>
        <v/>
      </c>
      <c r="C370" s="32" t="str">
        <f t="shared" ca="1" si="205"/>
        <v/>
      </c>
      <c r="D370" s="48">
        <f>RAWDATA!A372</f>
        <v>195703</v>
      </c>
      <c r="E370" s="48" t="str">
        <f t="shared" ca="1" si="201"/>
        <v/>
      </c>
      <c r="F370" s="48" t="str">
        <f t="shared" ca="1" si="202"/>
        <v/>
      </c>
      <c r="G370" s="48" t="str">
        <f t="shared" ca="1" si="202"/>
        <v/>
      </c>
      <c r="H370" s="48" t="str">
        <f t="shared" ca="1" si="202"/>
        <v/>
      </c>
      <c r="I370" s="48" t="str">
        <f t="shared" ca="1" si="202"/>
        <v/>
      </c>
      <c r="J370" s="48" t="str">
        <f t="shared" ca="1" si="202"/>
        <v/>
      </c>
      <c r="K370" s="48" t="str">
        <f t="shared" ca="1" si="202"/>
        <v/>
      </c>
      <c r="L370" s="48" t="str">
        <f t="shared" ca="1" si="202"/>
        <v/>
      </c>
      <c r="M370" s="48" t="str">
        <f t="shared" ca="1" si="202"/>
        <v/>
      </c>
      <c r="N370" s="48" t="str">
        <f t="shared" ca="1" si="202"/>
        <v/>
      </c>
      <c r="P370" s="26" t="str">
        <f t="shared" ca="1" si="179"/>
        <v/>
      </c>
      <c r="Q370" s="26" t="str">
        <f t="shared" ca="1" si="180"/>
        <v/>
      </c>
      <c r="R370" s="26" t="str">
        <f t="shared" ca="1" si="181"/>
        <v/>
      </c>
      <c r="S370" s="26" t="str">
        <f t="shared" ca="1" si="182"/>
        <v/>
      </c>
      <c r="T370" s="26" t="str">
        <f t="shared" ca="1" si="183"/>
        <v/>
      </c>
      <c r="U370" s="26" t="str">
        <f t="shared" ca="1" si="184"/>
        <v/>
      </c>
      <c r="V370" s="26" t="str">
        <f t="shared" ca="1" si="185"/>
        <v/>
      </c>
      <c r="W370" s="26" t="str">
        <f t="shared" ca="1" si="186"/>
        <v/>
      </c>
      <c r="X370" s="26" t="str">
        <f t="shared" ca="1" si="187"/>
        <v/>
      </c>
      <c r="Y370" s="26" t="str">
        <f t="shared" ca="1" si="188"/>
        <v/>
      </c>
      <c r="Z370" s="28" t="str">
        <f t="shared" ca="1" si="175"/>
        <v/>
      </c>
      <c r="AA370" s="57" t="str">
        <f t="shared" ca="1" si="189"/>
        <v/>
      </c>
      <c r="AB370" s="33" t="str">
        <f t="shared" ca="1" si="176"/>
        <v/>
      </c>
      <c r="AD370" s="28" t="str">
        <f t="shared" ca="1" si="190"/>
        <v/>
      </c>
      <c r="AE370" s="28" t="str">
        <f t="shared" ca="1" si="191"/>
        <v/>
      </c>
      <c r="AF370" s="28" t="str">
        <f t="shared" ca="1" si="192"/>
        <v/>
      </c>
      <c r="AG370" s="28" t="str">
        <f t="shared" ca="1" si="193"/>
        <v/>
      </c>
      <c r="AH370" s="28" t="str">
        <f t="shared" ca="1" si="194"/>
        <v/>
      </c>
      <c r="AI370" s="28" t="str">
        <f t="shared" ca="1" si="195"/>
        <v/>
      </c>
      <c r="AJ370" s="28" t="str">
        <f t="shared" ca="1" si="196"/>
        <v/>
      </c>
      <c r="AK370" s="28" t="str">
        <f t="shared" ca="1" si="197"/>
        <v/>
      </c>
      <c r="AL370" s="28" t="str">
        <f t="shared" ca="1" si="198"/>
        <v/>
      </c>
      <c r="AM370" s="28" t="str">
        <f t="shared" ca="1" si="199"/>
        <v/>
      </c>
      <c r="AN370" s="28" t="str">
        <f t="shared" ca="1" si="177"/>
        <v/>
      </c>
      <c r="AO370" s="28" t="str">
        <f t="shared" ca="1" si="200"/>
        <v/>
      </c>
      <c r="AP370" s="33" t="str">
        <f t="shared" ca="1" si="178"/>
        <v/>
      </c>
      <c r="AQ370" s="54"/>
      <c r="AR370" s="53"/>
      <c r="AS370" s="53"/>
      <c r="AT370" s="53"/>
      <c r="AU370" s="53"/>
    </row>
    <row r="371" spans="1:51" ht="15" customHeight="1" x14ac:dyDescent="0.25">
      <c r="A371" s="31" t="str">
        <f t="shared" ca="1" si="203"/>
        <v/>
      </c>
      <c r="B371" s="32" t="str">
        <f t="shared" ca="1" si="204"/>
        <v/>
      </c>
      <c r="C371" s="32" t="str">
        <f t="shared" ca="1" si="205"/>
        <v/>
      </c>
      <c r="D371" s="48">
        <f>RAWDATA!A373</f>
        <v>195704</v>
      </c>
      <c r="E371" s="48" t="str">
        <f t="shared" ca="1" si="201"/>
        <v/>
      </c>
      <c r="F371" s="48" t="str">
        <f t="shared" ca="1" si="202"/>
        <v/>
      </c>
      <c r="G371" s="48" t="str">
        <f t="shared" ca="1" si="202"/>
        <v/>
      </c>
      <c r="H371" s="48" t="str">
        <f t="shared" ca="1" si="202"/>
        <v/>
      </c>
      <c r="I371" s="48" t="str">
        <f t="shared" ca="1" si="202"/>
        <v/>
      </c>
      <c r="J371" s="48" t="str">
        <f t="shared" ca="1" si="202"/>
        <v/>
      </c>
      <c r="K371" s="48" t="str">
        <f t="shared" ca="1" si="202"/>
        <v/>
      </c>
      <c r="L371" s="48" t="str">
        <f t="shared" ca="1" si="202"/>
        <v/>
      </c>
      <c r="M371" s="48" t="str">
        <f t="shared" ca="1" si="202"/>
        <v/>
      </c>
      <c r="N371" s="48" t="str">
        <f t="shared" ca="1" si="202"/>
        <v/>
      </c>
      <c r="P371" s="26" t="str">
        <f t="shared" ca="1" si="179"/>
        <v/>
      </c>
      <c r="Q371" s="26" t="str">
        <f t="shared" ca="1" si="180"/>
        <v/>
      </c>
      <c r="R371" s="26" t="str">
        <f t="shared" ca="1" si="181"/>
        <v/>
      </c>
      <c r="S371" s="26" t="str">
        <f t="shared" ca="1" si="182"/>
        <v/>
      </c>
      <c r="T371" s="26" t="str">
        <f t="shared" ca="1" si="183"/>
        <v/>
      </c>
      <c r="U371" s="26" t="str">
        <f t="shared" ca="1" si="184"/>
        <v/>
      </c>
      <c r="V371" s="26" t="str">
        <f t="shared" ca="1" si="185"/>
        <v/>
      </c>
      <c r="W371" s="26" t="str">
        <f t="shared" ca="1" si="186"/>
        <v/>
      </c>
      <c r="X371" s="26" t="str">
        <f t="shared" ca="1" si="187"/>
        <v/>
      </c>
      <c r="Y371" s="26" t="str">
        <f t="shared" ca="1" si="188"/>
        <v/>
      </c>
      <c r="Z371" s="28" t="str">
        <f t="shared" ca="1" si="175"/>
        <v/>
      </c>
      <c r="AA371" s="57" t="str">
        <f t="shared" ca="1" si="189"/>
        <v/>
      </c>
      <c r="AB371" s="33" t="str">
        <f t="shared" ca="1" si="176"/>
        <v/>
      </c>
      <c r="AD371" s="28" t="str">
        <f t="shared" ca="1" si="190"/>
        <v/>
      </c>
      <c r="AE371" s="28" t="str">
        <f t="shared" ca="1" si="191"/>
        <v/>
      </c>
      <c r="AF371" s="28" t="str">
        <f t="shared" ca="1" si="192"/>
        <v/>
      </c>
      <c r="AG371" s="28" t="str">
        <f t="shared" ca="1" si="193"/>
        <v/>
      </c>
      <c r="AH371" s="28" t="str">
        <f t="shared" ca="1" si="194"/>
        <v/>
      </c>
      <c r="AI371" s="28" t="str">
        <f t="shared" ca="1" si="195"/>
        <v/>
      </c>
      <c r="AJ371" s="28" t="str">
        <f t="shared" ca="1" si="196"/>
        <v/>
      </c>
      <c r="AK371" s="28" t="str">
        <f t="shared" ca="1" si="197"/>
        <v/>
      </c>
      <c r="AL371" s="28" t="str">
        <f t="shared" ca="1" si="198"/>
        <v/>
      </c>
      <c r="AM371" s="28" t="str">
        <f t="shared" ca="1" si="199"/>
        <v/>
      </c>
      <c r="AN371" s="28" t="str">
        <f t="shared" ca="1" si="177"/>
        <v/>
      </c>
      <c r="AO371" s="28" t="str">
        <f t="shared" ca="1" si="200"/>
        <v/>
      </c>
      <c r="AP371" s="33" t="str">
        <f t="shared" ca="1" si="178"/>
        <v/>
      </c>
      <c r="AQ371" s="54"/>
      <c r="AR371" s="53"/>
      <c r="AS371" s="53"/>
      <c r="AT371" s="53"/>
      <c r="AU371" s="53"/>
    </row>
    <row r="372" spans="1:51" ht="15" customHeight="1" x14ac:dyDescent="0.25">
      <c r="A372" s="31" t="str">
        <f t="shared" ca="1" si="203"/>
        <v/>
      </c>
      <c r="B372" s="32" t="str">
        <f t="shared" ca="1" si="204"/>
        <v/>
      </c>
      <c r="C372" s="32" t="str">
        <f t="shared" ca="1" si="205"/>
        <v/>
      </c>
      <c r="D372" s="48">
        <f>RAWDATA!A374</f>
        <v>195705</v>
      </c>
      <c r="E372" s="48" t="str">
        <f t="shared" ca="1" si="201"/>
        <v/>
      </c>
      <c r="F372" s="48" t="str">
        <f t="shared" ca="1" si="202"/>
        <v/>
      </c>
      <c r="G372" s="48" t="str">
        <f t="shared" ca="1" si="202"/>
        <v/>
      </c>
      <c r="H372" s="48" t="str">
        <f t="shared" ca="1" si="202"/>
        <v/>
      </c>
      <c r="I372" s="48" t="str">
        <f t="shared" ca="1" si="202"/>
        <v/>
      </c>
      <c r="J372" s="48" t="str">
        <f t="shared" ca="1" si="202"/>
        <v/>
      </c>
      <c r="K372" s="48" t="str">
        <f t="shared" ca="1" si="202"/>
        <v/>
      </c>
      <c r="L372" s="48" t="str">
        <f t="shared" ca="1" si="202"/>
        <v/>
      </c>
      <c r="M372" s="48" t="str">
        <f t="shared" ca="1" si="202"/>
        <v/>
      </c>
      <c r="N372" s="48" t="str">
        <f t="shared" ca="1" si="202"/>
        <v/>
      </c>
      <c r="P372" s="26" t="str">
        <f t="shared" ca="1" si="179"/>
        <v/>
      </c>
      <c r="Q372" s="26" t="str">
        <f t="shared" ca="1" si="180"/>
        <v/>
      </c>
      <c r="R372" s="26" t="str">
        <f t="shared" ca="1" si="181"/>
        <v/>
      </c>
      <c r="S372" s="26" t="str">
        <f t="shared" ca="1" si="182"/>
        <v/>
      </c>
      <c r="T372" s="26" t="str">
        <f t="shared" ca="1" si="183"/>
        <v/>
      </c>
      <c r="U372" s="26" t="str">
        <f t="shared" ca="1" si="184"/>
        <v/>
      </c>
      <c r="V372" s="26" t="str">
        <f t="shared" ca="1" si="185"/>
        <v/>
      </c>
      <c r="W372" s="26" t="str">
        <f t="shared" ca="1" si="186"/>
        <v/>
      </c>
      <c r="X372" s="26" t="str">
        <f t="shared" ca="1" si="187"/>
        <v/>
      </c>
      <c r="Y372" s="26" t="str">
        <f t="shared" ca="1" si="188"/>
        <v/>
      </c>
      <c r="Z372" s="28" t="str">
        <f t="shared" ca="1" si="175"/>
        <v/>
      </c>
      <c r="AA372" s="57" t="str">
        <f t="shared" ca="1" si="189"/>
        <v/>
      </c>
      <c r="AB372" s="33" t="str">
        <f t="shared" ca="1" si="176"/>
        <v/>
      </c>
      <c r="AD372" s="28" t="str">
        <f t="shared" ca="1" si="190"/>
        <v/>
      </c>
      <c r="AE372" s="28" t="str">
        <f t="shared" ca="1" si="191"/>
        <v/>
      </c>
      <c r="AF372" s="28" t="str">
        <f t="shared" ca="1" si="192"/>
        <v/>
      </c>
      <c r="AG372" s="28" t="str">
        <f t="shared" ca="1" si="193"/>
        <v/>
      </c>
      <c r="AH372" s="28" t="str">
        <f t="shared" ca="1" si="194"/>
        <v/>
      </c>
      <c r="AI372" s="28" t="str">
        <f t="shared" ca="1" si="195"/>
        <v/>
      </c>
      <c r="AJ372" s="28" t="str">
        <f t="shared" ca="1" si="196"/>
        <v/>
      </c>
      <c r="AK372" s="28" t="str">
        <f t="shared" ca="1" si="197"/>
        <v/>
      </c>
      <c r="AL372" s="28" t="str">
        <f t="shared" ca="1" si="198"/>
        <v/>
      </c>
      <c r="AM372" s="28" t="str">
        <f t="shared" ca="1" si="199"/>
        <v/>
      </c>
      <c r="AN372" s="28" t="str">
        <f t="shared" ca="1" si="177"/>
        <v/>
      </c>
      <c r="AO372" s="28" t="str">
        <f t="shared" ca="1" si="200"/>
        <v/>
      </c>
      <c r="AP372" s="33" t="str">
        <f t="shared" ca="1" si="178"/>
        <v/>
      </c>
      <c r="AQ372" s="54"/>
      <c r="AR372" s="53"/>
      <c r="AS372" s="53"/>
      <c r="AT372" s="53"/>
      <c r="AU372" s="53"/>
    </row>
    <row r="373" spans="1:51" ht="15" customHeight="1" x14ac:dyDescent="0.25">
      <c r="A373" s="31" t="str">
        <f t="shared" ca="1" si="203"/>
        <v/>
      </c>
      <c r="B373" s="32" t="str">
        <f t="shared" ca="1" si="204"/>
        <v/>
      </c>
      <c r="C373" s="32" t="str">
        <f t="shared" ca="1" si="205"/>
        <v/>
      </c>
      <c r="D373" s="48">
        <f>RAWDATA!A375</f>
        <v>195706</v>
      </c>
      <c r="E373" s="48" t="str">
        <f t="shared" ca="1" si="201"/>
        <v/>
      </c>
      <c r="F373" s="48" t="str">
        <f t="shared" ca="1" si="202"/>
        <v/>
      </c>
      <c r="G373" s="48" t="str">
        <f t="shared" ca="1" si="202"/>
        <v/>
      </c>
      <c r="H373" s="48" t="str">
        <f t="shared" ca="1" si="202"/>
        <v/>
      </c>
      <c r="I373" s="48" t="str">
        <f t="shared" ca="1" si="202"/>
        <v/>
      </c>
      <c r="J373" s="48" t="str">
        <f t="shared" ca="1" si="202"/>
        <v/>
      </c>
      <c r="K373" s="48" t="str">
        <f t="shared" ca="1" si="202"/>
        <v/>
      </c>
      <c r="L373" s="48" t="str">
        <f t="shared" ca="1" si="202"/>
        <v/>
      </c>
      <c r="M373" s="48" t="str">
        <f t="shared" ca="1" si="202"/>
        <v/>
      </c>
      <c r="N373" s="48" t="str">
        <f t="shared" ca="1" si="202"/>
        <v/>
      </c>
      <c r="P373" s="26" t="str">
        <f t="shared" ca="1" si="179"/>
        <v/>
      </c>
      <c r="Q373" s="26" t="str">
        <f t="shared" ca="1" si="180"/>
        <v/>
      </c>
      <c r="R373" s="26" t="str">
        <f t="shared" ca="1" si="181"/>
        <v/>
      </c>
      <c r="S373" s="26" t="str">
        <f t="shared" ca="1" si="182"/>
        <v/>
      </c>
      <c r="T373" s="26" t="str">
        <f t="shared" ca="1" si="183"/>
        <v/>
      </c>
      <c r="U373" s="26" t="str">
        <f t="shared" ca="1" si="184"/>
        <v/>
      </c>
      <c r="V373" s="26" t="str">
        <f t="shared" ca="1" si="185"/>
        <v/>
      </c>
      <c r="W373" s="26" t="str">
        <f t="shared" ca="1" si="186"/>
        <v/>
      </c>
      <c r="X373" s="26" t="str">
        <f t="shared" ca="1" si="187"/>
        <v/>
      </c>
      <c r="Y373" s="26" t="str">
        <f t="shared" ca="1" si="188"/>
        <v/>
      </c>
      <c r="Z373" s="28" t="str">
        <f t="shared" ca="1" si="175"/>
        <v/>
      </c>
      <c r="AA373" s="57" t="str">
        <f t="shared" ca="1" si="189"/>
        <v/>
      </c>
      <c r="AB373" s="33" t="str">
        <f t="shared" ca="1" si="176"/>
        <v/>
      </c>
      <c r="AD373" s="28" t="str">
        <f t="shared" ca="1" si="190"/>
        <v/>
      </c>
      <c r="AE373" s="28" t="str">
        <f t="shared" ca="1" si="191"/>
        <v/>
      </c>
      <c r="AF373" s="28" t="str">
        <f t="shared" ca="1" si="192"/>
        <v/>
      </c>
      <c r="AG373" s="28" t="str">
        <f t="shared" ca="1" si="193"/>
        <v/>
      </c>
      <c r="AH373" s="28" t="str">
        <f t="shared" ca="1" si="194"/>
        <v/>
      </c>
      <c r="AI373" s="28" t="str">
        <f t="shared" ca="1" si="195"/>
        <v/>
      </c>
      <c r="AJ373" s="28" t="str">
        <f t="shared" ca="1" si="196"/>
        <v/>
      </c>
      <c r="AK373" s="28" t="str">
        <f t="shared" ca="1" si="197"/>
        <v/>
      </c>
      <c r="AL373" s="28" t="str">
        <f t="shared" ca="1" si="198"/>
        <v/>
      </c>
      <c r="AM373" s="28" t="str">
        <f t="shared" ca="1" si="199"/>
        <v/>
      </c>
      <c r="AN373" s="28" t="str">
        <f t="shared" ca="1" si="177"/>
        <v/>
      </c>
      <c r="AO373" s="28" t="str">
        <f t="shared" ca="1" si="200"/>
        <v/>
      </c>
      <c r="AP373" s="33" t="str">
        <f t="shared" ca="1" si="178"/>
        <v/>
      </c>
      <c r="AQ373" s="54"/>
      <c r="AR373" s="53"/>
      <c r="AS373" s="53"/>
      <c r="AT373" s="53"/>
      <c r="AU373" s="53"/>
    </row>
    <row r="374" spans="1:51" ht="15" customHeight="1" x14ac:dyDescent="0.25">
      <c r="A374" s="31" t="str">
        <f t="shared" ca="1" si="203"/>
        <v/>
      </c>
      <c r="B374" s="32" t="str">
        <f t="shared" ca="1" si="204"/>
        <v/>
      </c>
      <c r="C374" s="32" t="str">
        <f t="shared" ca="1" si="205"/>
        <v/>
      </c>
      <c r="D374" s="48">
        <f>RAWDATA!A376</f>
        <v>195707</v>
      </c>
      <c r="E374" s="48" t="str">
        <f t="shared" ca="1" si="201"/>
        <v/>
      </c>
      <c r="F374" s="48" t="str">
        <f t="shared" ca="1" si="202"/>
        <v/>
      </c>
      <c r="G374" s="48" t="str">
        <f t="shared" ca="1" si="202"/>
        <v/>
      </c>
      <c r="H374" s="48" t="str">
        <f t="shared" ca="1" si="202"/>
        <v/>
      </c>
      <c r="I374" s="48" t="str">
        <f t="shared" ca="1" si="202"/>
        <v/>
      </c>
      <c r="J374" s="48" t="str">
        <f t="shared" ca="1" si="202"/>
        <v/>
      </c>
      <c r="K374" s="48" t="str">
        <f t="shared" ca="1" si="202"/>
        <v/>
      </c>
      <c r="L374" s="48" t="str">
        <f t="shared" ca="1" si="202"/>
        <v/>
      </c>
      <c r="M374" s="48" t="str">
        <f t="shared" ca="1" si="202"/>
        <v/>
      </c>
      <c r="N374" s="48" t="str">
        <f t="shared" ca="1" si="202"/>
        <v/>
      </c>
      <c r="P374" s="26" t="str">
        <f t="shared" ca="1" si="179"/>
        <v/>
      </c>
      <c r="Q374" s="26" t="str">
        <f t="shared" ca="1" si="180"/>
        <v/>
      </c>
      <c r="R374" s="26" t="str">
        <f t="shared" ca="1" si="181"/>
        <v/>
      </c>
      <c r="S374" s="26" t="str">
        <f t="shared" ca="1" si="182"/>
        <v/>
      </c>
      <c r="T374" s="26" t="str">
        <f t="shared" ca="1" si="183"/>
        <v/>
      </c>
      <c r="U374" s="26" t="str">
        <f t="shared" ca="1" si="184"/>
        <v/>
      </c>
      <c r="V374" s="26" t="str">
        <f t="shared" ca="1" si="185"/>
        <v/>
      </c>
      <c r="W374" s="26" t="str">
        <f t="shared" ca="1" si="186"/>
        <v/>
      </c>
      <c r="X374" s="26" t="str">
        <f t="shared" ca="1" si="187"/>
        <v/>
      </c>
      <c r="Y374" s="26" t="str">
        <f t="shared" ca="1" si="188"/>
        <v/>
      </c>
      <c r="Z374" s="28" t="str">
        <f t="shared" ca="1" si="175"/>
        <v/>
      </c>
      <c r="AA374" s="57" t="str">
        <f t="shared" ca="1" si="189"/>
        <v/>
      </c>
      <c r="AB374" s="33" t="str">
        <f t="shared" ca="1" si="176"/>
        <v/>
      </c>
      <c r="AD374" s="28" t="str">
        <f t="shared" ca="1" si="190"/>
        <v/>
      </c>
      <c r="AE374" s="28" t="str">
        <f t="shared" ca="1" si="191"/>
        <v/>
      </c>
      <c r="AF374" s="28" t="str">
        <f t="shared" ca="1" si="192"/>
        <v/>
      </c>
      <c r="AG374" s="28" t="str">
        <f t="shared" ca="1" si="193"/>
        <v/>
      </c>
      <c r="AH374" s="28" t="str">
        <f t="shared" ca="1" si="194"/>
        <v/>
      </c>
      <c r="AI374" s="28" t="str">
        <f t="shared" ca="1" si="195"/>
        <v/>
      </c>
      <c r="AJ374" s="28" t="str">
        <f t="shared" ca="1" si="196"/>
        <v/>
      </c>
      <c r="AK374" s="28" t="str">
        <f t="shared" ca="1" si="197"/>
        <v/>
      </c>
      <c r="AL374" s="28" t="str">
        <f t="shared" ca="1" si="198"/>
        <v/>
      </c>
      <c r="AM374" s="28" t="str">
        <f t="shared" ca="1" si="199"/>
        <v/>
      </c>
      <c r="AN374" s="28" t="str">
        <f t="shared" ca="1" si="177"/>
        <v/>
      </c>
      <c r="AO374" s="28" t="str">
        <f t="shared" ca="1" si="200"/>
        <v/>
      </c>
      <c r="AP374" s="33" t="str">
        <f t="shared" ca="1" si="178"/>
        <v/>
      </c>
      <c r="AQ374" s="54"/>
      <c r="AR374" s="53"/>
      <c r="AS374" s="53"/>
      <c r="AT374" s="53"/>
      <c r="AU374" s="53"/>
    </row>
    <row r="375" spans="1:51" ht="15" customHeight="1" x14ac:dyDescent="0.25">
      <c r="A375" s="31" t="str">
        <f t="shared" ca="1" si="203"/>
        <v/>
      </c>
      <c r="B375" s="32" t="str">
        <f t="shared" ca="1" si="204"/>
        <v/>
      </c>
      <c r="C375" s="32" t="str">
        <f t="shared" ca="1" si="205"/>
        <v/>
      </c>
      <c r="D375" s="48">
        <f>RAWDATA!A377</f>
        <v>195708</v>
      </c>
      <c r="E375" s="48" t="str">
        <f t="shared" ca="1" si="201"/>
        <v/>
      </c>
      <c r="F375" s="48" t="str">
        <f t="shared" ca="1" si="202"/>
        <v/>
      </c>
      <c r="G375" s="48" t="str">
        <f t="shared" ca="1" si="202"/>
        <v/>
      </c>
      <c r="H375" s="48" t="str">
        <f t="shared" ca="1" si="202"/>
        <v/>
      </c>
      <c r="I375" s="48" t="str">
        <f t="shared" ca="1" si="202"/>
        <v/>
      </c>
      <c r="J375" s="48" t="str">
        <f t="shared" ca="1" si="202"/>
        <v/>
      </c>
      <c r="K375" s="48" t="str">
        <f t="shared" ca="1" si="202"/>
        <v/>
      </c>
      <c r="L375" s="48" t="str">
        <f t="shared" ca="1" si="202"/>
        <v/>
      </c>
      <c r="M375" s="48" t="str">
        <f t="shared" ca="1" si="202"/>
        <v/>
      </c>
      <c r="N375" s="48" t="str">
        <f t="shared" ca="1" si="202"/>
        <v/>
      </c>
      <c r="P375" s="26" t="str">
        <f t="shared" ca="1" si="179"/>
        <v/>
      </c>
      <c r="Q375" s="26" t="str">
        <f t="shared" ca="1" si="180"/>
        <v/>
      </c>
      <c r="R375" s="26" t="str">
        <f t="shared" ca="1" si="181"/>
        <v/>
      </c>
      <c r="S375" s="26" t="str">
        <f t="shared" ca="1" si="182"/>
        <v/>
      </c>
      <c r="T375" s="26" t="str">
        <f t="shared" ca="1" si="183"/>
        <v/>
      </c>
      <c r="U375" s="26" t="str">
        <f t="shared" ca="1" si="184"/>
        <v/>
      </c>
      <c r="V375" s="26" t="str">
        <f t="shared" ca="1" si="185"/>
        <v/>
      </c>
      <c r="W375" s="26" t="str">
        <f t="shared" ca="1" si="186"/>
        <v/>
      </c>
      <c r="X375" s="26" t="str">
        <f t="shared" ca="1" si="187"/>
        <v/>
      </c>
      <c r="Y375" s="26" t="str">
        <f t="shared" ca="1" si="188"/>
        <v/>
      </c>
      <c r="Z375" s="28" t="str">
        <f t="shared" ca="1" si="175"/>
        <v/>
      </c>
      <c r="AA375" s="57" t="str">
        <f t="shared" ca="1" si="189"/>
        <v/>
      </c>
      <c r="AB375" s="33" t="str">
        <f t="shared" ca="1" si="176"/>
        <v/>
      </c>
      <c r="AD375" s="28" t="str">
        <f t="shared" ca="1" si="190"/>
        <v/>
      </c>
      <c r="AE375" s="28" t="str">
        <f t="shared" ca="1" si="191"/>
        <v/>
      </c>
      <c r="AF375" s="28" t="str">
        <f t="shared" ca="1" si="192"/>
        <v/>
      </c>
      <c r="AG375" s="28" t="str">
        <f t="shared" ca="1" si="193"/>
        <v/>
      </c>
      <c r="AH375" s="28" t="str">
        <f t="shared" ca="1" si="194"/>
        <v/>
      </c>
      <c r="AI375" s="28" t="str">
        <f t="shared" ca="1" si="195"/>
        <v/>
      </c>
      <c r="AJ375" s="28" t="str">
        <f t="shared" ca="1" si="196"/>
        <v/>
      </c>
      <c r="AK375" s="28" t="str">
        <f t="shared" ca="1" si="197"/>
        <v/>
      </c>
      <c r="AL375" s="28" t="str">
        <f t="shared" ca="1" si="198"/>
        <v/>
      </c>
      <c r="AM375" s="28" t="str">
        <f t="shared" ca="1" si="199"/>
        <v/>
      </c>
      <c r="AN375" s="28" t="str">
        <f t="shared" ca="1" si="177"/>
        <v/>
      </c>
      <c r="AO375" s="28" t="str">
        <f t="shared" ca="1" si="200"/>
        <v/>
      </c>
      <c r="AP375" s="33" t="str">
        <f t="shared" ca="1" si="178"/>
        <v/>
      </c>
      <c r="AQ375" s="54"/>
      <c r="AR375" s="53"/>
      <c r="AS375" s="53"/>
      <c r="AT375" s="53"/>
      <c r="AU375" s="53"/>
    </row>
    <row r="376" spans="1:51" ht="15" customHeight="1" x14ac:dyDescent="0.25">
      <c r="A376" s="31" t="str">
        <f t="shared" ca="1" si="203"/>
        <v/>
      </c>
      <c r="B376" s="32" t="str">
        <f t="shared" ca="1" si="204"/>
        <v/>
      </c>
      <c r="C376" s="32" t="str">
        <f t="shared" ca="1" si="205"/>
        <v/>
      </c>
      <c r="D376" s="48">
        <f>RAWDATA!A378</f>
        <v>195709</v>
      </c>
      <c r="E376" s="48" t="str">
        <f t="shared" ca="1" si="201"/>
        <v/>
      </c>
      <c r="F376" s="48" t="str">
        <f t="shared" ca="1" si="202"/>
        <v/>
      </c>
      <c r="G376" s="48" t="str">
        <f t="shared" ca="1" si="202"/>
        <v/>
      </c>
      <c r="H376" s="48" t="str">
        <f t="shared" ca="1" si="202"/>
        <v/>
      </c>
      <c r="I376" s="48" t="str">
        <f t="shared" ca="1" si="202"/>
        <v/>
      </c>
      <c r="J376" s="48" t="str">
        <f t="shared" ca="1" si="202"/>
        <v/>
      </c>
      <c r="K376" s="48" t="str">
        <f t="shared" ca="1" si="202"/>
        <v/>
      </c>
      <c r="L376" s="48" t="str">
        <f t="shared" ca="1" si="202"/>
        <v/>
      </c>
      <c r="M376" s="48" t="str">
        <f t="shared" ca="1" si="202"/>
        <v/>
      </c>
      <c r="N376" s="48" t="str">
        <f t="shared" ca="1" si="202"/>
        <v/>
      </c>
      <c r="P376" s="26" t="str">
        <f t="shared" ca="1" si="179"/>
        <v/>
      </c>
      <c r="Q376" s="26" t="str">
        <f t="shared" ca="1" si="180"/>
        <v/>
      </c>
      <c r="R376" s="26" t="str">
        <f t="shared" ca="1" si="181"/>
        <v/>
      </c>
      <c r="S376" s="26" t="str">
        <f t="shared" ca="1" si="182"/>
        <v/>
      </c>
      <c r="T376" s="26" t="str">
        <f t="shared" ca="1" si="183"/>
        <v/>
      </c>
      <c r="U376" s="26" t="str">
        <f t="shared" ca="1" si="184"/>
        <v/>
      </c>
      <c r="V376" s="26" t="str">
        <f t="shared" ca="1" si="185"/>
        <v/>
      </c>
      <c r="W376" s="26" t="str">
        <f t="shared" ca="1" si="186"/>
        <v/>
      </c>
      <c r="X376" s="26" t="str">
        <f t="shared" ca="1" si="187"/>
        <v/>
      </c>
      <c r="Y376" s="26" t="str">
        <f t="shared" ca="1" si="188"/>
        <v/>
      </c>
      <c r="Z376" s="28" t="str">
        <f t="shared" ca="1" si="175"/>
        <v/>
      </c>
      <c r="AA376" s="57" t="str">
        <f t="shared" ca="1" si="189"/>
        <v/>
      </c>
      <c r="AB376" s="33" t="str">
        <f t="shared" ca="1" si="176"/>
        <v/>
      </c>
      <c r="AD376" s="28" t="str">
        <f t="shared" ca="1" si="190"/>
        <v/>
      </c>
      <c r="AE376" s="28" t="str">
        <f t="shared" ca="1" si="191"/>
        <v/>
      </c>
      <c r="AF376" s="28" t="str">
        <f t="shared" ca="1" si="192"/>
        <v/>
      </c>
      <c r="AG376" s="28" t="str">
        <f t="shared" ca="1" si="193"/>
        <v/>
      </c>
      <c r="AH376" s="28" t="str">
        <f t="shared" ca="1" si="194"/>
        <v/>
      </c>
      <c r="AI376" s="28" t="str">
        <f t="shared" ca="1" si="195"/>
        <v/>
      </c>
      <c r="AJ376" s="28" t="str">
        <f t="shared" ca="1" si="196"/>
        <v/>
      </c>
      <c r="AK376" s="28" t="str">
        <f t="shared" ca="1" si="197"/>
        <v/>
      </c>
      <c r="AL376" s="28" t="str">
        <f t="shared" ca="1" si="198"/>
        <v/>
      </c>
      <c r="AM376" s="28" t="str">
        <f t="shared" ca="1" si="199"/>
        <v/>
      </c>
      <c r="AN376" s="28" t="str">
        <f t="shared" ca="1" si="177"/>
        <v/>
      </c>
      <c r="AO376" s="28" t="str">
        <f t="shared" ca="1" si="200"/>
        <v/>
      </c>
      <c r="AP376" s="33" t="str">
        <f t="shared" ca="1" si="178"/>
        <v/>
      </c>
      <c r="AQ376" s="54"/>
      <c r="AR376" s="53"/>
      <c r="AS376" s="53"/>
      <c r="AT376" s="53"/>
      <c r="AU376" s="53"/>
    </row>
    <row r="377" spans="1:51" ht="15" customHeight="1" x14ac:dyDescent="0.25">
      <c r="A377" s="31" t="str">
        <f t="shared" ca="1" si="203"/>
        <v/>
      </c>
      <c r="B377" s="32" t="str">
        <f t="shared" ca="1" si="204"/>
        <v/>
      </c>
      <c r="C377" s="32" t="str">
        <f t="shared" ca="1" si="205"/>
        <v/>
      </c>
      <c r="D377" s="48">
        <f>RAWDATA!A379</f>
        <v>195710</v>
      </c>
      <c r="E377" s="48" t="str">
        <f t="shared" ca="1" si="201"/>
        <v/>
      </c>
      <c r="F377" s="48" t="str">
        <f t="shared" ca="1" si="202"/>
        <v/>
      </c>
      <c r="G377" s="48" t="str">
        <f t="shared" ca="1" si="202"/>
        <v/>
      </c>
      <c r="H377" s="48" t="str">
        <f t="shared" ca="1" si="202"/>
        <v/>
      </c>
      <c r="I377" s="48" t="str">
        <f t="shared" ca="1" si="202"/>
        <v/>
      </c>
      <c r="J377" s="48" t="str">
        <f t="shared" ca="1" si="202"/>
        <v/>
      </c>
      <c r="K377" s="48" t="str">
        <f t="shared" ca="1" si="202"/>
        <v/>
      </c>
      <c r="L377" s="48" t="str">
        <f t="shared" ca="1" si="202"/>
        <v/>
      </c>
      <c r="M377" s="48" t="str">
        <f t="shared" ca="1" si="202"/>
        <v/>
      </c>
      <c r="N377" s="48" t="str">
        <f t="shared" ca="1" si="202"/>
        <v/>
      </c>
      <c r="P377" s="26" t="str">
        <f t="shared" ca="1" si="179"/>
        <v/>
      </c>
      <c r="Q377" s="26" t="str">
        <f t="shared" ca="1" si="180"/>
        <v/>
      </c>
      <c r="R377" s="26" t="str">
        <f t="shared" ca="1" si="181"/>
        <v/>
      </c>
      <c r="S377" s="26" t="str">
        <f t="shared" ca="1" si="182"/>
        <v/>
      </c>
      <c r="T377" s="26" t="str">
        <f t="shared" ca="1" si="183"/>
        <v/>
      </c>
      <c r="U377" s="26" t="str">
        <f t="shared" ca="1" si="184"/>
        <v/>
      </c>
      <c r="V377" s="26" t="str">
        <f t="shared" ca="1" si="185"/>
        <v/>
      </c>
      <c r="W377" s="26" t="str">
        <f t="shared" ca="1" si="186"/>
        <v/>
      </c>
      <c r="X377" s="26" t="str">
        <f t="shared" ca="1" si="187"/>
        <v/>
      </c>
      <c r="Y377" s="26" t="str">
        <f t="shared" ca="1" si="188"/>
        <v/>
      </c>
      <c r="Z377" s="28" t="str">
        <f t="shared" ca="1" si="175"/>
        <v/>
      </c>
      <c r="AA377" s="57" t="str">
        <f t="shared" ca="1" si="189"/>
        <v/>
      </c>
      <c r="AB377" s="33" t="str">
        <f t="shared" ca="1" si="176"/>
        <v/>
      </c>
      <c r="AD377" s="28" t="str">
        <f t="shared" ca="1" si="190"/>
        <v/>
      </c>
      <c r="AE377" s="28" t="str">
        <f t="shared" ca="1" si="191"/>
        <v/>
      </c>
      <c r="AF377" s="28" t="str">
        <f t="shared" ca="1" si="192"/>
        <v/>
      </c>
      <c r="AG377" s="28" t="str">
        <f t="shared" ca="1" si="193"/>
        <v/>
      </c>
      <c r="AH377" s="28" t="str">
        <f t="shared" ca="1" si="194"/>
        <v/>
      </c>
      <c r="AI377" s="28" t="str">
        <f t="shared" ca="1" si="195"/>
        <v/>
      </c>
      <c r="AJ377" s="28" t="str">
        <f t="shared" ca="1" si="196"/>
        <v/>
      </c>
      <c r="AK377" s="28" t="str">
        <f t="shared" ca="1" si="197"/>
        <v/>
      </c>
      <c r="AL377" s="28" t="str">
        <f t="shared" ca="1" si="198"/>
        <v/>
      </c>
      <c r="AM377" s="28" t="str">
        <f t="shared" ca="1" si="199"/>
        <v/>
      </c>
      <c r="AN377" s="28" t="str">
        <f t="shared" ca="1" si="177"/>
        <v/>
      </c>
      <c r="AO377" s="28" t="str">
        <f t="shared" ca="1" si="200"/>
        <v/>
      </c>
      <c r="AP377" s="33" t="str">
        <f t="shared" ca="1" si="178"/>
        <v/>
      </c>
      <c r="AQ377" s="54"/>
      <c r="AR377" s="53"/>
      <c r="AS377" s="53"/>
      <c r="AT377" s="53"/>
      <c r="AU377" s="53"/>
    </row>
    <row r="378" spans="1:51" ht="15" customHeight="1" x14ac:dyDescent="0.25">
      <c r="A378" s="31" t="str">
        <f t="shared" ca="1" si="203"/>
        <v/>
      </c>
      <c r="B378" s="32" t="str">
        <f t="shared" ca="1" si="204"/>
        <v/>
      </c>
      <c r="C378" s="32" t="str">
        <f t="shared" ca="1" si="205"/>
        <v/>
      </c>
      <c r="D378" s="48">
        <f>RAWDATA!A380</f>
        <v>195711</v>
      </c>
      <c r="E378" s="48" t="str">
        <f t="shared" ca="1" si="201"/>
        <v/>
      </c>
      <c r="F378" s="48" t="str">
        <f t="shared" ca="1" si="202"/>
        <v/>
      </c>
      <c r="G378" s="48" t="str">
        <f t="shared" ca="1" si="202"/>
        <v/>
      </c>
      <c r="H378" s="48" t="str">
        <f t="shared" ca="1" si="202"/>
        <v/>
      </c>
      <c r="I378" s="48" t="str">
        <f t="shared" ca="1" si="202"/>
        <v/>
      </c>
      <c r="J378" s="48" t="str">
        <f t="shared" ca="1" si="202"/>
        <v/>
      </c>
      <c r="K378" s="48" t="str">
        <f t="shared" ca="1" si="202"/>
        <v/>
      </c>
      <c r="L378" s="48" t="str">
        <f t="shared" ca="1" si="202"/>
        <v/>
      </c>
      <c r="M378" s="48" t="str">
        <f t="shared" ca="1" si="202"/>
        <v/>
      </c>
      <c r="N378" s="48" t="str">
        <f t="shared" ca="1" si="202"/>
        <v/>
      </c>
      <c r="P378" s="26" t="str">
        <f t="shared" ca="1" si="179"/>
        <v/>
      </c>
      <c r="Q378" s="26" t="str">
        <f t="shared" ca="1" si="180"/>
        <v/>
      </c>
      <c r="R378" s="26" t="str">
        <f t="shared" ca="1" si="181"/>
        <v/>
      </c>
      <c r="S378" s="26" t="str">
        <f t="shared" ca="1" si="182"/>
        <v/>
      </c>
      <c r="T378" s="26" t="str">
        <f t="shared" ca="1" si="183"/>
        <v/>
      </c>
      <c r="U378" s="26" t="str">
        <f t="shared" ca="1" si="184"/>
        <v/>
      </c>
      <c r="V378" s="26" t="str">
        <f t="shared" ca="1" si="185"/>
        <v/>
      </c>
      <c r="W378" s="26" t="str">
        <f t="shared" ca="1" si="186"/>
        <v/>
      </c>
      <c r="X378" s="26" t="str">
        <f t="shared" ca="1" si="187"/>
        <v/>
      </c>
      <c r="Y378" s="26" t="str">
        <f t="shared" ca="1" si="188"/>
        <v/>
      </c>
      <c r="Z378" s="28" t="str">
        <f t="shared" ca="1" si="175"/>
        <v/>
      </c>
      <c r="AA378" s="57" t="str">
        <f t="shared" ca="1" si="189"/>
        <v/>
      </c>
      <c r="AB378" s="33" t="str">
        <f t="shared" ca="1" si="176"/>
        <v/>
      </c>
      <c r="AD378" s="28" t="str">
        <f t="shared" ca="1" si="190"/>
        <v/>
      </c>
      <c r="AE378" s="28" t="str">
        <f t="shared" ca="1" si="191"/>
        <v/>
      </c>
      <c r="AF378" s="28" t="str">
        <f t="shared" ca="1" si="192"/>
        <v/>
      </c>
      <c r="AG378" s="28" t="str">
        <f t="shared" ca="1" si="193"/>
        <v/>
      </c>
      <c r="AH378" s="28" t="str">
        <f t="shared" ca="1" si="194"/>
        <v/>
      </c>
      <c r="AI378" s="28" t="str">
        <f t="shared" ca="1" si="195"/>
        <v/>
      </c>
      <c r="AJ378" s="28" t="str">
        <f t="shared" ca="1" si="196"/>
        <v/>
      </c>
      <c r="AK378" s="28" t="str">
        <f t="shared" ca="1" si="197"/>
        <v/>
      </c>
      <c r="AL378" s="28" t="str">
        <f t="shared" ca="1" si="198"/>
        <v/>
      </c>
      <c r="AM378" s="28" t="str">
        <f t="shared" ca="1" si="199"/>
        <v/>
      </c>
      <c r="AN378" s="28" t="str">
        <f t="shared" ca="1" si="177"/>
        <v/>
      </c>
      <c r="AO378" s="28" t="str">
        <f t="shared" ca="1" si="200"/>
        <v/>
      </c>
      <c r="AP378" s="33" t="str">
        <f t="shared" ca="1" si="178"/>
        <v/>
      </c>
      <c r="AQ378" s="54"/>
      <c r="AR378" s="53"/>
      <c r="AS378" s="53"/>
      <c r="AT378" s="53"/>
      <c r="AU378" s="53"/>
      <c r="AY378" s="29"/>
    </row>
    <row r="379" spans="1:51" ht="15" customHeight="1" x14ac:dyDescent="0.25">
      <c r="A379" s="31" t="str">
        <f t="shared" ca="1" si="203"/>
        <v/>
      </c>
      <c r="B379" s="32" t="str">
        <f t="shared" ca="1" si="204"/>
        <v/>
      </c>
      <c r="C379" s="32" t="str">
        <f t="shared" ca="1" si="205"/>
        <v/>
      </c>
      <c r="D379" s="48">
        <f>RAWDATA!A381</f>
        <v>195712</v>
      </c>
      <c r="E379" s="48" t="str">
        <f t="shared" ca="1" si="201"/>
        <v/>
      </c>
      <c r="F379" s="48" t="str">
        <f t="shared" ca="1" si="202"/>
        <v/>
      </c>
      <c r="G379" s="48" t="str">
        <f t="shared" ca="1" si="202"/>
        <v/>
      </c>
      <c r="H379" s="48" t="str">
        <f t="shared" ca="1" si="202"/>
        <v/>
      </c>
      <c r="I379" s="48" t="str">
        <f t="shared" ca="1" si="202"/>
        <v/>
      </c>
      <c r="J379" s="48" t="str">
        <f t="shared" ca="1" si="202"/>
        <v/>
      </c>
      <c r="K379" s="48" t="str">
        <f t="shared" ca="1" si="202"/>
        <v/>
      </c>
      <c r="L379" s="48" t="str">
        <f t="shared" ca="1" si="202"/>
        <v/>
      </c>
      <c r="M379" s="48" t="str">
        <f t="shared" ca="1" si="202"/>
        <v/>
      </c>
      <c r="N379" s="48" t="str">
        <f t="shared" ca="1" si="202"/>
        <v/>
      </c>
      <c r="P379" s="26" t="str">
        <f t="shared" ca="1" si="179"/>
        <v/>
      </c>
      <c r="Q379" s="26" t="str">
        <f t="shared" ca="1" si="180"/>
        <v/>
      </c>
      <c r="R379" s="26" t="str">
        <f t="shared" ca="1" si="181"/>
        <v/>
      </c>
      <c r="S379" s="26" t="str">
        <f t="shared" ca="1" si="182"/>
        <v/>
      </c>
      <c r="T379" s="26" t="str">
        <f t="shared" ca="1" si="183"/>
        <v/>
      </c>
      <c r="U379" s="26" t="str">
        <f t="shared" ca="1" si="184"/>
        <v/>
      </c>
      <c r="V379" s="26" t="str">
        <f t="shared" ca="1" si="185"/>
        <v/>
      </c>
      <c r="W379" s="26" t="str">
        <f t="shared" ca="1" si="186"/>
        <v/>
      </c>
      <c r="X379" s="26" t="str">
        <f t="shared" ca="1" si="187"/>
        <v/>
      </c>
      <c r="Y379" s="26" t="str">
        <f t="shared" ca="1" si="188"/>
        <v/>
      </c>
      <c r="Z379" s="28" t="str">
        <f t="shared" ca="1" si="175"/>
        <v/>
      </c>
      <c r="AA379" s="57" t="str">
        <f t="shared" ca="1" si="189"/>
        <v/>
      </c>
      <c r="AB379" s="33" t="str">
        <f t="shared" ca="1" si="176"/>
        <v/>
      </c>
      <c r="AD379" s="28" t="str">
        <f t="shared" ca="1" si="190"/>
        <v/>
      </c>
      <c r="AE379" s="28" t="str">
        <f t="shared" ca="1" si="191"/>
        <v/>
      </c>
      <c r="AF379" s="28" t="str">
        <f t="shared" ca="1" si="192"/>
        <v/>
      </c>
      <c r="AG379" s="28" t="str">
        <f t="shared" ca="1" si="193"/>
        <v/>
      </c>
      <c r="AH379" s="28" t="str">
        <f t="shared" ca="1" si="194"/>
        <v/>
      </c>
      <c r="AI379" s="28" t="str">
        <f t="shared" ca="1" si="195"/>
        <v/>
      </c>
      <c r="AJ379" s="28" t="str">
        <f t="shared" ca="1" si="196"/>
        <v/>
      </c>
      <c r="AK379" s="28" t="str">
        <f t="shared" ca="1" si="197"/>
        <v/>
      </c>
      <c r="AL379" s="28" t="str">
        <f t="shared" ca="1" si="198"/>
        <v/>
      </c>
      <c r="AM379" s="28" t="str">
        <f t="shared" ca="1" si="199"/>
        <v/>
      </c>
      <c r="AN379" s="28" t="str">
        <f t="shared" ca="1" si="177"/>
        <v/>
      </c>
      <c r="AO379" s="28" t="str">
        <f t="shared" ca="1" si="200"/>
        <v/>
      </c>
      <c r="AP379" s="33" t="str">
        <f t="shared" ca="1" si="178"/>
        <v/>
      </c>
      <c r="AQ379" s="54"/>
      <c r="AR379" s="53"/>
      <c r="AS379" s="53"/>
      <c r="AT379" s="53"/>
      <c r="AU379" s="53"/>
    </row>
    <row r="380" spans="1:51" ht="15" customHeight="1" x14ac:dyDescent="0.25">
      <c r="A380" s="31" t="str">
        <f t="shared" ca="1" si="203"/>
        <v/>
      </c>
      <c r="B380" s="32" t="str">
        <f t="shared" ca="1" si="204"/>
        <v/>
      </c>
      <c r="C380" s="32" t="str">
        <f t="shared" ca="1" si="205"/>
        <v/>
      </c>
      <c r="D380" s="48">
        <f>RAWDATA!A382</f>
        <v>195801</v>
      </c>
      <c r="E380" s="48" t="str">
        <f t="shared" ca="1" si="201"/>
        <v/>
      </c>
      <c r="F380" s="48" t="str">
        <f t="shared" ca="1" si="202"/>
        <v/>
      </c>
      <c r="G380" s="48" t="str">
        <f t="shared" ca="1" si="202"/>
        <v/>
      </c>
      <c r="H380" s="48" t="str">
        <f t="shared" ca="1" si="202"/>
        <v/>
      </c>
      <c r="I380" s="48" t="str">
        <f t="shared" ca="1" si="202"/>
        <v/>
      </c>
      <c r="J380" s="48" t="str">
        <f t="shared" ca="1" si="202"/>
        <v/>
      </c>
      <c r="K380" s="48" t="str">
        <f t="shared" ca="1" si="202"/>
        <v/>
      </c>
      <c r="L380" s="48" t="str">
        <f t="shared" ca="1" si="202"/>
        <v/>
      </c>
      <c r="M380" s="48" t="str">
        <f t="shared" ca="1" si="202"/>
        <v/>
      </c>
      <c r="N380" s="48" t="str">
        <f t="shared" ca="1" si="202"/>
        <v/>
      </c>
      <c r="P380" s="26" t="str">
        <f t="shared" ca="1" si="179"/>
        <v/>
      </c>
      <c r="Q380" s="26" t="str">
        <f t="shared" ca="1" si="180"/>
        <v/>
      </c>
      <c r="R380" s="26" t="str">
        <f t="shared" ca="1" si="181"/>
        <v/>
      </c>
      <c r="S380" s="26" t="str">
        <f t="shared" ca="1" si="182"/>
        <v/>
      </c>
      <c r="T380" s="26" t="str">
        <f t="shared" ca="1" si="183"/>
        <v/>
      </c>
      <c r="U380" s="26" t="str">
        <f t="shared" ca="1" si="184"/>
        <v/>
      </c>
      <c r="V380" s="26" t="str">
        <f t="shared" ca="1" si="185"/>
        <v/>
      </c>
      <c r="W380" s="26" t="str">
        <f t="shared" ca="1" si="186"/>
        <v/>
      </c>
      <c r="X380" s="26" t="str">
        <f t="shared" ca="1" si="187"/>
        <v/>
      </c>
      <c r="Y380" s="26" t="str">
        <f t="shared" ca="1" si="188"/>
        <v/>
      </c>
      <c r="Z380" s="28" t="str">
        <f t="shared" ca="1" si="175"/>
        <v/>
      </c>
      <c r="AA380" s="57" t="str">
        <f t="shared" ca="1" si="189"/>
        <v/>
      </c>
      <c r="AB380" s="33" t="str">
        <f t="shared" ca="1" si="176"/>
        <v/>
      </c>
      <c r="AD380" s="28" t="str">
        <f t="shared" ca="1" si="190"/>
        <v/>
      </c>
      <c r="AE380" s="28" t="str">
        <f t="shared" ca="1" si="191"/>
        <v/>
      </c>
      <c r="AF380" s="28" t="str">
        <f t="shared" ca="1" si="192"/>
        <v/>
      </c>
      <c r="AG380" s="28" t="str">
        <f t="shared" ca="1" si="193"/>
        <v/>
      </c>
      <c r="AH380" s="28" t="str">
        <f t="shared" ca="1" si="194"/>
        <v/>
      </c>
      <c r="AI380" s="28" t="str">
        <f t="shared" ca="1" si="195"/>
        <v/>
      </c>
      <c r="AJ380" s="28" t="str">
        <f t="shared" ca="1" si="196"/>
        <v/>
      </c>
      <c r="AK380" s="28" t="str">
        <f t="shared" ca="1" si="197"/>
        <v/>
      </c>
      <c r="AL380" s="28" t="str">
        <f t="shared" ca="1" si="198"/>
        <v/>
      </c>
      <c r="AM380" s="28" t="str">
        <f t="shared" ca="1" si="199"/>
        <v/>
      </c>
      <c r="AN380" s="28" t="str">
        <f t="shared" ca="1" si="177"/>
        <v/>
      </c>
      <c r="AO380" s="28" t="str">
        <f t="shared" ca="1" si="200"/>
        <v/>
      </c>
      <c r="AP380" s="33" t="str">
        <f t="shared" ca="1" si="178"/>
        <v/>
      </c>
      <c r="AQ380" s="54"/>
      <c r="AR380" s="53"/>
      <c r="AS380" s="53"/>
      <c r="AT380" s="53"/>
      <c r="AU380" s="53"/>
    </row>
    <row r="381" spans="1:51" ht="15" customHeight="1" x14ac:dyDescent="0.25">
      <c r="A381" s="31" t="str">
        <f t="shared" ca="1" si="203"/>
        <v/>
      </c>
      <c r="B381" s="32" t="str">
        <f t="shared" ca="1" si="204"/>
        <v/>
      </c>
      <c r="C381" s="32" t="str">
        <f t="shared" ca="1" si="205"/>
        <v/>
      </c>
      <c r="D381" s="48">
        <f>RAWDATA!A383</f>
        <v>195802</v>
      </c>
      <c r="E381" s="48" t="str">
        <f t="shared" ca="1" si="201"/>
        <v/>
      </c>
      <c r="F381" s="48" t="str">
        <f t="shared" ca="1" si="202"/>
        <v/>
      </c>
      <c r="G381" s="48" t="str">
        <f t="shared" ca="1" si="202"/>
        <v/>
      </c>
      <c r="H381" s="48" t="str">
        <f t="shared" ca="1" si="202"/>
        <v/>
      </c>
      <c r="I381" s="48" t="str">
        <f t="shared" ca="1" si="202"/>
        <v/>
      </c>
      <c r="J381" s="48" t="str">
        <f t="shared" ca="1" si="202"/>
        <v/>
      </c>
      <c r="K381" s="48" t="str">
        <f t="shared" ca="1" si="202"/>
        <v/>
      </c>
      <c r="L381" s="48" t="str">
        <f t="shared" ca="1" si="202"/>
        <v/>
      </c>
      <c r="M381" s="48" t="str">
        <f t="shared" ca="1" si="202"/>
        <v/>
      </c>
      <c r="N381" s="48" t="str">
        <f t="shared" ca="1" si="202"/>
        <v/>
      </c>
      <c r="P381" s="26" t="str">
        <f t="shared" ca="1" si="179"/>
        <v/>
      </c>
      <c r="Q381" s="26" t="str">
        <f t="shared" ca="1" si="180"/>
        <v/>
      </c>
      <c r="R381" s="26" t="str">
        <f t="shared" ca="1" si="181"/>
        <v/>
      </c>
      <c r="S381" s="26" t="str">
        <f t="shared" ca="1" si="182"/>
        <v/>
      </c>
      <c r="T381" s="26" t="str">
        <f t="shared" ca="1" si="183"/>
        <v/>
      </c>
      <c r="U381" s="26" t="str">
        <f t="shared" ca="1" si="184"/>
        <v/>
      </c>
      <c r="V381" s="26" t="str">
        <f t="shared" ca="1" si="185"/>
        <v/>
      </c>
      <c r="W381" s="26" t="str">
        <f t="shared" ca="1" si="186"/>
        <v/>
      </c>
      <c r="X381" s="26" t="str">
        <f t="shared" ca="1" si="187"/>
        <v/>
      </c>
      <c r="Y381" s="26" t="str">
        <f t="shared" ca="1" si="188"/>
        <v/>
      </c>
      <c r="Z381" s="28" t="str">
        <f t="shared" ca="1" si="175"/>
        <v/>
      </c>
      <c r="AA381" s="57" t="str">
        <f t="shared" ca="1" si="189"/>
        <v/>
      </c>
      <c r="AB381" s="33" t="str">
        <f t="shared" ca="1" si="176"/>
        <v/>
      </c>
      <c r="AD381" s="28" t="str">
        <f t="shared" ca="1" si="190"/>
        <v/>
      </c>
      <c r="AE381" s="28" t="str">
        <f t="shared" ca="1" si="191"/>
        <v/>
      </c>
      <c r="AF381" s="28" t="str">
        <f t="shared" ca="1" si="192"/>
        <v/>
      </c>
      <c r="AG381" s="28" t="str">
        <f t="shared" ca="1" si="193"/>
        <v/>
      </c>
      <c r="AH381" s="28" t="str">
        <f t="shared" ca="1" si="194"/>
        <v/>
      </c>
      <c r="AI381" s="28" t="str">
        <f t="shared" ca="1" si="195"/>
        <v/>
      </c>
      <c r="AJ381" s="28" t="str">
        <f t="shared" ca="1" si="196"/>
        <v/>
      </c>
      <c r="AK381" s="28" t="str">
        <f t="shared" ca="1" si="197"/>
        <v/>
      </c>
      <c r="AL381" s="28" t="str">
        <f t="shared" ca="1" si="198"/>
        <v/>
      </c>
      <c r="AM381" s="28" t="str">
        <f t="shared" ca="1" si="199"/>
        <v/>
      </c>
      <c r="AN381" s="28" t="str">
        <f t="shared" ca="1" si="177"/>
        <v/>
      </c>
      <c r="AO381" s="28" t="str">
        <f t="shared" ca="1" si="200"/>
        <v/>
      </c>
      <c r="AP381" s="33" t="str">
        <f t="shared" ca="1" si="178"/>
        <v/>
      </c>
      <c r="AQ381" s="54"/>
      <c r="AR381" s="53"/>
      <c r="AS381" s="53"/>
      <c r="AT381" s="53"/>
      <c r="AU381" s="53"/>
    </row>
    <row r="382" spans="1:51" ht="15" customHeight="1" x14ac:dyDescent="0.25">
      <c r="A382" s="31" t="str">
        <f t="shared" ca="1" si="203"/>
        <v/>
      </c>
      <c r="B382" s="32" t="str">
        <f t="shared" ca="1" si="204"/>
        <v/>
      </c>
      <c r="C382" s="32" t="str">
        <f t="shared" ca="1" si="205"/>
        <v/>
      </c>
      <c r="D382" s="48">
        <f>RAWDATA!A384</f>
        <v>195803</v>
      </c>
      <c r="E382" s="48" t="str">
        <f t="shared" ca="1" si="201"/>
        <v/>
      </c>
      <c r="F382" s="48" t="str">
        <f t="shared" ca="1" si="202"/>
        <v/>
      </c>
      <c r="G382" s="48" t="str">
        <f t="shared" ca="1" si="202"/>
        <v/>
      </c>
      <c r="H382" s="48" t="str">
        <f t="shared" ca="1" si="202"/>
        <v/>
      </c>
      <c r="I382" s="48" t="str">
        <f t="shared" ca="1" si="202"/>
        <v/>
      </c>
      <c r="J382" s="48" t="str">
        <f t="shared" ca="1" si="202"/>
        <v/>
      </c>
      <c r="K382" s="48" t="str">
        <f t="shared" ca="1" si="202"/>
        <v/>
      </c>
      <c r="L382" s="48" t="str">
        <f t="shared" ca="1" si="202"/>
        <v/>
      </c>
      <c r="M382" s="48" t="str">
        <f t="shared" ca="1" si="202"/>
        <v/>
      </c>
      <c r="N382" s="48" t="str">
        <f t="shared" ca="1" si="202"/>
        <v/>
      </c>
      <c r="P382" s="26" t="str">
        <f t="shared" ca="1" si="179"/>
        <v/>
      </c>
      <c r="Q382" s="26" t="str">
        <f t="shared" ca="1" si="180"/>
        <v/>
      </c>
      <c r="R382" s="26" t="str">
        <f t="shared" ca="1" si="181"/>
        <v/>
      </c>
      <c r="S382" s="26" t="str">
        <f t="shared" ca="1" si="182"/>
        <v/>
      </c>
      <c r="T382" s="26" t="str">
        <f t="shared" ca="1" si="183"/>
        <v/>
      </c>
      <c r="U382" s="26" t="str">
        <f t="shared" ca="1" si="184"/>
        <v/>
      </c>
      <c r="V382" s="26" t="str">
        <f t="shared" ca="1" si="185"/>
        <v/>
      </c>
      <c r="W382" s="26" t="str">
        <f t="shared" ca="1" si="186"/>
        <v/>
      </c>
      <c r="X382" s="26" t="str">
        <f t="shared" ca="1" si="187"/>
        <v/>
      </c>
      <c r="Y382" s="26" t="str">
        <f t="shared" ca="1" si="188"/>
        <v/>
      </c>
      <c r="Z382" s="28" t="str">
        <f t="shared" ca="1" si="175"/>
        <v/>
      </c>
      <c r="AA382" s="57" t="str">
        <f t="shared" ca="1" si="189"/>
        <v/>
      </c>
      <c r="AB382" s="33" t="str">
        <f t="shared" ca="1" si="176"/>
        <v/>
      </c>
      <c r="AD382" s="28" t="str">
        <f t="shared" ca="1" si="190"/>
        <v/>
      </c>
      <c r="AE382" s="28" t="str">
        <f t="shared" ca="1" si="191"/>
        <v/>
      </c>
      <c r="AF382" s="28" t="str">
        <f t="shared" ca="1" si="192"/>
        <v/>
      </c>
      <c r="AG382" s="28" t="str">
        <f t="shared" ca="1" si="193"/>
        <v/>
      </c>
      <c r="AH382" s="28" t="str">
        <f t="shared" ca="1" si="194"/>
        <v/>
      </c>
      <c r="AI382" s="28" t="str">
        <f t="shared" ca="1" si="195"/>
        <v/>
      </c>
      <c r="AJ382" s="28" t="str">
        <f t="shared" ca="1" si="196"/>
        <v/>
      </c>
      <c r="AK382" s="28" t="str">
        <f t="shared" ca="1" si="197"/>
        <v/>
      </c>
      <c r="AL382" s="28" t="str">
        <f t="shared" ca="1" si="198"/>
        <v/>
      </c>
      <c r="AM382" s="28" t="str">
        <f t="shared" ca="1" si="199"/>
        <v/>
      </c>
      <c r="AN382" s="28" t="str">
        <f t="shared" ca="1" si="177"/>
        <v/>
      </c>
      <c r="AO382" s="28" t="str">
        <f t="shared" ca="1" si="200"/>
        <v/>
      </c>
      <c r="AP382" s="33" t="str">
        <f t="shared" ca="1" si="178"/>
        <v/>
      </c>
      <c r="AQ382" s="54"/>
      <c r="AR382" s="53"/>
      <c r="AS382" s="53"/>
      <c r="AT382" s="53"/>
      <c r="AU382" s="53"/>
    </row>
    <row r="383" spans="1:51" ht="15" customHeight="1" x14ac:dyDescent="0.25">
      <c r="A383" s="31" t="str">
        <f t="shared" ca="1" si="203"/>
        <v/>
      </c>
      <c r="B383" s="32" t="str">
        <f t="shared" ca="1" si="204"/>
        <v/>
      </c>
      <c r="C383" s="32" t="str">
        <f t="shared" ca="1" si="205"/>
        <v/>
      </c>
      <c r="D383" s="48">
        <f>RAWDATA!A385</f>
        <v>195804</v>
      </c>
      <c r="E383" s="48" t="str">
        <f t="shared" ca="1" si="201"/>
        <v/>
      </c>
      <c r="F383" s="48" t="str">
        <f t="shared" ca="1" si="202"/>
        <v/>
      </c>
      <c r="G383" s="48" t="str">
        <f t="shared" ca="1" si="202"/>
        <v/>
      </c>
      <c r="H383" s="48" t="str">
        <f t="shared" ca="1" si="202"/>
        <v/>
      </c>
      <c r="I383" s="48" t="str">
        <f t="shared" ca="1" si="202"/>
        <v/>
      </c>
      <c r="J383" s="48" t="str">
        <f t="shared" ca="1" si="202"/>
        <v/>
      </c>
      <c r="K383" s="48" t="str">
        <f t="shared" ca="1" si="202"/>
        <v/>
      </c>
      <c r="L383" s="48" t="str">
        <f t="shared" ca="1" si="202"/>
        <v/>
      </c>
      <c r="M383" s="48" t="str">
        <f t="shared" ca="1" si="202"/>
        <v/>
      </c>
      <c r="N383" s="48" t="str">
        <f t="shared" ca="1" si="202"/>
        <v/>
      </c>
      <c r="P383" s="26" t="str">
        <f t="shared" ca="1" si="179"/>
        <v/>
      </c>
      <c r="Q383" s="26" t="str">
        <f t="shared" ca="1" si="180"/>
        <v/>
      </c>
      <c r="R383" s="26" t="str">
        <f t="shared" ca="1" si="181"/>
        <v/>
      </c>
      <c r="S383" s="26" t="str">
        <f t="shared" ca="1" si="182"/>
        <v/>
      </c>
      <c r="T383" s="26" t="str">
        <f t="shared" ca="1" si="183"/>
        <v/>
      </c>
      <c r="U383" s="26" t="str">
        <f t="shared" ca="1" si="184"/>
        <v/>
      </c>
      <c r="V383" s="26" t="str">
        <f t="shared" ca="1" si="185"/>
        <v/>
      </c>
      <c r="W383" s="26" t="str">
        <f t="shared" ca="1" si="186"/>
        <v/>
      </c>
      <c r="X383" s="26" t="str">
        <f t="shared" ca="1" si="187"/>
        <v/>
      </c>
      <c r="Y383" s="26" t="str">
        <f t="shared" ca="1" si="188"/>
        <v/>
      </c>
      <c r="Z383" s="28" t="str">
        <f t="shared" ca="1" si="175"/>
        <v/>
      </c>
      <c r="AA383" s="57" t="str">
        <f t="shared" ca="1" si="189"/>
        <v/>
      </c>
      <c r="AB383" s="33" t="str">
        <f t="shared" ca="1" si="176"/>
        <v/>
      </c>
      <c r="AD383" s="28" t="str">
        <f t="shared" ca="1" si="190"/>
        <v/>
      </c>
      <c r="AE383" s="28" t="str">
        <f t="shared" ca="1" si="191"/>
        <v/>
      </c>
      <c r="AF383" s="28" t="str">
        <f t="shared" ca="1" si="192"/>
        <v/>
      </c>
      <c r="AG383" s="28" t="str">
        <f t="shared" ca="1" si="193"/>
        <v/>
      </c>
      <c r="AH383" s="28" t="str">
        <f t="shared" ca="1" si="194"/>
        <v/>
      </c>
      <c r="AI383" s="28" t="str">
        <f t="shared" ca="1" si="195"/>
        <v/>
      </c>
      <c r="AJ383" s="28" t="str">
        <f t="shared" ca="1" si="196"/>
        <v/>
      </c>
      <c r="AK383" s="28" t="str">
        <f t="shared" ca="1" si="197"/>
        <v/>
      </c>
      <c r="AL383" s="28" t="str">
        <f t="shared" ca="1" si="198"/>
        <v/>
      </c>
      <c r="AM383" s="28" t="str">
        <f t="shared" ca="1" si="199"/>
        <v/>
      </c>
      <c r="AN383" s="28" t="str">
        <f t="shared" ca="1" si="177"/>
        <v/>
      </c>
      <c r="AO383" s="28" t="str">
        <f t="shared" ca="1" si="200"/>
        <v/>
      </c>
      <c r="AP383" s="33" t="str">
        <f t="shared" ca="1" si="178"/>
        <v/>
      </c>
      <c r="AQ383" s="54"/>
      <c r="AR383" s="53"/>
      <c r="AS383" s="53"/>
      <c r="AT383" s="53"/>
      <c r="AU383" s="53"/>
    </row>
    <row r="384" spans="1:51" ht="15" customHeight="1" x14ac:dyDescent="0.25">
      <c r="A384" s="31" t="str">
        <f t="shared" ca="1" si="203"/>
        <v/>
      </c>
      <c r="B384" s="32" t="str">
        <f t="shared" ca="1" si="204"/>
        <v/>
      </c>
      <c r="C384" s="32" t="str">
        <f t="shared" ca="1" si="205"/>
        <v/>
      </c>
      <c r="D384" s="48">
        <f>RAWDATA!A386</f>
        <v>195805</v>
      </c>
      <c r="E384" s="48" t="str">
        <f t="shared" ca="1" si="201"/>
        <v/>
      </c>
      <c r="F384" s="48" t="str">
        <f t="shared" ca="1" si="202"/>
        <v/>
      </c>
      <c r="G384" s="48" t="str">
        <f t="shared" ca="1" si="202"/>
        <v/>
      </c>
      <c r="H384" s="48" t="str">
        <f t="shared" ca="1" si="202"/>
        <v/>
      </c>
      <c r="I384" s="48" t="str">
        <f t="shared" ca="1" si="202"/>
        <v/>
      </c>
      <c r="J384" s="48" t="str">
        <f t="shared" ca="1" si="202"/>
        <v/>
      </c>
      <c r="K384" s="48" t="str">
        <f t="shared" ca="1" si="202"/>
        <v/>
      </c>
      <c r="L384" s="48" t="str">
        <f t="shared" ca="1" si="202"/>
        <v/>
      </c>
      <c r="M384" s="48" t="str">
        <f t="shared" ca="1" si="202"/>
        <v/>
      </c>
      <c r="N384" s="48" t="str">
        <f t="shared" ca="1" si="202"/>
        <v/>
      </c>
      <c r="P384" s="26" t="str">
        <f t="shared" ca="1" si="179"/>
        <v/>
      </c>
      <c r="Q384" s="26" t="str">
        <f t="shared" ca="1" si="180"/>
        <v/>
      </c>
      <c r="R384" s="26" t="str">
        <f t="shared" ca="1" si="181"/>
        <v/>
      </c>
      <c r="S384" s="26" t="str">
        <f t="shared" ca="1" si="182"/>
        <v/>
      </c>
      <c r="T384" s="26" t="str">
        <f t="shared" ca="1" si="183"/>
        <v/>
      </c>
      <c r="U384" s="26" t="str">
        <f t="shared" ca="1" si="184"/>
        <v/>
      </c>
      <c r="V384" s="26" t="str">
        <f t="shared" ca="1" si="185"/>
        <v/>
      </c>
      <c r="W384" s="26" t="str">
        <f t="shared" ca="1" si="186"/>
        <v/>
      </c>
      <c r="X384" s="26" t="str">
        <f t="shared" ca="1" si="187"/>
        <v/>
      </c>
      <c r="Y384" s="26" t="str">
        <f t="shared" ca="1" si="188"/>
        <v/>
      </c>
      <c r="Z384" s="28" t="str">
        <f t="shared" ca="1" si="175"/>
        <v/>
      </c>
      <c r="AA384" s="57" t="str">
        <f t="shared" ca="1" si="189"/>
        <v/>
      </c>
      <c r="AB384" s="33" t="str">
        <f t="shared" ca="1" si="176"/>
        <v/>
      </c>
      <c r="AD384" s="28" t="str">
        <f t="shared" ca="1" si="190"/>
        <v/>
      </c>
      <c r="AE384" s="28" t="str">
        <f t="shared" ca="1" si="191"/>
        <v/>
      </c>
      <c r="AF384" s="28" t="str">
        <f t="shared" ca="1" si="192"/>
        <v/>
      </c>
      <c r="AG384" s="28" t="str">
        <f t="shared" ca="1" si="193"/>
        <v/>
      </c>
      <c r="AH384" s="28" t="str">
        <f t="shared" ca="1" si="194"/>
        <v/>
      </c>
      <c r="AI384" s="28" t="str">
        <f t="shared" ca="1" si="195"/>
        <v/>
      </c>
      <c r="AJ384" s="28" t="str">
        <f t="shared" ca="1" si="196"/>
        <v/>
      </c>
      <c r="AK384" s="28" t="str">
        <f t="shared" ca="1" si="197"/>
        <v/>
      </c>
      <c r="AL384" s="28" t="str">
        <f t="shared" ca="1" si="198"/>
        <v/>
      </c>
      <c r="AM384" s="28" t="str">
        <f t="shared" ca="1" si="199"/>
        <v/>
      </c>
      <c r="AN384" s="28" t="str">
        <f t="shared" ca="1" si="177"/>
        <v/>
      </c>
      <c r="AO384" s="28" t="str">
        <f t="shared" ca="1" si="200"/>
        <v/>
      </c>
      <c r="AP384" s="33" t="str">
        <f t="shared" ca="1" si="178"/>
        <v/>
      </c>
      <c r="AQ384" s="54"/>
      <c r="AR384" s="53"/>
      <c r="AS384" s="53"/>
      <c r="AT384" s="53"/>
      <c r="AU384" s="53"/>
    </row>
    <row r="385" spans="1:51" ht="15" customHeight="1" x14ac:dyDescent="0.25">
      <c r="A385" s="31" t="str">
        <f t="shared" ca="1" si="203"/>
        <v/>
      </c>
      <c r="B385" s="32" t="str">
        <f t="shared" ca="1" si="204"/>
        <v/>
      </c>
      <c r="C385" s="32" t="str">
        <f t="shared" ca="1" si="205"/>
        <v/>
      </c>
      <c r="D385" s="48">
        <f>RAWDATA!A387</f>
        <v>195806</v>
      </c>
      <c r="E385" s="48" t="str">
        <f t="shared" ca="1" si="201"/>
        <v/>
      </c>
      <c r="F385" s="48" t="str">
        <f t="shared" ca="1" si="202"/>
        <v/>
      </c>
      <c r="G385" s="48" t="str">
        <f t="shared" ref="F385:N413" ca="1" si="206">IF(OR($D385&lt;$B$3,$D385&gt;$B$4),"",IF(ISERROR(VLOOKUP($D385,INDIRECT($B$1),G$7,0)),"",VLOOKUP($D385,INDIRECT($B$1),G$7,0)))</f>
        <v/>
      </c>
      <c r="H385" s="48" t="str">
        <f t="shared" ca="1" si="206"/>
        <v/>
      </c>
      <c r="I385" s="48" t="str">
        <f t="shared" ca="1" si="206"/>
        <v/>
      </c>
      <c r="J385" s="48" t="str">
        <f t="shared" ca="1" si="206"/>
        <v/>
      </c>
      <c r="K385" s="48" t="str">
        <f t="shared" ca="1" si="206"/>
        <v/>
      </c>
      <c r="L385" s="48" t="str">
        <f t="shared" ca="1" si="206"/>
        <v/>
      </c>
      <c r="M385" s="48" t="str">
        <f t="shared" ca="1" si="206"/>
        <v/>
      </c>
      <c r="N385" s="48" t="str">
        <f t="shared" ca="1" si="206"/>
        <v/>
      </c>
      <c r="P385" s="26" t="str">
        <f t="shared" ca="1" si="179"/>
        <v/>
      </c>
      <c r="Q385" s="26" t="str">
        <f t="shared" ca="1" si="180"/>
        <v/>
      </c>
      <c r="R385" s="26" t="str">
        <f t="shared" ca="1" si="181"/>
        <v/>
      </c>
      <c r="S385" s="26" t="str">
        <f t="shared" ca="1" si="182"/>
        <v/>
      </c>
      <c r="T385" s="26" t="str">
        <f t="shared" ca="1" si="183"/>
        <v/>
      </c>
      <c r="U385" s="26" t="str">
        <f t="shared" ca="1" si="184"/>
        <v/>
      </c>
      <c r="V385" s="26" t="str">
        <f t="shared" ca="1" si="185"/>
        <v/>
      </c>
      <c r="W385" s="26" t="str">
        <f t="shared" ca="1" si="186"/>
        <v/>
      </c>
      <c r="X385" s="26" t="str">
        <f t="shared" ca="1" si="187"/>
        <v/>
      </c>
      <c r="Y385" s="26" t="str">
        <f t="shared" ca="1" si="188"/>
        <v/>
      </c>
      <c r="Z385" s="28" t="str">
        <f t="shared" ca="1" si="175"/>
        <v/>
      </c>
      <c r="AA385" s="57" t="str">
        <f t="shared" ca="1" si="189"/>
        <v/>
      </c>
      <c r="AB385" s="33" t="str">
        <f t="shared" ca="1" si="176"/>
        <v/>
      </c>
      <c r="AD385" s="28" t="str">
        <f t="shared" ca="1" si="190"/>
        <v/>
      </c>
      <c r="AE385" s="28" t="str">
        <f t="shared" ca="1" si="191"/>
        <v/>
      </c>
      <c r="AF385" s="28" t="str">
        <f t="shared" ca="1" si="192"/>
        <v/>
      </c>
      <c r="AG385" s="28" t="str">
        <f t="shared" ca="1" si="193"/>
        <v/>
      </c>
      <c r="AH385" s="28" t="str">
        <f t="shared" ca="1" si="194"/>
        <v/>
      </c>
      <c r="AI385" s="28" t="str">
        <f t="shared" ca="1" si="195"/>
        <v/>
      </c>
      <c r="AJ385" s="28" t="str">
        <f t="shared" ca="1" si="196"/>
        <v/>
      </c>
      <c r="AK385" s="28" t="str">
        <f t="shared" ca="1" si="197"/>
        <v/>
      </c>
      <c r="AL385" s="28" t="str">
        <f t="shared" ca="1" si="198"/>
        <v/>
      </c>
      <c r="AM385" s="28" t="str">
        <f t="shared" ca="1" si="199"/>
        <v/>
      </c>
      <c r="AN385" s="28" t="str">
        <f t="shared" ca="1" si="177"/>
        <v/>
      </c>
      <c r="AO385" s="28" t="str">
        <f t="shared" ca="1" si="200"/>
        <v/>
      </c>
      <c r="AP385" s="33" t="str">
        <f t="shared" ca="1" si="178"/>
        <v/>
      </c>
      <c r="AQ385" s="54"/>
      <c r="AR385" s="53"/>
      <c r="AS385" s="53"/>
      <c r="AT385" s="53"/>
      <c r="AU385" s="53"/>
    </row>
    <row r="386" spans="1:51" ht="15" customHeight="1" x14ac:dyDescent="0.25">
      <c r="A386" s="31" t="str">
        <f t="shared" ca="1" si="203"/>
        <v/>
      </c>
      <c r="B386" s="32" t="str">
        <f t="shared" ca="1" si="204"/>
        <v/>
      </c>
      <c r="C386" s="32" t="str">
        <f t="shared" ca="1" si="205"/>
        <v/>
      </c>
      <c r="D386" s="48">
        <f>RAWDATA!A388</f>
        <v>195807</v>
      </c>
      <c r="E386" s="48" t="str">
        <f t="shared" ca="1" si="201"/>
        <v/>
      </c>
      <c r="F386" s="48" t="str">
        <f t="shared" ca="1" si="206"/>
        <v/>
      </c>
      <c r="G386" s="48" t="str">
        <f t="shared" ca="1" si="206"/>
        <v/>
      </c>
      <c r="H386" s="48" t="str">
        <f t="shared" ca="1" si="206"/>
        <v/>
      </c>
      <c r="I386" s="48" t="str">
        <f t="shared" ca="1" si="206"/>
        <v/>
      </c>
      <c r="J386" s="48" t="str">
        <f t="shared" ca="1" si="206"/>
        <v/>
      </c>
      <c r="K386" s="48" t="str">
        <f t="shared" ca="1" si="206"/>
        <v/>
      </c>
      <c r="L386" s="48" t="str">
        <f t="shared" ca="1" si="206"/>
        <v/>
      </c>
      <c r="M386" s="48" t="str">
        <f t="shared" ca="1" si="206"/>
        <v/>
      </c>
      <c r="N386" s="48" t="str">
        <f t="shared" ca="1" si="206"/>
        <v/>
      </c>
      <c r="P386" s="26" t="str">
        <f t="shared" ca="1" si="179"/>
        <v/>
      </c>
      <c r="Q386" s="26" t="str">
        <f t="shared" ca="1" si="180"/>
        <v/>
      </c>
      <c r="R386" s="26" t="str">
        <f t="shared" ca="1" si="181"/>
        <v/>
      </c>
      <c r="S386" s="26" t="str">
        <f t="shared" ca="1" si="182"/>
        <v/>
      </c>
      <c r="T386" s="26" t="str">
        <f t="shared" ca="1" si="183"/>
        <v/>
      </c>
      <c r="U386" s="26" t="str">
        <f t="shared" ca="1" si="184"/>
        <v/>
      </c>
      <c r="V386" s="26" t="str">
        <f t="shared" ca="1" si="185"/>
        <v/>
      </c>
      <c r="W386" s="26" t="str">
        <f t="shared" ca="1" si="186"/>
        <v/>
      </c>
      <c r="X386" s="26" t="str">
        <f t="shared" ca="1" si="187"/>
        <v/>
      </c>
      <c r="Y386" s="26" t="str">
        <f t="shared" ca="1" si="188"/>
        <v/>
      </c>
      <c r="Z386" s="28" t="str">
        <f t="shared" ca="1" si="175"/>
        <v/>
      </c>
      <c r="AA386" s="57" t="str">
        <f t="shared" ca="1" si="189"/>
        <v/>
      </c>
      <c r="AB386" s="33" t="str">
        <f t="shared" ca="1" si="176"/>
        <v/>
      </c>
      <c r="AD386" s="28" t="str">
        <f t="shared" ca="1" si="190"/>
        <v/>
      </c>
      <c r="AE386" s="28" t="str">
        <f t="shared" ca="1" si="191"/>
        <v/>
      </c>
      <c r="AF386" s="28" t="str">
        <f t="shared" ca="1" si="192"/>
        <v/>
      </c>
      <c r="AG386" s="28" t="str">
        <f t="shared" ca="1" si="193"/>
        <v/>
      </c>
      <c r="AH386" s="28" t="str">
        <f t="shared" ca="1" si="194"/>
        <v/>
      </c>
      <c r="AI386" s="28" t="str">
        <f t="shared" ca="1" si="195"/>
        <v/>
      </c>
      <c r="AJ386" s="28" t="str">
        <f t="shared" ca="1" si="196"/>
        <v/>
      </c>
      <c r="AK386" s="28" t="str">
        <f t="shared" ca="1" si="197"/>
        <v/>
      </c>
      <c r="AL386" s="28" t="str">
        <f t="shared" ca="1" si="198"/>
        <v/>
      </c>
      <c r="AM386" s="28" t="str">
        <f t="shared" ca="1" si="199"/>
        <v/>
      </c>
      <c r="AN386" s="28" t="str">
        <f t="shared" ca="1" si="177"/>
        <v/>
      </c>
      <c r="AO386" s="28" t="str">
        <f t="shared" ca="1" si="200"/>
        <v/>
      </c>
      <c r="AP386" s="33" t="str">
        <f t="shared" ca="1" si="178"/>
        <v/>
      </c>
      <c r="AQ386" s="54"/>
      <c r="AR386" s="53"/>
      <c r="AS386" s="53"/>
      <c r="AT386" s="53"/>
      <c r="AU386" s="53"/>
    </row>
    <row r="387" spans="1:51" ht="15" customHeight="1" x14ac:dyDescent="0.25">
      <c r="A387" s="31" t="str">
        <f t="shared" ca="1" si="203"/>
        <v/>
      </c>
      <c r="B387" s="32" t="str">
        <f t="shared" ca="1" si="204"/>
        <v/>
      </c>
      <c r="C387" s="32" t="str">
        <f t="shared" ca="1" si="205"/>
        <v/>
      </c>
      <c r="D387" s="48">
        <f>RAWDATA!A389</f>
        <v>195808</v>
      </c>
      <c r="E387" s="48" t="str">
        <f t="shared" ca="1" si="201"/>
        <v/>
      </c>
      <c r="F387" s="48" t="str">
        <f t="shared" ca="1" si="206"/>
        <v/>
      </c>
      <c r="G387" s="48" t="str">
        <f t="shared" ca="1" si="206"/>
        <v/>
      </c>
      <c r="H387" s="48" t="str">
        <f t="shared" ca="1" si="206"/>
        <v/>
      </c>
      <c r="I387" s="48" t="str">
        <f t="shared" ca="1" si="206"/>
        <v/>
      </c>
      <c r="J387" s="48" t="str">
        <f t="shared" ca="1" si="206"/>
        <v/>
      </c>
      <c r="K387" s="48" t="str">
        <f t="shared" ca="1" si="206"/>
        <v/>
      </c>
      <c r="L387" s="48" t="str">
        <f t="shared" ca="1" si="206"/>
        <v/>
      </c>
      <c r="M387" s="48" t="str">
        <f t="shared" ca="1" si="206"/>
        <v/>
      </c>
      <c r="N387" s="48" t="str">
        <f t="shared" ca="1" si="206"/>
        <v/>
      </c>
      <c r="P387" s="26" t="str">
        <f t="shared" ca="1" si="179"/>
        <v/>
      </c>
      <c r="Q387" s="26" t="str">
        <f t="shared" ca="1" si="180"/>
        <v/>
      </c>
      <c r="R387" s="26" t="str">
        <f t="shared" ca="1" si="181"/>
        <v/>
      </c>
      <c r="S387" s="26" t="str">
        <f t="shared" ca="1" si="182"/>
        <v/>
      </c>
      <c r="T387" s="26" t="str">
        <f t="shared" ca="1" si="183"/>
        <v/>
      </c>
      <c r="U387" s="26" t="str">
        <f t="shared" ca="1" si="184"/>
        <v/>
      </c>
      <c r="V387" s="26" t="str">
        <f t="shared" ca="1" si="185"/>
        <v/>
      </c>
      <c r="W387" s="26" t="str">
        <f t="shared" ca="1" si="186"/>
        <v/>
      </c>
      <c r="X387" s="26" t="str">
        <f t="shared" ca="1" si="187"/>
        <v/>
      </c>
      <c r="Y387" s="26" t="str">
        <f t="shared" ca="1" si="188"/>
        <v/>
      </c>
      <c r="Z387" s="28" t="str">
        <f t="shared" ca="1" si="175"/>
        <v/>
      </c>
      <c r="AA387" s="57" t="str">
        <f t="shared" ca="1" si="189"/>
        <v/>
      </c>
      <c r="AB387" s="33" t="str">
        <f t="shared" ca="1" si="176"/>
        <v/>
      </c>
      <c r="AD387" s="28" t="str">
        <f t="shared" ca="1" si="190"/>
        <v/>
      </c>
      <c r="AE387" s="28" t="str">
        <f t="shared" ca="1" si="191"/>
        <v/>
      </c>
      <c r="AF387" s="28" t="str">
        <f t="shared" ca="1" si="192"/>
        <v/>
      </c>
      <c r="AG387" s="28" t="str">
        <f t="shared" ca="1" si="193"/>
        <v/>
      </c>
      <c r="AH387" s="28" t="str">
        <f t="shared" ca="1" si="194"/>
        <v/>
      </c>
      <c r="AI387" s="28" t="str">
        <f t="shared" ca="1" si="195"/>
        <v/>
      </c>
      <c r="AJ387" s="28" t="str">
        <f t="shared" ca="1" si="196"/>
        <v/>
      </c>
      <c r="AK387" s="28" t="str">
        <f t="shared" ca="1" si="197"/>
        <v/>
      </c>
      <c r="AL387" s="28" t="str">
        <f t="shared" ca="1" si="198"/>
        <v/>
      </c>
      <c r="AM387" s="28" t="str">
        <f t="shared" ca="1" si="199"/>
        <v/>
      </c>
      <c r="AN387" s="28" t="str">
        <f t="shared" ca="1" si="177"/>
        <v/>
      </c>
      <c r="AO387" s="28" t="str">
        <f t="shared" ca="1" si="200"/>
        <v/>
      </c>
      <c r="AP387" s="33" t="str">
        <f t="shared" ca="1" si="178"/>
        <v/>
      </c>
      <c r="AQ387" s="54"/>
      <c r="AR387" s="53"/>
      <c r="AS387" s="53"/>
      <c r="AT387" s="53"/>
      <c r="AU387" s="53"/>
    </row>
    <row r="388" spans="1:51" ht="15" customHeight="1" x14ac:dyDescent="0.25">
      <c r="A388" s="31" t="str">
        <f t="shared" ca="1" si="203"/>
        <v/>
      </c>
      <c r="B388" s="32" t="str">
        <f t="shared" ca="1" si="204"/>
        <v/>
      </c>
      <c r="C388" s="32" t="str">
        <f t="shared" ca="1" si="205"/>
        <v/>
      </c>
      <c r="D388" s="48">
        <f>RAWDATA!A390</f>
        <v>195809</v>
      </c>
      <c r="E388" s="48" t="str">
        <f t="shared" ca="1" si="201"/>
        <v/>
      </c>
      <c r="F388" s="48" t="str">
        <f t="shared" ca="1" si="206"/>
        <v/>
      </c>
      <c r="G388" s="48" t="str">
        <f t="shared" ca="1" si="206"/>
        <v/>
      </c>
      <c r="H388" s="48" t="str">
        <f t="shared" ca="1" si="206"/>
        <v/>
      </c>
      <c r="I388" s="48" t="str">
        <f t="shared" ca="1" si="206"/>
        <v/>
      </c>
      <c r="J388" s="48" t="str">
        <f t="shared" ca="1" si="206"/>
        <v/>
      </c>
      <c r="K388" s="48" t="str">
        <f t="shared" ca="1" si="206"/>
        <v/>
      </c>
      <c r="L388" s="48" t="str">
        <f t="shared" ca="1" si="206"/>
        <v/>
      </c>
      <c r="M388" s="48" t="str">
        <f t="shared" ca="1" si="206"/>
        <v/>
      </c>
      <c r="N388" s="48" t="str">
        <f t="shared" ca="1" si="206"/>
        <v/>
      </c>
      <c r="P388" s="26" t="str">
        <f t="shared" ca="1" si="179"/>
        <v/>
      </c>
      <c r="Q388" s="26" t="str">
        <f t="shared" ca="1" si="180"/>
        <v/>
      </c>
      <c r="R388" s="26" t="str">
        <f t="shared" ca="1" si="181"/>
        <v/>
      </c>
      <c r="S388" s="26" t="str">
        <f t="shared" ca="1" si="182"/>
        <v/>
      </c>
      <c r="T388" s="26" t="str">
        <f t="shared" ca="1" si="183"/>
        <v/>
      </c>
      <c r="U388" s="26" t="str">
        <f t="shared" ca="1" si="184"/>
        <v/>
      </c>
      <c r="V388" s="26" t="str">
        <f t="shared" ca="1" si="185"/>
        <v/>
      </c>
      <c r="W388" s="26" t="str">
        <f t="shared" ca="1" si="186"/>
        <v/>
      </c>
      <c r="X388" s="26" t="str">
        <f t="shared" ca="1" si="187"/>
        <v/>
      </c>
      <c r="Y388" s="26" t="str">
        <f t="shared" ca="1" si="188"/>
        <v/>
      </c>
      <c r="Z388" s="28" t="str">
        <f t="shared" ca="1" si="175"/>
        <v/>
      </c>
      <c r="AA388" s="57" t="str">
        <f t="shared" ca="1" si="189"/>
        <v/>
      </c>
      <c r="AB388" s="33" t="str">
        <f t="shared" ca="1" si="176"/>
        <v/>
      </c>
      <c r="AD388" s="28" t="str">
        <f t="shared" ca="1" si="190"/>
        <v/>
      </c>
      <c r="AE388" s="28" t="str">
        <f t="shared" ca="1" si="191"/>
        <v/>
      </c>
      <c r="AF388" s="28" t="str">
        <f t="shared" ca="1" si="192"/>
        <v/>
      </c>
      <c r="AG388" s="28" t="str">
        <f t="shared" ca="1" si="193"/>
        <v/>
      </c>
      <c r="AH388" s="28" t="str">
        <f t="shared" ca="1" si="194"/>
        <v/>
      </c>
      <c r="AI388" s="28" t="str">
        <f t="shared" ca="1" si="195"/>
        <v/>
      </c>
      <c r="AJ388" s="28" t="str">
        <f t="shared" ca="1" si="196"/>
        <v/>
      </c>
      <c r="AK388" s="28" t="str">
        <f t="shared" ca="1" si="197"/>
        <v/>
      </c>
      <c r="AL388" s="28" t="str">
        <f t="shared" ca="1" si="198"/>
        <v/>
      </c>
      <c r="AM388" s="28" t="str">
        <f t="shared" ca="1" si="199"/>
        <v/>
      </c>
      <c r="AN388" s="28" t="str">
        <f t="shared" ca="1" si="177"/>
        <v/>
      </c>
      <c r="AO388" s="28" t="str">
        <f t="shared" ca="1" si="200"/>
        <v/>
      </c>
      <c r="AP388" s="33" t="str">
        <f t="shared" ca="1" si="178"/>
        <v/>
      </c>
      <c r="AQ388" s="54"/>
      <c r="AR388" s="53"/>
      <c r="AS388" s="53"/>
      <c r="AT388" s="53"/>
      <c r="AU388" s="53"/>
    </row>
    <row r="389" spans="1:51" ht="15" customHeight="1" x14ac:dyDescent="0.25">
      <c r="A389" s="31" t="str">
        <f t="shared" ca="1" si="203"/>
        <v/>
      </c>
      <c r="B389" s="32" t="str">
        <f t="shared" ca="1" si="204"/>
        <v/>
      </c>
      <c r="C389" s="32" t="str">
        <f t="shared" ca="1" si="205"/>
        <v/>
      </c>
      <c r="D389" s="48">
        <f>RAWDATA!A391</f>
        <v>195810</v>
      </c>
      <c r="E389" s="48" t="str">
        <f t="shared" ca="1" si="201"/>
        <v/>
      </c>
      <c r="F389" s="48" t="str">
        <f t="shared" ca="1" si="206"/>
        <v/>
      </c>
      <c r="G389" s="48" t="str">
        <f t="shared" ca="1" si="206"/>
        <v/>
      </c>
      <c r="H389" s="48" t="str">
        <f t="shared" ca="1" si="206"/>
        <v/>
      </c>
      <c r="I389" s="48" t="str">
        <f t="shared" ca="1" si="206"/>
        <v/>
      </c>
      <c r="J389" s="48" t="str">
        <f t="shared" ca="1" si="206"/>
        <v/>
      </c>
      <c r="K389" s="48" t="str">
        <f t="shared" ca="1" si="206"/>
        <v/>
      </c>
      <c r="L389" s="48" t="str">
        <f t="shared" ca="1" si="206"/>
        <v/>
      </c>
      <c r="M389" s="48" t="str">
        <f t="shared" ca="1" si="206"/>
        <v/>
      </c>
      <c r="N389" s="48" t="str">
        <f t="shared" ca="1" si="206"/>
        <v/>
      </c>
      <c r="P389" s="26" t="str">
        <f t="shared" ca="1" si="179"/>
        <v/>
      </c>
      <c r="Q389" s="26" t="str">
        <f t="shared" ca="1" si="180"/>
        <v/>
      </c>
      <c r="R389" s="26" t="str">
        <f t="shared" ca="1" si="181"/>
        <v/>
      </c>
      <c r="S389" s="26" t="str">
        <f t="shared" ca="1" si="182"/>
        <v/>
      </c>
      <c r="T389" s="26" t="str">
        <f t="shared" ca="1" si="183"/>
        <v/>
      </c>
      <c r="U389" s="26" t="str">
        <f t="shared" ca="1" si="184"/>
        <v/>
      </c>
      <c r="V389" s="26" t="str">
        <f t="shared" ca="1" si="185"/>
        <v/>
      </c>
      <c r="W389" s="26" t="str">
        <f t="shared" ca="1" si="186"/>
        <v/>
      </c>
      <c r="X389" s="26" t="str">
        <f t="shared" ca="1" si="187"/>
        <v/>
      </c>
      <c r="Y389" s="26" t="str">
        <f t="shared" ca="1" si="188"/>
        <v/>
      </c>
      <c r="Z389" s="28" t="str">
        <f t="shared" ca="1" si="175"/>
        <v/>
      </c>
      <c r="AA389" s="57" t="str">
        <f t="shared" ca="1" si="189"/>
        <v/>
      </c>
      <c r="AB389" s="33" t="str">
        <f t="shared" ca="1" si="176"/>
        <v/>
      </c>
      <c r="AD389" s="28" t="str">
        <f t="shared" ca="1" si="190"/>
        <v/>
      </c>
      <c r="AE389" s="28" t="str">
        <f t="shared" ca="1" si="191"/>
        <v/>
      </c>
      <c r="AF389" s="28" t="str">
        <f t="shared" ca="1" si="192"/>
        <v/>
      </c>
      <c r="AG389" s="28" t="str">
        <f t="shared" ca="1" si="193"/>
        <v/>
      </c>
      <c r="AH389" s="28" t="str">
        <f t="shared" ca="1" si="194"/>
        <v/>
      </c>
      <c r="AI389" s="28" t="str">
        <f t="shared" ca="1" si="195"/>
        <v/>
      </c>
      <c r="AJ389" s="28" t="str">
        <f t="shared" ca="1" si="196"/>
        <v/>
      </c>
      <c r="AK389" s="28" t="str">
        <f t="shared" ca="1" si="197"/>
        <v/>
      </c>
      <c r="AL389" s="28" t="str">
        <f t="shared" ca="1" si="198"/>
        <v/>
      </c>
      <c r="AM389" s="28" t="str">
        <f t="shared" ca="1" si="199"/>
        <v/>
      </c>
      <c r="AN389" s="28" t="str">
        <f t="shared" ca="1" si="177"/>
        <v/>
      </c>
      <c r="AO389" s="28" t="str">
        <f t="shared" ca="1" si="200"/>
        <v/>
      </c>
      <c r="AP389" s="33" t="str">
        <f t="shared" ca="1" si="178"/>
        <v/>
      </c>
      <c r="AQ389" s="54"/>
      <c r="AR389" s="53"/>
      <c r="AS389" s="53"/>
      <c r="AT389" s="53"/>
      <c r="AU389" s="53"/>
    </row>
    <row r="390" spans="1:51" ht="15" customHeight="1" x14ac:dyDescent="0.25">
      <c r="A390" s="31" t="str">
        <f t="shared" ca="1" si="203"/>
        <v/>
      </c>
      <c r="B390" s="32" t="str">
        <f t="shared" ca="1" si="204"/>
        <v/>
      </c>
      <c r="C390" s="32" t="str">
        <f t="shared" ca="1" si="205"/>
        <v/>
      </c>
      <c r="D390" s="48">
        <f>RAWDATA!A392</f>
        <v>195811</v>
      </c>
      <c r="E390" s="48" t="str">
        <f t="shared" ca="1" si="201"/>
        <v/>
      </c>
      <c r="F390" s="48" t="str">
        <f t="shared" ca="1" si="206"/>
        <v/>
      </c>
      <c r="G390" s="48" t="str">
        <f t="shared" ca="1" si="206"/>
        <v/>
      </c>
      <c r="H390" s="48" t="str">
        <f t="shared" ca="1" si="206"/>
        <v/>
      </c>
      <c r="I390" s="48" t="str">
        <f t="shared" ca="1" si="206"/>
        <v/>
      </c>
      <c r="J390" s="48" t="str">
        <f t="shared" ca="1" si="206"/>
        <v/>
      </c>
      <c r="K390" s="48" t="str">
        <f t="shared" ca="1" si="206"/>
        <v/>
      </c>
      <c r="L390" s="48" t="str">
        <f t="shared" ca="1" si="206"/>
        <v/>
      </c>
      <c r="M390" s="48" t="str">
        <f t="shared" ca="1" si="206"/>
        <v/>
      </c>
      <c r="N390" s="48" t="str">
        <f t="shared" ca="1" si="206"/>
        <v/>
      </c>
      <c r="P390" s="26" t="str">
        <f t="shared" ca="1" si="179"/>
        <v/>
      </c>
      <c r="Q390" s="26" t="str">
        <f t="shared" ca="1" si="180"/>
        <v/>
      </c>
      <c r="R390" s="26" t="str">
        <f t="shared" ca="1" si="181"/>
        <v/>
      </c>
      <c r="S390" s="26" t="str">
        <f t="shared" ca="1" si="182"/>
        <v/>
      </c>
      <c r="T390" s="26" t="str">
        <f t="shared" ca="1" si="183"/>
        <v/>
      </c>
      <c r="U390" s="26" t="str">
        <f t="shared" ca="1" si="184"/>
        <v/>
      </c>
      <c r="V390" s="26" t="str">
        <f t="shared" ca="1" si="185"/>
        <v/>
      </c>
      <c r="W390" s="26" t="str">
        <f t="shared" ca="1" si="186"/>
        <v/>
      </c>
      <c r="X390" s="26" t="str">
        <f t="shared" ca="1" si="187"/>
        <v/>
      </c>
      <c r="Y390" s="26" t="str">
        <f t="shared" ca="1" si="188"/>
        <v/>
      </c>
      <c r="Z390" s="28" t="str">
        <f t="shared" ca="1" si="175"/>
        <v/>
      </c>
      <c r="AA390" s="57" t="str">
        <f t="shared" ca="1" si="189"/>
        <v/>
      </c>
      <c r="AB390" s="33" t="str">
        <f t="shared" ca="1" si="176"/>
        <v/>
      </c>
      <c r="AD390" s="28" t="str">
        <f t="shared" ca="1" si="190"/>
        <v/>
      </c>
      <c r="AE390" s="28" t="str">
        <f t="shared" ca="1" si="191"/>
        <v/>
      </c>
      <c r="AF390" s="28" t="str">
        <f t="shared" ca="1" si="192"/>
        <v/>
      </c>
      <c r="AG390" s="28" t="str">
        <f t="shared" ca="1" si="193"/>
        <v/>
      </c>
      <c r="AH390" s="28" t="str">
        <f t="shared" ca="1" si="194"/>
        <v/>
      </c>
      <c r="AI390" s="28" t="str">
        <f t="shared" ca="1" si="195"/>
        <v/>
      </c>
      <c r="AJ390" s="28" t="str">
        <f t="shared" ca="1" si="196"/>
        <v/>
      </c>
      <c r="AK390" s="28" t="str">
        <f t="shared" ca="1" si="197"/>
        <v/>
      </c>
      <c r="AL390" s="28" t="str">
        <f t="shared" ca="1" si="198"/>
        <v/>
      </c>
      <c r="AM390" s="28" t="str">
        <f t="shared" ca="1" si="199"/>
        <v/>
      </c>
      <c r="AN390" s="28" t="str">
        <f t="shared" ca="1" si="177"/>
        <v/>
      </c>
      <c r="AO390" s="28" t="str">
        <f t="shared" ca="1" si="200"/>
        <v/>
      </c>
      <c r="AP390" s="33" t="str">
        <f t="shared" ca="1" si="178"/>
        <v/>
      </c>
      <c r="AQ390" s="54"/>
      <c r="AR390" s="53"/>
      <c r="AS390" s="53"/>
      <c r="AT390" s="53"/>
      <c r="AU390" s="53"/>
      <c r="AY390" s="29"/>
    </row>
    <row r="391" spans="1:51" ht="15" customHeight="1" x14ac:dyDescent="0.25">
      <c r="A391" s="31" t="str">
        <f t="shared" ca="1" si="203"/>
        <v/>
      </c>
      <c r="B391" s="32" t="str">
        <f t="shared" ca="1" si="204"/>
        <v/>
      </c>
      <c r="C391" s="32" t="str">
        <f t="shared" ca="1" si="205"/>
        <v/>
      </c>
      <c r="D391" s="48">
        <f>RAWDATA!A393</f>
        <v>195812</v>
      </c>
      <c r="E391" s="48" t="str">
        <f t="shared" ca="1" si="201"/>
        <v/>
      </c>
      <c r="F391" s="48" t="str">
        <f t="shared" ca="1" si="206"/>
        <v/>
      </c>
      <c r="G391" s="48" t="str">
        <f t="shared" ca="1" si="206"/>
        <v/>
      </c>
      <c r="H391" s="48" t="str">
        <f t="shared" ca="1" si="206"/>
        <v/>
      </c>
      <c r="I391" s="48" t="str">
        <f t="shared" ca="1" si="206"/>
        <v/>
      </c>
      <c r="J391" s="48" t="str">
        <f t="shared" ca="1" si="206"/>
        <v/>
      </c>
      <c r="K391" s="48" t="str">
        <f t="shared" ca="1" si="206"/>
        <v/>
      </c>
      <c r="L391" s="48" t="str">
        <f t="shared" ca="1" si="206"/>
        <v/>
      </c>
      <c r="M391" s="48" t="str">
        <f t="shared" ca="1" si="206"/>
        <v/>
      </c>
      <c r="N391" s="48" t="str">
        <f t="shared" ca="1" si="206"/>
        <v/>
      </c>
      <c r="P391" s="26" t="str">
        <f t="shared" ca="1" si="179"/>
        <v/>
      </c>
      <c r="Q391" s="26" t="str">
        <f t="shared" ca="1" si="180"/>
        <v/>
      </c>
      <c r="R391" s="26" t="str">
        <f t="shared" ca="1" si="181"/>
        <v/>
      </c>
      <c r="S391" s="26" t="str">
        <f t="shared" ca="1" si="182"/>
        <v/>
      </c>
      <c r="T391" s="26" t="str">
        <f t="shared" ca="1" si="183"/>
        <v/>
      </c>
      <c r="U391" s="26" t="str">
        <f t="shared" ca="1" si="184"/>
        <v/>
      </c>
      <c r="V391" s="26" t="str">
        <f t="shared" ca="1" si="185"/>
        <v/>
      </c>
      <c r="W391" s="26" t="str">
        <f t="shared" ca="1" si="186"/>
        <v/>
      </c>
      <c r="X391" s="26" t="str">
        <f t="shared" ca="1" si="187"/>
        <v/>
      </c>
      <c r="Y391" s="26" t="str">
        <f t="shared" ca="1" si="188"/>
        <v/>
      </c>
      <c r="Z391" s="28" t="str">
        <f t="shared" ca="1" si="175"/>
        <v/>
      </c>
      <c r="AA391" s="57" t="str">
        <f t="shared" ca="1" si="189"/>
        <v/>
      </c>
      <c r="AB391" s="33" t="str">
        <f t="shared" ca="1" si="176"/>
        <v/>
      </c>
      <c r="AD391" s="28" t="str">
        <f t="shared" ca="1" si="190"/>
        <v/>
      </c>
      <c r="AE391" s="28" t="str">
        <f t="shared" ca="1" si="191"/>
        <v/>
      </c>
      <c r="AF391" s="28" t="str">
        <f t="shared" ca="1" si="192"/>
        <v/>
      </c>
      <c r="AG391" s="28" t="str">
        <f t="shared" ca="1" si="193"/>
        <v/>
      </c>
      <c r="AH391" s="28" t="str">
        <f t="shared" ca="1" si="194"/>
        <v/>
      </c>
      <c r="AI391" s="28" t="str">
        <f t="shared" ca="1" si="195"/>
        <v/>
      </c>
      <c r="AJ391" s="28" t="str">
        <f t="shared" ca="1" si="196"/>
        <v/>
      </c>
      <c r="AK391" s="28" t="str">
        <f t="shared" ca="1" si="197"/>
        <v/>
      </c>
      <c r="AL391" s="28" t="str">
        <f t="shared" ca="1" si="198"/>
        <v/>
      </c>
      <c r="AM391" s="28" t="str">
        <f t="shared" ca="1" si="199"/>
        <v/>
      </c>
      <c r="AN391" s="28" t="str">
        <f t="shared" ca="1" si="177"/>
        <v/>
      </c>
      <c r="AO391" s="28" t="str">
        <f t="shared" ca="1" si="200"/>
        <v/>
      </c>
      <c r="AP391" s="33" t="str">
        <f t="shared" ca="1" si="178"/>
        <v/>
      </c>
      <c r="AQ391" s="54"/>
      <c r="AR391" s="53"/>
      <c r="AS391" s="53"/>
      <c r="AT391" s="53"/>
      <c r="AU391" s="53"/>
    </row>
    <row r="392" spans="1:51" ht="15" customHeight="1" x14ac:dyDescent="0.25">
      <c r="A392" s="31" t="str">
        <f t="shared" ca="1" si="203"/>
        <v/>
      </c>
      <c r="B392" s="32" t="str">
        <f t="shared" ca="1" si="204"/>
        <v/>
      </c>
      <c r="C392" s="32" t="str">
        <f t="shared" ca="1" si="205"/>
        <v/>
      </c>
      <c r="D392" s="48">
        <f>RAWDATA!A394</f>
        <v>195901</v>
      </c>
      <c r="E392" s="48" t="str">
        <f t="shared" ca="1" si="201"/>
        <v/>
      </c>
      <c r="F392" s="48" t="str">
        <f t="shared" ca="1" si="206"/>
        <v/>
      </c>
      <c r="G392" s="48" t="str">
        <f t="shared" ca="1" si="206"/>
        <v/>
      </c>
      <c r="H392" s="48" t="str">
        <f t="shared" ca="1" si="206"/>
        <v/>
      </c>
      <c r="I392" s="48" t="str">
        <f t="shared" ca="1" si="206"/>
        <v/>
      </c>
      <c r="J392" s="48" t="str">
        <f t="shared" ca="1" si="206"/>
        <v/>
      </c>
      <c r="K392" s="48" t="str">
        <f t="shared" ca="1" si="206"/>
        <v/>
      </c>
      <c r="L392" s="48" t="str">
        <f t="shared" ca="1" si="206"/>
        <v/>
      </c>
      <c r="M392" s="48" t="str">
        <f t="shared" ca="1" si="206"/>
        <v/>
      </c>
      <c r="N392" s="48" t="str">
        <f t="shared" ca="1" si="206"/>
        <v/>
      </c>
      <c r="P392" s="26" t="str">
        <f t="shared" ca="1" si="179"/>
        <v/>
      </c>
      <c r="Q392" s="26" t="str">
        <f t="shared" ca="1" si="180"/>
        <v/>
      </c>
      <c r="R392" s="26" t="str">
        <f t="shared" ca="1" si="181"/>
        <v/>
      </c>
      <c r="S392" s="26" t="str">
        <f t="shared" ca="1" si="182"/>
        <v/>
      </c>
      <c r="T392" s="26" t="str">
        <f t="shared" ca="1" si="183"/>
        <v/>
      </c>
      <c r="U392" s="26" t="str">
        <f t="shared" ca="1" si="184"/>
        <v/>
      </c>
      <c r="V392" s="26" t="str">
        <f t="shared" ca="1" si="185"/>
        <v/>
      </c>
      <c r="W392" s="26" t="str">
        <f t="shared" ca="1" si="186"/>
        <v/>
      </c>
      <c r="X392" s="26" t="str">
        <f t="shared" ca="1" si="187"/>
        <v/>
      </c>
      <c r="Y392" s="26" t="str">
        <f t="shared" ca="1" si="188"/>
        <v/>
      </c>
      <c r="Z392" s="28" t="str">
        <f t="shared" ref="Z392:Z455" ca="1" si="207">IF(P392="","",IF(P391="",AVERAGE(Y392-1,X392-1)-AVERAGE(P392-1,Q392-1),AVERAGE(Y392/Y391-1,X392/X391-1)-AVERAGE(P392/P391-1,Q392/Q391-1)))</f>
        <v/>
      </c>
      <c r="AA392" s="57" t="str">
        <f t="shared" ca="1" si="189"/>
        <v/>
      </c>
      <c r="AB392" s="33" t="str">
        <f t="shared" ref="AB392:AB455" ca="1" si="208">IF(P392="","",IF(P391="",AVERAGE(Y392-1,X392-1)-AA392,AVERAGE(Y392/Y391-1,X392/X391-1)-AA392))</f>
        <v/>
      </c>
      <c r="AD392" s="28" t="str">
        <f t="shared" ca="1" si="190"/>
        <v/>
      </c>
      <c r="AE392" s="28" t="str">
        <f t="shared" ca="1" si="191"/>
        <v/>
      </c>
      <c r="AF392" s="28" t="str">
        <f t="shared" ca="1" si="192"/>
        <v/>
      </c>
      <c r="AG392" s="28" t="str">
        <f t="shared" ca="1" si="193"/>
        <v/>
      </c>
      <c r="AH392" s="28" t="str">
        <f t="shared" ca="1" si="194"/>
        <v/>
      </c>
      <c r="AI392" s="28" t="str">
        <f t="shared" ca="1" si="195"/>
        <v/>
      </c>
      <c r="AJ392" s="28" t="str">
        <f t="shared" ca="1" si="196"/>
        <v/>
      </c>
      <c r="AK392" s="28" t="str">
        <f t="shared" ca="1" si="197"/>
        <v/>
      </c>
      <c r="AL392" s="28" t="str">
        <f t="shared" ca="1" si="198"/>
        <v/>
      </c>
      <c r="AM392" s="28" t="str">
        <f t="shared" ca="1" si="199"/>
        <v/>
      </c>
      <c r="AN392" s="28" t="str">
        <f t="shared" ref="AN392:AN455" ca="1" si="209">IF(AD392="","",IF(AD391="",AVERAGE(AM392,AL392)-AVERAGE(AD392,AE392),AVERAGE(AM392,AL392)-AVERAGE(AD392,AE392)))</f>
        <v/>
      </c>
      <c r="AO392" s="28" t="str">
        <f t="shared" ca="1" si="200"/>
        <v/>
      </c>
      <c r="AP392" s="33" t="str">
        <f t="shared" ref="AP392:AP455" ca="1" si="210">IF(AD392="","",IF(AD391="",AVERAGE(AM392,AL392)-AO392,AVERAGE(AM392,AL392)-AO392))</f>
        <v/>
      </c>
      <c r="AQ392" s="54"/>
      <c r="AR392" s="53"/>
      <c r="AS392" s="53"/>
      <c r="AT392" s="53"/>
      <c r="AU392" s="53"/>
    </row>
    <row r="393" spans="1:51" ht="15" customHeight="1" x14ac:dyDescent="0.25">
      <c r="A393" s="31" t="str">
        <f t="shared" ca="1" si="203"/>
        <v/>
      </c>
      <c r="B393" s="32" t="str">
        <f t="shared" ca="1" si="204"/>
        <v/>
      </c>
      <c r="C393" s="32" t="str">
        <f t="shared" ca="1" si="205"/>
        <v/>
      </c>
      <c r="D393" s="48">
        <f>RAWDATA!A395</f>
        <v>195902</v>
      </c>
      <c r="E393" s="48" t="str">
        <f t="shared" ca="1" si="201"/>
        <v/>
      </c>
      <c r="F393" s="48" t="str">
        <f t="shared" ca="1" si="206"/>
        <v/>
      </c>
      <c r="G393" s="48" t="str">
        <f t="shared" ca="1" si="206"/>
        <v/>
      </c>
      <c r="H393" s="48" t="str">
        <f t="shared" ca="1" si="206"/>
        <v/>
      </c>
      <c r="I393" s="48" t="str">
        <f t="shared" ca="1" si="206"/>
        <v/>
      </c>
      <c r="J393" s="48" t="str">
        <f t="shared" ca="1" si="206"/>
        <v/>
      </c>
      <c r="K393" s="48" t="str">
        <f t="shared" ca="1" si="206"/>
        <v/>
      </c>
      <c r="L393" s="48" t="str">
        <f t="shared" ca="1" si="206"/>
        <v/>
      </c>
      <c r="M393" s="48" t="str">
        <f t="shared" ca="1" si="206"/>
        <v/>
      </c>
      <c r="N393" s="48" t="str">
        <f t="shared" ca="1" si="206"/>
        <v/>
      </c>
      <c r="P393" s="26" t="str">
        <f t="shared" ref="P393:P456" ca="1" si="211">IF(E393="","",IF(P392="",1*(1+E393/100),P392*(1+E393/100)))</f>
        <v/>
      </c>
      <c r="Q393" s="26" t="str">
        <f t="shared" ref="Q393:Q456" ca="1" si="212">IF(F393="","",IF(Q392="",1*(1+F393/100),Q392*(1+F393/100)))</f>
        <v/>
      </c>
      <c r="R393" s="26" t="str">
        <f t="shared" ref="R393:R456" ca="1" si="213">IF(G393="","",IF(R392="",1*(1+G393/100),R392*(1+G393/100)))</f>
        <v/>
      </c>
      <c r="S393" s="26" t="str">
        <f t="shared" ref="S393:S456" ca="1" si="214">IF(H393="","",IF(S392="",1*(1+H393/100),S392*(1+H393/100)))</f>
        <v/>
      </c>
      <c r="T393" s="26" t="str">
        <f t="shared" ref="T393:T456" ca="1" si="215">IF(I393="","",IF(T392="",1*(1+I393/100),T392*(1+I393/100)))</f>
        <v/>
      </c>
      <c r="U393" s="26" t="str">
        <f t="shared" ref="U393:U456" ca="1" si="216">IF(J393="","",IF(U392="",1*(1+J393/100),U392*(1+J393/100)))</f>
        <v/>
      </c>
      <c r="V393" s="26" t="str">
        <f t="shared" ref="V393:V456" ca="1" si="217">IF(K393="","",IF(V392="",1*(1+K393/100),V392*(1+K393/100)))</f>
        <v/>
      </c>
      <c r="W393" s="26" t="str">
        <f t="shared" ref="W393:W456" ca="1" si="218">IF(L393="","",IF(W392="",1*(1+L393/100),W392*(1+L393/100)))</f>
        <v/>
      </c>
      <c r="X393" s="26" t="str">
        <f t="shared" ref="X393:X456" ca="1" si="219">IF(M393="","",IF(X392="",1*(1+M393/100),X392*(1+M393/100)))</f>
        <v/>
      </c>
      <c r="Y393" s="26" t="str">
        <f t="shared" ref="Y393:Y456" ca="1" si="220">IF(N393="","",IF(Y392="",1*(1+N393/100),Y392*(1+N393/100)))</f>
        <v/>
      </c>
      <c r="Z393" s="28" t="str">
        <f t="shared" ca="1" si="207"/>
        <v/>
      </c>
      <c r="AA393" s="57" t="str">
        <f t="shared" ref="AA393:AA456" ca="1" si="221">IF(E393="","",AVERAGE(E393:N393)/100)</f>
        <v/>
      </c>
      <c r="AB393" s="33" t="str">
        <f t="shared" ca="1" si="208"/>
        <v/>
      </c>
      <c r="AD393" s="28" t="str">
        <f t="shared" ref="AD393:AD456" ca="1" si="222">IF(E393="","",IF(P392="",LN(P393),LN(P393/P392)))</f>
        <v/>
      </c>
      <c r="AE393" s="28" t="str">
        <f t="shared" ref="AE393:AE456" ca="1" si="223">IF(F393="","",IF(Q392="",LN(Q393),LN(Q393/Q392)))</f>
        <v/>
      </c>
      <c r="AF393" s="28" t="str">
        <f t="shared" ref="AF393:AF456" ca="1" si="224">IF(G393="","",IF(R392="",LN(R393),LN(R393/R392)))</f>
        <v/>
      </c>
      <c r="AG393" s="28" t="str">
        <f t="shared" ref="AG393:AG456" ca="1" si="225">IF(H393="","",IF(S392="",LN(S393),LN(S393/S392)))</f>
        <v/>
      </c>
      <c r="AH393" s="28" t="str">
        <f t="shared" ref="AH393:AH456" ca="1" si="226">IF(I393="","",IF(T392="",LN(T393),LN(T393/T392)))</f>
        <v/>
      </c>
      <c r="AI393" s="28" t="str">
        <f t="shared" ref="AI393:AI456" ca="1" si="227">IF(J393="","",IF(U392="",LN(U393),LN(U393/U392)))</f>
        <v/>
      </c>
      <c r="AJ393" s="28" t="str">
        <f t="shared" ref="AJ393:AJ456" ca="1" si="228">IF(K393="","",IF(V392="",LN(V393),LN(V393/V392)))</f>
        <v/>
      </c>
      <c r="AK393" s="28" t="str">
        <f t="shared" ref="AK393:AK456" ca="1" si="229">IF(L393="","",IF(W392="",LN(W393),LN(W393/W392)))</f>
        <v/>
      </c>
      <c r="AL393" s="28" t="str">
        <f t="shared" ref="AL393:AL456" ca="1" si="230">IF(M393="","",IF(X392="",LN(X393),LN(X393/X392)))</f>
        <v/>
      </c>
      <c r="AM393" s="28" t="str">
        <f t="shared" ref="AM393:AM456" ca="1" si="231">IF(N393="","",IF(Y392="",LN(Y393),LN(Y393/Y392)))</f>
        <v/>
      </c>
      <c r="AN393" s="28" t="str">
        <f t="shared" ca="1" si="209"/>
        <v/>
      </c>
      <c r="AO393" s="28" t="str">
        <f t="shared" ref="AO393:AO456" ca="1" si="232">IF(AA393="","",LN(1+AA393))</f>
        <v/>
      </c>
      <c r="AP393" s="33" t="str">
        <f t="shared" ca="1" si="210"/>
        <v/>
      </c>
      <c r="AQ393" s="54"/>
      <c r="AR393" s="53"/>
      <c r="AS393" s="53"/>
      <c r="AT393" s="53"/>
      <c r="AU393" s="53"/>
    </row>
    <row r="394" spans="1:51" ht="15" customHeight="1" x14ac:dyDescent="0.25">
      <c r="A394" s="31" t="str">
        <f t="shared" ca="1" si="203"/>
        <v/>
      </c>
      <c r="B394" s="32" t="str">
        <f t="shared" ca="1" si="204"/>
        <v/>
      </c>
      <c r="C394" s="32" t="str">
        <f t="shared" ca="1" si="205"/>
        <v/>
      </c>
      <c r="D394" s="48">
        <f>RAWDATA!A396</f>
        <v>195903</v>
      </c>
      <c r="E394" s="48" t="str">
        <f t="shared" ref="E394:E457" ca="1" si="233">IF(OR($D394&lt;$B$3,$D394&gt;$B$4),"",IF(ISERROR(VLOOKUP($D394,INDIRECT($B$1),E$7,0)),"",VLOOKUP($D394,INDIRECT($B$1),E$7,0)))</f>
        <v/>
      </c>
      <c r="F394" s="48" t="str">
        <f t="shared" ca="1" si="206"/>
        <v/>
      </c>
      <c r="G394" s="48" t="str">
        <f t="shared" ca="1" si="206"/>
        <v/>
      </c>
      <c r="H394" s="48" t="str">
        <f t="shared" ca="1" si="206"/>
        <v/>
      </c>
      <c r="I394" s="48" t="str">
        <f t="shared" ca="1" si="206"/>
        <v/>
      </c>
      <c r="J394" s="48" t="str">
        <f t="shared" ca="1" si="206"/>
        <v/>
      </c>
      <c r="K394" s="48" t="str">
        <f t="shared" ca="1" si="206"/>
        <v/>
      </c>
      <c r="L394" s="48" t="str">
        <f t="shared" ca="1" si="206"/>
        <v/>
      </c>
      <c r="M394" s="48" t="str">
        <f t="shared" ca="1" si="206"/>
        <v/>
      </c>
      <c r="N394" s="48" t="str">
        <f t="shared" ca="1" si="206"/>
        <v/>
      </c>
      <c r="P394" s="26" t="str">
        <f t="shared" ca="1" si="211"/>
        <v/>
      </c>
      <c r="Q394" s="26" t="str">
        <f t="shared" ca="1" si="212"/>
        <v/>
      </c>
      <c r="R394" s="26" t="str">
        <f t="shared" ca="1" si="213"/>
        <v/>
      </c>
      <c r="S394" s="26" t="str">
        <f t="shared" ca="1" si="214"/>
        <v/>
      </c>
      <c r="T394" s="26" t="str">
        <f t="shared" ca="1" si="215"/>
        <v/>
      </c>
      <c r="U394" s="26" t="str">
        <f t="shared" ca="1" si="216"/>
        <v/>
      </c>
      <c r="V394" s="26" t="str">
        <f t="shared" ca="1" si="217"/>
        <v/>
      </c>
      <c r="W394" s="26" t="str">
        <f t="shared" ca="1" si="218"/>
        <v/>
      </c>
      <c r="X394" s="26" t="str">
        <f t="shared" ca="1" si="219"/>
        <v/>
      </c>
      <c r="Y394" s="26" t="str">
        <f t="shared" ca="1" si="220"/>
        <v/>
      </c>
      <c r="Z394" s="28" t="str">
        <f t="shared" ca="1" si="207"/>
        <v/>
      </c>
      <c r="AA394" s="57" t="str">
        <f t="shared" ca="1" si="221"/>
        <v/>
      </c>
      <c r="AB394" s="33" t="str">
        <f t="shared" ca="1" si="208"/>
        <v/>
      </c>
      <c r="AD394" s="28" t="str">
        <f t="shared" ca="1" si="222"/>
        <v/>
      </c>
      <c r="AE394" s="28" t="str">
        <f t="shared" ca="1" si="223"/>
        <v/>
      </c>
      <c r="AF394" s="28" t="str">
        <f t="shared" ca="1" si="224"/>
        <v/>
      </c>
      <c r="AG394" s="28" t="str">
        <f t="shared" ca="1" si="225"/>
        <v/>
      </c>
      <c r="AH394" s="28" t="str">
        <f t="shared" ca="1" si="226"/>
        <v/>
      </c>
      <c r="AI394" s="28" t="str">
        <f t="shared" ca="1" si="227"/>
        <v/>
      </c>
      <c r="AJ394" s="28" t="str">
        <f t="shared" ca="1" si="228"/>
        <v/>
      </c>
      <c r="AK394" s="28" t="str">
        <f t="shared" ca="1" si="229"/>
        <v/>
      </c>
      <c r="AL394" s="28" t="str">
        <f t="shared" ca="1" si="230"/>
        <v/>
      </c>
      <c r="AM394" s="28" t="str">
        <f t="shared" ca="1" si="231"/>
        <v/>
      </c>
      <c r="AN394" s="28" t="str">
        <f t="shared" ca="1" si="209"/>
        <v/>
      </c>
      <c r="AO394" s="28" t="str">
        <f t="shared" ca="1" si="232"/>
        <v/>
      </c>
      <c r="AP394" s="33" t="str">
        <f t="shared" ca="1" si="210"/>
        <v/>
      </c>
      <c r="AQ394" s="54"/>
      <c r="AR394" s="53"/>
      <c r="AS394" s="53"/>
      <c r="AT394" s="53"/>
      <c r="AU394" s="53"/>
    </row>
    <row r="395" spans="1:51" ht="15" customHeight="1" x14ac:dyDescent="0.25">
      <c r="A395" s="31" t="str">
        <f t="shared" ca="1" si="203"/>
        <v/>
      </c>
      <c r="B395" s="32" t="str">
        <f t="shared" ca="1" si="204"/>
        <v/>
      </c>
      <c r="C395" s="32" t="str">
        <f t="shared" ca="1" si="205"/>
        <v/>
      </c>
      <c r="D395" s="48">
        <f>RAWDATA!A397</f>
        <v>195904</v>
      </c>
      <c r="E395" s="48" t="str">
        <f t="shared" ca="1" si="233"/>
        <v/>
      </c>
      <c r="F395" s="48" t="str">
        <f t="shared" ca="1" si="206"/>
        <v/>
      </c>
      <c r="G395" s="48" t="str">
        <f t="shared" ca="1" si="206"/>
        <v/>
      </c>
      <c r="H395" s="48" t="str">
        <f t="shared" ca="1" si="206"/>
        <v/>
      </c>
      <c r="I395" s="48" t="str">
        <f t="shared" ca="1" si="206"/>
        <v/>
      </c>
      <c r="J395" s="48" t="str">
        <f t="shared" ca="1" si="206"/>
        <v/>
      </c>
      <c r="K395" s="48" t="str">
        <f t="shared" ca="1" si="206"/>
        <v/>
      </c>
      <c r="L395" s="48" t="str">
        <f t="shared" ca="1" si="206"/>
        <v/>
      </c>
      <c r="M395" s="48" t="str">
        <f t="shared" ca="1" si="206"/>
        <v/>
      </c>
      <c r="N395" s="48" t="str">
        <f t="shared" ca="1" si="206"/>
        <v/>
      </c>
      <c r="P395" s="26" t="str">
        <f t="shared" ca="1" si="211"/>
        <v/>
      </c>
      <c r="Q395" s="26" t="str">
        <f t="shared" ca="1" si="212"/>
        <v/>
      </c>
      <c r="R395" s="26" t="str">
        <f t="shared" ca="1" si="213"/>
        <v/>
      </c>
      <c r="S395" s="26" t="str">
        <f t="shared" ca="1" si="214"/>
        <v/>
      </c>
      <c r="T395" s="26" t="str">
        <f t="shared" ca="1" si="215"/>
        <v/>
      </c>
      <c r="U395" s="26" t="str">
        <f t="shared" ca="1" si="216"/>
        <v/>
      </c>
      <c r="V395" s="26" t="str">
        <f t="shared" ca="1" si="217"/>
        <v/>
      </c>
      <c r="W395" s="26" t="str">
        <f t="shared" ca="1" si="218"/>
        <v/>
      </c>
      <c r="X395" s="26" t="str">
        <f t="shared" ca="1" si="219"/>
        <v/>
      </c>
      <c r="Y395" s="26" t="str">
        <f t="shared" ca="1" si="220"/>
        <v/>
      </c>
      <c r="Z395" s="28" t="str">
        <f t="shared" ca="1" si="207"/>
        <v/>
      </c>
      <c r="AA395" s="57" t="str">
        <f t="shared" ca="1" si="221"/>
        <v/>
      </c>
      <c r="AB395" s="33" t="str">
        <f t="shared" ca="1" si="208"/>
        <v/>
      </c>
      <c r="AD395" s="28" t="str">
        <f t="shared" ca="1" si="222"/>
        <v/>
      </c>
      <c r="AE395" s="28" t="str">
        <f t="shared" ca="1" si="223"/>
        <v/>
      </c>
      <c r="AF395" s="28" t="str">
        <f t="shared" ca="1" si="224"/>
        <v/>
      </c>
      <c r="AG395" s="28" t="str">
        <f t="shared" ca="1" si="225"/>
        <v/>
      </c>
      <c r="AH395" s="28" t="str">
        <f t="shared" ca="1" si="226"/>
        <v/>
      </c>
      <c r="AI395" s="28" t="str">
        <f t="shared" ca="1" si="227"/>
        <v/>
      </c>
      <c r="AJ395" s="28" t="str">
        <f t="shared" ca="1" si="228"/>
        <v/>
      </c>
      <c r="AK395" s="28" t="str">
        <f t="shared" ca="1" si="229"/>
        <v/>
      </c>
      <c r="AL395" s="28" t="str">
        <f t="shared" ca="1" si="230"/>
        <v/>
      </c>
      <c r="AM395" s="28" t="str">
        <f t="shared" ca="1" si="231"/>
        <v/>
      </c>
      <c r="AN395" s="28" t="str">
        <f t="shared" ca="1" si="209"/>
        <v/>
      </c>
      <c r="AO395" s="28" t="str">
        <f t="shared" ca="1" si="232"/>
        <v/>
      </c>
      <c r="AP395" s="33" t="str">
        <f t="shared" ca="1" si="210"/>
        <v/>
      </c>
      <c r="AQ395" s="54"/>
      <c r="AR395" s="53"/>
      <c r="AS395" s="53"/>
      <c r="AT395" s="53"/>
      <c r="AU395" s="53"/>
    </row>
    <row r="396" spans="1:51" ht="15" customHeight="1" x14ac:dyDescent="0.25">
      <c r="A396" s="31" t="str">
        <f t="shared" ca="1" si="203"/>
        <v/>
      </c>
      <c r="B396" s="32" t="str">
        <f t="shared" ca="1" si="204"/>
        <v/>
      </c>
      <c r="C396" s="32" t="str">
        <f t="shared" ca="1" si="205"/>
        <v/>
      </c>
      <c r="D396" s="48">
        <f>RAWDATA!A398</f>
        <v>195905</v>
      </c>
      <c r="E396" s="48" t="str">
        <f t="shared" ca="1" si="233"/>
        <v/>
      </c>
      <c r="F396" s="48" t="str">
        <f t="shared" ca="1" si="206"/>
        <v/>
      </c>
      <c r="G396" s="48" t="str">
        <f t="shared" ca="1" si="206"/>
        <v/>
      </c>
      <c r="H396" s="48" t="str">
        <f t="shared" ca="1" si="206"/>
        <v/>
      </c>
      <c r="I396" s="48" t="str">
        <f t="shared" ca="1" si="206"/>
        <v/>
      </c>
      <c r="J396" s="48" t="str">
        <f t="shared" ca="1" si="206"/>
        <v/>
      </c>
      <c r="K396" s="48" t="str">
        <f t="shared" ca="1" si="206"/>
        <v/>
      </c>
      <c r="L396" s="48" t="str">
        <f t="shared" ca="1" si="206"/>
        <v/>
      </c>
      <c r="M396" s="48" t="str">
        <f t="shared" ca="1" si="206"/>
        <v/>
      </c>
      <c r="N396" s="48" t="str">
        <f t="shared" ca="1" si="206"/>
        <v/>
      </c>
      <c r="P396" s="26" t="str">
        <f t="shared" ca="1" si="211"/>
        <v/>
      </c>
      <c r="Q396" s="26" t="str">
        <f t="shared" ca="1" si="212"/>
        <v/>
      </c>
      <c r="R396" s="26" t="str">
        <f t="shared" ca="1" si="213"/>
        <v/>
      </c>
      <c r="S396" s="26" t="str">
        <f t="shared" ca="1" si="214"/>
        <v/>
      </c>
      <c r="T396" s="26" t="str">
        <f t="shared" ca="1" si="215"/>
        <v/>
      </c>
      <c r="U396" s="26" t="str">
        <f t="shared" ca="1" si="216"/>
        <v/>
      </c>
      <c r="V396" s="26" t="str">
        <f t="shared" ca="1" si="217"/>
        <v/>
      </c>
      <c r="W396" s="26" t="str">
        <f t="shared" ca="1" si="218"/>
        <v/>
      </c>
      <c r="X396" s="26" t="str">
        <f t="shared" ca="1" si="219"/>
        <v/>
      </c>
      <c r="Y396" s="26" t="str">
        <f t="shared" ca="1" si="220"/>
        <v/>
      </c>
      <c r="Z396" s="28" t="str">
        <f t="shared" ca="1" si="207"/>
        <v/>
      </c>
      <c r="AA396" s="57" t="str">
        <f t="shared" ca="1" si="221"/>
        <v/>
      </c>
      <c r="AB396" s="33" t="str">
        <f t="shared" ca="1" si="208"/>
        <v/>
      </c>
      <c r="AD396" s="28" t="str">
        <f t="shared" ca="1" si="222"/>
        <v/>
      </c>
      <c r="AE396" s="28" t="str">
        <f t="shared" ca="1" si="223"/>
        <v/>
      </c>
      <c r="AF396" s="28" t="str">
        <f t="shared" ca="1" si="224"/>
        <v/>
      </c>
      <c r="AG396" s="28" t="str">
        <f t="shared" ca="1" si="225"/>
        <v/>
      </c>
      <c r="AH396" s="28" t="str">
        <f t="shared" ca="1" si="226"/>
        <v/>
      </c>
      <c r="AI396" s="28" t="str">
        <f t="shared" ca="1" si="227"/>
        <v/>
      </c>
      <c r="AJ396" s="28" t="str">
        <f t="shared" ca="1" si="228"/>
        <v/>
      </c>
      <c r="AK396" s="28" t="str">
        <f t="shared" ca="1" si="229"/>
        <v/>
      </c>
      <c r="AL396" s="28" t="str">
        <f t="shared" ca="1" si="230"/>
        <v/>
      </c>
      <c r="AM396" s="28" t="str">
        <f t="shared" ca="1" si="231"/>
        <v/>
      </c>
      <c r="AN396" s="28" t="str">
        <f t="shared" ca="1" si="209"/>
        <v/>
      </c>
      <c r="AO396" s="28" t="str">
        <f t="shared" ca="1" si="232"/>
        <v/>
      </c>
      <c r="AP396" s="33" t="str">
        <f t="shared" ca="1" si="210"/>
        <v/>
      </c>
      <c r="AQ396" s="54"/>
      <c r="AR396" s="53"/>
      <c r="AS396" s="53"/>
      <c r="AT396" s="53"/>
      <c r="AU396" s="53"/>
    </row>
    <row r="397" spans="1:51" ht="15" customHeight="1" x14ac:dyDescent="0.25">
      <c r="A397" s="31" t="str">
        <f t="shared" ca="1" si="203"/>
        <v/>
      </c>
      <c r="B397" s="32" t="str">
        <f t="shared" ca="1" si="204"/>
        <v/>
      </c>
      <c r="C397" s="32" t="str">
        <f t="shared" ca="1" si="205"/>
        <v/>
      </c>
      <c r="D397" s="48">
        <f>RAWDATA!A399</f>
        <v>195906</v>
      </c>
      <c r="E397" s="48" t="str">
        <f t="shared" ca="1" si="233"/>
        <v/>
      </c>
      <c r="F397" s="48" t="str">
        <f t="shared" ca="1" si="206"/>
        <v/>
      </c>
      <c r="G397" s="48" t="str">
        <f t="shared" ca="1" si="206"/>
        <v/>
      </c>
      <c r="H397" s="48" t="str">
        <f t="shared" ca="1" si="206"/>
        <v/>
      </c>
      <c r="I397" s="48" t="str">
        <f t="shared" ca="1" si="206"/>
        <v/>
      </c>
      <c r="J397" s="48" t="str">
        <f t="shared" ca="1" si="206"/>
        <v/>
      </c>
      <c r="K397" s="48" t="str">
        <f t="shared" ca="1" si="206"/>
        <v/>
      </c>
      <c r="L397" s="48" t="str">
        <f t="shared" ca="1" si="206"/>
        <v/>
      </c>
      <c r="M397" s="48" t="str">
        <f t="shared" ca="1" si="206"/>
        <v/>
      </c>
      <c r="N397" s="48" t="str">
        <f t="shared" ca="1" si="206"/>
        <v/>
      </c>
      <c r="P397" s="26" t="str">
        <f t="shared" ca="1" si="211"/>
        <v/>
      </c>
      <c r="Q397" s="26" t="str">
        <f t="shared" ca="1" si="212"/>
        <v/>
      </c>
      <c r="R397" s="26" t="str">
        <f t="shared" ca="1" si="213"/>
        <v/>
      </c>
      <c r="S397" s="26" t="str">
        <f t="shared" ca="1" si="214"/>
        <v/>
      </c>
      <c r="T397" s="26" t="str">
        <f t="shared" ca="1" si="215"/>
        <v/>
      </c>
      <c r="U397" s="26" t="str">
        <f t="shared" ca="1" si="216"/>
        <v/>
      </c>
      <c r="V397" s="26" t="str">
        <f t="shared" ca="1" si="217"/>
        <v/>
      </c>
      <c r="W397" s="26" t="str">
        <f t="shared" ca="1" si="218"/>
        <v/>
      </c>
      <c r="X397" s="26" t="str">
        <f t="shared" ca="1" si="219"/>
        <v/>
      </c>
      <c r="Y397" s="26" t="str">
        <f t="shared" ca="1" si="220"/>
        <v/>
      </c>
      <c r="Z397" s="28" t="str">
        <f t="shared" ca="1" si="207"/>
        <v/>
      </c>
      <c r="AA397" s="57" t="str">
        <f t="shared" ca="1" si="221"/>
        <v/>
      </c>
      <c r="AB397" s="33" t="str">
        <f t="shared" ca="1" si="208"/>
        <v/>
      </c>
      <c r="AD397" s="28" t="str">
        <f t="shared" ca="1" si="222"/>
        <v/>
      </c>
      <c r="AE397" s="28" t="str">
        <f t="shared" ca="1" si="223"/>
        <v/>
      </c>
      <c r="AF397" s="28" t="str">
        <f t="shared" ca="1" si="224"/>
        <v/>
      </c>
      <c r="AG397" s="28" t="str">
        <f t="shared" ca="1" si="225"/>
        <v/>
      </c>
      <c r="AH397" s="28" t="str">
        <f t="shared" ca="1" si="226"/>
        <v/>
      </c>
      <c r="AI397" s="28" t="str">
        <f t="shared" ca="1" si="227"/>
        <v/>
      </c>
      <c r="AJ397" s="28" t="str">
        <f t="shared" ca="1" si="228"/>
        <v/>
      </c>
      <c r="AK397" s="28" t="str">
        <f t="shared" ca="1" si="229"/>
        <v/>
      </c>
      <c r="AL397" s="28" t="str">
        <f t="shared" ca="1" si="230"/>
        <v/>
      </c>
      <c r="AM397" s="28" t="str">
        <f t="shared" ca="1" si="231"/>
        <v/>
      </c>
      <c r="AN397" s="28" t="str">
        <f t="shared" ca="1" si="209"/>
        <v/>
      </c>
      <c r="AO397" s="28" t="str">
        <f t="shared" ca="1" si="232"/>
        <v/>
      </c>
      <c r="AP397" s="33" t="str">
        <f t="shared" ca="1" si="210"/>
        <v/>
      </c>
      <c r="AQ397" s="54"/>
      <c r="AR397" s="53"/>
      <c r="AS397" s="53"/>
      <c r="AT397" s="53"/>
      <c r="AU397" s="53"/>
    </row>
    <row r="398" spans="1:51" ht="15" customHeight="1" x14ac:dyDescent="0.25">
      <c r="A398" s="31" t="str">
        <f t="shared" ca="1" si="203"/>
        <v/>
      </c>
      <c r="B398" s="32" t="str">
        <f t="shared" ca="1" si="204"/>
        <v/>
      </c>
      <c r="C398" s="32" t="str">
        <f t="shared" ca="1" si="205"/>
        <v/>
      </c>
      <c r="D398" s="48">
        <f>RAWDATA!A400</f>
        <v>195907</v>
      </c>
      <c r="E398" s="48" t="str">
        <f t="shared" ca="1" si="233"/>
        <v/>
      </c>
      <c r="F398" s="48" t="str">
        <f t="shared" ca="1" si="206"/>
        <v/>
      </c>
      <c r="G398" s="48" t="str">
        <f t="shared" ca="1" si="206"/>
        <v/>
      </c>
      <c r="H398" s="48" t="str">
        <f t="shared" ca="1" si="206"/>
        <v/>
      </c>
      <c r="I398" s="48" t="str">
        <f t="shared" ca="1" si="206"/>
        <v/>
      </c>
      <c r="J398" s="48" t="str">
        <f t="shared" ca="1" si="206"/>
        <v/>
      </c>
      <c r="K398" s="48" t="str">
        <f t="shared" ca="1" si="206"/>
        <v/>
      </c>
      <c r="L398" s="48" t="str">
        <f t="shared" ca="1" si="206"/>
        <v/>
      </c>
      <c r="M398" s="48" t="str">
        <f t="shared" ca="1" si="206"/>
        <v/>
      </c>
      <c r="N398" s="48" t="str">
        <f t="shared" ca="1" si="206"/>
        <v/>
      </c>
      <c r="P398" s="26" t="str">
        <f t="shared" ca="1" si="211"/>
        <v/>
      </c>
      <c r="Q398" s="26" t="str">
        <f t="shared" ca="1" si="212"/>
        <v/>
      </c>
      <c r="R398" s="26" t="str">
        <f t="shared" ca="1" si="213"/>
        <v/>
      </c>
      <c r="S398" s="26" t="str">
        <f t="shared" ca="1" si="214"/>
        <v/>
      </c>
      <c r="T398" s="26" t="str">
        <f t="shared" ca="1" si="215"/>
        <v/>
      </c>
      <c r="U398" s="26" t="str">
        <f t="shared" ca="1" si="216"/>
        <v/>
      </c>
      <c r="V398" s="26" t="str">
        <f t="shared" ca="1" si="217"/>
        <v/>
      </c>
      <c r="W398" s="26" t="str">
        <f t="shared" ca="1" si="218"/>
        <v/>
      </c>
      <c r="X398" s="26" t="str">
        <f t="shared" ca="1" si="219"/>
        <v/>
      </c>
      <c r="Y398" s="26" t="str">
        <f t="shared" ca="1" si="220"/>
        <v/>
      </c>
      <c r="Z398" s="28" t="str">
        <f t="shared" ca="1" si="207"/>
        <v/>
      </c>
      <c r="AA398" s="57" t="str">
        <f t="shared" ca="1" si="221"/>
        <v/>
      </c>
      <c r="AB398" s="33" t="str">
        <f t="shared" ca="1" si="208"/>
        <v/>
      </c>
      <c r="AD398" s="28" t="str">
        <f t="shared" ca="1" si="222"/>
        <v/>
      </c>
      <c r="AE398" s="28" t="str">
        <f t="shared" ca="1" si="223"/>
        <v/>
      </c>
      <c r="AF398" s="28" t="str">
        <f t="shared" ca="1" si="224"/>
        <v/>
      </c>
      <c r="AG398" s="28" t="str">
        <f t="shared" ca="1" si="225"/>
        <v/>
      </c>
      <c r="AH398" s="28" t="str">
        <f t="shared" ca="1" si="226"/>
        <v/>
      </c>
      <c r="AI398" s="28" t="str">
        <f t="shared" ca="1" si="227"/>
        <v/>
      </c>
      <c r="AJ398" s="28" t="str">
        <f t="shared" ca="1" si="228"/>
        <v/>
      </c>
      <c r="AK398" s="28" t="str">
        <f t="shared" ca="1" si="229"/>
        <v/>
      </c>
      <c r="AL398" s="28" t="str">
        <f t="shared" ca="1" si="230"/>
        <v/>
      </c>
      <c r="AM398" s="28" t="str">
        <f t="shared" ca="1" si="231"/>
        <v/>
      </c>
      <c r="AN398" s="28" t="str">
        <f t="shared" ca="1" si="209"/>
        <v/>
      </c>
      <c r="AO398" s="28" t="str">
        <f t="shared" ca="1" si="232"/>
        <v/>
      </c>
      <c r="AP398" s="33" t="str">
        <f t="shared" ca="1" si="210"/>
        <v/>
      </c>
      <c r="AQ398" s="54"/>
      <c r="AR398" s="53"/>
      <c r="AS398" s="53"/>
      <c r="AT398" s="53"/>
      <c r="AU398" s="53"/>
    </row>
    <row r="399" spans="1:51" ht="15" customHeight="1" x14ac:dyDescent="0.25">
      <c r="A399" s="31" t="str">
        <f t="shared" ca="1" si="203"/>
        <v/>
      </c>
      <c r="B399" s="32" t="str">
        <f t="shared" ca="1" si="204"/>
        <v/>
      </c>
      <c r="C399" s="32" t="str">
        <f t="shared" ca="1" si="205"/>
        <v/>
      </c>
      <c r="D399" s="48">
        <f>RAWDATA!A401</f>
        <v>195908</v>
      </c>
      <c r="E399" s="48" t="str">
        <f t="shared" ca="1" si="233"/>
        <v/>
      </c>
      <c r="F399" s="48" t="str">
        <f t="shared" ca="1" si="206"/>
        <v/>
      </c>
      <c r="G399" s="48" t="str">
        <f t="shared" ca="1" si="206"/>
        <v/>
      </c>
      <c r="H399" s="48" t="str">
        <f t="shared" ca="1" si="206"/>
        <v/>
      </c>
      <c r="I399" s="48" t="str">
        <f t="shared" ca="1" si="206"/>
        <v/>
      </c>
      <c r="J399" s="48" t="str">
        <f t="shared" ca="1" si="206"/>
        <v/>
      </c>
      <c r="K399" s="48" t="str">
        <f t="shared" ca="1" si="206"/>
        <v/>
      </c>
      <c r="L399" s="48" t="str">
        <f t="shared" ca="1" si="206"/>
        <v/>
      </c>
      <c r="M399" s="48" t="str">
        <f t="shared" ca="1" si="206"/>
        <v/>
      </c>
      <c r="N399" s="48" t="str">
        <f t="shared" ca="1" si="206"/>
        <v/>
      </c>
      <c r="P399" s="26" t="str">
        <f t="shared" ca="1" si="211"/>
        <v/>
      </c>
      <c r="Q399" s="26" t="str">
        <f t="shared" ca="1" si="212"/>
        <v/>
      </c>
      <c r="R399" s="26" t="str">
        <f t="shared" ca="1" si="213"/>
        <v/>
      </c>
      <c r="S399" s="26" t="str">
        <f t="shared" ca="1" si="214"/>
        <v/>
      </c>
      <c r="T399" s="26" t="str">
        <f t="shared" ca="1" si="215"/>
        <v/>
      </c>
      <c r="U399" s="26" t="str">
        <f t="shared" ca="1" si="216"/>
        <v/>
      </c>
      <c r="V399" s="26" t="str">
        <f t="shared" ca="1" si="217"/>
        <v/>
      </c>
      <c r="W399" s="26" t="str">
        <f t="shared" ca="1" si="218"/>
        <v/>
      </c>
      <c r="X399" s="26" t="str">
        <f t="shared" ca="1" si="219"/>
        <v/>
      </c>
      <c r="Y399" s="26" t="str">
        <f t="shared" ca="1" si="220"/>
        <v/>
      </c>
      <c r="Z399" s="28" t="str">
        <f t="shared" ca="1" si="207"/>
        <v/>
      </c>
      <c r="AA399" s="57" t="str">
        <f t="shared" ca="1" si="221"/>
        <v/>
      </c>
      <c r="AB399" s="33" t="str">
        <f t="shared" ca="1" si="208"/>
        <v/>
      </c>
      <c r="AD399" s="28" t="str">
        <f t="shared" ca="1" si="222"/>
        <v/>
      </c>
      <c r="AE399" s="28" t="str">
        <f t="shared" ca="1" si="223"/>
        <v/>
      </c>
      <c r="AF399" s="28" t="str">
        <f t="shared" ca="1" si="224"/>
        <v/>
      </c>
      <c r="AG399" s="28" t="str">
        <f t="shared" ca="1" si="225"/>
        <v/>
      </c>
      <c r="AH399" s="28" t="str">
        <f t="shared" ca="1" si="226"/>
        <v/>
      </c>
      <c r="AI399" s="28" t="str">
        <f t="shared" ca="1" si="227"/>
        <v/>
      </c>
      <c r="AJ399" s="28" t="str">
        <f t="shared" ca="1" si="228"/>
        <v/>
      </c>
      <c r="AK399" s="28" t="str">
        <f t="shared" ca="1" si="229"/>
        <v/>
      </c>
      <c r="AL399" s="28" t="str">
        <f t="shared" ca="1" si="230"/>
        <v/>
      </c>
      <c r="AM399" s="28" t="str">
        <f t="shared" ca="1" si="231"/>
        <v/>
      </c>
      <c r="AN399" s="28" t="str">
        <f t="shared" ca="1" si="209"/>
        <v/>
      </c>
      <c r="AO399" s="28" t="str">
        <f t="shared" ca="1" si="232"/>
        <v/>
      </c>
      <c r="AP399" s="33" t="str">
        <f t="shared" ca="1" si="210"/>
        <v/>
      </c>
      <c r="AQ399" s="54"/>
      <c r="AR399" s="53"/>
      <c r="AS399" s="53"/>
      <c r="AT399" s="53"/>
      <c r="AU399" s="53"/>
    </row>
    <row r="400" spans="1:51" ht="15" customHeight="1" x14ac:dyDescent="0.25">
      <c r="A400" s="31" t="str">
        <f t="shared" ca="1" si="203"/>
        <v/>
      </c>
      <c r="B400" s="32" t="str">
        <f t="shared" ca="1" si="204"/>
        <v/>
      </c>
      <c r="C400" s="32" t="str">
        <f t="shared" ca="1" si="205"/>
        <v/>
      </c>
      <c r="D400" s="48">
        <f>RAWDATA!A402</f>
        <v>195909</v>
      </c>
      <c r="E400" s="48" t="str">
        <f t="shared" ca="1" si="233"/>
        <v/>
      </c>
      <c r="F400" s="48" t="str">
        <f t="shared" ca="1" si="206"/>
        <v/>
      </c>
      <c r="G400" s="48" t="str">
        <f t="shared" ca="1" si="206"/>
        <v/>
      </c>
      <c r="H400" s="48" t="str">
        <f t="shared" ca="1" si="206"/>
        <v/>
      </c>
      <c r="I400" s="48" t="str">
        <f t="shared" ca="1" si="206"/>
        <v/>
      </c>
      <c r="J400" s="48" t="str">
        <f t="shared" ca="1" si="206"/>
        <v/>
      </c>
      <c r="K400" s="48" t="str">
        <f t="shared" ca="1" si="206"/>
        <v/>
      </c>
      <c r="L400" s="48" t="str">
        <f t="shared" ca="1" si="206"/>
        <v/>
      </c>
      <c r="M400" s="48" t="str">
        <f t="shared" ca="1" si="206"/>
        <v/>
      </c>
      <c r="N400" s="48" t="str">
        <f t="shared" ca="1" si="206"/>
        <v/>
      </c>
      <c r="P400" s="26" t="str">
        <f t="shared" ca="1" si="211"/>
        <v/>
      </c>
      <c r="Q400" s="26" t="str">
        <f t="shared" ca="1" si="212"/>
        <v/>
      </c>
      <c r="R400" s="26" t="str">
        <f t="shared" ca="1" si="213"/>
        <v/>
      </c>
      <c r="S400" s="26" t="str">
        <f t="shared" ca="1" si="214"/>
        <v/>
      </c>
      <c r="T400" s="26" t="str">
        <f t="shared" ca="1" si="215"/>
        <v/>
      </c>
      <c r="U400" s="26" t="str">
        <f t="shared" ca="1" si="216"/>
        <v/>
      </c>
      <c r="V400" s="26" t="str">
        <f t="shared" ca="1" si="217"/>
        <v/>
      </c>
      <c r="W400" s="26" t="str">
        <f t="shared" ca="1" si="218"/>
        <v/>
      </c>
      <c r="X400" s="26" t="str">
        <f t="shared" ca="1" si="219"/>
        <v/>
      </c>
      <c r="Y400" s="26" t="str">
        <f t="shared" ca="1" si="220"/>
        <v/>
      </c>
      <c r="Z400" s="28" t="str">
        <f t="shared" ca="1" si="207"/>
        <v/>
      </c>
      <c r="AA400" s="57" t="str">
        <f t="shared" ca="1" si="221"/>
        <v/>
      </c>
      <c r="AB400" s="33" t="str">
        <f t="shared" ca="1" si="208"/>
        <v/>
      </c>
      <c r="AD400" s="28" t="str">
        <f t="shared" ca="1" si="222"/>
        <v/>
      </c>
      <c r="AE400" s="28" t="str">
        <f t="shared" ca="1" si="223"/>
        <v/>
      </c>
      <c r="AF400" s="28" t="str">
        <f t="shared" ca="1" si="224"/>
        <v/>
      </c>
      <c r="AG400" s="28" t="str">
        <f t="shared" ca="1" si="225"/>
        <v/>
      </c>
      <c r="AH400" s="28" t="str">
        <f t="shared" ca="1" si="226"/>
        <v/>
      </c>
      <c r="AI400" s="28" t="str">
        <f t="shared" ca="1" si="227"/>
        <v/>
      </c>
      <c r="AJ400" s="28" t="str">
        <f t="shared" ca="1" si="228"/>
        <v/>
      </c>
      <c r="AK400" s="28" t="str">
        <f t="shared" ca="1" si="229"/>
        <v/>
      </c>
      <c r="AL400" s="28" t="str">
        <f t="shared" ca="1" si="230"/>
        <v/>
      </c>
      <c r="AM400" s="28" t="str">
        <f t="shared" ca="1" si="231"/>
        <v/>
      </c>
      <c r="AN400" s="28" t="str">
        <f t="shared" ca="1" si="209"/>
        <v/>
      </c>
      <c r="AO400" s="28" t="str">
        <f t="shared" ca="1" si="232"/>
        <v/>
      </c>
      <c r="AP400" s="33" t="str">
        <f t="shared" ca="1" si="210"/>
        <v/>
      </c>
      <c r="AQ400" s="54"/>
      <c r="AR400" s="53"/>
      <c r="AS400" s="53"/>
      <c r="AT400" s="53"/>
      <c r="AU400" s="53"/>
    </row>
    <row r="401" spans="1:51" ht="15" customHeight="1" x14ac:dyDescent="0.25">
      <c r="A401" s="31" t="str">
        <f t="shared" ca="1" si="203"/>
        <v/>
      </c>
      <c r="B401" s="32" t="str">
        <f t="shared" ca="1" si="204"/>
        <v/>
      </c>
      <c r="C401" s="32" t="str">
        <f t="shared" ca="1" si="205"/>
        <v/>
      </c>
      <c r="D401" s="48">
        <f>RAWDATA!A403</f>
        <v>195910</v>
      </c>
      <c r="E401" s="48" t="str">
        <f t="shared" ca="1" si="233"/>
        <v/>
      </c>
      <c r="F401" s="48" t="str">
        <f t="shared" ca="1" si="206"/>
        <v/>
      </c>
      <c r="G401" s="48" t="str">
        <f t="shared" ca="1" si="206"/>
        <v/>
      </c>
      <c r="H401" s="48" t="str">
        <f t="shared" ca="1" si="206"/>
        <v/>
      </c>
      <c r="I401" s="48" t="str">
        <f t="shared" ca="1" si="206"/>
        <v/>
      </c>
      <c r="J401" s="48" t="str">
        <f t="shared" ca="1" si="206"/>
        <v/>
      </c>
      <c r="K401" s="48" t="str">
        <f t="shared" ca="1" si="206"/>
        <v/>
      </c>
      <c r="L401" s="48" t="str">
        <f t="shared" ca="1" si="206"/>
        <v/>
      </c>
      <c r="M401" s="48" t="str">
        <f t="shared" ca="1" si="206"/>
        <v/>
      </c>
      <c r="N401" s="48" t="str">
        <f t="shared" ca="1" si="206"/>
        <v/>
      </c>
      <c r="P401" s="26" t="str">
        <f t="shared" ca="1" si="211"/>
        <v/>
      </c>
      <c r="Q401" s="26" t="str">
        <f t="shared" ca="1" si="212"/>
        <v/>
      </c>
      <c r="R401" s="26" t="str">
        <f t="shared" ca="1" si="213"/>
        <v/>
      </c>
      <c r="S401" s="26" t="str">
        <f t="shared" ca="1" si="214"/>
        <v/>
      </c>
      <c r="T401" s="26" t="str">
        <f t="shared" ca="1" si="215"/>
        <v/>
      </c>
      <c r="U401" s="26" t="str">
        <f t="shared" ca="1" si="216"/>
        <v/>
      </c>
      <c r="V401" s="26" t="str">
        <f t="shared" ca="1" si="217"/>
        <v/>
      </c>
      <c r="W401" s="26" t="str">
        <f t="shared" ca="1" si="218"/>
        <v/>
      </c>
      <c r="X401" s="26" t="str">
        <f t="shared" ca="1" si="219"/>
        <v/>
      </c>
      <c r="Y401" s="26" t="str">
        <f t="shared" ca="1" si="220"/>
        <v/>
      </c>
      <c r="Z401" s="28" t="str">
        <f t="shared" ca="1" si="207"/>
        <v/>
      </c>
      <c r="AA401" s="57" t="str">
        <f t="shared" ca="1" si="221"/>
        <v/>
      </c>
      <c r="AB401" s="33" t="str">
        <f t="shared" ca="1" si="208"/>
        <v/>
      </c>
      <c r="AD401" s="28" t="str">
        <f t="shared" ca="1" si="222"/>
        <v/>
      </c>
      <c r="AE401" s="28" t="str">
        <f t="shared" ca="1" si="223"/>
        <v/>
      </c>
      <c r="AF401" s="28" t="str">
        <f t="shared" ca="1" si="224"/>
        <v/>
      </c>
      <c r="AG401" s="28" t="str">
        <f t="shared" ca="1" si="225"/>
        <v/>
      </c>
      <c r="AH401" s="28" t="str">
        <f t="shared" ca="1" si="226"/>
        <v/>
      </c>
      <c r="AI401" s="28" t="str">
        <f t="shared" ca="1" si="227"/>
        <v/>
      </c>
      <c r="AJ401" s="28" t="str">
        <f t="shared" ca="1" si="228"/>
        <v/>
      </c>
      <c r="AK401" s="28" t="str">
        <f t="shared" ca="1" si="229"/>
        <v/>
      </c>
      <c r="AL401" s="28" t="str">
        <f t="shared" ca="1" si="230"/>
        <v/>
      </c>
      <c r="AM401" s="28" t="str">
        <f t="shared" ca="1" si="231"/>
        <v/>
      </c>
      <c r="AN401" s="28" t="str">
        <f t="shared" ca="1" si="209"/>
        <v/>
      </c>
      <c r="AO401" s="28" t="str">
        <f t="shared" ca="1" si="232"/>
        <v/>
      </c>
      <c r="AP401" s="33" t="str">
        <f t="shared" ca="1" si="210"/>
        <v/>
      </c>
      <c r="AQ401" s="54"/>
      <c r="AR401" s="53"/>
      <c r="AS401" s="53"/>
      <c r="AT401" s="53"/>
      <c r="AU401" s="53"/>
    </row>
    <row r="402" spans="1:51" ht="15" customHeight="1" x14ac:dyDescent="0.25">
      <c r="A402" s="31" t="str">
        <f t="shared" ca="1" si="203"/>
        <v/>
      </c>
      <c r="B402" s="32" t="str">
        <f t="shared" ca="1" si="204"/>
        <v/>
      </c>
      <c r="C402" s="32" t="str">
        <f t="shared" ca="1" si="205"/>
        <v/>
      </c>
      <c r="D402" s="48">
        <f>RAWDATA!A404</f>
        <v>195911</v>
      </c>
      <c r="E402" s="48" t="str">
        <f t="shared" ca="1" si="233"/>
        <v/>
      </c>
      <c r="F402" s="48" t="str">
        <f t="shared" ca="1" si="206"/>
        <v/>
      </c>
      <c r="G402" s="48" t="str">
        <f t="shared" ca="1" si="206"/>
        <v/>
      </c>
      <c r="H402" s="48" t="str">
        <f t="shared" ca="1" si="206"/>
        <v/>
      </c>
      <c r="I402" s="48" t="str">
        <f t="shared" ca="1" si="206"/>
        <v/>
      </c>
      <c r="J402" s="48" t="str">
        <f t="shared" ca="1" si="206"/>
        <v/>
      </c>
      <c r="K402" s="48" t="str">
        <f t="shared" ca="1" si="206"/>
        <v/>
      </c>
      <c r="L402" s="48" t="str">
        <f t="shared" ca="1" si="206"/>
        <v/>
      </c>
      <c r="M402" s="48" t="str">
        <f t="shared" ca="1" si="206"/>
        <v/>
      </c>
      <c r="N402" s="48" t="str">
        <f t="shared" ca="1" si="206"/>
        <v/>
      </c>
      <c r="P402" s="26" t="str">
        <f t="shared" ca="1" si="211"/>
        <v/>
      </c>
      <c r="Q402" s="26" t="str">
        <f t="shared" ca="1" si="212"/>
        <v/>
      </c>
      <c r="R402" s="26" t="str">
        <f t="shared" ca="1" si="213"/>
        <v/>
      </c>
      <c r="S402" s="26" t="str">
        <f t="shared" ca="1" si="214"/>
        <v/>
      </c>
      <c r="T402" s="26" t="str">
        <f t="shared" ca="1" si="215"/>
        <v/>
      </c>
      <c r="U402" s="26" t="str">
        <f t="shared" ca="1" si="216"/>
        <v/>
      </c>
      <c r="V402" s="26" t="str">
        <f t="shared" ca="1" si="217"/>
        <v/>
      </c>
      <c r="W402" s="26" t="str">
        <f t="shared" ca="1" si="218"/>
        <v/>
      </c>
      <c r="X402" s="26" t="str">
        <f t="shared" ca="1" si="219"/>
        <v/>
      </c>
      <c r="Y402" s="26" t="str">
        <f t="shared" ca="1" si="220"/>
        <v/>
      </c>
      <c r="Z402" s="28" t="str">
        <f t="shared" ca="1" si="207"/>
        <v/>
      </c>
      <c r="AA402" s="57" t="str">
        <f t="shared" ca="1" si="221"/>
        <v/>
      </c>
      <c r="AB402" s="33" t="str">
        <f t="shared" ca="1" si="208"/>
        <v/>
      </c>
      <c r="AD402" s="28" t="str">
        <f t="shared" ca="1" si="222"/>
        <v/>
      </c>
      <c r="AE402" s="28" t="str">
        <f t="shared" ca="1" si="223"/>
        <v/>
      </c>
      <c r="AF402" s="28" t="str">
        <f t="shared" ca="1" si="224"/>
        <v/>
      </c>
      <c r="AG402" s="28" t="str">
        <f t="shared" ca="1" si="225"/>
        <v/>
      </c>
      <c r="AH402" s="28" t="str">
        <f t="shared" ca="1" si="226"/>
        <v/>
      </c>
      <c r="AI402" s="28" t="str">
        <f t="shared" ca="1" si="227"/>
        <v/>
      </c>
      <c r="AJ402" s="28" t="str">
        <f t="shared" ca="1" si="228"/>
        <v/>
      </c>
      <c r="AK402" s="28" t="str">
        <f t="shared" ca="1" si="229"/>
        <v/>
      </c>
      <c r="AL402" s="28" t="str">
        <f t="shared" ca="1" si="230"/>
        <v/>
      </c>
      <c r="AM402" s="28" t="str">
        <f t="shared" ca="1" si="231"/>
        <v/>
      </c>
      <c r="AN402" s="28" t="str">
        <f t="shared" ca="1" si="209"/>
        <v/>
      </c>
      <c r="AO402" s="28" t="str">
        <f t="shared" ca="1" si="232"/>
        <v/>
      </c>
      <c r="AP402" s="33" t="str">
        <f t="shared" ca="1" si="210"/>
        <v/>
      </c>
      <c r="AQ402" s="54"/>
      <c r="AR402" s="53"/>
      <c r="AS402" s="53"/>
      <c r="AT402" s="53"/>
      <c r="AU402" s="53"/>
      <c r="AY402" s="29"/>
    </row>
    <row r="403" spans="1:51" ht="15" customHeight="1" x14ac:dyDescent="0.25">
      <c r="A403" s="31" t="str">
        <f t="shared" ca="1" si="203"/>
        <v/>
      </c>
      <c r="B403" s="32" t="str">
        <f t="shared" ca="1" si="204"/>
        <v/>
      </c>
      <c r="C403" s="32" t="str">
        <f t="shared" ca="1" si="205"/>
        <v/>
      </c>
      <c r="D403" s="48">
        <f>RAWDATA!A405</f>
        <v>195912</v>
      </c>
      <c r="E403" s="48" t="str">
        <f t="shared" ca="1" si="233"/>
        <v/>
      </c>
      <c r="F403" s="48" t="str">
        <f t="shared" ca="1" si="206"/>
        <v/>
      </c>
      <c r="G403" s="48" t="str">
        <f t="shared" ca="1" si="206"/>
        <v/>
      </c>
      <c r="H403" s="48" t="str">
        <f t="shared" ca="1" si="206"/>
        <v/>
      </c>
      <c r="I403" s="48" t="str">
        <f t="shared" ca="1" si="206"/>
        <v/>
      </c>
      <c r="J403" s="48" t="str">
        <f t="shared" ca="1" si="206"/>
        <v/>
      </c>
      <c r="K403" s="48" t="str">
        <f t="shared" ca="1" si="206"/>
        <v/>
      </c>
      <c r="L403" s="48" t="str">
        <f t="shared" ca="1" si="206"/>
        <v/>
      </c>
      <c r="M403" s="48" t="str">
        <f t="shared" ca="1" si="206"/>
        <v/>
      </c>
      <c r="N403" s="48" t="str">
        <f t="shared" ca="1" si="206"/>
        <v/>
      </c>
      <c r="P403" s="26" t="str">
        <f t="shared" ca="1" si="211"/>
        <v/>
      </c>
      <c r="Q403" s="26" t="str">
        <f t="shared" ca="1" si="212"/>
        <v/>
      </c>
      <c r="R403" s="26" t="str">
        <f t="shared" ca="1" si="213"/>
        <v/>
      </c>
      <c r="S403" s="26" t="str">
        <f t="shared" ca="1" si="214"/>
        <v/>
      </c>
      <c r="T403" s="26" t="str">
        <f t="shared" ca="1" si="215"/>
        <v/>
      </c>
      <c r="U403" s="26" t="str">
        <f t="shared" ca="1" si="216"/>
        <v/>
      </c>
      <c r="V403" s="26" t="str">
        <f t="shared" ca="1" si="217"/>
        <v/>
      </c>
      <c r="W403" s="26" t="str">
        <f t="shared" ca="1" si="218"/>
        <v/>
      </c>
      <c r="X403" s="26" t="str">
        <f t="shared" ca="1" si="219"/>
        <v/>
      </c>
      <c r="Y403" s="26" t="str">
        <f t="shared" ca="1" si="220"/>
        <v/>
      </c>
      <c r="Z403" s="28" t="str">
        <f t="shared" ca="1" si="207"/>
        <v/>
      </c>
      <c r="AA403" s="57" t="str">
        <f t="shared" ca="1" si="221"/>
        <v/>
      </c>
      <c r="AB403" s="33" t="str">
        <f t="shared" ca="1" si="208"/>
        <v/>
      </c>
      <c r="AD403" s="28" t="str">
        <f t="shared" ca="1" si="222"/>
        <v/>
      </c>
      <c r="AE403" s="28" t="str">
        <f t="shared" ca="1" si="223"/>
        <v/>
      </c>
      <c r="AF403" s="28" t="str">
        <f t="shared" ca="1" si="224"/>
        <v/>
      </c>
      <c r="AG403" s="28" t="str">
        <f t="shared" ca="1" si="225"/>
        <v/>
      </c>
      <c r="AH403" s="28" t="str">
        <f t="shared" ca="1" si="226"/>
        <v/>
      </c>
      <c r="AI403" s="28" t="str">
        <f t="shared" ca="1" si="227"/>
        <v/>
      </c>
      <c r="AJ403" s="28" t="str">
        <f t="shared" ca="1" si="228"/>
        <v/>
      </c>
      <c r="AK403" s="28" t="str">
        <f t="shared" ca="1" si="229"/>
        <v/>
      </c>
      <c r="AL403" s="28" t="str">
        <f t="shared" ca="1" si="230"/>
        <v/>
      </c>
      <c r="AM403" s="28" t="str">
        <f t="shared" ca="1" si="231"/>
        <v/>
      </c>
      <c r="AN403" s="28" t="str">
        <f t="shared" ca="1" si="209"/>
        <v/>
      </c>
      <c r="AO403" s="28" t="str">
        <f t="shared" ca="1" si="232"/>
        <v/>
      </c>
      <c r="AP403" s="33" t="str">
        <f t="shared" ca="1" si="210"/>
        <v/>
      </c>
      <c r="AQ403" s="54"/>
      <c r="AR403" s="53"/>
      <c r="AS403" s="53"/>
      <c r="AT403" s="53"/>
      <c r="AU403" s="53"/>
    </row>
    <row r="404" spans="1:51" ht="15" customHeight="1" x14ac:dyDescent="0.25">
      <c r="A404" s="31" t="str">
        <f t="shared" ca="1" si="203"/>
        <v/>
      </c>
      <c r="B404" s="32" t="str">
        <f t="shared" ca="1" si="204"/>
        <v/>
      </c>
      <c r="C404" s="32" t="str">
        <f t="shared" ca="1" si="205"/>
        <v/>
      </c>
      <c r="D404" s="48">
        <f>RAWDATA!A406</f>
        <v>196001</v>
      </c>
      <c r="E404" s="48" t="str">
        <f t="shared" ca="1" si="233"/>
        <v/>
      </c>
      <c r="F404" s="48" t="str">
        <f t="shared" ca="1" si="206"/>
        <v/>
      </c>
      <c r="G404" s="48" t="str">
        <f t="shared" ca="1" si="206"/>
        <v/>
      </c>
      <c r="H404" s="48" t="str">
        <f t="shared" ca="1" si="206"/>
        <v/>
      </c>
      <c r="I404" s="48" t="str">
        <f t="shared" ca="1" si="206"/>
        <v/>
      </c>
      <c r="J404" s="48" t="str">
        <f t="shared" ca="1" si="206"/>
        <v/>
      </c>
      <c r="K404" s="48" t="str">
        <f t="shared" ca="1" si="206"/>
        <v/>
      </c>
      <c r="L404" s="48" t="str">
        <f t="shared" ca="1" si="206"/>
        <v/>
      </c>
      <c r="M404" s="48" t="str">
        <f t="shared" ca="1" si="206"/>
        <v/>
      </c>
      <c r="N404" s="48" t="str">
        <f t="shared" ca="1" si="206"/>
        <v/>
      </c>
      <c r="P404" s="26" t="str">
        <f t="shared" ca="1" si="211"/>
        <v/>
      </c>
      <c r="Q404" s="26" t="str">
        <f t="shared" ca="1" si="212"/>
        <v/>
      </c>
      <c r="R404" s="26" t="str">
        <f t="shared" ca="1" si="213"/>
        <v/>
      </c>
      <c r="S404" s="26" t="str">
        <f t="shared" ca="1" si="214"/>
        <v/>
      </c>
      <c r="T404" s="26" t="str">
        <f t="shared" ca="1" si="215"/>
        <v/>
      </c>
      <c r="U404" s="26" t="str">
        <f t="shared" ca="1" si="216"/>
        <v/>
      </c>
      <c r="V404" s="26" t="str">
        <f t="shared" ca="1" si="217"/>
        <v/>
      </c>
      <c r="W404" s="26" t="str">
        <f t="shared" ca="1" si="218"/>
        <v/>
      </c>
      <c r="X404" s="26" t="str">
        <f t="shared" ca="1" si="219"/>
        <v/>
      </c>
      <c r="Y404" s="26" t="str">
        <f t="shared" ca="1" si="220"/>
        <v/>
      </c>
      <c r="Z404" s="28" t="str">
        <f t="shared" ca="1" si="207"/>
        <v/>
      </c>
      <c r="AA404" s="57" t="str">
        <f t="shared" ca="1" si="221"/>
        <v/>
      </c>
      <c r="AB404" s="33" t="str">
        <f t="shared" ca="1" si="208"/>
        <v/>
      </c>
      <c r="AD404" s="28" t="str">
        <f t="shared" ca="1" si="222"/>
        <v/>
      </c>
      <c r="AE404" s="28" t="str">
        <f t="shared" ca="1" si="223"/>
        <v/>
      </c>
      <c r="AF404" s="28" t="str">
        <f t="shared" ca="1" si="224"/>
        <v/>
      </c>
      <c r="AG404" s="28" t="str">
        <f t="shared" ca="1" si="225"/>
        <v/>
      </c>
      <c r="AH404" s="28" t="str">
        <f t="shared" ca="1" si="226"/>
        <v/>
      </c>
      <c r="AI404" s="28" t="str">
        <f t="shared" ca="1" si="227"/>
        <v/>
      </c>
      <c r="AJ404" s="28" t="str">
        <f t="shared" ca="1" si="228"/>
        <v/>
      </c>
      <c r="AK404" s="28" t="str">
        <f t="shared" ca="1" si="229"/>
        <v/>
      </c>
      <c r="AL404" s="28" t="str">
        <f t="shared" ca="1" si="230"/>
        <v/>
      </c>
      <c r="AM404" s="28" t="str">
        <f t="shared" ca="1" si="231"/>
        <v/>
      </c>
      <c r="AN404" s="28" t="str">
        <f t="shared" ca="1" si="209"/>
        <v/>
      </c>
      <c r="AO404" s="28" t="str">
        <f t="shared" ca="1" si="232"/>
        <v/>
      </c>
      <c r="AP404" s="33" t="str">
        <f t="shared" ca="1" si="210"/>
        <v/>
      </c>
      <c r="AQ404" s="54"/>
      <c r="AR404" s="53"/>
      <c r="AS404" s="53"/>
      <c r="AT404" s="53"/>
      <c r="AU404" s="53"/>
    </row>
    <row r="405" spans="1:51" ht="15" customHeight="1" x14ac:dyDescent="0.25">
      <c r="A405" s="31" t="str">
        <f t="shared" ca="1" si="203"/>
        <v/>
      </c>
      <c r="B405" s="32" t="str">
        <f t="shared" ca="1" si="204"/>
        <v/>
      </c>
      <c r="C405" s="32" t="str">
        <f t="shared" ca="1" si="205"/>
        <v/>
      </c>
      <c r="D405" s="48">
        <f>RAWDATA!A407</f>
        <v>196002</v>
      </c>
      <c r="E405" s="48" t="str">
        <f t="shared" ca="1" si="233"/>
        <v/>
      </c>
      <c r="F405" s="48" t="str">
        <f t="shared" ca="1" si="206"/>
        <v/>
      </c>
      <c r="G405" s="48" t="str">
        <f t="shared" ca="1" si="206"/>
        <v/>
      </c>
      <c r="H405" s="48" t="str">
        <f t="shared" ca="1" si="206"/>
        <v/>
      </c>
      <c r="I405" s="48" t="str">
        <f t="shared" ca="1" si="206"/>
        <v/>
      </c>
      <c r="J405" s="48" t="str">
        <f t="shared" ca="1" si="206"/>
        <v/>
      </c>
      <c r="K405" s="48" t="str">
        <f t="shared" ca="1" si="206"/>
        <v/>
      </c>
      <c r="L405" s="48" t="str">
        <f t="shared" ca="1" si="206"/>
        <v/>
      </c>
      <c r="M405" s="48" t="str">
        <f t="shared" ca="1" si="206"/>
        <v/>
      </c>
      <c r="N405" s="48" t="str">
        <f t="shared" ca="1" si="206"/>
        <v/>
      </c>
      <c r="P405" s="26" t="str">
        <f t="shared" ca="1" si="211"/>
        <v/>
      </c>
      <c r="Q405" s="26" t="str">
        <f t="shared" ca="1" si="212"/>
        <v/>
      </c>
      <c r="R405" s="26" t="str">
        <f t="shared" ca="1" si="213"/>
        <v/>
      </c>
      <c r="S405" s="26" t="str">
        <f t="shared" ca="1" si="214"/>
        <v/>
      </c>
      <c r="T405" s="26" t="str">
        <f t="shared" ca="1" si="215"/>
        <v/>
      </c>
      <c r="U405" s="26" t="str">
        <f t="shared" ca="1" si="216"/>
        <v/>
      </c>
      <c r="V405" s="26" t="str">
        <f t="shared" ca="1" si="217"/>
        <v/>
      </c>
      <c r="W405" s="26" t="str">
        <f t="shared" ca="1" si="218"/>
        <v/>
      </c>
      <c r="X405" s="26" t="str">
        <f t="shared" ca="1" si="219"/>
        <v/>
      </c>
      <c r="Y405" s="26" t="str">
        <f t="shared" ca="1" si="220"/>
        <v/>
      </c>
      <c r="Z405" s="28" t="str">
        <f t="shared" ca="1" si="207"/>
        <v/>
      </c>
      <c r="AA405" s="57" t="str">
        <f t="shared" ca="1" si="221"/>
        <v/>
      </c>
      <c r="AB405" s="33" t="str">
        <f t="shared" ca="1" si="208"/>
        <v/>
      </c>
      <c r="AD405" s="28" t="str">
        <f t="shared" ca="1" si="222"/>
        <v/>
      </c>
      <c r="AE405" s="28" t="str">
        <f t="shared" ca="1" si="223"/>
        <v/>
      </c>
      <c r="AF405" s="28" t="str">
        <f t="shared" ca="1" si="224"/>
        <v/>
      </c>
      <c r="AG405" s="28" t="str">
        <f t="shared" ca="1" si="225"/>
        <v/>
      </c>
      <c r="AH405" s="28" t="str">
        <f t="shared" ca="1" si="226"/>
        <v/>
      </c>
      <c r="AI405" s="28" t="str">
        <f t="shared" ca="1" si="227"/>
        <v/>
      </c>
      <c r="AJ405" s="28" t="str">
        <f t="shared" ca="1" si="228"/>
        <v/>
      </c>
      <c r="AK405" s="28" t="str">
        <f t="shared" ca="1" si="229"/>
        <v/>
      </c>
      <c r="AL405" s="28" t="str">
        <f t="shared" ca="1" si="230"/>
        <v/>
      </c>
      <c r="AM405" s="28" t="str">
        <f t="shared" ca="1" si="231"/>
        <v/>
      </c>
      <c r="AN405" s="28" t="str">
        <f t="shared" ca="1" si="209"/>
        <v/>
      </c>
      <c r="AO405" s="28" t="str">
        <f t="shared" ca="1" si="232"/>
        <v/>
      </c>
      <c r="AP405" s="33" t="str">
        <f t="shared" ca="1" si="210"/>
        <v/>
      </c>
      <c r="AQ405" s="54"/>
      <c r="AR405" s="53"/>
      <c r="AS405" s="53"/>
      <c r="AT405" s="53"/>
      <c r="AU405" s="53"/>
    </row>
    <row r="406" spans="1:51" ht="15" customHeight="1" x14ac:dyDescent="0.25">
      <c r="A406" s="31" t="str">
        <f t="shared" ca="1" si="203"/>
        <v/>
      </c>
      <c r="B406" s="32" t="str">
        <f t="shared" ca="1" si="204"/>
        <v/>
      </c>
      <c r="C406" s="32" t="str">
        <f t="shared" ca="1" si="205"/>
        <v/>
      </c>
      <c r="D406" s="48">
        <f>RAWDATA!A408</f>
        <v>196003</v>
      </c>
      <c r="E406" s="48" t="str">
        <f t="shared" ca="1" si="233"/>
        <v/>
      </c>
      <c r="F406" s="48" t="str">
        <f t="shared" ca="1" si="206"/>
        <v/>
      </c>
      <c r="G406" s="48" t="str">
        <f t="shared" ca="1" si="206"/>
        <v/>
      </c>
      <c r="H406" s="48" t="str">
        <f t="shared" ca="1" si="206"/>
        <v/>
      </c>
      <c r="I406" s="48" t="str">
        <f t="shared" ca="1" si="206"/>
        <v/>
      </c>
      <c r="J406" s="48" t="str">
        <f t="shared" ca="1" si="206"/>
        <v/>
      </c>
      <c r="K406" s="48" t="str">
        <f t="shared" ca="1" si="206"/>
        <v/>
      </c>
      <c r="L406" s="48" t="str">
        <f t="shared" ca="1" si="206"/>
        <v/>
      </c>
      <c r="M406" s="48" t="str">
        <f t="shared" ca="1" si="206"/>
        <v/>
      </c>
      <c r="N406" s="48" t="str">
        <f t="shared" ca="1" si="206"/>
        <v/>
      </c>
      <c r="P406" s="26" t="str">
        <f t="shared" ca="1" si="211"/>
        <v/>
      </c>
      <c r="Q406" s="26" t="str">
        <f t="shared" ca="1" si="212"/>
        <v/>
      </c>
      <c r="R406" s="26" t="str">
        <f t="shared" ca="1" si="213"/>
        <v/>
      </c>
      <c r="S406" s="26" t="str">
        <f t="shared" ca="1" si="214"/>
        <v/>
      </c>
      <c r="T406" s="26" t="str">
        <f t="shared" ca="1" si="215"/>
        <v/>
      </c>
      <c r="U406" s="26" t="str">
        <f t="shared" ca="1" si="216"/>
        <v/>
      </c>
      <c r="V406" s="26" t="str">
        <f t="shared" ca="1" si="217"/>
        <v/>
      </c>
      <c r="W406" s="26" t="str">
        <f t="shared" ca="1" si="218"/>
        <v/>
      </c>
      <c r="X406" s="26" t="str">
        <f t="shared" ca="1" si="219"/>
        <v/>
      </c>
      <c r="Y406" s="26" t="str">
        <f t="shared" ca="1" si="220"/>
        <v/>
      </c>
      <c r="Z406" s="28" t="str">
        <f t="shared" ca="1" si="207"/>
        <v/>
      </c>
      <c r="AA406" s="57" t="str">
        <f t="shared" ca="1" si="221"/>
        <v/>
      </c>
      <c r="AB406" s="33" t="str">
        <f t="shared" ca="1" si="208"/>
        <v/>
      </c>
      <c r="AD406" s="28" t="str">
        <f t="shared" ca="1" si="222"/>
        <v/>
      </c>
      <c r="AE406" s="28" t="str">
        <f t="shared" ca="1" si="223"/>
        <v/>
      </c>
      <c r="AF406" s="28" t="str">
        <f t="shared" ca="1" si="224"/>
        <v/>
      </c>
      <c r="AG406" s="28" t="str">
        <f t="shared" ca="1" si="225"/>
        <v/>
      </c>
      <c r="AH406" s="28" t="str">
        <f t="shared" ca="1" si="226"/>
        <v/>
      </c>
      <c r="AI406" s="28" t="str">
        <f t="shared" ca="1" si="227"/>
        <v/>
      </c>
      <c r="AJ406" s="28" t="str">
        <f t="shared" ca="1" si="228"/>
        <v/>
      </c>
      <c r="AK406" s="28" t="str">
        <f t="shared" ca="1" si="229"/>
        <v/>
      </c>
      <c r="AL406" s="28" t="str">
        <f t="shared" ca="1" si="230"/>
        <v/>
      </c>
      <c r="AM406" s="28" t="str">
        <f t="shared" ca="1" si="231"/>
        <v/>
      </c>
      <c r="AN406" s="28" t="str">
        <f t="shared" ca="1" si="209"/>
        <v/>
      </c>
      <c r="AO406" s="28" t="str">
        <f t="shared" ca="1" si="232"/>
        <v/>
      </c>
      <c r="AP406" s="33" t="str">
        <f t="shared" ca="1" si="210"/>
        <v/>
      </c>
      <c r="AQ406" s="54"/>
      <c r="AR406" s="53"/>
      <c r="AS406" s="53"/>
      <c r="AT406" s="53"/>
      <c r="AU406" s="53"/>
    </row>
    <row r="407" spans="1:51" ht="15" customHeight="1" x14ac:dyDescent="0.25">
      <c r="A407" s="31" t="str">
        <f t="shared" ca="1" si="203"/>
        <v/>
      </c>
      <c r="B407" s="32" t="str">
        <f t="shared" ca="1" si="204"/>
        <v/>
      </c>
      <c r="C407" s="32" t="str">
        <f t="shared" ca="1" si="205"/>
        <v/>
      </c>
      <c r="D407" s="48">
        <f>RAWDATA!A409</f>
        <v>196004</v>
      </c>
      <c r="E407" s="48" t="str">
        <f t="shared" ca="1" si="233"/>
        <v/>
      </c>
      <c r="F407" s="48" t="str">
        <f t="shared" ca="1" si="206"/>
        <v/>
      </c>
      <c r="G407" s="48" t="str">
        <f t="shared" ca="1" si="206"/>
        <v/>
      </c>
      <c r="H407" s="48" t="str">
        <f t="shared" ca="1" si="206"/>
        <v/>
      </c>
      <c r="I407" s="48" t="str">
        <f t="shared" ca="1" si="206"/>
        <v/>
      </c>
      <c r="J407" s="48" t="str">
        <f t="shared" ca="1" si="206"/>
        <v/>
      </c>
      <c r="K407" s="48" t="str">
        <f t="shared" ca="1" si="206"/>
        <v/>
      </c>
      <c r="L407" s="48" t="str">
        <f t="shared" ca="1" si="206"/>
        <v/>
      </c>
      <c r="M407" s="48" t="str">
        <f t="shared" ca="1" si="206"/>
        <v/>
      </c>
      <c r="N407" s="48" t="str">
        <f t="shared" ca="1" si="206"/>
        <v/>
      </c>
      <c r="P407" s="26" t="str">
        <f t="shared" ca="1" si="211"/>
        <v/>
      </c>
      <c r="Q407" s="26" t="str">
        <f t="shared" ca="1" si="212"/>
        <v/>
      </c>
      <c r="R407" s="26" t="str">
        <f t="shared" ca="1" si="213"/>
        <v/>
      </c>
      <c r="S407" s="26" t="str">
        <f t="shared" ca="1" si="214"/>
        <v/>
      </c>
      <c r="T407" s="26" t="str">
        <f t="shared" ca="1" si="215"/>
        <v/>
      </c>
      <c r="U407" s="26" t="str">
        <f t="shared" ca="1" si="216"/>
        <v/>
      </c>
      <c r="V407" s="26" t="str">
        <f t="shared" ca="1" si="217"/>
        <v/>
      </c>
      <c r="W407" s="26" t="str">
        <f t="shared" ca="1" si="218"/>
        <v/>
      </c>
      <c r="X407" s="26" t="str">
        <f t="shared" ca="1" si="219"/>
        <v/>
      </c>
      <c r="Y407" s="26" t="str">
        <f t="shared" ca="1" si="220"/>
        <v/>
      </c>
      <c r="Z407" s="28" t="str">
        <f t="shared" ca="1" si="207"/>
        <v/>
      </c>
      <c r="AA407" s="57" t="str">
        <f t="shared" ca="1" si="221"/>
        <v/>
      </c>
      <c r="AB407" s="33" t="str">
        <f t="shared" ca="1" si="208"/>
        <v/>
      </c>
      <c r="AD407" s="28" t="str">
        <f t="shared" ca="1" si="222"/>
        <v/>
      </c>
      <c r="AE407" s="28" t="str">
        <f t="shared" ca="1" si="223"/>
        <v/>
      </c>
      <c r="AF407" s="28" t="str">
        <f t="shared" ca="1" si="224"/>
        <v/>
      </c>
      <c r="AG407" s="28" t="str">
        <f t="shared" ca="1" si="225"/>
        <v/>
      </c>
      <c r="AH407" s="28" t="str">
        <f t="shared" ca="1" si="226"/>
        <v/>
      </c>
      <c r="AI407" s="28" t="str">
        <f t="shared" ca="1" si="227"/>
        <v/>
      </c>
      <c r="AJ407" s="28" t="str">
        <f t="shared" ca="1" si="228"/>
        <v/>
      </c>
      <c r="AK407" s="28" t="str">
        <f t="shared" ca="1" si="229"/>
        <v/>
      </c>
      <c r="AL407" s="28" t="str">
        <f t="shared" ca="1" si="230"/>
        <v/>
      </c>
      <c r="AM407" s="28" t="str">
        <f t="shared" ca="1" si="231"/>
        <v/>
      </c>
      <c r="AN407" s="28" t="str">
        <f t="shared" ca="1" si="209"/>
        <v/>
      </c>
      <c r="AO407" s="28" t="str">
        <f t="shared" ca="1" si="232"/>
        <v/>
      </c>
      <c r="AP407" s="33" t="str">
        <f t="shared" ca="1" si="210"/>
        <v/>
      </c>
      <c r="AQ407" s="54"/>
      <c r="AR407" s="53"/>
      <c r="AS407" s="53"/>
      <c r="AT407" s="53"/>
      <c r="AU407" s="53"/>
    </row>
    <row r="408" spans="1:51" ht="15" customHeight="1" x14ac:dyDescent="0.25">
      <c r="A408" s="31" t="str">
        <f t="shared" ca="1" si="203"/>
        <v/>
      </c>
      <c r="B408" s="32" t="str">
        <f t="shared" ca="1" si="204"/>
        <v/>
      </c>
      <c r="C408" s="32" t="str">
        <f t="shared" ca="1" si="205"/>
        <v/>
      </c>
      <c r="D408" s="48">
        <f>RAWDATA!A410</f>
        <v>196005</v>
      </c>
      <c r="E408" s="48" t="str">
        <f t="shared" ca="1" si="233"/>
        <v/>
      </c>
      <c r="F408" s="48" t="str">
        <f t="shared" ca="1" si="206"/>
        <v/>
      </c>
      <c r="G408" s="48" t="str">
        <f t="shared" ca="1" si="206"/>
        <v/>
      </c>
      <c r="H408" s="48" t="str">
        <f t="shared" ca="1" si="206"/>
        <v/>
      </c>
      <c r="I408" s="48" t="str">
        <f t="shared" ca="1" si="206"/>
        <v/>
      </c>
      <c r="J408" s="48" t="str">
        <f t="shared" ca="1" si="206"/>
        <v/>
      </c>
      <c r="K408" s="48" t="str">
        <f t="shared" ca="1" si="206"/>
        <v/>
      </c>
      <c r="L408" s="48" t="str">
        <f t="shared" ca="1" si="206"/>
        <v/>
      </c>
      <c r="M408" s="48" t="str">
        <f t="shared" ca="1" si="206"/>
        <v/>
      </c>
      <c r="N408" s="48" t="str">
        <f t="shared" ca="1" si="206"/>
        <v/>
      </c>
      <c r="P408" s="26" t="str">
        <f t="shared" ca="1" si="211"/>
        <v/>
      </c>
      <c r="Q408" s="26" t="str">
        <f t="shared" ca="1" si="212"/>
        <v/>
      </c>
      <c r="R408" s="26" t="str">
        <f t="shared" ca="1" si="213"/>
        <v/>
      </c>
      <c r="S408" s="26" t="str">
        <f t="shared" ca="1" si="214"/>
        <v/>
      </c>
      <c r="T408" s="26" t="str">
        <f t="shared" ca="1" si="215"/>
        <v/>
      </c>
      <c r="U408" s="26" t="str">
        <f t="shared" ca="1" si="216"/>
        <v/>
      </c>
      <c r="V408" s="26" t="str">
        <f t="shared" ca="1" si="217"/>
        <v/>
      </c>
      <c r="W408" s="26" t="str">
        <f t="shared" ca="1" si="218"/>
        <v/>
      </c>
      <c r="X408" s="26" t="str">
        <f t="shared" ca="1" si="219"/>
        <v/>
      </c>
      <c r="Y408" s="26" t="str">
        <f t="shared" ca="1" si="220"/>
        <v/>
      </c>
      <c r="Z408" s="28" t="str">
        <f t="shared" ca="1" si="207"/>
        <v/>
      </c>
      <c r="AA408" s="57" t="str">
        <f t="shared" ca="1" si="221"/>
        <v/>
      </c>
      <c r="AB408" s="33" t="str">
        <f t="shared" ca="1" si="208"/>
        <v/>
      </c>
      <c r="AD408" s="28" t="str">
        <f t="shared" ca="1" si="222"/>
        <v/>
      </c>
      <c r="AE408" s="28" t="str">
        <f t="shared" ca="1" si="223"/>
        <v/>
      </c>
      <c r="AF408" s="28" t="str">
        <f t="shared" ca="1" si="224"/>
        <v/>
      </c>
      <c r="AG408" s="28" t="str">
        <f t="shared" ca="1" si="225"/>
        <v/>
      </c>
      <c r="AH408" s="28" t="str">
        <f t="shared" ca="1" si="226"/>
        <v/>
      </c>
      <c r="AI408" s="28" t="str">
        <f t="shared" ca="1" si="227"/>
        <v/>
      </c>
      <c r="AJ408" s="28" t="str">
        <f t="shared" ca="1" si="228"/>
        <v/>
      </c>
      <c r="AK408" s="28" t="str">
        <f t="shared" ca="1" si="229"/>
        <v/>
      </c>
      <c r="AL408" s="28" t="str">
        <f t="shared" ca="1" si="230"/>
        <v/>
      </c>
      <c r="AM408" s="28" t="str">
        <f t="shared" ca="1" si="231"/>
        <v/>
      </c>
      <c r="AN408" s="28" t="str">
        <f t="shared" ca="1" si="209"/>
        <v/>
      </c>
      <c r="AO408" s="28" t="str">
        <f t="shared" ca="1" si="232"/>
        <v/>
      </c>
      <c r="AP408" s="33" t="str">
        <f t="shared" ca="1" si="210"/>
        <v/>
      </c>
      <c r="AQ408" s="54"/>
      <c r="AR408" s="53"/>
      <c r="AS408" s="53"/>
      <c r="AT408" s="53"/>
      <c r="AU408" s="53"/>
    </row>
    <row r="409" spans="1:51" ht="15" customHeight="1" x14ac:dyDescent="0.25">
      <c r="A409" s="31" t="str">
        <f t="shared" ca="1" si="203"/>
        <v/>
      </c>
      <c r="B409" s="32" t="str">
        <f t="shared" ca="1" si="204"/>
        <v/>
      </c>
      <c r="C409" s="32" t="str">
        <f t="shared" ca="1" si="205"/>
        <v/>
      </c>
      <c r="D409" s="48">
        <f>RAWDATA!A411</f>
        <v>196006</v>
      </c>
      <c r="E409" s="48" t="str">
        <f t="shared" ca="1" si="233"/>
        <v/>
      </c>
      <c r="F409" s="48" t="str">
        <f t="shared" ca="1" si="206"/>
        <v/>
      </c>
      <c r="G409" s="48" t="str">
        <f t="shared" ca="1" si="206"/>
        <v/>
      </c>
      <c r="H409" s="48" t="str">
        <f t="shared" ca="1" si="206"/>
        <v/>
      </c>
      <c r="I409" s="48" t="str">
        <f t="shared" ca="1" si="206"/>
        <v/>
      </c>
      <c r="J409" s="48" t="str">
        <f t="shared" ca="1" si="206"/>
        <v/>
      </c>
      <c r="K409" s="48" t="str">
        <f t="shared" ca="1" si="206"/>
        <v/>
      </c>
      <c r="L409" s="48" t="str">
        <f t="shared" ca="1" si="206"/>
        <v/>
      </c>
      <c r="M409" s="48" t="str">
        <f t="shared" ca="1" si="206"/>
        <v/>
      </c>
      <c r="N409" s="48" t="str">
        <f t="shared" ca="1" si="206"/>
        <v/>
      </c>
      <c r="P409" s="26" t="str">
        <f t="shared" ca="1" si="211"/>
        <v/>
      </c>
      <c r="Q409" s="26" t="str">
        <f t="shared" ca="1" si="212"/>
        <v/>
      </c>
      <c r="R409" s="26" t="str">
        <f t="shared" ca="1" si="213"/>
        <v/>
      </c>
      <c r="S409" s="26" t="str">
        <f t="shared" ca="1" si="214"/>
        <v/>
      </c>
      <c r="T409" s="26" t="str">
        <f t="shared" ca="1" si="215"/>
        <v/>
      </c>
      <c r="U409" s="26" t="str">
        <f t="shared" ca="1" si="216"/>
        <v/>
      </c>
      <c r="V409" s="26" t="str">
        <f t="shared" ca="1" si="217"/>
        <v/>
      </c>
      <c r="W409" s="26" t="str">
        <f t="shared" ca="1" si="218"/>
        <v/>
      </c>
      <c r="X409" s="26" t="str">
        <f t="shared" ca="1" si="219"/>
        <v/>
      </c>
      <c r="Y409" s="26" t="str">
        <f t="shared" ca="1" si="220"/>
        <v/>
      </c>
      <c r="Z409" s="28" t="str">
        <f t="shared" ca="1" si="207"/>
        <v/>
      </c>
      <c r="AA409" s="57" t="str">
        <f t="shared" ca="1" si="221"/>
        <v/>
      </c>
      <c r="AB409" s="33" t="str">
        <f t="shared" ca="1" si="208"/>
        <v/>
      </c>
      <c r="AD409" s="28" t="str">
        <f t="shared" ca="1" si="222"/>
        <v/>
      </c>
      <c r="AE409" s="28" t="str">
        <f t="shared" ca="1" si="223"/>
        <v/>
      </c>
      <c r="AF409" s="28" t="str">
        <f t="shared" ca="1" si="224"/>
        <v/>
      </c>
      <c r="AG409" s="28" t="str">
        <f t="shared" ca="1" si="225"/>
        <v/>
      </c>
      <c r="AH409" s="28" t="str">
        <f t="shared" ca="1" si="226"/>
        <v/>
      </c>
      <c r="AI409" s="28" t="str">
        <f t="shared" ca="1" si="227"/>
        <v/>
      </c>
      <c r="AJ409" s="28" t="str">
        <f t="shared" ca="1" si="228"/>
        <v/>
      </c>
      <c r="AK409" s="28" t="str">
        <f t="shared" ca="1" si="229"/>
        <v/>
      </c>
      <c r="AL409" s="28" t="str">
        <f t="shared" ca="1" si="230"/>
        <v/>
      </c>
      <c r="AM409" s="28" t="str">
        <f t="shared" ca="1" si="231"/>
        <v/>
      </c>
      <c r="AN409" s="28" t="str">
        <f t="shared" ca="1" si="209"/>
        <v/>
      </c>
      <c r="AO409" s="28" t="str">
        <f t="shared" ca="1" si="232"/>
        <v/>
      </c>
      <c r="AP409" s="33" t="str">
        <f t="shared" ca="1" si="210"/>
        <v/>
      </c>
      <c r="AQ409" s="54"/>
      <c r="AR409" s="53"/>
      <c r="AS409" s="53"/>
      <c r="AT409" s="53"/>
      <c r="AU409" s="53"/>
    </row>
    <row r="410" spans="1:51" ht="15" customHeight="1" x14ac:dyDescent="0.25">
      <c r="A410" s="31" t="str">
        <f t="shared" ca="1" si="203"/>
        <v/>
      </c>
      <c r="B410" s="32" t="str">
        <f t="shared" ca="1" si="204"/>
        <v/>
      </c>
      <c r="C410" s="32" t="str">
        <f t="shared" ca="1" si="205"/>
        <v/>
      </c>
      <c r="D410" s="48">
        <f>RAWDATA!A412</f>
        <v>196007</v>
      </c>
      <c r="E410" s="48" t="str">
        <f t="shared" ca="1" si="233"/>
        <v/>
      </c>
      <c r="F410" s="48" t="str">
        <f t="shared" ca="1" si="206"/>
        <v/>
      </c>
      <c r="G410" s="48" t="str">
        <f t="shared" ca="1" si="206"/>
        <v/>
      </c>
      <c r="H410" s="48" t="str">
        <f t="shared" ca="1" si="206"/>
        <v/>
      </c>
      <c r="I410" s="48" t="str">
        <f t="shared" ca="1" si="206"/>
        <v/>
      </c>
      <c r="J410" s="48" t="str">
        <f t="shared" ca="1" si="206"/>
        <v/>
      </c>
      <c r="K410" s="48" t="str">
        <f t="shared" ca="1" si="206"/>
        <v/>
      </c>
      <c r="L410" s="48" t="str">
        <f t="shared" ca="1" si="206"/>
        <v/>
      </c>
      <c r="M410" s="48" t="str">
        <f t="shared" ca="1" si="206"/>
        <v/>
      </c>
      <c r="N410" s="48" t="str">
        <f t="shared" ca="1" si="206"/>
        <v/>
      </c>
      <c r="P410" s="26" t="str">
        <f t="shared" ca="1" si="211"/>
        <v/>
      </c>
      <c r="Q410" s="26" t="str">
        <f t="shared" ca="1" si="212"/>
        <v/>
      </c>
      <c r="R410" s="26" t="str">
        <f t="shared" ca="1" si="213"/>
        <v/>
      </c>
      <c r="S410" s="26" t="str">
        <f t="shared" ca="1" si="214"/>
        <v/>
      </c>
      <c r="T410" s="26" t="str">
        <f t="shared" ca="1" si="215"/>
        <v/>
      </c>
      <c r="U410" s="26" t="str">
        <f t="shared" ca="1" si="216"/>
        <v/>
      </c>
      <c r="V410" s="26" t="str">
        <f t="shared" ca="1" si="217"/>
        <v/>
      </c>
      <c r="W410" s="26" t="str">
        <f t="shared" ca="1" si="218"/>
        <v/>
      </c>
      <c r="X410" s="26" t="str">
        <f t="shared" ca="1" si="219"/>
        <v/>
      </c>
      <c r="Y410" s="26" t="str">
        <f t="shared" ca="1" si="220"/>
        <v/>
      </c>
      <c r="Z410" s="28" t="str">
        <f t="shared" ca="1" si="207"/>
        <v/>
      </c>
      <c r="AA410" s="57" t="str">
        <f t="shared" ca="1" si="221"/>
        <v/>
      </c>
      <c r="AB410" s="33" t="str">
        <f t="shared" ca="1" si="208"/>
        <v/>
      </c>
      <c r="AD410" s="28" t="str">
        <f t="shared" ca="1" si="222"/>
        <v/>
      </c>
      <c r="AE410" s="28" t="str">
        <f t="shared" ca="1" si="223"/>
        <v/>
      </c>
      <c r="AF410" s="28" t="str">
        <f t="shared" ca="1" si="224"/>
        <v/>
      </c>
      <c r="AG410" s="28" t="str">
        <f t="shared" ca="1" si="225"/>
        <v/>
      </c>
      <c r="AH410" s="28" t="str">
        <f t="shared" ca="1" si="226"/>
        <v/>
      </c>
      <c r="AI410" s="28" t="str">
        <f t="shared" ca="1" si="227"/>
        <v/>
      </c>
      <c r="AJ410" s="28" t="str">
        <f t="shared" ca="1" si="228"/>
        <v/>
      </c>
      <c r="AK410" s="28" t="str">
        <f t="shared" ca="1" si="229"/>
        <v/>
      </c>
      <c r="AL410" s="28" t="str">
        <f t="shared" ca="1" si="230"/>
        <v/>
      </c>
      <c r="AM410" s="28" t="str">
        <f t="shared" ca="1" si="231"/>
        <v/>
      </c>
      <c r="AN410" s="28" t="str">
        <f t="shared" ca="1" si="209"/>
        <v/>
      </c>
      <c r="AO410" s="28" t="str">
        <f t="shared" ca="1" si="232"/>
        <v/>
      </c>
      <c r="AP410" s="33" t="str">
        <f t="shared" ca="1" si="210"/>
        <v/>
      </c>
      <c r="AQ410" s="54"/>
      <c r="AR410" s="53"/>
      <c r="AS410" s="53"/>
      <c r="AT410" s="53"/>
      <c r="AU410" s="53"/>
    </row>
    <row r="411" spans="1:51" ht="15" customHeight="1" x14ac:dyDescent="0.25">
      <c r="A411" s="31" t="str">
        <f t="shared" ca="1" si="203"/>
        <v/>
      </c>
      <c r="B411" s="32" t="str">
        <f t="shared" ca="1" si="204"/>
        <v/>
      </c>
      <c r="C411" s="32" t="str">
        <f t="shared" ca="1" si="205"/>
        <v/>
      </c>
      <c r="D411" s="48">
        <f>RAWDATA!A413</f>
        <v>196008</v>
      </c>
      <c r="E411" s="48" t="str">
        <f t="shared" ca="1" si="233"/>
        <v/>
      </c>
      <c r="F411" s="48" t="str">
        <f t="shared" ca="1" si="206"/>
        <v/>
      </c>
      <c r="G411" s="48" t="str">
        <f t="shared" ca="1" si="206"/>
        <v/>
      </c>
      <c r="H411" s="48" t="str">
        <f t="shared" ca="1" si="206"/>
        <v/>
      </c>
      <c r="I411" s="48" t="str">
        <f t="shared" ca="1" si="206"/>
        <v/>
      </c>
      <c r="J411" s="48" t="str">
        <f t="shared" ca="1" si="206"/>
        <v/>
      </c>
      <c r="K411" s="48" t="str">
        <f t="shared" ca="1" si="206"/>
        <v/>
      </c>
      <c r="L411" s="48" t="str">
        <f t="shared" ca="1" si="206"/>
        <v/>
      </c>
      <c r="M411" s="48" t="str">
        <f t="shared" ca="1" si="206"/>
        <v/>
      </c>
      <c r="N411" s="48" t="str">
        <f t="shared" ca="1" si="206"/>
        <v/>
      </c>
      <c r="P411" s="26" t="str">
        <f t="shared" ca="1" si="211"/>
        <v/>
      </c>
      <c r="Q411" s="26" t="str">
        <f t="shared" ca="1" si="212"/>
        <v/>
      </c>
      <c r="R411" s="26" t="str">
        <f t="shared" ca="1" si="213"/>
        <v/>
      </c>
      <c r="S411" s="26" t="str">
        <f t="shared" ca="1" si="214"/>
        <v/>
      </c>
      <c r="T411" s="26" t="str">
        <f t="shared" ca="1" si="215"/>
        <v/>
      </c>
      <c r="U411" s="26" t="str">
        <f t="shared" ca="1" si="216"/>
        <v/>
      </c>
      <c r="V411" s="26" t="str">
        <f t="shared" ca="1" si="217"/>
        <v/>
      </c>
      <c r="W411" s="26" t="str">
        <f t="shared" ca="1" si="218"/>
        <v/>
      </c>
      <c r="X411" s="26" t="str">
        <f t="shared" ca="1" si="219"/>
        <v/>
      </c>
      <c r="Y411" s="26" t="str">
        <f t="shared" ca="1" si="220"/>
        <v/>
      </c>
      <c r="Z411" s="28" t="str">
        <f t="shared" ca="1" si="207"/>
        <v/>
      </c>
      <c r="AA411" s="57" t="str">
        <f t="shared" ca="1" si="221"/>
        <v/>
      </c>
      <c r="AB411" s="33" t="str">
        <f t="shared" ca="1" si="208"/>
        <v/>
      </c>
      <c r="AD411" s="28" t="str">
        <f t="shared" ca="1" si="222"/>
        <v/>
      </c>
      <c r="AE411" s="28" t="str">
        <f t="shared" ca="1" si="223"/>
        <v/>
      </c>
      <c r="AF411" s="28" t="str">
        <f t="shared" ca="1" si="224"/>
        <v/>
      </c>
      <c r="AG411" s="28" t="str">
        <f t="shared" ca="1" si="225"/>
        <v/>
      </c>
      <c r="AH411" s="28" t="str">
        <f t="shared" ca="1" si="226"/>
        <v/>
      </c>
      <c r="AI411" s="28" t="str">
        <f t="shared" ca="1" si="227"/>
        <v/>
      </c>
      <c r="AJ411" s="28" t="str">
        <f t="shared" ca="1" si="228"/>
        <v/>
      </c>
      <c r="AK411" s="28" t="str">
        <f t="shared" ca="1" si="229"/>
        <v/>
      </c>
      <c r="AL411" s="28" t="str">
        <f t="shared" ca="1" si="230"/>
        <v/>
      </c>
      <c r="AM411" s="28" t="str">
        <f t="shared" ca="1" si="231"/>
        <v/>
      </c>
      <c r="AN411" s="28" t="str">
        <f t="shared" ca="1" si="209"/>
        <v/>
      </c>
      <c r="AO411" s="28" t="str">
        <f t="shared" ca="1" si="232"/>
        <v/>
      </c>
      <c r="AP411" s="33" t="str">
        <f t="shared" ca="1" si="210"/>
        <v/>
      </c>
      <c r="AQ411" s="54"/>
      <c r="AR411" s="53"/>
      <c r="AS411" s="53"/>
      <c r="AT411" s="53"/>
      <c r="AU411" s="53"/>
    </row>
    <row r="412" spans="1:51" ht="15" customHeight="1" x14ac:dyDescent="0.25">
      <c r="A412" s="31" t="str">
        <f t="shared" ca="1" si="203"/>
        <v/>
      </c>
      <c r="B412" s="32" t="str">
        <f t="shared" ca="1" si="204"/>
        <v/>
      </c>
      <c r="C412" s="32" t="str">
        <f t="shared" ca="1" si="205"/>
        <v/>
      </c>
      <c r="D412" s="48">
        <f>RAWDATA!A414</f>
        <v>196009</v>
      </c>
      <c r="E412" s="48" t="str">
        <f t="shared" ca="1" si="233"/>
        <v/>
      </c>
      <c r="F412" s="48" t="str">
        <f t="shared" ca="1" si="206"/>
        <v/>
      </c>
      <c r="G412" s="48" t="str">
        <f t="shared" ca="1" si="206"/>
        <v/>
      </c>
      <c r="H412" s="48" t="str">
        <f t="shared" ca="1" si="206"/>
        <v/>
      </c>
      <c r="I412" s="48" t="str">
        <f t="shared" ca="1" si="206"/>
        <v/>
      </c>
      <c r="J412" s="48" t="str">
        <f t="shared" ca="1" si="206"/>
        <v/>
      </c>
      <c r="K412" s="48" t="str">
        <f t="shared" ca="1" si="206"/>
        <v/>
      </c>
      <c r="L412" s="48" t="str">
        <f t="shared" ca="1" si="206"/>
        <v/>
      </c>
      <c r="M412" s="48" t="str">
        <f t="shared" ca="1" si="206"/>
        <v/>
      </c>
      <c r="N412" s="48" t="str">
        <f t="shared" ca="1" si="206"/>
        <v/>
      </c>
      <c r="P412" s="26" t="str">
        <f t="shared" ca="1" si="211"/>
        <v/>
      </c>
      <c r="Q412" s="26" t="str">
        <f t="shared" ca="1" si="212"/>
        <v/>
      </c>
      <c r="R412" s="26" t="str">
        <f t="shared" ca="1" si="213"/>
        <v/>
      </c>
      <c r="S412" s="26" t="str">
        <f t="shared" ca="1" si="214"/>
        <v/>
      </c>
      <c r="T412" s="26" t="str">
        <f t="shared" ca="1" si="215"/>
        <v/>
      </c>
      <c r="U412" s="26" t="str">
        <f t="shared" ca="1" si="216"/>
        <v/>
      </c>
      <c r="V412" s="26" t="str">
        <f t="shared" ca="1" si="217"/>
        <v/>
      </c>
      <c r="W412" s="26" t="str">
        <f t="shared" ca="1" si="218"/>
        <v/>
      </c>
      <c r="X412" s="26" t="str">
        <f t="shared" ca="1" si="219"/>
        <v/>
      </c>
      <c r="Y412" s="26" t="str">
        <f t="shared" ca="1" si="220"/>
        <v/>
      </c>
      <c r="Z412" s="28" t="str">
        <f t="shared" ca="1" si="207"/>
        <v/>
      </c>
      <c r="AA412" s="57" t="str">
        <f t="shared" ca="1" si="221"/>
        <v/>
      </c>
      <c r="AB412" s="33" t="str">
        <f t="shared" ca="1" si="208"/>
        <v/>
      </c>
      <c r="AD412" s="28" t="str">
        <f t="shared" ca="1" si="222"/>
        <v/>
      </c>
      <c r="AE412" s="28" t="str">
        <f t="shared" ca="1" si="223"/>
        <v/>
      </c>
      <c r="AF412" s="28" t="str">
        <f t="shared" ca="1" si="224"/>
        <v/>
      </c>
      <c r="AG412" s="28" t="str">
        <f t="shared" ca="1" si="225"/>
        <v/>
      </c>
      <c r="AH412" s="28" t="str">
        <f t="shared" ca="1" si="226"/>
        <v/>
      </c>
      <c r="AI412" s="28" t="str">
        <f t="shared" ca="1" si="227"/>
        <v/>
      </c>
      <c r="AJ412" s="28" t="str">
        <f t="shared" ca="1" si="228"/>
        <v/>
      </c>
      <c r="AK412" s="28" t="str">
        <f t="shared" ca="1" si="229"/>
        <v/>
      </c>
      <c r="AL412" s="28" t="str">
        <f t="shared" ca="1" si="230"/>
        <v/>
      </c>
      <c r="AM412" s="28" t="str">
        <f t="shared" ca="1" si="231"/>
        <v/>
      </c>
      <c r="AN412" s="28" t="str">
        <f t="shared" ca="1" si="209"/>
        <v/>
      </c>
      <c r="AO412" s="28" t="str">
        <f t="shared" ca="1" si="232"/>
        <v/>
      </c>
      <c r="AP412" s="33" t="str">
        <f t="shared" ca="1" si="210"/>
        <v/>
      </c>
      <c r="AQ412" s="54"/>
      <c r="AR412" s="53"/>
      <c r="AS412" s="53"/>
      <c r="AT412" s="53"/>
      <c r="AU412" s="53"/>
    </row>
    <row r="413" spans="1:51" ht="15" customHeight="1" x14ac:dyDescent="0.25">
      <c r="A413" s="31" t="str">
        <f t="shared" ca="1" si="203"/>
        <v/>
      </c>
      <c r="B413" s="32" t="str">
        <f t="shared" ca="1" si="204"/>
        <v/>
      </c>
      <c r="C413" s="32" t="str">
        <f t="shared" ca="1" si="205"/>
        <v/>
      </c>
      <c r="D413" s="48">
        <f>RAWDATA!A415</f>
        <v>196010</v>
      </c>
      <c r="E413" s="48" t="str">
        <f t="shared" ca="1" si="233"/>
        <v/>
      </c>
      <c r="F413" s="48" t="str">
        <f t="shared" ca="1" si="206"/>
        <v/>
      </c>
      <c r="G413" s="48" t="str">
        <f t="shared" ca="1" si="206"/>
        <v/>
      </c>
      <c r="H413" s="48" t="str">
        <f t="shared" ca="1" si="206"/>
        <v/>
      </c>
      <c r="I413" s="48" t="str">
        <f t="shared" ca="1" si="206"/>
        <v/>
      </c>
      <c r="J413" s="48" t="str">
        <f t="shared" ref="F413:N441" ca="1" si="234">IF(OR($D413&lt;$B$3,$D413&gt;$B$4),"",IF(ISERROR(VLOOKUP($D413,INDIRECT($B$1),J$7,0)),"",VLOOKUP($D413,INDIRECT($B$1),J$7,0)))</f>
        <v/>
      </c>
      <c r="K413" s="48" t="str">
        <f t="shared" ca="1" si="234"/>
        <v/>
      </c>
      <c r="L413" s="48" t="str">
        <f t="shared" ca="1" si="234"/>
        <v/>
      </c>
      <c r="M413" s="48" t="str">
        <f t="shared" ca="1" si="234"/>
        <v/>
      </c>
      <c r="N413" s="48" t="str">
        <f t="shared" ca="1" si="234"/>
        <v/>
      </c>
      <c r="P413" s="26" t="str">
        <f t="shared" ca="1" si="211"/>
        <v/>
      </c>
      <c r="Q413" s="26" t="str">
        <f t="shared" ca="1" si="212"/>
        <v/>
      </c>
      <c r="R413" s="26" t="str">
        <f t="shared" ca="1" si="213"/>
        <v/>
      </c>
      <c r="S413" s="26" t="str">
        <f t="shared" ca="1" si="214"/>
        <v/>
      </c>
      <c r="T413" s="26" t="str">
        <f t="shared" ca="1" si="215"/>
        <v/>
      </c>
      <c r="U413" s="26" t="str">
        <f t="shared" ca="1" si="216"/>
        <v/>
      </c>
      <c r="V413" s="26" t="str">
        <f t="shared" ca="1" si="217"/>
        <v/>
      </c>
      <c r="W413" s="26" t="str">
        <f t="shared" ca="1" si="218"/>
        <v/>
      </c>
      <c r="X413" s="26" t="str">
        <f t="shared" ca="1" si="219"/>
        <v/>
      </c>
      <c r="Y413" s="26" t="str">
        <f t="shared" ca="1" si="220"/>
        <v/>
      </c>
      <c r="Z413" s="28" t="str">
        <f t="shared" ca="1" si="207"/>
        <v/>
      </c>
      <c r="AA413" s="57" t="str">
        <f t="shared" ca="1" si="221"/>
        <v/>
      </c>
      <c r="AB413" s="33" t="str">
        <f t="shared" ca="1" si="208"/>
        <v/>
      </c>
      <c r="AD413" s="28" t="str">
        <f t="shared" ca="1" si="222"/>
        <v/>
      </c>
      <c r="AE413" s="28" t="str">
        <f t="shared" ca="1" si="223"/>
        <v/>
      </c>
      <c r="AF413" s="28" t="str">
        <f t="shared" ca="1" si="224"/>
        <v/>
      </c>
      <c r="AG413" s="28" t="str">
        <f t="shared" ca="1" si="225"/>
        <v/>
      </c>
      <c r="AH413" s="28" t="str">
        <f t="shared" ca="1" si="226"/>
        <v/>
      </c>
      <c r="AI413" s="28" t="str">
        <f t="shared" ca="1" si="227"/>
        <v/>
      </c>
      <c r="AJ413" s="28" t="str">
        <f t="shared" ca="1" si="228"/>
        <v/>
      </c>
      <c r="AK413" s="28" t="str">
        <f t="shared" ca="1" si="229"/>
        <v/>
      </c>
      <c r="AL413" s="28" t="str">
        <f t="shared" ca="1" si="230"/>
        <v/>
      </c>
      <c r="AM413" s="28" t="str">
        <f t="shared" ca="1" si="231"/>
        <v/>
      </c>
      <c r="AN413" s="28" t="str">
        <f t="shared" ca="1" si="209"/>
        <v/>
      </c>
      <c r="AO413" s="28" t="str">
        <f t="shared" ca="1" si="232"/>
        <v/>
      </c>
      <c r="AP413" s="33" t="str">
        <f t="shared" ca="1" si="210"/>
        <v/>
      </c>
      <c r="AQ413" s="54"/>
      <c r="AR413" s="53"/>
      <c r="AS413" s="53"/>
      <c r="AT413" s="53"/>
      <c r="AU413" s="53"/>
    </row>
    <row r="414" spans="1:51" ht="15" customHeight="1" x14ac:dyDescent="0.25">
      <c r="A414" s="31" t="str">
        <f t="shared" ca="1" si="203"/>
        <v/>
      </c>
      <c r="B414" s="32" t="str">
        <f t="shared" ca="1" si="204"/>
        <v/>
      </c>
      <c r="C414" s="32" t="str">
        <f t="shared" ca="1" si="205"/>
        <v/>
      </c>
      <c r="D414" s="48">
        <f>RAWDATA!A416</f>
        <v>196011</v>
      </c>
      <c r="E414" s="48" t="str">
        <f t="shared" ca="1" si="233"/>
        <v/>
      </c>
      <c r="F414" s="48" t="str">
        <f t="shared" ca="1" si="234"/>
        <v/>
      </c>
      <c r="G414" s="48" t="str">
        <f t="shared" ca="1" si="234"/>
        <v/>
      </c>
      <c r="H414" s="48" t="str">
        <f t="shared" ca="1" si="234"/>
        <v/>
      </c>
      <c r="I414" s="48" t="str">
        <f t="shared" ca="1" si="234"/>
        <v/>
      </c>
      <c r="J414" s="48" t="str">
        <f t="shared" ca="1" si="234"/>
        <v/>
      </c>
      <c r="K414" s="48" t="str">
        <f t="shared" ca="1" si="234"/>
        <v/>
      </c>
      <c r="L414" s="48" t="str">
        <f t="shared" ca="1" si="234"/>
        <v/>
      </c>
      <c r="M414" s="48" t="str">
        <f t="shared" ca="1" si="234"/>
        <v/>
      </c>
      <c r="N414" s="48" t="str">
        <f t="shared" ca="1" si="234"/>
        <v/>
      </c>
      <c r="P414" s="26" t="str">
        <f t="shared" ca="1" si="211"/>
        <v/>
      </c>
      <c r="Q414" s="26" t="str">
        <f t="shared" ca="1" si="212"/>
        <v/>
      </c>
      <c r="R414" s="26" t="str">
        <f t="shared" ca="1" si="213"/>
        <v/>
      </c>
      <c r="S414" s="26" t="str">
        <f t="shared" ca="1" si="214"/>
        <v/>
      </c>
      <c r="T414" s="26" t="str">
        <f t="shared" ca="1" si="215"/>
        <v/>
      </c>
      <c r="U414" s="26" t="str">
        <f t="shared" ca="1" si="216"/>
        <v/>
      </c>
      <c r="V414" s="26" t="str">
        <f t="shared" ca="1" si="217"/>
        <v/>
      </c>
      <c r="W414" s="26" t="str">
        <f t="shared" ca="1" si="218"/>
        <v/>
      </c>
      <c r="X414" s="26" t="str">
        <f t="shared" ca="1" si="219"/>
        <v/>
      </c>
      <c r="Y414" s="26" t="str">
        <f t="shared" ca="1" si="220"/>
        <v/>
      </c>
      <c r="Z414" s="28" t="str">
        <f t="shared" ca="1" si="207"/>
        <v/>
      </c>
      <c r="AA414" s="57" t="str">
        <f t="shared" ca="1" si="221"/>
        <v/>
      </c>
      <c r="AB414" s="33" t="str">
        <f t="shared" ca="1" si="208"/>
        <v/>
      </c>
      <c r="AD414" s="28" t="str">
        <f t="shared" ca="1" si="222"/>
        <v/>
      </c>
      <c r="AE414" s="28" t="str">
        <f t="shared" ca="1" si="223"/>
        <v/>
      </c>
      <c r="AF414" s="28" t="str">
        <f t="shared" ca="1" si="224"/>
        <v/>
      </c>
      <c r="AG414" s="28" t="str">
        <f t="shared" ca="1" si="225"/>
        <v/>
      </c>
      <c r="AH414" s="28" t="str">
        <f t="shared" ca="1" si="226"/>
        <v/>
      </c>
      <c r="AI414" s="28" t="str">
        <f t="shared" ca="1" si="227"/>
        <v/>
      </c>
      <c r="AJ414" s="28" t="str">
        <f t="shared" ca="1" si="228"/>
        <v/>
      </c>
      <c r="AK414" s="28" t="str">
        <f t="shared" ca="1" si="229"/>
        <v/>
      </c>
      <c r="AL414" s="28" t="str">
        <f t="shared" ca="1" si="230"/>
        <v/>
      </c>
      <c r="AM414" s="28" t="str">
        <f t="shared" ca="1" si="231"/>
        <v/>
      </c>
      <c r="AN414" s="28" t="str">
        <f t="shared" ca="1" si="209"/>
        <v/>
      </c>
      <c r="AO414" s="28" t="str">
        <f t="shared" ca="1" si="232"/>
        <v/>
      </c>
      <c r="AP414" s="33" t="str">
        <f t="shared" ca="1" si="210"/>
        <v/>
      </c>
      <c r="AQ414" s="54"/>
      <c r="AR414" s="53"/>
      <c r="AS414" s="53"/>
      <c r="AT414" s="53"/>
      <c r="AU414" s="53"/>
      <c r="AY414" s="29"/>
    </row>
    <row r="415" spans="1:51" ht="15" customHeight="1" x14ac:dyDescent="0.25">
      <c r="A415" s="31" t="str">
        <f t="shared" ca="1" si="203"/>
        <v/>
      </c>
      <c r="B415" s="32" t="str">
        <f t="shared" ca="1" si="204"/>
        <v/>
      </c>
      <c r="C415" s="32" t="str">
        <f t="shared" ca="1" si="205"/>
        <v/>
      </c>
      <c r="D415" s="48">
        <f>RAWDATA!A417</f>
        <v>196012</v>
      </c>
      <c r="E415" s="48" t="str">
        <f t="shared" ca="1" si="233"/>
        <v/>
      </c>
      <c r="F415" s="48" t="str">
        <f t="shared" ca="1" si="234"/>
        <v/>
      </c>
      <c r="G415" s="48" t="str">
        <f t="shared" ca="1" si="234"/>
        <v/>
      </c>
      <c r="H415" s="48" t="str">
        <f t="shared" ca="1" si="234"/>
        <v/>
      </c>
      <c r="I415" s="48" t="str">
        <f t="shared" ca="1" si="234"/>
        <v/>
      </c>
      <c r="J415" s="48" t="str">
        <f t="shared" ca="1" si="234"/>
        <v/>
      </c>
      <c r="K415" s="48" t="str">
        <f t="shared" ca="1" si="234"/>
        <v/>
      </c>
      <c r="L415" s="48" t="str">
        <f t="shared" ca="1" si="234"/>
        <v/>
      </c>
      <c r="M415" s="48" t="str">
        <f t="shared" ca="1" si="234"/>
        <v/>
      </c>
      <c r="N415" s="48" t="str">
        <f t="shared" ca="1" si="234"/>
        <v/>
      </c>
      <c r="P415" s="26" t="str">
        <f t="shared" ca="1" si="211"/>
        <v/>
      </c>
      <c r="Q415" s="26" t="str">
        <f t="shared" ca="1" si="212"/>
        <v/>
      </c>
      <c r="R415" s="26" t="str">
        <f t="shared" ca="1" si="213"/>
        <v/>
      </c>
      <c r="S415" s="26" t="str">
        <f t="shared" ca="1" si="214"/>
        <v/>
      </c>
      <c r="T415" s="26" t="str">
        <f t="shared" ca="1" si="215"/>
        <v/>
      </c>
      <c r="U415" s="26" t="str">
        <f t="shared" ca="1" si="216"/>
        <v/>
      </c>
      <c r="V415" s="26" t="str">
        <f t="shared" ca="1" si="217"/>
        <v/>
      </c>
      <c r="W415" s="26" t="str">
        <f t="shared" ca="1" si="218"/>
        <v/>
      </c>
      <c r="X415" s="26" t="str">
        <f t="shared" ca="1" si="219"/>
        <v/>
      </c>
      <c r="Y415" s="26" t="str">
        <f t="shared" ca="1" si="220"/>
        <v/>
      </c>
      <c r="Z415" s="28" t="str">
        <f t="shared" ca="1" si="207"/>
        <v/>
      </c>
      <c r="AA415" s="57" t="str">
        <f t="shared" ca="1" si="221"/>
        <v/>
      </c>
      <c r="AB415" s="33" t="str">
        <f t="shared" ca="1" si="208"/>
        <v/>
      </c>
      <c r="AD415" s="28" t="str">
        <f t="shared" ca="1" si="222"/>
        <v/>
      </c>
      <c r="AE415" s="28" t="str">
        <f t="shared" ca="1" si="223"/>
        <v/>
      </c>
      <c r="AF415" s="28" t="str">
        <f t="shared" ca="1" si="224"/>
        <v/>
      </c>
      <c r="AG415" s="28" t="str">
        <f t="shared" ca="1" si="225"/>
        <v/>
      </c>
      <c r="AH415" s="28" t="str">
        <f t="shared" ca="1" si="226"/>
        <v/>
      </c>
      <c r="AI415" s="28" t="str">
        <f t="shared" ca="1" si="227"/>
        <v/>
      </c>
      <c r="AJ415" s="28" t="str">
        <f t="shared" ca="1" si="228"/>
        <v/>
      </c>
      <c r="AK415" s="28" t="str">
        <f t="shared" ca="1" si="229"/>
        <v/>
      </c>
      <c r="AL415" s="28" t="str">
        <f t="shared" ca="1" si="230"/>
        <v/>
      </c>
      <c r="AM415" s="28" t="str">
        <f t="shared" ca="1" si="231"/>
        <v/>
      </c>
      <c r="AN415" s="28" t="str">
        <f t="shared" ca="1" si="209"/>
        <v/>
      </c>
      <c r="AO415" s="28" t="str">
        <f t="shared" ca="1" si="232"/>
        <v/>
      </c>
      <c r="AP415" s="33" t="str">
        <f t="shared" ca="1" si="210"/>
        <v/>
      </c>
      <c r="AQ415" s="54"/>
      <c r="AR415" s="53"/>
      <c r="AS415" s="53"/>
      <c r="AT415" s="53"/>
      <c r="AU415" s="53"/>
    </row>
    <row r="416" spans="1:51" ht="15" customHeight="1" x14ac:dyDescent="0.25">
      <c r="A416" s="31" t="str">
        <f t="shared" ca="1" si="203"/>
        <v/>
      </c>
      <c r="B416" s="32" t="str">
        <f t="shared" ca="1" si="204"/>
        <v/>
      </c>
      <c r="C416" s="32" t="str">
        <f t="shared" ca="1" si="205"/>
        <v/>
      </c>
      <c r="D416" s="48">
        <f>RAWDATA!A418</f>
        <v>196101</v>
      </c>
      <c r="E416" s="48" t="str">
        <f t="shared" ca="1" si="233"/>
        <v/>
      </c>
      <c r="F416" s="48" t="str">
        <f t="shared" ca="1" si="234"/>
        <v/>
      </c>
      <c r="G416" s="48" t="str">
        <f t="shared" ca="1" si="234"/>
        <v/>
      </c>
      <c r="H416" s="48" t="str">
        <f t="shared" ca="1" si="234"/>
        <v/>
      </c>
      <c r="I416" s="48" t="str">
        <f t="shared" ca="1" si="234"/>
        <v/>
      </c>
      <c r="J416" s="48" t="str">
        <f t="shared" ca="1" si="234"/>
        <v/>
      </c>
      <c r="K416" s="48" t="str">
        <f t="shared" ca="1" si="234"/>
        <v/>
      </c>
      <c r="L416" s="48" t="str">
        <f t="shared" ca="1" si="234"/>
        <v/>
      </c>
      <c r="M416" s="48" t="str">
        <f t="shared" ca="1" si="234"/>
        <v/>
      </c>
      <c r="N416" s="48" t="str">
        <f t="shared" ca="1" si="234"/>
        <v/>
      </c>
      <c r="P416" s="26" t="str">
        <f t="shared" ca="1" si="211"/>
        <v/>
      </c>
      <c r="Q416" s="26" t="str">
        <f t="shared" ca="1" si="212"/>
        <v/>
      </c>
      <c r="R416" s="26" t="str">
        <f t="shared" ca="1" si="213"/>
        <v/>
      </c>
      <c r="S416" s="26" t="str">
        <f t="shared" ca="1" si="214"/>
        <v/>
      </c>
      <c r="T416" s="26" t="str">
        <f t="shared" ca="1" si="215"/>
        <v/>
      </c>
      <c r="U416" s="26" t="str">
        <f t="shared" ca="1" si="216"/>
        <v/>
      </c>
      <c r="V416" s="26" t="str">
        <f t="shared" ca="1" si="217"/>
        <v/>
      </c>
      <c r="W416" s="26" t="str">
        <f t="shared" ca="1" si="218"/>
        <v/>
      </c>
      <c r="X416" s="26" t="str">
        <f t="shared" ca="1" si="219"/>
        <v/>
      </c>
      <c r="Y416" s="26" t="str">
        <f t="shared" ca="1" si="220"/>
        <v/>
      </c>
      <c r="Z416" s="28" t="str">
        <f t="shared" ca="1" si="207"/>
        <v/>
      </c>
      <c r="AA416" s="57" t="str">
        <f t="shared" ca="1" si="221"/>
        <v/>
      </c>
      <c r="AB416" s="33" t="str">
        <f t="shared" ca="1" si="208"/>
        <v/>
      </c>
      <c r="AD416" s="28" t="str">
        <f t="shared" ca="1" si="222"/>
        <v/>
      </c>
      <c r="AE416" s="28" t="str">
        <f t="shared" ca="1" si="223"/>
        <v/>
      </c>
      <c r="AF416" s="28" t="str">
        <f t="shared" ca="1" si="224"/>
        <v/>
      </c>
      <c r="AG416" s="28" t="str">
        <f t="shared" ca="1" si="225"/>
        <v/>
      </c>
      <c r="AH416" s="28" t="str">
        <f t="shared" ca="1" si="226"/>
        <v/>
      </c>
      <c r="AI416" s="28" t="str">
        <f t="shared" ca="1" si="227"/>
        <v/>
      </c>
      <c r="AJ416" s="28" t="str">
        <f t="shared" ca="1" si="228"/>
        <v/>
      </c>
      <c r="AK416" s="28" t="str">
        <f t="shared" ca="1" si="229"/>
        <v/>
      </c>
      <c r="AL416" s="28" t="str">
        <f t="shared" ca="1" si="230"/>
        <v/>
      </c>
      <c r="AM416" s="28" t="str">
        <f t="shared" ca="1" si="231"/>
        <v/>
      </c>
      <c r="AN416" s="28" t="str">
        <f t="shared" ca="1" si="209"/>
        <v/>
      </c>
      <c r="AO416" s="28" t="str">
        <f t="shared" ca="1" si="232"/>
        <v/>
      </c>
      <c r="AP416" s="33" t="str">
        <f t="shared" ca="1" si="210"/>
        <v/>
      </c>
      <c r="AQ416" s="54"/>
      <c r="AR416" s="53"/>
      <c r="AS416" s="53"/>
      <c r="AT416" s="53"/>
      <c r="AU416" s="53"/>
    </row>
    <row r="417" spans="1:51" ht="15" customHeight="1" x14ac:dyDescent="0.25">
      <c r="A417" s="31" t="str">
        <f t="shared" ca="1" si="203"/>
        <v/>
      </c>
      <c r="B417" s="32" t="str">
        <f t="shared" ca="1" si="204"/>
        <v/>
      </c>
      <c r="C417" s="32" t="str">
        <f t="shared" ca="1" si="205"/>
        <v/>
      </c>
      <c r="D417" s="48">
        <f>RAWDATA!A419</f>
        <v>196102</v>
      </c>
      <c r="E417" s="48" t="str">
        <f t="shared" ca="1" si="233"/>
        <v/>
      </c>
      <c r="F417" s="48" t="str">
        <f t="shared" ca="1" si="234"/>
        <v/>
      </c>
      <c r="G417" s="48" t="str">
        <f t="shared" ca="1" si="234"/>
        <v/>
      </c>
      <c r="H417" s="48" t="str">
        <f t="shared" ca="1" si="234"/>
        <v/>
      </c>
      <c r="I417" s="48" t="str">
        <f t="shared" ca="1" si="234"/>
        <v/>
      </c>
      <c r="J417" s="48" t="str">
        <f t="shared" ca="1" si="234"/>
        <v/>
      </c>
      <c r="K417" s="48" t="str">
        <f t="shared" ca="1" si="234"/>
        <v/>
      </c>
      <c r="L417" s="48" t="str">
        <f t="shared" ca="1" si="234"/>
        <v/>
      </c>
      <c r="M417" s="48" t="str">
        <f t="shared" ca="1" si="234"/>
        <v/>
      </c>
      <c r="N417" s="48" t="str">
        <f t="shared" ca="1" si="234"/>
        <v/>
      </c>
      <c r="P417" s="26" t="str">
        <f t="shared" ca="1" si="211"/>
        <v/>
      </c>
      <c r="Q417" s="26" t="str">
        <f t="shared" ca="1" si="212"/>
        <v/>
      </c>
      <c r="R417" s="26" t="str">
        <f t="shared" ca="1" si="213"/>
        <v/>
      </c>
      <c r="S417" s="26" t="str">
        <f t="shared" ca="1" si="214"/>
        <v/>
      </c>
      <c r="T417" s="26" t="str">
        <f t="shared" ca="1" si="215"/>
        <v/>
      </c>
      <c r="U417" s="26" t="str">
        <f t="shared" ca="1" si="216"/>
        <v/>
      </c>
      <c r="V417" s="26" t="str">
        <f t="shared" ca="1" si="217"/>
        <v/>
      </c>
      <c r="W417" s="26" t="str">
        <f t="shared" ca="1" si="218"/>
        <v/>
      </c>
      <c r="X417" s="26" t="str">
        <f t="shared" ca="1" si="219"/>
        <v/>
      </c>
      <c r="Y417" s="26" t="str">
        <f t="shared" ca="1" si="220"/>
        <v/>
      </c>
      <c r="Z417" s="28" t="str">
        <f t="shared" ca="1" si="207"/>
        <v/>
      </c>
      <c r="AA417" s="57" t="str">
        <f t="shared" ca="1" si="221"/>
        <v/>
      </c>
      <c r="AB417" s="33" t="str">
        <f t="shared" ca="1" si="208"/>
        <v/>
      </c>
      <c r="AD417" s="28" t="str">
        <f t="shared" ca="1" si="222"/>
        <v/>
      </c>
      <c r="AE417" s="28" t="str">
        <f t="shared" ca="1" si="223"/>
        <v/>
      </c>
      <c r="AF417" s="28" t="str">
        <f t="shared" ca="1" si="224"/>
        <v/>
      </c>
      <c r="AG417" s="28" t="str">
        <f t="shared" ca="1" si="225"/>
        <v/>
      </c>
      <c r="AH417" s="28" t="str">
        <f t="shared" ca="1" si="226"/>
        <v/>
      </c>
      <c r="AI417" s="28" t="str">
        <f t="shared" ca="1" si="227"/>
        <v/>
      </c>
      <c r="AJ417" s="28" t="str">
        <f t="shared" ca="1" si="228"/>
        <v/>
      </c>
      <c r="AK417" s="28" t="str">
        <f t="shared" ca="1" si="229"/>
        <v/>
      </c>
      <c r="AL417" s="28" t="str">
        <f t="shared" ca="1" si="230"/>
        <v/>
      </c>
      <c r="AM417" s="28" t="str">
        <f t="shared" ca="1" si="231"/>
        <v/>
      </c>
      <c r="AN417" s="28" t="str">
        <f t="shared" ca="1" si="209"/>
        <v/>
      </c>
      <c r="AO417" s="28" t="str">
        <f t="shared" ca="1" si="232"/>
        <v/>
      </c>
      <c r="AP417" s="33" t="str">
        <f t="shared" ca="1" si="210"/>
        <v/>
      </c>
      <c r="AQ417" s="54"/>
      <c r="AR417" s="53"/>
      <c r="AS417" s="53"/>
      <c r="AT417" s="53"/>
      <c r="AU417" s="53"/>
    </row>
    <row r="418" spans="1:51" ht="15" customHeight="1" x14ac:dyDescent="0.25">
      <c r="A418" s="31" t="str">
        <f t="shared" ca="1" si="203"/>
        <v/>
      </c>
      <c r="B418" s="32" t="str">
        <f t="shared" ca="1" si="204"/>
        <v/>
      </c>
      <c r="C418" s="32" t="str">
        <f t="shared" ca="1" si="205"/>
        <v/>
      </c>
      <c r="D418" s="48">
        <f>RAWDATA!A420</f>
        <v>196103</v>
      </c>
      <c r="E418" s="48" t="str">
        <f t="shared" ca="1" si="233"/>
        <v/>
      </c>
      <c r="F418" s="48" t="str">
        <f t="shared" ca="1" si="234"/>
        <v/>
      </c>
      <c r="G418" s="48" t="str">
        <f t="shared" ca="1" si="234"/>
        <v/>
      </c>
      <c r="H418" s="48" t="str">
        <f t="shared" ca="1" si="234"/>
        <v/>
      </c>
      <c r="I418" s="48" t="str">
        <f t="shared" ca="1" si="234"/>
        <v/>
      </c>
      <c r="J418" s="48" t="str">
        <f t="shared" ca="1" si="234"/>
        <v/>
      </c>
      <c r="K418" s="48" t="str">
        <f t="shared" ca="1" si="234"/>
        <v/>
      </c>
      <c r="L418" s="48" t="str">
        <f t="shared" ca="1" si="234"/>
        <v/>
      </c>
      <c r="M418" s="48" t="str">
        <f t="shared" ca="1" si="234"/>
        <v/>
      </c>
      <c r="N418" s="48" t="str">
        <f t="shared" ca="1" si="234"/>
        <v/>
      </c>
      <c r="P418" s="26" t="str">
        <f t="shared" ca="1" si="211"/>
        <v/>
      </c>
      <c r="Q418" s="26" t="str">
        <f t="shared" ca="1" si="212"/>
        <v/>
      </c>
      <c r="R418" s="26" t="str">
        <f t="shared" ca="1" si="213"/>
        <v/>
      </c>
      <c r="S418" s="26" t="str">
        <f t="shared" ca="1" si="214"/>
        <v/>
      </c>
      <c r="T418" s="26" t="str">
        <f t="shared" ca="1" si="215"/>
        <v/>
      </c>
      <c r="U418" s="26" t="str">
        <f t="shared" ca="1" si="216"/>
        <v/>
      </c>
      <c r="V418" s="26" t="str">
        <f t="shared" ca="1" si="217"/>
        <v/>
      </c>
      <c r="W418" s="26" t="str">
        <f t="shared" ca="1" si="218"/>
        <v/>
      </c>
      <c r="X418" s="26" t="str">
        <f t="shared" ca="1" si="219"/>
        <v/>
      </c>
      <c r="Y418" s="26" t="str">
        <f t="shared" ca="1" si="220"/>
        <v/>
      </c>
      <c r="Z418" s="28" t="str">
        <f t="shared" ca="1" si="207"/>
        <v/>
      </c>
      <c r="AA418" s="57" t="str">
        <f t="shared" ca="1" si="221"/>
        <v/>
      </c>
      <c r="AB418" s="33" t="str">
        <f t="shared" ca="1" si="208"/>
        <v/>
      </c>
      <c r="AD418" s="28" t="str">
        <f t="shared" ca="1" si="222"/>
        <v/>
      </c>
      <c r="AE418" s="28" t="str">
        <f t="shared" ca="1" si="223"/>
        <v/>
      </c>
      <c r="AF418" s="28" t="str">
        <f t="shared" ca="1" si="224"/>
        <v/>
      </c>
      <c r="AG418" s="28" t="str">
        <f t="shared" ca="1" si="225"/>
        <v/>
      </c>
      <c r="AH418" s="28" t="str">
        <f t="shared" ca="1" si="226"/>
        <v/>
      </c>
      <c r="AI418" s="28" t="str">
        <f t="shared" ca="1" si="227"/>
        <v/>
      </c>
      <c r="AJ418" s="28" t="str">
        <f t="shared" ca="1" si="228"/>
        <v/>
      </c>
      <c r="AK418" s="28" t="str">
        <f t="shared" ca="1" si="229"/>
        <v/>
      </c>
      <c r="AL418" s="28" t="str">
        <f t="shared" ca="1" si="230"/>
        <v/>
      </c>
      <c r="AM418" s="28" t="str">
        <f t="shared" ca="1" si="231"/>
        <v/>
      </c>
      <c r="AN418" s="28" t="str">
        <f t="shared" ca="1" si="209"/>
        <v/>
      </c>
      <c r="AO418" s="28" t="str">
        <f t="shared" ca="1" si="232"/>
        <v/>
      </c>
      <c r="AP418" s="33" t="str">
        <f t="shared" ca="1" si="210"/>
        <v/>
      </c>
      <c r="AQ418" s="54"/>
      <c r="AR418" s="53"/>
      <c r="AS418" s="53"/>
      <c r="AT418" s="53"/>
      <c r="AU418" s="53"/>
    </row>
    <row r="419" spans="1:51" ht="15" customHeight="1" x14ac:dyDescent="0.25">
      <c r="A419" s="31" t="str">
        <f t="shared" ca="1" si="203"/>
        <v/>
      </c>
      <c r="B419" s="32" t="str">
        <f t="shared" ca="1" si="204"/>
        <v/>
      </c>
      <c r="C419" s="32" t="str">
        <f t="shared" ca="1" si="205"/>
        <v/>
      </c>
      <c r="D419" s="48">
        <f>RAWDATA!A421</f>
        <v>196104</v>
      </c>
      <c r="E419" s="48" t="str">
        <f t="shared" ca="1" si="233"/>
        <v/>
      </c>
      <c r="F419" s="48" t="str">
        <f t="shared" ca="1" si="234"/>
        <v/>
      </c>
      <c r="G419" s="48" t="str">
        <f t="shared" ca="1" si="234"/>
        <v/>
      </c>
      <c r="H419" s="48" t="str">
        <f t="shared" ca="1" si="234"/>
        <v/>
      </c>
      <c r="I419" s="48" t="str">
        <f t="shared" ca="1" si="234"/>
        <v/>
      </c>
      <c r="J419" s="48" t="str">
        <f t="shared" ca="1" si="234"/>
        <v/>
      </c>
      <c r="K419" s="48" t="str">
        <f t="shared" ca="1" si="234"/>
        <v/>
      </c>
      <c r="L419" s="48" t="str">
        <f t="shared" ca="1" si="234"/>
        <v/>
      </c>
      <c r="M419" s="48" t="str">
        <f t="shared" ca="1" si="234"/>
        <v/>
      </c>
      <c r="N419" s="48" t="str">
        <f t="shared" ca="1" si="234"/>
        <v/>
      </c>
      <c r="P419" s="26" t="str">
        <f t="shared" ca="1" si="211"/>
        <v/>
      </c>
      <c r="Q419" s="26" t="str">
        <f t="shared" ca="1" si="212"/>
        <v/>
      </c>
      <c r="R419" s="26" t="str">
        <f t="shared" ca="1" si="213"/>
        <v/>
      </c>
      <c r="S419" s="26" t="str">
        <f t="shared" ca="1" si="214"/>
        <v/>
      </c>
      <c r="T419" s="26" t="str">
        <f t="shared" ca="1" si="215"/>
        <v/>
      </c>
      <c r="U419" s="26" t="str">
        <f t="shared" ca="1" si="216"/>
        <v/>
      </c>
      <c r="V419" s="26" t="str">
        <f t="shared" ca="1" si="217"/>
        <v/>
      </c>
      <c r="W419" s="26" t="str">
        <f t="shared" ca="1" si="218"/>
        <v/>
      </c>
      <c r="X419" s="26" t="str">
        <f t="shared" ca="1" si="219"/>
        <v/>
      </c>
      <c r="Y419" s="26" t="str">
        <f t="shared" ca="1" si="220"/>
        <v/>
      </c>
      <c r="Z419" s="28" t="str">
        <f t="shared" ca="1" si="207"/>
        <v/>
      </c>
      <c r="AA419" s="57" t="str">
        <f t="shared" ca="1" si="221"/>
        <v/>
      </c>
      <c r="AB419" s="33" t="str">
        <f t="shared" ca="1" si="208"/>
        <v/>
      </c>
      <c r="AD419" s="28" t="str">
        <f t="shared" ca="1" si="222"/>
        <v/>
      </c>
      <c r="AE419" s="28" t="str">
        <f t="shared" ca="1" si="223"/>
        <v/>
      </c>
      <c r="AF419" s="28" t="str">
        <f t="shared" ca="1" si="224"/>
        <v/>
      </c>
      <c r="AG419" s="28" t="str">
        <f t="shared" ca="1" si="225"/>
        <v/>
      </c>
      <c r="AH419" s="28" t="str">
        <f t="shared" ca="1" si="226"/>
        <v/>
      </c>
      <c r="AI419" s="28" t="str">
        <f t="shared" ca="1" si="227"/>
        <v/>
      </c>
      <c r="AJ419" s="28" t="str">
        <f t="shared" ca="1" si="228"/>
        <v/>
      </c>
      <c r="AK419" s="28" t="str">
        <f t="shared" ca="1" si="229"/>
        <v/>
      </c>
      <c r="AL419" s="28" t="str">
        <f t="shared" ca="1" si="230"/>
        <v/>
      </c>
      <c r="AM419" s="28" t="str">
        <f t="shared" ca="1" si="231"/>
        <v/>
      </c>
      <c r="AN419" s="28" t="str">
        <f t="shared" ca="1" si="209"/>
        <v/>
      </c>
      <c r="AO419" s="28" t="str">
        <f t="shared" ca="1" si="232"/>
        <v/>
      </c>
      <c r="AP419" s="33" t="str">
        <f t="shared" ca="1" si="210"/>
        <v/>
      </c>
      <c r="AQ419" s="54"/>
      <c r="AR419" s="53"/>
      <c r="AS419" s="53"/>
      <c r="AT419" s="53"/>
      <c r="AU419" s="53"/>
    </row>
    <row r="420" spans="1:51" ht="15" customHeight="1" x14ac:dyDescent="0.25">
      <c r="A420" s="31" t="str">
        <f t="shared" ca="1" si="203"/>
        <v/>
      </c>
      <c r="B420" s="32" t="str">
        <f t="shared" ca="1" si="204"/>
        <v/>
      </c>
      <c r="C420" s="32" t="str">
        <f t="shared" ca="1" si="205"/>
        <v/>
      </c>
      <c r="D420" s="48">
        <f>RAWDATA!A422</f>
        <v>196105</v>
      </c>
      <c r="E420" s="48" t="str">
        <f t="shared" ca="1" si="233"/>
        <v/>
      </c>
      <c r="F420" s="48" t="str">
        <f t="shared" ca="1" si="234"/>
        <v/>
      </c>
      <c r="G420" s="48" t="str">
        <f t="shared" ca="1" si="234"/>
        <v/>
      </c>
      <c r="H420" s="48" t="str">
        <f t="shared" ca="1" si="234"/>
        <v/>
      </c>
      <c r="I420" s="48" t="str">
        <f t="shared" ca="1" si="234"/>
        <v/>
      </c>
      <c r="J420" s="48" t="str">
        <f t="shared" ca="1" si="234"/>
        <v/>
      </c>
      <c r="K420" s="48" t="str">
        <f t="shared" ca="1" si="234"/>
        <v/>
      </c>
      <c r="L420" s="48" t="str">
        <f t="shared" ca="1" si="234"/>
        <v/>
      </c>
      <c r="M420" s="48" t="str">
        <f t="shared" ca="1" si="234"/>
        <v/>
      </c>
      <c r="N420" s="48" t="str">
        <f t="shared" ca="1" si="234"/>
        <v/>
      </c>
      <c r="P420" s="26" t="str">
        <f t="shared" ca="1" si="211"/>
        <v/>
      </c>
      <c r="Q420" s="26" t="str">
        <f t="shared" ca="1" si="212"/>
        <v/>
      </c>
      <c r="R420" s="26" t="str">
        <f t="shared" ca="1" si="213"/>
        <v/>
      </c>
      <c r="S420" s="26" t="str">
        <f t="shared" ca="1" si="214"/>
        <v/>
      </c>
      <c r="T420" s="26" t="str">
        <f t="shared" ca="1" si="215"/>
        <v/>
      </c>
      <c r="U420" s="26" t="str">
        <f t="shared" ca="1" si="216"/>
        <v/>
      </c>
      <c r="V420" s="26" t="str">
        <f t="shared" ca="1" si="217"/>
        <v/>
      </c>
      <c r="W420" s="26" t="str">
        <f t="shared" ca="1" si="218"/>
        <v/>
      </c>
      <c r="X420" s="26" t="str">
        <f t="shared" ca="1" si="219"/>
        <v/>
      </c>
      <c r="Y420" s="26" t="str">
        <f t="shared" ca="1" si="220"/>
        <v/>
      </c>
      <c r="Z420" s="28" t="str">
        <f t="shared" ca="1" si="207"/>
        <v/>
      </c>
      <c r="AA420" s="57" t="str">
        <f t="shared" ca="1" si="221"/>
        <v/>
      </c>
      <c r="AB420" s="33" t="str">
        <f t="shared" ca="1" si="208"/>
        <v/>
      </c>
      <c r="AD420" s="28" t="str">
        <f t="shared" ca="1" si="222"/>
        <v/>
      </c>
      <c r="AE420" s="28" t="str">
        <f t="shared" ca="1" si="223"/>
        <v/>
      </c>
      <c r="AF420" s="28" t="str">
        <f t="shared" ca="1" si="224"/>
        <v/>
      </c>
      <c r="AG420" s="28" t="str">
        <f t="shared" ca="1" si="225"/>
        <v/>
      </c>
      <c r="AH420" s="28" t="str">
        <f t="shared" ca="1" si="226"/>
        <v/>
      </c>
      <c r="AI420" s="28" t="str">
        <f t="shared" ca="1" si="227"/>
        <v/>
      </c>
      <c r="AJ420" s="28" t="str">
        <f t="shared" ca="1" si="228"/>
        <v/>
      </c>
      <c r="AK420" s="28" t="str">
        <f t="shared" ca="1" si="229"/>
        <v/>
      </c>
      <c r="AL420" s="28" t="str">
        <f t="shared" ca="1" si="230"/>
        <v/>
      </c>
      <c r="AM420" s="28" t="str">
        <f t="shared" ca="1" si="231"/>
        <v/>
      </c>
      <c r="AN420" s="28" t="str">
        <f t="shared" ca="1" si="209"/>
        <v/>
      </c>
      <c r="AO420" s="28" t="str">
        <f t="shared" ca="1" si="232"/>
        <v/>
      </c>
      <c r="AP420" s="33" t="str">
        <f t="shared" ca="1" si="210"/>
        <v/>
      </c>
      <c r="AQ420" s="54"/>
      <c r="AR420" s="53"/>
      <c r="AS420" s="53"/>
      <c r="AT420" s="53"/>
      <c r="AU420" s="53"/>
    </row>
    <row r="421" spans="1:51" ht="15" customHeight="1" x14ac:dyDescent="0.25">
      <c r="A421" s="31" t="str">
        <f t="shared" ca="1" si="203"/>
        <v/>
      </c>
      <c r="B421" s="32" t="str">
        <f t="shared" ca="1" si="204"/>
        <v/>
      </c>
      <c r="C421" s="32" t="str">
        <f t="shared" ca="1" si="205"/>
        <v/>
      </c>
      <c r="D421" s="48">
        <f>RAWDATA!A423</f>
        <v>196106</v>
      </c>
      <c r="E421" s="48" t="str">
        <f t="shared" ca="1" si="233"/>
        <v/>
      </c>
      <c r="F421" s="48" t="str">
        <f t="shared" ca="1" si="234"/>
        <v/>
      </c>
      <c r="G421" s="48" t="str">
        <f t="shared" ca="1" si="234"/>
        <v/>
      </c>
      <c r="H421" s="48" t="str">
        <f t="shared" ca="1" si="234"/>
        <v/>
      </c>
      <c r="I421" s="48" t="str">
        <f t="shared" ca="1" si="234"/>
        <v/>
      </c>
      <c r="J421" s="48" t="str">
        <f t="shared" ca="1" si="234"/>
        <v/>
      </c>
      <c r="K421" s="48" t="str">
        <f t="shared" ca="1" si="234"/>
        <v/>
      </c>
      <c r="L421" s="48" t="str">
        <f t="shared" ca="1" si="234"/>
        <v/>
      </c>
      <c r="M421" s="48" t="str">
        <f t="shared" ca="1" si="234"/>
        <v/>
      </c>
      <c r="N421" s="48" t="str">
        <f t="shared" ca="1" si="234"/>
        <v/>
      </c>
      <c r="P421" s="26" t="str">
        <f t="shared" ca="1" si="211"/>
        <v/>
      </c>
      <c r="Q421" s="26" t="str">
        <f t="shared" ca="1" si="212"/>
        <v/>
      </c>
      <c r="R421" s="26" t="str">
        <f t="shared" ca="1" si="213"/>
        <v/>
      </c>
      <c r="S421" s="26" t="str">
        <f t="shared" ca="1" si="214"/>
        <v/>
      </c>
      <c r="T421" s="26" t="str">
        <f t="shared" ca="1" si="215"/>
        <v/>
      </c>
      <c r="U421" s="26" t="str">
        <f t="shared" ca="1" si="216"/>
        <v/>
      </c>
      <c r="V421" s="26" t="str">
        <f t="shared" ca="1" si="217"/>
        <v/>
      </c>
      <c r="W421" s="26" t="str">
        <f t="shared" ca="1" si="218"/>
        <v/>
      </c>
      <c r="X421" s="26" t="str">
        <f t="shared" ca="1" si="219"/>
        <v/>
      </c>
      <c r="Y421" s="26" t="str">
        <f t="shared" ca="1" si="220"/>
        <v/>
      </c>
      <c r="Z421" s="28" t="str">
        <f t="shared" ca="1" si="207"/>
        <v/>
      </c>
      <c r="AA421" s="57" t="str">
        <f t="shared" ca="1" si="221"/>
        <v/>
      </c>
      <c r="AB421" s="33" t="str">
        <f t="shared" ca="1" si="208"/>
        <v/>
      </c>
      <c r="AD421" s="28" t="str">
        <f t="shared" ca="1" si="222"/>
        <v/>
      </c>
      <c r="AE421" s="28" t="str">
        <f t="shared" ca="1" si="223"/>
        <v/>
      </c>
      <c r="AF421" s="28" t="str">
        <f t="shared" ca="1" si="224"/>
        <v/>
      </c>
      <c r="AG421" s="28" t="str">
        <f t="shared" ca="1" si="225"/>
        <v/>
      </c>
      <c r="AH421" s="28" t="str">
        <f t="shared" ca="1" si="226"/>
        <v/>
      </c>
      <c r="AI421" s="28" t="str">
        <f t="shared" ca="1" si="227"/>
        <v/>
      </c>
      <c r="AJ421" s="28" t="str">
        <f t="shared" ca="1" si="228"/>
        <v/>
      </c>
      <c r="AK421" s="28" t="str">
        <f t="shared" ca="1" si="229"/>
        <v/>
      </c>
      <c r="AL421" s="28" t="str">
        <f t="shared" ca="1" si="230"/>
        <v/>
      </c>
      <c r="AM421" s="28" t="str">
        <f t="shared" ca="1" si="231"/>
        <v/>
      </c>
      <c r="AN421" s="28" t="str">
        <f t="shared" ca="1" si="209"/>
        <v/>
      </c>
      <c r="AO421" s="28" t="str">
        <f t="shared" ca="1" si="232"/>
        <v/>
      </c>
      <c r="AP421" s="33" t="str">
        <f t="shared" ca="1" si="210"/>
        <v/>
      </c>
      <c r="AQ421" s="54"/>
      <c r="AR421" s="53"/>
      <c r="AS421" s="53"/>
      <c r="AT421" s="53"/>
      <c r="AU421" s="53"/>
    </row>
    <row r="422" spans="1:51" ht="15" customHeight="1" x14ac:dyDescent="0.25">
      <c r="A422" s="31" t="str">
        <f t="shared" ca="1" si="203"/>
        <v/>
      </c>
      <c r="B422" s="32" t="str">
        <f t="shared" ca="1" si="204"/>
        <v/>
      </c>
      <c r="C422" s="32" t="str">
        <f t="shared" ca="1" si="205"/>
        <v/>
      </c>
      <c r="D422" s="48">
        <f>RAWDATA!A424</f>
        <v>196107</v>
      </c>
      <c r="E422" s="48" t="str">
        <f t="shared" ca="1" si="233"/>
        <v/>
      </c>
      <c r="F422" s="48" t="str">
        <f t="shared" ca="1" si="234"/>
        <v/>
      </c>
      <c r="G422" s="48" t="str">
        <f t="shared" ca="1" si="234"/>
        <v/>
      </c>
      <c r="H422" s="48" t="str">
        <f t="shared" ca="1" si="234"/>
        <v/>
      </c>
      <c r="I422" s="48" t="str">
        <f t="shared" ca="1" si="234"/>
        <v/>
      </c>
      <c r="J422" s="48" t="str">
        <f t="shared" ca="1" si="234"/>
        <v/>
      </c>
      <c r="K422" s="48" t="str">
        <f t="shared" ca="1" si="234"/>
        <v/>
      </c>
      <c r="L422" s="48" t="str">
        <f t="shared" ca="1" si="234"/>
        <v/>
      </c>
      <c r="M422" s="48" t="str">
        <f t="shared" ca="1" si="234"/>
        <v/>
      </c>
      <c r="N422" s="48" t="str">
        <f t="shared" ca="1" si="234"/>
        <v/>
      </c>
      <c r="P422" s="26" t="str">
        <f t="shared" ca="1" si="211"/>
        <v/>
      </c>
      <c r="Q422" s="26" t="str">
        <f t="shared" ca="1" si="212"/>
        <v/>
      </c>
      <c r="R422" s="26" t="str">
        <f t="shared" ca="1" si="213"/>
        <v/>
      </c>
      <c r="S422" s="26" t="str">
        <f t="shared" ca="1" si="214"/>
        <v/>
      </c>
      <c r="T422" s="26" t="str">
        <f t="shared" ca="1" si="215"/>
        <v/>
      </c>
      <c r="U422" s="26" t="str">
        <f t="shared" ca="1" si="216"/>
        <v/>
      </c>
      <c r="V422" s="26" t="str">
        <f t="shared" ca="1" si="217"/>
        <v/>
      </c>
      <c r="W422" s="26" t="str">
        <f t="shared" ca="1" si="218"/>
        <v/>
      </c>
      <c r="X422" s="26" t="str">
        <f t="shared" ca="1" si="219"/>
        <v/>
      </c>
      <c r="Y422" s="26" t="str">
        <f t="shared" ca="1" si="220"/>
        <v/>
      </c>
      <c r="Z422" s="28" t="str">
        <f t="shared" ca="1" si="207"/>
        <v/>
      </c>
      <c r="AA422" s="57" t="str">
        <f t="shared" ca="1" si="221"/>
        <v/>
      </c>
      <c r="AB422" s="33" t="str">
        <f t="shared" ca="1" si="208"/>
        <v/>
      </c>
      <c r="AD422" s="28" t="str">
        <f t="shared" ca="1" si="222"/>
        <v/>
      </c>
      <c r="AE422" s="28" t="str">
        <f t="shared" ca="1" si="223"/>
        <v/>
      </c>
      <c r="AF422" s="28" t="str">
        <f t="shared" ca="1" si="224"/>
        <v/>
      </c>
      <c r="AG422" s="28" t="str">
        <f t="shared" ca="1" si="225"/>
        <v/>
      </c>
      <c r="AH422" s="28" t="str">
        <f t="shared" ca="1" si="226"/>
        <v/>
      </c>
      <c r="AI422" s="28" t="str">
        <f t="shared" ca="1" si="227"/>
        <v/>
      </c>
      <c r="AJ422" s="28" t="str">
        <f t="shared" ca="1" si="228"/>
        <v/>
      </c>
      <c r="AK422" s="28" t="str">
        <f t="shared" ca="1" si="229"/>
        <v/>
      </c>
      <c r="AL422" s="28" t="str">
        <f t="shared" ca="1" si="230"/>
        <v/>
      </c>
      <c r="AM422" s="28" t="str">
        <f t="shared" ca="1" si="231"/>
        <v/>
      </c>
      <c r="AN422" s="28" t="str">
        <f t="shared" ca="1" si="209"/>
        <v/>
      </c>
      <c r="AO422" s="28" t="str">
        <f t="shared" ca="1" si="232"/>
        <v/>
      </c>
      <c r="AP422" s="33" t="str">
        <f t="shared" ca="1" si="210"/>
        <v/>
      </c>
      <c r="AQ422" s="54"/>
      <c r="AR422" s="53"/>
      <c r="AS422" s="53"/>
      <c r="AT422" s="53"/>
      <c r="AU422" s="53"/>
    </row>
    <row r="423" spans="1:51" ht="15" customHeight="1" x14ac:dyDescent="0.25">
      <c r="A423" s="31" t="str">
        <f t="shared" ca="1" si="203"/>
        <v/>
      </c>
      <c r="B423" s="32" t="str">
        <f t="shared" ca="1" si="204"/>
        <v/>
      </c>
      <c r="C423" s="32" t="str">
        <f t="shared" ca="1" si="205"/>
        <v/>
      </c>
      <c r="D423" s="48">
        <f>RAWDATA!A425</f>
        <v>196108</v>
      </c>
      <c r="E423" s="48" t="str">
        <f t="shared" ca="1" si="233"/>
        <v/>
      </c>
      <c r="F423" s="48" t="str">
        <f t="shared" ca="1" si="234"/>
        <v/>
      </c>
      <c r="G423" s="48" t="str">
        <f t="shared" ca="1" si="234"/>
        <v/>
      </c>
      <c r="H423" s="48" t="str">
        <f t="shared" ca="1" si="234"/>
        <v/>
      </c>
      <c r="I423" s="48" t="str">
        <f t="shared" ca="1" si="234"/>
        <v/>
      </c>
      <c r="J423" s="48" t="str">
        <f t="shared" ca="1" si="234"/>
        <v/>
      </c>
      <c r="K423" s="48" t="str">
        <f t="shared" ca="1" si="234"/>
        <v/>
      </c>
      <c r="L423" s="48" t="str">
        <f t="shared" ca="1" si="234"/>
        <v/>
      </c>
      <c r="M423" s="48" t="str">
        <f t="shared" ca="1" si="234"/>
        <v/>
      </c>
      <c r="N423" s="48" t="str">
        <f t="shared" ca="1" si="234"/>
        <v/>
      </c>
      <c r="P423" s="26" t="str">
        <f t="shared" ca="1" si="211"/>
        <v/>
      </c>
      <c r="Q423" s="26" t="str">
        <f t="shared" ca="1" si="212"/>
        <v/>
      </c>
      <c r="R423" s="26" t="str">
        <f t="shared" ca="1" si="213"/>
        <v/>
      </c>
      <c r="S423" s="26" t="str">
        <f t="shared" ca="1" si="214"/>
        <v/>
      </c>
      <c r="T423" s="26" t="str">
        <f t="shared" ca="1" si="215"/>
        <v/>
      </c>
      <c r="U423" s="26" t="str">
        <f t="shared" ca="1" si="216"/>
        <v/>
      </c>
      <c r="V423" s="26" t="str">
        <f t="shared" ca="1" si="217"/>
        <v/>
      </c>
      <c r="W423" s="26" t="str">
        <f t="shared" ca="1" si="218"/>
        <v/>
      </c>
      <c r="X423" s="26" t="str">
        <f t="shared" ca="1" si="219"/>
        <v/>
      </c>
      <c r="Y423" s="26" t="str">
        <f t="shared" ca="1" si="220"/>
        <v/>
      </c>
      <c r="Z423" s="28" t="str">
        <f t="shared" ca="1" si="207"/>
        <v/>
      </c>
      <c r="AA423" s="57" t="str">
        <f t="shared" ca="1" si="221"/>
        <v/>
      </c>
      <c r="AB423" s="33" t="str">
        <f t="shared" ca="1" si="208"/>
        <v/>
      </c>
      <c r="AD423" s="28" t="str">
        <f t="shared" ca="1" si="222"/>
        <v/>
      </c>
      <c r="AE423" s="28" t="str">
        <f t="shared" ca="1" si="223"/>
        <v/>
      </c>
      <c r="AF423" s="28" t="str">
        <f t="shared" ca="1" si="224"/>
        <v/>
      </c>
      <c r="AG423" s="28" t="str">
        <f t="shared" ca="1" si="225"/>
        <v/>
      </c>
      <c r="AH423" s="28" t="str">
        <f t="shared" ca="1" si="226"/>
        <v/>
      </c>
      <c r="AI423" s="28" t="str">
        <f t="shared" ca="1" si="227"/>
        <v/>
      </c>
      <c r="AJ423" s="28" t="str">
        <f t="shared" ca="1" si="228"/>
        <v/>
      </c>
      <c r="AK423" s="28" t="str">
        <f t="shared" ca="1" si="229"/>
        <v/>
      </c>
      <c r="AL423" s="28" t="str">
        <f t="shared" ca="1" si="230"/>
        <v/>
      </c>
      <c r="AM423" s="28" t="str">
        <f t="shared" ca="1" si="231"/>
        <v/>
      </c>
      <c r="AN423" s="28" t="str">
        <f t="shared" ca="1" si="209"/>
        <v/>
      </c>
      <c r="AO423" s="28" t="str">
        <f t="shared" ca="1" si="232"/>
        <v/>
      </c>
      <c r="AP423" s="33" t="str">
        <f t="shared" ca="1" si="210"/>
        <v/>
      </c>
      <c r="AQ423" s="54"/>
      <c r="AR423" s="53"/>
      <c r="AS423" s="53"/>
      <c r="AT423" s="53"/>
      <c r="AU423" s="53"/>
    </row>
    <row r="424" spans="1:51" ht="15" customHeight="1" x14ac:dyDescent="0.25">
      <c r="A424" s="31" t="str">
        <f t="shared" ca="1" si="203"/>
        <v/>
      </c>
      <c r="B424" s="32" t="str">
        <f t="shared" ca="1" si="204"/>
        <v/>
      </c>
      <c r="C424" s="32" t="str">
        <f t="shared" ca="1" si="205"/>
        <v/>
      </c>
      <c r="D424" s="48">
        <f>RAWDATA!A426</f>
        <v>196109</v>
      </c>
      <c r="E424" s="48" t="str">
        <f t="shared" ca="1" si="233"/>
        <v/>
      </c>
      <c r="F424" s="48" t="str">
        <f t="shared" ca="1" si="234"/>
        <v/>
      </c>
      <c r="G424" s="48" t="str">
        <f t="shared" ca="1" si="234"/>
        <v/>
      </c>
      <c r="H424" s="48" t="str">
        <f t="shared" ca="1" si="234"/>
        <v/>
      </c>
      <c r="I424" s="48" t="str">
        <f t="shared" ca="1" si="234"/>
        <v/>
      </c>
      <c r="J424" s="48" t="str">
        <f t="shared" ca="1" si="234"/>
        <v/>
      </c>
      <c r="K424" s="48" t="str">
        <f t="shared" ca="1" si="234"/>
        <v/>
      </c>
      <c r="L424" s="48" t="str">
        <f t="shared" ca="1" si="234"/>
        <v/>
      </c>
      <c r="M424" s="48" t="str">
        <f t="shared" ca="1" si="234"/>
        <v/>
      </c>
      <c r="N424" s="48" t="str">
        <f t="shared" ca="1" si="234"/>
        <v/>
      </c>
      <c r="P424" s="26" t="str">
        <f t="shared" ca="1" si="211"/>
        <v/>
      </c>
      <c r="Q424" s="26" t="str">
        <f t="shared" ca="1" si="212"/>
        <v/>
      </c>
      <c r="R424" s="26" t="str">
        <f t="shared" ca="1" si="213"/>
        <v/>
      </c>
      <c r="S424" s="26" t="str">
        <f t="shared" ca="1" si="214"/>
        <v/>
      </c>
      <c r="T424" s="26" t="str">
        <f t="shared" ca="1" si="215"/>
        <v/>
      </c>
      <c r="U424" s="26" t="str">
        <f t="shared" ca="1" si="216"/>
        <v/>
      </c>
      <c r="V424" s="26" t="str">
        <f t="shared" ca="1" si="217"/>
        <v/>
      </c>
      <c r="W424" s="26" t="str">
        <f t="shared" ca="1" si="218"/>
        <v/>
      </c>
      <c r="X424" s="26" t="str">
        <f t="shared" ca="1" si="219"/>
        <v/>
      </c>
      <c r="Y424" s="26" t="str">
        <f t="shared" ca="1" si="220"/>
        <v/>
      </c>
      <c r="Z424" s="28" t="str">
        <f t="shared" ca="1" si="207"/>
        <v/>
      </c>
      <c r="AA424" s="57" t="str">
        <f t="shared" ca="1" si="221"/>
        <v/>
      </c>
      <c r="AB424" s="33" t="str">
        <f t="shared" ca="1" si="208"/>
        <v/>
      </c>
      <c r="AD424" s="28" t="str">
        <f t="shared" ca="1" si="222"/>
        <v/>
      </c>
      <c r="AE424" s="28" t="str">
        <f t="shared" ca="1" si="223"/>
        <v/>
      </c>
      <c r="AF424" s="28" t="str">
        <f t="shared" ca="1" si="224"/>
        <v/>
      </c>
      <c r="AG424" s="28" t="str">
        <f t="shared" ca="1" si="225"/>
        <v/>
      </c>
      <c r="AH424" s="28" t="str">
        <f t="shared" ca="1" si="226"/>
        <v/>
      </c>
      <c r="AI424" s="28" t="str">
        <f t="shared" ca="1" si="227"/>
        <v/>
      </c>
      <c r="AJ424" s="28" t="str">
        <f t="shared" ca="1" si="228"/>
        <v/>
      </c>
      <c r="AK424" s="28" t="str">
        <f t="shared" ca="1" si="229"/>
        <v/>
      </c>
      <c r="AL424" s="28" t="str">
        <f t="shared" ca="1" si="230"/>
        <v/>
      </c>
      <c r="AM424" s="28" t="str">
        <f t="shared" ca="1" si="231"/>
        <v/>
      </c>
      <c r="AN424" s="28" t="str">
        <f t="shared" ca="1" si="209"/>
        <v/>
      </c>
      <c r="AO424" s="28" t="str">
        <f t="shared" ca="1" si="232"/>
        <v/>
      </c>
      <c r="AP424" s="33" t="str">
        <f t="shared" ca="1" si="210"/>
        <v/>
      </c>
      <c r="AQ424" s="54"/>
      <c r="AR424" s="53"/>
      <c r="AS424" s="53"/>
      <c r="AT424" s="53"/>
      <c r="AU424" s="53"/>
    </row>
    <row r="425" spans="1:51" ht="15" customHeight="1" x14ac:dyDescent="0.25">
      <c r="A425" s="31" t="str">
        <f t="shared" ca="1" si="203"/>
        <v/>
      </c>
      <c r="B425" s="32" t="str">
        <f t="shared" ca="1" si="204"/>
        <v/>
      </c>
      <c r="C425" s="32" t="str">
        <f t="shared" ca="1" si="205"/>
        <v/>
      </c>
      <c r="D425" s="48">
        <f>RAWDATA!A427</f>
        <v>196110</v>
      </c>
      <c r="E425" s="48" t="str">
        <f t="shared" ca="1" si="233"/>
        <v/>
      </c>
      <c r="F425" s="48" t="str">
        <f t="shared" ca="1" si="234"/>
        <v/>
      </c>
      <c r="G425" s="48" t="str">
        <f t="shared" ca="1" si="234"/>
        <v/>
      </c>
      <c r="H425" s="48" t="str">
        <f t="shared" ca="1" si="234"/>
        <v/>
      </c>
      <c r="I425" s="48" t="str">
        <f t="shared" ca="1" si="234"/>
        <v/>
      </c>
      <c r="J425" s="48" t="str">
        <f t="shared" ca="1" si="234"/>
        <v/>
      </c>
      <c r="K425" s="48" t="str">
        <f t="shared" ca="1" si="234"/>
        <v/>
      </c>
      <c r="L425" s="48" t="str">
        <f t="shared" ca="1" si="234"/>
        <v/>
      </c>
      <c r="M425" s="48" t="str">
        <f t="shared" ca="1" si="234"/>
        <v/>
      </c>
      <c r="N425" s="48" t="str">
        <f t="shared" ca="1" si="234"/>
        <v/>
      </c>
      <c r="P425" s="26" t="str">
        <f t="shared" ca="1" si="211"/>
        <v/>
      </c>
      <c r="Q425" s="26" t="str">
        <f t="shared" ca="1" si="212"/>
        <v/>
      </c>
      <c r="R425" s="26" t="str">
        <f t="shared" ca="1" si="213"/>
        <v/>
      </c>
      <c r="S425" s="26" t="str">
        <f t="shared" ca="1" si="214"/>
        <v/>
      </c>
      <c r="T425" s="26" t="str">
        <f t="shared" ca="1" si="215"/>
        <v/>
      </c>
      <c r="U425" s="26" t="str">
        <f t="shared" ca="1" si="216"/>
        <v/>
      </c>
      <c r="V425" s="26" t="str">
        <f t="shared" ca="1" si="217"/>
        <v/>
      </c>
      <c r="W425" s="26" t="str">
        <f t="shared" ca="1" si="218"/>
        <v/>
      </c>
      <c r="X425" s="26" t="str">
        <f t="shared" ca="1" si="219"/>
        <v/>
      </c>
      <c r="Y425" s="26" t="str">
        <f t="shared" ca="1" si="220"/>
        <v/>
      </c>
      <c r="Z425" s="28" t="str">
        <f t="shared" ca="1" si="207"/>
        <v/>
      </c>
      <c r="AA425" s="57" t="str">
        <f t="shared" ca="1" si="221"/>
        <v/>
      </c>
      <c r="AB425" s="33" t="str">
        <f t="shared" ca="1" si="208"/>
        <v/>
      </c>
      <c r="AD425" s="28" t="str">
        <f t="shared" ca="1" si="222"/>
        <v/>
      </c>
      <c r="AE425" s="28" t="str">
        <f t="shared" ca="1" si="223"/>
        <v/>
      </c>
      <c r="AF425" s="28" t="str">
        <f t="shared" ca="1" si="224"/>
        <v/>
      </c>
      <c r="AG425" s="28" t="str">
        <f t="shared" ca="1" si="225"/>
        <v/>
      </c>
      <c r="AH425" s="28" t="str">
        <f t="shared" ca="1" si="226"/>
        <v/>
      </c>
      <c r="AI425" s="28" t="str">
        <f t="shared" ca="1" si="227"/>
        <v/>
      </c>
      <c r="AJ425" s="28" t="str">
        <f t="shared" ca="1" si="228"/>
        <v/>
      </c>
      <c r="AK425" s="28" t="str">
        <f t="shared" ca="1" si="229"/>
        <v/>
      </c>
      <c r="AL425" s="28" t="str">
        <f t="shared" ca="1" si="230"/>
        <v/>
      </c>
      <c r="AM425" s="28" t="str">
        <f t="shared" ca="1" si="231"/>
        <v/>
      </c>
      <c r="AN425" s="28" t="str">
        <f t="shared" ca="1" si="209"/>
        <v/>
      </c>
      <c r="AO425" s="28" t="str">
        <f t="shared" ca="1" si="232"/>
        <v/>
      </c>
      <c r="AP425" s="33" t="str">
        <f t="shared" ca="1" si="210"/>
        <v/>
      </c>
      <c r="AQ425" s="54"/>
      <c r="AR425" s="53"/>
      <c r="AS425" s="53"/>
      <c r="AT425" s="53"/>
      <c r="AU425" s="53"/>
    </row>
    <row r="426" spans="1:51" ht="15" customHeight="1" x14ac:dyDescent="0.25">
      <c r="A426" s="31" t="str">
        <f t="shared" ca="1" si="203"/>
        <v/>
      </c>
      <c r="B426" s="32" t="str">
        <f t="shared" ca="1" si="204"/>
        <v/>
      </c>
      <c r="C426" s="32" t="str">
        <f t="shared" ca="1" si="205"/>
        <v/>
      </c>
      <c r="D426" s="48">
        <f>RAWDATA!A428</f>
        <v>196111</v>
      </c>
      <c r="E426" s="48" t="str">
        <f t="shared" ca="1" si="233"/>
        <v/>
      </c>
      <c r="F426" s="48" t="str">
        <f t="shared" ca="1" si="234"/>
        <v/>
      </c>
      <c r="G426" s="48" t="str">
        <f t="shared" ca="1" si="234"/>
        <v/>
      </c>
      <c r="H426" s="48" t="str">
        <f t="shared" ca="1" si="234"/>
        <v/>
      </c>
      <c r="I426" s="48" t="str">
        <f t="shared" ca="1" si="234"/>
        <v/>
      </c>
      <c r="J426" s="48" t="str">
        <f t="shared" ca="1" si="234"/>
        <v/>
      </c>
      <c r="K426" s="48" t="str">
        <f t="shared" ca="1" si="234"/>
        <v/>
      </c>
      <c r="L426" s="48" t="str">
        <f t="shared" ca="1" si="234"/>
        <v/>
      </c>
      <c r="M426" s="48" t="str">
        <f t="shared" ca="1" si="234"/>
        <v/>
      </c>
      <c r="N426" s="48" t="str">
        <f t="shared" ca="1" si="234"/>
        <v/>
      </c>
      <c r="P426" s="26" t="str">
        <f t="shared" ca="1" si="211"/>
        <v/>
      </c>
      <c r="Q426" s="26" t="str">
        <f t="shared" ca="1" si="212"/>
        <v/>
      </c>
      <c r="R426" s="26" t="str">
        <f t="shared" ca="1" si="213"/>
        <v/>
      </c>
      <c r="S426" s="26" t="str">
        <f t="shared" ca="1" si="214"/>
        <v/>
      </c>
      <c r="T426" s="26" t="str">
        <f t="shared" ca="1" si="215"/>
        <v/>
      </c>
      <c r="U426" s="26" t="str">
        <f t="shared" ca="1" si="216"/>
        <v/>
      </c>
      <c r="V426" s="26" t="str">
        <f t="shared" ca="1" si="217"/>
        <v/>
      </c>
      <c r="W426" s="26" t="str">
        <f t="shared" ca="1" si="218"/>
        <v/>
      </c>
      <c r="X426" s="26" t="str">
        <f t="shared" ca="1" si="219"/>
        <v/>
      </c>
      <c r="Y426" s="26" t="str">
        <f t="shared" ca="1" si="220"/>
        <v/>
      </c>
      <c r="Z426" s="28" t="str">
        <f t="shared" ca="1" si="207"/>
        <v/>
      </c>
      <c r="AA426" s="57" t="str">
        <f t="shared" ca="1" si="221"/>
        <v/>
      </c>
      <c r="AB426" s="33" t="str">
        <f t="shared" ca="1" si="208"/>
        <v/>
      </c>
      <c r="AD426" s="28" t="str">
        <f t="shared" ca="1" si="222"/>
        <v/>
      </c>
      <c r="AE426" s="28" t="str">
        <f t="shared" ca="1" si="223"/>
        <v/>
      </c>
      <c r="AF426" s="28" t="str">
        <f t="shared" ca="1" si="224"/>
        <v/>
      </c>
      <c r="AG426" s="28" t="str">
        <f t="shared" ca="1" si="225"/>
        <v/>
      </c>
      <c r="AH426" s="28" t="str">
        <f t="shared" ca="1" si="226"/>
        <v/>
      </c>
      <c r="AI426" s="28" t="str">
        <f t="shared" ca="1" si="227"/>
        <v/>
      </c>
      <c r="AJ426" s="28" t="str">
        <f t="shared" ca="1" si="228"/>
        <v/>
      </c>
      <c r="AK426" s="28" t="str">
        <f t="shared" ca="1" si="229"/>
        <v/>
      </c>
      <c r="AL426" s="28" t="str">
        <f t="shared" ca="1" si="230"/>
        <v/>
      </c>
      <c r="AM426" s="28" t="str">
        <f t="shared" ca="1" si="231"/>
        <v/>
      </c>
      <c r="AN426" s="28" t="str">
        <f t="shared" ca="1" si="209"/>
        <v/>
      </c>
      <c r="AO426" s="28" t="str">
        <f t="shared" ca="1" si="232"/>
        <v/>
      </c>
      <c r="AP426" s="33" t="str">
        <f t="shared" ca="1" si="210"/>
        <v/>
      </c>
      <c r="AQ426" s="54"/>
      <c r="AR426" s="53"/>
      <c r="AS426" s="53"/>
      <c r="AT426" s="53"/>
      <c r="AU426" s="53"/>
      <c r="AY426" s="29"/>
    </row>
    <row r="427" spans="1:51" ht="15" customHeight="1" x14ac:dyDescent="0.25">
      <c r="A427" s="31" t="str">
        <f t="shared" ca="1" si="203"/>
        <v/>
      </c>
      <c r="B427" s="32" t="str">
        <f t="shared" ca="1" si="204"/>
        <v/>
      </c>
      <c r="C427" s="32" t="str">
        <f t="shared" ca="1" si="205"/>
        <v/>
      </c>
      <c r="D427" s="48">
        <f>RAWDATA!A429</f>
        <v>196112</v>
      </c>
      <c r="E427" s="48" t="str">
        <f t="shared" ca="1" si="233"/>
        <v/>
      </c>
      <c r="F427" s="48" t="str">
        <f t="shared" ca="1" si="234"/>
        <v/>
      </c>
      <c r="G427" s="48" t="str">
        <f t="shared" ca="1" si="234"/>
        <v/>
      </c>
      <c r="H427" s="48" t="str">
        <f t="shared" ca="1" si="234"/>
        <v/>
      </c>
      <c r="I427" s="48" t="str">
        <f t="shared" ca="1" si="234"/>
        <v/>
      </c>
      <c r="J427" s="48" t="str">
        <f t="shared" ca="1" si="234"/>
        <v/>
      </c>
      <c r="K427" s="48" t="str">
        <f t="shared" ca="1" si="234"/>
        <v/>
      </c>
      <c r="L427" s="48" t="str">
        <f t="shared" ca="1" si="234"/>
        <v/>
      </c>
      <c r="M427" s="48" t="str">
        <f t="shared" ca="1" si="234"/>
        <v/>
      </c>
      <c r="N427" s="48" t="str">
        <f t="shared" ca="1" si="234"/>
        <v/>
      </c>
      <c r="P427" s="26" t="str">
        <f t="shared" ca="1" si="211"/>
        <v/>
      </c>
      <c r="Q427" s="26" t="str">
        <f t="shared" ca="1" si="212"/>
        <v/>
      </c>
      <c r="R427" s="26" t="str">
        <f t="shared" ca="1" si="213"/>
        <v/>
      </c>
      <c r="S427" s="26" t="str">
        <f t="shared" ca="1" si="214"/>
        <v/>
      </c>
      <c r="T427" s="26" t="str">
        <f t="shared" ca="1" si="215"/>
        <v/>
      </c>
      <c r="U427" s="26" t="str">
        <f t="shared" ca="1" si="216"/>
        <v/>
      </c>
      <c r="V427" s="26" t="str">
        <f t="shared" ca="1" si="217"/>
        <v/>
      </c>
      <c r="W427" s="26" t="str">
        <f t="shared" ca="1" si="218"/>
        <v/>
      </c>
      <c r="X427" s="26" t="str">
        <f t="shared" ca="1" si="219"/>
        <v/>
      </c>
      <c r="Y427" s="26" t="str">
        <f t="shared" ca="1" si="220"/>
        <v/>
      </c>
      <c r="Z427" s="28" t="str">
        <f t="shared" ca="1" si="207"/>
        <v/>
      </c>
      <c r="AA427" s="57" t="str">
        <f t="shared" ca="1" si="221"/>
        <v/>
      </c>
      <c r="AB427" s="33" t="str">
        <f t="shared" ca="1" si="208"/>
        <v/>
      </c>
      <c r="AD427" s="28" t="str">
        <f t="shared" ca="1" si="222"/>
        <v/>
      </c>
      <c r="AE427" s="28" t="str">
        <f t="shared" ca="1" si="223"/>
        <v/>
      </c>
      <c r="AF427" s="28" t="str">
        <f t="shared" ca="1" si="224"/>
        <v/>
      </c>
      <c r="AG427" s="28" t="str">
        <f t="shared" ca="1" si="225"/>
        <v/>
      </c>
      <c r="AH427" s="28" t="str">
        <f t="shared" ca="1" si="226"/>
        <v/>
      </c>
      <c r="AI427" s="28" t="str">
        <f t="shared" ca="1" si="227"/>
        <v/>
      </c>
      <c r="AJ427" s="28" t="str">
        <f t="shared" ca="1" si="228"/>
        <v/>
      </c>
      <c r="AK427" s="28" t="str">
        <f t="shared" ca="1" si="229"/>
        <v/>
      </c>
      <c r="AL427" s="28" t="str">
        <f t="shared" ca="1" si="230"/>
        <v/>
      </c>
      <c r="AM427" s="28" t="str">
        <f t="shared" ca="1" si="231"/>
        <v/>
      </c>
      <c r="AN427" s="28" t="str">
        <f t="shared" ca="1" si="209"/>
        <v/>
      </c>
      <c r="AO427" s="28" t="str">
        <f t="shared" ca="1" si="232"/>
        <v/>
      </c>
      <c r="AP427" s="33" t="str">
        <f t="shared" ca="1" si="210"/>
        <v/>
      </c>
      <c r="AQ427" s="54"/>
      <c r="AR427" s="53"/>
      <c r="AS427" s="53"/>
      <c r="AT427" s="53"/>
      <c r="AU427" s="53"/>
    </row>
    <row r="428" spans="1:51" ht="15" customHeight="1" x14ac:dyDescent="0.25">
      <c r="A428" s="31" t="str">
        <f t="shared" ca="1" si="203"/>
        <v/>
      </c>
      <c r="B428" s="32" t="str">
        <f t="shared" ca="1" si="204"/>
        <v/>
      </c>
      <c r="C428" s="32" t="str">
        <f t="shared" ca="1" si="205"/>
        <v/>
      </c>
      <c r="D428" s="48">
        <f>RAWDATA!A430</f>
        <v>196201</v>
      </c>
      <c r="E428" s="48" t="str">
        <f t="shared" ca="1" si="233"/>
        <v/>
      </c>
      <c r="F428" s="48" t="str">
        <f t="shared" ca="1" si="234"/>
        <v/>
      </c>
      <c r="G428" s="48" t="str">
        <f t="shared" ca="1" si="234"/>
        <v/>
      </c>
      <c r="H428" s="48" t="str">
        <f t="shared" ca="1" si="234"/>
        <v/>
      </c>
      <c r="I428" s="48" t="str">
        <f t="shared" ca="1" si="234"/>
        <v/>
      </c>
      <c r="J428" s="48" t="str">
        <f t="shared" ca="1" si="234"/>
        <v/>
      </c>
      <c r="K428" s="48" t="str">
        <f t="shared" ca="1" si="234"/>
        <v/>
      </c>
      <c r="L428" s="48" t="str">
        <f t="shared" ca="1" si="234"/>
        <v/>
      </c>
      <c r="M428" s="48" t="str">
        <f t="shared" ca="1" si="234"/>
        <v/>
      </c>
      <c r="N428" s="48" t="str">
        <f t="shared" ca="1" si="234"/>
        <v/>
      </c>
      <c r="P428" s="26" t="str">
        <f t="shared" ca="1" si="211"/>
        <v/>
      </c>
      <c r="Q428" s="26" t="str">
        <f t="shared" ca="1" si="212"/>
        <v/>
      </c>
      <c r="R428" s="26" t="str">
        <f t="shared" ca="1" si="213"/>
        <v/>
      </c>
      <c r="S428" s="26" t="str">
        <f t="shared" ca="1" si="214"/>
        <v/>
      </c>
      <c r="T428" s="26" t="str">
        <f t="shared" ca="1" si="215"/>
        <v/>
      </c>
      <c r="U428" s="26" t="str">
        <f t="shared" ca="1" si="216"/>
        <v/>
      </c>
      <c r="V428" s="26" t="str">
        <f t="shared" ca="1" si="217"/>
        <v/>
      </c>
      <c r="W428" s="26" t="str">
        <f t="shared" ca="1" si="218"/>
        <v/>
      </c>
      <c r="X428" s="26" t="str">
        <f t="shared" ca="1" si="219"/>
        <v/>
      </c>
      <c r="Y428" s="26" t="str">
        <f t="shared" ca="1" si="220"/>
        <v/>
      </c>
      <c r="Z428" s="28" t="str">
        <f t="shared" ca="1" si="207"/>
        <v/>
      </c>
      <c r="AA428" s="57" t="str">
        <f t="shared" ca="1" si="221"/>
        <v/>
      </c>
      <c r="AB428" s="33" t="str">
        <f t="shared" ca="1" si="208"/>
        <v/>
      </c>
      <c r="AD428" s="28" t="str">
        <f t="shared" ca="1" si="222"/>
        <v/>
      </c>
      <c r="AE428" s="28" t="str">
        <f t="shared" ca="1" si="223"/>
        <v/>
      </c>
      <c r="AF428" s="28" t="str">
        <f t="shared" ca="1" si="224"/>
        <v/>
      </c>
      <c r="AG428" s="28" t="str">
        <f t="shared" ca="1" si="225"/>
        <v/>
      </c>
      <c r="AH428" s="28" t="str">
        <f t="shared" ca="1" si="226"/>
        <v/>
      </c>
      <c r="AI428" s="28" t="str">
        <f t="shared" ca="1" si="227"/>
        <v/>
      </c>
      <c r="AJ428" s="28" t="str">
        <f t="shared" ca="1" si="228"/>
        <v/>
      </c>
      <c r="AK428" s="28" t="str">
        <f t="shared" ca="1" si="229"/>
        <v/>
      </c>
      <c r="AL428" s="28" t="str">
        <f t="shared" ca="1" si="230"/>
        <v/>
      </c>
      <c r="AM428" s="28" t="str">
        <f t="shared" ca="1" si="231"/>
        <v/>
      </c>
      <c r="AN428" s="28" t="str">
        <f t="shared" ca="1" si="209"/>
        <v/>
      </c>
      <c r="AO428" s="28" t="str">
        <f t="shared" ca="1" si="232"/>
        <v/>
      </c>
      <c r="AP428" s="33" t="str">
        <f t="shared" ca="1" si="210"/>
        <v/>
      </c>
      <c r="AQ428" s="54"/>
      <c r="AR428" s="53"/>
      <c r="AS428" s="53"/>
      <c r="AT428" s="53"/>
      <c r="AU428" s="53"/>
    </row>
    <row r="429" spans="1:51" ht="15" customHeight="1" x14ac:dyDescent="0.25">
      <c r="A429" s="31" t="str">
        <f t="shared" ca="1" si="203"/>
        <v/>
      </c>
      <c r="B429" s="32" t="str">
        <f t="shared" ca="1" si="204"/>
        <v/>
      </c>
      <c r="C429" s="32" t="str">
        <f t="shared" ca="1" si="205"/>
        <v/>
      </c>
      <c r="D429" s="48">
        <f>RAWDATA!A431</f>
        <v>196202</v>
      </c>
      <c r="E429" s="48" t="str">
        <f t="shared" ca="1" si="233"/>
        <v/>
      </c>
      <c r="F429" s="48" t="str">
        <f t="shared" ca="1" si="234"/>
        <v/>
      </c>
      <c r="G429" s="48" t="str">
        <f t="shared" ca="1" si="234"/>
        <v/>
      </c>
      <c r="H429" s="48" t="str">
        <f t="shared" ca="1" si="234"/>
        <v/>
      </c>
      <c r="I429" s="48" t="str">
        <f t="shared" ca="1" si="234"/>
        <v/>
      </c>
      <c r="J429" s="48" t="str">
        <f t="shared" ca="1" si="234"/>
        <v/>
      </c>
      <c r="K429" s="48" t="str">
        <f t="shared" ca="1" si="234"/>
        <v/>
      </c>
      <c r="L429" s="48" t="str">
        <f t="shared" ca="1" si="234"/>
        <v/>
      </c>
      <c r="M429" s="48" t="str">
        <f t="shared" ca="1" si="234"/>
        <v/>
      </c>
      <c r="N429" s="48" t="str">
        <f t="shared" ca="1" si="234"/>
        <v/>
      </c>
      <c r="P429" s="26" t="str">
        <f t="shared" ca="1" si="211"/>
        <v/>
      </c>
      <c r="Q429" s="26" t="str">
        <f t="shared" ca="1" si="212"/>
        <v/>
      </c>
      <c r="R429" s="26" t="str">
        <f t="shared" ca="1" si="213"/>
        <v/>
      </c>
      <c r="S429" s="26" t="str">
        <f t="shared" ca="1" si="214"/>
        <v/>
      </c>
      <c r="T429" s="26" t="str">
        <f t="shared" ca="1" si="215"/>
        <v/>
      </c>
      <c r="U429" s="26" t="str">
        <f t="shared" ca="1" si="216"/>
        <v/>
      </c>
      <c r="V429" s="26" t="str">
        <f t="shared" ca="1" si="217"/>
        <v/>
      </c>
      <c r="W429" s="26" t="str">
        <f t="shared" ca="1" si="218"/>
        <v/>
      </c>
      <c r="X429" s="26" t="str">
        <f t="shared" ca="1" si="219"/>
        <v/>
      </c>
      <c r="Y429" s="26" t="str">
        <f t="shared" ca="1" si="220"/>
        <v/>
      </c>
      <c r="Z429" s="28" t="str">
        <f t="shared" ca="1" si="207"/>
        <v/>
      </c>
      <c r="AA429" s="57" t="str">
        <f t="shared" ca="1" si="221"/>
        <v/>
      </c>
      <c r="AB429" s="33" t="str">
        <f t="shared" ca="1" si="208"/>
        <v/>
      </c>
      <c r="AD429" s="28" t="str">
        <f t="shared" ca="1" si="222"/>
        <v/>
      </c>
      <c r="AE429" s="28" t="str">
        <f t="shared" ca="1" si="223"/>
        <v/>
      </c>
      <c r="AF429" s="28" t="str">
        <f t="shared" ca="1" si="224"/>
        <v/>
      </c>
      <c r="AG429" s="28" t="str">
        <f t="shared" ca="1" si="225"/>
        <v/>
      </c>
      <c r="AH429" s="28" t="str">
        <f t="shared" ca="1" si="226"/>
        <v/>
      </c>
      <c r="AI429" s="28" t="str">
        <f t="shared" ca="1" si="227"/>
        <v/>
      </c>
      <c r="AJ429" s="28" t="str">
        <f t="shared" ca="1" si="228"/>
        <v/>
      </c>
      <c r="AK429" s="28" t="str">
        <f t="shared" ca="1" si="229"/>
        <v/>
      </c>
      <c r="AL429" s="28" t="str">
        <f t="shared" ca="1" si="230"/>
        <v/>
      </c>
      <c r="AM429" s="28" t="str">
        <f t="shared" ca="1" si="231"/>
        <v/>
      </c>
      <c r="AN429" s="28" t="str">
        <f t="shared" ca="1" si="209"/>
        <v/>
      </c>
      <c r="AO429" s="28" t="str">
        <f t="shared" ca="1" si="232"/>
        <v/>
      </c>
      <c r="AP429" s="33" t="str">
        <f t="shared" ca="1" si="210"/>
        <v/>
      </c>
      <c r="AQ429" s="54"/>
      <c r="AR429" s="53"/>
      <c r="AS429" s="53"/>
      <c r="AT429" s="53"/>
      <c r="AU429" s="53"/>
    </row>
    <row r="430" spans="1:51" ht="15" customHeight="1" x14ac:dyDescent="0.25">
      <c r="A430" s="31" t="str">
        <f t="shared" ca="1" si="203"/>
        <v/>
      </c>
      <c r="B430" s="32" t="str">
        <f t="shared" ca="1" si="204"/>
        <v/>
      </c>
      <c r="C430" s="32" t="str">
        <f t="shared" ca="1" si="205"/>
        <v/>
      </c>
      <c r="D430" s="48">
        <f>RAWDATA!A432</f>
        <v>196203</v>
      </c>
      <c r="E430" s="48" t="str">
        <f t="shared" ca="1" si="233"/>
        <v/>
      </c>
      <c r="F430" s="48" t="str">
        <f t="shared" ca="1" si="234"/>
        <v/>
      </c>
      <c r="G430" s="48" t="str">
        <f t="shared" ca="1" si="234"/>
        <v/>
      </c>
      <c r="H430" s="48" t="str">
        <f t="shared" ca="1" si="234"/>
        <v/>
      </c>
      <c r="I430" s="48" t="str">
        <f t="shared" ca="1" si="234"/>
        <v/>
      </c>
      <c r="J430" s="48" t="str">
        <f t="shared" ca="1" si="234"/>
        <v/>
      </c>
      <c r="K430" s="48" t="str">
        <f t="shared" ca="1" si="234"/>
        <v/>
      </c>
      <c r="L430" s="48" t="str">
        <f t="shared" ca="1" si="234"/>
        <v/>
      </c>
      <c r="M430" s="48" t="str">
        <f t="shared" ca="1" si="234"/>
        <v/>
      </c>
      <c r="N430" s="48" t="str">
        <f t="shared" ca="1" si="234"/>
        <v/>
      </c>
      <c r="P430" s="26" t="str">
        <f t="shared" ca="1" si="211"/>
        <v/>
      </c>
      <c r="Q430" s="26" t="str">
        <f t="shared" ca="1" si="212"/>
        <v/>
      </c>
      <c r="R430" s="26" t="str">
        <f t="shared" ca="1" si="213"/>
        <v/>
      </c>
      <c r="S430" s="26" t="str">
        <f t="shared" ca="1" si="214"/>
        <v/>
      </c>
      <c r="T430" s="26" t="str">
        <f t="shared" ca="1" si="215"/>
        <v/>
      </c>
      <c r="U430" s="26" t="str">
        <f t="shared" ca="1" si="216"/>
        <v/>
      </c>
      <c r="V430" s="26" t="str">
        <f t="shared" ca="1" si="217"/>
        <v/>
      </c>
      <c r="W430" s="26" t="str">
        <f t="shared" ca="1" si="218"/>
        <v/>
      </c>
      <c r="X430" s="26" t="str">
        <f t="shared" ca="1" si="219"/>
        <v/>
      </c>
      <c r="Y430" s="26" t="str">
        <f t="shared" ca="1" si="220"/>
        <v/>
      </c>
      <c r="Z430" s="28" t="str">
        <f t="shared" ca="1" si="207"/>
        <v/>
      </c>
      <c r="AA430" s="57" t="str">
        <f t="shared" ca="1" si="221"/>
        <v/>
      </c>
      <c r="AB430" s="33" t="str">
        <f t="shared" ca="1" si="208"/>
        <v/>
      </c>
      <c r="AD430" s="28" t="str">
        <f t="shared" ca="1" si="222"/>
        <v/>
      </c>
      <c r="AE430" s="28" t="str">
        <f t="shared" ca="1" si="223"/>
        <v/>
      </c>
      <c r="AF430" s="28" t="str">
        <f t="shared" ca="1" si="224"/>
        <v/>
      </c>
      <c r="AG430" s="28" t="str">
        <f t="shared" ca="1" si="225"/>
        <v/>
      </c>
      <c r="AH430" s="28" t="str">
        <f t="shared" ca="1" si="226"/>
        <v/>
      </c>
      <c r="AI430" s="28" t="str">
        <f t="shared" ca="1" si="227"/>
        <v/>
      </c>
      <c r="AJ430" s="28" t="str">
        <f t="shared" ca="1" si="228"/>
        <v/>
      </c>
      <c r="AK430" s="28" t="str">
        <f t="shared" ca="1" si="229"/>
        <v/>
      </c>
      <c r="AL430" s="28" t="str">
        <f t="shared" ca="1" si="230"/>
        <v/>
      </c>
      <c r="AM430" s="28" t="str">
        <f t="shared" ca="1" si="231"/>
        <v/>
      </c>
      <c r="AN430" s="28" t="str">
        <f t="shared" ca="1" si="209"/>
        <v/>
      </c>
      <c r="AO430" s="28" t="str">
        <f t="shared" ca="1" si="232"/>
        <v/>
      </c>
      <c r="AP430" s="33" t="str">
        <f t="shared" ca="1" si="210"/>
        <v/>
      </c>
      <c r="AQ430" s="54"/>
      <c r="AR430" s="53"/>
      <c r="AS430" s="53"/>
      <c r="AT430" s="53"/>
      <c r="AU430" s="53"/>
    </row>
    <row r="431" spans="1:51" ht="15" customHeight="1" x14ac:dyDescent="0.25">
      <c r="A431" s="31" t="str">
        <f t="shared" ca="1" si="203"/>
        <v/>
      </c>
      <c r="B431" s="32" t="str">
        <f t="shared" ca="1" si="204"/>
        <v/>
      </c>
      <c r="C431" s="32" t="str">
        <f t="shared" ca="1" si="205"/>
        <v/>
      </c>
      <c r="D431" s="48">
        <f>RAWDATA!A433</f>
        <v>196204</v>
      </c>
      <c r="E431" s="48" t="str">
        <f t="shared" ca="1" si="233"/>
        <v/>
      </c>
      <c r="F431" s="48" t="str">
        <f t="shared" ca="1" si="234"/>
        <v/>
      </c>
      <c r="G431" s="48" t="str">
        <f t="shared" ca="1" si="234"/>
        <v/>
      </c>
      <c r="H431" s="48" t="str">
        <f t="shared" ca="1" si="234"/>
        <v/>
      </c>
      <c r="I431" s="48" t="str">
        <f t="shared" ca="1" si="234"/>
        <v/>
      </c>
      <c r="J431" s="48" t="str">
        <f t="shared" ca="1" si="234"/>
        <v/>
      </c>
      <c r="K431" s="48" t="str">
        <f t="shared" ca="1" si="234"/>
        <v/>
      </c>
      <c r="L431" s="48" t="str">
        <f t="shared" ca="1" si="234"/>
        <v/>
      </c>
      <c r="M431" s="48" t="str">
        <f t="shared" ca="1" si="234"/>
        <v/>
      </c>
      <c r="N431" s="48" t="str">
        <f t="shared" ca="1" si="234"/>
        <v/>
      </c>
      <c r="P431" s="26" t="str">
        <f t="shared" ca="1" si="211"/>
        <v/>
      </c>
      <c r="Q431" s="26" t="str">
        <f t="shared" ca="1" si="212"/>
        <v/>
      </c>
      <c r="R431" s="26" t="str">
        <f t="shared" ca="1" si="213"/>
        <v/>
      </c>
      <c r="S431" s="26" t="str">
        <f t="shared" ca="1" si="214"/>
        <v/>
      </c>
      <c r="T431" s="26" t="str">
        <f t="shared" ca="1" si="215"/>
        <v/>
      </c>
      <c r="U431" s="26" t="str">
        <f t="shared" ca="1" si="216"/>
        <v/>
      </c>
      <c r="V431" s="26" t="str">
        <f t="shared" ca="1" si="217"/>
        <v/>
      </c>
      <c r="W431" s="26" t="str">
        <f t="shared" ca="1" si="218"/>
        <v/>
      </c>
      <c r="X431" s="26" t="str">
        <f t="shared" ca="1" si="219"/>
        <v/>
      </c>
      <c r="Y431" s="26" t="str">
        <f t="shared" ca="1" si="220"/>
        <v/>
      </c>
      <c r="Z431" s="28" t="str">
        <f t="shared" ca="1" si="207"/>
        <v/>
      </c>
      <c r="AA431" s="57" t="str">
        <f t="shared" ca="1" si="221"/>
        <v/>
      </c>
      <c r="AB431" s="33" t="str">
        <f t="shared" ca="1" si="208"/>
        <v/>
      </c>
      <c r="AD431" s="28" t="str">
        <f t="shared" ca="1" si="222"/>
        <v/>
      </c>
      <c r="AE431" s="28" t="str">
        <f t="shared" ca="1" si="223"/>
        <v/>
      </c>
      <c r="AF431" s="28" t="str">
        <f t="shared" ca="1" si="224"/>
        <v/>
      </c>
      <c r="AG431" s="28" t="str">
        <f t="shared" ca="1" si="225"/>
        <v/>
      </c>
      <c r="AH431" s="28" t="str">
        <f t="shared" ca="1" si="226"/>
        <v/>
      </c>
      <c r="AI431" s="28" t="str">
        <f t="shared" ca="1" si="227"/>
        <v/>
      </c>
      <c r="AJ431" s="28" t="str">
        <f t="shared" ca="1" si="228"/>
        <v/>
      </c>
      <c r="AK431" s="28" t="str">
        <f t="shared" ca="1" si="229"/>
        <v/>
      </c>
      <c r="AL431" s="28" t="str">
        <f t="shared" ca="1" si="230"/>
        <v/>
      </c>
      <c r="AM431" s="28" t="str">
        <f t="shared" ca="1" si="231"/>
        <v/>
      </c>
      <c r="AN431" s="28" t="str">
        <f t="shared" ca="1" si="209"/>
        <v/>
      </c>
      <c r="AO431" s="28" t="str">
        <f t="shared" ca="1" si="232"/>
        <v/>
      </c>
      <c r="AP431" s="33" t="str">
        <f t="shared" ca="1" si="210"/>
        <v/>
      </c>
      <c r="AQ431" s="54"/>
      <c r="AR431" s="53"/>
      <c r="AS431" s="53"/>
      <c r="AT431" s="53"/>
      <c r="AU431" s="53"/>
    </row>
    <row r="432" spans="1:51" ht="15" customHeight="1" x14ac:dyDescent="0.25">
      <c r="A432" s="31" t="str">
        <f t="shared" ref="A432:A495" ca="1" si="235">IF(E432="","",DATE(LEFT(D432,4),RIGHT(D432,2),1))</f>
        <v/>
      </c>
      <c r="B432" s="32" t="str">
        <f t="shared" ref="B432:B495" ca="1" si="236">IF(E432="","",YEAR(A432))</f>
        <v/>
      </c>
      <c r="C432" s="32" t="str">
        <f t="shared" ref="C432:C495" ca="1" si="237">IF(E432="","",MONTH(A432))</f>
        <v/>
      </c>
      <c r="D432" s="48">
        <f>RAWDATA!A434</f>
        <v>196205</v>
      </c>
      <c r="E432" s="48" t="str">
        <f t="shared" ca="1" si="233"/>
        <v/>
      </c>
      <c r="F432" s="48" t="str">
        <f t="shared" ca="1" si="234"/>
        <v/>
      </c>
      <c r="G432" s="48" t="str">
        <f t="shared" ca="1" si="234"/>
        <v/>
      </c>
      <c r="H432" s="48" t="str">
        <f t="shared" ca="1" si="234"/>
        <v/>
      </c>
      <c r="I432" s="48" t="str">
        <f t="shared" ca="1" si="234"/>
        <v/>
      </c>
      <c r="J432" s="48" t="str">
        <f t="shared" ca="1" si="234"/>
        <v/>
      </c>
      <c r="K432" s="48" t="str">
        <f t="shared" ca="1" si="234"/>
        <v/>
      </c>
      <c r="L432" s="48" t="str">
        <f t="shared" ca="1" si="234"/>
        <v/>
      </c>
      <c r="M432" s="48" t="str">
        <f t="shared" ca="1" si="234"/>
        <v/>
      </c>
      <c r="N432" s="48" t="str">
        <f t="shared" ca="1" si="234"/>
        <v/>
      </c>
      <c r="P432" s="26" t="str">
        <f t="shared" ca="1" si="211"/>
        <v/>
      </c>
      <c r="Q432" s="26" t="str">
        <f t="shared" ca="1" si="212"/>
        <v/>
      </c>
      <c r="R432" s="26" t="str">
        <f t="shared" ca="1" si="213"/>
        <v/>
      </c>
      <c r="S432" s="26" t="str">
        <f t="shared" ca="1" si="214"/>
        <v/>
      </c>
      <c r="T432" s="26" t="str">
        <f t="shared" ca="1" si="215"/>
        <v/>
      </c>
      <c r="U432" s="26" t="str">
        <f t="shared" ca="1" si="216"/>
        <v/>
      </c>
      <c r="V432" s="26" t="str">
        <f t="shared" ca="1" si="217"/>
        <v/>
      </c>
      <c r="W432" s="26" t="str">
        <f t="shared" ca="1" si="218"/>
        <v/>
      </c>
      <c r="X432" s="26" t="str">
        <f t="shared" ca="1" si="219"/>
        <v/>
      </c>
      <c r="Y432" s="26" t="str">
        <f t="shared" ca="1" si="220"/>
        <v/>
      </c>
      <c r="Z432" s="28" t="str">
        <f t="shared" ca="1" si="207"/>
        <v/>
      </c>
      <c r="AA432" s="57" t="str">
        <f t="shared" ca="1" si="221"/>
        <v/>
      </c>
      <c r="AB432" s="33" t="str">
        <f t="shared" ca="1" si="208"/>
        <v/>
      </c>
      <c r="AD432" s="28" t="str">
        <f t="shared" ca="1" si="222"/>
        <v/>
      </c>
      <c r="AE432" s="28" t="str">
        <f t="shared" ca="1" si="223"/>
        <v/>
      </c>
      <c r="AF432" s="28" t="str">
        <f t="shared" ca="1" si="224"/>
        <v/>
      </c>
      <c r="AG432" s="28" t="str">
        <f t="shared" ca="1" si="225"/>
        <v/>
      </c>
      <c r="AH432" s="28" t="str">
        <f t="shared" ca="1" si="226"/>
        <v/>
      </c>
      <c r="AI432" s="28" t="str">
        <f t="shared" ca="1" si="227"/>
        <v/>
      </c>
      <c r="AJ432" s="28" t="str">
        <f t="shared" ca="1" si="228"/>
        <v/>
      </c>
      <c r="AK432" s="28" t="str">
        <f t="shared" ca="1" si="229"/>
        <v/>
      </c>
      <c r="AL432" s="28" t="str">
        <f t="shared" ca="1" si="230"/>
        <v/>
      </c>
      <c r="AM432" s="28" t="str">
        <f t="shared" ca="1" si="231"/>
        <v/>
      </c>
      <c r="AN432" s="28" t="str">
        <f t="shared" ca="1" si="209"/>
        <v/>
      </c>
      <c r="AO432" s="28" t="str">
        <f t="shared" ca="1" si="232"/>
        <v/>
      </c>
      <c r="AP432" s="33" t="str">
        <f t="shared" ca="1" si="210"/>
        <v/>
      </c>
      <c r="AQ432" s="54"/>
      <c r="AR432" s="53"/>
      <c r="AS432" s="53"/>
      <c r="AT432" s="53"/>
      <c r="AU432" s="53"/>
    </row>
    <row r="433" spans="1:51" ht="15" customHeight="1" x14ac:dyDescent="0.25">
      <c r="A433" s="31" t="str">
        <f t="shared" ca="1" si="235"/>
        <v/>
      </c>
      <c r="B433" s="32" t="str">
        <f t="shared" ca="1" si="236"/>
        <v/>
      </c>
      <c r="C433" s="32" t="str">
        <f t="shared" ca="1" si="237"/>
        <v/>
      </c>
      <c r="D433" s="48">
        <f>RAWDATA!A435</f>
        <v>196206</v>
      </c>
      <c r="E433" s="48" t="str">
        <f t="shared" ca="1" si="233"/>
        <v/>
      </c>
      <c r="F433" s="48" t="str">
        <f t="shared" ca="1" si="234"/>
        <v/>
      </c>
      <c r="G433" s="48" t="str">
        <f t="shared" ca="1" si="234"/>
        <v/>
      </c>
      <c r="H433" s="48" t="str">
        <f t="shared" ca="1" si="234"/>
        <v/>
      </c>
      <c r="I433" s="48" t="str">
        <f t="shared" ca="1" si="234"/>
        <v/>
      </c>
      <c r="J433" s="48" t="str">
        <f t="shared" ca="1" si="234"/>
        <v/>
      </c>
      <c r="K433" s="48" t="str">
        <f t="shared" ca="1" si="234"/>
        <v/>
      </c>
      <c r="L433" s="48" t="str">
        <f t="shared" ca="1" si="234"/>
        <v/>
      </c>
      <c r="M433" s="48" t="str">
        <f t="shared" ca="1" si="234"/>
        <v/>
      </c>
      <c r="N433" s="48" t="str">
        <f t="shared" ca="1" si="234"/>
        <v/>
      </c>
      <c r="P433" s="26" t="str">
        <f t="shared" ca="1" si="211"/>
        <v/>
      </c>
      <c r="Q433" s="26" t="str">
        <f t="shared" ca="1" si="212"/>
        <v/>
      </c>
      <c r="R433" s="26" t="str">
        <f t="shared" ca="1" si="213"/>
        <v/>
      </c>
      <c r="S433" s="26" t="str">
        <f t="shared" ca="1" si="214"/>
        <v/>
      </c>
      <c r="T433" s="26" t="str">
        <f t="shared" ca="1" si="215"/>
        <v/>
      </c>
      <c r="U433" s="26" t="str">
        <f t="shared" ca="1" si="216"/>
        <v/>
      </c>
      <c r="V433" s="26" t="str">
        <f t="shared" ca="1" si="217"/>
        <v/>
      </c>
      <c r="W433" s="26" t="str">
        <f t="shared" ca="1" si="218"/>
        <v/>
      </c>
      <c r="X433" s="26" t="str">
        <f t="shared" ca="1" si="219"/>
        <v/>
      </c>
      <c r="Y433" s="26" t="str">
        <f t="shared" ca="1" si="220"/>
        <v/>
      </c>
      <c r="Z433" s="28" t="str">
        <f t="shared" ca="1" si="207"/>
        <v/>
      </c>
      <c r="AA433" s="57" t="str">
        <f t="shared" ca="1" si="221"/>
        <v/>
      </c>
      <c r="AB433" s="33" t="str">
        <f t="shared" ca="1" si="208"/>
        <v/>
      </c>
      <c r="AD433" s="28" t="str">
        <f t="shared" ca="1" si="222"/>
        <v/>
      </c>
      <c r="AE433" s="28" t="str">
        <f t="shared" ca="1" si="223"/>
        <v/>
      </c>
      <c r="AF433" s="28" t="str">
        <f t="shared" ca="1" si="224"/>
        <v/>
      </c>
      <c r="AG433" s="28" t="str">
        <f t="shared" ca="1" si="225"/>
        <v/>
      </c>
      <c r="AH433" s="28" t="str">
        <f t="shared" ca="1" si="226"/>
        <v/>
      </c>
      <c r="AI433" s="28" t="str">
        <f t="shared" ca="1" si="227"/>
        <v/>
      </c>
      <c r="AJ433" s="28" t="str">
        <f t="shared" ca="1" si="228"/>
        <v/>
      </c>
      <c r="AK433" s="28" t="str">
        <f t="shared" ca="1" si="229"/>
        <v/>
      </c>
      <c r="AL433" s="28" t="str">
        <f t="shared" ca="1" si="230"/>
        <v/>
      </c>
      <c r="AM433" s="28" t="str">
        <f t="shared" ca="1" si="231"/>
        <v/>
      </c>
      <c r="AN433" s="28" t="str">
        <f t="shared" ca="1" si="209"/>
        <v/>
      </c>
      <c r="AO433" s="28" t="str">
        <f t="shared" ca="1" si="232"/>
        <v/>
      </c>
      <c r="AP433" s="33" t="str">
        <f t="shared" ca="1" si="210"/>
        <v/>
      </c>
      <c r="AQ433" s="54"/>
      <c r="AR433" s="53"/>
      <c r="AS433" s="53"/>
      <c r="AT433" s="53"/>
      <c r="AU433" s="53"/>
    </row>
    <row r="434" spans="1:51" ht="15" customHeight="1" x14ac:dyDescent="0.25">
      <c r="A434" s="31" t="str">
        <f t="shared" ca="1" si="235"/>
        <v/>
      </c>
      <c r="B434" s="32" t="str">
        <f t="shared" ca="1" si="236"/>
        <v/>
      </c>
      <c r="C434" s="32" t="str">
        <f t="shared" ca="1" si="237"/>
        <v/>
      </c>
      <c r="D434" s="48">
        <f>RAWDATA!A436</f>
        <v>196207</v>
      </c>
      <c r="E434" s="48" t="str">
        <f t="shared" ca="1" si="233"/>
        <v/>
      </c>
      <c r="F434" s="48" t="str">
        <f t="shared" ca="1" si="234"/>
        <v/>
      </c>
      <c r="G434" s="48" t="str">
        <f t="shared" ca="1" si="234"/>
        <v/>
      </c>
      <c r="H434" s="48" t="str">
        <f t="shared" ca="1" si="234"/>
        <v/>
      </c>
      <c r="I434" s="48" t="str">
        <f t="shared" ca="1" si="234"/>
        <v/>
      </c>
      <c r="J434" s="48" t="str">
        <f t="shared" ca="1" si="234"/>
        <v/>
      </c>
      <c r="K434" s="48" t="str">
        <f t="shared" ca="1" si="234"/>
        <v/>
      </c>
      <c r="L434" s="48" t="str">
        <f t="shared" ca="1" si="234"/>
        <v/>
      </c>
      <c r="M434" s="48" t="str">
        <f t="shared" ca="1" si="234"/>
        <v/>
      </c>
      <c r="N434" s="48" t="str">
        <f t="shared" ca="1" si="234"/>
        <v/>
      </c>
      <c r="P434" s="26" t="str">
        <f t="shared" ca="1" si="211"/>
        <v/>
      </c>
      <c r="Q434" s="26" t="str">
        <f t="shared" ca="1" si="212"/>
        <v/>
      </c>
      <c r="R434" s="26" t="str">
        <f t="shared" ca="1" si="213"/>
        <v/>
      </c>
      <c r="S434" s="26" t="str">
        <f t="shared" ca="1" si="214"/>
        <v/>
      </c>
      <c r="T434" s="26" t="str">
        <f t="shared" ca="1" si="215"/>
        <v/>
      </c>
      <c r="U434" s="26" t="str">
        <f t="shared" ca="1" si="216"/>
        <v/>
      </c>
      <c r="V434" s="26" t="str">
        <f t="shared" ca="1" si="217"/>
        <v/>
      </c>
      <c r="W434" s="26" t="str">
        <f t="shared" ca="1" si="218"/>
        <v/>
      </c>
      <c r="X434" s="26" t="str">
        <f t="shared" ca="1" si="219"/>
        <v/>
      </c>
      <c r="Y434" s="26" t="str">
        <f t="shared" ca="1" si="220"/>
        <v/>
      </c>
      <c r="Z434" s="28" t="str">
        <f t="shared" ca="1" si="207"/>
        <v/>
      </c>
      <c r="AA434" s="57" t="str">
        <f t="shared" ca="1" si="221"/>
        <v/>
      </c>
      <c r="AB434" s="33" t="str">
        <f t="shared" ca="1" si="208"/>
        <v/>
      </c>
      <c r="AD434" s="28" t="str">
        <f t="shared" ca="1" si="222"/>
        <v/>
      </c>
      <c r="AE434" s="28" t="str">
        <f t="shared" ca="1" si="223"/>
        <v/>
      </c>
      <c r="AF434" s="28" t="str">
        <f t="shared" ca="1" si="224"/>
        <v/>
      </c>
      <c r="AG434" s="28" t="str">
        <f t="shared" ca="1" si="225"/>
        <v/>
      </c>
      <c r="AH434" s="28" t="str">
        <f t="shared" ca="1" si="226"/>
        <v/>
      </c>
      <c r="AI434" s="28" t="str">
        <f t="shared" ca="1" si="227"/>
        <v/>
      </c>
      <c r="AJ434" s="28" t="str">
        <f t="shared" ca="1" si="228"/>
        <v/>
      </c>
      <c r="AK434" s="28" t="str">
        <f t="shared" ca="1" si="229"/>
        <v/>
      </c>
      <c r="AL434" s="28" t="str">
        <f t="shared" ca="1" si="230"/>
        <v/>
      </c>
      <c r="AM434" s="28" t="str">
        <f t="shared" ca="1" si="231"/>
        <v/>
      </c>
      <c r="AN434" s="28" t="str">
        <f t="shared" ca="1" si="209"/>
        <v/>
      </c>
      <c r="AO434" s="28" t="str">
        <f t="shared" ca="1" si="232"/>
        <v/>
      </c>
      <c r="AP434" s="33" t="str">
        <f t="shared" ca="1" si="210"/>
        <v/>
      </c>
      <c r="AQ434" s="54"/>
      <c r="AR434" s="53"/>
      <c r="AS434" s="53"/>
      <c r="AT434" s="53"/>
      <c r="AU434" s="53"/>
    </row>
    <row r="435" spans="1:51" ht="15" customHeight="1" x14ac:dyDescent="0.25">
      <c r="A435" s="31" t="str">
        <f t="shared" ca="1" si="235"/>
        <v/>
      </c>
      <c r="B435" s="32" t="str">
        <f t="shared" ca="1" si="236"/>
        <v/>
      </c>
      <c r="C435" s="32" t="str">
        <f t="shared" ca="1" si="237"/>
        <v/>
      </c>
      <c r="D435" s="48">
        <f>RAWDATA!A437</f>
        <v>196208</v>
      </c>
      <c r="E435" s="48" t="str">
        <f t="shared" ca="1" si="233"/>
        <v/>
      </c>
      <c r="F435" s="48" t="str">
        <f t="shared" ca="1" si="234"/>
        <v/>
      </c>
      <c r="G435" s="48" t="str">
        <f t="shared" ca="1" si="234"/>
        <v/>
      </c>
      <c r="H435" s="48" t="str">
        <f t="shared" ca="1" si="234"/>
        <v/>
      </c>
      <c r="I435" s="48" t="str">
        <f t="shared" ca="1" si="234"/>
        <v/>
      </c>
      <c r="J435" s="48" t="str">
        <f t="shared" ca="1" si="234"/>
        <v/>
      </c>
      <c r="K435" s="48" t="str">
        <f t="shared" ca="1" si="234"/>
        <v/>
      </c>
      <c r="L435" s="48" t="str">
        <f t="shared" ca="1" si="234"/>
        <v/>
      </c>
      <c r="M435" s="48" t="str">
        <f t="shared" ca="1" si="234"/>
        <v/>
      </c>
      <c r="N435" s="48" t="str">
        <f t="shared" ca="1" si="234"/>
        <v/>
      </c>
      <c r="P435" s="26" t="str">
        <f t="shared" ca="1" si="211"/>
        <v/>
      </c>
      <c r="Q435" s="26" t="str">
        <f t="shared" ca="1" si="212"/>
        <v/>
      </c>
      <c r="R435" s="26" t="str">
        <f t="shared" ca="1" si="213"/>
        <v/>
      </c>
      <c r="S435" s="26" t="str">
        <f t="shared" ca="1" si="214"/>
        <v/>
      </c>
      <c r="T435" s="26" t="str">
        <f t="shared" ca="1" si="215"/>
        <v/>
      </c>
      <c r="U435" s="26" t="str">
        <f t="shared" ca="1" si="216"/>
        <v/>
      </c>
      <c r="V435" s="26" t="str">
        <f t="shared" ca="1" si="217"/>
        <v/>
      </c>
      <c r="W435" s="26" t="str">
        <f t="shared" ca="1" si="218"/>
        <v/>
      </c>
      <c r="X435" s="26" t="str">
        <f t="shared" ca="1" si="219"/>
        <v/>
      </c>
      <c r="Y435" s="26" t="str">
        <f t="shared" ca="1" si="220"/>
        <v/>
      </c>
      <c r="Z435" s="28" t="str">
        <f t="shared" ca="1" si="207"/>
        <v/>
      </c>
      <c r="AA435" s="57" t="str">
        <f t="shared" ca="1" si="221"/>
        <v/>
      </c>
      <c r="AB435" s="33" t="str">
        <f t="shared" ca="1" si="208"/>
        <v/>
      </c>
      <c r="AD435" s="28" t="str">
        <f t="shared" ca="1" si="222"/>
        <v/>
      </c>
      <c r="AE435" s="28" t="str">
        <f t="shared" ca="1" si="223"/>
        <v/>
      </c>
      <c r="AF435" s="28" t="str">
        <f t="shared" ca="1" si="224"/>
        <v/>
      </c>
      <c r="AG435" s="28" t="str">
        <f t="shared" ca="1" si="225"/>
        <v/>
      </c>
      <c r="AH435" s="28" t="str">
        <f t="shared" ca="1" si="226"/>
        <v/>
      </c>
      <c r="AI435" s="28" t="str">
        <f t="shared" ca="1" si="227"/>
        <v/>
      </c>
      <c r="AJ435" s="28" t="str">
        <f t="shared" ca="1" si="228"/>
        <v/>
      </c>
      <c r="AK435" s="28" t="str">
        <f t="shared" ca="1" si="229"/>
        <v/>
      </c>
      <c r="AL435" s="28" t="str">
        <f t="shared" ca="1" si="230"/>
        <v/>
      </c>
      <c r="AM435" s="28" t="str">
        <f t="shared" ca="1" si="231"/>
        <v/>
      </c>
      <c r="AN435" s="28" t="str">
        <f t="shared" ca="1" si="209"/>
        <v/>
      </c>
      <c r="AO435" s="28" t="str">
        <f t="shared" ca="1" si="232"/>
        <v/>
      </c>
      <c r="AP435" s="33" t="str">
        <f t="shared" ca="1" si="210"/>
        <v/>
      </c>
      <c r="AQ435" s="54"/>
      <c r="AR435" s="53"/>
      <c r="AS435" s="53"/>
      <c r="AT435" s="53"/>
      <c r="AU435" s="53"/>
    </row>
    <row r="436" spans="1:51" ht="15" customHeight="1" x14ac:dyDescent="0.25">
      <c r="A436" s="31" t="str">
        <f t="shared" ca="1" si="235"/>
        <v/>
      </c>
      <c r="B436" s="32" t="str">
        <f t="shared" ca="1" si="236"/>
        <v/>
      </c>
      <c r="C436" s="32" t="str">
        <f t="shared" ca="1" si="237"/>
        <v/>
      </c>
      <c r="D436" s="48">
        <f>RAWDATA!A438</f>
        <v>196209</v>
      </c>
      <c r="E436" s="48" t="str">
        <f t="shared" ca="1" si="233"/>
        <v/>
      </c>
      <c r="F436" s="48" t="str">
        <f t="shared" ca="1" si="234"/>
        <v/>
      </c>
      <c r="G436" s="48" t="str">
        <f t="shared" ca="1" si="234"/>
        <v/>
      </c>
      <c r="H436" s="48" t="str">
        <f t="shared" ca="1" si="234"/>
        <v/>
      </c>
      <c r="I436" s="48" t="str">
        <f t="shared" ca="1" si="234"/>
        <v/>
      </c>
      <c r="J436" s="48" t="str">
        <f t="shared" ca="1" si="234"/>
        <v/>
      </c>
      <c r="K436" s="48" t="str">
        <f t="shared" ca="1" si="234"/>
        <v/>
      </c>
      <c r="L436" s="48" t="str">
        <f t="shared" ca="1" si="234"/>
        <v/>
      </c>
      <c r="M436" s="48" t="str">
        <f t="shared" ca="1" si="234"/>
        <v/>
      </c>
      <c r="N436" s="48" t="str">
        <f t="shared" ca="1" si="234"/>
        <v/>
      </c>
      <c r="P436" s="26" t="str">
        <f t="shared" ca="1" si="211"/>
        <v/>
      </c>
      <c r="Q436" s="26" t="str">
        <f t="shared" ca="1" si="212"/>
        <v/>
      </c>
      <c r="R436" s="26" t="str">
        <f t="shared" ca="1" si="213"/>
        <v/>
      </c>
      <c r="S436" s="26" t="str">
        <f t="shared" ca="1" si="214"/>
        <v/>
      </c>
      <c r="T436" s="26" t="str">
        <f t="shared" ca="1" si="215"/>
        <v/>
      </c>
      <c r="U436" s="26" t="str">
        <f t="shared" ca="1" si="216"/>
        <v/>
      </c>
      <c r="V436" s="26" t="str">
        <f t="shared" ca="1" si="217"/>
        <v/>
      </c>
      <c r="W436" s="26" t="str">
        <f t="shared" ca="1" si="218"/>
        <v/>
      </c>
      <c r="X436" s="26" t="str">
        <f t="shared" ca="1" si="219"/>
        <v/>
      </c>
      <c r="Y436" s="26" t="str">
        <f t="shared" ca="1" si="220"/>
        <v/>
      </c>
      <c r="Z436" s="28" t="str">
        <f t="shared" ca="1" si="207"/>
        <v/>
      </c>
      <c r="AA436" s="57" t="str">
        <f t="shared" ca="1" si="221"/>
        <v/>
      </c>
      <c r="AB436" s="33" t="str">
        <f t="shared" ca="1" si="208"/>
        <v/>
      </c>
      <c r="AD436" s="28" t="str">
        <f t="shared" ca="1" si="222"/>
        <v/>
      </c>
      <c r="AE436" s="28" t="str">
        <f t="shared" ca="1" si="223"/>
        <v/>
      </c>
      <c r="AF436" s="28" t="str">
        <f t="shared" ca="1" si="224"/>
        <v/>
      </c>
      <c r="AG436" s="28" t="str">
        <f t="shared" ca="1" si="225"/>
        <v/>
      </c>
      <c r="AH436" s="28" t="str">
        <f t="shared" ca="1" si="226"/>
        <v/>
      </c>
      <c r="AI436" s="28" t="str">
        <f t="shared" ca="1" si="227"/>
        <v/>
      </c>
      <c r="AJ436" s="28" t="str">
        <f t="shared" ca="1" si="228"/>
        <v/>
      </c>
      <c r="AK436" s="28" t="str">
        <f t="shared" ca="1" si="229"/>
        <v/>
      </c>
      <c r="AL436" s="28" t="str">
        <f t="shared" ca="1" si="230"/>
        <v/>
      </c>
      <c r="AM436" s="28" t="str">
        <f t="shared" ca="1" si="231"/>
        <v/>
      </c>
      <c r="AN436" s="28" t="str">
        <f t="shared" ca="1" si="209"/>
        <v/>
      </c>
      <c r="AO436" s="28" t="str">
        <f t="shared" ca="1" si="232"/>
        <v/>
      </c>
      <c r="AP436" s="33" t="str">
        <f t="shared" ca="1" si="210"/>
        <v/>
      </c>
      <c r="AQ436" s="54"/>
      <c r="AR436" s="53"/>
      <c r="AS436" s="53"/>
      <c r="AT436" s="53"/>
      <c r="AU436" s="53"/>
    </row>
    <row r="437" spans="1:51" ht="15" customHeight="1" x14ac:dyDescent="0.25">
      <c r="A437" s="31" t="str">
        <f t="shared" ca="1" si="235"/>
        <v/>
      </c>
      <c r="B437" s="32" t="str">
        <f t="shared" ca="1" si="236"/>
        <v/>
      </c>
      <c r="C437" s="32" t="str">
        <f t="shared" ca="1" si="237"/>
        <v/>
      </c>
      <c r="D437" s="48">
        <f>RAWDATA!A439</f>
        <v>196210</v>
      </c>
      <c r="E437" s="48" t="str">
        <f t="shared" ca="1" si="233"/>
        <v/>
      </c>
      <c r="F437" s="48" t="str">
        <f t="shared" ca="1" si="234"/>
        <v/>
      </c>
      <c r="G437" s="48" t="str">
        <f t="shared" ca="1" si="234"/>
        <v/>
      </c>
      <c r="H437" s="48" t="str">
        <f t="shared" ca="1" si="234"/>
        <v/>
      </c>
      <c r="I437" s="48" t="str">
        <f t="shared" ca="1" si="234"/>
        <v/>
      </c>
      <c r="J437" s="48" t="str">
        <f t="shared" ca="1" si="234"/>
        <v/>
      </c>
      <c r="K437" s="48" t="str">
        <f t="shared" ca="1" si="234"/>
        <v/>
      </c>
      <c r="L437" s="48" t="str">
        <f t="shared" ca="1" si="234"/>
        <v/>
      </c>
      <c r="M437" s="48" t="str">
        <f t="shared" ca="1" si="234"/>
        <v/>
      </c>
      <c r="N437" s="48" t="str">
        <f t="shared" ca="1" si="234"/>
        <v/>
      </c>
      <c r="P437" s="26" t="str">
        <f t="shared" ca="1" si="211"/>
        <v/>
      </c>
      <c r="Q437" s="26" t="str">
        <f t="shared" ca="1" si="212"/>
        <v/>
      </c>
      <c r="R437" s="26" t="str">
        <f t="shared" ca="1" si="213"/>
        <v/>
      </c>
      <c r="S437" s="26" t="str">
        <f t="shared" ca="1" si="214"/>
        <v/>
      </c>
      <c r="T437" s="26" t="str">
        <f t="shared" ca="1" si="215"/>
        <v/>
      </c>
      <c r="U437" s="26" t="str">
        <f t="shared" ca="1" si="216"/>
        <v/>
      </c>
      <c r="V437" s="26" t="str">
        <f t="shared" ca="1" si="217"/>
        <v/>
      </c>
      <c r="W437" s="26" t="str">
        <f t="shared" ca="1" si="218"/>
        <v/>
      </c>
      <c r="X437" s="26" t="str">
        <f t="shared" ca="1" si="219"/>
        <v/>
      </c>
      <c r="Y437" s="26" t="str">
        <f t="shared" ca="1" si="220"/>
        <v/>
      </c>
      <c r="Z437" s="28" t="str">
        <f t="shared" ca="1" si="207"/>
        <v/>
      </c>
      <c r="AA437" s="57" t="str">
        <f t="shared" ca="1" si="221"/>
        <v/>
      </c>
      <c r="AB437" s="33" t="str">
        <f t="shared" ca="1" si="208"/>
        <v/>
      </c>
      <c r="AD437" s="28" t="str">
        <f t="shared" ca="1" si="222"/>
        <v/>
      </c>
      <c r="AE437" s="28" t="str">
        <f t="shared" ca="1" si="223"/>
        <v/>
      </c>
      <c r="AF437" s="28" t="str">
        <f t="shared" ca="1" si="224"/>
        <v/>
      </c>
      <c r="AG437" s="28" t="str">
        <f t="shared" ca="1" si="225"/>
        <v/>
      </c>
      <c r="AH437" s="28" t="str">
        <f t="shared" ca="1" si="226"/>
        <v/>
      </c>
      <c r="AI437" s="28" t="str">
        <f t="shared" ca="1" si="227"/>
        <v/>
      </c>
      <c r="AJ437" s="28" t="str">
        <f t="shared" ca="1" si="228"/>
        <v/>
      </c>
      <c r="AK437" s="28" t="str">
        <f t="shared" ca="1" si="229"/>
        <v/>
      </c>
      <c r="AL437" s="28" t="str">
        <f t="shared" ca="1" si="230"/>
        <v/>
      </c>
      <c r="AM437" s="28" t="str">
        <f t="shared" ca="1" si="231"/>
        <v/>
      </c>
      <c r="AN437" s="28" t="str">
        <f t="shared" ca="1" si="209"/>
        <v/>
      </c>
      <c r="AO437" s="28" t="str">
        <f t="shared" ca="1" si="232"/>
        <v/>
      </c>
      <c r="AP437" s="33" t="str">
        <f t="shared" ca="1" si="210"/>
        <v/>
      </c>
      <c r="AQ437" s="54"/>
      <c r="AR437" s="53"/>
      <c r="AS437" s="53"/>
      <c r="AT437" s="53"/>
      <c r="AU437" s="53"/>
    </row>
    <row r="438" spans="1:51" ht="15" customHeight="1" x14ac:dyDescent="0.25">
      <c r="A438" s="31" t="str">
        <f t="shared" ca="1" si="235"/>
        <v/>
      </c>
      <c r="B438" s="32" t="str">
        <f t="shared" ca="1" si="236"/>
        <v/>
      </c>
      <c r="C438" s="32" t="str">
        <f t="shared" ca="1" si="237"/>
        <v/>
      </c>
      <c r="D438" s="48">
        <f>RAWDATA!A440</f>
        <v>196211</v>
      </c>
      <c r="E438" s="48" t="str">
        <f t="shared" ca="1" si="233"/>
        <v/>
      </c>
      <c r="F438" s="48" t="str">
        <f t="shared" ca="1" si="234"/>
        <v/>
      </c>
      <c r="G438" s="48" t="str">
        <f t="shared" ca="1" si="234"/>
        <v/>
      </c>
      <c r="H438" s="48" t="str">
        <f t="shared" ca="1" si="234"/>
        <v/>
      </c>
      <c r="I438" s="48" t="str">
        <f t="shared" ca="1" si="234"/>
        <v/>
      </c>
      <c r="J438" s="48" t="str">
        <f t="shared" ca="1" si="234"/>
        <v/>
      </c>
      <c r="K438" s="48" t="str">
        <f t="shared" ca="1" si="234"/>
        <v/>
      </c>
      <c r="L438" s="48" t="str">
        <f t="shared" ca="1" si="234"/>
        <v/>
      </c>
      <c r="M438" s="48" t="str">
        <f t="shared" ca="1" si="234"/>
        <v/>
      </c>
      <c r="N438" s="48" t="str">
        <f t="shared" ca="1" si="234"/>
        <v/>
      </c>
      <c r="P438" s="26" t="str">
        <f t="shared" ca="1" si="211"/>
        <v/>
      </c>
      <c r="Q438" s="26" t="str">
        <f t="shared" ca="1" si="212"/>
        <v/>
      </c>
      <c r="R438" s="26" t="str">
        <f t="shared" ca="1" si="213"/>
        <v/>
      </c>
      <c r="S438" s="26" t="str">
        <f t="shared" ca="1" si="214"/>
        <v/>
      </c>
      <c r="T438" s="26" t="str">
        <f t="shared" ca="1" si="215"/>
        <v/>
      </c>
      <c r="U438" s="26" t="str">
        <f t="shared" ca="1" si="216"/>
        <v/>
      </c>
      <c r="V438" s="26" t="str">
        <f t="shared" ca="1" si="217"/>
        <v/>
      </c>
      <c r="W438" s="26" t="str">
        <f t="shared" ca="1" si="218"/>
        <v/>
      </c>
      <c r="X438" s="26" t="str">
        <f t="shared" ca="1" si="219"/>
        <v/>
      </c>
      <c r="Y438" s="26" t="str">
        <f t="shared" ca="1" si="220"/>
        <v/>
      </c>
      <c r="Z438" s="28" t="str">
        <f t="shared" ca="1" si="207"/>
        <v/>
      </c>
      <c r="AA438" s="57" t="str">
        <f t="shared" ca="1" si="221"/>
        <v/>
      </c>
      <c r="AB438" s="33" t="str">
        <f t="shared" ca="1" si="208"/>
        <v/>
      </c>
      <c r="AD438" s="28" t="str">
        <f t="shared" ca="1" si="222"/>
        <v/>
      </c>
      <c r="AE438" s="28" t="str">
        <f t="shared" ca="1" si="223"/>
        <v/>
      </c>
      <c r="AF438" s="28" t="str">
        <f t="shared" ca="1" si="224"/>
        <v/>
      </c>
      <c r="AG438" s="28" t="str">
        <f t="shared" ca="1" si="225"/>
        <v/>
      </c>
      <c r="AH438" s="28" t="str">
        <f t="shared" ca="1" si="226"/>
        <v/>
      </c>
      <c r="AI438" s="28" t="str">
        <f t="shared" ca="1" si="227"/>
        <v/>
      </c>
      <c r="AJ438" s="28" t="str">
        <f t="shared" ca="1" si="228"/>
        <v/>
      </c>
      <c r="AK438" s="28" t="str">
        <f t="shared" ca="1" si="229"/>
        <v/>
      </c>
      <c r="AL438" s="28" t="str">
        <f t="shared" ca="1" si="230"/>
        <v/>
      </c>
      <c r="AM438" s="28" t="str">
        <f t="shared" ca="1" si="231"/>
        <v/>
      </c>
      <c r="AN438" s="28" t="str">
        <f t="shared" ca="1" si="209"/>
        <v/>
      </c>
      <c r="AO438" s="28" t="str">
        <f t="shared" ca="1" si="232"/>
        <v/>
      </c>
      <c r="AP438" s="33" t="str">
        <f t="shared" ca="1" si="210"/>
        <v/>
      </c>
      <c r="AQ438" s="54"/>
      <c r="AR438" s="53"/>
      <c r="AS438" s="53"/>
      <c r="AT438" s="53"/>
      <c r="AU438" s="53"/>
      <c r="AY438" s="29"/>
    </row>
    <row r="439" spans="1:51" ht="15" customHeight="1" x14ac:dyDescent="0.25">
      <c r="A439" s="31" t="str">
        <f t="shared" ca="1" si="235"/>
        <v/>
      </c>
      <c r="B439" s="32" t="str">
        <f t="shared" ca="1" si="236"/>
        <v/>
      </c>
      <c r="C439" s="32" t="str">
        <f t="shared" ca="1" si="237"/>
        <v/>
      </c>
      <c r="D439" s="48">
        <f>RAWDATA!A441</f>
        <v>196212</v>
      </c>
      <c r="E439" s="48" t="str">
        <f t="shared" ca="1" si="233"/>
        <v/>
      </c>
      <c r="F439" s="48" t="str">
        <f t="shared" ca="1" si="234"/>
        <v/>
      </c>
      <c r="G439" s="48" t="str">
        <f t="shared" ca="1" si="234"/>
        <v/>
      </c>
      <c r="H439" s="48" t="str">
        <f t="shared" ca="1" si="234"/>
        <v/>
      </c>
      <c r="I439" s="48" t="str">
        <f t="shared" ca="1" si="234"/>
        <v/>
      </c>
      <c r="J439" s="48" t="str">
        <f t="shared" ca="1" si="234"/>
        <v/>
      </c>
      <c r="K439" s="48" t="str">
        <f t="shared" ca="1" si="234"/>
        <v/>
      </c>
      <c r="L439" s="48" t="str">
        <f t="shared" ca="1" si="234"/>
        <v/>
      </c>
      <c r="M439" s="48" t="str">
        <f t="shared" ca="1" si="234"/>
        <v/>
      </c>
      <c r="N439" s="48" t="str">
        <f t="shared" ca="1" si="234"/>
        <v/>
      </c>
      <c r="P439" s="26" t="str">
        <f t="shared" ca="1" si="211"/>
        <v/>
      </c>
      <c r="Q439" s="26" t="str">
        <f t="shared" ca="1" si="212"/>
        <v/>
      </c>
      <c r="R439" s="26" t="str">
        <f t="shared" ca="1" si="213"/>
        <v/>
      </c>
      <c r="S439" s="26" t="str">
        <f t="shared" ca="1" si="214"/>
        <v/>
      </c>
      <c r="T439" s="26" t="str">
        <f t="shared" ca="1" si="215"/>
        <v/>
      </c>
      <c r="U439" s="26" t="str">
        <f t="shared" ca="1" si="216"/>
        <v/>
      </c>
      <c r="V439" s="26" t="str">
        <f t="shared" ca="1" si="217"/>
        <v/>
      </c>
      <c r="W439" s="26" t="str">
        <f t="shared" ca="1" si="218"/>
        <v/>
      </c>
      <c r="X439" s="26" t="str">
        <f t="shared" ca="1" si="219"/>
        <v/>
      </c>
      <c r="Y439" s="26" t="str">
        <f t="shared" ca="1" si="220"/>
        <v/>
      </c>
      <c r="Z439" s="28" t="str">
        <f t="shared" ca="1" si="207"/>
        <v/>
      </c>
      <c r="AA439" s="57" t="str">
        <f t="shared" ca="1" si="221"/>
        <v/>
      </c>
      <c r="AB439" s="33" t="str">
        <f t="shared" ca="1" si="208"/>
        <v/>
      </c>
      <c r="AD439" s="28" t="str">
        <f t="shared" ca="1" si="222"/>
        <v/>
      </c>
      <c r="AE439" s="28" t="str">
        <f t="shared" ca="1" si="223"/>
        <v/>
      </c>
      <c r="AF439" s="28" t="str">
        <f t="shared" ca="1" si="224"/>
        <v/>
      </c>
      <c r="AG439" s="28" t="str">
        <f t="shared" ca="1" si="225"/>
        <v/>
      </c>
      <c r="AH439" s="28" t="str">
        <f t="shared" ca="1" si="226"/>
        <v/>
      </c>
      <c r="AI439" s="28" t="str">
        <f t="shared" ca="1" si="227"/>
        <v/>
      </c>
      <c r="AJ439" s="28" t="str">
        <f t="shared" ca="1" si="228"/>
        <v/>
      </c>
      <c r="AK439" s="28" t="str">
        <f t="shared" ca="1" si="229"/>
        <v/>
      </c>
      <c r="AL439" s="28" t="str">
        <f t="shared" ca="1" si="230"/>
        <v/>
      </c>
      <c r="AM439" s="28" t="str">
        <f t="shared" ca="1" si="231"/>
        <v/>
      </c>
      <c r="AN439" s="28" t="str">
        <f t="shared" ca="1" si="209"/>
        <v/>
      </c>
      <c r="AO439" s="28" t="str">
        <f t="shared" ca="1" si="232"/>
        <v/>
      </c>
      <c r="AP439" s="33" t="str">
        <f t="shared" ca="1" si="210"/>
        <v/>
      </c>
      <c r="AQ439" s="54"/>
      <c r="AR439" s="53"/>
      <c r="AS439" s="53"/>
      <c r="AT439" s="53"/>
      <c r="AU439" s="53"/>
    </row>
    <row r="440" spans="1:51" ht="15" customHeight="1" x14ac:dyDescent="0.25">
      <c r="A440" s="31" t="str">
        <f t="shared" ca="1" si="235"/>
        <v/>
      </c>
      <c r="B440" s="32" t="str">
        <f t="shared" ca="1" si="236"/>
        <v/>
      </c>
      <c r="C440" s="32" t="str">
        <f t="shared" ca="1" si="237"/>
        <v/>
      </c>
      <c r="D440" s="48">
        <f>RAWDATA!A442</f>
        <v>196301</v>
      </c>
      <c r="E440" s="48" t="str">
        <f t="shared" ca="1" si="233"/>
        <v/>
      </c>
      <c r="F440" s="48" t="str">
        <f t="shared" ca="1" si="234"/>
        <v/>
      </c>
      <c r="G440" s="48" t="str">
        <f t="shared" ca="1" si="234"/>
        <v/>
      </c>
      <c r="H440" s="48" t="str">
        <f t="shared" ca="1" si="234"/>
        <v/>
      </c>
      <c r="I440" s="48" t="str">
        <f t="shared" ca="1" si="234"/>
        <v/>
      </c>
      <c r="J440" s="48" t="str">
        <f t="shared" ca="1" si="234"/>
        <v/>
      </c>
      <c r="K440" s="48" t="str">
        <f t="shared" ca="1" si="234"/>
        <v/>
      </c>
      <c r="L440" s="48" t="str">
        <f t="shared" ca="1" si="234"/>
        <v/>
      </c>
      <c r="M440" s="48" t="str">
        <f t="shared" ca="1" si="234"/>
        <v/>
      </c>
      <c r="N440" s="48" t="str">
        <f t="shared" ca="1" si="234"/>
        <v/>
      </c>
      <c r="P440" s="26" t="str">
        <f t="shared" ca="1" si="211"/>
        <v/>
      </c>
      <c r="Q440" s="26" t="str">
        <f t="shared" ca="1" si="212"/>
        <v/>
      </c>
      <c r="R440" s="26" t="str">
        <f t="shared" ca="1" si="213"/>
        <v/>
      </c>
      <c r="S440" s="26" t="str">
        <f t="shared" ca="1" si="214"/>
        <v/>
      </c>
      <c r="T440" s="26" t="str">
        <f t="shared" ca="1" si="215"/>
        <v/>
      </c>
      <c r="U440" s="26" t="str">
        <f t="shared" ca="1" si="216"/>
        <v/>
      </c>
      <c r="V440" s="26" t="str">
        <f t="shared" ca="1" si="217"/>
        <v/>
      </c>
      <c r="W440" s="26" t="str">
        <f t="shared" ca="1" si="218"/>
        <v/>
      </c>
      <c r="X440" s="26" t="str">
        <f t="shared" ca="1" si="219"/>
        <v/>
      </c>
      <c r="Y440" s="26" t="str">
        <f t="shared" ca="1" si="220"/>
        <v/>
      </c>
      <c r="Z440" s="28" t="str">
        <f t="shared" ca="1" si="207"/>
        <v/>
      </c>
      <c r="AA440" s="57" t="str">
        <f t="shared" ca="1" si="221"/>
        <v/>
      </c>
      <c r="AB440" s="33" t="str">
        <f t="shared" ca="1" si="208"/>
        <v/>
      </c>
      <c r="AD440" s="28" t="str">
        <f t="shared" ca="1" si="222"/>
        <v/>
      </c>
      <c r="AE440" s="28" t="str">
        <f t="shared" ca="1" si="223"/>
        <v/>
      </c>
      <c r="AF440" s="28" t="str">
        <f t="shared" ca="1" si="224"/>
        <v/>
      </c>
      <c r="AG440" s="28" t="str">
        <f t="shared" ca="1" si="225"/>
        <v/>
      </c>
      <c r="AH440" s="28" t="str">
        <f t="shared" ca="1" si="226"/>
        <v/>
      </c>
      <c r="AI440" s="28" t="str">
        <f t="shared" ca="1" si="227"/>
        <v/>
      </c>
      <c r="AJ440" s="28" t="str">
        <f t="shared" ca="1" si="228"/>
        <v/>
      </c>
      <c r="AK440" s="28" t="str">
        <f t="shared" ca="1" si="229"/>
        <v/>
      </c>
      <c r="AL440" s="28" t="str">
        <f t="shared" ca="1" si="230"/>
        <v/>
      </c>
      <c r="AM440" s="28" t="str">
        <f t="shared" ca="1" si="231"/>
        <v/>
      </c>
      <c r="AN440" s="28" t="str">
        <f t="shared" ca="1" si="209"/>
        <v/>
      </c>
      <c r="AO440" s="28" t="str">
        <f t="shared" ca="1" si="232"/>
        <v/>
      </c>
      <c r="AP440" s="33" t="str">
        <f t="shared" ca="1" si="210"/>
        <v/>
      </c>
      <c r="AQ440" s="54"/>
      <c r="AR440" s="53"/>
      <c r="AS440" s="53"/>
      <c r="AT440" s="53"/>
      <c r="AU440" s="53"/>
    </row>
    <row r="441" spans="1:51" ht="15" customHeight="1" x14ac:dyDescent="0.25">
      <c r="A441" s="31" t="str">
        <f t="shared" ca="1" si="235"/>
        <v/>
      </c>
      <c r="B441" s="32" t="str">
        <f t="shared" ca="1" si="236"/>
        <v/>
      </c>
      <c r="C441" s="32" t="str">
        <f t="shared" ca="1" si="237"/>
        <v/>
      </c>
      <c r="D441" s="48">
        <f>RAWDATA!A443</f>
        <v>196302</v>
      </c>
      <c r="E441" s="48" t="str">
        <f t="shared" ca="1" si="233"/>
        <v/>
      </c>
      <c r="F441" s="48" t="str">
        <f t="shared" ca="1" si="234"/>
        <v/>
      </c>
      <c r="G441" s="48" t="str">
        <f t="shared" ca="1" si="234"/>
        <v/>
      </c>
      <c r="H441" s="48" t="str">
        <f t="shared" ca="1" si="234"/>
        <v/>
      </c>
      <c r="I441" s="48" t="str">
        <f t="shared" ca="1" si="234"/>
        <v/>
      </c>
      <c r="J441" s="48" t="str">
        <f t="shared" ca="1" si="234"/>
        <v/>
      </c>
      <c r="K441" s="48" t="str">
        <f t="shared" ca="1" si="234"/>
        <v/>
      </c>
      <c r="L441" s="48" t="str">
        <f t="shared" ca="1" si="234"/>
        <v/>
      </c>
      <c r="M441" s="48" t="str">
        <f t="shared" ref="F441:N470" ca="1" si="238">IF(OR($D441&lt;$B$3,$D441&gt;$B$4),"",IF(ISERROR(VLOOKUP($D441,INDIRECT($B$1),M$7,0)),"",VLOOKUP($D441,INDIRECT($B$1),M$7,0)))</f>
        <v/>
      </c>
      <c r="N441" s="48" t="str">
        <f t="shared" ca="1" si="238"/>
        <v/>
      </c>
      <c r="P441" s="26" t="str">
        <f t="shared" ca="1" si="211"/>
        <v/>
      </c>
      <c r="Q441" s="26" t="str">
        <f t="shared" ca="1" si="212"/>
        <v/>
      </c>
      <c r="R441" s="26" t="str">
        <f t="shared" ca="1" si="213"/>
        <v/>
      </c>
      <c r="S441" s="26" t="str">
        <f t="shared" ca="1" si="214"/>
        <v/>
      </c>
      <c r="T441" s="26" t="str">
        <f t="shared" ca="1" si="215"/>
        <v/>
      </c>
      <c r="U441" s="26" t="str">
        <f t="shared" ca="1" si="216"/>
        <v/>
      </c>
      <c r="V441" s="26" t="str">
        <f t="shared" ca="1" si="217"/>
        <v/>
      </c>
      <c r="W441" s="26" t="str">
        <f t="shared" ca="1" si="218"/>
        <v/>
      </c>
      <c r="X441" s="26" t="str">
        <f t="shared" ca="1" si="219"/>
        <v/>
      </c>
      <c r="Y441" s="26" t="str">
        <f t="shared" ca="1" si="220"/>
        <v/>
      </c>
      <c r="Z441" s="28" t="str">
        <f t="shared" ca="1" si="207"/>
        <v/>
      </c>
      <c r="AA441" s="57" t="str">
        <f t="shared" ca="1" si="221"/>
        <v/>
      </c>
      <c r="AB441" s="33" t="str">
        <f t="shared" ca="1" si="208"/>
        <v/>
      </c>
      <c r="AD441" s="28" t="str">
        <f t="shared" ca="1" si="222"/>
        <v/>
      </c>
      <c r="AE441" s="28" t="str">
        <f t="shared" ca="1" si="223"/>
        <v/>
      </c>
      <c r="AF441" s="28" t="str">
        <f t="shared" ca="1" si="224"/>
        <v/>
      </c>
      <c r="AG441" s="28" t="str">
        <f t="shared" ca="1" si="225"/>
        <v/>
      </c>
      <c r="AH441" s="28" t="str">
        <f t="shared" ca="1" si="226"/>
        <v/>
      </c>
      <c r="AI441" s="28" t="str">
        <f t="shared" ca="1" si="227"/>
        <v/>
      </c>
      <c r="AJ441" s="28" t="str">
        <f t="shared" ca="1" si="228"/>
        <v/>
      </c>
      <c r="AK441" s="28" t="str">
        <f t="shared" ca="1" si="229"/>
        <v/>
      </c>
      <c r="AL441" s="28" t="str">
        <f t="shared" ca="1" si="230"/>
        <v/>
      </c>
      <c r="AM441" s="28" t="str">
        <f t="shared" ca="1" si="231"/>
        <v/>
      </c>
      <c r="AN441" s="28" t="str">
        <f t="shared" ca="1" si="209"/>
        <v/>
      </c>
      <c r="AO441" s="28" t="str">
        <f t="shared" ca="1" si="232"/>
        <v/>
      </c>
      <c r="AP441" s="33" t="str">
        <f t="shared" ca="1" si="210"/>
        <v/>
      </c>
      <c r="AQ441" s="54"/>
      <c r="AR441" s="53"/>
      <c r="AS441" s="53"/>
      <c r="AT441" s="53"/>
      <c r="AU441" s="53"/>
    </row>
    <row r="442" spans="1:51" ht="15" customHeight="1" x14ac:dyDescent="0.25">
      <c r="A442" s="31" t="str">
        <f t="shared" ca="1" si="235"/>
        <v/>
      </c>
      <c r="B442" s="32" t="str">
        <f t="shared" ca="1" si="236"/>
        <v/>
      </c>
      <c r="C442" s="32" t="str">
        <f t="shared" ca="1" si="237"/>
        <v/>
      </c>
      <c r="D442" s="48">
        <f>RAWDATA!A444</f>
        <v>196303</v>
      </c>
      <c r="E442" s="48" t="str">
        <f t="shared" ca="1" si="233"/>
        <v/>
      </c>
      <c r="F442" s="48" t="str">
        <f t="shared" ca="1" si="238"/>
        <v/>
      </c>
      <c r="G442" s="48" t="str">
        <f t="shared" ca="1" si="238"/>
        <v/>
      </c>
      <c r="H442" s="48" t="str">
        <f t="shared" ca="1" si="238"/>
        <v/>
      </c>
      <c r="I442" s="48" t="str">
        <f t="shared" ca="1" si="238"/>
        <v/>
      </c>
      <c r="J442" s="48" t="str">
        <f t="shared" ca="1" si="238"/>
        <v/>
      </c>
      <c r="K442" s="48" t="str">
        <f t="shared" ca="1" si="238"/>
        <v/>
      </c>
      <c r="L442" s="48" t="str">
        <f t="shared" ca="1" si="238"/>
        <v/>
      </c>
      <c r="M442" s="48" t="str">
        <f t="shared" ca="1" si="238"/>
        <v/>
      </c>
      <c r="N442" s="48" t="str">
        <f t="shared" ca="1" si="238"/>
        <v/>
      </c>
      <c r="P442" s="26" t="str">
        <f t="shared" ca="1" si="211"/>
        <v/>
      </c>
      <c r="Q442" s="26" t="str">
        <f t="shared" ca="1" si="212"/>
        <v/>
      </c>
      <c r="R442" s="26" t="str">
        <f t="shared" ca="1" si="213"/>
        <v/>
      </c>
      <c r="S442" s="26" t="str">
        <f t="shared" ca="1" si="214"/>
        <v/>
      </c>
      <c r="T442" s="26" t="str">
        <f t="shared" ca="1" si="215"/>
        <v/>
      </c>
      <c r="U442" s="26" t="str">
        <f t="shared" ca="1" si="216"/>
        <v/>
      </c>
      <c r="V442" s="26" t="str">
        <f t="shared" ca="1" si="217"/>
        <v/>
      </c>
      <c r="W442" s="26" t="str">
        <f t="shared" ca="1" si="218"/>
        <v/>
      </c>
      <c r="X442" s="26" t="str">
        <f t="shared" ca="1" si="219"/>
        <v/>
      </c>
      <c r="Y442" s="26" t="str">
        <f t="shared" ca="1" si="220"/>
        <v/>
      </c>
      <c r="Z442" s="28" t="str">
        <f t="shared" ca="1" si="207"/>
        <v/>
      </c>
      <c r="AA442" s="57" t="str">
        <f t="shared" ca="1" si="221"/>
        <v/>
      </c>
      <c r="AB442" s="33" t="str">
        <f t="shared" ca="1" si="208"/>
        <v/>
      </c>
      <c r="AD442" s="28" t="str">
        <f t="shared" ca="1" si="222"/>
        <v/>
      </c>
      <c r="AE442" s="28" t="str">
        <f t="shared" ca="1" si="223"/>
        <v/>
      </c>
      <c r="AF442" s="28" t="str">
        <f t="shared" ca="1" si="224"/>
        <v/>
      </c>
      <c r="AG442" s="28" t="str">
        <f t="shared" ca="1" si="225"/>
        <v/>
      </c>
      <c r="AH442" s="28" t="str">
        <f t="shared" ca="1" si="226"/>
        <v/>
      </c>
      <c r="AI442" s="28" t="str">
        <f t="shared" ca="1" si="227"/>
        <v/>
      </c>
      <c r="AJ442" s="28" t="str">
        <f t="shared" ca="1" si="228"/>
        <v/>
      </c>
      <c r="AK442" s="28" t="str">
        <f t="shared" ca="1" si="229"/>
        <v/>
      </c>
      <c r="AL442" s="28" t="str">
        <f t="shared" ca="1" si="230"/>
        <v/>
      </c>
      <c r="AM442" s="28" t="str">
        <f t="shared" ca="1" si="231"/>
        <v/>
      </c>
      <c r="AN442" s="28" t="str">
        <f t="shared" ca="1" si="209"/>
        <v/>
      </c>
      <c r="AO442" s="28" t="str">
        <f t="shared" ca="1" si="232"/>
        <v/>
      </c>
      <c r="AP442" s="33" t="str">
        <f t="shared" ca="1" si="210"/>
        <v/>
      </c>
      <c r="AQ442" s="54"/>
      <c r="AR442" s="53"/>
      <c r="AS442" s="53"/>
      <c r="AT442" s="53"/>
      <c r="AU442" s="53"/>
    </row>
    <row r="443" spans="1:51" ht="15" customHeight="1" x14ac:dyDescent="0.25">
      <c r="A443" s="31" t="str">
        <f t="shared" ca="1" si="235"/>
        <v/>
      </c>
      <c r="B443" s="32" t="str">
        <f t="shared" ca="1" si="236"/>
        <v/>
      </c>
      <c r="C443" s="32" t="str">
        <f t="shared" ca="1" si="237"/>
        <v/>
      </c>
      <c r="D443" s="48">
        <f>RAWDATA!A445</f>
        <v>196304</v>
      </c>
      <c r="E443" s="48" t="str">
        <f t="shared" ca="1" si="233"/>
        <v/>
      </c>
      <c r="F443" s="48" t="str">
        <f t="shared" ca="1" si="238"/>
        <v/>
      </c>
      <c r="G443" s="48" t="str">
        <f t="shared" ca="1" si="238"/>
        <v/>
      </c>
      <c r="H443" s="48" t="str">
        <f t="shared" ca="1" si="238"/>
        <v/>
      </c>
      <c r="I443" s="48" t="str">
        <f t="shared" ca="1" si="238"/>
        <v/>
      </c>
      <c r="J443" s="48" t="str">
        <f t="shared" ca="1" si="238"/>
        <v/>
      </c>
      <c r="K443" s="48" t="str">
        <f t="shared" ca="1" si="238"/>
        <v/>
      </c>
      <c r="L443" s="48" t="str">
        <f t="shared" ca="1" si="238"/>
        <v/>
      </c>
      <c r="M443" s="48" t="str">
        <f t="shared" ca="1" si="238"/>
        <v/>
      </c>
      <c r="N443" s="48" t="str">
        <f t="shared" ca="1" si="238"/>
        <v/>
      </c>
      <c r="P443" s="26" t="str">
        <f t="shared" ca="1" si="211"/>
        <v/>
      </c>
      <c r="Q443" s="26" t="str">
        <f t="shared" ca="1" si="212"/>
        <v/>
      </c>
      <c r="R443" s="26" t="str">
        <f t="shared" ca="1" si="213"/>
        <v/>
      </c>
      <c r="S443" s="26" t="str">
        <f t="shared" ca="1" si="214"/>
        <v/>
      </c>
      <c r="T443" s="26" t="str">
        <f t="shared" ca="1" si="215"/>
        <v/>
      </c>
      <c r="U443" s="26" t="str">
        <f t="shared" ca="1" si="216"/>
        <v/>
      </c>
      <c r="V443" s="26" t="str">
        <f t="shared" ca="1" si="217"/>
        <v/>
      </c>
      <c r="W443" s="26" t="str">
        <f t="shared" ca="1" si="218"/>
        <v/>
      </c>
      <c r="X443" s="26" t="str">
        <f t="shared" ca="1" si="219"/>
        <v/>
      </c>
      <c r="Y443" s="26" t="str">
        <f t="shared" ca="1" si="220"/>
        <v/>
      </c>
      <c r="Z443" s="28" t="str">
        <f t="shared" ca="1" si="207"/>
        <v/>
      </c>
      <c r="AA443" s="57" t="str">
        <f t="shared" ca="1" si="221"/>
        <v/>
      </c>
      <c r="AB443" s="33" t="str">
        <f t="shared" ca="1" si="208"/>
        <v/>
      </c>
      <c r="AD443" s="28" t="str">
        <f t="shared" ca="1" si="222"/>
        <v/>
      </c>
      <c r="AE443" s="28" t="str">
        <f t="shared" ca="1" si="223"/>
        <v/>
      </c>
      <c r="AF443" s="28" t="str">
        <f t="shared" ca="1" si="224"/>
        <v/>
      </c>
      <c r="AG443" s="28" t="str">
        <f t="shared" ca="1" si="225"/>
        <v/>
      </c>
      <c r="AH443" s="28" t="str">
        <f t="shared" ca="1" si="226"/>
        <v/>
      </c>
      <c r="AI443" s="28" t="str">
        <f t="shared" ca="1" si="227"/>
        <v/>
      </c>
      <c r="AJ443" s="28" t="str">
        <f t="shared" ca="1" si="228"/>
        <v/>
      </c>
      <c r="AK443" s="28" t="str">
        <f t="shared" ca="1" si="229"/>
        <v/>
      </c>
      <c r="AL443" s="28" t="str">
        <f t="shared" ca="1" si="230"/>
        <v/>
      </c>
      <c r="AM443" s="28" t="str">
        <f t="shared" ca="1" si="231"/>
        <v/>
      </c>
      <c r="AN443" s="28" t="str">
        <f t="shared" ca="1" si="209"/>
        <v/>
      </c>
      <c r="AO443" s="28" t="str">
        <f t="shared" ca="1" si="232"/>
        <v/>
      </c>
      <c r="AP443" s="33" t="str">
        <f t="shared" ca="1" si="210"/>
        <v/>
      </c>
      <c r="AQ443" s="54"/>
      <c r="AR443" s="53"/>
      <c r="AS443" s="53"/>
      <c r="AT443" s="53"/>
      <c r="AU443" s="53"/>
    </row>
    <row r="444" spans="1:51" ht="15" customHeight="1" x14ac:dyDescent="0.25">
      <c r="A444" s="31" t="str">
        <f t="shared" ca="1" si="235"/>
        <v/>
      </c>
      <c r="B444" s="32" t="str">
        <f t="shared" ca="1" si="236"/>
        <v/>
      </c>
      <c r="C444" s="32" t="str">
        <f t="shared" ca="1" si="237"/>
        <v/>
      </c>
      <c r="D444" s="48">
        <f>RAWDATA!A446</f>
        <v>196305</v>
      </c>
      <c r="E444" s="48" t="str">
        <f t="shared" ca="1" si="233"/>
        <v/>
      </c>
      <c r="F444" s="48" t="str">
        <f t="shared" ca="1" si="238"/>
        <v/>
      </c>
      <c r="G444" s="48" t="str">
        <f t="shared" ca="1" si="238"/>
        <v/>
      </c>
      <c r="H444" s="48" t="str">
        <f t="shared" ca="1" si="238"/>
        <v/>
      </c>
      <c r="I444" s="48" t="str">
        <f t="shared" ca="1" si="238"/>
        <v/>
      </c>
      <c r="J444" s="48" t="str">
        <f t="shared" ca="1" si="238"/>
        <v/>
      </c>
      <c r="K444" s="48" t="str">
        <f t="shared" ca="1" si="238"/>
        <v/>
      </c>
      <c r="L444" s="48" t="str">
        <f t="shared" ca="1" si="238"/>
        <v/>
      </c>
      <c r="M444" s="48" t="str">
        <f t="shared" ca="1" si="238"/>
        <v/>
      </c>
      <c r="N444" s="48" t="str">
        <f t="shared" ca="1" si="238"/>
        <v/>
      </c>
      <c r="P444" s="26" t="str">
        <f t="shared" ca="1" si="211"/>
        <v/>
      </c>
      <c r="Q444" s="26" t="str">
        <f t="shared" ca="1" si="212"/>
        <v/>
      </c>
      <c r="R444" s="26" t="str">
        <f t="shared" ca="1" si="213"/>
        <v/>
      </c>
      <c r="S444" s="26" t="str">
        <f t="shared" ca="1" si="214"/>
        <v/>
      </c>
      <c r="T444" s="26" t="str">
        <f t="shared" ca="1" si="215"/>
        <v/>
      </c>
      <c r="U444" s="26" t="str">
        <f t="shared" ca="1" si="216"/>
        <v/>
      </c>
      <c r="V444" s="26" t="str">
        <f t="shared" ca="1" si="217"/>
        <v/>
      </c>
      <c r="W444" s="26" t="str">
        <f t="shared" ca="1" si="218"/>
        <v/>
      </c>
      <c r="X444" s="26" t="str">
        <f t="shared" ca="1" si="219"/>
        <v/>
      </c>
      <c r="Y444" s="26" t="str">
        <f t="shared" ca="1" si="220"/>
        <v/>
      </c>
      <c r="Z444" s="28" t="str">
        <f t="shared" ca="1" si="207"/>
        <v/>
      </c>
      <c r="AA444" s="57" t="str">
        <f t="shared" ca="1" si="221"/>
        <v/>
      </c>
      <c r="AB444" s="33" t="str">
        <f t="shared" ca="1" si="208"/>
        <v/>
      </c>
      <c r="AD444" s="28" t="str">
        <f t="shared" ca="1" si="222"/>
        <v/>
      </c>
      <c r="AE444" s="28" t="str">
        <f t="shared" ca="1" si="223"/>
        <v/>
      </c>
      <c r="AF444" s="28" t="str">
        <f t="shared" ca="1" si="224"/>
        <v/>
      </c>
      <c r="AG444" s="28" t="str">
        <f t="shared" ca="1" si="225"/>
        <v/>
      </c>
      <c r="AH444" s="28" t="str">
        <f t="shared" ca="1" si="226"/>
        <v/>
      </c>
      <c r="AI444" s="28" t="str">
        <f t="shared" ca="1" si="227"/>
        <v/>
      </c>
      <c r="AJ444" s="28" t="str">
        <f t="shared" ca="1" si="228"/>
        <v/>
      </c>
      <c r="AK444" s="28" t="str">
        <f t="shared" ca="1" si="229"/>
        <v/>
      </c>
      <c r="AL444" s="28" t="str">
        <f t="shared" ca="1" si="230"/>
        <v/>
      </c>
      <c r="AM444" s="28" t="str">
        <f t="shared" ca="1" si="231"/>
        <v/>
      </c>
      <c r="AN444" s="28" t="str">
        <f t="shared" ca="1" si="209"/>
        <v/>
      </c>
      <c r="AO444" s="28" t="str">
        <f t="shared" ca="1" si="232"/>
        <v/>
      </c>
      <c r="AP444" s="33" t="str">
        <f t="shared" ca="1" si="210"/>
        <v/>
      </c>
      <c r="AQ444" s="54"/>
      <c r="AR444" s="53"/>
      <c r="AS444" s="53"/>
      <c r="AT444" s="53"/>
      <c r="AU444" s="53"/>
    </row>
    <row r="445" spans="1:51" ht="15" customHeight="1" x14ac:dyDescent="0.25">
      <c r="A445" s="31" t="str">
        <f t="shared" ca="1" si="235"/>
        <v/>
      </c>
      <c r="B445" s="32" t="str">
        <f t="shared" ca="1" si="236"/>
        <v/>
      </c>
      <c r="C445" s="32" t="str">
        <f t="shared" ca="1" si="237"/>
        <v/>
      </c>
      <c r="D445" s="48">
        <f>RAWDATA!A447</f>
        <v>196306</v>
      </c>
      <c r="E445" s="48" t="str">
        <f t="shared" ca="1" si="233"/>
        <v/>
      </c>
      <c r="F445" s="48" t="str">
        <f t="shared" ca="1" si="238"/>
        <v/>
      </c>
      <c r="G445" s="48" t="str">
        <f t="shared" ca="1" si="238"/>
        <v/>
      </c>
      <c r="H445" s="48" t="str">
        <f t="shared" ca="1" si="238"/>
        <v/>
      </c>
      <c r="I445" s="48" t="str">
        <f t="shared" ca="1" si="238"/>
        <v/>
      </c>
      <c r="J445" s="48" t="str">
        <f t="shared" ca="1" si="238"/>
        <v/>
      </c>
      <c r="K445" s="48" t="str">
        <f t="shared" ca="1" si="238"/>
        <v/>
      </c>
      <c r="L445" s="48" t="str">
        <f t="shared" ca="1" si="238"/>
        <v/>
      </c>
      <c r="M445" s="48" t="str">
        <f t="shared" ca="1" si="238"/>
        <v/>
      </c>
      <c r="N445" s="48" t="str">
        <f t="shared" ca="1" si="238"/>
        <v/>
      </c>
      <c r="P445" s="26" t="str">
        <f t="shared" ca="1" si="211"/>
        <v/>
      </c>
      <c r="Q445" s="26" t="str">
        <f t="shared" ca="1" si="212"/>
        <v/>
      </c>
      <c r="R445" s="26" t="str">
        <f t="shared" ca="1" si="213"/>
        <v/>
      </c>
      <c r="S445" s="26" t="str">
        <f t="shared" ca="1" si="214"/>
        <v/>
      </c>
      <c r="T445" s="26" t="str">
        <f t="shared" ca="1" si="215"/>
        <v/>
      </c>
      <c r="U445" s="26" t="str">
        <f t="shared" ca="1" si="216"/>
        <v/>
      </c>
      <c r="V445" s="26" t="str">
        <f t="shared" ca="1" si="217"/>
        <v/>
      </c>
      <c r="W445" s="26" t="str">
        <f t="shared" ca="1" si="218"/>
        <v/>
      </c>
      <c r="X445" s="26" t="str">
        <f t="shared" ca="1" si="219"/>
        <v/>
      </c>
      <c r="Y445" s="26" t="str">
        <f t="shared" ca="1" si="220"/>
        <v/>
      </c>
      <c r="Z445" s="28" t="str">
        <f t="shared" ca="1" si="207"/>
        <v/>
      </c>
      <c r="AA445" s="57" t="str">
        <f t="shared" ca="1" si="221"/>
        <v/>
      </c>
      <c r="AB445" s="33" t="str">
        <f t="shared" ca="1" si="208"/>
        <v/>
      </c>
      <c r="AD445" s="28" t="str">
        <f t="shared" ca="1" si="222"/>
        <v/>
      </c>
      <c r="AE445" s="28" t="str">
        <f t="shared" ca="1" si="223"/>
        <v/>
      </c>
      <c r="AF445" s="28" t="str">
        <f t="shared" ca="1" si="224"/>
        <v/>
      </c>
      <c r="AG445" s="28" t="str">
        <f t="shared" ca="1" si="225"/>
        <v/>
      </c>
      <c r="AH445" s="28" t="str">
        <f t="shared" ca="1" si="226"/>
        <v/>
      </c>
      <c r="AI445" s="28" t="str">
        <f t="shared" ca="1" si="227"/>
        <v/>
      </c>
      <c r="AJ445" s="28" t="str">
        <f t="shared" ca="1" si="228"/>
        <v/>
      </c>
      <c r="AK445" s="28" t="str">
        <f t="shared" ca="1" si="229"/>
        <v/>
      </c>
      <c r="AL445" s="28" t="str">
        <f t="shared" ca="1" si="230"/>
        <v/>
      </c>
      <c r="AM445" s="28" t="str">
        <f t="shared" ca="1" si="231"/>
        <v/>
      </c>
      <c r="AN445" s="28" t="str">
        <f t="shared" ca="1" si="209"/>
        <v/>
      </c>
      <c r="AO445" s="28" t="str">
        <f t="shared" ca="1" si="232"/>
        <v/>
      </c>
      <c r="AP445" s="33" t="str">
        <f t="shared" ca="1" si="210"/>
        <v/>
      </c>
      <c r="AQ445" s="54"/>
      <c r="AR445" s="53"/>
      <c r="AS445" s="53"/>
      <c r="AT445" s="53"/>
      <c r="AU445" s="53"/>
    </row>
    <row r="446" spans="1:51" ht="15" customHeight="1" x14ac:dyDescent="0.25">
      <c r="A446" s="31" t="str">
        <f t="shared" ca="1" si="235"/>
        <v/>
      </c>
      <c r="B446" s="32" t="str">
        <f t="shared" ca="1" si="236"/>
        <v/>
      </c>
      <c r="C446" s="32" t="str">
        <f t="shared" ca="1" si="237"/>
        <v/>
      </c>
      <c r="D446" s="48">
        <f>RAWDATA!A448</f>
        <v>196307</v>
      </c>
      <c r="E446" s="48" t="str">
        <f t="shared" ca="1" si="233"/>
        <v/>
      </c>
      <c r="F446" s="48" t="str">
        <f t="shared" ca="1" si="238"/>
        <v/>
      </c>
      <c r="G446" s="48" t="str">
        <f t="shared" ca="1" si="238"/>
        <v/>
      </c>
      <c r="H446" s="48" t="str">
        <f t="shared" ca="1" si="238"/>
        <v/>
      </c>
      <c r="I446" s="48" t="str">
        <f t="shared" ca="1" si="238"/>
        <v/>
      </c>
      <c r="J446" s="48" t="str">
        <f t="shared" ca="1" si="238"/>
        <v/>
      </c>
      <c r="K446" s="48" t="str">
        <f t="shared" ca="1" si="238"/>
        <v/>
      </c>
      <c r="L446" s="48" t="str">
        <f t="shared" ca="1" si="238"/>
        <v/>
      </c>
      <c r="M446" s="48" t="str">
        <f t="shared" ca="1" si="238"/>
        <v/>
      </c>
      <c r="N446" s="48" t="str">
        <f t="shared" ca="1" si="238"/>
        <v/>
      </c>
      <c r="P446" s="26" t="str">
        <f t="shared" ca="1" si="211"/>
        <v/>
      </c>
      <c r="Q446" s="26" t="str">
        <f t="shared" ca="1" si="212"/>
        <v/>
      </c>
      <c r="R446" s="26" t="str">
        <f t="shared" ca="1" si="213"/>
        <v/>
      </c>
      <c r="S446" s="26" t="str">
        <f t="shared" ca="1" si="214"/>
        <v/>
      </c>
      <c r="T446" s="26" t="str">
        <f t="shared" ca="1" si="215"/>
        <v/>
      </c>
      <c r="U446" s="26" t="str">
        <f t="shared" ca="1" si="216"/>
        <v/>
      </c>
      <c r="V446" s="26" t="str">
        <f t="shared" ca="1" si="217"/>
        <v/>
      </c>
      <c r="W446" s="26" t="str">
        <f t="shared" ca="1" si="218"/>
        <v/>
      </c>
      <c r="X446" s="26" t="str">
        <f t="shared" ca="1" si="219"/>
        <v/>
      </c>
      <c r="Y446" s="26" t="str">
        <f t="shared" ca="1" si="220"/>
        <v/>
      </c>
      <c r="Z446" s="28" t="str">
        <f t="shared" ca="1" si="207"/>
        <v/>
      </c>
      <c r="AA446" s="57" t="str">
        <f t="shared" ca="1" si="221"/>
        <v/>
      </c>
      <c r="AB446" s="33" t="str">
        <f t="shared" ca="1" si="208"/>
        <v/>
      </c>
      <c r="AD446" s="28" t="str">
        <f t="shared" ca="1" si="222"/>
        <v/>
      </c>
      <c r="AE446" s="28" t="str">
        <f t="shared" ca="1" si="223"/>
        <v/>
      </c>
      <c r="AF446" s="28" t="str">
        <f t="shared" ca="1" si="224"/>
        <v/>
      </c>
      <c r="AG446" s="28" t="str">
        <f t="shared" ca="1" si="225"/>
        <v/>
      </c>
      <c r="AH446" s="28" t="str">
        <f t="shared" ca="1" si="226"/>
        <v/>
      </c>
      <c r="AI446" s="28" t="str">
        <f t="shared" ca="1" si="227"/>
        <v/>
      </c>
      <c r="AJ446" s="28" t="str">
        <f t="shared" ca="1" si="228"/>
        <v/>
      </c>
      <c r="AK446" s="28" t="str">
        <f t="shared" ca="1" si="229"/>
        <v/>
      </c>
      <c r="AL446" s="28" t="str">
        <f t="shared" ca="1" si="230"/>
        <v/>
      </c>
      <c r="AM446" s="28" t="str">
        <f t="shared" ca="1" si="231"/>
        <v/>
      </c>
      <c r="AN446" s="28" t="str">
        <f t="shared" ca="1" si="209"/>
        <v/>
      </c>
      <c r="AO446" s="28" t="str">
        <f t="shared" ca="1" si="232"/>
        <v/>
      </c>
      <c r="AP446" s="33" t="str">
        <f t="shared" ca="1" si="210"/>
        <v/>
      </c>
      <c r="AQ446" s="54"/>
      <c r="AR446" s="53"/>
      <c r="AS446" s="53"/>
      <c r="AT446" s="53"/>
      <c r="AU446" s="53"/>
    </row>
    <row r="447" spans="1:51" ht="15" customHeight="1" x14ac:dyDescent="0.25">
      <c r="A447" s="31" t="str">
        <f t="shared" ca="1" si="235"/>
        <v/>
      </c>
      <c r="B447" s="32" t="str">
        <f t="shared" ca="1" si="236"/>
        <v/>
      </c>
      <c r="C447" s="32" t="str">
        <f t="shared" ca="1" si="237"/>
        <v/>
      </c>
      <c r="D447" s="48">
        <f>RAWDATA!A449</f>
        <v>196308</v>
      </c>
      <c r="E447" s="48" t="str">
        <f t="shared" ca="1" si="233"/>
        <v/>
      </c>
      <c r="F447" s="48" t="str">
        <f t="shared" ca="1" si="238"/>
        <v/>
      </c>
      <c r="G447" s="48" t="str">
        <f t="shared" ca="1" si="238"/>
        <v/>
      </c>
      <c r="H447" s="48" t="str">
        <f t="shared" ca="1" si="238"/>
        <v/>
      </c>
      <c r="I447" s="48" t="str">
        <f t="shared" ca="1" si="238"/>
        <v/>
      </c>
      <c r="J447" s="48" t="str">
        <f t="shared" ca="1" si="238"/>
        <v/>
      </c>
      <c r="K447" s="48" t="str">
        <f t="shared" ca="1" si="238"/>
        <v/>
      </c>
      <c r="L447" s="48" t="str">
        <f t="shared" ca="1" si="238"/>
        <v/>
      </c>
      <c r="M447" s="48" t="str">
        <f t="shared" ca="1" si="238"/>
        <v/>
      </c>
      <c r="N447" s="48" t="str">
        <f t="shared" ca="1" si="238"/>
        <v/>
      </c>
      <c r="P447" s="26" t="str">
        <f t="shared" ca="1" si="211"/>
        <v/>
      </c>
      <c r="Q447" s="26" t="str">
        <f t="shared" ca="1" si="212"/>
        <v/>
      </c>
      <c r="R447" s="26" t="str">
        <f t="shared" ca="1" si="213"/>
        <v/>
      </c>
      <c r="S447" s="26" t="str">
        <f t="shared" ca="1" si="214"/>
        <v/>
      </c>
      <c r="T447" s="26" t="str">
        <f t="shared" ca="1" si="215"/>
        <v/>
      </c>
      <c r="U447" s="26" t="str">
        <f t="shared" ca="1" si="216"/>
        <v/>
      </c>
      <c r="V447" s="26" t="str">
        <f t="shared" ca="1" si="217"/>
        <v/>
      </c>
      <c r="W447" s="26" t="str">
        <f t="shared" ca="1" si="218"/>
        <v/>
      </c>
      <c r="X447" s="26" t="str">
        <f t="shared" ca="1" si="219"/>
        <v/>
      </c>
      <c r="Y447" s="26" t="str">
        <f t="shared" ca="1" si="220"/>
        <v/>
      </c>
      <c r="Z447" s="28" t="str">
        <f t="shared" ca="1" si="207"/>
        <v/>
      </c>
      <c r="AA447" s="57" t="str">
        <f t="shared" ca="1" si="221"/>
        <v/>
      </c>
      <c r="AB447" s="33" t="str">
        <f t="shared" ca="1" si="208"/>
        <v/>
      </c>
      <c r="AD447" s="28" t="str">
        <f t="shared" ca="1" si="222"/>
        <v/>
      </c>
      <c r="AE447" s="28" t="str">
        <f t="shared" ca="1" si="223"/>
        <v/>
      </c>
      <c r="AF447" s="28" t="str">
        <f t="shared" ca="1" si="224"/>
        <v/>
      </c>
      <c r="AG447" s="28" t="str">
        <f t="shared" ca="1" si="225"/>
        <v/>
      </c>
      <c r="AH447" s="28" t="str">
        <f t="shared" ca="1" si="226"/>
        <v/>
      </c>
      <c r="AI447" s="28" t="str">
        <f t="shared" ca="1" si="227"/>
        <v/>
      </c>
      <c r="AJ447" s="28" t="str">
        <f t="shared" ca="1" si="228"/>
        <v/>
      </c>
      <c r="AK447" s="28" t="str">
        <f t="shared" ca="1" si="229"/>
        <v/>
      </c>
      <c r="AL447" s="28" t="str">
        <f t="shared" ca="1" si="230"/>
        <v/>
      </c>
      <c r="AM447" s="28" t="str">
        <f t="shared" ca="1" si="231"/>
        <v/>
      </c>
      <c r="AN447" s="28" t="str">
        <f t="shared" ca="1" si="209"/>
        <v/>
      </c>
      <c r="AO447" s="28" t="str">
        <f t="shared" ca="1" si="232"/>
        <v/>
      </c>
      <c r="AP447" s="33" t="str">
        <f t="shared" ca="1" si="210"/>
        <v/>
      </c>
      <c r="AQ447" s="54"/>
      <c r="AR447" s="53"/>
      <c r="AS447" s="53"/>
      <c r="AT447" s="53"/>
      <c r="AU447" s="53"/>
    </row>
    <row r="448" spans="1:51" ht="15" customHeight="1" x14ac:dyDescent="0.25">
      <c r="A448" s="31" t="str">
        <f t="shared" ca="1" si="235"/>
        <v/>
      </c>
      <c r="B448" s="32" t="str">
        <f t="shared" ca="1" si="236"/>
        <v/>
      </c>
      <c r="C448" s="32" t="str">
        <f t="shared" ca="1" si="237"/>
        <v/>
      </c>
      <c r="D448" s="48">
        <f>RAWDATA!A450</f>
        <v>196309</v>
      </c>
      <c r="E448" s="48" t="str">
        <f t="shared" ca="1" si="233"/>
        <v/>
      </c>
      <c r="F448" s="48" t="str">
        <f t="shared" ca="1" si="238"/>
        <v/>
      </c>
      <c r="G448" s="48" t="str">
        <f t="shared" ca="1" si="238"/>
        <v/>
      </c>
      <c r="H448" s="48" t="str">
        <f t="shared" ca="1" si="238"/>
        <v/>
      </c>
      <c r="I448" s="48" t="str">
        <f t="shared" ca="1" si="238"/>
        <v/>
      </c>
      <c r="J448" s="48" t="str">
        <f t="shared" ca="1" si="238"/>
        <v/>
      </c>
      <c r="K448" s="48" t="str">
        <f t="shared" ca="1" si="238"/>
        <v/>
      </c>
      <c r="L448" s="48" t="str">
        <f t="shared" ca="1" si="238"/>
        <v/>
      </c>
      <c r="M448" s="48" t="str">
        <f t="shared" ca="1" si="238"/>
        <v/>
      </c>
      <c r="N448" s="48" t="str">
        <f t="shared" ca="1" si="238"/>
        <v/>
      </c>
      <c r="P448" s="26" t="str">
        <f t="shared" ca="1" si="211"/>
        <v/>
      </c>
      <c r="Q448" s="26" t="str">
        <f t="shared" ca="1" si="212"/>
        <v/>
      </c>
      <c r="R448" s="26" t="str">
        <f t="shared" ca="1" si="213"/>
        <v/>
      </c>
      <c r="S448" s="26" t="str">
        <f t="shared" ca="1" si="214"/>
        <v/>
      </c>
      <c r="T448" s="26" t="str">
        <f t="shared" ca="1" si="215"/>
        <v/>
      </c>
      <c r="U448" s="26" t="str">
        <f t="shared" ca="1" si="216"/>
        <v/>
      </c>
      <c r="V448" s="26" t="str">
        <f t="shared" ca="1" si="217"/>
        <v/>
      </c>
      <c r="W448" s="26" t="str">
        <f t="shared" ca="1" si="218"/>
        <v/>
      </c>
      <c r="X448" s="26" t="str">
        <f t="shared" ca="1" si="219"/>
        <v/>
      </c>
      <c r="Y448" s="26" t="str">
        <f t="shared" ca="1" si="220"/>
        <v/>
      </c>
      <c r="Z448" s="28" t="str">
        <f t="shared" ca="1" si="207"/>
        <v/>
      </c>
      <c r="AA448" s="57" t="str">
        <f t="shared" ca="1" si="221"/>
        <v/>
      </c>
      <c r="AB448" s="33" t="str">
        <f t="shared" ca="1" si="208"/>
        <v/>
      </c>
      <c r="AD448" s="28" t="str">
        <f t="shared" ca="1" si="222"/>
        <v/>
      </c>
      <c r="AE448" s="28" t="str">
        <f t="shared" ca="1" si="223"/>
        <v/>
      </c>
      <c r="AF448" s="28" t="str">
        <f t="shared" ca="1" si="224"/>
        <v/>
      </c>
      <c r="AG448" s="28" t="str">
        <f t="shared" ca="1" si="225"/>
        <v/>
      </c>
      <c r="AH448" s="28" t="str">
        <f t="shared" ca="1" si="226"/>
        <v/>
      </c>
      <c r="AI448" s="28" t="str">
        <f t="shared" ca="1" si="227"/>
        <v/>
      </c>
      <c r="AJ448" s="28" t="str">
        <f t="shared" ca="1" si="228"/>
        <v/>
      </c>
      <c r="AK448" s="28" t="str">
        <f t="shared" ca="1" si="229"/>
        <v/>
      </c>
      <c r="AL448" s="28" t="str">
        <f t="shared" ca="1" si="230"/>
        <v/>
      </c>
      <c r="AM448" s="28" t="str">
        <f t="shared" ca="1" si="231"/>
        <v/>
      </c>
      <c r="AN448" s="28" t="str">
        <f t="shared" ca="1" si="209"/>
        <v/>
      </c>
      <c r="AO448" s="28" t="str">
        <f t="shared" ca="1" si="232"/>
        <v/>
      </c>
      <c r="AP448" s="33" t="str">
        <f t="shared" ca="1" si="210"/>
        <v/>
      </c>
      <c r="AQ448" s="54"/>
      <c r="AR448" s="53"/>
      <c r="AS448" s="53"/>
      <c r="AT448" s="53"/>
      <c r="AU448" s="53"/>
    </row>
    <row r="449" spans="1:51" ht="15" customHeight="1" x14ac:dyDescent="0.25">
      <c r="A449" s="31" t="str">
        <f t="shared" ca="1" si="235"/>
        <v/>
      </c>
      <c r="B449" s="32" t="str">
        <f t="shared" ca="1" si="236"/>
        <v/>
      </c>
      <c r="C449" s="32" t="str">
        <f t="shared" ca="1" si="237"/>
        <v/>
      </c>
      <c r="D449" s="48">
        <f>RAWDATA!A451</f>
        <v>196310</v>
      </c>
      <c r="E449" s="48" t="str">
        <f t="shared" ca="1" si="233"/>
        <v/>
      </c>
      <c r="F449" s="48" t="str">
        <f t="shared" ca="1" si="238"/>
        <v/>
      </c>
      <c r="G449" s="48" t="str">
        <f t="shared" ca="1" si="238"/>
        <v/>
      </c>
      <c r="H449" s="48" t="str">
        <f t="shared" ca="1" si="238"/>
        <v/>
      </c>
      <c r="I449" s="48" t="str">
        <f t="shared" ca="1" si="238"/>
        <v/>
      </c>
      <c r="J449" s="48" t="str">
        <f t="shared" ca="1" si="238"/>
        <v/>
      </c>
      <c r="K449" s="48" t="str">
        <f t="shared" ca="1" si="238"/>
        <v/>
      </c>
      <c r="L449" s="48" t="str">
        <f t="shared" ca="1" si="238"/>
        <v/>
      </c>
      <c r="M449" s="48" t="str">
        <f t="shared" ca="1" si="238"/>
        <v/>
      </c>
      <c r="N449" s="48" t="str">
        <f t="shared" ca="1" si="238"/>
        <v/>
      </c>
      <c r="P449" s="26" t="str">
        <f t="shared" ca="1" si="211"/>
        <v/>
      </c>
      <c r="Q449" s="26" t="str">
        <f t="shared" ca="1" si="212"/>
        <v/>
      </c>
      <c r="R449" s="26" t="str">
        <f t="shared" ca="1" si="213"/>
        <v/>
      </c>
      <c r="S449" s="26" t="str">
        <f t="shared" ca="1" si="214"/>
        <v/>
      </c>
      <c r="T449" s="26" t="str">
        <f t="shared" ca="1" si="215"/>
        <v/>
      </c>
      <c r="U449" s="26" t="str">
        <f t="shared" ca="1" si="216"/>
        <v/>
      </c>
      <c r="V449" s="26" t="str">
        <f t="shared" ca="1" si="217"/>
        <v/>
      </c>
      <c r="W449" s="26" t="str">
        <f t="shared" ca="1" si="218"/>
        <v/>
      </c>
      <c r="X449" s="26" t="str">
        <f t="shared" ca="1" si="219"/>
        <v/>
      </c>
      <c r="Y449" s="26" t="str">
        <f t="shared" ca="1" si="220"/>
        <v/>
      </c>
      <c r="Z449" s="28" t="str">
        <f t="shared" ca="1" si="207"/>
        <v/>
      </c>
      <c r="AA449" s="57" t="str">
        <f t="shared" ca="1" si="221"/>
        <v/>
      </c>
      <c r="AB449" s="33" t="str">
        <f t="shared" ca="1" si="208"/>
        <v/>
      </c>
      <c r="AD449" s="28" t="str">
        <f t="shared" ca="1" si="222"/>
        <v/>
      </c>
      <c r="AE449" s="28" t="str">
        <f t="shared" ca="1" si="223"/>
        <v/>
      </c>
      <c r="AF449" s="28" t="str">
        <f t="shared" ca="1" si="224"/>
        <v/>
      </c>
      <c r="AG449" s="28" t="str">
        <f t="shared" ca="1" si="225"/>
        <v/>
      </c>
      <c r="AH449" s="28" t="str">
        <f t="shared" ca="1" si="226"/>
        <v/>
      </c>
      <c r="AI449" s="28" t="str">
        <f t="shared" ca="1" si="227"/>
        <v/>
      </c>
      <c r="AJ449" s="28" t="str">
        <f t="shared" ca="1" si="228"/>
        <v/>
      </c>
      <c r="AK449" s="28" t="str">
        <f t="shared" ca="1" si="229"/>
        <v/>
      </c>
      <c r="AL449" s="28" t="str">
        <f t="shared" ca="1" si="230"/>
        <v/>
      </c>
      <c r="AM449" s="28" t="str">
        <f t="shared" ca="1" si="231"/>
        <v/>
      </c>
      <c r="AN449" s="28" t="str">
        <f t="shared" ca="1" si="209"/>
        <v/>
      </c>
      <c r="AO449" s="28" t="str">
        <f t="shared" ca="1" si="232"/>
        <v/>
      </c>
      <c r="AP449" s="33" t="str">
        <f t="shared" ca="1" si="210"/>
        <v/>
      </c>
      <c r="AQ449" s="54"/>
      <c r="AR449" s="53"/>
      <c r="AS449" s="53"/>
      <c r="AT449" s="53"/>
      <c r="AU449" s="53"/>
    </row>
    <row r="450" spans="1:51" ht="15" customHeight="1" x14ac:dyDescent="0.25">
      <c r="A450" s="31" t="str">
        <f t="shared" ca="1" si="235"/>
        <v/>
      </c>
      <c r="B450" s="32" t="str">
        <f t="shared" ca="1" si="236"/>
        <v/>
      </c>
      <c r="C450" s="32" t="str">
        <f t="shared" ca="1" si="237"/>
        <v/>
      </c>
      <c r="D450" s="48">
        <f>RAWDATA!A452</f>
        <v>196311</v>
      </c>
      <c r="E450" s="48" t="str">
        <f t="shared" ca="1" si="233"/>
        <v/>
      </c>
      <c r="F450" s="48" t="str">
        <f t="shared" ca="1" si="238"/>
        <v/>
      </c>
      <c r="G450" s="48" t="str">
        <f t="shared" ca="1" si="238"/>
        <v/>
      </c>
      <c r="H450" s="48" t="str">
        <f t="shared" ca="1" si="238"/>
        <v/>
      </c>
      <c r="I450" s="48" t="str">
        <f t="shared" ca="1" si="238"/>
        <v/>
      </c>
      <c r="J450" s="48" t="str">
        <f t="shared" ca="1" si="238"/>
        <v/>
      </c>
      <c r="K450" s="48" t="str">
        <f t="shared" ca="1" si="238"/>
        <v/>
      </c>
      <c r="L450" s="48" t="str">
        <f t="shared" ca="1" si="238"/>
        <v/>
      </c>
      <c r="M450" s="48" t="str">
        <f t="shared" ca="1" si="238"/>
        <v/>
      </c>
      <c r="N450" s="48" t="str">
        <f t="shared" ca="1" si="238"/>
        <v/>
      </c>
      <c r="P450" s="26" t="str">
        <f t="shared" ca="1" si="211"/>
        <v/>
      </c>
      <c r="Q450" s="26" t="str">
        <f t="shared" ca="1" si="212"/>
        <v/>
      </c>
      <c r="R450" s="26" t="str">
        <f t="shared" ca="1" si="213"/>
        <v/>
      </c>
      <c r="S450" s="26" t="str">
        <f t="shared" ca="1" si="214"/>
        <v/>
      </c>
      <c r="T450" s="26" t="str">
        <f t="shared" ca="1" si="215"/>
        <v/>
      </c>
      <c r="U450" s="26" t="str">
        <f t="shared" ca="1" si="216"/>
        <v/>
      </c>
      <c r="V450" s="26" t="str">
        <f t="shared" ca="1" si="217"/>
        <v/>
      </c>
      <c r="W450" s="26" t="str">
        <f t="shared" ca="1" si="218"/>
        <v/>
      </c>
      <c r="X450" s="26" t="str">
        <f t="shared" ca="1" si="219"/>
        <v/>
      </c>
      <c r="Y450" s="26" t="str">
        <f t="shared" ca="1" si="220"/>
        <v/>
      </c>
      <c r="Z450" s="28" t="str">
        <f t="shared" ca="1" si="207"/>
        <v/>
      </c>
      <c r="AA450" s="57" t="str">
        <f t="shared" ca="1" si="221"/>
        <v/>
      </c>
      <c r="AB450" s="33" t="str">
        <f t="shared" ca="1" si="208"/>
        <v/>
      </c>
      <c r="AD450" s="28" t="str">
        <f t="shared" ca="1" si="222"/>
        <v/>
      </c>
      <c r="AE450" s="28" t="str">
        <f t="shared" ca="1" si="223"/>
        <v/>
      </c>
      <c r="AF450" s="28" t="str">
        <f t="shared" ca="1" si="224"/>
        <v/>
      </c>
      <c r="AG450" s="28" t="str">
        <f t="shared" ca="1" si="225"/>
        <v/>
      </c>
      <c r="AH450" s="28" t="str">
        <f t="shared" ca="1" si="226"/>
        <v/>
      </c>
      <c r="AI450" s="28" t="str">
        <f t="shared" ca="1" si="227"/>
        <v/>
      </c>
      <c r="AJ450" s="28" t="str">
        <f t="shared" ca="1" si="228"/>
        <v/>
      </c>
      <c r="AK450" s="28" t="str">
        <f t="shared" ca="1" si="229"/>
        <v/>
      </c>
      <c r="AL450" s="28" t="str">
        <f t="shared" ca="1" si="230"/>
        <v/>
      </c>
      <c r="AM450" s="28" t="str">
        <f t="shared" ca="1" si="231"/>
        <v/>
      </c>
      <c r="AN450" s="28" t="str">
        <f t="shared" ca="1" si="209"/>
        <v/>
      </c>
      <c r="AO450" s="28" t="str">
        <f t="shared" ca="1" si="232"/>
        <v/>
      </c>
      <c r="AP450" s="33" t="str">
        <f t="shared" ca="1" si="210"/>
        <v/>
      </c>
      <c r="AQ450" s="54"/>
      <c r="AR450" s="53"/>
      <c r="AS450" s="53"/>
      <c r="AT450" s="53"/>
      <c r="AU450" s="53"/>
      <c r="AY450" s="29"/>
    </row>
    <row r="451" spans="1:51" ht="15" customHeight="1" x14ac:dyDescent="0.25">
      <c r="A451" s="31" t="str">
        <f t="shared" ca="1" si="235"/>
        <v/>
      </c>
      <c r="B451" s="32" t="str">
        <f t="shared" ca="1" si="236"/>
        <v/>
      </c>
      <c r="C451" s="32" t="str">
        <f t="shared" ca="1" si="237"/>
        <v/>
      </c>
      <c r="D451" s="48">
        <f>RAWDATA!A453</f>
        <v>196312</v>
      </c>
      <c r="E451" s="48" t="str">
        <f t="shared" ca="1" si="233"/>
        <v/>
      </c>
      <c r="F451" s="48" t="str">
        <f t="shared" ca="1" si="238"/>
        <v/>
      </c>
      <c r="G451" s="48" t="str">
        <f t="shared" ca="1" si="238"/>
        <v/>
      </c>
      <c r="H451" s="48" t="str">
        <f t="shared" ca="1" si="238"/>
        <v/>
      </c>
      <c r="I451" s="48" t="str">
        <f t="shared" ca="1" si="238"/>
        <v/>
      </c>
      <c r="J451" s="48" t="str">
        <f t="shared" ca="1" si="238"/>
        <v/>
      </c>
      <c r="K451" s="48" t="str">
        <f t="shared" ca="1" si="238"/>
        <v/>
      </c>
      <c r="L451" s="48" t="str">
        <f t="shared" ca="1" si="238"/>
        <v/>
      </c>
      <c r="M451" s="48" t="str">
        <f t="shared" ca="1" si="238"/>
        <v/>
      </c>
      <c r="N451" s="48" t="str">
        <f t="shared" ca="1" si="238"/>
        <v/>
      </c>
      <c r="P451" s="26" t="str">
        <f t="shared" ca="1" si="211"/>
        <v/>
      </c>
      <c r="Q451" s="26" t="str">
        <f t="shared" ca="1" si="212"/>
        <v/>
      </c>
      <c r="R451" s="26" t="str">
        <f t="shared" ca="1" si="213"/>
        <v/>
      </c>
      <c r="S451" s="26" t="str">
        <f t="shared" ca="1" si="214"/>
        <v/>
      </c>
      <c r="T451" s="26" t="str">
        <f t="shared" ca="1" si="215"/>
        <v/>
      </c>
      <c r="U451" s="26" t="str">
        <f t="shared" ca="1" si="216"/>
        <v/>
      </c>
      <c r="V451" s="26" t="str">
        <f t="shared" ca="1" si="217"/>
        <v/>
      </c>
      <c r="W451" s="26" t="str">
        <f t="shared" ca="1" si="218"/>
        <v/>
      </c>
      <c r="X451" s="26" t="str">
        <f t="shared" ca="1" si="219"/>
        <v/>
      </c>
      <c r="Y451" s="26" t="str">
        <f t="shared" ca="1" si="220"/>
        <v/>
      </c>
      <c r="Z451" s="28" t="str">
        <f t="shared" ca="1" si="207"/>
        <v/>
      </c>
      <c r="AA451" s="57" t="str">
        <f t="shared" ca="1" si="221"/>
        <v/>
      </c>
      <c r="AB451" s="33" t="str">
        <f t="shared" ca="1" si="208"/>
        <v/>
      </c>
      <c r="AD451" s="28" t="str">
        <f t="shared" ca="1" si="222"/>
        <v/>
      </c>
      <c r="AE451" s="28" t="str">
        <f t="shared" ca="1" si="223"/>
        <v/>
      </c>
      <c r="AF451" s="28" t="str">
        <f t="shared" ca="1" si="224"/>
        <v/>
      </c>
      <c r="AG451" s="28" t="str">
        <f t="shared" ca="1" si="225"/>
        <v/>
      </c>
      <c r="AH451" s="28" t="str">
        <f t="shared" ca="1" si="226"/>
        <v/>
      </c>
      <c r="AI451" s="28" t="str">
        <f t="shared" ca="1" si="227"/>
        <v/>
      </c>
      <c r="AJ451" s="28" t="str">
        <f t="shared" ca="1" si="228"/>
        <v/>
      </c>
      <c r="AK451" s="28" t="str">
        <f t="shared" ca="1" si="229"/>
        <v/>
      </c>
      <c r="AL451" s="28" t="str">
        <f t="shared" ca="1" si="230"/>
        <v/>
      </c>
      <c r="AM451" s="28" t="str">
        <f t="shared" ca="1" si="231"/>
        <v/>
      </c>
      <c r="AN451" s="28" t="str">
        <f t="shared" ca="1" si="209"/>
        <v/>
      </c>
      <c r="AO451" s="28" t="str">
        <f t="shared" ca="1" si="232"/>
        <v/>
      </c>
      <c r="AP451" s="33" t="str">
        <f t="shared" ca="1" si="210"/>
        <v/>
      </c>
      <c r="AQ451" s="54"/>
      <c r="AR451" s="53"/>
      <c r="AS451" s="53"/>
      <c r="AT451" s="53"/>
      <c r="AU451" s="53"/>
    </row>
    <row r="452" spans="1:51" ht="15" customHeight="1" x14ac:dyDescent="0.25">
      <c r="A452" s="31" t="str">
        <f t="shared" ca="1" si="235"/>
        <v/>
      </c>
      <c r="B452" s="32" t="str">
        <f t="shared" ca="1" si="236"/>
        <v/>
      </c>
      <c r="C452" s="32" t="str">
        <f t="shared" ca="1" si="237"/>
        <v/>
      </c>
      <c r="D452" s="48">
        <f>RAWDATA!A454</f>
        <v>196401</v>
      </c>
      <c r="E452" s="48" t="str">
        <f t="shared" ca="1" si="233"/>
        <v/>
      </c>
      <c r="F452" s="48" t="str">
        <f t="shared" ca="1" si="238"/>
        <v/>
      </c>
      <c r="G452" s="48" t="str">
        <f t="shared" ca="1" si="238"/>
        <v/>
      </c>
      <c r="H452" s="48" t="str">
        <f t="shared" ca="1" si="238"/>
        <v/>
      </c>
      <c r="I452" s="48" t="str">
        <f t="shared" ca="1" si="238"/>
        <v/>
      </c>
      <c r="J452" s="48" t="str">
        <f t="shared" ca="1" si="238"/>
        <v/>
      </c>
      <c r="K452" s="48" t="str">
        <f t="shared" ca="1" si="238"/>
        <v/>
      </c>
      <c r="L452" s="48" t="str">
        <f t="shared" ca="1" si="238"/>
        <v/>
      </c>
      <c r="M452" s="48" t="str">
        <f t="shared" ca="1" si="238"/>
        <v/>
      </c>
      <c r="N452" s="48" t="str">
        <f t="shared" ca="1" si="238"/>
        <v/>
      </c>
      <c r="P452" s="26" t="str">
        <f t="shared" ca="1" si="211"/>
        <v/>
      </c>
      <c r="Q452" s="26" t="str">
        <f t="shared" ca="1" si="212"/>
        <v/>
      </c>
      <c r="R452" s="26" t="str">
        <f t="shared" ca="1" si="213"/>
        <v/>
      </c>
      <c r="S452" s="26" t="str">
        <f t="shared" ca="1" si="214"/>
        <v/>
      </c>
      <c r="T452" s="26" t="str">
        <f t="shared" ca="1" si="215"/>
        <v/>
      </c>
      <c r="U452" s="26" t="str">
        <f t="shared" ca="1" si="216"/>
        <v/>
      </c>
      <c r="V452" s="26" t="str">
        <f t="shared" ca="1" si="217"/>
        <v/>
      </c>
      <c r="W452" s="26" t="str">
        <f t="shared" ca="1" si="218"/>
        <v/>
      </c>
      <c r="X452" s="26" t="str">
        <f t="shared" ca="1" si="219"/>
        <v/>
      </c>
      <c r="Y452" s="26" t="str">
        <f t="shared" ca="1" si="220"/>
        <v/>
      </c>
      <c r="Z452" s="28" t="str">
        <f t="shared" ca="1" si="207"/>
        <v/>
      </c>
      <c r="AA452" s="57" t="str">
        <f t="shared" ca="1" si="221"/>
        <v/>
      </c>
      <c r="AB452" s="33" t="str">
        <f t="shared" ca="1" si="208"/>
        <v/>
      </c>
      <c r="AD452" s="28" t="str">
        <f t="shared" ca="1" si="222"/>
        <v/>
      </c>
      <c r="AE452" s="28" t="str">
        <f t="shared" ca="1" si="223"/>
        <v/>
      </c>
      <c r="AF452" s="28" t="str">
        <f t="shared" ca="1" si="224"/>
        <v/>
      </c>
      <c r="AG452" s="28" t="str">
        <f t="shared" ca="1" si="225"/>
        <v/>
      </c>
      <c r="AH452" s="28" t="str">
        <f t="shared" ca="1" si="226"/>
        <v/>
      </c>
      <c r="AI452" s="28" t="str">
        <f t="shared" ca="1" si="227"/>
        <v/>
      </c>
      <c r="AJ452" s="28" t="str">
        <f t="shared" ca="1" si="228"/>
        <v/>
      </c>
      <c r="AK452" s="28" t="str">
        <f t="shared" ca="1" si="229"/>
        <v/>
      </c>
      <c r="AL452" s="28" t="str">
        <f t="shared" ca="1" si="230"/>
        <v/>
      </c>
      <c r="AM452" s="28" t="str">
        <f t="shared" ca="1" si="231"/>
        <v/>
      </c>
      <c r="AN452" s="28" t="str">
        <f t="shared" ca="1" si="209"/>
        <v/>
      </c>
      <c r="AO452" s="28" t="str">
        <f t="shared" ca="1" si="232"/>
        <v/>
      </c>
      <c r="AP452" s="33" t="str">
        <f t="shared" ca="1" si="210"/>
        <v/>
      </c>
      <c r="AQ452" s="54"/>
      <c r="AR452" s="53"/>
      <c r="AS452" s="53"/>
      <c r="AT452" s="53"/>
      <c r="AU452" s="53"/>
    </row>
    <row r="453" spans="1:51" ht="15" customHeight="1" x14ac:dyDescent="0.25">
      <c r="A453" s="31" t="str">
        <f t="shared" ca="1" si="235"/>
        <v/>
      </c>
      <c r="B453" s="32" t="str">
        <f t="shared" ca="1" si="236"/>
        <v/>
      </c>
      <c r="C453" s="32" t="str">
        <f t="shared" ca="1" si="237"/>
        <v/>
      </c>
      <c r="D453" s="48">
        <f>RAWDATA!A455</f>
        <v>196402</v>
      </c>
      <c r="E453" s="48" t="str">
        <f t="shared" ca="1" si="233"/>
        <v/>
      </c>
      <c r="F453" s="48" t="str">
        <f t="shared" ca="1" si="238"/>
        <v/>
      </c>
      <c r="G453" s="48" t="str">
        <f t="shared" ca="1" si="238"/>
        <v/>
      </c>
      <c r="H453" s="48" t="str">
        <f t="shared" ca="1" si="238"/>
        <v/>
      </c>
      <c r="I453" s="48" t="str">
        <f t="shared" ca="1" si="238"/>
        <v/>
      </c>
      <c r="J453" s="48" t="str">
        <f t="shared" ca="1" si="238"/>
        <v/>
      </c>
      <c r="K453" s="48" t="str">
        <f t="shared" ca="1" si="238"/>
        <v/>
      </c>
      <c r="L453" s="48" t="str">
        <f t="shared" ca="1" si="238"/>
        <v/>
      </c>
      <c r="M453" s="48" t="str">
        <f t="shared" ca="1" si="238"/>
        <v/>
      </c>
      <c r="N453" s="48" t="str">
        <f t="shared" ca="1" si="238"/>
        <v/>
      </c>
      <c r="P453" s="26" t="str">
        <f t="shared" ca="1" si="211"/>
        <v/>
      </c>
      <c r="Q453" s="26" t="str">
        <f t="shared" ca="1" si="212"/>
        <v/>
      </c>
      <c r="R453" s="26" t="str">
        <f t="shared" ca="1" si="213"/>
        <v/>
      </c>
      <c r="S453" s="26" t="str">
        <f t="shared" ca="1" si="214"/>
        <v/>
      </c>
      <c r="T453" s="26" t="str">
        <f t="shared" ca="1" si="215"/>
        <v/>
      </c>
      <c r="U453" s="26" t="str">
        <f t="shared" ca="1" si="216"/>
        <v/>
      </c>
      <c r="V453" s="26" t="str">
        <f t="shared" ca="1" si="217"/>
        <v/>
      </c>
      <c r="W453" s="26" t="str">
        <f t="shared" ca="1" si="218"/>
        <v/>
      </c>
      <c r="X453" s="26" t="str">
        <f t="shared" ca="1" si="219"/>
        <v/>
      </c>
      <c r="Y453" s="26" t="str">
        <f t="shared" ca="1" si="220"/>
        <v/>
      </c>
      <c r="Z453" s="28" t="str">
        <f t="shared" ca="1" si="207"/>
        <v/>
      </c>
      <c r="AA453" s="57" t="str">
        <f t="shared" ca="1" si="221"/>
        <v/>
      </c>
      <c r="AB453" s="33" t="str">
        <f t="shared" ca="1" si="208"/>
        <v/>
      </c>
      <c r="AD453" s="28" t="str">
        <f t="shared" ca="1" si="222"/>
        <v/>
      </c>
      <c r="AE453" s="28" t="str">
        <f t="shared" ca="1" si="223"/>
        <v/>
      </c>
      <c r="AF453" s="28" t="str">
        <f t="shared" ca="1" si="224"/>
        <v/>
      </c>
      <c r="AG453" s="28" t="str">
        <f t="shared" ca="1" si="225"/>
        <v/>
      </c>
      <c r="AH453" s="28" t="str">
        <f t="shared" ca="1" si="226"/>
        <v/>
      </c>
      <c r="AI453" s="28" t="str">
        <f t="shared" ca="1" si="227"/>
        <v/>
      </c>
      <c r="AJ453" s="28" t="str">
        <f t="shared" ca="1" si="228"/>
        <v/>
      </c>
      <c r="AK453" s="28" t="str">
        <f t="shared" ca="1" si="229"/>
        <v/>
      </c>
      <c r="AL453" s="28" t="str">
        <f t="shared" ca="1" si="230"/>
        <v/>
      </c>
      <c r="AM453" s="28" t="str">
        <f t="shared" ca="1" si="231"/>
        <v/>
      </c>
      <c r="AN453" s="28" t="str">
        <f t="shared" ca="1" si="209"/>
        <v/>
      </c>
      <c r="AO453" s="28" t="str">
        <f t="shared" ca="1" si="232"/>
        <v/>
      </c>
      <c r="AP453" s="33" t="str">
        <f t="shared" ca="1" si="210"/>
        <v/>
      </c>
      <c r="AQ453" s="54"/>
      <c r="AR453" s="53"/>
      <c r="AS453" s="53"/>
      <c r="AT453" s="53"/>
      <c r="AU453" s="53"/>
    </row>
    <row r="454" spans="1:51" ht="15" customHeight="1" x14ac:dyDescent="0.25">
      <c r="A454" s="31" t="str">
        <f t="shared" ca="1" si="235"/>
        <v/>
      </c>
      <c r="B454" s="32" t="str">
        <f t="shared" ca="1" si="236"/>
        <v/>
      </c>
      <c r="C454" s="32" t="str">
        <f t="shared" ca="1" si="237"/>
        <v/>
      </c>
      <c r="D454" s="48">
        <f>RAWDATA!A456</f>
        <v>196403</v>
      </c>
      <c r="E454" s="48" t="str">
        <f t="shared" ca="1" si="233"/>
        <v/>
      </c>
      <c r="F454" s="48" t="str">
        <f t="shared" ca="1" si="238"/>
        <v/>
      </c>
      <c r="G454" s="48" t="str">
        <f t="shared" ca="1" si="238"/>
        <v/>
      </c>
      <c r="H454" s="48" t="str">
        <f t="shared" ca="1" si="238"/>
        <v/>
      </c>
      <c r="I454" s="48" t="str">
        <f t="shared" ca="1" si="238"/>
        <v/>
      </c>
      <c r="J454" s="48" t="str">
        <f t="shared" ca="1" si="238"/>
        <v/>
      </c>
      <c r="K454" s="48" t="str">
        <f t="shared" ca="1" si="238"/>
        <v/>
      </c>
      <c r="L454" s="48" t="str">
        <f t="shared" ca="1" si="238"/>
        <v/>
      </c>
      <c r="M454" s="48" t="str">
        <f t="shared" ca="1" si="238"/>
        <v/>
      </c>
      <c r="N454" s="48" t="str">
        <f t="shared" ca="1" si="238"/>
        <v/>
      </c>
      <c r="P454" s="26" t="str">
        <f t="shared" ca="1" si="211"/>
        <v/>
      </c>
      <c r="Q454" s="26" t="str">
        <f t="shared" ca="1" si="212"/>
        <v/>
      </c>
      <c r="R454" s="26" t="str">
        <f t="shared" ca="1" si="213"/>
        <v/>
      </c>
      <c r="S454" s="26" t="str">
        <f t="shared" ca="1" si="214"/>
        <v/>
      </c>
      <c r="T454" s="26" t="str">
        <f t="shared" ca="1" si="215"/>
        <v/>
      </c>
      <c r="U454" s="26" t="str">
        <f t="shared" ca="1" si="216"/>
        <v/>
      </c>
      <c r="V454" s="26" t="str">
        <f t="shared" ca="1" si="217"/>
        <v/>
      </c>
      <c r="W454" s="26" t="str">
        <f t="shared" ca="1" si="218"/>
        <v/>
      </c>
      <c r="X454" s="26" t="str">
        <f t="shared" ca="1" si="219"/>
        <v/>
      </c>
      <c r="Y454" s="26" t="str">
        <f t="shared" ca="1" si="220"/>
        <v/>
      </c>
      <c r="Z454" s="28" t="str">
        <f t="shared" ca="1" si="207"/>
        <v/>
      </c>
      <c r="AA454" s="57" t="str">
        <f t="shared" ca="1" si="221"/>
        <v/>
      </c>
      <c r="AB454" s="33" t="str">
        <f t="shared" ca="1" si="208"/>
        <v/>
      </c>
      <c r="AD454" s="28" t="str">
        <f t="shared" ca="1" si="222"/>
        <v/>
      </c>
      <c r="AE454" s="28" t="str">
        <f t="shared" ca="1" si="223"/>
        <v/>
      </c>
      <c r="AF454" s="28" t="str">
        <f t="shared" ca="1" si="224"/>
        <v/>
      </c>
      <c r="AG454" s="28" t="str">
        <f t="shared" ca="1" si="225"/>
        <v/>
      </c>
      <c r="AH454" s="28" t="str">
        <f t="shared" ca="1" si="226"/>
        <v/>
      </c>
      <c r="AI454" s="28" t="str">
        <f t="shared" ca="1" si="227"/>
        <v/>
      </c>
      <c r="AJ454" s="28" t="str">
        <f t="shared" ca="1" si="228"/>
        <v/>
      </c>
      <c r="AK454" s="28" t="str">
        <f t="shared" ca="1" si="229"/>
        <v/>
      </c>
      <c r="AL454" s="28" t="str">
        <f t="shared" ca="1" si="230"/>
        <v/>
      </c>
      <c r="AM454" s="28" t="str">
        <f t="shared" ca="1" si="231"/>
        <v/>
      </c>
      <c r="AN454" s="28" t="str">
        <f t="shared" ca="1" si="209"/>
        <v/>
      </c>
      <c r="AO454" s="28" t="str">
        <f t="shared" ca="1" si="232"/>
        <v/>
      </c>
      <c r="AP454" s="33" t="str">
        <f t="shared" ca="1" si="210"/>
        <v/>
      </c>
      <c r="AQ454" s="54"/>
      <c r="AR454" s="53"/>
      <c r="AS454" s="53"/>
      <c r="AT454" s="53"/>
      <c r="AU454" s="53"/>
    </row>
    <row r="455" spans="1:51" ht="15" customHeight="1" x14ac:dyDescent="0.25">
      <c r="A455" s="31" t="str">
        <f t="shared" ca="1" si="235"/>
        <v/>
      </c>
      <c r="B455" s="32" t="str">
        <f t="shared" ca="1" si="236"/>
        <v/>
      </c>
      <c r="C455" s="32" t="str">
        <f t="shared" ca="1" si="237"/>
        <v/>
      </c>
      <c r="D455" s="48">
        <f>RAWDATA!A457</f>
        <v>196404</v>
      </c>
      <c r="E455" s="48" t="str">
        <f t="shared" ca="1" si="233"/>
        <v/>
      </c>
      <c r="F455" s="48" t="str">
        <f t="shared" ca="1" si="238"/>
        <v/>
      </c>
      <c r="G455" s="48" t="str">
        <f t="shared" ca="1" si="238"/>
        <v/>
      </c>
      <c r="H455" s="48" t="str">
        <f t="shared" ca="1" si="238"/>
        <v/>
      </c>
      <c r="I455" s="48" t="str">
        <f t="shared" ca="1" si="238"/>
        <v/>
      </c>
      <c r="J455" s="48" t="str">
        <f t="shared" ca="1" si="238"/>
        <v/>
      </c>
      <c r="K455" s="48" t="str">
        <f t="shared" ca="1" si="238"/>
        <v/>
      </c>
      <c r="L455" s="48" t="str">
        <f t="shared" ca="1" si="238"/>
        <v/>
      </c>
      <c r="M455" s="48" t="str">
        <f t="shared" ca="1" si="238"/>
        <v/>
      </c>
      <c r="N455" s="48" t="str">
        <f t="shared" ca="1" si="238"/>
        <v/>
      </c>
      <c r="P455" s="26" t="str">
        <f t="shared" ca="1" si="211"/>
        <v/>
      </c>
      <c r="Q455" s="26" t="str">
        <f t="shared" ca="1" si="212"/>
        <v/>
      </c>
      <c r="R455" s="26" t="str">
        <f t="shared" ca="1" si="213"/>
        <v/>
      </c>
      <c r="S455" s="26" t="str">
        <f t="shared" ca="1" si="214"/>
        <v/>
      </c>
      <c r="T455" s="26" t="str">
        <f t="shared" ca="1" si="215"/>
        <v/>
      </c>
      <c r="U455" s="26" t="str">
        <f t="shared" ca="1" si="216"/>
        <v/>
      </c>
      <c r="V455" s="26" t="str">
        <f t="shared" ca="1" si="217"/>
        <v/>
      </c>
      <c r="W455" s="26" t="str">
        <f t="shared" ca="1" si="218"/>
        <v/>
      </c>
      <c r="X455" s="26" t="str">
        <f t="shared" ca="1" si="219"/>
        <v/>
      </c>
      <c r="Y455" s="26" t="str">
        <f t="shared" ca="1" si="220"/>
        <v/>
      </c>
      <c r="Z455" s="28" t="str">
        <f t="shared" ca="1" si="207"/>
        <v/>
      </c>
      <c r="AA455" s="57" t="str">
        <f t="shared" ca="1" si="221"/>
        <v/>
      </c>
      <c r="AB455" s="33" t="str">
        <f t="shared" ca="1" si="208"/>
        <v/>
      </c>
      <c r="AD455" s="28" t="str">
        <f t="shared" ca="1" si="222"/>
        <v/>
      </c>
      <c r="AE455" s="28" t="str">
        <f t="shared" ca="1" si="223"/>
        <v/>
      </c>
      <c r="AF455" s="28" t="str">
        <f t="shared" ca="1" si="224"/>
        <v/>
      </c>
      <c r="AG455" s="28" t="str">
        <f t="shared" ca="1" si="225"/>
        <v/>
      </c>
      <c r="AH455" s="28" t="str">
        <f t="shared" ca="1" si="226"/>
        <v/>
      </c>
      <c r="AI455" s="28" t="str">
        <f t="shared" ca="1" si="227"/>
        <v/>
      </c>
      <c r="AJ455" s="28" t="str">
        <f t="shared" ca="1" si="228"/>
        <v/>
      </c>
      <c r="AK455" s="28" t="str">
        <f t="shared" ca="1" si="229"/>
        <v/>
      </c>
      <c r="AL455" s="28" t="str">
        <f t="shared" ca="1" si="230"/>
        <v/>
      </c>
      <c r="AM455" s="28" t="str">
        <f t="shared" ca="1" si="231"/>
        <v/>
      </c>
      <c r="AN455" s="28" t="str">
        <f t="shared" ca="1" si="209"/>
        <v/>
      </c>
      <c r="AO455" s="28" t="str">
        <f t="shared" ca="1" si="232"/>
        <v/>
      </c>
      <c r="AP455" s="33" t="str">
        <f t="shared" ca="1" si="210"/>
        <v/>
      </c>
      <c r="AQ455" s="54"/>
      <c r="AR455" s="53"/>
      <c r="AS455" s="53"/>
      <c r="AT455" s="53"/>
      <c r="AU455" s="53"/>
    </row>
    <row r="456" spans="1:51" ht="15" customHeight="1" x14ac:dyDescent="0.25">
      <c r="A456" s="31" t="str">
        <f t="shared" ca="1" si="235"/>
        <v/>
      </c>
      <c r="B456" s="32" t="str">
        <f t="shared" ca="1" si="236"/>
        <v/>
      </c>
      <c r="C456" s="32" t="str">
        <f t="shared" ca="1" si="237"/>
        <v/>
      </c>
      <c r="D456" s="48">
        <f>RAWDATA!A458</f>
        <v>196405</v>
      </c>
      <c r="E456" s="48" t="str">
        <f t="shared" ca="1" si="233"/>
        <v/>
      </c>
      <c r="F456" s="48" t="str">
        <f t="shared" ca="1" si="238"/>
        <v/>
      </c>
      <c r="G456" s="48" t="str">
        <f t="shared" ca="1" si="238"/>
        <v/>
      </c>
      <c r="H456" s="48" t="str">
        <f t="shared" ca="1" si="238"/>
        <v/>
      </c>
      <c r="I456" s="48" t="str">
        <f t="shared" ca="1" si="238"/>
        <v/>
      </c>
      <c r="J456" s="48" t="str">
        <f t="shared" ca="1" si="238"/>
        <v/>
      </c>
      <c r="K456" s="48" t="str">
        <f t="shared" ca="1" si="238"/>
        <v/>
      </c>
      <c r="L456" s="48" t="str">
        <f t="shared" ca="1" si="238"/>
        <v/>
      </c>
      <c r="M456" s="48" t="str">
        <f t="shared" ca="1" si="238"/>
        <v/>
      </c>
      <c r="N456" s="48" t="str">
        <f t="shared" ca="1" si="238"/>
        <v/>
      </c>
      <c r="P456" s="26" t="str">
        <f t="shared" ca="1" si="211"/>
        <v/>
      </c>
      <c r="Q456" s="26" t="str">
        <f t="shared" ca="1" si="212"/>
        <v/>
      </c>
      <c r="R456" s="26" t="str">
        <f t="shared" ca="1" si="213"/>
        <v/>
      </c>
      <c r="S456" s="26" t="str">
        <f t="shared" ca="1" si="214"/>
        <v/>
      </c>
      <c r="T456" s="26" t="str">
        <f t="shared" ca="1" si="215"/>
        <v/>
      </c>
      <c r="U456" s="26" t="str">
        <f t="shared" ca="1" si="216"/>
        <v/>
      </c>
      <c r="V456" s="26" t="str">
        <f t="shared" ca="1" si="217"/>
        <v/>
      </c>
      <c r="W456" s="26" t="str">
        <f t="shared" ca="1" si="218"/>
        <v/>
      </c>
      <c r="X456" s="26" t="str">
        <f t="shared" ca="1" si="219"/>
        <v/>
      </c>
      <c r="Y456" s="26" t="str">
        <f t="shared" ca="1" si="220"/>
        <v/>
      </c>
      <c r="Z456" s="28" t="str">
        <f t="shared" ref="Z456:Z499" ca="1" si="239">IF(P456="","",IF(P455="",AVERAGE(Y456-1,X456-1)-AVERAGE(P456-1,Q456-1),AVERAGE(Y456/Y455-1,X456/X455-1)-AVERAGE(P456/P455-1,Q456/Q455-1)))</f>
        <v/>
      </c>
      <c r="AA456" s="57" t="str">
        <f t="shared" ca="1" si="221"/>
        <v/>
      </c>
      <c r="AB456" s="33" t="str">
        <f t="shared" ref="AB456:AB499" ca="1" si="240">IF(P456="","",IF(P455="",AVERAGE(Y456-1,X456-1)-AA456,AVERAGE(Y456/Y455-1,X456/X455-1)-AA456))</f>
        <v/>
      </c>
      <c r="AD456" s="28" t="str">
        <f t="shared" ca="1" si="222"/>
        <v/>
      </c>
      <c r="AE456" s="28" t="str">
        <f t="shared" ca="1" si="223"/>
        <v/>
      </c>
      <c r="AF456" s="28" t="str">
        <f t="shared" ca="1" si="224"/>
        <v/>
      </c>
      <c r="AG456" s="28" t="str">
        <f t="shared" ca="1" si="225"/>
        <v/>
      </c>
      <c r="AH456" s="28" t="str">
        <f t="shared" ca="1" si="226"/>
        <v/>
      </c>
      <c r="AI456" s="28" t="str">
        <f t="shared" ca="1" si="227"/>
        <v/>
      </c>
      <c r="AJ456" s="28" t="str">
        <f t="shared" ca="1" si="228"/>
        <v/>
      </c>
      <c r="AK456" s="28" t="str">
        <f t="shared" ca="1" si="229"/>
        <v/>
      </c>
      <c r="AL456" s="28" t="str">
        <f t="shared" ca="1" si="230"/>
        <v/>
      </c>
      <c r="AM456" s="28" t="str">
        <f t="shared" ca="1" si="231"/>
        <v/>
      </c>
      <c r="AN456" s="28" t="str">
        <f t="shared" ref="AN456:AN499" ca="1" si="241">IF(AD456="","",IF(AD455="",AVERAGE(AM456,AL456)-AVERAGE(AD456,AE456),AVERAGE(AM456,AL456)-AVERAGE(AD456,AE456)))</f>
        <v/>
      </c>
      <c r="AO456" s="28" t="str">
        <f t="shared" ca="1" si="232"/>
        <v/>
      </c>
      <c r="AP456" s="33" t="str">
        <f t="shared" ref="AP456:AP499" ca="1" si="242">IF(AD456="","",IF(AD455="",AVERAGE(AM456,AL456)-AO456,AVERAGE(AM456,AL456)-AO456))</f>
        <v/>
      </c>
      <c r="AQ456" s="54"/>
      <c r="AR456" s="53"/>
      <c r="AS456" s="53"/>
      <c r="AT456" s="53"/>
      <c r="AU456" s="53"/>
    </row>
    <row r="457" spans="1:51" ht="15" customHeight="1" x14ac:dyDescent="0.25">
      <c r="A457" s="31" t="str">
        <f t="shared" ca="1" si="235"/>
        <v/>
      </c>
      <c r="B457" s="32" t="str">
        <f t="shared" ca="1" si="236"/>
        <v/>
      </c>
      <c r="C457" s="32" t="str">
        <f t="shared" ca="1" si="237"/>
        <v/>
      </c>
      <c r="D457" s="48">
        <f>RAWDATA!A459</f>
        <v>196406</v>
      </c>
      <c r="E457" s="48" t="str">
        <f t="shared" ca="1" si="233"/>
        <v/>
      </c>
      <c r="F457" s="48" t="str">
        <f t="shared" ca="1" si="238"/>
        <v/>
      </c>
      <c r="G457" s="48" t="str">
        <f t="shared" ca="1" si="238"/>
        <v/>
      </c>
      <c r="H457" s="48" t="str">
        <f t="shared" ca="1" si="238"/>
        <v/>
      </c>
      <c r="I457" s="48" t="str">
        <f t="shared" ca="1" si="238"/>
        <v/>
      </c>
      <c r="J457" s="48" t="str">
        <f t="shared" ca="1" si="238"/>
        <v/>
      </c>
      <c r="K457" s="48" t="str">
        <f t="shared" ca="1" si="238"/>
        <v/>
      </c>
      <c r="L457" s="48" t="str">
        <f t="shared" ca="1" si="238"/>
        <v/>
      </c>
      <c r="M457" s="48" t="str">
        <f t="shared" ca="1" si="238"/>
        <v/>
      </c>
      <c r="N457" s="48" t="str">
        <f t="shared" ca="1" si="238"/>
        <v/>
      </c>
      <c r="P457" s="26" t="str">
        <f t="shared" ref="P457:P520" ca="1" si="243">IF(E457="","",IF(P456="",1*(1+E457/100),P456*(1+E457/100)))</f>
        <v/>
      </c>
      <c r="Q457" s="26" t="str">
        <f t="shared" ref="Q457:Q520" ca="1" si="244">IF(F457="","",IF(Q456="",1*(1+F457/100),Q456*(1+F457/100)))</f>
        <v/>
      </c>
      <c r="R457" s="26" t="str">
        <f t="shared" ref="R457:R520" ca="1" si="245">IF(G457="","",IF(R456="",1*(1+G457/100),R456*(1+G457/100)))</f>
        <v/>
      </c>
      <c r="S457" s="26" t="str">
        <f t="shared" ref="S457:S520" ca="1" si="246">IF(H457="","",IF(S456="",1*(1+H457/100),S456*(1+H457/100)))</f>
        <v/>
      </c>
      <c r="T457" s="26" t="str">
        <f t="shared" ref="T457:T520" ca="1" si="247">IF(I457="","",IF(T456="",1*(1+I457/100),T456*(1+I457/100)))</f>
        <v/>
      </c>
      <c r="U457" s="26" t="str">
        <f t="shared" ref="U457:U520" ca="1" si="248">IF(J457="","",IF(U456="",1*(1+J457/100),U456*(1+J457/100)))</f>
        <v/>
      </c>
      <c r="V457" s="26" t="str">
        <f t="shared" ref="V457:V520" ca="1" si="249">IF(K457="","",IF(V456="",1*(1+K457/100),V456*(1+K457/100)))</f>
        <v/>
      </c>
      <c r="W457" s="26" t="str">
        <f t="shared" ref="W457:W520" ca="1" si="250">IF(L457="","",IF(W456="",1*(1+L457/100),W456*(1+L457/100)))</f>
        <v/>
      </c>
      <c r="X457" s="26" t="str">
        <f t="shared" ref="X457:X520" ca="1" si="251">IF(M457="","",IF(X456="",1*(1+M457/100),X456*(1+M457/100)))</f>
        <v/>
      </c>
      <c r="Y457" s="26" t="str">
        <f t="shared" ref="Y457:Y520" ca="1" si="252">IF(N457="","",IF(Y456="",1*(1+N457/100),Y456*(1+N457/100)))</f>
        <v/>
      </c>
      <c r="Z457" s="28" t="str">
        <f t="shared" ca="1" si="239"/>
        <v/>
      </c>
      <c r="AA457" s="57" t="str">
        <f t="shared" ref="AA457:AA520" ca="1" si="253">IF(E457="","",AVERAGE(E457:N457)/100)</f>
        <v/>
      </c>
      <c r="AB457" s="33" t="str">
        <f t="shared" ca="1" si="240"/>
        <v/>
      </c>
      <c r="AD457" s="28" t="str">
        <f t="shared" ref="AD457:AD520" ca="1" si="254">IF(E457="","",IF(P456="",LN(P457),LN(P457/P456)))</f>
        <v/>
      </c>
      <c r="AE457" s="28" t="str">
        <f t="shared" ref="AE457:AE520" ca="1" si="255">IF(F457="","",IF(Q456="",LN(Q457),LN(Q457/Q456)))</f>
        <v/>
      </c>
      <c r="AF457" s="28" t="str">
        <f t="shared" ref="AF457:AF520" ca="1" si="256">IF(G457="","",IF(R456="",LN(R457),LN(R457/R456)))</f>
        <v/>
      </c>
      <c r="AG457" s="28" t="str">
        <f t="shared" ref="AG457:AG520" ca="1" si="257">IF(H457="","",IF(S456="",LN(S457),LN(S457/S456)))</f>
        <v/>
      </c>
      <c r="AH457" s="28" t="str">
        <f t="shared" ref="AH457:AH520" ca="1" si="258">IF(I457="","",IF(T456="",LN(T457),LN(T457/T456)))</f>
        <v/>
      </c>
      <c r="AI457" s="28" t="str">
        <f t="shared" ref="AI457:AI520" ca="1" si="259">IF(J457="","",IF(U456="",LN(U457),LN(U457/U456)))</f>
        <v/>
      </c>
      <c r="AJ457" s="28" t="str">
        <f t="shared" ref="AJ457:AJ520" ca="1" si="260">IF(K457="","",IF(V456="",LN(V457),LN(V457/V456)))</f>
        <v/>
      </c>
      <c r="AK457" s="28" t="str">
        <f t="shared" ref="AK457:AK520" ca="1" si="261">IF(L457="","",IF(W456="",LN(W457),LN(W457/W456)))</f>
        <v/>
      </c>
      <c r="AL457" s="28" t="str">
        <f t="shared" ref="AL457:AL520" ca="1" si="262">IF(M457="","",IF(X456="",LN(X457),LN(X457/X456)))</f>
        <v/>
      </c>
      <c r="AM457" s="28" t="str">
        <f t="shared" ref="AM457:AM520" ca="1" si="263">IF(N457="","",IF(Y456="",LN(Y457),LN(Y457/Y456)))</f>
        <v/>
      </c>
      <c r="AN457" s="28" t="str">
        <f t="shared" ca="1" si="241"/>
        <v/>
      </c>
      <c r="AO457" s="28" t="str">
        <f t="shared" ref="AO457:AO520" ca="1" si="264">IF(AA457="","",LN(1+AA457))</f>
        <v/>
      </c>
      <c r="AP457" s="33" t="str">
        <f t="shared" ca="1" si="242"/>
        <v/>
      </c>
      <c r="AQ457" s="54"/>
      <c r="AR457" s="53"/>
      <c r="AS457" s="53"/>
      <c r="AT457" s="53"/>
      <c r="AU457" s="53"/>
    </row>
    <row r="458" spans="1:51" ht="15" customHeight="1" x14ac:dyDescent="0.25">
      <c r="A458" s="31" t="str">
        <f t="shared" ca="1" si="235"/>
        <v/>
      </c>
      <c r="B458" s="32" t="str">
        <f t="shared" ca="1" si="236"/>
        <v/>
      </c>
      <c r="C458" s="32" t="str">
        <f t="shared" ca="1" si="237"/>
        <v/>
      </c>
      <c r="D458" s="48">
        <f>RAWDATA!A460</f>
        <v>196407</v>
      </c>
      <c r="E458" s="48" t="str">
        <f t="shared" ref="E458:E521" ca="1" si="265">IF(OR($D458&lt;$B$3,$D458&gt;$B$4),"",IF(ISERROR(VLOOKUP($D458,INDIRECT($B$1),E$7,0)),"",VLOOKUP($D458,INDIRECT($B$1),E$7,0)))</f>
        <v/>
      </c>
      <c r="F458" s="48" t="str">
        <f t="shared" ca="1" si="238"/>
        <v/>
      </c>
      <c r="G458" s="48" t="str">
        <f t="shared" ca="1" si="238"/>
        <v/>
      </c>
      <c r="H458" s="48" t="str">
        <f t="shared" ca="1" si="238"/>
        <v/>
      </c>
      <c r="I458" s="48" t="str">
        <f t="shared" ca="1" si="238"/>
        <v/>
      </c>
      <c r="J458" s="48" t="str">
        <f t="shared" ca="1" si="238"/>
        <v/>
      </c>
      <c r="K458" s="48" t="str">
        <f t="shared" ca="1" si="238"/>
        <v/>
      </c>
      <c r="L458" s="48" t="str">
        <f t="shared" ca="1" si="238"/>
        <v/>
      </c>
      <c r="M458" s="48" t="str">
        <f t="shared" ca="1" si="238"/>
        <v/>
      </c>
      <c r="N458" s="48" t="str">
        <f t="shared" ca="1" si="238"/>
        <v/>
      </c>
      <c r="P458" s="26" t="str">
        <f t="shared" ca="1" si="243"/>
        <v/>
      </c>
      <c r="Q458" s="26" t="str">
        <f t="shared" ca="1" si="244"/>
        <v/>
      </c>
      <c r="R458" s="26" t="str">
        <f t="shared" ca="1" si="245"/>
        <v/>
      </c>
      <c r="S458" s="26" t="str">
        <f t="shared" ca="1" si="246"/>
        <v/>
      </c>
      <c r="T458" s="26" t="str">
        <f t="shared" ca="1" si="247"/>
        <v/>
      </c>
      <c r="U458" s="26" t="str">
        <f t="shared" ca="1" si="248"/>
        <v/>
      </c>
      <c r="V458" s="26" t="str">
        <f t="shared" ca="1" si="249"/>
        <v/>
      </c>
      <c r="W458" s="26" t="str">
        <f t="shared" ca="1" si="250"/>
        <v/>
      </c>
      <c r="X458" s="26" t="str">
        <f t="shared" ca="1" si="251"/>
        <v/>
      </c>
      <c r="Y458" s="26" t="str">
        <f t="shared" ca="1" si="252"/>
        <v/>
      </c>
      <c r="Z458" s="28" t="str">
        <f t="shared" ca="1" si="239"/>
        <v/>
      </c>
      <c r="AA458" s="57" t="str">
        <f t="shared" ca="1" si="253"/>
        <v/>
      </c>
      <c r="AB458" s="33" t="str">
        <f t="shared" ca="1" si="240"/>
        <v/>
      </c>
      <c r="AD458" s="28" t="str">
        <f t="shared" ca="1" si="254"/>
        <v/>
      </c>
      <c r="AE458" s="28" t="str">
        <f t="shared" ca="1" si="255"/>
        <v/>
      </c>
      <c r="AF458" s="28" t="str">
        <f t="shared" ca="1" si="256"/>
        <v/>
      </c>
      <c r="AG458" s="28" t="str">
        <f t="shared" ca="1" si="257"/>
        <v/>
      </c>
      <c r="AH458" s="28" t="str">
        <f t="shared" ca="1" si="258"/>
        <v/>
      </c>
      <c r="AI458" s="28" t="str">
        <f t="shared" ca="1" si="259"/>
        <v/>
      </c>
      <c r="AJ458" s="28" t="str">
        <f t="shared" ca="1" si="260"/>
        <v/>
      </c>
      <c r="AK458" s="28" t="str">
        <f t="shared" ca="1" si="261"/>
        <v/>
      </c>
      <c r="AL458" s="28" t="str">
        <f t="shared" ca="1" si="262"/>
        <v/>
      </c>
      <c r="AM458" s="28" t="str">
        <f t="shared" ca="1" si="263"/>
        <v/>
      </c>
      <c r="AN458" s="28" t="str">
        <f t="shared" ca="1" si="241"/>
        <v/>
      </c>
      <c r="AO458" s="28" t="str">
        <f t="shared" ca="1" si="264"/>
        <v/>
      </c>
      <c r="AP458" s="33" t="str">
        <f t="shared" ca="1" si="242"/>
        <v/>
      </c>
      <c r="AQ458" s="54"/>
      <c r="AR458" s="53"/>
      <c r="AS458" s="53"/>
      <c r="AT458" s="53"/>
      <c r="AU458" s="53"/>
    </row>
    <row r="459" spans="1:51" ht="15" customHeight="1" x14ac:dyDescent="0.25">
      <c r="A459" s="31" t="str">
        <f t="shared" ca="1" si="235"/>
        <v/>
      </c>
      <c r="B459" s="32" t="str">
        <f t="shared" ca="1" si="236"/>
        <v/>
      </c>
      <c r="C459" s="32" t="str">
        <f t="shared" ca="1" si="237"/>
        <v/>
      </c>
      <c r="D459" s="48">
        <f>RAWDATA!A461</f>
        <v>196408</v>
      </c>
      <c r="E459" s="48" t="str">
        <f t="shared" ca="1" si="265"/>
        <v/>
      </c>
      <c r="F459" s="48" t="str">
        <f t="shared" ca="1" si="238"/>
        <v/>
      </c>
      <c r="G459" s="48" t="str">
        <f t="shared" ca="1" si="238"/>
        <v/>
      </c>
      <c r="H459" s="48" t="str">
        <f t="shared" ca="1" si="238"/>
        <v/>
      </c>
      <c r="I459" s="48" t="str">
        <f t="shared" ca="1" si="238"/>
        <v/>
      </c>
      <c r="J459" s="48" t="str">
        <f t="shared" ca="1" si="238"/>
        <v/>
      </c>
      <c r="K459" s="48" t="str">
        <f t="shared" ca="1" si="238"/>
        <v/>
      </c>
      <c r="L459" s="48" t="str">
        <f t="shared" ca="1" si="238"/>
        <v/>
      </c>
      <c r="M459" s="48" t="str">
        <f t="shared" ca="1" si="238"/>
        <v/>
      </c>
      <c r="N459" s="48" t="str">
        <f t="shared" ca="1" si="238"/>
        <v/>
      </c>
      <c r="P459" s="26" t="str">
        <f t="shared" ca="1" si="243"/>
        <v/>
      </c>
      <c r="Q459" s="26" t="str">
        <f t="shared" ca="1" si="244"/>
        <v/>
      </c>
      <c r="R459" s="26" t="str">
        <f t="shared" ca="1" si="245"/>
        <v/>
      </c>
      <c r="S459" s="26" t="str">
        <f t="shared" ca="1" si="246"/>
        <v/>
      </c>
      <c r="T459" s="26" t="str">
        <f t="shared" ca="1" si="247"/>
        <v/>
      </c>
      <c r="U459" s="26" t="str">
        <f t="shared" ca="1" si="248"/>
        <v/>
      </c>
      <c r="V459" s="26" t="str">
        <f t="shared" ca="1" si="249"/>
        <v/>
      </c>
      <c r="W459" s="26" t="str">
        <f t="shared" ca="1" si="250"/>
        <v/>
      </c>
      <c r="X459" s="26" t="str">
        <f t="shared" ca="1" si="251"/>
        <v/>
      </c>
      <c r="Y459" s="26" t="str">
        <f t="shared" ca="1" si="252"/>
        <v/>
      </c>
      <c r="Z459" s="28" t="str">
        <f t="shared" ca="1" si="239"/>
        <v/>
      </c>
      <c r="AA459" s="57" t="str">
        <f t="shared" ca="1" si="253"/>
        <v/>
      </c>
      <c r="AB459" s="33" t="str">
        <f t="shared" ca="1" si="240"/>
        <v/>
      </c>
      <c r="AD459" s="28" t="str">
        <f t="shared" ca="1" si="254"/>
        <v/>
      </c>
      <c r="AE459" s="28" t="str">
        <f t="shared" ca="1" si="255"/>
        <v/>
      </c>
      <c r="AF459" s="28" t="str">
        <f t="shared" ca="1" si="256"/>
        <v/>
      </c>
      <c r="AG459" s="28" t="str">
        <f t="shared" ca="1" si="257"/>
        <v/>
      </c>
      <c r="AH459" s="28" t="str">
        <f t="shared" ca="1" si="258"/>
        <v/>
      </c>
      <c r="AI459" s="28" t="str">
        <f t="shared" ca="1" si="259"/>
        <v/>
      </c>
      <c r="AJ459" s="28" t="str">
        <f t="shared" ca="1" si="260"/>
        <v/>
      </c>
      <c r="AK459" s="28" t="str">
        <f t="shared" ca="1" si="261"/>
        <v/>
      </c>
      <c r="AL459" s="28" t="str">
        <f t="shared" ca="1" si="262"/>
        <v/>
      </c>
      <c r="AM459" s="28" t="str">
        <f t="shared" ca="1" si="263"/>
        <v/>
      </c>
      <c r="AN459" s="28" t="str">
        <f t="shared" ca="1" si="241"/>
        <v/>
      </c>
      <c r="AO459" s="28" t="str">
        <f t="shared" ca="1" si="264"/>
        <v/>
      </c>
      <c r="AP459" s="33" t="str">
        <f t="shared" ca="1" si="242"/>
        <v/>
      </c>
      <c r="AQ459" s="54"/>
      <c r="AR459" s="53"/>
      <c r="AS459" s="53"/>
      <c r="AT459" s="53"/>
      <c r="AU459" s="53"/>
    </row>
    <row r="460" spans="1:51" ht="15" customHeight="1" x14ac:dyDescent="0.25">
      <c r="A460" s="31" t="str">
        <f t="shared" ca="1" si="235"/>
        <v/>
      </c>
      <c r="B460" s="32" t="str">
        <f t="shared" ca="1" si="236"/>
        <v/>
      </c>
      <c r="C460" s="32" t="str">
        <f t="shared" ca="1" si="237"/>
        <v/>
      </c>
      <c r="D460" s="48">
        <f>RAWDATA!A462</f>
        <v>196409</v>
      </c>
      <c r="E460" s="48" t="str">
        <f t="shared" ca="1" si="265"/>
        <v/>
      </c>
      <c r="F460" s="48" t="str">
        <f t="shared" ca="1" si="238"/>
        <v/>
      </c>
      <c r="G460" s="48" t="str">
        <f t="shared" ca="1" si="238"/>
        <v/>
      </c>
      <c r="H460" s="48" t="str">
        <f t="shared" ca="1" si="238"/>
        <v/>
      </c>
      <c r="I460" s="48" t="str">
        <f t="shared" ca="1" si="238"/>
        <v/>
      </c>
      <c r="J460" s="48" t="str">
        <f t="shared" ca="1" si="238"/>
        <v/>
      </c>
      <c r="K460" s="48" t="str">
        <f t="shared" ca="1" si="238"/>
        <v/>
      </c>
      <c r="L460" s="48" t="str">
        <f t="shared" ca="1" si="238"/>
        <v/>
      </c>
      <c r="M460" s="48" t="str">
        <f t="shared" ca="1" si="238"/>
        <v/>
      </c>
      <c r="N460" s="48" t="str">
        <f t="shared" ca="1" si="238"/>
        <v/>
      </c>
      <c r="P460" s="26" t="str">
        <f t="shared" ca="1" si="243"/>
        <v/>
      </c>
      <c r="Q460" s="26" t="str">
        <f t="shared" ca="1" si="244"/>
        <v/>
      </c>
      <c r="R460" s="26" t="str">
        <f t="shared" ca="1" si="245"/>
        <v/>
      </c>
      <c r="S460" s="26" t="str">
        <f t="shared" ca="1" si="246"/>
        <v/>
      </c>
      <c r="T460" s="26" t="str">
        <f t="shared" ca="1" si="247"/>
        <v/>
      </c>
      <c r="U460" s="26" t="str">
        <f t="shared" ca="1" si="248"/>
        <v/>
      </c>
      <c r="V460" s="26" t="str">
        <f t="shared" ca="1" si="249"/>
        <v/>
      </c>
      <c r="W460" s="26" t="str">
        <f t="shared" ca="1" si="250"/>
        <v/>
      </c>
      <c r="X460" s="26" t="str">
        <f t="shared" ca="1" si="251"/>
        <v/>
      </c>
      <c r="Y460" s="26" t="str">
        <f t="shared" ca="1" si="252"/>
        <v/>
      </c>
      <c r="Z460" s="28" t="str">
        <f t="shared" ca="1" si="239"/>
        <v/>
      </c>
      <c r="AA460" s="57" t="str">
        <f t="shared" ca="1" si="253"/>
        <v/>
      </c>
      <c r="AB460" s="33" t="str">
        <f t="shared" ca="1" si="240"/>
        <v/>
      </c>
      <c r="AD460" s="28" t="str">
        <f t="shared" ca="1" si="254"/>
        <v/>
      </c>
      <c r="AE460" s="28" t="str">
        <f t="shared" ca="1" si="255"/>
        <v/>
      </c>
      <c r="AF460" s="28" t="str">
        <f t="shared" ca="1" si="256"/>
        <v/>
      </c>
      <c r="AG460" s="28" t="str">
        <f t="shared" ca="1" si="257"/>
        <v/>
      </c>
      <c r="AH460" s="28" t="str">
        <f t="shared" ca="1" si="258"/>
        <v/>
      </c>
      <c r="AI460" s="28" t="str">
        <f t="shared" ca="1" si="259"/>
        <v/>
      </c>
      <c r="AJ460" s="28" t="str">
        <f t="shared" ca="1" si="260"/>
        <v/>
      </c>
      <c r="AK460" s="28" t="str">
        <f t="shared" ca="1" si="261"/>
        <v/>
      </c>
      <c r="AL460" s="28" t="str">
        <f t="shared" ca="1" si="262"/>
        <v/>
      </c>
      <c r="AM460" s="28" t="str">
        <f t="shared" ca="1" si="263"/>
        <v/>
      </c>
      <c r="AN460" s="28" t="str">
        <f t="shared" ca="1" si="241"/>
        <v/>
      </c>
      <c r="AO460" s="28" t="str">
        <f t="shared" ca="1" si="264"/>
        <v/>
      </c>
      <c r="AP460" s="33" t="str">
        <f t="shared" ca="1" si="242"/>
        <v/>
      </c>
      <c r="AQ460" s="54"/>
      <c r="AR460" s="53"/>
      <c r="AS460" s="53"/>
      <c r="AT460" s="53"/>
      <c r="AU460" s="53"/>
    </row>
    <row r="461" spans="1:51" ht="15" customHeight="1" x14ac:dyDescent="0.25">
      <c r="A461" s="31" t="str">
        <f t="shared" ca="1" si="235"/>
        <v/>
      </c>
      <c r="B461" s="32" t="str">
        <f t="shared" ca="1" si="236"/>
        <v/>
      </c>
      <c r="C461" s="32" t="str">
        <f t="shared" ca="1" si="237"/>
        <v/>
      </c>
      <c r="D461" s="48">
        <f>RAWDATA!A463</f>
        <v>196410</v>
      </c>
      <c r="E461" s="48" t="str">
        <f t="shared" ca="1" si="265"/>
        <v/>
      </c>
      <c r="F461" s="48" t="str">
        <f t="shared" ca="1" si="238"/>
        <v/>
      </c>
      <c r="G461" s="48" t="str">
        <f t="shared" ca="1" si="238"/>
        <v/>
      </c>
      <c r="H461" s="48" t="str">
        <f t="shared" ca="1" si="238"/>
        <v/>
      </c>
      <c r="I461" s="48" t="str">
        <f t="shared" ca="1" si="238"/>
        <v/>
      </c>
      <c r="J461" s="48" t="str">
        <f t="shared" ca="1" si="238"/>
        <v/>
      </c>
      <c r="K461" s="48" t="str">
        <f t="shared" ca="1" si="238"/>
        <v/>
      </c>
      <c r="L461" s="48" t="str">
        <f t="shared" ca="1" si="238"/>
        <v/>
      </c>
      <c r="M461" s="48" t="str">
        <f t="shared" ca="1" si="238"/>
        <v/>
      </c>
      <c r="N461" s="48" t="str">
        <f t="shared" ca="1" si="238"/>
        <v/>
      </c>
      <c r="P461" s="26" t="str">
        <f t="shared" ca="1" si="243"/>
        <v/>
      </c>
      <c r="Q461" s="26" t="str">
        <f t="shared" ca="1" si="244"/>
        <v/>
      </c>
      <c r="R461" s="26" t="str">
        <f t="shared" ca="1" si="245"/>
        <v/>
      </c>
      <c r="S461" s="26" t="str">
        <f t="shared" ca="1" si="246"/>
        <v/>
      </c>
      <c r="T461" s="26" t="str">
        <f t="shared" ca="1" si="247"/>
        <v/>
      </c>
      <c r="U461" s="26" t="str">
        <f t="shared" ca="1" si="248"/>
        <v/>
      </c>
      <c r="V461" s="26" t="str">
        <f t="shared" ca="1" si="249"/>
        <v/>
      </c>
      <c r="W461" s="26" t="str">
        <f t="shared" ca="1" si="250"/>
        <v/>
      </c>
      <c r="X461" s="26" t="str">
        <f t="shared" ca="1" si="251"/>
        <v/>
      </c>
      <c r="Y461" s="26" t="str">
        <f t="shared" ca="1" si="252"/>
        <v/>
      </c>
      <c r="Z461" s="28" t="str">
        <f t="shared" ca="1" si="239"/>
        <v/>
      </c>
      <c r="AA461" s="57" t="str">
        <f t="shared" ca="1" si="253"/>
        <v/>
      </c>
      <c r="AB461" s="33" t="str">
        <f t="shared" ca="1" si="240"/>
        <v/>
      </c>
      <c r="AD461" s="28" t="str">
        <f t="shared" ca="1" si="254"/>
        <v/>
      </c>
      <c r="AE461" s="28" t="str">
        <f t="shared" ca="1" si="255"/>
        <v/>
      </c>
      <c r="AF461" s="28" t="str">
        <f t="shared" ca="1" si="256"/>
        <v/>
      </c>
      <c r="AG461" s="28" t="str">
        <f t="shared" ca="1" si="257"/>
        <v/>
      </c>
      <c r="AH461" s="28" t="str">
        <f t="shared" ca="1" si="258"/>
        <v/>
      </c>
      <c r="AI461" s="28" t="str">
        <f t="shared" ca="1" si="259"/>
        <v/>
      </c>
      <c r="AJ461" s="28" t="str">
        <f t="shared" ca="1" si="260"/>
        <v/>
      </c>
      <c r="AK461" s="28" t="str">
        <f t="shared" ca="1" si="261"/>
        <v/>
      </c>
      <c r="AL461" s="28" t="str">
        <f t="shared" ca="1" si="262"/>
        <v/>
      </c>
      <c r="AM461" s="28" t="str">
        <f t="shared" ca="1" si="263"/>
        <v/>
      </c>
      <c r="AN461" s="28" t="str">
        <f t="shared" ca="1" si="241"/>
        <v/>
      </c>
      <c r="AO461" s="28" t="str">
        <f t="shared" ca="1" si="264"/>
        <v/>
      </c>
      <c r="AP461" s="33" t="str">
        <f t="shared" ca="1" si="242"/>
        <v/>
      </c>
      <c r="AQ461" s="54"/>
      <c r="AR461" s="53"/>
      <c r="AS461" s="53"/>
      <c r="AT461" s="53"/>
      <c r="AU461" s="53"/>
    </row>
    <row r="462" spans="1:51" ht="15" customHeight="1" x14ac:dyDescent="0.25">
      <c r="A462" s="31" t="str">
        <f t="shared" ca="1" si="235"/>
        <v/>
      </c>
      <c r="B462" s="32" t="str">
        <f t="shared" ca="1" si="236"/>
        <v/>
      </c>
      <c r="C462" s="32" t="str">
        <f t="shared" ca="1" si="237"/>
        <v/>
      </c>
      <c r="D462" s="48">
        <f>RAWDATA!A464</f>
        <v>196411</v>
      </c>
      <c r="E462" s="48" t="str">
        <f t="shared" ca="1" si="265"/>
        <v/>
      </c>
      <c r="F462" s="48" t="str">
        <f t="shared" ca="1" si="238"/>
        <v/>
      </c>
      <c r="G462" s="48" t="str">
        <f t="shared" ca="1" si="238"/>
        <v/>
      </c>
      <c r="H462" s="48" t="str">
        <f t="shared" ca="1" si="238"/>
        <v/>
      </c>
      <c r="I462" s="48" t="str">
        <f t="shared" ca="1" si="238"/>
        <v/>
      </c>
      <c r="J462" s="48" t="str">
        <f t="shared" ca="1" si="238"/>
        <v/>
      </c>
      <c r="K462" s="48" t="str">
        <f t="shared" ca="1" si="238"/>
        <v/>
      </c>
      <c r="L462" s="48" t="str">
        <f t="shared" ca="1" si="238"/>
        <v/>
      </c>
      <c r="M462" s="48" t="str">
        <f t="shared" ca="1" si="238"/>
        <v/>
      </c>
      <c r="N462" s="48" t="str">
        <f t="shared" ca="1" si="238"/>
        <v/>
      </c>
      <c r="P462" s="26" t="str">
        <f t="shared" ca="1" si="243"/>
        <v/>
      </c>
      <c r="Q462" s="26" t="str">
        <f t="shared" ca="1" si="244"/>
        <v/>
      </c>
      <c r="R462" s="26" t="str">
        <f t="shared" ca="1" si="245"/>
        <v/>
      </c>
      <c r="S462" s="26" t="str">
        <f t="shared" ca="1" si="246"/>
        <v/>
      </c>
      <c r="T462" s="26" t="str">
        <f t="shared" ca="1" si="247"/>
        <v/>
      </c>
      <c r="U462" s="26" t="str">
        <f t="shared" ca="1" si="248"/>
        <v/>
      </c>
      <c r="V462" s="26" t="str">
        <f t="shared" ca="1" si="249"/>
        <v/>
      </c>
      <c r="W462" s="26" t="str">
        <f t="shared" ca="1" si="250"/>
        <v/>
      </c>
      <c r="X462" s="26" t="str">
        <f t="shared" ca="1" si="251"/>
        <v/>
      </c>
      <c r="Y462" s="26" t="str">
        <f t="shared" ca="1" si="252"/>
        <v/>
      </c>
      <c r="Z462" s="28" t="str">
        <f t="shared" ca="1" si="239"/>
        <v/>
      </c>
      <c r="AA462" s="57" t="str">
        <f t="shared" ca="1" si="253"/>
        <v/>
      </c>
      <c r="AB462" s="33" t="str">
        <f t="shared" ca="1" si="240"/>
        <v/>
      </c>
      <c r="AD462" s="28" t="str">
        <f t="shared" ca="1" si="254"/>
        <v/>
      </c>
      <c r="AE462" s="28" t="str">
        <f t="shared" ca="1" si="255"/>
        <v/>
      </c>
      <c r="AF462" s="28" t="str">
        <f t="shared" ca="1" si="256"/>
        <v/>
      </c>
      <c r="AG462" s="28" t="str">
        <f t="shared" ca="1" si="257"/>
        <v/>
      </c>
      <c r="AH462" s="28" t="str">
        <f t="shared" ca="1" si="258"/>
        <v/>
      </c>
      <c r="AI462" s="28" t="str">
        <f t="shared" ca="1" si="259"/>
        <v/>
      </c>
      <c r="AJ462" s="28" t="str">
        <f t="shared" ca="1" si="260"/>
        <v/>
      </c>
      <c r="AK462" s="28" t="str">
        <f t="shared" ca="1" si="261"/>
        <v/>
      </c>
      <c r="AL462" s="28" t="str">
        <f t="shared" ca="1" si="262"/>
        <v/>
      </c>
      <c r="AM462" s="28" t="str">
        <f t="shared" ca="1" si="263"/>
        <v/>
      </c>
      <c r="AN462" s="28" t="str">
        <f t="shared" ca="1" si="241"/>
        <v/>
      </c>
      <c r="AO462" s="28" t="str">
        <f t="shared" ca="1" si="264"/>
        <v/>
      </c>
      <c r="AP462" s="33" t="str">
        <f t="shared" ca="1" si="242"/>
        <v/>
      </c>
      <c r="AQ462" s="54"/>
      <c r="AR462" s="53"/>
      <c r="AS462" s="53"/>
      <c r="AT462" s="53"/>
      <c r="AU462" s="53"/>
      <c r="AY462" s="29"/>
    </row>
    <row r="463" spans="1:51" ht="15" customHeight="1" x14ac:dyDescent="0.25">
      <c r="A463" s="31" t="str">
        <f t="shared" ca="1" si="235"/>
        <v/>
      </c>
      <c r="B463" s="32" t="str">
        <f t="shared" ca="1" si="236"/>
        <v/>
      </c>
      <c r="C463" s="32" t="str">
        <f t="shared" ca="1" si="237"/>
        <v/>
      </c>
      <c r="D463" s="48">
        <f>RAWDATA!A465</f>
        <v>196412</v>
      </c>
      <c r="E463" s="48" t="str">
        <f t="shared" ca="1" si="265"/>
        <v/>
      </c>
      <c r="F463" s="48" t="str">
        <f t="shared" ca="1" si="238"/>
        <v/>
      </c>
      <c r="G463" s="48" t="str">
        <f t="shared" ca="1" si="238"/>
        <v/>
      </c>
      <c r="H463" s="48" t="str">
        <f t="shared" ca="1" si="238"/>
        <v/>
      </c>
      <c r="I463" s="48" t="str">
        <f t="shared" ca="1" si="238"/>
        <v/>
      </c>
      <c r="J463" s="48" t="str">
        <f t="shared" ca="1" si="238"/>
        <v/>
      </c>
      <c r="K463" s="48" t="str">
        <f t="shared" ca="1" si="238"/>
        <v/>
      </c>
      <c r="L463" s="48" t="str">
        <f t="shared" ca="1" si="238"/>
        <v/>
      </c>
      <c r="M463" s="48" t="str">
        <f t="shared" ca="1" si="238"/>
        <v/>
      </c>
      <c r="N463" s="48" t="str">
        <f t="shared" ca="1" si="238"/>
        <v/>
      </c>
      <c r="P463" s="26" t="str">
        <f t="shared" ca="1" si="243"/>
        <v/>
      </c>
      <c r="Q463" s="26" t="str">
        <f t="shared" ca="1" si="244"/>
        <v/>
      </c>
      <c r="R463" s="26" t="str">
        <f t="shared" ca="1" si="245"/>
        <v/>
      </c>
      <c r="S463" s="26" t="str">
        <f t="shared" ca="1" si="246"/>
        <v/>
      </c>
      <c r="T463" s="26" t="str">
        <f t="shared" ca="1" si="247"/>
        <v/>
      </c>
      <c r="U463" s="26" t="str">
        <f t="shared" ca="1" si="248"/>
        <v/>
      </c>
      <c r="V463" s="26" t="str">
        <f t="shared" ca="1" si="249"/>
        <v/>
      </c>
      <c r="W463" s="26" t="str">
        <f t="shared" ca="1" si="250"/>
        <v/>
      </c>
      <c r="X463" s="26" t="str">
        <f t="shared" ca="1" si="251"/>
        <v/>
      </c>
      <c r="Y463" s="26" t="str">
        <f t="shared" ca="1" si="252"/>
        <v/>
      </c>
      <c r="Z463" s="28" t="str">
        <f t="shared" ca="1" si="239"/>
        <v/>
      </c>
      <c r="AA463" s="57" t="str">
        <f t="shared" ca="1" si="253"/>
        <v/>
      </c>
      <c r="AB463" s="33" t="str">
        <f t="shared" ca="1" si="240"/>
        <v/>
      </c>
      <c r="AD463" s="28" t="str">
        <f t="shared" ca="1" si="254"/>
        <v/>
      </c>
      <c r="AE463" s="28" t="str">
        <f t="shared" ca="1" si="255"/>
        <v/>
      </c>
      <c r="AF463" s="28" t="str">
        <f t="shared" ca="1" si="256"/>
        <v/>
      </c>
      <c r="AG463" s="28" t="str">
        <f t="shared" ca="1" si="257"/>
        <v/>
      </c>
      <c r="AH463" s="28" t="str">
        <f t="shared" ca="1" si="258"/>
        <v/>
      </c>
      <c r="AI463" s="28" t="str">
        <f t="shared" ca="1" si="259"/>
        <v/>
      </c>
      <c r="AJ463" s="28" t="str">
        <f t="shared" ca="1" si="260"/>
        <v/>
      </c>
      <c r="AK463" s="28" t="str">
        <f t="shared" ca="1" si="261"/>
        <v/>
      </c>
      <c r="AL463" s="28" t="str">
        <f t="shared" ca="1" si="262"/>
        <v/>
      </c>
      <c r="AM463" s="28" t="str">
        <f t="shared" ca="1" si="263"/>
        <v/>
      </c>
      <c r="AN463" s="28" t="str">
        <f t="shared" ca="1" si="241"/>
        <v/>
      </c>
      <c r="AO463" s="28" t="str">
        <f t="shared" ca="1" si="264"/>
        <v/>
      </c>
      <c r="AP463" s="33" t="str">
        <f t="shared" ca="1" si="242"/>
        <v/>
      </c>
      <c r="AQ463" s="54"/>
      <c r="AR463" s="53"/>
      <c r="AS463" s="53"/>
      <c r="AT463" s="53"/>
      <c r="AU463" s="53"/>
    </row>
    <row r="464" spans="1:51" ht="15" customHeight="1" x14ac:dyDescent="0.25">
      <c r="A464" s="31" t="str">
        <f t="shared" ca="1" si="235"/>
        <v/>
      </c>
      <c r="B464" s="32" t="str">
        <f t="shared" ca="1" si="236"/>
        <v/>
      </c>
      <c r="C464" s="32" t="str">
        <f t="shared" ca="1" si="237"/>
        <v/>
      </c>
      <c r="D464" s="48">
        <f>RAWDATA!A466</f>
        <v>196501</v>
      </c>
      <c r="E464" s="48" t="str">
        <f t="shared" ca="1" si="265"/>
        <v/>
      </c>
      <c r="F464" s="48" t="str">
        <f t="shared" ca="1" si="238"/>
        <v/>
      </c>
      <c r="G464" s="48" t="str">
        <f t="shared" ca="1" si="238"/>
        <v/>
      </c>
      <c r="H464" s="48" t="str">
        <f t="shared" ca="1" si="238"/>
        <v/>
      </c>
      <c r="I464" s="48" t="str">
        <f t="shared" ca="1" si="238"/>
        <v/>
      </c>
      <c r="J464" s="48" t="str">
        <f t="shared" ca="1" si="238"/>
        <v/>
      </c>
      <c r="K464" s="48" t="str">
        <f t="shared" ca="1" si="238"/>
        <v/>
      </c>
      <c r="L464" s="48" t="str">
        <f t="shared" ca="1" si="238"/>
        <v/>
      </c>
      <c r="M464" s="48" t="str">
        <f t="shared" ca="1" si="238"/>
        <v/>
      </c>
      <c r="N464" s="48" t="str">
        <f t="shared" ca="1" si="238"/>
        <v/>
      </c>
      <c r="P464" s="26" t="str">
        <f t="shared" ca="1" si="243"/>
        <v/>
      </c>
      <c r="Q464" s="26" t="str">
        <f t="shared" ca="1" si="244"/>
        <v/>
      </c>
      <c r="R464" s="26" t="str">
        <f t="shared" ca="1" si="245"/>
        <v/>
      </c>
      <c r="S464" s="26" t="str">
        <f t="shared" ca="1" si="246"/>
        <v/>
      </c>
      <c r="T464" s="26" t="str">
        <f t="shared" ca="1" si="247"/>
        <v/>
      </c>
      <c r="U464" s="26" t="str">
        <f t="shared" ca="1" si="248"/>
        <v/>
      </c>
      <c r="V464" s="26" t="str">
        <f t="shared" ca="1" si="249"/>
        <v/>
      </c>
      <c r="W464" s="26" t="str">
        <f t="shared" ca="1" si="250"/>
        <v/>
      </c>
      <c r="X464" s="26" t="str">
        <f t="shared" ca="1" si="251"/>
        <v/>
      </c>
      <c r="Y464" s="26" t="str">
        <f t="shared" ca="1" si="252"/>
        <v/>
      </c>
      <c r="Z464" s="28" t="str">
        <f t="shared" ca="1" si="239"/>
        <v/>
      </c>
      <c r="AA464" s="57" t="str">
        <f t="shared" ca="1" si="253"/>
        <v/>
      </c>
      <c r="AB464" s="33" t="str">
        <f t="shared" ca="1" si="240"/>
        <v/>
      </c>
      <c r="AD464" s="28" t="str">
        <f t="shared" ca="1" si="254"/>
        <v/>
      </c>
      <c r="AE464" s="28" t="str">
        <f t="shared" ca="1" si="255"/>
        <v/>
      </c>
      <c r="AF464" s="28" t="str">
        <f t="shared" ca="1" si="256"/>
        <v/>
      </c>
      <c r="AG464" s="28" t="str">
        <f t="shared" ca="1" si="257"/>
        <v/>
      </c>
      <c r="AH464" s="28" t="str">
        <f t="shared" ca="1" si="258"/>
        <v/>
      </c>
      <c r="AI464" s="28" t="str">
        <f t="shared" ca="1" si="259"/>
        <v/>
      </c>
      <c r="AJ464" s="28" t="str">
        <f t="shared" ca="1" si="260"/>
        <v/>
      </c>
      <c r="AK464" s="28" t="str">
        <f t="shared" ca="1" si="261"/>
        <v/>
      </c>
      <c r="AL464" s="28" t="str">
        <f t="shared" ca="1" si="262"/>
        <v/>
      </c>
      <c r="AM464" s="28" t="str">
        <f t="shared" ca="1" si="263"/>
        <v/>
      </c>
      <c r="AN464" s="28" t="str">
        <f t="shared" ca="1" si="241"/>
        <v/>
      </c>
      <c r="AO464" s="28" t="str">
        <f t="shared" ca="1" si="264"/>
        <v/>
      </c>
      <c r="AP464" s="33" t="str">
        <f t="shared" ca="1" si="242"/>
        <v/>
      </c>
      <c r="AQ464" s="54"/>
      <c r="AR464" s="53"/>
      <c r="AS464" s="53"/>
      <c r="AT464" s="53"/>
      <c r="AU464" s="53"/>
    </row>
    <row r="465" spans="1:51" ht="15" customHeight="1" x14ac:dyDescent="0.25">
      <c r="A465" s="31" t="str">
        <f t="shared" ca="1" si="235"/>
        <v/>
      </c>
      <c r="B465" s="32" t="str">
        <f t="shared" ca="1" si="236"/>
        <v/>
      </c>
      <c r="C465" s="32" t="str">
        <f t="shared" ca="1" si="237"/>
        <v/>
      </c>
      <c r="D465" s="48">
        <f>RAWDATA!A467</f>
        <v>196502</v>
      </c>
      <c r="E465" s="48" t="str">
        <f t="shared" ca="1" si="265"/>
        <v/>
      </c>
      <c r="F465" s="48" t="str">
        <f t="shared" ca="1" si="238"/>
        <v/>
      </c>
      <c r="G465" s="48" t="str">
        <f t="shared" ca="1" si="238"/>
        <v/>
      </c>
      <c r="H465" s="48" t="str">
        <f t="shared" ca="1" si="238"/>
        <v/>
      </c>
      <c r="I465" s="48" t="str">
        <f t="shared" ca="1" si="238"/>
        <v/>
      </c>
      <c r="J465" s="48" t="str">
        <f t="shared" ca="1" si="238"/>
        <v/>
      </c>
      <c r="K465" s="48" t="str">
        <f t="shared" ca="1" si="238"/>
        <v/>
      </c>
      <c r="L465" s="48" t="str">
        <f t="shared" ca="1" si="238"/>
        <v/>
      </c>
      <c r="M465" s="48" t="str">
        <f t="shared" ca="1" si="238"/>
        <v/>
      </c>
      <c r="N465" s="48" t="str">
        <f t="shared" ca="1" si="238"/>
        <v/>
      </c>
      <c r="P465" s="26" t="str">
        <f t="shared" ca="1" si="243"/>
        <v/>
      </c>
      <c r="Q465" s="26" t="str">
        <f t="shared" ca="1" si="244"/>
        <v/>
      </c>
      <c r="R465" s="26" t="str">
        <f t="shared" ca="1" si="245"/>
        <v/>
      </c>
      <c r="S465" s="26" t="str">
        <f t="shared" ca="1" si="246"/>
        <v/>
      </c>
      <c r="T465" s="26" t="str">
        <f t="shared" ca="1" si="247"/>
        <v/>
      </c>
      <c r="U465" s="26" t="str">
        <f t="shared" ca="1" si="248"/>
        <v/>
      </c>
      <c r="V465" s="26" t="str">
        <f t="shared" ca="1" si="249"/>
        <v/>
      </c>
      <c r="W465" s="26" t="str">
        <f t="shared" ca="1" si="250"/>
        <v/>
      </c>
      <c r="X465" s="26" t="str">
        <f t="shared" ca="1" si="251"/>
        <v/>
      </c>
      <c r="Y465" s="26" t="str">
        <f t="shared" ca="1" si="252"/>
        <v/>
      </c>
      <c r="Z465" s="28" t="str">
        <f t="shared" ca="1" si="239"/>
        <v/>
      </c>
      <c r="AA465" s="57" t="str">
        <f t="shared" ca="1" si="253"/>
        <v/>
      </c>
      <c r="AB465" s="33" t="str">
        <f t="shared" ca="1" si="240"/>
        <v/>
      </c>
      <c r="AD465" s="28" t="str">
        <f t="shared" ca="1" si="254"/>
        <v/>
      </c>
      <c r="AE465" s="28" t="str">
        <f t="shared" ca="1" si="255"/>
        <v/>
      </c>
      <c r="AF465" s="28" t="str">
        <f t="shared" ca="1" si="256"/>
        <v/>
      </c>
      <c r="AG465" s="28" t="str">
        <f t="shared" ca="1" si="257"/>
        <v/>
      </c>
      <c r="AH465" s="28" t="str">
        <f t="shared" ca="1" si="258"/>
        <v/>
      </c>
      <c r="AI465" s="28" t="str">
        <f t="shared" ca="1" si="259"/>
        <v/>
      </c>
      <c r="AJ465" s="28" t="str">
        <f t="shared" ca="1" si="260"/>
        <v/>
      </c>
      <c r="AK465" s="28" t="str">
        <f t="shared" ca="1" si="261"/>
        <v/>
      </c>
      <c r="AL465" s="28" t="str">
        <f t="shared" ca="1" si="262"/>
        <v/>
      </c>
      <c r="AM465" s="28" t="str">
        <f t="shared" ca="1" si="263"/>
        <v/>
      </c>
      <c r="AN465" s="28" t="str">
        <f t="shared" ca="1" si="241"/>
        <v/>
      </c>
      <c r="AO465" s="28" t="str">
        <f t="shared" ca="1" si="264"/>
        <v/>
      </c>
      <c r="AP465" s="33" t="str">
        <f t="shared" ca="1" si="242"/>
        <v/>
      </c>
      <c r="AQ465" s="54"/>
      <c r="AR465" s="53"/>
      <c r="AS465" s="53"/>
      <c r="AT465" s="53"/>
      <c r="AU465" s="53"/>
    </row>
    <row r="466" spans="1:51" ht="15" customHeight="1" x14ac:dyDescent="0.25">
      <c r="A466" s="31" t="str">
        <f t="shared" ca="1" si="235"/>
        <v/>
      </c>
      <c r="B466" s="32" t="str">
        <f t="shared" ca="1" si="236"/>
        <v/>
      </c>
      <c r="C466" s="32" t="str">
        <f t="shared" ca="1" si="237"/>
        <v/>
      </c>
      <c r="D466" s="48">
        <f>RAWDATA!A468</f>
        <v>196503</v>
      </c>
      <c r="E466" s="48" t="str">
        <f t="shared" ca="1" si="265"/>
        <v/>
      </c>
      <c r="F466" s="48" t="str">
        <f t="shared" ca="1" si="238"/>
        <v/>
      </c>
      <c r="G466" s="48" t="str">
        <f t="shared" ca="1" si="238"/>
        <v/>
      </c>
      <c r="H466" s="48" t="str">
        <f t="shared" ca="1" si="238"/>
        <v/>
      </c>
      <c r="I466" s="48" t="str">
        <f t="shared" ca="1" si="238"/>
        <v/>
      </c>
      <c r="J466" s="48" t="str">
        <f t="shared" ca="1" si="238"/>
        <v/>
      </c>
      <c r="K466" s="48" t="str">
        <f t="shared" ca="1" si="238"/>
        <v/>
      </c>
      <c r="L466" s="48" t="str">
        <f t="shared" ca="1" si="238"/>
        <v/>
      </c>
      <c r="M466" s="48" t="str">
        <f t="shared" ca="1" si="238"/>
        <v/>
      </c>
      <c r="N466" s="48" t="str">
        <f t="shared" ca="1" si="238"/>
        <v/>
      </c>
      <c r="P466" s="26" t="str">
        <f t="shared" ca="1" si="243"/>
        <v/>
      </c>
      <c r="Q466" s="26" t="str">
        <f t="shared" ca="1" si="244"/>
        <v/>
      </c>
      <c r="R466" s="26" t="str">
        <f t="shared" ca="1" si="245"/>
        <v/>
      </c>
      <c r="S466" s="26" t="str">
        <f t="shared" ca="1" si="246"/>
        <v/>
      </c>
      <c r="T466" s="26" t="str">
        <f t="shared" ca="1" si="247"/>
        <v/>
      </c>
      <c r="U466" s="26" t="str">
        <f t="shared" ca="1" si="248"/>
        <v/>
      </c>
      <c r="V466" s="26" t="str">
        <f t="shared" ca="1" si="249"/>
        <v/>
      </c>
      <c r="W466" s="26" t="str">
        <f t="shared" ca="1" si="250"/>
        <v/>
      </c>
      <c r="X466" s="26" t="str">
        <f t="shared" ca="1" si="251"/>
        <v/>
      </c>
      <c r="Y466" s="26" t="str">
        <f t="shared" ca="1" si="252"/>
        <v/>
      </c>
      <c r="Z466" s="28" t="str">
        <f t="shared" ca="1" si="239"/>
        <v/>
      </c>
      <c r="AA466" s="57" t="str">
        <f t="shared" ca="1" si="253"/>
        <v/>
      </c>
      <c r="AB466" s="33" t="str">
        <f t="shared" ca="1" si="240"/>
        <v/>
      </c>
      <c r="AD466" s="28" t="str">
        <f t="shared" ca="1" si="254"/>
        <v/>
      </c>
      <c r="AE466" s="28" t="str">
        <f t="shared" ca="1" si="255"/>
        <v/>
      </c>
      <c r="AF466" s="28" t="str">
        <f t="shared" ca="1" si="256"/>
        <v/>
      </c>
      <c r="AG466" s="28" t="str">
        <f t="shared" ca="1" si="257"/>
        <v/>
      </c>
      <c r="AH466" s="28" t="str">
        <f t="shared" ca="1" si="258"/>
        <v/>
      </c>
      <c r="AI466" s="28" t="str">
        <f t="shared" ca="1" si="259"/>
        <v/>
      </c>
      <c r="AJ466" s="28" t="str">
        <f t="shared" ca="1" si="260"/>
        <v/>
      </c>
      <c r="AK466" s="28" t="str">
        <f t="shared" ca="1" si="261"/>
        <v/>
      </c>
      <c r="AL466" s="28" t="str">
        <f t="shared" ca="1" si="262"/>
        <v/>
      </c>
      <c r="AM466" s="28" t="str">
        <f t="shared" ca="1" si="263"/>
        <v/>
      </c>
      <c r="AN466" s="28" t="str">
        <f t="shared" ca="1" si="241"/>
        <v/>
      </c>
      <c r="AO466" s="28" t="str">
        <f t="shared" ca="1" si="264"/>
        <v/>
      </c>
      <c r="AP466" s="33" t="str">
        <f t="shared" ca="1" si="242"/>
        <v/>
      </c>
      <c r="AQ466" s="54"/>
      <c r="AR466" s="53"/>
      <c r="AS466" s="53"/>
      <c r="AT466" s="53"/>
      <c r="AU466" s="53"/>
    </row>
    <row r="467" spans="1:51" ht="15" customHeight="1" x14ac:dyDescent="0.25">
      <c r="A467" s="31" t="str">
        <f t="shared" ca="1" si="235"/>
        <v/>
      </c>
      <c r="B467" s="32" t="str">
        <f t="shared" ca="1" si="236"/>
        <v/>
      </c>
      <c r="C467" s="32" t="str">
        <f t="shared" ca="1" si="237"/>
        <v/>
      </c>
      <c r="D467" s="48">
        <f>RAWDATA!A469</f>
        <v>196504</v>
      </c>
      <c r="E467" s="48" t="str">
        <f t="shared" ca="1" si="265"/>
        <v/>
      </c>
      <c r="F467" s="48" t="str">
        <f t="shared" ca="1" si="238"/>
        <v/>
      </c>
      <c r="G467" s="48" t="str">
        <f t="shared" ca="1" si="238"/>
        <v/>
      </c>
      <c r="H467" s="48" t="str">
        <f t="shared" ca="1" si="238"/>
        <v/>
      </c>
      <c r="I467" s="48" t="str">
        <f t="shared" ca="1" si="238"/>
        <v/>
      </c>
      <c r="J467" s="48" t="str">
        <f t="shared" ca="1" si="238"/>
        <v/>
      </c>
      <c r="K467" s="48" t="str">
        <f t="shared" ca="1" si="238"/>
        <v/>
      </c>
      <c r="L467" s="48" t="str">
        <f t="shared" ca="1" si="238"/>
        <v/>
      </c>
      <c r="M467" s="48" t="str">
        <f t="shared" ca="1" si="238"/>
        <v/>
      </c>
      <c r="N467" s="48" t="str">
        <f t="shared" ca="1" si="238"/>
        <v/>
      </c>
      <c r="P467" s="26" t="str">
        <f t="shared" ca="1" si="243"/>
        <v/>
      </c>
      <c r="Q467" s="26" t="str">
        <f t="shared" ca="1" si="244"/>
        <v/>
      </c>
      <c r="R467" s="26" t="str">
        <f t="shared" ca="1" si="245"/>
        <v/>
      </c>
      <c r="S467" s="26" t="str">
        <f t="shared" ca="1" si="246"/>
        <v/>
      </c>
      <c r="T467" s="26" t="str">
        <f t="shared" ca="1" si="247"/>
        <v/>
      </c>
      <c r="U467" s="26" t="str">
        <f t="shared" ca="1" si="248"/>
        <v/>
      </c>
      <c r="V467" s="26" t="str">
        <f t="shared" ca="1" si="249"/>
        <v/>
      </c>
      <c r="W467" s="26" t="str">
        <f t="shared" ca="1" si="250"/>
        <v/>
      </c>
      <c r="X467" s="26" t="str">
        <f t="shared" ca="1" si="251"/>
        <v/>
      </c>
      <c r="Y467" s="26" t="str">
        <f t="shared" ca="1" si="252"/>
        <v/>
      </c>
      <c r="Z467" s="28" t="str">
        <f t="shared" ca="1" si="239"/>
        <v/>
      </c>
      <c r="AA467" s="57" t="str">
        <f t="shared" ca="1" si="253"/>
        <v/>
      </c>
      <c r="AB467" s="33" t="str">
        <f t="shared" ca="1" si="240"/>
        <v/>
      </c>
      <c r="AD467" s="28" t="str">
        <f t="shared" ca="1" si="254"/>
        <v/>
      </c>
      <c r="AE467" s="28" t="str">
        <f t="shared" ca="1" si="255"/>
        <v/>
      </c>
      <c r="AF467" s="28" t="str">
        <f t="shared" ca="1" si="256"/>
        <v/>
      </c>
      <c r="AG467" s="28" t="str">
        <f t="shared" ca="1" si="257"/>
        <v/>
      </c>
      <c r="AH467" s="28" t="str">
        <f t="shared" ca="1" si="258"/>
        <v/>
      </c>
      <c r="AI467" s="28" t="str">
        <f t="shared" ca="1" si="259"/>
        <v/>
      </c>
      <c r="AJ467" s="28" t="str">
        <f t="shared" ca="1" si="260"/>
        <v/>
      </c>
      <c r="AK467" s="28" t="str">
        <f t="shared" ca="1" si="261"/>
        <v/>
      </c>
      <c r="AL467" s="28" t="str">
        <f t="shared" ca="1" si="262"/>
        <v/>
      </c>
      <c r="AM467" s="28" t="str">
        <f t="shared" ca="1" si="263"/>
        <v/>
      </c>
      <c r="AN467" s="28" t="str">
        <f t="shared" ca="1" si="241"/>
        <v/>
      </c>
      <c r="AO467" s="28" t="str">
        <f t="shared" ca="1" si="264"/>
        <v/>
      </c>
      <c r="AP467" s="33" t="str">
        <f t="shared" ca="1" si="242"/>
        <v/>
      </c>
      <c r="AQ467" s="54"/>
      <c r="AR467" s="53"/>
      <c r="AS467" s="53"/>
      <c r="AT467" s="53"/>
      <c r="AU467" s="53"/>
    </row>
    <row r="468" spans="1:51" ht="15" customHeight="1" x14ac:dyDescent="0.25">
      <c r="A468" s="31" t="str">
        <f t="shared" ca="1" si="235"/>
        <v/>
      </c>
      <c r="B468" s="32" t="str">
        <f t="shared" ca="1" si="236"/>
        <v/>
      </c>
      <c r="C468" s="32" t="str">
        <f t="shared" ca="1" si="237"/>
        <v/>
      </c>
      <c r="D468" s="48">
        <f>RAWDATA!A470</f>
        <v>196505</v>
      </c>
      <c r="E468" s="48" t="str">
        <f t="shared" ca="1" si="265"/>
        <v/>
      </c>
      <c r="F468" s="48" t="str">
        <f t="shared" ca="1" si="238"/>
        <v/>
      </c>
      <c r="G468" s="48" t="str">
        <f t="shared" ca="1" si="238"/>
        <v/>
      </c>
      <c r="H468" s="48" t="str">
        <f t="shared" ca="1" si="238"/>
        <v/>
      </c>
      <c r="I468" s="48" t="str">
        <f t="shared" ca="1" si="238"/>
        <v/>
      </c>
      <c r="J468" s="48" t="str">
        <f t="shared" ca="1" si="238"/>
        <v/>
      </c>
      <c r="K468" s="48" t="str">
        <f t="shared" ca="1" si="238"/>
        <v/>
      </c>
      <c r="L468" s="48" t="str">
        <f t="shared" ca="1" si="238"/>
        <v/>
      </c>
      <c r="M468" s="48" t="str">
        <f t="shared" ca="1" si="238"/>
        <v/>
      </c>
      <c r="N468" s="48" t="str">
        <f t="shared" ca="1" si="238"/>
        <v/>
      </c>
      <c r="P468" s="26" t="str">
        <f t="shared" ca="1" si="243"/>
        <v/>
      </c>
      <c r="Q468" s="26" t="str">
        <f t="shared" ca="1" si="244"/>
        <v/>
      </c>
      <c r="R468" s="26" t="str">
        <f t="shared" ca="1" si="245"/>
        <v/>
      </c>
      <c r="S468" s="26" t="str">
        <f t="shared" ca="1" si="246"/>
        <v/>
      </c>
      <c r="T468" s="26" t="str">
        <f t="shared" ca="1" si="247"/>
        <v/>
      </c>
      <c r="U468" s="26" t="str">
        <f t="shared" ca="1" si="248"/>
        <v/>
      </c>
      <c r="V468" s="26" t="str">
        <f t="shared" ca="1" si="249"/>
        <v/>
      </c>
      <c r="W468" s="26" t="str">
        <f t="shared" ca="1" si="250"/>
        <v/>
      </c>
      <c r="X468" s="26" t="str">
        <f t="shared" ca="1" si="251"/>
        <v/>
      </c>
      <c r="Y468" s="26" t="str">
        <f t="shared" ca="1" si="252"/>
        <v/>
      </c>
      <c r="Z468" s="28" t="str">
        <f t="shared" ca="1" si="239"/>
        <v/>
      </c>
      <c r="AA468" s="57" t="str">
        <f t="shared" ca="1" si="253"/>
        <v/>
      </c>
      <c r="AB468" s="33" t="str">
        <f t="shared" ca="1" si="240"/>
        <v/>
      </c>
      <c r="AD468" s="28" t="str">
        <f t="shared" ca="1" si="254"/>
        <v/>
      </c>
      <c r="AE468" s="28" t="str">
        <f t="shared" ca="1" si="255"/>
        <v/>
      </c>
      <c r="AF468" s="28" t="str">
        <f t="shared" ca="1" si="256"/>
        <v/>
      </c>
      <c r="AG468" s="28" t="str">
        <f t="shared" ca="1" si="257"/>
        <v/>
      </c>
      <c r="AH468" s="28" t="str">
        <f t="shared" ca="1" si="258"/>
        <v/>
      </c>
      <c r="AI468" s="28" t="str">
        <f t="shared" ca="1" si="259"/>
        <v/>
      </c>
      <c r="AJ468" s="28" t="str">
        <f t="shared" ca="1" si="260"/>
        <v/>
      </c>
      <c r="AK468" s="28" t="str">
        <f t="shared" ca="1" si="261"/>
        <v/>
      </c>
      <c r="AL468" s="28" t="str">
        <f t="shared" ca="1" si="262"/>
        <v/>
      </c>
      <c r="AM468" s="28" t="str">
        <f t="shared" ca="1" si="263"/>
        <v/>
      </c>
      <c r="AN468" s="28" t="str">
        <f t="shared" ca="1" si="241"/>
        <v/>
      </c>
      <c r="AO468" s="28" t="str">
        <f t="shared" ca="1" si="264"/>
        <v/>
      </c>
      <c r="AP468" s="33" t="str">
        <f t="shared" ca="1" si="242"/>
        <v/>
      </c>
      <c r="AQ468" s="54"/>
      <c r="AR468" s="53"/>
      <c r="AS468" s="53"/>
      <c r="AT468" s="53"/>
      <c r="AU468" s="53"/>
    </row>
    <row r="469" spans="1:51" ht="15" customHeight="1" x14ac:dyDescent="0.25">
      <c r="A469" s="31" t="str">
        <f t="shared" ca="1" si="235"/>
        <v/>
      </c>
      <c r="B469" s="32" t="str">
        <f t="shared" ca="1" si="236"/>
        <v/>
      </c>
      <c r="C469" s="32" t="str">
        <f t="shared" ca="1" si="237"/>
        <v/>
      </c>
      <c r="D469" s="48">
        <f>RAWDATA!A471</f>
        <v>196506</v>
      </c>
      <c r="E469" s="48" t="str">
        <f t="shared" ca="1" si="265"/>
        <v/>
      </c>
      <c r="F469" s="48" t="str">
        <f t="shared" ca="1" si="238"/>
        <v/>
      </c>
      <c r="G469" s="48" t="str">
        <f t="shared" ca="1" si="238"/>
        <v/>
      </c>
      <c r="H469" s="48" t="str">
        <f t="shared" ca="1" si="238"/>
        <v/>
      </c>
      <c r="I469" s="48" t="str">
        <f t="shared" ca="1" si="238"/>
        <v/>
      </c>
      <c r="J469" s="48" t="str">
        <f t="shared" ca="1" si="238"/>
        <v/>
      </c>
      <c r="K469" s="48" t="str">
        <f t="shared" ca="1" si="238"/>
        <v/>
      </c>
      <c r="L469" s="48" t="str">
        <f t="shared" ca="1" si="238"/>
        <v/>
      </c>
      <c r="M469" s="48" t="str">
        <f t="shared" ca="1" si="238"/>
        <v/>
      </c>
      <c r="N469" s="48" t="str">
        <f t="shared" ca="1" si="238"/>
        <v/>
      </c>
      <c r="P469" s="26" t="str">
        <f t="shared" ca="1" si="243"/>
        <v/>
      </c>
      <c r="Q469" s="26" t="str">
        <f t="shared" ca="1" si="244"/>
        <v/>
      </c>
      <c r="R469" s="26" t="str">
        <f t="shared" ca="1" si="245"/>
        <v/>
      </c>
      <c r="S469" s="26" t="str">
        <f t="shared" ca="1" si="246"/>
        <v/>
      </c>
      <c r="T469" s="26" t="str">
        <f t="shared" ca="1" si="247"/>
        <v/>
      </c>
      <c r="U469" s="26" t="str">
        <f t="shared" ca="1" si="248"/>
        <v/>
      </c>
      <c r="V469" s="26" t="str">
        <f t="shared" ca="1" si="249"/>
        <v/>
      </c>
      <c r="W469" s="26" t="str">
        <f t="shared" ca="1" si="250"/>
        <v/>
      </c>
      <c r="X469" s="26" t="str">
        <f t="shared" ca="1" si="251"/>
        <v/>
      </c>
      <c r="Y469" s="26" t="str">
        <f t="shared" ca="1" si="252"/>
        <v/>
      </c>
      <c r="Z469" s="28" t="str">
        <f t="shared" ca="1" si="239"/>
        <v/>
      </c>
      <c r="AA469" s="57" t="str">
        <f t="shared" ca="1" si="253"/>
        <v/>
      </c>
      <c r="AB469" s="33" t="str">
        <f t="shared" ca="1" si="240"/>
        <v/>
      </c>
      <c r="AD469" s="28" t="str">
        <f t="shared" ca="1" si="254"/>
        <v/>
      </c>
      <c r="AE469" s="28" t="str">
        <f t="shared" ca="1" si="255"/>
        <v/>
      </c>
      <c r="AF469" s="28" t="str">
        <f t="shared" ca="1" si="256"/>
        <v/>
      </c>
      <c r="AG469" s="28" t="str">
        <f t="shared" ca="1" si="257"/>
        <v/>
      </c>
      <c r="AH469" s="28" t="str">
        <f t="shared" ca="1" si="258"/>
        <v/>
      </c>
      <c r="AI469" s="28" t="str">
        <f t="shared" ca="1" si="259"/>
        <v/>
      </c>
      <c r="AJ469" s="28" t="str">
        <f t="shared" ca="1" si="260"/>
        <v/>
      </c>
      <c r="AK469" s="28" t="str">
        <f t="shared" ca="1" si="261"/>
        <v/>
      </c>
      <c r="AL469" s="28" t="str">
        <f t="shared" ca="1" si="262"/>
        <v/>
      </c>
      <c r="AM469" s="28" t="str">
        <f t="shared" ca="1" si="263"/>
        <v/>
      </c>
      <c r="AN469" s="28" t="str">
        <f t="shared" ca="1" si="241"/>
        <v/>
      </c>
      <c r="AO469" s="28" t="str">
        <f t="shared" ca="1" si="264"/>
        <v/>
      </c>
      <c r="AP469" s="33" t="str">
        <f t="shared" ca="1" si="242"/>
        <v/>
      </c>
      <c r="AQ469" s="54"/>
      <c r="AR469" s="53"/>
      <c r="AS469" s="53"/>
      <c r="AT469" s="53"/>
      <c r="AU469" s="53"/>
    </row>
    <row r="470" spans="1:51" ht="15" customHeight="1" x14ac:dyDescent="0.25">
      <c r="A470" s="31" t="str">
        <f t="shared" ca="1" si="235"/>
        <v/>
      </c>
      <c r="B470" s="32" t="str">
        <f t="shared" ca="1" si="236"/>
        <v/>
      </c>
      <c r="C470" s="32" t="str">
        <f t="shared" ca="1" si="237"/>
        <v/>
      </c>
      <c r="D470" s="48">
        <f>RAWDATA!A472</f>
        <v>196507</v>
      </c>
      <c r="E470" s="48" t="str">
        <f t="shared" ca="1" si="265"/>
        <v/>
      </c>
      <c r="F470" s="48" t="str">
        <f t="shared" ca="1" si="238"/>
        <v/>
      </c>
      <c r="G470" s="48" t="str">
        <f t="shared" ref="F470:N498" ca="1" si="266">IF(OR($D470&lt;$B$3,$D470&gt;$B$4),"",IF(ISERROR(VLOOKUP($D470,INDIRECT($B$1),G$7,0)),"",VLOOKUP($D470,INDIRECT($B$1),G$7,0)))</f>
        <v/>
      </c>
      <c r="H470" s="48" t="str">
        <f t="shared" ca="1" si="266"/>
        <v/>
      </c>
      <c r="I470" s="48" t="str">
        <f t="shared" ca="1" si="266"/>
        <v/>
      </c>
      <c r="J470" s="48" t="str">
        <f t="shared" ca="1" si="266"/>
        <v/>
      </c>
      <c r="K470" s="48" t="str">
        <f t="shared" ca="1" si="266"/>
        <v/>
      </c>
      <c r="L470" s="48" t="str">
        <f t="shared" ca="1" si="266"/>
        <v/>
      </c>
      <c r="M470" s="48" t="str">
        <f t="shared" ca="1" si="266"/>
        <v/>
      </c>
      <c r="N470" s="48" t="str">
        <f t="shared" ca="1" si="266"/>
        <v/>
      </c>
      <c r="P470" s="26" t="str">
        <f t="shared" ca="1" si="243"/>
        <v/>
      </c>
      <c r="Q470" s="26" t="str">
        <f t="shared" ca="1" si="244"/>
        <v/>
      </c>
      <c r="R470" s="26" t="str">
        <f t="shared" ca="1" si="245"/>
        <v/>
      </c>
      <c r="S470" s="26" t="str">
        <f t="shared" ca="1" si="246"/>
        <v/>
      </c>
      <c r="T470" s="26" t="str">
        <f t="shared" ca="1" si="247"/>
        <v/>
      </c>
      <c r="U470" s="26" t="str">
        <f t="shared" ca="1" si="248"/>
        <v/>
      </c>
      <c r="V470" s="26" t="str">
        <f t="shared" ca="1" si="249"/>
        <v/>
      </c>
      <c r="W470" s="26" t="str">
        <f t="shared" ca="1" si="250"/>
        <v/>
      </c>
      <c r="X470" s="26" t="str">
        <f t="shared" ca="1" si="251"/>
        <v/>
      </c>
      <c r="Y470" s="26" t="str">
        <f t="shared" ca="1" si="252"/>
        <v/>
      </c>
      <c r="Z470" s="28" t="str">
        <f t="shared" ca="1" si="239"/>
        <v/>
      </c>
      <c r="AA470" s="57" t="str">
        <f t="shared" ca="1" si="253"/>
        <v/>
      </c>
      <c r="AB470" s="33" t="str">
        <f t="shared" ca="1" si="240"/>
        <v/>
      </c>
      <c r="AD470" s="28" t="str">
        <f t="shared" ca="1" si="254"/>
        <v/>
      </c>
      <c r="AE470" s="28" t="str">
        <f t="shared" ca="1" si="255"/>
        <v/>
      </c>
      <c r="AF470" s="28" t="str">
        <f t="shared" ca="1" si="256"/>
        <v/>
      </c>
      <c r="AG470" s="28" t="str">
        <f t="shared" ca="1" si="257"/>
        <v/>
      </c>
      <c r="AH470" s="28" t="str">
        <f t="shared" ca="1" si="258"/>
        <v/>
      </c>
      <c r="AI470" s="28" t="str">
        <f t="shared" ca="1" si="259"/>
        <v/>
      </c>
      <c r="AJ470" s="28" t="str">
        <f t="shared" ca="1" si="260"/>
        <v/>
      </c>
      <c r="AK470" s="28" t="str">
        <f t="shared" ca="1" si="261"/>
        <v/>
      </c>
      <c r="AL470" s="28" t="str">
        <f t="shared" ca="1" si="262"/>
        <v/>
      </c>
      <c r="AM470" s="28" t="str">
        <f t="shared" ca="1" si="263"/>
        <v/>
      </c>
      <c r="AN470" s="28" t="str">
        <f t="shared" ca="1" si="241"/>
        <v/>
      </c>
      <c r="AO470" s="28" t="str">
        <f t="shared" ca="1" si="264"/>
        <v/>
      </c>
      <c r="AP470" s="33" t="str">
        <f t="shared" ca="1" si="242"/>
        <v/>
      </c>
      <c r="AQ470" s="54"/>
      <c r="AR470" s="53"/>
      <c r="AS470" s="53"/>
      <c r="AT470" s="53"/>
      <c r="AU470" s="53"/>
    </row>
    <row r="471" spans="1:51" ht="15" customHeight="1" x14ac:dyDescent="0.25">
      <c r="A471" s="31" t="str">
        <f t="shared" ca="1" si="235"/>
        <v/>
      </c>
      <c r="B471" s="32" t="str">
        <f t="shared" ca="1" si="236"/>
        <v/>
      </c>
      <c r="C471" s="32" t="str">
        <f t="shared" ca="1" si="237"/>
        <v/>
      </c>
      <c r="D471" s="48">
        <f>RAWDATA!A473</f>
        <v>196508</v>
      </c>
      <c r="E471" s="48" t="str">
        <f t="shared" ca="1" si="265"/>
        <v/>
      </c>
      <c r="F471" s="48" t="str">
        <f t="shared" ca="1" si="266"/>
        <v/>
      </c>
      <c r="G471" s="48" t="str">
        <f t="shared" ca="1" si="266"/>
        <v/>
      </c>
      <c r="H471" s="48" t="str">
        <f t="shared" ca="1" si="266"/>
        <v/>
      </c>
      <c r="I471" s="48" t="str">
        <f t="shared" ca="1" si="266"/>
        <v/>
      </c>
      <c r="J471" s="48" t="str">
        <f t="shared" ca="1" si="266"/>
        <v/>
      </c>
      <c r="K471" s="48" t="str">
        <f t="shared" ca="1" si="266"/>
        <v/>
      </c>
      <c r="L471" s="48" t="str">
        <f t="shared" ca="1" si="266"/>
        <v/>
      </c>
      <c r="M471" s="48" t="str">
        <f t="shared" ca="1" si="266"/>
        <v/>
      </c>
      <c r="N471" s="48" t="str">
        <f t="shared" ca="1" si="266"/>
        <v/>
      </c>
      <c r="P471" s="26" t="str">
        <f t="shared" ca="1" si="243"/>
        <v/>
      </c>
      <c r="Q471" s="26" t="str">
        <f t="shared" ca="1" si="244"/>
        <v/>
      </c>
      <c r="R471" s="26" t="str">
        <f t="shared" ca="1" si="245"/>
        <v/>
      </c>
      <c r="S471" s="26" t="str">
        <f t="shared" ca="1" si="246"/>
        <v/>
      </c>
      <c r="T471" s="26" t="str">
        <f t="shared" ca="1" si="247"/>
        <v/>
      </c>
      <c r="U471" s="26" t="str">
        <f t="shared" ca="1" si="248"/>
        <v/>
      </c>
      <c r="V471" s="26" t="str">
        <f t="shared" ca="1" si="249"/>
        <v/>
      </c>
      <c r="W471" s="26" t="str">
        <f t="shared" ca="1" si="250"/>
        <v/>
      </c>
      <c r="X471" s="26" t="str">
        <f t="shared" ca="1" si="251"/>
        <v/>
      </c>
      <c r="Y471" s="26" t="str">
        <f t="shared" ca="1" si="252"/>
        <v/>
      </c>
      <c r="Z471" s="28" t="str">
        <f t="shared" ca="1" si="239"/>
        <v/>
      </c>
      <c r="AA471" s="57" t="str">
        <f t="shared" ca="1" si="253"/>
        <v/>
      </c>
      <c r="AB471" s="33" t="str">
        <f t="shared" ca="1" si="240"/>
        <v/>
      </c>
      <c r="AD471" s="28" t="str">
        <f t="shared" ca="1" si="254"/>
        <v/>
      </c>
      <c r="AE471" s="28" t="str">
        <f t="shared" ca="1" si="255"/>
        <v/>
      </c>
      <c r="AF471" s="28" t="str">
        <f t="shared" ca="1" si="256"/>
        <v/>
      </c>
      <c r="AG471" s="28" t="str">
        <f t="shared" ca="1" si="257"/>
        <v/>
      </c>
      <c r="AH471" s="28" t="str">
        <f t="shared" ca="1" si="258"/>
        <v/>
      </c>
      <c r="AI471" s="28" t="str">
        <f t="shared" ca="1" si="259"/>
        <v/>
      </c>
      <c r="AJ471" s="28" t="str">
        <f t="shared" ca="1" si="260"/>
        <v/>
      </c>
      <c r="AK471" s="28" t="str">
        <f t="shared" ca="1" si="261"/>
        <v/>
      </c>
      <c r="AL471" s="28" t="str">
        <f t="shared" ca="1" si="262"/>
        <v/>
      </c>
      <c r="AM471" s="28" t="str">
        <f t="shared" ca="1" si="263"/>
        <v/>
      </c>
      <c r="AN471" s="28" t="str">
        <f t="shared" ca="1" si="241"/>
        <v/>
      </c>
      <c r="AO471" s="28" t="str">
        <f t="shared" ca="1" si="264"/>
        <v/>
      </c>
      <c r="AP471" s="33" t="str">
        <f t="shared" ca="1" si="242"/>
        <v/>
      </c>
      <c r="AQ471" s="54"/>
      <c r="AR471" s="53"/>
      <c r="AS471" s="53"/>
      <c r="AT471" s="53"/>
      <c r="AU471" s="53"/>
    </row>
    <row r="472" spans="1:51" ht="15" customHeight="1" x14ac:dyDescent="0.25">
      <c r="A472" s="31" t="str">
        <f t="shared" ca="1" si="235"/>
        <v/>
      </c>
      <c r="B472" s="32" t="str">
        <f t="shared" ca="1" si="236"/>
        <v/>
      </c>
      <c r="C472" s="32" t="str">
        <f t="shared" ca="1" si="237"/>
        <v/>
      </c>
      <c r="D472" s="48">
        <f>RAWDATA!A474</f>
        <v>196509</v>
      </c>
      <c r="E472" s="48" t="str">
        <f t="shared" ca="1" si="265"/>
        <v/>
      </c>
      <c r="F472" s="48" t="str">
        <f t="shared" ca="1" si="266"/>
        <v/>
      </c>
      <c r="G472" s="48" t="str">
        <f t="shared" ca="1" si="266"/>
        <v/>
      </c>
      <c r="H472" s="48" t="str">
        <f t="shared" ca="1" si="266"/>
        <v/>
      </c>
      <c r="I472" s="48" t="str">
        <f t="shared" ca="1" si="266"/>
        <v/>
      </c>
      <c r="J472" s="48" t="str">
        <f t="shared" ca="1" si="266"/>
        <v/>
      </c>
      <c r="K472" s="48" t="str">
        <f t="shared" ca="1" si="266"/>
        <v/>
      </c>
      <c r="L472" s="48" t="str">
        <f t="shared" ca="1" si="266"/>
        <v/>
      </c>
      <c r="M472" s="48" t="str">
        <f t="shared" ca="1" si="266"/>
        <v/>
      </c>
      <c r="N472" s="48" t="str">
        <f t="shared" ca="1" si="266"/>
        <v/>
      </c>
      <c r="P472" s="26" t="str">
        <f t="shared" ca="1" si="243"/>
        <v/>
      </c>
      <c r="Q472" s="26" t="str">
        <f t="shared" ca="1" si="244"/>
        <v/>
      </c>
      <c r="R472" s="26" t="str">
        <f t="shared" ca="1" si="245"/>
        <v/>
      </c>
      <c r="S472" s="26" t="str">
        <f t="shared" ca="1" si="246"/>
        <v/>
      </c>
      <c r="T472" s="26" t="str">
        <f t="shared" ca="1" si="247"/>
        <v/>
      </c>
      <c r="U472" s="26" t="str">
        <f t="shared" ca="1" si="248"/>
        <v/>
      </c>
      <c r="V472" s="26" t="str">
        <f t="shared" ca="1" si="249"/>
        <v/>
      </c>
      <c r="W472" s="26" t="str">
        <f t="shared" ca="1" si="250"/>
        <v/>
      </c>
      <c r="X472" s="26" t="str">
        <f t="shared" ca="1" si="251"/>
        <v/>
      </c>
      <c r="Y472" s="26" t="str">
        <f t="shared" ca="1" si="252"/>
        <v/>
      </c>
      <c r="Z472" s="28" t="str">
        <f t="shared" ca="1" si="239"/>
        <v/>
      </c>
      <c r="AA472" s="57" t="str">
        <f t="shared" ca="1" si="253"/>
        <v/>
      </c>
      <c r="AB472" s="33" t="str">
        <f t="shared" ca="1" si="240"/>
        <v/>
      </c>
      <c r="AD472" s="28" t="str">
        <f t="shared" ca="1" si="254"/>
        <v/>
      </c>
      <c r="AE472" s="28" t="str">
        <f t="shared" ca="1" si="255"/>
        <v/>
      </c>
      <c r="AF472" s="28" t="str">
        <f t="shared" ca="1" si="256"/>
        <v/>
      </c>
      <c r="AG472" s="28" t="str">
        <f t="shared" ca="1" si="257"/>
        <v/>
      </c>
      <c r="AH472" s="28" t="str">
        <f t="shared" ca="1" si="258"/>
        <v/>
      </c>
      <c r="AI472" s="28" t="str">
        <f t="shared" ca="1" si="259"/>
        <v/>
      </c>
      <c r="AJ472" s="28" t="str">
        <f t="shared" ca="1" si="260"/>
        <v/>
      </c>
      <c r="AK472" s="28" t="str">
        <f t="shared" ca="1" si="261"/>
        <v/>
      </c>
      <c r="AL472" s="28" t="str">
        <f t="shared" ca="1" si="262"/>
        <v/>
      </c>
      <c r="AM472" s="28" t="str">
        <f t="shared" ca="1" si="263"/>
        <v/>
      </c>
      <c r="AN472" s="28" t="str">
        <f t="shared" ca="1" si="241"/>
        <v/>
      </c>
      <c r="AO472" s="28" t="str">
        <f t="shared" ca="1" si="264"/>
        <v/>
      </c>
      <c r="AP472" s="33" t="str">
        <f t="shared" ca="1" si="242"/>
        <v/>
      </c>
      <c r="AQ472" s="54"/>
      <c r="AR472" s="53"/>
      <c r="AS472" s="53"/>
      <c r="AT472" s="53"/>
      <c r="AU472" s="53"/>
    </row>
    <row r="473" spans="1:51" ht="15" customHeight="1" x14ac:dyDescent="0.25">
      <c r="A473" s="31" t="str">
        <f t="shared" ca="1" si="235"/>
        <v/>
      </c>
      <c r="B473" s="32" t="str">
        <f t="shared" ca="1" si="236"/>
        <v/>
      </c>
      <c r="C473" s="32" t="str">
        <f t="shared" ca="1" si="237"/>
        <v/>
      </c>
      <c r="D473" s="48">
        <f>RAWDATA!A475</f>
        <v>196510</v>
      </c>
      <c r="E473" s="48" t="str">
        <f t="shared" ca="1" si="265"/>
        <v/>
      </c>
      <c r="F473" s="48" t="str">
        <f t="shared" ca="1" si="266"/>
        <v/>
      </c>
      <c r="G473" s="48" t="str">
        <f t="shared" ca="1" si="266"/>
        <v/>
      </c>
      <c r="H473" s="48" t="str">
        <f t="shared" ca="1" si="266"/>
        <v/>
      </c>
      <c r="I473" s="48" t="str">
        <f t="shared" ca="1" si="266"/>
        <v/>
      </c>
      <c r="J473" s="48" t="str">
        <f t="shared" ca="1" si="266"/>
        <v/>
      </c>
      <c r="K473" s="48" t="str">
        <f t="shared" ca="1" si="266"/>
        <v/>
      </c>
      <c r="L473" s="48" t="str">
        <f t="shared" ca="1" si="266"/>
        <v/>
      </c>
      <c r="M473" s="48" t="str">
        <f t="shared" ca="1" si="266"/>
        <v/>
      </c>
      <c r="N473" s="48" t="str">
        <f t="shared" ca="1" si="266"/>
        <v/>
      </c>
      <c r="P473" s="26" t="str">
        <f t="shared" ca="1" si="243"/>
        <v/>
      </c>
      <c r="Q473" s="26" t="str">
        <f t="shared" ca="1" si="244"/>
        <v/>
      </c>
      <c r="R473" s="26" t="str">
        <f t="shared" ca="1" si="245"/>
        <v/>
      </c>
      <c r="S473" s="26" t="str">
        <f t="shared" ca="1" si="246"/>
        <v/>
      </c>
      <c r="T473" s="26" t="str">
        <f t="shared" ca="1" si="247"/>
        <v/>
      </c>
      <c r="U473" s="26" t="str">
        <f t="shared" ca="1" si="248"/>
        <v/>
      </c>
      <c r="V473" s="26" t="str">
        <f t="shared" ca="1" si="249"/>
        <v/>
      </c>
      <c r="W473" s="26" t="str">
        <f t="shared" ca="1" si="250"/>
        <v/>
      </c>
      <c r="X473" s="26" t="str">
        <f t="shared" ca="1" si="251"/>
        <v/>
      </c>
      <c r="Y473" s="26" t="str">
        <f t="shared" ca="1" si="252"/>
        <v/>
      </c>
      <c r="Z473" s="28" t="str">
        <f t="shared" ca="1" si="239"/>
        <v/>
      </c>
      <c r="AA473" s="57" t="str">
        <f t="shared" ca="1" si="253"/>
        <v/>
      </c>
      <c r="AB473" s="33" t="str">
        <f t="shared" ca="1" si="240"/>
        <v/>
      </c>
      <c r="AD473" s="28" t="str">
        <f t="shared" ca="1" si="254"/>
        <v/>
      </c>
      <c r="AE473" s="28" t="str">
        <f t="shared" ca="1" si="255"/>
        <v/>
      </c>
      <c r="AF473" s="28" t="str">
        <f t="shared" ca="1" si="256"/>
        <v/>
      </c>
      <c r="AG473" s="28" t="str">
        <f t="shared" ca="1" si="257"/>
        <v/>
      </c>
      <c r="AH473" s="28" t="str">
        <f t="shared" ca="1" si="258"/>
        <v/>
      </c>
      <c r="AI473" s="28" t="str">
        <f t="shared" ca="1" si="259"/>
        <v/>
      </c>
      <c r="AJ473" s="28" t="str">
        <f t="shared" ca="1" si="260"/>
        <v/>
      </c>
      <c r="AK473" s="28" t="str">
        <f t="shared" ca="1" si="261"/>
        <v/>
      </c>
      <c r="AL473" s="28" t="str">
        <f t="shared" ca="1" si="262"/>
        <v/>
      </c>
      <c r="AM473" s="28" t="str">
        <f t="shared" ca="1" si="263"/>
        <v/>
      </c>
      <c r="AN473" s="28" t="str">
        <f t="shared" ca="1" si="241"/>
        <v/>
      </c>
      <c r="AO473" s="28" t="str">
        <f t="shared" ca="1" si="264"/>
        <v/>
      </c>
      <c r="AP473" s="33" t="str">
        <f t="shared" ca="1" si="242"/>
        <v/>
      </c>
      <c r="AQ473" s="54"/>
      <c r="AR473" s="53"/>
      <c r="AS473" s="53"/>
      <c r="AT473" s="53"/>
      <c r="AU473" s="53"/>
    </row>
    <row r="474" spans="1:51" ht="15" customHeight="1" x14ac:dyDescent="0.25">
      <c r="A474" s="31" t="str">
        <f t="shared" ca="1" si="235"/>
        <v/>
      </c>
      <c r="B474" s="32" t="str">
        <f t="shared" ca="1" si="236"/>
        <v/>
      </c>
      <c r="C474" s="32" t="str">
        <f t="shared" ca="1" si="237"/>
        <v/>
      </c>
      <c r="D474" s="48">
        <f>RAWDATA!A476</f>
        <v>196511</v>
      </c>
      <c r="E474" s="48" t="str">
        <f t="shared" ca="1" si="265"/>
        <v/>
      </c>
      <c r="F474" s="48" t="str">
        <f t="shared" ca="1" si="266"/>
        <v/>
      </c>
      <c r="G474" s="48" t="str">
        <f t="shared" ca="1" si="266"/>
        <v/>
      </c>
      <c r="H474" s="48" t="str">
        <f t="shared" ca="1" si="266"/>
        <v/>
      </c>
      <c r="I474" s="48" t="str">
        <f t="shared" ca="1" si="266"/>
        <v/>
      </c>
      <c r="J474" s="48" t="str">
        <f t="shared" ca="1" si="266"/>
        <v/>
      </c>
      <c r="K474" s="48" t="str">
        <f t="shared" ca="1" si="266"/>
        <v/>
      </c>
      <c r="L474" s="48" t="str">
        <f t="shared" ca="1" si="266"/>
        <v/>
      </c>
      <c r="M474" s="48" t="str">
        <f t="shared" ca="1" si="266"/>
        <v/>
      </c>
      <c r="N474" s="48" t="str">
        <f t="shared" ca="1" si="266"/>
        <v/>
      </c>
      <c r="P474" s="26" t="str">
        <f t="shared" ca="1" si="243"/>
        <v/>
      </c>
      <c r="Q474" s="26" t="str">
        <f t="shared" ca="1" si="244"/>
        <v/>
      </c>
      <c r="R474" s="26" t="str">
        <f t="shared" ca="1" si="245"/>
        <v/>
      </c>
      <c r="S474" s="26" t="str">
        <f t="shared" ca="1" si="246"/>
        <v/>
      </c>
      <c r="T474" s="26" t="str">
        <f t="shared" ca="1" si="247"/>
        <v/>
      </c>
      <c r="U474" s="26" t="str">
        <f t="shared" ca="1" si="248"/>
        <v/>
      </c>
      <c r="V474" s="26" t="str">
        <f t="shared" ca="1" si="249"/>
        <v/>
      </c>
      <c r="W474" s="26" t="str">
        <f t="shared" ca="1" si="250"/>
        <v/>
      </c>
      <c r="X474" s="26" t="str">
        <f t="shared" ca="1" si="251"/>
        <v/>
      </c>
      <c r="Y474" s="26" t="str">
        <f t="shared" ca="1" si="252"/>
        <v/>
      </c>
      <c r="Z474" s="28" t="str">
        <f t="shared" ca="1" si="239"/>
        <v/>
      </c>
      <c r="AA474" s="57" t="str">
        <f t="shared" ca="1" si="253"/>
        <v/>
      </c>
      <c r="AB474" s="33" t="str">
        <f t="shared" ca="1" si="240"/>
        <v/>
      </c>
      <c r="AD474" s="28" t="str">
        <f t="shared" ca="1" si="254"/>
        <v/>
      </c>
      <c r="AE474" s="28" t="str">
        <f t="shared" ca="1" si="255"/>
        <v/>
      </c>
      <c r="AF474" s="28" t="str">
        <f t="shared" ca="1" si="256"/>
        <v/>
      </c>
      <c r="AG474" s="28" t="str">
        <f t="shared" ca="1" si="257"/>
        <v/>
      </c>
      <c r="AH474" s="28" t="str">
        <f t="shared" ca="1" si="258"/>
        <v/>
      </c>
      <c r="AI474" s="28" t="str">
        <f t="shared" ca="1" si="259"/>
        <v/>
      </c>
      <c r="AJ474" s="28" t="str">
        <f t="shared" ca="1" si="260"/>
        <v/>
      </c>
      <c r="AK474" s="28" t="str">
        <f t="shared" ca="1" si="261"/>
        <v/>
      </c>
      <c r="AL474" s="28" t="str">
        <f t="shared" ca="1" si="262"/>
        <v/>
      </c>
      <c r="AM474" s="28" t="str">
        <f t="shared" ca="1" si="263"/>
        <v/>
      </c>
      <c r="AN474" s="28" t="str">
        <f t="shared" ca="1" si="241"/>
        <v/>
      </c>
      <c r="AO474" s="28" t="str">
        <f t="shared" ca="1" si="264"/>
        <v/>
      </c>
      <c r="AP474" s="33" t="str">
        <f t="shared" ca="1" si="242"/>
        <v/>
      </c>
      <c r="AQ474" s="54"/>
      <c r="AR474" s="53"/>
      <c r="AS474" s="53"/>
      <c r="AT474" s="53"/>
      <c r="AU474" s="53"/>
      <c r="AY474" s="29"/>
    </row>
    <row r="475" spans="1:51" ht="15" customHeight="1" x14ac:dyDescent="0.25">
      <c r="A475" s="31" t="str">
        <f t="shared" ca="1" si="235"/>
        <v/>
      </c>
      <c r="B475" s="32" t="str">
        <f t="shared" ca="1" si="236"/>
        <v/>
      </c>
      <c r="C475" s="32" t="str">
        <f t="shared" ca="1" si="237"/>
        <v/>
      </c>
      <c r="D475" s="48">
        <f>RAWDATA!A477</f>
        <v>196512</v>
      </c>
      <c r="E475" s="48" t="str">
        <f t="shared" ca="1" si="265"/>
        <v/>
      </c>
      <c r="F475" s="48" t="str">
        <f t="shared" ca="1" si="266"/>
        <v/>
      </c>
      <c r="G475" s="48" t="str">
        <f t="shared" ca="1" si="266"/>
        <v/>
      </c>
      <c r="H475" s="48" t="str">
        <f t="shared" ca="1" si="266"/>
        <v/>
      </c>
      <c r="I475" s="48" t="str">
        <f t="shared" ca="1" si="266"/>
        <v/>
      </c>
      <c r="J475" s="48" t="str">
        <f t="shared" ca="1" si="266"/>
        <v/>
      </c>
      <c r="K475" s="48" t="str">
        <f t="shared" ca="1" si="266"/>
        <v/>
      </c>
      <c r="L475" s="48" t="str">
        <f t="shared" ca="1" si="266"/>
        <v/>
      </c>
      <c r="M475" s="48" t="str">
        <f t="shared" ca="1" si="266"/>
        <v/>
      </c>
      <c r="N475" s="48" t="str">
        <f t="shared" ca="1" si="266"/>
        <v/>
      </c>
      <c r="P475" s="26" t="str">
        <f t="shared" ca="1" si="243"/>
        <v/>
      </c>
      <c r="Q475" s="26" t="str">
        <f t="shared" ca="1" si="244"/>
        <v/>
      </c>
      <c r="R475" s="26" t="str">
        <f t="shared" ca="1" si="245"/>
        <v/>
      </c>
      <c r="S475" s="26" t="str">
        <f t="shared" ca="1" si="246"/>
        <v/>
      </c>
      <c r="T475" s="26" t="str">
        <f t="shared" ca="1" si="247"/>
        <v/>
      </c>
      <c r="U475" s="26" t="str">
        <f t="shared" ca="1" si="248"/>
        <v/>
      </c>
      <c r="V475" s="26" t="str">
        <f t="shared" ca="1" si="249"/>
        <v/>
      </c>
      <c r="W475" s="26" t="str">
        <f t="shared" ca="1" si="250"/>
        <v/>
      </c>
      <c r="X475" s="26" t="str">
        <f t="shared" ca="1" si="251"/>
        <v/>
      </c>
      <c r="Y475" s="26" t="str">
        <f t="shared" ca="1" si="252"/>
        <v/>
      </c>
      <c r="Z475" s="28" t="str">
        <f t="shared" ca="1" si="239"/>
        <v/>
      </c>
      <c r="AA475" s="57" t="str">
        <f t="shared" ca="1" si="253"/>
        <v/>
      </c>
      <c r="AB475" s="33" t="str">
        <f t="shared" ca="1" si="240"/>
        <v/>
      </c>
      <c r="AD475" s="28" t="str">
        <f t="shared" ca="1" si="254"/>
        <v/>
      </c>
      <c r="AE475" s="28" t="str">
        <f t="shared" ca="1" si="255"/>
        <v/>
      </c>
      <c r="AF475" s="28" t="str">
        <f t="shared" ca="1" si="256"/>
        <v/>
      </c>
      <c r="AG475" s="28" t="str">
        <f t="shared" ca="1" si="257"/>
        <v/>
      </c>
      <c r="AH475" s="28" t="str">
        <f t="shared" ca="1" si="258"/>
        <v/>
      </c>
      <c r="AI475" s="28" t="str">
        <f t="shared" ca="1" si="259"/>
        <v/>
      </c>
      <c r="AJ475" s="28" t="str">
        <f t="shared" ca="1" si="260"/>
        <v/>
      </c>
      <c r="AK475" s="28" t="str">
        <f t="shared" ca="1" si="261"/>
        <v/>
      </c>
      <c r="AL475" s="28" t="str">
        <f t="shared" ca="1" si="262"/>
        <v/>
      </c>
      <c r="AM475" s="28" t="str">
        <f t="shared" ca="1" si="263"/>
        <v/>
      </c>
      <c r="AN475" s="28" t="str">
        <f t="shared" ca="1" si="241"/>
        <v/>
      </c>
      <c r="AO475" s="28" t="str">
        <f t="shared" ca="1" si="264"/>
        <v/>
      </c>
      <c r="AP475" s="33" t="str">
        <f t="shared" ca="1" si="242"/>
        <v/>
      </c>
      <c r="AQ475" s="54"/>
      <c r="AR475" s="53"/>
      <c r="AS475" s="53"/>
      <c r="AT475" s="53"/>
      <c r="AU475" s="53"/>
    </row>
    <row r="476" spans="1:51" ht="15" customHeight="1" x14ac:dyDescent="0.25">
      <c r="A476" s="31" t="str">
        <f t="shared" ca="1" si="235"/>
        <v/>
      </c>
      <c r="B476" s="32" t="str">
        <f t="shared" ca="1" si="236"/>
        <v/>
      </c>
      <c r="C476" s="32" t="str">
        <f t="shared" ca="1" si="237"/>
        <v/>
      </c>
      <c r="D476" s="48">
        <f>RAWDATA!A478</f>
        <v>196601</v>
      </c>
      <c r="E476" s="48" t="str">
        <f t="shared" ca="1" si="265"/>
        <v/>
      </c>
      <c r="F476" s="48" t="str">
        <f t="shared" ca="1" si="266"/>
        <v/>
      </c>
      <c r="G476" s="48" t="str">
        <f t="shared" ca="1" si="266"/>
        <v/>
      </c>
      <c r="H476" s="48" t="str">
        <f t="shared" ca="1" si="266"/>
        <v/>
      </c>
      <c r="I476" s="48" t="str">
        <f t="shared" ca="1" si="266"/>
        <v/>
      </c>
      <c r="J476" s="48" t="str">
        <f t="shared" ca="1" si="266"/>
        <v/>
      </c>
      <c r="K476" s="48" t="str">
        <f t="shared" ca="1" si="266"/>
        <v/>
      </c>
      <c r="L476" s="48" t="str">
        <f t="shared" ca="1" si="266"/>
        <v/>
      </c>
      <c r="M476" s="48" t="str">
        <f t="shared" ca="1" si="266"/>
        <v/>
      </c>
      <c r="N476" s="48" t="str">
        <f t="shared" ca="1" si="266"/>
        <v/>
      </c>
      <c r="P476" s="26" t="str">
        <f t="shared" ca="1" si="243"/>
        <v/>
      </c>
      <c r="Q476" s="26" t="str">
        <f t="shared" ca="1" si="244"/>
        <v/>
      </c>
      <c r="R476" s="26" t="str">
        <f t="shared" ca="1" si="245"/>
        <v/>
      </c>
      <c r="S476" s="26" t="str">
        <f t="shared" ca="1" si="246"/>
        <v/>
      </c>
      <c r="T476" s="26" t="str">
        <f t="shared" ca="1" si="247"/>
        <v/>
      </c>
      <c r="U476" s="26" t="str">
        <f t="shared" ca="1" si="248"/>
        <v/>
      </c>
      <c r="V476" s="26" t="str">
        <f t="shared" ca="1" si="249"/>
        <v/>
      </c>
      <c r="W476" s="26" t="str">
        <f t="shared" ca="1" si="250"/>
        <v/>
      </c>
      <c r="X476" s="26" t="str">
        <f t="shared" ca="1" si="251"/>
        <v/>
      </c>
      <c r="Y476" s="26" t="str">
        <f t="shared" ca="1" si="252"/>
        <v/>
      </c>
      <c r="Z476" s="28" t="str">
        <f t="shared" ca="1" si="239"/>
        <v/>
      </c>
      <c r="AA476" s="57" t="str">
        <f t="shared" ca="1" si="253"/>
        <v/>
      </c>
      <c r="AB476" s="33" t="str">
        <f t="shared" ca="1" si="240"/>
        <v/>
      </c>
      <c r="AD476" s="28" t="str">
        <f t="shared" ca="1" si="254"/>
        <v/>
      </c>
      <c r="AE476" s="28" t="str">
        <f t="shared" ca="1" si="255"/>
        <v/>
      </c>
      <c r="AF476" s="28" t="str">
        <f t="shared" ca="1" si="256"/>
        <v/>
      </c>
      <c r="AG476" s="28" t="str">
        <f t="shared" ca="1" si="257"/>
        <v/>
      </c>
      <c r="AH476" s="28" t="str">
        <f t="shared" ca="1" si="258"/>
        <v/>
      </c>
      <c r="AI476" s="28" t="str">
        <f t="shared" ca="1" si="259"/>
        <v/>
      </c>
      <c r="AJ476" s="28" t="str">
        <f t="shared" ca="1" si="260"/>
        <v/>
      </c>
      <c r="AK476" s="28" t="str">
        <f t="shared" ca="1" si="261"/>
        <v/>
      </c>
      <c r="AL476" s="28" t="str">
        <f t="shared" ca="1" si="262"/>
        <v/>
      </c>
      <c r="AM476" s="28" t="str">
        <f t="shared" ca="1" si="263"/>
        <v/>
      </c>
      <c r="AN476" s="28" t="str">
        <f t="shared" ca="1" si="241"/>
        <v/>
      </c>
      <c r="AO476" s="28" t="str">
        <f t="shared" ca="1" si="264"/>
        <v/>
      </c>
      <c r="AP476" s="33" t="str">
        <f t="shared" ca="1" si="242"/>
        <v/>
      </c>
      <c r="AQ476" s="54"/>
      <c r="AR476" s="53"/>
      <c r="AS476" s="53"/>
      <c r="AT476" s="53"/>
      <c r="AU476" s="53"/>
    </row>
    <row r="477" spans="1:51" ht="15" customHeight="1" x14ac:dyDescent="0.25">
      <c r="A477" s="31" t="str">
        <f t="shared" ca="1" si="235"/>
        <v/>
      </c>
      <c r="B477" s="32" t="str">
        <f t="shared" ca="1" si="236"/>
        <v/>
      </c>
      <c r="C477" s="32" t="str">
        <f t="shared" ca="1" si="237"/>
        <v/>
      </c>
      <c r="D477" s="48">
        <f>RAWDATA!A479</f>
        <v>196602</v>
      </c>
      <c r="E477" s="48" t="str">
        <f t="shared" ca="1" si="265"/>
        <v/>
      </c>
      <c r="F477" s="48" t="str">
        <f t="shared" ca="1" si="266"/>
        <v/>
      </c>
      <c r="G477" s="48" t="str">
        <f t="shared" ca="1" si="266"/>
        <v/>
      </c>
      <c r="H477" s="48" t="str">
        <f t="shared" ca="1" si="266"/>
        <v/>
      </c>
      <c r="I477" s="48" t="str">
        <f t="shared" ca="1" si="266"/>
        <v/>
      </c>
      <c r="J477" s="48" t="str">
        <f t="shared" ca="1" si="266"/>
        <v/>
      </c>
      <c r="K477" s="48" t="str">
        <f t="shared" ca="1" si="266"/>
        <v/>
      </c>
      <c r="L477" s="48" t="str">
        <f t="shared" ca="1" si="266"/>
        <v/>
      </c>
      <c r="M477" s="48" t="str">
        <f t="shared" ca="1" si="266"/>
        <v/>
      </c>
      <c r="N477" s="48" t="str">
        <f t="shared" ca="1" si="266"/>
        <v/>
      </c>
      <c r="P477" s="26" t="str">
        <f t="shared" ca="1" si="243"/>
        <v/>
      </c>
      <c r="Q477" s="26" t="str">
        <f t="shared" ca="1" si="244"/>
        <v/>
      </c>
      <c r="R477" s="26" t="str">
        <f t="shared" ca="1" si="245"/>
        <v/>
      </c>
      <c r="S477" s="26" t="str">
        <f t="shared" ca="1" si="246"/>
        <v/>
      </c>
      <c r="T477" s="26" t="str">
        <f t="shared" ca="1" si="247"/>
        <v/>
      </c>
      <c r="U477" s="26" t="str">
        <f t="shared" ca="1" si="248"/>
        <v/>
      </c>
      <c r="V477" s="26" t="str">
        <f t="shared" ca="1" si="249"/>
        <v/>
      </c>
      <c r="W477" s="26" t="str">
        <f t="shared" ca="1" si="250"/>
        <v/>
      </c>
      <c r="X477" s="26" t="str">
        <f t="shared" ca="1" si="251"/>
        <v/>
      </c>
      <c r="Y477" s="26" t="str">
        <f t="shared" ca="1" si="252"/>
        <v/>
      </c>
      <c r="Z477" s="28" t="str">
        <f t="shared" ca="1" si="239"/>
        <v/>
      </c>
      <c r="AA477" s="57" t="str">
        <f t="shared" ca="1" si="253"/>
        <v/>
      </c>
      <c r="AB477" s="33" t="str">
        <f t="shared" ca="1" si="240"/>
        <v/>
      </c>
      <c r="AD477" s="28" t="str">
        <f t="shared" ca="1" si="254"/>
        <v/>
      </c>
      <c r="AE477" s="28" t="str">
        <f t="shared" ca="1" si="255"/>
        <v/>
      </c>
      <c r="AF477" s="28" t="str">
        <f t="shared" ca="1" si="256"/>
        <v/>
      </c>
      <c r="AG477" s="28" t="str">
        <f t="shared" ca="1" si="257"/>
        <v/>
      </c>
      <c r="AH477" s="28" t="str">
        <f t="shared" ca="1" si="258"/>
        <v/>
      </c>
      <c r="AI477" s="28" t="str">
        <f t="shared" ca="1" si="259"/>
        <v/>
      </c>
      <c r="AJ477" s="28" t="str">
        <f t="shared" ca="1" si="260"/>
        <v/>
      </c>
      <c r="AK477" s="28" t="str">
        <f t="shared" ca="1" si="261"/>
        <v/>
      </c>
      <c r="AL477" s="28" t="str">
        <f t="shared" ca="1" si="262"/>
        <v/>
      </c>
      <c r="AM477" s="28" t="str">
        <f t="shared" ca="1" si="263"/>
        <v/>
      </c>
      <c r="AN477" s="28" t="str">
        <f t="shared" ca="1" si="241"/>
        <v/>
      </c>
      <c r="AO477" s="28" t="str">
        <f t="shared" ca="1" si="264"/>
        <v/>
      </c>
      <c r="AP477" s="33" t="str">
        <f t="shared" ca="1" si="242"/>
        <v/>
      </c>
      <c r="AQ477" s="54"/>
      <c r="AR477" s="53"/>
      <c r="AS477" s="53"/>
      <c r="AT477" s="53"/>
      <c r="AU477" s="53"/>
    </row>
    <row r="478" spans="1:51" ht="15" customHeight="1" x14ac:dyDescent="0.25">
      <c r="A478" s="31" t="str">
        <f t="shared" ca="1" si="235"/>
        <v/>
      </c>
      <c r="B478" s="32" t="str">
        <f t="shared" ca="1" si="236"/>
        <v/>
      </c>
      <c r="C478" s="32" t="str">
        <f t="shared" ca="1" si="237"/>
        <v/>
      </c>
      <c r="D478" s="48">
        <f>RAWDATA!A480</f>
        <v>196603</v>
      </c>
      <c r="E478" s="48" t="str">
        <f t="shared" ca="1" si="265"/>
        <v/>
      </c>
      <c r="F478" s="48" t="str">
        <f t="shared" ca="1" si="266"/>
        <v/>
      </c>
      <c r="G478" s="48" t="str">
        <f t="shared" ca="1" si="266"/>
        <v/>
      </c>
      <c r="H478" s="48" t="str">
        <f t="shared" ca="1" si="266"/>
        <v/>
      </c>
      <c r="I478" s="48" t="str">
        <f t="shared" ca="1" si="266"/>
        <v/>
      </c>
      <c r="J478" s="48" t="str">
        <f t="shared" ca="1" si="266"/>
        <v/>
      </c>
      <c r="K478" s="48" t="str">
        <f t="shared" ca="1" si="266"/>
        <v/>
      </c>
      <c r="L478" s="48" t="str">
        <f t="shared" ca="1" si="266"/>
        <v/>
      </c>
      <c r="M478" s="48" t="str">
        <f t="shared" ca="1" si="266"/>
        <v/>
      </c>
      <c r="N478" s="48" t="str">
        <f t="shared" ca="1" si="266"/>
        <v/>
      </c>
      <c r="P478" s="26" t="str">
        <f t="shared" ca="1" si="243"/>
        <v/>
      </c>
      <c r="Q478" s="26" t="str">
        <f t="shared" ca="1" si="244"/>
        <v/>
      </c>
      <c r="R478" s="26" t="str">
        <f t="shared" ca="1" si="245"/>
        <v/>
      </c>
      <c r="S478" s="26" t="str">
        <f t="shared" ca="1" si="246"/>
        <v/>
      </c>
      <c r="T478" s="26" t="str">
        <f t="shared" ca="1" si="247"/>
        <v/>
      </c>
      <c r="U478" s="26" t="str">
        <f t="shared" ca="1" si="248"/>
        <v/>
      </c>
      <c r="V478" s="26" t="str">
        <f t="shared" ca="1" si="249"/>
        <v/>
      </c>
      <c r="W478" s="26" t="str">
        <f t="shared" ca="1" si="250"/>
        <v/>
      </c>
      <c r="X478" s="26" t="str">
        <f t="shared" ca="1" si="251"/>
        <v/>
      </c>
      <c r="Y478" s="26" t="str">
        <f t="shared" ca="1" si="252"/>
        <v/>
      </c>
      <c r="Z478" s="28" t="str">
        <f t="shared" ca="1" si="239"/>
        <v/>
      </c>
      <c r="AA478" s="57" t="str">
        <f t="shared" ca="1" si="253"/>
        <v/>
      </c>
      <c r="AB478" s="33" t="str">
        <f t="shared" ca="1" si="240"/>
        <v/>
      </c>
      <c r="AD478" s="28" t="str">
        <f t="shared" ca="1" si="254"/>
        <v/>
      </c>
      <c r="AE478" s="28" t="str">
        <f t="shared" ca="1" si="255"/>
        <v/>
      </c>
      <c r="AF478" s="28" t="str">
        <f t="shared" ca="1" si="256"/>
        <v/>
      </c>
      <c r="AG478" s="28" t="str">
        <f t="shared" ca="1" si="257"/>
        <v/>
      </c>
      <c r="AH478" s="28" t="str">
        <f t="shared" ca="1" si="258"/>
        <v/>
      </c>
      <c r="AI478" s="28" t="str">
        <f t="shared" ca="1" si="259"/>
        <v/>
      </c>
      <c r="AJ478" s="28" t="str">
        <f t="shared" ca="1" si="260"/>
        <v/>
      </c>
      <c r="AK478" s="28" t="str">
        <f t="shared" ca="1" si="261"/>
        <v/>
      </c>
      <c r="AL478" s="28" t="str">
        <f t="shared" ca="1" si="262"/>
        <v/>
      </c>
      <c r="AM478" s="28" t="str">
        <f t="shared" ca="1" si="263"/>
        <v/>
      </c>
      <c r="AN478" s="28" t="str">
        <f t="shared" ca="1" si="241"/>
        <v/>
      </c>
      <c r="AO478" s="28" t="str">
        <f t="shared" ca="1" si="264"/>
        <v/>
      </c>
      <c r="AP478" s="33" t="str">
        <f t="shared" ca="1" si="242"/>
        <v/>
      </c>
      <c r="AQ478" s="54"/>
      <c r="AR478" s="53"/>
      <c r="AS478" s="53"/>
      <c r="AT478" s="53"/>
      <c r="AU478" s="53"/>
    </row>
    <row r="479" spans="1:51" ht="15" customHeight="1" x14ac:dyDescent="0.25">
      <c r="A479" s="31" t="str">
        <f t="shared" ca="1" si="235"/>
        <v/>
      </c>
      <c r="B479" s="32" t="str">
        <f t="shared" ca="1" si="236"/>
        <v/>
      </c>
      <c r="C479" s="32" t="str">
        <f t="shared" ca="1" si="237"/>
        <v/>
      </c>
      <c r="D479" s="48">
        <f>RAWDATA!A481</f>
        <v>196604</v>
      </c>
      <c r="E479" s="48" t="str">
        <f t="shared" ca="1" si="265"/>
        <v/>
      </c>
      <c r="F479" s="48" t="str">
        <f t="shared" ca="1" si="266"/>
        <v/>
      </c>
      <c r="G479" s="48" t="str">
        <f t="shared" ca="1" si="266"/>
        <v/>
      </c>
      <c r="H479" s="48" t="str">
        <f t="shared" ca="1" si="266"/>
        <v/>
      </c>
      <c r="I479" s="48" t="str">
        <f t="shared" ca="1" si="266"/>
        <v/>
      </c>
      <c r="J479" s="48" t="str">
        <f t="shared" ca="1" si="266"/>
        <v/>
      </c>
      <c r="K479" s="48" t="str">
        <f t="shared" ca="1" si="266"/>
        <v/>
      </c>
      <c r="L479" s="48" t="str">
        <f t="shared" ca="1" si="266"/>
        <v/>
      </c>
      <c r="M479" s="48" t="str">
        <f t="shared" ca="1" si="266"/>
        <v/>
      </c>
      <c r="N479" s="48" t="str">
        <f t="shared" ca="1" si="266"/>
        <v/>
      </c>
      <c r="P479" s="26" t="str">
        <f t="shared" ca="1" si="243"/>
        <v/>
      </c>
      <c r="Q479" s="26" t="str">
        <f t="shared" ca="1" si="244"/>
        <v/>
      </c>
      <c r="R479" s="26" t="str">
        <f t="shared" ca="1" si="245"/>
        <v/>
      </c>
      <c r="S479" s="26" t="str">
        <f t="shared" ca="1" si="246"/>
        <v/>
      </c>
      <c r="T479" s="26" t="str">
        <f t="shared" ca="1" si="247"/>
        <v/>
      </c>
      <c r="U479" s="26" t="str">
        <f t="shared" ca="1" si="248"/>
        <v/>
      </c>
      <c r="V479" s="26" t="str">
        <f t="shared" ca="1" si="249"/>
        <v/>
      </c>
      <c r="W479" s="26" t="str">
        <f t="shared" ca="1" si="250"/>
        <v/>
      </c>
      <c r="X479" s="26" t="str">
        <f t="shared" ca="1" si="251"/>
        <v/>
      </c>
      <c r="Y479" s="26" t="str">
        <f t="shared" ca="1" si="252"/>
        <v/>
      </c>
      <c r="Z479" s="28" t="str">
        <f t="shared" ca="1" si="239"/>
        <v/>
      </c>
      <c r="AA479" s="57" t="str">
        <f t="shared" ca="1" si="253"/>
        <v/>
      </c>
      <c r="AB479" s="33" t="str">
        <f t="shared" ca="1" si="240"/>
        <v/>
      </c>
      <c r="AD479" s="28" t="str">
        <f t="shared" ca="1" si="254"/>
        <v/>
      </c>
      <c r="AE479" s="28" t="str">
        <f t="shared" ca="1" si="255"/>
        <v/>
      </c>
      <c r="AF479" s="28" t="str">
        <f t="shared" ca="1" si="256"/>
        <v/>
      </c>
      <c r="AG479" s="28" t="str">
        <f t="shared" ca="1" si="257"/>
        <v/>
      </c>
      <c r="AH479" s="28" t="str">
        <f t="shared" ca="1" si="258"/>
        <v/>
      </c>
      <c r="AI479" s="28" t="str">
        <f t="shared" ca="1" si="259"/>
        <v/>
      </c>
      <c r="AJ479" s="28" t="str">
        <f t="shared" ca="1" si="260"/>
        <v/>
      </c>
      <c r="AK479" s="28" t="str">
        <f t="shared" ca="1" si="261"/>
        <v/>
      </c>
      <c r="AL479" s="28" t="str">
        <f t="shared" ca="1" si="262"/>
        <v/>
      </c>
      <c r="AM479" s="28" t="str">
        <f t="shared" ca="1" si="263"/>
        <v/>
      </c>
      <c r="AN479" s="28" t="str">
        <f t="shared" ca="1" si="241"/>
        <v/>
      </c>
      <c r="AO479" s="28" t="str">
        <f t="shared" ca="1" si="264"/>
        <v/>
      </c>
      <c r="AP479" s="33" t="str">
        <f t="shared" ca="1" si="242"/>
        <v/>
      </c>
      <c r="AQ479" s="54"/>
      <c r="AR479" s="53"/>
      <c r="AS479" s="53"/>
      <c r="AT479" s="53"/>
      <c r="AU479" s="53"/>
    </row>
    <row r="480" spans="1:51" ht="15" customHeight="1" x14ac:dyDescent="0.25">
      <c r="A480" s="31" t="str">
        <f t="shared" ca="1" si="235"/>
        <v/>
      </c>
      <c r="B480" s="32" t="str">
        <f t="shared" ca="1" si="236"/>
        <v/>
      </c>
      <c r="C480" s="32" t="str">
        <f t="shared" ca="1" si="237"/>
        <v/>
      </c>
      <c r="D480" s="48">
        <f>RAWDATA!A482</f>
        <v>196605</v>
      </c>
      <c r="E480" s="48" t="str">
        <f t="shared" ca="1" si="265"/>
        <v/>
      </c>
      <c r="F480" s="48" t="str">
        <f t="shared" ca="1" si="266"/>
        <v/>
      </c>
      <c r="G480" s="48" t="str">
        <f t="shared" ca="1" si="266"/>
        <v/>
      </c>
      <c r="H480" s="48" t="str">
        <f t="shared" ca="1" si="266"/>
        <v/>
      </c>
      <c r="I480" s="48" t="str">
        <f t="shared" ca="1" si="266"/>
        <v/>
      </c>
      <c r="J480" s="48" t="str">
        <f t="shared" ca="1" si="266"/>
        <v/>
      </c>
      <c r="K480" s="48" t="str">
        <f t="shared" ca="1" si="266"/>
        <v/>
      </c>
      <c r="L480" s="48" t="str">
        <f t="shared" ca="1" si="266"/>
        <v/>
      </c>
      <c r="M480" s="48" t="str">
        <f t="shared" ca="1" si="266"/>
        <v/>
      </c>
      <c r="N480" s="48" t="str">
        <f t="shared" ca="1" si="266"/>
        <v/>
      </c>
      <c r="P480" s="26" t="str">
        <f t="shared" ca="1" si="243"/>
        <v/>
      </c>
      <c r="Q480" s="26" t="str">
        <f t="shared" ca="1" si="244"/>
        <v/>
      </c>
      <c r="R480" s="26" t="str">
        <f t="shared" ca="1" si="245"/>
        <v/>
      </c>
      <c r="S480" s="26" t="str">
        <f t="shared" ca="1" si="246"/>
        <v/>
      </c>
      <c r="T480" s="26" t="str">
        <f t="shared" ca="1" si="247"/>
        <v/>
      </c>
      <c r="U480" s="26" t="str">
        <f t="shared" ca="1" si="248"/>
        <v/>
      </c>
      <c r="V480" s="26" t="str">
        <f t="shared" ca="1" si="249"/>
        <v/>
      </c>
      <c r="W480" s="26" t="str">
        <f t="shared" ca="1" si="250"/>
        <v/>
      </c>
      <c r="X480" s="26" t="str">
        <f t="shared" ca="1" si="251"/>
        <v/>
      </c>
      <c r="Y480" s="26" t="str">
        <f t="shared" ca="1" si="252"/>
        <v/>
      </c>
      <c r="Z480" s="28" t="str">
        <f t="shared" ca="1" si="239"/>
        <v/>
      </c>
      <c r="AA480" s="57" t="str">
        <f t="shared" ca="1" si="253"/>
        <v/>
      </c>
      <c r="AB480" s="33" t="str">
        <f t="shared" ca="1" si="240"/>
        <v/>
      </c>
      <c r="AD480" s="28" t="str">
        <f t="shared" ca="1" si="254"/>
        <v/>
      </c>
      <c r="AE480" s="28" t="str">
        <f t="shared" ca="1" si="255"/>
        <v/>
      </c>
      <c r="AF480" s="28" t="str">
        <f t="shared" ca="1" si="256"/>
        <v/>
      </c>
      <c r="AG480" s="28" t="str">
        <f t="shared" ca="1" si="257"/>
        <v/>
      </c>
      <c r="AH480" s="28" t="str">
        <f t="shared" ca="1" si="258"/>
        <v/>
      </c>
      <c r="AI480" s="28" t="str">
        <f t="shared" ca="1" si="259"/>
        <v/>
      </c>
      <c r="AJ480" s="28" t="str">
        <f t="shared" ca="1" si="260"/>
        <v/>
      </c>
      <c r="AK480" s="28" t="str">
        <f t="shared" ca="1" si="261"/>
        <v/>
      </c>
      <c r="AL480" s="28" t="str">
        <f t="shared" ca="1" si="262"/>
        <v/>
      </c>
      <c r="AM480" s="28" t="str">
        <f t="shared" ca="1" si="263"/>
        <v/>
      </c>
      <c r="AN480" s="28" t="str">
        <f t="shared" ca="1" si="241"/>
        <v/>
      </c>
      <c r="AO480" s="28" t="str">
        <f t="shared" ca="1" si="264"/>
        <v/>
      </c>
      <c r="AP480" s="33" t="str">
        <f t="shared" ca="1" si="242"/>
        <v/>
      </c>
      <c r="AQ480" s="54"/>
      <c r="AR480" s="53"/>
      <c r="AS480" s="53"/>
      <c r="AT480" s="53"/>
      <c r="AU480" s="53"/>
    </row>
    <row r="481" spans="1:51" ht="15" customHeight="1" x14ac:dyDescent="0.25">
      <c r="A481" s="31" t="str">
        <f t="shared" ca="1" si="235"/>
        <v/>
      </c>
      <c r="B481" s="32" t="str">
        <f t="shared" ca="1" si="236"/>
        <v/>
      </c>
      <c r="C481" s="32" t="str">
        <f t="shared" ca="1" si="237"/>
        <v/>
      </c>
      <c r="D481" s="48">
        <f>RAWDATA!A483</f>
        <v>196606</v>
      </c>
      <c r="E481" s="48" t="str">
        <f t="shared" ca="1" si="265"/>
        <v/>
      </c>
      <c r="F481" s="48" t="str">
        <f t="shared" ca="1" si="266"/>
        <v/>
      </c>
      <c r="G481" s="48" t="str">
        <f t="shared" ca="1" si="266"/>
        <v/>
      </c>
      <c r="H481" s="48" t="str">
        <f t="shared" ca="1" si="266"/>
        <v/>
      </c>
      <c r="I481" s="48" t="str">
        <f t="shared" ca="1" si="266"/>
        <v/>
      </c>
      <c r="J481" s="48" t="str">
        <f t="shared" ca="1" si="266"/>
        <v/>
      </c>
      <c r="K481" s="48" t="str">
        <f t="shared" ca="1" si="266"/>
        <v/>
      </c>
      <c r="L481" s="48" t="str">
        <f t="shared" ca="1" si="266"/>
        <v/>
      </c>
      <c r="M481" s="48" t="str">
        <f t="shared" ca="1" si="266"/>
        <v/>
      </c>
      <c r="N481" s="48" t="str">
        <f t="shared" ca="1" si="266"/>
        <v/>
      </c>
      <c r="P481" s="26" t="str">
        <f t="shared" ca="1" si="243"/>
        <v/>
      </c>
      <c r="Q481" s="26" t="str">
        <f t="shared" ca="1" si="244"/>
        <v/>
      </c>
      <c r="R481" s="26" t="str">
        <f t="shared" ca="1" si="245"/>
        <v/>
      </c>
      <c r="S481" s="26" t="str">
        <f t="shared" ca="1" si="246"/>
        <v/>
      </c>
      <c r="T481" s="26" t="str">
        <f t="shared" ca="1" si="247"/>
        <v/>
      </c>
      <c r="U481" s="26" t="str">
        <f t="shared" ca="1" si="248"/>
        <v/>
      </c>
      <c r="V481" s="26" t="str">
        <f t="shared" ca="1" si="249"/>
        <v/>
      </c>
      <c r="W481" s="26" t="str">
        <f t="shared" ca="1" si="250"/>
        <v/>
      </c>
      <c r="X481" s="26" t="str">
        <f t="shared" ca="1" si="251"/>
        <v/>
      </c>
      <c r="Y481" s="26" t="str">
        <f t="shared" ca="1" si="252"/>
        <v/>
      </c>
      <c r="Z481" s="28" t="str">
        <f t="shared" ca="1" si="239"/>
        <v/>
      </c>
      <c r="AA481" s="57" t="str">
        <f t="shared" ca="1" si="253"/>
        <v/>
      </c>
      <c r="AB481" s="33" t="str">
        <f t="shared" ca="1" si="240"/>
        <v/>
      </c>
      <c r="AD481" s="28" t="str">
        <f t="shared" ca="1" si="254"/>
        <v/>
      </c>
      <c r="AE481" s="28" t="str">
        <f t="shared" ca="1" si="255"/>
        <v/>
      </c>
      <c r="AF481" s="28" t="str">
        <f t="shared" ca="1" si="256"/>
        <v/>
      </c>
      <c r="AG481" s="28" t="str">
        <f t="shared" ca="1" si="257"/>
        <v/>
      </c>
      <c r="AH481" s="28" t="str">
        <f t="shared" ca="1" si="258"/>
        <v/>
      </c>
      <c r="AI481" s="28" t="str">
        <f t="shared" ca="1" si="259"/>
        <v/>
      </c>
      <c r="AJ481" s="28" t="str">
        <f t="shared" ca="1" si="260"/>
        <v/>
      </c>
      <c r="AK481" s="28" t="str">
        <f t="shared" ca="1" si="261"/>
        <v/>
      </c>
      <c r="AL481" s="28" t="str">
        <f t="shared" ca="1" si="262"/>
        <v/>
      </c>
      <c r="AM481" s="28" t="str">
        <f t="shared" ca="1" si="263"/>
        <v/>
      </c>
      <c r="AN481" s="28" t="str">
        <f t="shared" ca="1" si="241"/>
        <v/>
      </c>
      <c r="AO481" s="28" t="str">
        <f t="shared" ca="1" si="264"/>
        <v/>
      </c>
      <c r="AP481" s="33" t="str">
        <f t="shared" ca="1" si="242"/>
        <v/>
      </c>
      <c r="AQ481" s="54"/>
      <c r="AR481" s="53"/>
      <c r="AS481" s="53"/>
      <c r="AT481" s="53"/>
      <c r="AU481" s="53"/>
    </row>
    <row r="482" spans="1:51" ht="15" customHeight="1" x14ac:dyDescent="0.25">
      <c r="A482" s="31" t="str">
        <f t="shared" ca="1" si="235"/>
        <v/>
      </c>
      <c r="B482" s="32" t="str">
        <f t="shared" ca="1" si="236"/>
        <v/>
      </c>
      <c r="C482" s="32" t="str">
        <f t="shared" ca="1" si="237"/>
        <v/>
      </c>
      <c r="D482" s="48">
        <f>RAWDATA!A484</f>
        <v>196607</v>
      </c>
      <c r="E482" s="48" t="str">
        <f t="shared" ca="1" si="265"/>
        <v/>
      </c>
      <c r="F482" s="48" t="str">
        <f t="shared" ca="1" si="266"/>
        <v/>
      </c>
      <c r="G482" s="48" t="str">
        <f t="shared" ca="1" si="266"/>
        <v/>
      </c>
      <c r="H482" s="48" t="str">
        <f t="shared" ca="1" si="266"/>
        <v/>
      </c>
      <c r="I482" s="48" t="str">
        <f t="shared" ca="1" si="266"/>
        <v/>
      </c>
      <c r="J482" s="48" t="str">
        <f t="shared" ca="1" si="266"/>
        <v/>
      </c>
      <c r="K482" s="48" t="str">
        <f t="shared" ca="1" si="266"/>
        <v/>
      </c>
      <c r="L482" s="48" t="str">
        <f t="shared" ca="1" si="266"/>
        <v/>
      </c>
      <c r="M482" s="48" t="str">
        <f t="shared" ca="1" si="266"/>
        <v/>
      </c>
      <c r="N482" s="48" t="str">
        <f t="shared" ca="1" si="266"/>
        <v/>
      </c>
      <c r="P482" s="26" t="str">
        <f t="shared" ca="1" si="243"/>
        <v/>
      </c>
      <c r="Q482" s="26" t="str">
        <f t="shared" ca="1" si="244"/>
        <v/>
      </c>
      <c r="R482" s="26" t="str">
        <f t="shared" ca="1" si="245"/>
        <v/>
      </c>
      <c r="S482" s="26" t="str">
        <f t="shared" ca="1" si="246"/>
        <v/>
      </c>
      <c r="T482" s="26" t="str">
        <f t="shared" ca="1" si="247"/>
        <v/>
      </c>
      <c r="U482" s="26" t="str">
        <f t="shared" ca="1" si="248"/>
        <v/>
      </c>
      <c r="V482" s="26" t="str">
        <f t="shared" ca="1" si="249"/>
        <v/>
      </c>
      <c r="W482" s="26" t="str">
        <f t="shared" ca="1" si="250"/>
        <v/>
      </c>
      <c r="X482" s="26" t="str">
        <f t="shared" ca="1" si="251"/>
        <v/>
      </c>
      <c r="Y482" s="26" t="str">
        <f t="shared" ca="1" si="252"/>
        <v/>
      </c>
      <c r="Z482" s="28" t="str">
        <f t="shared" ca="1" si="239"/>
        <v/>
      </c>
      <c r="AA482" s="57" t="str">
        <f t="shared" ca="1" si="253"/>
        <v/>
      </c>
      <c r="AB482" s="33" t="str">
        <f t="shared" ca="1" si="240"/>
        <v/>
      </c>
      <c r="AD482" s="28" t="str">
        <f t="shared" ca="1" si="254"/>
        <v/>
      </c>
      <c r="AE482" s="28" t="str">
        <f t="shared" ca="1" si="255"/>
        <v/>
      </c>
      <c r="AF482" s="28" t="str">
        <f t="shared" ca="1" si="256"/>
        <v/>
      </c>
      <c r="AG482" s="28" t="str">
        <f t="shared" ca="1" si="257"/>
        <v/>
      </c>
      <c r="AH482" s="28" t="str">
        <f t="shared" ca="1" si="258"/>
        <v/>
      </c>
      <c r="AI482" s="28" t="str">
        <f t="shared" ca="1" si="259"/>
        <v/>
      </c>
      <c r="AJ482" s="28" t="str">
        <f t="shared" ca="1" si="260"/>
        <v/>
      </c>
      <c r="AK482" s="28" t="str">
        <f t="shared" ca="1" si="261"/>
        <v/>
      </c>
      <c r="AL482" s="28" t="str">
        <f t="shared" ca="1" si="262"/>
        <v/>
      </c>
      <c r="AM482" s="28" t="str">
        <f t="shared" ca="1" si="263"/>
        <v/>
      </c>
      <c r="AN482" s="28" t="str">
        <f t="shared" ca="1" si="241"/>
        <v/>
      </c>
      <c r="AO482" s="28" t="str">
        <f t="shared" ca="1" si="264"/>
        <v/>
      </c>
      <c r="AP482" s="33" t="str">
        <f t="shared" ca="1" si="242"/>
        <v/>
      </c>
      <c r="AQ482" s="54"/>
      <c r="AR482" s="53"/>
      <c r="AS482" s="53"/>
      <c r="AT482" s="53"/>
      <c r="AU482" s="53"/>
    </row>
    <row r="483" spans="1:51" ht="15" customHeight="1" x14ac:dyDescent="0.25">
      <c r="A483" s="31" t="str">
        <f t="shared" ca="1" si="235"/>
        <v/>
      </c>
      <c r="B483" s="32" t="str">
        <f t="shared" ca="1" si="236"/>
        <v/>
      </c>
      <c r="C483" s="32" t="str">
        <f t="shared" ca="1" si="237"/>
        <v/>
      </c>
      <c r="D483" s="48">
        <f>RAWDATA!A485</f>
        <v>196608</v>
      </c>
      <c r="E483" s="48" t="str">
        <f t="shared" ca="1" si="265"/>
        <v/>
      </c>
      <c r="F483" s="48" t="str">
        <f t="shared" ca="1" si="266"/>
        <v/>
      </c>
      <c r="G483" s="48" t="str">
        <f t="shared" ca="1" si="266"/>
        <v/>
      </c>
      <c r="H483" s="48" t="str">
        <f t="shared" ca="1" si="266"/>
        <v/>
      </c>
      <c r="I483" s="48" t="str">
        <f t="shared" ca="1" si="266"/>
        <v/>
      </c>
      <c r="J483" s="48" t="str">
        <f t="shared" ca="1" si="266"/>
        <v/>
      </c>
      <c r="K483" s="48" t="str">
        <f t="shared" ca="1" si="266"/>
        <v/>
      </c>
      <c r="L483" s="48" t="str">
        <f t="shared" ca="1" si="266"/>
        <v/>
      </c>
      <c r="M483" s="48" t="str">
        <f t="shared" ca="1" si="266"/>
        <v/>
      </c>
      <c r="N483" s="48" t="str">
        <f t="shared" ca="1" si="266"/>
        <v/>
      </c>
      <c r="P483" s="26" t="str">
        <f t="shared" ca="1" si="243"/>
        <v/>
      </c>
      <c r="Q483" s="26" t="str">
        <f t="shared" ca="1" si="244"/>
        <v/>
      </c>
      <c r="R483" s="26" t="str">
        <f t="shared" ca="1" si="245"/>
        <v/>
      </c>
      <c r="S483" s="26" t="str">
        <f t="shared" ca="1" si="246"/>
        <v/>
      </c>
      <c r="T483" s="26" t="str">
        <f t="shared" ca="1" si="247"/>
        <v/>
      </c>
      <c r="U483" s="26" t="str">
        <f t="shared" ca="1" si="248"/>
        <v/>
      </c>
      <c r="V483" s="26" t="str">
        <f t="shared" ca="1" si="249"/>
        <v/>
      </c>
      <c r="W483" s="26" t="str">
        <f t="shared" ca="1" si="250"/>
        <v/>
      </c>
      <c r="X483" s="26" t="str">
        <f t="shared" ca="1" si="251"/>
        <v/>
      </c>
      <c r="Y483" s="26" t="str">
        <f t="shared" ca="1" si="252"/>
        <v/>
      </c>
      <c r="Z483" s="28" t="str">
        <f t="shared" ca="1" si="239"/>
        <v/>
      </c>
      <c r="AA483" s="57" t="str">
        <f t="shared" ca="1" si="253"/>
        <v/>
      </c>
      <c r="AB483" s="33" t="str">
        <f t="shared" ca="1" si="240"/>
        <v/>
      </c>
      <c r="AD483" s="28" t="str">
        <f t="shared" ca="1" si="254"/>
        <v/>
      </c>
      <c r="AE483" s="28" t="str">
        <f t="shared" ca="1" si="255"/>
        <v/>
      </c>
      <c r="AF483" s="28" t="str">
        <f t="shared" ca="1" si="256"/>
        <v/>
      </c>
      <c r="AG483" s="28" t="str">
        <f t="shared" ca="1" si="257"/>
        <v/>
      </c>
      <c r="AH483" s="28" t="str">
        <f t="shared" ca="1" si="258"/>
        <v/>
      </c>
      <c r="AI483" s="28" t="str">
        <f t="shared" ca="1" si="259"/>
        <v/>
      </c>
      <c r="AJ483" s="28" t="str">
        <f t="shared" ca="1" si="260"/>
        <v/>
      </c>
      <c r="AK483" s="28" t="str">
        <f t="shared" ca="1" si="261"/>
        <v/>
      </c>
      <c r="AL483" s="28" t="str">
        <f t="shared" ca="1" si="262"/>
        <v/>
      </c>
      <c r="AM483" s="28" t="str">
        <f t="shared" ca="1" si="263"/>
        <v/>
      </c>
      <c r="AN483" s="28" t="str">
        <f t="shared" ca="1" si="241"/>
        <v/>
      </c>
      <c r="AO483" s="28" t="str">
        <f t="shared" ca="1" si="264"/>
        <v/>
      </c>
      <c r="AP483" s="33" t="str">
        <f t="shared" ca="1" si="242"/>
        <v/>
      </c>
      <c r="AQ483" s="54"/>
      <c r="AR483" s="53"/>
      <c r="AS483" s="53"/>
      <c r="AT483" s="53"/>
      <c r="AU483" s="53"/>
    </row>
    <row r="484" spans="1:51" ht="15" customHeight="1" x14ac:dyDescent="0.25">
      <c r="A484" s="31" t="str">
        <f t="shared" ca="1" si="235"/>
        <v/>
      </c>
      <c r="B484" s="32" t="str">
        <f t="shared" ca="1" si="236"/>
        <v/>
      </c>
      <c r="C484" s="32" t="str">
        <f t="shared" ca="1" si="237"/>
        <v/>
      </c>
      <c r="D484" s="48">
        <f>RAWDATA!A486</f>
        <v>196609</v>
      </c>
      <c r="E484" s="48" t="str">
        <f t="shared" ca="1" si="265"/>
        <v/>
      </c>
      <c r="F484" s="48" t="str">
        <f t="shared" ca="1" si="266"/>
        <v/>
      </c>
      <c r="G484" s="48" t="str">
        <f t="shared" ca="1" si="266"/>
        <v/>
      </c>
      <c r="H484" s="48" t="str">
        <f t="shared" ca="1" si="266"/>
        <v/>
      </c>
      <c r="I484" s="48" t="str">
        <f t="shared" ca="1" si="266"/>
        <v/>
      </c>
      <c r="J484" s="48" t="str">
        <f t="shared" ca="1" si="266"/>
        <v/>
      </c>
      <c r="K484" s="48" t="str">
        <f t="shared" ca="1" si="266"/>
        <v/>
      </c>
      <c r="L484" s="48" t="str">
        <f t="shared" ca="1" si="266"/>
        <v/>
      </c>
      <c r="M484" s="48" t="str">
        <f t="shared" ca="1" si="266"/>
        <v/>
      </c>
      <c r="N484" s="48" t="str">
        <f t="shared" ca="1" si="266"/>
        <v/>
      </c>
      <c r="P484" s="26" t="str">
        <f t="shared" ca="1" si="243"/>
        <v/>
      </c>
      <c r="Q484" s="26" t="str">
        <f t="shared" ca="1" si="244"/>
        <v/>
      </c>
      <c r="R484" s="26" t="str">
        <f t="shared" ca="1" si="245"/>
        <v/>
      </c>
      <c r="S484" s="26" t="str">
        <f t="shared" ca="1" si="246"/>
        <v/>
      </c>
      <c r="T484" s="26" t="str">
        <f t="shared" ca="1" si="247"/>
        <v/>
      </c>
      <c r="U484" s="26" t="str">
        <f t="shared" ca="1" si="248"/>
        <v/>
      </c>
      <c r="V484" s="26" t="str">
        <f t="shared" ca="1" si="249"/>
        <v/>
      </c>
      <c r="W484" s="26" t="str">
        <f t="shared" ca="1" si="250"/>
        <v/>
      </c>
      <c r="X484" s="26" t="str">
        <f t="shared" ca="1" si="251"/>
        <v/>
      </c>
      <c r="Y484" s="26" t="str">
        <f t="shared" ca="1" si="252"/>
        <v/>
      </c>
      <c r="Z484" s="28" t="str">
        <f t="shared" ca="1" si="239"/>
        <v/>
      </c>
      <c r="AA484" s="57" t="str">
        <f t="shared" ca="1" si="253"/>
        <v/>
      </c>
      <c r="AB484" s="33" t="str">
        <f t="shared" ca="1" si="240"/>
        <v/>
      </c>
      <c r="AD484" s="28" t="str">
        <f t="shared" ca="1" si="254"/>
        <v/>
      </c>
      <c r="AE484" s="28" t="str">
        <f t="shared" ca="1" si="255"/>
        <v/>
      </c>
      <c r="AF484" s="28" t="str">
        <f t="shared" ca="1" si="256"/>
        <v/>
      </c>
      <c r="AG484" s="28" t="str">
        <f t="shared" ca="1" si="257"/>
        <v/>
      </c>
      <c r="AH484" s="28" t="str">
        <f t="shared" ca="1" si="258"/>
        <v/>
      </c>
      <c r="AI484" s="28" t="str">
        <f t="shared" ca="1" si="259"/>
        <v/>
      </c>
      <c r="AJ484" s="28" t="str">
        <f t="shared" ca="1" si="260"/>
        <v/>
      </c>
      <c r="AK484" s="28" t="str">
        <f t="shared" ca="1" si="261"/>
        <v/>
      </c>
      <c r="AL484" s="28" t="str">
        <f t="shared" ca="1" si="262"/>
        <v/>
      </c>
      <c r="AM484" s="28" t="str">
        <f t="shared" ca="1" si="263"/>
        <v/>
      </c>
      <c r="AN484" s="28" t="str">
        <f t="shared" ca="1" si="241"/>
        <v/>
      </c>
      <c r="AO484" s="28" t="str">
        <f t="shared" ca="1" si="264"/>
        <v/>
      </c>
      <c r="AP484" s="33" t="str">
        <f t="shared" ca="1" si="242"/>
        <v/>
      </c>
      <c r="AQ484" s="54"/>
      <c r="AR484" s="53"/>
      <c r="AS484" s="53"/>
      <c r="AT484" s="53"/>
      <c r="AU484" s="53"/>
    </row>
    <row r="485" spans="1:51" ht="15" customHeight="1" x14ac:dyDescent="0.25">
      <c r="A485" s="31" t="str">
        <f t="shared" ca="1" si="235"/>
        <v/>
      </c>
      <c r="B485" s="32" t="str">
        <f t="shared" ca="1" si="236"/>
        <v/>
      </c>
      <c r="C485" s="32" t="str">
        <f t="shared" ca="1" si="237"/>
        <v/>
      </c>
      <c r="D485" s="48">
        <f>RAWDATA!A487</f>
        <v>196610</v>
      </c>
      <c r="E485" s="48" t="str">
        <f t="shared" ca="1" si="265"/>
        <v/>
      </c>
      <c r="F485" s="48" t="str">
        <f t="shared" ca="1" si="266"/>
        <v/>
      </c>
      <c r="G485" s="48" t="str">
        <f t="shared" ca="1" si="266"/>
        <v/>
      </c>
      <c r="H485" s="48" t="str">
        <f t="shared" ca="1" si="266"/>
        <v/>
      </c>
      <c r="I485" s="48" t="str">
        <f t="shared" ca="1" si="266"/>
        <v/>
      </c>
      <c r="J485" s="48" t="str">
        <f t="shared" ca="1" si="266"/>
        <v/>
      </c>
      <c r="K485" s="48" t="str">
        <f t="shared" ca="1" si="266"/>
        <v/>
      </c>
      <c r="L485" s="48" t="str">
        <f t="shared" ca="1" si="266"/>
        <v/>
      </c>
      <c r="M485" s="48" t="str">
        <f t="shared" ca="1" si="266"/>
        <v/>
      </c>
      <c r="N485" s="48" t="str">
        <f t="shared" ca="1" si="266"/>
        <v/>
      </c>
      <c r="P485" s="26" t="str">
        <f t="shared" ca="1" si="243"/>
        <v/>
      </c>
      <c r="Q485" s="26" t="str">
        <f t="shared" ca="1" si="244"/>
        <v/>
      </c>
      <c r="R485" s="26" t="str">
        <f t="shared" ca="1" si="245"/>
        <v/>
      </c>
      <c r="S485" s="26" t="str">
        <f t="shared" ca="1" si="246"/>
        <v/>
      </c>
      <c r="T485" s="26" t="str">
        <f t="shared" ca="1" si="247"/>
        <v/>
      </c>
      <c r="U485" s="26" t="str">
        <f t="shared" ca="1" si="248"/>
        <v/>
      </c>
      <c r="V485" s="26" t="str">
        <f t="shared" ca="1" si="249"/>
        <v/>
      </c>
      <c r="W485" s="26" t="str">
        <f t="shared" ca="1" si="250"/>
        <v/>
      </c>
      <c r="X485" s="26" t="str">
        <f t="shared" ca="1" si="251"/>
        <v/>
      </c>
      <c r="Y485" s="26" t="str">
        <f t="shared" ca="1" si="252"/>
        <v/>
      </c>
      <c r="Z485" s="28" t="str">
        <f t="shared" ca="1" si="239"/>
        <v/>
      </c>
      <c r="AA485" s="57" t="str">
        <f t="shared" ca="1" si="253"/>
        <v/>
      </c>
      <c r="AB485" s="33" t="str">
        <f t="shared" ca="1" si="240"/>
        <v/>
      </c>
      <c r="AD485" s="28" t="str">
        <f t="shared" ca="1" si="254"/>
        <v/>
      </c>
      <c r="AE485" s="28" t="str">
        <f t="shared" ca="1" si="255"/>
        <v/>
      </c>
      <c r="AF485" s="28" t="str">
        <f t="shared" ca="1" si="256"/>
        <v/>
      </c>
      <c r="AG485" s="28" t="str">
        <f t="shared" ca="1" si="257"/>
        <v/>
      </c>
      <c r="AH485" s="28" t="str">
        <f t="shared" ca="1" si="258"/>
        <v/>
      </c>
      <c r="AI485" s="28" t="str">
        <f t="shared" ca="1" si="259"/>
        <v/>
      </c>
      <c r="AJ485" s="28" t="str">
        <f t="shared" ca="1" si="260"/>
        <v/>
      </c>
      <c r="AK485" s="28" t="str">
        <f t="shared" ca="1" si="261"/>
        <v/>
      </c>
      <c r="AL485" s="28" t="str">
        <f t="shared" ca="1" si="262"/>
        <v/>
      </c>
      <c r="AM485" s="28" t="str">
        <f t="shared" ca="1" si="263"/>
        <v/>
      </c>
      <c r="AN485" s="28" t="str">
        <f t="shared" ca="1" si="241"/>
        <v/>
      </c>
      <c r="AO485" s="28" t="str">
        <f t="shared" ca="1" si="264"/>
        <v/>
      </c>
      <c r="AP485" s="33" t="str">
        <f t="shared" ca="1" si="242"/>
        <v/>
      </c>
      <c r="AQ485" s="54"/>
      <c r="AR485" s="53"/>
      <c r="AS485" s="53"/>
      <c r="AT485" s="53"/>
      <c r="AU485" s="53"/>
    </row>
    <row r="486" spans="1:51" ht="15" customHeight="1" x14ac:dyDescent="0.25">
      <c r="A486" s="31" t="str">
        <f t="shared" ca="1" si="235"/>
        <v/>
      </c>
      <c r="B486" s="32" t="str">
        <f t="shared" ca="1" si="236"/>
        <v/>
      </c>
      <c r="C486" s="32" t="str">
        <f t="shared" ca="1" si="237"/>
        <v/>
      </c>
      <c r="D486" s="48">
        <f>RAWDATA!A488</f>
        <v>196611</v>
      </c>
      <c r="E486" s="48" t="str">
        <f t="shared" ca="1" si="265"/>
        <v/>
      </c>
      <c r="F486" s="48" t="str">
        <f t="shared" ca="1" si="266"/>
        <v/>
      </c>
      <c r="G486" s="48" t="str">
        <f t="shared" ca="1" si="266"/>
        <v/>
      </c>
      <c r="H486" s="48" t="str">
        <f t="shared" ca="1" si="266"/>
        <v/>
      </c>
      <c r="I486" s="48" t="str">
        <f t="shared" ca="1" si="266"/>
        <v/>
      </c>
      <c r="J486" s="48" t="str">
        <f t="shared" ca="1" si="266"/>
        <v/>
      </c>
      <c r="K486" s="48" t="str">
        <f t="shared" ca="1" si="266"/>
        <v/>
      </c>
      <c r="L486" s="48" t="str">
        <f t="shared" ca="1" si="266"/>
        <v/>
      </c>
      <c r="M486" s="48" t="str">
        <f t="shared" ca="1" si="266"/>
        <v/>
      </c>
      <c r="N486" s="48" t="str">
        <f t="shared" ca="1" si="266"/>
        <v/>
      </c>
      <c r="P486" s="26" t="str">
        <f t="shared" ca="1" si="243"/>
        <v/>
      </c>
      <c r="Q486" s="26" t="str">
        <f t="shared" ca="1" si="244"/>
        <v/>
      </c>
      <c r="R486" s="26" t="str">
        <f t="shared" ca="1" si="245"/>
        <v/>
      </c>
      <c r="S486" s="26" t="str">
        <f t="shared" ca="1" si="246"/>
        <v/>
      </c>
      <c r="T486" s="26" t="str">
        <f t="shared" ca="1" si="247"/>
        <v/>
      </c>
      <c r="U486" s="26" t="str">
        <f t="shared" ca="1" si="248"/>
        <v/>
      </c>
      <c r="V486" s="26" t="str">
        <f t="shared" ca="1" si="249"/>
        <v/>
      </c>
      <c r="W486" s="26" t="str">
        <f t="shared" ca="1" si="250"/>
        <v/>
      </c>
      <c r="X486" s="26" t="str">
        <f t="shared" ca="1" si="251"/>
        <v/>
      </c>
      <c r="Y486" s="26" t="str">
        <f t="shared" ca="1" si="252"/>
        <v/>
      </c>
      <c r="Z486" s="28" t="str">
        <f t="shared" ca="1" si="239"/>
        <v/>
      </c>
      <c r="AA486" s="57" t="str">
        <f t="shared" ca="1" si="253"/>
        <v/>
      </c>
      <c r="AB486" s="33" t="str">
        <f t="shared" ca="1" si="240"/>
        <v/>
      </c>
      <c r="AD486" s="28" t="str">
        <f t="shared" ca="1" si="254"/>
        <v/>
      </c>
      <c r="AE486" s="28" t="str">
        <f t="shared" ca="1" si="255"/>
        <v/>
      </c>
      <c r="AF486" s="28" t="str">
        <f t="shared" ca="1" si="256"/>
        <v/>
      </c>
      <c r="AG486" s="28" t="str">
        <f t="shared" ca="1" si="257"/>
        <v/>
      </c>
      <c r="AH486" s="28" t="str">
        <f t="shared" ca="1" si="258"/>
        <v/>
      </c>
      <c r="AI486" s="28" t="str">
        <f t="shared" ca="1" si="259"/>
        <v/>
      </c>
      <c r="AJ486" s="28" t="str">
        <f t="shared" ca="1" si="260"/>
        <v/>
      </c>
      <c r="AK486" s="28" t="str">
        <f t="shared" ca="1" si="261"/>
        <v/>
      </c>
      <c r="AL486" s="28" t="str">
        <f t="shared" ca="1" si="262"/>
        <v/>
      </c>
      <c r="AM486" s="28" t="str">
        <f t="shared" ca="1" si="263"/>
        <v/>
      </c>
      <c r="AN486" s="28" t="str">
        <f t="shared" ca="1" si="241"/>
        <v/>
      </c>
      <c r="AO486" s="28" t="str">
        <f t="shared" ca="1" si="264"/>
        <v/>
      </c>
      <c r="AP486" s="33" t="str">
        <f t="shared" ca="1" si="242"/>
        <v/>
      </c>
      <c r="AQ486" s="54"/>
      <c r="AR486" s="53"/>
      <c r="AS486" s="53"/>
      <c r="AT486" s="53"/>
      <c r="AU486" s="53"/>
      <c r="AY486" s="29"/>
    </row>
    <row r="487" spans="1:51" ht="15" customHeight="1" x14ac:dyDescent="0.25">
      <c r="A487" s="31" t="str">
        <f t="shared" ca="1" si="235"/>
        <v/>
      </c>
      <c r="B487" s="32" t="str">
        <f t="shared" ca="1" si="236"/>
        <v/>
      </c>
      <c r="C487" s="32" t="str">
        <f t="shared" ca="1" si="237"/>
        <v/>
      </c>
      <c r="D487" s="48">
        <f>RAWDATA!A489</f>
        <v>196612</v>
      </c>
      <c r="E487" s="48" t="str">
        <f t="shared" ca="1" si="265"/>
        <v/>
      </c>
      <c r="F487" s="48" t="str">
        <f t="shared" ca="1" si="266"/>
        <v/>
      </c>
      <c r="G487" s="48" t="str">
        <f t="shared" ca="1" si="266"/>
        <v/>
      </c>
      <c r="H487" s="48" t="str">
        <f t="shared" ca="1" si="266"/>
        <v/>
      </c>
      <c r="I487" s="48" t="str">
        <f t="shared" ca="1" si="266"/>
        <v/>
      </c>
      <c r="J487" s="48" t="str">
        <f t="shared" ca="1" si="266"/>
        <v/>
      </c>
      <c r="K487" s="48" t="str">
        <f t="shared" ca="1" si="266"/>
        <v/>
      </c>
      <c r="L487" s="48" t="str">
        <f t="shared" ca="1" si="266"/>
        <v/>
      </c>
      <c r="M487" s="48" t="str">
        <f t="shared" ca="1" si="266"/>
        <v/>
      </c>
      <c r="N487" s="48" t="str">
        <f t="shared" ca="1" si="266"/>
        <v/>
      </c>
      <c r="P487" s="26" t="str">
        <f t="shared" ca="1" si="243"/>
        <v/>
      </c>
      <c r="Q487" s="26" t="str">
        <f t="shared" ca="1" si="244"/>
        <v/>
      </c>
      <c r="R487" s="26" t="str">
        <f t="shared" ca="1" si="245"/>
        <v/>
      </c>
      <c r="S487" s="26" t="str">
        <f t="shared" ca="1" si="246"/>
        <v/>
      </c>
      <c r="T487" s="26" t="str">
        <f t="shared" ca="1" si="247"/>
        <v/>
      </c>
      <c r="U487" s="26" t="str">
        <f t="shared" ca="1" si="248"/>
        <v/>
      </c>
      <c r="V487" s="26" t="str">
        <f t="shared" ca="1" si="249"/>
        <v/>
      </c>
      <c r="W487" s="26" t="str">
        <f t="shared" ca="1" si="250"/>
        <v/>
      </c>
      <c r="X487" s="26" t="str">
        <f t="shared" ca="1" si="251"/>
        <v/>
      </c>
      <c r="Y487" s="26" t="str">
        <f t="shared" ca="1" si="252"/>
        <v/>
      </c>
      <c r="Z487" s="28" t="str">
        <f t="shared" ca="1" si="239"/>
        <v/>
      </c>
      <c r="AA487" s="57" t="str">
        <f t="shared" ca="1" si="253"/>
        <v/>
      </c>
      <c r="AB487" s="33" t="str">
        <f t="shared" ca="1" si="240"/>
        <v/>
      </c>
      <c r="AD487" s="28" t="str">
        <f t="shared" ca="1" si="254"/>
        <v/>
      </c>
      <c r="AE487" s="28" t="str">
        <f t="shared" ca="1" si="255"/>
        <v/>
      </c>
      <c r="AF487" s="28" t="str">
        <f t="shared" ca="1" si="256"/>
        <v/>
      </c>
      <c r="AG487" s="28" t="str">
        <f t="shared" ca="1" si="257"/>
        <v/>
      </c>
      <c r="AH487" s="28" t="str">
        <f t="shared" ca="1" si="258"/>
        <v/>
      </c>
      <c r="AI487" s="28" t="str">
        <f t="shared" ca="1" si="259"/>
        <v/>
      </c>
      <c r="AJ487" s="28" t="str">
        <f t="shared" ca="1" si="260"/>
        <v/>
      </c>
      <c r="AK487" s="28" t="str">
        <f t="shared" ca="1" si="261"/>
        <v/>
      </c>
      <c r="AL487" s="28" t="str">
        <f t="shared" ca="1" si="262"/>
        <v/>
      </c>
      <c r="AM487" s="28" t="str">
        <f t="shared" ca="1" si="263"/>
        <v/>
      </c>
      <c r="AN487" s="28" t="str">
        <f t="shared" ca="1" si="241"/>
        <v/>
      </c>
      <c r="AO487" s="28" t="str">
        <f t="shared" ca="1" si="264"/>
        <v/>
      </c>
      <c r="AP487" s="33" t="str">
        <f t="shared" ca="1" si="242"/>
        <v/>
      </c>
      <c r="AQ487" s="54"/>
      <c r="AR487" s="53"/>
      <c r="AS487" s="53"/>
      <c r="AT487" s="53"/>
      <c r="AU487" s="53"/>
    </row>
    <row r="488" spans="1:51" ht="15" customHeight="1" x14ac:dyDescent="0.25">
      <c r="A488" s="31" t="str">
        <f t="shared" ca="1" si="235"/>
        <v/>
      </c>
      <c r="B488" s="32" t="str">
        <f t="shared" ca="1" si="236"/>
        <v/>
      </c>
      <c r="C488" s="32" t="str">
        <f t="shared" ca="1" si="237"/>
        <v/>
      </c>
      <c r="D488" s="48">
        <f>RAWDATA!A490</f>
        <v>196701</v>
      </c>
      <c r="E488" s="48" t="str">
        <f t="shared" ca="1" si="265"/>
        <v/>
      </c>
      <c r="F488" s="48" t="str">
        <f t="shared" ca="1" si="266"/>
        <v/>
      </c>
      <c r="G488" s="48" t="str">
        <f t="shared" ca="1" si="266"/>
        <v/>
      </c>
      <c r="H488" s="48" t="str">
        <f t="shared" ca="1" si="266"/>
        <v/>
      </c>
      <c r="I488" s="48" t="str">
        <f t="shared" ca="1" si="266"/>
        <v/>
      </c>
      <c r="J488" s="48" t="str">
        <f t="shared" ca="1" si="266"/>
        <v/>
      </c>
      <c r="K488" s="48" t="str">
        <f t="shared" ca="1" si="266"/>
        <v/>
      </c>
      <c r="L488" s="48" t="str">
        <f t="shared" ca="1" si="266"/>
        <v/>
      </c>
      <c r="M488" s="48" t="str">
        <f t="shared" ca="1" si="266"/>
        <v/>
      </c>
      <c r="N488" s="48" t="str">
        <f t="shared" ca="1" si="266"/>
        <v/>
      </c>
      <c r="P488" s="26" t="str">
        <f t="shared" ca="1" si="243"/>
        <v/>
      </c>
      <c r="Q488" s="26" t="str">
        <f t="shared" ca="1" si="244"/>
        <v/>
      </c>
      <c r="R488" s="26" t="str">
        <f t="shared" ca="1" si="245"/>
        <v/>
      </c>
      <c r="S488" s="26" t="str">
        <f t="shared" ca="1" si="246"/>
        <v/>
      </c>
      <c r="T488" s="26" t="str">
        <f t="shared" ca="1" si="247"/>
        <v/>
      </c>
      <c r="U488" s="26" t="str">
        <f t="shared" ca="1" si="248"/>
        <v/>
      </c>
      <c r="V488" s="26" t="str">
        <f t="shared" ca="1" si="249"/>
        <v/>
      </c>
      <c r="W488" s="26" t="str">
        <f t="shared" ca="1" si="250"/>
        <v/>
      </c>
      <c r="X488" s="26" t="str">
        <f t="shared" ca="1" si="251"/>
        <v/>
      </c>
      <c r="Y488" s="26" t="str">
        <f t="shared" ca="1" si="252"/>
        <v/>
      </c>
      <c r="Z488" s="28" t="str">
        <f t="shared" ca="1" si="239"/>
        <v/>
      </c>
      <c r="AA488" s="57" t="str">
        <f t="shared" ca="1" si="253"/>
        <v/>
      </c>
      <c r="AB488" s="33" t="str">
        <f t="shared" ca="1" si="240"/>
        <v/>
      </c>
      <c r="AD488" s="28" t="str">
        <f t="shared" ca="1" si="254"/>
        <v/>
      </c>
      <c r="AE488" s="28" t="str">
        <f t="shared" ca="1" si="255"/>
        <v/>
      </c>
      <c r="AF488" s="28" t="str">
        <f t="shared" ca="1" si="256"/>
        <v/>
      </c>
      <c r="AG488" s="28" t="str">
        <f t="shared" ca="1" si="257"/>
        <v/>
      </c>
      <c r="AH488" s="28" t="str">
        <f t="shared" ca="1" si="258"/>
        <v/>
      </c>
      <c r="AI488" s="28" t="str">
        <f t="shared" ca="1" si="259"/>
        <v/>
      </c>
      <c r="AJ488" s="28" t="str">
        <f t="shared" ca="1" si="260"/>
        <v/>
      </c>
      <c r="AK488" s="28" t="str">
        <f t="shared" ca="1" si="261"/>
        <v/>
      </c>
      <c r="AL488" s="28" t="str">
        <f t="shared" ca="1" si="262"/>
        <v/>
      </c>
      <c r="AM488" s="28" t="str">
        <f t="shared" ca="1" si="263"/>
        <v/>
      </c>
      <c r="AN488" s="28" t="str">
        <f t="shared" ca="1" si="241"/>
        <v/>
      </c>
      <c r="AO488" s="28" t="str">
        <f t="shared" ca="1" si="264"/>
        <v/>
      </c>
      <c r="AP488" s="33" t="str">
        <f t="shared" ca="1" si="242"/>
        <v/>
      </c>
      <c r="AQ488" s="54"/>
      <c r="AR488" s="53"/>
      <c r="AS488" s="53"/>
      <c r="AT488" s="53"/>
      <c r="AU488" s="53"/>
    </row>
    <row r="489" spans="1:51" ht="15" customHeight="1" x14ac:dyDescent="0.25">
      <c r="A489" s="31" t="str">
        <f t="shared" ca="1" si="235"/>
        <v/>
      </c>
      <c r="B489" s="32" t="str">
        <f t="shared" ca="1" si="236"/>
        <v/>
      </c>
      <c r="C489" s="32" t="str">
        <f t="shared" ca="1" si="237"/>
        <v/>
      </c>
      <c r="D489" s="48">
        <f>RAWDATA!A491</f>
        <v>196702</v>
      </c>
      <c r="E489" s="48" t="str">
        <f t="shared" ca="1" si="265"/>
        <v/>
      </c>
      <c r="F489" s="48" t="str">
        <f t="shared" ca="1" si="266"/>
        <v/>
      </c>
      <c r="G489" s="48" t="str">
        <f t="shared" ca="1" si="266"/>
        <v/>
      </c>
      <c r="H489" s="48" t="str">
        <f t="shared" ca="1" si="266"/>
        <v/>
      </c>
      <c r="I489" s="48" t="str">
        <f t="shared" ca="1" si="266"/>
        <v/>
      </c>
      <c r="J489" s="48" t="str">
        <f t="shared" ca="1" si="266"/>
        <v/>
      </c>
      <c r="K489" s="48" t="str">
        <f t="shared" ca="1" si="266"/>
        <v/>
      </c>
      <c r="L489" s="48" t="str">
        <f t="shared" ca="1" si="266"/>
        <v/>
      </c>
      <c r="M489" s="48" t="str">
        <f t="shared" ca="1" si="266"/>
        <v/>
      </c>
      <c r="N489" s="48" t="str">
        <f t="shared" ca="1" si="266"/>
        <v/>
      </c>
      <c r="P489" s="26" t="str">
        <f t="shared" ca="1" si="243"/>
        <v/>
      </c>
      <c r="Q489" s="26" t="str">
        <f t="shared" ca="1" si="244"/>
        <v/>
      </c>
      <c r="R489" s="26" t="str">
        <f t="shared" ca="1" si="245"/>
        <v/>
      </c>
      <c r="S489" s="26" t="str">
        <f t="shared" ca="1" si="246"/>
        <v/>
      </c>
      <c r="T489" s="26" t="str">
        <f t="shared" ca="1" si="247"/>
        <v/>
      </c>
      <c r="U489" s="26" t="str">
        <f t="shared" ca="1" si="248"/>
        <v/>
      </c>
      <c r="V489" s="26" t="str">
        <f t="shared" ca="1" si="249"/>
        <v/>
      </c>
      <c r="W489" s="26" t="str">
        <f t="shared" ca="1" si="250"/>
        <v/>
      </c>
      <c r="X489" s="26" t="str">
        <f t="shared" ca="1" si="251"/>
        <v/>
      </c>
      <c r="Y489" s="26" t="str">
        <f t="shared" ca="1" si="252"/>
        <v/>
      </c>
      <c r="Z489" s="28" t="str">
        <f t="shared" ca="1" si="239"/>
        <v/>
      </c>
      <c r="AA489" s="57" t="str">
        <f t="shared" ca="1" si="253"/>
        <v/>
      </c>
      <c r="AB489" s="33" t="str">
        <f t="shared" ca="1" si="240"/>
        <v/>
      </c>
      <c r="AD489" s="28" t="str">
        <f t="shared" ca="1" si="254"/>
        <v/>
      </c>
      <c r="AE489" s="28" t="str">
        <f t="shared" ca="1" si="255"/>
        <v/>
      </c>
      <c r="AF489" s="28" t="str">
        <f t="shared" ca="1" si="256"/>
        <v/>
      </c>
      <c r="AG489" s="28" t="str">
        <f t="shared" ca="1" si="257"/>
        <v/>
      </c>
      <c r="AH489" s="28" t="str">
        <f t="shared" ca="1" si="258"/>
        <v/>
      </c>
      <c r="AI489" s="28" t="str">
        <f t="shared" ca="1" si="259"/>
        <v/>
      </c>
      <c r="AJ489" s="28" t="str">
        <f t="shared" ca="1" si="260"/>
        <v/>
      </c>
      <c r="AK489" s="28" t="str">
        <f t="shared" ca="1" si="261"/>
        <v/>
      </c>
      <c r="AL489" s="28" t="str">
        <f t="shared" ca="1" si="262"/>
        <v/>
      </c>
      <c r="AM489" s="28" t="str">
        <f t="shared" ca="1" si="263"/>
        <v/>
      </c>
      <c r="AN489" s="28" t="str">
        <f t="shared" ca="1" si="241"/>
        <v/>
      </c>
      <c r="AO489" s="28" t="str">
        <f t="shared" ca="1" si="264"/>
        <v/>
      </c>
      <c r="AP489" s="33" t="str">
        <f t="shared" ca="1" si="242"/>
        <v/>
      </c>
      <c r="AQ489" s="54"/>
      <c r="AR489" s="53"/>
      <c r="AS489" s="53"/>
      <c r="AT489" s="53"/>
      <c r="AU489" s="53"/>
    </row>
    <row r="490" spans="1:51" ht="15" customHeight="1" x14ac:dyDescent="0.25">
      <c r="A490" s="31" t="str">
        <f t="shared" ca="1" si="235"/>
        <v/>
      </c>
      <c r="B490" s="32" t="str">
        <f t="shared" ca="1" si="236"/>
        <v/>
      </c>
      <c r="C490" s="32" t="str">
        <f t="shared" ca="1" si="237"/>
        <v/>
      </c>
      <c r="D490" s="48">
        <f>RAWDATA!A492</f>
        <v>196703</v>
      </c>
      <c r="E490" s="48" t="str">
        <f t="shared" ca="1" si="265"/>
        <v/>
      </c>
      <c r="F490" s="48" t="str">
        <f t="shared" ca="1" si="266"/>
        <v/>
      </c>
      <c r="G490" s="48" t="str">
        <f t="shared" ca="1" si="266"/>
        <v/>
      </c>
      <c r="H490" s="48" t="str">
        <f t="shared" ca="1" si="266"/>
        <v/>
      </c>
      <c r="I490" s="48" t="str">
        <f t="shared" ca="1" si="266"/>
        <v/>
      </c>
      <c r="J490" s="48" t="str">
        <f t="shared" ca="1" si="266"/>
        <v/>
      </c>
      <c r="K490" s="48" t="str">
        <f t="shared" ca="1" si="266"/>
        <v/>
      </c>
      <c r="L490" s="48" t="str">
        <f t="shared" ca="1" si="266"/>
        <v/>
      </c>
      <c r="M490" s="48" t="str">
        <f t="shared" ca="1" si="266"/>
        <v/>
      </c>
      <c r="N490" s="48" t="str">
        <f t="shared" ca="1" si="266"/>
        <v/>
      </c>
      <c r="P490" s="26" t="str">
        <f t="shared" ca="1" si="243"/>
        <v/>
      </c>
      <c r="Q490" s="26" t="str">
        <f t="shared" ca="1" si="244"/>
        <v/>
      </c>
      <c r="R490" s="26" t="str">
        <f t="shared" ca="1" si="245"/>
        <v/>
      </c>
      <c r="S490" s="26" t="str">
        <f t="shared" ca="1" si="246"/>
        <v/>
      </c>
      <c r="T490" s="26" t="str">
        <f t="shared" ca="1" si="247"/>
        <v/>
      </c>
      <c r="U490" s="26" t="str">
        <f t="shared" ca="1" si="248"/>
        <v/>
      </c>
      <c r="V490" s="26" t="str">
        <f t="shared" ca="1" si="249"/>
        <v/>
      </c>
      <c r="W490" s="26" t="str">
        <f t="shared" ca="1" si="250"/>
        <v/>
      </c>
      <c r="X490" s="26" t="str">
        <f t="shared" ca="1" si="251"/>
        <v/>
      </c>
      <c r="Y490" s="26" t="str">
        <f t="shared" ca="1" si="252"/>
        <v/>
      </c>
      <c r="Z490" s="28" t="str">
        <f t="shared" ca="1" si="239"/>
        <v/>
      </c>
      <c r="AA490" s="57" t="str">
        <f t="shared" ca="1" si="253"/>
        <v/>
      </c>
      <c r="AB490" s="33" t="str">
        <f t="shared" ca="1" si="240"/>
        <v/>
      </c>
      <c r="AD490" s="28" t="str">
        <f t="shared" ca="1" si="254"/>
        <v/>
      </c>
      <c r="AE490" s="28" t="str">
        <f t="shared" ca="1" si="255"/>
        <v/>
      </c>
      <c r="AF490" s="28" t="str">
        <f t="shared" ca="1" si="256"/>
        <v/>
      </c>
      <c r="AG490" s="28" t="str">
        <f t="shared" ca="1" si="257"/>
        <v/>
      </c>
      <c r="AH490" s="28" t="str">
        <f t="shared" ca="1" si="258"/>
        <v/>
      </c>
      <c r="AI490" s="28" t="str">
        <f t="shared" ca="1" si="259"/>
        <v/>
      </c>
      <c r="AJ490" s="28" t="str">
        <f t="shared" ca="1" si="260"/>
        <v/>
      </c>
      <c r="AK490" s="28" t="str">
        <f t="shared" ca="1" si="261"/>
        <v/>
      </c>
      <c r="AL490" s="28" t="str">
        <f t="shared" ca="1" si="262"/>
        <v/>
      </c>
      <c r="AM490" s="28" t="str">
        <f t="shared" ca="1" si="263"/>
        <v/>
      </c>
      <c r="AN490" s="28" t="str">
        <f t="shared" ca="1" si="241"/>
        <v/>
      </c>
      <c r="AO490" s="28" t="str">
        <f t="shared" ca="1" si="264"/>
        <v/>
      </c>
      <c r="AP490" s="33" t="str">
        <f t="shared" ca="1" si="242"/>
        <v/>
      </c>
      <c r="AQ490" s="54"/>
      <c r="AR490" s="53"/>
      <c r="AS490" s="53"/>
      <c r="AT490" s="53"/>
      <c r="AU490" s="53"/>
    </row>
    <row r="491" spans="1:51" ht="15" customHeight="1" x14ac:dyDescent="0.25">
      <c r="A491" s="31" t="str">
        <f t="shared" ca="1" si="235"/>
        <v/>
      </c>
      <c r="B491" s="32" t="str">
        <f t="shared" ca="1" si="236"/>
        <v/>
      </c>
      <c r="C491" s="32" t="str">
        <f t="shared" ca="1" si="237"/>
        <v/>
      </c>
      <c r="D491" s="48">
        <f>RAWDATA!A493</f>
        <v>196704</v>
      </c>
      <c r="E491" s="48" t="str">
        <f t="shared" ca="1" si="265"/>
        <v/>
      </c>
      <c r="F491" s="48" t="str">
        <f t="shared" ca="1" si="266"/>
        <v/>
      </c>
      <c r="G491" s="48" t="str">
        <f t="shared" ca="1" si="266"/>
        <v/>
      </c>
      <c r="H491" s="48" t="str">
        <f t="shared" ca="1" si="266"/>
        <v/>
      </c>
      <c r="I491" s="48" t="str">
        <f t="shared" ca="1" si="266"/>
        <v/>
      </c>
      <c r="J491" s="48" t="str">
        <f t="shared" ca="1" si="266"/>
        <v/>
      </c>
      <c r="K491" s="48" t="str">
        <f t="shared" ca="1" si="266"/>
        <v/>
      </c>
      <c r="L491" s="48" t="str">
        <f t="shared" ca="1" si="266"/>
        <v/>
      </c>
      <c r="M491" s="48" t="str">
        <f t="shared" ca="1" si="266"/>
        <v/>
      </c>
      <c r="N491" s="48" t="str">
        <f t="shared" ca="1" si="266"/>
        <v/>
      </c>
      <c r="P491" s="26" t="str">
        <f t="shared" ca="1" si="243"/>
        <v/>
      </c>
      <c r="Q491" s="26" t="str">
        <f t="shared" ca="1" si="244"/>
        <v/>
      </c>
      <c r="R491" s="26" t="str">
        <f t="shared" ca="1" si="245"/>
        <v/>
      </c>
      <c r="S491" s="26" t="str">
        <f t="shared" ca="1" si="246"/>
        <v/>
      </c>
      <c r="T491" s="26" t="str">
        <f t="shared" ca="1" si="247"/>
        <v/>
      </c>
      <c r="U491" s="26" t="str">
        <f t="shared" ca="1" si="248"/>
        <v/>
      </c>
      <c r="V491" s="26" t="str">
        <f t="shared" ca="1" si="249"/>
        <v/>
      </c>
      <c r="W491" s="26" t="str">
        <f t="shared" ca="1" si="250"/>
        <v/>
      </c>
      <c r="X491" s="26" t="str">
        <f t="shared" ca="1" si="251"/>
        <v/>
      </c>
      <c r="Y491" s="26" t="str">
        <f t="shared" ca="1" si="252"/>
        <v/>
      </c>
      <c r="Z491" s="28" t="str">
        <f t="shared" ca="1" si="239"/>
        <v/>
      </c>
      <c r="AA491" s="57" t="str">
        <f t="shared" ca="1" si="253"/>
        <v/>
      </c>
      <c r="AB491" s="33" t="str">
        <f t="shared" ca="1" si="240"/>
        <v/>
      </c>
      <c r="AD491" s="28" t="str">
        <f t="shared" ca="1" si="254"/>
        <v/>
      </c>
      <c r="AE491" s="28" t="str">
        <f t="shared" ca="1" si="255"/>
        <v/>
      </c>
      <c r="AF491" s="28" t="str">
        <f t="shared" ca="1" si="256"/>
        <v/>
      </c>
      <c r="AG491" s="28" t="str">
        <f t="shared" ca="1" si="257"/>
        <v/>
      </c>
      <c r="AH491" s="28" t="str">
        <f t="shared" ca="1" si="258"/>
        <v/>
      </c>
      <c r="AI491" s="28" t="str">
        <f t="shared" ca="1" si="259"/>
        <v/>
      </c>
      <c r="AJ491" s="28" t="str">
        <f t="shared" ca="1" si="260"/>
        <v/>
      </c>
      <c r="AK491" s="28" t="str">
        <f t="shared" ca="1" si="261"/>
        <v/>
      </c>
      <c r="AL491" s="28" t="str">
        <f t="shared" ca="1" si="262"/>
        <v/>
      </c>
      <c r="AM491" s="28" t="str">
        <f t="shared" ca="1" si="263"/>
        <v/>
      </c>
      <c r="AN491" s="28" t="str">
        <f t="shared" ca="1" si="241"/>
        <v/>
      </c>
      <c r="AO491" s="28" t="str">
        <f t="shared" ca="1" si="264"/>
        <v/>
      </c>
      <c r="AP491" s="33" t="str">
        <f t="shared" ca="1" si="242"/>
        <v/>
      </c>
      <c r="AQ491" s="54"/>
      <c r="AR491" s="53"/>
      <c r="AS491" s="53"/>
      <c r="AT491" s="53"/>
      <c r="AU491" s="53"/>
    </row>
    <row r="492" spans="1:51" ht="15" customHeight="1" x14ac:dyDescent="0.25">
      <c r="A492" s="31" t="str">
        <f t="shared" ca="1" si="235"/>
        <v/>
      </c>
      <c r="B492" s="32" t="str">
        <f t="shared" ca="1" si="236"/>
        <v/>
      </c>
      <c r="C492" s="32" t="str">
        <f t="shared" ca="1" si="237"/>
        <v/>
      </c>
      <c r="D492" s="48">
        <f>RAWDATA!A494</f>
        <v>196705</v>
      </c>
      <c r="E492" s="48" t="str">
        <f t="shared" ca="1" si="265"/>
        <v/>
      </c>
      <c r="F492" s="48" t="str">
        <f t="shared" ca="1" si="266"/>
        <v/>
      </c>
      <c r="G492" s="48" t="str">
        <f t="shared" ca="1" si="266"/>
        <v/>
      </c>
      <c r="H492" s="48" t="str">
        <f t="shared" ca="1" si="266"/>
        <v/>
      </c>
      <c r="I492" s="48" t="str">
        <f t="shared" ca="1" si="266"/>
        <v/>
      </c>
      <c r="J492" s="48" t="str">
        <f t="shared" ca="1" si="266"/>
        <v/>
      </c>
      <c r="K492" s="48" t="str">
        <f t="shared" ca="1" si="266"/>
        <v/>
      </c>
      <c r="L492" s="48" t="str">
        <f t="shared" ca="1" si="266"/>
        <v/>
      </c>
      <c r="M492" s="48" t="str">
        <f t="shared" ca="1" si="266"/>
        <v/>
      </c>
      <c r="N492" s="48" t="str">
        <f t="shared" ca="1" si="266"/>
        <v/>
      </c>
      <c r="P492" s="26" t="str">
        <f t="shared" ca="1" si="243"/>
        <v/>
      </c>
      <c r="Q492" s="26" t="str">
        <f t="shared" ca="1" si="244"/>
        <v/>
      </c>
      <c r="R492" s="26" t="str">
        <f t="shared" ca="1" si="245"/>
        <v/>
      </c>
      <c r="S492" s="26" t="str">
        <f t="shared" ca="1" si="246"/>
        <v/>
      </c>
      <c r="T492" s="26" t="str">
        <f t="shared" ca="1" si="247"/>
        <v/>
      </c>
      <c r="U492" s="26" t="str">
        <f t="shared" ca="1" si="248"/>
        <v/>
      </c>
      <c r="V492" s="26" t="str">
        <f t="shared" ca="1" si="249"/>
        <v/>
      </c>
      <c r="W492" s="26" t="str">
        <f t="shared" ca="1" si="250"/>
        <v/>
      </c>
      <c r="X492" s="26" t="str">
        <f t="shared" ca="1" si="251"/>
        <v/>
      </c>
      <c r="Y492" s="26" t="str">
        <f t="shared" ca="1" si="252"/>
        <v/>
      </c>
      <c r="Z492" s="28" t="str">
        <f t="shared" ca="1" si="239"/>
        <v/>
      </c>
      <c r="AA492" s="57" t="str">
        <f t="shared" ca="1" si="253"/>
        <v/>
      </c>
      <c r="AB492" s="33" t="str">
        <f t="shared" ca="1" si="240"/>
        <v/>
      </c>
      <c r="AD492" s="28" t="str">
        <f t="shared" ca="1" si="254"/>
        <v/>
      </c>
      <c r="AE492" s="28" t="str">
        <f t="shared" ca="1" si="255"/>
        <v/>
      </c>
      <c r="AF492" s="28" t="str">
        <f t="shared" ca="1" si="256"/>
        <v/>
      </c>
      <c r="AG492" s="28" t="str">
        <f t="shared" ca="1" si="257"/>
        <v/>
      </c>
      <c r="AH492" s="28" t="str">
        <f t="shared" ca="1" si="258"/>
        <v/>
      </c>
      <c r="AI492" s="28" t="str">
        <f t="shared" ca="1" si="259"/>
        <v/>
      </c>
      <c r="AJ492" s="28" t="str">
        <f t="shared" ca="1" si="260"/>
        <v/>
      </c>
      <c r="AK492" s="28" t="str">
        <f t="shared" ca="1" si="261"/>
        <v/>
      </c>
      <c r="AL492" s="28" t="str">
        <f t="shared" ca="1" si="262"/>
        <v/>
      </c>
      <c r="AM492" s="28" t="str">
        <f t="shared" ca="1" si="263"/>
        <v/>
      </c>
      <c r="AN492" s="28" t="str">
        <f t="shared" ca="1" si="241"/>
        <v/>
      </c>
      <c r="AO492" s="28" t="str">
        <f t="shared" ca="1" si="264"/>
        <v/>
      </c>
      <c r="AP492" s="33" t="str">
        <f t="shared" ca="1" si="242"/>
        <v/>
      </c>
      <c r="AQ492" s="54"/>
      <c r="AR492" s="53"/>
      <c r="AS492" s="53"/>
      <c r="AT492" s="53"/>
      <c r="AU492" s="53"/>
    </row>
    <row r="493" spans="1:51" ht="15" customHeight="1" x14ac:dyDescent="0.25">
      <c r="A493" s="31" t="str">
        <f t="shared" ca="1" si="235"/>
        <v/>
      </c>
      <c r="B493" s="32" t="str">
        <f t="shared" ca="1" si="236"/>
        <v/>
      </c>
      <c r="C493" s="32" t="str">
        <f t="shared" ca="1" si="237"/>
        <v/>
      </c>
      <c r="D493" s="48">
        <f>RAWDATA!A495</f>
        <v>196706</v>
      </c>
      <c r="E493" s="48" t="str">
        <f t="shared" ca="1" si="265"/>
        <v/>
      </c>
      <c r="F493" s="48" t="str">
        <f t="shared" ca="1" si="266"/>
        <v/>
      </c>
      <c r="G493" s="48" t="str">
        <f t="shared" ca="1" si="266"/>
        <v/>
      </c>
      <c r="H493" s="48" t="str">
        <f t="shared" ca="1" si="266"/>
        <v/>
      </c>
      <c r="I493" s="48" t="str">
        <f t="shared" ca="1" si="266"/>
        <v/>
      </c>
      <c r="J493" s="48" t="str">
        <f t="shared" ca="1" si="266"/>
        <v/>
      </c>
      <c r="K493" s="48" t="str">
        <f t="shared" ca="1" si="266"/>
        <v/>
      </c>
      <c r="L493" s="48" t="str">
        <f t="shared" ca="1" si="266"/>
        <v/>
      </c>
      <c r="M493" s="48" t="str">
        <f t="shared" ca="1" si="266"/>
        <v/>
      </c>
      <c r="N493" s="48" t="str">
        <f t="shared" ca="1" si="266"/>
        <v/>
      </c>
      <c r="P493" s="26" t="str">
        <f t="shared" ca="1" si="243"/>
        <v/>
      </c>
      <c r="Q493" s="26" t="str">
        <f t="shared" ca="1" si="244"/>
        <v/>
      </c>
      <c r="R493" s="26" t="str">
        <f t="shared" ca="1" si="245"/>
        <v/>
      </c>
      <c r="S493" s="26" t="str">
        <f t="shared" ca="1" si="246"/>
        <v/>
      </c>
      <c r="T493" s="26" t="str">
        <f t="shared" ca="1" si="247"/>
        <v/>
      </c>
      <c r="U493" s="26" t="str">
        <f t="shared" ca="1" si="248"/>
        <v/>
      </c>
      <c r="V493" s="26" t="str">
        <f t="shared" ca="1" si="249"/>
        <v/>
      </c>
      <c r="W493" s="26" t="str">
        <f t="shared" ca="1" si="250"/>
        <v/>
      </c>
      <c r="X493" s="26" t="str">
        <f t="shared" ca="1" si="251"/>
        <v/>
      </c>
      <c r="Y493" s="26" t="str">
        <f t="shared" ca="1" si="252"/>
        <v/>
      </c>
      <c r="Z493" s="28" t="str">
        <f t="shared" ca="1" si="239"/>
        <v/>
      </c>
      <c r="AA493" s="57" t="str">
        <f t="shared" ca="1" si="253"/>
        <v/>
      </c>
      <c r="AB493" s="33" t="str">
        <f t="shared" ca="1" si="240"/>
        <v/>
      </c>
      <c r="AD493" s="28" t="str">
        <f t="shared" ca="1" si="254"/>
        <v/>
      </c>
      <c r="AE493" s="28" t="str">
        <f t="shared" ca="1" si="255"/>
        <v/>
      </c>
      <c r="AF493" s="28" t="str">
        <f t="shared" ca="1" si="256"/>
        <v/>
      </c>
      <c r="AG493" s="28" t="str">
        <f t="shared" ca="1" si="257"/>
        <v/>
      </c>
      <c r="AH493" s="28" t="str">
        <f t="shared" ca="1" si="258"/>
        <v/>
      </c>
      <c r="AI493" s="28" t="str">
        <f t="shared" ca="1" si="259"/>
        <v/>
      </c>
      <c r="AJ493" s="28" t="str">
        <f t="shared" ca="1" si="260"/>
        <v/>
      </c>
      <c r="AK493" s="28" t="str">
        <f t="shared" ca="1" si="261"/>
        <v/>
      </c>
      <c r="AL493" s="28" t="str">
        <f t="shared" ca="1" si="262"/>
        <v/>
      </c>
      <c r="AM493" s="28" t="str">
        <f t="shared" ca="1" si="263"/>
        <v/>
      </c>
      <c r="AN493" s="28" t="str">
        <f t="shared" ca="1" si="241"/>
        <v/>
      </c>
      <c r="AO493" s="28" t="str">
        <f t="shared" ca="1" si="264"/>
        <v/>
      </c>
      <c r="AP493" s="33" t="str">
        <f t="shared" ca="1" si="242"/>
        <v/>
      </c>
      <c r="AQ493" s="54"/>
      <c r="AR493" s="53"/>
      <c r="AS493" s="53"/>
      <c r="AT493" s="53"/>
      <c r="AU493" s="53"/>
    </row>
    <row r="494" spans="1:51" ht="15" customHeight="1" x14ac:dyDescent="0.25">
      <c r="A494" s="31" t="str">
        <f t="shared" ca="1" si="235"/>
        <v/>
      </c>
      <c r="B494" s="32" t="str">
        <f t="shared" ca="1" si="236"/>
        <v/>
      </c>
      <c r="C494" s="32" t="str">
        <f t="shared" ca="1" si="237"/>
        <v/>
      </c>
      <c r="D494" s="48">
        <f>RAWDATA!A496</f>
        <v>196707</v>
      </c>
      <c r="E494" s="48" t="str">
        <f t="shared" ca="1" si="265"/>
        <v/>
      </c>
      <c r="F494" s="48" t="str">
        <f t="shared" ca="1" si="266"/>
        <v/>
      </c>
      <c r="G494" s="48" t="str">
        <f t="shared" ca="1" si="266"/>
        <v/>
      </c>
      <c r="H494" s="48" t="str">
        <f t="shared" ca="1" si="266"/>
        <v/>
      </c>
      <c r="I494" s="48" t="str">
        <f t="shared" ca="1" si="266"/>
        <v/>
      </c>
      <c r="J494" s="48" t="str">
        <f t="shared" ca="1" si="266"/>
        <v/>
      </c>
      <c r="K494" s="48" t="str">
        <f t="shared" ca="1" si="266"/>
        <v/>
      </c>
      <c r="L494" s="48" t="str">
        <f t="shared" ca="1" si="266"/>
        <v/>
      </c>
      <c r="M494" s="48" t="str">
        <f t="shared" ca="1" si="266"/>
        <v/>
      </c>
      <c r="N494" s="48" t="str">
        <f t="shared" ca="1" si="266"/>
        <v/>
      </c>
      <c r="P494" s="26" t="str">
        <f t="shared" ca="1" si="243"/>
        <v/>
      </c>
      <c r="Q494" s="26" t="str">
        <f t="shared" ca="1" si="244"/>
        <v/>
      </c>
      <c r="R494" s="26" t="str">
        <f t="shared" ca="1" si="245"/>
        <v/>
      </c>
      <c r="S494" s="26" t="str">
        <f t="shared" ca="1" si="246"/>
        <v/>
      </c>
      <c r="T494" s="26" t="str">
        <f t="shared" ca="1" si="247"/>
        <v/>
      </c>
      <c r="U494" s="26" t="str">
        <f t="shared" ca="1" si="248"/>
        <v/>
      </c>
      <c r="V494" s="26" t="str">
        <f t="shared" ca="1" si="249"/>
        <v/>
      </c>
      <c r="W494" s="26" t="str">
        <f t="shared" ca="1" si="250"/>
        <v/>
      </c>
      <c r="X494" s="26" t="str">
        <f t="shared" ca="1" si="251"/>
        <v/>
      </c>
      <c r="Y494" s="26" t="str">
        <f t="shared" ca="1" si="252"/>
        <v/>
      </c>
      <c r="Z494" s="28" t="str">
        <f t="shared" ca="1" si="239"/>
        <v/>
      </c>
      <c r="AA494" s="57" t="str">
        <f t="shared" ca="1" si="253"/>
        <v/>
      </c>
      <c r="AB494" s="33" t="str">
        <f t="shared" ca="1" si="240"/>
        <v/>
      </c>
      <c r="AD494" s="28" t="str">
        <f t="shared" ca="1" si="254"/>
        <v/>
      </c>
      <c r="AE494" s="28" t="str">
        <f t="shared" ca="1" si="255"/>
        <v/>
      </c>
      <c r="AF494" s="28" t="str">
        <f t="shared" ca="1" si="256"/>
        <v/>
      </c>
      <c r="AG494" s="28" t="str">
        <f t="shared" ca="1" si="257"/>
        <v/>
      </c>
      <c r="AH494" s="28" t="str">
        <f t="shared" ca="1" si="258"/>
        <v/>
      </c>
      <c r="AI494" s="28" t="str">
        <f t="shared" ca="1" si="259"/>
        <v/>
      </c>
      <c r="AJ494" s="28" t="str">
        <f t="shared" ca="1" si="260"/>
        <v/>
      </c>
      <c r="AK494" s="28" t="str">
        <f t="shared" ca="1" si="261"/>
        <v/>
      </c>
      <c r="AL494" s="28" t="str">
        <f t="shared" ca="1" si="262"/>
        <v/>
      </c>
      <c r="AM494" s="28" t="str">
        <f t="shared" ca="1" si="263"/>
        <v/>
      </c>
      <c r="AN494" s="28" t="str">
        <f t="shared" ca="1" si="241"/>
        <v/>
      </c>
      <c r="AO494" s="28" t="str">
        <f t="shared" ca="1" si="264"/>
        <v/>
      </c>
      <c r="AP494" s="33" t="str">
        <f t="shared" ca="1" si="242"/>
        <v/>
      </c>
      <c r="AQ494" s="54"/>
      <c r="AR494" s="53"/>
      <c r="AS494" s="53"/>
      <c r="AT494" s="53"/>
      <c r="AU494" s="53"/>
    </row>
    <row r="495" spans="1:51" ht="15" customHeight="1" x14ac:dyDescent="0.25">
      <c r="A495" s="31" t="str">
        <f t="shared" ca="1" si="235"/>
        <v/>
      </c>
      <c r="B495" s="32" t="str">
        <f t="shared" ca="1" si="236"/>
        <v/>
      </c>
      <c r="C495" s="32" t="str">
        <f t="shared" ca="1" si="237"/>
        <v/>
      </c>
      <c r="D495" s="48">
        <f>RAWDATA!A497</f>
        <v>196708</v>
      </c>
      <c r="E495" s="48" t="str">
        <f t="shared" ca="1" si="265"/>
        <v/>
      </c>
      <c r="F495" s="48" t="str">
        <f t="shared" ca="1" si="266"/>
        <v/>
      </c>
      <c r="G495" s="48" t="str">
        <f t="shared" ca="1" si="266"/>
        <v/>
      </c>
      <c r="H495" s="48" t="str">
        <f t="shared" ca="1" si="266"/>
        <v/>
      </c>
      <c r="I495" s="48" t="str">
        <f t="shared" ca="1" si="266"/>
        <v/>
      </c>
      <c r="J495" s="48" t="str">
        <f t="shared" ca="1" si="266"/>
        <v/>
      </c>
      <c r="K495" s="48" t="str">
        <f t="shared" ca="1" si="266"/>
        <v/>
      </c>
      <c r="L495" s="48" t="str">
        <f t="shared" ca="1" si="266"/>
        <v/>
      </c>
      <c r="M495" s="48" t="str">
        <f t="shared" ca="1" si="266"/>
        <v/>
      </c>
      <c r="N495" s="48" t="str">
        <f t="shared" ca="1" si="266"/>
        <v/>
      </c>
      <c r="P495" s="26" t="str">
        <f t="shared" ca="1" si="243"/>
        <v/>
      </c>
      <c r="Q495" s="26" t="str">
        <f t="shared" ca="1" si="244"/>
        <v/>
      </c>
      <c r="R495" s="26" t="str">
        <f t="shared" ca="1" si="245"/>
        <v/>
      </c>
      <c r="S495" s="26" t="str">
        <f t="shared" ca="1" si="246"/>
        <v/>
      </c>
      <c r="T495" s="26" t="str">
        <f t="shared" ca="1" si="247"/>
        <v/>
      </c>
      <c r="U495" s="26" t="str">
        <f t="shared" ca="1" si="248"/>
        <v/>
      </c>
      <c r="V495" s="26" t="str">
        <f t="shared" ca="1" si="249"/>
        <v/>
      </c>
      <c r="W495" s="26" t="str">
        <f t="shared" ca="1" si="250"/>
        <v/>
      </c>
      <c r="X495" s="26" t="str">
        <f t="shared" ca="1" si="251"/>
        <v/>
      </c>
      <c r="Y495" s="26" t="str">
        <f t="shared" ca="1" si="252"/>
        <v/>
      </c>
      <c r="Z495" s="28" t="str">
        <f t="shared" ca="1" si="239"/>
        <v/>
      </c>
      <c r="AA495" s="57" t="str">
        <f t="shared" ca="1" si="253"/>
        <v/>
      </c>
      <c r="AB495" s="33" t="str">
        <f t="shared" ca="1" si="240"/>
        <v/>
      </c>
      <c r="AD495" s="28" t="str">
        <f t="shared" ca="1" si="254"/>
        <v/>
      </c>
      <c r="AE495" s="28" t="str">
        <f t="shared" ca="1" si="255"/>
        <v/>
      </c>
      <c r="AF495" s="28" t="str">
        <f t="shared" ca="1" si="256"/>
        <v/>
      </c>
      <c r="AG495" s="28" t="str">
        <f t="shared" ca="1" si="257"/>
        <v/>
      </c>
      <c r="AH495" s="28" t="str">
        <f t="shared" ca="1" si="258"/>
        <v/>
      </c>
      <c r="AI495" s="28" t="str">
        <f t="shared" ca="1" si="259"/>
        <v/>
      </c>
      <c r="AJ495" s="28" t="str">
        <f t="shared" ca="1" si="260"/>
        <v/>
      </c>
      <c r="AK495" s="28" t="str">
        <f t="shared" ca="1" si="261"/>
        <v/>
      </c>
      <c r="AL495" s="28" t="str">
        <f t="shared" ca="1" si="262"/>
        <v/>
      </c>
      <c r="AM495" s="28" t="str">
        <f t="shared" ca="1" si="263"/>
        <v/>
      </c>
      <c r="AN495" s="28" t="str">
        <f t="shared" ca="1" si="241"/>
        <v/>
      </c>
      <c r="AO495" s="28" t="str">
        <f t="shared" ca="1" si="264"/>
        <v/>
      </c>
      <c r="AP495" s="33" t="str">
        <f t="shared" ca="1" si="242"/>
        <v/>
      </c>
      <c r="AQ495" s="54"/>
      <c r="AR495" s="53"/>
      <c r="AS495" s="53"/>
      <c r="AT495" s="53"/>
      <c r="AU495" s="53"/>
    </row>
    <row r="496" spans="1:51" ht="15" customHeight="1" x14ac:dyDescent="0.25">
      <c r="A496" s="31" t="str">
        <f t="shared" ref="A496:A559" ca="1" si="267">IF(E496="","",DATE(LEFT(D496,4),RIGHT(D496,2),1))</f>
        <v/>
      </c>
      <c r="B496" s="32" t="str">
        <f t="shared" ref="B496:B559" ca="1" si="268">IF(E496="","",YEAR(A496))</f>
        <v/>
      </c>
      <c r="C496" s="32" t="str">
        <f t="shared" ref="C496:C559" ca="1" si="269">IF(E496="","",MONTH(A496))</f>
        <v/>
      </c>
      <c r="D496" s="48">
        <f>RAWDATA!A498</f>
        <v>196709</v>
      </c>
      <c r="E496" s="48" t="str">
        <f t="shared" ca="1" si="265"/>
        <v/>
      </c>
      <c r="F496" s="48" t="str">
        <f t="shared" ca="1" si="266"/>
        <v/>
      </c>
      <c r="G496" s="48" t="str">
        <f t="shared" ca="1" si="266"/>
        <v/>
      </c>
      <c r="H496" s="48" t="str">
        <f t="shared" ca="1" si="266"/>
        <v/>
      </c>
      <c r="I496" s="48" t="str">
        <f t="shared" ca="1" si="266"/>
        <v/>
      </c>
      <c r="J496" s="48" t="str">
        <f t="shared" ca="1" si="266"/>
        <v/>
      </c>
      <c r="K496" s="48" t="str">
        <f t="shared" ca="1" si="266"/>
        <v/>
      </c>
      <c r="L496" s="48" t="str">
        <f t="shared" ca="1" si="266"/>
        <v/>
      </c>
      <c r="M496" s="48" t="str">
        <f t="shared" ca="1" si="266"/>
        <v/>
      </c>
      <c r="N496" s="48" t="str">
        <f t="shared" ca="1" si="266"/>
        <v/>
      </c>
      <c r="P496" s="26" t="str">
        <f t="shared" ca="1" si="243"/>
        <v/>
      </c>
      <c r="Q496" s="26" t="str">
        <f t="shared" ca="1" si="244"/>
        <v/>
      </c>
      <c r="R496" s="26" t="str">
        <f t="shared" ca="1" si="245"/>
        <v/>
      </c>
      <c r="S496" s="26" t="str">
        <f t="shared" ca="1" si="246"/>
        <v/>
      </c>
      <c r="T496" s="26" t="str">
        <f t="shared" ca="1" si="247"/>
        <v/>
      </c>
      <c r="U496" s="26" t="str">
        <f t="shared" ca="1" si="248"/>
        <v/>
      </c>
      <c r="V496" s="26" t="str">
        <f t="shared" ca="1" si="249"/>
        <v/>
      </c>
      <c r="W496" s="26" t="str">
        <f t="shared" ca="1" si="250"/>
        <v/>
      </c>
      <c r="X496" s="26" t="str">
        <f t="shared" ca="1" si="251"/>
        <v/>
      </c>
      <c r="Y496" s="26" t="str">
        <f t="shared" ca="1" si="252"/>
        <v/>
      </c>
      <c r="Z496" s="28" t="str">
        <f t="shared" ca="1" si="239"/>
        <v/>
      </c>
      <c r="AA496" s="57" t="str">
        <f t="shared" ca="1" si="253"/>
        <v/>
      </c>
      <c r="AB496" s="33" t="str">
        <f t="shared" ca="1" si="240"/>
        <v/>
      </c>
      <c r="AD496" s="28" t="str">
        <f t="shared" ca="1" si="254"/>
        <v/>
      </c>
      <c r="AE496" s="28" t="str">
        <f t="shared" ca="1" si="255"/>
        <v/>
      </c>
      <c r="AF496" s="28" t="str">
        <f t="shared" ca="1" si="256"/>
        <v/>
      </c>
      <c r="AG496" s="28" t="str">
        <f t="shared" ca="1" si="257"/>
        <v/>
      </c>
      <c r="AH496" s="28" t="str">
        <f t="shared" ca="1" si="258"/>
        <v/>
      </c>
      <c r="AI496" s="28" t="str">
        <f t="shared" ca="1" si="259"/>
        <v/>
      </c>
      <c r="AJ496" s="28" t="str">
        <f t="shared" ca="1" si="260"/>
        <v/>
      </c>
      <c r="AK496" s="28" t="str">
        <f t="shared" ca="1" si="261"/>
        <v/>
      </c>
      <c r="AL496" s="28" t="str">
        <f t="shared" ca="1" si="262"/>
        <v/>
      </c>
      <c r="AM496" s="28" t="str">
        <f t="shared" ca="1" si="263"/>
        <v/>
      </c>
      <c r="AN496" s="28" t="str">
        <f t="shared" ca="1" si="241"/>
        <v/>
      </c>
      <c r="AO496" s="28" t="str">
        <f t="shared" ca="1" si="264"/>
        <v/>
      </c>
      <c r="AP496" s="33" t="str">
        <f t="shared" ca="1" si="242"/>
        <v/>
      </c>
      <c r="AQ496" s="54"/>
      <c r="AR496" s="53"/>
      <c r="AS496" s="53"/>
      <c r="AT496" s="53"/>
      <c r="AU496" s="53"/>
    </row>
    <row r="497" spans="1:51" ht="15" customHeight="1" x14ac:dyDescent="0.25">
      <c r="A497" s="31" t="str">
        <f t="shared" ca="1" si="267"/>
        <v/>
      </c>
      <c r="B497" s="32" t="str">
        <f t="shared" ca="1" si="268"/>
        <v/>
      </c>
      <c r="C497" s="32" t="str">
        <f t="shared" ca="1" si="269"/>
        <v/>
      </c>
      <c r="D497" s="48">
        <f>RAWDATA!A499</f>
        <v>196710</v>
      </c>
      <c r="E497" s="48" t="str">
        <f t="shared" ca="1" si="265"/>
        <v/>
      </c>
      <c r="F497" s="48" t="str">
        <f t="shared" ca="1" si="266"/>
        <v/>
      </c>
      <c r="G497" s="48" t="str">
        <f t="shared" ca="1" si="266"/>
        <v/>
      </c>
      <c r="H497" s="48" t="str">
        <f t="shared" ca="1" si="266"/>
        <v/>
      </c>
      <c r="I497" s="48" t="str">
        <f t="shared" ca="1" si="266"/>
        <v/>
      </c>
      <c r="J497" s="48" t="str">
        <f t="shared" ca="1" si="266"/>
        <v/>
      </c>
      <c r="K497" s="48" t="str">
        <f t="shared" ca="1" si="266"/>
        <v/>
      </c>
      <c r="L497" s="48" t="str">
        <f t="shared" ca="1" si="266"/>
        <v/>
      </c>
      <c r="M497" s="48" t="str">
        <f t="shared" ca="1" si="266"/>
        <v/>
      </c>
      <c r="N497" s="48" t="str">
        <f t="shared" ca="1" si="266"/>
        <v/>
      </c>
      <c r="P497" s="26" t="str">
        <f t="shared" ca="1" si="243"/>
        <v/>
      </c>
      <c r="Q497" s="26" t="str">
        <f t="shared" ca="1" si="244"/>
        <v/>
      </c>
      <c r="R497" s="26" t="str">
        <f t="shared" ca="1" si="245"/>
        <v/>
      </c>
      <c r="S497" s="26" t="str">
        <f t="shared" ca="1" si="246"/>
        <v/>
      </c>
      <c r="T497" s="26" t="str">
        <f t="shared" ca="1" si="247"/>
        <v/>
      </c>
      <c r="U497" s="26" t="str">
        <f t="shared" ca="1" si="248"/>
        <v/>
      </c>
      <c r="V497" s="26" t="str">
        <f t="shared" ca="1" si="249"/>
        <v/>
      </c>
      <c r="W497" s="26" t="str">
        <f t="shared" ca="1" si="250"/>
        <v/>
      </c>
      <c r="X497" s="26" t="str">
        <f t="shared" ca="1" si="251"/>
        <v/>
      </c>
      <c r="Y497" s="26" t="str">
        <f t="shared" ca="1" si="252"/>
        <v/>
      </c>
      <c r="Z497" s="28" t="str">
        <f t="shared" ca="1" si="239"/>
        <v/>
      </c>
      <c r="AA497" s="57" t="str">
        <f t="shared" ca="1" si="253"/>
        <v/>
      </c>
      <c r="AB497" s="33" t="str">
        <f t="shared" ca="1" si="240"/>
        <v/>
      </c>
      <c r="AD497" s="28" t="str">
        <f t="shared" ca="1" si="254"/>
        <v/>
      </c>
      <c r="AE497" s="28" t="str">
        <f t="shared" ca="1" si="255"/>
        <v/>
      </c>
      <c r="AF497" s="28" t="str">
        <f t="shared" ca="1" si="256"/>
        <v/>
      </c>
      <c r="AG497" s="28" t="str">
        <f t="shared" ca="1" si="257"/>
        <v/>
      </c>
      <c r="AH497" s="28" t="str">
        <f t="shared" ca="1" si="258"/>
        <v/>
      </c>
      <c r="AI497" s="28" t="str">
        <f t="shared" ca="1" si="259"/>
        <v/>
      </c>
      <c r="AJ497" s="28" t="str">
        <f t="shared" ca="1" si="260"/>
        <v/>
      </c>
      <c r="AK497" s="28" t="str">
        <f t="shared" ca="1" si="261"/>
        <v/>
      </c>
      <c r="AL497" s="28" t="str">
        <f t="shared" ca="1" si="262"/>
        <v/>
      </c>
      <c r="AM497" s="28" t="str">
        <f t="shared" ca="1" si="263"/>
        <v/>
      </c>
      <c r="AN497" s="28" t="str">
        <f t="shared" ca="1" si="241"/>
        <v/>
      </c>
      <c r="AO497" s="28" t="str">
        <f t="shared" ca="1" si="264"/>
        <v/>
      </c>
      <c r="AP497" s="33" t="str">
        <f t="shared" ca="1" si="242"/>
        <v/>
      </c>
      <c r="AQ497" s="54"/>
      <c r="AR497" s="53"/>
      <c r="AS497" s="53"/>
      <c r="AT497" s="53"/>
      <c r="AU497" s="53"/>
    </row>
    <row r="498" spans="1:51" ht="15" customHeight="1" x14ac:dyDescent="0.25">
      <c r="A498" s="31" t="str">
        <f t="shared" ca="1" si="267"/>
        <v/>
      </c>
      <c r="B498" s="32" t="str">
        <f t="shared" ca="1" si="268"/>
        <v/>
      </c>
      <c r="C498" s="32" t="str">
        <f t="shared" ca="1" si="269"/>
        <v/>
      </c>
      <c r="D498" s="48">
        <f>RAWDATA!A500</f>
        <v>196711</v>
      </c>
      <c r="E498" s="48" t="str">
        <f t="shared" ca="1" si="265"/>
        <v/>
      </c>
      <c r="F498" s="48" t="str">
        <f t="shared" ca="1" si="266"/>
        <v/>
      </c>
      <c r="G498" s="48" t="str">
        <f t="shared" ca="1" si="266"/>
        <v/>
      </c>
      <c r="H498" s="48" t="str">
        <f t="shared" ca="1" si="266"/>
        <v/>
      </c>
      <c r="I498" s="48" t="str">
        <f t="shared" ca="1" si="266"/>
        <v/>
      </c>
      <c r="J498" s="48" t="str">
        <f t="shared" ref="F498:N526" ca="1" si="270">IF(OR($D498&lt;$B$3,$D498&gt;$B$4),"",IF(ISERROR(VLOOKUP($D498,INDIRECT($B$1),J$7,0)),"",VLOOKUP($D498,INDIRECT($B$1),J$7,0)))</f>
        <v/>
      </c>
      <c r="K498" s="48" t="str">
        <f t="shared" ca="1" si="270"/>
        <v/>
      </c>
      <c r="L498" s="48" t="str">
        <f t="shared" ca="1" si="270"/>
        <v/>
      </c>
      <c r="M498" s="48" t="str">
        <f t="shared" ca="1" si="270"/>
        <v/>
      </c>
      <c r="N498" s="48" t="str">
        <f t="shared" ca="1" si="270"/>
        <v/>
      </c>
      <c r="P498" s="26" t="str">
        <f t="shared" ca="1" si="243"/>
        <v/>
      </c>
      <c r="Q498" s="26" t="str">
        <f t="shared" ca="1" si="244"/>
        <v/>
      </c>
      <c r="R498" s="26" t="str">
        <f t="shared" ca="1" si="245"/>
        <v/>
      </c>
      <c r="S498" s="26" t="str">
        <f t="shared" ca="1" si="246"/>
        <v/>
      </c>
      <c r="T498" s="26" t="str">
        <f t="shared" ca="1" si="247"/>
        <v/>
      </c>
      <c r="U498" s="26" t="str">
        <f t="shared" ca="1" si="248"/>
        <v/>
      </c>
      <c r="V498" s="26" t="str">
        <f t="shared" ca="1" si="249"/>
        <v/>
      </c>
      <c r="W498" s="26" t="str">
        <f t="shared" ca="1" si="250"/>
        <v/>
      </c>
      <c r="X498" s="26" t="str">
        <f t="shared" ca="1" si="251"/>
        <v/>
      </c>
      <c r="Y498" s="26" t="str">
        <f t="shared" ca="1" si="252"/>
        <v/>
      </c>
      <c r="Z498" s="28" t="str">
        <f t="shared" ca="1" si="239"/>
        <v/>
      </c>
      <c r="AA498" s="57" t="str">
        <f t="shared" ca="1" si="253"/>
        <v/>
      </c>
      <c r="AB498" s="33" t="str">
        <f t="shared" ca="1" si="240"/>
        <v/>
      </c>
      <c r="AD498" s="28" t="str">
        <f t="shared" ca="1" si="254"/>
        <v/>
      </c>
      <c r="AE498" s="28" t="str">
        <f t="shared" ca="1" si="255"/>
        <v/>
      </c>
      <c r="AF498" s="28" t="str">
        <f t="shared" ca="1" si="256"/>
        <v/>
      </c>
      <c r="AG498" s="28" t="str">
        <f t="shared" ca="1" si="257"/>
        <v/>
      </c>
      <c r="AH498" s="28" t="str">
        <f t="shared" ca="1" si="258"/>
        <v/>
      </c>
      <c r="AI498" s="28" t="str">
        <f t="shared" ca="1" si="259"/>
        <v/>
      </c>
      <c r="AJ498" s="28" t="str">
        <f t="shared" ca="1" si="260"/>
        <v/>
      </c>
      <c r="AK498" s="28" t="str">
        <f t="shared" ca="1" si="261"/>
        <v/>
      </c>
      <c r="AL498" s="28" t="str">
        <f t="shared" ca="1" si="262"/>
        <v/>
      </c>
      <c r="AM498" s="28" t="str">
        <f t="shared" ca="1" si="263"/>
        <v/>
      </c>
      <c r="AN498" s="28" t="str">
        <f t="shared" ca="1" si="241"/>
        <v/>
      </c>
      <c r="AO498" s="28" t="str">
        <f t="shared" ca="1" si="264"/>
        <v/>
      </c>
      <c r="AP498" s="33" t="str">
        <f t="shared" ca="1" si="242"/>
        <v/>
      </c>
      <c r="AQ498" s="54"/>
      <c r="AR498" s="53"/>
      <c r="AS498" s="53"/>
      <c r="AT498" s="53"/>
      <c r="AU498" s="53"/>
      <c r="AY498" s="29"/>
    </row>
    <row r="499" spans="1:51" ht="15" customHeight="1" x14ac:dyDescent="0.25">
      <c r="A499" s="31" t="str">
        <f t="shared" ca="1" si="267"/>
        <v/>
      </c>
      <c r="B499" s="32" t="str">
        <f t="shared" ca="1" si="268"/>
        <v/>
      </c>
      <c r="C499" s="32" t="str">
        <f t="shared" ca="1" si="269"/>
        <v/>
      </c>
      <c r="D499" s="48">
        <f>RAWDATA!A501</f>
        <v>196712</v>
      </c>
      <c r="E499" s="48" t="str">
        <f t="shared" ca="1" si="265"/>
        <v/>
      </c>
      <c r="F499" s="48" t="str">
        <f t="shared" ca="1" si="270"/>
        <v/>
      </c>
      <c r="G499" s="48" t="str">
        <f t="shared" ca="1" si="270"/>
        <v/>
      </c>
      <c r="H499" s="48" t="str">
        <f t="shared" ca="1" si="270"/>
        <v/>
      </c>
      <c r="I499" s="48" t="str">
        <f t="shared" ca="1" si="270"/>
        <v/>
      </c>
      <c r="J499" s="48" t="str">
        <f t="shared" ca="1" si="270"/>
        <v/>
      </c>
      <c r="K499" s="48" t="str">
        <f t="shared" ca="1" si="270"/>
        <v/>
      </c>
      <c r="L499" s="48" t="str">
        <f t="shared" ca="1" si="270"/>
        <v/>
      </c>
      <c r="M499" s="48" t="str">
        <f t="shared" ca="1" si="270"/>
        <v/>
      </c>
      <c r="N499" s="48" t="str">
        <f t="shared" ca="1" si="270"/>
        <v/>
      </c>
      <c r="P499" s="26" t="str">
        <f t="shared" ca="1" si="243"/>
        <v/>
      </c>
      <c r="Q499" s="26" t="str">
        <f t="shared" ca="1" si="244"/>
        <v/>
      </c>
      <c r="R499" s="26" t="str">
        <f t="shared" ca="1" si="245"/>
        <v/>
      </c>
      <c r="S499" s="26" t="str">
        <f t="shared" ca="1" si="246"/>
        <v/>
      </c>
      <c r="T499" s="26" t="str">
        <f t="shared" ca="1" si="247"/>
        <v/>
      </c>
      <c r="U499" s="26" t="str">
        <f t="shared" ca="1" si="248"/>
        <v/>
      </c>
      <c r="V499" s="26" t="str">
        <f t="shared" ca="1" si="249"/>
        <v/>
      </c>
      <c r="W499" s="26" t="str">
        <f t="shared" ca="1" si="250"/>
        <v/>
      </c>
      <c r="X499" s="26" t="str">
        <f t="shared" ca="1" si="251"/>
        <v/>
      </c>
      <c r="Y499" s="26" t="str">
        <f t="shared" ca="1" si="252"/>
        <v/>
      </c>
      <c r="Z499" s="28" t="str">
        <f t="shared" ca="1" si="239"/>
        <v/>
      </c>
      <c r="AA499" s="57" t="str">
        <f t="shared" ca="1" si="253"/>
        <v/>
      </c>
      <c r="AB499" s="33" t="str">
        <f t="shared" ca="1" si="240"/>
        <v/>
      </c>
      <c r="AD499" s="28" t="str">
        <f t="shared" ca="1" si="254"/>
        <v/>
      </c>
      <c r="AE499" s="28" t="str">
        <f t="shared" ca="1" si="255"/>
        <v/>
      </c>
      <c r="AF499" s="28" t="str">
        <f t="shared" ca="1" si="256"/>
        <v/>
      </c>
      <c r="AG499" s="28" t="str">
        <f t="shared" ca="1" si="257"/>
        <v/>
      </c>
      <c r="AH499" s="28" t="str">
        <f t="shared" ca="1" si="258"/>
        <v/>
      </c>
      <c r="AI499" s="28" t="str">
        <f t="shared" ca="1" si="259"/>
        <v/>
      </c>
      <c r="AJ499" s="28" t="str">
        <f t="shared" ca="1" si="260"/>
        <v/>
      </c>
      <c r="AK499" s="28" t="str">
        <f t="shared" ca="1" si="261"/>
        <v/>
      </c>
      <c r="AL499" s="28" t="str">
        <f t="shared" ca="1" si="262"/>
        <v/>
      </c>
      <c r="AM499" s="28" t="str">
        <f t="shared" ca="1" si="263"/>
        <v/>
      </c>
      <c r="AN499" s="28" t="str">
        <f t="shared" ca="1" si="241"/>
        <v/>
      </c>
      <c r="AO499" s="28" t="str">
        <f t="shared" ca="1" si="264"/>
        <v/>
      </c>
      <c r="AP499" s="33" t="str">
        <f t="shared" ca="1" si="242"/>
        <v/>
      </c>
      <c r="AQ499" s="54"/>
      <c r="AR499" s="53"/>
      <c r="AS499" s="53"/>
      <c r="AT499" s="53"/>
      <c r="AU499" s="53"/>
    </row>
    <row r="500" spans="1:51" ht="15" customHeight="1" x14ac:dyDescent="0.25">
      <c r="A500" s="31">
        <f t="shared" ca="1" si="267"/>
        <v>24838</v>
      </c>
      <c r="B500" s="32">
        <f t="shared" ca="1" si="268"/>
        <v>1968</v>
      </c>
      <c r="C500" s="32">
        <f t="shared" ca="1" si="269"/>
        <v>1</v>
      </c>
      <c r="D500" s="48">
        <f>RAWDATA!A502</f>
        <v>196801</v>
      </c>
      <c r="E500" s="48">
        <f t="shared" ca="1" si="265"/>
        <v>-0.25829999999999997</v>
      </c>
      <c r="F500" s="48">
        <f t="shared" ca="1" si="270"/>
        <v>-0.32900000000000007</v>
      </c>
      <c r="G500" s="48">
        <f t="shared" ca="1" si="270"/>
        <v>1.4779</v>
      </c>
      <c r="H500" s="48">
        <f t="shared" ca="1" si="270"/>
        <v>1.8499000000000001</v>
      </c>
      <c r="I500" s="48">
        <f t="shared" ca="1" si="270"/>
        <v>2.4822000000000002</v>
      </c>
      <c r="J500" s="48">
        <f t="shared" ca="1" si="270"/>
        <v>1.9171000000000005</v>
      </c>
      <c r="K500" s="48">
        <f t="shared" ca="1" si="270"/>
        <v>1.8076999999999999</v>
      </c>
      <c r="L500" s="48">
        <f t="shared" ca="1" si="270"/>
        <v>3.4069000000000003</v>
      </c>
      <c r="M500" s="48">
        <f t="shared" ca="1" si="270"/>
        <v>3.7888000000000002</v>
      </c>
      <c r="N500" s="48">
        <f t="shared" ca="1" si="270"/>
        <v>4.8430999999999997</v>
      </c>
      <c r="P500" s="26">
        <f ca="1">IF(E500="","",IF(P499="",1*(1+E500/100),P499*(1+E500/100)))</f>
        <v>0.997417</v>
      </c>
      <c r="Q500" s="26">
        <f t="shared" ca="1" si="244"/>
        <v>0.99670999999999998</v>
      </c>
      <c r="R500" s="26">
        <f t="shared" ca="1" si="245"/>
        <v>1.0147790000000001</v>
      </c>
      <c r="S500" s="26">
        <f t="shared" ca="1" si="246"/>
        <v>1.018499</v>
      </c>
      <c r="T500" s="26">
        <f t="shared" ca="1" si="247"/>
        <v>1.0248219999999999</v>
      </c>
      <c r="U500" s="26">
        <f t="shared" ca="1" si="248"/>
        <v>1.019171</v>
      </c>
      <c r="V500" s="26">
        <f t="shared" ca="1" si="249"/>
        <v>1.0180769999999999</v>
      </c>
      <c r="W500" s="26">
        <f t="shared" ca="1" si="250"/>
        <v>1.0340689999999999</v>
      </c>
      <c r="X500" s="26">
        <f t="shared" ca="1" si="251"/>
        <v>1.0378879999999999</v>
      </c>
      <c r="Y500" s="26">
        <f ca="1">IF(N500="","",IF(Y499="",1*(1+N500/100),Y499*(1+N500/100)))</f>
        <v>1.0484309999999999</v>
      </c>
      <c r="Z500" s="28">
        <f ca="1">IF(P500="","",IF(P499="",AVERAGE(Y500-1,X500-1)-AVERAGE(P500-1,Q500-1),AVERAGE(Y500/Y499-1,X500/X499-1)-AVERAGE(P500/P499-1,Q500/Q499-1)))</f>
        <v>4.6095999999999915E-2</v>
      </c>
      <c r="AA500" s="57">
        <f ca="1">IF(E500="","",AVERAGE(E500:N500)/100)</f>
        <v>2.0986299999999999E-2</v>
      </c>
      <c r="AB500" s="33">
        <f ca="1">IF(P500="","",IF(P499="",AVERAGE(Y500-1,X500-1)-AA500,AVERAGE(Y500/Y499-1,X500/X499-1)-AA500))</f>
        <v>2.2173199999999907E-2</v>
      </c>
      <c r="AD500" s="28">
        <f t="shared" ca="1" si="254"/>
        <v>-2.5863417001480023E-3</v>
      </c>
      <c r="AE500" s="28">
        <f t="shared" ca="1" si="255"/>
        <v>-3.2954239497972712E-3</v>
      </c>
      <c r="AF500" s="28">
        <f t="shared" ca="1" si="256"/>
        <v>1.4670854796116389E-2</v>
      </c>
      <c r="AG500" s="28">
        <f t="shared" ca="1" si="257"/>
        <v>1.8329974848208117E-2</v>
      </c>
      <c r="AH500" s="28">
        <f t="shared" ca="1" si="258"/>
        <v>2.4518938973396454E-2</v>
      </c>
      <c r="AI500" s="28">
        <f t="shared" ca="1" si="259"/>
        <v>1.898955174178003E-2</v>
      </c>
      <c r="AJ500" s="28">
        <f t="shared" ca="1" si="260"/>
        <v>1.7915553774759507E-2</v>
      </c>
      <c r="AK500" s="28">
        <f t="shared" ca="1" si="261"/>
        <v>3.3501505001012968E-2</v>
      </c>
      <c r="AL500" s="28">
        <f t="shared" ca="1" si="262"/>
        <v>3.7187879114772067E-2</v>
      </c>
      <c r="AM500" s="28">
        <f t="shared" ca="1" si="263"/>
        <v>4.7294760896808508E-2</v>
      </c>
      <c r="AN500" s="28">
        <f ca="1">IF(AD500="","",IF(AD499="",AVERAGE(AM500,AL500)-AVERAGE(AD500,AE500),AVERAGE(AM500,AL500)-AVERAGE(AD500,AE500)))</f>
        <v>4.5182202830762921E-2</v>
      </c>
      <c r="AO500" s="28">
        <f t="shared" ca="1" si="264"/>
        <v>2.0769120875069436E-2</v>
      </c>
      <c r="AP500" s="33">
        <f ca="1">IF(AD500="","",IF(AD499="",AVERAGE(AM500,AL500)-AO500,AVERAGE(AM500,AL500)-AO500))</f>
        <v>2.1472199130720848E-2</v>
      </c>
      <c r="AQ500" s="54"/>
      <c r="AR500" s="53"/>
      <c r="AS500" s="53"/>
      <c r="AT500" s="53"/>
      <c r="AU500" s="53"/>
    </row>
    <row r="501" spans="1:51" ht="15" customHeight="1" x14ac:dyDescent="0.25">
      <c r="A501" s="31">
        <f t="shared" ca="1" si="267"/>
        <v>24869</v>
      </c>
      <c r="B501" s="32">
        <f t="shared" ca="1" si="268"/>
        <v>1968</v>
      </c>
      <c r="C501" s="32">
        <f t="shared" ca="1" si="269"/>
        <v>2</v>
      </c>
      <c r="D501" s="48">
        <f>RAWDATA!A503</f>
        <v>196802</v>
      </c>
      <c r="E501" s="48">
        <f t="shared" ca="1" si="265"/>
        <v>-6.8132000000000001</v>
      </c>
      <c r="F501" s="48">
        <f t="shared" ca="1" si="270"/>
        <v>-4.2421000000000006</v>
      </c>
      <c r="G501" s="48">
        <f t="shared" ca="1" si="270"/>
        <v>-4.1748000000000003</v>
      </c>
      <c r="H501" s="48">
        <f t="shared" ca="1" si="270"/>
        <v>-4.5779000000000005</v>
      </c>
      <c r="I501" s="48">
        <f t="shared" ca="1" si="270"/>
        <v>-4.3318000000000003</v>
      </c>
      <c r="J501" s="48">
        <f t="shared" ca="1" si="270"/>
        <v>-4.581500000000001</v>
      </c>
      <c r="K501" s="48">
        <f t="shared" ca="1" si="270"/>
        <v>-4.6302000000000003</v>
      </c>
      <c r="L501" s="48">
        <f t="shared" ca="1" si="270"/>
        <v>-5.7800000000000011</v>
      </c>
      <c r="M501" s="48">
        <f t="shared" ca="1" si="270"/>
        <v>-5.8905000000000012</v>
      </c>
      <c r="N501" s="48">
        <f t="shared" ca="1" si="270"/>
        <v>-7.3190000000000008</v>
      </c>
      <c r="P501" s="26">
        <f t="shared" ca="1" si="243"/>
        <v>0.92946098495600005</v>
      </c>
      <c r="Q501" s="26">
        <f t="shared" ca="1" si="244"/>
        <v>0.95442856508999996</v>
      </c>
      <c r="R501" s="26">
        <f t="shared" ca="1" si="245"/>
        <v>0.97241400630800012</v>
      </c>
      <c r="S501" s="26">
        <f t="shared" ca="1" si="246"/>
        <v>0.97187313427900002</v>
      </c>
      <c r="T501" s="26">
        <f t="shared" ca="1" si="247"/>
        <v>0.98042876060399997</v>
      </c>
      <c r="U501" s="26">
        <f t="shared" ca="1" si="248"/>
        <v>0.97247768063499995</v>
      </c>
      <c r="V501" s="26">
        <f t="shared" ca="1" si="249"/>
        <v>0.97093799874599995</v>
      </c>
      <c r="W501" s="26">
        <f t="shared" ca="1" si="250"/>
        <v>0.97429981179999992</v>
      </c>
      <c r="X501" s="26">
        <f t="shared" ca="1" si="251"/>
        <v>0.97675120735999998</v>
      </c>
      <c r="Y501" s="26">
        <f t="shared" ca="1" si="252"/>
        <v>0.97169633510999998</v>
      </c>
      <c r="Z501" s="28">
        <f t="shared" ref="Z501:Z564" ca="1" si="271">IF(P501="","",IF(P500="",AVERAGE(Y501-1,X501-1)-AVERAGE(P501-1,Q501-1),AVERAGE(Y501/Y500-1,X501/X500-1)-AVERAGE(P501/P500-1,Q501/Q500-1)))</f>
        <v>-1.0770999999999975E-2</v>
      </c>
      <c r="AA501" s="57">
        <f t="shared" ca="1" si="253"/>
        <v>-5.2341000000000006E-2</v>
      </c>
      <c r="AB501" s="33">
        <f t="shared" ref="AB501:AB564" ca="1" si="272">IF(P501="","",IF(P500="",AVERAGE(Y501-1,X501-1)-AA501,AVERAGE(Y501/Y500-1,X501/X500-1)-AA501))</f>
        <v>-1.3706499999999976E-2</v>
      </c>
      <c r="AD501" s="28">
        <f t="shared" ca="1" si="254"/>
        <v>-7.0564105228436591E-2</v>
      </c>
      <c r="AE501" s="28">
        <f t="shared" ca="1" si="255"/>
        <v>-4.3347054803397227E-2</v>
      </c>
      <c r="AF501" s="28">
        <f t="shared" ca="1" si="256"/>
        <v>-4.2644487585638657E-2</v>
      </c>
      <c r="AG501" s="28">
        <f t="shared" ca="1" si="257"/>
        <v>-4.6859978177514881E-2</v>
      </c>
      <c r="AH501" s="28">
        <f t="shared" ca="1" si="258"/>
        <v>-4.4284231150460464E-2</v>
      </c>
      <c r="AI501" s="28">
        <f t="shared" ca="1" si="259"/>
        <v>-4.6897705998538611E-2</v>
      </c>
      <c r="AJ501" s="28">
        <f t="shared" ca="1" si="260"/>
        <v>-4.7408219494991903E-2</v>
      </c>
      <c r="AK501" s="28">
        <f t="shared" ca="1" si="261"/>
        <v>-5.9537712716196275E-2</v>
      </c>
      <c r="AL501" s="28">
        <f t="shared" ca="1" si="262"/>
        <v>-6.0711188063184249E-2</v>
      </c>
      <c r="AM501" s="28">
        <f t="shared" ca="1" si="263"/>
        <v>-7.600669666771033E-2</v>
      </c>
      <c r="AN501" s="28">
        <f t="shared" ref="AN501:AN564" ca="1" si="273">IF(AD501="","",IF(AD500="",AVERAGE(AM501,AL501)-AVERAGE(AD501,AE501),AVERAGE(AM501,AL501)-AVERAGE(AD501,AE501)))</f>
        <v>-1.1403362349530377E-2</v>
      </c>
      <c r="AO501" s="28">
        <f t="shared" ca="1" si="264"/>
        <v>-5.3760546077697868E-2</v>
      </c>
      <c r="AP501" s="33">
        <f t="shared" ref="AP501:AP564" ca="1" si="274">IF(AD501="","",IF(AD500="",AVERAGE(AM501,AL501)-AO501,AVERAGE(AM501,AL501)-AO501))</f>
        <v>-1.4598396287749421E-2</v>
      </c>
      <c r="AQ501" s="54"/>
      <c r="AR501" s="53"/>
      <c r="AS501" s="53"/>
      <c r="AT501" s="53"/>
      <c r="AU501" s="53"/>
    </row>
    <row r="502" spans="1:51" ht="15" customHeight="1" x14ac:dyDescent="0.25">
      <c r="A502" s="31">
        <f t="shared" ca="1" si="267"/>
        <v>24898</v>
      </c>
      <c r="B502" s="32">
        <f t="shared" ca="1" si="268"/>
        <v>1968</v>
      </c>
      <c r="C502" s="32">
        <f t="shared" ca="1" si="269"/>
        <v>3</v>
      </c>
      <c r="D502" s="48">
        <f>RAWDATA!A504</f>
        <v>196803</v>
      </c>
      <c r="E502" s="48">
        <f t="shared" ca="1" si="265"/>
        <v>-1.1514</v>
      </c>
      <c r="F502" s="48">
        <f t="shared" ca="1" si="270"/>
        <v>-0.65329999999999999</v>
      </c>
      <c r="G502" s="48">
        <f t="shared" ca="1" si="270"/>
        <v>-1.5148000000000001</v>
      </c>
      <c r="H502" s="48">
        <f t="shared" ca="1" si="270"/>
        <v>-1.0172000000000001</v>
      </c>
      <c r="I502" s="48">
        <f t="shared" ca="1" si="270"/>
        <v>-1.3081</v>
      </c>
      <c r="J502" s="48">
        <f t="shared" ca="1" si="270"/>
        <v>-0.41230000000000006</v>
      </c>
      <c r="K502" s="48">
        <f t="shared" ca="1" si="270"/>
        <v>-0.96819999999999995</v>
      </c>
      <c r="L502" s="48">
        <f t="shared" ca="1" si="270"/>
        <v>-1.2310000000000001</v>
      </c>
      <c r="M502" s="48">
        <f t="shared" ca="1" si="270"/>
        <v>-0.53040000000000009</v>
      </c>
      <c r="N502" s="48">
        <f t="shared" ca="1" si="270"/>
        <v>-0.70489999999999997</v>
      </c>
      <c r="P502" s="26">
        <f t="shared" ca="1" si="243"/>
        <v>0.91875917117521666</v>
      </c>
      <c r="Q502" s="26">
        <f t="shared" ca="1" si="244"/>
        <v>0.948193283274267</v>
      </c>
      <c r="R502" s="26">
        <f t="shared" ca="1" si="245"/>
        <v>0.95768387894044649</v>
      </c>
      <c r="S502" s="26">
        <f t="shared" ca="1" si="246"/>
        <v>0.96198724075711406</v>
      </c>
      <c r="T502" s="26">
        <f t="shared" ca="1" si="247"/>
        <v>0.96760377198653902</v>
      </c>
      <c r="U502" s="26">
        <f t="shared" ca="1" si="248"/>
        <v>0.96846815515774187</v>
      </c>
      <c r="V502" s="26">
        <f t="shared" ca="1" si="249"/>
        <v>0.96153737704214126</v>
      </c>
      <c r="W502" s="26">
        <f t="shared" ca="1" si="250"/>
        <v>0.96230618111674182</v>
      </c>
      <c r="X502" s="26">
        <f t="shared" ca="1" si="251"/>
        <v>0.97157051895616253</v>
      </c>
      <c r="Y502" s="26">
        <f t="shared" ca="1" si="252"/>
        <v>0.96484684764380957</v>
      </c>
      <c r="Z502" s="28">
        <f t="shared" ca="1" si="271"/>
        <v>2.8470000000000439E-3</v>
      </c>
      <c r="AA502" s="57">
        <f t="shared" ca="1" si="253"/>
        <v>-9.4915999999999993E-3</v>
      </c>
      <c r="AB502" s="33">
        <f t="shared" ca="1" si="272"/>
        <v>3.3151000000000257E-3</v>
      </c>
      <c r="AD502" s="28">
        <f t="shared" ca="1" si="254"/>
        <v>-1.1580799344799868E-2</v>
      </c>
      <c r="AE502" s="28">
        <f t="shared" ca="1" si="255"/>
        <v>-6.5544334452977762E-3</v>
      </c>
      <c r="AF502" s="28">
        <f t="shared" ca="1" si="256"/>
        <v>-1.5263902906388944E-2</v>
      </c>
      <c r="AG502" s="28">
        <f t="shared" ca="1" si="257"/>
        <v>-1.0224088321324586E-2</v>
      </c>
      <c r="AH502" s="28">
        <f t="shared" ca="1" si="258"/>
        <v>-1.316730978562616E-2</v>
      </c>
      <c r="AI502" s="28">
        <f t="shared" ca="1" si="259"/>
        <v>-4.1315229994513137E-3</v>
      </c>
      <c r="AJ502" s="28">
        <f t="shared" ca="1" si="260"/>
        <v>-9.7291753098580971E-3</v>
      </c>
      <c r="AK502" s="28">
        <f t="shared" ca="1" si="261"/>
        <v>-1.2386395651049296E-2</v>
      </c>
      <c r="AL502" s="28">
        <f t="shared" ca="1" si="262"/>
        <v>-5.3181161448129502E-3</v>
      </c>
      <c r="AM502" s="28">
        <f t="shared" ca="1" si="263"/>
        <v>-7.0739615724150981E-3</v>
      </c>
      <c r="AN502" s="28">
        <f t="shared" ca="1" si="273"/>
        <v>2.8715775364347978E-3</v>
      </c>
      <c r="AO502" s="28">
        <f t="shared" ca="1" si="264"/>
        <v>-9.5369323141202434E-3</v>
      </c>
      <c r="AP502" s="33">
        <f t="shared" ca="1" si="274"/>
        <v>3.3408934555062188E-3</v>
      </c>
      <c r="AQ502" s="54"/>
      <c r="AR502" s="53"/>
      <c r="AS502" s="53"/>
      <c r="AT502" s="53"/>
      <c r="AU502" s="53"/>
    </row>
    <row r="503" spans="1:51" ht="15" customHeight="1" x14ac:dyDescent="0.25">
      <c r="A503" s="31">
        <f t="shared" ca="1" si="267"/>
        <v>24929</v>
      </c>
      <c r="B503" s="32">
        <f t="shared" ca="1" si="268"/>
        <v>1968</v>
      </c>
      <c r="C503" s="32">
        <f t="shared" ca="1" si="269"/>
        <v>4</v>
      </c>
      <c r="D503" s="48">
        <f>RAWDATA!A505</f>
        <v>196804</v>
      </c>
      <c r="E503" s="48">
        <f t="shared" ca="1" si="265"/>
        <v>15.546699999999998</v>
      </c>
      <c r="F503" s="48">
        <f t="shared" ca="1" si="270"/>
        <v>12.592200000000002</v>
      </c>
      <c r="G503" s="48">
        <f t="shared" ca="1" si="270"/>
        <v>11.523700000000002</v>
      </c>
      <c r="H503" s="48">
        <f t="shared" ca="1" si="270"/>
        <v>12.3949</v>
      </c>
      <c r="I503" s="48">
        <f t="shared" ca="1" si="270"/>
        <v>11.5511</v>
      </c>
      <c r="J503" s="48">
        <f t="shared" ca="1" si="270"/>
        <v>12.203600000000002</v>
      </c>
      <c r="K503" s="48">
        <f t="shared" ca="1" si="270"/>
        <v>12.9877</v>
      </c>
      <c r="L503" s="48">
        <f t="shared" ca="1" si="270"/>
        <v>13.870800000000003</v>
      </c>
      <c r="M503" s="48">
        <f t="shared" ca="1" si="270"/>
        <v>15.6691</v>
      </c>
      <c r="N503" s="48">
        <f t="shared" ca="1" si="270"/>
        <v>18.189100000000003</v>
      </c>
      <c r="P503" s="26">
        <f t="shared" ca="1" si="243"/>
        <v>1.0615959032403142</v>
      </c>
      <c r="Q503" s="26">
        <f t="shared" ca="1" si="244"/>
        <v>1.0675916778907293</v>
      </c>
      <c r="R503" s="26">
        <f t="shared" ca="1" si="245"/>
        <v>1.0680444960979067</v>
      </c>
      <c r="S503" s="26">
        <f t="shared" ca="1" si="246"/>
        <v>1.0812245972617176</v>
      </c>
      <c r="T503" s="26">
        <f t="shared" ca="1" si="247"/>
        <v>1.0793726512924759</v>
      </c>
      <c r="U503" s="26">
        <f t="shared" ca="1" si="248"/>
        <v>1.0866561349405721</v>
      </c>
      <c r="V503" s="26">
        <f t="shared" ca="1" si="249"/>
        <v>1.0864189669602435</v>
      </c>
      <c r="W503" s="26">
        <f t="shared" ca="1" si="250"/>
        <v>1.0957857468870829</v>
      </c>
      <c r="X503" s="26">
        <f t="shared" ca="1" si="251"/>
        <v>1.1238068751419226</v>
      </c>
      <c r="Y503" s="26">
        <f t="shared" ca="1" si="252"/>
        <v>1.1403438056085897</v>
      </c>
      <c r="Z503" s="28">
        <f t="shared" ca="1" si="271"/>
        <v>2.8596499999999914E-2</v>
      </c>
      <c r="AA503" s="57">
        <f t="shared" ca="1" si="253"/>
        <v>0.13652889999999998</v>
      </c>
      <c r="AB503" s="33">
        <f t="shared" ca="1" si="272"/>
        <v>3.2762099999999988E-2</v>
      </c>
      <c r="AD503" s="28">
        <f t="shared" ca="1" si="254"/>
        <v>0.14450459125914084</v>
      </c>
      <c r="AE503" s="28">
        <f t="shared" ca="1" si="255"/>
        <v>0.11860225555966271</v>
      </c>
      <c r="AF503" s="28">
        <f t="shared" ca="1" si="256"/>
        <v>0.10906693837905636</v>
      </c>
      <c r="AG503" s="28">
        <f t="shared" ca="1" si="257"/>
        <v>0.11684837677660308</v>
      </c>
      <c r="AH503" s="28">
        <f t="shared" ca="1" si="258"/>
        <v>0.10931259589068727</v>
      </c>
      <c r="AI503" s="28">
        <f t="shared" ca="1" si="259"/>
        <v>0.1151448921472713</v>
      </c>
      <c r="AJ503" s="28">
        <f t="shared" ca="1" si="260"/>
        <v>0.12210877724218408</v>
      </c>
      <c r="AK503" s="28">
        <f t="shared" ca="1" si="261"/>
        <v>0.1298942863652012</v>
      </c>
      <c r="AL503" s="28">
        <f t="shared" ca="1" si="262"/>
        <v>0.14556334253335065</v>
      </c>
      <c r="AM503" s="28">
        <f t="shared" ca="1" si="263"/>
        <v>0.16711569814963176</v>
      </c>
      <c r="AN503" s="28">
        <f t="shared" ca="1" si="273"/>
        <v>2.4786096932089441E-2</v>
      </c>
      <c r="AO503" s="28">
        <f t="shared" ca="1" si="264"/>
        <v>0.12797879293567685</v>
      </c>
      <c r="AP503" s="33">
        <f t="shared" ca="1" si="274"/>
        <v>2.8360727405814357E-2</v>
      </c>
      <c r="AQ503" s="54"/>
      <c r="AR503" s="53"/>
      <c r="AS503" s="53"/>
      <c r="AT503" s="53"/>
      <c r="AU503" s="53"/>
    </row>
    <row r="504" spans="1:51" ht="15" customHeight="1" x14ac:dyDescent="0.25">
      <c r="A504" s="31">
        <f t="shared" ca="1" si="267"/>
        <v>24959</v>
      </c>
      <c r="B504" s="32">
        <f t="shared" ca="1" si="268"/>
        <v>1968</v>
      </c>
      <c r="C504" s="32">
        <f t="shared" ca="1" si="269"/>
        <v>5</v>
      </c>
      <c r="D504" s="48">
        <f>RAWDATA!A506</f>
        <v>196805</v>
      </c>
      <c r="E504" s="48">
        <f t="shared" ca="1" si="265"/>
        <v>9.9382000000000001</v>
      </c>
      <c r="F504" s="48">
        <f t="shared" ca="1" si="270"/>
        <v>6.4438000000000013</v>
      </c>
      <c r="G504" s="48">
        <f t="shared" ca="1" si="270"/>
        <v>7.5803000000000011</v>
      </c>
      <c r="H504" s="48">
        <f t="shared" ca="1" si="270"/>
        <v>8.3118999999999996</v>
      </c>
      <c r="I504" s="48">
        <f t="shared" ca="1" si="270"/>
        <v>7.3462000000000005</v>
      </c>
      <c r="J504" s="48">
        <f t="shared" ca="1" si="270"/>
        <v>7.6574000000000009</v>
      </c>
      <c r="K504" s="48">
        <f t="shared" ca="1" si="270"/>
        <v>7.9209000000000014</v>
      </c>
      <c r="L504" s="48">
        <f t="shared" ca="1" si="270"/>
        <v>8.8084000000000007</v>
      </c>
      <c r="M504" s="48">
        <f t="shared" ca="1" si="270"/>
        <v>9.5378000000000007</v>
      </c>
      <c r="N504" s="48">
        <f t="shared" ca="1" si="270"/>
        <v>12.915400000000002</v>
      </c>
      <c r="P504" s="26">
        <f t="shared" ca="1" si="243"/>
        <v>1.1670994272961432</v>
      </c>
      <c r="Q504" s="26">
        <f t="shared" ca="1" si="244"/>
        <v>1.1363851504306521</v>
      </c>
      <c r="R504" s="26">
        <f t="shared" ca="1" si="245"/>
        <v>1.1490054730356165</v>
      </c>
      <c r="S504" s="26">
        <f t="shared" ca="1" si="246"/>
        <v>1.1710949045615142</v>
      </c>
      <c r="T504" s="26">
        <f t="shared" ca="1" si="247"/>
        <v>1.1586655250017237</v>
      </c>
      <c r="U504" s="26">
        <f t="shared" ca="1" si="248"/>
        <v>1.1698657418175114</v>
      </c>
      <c r="V504" s="26">
        <f t="shared" ca="1" si="249"/>
        <v>1.1724731269141975</v>
      </c>
      <c r="W504" s="26">
        <f t="shared" ca="1" si="250"/>
        <v>1.1923069386158847</v>
      </c>
      <c r="X504" s="26">
        <f t="shared" ca="1" si="251"/>
        <v>1.2309933272792088</v>
      </c>
      <c r="Y504" s="26">
        <f t="shared" ca="1" si="252"/>
        <v>1.2876237694781616</v>
      </c>
      <c r="Z504" s="28">
        <f t="shared" ca="1" si="271"/>
        <v>3.0355999999999939E-2</v>
      </c>
      <c r="AA504" s="57">
        <f t="shared" ca="1" si="253"/>
        <v>8.6460300000000018E-2</v>
      </c>
      <c r="AB504" s="33">
        <f t="shared" ca="1" si="272"/>
        <v>2.5805699999999959E-2</v>
      </c>
      <c r="AD504" s="28">
        <f t="shared" ca="1" si="254"/>
        <v>9.4748203743536416E-2</v>
      </c>
      <c r="AE504" s="28">
        <f t="shared" ca="1" si="255"/>
        <v>6.2446960348473086E-2</v>
      </c>
      <c r="AF504" s="28">
        <f t="shared" ca="1" si="256"/>
        <v>7.3067359475537524E-2</v>
      </c>
      <c r="AG504" s="28">
        <f t="shared" ca="1" si="257"/>
        <v>7.9844841945558104E-2</v>
      </c>
      <c r="AH504" s="28">
        <f t="shared" ca="1" si="258"/>
        <v>7.0888939480077962E-2</v>
      </c>
      <c r="AI504" s="28">
        <f t="shared" ca="1" si="259"/>
        <v>7.3783776750927857E-2</v>
      </c>
      <c r="AJ504" s="28">
        <f t="shared" ca="1" si="260"/>
        <v>7.6228365387384325E-2</v>
      </c>
      <c r="AK504" s="28">
        <f t="shared" ca="1" si="261"/>
        <v>8.4418351335883129E-2</v>
      </c>
      <c r="AL504" s="28">
        <f t="shared" ca="1" si="262"/>
        <v>9.1099509178213439E-2</v>
      </c>
      <c r="AM504" s="28">
        <f t="shared" ca="1" si="263"/>
        <v>0.12146867976261347</v>
      </c>
      <c r="AN504" s="28">
        <f t="shared" ca="1" si="273"/>
        <v>2.7686512424408699E-2</v>
      </c>
      <c r="AO504" s="28">
        <f t="shared" ca="1" si="264"/>
        <v>8.2924980700243497E-2</v>
      </c>
      <c r="AP504" s="33">
        <f t="shared" ca="1" si="274"/>
        <v>2.3359113770169956E-2</v>
      </c>
      <c r="AQ504" s="54"/>
      <c r="AR504" s="53"/>
      <c r="AS504" s="53"/>
      <c r="AT504" s="53"/>
      <c r="AU504" s="53"/>
    </row>
    <row r="505" spans="1:51" ht="15" customHeight="1" x14ac:dyDescent="0.25">
      <c r="A505" s="31">
        <f t="shared" ca="1" si="267"/>
        <v>24990</v>
      </c>
      <c r="B505" s="32">
        <f t="shared" ca="1" si="268"/>
        <v>1968</v>
      </c>
      <c r="C505" s="32">
        <f t="shared" ca="1" si="269"/>
        <v>6</v>
      </c>
      <c r="D505" s="48">
        <f>RAWDATA!A507</f>
        <v>196806</v>
      </c>
      <c r="E505" s="48">
        <f t="shared" ca="1" si="265"/>
        <v>-0.18110000000000004</v>
      </c>
      <c r="F505" s="48">
        <f t="shared" ca="1" si="270"/>
        <v>1.0753000000000001</v>
      </c>
      <c r="G505" s="48">
        <f t="shared" ca="1" si="270"/>
        <v>2.0250000000000004</v>
      </c>
      <c r="H505" s="48">
        <f t="shared" ca="1" si="270"/>
        <v>1.7871999999999999</v>
      </c>
      <c r="I505" s="48">
        <f t="shared" ca="1" si="270"/>
        <v>2.2568000000000001</v>
      </c>
      <c r="J505" s="48">
        <f t="shared" ca="1" si="270"/>
        <v>2.9198</v>
      </c>
      <c r="K505" s="48">
        <f t="shared" ca="1" si="270"/>
        <v>2.2629000000000001</v>
      </c>
      <c r="L505" s="48">
        <f t="shared" ca="1" si="270"/>
        <v>2.1692</v>
      </c>
      <c r="M505" s="48">
        <f t="shared" ca="1" si="270"/>
        <v>2.6347999999999998</v>
      </c>
      <c r="N505" s="48">
        <f t="shared" ca="1" si="270"/>
        <v>1.4294</v>
      </c>
      <c r="P505" s="26">
        <f t="shared" ca="1" si="243"/>
        <v>1.1649858102333099</v>
      </c>
      <c r="Q505" s="26">
        <f t="shared" ca="1" si="244"/>
        <v>1.1486046999532329</v>
      </c>
      <c r="R505" s="26">
        <f t="shared" ca="1" si="245"/>
        <v>1.1722728338645878</v>
      </c>
      <c r="S505" s="26">
        <f t="shared" ca="1" si="246"/>
        <v>1.1920247126958377</v>
      </c>
      <c r="T505" s="26">
        <f t="shared" ca="1" si="247"/>
        <v>1.1848142885699626</v>
      </c>
      <c r="U505" s="26">
        <f t="shared" ca="1" si="248"/>
        <v>1.2040234817470992</v>
      </c>
      <c r="V505" s="26">
        <f t="shared" ca="1" si="249"/>
        <v>1.1990050213031389</v>
      </c>
      <c r="W505" s="26">
        <f t="shared" ca="1" si="250"/>
        <v>1.2181704607283406</v>
      </c>
      <c r="X505" s="26">
        <f t="shared" ca="1" si="251"/>
        <v>1.2634275394663614</v>
      </c>
      <c r="Y505" s="26">
        <f t="shared" ca="1" si="252"/>
        <v>1.3060290636390826</v>
      </c>
      <c r="Z505" s="28">
        <f t="shared" ca="1" si="271"/>
        <v>1.5850000000000031E-2</v>
      </c>
      <c r="AA505" s="57">
        <f t="shared" ca="1" si="253"/>
        <v>1.8379300000000001E-2</v>
      </c>
      <c r="AB505" s="33">
        <f t="shared" ca="1" si="272"/>
        <v>1.9417000000000323E-3</v>
      </c>
      <c r="AD505" s="28">
        <f t="shared" ca="1" si="254"/>
        <v>-1.812641843051295E-3</v>
      </c>
      <c r="AE505" s="28">
        <f t="shared" ca="1" si="255"/>
        <v>1.069559762733868E-2</v>
      </c>
      <c r="AF505" s="28">
        <f t="shared" ca="1" si="256"/>
        <v>2.0047695303778111E-2</v>
      </c>
      <c r="AG505" s="28">
        <f t="shared" ca="1" si="257"/>
        <v>1.7714173484101356E-2</v>
      </c>
      <c r="AH505" s="28">
        <f t="shared" ca="1" si="258"/>
        <v>2.2317110391030487E-2</v>
      </c>
      <c r="AI505" s="28">
        <f t="shared" ca="1" si="259"/>
        <v>2.8779858166665419E-2</v>
      </c>
      <c r="AJ505" s="28">
        <f t="shared" ca="1" si="260"/>
        <v>2.237676234633668E-2</v>
      </c>
      <c r="AK505" s="28">
        <f t="shared" ca="1" si="261"/>
        <v>2.1460076497475954E-2</v>
      </c>
      <c r="AL505" s="28">
        <f t="shared" ca="1" si="262"/>
        <v>2.6006870526158573E-2</v>
      </c>
      <c r="AM505" s="28">
        <f t="shared" ca="1" si="263"/>
        <v>1.4192803972674754E-2</v>
      </c>
      <c r="AN505" s="28">
        <f t="shared" ca="1" si="273"/>
        <v>1.5658359357272972E-2</v>
      </c>
      <c r="AO505" s="28">
        <f t="shared" ca="1" si="264"/>
        <v>1.8212442052912746E-2</v>
      </c>
      <c r="AP505" s="33">
        <f t="shared" ca="1" si="274"/>
        <v>1.8873951965039173E-3</v>
      </c>
      <c r="AQ505" s="54"/>
      <c r="AR505" s="53"/>
      <c r="AS505" s="53"/>
      <c r="AT505" s="53"/>
      <c r="AU505" s="53"/>
    </row>
    <row r="506" spans="1:51" ht="15" customHeight="1" x14ac:dyDescent="0.25">
      <c r="A506" s="31">
        <f t="shared" ca="1" si="267"/>
        <v>25020</v>
      </c>
      <c r="B506" s="32">
        <f t="shared" ca="1" si="268"/>
        <v>1968</v>
      </c>
      <c r="C506" s="32">
        <f t="shared" ca="1" si="269"/>
        <v>7</v>
      </c>
      <c r="D506" s="48">
        <f>RAWDATA!A508</f>
        <v>196807</v>
      </c>
      <c r="E506" s="48">
        <f t="shared" ca="1" si="265"/>
        <v>-4.6576000000000004</v>
      </c>
      <c r="F506" s="48">
        <f t="shared" ca="1" si="270"/>
        <v>-3.766</v>
      </c>
      <c r="G506" s="48">
        <f t="shared" ca="1" si="270"/>
        <v>-2.5560999999999998</v>
      </c>
      <c r="H506" s="48">
        <f t="shared" ca="1" si="270"/>
        <v>-3.1161000000000003</v>
      </c>
      <c r="I506" s="48">
        <f t="shared" ca="1" si="270"/>
        <v>-2.7251000000000003</v>
      </c>
      <c r="J506" s="48">
        <f t="shared" ca="1" si="270"/>
        <v>-2.3158000000000003</v>
      </c>
      <c r="K506" s="48">
        <f t="shared" ca="1" si="270"/>
        <v>-1.8317000000000001</v>
      </c>
      <c r="L506" s="48">
        <f t="shared" ca="1" si="270"/>
        <v>-1.9485000000000001</v>
      </c>
      <c r="M506" s="48">
        <f t="shared" ca="1" si="270"/>
        <v>-2.2073000000000005</v>
      </c>
      <c r="N506" s="48">
        <f t="shared" ca="1" si="270"/>
        <v>-1.4869999999999999</v>
      </c>
      <c r="P506" s="26">
        <f t="shared" ca="1" si="243"/>
        <v>1.1107254311358834</v>
      </c>
      <c r="Q506" s="26">
        <f t="shared" ca="1" si="244"/>
        <v>1.1053482469529941</v>
      </c>
      <c r="R506" s="26">
        <f t="shared" ca="1" si="245"/>
        <v>1.1423083679581751</v>
      </c>
      <c r="S506" s="26">
        <f t="shared" ca="1" si="246"/>
        <v>1.1548800306235227</v>
      </c>
      <c r="T506" s="26">
        <f t="shared" ca="1" si="247"/>
        <v>1.1525269143921426</v>
      </c>
      <c r="U506" s="26">
        <f t="shared" ca="1" si="248"/>
        <v>1.1761407059567999</v>
      </c>
      <c r="V506" s="26">
        <f t="shared" ca="1" si="249"/>
        <v>1.1770428463279292</v>
      </c>
      <c r="W506" s="26">
        <f t="shared" ca="1" si="250"/>
        <v>1.1944344093010488</v>
      </c>
      <c r="X506" s="26">
        <f t="shared" ca="1" si="251"/>
        <v>1.2355399033877204</v>
      </c>
      <c r="Y506" s="26">
        <f t="shared" ca="1" si="252"/>
        <v>1.2866084114627694</v>
      </c>
      <c r="Z506" s="28">
        <f t="shared" ca="1" si="271"/>
        <v>2.3646499999999904E-2</v>
      </c>
      <c r="AA506" s="57">
        <f t="shared" ca="1" si="253"/>
        <v>-2.6611199999999998E-2</v>
      </c>
      <c r="AB506" s="33">
        <f t="shared" ca="1" si="272"/>
        <v>8.139699999999913E-3</v>
      </c>
      <c r="AD506" s="28">
        <f t="shared" ca="1" si="254"/>
        <v>-4.7695563463427341E-2</v>
      </c>
      <c r="AE506" s="28">
        <f t="shared" ca="1" si="255"/>
        <v>-3.838746040479548E-2</v>
      </c>
      <c r="AF506" s="28">
        <f t="shared" ca="1" si="256"/>
        <v>-2.5893358196926699E-2</v>
      </c>
      <c r="AG506" s="28">
        <f t="shared" ca="1" si="257"/>
        <v>-3.1656831566717149E-2</v>
      </c>
      <c r="AH506" s="28">
        <f t="shared" ca="1" si="258"/>
        <v>-2.7629195131366704E-2</v>
      </c>
      <c r="AI506" s="28">
        <f t="shared" ca="1" si="259"/>
        <v>-2.3430359567012452E-2</v>
      </c>
      <c r="AJ506" s="28">
        <f t="shared" ca="1" si="260"/>
        <v>-1.848683333285699E-2</v>
      </c>
      <c r="AK506" s="28">
        <f t="shared" ca="1" si="261"/>
        <v>-1.9677335145569009E-2</v>
      </c>
      <c r="AL506" s="28">
        <f t="shared" ca="1" si="262"/>
        <v>-2.2320253859971381E-2</v>
      </c>
      <c r="AM506" s="28">
        <f t="shared" ca="1" si="263"/>
        <v>-1.4981666823170526E-2</v>
      </c>
      <c r="AN506" s="28">
        <f t="shared" ca="1" si="273"/>
        <v>2.4390551592540458E-2</v>
      </c>
      <c r="AO506" s="28">
        <f t="shared" ca="1" si="264"/>
        <v>-2.6971687710206981E-2</v>
      </c>
      <c r="AP506" s="33">
        <f t="shared" ca="1" si="274"/>
        <v>8.3207273686360279E-3</v>
      </c>
      <c r="AQ506" s="54"/>
      <c r="AR506" s="53"/>
      <c r="AS506" s="53"/>
      <c r="AT506" s="53"/>
      <c r="AU506" s="53"/>
    </row>
    <row r="507" spans="1:51" ht="15" customHeight="1" x14ac:dyDescent="0.25">
      <c r="A507" s="31">
        <f t="shared" ca="1" si="267"/>
        <v>25051</v>
      </c>
      <c r="B507" s="32">
        <f t="shared" ca="1" si="268"/>
        <v>1968</v>
      </c>
      <c r="C507" s="32">
        <f t="shared" ca="1" si="269"/>
        <v>8</v>
      </c>
      <c r="D507" s="48">
        <f>RAWDATA!A509</f>
        <v>196808</v>
      </c>
      <c r="E507" s="48">
        <f t="shared" ca="1" si="265"/>
        <v>2.7260000000000004</v>
      </c>
      <c r="F507" s="48">
        <f t="shared" ca="1" si="270"/>
        <v>2.5241000000000002</v>
      </c>
      <c r="G507" s="48">
        <f t="shared" ca="1" si="270"/>
        <v>2.7881</v>
      </c>
      <c r="H507" s="48">
        <f t="shared" ca="1" si="270"/>
        <v>2.738</v>
      </c>
      <c r="I507" s="48">
        <f t="shared" ca="1" si="270"/>
        <v>2.9382000000000001</v>
      </c>
      <c r="J507" s="48">
        <f t="shared" ca="1" si="270"/>
        <v>3.8791000000000002</v>
      </c>
      <c r="K507" s="48">
        <f t="shared" ca="1" si="270"/>
        <v>3.1059000000000005</v>
      </c>
      <c r="L507" s="48">
        <f t="shared" ca="1" si="270"/>
        <v>4.0247000000000002</v>
      </c>
      <c r="M507" s="48">
        <f t="shared" ca="1" si="270"/>
        <v>4.5994999999999999</v>
      </c>
      <c r="N507" s="48">
        <f t="shared" ca="1" si="270"/>
        <v>5.1032999999999991</v>
      </c>
      <c r="P507" s="26">
        <f t="shared" ca="1" si="243"/>
        <v>1.1410038063886476</v>
      </c>
      <c r="Q507" s="26">
        <f t="shared" ca="1" si="244"/>
        <v>1.1332483420543347</v>
      </c>
      <c r="R507" s="26">
        <f t="shared" ca="1" si="245"/>
        <v>1.1741570675652171</v>
      </c>
      <c r="S507" s="26">
        <f t="shared" ca="1" si="246"/>
        <v>1.1865006458619947</v>
      </c>
      <c r="T507" s="26">
        <f t="shared" ca="1" si="247"/>
        <v>1.1863904601908126</v>
      </c>
      <c r="U507" s="26">
        <f t="shared" ca="1" si="248"/>
        <v>1.2217643800815701</v>
      </c>
      <c r="V507" s="26">
        <f t="shared" ca="1" si="249"/>
        <v>1.2136006200920284</v>
      </c>
      <c r="W507" s="26">
        <f t="shared" ca="1" si="250"/>
        <v>1.242506810972188</v>
      </c>
      <c r="X507" s="26">
        <f t="shared" ca="1" si="251"/>
        <v>1.2923685612440385</v>
      </c>
      <c r="Y507" s="26">
        <f t="shared" ca="1" si="252"/>
        <v>1.3522678985249488</v>
      </c>
      <c r="Z507" s="28">
        <f t="shared" ca="1" si="271"/>
        <v>2.2263499999999881E-2</v>
      </c>
      <c r="AA507" s="57">
        <f t="shared" ca="1" si="253"/>
        <v>3.4426899999999996E-2</v>
      </c>
      <c r="AB507" s="33">
        <f t="shared" ca="1" si="272"/>
        <v>1.408709999999995E-2</v>
      </c>
      <c r="AD507" s="28">
        <f t="shared" ca="1" si="254"/>
        <v>2.689506346264442E-2</v>
      </c>
      <c r="AE507" s="28">
        <f t="shared" ca="1" si="255"/>
        <v>2.4927706904757041E-2</v>
      </c>
      <c r="AF507" s="28">
        <f t="shared" ca="1" si="256"/>
        <v>2.7499401577547829E-2</v>
      </c>
      <c r="AG507" s="28">
        <f t="shared" ca="1" si="257"/>
        <v>2.7011872246797693E-2</v>
      </c>
      <c r="AH507" s="28">
        <f t="shared" ca="1" si="258"/>
        <v>2.8958622169512005E-2</v>
      </c>
      <c r="AI507" s="28">
        <f t="shared" ca="1" si="259"/>
        <v>3.8057536926029395E-2</v>
      </c>
      <c r="AJ507" s="28">
        <f t="shared" ca="1" si="260"/>
        <v>3.0586429391658492E-2</v>
      </c>
      <c r="AK507" s="28">
        <f t="shared" ca="1" si="261"/>
        <v>3.9458184954620917E-2</v>
      </c>
      <c r="AL507" s="28">
        <f t="shared" ca="1" si="262"/>
        <v>4.4968585516583628E-2</v>
      </c>
      <c r="AM507" s="28">
        <f t="shared" ca="1" si="263"/>
        <v>4.9773490069821409E-2</v>
      </c>
      <c r="AN507" s="28">
        <f t="shared" ca="1" si="273"/>
        <v>2.1459652609501792E-2</v>
      </c>
      <c r="AO507" s="28">
        <f t="shared" ca="1" si="264"/>
        <v>3.3847553551142127E-2</v>
      </c>
      <c r="AP507" s="33">
        <f t="shared" ca="1" si="274"/>
        <v>1.3523484242060395E-2</v>
      </c>
      <c r="AQ507" s="54"/>
      <c r="AR507" s="53"/>
      <c r="AS507" s="53"/>
      <c r="AT507" s="53"/>
      <c r="AU507" s="53"/>
    </row>
    <row r="508" spans="1:51" ht="15" customHeight="1" x14ac:dyDescent="0.25">
      <c r="A508" s="31">
        <f t="shared" ca="1" si="267"/>
        <v>25082</v>
      </c>
      <c r="B508" s="32">
        <f t="shared" ca="1" si="268"/>
        <v>1968</v>
      </c>
      <c r="C508" s="32">
        <f t="shared" ca="1" si="269"/>
        <v>9</v>
      </c>
      <c r="D508" s="48">
        <f>RAWDATA!A510</f>
        <v>196809</v>
      </c>
      <c r="E508" s="48">
        <f t="shared" ca="1" si="265"/>
        <v>7.3347000000000016</v>
      </c>
      <c r="F508" s="48">
        <f t="shared" ca="1" si="270"/>
        <v>6.2331000000000003</v>
      </c>
      <c r="G508" s="48">
        <f t="shared" ca="1" si="270"/>
        <v>6.7265000000000006</v>
      </c>
      <c r="H508" s="48">
        <f t="shared" ca="1" si="270"/>
        <v>6.5417000000000005</v>
      </c>
      <c r="I508" s="48">
        <f t="shared" ca="1" si="270"/>
        <v>6.0365000000000011</v>
      </c>
      <c r="J508" s="48">
        <f t="shared" ca="1" si="270"/>
        <v>5.6705000000000005</v>
      </c>
      <c r="K508" s="48">
        <f t="shared" ca="1" si="270"/>
        <v>6.4689999999999994</v>
      </c>
      <c r="L508" s="48">
        <f t="shared" ca="1" si="270"/>
        <v>6.4653999999999998</v>
      </c>
      <c r="M508" s="48">
        <f t="shared" ca="1" si="270"/>
        <v>6.7375000000000007</v>
      </c>
      <c r="N508" s="48">
        <f t="shared" ca="1" si="270"/>
        <v>8.833000000000002</v>
      </c>
      <c r="P508" s="26">
        <f t="shared" ca="1" si="243"/>
        <v>1.2246930125758357</v>
      </c>
      <c r="Q508" s="26">
        <f t="shared" ca="1" si="244"/>
        <v>1.2038848444629233</v>
      </c>
      <c r="R508" s="26">
        <f t="shared" ca="1" si="245"/>
        <v>1.2531367427149913</v>
      </c>
      <c r="S508" s="26">
        <f t="shared" ca="1" si="246"/>
        <v>1.2641179586123488</v>
      </c>
      <c r="T508" s="26">
        <f t="shared" ca="1" si="247"/>
        <v>1.2580069203202311</v>
      </c>
      <c r="U508" s="26">
        <f t="shared" ca="1" si="248"/>
        <v>1.2910445292540955</v>
      </c>
      <c r="V508" s="26">
        <f t="shared" ca="1" si="249"/>
        <v>1.2921084442057815</v>
      </c>
      <c r="W508" s="26">
        <f t="shared" ca="1" si="250"/>
        <v>1.3228398463287838</v>
      </c>
      <c r="X508" s="26">
        <f t="shared" ca="1" si="251"/>
        <v>1.3794418930578556</v>
      </c>
      <c r="Y508" s="26">
        <f t="shared" ca="1" si="252"/>
        <v>1.4717137220016576</v>
      </c>
      <c r="Z508" s="28">
        <f t="shared" ca="1" si="271"/>
        <v>1.0013500000000009E-2</v>
      </c>
      <c r="AA508" s="57">
        <f t="shared" ca="1" si="253"/>
        <v>6.7047900000000007E-2</v>
      </c>
      <c r="AB508" s="33">
        <f t="shared" ca="1" si="272"/>
        <v>1.0804599999999984E-2</v>
      </c>
      <c r="AD508" s="28">
        <f t="shared" ca="1" si="254"/>
        <v>7.0781803726399029E-2</v>
      </c>
      <c r="AE508" s="28">
        <f t="shared" ca="1" si="255"/>
        <v>6.046555034170914E-2</v>
      </c>
      <c r="AF508" s="28">
        <f t="shared" ca="1" si="256"/>
        <v>6.5099301370940055E-2</v>
      </c>
      <c r="AG508" s="28">
        <f t="shared" ca="1" si="257"/>
        <v>6.3366271821741343E-2</v>
      </c>
      <c r="AH508" s="28">
        <f t="shared" ca="1" si="258"/>
        <v>5.8613188475335337E-2</v>
      </c>
      <c r="AI508" s="28">
        <f t="shared" ca="1" si="259"/>
        <v>5.515557616558691E-2</v>
      </c>
      <c r="AJ508" s="28">
        <f t="shared" ca="1" si="260"/>
        <v>6.2683676977230637E-2</v>
      </c>
      <c r="AK508" s="28">
        <f t="shared" ca="1" si="261"/>
        <v>6.2649863746485998E-2</v>
      </c>
      <c r="AL508" s="28">
        <f t="shared" ca="1" si="262"/>
        <v>6.5202363245633138E-2</v>
      </c>
      <c r="AM508" s="28">
        <f t="shared" ca="1" si="263"/>
        <v>8.4644411268458078E-2</v>
      </c>
      <c r="AN508" s="28">
        <f t="shared" ca="1" si="273"/>
        <v>9.2997102229915307E-3</v>
      </c>
      <c r="AO508" s="28">
        <f t="shared" ca="1" si="264"/>
        <v>6.4895863533171533E-2</v>
      </c>
      <c r="AP508" s="33">
        <f t="shared" ca="1" si="274"/>
        <v>1.0027523723874082E-2</v>
      </c>
      <c r="AQ508" s="54"/>
      <c r="AR508" s="53"/>
      <c r="AS508" s="53"/>
      <c r="AT508" s="53"/>
      <c r="AU508" s="53"/>
    </row>
    <row r="509" spans="1:51" ht="15" customHeight="1" x14ac:dyDescent="0.25">
      <c r="A509" s="31">
        <f t="shared" ca="1" si="267"/>
        <v>25112</v>
      </c>
      <c r="B509" s="32">
        <f t="shared" ca="1" si="268"/>
        <v>1968</v>
      </c>
      <c r="C509" s="32">
        <f t="shared" ca="1" si="269"/>
        <v>10</v>
      </c>
      <c r="D509" s="48">
        <f>RAWDATA!A511</f>
        <v>196810</v>
      </c>
      <c r="E509" s="48">
        <f t="shared" ca="1" si="265"/>
        <v>-0.95379999999999998</v>
      </c>
      <c r="F509" s="48">
        <f t="shared" ca="1" si="270"/>
        <v>0.11509999999999995</v>
      </c>
      <c r="G509" s="48">
        <f t="shared" ca="1" si="270"/>
        <v>0.86399999999999999</v>
      </c>
      <c r="H509" s="48">
        <f t="shared" ca="1" si="270"/>
        <v>0.78880000000000017</v>
      </c>
      <c r="I509" s="48">
        <f t="shared" ca="1" si="270"/>
        <v>2.0840000000000001</v>
      </c>
      <c r="J509" s="48">
        <f t="shared" ca="1" si="270"/>
        <v>0.85349999999999993</v>
      </c>
      <c r="K509" s="48">
        <f t="shared" ca="1" si="270"/>
        <v>2.1198000000000001</v>
      </c>
      <c r="L509" s="48">
        <f t="shared" ca="1" si="270"/>
        <v>1.3667000000000002</v>
      </c>
      <c r="M509" s="48">
        <f t="shared" ca="1" si="270"/>
        <v>2.1359000000000004</v>
      </c>
      <c r="N509" s="48">
        <f t="shared" ca="1" si="270"/>
        <v>0.59630000000000005</v>
      </c>
      <c r="P509" s="26">
        <f t="shared" ca="1" si="243"/>
        <v>1.2130118906218874</v>
      </c>
      <c r="Q509" s="26">
        <f t="shared" ca="1" si="244"/>
        <v>1.2052705159189001</v>
      </c>
      <c r="R509" s="26">
        <f t="shared" ca="1" si="245"/>
        <v>1.2639638441720489</v>
      </c>
      <c r="S509" s="26">
        <f t="shared" ca="1" si="246"/>
        <v>1.2740893210698829</v>
      </c>
      <c r="T509" s="26">
        <f t="shared" ca="1" si="247"/>
        <v>1.2842237845397046</v>
      </c>
      <c r="U509" s="26">
        <f t="shared" ca="1" si="248"/>
        <v>1.3020635943112793</v>
      </c>
      <c r="V509" s="26">
        <f t="shared" ca="1" si="249"/>
        <v>1.3194985590060557</v>
      </c>
      <c r="W509" s="26">
        <f t="shared" ca="1" si="250"/>
        <v>1.3409190985085595</v>
      </c>
      <c r="X509" s="26">
        <f t="shared" ca="1" si="251"/>
        <v>1.4089053924516781</v>
      </c>
      <c r="Y509" s="26">
        <f t="shared" ca="1" si="252"/>
        <v>1.4804895509259535</v>
      </c>
      <c r="Z509" s="28">
        <f t="shared" ca="1" si="271"/>
        <v>1.7854499999999995E-2</v>
      </c>
      <c r="AA509" s="57">
        <f t="shared" ca="1" si="253"/>
        <v>9.9703000000000014E-3</v>
      </c>
      <c r="AB509" s="33">
        <f t="shared" ca="1" si="272"/>
        <v>3.6906999999999218E-3</v>
      </c>
      <c r="AD509" s="28">
        <f t="shared" ca="1" si="254"/>
        <v>-9.5837780418590191E-3</v>
      </c>
      <c r="AE509" s="28">
        <f t="shared" ca="1" si="255"/>
        <v>1.150338107343515E-3</v>
      </c>
      <c r="AF509" s="28">
        <f t="shared" ca="1" si="256"/>
        <v>8.6028888072678528E-3</v>
      </c>
      <c r="AG509" s="28">
        <f t="shared" ca="1" si="257"/>
        <v>7.8570523647688659E-3</v>
      </c>
      <c r="AH509" s="28">
        <f t="shared" ca="1" si="258"/>
        <v>2.0625817793656194E-2</v>
      </c>
      <c r="AI509" s="28">
        <f t="shared" ca="1" si="259"/>
        <v>8.4987828173613209E-3</v>
      </c>
      <c r="AJ509" s="28">
        <f t="shared" ca="1" si="260"/>
        <v>2.0976447903054585E-2</v>
      </c>
      <c r="AK509" s="28">
        <f t="shared" ca="1" si="261"/>
        <v>1.3574448866261562E-2</v>
      </c>
      <c r="AL509" s="28">
        <f t="shared" ca="1" si="262"/>
        <v>2.1134093442771017E-2</v>
      </c>
      <c r="AM509" s="28">
        <f t="shared" ca="1" si="263"/>
        <v>5.9452916771158149E-3</v>
      </c>
      <c r="AN509" s="28">
        <f t="shared" ca="1" si="273"/>
        <v>1.7756412527201171E-2</v>
      </c>
      <c r="AO509" s="28">
        <f t="shared" ca="1" si="264"/>
        <v>9.9209244802108635E-3</v>
      </c>
      <c r="AP509" s="33">
        <f t="shared" ca="1" si="274"/>
        <v>3.6187680797325535E-3</v>
      </c>
      <c r="AQ509" s="54"/>
      <c r="AR509" s="53"/>
      <c r="AS509" s="53"/>
      <c r="AT509" s="53"/>
      <c r="AU509" s="53"/>
    </row>
    <row r="510" spans="1:51" ht="15" customHeight="1" x14ac:dyDescent="0.25">
      <c r="A510" s="31">
        <f t="shared" ca="1" si="267"/>
        <v>25143</v>
      </c>
      <c r="B510" s="32">
        <f t="shared" ca="1" si="268"/>
        <v>1968</v>
      </c>
      <c r="C510" s="32">
        <f t="shared" ca="1" si="269"/>
        <v>11</v>
      </c>
      <c r="D510" s="48">
        <f>RAWDATA!A512</f>
        <v>196811</v>
      </c>
      <c r="E510" s="48">
        <f t="shared" ca="1" si="265"/>
        <v>7.6245000000000012</v>
      </c>
      <c r="F510" s="48">
        <f t="shared" ca="1" si="270"/>
        <v>6.3840000000000003</v>
      </c>
      <c r="G510" s="48">
        <f t="shared" ca="1" si="270"/>
        <v>7.1512000000000002</v>
      </c>
      <c r="H510" s="48">
        <f t="shared" ca="1" si="270"/>
        <v>6.4588000000000001</v>
      </c>
      <c r="I510" s="48">
        <f t="shared" ca="1" si="270"/>
        <v>7.4611000000000001</v>
      </c>
      <c r="J510" s="48">
        <f t="shared" ca="1" si="270"/>
        <v>7.4547000000000008</v>
      </c>
      <c r="K510" s="48">
        <f t="shared" ca="1" si="270"/>
        <v>7.0183</v>
      </c>
      <c r="L510" s="48">
        <f t="shared" ca="1" si="270"/>
        <v>6.7735000000000003</v>
      </c>
      <c r="M510" s="48">
        <f t="shared" ca="1" si="270"/>
        <v>7.8870000000000005</v>
      </c>
      <c r="N510" s="48">
        <f t="shared" ca="1" si="270"/>
        <v>7.3386000000000005</v>
      </c>
      <c r="P510" s="26">
        <f t="shared" ca="1" si="243"/>
        <v>1.3054979822223534</v>
      </c>
      <c r="Q510" s="26">
        <f t="shared" ca="1" si="244"/>
        <v>1.2822149856551626</v>
      </c>
      <c r="R510" s="26">
        <f t="shared" ca="1" si="245"/>
        <v>1.3543524265964804</v>
      </c>
      <c r="S510" s="26">
        <f t="shared" ca="1" si="246"/>
        <v>1.3563802021391447</v>
      </c>
      <c r="T510" s="26">
        <f t="shared" ca="1" si="247"/>
        <v>1.3800410053279966</v>
      </c>
      <c r="U510" s="26">
        <f t="shared" ca="1" si="248"/>
        <v>1.3991285290764022</v>
      </c>
      <c r="V510" s="26">
        <f t="shared" ca="1" si="249"/>
        <v>1.4121049263727778</v>
      </c>
      <c r="W510" s="26">
        <f t="shared" ca="1" si="250"/>
        <v>1.431746253646037</v>
      </c>
      <c r="X510" s="26">
        <f t="shared" ca="1" si="251"/>
        <v>1.5200257607543419</v>
      </c>
      <c r="Y510" s="26">
        <f t="shared" ca="1" si="252"/>
        <v>1.5891367571102055</v>
      </c>
      <c r="Z510" s="28">
        <f t="shared" ca="1" si="271"/>
        <v>6.0854999999999659E-3</v>
      </c>
      <c r="AA510" s="57">
        <f t="shared" ca="1" si="253"/>
        <v>7.1551699999999996E-2</v>
      </c>
      <c r="AB510" s="33">
        <f t="shared" ca="1" si="272"/>
        <v>4.5762999999999776E-3</v>
      </c>
      <c r="AD510" s="28">
        <f t="shared" ca="1" si="254"/>
        <v>7.3478130988268706E-2</v>
      </c>
      <c r="AE510" s="28">
        <f t="shared" ca="1" si="255"/>
        <v>6.1885003672007673E-2</v>
      </c>
      <c r="AF510" s="28">
        <f t="shared" ca="1" si="256"/>
        <v>6.9070735122166618E-2</v>
      </c>
      <c r="AG510" s="28">
        <f t="shared" ca="1" si="257"/>
        <v>6.2587869853803962E-2</v>
      </c>
      <c r="AH510" s="28">
        <f t="shared" ca="1" si="258"/>
        <v>7.1958735627213069E-2</v>
      </c>
      <c r="AI510" s="28">
        <f t="shared" ca="1" si="259"/>
        <v>7.1899177418817975E-2</v>
      </c>
      <c r="AJ510" s="28">
        <f t="shared" ca="1" si="260"/>
        <v>6.7829661887570641E-2</v>
      </c>
      <c r="AK510" s="28">
        <f t="shared" ca="1" si="261"/>
        <v>6.5539582408497471E-2</v>
      </c>
      <c r="AL510" s="28">
        <f t="shared" ca="1" si="262"/>
        <v>7.5914197089756288E-2</v>
      </c>
      <c r="AM510" s="28">
        <f t="shared" ca="1" si="263"/>
        <v>7.0818138007377782E-2</v>
      </c>
      <c r="AN510" s="28">
        <f t="shared" ca="1" si="273"/>
        <v>5.6846002184288424E-3</v>
      </c>
      <c r="AO510" s="28">
        <f t="shared" ca="1" si="264"/>
        <v>6.9107784884154214E-2</v>
      </c>
      <c r="AP510" s="33">
        <f t="shared" ca="1" si="274"/>
        <v>4.2583826644128214E-3</v>
      </c>
      <c r="AQ510" s="54"/>
      <c r="AR510" s="53"/>
      <c r="AS510" s="53"/>
      <c r="AT510" s="53"/>
      <c r="AU510" s="53"/>
      <c r="AY510" s="29"/>
    </row>
    <row r="511" spans="1:51" ht="15" customHeight="1" x14ac:dyDescent="0.25">
      <c r="A511" s="31">
        <f t="shared" ca="1" si="267"/>
        <v>25173</v>
      </c>
      <c r="B511" s="32">
        <f t="shared" ca="1" si="268"/>
        <v>1968</v>
      </c>
      <c r="C511" s="32">
        <f t="shared" ca="1" si="269"/>
        <v>12</v>
      </c>
      <c r="D511" s="48">
        <f>RAWDATA!A513</f>
        <v>196812</v>
      </c>
      <c r="E511" s="48">
        <f t="shared" ca="1" si="265"/>
        <v>-0.43230000000000013</v>
      </c>
      <c r="F511" s="48">
        <f t="shared" ca="1" si="270"/>
        <v>-0.86880000000000002</v>
      </c>
      <c r="G511" s="48">
        <f t="shared" ca="1" si="270"/>
        <v>-1.0165000000000002</v>
      </c>
      <c r="H511" s="48">
        <f t="shared" ca="1" si="270"/>
        <v>-0.24779999999999996</v>
      </c>
      <c r="I511" s="48">
        <f t="shared" ca="1" si="270"/>
        <v>-8.8200000000000028E-2</v>
      </c>
      <c r="J511" s="48">
        <f t="shared" ca="1" si="270"/>
        <v>0.72629999999999995</v>
      </c>
      <c r="K511" s="48">
        <f t="shared" ca="1" si="270"/>
        <v>0.36929999999999991</v>
      </c>
      <c r="L511" s="48">
        <f t="shared" ca="1" si="270"/>
        <v>0.38439999999999996</v>
      </c>
      <c r="M511" s="48">
        <f t="shared" ca="1" si="270"/>
        <v>0.89420000000000011</v>
      </c>
      <c r="N511" s="48">
        <f t="shared" ca="1" si="270"/>
        <v>2.0778000000000003</v>
      </c>
      <c r="P511" s="26">
        <f t="shared" ca="1" si="243"/>
        <v>1.2998543144452062</v>
      </c>
      <c r="Q511" s="26">
        <f t="shared" ca="1" si="244"/>
        <v>1.2710751018597906</v>
      </c>
      <c r="R511" s="26">
        <f t="shared" ca="1" si="245"/>
        <v>1.3405854341801271</v>
      </c>
      <c r="S511" s="26">
        <f t="shared" ca="1" si="246"/>
        <v>1.3530190919982439</v>
      </c>
      <c r="T511" s="26">
        <f t="shared" ca="1" si="247"/>
        <v>1.3788238091612972</v>
      </c>
      <c r="U511" s="26">
        <f t="shared" ca="1" si="248"/>
        <v>1.4092903995830841</v>
      </c>
      <c r="V511" s="26">
        <f t="shared" ca="1" si="249"/>
        <v>1.4173198298658725</v>
      </c>
      <c r="W511" s="26">
        <f t="shared" ca="1" si="250"/>
        <v>1.4372498862450522</v>
      </c>
      <c r="X511" s="26">
        <f t="shared" ca="1" si="251"/>
        <v>1.5336178311070072</v>
      </c>
      <c r="Y511" s="26">
        <f t="shared" ca="1" si="252"/>
        <v>1.6221558406494414</v>
      </c>
      <c r="Z511" s="28">
        <f t="shared" ca="1" si="271"/>
        <v>2.1365499999999926E-2</v>
      </c>
      <c r="AA511" s="57">
        <f t="shared" ca="1" si="253"/>
        <v>1.7983999999999999E-3</v>
      </c>
      <c r="AB511" s="33">
        <f t="shared" ca="1" si="272"/>
        <v>1.3061599999999984E-2</v>
      </c>
      <c r="AD511" s="28">
        <f t="shared" ca="1" si="254"/>
        <v>-4.3323711819985211E-3</v>
      </c>
      <c r="AE511" s="28">
        <f t="shared" ca="1" si="255"/>
        <v>-8.7259607003025378E-3</v>
      </c>
      <c r="AF511" s="28">
        <f t="shared" ca="1" si="256"/>
        <v>-1.0217016410600379E-2</v>
      </c>
      <c r="AG511" s="28">
        <f t="shared" ca="1" si="257"/>
        <v>-2.4810753234848757E-3</v>
      </c>
      <c r="AH511" s="28">
        <f t="shared" ca="1" si="258"/>
        <v>-8.8238919086110375E-4</v>
      </c>
      <c r="AI511" s="28">
        <f t="shared" ca="1" si="259"/>
        <v>7.2367514344265265E-3</v>
      </c>
      <c r="AJ511" s="28">
        <f t="shared" ca="1" si="260"/>
        <v>3.6861976178209663E-3</v>
      </c>
      <c r="AK511" s="28">
        <f t="shared" ca="1" si="261"/>
        <v>3.8366307109941175E-3</v>
      </c>
      <c r="AL511" s="28">
        <f t="shared" ca="1" si="262"/>
        <v>8.9022570631855751E-3</v>
      </c>
      <c r="AM511" s="28">
        <f t="shared" ca="1" si="263"/>
        <v>2.0565081652008672E-2</v>
      </c>
      <c r="AN511" s="28">
        <f t="shared" ca="1" si="273"/>
        <v>2.1262835298747652E-2</v>
      </c>
      <c r="AO511" s="28">
        <f t="shared" ca="1" si="264"/>
        <v>1.79678481492926E-3</v>
      </c>
      <c r="AP511" s="33">
        <f t="shared" ca="1" si="274"/>
        <v>1.2936884542667863E-2</v>
      </c>
      <c r="AQ511" s="54"/>
      <c r="AR511" s="53"/>
      <c r="AS511" s="53"/>
      <c r="AT511" s="53"/>
      <c r="AU511" s="53"/>
    </row>
    <row r="512" spans="1:51" ht="15" customHeight="1" x14ac:dyDescent="0.25">
      <c r="A512" s="31">
        <f t="shared" ca="1" si="267"/>
        <v>25204</v>
      </c>
      <c r="B512" s="32">
        <f t="shared" ca="1" si="268"/>
        <v>1969</v>
      </c>
      <c r="C512" s="32">
        <f t="shared" ca="1" si="269"/>
        <v>1</v>
      </c>
      <c r="D512" s="48">
        <f>RAWDATA!A514</f>
        <v>196901</v>
      </c>
      <c r="E512" s="48">
        <f t="shared" ca="1" si="265"/>
        <v>-1.1413</v>
      </c>
      <c r="F512" s="48">
        <f t="shared" ca="1" si="270"/>
        <v>-0.48900000000000005</v>
      </c>
      <c r="G512" s="48">
        <f t="shared" ca="1" si="270"/>
        <v>-0.77439999999999998</v>
      </c>
      <c r="H512" s="48">
        <f t="shared" ca="1" si="270"/>
        <v>-0.61470000000000002</v>
      </c>
      <c r="I512" s="48">
        <f t="shared" ca="1" si="270"/>
        <v>-0.56789999999999996</v>
      </c>
      <c r="J512" s="48">
        <f t="shared" ca="1" si="270"/>
        <v>-0.6603</v>
      </c>
      <c r="K512" s="48">
        <f t="shared" ca="1" si="270"/>
        <v>-8.9400000000000007E-2</v>
      </c>
      <c r="L512" s="48">
        <f t="shared" ca="1" si="270"/>
        <v>-6.1200000000000004E-2</v>
      </c>
      <c r="M512" s="48">
        <f t="shared" ca="1" si="270"/>
        <v>0.3679</v>
      </c>
      <c r="N512" s="48">
        <f t="shared" ca="1" si="270"/>
        <v>-7.1000000000000368E-3</v>
      </c>
      <c r="P512" s="26">
        <f t="shared" ca="1" si="243"/>
        <v>1.285019077154443</v>
      </c>
      <c r="Q512" s="26">
        <f t="shared" ca="1" si="244"/>
        <v>1.2648595446116961</v>
      </c>
      <c r="R512" s="26">
        <f t="shared" ca="1" si="245"/>
        <v>1.3302039405778363</v>
      </c>
      <c r="S512" s="26">
        <f t="shared" ca="1" si="246"/>
        <v>1.3447020836397308</v>
      </c>
      <c r="T512" s="26">
        <f t="shared" ca="1" si="247"/>
        <v>1.3709934687490701</v>
      </c>
      <c r="U512" s="26">
        <f t="shared" ca="1" si="248"/>
        <v>1.399984855074637</v>
      </c>
      <c r="V512" s="26">
        <f t="shared" ca="1" si="249"/>
        <v>1.4160527459379724</v>
      </c>
      <c r="W512" s="26">
        <f t="shared" ca="1" si="250"/>
        <v>1.4363702893146704</v>
      </c>
      <c r="X512" s="26">
        <f t="shared" ca="1" si="251"/>
        <v>1.53926001110765</v>
      </c>
      <c r="Y512" s="26">
        <f t="shared" ca="1" si="252"/>
        <v>1.6220406675847552</v>
      </c>
      <c r="Z512" s="28">
        <f t="shared" ca="1" si="271"/>
        <v>9.955500000000006E-3</v>
      </c>
      <c r="AA512" s="57">
        <f t="shared" ca="1" si="253"/>
        <v>-4.0374000000000018E-3</v>
      </c>
      <c r="AB512" s="33">
        <f t="shared" ca="1" si="272"/>
        <v>5.841399999999974E-3</v>
      </c>
      <c r="AD512" s="28">
        <f t="shared" ca="1" si="254"/>
        <v>-1.1478628104701117E-2</v>
      </c>
      <c r="AE512" s="28">
        <f t="shared" ca="1" si="255"/>
        <v>-4.90199517023169E-3</v>
      </c>
      <c r="AF512" s="28">
        <f t="shared" ca="1" si="256"/>
        <v>-7.774140474054639E-3</v>
      </c>
      <c r="AG512" s="28">
        <f t="shared" ca="1" si="257"/>
        <v>-6.1659705859151226E-3</v>
      </c>
      <c r="AH512" s="28">
        <f t="shared" ca="1" si="258"/>
        <v>-5.6951868329401228E-3</v>
      </c>
      <c r="AI512" s="28">
        <f t="shared" ca="1" si="259"/>
        <v>-6.6248962449951656E-3</v>
      </c>
      <c r="AJ512" s="28">
        <f t="shared" ca="1" si="260"/>
        <v>-8.943998563320872E-4</v>
      </c>
      <c r="AK512" s="28">
        <f t="shared" ca="1" si="261"/>
        <v>-6.1218734844200988E-4</v>
      </c>
      <c r="AL512" s="28">
        <f t="shared" ca="1" si="262"/>
        <v>3.672249032306985E-3</v>
      </c>
      <c r="AM512" s="28">
        <f t="shared" ca="1" si="263"/>
        <v>-7.1002520619353274E-5</v>
      </c>
      <c r="AN512" s="28">
        <f t="shared" ca="1" si="273"/>
        <v>9.9909348933102191E-3</v>
      </c>
      <c r="AO512" s="28">
        <f t="shared" ca="1" si="264"/>
        <v>-4.0455723033684396E-3</v>
      </c>
      <c r="AP512" s="33">
        <f t="shared" ca="1" si="274"/>
        <v>5.8461955592122557E-3</v>
      </c>
      <c r="AQ512" s="54"/>
      <c r="AR512" s="53"/>
      <c r="AS512" s="53"/>
      <c r="AT512" s="53"/>
      <c r="AU512" s="53"/>
    </row>
    <row r="513" spans="1:51" ht="15" customHeight="1" x14ac:dyDescent="0.25">
      <c r="A513" s="31">
        <f t="shared" ca="1" si="267"/>
        <v>25235</v>
      </c>
      <c r="B513" s="32">
        <f t="shared" ca="1" si="268"/>
        <v>1969</v>
      </c>
      <c r="C513" s="32">
        <f t="shared" ca="1" si="269"/>
        <v>2</v>
      </c>
      <c r="D513" s="48">
        <f>RAWDATA!A515</f>
        <v>196902</v>
      </c>
      <c r="E513" s="48">
        <f t="shared" ca="1" si="265"/>
        <v>-10.834100000000001</v>
      </c>
      <c r="F513" s="48">
        <f t="shared" ca="1" si="270"/>
        <v>-8.3493999999999993</v>
      </c>
      <c r="G513" s="48">
        <f t="shared" ca="1" si="270"/>
        <v>-7.7997000000000005</v>
      </c>
      <c r="H513" s="48">
        <f t="shared" ca="1" si="270"/>
        <v>-7.6921000000000008</v>
      </c>
      <c r="I513" s="48">
        <f t="shared" ca="1" si="270"/>
        <v>-7.2105000000000006</v>
      </c>
      <c r="J513" s="48">
        <f t="shared" ca="1" si="270"/>
        <v>-7.5893000000000006</v>
      </c>
      <c r="K513" s="48">
        <f t="shared" ca="1" si="270"/>
        <v>-8.0214999999999996</v>
      </c>
      <c r="L513" s="48">
        <f t="shared" ca="1" si="270"/>
        <v>-7.8450000000000015</v>
      </c>
      <c r="M513" s="48">
        <f t="shared" ca="1" si="270"/>
        <v>-7.8995000000000006</v>
      </c>
      <c r="N513" s="48">
        <f t="shared" ca="1" si="270"/>
        <v>-9.5272000000000006</v>
      </c>
      <c r="P513" s="26">
        <f t="shared" ca="1" si="243"/>
        <v>1.1457988253164535</v>
      </c>
      <c r="Q513" s="26">
        <f t="shared" ca="1" si="244"/>
        <v>1.1592513617938873</v>
      </c>
      <c r="R513" s="26">
        <f t="shared" ca="1" si="245"/>
        <v>1.2264520238245868</v>
      </c>
      <c r="S513" s="26">
        <f t="shared" ca="1" si="246"/>
        <v>1.2412662546640789</v>
      </c>
      <c r="T513" s="26">
        <f t="shared" ca="1" si="247"/>
        <v>1.2721379846849186</v>
      </c>
      <c r="U513" s="26">
        <f t="shared" ca="1" si="248"/>
        <v>1.2937358044684575</v>
      </c>
      <c r="V513" s="26">
        <f t="shared" ca="1" si="249"/>
        <v>1.3024640749225578</v>
      </c>
      <c r="W513" s="26">
        <f t="shared" ca="1" si="250"/>
        <v>1.3236870401179344</v>
      </c>
      <c r="X513" s="26">
        <f t="shared" ca="1" si="251"/>
        <v>1.4176661665302011</v>
      </c>
      <c r="Y513" s="26">
        <f t="shared" ca="1" si="252"/>
        <v>1.4675056091026204</v>
      </c>
      <c r="Z513" s="28">
        <f t="shared" ca="1" si="271"/>
        <v>8.783999999999903E-3</v>
      </c>
      <c r="AA513" s="57">
        <f t="shared" ca="1" si="253"/>
        <v>-8.2768300000000003E-2</v>
      </c>
      <c r="AB513" s="33">
        <f t="shared" ca="1" si="272"/>
        <v>-4.3652000000000274E-3</v>
      </c>
      <c r="AD513" s="28">
        <f t="shared" ca="1" si="254"/>
        <v>-0.11467150648794511</v>
      </c>
      <c r="AE513" s="28">
        <f t="shared" ca="1" si="255"/>
        <v>-8.7186665078961847E-2</v>
      </c>
      <c r="AF513" s="28">
        <f t="shared" ca="1" si="256"/>
        <v>-8.1206801634741338E-2</v>
      </c>
      <c r="AG513" s="28">
        <f t="shared" ca="1" si="257"/>
        <v>-8.0040457676067808E-2</v>
      </c>
      <c r="AH513" s="28">
        <f t="shared" ca="1" si="258"/>
        <v>-7.4836699149214439E-2</v>
      </c>
      <c r="AI513" s="28">
        <f t="shared" ca="1" si="259"/>
        <v>-7.8927413179054814E-2</v>
      </c>
      <c r="AJ513" s="28">
        <f t="shared" ca="1" si="260"/>
        <v>-8.3615331902309131E-2</v>
      </c>
      <c r="AK513" s="28">
        <f t="shared" ca="1" si="261"/>
        <v>-8.1698243984505481E-2</v>
      </c>
      <c r="AL513" s="28">
        <f t="shared" ca="1" si="262"/>
        <v>-8.2289813859916197E-2</v>
      </c>
      <c r="AM513" s="28">
        <f t="shared" ca="1" si="263"/>
        <v>-0.10012093294334913</v>
      </c>
      <c r="AN513" s="28">
        <f t="shared" ca="1" si="273"/>
        <v>9.7237123818208065E-3</v>
      </c>
      <c r="AO513" s="28">
        <f t="shared" ca="1" si="264"/>
        <v>-8.6395166886079011E-2</v>
      </c>
      <c r="AP513" s="33">
        <f t="shared" ca="1" si="274"/>
        <v>-4.8102065155536528E-3</v>
      </c>
      <c r="AQ513" s="54"/>
      <c r="AR513" s="53"/>
      <c r="AS513" s="53"/>
      <c r="AT513" s="53"/>
      <c r="AU513" s="53"/>
    </row>
    <row r="514" spans="1:51" ht="15" customHeight="1" x14ac:dyDescent="0.25">
      <c r="A514" s="31">
        <f t="shared" ca="1" si="267"/>
        <v>25263</v>
      </c>
      <c r="B514" s="32">
        <f t="shared" ca="1" si="268"/>
        <v>1969</v>
      </c>
      <c r="C514" s="32">
        <f t="shared" ca="1" si="269"/>
        <v>3</v>
      </c>
      <c r="D514" s="48">
        <f>RAWDATA!A516</f>
        <v>196903</v>
      </c>
      <c r="E514" s="48">
        <f t="shared" ca="1" si="265"/>
        <v>1.6717</v>
      </c>
      <c r="F514" s="48">
        <f t="shared" ca="1" si="270"/>
        <v>0.91220000000000001</v>
      </c>
      <c r="G514" s="48">
        <f t="shared" ca="1" si="270"/>
        <v>0.9598000000000001</v>
      </c>
      <c r="H514" s="48">
        <f t="shared" ca="1" si="270"/>
        <v>0.61230000000000007</v>
      </c>
      <c r="I514" s="48">
        <f t="shared" ca="1" si="270"/>
        <v>0.91270000000000007</v>
      </c>
      <c r="J514" s="48">
        <f t="shared" ca="1" si="270"/>
        <v>2.0529999999999999</v>
      </c>
      <c r="K514" s="48">
        <f t="shared" ca="1" si="270"/>
        <v>2.0521000000000003</v>
      </c>
      <c r="L514" s="48">
        <f t="shared" ca="1" si="270"/>
        <v>2.5162000000000004</v>
      </c>
      <c r="M514" s="48">
        <f t="shared" ca="1" si="270"/>
        <v>2.9939999999999998</v>
      </c>
      <c r="N514" s="48">
        <f t="shared" ca="1" si="270"/>
        <v>3.3687000000000005</v>
      </c>
      <c r="P514" s="26">
        <f t="shared" ca="1" si="243"/>
        <v>1.1649531442792687</v>
      </c>
      <c r="Q514" s="26">
        <f t="shared" ca="1" si="244"/>
        <v>1.1698260527161712</v>
      </c>
      <c r="R514" s="26">
        <f t="shared" ca="1" si="245"/>
        <v>1.2382235103492552</v>
      </c>
      <c r="S514" s="26">
        <f t="shared" ca="1" si="246"/>
        <v>1.2488665279413873</v>
      </c>
      <c r="T514" s="26">
        <f t="shared" ca="1" si="247"/>
        <v>1.283748788071138</v>
      </c>
      <c r="U514" s="26">
        <f t="shared" ca="1" si="248"/>
        <v>1.3202962005341949</v>
      </c>
      <c r="V514" s="26">
        <f t="shared" ca="1" si="249"/>
        <v>1.3291919402040435</v>
      </c>
      <c r="W514" s="26">
        <f t="shared" ca="1" si="250"/>
        <v>1.3569936534213818</v>
      </c>
      <c r="X514" s="26">
        <f t="shared" ca="1" si="251"/>
        <v>1.4601110915561153</v>
      </c>
      <c r="Y514" s="26">
        <f t="shared" ca="1" si="252"/>
        <v>1.5169414705564603</v>
      </c>
      <c r="Z514" s="28">
        <f t="shared" ca="1" si="271"/>
        <v>1.8893999999999966E-2</v>
      </c>
      <c r="AA514" s="57">
        <f t="shared" ca="1" si="253"/>
        <v>1.8052700000000001E-2</v>
      </c>
      <c r="AB514" s="33">
        <f t="shared" ca="1" si="272"/>
        <v>1.3760800000000049E-2</v>
      </c>
      <c r="AD514" s="28">
        <f t="shared" ca="1" si="254"/>
        <v>1.6578808922441644E-2</v>
      </c>
      <c r="AE514" s="28">
        <f t="shared" ca="1" si="255"/>
        <v>9.0806458560855098E-3</v>
      </c>
      <c r="AF514" s="28">
        <f t="shared" ca="1" si="256"/>
        <v>9.5522318202821525E-3</v>
      </c>
      <c r="AG514" s="28">
        <f t="shared" ca="1" si="257"/>
        <v>6.1043306052107425E-3</v>
      </c>
      <c r="AH514" s="28">
        <f t="shared" ca="1" si="258"/>
        <v>9.0856006461040289E-3</v>
      </c>
      <c r="AI514" s="28">
        <f t="shared" ca="1" si="259"/>
        <v>2.0322100189906739E-2</v>
      </c>
      <c r="AJ514" s="28">
        <f t="shared" ca="1" si="260"/>
        <v>2.0313281204001943E-2</v>
      </c>
      <c r="AK514" s="28">
        <f t="shared" ca="1" si="261"/>
        <v>2.485064888246654E-2</v>
      </c>
      <c r="AL514" s="28">
        <f t="shared" ca="1" si="262"/>
        <v>2.9500548117621483E-2</v>
      </c>
      <c r="AM514" s="28">
        <f t="shared" ca="1" si="263"/>
        <v>3.3132022330576334E-2</v>
      </c>
      <c r="AN514" s="28">
        <f t="shared" ca="1" si="273"/>
        <v>1.8486557834835327E-2</v>
      </c>
      <c r="AO514" s="28">
        <f t="shared" ca="1" si="264"/>
        <v>1.7891684961293321E-2</v>
      </c>
      <c r="AP514" s="33">
        <f t="shared" ca="1" si="274"/>
        <v>1.3424600262805585E-2</v>
      </c>
      <c r="AQ514" s="54"/>
      <c r="AR514" s="53"/>
      <c r="AS514" s="53"/>
      <c r="AT514" s="53"/>
      <c r="AU514" s="53"/>
    </row>
    <row r="515" spans="1:51" ht="15" customHeight="1" x14ac:dyDescent="0.25">
      <c r="A515" s="31">
        <f t="shared" ca="1" si="267"/>
        <v>25294</v>
      </c>
      <c r="B515" s="32">
        <f t="shared" ca="1" si="268"/>
        <v>1969</v>
      </c>
      <c r="C515" s="32">
        <f t="shared" ca="1" si="269"/>
        <v>4</v>
      </c>
      <c r="D515" s="48">
        <f>RAWDATA!A517</f>
        <v>196904</v>
      </c>
      <c r="E515" s="48">
        <f t="shared" ca="1" si="265"/>
        <v>0.90280000000000005</v>
      </c>
      <c r="F515" s="48">
        <f t="shared" ca="1" si="270"/>
        <v>0.71679999999999999</v>
      </c>
      <c r="G515" s="48">
        <f t="shared" ca="1" si="270"/>
        <v>2.7700000000000002E-2</v>
      </c>
      <c r="H515" s="48">
        <f t="shared" ca="1" si="270"/>
        <v>9.8500000000000004E-2</v>
      </c>
      <c r="I515" s="48">
        <f t="shared" ca="1" si="270"/>
        <v>0.11019999999999996</v>
      </c>
      <c r="J515" s="48">
        <f t="shared" ca="1" si="270"/>
        <v>0.23149999999999996</v>
      </c>
      <c r="K515" s="48">
        <f t="shared" ca="1" si="270"/>
        <v>0.71650000000000003</v>
      </c>
      <c r="L515" s="48">
        <f t="shared" ca="1" si="270"/>
        <v>0.21989999999999998</v>
      </c>
      <c r="M515" s="48">
        <f t="shared" ca="1" si="270"/>
        <v>1.0380000000000003</v>
      </c>
      <c r="N515" s="48">
        <f t="shared" ca="1" si="270"/>
        <v>0.14380000000000001</v>
      </c>
      <c r="P515" s="26">
        <f t="shared" ca="1" si="243"/>
        <v>1.1754703412658218</v>
      </c>
      <c r="Q515" s="26">
        <f t="shared" ca="1" si="244"/>
        <v>1.1782113658620408</v>
      </c>
      <c r="R515" s="26">
        <f t="shared" ca="1" si="245"/>
        <v>1.238566498261622</v>
      </c>
      <c r="S515" s="26">
        <f t="shared" ca="1" si="246"/>
        <v>1.2500966614714095</v>
      </c>
      <c r="T515" s="26">
        <f t="shared" ca="1" si="247"/>
        <v>1.2851634792355924</v>
      </c>
      <c r="U515" s="26">
        <f t="shared" ca="1" si="248"/>
        <v>1.3233526862384317</v>
      </c>
      <c r="V515" s="26">
        <f t="shared" ca="1" si="249"/>
        <v>1.3387156004556056</v>
      </c>
      <c r="W515" s="26">
        <f t="shared" ca="1" si="250"/>
        <v>1.3599776824652554</v>
      </c>
      <c r="X515" s="26">
        <f t="shared" ca="1" si="251"/>
        <v>1.4752670446864677</v>
      </c>
      <c r="Y515" s="26">
        <f t="shared" ca="1" si="252"/>
        <v>1.5191228323911206</v>
      </c>
      <c r="Z515" s="28">
        <f t="shared" ca="1" si="271"/>
        <v>-2.1889999999999965E-3</v>
      </c>
      <c r="AA515" s="57">
        <f t="shared" ca="1" si="253"/>
        <v>4.2056999999999997E-3</v>
      </c>
      <c r="AB515" s="33">
        <f t="shared" ca="1" si="272"/>
        <v>1.7033000000000534E-3</v>
      </c>
      <c r="AD515" s="28">
        <f t="shared" ca="1" si="254"/>
        <v>8.9874912342110067E-3</v>
      </c>
      <c r="AE515" s="28">
        <f t="shared" ca="1" si="255"/>
        <v>7.1424319962622171E-3</v>
      </c>
      <c r="AF515" s="28">
        <f t="shared" ca="1" si="256"/>
        <v>2.7696164258325553E-4</v>
      </c>
      <c r="AG515" s="28">
        <f t="shared" ca="1" si="257"/>
        <v>9.8451520582207319E-4</v>
      </c>
      <c r="AH515" s="28">
        <f t="shared" ca="1" si="258"/>
        <v>1.1013932437226362E-3</v>
      </c>
      <c r="AI515" s="28">
        <f t="shared" ca="1" si="259"/>
        <v>2.3123245158683079E-3</v>
      </c>
      <c r="AJ515" s="28">
        <f t="shared" ca="1" si="260"/>
        <v>7.1394533427824028E-3</v>
      </c>
      <c r="AK515" s="28">
        <f t="shared" ca="1" si="261"/>
        <v>2.1965857381601008E-3</v>
      </c>
      <c r="AL515" s="28">
        <f t="shared" ca="1" si="262"/>
        <v>1.0326497717303481E-2</v>
      </c>
      <c r="AM515" s="28">
        <f t="shared" ca="1" si="263"/>
        <v>1.4369670681188412E-3</v>
      </c>
      <c r="AN515" s="28">
        <f t="shared" ca="1" si="273"/>
        <v>-2.1832292225254513E-3</v>
      </c>
      <c r="AO515" s="28">
        <f t="shared" ca="1" si="264"/>
        <v>4.1968807624861784E-3</v>
      </c>
      <c r="AP515" s="33">
        <f t="shared" ca="1" si="274"/>
        <v>1.6848516302249827E-3</v>
      </c>
      <c r="AQ515" s="54"/>
      <c r="AR515" s="53"/>
      <c r="AS515" s="53"/>
      <c r="AT515" s="53"/>
      <c r="AU515" s="53"/>
    </row>
    <row r="516" spans="1:51" ht="15" customHeight="1" x14ac:dyDescent="0.25">
      <c r="A516" s="31">
        <f t="shared" ca="1" si="267"/>
        <v>25324</v>
      </c>
      <c r="B516" s="32">
        <f t="shared" ca="1" si="268"/>
        <v>1969</v>
      </c>
      <c r="C516" s="32">
        <f t="shared" ca="1" si="269"/>
        <v>5</v>
      </c>
      <c r="D516" s="48">
        <f>RAWDATA!A518</f>
        <v>196905</v>
      </c>
      <c r="E516" s="48">
        <f t="shared" ca="1" si="265"/>
        <v>-0.40359999999999996</v>
      </c>
      <c r="F516" s="48">
        <f t="shared" ca="1" si="270"/>
        <v>2.9600000000000015E-2</v>
      </c>
      <c r="G516" s="48">
        <f t="shared" ca="1" si="270"/>
        <v>-0.5726</v>
      </c>
      <c r="H516" s="48">
        <f t="shared" ca="1" si="270"/>
        <v>1.5100000000000002E-2</v>
      </c>
      <c r="I516" s="48">
        <f t="shared" ca="1" si="270"/>
        <v>0.62560000000000004</v>
      </c>
      <c r="J516" s="48">
        <f t="shared" ca="1" si="270"/>
        <v>0.85850000000000004</v>
      </c>
      <c r="K516" s="48">
        <f t="shared" ca="1" si="270"/>
        <v>0.35280000000000006</v>
      </c>
      <c r="L516" s="48">
        <f t="shared" ca="1" si="270"/>
        <v>0.52869999999999995</v>
      </c>
      <c r="M516" s="48">
        <f t="shared" ca="1" si="270"/>
        <v>0.60440000000000005</v>
      </c>
      <c r="N516" s="48">
        <f t="shared" ca="1" si="270"/>
        <v>1.2638</v>
      </c>
      <c r="P516" s="26">
        <f t="shared" ca="1" si="243"/>
        <v>1.170726142968473</v>
      </c>
      <c r="Q516" s="26">
        <f t="shared" ca="1" si="244"/>
        <v>1.178560116426336</v>
      </c>
      <c r="R516" s="26">
        <f t="shared" ca="1" si="245"/>
        <v>1.2314744664925759</v>
      </c>
      <c r="S516" s="26">
        <f t="shared" ca="1" si="246"/>
        <v>1.2502854260672918</v>
      </c>
      <c r="T516" s="26">
        <f t="shared" ca="1" si="247"/>
        <v>1.2932034619616903</v>
      </c>
      <c r="U516" s="26">
        <f t="shared" ca="1" si="248"/>
        <v>1.3347136690497887</v>
      </c>
      <c r="V516" s="26">
        <f t="shared" ca="1" si="249"/>
        <v>1.3434385890940128</v>
      </c>
      <c r="W516" s="26">
        <f t="shared" ca="1" si="250"/>
        <v>1.3671678844724493</v>
      </c>
      <c r="X516" s="26">
        <f t="shared" ca="1" si="251"/>
        <v>1.4841835587045527</v>
      </c>
      <c r="Y516" s="26">
        <f t="shared" ca="1" si="252"/>
        <v>1.5383215067468794</v>
      </c>
      <c r="Z516" s="28">
        <f t="shared" ca="1" si="271"/>
        <v>1.1210999999999915E-2</v>
      </c>
      <c r="AA516" s="57">
        <f t="shared" ca="1" si="253"/>
        <v>3.3022999999999998E-3</v>
      </c>
      <c r="AB516" s="33">
        <f t="shared" ca="1" si="272"/>
        <v>6.0386999999999334E-3</v>
      </c>
      <c r="AD516" s="28">
        <f t="shared" ca="1" si="254"/>
        <v>-4.0441666290831225E-3</v>
      </c>
      <c r="AE516" s="28">
        <f t="shared" ca="1" si="255"/>
        <v>2.9595620064293396E-4</v>
      </c>
      <c r="AF516" s="28">
        <f t="shared" ca="1" si="256"/>
        <v>-5.742456387584252E-3</v>
      </c>
      <c r="AG516" s="28">
        <f t="shared" ca="1" si="257"/>
        <v>1.5098860064753262E-4</v>
      </c>
      <c r="AH516" s="28">
        <f t="shared" ca="1" si="258"/>
        <v>6.2365124657783469E-3</v>
      </c>
      <c r="AI516" s="28">
        <f t="shared" ca="1" si="259"/>
        <v>8.5483584499566508E-3</v>
      </c>
      <c r="AJ516" s="28">
        <f t="shared" ca="1" si="260"/>
        <v>3.5217912067963446E-3</v>
      </c>
      <c r="AK516" s="28">
        <f t="shared" ca="1" si="261"/>
        <v>5.2730728823805022E-3</v>
      </c>
      <c r="AL516" s="28">
        <f t="shared" ca="1" si="262"/>
        <v>6.0258082956402611E-3</v>
      </c>
      <c r="AM516" s="28">
        <f t="shared" ca="1" si="263"/>
        <v>1.2558807007357077E-2</v>
      </c>
      <c r="AN516" s="28">
        <f t="shared" ca="1" si="273"/>
        <v>1.1166412865718763E-2</v>
      </c>
      <c r="AO516" s="28">
        <f t="shared" ca="1" si="264"/>
        <v>3.2968593817671137E-3</v>
      </c>
      <c r="AP516" s="33">
        <f t="shared" ca="1" si="274"/>
        <v>5.9954482697315552E-3</v>
      </c>
      <c r="AQ516" s="54"/>
      <c r="AR516" s="53"/>
      <c r="AS516" s="53"/>
      <c r="AT516" s="53"/>
      <c r="AU516" s="53"/>
    </row>
    <row r="517" spans="1:51" ht="15" customHeight="1" x14ac:dyDescent="0.25">
      <c r="A517" s="31">
        <f t="shared" ca="1" si="267"/>
        <v>25355</v>
      </c>
      <c r="B517" s="32">
        <f t="shared" ca="1" si="268"/>
        <v>1969</v>
      </c>
      <c r="C517" s="32">
        <f t="shared" ca="1" si="269"/>
        <v>6</v>
      </c>
      <c r="D517" s="48">
        <f>RAWDATA!A519</f>
        <v>196906</v>
      </c>
      <c r="E517" s="48">
        <f t="shared" ca="1" si="265"/>
        <v>-13.015700000000001</v>
      </c>
      <c r="F517" s="48">
        <f t="shared" ca="1" si="270"/>
        <v>-11.8567</v>
      </c>
      <c r="G517" s="48">
        <f t="shared" ca="1" si="270"/>
        <v>-10.871100000000002</v>
      </c>
      <c r="H517" s="48">
        <f t="shared" ca="1" si="270"/>
        <v>-10.4465</v>
      </c>
      <c r="I517" s="48">
        <f t="shared" ca="1" si="270"/>
        <v>-9.8313000000000006</v>
      </c>
      <c r="J517" s="48">
        <f t="shared" ca="1" si="270"/>
        <v>-9.7706</v>
      </c>
      <c r="K517" s="48">
        <f t="shared" ca="1" si="270"/>
        <v>-9.8765000000000001</v>
      </c>
      <c r="L517" s="48">
        <f t="shared" ca="1" si="270"/>
        <v>-10.346299999999999</v>
      </c>
      <c r="M517" s="48">
        <f t="shared" ca="1" si="270"/>
        <v>-11.297600000000001</v>
      </c>
      <c r="N517" s="48">
        <f t="shared" ca="1" si="270"/>
        <v>-12.530100000000001</v>
      </c>
      <c r="P517" s="26">
        <f t="shared" ca="1" si="243"/>
        <v>1.0183479403781255</v>
      </c>
      <c r="Q517" s="26">
        <f t="shared" ca="1" si="244"/>
        <v>1.0388217791020147</v>
      </c>
      <c r="R517" s="26">
        <f t="shared" ca="1" si="245"/>
        <v>1.0975996457657013</v>
      </c>
      <c r="S517" s="26">
        <f t="shared" ca="1" si="246"/>
        <v>1.1196743590331721</v>
      </c>
      <c r="T517" s="26">
        <f t="shared" ca="1" si="247"/>
        <v>1.1660647500058507</v>
      </c>
      <c r="U517" s="26">
        <f t="shared" ca="1" si="248"/>
        <v>1.2043041353016102</v>
      </c>
      <c r="V517" s="26">
        <f t="shared" ca="1" si="249"/>
        <v>1.2107538768421426</v>
      </c>
      <c r="W517" s="26">
        <f t="shared" ca="1" si="250"/>
        <v>1.2257165936412764</v>
      </c>
      <c r="X517" s="26">
        <f t="shared" ca="1" si="251"/>
        <v>1.3165064369763471</v>
      </c>
      <c r="Y517" s="26">
        <f t="shared" ca="1" si="252"/>
        <v>1.3455682836299887</v>
      </c>
      <c r="Z517" s="28">
        <f t="shared" ca="1" si="271"/>
        <v>5.223499999999881E-3</v>
      </c>
      <c r="AA517" s="57">
        <f t="shared" ca="1" si="253"/>
        <v>-0.10984239999999999</v>
      </c>
      <c r="AB517" s="33">
        <f t="shared" ca="1" si="272"/>
        <v>-9.2961000000000432E-3</v>
      </c>
      <c r="AD517" s="28">
        <f t="shared" ca="1" si="254"/>
        <v>-0.13944254338844606</v>
      </c>
      <c r="AE517" s="28">
        <f t="shared" ca="1" si="255"/>
        <v>-0.12620628683945537</v>
      </c>
      <c r="AF517" s="28">
        <f t="shared" ca="1" si="256"/>
        <v>-0.11508654944523995</v>
      </c>
      <c r="AG517" s="28">
        <f t="shared" ca="1" si="257"/>
        <v>-0.11033397393470128</v>
      </c>
      <c r="AH517" s="28">
        <f t="shared" ca="1" si="258"/>
        <v>-0.10348782579213804</v>
      </c>
      <c r="AI517" s="28">
        <f t="shared" ca="1" si="259"/>
        <v>-0.10281486967684891</v>
      </c>
      <c r="AJ517" s="28">
        <f t="shared" ca="1" si="260"/>
        <v>-0.10398923407210776</v>
      </c>
      <c r="AK517" s="28">
        <f t="shared" ca="1" si="261"/>
        <v>-0.10921571517677524</v>
      </c>
      <c r="AL517" s="28">
        <f t="shared" ca="1" si="262"/>
        <v>-0.11988323954142362</v>
      </c>
      <c r="AM517" s="28">
        <f t="shared" ca="1" si="263"/>
        <v>-0.13387545180609531</v>
      </c>
      <c r="AN517" s="28">
        <f t="shared" ca="1" si="273"/>
        <v>5.9450694401912418E-3</v>
      </c>
      <c r="AO517" s="28">
        <f t="shared" ca="1" si="264"/>
        <v>-0.11635675328083996</v>
      </c>
      <c r="AP517" s="33">
        <f t="shared" ca="1" si="274"/>
        <v>-1.0522592392919514E-2</v>
      </c>
      <c r="AQ517" s="54"/>
      <c r="AR517" s="53"/>
      <c r="AS517" s="53"/>
      <c r="AT517" s="53"/>
      <c r="AU517" s="53"/>
    </row>
    <row r="518" spans="1:51" ht="15" customHeight="1" x14ac:dyDescent="0.25">
      <c r="A518" s="31">
        <f t="shared" ca="1" si="267"/>
        <v>25385</v>
      </c>
      <c r="B518" s="32">
        <f t="shared" ca="1" si="268"/>
        <v>1969</v>
      </c>
      <c r="C518" s="32">
        <f t="shared" ca="1" si="269"/>
        <v>7</v>
      </c>
      <c r="D518" s="48">
        <f>RAWDATA!A520</f>
        <v>196907</v>
      </c>
      <c r="E518" s="48">
        <f t="shared" ca="1" si="265"/>
        <v>-10.9978</v>
      </c>
      <c r="F518" s="48">
        <f t="shared" ca="1" si="270"/>
        <v>-10.104600000000001</v>
      </c>
      <c r="G518" s="48">
        <f t="shared" ca="1" si="270"/>
        <v>-8.9864999999999995</v>
      </c>
      <c r="H518" s="48">
        <f t="shared" ca="1" si="270"/>
        <v>-8.8184000000000005</v>
      </c>
      <c r="I518" s="48">
        <f t="shared" ca="1" si="270"/>
        <v>-8.0139000000000014</v>
      </c>
      <c r="J518" s="48">
        <f t="shared" ca="1" si="270"/>
        <v>-8.020900000000001</v>
      </c>
      <c r="K518" s="48">
        <f t="shared" ca="1" si="270"/>
        <v>-8.7149000000000001</v>
      </c>
      <c r="L518" s="48">
        <f t="shared" ca="1" si="270"/>
        <v>-8.7586000000000013</v>
      </c>
      <c r="M518" s="48">
        <f t="shared" ca="1" si="270"/>
        <v>-9.1052999999999997</v>
      </c>
      <c r="N518" s="48">
        <f t="shared" ca="1" si="270"/>
        <v>-9.9208000000000016</v>
      </c>
      <c r="P518" s="26">
        <f t="shared" ca="1" si="243"/>
        <v>0.90635207059122003</v>
      </c>
      <c r="Q518" s="26">
        <f t="shared" ca="1" si="244"/>
        <v>0.93385299361087248</v>
      </c>
      <c r="R518" s="26">
        <f t="shared" ca="1" si="245"/>
        <v>0.99896385359896667</v>
      </c>
      <c r="S518" s="26">
        <f t="shared" ca="1" si="246"/>
        <v>1.0209369953561909</v>
      </c>
      <c r="T518" s="26">
        <f t="shared" ca="1" si="247"/>
        <v>1.0726174870051319</v>
      </c>
      <c r="U518" s="26">
        <f t="shared" ca="1" si="248"/>
        <v>1.1077081049132034</v>
      </c>
      <c r="V518" s="26">
        <f t="shared" ca="1" si="249"/>
        <v>1.1052378872292268</v>
      </c>
      <c r="W518" s="26">
        <f t="shared" ca="1" si="250"/>
        <v>1.1183609800706116</v>
      </c>
      <c r="X518" s="26">
        <f t="shared" ca="1" si="251"/>
        <v>1.1966345763703397</v>
      </c>
      <c r="Y518" s="26">
        <f t="shared" ca="1" si="252"/>
        <v>1.2120771453476249</v>
      </c>
      <c r="Z518" s="28">
        <f t="shared" ca="1" si="271"/>
        <v>1.0381499999999988E-2</v>
      </c>
      <c r="AA518" s="57">
        <f t="shared" ca="1" si="253"/>
        <v>-9.1441700000000015E-2</v>
      </c>
      <c r="AB518" s="33">
        <f t="shared" ca="1" si="272"/>
        <v>-3.6887999999999921E-3</v>
      </c>
      <c r="AD518" s="28">
        <f t="shared" ca="1" si="254"/>
        <v>-0.1165090974603399</v>
      </c>
      <c r="AE518" s="28">
        <f t="shared" ca="1" si="255"/>
        <v>-0.10652341378404659</v>
      </c>
      <c r="AF518" s="28">
        <f t="shared" ca="1" si="256"/>
        <v>-9.416233882590723E-2</v>
      </c>
      <c r="AG518" s="28">
        <f t="shared" ca="1" si="257"/>
        <v>-9.2317063648924627E-2</v>
      </c>
      <c r="AH518" s="28">
        <f t="shared" ca="1" si="258"/>
        <v>-8.3532707310356738E-2</v>
      </c>
      <c r="AI518" s="28">
        <f t="shared" ca="1" si="259"/>
        <v>-8.360880865999655E-2</v>
      </c>
      <c r="AJ518" s="28">
        <f t="shared" ca="1" si="260"/>
        <v>-9.1182609952987242E-2</v>
      </c>
      <c r="AK518" s="28">
        <f t="shared" ca="1" si="261"/>
        <v>-9.1661444542320433E-2</v>
      </c>
      <c r="AL518" s="28">
        <f t="shared" ca="1" si="262"/>
        <v>-9.5468492335092345E-2</v>
      </c>
      <c r="AM518" s="28">
        <f t="shared" ca="1" si="263"/>
        <v>-0.10448090263081874</v>
      </c>
      <c r="AN518" s="28">
        <f t="shared" ca="1" si="273"/>
        <v>1.1541558139237712E-2</v>
      </c>
      <c r="AO518" s="28">
        <f t="shared" ca="1" si="264"/>
        <v>-9.5896221493214903E-2</v>
      </c>
      <c r="AP518" s="33">
        <f t="shared" ca="1" si="274"/>
        <v>-4.0784759897406347E-3</v>
      </c>
      <c r="AQ518" s="54"/>
      <c r="AR518" s="53"/>
      <c r="AS518" s="53"/>
      <c r="AT518" s="53"/>
      <c r="AU518" s="53"/>
    </row>
    <row r="519" spans="1:51" ht="15" customHeight="1" x14ac:dyDescent="0.25">
      <c r="A519" s="31">
        <f t="shared" ca="1" si="267"/>
        <v>25416</v>
      </c>
      <c r="B519" s="32">
        <f t="shared" ca="1" si="268"/>
        <v>1969</v>
      </c>
      <c r="C519" s="32">
        <f t="shared" ca="1" si="269"/>
        <v>8</v>
      </c>
      <c r="D519" s="48">
        <f>RAWDATA!A521</f>
        <v>196908</v>
      </c>
      <c r="E519" s="48">
        <f t="shared" ca="1" si="265"/>
        <v>5.5880000000000001</v>
      </c>
      <c r="F519" s="48">
        <f t="shared" ca="1" si="270"/>
        <v>4.7020999999999997</v>
      </c>
      <c r="G519" s="48">
        <f t="shared" ca="1" si="270"/>
        <v>4.8234000000000004</v>
      </c>
      <c r="H519" s="48">
        <f t="shared" ca="1" si="270"/>
        <v>4.1456000000000008</v>
      </c>
      <c r="I519" s="48">
        <f t="shared" ca="1" si="270"/>
        <v>4.8144</v>
      </c>
      <c r="J519" s="48">
        <f t="shared" ca="1" si="270"/>
        <v>3.9149000000000003</v>
      </c>
      <c r="K519" s="48">
        <f t="shared" ca="1" si="270"/>
        <v>4.32</v>
      </c>
      <c r="L519" s="48">
        <f t="shared" ca="1" si="270"/>
        <v>4.6550000000000002</v>
      </c>
      <c r="M519" s="48">
        <f t="shared" ca="1" si="270"/>
        <v>5.2678000000000003</v>
      </c>
      <c r="N519" s="48">
        <f t="shared" ca="1" si="270"/>
        <v>6.3386000000000005</v>
      </c>
      <c r="P519" s="26">
        <f t="shared" ca="1" si="243"/>
        <v>0.95699902429585737</v>
      </c>
      <c r="Q519" s="26">
        <f t="shared" ca="1" si="244"/>
        <v>0.9777636952234493</v>
      </c>
      <c r="R519" s="26">
        <f t="shared" ca="1" si="245"/>
        <v>1.0471478761134594</v>
      </c>
      <c r="S519" s="26">
        <f t="shared" ca="1" si="246"/>
        <v>1.063260959435677</v>
      </c>
      <c r="T519" s="26">
        <f t="shared" ca="1" si="247"/>
        <v>1.124257583299507</v>
      </c>
      <c r="U519" s="26">
        <f t="shared" ca="1" si="248"/>
        <v>1.1510737695124504</v>
      </c>
      <c r="V519" s="26">
        <f t="shared" ca="1" si="249"/>
        <v>1.1529841639575293</v>
      </c>
      <c r="W519" s="26">
        <f t="shared" ca="1" si="250"/>
        <v>1.1704206836928988</v>
      </c>
      <c r="X519" s="26">
        <f t="shared" ca="1" si="251"/>
        <v>1.2596708925843765</v>
      </c>
      <c r="Y519" s="26">
        <f t="shared" ca="1" si="252"/>
        <v>1.2889058672826295</v>
      </c>
      <c r="Z519" s="28">
        <f t="shared" ca="1" si="271"/>
        <v>6.5815000000000179E-3</v>
      </c>
      <c r="AA519" s="57">
        <f t="shared" ca="1" si="253"/>
        <v>4.8569800000000003E-2</v>
      </c>
      <c r="AB519" s="33">
        <f t="shared" ca="1" si="272"/>
        <v>9.4621999999999692E-3</v>
      </c>
      <c r="AD519" s="28">
        <f t="shared" ca="1" si="254"/>
        <v>5.4374542463332551E-2</v>
      </c>
      <c r="AE519" s="28">
        <f t="shared" ca="1" si="255"/>
        <v>4.5948988993844954E-2</v>
      </c>
      <c r="AF519" s="28">
        <f t="shared" ca="1" si="256"/>
        <v>4.7106843417783963E-2</v>
      </c>
      <c r="AG519" s="28">
        <f t="shared" ca="1" si="257"/>
        <v>4.0619734066988579E-2</v>
      </c>
      <c r="AH519" s="28">
        <f t="shared" ca="1" si="258"/>
        <v>4.7020981039858377E-2</v>
      </c>
      <c r="AI519" s="28">
        <f t="shared" ca="1" si="259"/>
        <v>3.8402108957504982E-2</v>
      </c>
      <c r="AJ519" s="28">
        <f t="shared" ca="1" si="260"/>
        <v>4.2292912190251365E-2</v>
      </c>
      <c r="AK519" s="28">
        <f t="shared" ca="1" si="261"/>
        <v>4.54990400712183E-2</v>
      </c>
      <c r="AL519" s="28">
        <f t="shared" ca="1" si="262"/>
        <v>5.1337393415174126E-2</v>
      </c>
      <c r="AM519" s="28">
        <f t="shared" ca="1" si="263"/>
        <v>6.1458156682648639E-2</v>
      </c>
      <c r="AN519" s="28">
        <f t="shared" ca="1" si="273"/>
        <v>6.2360093203226302E-3</v>
      </c>
      <c r="AO519" s="28">
        <f t="shared" ca="1" si="264"/>
        <v>4.742714043638991E-2</v>
      </c>
      <c r="AP519" s="33">
        <f t="shared" ca="1" si="274"/>
        <v>8.9706346125214761E-3</v>
      </c>
      <c r="AQ519" s="54"/>
      <c r="AR519" s="53"/>
      <c r="AS519" s="53"/>
      <c r="AT519" s="53"/>
      <c r="AU519" s="53"/>
    </row>
    <row r="520" spans="1:51" ht="15" customHeight="1" x14ac:dyDescent="0.25">
      <c r="A520" s="31">
        <f t="shared" ca="1" si="267"/>
        <v>25447</v>
      </c>
      <c r="B520" s="32">
        <f t="shared" ca="1" si="268"/>
        <v>1969</v>
      </c>
      <c r="C520" s="32">
        <f t="shared" ca="1" si="269"/>
        <v>9</v>
      </c>
      <c r="D520" s="48">
        <f>RAWDATA!A522</f>
        <v>196909</v>
      </c>
      <c r="E520" s="48">
        <f t="shared" ca="1" si="265"/>
        <v>-3.4377000000000004</v>
      </c>
      <c r="F520" s="48">
        <f t="shared" ca="1" si="270"/>
        <v>-1.9876</v>
      </c>
      <c r="G520" s="48">
        <f t="shared" ca="1" si="270"/>
        <v>-2.6127000000000002</v>
      </c>
      <c r="H520" s="48">
        <f t="shared" ca="1" si="270"/>
        <v>-2.4641000000000002</v>
      </c>
      <c r="I520" s="48">
        <f t="shared" ca="1" si="270"/>
        <v>-2.8626000000000005</v>
      </c>
      <c r="J520" s="48">
        <f t="shared" ca="1" si="270"/>
        <v>-2.7433000000000001</v>
      </c>
      <c r="K520" s="48">
        <f t="shared" ca="1" si="270"/>
        <v>-2.3880000000000003</v>
      </c>
      <c r="L520" s="48">
        <f t="shared" ca="1" si="270"/>
        <v>-2.1824000000000003</v>
      </c>
      <c r="M520" s="48">
        <f t="shared" ca="1" si="270"/>
        <v>-2.2810000000000001</v>
      </c>
      <c r="N520" s="48">
        <f t="shared" ca="1" si="270"/>
        <v>-1.9391000000000003</v>
      </c>
      <c r="P520" s="26">
        <f t="shared" ca="1" si="243"/>
        <v>0.92410026883763874</v>
      </c>
      <c r="Q520" s="26">
        <f t="shared" ca="1" si="244"/>
        <v>0.958329664017188</v>
      </c>
      <c r="R520" s="26">
        <f t="shared" ca="1" si="245"/>
        <v>1.0197890435542429</v>
      </c>
      <c r="S520" s="26">
        <f t="shared" ca="1" si="246"/>
        <v>1.0370611461342225</v>
      </c>
      <c r="T520" s="26">
        <f t="shared" ca="1" si="247"/>
        <v>1.0920745857199752</v>
      </c>
      <c r="U520" s="26">
        <f t="shared" ca="1" si="248"/>
        <v>1.1194963627934154</v>
      </c>
      <c r="V520" s="26">
        <f t="shared" ca="1" si="249"/>
        <v>1.1254509021222234</v>
      </c>
      <c r="W520" s="26">
        <f t="shared" ca="1" si="250"/>
        <v>1.1448774226919849</v>
      </c>
      <c r="X520" s="26">
        <f t="shared" ca="1" si="251"/>
        <v>1.2309377995245268</v>
      </c>
      <c r="Y520" s="26">
        <f t="shared" ca="1" si="252"/>
        <v>1.2639126936101519</v>
      </c>
      <c r="Z520" s="28">
        <f t="shared" ca="1" si="271"/>
        <v>6.0259999999999203E-3</v>
      </c>
      <c r="AA520" s="57">
        <f t="shared" ca="1" si="253"/>
        <v>-2.48985E-2</v>
      </c>
      <c r="AB520" s="33">
        <f t="shared" ca="1" si="272"/>
        <v>3.797999999999923E-3</v>
      </c>
      <c r="AD520" s="28">
        <f t="shared" ca="1" si="254"/>
        <v>-3.4981790095582693E-2</v>
      </c>
      <c r="AE520" s="28">
        <f t="shared" ca="1" si="255"/>
        <v>-2.0076184709597284E-2</v>
      </c>
      <c r="AF520" s="28">
        <f t="shared" ca="1" si="256"/>
        <v>-2.6474373984873054E-2</v>
      </c>
      <c r="AG520" s="28">
        <f t="shared" ca="1" si="257"/>
        <v>-2.4949670626957778E-2</v>
      </c>
      <c r="AH520" s="28">
        <f t="shared" ca="1" si="258"/>
        <v>-2.9043714921797702E-2</v>
      </c>
      <c r="AI520" s="28">
        <f t="shared" ca="1" si="259"/>
        <v>-2.7816311261117384E-2</v>
      </c>
      <c r="AJ520" s="28">
        <f t="shared" ca="1" si="260"/>
        <v>-2.4169749307205102E-2</v>
      </c>
      <c r="AK520" s="28">
        <f t="shared" ca="1" si="261"/>
        <v>-2.2065666037811744E-2</v>
      </c>
      <c r="AL520" s="28">
        <f t="shared" ca="1" si="262"/>
        <v>-2.307417297060144E-2</v>
      </c>
      <c r="AM520" s="28">
        <f t="shared" ca="1" si="263"/>
        <v>-1.9581471752869808E-2</v>
      </c>
      <c r="AN520" s="28">
        <f t="shared" ca="1" si="273"/>
        <v>6.2011650408543631E-3</v>
      </c>
      <c r="AO520" s="28">
        <f t="shared" ca="1" si="264"/>
        <v>-2.5213710838483248E-2</v>
      </c>
      <c r="AP520" s="33">
        <f t="shared" ca="1" si="274"/>
        <v>3.8858884767476246E-3</v>
      </c>
      <c r="AQ520" s="54"/>
      <c r="AR520" s="53"/>
      <c r="AS520" s="53"/>
      <c r="AT520" s="53"/>
      <c r="AU520" s="53"/>
    </row>
    <row r="521" spans="1:51" ht="15" customHeight="1" x14ac:dyDescent="0.25">
      <c r="A521" s="31">
        <f t="shared" ca="1" si="267"/>
        <v>25477</v>
      </c>
      <c r="B521" s="32">
        <f t="shared" ca="1" si="268"/>
        <v>1969</v>
      </c>
      <c r="C521" s="32">
        <f t="shared" ca="1" si="269"/>
        <v>10</v>
      </c>
      <c r="D521" s="48">
        <f>RAWDATA!A523</f>
        <v>196910</v>
      </c>
      <c r="E521" s="48">
        <f t="shared" ca="1" si="265"/>
        <v>11.456100000000001</v>
      </c>
      <c r="F521" s="48">
        <f t="shared" ca="1" si="270"/>
        <v>10.400200000000002</v>
      </c>
      <c r="G521" s="48">
        <f t="shared" ca="1" si="270"/>
        <v>9.2667000000000002</v>
      </c>
      <c r="H521" s="48">
        <f t="shared" ca="1" si="270"/>
        <v>8.3292000000000002</v>
      </c>
      <c r="I521" s="48">
        <f t="shared" ca="1" si="270"/>
        <v>8.4273000000000007</v>
      </c>
      <c r="J521" s="48">
        <f t="shared" ca="1" si="270"/>
        <v>8.4931000000000019</v>
      </c>
      <c r="K521" s="48">
        <f t="shared" ca="1" si="270"/>
        <v>7.7969000000000008</v>
      </c>
      <c r="L521" s="48">
        <f t="shared" ca="1" si="270"/>
        <v>8.3018999999999998</v>
      </c>
      <c r="M521" s="48">
        <f t="shared" ca="1" si="270"/>
        <v>8.0854999999999997</v>
      </c>
      <c r="N521" s="48">
        <f t="shared" ca="1" si="270"/>
        <v>8.9746000000000006</v>
      </c>
      <c r="P521" s="26">
        <f t="shared" ref="P521:P584" ca="1" si="275">IF(E521="","",IF(P520="",1*(1+E521/100),P520*(1+E521/100)))</f>
        <v>1.0299661197359473</v>
      </c>
      <c r="Q521" s="26">
        <f t="shared" ref="Q521:Q584" ca="1" si="276">IF(F521="","",IF(Q520="",1*(1+F521/100),Q520*(1+F521/100)))</f>
        <v>1.0579978657343034</v>
      </c>
      <c r="R521" s="26">
        <f t="shared" ref="R521:R584" ca="1" si="277">IF(G521="","",IF(R520="",1*(1+G521/100),R520*(1+G521/100)))</f>
        <v>1.1142898348532839</v>
      </c>
      <c r="S521" s="26">
        <f t="shared" ref="S521:S584" ca="1" si="278">IF(H521="","",IF(S520="",1*(1+H521/100),S520*(1+H521/100)))</f>
        <v>1.123440043118034</v>
      </c>
      <c r="T521" s="26">
        <f t="shared" ref="T521:T584" ca="1" si="279">IF(I521="","",IF(T520="",1*(1+I521/100),T520*(1+I521/100)))</f>
        <v>1.1841069872823546</v>
      </c>
      <c r="U521" s="26">
        <f t="shared" ref="U521:U584" ca="1" si="280">IF(J521="","",IF(U520="",1*(1+J521/100),U520*(1+J521/100)))</f>
        <v>1.2145763083818231</v>
      </c>
      <c r="V521" s="26">
        <f t="shared" ref="V521:V584" ca="1" si="281">IF(K521="","",IF(V520="",1*(1+K521/100),V520*(1+K521/100)))</f>
        <v>1.2132011835097911</v>
      </c>
      <c r="W521" s="26">
        <f t="shared" ref="W521:W584" ca="1" si="282">IF(L521="","",IF(W520="",1*(1+L521/100),W520*(1+L521/100)))</f>
        <v>1.2399240014464508</v>
      </c>
      <c r="X521" s="26">
        <f t="shared" ref="X521:X584" ca="1" si="283">IF(M521="","",IF(X520="",1*(1+M521/100),X520*(1+M521/100)))</f>
        <v>1.3304652753050823</v>
      </c>
      <c r="Y521" s="26">
        <f t="shared" ref="Y521:Y584" ca="1" si="284">IF(N521="","",IF(Y520="",1*(1+N521/100),Y520*(1+N521/100)))</f>
        <v>1.3773438022108888</v>
      </c>
      <c r="Z521" s="28">
        <f t="shared" ca="1" si="271"/>
        <v>-2.3980999999999919E-2</v>
      </c>
      <c r="AA521" s="57">
        <f t="shared" ref="AA521:AA584" ca="1" si="285">IF(E521="","",AVERAGE(E521:N521)/100)</f>
        <v>8.9531499999999986E-2</v>
      </c>
      <c r="AB521" s="33">
        <f t="shared" ca="1" si="272"/>
        <v>-4.2309999999999848E-3</v>
      </c>
      <c r="AD521" s="28">
        <f t="shared" ref="AD521:AD584" ca="1" si="286">IF(E521="","",IF(P520="",LN(P521),LN(P521/P520)))</f>
        <v>0.10846060541014124</v>
      </c>
      <c r="AE521" s="28">
        <f t="shared" ref="AE521:AE584" ca="1" si="287">IF(F521="","",IF(Q520="",LN(Q521),LN(Q521/Q520)))</f>
        <v>9.8941759447465472E-2</v>
      </c>
      <c r="AF521" s="28">
        <f t="shared" ref="AF521:AF584" ca="1" si="288">IF(G521="","",IF(R520="",LN(R521),LN(R521/R520)))</f>
        <v>8.8621496717545226E-2</v>
      </c>
      <c r="AG521" s="28">
        <f t="shared" ref="AG521:AG584" ca="1" si="289">IF(H521="","",IF(S520="",LN(S521),LN(S521/S520)))</f>
        <v>8.0004553099506007E-2</v>
      </c>
      <c r="AH521" s="28">
        <f t="shared" ref="AH521:AH584" ca="1" si="290">IF(I521="","",IF(T520="",LN(T521),LN(T521/T520)))</f>
        <v>8.0909716328271528E-2</v>
      </c>
      <c r="AI521" s="28">
        <f t="shared" ref="AI521:AI584" ca="1" si="291">IF(J521="","",IF(U520="",LN(U521),LN(U521/U520)))</f>
        <v>8.1516390500162822E-2</v>
      </c>
      <c r="AJ521" s="28">
        <f t="shared" ref="AJ521:AJ584" ca="1" si="292">IF(K521="","",IF(V520="",LN(V521),LN(V521/V520)))</f>
        <v>7.5078715115987765E-2</v>
      </c>
      <c r="AK521" s="28">
        <f t="shared" ref="AK521:AK584" ca="1" si="293">IF(L521="","",IF(W520="",LN(W521),LN(W521/W520)))</f>
        <v>7.9752511724610939E-2</v>
      </c>
      <c r="AL521" s="28">
        <f t="shared" ref="AL521:AL584" ca="1" si="294">IF(M521="","",IF(X520="",LN(X521),LN(X521/X520)))</f>
        <v>7.7752394600029903E-2</v>
      </c>
      <c r="AM521" s="28">
        <f t="shared" ref="AM521:AM584" ca="1" si="295">IF(N521="","",IF(Y520="",LN(Y521),LN(Y521/Y520)))</f>
        <v>8.5944641562984744E-2</v>
      </c>
      <c r="AN521" s="28">
        <f t="shared" ca="1" si="273"/>
        <v>-2.1852664347296033E-2</v>
      </c>
      <c r="AO521" s="28">
        <f t="shared" ref="AO521:AO584" ca="1" si="296">IF(AA521="","",LN(1+AA521))</f>
        <v>8.5747787329696248E-2</v>
      </c>
      <c r="AP521" s="33">
        <f t="shared" ca="1" si="274"/>
        <v>-3.8992692481889246E-3</v>
      </c>
      <c r="AQ521" s="54"/>
      <c r="AR521" s="53"/>
      <c r="AS521" s="53"/>
      <c r="AT521" s="53"/>
      <c r="AU521" s="53"/>
    </row>
    <row r="522" spans="1:51" ht="15" customHeight="1" x14ac:dyDescent="0.25">
      <c r="A522" s="31">
        <f t="shared" ca="1" si="267"/>
        <v>25508</v>
      </c>
      <c r="B522" s="32">
        <f t="shared" ca="1" si="268"/>
        <v>1969</v>
      </c>
      <c r="C522" s="32">
        <f t="shared" ca="1" si="269"/>
        <v>11</v>
      </c>
      <c r="D522" s="48">
        <f>RAWDATA!A524</f>
        <v>196911</v>
      </c>
      <c r="E522" s="48">
        <f t="shared" ref="E522:E585" ca="1" si="297">IF(OR($D522&lt;$B$3,$D522&gt;$B$4),"",IF(ISERROR(VLOOKUP($D522,INDIRECT($B$1),E$7,0)),"",VLOOKUP($D522,INDIRECT($B$1),E$7,0)))</f>
        <v>-7.2519</v>
      </c>
      <c r="F522" s="48">
        <f t="shared" ca="1" si="270"/>
        <v>-6.8573000000000004</v>
      </c>
      <c r="G522" s="48">
        <f t="shared" ca="1" si="270"/>
        <v>-5.9942000000000002</v>
      </c>
      <c r="H522" s="48">
        <f t="shared" ca="1" si="270"/>
        <v>-5.5007999999999999</v>
      </c>
      <c r="I522" s="48">
        <f t="shared" ca="1" si="270"/>
        <v>-5.194700000000001</v>
      </c>
      <c r="J522" s="48">
        <f t="shared" ca="1" si="270"/>
        <v>-5.4191000000000003</v>
      </c>
      <c r="K522" s="48">
        <f t="shared" ca="1" si="270"/>
        <v>-4.8337000000000003</v>
      </c>
      <c r="L522" s="48">
        <f t="shared" ca="1" si="270"/>
        <v>-4.7857000000000003</v>
      </c>
      <c r="M522" s="48">
        <f t="shared" ca="1" si="270"/>
        <v>-4.5682999999999998</v>
      </c>
      <c r="N522" s="48">
        <f t="shared" ca="1" si="270"/>
        <v>-4.5508000000000006</v>
      </c>
      <c r="P522" s="26">
        <f t="shared" ca="1" si="275"/>
        <v>0.95527400669881612</v>
      </c>
      <c r="Q522" s="26">
        <f t="shared" ca="1" si="276"/>
        <v>0.9854477780873051</v>
      </c>
      <c r="R522" s="26">
        <f t="shared" ca="1" si="277"/>
        <v>1.0474970735725084</v>
      </c>
      <c r="S522" s="26">
        <f t="shared" ca="1" si="278"/>
        <v>1.0616418532261973</v>
      </c>
      <c r="T522" s="26">
        <f t="shared" ca="1" si="279"/>
        <v>1.1225961816139982</v>
      </c>
      <c r="U522" s="26">
        <f t="shared" ca="1" si="280"/>
        <v>1.1487572036543037</v>
      </c>
      <c r="V522" s="26">
        <f t="shared" ca="1" si="281"/>
        <v>1.1545586779024783</v>
      </c>
      <c r="W522" s="26">
        <f t="shared" ca="1" si="282"/>
        <v>1.1805849585092278</v>
      </c>
      <c r="X522" s="26">
        <f t="shared" ca="1" si="283"/>
        <v>1.2696856301333201</v>
      </c>
      <c r="Y522" s="26">
        <f t="shared" ca="1" si="284"/>
        <v>1.3146636404598757</v>
      </c>
      <c r="Z522" s="28">
        <f t="shared" ca="1" si="271"/>
        <v>2.4950499999999987E-2</v>
      </c>
      <c r="AA522" s="57">
        <f t="shared" ca="1" si="285"/>
        <v>-5.4956500000000005E-2</v>
      </c>
      <c r="AB522" s="33">
        <f t="shared" ca="1" si="272"/>
        <v>9.3609999999999943E-3</v>
      </c>
      <c r="AD522" s="28">
        <f t="shared" ca="1" si="286"/>
        <v>-7.5282969885573064E-2</v>
      </c>
      <c r="AE522" s="28">
        <f t="shared" ca="1" si="287"/>
        <v>-7.1037460234739308E-2</v>
      </c>
      <c r="AF522" s="28">
        <f t="shared" ca="1" si="288"/>
        <v>-6.1813703493925815E-2</v>
      </c>
      <c r="AG522" s="28">
        <f t="shared" ca="1" si="289"/>
        <v>-5.6578817132693318E-2</v>
      </c>
      <c r="AH522" s="28">
        <f t="shared" ca="1" si="290"/>
        <v>-5.3344871116867185E-2</v>
      </c>
      <c r="AI522" s="28">
        <f t="shared" ca="1" si="291"/>
        <v>-5.5714633063776969E-2</v>
      </c>
      <c r="AJ522" s="28">
        <f t="shared" ca="1" si="292"/>
        <v>-4.9544298457225765E-2</v>
      </c>
      <c r="AK522" s="28">
        <f t="shared" ca="1" si="293"/>
        <v>-4.9040045387143349E-2</v>
      </c>
      <c r="AL522" s="28">
        <f t="shared" ca="1" si="294"/>
        <v>-4.6759377613018967E-2</v>
      </c>
      <c r="AM522" s="28">
        <f t="shared" ca="1" si="295"/>
        <v>-4.6576017202951389E-2</v>
      </c>
      <c r="AN522" s="28">
        <f t="shared" ca="1" si="273"/>
        <v>2.6492517652171005E-2</v>
      </c>
      <c r="AO522" s="28">
        <f t="shared" ca="1" si="296"/>
        <v>-5.6524320801790824E-2</v>
      </c>
      <c r="AP522" s="33">
        <f t="shared" ca="1" si="274"/>
        <v>9.8566233938056427E-3</v>
      </c>
      <c r="AQ522" s="54"/>
      <c r="AR522" s="53"/>
      <c r="AS522" s="53"/>
      <c r="AT522" s="53"/>
      <c r="AU522" s="53"/>
      <c r="AY522" s="29"/>
    </row>
    <row r="523" spans="1:51" ht="15" customHeight="1" x14ac:dyDescent="0.25">
      <c r="A523" s="31">
        <f t="shared" ca="1" si="267"/>
        <v>25538</v>
      </c>
      <c r="B523" s="32">
        <f t="shared" ca="1" si="268"/>
        <v>1969</v>
      </c>
      <c r="C523" s="32">
        <f t="shared" ca="1" si="269"/>
        <v>12</v>
      </c>
      <c r="D523" s="48">
        <f>RAWDATA!A525</f>
        <v>196912</v>
      </c>
      <c r="E523" s="48">
        <f t="shared" ca="1" si="297"/>
        <v>-7.3649000000000004</v>
      </c>
      <c r="F523" s="48">
        <f t="shared" ca="1" si="270"/>
        <v>-7.0158000000000005</v>
      </c>
      <c r="G523" s="48">
        <f t="shared" ca="1" si="270"/>
        <v>-7.0238999999999994</v>
      </c>
      <c r="H523" s="48">
        <f t="shared" ca="1" si="270"/>
        <v>-6.7624000000000004</v>
      </c>
      <c r="I523" s="48">
        <f t="shared" ca="1" si="270"/>
        <v>-5.6406000000000001</v>
      </c>
      <c r="J523" s="48">
        <f t="shared" ca="1" si="270"/>
        <v>-5.2481</v>
      </c>
      <c r="K523" s="48">
        <f t="shared" ca="1" si="270"/>
        <v>-5.7026000000000003</v>
      </c>
      <c r="L523" s="48">
        <f t="shared" ca="1" si="270"/>
        <v>-5.8438000000000008</v>
      </c>
      <c r="M523" s="48">
        <f t="shared" ca="1" si="270"/>
        <v>-5.2652999999999999</v>
      </c>
      <c r="N523" s="48">
        <f t="shared" ca="1" si="270"/>
        <v>-7.3125000000000009</v>
      </c>
      <c r="P523" s="26">
        <f t="shared" ca="1" si="275"/>
        <v>0.88491903137945505</v>
      </c>
      <c r="Q523" s="26">
        <f t="shared" ca="1" si="276"/>
        <v>0.91631073287225606</v>
      </c>
      <c r="R523" s="26">
        <f t="shared" ca="1" si="277"/>
        <v>0.97392192662184907</v>
      </c>
      <c r="S523" s="26">
        <f t="shared" ca="1" si="278"/>
        <v>0.98984938454362892</v>
      </c>
      <c r="T523" s="26">
        <f t="shared" ca="1" si="279"/>
        <v>1.0592750213938791</v>
      </c>
      <c r="U523" s="26">
        <f t="shared" ca="1" si="280"/>
        <v>1.0884692768493223</v>
      </c>
      <c r="V523" s="26">
        <f t="shared" ca="1" si="281"/>
        <v>1.0887188147364115</v>
      </c>
      <c r="W523" s="26">
        <f t="shared" ca="1" si="282"/>
        <v>1.1115939347038657</v>
      </c>
      <c r="X523" s="26">
        <f t="shared" ca="1" si="283"/>
        <v>1.2028328726499105</v>
      </c>
      <c r="Y523" s="26">
        <f t="shared" ca="1" si="284"/>
        <v>1.2185288617512473</v>
      </c>
      <c r="Z523" s="28">
        <f t="shared" ca="1" si="271"/>
        <v>9.0144999999999809E-3</v>
      </c>
      <c r="AA523" s="57">
        <f t="shared" ca="1" si="285"/>
        <v>-6.3179899999999997E-2</v>
      </c>
      <c r="AB523" s="33">
        <f t="shared" ca="1" si="272"/>
        <v>2.9090000000002447E-4</v>
      </c>
      <c r="AD523" s="28">
        <f t="shared" ca="1" si="286"/>
        <v>-7.6502066481111533E-2</v>
      </c>
      <c r="AE523" s="28">
        <f t="shared" ca="1" si="287"/>
        <v>-7.2740599741314624E-2</v>
      </c>
      <c r="AF523" s="28">
        <f t="shared" ca="1" si="288"/>
        <v>-7.282771510954239E-2</v>
      </c>
      <c r="AG523" s="28">
        <f t="shared" ca="1" si="289"/>
        <v>-7.0019112177555173E-2</v>
      </c>
      <c r="AH523" s="28">
        <f t="shared" ca="1" si="290"/>
        <v>-5.8059290095369857E-2</v>
      </c>
      <c r="AI523" s="28">
        <f t="shared" ca="1" si="291"/>
        <v>-5.3908289456161086E-2</v>
      </c>
      <c r="AJ523" s="28">
        <f t="shared" ca="1" si="292"/>
        <v>-5.8716568308846327E-2</v>
      </c>
      <c r="AK523" s="28">
        <f t="shared" ca="1" si="293"/>
        <v>-6.0215080689851375E-2</v>
      </c>
      <c r="AL523" s="28">
        <f t="shared" ca="1" si="294"/>
        <v>-5.4089832637021849E-2</v>
      </c>
      <c r="AM523" s="28">
        <f t="shared" ca="1" si="295"/>
        <v>-7.593656608994051E-2</v>
      </c>
      <c r="AN523" s="28">
        <f t="shared" ca="1" si="273"/>
        <v>9.6081337477318951E-3</v>
      </c>
      <c r="AO523" s="28">
        <f t="shared" ca="1" si="296"/>
        <v>-6.5264010908311229E-2</v>
      </c>
      <c r="AP523" s="33">
        <f t="shared" ca="1" si="274"/>
        <v>2.5081154483004575E-4</v>
      </c>
      <c r="AQ523" s="54"/>
      <c r="AR523" s="53"/>
      <c r="AS523" s="53"/>
      <c r="AT523" s="53"/>
      <c r="AU523" s="53"/>
    </row>
    <row r="524" spans="1:51" ht="15" customHeight="1" x14ac:dyDescent="0.25">
      <c r="A524" s="31">
        <f t="shared" ca="1" si="267"/>
        <v>25569</v>
      </c>
      <c r="B524" s="32">
        <f t="shared" ca="1" si="268"/>
        <v>1970</v>
      </c>
      <c r="C524" s="32">
        <f t="shared" ca="1" si="269"/>
        <v>1</v>
      </c>
      <c r="D524" s="48">
        <f>RAWDATA!A526</f>
        <v>197001</v>
      </c>
      <c r="E524" s="48">
        <f t="shared" ca="1" si="297"/>
        <v>-4.4471000000000007</v>
      </c>
      <c r="F524" s="48">
        <f t="shared" ca="1" si="270"/>
        <v>-4.6443000000000003</v>
      </c>
      <c r="G524" s="48">
        <f t="shared" ca="1" si="270"/>
        <v>-4.2590000000000003</v>
      </c>
      <c r="H524" s="48">
        <f t="shared" ca="1" si="270"/>
        <v>-4.4610000000000003</v>
      </c>
      <c r="I524" s="48">
        <f t="shared" ca="1" si="270"/>
        <v>-4.657</v>
      </c>
      <c r="J524" s="48">
        <f t="shared" ca="1" si="270"/>
        <v>-5.3077000000000005</v>
      </c>
      <c r="K524" s="48">
        <f t="shared" ca="1" si="270"/>
        <v>-4.4144000000000005</v>
      </c>
      <c r="L524" s="48">
        <f t="shared" ca="1" si="270"/>
        <v>-4.4890000000000008</v>
      </c>
      <c r="M524" s="48">
        <f t="shared" ca="1" si="270"/>
        <v>-4.4394000000000009</v>
      </c>
      <c r="N524" s="48">
        <f t="shared" ca="1" si="270"/>
        <v>-1.9014</v>
      </c>
      <c r="P524" s="26">
        <f t="shared" ca="1" si="275"/>
        <v>0.84556579713497926</v>
      </c>
      <c r="Q524" s="26">
        <f t="shared" ca="1" si="276"/>
        <v>0.87375451350546984</v>
      </c>
      <c r="R524" s="26">
        <f t="shared" ca="1" si="277"/>
        <v>0.93244259176702449</v>
      </c>
      <c r="S524" s="26">
        <f t="shared" ca="1" si="278"/>
        <v>0.94569220349913763</v>
      </c>
      <c r="T524" s="26">
        <f t="shared" ca="1" si="279"/>
        <v>1.0099445836475662</v>
      </c>
      <c r="U524" s="26">
        <f t="shared" ca="1" si="280"/>
        <v>1.0306965930419907</v>
      </c>
      <c r="V524" s="26">
        <f t="shared" ca="1" si="281"/>
        <v>1.0406584113786874</v>
      </c>
      <c r="W524" s="26">
        <f t="shared" ca="1" si="282"/>
        <v>1.0616944829750092</v>
      </c>
      <c r="X524" s="26">
        <f t="shared" ca="1" si="283"/>
        <v>1.1494343101014903</v>
      </c>
      <c r="Y524" s="26">
        <f t="shared" ca="1" si="284"/>
        <v>1.1953597539739091</v>
      </c>
      <c r="Z524" s="28">
        <f t="shared" ca="1" si="271"/>
        <v>1.3753000000000015E-2</v>
      </c>
      <c r="AA524" s="57">
        <f t="shared" ca="1" si="285"/>
        <v>-4.3020300000000004E-2</v>
      </c>
      <c r="AB524" s="33">
        <f t="shared" ca="1" si="272"/>
        <v>1.1316299999999994E-2</v>
      </c>
      <c r="AD524" s="28">
        <f t="shared" ca="1" si="286"/>
        <v>-4.5490165160600386E-2</v>
      </c>
      <c r="AE524" s="28">
        <f t="shared" ca="1" si="287"/>
        <v>-4.7556075969618451E-2</v>
      </c>
      <c r="AF524" s="28">
        <f t="shared" ca="1" si="288"/>
        <v>-4.3523557123189886E-2</v>
      </c>
      <c r="AG524" s="28">
        <f t="shared" ca="1" si="289"/>
        <v>-4.5635644901233195E-2</v>
      </c>
      <c r="AH524" s="28">
        <f t="shared" ca="1" si="290"/>
        <v>-4.7689270375440448E-2</v>
      </c>
      <c r="AI524" s="28">
        <f t="shared" ca="1" si="291"/>
        <v>-5.4537498499946414E-2</v>
      </c>
      <c r="AJ524" s="28">
        <f t="shared" ca="1" si="292"/>
        <v>-4.5148004891277009E-2</v>
      </c>
      <c r="AK524" s="28">
        <f t="shared" ca="1" si="293"/>
        <v>-4.5928761888414237E-2</v>
      </c>
      <c r="AL524" s="28">
        <f t="shared" ca="1" si="294"/>
        <v>-4.5409584772462805E-2</v>
      </c>
      <c r="AM524" s="28">
        <f t="shared" ca="1" si="295"/>
        <v>-1.9197090670493633E-2</v>
      </c>
      <c r="AN524" s="28">
        <f t="shared" ca="1" si="273"/>
        <v>1.42197828436312E-2</v>
      </c>
      <c r="AO524" s="28">
        <f t="shared" ca="1" si="296"/>
        <v>-4.3973099875375149E-2</v>
      </c>
      <c r="AP524" s="33">
        <f t="shared" ca="1" si="274"/>
        <v>1.166976215389693E-2</v>
      </c>
      <c r="AQ524" s="54"/>
      <c r="AR524" s="53"/>
      <c r="AS524" s="53"/>
      <c r="AT524" s="53"/>
      <c r="AU524" s="53"/>
    </row>
    <row r="525" spans="1:51" ht="15" customHeight="1" x14ac:dyDescent="0.25">
      <c r="A525" s="31">
        <f t="shared" ca="1" si="267"/>
        <v>25600</v>
      </c>
      <c r="B525" s="32">
        <f t="shared" ca="1" si="268"/>
        <v>1970</v>
      </c>
      <c r="C525" s="32">
        <f t="shared" ca="1" si="269"/>
        <v>2</v>
      </c>
      <c r="D525" s="48">
        <f>RAWDATA!A527</f>
        <v>197002</v>
      </c>
      <c r="E525" s="48">
        <f t="shared" ca="1" si="297"/>
        <v>2.4752000000000001</v>
      </c>
      <c r="F525" s="48">
        <f t="shared" ca="1" si="270"/>
        <v>3.2934000000000001</v>
      </c>
      <c r="G525" s="48">
        <f t="shared" ca="1" si="270"/>
        <v>4.0025000000000004</v>
      </c>
      <c r="H525" s="48">
        <f t="shared" ca="1" si="270"/>
        <v>4.03</v>
      </c>
      <c r="I525" s="48">
        <f t="shared" ca="1" si="270"/>
        <v>4.5031000000000008</v>
      </c>
      <c r="J525" s="48">
        <f t="shared" ca="1" si="270"/>
        <v>5.4131</v>
      </c>
      <c r="K525" s="48">
        <f t="shared" ca="1" si="270"/>
        <v>5.2705000000000002</v>
      </c>
      <c r="L525" s="48">
        <f t="shared" ca="1" si="270"/>
        <v>5.3613</v>
      </c>
      <c r="M525" s="48">
        <f t="shared" ca="1" si="270"/>
        <v>6.5881000000000007</v>
      </c>
      <c r="N525" s="48">
        <f t="shared" ca="1" si="270"/>
        <v>4.5865</v>
      </c>
      <c r="P525" s="26">
        <f t="shared" ca="1" si="275"/>
        <v>0.86649524174566439</v>
      </c>
      <c r="Q525" s="26">
        <f t="shared" ca="1" si="276"/>
        <v>0.902530744653259</v>
      </c>
      <c r="R525" s="26">
        <f t="shared" ca="1" si="277"/>
        <v>0.9697636065024996</v>
      </c>
      <c r="S525" s="26">
        <f t="shared" ca="1" si="278"/>
        <v>0.98380359930015293</v>
      </c>
      <c r="T525" s="26">
        <f t="shared" ca="1" si="279"/>
        <v>1.0554233981937999</v>
      </c>
      <c r="U525" s="26">
        <f t="shared" ca="1" si="280"/>
        <v>1.0864892303199467</v>
      </c>
      <c r="V525" s="26">
        <f t="shared" ca="1" si="281"/>
        <v>1.0955063129504012</v>
      </c>
      <c r="W525" s="26">
        <f t="shared" ca="1" si="282"/>
        <v>1.1186151092907484</v>
      </c>
      <c r="X525" s="26">
        <f t="shared" ca="1" si="283"/>
        <v>1.2251601918852868</v>
      </c>
      <c r="Y525" s="26">
        <f t="shared" ca="1" si="284"/>
        <v>1.2501849290899225</v>
      </c>
      <c r="Z525" s="28">
        <f t="shared" ca="1" si="271"/>
        <v>2.7029999999999998E-2</v>
      </c>
      <c r="AA525" s="57">
        <f t="shared" ca="1" si="285"/>
        <v>4.5523700000000007E-2</v>
      </c>
      <c r="AB525" s="33">
        <f t="shared" ca="1" si="272"/>
        <v>1.0349300000000054E-2</v>
      </c>
      <c r="AD525" s="28">
        <f t="shared" ca="1" si="286"/>
        <v>2.4450632095940936E-2</v>
      </c>
      <c r="AE525" s="28">
        <f t="shared" ca="1" si="287"/>
        <v>3.240329651841934E-2</v>
      </c>
      <c r="AF525" s="28">
        <f t="shared" ca="1" si="288"/>
        <v>3.9244751325900551E-2</v>
      </c>
      <c r="AG525" s="28">
        <f t="shared" ca="1" si="289"/>
        <v>3.950913309471249E-2</v>
      </c>
      <c r="AH525" s="28">
        <f t="shared" ca="1" si="290"/>
        <v>4.4046550048545165E-2</v>
      </c>
      <c r="AI525" s="28">
        <f t="shared" ca="1" si="291"/>
        <v>5.2716730821051584E-2</v>
      </c>
      <c r="AJ525" s="28">
        <f t="shared" ca="1" si="292"/>
        <v>5.1363041955132395E-2</v>
      </c>
      <c r="AK525" s="28">
        <f t="shared" ca="1" si="293"/>
        <v>5.2225210019257083E-2</v>
      </c>
      <c r="AL525" s="28">
        <f t="shared" ca="1" si="294"/>
        <v>6.3801687242138388E-2</v>
      </c>
      <c r="AM525" s="28">
        <f t="shared" ca="1" si="295"/>
        <v>4.4844294215858609E-2</v>
      </c>
      <c r="AN525" s="28">
        <f t="shared" ca="1" si="273"/>
        <v>2.5896026421818364E-2</v>
      </c>
      <c r="AO525" s="28">
        <f t="shared" ca="1" si="296"/>
        <v>4.4517908209249765E-2</v>
      </c>
      <c r="AP525" s="33">
        <f t="shared" ca="1" si="274"/>
        <v>9.8050825197487368E-3</v>
      </c>
      <c r="AQ525" s="54"/>
      <c r="AR525" s="53"/>
      <c r="AS525" s="53"/>
      <c r="AT525" s="53"/>
      <c r="AU525" s="53"/>
    </row>
    <row r="526" spans="1:51" ht="15" customHeight="1" x14ac:dyDescent="0.25">
      <c r="A526" s="31">
        <f t="shared" ca="1" si="267"/>
        <v>25628</v>
      </c>
      <c r="B526" s="32">
        <f t="shared" ca="1" si="268"/>
        <v>1970</v>
      </c>
      <c r="C526" s="32">
        <f t="shared" ca="1" si="269"/>
        <v>3</v>
      </c>
      <c r="D526" s="48">
        <f>RAWDATA!A528</f>
        <v>197003</v>
      </c>
      <c r="E526" s="48">
        <f t="shared" ca="1" si="297"/>
        <v>-4.5930999999999997</v>
      </c>
      <c r="F526" s="48">
        <f t="shared" ca="1" si="270"/>
        <v>-3.7564000000000002</v>
      </c>
      <c r="G526" s="48">
        <f t="shared" ca="1" si="270"/>
        <v>-2.3417000000000003</v>
      </c>
      <c r="H526" s="48">
        <f t="shared" ca="1" si="270"/>
        <v>-1.9692000000000003</v>
      </c>
      <c r="I526" s="48">
        <f t="shared" ca="1" si="270"/>
        <v>-0.82510000000000006</v>
      </c>
      <c r="J526" s="48">
        <f t="shared" ca="1" si="270"/>
        <v>-0.40700000000000003</v>
      </c>
      <c r="K526" s="48">
        <f t="shared" ca="1" si="270"/>
        <v>-0.3706000000000001</v>
      </c>
      <c r="L526" s="48">
        <f t="shared" ca="1" si="270"/>
        <v>-1.2812999999999999</v>
      </c>
      <c r="M526" s="48">
        <f t="shared" ref="F526:N555" ca="1" si="298">IF(OR($D526&lt;$B$3,$D526&gt;$B$4),"",IF(ISERROR(VLOOKUP($D526,INDIRECT($B$1),M$7,0)),"",VLOOKUP($D526,INDIRECT($B$1),M$7,0)))</f>
        <v>-1.2921</v>
      </c>
      <c r="N526" s="48">
        <f t="shared" ca="1" si="298"/>
        <v>-2.9302000000000001</v>
      </c>
      <c r="P526" s="26">
        <f t="shared" ca="1" si="275"/>
        <v>0.82669624879704429</v>
      </c>
      <c r="Q526" s="26">
        <f t="shared" ca="1" si="276"/>
        <v>0.8686280797611039</v>
      </c>
      <c r="R526" s="26">
        <f t="shared" ca="1" si="277"/>
        <v>0.94705465212903051</v>
      </c>
      <c r="S526" s="26">
        <f t="shared" ca="1" si="278"/>
        <v>0.96443053882273433</v>
      </c>
      <c r="T526" s="26">
        <f t="shared" ca="1" si="279"/>
        <v>1.046715099735303</v>
      </c>
      <c r="U526" s="26">
        <f t="shared" ca="1" si="280"/>
        <v>1.0820672191525444</v>
      </c>
      <c r="V526" s="26">
        <f t="shared" ca="1" si="281"/>
        <v>1.091446366554607</v>
      </c>
      <c r="W526" s="26">
        <f t="shared" ca="1" si="282"/>
        <v>1.104282293895406</v>
      </c>
      <c r="X526" s="26">
        <f t="shared" ca="1" si="283"/>
        <v>1.209329897045937</v>
      </c>
      <c r="Y526" s="26">
        <f t="shared" ca="1" si="284"/>
        <v>1.2135520102977295</v>
      </c>
      <c r="Z526" s="28">
        <f t="shared" ca="1" si="271"/>
        <v>2.0635999999999932E-2</v>
      </c>
      <c r="AA526" s="57">
        <f t="shared" ca="1" si="285"/>
        <v>-1.9766699999999998E-2</v>
      </c>
      <c r="AB526" s="33">
        <f t="shared" ca="1" si="272"/>
        <v>-1.3448000000000626E-3</v>
      </c>
      <c r="AD526" s="28">
        <f t="shared" ca="1" si="286"/>
        <v>-4.7019283105299847E-2</v>
      </c>
      <c r="AE526" s="28">
        <f t="shared" ca="1" si="287"/>
        <v>-3.828770853748252E-2</v>
      </c>
      <c r="AF526" s="28">
        <f t="shared" ca="1" si="288"/>
        <v>-2.3695534837645013E-2</v>
      </c>
      <c r="AG526" s="28">
        <f t="shared" ca="1" si="289"/>
        <v>-1.9888470980643409E-2</v>
      </c>
      <c r="AH526" s="28">
        <f t="shared" ca="1" si="290"/>
        <v>-8.2852279068344695E-3</v>
      </c>
      <c r="AI526" s="28">
        <f t="shared" ca="1" si="291"/>
        <v>-4.0783049918707813E-3</v>
      </c>
      <c r="AJ526" s="28">
        <f t="shared" ca="1" si="292"/>
        <v>-3.7128842319055248E-3</v>
      </c>
      <c r="AK526" s="28">
        <f t="shared" ca="1" si="293"/>
        <v>-1.2895794475256329E-2</v>
      </c>
      <c r="AL526" s="28">
        <f t="shared" ca="1" si="294"/>
        <v>-1.3005202224878557E-2</v>
      </c>
      <c r="AM526" s="28">
        <f t="shared" ca="1" si="295"/>
        <v>-2.9739878634885069E-2</v>
      </c>
      <c r="AN526" s="28">
        <f t="shared" ca="1" si="273"/>
        <v>2.1280955391509371E-2</v>
      </c>
      <c r="AO526" s="28">
        <f t="shared" ca="1" si="296"/>
        <v>-1.9964674425106559E-2</v>
      </c>
      <c r="AP526" s="33">
        <f t="shared" ca="1" si="274"/>
        <v>-1.4078660047752538E-3</v>
      </c>
      <c r="AQ526" s="54"/>
      <c r="AR526" s="53"/>
      <c r="AS526" s="53"/>
      <c r="AT526" s="53"/>
      <c r="AU526" s="53"/>
    </row>
    <row r="527" spans="1:51" ht="15" customHeight="1" x14ac:dyDescent="0.25">
      <c r="A527" s="31">
        <f t="shared" ca="1" si="267"/>
        <v>25659</v>
      </c>
      <c r="B527" s="32">
        <f t="shared" ca="1" si="268"/>
        <v>1970</v>
      </c>
      <c r="C527" s="32">
        <f t="shared" ca="1" si="269"/>
        <v>4</v>
      </c>
      <c r="D527" s="48">
        <f>RAWDATA!A529</f>
        <v>197004</v>
      </c>
      <c r="E527" s="48">
        <f t="shared" ca="1" si="297"/>
        <v>-19.672499999999999</v>
      </c>
      <c r="F527" s="48">
        <f t="shared" ca="1" si="298"/>
        <v>-16.781200000000002</v>
      </c>
      <c r="G527" s="48">
        <f t="shared" ca="1" si="298"/>
        <v>-15.291200000000002</v>
      </c>
      <c r="H527" s="48">
        <f t="shared" ca="1" si="298"/>
        <v>-15.251900000000003</v>
      </c>
      <c r="I527" s="48">
        <f t="shared" ca="1" si="298"/>
        <v>-14.229700000000001</v>
      </c>
      <c r="J527" s="48">
        <f t="shared" ca="1" si="298"/>
        <v>-13.4975</v>
      </c>
      <c r="K527" s="48">
        <f t="shared" ca="1" si="298"/>
        <v>-12.409200000000002</v>
      </c>
      <c r="L527" s="48">
        <f t="shared" ca="1" si="298"/>
        <v>-14.281100000000002</v>
      </c>
      <c r="M527" s="48">
        <f t="shared" ca="1" si="298"/>
        <v>-14.816700000000001</v>
      </c>
      <c r="N527" s="48">
        <f t="shared" ca="1" si="298"/>
        <v>-16.6539</v>
      </c>
      <c r="P527" s="26">
        <f t="shared" ca="1" si="275"/>
        <v>0.66406442925244569</v>
      </c>
      <c r="Q527" s="26">
        <f t="shared" ca="1" si="276"/>
        <v>0.72286186444023348</v>
      </c>
      <c r="R527" s="26">
        <f t="shared" ca="1" si="277"/>
        <v>0.80223863116267613</v>
      </c>
      <c r="S527" s="26">
        <f t="shared" ca="1" si="278"/>
        <v>0.8173365574720296</v>
      </c>
      <c r="T527" s="26">
        <f t="shared" ca="1" si="279"/>
        <v>0.89777068118826853</v>
      </c>
      <c r="U527" s="26">
        <f t="shared" ca="1" si="280"/>
        <v>0.93601519624742968</v>
      </c>
      <c r="V527" s="26">
        <f t="shared" ca="1" si="281"/>
        <v>0.95600660403611271</v>
      </c>
      <c r="W527" s="26">
        <f t="shared" ca="1" si="282"/>
        <v>0.9465786352219091</v>
      </c>
      <c r="X527" s="26">
        <f t="shared" ca="1" si="283"/>
        <v>1.0301471141903316</v>
      </c>
      <c r="Y527" s="26">
        <f t="shared" ca="1" si="284"/>
        <v>1.011448272054756</v>
      </c>
      <c r="Z527" s="28">
        <f t="shared" ca="1" si="271"/>
        <v>2.4915500000000035E-2</v>
      </c>
      <c r="AA527" s="57">
        <f t="shared" ca="1" si="285"/>
        <v>-0.15288490000000002</v>
      </c>
      <c r="AB527" s="33">
        <f t="shared" ca="1" si="272"/>
        <v>-4.4681000000000026E-3</v>
      </c>
      <c r="AD527" s="28">
        <f t="shared" ca="1" si="286"/>
        <v>-0.21905815790996189</v>
      </c>
      <c r="AE527" s="28">
        <f t="shared" ca="1" si="287"/>
        <v>-0.18369690214793033</v>
      </c>
      <c r="AF527" s="28">
        <f t="shared" ca="1" si="288"/>
        <v>-0.16595069362301301</v>
      </c>
      <c r="AG527" s="28">
        <f t="shared" ca="1" si="289"/>
        <v>-0.16548685885789469</v>
      </c>
      <c r="AH527" s="28">
        <f t="shared" ca="1" si="290"/>
        <v>-0.15349739326540049</v>
      </c>
      <c r="AI527" s="28">
        <f t="shared" ca="1" si="291"/>
        <v>-0.14499687073380083</v>
      </c>
      <c r="AJ527" s="28">
        <f t="shared" ca="1" si="292"/>
        <v>-0.13249421639207951</v>
      </c>
      <c r="AK527" s="28">
        <f t="shared" ca="1" si="293"/>
        <v>-0.15409684794288689</v>
      </c>
      <c r="AL527" s="28">
        <f t="shared" ca="1" si="294"/>
        <v>-0.16036478075484373</v>
      </c>
      <c r="AM527" s="28">
        <f t="shared" ca="1" si="295"/>
        <v>-0.18216836852787621</v>
      </c>
      <c r="AN527" s="28">
        <f t="shared" ca="1" si="273"/>
        <v>3.0110955387586125E-2</v>
      </c>
      <c r="AO527" s="28">
        <f t="shared" ca="1" si="296"/>
        <v>-0.16591870218113408</v>
      </c>
      <c r="AP527" s="33">
        <f t="shared" ca="1" si="274"/>
        <v>-5.3478724602258887E-3</v>
      </c>
      <c r="AQ527" s="54"/>
      <c r="AR527" s="53"/>
      <c r="AS527" s="53"/>
      <c r="AT527" s="53"/>
      <c r="AU527" s="53"/>
    </row>
    <row r="528" spans="1:51" ht="15" customHeight="1" x14ac:dyDescent="0.25">
      <c r="A528" s="31">
        <f t="shared" ca="1" si="267"/>
        <v>25689</v>
      </c>
      <c r="B528" s="32">
        <f t="shared" ca="1" si="268"/>
        <v>1970</v>
      </c>
      <c r="C528" s="32">
        <f t="shared" ca="1" si="269"/>
        <v>5</v>
      </c>
      <c r="D528" s="48">
        <f>RAWDATA!A530</f>
        <v>197005</v>
      </c>
      <c r="E528" s="48">
        <f t="shared" ca="1" si="297"/>
        <v>-8.7360000000000007</v>
      </c>
      <c r="F528" s="48">
        <f t="shared" ca="1" si="298"/>
        <v>-9.0838000000000001</v>
      </c>
      <c r="G528" s="48">
        <f t="shared" ca="1" si="298"/>
        <v>-8.7262000000000004</v>
      </c>
      <c r="H528" s="48">
        <f t="shared" ca="1" si="298"/>
        <v>-9.0946999999999996</v>
      </c>
      <c r="I528" s="48">
        <f t="shared" ca="1" si="298"/>
        <v>-9.7881999999999998</v>
      </c>
      <c r="J528" s="48">
        <f t="shared" ca="1" si="298"/>
        <v>-9.3534000000000006</v>
      </c>
      <c r="K528" s="48">
        <f t="shared" ca="1" si="298"/>
        <v>-8.35</v>
      </c>
      <c r="L528" s="48">
        <f t="shared" ca="1" si="298"/>
        <v>-9.1289000000000016</v>
      </c>
      <c r="M528" s="48">
        <f t="shared" ca="1" si="298"/>
        <v>-9.1423000000000005</v>
      </c>
      <c r="N528" s="48">
        <f t="shared" ca="1" si="298"/>
        <v>-9.165499999999998</v>
      </c>
      <c r="P528" s="26">
        <f t="shared" ca="1" si="275"/>
        <v>0.60605176071295208</v>
      </c>
      <c r="Q528" s="26">
        <f t="shared" ca="1" si="276"/>
        <v>0.65719853839821152</v>
      </c>
      <c r="R528" s="26">
        <f t="shared" ca="1" si="277"/>
        <v>0.73223368373015874</v>
      </c>
      <c r="S528" s="26">
        <f t="shared" ca="1" si="278"/>
        <v>0.74300224957962091</v>
      </c>
      <c r="T528" s="26">
        <f t="shared" ca="1" si="279"/>
        <v>0.80989509137219839</v>
      </c>
      <c r="U528" s="26">
        <f t="shared" ca="1" si="280"/>
        <v>0.84846595088162258</v>
      </c>
      <c r="V528" s="26">
        <f t="shared" ca="1" si="281"/>
        <v>0.87618005259909726</v>
      </c>
      <c r="W528" s="26">
        <f t="shared" ca="1" si="282"/>
        <v>0.86016641819113626</v>
      </c>
      <c r="X528" s="26">
        <f t="shared" ca="1" si="283"/>
        <v>0.93596797456970882</v>
      </c>
      <c r="Y528" s="26">
        <f t="shared" ca="1" si="284"/>
        <v>0.9187439806795773</v>
      </c>
      <c r="Z528" s="28">
        <f t="shared" ca="1" si="271"/>
        <v>-2.4400000000000532E-3</v>
      </c>
      <c r="AA528" s="57">
        <f t="shared" ca="1" si="285"/>
        <v>-9.0569000000000011E-2</v>
      </c>
      <c r="AB528" s="33">
        <f t="shared" ca="1" si="272"/>
        <v>-9.700000000000264E-4</v>
      </c>
      <c r="AD528" s="28">
        <f t="shared" ca="1" si="286"/>
        <v>-9.1413780636315195E-2</v>
      </c>
      <c r="AE528" s="28">
        <f t="shared" ca="1" si="287"/>
        <v>-9.5231982861785566E-2</v>
      </c>
      <c r="AF528" s="28">
        <f t="shared" ca="1" si="288"/>
        <v>-9.1306405615805372E-2</v>
      </c>
      <c r="AG528" s="28">
        <f t="shared" ca="1" si="289"/>
        <v>-9.5351880673794034E-2</v>
      </c>
      <c r="AH528" s="28">
        <f t="shared" ca="1" si="290"/>
        <v>-0.10300994707664254</v>
      </c>
      <c r="AI528" s="28">
        <f t="shared" ca="1" si="291"/>
        <v>-9.8201756385282224E-2</v>
      </c>
      <c r="AJ528" s="28">
        <f t="shared" ca="1" si="292"/>
        <v>-8.7193211702377371E-2</v>
      </c>
      <c r="AK528" s="28">
        <f t="shared" ca="1" si="293"/>
        <v>-9.572816714886484E-2</v>
      </c>
      <c r="AL528" s="28">
        <f t="shared" ca="1" si="294"/>
        <v>-9.5875639646611957E-2</v>
      </c>
      <c r="AM528" s="28">
        <f t="shared" ca="1" si="295"/>
        <v>-9.6131016598689029E-2</v>
      </c>
      <c r="AN528" s="28">
        <f t="shared" ca="1" si="273"/>
        <v>-2.6804463736001261E-3</v>
      </c>
      <c r="AO528" s="28">
        <f t="shared" ca="1" si="296"/>
        <v>-9.4936149762282901E-2</v>
      </c>
      <c r="AP528" s="33">
        <f t="shared" ca="1" si="274"/>
        <v>-1.0671783603675988E-3</v>
      </c>
      <c r="AQ528" s="54"/>
      <c r="AR528" s="53"/>
      <c r="AS528" s="53"/>
      <c r="AT528" s="53"/>
      <c r="AU528" s="53"/>
    </row>
    <row r="529" spans="1:51" ht="15" customHeight="1" x14ac:dyDescent="0.25">
      <c r="A529" s="31">
        <f t="shared" ca="1" si="267"/>
        <v>25720</v>
      </c>
      <c r="B529" s="32">
        <f t="shared" ca="1" si="268"/>
        <v>1970</v>
      </c>
      <c r="C529" s="32">
        <f t="shared" ca="1" si="269"/>
        <v>6</v>
      </c>
      <c r="D529" s="48">
        <f>RAWDATA!A531</f>
        <v>197006</v>
      </c>
      <c r="E529" s="48">
        <f t="shared" ca="1" si="297"/>
        <v>-11.006</v>
      </c>
      <c r="F529" s="48">
        <f t="shared" ca="1" si="298"/>
        <v>-9.597900000000001</v>
      </c>
      <c r="G529" s="48">
        <f t="shared" ca="1" si="298"/>
        <v>-7.9266000000000005</v>
      </c>
      <c r="H529" s="48">
        <f t="shared" ca="1" si="298"/>
        <v>-7.1927000000000003</v>
      </c>
      <c r="I529" s="48">
        <f t="shared" ca="1" si="298"/>
        <v>-6.7940000000000005</v>
      </c>
      <c r="J529" s="48">
        <f t="shared" ca="1" si="298"/>
        <v>-6.7884000000000011</v>
      </c>
      <c r="K529" s="48">
        <f t="shared" ca="1" si="298"/>
        <v>-5.4641000000000002</v>
      </c>
      <c r="L529" s="48">
        <f t="shared" ca="1" si="298"/>
        <v>-6.0675000000000008</v>
      </c>
      <c r="M529" s="48">
        <f t="shared" ca="1" si="298"/>
        <v>-5.7778</v>
      </c>
      <c r="N529" s="48">
        <f t="shared" ca="1" si="298"/>
        <v>-5.4631000000000007</v>
      </c>
      <c r="P529" s="26">
        <f t="shared" ca="1" si="275"/>
        <v>0.53934970392888459</v>
      </c>
      <c r="Q529" s="26">
        <f t="shared" ca="1" si="276"/>
        <v>0.5941212798812896</v>
      </c>
      <c r="R529" s="26">
        <f t="shared" ca="1" si="277"/>
        <v>0.6741924485556039</v>
      </c>
      <c r="S529" s="26">
        <f t="shared" ca="1" si="278"/>
        <v>0.6895603267741075</v>
      </c>
      <c r="T529" s="26">
        <f t="shared" ca="1" si="279"/>
        <v>0.75487081886437124</v>
      </c>
      <c r="U529" s="26">
        <f t="shared" ca="1" si="280"/>
        <v>0.79086868827197443</v>
      </c>
      <c r="V529" s="26">
        <f t="shared" ca="1" si="281"/>
        <v>0.82830469834502995</v>
      </c>
      <c r="W529" s="26">
        <f t="shared" ca="1" si="282"/>
        <v>0.80797582076738905</v>
      </c>
      <c r="X529" s="26">
        <f t="shared" ca="1" si="283"/>
        <v>0.88188961693502022</v>
      </c>
      <c r="Y529" s="26">
        <f t="shared" ca="1" si="284"/>
        <v>0.86855207827107128</v>
      </c>
      <c r="Z529" s="28">
        <f t="shared" ca="1" si="271"/>
        <v>4.681499999999994E-2</v>
      </c>
      <c r="AA529" s="57">
        <f t="shared" ca="1" si="285"/>
        <v>-7.2078100000000006E-2</v>
      </c>
      <c r="AB529" s="33">
        <f t="shared" ca="1" si="272"/>
        <v>1.5873600000000015E-2</v>
      </c>
      <c r="AD529" s="28">
        <f t="shared" ca="1" si="286"/>
        <v>-0.11660123425883102</v>
      </c>
      <c r="AE529" s="28">
        <f t="shared" ca="1" si="287"/>
        <v>-0.10090268877127923</v>
      </c>
      <c r="AF529" s="28">
        <f t="shared" ca="1" si="288"/>
        <v>-8.2584100946149208E-2</v>
      </c>
      <c r="AG529" s="28">
        <f t="shared" ca="1" si="289"/>
        <v>-7.4644885496667035E-2</v>
      </c>
      <c r="AH529" s="28">
        <f t="shared" ca="1" si="290"/>
        <v>-7.0358088686296491E-2</v>
      </c>
      <c r="AI529" s="28">
        <f t="shared" ca="1" si="291"/>
        <v>-7.0298008522173813E-2</v>
      </c>
      <c r="AJ529" s="28">
        <f t="shared" ca="1" si="292"/>
        <v>-5.6190529450023945E-2</v>
      </c>
      <c r="AK529" s="28">
        <f t="shared" ca="1" si="293"/>
        <v>-6.2593746771072961E-2</v>
      </c>
      <c r="AL529" s="28">
        <f t="shared" ca="1" si="294"/>
        <v>-5.9514363381492089E-2</v>
      </c>
      <c r="AM529" s="28">
        <f t="shared" ca="1" si="295"/>
        <v>-5.6179951513906048E-2</v>
      </c>
      <c r="AN529" s="28">
        <f t="shared" ca="1" si="273"/>
        <v>5.0904804067356049E-2</v>
      </c>
      <c r="AO529" s="28">
        <f t="shared" ca="1" si="296"/>
        <v>-7.4807709220303109E-2</v>
      </c>
      <c r="AP529" s="33">
        <f t="shared" ca="1" si="274"/>
        <v>1.6960551772604041E-2</v>
      </c>
      <c r="AQ529" s="54"/>
      <c r="AR529" s="53"/>
      <c r="AS529" s="53"/>
      <c r="AT529" s="53"/>
      <c r="AU529" s="53"/>
    </row>
    <row r="530" spans="1:51" ht="15" customHeight="1" x14ac:dyDescent="0.25">
      <c r="A530" s="31">
        <f t="shared" ca="1" si="267"/>
        <v>25750</v>
      </c>
      <c r="B530" s="32">
        <f t="shared" ca="1" si="268"/>
        <v>1970</v>
      </c>
      <c r="C530" s="32">
        <f t="shared" ca="1" si="269"/>
        <v>7</v>
      </c>
      <c r="D530" s="48">
        <f>RAWDATA!A532</f>
        <v>197007</v>
      </c>
      <c r="E530" s="48">
        <f t="shared" ca="1" si="297"/>
        <v>3.8614000000000006</v>
      </c>
      <c r="F530" s="48">
        <f t="shared" ca="1" si="298"/>
        <v>5.878400000000001</v>
      </c>
      <c r="G530" s="48">
        <f t="shared" ca="1" si="298"/>
        <v>5.5276000000000005</v>
      </c>
      <c r="H530" s="48">
        <f t="shared" ca="1" si="298"/>
        <v>6.1910000000000007</v>
      </c>
      <c r="I530" s="48">
        <f t="shared" ca="1" si="298"/>
        <v>6.6773000000000007</v>
      </c>
      <c r="J530" s="48">
        <f t="shared" ca="1" si="298"/>
        <v>5.9201000000000006</v>
      </c>
      <c r="K530" s="48">
        <f t="shared" ca="1" si="298"/>
        <v>7.2743000000000002</v>
      </c>
      <c r="L530" s="48">
        <f t="shared" ca="1" si="298"/>
        <v>6.4511000000000003</v>
      </c>
      <c r="M530" s="48">
        <f t="shared" ca="1" si="298"/>
        <v>6.1268000000000002</v>
      </c>
      <c r="N530" s="48">
        <f t="shared" ca="1" si="298"/>
        <v>6.0506000000000002</v>
      </c>
      <c r="P530" s="26">
        <f t="shared" ca="1" si="275"/>
        <v>0.56017615339639448</v>
      </c>
      <c r="Q530" s="26">
        <f t="shared" ca="1" si="276"/>
        <v>0.62904610519783133</v>
      </c>
      <c r="R530" s="26">
        <f t="shared" ca="1" si="277"/>
        <v>0.71145911034196352</v>
      </c>
      <c r="S530" s="26">
        <f t="shared" ca="1" si="278"/>
        <v>0.73225100660469244</v>
      </c>
      <c r="T530" s="26">
        <f t="shared" ca="1" si="279"/>
        <v>0.80527580805240184</v>
      </c>
      <c r="U530" s="26">
        <f t="shared" ca="1" si="280"/>
        <v>0.83768890548636366</v>
      </c>
      <c r="V530" s="26">
        <f t="shared" ca="1" si="281"/>
        <v>0.88855806701674245</v>
      </c>
      <c r="W530" s="26">
        <f t="shared" ca="1" si="282"/>
        <v>0.8600991489409141</v>
      </c>
      <c r="X530" s="26">
        <f t="shared" ca="1" si="283"/>
        <v>0.93592122998539518</v>
      </c>
      <c r="Y530" s="26">
        <f t="shared" ca="1" si="284"/>
        <v>0.92110469031894071</v>
      </c>
      <c r="Z530" s="28">
        <f t="shared" ca="1" si="271"/>
        <v>1.2188000000000088E-2</v>
      </c>
      <c r="AA530" s="57">
        <f t="shared" ca="1" si="285"/>
        <v>5.9958600000000001E-2</v>
      </c>
      <c r="AB530" s="33">
        <f t="shared" ca="1" si="272"/>
        <v>9.2840000000002365E-4</v>
      </c>
      <c r="AD530" s="28">
        <f t="shared" ca="1" si="286"/>
        <v>3.7887132021421577E-2</v>
      </c>
      <c r="AE530" s="28">
        <f t="shared" ca="1" si="287"/>
        <v>5.7121079809708993E-2</v>
      </c>
      <c r="AF530" s="28">
        <f t="shared" ca="1" si="288"/>
        <v>5.380234408814899E-2</v>
      </c>
      <c r="AG530" s="28">
        <f t="shared" ca="1" si="289"/>
        <v>6.0069173465910106E-2</v>
      </c>
      <c r="AH530" s="28">
        <f t="shared" ca="1" si="290"/>
        <v>6.4638203669102515E-2</v>
      </c>
      <c r="AI530" s="28">
        <f t="shared" ca="1" si="291"/>
        <v>5.7514850308922429E-2</v>
      </c>
      <c r="AJ530" s="28">
        <f t="shared" ca="1" si="292"/>
        <v>7.0218919582726025E-2</v>
      </c>
      <c r="AK530" s="28">
        <f t="shared" ca="1" si="293"/>
        <v>6.2515538787908317E-2</v>
      </c>
      <c r="AL530" s="28">
        <f t="shared" ca="1" si="294"/>
        <v>5.9464419630323812E-2</v>
      </c>
      <c r="AM530" s="28">
        <f t="shared" ca="1" si="295"/>
        <v>5.8746152715223272E-2</v>
      </c>
      <c r="AN530" s="28">
        <f t="shared" ca="1" si="273"/>
        <v>1.1601180257208257E-2</v>
      </c>
      <c r="AO530" s="28">
        <f t="shared" ca="1" si="296"/>
        <v>5.8229850757473264E-2</v>
      </c>
      <c r="AP530" s="33">
        <f t="shared" ca="1" si="274"/>
        <v>8.7543541530027413E-4</v>
      </c>
      <c r="AQ530" s="54"/>
      <c r="AR530" s="53"/>
      <c r="AS530" s="53"/>
      <c r="AT530" s="53"/>
      <c r="AU530" s="53"/>
    </row>
    <row r="531" spans="1:51" ht="15" customHeight="1" x14ac:dyDescent="0.25">
      <c r="A531" s="31">
        <f t="shared" ca="1" si="267"/>
        <v>25781</v>
      </c>
      <c r="B531" s="32">
        <f t="shared" ca="1" si="268"/>
        <v>1970</v>
      </c>
      <c r="C531" s="32">
        <f t="shared" ca="1" si="269"/>
        <v>8</v>
      </c>
      <c r="D531" s="48">
        <f>RAWDATA!A533</f>
        <v>197008</v>
      </c>
      <c r="E531" s="48">
        <f t="shared" ca="1" si="297"/>
        <v>7.0731999999999999</v>
      </c>
      <c r="F531" s="48">
        <f t="shared" ca="1" si="298"/>
        <v>6.2643000000000013</v>
      </c>
      <c r="G531" s="48">
        <f t="shared" ca="1" si="298"/>
        <v>6.0667</v>
      </c>
      <c r="H531" s="48">
        <f t="shared" ca="1" si="298"/>
        <v>6.5327000000000002</v>
      </c>
      <c r="I531" s="48">
        <f t="shared" ca="1" si="298"/>
        <v>5.6858000000000004</v>
      </c>
      <c r="J531" s="48">
        <f t="shared" ca="1" si="298"/>
        <v>5.8526000000000007</v>
      </c>
      <c r="K531" s="48">
        <f t="shared" ca="1" si="298"/>
        <v>5.1323000000000008</v>
      </c>
      <c r="L531" s="48">
        <f t="shared" ca="1" si="298"/>
        <v>5.9437000000000006</v>
      </c>
      <c r="M531" s="48">
        <f t="shared" ca="1" si="298"/>
        <v>5.4495000000000005</v>
      </c>
      <c r="N531" s="48">
        <f t="shared" ca="1" si="298"/>
        <v>6.3448000000000002</v>
      </c>
      <c r="P531" s="26">
        <f t="shared" ca="1" si="275"/>
        <v>0.59979853307842823</v>
      </c>
      <c r="Q531" s="26">
        <f t="shared" ca="1" si="276"/>
        <v>0.66845144036573911</v>
      </c>
      <c r="R531" s="26">
        <f t="shared" ca="1" si="277"/>
        <v>0.75462120018907941</v>
      </c>
      <c r="S531" s="26">
        <f t="shared" ca="1" si="278"/>
        <v>0.78008676811315714</v>
      </c>
      <c r="T531" s="26">
        <f t="shared" ca="1" si="279"/>
        <v>0.85106217994664535</v>
      </c>
      <c r="U531" s="26">
        <f t="shared" ca="1" si="280"/>
        <v>0.88671548636885866</v>
      </c>
      <c r="V531" s="26">
        <f t="shared" ca="1" si="281"/>
        <v>0.93416153269024271</v>
      </c>
      <c r="W531" s="26">
        <f t="shared" ca="1" si="282"/>
        <v>0.9112208620565152</v>
      </c>
      <c r="X531" s="26">
        <f t="shared" ca="1" si="283"/>
        <v>0.98692425741344925</v>
      </c>
      <c r="Y531" s="26">
        <f t="shared" ca="1" si="284"/>
        <v>0.9795469407102968</v>
      </c>
      <c r="Z531" s="28">
        <f t="shared" ca="1" si="271"/>
        <v>-7.7160000000000561E-3</v>
      </c>
      <c r="AA531" s="57">
        <f t="shared" ca="1" si="285"/>
        <v>6.0345600000000006E-2</v>
      </c>
      <c r="AB531" s="33">
        <f t="shared" ca="1" si="272"/>
        <v>-1.3741000000000517E-3</v>
      </c>
      <c r="AD531" s="28">
        <f t="shared" ca="1" si="286"/>
        <v>6.8342526725299876E-2</v>
      </c>
      <c r="AE531" s="28">
        <f t="shared" ca="1" si="287"/>
        <v>6.0759200995544986E-2</v>
      </c>
      <c r="AF531" s="28">
        <f t="shared" ca="1" si="288"/>
        <v>5.8897955515192203E-2</v>
      </c>
      <c r="AG531" s="28">
        <f t="shared" ca="1" si="289"/>
        <v>6.3281794287083332E-2</v>
      </c>
      <c r="AH531" s="28">
        <f t="shared" ca="1" si="290"/>
        <v>5.5300355384628241E-2</v>
      </c>
      <c r="AI531" s="28">
        <f t="shared" ca="1" si="291"/>
        <v>5.6877374352051112E-2</v>
      </c>
      <c r="AJ531" s="28">
        <f t="shared" ca="1" si="292"/>
        <v>5.004937103559453E-2</v>
      </c>
      <c r="AK531" s="28">
        <f t="shared" ca="1" si="293"/>
        <v>5.7737634947898991E-2</v>
      </c>
      <c r="AL531" s="28">
        <f t="shared" ca="1" si="294"/>
        <v>5.3061979341761899E-2</v>
      </c>
      <c r="AM531" s="28">
        <f t="shared" ca="1" si="295"/>
        <v>6.1516459305248773E-2</v>
      </c>
      <c r="AN531" s="28">
        <f t="shared" ca="1" si="273"/>
        <v>-7.2616445369170918E-3</v>
      </c>
      <c r="AO531" s="28">
        <f t="shared" ca="1" si="296"/>
        <v>5.859489272107208E-2</v>
      </c>
      <c r="AP531" s="33">
        <f t="shared" ca="1" si="274"/>
        <v>-1.3056733975667437E-3</v>
      </c>
      <c r="AQ531" s="54"/>
      <c r="AR531" s="53"/>
      <c r="AS531" s="53"/>
      <c r="AT531" s="53"/>
      <c r="AU531" s="53"/>
    </row>
    <row r="532" spans="1:51" ht="15" customHeight="1" x14ac:dyDescent="0.25">
      <c r="A532" s="31">
        <f t="shared" ca="1" si="267"/>
        <v>25812</v>
      </c>
      <c r="B532" s="32">
        <f t="shared" ca="1" si="268"/>
        <v>1970</v>
      </c>
      <c r="C532" s="32">
        <f t="shared" ca="1" si="269"/>
        <v>9</v>
      </c>
      <c r="D532" s="48">
        <f>RAWDATA!A534</f>
        <v>197009</v>
      </c>
      <c r="E532" s="48">
        <f t="shared" ca="1" si="297"/>
        <v>17.665700000000001</v>
      </c>
      <c r="F532" s="48">
        <f t="shared" ca="1" si="298"/>
        <v>15.052700000000002</v>
      </c>
      <c r="G532" s="48">
        <f t="shared" ca="1" si="298"/>
        <v>14.056000000000001</v>
      </c>
      <c r="H532" s="48">
        <f t="shared" ca="1" si="298"/>
        <v>11.3908</v>
      </c>
      <c r="I532" s="48">
        <f t="shared" ca="1" si="298"/>
        <v>10.4544</v>
      </c>
      <c r="J532" s="48">
        <f t="shared" ca="1" si="298"/>
        <v>10.359200000000001</v>
      </c>
      <c r="K532" s="48">
        <f t="shared" ca="1" si="298"/>
        <v>7.8340000000000005</v>
      </c>
      <c r="L532" s="48">
        <f t="shared" ca="1" si="298"/>
        <v>9.2767000000000017</v>
      </c>
      <c r="M532" s="48">
        <f t="shared" ca="1" si="298"/>
        <v>10.040900000000001</v>
      </c>
      <c r="N532" s="48">
        <f t="shared" ca="1" si="298"/>
        <v>13.166599999999999</v>
      </c>
      <c r="P532" s="26">
        <f t="shared" ca="1" si="275"/>
        <v>0.70575714253646415</v>
      </c>
      <c r="Q532" s="26">
        <f t="shared" ca="1" si="276"/>
        <v>0.76907143032967273</v>
      </c>
      <c r="R532" s="26">
        <f t="shared" ca="1" si="277"/>
        <v>0.86069075608765644</v>
      </c>
      <c r="S532" s="26">
        <f t="shared" ca="1" si="278"/>
        <v>0.86894489169539058</v>
      </c>
      <c r="T532" s="26">
        <f t="shared" ca="1" si="279"/>
        <v>0.94003562448698741</v>
      </c>
      <c r="U532" s="26">
        <f t="shared" ca="1" si="280"/>
        <v>0.97857211703278135</v>
      </c>
      <c r="V532" s="26">
        <f t="shared" ca="1" si="281"/>
        <v>1.0073437471611963</v>
      </c>
      <c r="W532" s="26">
        <f t="shared" ca="1" si="282"/>
        <v>0.99575208776691204</v>
      </c>
      <c r="X532" s="26">
        <f t="shared" ca="1" si="283"/>
        <v>1.0860203351760762</v>
      </c>
      <c r="Y532" s="26">
        <f t="shared" ca="1" si="284"/>
        <v>1.1085199682058589</v>
      </c>
      <c r="Z532" s="28">
        <f t="shared" ca="1" si="271"/>
        <v>-4.7554500000000055E-2</v>
      </c>
      <c r="AA532" s="57">
        <f t="shared" ca="1" si="285"/>
        <v>0.119297</v>
      </c>
      <c r="AB532" s="33">
        <f t="shared" ca="1" si="272"/>
        <v>-3.2594999999999846E-3</v>
      </c>
      <c r="AD532" s="28">
        <f t="shared" ca="1" si="286"/>
        <v>0.1626773669458996</v>
      </c>
      <c r="AE532" s="28">
        <f t="shared" ca="1" si="287"/>
        <v>0.1402200982752794</v>
      </c>
      <c r="AF532" s="28">
        <f t="shared" ca="1" si="288"/>
        <v>0.13151936986356846</v>
      </c>
      <c r="AG532" s="28">
        <f t="shared" ca="1" si="289"/>
        <v>0.10787455281646385</v>
      </c>
      <c r="AH532" s="28">
        <f t="shared" ca="1" si="290"/>
        <v>9.9432580114891839E-2</v>
      </c>
      <c r="AI532" s="28">
        <f t="shared" ca="1" si="291"/>
        <v>9.8570314331457673E-2</v>
      </c>
      <c r="AJ532" s="28">
        <f t="shared" ca="1" si="292"/>
        <v>7.5422821645859811E-2</v>
      </c>
      <c r="AK532" s="28">
        <f t="shared" ca="1" si="293"/>
        <v>8.8713011721036322E-2</v>
      </c>
      <c r="AL532" s="28">
        <f t="shared" ca="1" si="294"/>
        <v>9.5681928878892542E-2</v>
      </c>
      <c r="AM532" s="28">
        <f t="shared" ca="1" si="295"/>
        <v>0.12369088324075626</v>
      </c>
      <c r="AN532" s="28">
        <f t="shared" ca="1" si="273"/>
        <v>-4.1762326550765089E-2</v>
      </c>
      <c r="AO532" s="28">
        <f t="shared" ca="1" si="296"/>
        <v>0.11270080966291024</v>
      </c>
      <c r="AP532" s="33">
        <f t="shared" ca="1" si="274"/>
        <v>-3.0144036030858301E-3</v>
      </c>
      <c r="AQ532" s="54"/>
      <c r="AR532" s="53"/>
      <c r="AS532" s="53"/>
      <c r="AT532" s="53"/>
      <c r="AU532" s="53"/>
    </row>
    <row r="533" spans="1:51" ht="15" customHeight="1" x14ac:dyDescent="0.25">
      <c r="A533" s="31">
        <f t="shared" ca="1" si="267"/>
        <v>25842</v>
      </c>
      <c r="B533" s="32">
        <f t="shared" ca="1" si="268"/>
        <v>1970</v>
      </c>
      <c r="C533" s="32">
        <f t="shared" ca="1" si="269"/>
        <v>10</v>
      </c>
      <c r="D533" s="48">
        <f>RAWDATA!A535</f>
        <v>197010</v>
      </c>
      <c r="E533" s="48">
        <f t="shared" ca="1" si="297"/>
        <v>-11.2042</v>
      </c>
      <c r="F533" s="48">
        <f t="shared" ca="1" si="298"/>
        <v>-8.8875999999999991</v>
      </c>
      <c r="G533" s="48">
        <f t="shared" ca="1" si="298"/>
        <v>-6.5912000000000006</v>
      </c>
      <c r="H533" s="48">
        <f t="shared" ca="1" si="298"/>
        <v>-5.3184000000000005</v>
      </c>
      <c r="I533" s="48">
        <f t="shared" ca="1" si="298"/>
        <v>-5.1895000000000007</v>
      </c>
      <c r="J533" s="48">
        <f t="shared" ca="1" si="298"/>
        <v>-3.7923</v>
      </c>
      <c r="K533" s="48">
        <f t="shared" ca="1" si="298"/>
        <v>-2.6247000000000003</v>
      </c>
      <c r="L533" s="48">
        <f t="shared" ca="1" si="298"/>
        <v>-3.2781000000000002</v>
      </c>
      <c r="M533" s="48">
        <f t="shared" ca="1" si="298"/>
        <v>-1.7593000000000001</v>
      </c>
      <c r="N533" s="48">
        <f t="shared" ca="1" si="298"/>
        <v>-3.2766999999999999</v>
      </c>
      <c r="P533" s="26">
        <f t="shared" ca="1" si="275"/>
        <v>0.62668270077239363</v>
      </c>
      <c r="Q533" s="26">
        <f t="shared" ca="1" si="276"/>
        <v>0.70071943788769275</v>
      </c>
      <c r="R533" s="26">
        <f t="shared" ca="1" si="277"/>
        <v>0.80396090697240685</v>
      </c>
      <c r="S533" s="26">
        <f t="shared" ca="1" si="278"/>
        <v>0.82273092657546287</v>
      </c>
      <c r="T533" s="26">
        <f t="shared" ca="1" si="279"/>
        <v>0.89125247575423516</v>
      </c>
      <c r="U533" s="26">
        <f t="shared" ca="1" si="280"/>
        <v>0.9414617266385471</v>
      </c>
      <c r="V533" s="26">
        <f t="shared" ca="1" si="281"/>
        <v>0.98090399582945642</v>
      </c>
      <c r="W533" s="26">
        <f t="shared" ca="1" si="282"/>
        <v>0.96311033857782491</v>
      </c>
      <c r="X533" s="26">
        <f t="shared" ca="1" si="283"/>
        <v>1.0669139794193236</v>
      </c>
      <c r="Y533" s="26">
        <f t="shared" ca="1" si="284"/>
        <v>1.0721970944076575</v>
      </c>
      <c r="Z533" s="28">
        <f t="shared" ca="1" si="271"/>
        <v>7.527900000000004E-2</v>
      </c>
      <c r="AA533" s="57">
        <f t="shared" ca="1" si="285"/>
        <v>-5.1922000000000003E-2</v>
      </c>
      <c r="AB533" s="33">
        <f t="shared" ca="1" si="272"/>
        <v>2.6742000000000078E-2</v>
      </c>
      <c r="AD533" s="28">
        <f t="shared" ca="1" si="286"/>
        <v>-0.1188308344058167</v>
      </c>
      <c r="AE533" s="28">
        <f t="shared" ca="1" si="287"/>
        <v>-9.3076276824607035E-2</v>
      </c>
      <c r="AF533" s="28">
        <f t="shared" ca="1" si="288"/>
        <v>-6.8184626776152973E-2</v>
      </c>
      <c r="AG533" s="28">
        <f t="shared" ca="1" si="289"/>
        <v>-5.4650502456789291E-2</v>
      </c>
      <c r="AH533" s="28">
        <f t="shared" ca="1" si="290"/>
        <v>-5.3290023366824223E-2</v>
      </c>
      <c r="AI533" s="28">
        <f t="shared" ca="1" si="291"/>
        <v>-3.8660789939545366E-2</v>
      </c>
      <c r="AJ533" s="28">
        <f t="shared" ca="1" si="292"/>
        <v>-2.659760092901094E-2</v>
      </c>
      <c r="AK533" s="28">
        <f t="shared" ca="1" si="293"/>
        <v>-3.3330335540341025E-2</v>
      </c>
      <c r="AL533" s="28">
        <f t="shared" ca="1" si="294"/>
        <v>-1.774959620747836E-2</v>
      </c>
      <c r="AM533" s="28">
        <f t="shared" ca="1" si="295"/>
        <v>-3.3315861156897858E-2</v>
      </c>
      <c r="AN533" s="28">
        <f t="shared" ca="1" si="273"/>
        <v>8.0420826933023742E-2</v>
      </c>
      <c r="AO533" s="28">
        <f t="shared" ca="1" si="296"/>
        <v>-5.3318501630791174E-2</v>
      </c>
      <c r="AP533" s="33">
        <f t="shared" ca="1" si="274"/>
        <v>2.7785772948603064E-2</v>
      </c>
      <c r="AQ533" s="54"/>
      <c r="AR533" s="53"/>
      <c r="AS533" s="53"/>
      <c r="AT533" s="53"/>
      <c r="AU533" s="53"/>
    </row>
    <row r="534" spans="1:51" ht="15" customHeight="1" x14ac:dyDescent="0.25">
      <c r="A534" s="31">
        <f t="shared" ca="1" si="267"/>
        <v>25873</v>
      </c>
      <c r="B534" s="32">
        <f t="shared" ca="1" si="268"/>
        <v>1970</v>
      </c>
      <c r="C534" s="32">
        <f t="shared" ca="1" si="269"/>
        <v>11</v>
      </c>
      <c r="D534" s="48">
        <f>RAWDATA!A536</f>
        <v>197011</v>
      </c>
      <c r="E534" s="48">
        <f t="shared" ca="1" si="297"/>
        <v>-1.4705000000000001</v>
      </c>
      <c r="F534" s="48">
        <f t="shared" ca="1" si="298"/>
        <v>0.31859999999999994</v>
      </c>
      <c r="G534" s="48">
        <f t="shared" ca="1" si="298"/>
        <v>0.17480000000000012</v>
      </c>
      <c r="H534" s="48">
        <f t="shared" ca="1" si="298"/>
        <v>0.92600000000000005</v>
      </c>
      <c r="I534" s="48">
        <f t="shared" ca="1" si="298"/>
        <v>1.3507</v>
      </c>
      <c r="J534" s="48">
        <f t="shared" ca="1" si="298"/>
        <v>1.6237000000000001</v>
      </c>
      <c r="K534" s="48">
        <f t="shared" ca="1" si="298"/>
        <v>2.3398000000000003</v>
      </c>
      <c r="L534" s="48">
        <f t="shared" ca="1" si="298"/>
        <v>2.4993000000000003</v>
      </c>
      <c r="M534" s="48">
        <f t="shared" ca="1" si="298"/>
        <v>0.57890000000000019</v>
      </c>
      <c r="N534" s="48">
        <f t="shared" ca="1" si="298"/>
        <v>0.45650000000000002</v>
      </c>
      <c r="P534" s="26">
        <f t="shared" ca="1" si="275"/>
        <v>0.61746733165753565</v>
      </c>
      <c r="Q534" s="26">
        <f t="shared" ca="1" si="276"/>
        <v>0.7029519300168029</v>
      </c>
      <c r="R534" s="26">
        <f t="shared" ca="1" si="277"/>
        <v>0.80536623063779467</v>
      </c>
      <c r="S534" s="26">
        <f t="shared" ca="1" si="278"/>
        <v>0.8303494149555517</v>
      </c>
      <c r="T534" s="26">
        <f t="shared" ca="1" si="279"/>
        <v>0.90329062294424756</v>
      </c>
      <c r="U534" s="26">
        <f t="shared" ca="1" si="280"/>
        <v>0.95674824069397724</v>
      </c>
      <c r="V534" s="26">
        <f t="shared" ca="1" si="281"/>
        <v>1.0038551875238741</v>
      </c>
      <c r="W534" s="26">
        <f t="shared" ca="1" si="282"/>
        <v>0.98718135526990047</v>
      </c>
      <c r="X534" s="26">
        <f t="shared" ca="1" si="283"/>
        <v>1.0730903444461821</v>
      </c>
      <c r="Y534" s="26">
        <f t="shared" ca="1" si="284"/>
        <v>1.0770916741436285</v>
      </c>
      <c r="Z534" s="28">
        <f t="shared" ca="1" si="271"/>
        <v>1.093649999999996E-2</v>
      </c>
      <c r="AA534" s="57">
        <f t="shared" ca="1" si="285"/>
        <v>8.7978000000000015E-3</v>
      </c>
      <c r="AB534" s="33">
        <f t="shared" ca="1" si="272"/>
        <v>-3.6208000000000143E-3</v>
      </c>
      <c r="AD534" s="28">
        <f t="shared" ca="1" si="286"/>
        <v>-1.4814190263153415E-2</v>
      </c>
      <c r="AE534" s="28">
        <f t="shared" ca="1" si="287"/>
        <v>3.1809354562396933E-3</v>
      </c>
      <c r="AF534" s="28">
        <f t="shared" ca="1" si="288"/>
        <v>1.7464740260096463E-3</v>
      </c>
      <c r="AG534" s="28">
        <f t="shared" ca="1" si="289"/>
        <v>9.2173890496088443E-3</v>
      </c>
      <c r="AH534" s="28">
        <f t="shared" ca="1" si="290"/>
        <v>1.3416593644822845E-2</v>
      </c>
      <c r="AI534" s="28">
        <f t="shared" ca="1" si="291"/>
        <v>1.6106589670142106E-2</v>
      </c>
      <c r="AJ534" s="28">
        <f t="shared" ca="1" si="292"/>
        <v>2.3128463116864697E-2</v>
      </c>
      <c r="AK534" s="28">
        <f t="shared" ca="1" si="293"/>
        <v>2.4685783298759301E-2</v>
      </c>
      <c r="AL534" s="28">
        <f t="shared" ca="1" si="294"/>
        <v>5.7723081280165378E-3</v>
      </c>
      <c r="AM534" s="28">
        <f t="shared" ca="1" si="295"/>
        <v>4.554611989680637E-3</v>
      </c>
      <c r="AN534" s="28">
        <f t="shared" ca="1" si="273"/>
        <v>1.0980087462305449E-2</v>
      </c>
      <c r="AO534" s="28">
        <f t="shared" ca="1" si="296"/>
        <v>8.7593248573129105E-3</v>
      </c>
      <c r="AP534" s="33">
        <f t="shared" ca="1" si="274"/>
        <v>-3.5958647984643231E-3</v>
      </c>
      <c r="AQ534" s="54"/>
      <c r="AR534" s="53"/>
      <c r="AS534" s="53"/>
      <c r="AT534" s="53"/>
      <c r="AU534" s="53"/>
      <c r="AY534" s="29"/>
    </row>
    <row r="535" spans="1:51" ht="15" customHeight="1" x14ac:dyDescent="0.25">
      <c r="A535" s="31">
        <f t="shared" ca="1" si="267"/>
        <v>25903</v>
      </c>
      <c r="B535" s="32">
        <f t="shared" ca="1" si="268"/>
        <v>1970</v>
      </c>
      <c r="C535" s="32">
        <f t="shared" ca="1" si="269"/>
        <v>12</v>
      </c>
      <c r="D535" s="48">
        <f>RAWDATA!A537</f>
        <v>197012</v>
      </c>
      <c r="E535" s="48">
        <f t="shared" ca="1" si="297"/>
        <v>6.4790000000000001</v>
      </c>
      <c r="F535" s="48">
        <f t="shared" ca="1" si="298"/>
        <v>7.8167</v>
      </c>
      <c r="G535" s="48">
        <f t="shared" ca="1" si="298"/>
        <v>7.6715</v>
      </c>
      <c r="H535" s="48">
        <f t="shared" ca="1" si="298"/>
        <v>8.4998000000000005</v>
      </c>
      <c r="I535" s="48">
        <f t="shared" ca="1" si="298"/>
        <v>9.2594000000000012</v>
      </c>
      <c r="J535" s="48">
        <f t="shared" ca="1" si="298"/>
        <v>9.4611999999999998</v>
      </c>
      <c r="K535" s="48">
        <f t="shared" ca="1" si="298"/>
        <v>9.1951999999999998</v>
      </c>
      <c r="L535" s="48">
        <f t="shared" ca="1" si="298"/>
        <v>9.6281999999999996</v>
      </c>
      <c r="M535" s="48">
        <f t="shared" ca="1" si="298"/>
        <v>8.5357000000000003</v>
      </c>
      <c r="N535" s="48">
        <f t="shared" ca="1" si="298"/>
        <v>7.8505000000000003</v>
      </c>
      <c r="P535" s="26">
        <f t="shared" ca="1" si="275"/>
        <v>0.65747304007562735</v>
      </c>
      <c r="Q535" s="26">
        <f t="shared" ca="1" si="276"/>
        <v>0.75789957353042636</v>
      </c>
      <c r="R535" s="26">
        <f t="shared" ca="1" si="277"/>
        <v>0.86714990102117318</v>
      </c>
      <c r="S535" s="26">
        <f t="shared" ca="1" si="278"/>
        <v>0.90092745452794365</v>
      </c>
      <c r="T535" s="26">
        <f t="shared" ca="1" si="279"/>
        <v>0.98692991488514725</v>
      </c>
      <c r="U535" s="26">
        <f t="shared" ca="1" si="280"/>
        <v>1.0472681052425157</v>
      </c>
      <c r="V535" s="26">
        <f t="shared" ca="1" si="281"/>
        <v>1.0961616797270695</v>
      </c>
      <c r="W535" s="26">
        <f t="shared" ca="1" si="282"/>
        <v>1.0822291505179971</v>
      </c>
      <c r="X535" s="26">
        <f t="shared" ca="1" si="283"/>
        <v>1.1646861169770748</v>
      </c>
      <c r="Y535" s="26">
        <f t="shared" ca="1" si="284"/>
        <v>1.1616487560222741</v>
      </c>
      <c r="Z535" s="28">
        <f t="shared" ca="1" si="271"/>
        <v>1.0452499999999976E-2</v>
      </c>
      <c r="AA535" s="57">
        <f t="shared" ca="1" si="285"/>
        <v>8.4397199999999992E-2</v>
      </c>
      <c r="AB535" s="33">
        <f t="shared" ca="1" si="272"/>
        <v>-2.4662000000000156E-3</v>
      </c>
      <c r="AD535" s="28">
        <f t="shared" ca="1" si="286"/>
        <v>6.2777596619653667E-2</v>
      </c>
      <c r="AE535" s="28">
        <f t="shared" ca="1" si="287"/>
        <v>7.5262377000541156E-2</v>
      </c>
      <c r="AF535" s="28">
        <f t="shared" ca="1" si="288"/>
        <v>7.3914739199722884E-2</v>
      </c>
      <c r="AG535" s="28">
        <f t="shared" ca="1" si="289"/>
        <v>8.1578143672751527E-2</v>
      </c>
      <c r="AH535" s="28">
        <f t="shared" ca="1" si="290"/>
        <v>8.8554685476208705E-2</v>
      </c>
      <c r="AI535" s="28">
        <f t="shared" ca="1" si="291"/>
        <v>9.0399962576413542E-2</v>
      </c>
      <c r="AJ535" s="28">
        <f t="shared" ca="1" si="292"/>
        <v>8.7966920312662081E-2</v>
      </c>
      <c r="AK535" s="28">
        <f t="shared" ca="1" si="293"/>
        <v>9.1924454700116467E-2</v>
      </c>
      <c r="AL535" s="28">
        <f t="shared" ca="1" si="294"/>
        <v>8.1908965131244876E-2</v>
      </c>
      <c r="AM535" s="28">
        <f t="shared" ca="1" si="295"/>
        <v>7.5575822904941345E-2</v>
      </c>
      <c r="AN535" s="28">
        <f t="shared" ca="1" si="273"/>
        <v>9.7224072079956925E-3</v>
      </c>
      <c r="AO535" s="28">
        <f t="shared" ca="1" si="296"/>
        <v>8.1024256566004024E-2</v>
      </c>
      <c r="AP535" s="33">
        <f t="shared" ca="1" si="274"/>
        <v>-2.2818625479109206E-3</v>
      </c>
      <c r="AQ535" s="54"/>
      <c r="AR535" s="53"/>
      <c r="AS535" s="53"/>
      <c r="AT535" s="53"/>
      <c r="AU535" s="53"/>
    </row>
    <row r="536" spans="1:51" ht="15" customHeight="1" x14ac:dyDescent="0.25">
      <c r="A536" s="31">
        <f t="shared" ca="1" si="267"/>
        <v>25934</v>
      </c>
      <c r="B536" s="32">
        <f t="shared" ca="1" si="268"/>
        <v>1971</v>
      </c>
      <c r="C536" s="32">
        <f t="shared" ca="1" si="269"/>
        <v>1</v>
      </c>
      <c r="D536" s="48">
        <f>RAWDATA!A538</f>
        <v>197101</v>
      </c>
      <c r="E536" s="48">
        <f t="shared" ca="1" si="297"/>
        <v>14.2789</v>
      </c>
      <c r="F536" s="48">
        <f t="shared" ca="1" si="298"/>
        <v>13.615399999999999</v>
      </c>
      <c r="G536" s="48">
        <f t="shared" ca="1" si="298"/>
        <v>14.622300000000001</v>
      </c>
      <c r="H536" s="48">
        <f t="shared" ca="1" si="298"/>
        <v>12.4712</v>
      </c>
      <c r="I536" s="48">
        <f t="shared" ca="1" si="298"/>
        <v>11.623700000000001</v>
      </c>
      <c r="J536" s="48">
        <f t="shared" ca="1" si="298"/>
        <v>12.450200000000002</v>
      </c>
      <c r="K536" s="48">
        <f t="shared" ca="1" si="298"/>
        <v>11.784600000000001</v>
      </c>
      <c r="L536" s="48">
        <f t="shared" ca="1" si="298"/>
        <v>11.580300000000001</v>
      </c>
      <c r="M536" s="48">
        <f t="shared" ca="1" si="298"/>
        <v>12.529700000000002</v>
      </c>
      <c r="N536" s="48">
        <f t="shared" ca="1" si="298"/>
        <v>15.051600000000002</v>
      </c>
      <c r="P536" s="26">
        <f t="shared" ca="1" si="275"/>
        <v>0.75135295799498614</v>
      </c>
      <c r="Q536" s="26">
        <f t="shared" ca="1" si="276"/>
        <v>0.8610906320648879</v>
      </c>
      <c r="R536" s="26">
        <f t="shared" ca="1" si="277"/>
        <v>0.99394716099819214</v>
      </c>
      <c r="S536" s="26">
        <f t="shared" ca="1" si="278"/>
        <v>1.0132839192370324</v>
      </c>
      <c r="T536" s="26">
        <f t="shared" ca="1" si="279"/>
        <v>1.1016476874016521</v>
      </c>
      <c r="U536" s="26">
        <f t="shared" ca="1" si="280"/>
        <v>1.1776550788814195</v>
      </c>
      <c r="V536" s="26">
        <f t="shared" ca="1" si="281"/>
        <v>1.2253399490361858</v>
      </c>
      <c r="W536" s="26">
        <f t="shared" ca="1" si="282"/>
        <v>1.2075545328354327</v>
      </c>
      <c r="X536" s="26">
        <f t="shared" ca="1" si="283"/>
        <v>1.3106177933759513</v>
      </c>
      <c r="Y536" s="26">
        <f t="shared" ca="1" si="284"/>
        <v>1.3364954801837228</v>
      </c>
      <c r="Z536" s="28">
        <f t="shared" ca="1" si="271"/>
        <v>-1.5649999999999276E-3</v>
      </c>
      <c r="AA536" s="57">
        <f t="shared" ca="1" si="285"/>
        <v>0.13000790000000001</v>
      </c>
      <c r="AB536" s="33">
        <f t="shared" ca="1" si="272"/>
        <v>7.8986000000000334E-3</v>
      </c>
      <c r="AD536" s="28">
        <f t="shared" ca="1" si="286"/>
        <v>0.1334717658468817</v>
      </c>
      <c r="AE536" s="28">
        <f t="shared" ca="1" si="287"/>
        <v>0.12764887449135651</v>
      </c>
      <c r="AF536" s="28">
        <f t="shared" ca="1" si="288"/>
        <v>0.13647218924022919</v>
      </c>
      <c r="AG536" s="28">
        <f t="shared" ca="1" si="289"/>
        <v>0.11752700288278992</v>
      </c>
      <c r="AH536" s="28">
        <f t="shared" ca="1" si="290"/>
        <v>0.10996320700413677</v>
      </c>
      <c r="AI536" s="28">
        <f t="shared" ca="1" si="291"/>
        <v>0.11734027098390433</v>
      </c>
      <c r="AJ536" s="28">
        <f t="shared" ca="1" si="292"/>
        <v>0.11140361927010416</v>
      </c>
      <c r="AK536" s="28">
        <f t="shared" ca="1" si="293"/>
        <v>0.10957432507955721</v>
      </c>
      <c r="AL536" s="28">
        <f t="shared" ca="1" si="294"/>
        <v>0.11804700081451548</v>
      </c>
      <c r="AM536" s="28">
        <f t="shared" ca="1" si="295"/>
        <v>0.14021053739354006</v>
      </c>
      <c r="AN536" s="28">
        <f t="shared" ca="1" si="273"/>
        <v>-1.4315510650913521E-3</v>
      </c>
      <c r="AO536" s="28">
        <f t="shared" ca="1" si="296"/>
        <v>0.12222462385025376</v>
      </c>
      <c r="AP536" s="33">
        <f t="shared" ca="1" si="274"/>
        <v>6.9041452537740022E-3</v>
      </c>
      <c r="AQ536" s="54"/>
      <c r="AR536" s="53"/>
      <c r="AS536" s="53"/>
      <c r="AT536" s="53"/>
      <c r="AU536" s="53"/>
    </row>
    <row r="537" spans="1:51" ht="15" customHeight="1" x14ac:dyDescent="0.25">
      <c r="A537" s="31">
        <f t="shared" ca="1" si="267"/>
        <v>25965</v>
      </c>
      <c r="B537" s="32">
        <f t="shared" ca="1" si="268"/>
        <v>1971</v>
      </c>
      <c r="C537" s="32">
        <f t="shared" ca="1" si="269"/>
        <v>2</v>
      </c>
      <c r="D537" s="48">
        <f>RAWDATA!A539</f>
        <v>197102</v>
      </c>
      <c r="E537" s="48">
        <f t="shared" ca="1" si="297"/>
        <v>6.5007000000000001</v>
      </c>
      <c r="F537" s="48">
        <f t="shared" ca="1" si="298"/>
        <v>5.1261000000000001</v>
      </c>
      <c r="G537" s="48">
        <f t="shared" ca="1" si="298"/>
        <v>4.6760999999999999</v>
      </c>
      <c r="H537" s="48">
        <f t="shared" ca="1" si="298"/>
        <v>4.2548000000000004</v>
      </c>
      <c r="I537" s="48">
        <f t="shared" ca="1" si="298"/>
        <v>4.3277999999999999</v>
      </c>
      <c r="J537" s="48">
        <f t="shared" ca="1" si="298"/>
        <v>3.6532000000000004</v>
      </c>
      <c r="K537" s="48">
        <f t="shared" ca="1" si="298"/>
        <v>3.0726</v>
      </c>
      <c r="L537" s="48">
        <f t="shared" ca="1" si="298"/>
        <v>3.1223000000000001</v>
      </c>
      <c r="M537" s="48">
        <f t="shared" ca="1" si="298"/>
        <v>3.968</v>
      </c>
      <c r="N537" s="48">
        <f t="shared" ca="1" si="298"/>
        <v>5.2624999999999993</v>
      </c>
      <c r="P537" s="26">
        <f t="shared" ca="1" si="275"/>
        <v>0.80019615973536617</v>
      </c>
      <c r="Q537" s="26">
        <f t="shared" ca="1" si="276"/>
        <v>0.90523099895516612</v>
      </c>
      <c r="R537" s="26">
        <f t="shared" ca="1" si="277"/>
        <v>1.0404251241936286</v>
      </c>
      <c r="S537" s="26">
        <f t="shared" ca="1" si="278"/>
        <v>1.0563971234327296</v>
      </c>
      <c r="T537" s="26">
        <f t="shared" ca="1" si="279"/>
        <v>1.1493247960170208</v>
      </c>
      <c r="U537" s="26">
        <f t="shared" ca="1" si="280"/>
        <v>1.2206771742231155</v>
      </c>
      <c r="V537" s="26">
        <f t="shared" ca="1" si="281"/>
        <v>1.2629897443102718</v>
      </c>
      <c r="W537" s="26">
        <f t="shared" ca="1" si="282"/>
        <v>1.2452580080141533</v>
      </c>
      <c r="X537" s="26">
        <f t="shared" ca="1" si="283"/>
        <v>1.3626231074171089</v>
      </c>
      <c r="Y537" s="26">
        <f t="shared" ca="1" si="284"/>
        <v>1.406828554828391</v>
      </c>
      <c r="Z537" s="28">
        <f t="shared" ca="1" si="271"/>
        <v>-1.1981500000000089E-2</v>
      </c>
      <c r="AA537" s="57">
        <f t="shared" ca="1" si="285"/>
        <v>4.3964100000000006E-2</v>
      </c>
      <c r="AB537" s="33">
        <f t="shared" ca="1" si="272"/>
        <v>2.1883999999999237E-3</v>
      </c>
      <c r="AD537" s="28">
        <f t="shared" ca="1" si="286"/>
        <v>6.2981371909740957E-2</v>
      </c>
      <c r="AE537" s="28">
        <f t="shared" ca="1" si="287"/>
        <v>4.9990395983926697E-2</v>
      </c>
      <c r="AF537" s="28">
        <f t="shared" ca="1" si="288"/>
        <v>4.5700634579358322E-2</v>
      </c>
      <c r="AG537" s="28">
        <f t="shared" ca="1" si="289"/>
        <v>4.1667716796333111E-2</v>
      </c>
      <c r="AH537" s="28">
        <f t="shared" ca="1" si="290"/>
        <v>4.2367679333769157E-2</v>
      </c>
      <c r="AI537" s="28">
        <f t="shared" ca="1" si="291"/>
        <v>3.5880525547860358E-2</v>
      </c>
      <c r="AJ537" s="28">
        <f t="shared" ca="1" si="292"/>
        <v>3.0263408317302606E-2</v>
      </c>
      <c r="AK537" s="28">
        <f t="shared" ca="1" si="293"/>
        <v>3.0745476505822086E-2</v>
      </c>
      <c r="AL537" s="28">
        <f t="shared" ca="1" si="294"/>
        <v>3.8912973498598367E-2</v>
      </c>
      <c r="AM537" s="28">
        <f t="shared" ca="1" si="295"/>
        <v>5.1287044368019126E-2</v>
      </c>
      <c r="AN537" s="28">
        <f t="shared" ca="1" si="273"/>
        <v>-1.1385875013525081E-2</v>
      </c>
      <c r="AO537" s="28">
        <f t="shared" ca="1" si="296"/>
        <v>4.3025101896021337E-2</v>
      </c>
      <c r="AP537" s="33">
        <f t="shared" ca="1" si="274"/>
        <v>2.0749070372874101E-3</v>
      </c>
      <c r="AQ537" s="54"/>
      <c r="AR537" s="53"/>
      <c r="AS537" s="53"/>
      <c r="AT537" s="53"/>
      <c r="AU537" s="53"/>
    </row>
    <row r="538" spans="1:51" ht="15" customHeight="1" x14ac:dyDescent="0.25">
      <c r="A538" s="31">
        <f t="shared" ca="1" si="267"/>
        <v>25993</v>
      </c>
      <c r="B538" s="32">
        <f t="shared" ca="1" si="268"/>
        <v>1971</v>
      </c>
      <c r="C538" s="32">
        <f t="shared" ca="1" si="269"/>
        <v>3</v>
      </c>
      <c r="D538" s="48">
        <f>RAWDATA!A540</f>
        <v>197103</v>
      </c>
      <c r="E538" s="48">
        <f t="shared" ca="1" si="297"/>
        <v>5.8482000000000003</v>
      </c>
      <c r="F538" s="48">
        <f t="shared" ca="1" si="298"/>
        <v>5.4977999999999998</v>
      </c>
      <c r="G538" s="48">
        <f t="shared" ca="1" si="298"/>
        <v>6.6428000000000011</v>
      </c>
      <c r="H538" s="48">
        <f t="shared" ca="1" si="298"/>
        <v>5.5952000000000002</v>
      </c>
      <c r="I538" s="48">
        <f t="shared" ca="1" si="298"/>
        <v>5.5219000000000005</v>
      </c>
      <c r="J538" s="48">
        <f t="shared" ca="1" si="298"/>
        <v>5.8648000000000007</v>
      </c>
      <c r="K538" s="48">
        <f t="shared" ca="1" si="298"/>
        <v>4.5419</v>
      </c>
      <c r="L538" s="48">
        <f t="shared" ca="1" si="298"/>
        <v>5.497300000000001</v>
      </c>
      <c r="M538" s="48">
        <f t="shared" ca="1" si="298"/>
        <v>5.2647000000000004</v>
      </c>
      <c r="N538" s="48">
        <f t="shared" ca="1" si="298"/>
        <v>6.5075000000000003</v>
      </c>
      <c r="P538" s="26">
        <f t="shared" ca="1" si="275"/>
        <v>0.84699323154900985</v>
      </c>
      <c r="Q538" s="26">
        <f t="shared" ca="1" si="276"/>
        <v>0.9549987888157232</v>
      </c>
      <c r="R538" s="26">
        <f t="shared" ca="1" si="277"/>
        <v>1.1095384843435629</v>
      </c>
      <c r="S538" s="26">
        <f t="shared" ca="1" si="278"/>
        <v>1.1155046552830377</v>
      </c>
      <c r="T538" s="26">
        <f t="shared" ca="1" si="279"/>
        <v>1.2127893619282846</v>
      </c>
      <c r="U538" s="26">
        <f t="shared" ca="1" si="280"/>
        <v>1.2922674491369528</v>
      </c>
      <c r="V538" s="26">
        <f t="shared" ca="1" si="281"/>
        <v>1.3203534755071</v>
      </c>
      <c r="W538" s="26">
        <f t="shared" ca="1" si="282"/>
        <v>1.3137135764887153</v>
      </c>
      <c r="X538" s="26">
        <f t="shared" ca="1" si="283"/>
        <v>1.4343611261532976</v>
      </c>
      <c r="Y538" s="26">
        <f t="shared" ca="1" si="284"/>
        <v>1.4983779230338485</v>
      </c>
      <c r="Z538" s="28">
        <f t="shared" ca="1" si="271"/>
        <v>2.131000000000105E-3</v>
      </c>
      <c r="AA538" s="57">
        <f t="shared" ca="1" si="285"/>
        <v>5.6782100000000009E-2</v>
      </c>
      <c r="AB538" s="33">
        <f t="shared" ca="1" si="272"/>
        <v>2.0789000000000432E-3</v>
      </c>
      <c r="AD538" s="28">
        <f t="shared" ca="1" si="286"/>
        <v>5.6835806252160614E-2</v>
      </c>
      <c r="AE538" s="28">
        <f t="shared" ca="1" si="287"/>
        <v>5.3519913630032563E-2</v>
      </c>
      <c r="AF538" s="28">
        <f t="shared" ca="1" si="288"/>
        <v>6.4314746101805292E-2</v>
      </c>
      <c r="AG538" s="28">
        <f t="shared" ca="1" si="289"/>
        <v>5.4442729705526029E-2</v>
      </c>
      <c r="AH538" s="28">
        <f t="shared" ca="1" si="290"/>
        <v>5.3748328324061366E-2</v>
      </c>
      <c r="AI538" s="28">
        <f t="shared" ca="1" si="291"/>
        <v>5.6992622319516226E-2</v>
      </c>
      <c r="AJ538" s="28">
        <f t="shared" ca="1" si="292"/>
        <v>4.4417761992820833E-2</v>
      </c>
      <c r="AK538" s="28">
        <f t="shared" ca="1" si="293"/>
        <v>5.3515174183476656E-2</v>
      </c>
      <c r="AL538" s="28">
        <f t="shared" ca="1" si="294"/>
        <v>5.1307944280240436E-2</v>
      </c>
      <c r="AM538" s="28">
        <f t="shared" ca="1" si="295"/>
        <v>6.3045219217049378E-2</v>
      </c>
      <c r="AN538" s="28">
        <f t="shared" ca="1" si="273"/>
        <v>1.9987218075483218E-3</v>
      </c>
      <c r="AO538" s="28">
        <f t="shared" ca="1" si="296"/>
        <v>5.5228536156716398E-2</v>
      </c>
      <c r="AP538" s="33">
        <f t="shared" ca="1" si="274"/>
        <v>1.9480455919285086E-3</v>
      </c>
      <c r="AQ538" s="54"/>
      <c r="AR538" s="53"/>
      <c r="AS538" s="53"/>
      <c r="AT538" s="53"/>
      <c r="AU538" s="53"/>
    </row>
    <row r="539" spans="1:51" ht="15" customHeight="1" x14ac:dyDescent="0.25">
      <c r="A539" s="31">
        <f t="shared" ca="1" si="267"/>
        <v>26024</v>
      </c>
      <c r="B539" s="32">
        <f t="shared" ca="1" si="268"/>
        <v>1971</v>
      </c>
      <c r="C539" s="32">
        <f t="shared" ca="1" si="269"/>
        <v>4</v>
      </c>
      <c r="D539" s="48">
        <f>RAWDATA!A541</f>
        <v>197104</v>
      </c>
      <c r="E539" s="48">
        <f t="shared" ca="1" si="297"/>
        <v>1.8178000000000001</v>
      </c>
      <c r="F539" s="48">
        <f t="shared" ca="1" si="298"/>
        <v>2.3936999999999999</v>
      </c>
      <c r="G539" s="48">
        <f t="shared" ca="1" si="298"/>
        <v>3.2090000000000005</v>
      </c>
      <c r="H539" s="48">
        <f t="shared" ca="1" si="298"/>
        <v>2.0592000000000001</v>
      </c>
      <c r="I539" s="48">
        <f t="shared" ca="1" si="298"/>
        <v>2.7004000000000001</v>
      </c>
      <c r="J539" s="48">
        <f t="shared" ca="1" si="298"/>
        <v>2.8686000000000003</v>
      </c>
      <c r="K539" s="48">
        <f t="shared" ca="1" si="298"/>
        <v>2.9904000000000002</v>
      </c>
      <c r="L539" s="48">
        <f t="shared" ca="1" si="298"/>
        <v>2.7560000000000002</v>
      </c>
      <c r="M539" s="48">
        <f t="shared" ca="1" si="298"/>
        <v>3.4696999999999996</v>
      </c>
      <c r="N539" s="48">
        <f t="shared" ca="1" si="298"/>
        <v>3.7637</v>
      </c>
      <c r="P539" s="26">
        <f t="shared" ca="1" si="275"/>
        <v>0.8623898745121078</v>
      </c>
      <c r="Q539" s="26">
        <f t="shared" ca="1" si="276"/>
        <v>0.97785859482360526</v>
      </c>
      <c r="R539" s="26">
        <f t="shared" ca="1" si="277"/>
        <v>1.1451435743061478</v>
      </c>
      <c r="S539" s="26">
        <f t="shared" ca="1" si="278"/>
        <v>1.1384751271446258</v>
      </c>
      <c r="T539" s="26">
        <f t="shared" ca="1" si="279"/>
        <v>1.2455395258577959</v>
      </c>
      <c r="U539" s="26">
        <f t="shared" ca="1" si="280"/>
        <v>1.3293374331828953</v>
      </c>
      <c r="V539" s="26">
        <f t="shared" ca="1" si="281"/>
        <v>1.3598373258386642</v>
      </c>
      <c r="W539" s="26">
        <f t="shared" ca="1" si="282"/>
        <v>1.3499195226567444</v>
      </c>
      <c r="X539" s="26">
        <f t="shared" ca="1" si="283"/>
        <v>1.4841291541474386</v>
      </c>
      <c r="Y539" s="26">
        <f t="shared" ca="1" si="284"/>
        <v>1.5547723729230734</v>
      </c>
      <c r="Z539" s="28">
        <f t="shared" ca="1" si="271"/>
        <v>1.5109499999999887E-2</v>
      </c>
      <c r="AA539" s="57">
        <f t="shared" ca="1" si="285"/>
        <v>2.8028500000000001E-2</v>
      </c>
      <c r="AB539" s="33">
        <f t="shared" ca="1" si="272"/>
        <v>8.1384999999999479E-3</v>
      </c>
      <c r="AD539" s="28">
        <f t="shared" ca="1" si="286"/>
        <v>1.8014755495647076E-2</v>
      </c>
      <c r="AE539" s="28">
        <f t="shared" ca="1" si="287"/>
        <v>2.3655001287171826E-2</v>
      </c>
      <c r="AF539" s="28">
        <f t="shared" ca="1" si="288"/>
        <v>3.1585872559186393E-2</v>
      </c>
      <c r="AG539" s="28">
        <f t="shared" ca="1" si="289"/>
        <v>2.0382851090655518E-2</v>
      </c>
      <c r="AH539" s="28">
        <f t="shared" ca="1" si="290"/>
        <v>2.6645825778174214E-2</v>
      </c>
      <c r="AI539" s="28">
        <f t="shared" ca="1" si="291"/>
        <v>2.8282259652303562E-2</v>
      </c>
      <c r="AJ539" s="28">
        <f t="shared" ca="1" si="292"/>
        <v>2.9465594014297335E-2</v>
      </c>
      <c r="AK539" s="28">
        <f t="shared" ca="1" si="293"/>
        <v>2.7187059843963964E-2</v>
      </c>
      <c r="AL539" s="28">
        <f t="shared" ca="1" si="294"/>
        <v>3.4108630233436736E-2</v>
      </c>
      <c r="AM539" s="28">
        <f t="shared" ca="1" si="295"/>
        <v>3.6946012597892132E-2</v>
      </c>
      <c r="AN539" s="28">
        <f t="shared" ca="1" si="273"/>
        <v>1.4692443024254983E-2</v>
      </c>
      <c r="AO539" s="28">
        <f t="shared" ca="1" si="296"/>
        <v>2.7642890384086287E-2</v>
      </c>
      <c r="AP539" s="33">
        <f t="shared" ca="1" si="274"/>
        <v>7.8844310315781471E-3</v>
      </c>
      <c r="AQ539" s="54"/>
      <c r="AR539" s="53"/>
      <c r="AS539" s="53"/>
      <c r="AT539" s="53"/>
      <c r="AU539" s="53"/>
    </row>
    <row r="540" spans="1:51" ht="15" customHeight="1" x14ac:dyDescent="0.25">
      <c r="A540" s="31">
        <f t="shared" ca="1" si="267"/>
        <v>26054</v>
      </c>
      <c r="B540" s="32">
        <f t="shared" ca="1" si="268"/>
        <v>1971</v>
      </c>
      <c r="C540" s="32">
        <f t="shared" ca="1" si="269"/>
        <v>5</v>
      </c>
      <c r="D540" s="48">
        <f>RAWDATA!A542</f>
        <v>197105</v>
      </c>
      <c r="E540" s="48">
        <f t="shared" ca="1" si="297"/>
        <v>-5.3384999999999998</v>
      </c>
      <c r="F540" s="48">
        <f t="shared" ca="1" si="298"/>
        <v>-5.1381000000000006</v>
      </c>
      <c r="G540" s="48">
        <f t="shared" ca="1" si="298"/>
        <v>-4.8771000000000004</v>
      </c>
      <c r="H540" s="48">
        <f t="shared" ca="1" si="298"/>
        <v>-5.1414</v>
      </c>
      <c r="I540" s="48">
        <f t="shared" ca="1" si="298"/>
        <v>-5.4650000000000007</v>
      </c>
      <c r="J540" s="48">
        <f t="shared" ca="1" si="298"/>
        <v>-4.7684000000000006</v>
      </c>
      <c r="K540" s="48">
        <f t="shared" ca="1" si="298"/>
        <v>-4.8803999999999998</v>
      </c>
      <c r="L540" s="48">
        <f t="shared" ca="1" si="298"/>
        <v>-4.9992999999999999</v>
      </c>
      <c r="M540" s="48">
        <f t="shared" ca="1" si="298"/>
        <v>-4.4946000000000002</v>
      </c>
      <c r="N540" s="48">
        <f t="shared" ca="1" si="298"/>
        <v>-5.2750000000000004</v>
      </c>
      <c r="P540" s="26">
        <f t="shared" ca="1" si="275"/>
        <v>0.81635119106127896</v>
      </c>
      <c r="Q540" s="26">
        <f t="shared" ca="1" si="276"/>
        <v>0.92761524236297355</v>
      </c>
      <c r="R540" s="26">
        <f t="shared" ca="1" si="277"/>
        <v>1.0892937770436626</v>
      </c>
      <c r="S540" s="26">
        <f t="shared" ca="1" si="278"/>
        <v>1.079941566957612</v>
      </c>
      <c r="T540" s="26">
        <f t="shared" ca="1" si="279"/>
        <v>1.1774707907696673</v>
      </c>
      <c r="U540" s="26">
        <f t="shared" ca="1" si="280"/>
        <v>1.265949307019002</v>
      </c>
      <c r="V540" s="26">
        <f t="shared" ca="1" si="281"/>
        <v>1.293471824988434</v>
      </c>
      <c r="W540" s="26">
        <f t="shared" ca="1" si="282"/>
        <v>1.2824329959605658</v>
      </c>
      <c r="X540" s="26">
        <f t="shared" ca="1" si="283"/>
        <v>1.4174234851851277</v>
      </c>
      <c r="Y540" s="26">
        <f t="shared" ca="1" si="284"/>
        <v>1.4727581302513812</v>
      </c>
      <c r="Z540" s="28">
        <f t="shared" ca="1" si="271"/>
        <v>3.5350000000000104E-3</v>
      </c>
      <c r="AA540" s="57">
        <f t="shared" ca="1" si="285"/>
        <v>-5.03778E-2</v>
      </c>
      <c r="AB540" s="33">
        <f t="shared" ca="1" si="272"/>
        <v>1.5297999999999978E-3</v>
      </c>
      <c r="AD540" s="28">
        <f t="shared" ca="1" si="286"/>
        <v>-5.4862815449187793E-2</v>
      </c>
      <c r="AE540" s="28">
        <f t="shared" ca="1" si="287"/>
        <v>-5.2748036222060611E-2</v>
      </c>
      <c r="AF540" s="28">
        <f t="shared" ca="1" si="288"/>
        <v>-5.0000446265430612E-2</v>
      </c>
      <c r="AG540" s="28">
        <f t="shared" ca="1" si="289"/>
        <v>-5.2782824239173562E-2</v>
      </c>
      <c r="AH540" s="28">
        <f t="shared" ca="1" si="290"/>
        <v>-5.6200049688199256E-2</v>
      </c>
      <c r="AI540" s="28">
        <f t="shared" ca="1" si="291"/>
        <v>-4.8858366495157811E-2</v>
      </c>
      <c r="AJ540" s="28">
        <f t="shared" ca="1" si="292"/>
        <v>-5.0035138828872811E-2</v>
      </c>
      <c r="AK540" s="28">
        <f t="shared" ca="1" si="293"/>
        <v>-5.1285925993644538E-2</v>
      </c>
      <c r="AL540" s="28">
        <f t="shared" ca="1" si="294"/>
        <v>-4.5987395597369175E-2</v>
      </c>
      <c r="AM540" s="28">
        <f t="shared" ca="1" si="295"/>
        <v>-5.4192229083426829E-2</v>
      </c>
      <c r="AN540" s="28">
        <f t="shared" ca="1" si="273"/>
        <v>3.7156134952261999E-3</v>
      </c>
      <c r="AO540" s="28">
        <f t="shared" ca="1" si="296"/>
        <v>-5.1691057695413732E-2</v>
      </c>
      <c r="AP540" s="33">
        <f t="shared" ca="1" si="274"/>
        <v>1.6012453550157332E-3</v>
      </c>
      <c r="AQ540" s="54"/>
      <c r="AR540" s="53"/>
      <c r="AS540" s="53"/>
      <c r="AT540" s="53"/>
      <c r="AU540" s="53"/>
    </row>
    <row r="541" spans="1:51" ht="15" customHeight="1" x14ac:dyDescent="0.25">
      <c r="A541" s="31">
        <f t="shared" ca="1" si="267"/>
        <v>26085</v>
      </c>
      <c r="B541" s="32">
        <f t="shared" ca="1" si="268"/>
        <v>1971</v>
      </c>
      <c r="C541" s="32">
        <f t="shared" ca="1" si="269"/>
        <v>6</v>
      </c>
      <c r="D541" s="48">
        <f>RAWDATA!A543</f>
        <v>197106</v>
      </c>
      <c r="E541" s="48">
        <f t="shared" ca="1" si="297"/>
        <v>-2.2709999999999999</v>
      </c>
      <c r="F541" s="48">
        <f t="shared" ca="1" si="298"/>
        <v>-1.5702</v>
      </c>
      <c r="G541" s="48">
        <f t="shared" ca="1" si="298"/>
        <v>-1.7885</v>
      </c>
      <c r="H541" s="48">
        <f t="shared" ca="1" si="298"/>
        <v>-2.1212</v>
      </c>
      <c r="I541" s="48">
        <f t="shared" ca="1" si="298"/>
        <v>-1.3825000000000001</v>
      </c>
      <c r="J541" s="48">
        <f t="shared" ca="1" si="298"/>
        <v>-0.91760000000000019</v>
      </c>
      <c r="K541" s="48">
        <f t="shared" ca="1" si="298"/>
        <v>-1.5690000000000002</v>
      </c>
      <c r="L541" s="48">
        <f t="shared" ca="1" si="298"/>
        <v>-1.7415</v>
      </c>
      <c r="M541" s="48">
        <f t="shared" ca="1" si="298"/>
        <v>-1.3557999999999999</v>
      </c>
      <c r="N541" s="48">
        <f t="shared" ca="1" si="298"/>
        <v>-1.7164000000000001</v>
      </c>
      <c r="P541" s="26">
        <f t="shared" ca="1" si="275"/>
        <v>0.79781185551227729</v>
      </c>
      <c r="Q541" s="26">
        <f t="shared" ca="1" si="276"/>
        <v>0.91304982782739019</v>
      </c>
      <c r="R541" s="26">
        <f t="shared" ca="1" si="277"/>
        <v>1.0698117578412367</v>
      </c>
      <c r="S541" s="26">
        <f t="shared" ca="1" si="278"/>
        <v>1.0570338464393072</v>
      </c>
      <c r="T541" s="26">
        <f t="shared" ca="1" si="279"/>
        <v>1.1611922570872768</v>
      </c>
      <c r="U541" s="26">
        <f t="shared" ca="1" si="280"/>
        <v>1.2543329561777956</v>
      </c>
      <c r="V541" s="26">
        <f t="shared" ca="1" si="281"/>
        <v>1.2731772520543656</v>
      </c>
      <c r="W541" s="26">
        <f t="shared" ca="1" si="282"/>
        <v>1.2600994253359126</v>
      </c>
      <c r="X541" s="26">
        <f t="shared" ca="1" si="283"/>
        <v>1.3982060575729878</v>
      </c>
      <c r="Y541" s="26">
        <f t="shared" ca="1" si="284"/>
        <v>1.4474797097037466</v>
      </c>
      <c r="Z541" s="28">
        <f t="shared" ca="1" si="271"/>
        <v>3.8450000000000428E-3</v>
      </c>
      <c r="AA541" s="57">
        <f t="shared" ca="1" si="285"/>
        <v>-1.6433700000000002E-2</v>
      </c>
      <c r="AB541" s="33">
        <f t="shared" ca="1" si="272"/>
        <v>1.0727000000000445E-3</v>
      </c>
      <c r="AD541" s="28">
        <f t="shared" ca="1" si="286"/>
        <v>-2.2971843962284792E-2</v>
      </c>
      <c r="AE541" s="28">
        <f t="shared" ca="1" si="287"/>
        <v>-1.582658224987896E-2</v>
      </c>
      <c r="AF541" s="28">
        <f t="shared" ca="1" si="288"/>
        <v>-1.804686954129742E-2</v>
      </c>
      <c r="AG541" s="28">
        <f t="shared" ca="1" si="289"/>
        <v>-2.1440207398867654E-2</v>
      </c>
      <c r="AH541" s="28">
        <f t="shared" ca="1" si="290"/>
        <v>-1.3921455341044662E-2</v>
      </c>
      <c r="AI541" s="28">
        <f t="shared" ca="1" si="291"/>
        <v>-9.2183588100789773E-3</v>
      </c>
      <c r="AJ541" s="28">
        <f t="shared" ca="1" si="292"/>
        <v>-1.5814390894362613E-2</v>
      </c>
      <c r="AK541" s="28">
        <f t="shared" ca="1" si="293"/>
        <v>-1.7568424985929598E-2</v>
      </c>
      <c r="AL541" s="28">
        <f t="shared" ca="1" si="294"/>
        <v>-1.3650748963039779E-2</v>
      </c>
      <c r="AM541" s="28">
        <f t="shared" ca="1" si="295"/>
        <v>-1.731300896934633E-2</v>
      </c>
      <c r="AN541" s="28">
        <f t="shared" ca="1" si="273"/>
        <v>3.9173341398888242E-3</v>
      </c>
      <c r="AO541" s="28">
        <f t="shared" ca="1" si="296"/>
        <v>-1.657023112213098E-2</v>
      </c>
      <c r="AP541" s="33">
        <f t="shared" ca="1" si="274"/>
        <v>1.0883521559379265E-3</v>
      </c>
      <c r="AQ541" s="54"/>
      <c r="AR541" s="53"/>
      <c r="AS541" s="53"/>
      <c r="AT541" s="53"/>
      <c r="AU541" s="53"/>
    </row>
    <row r="542" spans="1:51" ht="15" customHeight="1" x14ac:dyDescent="0.25">
      <c r="A542" s="31">
        <f t="shared" ca="1" si="267"/>
        <v>26115</v>
      </c>
      <c r="B542" s="32">
        <f t="shared" ca="1" si="268"/>
        <v>1971</v>
      </c>
      <c r="C542" s="32">
        <f t="shared" ca="1" si="269"/>
        <v>7</v>
      </c>
      <c r="D542" s="48">
        <f>RAWDATA!A544</f>
        <v>197107</v>
      </c>
      <c r="E542" s="48">
        <f t="shared" ca="1" si="297"/>
        <v>-7.0983000000000001</v>
      </c>
      <c r="F542" s="48">
        <f t="shared" ca="1" si="298"/>
        <v>-5.095600000000001</v>
      </c>
      <c r="G542" s="48">
        <f t="shared" ca="1" si="298"/>
        <v>-5.3867000000000003</v>
      </c>
      <c r="H542" s="48">
        <f t="shared" ca="1" si="298"/>
        <v>-4.2128000000000005</v>
      </c>
      <c r="I542" s="48">
        <f t="shared" ca="1" si="298"/>
        <v>-5.2065000000000001</v>
      </c>
      <c r="J542" s="48">
        <f t="shared" ca="1" si="298"/>
        <v>-4.7805</v>
      </c>
      <c r="K542" s="48">
        <f t="shared" ca="1" si="298"/>
        <v>-5.5737000000000005</v>
      </c>
      <c r="L542" s="48">
        <f t="shared" ca="1" si="298"/>
        <v>-5.6955000000000009</v>
      </c>
      <c r="M542" s="48">
        <f t="shared" ca="1" si="298"/>
        <v>-5.7231000000000005</v>
      </c>
      <c r="N542" s="48">
        <f t="shared" ca="1" si="298"/>
        <v>-6.5006000000000004</v>
      </c>
      <c r="P542" s="26">
        <f t="shared" ca="1" si="275"/>
        <v>0.7411807765724493</v>
      </c>
      <c r="Q542" s="26">
        <f t="shared" ca="1" si="276"/>
        <v>0.86652446080061774</v>
      </c>
      <c r="R542" s="26">
        <f t="shared" ca="1" si="277"/>
        <v>1.0121842078816028</v>
      </c>
      <c r="S542" s="26">
        <f t="shared" ca="1" si="278"/>
        <v>1.0125031245565119</v>
      </c>
      <c r="T542" s="26">
        <f t="shared" ca="1" si="279"/>
        <v>1.1007347822220277</v>
      </c>
      <c r="U542" s="26">
        <f t="shared" ca="1" si="280"/>
        <v>1.1943695692077161</v>
      </c>
      <c r="V542" s="26">
        <f t="shared" ca="1" si="281"/>
        <v>1.2022141715566115</v>
      </c>
      <c r="W542" s="26">
        <f t="shared" ca="1" si="282"/>
        <v>1.1883304625659057</v>
      </c>
      <c r="X542" s="26">
        <f t="shared" ca="1" si="283"/>
        <v>1.318185326692028</v>
      </c>
      <c r="Y542" s="26">
        <f t="shared" ca="1" si="284"/>
        <v>1.3533848436947449</v>
      </c>
      <c r="Z542" s="28">
        <f t="shared" ca="1" si="271"/>
        <v>-1.4900000000001024E-4</v>
      </c>
      <c r="AA542" s="57">
        <f t="shared" ca="1" si="285"/>
        <v>-5.5273300000000011E-2</v>
      </c>
      <c r="AB542" s="33">
        <f t="shared" ca="1" si="272"/>
        <v>-5.8452000000000087E-3</v>
      </c>
      <c r="AD542" s="28">
        <f t="shared" ca="1" si="286"/>
        <v>-7.362824108922611E-2</v>
      </c>
      <c r="AE542" s="28">
        <f t="shared" ca="1" si="287"/>
        <v>-5.2300116852703971E-2</v>
      </c>
      <c r="AF542" s="28">
        <f t="shared" ca="1" si="288"/>
        <v>-5.5372127846209665E-2</v>
      </c>
      <c r="AG542" s="28">
        <f t="shared" ca="1" si="289"/>
        <v>-4.3041121629136793E-2</v>
      </c>
      <c r="AH542" s="28">
        <f t="shared" ca="1" si="290"/>
        <v>-5.3469344478673707E-2</v>
      </c>
      <c r="AI542" s="28">
        <f t="shared" ca="1" si="291"/>
        <v>-4.8985433233194743E-2</v>
      </c>
      <c r="AJ542" s="28">
        <f t="shared" ca="1" si="292"/>
        <v>-5.7350549943966489E-2</v>
      </c>
      <c r="AK542" s="28">
        <f t="shared" ca="1" si="293"/>
        <v>-5.8641277444826723E-2</v>
      </c>
      <c r="AL542" s="28">
        <f t="shared" ca="1" si="294"/>
        <v>-5.8933989241399129E-2</v>
      </c>
      <c r="AM542" s="28">
        <f t="shared" ca="1" si="295"/>
        <v>-6.7215166826339282E-2</v>
      </c>
      <c r="AN542" s="28">
        <f t="shared" ca="1" si="273"/>
        <v>-1.1039906290416512E-4</v>
      </c>
      <c r="AO542" s="28">
        <f t="shared" ca="1" si="296"/>
        <v>-5.6859599665821679E-2</v>
      </c>
      <c r="AP542" s="33">
        <f t="shared" ca="1" si="274"/>
        <v>-6.214978368047526E-3</v>
      </c>
      <c r="AQ542" s="54"/>
      <c r="AR542" s="53"/>
      <c r="AS542" s="53"/>
      <c r="AT542" s="53"/>
      <c r="AU542" s="53"/>
    </row>
    <row r="543" spans="1:51" ht="15" customHeight="1" x14ac:dyDescent="0.25">
      <c r="A543" s="31">
        <f t="shared" ca="1" si="267"/>
        <v>26146</v>
      </c>
      <c r="B543" s="32">
        <f t="shared" ca="1" si="268"/>
        <v>1971</v>
      </c>
      <c r="C543" s="32">
        <f t="shared" ca="1" si="269"/>
        <v>8</v>
      </c>
      <c r="D543" s="48">
        <f>RAWDATA!A545</f>
        <v>197108</v>
      </c>
      <c r="E543" s="48">
        <f t="shared" ca="1" si="297"/>
        <v>3.1302000000000003</v>
      </c>
      <c r="F543" s="48">
        <f t="shared" ca="1" si="298"/>
        <v>3.1677</v>
      </c>
      <c r="G543" s="48">
        <f t="shared" ca="1" si="298"/>
        <v>3.4510000000000005</v>
      </c>
      <c r="H543" s="48">
        <f t="shared" ca="1" si="298"/>
        <v>3.7484000000000002</v>
      </c>
      <c r="I543" s="48">
        <f t="shared" ca="1" si="298"/>
        <v>3.0719000000000003</v>
      </c>
      <c r="J543" s="48">
        <f t="shared" ca="1" si="298"/>
        <v>3.9284999999999997</v>
      </c>
      <c r="K543" s="48">
        <f t="shared" ca="1" si="298"/>
        <v>4.1416000000000004</v>
      </c>
      <c r="L543" s="48">
        <f t="shared" ca="1" si="298"/>
        <v>5.8093000000000004</v>
      </c>
      <c r="M543" s="48">
        <f t="shared" ca="1" si="298"/>
        <v>5.3121</v>
      </c>
      <c r="N543" s="48">
        <f t="shared" ca="1" si="298"/>
        <v>6.9451999999999998</v>
      </c>
      <c r="P543" s="26">
        <f t="shared" ca="1" si="275"/>
        <v>0.76438121724072006</v>
      </c>
      <c r="Q543" s="26">
        <f t="shared" ca="1" si="276"/>
        <v>0.89397335614539886</v>
      </c>
      <c r="R543" s="26">
        <f t="shared" ca="1" si="277"/>
        <v>1.047114684895597</v>
      </c>
      <c r="S543" s="26">
        <f t="shared" ca="1" si="278"/>
        <v>1.0504557916773882</v>
      </c>
      <c r="T543" s="26">
        <f t="shared" ca="1" si="279"/>
        <v>1.1345482539971061</v>
      </c>
      <c r="U543" s="26">
        <f t="shared" ca="1" si="280"/>
        <v>1.2412903777340412</v>
      </c>
      <c r="V543" s="26">
        <f t="shared" ca="1" si="281"/>
        <v>1.2520050736857999</v>
      </c>
      <c r="W543" s="26">
        <f t="shared" ca="1" si="282"/>
        <v>1.2573641441277468</v>
      </c>
      <c r="X543" s="26">
        <f t="shared" ca="1" si="283"/>
        <v>1.3882086494312351</v>
      </c>
      <c r="Y543" s="26">
        <f t="shared" ca="1" si="284"/>
        <v>1.4473801278590324</v>
      </c>
      <c r="Z543" s="28">
        <f t="shared" ca="1" si="271"/>
        <v>2.9797000000000073E-2</v>
      </c>
      <c r="AA543" s="57">
        <f t="shared" ca="1" si="285"/>
        <v>4.2705900000000005E-2</v>
      </c>
      <c r="AB543" s="33">
        <f t="shared" ca="1" si="272"/>
        <v>1.8580600000000017E-2</v>
      </c>
      <c r="AD543" s="28">
        <f t="shared" ca="1" si="286"/>
        <v>3.0822081637918497E-2</v>
      </c>
      <c r="AE543" s="28">
        <f t="shared" ca="1" si="287"/>
        <v>3.1185633573377197E-2</v>
      </c>
      <c r="AF543" s="28">
        <f t="shared" ca="1" si="288"/>
        <v>3.3927884662298582E-2</v>
      </c>
      <c r="AG543" s="28">
        <f t="shared" ca="1" si="289"/>
        <v>3.6798551317053958E-2</v>
      </c>
      <c r="AH543" s="28">
        <f t="shared" ca="1" si="290"/>
        <v>3.0256616964634823E-2</v>
      </c>
      <c r="AI543" s="28">
        <f t="shared" ca="1" si="291"/>
        <v>3.8532976716783372E-2</v>
      </c>
      <c r="AJ543" s="28">
        <f t="shared" ca="1" si="292"/>
        <v>4.0581325561804431E-2</v>
      </c>
      <c r="AK543" s="28">
        <f t="shared" ca="1" si="293"/>
        <v>5.6468231274302678E-2</v>
      </c>
      <c r="AL543" s="28">
        <f t="shared" ca="1" si="294"/>
        <v>5.1758136331791646E-2</v>
      </c>
      <c r="AM543" s="28">
        <f t="shared" ca="1" si="295"/>
        <v>6.7146367747736996E-2</v>
      </c>
      <c r="AN543" s="28">
        <f t="shared" ca="1" si="273"/>
        <v>2.8448394434116474E-2</v>
      </c>
      <c r="AO543" s="28">
        <f t="shared" ca="1" si="296"/>
        <v>4.1819161184282062E-2</v>
      </c>
      <c r="AP543" s="33">
        <f t="shared" ca="1" si="274"/>
        <v>1.7633090855482259E-2</v>
      </c>
      <c r="AQ543" s="54"/>
      <c r="AR543" s="53"/>
      <c r="AS543" s="53"/>
      <c r="AT543" s="53"/>
      <c r="AU543" s="53"/>
    </row>
    <row r="544" spans="1:51" ht="15" customHeight="1" x14ac:dyDescent="0.25">
      <c r="A544" s="31">
        <f t="shared" ca="1" si="267"/>
        <v>26177</v>
      </c>
      <c r="B544" s="32">
        <f t="shared" ca="1" si="268"/>
        <v>1971</v>
      </c>
      <c r="C544" s="32">
        <f t="shared" ca="1" si="269"/>
        <v>9</v>
      </c>
      <c r="D544" s="48">
        <f>RAWDATA!A546</f>
        <v>197109</v>
      </c>
      <c r="E544" s="48">
        <f t="shared" ca="1" si="297"/>
        <v>-0.78630000000000011</v>
      </c>
      <c r="F544" s="48">
        <f t="shared" ca="1" si="298"/>
        <v>-0.69820000000000004</v>
      </c>
      <c r="G544" s="48">
        <f t="shared" ca="1" si="298"/>
        <v>-1.0993999999999999</v>
      </c>
      <c r="H544" s="48">
        <f t="shared" ca="1" si="298"/>
        <v>-0.8751000000000001</v>
      </c>
      <c r="I544" s="48">
        <f t="shared" ca="1" si="298"/>
        <v>-1.0462</v>
      </c>
      <c r="J544" s="48">
        <f t="shared" ca="1" si="298"/>
        <v>-0.53570000000000007</v>
      </c>
      <c r="K544" s="48">
        <f t="shared" ca="1" si="298"/>
        <v>-0.58960000000000012</v>
      </c>
      <c r="L544" s="48">
        <f t="shared" ca="1" si="298"/>
        <v>-0.59809999999999997</v>
      </c>
      <c r="M544" s="48">
        <f t="shared" ca="1" si="298"/>
        <v>-2.9499999999999998E-2</v>
      </c>
      <c r="N544" s="48">
        <f t="shared" ca="1" si="298"/>
        <v>-0.26919999999999999</v>
      </c>
      <c r="P544" s="26">
        <f t="shared" ca="1" si="275"/>
        <v>0.7583708877295563</v>
      </c>
      <c r="Q544" s="26">
        <f t="shared" ca="1" si="276"/>
        <v>0.88773163417279166</v>
      </c>
      <c r="R544" s="26">
        <f t="shared" ca="1" si="277"/>
        <v>1.0356027060498549</v>
      </c>
      <c r="S544" s="26">
        <f t="shared" ca="1" si="278"/>
        <v>1.0412632530444195</v>
      </c>
      <c r="T544" s="26">
        <f t="shared" ca="1" si="279"/>
        <v>1.1226786101637884</v>
      </c>
      <c r="U544" s="26">
        <f t="shared" ca="1" si="280"/>
        <v>1.2346407851805199</v>
      </c>
      <c r="V544" s="26">
        <f t="shared" ca="1" si="281"/>
        <v>1.2446232517713485</v>
      </c>
      <c r="W544" s="26">
        <f t="shared" ca="1" si="282"/>
        <v>1.2498438491817188</v>
      </c>
      <c r="X544" s="26">
        <f t="shared" ca="1" si="283"/>
        <v>1.3877991278796529</v>
      </c>
      <c r="Y544" s="26">
        <f t="shared" ca="1" si="284"/>
        <v>1.4434837805548357</v>
      </c>
      <c r="Z544" s="28">
        <f t="shared" ca="1" si="271"/>
        <v>5.9289999999999621E-3</v>
      </c>
      <c r="AA544" s="57">
        <f t="shared" ca="1" si="285"/>
        <v>-6.5272999999999989E-3</v>
      </c>
      <c r="AB544" s="33">
        <f t="shared" ca="1" si="272"/>
        <v>5.0337999999999624E-3</v>
      </c>
      <c r="AD544" s="28">
        <f t="shared" ca="1" si="286"/>
        <v>-7.8940763941498411E-3</v>
      </c>
      <c r="AE544" s="28">
        <f t="shared" ca="1" si="287"/>
        <v>-7.0064882130370341E-3</v>
      </c>
      <c r="AF544" s="28">
        <f t="shared" ca="1" si="288"/>
        <v>-1.1054880643752507E-2</v>
      </c>
      <c r="AG544" s="28">
        <f t="shared" ca="1" si="289"/>
        <v>-8.7895148608264657E-3</v>
      </c>
      <c r="AH544" s="28">
        <f t="shared" ca="1" si="290"/>
        <v>-1.0517111442945372E-2</v>
      </c>
      <c r="AI544" s="28">
        <f t="shared" ca="1" si="291"/>
        <v>-5.3714001753503507E-3</v>
      </c>
      <c r="AJ544" s="28">
        <f t="shared" ca="1" si="292"/>
        <v>-5.9134500320664474E-3</v>
      </c>
      <c r="AK544" s="28">
        <f t="shared" ca="1" si="293"/>
        <v>-5.9989578201175807E-3</v>
      </c>
      <c r="AL544" s="28">
        <f t="shared" ca="1" si="294"/>
        <v>-2.9504352105939733E-4</v>
      </c>
      <c r="AM544" s="28">
        <f t="shared" ca="1" si="295"/>
        <v>-2.6956299480102555E-3</v>
      </c>
      <c r="AN544" s="28">
        <f t="shared" ca="1" si="273"/>
        <v>5.9549455690586107E-3</v>
      </c>
      <c r="AO544" s="28">
        <f t="shared" ca="1" si="296"/>
        <v>-6.5486959787807875E-3</v>
      </c>
      <c r="AP544" s="33">
        <f t="shared" ca="1" si="274"/>
        <v>5.0533592442459606E-3</v>
      </c>
      <c r="AQ544" s="54"/>
      <c r="AR544" s="53"/>
      <c r="AS544" s="53"/>
      <c r="AT544" s="53"/>
      <c r="AU544" s="53"/>
    </row>
    <row r="545" spans="1:51" ht="15" customHeight="1" x14ac:dyDescent="0.25">
      <c r="A545" s="31">
        <f t="shared" ca="1" si="267"/>
        <v>26207</v>
      </c>
      <c r="B545" s="32">
        <f t="shared" ca="1" si="268"/>
        <v>1971</v>
      </c>
      <c r="C545" s="32">
        <f t="shared" ca="1" si="269"/>
        <v>10</v>
      </c>
      <c r="D545" s="48">
        <f>RAWDATA!A547</f>
        <v>197110</v>
      </c>
      <c r="E545" s="48">
        <f t="shared" ca="1" si="297"/>
        <v>-6.6622000000000003</v>
      </c>
      <c r="F545" s="48">
        <f t="shared" ca="1" si="298"/>
        <v>-6.1781000000000006</v>
      </c>
      <c r="G545" s="48">
        <f t="shared" ca="1" si="298"/>
        <v>-5.7897999999999996</v>
      </c>
      <c r="H545" s="48">
        <f t="shared" ca="1" si="298"/>
        <v>-5.4365000000000006</v>
      </c>
      <c r="I545" s="48">
        <f t="shared" ca="1" si="298"/>
        <v>-4.7493999999999996</v>
      </c>
      <c r="J545" s="48">
        <f t="shared" ca="1" si="298"/>
        <v>-4.5625999999999998</v>
      </c>
      <c r="K545" s="48">
        <f t="shared" ca="1" si="298"/>
        <v>-5.3771000000000004</v>
      </c>
      <c r="L545" s="48">
        <f t="shared" ca="1" si="298"/>
        <v>-5.6596000000000002</v>
      </c>
      <c r="M545" s="48">
        <f t="shared" ca="1" si="298"/>
        <v>-5.7575000000000003</v>
      </c>
      <c r="N545" s="48">
        <f t="shared" ca="1" si="298"/>
        <v>-6.5762</v>
      </c>
      <c r="P545" s="26">
        <f t="shared" ca="1" si="275"/>
        <v>0.7078467024472378</v>
      </c>
      <c r="Q545" s="26">
        <f t="shared" ca="1" si="276"/>
        <v>0.83288668608196248</v>
      </c>
      <c r="R545" s="26">
        <f t="shared" ca="1" si="277"/>
        <v>0.97564338057498046</v>
      </c>
      <c r="S545" s="26">
        <f t="shared" ca="1" si="278"/>
        <v>0.98465497629265963</v>
      </c>
      <c r="T545" s="26">
        <f t="shared" ca="1" si="279"/>
        <v>1.0693581122526694</v>
      </c>
      <c r="U545" s="26">
        <f t="shared" ca="1" si="280"/>
        <v>1.1783090647158736</v>
      </c>
      <c r="V545" s="26">
        <f t="shared" ca="1" si="281"/>
        <v>1.1776986149003512</v>
      </c>
      <c r="W545" s="26">
        <f t="shared" ca="1" si="282"/>
        <v>1.1791076866934302</v>
      </c>
      <c r="X545" s="26">
        <f t="shared" ca="1" si="283"/>
        <v>1.3078965930919817</v>
      </c>
      <c r="Y545" s="26">
        <f t="shared" ca="1" si="284"/>
        <v>1.3485574001779885</v>
      </c>
      <c r="Z545" s="28">
        <f t="shared" ca="1" si="271"/>
        <v>2.5329999999998409E-3</v>
      </c>
      <c r="AA545" s="57">
        <f t="shared" ca="1" si="285"/>
        <v>-5.6749000000000001E-2</v>
      </c>
      <c r="AB545" s="33">
        <f t="shared" ca="1" si="272"/>
        <v>-4.9195000000001252E-3</v>
      </c>
      <c r="AD545" s="28">
        <f t="shared" ca="1" si="286"/>
        <v>-6.8945015489210795E-2</v>
      </c>
      <c r="AE545" s="28">
        <f t="shared" ca="1" si="287"/>
        <v>-6.3771881747326467E-2</v>
      </c>
      <c r="AF545" s="28">
        <f t="shared" ca="1" si="288"/>
        <v>-5.9641730012880569E-2</v>
      </c>
      <c r="AG545" s="28">
        <f t="shared" ca="1" si="289"/>
        <v>-5.5898619478908312E-2</v>
      </c>
      <c r="AH545" s="28">
        <f t="shared" ca="1" si="290"/>
        <v>-4.8658872788522593E-2</v>
      </c>
      <c r="AI545" s="28">
        <f t="shared" ca="1" si="291"/>
        <v>-4.6699650815944925E-2</v>
      </c>
      <c r="AJ545" s="28">
        <f t="shared" ca="1" si="292"/>
        <v>-5.5270667343322442E-2</v>
      </c>
      <c r="AK545" s="28">
        <f t="shared" ca="1" si="293"/>
        <v>-5.826066815792437E-2</v>
      </c>
      <c r="AL545" s="28">
        <f t="shared" ca="1" si="294"/>
        <v>-5.9298938423094145E-2</v>
      </c>
      <c r="AM545" s="28">
        <f t="shared" ca="1" si="295"/>
        <v>-6.802405522673155E-2</v>
      </c>
      <c r="AN545" s="28">
        <f t="shared" ca="1" si="273"/>
        <v>2.6969517933557868E-3</v>
      </c>
      <c r="AO545" s="28">
        <f t="shared" ca="1" si="296"/>
        <v>-5.8422859973953765E-2</v>
      </c>
      <c r="AP545" s="33">
        <f t="shared" ca="1" si="274"/>
        <v>-5.2386368509590789E-3</v>
      </c>
      <c r="AQ545" s="54"/>
      <c r="AR545" s="53"/>
      <c r="AS545" s="53"/>
      <c r="AT545" s="53"/>
      <c r="AU545" s="53"/>
    </row>
    <row r="546" spans="1:51" ht="15" customHeight="1" x14ac:dyDescent="0.25">
      <c r="A546" s="31">
        <f t="shared" ca="1" si="267"/>
        <v>26238</v>
      </c>
      <c r="B546" s="32">
        <f t="shared" ca="1" si="268"/>
        <v>1971</v>
      </c>
      <c r="C546" s="32">
        <f t="shared" ca="1" si="269"/>
        <v>11</v>
      </c>
      <c r="D546" s="48">
        <f>RAWDATA!A548</f>
        <v>197111</v>
      </c>
      <c r="E546" s="48">
        <f t="shared" ca="1" si="297"/>
        <v>-3.5174000000000003</v>
      </c>
      <c r="F546" s="48">
        <f t="shared" ca="1" si="298"/>
        <v>-3.2391000000000001</v>
      </c>
      <c r="G546" s="48">
        <f t="shared" ca="1" si="298"/>
        <v>-3.1903000000000001</v>
      </c>
      <c r="H546" s="48">
        <f t="shared" ca="1" si="298"/>
        <v>-2.6119000000000003</v>
      </c>
      <c r="I546" s="48">
        <f t="shared" ca="1" si="298"/>
        <v>-3.0880000000000001</v>
      </c>
      <c r="J546" s="48">
        <f t="shared" ca="1" si="298"/>
        <v>-2.7208000000000001</v>
      </c>
      <c r="K546" s="48">
        <f t="shared" ca="1" si="298"/>
        <v>-3.3399000000000001</v>
      </c>
      <c r="L546" s="48">
        <f t="shared" ca="1" si="298"/>
        <v>-3.4727000000000006</v>
      </c>
      <c r="M546" s="48">
        <f t="shared" ca="1" si="298"/>
        <v>-3.4374000000000002</v>
      </c>
      <c r="N546" s="48">
        <f t="shared" ca="1" si="298"/>
        <v>-3.5401000000000002</v>
      </c>
      <c r="P546" s="26">
        <f t="shared" ca="1" si="275"/>
        <v>0.68294890253535867</v>
      </c>
      <c r="Q546" s="26">
        <f t="shared" ca="1" si="276"/>
        <v>0.8059086534330816</v>
      </c>
      <c r="R546" s="26">
        <f t="shared" ca="1" si="277"/>
        <v>0.94451742980449682</v>
      </c>
      <c r="S546" s="26">
        <f t="shared" ca="1" si="278"/>
        <v>0.95893677296687163</v>
      </c>
      <c r="T546" s="26">
        <f t="shared" ca="1" si="279"/>
        <v>1.036336333746307</v>
      </c>
      <c r="U546" s="26">
        <f t="shared" ca="1" si="280"/>
        <v>1.1462496316830841</v>
      </c>
      <c r="V546" s="26">
        <f t="shared" ca="1" si="281"/>
        <v>1.1383646588612943</v>
      </c>
      <c r="W546" s="26">
        <f t="shared" ca="1" si="282"/>
        <v>1.1381608140576276</v>
      </c>
      <c r="X546" s="26">
        <f t="shared" ca="1" si="283"/>
        <v>1.262938955601038</v>
      </c>
      <c r="Y546" s="26">
        <f t="shared" ca="1" si="284"/>
        <v>1.3008171196542875</v>
      </c>
      <c r="Z546" s="28">
        <f t="shared" ca="1" si="271"/>
        <v>-1.1049999999999671E-3</v>
      </c>
      <c r="AA546" s="57">
        <f t="shared" ca="1" si="285"/>
        <v>-3.2157600000000001E-2</v>
      </c>
      <c r="AB546" s="33">
        <f t="shared" ca="1" si="272"/>
        <v>-2.7298999999999587E-3</v>
      </c>
      <c r="AD546" s="28">
        <f t="shared" ca="1" si="286"/>
        <v>-3.5807504781941293E-2</v>
      </c>
      <c r="AE546" s="28">
        <f t="shared" ca="1" si="287"/>
        <v>-3.2927198925322261E-2</v>
      </c>
      <c r="AF546" s="28">
        <f t="shared" ca="1" si="288"/>
        <v>-3.2422990114336928E-2</v>
      </c>
      <c r="AG546" s="28">
        <f t="shared" ca="1" si="289"/>
        <v>-2.6466159395145437E-2</v>
      </c>
      <c r="AH546" s="28">
        <f t="shared" ca="1" si="290"/>
        <v>-3.1366835749500013E-2</v>
      </c>
      <c r="AI546" s="28">
        <f t="shared" ca="1" si="291"/>
        <v>-2.7584991488259703E-2</v>
      </c>
      <c r="AJ546" s="28">
        <f t="shared" ca="1" si="292"/>
        <v>-3.3969485017581395E-2</v>
      </c>
      <c r="AK546" s="28">
        <f t="shared" ca="1" si="293"/>
        <v>-3.5344316097846093E-2</v>
      </c>
      <c r="AL546" s="28">
        <f t="shared" ca="1" si="294"/>
        <v>-3.4978683297857402E-2</v>
      </c>
      <c r="AM546" s="28">
        <f t="shared" ca="1" si="295"/>
        <v>-3.6042808046952847E-2</v>
      </c>
      <c r="AN546" s="28">
        <f t="shared" ca="1" si="273"/>
        <v>-1.1433938187733472E-3</v>
      </c>
      <c r="AO546" s="28">
        <f t="shared" ca="1" si="296"/>
        <v>-3.2686014877888726E-2</v>
      </c>
      <c r="AP546" s="33">
        <f t="shared" ca="1" si="274"/>
        <v>-2.8247307945164016E-3</v>
      </c>
      <c r="AQ546" s="54"/>
      <c r="AR546" s="53"/>
      <c r="AS546" s="53"/>
      <c r="AT546" s="53"/>
      <c r="AU546" s="53"/>
      <c r="AY546" s="29"/>
    </row>
    <row r="547" spans="1:51" ht="15" customHeight="1" x14ac:dyDescent="0.25">
      <c r="A547" s="31">
        <f t="shared" ca="1" si="267"/>
        <v>26268</v>
      </c>
      <c r="B547" s="32">
        <f t="shared" ca="1" si="268"/>
        <v>1971</v>
      </c>
      <c r="C547" s="32">
        <f t="shared" ca="1" si="269"/>
        <v>12</v>
      </c>
      <c r="D547" s="48">
        <f>RAWDATA!A549</f>
        <v>197112</v>
      </c>
      <c r="E547" s="48">
        <f t="shared" ca="1" si="297"/>
        <v>11.917300000000001</v>
      </c>
      <c r="F547" s="48">
        <f t="shared" ca="1" si="298"/>
        <v>12.0137</v>
      </c>
      <c r="G547" s="48">
        <f t="shared" ca="1" si="298"/>
        <v>11.611499999999999</v>
      </c>
      <c r="H547" s="48">
        <f t="shared" ca="1" si="298"/>
        <v>10.554200000000002</v>
      </c>
      <c r="I547" s="48">
        <f t="shared" ca="1" si="298"/>
        <v>11.014500000000002</v>
      </c>
      <c r="J547" s="48">
        <f t="shared" ca="1" si="298"/>
        <v>11.3423</v>
      </c>
      <c r="K547" s="48">
        <f t="shared" ca="1" si="298"/>
        <v>11.212900000000001</v>
      </c>
      <c r="L547" s="48">
        <f t="shared" ca="1" si="298"/>
        <v>12.575399999999998</v>
      </c>
      <c r="M547" s="48">
        <f t="shared" ca="1" si="298"/>
        <v>12.535900000000002</v>
      </c>
      <c r="N547" s="48">
        <f t="shared" ca="1" si="298"/>
        <v>13.556600000000001</v>
      </c>
      <c r="P547" s="26">
        <f t="shared" ca="1" si="275"/>
        <v>0.764337972097205</v>
      </c>
      <c r="Q547" s="26">
        <f t="shared" ca="1" si="276"/>
        <v>0.90272810133057169</v>
      </c>
      <c r="R547" s="26">
        <f t="shared" ca="1" si="277"/>
        <v>1.054190071166246</v>
      </c>
      <c r="S547" s="26">
        <f t="shared" ca="1" si="278"/>
        <v>1.0601448778593412</v>
      </c>
      <c r="T547" s="26">
        <f t="shared" ca="1" si="279"/>
        <v>1.1504835992267939</v>
      </c>
      <c r="U547" s="26">
        <f t="shared" ca="1" si="280"/>
        <v>1.2762607036574747</v>
      </c>
      <c r="V547" s="26">
        <f t="shared" ca="1" si="281"/>
        <v>1.2660083496947523</v>
      </c>
      <c r="W547" s="26">
        <f t="shared" ca="1" si="282"/>
        <v>1.2812890890686304</v>
      </c>
      <c r="X547" s="26">
        <f t="shared" ca="1" si="283"/>
        <v>1.4212597201362285</v>
      </c>
      <c r="Y547" s="26">
        <f t="shared" ca="1" si="284"/>
        <v>1.4771636932973407</v>
      </c>
      <c r="Z547" s="28">
        <f t="shared" ca="1" si="271"/>
        <v>1.0807500000000081E-2</v>
      </c>
      <c r="AA547" s="57">
        <f t="shared" ca="1" si="285"/>
        <v>0.11833430000000002</v>
      </c>
      <c r="AB547" s="33">
        <f t="shared" ca="1" si="272"/>
        <v>1.212820000000002E-2</v>
      </c>
      <c r="AD547" s="28">
        <f t="shared" ca="1" si="286"/>
        <v>0.11259001970358369</v>
      </c>
      <c r="AE547" s="28">
        <f t="shared" ca="1" si="287"/>
        <v>0.11345099925491862</v>
      </c>
      <c r="AF547" s="28">
        <f t="shared" ca="1" si="288"/>
        <v>0.10985390524516558</v>
      </c>
      <c r="AG547" s="28">
        <f t="shared" ca="1" si="289"/>
        <v>0.10033571245257894</v>
      </c>
      <c r="AH547" s="28">
        <f t="shared" ca="1" si="290"/>
        <v>0.10449063742343548</v>
      </c>
      <c r="AI547" s="28">
        <f t="shared" ca="1" si="291"/>
        <v>0.10743905399957022</v>
      </c>
      <c r="AJ547" s="28">
        <f t="shared" ca="1" si="292"/>
        <v>0.10627619629432096</v>
      </c>
      <c r="AK547" s="28">
        <f t="shared" ca="1" si="293"/>
        <v>0.11845303337999573</v>
      </c>
      <c r="AL547" s="28">
        <f t="shared" ca="1" si="294"/>
        <v>0.11810209586237325</v>
      </c>
      <c r="AM547" s="28">
        <f t="shared" ca="1" si="295"/>
        <v>0.12713120504870432</v>
      </c>
      <c r="AN547" s="28">
        <f t="shared" ca="1" si="273"/>
        <v>9.5961409762876232E-3</v>
      </c>
      <c r="AO547" s="28">
        <f t="shared" ca="1" si="296"/>
        <v>0.11184034613668206</v>
      </c>
      <c r="AP547" s="33">
        <f t="shared" ca="1" si="274"/>
        <v>1.0776304318856719E-2</v>
      </c>
      <c r="AQ547" s="54"/>
      <c r="AR547" s="53"/>
      <c r="AS547" s="53"/>
      <c r="AT547" s="53"/>
      <c r="AU547" s="53"/>
    </row>
    <row r="548" spans="1:51" ht="15" customHeight="1" x14ac:dyDescent="0.25">
      <c r="A548" s="31">
        <f t="shared" ca="1" si="267"/>
        <v>26299</v>
      </c>
      <c r="B548" s="32">
        <f t="shared" ca="1" si="268"/>
        <v>1972</v>
      </c>
      <c r="C548" s="32">
        <f t="shared" ca="1" si="269"/>
        <v>1</v>
      </c>
      <c r="D548" s="48">
        <f>RAWDATA!A550</f>
        <v>197201</v>
      </c>
      <c r="E548" s="48">
        <f t="shared" ca="1" si="297"/>
        <v>12.169799999999999</v>
      </c>
      <c r="F548" s="48">
        <f t="shared" ca="1" si="298"/>
        <v>8.8650000000000002</v>
      </c>
      <c r="G548" s="48">
        <f t="shared" ca="1" si="298"/>
        <v>9.7886999999999986</v>
      </c>
      <c r="H548" s="48">
        <f t="shared" ca="1" si="298"/>
        <v>8.6940000000000008</v>
      </c>
      <c r="I548" s="48">
        <f t="shared" ca="1" si="298"/>
        <v>8.2027999999999999</v>
      </c>
      <c r="J548" s="48">
        <f t="shared" ca="1" si="298"/>
        <v>8.6912000000000003</v>
      </c>
      <c r="K548" s="48">
        <f t="shared" ca="1" si="298"/>
        <v>8.2959000000000014</v>
      </c>
      <c r="L548" s="48">
        <f t="shared" ca="1" si="298"/>
        <v>10.117800000000001</v>
      </c>
      <c r="M548" s="48">
        <f t="shared" ca="1" si="298"/>
        <v>10.9818</v>
      </c>
      <c r="N548" s="48">
        <f t="shared" ca="1" si="298"/>
        <v>14.370600000000003</v>
      </c>
      <c r="P548" s="26">
        <f t="shared" ca="1" si="275"/>
        <v>0.85735637462549075</v>
      </c>
      <c r="Q548" s="26">
        <f t="shared" ca="1" si="276"/>
        <v>0.98275494751352677</v>
      </c>
      <c r="R548" s="26">
        <f t="shared" ca="1" si="277"/>
        <v>1.1573815746624962</v>
      </c>
      <c r="S548" s="26">
        <f t="shared" ca="1" si="278"/>
        <v>1.1523138735404324</v>
      </c>
      <c r="T548" s="26">
        <f t="shared" ca="1" si="279"/>
        <v>1.2448554679041692</v>
      </c>
      <c r="U548" s="26">
        <f t="shared" ca="1" si="280"/>
        <v>1.3871830739337532</v>
      </c>
      <c r="V548" s="26">
        <f t="shared" ca="1" si="281"/>
        <v>1.3710351363770792</v>
      </c>
      <c r="W548" s="26">
        <f t="shared" ca="1" si="282"/>
        <v>1.4109273565224163</v>
      </c>
      <c r="X548" s="26">
        <f t="shared" ca="1" si="283"/>
        <v>1.5773396200821488</v>
      </c>
      <c r="Y548" s="26">
        <f t="shared" ca="1" si="284"/>
        <v>1.6894409790063285</v>
      </c>
      <c r="Z548" s="28">
        <f t="shared" ca="1" si="271"/>
        <v>2.1588000000000052E-2</v>
      </c>
      <c r="AA548" s="57">
        <f t="shared" ca="1" si="285"/>
        <v>0.10017759999999999</v>
      </c>
      <c r="AB548" s="33">
        <f t="shared" ca="1" si="272"/>
        <v>2.658440000000005E-2</v>
      </c>
      <c r="AD548" s="28">
        <f t="shared" ca="1" si="286"/>
        <v>0.1148436086595168</v>
      </c>
      <c r="AE548" s="28">
        <f t="shared" ca="1" si="287"/>
        <v>8.4938396516190812E-2</v>
      </c>
      <c r="AF548" s="28">
        <f t="shared" ca="1" si="288"/>
        <v>9.338742340149013E-2</v>
      </c>
      <c r="AG548" s="28">
        <f t="shared" ca="1" si="289"/>
        <v>8.33664088235299E-2</v>
      </c>
      <c r="AH548" s="28">
        <f t="shared" ca="1" si="290"/>
        <v>7.8837058093156873E-2</v>
      </c>
      <c r="AI548" s="28">
        <f t="shared" ca="1" si="291"/>
        <v>8.3340648100167447E-2</v>
      </c>
      <c r="AJ548" s="28">
        <f t="shared" ca="1" si="292"/>
        <v>7.9697109499828139E-2</v>
      </c>
      <c r="AK548" s="28">
        <f t="shared" ca="1" si="293"/>
        <v>9.6380515881154288E-2</v>
      </c>
      <c r="AL548" s="28">
        <f t="shared" ca="1" si="294"/>
        <v>0.10419603791671851</v>
      </c>
      <c r="AM548" s="28">
        <f t="shared" ca="1" si="295"/>
        <v>0.1342738669222516</v>
      </c>
      <c r="AN548" s="28">
        <f t="shared" ca="1" si="273"/>
        <v>1.9343949831631263E-2</v>
      </c>
      <c r="AO548" s="28">
        <f t="shared" ca="1" si="296"/>
        <v>9.5471621317397101E-2</v>
      </c>
      <c r="AP548" s="33">
        <f t="shared" ca="1" si="274"/>
        <v>2.3763331102087962E-2</v>
      </c>
      <c r="AQ548" s="54"/>
      <c r="AR548" s="53"/>
      <c r="AS548" s="53"/>
      <c r="AT548" s="53"/>
      <c r="AU548" s="53"/>
    </row>
    <row r="549" spans="1:51" ht="15" customHeight="1" x14ac:dyDescent="0.25">
      <c r="A549" s="31">
        <f t="shared" ca="1" si="267"/>
        <v>26330</v>
      </c>
      <c r="B549" s="32">
        <f t="shared" ca="1" si="268"/>
        <v>1972</v>
      </c>
      <c r="C549" s="32">
        <f t="shared" ca="1" si="269"/>
        <v>2</v>
      </c>
      <c r="D549" s="48">
        <f>RAWDATA!A551</f>
        <v>197202</v>
      </c>
      <c r="E549" s="48">
        <f t="shared" ca="1" si="297"/>
        <v>4.8244000000000007</v>
      </c>
      <c r="F549" s="48">
        <f t="shared" ca="1" si="298"/>
        <v>4.4384000000000006</v>
      </c>
      <c r="G549" s="48">
        <f t="shared" ca="1" si="298"/>
        <v>3.4638</v>
      </c>
      <c r="H549" s="48">
        <f t="shared" ca="1" si="298"/>
        <v>3.2343000000000002</v>
      </c>
      <c r="I549" s="48">
        <f t="shared" ca="1" si="298"/>
        <v>4.0642000000000005</v>
      </c>
      <c r="J549" s="48">
        <f t="shared" ca="1" si="298"/>
        <v>3.1486000000000001</v>
      </c>
      <c r="K549" s="48">
        <f t="shared" ca="1" si="298"/>
        <v>4.6036000000000001</v>
      </c>
      <c r="L549" s="48">
        <f t="shared" ca="1" si="298"/>
        <v>3.9308000000000005</v>
      </c>
      <c r="M549" s="48">
        <f t="shared" ca="1" si="298"/>
        <v>4.4081999999999999</v>
      </c>
      <c r="N549" s="48">
        <f t="shared" ca="1" si="298"/>
        <v>5.3792999999999997</v>
      </c>
      <c r="P549" s="26">
        <f t="shared" ca="1" si="275"/>
        <v>0.89871867556292284</v>
      </c>
      <c r="Q549" s="26">
        <f t="shared" ca="1" si="276"/>
        <v>1.0263735431039671</v>
      </c>
      <c r="R549" s="26">
        <f t="shared" ca="1" si="277"/>
        <v>1.1974709576456557</v>
      </c>
      <c r="S549" s="26">
        <f t="shared" ca="1" si="278"/>
        <v>1.1895831611523506</v>
      </c>
      <c r="T549" s="26">
        <f t="shared" ca="1" si="279"/>
        <v>1.2954488838307305</v>
      </c>
      <c r="U549" s="26">
        <f t="shared" ca="1" si="280"/>
        <v>1.4308599201996313</v>
      </c>
      <c r="V549" s="26">
        <f t="shared" ca="1" si="281"/>
        <v>1.4341521099153343</v>
      </c>
      <c r="W549" s="26">
        <f t="shared" ca="1" si="282"/>
        <v>1.4663880890525993</v>
      </c>
      <c r="X549" s="26">
        <f t="shared" ca="1" si="283"/>
        <v>1.6468719052146099</v>
      </c>
      <c r="Y549" s="26">
        <f t="shared" ca="1" si="284"/>
        <v>1.7803210775900158</v>
      </c>
      <c r="Z549" s="28">
        <f t="shared" ca="1" si="271"/>
        <v>2.6235000000000008E-3</v>
      </c>
      <c r="AA549" s="57">
        <f t="shared" ca="1" si="285"/>
        <v>4.1495600000000001E-2</v>
      </c>
      <c r="AB549" s="33">
        <f t="shared" ca="1" si="272"/>
        <v>7.4418999999999666E-3</v>
      </c>
      <c r="AD549" s="28">
        <f t="shared" ca="1" si="286"/>
        <v>4.7116383226930465E-2</v>
      </c>
      <c r="AE549" s="28">
        <f t="shared" ca="1" si="287"/>
        <v>4.3427237924644771E-2</v>
      </c>
      <c r="AF549" s="28">
        <f t="shared" ca="1" si="288"/>
        <v>3.4051607083472116E-2</v>
      </c>
      <c r="AG549" s="28">
        <f t="shared" ca="1" si="289"/>
        <v>3.1830976179663933E-2</v>
      </c>
      <c r="AH549" s="28">
        <f t="shared" ca="1" si="290"/>
        <v>3.9837830389571505E-2</v>
      </c>
      <c r="AI549" s="28">
        <f t="shared" ca="1" si="291"/>
        <v>3.1000480969781939E-2</v>
      </c>
      <c r="AJ549" s="28">
        <f t="shared" ca="1" si="292"/>
        <v>4.5007781876489579E-2</v>
      </c>
      <c r="AK549" s="28">
        <f t="shared" ca="1" si="293"/>
        <v>3.8555107071307632E-2</v>
      </c>
      <c r="AL549" s="28">
        <f t="shared" ca="1" si="294"/>
        <v>4.3138030437326343E-2</v>
      </c>
      <c r="AM549" s="28">
        <f t="shared" ca="1" si="295"/>
        <v>5.2396036144301612E-2</v>
      </c>
      <c r="AN549" s="28">
        <f t="shared" ca="1" si="273"/>
        <v>2.4952227150263559E-3</v>
      </c>
      <c r="AO549" s="28">
        <f t="shared" ca="1" si="296"/>
        <v>4.0657757034017479E-2</v>
      </c>
      <c r="AP549" s="33">
        <f t="shared" ca="1" si="274"/>
        <v>7.1092762567964984E-3</v>
      </c>
      <c r="AQ549" s="54"/>
      <c r="AR549" s="53"/>
      <c r="AS549" s="53"/>
      <c r="AT549" s="53"/>
      <c r="AU549" s="53"/>
    </row>
    <row r="550" spans="1:51" ht="15" customHeight="1" x14ac:dyDescent="0.25">
      <c r="A550" s="31">
        <f t="shared" ca="1" si="267"/>
        <v>26359</v>
      </c>
      <c r="B550" s="32">
        <f t="shared" ca="1" si="268"/>
        <v>1972</v>
      </c>
      <c r="C550" s="32">
        <f t="shared" ca="1" si="269"/>
        <v>3</v>
      </c>
      <c r="D550" s="48">
        <f>RAWDATA!A552</f>
        <v>197203</v>
      </c>
      <c r="E550" s="48">
        <f t="shared" ca="1" si="297"/>
        <v>-0.88890000000000002</v>
      </c>
      <c r="F550" s="48">
        <f t="shared" ca="1" si="298"/>
        <v>-0.22969999999999996</v>
      </c>
      <c r="G550" s="48">
        <f t="shared" ca="1" si="298"/>
        <v>0.26160000000000005</v>
      </c>
      <c r="H550" s="48">
        <f t="shared" ca="1" si="298"/>
        <v>0.10960000000000002</v>
      </c>
      <c r="I550" s="48">
        <f t="shared" ca="1" si="298"/>
        <v>1.6799999999999982E-2</v>
      </c>
      <c r="J550" s="48">
        <f t="shared" ca="1" si="298"/>
        <v>0.34350000000000003</v>
      </c>
      <c r="K550" s="48">
        <f t="shared" ca="1" si="298"/>
        <v>0.18830000000000002</v>
      </c>
      <c r="L550" s="48">
        <f t="shared" ca="1" si="298"/>
        <v>-8.5000000000000075E-3</v>
      </c>
      <c r="M550" s="48">
        <f t="shared" ca="1" si="298"/>
        <v>0.3831</v>
      </c>
      <c r="N550" s="48">
        <f t="shared" ca="1" si="298"/>
        <v>0.61170000000000013</v>
      </c>
      <c r="P550" s="26">
        <f t="shared" ca="1" si="275"/>
        <v>0.89072996525584403</v>
      </c>
      <c r="Q550" s="26">
        <f t="shared" ca="1" si="276"/>
        <v>1.0240159630754573</v>
      </c>
      <c r="R550" s="26">
        <f t="shared" ca="1" si="277"/>
        <v>1.2006035416708567</v>
      </c>
      <c r="S550" s="26">
        <f t="shared" ca="1" si="278"/>
        <v>1.1908869442969736</v>
      </c>
      <c r="T550" s="26">
        <f t="shared" ca="1" si="279"/>
        <v>1.295666519243214</v>
      </c>
      <c r="U550" s="26">
        <f t="shared" ca="1" si="280"/>
        <v>1.4357749240255171</v>
      </c>
      <c r="V550" s="26">
        <f t="shared" ca="1" si="281"/>
        <v>1.436852618338305</v>
      </c>
      <c r="W550" s="26">
        <f t="shared" ca="1" si="282"/>
        <v>1.4662634460650299</v>
      </c>
      <c r="X550" s="26">
        <f t="shared" ca="1" si="283"/>
        <v>1.6531810714834869</v>
      </c>
      <c r="Y550" s="26">
        <f t="shared" ca="1" si="284"/>
        <v>1.7912113016216338</v>
      </c>
      <c r="Z550" s="28">
        <f t="shared" ca="1" si="271"/>
        <v>1.0566999999999938E-2</v>
      </c>
      <c r="AA550" s="57">
        <f t="shared" ca="1" si="285"/>
        <v>7.8750000000000033E-4</v>
      </c>
      <c r="AB550" s="33">
        <f t="shared" ca="1" si="272"/>
        <v>4.1864999999999229E-3</v>
      </c>
      <c r="AD550" s="28">
        <f t="shared" ca="1" si="286"/>
        <v>-8.9287428519310118E-3</v>
      </c>
      <c r="AE550" s="28">
        <f t="shared" ca="1" si="287"/>
        <v>-2.29964215128976E-3</v>
      </c>
      <c r="AF550" s="28">
        <f t="shared" ca="1" si="288"/>
        <v>2.6125842278098108E-3</v>
      </c>
      <c r="AG550" s="28">
        <f t="shared" ca="1" si="289"/>
        <v>1.0953998304838173E-3</v>
      </c>
      <c r="AH550" s="28">
        <f t="shared" ca="1" si="290"/>
        <v>1.6798588958029086E-4</v>
      </c>
      <c r="AI550" s="28">
        <f t="shared" ca="1" si="291"/>
        <v>3.4291138629026462E-3</v>
      </c>
      <c r="AJ550" s="28">
        <f t="shared" ca="1" si="292"/>
        <v>1.8812293778726241E-3</v>
      </c>
      <c r="AK550" s="28">
        <f t="shared" ca="1" si="293"/>
        <v>-8.5003612704723125E-5</v>
      </c>
      <c r="AL550" s="28">
        <f t="shared" ca="1" si="294"/>
        <v>3.82368040778247E-3</v>
      </c>
      <c r="AM550" s="28">
        <f t="shared" ca="1" si="295"/>
        <v>6.098367101851113E-3</v>
      </c>
      <c r="AN550" s="28">
        <f t="shared" ca="1" si="273"/>
        <v>1.0575216256427176E-2</v>
      </c>
      <c r="AO550" s="28">
        <f t="shared" ca="1" si="296"/>
        <v>7.871900845698688E-4</v>
      </c>
      <c r="AP550" s="33">
        <f t="shared" ca="1" si="274"/>
        <v>4.1738336702469231E-3</v>
      </c>
      <c r="AQ550" s="54"/>
      <c r="AR550" s="53"/>
      <c r="AS550" s="53"/>
      <c r="AT550" s="53"/>
      <c r="AU550" s="53"/>
    </row>
    <row r="551" spans="1:51" ht="15" customHeight="1" x14ac:dyDescent="0.25">
      <c r="A551" s="31">
        <f t="shared" ca="1" si="267"/>
        <v>26390</v>
      </c>
      <c r="B551" s="32">
        <f t="shared" ca="1" si="268"/>
        <v>1972</v>
      </c>
      <c r="C551" s="32">
        <f t="shared" ca="1" si="269"/>
        <v>4</v>
      </c>
      <c r="D551" s="48">
        <f>RAWDATA!A553</f>
        <v>197204</v>
      </c>
      <c r="E551" s="48">
        <f t="shared" ca="1" si="297"/>
        <v>-0.91829999999999989</v>
      </c>
      <c r="F551" s="48">
        <f t="shared" ca="1" si="298"/>
        <v>-0.46010000000000001</v>
      </c>
      <c r="G551" s="48">
        <f t="shared" ca="1" si="298"/>
        <v>0.11879999999999992</v>
      </c>
      <c r="H551" s="48">
        <f t="shared" ca="1" si="298"/>
        <v>0.27750000000000008</v>
      </c>
      <c r="I551" s="48">
        <f t="shared" ca="1" si="298"/>
        <v>-3.4400000000000042E-2</v>
      </c>
      <c r="J551" s="48">
        <f t="shared" ca="1" si="298"/>
        <v>0.503</v>
      </c>
      <c r="K551" s="48">
        <f t="shared" ca="1" si="298"/>
        <v>0.41270000000000007</v>
      </c>
      <c r="L551" s="48">
        <f t="shared" ca="1" si="298"/>
        <v>1.1932</v>
      </c>
      <c r="M551" s="48">
        <f t="shared" ca="1" si="298"/>
        <v>0.7571</v>
      </c>
      <c r="N551" s="48">
        <f t="shared" ca="1" si="298"/>
        <v>1.0826000000000002</v>
      </c>
      <c r="P551" s="26">
        <f t="shared" ca="1" si="275"/>
        <v>0.8825503919848996</v>
      </c>
      <c r="Q551" s="26">
        <f t="shared" ca="1" si="276"/>
        <v>1.0193044656293471</v>
      </c>
      <c r="R551" s="26">
        <f t="shared" ca="1" si="277"/>
        <v>1.2020298586783615</v>
      </c>
      <c r="S551" s="26">
        <f t="shared" ca="1" si="278"/>
        <v>1.1941916555673977</v>
      </c>
      <c r="T551" s="26">
        <f t="shared" ca="1" si="279"/>
        <v>1.2952208099605942</v>
      </c>
      <c r="U551" s="26">
        <f t="shared" ca="1" si="280"/>
        <v>1.4429968718933657</v>
      </c>
      <c r="V551" s="26">
        <f t="shared" ca="1" si="281"/>
        <v>1.4427825090941873</v>
      </c>
      <c r="W551" s="26">
        <f t="shared" ca="1" si="282"/>
        <v>1.483758901503478</v>
      </c>
      <c r="X551" s="26">
        <f t="shared" ca="1" si="283"/>
        <v>1.6656973053756885</v>
      </c>
      <c r="Y551" s="26">
        <f t="shared" ca="1" si="284"/>
        <v>1.8106029551729896</v>
      </c>
      <c r="Z551" s="28">
        <f t="shared" ca="1" si="271"/>
        <v>1.6090500000000063E-2</v>
      </c>
      <c r="AA551" s="57">
        <f t="shared" ca="1" si="285"/>
        <v>2.9321000000000009E-3</v>
      </c>
      <c r="AB551" s="33">
        <f t="shared" ca="1" si="272"/>
        <v>6.2663999999999975E-3</v>
      </c>
      <c r="AD551" s="28">
        <f t="shared" ca="1" si="286"/>
        <v>-9.225423661886261E-3</v>
      </c>
      <c r="AE551" s="28">
        <f t="shared" ca="1" si="287"/>
        <v>-4.6116171794457405E-3</v>
      </c>
      <c r="AF551" s="28">
        <f t="shared" ca="1" si="288"/>
        <v>1.1872948863946907E-3</v>
      </c>
      <c r="AG551" s="28">
        <f t="shared" ca="1" si="289"/>
        <v>2.7711567957860259E-3</v>
      </c>
      <c r="AH551" s="28">
        <f t="shared" ca="1" si="290"/>
        <v>-3.4405918157281849E-4</v>
      </c>
      <c r="AI551" s="28">
        <f t="shared" ca="1" si="291"/>
        <v>5.0173918117831593E-3</v>
      </c>
      <c r="AJ551" s="28">
        <f t="shared" ca="1" si="292"/>
        <v>4.1185072937473871E-3</v>
      </c>
      <c r="AK551" s="28">
        <f t="shared" ca="1" si="293"/>
        <v>1.1861374931788356E-2</v>
      </c>
      <c r="AL551" s="28">
        <f t="shared" ca="1" si="294"/>
        <v>7.542483819723873E-3</v>
      </c>
      <c r="AM551" s="28">
        <f t="shared" ca="1" si="295"/>
        <v>1.0767818401329426E-2</v>
      </c>
      <c r="AN551" s="28">
        <f t="shared" ca="1" si="273"/>
        <v>1.607367153119265E-2</v>
      </c>
      <c r="AO551" s="28">
        <f t="shared" ca="1" si="296"/>
        <v>2.9278097789871053E-3</v>
      </c>
      <c r="AP551" s="33">
        <f t="shared" ca="1" si="274"/>
        <v>6.2273413315395449E-3</v>
      </c>
      <c r="AQ551" s="54"/>
      <c r="AR551" s="53"/>
      <c r="AS551" s="53"/>
      <c r="AT551" s="53"/>
      <c r="AU551" s="53"/>
    </row>
    <row r="552" spans="1:51" ht="15" customHeight="1" x14ac:dyDescent="0.25">
      <c r="A552" s="31">
        <f t="shared" ca="1" si="267"/>
        <v>26420</v>
      </c>
      <c r="B552" s="32">
        <f t="shared" ca="1" si="268"/>
        <v>1972</v>
      </c>
      <c r="C552" s="32">
        <f t="shared" ca="1" si="269"/>
        <v>5</v>
      </c>
      <c r="D552" s="48">
        <f>RAWDATA!A554</f>
        <v>197205</v>
      </c>
      <c r="E552" s="48">
        <f t="shared" ca="1" si="297"/>
        <v>-1.7440000000000002</v>
      </c>
      <c r="F552" s="48">
        <f t="shared" ca="1" si="298"/>
        <v>-2.1553</v>
      </c>
      <c r="G552" s="48">
        <f t="shared" ca="1" si="298"/>
        <v>-2.1826000000000003</v>
      </c>
      <c r="H552" s="48">
        <f t="shared" ca="1" si="298"/>
        <v>-2.0016000000000003</v>
      </c>
      <c r="I552" s="48">
        <f t="shared" ca="1" si="298"/>
        <v>-1.3771</v>
      </c>
      <c r="J552" s="48">
        <f t="shared" ca="1" si="298"/>
        <v>-2.1194000000000002</v>
      </c>
      <c r="K552" s="48">
        <f t="shared" ca="1" si="298"/>
        <v>-1.5501</v>
      </c>
      <c r="L552" s="48">
        <f t="shared" ca="1" si="298"/>
        <v>-1.6600000000000001</v>
      </c>
      <c r="M552" s="48">
        <f t="shared" ca="1" si="298"/>
        <v>-1.7340000000000002</v>
      </c>
      <c r="N552" s="48">
        <f t="shared" ca="1" si="298"/>
        <v>-1.7303000000000002</v>
      </c>
      <c r="P552" s="26">
        <f t="shared" ca="1" si="275"/>
        <v>0.86715871314868298</v>
      </c>
      <c r="Q552" s="26">
        <f t="shared" ca="1" si="276"/>
        <v>0.99733539648163771</v>
      </c>
      <c r="R552" s="26">
        <f t="shared" ca="1" si="277"/>
        <v>1.1757943549828476</v>
      </c>
      <c r="S552" s="26">
        <f t="shared" ca="1" si="278"/>
        <v>1.1702887153895607</v>
      </c>
      <c r="T552" s="26">
        <f t="shared" ca="1" si="279"/>
        <v>1.277384324186627</v>
      </c>
      <c r="U552" s="26">
        <f t="shared" ca="1" si="280"/>
        <v>1.4124139961904576</v>
      </c>
      <c r="V552" s="26">
        <f t="shared" ca="1" si="281"/>
        <v>1.4204179374207182</v>
      </c>
      <c r="W552" s="26">
        <f t="shared" ca="1" si="282"/>
        <v>1.4591285037385204</v>
      </c>
      <c r="X552" s="26">
        <f t="shared" ca="1" si="283"/>
        <v>1.6368141141004739</v>
      </c>
      <c r="Y552" s="26">
        <f t="shared" ca="1" si="284"/>
        <v>1.7792740922396315</v>
      </c>
      <c r="Z552" s="28">
        <f t="shared" ca="1" si="271"/>
        <v>2.175000000000038E-3</v>
      </c>
      <c r="AA552" s="57">
        <f t="shared" ca="1" si="285"/>
        <v>-1.8254400000000004E-2</v>
      </c>
      <c r="AB552" s="33">
        <f t="shared" ca="1" si="272"/>
        <v>9.3290000000001427E-4</v>
      </c>
      <c r="AD552" s="28">
        <f t="shared" ca="1" si="286"/>
        <v>-1.7593868401047975E-2</v>
      </c>
      <c r="AE552" s="28">
        <f t="shared" ca="1" si="287"/>
        <v>-2.1788658150515196E-2</v>
      </c>
      <c r="AF552" s="28">
        <f t="shared" ca="1" si="288"/>
        <v>-2.206771066172868E-2</v>
      </c>
      <c r="AG552" s="28">
        <f t="shared" ca="1" si="289"/>
        <v>-2.0219033981410978E-2</v>
      </c>
      <c r="AH552" s="28">
        <f t="shared" ca="1" si="290"/>
        <v>-1.3866699824412684E-2</v>
      </c>
      <c r="AI552" s="28">
        <f t="shared" ca="1" si="291"/>
        <v>-2.1421817477361604E-2</v>
      </c>
      <c r="AJ552" s="28">
        <f t="shared" ca="1" si="292"/>
        <v>-1.562239664750518E-2</v>
      </c>
      <c r="AK552" s="28">
        <f t="shared" ca="1" si="293"/>
        <v>-1.6739324004297885E-2</v>
      </c>
      <c r="AL552" s="28">
        <f t="shared" ca="1" si="294"/>
        <v>-1.7492098624548348E-2</v>
      </c>
      <c r="AM552" s="28">
        <f t="shared" ca="1" si="295"/>
        <v>-1.7454446432092284E-2</v>
      </c>
      <c r="AN552" s="28">
        <f t="shared" ca="1" si="273"/>
        <v>2.2179907474612695E-3</v>
      </c>
      <c r="AO552" s="28">
        <f t="shared" ca="1" si="296"/>
        <v>-1.8423067326778404E-2</v>
      </c>
      <c r="AP552" s="33">
        <f t="shared" ca="1" si="274"/>
        <v>9.4979479845808817E-4</v>
      </c>
      <c r="AQ552" s="54"/>
      <c r="AR552" s="53"/>
      <c r="AS552" s="53"/>
      <c r="AT552" s="53"/>
      <c r="AU552" s="53"/>
    </row>
    <row r="553" spans="1:51" ht="15" customHeight="1" x14ac:dyDescent="0.25">
      <c r="A553" s="31">
        <f t="shared" ca="1" si="267"/>
        <v>26451</v>
      </c>
      <c r="B553" s="32">
        <f t="shared" ca="1" si="268"/>
        <v>1972</v>
      </c>
      <c r="C553" s="32">
        <f t="shared" ca="1" si="269"/>
        <v>6</v>
      </c>
      <c r="D553" s="48">
        <f>RAWDATA!A555</f>
        <v>197206</v>
      </c>
      <c r="E553" s="48">
        <f t="shared" ca="1" si="297"/>
        <v>-3.4703000000000008</v>
      </c>
      <c r="F553" s="48">
        <f t="shared" ca="1" si="298"/>
        <v>-3.3582000000000001</v>
      </c>
      <c r="G553" s="48">
        <f t="shared" ca="1" si="298"/>
        <v>-3.4366000000000003</v>
      </c>
      <c r="H553" s="48">
        <f t="shared" ca="1" si="298"/>
        <v>-3.0502000000000002</v>
      </c>
      <c r="I553" s="48">
        <f t="shared" ca="1" si="298"/>
        <v>-2.8730000000000002</v>
      </c>
      <c r="J553" s="48">
        <f t="shared" ca="1" si="298"/>
        <v>-3.2887000000000004</v>
      </c>
      <c r="K553" s="48">
        <f t="shared" ca="1" si="298"/>
        <v>-3.7864000000000004</v>
      </c>
      <c r="L553" s="48">
        <f t="shared" ca="1" si="298"/>
        <v>-3.7784000000000004</v>
      </c>
      <c r="M553" s="48">
        <f t="shared" ca="1" si="298"/>
        <v>-3.7286000000000001</v>
      </c>
      <c r="N553" s="48">
        <f t="shared" ca="1" si="298"/>
        <v>-3.5094000000000003</v>
      </c>
      <c r="P553" s="26">
        <f t="shared" ca="1" si="275"/>
        <v>0.83706570432628424</v>
      </c>
      <c r="Q553" s="26">
        <f t="shared" ca="1" si="276"/>
        <v>0.96384287919699141</v>
      </c>
      <c r="R553" s="26">
        <f t="shared" ca="1" si="277"/>
        <v>1.1353870061795071</v>
      </c>
      <c r="S553" s="26">
        <f t="shared" ca="1" si="278"/>
        <v>1.1345925689927483</v>
      </c>
      <c r="T553" s="26">
        <f t="shared" ca="1" si="279"/>
        <v>1.2406850725527452</v>
      </c>
      <c r="U553" s="26">
        <f t="shared" ca="1" si="280"/>
        <v>1.3659639370977421</v>
      </c>
      <c r="V553" s="26">
        <f t="shared" ca="1" si="281"/>
        <v>1.3666352326382201</v>
      </c>
      <c r="W553" s="26">
        <f t="shared" ca="1" si="282"/>
        <v>1.4039967923532641</v>
      </c>
      <c r="X553" s="26">
        <f t="shared" ca="1" si="283"/>
        <v>1.5757838630421237</v>
      </c>
      <c r="Y553" s="26">
        <f t="shared" ca="1" si="284"/>
        <v>1.716832247246574</v>
      </c>
      <c r="Z553" s="28">
        <f t="shared" ca="1" si="271"/>
        <v>-2.0474999999999799E-3</v>
      </c>
      <c r="AA553" s="57">
        <f t="shared" ca="1" si="285"/>
        <v>-3.4279800000000006E-2</v>
      </c>
      <c r="AB553" s="33">
        <f t="shared" ca="1" si="272"/>
        <v>-1.9101999999999938E-3</v>
      </c>
      <c r="AD553" s="28">
        <f t="shared" ca="1" si="286"/>
        <v>-3.5319452974518634E-2</v>
      </c>
      <c r="AE553" s="28">
        <f t="shared" ca="1" si="287"/>
        <v>-3.4158826147230557E-2</v>
      </c>
      <c r="AF553" s="28">
        <f t="shared" ca="1" si="288"/>
        <v>-3.4970398551111809E-2</v>
      </c>
      <c r="AG553" s="28">
        <f t="shared" ca="1" si="289"/>
        <v>-3.0976867220588834E-2</v>
      </c>
      <c r="AH553" s="28">
        <f t="shared" ca="1" si="290"/>
        <v>-2.9150785491700616E-2</v>
      </c>
      <c r="AI553" s="28">
        <f t="shared" ca="1" si="291"/>
        <v>-3.3439934099539798E-2</v>
      </c>
      <c r="AJ553" s="28">
        <f t="shared" ca="1" si="292"/>
        <v>-3.8599466167157884E-2</v>
      </c>
      <c r="AK553" s="28">
        <f t="shared" ca="1" si="293"/>
        <v>-3.8516321295485698E-2</v>
      </c>
      <c r="AL553" s="28">
        <f t="shared" ca="1" si="294"/>
        <v>-3.7998899871215117E-2</v>
      </c>
      <c r="AM553" s="28">
        <f t="shared" ca="1" si="295"/>
        <v>-3.5724591714172506E-2</v>
      </c>
      <c r="AN553" s="28">
        <f t="shared" ca="1" si="273"/>
        <v>-2.1226062318192157E-3</v>
      </c>
      <c r="AO553" s="28">
        <f t="shared" ca="1" si="296"/>
        <v>-3.4881134758838729E-2</v>
      </c>
      <c r="AP553" s="33">
        <f t="shared" ca="1" si="274"/>
        <v>-1.9806110338550856E-3</v>
      </c>
      <c r="AQ553" s="54"/>
      <c r="AR553" s="53"/>
      <c r="AS553" s="53"/>
      <c r="AT553" s="53"/>
      <c r="AU553" s="53"/>
    </row>
    <row r="554" spans="1:51" ht="15" customHeight="1" x14ac:dyDescent="0.25">
      <c r="A554" s="31">
        <f t="shared" ca="1" si="267"/>
        <v>26481</v>
      </c>
      <c r="B554" s="32">
        <f t="shared" ca="1" si="268"/>
        <v>1972</v>
      </c>
      <c r="C554" s="32">
        <f t="shared" ca="1" si="269"/>
        <v>7</v>
      </c>
      <c r="D554" s="48">
        <f>RAWDATA!A556</f>
        <v>197207</v>
      </c>
      <c r="E554" s="48">
        <f t="shared" ca="1" si="297"/>
        <v>-4.3596000000000004</v>
      </c>
      <c r="F554" s="48">
        <f t="shared" ca="1" si="298"/>
        <v>-3.0986000000000002</v>
      </c>
      <c r="G554" s="48">
        <f t="shared" ca="1" si="298"/>
        <v>-2.7774000000000001</v>
      </c>
      <c r="H554" s="48">
        <f t="shared" ca="1" si="298"/>
        <v>-2.8721000000000005</v>
      </c>
      <c r="I554" s="48">
        <f t="shared" ca="1" si="298"/>
        <v>-2.8572000000000002</v>
      </c>
      <c r="J554" s="48">
        <f t="shared" ca="1" si="298"/>
        <v>-2.6038000000000001</v>
      </c>
      <c r="K554" s="48">
        <f t="shared" ca="1" si="298"/>
        <v>-2.3595000000000002</v>
      </c>
      <c r="L554" s="48">
        <f t="shared" ca="1" si="298"/>
        <v>-2.5888999999999998</v>
      </c>
      <c r="M554" s="48">
        <f t="shared" ca="1" si="298"/>
        <v>-2.3730000000000002</v>
      </c>
      <c r="N554" s="48">
        <f t="shared" ca="1" si="298"/>
        <v>-3.3324000000000003</v>
      </c>
      <c r="P554" s="26">
        <f t="shared" ca="1" si="275"/>
        <v>0.8005729878804756</v>
      </c>
      <c r="Q554" s="26">
        <f t="shared" ca="1" si="276"/>
        <v>0.93397724374219349</v>
      </c>
      <c r="R554" s="26">
        <f t="shared" ca="1" si="277"/>
        <v>1.1038527674698775</v>
      </c>
      <c r="S554" s="26">
        <f t="shared" ca="1" si="278"/>
        <v>1.1020059358187075</v>
      </c>
      <c r="T554" s="26">
        <f t="shared" ca="1" si="279"/>
        <v>1.205236218659768</v>
      </c>
      <c r="U554" s="26">
        <f t="shared" ca="1" si="280"/>
        <v>1.330396968103591</v>
      </c>
      <c r="V554" s="26">
        <f t="shared" ca="1" si="281"/>
        <v>1.3343894743241211</v>
      </c>
      <c r="W554" s="26">
        <f t="shared" ca="1" si="282"/>
        <v>1.3676487193960305</v>
      </c>
      <c r="X554" s="26">
        <f t="shared" ca="1" si="283"/>
        <v>1.5383905119721342</v>
      </c>
      <c r="Y554" s="26">
        <f t="shared" ca="1" si="284"/>
        <v>1.6596205294393291</v>
      </c>
      <c r="Z554" s="28">
        <f t="shared" ca="1" si="271"/>
        <v>8.763999999999994E-3</v>
      </c>
      <c r="AA554" s="57">
        <f t="shared" ca="1" si="285"/>
        <v>-2.9222500000000005E-2</v>
      </c>
      <c r="AB554" s="33">
        <f t="shared" ca="1" si="272"/>
        <v>6.9550000000003637E-4</v>
      </c>
      <c r="AD554" s="28">
        <f t="shared" ca="1" si="286"/>
        <v>-4.4574861056232387E-2</v>
      </c>
      <c r="AE554" s="28">
        <f t="shared" ca="1" si="287"/>
        <v>-3.1476219311323529E-2</v>
      </c>
      <c r="AF554" s="28">
        <f t="shared" ca="1" si="288"/>
        <v>-2.8166991259959941E-2</v>
      </c>
      <c r="AG554" s="28">
        <f t="shared" ca="1" si="289"/>
        <v>-2.9141519316175465E-2</v>
      </c>
      <c r="AH554" s="28">
        <f t="shared" ca="1" si="290"/>
        <v>-2.8988125108719461E-2</v>
      </c>
      <c r="AI554" s="28">
        <f t="shared" ca="1" si="291"/>
        <v>-2.6382990474399178E-2</v>
      </c>
      <c r="AJ554" s="28">
        <f t="shared" ca="1" si="292"/>
        <v>-2.3877819624333923E-2</v>
      </c>
      <c r="AK554" s="28">
        <f t="shared" ca="1" si="293"/>
        <v>-2.6230018793881323E-2</v>
      </c>
      <c r="AL554" s="28">
        <f t="shared" ca="1" si="294"/>
        <v>-2.4016091482390041E-2</v>
      </c>
      <c r="AM554" s="28">
        <f t="shared" ca="1" si="295"/>
        <v>-3.3891896549878453E-2</v>
      </c>
      <c r="AN554" s="28">
        <f t="shared" ca="1" si="273"/>
        <v>9.0715461676437147E-3</v>
      </c>
      <c r="AO554" s="28">
        <f t="shared" ca="1" si="296"/>
        <v>-2.9657982159709932E-2</v>
      </c>
      <c r="AP554" s="33">
        <f t="shared" ca="1" si="274"/>
        <v>7.039881435756852E-4</v>
      </c>
      <c r="AQ554" s="54"/>
      <c r="AR554" s="53"/>
      <c r="AS554" s="53"/>
      <c r="AT554" s="53"/>
      <c r="AU554" s="53"/>
    </row>
    <row r="555" spans="1:51" ht="15" customHeight="1" x14ac:dyDescent="0.25">
      <c r="A555" s="31">
        <f t="shared" ca="1" si="267"/>
        <v>26512</v>
      </c>
      <c r="B555" s="32">
        <f t="shared" ca="1" si="268"/>
        <v>1972</v>
      </c>
      <c r="C555" s="32">
        <f t="shared" ca="1" si="269"/>
        <v>8</v>
      </c>
      <c r="D555" s="48">
        <f>RAWDATA!A557</f>
        <v>197208</v>
      </c>
      <c r="E555" s="48">
        <f t="shared" ca="1" si="297"/>
        <v>-2.6300000000000046E-2</v>
      </c>
      <c r="F555" s="48">
        <f t="shared" ca="1" si="298"/>
        <v>1.9213000000000002</v>
      </c>
      <c r="G555" s="48">
        <f t="shared" ref="F555:N583" ca="1" si="299">IF(OR($D555&lt;$B$3,$D555&gt;$B$4),"",IF(ISERROR(VLOOKUP($D555,INDIRECT($B$1),G$7,0)),"",VLOOKUP($D555,INDIRECT($B$1),G$7,0)))</f>
        <v>1.3840000000000003</v>
      </c>
      <c r="H555" s="48">
        <f t="shared" ca="1" si="299"/>
        <v>1.661</v>
      </c>
      <c r="I555" s="48">
        <f t="shared" ca="1" si="299"/>
        <v>1.6896</v>
      </c>
      <c r="J555" s="48">
        <f t="shared" ca="1" si="299"/>
        <v>2.0679000000000003</v>
      </c>
      <c r="K555" s="48">
        <f t="shared" ca="1" si="299"/>
        <v>1.8800000000000003</v>
      </c>
      <c r="L555" s="48">
        <f t="shared" ca="1" si="299"/>
        <v>1.4045000000000001</v>
      </c>
      <c r="M555" s="48">
        <f t="shared" ca="1" si="299"/>
        <v>1.6827000000000001</v>
      </c>
      <c r="N555" s="48">
        <f t="shared" ca="1" si="299"/>
        <v>0.54200000000000004</v>
      </c>
      <c r="P555" s="26">
        <f t="shared" ca="1" si="275"/>
        <v>0.80036243718466304</v>
      </c>
      <c r="Q555" s="26">
        <f t="shared" ca="1" si="276"/>
        <v>0.95192174852621214</v>
      </c>
      <c r="R555" s="26">
        <f t="shared" ca="1" si="277"/>
        <v>1.1191300897716607</v>
      </c>
      <c r="S555" s="26">
        <f t="shared" ca="1" si="278"/>
        <v>1.1203102544126562</v>
      </c>
      <c r="T555" s="26">
        <f t="shared" ca="1" si="279"/>
        <v>1.2255998898102436</v>
      </c>
      <c r="U555" s="26">
        <f t="shared" ca="1" si="280"/>
        <v>1.357908247007005</v>
      </c>
      <c r="V555" s="26">
        <f t="shared" ca="1" si="281"/>
        <v>1.3594759964414145</v>
      </c>
      <c r="W555" s="26">
        <f t="shared" ca="1" si="282"/>
        <v>1.3868573456599478</v>
      </c>
      <c r="X555" s="26">
        <f t="shared" ca="1" si="283"/>
        <v>1.5642770091170892</v>
      </c>
      <c r="Y555" s="26">
        <f t="shared" ca="1" si="284"/>
        <v>1.6686156727088903</v>
      </c>
      <c r="Z555" s="28">
        <f t="shared" ca="1" si="271"/>
        <v>1.6484999999999972E-3</v>
      </c>
      <c r="AA555" s="57">
        <f t="shared" ca="1" si="285"/>
        <v>1.4206700000000003E-2</v>
      </c>
      <c r="AB555" s="33">
        <f t="shared" ca="1" si="272"/>
        <v>-3.0832000000000498E-3</v>
      </c>
      <c r="AD555" s="28">
        <f t="shared" ca="1" si="286"/>
        <v>-2.6303459056502526E-4</v>
      </c>
      <c r="AE555" s="28">
        <f t="shared" ca="1" si="287"/>
        <v>1.9030760856456969E-2</v>
      </c>
      <c r="AF555" s="28">
        <f t="shared" ca="1" si="288"/>
        <v>1.374510179167176E-2</v>
      </c>
      <c r="AG555" s="28">
        <f t="shared" ca="1" si="289"/>
        <v>1.6473562692888948E-2</v>
      </c>
      <c r="AH555" s="28">
        <f t="shared" ca="1" si="290"/>
        <v>1.675485028376477E-2</v>
      </c>
      <c r="AI555" s="28">
        <f t="shared" ca="1" si="291"/>
        <v>2.0468092099862653E-2</v>
      </c>
      <c r="AJ555" s="28">
        <f t="shared" ca="1" si="292"/>
        <v>1.862546412316482E-2</v>
      </c>
      <c r="AK555" s="28">
        <f t="shared" ca="1" si="293"/>
        <v>1.3947282882511063E-2</v>
      </c>
      <c r="AL555" s="28">
        <f t="shared" ca="1" si="294"/>
        <v>1.6686994435129957E-2</v>
      </c>
      <c r="AM555" s="28">
        <f t="shared" ca="1" si="295"/>
        <v>5.4053646585506846E-3</v>
      </c>
      <c r="AN555" s="28">
        <f t="shared" ca="1" si="273"/>
        <v>1.6623164138943498E-3</v>
      </c>
      <c r="AO555" s="28">
        <f t="shared" ca="1" si="296"/>
        <v>1.4106730549033322E-2</v>
      </c>
      <c r="AP555" s="33">
        <f t="shared" ca="1" si="274"/>
        <v>-3.0605510021930009E-3</v>
      </c>
      <c r="AQ555" s="54"/>
      <c r="AR555" s="53"/>
      <c r="AS555" s="53"/>
      <c r="AT555" s="53"/>
      <c r="AU555" s="53"/>
    </row>
    <row r="556" spans="1:51" ht="15" customHeight="1" x14ac:dyDescent="0.25">
      <c r="A556" s="31">
        <f t="shared" ca="1" si="267"/>
        <v>26543</v>
      </c>
      <c r="B556" s="32">
        <f t="shared" ca="1" si="268"/>
        <v>1972</v>
      </c>
      <c r="C556" s="32">
        <f t="shared" ca="1" si="269"/>
        <v>9</v>
      </c>
      <c r="D556" s="48">
        <f>RAWDATA!A558</f>
        <v>197209</v>
      </c>
      <c r="E556" s="48">
        <f t="shared" ca="1" si="297"/>
        <v>-3.8620000000000005</v>
      </c>
      <c r="F556" s="48">
        <f t="shared" ca="1" si="299"/>
        <v>-3.7318000000000002</v>
      </c>
      <c r="G556" s="48">
        <f t="shared" ca="1" si="299"/>
        <v>-3.4846000000000004</v>
      </c>
      <c r="H556" s="48">
        <f t="shared" ca="1" si="299"/>
        <v>-2.7361000000000004</v>
      </c>
      <c r="I556" s="48">
        <f t="shared" ca="1" si="299"/>
        <v>-2.8142000000000005</v>
      </c>
      <c r="J556" s="48">
        <f t="shared" ca="1" si="299"/>
        <v>-3.1226000000000003</v>
      </c>
      <c r="K556" s="48">
        <f t="shared" ca="1" si="299"/>
        <v>-2.7495000000000003</v>
      </c>
      <c r="L556" s="48">
        <f t="shared" ca="1" si="299"/>
        <v>-3.2880000000000003</v>
      </c>
      <c r="M556" s="48">
        <f t="shared" ca="1" si="299"/>
        <v>-3.1984000000000004</v>
      </c>
      <c r="N556" s="48">
        <f t="shared" ca="1" si="299"/>
        <v>-2.7923</v>
      </c>
      <c r="P556" s="26">
        <f t="shared" ca="1" si="275"/>
        <v>0.76945243986059142</v>
      </c>
      <c r="Q556" s="26">
        <f t="shared" ca="1" si="276"/>
        <v>0.91639793271471104</v>
      </c>
      <c r="R556" s="26">
        <f t="shared" ca="1" si="277"/>
        <v>1.0801328826634773</v>
      </c>
      <c r="S556" s="26">
        <f t="shared" ca="1" si="278"/>
        <v>1.0896574455416714</v>
      </c>
      <c r="T556" s="26">
        <f t="shared" ca="1" si="279"/>
        <v>1.1911090577112038</v>
      </c>
      <c r="U556" s="26">
        <f t="shared" ca="1" si="280"/>
        <v>1.3155062040859642</v>
      </c>
      <c r="V556" s="26">
        <f t="shared" ca="1" si="281"/>
        <v>1.3220972039192578</v>
      </c>
      <c r="W556" s="26">
        <f t="shared" ca="1" si="282"/>
        <v>1.3412574761346487</v>
      </c>
      <c r="X556" s="26">
        <f t="shared" ca="1" si="283"/>
        <v>1.5142451732574882</v>
      </c>
      <c r="Y556" s="26">
        <f t="shared" ca="1" si="284"/>
        <v>1.6220229172798399</v>
      </c>
      <c r="Z556" s="28">
        <f t="shared" ca="1" si="271"/>
        <v>8.0154999999998977E-3</v>
      </c>
      <c r="AA556" s="57">
        <f t="shared" ca="1" si="285"/>
        <v>-3.1779500000000002E-2</v>
      </c>
      <c r="AB556" s="33">
        <f t="shared" ca="1" si="272"/>
        <v>1.8259999999999804E-3</v>
      </c>
      <c r="AD556" s="28">
        <f t="shared" ca="1" si="286"/>
        <v>-3.938552673429329E-2</v>
      </c>
      <c r="AE556" s="28">
        <f t="shared" ca="1" si="287"/>
        <v>-3.803213978653941E-2</v>
      </c>
      <c r="AF556" s="28">
        <f t="shared" ca="1" si="288"/>
        <v>-3.5467604883333385E-2</v>
      </c>
      <c r="AG556" s="28">
        <f t="shared" ca="1" si="289"/>
        <v>-2.7742283111879883E-2</v>
      </c>
      <c r="AH556" s="28">
        <f t="shared" ca="1" si="290"/>
        <v>-2.8545575728938916E-2</v>
      </c>
      <c r="AI556" s="28">
        <f t="shared" ca="1" si="291"/>
        <v>-3.1723924427907155E-2</v>
      </c>
      <c r="AJ556" s="28">
        <f t="shared" ca="1" si="292"/>
        <v>-2.7880062114577827E-2</v>
      </c>
      <c r="AK556" s="28">
        <f t="shared" ca="1" si="293"/>
        <v>-3.3432696088400604E-2</v>
      </c>
      <c r="AL556" s="28">
        <f t="shared" ca="1" si="294"/>
        <v>-3.2506662916541397E-2</v>
      </c>
      <c r="AM556" s="28">
        <f t="shared" ca="1" si="295"/>
        <v>-2.8320259552290662E-2</v>
      </c>
      <c r="AN556" s="28">
        <f t="shared" ca="1" si="273"/>
        <v>8.2953720260003222E-3</v>
      </c>
      <c r="AO556" s="28">
        <f t="shared" ca="1" si="296"/>
        <v>-3.2295428389395101E-2</v>
      </c>
      <c r="AP556" s="33">
        <f t="shared" ca="1" si="274"/>
        <v>1.8819671549790695E-3</v>
      </c>
      <c r="AQ556" s="54"/>
      <c r="AR556" s="53"/>
      <c r="AS556" s="53"/>
      <c r="AT556" s="53"/>
      <c r="AU556" s="53"/>
    </row>
    <row r="557" spans="1:51" ht="15" customHeight="1" x14ac:dyDescent="0.25">
      <c r="A557" s="31">
        <f t="shared" ca="1" si="267"/>
        <v>26573</v>
      </c>
      <c r="B557" s="32">
        <f t="shared" ca="1" si="268"/>
        <v>1972</v>
      </c>
      <c r="C557" s="32">
        <f t="shared" ca="1" si="269"/>
        <v>10</v>
      </c>
      <c r="D557" s="48">
        <f>RAWDATA!A559</f>
        <v>197210</v>
      </c>
      <c r="E557" s="48">
        <f t="shared" ca="1" si="297"/>
        <v>-3.0217000000000005</v>
      </c>
      <c r="F557" s="48">
        <f t="shared" ca="1" si="299"/>
        <v>-1.966</v>
      </c>
      <c r="G557" s="48">
        <f t="shared" ca="1" si="299"/>
        <v>-0.59500000000000008</v>
      </c>
      <c r="H557" s="48">
        <f t="shared" ca="1" si="299"/>
        <v>-1.1775000000000002</v>
      </c>
      <c r="I557" s="48">
        <f t="shared" ca="1" si="299"/>
        <v>-0.49039999999999995</v>
      </c>
      <c r="J557" s="48">
        <f t="shared" ca="1" si="299"/>
        <v>-0.86890000000000001</v>
      </c>
      <c r="K557" s="48">
        <f t="shared" ca="1" si="299"/>
        <v>-0.15160000000000004</v>
      </c>
      <c r="L557" s="48">
        <f t="shared" ca="1" si="299"/>
        <v>-1.9502000000000002</v>
      </c>
      <c r="M557" s="48">
        <f t="shared" ca="1" si="299"/>
        <v>-1.4917000000000002</v>
      </c>
      <c r="N557" s="48">
        <f t="shared" ca="1" si="299"/>
        <v>-1.6048000000000002</v>
      </c>
      <c r="P557" s="26">
        <f t="shared" ca="1" si="275"/>
        <v>0.7462018954853239</v>
      </c>
      <c r="Q557" s="26">
        <f t="shared" ca="1" si="276"/>
        <v>0.89838154935753978</v>
      </c>
      <c r="R557" s="26">
        <f t="shared" ca="1" si="277"/>
        <v>1.0737060920116297</v>
      </c>
      <c r="S557" s="26">
        <f t="shared" ca="1" si="278"/>
        <v>1.0768267291204183</v>
      </c>
      <c r="T557" s="26">
        <f t="shared" ca="1" si="279"/>
        <v>1.1852678588921881</v>
      </c>
      <c r="U557" s="26">
        <f t="shared" ca="1" si="280"/>
        <v>1.3040757706786614</v>
      </c>
      <c r="V557" s="26">
        <f t="shared" ca="1" si="281"/>
        <v>1.3200929045581162</v>
      </c>
      <c r="W557" s="26">
        <f t="shared" ca="1" si="282"/>
        <v>1.3151002728350707</v>
      </c>
      <c r="X557" s="26">
        <f t="shared" ca="1" si="283"/>
        <v>1.4916571780080063</v>
      </c>
      <c r="Y557" s="26">
        <f t="shared" ca="1" si="284"/>
        <v>1.5959926935033331</v>
      </c>
      <c r="Z557" s="28">
        <f t="shared" ca="1" si="271"/>
        <v>9.4560000000000755E-3</v>
      </c>
      <c r="AA557" s="57">
        <f t="shared" ca="1" si="285"/>
        <v>-1.3317800000000001E-2</v>
      </c>
      <c r="AB557" s="33">
        <f t="shared" ca="1" si="272"/>
        <v>-2.1646999999999535E-3</v>
      </c>
      <c r="AD557" s="28">
        <f t="shared" ca="1" si="286"/>
        <v>-3.0682943852029288E-2</v>
      </c>
      <c r="AE557" s="28">
        <f t="shared" ca="1" si="287"/>
        <v>-1.9855828711349915E-2</v>
      </c>
      <c r="AF557" s="28">
        <f t="shared" ca="1" si="288"/>
        <v>-5.9677717797913879E-3</v>
      </c>
      <c r="AG557" s="28">
        <f t="shared" ca="1" si="289"/>
        <v>-1.1844874367923334E-2</v>
      </c>
      <c r="AH557" s="28">
        <f t="shared" ca="1" si="290"/>
        <v>-4.9160640656124481E-3</v>
      </c>
      <c r="AI557" s="28">
        <f t="shared" ca="1" si="291"/>
        <v>-8.7269694649541301E-3</v>
      </c>
      <c r="AJ557" s="28">
        <f t="shared" ca="1" si="292"/>
        <v>-1.5171502907074257E-3</v>
      </c>
      <c r="AK557" s="28">
        <f t="shared" ca="1" si="293"/>
        <v>-1.9694673123441243E-2</v>
      </c>
      <c r="AL557" s="28">
        <f t="shared" ca="1" si="294"/>
        <v>-1.5029377400665268E-2</v>
      </c>
      <c r="AM557" s="28">
        <f t="shared" ca="1" si="295"/>
        <v>-1.6178163607495147E-2</v>
      </c>
      <c r="AN557" s="28">
        <f t="shared" ca="1" si="273"/>
        <v>9.6656157776093925E-3</v>
      </c>
      <c r="AO557" s="28">
        <f t="shared" ca="1" si="296"/>
        <v>-1.3407277212821044E-2</v>
      </c>
      <c r="AP557" s="33">
        <f t="shared" ca="1" si="274"/>
        <v>-2.1964932912591634E-3</v>
      </c>
      <c r="AQ557" s="54"/>
      <c r="AR557" s="53"/>
      <c r="AS557" s="53"/>
      <c r="AT557" s="53"/>
      <c r="AU557" s="53"/>
    </row>
    <row r="558" spans="1:51" ht="15" customHeight="1" x14ac:dyDescent="0.25">
      <c r="A558" s="31">
        <f t="shared" ca="1" si="267"/>
        <v>26604</v>
      </c>
      <c r="B558" s="32">
        <f t="shared" ca="1" si="268"/>
        <v>1972</v>
      </c>
      <c r="C558" s="32">
        <f t="shared" ca="1" si="269"/>
        <v>11</v>
      </c>
      <c r="D558" s="48">
        <f>RAWDATA!A560</f>
        <v>197211</v>
      </c>
      <c r="E558" s="48">
        <f t="shared" ca="1" si="297"/>
        <v>3.5627000000000004</v>
      </c>
      <c r="F558" s="48">
        <f t="shared" ca="1" si="299"/>
        <v>4.8391999999999999</v>
      </c>
      <c r="G558" s="48">
        <f t="shared" ca="1" si="299"/>
        <v>5.2210999999999999</v>
      </c>
      <c r="H558" s="48">
        <f t="shared" ca="1" si="299"/>
        <v>5.5188000000000006</v>
      </c>
      <c r="I558" s="48">
        <f t="shared" ca="1" si="299"/>
        <v>5.1242000000000001</v>
      </c>
      <c r="J558" s="48">
        <f t="shared" ca="1" si="299"/>
        <v>5.1247000000000007</v>
      </c>
      <c r="K558" s="48">
        <f t="shared" ca="1" si="299"/>
        <v>5.5913000000000004</v>
      </c>
      <c r="L558" s="48">
        <f t="shared" ca="1" si="299"/>
        <v>5.2119</v>
      </c>
      <c r="M558" s="48">
        <f t="shared" ca="1" si="299"/>
        <v>5.6429</v>
      </c>
      <c r="N558" s="48">
        <f t="shared" ca="1" si="299"/>
        <v>5.6524000000000001</v>
      </c>
      <c r="P558" s="26">
        <f t="shared" ca="1" si="275"/>
        <v>0.77278683041577956</v>
      </c>
      <c r="Q558" s="26">
        <f t="shared" ca="1" si="276"/>
        <v>0.94185602929404988</v>
      </c>
      <c r="R558" s="26">
        <f t="shared" ca="1" si="277"/>
        <v>1.1297653607816489</v>
      </c>
      <c r="S558" s="26">
        <f t="shared" ca="1" si="278"/>
        <v>1.1362546426471161</v>
      </c>
      <c r="T558" s="26">
        <f t="shared" ca="1" si="279"/>
        <v>1.2460033545175415</v>
      </c>
      <c r="U558" s="26">
        <f t="shared" ca="1" si="280"/>
        <v>1.3709057416986308</v>
      </c>
      <c r="V558" s="26">
        <f t="shared" ca="1" si="281"/>
        <v>1.3939032591306744</v>
      </c>
      <c r="W558" s="26">
        <f t="shared" ca="1" si="282"/>
        <v>1.3836419839549619</v>
      </c>
      <c r="X558" s="26">
        <f t="shared" ca="1" si="283"/>
        <v>1.5758299009058203</v>
      </c>
      <c r="Y558" s="26">
        <f t="shared" ca="1" si="284"/>
        <v>1.6862045845109155</v>
      </c>
      <c r="Z558" s="28">
        <f t="shared" ca="1" si="271"/>
        <v>1.4467000000000008E-2</v>
      </c>
      <c r="AA558" s="57">
        <f t="shared" ca="1" si="285"/>
        <v>5.1489200000000006E-2</v>
      </c>
      <c r="AB558" s="33">
        <f t="shared" ca="1" si="272"/>
        <v>4.9873000000000348E-3</v>
      </c>
      <c r="AD558" s="28">
        <f t="shared" ca="1" si="286"/>
        <v>3.5007040397791213E-2</v>
      </c>
      <c r="AE558" s="28">
        <f t="shared" ca="1" si="287"/>
        <v>4.7257561762685696E-2</v>
      </c>
      <c r="AF558" s="28">
        <f t="shared" ca="1" si="288"/>
        <v>5.0893664546181501E-2</v>
      </c>
      <c r="AG558" s="28">
        <f t="shared" ca="1" si="289"/>
        <v>5.3718950104597422E-2</v>
      </c>
      <c r="AH558" s="28">
        <f t="shared" ca="1" si="290"/>
        <v>4.997232228795527E-2</v>
      </c>
      <c r="AI558" s="28">
        <f t="shared" ca="1" si="291"/>
        <v>4.9977078555407839E-2</v>
      </c>
      <c r="AJ558" s="28">
        <f t="shared" ca="1" si="292"/>
        <v>5.4405795526490594E-2</v>
      </c>
      <c r="AK558" s="28">
        <f t="shared" ca="1" si="293"/>
        <v>5.0806225788896667E-2</v>
      </c>
      <c r="AL558" s="28">
        <f t="shared" ca="1" si="294"/>
        <v>5.4894352786880769E-2</v>
      </c>
      <c r="AM558" s="28">
        <f t="shared" ca="1" si="295"/>
        <v>5.4984274332758952E-2</v>
      </c>
      <c r="AN558" s="28">
        <f t="shared" ca="1" si="273"/>
        <v>1.380701247958141E-2</v>
      </c>
      <c r="AO558" s="28">
        <f t="shared" ca="1" si="296"/>
        <v>5.0207445066500454E-2</v>
      </c>
      <c r="AP558" s="33">
        <f t="shared" ca="1" si="274"/>
        <v>4.7318684933194063E-3</v>
      </c>
      <c r="AQ558" s="54"/>
      <c r="AR558" s="53"/>
      <c r="AS558" s="53"/>
      <c r="AT558" s="53"/>
      <c r="AU558" s="53"/>
      <c r="AY558" s="29"/>
    </row>
    <row r="559" spans="1:51" ht="15" customHeight="1" x14ac:dyDescent="0.25">
      <c r="A559" s="31">
        <f t="shared" ca="1" si="267"/>
        <v>26634</v>
      </c>
      <c r="B559" s="32">
        <f t="shared" ca="1" si="268"/>
        <v>1972</v>
      </c>
      <c r="C559" s="32">
        <f t="shared" ca="1" si="269"/>
        <v>12</v>
      </c>
      <c r="D559" s="48">
        <f>RAWDATA!A561</f>
        <v>197212</v>
      </c>
      <c r="E559" s="48">
        <f t="shared" ca="1" si="297"/>
        <v>-3.5758999999999999</v>
      </c>
      <c r="F559" s="48">
        <f t="shared" ca="1" si="299"/>
        <v>-2.9998000000000005</v>
      </c>
      <c r="G559" s="48">
        <f t="shared" ca="1" si="299"/>
        <v>-2.6668000000000003</v>
      </c>
      <c r="H559" s="48">
        <f t="shared" ca="1" si="299"/>
        <v>-2.5394000000000001</v>
      </c>
      <c r="I559" s="48">
        <f t="shared" ca="1" si="299"/>
        <v>-2.0495999999999999</v>
      </c>
      <c r="J559" s="48">
        <f t="shared" ca="1" si="299"/>
        <v>-1.7854000000000001</v>
      </c>
      <c r="K559" s="48">
        <f t="shared" ca="1" si="299"/>
        <v>-1.1922000000000001</v>
      </c>
      <c r="L559" s="48">
        <f t="shared" ca="1" si="299"/>
        <v>-1.5223</v>
      </c>
      <c r="M559" s="48">
        <f t="shared" ca="1" si="299"/>
        <v>-1.2366000000000001</v>
      </c>
      <c r="N559" s="48">
        <f t="shared" ca="1" si="299"/>
        <v>-1.0458000000000003</v>
      </c>
      <c r="P559" s="26">
        <f t="shared" ca="1" si="275"/>
        <v>0.74515274614694171</v>
      </c>
      <c r="Q559" s="26">
        <f t="shared" ca="1" si="276"/>
        <v>0.91360223212728697</v>
      </c>
      <c r="R559" s="26">
        <f t="shared" ca="1" si="277"/>
        <v>1.0996367781403238</v>
      </c>
      <c r="S559" s="26">
        <f t="shared" ca="1" si="278"/>
        <v>1.1074005922517351</v>
      </c>
      <c r="T559" s="26">
        <f t="shared" ca="1" si="279"/>
        <v>1.22046526976335</v>
      </c>
      <c r="U559" s="26">
        <f t="shared" ca="1" si="280"/>
        <v>1.3464295905863433</v>
      </c>
      <c r="V559" s="26">
        <f t="shared" ca="1" si="281"/>
        <v>1.3772851444753185</v>
      </c>
      <c r="W559" s="26">
        <f t="shared" ca="1" si="282"/>
        <v>1.3625788020332155</v>
      </c>
      <c r="X559" s="26">
        <f t="shared" ca="1" si="283"/>
        <v>1.5563431883512189</v>
      </c>
      <c r="Y559" s="26">
        <f t="shared" ca="1" si="284"/>
        <v>1.6685702569661003</v>
      </c>
      <c r="Z559" s="28">
        <f t="shared" ca="1" si="271"/>
        <v>2.1466499999999944E-2</v>
      </c>
      <c r="AA559" s="57">
        <f t="shared" ca="1" si="285"/>
        <v>-2.0613800000000002E-2</v>
      </c>
      <c r="AB559" s="33">
        <f t="shared" ca="1" si="272"/>
        <v>9.2017999999999683E-3</v>
      </c>
      <c r="AD559" s="28">
        <f t="shared" ca="1" si="286"/>
        <v>-3.6414015616384063E-2</v>
      </c>
      <c r="AE559" s="28">
        <f t="shared" ca="1" si="287"/>
        <v>-3.0457145631164032E-2</v>
      </c>
      <c r="AF559" s="28">
        <f t="shared" ca="1" si="288"/>
        <v>-2.7030042251871413E-2</v>
      </c>
      <c r="AG559" s="28">
        <f t="shared" ca="1" si="289"/>
        <v>-2.5721992219836794E-2</v>
      </c>
      <c r="AH559" s="28">
        <f t="shared" ca="1" si="290"/>
        <v>-2.0708957889698187E-2</v>
      </c>
      <c r="AI559" s="28">
        <f t="shared" ca="1" si="291"/>
        <v>-1.8015305507798455E-2</v>
      </c>
      <c r="AJ559" s="28">
        <f t="shared" ca="1" si="292"/>
        <v>-1.1993636982027654E-2</v>
      </c>
      <c r="AK559" s="28">
        <f t="shared" ca="1" si="293"/>
        <v>-1.5340059380563709E-2</v>
      </c>
      <c r="AL559" s="28">
        <f t="shared" ca="1" si="294"/>
        <v>-1.2443095210225357E-2</v>
      </c>
      <c r="AM559" s="28">
        <f t="shared" ca="1" si="295"/>
        <v>-1.0513069160672904E-2</v>
      </c>
      <c r="AN559" s="28">
        <f t="shared" ca="1" si="273"/>
        <v>2.1957498438324917E-2</v>
      </c>
      <c r="AO559" s="28">
        <f t="shared" ca="1" si="296"/>
        <v>-2.0829230072531159E-2</v>
      </c>
      <c r="AP559" s="33">
        <f t="shared" ca="1" si="274"/>
        <v>9.3511478870820283E-3</v>
      </c>
      <c r="AQ559" s="54"/>
      <c r="AR559" s="53"/>
      <c r="AS559" s="53"/>
      <c r="AT559" s="53"/>
      <c r="AU559" s="53"/>
    </row>
    <row r="560" spans="1:51" ht="15" customHeight="1" x14ac:dyDescent="0.25">
      <c r="A560" s="31">
        <f t="shared" ref="A560:A623" ca="1" si="300">IF(E560="","",DATE(LEFT(D560,4),RIGHT(D560,2),1))</f>
        <v>26665</v>
      </c>
      <c r="B560" s="32">
        <f t="shared" ref="B560:B623" ca="1" si="301">IF(E560="","",YEAR(A560))</f>
        <v>1973</v>
      </c>
      <c r="C560" s="32">
        <f t="shared" ref="C560:C623" ca="1" si="302">IF(E560="","",MONTH(A560))</f>
        <v>1</v>
      </c>
      <c r="D560" s="48">
        <f>RAWDATA!A562</f>
        <v>197301</v>
      </c>
      <c r="E560" s="48">
        <f t="shared" ca="1" si="297"/>
        <v>-5.9516</v>
      </c>
      <c r="F560" s="48">
        <f t="shared" ca="1" si="299"/>
        <v>-5.2347999999999999</v>
      </c>
      <c r="G560" s="48">
        <f t="shared" ca="1" si="299"/>
        <v>-5.0522000000000009</v>
      </c>
      <c r="H560" s="48">
        <f t="shared" ca="1" si="299"/>
        <v>-4.2967000000000004</v>
      </c>
      <c r="I560" s="48">
        <f t="shared" ca="1" si="299"/>
        <v>-4.0034000000000001</v>
      </c>
      <c r="J560" s="48">
        <f t="shared" ca="1" si="299"/>
        <v>-4.3056000000000001</v>
      </c>
      <c r="K560" s="48">
        <f t="shared" ca="1" si="299"/>
        <v>-3.4955000000000007</v>
      </c>
      <c r="L560" s="48">
        <f t="shared" ca="1" si="299"/>
        <v>-3.9314</v>
      </c>
      <c r="M560" s="48">
        <f t="shared" ca="1" si="299"/>
        <v>-2.5580999999999996</v>
      </c>
      <c r="N560" s="48">
        <f t="shared" ca="1" si="299"/>
        <v>-2.5003000000000002</v>
      </c>
      <c r="P560" s="26">
        <f t="shared" ca="1" si="275"/>
        <v>0.70080423530726033</v>
      </c>
      <c r="Q560" s="26">
        <f t="shared" ca="1" si="276"/>
        <v>0.86577698247988777</v>
      </c>
      <c r="R560" s="26">
        <f t="shared" ca="1" si="277"/>
        <v>1.0440809288351185</v>
      </c>
      <c r="S560" s="26">
        <f t="shared" ca="1" si="278"/>
        <v>1.0598189110044549</v>
      </c>
      <c r="T560" s="26">
        <f t="shared" ca="1" si="279"/>
        <v>1.1716051631536439</v>
      </c>
      <c r="U560" s="26">
        <f t="shared" ca="1" si="280"/>
        <v>1.2884577181340577</v>
      </c>
      <c r="V560" s="26">
        <f t="shared" ca="1" si="281"/>
        <v>1.3291421422501837</v>
      </c>
      <c r="W560" s="26">
        <f t="shared" ca="1" si="282"/>
        <v>1.3090103790100818</v>
      </c>
      <c r="X560" s="26">
        <f t="shared" ca="1" si="283"/>
        <v>1.5165303732500064</v>
      </c>
      <c r="Y560" s="26">
        <f t="shared" ca="1" si="284"/>
        <v>1.6268509948311769</v>
      </c>
      <c r="Z560" s="28">
        <f t="shared" ca="1" si="271"/>
        <v>3.0640000000000001E-2</v>
      </c>
      <c r="AA560" s="57">
        <f t="shared" ca="1" si="285"/>
        <v>-4.1329599999999987E-2</v>
      </c>
      <c r="AB560" s="33">
        <f t="shared" ca="1" si="272"/>
        <v>1.6037600000000006E-2</v>
      </c>
      <c r="AD560" s="28">
        <f t="shared" ca="1" si="286"/>
        <v>-6.1360642613300119E-2</v>
      </c>
      <c r="AE560" s="28">
        <f t="shared" ca="1" si="287"/>
        <v>-5.3767932728226477E-2</v>
      </c>
      <c r="AF560" s="28">
        <f t="shared" ca="1" si="288"/>
        <v>-5.1842919087747789E-2</v>
      </c>
      <c r="AG560" s="28">
        <f t="shared" ca="1" si="289"/>
        <v>-4.3917405365078731E-2</v>
      </c>
      <c r="AH560" s="28">
        <f t="shared" ca="1" si="290"/>
        <v>-4.0857411814106875E-2</v>
      </c>
      <c r="AI560" s="28">
        <f t="shared" ca="1" si="291"/>
        <v>-4.401040543776942E-2</v>
      </c>
      <c r="AJ560" s="28">
        <f t="shared" ca="1" si="292"/>
        <v>-3.5580546606042575E-2</v>
      </c>
      <c r="AK560" s="28">
        <f t="shared" ca="1" si="293"/>
        <v>-4.0107666380027857E-2</v>
      </c>
      <c r="AL560" s="28">
        <f t="shared" ca="1" si="294"/>
        <v>-2.591388303762902E-2</v>
      </c>
      <c r="AM560" s="28">
        <f t="shared" ca="1" si="295"/>
        <v>-2.5320884912100532E-2</v>
      </c>
      <c r="AN560" s="28">
        <f t="shared" ca="1" si="273"/>
        <v>3.1946903695898518E-2</v>
      </c>
      <c r="AO560" s="28">
        <f t="shared" ca="1" si="296"/>
        <v>-4.2207954519256553E-2</v>
      </c>
      <c r="AP560" s="33">
        <f t="shared" ca="1" si="274"/>
        <v>1.6590570544391777E-2</v>
      </c>
      <c r="AQ560" s="54"/>
      <c r="AR560" s="53"/>
      <c r="AS560" s="53"/>
      <c r="AT560" s="53"/>
      <c r="AU560" s="53"/>
    </row>
    <row r="561" spans="1:51" ht="15" customHeight="1" x14ac:dyDescent="0.25">
      <c r="A561" s="31">
        <f t="shared" ca="1" si="300"/>
        <v>26696</v>
      </c>
      <c r="B561" s="32">
        <f t="shared" ca="1" si="301"/>
        <v>1973</v>
      </c>
      <c r="C561" s="32">
        <f t="shared" ca="1" si="302"/>
        <v>2</v>
      </c>
      <c r="D561" s="48">
        <f>RAWDATA!A563</f>
        <v>197302</v>
      </c>
      <c r="E561" s="48">
        <f t="shared" ca="1" si="297"/>
        <v>-8.8918999999999997</v>
      </c>
      <c r="F561" s="48">
        <f t="shared" ca="1" si="299"/>
        <v>-8.0475000000000012</v>
      </c>
      <c r="G561" s="48">
        <f t="shared" ca="1" si="299"/>
        <v>-7.4509000000000007</v>
      </c>
      <c r="H561" s="48">
        <f t="shared" ca="1" si="299"/>
        <v>-7.2830000000000013</v>
      </c>
      <c r="I561" s="48">
        <f t="shared" ca="1" si="299"/>
        <v>-7.0306000000000015</v>
      </c>
      <c r="J561" s="48">
        <f t="shared" ca="1" si="299"/>
        <v>-6.3049999999999997</v>
      </c>
      <c r="K561" s="48">
        <f t="shared" ca="1" si="299"/>
        <v>-6.6775000000000002</v>
      </c>
      <c r="L561" s="48">
        <f t="shared" ca="1" si="299"/>
        <v>-6.9641000000000002</v>
      </c>
      <c r="M561" s="48">
        <f t="shared" ca="1" si="299"/>
        <v>-7.0949</v>
      </c>
      <c r="N561" s="48">
        <f t="shared" ca="1" si="299"/>
        <v>-7.801400000000001</v>
      </c>
      <c r="P561" s="26">
        <f t="shared" ca="1" si="275"/>
        <v>0.63848942350797411</v>
      </c>
      <c r="Q561" s="26">
        <f t="shared" ca="1" si="276"/>
        <v>0.79610357981481872</v>
      </c>
      <c r="R561" s="26">
        <f t="shared" ca="1" si="277"/>
        <v>0.96628750290854259</v>
      </c>
      <c r="S561" s="26">
        <f t="shared" ca="1" si="278"/>
        <v>0.98263229971600052</v>
      </c>
      <c r="T561" s="26">
        <f t="shared" ca="1" si="279"/>
        <v>1.0892342905529639</v>
      </c>
      <c r="U561" s="26">
        <f t="shared" ca="1" si="280"/>
        <v>1.2072204590057054</v>
      </c>
      <c r="V561" s="26">
        <f t="shared" ca="1" si="281"/>
        <v>1.2403886757014275</v>
      </c>
      <c r="W561" s="26">
        <f t="shared" ca="1" si="282"/>
        <v>1.2178495872054407</v>
      </c>
      <c r="X561" s="26">
        <f t="shared" ca="1" si="283"/>
        <v>1.4089340597982916</v>
      </c>
      <c r="Y561" s="26">
        <f t="shared" ca="1" si="284"/>
        <v>1.4999338413204175</v>
      </c>
      <c r="Z561" s="28">
        <f t="shared" ca="1" si="271"/>
        <v>1.0215499999999988E-2</v>
      </c>
      <c r="AA561" s="57">
        <f t="shared" ca="1" si="285"/>
        <v>-7.3546799999999996E-2</v>
      </c>
      <c r="AB561" s="33">
        <f t="shared" ca="1" si="272"/>
        <v>-9.3469999999998277E-4</v>
      </c>
      <c r="AD561" s="28">
        <f t="shared" ca="1" si="286"/>
        <v>-9.3123472392622586E-2</v>
      </c>
      <c r="AE561" s="28">
        <f t="shared" ca="1" si="287"/>
        <v>-8.3898046617861904E-2</v>
      </c>
      <c r="AF561" s="28">
        <f t="shared" ca="1" si="288"/>
        <v>-7.7430871489125599E-2</v>
      </c>
      <c r="AG561" s="28">
        <f t="shared" ca="1" si="289"/>
        <v>-7.5618342958905932E-2</v>
      </c>
      <c r="AH561" s="28">
        <f t="shared" ca="1" si="290"/>
        <v>-7.2899779235890083E-2</v>
      </c>
      <c r="AI561" s="28">
        <f t="shared" ca="1" si="291"/>
        <v>-6.5125359960462287E-2</v>
      </c>
      <c r="AJ561" s="28">
        <f t="shared" ca="1" si="292"/>
        <v>-6.9108949652332607E-2</v>
      </c>
      <c r="AK561" s="28">
        <f t="shared" ca="1" si="293"/>
        <v>-7.2184745816591872E-2</v>
      </c>
      <c r="AL561" s="28">
        <f t="shared" ca="1" si="294"/>
        <v>-7.3591643935619483E-2</v>
      </c>
      <c r="AM561" s="28">
        <f t="shared" ca="1" si="295"/>
        <v>-8.1225239922605774E-2</v>
      </c>
      <c r="AN561" s="28">
        <f t="shared" ca="1" si="273"/>
        <v>1.1102317576129617E-2</v>
      </c>
      <c r="AO561" s="28">
        <f t="shared" ca="1" si="296"/>
        <v>-7.6391747214668168E-2</v>
      </c>
      <c r="AP561" s="33">
        <f t="shared" ca="1" si="274"/>
        <v>-1.0166947144444605E-3</v>
      </c>
      <c r="AQ561" s="54"/>
      <c r="AR561" s="53"/>
      <c r="AS561" s="53"/>
      <c r="AT561" s="53"/>
      <c r="AU561" s="53"/>
    </row>
    <row r="562" spans="1:51" ht="15" customHeight="1" x14ac:dyDescent="0.25">
      <c r="A562" s="31">
        <f t="shared" ca="1" si="300"/>
        <v>26724</v>
      </c>
      <c r="B562" s="32">
        <f t="shared" ca="1" si="301"/>
        <v>1973</v>
      </c>
      <c r="C562" s="32">
        <f t="shared" ca="1" si="302"/>
        <v>3</v>
      </c>
      <c r="D562" s="48">
        <f>RAWDATA!A564</f>
        <v>197303</v>
      </c>
      <c r="E562" s="48">
        <f t="shared" ca="1" si="297"/>
        <v>-4.9445000000000006</v>
      </c>
      <c r="F562" s="48">
        <f t="shared" ca="1" si="299"/>
        <v>-3.7646999999999999</v>
      </c>
      <c r="G562" s="48">
        <f t="shared" ca="1" si="299"/>
        <v>-2.9836</v>
      </c>
      <c r="H562" s="48">
        <f t="shared" ca="1" si="299"/>
        <v>-3.0990000000000002</v>
      </c>
      <c r="I562" s="48">
        <f t="shared" ca="1" si="299"/>
        <v>-3.3506000000000005</v>
      </c>
      <c r="J562" s="48">
        <f t="shared" ca="1" si="299"/>
        <v>-2.6052</v>
      </c>
      <c r="K562" s="48">
        <f t="shared" ca="1" si="299"/>
        <v>-2.6002999999999998</v>
      </c>
      <c r="L562" s="48">
        <f t="shared" ca="1" si="299"/>
        <v>-2.2140000000000004</v>
      </c>
      <c r="M562" s="48">
        <f t="shared" ca="1" si="299"/>
        <v>-2.1935000000000002</v>
      </c>
      <c r="N562" s="48">
        <f t="shared" ca="1" si="299"/>
        <v>8.320000000000001E-2</v>
      </c>
      <c r="P562" s="26">
        <f t="shared" ca="1" si="275"/>
        <v>0.60691931396262233</v>
      </c>
      <c r="Q562" s="26">
        <f t="shared" ca="1" si="276"/>
        <v>0.76613266834553029</v>
      </c>
      <c r="R562" s="26">
        <f t="shared" ca="1" si="277"/>
        <v>0.93745734897176336</v>
      </c>
      <c r="S562" s="26">
        <f t="shared" ca="1" si="278"/>
        <v>0.95218052474780168</v>
      </c>
      <c r="T562" s="26">
        <f t="shared" ca="1" si="279"/>
        <v>1.0527384064136962</v>
      </c>
      <c r="U562" s="26">
        <f t="shared" ca="1" si="280"/>
        <v>1.1757699516076887</v>
      </c>
      <c r="V562" s="26">
        <f t="shared" ca="1" si="281"/>
        <v>1.2081348489671633</v>
      </c>
      <c r="W562" s="26">
        <f t="shared" ca="1" si="282"/>
        <v>1.1908863973447121</v>
      </c>
      <c r="X562" s="26">
        <f t="shared" ca="1" si="283"/>
        <v>1.378029091196616</v>
      </c>
      <c r="Y562" s="26">
        <f t="shared" ca="1" si="284"/>
        <v>1.5011817862763961</v>
      </c>
      <c r="Z562" s="28">
        <f t="shared" ca="1" si="271"/>
        <v>3.2994499999999927E-2</v>
      </c>
      <c r="AA562" s="57">
        <f t="shared" ca="1" si="285"/>
        <v>-2.7672200000000001E-2</v>
      </c>
      <c r="AB562" s="33">
        <f t="shared" ca="1" si="272"/>
        <v>1.7120699999999954E-2</v>
      </c>
      <c r="AD562" s="28">
        <f t="shared" ca="1" si="286"/>
        <v>-5.0709254445769278E-2</v>
      </c>
      <c r="AE562" s="28">
        <f t="shared" ca="1" si="287"/>
        <v>-3.8373951756922563E-2</v>
      </c>
      <c r="AF562" s="28">
        <f t="shared" ca="1" si="288"/>
        <v>-3.029014961084775E-2</v>
      </c>
      <c r="AG562" s="28">
        <f t="shared" ca="1" si="289"/>
        <v>-3.14803472271801E-2</v>
      </c>
      <c r="AH562" s="28">
        <f t="shared" ca="1" si="290"/>
        <v>-3.4080188319911962E-2</v>
      </c>
      <c r="AI562" s="28">
        <f t="shared" ca="1" si="291"/>
        <v>-2.6397364855145926E-2</v>
      </c>
      <c r="AJ562" s="28">
        <f t="shared" ca="1" si="292"/>
        <v>-2.6347055426480935E-2</v>
      </c>
      <c r="AK562" s="28">
        <f t="shared" ca="1" si="293"/>
        <v>-2.2388768478410034E-2</v>
      </c>
      <c r="AL562" s="28">
        <f t="shared" ca="1" si="294"/>
        <v>-2.2179148988142605E-2</v>
      </c>
      <c r="AM562" s="28">
        <f t="shared" ca="1" si="295"/>
        <v>8.3165407985701947E-4</v>
      </c>
      <c r="AN562" s="28">
        <f t="shared" ca="1" si="273"/>
        <v>3.3867855647203127E-2</v>
      </c>
      <c r="AO562" s="28">
        <f t="shared" ca="1" si="296"/>
        <v>-2.8062288576914677E-2</v>
      </c>
      <c r="AP562" s="33">
        <f t="shared" ca="1" si="274"/>
        <v>1.7388541122771883E-2</v>
      </c>
      <c r="AQ562" s="54"/>
      <c r="AR562" s="53"/>
      <c r="AS562" s="53"/>
      <c r="AT562" s="53"/>
      <c r="AU562" s="53"/>
    </row>
    <row r="563" spans="1:51" ht="15" customHeight="1" x14ac:dyDescent="0.25">
      <c r="A563" s="31">
        <f t="shared" ca="1" si="300"/>
        <v>26755</v>
      </c>
      <c r="B563" s="32">
        <f t="shared" ca="1" si="301"/>
        <v>1973</v>
      </c>
      <c r="C563" s="32">
        <f t="shared" ca="1" si="302"/>
        <v>4</v>
      </c>
      <c r="D563" s="48">
        <f>RAWDATA!A565</f>
        <v>197304</v>
      </c>
      <c r="E563" s="48">
        <f t="shared" ca="1" si="297"/>
        <v>-11.0708</v>
      </c>
      <c r="F563" s="48">
        <f t="shared" ca="1" si="299"/>
        <v>-8.892199999999999</v>
      </c>
      <c r="G563" s="48">
        <f t="shared" ca="1" si="299"/>
        <v>-7.8179999999999996</v>
      </c>
      <c r="H563" s="48">
        <f t="shared" ca="1" si="299"/>
        <v>-7.3184000000000005</v>
      </c>
      <c r="I563" s="48">
        <f t="shared" ca="1" si="299"/>
        <v>-6.4908000000000001</v>
      </c>
      <c r="J563" s="48">
        <f t="shared" ca="1" si="299"/>
        <v>-5.9099000000000013</v>
      </c>
      <c r="K563" s="48">
        <f t="shared" ca="1" si="299"/>
        <v>-5.4401999999999999</v>
      </c>
      <c r="L563" s="48">
        <f t="shared" ca="1" si="299"/>
        <v>-5.3678999999999997</v>
      </c>
      <c r="M563" s="48">
        <f t="shared" ca="1" si="299"/>
        <v>-5.415</v>
      </c>
      <c r="N563" s="48">
        <f t="shared" ca="1" si="299"/>
        <v>-6.165</v>
      </c>
      <c r="P563" s="26">
        <f t="shared" ca="1" si="275"/>
        <v>0.53972849055244831</v>
      </c>
      <c r="Q563" s="26">
        <f t="shared" ca="1" si="276"/>
        <v>0.69800661921090912</v>
      </c>
      <c r="R563" s="26">
        <f t="shared" ca="1" si="277"/>
        <v>0.86416693342915085</v>
      </c>
      <c r="S563" s="26">
        <f t="shared" ca="1" si="278"/>
        <v>0.88249614522465858</v>
      </c>
      <c r="T563" s="26">
        <f t="shared" ca="1" si="279"/>
        <v>0.98440726193019601</v>
      </c>
      <c r="U563" s="26">
        <f t="shared" ca="1" si="280"/>
        <v>1.106283123237626</v>
      </c>
      <c r="V563" s="26">
        <f t="shared" ca="1" si="281"/>
        <v>1.1424098969136518</v>
      </c>
      <c r="W563" s="26">
        <f t="shared" ca="1" si="282"/>
        <v>1.1269608064216452</v>
      </c>
      <c r="X563" s="26">
        <f t="shared" ca="1" si="283"/>
        <v>1.3034088159083193</v>
      </c>
      <c r="Y563" s="26">
        <f t="shared" ca="1" si="284"/>
        <v>1.4086339291524563</v>
      </c>
      <c r="Z563" s="28">
        <f t="shared" ca="1" si="271"/>
        <v>4.191499999999998E-2</v>
      </c>
      <c r="AA563" s="57">
        <f t="shared" ca="1" si="285"/>
        <v>-6.9888199999999998E-2</v>
      </c>
      <c r="AB563" s="33">
        <f t="shared" ca="1" si="272"/>
        <v>1.1988199999999991E-2</v>
      </c>
      <c r="AD563" s="28">
        <f t="shared" ca="1" si="286"/>
        <v>-0.11732963845642978</v>
      </c>
      <c r="AE563" s="28">
        <f t="shared" ca="1" si="287"/>
        <v>-9.3126765189793514E-2</v>
      </c>
      <c r="AF563" s="28">
        <f t="shared" ca="1" si="288"/>
        <v>-8.1405302250690856E-2</v>
      </c>
      <c r="AG563" s="28">
        <f t="shared" ca="1" si="289"/>
        <v>-7.6000222869867642E-2</v>
      </c>
      <c r="AH563" s="28">
        <f t="shared" ca="1" si="290"/>
        <v>-6.7110358812066409E-2</v>
      </c>
      <c r="AI563" s="28">
        <f t="shared" ca="1" si="291"/>
        <v>-6.0917352157780685E-2</v>
      </c>
      <c r="AJ563" s="28">
        <f t="shared" ca="1" si="292"/>
        <v>-5.5937747391761529E-2</v>
      </c>
      <c r="AK563" s="28">
        <f t="shared" ca="1" si="293"/>
        <v>-5.517344402021622E-2</v>
      </c>
      <c r="AL563" s="28">
        <f t="shared" ca="1" si="294"/>
        <v>-5.5671284870464771E-2</v>
      </c>
      <c r="AM563" s="28">
        <f t="shared" ca="1" si="295"/>
        <v>-6.3632265244855421E-2</v>
      </c>
      <c r="AN563" s="28">
        <f t="shared" ca="1" si="273"/>
        <v>4.557642676545156E-2</v>
      </c>
      <c r="AO563" s="28">
        <f t="shared" ca="1" si="296"/>
        <v>-7.2450485006322465E-2</v>
      </c>
      <c r="AP563" s="33">
        <f t="shared" ca="1" si="274"/>
        <v>1.2798709948662369E-2</v>
      </c>
      <c r="AQ563" s="54"/>
      <c r="AR563" s="53"/>
      <c r="AS563" s="53"/>
      <c r="AT563" s="53"/>
      <c r="AU563" s="53"/>
    </row>
    <row r="564" spans="1:51" ht="15" customHeight="1" x14ac:dyDescent="0.25">
      <c r="A564" s="31">
        <f t="shared" ca="1" si="300"/>
        <v>26785</v>
      </c>
      <c r="B564" s="32">
        <f t="shared" ca="1" si="301"/>
        <v>1973</v>
      </c>
      <c r="C564" s="32">
        <f t="shared" ca="1" si="302"/>
        <v>5</v>
      </c>
      <c r="D564" s="48">
        <f>RAWDATA!A566</f>
        <v>197305</v>
      </c>
      <c r="E564" s="48">
        <f t="shared" ca="1" si="297"/>
        <v>-9.9301999999999992</v>
      </c>
      <c r="F564" s="48">
        <f t="shared" ca="1" si="299"/>
        <v>-8.5615000000000006</v>
      </c>
      <c r="G564" s="48">
        <f t="shared" ca="1" si="299"/>
        <v>-9.4563000000000006</v>
      </c>
      <c r="H564" s="48">
        <f t="shared" ca="1" si="299"/>
        <v>-8.8176000000000005</v>
      </c>
      <c r="I564" s="48">
        <f t="shared" ca="1" si="299"/>
        <v>-7.4038000000000013</v>
      </c>
      <c r="J564" s="48">
        <f t="shared" ca="1" si="299"/>
        <v>-8.1071000000000009</v>
      </c>
      <c r="K564" s="48">
        <f t="shared" ca="1" si="299"/>
        <v>-7.4207000000000001</v>
      </c>
      <c r="L564" s="48">
        <f t="shared" ca="1" si="299"/>
        <v>-6.3936000000000011</v>
      </c>
      <c r="M564" s="48">
        <f t="shared" ca="1" si="299"/>
        <v>-7.3055000000000003</v>
      </c>
      <c r="N564" s="48">
        <f t="shared" ca="1" si="299"/>
        <v>-7.1365999999999996</v>
      </c>
      <c r="P564" s="26">
        <f t="shared" ca="1" si="275"/>
        <v>0.48613237198360909</v>
      </c>
      <c r="Q564" s="26">
        <f t="shared" ca="1" si="276"/>
        <v>0.63824678250716715</v>
      </c>
      <c r="R564" s="26">
        <f t="shared" ca="1" si="277"/>
        <v>0.78244871570329011</v>
      </c>
      <c r="S564" s="26">
        <f t="shared" ca="1" si="278"/>
        <v>0.8046811651233291</v>
      </c>
      <c r="T564" s="26">
        <f t="shared" ca="1" si="279"/>
        <v>0.91152371707140811</v>
      </c>
      <c r="U564" s="26">
        <f t="shared" ca="1" si="280"/>
        <v>1.0165956441536284</v>
      </c>
      <c r="V564" s="26">
        <f t="shared" ca="1" si="281"/>
        <v>1.0576350856933805</v>
      </c>
      <c r="W564" s="26">
        <f t="shared" ca="1" si="282"/>
        <v>1.0549074403022709</v>
      </c>
      <c r="X564" s="26">
        <f t="shared" ca="1" si="283"/>
        <v>1.208188284862137</v>
      </c>
      <c r="Y564" s="26">
        <f t="shared" ca="1" si="284"/>
        <v>1.308105360164562</v>
      </c>
      <c r="Z564" s="28">
        <f t="shared" ca="1" si="271"/>
        <v>2.0247999999999988E-2</v>
      </c>
      <c r="AA564" s="57">
        <f t="shared" ca="1" si="285"/>
        <v>-8.0532900000000004E-2</v>
      </c>
      <c r="AB564" s="33">
        <f t="shared" ca="1" si="272"/>
        <v>8.3223999999999937E-3</v>
      </c>
      <c r="AD564" s="28">
        <f t="shared" ca="1" si="286"/>
        <v>-0.10458526069007563</v>
      </c>
      <c r="AE564" s="28">
        <f t="shared" ca="1" si="287"/>
        <v>-8.9503570835561569E-2</v>
      </c>
      <c r="AF564" s="28">
        <f t="shared" ca="1" si="288"/>
        <v>-9.9337578899650156E-2</v>
      </c>
      <c r="AG564" s="28">
        <f t="shared" ca="1" si="289"/>
        <v>-9.2308289987456285E-2</v>
      </c>
      <c r="AH564" s="28">
        <f t="shared" ca="1" si="290"/>
        <v>-7.6922081895049468E-2</v>
      </c>
      <c r="AI564" s="28">
        <f t="shared" ca="1" si="291"/>
        <v>-8.4546417500004342E-2</v>
      </c>
      <c r="AJ564" s="28">
        <f t="shared" ca="1" si="292"/>
        <v>-7.7104611441851365E-2</v>
      </c>
      <c r="AK564" s="28">
        <f t="shared" ca="1" si="293"/>
        <v>-6.607142877370574E-2</v>
      </c>
      <c r="AL564" s="28">
        <f t="shared" ca="1" si="294"/>
        <v>-7.5861046352281747E-2</v>
      </c>
      <c r="AM564" s="28">
        <f t="shared" ca="1" si="295"/>
        <v>-7.4040589808578514E-2</v>
      </c>
      <c r="AN564" s="28">
        <f t="shared" ca="1" si="273"/>
        <v>2.2093597682388472E-2</v>
      </c>
      <c r="AO564" s="28">
        <f t="shared" ca="1" si="296"/>
        <v>-8.3961015893280838E-2</v>
      </c>
      <c r="AP564" s="33">
        <f t="shared" ca="1" si="274"/>
        <v>9.010197812850701E-3</v>
      </c>
      <c r="AQ564" s="54"/>
      <c r="AR564" s="53"/>
      <c r="AS564" s="53"/>
      <c r="AT564" s="53"/>
      <c r="AU564" s="53"/>
    </row>
    <row r="565" spans="1:51" ht="15" customHeight="1" x14ac:dyDescent="0.25">
      <c r="A565" s="31">
        <f t="shared" ca="1" si="300"/>
        <v>26816</v>
      </c>
      <c r="B565" s="32">
        <f t="shared" ca="1" si="301"/>
        <v>1973</v>
      </c>
      <c r="C565" s="32">
        <f t="shared" ca="1" si="302"/>
        <v>6</v>
      </c>
      <c r="D565" s="48">
        <f>RAWDATA!A567</f>
        <v>197306</v>
      </c>
      <c r="E565" s="48">
        <f t="shared" ca="1" si="297"/>
        <v>-5.5825999999999993</v>
      </c>
      <c r="F565" s="48">
        <f t="shared" ca="1" si="299"/>
        <v>-5.180200000000001</v>
      </c>
      <c r="G565" s="48">
        <f t="shared" ca="1" si="299"/>
        <v>-4.1589</v>
      </c>
      <c r="H565" s="48">
        <f t="shared" ca="1" si="299"/>
        <v>-3.4483999999999999</v>
      </c>
      <c r="I565" s="48">
        <f t="shared" ca="1" si="299"/>
        <v>-4.2009000000000007</v>
      </c>
      <c r="J565" s="48">
        <f t="shared" ca="1" si="299"/>
        <v>-3.0628000000000002</v>
      </c>
      <c r="K565" s="48">
        <f t="shared" ca="1" si="299"/>
        <v>-2.9483999999999999</v>
      </c>
      <c r="L565" s="48">
        <f t="shared" ca="1" si="299"/>
        <v>-2.5668000000000002</v>
      </c>
      <c r="M565" s="48">
        <f t="shared" ca="1" si="299"/>
        <v>-2.6907000000000001</v>
      </c>
      <c r="N565" s="48">
        <f t="shared" ca="1" si="299"/>
        <v>-1.631</v>
      </c>
      <c r="P565" s="26">
        <f t="shared" ca="1" si="275"/>
        <v>0.45899354618525212</v>
      </c>
      <c r="Q565" s="26">
        <f t="shared" ca="1" si="276"/>
        <v>0.60518432267973088</v>
      </c>
      <c r="R565" s="26">
        <f t="shared" ca="1" si="277"/>
        <v>0.74990745606590603</v>
      </c>
      <c r="S565" s="26">
        <f t="shared" ca="1" si="278"/>
        <v>0.77693253982521626</v>
      </c>
      <c r="T565" s="26">
        <f t="shared" ca="1" si="279"/>
        <v>0.87323151724095538</v>
      </c>
      <c r="U565" s="26">
        <f t="shared" ca="1" si="280"/>
        <v>0.98545935276449104</v>
      </c>
      <c r="V565" s="26">
        <f t="shared" ca="1" si="281"/>
        <v>1.026451772826797</v>
      </c>
      <c r="W565" s="26">
        <f t="shared" ca="1" si="282"/>
        <v>1.0278300761245922</v>
      </c>
      <c r="X565" s="26">
        <f t="shared" ca="1" si="283"/>
        <v>1.1756795626813514</v>
      </c>
      <c r="Y565" s="26">
        <f t="shared" ca="1" si="284"/>
        <v>1.286770161740278</v>
      </c>
      <c r="Z565" s="28">
        <f t="shared" ref="Z565:Z628" ca="1" si="303">IF(P565="","",IF(P564="",AVERAGE(Y565-1,X565-1)-AVERAGE(P565-1,Q565-1),AVERAGE(Y565/Y564-1,X565/X564-1)-AVERAGE(P565/P564-1,Q565/Q564-1)))</f>
        <v>3.2205499999999998E-2</v>
      </c>
      <c r="AA565" s="57">
        <f t="shared" ca="1" si="285"/>
        <v>-3.5470700000000001E-2</v>
      </c>
      <c r="AB565" s="33">
        <f t="shared" ref="AB565:AB628" ca="1" si="304">IF(P565="","",IF(P564="",AVERAGE(Y565-1,X565-1)-AA565,AVERAGE(Y565/Y564-1,X565/X564-1)-AA565))</f>
        <v>1.386219999999997E-2</v>
      </c>
      <c r="AD565" s="28">
        <f t="shared" ca="1" si="286"/>
        <v>-5.7444807787957061E-2</v>
      </c>
      <c r="AE565" s="28">
        <f t="shared" ca="1" si="287"/>
        <v>-5.3191937775993466E-2</v>
      </c>
      <c r="AF565" s="28">
        <f t="shared" ca="1" si="288"/>
        <v>-4.2478574224380311E-2</v>
      </c>
      <c r="AG565" s="28">
        <f t="shared" ca="1" si="289"/>
        <v>-3.5092605526382305E-2</v>
      </c>
      <c r="AH565" s="28">
        <f t="shared" ca="1" si="290"/>
        <v>-4.2916895627430791E-2</v>
      </c>
      <c r="AI565" s="28">
        <f t="shared" ca="1" si="291"/>
        <v>-3.1106839833685469E-2</v>
      </c>
      <c r="AJ565" s="28">
        <f t="shared" ca="1" si="292"/>
        <v>-2.9927390161726585E-2</v>
      </c>
      <c r="AK565" s="28">
        <f t="shared" ca="1" si="293"/>
        <v>-2.6003170997001827E-2</v>
      </c>
      <c r="AL565" s="28">
        <f t="shared" ca="1" si="294"/>
        <v>-2.7275620685359502E-2</v>
      </c>
      <c r="AM565" s="28">
        <f t="shared" ca="1" si="295"/>
        <v>-1.6444472216021008E-2</v>
      </c>
      <c r="AN565" s="28">
        <f t="shared" ref="AN565:AN628" ca="1" si="305">IF(AD565="","",IF(AD564="",AVERAGE(AM565,AL565)-AVERAGE(AD565,AE565),AVERAGE(AM565,AL565)-AVERAGE(AD565,AE565)))</f>
        <v>3.345832633128501E-2</v>
      </c>
      <c r="AO565" s="28">
        <f t="shared" ca="1" si="296"/>
        <v>-3.6115068663346558E-2</v>
      </c>
      <c r="AP565" s="33">
        <f t="shared" ref="AP565:AP628" ca="1" si="306">IF(AD565="","",IF(AD564="",AVERAGE(AM565,AL565)-AO565,AVERAGE(AM565,AL565)-AO565))</f>
        <v>1.4255022212656301E-2</v>
      </c>
      <c r="AQ565" s="54"/>
      <c r="AR565" s="53"/>
      <c r="AS565" s="53"/>
      <c r="AT565" s="53"/>
      <c r="AU565" s="53"/>
    </row>
    <row r="566" spans="1:51" ht="15" customHeight="1" x14ac:dyDescent="0.25">
      <c r="A566" s="31">
        <f t="shared" ca="1" si="300"/>
        <v>26846</v>
      </c>
      <c r="B566" s="32">
        <f t="shared" ca="1" si="301"/>
        <v>1973</v>
      </c>
      <c r="C566" s="32">
        <f t="shared" ca="1" si="302"/>
        <v>7</v>
      </c>
      <c r="D566" s="48">
        <f>RAWDATA!A568</f>
        <v>197307</v>
      </c>
      <c r="E566" s="48">
        <f t="shared" ca="1" si="297"/>
        <v>14.748500000000002</v>
      </c>
      <c r="F566" s="48">
        <f t="shared" ca="1" si="299"/>
        <v>13.695700000000002</v>
      </c>
      <c r="G566" s="48">
        <f t="shared" ca="1" si="299"/>
        <v>11.751200000000001</v>
      </c>
      <c r="H566" s="48">
        <f t="shared" ca="1" si="299"/>
        <v>10.567800000000002</v>
      </c>
      <c r="I566" s="48">
        <f t="shared" ca="1" si="299"/>
        <v>11.259800000000002</v>
      </c>
      <c r="J566" s="48">
        <f t="shared" ca="1" si="299"/>
        <v>8.6289000000000016</v>
      </c>
      <c r="K566" s="48">
        <f t="shared" ca="1" si="299"/>
        <v>9.6660000000000004</v>
      </c>
      <c r="L566" s="48">
        <f t="shared" ca="1" si="299"/>
        <v>9.5419000000000018</v>
      </c>
      <c r="M566" s="48">
        <f t="shared" ca="1" si="299"/>
        <v>9.5010000000000012</v>
      </c>
      <c r="N566" s="48">
        <f t="shared" ca="1" si="299"/>
        <v>12.763</v>
      </c>
      <c r="P566" s="26">
        <f t="shared" ca="1" si="275"/>
        <v>0.5266882093443841</v>
      </c>
      <c r="Q566" s="26">
        <f t="shared" ca="1" si="276"/>
        <v>0.68806855196097882</v>
      </c>
      <c r="R566" s="26">
        <f t="shared" ca="1" si="277"/>
        <v>0.83803058104312278</v>
      </c>
      <c r="S566" s="26">
        <f t="shared" ca="1" si="278"/>
        <v>0.85903721676886546</v>
      </c>
      <c r="T566" s="26">
        <f t="shared" ca="1" si="279"/>
        <v>0.9715556396192524</v>
      </c>
      <c r="U566" s="26">
        <f t="shared" ca="1" si="280"/>
        <v>1.0704936548551862</v>
      </c>
      <c r="V566" s="26">
        <f t="shared" ca="1" si="281"/>
        <v>1.1256686011882351</v>
      </c>
      <c r="W566" s="26">
        <f t="shared" ca="1" si="282"/>
        <v>1.1259045941583246</v>
      </c>
      <c r="X566" s="26">
        <f t="shared" ca="1" si="283"/>
        <v>1.2873808779317066</v>
      </c>
      <c r="Y566" s="26">
        <f t="shared" ca="1" si="284"/>
        <v>1.4510006374831896</v>
      </c>
      <c r="Z566" s="28">
        <f t="shared" ca="1" si="303"/>
        <v>-3.0901000000000067E-2</v>
      </c>
      <c r="AA566" s="57">
        <f t="shared" ca="1" si="285"/>
        <v>0.11212380000000001</v>
      </c>
      <c r="AB566" s="33">
        <f t="shared" ca="1" si="304"/>
        <v>-8.0380000000003504E-4</v>
      </c>
      <c r="AD566" s="28">
        <f t="shared" ca="1" si="286"/>
        <v>0.13757259097170044</v>
      </c>
      <c r="AE566" s="28">
        <f t="shared" ca="1" si="287"/>
        <v>0.12835539523178935</v>
      </c>
      <c r="AF566" s="28">
        <f t="shared" ca="1" si="288"/>
        <v>0.11110478570296581</v>
      </c>
      <c r="AG566" s="28">
        <f t="shared" ca="1" si="289"/>
        <v>0.10045872147038035</v>
      </c>
      <c r="AH566" s="28">
        <f t="shared" ca="1" si="290"/>
        <v>0.10669782106621234</v>
      </c>
      <c r="AI566" s="28">
        <f t="shared" ca="1" si="291"/>
        <v>8.2767300290124579E-2</v>
      </c>
      <c r="AJ566" s="28">
        <f t="shared" ca="1" si="292"/>
        <v>9.2269197063337818E-2</v>
      </c>
      <c r="AK566" s="28">
        <f t="shared" ca="1" si="293"/>
        <v>9.113693847906125E-2</v>
      </c>
      <c r="AL566" s="28">
        <f t="shared" ca="1" si="294"/>
        <v>9.0763495646855208E-2</v>
      </c>
      <c r="AM566" s="28">
        <f t="shared" ca="1" si="295"/>
        <v>0.12011808508305039</v>
      </c>
      <c r="AN566" s="28">
        <f t="shared" ca="1" si="305"/>
        <v>-2.7523202736792096E-2</v>
      </c>
      <c r="AO566" s="28">
        <f t="shared" ca="1" si="296"/>
        <v>0.10627152056681378</v>
      </c>
      <c r="AP566" s="33">
        <f t="shared" ca="1" si="306"/>
        <v>-8.30730201860988E-4</v>
      </c>
      <c r="AQ566" s="54"/>
      <c r="AR566" s="53"/>
      <c r="AS566" s="53"/>
      <c r="AT566" s="53"/>
      <c r="AU566" s="53"/>
    </row>
    <row r="567" spans="1:51" ht="15" customHeight="1" x14ac:dyDescent="0.25">
      <c r="A567" s="31">
        <f t="shared" ca="1" si="300"/>
        <v>26877</v>
      </c>
      <c r="B567" s="32">
        <f t="shared" ca="1" si="301"/>
        <v>1973</v>
      </c>
      <c r="C567" s="32">
        <f t="shared" ca="1" si="302"/>
        <v>8</v>
      </c>
      <c r="D567" s="48">
        <f>RAWDATA!A569</f>
        <v>197308</v>
      </c>
      <c r="E567" s="48">
        <f t="shared" ca="1" si="297"/>
        <v>-6.9394</v>
      </c>
      <c r="F567" s="48">
        <f t="shared" ca="1" si="299"/>
        <v>-6.5527000000000006</v>
      </c>
      <c r="G567" s="48">
        <f t="shared" ca="1" si="299"/>
        <v>-5.4671000000000003</v>
      </c>
      <c r="H567" s="48">
        <f t="shared" ca="1" si="299"/>
        <v>-4.9202999999999992</v>
      </c>
      <c r="I567" s="48">
        <f t="shared" ca="1" si="299"/>
        <v>-4.6397000000000004</v>
      </c>
      <c r="J567" s="48">
        <f t="shared" ca="1" si="299"/>
        <v>-3.9241999999999999</v>
      </c>
      <c r="K567" s="48">
        <f t="shared" ca="1" si="299"/>
        <v>-3.6689000000000003</v>
      </c>
      <c r="L567" s="48">
        <f t="shared" ca="1" si="299"/>
        <v>-3.4013</v>
      </c>
      <c r="M567" s="48">
        <f t="shared" ca="1" si="299"/>
        <v>-3.0539000000000005</v>
      </c>
      <c r="N567" s="48">
        <f t="shared" ca="1" si="299"/>
        <v>-1.8701000000000001</v>
      </c>
      <c r="P567" s="26">
        <f t="shared" ca="1" si="275"/>
        <v>0.49013920774513992</v>
      </c>
      <c r="Q567" s="26">
        <f t="shared" ca="1" si="276"/>
        <v>0.64298148395663179</v>
      </c>
      <c r="R567" s="26">
        <f t="shared" ca="1" si="277"/>
        <v>0.79221461114691416</v>
      </c>
      <c r="S567" s="26">
        <f t="shared" ca="1" si="278"/>
        <v>0.81677000859218696</v>
      </c>
      <c r="T567" s="26">
        <f t="shared" ca="1" si="279"/>
        <v>0.92647837260783794</v>
      </c>
      <c r="U567" s="26">
        <f t="shared" ca="1" si="280"/>
        <v>1.028485342851359</v>
      </c>
      <c r="V567" s="26">
        <f t="shared" ca="1" si="281"/>
        <v>1.08436894587924</v>
      </c>
      <c r="W567" s="26">
        <f t="shared" ca="1" si="282"/>
        <v>1.0876092011972176</v>
      </c>
      <c r="X567" s="26">
        <f t="shared" ca="1" si="283"/>
        <v>1.2480655533005502</v>
      </c>
      <c r="Y567" s="26">
        <f t="shared" ca="1" si="284"/>
        <v>1.4238654745616166</v>
      </c>
      <c r="Z567" s="28">
        <f t="shared" ca="1" si="303"/>
        <v>4.2840500000000004E-2</v>
      </c>
      <c r="AA567" s="57">
        <f t="shared" ca="1" si="285"/>
        <v>-4.4437600000000001E-2</v>
      </c>
      <c r="AB567" s="33">
        <f t="shared" ca="1" si="304"/>
        <v>1.9817600000000025E-2</v>
      </c>
      <c r="AD567" s="28">
        <f t="shared" ca="1" si="286"/>
        <v>-7.1919292139117644E-2</v>
      </c>
      <c r="AE567" s="28">
        <f t="shared" ca="1" si="287"/>
        <v>-6.777254495977332E-2</v>
      </c>
      <c r="AF567" s="28">
        <f t="shared" ca="1" si="288"/>
        <v>-5.6222263929750362E-2</v>
      </c>
      <c r="AG567" s="28">
        <f t="shared" ca="1" si="289"/>
        <v>-5.0454698738770537E-2</v>
      </c>
      <c r="AH567" s="28">
        <f t="shared" ca="1" si="290"/>
        <v>-4.750783670284596E-2</v>
      </c>
      <c r="AI567" s="28">
        <f t="shared" ca="1" si="291"/>
        <v>-4.0032722743852611E-2</v>
      </c>
      <c r="AJ567" s="28">
        <f t="shared" ca="1" si="292"/>
        <v>-3.7378970203511178E-2</v>
      </c>
      <c r="AK567" s="28">
        <f t="shared" ca="1" si="293"/>
        <v>-3.4604902417108452E-2</v>
      </c>
      <c r="AL567" s="28">
        <f t="shared" ca="1" si="294"/>
        <v>-3.1015032029648174E-2</v>
      </c>
      <c r="AM567" s="28">
        <f t="shared" ca="1" si="295"/>
        <v>-1.8878074826562157E-2</v>
      </c>
      <c r="AN567" s="28">
        <f t="shared" ca="1" si="305"/>
        <v>4.4899365121340316E-2</v>
      </c>
      <c r="AO567" s="28">
        <f t="shared" ca="1" si="296"/>
        <v>-4.5455211311712283E-2</v>
      </c>
      <c r="AP567" s="33">
        <f t="shared" ca="1" si="306"/>
        <v>2.0508657883607118E-2</v>
      </c>
      <c r="AQ567" s="54"/>
      <c r="AR567" s="53"/>
      <c r="AS567" s="53"/>
      <c r="AT567" s="53"/>
      <c r="AU567" s="53"/>
    </row>
    <row r="568" spans="1:51" ht="15" customHeight="1" x14ac:dyDescent="0.25">
      <c r="A568" s="31">
        <f t="shared" ca="1" si="300"/>
        <v>26908</v>
      </c>
      <c r="B568" s="32">
        <f t="shared" ca="1" si="301"/>
        <v>1973</v>
      </c>
      <c r="C568" s="32">
        <f t="shared" ca="1" si="302"/>
        <v>9</v>
      </c>
      <c r="D568" s="48">
        <f>RAWDATA!A570</f>
        <v>197309</v>
      </c>
      <c r="E568" s="48">
        <f t="shared" ca="1" si="297"/>
        <v>8.4243000000000006</v>
      </c>
      <c r="F568" s="48">
        <f t="shared" ca="1" si="299"/>
        <v>8.9527000000000001</v>
      </c>
      <c r="G568" s="48">
        <f t="shared" ca="1" si="299"/>
        <v>8.6669</v>
      </c>
      <c r="H568" s="48">
        <f t="shared" ca="1" si="299"/>
        <v>8.6949000000000005</v>
      </c>
      <c r="I568" s="48">
        <f t="shared" ca="1" si="299"/>
        <v>8.2908000000000008</v>
      </c>
      <c r="J568" s="48">
        <f t="shared" ca="1" si="299"/>
        <v>9.1435999999999993</v>
      </c>
      <c r="K568" s="48">
        <f t="shared" ca="1" si="299"/>
        <v>7.7227000000000006</v>
      </c>
      <c r="L568" s="48">
        <f t="shared" ca="1" si="299"/>
        <v>7.5628000000000011</v>
      </c>
      <c r="M568" s="48">
        <f t="shared" ca="1" si="299"/>
        <v>7.7845000000000004</v>
      </c>
      <c r="N568" s="48">
        <f t="shared" ca="1" si="299"/>
        <v>8.0533000000000001</v>
      </c>
      <c r="P568" s="26">
        <f t="shared" ca="1" si="275"/>
        <v>0.5314300050232138</v>
      </c>
      <c r="Q568" s="26">
        <f t="shared" ca="1" si="276"/>
        <v>0.70054568727081712</v>
      </c>
      <c r="R568" s="26">
        <f t="shared" ca="1" si="277"/>
        <v>0.8608750592804062</v>
      </c>
      <c r="S568" s="26">
        <f t="shared" ca="1" si="278"/>
        <v>0.88778734406926896</v>
      </c>
      <c r="T568" s="26">
        <f t="shared" ca="1" si="279"/>
        <v>1.0032908415240085</v>
      </c>
      <c r="U568" s="26">
        <f t="shared" ca="1" si="280"/>
        <v>1.122525928660316</v>
      </c>
      <c r="V568" s="26">
        <f t="shared" ca="1" si="281"/>
        <v>1.1681115064626559</v>
      </c>
      <c r="W568" s="26">
        <f t="shared" ca="1" si="282"/>
        <v>1.1698629098653608</v>
      </c>
      <c r="X568" s="26">
        <f t="shared" ca="1" si="283"/>
        <v>1.3452212162972315</v>
      </c>
      <c r="Y568" s="26">
        <f t="shared" ca="1" si="284"/>
        <v>1.5385336328244872</v>
      </c>
      <c r="Z568" s="28">
        <f t="shared" ca="1" si="303"/>
        <v>-7.6960000000000361E-3</v>
      </c>
      <c r="AA568" s="57">
        <f t="shared" ca="1" si="285"/>
        <v>8.3296500000000009E-2</v>
      </c>
      <c r="AB568" s="33">
        <f t="shared" ca="1" si="304"/>
        <v>-4.1075000000000556E-3</v>
      </c>
      <c r="AD568" s="28">
        <f t="shared" ca="1" si="286"/>
        <v>8.0882047636869764E-2</v>
      </c>
      <c r="AE568" s="28">
        <f t="shared" ca="1" si="287"/>
        <v>8.5743657105564863E-2</v>
      </c>
      <c r="AF568" s="28">
        <f t="shared" ca="1" si="288"/>
        <v>8.3117053947465172E-2</v>
      </c>
      <c r="AG568" s="28">
        <f t="shared" ca="1" si="289"/>
        <v>8.33746889151077E-2</v>
      </c>
      <c r="AH568" s="28">
        <f t="shared" ca="1" si="290"/>
        <v>7.9650015195321486E-2</v>
      </c>
      <c r="AI568" s="28">
        <f t="shared" ca="1" si="291"/>
        <v>8.7494260382675756E-2</v>
      </c>
      <c r="AJ568" s="28">
        <f t="shared" ca="1" si="292"/>
        <v>7.4390146624475295E-2</v>
      </c>
      <c r="AK568" s="28">
        <f t="shared" ca="1" si="293"/>
        <v>7.2904677055895914E-2</v>
      </c>
      <c r="AL568" s="28">
        <f t="shared" ca="1" si="294"/>
        <v>7.4963677362140019E-2</v>
      </c>
      <c r="AM568" s="28">
        <f t="shared" ca="1" si="295"/>
        <v>7.745443791443514E-2</v>
      </c>
      <c r="AN568" s="28">
        <f t="shared" ca="1" si="305"/>
        <v>-7.1037947329297274E-3</v>
      </c>
      <c r="AO568" s="28">
        <f t="shared" ca="1" si="296"/>
        <v>8.0008707095523421E-2</v>
      </c>
      <c r="AP568" s="33">
        <f t="shared" ca="1" si="306"/>
        <v>-3.7996494572358347E-3</v>
      </c>
      <c r="AQ568" s="54"/>
      <c r="AR568" s="53"/>
      <c r="AS568" s="53"/>
      <c r="AT568" s="53"/>
      <c r="AU568" s="53"/>
    </row>
    <row r="569" spans="1:51" ht="15" customHeight="1" x14ac:dyDescent="0.25">
      <c r="A569" s="31">
        <f t="shared" ca="1" si="300"/>
        <v>26938</v>
      </c>
      <c r="B569" s="32">
        <f t="shared" ca="1" si="301"/>
        <v>1973</v>
      </c>
      <c r="C569" s="32">
        <f t="shared" ca="1" si="302"/>
        <v>10</v>
      </c>
      <c r="D569" s="48">
        <f>RAWDATA!A571</f>
        <v>197310</v>
      </c>
      <c r="E569" s="48">
        <f t="shared" ca="1" si="297"/>
        <v>-3.1339999999999999</v>
      </c>
      <c r="F569" s="48">
        <f t="shared" ca="1" si="299"/>
        <v>-1.9476</v>
      </c>
      <c r="G569" s="48">
        <f t="shared" ca="1" si="299"/>
        <v>-0.70510000000000006</v>
      </c>
      <c r="H569" s="48">
        <f t="shared" ca="1" si="299"/>
        <v>-0.20520000000000005</v>
      </c>
      <c r="I569" s="48">
        <f t="shared" ca="1" si="299"/>
        <v>0.55470000000000008</v>
      </c>
      <c r="J569" s="48">
        <f t="shared" ca="1" si="299"/>
        <v>0.44330000000000003</v>
      </c>
      <c r="K569" s="48">
        <f t="shared" ca="1" si="299"/>
        <v>0.2399</v>
      </c>
      <c r="L569" s="48">
        <f t="shared" ca="1" si="299"/>
        <v>0.7177</v>
      </c>
      <c r="M569" s="48">
        <f t="shared" ca="1" si="299"/>
        <v>1.3259000000000003</v>
      </c>
      <c r="N569" s="48">
        <f t="shared" ca="1" si="299"/>
        <v>2.6015000000000001</v>
      </c>
      <c r="P569" s="26">
        <f t="shared" ca="1" si="275"/>
        <v>0.5147749886657863</v>
      </c>
      <c r="Q569" s="26">
        <f t="shared" ca="1" si="276"/>
        <v>0.68690185946553062</v>
      </c>
      <c r="R569" s="26">
        <f t="shared" ca="1" si="277"/>
        <v>0.85480502923742008</v>
      </c>
      <c r="S569" s="26">
        <f t="shared" ca="1" si="278"/>
        <v>0.88596560443923877</v>
      </c>
      <c r="T569" s="26">
        <f t="shared" ca="1" si="279"/>
        <v>1.0088560958219421</v>
      </c>
      <c r="U569" s="26">
        <f t="shared" ca="1" si="280"/>
        <v>1.127502086102067</v>
      </c>
      <c r="V569" s="26">
        <f t="shared" ca="1" si="281"/>
        <v>1.1709138059666599</v>
      </c>
      <c r="W569" s="26">
        <f t="shared" ca="1" si="282"/>
        <v>1.1782590159694644</v>
      </c>
      <c r="X569" s="26">
        <f t="shared" ca="1" si="283"/>
        <v>1.3630575044041164</v>
      </c>
      <c r="Y569" s="26">
        <f t="shared" ca="1" si="284"/>
        <v>1.578558585282416</v>
      </c>
      <c r="Z569" s="28">
        <f t="shared" ca="1" si="303"/>
        <v>4.5044999999999891E-2</v>
      </c>
      <c r="AA569" s="57">
        <f t="shared" ca="1" si="285"/>
        <v>-1.0889999999999933E-4</v>
      </c>
      <c r="AB569" s="33">
        <f t="shared" ca="1" si="304"/>
        <v>1.9745899999999903E-2</v>
      </c>
      <c r="AD569" s="28">
        <f t="shared" ca="1" si="286"/>
        <v>-3.184160585615866E-2</v>
      </c>
      <c r="AE569" s="28">
        <f t="shared" ca="1" si="287"/>
        <v>-1.966815633780436E-2</v>
      </c>
      <c r="AF569" s="28">
        <f t="shared" ca="1" si="288"/>
        <v>-7.0759757725258263E-3</v>
      </c>
      <c r="AG569" s="28">
        <f t="shared" ca="1" si="289"/>
        <v>-2.0541082365613857E-3</v>
      </c>
      <c r="AH569" s="28">
        <f t="shared" ca="1" si="290"/>
        <v>5.5316720521268398E-3</v>
      </c>
      <c r="AI569" s="28">
        <f t="shared" ca="1" si="291"/>
        <v>4.4232031976460286E-3</v>
      </c>
      <c r="AJ569" s="28">
        <f t="shared" ca="1" si="292"/>
        <v>2.3961269934777152E-3</v>
      </c>
      <c r="AK569" s="28">
        <f t="shared" ca="1" si="293"/>
        <v>7.1513679034677707E-3</v>
      </c>
      <c r="AL569" s="28">
        <f t="shared" ca="1" si="294"/>
        <v>1.3171868796233756E-2</v>
      </c>
      <c r="AM569" s="28">
        <f t="shared" ca="1" si="295"/>
        <v>2.568236652474918E-2</v>
      </c>
      <c r="AN569" s="28">
        <f t="shared" ca="1" si="305"/>
        <v>4.5181998757472974E-2</v>
      </c>
      <c r="AO569" s="28">
        <f t="shared" ca="1" si="296"/>
        <v>-1.0890593003549184E-4</v>
      </c>
      <c r="AP569" s="33">
        <f t="shared" ca="1" si="306"/>
        <v>1.953602359052696E-2</v>
      </c>
      <c r="AQ569" s="54"/>
      <c r="AR569" s="53"/>
      <c r="AS569" s="53"/>
      <c r="AT569" s="53"/>
      <c r="AU569" s="53"/>
    </row>
    <row r="570" spans="1:51" ht="15" customHeight="1" x14ac:dyDescent="0.25">
      <c r="A570" s="31">
        <f t="shared" ca="1" si="300"/>
        <v>26969</v>
      </c>
      <c r="B570" s="32">
        <f t="shared" ca="1" si="301"/>
        <v>1973</v>
      </c>
      <c r="C570" s="32">
        <f t="shared" ca="1" si="302"/>
        <v>11</v>
      </c>
      <c r="D570" s="48">
        <f>RAWDATA!A572</f>
        <v>197311</v>
      </c>
      <c r="E570" s="48">
        <f t="shared" ca="1" si="297"/>
        <v>-21.668600000000001</v>
      </c>
      <c r="F570" s="48">
        <f t="shared" ca="1" si="299"/>
        <v>-19.827500000000001</v>
      </c>
      <c r="G570" s="48">
        <f t="shared" ca="1" si="299"/>
        <v>-18.937000000000001</v>
      </c>
      <c r="H570" s="48">
        <f t="shared" ca="1" si="299"/>
        <v>-18.281100000000002</v>
      </c>
      <c r="I570" s="48">
        <f t="shared" ca="1" si="299"/>
        <v>-16.997199999999999</v>
      </c>
      <c r="J570" s="48">
        <f t="shared" ca="1" si="299"/>
        <v>-15.807700000000001</v>
      </c>
      <c r="K570" s="48">
        <f t="shared" ca="1" si="299"/>
        <v>-15.8893</v>
      </c>
      <c r="L570" s="48">
        <f t="shared" ca="1" si="299"/>
        <v>-15.7006</v>
      </c>
      <c r="M570" s="48">
        <f t="shared" ca="1" si="299"/>
        <v>-17.9208</v>
      </c>
      <c r="N570" s="48">
        <f t="shared" ca="1" si="299"/>
        <v>-17.185300000000002</v>
      </c>
      <c r="P570" s="26">
        <f t="shared" ca="1" si="275"/>
        <v>0.40323045547175174</v>
      </c>
      <c r="Q570" s="26">
        <f t="shared" ca="1" si="276"/>
        <v>0.55070639328000259</v>
      </c>
      <c r="R570" s="26">
        <f t="shared" ca="1" si="277"/>
        <v>0.69293060085072977</v>
      </c>
      <c r="S570" s="26">
        <f t="shared" ca="1" si="278"/>
        <v>0.72400134632609703</v>
      </c>
      <c r="T570" s="26">
        <f t="shared" ca="1" si="279"/>
        <v>0.83737880750289495</v>
      </c>
      <c r="U570" s="26">
        <f t="shared" ca="1" si="280"/>
        <v>0.94926993883731059</v>
      </c>
      <c r="V570" s="26">
        <f t="shared" ca="1" si="281"/>
        <v>0.98486379859519946</v>
      </c>
      <c r="W570" s="26">
        <f t="shared" ca="1" si="282"/>
        <v>0.99326528090816268</v>
      </c>
      <c r="X570" s="26">
        <f t="shared" ca="1" si="283"/>
        <v>1.1187866951548635</v>
      </c>
      <c r="Y570" s="26">
        <f t="shared" ca="1" si="284"/>
        <v>1.3072785567258769</v>
      </c>
      <c r="Z570" s="28">
        <f t="shared" ca="1" si="303"/>
        <v>3.1949999999999923E-2</v>
      </c>
      <c r="AA570" s="57">
        <f t="shared" ca="1" si="285"/>
        <v>-0.17821510000000004</v>
      </c>
      <c r="AB570" s="33">
        <f t="shared" ca="1" si="304"/>
        <v>2.6846000000000092E-3</v>
      </c>
      <c r="AD570" s="28">
        <f t="shared" ca="1" si="286"/>
        <v>-0.2442216416676832</v>
      </c>
      <c r="AE570" s="28">
        <f t="shared" ca="1" si="287"/>
        <v>-0.22098962268486944</v>
      </c>
      <c r="AF570" s="28">
        <f t="shared" ca="1" si="288"/>
        <v>-0.20994355585026625</v>
      </c>
      <c r="AG570" s="28">
        <f t="shared" ca="1" si="289"/>
        <v>-0.20188487672642583</v>
      </c>
      <c r="AH570" s="28">
        <f t="shared" ca="1" si="290"/>
        <v>-0.18629584382074471</v>
      </c>
      <c r="AI570" s="28">
        <f t="shared" ca="1" si="291"/>
        <v>-0.17206671785263519</v>
      </c>
      <c r="AJ570" s="28">
        <f t="shared" ca="1" si="292"/>
        <v>-0.17303639761346998</v>
      </c>
      <c r="AK570" s="28">
        <f t="shared" ca="1" si="293"/>
        <v>-0.17079543844333306</v>
      </c>
      <c r="AL570" s="28">
        <f t="shared" ca="1" si="294"/>
        <v>-0.19748555120182426</v>
      </c>
      <c r="AM570" s="28">
        <f t="shared" ca="1" si="295"/>
        <v>-0.18856460412268514</v>
      </c>
      <c r="AN570" s="28">
        <f t="shared" ca="1" si="305"/>
        <v>3.9580554514021649E-2</v>
      </c>
      <c r="AO570" s="28">
        <f t="shared" ca="1" si="296"/>
        <v>-0.19627659700195366</v>
      </c>
      <c r="AP570" s="33">
        <f t="shared" ca="1" si="306"/>
        <v>3.2515193396989717E-3</v>
      </c>
      <c r="AQ570" s="54"/>
      <c r="AR570" s="53"/>
      <c r="AS570" s="53"/>
      <c r="AT570" s="53"/>
      <c r="AU570" s="53"/>
      <c r="AY570" s="29"/>
    </row>
    <row r="571" spans="1:51" ht="15" customHeight="1" x14ac:dyDescent="0.25">
      <c r="A571" s="31">
        <f t="shared" ca="1" si="300"/>
        <v>26999</v>
      </c>
      <c r="B571" s="32">
        <f t="shared" ca="1" si="301"/>
        <v>1973</v>
      </c>
      <c r="C571" s="32">
        <f t="shared" ca="1" si="302"/>
        <v>12</v>
      </c>
      <c r="D571" s="48">
        <f>RAWDATA!A573</f>
        <v>197312</v>
      </c>
      <c r="E571" s="48">
        <f t="shared" ca="1" si="297"/>
        <v>-5.5408000000000008</v>
      </c>
      <c r="F571" s="48">
        <f t="shared" ca="1" si="299"/>
        <v>-5.2077999999999998</v>
      </c>
      <c r="G571" s="48">
        <f t="shared" ca="1" si="299"/>
        <v>-4.3026999999999997</v>
      </c>
      <c r="H571" s="48">
        <f t="shared" ca="1" si="299"/>
        <v>-4.7300000000000004</v>
      </c>
      <c r="I571" s="48">
        <f t="shared" ca="1" si="299"/>
        <v>-3.2710000000000004</v>
      </c>
      <c r="J571" s="48">
        <f t="shared" ca="1" si="299"/>
        <v>-2.5165999999999999</v>
      </c>
      <c r="K571" s="48">
        <f t="shared" ca="1" si="299"/>
        <v>-3.4619000000000004</v>
      </c>
      <c r="L571" s="48">
        <f t="shared" ca="1" si="299"/>
        <v>-1.9157000000000002</v>
      </c>
      <c r="M571" s="48">
        <f t="shared" ca="1" si="299"/>
        <v>-2.0223</v>
      </c>
      <c r="N571" s="48">
        <f t="shared" ca="1" si="299"/>
        <v>-0.31369999999999942</v>
      </c>
      <c r="P571" s="26">
        <f t="shared" ca="1" si="275"/>
        <v>0.38088826239497292</v>
      </c>
      <c r="Q571" s="26">
        <f t="shared" ca="1" si="276"/>
        <v>0.52202670573076659</v>
      </c>
      <c r="R571" s="26">
        <f t="shared" ca="1" si="277"/>
        <v>0.66311587588792542</v>
      </c>
      <c r="S571" s="26">
        <f t="shared" ca="1" si="278"/>
        <v>0.68975608264487265</v>
      </c>
      <c r="T571" s="26">
        <f t="shared" ca="1" si="279"/>
        <v>0.80998814670947528</v>
      </c>
      <c r="U571" s="26">
        <f t="shared" ca="1" si="280"/>
        <v>0.92538061155653084</v>
      </c>
      <c r="V571" s="26">
        <f t="shared" ca="1" si="281"/>
        <v>0.95076879875163234</v>
      </c>
      <c r="W571" s="26">
        <f t="shared" ca="1" si="282"/>
        <v>0.97423729792180502</v>
      </c>
      <c r="X571" s="26">
        <f t="shared" ca="1" si="283"/>
        <v>1.0961614718187467</v>
      </c>
      <c r="Y571" s="26">
        <f t="shared" ca="1" si="284"/>
        <v>1.3031776238934278</v>
      </c>
      <c r="Z571" s="28">
        <f t="shared" ca="1" si="303"/>
        <v>4.2063000000000073E-2</v>
      </c>
      <c r="AA571" s="57">
        <f t="shared" ca="1" si="285"/>
        <v>-3.32825E-2</v>
      </c>
      <c r="AB571" s="33">
        <f t="shared" ca="1" si="304"/>
        <v>2.1602500000000031E-2</v>
      </c>
      <c r="AD571" s="28">
        <f t="shared" ca="1" si="286"/>
        <v>-5.7002190749293483E-2</v>
      </c>
      <c r="AE571" s="28">
        <f t="shared" ca="1" si="287"/>
        <v>-5.3483058593187874E-2</v>
      </c>
      <c r="AF571" s="28">
        <f t="shared" ca="1" si="288"/>
        <v>-4.3980101093325889E-2</v>
      </c>
      <c r="AG571" s="28">
        <f t="shared" ca="1" si="289"/>
        <v>-4.8455220269403368E-2</v>
      </c>
      <c r="AH571" s="28">
        <f t="shared" ca="1" si="290"/>
        <v>-3.3256931901451972E-2</v>
      </c>
      <c r="AI571" s="28">
        <f t="shared" ca="1" si="291"/>
        <v>-2.5488078889814223E-2</v>
      </c>
      <c r="AJ571" s="28">
        <f t="shared" ca="1" si="292"/>
        <v>-3.523243691067672E-2</v>
      </c>
      <c r="AK571" s="28">
        <f t="shared" ca="1" si="293"/>
        <v>-1.934287299938495E-2</v>
      </c>
      <c r="AL571" s="28">
        <f t="shared" ca="1" si="294"/>
        <v>-2.0430284231589206E-2</v>
      </c>
      <c r="AM571" s="28">
        <f t="shared" ca="1" si="295"/>
        <v>-3.1419306989351635E-3</v>
      </c>
      <c r="AN571" s="28">
        <f t="shared" ca="1" si="305"/>
        <v>4.3456517205978491E-2</v>
      </c>
      <c r="AO571" s="28">
        <f t="shared" ca="1" si="296"/>
        <v>-3.3848966851390896E-2</v>
      </c>
      <c r="AP571" s="33">
        <f t="shared" ca="1" si="306"/>
        <v>2.206285938612871E-2</v>
      </c>
      <c r="AQ571" s="54"/>
      <c r="AR571" s="53"/>
      <c r="AS571" s="53"/>
      <c r="AT571" s="53"/>
      <c r="AU571" s="53"/>
    </row>
    <row r="572" spans="1:51" ht="15" customHeight="1" x14ac:dyDescent="0.25">
      <c r="A572" s="31">
        <f t="shared" ca="1" si="300"/>
        <v>27030</v>
      </c>
      <c r="B572" s="32">
        <f t="shared" ca="1" si="301"/>
        <v>1974</v>
      </c>
      <c r="C572" s="32">
        <f t="shared" ca="1" si="302"/>
        <v>1</v>
      </c>
      <c r="D572" s="48">
        <f>RAWDATA!A574</f>
        <v>197401</v>
      </c>
      <c r="E572" s="48">
        <f t="shared" ca="1" si="297"/>
        <v>11.824900000000001</v>
      </c>
      <c r="F572" s="48">
        <f t="shared" ca="1" si="299"/>
        <v>10.99</v>
      </c>
      <c r="G572" s="48">
        <f t="shared" ca="1" si="299"/>
        <v>11.868400000000001</v>
      </c>
      <c r="H572" s="48">
        <f t="shared" ca="1" si="299"/>
        <v>11.501999999999999</v>
      </c>
      <c r="I572" s="48">
        <f t="shared" ca="1" si="299"/>
        <v>12.3002</v>
      </c>
      <c r="J572" s="48">
        <f t="shared" ca="1" si="299"/>
        <v>10.759900000000002</v>
      </c>
      <c r="K572" s="48">
        <f t="shared" ca="1" si="299"/>
        <v>11.0535</v>
      </c>
      <c r="L572" s="48">
        <f t="shared" ca="1" si="299"/>
        <v>11.809700000000001</v>
      </c>
      <c r="M572" s="48">
        <f t="shared" ca="1" si="299"/>
        <v>13.989000000000001</v>
      </c>
      <c r="N572" s="48">
        <f t="shared" ca="1" si="299"/>
        <v>17.7011</v>
      </c>
      <c r="P572" s="26">
        <f t="shared" ca="1" si="275"/>
        <v>0.42592791853491607</v>
      </c>
      <c r="Q572" s="26">
        <f t="shared" ca="1" si="276"/>
        <v>0.57939744069057786</v>
      </c>
      <c r="R572" s="26">
        <f t="shared" ca="1" si="277"/>
        <v>0.74181712050180793</v>
      </c>
      <c r="S572" s="26">
        <f t="shared" ca="1" si="278"/>
        <v>0.76909182727068581</v>
      </c>
      <c r="T572" s="26">
        <f t="shared" ca="1" si="279"/>
        <v>0.90961830873103422</v>
      </c>
      <c r="U572" s="26">
        <f t="shared" ca="1" si="280"/>
        <v>1.0249506399794019</v>
      </c>
      <c r="V572" s="26">
        <f t="shared" ca="1" si="281"/>
        <v>1.055862027921644</v>
      </c>
      <c r="W572" s="26">
        <f t="shared" ca="1" si="282"/>
        <v>1.0892918000944765</v>
      </c>
      <c r="X572" s="26">
        <f t="shared" ca="1" si="283"/>
        <v>1.2495035001114712</v>
      </c>
      <c r="Y572" s="26">
        <f t="shared" ca="1" si="284"/>
        <v>1.5338543982764274</v>
      </c>
      <c r="Z572" s="28">
        <f t="shared" ca="1" si="303"/>
        <v>4.4375999999999971E-2</v>
      </c>
      <c r="AA572" s="57">
        <f t="shared" ca="1" si="285"/>
        <v>0.1237987</v>
      </c>
      <c r="AB572" s="33">
        <f t="shared" ca="1" si="304"/>
        <v>3.4651800000000052E-2</v>
      </c>
      <c r="AD572" s="28">
        <f t="shared" ca="1" si="286"/>
        <v>0.11176406907600525</v>
      </c>
      <c r="AE572" s="28">
        <f t="shared" ca="1" si="287"/>
        <v>0.10426992117579686</v>
      </c>
      <c r="AF572" s="28">
        <f t="shared" ca="1" si="288"/>
        <v>0.11215299445328142</v>
      </c>
      <c r="AG572" s="28">
        <f t="shared" ca="1" si="289"/>
        <v>0.10887234197094293</v>
      </c>
      <c r="AH572" s="28">
        <f t="shared" ca="1" si="290"/>
        <v>0.11600545669862057</v>
      </c>
      <c r="AI572" s="28">
        <f t="shared" ca="1" si="291"/>
        <v>0.10219460946124663</v>
      </c>
      <c r="AJ572" s="28">
        <f t="shared" ca="1" si="292"/>
        <v>0.10484188119021837</v>
      </c>
      <c r="AK572" s="28">
        <f t="shared" ca="1" si="293"/>
        <v>0.11162813304443055</v>
      </c>
      <c r="AL572" s="28">
        <f t="shared" ca="1" si="294"/>
        <v>0.13093176652275595</v>
      </c>
      <c r="AM572" s="28">
        <f t="shared" ca="1" si="295"/>
        <v>0.16297817402886056</v>
      </c>
      <c r="AN572" s="28">
        <f t="shared" ca="1" si="305"/>
        <v>3.8937975149907197E-2</v>
      </c>
      <c r="AO572" s="28">
        <f t="shared" ca="1" si="296"/>
        <v>0.11671464290582742</v>
      </c>
      <c r="AP572" s="33">
        <f t="shared" ca="1" si="306"/>
        <v>3.0240327369980835E-2</v>
      </c>
      <c r="AQ572" s="54"/>
      <c r="AR572" s="53"/>
      <c r="AS572" s="53"/>
      <c r="AT572" s="53"/>
      <c r="AU572" s="53"/>
    </row>
    <row r="573" spans="1:51" ht="15" customHeight="1" x14ac:dyDescent="0.25">
      <c r="A573" s="31">
        <f t="shared" ca="1" si="300"/>
        <v>27061</v>
      </c>
      <c r="B573" s="32">
        <f t="shared" ca="1" si="301"/>
        <v>1974</v>
      </c>
      <c r="C573" s="32">
        <f t="shared" ca="1" si="302"/>
        <v>2</v>
      </c>
      <c r="D573" s="48">
        <f>RAWDATA!A575</f>
        <v>197402</v>
      </c>
      <c r="E573" s="48">
        <f t="shared" ca="1" si="297"/>
        <v>-1.3641000000000001</v>
      </c>
      <c r="F573" s="48">
        <f t="shared" ca="1" si="299"/>
        <v>5.3499999999999992E-2</v>
      </c>
      <c r="G573" s="48">
        <f t="shared" ca="1" si="299"/>
        <v>0.75480000000000014</v>
      </c>
      <c r="H573" s="48">
        <f t="shared" ca="1" si="299"/>
        <v>1.0648000000000002</v>
      </c>
      <c r="I573" s="48">
        <f t="shared" ca="1" si="299"/>
        <v>1.2213000000000001</v>
      </c>
      <c r="J573" s="48">
        <f t="shared" ca="1" si="299"/>
        <v>1.2541000000000002</v>
      </c>
      <c r="K573" s="48">
        <f t="shared" ca="1" si="299"/>
        <v>1.4024999999999999</v>
      </c>
      <c r="L573" s="48">
        <f t="shared" ca="1" si="299"/>
        <v>1.7385000000000002</v>
      </c>
      <c r="M573" s="48">
        <f t="shared" ca="1" si="299"/>
        <v>1.3497000000000001</v>
      </c>
      <c r="N573" s="48">
        <f t="shared" ca="1" si="299"/>
        <v>1.3644000000000003</v>
      </c>
      <c r="P573" s="26">
        <f t="shared" ca="1" si="275"/>
        <v>0.42011783579818129</v>
      </c>
      <c r="Q573" s="26">
        <f t="shared" ca="1" si="276"/>
        <v>0.57970741832134731</v>
      </c>
      <c r="R573" s="26">
        <f t="shared" ca="1" si="277"/>
        <v>0.74741635612735569</v>
      </c>
      <c r="S573" s="26">
        <f t="shared" ca="1" si="278"/>
        <v>0.77728111704746405</v>
      </c>
      <c r="T573" s="26">
        <f t="shared" ca="1" si="279"/>
        <v>0.92072747713556635</v>
      </c>
      <c r="U573" s="26">
        <f t="shared" ca="1" si="280"/>
        <v>1.0378045459553835</v>
      </c>
      <c r="V573" s="26">
        <f t="shared" ca="1" si="281"/>
        <v>1.0706704928632449</v>
      </c>
      <c r="W573" s="26">
        <f t="shared" ca="1" si="282"/>
        <v>1.1082291380391189</v>
      </c>
      <c r="X573" s="26">
        <f t="shared" ca="1" si="283"/>
        <v>1.2663680488524758</v>
      </c>
      <c r="Y573" s="26">
        <f t="shared" ca="1" si="284"/>
        <v>1.554782307686511</v>
      </c>
      <c r="Z573" s="28">
        <f t="shared" ca="1" si="303"/>
        <v>2.0123500000000072E-2</v>
      </c>
      <c r="AA573" s="57">
        <f t="shared" ca="1" si="285"/>
        <v>8.8395000000000019E-3</v>
      </c>
      <c r="AB573" s="33">
        <f t="shared" ca="1" si="304"/>
        <v>4.731000000000039E-3</v>
      </c>
      <c r="AD573" s="28">
        <f t="shared" ca="1" si="286"/>
        <v>-1.3734893283778695E-2</v>
      </c>
      <c r="AE573" s="28">
        <f t="shared" ca="1" si="287"/>
        <v>5.3485693852293808E-4</v>
      </c>
      <c r="AF573" s="28">
        <f t="shared" ca="1" si="288"/>
        <v>7.5196563837254208E-3</v>
      </c>
      <c r="AG573" s="28">
        <f t="shared" ca="1" si="289"/>
        <v>1.0591709284457225E-2</v>
      </c>
      <c r="AH573" s="28">
        <f t="shared" ca="1" si="290"/>
        <v>1.2139023026964473E-2</v>
      </c>
      <c r="AI573" s="28">
        <f t="shared" ca="1" si="291"/>
        <v>1.2463013005864675E-2</v>
      </c>
      <c r="AJ573" s="28">
        <f t="shared" ca="1" si="292"/>
        <v>1.3927559697413132E-2</v>
      </c>
      <c r="AK573" s="28">
        <f t="shared" ca="1" si="293"/>
        <v>1.7235609834110568E-2</v>
      </c>
      <c r="AL573" s="28">
        <f t="shared" ca="1" si="294"/>
        <v>1.3406726866069647E-2</v>
      </c>
      <c r="AM573" s="28">
        <f t="shared" ca="1" si="295"/>
        <v>1.355175871166654E-2</v>
      </c>
      <c r="AN573" s="28">
        <f t="shared" ca="1" si="305"/>
        <v>2.0079260961495975E-2</v>
      </c>
      <c r="AO573" s="28">
        <f t="shared" ca="1" si="296"/>
        <v>8.8006603342156049E-3</v>
      </c>
      <c r="AP573" s="33">
        <f t="shared" ca="1" si="306"/>
        <v>4.6785824546524898E-3</v>
      </c>
      <c r="AQ573" s="54"/>
      <c r="AR573" s="53"/>
      <c r="AS573" s="53"/>
      <c r="AT573" s="53"/>
      <c r="AU573" s="53"/>
    </row>
    <row r="574" spans="1:51" ht="15" customHeight="1" x14ac:dyDescent="0.25">
      <c r="A574" s="31">
        <f t="shared" ca="1" si="300"/>
        <v>27089</v>
      </c>
      <c r="B574" s="32">
        <f t="shared" ca="1" si="301"/>
        <v>1974</v>
      </c>
      <c r="C574" s="32">
        <f t="shared" ca="1" si="302"/>
        <v>3</v>
      </c>
      <c r="D574" s="48">
        <f>RAWDATA!A576</f>
        <v>197403</v>
      </c>
      <c r="E574" s="48">
        <f t="shared" ca="1" si="297"/>
        <v>2.8099999999999958E-2</v>
      </c>
      <c r="F574" s="48">
        <f t="shared" ca="1" si="299"/>
        <v>1.1795</v>
      </c>
      <c r="G574" s="48">
        <f t="shared" ca="1" si="299"/>
        <v>0.67400000000000004</v>
      </c>
      <c r="H574" s="48">
        <f t="shared" ca="1" si="299"/>
        <v>0.4138</v>
      </c>
      <c r="I574" s="48">
        <f t="shared" ca="1" si="299"/>
        <v>0.31919999999999998</v>
      </c>
      <c r="J574" s="48">
        <f t="shared" ca="1" si="299"/>
        <v>0.66460000000000008</v>
      </c>
      <c r="K574" s="48">
        <f t="shared" ca="1" si="299"/>
        <v>-0.31890000000000002</v>
      </c>
      <c r="L574" s="48">
        <f t="shared" ca="1" si="299"/>
        <v>0.65660000000000007</v>
      </c>
      <c r="M574" s="48">
        <f t="shared" ca="1" si="299"/>
        <v>1.3008000000000002</v>
      </c>
      <c r="N574" s="48">
        <f t="shared" ca="1" si="299"/>
        <v>1.2693999999999999</v>
      </c>
      <c r="P574" s="26">
        <f t="shared" ca="1" si="275"/>
        <v>0.4202358889100406</v>
      </c>
      <c r="Q574" s="26">
        <f t="shared" ca="1" si="276"/>
        <v>0.58654506732044764</v>
      </c>
      <c r="R574" s="26">
        <f t="shared" ca="1" si="277"/>
        <v>0.75245394236765406</v>
      </c>
      <c r="S574" s="26">
        <f t="shared" ca="1" si="278"/>
        <v>0.78049750630980641</v>
      </c>
      <c r="T574" s="26">
        <f t="shared" ca="1" si="279"/>
        <v>0.92366643924258318</v>
      </c>
      <c r="U574" s="26">
        <f t="shared" ca="1" si="280"/>
        <v>1.044701794967803</v>
      </c>
      <c r="V574" s="26">
        <f t="shared" ca="1" si="281"/>
        <v>1.067256124661504</v>
      </c>
      <c r="W574" s="26">
        <f t="shared" ca="1" si="282"/>
        <v>1.115505770559484</v>
      </c>
      <c r="X574" s="26">
        <f t="shared" ca="1" si="283"/>
        <v>1.2828409644319487</v>
      </c>
      <c r="Y574" s="26">
        <f t="shared" ca="1" si="284"/>
        <v>1.5745187143002837</v>
      </c>
      <c r="Z574" s="28">
        <f t="shared" ca="1" si="303"/>
        <v>6.812999999999958E-3</v>
      </c>
      <c r="AA574" s="57">
        <f t="shared" ca="1" si="285"/>
        <v>6.1871000000000001E-3</v>
      </c>
      <c r="AB574" s="33">
        <f t="shared" ca="1" si="304"/>
        <v>6.6638999999999457E-3</v>
      </c>
      <c r="AD574" s="28">
        <f t="shared" ca="1" si="286"/>
        <v>2.8096052689443105E-4</v>
      </c>
      <c r="AE574" s="28">
        <f t="shared" ca="1" si="287"/>
        <v>1.1725981175407837E-2</v>
      </c>
      <c r="AF574" s="28">
        <f t="shared" ca="1" si="288"/>
        <v>6.7173877475242127E-3</v>
      </c>
      <c r="AG574" s="28">
        <f t="shared" ca="1" si="289"/>
        <v>4.1294620233274905E-3</v>
      </c>
      <c r="AH574" s="28">
        <f t="shared" ca="1" si="290"/>
        <v>3.1869163830642402E-3</v>
      </c>
      <c r="AI574" s="28">
        <f t="shared" ca="1" si="291"/>
        <v>6.6240127066047498E-3</v>
      </c>
      <c r="AJ574" s="28">
        <f t="shared" ca="1" si="292"/>
        <v>-3.194095696835366E-3</v>
      </c>
      <c r="AK574" s="28">
        <f t="shared" ca="1" si="293"/>
        <v>6.5445377183352919E-3</v>
      </c>
      <c r="AL574" s="28">
        <f t="shared" ca="1" si="294"/>
        <v>1.2924122570012011E-2</v>
      </c>
      <c r="AM574" s="28">
        <f t="shared" ca="1" si="295"/>
        <v>1.2614106582946982E-2</v>
      </c>
      <c r="AN574" s="28">
        <f t="shared" ca="1" si="305"/>
        <v>6.7656437253283633E-3</v>
      </c>
      <c r="AO574" s="28">
        <f t="shared" ca="1" si="296"/>
        <v>6.1680384800771272E-3</v>
      </c>
      <c r="AP574" s="33">
        <f t="shared" ca="1" si="306"/>
        <v>6.6010760964023705E-3</v>
      </c>
      <c r="AQ574" s="54"/>
      <c r="AR574" s="53"/>
      <c r="AS574" s="53"/>
      <c r="AT574" s="53"/>
      <c r="AU574" s="53"/>
    </row>
    <row r="575" spans="1:51" ht="15" customHeight="1" x14ac:dyDescent="0.25">
      <c r="A575" s="31">
        <f t="shared" ca="1" si="300"/>
        <v>27120</v>
      </c>
      <c r="B575" s="32">
        <f t="shared" ca="1" si="301"/>
        <v>1974</v>
      </c>
      <c r="C575" s="32">
        <f t="shared" ca="1" si="302"/>
        <v>4</v>
      </c>
      <c r="D575" s="48">
        <f>RAWDATA!A577</f>
        <v>197404</v>
      </c>
      <c r="E575" s="48">
        <f t="shared" ca="1" si="297"/>
        <v>-6.4917000000000007</v>
      </c>
      <c r="F575" s="48">
        <f t="shared" ca="1" si="299"/>
        <v>-5.8468</v>
      </c>
      <c r="G575" s="48">
        <f t="shared" ca="1" si="299"/>
        <v>-5.4091000000000005</v>
      </c>
      <c r="H575" s="48">
        <f t="shared" ca="1" si="299"/>
        <v>-5.7933000000000003</v>
      </c>
      <c r="I575" s="48">
        <f t="shared" ca="1" si="299"/>
        <v>-5.0724</v>
      </c>
      <c r="J575" s="48">
        <f t="shared" ca="1" si="299"/>
        <v>-5.6228000000000007</v>
      </c>
      <c r="K575" s="48">
        <f t="shared" ca="1" si="299"/>
        <v>-5.4165999999999999</v>
      </c>
      <c r="L575" s="48">
        <f t="shared" ca="1" si="299"/>
        <v>-4.9793000000000003</v>
      </c>
      <c r="M575" s="48">
        <f t="shared" ca="1" si="299"/>
        <v>-4.0751000000000008</v>
      </c>
      <c r="N575" s="48">
        <f t="shared" ca="1" si="299"/>
        <v>-4.5393000000000008</v>
      </c>
      <c r="P575" s="26">
        <f t="shared" ca="1" si="275"/>
        <v>0.39295543570966751</v>
      </c>
      <c r="Q575" s="26">
        <f t="shared" ca="1" si="276"/>
        <v>0.55225095032435578</v>
      </c>
      <c r="R575" s="26">
        <f t="shared" ca="1" si="277"/>
        <v>0.71175295617104528</v>
      </c>
      <c r="S575" s="26">
        <f t="shared" ca="1" si="278"/>
        <v>0.73528094427676038</v>
      </c>
      <c r="T575" s="26">
        <f t="shared" ca="1" si="279"/>
        <v>0.87681438277844237</v>
      </c>
      <c r="U575" s="26">
        <f t="shared" ca="1" si="280"/>
        <v>0.98596030244035338</v>
      </c>
      <c r="V575" s="26">
        <f t="shared" ca="1" si="281"/>
        <v>1.0094471294130889</v>
      </c>
      <c r="W575" s="26">
        <f t="shared" ca="1" si="282"/>
        <v>1.0599613917260156</v>
      </c>
      <c r="X575" s="26">
        <f t="shared" ca="1" si="283"/>
        <v>1.2305639122903824</v>
      </c>
      <c r="Y575" s="26">
        <f t="shared" ca="1" si="284"/>
        <v>1.5030465863020508</v>
      </c>
      <c r="Z575" s="28">
        <f t="shared" ca="1" si="303"/>
        <v>1.8620499999999929E-2</v>
      </c>
      <c r="AA575" s="57">
        <f t="shared" ca="1" si="285"/>
        <v>-5.3246400000000006E-2</v>
      </c>
      <c r="AB575" s="33">
        <f t="shared" ca="1" si="304"/>
        <v>1.0174400000000007E-2</v>
      </c>
      <c r="AD575" s="28">
        <f t="shared" ca="1" si="286"/>
        <v>-6.7119983579802159E-2</v>
      </c>
      <c r="AE575" s="28">
        <f t="shared" ca="1" si="287"/>
        <v>-6.0246943146003339E-2</v>
      </c>
      <c r="AF575" s="28">
        <f t="shared" ca="1" si="288"/>
        <v>-5.5608909060417974E-2</v>
      </c>
      <c r="AG575" s="28">
        <f t="shared" ca="1" si="289"/>
        <v>-5.9678881669662981E-2</v>
      </c>
      <c r="AH575" s="28">
        <f t="shared" ca="1" si="290"/>
        <v>-5.2055690200553575E-2</v>
      </c>
      <c r="AI575" s="28">
        <f t="shared" ca="1" si="291"/>
        <v>-5.7870667432327667E-2</v>
      </c>
      <c r="AJ575" s="28">
        <f t="shared" ca="1" si="292"/>
        <v>-5.5688201015022101E-2</v>
      </c>
      <c r="AK575" s="28">
        <f t="shared" ca="1" si="293"/>
        <v>-5.1075423386318729E-2</v>
      </c>
      <c r="AL575" s="28">
        <f t="shared" ca="1" si="294"/>
        <v>-4.1604592336723686E-2</v>
      </c>
      <c r="AM575" s="28">
        <f t="shared" ca="1" si="295"/>
        <v>-4.6455541522916914E-2</v>
      </c>
      <c r="AN575" s="28">
        <f t="shared" ca="1" si="305"/>
        <v>1.9653396433082448E-2</v>
      </c>
      <c r="AO575" s="28">
        <f t="shared" ca="1" si="296"/>
        <v>-5.4716409725286422E-2</v>
      </c>
      <c r="AP575" s="33">
        <f t="shared" ca="1" si="306"/>
        <v>1.0686342795466125E-2</v>
      </c>
      <c r="AQ575" s="54"/>
      <c r="AR575" s="53"/>
      <c r="AS575" s="53"/>
      <c r="AT575" s="53"/>
      <c r="AU575" s="53"/>
    </row>
    <row r="576" spans="1:51" ht="15" customHeight="1" x14ac:dyDescent="0.25">
      <c r="A576" s="31">
        <f t="shared" ca="1" si="300"/>
        <v>27150</v>
      </c>
      <c r="B576" s="32">
        <f t="shared" ca="1" si="301"/>
        <v>1974</v>
      </c>
      <c r="C576" s="32">
        <f t="shared" ca="1" si="302"/>
        <v>5</v>
      </c>
      <c r="D576" s="48">
        <f>RAWDATA!A578</f>
        <v>197405</v>
      </c>
      <c r="E576" s="48">
        <f t="shared" ca="1" si="297"/>
        <v>-7.3186000000000009</v>
      </c>
      <c r="F576" s="48">
        <f t="shared" ca="1" si="299"/>
        <v>-7.3321000000000005</v>
      </c>
      <c r="G576" s="48">
        <f t="shared" ca="1" si="299"/>
        <v>-7.3193000000000001</v>
      </c>
      <c r="H576" s="48">
        <f t="shared" ca="1" si="299"/>
        <v>-7.1566000000000001</v>
      </c>
      <c r="I576" s="48">
        <f t="shared" ca="1" si="299"/>
        <v>-6.7330000000000005</v>
      </c>
      <c r="J576" s="48">
        <f t="shared" ca="1" si="299"/>
        <v>-6.7470000000000008</v>
      </c>
      <c r="K576" s="48">
        <f t="shared" ca="1" si="299"/>
        <v>-6.9590999999999994</v>
      </c>
      <c r="L576" s="48">
        <f t="shared" ca="1" si="299"/>
        <v>-7.0739999999999998</v>
      </c>
      <c r="M576" s="48">
        <f t="shared" ca="1" si="299"/>
        <v>-6.8257000000000003</v>
      </c>
      <c r="N576" s="48">
        <f t="shared" ca="1" si="299"/>
        <v>-7.2068000000000003</v>
      </c>
      <c r="P576" s="26">
        <f t="shared" ca="1" si="275"/>
        <v>0.36419659919181979</v>
      </c>
      <c r="Q576" s="26">
        <f t="shared" ca="1" si="276"/>
        <v>0.5117593583956237</v>
      </c>
      <c r="R576" s="26">
        <f t="shared" ca="1" si="277"/>
        <v>0.65965762205001788</v>
      </c>
      <c r="S576" s="26">
        <f t="shared" ca="1" si="278"/>
        <v>0.68265982821864979</v>
      </c>
      <c r="T576" s="26">
        <f t="shared" ca="1" si="279"/>
        <v>0.81777847038596985</v>
      </c>
      <c r="U576" s="26">
        <f t="shared" ca="1" si="280"/>
        <v>0.91943756083470274</v>
      </c>
      <c r="V576" s="26">
        <f t="shared" ca="1" si="281"/>
        <v>0.93919869423010272</v>
      </c>
      <c r="W576" s="26">
        <f t="shared" ca="1" si="282"/>
        <v>0.98497972287531721</v>
      </c>
      <c r="X576" s="26">
        <f t="shared" ca="1" si="283"/>
        <v>1.1465693113291777</v>
      </c>
      <c r="Y576" s="26">
        <f t="shared" ca="1" si="284"/>
        <v>1.3947250249204346</v>
      </c>
      <c r="Z576" s="28">
        <f t="shared" ca="1" si="303"/>
        <v>3.0909999999999549E-3</v>
      </c>
      <c r="AA576" s="57">
        <f t="shared" ca="1" si="285"/>
        <v>-7.0672199999999991E-2</v>
      </c>
      <c r="AB576" s="33">
        <f t="shared" ca="1" si="304"/>
        <v>5.0969999999997406E-4</v>
      </c>
      <c r="AD576" s="28">
        <f t="shared" ca="1" si="286"/>
        <v>-7.6002380797825161E-2</v>
      </c>
      <c r="AE576" s="28">
        <f t="shared" ca="1" si="287"/>
        <v>-7.6148051701614622E-2</v>
      </c>
      <c r="AF576" s="28">
        <f t="shared" ca="1" si="288"/>
        <v>-7.6009933582348241E-2</v>
      </c>
      <c r="AG576" s="28">
        <f t="shared" ca="1" si="289"/>
        <v>-7.4255983106802495E-2</v>
      </c>
      <c r="AH576" s="28">
        <f t="shared" ca="1" si="290"/>
        <v>-6.9703838449791625E-2</v>
      </c>
      <c r="AI576" s="28">
        <f t="shared" ca="1" si="291"/>
        <v>-6.9853956399891282E-2</v>
      </c>
      <c r="AJ576" s="28">
        <f t="shared" ca="1" si="292"/>
        <v>-7.2131004565654591E-2</v>
      </c>
      <c r="AK576" s="28">
        <f t="shared" ca="1" si="293"/>
        <v>-7.3366708495985075E-2</v>
      </c>
      <c r="AL576" s="28">
        <f t="shared" ca="1" si="294"/>
        <v>-7.069825339582507E-2</v>
      </c>
      <c r="AM576" s="28">
        <f t="shared" ca="1" si="295"/>
        <v>-7.4796824742812601E-2</v>
      </c>
      <c r="AN576" s="28">
        <f t="shared" ca="1" si="305"/>
        <v>3.3276771804010563E-3</v>
      </c>
      <c r="AO576" s="28">
        <f t="shared" ca="1" si="296"/>
        <v>-7.3293749876510508E-2</v>
      </c>
      <c r="AP576" s="33">
        <f t="shared" ca="1" si="306"/>
        <v>5.4621080719167991E-4</v>
      </c>
      <c r="AQ576" s="54"/>
      <c r="AR576" s="53"/>
      <c r="AS576" s="53"/>
      <c r="AT576" s="53"/>
      <c r="AU576" s="53"/>
    </row>
    <row r="577" spans="1:51" ht="15" customHeight="1" x14ac:dyDescent="0.25">
      <c r="A577" s="31">
        <f t="shared" ca="1" si="300"/>
        <v>27181</v>
      </c>
      <c r="B577" s="32">
        <f t="shared" ca="1" si="301"/>
        <v>1974</v>
      </c>
      <c r="C577" s="32">
        <f t="shared" ca="1" si="302"/>
        <v>6</v>
      </c>
      <c r="D577" s="48">
        <f>RAWDATA!A579</f>
        <v>197406</v>
      </c>
      <c r="E577" s="48">
        <f t="shared" ca="1" si="297"/>
        <v>-3.6552000000000002</v>
      </c>
      <c r="F577" s="48">
        <f t="shared" ca="1" si="299"/>
        <v>-3.5715999999999997</v>
      </c>
      <c r="G577" s="48">
        <f t="shared" ca="1" si="299"/>
        <v>-3.5421000000000005</v>
      </c>
      <c r="H577" s="48">
        <f t="shared" ca="1" si="299"/>
        <v>-3.3501000000000003</v>
      </c>
      <c r="I577" s="48">
        <f t="shared" ca="1" si="299"/>
        <v>-3.1839000000000004</v>
      </c>
      <c r="J577" s="48">
        <f t="shared" ca="1" si="299"/>
        <v>-2.9167000000000005</v>
      </c>
      <c r="K577" s="48">
        <f t="shared" ca="1" si="299"/>
        <v>-3.5610999999999997</v>
      </c>
      <c r="L577" s="48">
        <f t="shared" ca="1" si="299"/>
        <v>-2.5524000000000004</v>
      </c>
      <c r="M577" s="48">
        <f t="shared" ca="1" si="299"/>
        <v>-2.3933</v>
      </c>
      <c r="N577" s="48">
        <f t="shared" ca="1" si="299"/>
        <v>-1.2485000000000002</v>
      </c>
      <c r="P577" s="26">
        <f t="shared" ca="1" si="275"/>
        <v>0.35088448509816039</v>
      </c>
      <c r="Q577" s="26">
        <f t="shared" ca="1" si="276"/>
        <v>0.49348136115116564</v>
      </c>
      <c r="R577" s="26">
        <f t="shared" ca="1" si="277"/>
        <v>0.63629188941938419</v>
      </c>
      <c r="S577" s="26">
        <f t="shared" ca="1" si="278"/>
        <v>0.65979004131349683</v>
      </c>
      <c r="T577" s="26">
        <f t="shared" ca="1" si="279"/>
        <v>0.79174122166735095</v>
      </c>
      <c r="U577" s="26">
        <f t="shared" ca="1" si="280"/>
        <v>0.89262032549783688</v>
      </c>
      <c r="V577" s="26">
        <f t="shared" ca="1" si="281"/>
        <v>0.90575288952987454</v>
      </c>
      <c r="W577" s="26">
        <f t="shared" ca="1" si="282"/>
        <v>0.95983910042864762</v>
      </c>
      <c r="X577" s="26">
        <f t="shared" ca="1" si="283"/>
        <v>1.1191284680011366</v>
      </c>
      <c r="Y577" s="26">
        <f t="shared" ca="1" si="284"/>
        <v>1.377311882984303</v>
      </c>
      <c r="Z577" s="28">
        <f t="shared" ca="1" si="303"/>
        <v>1.792500000000008E-2</v>
      </c>
      <c r="AA577" s="57">
        <f t="shared" ca="1" si="285"/>
        <v>-2.9974899999999999E-2</v>
      </c>
      <c r="AB577" s="33">
        <f t="shared" ca="1" si="304"/>
        <v>1.1765900000000079E-2</v>
      </c>
      <c r="AD577" s="28">
        <f t="shared" ca="1" si="286"/>
        <v>-3.7236762485544674E-2</v>
      </c>
      <c r="AE577" s="28">
        <f t="shared" ca="1" si="287"/>
        <v>-3.6369421950232843E-2</v>
      </c>
      <c r="AF577" s="28">
        <f t="shared" ca="1" si="288"/>
        <v>-3.6063542266398373E-2</v>
      </c>
      <c r="AG577" s="28">
        <f t="shared" ca="1" si="289"/>
        <v>-3.40750149954352E-2</v>
      </c>
      <c r="AH577" s="28">
        <f t="shared" ca="1" si="290"/>
        <v>-3.2356883221533114E-2</v>
      </c>
      <c r="AI577" s="28">
        <f t="shared" ca="1" si="291"/>
        <v>-2.9600813123989222E-2</v>
      </c>
      <c r="AJ577" s="28">
        <f t="shared" ca="1" si="292"/>
        <v>-3.6260538795749156E-2</v>
      </c>
      <c r="AK577" s="28">
        <f t="shared" ca="1" si="293"/>
        <v>-2.5855388352162407E-2</v>
      </c>
      <c r="AL577" s="28">
        <f t="shared" ca="1" si="294"/>
        <v>-2.4224047384195441E-2</v>
      </c>
      <c r="AM577" s="28">
        <f t="shared" ca="1" si="295"/>
        <v>-1.2563592448807323E-2</v>
      </c>
      <c r="AN577" s="28">
        <f t="shared" ca="1" si="305"/>
        <v>1.8409272301387378E-2</v>
      </c>
      <c r="AO577" s="28">
        <f t="shared" ca="1" si="296"/>
        <v>-3.0433331530834162E-2</v>
      </c>
      <c r="AP577" s="33">
        <f t="shared" ca="1" si="306"/>
        <v>1.2039511614332782E-2</v>
      </c>
      <c r="AQ577" s="54"/>
      <c r="AR577" s="53"/>
      <c r="AS577" s="53"/>
      <c r="AT577" s="53"/>
      <c r="AU577" s="53"/>
    </row>
    <row r="578" spans="1:51" ht="15" customHeight="1" x14ac:dyDescent="0.25">
      <c r="A578" s="31">
        <f t="shared" ca="1" si="300"/>
        <v>27211</v>
      </c>
      <c r="B578" s="32">
        <f t="shared" ca="1" si="301"/>
        <v>1974</v>
      </c>
      <c r="C578" s="32">
        <f t="shared" ca="1" si="302"/>
        <v>7</v>
      </c>
      <c r="D578" s="48">
        <f>RAWDATA!A580</f>
        <v>197407</v>
      </c>
      <c r="E578" s="48">
        <f t="shared" ca="1" si="297"/>
        <v>-8.1704000000000008</v>
      </c>
      <c r="F578" s="48">
        <f t="shared" ca="1" si="299"/>
        <v>-5.7920000000000007</v>
      </c>
      <c r="G578" s="48">
        <f t="shared" ca="1" si="299"/>
        <v>-5.1029999999999998</v>
      </c>
      <c r="H578" s="48">
        <f t="shared" ca="1" si="299"/>
        <v>-5.2232000000000003</v>
      </c>
      <c r="I578" s="48">
        <f t="shared" ca="1" si="299"/>
        <v>-4.8861000000000008</v>
      </c>
      <c r="J578" s="48">
        <f t="shared" ca="1" si="299"/>
        <v>-4.1295999999999999</v>
      </c>
      <c r="K578" s="48">
        <f t="shared" ca="1" si="299"/>
        <v>-4.8879999999999999</v>
      </c>
      <c r="L578" s="48">
        <f t="shared" ca="1" si="299"/>
        <v>-4.8197000000000001</v>
      </c>
      <c r="M578" s="48">
        <f t="shared" ca="1" si="299"/>
        <v>-4.355500000000001</v>
      </c>
      <c r="N578" s="48">
        <f t="shared" ca="1" si="299"/>
        <v>-3.7931000000000008</v>
      </c>
      <c r="P578" s="26">
        <f t="shared" ca="1" si="275"/>
        <v>0.32221581912770031</v>
      </c>
      <c r="Q578" s="26">
        <f t="shared" ca="1" si="276"/>
        <v>0.46489892071329014</v>
      </c>
      <c r="R578" s="26">
        <f t="shared" ca="1" si="277"/>
        <v>0.60382191430231302</v>
      </c>
      <c r="S578" s="26">
        <f t="shared" ca="1" si="278"/>
        <v>0.62532788787561022</v>
      </c>
      <c r="T578" s="26">
        <f t="shared" ca="1" si="279"/>
        <v>0.75305595383546253</v>
      </c>
      <c r="U578" s="26">
        <f t="shared" ca="1" si="280"/>
        <v>0.85575867653607818</v>
      </c>
      <c r="V578" s="26">
        <f t="shared" ca="1" si="281"/>
        <v>0.86147968828965427</v>
      </c>
      <c r="W578" s="26">
        <f t="shared" ca="1" si="282"/>
        <v>0.91357773530528807</v>
      </c>
      <c r="X578" s="26">
        <f t="shared" ca="1" si="283"/>
        <v>1.0703848275773471</v>
      </c>
      <c r="Y578" s="26">
        <f t="shared" ca="1" si="284"/>
        <v>1.3250690659508253</v>
      </c>
      <c r="Z578" s="28">
        <f t="shared" ca="1" si="303"/>
        <v>2.9068999999999956E-2</v>
      </c>
      <c r="AA578" s="57">
        <f t="shared" ca="1" si="285"/>
        <v>-5.1160599999999994E-2</v>
      </c>
      <c r="AB578" s="33">
        <f t="shared" ca="1" si="304"/>
        <v>1.0417599999999964E-2</v>
      </c>
      <c r="AD578" s="28">
        <f t="shared" ca="1" si="286"/>
        <v>-8.5235500247133777E-2</v>
      </c>
      <c r="AE578" s="28">
        <f t="shared" ca="1" si="287"/>
        <v>-5.9665082321734987E-2</v>
      </c>
      <c r="AF578" s="28">
        <f t="shared" ca="1" si="288"/>
        <v>-5.2378093095279118E-2</v>
      </c>
      <c r="AG578" s="28">
        <f t="shared" ca="1" si="289"/>
        <v>-5.3645532415741944E-2</v>
      </c>
      <c r="AH578" s="28">
        <f t="shared" ca="1" si="290"/>
        <v>-5.0095065182556082E-2</v>
      </c>
      <c r="AI578" s="28">
        <f t="shared" ca="1" si="291"/>
        <v>-4.2172906591211402E-2</v>
      </c>
      <c r="AJ578" s="28">
        <f t="shared" ca="1" si="292"/>
        <v>-5.0115041431847827E-2</v>
      </c>
      <c r="AK578" s="28">
        <f t="shared" ca="1" si="293"/>
        <v>-4.9397198377421486E-2</v>
      </c>
      <c r="AL578" s="28">
        <f t="shared" ca="1" si="294"/>
        <v>-4.4531993061940903E-2</v>
      </c>
      <c r="AM578" s="28">
        <f t="shared" ca="1" si="295"/>
        <v>-3.8669105316860866E-2</v>
      </c>
      <c r="AN578" s="28">
        <f t="shared" ca="1" si="305"/>
        <v>3.0849742095033494E-2</v>
      </c>
      <c r="AO578" s="28">
        <f t="shared" ca="1" si="296"/>
        <v>-5.2515725462582326E-2</v>
      </c>
      <c r="AP578" s="33">
        <f t="shared" ca="1" si="306"/>
        <v>1.0915176273181441E-2</v>
      </c>
      <c r="AQ578" s="54"/>
      <c r="AR578" s="53"/>
      <c r="AS578" s="53"/>
      <c r="AT578" s="53"/>
      <c r="AU578" s="53"/>
    </row>
    <row r="579" spans="1:51" ht="15" customHeight="1" x14ac:dyDescent="0.25">
      <c r="A579" s="31">
        <f t="shared" ca="1" si="300"/>
        <v>27242</v>
      </c>
      <c r="B579" s="32">
        <f t="shared" ca="1" si="301"/>
        <v>1974</v>
      </c>
      <c r="C579" s="32">
        <f t="shared" ca="1" si="302"/>
        <v>8</v>
      </c>
      <c r="D579" s="48">
        <f>RAWDATA!A581</f>
        <v>197408</v>
      </c>
      <c r="E579" s="48">
        <f t="shared" ca="1" si="297"/>
        <v>-10.008900000000001</v>
      </c>
      <c r="F579" s="48">
        <f t="shared" ca="1" si="299"/>
        <v>-9.4440000000000008</v>
      </c>
      <c r="G579" s="48">
        <f t="shared" ca="1" si="299"/>
        <v>-8.929000000000002</v>
      </c>
      <c r="H579" s="48">
        <f t="shared" ca="1" si="299"/>
        <v>-7.9294000000000011</v>
      </c>
      <c r="I579" s="48">
        <f t="shared" ca="1" si="299"/>
        <v>-8.3140999999999998</v>
      </c>
      <c r="J579" s="48">
        <f t="shared" ca="1" si="299"/>
        <v>-8.2385000000000019</v>
      </c>
      <c r="K579" s="48">
        <f t="shared" ca="1" si="299"/>
        <v>-7.8398000000000003</v>
      </c>
      <c r="L579" s="48">
        <f t="shared" ca="1" si="299"/>
        <v>-7.2904999999999998</v>
      </c>
      <c r="M579" s="48">
        <f t="shared" ca="1" si="299"/>
        <v>-7.6805000000000003</v>
      </c>
      <c r="N579" s="48">
        <f t="shared" ca="1" si="299"/>
        <v>-6.1456</v>
      </c>
      <c r="P579" s="26">
        <f t="shared" ca="1" si="275"/>
        <v>0.28996556000702794</v>
      </c>
      <c r="Q579" s="26">
        <f t="shared" ca="1" si="276"/>
        <v>0.42099386664112703</v>
      </c>
      <c r="R579" s="26">
        <f t="shared" ca="1" si="277"/>
        <v>0.54990665557425955</v>
      </c>
      <c r="S579" s="26">
        <f t="shared" ca="1" si="278"/>
        <v>0.57574313833440161</v>
      </c>
      <c r="T579" s="26">
        <f t="shared" ca="1" si="279"/>
        <v>0.69044612877762834</v>
      </c>
      <c r="U579" s="26">
        <f t="shared" ca="1" si="280"/>
        <v>0.78525699796965331</v>
      </c>
      <c r="V579" s="26">
        <f t="shared" ca="1" si="281"/>
        <v>0.79394140368712196</v>
      </c>
      <c r="W579" s="26">
        <f t="shared" ca="1" si="282"/>
        <v>0.84697335051285605</v>
      </c>
      <c r="X579" s="26">
        <f t="shared" ca="1" si="283"/>
        <v>0.9881739208952689</v>
      </c>
      <c r="Y579" s="26">
        <f t="shared" ca="1" si="284"/>
        <v>1.2436356214337514</v>
      </c>
      <c r="Z579" s="28">
        <f t="shared" ca="1" si="303"/>
        <v>2.8133999999999937E-2</v>
      </c>
      <c r="AA579" s="57">
        <f t="shared" ca="1" si="285"/>
        <v>-8.1820299999999999E-2</v>
      </c>
      <c r="AB579" s="33">
        <f t="shared" ca="1" si="304"/>
        <v>1.2689800000000015E-2</v>
      </c>
      <c r="AD579" s="28">
        <f t="shared" ca="1" si="286"/>
        <v>-0.1054594094365436</v>
      </c>
      <c r="AE579" s="28">
        <f t="shared" ca="1" si="287"/>
        <v>-9.9201742120031952E-2</v>
      </c>
      <c r="AF579" s="28">
        <f t="shared" ca="1" si="288"/>
        <v>-9.3530763904248956E-2</v>
      </c>
      <c r="AG579" s="28">
        <f t="shared" ca="1" si="289"/>
        <v>-8.2614511928860643E-2</v>
      </c>
      <c r="AH579" s="28">
        <f t="shared" ca="1" si="290"/>
        <v>-8.6801580816567817E-2</v>
      </c>
      <c r="AI579" s="28">
        <f t="shared" ca="1" si="291"/>
        <v>-8.5977366308433334E-2</v>
      </c>
      <c r="AJ579" s="28">
        <f t="shared" ca="1" si="292"/>
        <v>-8.1641818903976079E-2</v>
      </c>
      <c r="AK579" s="28">
        <f t="shared" ca="1" si="293"/>
        <v>-7.5699237545214737E-2</v>
      </c>
      <c r="AL579" s="28">
        <f t="shared" ca="1" si="294"/>
        <v>-7.9914799187508961E-2</v>
      </c>
      <c r="AM579" s="28">
        <f t="shared" ca="1" si="295"/>
        <v>-6.3425540730108282E-2</v>
      </c>
      <c r="AN579" s="28">
        <f t="shared" ca="1" si="305"/>
        <v>3.0660405819479153E-2</v>
      </c>
      <c r="AO579" s="28">
        <f t="shared" ca="1" si="296"/>
        <v>-8.5362155884510765E-2</v>
      </c>
      <c r="AP579" s="33">
        <f t="shared" ca="1" si="306"/>
        <v>1.3691985925702144E-2</v>
      </c>
      <c r="AQ579" s="54"/>
      <c r="AR579" s="53"/>
      <c r="AS579" s="53"/>
      <c r="AT579" s="53"/>
      <c r="AU579" s="53"/>
    </row>
    <row r="580" spans="1:51" ht="15" customHeight="1" x14ac:dyDescent="0.25">
      <c r="A580" s="31">
        <f t="shared" ca="1" si="300"/>
        <v>27273</v>
      </c>
      <c r="B580" s="32">
        <f t="shared" ca="1" si="301"/>
        <v>1974</v>
      </c>
      <c r="C580" s="32">
        <f t="shared" ca="1" si="302"/>
        <v>9</v>
      </c>
      <c r="D580" s="48">
        <f>RAWDATA!A582</f>
        <v>197409</v>
      </c>
      <c r="E580" s="48">
        <f t="shared" ca="1" si="297"/>
        <v>-12.071700000000002</v>
      </c>
      <c r="F580" s="48">
        <f t="shared" ca="1" si="299"/>
        <v>-9.2984000000000009</v>
      </c>
      <c r="G580" s="48">
        <f t="shared" ca="1" si="299"/>
        <v>-8.7999000000000009</v>
      </c>
      <c r="H580" s="48">
        <f t="shared" ca="1" si="299"/>
        <v>-7.7129000000000012</v>
      </c>
      <c r="I580" s="48">
        <f t="shared" ca="1" si="299"/>
        <v>-7.6551000000000009</v>
      </c>
      <c r="J580" s="48">
        <f t="shared" ca="1" si="299"/>
        <v>-7.4190000000000005</v>
      </c>
      <c r="K580" s="48">
        <f t="shared" ca="1" si="299"/>
        <v>-7.4382999999999999</v>
      </c>
      <c r="L580" s="48">
        <f t="shared" ca="1" si="299"/>
        <v>-6.6732000000000005</v>
      </c>
      <c r="M580" s="48">
        <f t="shared" ca="1" si="299"/>
        <v>-6.8529</v>
      </c>
      <c r="N580" s="48">
        <f t="shared" ca="1" si="299"/>
        <v>-6.6145000000000014</v>
      </c>
      <c r="P580" s="26">
        <f t="shared" ca="1" si="275"/>
        <v>0.25496178749965959</v>
      </c>
      <c r="Q580" s="26">
        <f t="shared" ca="1" si="276"/>
        <v>0.38184817294536849</v>
      </c>
      <c r="R580" s="26">
        <f t="shared" ca="1" si="277"/>
        <v>0.50151541979038028</v>
      </c>
      <c r="S580" s="26">
        <f t="shared" ca="1" si="278"/>
        <v>0.5313366458178076</v>
      </c>
      <c r="T580" s="26">
        <f t="shared" ca="1" si="279"/>
        <v>0.63759178717357212</v>
      </c>
      <c r="U580" s="26">
        <f t="shared" ca="1" si="280"/>
        <v>0.72699878129028472</v>
      </c>
      <c r="V580" s="26">
        <f t="shared" ca="1" si="281"/>
        <v>0.7348856602566628</v>
      </c>
      <c r="W580" s="26">
        <f t="shared" ca="1" si="282"/>
        <v>0.79045312488643216</v>
      </c>
      <c r="X580" s="26">
        <f t="shared" ca="1" si="283"/>
        <v>0.92045535027023695</v>
      </c>
      <c r="Y580" s="26">
        <f t="shared" ca="1" si="284"/>
        <v>1.1613753432540159</v>
      </c>
      <c r="Z580" s="28">
        <f t="shared" ca="1" si="303"/>
        <v>3.9513499999999868E-2</v>
      </c>
      <c r="AA580" s="57">
        <f t="shared" ca="1" si="285"/>
        <v>-8.0535900000000021E-2</v>
      </c>
      <c r="AB580" s="33">
        <f t="shared" ca="1" si="304"/>
        <v>1.3198899999999986E-2</v>
      </c>
      <c r="AD580" s="28">
        <f t="shared" ca="1" si="286"/>
        <v>-0.12864847634486312</v>
      </c>
      <c r="AE580" s="28">
        <f t="shared" ca="1" si="287"/>
        <v>-9.7595188449274853E-2</v>
      </c>
      <c r="AF580" s="28">
        <f t="shared" ca="1" si="288"/>
        <v>-9.2114192417178789E-2</v>
      </c>
      <c r="AG580" s="28">
        <f t="shared" ca="1" si="289"/>
        <v>-8.0265815893657735E-2</v>
      </c>
      <c r="AH580" s="28">
        <f t="shared" ca="1" si="290"/>
        <v>-7.9639705556466059E-2</v>
      </c>
      <c r="AI580" s="28">
        <f t="shared" ca="1" si="291"/>
        <v>-7.7086248974302538E-2</v>
      </c>
      <c r="AJ580" s="28">
        <f t="shared" ca="1" si="292"/>
        <v>-7.7294736806335987E-2</v>
      </c>
      <c r="AK580" s="28">
        <f t="shared" ca="1" si="293"/>
        <v>-6.9062873937065811E-2</v>
      </c>
      <c r="AL580" s="28">
        <f t="shared" ca="1" si="294"/>
        <v>-7.0990222006980075E-2</v>
      </c>
      <c r="AM580" s="28">
        <f t="shared" ca="1" si="295"/>
        <v>-6.8434099057917946E-2</v>
      </c>
      <c r="AN580" s="28">
        <f t="shared" ca="1" si="305"/>
        <v>4.3409671864619984E-2</v>
      </c>
      <c r="AO580" s="28">
        <f t="shared" ca="1" si="296"/>
        <v>-8.3964278658086811E-2</v>
      </c>
      <c r="AP580" s="33">
        <f t="shared" ca="1" si="306"/>
        <v>1.42521181256378E-2</v>
      </c>
      <c r="AQ580" s="54"/>
      <c r="AR580" s="53"/>
      <c r="AS580" s="53"/>
      <c r="AT580" s="53"/>
      <c r="AU580" s="53"/>
    </row>
    <row r="581" spans="1:51" ht="15" customHeight="1" x14ac:dyDescent="0.25">
      <c r="A581" s="31">
        <f t="shared" ca="1" si="300"/>
        <v>27303</v>
      </c>
      <c r="B581" s="32">
        <f t="shared" ca="1" si="301"/>
        <v>1974</v>
      </c>
      <c r="C581" s="32">
        <f t="shared" ca="1" si="302"/>
        <v>10</v>
      </c>
      <c r="D581" s="48">
        <f>RAWDATA!A583</f>
        <v>197410</v>
      </c>
      <c r="E581" s="48">
        <f t="shared" ca="1" si="297"/>
        <v>11.923200000000001</v>
      </c>
      <c r="F581" s="48">
        <f t="shared" ca="1" si="299"/>
        <v>11.207700000000001</v>
      </c>
      <c r="G581" s="48">
        <f t="shared" ca="1" si="299"/>
        <v>8.4504000000000001</v>
      </c>
      <c r="H581" s="48">
        <f t="shared" ca="1" si="299"/>
        <v>8.4190000000000005</v>
      </c>
      <c r="I581" s="48">
        <f t="shared" ca="1" si="299"/>
        <v>7.8695000000000004</v>
      </c>
      <c r="J581" s="48">
        <f t="shared" ca="1" si="299"/>
        <v>7.9682999999999993</v>
      </c>
      <c r="K581" s="48">
        <f t="shared" ca="1" si="299"/>
        <v>9.4596000000000018</v>
      </c>
      <c r="L581" s="48">
        <f t="shared" ca="1" si="299"/>
        <v>8.5505999999999993</v>
      </c>
      <c r="M581" s="48">
        <f t="shared" ca="1" si="299"/>
        <v>9.4923999999999999</v>
      </c>
      <c r="N581" s="48">
        <f t="shared" ca="1" si="299"/>
        <v>12.710700000000001</v>
      </c>
      <c r="P581" s="26">
        <f t="shared" ca="1" si="275"/>
        <v>0.28536139134681898</v>
      </c>
      <c r="Q581" s="26">
        <f t="shared" ca="1" si="276"/>
        <v>0.42464457062456656</v>
      </c>
      <c r="R581" s="26">
        <f t="shared" ca="1" si="277"/>
        <v>0.54389547882434652</v>
      </c>
      <c r="S581" s="26">
        <f t="shared" ca="1" si="278"/>
        <v>0.57606987802920884</v>
      </c>
      <c r="T581" s="26">
        <f t="shared" ca="1" si="279"/>
        <v>0.68776707286519634</v>
      </c>
      <c r="U581" s="26">
        <f t="shared" ca="1" si="280"/>
        <v>0.7849282251798384</v>
      </c>
      <c r="V581" s="26">
        <f t="shared" ca="1" si="281"/>
        <v>0.80440290417430216</v>
      </c>
      <c r="W581" s="26">
        <f t="shared" ca="1" si="282"/>
        <v>0.8580416097829715</v>
      </c>
      <c r="X581" s="26">
        <f t="shared" ca="1" si="283"/>
        <v>1.0078286539392889</v>
      </c>
      <c r="Y581" s="26">
        <f t="shared" ca="1" si="284"/>
        <v>1.3089942790090041</v>
      </c>
      <c r="Z581" s="28">
        <f t="shared" ca="1" si="303"/>
        <v>-4.6389999999999487E-3</v>
      </c>
      <c r="AA581" s="57">
        <f t="shared" ca="1" si="285"/>
        <v>9.6051400000000023E-2</v>
      </c>
      <c r="AB581" s="33">
        <f t="shared" ca="1" si="304"/>
        <v>1.4964100000000022E-2</v>
      </c>
      <c r="AD581" s="28">
        <f t="shared" ca="1" si="286"/>
        <v>0.11264273581171755</v>
      </c>
      <c r="AE581" s="28">
        <f t="shared" ca="1" si="287"/>
        <v>0.10622943803541021</v>
      </c>
      <c r="AF581" s="28">
        <f t="shared" ca="1" si="288"/>
        <v>8.1122739613628592E-2</v>
      </c>
      <c r="AG581" s="28">
        <f t="shared" ca="1" si="289"/>
        <v>8.0833164411046668E-2</v>
      </c>
      <c r="AH581" s="28">
        <f t="shared" ca="1" si="290"/>
        <v>7.575197717945574E-2</v>
      </c>
      <c r="AI581" s="28">
        <f t="shared" ca="1" si="291"/>
        <v>7.6667479532618363E-2</v>
      </c>
      <c r="AJ581" s="28">
        <f t="shared" ca="1" si="292"/>
        <v>9.0385345418062146E-2</v>
      </c>
      <c r="AK581" s="28">
        <f t="shared" ca="1" si="293"/>
        <v>8.2046237727658511E-2</v>
      </c>
      <c r="AL581" s="28">
        <f t="shared" ca="1" si="294"/>
        <v>9.0684954467034964E-2</v>
      </c>
      <c r="AM581" s="28">
        <f t="shared" ca="1" si="295"/>
        <v>0.11965417287565805</v>
      </c>
      <c r="AN581" s="28">
        <f t="shared" ca="1" si="305"/>
        <v>-4.2665232522173802E-3</v>
      </c>
      <c r="AO581" s="28">
        <f t="shared" ca="1" si="296"/>
        <v>9.1714085236374962E-2</v>
      </c>
      <c r="AP581" s="33">
        <f t="shared" ca="1" si="306"/>
        <v>1.3455478434971538E-2</v>
      </c>
      <c r="AQ581" s="54"/>
      <c r="AR581" s="53"/>
      <c r="AS581" s="53"/>
      <c r="AT581" s="53"/>
      <c r="AU581" s="53"/>
    </row>
    <row r="582" spans="1:51" ht="15" customHeight="1" x14ac:dyDescent="0.25">
      <c r="A582" s="31">
        <f t="shared" ca="1" si="300"/>
        <v>27334</v>
      </c>
      <c r="B582" s="32">
        <f t="shared" ca="1" si="301"/>
        <v>1974</v>
      </c>
      <c r="C582" s="32">
        <f t="shared" ca="1" si="302"/>
        <v>11</v>
      </c>
      <c r="D582" s="48">
        <f>RAWDATA!A584</f>
        <v>197411</v>
      </c>
      <c r="E582" s="48">
        <f t="shared" ca="1" si="297"/>
        <v>-6.6054000000000004</v>
      </c>
      <c r="F582" s="48">
        <f t="shared" ca="1" si="299"/>
        <v>-5.7144000000000004</v>
      </c>
      <c r="G582" s="48">
        <f t="shared" ca="1" si="299"/>
        <v>-5.2726000000000006</v>
      </c>
      <c r="H582" s="48">
        <f t="shared" ca="1" si="299"/>
        <v>-4.9593000000000007</v>
      </c>
      <c r="I582" s="48">
        <f t="shared" ca="1" si="299"/>
        <v>-4.9512</v>
      </c>
      <c r="J582" s="48">
        <f t="shared" ca="1" si="299"/>
        <v>-4.8638000000000003</v>
      </c>
      <c r="K582" s="48">
        <f t="shared" ca="1" si="299"/>
        <v>-4.5712000000000002</v>
      </c>
      <c r="L582" s="48">
        <f t="shared" ca="1" si="299"/>
        <v>-4.4335000000000004</v>
      </c>
      <c r="M582" s="48">
        <f t="shared" ca="1" si="299"/>
        <v>-4.3963999999999999</v>
      </c>
      <c r="N582" s="48">
        <f t="shared" ca="1" si="299"/>
        <v>-4.5838000000000001</v>
      </c>
      <c r="P582" s="26">
        <f t="shared" ca="1" si="275"/>
        <v>0.26651213000279617</v>
      </c>
      <c r="Q582" s="26">
        <f t="shared" ca="1" si="276"/>
        <v>0.40037868128079634</v>
      </c>
      <c r="R582" s="26">
        <f t="shared" ca="1" si="277"/>
        <v>0.51521804580785402</v>
      </c>
      <c r="S582" s="26">
        <f t="shared" ca="1" si="278"/>
        <v>0.54750084456810633</v>
      </c>
      <c r="T582" s="26">
        <f t="shared" ca="1" si="279"/>
        <v>0.65371434955349472</v>
      </c>
      <c r="U582" s="26">
        <f t="shared" ca="1" si="280"/>
        <v>0.74675088616354146</v>
      </c>
      <c r="V582" s="26">
        <f t="shared" ca="1" si="281"/>
        <v>0.76763203861868645</v>
      </c>
      <c r="W582" s="26">
        <f t="shared" ca="1" si="282"/>
        <v>0.82000033501324343</v>
      </c>
      <c r="X582" s="26">
        <f t="shared" ca="1" si="283"/>
        <v>0.96352047499750204</v>
      </c>
      <c r="Y582" s="26">
        <f t="shared" ca="1" si="284"/>
        <v>1.2489925992477893</v>
      </c>
      <c r="Z582" s="28">
        <f t="shared" ca="1" si="303"/>
        <v>1.6698000000000046E-2</v>
      </c>
      <c r="AA582" s="57">
        <f t="shared" ca="1" si="285"/>
        <v>-5.0351600000000003E-2</v>
      </c>
      <c r="AB582" s="33">
        <f t="shared" ca="1" si="304"/>
        <v>5.4505999999999791E-3</v>
      </c>
      <c r="AD582" s="28">
        <f t="shared" ca="1" si="286"/>
        <v>-6.8336658270519463E-2</v>
      </c>
      <c r="AE582" s="28">
        <f t="shared" ca="1" si="287"/>
        <v>-5.8841712144880154E-2</v>
      </c>
      <c r="AF582" s="28">
        <f t="shared" ca="1" si="288"/>
        <v>-5.4166892903994748E-2</v>
      </c>
      <c r="AG582" s="28">
        <f t="shared" ca="1" si="289"/>
        <v>-5.0864965081014971E-2</v>
      </c>
      <c r="AH582" s="28">
        <f t="shared" ca="1" si="290"/>
        <v>-5.0779742067593489E-2</v>
      </c>
      <c r="AI582" s="28">
        <f t="shared" ca="1" si="291"/>
        <v>-4.9860636920998007E-2</v>
      </c>
      <c r="AJ582" s="28">
        <f t="shared" ca="1" si="292"/>
        <v>-4.6789766300046595E-2</v>
      </c>
      <c r="AK582" s="28">
        <f t="shared" ca="1" si="293"/>
        <v>-4.5347845751655423E-2</v>
      </c>
      <c r="AL582" s="28">
        <f t="shared" ca="1" si="294"/>
        <v>-4.4959709735973477E-2</v>
      </c>
      <c r="AM582" s="28">
        <f t="shared" ca="1" si="295"/>
        <v>-4.6921810629406174E-2</v>
      </c>
      <c r="AN582" s="28">
        <f t="shared" ca="1" si="305"/>
        <v>1.7648425025009983E-2</v>
      </c>
      <c r="AO582" s="28">
        <f t="shared" ca="1" si="296"/>
        <v>-5.1663468156564835E-2</v>
      </c>
      <c r="AP582" s="33">
        <f t="shared" ca="1" si="306"/>
        <v>5.7227079738750089E-3</v>
      </c>
      <c r="AQ582" s="54"/>
      <c r="AR582" s="53"/>
      <c r="AS582" s="53"/>
      <c r="AT582" s="53"/>
      <c r="AU582" s="53"/>
      <c r="AY582" s="29"/>
    </row>
    <row r="583" spans="1:51" ht="15" customHeight="1" x14ac:dyDescent="0.25">
      <c r="A583" s="31">
        <f t="shared" ca="1" si="300"/>
        <v>27364</v>
      </c>
      <c r="B583" s="32">
        <f t="shared" ca="1" si="301"/>
        <v>1974</v>
      </c>
      <c r="C583" s="32">
        <f t="shared" ca="1" si="302"/>
        <v>12</v>
      </c>
      <c r="D583" s="48">
        <f>RAWDATA!A585</f>
        <v>197412</v>
      </c>
      <c r="E583" s="48">
        <f t="shared" ca="1" si="297"/>
        <v>-8.8281000000000009</v>
      </c>
      <c r="F583" s="48">
        <f t="shared" ca="1" si="299"/>
        <v>-7.9105000000000008</v>
      </c>
      <c r="G583" s="48">
        <f t="shared" ca="1" si="299"/>
        <v>-6.5545</v>
      </c>
      <c r="H583" s="48">
        <f t="shared" ca="1" si="299"/>
        <v>-7.0869999999999997</v>
      </c>
      <c r="I583" s="48">
        <f t="shared" ca="1" si="299"/>
        <v>-6.8836000000000004</v>
      </c>
      <c r="J583" s="48">
        <f t="shared" ref="F583:N611" ca="1" si="307">IF(OR($D583&lt;$B$3,$D583&gt;$B$4),"",IF(ISERROR(VLOOKUP($D583,INDIRECT($B$1),J$7,0)),"",VLOOKUP($D583,INDIRECT($B$1),J$7,0)))</f>
        <v>-6.9516000000000009</v>
      </c>
      <c r="K583" s="48">
        <f t="shared" ca="1" si="307"/>
        <v>-6.9583999999999993</v>
      </c>
      <c r="L583" s="48">
        <f t="shared" ca="1" si="307"/>
        <v>-7.7599000000000009</v>
      </c>
      <c r="M583" s="48">
        <f t="shared" ca="1" si="307"/>
        <v>-7.8971999999999998</v>
      </c>
      <c r="N583" s="48">
        <f t="shared" ca="1" si="307"/>
        <v>-8.1873000000000005</v>
      </c>
      <c r="P583" s="26">
        <f t="shared" ca="1" si="275"/>
        <v>0.24298417265401931</v>
      </c>
      <c r="Q583" s="26">
        <f t="shared" ca="1" si="276"/>
        <v>0.36870672569807894</v>
      </c>
      <c r="R583" s="26">
        <f t="shared" ca="1" si="277"/>
        <v>0.48144807899537823</v>
      </c>
      <c r="S583" s="26">
        <f t="shared" ca="1" si="278"/>
        <v>0.50869945971356467</v>
      </c>
      <c r="T583" s="26">
        <f t="shared" ca="1" si="279"/>
        <v>0.60871526858763036</v>
      </c>
      <c r="U583" s="26">
        <f t="shared" ca="1" si="280"/>
        <v>0.69483975156099664</v>
      </c>
      <c r="V583" s="26">
        <f t="shared" ca="1" si="281"/>
        <v>0.71421713084344374</v>
      </c>
      <c r="W583" s="26">
        <f t="shared" ca="1" si="282"/>
        <v>0.75636912901655073</v>
      </c>
      <c r="X583" s="26">
        <f t="shared" ca="1" si="283"/>
        <v>0.88742933604599927</v>
      </c>
      <c r="Y583" s="26">
        <f t="shared" ca="1" si="284"/>
        <v>1.1467338281695751</v>
      </c>
      <c r="Z583" s="28">
        <f t="shared" ca="1" si="303"/>
        <v>3.270500000000065E-3</v>
      </c>
      <c r="AA583" s="57">
        <f t="shared" ca="1" si="285"/>
        <v>-7.5018100000000004E-2</v>
      </c>
      <c r="AB583" s="33">
        <f t="shared" ca="1" si="304"/>
        <v>-5.4043999999999481E-3</v>
      </c>
      <c r="AD583" s="28">
        <f t="shared" ca="1" si="286"/>
        <v>-9.2423450419775191E-2</v>
      </c>
      <c r="AE583" s="28">
        <f t="shared" ca="1" si="287"/>
        <v>-8.2409255740724829E-2</v>
      </c>
      <c r="AF583" s="28">
        <f t="shared" ca="1" si="288"/>
        <v>-6.7791807339062968E-2</v>
      </c>
      <c r="AG583" s="28">
        <f t="shared" ca="1" si="289"/>
        <v>-7.3506614543921087E-2</v>
      </c>
      <c r="AH583" s="28">
        <f t="shared" ca="1" si="290"/>
        <v>-7.1319862546087201E-2</v>
      </c>
      <c r="AI583" s="28">
        <f t="shared" ca="1" si="291"/>
        <v>-7.2050398104089697E-2</v>
      </c>
      <c r="AJ583" s="28">
        <f t="shared" ca="1" si="292"/>
        <v>-7.2123481020990365E-2</v>
      </c>
      <c r="AK583" s="28">
        <f t="shared" ca="1" si="293"/>
        <v>-8.0775225899514622E-2</v>
      </c>
      <c r="AL583" s="28">
        <f t="shared" ca="1" si="294"/>
        <v>-8.2264841451711576E-2</v>
      </c>
      <c r="AM583" s="28">
        <f t="shared" ca="1" si="295"/>
        <v>-8.5419553703746931E-2</v>
      </c>
      <c r="AN583" s="28">
        <f t="shared" ca="1" si="305"/>
        <v>3.5741555025207428E-3</v>
      </c>
      <c r="AO583" s="28">
        <f t="shared" ca="1" si="296"/>
        <v>-7.7981109228726753E-2</v>
      </c>
      <c r="AP583" s="33">
        <f t="shared" ca="1" si="306"/>
        <v>-5.8610883490025079E-3</v>
      </c>
      <c r="AQ583" s="54"/>
      <c r="AR583" s="53"/>
      <c r="AS583" s="53"/>
      <c r="AT583" s="53"/>
      <c r="AU583" s="53"/>
    </row>
    <row r="584" spans="1:51" ht="15" customHeight="1" x14ac:dyDescent="0.25">
      <c r="A584" s="31">
        <f t="shared" ca="1" si="300"/>
        <v>27395</v>
      </c>
      <c r="B584" s="32">
        <f t="shared" ca="1" si="301"/>
        <v>1975</v>
      </c>
      <c r="C584" s="32">
        <f t="shared" ca="1" si="302"/>
        <v>1</v>
      </c>
      <c r="D584" s="48">
        <f>RAWDATA!A586</f>
        <v>197501</v>
      </c>
      <c r="E584" s="48">
        <f t="shared" ca="1" si="297"/>
        <v>28.622900000000001</v>
      </c>
      <c r="F584" s="48">
        <f t="shared" ca="1" si="307"/>
        <v>26.387700000000002</v>
      </c>
      <c r="G584" s="48">
        <f t="shared" ca="1" si="307"/>
        <v>27.852000000000004</v>
      </c>
      <c r="H584" s="48">
        <f t="shared" ca="1" si="307"/>
        <v>27.130200000000002</v>
      </c>
      <c r="I584" s="48">
        <f t="shared" ca="1" si="307"/>
        <v>27.817600000000002</v>
      </c>
      <c r="J584" s="48">
        <f t="shared" ca="1" si="307"/>
        <v>27.730700000000002</v>
      </c>
      <c r="K584" s="48">
        <f t="shared" ca="1" si="307"/>
        <v>28.004799999999999</v>
      </c>
      <c r="L584" s="48">
        <f t="shared" ca="1" si="307"/>
        <v>28.271000000000001</v>
      </c>
      <c r="M584" s="48">
        <f t="shared" ca="1" si="307"/>
        <v>30.9465</v>
      </c>
      <c r="N584" s="48">
        <f t="shared" ca="1" si="307"/>
        <v>36.238999999999997</v>
      </c>
      <c r="P584" s="26">
        <f t="shared" ca="1" si="275"/>
        <v>0.31253328940860664</v>
      </c>
      <c r="Q584" s="26">
        <f t="shared" ca="1" si="276"/>
        <v>0.46599995035511088</v>
      </c>
      <c r="R584" s="26">
        <f t="shared" ca="1" si="277"/>
        <v>0.61554099795717099</v>
      </c>
      <c r="S584" s="26">
        <f t="shared" ca="1" si="278"/>
        <v>0.64671064053277416</v>
      </c>
      <c r="T584" s="26">
        <f t="shared" ca="1" si="279"/>
        <v>0.77804524714226297</v>
      </c>
      <c r="U584" s="26">
        <f t="shared" ca="1" si="280"/>
        <v>0.88752367854712189</v>
      </c>
      <c r="V584" s="26">
        <f t="shared" ca="1" si="281"/>
        <v>0.91423220990188847</v>
      </c>
      <c r="W584" s="26">
        <f t="shared" ca="1" si="282"/>
        <v>0.97020224548081979</v>
      </c>
      <c r="X584" s="26">
        <f t="shared" ca="1" si="283"/>
        <v>1.1620576555254742</v>
      </c>
      <c r="Y584" s="26">
        <f t="shared" ca="1" si="284"/>
        <v>1.5622987001599475</v>
      </c>
      <c r="Z584" s="28">
        <f t="shared" ca="1" si="303"/>
        <v>6.0874499999999943E-2</v>
      </c>
      <c r="AA584" s="57">
        <f t="shared" ca="1" si="285"/>
        <v>0.28900240000000005</v>
      </c>
      <c r="AB584" s="33">
        <f t="shared" ca="1" si="304"/>
        <v>4.6925099999999886E-2</v>
      </c>
      <c r="AD584" s="28">
        <f t="shared" ca="1" si="286"/>
        <v>0.25171468150223086</v>
      </c>
      <c r="AE584" s="28">
        <f t="shared" ca="1" si="287"/>
        <v>0.23418398086314579</v>
      </c>
      <c r="AF584" s="28">
        <f t="shared" ca="1" si="288"/>
        <v>0.24570315895877842</v>
      </c>
      <c r="AG584" s="28">
        <f t="shared" ca="1" si="289"/>
        <v>0.24004157216549699</v>
      </c>
      <c r="AH584" s="28">
        <f t="shared" ca="1" si="290"/>
        <v>0.24543406165344686</v>
      </c>
      <c r="AI584" s="28">
        <f t="shared" ca="1" si="291"/>
        <v>0.24475395536160618</v>
      </c>
      <c r="AJ584" s="28">
        <f t="shared" ca="1" si="292"/>
        <v>0.24689757722841843</v>
      </c>
      <c r="AK584" s="28">
        <f t="shared" ca="1" si="293"/>
        <v>0.24897502734847499</v>
      </c>
      <c r="AL584" s="28">
        <f t="shared" ca="1" si="294"/>
        <v>0.26961865684975</v>
      </c>
      <c r="AM584" s="28">
        <f t="shared" ca="1" si="295"/>
        <v>0.30924051035114758</v>
      </c>
      <c r="AN584" s="28">
        <f t="shared" ca="1" si="305"/>
        <v>4.6480252417760465E-2</v>
      </c>
      <c r="AO584" s="28">
        <f t="shared" ca="1" si="296"/>
        <v>0.25386858586377314</v>
      </c>
      <c r="AP584" s="33">
        <f t="shared" ca="1" si="306"/>
        <v>3.5560997736675648E-2</v>
      </c>
      <c r="AQ584" s="54"/>
      <c r="AR584" s="53"/>
      <c r="AS584" s="53"/>
      <c r="AT584" s="53"/>
      <c r="AU584" s="53"/>
    </row>
    <row r="585" spans="1:51" ht="15" customHeight="1" x14ac:dyDescent="0.25">
      <c r="A585" s="31">
        <f t="shared" ca="1" si="300"/>
        <v>27426</v>
      </c>
      <c r="B585" s="32">
        <f t="shared" ca="1" si="301"/>
        <v>1975</v>
      </c>
      <c r="C585" s="32">
        <f t="shared" ca="1" si="302"/>
        <v>2</v>
      </c>
      <c r="D585" s="48">
        <f>RAWDATA!A587</f>
        <v>197502</v>
      </c>
      <c r="E585" s="48">
        <f t="shared" ca="1" si="297"/>
        <v>5.3215000000000003</v>
      </c>
      <c r="F585" s="48">
        <f t="shared" ca="1" si="307"/>
        <v>5.4717000000000002</v>
      </c>
      <c r="G585" s="48">
        <f t="shared" ca="1" si="307"/>
        <v>5.3123000000000005</v>
      </c>
      <c r="H585" s="48">
        <f t="shared" ca="1" si="307"/>
        <v>4.5517000000000003</v>
      </c>
      <c r="I585" s="48">
        <f t="shared" ca="1" si="307"/>
        <v>4.6288000000000009</v>
      </c>
      <c r="J585" s="48">
        <f t="shared" ca="1" si="307"/>
        <v>5.1760000000000002</v>
      </c>
      <c r="K585" s="48">
        <f t="shared" ca="1" si="307"/>
        <v>5.5452000000000004</v>
      </c>
      <c r="L585" s="48">
        <f t="shared" ca="1" si="307"/>
        <v>5.7906000000000004</v>
      </c>
      <c r="M585" s="48">
        <f t="shared" ca="1" si="307"/>
        <v>5.8337000000000003</v>
      </c>
      <c r="N585" s="48">
        <f t="shared" ca="1" si="307"/>
        <v>7.1234999999999999</v>
      </c>
      <c r="P585" s="26">
        <f t="shared" ref="P585:P648" ca="1" si="308">IF(E585="","",IF(P584="",1*(1+E585/100),P584*(1+E585/100)))</f>
        <v>0.32916474840448567</v>
      </c>
      <c r="Q585" s="26">
        <f t="shared" ref="Q585:Q648" ca="1" si="309">IF(F585="","",IF(Q584="",1*(1+F585/100),Q584*(1+F585/100)))</f>
        <v>0.49149806963869141</v>
      </c>
      <c r="R585" s="26">
        <f t="shared" ref="R585:R648" ca="1" si="310">IF(G585="","",IF(R584="",1*(1+G585/100),R584*(1+G585/100)))</f>
        <v>0.64824038239164983</v>
      </c>
      <c r="S585" s="26">
        <f t="shared" ref="S585:S648" ca="1" si="311">IF(H585="","",IF(S584="",1*(1+H585/100),S584*(1+H585/100)))</f>
        <v>0.67614696875790448</v>
      </c>
      <c r="T585" s="26">
        <f t="shared" ref="T585:T648" ca="1" si="312">IF(I585="","",IF(T584="",1*(1+I585/100),T584*(1+I585/100)))</f>
        <v>0.81405940554198408</v>
      </c>
      <c r="U585" s="26">
        <f t="shared" ref="U585:U648" ca="1" si="313">IF(J585="","",IF(U584="",1*(1+J585/100),U584*(1+J585/100)))</f>
        <v>0.93346190414872099</v>
      </c>
      <c r="V585" s="26">
        <f t="shared" ref="V585:V648" ca="1" si="314">IF(K585="","",IF(V584="",1*(1+K585/100),V584*(1+K585/100)))</f>
        <v>0.96492821440536802</v>
      </c>
      <c r="W585" s="26">
        <f t="shared" ref="W585:W648" ca="1" si="315">IF(L585="","",IF(W584="",1*(1+L585/100),W584*(1+L585/100)))</f>
        <v>1.0263827767076321</v>
      </c>
      <c r="X585" s="26">
        <f t="shared" ref="X585:X648" ca="1" si="316">IF(M585="","",IF(X584="",1*(1+M585/100),X584*(1+M585/100)))</f>
        <v>1.2298486129758639</v>
      </c>
      <c r="Y585" s="26">
        <f t="shared" ref="Y585:Y648" ca="1" si="317">IF(N585="","",IF(Y584="",1*(1+N585/100),Y584*(1+N585/100)))</f>
        <v>1.6735890480658413</v>
      </c>
      <c r="Z585" s="28">
        <f t="shared" ca="1" si="303"/>
        <v>1.0820000000000052E-2</v>
      </c>
      <c r="AA585" s="57">
        <f t="shared" ref="AA585:AA648" ca="1" si="318">IF(E585="","",AVERAGE(E585:N585)/100)</f>
        <v>5.4755000000000005E-2</v>
      </c>
      <c r="AB585" s="33">
        <f t="shared" ca="1" si="304"/>
        <v>1.0031000000000005E-2</v>
      </c>
      <c r="AD585" s="28">
        <f t="shared" ref="AD585:AD648" ca="1" si="319">IF(E585="","",IF(P584="",LN(P585),LN(P585/P584)))</f>
        <v>5.1847390847749635E-2</v>
      </c>
      <c r="AE585" s="28">
        <f t="shared" ref="AE585:AE648" ca="1" si="320">IF(F585="","",IF(Q584="",LN(Q585),LN(Q585/Q584)))</f>
        <v>5.3272484498019045E-2</v>
      </c>
      <c r="AF585" s="28">
        <f t="shared" ref="AF585:AF648" ca="1" si="321">IF(G585="","",IF(R584="",LN(R585),LN(R585/R584)))</f>
        <v>5.1760035446993924E-2</v>
      </c>
      <c r="AG585" s="28">
        <f t="shared" ref="AG585:AG648" ca="1" si="322">IF(H585="","",IF(S584="",LN(S585),LN(S585/S584)))</f>
        <v>4.451149991695786E-2</v>
      </c>
      <c r="AH585" s="28">
        <f t="shared" ref="AH585:AH648" ca="1" si="323">IF(I585="","",IF(T584="",LN(T585),LN(T585/T584)))</f>
        <v>4.5248662353144856E-2</v>
      </c>
      <c r="AI585" s="28">
        <f t="shared" ref="AI585:AI648" ca="1" si="324">IF(J585="","",IF(U584="",LN(U585),LN(U585/U584)))</f>
        <v>5.0464951406211794E-2</v>
      </c>
      <c r="AJ585" s="28">
        <f t="shared" ref="AJ585:AJ648" ca="1" si="325">IF(K585="","",IF(V584="",LN(V585),LN(V585/V584)))</f>
        <v>5.3969111194481834E-2</v>
      </c>
      <c r="AK585" s="28">
        <f t="shared" ref="AK585:AK648" ca="1" si="326">IF(L585="","",IF(W584="",LN(W585),LN(W585/W584)))</f>
        <v>5.6291482608082359E-2</v>
      </c>
      <c r="AL585" s="28">
        <f t="shared" ref="AL585:AL648" ca="1" si="327">IF(M585="","",IF(X584="",LN(X585),LN(X585/X584)))</f>
        <v>5.6698808237472892E-2</v>
      </c>
      <c r="AM585" s="28">
        <f t="shared" ref="AM585:AM648" ca="1" si="328">IF(N585="","",IF(Y584="",LN(Y585),LN(Y585/Y584)))</f>
        <v>6.881218849809656E-2</v>
      </c>
      <c r="AN585" s="28">
        <f t="shared" ca="1" si="305"/>
        <v>1.0195560694900387E-2</v>
      </c>
      <c r="AO585" s="28">
        <f t="shared" ref="AO585:AO648" ca="1" si="329">IF(AA585="","",LN(1+AA585))</f>
        <v>5.3308512470899766E-2</v>
      </c>
      <c r="AP585" s="33">
        <f t="shared" ca="1" si="306"/>
        <v>9.4469858968849602E-3</v>
      </c>
      <c r="AQ585" s="54"/>
      <c r="AR585" s="53"/>
      <c r="AS585" s="53"/>
      <c r="AT585" s="53"/>
      <c r="AU585" s="53"/>
    </row>
    <row r="586" spans="1:51" ht="15" customHeight="1" x14ac:dyDescent="0.25">
      <c r="A586" s="31">
        <f t="shared" ca="1" si="300"/>
        <v>27454</v>
      </c>
      <c r="B586" s="32">
        <f t="shared" ca="1" si="301"/>
        <v>1975</v>
      </c>
      <c r="C586" s="32">
        <f t="shared" ca="1" si="302"/>
        <v>3</v>
      </c>
      <c r="D586" s="48">
        <f>RAWDATA!A588</f>
        <v>197503</v>
      </c>
      <c r="E586" s="48">
        <f t="shared" ref="E586:E649" ca="1" si="330">IF(OR($D586&lt;$B$3,$D586&gt;$B$4),"",IF(ISERROR(VLOOKUP($D586,INDIRECT($B$1),E$7,0)),"",VLOOKUP($D586,INDIRECT($B$1),E$7,0)))</f>
        <v>8.9285999999999994</v>
      </c>
      <c r="F586" s="48">
        <f t="shared" ca="1" si="307"/>
        <v>8.6206999999999994</v>
      </c>
      <c r="G586" s="48">
        <f t="shared" ca="1" si="307"/>
        <v>8.6630000000000003</v>
      </c>
      <c r="H586" s="48">
        <f t="shared" ca="1" si="307"/>
        <v>6.8437000000000001</v>
      </c>
      <c r="I586" s="48">
        <f t="shared" ca="1" si="307"/>
        <v>7.0400000000000009</v>
      </c>
      <c r="J586" s="48">
        <f t="shared" ca="1" si="307"/>
        <v>6.2880000000000003</v>
      </c>
      <c r="K586" s="48">
        <f t="shared" ca="1" si="307"/>
        <v>7.1345000000000001</v>
      </c>
      <c r="L586" s="48">
        <f t="shared" ca="1" si="307"/>
        <v>7.3589000000000011</v>
      </c>
      <c r="M586" s="48">
        <f t="shared" ca="1" si="307"/>
        <v>9.4255000000000013</v>
      </c>
      <c r="N586" s="48">
        <f t="shared" ca="1" si="307"/>
        <v>12.214499999999999</v>
      </c>
      <c r="P586" s="26">
        <f t="shared" ca="1" si="308"/>
        <v>0.35855455213052856</v>
      </c>
      <c r="Q586" s="26">
        <f t="shared" ca="1" si="309"/>
        <v>0.533868643728034</v>
      </c>
      <c r="R586" s="26">
        <f t="shared" ca="1" si="310"/>
        <v>0.70439744671823845</v>
      </c>
      <c r="S586" s="26">
        <f t="shared" ca="1" si="311"/>
        <v>0.72242043885878926</v>
      </c>
      <c r="T586" s="26">
        <f t="shared" ca="1" si="312"/>
        <v>0.87136918769213978</v>
      </c>
      <c r="U586" s="26">
        <f t="shared" ca="1" si="313"/>
        <v>0.99215798868159266</v>
      </c>
      <c r="V586" s="26">
        <f t="shared" ca="1" si="314"/>
        <v>1.0337710178621189</v>
      </c>
      <c r="W586" s="26">
        <f t="shared" ca="1" si="315"/>
        <v>1.1019132588627703</v>
      </c>
      <c r="X586" s="26">
        <f t="shared" ca="1" si="316"/>
        <v>1.3457679939919038</v>
      </c>
      <c r="Y586" s="26">
        <f t="shared" ca="1" si="317"/>
        <v>1.8780095823418435</v>
      </c>
      <c r="Z586" s="28">
        <f t="shared" ca="1" si="303"/>
        <v>2.0453500000000013E-2</v>
      </c>
      <c r="AA586" s="57">
        <f t="shared" ca="1" si="318"/>
        <v>8.2517400000000019E-2</v>
      </c>
      <c r="AB586" s="33">
        <f t="shared" ca="1" si="304"/>
        <v>2.5682599999999944E-2</v>
      </c>
      <c r="AD586" s="28">
        <f t="shared" ca="1" si="319"/>
        <v>8.5522435733209556E-2</v>
      </c>
      <c r="AE586" s="28">
        <f t="shared" ca="1" si="320"/>
        <v>8.2691811083203989E-2</v>
      </c>
      <c r="AF586" s="28">
        <f t="shared" ca="1" si="321"/>
        <v>8.3081163809932954E-2</v>
      </c>
      <c r="AG586" s="28">
        <f t="shared" ca="1" si="322"/>
        <v>6.6196832878282402E-2</v>
      </c>
      <c r="AH586" s="28">
        <f t="shared" ca="1" si="323"/>
        <v>6.8032410391826975E-2</v>
      </c>
      <c r="AI586" s="28">
        <f t="shared" ca="1" si="324"/>
        <v>6.0982204934794032E-2</v>
      </c>
      <c r="AJ586" s="28">
        <f t="shared" ca="1" si="325"/>
        <v>6.8914868444793248E-2</v>
      </c>
      <c r="AK586" s="28">
        <f t="shared" ca="1" si="326"/>
        <v>7.1007241281151462E-2</v>
      </c>
      <c r="AL586" s="28">
        <f t="shared" ca="1" si="327"/>
        <v>9.007376641815866E-2</v>
      </c>
      <c r="AM586" s="28">
        <f t="shared" ca="1" si="328"/>
        <v>0.11524203226216011</v>
      </c>
      <c r="AN586" s="28">
        <f t="shared" ca="1" si="305"/>
        <v>1.8550775931952604E-2</v>
      </c>
      <c r="AO586" s="28">
        <f t="shared" ca="1" si="329"/>
        <v>7.9289254668326342E-2</v>
      </c>
      <c r="AP586" s="33">
        <f t="shared" ca="1" si="306"/>
        <v>2.3368644671833042E-2</v>
      </c>
      <c r="AQ586" s="54"/>
      <c r="AR586" s="53"/>
      <c r="AS586" s="53"/>
      <c r="AT586" s="53"/>
      <c r="AU586" s="53"/>
    </row>
    <row r="587" spans="1:51" ht="15" customHeight="1" x14ac:dyDescent="0.25">
      <c r="A587" s="31">
        <f t="shared" ca="1" si="300"/>
        <v>27485</v>
      </c>
      <c r="B587" s="32">
        <f t="shared" ca="1" si="301"/>
        <v>1975</v>
      </c>
      <c r="C587" s="32">
        <f t="shared" ca="1" si="302"/>
        <v>4</v>
      </c>
      <c r="D587" s="48">
        <f>RAWDATA!A589</f>
        <v>197504</v>
      </c>
      <c r="E587" s="48">
        <f t="shared" ca="1" si="330"/>
        <v>3.0607000000000002</v>
      </c>
      <c r="F587" s="48">
        <f t="shared" ca="1" si="307"/>
        <v>3.5371000000000006</v>
      </c>
      <c r="G587" s="48">
        <f t="shared" ca="1" si="307"/>
        <v>4.9074000000000009</v>
      </c>
      <c r="H587" s="48">
        <f t="shared" ca="1" si="307"/>
        <v>3.2542</v>
      </c>
      <c r="I587" s="48">
        <f t="shared" ca="1" si="307"/>
        <v>3.1818999999999997</v>
      </c>
      <c r="J587" s="48">
        <f t="shared" ca="1" si="307"/>
        <v>3.7995000000000001</v>
      </c>
      <c r="K587" s="48">
        <f t="shared" ca="1" si="307"/>
        <v>3.4619000000000009</v>
      </c>
      <c r="L587" s="48">
        <f t="shared" ca="1" si="307"/>
        <v>3.5963000000000003</v>
      </c>
      <c r="M587" s="48">
        <f t="shared" ca="1" si="307"/>
        <v>3.8069000000000006</v>
      </c>
      <c r="N587" s="48">
        <f t="shared" ca="1" si="307"/>
        <v>4.5979000000000001</v>
      </c>
      <c r="P587" s="26">
        <f t="shared" ca="1" si="308"/>
        <v>0.36952883130758768</v>
      </c>
      <c r="Q587" s="26">
        <f t="shared" ca="1" si="309"/>
        <v>0.55275211152533832</v>
      </c>
      <c r="R587" s="26">
        <f t="shared" ca="1" si="310"/>
        <v>0.73896504701848931</v>
      </c>
      <c r="S587" s="26">
        <f t="shared" ca="1" si="311"/>
        <v>0.74592944478013201</v>
      </c>
      <c r="T587" s="26">
        <f t="shared" ca="1" si="312"/>
        <v>0.89909528387531601</v>
      </c>
      <c r="U587" s="26">
        <f t="shared" ca="1" si="313"/>
        <v>1.0298550314615498</v>
      </c>
      <c r="V587" s="26">
        <f t="shared" ca="1" si="314"/>
        <v>1.0695591367294874</v>
      </c>
      <c r="W587" s="26">
        <f t="shared" ca="1" si="315"/>
        <v>1.1415413653912521</v>
      </c>
      <c r="X587" s="26">
        <f t="shared" ca="1" si="316"/>
        <v>1.3970000357551815</v>
      </c>
      <c r="Y587" s="26">
        <f t="shared" ca="1" si="317"/>
        <v>1.9643585849283391</v>
      </c>
      <c r="Z587" s="28">
        <f t="shared" ca="1" si="303"/>
        <v>9.0349999999999042E-3</v>
      </c>
      <c r="AA587" s="57">
        <f t="shared" ca="1" si="318"/>
        <v>3.7203800000000002E-2</v>
      </c>
      <c r="AB587" s="33">
        <f t="shared" ca="1" si="304"/>
        <v>4.8201999999999481E-3</v>
      </c>
      <c r="AD587" s="28">
        <f t="shared" ca="1" si="319"/>
        <v>3.014794904882713E-2</v>
      </c>
      <c r="AE587" s="28">
        <f t="shared" ca="1" si="320"/>
        <v>3.4759816594287861E-2</v>
      </c>
      <c r="AF587" s="28">
        <f t="shared" ca="1" si="321"/>
        <v>4.7907870300735858E-2</v>
      </c>
      <c r="AG587" s="28">
        <f t="shared" ca="1" si="322"/>
        <v>3.2023722991826507E-2</v>
      </c>
      <c r="AH587" s="28">
        <f t="shared" ca="1" si="323"/>
        <v>3.1323264080268642E-2</v>
      </c>
      <c r="AI587" s="28">
        <f t="shared" ca="1" si="324"/>
        <v>3.7290967776411318E-2</v>
      </c>
      <c r="AJ587" s="28">
        <f t="shared" ca="1" si="325"/>
        <v>3.4033243003997668E-2</v>
      </c>
      <c r="AK587" s="28">
        <f t="shared" ca="1" si="326"/>
        <v>3.5331428913806709E-2</v>
      </c>
      <c r="AL587" s="28">
        <f t="shared" ca="1" si="327"/>
        <v>3.736225652283845E-2</v>
      </c>
      <c r="AM587" s="28">
        <f t="shared" ca="1" si="328"/>
        <v>4.4953288959360328E-2</v>
      </c>
      <c r="AN587" s="28">
        <f t="shared" ca="1" si="305"/>
        <v>8.7038899195418934E-3</v>
      </c>
      <c r="AO587" s="28">
        <f t="shared" ca="1" si="329"/>
        <v>3.6528438385649231E-2</v>
      </c>
      <c r="AP587" s="33">
        <f t="shared" ca="1" si="306"/>
        <v>4.6293343554501543E-3</v>
      </c>
      <c r="AQ587" s="54"/>
      <c r="AR587" s="53"/>
      <c r="AS587" s="53"/>
      <c r="AT587" s="53"/>
      <c r="AU587" s="53"/>
    </row>
    <row r="588" spans="1:51" ht="15" customHeight="1" x14ac:dyDescent="0.25">
      <c r="A588" s="31">
        <f t="shared" ca="1" si="300"/>
        <v>27515</v>
      </c>
      <c r="B588" s="32">
        <f t="shared" ca="1" si="301"/>
        <v>1975</v>
      </c>
      <c r="C588" s="32">
        <f t="shared" ca="1" si="302"/>
        <v>5</v>
      </c>
      <c r="D588" s="48">
        <f>RAWDATA!A590</f>
        <v>197505</v>
      </c>
      <c r="E588" s="48">
        <f t="shared" ca="1" si="330"/>
        <v>8.7367000000000008</v>
      </c>
      <c r="F588" s="48">
        <f t="shared" ca="1" si="307"/>
        <v>7.986600000000001</v>
      </c>
      <c r="G588" s="48">
        <f t="shared" ca="1" si="307"/>
        <v>7.8769</v>
      </c>
      <c r="H588" s="48">
        <f t="shared" ca="1" si="307"/>
        <v>6.8453000000000008</v>
      </c>
      <c r="I588" s="48">
        <f t="shared" ca="1" si="307"/>
        <v>6.6772000000000009</v>
      </c>
      <c r="J588" s="48">
        <f t="shared" ca="1" si="307"/>
        <v>6.2454000000000001</v>
      </c>
      <c r="K588" s="48">
        <f t="shared" ca="1" si="307"/>
        <v>7.2055000000000007</v>
      </c>
      <c r="L588" s="48">
        <f t="shared" ca="1" si="307"/>
        <v>7.0166000000000004</v>
      </c>
      <c r="M588" s="48">
        <f t="shared" ca="1" si="307"/>
        <v>8.3099000000000007</v>
      </c>
      <c r="N588" s="48">
        <f t="shared" ca="1" si="307"/>
        <v>8.7283000000000008</v>
      </c>
      <c r="P588" s="26">
        <f t="shared" ca="1" si="308"/>
        <v>0.40181345671243768</v>
      </c>
      <c r="Q588" s="26">
        <f t="shared" ca="1" si="309"/>
        <v>0.59689821166442103</v>
      </c>
      <c r="R588" s="26">
        <f t="shared" ca="1" si="310"/>
        <v>0.79717258480708875</v>
      </c>
      <c r="S588" s="26">
        <f t="shared" ca="1" si="311"/>
        <v>0.79699055306366651</v>
      </c>
      <c r="T588" s="26">
        <f t="shared" ca="1" si="312"/>
        <v>0.95912967417023864</v>
      </c>
      <c r="U588" s="26">
        <f t="shared" ca="1" si="313"/>
        <v>1.0941735975964495</v>
      </c>
      <c r="V588" s="26">
        <f t="shared" ca="1" si="314"/>
        <v>1.1466262203265307</v>
      </c>
      <c r="W588" s="26">
        <f t="shared" ca="1" si="315"/>
        <v>1.2216387568352947</v>
      </c>
      <c r="X588" s="26">
        <f t="shared" ca="1" si="316"/>
        <v>1.5130893417264013</v>
      </c>
      <c r="Y588" s="26">
        <f t="shared" ca="1" si="317"/>
        <v>2.1358136952966396</v>
      </c>
      <c r="Z588" s="28">
        <f t="shared" ca="1" si="303"/>
        <v>1.5745000000000342E-3</v>
      </c>
      <c r="AA588" s="57">
        <f t="shared" ca="1" si="318"/>
        <v>7.5628399999999998E-2</v>
      </c>
      <c r="AB588" s="33">
        <f t="shared" ca="1" si="304"/>
        <v>9.5626000000000183E-3</v>
      </c>
      <c r="AD588" s="28">
        <f t="shared" ca="1" si="319"/>
        <v>8.375917765101315E-2</v>
      </c>
      <c r="AE588" s="28">
        <f t="shared" ca="1" si="320"/>
        <v>7.6836959364229573E-2</v>
      </c>
      <c r="AF588" s="28">
        <f t="shared" ca="1" si="321"/>
        <v>7.5820576238377832E-2</v>
      </c>
      <c r="AG588" s="28">
        <f t="shared" ca="1" si="322"/>
        <v>6.6211807912093509E-2</v>
      </c>
      <c r="AH588" s="28">
        <f t="shared" ca="1" si="323"/>
        <v>6.4637266262110943E-2</v>
      </c>
      <c r="AI588" s="28">
        <f t="shared" ca="1" si="324"/>
        <v>6.058132676157043E-2</v>
      </c>
      <c r="AJ588" s="28">
        <f t="shared" ca="1" si="325"/>
        <v>6.9577367302653209E-2</v>
      </c>
      <c r="AK588" s="28">
        <f t="shared" ca="1" si="326"/>
        <v>6.7813776627736369E-2</v>
      </c>
      <c r="AL588" s="28">
        <f t="shared" ca="1" si="327"/>
        <v>7.9826376583345737E-2</v>
      </c>
      <c r="AM588" s="28">
        <f t="shared" ca="1" si="328"/>
        <v>8.3681923840016659E-2</v>
      </c>
      <c r="AN588" s="28">
        <f t="shared" ca="1" si="305"/>
        <v>1.4560817040598362E-3</v>
      </c>
      <c r="AO588" s="28">
        <f t="shared" ca="1" si="329"/>
        <v>7.290504893160539E-2</v>
      </c>
      <c r="AP588" s="33">
        <f t="shared" ca="1" si="306"/>
        <v>8.8491012800758079E-3</v>
      </c>
      <c r="AQ588" s="54"/>
      <c r="AR588" s="53"/>
      <c r="AS588" s="53"/>
      <c r="AT588" s="53"/>
      <c r="AU588" s="53"/>
    </row>
    <row r="589" spans="1:51" ht="15" customHeight="1" x14ac:dyDescent="0.25">
      <c r="A589" s="31">
        <f t="shared" ca="1" si="300"/>
        <v>27546</v>
      </c>
      <c r="B589" s="32">
        <f t="shared" ca="1" si="301"/>
        <v>1975</v>
      </c>
      <c r="C589" s="32">
        <f t="shared" ca="1" si="302"/>
        <v>6</v>
      </c>
      <c r="D589" s="48">
        <f>RAWDATA!A591</f>
        <v>197506</v>
      </c>
      <c r="E589" s="48">
        <f t="shared" ca="1" si="330"/>
        <v>6.2252000000000001</v>
      </c>
      <c r="F589" s="48">
        <f t="shared" ca="1" si="307"/>
        <v>6.4676000000000009</v>
      </c>
      <c r="G589" s="48">
        <f t="shared" ca="1" si="307"/>
        <v>7.0624000000000002</v>
      </c>
      <c r="H589" s="48">
        <f t="shared" ca="1" si="307"/>
        <v>8.0134000000000007</v>
      </c>
      <c r="I589" s="48">
        <f t="shared" ca="1" si="307"/>
        <v>7.2965</v>
      </c>
      <c r="J589" s="48">
        <f t="shared" ca="1" si="307"/>
        <v>8.2543000000000006</v>
      </c>
      <c r="K589" s="48">
        <f t="shared" ca="1" si="307"/>
        <v>7.3929000000000009</v>
      </c>
      <c r="L589" s="48">
        <f t="shared" ca="1" si="307"/>
        <v>8.5332000000000008</v>
      </c>
      <c r="M589" s="48">
        <f t="shared" ca="1" si="307"/>
        <v>7.7635000000000005</v>
      </c>
      <c r="N589" s="48">
        <f t="shared" ca="1" si="307"/>
        <v>8.1750000000000007</v>
      </c>
      <c r="P589" s="26">
        <f t="shared" ca="1" si="308"/>
        <v>0.42682714801970034</v>
      </c>
      <c r="Q589" s="26">
        <f t="shared" ca="1" si="309"/>
        <v>0.63550320040202912</v>
      </c>
      <c r="R589" s="26">
        <f t="shared" ca="1" si="310"/>
        <v>0.85347210143650465</v>
      </c>
      <c r="S589" s="26">
        <f t="shared" ca="1" si="311"/>
        <v>0.86085659404287029</v>
      </c>
      <c r="T589" s="26">
        <f t="shared" ca="1" si="312"/>
        <v>1.02911257084607</v>
      </c>
      <c r="U589" s="26">
        <f t="shared" ca="1" si="313"/>
        <v>1.1844899688628532</v>
      </c>
      <c r="V589" s="26">
        <f t="shared" ca="1" si="314"/>
        <v>1.2313951501690508</v>
      </c>
      <c r="W589" s="26">
        <f t="shared" ca="1" si="315"/>
        <v>1.3258836352335639</v>
      </c>
      <c r="X589" s="26">
        <f t="shared" ca="1" si="316"/>
        <v>1.6305580327713303</v>
      </c>
      <c r="Y589" s="26">
        <f t="shared" ca="1" si="317"/>
        <v>2.3104164648871399</v>
      </c>
      <c r="Z589" s="28">
        <f t="shared" ca="1" si="303"/>
        <v>1.6228499999999979E-2</v>
      </c>
      <c r="AA589" s="57">
        <f t="shared" ca="1" si="318"/>
        <v>7.5184000000000001E-2</v>
      </c>
      <c r="AB589" s="33">
        <f t="shared" ca="1" si="304"/>
        <v>4.5084999999999431E-3</v>
      </c>
      <c r="AD589" s="28">
        <f t="shared" ca="1" si="319"/>
        <v>6.03911828069634E-2</v>
      </c>
      <c r="AE589" s="28">
        <f t="shared" ca="1" si="320"/>
        <v>6.2670527523355474E-2</v>
      </c>
      <c r="AF589" s="28">
        <f t="shared" ca="1" si="321"/>
        <v>6.8241656061952385E-2</v>
      </c>
      <c r="AG589" s="28">
        <f t="shared" ca="1" si="322"/>
        <v>7.7085107513651024E-2</v>
      </c>
      <c r="AH589" s="28">
        <f t="shared" ca="1" si="323"/>
        <v>7.0425844290833636E-2</v>
      </c>
      <c r="AI589" s="28">
        <f t="shared" ca="1" si="324"/>
        <v>7.9312902969317173E-2</v>
      </c>
      <c r="AJ589" s="28">
        <f t="shared" ca="1" si="325"/>
        <v>7.1323885893993438E-2</v>
      </c>
      <c r="AK589" s="28">
        <f t="shared" ca="1" si="326"/>
        <v>8.1885930970201026E-2</v>
      </c>
      <c r="AL589" s="28">
        <f t="shared" ca="1" si="327"/>
        <v>7.4768825170828127E-2</v>
      </c>
      <c r="AM589" s="28">
        <f t="shared" ca="1" si="328"/>
        <v>7.8580100122857113E-2</v>
      </c>
      <c r="AN589" s="28">
        <f t="shared" ca="1" si="305"/>
        <v>1.5143607481683183E-2</v>
      </c>
      <c r="AO589" s="28">
        <f t="shared" ca="1" si="329"/>
        <v>7.2491809723644551E-2</v>
      </c>
      <c r="AP589" s="33">
        <f t="shared" ca="1" si="306"/>
        <v>4.1826529231980686E-3</v>
      </c>
      <c r="AQ589" s="54"/>
      <c r="AR589" s="53"/>
      <c r="AS589" s="53"/>
      <c r="AT589" s="53"/>
      <c r="AU589" s="53"/>
    </row>
    <row r="590" spans="1:51" ht="15" customHeight="1" x14ac:dyDescent="0.25">
      <c r="A590" s="31">
        <f t="shared" ca="1" si="300"/>
        <v>27576</v>
      </c>
      <c r="B590" s="32">
        <f t="shared" ca="1" si="301"/>
        <v>1975</v>
      </c>
      <c r="C590" s="32">
        <f t="shared" ca="1" si="302"/>
        <v>7</v>
      </c>
      <c r="D590" s="48">
        <f>RAWDATA!A592</f>
        <v>197507</v>
      </c>
      <c r="E590" s="48">
        <f t="shared" ca="1" si="330"/>
        <v>-3.2926000000000006</v>
      </c>
      <c r="F590" s="48">
        <f t="shared" ca="1" si="307"/>
        <v>-1.6356999999999999</v>
      </c>
      <c r="G590" s="48">
        <f t="shared" ca="1" si="307"/>
        <v>-1.4377</v>
      </c>
      <c r="H590" s="48">
        <f t="shared" ca="1" si="307"/>
        <v>-0.8448</v>
      </c>
      <c r="I590" s="48">
        <f t="shared" ca="1" si="307"/>
        <v>-1.3011000000000001</v>
      </c>
      <c r="J590" s="48">
        <f t="shared" ca="1" si="307"/>
        <v>-1.8878000000000004</v>
      </c>
      <c r="K590" s="48">
        <f t="shared" ca="1" si="307"/>
        <v>-1.4116</v>
      </c>
      <c r="L590" s="48">
        <f t="shared" ca="1" si="307"/>
        <v>0.15150000000000005</v>
      </c>
      <c r="M590" s="48">
        <f t="shared" ca="1" si="307"/>
        <v>-1.1640999999999999</v>
      </c>
      <c r="N590" s="48">
        <f t="shared" ca="1" si="307"/>
        <v>0.61589999999999989</v>
      </c>
      <c r="P590" s="26">
        <f t="shared" ca="1" si="308"/>
        <v>0.41277343734400368</v>
      </c>
      <c r="Q590" s="26">
        <f t="shared" ca="1" si="309"/>
        <v>0.62510827455305318</v>
      </c>
      <c r="R590" s="26">
        <f t="shared" ca="1" si="310"/>
        <v>0.84120173303415202</v>
      </c>
      <c r="S590" s="26">
        <f t="shared" ca="1" si="311"/>
        <v>0.85358407753639609</v>
      </c>
      <c r="T590" s="26">
        <f t="shared" ca="1" si="312"/>
        <v>1.0157227871867918</v>
      </c>
      <c r="U590" s="26">
        <f t="shared" ca="1" si="313"/>
        <v>1.1621291672306604</v>
      </c>
      <c r="V590" s="26">
        <f t="shared" ca="1" si="314"/>
        <v>1.2140127762292645</v>
      </c>
      <c r="W590" s="26">
        <f t="shared" ca="1" si="315"/>
        <v>1.3278923489409427</v>
      </c>
      <c r="X590" s="26">
        <f t="shared" ca="1" si="316"/>
        <v>1.6115767067118392</v>
      </c>
      <c r="Y590" s="26">
        <f t="shared" ca="1" si="317"/>
        <v>2.3246463198943799</v>
      </c>
      <c r="Z590" s="28">
        <f t="shared" ca="1" si="303"/>
        <v>2.1900499999999989E-2</v>
      </c>
      <c r="AA590" s="57">
        <f t="shared" ca="1" si="318"/>
        <v>-1.2208000000000002E-2</v>
      </c>
      <c r="AB590" s="33">
        <f t="shared" ca="1" si="304"/>
        <v>9.4670000000000084E-3</v>
      </c>
      <c r="AD590" s="28">
        <f t="shared" ca="1" si="319"/>
        <v>-3.3480261120665891E-2</v>
      </c>
      <c r="AE590" s="28">
        <f t="shared" ca="1" si="320"/>
        <v>-1.6492252637544814E-2</v>
      </c>
      <c r="AF590" s="28">
        <f t="shared" ca="1" si="321"/>
        <v>-1.4481350436201777E-2</v>
      </c>
      <c r="AG590" s="28">
        <f t="shared" ca="1" si="322"/>
        <v>-8.4838866083104449E-3</v>
      </c>
      <c r="AH590" s="28">
        <f t="shared" ca="1" si="323"/>
        <v>-1.3096384494245447E-2</v>
      </c>
      <c r="AI590" s="28">
        <f t="shared" ca="1" si="324"/>
        <v>-1.9058464254192456E-2</v>
      </c>
      <c r="AJ590" s="28">
        <f t="shared" ca="1" si="325"/>
        <v>-1.4216578359283119E-2</v>
      </c>
      <c r="AK590" s="28">
        <f t="shared" ca="1" si="326"/>
        <v>1.513853545273138E-3</v>
      </c>
      <c r="AL590" s="28">
        <f t="shared" ca="1" si="327"/>
        <v>-1.1709286909757879E-2</v>
      </c>
      <c r="AM590" s="28">
        <f t="shared" ca="1" si="328"/>
        <v>6.1401108785558954E-3</v>
      </c>
      <c r="AN590" s="28">
        <f t="shared" ca="1" si="305"/>
        <v>2.2201668863504359E-2</v>
      </c>
      <c r="AO590" s="28">
        <f t="shared" ca="1" si="329"/>
        <v>-1.2283129713834287E-2</v>
      </c>
      <c r="AP590" s="33">
        <f t="shared" ca="1" si="306"/>
        <v>9.4985416982332951E-3</v>
      </c>
      <c r="AQ590" s="54"/>
      <c r="AR590" s="53"/>
      <c r="AS590" s="53"/>
      <c r="AT590" s="53"/>
      <c r="AU590" s="53"/>
    </row>
    <row r="591" spans="1:51" ht="15" customHeight="1" x14ac:dyDescent="0.25">
      <c r="A591" s="31">
        <f t="shared" ca="1" si="300"/>
        <v>27607</v>
      </c>
      <c r="B591" s="32">
        <f t="shared" ca="1" si="301"/>
        <v>1975</v>
      </c>
      <c r="C591" s="32">
        <f t="shared" ca="1" si="302"/>
        <v>8</v>
      </c>
      <c r="D591" s="48">
        <f>RAWDATA!A593</f>
        <v>197508</v>
      </c>
      <c r="E591" s="48">
        <f t="shared" ca="1" si="330"/>
        <v>-5.4733999999999998</v>
      </c>
      <c r="F591" s="48">
        <f t="shared" ca="1" si="307"/>
        <v>-4.6150000000000002</v>
      </c>
      <c r="G591" s="48">
        <f t="shared" ca="1" si="307"/>
        <v>-4.5182000000000002</v>
      </c>
      <c r="H591" s="48">
        <f t="shared" ca="1" si="307"/>
        <v>-3.8818999999999999</v>
      </c>
      <c r="I591" s="48">
        <f t="shared" ca="1" si="307"/>
        <v>-4.5598000000000001</v>
      </c>
      <c r="J591" s="48">
        <f t="shared" ca="1" si="307"/>
        <v>-4.7361000000000004</v>
      </c>
      <c r="K591" s="48">
        <f t="shared" ca="1" si="307"/>
        <v>-4.4684000000000008</v>
      </c>
      <c r="L591" s="48">
        <f t="shared" ca="1" si="307"/>
        <v>-4.6867000000000001</v>
      </c>
      <c r="M591" s="48">
        <f t="shared" ca="1" si="307"/>
        <v>-5.4883000000000006</v>
      </c>
      <c r="N591" s="48">
        <f t="shared" ca="1" si="307"/>
        <v>-5.1494</v>
      </c>
      <c r="P591" s="26">
        <f t="shared" ca="1" si="308"/>
        <v>0.39018069602441702</v>
      </c>
      <c r="Q591" s="26">
        <f t="shared" ca="1" si="309"/>
        <v>0.59625952768242974</v>
      </c>
      <c r="R591" s="26">
        <f t="shared" ca="1" si="310"/>
        <v>0.80319455633220294</v>
      </c>
      <c r="S591" s="26">
        <f t="shared" ca="1" si="311"/>
        <v>0.82044879723051067</v>
      </c>
      <c r="T591" s="26">
        <f t="shared" ca="1" si="312"/>
        <v>0.96940785953664843</v>
      </c>
      <c r="U591" s="26">
        <f t="shared" ca="1" si="313"/>
        <v>1.1070895677414492</v>
      </c>
      <c r="V591" s="26">
        <f t="shared" ca="1" si="314"/>
        <v>1.1597658293362361</v>
      </c>
      <c r="W591" s="26">
        <f t="shared" ca="1" si="315"/>
        <v>1.2656580182231274</v>
      </c>
      <c r="X591" s="26">
        <f t="shared" ca="1" si="316"/>
        <v>1.5231285423173733</v>
      </c>
      <c r="Y591" s="26">
        <f t="shared" ca="1" si="317"/>
        <v>2.2049409822977384</v>
      </c>
      <c r="Z591" s="28">
        <f t="shared" ca="1" si="303"/>
        <v>-2.7465000000000961E-3</v>
      </c>
      <c r="AA591" s="57">
        <f t="shared" ca="1" si="318"/>
        <v>-4.7577200000000007E-2</v>
      </c>
      <c r="AB591" s="33">
        <f t="shared" ca="1" si="304"/>
        <v>-5.6113000000000759E-3</v>
      </c>
      <c r="AD591" s="28">
        <f t="shared" ca="1" si="319"/>
        <v>-5.6288909615392443E-2</v>
      </c>
      <c r="AE591" s="28">
        <f t="shared" ca="1" si="320"/>
        <v>-4.7248852600610597E-2</v>
      </c>
      <c r="AF591" s="28">
        <f t="shared" ca="1" si="321"/>
        <v>-4.6234532579534672E-2</v>
      </c>
      <c r="AG591" s="28">
        <f t="shared" ca="1" si="322"/>
        <v>-3.9592542273161349E-2</v>
      </c>
      <c r="AH591" s="28">
        <f t="shared" ca="1" si="323"/>
        <v>-4.6670312643208124E-2</v>
      </c>
      <c r="AI591" s="28">
        <f t="shared" ca="1" si="324"/>
        <v>-4.851925086975397E-2</v>
      </c>
      <c r="AJ591" s="28">
        <f t="shared" ca="1" si="325"/>
        <v>-4.5713103181090911E-2</v>
      </c>
      <c r="AK591" s="28">
        <f t="shared" ca="1" si="326"/>
        <v>-4.800082577896251E-2</v>
      </c>
      <c r="AL591" s="28">
        <f t="shared" ca="1" si="327"/>
        <v>-5.6446549628351328E-2</v>
      </c>
      <c r="AM591" s="28">
        <f t="shared" ca="1" si="328"/>
        <v>-5.2867163849532474E-2</v>
      </c>
      <c r="AN591" s="28">
        <f t="shared" ca="1" si="305"/>
        <v>-2.8879756309403773E-3</v>
      </c>
      <c r="AO591" s="28">
        <f t="shared" ca="1" si="329"/>
        <v>-4.8746225134765508E-2</v>
      </c>
      <c r="AP591" s="33">
        <f t="shared" ca="1" si="306"/>
        <v>-5.910631604176389E-3</v>
      </c>
      <c r="AQ591" s="54"/>
      <c r="AR591" s="53"/>
      <c r="AS591" s="53"/>
      <c r="AT591" s="53"/>
      <c r="AU591" s="53"/>
    </row>
    <row r="592" spans="1:51" ht="15" customHeight="1" x14ac:dyDescent="0.25">
      <c r="A592" s="31">
        <f t="shared" ca="1" si="300"/>
        <v>27638</v>
      </c>
      <c r="B592" s="32">
        <f t="shared" ca="1" si="301"/>
        <v>1975</v>
      </c>
      <c r="C592" s="32">
        <f t="shared" ca="1" si="302"/>
        <v>9</v>
      </c>
      <c r="D592" s="48">
        <f>RAWDATA!A594</f>
        <v>197509</v>
      </c>
      <c r="E592" s="48">
        <f t="shared" ca="1" si="330"/>
        <v>-4.1869000000000005</v>
      </c>
      <c r="F592" s="48">
        <f t="shared" ca="1" si="307"/>
        <v>-4.2572999999999999</v>
      </c>
      <c r="G592" s="48">
        <f t="shared" ca="1" si="307"/>
        <v>-3.1635</v>
      </c>
      <c r="H592" s="48">
        <f t="shared" ca="1" si="307"/>
        <v>-3.1649000000000003</v>
      </c>
      <c r="I592" s="48">
        <f t="shared" ca="1" si="307"/>
        <v>-3.4603999999999999</v>
      </c>
      <c r="J592" s="48">
        <f t="shared" ca="1" si="307"/>
        <v>-3.2708000000000004</v>
      </c>
      <c r="K592" s="48">
        <f t="shared" ca="1" si="307"/>
        <v>-3.2197</v>
      </c>
      <c r="L592" s="48">
        <f t="shared" ca="1" si="307"/>
        <v>-3.8406000000000007</v>
      </c>
      <c r="M592" s="48">
        <f t="shared" ca="1" si="307"/>
        <v>-3.7153</v>
      </c>
      <c r="N592" s="48">
        <f t="shared" ca="1" si="307"/>
        <v>-4.0983999999999998</v>
      </c>
      <c r="P592" s="26">
        <f t="shared" ca="1" si="308"/>
        <v>0.37384422046257071</v>
      </c>
      <c r="Q592" s="26">
        <f t="shared" ca="1" si="309"/>
        <v>0.57087497081040572</v>
      </c>
      <c r="R592" s="26">
        <f t="shared" ca="1" si="310"/>
        <v>0.77778549654263374</v>
      </c>
      <c r="S592" s="26">
        <f t="shared" ca="1" si="311"/>
        <v>0.79448241324696223</v>
      </c>
      <c r="T592" s="26">
        <f t="shared" ca="1" si="312"/>
        <v>0.93586246996524225</v>
      </c>
      <c r="U592" s="26">
        <f t="shared" ca="1" si="313"/>
        <v>1.0708788821597619</v>
      </c>
      <c r="V592" s="26">
        <f t="shared" ca="1" si="314"/>
        <v>1.1224248489290973</v>
      </c>
      <c r="W592" s="26">
        <f t="shared" ca="1" si="315"/>
        <v>1.2170491563752499</v>
      </c>
      <c r="X592" s="26">
        <f t="shared" ca="1" si="316"/>
        <v>1.466539747584656</v>
      </c>
      <c r="Y592" s="26">
        <f t="shared" ca="1" si="317"/>
        <v>2.1145736810792477</v>
      </c>
      <c r="Z592" s="28">
        <f t="shared" ca="1" si="303"/>
        <v>3.152499999999836E-3</v>
      </c>
      <c r="AA592" s="57">
        <f t="shared" ca="1" si="318"/>
        <v>-3.6377800000000002E-2</v>
      </c>
      <c r="AB592" s="33">
        <f t="shared" ca="1" si="304"/>
        <v>-2.6907000000000597E-3</v>
      </c>
      <c r="AD592" s="28">
        <f t="shared" ca="1" si="319"/>
        <v>-4.2770767144746334E-2</v>
      </c>
      <c r="AE592" s="28">
        <f t="shared" ca="1" si="320"/>
        <v>-4.3505801042645585E-2</v>
      </c>
      <c r="AF592" s="28">
        <f t="shared" ca="1" si="321"/>
        <v>-3.2146196661420108E-2</v>
      </c>
      <c r="AG592" s="28">
        <f t="shared" ca="1" si="322"/>
        <v>-3.2160654124466122E-2</v>
      </c>
      <c r="AH592" s="28">
        <f t="shared" ca="1" si="323"/>
        <v>-3.5216899124593408E-2</v>
      </c>
      <c r="AI592" s="28">
        <f t="shared" ca="1" si="324"/>
        <v>-3.325486427133853E-2</v>
      </c>
      <c r="AJ592" s="28">
        <f t="shared" ca="1" si="325"/>
        <v>-3.2726724813712048E-2</v>
      </c>
      <c r="AK592" s="28">
        <f t="shared" ca="1" si="326"/>
        <v>-3.9162954821325917E-2</v>
      </c>
      <c r="AL592" s="28">
        <f t="shared" ca="1" si="327"/>
        <v>-3.7860758311210989E-2</v>
      </c>
      <c r="AM592" s="28">
        <f t="shared" ca="1" si="328"/>
        <v>-4.1847520191994989E-2</v>
      </c>
      <c r="AN592" s="28">
        <f t="shared" ca="1" si="305"/>
        <v>3.2841448420929745E-3</v>
      </c>
      <c r="AO592" s="28">
        <f t="shared" ca="1" si="329"/>
        <v>-3.7055969901574976E-2</v>
      </c>
      <c r="AP592" s="33">
        <f t="shared" ca="1" si="306"/>
        <v>-2.7981693500280097E-3</v>
      </c>
      <c r="AQ592" s="54"/>
      <c r="AR592" s="53"/>
      <c r="AS592" s="53"/>
      <c r="AT592" s="53"/>
      <c r="AU592" s="53"/>
    </row>
    <row r="593" spans="1:51" ht="15" customHeight="1" x14ac:dyDescent="0.25">
      <c r="A593" s="31">
        <f t="shared" ca="1" si="300"/>
        <v>27668</v>
      </c>
      <c r="B593" s="32">
        <f t="shared" ca="1" si="301"/>
        <v>1975</v>
      </c>
      <c r="C593" s="32">
        <f t="shared" ca="1" si="302"/>
        <v>10</v>
      </c>
      <c r="D593" s="48">
        <f>RAWDATA!A595</f>
        <v>197510</v>
      </c>
      <c r="E593" s="48">
        <f t="shared" ca="1" si="330"/>
        <v>1.0898000000000001</v>
      </c>
      <c r="F593" s="48">
        <f t="shared" ca="1" si="307"/>
        <v>2.2459000000000002</v>
      </c>
      <c r="G593" s="48">
        <f t="shared" ca="1" si="307"/>
        <v>2.4333</v>
      </c>
      <c r="H593" s="48">
        <f t="shared" ca="1" si="307"/>
        <v>2.4572000000000003</v>
      </c>
      <c r="I593" s="48">
        <f t="shared" ca="1" si="307"/>
        <v>2.2125000000000004</v>
      </c>
      <c r="J593" s="48">
        <f t="shared" ca="1" si="307"/>
        <v>2.3296999999999999</v>
      </c>
      <c r="K593" s="48">
        <f t="shared" ca="1" si="307"/>
        <v>2.46</v>
      </c>
      <c r="L593" s="48">
        <f t="shared" ca="1" si="307"/>
        <v>1.8013000000000001</v>
      </c>
      <c r="M593" s="48">
        <f t="shared" ca="1" si="307"/>
        <v>1.8976999999999999</v>
      </c>
      <c r="N593" s="48">
        <f t="shared" ca="1" si="307"/>
        <v>1.4660000000000002</v>
      </c>
      <c r="P593" s="26">
        <f t="shared" ca="1" si="308"/>
        <v>0.37791837477717183</v>
      </c>
      <c r="Q593" s="26">
        <f t="shared" ca="1" si="309"/>
        <v>0.58369625177983664</v>
      </c>
      <c r="R593" s="26">
        <f t="shared" ca="1" si="310"/>
        <v>0.79671135103000557</v>
      </c>
      <c r="S593" s="26">
        <f t="shared" ca="1" si="311"/>
        <v>0.81400443510526665</v>
      </c>
      <c r="T593" s="26">
        <f t="shared" ca="1" si="312"/>
        <v>0.95656842711322321</v>
      </c>
      <c r="U593" s="26">
        <f t="shared" ca="1" si="313"/>
        <v>1.0958271474774377</v>
      </c>
      <c r="V593" s="26">
        <f t="shared" ca="1" si="314"/>
        <v>1.1500365002127531</v>
      </c>
      <c r="W593" s="26">
        <f t="shared" ca="1" si="315"/>
        <v>1.2389718628290374</v>
      </c>
      <c r="X593" s="26">
        <f t="shared" ca="1" si="316"/>
        <v>1.49437027237457</v>
      </c>
      <c r="Y593" s="26">
        <f t="shared" ca="1" si="317"/>
        <v>2.1455733312438694</v>
      </c>
      <c r="Z593" s="28">
        <f t="shared" ca="1" si="303"/>
        <v>1.3999999999991797E-4</v>
      </c>
      <c r="AA593" s="57">
        <f t="shared" ca="1" si="318"/>
        <v>2.0393400000000002E-2</v>
      </c>
      <c r="AB593" s="33">
        <f t="shared" ca="1" si="304"/>
        <v>-3.574900000000044E-3</v>
      </c>
      <c r="AD593" s="28">
        <f t="shared" ca="1" si="319"/>
        <v>1.0839044740859956E-2</v>
      </c>
      <c r="AE593" s="28">
        <f t="shared" ca="1" si="320"/>
        <v>2.221051033137051E-2</v>
      </c>
      <c r="AF593" s="28">
        <f t="shared" ca="1" si="321"/>
        <v>2.40416690652809E-2</v>
      </c>
      <c r="AG593" s="28">
        <f t="shared" ca="1" si="322"/>
        <v>2.4274964411901755E-2</v>
      </c>
      <c r="AH593" s="28">
        <f t="shared" ca="1" si="323"/>
        <v>2.1883793500004231E-2</v>
      </c>
      <c r="AI593" s="28">
        <f t="shared" ca="1" si="324"/>
        <v>2.3029767414689126E-2</v>
      </c>
      <c r="AJ593" s="28">
        <f t="shared" ca="1" si="325"/>
        <v>2.4302292522964817E-2</v>
      </c>
      <c r="AK593" s="28">
        <f t="shared" ca="1" si="326"/>
        <v>1.7852688184318101E-2</v>
      </c>
      <c r="AL593" s="28">
        <f t="shared" ca="1" si="327"/>
        <v>1.879918283767109E-2</v>
      </c>
      <c r="AM593" s="28">
        <f t="shared" ca="1" si="328"/>
        <v>1.4553581007511175E-2</v>
      </c>
      <c r="AN593" s="28">
        <f t="shared" ca="1" si="305"/>
        <v>1.5160438647589952E-4</v>
      </c>
      <c r="AO593" s="28">
        <f t="shared" ca="1" si="329"/>
        <v>2.0188239212856823E-2</v>
      </c>
      <c r="AP593" s="33">
        <f t="shared" ca="1" si="306"/>
        <v>-3.5118572902656901E-3</v>
      </c>
      <c r="AQ593" s="54"/>
      <c r="AR593" s="53"/>
      <c r="AS593" s="53"/>
      <c r="AT593" s="53"/>
      <c r="AU593" s="53"/>
    </row>
    <row r="594" spans="1:51" ht="15" customHeight="1" x14ac:dyDescent="0.25">
      <c r="A594" s="31">
        <f t="shared" ca="1" si="300"/>
        <v>27699</v>
      </c>
      <c r="B594" s="32">
        <f t="shared" ca="1" si="301"/>
        <v>1975</v>
      </c>
      <c r="C594" s="32">
        <f t="shared" ca="1" si="302"/>
        <v>11</v>
      </c>
      <c r="D594" s="48">
        <f>RAWDATA!A596</f>
        <v>197511</v>
      </c>
      <c r="E594" s="48">
        <f t="shared" ca="1" si="330"/>
        <v>1.5246000000000002</v>
      </c>
      <c r="F594" s="48">
        <f t="shared" ca="1" si="307"/>
        <v>1.9304000000000001</v>
      </c>
      <c r="G594" s="48">
        <f t="shared" ca="1" si="307"/>
        <v>2.2642000000000002</v>
      </c>
      <c r="H594" s="48">
        <f t="shared" ca="1" si="307"/>
        <v>2.3615000000000004</v>
      </c>
      <c r="I594" s="48">
        <f t="shared" ca="1" si="307"/>
        <v>3.0935000000000006</v>
      </c>
      <c r="J594" s="48">
        <f t="shared" ca="1" si="307"/>
        <v>2.1591999999999998</v>
      </c>
      <c r="K594" s="48">
        <f t="shared" ca="1" si="307"/>
        <v>2.1617999999999999</v>
      </c>
      <c r="L594" s="48">
        <f t="shared" ca="1" si="307"/>
        <v>2.0501999999999998</v>
      </c>
      <c r="M594" s="48">
        <f t="shared" ca="1" si="307"/>
        <v>1.8139000000000003</v>
      </c>
      <c r="N594" s="48">
        <f t="shared" ca="1" si="307"/>
        <v>2.4411</v>
      </c>
      <c r="P594" s="26">
        <f t="shared" ca="1" si="308"/>
        <v>0.3836801183190246</v>
      </c>
      <c r="Q594" s="26">
        <f t="shared" ca="1" si="309"/>
        <v>0.59496392422419464</v>
      </c>
      <c r="R594" s="26">
        <f t="shared" ca="1" si="310"/>
        <v>0.81475048944002704</v>
      </c>
      <c r="S594" s="26">
        <f t="shared" ca="1" si="311"/>
        <v>0.83322714984027746</v>
      </c>
      <c r="T594" s="26">
        <f t="shared" ca="1" si="312"/>
        <v>0.98615987140597072</v>
      </c>
      <c r="U594" s="26">
        <f t="shared" ca="1" si="313"/>
        <v>1.1194882472457706</v>
      </c>
      <c r="V594" s="26">
        <f t="shared" ca="1" si="314"/>
        <v>1.1748979892743523</v>
      </c>
      <c r="W594" s="26">
        <f t="shared" ca="1" si="315"/>
        <v>1.2643732639607583</v>
      </c>
      <c r="X594" s="26">
        <f t="shared" ca="1" si="316"/>
        <v>1.5214766547451721</v>
      </c>
      <c r="Y594" s="26">
        <f t="shared" ca="1" si="317"/>
        <v>2.1979489218328636</v>
      </c>
      <c r="Z594" s="28">
        <f t="shared" ca="1" si="303"/>
        <v>3.9999999999998925E-3</v>
      </c>
      <c r="AA594" s="57">
        <f t="shared" ca="1" si="318"/>
        <v>2.1800400000000001E-2</v>
      </c>
      <c r="AB594" s="33">
        <f t="shared" ca="1" si="304"/>
        <v>-5.2540000000006817E-4</v>
      </c>
      <c r="AD594" s="28">
        <f t="shared" ca="1" si="319"/>
        <v>1.5130947660231941E-2</v>
      </c>
      <c r="AE594" s="28">
        <f t="shared" ca="1" si="320"/>
        <v>1.91200414462784E-2</v>
      </c>
      <c r="AF594" s="28">
        <f t="shared" ca="1" si="321"/>
        <v>2.2389474598160732E-2</v>
      </c>
      <c r="AG594" s="28">
        <f t="shared" ca="1" si="322"/>
        <v>2.3340479357907402E-2</v>
      </c>
      <c r="AH594" s="28">
        <f t="shared" ca="1" si="323"/>
        <v>3.0466157460557343E-2</v>
      </c>
      <c r="AI594" s="28">
        <f t="shared" ca="1" si="324"/>
        <v>2.1362194851968205E-2</v>
      </c>
      <c r="AJ594" s="28">
        <f t="shared" ca="1" si="325"/>
        <v>2.138764500148907E-2</v>
      </c>
      <c r="AK594" s="28">
        <f t="shared" ca="1" si="326"/>
        <v>2.0294663089457876E-2</v>
      </c>
      <c r="AL594" s="28">
        <f t="shared" ca="1" si="327"/>
        <v>1.7976451046973423E-2</v>
      </c>
      <c r="AM594" s="28">
        <f t="shared" ca="1" si="328"/>
        <v>2.4117813278552749E-2</v>
      </c>
      <c r="AN594" s="28">
        <f t="shared" ca="1" si="305"/>
        <v>3.921637609507915E-3</v>
      </c>
      <c r="AO594" s="28">
        <f t="shared" ca="1" si="329"/>
        <v>2.1566169380524296E-2</v>
      </c>
      <c r="AP594" s="33">
        <f t="shared" ca="1" si="306"/>
        <v>-5.1903721776121181E-4</v>
      </c>
      <c r="AQ594" s="54"/>
      <c r="AR594" s="53"/>
      <c r="AS594" s="53"/>
      <c r="AT594" s="53"/>
      <c r="AU594" s="53"/>
      <c r="AY594" s="29"/>
    </row>
    <row r="595" spans="1:51" ht="15" customHeight="1" x14ac:dyDescent="0.25">
      <c r="A595" s="31">
        <f t="shared" ca="1" si="300"/>
        <v>27729</v>
      </c>
      <c r="B595" s="32">
        <f t="shared" ca="1" si="301"/>
        <v>1975</v>
      </c>
      <c r="C595" s="32">
        <f t="shared" ca="1" si="302"/>
        <v>12</v>
      </c>
      <c r="D595" s="48">
        <f>RAWDATA!A597</f>
        <v>197512</v>
      </c>
      <c r="E595" s="48">
        <f t="shared" ca="1" si="330"/>
        <v>-1.6306000000000003</v>
      </c>
      <c r="F595" s="48">
        <f t="shared" ca="1" si="307"/>
        <v>-0.72100000000000009</v>
      </c>
      <c r="G595" s="48">
        <f t="shared" ca="1" si="307"/>
        <v>-0.95430000000000004</v>
      </c>
      <c r="H595" s="48">
        <f t="shared" ca="1" si="307"/>
        <v>-0.28220000000000001</v>
      </c>
      <c r="I595" s="48">
        <f t="shared" ca="1" si="307"/>
        <v>-0.73140000000000005</v>
      </c>
      <c r="J595" s="48">
        <f t="shared" ca="1" si="307"/>
        <v>-0.48019999999999996</v>
      </c>
      <c r="K595" s="48">
        <f t="shared" ca="1" si="307"/>
        <v>-0.40490000000000004</v>
      </c>
      <c r="L595" s="48">
        <f t="shared" ca="1" si="307"/>
        <v>-0.90920000000000001</v>
      </c>
      <c r="M595" s="48">
        <f t="shared" ca="1" si="307"/>
        <v>-0.17589999999999997</v>
      </c>
      <c r="N595" s="48">
        <f t="shared" ca="1" si="307"/>
        <v>0.47330000000000005</v>
      </c>
      <c r="P595" s="26">
        <f t="shared" ca="1" si="308"/>
        <v>0.37742383030971455</v>
      </c>
      <c r="Q595" s="26">
        <f t="shared" ca="1" si="309"/>
        <v>0.59067423433053812</v>
      </c>
      <c r="R595" s="26">
        <f t="shared" ca="1" si="310"/>
        <v>0.80697532551930085</v>
      </c>
      <c r="S595" s="26">
        <f t="shared" ca="1" si="311"/>
        <v>0.83087578282342822</v>
      </c>
      <c r="T595" s="26">
        <f t="shared" ca="1" si="312"/>
        <v>0.97894709810650737</v>
      </c>
      <c r="U595" s="26">
        <f t="shared" ca="1" si="313"/>
        <v>1.1141124646824965</v>
      </c>
      <c r="V595" s="26">
        <f t="shared" ca="1" si="314"/>
        <v>1.1701408273157805</v>
      </c>
      <c r="W595" s="26">
        <f t="shared" ca="1" si="315"/>
        <v>1.252877582244827</v>
      </c>
      <c r="X595" s="26">
        <f t="shared" ca="1" si="316"/>
        <v>1.5188003773094754</v>
      </c>
      <c r="Y595" s="26">
        <f t="shared" ca="1" si="317"/>
        <v>2.2083518140798986</v>
      </c>
      <c r="Z595" s="28">
        <f t="shared" ca="1" si="303"/>
        <v>1.3245000000000173E-2</v>
      </c>
      <c r="AA595" s="57">
        <f t="shared" ca="1" si="318"/>
        <v>-5.816400000000002E-3</v>
      </c>
      <c r="AB595" s="33">
        <f t="shared" ca="1" si="304"/>
        <v>7.3034000000000735E-3</v>
      </c>
      <c r="AD595" s="28">
        <f t="shared" ca="1" si="319"/>
        <v>-1.6440405902581424E-2</v>
      </c>
      <c r="AE595" s="28">
        <f t="shared" ca="1" si="320"/>
        <v>-7.2361176646275008E-3</v>
      </c>
      <c r="AF595" s="28">
        <f t="shared" ca="1" si="321"/>
        <v>-9.5888262038484121E-3</v>
      </c>
      <c r="AG595" s="28">
        <f t="shared" ca="1" si="322"/>
        <v>-2.8259893490630182E-3</v>
      </c>
      <c r="AH595" s="28">
        <f t="shared" ca="1" si="323"/>
        <v>-7.3408784374547698E-3</v>
      </c>
      <c r="AI595" s="28">
        <f t="shared" ca="1" si="324"/>
        <v>-4.8135666455435084E-3</v>
      </c>
      <c r="AJ595" s="28">
        <f t="shared" ca="1" si="325"/>
        <v>-4.0572193948890068E-3</v>
      </c>
      <c r="AK595" s="28">
        <f t="shared" ca="1" si="326"/>
        <v>-9.1335844813098307E-3</v>
      </c>
      <c r="AL595" s="28">
        <f t="shared" ca="1" si="327"/>
        <v>-1.7605488570594885E-3</v>
      </c>
      <c r="AM595" s="28">
        <f t="shared" ca="1" si="328"/>
        <v>4.7218345722857607E-3</v>
      </c>
      <c r="AN595" s="28">
        <f t="shared" ca="1" si="305"/>
        <v>1.3318904641217598E-2</v>
      </c>
      <c r="AO595" s="28">
        <f t="shared" ca="1" si="329"/>
        <v>-5.8333811325345245E-3</v>
      </c>
      <c r="AP595" s="33">
        <f t="shared" ca="1" si="306"/>
        <v>7.3140239901476611E-3</v>
      </c>
      <c r="AQ595" s="54"/>
      <c r="AR595" s="53"/>
      <c r="AS595" s="53"/>
      <c r="AT595" s="53"/>
      <c r="AU595" s="53"/>
    </row>
    <row r="596" spans="1:51" ht="15" customHeight="1" x14ac:dyDescent="0.25">
      <c r="A596" s="31">
        <f t="shared" ca="1" si="300"/>
        <v>27760</v>
      </c>
      <c r="B596" s="32">
        <f t="shared" ca="1" si="301"/>
        <v>1976</v>
      </c>
      <c r="C596" s="32">
        <f t="shared" ca="1" si="302"/>
        <v>1</v>
      </c>
      <c r="D596" s="48">
        <f>RAWDATA!A598</f>
        <v>197601</v>
      </c>
      <c r="E596" s="48">
        <f t="shared" ca="1" si="330"/>
        <v>15.390900000000002</v>
      </c>
      <c r="F596" s="48">
        <f t="shared" ca="1" si="307"/>
        <v>15.854800000000001</v>
      </c>
      <c r="G596" s="48">
        <f t="shared" ca="1" si="307"/>
        <v>16.826999999999998</v>
      </c>
      <c r="H596" s="48">
        <f t="shared" ca="1" si="307"/>
        <v>17.008400000000002</v>
      </c>
      <c r="I596" s="48">
        <f t="shared" ca="1" si="307"/>
        <v>18.465399999999999</v>
      </c>
      <c r="J596" s="48">
        <f t="shared" ca="1" si="307"/>
        <v>18.804500000000004</v>
      </c>
      <c r="K596" s="48">
        <f t="shared" ca="1" si="307"/>
        <v>20.374299999999998</v>
      </c>
      <c r="L596" s="48">
        <f t="shared" ca="1" si="307"/>
        <v>20.673999999999999</v>
      </c>
      <c r="M596" s="48">
        <f t="shared" ca="1" si="307"/>
        <v>22.5154</v>
      </c>
      <c r="N596" s="48">
        <f t="shared" ca="1" si="307"/>
        <v>25.601300000000002</v>
      </c>
      <c r="P596" s="26">
        <f t="shared" ca="1" si="308"/>
        <v>0.43551275460885241</v>
      </c>
      <c r="Q596" s="26">
        <f t="shared" ca="1" si="309"/>
        <v>0.6843244528351764</v>
      </c>
      <c r="R596" s="26">
        <f t="shared" ca="1" si="310"/>
        <v>0.94276506354443357</v>
      </c>
      <c r="S596" s="26">
        <f t="shared" ca="1" si="311"/>
        <v>0.97219445946916827</v>
      </c>
      <c r="T596" s="26">
        <f t="shared" ca="1" si="312"/>
        <v>1.1597135955602664</v>
      </c>
      <c r="U596" s="26">
        <f t="shared" ca="1" si="313"/>
        <v>1.3236157431037165</v>
      </c>
      <c r="V596" s="26">
        <f t="shared" ca="1" si="314"/>
        <v>1.4085488298955795</v>
      </c>
      <c r="W596" s="26">
        <f t="shared" ca="1" si="315"/>
        <v>1.5118974935981224</v>
      </c>
      <c r="X596" s="26">
        <f t="shared" ca="1" si="316"/>
        <v>1.860764357462213</v>
      </c>
      <c r="Y596" s="26">
        <f t="shared" ca="1" si="317"/>
        <v>2.7737185870579357</v>
      </c>
      <c r="Z596" s="28">
        <f t="shared" ca="1" si="303"/>
        <v>8.4354999999999958E-2</v>
      </c>
      <c r="AA596" s="57">
        <f t="shared" ca="1" si="318"/>
        <v>0.19151600000000002</v>
      </c>
      <c r="AB596" s="33">
        <f t="shared" ca="1" si="304"/>
        <v>4.9067500000000042E-2</v>
      </c>
      <c r="AD596" s="28">
        <f t="shared" ca="1" si="319"/>
        <v>0.14315530882408503</v>
      </c>
      <c r="AE596" s="28">
        <f t="shared" ca="1" si="320"/>
        <v>0.14716749691932993</v>
      </c>
      <c r="AF596" s="28">
        <f t="shared" ca="1" si="321"/>
        <v>0.15552402207522764</v>
      </c>
      <c r="AG596" s="28">
        <f t="shared" ca="1" si="322"/>
        <v>0.15707554110433128</v>
      </c>
      <c r="AH596" s="28">
        <f t="shared" ca="1" si="323"/>
        <v>0.16945074882936043</v>
      </c>
      <c r="AI596" s="28">
        <f t="shared" ca="1" si="324"/>
        <v>0.17230909901094882</v>
      </c>
      <c r="AJ596" s="28">
        <f t="shared" ca="1" si="325"/>
        <v>0.1854358689523348</v>
      </c>
      <c r="AK596" s="28">
        <f t="shared" ca="1" si="326"/>
        <v>0.18792250880359976</v>
      </c>
      <c r="AL596" s="28">
        <f t="shared" ca="1" si="327"/>
        <v>0.20306655038102606</v>
      </c>
      <c r="AM596" s="28">
        <f t="shared" ca="1" si="328"/>
        <v>0.22794241831091414</v>
      </c>
      <c r="AN596" s="28">
        <f t="shared" ca="1" si="305"/>
        <v>7.0343081474262603E-2</v>
      </c>
      <c r="AO596" s="28">
        <f t="shared" ca="1" si="329"/>
        <v>0.1752264459180306</v>
      </c>
      <c r="AP596" s="33">
        <f t="shared" ca="1" si="306"/>
        <v>4.0278038427939478E-2</v>
      </c>
      <c r="AQ596" s="54"/>
      <c r="AR596" s="53"/>
      <c r="AS596" s="53"/>
      <c r="AT596" s="53"/>
      <c r="AU596" s="53"/>
    </row>
    <row r="597" spans="1:51" ht="15" customHeight="1" x14ac:dyDescent="0.25">
      <c r="A597" s="31">
        <f t="shared" ca="1" si="300"/>
        <v>27791</v>
      </c>
      <c r="B597" s="32">
        <f t="shared" ca="1" si="301"/>
        <v>1976</v>
      </c>
      <c r="C597" s="32">
        <f t="shared" ca="1" si="302"/>
        <v>2</v>
      </c>
      <c r="D597" s="48">
        <f>RAWDATA!A599</f>
        <v>197602</v>
      </c>
      <c r="E597" s="48">
        <f t="shared" ca="1" si="330"/>
        <v>10.264900000000001</v>
      </c>
      <c r="F597" s="48">
        <f t="shared" ca="1" si="307"/>
        <v>8.9977</v>
      </c>
      <c r="G597" s="48">
        <f t="shared" ca="1" si="307"/>
        <v>9.7454000000000001</v>
      </c>
      <c r="H597" s="48">
        <f t="shared" ca="1" si="307"/>
        <v>7.9933000000000014</v>
      </c>
      <c r="I597" s="48">
        <f t="shared" ca="1" si="307"/>
        <v>9.7710000000000008</v>
      </c>
      <c r="J597" s="48">
        <f t="shared" ca="1" si="307"/>
        <v>8.5470000000000006</v>
      </c>
      <c r="K597" s="48">
        <f t="shared" ca="1" si="307"/>
        <v>9.4311000000000007</v>
      </c>
      <c r="L597" s="48">
        <f t="shared" ca="1" si="307"/>
        <v>11.292999999999999</v>
      </c>
      <c r="M597" s="48">
        <f t="shared" ca="1" si="307"/>
        <v>11.423300000000001</v>
      </c>
      <c r="N597" s="48">
        <f t="shared" ca="1" si="307"/>
        <v>15.625800000000002</v>
      </c>
      <c r="P597" s="26">
        <f t="shared" ca="1" si="308"/>
        <v>0.4802177033566965</v>
      </c>
      <c r="Q597" s="26">
        <f t="shared" ca="1" si="309"/>
        <v>0.74589791412792705</v>
      </c>
      <c r="R597" s="26">
        <f t="shared" ca="1" si="310"/>
        <v>1.0346412900470927</v>
      </c>
      <c r="S597" s="26">
        <f t="shared" ca="1" si="311"/>
        <v>1.0499048791979173</v>
      </c>
      <c r="T597" s="26">
        <f t="shared" ca="1" si="312"/>
        <v>1.2730292109824599</v>
      </c>
      <c r="U597" s="26">
        <f t="shared" ca="1" si="313"/>
        <v>1.436745180666791</v>
      </c>
      <c r="V597" s="26">
        <f t="shared" ca="1" si="314"/>
        <v>1.5413904785918615</v>
      </c>
      <c r="W597" s="26">
        <f t="shared" ca="1" si="315"/>
        <v>1.6826360775501583</v>
      </c>
      <c r="X597" s="26">
        <f t="shared" ca="1" si="316"/>
        <v>2.0733250523081939</v>
      </c>
      <c r="Y597" s="26">
        <f t="shared" ca="1" si="317"/>
        <v>3.2071343060344346</v>
      </c>
      <c r="Z597" s="28">
        <f t="shared" ca="1" si="303"/>
        <v>3.8932500000000037E-2</v>
      </c>
      <c r="AA597" s="57">
        <f t="shared" ca="1" si="318"/>
        <v>0.10309249999999999</v>
      </c>
      <c r="AB597" s="33">
        <f t="shared" ca="1" si="304"/>
        <v>3.2153000000000029E-2</v>
      </c>
      <c r="AD597" s="28">
        <f t="shared" ca="1" si="319"/>
        <v>9.771546659956816E-2</v>
      </c>
      <c r="AE597" s="28">
        <f t="shared" ca="1" si="320"/>
        <v>8.6156595100993619E-2</v>
      </c>
      <c r="AF597" s="28">
        <f t="shared" ca="1" si="321"/>
        <v>9.2992951649161007E-2</v>
      </c>
      <c r="AG597" s="28">
        <f t="shared" ca="1" si="322"/>
        <v>7.6899002174714751E-2</v>
      </c>
      <c r="AH597" s="28">
        <f t="shared" ca="1" si="323"/>
        <v>9.3226191626821525E-2</v>
      </c>
      <c r="AI597" s="28">
        <f t="shared" ca="1" si="324"/>
        <v>8.2013072920674515E-2</v>
      </c>
      <c r="AJ597" s="28">
        <f t="shared" ca="1" si="325"/>
        <v>9.0124941479831258E-2</v>
      </c>
      <c r="AK597" s="28">
        <f t="shared" ca="1" si="326"/>
        <v>0.10699617723379395</v>
      </c>
      <c r="AL597" s="28">
        <f t="shared" ca="1" si="327"/>
        <v>0.10816627582888091</v>
      </c>
      <c r="AM597" s="28">
        <f t="shared" ca="1" si="328"/>
        <v>0.14518892873948122</v>
      </c>
      <c r="AN597" s="28">
        <f t="shared" ca="1" si="305"/>
        <v>3.4741571433900179E-2</v>
      </c>
      <c r="AO597" s="28">
        <f t="shared" ca="1" si="329"/>
        <v>9.8117598949144555E-2</v>
      </c>
      <c r="AP597" s="33">
        <f t="shared" ca="1" si="306"/>
        <v>2.8560003335036513E-2</v>
      </c>
      <c r="AQ597" s="54"/>
      <c r="AR597" s="53"/>
      <c r="AS597" s="53"/>
      <c r="AT597" s="53"/>
      <c r="AU597" s="53"/>
    </row>
    <row r="598" spans="1:51" ht="15" customHeight="1" x14ac:dyDescent="0.25">
      <c r="A598" s="31">
        <f t="shared" ca="1" si="300"/>
        <v>27820</v>
      </c>
      <c r="B598" s="32">
        <f t="shared" ca="1" si="301"/>
        <v>1976</v>
      </c>
      <c r="C598" s="32">
        <f t="shared" ca="1" si="302"/>
        <v>3</v>
      </c>
      <c r="D598" s="48">
        <f>RAWDATA!A600</f>
        <v>197603</v>
      </c>
      <c r="E598" s="48">
        <f t="shared" ca="1" si="330"/>
        <v>1.4096000000000002</v>
      </c>
      <c r="F598" s="48">
        <f t="shared" ca="1" si="307"/>
        <v>1.5698000000000001</v>
      </c>
      <c r="G598" s="48">
        <f t="shared" ca="1" si="307"/>
        <v>0.97249999999999992</v>
      </c>
      <c r="H598" s="48">
        <f t="shared" ca="1" si="307"/>
        <v>1.8615000000000004</v>
      </c>
      <c r="I598" s="48">
        <f t="shared" ca="1" si="307"/>
        <v>1.8875000000000002</v>
      </c>
      <c r="J598" s="48">
        <f t="shared" ca="1" si="307"/>
        <v>2.4001000000000001</v>
      </c>
      <c r="K598" s="48">
        <f t="shared" ca="1" si="307"/>
        <v>2.1560000000000001</v>
      </c>
      <c r="L598" s="48">
        <f t="shared" ca="1" si="307"/>
        <v>3.1494</v>
      </c>
      <c r="M598" s="48">
        <f t="shared" ca="1" si="307"/>
        <v>2.8597000000000001</v>
      </c>
      <c r="N598" s="48">
        <f t="shared" ca="1" si="307"/>
        <v>3.9061000000000003</v>
      </c>
      <c r="P598" s="26">
        <f t="shared" ca="1" si="308"/>
        <v>0.48698685210321252</v>
      </c>
      <c r="Q598" s="26">
        <f t="shared" ca="1" si="309"/>
        <v>0.75760701958390719</v>
      </c>
      <c r="R598" s="26">
        <f t="shared" ca="1" si="310"/>
        <v>1.0447031765928008</v>
      </c>
      <c r="S598" s="26">
        <f t="shared" ca="1" si="311"/>
        <v>1.0694488585241866</v>
      </c>
      <c r="T598" s="26">
        <f t="shared" ca="1" si="312"/>
        <v>1.2970576373397538</v>
      </c>
      <c r="U598" s="26">
        <f t="shared" ca="1" si="313"/>
        <v>1.4712285017479745</v>
      </c>
      <c r="V598" s="26">
        <f t="shared" ca="1" si="314"/>
        <v>1.574622857310302</v>
      </c>
      <c r="W598" s="26">
        <f t="shared" ca="1" si="315"/>
        <v>1.7356290181765228</v>
      </c>
      <c r="X598" s="26">
        <f t="shared" ca="1" si="316"/>
        <v>2.1326159288290514</v>
      </c>
      <c r="Y598" s="26">
        <f t="shared" ca="1" si="317"/>
        <v>3.3324081791624458</v>
      </c>
      <c r="Z598" s="28">
        <f t="shared" ca="1" si="303"/>
        <v>1.8931999999999949E-2</v>
      </c>
      <c r="AA598" s="57">
        <f t="shared" ca="1" si="318"/>
        <v>2.2172200000000003E-2</v>
      </c>
      <c r="AB598" s="33">
        <f t="shared" ca="1" si="304"/>
        <v>1.1656799999999995E-2</v>
      </c>
      <c r="AD598" s="28">
        <f t="shared" ca="1" si="319"/>
        <v>1.3997575243851593E-2</v>
      </c>
      <c r="AE598" s="28">
        <f t="shared" ca="1" si="320"/>
        <v>1.5576060876019903E-2</v>
      </c>
      <c r="AF598" s="28">
        <f t="shared" ca="1" si="321"/>
        <v>9.6780165512711375E-3</v>
      </c>
      <c r="AG598" s="28">
        <f t="shared" ca="1" si="322"/>
        <v>1.8443861454579075E-2</v>
      </c>
      <c r="AH598" s="28">
        <f t="shared" ca="1" si="323"/>
        <v>1.8699077432484428E-2</v>
      </c>
      <c r="AI598" s="28">
        <f t="shared" ca="1" si="324"/>
        <v>2.3717503179339145E-2</v>
      </c>
      <c r="AJ598" s="28">
        <f t="shared" ca="1" si="325"/>
        <v>2.1330870701828961E-2</v>
      </c>
      <c r="AK598" s="28">
        <f t="shared" ca="1" si="326"/>
        <v>3.1008236740560181E-2</v>
      </c>
      <c r="AL598" s="28">
        <f t="shared" ca="1" si="327"/>
        <v>2.8195737768775115E-2</v>
      </c>
      <c r="AM598" s="28">
        <f t="shared" ca="1" si="328"/>
        <v>3.831742069207205E-2</v>
      </c>
      <c r="AN598" s="28">
        <f t="shared" ca="1" si="305"/>
        <v>1.8469761170487837E-2</v>
      </c>
      <c r="AO598" s="28">
        <f t="shared" ca="1" si="329"/>
        <v>2.1929970738820987E-2</v>
      </c>
      <c r="AP598" s="33">
        <f t="shared" ca="1" si="306"/>
        <v>1.1326608491602597E-2</v>
      </c>
      <c r="AQ598" s="54"/>
      <c r="AR598" s="53"/>
      <c r="AS598" s="53"/>
      <c r="AT598" s="53"/>
      <c r="AU598" s="53"/>
    </row>
    <row r="599" spans="1:51" ht="15" customHeight="1" x14ac:dyDescent="0.25">
      <c r="A599" s="31">
        <f t="shared" ca="1" si="300"/>
        <v>27851</v>
      </c>
      <c r="B599" s="32">
        <f t="shared" ca="1" si="301"/>
        <v>1976</v>
      </c>
      <c r="C599" s="32">
        <f t="shared" ca="1" si="302"/>
        <v>4</v>
      </c>
      <c r="D599" s="48">
        <f>RAWDATA!A601</f>
        <v>197604</v>
      </c>
      <c r="E599" s="48">
        <f t="shared" ca="1" si="330"/>
        <v>-1.2172000000000001</v>
      </c>
      <c r="F599" s="48">
        <f t="shared" ca="1" si="307"/>
        <v>-0.69979999999999998</v>
      </c>
      <c r="G599" s="48">
        <f t="shared" ca="1" si="307"/>
        <v>-0.36290000000000006</v>
      </c>
      <c r="H599" s="48">
        <f t="shared" ca="1" si="307"/>
        <v>-0.45129999999999998</v>
      </c>
      <c r="I599" s="48">
        <f t="shared" ca="1" si="307"/>
        <v>-0.97400000000000009</v>
      </c>
      <c r="J599" s="48">
        <f t="shared" ca="1" si="307"/>
        <v>-0.42299999999999999</v>
      </c>
      <c r="K599" s="48">
        <f t="shared" ca="1" si="307"/>
        <v>-0.88019999999999998</v>
      </c>
      <c r="L599" s="48">
        <f t="shared" ca="1" si="307"/>
        <v>-0.67880000000000007</v>
      </c>
      <c r="M599" s="48">
        <f t="shared" ca="1" si="307"/>
        <v>-0.19120000000000004</v>
      </c>
      <c r="N599" s="48">
        <f t="shared" ca="1" si="307"/>
        <v>-0.73719999999999997</v>
      </c>
      <c r="P599" s="26">
        <f t="shared" ca="1" si="308"/>
        <v>0.48105924813941225</v>
      </c>
      <c r="Q599" s="26">
        <f t="shared" ca="1" si="309"/>
        <v>0.75230528566085908</v>
      </c>
      <c r="R599" s="26">
        <f t="shared" ca="1" si="310"/>
        <v>1.0409119487649454</v>
      </c>
      <c r="S599" s="26">
        <f t="shared" ca="1" si="311"/>
        <v>1.0646224358256668</v>
      </c>
      <c r="T599" s="26">
        <f t="shared" ca="1" si="312"/>
        <v>1.2844242959520646</v>
      </c>
      <c r="U599" s="26">
        <f t="shared" ca="1" si="313"/>
        <v>1.4650052051855806</v>
      </c>
      <c r="V599" s="26">
        <f t="shared" ca="1" si="314"/>
        <v>1.5607630269202568</v>
      </c>
      <c r="W599" s="26">
        <f t="shared" ca="1" si="315"/>
        <v>1.7238475684011405</v>
      </c>
      <c r="X599" s="26">
        <f t="shared" ca="1" si="316"/>
        <v>2.1285383671731304</v>
      </c>
      <c r="Y599" s="26">
        <f t="shared" ca="1" si="317"/>
        <v>3.3078416660656602</v>
      </c>
      <c r="Z599" s="28">
        <f t="shared" ca="1" si="303"/>
        <v>4.9429999999999752E-3</v>
      </c>
      <c r="AA599" s="57">
        <f t="shared" ca="1" si="318"/>
        <v>-6.6155999999999993E-3</v>
      </c>
      <c r="AB599" s="33">
        <f t="shared" ca="1" si="304"/>
        <v>1.9736000000000198E-3</v>
      </c>
      <c r="AD599" s="28">
        <f t="shared" ca="1" si="319"/>
        <v>-1.2246685458355987E-2</v>
      </c>
      <c r="AE599" s="28">
        <f t="shared" ca="1" si="320"/>
        <v>-7.0226008403018667E-3</v>
      </c>
      <c r="AF599" s="28">
        <f t="shared" ca="1" si="321"/>
        <v>-3.6356007948619598E-3</v>
      </c>
      <c r="AG599" s="28">
        <f t="shared" ca="1" si="322"/>
        <v>-4.5232143275925575E-3</v>
      </c>
      <c r="AH599" s="28">
        <f t="shared" ca="1" si="323"/>
        <v>-9.7877440711152466E-3</v>
      </c>
      <c r="AI599" s="28">
        <f t="shared" ca="1" si="324"/>
        <v>-4.2389717592997336E-3</v>
      </c>
      <c r="AJ599" s="28">
        <f t="shared" ca="1" si="325"/>
        <v>-8.8409664254950546E-3</v>
      </c>
      <c r="AK599" s="28">
        <f t="shared" ca="1" si="326"/>
        <v>-6.811143262435199E-3</v>
      </c>
      <c r="AL599" s="28">
        <f t="shared" ca="1" si="327"/>
        <v>-1.9138302052736577E-3</v>
      </c>
      <c r="AM599" s="28">
        <f t="shared" ca="1" si="328"/>
        <v>-7.3993074819449648E-3</v>
      </c>
      <c r="AN599" s="28">
        <f t="shared" ca="1" si="305"/>
        <v>4.9780743057196144E-3</v>
      </c>
      <c r="AO599" s="28">
        <f t="shared" ca="1" si="329"/>
        <v>-6.6375800762411069E-3</v>
      </c>
      <c r="AP599" s="33">
        <f t="shared" ca="1" si="306"/>
        <v>1.9810112326317953E-3</v>
      </c>
      <c r="AQ599" s="54"/>
      <c r="AR599" s="53"/>
      <c r="AS599" s="53"/>
      <c r="AT599" s="53"/>
      <c r="AU599" s="53"/>
    </row>
    <row r="600" spans="1:51" ht="15" customHeight="1" x14ac:dyDescent="0.25">
      <c r="A600" s="31">
        <f t="shared" ca="1" si="300"/>
        <v>27881</v>
      </c>
      <c r="B600" s="32">
        <f t="shared" ca="1" si="301"/>
        <v>1976</v>
      </c>
      <c r="C600" s="32">
        <f t="shared" ca="1" si="302"/>
        <v>5</v>
      </c>
      <c r="D600" s="48">
        <f>RAWDATA!A602</f>
        <v>197605</v>
      </c>
      <c r="E600" s="48">
        <f t="shared" ca="1" si="330"/>
        <v>-1.6444000000000001</v>
      </c>
      <c r="F600" s="48">
        <f t="shared" ca="1" si="307"/>
        <v>-1.1427</v>
      </c>
      <c r="G600" s="48">
        <f t="shared" ca="1" si="307"/>
        <v>-1.0922000000000001</v>
      </c>
      <c r="H600" s="48">
        <f t="shared" ca="1" si="307"/>
        <v>-1.5609999999999999</v>
      </c>
      <c r="I600" s="48">
        <f t="shared" ca="1" si="307"/>
        <v>-1.1612</v>
      </c>
      <c r="J600" s="48">
        <f t="shared" ca="1" si="307"/>
        <v>-1.3713</v>
      </c>
      <c r="K600" s="48">
        <f t="shared" ca="1" si="307"/>
        <v>-2.1848000000000001</v>
      </c>
      <c r="L600" s="48">
        <f t="shared" ca="1" si="307"/>
        <v>-2.5082000000000004</v>
      </c>
      <c r="M600" s="48">
        <f t="shared" ca="1" si="307"/>
        <v>-2.9392</v>
      </c>
      <c r="N600" s="48">
        <f t="shared" ca="1" si="307"/>
        <v>-3.7943000000000002</v>
      </c>
      <c r="P600" s="26">
        <f t="shared" ca="1" si="308"/>
        <v>0.47314870986300778</v>
      </c>
      <c r="Q600" s="26">
        <f t="shared" ca="1" si="309"/>
        <v>0.74370869316161248</v>
      </c>
      <c r="R600" s="26">
        <f t="shared" ca="1" si="310"/>
        <v>1.0295431084605347</v>
      </c>
      <c r="S600" s="26">
        <f t="shared" ca="1" si="311"/>
        <v>1.0480036796024281</v>
      </c>
      <c r="T600" s="26">
        <f t="shared" ca="1" si="312"/>
        <v>1.2695095610274694</v>
      </c>
      <c r="U600" s="26">
        <f t="shared" ca="1" si="313"/>
        <v>1.4449155888068708</v>
      </c>
      <c r="V600" s="26">
        <f t="shared" ca="1" si="314"/>
        <v>1.5266634763081031</v>
      </c>
      <c r="W600" s="26">
        <f t="shared" ca="1" si="315"/>
        <v>1.6806100236905031</v>
      </c>
      <c r="X600" s="26">
        <f t="shared" ca="1" si="316"/>
        <v>2.0659763674851779</v>
      </c>
      <c r="Y600" s="26">
        <f t="shared" ca="1" si="317"/>
        <v>3.1823322297301306</v>
      </c>
      <c r="Z600" s="28">
        <f t="shared" ca="1" si="303"/>
        <v>-1.9732000000000027E-2</v>
      </c>
      <c r="AA600" s="57">
        <f t="shared" ca="1" si="318"/>
        <v>-1.9399299999999998E-2</v>
      </c>
      <c r="AB600" s="33">
        <f t="shared" ca="1" si="304"/>
        <v>-1.4268200000000019E-2</v>
      </c>
      <c r="AD600" s="28">
        <f t="shared" ca="1" si="319"/>
        <v>-1.6580703272235847E-2</v>
      </c>
      <c r="AE600" s="28">
        <f t="shared" ca="1" si="320"/>
        <v>-1.1492789831622755E-2</v>
      </c>
      <c r="AF600" s="28">
        <f t="shared" ca="1" si="321"/>
        <v>-1.098208292633338E-2</v>
      </c>
      <c r="AG600" s="28">
        <f t="shared" ca="1" si="322"/>
        <v>-1.5733118988999682E-2</v>
      </c>
      <c r="AH600" s="28">
        <f t="shared" ca="1" si="323"/>
        <v>-1.1679945775053097E-2</v>
      </c>
      <c r="AI600" s="28">
        <f t="shared" ca="1" si="324"/>
        <v>-1.3807891682915624E-2</v>
      </c>
      <c r="AJ600" s="28">
        <f t="shared" ca="1" si="325"/>
        <v>-2.2090201800731988E-2</v>
      </c>
      <c r="AK600" s="28">
        <f t="shared" ca="1" si="326"/>
        <v>-2.540191408521144E-2</v>
      </c>
      <c r="AL600" s="28">
        <f t="shared" ca="1" si="327"/>
        <v>-2.9832599720653517E-2</v>
      </c>
      <c r="AM600" s="28">
        <f t="shared" ca="1" si="328"/>
        <v>-3.8681578512483369E-2</v>
      </c>
      <c r="AN600" s="28">
        <f t="shared" ca="1" si="305"/>
        <v>-2.022034256463914E-2</v>
      </c>
      <c r="AO600" s="28">
        <f t="shared" ca="1" si="329"/>
        <v>-1.958993591659489E-2</v>
      </c>
      <c r="AP600" s="33">
        <f t="shared" ca="1" si="306"/>
        <v>-1.466715319997355E-2</v>
      </c>
      <c r="AQ600" s="54"/>
      <c r="AR600" s="53"/>
      <c r="AS600" s="53"/>
      <c r="AT600" s="53"/>
      <c r="AU600" s="53"/>
    </row>
    <row r="601" spans="1:51" ht="15" customHeight="1" x14ac:dyDescent="0.25">
      <c r="A601" s="31">
        <f t="shared" ca="1" si="300"/>
        <v>27912</v>
      </c>
      <c r="B601" s="32">
        <f t="shared" ca="1" si="301"/>
        <v>1976</v>
      </c>
      <c r="C601" s="32">
        <f t="shared" ca="1" si="302"/>
        <v>6</v>
      </c>
      <c r="D601" s="48">
        <f>RAWDATA!A603</f>
        <v>197606</v>
      </c>
      <c r="E601" s="48">
        <f t="shared" ca="1" si="330"/>
        <v>2.3711000000000002</v>
      </c>
      <c r="F601" s="48">
        <f t="shared" ca="1" si="307"/>
        <v>3.5356000000000001</v>
      </c>
      <c r="G601" s="48">
        <f t="shared" ca="1" si="307"/>
        <v>3.6092000000000004</v>
      </c>
      <c r="H601" s="48">
        <f t="shared" ca="1" si="307"/>
        <v>2.3624999999999998</v>
      </c>
      <c r="I601" s="48">
        <f t="shared" ca="1" si="307"/>
        <v>2.984</v>
      </c>
      <c r="J601" s="48">
        <f t="shared" ca="1" si="307"/>
        <v>3.3634000000000004</v>
      </c>
      <c r="K601" s="48">
        <f t="shared" ca="1" si="307"/>
        <v>2.5903</v>
      </c>
      <c r="L601" s="48">
        <f t="shared" ca="1" si="307"/>
        <v>3.1919</v>
      </c>
      <c r="M601" s="48">
        <f t="shared" ca="1" si="307"/>
        <v>2.8729</v>
      </c>
      <c r="N601" s="48">
        <f t="shared" ca="1" si="307"/>
        <v>3.1219999999999999</v>
      </c>
      <c r="P601" s="26">
        <f t="shared" ca="1" si="308"/>
        <v>0.48436753892256956</v>
      </c>
      <c r="Q601" s="26">
        <f t="shared" ca="1" si="309"/>
        <v>0.77000325771703437</v>
      </c>
      <c r="R601" s="26">
        <f t="shared" ca="1" si="310"/>
        <v>1.0667013783310924</v>
      </c>
      <c r="S601" s="26">
        <f t="shared" ca="1" si="311"/>
        <v>1.0727627665330355</v>
      </c>
      <c r="T601" s="26">
        <f t="shared" ca="1" si="312"/>
        <v>1.3073917263285291</v>
      </c>
      <c r="U601" s="26">
        <f t="shared" ca="1" si="313"/>
        <v>1.493513879720801</v>
      </c>
      <c r="V601" s="26">
        <f t="shared" ca="1" si="314"/>
        <v>1.5662086403349118</v>
      </c>
      <c r="W601" s="26">
        <f t="shared" ca="1" si="315"/>
        <v>1.7342534150366802</v>
      </c>
      <c r="X601" s="26">
        <f t="shared" ca="1" si="316"/>
        <v>2.1253298025466596</v>
      </c>
      <c r="Y601" s="26">
        <f t="shared" ca="1" si="317"/>
        <v>3.2816846419423054</v>
      </c>
      <c r="Z601" s="28">
        <f t="shared" ca="1" si="303"/>
        <v>4.4100000000002471E-4</v>
      </c>
      <c r="AA601" s="57">
        <f t="shared" ca="1" si="318"/>
        <v>3.0002900000000006E-2</v>
      </c>
      <c r="AB601" s="33">
        <f t="shared" ca="1" si="304"/>
        <v>-2.8399999999990932E-5</v>
      </c>
      <c r="AD601" s="28">
        <f t="shared" ca="1" si="319"/>
        <v>2.3434260221404914E-2</v>
      </c>
      <c r="AE601" s="28">
        <f t="shared" ca="1" si="320"/>
        <v>3.474532892884441E-2</v>
      </c>
      <c r="AF601" s="28">
        <f t="shared" ca="1" si="321"/>
        <v>3.5455942983333544E-2</v>
      </c>
      <c r="AG601" s="28">
        <f t="shared" ca="1" si="322"/>
        <v>2.3350248608215274E-2</v>
      </c>
      <c r="AH601" s="28">
        <f t="shared" ca="1" si="323"/>
        <v>2.9403450369241989E-2</v>
      </c>
      <c r="AI601" s="28">
        <f t="shared" ca="1" si="324"/>
        <v>3.3080748242022409E-2</v>
      </c>
      <c r="AJ601" s="28">
        <f t="shared" ca="1" si="325"/>
        <v>2.5573200368878314E-2</v>
      </c>
      <c r="AK601" s="28">
        <f t="shared" ca="1" si="326"/>
        <v>3.1420175606904535E-2</v>
      </c>
      <c r="AL601" s="28">
        <f t="shared" ca="1" si="327"/>
        <v>2.8324059678070144E-2</v>
      </c>
      <c r="AM601" s="28">
        <f t="shared" ca="1" si="328"/>
        <v>3.0742567334514102E-2</v>
      </c>
      <c r="AN601" s="28">
        <f t="shared" ca="1" si="305"/>
        <v>4.4351893116746297E-4</v>
      </c>
      <c r="AO601" s="28">
        <f t="shared" ca="1" si="329"/>
        <v>2.9561617771561324E-2</v>
      </c>
      <c r="AP601" s="33">
        <f t="shared" ca="1" si="306"/>
        <v>-2.8304265269198797E-5</v>
      </c>
      <c r="AQ601" s="54"/>
      <c r="AR601" s="53"/>
      <c r="AS601" s="53"/>
      <c r="AT601" s="53"/>
      <c r="AU601" s="53"/>
    </row>
    <row r="602" spans="1:51" ht="15" customHeight="1" x14ac:dyDescent="0.25">
      <c r="A602" s="31">
        <f t="shared" ca="1" si="300"/>
        <v>27942</v>
      </c>
      <c r="B602" s="32">
        <f t="shared" ca="1" si="301"/>
        <v>1976</v>
      </c>
      <c r="C602" s="32">
        <f t="shared" ca="1" si="302"/>
        <v>7</v>
      </c>
      <c r="D602" s="48">
        <f>RAWDATA!A604</f>
        <v>197607</v>
      </c>
      <c r="E602" s="48">
        <f t="shared" ca="1" si="330"/>
        <v>-1.2543</v>
      </c>
      <c r="F602" s="48">
        <f t="shared" ca="1" si="307"/>
        <v>-0.85760000000000014</v>
      </c>
      <c r="G602" s="48">
        <f t="shared" ca="1" si="307"/>
        <v>-0.20549999999999999</v>
      </c>
      <c r="H602" s="48">
        <f t="shared" ca="1" si="307"/>
        <v>-0.1973</v>
      </c>
      <c r="I602" s="48">
        <f t="shared" ca="1" si="307"/>
        <v>0.37390000000000001</v>
      </c>
      <c r="J602" s="48">
        <f t="shared" ca="1" si="307"/>
        <v>0.85530000000000006</v>
      </c>
      <c r="K602" s="48">
        <f t="shared" ca="1" si="307"/>
        <v>1.0652999999999999</v>
      </c>
      <c r="L602" s="48">
        <f t="shared" ca="1" si="307"/>
        <v>0.49249999999999994</v>
      </c>
      <c r="M602" s="48">
        <f t="shared" ca="1" si="307"/>
        <v>0.57050000000000001</v>
      </c>
      <c r="N602" s="48">
        <f t="shared" ca="1" si="307"/>
        <v>0.61370000000000002</v>
      </c>
      <c r="P602" s="26">
        <f t="shared" ca="1" si="308"/>
        <v>0.47829211688186379</v>
      </c>
      <c r="Q602" s="26">
        <f t="shared" ca="1" si="309"/>
        <v>0.76339970977885308</v>
      </c>
      <c r="R602" s="26">
        <f t="shared" ca="1" si="310"/>
        <v>1.064509306998622</v>
      </c>
      <c r="S602" s="26">
        <f t="shared" ca="1" si="311"/>
        <v>1.0706462055946657</v>
      </c>
      <c r="T602" s="26">
        <f t="shared" ca="1" si="312"/>
        <v>1.3122800639932715</v>
      </c>
      <c r="U602" s="26">
        <f t="shared" ca="1" si="313"/>
        <v>1.5062879039340531</v>
      </c>
      <c r="V602" s="26">
        <f t="shared" ca="1" si="314"/>
        <v>1.5828934609803997</v>
      </c>
      <c r="W602" s="26">
        <f t="shared" ca="1" si="315"/>
        <v>1.7427946131057359</v>
      </c>
      <c r="X602" s="26">
        <f t="shared" ca="1" si="316"/>
        <v>2.1374548090701886</v>
      </c>
      <c r="Y602" s="26">
        <f t="shared" ca="1" si="317"/>
        <v>3.3018243405899055</v>
      </c>
      <c r="Z602" s="28">
        <f t="shared" ca="1" si="303"/>
        <v>1.6480500000000065E-2</v>
      </c>
      <c r="AA602" s="57">
        <f t="shared" ca="1" si="318"/>
        <v>1.4565000000000001E-3</v>
      </c>
      <c r="AB602" s="33">
        <f t="shared" ca="1" si="304"/>
        <v>4.4645000000000648E-3</v>
      </c>
      <c r="AD602" s="28">
        <f t="shared" ca="1" si="319"/>
        <v>-1.2622327458738276E-2</v>
      </c>
      <c r="AE602" s="28">
        <f t="shared" ca="1" si="320"/>
        <v>-8.6129854982393127E-3</v>
      </c>
      <c r="AF602" s="28">
        <f t="shared" ca="1" si="321"/>
        <v>-2.05711440973787E-3</v>
      </c>
      <c r="AG602" s="28">
        <f t="shared" ca="1" si="322"/>
        <v>-1.9749489284125437E-3</v>
      </c>
      <c r="AH602" s="28">
        <f t="shared" ca="1" si="323"/>
        <v>3.7320273146754963E-3</v>
      </c>
      <c r="AI602" s="28">
        <f t="shared" ca="1" si="324"/>
        <v>8.5166303282290176E-3</v>
      </c>
      <c r="AJ602" s="28">
        <f t="shared" ca="1" si="325"/>
        <v>1.0596656593146077E-2</v>
      </c>
      <c r="AK602" s="28">
        <f t="shared" ca="1" si="326"/>
        <v>4.9129118606444158E-3</v>
      </c>
      <c r="AL602" s="28">
        <f t="shared" ca="1" si="327"/>
        <v>5.6887881174683564E-3</v>
      </c>
      <c r="AM602" s="28">
        <f t="shared" ca="1" si="328"/>
        <v>6.118245308082324E-3</v>
      </c>
      <c r="AN602" s="28">
        <f t="shared" ca="1" si="305"/>
        <v>1.6521173191264133E-2</v>
      </c>
      <c r="AO602" s="28">
        <f t="shared" ca="1" si="329"/>
        <v>1.4554403326871423E-3</v>
      </c>
      <c r="AP602" s="33">
        <f t="shared" ca="1" si="306"/>
        <v>4.4480763800881975E-3</v>
      </c>
      <c r="AQ602" s="54"/>
      <c r="AR602" s="53"/>
      <c r="AS602" s="53"/>
      <c r="AT602" s="53"/>
      <c r="AU602" s="53"/>
    </row>
    <row r="603" spans="1:51" ht="15" customHeight="1" x14ac:dyDescent="0.25">
      <c r="A603" s="31">
        <f t="shared" ca="1" si="300"/>
        <v>27973</v>
      </c>
      <c r="B603" s="32">
        <f t="shared" ca="1" si="301"/>
        <v>1976</v>
      </c>
      <c r="C603" s="32">
        <f t="shared" ca="1" si="302"/>
        <v>8</v>
      </c>
      <c r="D603" s="48">
        <f>RAWDATA!A605</f>
        <v>197608</v>
      </c>
      <c r="E603" s="48">
        <f t="shared" ca="1" si="330"/>
        <v>-2.8380999999999998</v>
      </c>
      <c r="F603" s="48">
        <f t="shared" ca="1" si="307"/>
        <v>-2.1374</v>
      </c>
      <c r="G603" s="48">
        <f t="shared" ca="1" si="307"/>
        <v>-0.75350000000000006</v>
      </c>
      <c r="H603" s="48">
        <f t="shared" ca="1" si="307"/>
        <v>-0.70760000000000001</v>
      </c>
      <c r="I603" s="48">
        <f t="shared" ca="1" si="307"/>
        <v>-0.36580000000000001</v>
      </c>
      <c r="J603" s="48">
        <f t="shared" ca="1" si="307"/>
        <v>-1.4787000000000001</v>
      </c>
      <c r="K603" s="48">
        <f t="shared" ca="1" si="307"/>
        <v>-1.1461000000000001</v>
      </c>
      <c r="L603" s="48">
        <f t="shared" ca="1" si="307"/>
        <v>-1.5052000000000001</v>
      </c>
      <c r="M603" s="48">
        <f t="shared" ca="1" si="307"/>
        <v>-1.7401</v>
      </c>
      <c r="N603" s="48">
        <f t="shared" ca="1" si="307"/>
        <v>-2.5963000000000003</v>
      </c>
      <c r="P603" s="26">
        <f t="shared" ca="1" si="308"/>
        <v>0.46471770831263964</v>
      </c>
      <c r="Q603" s="26">
        <f t="shared" ca="1" si="309"/>
        <v>0.74708280438203989</v>
      </c>
      <c r="R603" s="26">
        <f t="shared" ca="1" si="310"/>
        <v>1.0564882293703874</v>
      </c>
      <c r="S603" s="26">
        <f t="shared" ca="1" si="311"/>
        <v>1.0630703130438779</v>
      </c>
      <c r="T603" s="26">
        <f t="shared" ca="1" si="312"/>
        <v>1.3074797435191841</v>
      </c>
      <c r="U603" s="26">
        <f t="shared" ca="1" si="313"/>
        <v>1.4840144246985802</v>
      </c>
      <c r="V603" s="26">
        <f t="shared" ca="1" si="314"/>
        <v>1.5647519190241033</v>
      </c>
      <c r="W603" s="26">
        <f t="shared" ca="1" si="315"/>
        <v>1.7165620685892684</v>
      </c>
      <c r="X603" s="26">
        <f t="shared" ca="1" si="316"/>
        <v>2.1002609579375582</v>
      </c>
      <c r="Y603" s="26">
        <f t="shared" ca="1" si="317"/>
        <v>3.2160990752351699</v>
      </c>
      <c r="Z603" s="28">
        <f t="shared" ca="1" si="303"/>
        <v>3.1955000000000178E-3</v>
      </c>
      <c r="AA603" s="57">
        <f t="shared" ca="1" si="318"/>
        <v>-1.5268800000000003E-2</v>
      </c>
      <c r="AB603" s="33">
        <f t="shared" ca="1" si="304"/>
        <v>-6.4131999999999766E-3</v>
      </c>
      <c r="AD603" s="28">
        <f t="shared" ca="1" si="319"/>
        <v>-2.8791526672742106E-2</v>
      </c>
      <c r="AE603" s="28">
        <f t="shared" ca="1" si="320"/>
        <v>-2.1605731912710903E-2</v>
      </c>
      <c r="AF603" s="28">
        <f t="shared" ca="1" si="321"/>
        <v>-7.563531526225257E-3</v>
      </c>
      <c r="AG603" s="28">
        <f t="shared" ca="1" si="322"/>
        <v>-7.1011536162261767E-3</v>
      </c>
      <c r="AH603" s="28">
        <f t="shared" ca="1" si="323"/>
        <v>-3.6647068427494308E-3</v>
      </c>
      <c r="AI603" s="28">
        <f t="shared" ca="1" si="324"/>
        <v>-1.4897417532514889E-2</v>
      </c>
      <c r="AJ603" s="28">
        <f t="shared" ca="1" si="325"/>
        <v>-1.1527183431988785E-2</v>
      </c>
      <c r="AK603" s="28">
        <f t="shared" ca="1" si="326"/>
        <v>-1.5166431081760958E-2</v>
      </c>
      <c r="AL603" s="28">
        <f t="shared" ca="1" si="327"/>
        <v>-1.7554176956228362E-2</v>
      </c>
      <c r="AM603" s="28">
        <f t="shared" ca="1" si="328"/>
        <v>-2.6305988381444084E-2</v>
      </c>
      <c r="AN603" s="28">
        <f t="shared" ca="1" si="305"/>
        <v>3.2685466238902804E-3</v>
      </c>
      <c r="AO603" s="28">
        <f t="shared" ca="1" si="329"/>
        <v>-1.5386568453243113E-2</v>
      </c>
      <c r="AP603" s="33">
        <f t="shared" ca="1" si="306"/>
        <v>-6.5435142155931096E-3</v>
      </c>
      <c r="AQ603" s="54"/>
      <c r="AR603" s="53"/>
      <c r="AS603" s="53"/>
      <c r="AT603" s="53"/>
      <c r="AU603" s="53"/>
    </row>
    <row r="604" spans="1:51" ht="15" customHeight="1" x14ac:dyDescent="0.25">
      <c r="A604" s="31">
        <f t="shared" ca="1" si="300"/>
        <v>28004</v>
      </c>
      <c r="B604" s="32">
        <f t="shared" ca="1" si="301"/>
        <v>1976</v>
      </c>
      <c r="C604" s="32">
        <f t="shared" ca="1" si="302"/>
        <v>9</v>
      </c>
      <c r="D604" s="48">
        <f>RAWDATA!A606</f>
        <v>197609</v>
      </c>
      <c r="E604" s="48">
        <f t="shared" ca="1" si="330"/>
        <v>1.0895999999999999</v>
      </c>
      <c r="F604" s="48">
        <f t="shared" ca="1" si="307"/>
        <v>2.1355</v>
      </c>
      <c r="G604" s="48">
        <f t="shared" ca="1" si="307"/>
        <v>2.2492000000000001</v>
      </c>
      <c r="H604" s="48">
        <f t="shared" ca="1" si="307"/>
        <v>1.6701000000000001</v>
      </c>
      <c r="I604" s="48">
        <f t="shared" ca="1" si="307"/>
        <v>2.0723000000000003</v>
      </c>
      <c r="J604" s="48">
        <f t="shared" ca="1" si="307"/>
        <v>1.7132000000000001</v>
      </c>
      <c r="K604" s="48">
        <f t="shared" ca="1" si="307"/>
        <v>2.0104000000000002</v>
      </c>
      <c r="L604" s="48">
        <f t="shared" ca="1" si="307"/>
        <v>2.0085999999999999</v>
      </c>
      <c r="M604" s="48">
        <f t="shared" ca="1" si="307"/>
        <v>1.9111000000000002</v>
      </c>
      <c r="N604" s="48">
        <f t="shared" ca="1" si="307"/>
        <v>1.6541999999999999</v>
      </c>
      <c r="P604" s="26">
        <f t="shared" ca="1" si="308"/>
        <v>0.46978127246241419</v>
      </c>
      <c r="Q604" s="26">
        <f t="shared" ca="1" si="309"/>
        <v>0.76303675766961832</v>
      </c>
      <c r="R604" s="26">
        <f t="shared" ca="1" si="310"/>
        <v>1.0802507626253861</v>
      </c>
      <c r="S604" s="26">
        <f t="shared" ca="1" si="311"/>
        <v>1.0808246503420238</v>
      </c>
      <c r="T604" s="26">
        <f t="shared" ca="1" si="312"/>
        <v>1.3345746462441321</v>
      </c>
      <c r="U604" s="26">
        <f t="shared" ca="1" si="313"/>
        <v>1.5094385598225162</v>
      </c>
      <c r="V604" s="26">
        <f t="shared" ca="1" si="314"/>
        <v>1.5962096916041637</v>
      </c>
      <c r="W604" s="26">
        <f t="shared" ca="1" si="315"/>
        <v>1.7510409342989526</v>
      </c>
      <c r="X604" s="26">
        <f t="shared" ca="1" si="316"/>
        <v>2.140399045104703</v>
      </c>
      <c r="Y604" s="26">
        <f t="shared" ca="1" si="317"/>
        <v>3.2692997861377102</v>
      </c>
      <c r="Z604" s="28">
        <f t="shared" ca="1" si="303"/>
        <v>1.7010000000000636E-3</v>
      </c>
      <c r="AA604" s="57">
        <f t="shared" ca="1" si="318"/>
        <v>1.8514199999999998E-2</v>
      </c>
      <c r="AB604" s="33">
        <f t="shared" ca="1" si="304"/>
        <v>-6.8769999999991963E-4</v>
      </c>
      <c r="AD604" s="28">
        <f t="shared" ca="1" si="319"/>
        <v>1.0837066299930705E-2</v>
      </c>
      <c r="AE604" s="28">
        <f t="shared" ca="1" si="320"/>
        <v>2.1130177084436076E-2</v>
      </c>
      <c r="AF604" s="28">
        <f t="shared" ca="1" si="321"/>
        <v>2.2242784943332178E-2</v>
      </c>
      <c r="AG604" s="28">
        <f t="shared" ca="1" si="322"/>
        <v>1.6563071872803696E-2</v>
      </c>
      <c r="AH604" s="28">
        <f t="shared" ca="1" si="323"/>
        <v>2.0511199728842116E-2</v>
      </c>
      <c r="AI604" s="28">
        <f t="shared" ca="1" si="324"/>
        <v>1.6986902154298426E-2</v>
      </c>
      <c r="AJ604" s="28">
        <f t="shared" ca="1" si="325"/>
        <v>1.9904582882845873E-2</v>
      </c>
      <c r="AK604" s="28">
        <f t="shared" ca="1" si="326"/>
        <v>1.9886937467467582E-2</v>
      </c>
      <c r="AL604" s="28">
        <f t="shared" ca="1" si="327"/>
        <v>1.8930678631957857E-2</v>
      </c>
      <c r="AM604" s="28">
        <f t="shared" ca="1" si="328"/>
        <v>1.6406671481582254E-2</v>
      </c>
      <c r="AN604" s="28">
        <f t="shared" ca="1" si="305"/>
        <v>1.6850533645866653E-3</v>
      </c>
      <c r="AO604" s="28">
        <f t="shared" ca="1" si="329"/>
        <v>1.8344898659207746E-2</v>
      </c>
      <c r="AP604" s="33">
        <f t="shared" ca="1" si="306"/>
        <v>-6.7622360243769011E-4</v>
      </c>
      <c r="AQ604" s="54"/>
      <c r="AR604" s="53"/>
      <c r="AS604" s="53"/>
      <c r="AT604" s="53"/>
      <c r="AU604" s="53"/>
    </row>
    <row r="605" spans="1:51" ht="15" customHeight="1" x14ac:dyDescent="0.25">
      <c r="A605" s="31">
        <f t="shared" ca="1" si="300"/>
        <v>28034</v>
      </c>
      <c r="B605" s="32">
        <f t="shared" ca="1" si="301"/>
        <v>1976</v>
      </c>
      <c r="C605" s="32">
        <f t="shared" ca="1" si="302"/>
        <v>10</v>
      </c>
      <c r="D605" s="48">
        <f>RAWDATA!A607</f>
        <v>197610</v>
      </c>
      <c r="E605" s="48">
        <f t="shared" ca="1" si="330"/>
        <v>-2.9649999999999999</v>
      </c>
      <c r="F605" s="48">
        <f t="shared" ca="1" si="307"/>
        <v>-2.0828000000000002</v>
      </c>
      <c r="G605" s="48">
        <f t="shared" ca="1" si="307"/>
        <v>-2.02</v>
      </c>
      <c r="H605" s="48">
        <f t="shared" ca="1" si="307"/>
        <v>-1.9619000000000002</v>
      </c>
      <c r="I605" s="48">
        <f t="shared" ca="1" si="307"/>
        <v>-1.8844000000000003</v>
      </c>
      <c r="J605" s="48">
        <f t="shared" ca="1" si="307"/>
        <v>-1.8390000000000002</v>
      </c>
      <c r="K605" s="48">
        <f t="shared" ca="1" si="307"/>
        <v>-2.0498000000000003</v>
      </c>
      <c r="L605" s="48">
        <f t="shared" ca="1" si="307"/>
        <v>-2.1692</v>
      </c>
      <c r="M605" s="48">
        <f t="shared" ca="1" si="307"/>
        <v>-1.9736000000000002</v>
      </c>
      <c r="N605" s="48">
        <f t="shared" ca="1" si="307"/>
        <v>-2.3587000000000002</v>
      </c>
      <c r="P605" s="26">
        <f t="shared" ca="1" si="308"/>
        <v>0.45585225773390364</v>
      </c>
      <c r="Q605" s="26">
        <f t="shared" ca="1" si="309"/>
        <v>0.74714422808087555</v>
      </c>
      <c r="R605" s="26">
        <f t="shared" ca="1" si="310"/>
        <v>1.0584296972203533</v>
      </c>
      <c r="S605" s="26">
        <f t="shared" ca="1" si="311"/>
        <v>1.0596199515269635</v>
      </c>
      <c r="T605" s="26">
        <f t="shared" ca="1" si="312"/>
        <v>1.3094259216103077</v>
      </c>
      <c r="U605" s="26">
        <f t="shared" ca="1" si="313"/>
        <v>1.48167998470738</v>
      </c>
      <c r="V605" s="26">
        <f t="shared" ca="1" si="314"/>
        <v>1.5634905853456615</v>
      </c>
      <c r="W605" s="26">
        <f t="shared" ca="1" si="315"/>
        <v>1.7130573543521397</v>
      </c>
      <c r="X605" s="26">
        <f t="shared" ca="1" si="316"/>
        <v>2.0981561295505164</v>
      </c>
      <c r="Y605" s="26">
        <f t="shared" ca="1" si="317"/>
        <v>3.1921868120820798</v>
      </c>
      <c r="Z605" s="28">
        <f t="shared" ca="1" si="303"/>
        <v>3.5774999999998447E-3</v>
      </c>
      <c r="AA605" s="57">
        <f t="shared" ca="1" si="318"/>
        <v>-2.1304400000000001E-2</v>
      </c>
      <c r="AB605" s="33">
        <f t="shared" ca="1" si="304"/>
        <v>-3.5710000000011011E-4</v>
      </c>
      <c r="AD605" s="28">
        <f t="shared" ca="1" si="319"/>
        <v>-3.0098447824032877E-2</v>
      </c>
      <c r="AE605" s="28">
        <f t="shared" ca="1" si="320"/>
        <v>-2.1047962404155469E-2</v>
      </c>
      <c r="AF605" s="28">
        <f t="shared" ca="1" si="321"/>
        <v>-2.040680977766262E-2</v>
      </c>
      <c r="AG605" s="28">
        <f t="shared" ca="1" si="322"/>
        <v>-1.9814007360932459E-2</v>
      </c>
      <c r="AH605" s="28">
        <f t="shared" ca="1" si="323"/>
        <v>-1.9023810652609736E-2</v>
      </c>
      <c r="AI605" s="28">
        <f t="shared" ca="1" si="324"/>
        <v>-1.8561198188264339E-2</v>
      </c>
      <c r="AJ605" s="28">
        <f t="shared" ca="1" si="325"/>
        <v>-2.0710999741535351E-2</v>
      </c>
      <c r="AK605" s="28">
        <f t="shared" ca="1" si="326"/>
        <v>-2.1930730101509373E-2</v>
      </c>
      <c r="AL605" s="28">
        <f t="shared" ca="1" si="327"/>
        <v>-1.9933355840783644E-2</v>
      </c>
      <c r="AM605" s="28">
        <f t="shared" ca="1" si="328"/>
        <v>-2.3869626336480109E-2</v>
      </c>
      <c r="AN605" s="28">
        <f t="shared" ca="1" si="305"/>
        <v>3.6717140254622985E-3</v>
      </c>
      <c r="AO605" s="28">
        <f t="shared" ca="1" si="329"/>
        <v>-2.15346143201504E-2</v>
      </c>
      <c r="AP605" s="33">
        <f t="shared" ca="1" si="306"/>
        <v>-3.6687676848147499E-4</v>
      </c>
      <c r="AQ605" s="54"/>
      <c r="AR605" s="53"/>
      <c r="AS605" s="53"/>
      <c r="AT605" s="53"/>
      <c r="AU605" s="53"/>
    </row>
    <row r="606" spans="1:51" ht="15" customHeight="1" x14ac:dyDescent="0.25">
      <c r="A606" s="31">
        <f t="shared" ca="1" si="300"/>
        <v>28065</v>
      </c>
      <c r="B606" s="32">
        <f t="shared" ca="1" si="301"/>
        <v>1976</v>
      </c>
      <c r="C606" s="32">
        <f t="shared" ca="1" si="302"/>
        <v>11</v>
      </c>
      <c r="D606" s="48">
        <f>RAWDATA!A608</f>
        <v>197611</v>
      </c>
      <c r="E606" s="48">
        <f t="shared" ca="1" si="330"/>
        <v>1.7787999999999999</v>
      </c>
      <c r="F606" s="48">
        <f t="shared" ca="1" si="307"/>
        <v>2.5796000000000001</v>
      </c>
      <c r="G606" s="48">
        <f t="shared" ca="1" si="307"/>
        <v>1.9233</v>
      </c>
      <c r="H606" s="48">
        <f t="shared" ca="1" si="307"/>
        <v>2.7002999999999999</v>
      </c>
      <c r="I606" s="48">
        <f t="shared" ca="1" si="307"/>
        <v>2.2295000000000003</v>
      </c>
      <c r="J606" s="48">
        <f t="shared" ca="1" si="307"/>
        <v>2.5242</v>
      </c>
      <c r="K606" s="48">
        <f t="shared" ca="1" si="307"/>
        <v>2.96</v>
      </c>
      <c r="L606" s="48">
        <f t="shared" ca="1" si="307"/>
        <v>2.8919000000000001</v>
      </c>
      <c r="M606" s="48">
        <f t="shared" ca="1" si="307"/>
        <v>3.0832000000000002</v>
      </c>
      <c r="N606" s="48">
        <f t="shared" ca="1" si="307"/>
        <v>3.2877000000000001</v>
      </c>
      <c r="P606" s="26">
        <f t="shared" ca="1" si="308"/>
        <v>0.46396095769447426</v>
      </c>
      <c r="Q606" s="26">
        <f t="shared" ca="1" si="309"/>
        <v>0.76641756058844979</v>
      </c>
      <c r="R606" s="26">
        <f t="shared" ca="1" si="310"/>
        <v>1.0787864755869925</v>
      </c>
      <c r="S606" s="26">
        <f t="shared" ca="1" si="311"/>
        <v>1.0882328690780463</v>
      </c>
      <c r="T606" s="26">
        <f t="shared" ca="1" si="312"/>
        <v>1.3386195725326093</v>
      </c>
      <c r="U606" s="26">
        <f t="shared" ca="1" si="313"/>
        <v>1.5190805508813636</v>
      </c>
      <c r="V606" s="26">
        <f t="shared" ca="1" si="314"/>
        <v>1.6097699066718931</v>
      </c>
      <c r="W606" s="26">
        <f t="shared" ca="1" si="315"/>
        <v>1.7625972599826492</v>
      </c>
      <c r="X606" s="26">
        <f t="shared" ca="1" si="316"/>
        <v>2.1628464793368178</v>
      </c>
      <c r="Y606" s="26">
        <f t="shared" ca="1" si="317"/>
        <v>3.2971363379029026</v>
      </c>
      <c r="Z606" s="28">
        <f t="shared" ca="1" si="303"/>
        <v>1.0062500000000085E-2</v>
      </c>
      <c r="AA606" s="57">
        <f t="shared" ca="1" si="318"/>
        <v>2.5958499999999999E-2</v>
      </c>
      <c r="AB606" s="33">
        <f t="shared" ca="1" si="304"/>
        <v>5.8960000000000089E-3</v>
      </c>
      <c r="AD606" s="28">
        <f t="shared" ca="1" si="319"/>
        <v>1.7631644967504408E-2</v>
      </c>
      <c r="AE606" s="28">
        <f t="shared" ca="1" si="320"/>
        <v>2.5468896569834608E-2</v>
      </c>
      <c r="AF606" s="28">
        <f t="shared" ca="1" si="321"/>
        <v>1.9050383647544661E-2</v>
      </c>
      <c r="AG606" s="28">
        <f t="shared" ca="1" si="322"/>
        <v>2.6644852071658204E-2</v>
      </c>
      <c r="AH606" s="28">
        <f t="shared" ca="1" si="323"/>
        <v>2.2050099836658954E-2</v>
      </c>
      <c r="AI606" s="28">
        <f t="shared" ca="1" si="324"/>
        <v>2.4928682284704025E-2</v>
      </c>
      <c r="AJ606" s="28">
        <f t="shared" ca="1" si="325"/>
        <v>2.9170377299779924E-2</v>
      </c>
      <c r="AK606" s="28">
        <f t="shared" ca="1" si="326"/>
        <v>2.8508736552384815E-2</v>
      </c>
      <c r="AL606" s="28">
        <f t="shared" ca="1" si="327"/>
        <v>3.0366243163659927E-2</v>
      </c>
      <c r="AM606" s="28">
        <f t="shared" ca="1" si="328"/>
        <v>3.2348112380069377E-2</v>
      </c>
      <c r="AN606" s="28">
        <f t="shared" ca="1" si="305"/>
        <v>9.8069070031951491E-3</v>
      </c>
      <c r="AO606" s="28">
        <f t="shared" ca="1" si="329"/>
        <v>2.5627297587441578E-2</v>
      </c>
      <c r="AP606" s="33">
        <f t="shared" ca="1" si="306"/>
        <v>5.7298801844230772E-3</v>
      </c>
      <c r="AQ606" s="54"/>
      <c r="AR606" s="53"/>
      <c r="AS606" s="53"/>
      <c r="AT606" s="53"/>
      <c r="AU606" s="53"/>
      <c r="AY606" s="29"/>
    </row>
    <row r="607" spans="1:51" ht="15" customHeight="1" x14ac:dyDescent="0.25">
      <c r="A607" s="31">
        <f t="shared" ca="1" si="300"/>
        <v>28095</v>
      </c>
      <c r="B607" s="32">
        <f t="shared" ca="1" si="301"/>
        <v>1976</v>
      </c>
      <c r="C607" s="32">
        <f t="shared" ca="1" si="302"/>
        <v>12</v>
      </c>
      <c r="D607" s="48">
        <f>RAWDATA!A609</f>
        <v>197612</v>
      </c>
      <c r="E607" s="48">
        <f t="shared" ca="1" si="330"/>
        <v>9.7188999999999997</v>
      </c>
      <c r="F607" s="48">
        <f t="shared" ca="1" si="307"/>
        <v>9.4497</v>
      </c>
      <c r="G607" s="48">
        <f t="shared" ca="1" si="307"/>
        <v>9.097900000000001</v>
      </c>
      <c r="H607" s="48">
        <f t="shared" ca="1" si="307"/>
        <v>9.1045000000000016</v>
      </c>
      <c r="I607" s="48">
        <f t="shared" ca="1" si="307"/>
        <v>8.6478999999999999</v>
      </c>
      <c r="J607" s="48">
        <f t="shared" ca="1" si="307"/>
        <v>9.2025000000000006</v>
      </c>
      <c r="K607" s="48">
        <f t="shared" ca="1" si="307"/>
        <v>9.5333000000000006</v>
      </c>
      <c r="L607" s="48">
        <f t="shared" ca="1" si="307"/>
        <v>9.9785000000000004</v>
      </c>
      <c r="M607" s="48">
        <f t="shared" ca="1" si="307"/>
        <v>10.5815</v>
      </c>
      <c r="N607" s="48">
        <f t="shared" ca="1" si="307"/>
        <v>12.424100000000001</v>
      </c>
      <c r="P607" s="26">
        <f t="shared" ca="1" si="308"/>
        <v>0.50905285921184251</v>
      </c>
      <c r="Q607" s="26">
        <f t="shared" ca="1" si="309"/>
        <v>0.83884172081137653</v>
      </c>
      <c r="R607" s="26">
        <f t="shared" ca="1" si="310"/>
        <v>1.1769333903494215</v>
      </c>
      <c r="S607" s="26">
        <f t="shared" ca="1" si="311"/>
        <v>1.187311030643257</v>
      </c>
      <c r="T607" s="26">
        <f t="shared" ca="1" si="312"/>
        <v>1.4543820545456567</v>
      </c>
      <c r="U607" s="26">
        <f t="shared" ca="1" si="313"/>
        <v>1.6588739385762212</v>
      </c>
      <c r="V607" s="26">
        <f t="shared" ca="1" si="314"/>
        <v>1.7632341011846449</v>
      </c>
      <c r="W607" s="26">
        <f t="shared" ca="1" si="315"/>
        <v>1.9384780275700177</v>
      </c>
      <c r="X607" s="26">
        <f t="shared" ca="1" si="316"/>
        <v>2.3917080795478434</v>
      </c>
      <c r="Y607" s="26">
        <f t="shared" ca="1" si="317"/>
        <v>3.7067758536602975</v>
      </c>
      <c r="Z607" s="28">
        <f t="shared" ca="1" si="303"/>
        <v>1.9185000000000008E-2</v>
      </c>
      <c r="AA607" s="57">
        <f t="shared" ca="1" si="318"/>
        <v>9.7738800000000001E-2</v>
      </c>
      <c r="AB607" s="33">
        <f t="shared" ca="1" si="304"/>
        <v>1.7289200000000018E-2</v>
      </c>
      <c r="AD607" s="28">
        <f t="shared" ca="1" si="319"/>
        <v>9.2751454511551035E-2</v>
      </c>
      <c r="AE607" s="28">
        <f t="shared" ca="1" si="320"/>
        <v>9.0294896999408791E-2</v>
      </c>
      <c r="AF607" s="28">
        <f t="shared" ca="1" si="321"/>
        <v>8.707545826971394E-2</v>
      </c>
      <c r="AG607" s="28">
        <f t="shared" ca="1" si="322"/>
        <v>8.7135952563104163E-2</v>
      </c>
      <c r="AH607" s="28">
        <f t="shared" ca="1" si="323"/>
        <v>8.294219240974729E-2</v>
      </c>
      <c r="AI607" s="28">
        <f t="shared" ca="1" si="324"/>
        <v>8.8033770833548672E-2</v>
      </c>
      <c r="AJ607" s="28">
        <f t="shared" ca="1" si="325"/>
        <v>9.1058426625557076E-2</v>
      </c>
      <c r="AK607" s="28">
        <f t="shared" ca="1" si="326"/>
        <v>9.5114706155141338E-2</v>
      </c>
      <c r="AL607" s="28">
        <f t="shared" ca="1" si="327"/>
        <v>0.10058261966962882</v>
      </c>
      <c r="AM607" s="28">
        <f t="shared" ca="1" si="328"/>
        <v>0.11710814129974563</v>
      </c>
      <c r="AN607" s="28">
        <f t="shared" ca="1" si="305"/>
        <v>1.7322204729207313E-2</v>
      </c>
      <c r="AO607" s="28">
        <f t="shared" ca="1" si="329"/>
        <v>9.325242772032695E-2</v>
      </c>
      <c r="AP607" s="33">
        <f t="shared" ca="1" si="306"/>
        <v>1.5592952764360277E-2</v>
      </c>
      <c r="AQ607" s="54"/>
      <c r="AR607" s="53"/>
      <c r="AS607" s="53"/>
      <c r="AT607" s="53"/>
      <c r="AU607" s="53"/>
    </row>
    <row r="608" spans="1:51" ht="15" customHeight="1" x14ac:dyDescent="0.25">
      <c r="A608" s="31">
        <f t="shared" ca="1" si="300"/>
        <v>28126</v>
      </c>
      <c r="B608" s="32">
        <f t="shared" ca="1" si="301"/>
        <v>1977</v>
      </c>
      <c r="C608" s="32">
        <f t="shared" ca="1" si="302"/>
        <v>1</v>
      </c>
      <c r="D608" s="48">
        <f>RAWDATA!A610</f>
        <v>197701</v>
      </c>
      <c r="E608" s="48">
        <f t="shared" ca="1" si="330"/>
        <v>1.4308000000000001</v>
      </c>
      <c r="F608" s="48">
        <f t="shared" ca="1" si="307"/>
        <v>2.532</v>
      </c>
      <c r="G608" s="48">
        <f t="shared" ca="1" si="307"/>
        <v>2.3514000000000004</v>
      </c>
      <c r="H608" s="48">
        <f t="shared" ca="1" si="307"/>
        <v>2.3950000000000005</v>
      </c>
      <c r="I608" s="48">
        <f t="shared" ca="1" si="307"/>
        <v>2.6510000000000002</v>
      </c>
      <c r="J608" s="48">
        <f t="shared" ca="1" si="307"/>
        <v>3.1101000000000001</v>
      </c>
      <c r="K608" s="48">
        <f t="shared" ca="1" si="307"/>
        <v>3.5941999999999998</v>
      </c>
      <c r="L608" s="48">
        <f t="shared" ca="1" si="307"/>
        <v>3.6225000000000005</v>
      </c>
      <c r="M608" s="48">
        <f t="shared" ca="1" si="307"/>
        <v>4.8329000000000004</v>
      </c>
      <c r="N608" s="48">
        <f t="shared" ca="1" si="307"/>
        <v>6.2057000000000002</v>
      </c>
      <c r="P608" s="26">
        <f t="shared" ca="1" si="308"/>
        <v>0.51633638752144551</v>
      </c>
      <c r="Q608" s="26">
        <f t="shared" ca="1" si="309"/>
        <v>0.86008119318232057</v>
      </c>
      <c r="R608" s="26">
        <f t="shared" ca="1" si="310"/>
        <v>1.2046078020900979</v>
      </c>
      <c r="S608" s="26">
        <f t="shared" ca="1" si="311"/>
        <v>1.2157471298271629</v>
      </c>
      <c r="T608" s="26">
        <f t="shared" ca="1" si="312"/>
        <v>1.492937722811662</v>
      </c>
      <c r="U608" s="26">
        <f t="shared" ca="1" si="313"/>
        <v>1.7104665769398804</v>
      </c>
      <c r="V608" s="26">
        <f t="shared" ca="1" si="314"/>
        <v>1.8266082612494232</v>
      </c>
      <c r="W608" s="26">
        <f t="shared" ca="1" si="315"/>
        <v>2.0086993941187417</v>
      </c>
      <c r="X608" s="26">
        <f t="shared" ca="1" si="316"/>
        <v>2.5072969393243114</v>
      </c>
      <c r="Y608" s="26">
        <f t="shared" ca="1" si="317"/>
        <v>3.9368072428108949</v>
      </c>
      <c r="Z608" s="28">
        <f t="shared" ca="1" si="303"/>
        <v>3.5379000000000049E-2</v>
      </c>
      <c r="AA608" s="57">
        <f t="shared" ca="1" si="318"/>
        <v>3.2725600000000007E-2</v>
      </c>
      <c r="AB608" s="33">
        <f t="shared" ca="1" si="304"/>
        <v>2.246740000000004E-2</v>
      </c>
      <c r="AD608" s="28">
        <f t="shared" ca="1" si="319"/>
        <v>1.4206606581565192E-2</v>
      </c>
      <c r="AE608" s="28">
        <f t="shared" ca="1" si="320"/>
        <v>2.5004758989566053E-2</v>
      </c>
      <c r="AF608" s="28">
        <f t="shared" ca="1" si="321"/>
        <v>2.3241804579638072E-2</v>
      </c>
      <c r="AG608" s="28">
        <f t="shared" ca="1" si="322"/>
        <v>2.3667697300184257E-2</v>
      </c>
      <c r="AH608" s="28">
        <f t="shared" ca="1" si="323"/>
        <v>2.6164699270607803E-2</v>
      </c>
      <c r="AI608" s="28">
        <f t="shared" ca="1" si="324"/>
        <v>3.0627163379327638E-2</v>
      </c>
      <c r="AJ608" s="28">
        <f t="shared" ca="1" si="325"/>
        <v>3.5311157714112931E-2</v>
      </c>
      <c r="AK608" s="28">
        <f t="shared" ca="1" si="326"/>
        <v>3.5584301723991997E-2</v>
      </c>
      <c r="AL608" s="28">
        <f t="shared" ca="1" si="327"/>
        <v>4.7197467930441078E-2</v>
      </c>
      <c r="AM608" s="28">
        <f t="shared" ca="1" si="328"/>
        <v>6.0207593695824062E-2</v>
      </c>
      <c r="AN608" s="28">
        <f t="shared" ca="1" si="305"/>
        <v>3.4096848027566948E-2</v>
      </c>
      <c r="AO608" s="28">
        <f t="shared" ca="1" si="329"/>
        <v>3.2201520775013162E-2</v>
      </c>
      <c r="AP608" s="33">
        <f t="shared" ca="1" si="306"/>
        <v>2.1501010038119411E-2</v>
      </c>
      <c r="AQ608" s="54"/>
      <c r="AR608" s="53"/>
      <c r="AS608" s="53"/>
      <c r="AT608" s="53"/>
      <c r="AU608" s="53"/>
    </row>
    <row r="609" spans="1:51" ht="15" customHeight="1" x14ac:dyDescent="0.25">
      <c r="A609" s="31">
        <f t="shared" ca="1" si="300"/>
        <v>28157</v>
      </c>
      <c r="B609" s="32">
        <f t="shared" ca="1" si="301"/>
        <v>1977</v>
      </c>
      <c r="C609" s="32">
        <f t="shared" ca="1" si="302"/>
        <v>2</v>
      </c>
      <c r="D609" s="48">
        <f>RAWDATA!A611</f>
        <v>197702</v>
      </c>
      <c r="E609" s="48">
        <f t="shared" ca="1" si="330"/>
        <v>-0.4627</v>
      </c>
      <c r="F609" s="48">
        <f t="shared" ca="1" si="307"/>
        <v>-0.19780000000000003</v>
      </c>
      <c r="G609" s="48">
        <f t="shared" ca="1" si="307"/>
        <v>7.8600000000000003E-2</v>
      </c>
      <c r="H609" s="48">
        <f t="shared" ca="1" si="307"/>
        <v>-0.16190000000000004</v>
      </c>
      <c r="I609" s="48">
        <f t="shared" ca="1" si="307"/>
        <v>-4.3100000000000083E-2</v>
      </c>
      <c r="J609" s="48">
        <f t="shared" ca="1" si="307"/>
        <v>-0.42930000000000001</v>
      </c>
      <c r="K609" s="48">
        <f t="shared" ca="1" si="307"/>
        <v>0.15120000000000006</v>
      </c>
      <c r="L609" s="48">
        <f t="shared" ca="1" si="307"/>
        <v>0.2379</v>
      </c>
      <c r="M609" s="48">
        <f t="shared" ca="1" si="307"/>
        <v>0.84820000000000007</v>
      </c>
      <c r="N609" s="48">
        <f t="shared" ca="1" si="307"/>
        <v>1.1951000000000001</v>
      </c>
      <c r="P609" s="26">
        <f t="shared" ca="1" si="308"/>
        <v>0.5139472990563837</v>
      </c>
      <c r="Q609" s="26">
        <f t="shared" ca="1" si="309"/>
        <v>0.8583799525822059</v>
      </c>
      <c r="R609" s="26">
        <f t="shared" ca="1" si="310"/>
        <v>1.2055546238225407</v>
      </c>
      <c r="S609" s="26">
        <f t="shared" ca="1" si="311"/>
        <v>1.2137788352239727</v>
      </c>
      <c r="T609" s="26">
        <f t="shared" ca="1" si="312"/>
        <v>1.4922942666531303</v>
      </c>
      <c r="U609" s="26">
        <f t="shared" ca="1" si="313"/>
        <v>1.7031235439250774</v>
      </c>
      <c r="V609" s="26">
        <f t="shared" ca="1" si="314"/>
        <v>1.8293700929404322</v>
      </c>
      <c r="W609" s="26">
        <f t="shared" ca="1" si="315"/>
        <v>2.0134780899773501</v>
      </c>
      <c r="X609" s="26">
        <f t="shared" ca="1" si="316"/>
        <v>2.5285638319636603</v>
      </c>
      <c r="Y609" s="26">
        <f t="shared" ca="1" si="317"/>
        <v>3.983856026169728</v>
      </c>
      <c r="Z609" s="28">
        <f t="shared" ca="1" si="303"/>
        <v>1.351900000000017E-2</v>
      </c>
      <c r="AA609" s="57">
        <f t="shared" ca="1" si="318"/>
        <v>1.2162E-3</v>
      </c>
      <c r="AB609" s="33">
        <f t="shared" ca="1" si="304"/>
        <v>9.0003000000000721E-3</v>
      </c>
      <c r="AD609" s="28">
        <f t="shared" ca="1" si="319"/>
        <v>-4.6377376995269549E-3</v>
      </c>
      <c r="AE609" s="28">
        <f t="shared" ca="1" si="320"/>
        <v>-1.9799588254641011E-3</v>
      </c>
      <c r="AF609" s="28">
        <f t="shared" ca="1" si="321"/>
        <v>7.8569126376714738E-4</v>
      </c>
      <c r="AG609" s="28">
        <f t="shared" ca="1" si="322"/>
        <v>-1.6203119967731058E-3</v>
      </c>
      <c r="AH609" s="28">
        <f t="shared" ca="1" si="323"/>
        <v>-4.3109290719625258E-4</v>
      </c>
      <c r="AI609" s="28">
        <f t="shared" ca="1" si="324"/>
        <v>-4.3022413828215341E-3</v>
      </c>
      <c r="AJ609" s="28">
        <f t="shared" ca="1" si="325"/>
        <v>1.5108580789114988E-3</v>
      </c>
      <c r="AK609" s="28">
        <f t="shared" ca="1" si="326"/>
        <v>2.3761746596025484E-3</v>
      </c>
      <c r="AL609" s="28">
        <f t="shared" ca="1" si="327"/>
        <v>8.4462299633079763E-3</v>
      </c>
      <c r="AM609" s="28">
        <f t="shared" ca="1" si="328"/>
        <v>1.188015072070555E-2</v>
      </c>
      <c r="AN609" s="28">
        <f t="shared" ca="1" si="305"/>
        <v>1.3472038604502291E-2</v>
      </c>
      <c r="AO609" s="28">
        <f t="shared" ca="1" si="329"/>
        <v>1.2154610278779119E-3</v>
      </c>
      <c r="AP609" s="33">
        <f t="shared" ca="1" si="306"/>
        <v>8.9477293141288494E-3</v>
      </c>
      <c r="AQ609" s="54"/>
      <c r="AR609" s="53"/>
      <c r="AS609" s="53"/>
      <c r="AT609" s="53"/>
      <c r="AU609" s="53"/>
    </row>
    <row r="610" spans="1:51" ht="15" customHeight="1" x14ac:dyDescent="0.25">
      <c r="A610" s="31">
        <f t="shared" ca="1" si="300"/>
        <v>28185</v>
      </c>
      <c r="B610" s="32">
        <f t="shared" ca="1" si="301"/>
        <v>1977</v>
      </c>
      <c r="C610" s="32">
        <f t="shared" ca="1" si="302"/>
        <v>3</v>
      </c>
      <c r="D610" s="48">
        <f>RAWDATA!A612</f>
        <v>197703</v>
      </c>
      <c r="E610" s="48">
        <f t="shared" ca="1" si="330"/>
        <v>0.59050000000000002</v>
      </c>
      <c r="F610" s="48">
        <f t="shared" ca="1" si="307"/>
        <v>0.81340000000000001</v>
      </c>
      <c r="G610" s="48">
        <f t="shared" ca="1" si="307"/>
        <v>0.53190000000000004</v>
      </c>
      <c r="H610" s="48">
        <f t="shared" ca="1" si="307"/>
        <v>1.1482999999999999</v>
      </c>
      <c r="I610" s="48">
        <f t="shared" ca="1" si="307"/>
        <v>0.87840000000000007</v>
      </c>
      <c r="J610" s="48">
        <f t="shared" ca="1" si="307"/>
        <v>0.90990000000000004</v>
      </c>
      <c r="K610" s="48">
        <f t="shared" ca="1" si="307"/>
        <v>0.95760000000000001</v>
      </c>
      <c r="L610" s="48">
        <f t="shared" ca="1" si="307"/>
        <v>0.87490000000000001</v>
      </c>
      <c r="M610" s="48">
        <f t="shared" ca="1" si="307"/>
        <v>1.3868</v>
      </c>
      <c r="N610" s="48">
        <f t="shared" ca="1" si="307"/>
        <v>1.8278000000000001</v>
      </c>
      <c r="P610" s="26">
        <f t="shared" ca="1" si="308"/>
        <v>0.51698215785731172</v>
      </c>
      <c r="Q610" s="26">
        <f t="shared" ca="1" si="309"/>
        <v>0.86536201511650968</v>
      </c>
      <c r="R610" s="26">
        <f t="shared" ca="1" si="310"/>
        <v>1.211966968866653</v>
      </c>
      <c r="S610" s="26">
        <f t="shared" ca="1" si="311"/>
        <v>1.2277166575888494</v>
      </c>
      <c r="T610" s="26">
        <f t="shared" ca="1" si="312"/>
        <v>1.5054025794914112</v>
      </c>
      <c r="U610" s="26">
        <f t="shared" ca="1" si="313"/>
        <v>1.7186202650512516</v>
      </c>
      <c r="V610" s="26">
        <f t="shared" ca="1" si="314"/>
        <v>1.8468881409504299</v>
      </c>
      <c r="W610" s="26">
        <f t="shared" ca="1" si="315"/>
        <v>2.0310940097865617</v>
      </c>
      <c r="X610" s="26">
        <f t="shared" ca="1" si="316"/>
        <v>2.5636299551853323</v>
      </c>
      <c r="Y610" s="26">
        <f t="shared" ca="1" si="317"/>
        <v>4.0566729466160583</v>
      </c>
      <c r="Z610" s="28">
        <f t="shared" ca="1" si="303"/>
        <v>9.0534999999999366E-3</v>
      </c>
      <c r="AA610" s="57">
        <f t="shared" ca="1" si="318"/>
        <v>9.9195000000000012E-3</v>
      </c>
      <c r="AB610" s="33">
        <f t="shared" ca="1" si="304"/>
        <v>6.1535000000000027E-3</v>
      </c>
      <c r="AD610" s="28">
        <f t="shared" ca="1" si="319"/>
        <v>5.8876338188309186E-3</v>
      </c>
      <c r="AE610" s="28">
        <f t="shared" ca="1" si="320"/>
        <v>8.101097321838906E-3</v>
      </c>
      <c r="AF610" s="28">
        <f t="shared" ca="1" si="321"/>
        <v>5.304904081534125E-3</v>
      </c>
      <c r="AG610" s="28">
        <f t="shared" ca="1" si="322"/>
        <v>1.1417570761739394E-2</v>
      </c>
      <c r="AH610" s="28">
        <f t="shared" ca="1" si="323"/>
        <v>8.7456451145631695E-3</v>
      </c>
      <c r="AI610" s="28">
        <f t="shared" ca="1" si="324"/>
        <v>9.0578535057917603E-3</v>
      </c>
      <c r="AJ610" s="28">
        <f t="shared" ca="1" si="325"/>
        <v>9.5304407314499504E-3</v>
      </c>
      <c r="AK610" s="28">
        <f t="shared" ca="1" si="326"/>
        <v>8.7109492756316451E-3</v>
      </c>
      <c r="AL610" s="28">
        <f t="shared" ca="1" si="327"/>
        <v>1.3772719180370424E-2</v>
      </c>
      <c r="AM610" s="28">
        <f t="shared" ca="1" si="328"/>
        <v>1.8112965326922942E-2</v>
      </c>
      <c r="AN610" s="28">
        <f t="shared" ca="1" si="305"/>
        <v>8.9484766833117704E-3</v>
      </c>
      <c r="AO610" s="28">
        <f t="shared" ca="1" si="329"/>
        <v>9.8706247064206127E-3</v>
      </c>
      <c r="AP610" s="33">
        <f t="shared" ca="1" si="306"/>
        <v>6.0722175472260696E-3</v>
      </c>
      <c r="AQ610" s="54"/>
      <c r="AR610" s="53"/>
      <c r="AS610" s="53"/>
      <c r="AT610" s="53"/>
      <c r="AU610" s="53"/>
    </row>
    <row r="611" spans="1:51" ht="15" customHeight="1" x14ac:dyDescent="0.25">
      <c r="A611" s="31">
        <f t="shared" ca="1" si="300"/>
        <v>28216</v>
      </c>
      <c r="B611" s="32">
        <f t="shared" ca="1" si="301"/>
        <v>1977</v>
      </c>
      <c r="C611" s="32">
        <f t="shared" ca="1" si="302"/>
        <v>4</v>
      </c>
      <c r="D611" s="48">
        <f>RAWDATA!A613</f>
        <v>197704</v>
      </c>
      <c r="E611" s="48">
        <f t="shared" ca="1" si="330"/>
        <v>0.74590000000000001</v>
      </c>
      <c r="F611" s="48">
        <f t="shared" ca="1" si="307"/>
        <v>0.85630000000000006</v>
      </c>
      <c r="G611" s="48">
        <f t="shared" ca="1" si="307"/>
        <v>1.3148000000000002</v>
      </c>
      <c r="H611" s="48">
        <f t="shared" ca="1" si="307"/>
        <v>1.3222</v>
      </c>
      <c r="I611" s="48">
        <f t="shared" ca="1" si="307"/>
        <v>2.0771000000000002</v>
      </c>
      <c r="J611" s="48">
        <f t="shared" ca="1" si="307"/>
        <v>1.4311000000000003</v>
      </c>
      <c r="K611" s="48">
        <f t="shared" ca="1" si="307"/>
        <v>1.9779</v>
      </c>
      <c r="L611" s="48">
        <f t="shared" ca="1" si="307"/>
        <v>2.2284000000000002</v>
      </c>
      <c r="M611" s="48">
        <f t="shared" ref="F611:N640" ca="1" si="331">IF(OR($D611&lt;$B$3,$D611&gt;$B$4),"",IF(ISERROR(VLOOKUP($D611,INDIRECT($B$1),M$7,0)),"",VLOOKUP($D611,INDIRECT($B$1),M$7,0)))</f>
        <v>1.9371999999999998</v>
      </c>
      <c r="N611" s="48">
        <f t="shared" ca="1" si="331"/>
        <v>2.7598000000000003</v>
      </c>
      <c r="P611" s="26">
        <f t="shared" ca="1" si="308"/>
        <v>0.5208383277727695</v>
      </c>
      <c r="Q611" s="26">
        <f t="shared" ca="1" si="309"/>
        <v>0.87277211005195243</v>
      </c>
      <c r="R611" s="26">
        <f t="shared" ca="1" si="310"/>
        <v>1.2279019105733118</v>
      </c>
      <c r="S611" s="26">
        <f t="shared" ca="1" si="311"/>
        <v>1.2439495272354892</v>
      </c>
      <c r="T611" s="26">
        <f t="shared" ca="1" si="312"/>
        <v>1.5366712964700275</v>
      </c>
      <c r="U611" s="26">
        <f t="shared" ca="1" si="313"/>
        <v>1.7432154396644</v>
      </c>
      <c r="V611" s="26">
        <f t="shared" ca="1" si="314"/>
        <v>1.8834177414902884</v>
      </c>
      <c r="W611" s="26">
        <f t="shared" ca="1" si="315"/>
        <v>2.0763549087006452</v>
      </c>
      <c r="X611" s="26">
        <f t="shared" ca="1" si="316"/>
        <v>2.6132925946771826</v>
      </c>
      <c r="Y611" s="26">
        <f t="shared" ca="1" si="317"/>
        <v>4.1686290065967686</v>
      </c>
      <c r="Z611" s="28">
        <f t="shared" ca="1" si="303"/>
        <v>1.5473999999999877E-2</v>
      </c>
      <c r="AA611" s="57">
        <f t="shared" ca="1" si="318"/>
        <v>1.6650700000000001E-2</v>
      </c>
      <c r="AB611" s="33">
        <f t="shared" ca="1" si="304"/>
        <v>6.8342999999999772E-3</v>
      </c>
      <c r="AD611" s="28">
        <f t="shared" ca="1" si="319"/>
        <v>7.431319221563819E-3</v>
      </c>
      <c r="AE611" s="28">
        <f t="shared" ca="1" si="320"/>
        <v>8.5265454744081638E-3</v>
      </c>
      <c r="AF611" s="28">
        <f t="shared" ca="1" si="321"/>
        <v>1.3062315285896504E-2</v>
      </c>
      <c r="AG611" s="28">
        <f t="shared" ca="1" si="322"/>
        <v>1.3135352292990987E-2</v>
      </c>
      <c r="AH611" s="28">
        <f t="shared" ca="1" si="323"/>
        <v>2.0558224113933519E-2</v>
      </c>
      <c r="AI611" s="28">
        <f t="shared" ca="1" si="324"/>
        <v>1.4209564258684432E-2</v>
      </c>
      <c r="AJ611" s="28">
        <f t="shared" ca="1" si="325"/>
        <v>1.9585937153899832E-2</v>
      </c>
      <c r="AK611" s="28">
        <f t="shared" ca="1" si="326"/>
        <v>2.2039339675276007E-2</v>
      </c>
      <c r="AL611" s="28">
        <f t="shared" ca="1" si="327"/>
        <v>1.9186751409043624E-2</v>
      </c>
      <c r="AM611" s="28">
        <f t="shared" ca="1" si="328"/>
        <v>2.7224039969097228E-2</v>
      </c>
      <c r="AN611" s="28">
        <f t="shared" ca="1" si="305"/>
        <v>1.5226463341084434E-2</v>
      </c>
      <c r="AO611" s="28">
        <f t="shared" ca="1" si="329"/>
        <v>1.6513596909854277E-2</v>
      </c>
      <c r="AP611" s="33">
        <f t="shared" ca="1" si="306"/>
        <v>6.6917987792161487E-3</v>
      </c>
      <c r="AQ611" s="54"/>
      <c r="AR611" s="53"/>
      <c r="AS611" s="53"/>
      <c r="AT611" s="53"/>
      <c r="AU611" s="53"/>
    </row>
    <row r="612" spans="1:51" ht="15" customHeight="1" x14ac:dyDescent="0.25">
      <c r="A612" s="31">
        <f t="shared" ca="1" si="300"/>
        <v>28246</v>
      </c>
      <c r="B612" s="32">
        <f t="shared" ca="1" si="301"/>
        <v>1977</v>
      </c>
      <c r="C612" s="32">
        <f t="shared" ca="1" si="302"/>
        <v>5</v>
      </c>
      <c r="D612" s="48">
        <f>RAWDATA!A614</f>
        <v>197705</v>
      </c>
      <c r="E612" s="48">
        <f t="shared" ca="1" si="330"/>
        <v>-1.0210000000000001</v>
      </c>
      <c r="F612" s="48">
        <f t="shared" ca="1" si="331"/>
        <v>0.31769999999999998</v>
      </c>
      <c r="G612" s="48">
        <f t="shared" ca="1" si="331"/>
        <v>-0.27860000000000001</v>
      </c>
      <c r="H612" s="48">
        <f t="shared" ca="1" si="331"/>
        <v>0.1618</v>
      </c>
      <c r="I612" s="48">
        <f t="shared" ca="1" si="331"/>
        <v>0.84719999999999995</v>
      </c>
      <c r="J612" s="48">
        <f t="shared" ca="1" si="331"/>
        <v>-0.10210000000000001</v>
      </c>
      <c r="K612" s="48">
        <f t="shared" ca="1" si="331"/>
        <v>0.90600000000000003</v>
      </c>
      <c r="L612" s="48">
        <f t="shared" ca="1" si="331"/>
        <v>0.52940000000000009</v>
      </c>
      <c r="M612" s="48">
        <f t="shared" ca="1" si="331"/>
        <v>0.47300000000000009</v>
      </c>
      <c r="N612" s="48">
        <f t="shared" ca="1" si="331"/>
        <v>1.1135000000000002</v>
      </c>
      <c r="P612" s="26">
        <f t="shared" ca="1" si="308"/>
        <v>0.51552056844620953</v>
      </c>
      <c r="Q612" s="26">
        <f t="shared" ca="1" si="309"/>
        <v>0.87554490704558752</v>
      </c>
      <c r="R612" s="26">
        <f t="shared" ca="1" si="310"/>
        <v>1.2244809758504547</v>
      </c>
      <c r="S612" s="26">
        <f t="shared" ca="1" si="311"/>
        <v>1.2459622375705561</v>
      </c>
      <c r="T612" s="26">
        <f t="shared" ca="1" si="312"/>
        <v>1.5496899756937217</v>
      </c>
      <c r="U612" s="26">
        <f t="shared" ca="1" si="313"/>
        <v>1.7414356167005025</v>
      </c>
      <c r="V612" s="26">
        <f t="shared" ca="1" si="314"/>
        <v>1.9004815062281906</v>
      </c>
      <c r="W612" s="26">
        <f t="shared" ca="1" si="315"/>
        <v>2.0873471315873062</v>
      </c>
      <c r="X612" s="26">
        <f t="shared" ca="1" si="316"/>
        <v>2.6256534686500053</v>
      </c>
      <c r="Y612" s="26">
        <f t="shared" ca="1" si="317"/>
        <v>4.2150466905852229</v>
      </c>
      <c r="Z612" s="28">
        <f t="shared" ca="1" si="303"/>
        <v>1.1448999999999931E-2</v>
      </c>
      <c r="AA612" s="57">
        <f t="shared" ca="1" si="318"/>
        <v>2.9469000000000001E-3</v>
      </c>
      <c r="AB612" s="33">
        <f t="shared" ca="1" si="304"/>
        <v>4.9855999999998974E-3</v>
      </c>
      <c r="AD612" s="28">
        <f t="shared" ca="1" si="319"/>
        <v>-1.0262479566509022E-2</v>
      </c>
      <c r="AE612" s="28">
        <f t="shared" ca="1" si="320"/>
        <v>3.1719639989311347E-3</v>
      </c>
      <c r="AF612" s="28">
        <f t="shared" ca="1" si="321"/>
        <v>-2.7898881212160788E-3</v>
      </c>
      <c r="AG612" s="28">
        <f t="shared" ca="1" si="322"/>
        <v>1.6166924482224081E-3</v>
      </c>
      <c r="AH612" s="28">
        <f t="shared" ca="1" si="323"/>
        <v>8.4363140207528685E-3</v>
      </c>
      <c r="AI612" s="28">
        <f t="shared" ca="1" si="324"/>
        <v>-1.021521575549363E-3</v>
      </c>
      <c r="AJ612" s="28">
        <f t="shared" ca="1" si="325"/>
        <v>9.0192044201599982E-3</v>
      </c>
      <c r="AK612" s="28">
        <f t="shared" ca="1" si="326"/>
        <v>5.280036043775041E-3</v>
      </c>
      <c r="AL612" s="28">
        <f t="shared" ca="1" si="327"/>
        <v>4.7188486999405624E-3</v>
      </c>
      <c r="AM612" s="28">
        <f t="shared" ca="1" si="328"/>
        <v>1.1073462281112875E-2</v>
      </c>
      <c r="AN612" s="28">
        <f t="shared" ca="1" si="305"/>
        <v>1.1441413274315661E-2</v>
      </c>
      <c r="AO612" s="28">
        <f t="shared" ca="1" si="329"/>
        <v>2.9425664018943197E-3</v>
      </c>
      <c r="AP612" s="33">
        <f t="shared" ca="1" si="306"/>
        <v>4.9535890886323987E-3</v>
      </c>
      <c r="AQ612" s="54"/>
      <c r="AR612" s="53"/>
      <c r="AS612" s="53"/>
      <c r="AT612" s="53"/>
      <c r="AU612" s="53"/>
    </row>
    <row r="613" spans="1:51" ht="15" customHeight="1" x14ac:dyDescent="0.25">
      <c r="A613" s="31">
        <f t="shared" ca="1" si="300"/>
        <v>28277</v>
      </c>
      <c r="B613" s="32">
        <f t="shared" ca="1" si="301"/>
        <v>1977</v>
      </c>
      <c r="C613" s="32">
        <f t="shared" ca="1" si="302"/>
        <v>6</v>
      </c>
      <c r="D613" s="48">
        <f>RAWDATA!A615</f>
        <v>197706</v>
      </c>
      <c r="E613" s="48">
        <f t="shared" ca="1" si="330"/>
        <v>5.1349</v>
      </c>
      <c r="F613" s="48">
        <f t="shared" ca="1" si="331"/>
        <v>5.5318000000000005</v>
      </c>
      <c r="G613" s="48">
        <f t="shared" ca="1" si="331"/>
        <v>5.2858000000000001</v>
      </c>
      <c r="H613" s="48">
        <f t="shared" ca="1" si="331"/>
        <v>5.5576000000000008</v>
      </c>
      <c r="I613" s="48">
        <f t="shared" ca="1" si="331"/>
        <v>5.0594000000000001</v>
      </c>
      <c r="J613" s="48">
        <f t="shared" ca="1" si="331"/>
        <v>5.5418000000000003</v>
      </c>
      <c r="K613" s="48">
        <f t="shared" ca="1" si="331"/>
        <v>4.6256000000000004</v>
      </c>
      <c r="L613" s="48">
        <f t="shared" ca="1" si="331"/>
        <v>5.4171999999999993</v>
      </c>
      <c r="M613" s="48">
        <f t="shared" ca="1" si="331"/>
        <v>6.2118000000000002</v>
      </c>
      <c r="N613" s="48">
        <f t="shared" ca="1" si="331"/>
        <v>6.5602</v>
      </c>
      <c r="P613" s="26">
        <f t="shared" ca="1" si="308"/>
        <v>0.54199203411535402</v>
      </c>
      <c r="Q613" s="26">
        <f t="shared" ca="1" si="309"/>
        <v>0.92397830021353533</v>
      </c>
      <c r="R613" s="26">
        <f t="shared" ca="1" si="310"/>
        <v>1.2892045912719581</v>
      </c>
      <c r="S613" s="26">
        <f t="shared" ca="1" si="311"/>
        <v>1.3152078348857774</v>
      </c>
      <c r="T613" s="26">
        <f t="shared" ca="1" si="312"/>
        <v>1.6280949903239699</v>
      </c>
      <c r="U613" s="26">
        <f t="shared" ca="1" si="313"/>
        <v>1.8379424957068109</v>
      </c>
      <c r="V613" s="26">
        <f t="shared" ca="1" si="314"/>
        <v>1.9883901787802818</v>
      </c>
      <c r="W613" s="26">
        <f t="shared" ca="1" si="315"/>
        <v>2.2004229003996536</v>
      </c>
      <c r="X613" s="26">
        <f t="shared" ca="1" si="316"/>
        <v>2.788753810815606</v>
      </c>
      <c r="Y613" s="26">
        <f t="shared" ca="1" si="317"/>
        <v>4.491562183580994</v>
      </c>
      <c r="Z613" s="28">
        <f t="shared" ca="1" si="303"/>
        <v>1.0526499999999883E-2</v>
      </c>
      <c r="AA613" s="57">
        <f t="shared" ca="1" si="318"/>
        <v>5.4926099999999999E-2</v>
      </c>
      <c r="AB613" s="33">
        <f t="shared" ca="1" si="304"/>
        <v>8.9338999999999183E-3</v>
      </c>
      <c r="AD613" s="28">
        <f t="shared" ca="1" si="319"/>
        <v>5.007410147381923E-2</v>
      </c>
      <c r="AE613" s="28">
        <f t="shared" ca="1" si="320"/>
        <v>5.3842143310553127E-2</v>
      </c>
      <c r="AF613" s="28">
        <f t="shared" ca="1" si="321"/>
        <v>5.150837125686248E-2</v>
      </c>
      <c r="AG613" s="28">
        <f t="shared" ca="1" si="322"/>
        <v>5.4086589503763022E-2</v>
      </c>
      <c r="AH613" s="28">
        <f t="shared" ca="1" si="323"/>
        <v>4.9355718499143206E-2</v>
      </c>
      <c r="AI613" s="28">
        <f t="shared" ca="1" si="324"/>
        <v>5.3936896988961806E-2</v>
      </c>
      <c r="AJ613" s="28">
        <f t="shared" ca="1" si="325"/>
        <v>4.5218077572129471E-2</v>
      </c>
      <c r="AK613" s="28">
        <f t="shared" ca="1" si="326"/>
        <v>5.2755624661268215E-2</v>
      </c>
      <c r="AL613" s="28">
        <f t="shared" ca="1" si="327"/>
        <v>6.0265027758475809E-2</v>
      </c>
      <c r="AM613" s="28">
        <f t="shared" ca="1" si="328"/>
        <v>6.3539897679103119E-2</v>
      </c>
      <c r="AN613" s="28">
        <f t="shared" ca="1" si="305"/>
        <v>9.944340326603282E-3</v>
      </c>
      <c r="AO613" s="28">
        <f t="shared" ca="1" si="329"/>
        <v>5.3470717081231744E-2</v>
      </c>
      <c r="AP613" s="33">
        <f t="shared" ca="1" si="306"/>
        <v>8.4317456375577193E-3</v>
      </c>
      <c r="AQ613" s="54"/>
      <c r="AR613" s="53"/>
      <c r="AS613" s="53"/>
      <c r="AT613" s="53"/>
      <c r="AU613" s="53"/>
    </row>
    <row r="614" spans="1:51" ht="15" customHeight="1" x14ac:dyDescent="0.25">
      <c r="A614" s="31">
        <f t="shared" ca="1" si="300"/>
        <v>28307</v>
      </c>
      <c r="B614" s="32">
        <f t="shared" ca="1" si="301"/>
        <v>1977</v>
      </c>
      <c r="C614" s="32">
        <f t="shared" ca="1" si="302"/>
        <v>7</v>
      </c>
      <c r="D614" s="48">
        <f>RAWDATA!A616</f>
        <v>197707</v>
      </c>
      <c r="E614" s="48">
        <f t="shared" ca="1" si="330"/>
        <v>0.82860000000000011</v>
      </c>
      <c r="F614" s="48">
        <f t="shared" ca="1" si="331"/>
        <v>-0.19359999999999999</v>
      </c>
      <c r="G614" s="48">
        <f t="shared" ca="1" si="331"/>
        <v>0.32379999999999998</v>
      </c>
      <c r="H614" s="48">
        <f t="shared" ca="1" si="331"/>
        <v>0.75440000000000018</v>
      </c>
      <c r="I614" s="48">
        <f t="shared" ca="1" si="331"/>
        <v>0.60930000000000006</v>
      </c>
      <c r="J614" s="48">
        <f t="shared" ca="1" si="331"/>
        <v>0.98860000000000003</v>
      </c>
      <c r="K614" s="48">
        <f t="shared" ca="1" si="331"/>
        <v>0.92569999999999997</v>
      </c>
      <c r="L614" s="48">
        <f t="shared" ca="1" si="331"/>
        <v>0.97830000000000017</v>
      </c>
      <c r="M614" s="48">
        <f t="shared" ca="1" si="331"/>
        <v>1.7712999999999999</v>
      </c>
      <c r="N614" s="48">
        <f t="shared" ca="1" si="331"/>
        <v>2.0551000000000004</v>
      </c>
      <c r="P614" s="26">
        <f t="shared" ca="1" si="308"/>
        <v>0.54648298011003382</v>
      </c>
      <c r="Q614" s="26">
        <f t="shared" ca="1" si="309"/>
        <v>0.92218947822432185</v>
      </c>
      <c r="R614" s="26">
        <f t="shared" ca="1" si="310"/>
        <v>1.2933790357384967</v>
      </c>
      <c r="S614" s="26">
        <f t="shared" ca="1" si="311"/>
        <v>1.3251297627921557</v>
      </c>
      <c r="T614" s="26">
        <f t="shared" ca="1" si="312"/>
        <v>1.6380149731000138</v>
      </c>
      <c r="U614" s="26">
        <f t="shared" ca="1" si="313"/>
        <v>1.8561123952193685</v>
      </c>
      <c r="V614" s="26">
        <f t="shared" ca="1" si="314"/>
        <v>2.0067967066652508</v>
      </c>
      <c r="W614" s="26">
        <f t="shared" ca="1" si="315"/>
        <v>2.2219496376342636</v>
      </c>
      <c r="X614" s="26">
        <f t="shared" ca="1" si="316"/>
        <v>2.8381510070665832</v>
      </c>
      <c r="Y614" s="26">
        <f t="shared" ca="1" si="317"/>
        <v>4.5838682780157667</v>
      </c>
      <c r="Z614" s="28">
        <f t="shared" ca="1" si="303"/>
        <v>1.5957000000000054E-2</v>
      </c>
      <c r="AA614" s="57">
        <f t="shared" ca="1" si="318"/>
        <v>9.0415000000000009E-3</v>
      </c>
      <c r="AB614" s="33">
        <f t="shared" ca="1" si="304"/>
        <v>1.0090500000000037E-2</v>
      </c>
      <c r="AD614" s="28">
        <f t="shared" ca="1" si="319"/>
        <v>8.2518595641176331E-3</v>
      </c>
      <c r="AE614" s="28">
        <f t="shared" ca="1" si="320"/>
        <v>-1.9378764702888383E-3</v>
      </c>
      <c r="AF614" s="28">
        <f t="shared" ca="1" si="321"/>
        <v>3.2327689670148888E-3</v>
      </c>
      <c r="AG614" s="28">
        <f t="shared" ca="1" si="322"/>
        <v>7.5156863416627057E-3</v>
      </c>
      <c r="AH614" s="28">
        <f t="shared" ca="1" si="323"/>
        <v>6.0745127327731718E-3</v>
      </c>
      <c r="AI614" s="28">
        <f t="shared" ca="1" si="324"/>
        <v>9.8374531955963372E-3</v>
      </c>
      <c r="AJ614" s="28">
        <f t="shared" ca="1" si="325"/>
        <v>9.2144165703084684E-3</v>
      </c>
      <c r="AK614" s="28">
        <f t="shared" ca="1" si="326"/>
        <v>9.7354562841328648E-3</v>
      </c>
      <c r="AL614" s="28">
        <f t="shared" ca="1" si="327"/>
        <v>1.7557953036099052E-2</v>
      </c>
      <c r="AM614" s="28">
        <f t="shared" ca="1" si="328"/>
        <v>2.0342677521233414E-2</v>
      </c>
      <c r="AN614" s="28">
        <f t="shared" ca="1" si="305"/>
        <v>1.5793323731751834E-2</v>
      </c>
      <c r="AO614" s="28">
        <f t="shared" ca="1" si="329"/>
        <v>9.0008703571798545E-3</v>
      </c>
      <c r="AP614" s="33">
        <f t="shared" ca="1" si="306"/>
        <v>9.9494449214863768E-3</v>
      </c>
      <c r="AQ614" s="54"/>
      <c r="AR614" s="53"/>
      <c r="AS614" s="53"/>
      <c r="AT614" s="53"/>
      <c r="AU614" s="53"/>
    </row>
    <row r="615" spans="1:51" ht="15" customHeight="1" x14ac:dyDescent="0.25">
      <c r="A615" s="31">
        <f t="shared" ca="1" si="300"/>
        <v>28338</v>
      </c>
      <c r="B615" s="32">
        <f t="shared" ca="1" si="301"/>
        <v>1977</v>
      </c>
      <c r="C615" s="32">
        <f t="shared" ca="1" si="302"/>
        <v>8</v>
      </c>
      <c r="D615" s="48">
        <f>RAWDATA!A617</f>
        <v>197708</v>
      </c>
      <c r="E615" s="48">
        <f t="shared" ca="1" si="330"/>
        <v>-9.3299999999999966E-2</v>
      </c>
      <c r="F615" s="48">
        <f t="shared" ca="1" si="331"/>
        <v>0.22890000000000005</v>
      </c>
      <c r="G615" s="48">
        <f t="shared" ca="1" si="331"/>
        <v>-0.47899999999999998</v>
      </c>
      <c r="H615" s="48">
        <f t="shared" ca="1" si="331"/>
        <v>-0.89650000000000007</v>
      </c>
      <c r="I615" s="48">
        <f t="shared" ca="1" si="331"/>
        <v>-0.66470000000000007</v>
      </c>
      <c r="J615" s="48">
        <f t="shared" ca="1" si="331"/>
        <v>-0.94679999999999997</v>
      </c>
      <c r="K615" s="48">
        <f t="shared" ca="1" si="331"/>
        <v>-0.84909999999999997</v>
      </c>
      <c r="L615" s="48">
        <f t="shared" ca="1" si="331"/>
        <v>-0.76730000000000009</v>
      </c>
      <c r="M615" s="48">
        <f t="shared" ca="1" si="331"/>
        <v>-0.58660000000000001</v>
      </c>
      <c r="N615" s="48">
        <f t="shared" ca="1" si="331"/>
        <v>-0.1865</v>
      </c>
      <c r="P615" s="26">
        <f t="shared" ca="1" si="308"/>
        <v>0.54597311148959116</v>
      </c>
      <c r="Q615" s="26">
        <f t="shared" ca="1" si="309"/>
        <v>0.92430036993997733</v>
      </c>
      <c r="R615" s="26">
        <f t="shared" ca="1" si="310"/>
        <v>1.2871837501573093</v>
      </c>
      <c r="S615" s="26">
        <f t="shared" ca="1" si="311"/>
        <v>1.313249974468724</v>
      </c>
      <c r="T615" s="26">
        <f t="shared" ca="1" si="312"/>
        <v>1.627127087573818</v>
      </c>
      <c r="U615" s="26">
        <f t="shared" ca="1" si="313"/>
        <v>1.8385387230614314</v>
      </c>
      <c r="V615" s="26">
        <f t="shared" ca="1" si="314"/>
        <v>1.989756995828956</v>
      </c>
      <c r="W615" s="26">
        <f t="shared" ca="1" si="315"/>
        <v>2.2049006180646957</v>
      </c>
      <c r="X615" s="26">
        <f t="shared" ca="1" si="316"/>
        <v>2.8215024132591306</v>
      </c>
      <c r="Y615" s="26">
        <f t="shared" ca="1" si="317"/>
        <v>4.5753193636772673</v>
      </c>
      <c r="Z615" s="28">
        <f t="shared" ca="1" si="303"/>
        <v>-4.5435000000000336E-3</v>
      </c>
      <c r="AA615" s="57">
        <f t="shared" ca="1" si="318"/>
        <v>-5.2408999999999997E-3</v>
      </c>
      <c r="AB615" s="33">
        <f t="shared" ca="1" si="304"/>
        <v>1.375399999999978E-3</v>
      </c>
      <c r="AD615" s="28">
        <f t="shared" ca="1" si="319"/>
        <v>-9.3343551541161989E-4</v>
      </c>
      <c r="AE615" s="28">
        <f t="shared" ca="1" si="320"/>
        <v>2.2863842304039071E-3</v>
      </c>
      <c r="AF615" s="28">
        <f t="shared" ca="1" si="321"/>
        <v>-4.8015088161939019E-3</v>
      </c>
      <c r="AG615" s="28">
        <f t="shared" ca="1" si="322"/>
        <v>-9.0054274150633013E-3</v>
      </c>
      <c r="AH615" s="28">
        <f t="shared" ca="1" si="323"/>
        <v>-6.6691896890692833E-3</v>
      </c>
      <c r="AI615" s="28">
        <f t="shared" ca="1" si="324"/>
        <v>-9.5131064496895949E-3</v>
      </c>
      <c r="AJ615" s="28">
        <f t="shared" ca="1" si="325"/>
        <v>-8.5272539076590315E-3</v>
      </c>
      <c r="AK615" s="28">
        <f t="shared" ca="1" si="326"/>
        <v>-7.7025889188613193E-3</v>
      </c>
      <c r="AL615" s="28">
        <f t="shared" ca="1" si="327"/>
        <v>-5.883272558341218E-3</v>
      </c>
      <c r="AM615" s="28">
        <f t="shared" ca="1" si="328"/>
        <v>-1.8667412778255791E-3</v>
      </c>
      <c r="AN615" s="28">
        <f t="shared" ca="1" si="305"/>
        <v>-4.5514812755795423E-3</v>
      </c>
      <c r="AO615" s="28">
        <f t="shared" ca="1" si="329"/>
        <v>-5.2546816897994725E-3</v>
      </c>
      <c r="AP615" s="33">
        <f t="shared" ca="1" si="306"/>
        <v>1.3796747717160739E-3</v>
      </c>
      <c r="AQ615" s="54"/>
      <c r="AR615" s="53"/>
      <c r="AS615" s="53"/>
      <c r="AT615" s="53"/>
      <c r="AU615" s="53"/>
    </row>
    <row r="616" spans="1:51" ht="15" customHeight="1" x14ac:dyDescent="0.25">
      <c r="A616" s="31">
        <f t="shared" ca="1" si="300"/>
        <v>28369</v>
      </c>
      <c r="B616" s="32">
        <f t="shared" ca="1" si="301"/>
        <v>1977</v>
      </c>
      <c r="C616" s="32">
        <f t="shared" ca="1" si="302"/>
        <v>9</v>
      </c>
      <c r="D616" s="48">
        <f>RAWDATA!A618</f>
        <v>197709</v>
      </c>
      <c r="E616" s="48">
        <f t="shared" ca="1" si="330"/>
        <v>0.70979999999999999</v>
      </c>
      <c r="F616" s="48">
        <f t="shared" ca="1" si="331"/>
        <v>1.07</v>
      </c>
      <c r="G616" s="48">
        <f t="shared" ca="1" si="331"/>
        <v>1.3466</v>
      </c>
      <c r="H616" s="48">
        <f t="shared" ca="1" si="331"/>
        <v>1.1544000000000001</v>
      </c>
      <c r="I616" s="48">
        <f t="shared" ca="1" si="331"/>
        <v>0.85790000000000011</v>
      </c>
      <c r="J616" s="48">
        <f t="shared" ca="1" si="331"/>
        <v>1.3616000000000001</v>
      </c>
      <c r="K616" s="48">
        <f t="shared" ca="1" si="331"/>
        <v>1.2067000000000001</v>
      </c>
      <c r="L616" s="48">
        <f t="shared" ca="1" si="331"/>
        <v>1.2494000000000001</v>
      </c>
      <c r="M616" s="48">
        <f t="shared" ca="1" si="331"/>
        <v>1.5847000000000002</v>
      </c>
      <c r="N616" s="48">
        <f t="shared" ca="1" si="331"/>
        <v>2.0083000000000002</v>
      </c>
      <c r="P616" s="26">
        <f t="shared" ca="1" si="308"/>
        <v>0.54984842863494432</v>
      </c>
      <c r="Q616" s="26">
        <f t="shared" ca="1" si="309"/>
        <v>0.93419038389833498</v>
      </c>
      <c r="R616" s="26">
        <f t="shared" ca="1" si="310"/>
        <v>1.3045169665369276</v>
      </c>
      <c r="S616" s="26">
        <f t="shared" ca="1" si="311"/>
        <v>1.328410132173991</v>
      </c>
      <c r="T616" s="26">
        <f t="shared" ca="1" si="312"/>
        <v>1.6410862108581137</v>
      </c>
      <c r="U616" s="26">
        <f t="shared" ca="1" si="313"/>
        <v>1.8635722663146359</v>
      </c>
      <c r="V616" s="26">
        <f t="shared" ca="1" si="314"/>
        <v>2.0137673934976243</v>
      </c>
      <c r="W616" s="26">
        <f t="shared" ca="1" si="315"/>
        <v>2.2324486463867959</v>
      </c>
      <c r="X616" s="26">
        <f t="shared" ca="1" si="316"/>
        <v>2.8662147620020479</v>
      </c>
      <c r="Y616" s="26">
        <f t="shared" ca="1" si="317"/>
        <v>4.6672055024579979</v>
      </c>
      <c r="Z616" s="28">
        <f t="shared" ca="1" si="303"/>
        <v>9.0660000000000185E-3</v>
      </c>
      <c r="AA616" s="57">
        <f t="shared" ca="1" si="318"/>
        <v>1.2549399999999999E-2</v>
      </c>
      <c r="AB616" s="33">
        <f t="shared" ca="1" si="304"/>
        <v>5.41560000000001E-3</v>
      </c>
      <c r="AD616" s="28">
        <f t="shared" ca="1" si="319"/>
        <v>7.0729277698808012E-3</v>
      </c>
      <c r="AE616" s="28">
        <f t="shared" ca="1" si="320"/>
        <v>1.064316009847976E-2</v>
      </c>
      <c r="AF616" s="28">
        <f t="shared" ca="1" si="321"/>
        <v>1.3376139233239121E-2</v>
      </c>
      <c r="AG616" s="28">
        <f t="shared" ca="1" si="322"/>
        <v>1.1477876432418604E-2</v>
      </c>
      <c r="AH616" s="28">
        <f t="shared" ca="1" si="323"/>
        <v>8.5424095038122705E-3</v>
      </c>
      <c r="AI616" s="28">
        <f t="shared" ca="1" si="324"/>
        <v>1.3524135219858192E-2</v>
      </c>
      <c r="AJ616" s="28">
        <f t="shared" ca="1" si="325"/>
        <v>1.1994774207381076E-2</v>
      </c>
      <c r="AK616" s="28">
        <f t="shared" ca="1" si="326"/>
        <v>1.2416594055072864E-2</v>
      </c>
      <c r="AL616" s="28">
        <f t="shared" ca="1" si="327"/>
        <v>1.5722747265213471E-2</v>
      </c>
      <c r="AM616" s="28">
        <f t="shared" ca="1" si="328"/>
        <v>1.9883996534633117E-2</v>
      </c>
      <c r="AN616" s="28">
        <f t="shared" ca="1" si="305"/>
        <v>8.9453279657430128E-3</v>
      </c>
      <c r="AO616" s="28">
        <f t="shared" ca="1" si="329"/>
        <v>1.2471308931814517E-2</v>
      </c>
      <c r="AP616" s="33">
        <f t="shared" ca="1" si="306"/>
        <v>5.3320629681087774E-3</v>
      </c>
      <c r="AQ616" s="54"/>
      <c r="AR616" s="53"/>
      <c r="AS616" s="53"/>
      <c r="AT616" s="53"/>
      <c r="AU616" s="53"/>
    </row>
    <row r="617" spans="1:51" ht="15" customHeight="1" x14ac:dyDescent="0.25">
      <c r="A617" s="31">
        <f t="shared" ca="1" si="300"/>
        <v>28399</v>
      </c>
      <c r="B617" s="32">
        <f t="shared" ca="1" si="301"/>
        <v>1977</v>
      </c>
      <c r="C617" s="32">
        <f t="shared" ca="1" si="302"/>
        <v>10</v>
      </c>
      <c r="D617" s="48">
        <f>RAWDATA!A619</f>
        <v>197710</v>
      </c>
      <c r="E617" s="48">
        <f t="shared" ca="1" si="330"/>
        <v>-3.2618999999999998</v>
      </c>
      <c r="F617" s="48">
        <f t="shared" ca="1" si="331"/>
        <v>-3.2829000000000002</v>
      </c>
      <c r="G617" s="48">
        <f t="shared" ca="1" si="331"/>
        <v>-2.4165000000000001</v>
      </c>
      <c r="H617" s="48">
        <f t="shared" ca="1" si="331"/>
        <v>-2.7080000000000002</v>
      </c>
      <c r="I617" s="48">
        <f t="shared" ca="1" si="331"/>
        <v>-2.5994999999999999</v>
      </c>
      <c r="J617" s="48">
        <f t="shared" ca="1" si="331"/>
        <v>-1.8397000000000001</v>
      </c>
      <c r="K617" s="48">
        <f t="shared" ca="1" si="331"/>
        <v>-1.8130999999999999</v>
      </c>
      <c r="L617" s="48">
        <f t="shared" ca="1" si="331"/>
        <v>-1.9363000000000001</v>
      </c>
      <c r="M617" s="48">
        <f t="shared" ca="1" si="331"/>
        <v>-2.0515000000000003</v>
      </c>
      <c r="N617" s="48">
        <f t="shared" ca="1" si="331"/>
        <v>-1.8087</v>
      </c>
      <c r="P617" s="26">
        <f t="shared" ca="1" si="308"/>
        <v>0.53191292274130109</v>
      </c>
      <c r="Q617" s="26">
        <f t="shared" ca="1" si="309"/>
        <v>0.90352184778533651</v>
      </c>
      <c r="R617" s="26">
        <f t="shared" ca="1" si="310"/>
        <v>1.2729933140405627</v>
      </c>
      <c r="S617" s="26">
        <f t="shared" ca="1" si="311"/>
        <v>1.2924367857947192</v>
      </c>
      <c r="T617" s="26">
        <f t="shared" ca="1" si="312"/>
        <v>1.5984261748068571</v>
      </c>
      <c r="U617" s="26">
        <f t="shared" ca="1" si="313"/>
        <v>1.8292881273312456</v>
      </c>
      <c r="V617" s="26">
        <f t="shared" ca="1" si="314"/>
        <v>1.977255776886119</v>
      </c>
      <c r="W617" s="26">
        <f t="shared" ca="1" si="315"/>
        <v>2.1892217432468084</v>
      </c>
      <c r="X617" s="26">
        <f t="shared" ca="1" si="316"/>
        <v>2.8074143661595761</v>
      </c>
      <c r="Y617" s="26">
        <f t="shared" ca="1" si="317"/>
        <v>4.5827897565350399</v>
      </c>
      <c r="Z617" s="28">
        <f t="shared" ca="1" si="303"/>
        <v>1.3422999999999963E-2</v>
      </c>
      <c r="AA617" s="57">
        <f t="shared" ca="1" si="318"/>
        <v>-2.3718099999999999E-2</v>
      </c>
      <c r="AB617" s="33">
        <f t="shared" ca="1" si="304"/>
        <v>4.4170999999999863E-3</v>
      </c>
      <c r="AD617" s="28">
        <f t="shared" ca="1" si="319"/>
        <v>-3.3162859059023282E-2</v>
      </c>
      <c r="AE617" s="28">
        <f t="shared" ca="1" si="320"/>
        <v>-3.3379963588469785E-2</v>
      </c>
      <c r="AF617" s="28">
        <f t="shared" ca="1" si="321"/>
        <v>-2.4461764237902885E-2</v>
      </c>
      <c r="AG617" s="28">
        <f t="shared" ca="1" si="322"/>
        <v>-2.7453420114711555E-2</v>
      </c>
      <c r="AH617" s="28">
        <f t="shared" ca="1" si="323"/>
        <v>-2.6338841882552283E-2</v>
      </c>
      <c r="AI617" s="28">
        <f t="shared" ca="1" si="324"/>
        <v>-1.8568329355386815E-2</v>
      </c>
      <c r="AJ617" s="28">
        <f t="shared" ca="1" si="325"/>
        <v>-1.8297380748401523E-2</v>
      </c>
      <c r="AK617" s="28">
        <f t="shared" ca="1" si="326"/>
        <v>-1.9552918476022405E-2</v>
      </c>
      <c r="AL617" s="28">
        <f t="shared" ca="1" si="327"/>
        <v>-2.0728355650482536E-2</v>
      </c>
      <c r="AM617" s="28">
        <f t="shared" ca="1" si="328"/>
        <v>-1.8252569257098217E-2</v>
      </c>
      <c r="AN617" s="28">
        <f t="shared" ca="1" si="305"/>
        <v>1.3780948869956153E-2</v>
      </c>
      <c r="AO617" s="28">
        <f t="shared" ca="1" si="329"/>
        <v>-2.4003902305753964E-2</v>
      </c>
      <c r="AP617" s="33">
        <f t="shared" ca="1" si="306"/>
        <v>4.5134398519635875E-3</v>
      </c>
      <c r="AQ617" s="54"/>
      <c r="AR617" s="53"/>
      <c r="AS617" s="53"/>
      <c r="AT617" s="53"/>
      <c r="AU617" s="53"/>
    </row>
    <row r="618" spans="1:51" ht="15" customHeight="1" x14ac:dyDescent="0.25">
      <c r="A618" s="31">
        <f t="shared" ca="1" si="300"/>
        <v>28430</v>
      </c>
      <c r="B618" s="32">
        <f t="shared" ca="1" si="301"/>
        <v>1977</v>
      </c>
      <c r="C618" s="32">
        <f t="shared" ca="1" si="302"/>
        <v>11</v>
      </c>
      <c r="D618" s="48">
        <f>RAWDATA!A620</f>
        <v>197711</v>
      </c>
      <c r="E618" s="48">
        <f t="shared" ca="1" si="330"/>
        <v>6.8742000000000001</v>
      </c>
      <c r="F618" s="48">
        <f t="shared" ca="1" si="331"/>
        <v>6.6039000000000003</v>
      </c>
      <c r="G618" s="48">
        <f t="shared" ca="1" si="331"/>
        <v>5.8701000000000008</v>
      </c>
      <c r="H618" s="48">
        <f t="shared" ca="1" si="331"/>
        <v>6.6177999999999999</v>
      </c>
      <c r="I618" s="48">
        <f t="shared" ca="1" si="331"/>
        <v>6.2441000000000004</v>
      </c>
      <c r="J618" s="48">
        <f t="shared" ca="1" si="331"/>
        <v>6.5438000000000009</v>
      </c>
      <c r="K618" s="48">
        <f t="shared" ca="1" si="331"/>
        <v>6.6636000000000006</v>
      </c>
      <c r="L618" s="48">
        <f t="shared" ca="1" si="331"/>
        <v>7.4962999999999997</v>
      </c>
      <c r="M618" s="48">
        <f t="shared" ca="1" si="331"/>
        <v>9.0250000000000004</v>
      </c>
      <c r="N618" s="48">
        <f t="shared" ca="1" si="331"/>
        <v>8.7383000000000006</v>
      </c>
      <c r="P618" s="26">
        <f t="shared" ca="1" si="308"/>
        <v>0.56847768087638362</v>
      </c>
      <c r="Q618" s="26">
        <f t="shared" ca="1" si="309"/>
        <v>0.96318952709123229</v>
      </c>
      <c r="R618" s="26">
        <f t="shared" ca="1" si="310"/>
        <v>1.3477192945680578</v>
      </c>
      <c r="S618" s="26">
        <f t="shared" ca="1" si="311"/>
        <v>1.3779676674050423</v>
      </c>
      <c r="T618" s="26">
        <f t="shared" ca="1" si="312"/>
        <v>1.6982335035879721</v>
      </c>
      <c r="U618" s="26">
        <f t="shared" ca="1" si="313"/>
        <v>1.9489930838075478</v>
      </c>
      <c r="V618" s="26">
        <f t="shared" ca="1" si="314"/>
        <v>2.1090121928347023</v>
      </c>
      <c r="W618" s="26">
        <f t="shared" ca="1" si="315"/>
        <v>2.3533323727858186</v>
      </c>
      <c r="X618" s="26">
        <f t="shared" ca="1" si="316"/>
        <v>3.0607835127054774</v>
      </c>
      <c r="Y618" s="26">
        <f t="shared" ca="1" si="317"/>
        <v>4.9832476738303413</v>
      </c>
      <c r="Z618" s="28">
        <f t="shared" ca="1" si="303"/>
        <v>2.1425999999999945E-2</v>
      </c>
      <c r="AA618" s="57">
        <f t="shared" ca="1" si="318"/>
        <v>7.0677099999999993E-2</v>
      </c>
      <c r="AB618" s="33">
        <f t="shared" ca="1" si="304"/>
        <v>1.8139399999999972E-2</v>
      </c>
      <c r="AD618" s="28">
        <f t="shared" ca="1" si="319"/>
        <v>6.6482255860700445E-2</v>
      </c>
      <c r="AE618" s="28">
        <f t="shared" ca="1" si="320"/>
        <v>6.3949910440278243E-2</v>
      </c>
      <c r="AF618" s="28">
        <f t="shared" ca="1" si="321"/>
        <v>5.7042684921393527E-2</v>
      </c>
      <c r="AG618" s="28">
        <f t="shared" ca="1" si="322"/>
        <v>6.4080291166252204E-2</v>
      </c>
      <c r="AH618" s="28">
        <f t="shared" ca="1" si="323"/>
        <v>6.0569090862855245E-2</v>
      </c>
      <c r="AI618" s="28">
        <f t="shared" ca="1" si="324"/>
        <v>6.3385982219680878E-2</v>
      </c>
      <c r="AJ618" s="28">
        <f t="shared" ca="1" si="325"/>
        <v>6.450977072428192E-2</v>
      </c>
      <c r="AK618" s="28">
        <f t="shared" ca="1" si="326"/>
        <v>7.2286242382641086E-2</v>
      </c>
      <c r="AL618" s="28">
        <f t="shared" ca="1" si="327"/>
        <v>8.6407027740738718E-2</v>
      </c>
      <c r="AM618" s="28">
        <f t="shared" ca="1" si="328"/>
        <v>8.3773891985994456E-2</v>
      </c>
      <c r="AN618" s="28">
        <f t="shared" ca="1" si="305"/>
        <v>1.9874376712877229E-2</v>
      </c>
      <c r="AO618" s="28">
        <f t="shared" ca="1" si="329"/>
        <v>6.8291252076273581E-2</v>
      </c>
      <c r="AP618" s="33">
        <f t="shared" ca="1" si="306"/>
        <v>1.6799207787092998E-2</v>
      </c>
      <c r="AQ618" s="54"/>
      <c r="AR618" s="53"/>
      <c r="AS618" s="53"/>
      <c r="AT618" s="53"/>
      <c r="AU618" s="53"/>
      <c r="AY618" s="29"/>
    </row>
    <row r="619" spans="1:51" ht="15" customHeight="1" x14ac:dyDescent="0.25">
      <c r="A619" s="31">
        <f t="shared" ca="1" si="300"/>
        <v>28460</v>
      </c>
      <c r="B619" s="32">
        <f t="shared" ca="1" si="301"/>
        <v>1977</v>
      </c>
      <c r="C619" s="32">
        <f t="shared" ca="1" si="302"/>
        <v>12</v>
      </c>
      <c r="D619" s="48">
        <f>RAWDATA!A621</f>
        <v>197712</v>
      </c>
      <c r="E619" s="48">
        <f t="shared" ca="1" si="330"/>
        <v>2.1193</v>
      </c>
      <c r="F619" s="48">
        <f t="shared" ca="1" si="331"/>
        <v>1.6854</v>
      </c>
      <c r="G619" s="48">
        <f t="shared" ca="1" si="331"/>
        <v>1.427</v>
      </c>
      <c r="H619" s="48">
        <f t="shared" ca="1" si="331"/>
        <v>1.2846000000000002</v>
      </c>
      <c r="I619" s="48">
        <f t="shared" ca="1" si="331"/>
        <v>1.5884</v>
      </c>
      <c r="J619" s="48">
        <f t="shared" ca="1" si="331"/>
        <v>2.1546000000000003</v>
      </c>
      <c r="K619" s="48">
        <f t="shared" ca="1" si="331"/>
        <v>1.6733000000000002</v>
      </c>
      <c r="L619" s="48">
        <f t="shared" ca="1" si="331"/>
        <v>1.8948</v>
      </c>
      <c r="M619" s="48">
        <f t="shared" ca="1" si="331"/>
        <v>2.3247</v>
      </c>
      <c r="N619" s="48">
        <f t="shared" ca="1" si="331"/>
        <v>2.9095000000000004</v>
      </c>
      <c r="P619" s="26">
        <f t="shared" ca="1" si="308"/>
        <v>0.58052542836719678</v>
      </c>
      <c r="Q619" s="26">
        <f t="shared" ca="1" si="309"/>
        <v>0.97942312338082782</v>
      </c>
      <c r="R619" s="26">
        <f t="shared" ca="1" si="310"/>
        <v>1.3669512489015441</v>
      </c>
      <c r="S619" s="26">
        <f t="shared" ca="1" si="311"/>
        <v>1.3956690400605274</v>
      </c>
      <c r="T619" s="26">
        <f t="shared" ca="1" si="312"/>
        <v>1.7252082445589634</v>
      </c>
      <c r="U619" s="26">
        <f t="shared" ca="1" si="313"/>
        <v>1.9909860887912654</v>
      </c>
      <c r="V619" s="26">
        <f t="shared" ca="1" si="314"/>
        <v>2.1443022938574057</v>
      </c>
      <c r="W619" s="26">
        <f t="shared" ca="1" si="315"/>
        <v>2.3979233145853645</v>
      </c>
      <c r="X619" s="26">
        <f t="shared" ca="1" si="316"/>
        <v>3.1319375470253417</v>
      </c>
      <c r="Y619" s="26">
        <f t="shared" ca="1" si="317"/>
        <v>5.1282352649004359</v>
      </c>
      <c r="Z619" s="28">
        <f t="shared" ca="1" si="303"/>
        <v>7.1475000000000843E-3</v>
      </c>
      <c r="AA619" s="57">
        <f t="shared" ca="1" si="318"/>
        <v>1.9061600000000001E-2</v>
      </c>
      <c r="AB619" s="33">
        <f t="shared" ca="1" si="304"/>
        <v>7.1094000000000539E-3</v>
      </c>
      <c r="AD619" s="28">
        <f t="shared" ca="1" si="319"/>
        <v>2.097155168093057E-2</v>
      </c>
      <c r="AE619" s="28">
        <f t="shared" ca="1" si="320"/>
        <v>1.6713547272080867E-2</v>
      </c>
      <c r="AF619" s="28">
        <f t="shared" ca="1" si="321"/>
        <v>1.4169141914192848E-2</v>
      </c>
      <c r="AG619" s="28">
        <f t="shared" ca="1" si="322"/>
        <v>1.2764190017769544E-2</v>
      </c>
      <c r="AH619" s="28">
        <f t="shared" ca="1" si="323"/>
        <v>1.5759169409684522E-2</v>
      </c>
      <c r="AI619" s="28">
        <f t="shared" ca="1" si="324"/>
        <v>2.1317166077594901E-2</v>
      </c>
      <c r="AJ619" s="28">
        <f t="shared" ca="1" si="325"/>
        <v>1.6594545724428755E-2</v>
      </c>
      <c r="AK619" s="28">
        <f t="shared" ca="1" si="326"/>
        <v>1.877072251650911E-2</v>
      </c>
      <c r="AL619" s="28">
        <f t="shared" ca="1" si="327"/>
        <v>2.2980904551237542E-2</v>
      </c>
      <c r="AM619" s="28">
        <f t="shared" ca="1" si="328"/>
        <v>2.8679775233782744E-2</v>
      </c>
      <c r="AN619" s="28">
        <f t="shared" ca="1" si="305"/>
        <v>6.987790416004426E-3</v>
      </c>
      <c r="AO619" s="28">
        <f t="shared" ca="1" si="329"/>
        <v>1.8882203836437718E-2</v>
      </c>
      <c r="AP619" s="33">
        <f t="shared" ca="1" si="306"/>
        <v>6.9481360560724251E-3</v>
      </c>
      <c r="AQ619" s="54"/>
      <c r="AR619" s="53"/>
      <c r="AS619" s="53"/>
      <c r="AT619" s="53"/>
      <c r="AU619" s="53"/>
    </row>
    <row r="620" spans="1:51" ht="15" customHeight="1" x14ac:dyDescent="0.25">
      <c r="A620" s="31">
        <f t="shared" ca="1" si="300"/>
        <v>28491</v>
      </c>
      <c r="B620" s="32">
        <f t="shared" ca="1" si="301"/>
        <v>1978</v>
      </c>
      <c r="C620" s="32">
        <f t="shared" ca="1" si="302"/>
        <v>1</v>
      </c>
      <c r="D620" s="48">
        <f>RAWDATA!A622</f>
        <v>197801</v>
      </c>
      <c r="E620" s="48">
        <f t="shared" ca="1" si="330"/>
        <v>-1.2318</v>
      </c>
      <c r="F620" s="48">
        <f t="shared" ca="1" si="331"/>
        <v>-2.3986999999999998</v>
      </c>
      <c r="G620" s="48">
        <f t="shared" ca="1" si="331"/>
        <v>-2.1734</v>
      </c>
      <c r="H620" s="48">
        <f t="shared" ca="1" si="331"/>
        <v>-3.0912000000000002</v>
      </c>
      <c r="I620" s="48">
        <f t="shared" ca="1" si="331"/>
        <v>-2.6968000000000001</v>
      </c>
      <c r="J620" s="48">
        <f t="shared" ca="1" si="331"/>
        <v>-1.1181999999999999</v>
      </c>
      <c r="K620" s="48">
        <f t="shared" ca="1" si="331"/>
        <v>-2.0220000000000002</v>
      </c>
      <c r="L620" s="48">
        <f t="shared" ca="1" si="331"/>
        <v>-1.1127</v>
      </c>
      <c r="M620" s="48">
        <f t="shared" ca="1" si="331"/>
        <v>-0.96879999999999999</v>
      </c>
      <c r="N620" s="48">
        <f t="shared" ca="1" si="331"/>
        <v>1.0252000000000001</v>
      </c>
      <c r="P620" s="26">
        <f t="shared" ca="1" si="308"/>
        <v>0.57337451614056967</v>
      </c>
      <c r="Q620" s="26">
        <f t="shared" ca="1" si="309"/>
        <v>0.95592970092029195</v>
      </c>
      <c r="R620" s="26">
        <f t="shared" ca="1" si="310"/>
        <v>1.3372419304579179</v>
      </c>
      <c r="S620" s="26">
        <f t="shared" ca="1" si="311"/>
        <v>1.3525261186941764</v>
      </c>
      <c r="T620" s="26">
        <f t="shared" ca="1" si="312"/>
        <v>1.6786828286196973</v>
      </c>
      <c r="U620" s="26">
        <f t="shared" ca="1" si="313"/>
        <v>1.9687228823464014</v>
      </c>
      <c r="V620" s="26">
        <f t="shared" ca="1" si="314"/>
        <v>2.1009445014756087</v>
      </c>
      <c r="W620" s="26">
        <f t="shared" ca="1" si="315"/>
        <v>2.3712416218639731</v>
      </c>
      <c r="X620" s="26">
        <f t="shared" ca="1" si="316"/>
        <v>3.1015953360697601</v>
      </c>
      <c r="Y620" s="26">
        <f t="shared" ca="1" si="317"/>
        <v>5.180809932836195</v>
      </c>
      <c r="Z620" s="28">
        <f t="shared" ca="1" si="303"/>
        <v>1.8434499999999909E-2</v>
      </c>
      <c r="AA620" s="57">
        <f t="shared" ca="1" si="318"/>
        <v>-1.5788400000000001E-2</v>
      </c>
      <c r="AB620" s="33">
        <f t="shared" ca="1" si="304"/>
        <v>1.607039999999995E-2</v>
      </c>
      <c r="AD620" s="28">
        <f t="shared" ca="1" si="319"/>
        <v>-1.2394495391250069E-2</v>
      </c>
      <c r="AE620" s="28">
        <f t="shared" ca="1" si="320"/>
        <v>-2.4279372985619444E-2</v>
      </c>
      <c r="AF620" s="28">
        <f t="shared" ca="1" si="321"/>
        <v>-2.1973662288082767E-2</v>
      </c>
      <c r="AG620" s="28">
        <f t="shared" ca="1" si="322"/>
        <v>-3.1399855941350245E-2</v>
      </c>
      <c r="AH620" s="28">
        <f t="shared" ca="1" si="323"/>
        <v>-2.7338309361595568E-2</v>
      </c>
      <c r="AI620" s="28">
        <f t="shared" ca="1" si="324"/>
        <v>-1.1244988560904282E-2</v>
      </c>
      <c r="AJ620" s="28">
        <f t="shared" ca="1" si="325"/>
        <v>-2.042722231504392E-2</v>
      </c>
      <c r="AK620" s="28">
        <f t="shared" ca="1" si="326"/>
        <v>-1.118936814293787E-2</v>
      </c>
      <c r="AL620" s="28">
        <f t="shared" ca="1" si="327"/>
        <v>-9.7352339881575066E-3</v>
      </c>
      <c r="AM620" s="28">
        <f t="shared" ca="1" si="328"/>
        <v>1.0199804682479385E-2</v>
      </c>
      <c r="AN620" s="28">
        <f t="shared" ca="1" si="305"/>
        <v>1.8569219535595698E-2</v>
      </c>
      <c r="AO620" s="28">
        <f t="shared" ca="1" si="329"/>
        <v>-1.5914364397403687E-2</v>
      </c>
      <c r="AP620" s="33">
        <f t="shared" ca="1" si="306"/>
        <v>1.6146649744564624E-2</v>
      </c>
      <c r="AQ620" s="54"/>
      <c r="AR620" s="53"/>
      <c r="AS620" s="53"/>
      <c r="AT620" s="53"/>
      <c r="AU620" s="53"/>
    </row>
    <row r="621" spans="1:51" ht="15" customHeight="1" x14ac:dyDescent="0.25">
      <c r="A621" s="31">
        <f t="shared" ca="1" si="300"/>
        <v>28522</v>
      </c>
      <c r="B621" s="32">
        <f t="shared" ca="1" si="301"/>
        <v>1978</v>
      </c>
      <c r="C621" s="32">
        <f t="shared" ca="1" si="302"/>
        <v>2</v>
      </c>
      <c r="D621" s="48">
        <f>RAWDATA!A623</f>
        <v>197802</v>
      </c>
      <c r="E621" s="48">
        <f t="shared" ca="1" si="330"/>
        <v>1.7262</v>
      </c>
      <c r="F621" s="48">
        <f t="shared" ca="1" si="331"/>
        <v>2.0831000000000004</v>
      </c>
      <c r="G621" s="48">
        <f t="shared" ca="1" si="331"/>
        <v>1.7813000000000001</v>
      </c>
      <c r="H621" s="48">
        <f t="shared" ca="1" si="331"/>
        <v>2.2361</v>
      </c>
      <c r="I621" s="48">
        <f t="shared" ca="1" si="331"/>
        <v>2.0274999999999999</v>
      </c>
      <c r="J621" s="48">
        <f t="shared" ca="1" si="331"/>
        <v>2.4582000000000002</v>
      </c>
      <c r="K621" s="48">
        <f t="shared" ca="1" si="331"/>
        <v>2.3826000000000001</v>
      </c>
      <c r="L621" s="48">
        <f t="shared" ca="1" si="331"/>
        <v>3.2325999999999997</v>
      </c>
      <c r="M621" s="48">
        <f t="shared" ca="1" si="331"/>
        <v>2.9990000000000006</v>
      </c>
      <c r="N621" s="48">
        <f t="shared" ca="1" si="331"/>
        <v>3.6871</v>
      </c>
      <c r="P621" s="26">
        <f t="shared" ca="1" si="308"/>
        <v>0.58327210703818821</v>
      </c>
      <c r="Q621" s="26">
        <f t="shared" ca="1" si="309"/>
        <v>0.97584267252016255</v>
      </c>
      <c r="R621" s="26">
        <f t="shared" ca="1" si="310"/>
        <v>1.361062220965165</v>
      </c>
      <c r="S621" s="26">
        <f t="shared" ca="1" si="311"/>
        <v>1.3827699552342969</v>
      </c>
      <c r="T621" s="26">
        <f t="shared" ca="1" si="312"/>
        <v>1.7127181229699617</v>
      </c>
      <c r="U621" s="26">
        <f t="shared" ca="1" si="313"/>
        <v>2.0171180282402408</v>
      </c>
      <c r="V621" s="26">
        <f t="shared" ca="1" si="314"/>
        <v>2.1510016051677665</v>
      </c>
      <c r="W621" s="26">
        <f t="shared" ca="1" si="315"/>
        <v>2.4478943785323479</v>
      </c>
      <c r="X621" s="26">
        <f t="shared" ca="1" si="316"/>
        <v>3.1946121801984919</v>
      </c>
      <c r="Y621" s="26">
        <f t="shared" ca="1" si="317"/>
        <v>5.3718315758697992</v>
      </c>
      <c r="Z621" s="28">
        <f t="shared" ca="1" si="303"/>
        <v>1.4383999999999952E-2</v>
      </c>
      <c r="AA621" s="57">
        <f t="shared" ca="1" si="318"/>
        <v>2.4613700000000002E-2</v>
      </c>
      <c r="AB621" s="33">
        <f t="shared" ca="1" si="304"/>
        <v>8.8168000000000274E-3</v>
      </c>
      <c r="AD621" s="28">
        <f t="shared" ca="1" si="319"/>
        <v>1.7114704340283178E-2</v>
      </c>
      <c r="AE621" s="28">
        <f t="shared" ca="1" si="320"/>
        <v>2.0617001485837762E-2</v>
      </c>
      <c r="AF621" s="28">
        <f t="shared" ca="1" si="321"/>
        <v>1.7656207737911201E-2</v>
      </c>
      <c r="AG621" s="28">
        <f t="shared" ca="1" si="322"/>
        <v>2.2114658373667665E-2</v>
      </c>
      <c r="AH621" s="28">
        <f t="shared" ca="1" si="323"/>
        <v>2.0072198801653601E-2</v>
      </c>
      <c r="AI621" s="28">
        <f t="shared" ca="1" si="324"/>
        <v>2.4284724537299986E-2</v>
      </c>
      <c r="AJ621" s="28">
        <f t="shared" ca="1" si="325"/>
        <v>2.3546590303958528E-2</v>
      </c>
      <c r="AK621" s="28">
        <f t="shared" ca="1" si="326"/>
        <v>3.1814508649032812E-2</v>
      </c>
      <c r="AL621" s="28">
        <f t="shared" ca="1" si="327"/>
        <v>2.9549093456550189E-2</v>
      </c>
      <c r="AM621" s="28">
        <f t="shared" ca="1" si="328"/>
        <v>3.6207524209500963E-2</v>
      </c>
      <c r="AN621" s="28">
        <f t="shared" ca="1" si="305"/>
        <v>1.4012455919965104E-2</v>
      </c>
      <c r="AO621" s="28">
        <f t="shared" ca="1" si="329"/>
        <v>2.4315663505210552E-2</v>
      </c>
      <c r="AP621" s="33">
        <f t="shared" ca="1" si="306"/>
        <v>8.5626453278150223E-3</v>
      </c>
      <c r="AQ621" s="54"/>
      <c r="AR621" s="53"/>
      <c r="AS621" s="53"/>
      <c r="AT621" s="53"/>
      <c r="AU621" s="53"/>
    </row>
    <row r="622" spans="1:51" ht="15" customHeight="1" x14ac:dyDescent="0.25">
      <c r="A622" s="31">
        <f t="shared" ca="1" si="300"/>
        <v>28550</v>
      </c>
      <c r="B622" s="32">
        <f t="shared" ca="1" si="301"/>
        <v>1978</v>
      </c>
      <c r="C622" s="32">
        <f t="shared" ca="1" si="302"/>
        <v>3</v>
      </c>
      <c r="D622" s="48">
        <f>RAWDATA!A624</f>
        <v>197803</v>
      </c>
      <c r="E622" s="48">
        <f t="shared" ca="1" si="330"/>
        <v>6.9252000000000002</v>
      </c>
      <c r="F622" s="48">
        <f t="shared" ca="1" si="331"/>
        <v>6.3349000000000011</v>
      </c>
      <c r="G622" s="48">
        <f t="shared" ca="1" si="331"/>
        <v>6.601700000000001</v>
      </c>
      <c r="H622" s="48">
        <f t="shared" ca="1" si="331"/>
        <v>6.3507000000000007</v>
      </c>
      <c r="I622" s="48">
        <f t="shared" ca="1" si="331"/>
        <v>5.6949000000000005</v>
      </c>
      <c r="J622" s="48">
        <f t="shared" ca="1" si="331"/>
        <v>6.3048999999999999</v>
      </c>
      <c r="K622" s="48">
        <f t="shared" ca="1" si="331"/>
        <v>5.8868000000000009</v>
      </c>
      <c r="L622" s="48">
        <f t="shared" ca="1" si="331"/>
        <v>6.5853999999999999</v>
      </c>
      <c r="M622" s="48">
        <f t="shared" ca="1" si="331"/>
        <v>7.0462000000000007</v>
      </c>
      <c r="N622" s="48">
        <f t="shared" ca="1" si="331"/>
        <v>8.2696000000000005</v>
      </c>
      <c r="P622" s="26">
        <f t="shared" ca="1" si="308"/>
        <v>0.62366486699479684</v>
      </c>
      <c r="Q622" s="26">
        <f t="shared" ca="1" si="309"/>
        <v>1.0376613299816424</v>
      </c>
      <c r="R622" s="26">
        <f t="shared" ca="1" si="310"/>
        <v>1.4509154656066223</v>
      </c>
      <c r="S622" s="26">
        <f t="shared" ca="1" si="311"/>
        <v>1.4705855267813615</v>
      </c>
      <c r="T622" s="26">
        <f t="shared" ca="1" si="312"/>
        <v>1.8102557073549779</v>
      </c>
      <c r="U622" s="26">
        <f t="shared" ca="1" si="313"/>
        <v>2.1442953028027594</v>
      </c>
      <c r="V622" s="26">
        <f t="shared" ca="1" si="314"/>
        <v>2.2776267676607822</v>
      </c>
      <c r="W622" s="26">
        <f t="shared" ca="1" si="315"/>
        <v>2.6090980149362175</v>
      </c>
      <c r="X622" s="26">
        <f t="shared" ca="1" si="316"/>
        <v>3.4197109436396382</v>
      </c>
      <c r="Y622" s="26">
        <f t="shared" ca="1" si="317"/>
        <v>5.8160605598679282</v>
      </c>
      <c r="Z622" s="28">
        <f t="shared" ca="1" si="303"/>
        <v>1.0278499999999968E-2</v>
      </c>
      <c r="AA622" s="57">
        <f t="shared" ca="1" si="318"/>
        <v>6.6000299999999998E-2</v>
      </c>
      <c r="AB622" s="33">
        <f t="shared" ca="1" si="304"/>
        <v>1.0578700000000066E-2</v>
      </c>
      <c r="AD622" s="28">
        <f t="shared" ca="1" si="319"/>
        <v>6.6959338593087295E-2</v>
      </c>
      <c r="AE622" s="28">
        <f t="shared" ca="1" si="320"/>
        <v>6.1423361562425789E-2</v>
      </c>
      <c r="AF622" s="28">
        <f t="shared" ca="1" si="321"/>
        <v>6.3929273083660268E-2</v>
      </c>
      <c r="AG622" s="28">
        <f t="shared" ca="1" si="322"/>
        <v>6.1571937676925814E-2</v>
      </c>
      <c r="AH622" s="28">
        <f t="shared" ca="1" si="323"/>
        <v>5.5386455960561666E-2</v>
      </c>
      <c r="AI622" s="28">
        <f t="shared" ca="1" si="324"/>
        <v>6.1141194252269694E-2</v>
      </c>
      <c r="AJ622" s="28">
        <f t="shared" ca="1" si="325"/>
        <v>5.7200412957973235E-2</v>
      </c>
      <c r="AK622" s="28">
        <f t="shared" ca="1" si="326"/>
        <v>6.3776355763318138E-2</v>
      </c>
      <c r="AL622" s="28">
        <f t="shared" ca="1" si="327"/>
        <v>6.8090330986444778E-2</v>
      </c>
      <c r="AM622" s="28">
        <f t="shared" ca="1" si="328"/>
        <v>7.9454226860356192E-2</v>
      </c>
      <c r="AN622" s="28">
        <f t="shared" ca="1" si="305"/>
        <v>9.5809288456439462E-3</v>
      </c>
      <c r="AO622" s="28">
        <f t="shared" ca="1" si="329"/>
        <v>6.3913607169504394E-2</v>
      </c>
      <c r="AP622" s="33">
        <f t="shared" ca="1" si="306"/>
        <v>9.8586717538960977E-3</v>
      </c>
      <c r="AQ622" s="54"/>
      <c r="AR622" s="53"/>
      <c r="AS622" s="53"/>
      <c r="AT622" s="53"/>
      <c r="AU622" s="53"/>
    </row>
    <row r="623" spans="1:51" ht="15" customHeight="1" x14ac:dyDescent="0.25">
      <c r="A623" s="31">
        <f t="shared" ca="1" si="300"/>
        <v>28581</v>
      </c>
      <c r="B623" s="32">
        <f t="shared" ca="1" si="301"/>
        <v>1978</v>
      </c>
      <c r="C623" s="32">
        <f t="shared" ca="1" si="302"/>
        <v>4</v>
      </c>
      <c r="D623" s="48">
        <f>RAWDATA!A625</f>
        <v>197804</v>
      </c>
      <c r="E623" s="48">
        <f t="shared" ca="1" si="330"/>
        <v>8.7250000000000014</v>
      </c>
      <c r="F623" s="48">
        <f t="shared" ca="1" si="331"/>
        <v>9.1343000000000014</v>
      </c>
      <c r="G623" s="48">
        <f t="shared" ca="1" si="331"/>
        <v>8.1184000000000012</v>
      </c>
      <c r="H623" s="48">
        <f t="shared" ca="1" si="331"/>
        <v>8.4833999999999996</v>
      </c>
      <c r="I623" s="48">
        <f t="shared" ca="1" si="331"/>
        <v>7.6429999999999998</v>
      </c>
      <c r="J623" s="48">
        <f t="shared" ca="1" si="331"/>
        <v>7.0389000000000008</v>
      </c>
      <c r="K623" s="48">
        <f t="shared" ca="1" si="331"/>
        <v>7.3875000000000011</v>
      </c>
      <c r="L623" s="48">
        <f t="shared" ca="1" si="331"/>
        <v>7.2032000000000007</v>
      </c>
      <c r="M623" s="48">
        <f t="shared" ca="1" si="331"/>
        <v>8.2747000000000011</v>
      </c>
      <c r="N623" s="48">
        <f t="shared" ca="1" si="331"/>
        <v>9.0711999999999993</v>
      </c>
      <c r="P623" s="26">
        <f t="shared" ca="1" si="308"/>
        <v>0.67807962664009291</v>
      </c>
      <c r="Q623" s="26">
        <f t="shared" ca="1" si="309"/>
        <v>1.1324444288461555</v>
      </c>
      <c r="R623" s="26">
        <f t="shared" ca="1" si="310"/>
        <v>1.5687065867664303</v>
      </c>
      <c r="S623" s="26">
        <f t="shared" ca="1" si="311"/>
        <v>1.5953411793603316</v>
      </c>
      <c r="T623" s="26">
        <f t="shared" ca="1" si="312"/>
        <v>1.9486135510681188</v>
      </c>
      <c r="U623" s="26">
        <f t="shared" ca="1" si="313"/>
        <v>2.2952301048717429</v>
      </c>
      <c r="V623" s="26">
        <f t="shared" ca="1" si="314"/>
        <v>2.4458864451217224</v>
      </c>
      <c r="W623" s="26">
        <f t="shared" ca="1" si="315"/>
        <v>2.7970365631481036</v>
      </c>
      <c r="X623" s="26">
        <f t="shared" ca="1" si="316"/>
        <v>3.7026817650929869</v>
      </c>
      <c r="Y623" s="26">
        <f t="shared" ca="1" si="317"/>
        <v>6.3436470453746674</v>
      </c>
      <c r="Z623" s="28">
        <f t="shared" ca="1" si="303"/>
        <v>-2.567000000000097E-3</v>
      </c>
      <c r="AA623" s="57">
        <f t="shared" ca="1" si="318"/>
        <v>8.1079600000000016E-2</v>
      </c>
      <c r="AB623" s="33">
        <f t="shared" ca="1" si="304"/>
        <v>5.6498999999998883E-3</v>
      </c>
      <c r="AD623" s="28">
        <f t="shared" ca="1" si="319"/>
        <v>8.3651572495610782E-2</v>
      </c>
      <c r="AE623" s="28">
        <f t="shared" ca="1" si="320"/>
        <v>8.7409047908067569E-2</v>
      </c>
      <c r="AF623" s="28">
        <f t="shared" ca="1" si="321"/>
        <v>7.8056736938479365E-2</v>
      </c>
      <c r="AG623" s="28">
        <f t="shared" ca="1" si="322"/>
        <v>8.1426979895729043E-2</v>
      </c>
      <c r="AH623" s="28">
        <f t="shared" ca="1" si="323"/>
        <v>7.3650010162278096E-2</v>
      </c>
      <c r="AI623" s="28">
        <f t="shared" ca="1" si="324"/>
        <v>6.8022133806885543E-2</v>
      </c>
      <c r="AJ623" s="28">
        <f t="shared" ca="1" si="325"/>
        <v>7.1273601976083442E-2</v>
      </c>
      <c r="AK623" s="28">
        <f t="shared" ca="1" si="326"/>
        <v>6.9555912949354329E-2</v>
      </c>
      <c r="AL623" s="28">
        <f t="shared" ca="1" si="327"/>
        <v>7.9501330386063621E-2</v>
      </c>
      <c r="AM623" s="28">
        <f t="shared" ca="1" si="328"/>
        <v>8.6830694000774838E-2</v>
      </c>
      <c r="AN623" s="28">
        <f t="shared" ca="1" si="305"/>
        <v>-2.3642980084199461E-3</v>
      </c>
      <c r="AO623" s="28">
        <f t="shared" ca="1" si="329"/>
        <v>7.7960171468773432E-2</v>
      </c>
      <c r="AP623" s="33">
        <f t="shared" ca="1" si="306"/>
        <v>5.2058407246458049E-3</v>
      </c>
      <c r="AQ623" s="54"/>
      <c r="AR623" s="53"/>
      <c r="AS623" s="53"/>
      <c r="AT623" s="53"/>
      <c r="AU623" s="53"/>
    </row>
    <row r="624" spans="1:51" ht="15" customHeight="1" x14ac:dyDescent="0.25">
      <c r="A624" s="31">
        <f t="shared" ref="A624:A687" ca="1" si="332">IF(E624="","",DATE(LEFT(D624,4),RIGHT(D624,2),1))</f>
        <v>28611</v>
      </c>
      <c r="B624" s="32">
        <f t="shared" ref="B624:B687" ca="1" si="333">IF(E624="","",YEAR(A624))</f>
        <v>1978</v>
      </c>
      <c r="C624" s="32">
        <f t="shared" ref="C624:C687" ca="1" si="334">IF(E624="","",MONTH(A624))</f>
        <v>5</v>
      </c>
      <c r="D624" s="48">
        <f>RAWDATA!A626</f>
        <v>197805</v>
      </c>
      <c r="E624" s="48">
        <f t="shared" ca="1" si="330"/>
        <v>7.5702999999999996</v>
      </c>
      <c r="F624" s="48">
        <f t="shared" ca="1" si="331"/>
        <v>7.0188000000000006</v>
      </c>
      <c r="G624" s="48">
        <f t="shared" ca="1" si="331"/>
        <v>5.5032000000000005</v>
      </c>
      <c r="H624" s="48">
        <f t="shared" ca="1" si="331"/>
        <v>6.1485000000000003</v>
      </c>
      <c r="I624" s="48">
        <f t="shared" ca="1" si="331"/>
        <v>5.6640999999999995</v>
      </c>
      <c r="J624" s="48">
        <f t="shared" ca="1" si="331"/>
        <v>5.8284000000000002</v>
      </c>
      <c r="K624" s="48">
        <f t="shared" ca="1" si="331"/>
        <v>6.2382000000000009</v>
      </c>
      <c r="L624" s="48">
        <f t="shared" ca="1" si="331"/>
        <v>6.7274000000000012</v>
      </c>
      <c r="M624" s="48">
        <f t="shared" ca="1" si="331"/>
        <v>7.3523000000000014</v>
      </c>
      <c r="N624" s="48">
        <f t="shared" ca="1" si="331"/>
        <v>9.3809000000000005</v>
      </c>
      <c r="P624" s="26">
        <f t="shared" ca="1" si="308"/>
        <v>0.7294122886156279</v>
      </c>
      <c r="Q624" s="26">
        <f t="shared" ca="1" si="309"/>
        <v>1.2119284384180093</v>
      </c>
      <c r="R624" s="26">
        <f t="shared" ca="1" si="310"/>
        <v>1.6550356476493604</v>
      </c>
      <c r="S624" s="26">
        <f t="shared" ca="1" si="311"/>
        <v>1.6934307317733015</v>
      </c>
      <c r="T624" s="26">
        <f t="shared" ca="1" si="312"/>
        <v>2.0589849712141679</v>
      </c>
      <c r="U624" s="26">
        <f t="shared" ca="1" si="313"/>
        <v>2.4290052963040876</v>
      </c>
      <c r="V624" s="26">
        <f t="shared" ca="1" si="314"/>
        <v>2.5984657333413055</v>
      </c>
      <c r="W624" s="26">
        <f t="shared" ca="1" si="315"/>
        <v>2.9852044008973291</v>
      </c>
      <c r="X624" s="26">
        <f t="shared" ca="1" si="316"/>
        <v>3.9749140365079185</v>
      </c>
      <c r="Y624" s="26">
        <f t="shared" ca="1" si="317"/>
        <v>6.9387382310542201</v>
      </c>
      <c r="Z624" s="28">
        <f t="shared" ca="1" si="303"/>
        <v>1.0720500000000022E-2</v>
      </c>
      <c r="AA624" s="57">
        <f t="shared" ca="1" si="318"/>
        <v>6.7432100000000009E-2</v>
      </c>
      <c r="AB624" s="33">
        <f t="shared" ca="1" si="304"/>
        <v>1.6233900000000009E-2</v>
      </c>
      <c r="AD624" s="28">
        <f t="shared" ca="1" si="319"/>
        <v>7.2974401333592301E-2</v>
      </c>
      <c r="AE624" s="28">
        <f t="shared" ca="1" si="320"/>
        <v>6.7834333974792729E-2</v>
      </c>
      <c r="AF624" s="28">
        <f t="shared" ca="1" si="321"/>
        <v>5.3571098221585955E-2</v>
      </c>
      <c r="AG624" s="28">
        <f t="shared" ca="1" si="322"/>
        <v>5.9668871114557542E-2</v>
      </c>
      <c r="AH624" s="28">
        <f t="shared" ca="1" si="323"/>
        <v>5.5095008705247119E-2</v>
      </c>
      <c r="AI624" s="28">
        <f t="shared" ca="1" si="324"/>
        <v>5.6648728416842598E-2</v>
      </c>
      <c r="AJ624" s="28">
        <f t="shared" ca="1" si="325"/>
        <v>6.0513556825417592E-2</v>
      </c>
      <c r="AK624" s="28">
        <f t="shared" ca="1" si="326"/>
        <v>6.510773410512781E-2</v>
      </c>
      <c r="AL624" s="28">
        <f t="shared" ca="1" si="327"/>
        <v>7.0945763351708643E-2</v>
      </c>
      <c r="AM624" s="28">
        <f t="shared" ca="1" si="328"/>
        <v>8.9666100091966419E-2</v>
      </c>
      <c r="AN624" s="28">
        <f t="shared" ca="1" si="305"/>
        <v>9.9015640676450162E-3</v>
      </c>
      <c r="AO624" s="28">
        <f t="shared" ca="1" si="329"/>
        <v>6.5255857540282652E-2</v>
      </c>
      <c r="AP624" s="33">
        <f t="shared" ca="1" si="306"/>
        <v>1.5050074181554879E-2</v>
      </c>
      <c r="AQ624" s="54"/>
      <c r="AR624" s="53"/>
      <c r="AS624" s="53"/>
      <c r="AT624" s="53"/>
      <c r="AU624" s="53"/>
    </row>
    <row r="625" spans="1:51" ht="15" customHeight="1" x14ac:dyDescent="0.25">
      <c r="A625" s="31">
        <f t="shared" ca="1" si="332"/>
        <v>28642</v>
      </c>
      <c r="B625" s="32">
        <f t="shared" ca="1" si="333"/>
        <v>1978</v>
      </c>
      <c r="C625" s="32">
        <f t="shared" ca="1" si="334"/>
        <v>6</v>
      </c>
      <c r="D625" s="48">
        <f>RAWDATA!A627</f>
        <v>197806</v>
      </c>
      <c r="E625" s="48">
        <f t="shared" ca="1" si="330"/>
        <v>-0.20850000000000002</v>
      </c>
      <c r="F625" s="48">
        <f t="shared" ca="1" si="331"/>
        <v>7.8999999999999626E-3</v>
      </c>
      <c r="G625" s="48">
        <f t="shared" ca="1" si="331"/>
        <v>0.46899999999999997</v>
      </c>
      <c r="H625" s="48">
        <f t="shared" ca="1" si="331"/>
        <v>0.42290000000000005</v>
      </c>
      <c r="I625" s="48">
        <f t="shared" ca="1" si="331"/>
        <v>0.39280000000000004</v>
      </c>
      <c r="J625" s="48">
        <f t="shared" ca="1" si="331"/>
        <v>0.9729000000000001</v>
      </c>
      <c r="K625" s="48">
        <f t="shared" ca="1" si="331"/>
        <v>0.7652000000000001</v>
      </c>
      <c r="L625" s="48">
        <f t="shared" ca="1" si="331"/>
        <v>1.4188000000000001</v>
      </c>
      <c r="M625" s="48">
        <f t="shared" ca="1" si="331"/>
        <v>1.1616</v>
      </c>
      <c r="N625" s="48">
        <f t="shared" ca="1" si="331"/>
        <v>2.5102000000000002</v>
      </c>
      <c r="P625" s="26">
        <f t="shared" ca="1" si="308"/>
        <v>0.72789146399386428</v>
      </c>
      <c r="Q625" s="26">
        <f t="shared" ca="1" si="309"/>
        <v>1.2120241807646444</v>
      </c>
      <c r="R625" s="26">
        <f t="shared" ca="1" si="310"/>
        <v>1.6627977648368359</v>
      </c>
      <c r="S625" s="26">
        <f t="shared" ca="1" si="311"/>
        <v>1.7005922503379709</v>
      </c>
      <c r="T625" s="26">
        <f t="shared" ca="1" si="312"/>
        <v>2.0670726641810968</v>
      </c>
      <c r="U625" s="26">
        <f t="shared" ca="1" si="313"/>
        <v>2.4526370888318301</v>
      </c>
      <c r="V625" s="26">
        <f t="shared" ca="1" si="314"/>
        <v>2.6183491931328331</v>
      </c>
      <c r="W625" s="26">
        <f t="shared" ca="1" si="315"/>
        <v>3.0275584809372607</v>
      </c>
      <c r="X625" s="26">
        <f t="shared" ca="1" si="316"/>
        <v>4.0210866379559951</v>
      </c>
      <c r="Y625" s="26">
        <f t="shared" ca="1" si="317"/>
        <v>7.1129144381301428</v>
      </c>
      <c r="Z625" s="28">
        <f t="shared" ca="1" si="303"/>
        <v>1.9362000000000046E-2</v>
      </c>
      <c r="AA625" s="57">
        <f t="shared" ca="1" si="318"/>
        <v>7.9128000000000011E-3</v>
      </c>
      <c r="AB625" s="33">
        <f t="shared" ca="1" si="304"/>
        <v>1.0446200000000013E-2</v>
      </c>
      <c r="AD625" s="28">
        <f t="shared" ca="1" si="319"/>
        <v>-2.0871766385538643E-3</v>
      </c>
      <c r="AE625" s="28">
        <f t="shared" ca="1" si="320"/>
        <v>7.8996879664276832E-5</v>
      </c>
      <c r="AF625" s="28">
        <f t="shared" ca="1" si="321"/>
        <v>4.6790362167313769E-3</v>
      </c>
      <c r="AG625" s="28">
        <f t="shared" ca="1" si="322"/>
        <v>4.2200829109066426E-3</v>
      </c>
      <c r="AH625" s="28">
        <f t="shared" ca="1" si="323"/>
        <v>3.9203055506163292E-3</v>
      </c>
      <c r="AI625" s="28">
        <f t="shared" ca="1" si="324"/>
        <v>9.6819780180835736E-3</v>
      </c>
      <c r="AJ625" s="28">
        <f t="shared" ca="1" si="325"/>
        <v>7.6228719455477822E-3</v>
      </c>
      <c r="AK625" s="28">
        <f t="shared" ca="1" si="326"/>
        <v>1.4088292322981611E-2</v>
      </c>
      <c r="AL625" s="28">
        <f t="shared" ca="1" si="327"/>
        <v>1.1549052216865181E-2</v>
      </c>
      <c r="AM625" s="28">
        <f t="shared" ca="1" si="328"/>
        <v>2.4792119834483376E-2</v>
      </c>
      <c r="AN625" s="28">
        <f t="shared" ca="1" si="305"/>
        <v>1.9174675905119072E-2</v>
      </c>
      <c r="AO625" s="28">
        <f t="shared" ca="1" si="329"/>
        <v>7.8816579706415292E-3</v>
      </c>
      <c r="AP625" s="33">
        <f t="shared" ca="1" si="306"/>
        <v>1.0288928055032748E-2</v>
      </c>
      <c r="AQ625" s="54"/>
      <c r="AR625" s="53"/>
      <c r="AS625" s="53"/>
      <c r="AT625" s="53"/>
      <c r="AU625" s="53"/>
    </row>
    <row r="626" spans="1:51" ht="15" customHeight="1" x14ac:dyDescent="0.25">
      <c r="A626" s="31">
        <f t="shared" ca="1" si="332"/>
        <v>28672</v>
      </c>
      <c r="B626" s="32">
        <f t="shared" ca="1" si="333"/>
        <v>1978</v>
      </c>
      <c r="C626" s="32">
        <f t="shared" ca="1" si="334"/>
        <v>7</v>
      </c>
      <c r="D626" s="48">
        <f>RAWDATA!A628</f>
        <v>197807</v>
      </c>
      <c r="E626" s="48">
        <f t="shared" ca="1" si="330"/>
        <v>4.5697999999999999</v>
      </c>
      <c r="F626" s="48">
        <f t="shared" ca="1" si="331"/>
        <v>5.5175000000000001</v>
      </c>
      <c r="G626" s="48">
        <f t="shared" ca="1" si="331"/>
        <v>5.202</v>
      </c>
      <c r="H626" s="48">
        <f t="shared" ca="1" si="331"/>
        <v>4.3048000000000011</v>
      </c>
      <c r="I626" s="48">
        <f t="shared" ca="1" si="331"/>
        <v>4.3727999999999998</v>
      </c>
      <c r="J626" s="48">
        <f t="shared" ca="1" si="331"/>
        <v>5.0084</v>
      </c>
      <c r="K626" s="48">
        <f t="shared" ca="1" si="331"/>
        <v>5.0015999999999998</v>
      </c>
      <c r="L626" s="48">
        <f t="shared" ca="1" si="331"/>
        <v>5.6762999999999995</v>
      </c>
      <c r="M626" s="48">
        <f t="shared" ca="1" si="331"/>
        <v>5.8207000000000004</v>
      </c>
      <c r="N626" s="48">
        <f t="shared" ca="1" si="331"/>
        <v>6.3452000000000002</v>
      </c>
      <c r="P626" s="26">
        <f t="shared" ca="1" si="308"/>
        <v>0.76115464811545586</v>
      </c>
      <c r="Q626" s="26">
        <f t="shared" ca="1" si="309"/>
        <v>1.2788976149383335</v>
      </c>
      <c r="R626" s="26">
        <f t="shared" ca="1" si="310"/>
        <v>1.7492965045636482</v>
      </c>
      <c r="S626" s="26">
        <f t="shared" ca="1" si="311"/>
        <v>1.7737993455305199</v>
      </c>
      <c r="T626" s="26">
        <f t="shared" ca="1" si="312"/>
        <v>2.1574616176404078</v>
      </c>
      <c r="U626" s="26">
        <f t="shared" ca="1" si="313"/>
        <v>2.5754749647888833</v>
      </c>
      <c r="V626" s="26">
        <f t="shared" ca="1" si="314"/>
        <v>2.749308546376565</v>
      </c>
      <c r="W626" s="26">
        <f t="shared" ca="1" si="315"/>
        <v>3.1994117829907021</v>
      </c>
      <c r="X626" s="26">
        <f t="shared" ca="1" si="316"/>
        <v>4.2551420278914991</v>
      </c>
      <c r="Y626" s="26">
        <f t="shared" ca="1" si="317"/>
        <v>7.5642430850583775</v>
      </c>
      <c r="Z626" s="28">
        <f t="shared" ca="1" si="303"/>
        <v>1.0392999999999986E-2</v>
      </c>
      <c r="AA626" s="57">
        <f t="shared" ca="1" si="318"/>
        <v>5.18191E-2</v>
      </c>
      <c r="AB626" s="33">
        <f t="shared" ca="1" si="304"/>
        <v>9.0103999999999809E-3</v>
      </c>
      <c r="AD626" s="28">
        <f t="shared" ca="1" si="319"/>
        <v>4.4684605026142674E-2</v>
      </c>
      <c r="AE626" s="28">
        <f t="shared" ca="1" si="320"/>
        <v>5.3706629949249546E-2</v>
      </c>
      <c r="AF626" s="28">
        <f t="shared" ca="1" si="321"/>
        <v>5.0712125541647675E-2</v>
      </c>
      <c r="AG626" s="28">
        <f t="shared" ca="1" si="322"/>
        <v>4.2147196052698316E-2</v>
      </c>
      <c r="AH626" s="28">
        <f t="shared" ca="1" si="323"/>
        <v>4.2798919116475917E-2</v>
      </c>
      <c r="AI626" s="28">
        <f t="shared" ca="1" si="324"/>
        <v>4.8870160969602679E-2</v>
      </c>
      <c r="AJ626" s="28">
        <f t="shared" ca="1" si="325"/>
        <v>4.8805402148571563E-2</v>
      </c>
      <c r="AK626" s="28">
        <f t="shared" ca="1" si="326"/>
        <v>5.5210462258032549E-2</v>
      </c>
      <c r="AL626" s="28">
        <f t="shared" ca="1" si="327"/>
        <v>5.6575966472630149E-2</v>
      </c>
      <c r="AM626" s="28">
        <f t="shared" ca="1" si="328"/>
        <v>6.1520220648048268E-2</v>
      </c>
      <c r="AN626" s="28">
        <f t="shared" ca="1" si="305"/>
        <v>9.8524760726430988E-3</v>
      </c>
      <c r="AO626" s="28">
        <f t="shared" ca="1" si="329"/>
        <v>5.0521141354110989E-2</v>
      </c>
      <c r="AP626" s="33">
        <f t="shared" ca="1" si="306"/>
        <v>8.5269522062282194E-3</v>
      </c>
      <c r="AQ626" s="54"/>
      <c r="AR626" s="53"/>
      <c r="AS626" s="53"/>
      <c r="AT626" s="53"/>
      <c r="AU626" s="53"/>
    </row>
    <row r="627" spans="1:51" ht="15" customHeight="1" x14ac:dyDescent="0.25">
      <c r="A627" s="31">
        <f t="shared" ca="1" si="332"/>
        <v>28703</v>
      </c>
      <c r="B627" s="32">
        <f t="shared" ca="1" si="333"/>
        <v>1978</v>
      </c>
      <c r="C627" s="32">
        <f t="shared" ca="1" si="334"/>
        <v>8</v>
      </c>
      <c r="D627" s="48">
        <f>RAWDATA!A629</f>
        <v>197808</v>
      </c>
      <c r="E627" s="48">
        <f t="shared" ca="1" si="330"/>
        <v>9.4403000000000006</v>
      </c>
      <c r="F627" s="48">
        <f t="shared" ca="1" si="331"/>
        <v>8.4358000000000004</v>
      </c>
      <c r="G627" s="48">
        <f t="shared" ca="1" si="331"/>
        <v>7.4281000000000006</v>
      </c>
      <c r="H627" s="48">
        <f t="shared" ca="1" si="331"/>
        <v>8.2603000000000009</v>
      </c>
      <c r="I627" s="48">
        <f t="shared" ca="1" si="331"/>
        <v>8.4364000000000008</v>
      </c>
      <c r="J627" s="48">
        <f t="shared" ca="1" si="331"/>
        <v>8.7037000000000013</v>
      </c>
      <c r="K627" s="48">
        <f t="shared" ca="1" si="331"/>
        <v>7.5667000000000009</v>
      </c>
      <c r="L627" s="48">
        <f t="shared" ca="1" si="331"/>
        <v>7.6407000000000007</v>
      </c>
      <c r="M627" s="48">
        <f t="shared" ca="1" si="331"/>
        <v>10.127600000000001</v>
      </c>
      <c r="N627" s="48">
        <f t="shared" ca="1" si="331"/>
        <v>12.171200000000001</v>
      </c>
      <c r="P627" s="26">
        <f t="shared" ca="1" si="308"/>
        <v>0.83300993036149928</v>
      </c>
      <c r="Q627" s="26">
        <f t="shared" ca="1" si="309"/>
        <v>1.3867828599393013</v>
      </c>
      <c r="R627" s="26">
        <f t="shared" ca="1" si="310"/>
        <v>1.8792359982191407</v>
      </c>
      <c r="S627" s="26">
        <f t="shared" ca="1" si="311"/>
        <v>1.9203204928693773</v>
      </c>
      <c r="T627" s="26">
        <f t="shared" ca="1" si="312"/>
        <v>2.3394737095510232</v>
      </c>
      <c r="U627" s="26">
        <f t="shared" ca="1" si="313"/>
        <v>2.7996365792992135</v>
      </c>
      <c r="V627" s="26">
        <f t="shared" ca="1" si="314"/>
        <v>2.9573404761552404</v>
      </c>
      <c r="W627" s="26">
        <f t="shared" ca="1" si="315"/>
        <v>3.4438692390936732</v>
      </c>
      <c r="X627" s="26">
        <f t="shared" ca="1" si="316"/>
        <v>4.6860857919082379</v>
      </c>
      <c r="Y627" s="26">
        <f t="shared" ca="1" si="317"/>
        <v>8.4849022394270026</v>
      </c>
      <c r="Z627" s="28">
        <f t="shared" ca="1" si="303"/>
        <v>2.2113500000000008E-2</v>
      </c>
      <c r="AA627" s="57">
        <f t="shared" ca="1" si="318"/>
        <v>8.8210799999999978E-2</v>
      </c>
      <c r="AB627" s="33">
        <f t="shared" ca="1" si="304"/>
        <v>2.3283200000000004E-2</v>
      </c>
      <c r="AD627" s="28">
        <f t="shared" ca="1" si="319"/>
        <v>9.0209009110461993E-2</v>
      </c>
      <c r="AE627" s="28">
        <f t="shared" ca="1" si="320"/>
        <v>8.0988106796768392E-2</v>
      </c>
      <c r="AF627" s="28">
        <f t="shared" ca="1" si="321"/>
        <v>7.1651600598934245E-2</v>
      </c>
      <c r="AG627" s="28">
        <f t="shared" ca="1" si="322"/>
        <v>7.9368326483496177E-2</v>
      </c>
      <c r="AH627" s="28">
        <f t="shared" ca="1" si="323"/>
        <v>8.099364000941639E-2</v>
      </c>
      <c r="AI627" s="28">
        <f t="shared" ca="1" si="324"/>
        <v>8.3455646198225569E-2</v>
      </c>
      <c r="AJ627" s="28">
        <f t="shared" ca="1" si="325"/>
        <v>7.2940934287009429E-2</v>
      </c>
      <c r="AK627" s="28">
        <f t="shared" ca="1" si="326"/>
        <v>7.3628643008145422E-2</v>
      </c>
      <c r="AL627" s="28">
        <f t="shared" ca="1" si="327"/>
        <v>9.6469507524171216E-2</v>
      </c>
      <c r="AM627" s="28">
        <f t="shared" ca="1" si="328"/>
        <v>0.11485608965942332</v>
      </c>
      <c r="AN627" s="28">
        <f t="shared" ca="1" si="305"/>
        <v>2.0064240638182074E-2</v>
      </c>
      <c r="AO627" s="28">
        <f t="shared" ca="1" si="329"/>
        <v>8.4534879666643609E-2</v>
      </c>
      <c r="AP627" s="33">
        <f t="shared" ca="1" si="306"/>
        <v>2.1127918925153658E-2</v>
      </c>
      <c r="AQ627" s="54"/>
      <c r="AR627" s="53"/>
      <c r="AS627" s="53"/>
      <c r="AT627" s="53"/>
      <c r="AU627" s="53"/>
    </row>
    <row r="628" spans="1:51" ht="15" customHeight="1" x14ac:dyDescent="0.25">
      <c r="A628" s="31">
        <f t="shared" ca="1" si="332"/>
        <v>28734</v>
      </c>
      <c r="B628" s="32">
        <f t="shared" ca="1" si="333"/>
        <v>1978</v>
      </c>
      <c r="C628" s="32">
        <f t="shared" ca="1" si="334"/>
        <v>9</v>
      </c>
      <c r="D628" s="48">
        <f>RAWDATA!A630</f>
        <v>197809</v>
      </c>
      <c r="E628" s="48">
        <f t="shared" ca="1" si="330"/>
        <v>-0.29919999999999991</v>
      </c>
      <c r="F628" s="48">
        <f t="shared" ca="1" si="331"/>
        <v>-0.28669999999999995</v>
      </c>
      <c r="G628" s="48">
        <f t="shared" ca="1" si="331"/>
        <v>0.34610000000000007</v>
      </c>
      <c r="H628" s="48">
        <f t="shared" ca="1" si="331"/>
        <v>-9.3199999999999991E-2</v>
      </c>
      <c r="I628" s="48">
        <f t="shared" ca="1" si="331"/>
        <v>0.67530000000000001</v>
      </c>
      <c r="J628" s="48">
        <f t="shared" ca="1" si="331"/>
        <v>0.29269999999999996</v>
      </c>
      <c r="K628" s="48">
        <f t="shared" ca="1" si="331"/>
        <v>0.46610000000000007</v>
      </c>
      <c r="L628" s="48">
        <f t="shared" ca="1" si="331"/>
        <v>0.3029</v>
      </c>
      <c r="M628" s="48">
        <f t="shared" ca="1" si="331"/>
        <v>1.0363</v>
      </c>
      <c r="N628" s="48">
        <f t="shared" ca="1" si="331"/>
        <v>1.7967000000000002</v>
      </c>
      <c r="P628" s="26">
        <f t="shared" ca="1" si="308"/>
        <v>0.83051756464985771</v>
      </c>
      <c r="Q628" s="26">
        <f t="shared" ca="1" si="309"/>
        <v>1.3828069534798553</v>
      </c>
      <c r="R628" s="26">
        <f t="shared" ca="1" si="310"/>
        <v>1.8857400340089769</v>
      </c>
      <c r="S628" s="26">
        <f t="shared" ca="1" si="311"/>
        <v>1.9185307541700229</v>
      </c>
      <c r="T628" s="26">
        <f t="shared" ca="1" si="312"/>
        <v>2.355272175511621</v>
      </c>
      <c r="U628" s="26">
        <f t="shared" ca="1" si="313"/>
        <v>2.8078311155668221</v>
      </c>
      <c r="V628" s="26">
        <f t="shared" ca="1" si="314"/>
        <v>2.9711246401146001</v>
      </c>
      <c r="W628" s="26">
        <f t="shared" ca="1" si="315"/>
        <v>3.4543007190188879</v>
      </c>
      <c r="X628" s="26">
        <f t="shared" ca="1" si="316"/>
        <v>4.7346476989697823</v>
      </c>
      <c r="Y628" s="26">
        <f t="shared" ca="1" si="317"/>
        <v>8.637350477962789</v>
      </c>
      <c r="Z628" s="28">
        <f t="shared" ca="1" si="303"/>
        <v>1.7094500000000012E-2</v>
      </c>
      <c r="AA628" s="57">
        <f t="shared" ca="1" si="318"/>
        <v>4.2370000000000003E-3</v>
      </c>
      <c r="AB628" s="33">
        <f t="shared" ca="1" si="304"/>
        <v>9.927999999999982E-3</v>
      </c>
      <c r="AD628" s="28">
        <f t="shared" ca="1" si="319"/>
        <v>-2.9964849802747618E-3</v>
      </c>
      <c r="AE628" s="28">
        <f t="shared" ca="1" si="320"/>
        <v>-2.8711177167125073E-3</v>
      </c>
      <c r="AF628" s="28">
        <f t="shared" ca="1" si="321"/>
        <v>3.4550245229481237E-3</v>
      </c>
      <c r="AG628" s="28">
        <f t="shared" ca="1" si="322"/>
        <v>-9.3243458204133429E-4</v>
      </c>
      <c r="AH628" s="28">
        <f t="shared" ca="1" si="323"/>
        <v>6.7303006307576994E-3</v>
      </c>
      <c r="AI628" s="28">
        <f t="shared" ca="1" si="324"/>
        <v>2.9227246760503115E-3</v>
      </c>
      <c r="AJ628" s="28">
        <f t="shared" ca="1" si="325"/>
        <v>4.6501711752308418E-3</v>
      </c>
      <c r="AK628" s="28">
        <f t="shared" ca="1" si="326"/>
        <v>3.0244218220375177E-3</v>
      </c>
      <c r="AL628" s="28">
        <f t="shared" ca="1" si="327"/>
        <v>1.0309672222917943E-2</v>
      </c>
      <c r="AM628" s="28">
        <f t="shared" ca="1" si="328"/>
        <v>1.7807501099957924E-2</v>
      </c>
      <c r="AN628" s="28">
        <f t="shared" ca="1" si="305"/>
        <v>1.6992388009931567E-2</v>
      </c>
      <c r="AO628" s="28">
        <f t="shared" ca="1" si="329"/>
        <v>4.2280491896487769E-3</v>
      </c>
      <c r="AP628" s="33">
        <f t="shared" ca="1" si="306"/>
        <v>9.8305374717891567E-3</v>
      </c>
      <c r="AQ628" s="54"/>
      <c r="AR628" s="53"/>
      <c r="AS628" s="53"/>
      <c r="AT628" s="53"/>
      <c r="AU628" s="53"/>
    </row>
    <row r="629" spans="1:51" ht="15" customHeight="1" x14ac:dyDescent="0.25">
      <c r="A629" s="31">
        <f t="shared" ca="1" si="332"/>
        <v>28764</v>
      </c>
      <c r="B629" s="32">
        <f t="shared" ca="1" si="333"/>
        <v>1978</v>
      </c>
      <c r="C629" s="32">
        <f t="shared" ca="1" si="334"/>
        <v>10</v>
      </c>
      <c r="D629" s="48">
        <f>RAWDATA!A631</f>
        <v>197810</v>
      </c>
      <c r="E629" s="48">
        <f t="shared" ca="1" si="330"/>
        <v>-19.802299999999999</v>
      </c>
      <c r="F629" s="48">
        <f t="shared" ca="1" si="331"/>
        <v>-17.1675</v>
      </c>
      <c r="G629" s="48">
        <f t="shared" ca="1" si="331"/>
        <v>-15.392000000000003</v>
      </c>
      <c r="H629" s="48">
        <f t="shared" ca="1" si="331"/>
        <v>-15.087200000000003</v>
      </c>
      <c r="I629" s="48">
        <f t="shared" ca="1" si="331"/>
        <v>-14.9811</v>
      </c>
      <c r="J629" s="48">
        <f t="shared" ca="1" si="331"/>
        <v>-16.738100000000003</v>
      </c>
      <c r="K629" s="48">
        <f t="shared" ca="1" si="331"/>
        <v>-17.6022</v>
      </c>
      <c r="L629" s="48">
        <f t="shared" ca="1" si="331"/>
        <v>-17.514099999999999</v>
      </c>
      <c r="M629" s="48">
        <f t="shared" ca="1" si="331"/>
        <v>-19.701800000000002</v>
      </c>
      <c r="N629" s="48">
        <f t="shared" ca="1" si="331"/>
        <v>-22.845500000000001</v>
      </c>
      <c r="P629" s="26">
        <f t="shared" ca="1" si="308"/>
        <v>0.66605598494519902</v>
      </c>
      <c r="Q629" s="26">
        <f t="shared" ca="1" si="309"/>
        <v>1.1454135697412011</v>
      </c>
      <c r="R629" s="26">
        <f t="shared" ca="1" si="310"/>
        <v>1.5954869279743151</v>
      </c>
      <c r="S629" s="26">
        <f t="shared" ca="1" si="311"/>
        <v>1.6290781822268832</v>
      </c>
      <c r="T629" s="26">
        <f t="shared" ca="1" si="312"/>
        <v>2.0024264956260494</v>
      </c>
      <c r="U629" s="26">
        <f t="shared" ca="1" si="313"/>
        <v>2.3378535356121319</v>
      </c>
      <c r="V629" s="26">
        <f t="shared" ca="1" si="314"/>
        <v>2.4481413387123481</v>
      </c>
      <c r="W629" s="26">
        <f t="shared" ca="1" si="315"/>
        <v>2.8493110367892007</v>
      </c>
      <c r="X629" s="26">
        <f t="shared" ca="1" si="316"/>
        <v>3.8018368786141536</v>
      </c>
      <c r="Y629" s="26">
        <f t="shared" ca="1" si="317"/>
        <v>6.6641045745197998</v>
      </c>
      <c r="Z629" s="28">
        <f t="shared" ref="Z629:Z692" ca="1" si="335">IF(P629="","",IF(P628="",AVERAGE(Y629-1,X629-1)-AVERAGE(P629-1,Q629-1),AVERAGE(Y629/Y628-1,X629/X628-1)-AVERAGE(P629/P628-1,Q629/Q628-1)))</f>
        <v>-2.7887500000000065E-2</v>
      </c>
      <c r="AA629" s="57">
        <f t="shared" ca="1" si="318"/>
        <v>-0.17683180000000001</v>
      </c>
      <c r="AB629" s="33">
        <f t="shared" ref="AB629:AB692" ca="1" si="336">IF(P629="","",IF(P628="",AVERAGE(Y629-1,X629-1)-AA629,AVERAGE(Y629/Y628-1,X629/X628-1)-AA629))</f>
        <v>-3.5904700000000039E-2</v>
      </c>
      <c r="AD629" s="28">
        <f t="shared" ca="1" si="319"/>
        <v>-0.22067534983109233</v>
      </c>
      <c r="AE629" s="28">
        <f t="shared" ca="1" si="320"/>
        <v>-0.1883496895322965</v>
      </c>
      <c r="AF629" s="28">
        <f t="shared" ca="1" si="321"/>
        <v>-0.16714136119892503</v>
      </c>
      <c r="AG629" s="28">
        <f t="shared" ca="1" si="322"/>
        <v>-0.16354533842818564</v>
      </c>
      <c r="AH629" s="28">
        <f t="shared" ca="1" si="323"/>
        <v>-0.16229660127334999</v>
      </c>
      <c r="AI629" s="28">
        <f t="shared" ca="1" si="324"/>
        <v>-0.18317912439996423</v>
      </c>
      <c r="AJ629" s="28">
        <f t="shared" ca="1" si="325"/>
        <v>-0.19361144845821701</v>
      </c>
      <c r="AK629" s="28">
        <f t="shared" ca="1" si="326"/>
        <v>-0.19254281634498813</v>
      </c>
      <c r="AL629" s="28">
        <f t="shared" ca="1" si="327"/>
        <v>-0.21942298122684051</v>
      </c>
      <c r="AM629" s="28">
        <f t="shared" ca="1" si="328"/>
        <v>-0.25936028094733049</v>
      </c>
      <c r="AN629" s="28">
        <f t="shared" ref="AN629:AN692" ca="1" si="337">IF(AD629="","",IF(AD628="",AVERAGE(AM629,AL629)-AVERAGE(AD629,AE629),AVERAGE(AM629,AL629)-AVERAGE(AD629,AE629)))</f>
        <v>-3.4879111405391072E-2</v>
      </c>
      <c r="AO629" s="28">
        <f t="shared" ca="1" si="329"/>
        <v>-0.19459472494605404</v>
      </c>
      <c r="AP629" s="33">
        <f t="shared" ref="AP629:AP692" ca="1" si="338">IF(AD629="","",IF(AD628="",AVERAGE(AM629,AL629)-AO629,AVERAGE(AM629,AL629)-AO629))</f>
        <v>-4.4796906141031462E-2</v>
      </c>
      <c r="AQ629" s="54"/>
      <c r="AR629" s="53"/>
      <c r="AS629" s="53"/>
      <c r="AT629" s="53"/>
      <c r="AU629" s="53"/>
    </row>
    <row r="630" spans="1:51" ht="15" customHeight="1" x14ac:dyDescent="0.25">
      <c r="A630" s="31">
        <f t="shared" ca="1" si="332"/>
        <v>28795</v>
      </c>
      <c r="B630" s="32">
        <f t="shared" ca="1" si="333"/>
        <v>1978</v>
      </c>
      <c r="C630" s="32">
        <f t="shared" ca="1" si="334"/>
        <v>11</v>
      </c>
      <c r="D630" s="48">
        <f>RAWDATA!A632</f>
        <v>197811</v>
      </c>
      <c r="E630" s="48">
        <f t="shared" ca="1" si="330"/>
        <v>2.3629000000000002</v>
      </c>
      <c r="F630" s="48">
        <f t="shared" ca="1" si="331"/>
        <v>2.4592000000000001</v>
      </c>
      <c r="G630" s="48">
        <f t="shared" ca="1" si="331"/>
        <v>2.6047000000000002</v>
      </c>
      <c r="H630" s="48">
        <f t="shared" ca="1" si="331"/>
        <v>2.6414999999999997</v>
      </c>
      <c r="I630" s="48">
        <f t="shared" ca="1" si="331"/>
        <v>3.0492000000000004</v>
      </c>
      <c r="J630" s="48">
        <f t="shared" ca="1" si="331"/>
        <v>3.5870000000000002</v>
      </c>
      <c r="K630" s="48">
        <f t="shared" ca="1" si="331"/>
        <v>4.5842000000000001</v>
      </c>
      <c r="L630" s="48">
        <f t="shared" ca="1" si="331"/>
        <v>4.6483000000000008</v>
      </c>
      <c r="M630" s="48">
        <f t="shared" ca="1" si="331"/>
        <v>6.3302000000000005</v>
      </c>
      <c r="N630" s="48">
        <f t="shared" ca="1" si="331"/>
        <v>7.6991000000000014</v>
      </c>
      <c r="P630" s="26">
        <f t="shared" ca="1" si="308"/>
        <v>0.68179422181346905</v>
      </c>
      <c r="Q630" s="26">
        <f t="shared" ca="1" si="309"/>
        <v>1.1735815802482767</v>
      </c>
      <c r="R630" s="26">
        <f t="shared" ca="1" si="310"/>
        <v>1.6370445759872621</v>
      </c>
      <c r="S630" s="26">
        <f t="shared" ca="1" si="311"/>
        <v>1.6721102824104064</v>
      </c>
      <c r="T630" s="26">
        <f t="shared" ca="1" si="312"/>
        <v>2.063484484330679</v>
      </c>
      <c r="U630" s="26">
        <f t="shared" ca="1" si="313"/>
        <v>2.4217123419345392</v>
      </c>
      <c r="V630" s="26">
        <f t="shared" ca="1" si="314"/>
        <v>2.5603690339615994</v>
      </c>
      <c r="W630" s="26">
        <f t="shared" ca="1" si="315"/>
        <v>2.9817555617122733</v>
      </c>
      <c r="X630" s="26">
        <f t="shared" ca="1" si="316"/>
        <v>4.0425007567041868</v>
      </c>
      <c r="Y630" s="26">
        <f t="shared" ca="1" si="317"/>
        <v>7.1771806498166537</v>
      </c>
      <c r="Z630" s="28">
        <f t="shared" ca="1" si="335"/>
        <v>4.6036000000000077E-2</v>
      </c>
      <c r="AA630" s="57">
        <f t="shared" ca="1" si="318"/>
        <v>3.9966300000000003E-2</v>
      </c>
      <c r="AB630" s="33">
        <f t="shared" ca="1" si="336"/>
        <v>3.0180199999999997E-2</v>
      </c>
      <c r="AD630" s="28">
        <f t="shared" ca="1" si="319"/>
        <v>2.3354156281615739E-2</v>
      </c>
      <c r="AE630" s="28">
        <f t="shared" ca="1" si="320"/>
        <v>2.4294484567438886E-2</v>
      </c>
      <c r="AF630" s="28">
        <f t="shared" ca="1" si="321"/>
        <v>2.5713554666240642E-2</v>
      </c>
      <c r="AG630" s="28">
        <f t="shared" ca="1" si="322"/>
        <v>2.6072148398006256E-2</v>
      </c>
      <c r="AH630" s="28">
        <f t="shared" ca="1" si="323"/>
        <v>3.0036358096505653E-2</v>
      </c>
      <c r="AI630" s="28">
        <f t="shared" ca="1" si="324"/>
        <v>3.5241653338205434E-2</v>
      </c>
      <c r="AJ630" s="28">
        <f t="shared" ca="1" si="325"/>
        <v>4.4822302608046392E-2</v>
      </c>
      <c r="AK630" s="28">
        <f t="shared" ca="1" si="326"/>
        <v>4.5435018147031797E-2</v>
      </c>
      <c r="AL630" s="28">
        <f t="shared" ca="1" si="327"/>
        <v>6.1379160609840916E-2</v>
      </c>
      <c r="AM630" s="28">
        <f t="shared" ca="1" si="328"/>
        <v>7.4171041593374412E-2</v>
      </c>
      <c r="AN630" s="28">
        <f t="shared" ca="1" si="337"/>
        <v>4.3950780677080359E-2</v>
      </c>
      <c r="AO630" s="28">
        <f t="shared" ca="1" si="329"/>
        <v>3.9188308782111388E-2</v>
      </c>
      <c r="AP630" s="33">
        <f t="shared" ca="1" si="338"/>
        <v>2.8586792319496283E-2</v>
      </c>
      <c r="AQ630" s="54"/>
      <c r="AR630" s="53"/>
      <c r="AS630" s="53"/>
      <c r="AT630" s="53"/>
      <c r="AU630" s="53"/>
      <c r="AY630" s="29"/>
    </row>
    <row r="631" spans="1:51" ht="15" customHeight="1" x14ac:dyDescent="0.25">
      <c r="A631" s="31">
        <f t="shared" ca="1" si="332"/>
        <v>28825</v>
      </c>
      <c r="B631" s="32">
        <f t="shared" ca="1" si="333"/>
        <v>1978</v>
      </c>
      <c r="C631" s="32">
        <f t="shared" ca="1" si="334"/>
        <v>12</v>
      </c>
      <c r="D631" s="48">
        <f>RAWDATA!A633</f>
        <v>197812</v>
      </c>
      <c r="E631" s="48">
        <f t="shared" ca="1" si="330"/>
        <v>1.0331000000000001</v>
      </c>
      <c r="F631" s="48">
        <f t="shared" ca="1" si="331"/>
        <v>1.4397000000000002</v>
      </c>
      <c r="G631" s="48">
        <f t="shared" ca="1" si="331"/>
        <v>0.75450000000000006</v>
      </c>
      <c r="H631" s="48">
        <f t="shared" ca="1" si="331"/>
        <v>1.0765000000000002</v>
      </c>
      <c r="I631" s="48">
        <f t="shared" ca="1" si="331"/>
        <v>1.7719</v>
      </c>
      <c r="J631" s="48">
        <f t="shared" ca="1" si="331"/>
        <v>1.2097000000000002</v>
      </c>
      <c r="K631" s="48">
        <f t="shared" ca="1" si="331"/>
        <v>1.2834000000000001</v>
      </c>
      <c r="L631" s="48">
        <f t="shared" ca="1" si="331"/>
        <v>1.1772</v>
      </c>
      <c r="M631" s="48">
        <f t="shared" ca="1" si="331"/>
        <v>1.5112000000000001</v>
      </c>
      <c r="N631" s="48">
        <f t="shared" ca="1" si="331"/>
        <v>1.3632</v>
      </c>
      <c r="P631" s="26">
        <f t="shared" ca="1" si="308"/>
        <v>0.68883783791902409</v>
      </c>
      <c r="Q631" s="26">
        <f t="shared" ca="1" si="309"/>
        <v>1.1904776342591112</v>
      </c>
      <c r="R631" s="26">
        <f t="shared" ca="1" si="310"/>
        <v>1.6493960773130858</v>
      </c>
      <c r="S631" s="26">
        <f t="shared" ca="1" si="311"/>
        <v>1.6901105496005542</v>
      </c>
      <c r="T631" s="26">
        <f t="shared" ca="1" si="312"/>
        <v>2.1000473659085346</v>
      </c>
      <c r="U631" s="26">
        <f t="shared" ca="1" si="313"/>
        <v>2.4510077961349213</v>
      </c>
      <c r="V631" s="26">
        <f t="shared" ca="1" si="314"/>
        <v>2.5932288101434624</v>
      </c>
      <c r="W631" s="26">
        <f t="shared" ca="1" si="315"/>
        <v>3.0168567881847497</v>
      </c>
      <c r="X631" s="26">
        <f t="shared" ca="1" si="316"/>
        <v>4.1035910281395003</v>
      </c>
      <c r="Y631" s="26">
        <f t="shared" ca="1" si="317"/>
        <v>7.2750199764349546</v>
      </c>
      <c r="Z631" s="28">
        <f t="shared" ca="1" si="335"/>
        <v>2.0080000000000098E-3</v>
      </c>
      <c r="AA631" s="57">
        <f t="shared" ca="1" si="318"/>
        <v>1.2620400000000002E-2</v>
      </c>
      <c r="AB631" s="33">
        <f t="shared" ca="1" si="336"/>
        <v>1.7516000000000493E-3</v>
      </c>
      <c r="AD631" s="28">
        <f t="shared" ca="1" si="319"/>
        <v>1.0277999936067499E-2</v>
      </c>
      <c r="AE631" s="28">
        <f t="shared" ca="1" si="320"/>
        <v>1.4294347283202053E-2</v>
      </c>
      <c r="AF631" s="28">
        <f t="shared" ca="1" si="321"/>
        <v>7.5166788536558905E-3</v>
      </c>
      <c r="AG631" s="28">
        <f t="shared" ca="1" si="322"/>
        <v>1.070746989362574E-2</v>
      </c>
      <c r="AH631" s="28">
        <f t="shared" ca="1" si="323"/>
        <v>1.7563848590457995E-2</v>
      </c>
      <c r="AI631" s="28">
        <f t="shared" ca="1" si="324"/>
        <v>1.2024416074346568E-2</v>
      </c>
      <c r="AJ631" s="28">
        <f t="shared" ca="1" si="325"/>
        <v>1.2752342144462763E-2</v>
      </c>
      <c r="AK631" s="28">
        <f t="shared" ca="1" si="326"/>
        <v>1.1703249039529859E-2</v>
      </c>
      <c r="AL631" s="28">
        <f t="shared" ca="1" si="327"/>
        <v>1.4998951233794203E-2</v>
      </c>
      <c r="AM631" s="28">
        <f t="shared" ca="1" si="328"/>
        <v>1.3539920165755634E-2</v>
      </c>
      <c r="AN631" s="28">
        <f t="shared" ca="1" si="337"/>
        <v>1.9832620901401431E-3</v>
      </c>
      <c r="AO631" s="28">
        <f t="shared" ca="1" si="329"/>
        <v>1.2541426509144816E-2</v>
      </c>
      <c r="AP631" s="33">
        <f t="shared" ca="1" si="338"/>
        <v>1.7280091906301028E-3</v>
      </c>
      <c r="AQ631" s="54"/>
      <c r="AR631" s="53"/>
      <c r="AS631" s="53"/>
      <c r="AT631" s="53"/>
      <c r="AU631" s="53"/>
    </row>
    <row r="632" spans="1:51" ht="15" customHeight="1" x14ac:dyDescent="0.25">
      <c r="A632" s="31">
        <f t="shared" ca="1" si="332"/>
        <v>28856</v>
      </c>
      <c r="B632" s="32">
        <f t="shared" ca="1" si="333"/>
        <v>1979</v>
      </c>
      <c r="C632" s="32">
        <f t="shared" ca="1" si="334"/>
        <v>1</v>
      </c>
      <c r="D632" s="48">
        <f>RAWDATA!A634</f>
        <v>197901</v>
      </c>
      <c r="E632" s="48">
        <f t="shared" ca="1" si="330"/>
        <v>8.9741999999999997</v>
      </c>
      <c r="F632" s="48">
        <f t="shared" ca="1" si="331"/>
        <v>8.0498000000000012</v>
      </c>
      <c r="G632" s="48">
        <f t="shared" ca="1" si="331"/>
        <v>8.3512000000000004</v>
      </c>
      <c r="H632" s="48">
        <f t="shared" ca="1" si="331"/>
        <v>8.0532000000000004</v>
      </c>
      <c r="I632" s="48">
        <f t="shared" ca="1" si="331"/>
        <v>7.9159000000000006</v>
      </c>
      <c r="J632" s="48">
        <f t="shared" ca="1" si="331"/>
        <v>8.2922000000000011</v>
      </c>
      <c r="K632" s="48">
        <f t="shared" ca="1" si="331"/>
        <v>8.9328000000000003</v>
      </c>
      <c r="L632" s="48">
        <f t="shared" ca="1" si="331"/>
        <v>9.6206000000000014</v>
      </c>
      <c r="M632" s="48">
        <f t="shared" ca="1" si="331"/>
        <v>10.463200000000001</v>
      </c>
      <c r="N632" s="48">
        <f t="shared" ca="1" si="331"/>
        <v>13.133800000000001</v>
      </c>
      <c r="P632" s="26">
        <f t="shared" ca="1" si="308"/>
        <v>0.75065552316955308</v>
      </c>
      <c r="Q632" s="26">
        <f t="shared" ca="1" si="309"/>
        <v>1.2863087028617011</v>
      </c>
      <c r="R632" s="26">
        <f t="shared" ca="1" si="310"/>
        <v>1.7871404425216562</v>
      </c>
      <c r="S632" s="26">
        <f t="shared" ca="1" si="311"/>
        <v>1.8262185323809861</v>
      </c>
      <c r="T632" s="26">
        <f t="shared" ca="1" si="312"/>
        <v>2.2662850153464884</v>
      </c>
      <c r="U632" s="26">
        <f t="shared" ca="1" si="313"/>
        <v>2.6542502646060209</v>
      </c>
      <c r="V632" s="26">
        <f t="shared" ca="1" si="314"/>
        <v>2.8248767532959578</v>
      </c>
      <c r="W632" s="26">
        <f t="shared" ca="1" si="315"/>
        <v>3.3070965123488518</v>
      </c>
      <c r="X632" s="26">
        <f t="shared" ca="1" si="316"/>
        <v>4.5329579645957931</v>
      </c>
      <c r="Y632" s="26">
        <f t="shared" ca="1" si="317"/>
        <v>8.2305065500999675</v>
      </c>
      <c r="Z632" s="28">
        <f t="shared" ca="1" si="335"/>
        <v>3.2864999999999922E-2</v>
      </c>
      <c r="AA632" s="57">
        <f t="shared" ca="1" si="318"/>
        <v>9.1786899999999991E-2</v>
      </c>
      <c r="AB632" s="33">
        <f t="shared" ca="1" si="336"/>
        <v>2.6198099999999905E-2</v>
      </c>
      <c r="AD632" s="28">
        <f t="shared" ca="1" si="319"/>
        <v>8.5940970976131209E-2</v>
      </c>
      <c r="AE632" s="28">
        <f t="shared" ca="1" si="320"/>
        <v>7.7422045968180711E-2</v>
      </c>
      <c r="AF632" s="28">
        <f t="shared" ca="1" si="321"/>
        <v>8.0207617152143973E-2</v>
      </c>
      <c r="AG632" s="28">
        <f t="shared" ca="1" si="322"/>
        <v>7.7453512444817227E-2</v>
      </c>
      <c r="AH632" s="28">
        <f t="shared" ca="1" si="323"/>
        <v>7.6182034085206893E-2</v>
      </c>
      <c r="AI632" s="28">
        <f t="shared" ca="1" si="324"/>
        <v>7.9662943264468336E-2</v>
      </c>
      <c r="AJ632" s="28">
        <f t="shared" ca="1" si="325"/>
        <v>8.5560992356829263E-2</v>
      </c>
      <c r="AK632" s="28">
        <f t="shared" ca="1" si="326"/>
        <v>9.1855127068649012E-2</v>
      </c>
      <c r="AL632" s="28">
        <f t="shared" ca="1" si="327"/>
        <v>9.9512247828144759E-2</v>
      </c>
      <c r="AM632" s="28">
        <f t="shared" ca="1" si="328"/>
        <v>0.12340100306175776</v>
      </c>
      <c r="AN632" s="28">
        <f t="shared" ca="1" si="337"/>
        <v>2.9775116972795293E-2</v>
      </c>
      <c r="AO632" s="28">
        <f t="shared" ca="1" si="329"/>
        <v>8.7815711759007056E-2</v>
      </c>
      <c r="AP632" s="33">
        <f t="shared" ca="1" si="338"/>
        <v>2.3640913685944204E-2</v>
      </c>
      <c r="AQ632" s="54"/>
      <c r="AR632" s="53"/>
      <c r="AS632" s="53"/>
      <c r="AT632" s="53"/>
      <c r="AU632" s="53"/>
    </row>
    <row r="633" spans="1:51" ht="15" customHeight="1" x14ac:dyDescent="0.25">
      <c r="A633" s="31">
        <f t="shared" ca="1" si="332"/>
        <v>28887</v>
      </c>
      <c r="B633" s="32">
        <f t="shared" ca="1" si="333"/>
        <v>1979</v>
      </c>
      <c r="C633" s="32">
        <f t="shared" ca="1" si="334"/>
        <v>2</v>
      </c>
      <c r="D633" s="48">
        <f>RAWDATA!A635</f>
        <v>197902</v>
      </c>
      <c r="E633" s="48">
        <f t="shared" ca="1" si="330"/>
        <v>-2.7815000000000003</v>
      </c>
      <c r="F633" s="48">
        <f t="shared" ca="1" si="331"/>
        <v>-2.653</v>
      </c>
      <c r="G633" s="48">
        <f t="shared" ca="1" si="331"/>
        <v>-2.5129999999999999</v>
      </c>
      <c r="H633" s="48">
        <f t="shared" ca="1" si="331"/>
        <v>-2.0834999999999999</v>
      </c>
      <c r="I633" s="48">
        <f t="shared" ca="1" si="331"/>
        <v>-1.7889999999999999</v>
      </c>
      <c r="J633" s="48">
        <f t="shared" ca="1" si="331"/>
        <v>-1.8445</v>
      </c>
      <c r="K633" s="48">
        <f t="shared" ca="1" si="331"/>
        <v>-1.7242000000000002</v>
      </c>
      <c r="L633" s="48">
        <f t="shared" ca="1" si="331"/>
        <v>-1.7046999999999999</v>
      </c>
      <c r="M633" s="48">
        <f t="shared" ca="1" si="331"/>
        <v>-1.3702999999999999</v>
      </c>
      <c r="N633" s="48">
        <f t="shared" ca="1" si="331"/>
        <v>-1.5645000000000002</v>
      </c>
      <c r="P633" s="26">
        <f t="shared" ca="1" si="308"/>
        <v>0.72977603979259198</v>
      </c>
      <c r="Q633" s="26">
        <f t="shared" ca="1" si="309"/>
        <v>1.25218293297478</v>
      </c>
      <c r="R633" s="26">
        <f t="shared" ca="1" si="310"/>
        <v>1.7422296032010869</v>
      </c>
      <c r="S633" s="26">
        <f t="shared" ca="1" si="311"/>
        <v>1.7881692692588282</v>
      </c>
      <c r="T633" s="26">
        <f t="shared" ca="1" si="312"/>
        <v>2.2257411764219399</v>
      </c>
      <c r="U633" s="26">
        <f t="shared" ca="1" si="313"/>
        <v>2.6052926184753629</v>
      </c>
      <c r="V633" s="26">
        <f t="shared" ca="1" si="314"/>
        <v>2.7761702283156291</v>
      </c>
      <c r="W633" s="26">
        <f t="shared" ca="1" si="315"/>
        <v>3.2507204381028409</v>
      </c>
      <c r="X633" s="26">
        <f t="shared" ca="1" si="316"/>
        <v>4.4708428416069372</v>
      </c>
      <c r="Y633" s="26">
        <f t="shared" ca="1" si="317"/>
        <v>8.1017402751236531</v>
      </c>
      <c r="Z633" s="28">
        <f t="shared" ca="1" si="335"/>
        <v>1.2498500000000079E-2</v>
      </c>
      <c r="AA633" s="57">
        <f t="shared" ca="1" si="318"/>
        <v>-2.0028199999999999E-2</v>
      </c>
      <c r="AB633" s="33">
        <f t="shared" ca="1" si="336"/>
        <v>5.3542000000000346E-3</v>
      </c>
      <c r="AD633" s="28">
        <f t="shared" ca="1" si="319"/>
        <v>-2.8209163413898737E-2</v>
      </c>
      <c r="AE633" s="28">
        <f t="shared" ca="1" si="320"/>
        <v>-2.68882712857113E-2</v>
      </c>
      <c r="AF633" s="28">
        <f t="shared" ca="1" si="321"/>
        <v>-2.5451150207302285E-2</v>
      </c>
      <c r="AG633" s="28">
        <f t="shared" ca="1" si="322"/>
        <v>-2.1055111326940587E-2</v>
      </c>
      <c r="AH633" s="28">
        <f t="shared" ca="1" si="323"/>
        <v>-1.8051960607748607E-2</v>
      </c>
      <c r="AI633" s="28">
        <f t="shared" ca="1" si="324"/>
        <v>-1.8617230157064013E-2</v>
      </c>
      <c r="AJ633" s="28">
        <f t="shared" ca="1" si="325"/>
        <v>-1.7392374291015866E-2</v>
      </c>
      <c r="AK633" s="28">
        <f t="shared" ca="1" si="326"/>
        <v>-1.7193972795944121E-2</v>
      </c>
      <c r="AL633" s="28">
        <f t="shared" ca="1" si="327"/>
        <v>-1.3797752697706223E-2</v>
      </c>
      <c r="AM633" s="28">
        <f t="shared" ca="1" si="328"/>
        <v>-1.576867463485904E-2</v>
      </c>
      <c r="AN633" s="28">
        <f t="shared" ca="1" si="337"/>
        <v>1.2765503683522387E-2</v>
      </c>
      <c r="AO633" s="28">
        <f t="shared" ca="1" si="329"/>
        <v>-2.023148324174652E-2</v>
      </c>
      <c r="AP633" s="33">
        <f t="shared" ca="1" si="338"/>
        <v>5.4482695754638887E-3</v>
      </c>
      <c r="AQ633" s="54"/>
      <c r="AR633" s="53"/>
      <c r="AS633" s="53"/>
      <c r="AT633" s="53"/>
      <c r="AU633" s="53"/>
    </row>
    <row r="634" spans="1:51" ht="15" customHeight="1" x14ac:dyDescent="0.25">
      <c r="A634" s="31">
        <f t="shared" ca="1" si="332"/>
        <v>28915</v>
      </c>
      <c r="B634" s="32">
        <f t="shared" ca="1" si="333"/>
        <v>1979</v>
      </c>
      <c r="C634" s="32">
        <f t="shared" ca="1" si="334"/>
        <v>3</v>
      </c>
      <c r="D634" s="48">
        <f>RAWDATA!A636</f>
        <v>197903</v>
      </c>
      <c r="E634" s="48">
        <f t="shared" ca="1" si="330"/>
        <v>9.4466000000000001</v>
      </c>
      <c r="F634" s="48">
        <f t="shared" ca="1" si="331"/>
        <v>7.6437000000000008</v>
      </c>
      <c r="G634" s="48">
        <f t="shared" ca="1" si="331"/>
        <v>7.6696000000000009</v>
      </c>
      <c r="H634" s="48">
        <f t="shared" ca="1" si="331"/>
        <v>6.5373000000000001</v>
      </c>
      <c r="I634" s="48">
        <f t="shared" ca="1" si="331"/>
        <v>7.6157000000000004</v>
      </c>
      <c r="J634" s="48">
        <f t="shared" ca="1" si="331"/>
        <v>7.7926000000000002</v>
      </c>
      <c r="K634" s="48">
        <f t="shared" ca="1" si="331"/>
        <v>8.2962000000000007</v>
      </c>
      <c r="L634" s="48">
        <f t="shared" ca="1" si="331"/>
        <v>8.0007999999999999</v>
      </c>
      <c r="M634" s="48">
        <f t="shared" ca="1" si="331"/>
        <v>9.0559000000000012</v>
      </c>
      <c r="N634" s="48">
        <f t="shared" ca="1" si="331"/>
        <v>9.8800000000000008</v>
      </c>
      <c r="P634" s="26">
        <f t="shared" ca="1" si="308"/>
        <v>0.79871506316763896</v>
      </c>
      <c r="Q634" s="26">
        <f t="shared" ca="1" si="309"/>
        <v>1.3478960398225734</v>
      </c>
      <c r="R634" s="26">
        <f t="shared" ca="1" si="310"/>
        <v>1.8758516448481977</v>
      </c>
      <c r="S634" s="26">
        <f t="shared" ca="1" si="311"/>
        <v>1.9050672588980855</v>
      </c>
      <c r="T634" s="26">
        <f t="shared" ca="1" si="312"/>
        <v>2.3952469471947055</v>
      </c>
      <c r="U634" s="26">
        <f t="shared" ca="1" si="313"/>
        <v>2.8083126510626739</v>
      </c>
      <c r="V634" s="26">
        <f t="shared" ca="1" si="314"/>
        <v>3.0064868627971504</v>
      </c>
      <c r="W634" s="26">
        <f t="shared" ca="1" si="315"/>
        <v>3.5108040789145734</v>
      </c>
      <c r="X634" s="26">
        <f t="shared" ca="1" si="316"/>
        <v>4.87571789850002</v>
      </c>
      <c r="Y634" s="26">
        <f t="shared" ca="1" si="317"/>
        <v>8.9021922143058703</v>
      </c>
      <c r="Z634" s="28">
        <f t="shared" ca="1" si="335"/>
        <v>9.228000000000014E-3</v>
      </c>
      <c r="AA634" s="57">
        <f t="shared" ca="1" si="318"/>
        <v>8.1938399999999995E-2</v>
      </c>
      <c r="AB634" s="33">
        <f t="shared" ca="1" si="336"/>
        <v>1.2741100000000033E-2</v>
      </c>
      <c r="AD634" s="28">
        <f t="shared" ca="1" si="319"/>
        <v>9.0266573085297688E-2</v>
      </c>
      <c r="AE634" s="28">
        <f t="shared" ca="1" si="320"/>
        <v>7.3656513118568578E-2</v>
      </c>
      <c r="AF634" s="28">
        <f t="shared" ca="1" si="321"/>
        <v>7.3897092777372025E-2</v>
      </c>
      <c r="AG634" s="28">
        <f t="shared" ca="1" si="322"/>
        <v>6.3324972585301884E-2</v>
      </c>
      <c r="AH634" s="28">
        <f t="shared" ca="1" si="323"/>
        <v>7.3396361876319247E-2</v>
      </c>
      <c r="AI634" s="28">
        <f t="shared" ca="1" si="324"/>
        <v>7.5038824490511358E-2</v>
      </c>
      <c r="AJ634" s="28">
        <f t="shared" ca="1" si="325"/>
        <v>7.9699879683966871E-2</v>
      </c>
      <c r="AK634" s="28">
        <f t="shared" ca="1" si="326"/>
        <v>7.6968448516101101E-2</v>
      </c>
      <c r="AL634" s="28">
        <f t="shared" ca="1" si="327"/>
        <v>8.669040881819022E-2</v>
      </c>
      <c r="AM634" s="28">
        <f t="shared" ca="1" si="328"/>
        <v>9.4218675238981739E-2</v>
      </c>
      <c r="AN634" s="28">
        <f t="shared" ca="1" si="337"/>
        <v>8.4929989266528533E-3</v>
      </c>
      <c r="AO634" s="28">
        <f t="shared" ca="1" si="329"/>
        <v>7.8754247195491248E-2</v>
      </c>
      <c r="AP634" s="33">
        <f t="shared" ca="1" si="338"/>
        <v>1.1700294833094732E-2</v>
      </c>
      <c r="AQ634" s="54"/>
      <c r="AR634" s="53"/>
      <c r="AS634" s="53"/>
      <c r="AT634" s="53"/>
      <c r="AU634" s="53"/>
    </row>
    <row r="635" spans="1:51" ht="15" customHeight="1" x14ac:dyDescent="0.25">
      <c r="A635" s="31">
        <f t="shared" ca="1" si="332"/>
        <v>28946</v>
      </c>
      <c r="B635" s="32">
        <f t="shared" ca="1" si="333"/>
        <v>1979</v>
      </c>
      <c r="C635" s="32">
        <f t="shared" ca="1" si="334"/>
        <v>4</v>
      </c>
      <c r="D635" s="48">
        <f>RAWDATA!A637</f>
        <v>197904</v>
      </c>
      <c r="E635" s="48">
        <f t="shared" ca="1" si="330"/>
        <v>2.5871</v>
      </c>
      <c r="F635" s="48">
        <f t="shared" ca="1" si="331"/>
        <v>2.1980000000000004</v>
      </c>
      <c r="G635" s="48">
        <f t="shared" ca="1" si="331"/>
        <v>2.2147000000000001</v>
      </c>
      <c r="H635" s="48">
        <f t="shared" ca="1" si="331"/>
        <v>2.0668000000000002</v>
      </c>
      <c r="I635" s="48">
        <f t="shared" ca="1" si="331"/>
        <v>3.0002000000000004</v>
      </c>
      <c r="J635" s="48">
        <f t="shared" ca="1" si="331"/>
        <v>2.1229000000000005</v>
      </c>
      <c r="K635" s="48">
        <f t="shared" ca="1" si="331"/>
        <v>3.2805000000000004</v>
      </c>
      <c r="L635" s="48">
        <f t="shared" ca="1" si="331"/>
        <v>2.2913999999999999</v>
      </c>
      <c r="M635" s="48">
        <f t="shared" ca="1" si="331"/>
        <v>2.6417000000000002</v>
      </c>
      <c r="N635" s="48">
        <f t="shared" ca="1" si="331"/>
        <v>3.9481000000000006</v>
      </c>
      <c r="P635" s="26">
        <f t="shared" ca="1" si="308"/>
        <v>0.81937862056684896</v>
      </c>
      <c r="Q635" s="26">
        <f t="shared" ca="1" si="309"/>
        <v>1.3775227947778736</v>
      </c>
      <c r="R635" s="26">
        <f t="shared" ca="1" si="310"/>
        <v>1.9173961312266505</v>
      </c>
      <c r="S635" s="26">
        <f t="shared" ca="1" si="311"/>
        <v>1.9444411890049909</v>
      </c>
      <c r="T635" s="26">
        <f t="shared" ca="1" si="312"/>
        <v>2.4671091461044412</v>
      </c>
      <c r="U635" s="26">
        <f t="shared" ca="1" si="313"/>
        <v>2.8679303203320834</v>
      </c>
      <c r="V635" s="26">
        <f t="shared" ca="1" si="314"/>
        <v>3.1051146643312109</v>
      </c>
      <c r="W635" s="26">
        <f t="shared" ca="1" si="315"/>
        <v>3.5912506435788223</v>
      </c>
      <c r="X635" s="26">
        <f t="shared" ca="1" si="316"/>
        <v>5.0045197382246949</v>
      </c>
      <c r="Y635" s="26">
        <f t="shared" ca="1" si="317"/>
        <v>9.2536596651188816</v>
      </c>
      <c r="Z635" s="28">
        <f t="shared" ca="1" si="335"/>
        <v>9.0234999999999621E-3</v>
      </c>
      <c r="AA635" s="57">
        <f t="shared" ca="1" si="318"/>
        <v>2.6351400000000004E-2</v>
      </c>
      <c r="AB635" s="33">
        <f t="shared" ca="1" si="336"/>
        <v>6.5976000000000021E-3</v>
      </c>
      <c r="AD635" s="28">
        <f t="shared" ca="1" si="319"/>
        <v>2.5542007849621684E-2</v>
      </c>
      <c r="AE635" s="28">
        <f t="shared" ca="1" si="320"/>
        <v>2.1741922118403926E-2</v>
      </c>
      <c r="AF635" s="28">
        <f t="shared" ca="1" si="321"/>
        <v>2.1905317054600505E-2</v>
      </c>
      <c r="AG635" s="28">
        <f t="shared" ca="1" si="322"/>
        <v>2.0457314902257256E-2</v>
      </c>
      <c r="AH635" s="28">
        <f t="shared" ca="1" si="323"/>
        <v>2.9560743987232109E-2</v>
      </c>
      <c r="AI635" s="28">
        <f t="shared" ca="1" si="324"/>
        <v>2.1006803945157703E-2</v>
      </c>
      <c r="AJ635" s="28">
        <f t="shared" ca="1" si="325"/>
        <v>3.2278401746942666E-2</v>
      </c>
      <c r="AK635" s="28">
        <f t="shared" ca="1" si="326"/>
        <v>2.2655416964542447E-2</v>
      </c>
      <c r="AL635" s="28">
        <f t="shared" ca="1" si="327"/>
        <v>2.6074096925698571E-2</v>
      </c>
      <c r="AM635" s="28">
        <f t="shared" ca="1" si="328"/>
        <v>3.8721550130607629E-2</v>
      </c>
      <c r="AN635" s="28">
        <f t="shared" ca="1" si="337"/>
        <v>8.7558585441402936E-3</v>
      </c>
      <c r="AO635" s="28">
        <f t="shared" ca="1" si="329"/>
        <v>2.6010183237216013E-2</v>
      </c>
      <c r="AP635" s="33">
        <f t="shared" ca="1" si="338"/>
        <v>6.3876402909370834E-3</v>
      </c>
      <c r="AQ635" s="54"/>
      <c r="AR635" s="53"/>
      <c r="AS635" s="53"/>
      <c r="AT635" s="53"/>
      <c r="AU635" s="53"/>
    </row>
    <row r="636" spans="1:51" ht="15" customHeight="1" x14ac:dyDescent="0.25">
      <c r="A636" s="31">
        <f t="shared" ca="1" si="332"/>
        <v>28976</v>
      </c>
      <c r="B636" s="32">
        <f t="shared" ca="1" si="333"/>
        <v>1979</v>
      </c>
      <c r="C636" s="32">
        <f t="shared" ca="1" si="334"/>
        <v>5</v>
      </c>
      <c r="D636" s="48">
        <f>RAWDATA!A638</f>
        <v>197905</v>
      </c>
      <c r="E636" s="48">
        <f t="shared" ca="1" si="330"/>
        <v>-1.8397000000000001</v>
      </c>
      <c r="F636" s="48">
        <f t="shared" ca="1" si="331"/>
        <v>-1.4870000000000001</v>
      </c>
      <c r="G636" s="48">
        <f t="shared" ca="1" si="331"/>
        <v>-1.1932</v>
      </c>
      <c r="H636" s="48">
        <f t="shared" ca="1" si="331"/>
        <v>-0.79190000000000005</v>
      </c>
      <c r="I636" s="48">
        <f t="shared" ca="1" si="331"/>
        <v>-0.78930000000000011</v>
      </c>
      <c r="J636" s="48">
        <f t="shared" ca="1" si="331"/>
        <v>-0.12000000000000001</v>
      </c>
      <c r="K636" s="48">
        <f t="shared" ca="1" si="331"/>
        <v>-1.1389000000000002</v>
      </c>
      <c r="L636" s="48">
        <f t="shared" ca="1" si="331"/>
        <v>-0.45220000000000005</v>
      </c>
      <c r="M636" s="48">
        <f t="shared" ca="1" si="331"/>
        <v>-0.73289999999999988</v>
      </c>
      <c r="N636" s="48">
        <f t="shared" ca="1" si="331"/>
        <v>-0.4708</v>
      </c>
      <c r="P636" s="26">
        <f t="shared" ca="1" si="308"/>
        <v>0.80430451208428067</v>
      </c>
      <c r="Q636" s="26">
        <f t="shared" ca="1" si="309"/>
        <v>1.3570390308195266</v>
      </c>
      <c r="R636" s="26">
        <f t="shared" ca="1" si="310"/>
        <v>1.8945177605888541</v>
      </c>
      <c r="S636" s="26">
        <f t="shared" ca="1" si="311"/>
        <v>1.9290431592292603</v>
      </c>
      <c r="T636" s="26">
        <f t="shared" ca="1" si="312"/>
        <v>2.4476362536142386</v>
      </c>
      <c r="U636" s="26">
        <f t="shared" ca="1" si="313"/>
        <v>2.864488803947685</v>
      </c>
      <c r="V636" s="26">
        <f t="shared" ca="1" si="314"/>
        <v>3.0697505134191427</v>
      </c>
      <c r="W636" s="26">
        <f t="shared" ca="1" si="315"/>
        <v>3.5750110081685587</v>
      </c>
      <c r="X636" s="26">
        <f t="shared" ca="1" si="316"/>
        <v>4.9678416130632463</v>
      </c>
      <c r="Y636" s="26">
        <f t="shared" ca="1" si="317"/>
        <v>9.2100934354155015</v>
      </c>
      <c r="Z636" s="28">
        <f t="shared" ca="1" si="335"/>
        <v>1.0615000000000041E-2</v>
      </c>
      <c r="AA636" s="57">
        <f t="shared" ca="1" si="318"/>
        <v>-9.015900000000002E-3</v>
      </c>
      <c r="AB636" s="33">
        <f t="shared" ca="1" si="336"/>
        <v>2.9974000000000198E-3</v>
      </c>
      <c r="AD636" s="28">
        <f t="shared" ca="1" si="319"/>
        <v>-1.8568329355386815E-2</v>
      </c>
      <c r="AE636" s="28">
        <f t="shared" ca="1" si="320"/>
        <v>-1.4981666823170526E-2</v>
      </c>
      <c r="AF636" s="28">
        <f t="shared" ca="1" si="321"/>
        <v>-1.2003757691732455E-2</v>
      </c>
      <c r="AG636" s="28">
        <f t="shared" ca="1" si="322"/>
        <v>-7.9505218049010021E-3</v>
      </c>
      <c r="AH636" s="28">
        <f t="shared" ca="1" si="323"/>
        <v>-7.9243146108231646E-3</v>
      </c>
      <c r="AI636" s="28">
        <f t="shared" ca="1" si="324"/>
        <v>-1.2007205765188771E-3</v>
      </c>
      <c r="AJ636" s="28">
        <f t="shared" ca="1" si="325"/>
        <v>-1.1454351325136093E-2</v>
      </c>
      <c r="AK636" s="28">
        <f t="shared" ca="1" si="326"/>
        <v>-4.5322551695962969E-3</v>
      </c>
      <c r="AL636" s="28">
        <f t="shared" ca="1" si="327"/>
        <v>-7.3559890699507503E-3</v>
      </c>
      <c r="AM636" s="28">
        <f t="shared" ca="1" si="328"/>
        <v>-4.7191175399768446E-3</v>
      </c>
      <c r="AN636" s="28">
        <f t="shared" ca="1" si="337"/>
        <v>1.0737444784314872E-2</v>
      </c>
      <c r="AO636" s="28">
        <f t="shared" ca="1" si="329"/>
        <v>-9.056789180458151E-3</v>
      </c>
      <c r="AP636" s="33">
        <f t="shared" ca="1" si="338"/>
        <v>3.0192358754943536E-3</v>
      </c>
      <c r="AQ636" s="54"/>
      <c r="AR636" s="53"/>
      <c r="AS636" s="53"/>
      <c r="AT636" s="53"/>
      <c r="AU636" s="53"/>
    </row>
    <row r="637" spans="1:51" ht="15" customHeight="1" x14ac:dyDescent="0.25">
      <c r="A637" s="31">
        <f t="shared" ca="1" si="332"/>
        <v>29007</v>
      </c>
      <c r="B637" s="32">
        <f t="shared" ca="1" si="333"/>
        <v>1979</v>
      </c>
      <c r="C637" s="32">
        <f t="shared" ca="1" si="334"/>
        <v>6</v>
      </c>
      <c r="D637" s="48">
        <f>RAWDATA!A639</f>
        <v>197906</v>
      </c>
      <c r="E637" s="48">
        <f t="shared" ca="1" si="330"/>
        <v>5.7011000000000003</v>
      </c>
      <c r="F637" s="48">
        <f t="shared" ca="1" si="331"/>
        <v>5.5085000000000006</v>
      </c>
      <c r="G637" s="48">
        <f t="shared" ca="1" si="331"/>
        <v>5.1881000000000004</v>
      </c>
      <c r="H637" s="48">
        <f t="shared" ca="1" si="331"/>
        <v>4.7834000000000003</v>
      </c>
      <c r="I637" s="48">
        <f t="shared" ca="1" si="331"/>
        <v>4.9337</v>
      </c>
      <c r="J637" s="48">
        <f t="shared" ca="1" si="331"/>
        <v>4.9118000000000004</v>
      </c>
      <c r="K637" s="48">
        <f t="shared" ca="1" si="331"/>
        <v>5.4809999999999999</v>
      </c>
      <c r="L637" s="48">
        <f t="shared" ca="1" si="331"/>
        <v>5.5209999999999999</v>
      </c>
      <c r="M637" s="48">
        <f t="shared" ca="1" si="331"/>
        <v>5.9050000000000011</v>
      </c>
      <c r="N637" s="48">
        <f t="shared" ca="1" si="331"/>
        <v>6.1553000000000004</v>
      </c>
      <c r="P637" s="26">
        <f t="shared" ca="1" si="308"/>
        <v>0.85015871662271758</v>
      </c>
      <c r="Q637" s="26">
        <f t="shared" ca="1" si="309"/>
        <v>1.4317915258322202</v>
      </c>
      <c r="R637" s="26">
        <f t="shared" ca="1" si="310"/>
        <v>1.9928072365259646</v>
      </c>
      <c r="S637" s="26">
        <f t="shared" ca="1" si="311"/>
        <v>2.0213170097078326</v>
      </c>
      <c r="T637" s="26">
        <f t="shared" ca="1" si="312"/>
        <v>2.5683952834588042</v>
      </c>
      <c r="U637" s="26">
        <f t="shared" ca="1" si="313"/>
        <v>3.0051867650199875</v>
      </c>
      <c r="V637" s="26">
        <f t="shared" ca="1" si="314"/>
        <v>3.2380035390596462</v>
      </c>
      <c r="W637" s="26">
        <f t="shared" ca="1" si="315"/>
        <v>3.7723873659295446</v>
      </c>
      <c r="X637" s="26">
        <f t="shared" ca="1" si="316"/>
        <v>5.2611926603146308</v>
      </c>
      <c r="Y637" s="26">
        <f t="shared" ca="1" si="317"/>
        <v>9.7770023166456319</v>
      </c>
      <c r="Z637" s="28">
        <f t="shared" ca="1" si="335"/>
        <v>4.2535000000000212E-3</v>
      </c>
      <c r="AA637" s="57">
        <f t="shared" ca="1" si="318"/>
        <v>5.4088900000000016E-2</v>
      </c>
      <c r="AB637" s="33">
        <f t="shared" ca="1" si="336"/>
        <v>6.2125999999999917E-3</v>
      </c>
      <c r="AD637" s="28">
        <f t="shared" ca="1" si="319"/>
        <v>5.5445113645681332E-2</v>
      </c>
      <c r="AE637" s="28">
        <f t="shared" ca="1" si="320"/>
        <v>5.3621332402923987E-2</v>
      </c>
      <c r="AF637" s="28">
        <f t="shared" ca="1" si="321"/>
        <v>5.0579990046486896E-2</v>
      </c>
      <c r="AG637" s="28">
        <f t="shared" ca="1" si="322"/>
        <v>4.6725176406164269E-2</v>
      </c>
      <c r="AH637" s="28">
        <f t="shared" ca="1" si="323"/>
        <v>4.8158536163025942E-2</v>
      </c>
      <c r="AI637" s="28">
        <f t="shared" ca="1" si="324"/>
        <v>4.7949811171739444E-2</v>
      </c>
      <c r="AJ637" s="28">
        <f t="shared" ca="1" si="325"/>
        <v>5.3360655922286546E-2</v>
      </c>
      <c r="AK637" s="28">
        <f t="shared" ca="1" si="326"/>
        <v>5.3739799252483997E-2</v>
      </c>
      <c r="AL637" s="28">
        <f t="shared" ca="1" si="327"/>
        <v>5.7372279857870322E-2</v>
      </c>
      <c r="AM637" s="28">
        <f t="shared" ca="1" si="328"/>
        <v>5.9732930260011564E-2</v>
      </c>
      <c r="AN637" s="28">
        <f t="shared" ca="1" si="337"/>
        <v>4.0193820346382803E-3</v>
      </c>
      <c r="AO637" s="28">
        <f t="shared" ca="1" si="329"/>
        <v>5.2676791913345102E-2</v>
      </c>
      <c r="AP637" s="33">
        <f t="shared" ca="1" si="338"/>
        <v>5.8758131455958415E-3</v>
      </c>
      <c r="AQ637" s="54"/>
      <c r="AR637" s="53"/>
      <c r="AS637" s="53"/>
      <c r="AT637" s="53"/>
      <c r="AU637" s="53"/>
    </row>
    <row r="638" spans="1:51" ht="15" customHeight="1" x14ac:dyDescent="0.25">
      <c r="A638" s="31">
        <f t="shared" ca="1" si="332"/>
        <v>29037</v>
      </c>
      <c r="B638" s="32">
        <f t="shared" ca="1" si="333"/>
        <v>1979</v>
      </c>
      <c r="C638" s="32">
        <f t="shared" ca="1" si="334"/>
        <v>7</v>
      </c>
      <c r="D638" s="48">
        <f>RAWDATA!A640</f>
        <v>197907</v>
      </c>
      <c r="E638" s="48">
        <f t="shared" ca="1" si="330"/>
        <v>1.2745000000000002</v>
      </c>
      <c r="F638" s="48">
        <f t="shared" ca="1" si="331"/>
        <v>1.9926999999999999</v>
      </c>
      <c r="G638" s="48">
        <f t="shared" ca="1" si="331"/>
        <v>2.5602999999999998</v>
      </c>
      <c r="H638" s="48">
        <f t="shared" ca="1" si="331"/>
        <v>2.7848000000000002</v>
      </c>
      <c r="I638" s="48">
        <f t="shared" ca="1" si="331"/>
        <v>3.5700000000000007</v>
      </c>
      <c r="J638" s="48">
        <f t="shared" ca="1" si="331"/>
        <v>2.9066999999999998</v>
      </c>
      <c r="K638" s="48">
        <f t="shared" ca="1" si="331"/>
        <v>2.8574000000000002</v>
      </c>
      <c r="L638" s="48">
        <f t="shared" ca="1" si="331"/>
        <v>2.2040999999999999</v>
      </c>
      <c r="M638" s="48">
        <f t="shared" ca="1" si="331"/>
        <v>2.5115000000000003</v>
      </c>
      <c r="N638" s="48">
        <f t="shared" ca="1" si="331"/>
        <v>1.9169999999999998</v>
      </c>
      <c r="P638" s="26">
        <f t="shared" ca="1" si="308"/>
        <v>0.86099398946607408</v>
      </c>
      <c r="Q638" s="26">
        <f t="shared" ca="1" si="309"/>
        <v>1.4603228355674789</v>
      </c>
      <c r="R638" s="26">
        <f t="shared" ca="1" si="310"/>
        <v>2.0438290802027388</v>
      </c>
      <c r="S638" s="26">
        <f t="shared" ca="1" si="311"/>
        <v>2.0776066457941766</v>
      </c>
      <c r="T638" s="26">
        <f t="shared" ca="1" si="312"/>
        <v>2.6600869950782835</v>
      </c>
      <c r="U638" s="26">
        <f t="shared" ca="1" si="313"/>
        <v>3.0925385287188232</v>
      </c>
      <c r="V638" s="26">
        <f t="shared" ca="1" si="314"/>
        <v>3.330526252184737</v>
      </c>
      <c r="W638" s="26">
        <f t="shared" ca="1" si="315"/>
        <v>3.8555345558619978</v>
      </c>
      <c r="X638" s="26">
        <f t="shared" ca="1" si="316"/>
        <v>5.3933275139784325</v>
      </c>
      <c r="Y638" s="26">
        <f t="shared" ca="1" si="317"/>
        <v>9.9644274510557285</v>
      </c>
      <c r="Z638" s="28">
        <f t="shared" ca="1" si="335"/>
        <v>5.8064999999999367E-3</v>
      </c>
      <c r="AA638" s="57">
        <f t="shared" ca="1" si="318"/>
        <v>2.4579E-2</v>
      </c>
      <c r="AB638" s="33">
        <f t="shared" ca="1" si="336"/>
        <v>-2.4365000000000463E-3</v>
      </c>
      <c r="AD638" s="28">
        <f t="shared" ca="1" si="319"/>
        <v>1.2664466035895999E-2</v>
      </c>
      <c r="AE638" s="28">
        <f t="shared" ca="1" si="320"/>
        <v>1.9731056107572344E-2</v>
      </c>
      <c r="AF638" s="28">
        <f t="shared" ca="1" si="321"/>
        <v>2.5280732296995116E-2</v>
      </c>
      <c r="AG638" s="28">
        <f t="shared" ca="1" si="322"/>
        <v>2.7467296178438523E-2</v>
      </c>
      <c r="AH638" s="28">
        <f t="shared" ca="1" si="323"/>
        <v>3.5077526612696162E-2</v>
      </c>
      <c r="AI638" s="28">
        <f t="shared" ca="1" si="324"/>
        <v>2.865256649122325E-2</v>
      </c>
      <c r="AJ638" s="28">
        <f t="shared" ca="1" si="325"/>
        <v>2.8173376963571424E-2</v>
      </c>
      <c r="AK638" s="28">
        <f t="shared" ca="1" si="326"/>
        <v>2.1801608393660368E-2</v>
      </c>
      <c r="AL638" s="28">
        <f t="shared" ca="1" si="327"/>
        <v>2.4804801418920747E-2</v>
      </c>
      <c r="AM638" s="28">
        <f t="shared" ca="1" si="328"/>
        <v>1.8988570551684614E-2</v>
      </c>
      <c r="AN638" s="28">
        <f t="shared" ca="1" si="337"/>
        <v>5.6989249135685066E-3</v>
      </c>
      <c r="AO638" s="28">
        <f t="shared" ca="1" si="329"/>
        <v>2.4281796509682634E-2</v>
      </c>
      <c r="AP638" s="33">
        <f t="shared" ca="1" si="338"/>
        <v>-2.3851105243799554E-3</v>
      </c>
      <c r="AQ638" s="54"/>
      <c r="AR638" s="53"/>
      <c r="AS638" s="53"/>
      <c r="AT638" s="53"/>
      <c r="AU638" s="53"/>
    </row>
    <row r="639" spans="1:51" ht="15" customHeight="1" x14ac:dyDescent="0.25">
      <c r="A639" s="31">
        <f t="shared" ca="1" si="332"/>
        <v>29068</v>
      </c>
      <c r="B639" s="32">
        <f t="shared" ca="1" si="333"/>
        <v>1979</v>
      </c>
      <c r="C639" s="32">
        <f t="shared" ca="1" si="334"/>
        <v>8</v>
      </c>
      <c r="D639" s="48">
        <f>RAWDATA!A641</f>
        <v>197908</v>
      </c>
      <c r="E639" s="48">
        <f t="shared" ca="1" si="330"/>
        <v>8.0211000000000006</v>
      </c>
      <c r="F639" s="48">
        <f t="shared" ca="1" si="331"/>
        <v>7.9231000000000016</v>
      </c>
      <c r="G639" s="48">
        <f t="shared" ca="1" si="331"/>
        <v>7.4689000000000014</v>
      </c>
      <c r="H639" s="48">
        <f t="shared" ca="1" si="331"/>
        <v>7.3270999999999997</v>
      </c>
      <c r="I639" s="48">
        <f t="shared" ca="1" si="331"/>
        <v>6.9035000000000002</v>
      </c>
      <c r="J639" s="48">
        <f t="shared" ca="1" si="331"/>
        <v>6.8939000000000004</v>
      </c>
      <c r="K639" s="48">
        <f t="shared" ca="1" si="331"/>
        <v>6.4687999999999999</v>
      </c>
      <c r="L639" s="48">
        <f t="shared" ca="1" si="331"/>
        <v>7.5457999999999998</v>
      </c>
      <c r="M639" s="48">
        <f t="shared" ca="1" si="331"/>
        <v>7.6913</v>
      </c>
      <c r="N639" s="48">
        <f t="shared" ca="1" si="331"/>
        <v>8.1365999999999996</v>
      </c>
      <c r="P639" s="26">
        <f t="shared" ca="1" si="308"/>
        <v>0.9300551783551374</v>
      </c>
      <c r="Q639" s="26">
        <f t="shared" ca="1" si="309"/>
        <v>1.576025674152326</v>
      </c>
      <c r="R639" s="26">
        <f t="shared" ca="1" si="310"/>
        <v>2.1964806303740012</v>
      </c>
      <c r="S639" s="26">
        <f t="shared" ca="1" si="311"/>
        <v>2.2298349623381619</v>
      </c>
      <c r="T639" s="26">
        <f t="shared" ca="1" si="312"/>
        <v>2.8437261007835128</v>
      </c>
      <c r="U639" s="26">
        <f t="shared" ca="1" si="313"/>
        <v>3.3057350423501703</v>
      </c>
      <c r="V639" s="26">
        <f t="shared" ca="1" si="314"/>
        <v>3.5459713343860635</v>
      </c>
      <c r="W639" s="26">
        <f t="shared" ca="1" si="315"/>
        <v>4.1464654823782325</v>
      </c>
      <c r="X639" s="26">
        <f t="shared" ca="1" si="316"/>
        <v>5.8081445130610554</v>
      </c>
      <c r="Y639" s="26">
        <f t="shared" ca="1" si="317"/>
        <v>10.775193055038329</v>
      </c>
      <c r="Z639" s="28">
        <f t="shared" ca="1" si="335"/>
        <v>-5.8150000000001256E-4</v>
      </c>
      <c r="AA639" s="57">
        <f t="shared" ca="1" si="318"/>
        <v>7.4380100000000005E-2</v>
      </c>
      <c r="AB639" s="33">
        <f t="shared" ca="1" si="336"/>
        <v>4.7594000000000247E-3</v>
      </c>
      <c r="AD639" s="28">
        <f t="shared" ca="1" si="319"/>
        <v>7.7156392424193282E-2</v>
      </c>
      <c r="AE639" s="28">
        <f t="shared" ca="1" si="320"/>
        <v>7.6248750480322494E-2</v>
      </c>
      <c r="AF639" s="28">
        <f t="shared" ca="1" si="321"/>
        <v>7.2031317398054046E-2</v>
      </c>
      <c r="AG639" s="28">
        <f t="shared" ca="1" si="322"/>
        <v>7.0710994667654792E-2</v>
      </c>
      <c r="AH639" s="28">
        <f t="shared" ca="1" si="323"/>
        <v>6.675637238626371E-2</v>
      </c>
      <c r="AI639" s="28">
        <f t="shared" ca="1" si="324"/>
        <v>6.666656773937428E-2</v>
      </c>
      <c r="AJ639" s="28">
        <f t="shared" ca="1" si="325"/>
        <v>6.2681798494406221E-2</v>
      </c>
      <c r="AK639" s="28">
        <f t="shared" ca="1" si="326"/>
        <v>7.2746617359208815E-2</v>
      </c>
      <c r="AL639" s="28">
        <f t="shared" ca="1" si="327"/>
        <v>7.4098614967086404E-2</v>
      </c>
      <c r="AM639" s="28">
        <f t="shared" ca="1" si="328"/>
        <v>7.8225056746511382E-2</v>
      </c>
      <c r="AN639" s="28">
        <f t="shared" ca="1" si="337"/>
        <v>-5.4073559545900207E-4</v>
      </c>
      <c r="AO639" s="28">
        <f t="shared" ca="1" si="329"/>
        <v>7.1743844089608669E-2</v>
      </c>
      <c r="AP639" s="33">
        <f t="shared" ca="1" si="338"/>
        <v>4.4179917671902241E-3</v>
      </c>
      <c r="AQ639" s="54"/>
      <c r="AR639" s="53"/>
      <c r="AS639" s="53"/>
      <c r="AT639" s="53"/>
      <c r="AU639" s="53"/>
    </row>
    <row r="640" spans="1:51" ht="15" customHeight="1" x14ac:dyDescent="0.25">
      <c r="A640" s="31">
        <f t="shared" ca="1" si="332"/>
        <v>29099</v>
      </c>
      <c r="B640" s="32">
        <f t="shared" ca="1" si="333"/>
        <v>1979</v>
      </c>
      <c r="C640" s="32">
        <f t="shared" ca="1" si="334"/>
        <v>9</v>
      </c>
      <c r="D640" s="48">
        <f>RAWDATA!A642</f>
        <v>197909</v>
      </c>
      <c r="E640" s="48">
        <f t="shared" ca="1" si="330"/>
        <v>-1.2702000000000002</v>
      </c>
      <c r="F640" s="48">
        <f t="shared" ca="1" si="331"/>
        <v>-0.50039999999999996</v>
      </c>
      <c r="G640" s="48">
        <f t="shared" ref="F640:N668" ca="1" si="339">IF(OR($D640&lt;$B$3,$D640&gt;$B$4),"",IF(ISERROR(VLOOKUP($D640,INDIRECT($B$1),G$7,0)),"",VLOOKUP($D640,INDIRECT($B$1),G$7,0)))</f>
        <v>-0.2006</v>
      </c>
      <c r="H640" s="48">
        <f t="shared" ca="1" si="339"/>
        <v>0.22849999999999998</v>
      </c>
      <c r="I640" s="48">
        <f t="shared" ca="1" si="339"/>
        <v>-0.54970000000000008</v>
      </c>
      <c r="J640" s="48">
        <f t="shared" ca="1" si="339"/>
        <v>-0.45170000000000005</v>
      </c>
      <c r="K640" s="48">
        <f t="shared" ca="1" si="339"/>
        <v>-0.28550000000000003</v>
      </c>
      <c r="L640" s="48">
        <f t="shared" ca="1" si="339"/>
        <v>-2.5400000000000034E-2</v>
      </c>
      <c r="M640" s="48">
        <f t="shared" ca="1" si="339"/>
        <v>-5.7700000000000001E-2</v>
      </c>
      <c r="N640" s="48">
        <f t="shared" ca="1" si="339"/>
        <v>0.497</v>
      </c>
      <c r="P640" s="26">
        <f t="shared" ca="1" si="308"/>
        <v>0.91824161747967048</v>
      </c>
      <c r="Q640" s="26">
        <f t="shared" ca="1" si="309"/>
        <v>1.5681392416788678</v>
      </c>
      <c r="R640" s="26">
        <f t="shared" ca="1" si="310"/>
        <v>2.1920744902294711</v>
      </c>
      <c r="S640" s="26">
        <f t="shared" ca="1" si="311"/>
        <v>2.2349301352271049</v>
      </c>
      <c r="T640" s="26">
        <f t="shared" ca="1" si="312"/>
        <v>2.828094138407506</v>
      </c>
      <c r="U640" s="26">
        <f t="shared" ca="1" si="313"/>
        <v>3.2908030371638746</v>
      </c>
      <c r="V640" s="26">
        <f t="shared" ca="1" si="314"/>
        <v>3.5358475862263909</v>
      </c>
      <c r="W640" s="26">
        <f t="shared" ca="1" si="315"/>
        <v>4.1454122801457087</v>
      </c>
      <c r="X640" s="26">
        <f t="shared" ca="1" si="316"/>
        <v>5.8047932136770193</v>
      </c>
      <c r="Y640" s="26">
        <f t="shared" ca="1" si="317"/>
        <v>10.828745764521869</v>
      </c>
      <c r="Z640" s="28">
        <f t="shared" ca="1" si="335"/>
        <v>1.104949999999999E-2</v>
      </c>
      <c r="AA640" s="57">
        <f t="shared" ca="1" si="318"/>
        <v>-2.6157000000000003E-3</v>
      </c>
      <c r="AB640" s="33">
        <f t="shared" ca="1" si="336"/>
        <v>4.8121999999999904E-3</v>
      </c>
      <c r="AD640" s="28">
        <f t="shared" ca="1" si="319"/>
        <v>-1.278336009351435E-2</v>
      </c>
      <c r="AE640" s="28">
        <f t="shared" ca="1" si="320"/>
        <v>-5.0165619321274292E-3</v>
      </c>
      <c r="AF640" s="28">
        <f t="shared" ca="1" si="321"/>
        <v>-2.0080147127934148E-3</v>
      </c>
      <c r="AG640" s="28">
        <f t="shared" ca="1" si="322"/>
        <v>2.2823933575302712E-3</v>
      </c>
      <c r="AH640" s="28">
        <f t="shared" ca="1" si="323"/>
        <v>-5.5121641014081535E-3</v>
      </c>
      <c r="AI640" s="28">
        <f t="shared" ca="1" si="324"/>
        <v>-4.5272324695031828E-3</v>
      </c>
      <c r="AJ640" s="28">
        <f t="shared" ca="1" si="325"/>
        <v>-2.8590832862066731E-3</v>
      </c>
      <c r="AK640" s="28">
        <f t="shared" ca="1" si="326"/>
        <v>-2.540322634633719E-4</v>
      </c>
      <c r="AL640" s="28">
        <f t="shared" ca="1" si="327"/>
        <v>-5.7716652856100621E-4</v>
      </c>
      <c r="AM640" s="28">
        <f t="shared" ca="1" si="328"/>
        <v>4.9576903192279434E-3</v>
      </c>
      <c r="AN640" s="28">
        <f t="shared" ca="1" si="337"/>
        <v>1.1090222908154358E-2</v>
      </c>
      <c r="AO640" s="28">
        <f t="shared" ca="1" si="329"/>
        <v>-2.6191269204132242E-3</v>
      </c>
      <c r="AP640" s="33">
        <f t="shared" ca="1" si="338"/>
        <v>4.8093888157466928E-3</v>
      </c>
      <c r="AQ640" s="54"/>
      <c r="AR640" s="53"/>
      <c r="AS640" s="53"/>
      <c r="AT640" s="53"/>
      <c r="AU640" s="53"/>
    </row>
    <row r="641" spans="1:51" ht="15" customHeight="1" x14ac:dyDescent="0.25">
      <c r="A641" s="31">
        <f t="shared" ca="1" si="332"/>
        <v>29129</v>
      </c>
      <c r="B641" s="32">
        <f t="shared" ca="1" si="333"/>
        <v>1979</v>
      </c>
      <c r="C641" s="32">
        <f t="shared" ca="1" si="334"/>
        <v>10</v>
      </c>
      <c r="D641" s="48">
        <f>RAWDATA!A643</f>
        <v>197910</v>
      </c>
      <c r="E641" s="48">
        <f t="shared" ca="1" si="330"/>
        <v>-10.331300000000001</v>
      </c>
      <c r="F641" s="48">
        <f t="shared" ca="1" si="339"/>
        <v>-9.3621000000000016</v>
      </c>
      <c r="G641" s="48">
        <f t="shared" ca="1" si="339"/>
        <v>-9.0660000000000007</v>
      </c>
      <c r="H641" s="48">
        <f t="shared" ca="1" si="339"/>
        <v>-8.5694999999999997</v>
      </c>
      <c r="I641" s="48">
        <f t="shared" ca="1" si="339"/>
        <v>-9.6470000000000002</v>
      </c>
      <c r="J641" s="48">
        <f t="shared" ca="1" si="339"/>
        <v>-9.3965000000000014</v>
      </c>
      <c r="K641" s="48">
        <f t="shared" ca="1" si="339"/>
        <v>-9.4306000000000001</v>
      </c>
      <c r="L641" s="48">
        <f t="shared" ca="1" si="339"/>
        <v>-9.1797000000000004</v>
      </c>
      <c r="M641" s="48">
        <f t="shared" ca="1" si="339"/>
        <v>-9.9722000000000008</v>
      </c>
      <c r="N641" s="48">
        <f t="shared" ca="1" si="339"/>
        <v>-10.174100000000001</v>
      </c>
      <c r="P641" s="26">
        <f t="shared" ca="1" si="308"/>
        <v>0.82337532125299329</v>
      </c>
      <c r="Q641" s="26">
        <f t="shared" ca="1" si="309"/>
        <v>1.4213284777336506</v>
      </c>
      <c r="R641" s="26">
        <f t="shared" ca="1" si="310"/>
        <v>1.9933410169452672</v>
      </c>
      <c r="S641" s="26">
        <f t="shared" ca="1" si="311"/>
        <v>2.0434077972888183</v>
      </c>
      <c r="T641" s="26">
        <f t="shared" ca="1" si="312"/>
        <v>2.5552678968753337</v>
      </c>
      <c r="U641" s="26">
        <f t="shared" ca="1" si="313"/>
        <v>2.981582729776771</v>
      </c>
      <c r="V641" s="26">
        <f t="shared" ca="1" si="314"/>
        <v>3.2023959437597251</v>
      </c>
      <c r="W641" s="26">
        <f t="shared" ca="1" si="315"/>
        <v>3.7648758690651731</v>
      </c>
      <c r="X641" s="26">
        <f t="shared" ca="1" si="316"/>
        <v>5.2259276248227193</v>
      </c>
      <c r="Y641" s="26">
        <f t="shared" ca="1" si="317"/>
        <v>9.7270183416936504</v>
      </c>
      <c r="Z641" s="28">
        <f t="shared" ca="1" si="335"/>
        <v>-2.2645000000000581E-3</v>
      </c>
      <c r="AA641" s="57">
        <f t="shared" ca="1" si="318"/>
        <v>-9.5129000000000005E-2</v>
      </c>
      <c r="AB641" s="33">
        <f t="shared" ca="1" si="336"/>
        <v>-5.6025000000000241E-3</v>
      </c>
      <c r="AD641" s="28">
        <f t="shared" ca="1" si="319"/>
        <v>-0.10904841873154604</v>
      </c>
      <c r="AE641" s="28">
        <f t="shared" ca="1" si="320"/>
        <v>-9.8297738115729935E-2</v>
      </c>
      <c r="AF641" s="28">
        <f t="shared" ca="1" si="321"/>
        <v>-9.5036217335469284E-2</v>
      </c>
      <c r="AG641" s="28">
        <f t="shared" ca="1" si="322"/>
        <v>-8.9591065162157105E-2</v>
      </c>
      <c r="AH641" s="28">
        <f t="shared" ca="1" si="323"/>
        <v>-0.10144596529523529</v>
      </c>
      <c r="AI641" s="28">
        <f t="shared" ca="1" si="324"/>
        <v>-9.8677342338750695E-2</v>
      </c>
      <c r="AJ641" s="28">
        <f t="shared" ca="1" si="325"/>
        <v>-9.905377833334654E-2</v>
      </c>
      <c r="AK641" s="28">
        <f t="shared" ca="1" si="326"/>
        <v>-9.6287357086569561E-2</v>
      </c>
      <c r="AL641" s="28">
        <f t="shared" ca="1" si="327"/>
        <v>-0.10505167446528869</v>
      </c>
      <c r="AM641" s="28">
        <f t="shared" ca="1" si="328"/>
        <v>-0.10729683355637684</v>
      </c>
      <c r="AN641" s="28">
        <f t="shared" ca="1" si="337"/>
        <v>-2.5011755871947872E-3</v>
      </c>
      <c r="AO641" s="28">
        <f t="shared" ca="1" si="329"/>
        <v>-9.9962886878671081E-2</v>
      </c>
      <c r="AP641" s="33">
        <f t="shared" ca="1" si="338"/>
        <v>-6.2113671321616937E-3</v>
      </c>
      <c r="AQ641" s="54"/>
      <c r="AR641" s="53"/>
      <c r="AS641" s="53"/>
      <c r="AT641" s="53"/>
      <c r="AU641" s="53"/>
    </row>
    <row r="642" spans="1:51" ht="15" customHeight="1" x14ac:dyDescent="0.25">
      <c r="A642" s="31">
        <f t="shared" ca="1" si="332"/>
        <v>29160</v>
      </c>
      <c r="B642" s="32">
        <f t="shared" ca="1" si="333"/>
        <v>1979</v>
      </c>
      <c r="C642" s="32">
        <f t="shared" ca="1" si="334"/>
        <v>11</v>
      </c>
      <c r="D642" s="48">
        <f>RAWDATA!A644</f>
        <v>197911</v>
      </c>
      <c r="E642" s="48">
        <f t="shared" ca="1" si="330"/>
        <v>5.6649000000000003</v>
      </c>
      <c r="F642" s="48">
        <f t="shared" ca="1" si="339"/>
        <v>5.5592000000000006</v>
      </c>
      <c r="G642" s="48">
        <f t="shared" ca="1" si="339"/>
        <v>6.0050000000000008</v>
      </c>
      <c r="H642" s="48">
        <f t="shared" ca="1" si="339"/>
        <v>5.7154000000000007</v>
      </c>
      <c r="I642" s="48">
        <f t="shared" ca="1" si="339"/>
        <v>5.2585000000000006</v>
      </c>
      <c r="J642" s="48">
        <f t="shared" ca="1" si="339"/>
        <v>6.3625000000000007</v>
      </c>
      <c r="K642" s="48">
        <f t="shared" ca="1" si="339"/>
        <v>6.952300000000001</v>
      </c>
      <c r="L642" s="48">
        <f t="shared" ca="1" si="339"/>
        <v>6.5446000000000009</v>
      </c>
      <c r="M642" s="48">
        <f t="shared" ca="1" si="339"/>
        <v>8.1671000000000014</v>
      </c>
      <c r="N642" s="48">
        <f t="shared" ca="1" si="339"/>
        <v>8.9713999999999992</v>
      </c>
      <c r="P642" s="26">
        <f t="shared" ca="1" si="308"/>
        <v>0.87001870982665408</v>
      </c>
      <c r="Q642" s="26">
        <f t="shared" ca="1" si="309"/>
        <v>1.5003429704678197</v>
      </c>
      <c r="R642" s="26">
        <f t="shared" ca="1" si="310"/>
        <v>2.1130411450128306</v>
      </c>
      <c r="S642" s="26">
        <f t="shared" ca="1" si="311"/>
        <v>2.1601967265350632</v>
      </c>
      <c r="T642" s="26">
        <f t="shared" ca="1" si="312"/>
        <v>2.6896366592325234</v>
      </c>
      <c r="U642" s="26">
        <f t="shared" ca="1" si="313"/>
        <v>3.1712859309588182</v>
      </c>
      <c r="V642" s="26">
        <f t="shared" ca="1" si="314"/>
        <v>3.4250361169577324</v>
      </c>
      <c r="W642" s="26">
        <f t="shared" ca="1" si="315"/>
        <v>4.0112719351920125</v>
      </c>
      <c r="X642" s="26">
        <f t="shared" ca="1" si="316"/>
        <v>5.6527343598696156</v>
      </c>
      <c r="Y642" s="26">
        <f t="shared" ca="1" si="317"/>
        <v>10.599668065200355</v>
      </c>
      <c r="Z642" s="28">
        <f t="shared" ca="1" si="335"/>
        <v>2.9572000000000043E-2</v>
      </c>
      <c r="AA642" s="57">
        <f t="shared" ca="1" si="318"/>
        <v>6.520090000000002E-2</v>
      </c>
      <c r="AB642" s="33">
        <f t="shared" ca="1" si="336"/>
        <v>2.049160000000004E-2</v>
      </c>
      <c r="AD642" s="28">
        <f t="shared" ca="1" si="319"/>
        <v>5.5102579838409202E-2</v>
      </c>
      <c r="AE642" s="28">
        <f t="shared" ca="1" si="320"/>
        <v>5.4101746990045801E-2</v>
      </c>
      <c r="AF642" s="28">
        <f t="shared" ca="1" si="321"/>
        <v>5.8316076822835905E-2</v>
      </c>
      <c r="AG642" s="28">
        <f t="shared" ca="1" si="322"/>
        <v>5.5580391639800129E-2</v>
      </c>
      <c r="AH642" s="28">
        <f t="shared" ca="1" si="323"/>
        <v>5.1249043408490499E-2</v>
      </c>
      <c r="AI642" s="28">
        <f t="shared" ca="1" si="324"/>
        <v>6.1682885187584392E-2</v>
      </c>
      <c r="AJ642" s="28">
        <f t="shared" ca="1" si="325"/>
        <v>6.7212754685430059E-2</v>
      </c>
      <c r="AK642" s="28">
        <f t="shared" ca="1" si="326"/>
        <v>6.3393490840516223E-2</v>
      </c>
      <c r="AL642" s="28">
        <f t="shared" ca="1" si="327"/>
        <v>7.8507067643247219E-2</v>
      </c>
      <c r="AM642" s="28">
        <f t="shared" ca="1" si="328"/>
        <v>8.5915276490900527E-2</v>
      </c>
      <c r="AN642" s="28">
        <f t="shared" ca="1" si="337"/>
        <v>2.7609008652846372E-2</v>
      </c>
      <c r="AO642" s="28">
        <f t="shared" ca="1" si="329"/>
        <v>6.3163419869036841E-2</v>
      </c>
      <c r="AP642" s="33">
        <f t="shared" ca="1" si="338"/>
        <v>1.9047752198037032E-2</v>
      </c>
      <c r="AQ642" s="54"/>
      <c r="AR642" s="53"/>
      <c r="AS642" s="53"/>
      <c r="AT642" s="53"/>
      <c r="AU642" s="53"/>
      <c r="AY642" s="29"/>
    </row>
    <row r="643" spans="1:51" ht="15" customHeight="1" x14ac:dyDescent="0.25">
      <c r="A643" s="31">
        <f t="shared" ca="1" si="332"/>
        <v>29190</v>
      </c>
      <c r="B643" s="32">
        <f t="shared" ca="1" si="333"/>
        <v>1979</v>
      </c>
      <c r="C643" s="32">
        <f t="shared" ca="1" si="334"/>
        <v>12</v>
      </c>
      <c r="D643" s="48">
        <f>RAWDATA!A645</f>
        <v>197912</v>
      </c>
      <c r="E643" s="48">
        <f t="shared" ca="1" si="330"/>
        <v>8.2045999999999992</v>
      </c>
      <c r="F643" s="48">
        <f t="shared" ca="1" si="339"/>
        <v>6.6652000000000005</v>
      </c>
      <c r="G643" s="48">
        <f t="shared" ca="1" si="339"/>
        <v>5.7175000000000002</v>
      </c>
      <c r="H643" s="48">
        <f t="shared" ca="1" si="339"/>
        <v>4.9086999999999996</v>
      </c>
      <c r="I643" s="48">
        <f t="shared" ca="1" si="339"/>
        <v>5.0349000000000004</v>
      </c>
      <c r="J643" s="48">
        <f t="shared" ca="1" si="339"/>
        <v>5.2985000000000007</v>
      </c>
      <c r="K643" s="48">
        <f t="shared" ca="1" si="339"/>
        <v>6.2657999999999996</v>
      </c>
      <c r="L643" s="48">
        <f t="shared" ca="1" si="339"/>
        <v>5.2528000000000006</v>
      </c>
      <c r="M643" s="48">
        <f t="shared" ca="1" si="339"/>
        <v>6.7526000000000002</v>
      </c>
      <c r="N643" s="48">
        <f t="shared" ca="1" si="339"/>
        <v>8.5343</v>
      </c>
      <c r="P643" s="26">
        <f t="shared" ca="1" si="308"/>
        <v>0.94140026489309181</v>
      </c>
      <c r="Q643" s="26">
        <f t="shared" ca="1" si="309"/>
        <v>1.6003438301354407</v>
      </c>
      <c r="R643" s="26">
        <f t="shared" ca="1" si="310"/>
        <v>2.233854272478939</v>
      </c>
      <c r="S643" s="26">
        <f t="shared" ca="1" si="311"/>
        <v>2.2662343032504899</v>
      </c>
      <c r="T643" s="26">
        <f t="shared" ca="1" si="312"/>
        <v>2.8250571753882214</v>
      </c>
      <c r="U643" s="26">
        <f t="shared" ca="1" si="313"/>
        <v>3.3393165160106713</v>
      </c>
      <c r="V643" s="26">
        <f t="shared" ca="1" si="314"/>
        <v>3.6396420299740697</v>
      </c>
      <c r="W643" s="26">
        <f t="shared" ca="1" si="315"/>
        <v>4.2219760274037785</v>
      </c>
      <c r="X643" s="26">
        <f t="shared" ca="1" si="316"/>
        <v>6.0344409002541708</v>
      </c>
      <c r="Y643" s="26">
        <f t="shared" ca="1" si="317"/>
        <v>11.504275536888748</v>
      </c>
      <c r="Z643" s="28">
        <f t="shared" ca="1" si="335"/>
        <v>2.0854999999999624E-3</v>
      </c>
      <c r="AA643" s="57">
        <f t="shared" ca="1" si="318"/>
        <v>6.2634899999999993E-2</v>
      </c>
      <c r="AB643" s="33">
        <f t="shared" ca="1" si="336"/>
        <v>1.3799599999999967E-2</v>
      </c>
      <c r="AD643" s="28">
        <f t="shared" ca="1" si="319"/>
        <v>7.8853693383817439E-2</v>
      </c>
      <c r="AE643" s="28">
        <f t="shared" ca="1" si="320"/>
        <v>6.4524771043038998E-2</v>
      </c>
      <c r="AF643" s="28">
        <f t="shared" ca="1" si="321"/>
        <v>5.5600256097981179E-2</v>
      </c>
      <c r="AG643" s="28">
        <f t="shared" ca="1" si="322"/>
        <v>4.792026210479685E-2</v>
      </c>
      <c r="AH643" s="28">
        <f t="shared" ca="1" si="323"/>
        <v>4.912248989550129E-2</v>
      </c>
      <c r="AI643" s="28">
        <f t="shared" ca="1" si="324"/>
        <v>5.1628988036132313E-2</v>
      </c>
      <c r="AJ643" s="28">
        <f t="shared" ca="1" si="325"/>
        <v>6.077331664316396E-2</v>
      </c>
      <c r="AK643" s="28">
        <f t="shared" ca="1" si="326"/>
        <v>5.1194889545952832E-2</v>
      </c>
      <c r="AL643" s="28">
        <f t="shared" ca="1" si="327"/>
        <v>6.5343821795937632E-2</v>
      </c>
      <c r="AM643" s="28">
        <f t="shared" ca="1" si="328"/>
        <v>8.1896066066426923E-2</v>
      </c>
      <c r="AN643" s="28">
        <f t="shared" ca="1" si="337"/>
        <v>1.9307117177540661E-3</v>
      </c>
      <c r="AO643" s="28">
        <f t="shared" ca="1" si="329"/>
        <v>6.0751578462981029E-2</v>
      </c>
      <c r="AP643" s="33">
        <f t="shared" ca="1" si="338"/>
        <v>1.2868365468201248E-2</v>
      </c>
      <c r="AQ643" s="54"/>
      <c r="AR643" s="53"/>
      <c r="AS643" s="53"/>
      <c r="AT643" s="53"/>
      <c r="AU643" s="53"/>
    </row>
    <row r="644" spans="1:51" ht="15" customHeight="1" x14ac:dyDescent="0.25">
      <c r="A644" s="31">
        <f t="shared" ca="1" si="332"/>
        <v>29221</v>
      </c>
      <c r="B644" s="32">
        <f t="shared" ca="1" si="333"/>
        <v>1980</v>
      </c>
      <c r="C644" s="32">
        <f t="shared" ca="1" si="334"/>
        <v>1</v>
      </c>
      <c r="D644" s="48">
        <f>RAWDATA!A646</f>
        <v>198001</v>
      </c>
      <c r="E644" s="48">
        <f t="shared" ca="1" si="330"/>
        <v>11.844200000000001</v>
      </c>
      <c r="F644" s="48">
        <f t="shared" ca="1" si="339"/>
        <v>9.7391000000000005</v>
      </c>
      <c r="G644" s="48">
        <f t="shared" ca="1" si="339"/>
        <v>8.8681999999999999</v>
      </c>
      <c r="H644" s="48">
        <f t="shared" ca="1" si="339"/>
        <v>8.31</v>
      </c>
      <c r="I644" s="48">
        <f t="shared" ca="1" si="339"/>
        <v>7.7855999999999996</v>
      </c>
      <c r="J644" s="48">
        <f t="shared" ca="1" si="339"/>
        <v>8.1364999999999998</v>
      </c>
      <c r="K644" s="48">
        <f t="shared" ca="1" si="339"/>
        <v>9.6967999999999996</v>
      </c>
      <c r="L644" s="48">
        <f t="shared" ca="1" si="339"/>
        <v>7.8180000000000014</v>
      </c>
      <c r="M644" s="48">
        <f t="shared" ca="1" si="339"/>
        <v>10.551400000000001</v>
      </c>
      <c r="N644" s="48">
        <f t="shared" ca="1" si="339"/>
        <v>13.023200000000001</v>
      </c>
      <c r="P644" s="26">
        <f t="shared" ca="1" si="308"/>
        <v>1.0529015950675593</v>
      </c>
      <c r="Q644" s="26">
        <f t="shared" ca="1" si="309"/>
        <v>1.7562029160961614</v>
      </c>
      <c r="R644" s="26">
        <f t="shared" ca="1" si="310"/>
        <v>2.431956937070916</v>
      </c>
      <c r="S644" s="26">
        <f t="shared" ca="1" si="311"/>
        <v>2.4545583738506056</v>
      </c>
      <c r="T644" s="26">
        <f t="shared" ca="1" si="312"/>
        <v>3.0450048268352465</v>
      </c>
      <c r="U644" s="26">
        <f t="shared" ca="1" si="313"/>
        <v>3.6110200043358791</v>
      </c>
      <c r="V644" s="26">
        <f t="shared" ca="1" si="314"/>
        <v>3.992570838336595</v>
      </c>
      <c r="W644" s="26">
        <f t="shared" ca="1" si="315"/>
        <v>4.5520501132262057</v>
      </c>
      <c r="X644" s="26">
        <f t="shared" ca="1" si="316"/>
        <v>6.6711588974035898</v>
      </c>
      <c r="Y644" s="26">
        <f t="shared" ca="1" si="317"/>
        <v>13.002500348608843</v>
      </c>
      <c r="Z644" s="28">
        <f t="shared" ca="1" si="335"/>
        <v>9.9565000000000348E-3</v>
      </c>
      <c r="AA644" s="57">
        <f t="shared" ca="1" si="318"/>
        <v>9.5773000000000011E-2</v>
      </c>
      <c r="AB644" s="33">
        <f t="shared" ca="1" si="336"/>
        <v>2.2099999999999995E-2</v>
      </c>
      <c r="AD644" s="28">
        <f t="shared" ca="1" si="319"/>
        <v>0.11193664544035678</v>
      </c>
      <c r="AE644" s="28">
        <f t="shared" ca="1" si="320"/>
        <v>9.2935544406264836E-2</v>
      </c>
      <c r="AF644" s="28">
        <f t="shared" ca="1" si="321"/>
        <v>8.4967790288020123E-2</v>
      </c>
      <c r="AG644" s="28">
        <f t="shared" ca="1" si="322"/>
        <v>7.9827299859554349E-2</v>
      </c>
      <c r="AH644" s="28">
        <f t="shared" ca="1" si="323"/>
        <v>7.4973882859099075E-2</v>
      </c>
      <c r="AI644" s="28">
        <f t="shared" ca="1" si="324"/>
        <v>7.8224131989803186E-2</v>
      </c>
      <c r="AJ644" s="28">
        <f t="shared" ca="1" si="325"/>
        <v>9.2550010402722566E-2</v>
      </c>
      <c r="AK644" s="28">
        <f t="shared" ca="1" si="326"/>
        <v>7.5274434429146095E-2</v>
      </c>
      <c r="AL644" s="28">
        <f t="shared" ca="1" si="327"/>
        <v>0.10031038518813931</v>
      </c>
      <c r="AM644" s="28">
        <f t="shared" ca="1" si="328"/>
        <v>0.12242292138560315</v>
      </c>
      <c r="AN644" s="28">
        <f t="shared" ca="1" si="337"/>
        <v>8.930558363560423E-3</v>
      </c>
      <c r="AO644" s="28">
        <f t="shared" ca="1" si="329"/>
        <v>9.1460050285858671E-2</v>
      </c>
      <c r="AP644" s="33">
        <f t="shared" ca="1" si="338"/>
        <v>1.990660300101256E-2</v>
      </c>
      <c r="AQ644" s="54"/>
      <c r="AR644" s="53"/>
      <c r="AS644" s="53"/>
      <c r="AT644" s="53"/>
      <c r="AU644" s="53"/>
    </row>
    <row r="645" spans="1:51" ht="15" customHeight="1" x14ac:dyDescent="0.25">
      <c r="A645" s="31">
        <f t="shared" ca="1" si="332"/>
        <v>29252</v>
      </c>
      <c r="B645" s="32">
        <f t="shared" ca="1" si="333"/>
        <v>1980</v>
      </c>
      <c r="C645" s="32">
        <f t="shared" ca="1" si="334"/>
        <v>2</v>
      </c>
      <c r="D645" s="48">
        <f>RAWDATA!A647</f>
        <v>198002</v>
      </c>
      <c r="E645" s="48">
        <f t="shared" ca="1" si="330"/>
        <v>-0.57250000000000001</v>
      </c>
      <c r="F645" s="48">
        <f t="shared" ca="1" si="339"/>
        <v>-1.4997000000000003</v>
      </c>
      <c r="G645" s="48">
        <f t="shared" ca="1" si="339"/>
        <v>-1.0986</v>
      </c>
      <c r="H645" s="48">
        <f t="shared" ca="1" si="339"/>
        <v>-2.0857000000000001</v>
      </c>
      <c r="I645" s="48">
        <f t="shared" ca="1" si="339"/>
        <v>-1.9531000000000001</v>
      </c>
      <c r="J645" s="48">
        <f t="shared" ca="1" si="339"/>
        <v>-2.7147999999999999</v>
      </c>
      <c r="K645" s="48">
        <f t="shared" ca="1" si="339"/>
        <v>-2.0100000000000002</v>
      </c>
      <c r="L645" s="48">
        <f t="shared" ca="1" si="339"/>
        <v>-0.4819</v>
      </c>
      <c r="M645" s="48">
        <f t="shared" ca="1" si="339"/>
        <v>-0.64959999999999996</v>
      </c>
      <c r="N645" s="48">
        <f t="shared" ca="1" si="339"/>
        <v>0.65229999999999988</v>
      </c>
      <c r="P645" s="26">
        <f t="shared" ca="1" si="308"/>
        <v>1.0468737334357976</v>
      </c>
      <c r="Q645" s="26">
        <f t="shared" ca="1" si="309"/>
        <v>1.7298651409634671</v>
      </c>
      <c r="R645" s="26">
        <f t="shared" ca="1" si="310"/>
        <v>2.405239458160255</v>
      </c>
      <c r="S645" s="26">
        <f t="shared" ca="1" si="311"/>
        <v>2.4033636498472033</v>
      </c>
      <c r="T645" s="26">
        <f t="shared" ca="1" si="312"/>
        <v>2.9855328375623276</v>
      </c>
      <c r="U645" s="26">
        <f t="shared" ca="1" si="313"/>
        <v>3.5129880332581687</v>
      </c>
      <c r="V645" s="26">
        <f t="shared" ca="1" si="314"/>
        <v>3.9123201644860295</v>
      </c>
      <c r="W645" s="26">
        <f t="shared" ca="1" si="315"/>
        <v>4.5301137837305685</v>
      </c>
      <c r="X645" s="26">
        <f t="shared" ca="1" si="316"/>
        <v>6.6278230492060564</v>
      </c>
      <c r="Y645" s="26">
        <f t="shared" ca="1" si="317"/>
        <v>13.087315658382819</v>
      </c>
      <c r="Z645" s="28">
        <f t="shared" ca="1" si="335"/>
        <v>1.037450000000012E-2</v>
      </c>
      <c r="AA645" s="57">
        <f t="shared" ca="1" si="318"/>
        <v>-1.2413599999999999E-2</v>
      </c>
      <c r="AB645" s="33">
        <f t="shared" ca="1" si="336"/>
        <v>1.2427100000000054E-2</v>
      </c>
      <c r="AD645" s="28">
        <f t="shared" ca="1" si="319"/>
        <v>-5.7414506291139904E-3</v>
      </c>
      <c r="AE645" s="28">
        <f t="shared" ca="1" si="320"/>
        <v>-1.5110592129407224E-2</v>
      </c>
      <c r="AF645" s="28">
        <f t="shared" ca="1" si="321"/>
        <v>-1.1046791746774781E-2</v>
      </c>
      <c r="AG645" s="28">
        <f t="shared" ca="1" si="322"/>
        <v>-2.1077579702702728E-2</v>
      </c>
      <c r="AH645" s="28">
        <f t="shared" ca="1" si="323"/>
        <v>-1.9724250367731379E-2</v>
      </c>
      <c r="AI645" s="28">
        <f t="shared" ca="1" si="324"/>
        <v>-2.7523315251477352E-2</v>
      </c>
      <c r="AJ645" s="28">
        <f t="shared" ca="1" si="325"/>
        <v>-2.0304753340364273E-2</v>
      </c>
      <c r="AK645" s="28">
        <f t="shared" ca="1" si="326"/>
        <v>-4.8306488193411313E-3</v>
      </c>
      <c r="AL645" s="28">
        <f t="shared" ca="1" si="327"/>
        <v>-6.5171908282647736E-3</v>
      </c>
      <c r="AM645" s="28">
        <f t="shared" ca="1" si="328"/>
        <v>6.5018173020928351E-3</v>
      </c>
      <c r="AN645" s="28">
        <f t="shared" ca="1" si="337"/>
        <v>1.0418334616174637E-2</v>
      </c>
      <c r="AO645" s="28">
        <f t="shared" ca="1" si="329"/>
        <v>-1.2491292363322045E-2</v>
      </c>
      <c r="AP645" s="33">
        <f t="shared" ca="1" si="338"/>
        <v>1.2483605600236076E-2</v>
      </c>
      <c r="AQ645" s="54"/>
      <c r="AR645" s="53"/>
      <c r="AS645" s="53"/>
      <c r="AT645" s="53"/>
      <c r="AU645" s="53"/>
    </row>
    <row r="646" spans="1:51" ht="15" customHeight="1" x14ac:dyDescent="0.25">
      <c r="A646" s="31">
        <f t="shared" ca="1" si="332"/>
        <v>29281</v>
      </c>
      <c r="B646" s="32">
        <f t="shared" ca="1" si="333"/>
        <v>1980</v>
      </c>
      <c r="C646" s="32">
        <f t="shared" ca="1" si="334"/>
        <v>3</v>
      </c>
      <c r="D646" s="48">
        <f>RAWDATA!A648</f>
        <v>198003</v>
      </c>
      <c r="E646" s="48">
        <f t="shared" ca="1" si="330"/>
        <v>-19.249400000000001</v>
      </c>
      <c r="F646" s="48">
        <f t="shared" ca="1" si="339"/>
        <v>-15.5702</v>
      </c>
      <c r="G646" s="48">
        <f t="shared" ca="1" si="339"/>
        <v>-14.745500000000002</v>
      </c>
      <c r="H646" s="48">
        <f t="shared" ca="1" si="339"/>
        <v>-14.702200000000001</v>
      </c>
      <c r="I646" s="48">
        <f t="shared" ca="1" si="339"/>
        <v>-14.479700000000001</v>
      </c>
      <c r="J646" s="48">
        <f t="shared" ca="1" si="339"/>
        <v>-14.6172</v>
      </c>
      <c r="K646" s="48">
        <f t="shared" ca="1" si="339"/>
        <v>-14.337200000000001</v>
      </c>
      <c r="L646" s="48">
        <f t="shared" ca="1" si="339"/>
        <v>-15.4328</v>
      </c>
      <c r="M646" s="48">
        <f t="shared" ca="1" si="339"/>
        <v>-15.57</v>
      </c>
      <c r="N646" s="48">
        <f t="shared" ca="1" si="339"/>
        <v>-18.415300000000002</v>
      </c>
      <c r="P646" s="26">
        <f t="shared" ca="1" si="308"/>
        <v>0.84535682099180709</v>
      </c>
      <c r="Q646" s="26">
        <f t="shared" ca="1" si="309"/>
        <v>1.4605216787851734</v>
      </c>
      <c r="R646" s="26">
        <f t="shared" ca="1" si="310"/>
        <v>2.0505748738572347</v>
      </c>
      <c r="S646" s="26">
        <f t="shared" ca="1" si="311"/>
        <v>2.0500163193193677</v>
      </c>
      <c r="T646" s="26">
        <f t="shared" ca="1" si="312"/>
        <v>2.5532366392818151</v>
      </c>
      <c r="U646" s="26">
        <f t="shared" ca="1" si="313"/>
        <v>2.9994875464607555</v>
      </c>
      <c r="V646" s="26">
        <f t="shared" ca="1" si="314"/>
        <v>3.3514029978633384</v>
      </c>
      <c r="W646" s="26">
        <f t="shared" ca="1" si="315"/>
        <v>3.8309903837149974</v>
      </c>
      <c r="X646" s="26">
        <f t="shared" ca="1" si="316"/>
        <v>5.5958710004446734</v>
      </c>
      <c r="Y646" s="26">
        <f t="shared" ca="1" si="317"/>
        <v>10.677247217944647</v>
      </c>
      <c r="Z646" s="28">
        <f t="shared" ca="1" si="335"/>
        <v>4.1715000000000502E-3</v>
      </c>
      <c r="AA646" s="57">
        <f t="shared" ca="1" si="318"/>
        <v>-0.15711950000000002</v>
      </c>
      <c r="AB646" s="33">
        <f t="shared" ca="1" si="336"/>
        <v>-1.2806999999999957E-2</v>
      </c>
      <c r="AD646" s="28">
        <f t="shared" ca="1" si="319"/>
        <v>-0.21380479357237309</v>
      </c>
      <c r="AE646" s="28">
        <f t="shared" ca="1" si="320"/>
        <v>-0.16924976613573509</v>
      </c>
      <c r="AF646" s="28">
        <f t="shared" ca="1" si="321"/>
        <v>-0.15952928529383939</v>
      </c>
      <c r="AG646" s="28">
        <f t="shared" ca="1" si="322"/>
        <v>-0.15902152314779622</v>
      </c>
      <c r="AH646" s="28">
        <f t="shared" ca="1" si="323"/>
        <v>-0.1564164113260981</v>
      </c>
      <c r="AI646" s="28">
        <f t="shared" ca="1" si="324"/>
        <v>-0.15802551063053333</v>
      </c>
      <c r="AJ646" s="28">
        <f t="shared" ca="1" si="325"/>
        <v>-0.15475152696642008</v>
      </c>
      <c r="AK646" s="28">
        <f t="shared" ca="1" si="326"/>
        <v>-0.16762370140944069</v>
      </c>
      <c r="AL646" s="28">
        <f t="shared" ca="1" si="327"/>
        <v>-0.16924739730668276</v>
      </c>
      <c r="AM646" s="28">
        <f t="shared" ca="1" si="328"/>
        <v>-0.20352844159835262</v>
      </c>
      <c r="AN646" s="28">
        <f t="shared" ca="1" si="337"/>
        <v>5.1393604015363969E-3</v>
      </c>
      <c r="AO646" s="28">
        <f t="shared" ca="1" si="329"/>
        <v>-0.17093008666319948</v>
      </c>
      <c r="AP646" s="33">
        <f t="shared" ca="1" si="338"/>
        <v>-1.5457832789318227E-2</v>
      </c>
      <c r="AQ646" s="54"/>
      <c r="AR646" s="53"/>
      <c r="AS646" s="53"/>
      <c r="AT646" s="53"/>
      <c r="AU646" s="53"/>
    </row>
    <row r="647" spans="1:51" ht="15" customHeight="1" x14ac:dyDescent="0.25">
      <c r="A647" s="31">
        <f t="shared" ca="1" si="332"/>
        <v>29312</v>
      </c>
      <c r="B647" s="32">
        <f t="shared" ca="1" si="333"/>
        <v>1980</v>
      </c>
      <c r="C647" s="32">
        <f t="shared" ca="1" si="334"/>
        <v>4</v>
      </c>
      <c r="D647" s="48">
        <f>RAWDATA!A649</f>
        <v>198004</v>
      </c>
      <c r="E647" s="48">
        <f t="shared" ca="1" si="330"/>
        <v>4.5068999999999999</v>
      </c>
      <c r="F647" s="48">
        <f t="shared" ca="1" si="339"/>
        <v>5.5373000000000001</v>
      </c>
      <c r="G647" s="48">
        <f t="shared" ca="1" si="339"/>
        <v>4.5149999999999997</v>
      </c>
      <c r="H647" s="48">
        <f t="shared" ca="1" si="339"/>
        <v>4.6116000000000001</v>
      </c>
      <c r="I647" s="48">
        <f t="shared" ca="1" si="339"/>
        <v>4.1567000000000007</v>
      </c>
      <c r="J647" s="48">
        <f t="shared" ca="1" si="339"/>
        <v>5.2437000000000005</v>
      </c>
      <c r="K647" s="48">
        <f t="shared" ca="1" si="339"/>
        <v>5.2901000000000007</v>
      </c>
      <c r="L647" s="48">
        <f t="shared" ca="1" si="339"/>
        <v>5.5346000000000011</v>
      </c>
      <c r="M647" s="48">
        <f t="shared" ca="1" si="339"/>
        <v>6.4168000000000012</v>
      </c>
      <c r="N647" s="48">
        <f t="shared" ca="1" si="339"/>
        <v>6.0343999999999998</v>
      </c>
      <c r="P647" s="26">
        <f t="shared" ca="1" si="308"/>
        <v>0.88345620755708687</v>
      </c>
      <c r="Q647" s="26">
        <f t="shared" ca="1" si="309"/>
        <v>1.5413951457045445</v>
      </c>
      <c r="R647" s="26">
        <f t="shared" ca="1" si="310"/>
        <v>2.143158329411889</v>
      </c>
      <c r="S647" s="26">
        <f t="shared" ca="1" si="311"/>
        <v>2.1445548719010996</v>
      </c>
      <c r="T647" s="26">
        <f t="shared" ca="1" si="312"/>
        <v>2.6593670266668421</v>
      </c>
      <c r="U647" s="26">
        <f t="shared" ca="1" si="313"/>
        <v>3.1567716749345185</v>
      </c>
      <c r="V647" s="26">
        <f t="shared" ca="1" si="314"/>
        <v>3.528695567853307</v>
      </c>
      <c r="W647" s="26">
        <f t="shared" ca="1" si="315"/>
        <v>4.0430203774920885</v>
      </c>
      <c r="X647" s="26">
        <f t="shared" ca="1" si="316"/>
        <v>5.9549468508012069</v>
      </c>
      <c r="Y647" s="26">
        <f t="shared" ca="1" si="317"/>
        <v>11.321555024064297</v>
      </c>
      <c r="Z647" s="28">
        <f t="shared" ca="1" si="335"/>
        <v>1.2035000000000018E-2</v>
      </c>
      <c r="AA647" s="57">
        <f t="shared" ca="1" si="318"/>
        <v>5.18471E-2</v>
      </c>
      <c r="AB647" s="33">
        <f t="shared" ca="1" si="336"/>
        <v>1.0408899999999978E-2</v>
      </c>
      <c r="AD647" s="28">
        <f t="shared" ca="1" si="319"/>
        <v>4.4082911945109125E-2</v>
      </c>
      <c r="AE647" s="28">
        <f t="shared" ca="1" si="320"/>
        <v>5.3894258944733937E-2</v>
      </c>
      <c r="AF647" s="28">
        <f t="shared" ca="1" si="321"/>
        <v>4.4160415785654585E-2</v>
      </c>
      <c r="AG647" s="28">
        <f t="shared" ca="1" si="322"/>
        <v>4.5084258155497103E-2</v>
      </c>
      <c r="AH647" s="28">
        <f t="shared" ca="1" si="323"/>
        <v>4.072630994263185E-2</v>
      </c>
      <c r="AI647" s="28">
        <f t="shared" ca="1" si="324"/>
        <v>5.1108427300683643E-2</v>
      </c>
      <c r="AJ647" s="28">
        <f t="shared" ca="1" si="325"/>
        <v>5.1549211637937423E-2</v>
      </c>
      <c r="AK647" s="28">
        <f t="shared" ca="1" si="326"/>
        <v>5.3868675245528831E-2</v>
      </c>
      <c r="AL647" s="28">
        <f t="shared" ca="1" si="327"/>
        <v>6.2193273192232779E-2</v>
      </c>
      <c r="AM647" s="28">
        <f t="shared" ca="1" si="328"/>
        <v>5.8593383777943348E-2</v>
      </c>
      <c r="AN647" s="28">
        <f t="shared" ca="1" si="337"/>
        <v>1.1404743040166532E-2</v>
      </c>
      <c r="AO647" s="28">
        <f t="shared" ca="1" si="329"/>
        <v>5.05477615469931E-2</v>
      </c>
      <c r="AP647" s="33">
        <f t="shared" ca="1" si="338"/>
        <v>9.8455669380949629E-3</v>
      </c>
      <c r="AQ647" s="54"/>
      <c r="AR647" s="53"/>
      <c r="AS647" s="53"/>
      <c r="AT647" s="53"/>
      <c r="AU647" s="53"/>
    </row>
    <row r="648" spans="1:51" ht="15" customHeight="1" x14ac:dyDescent="0.25">
      <c r="A648" s="31">
        <f t="shared" ca="1" si="332"/>
        <v>29342</v>
      </c>
      <c r="B648" s="32">
        <f t="shared" ca="1" si="333"/>
        <v>1980</v>
      </c>
      <c r="C648" s="32">
        <f t="shared" ca="1" si="334"/>
        <v>5</v>
      </c>
      <c r="D648" s="48">
        <f>RAWDATA!A650</f>
        <v>198005</v>
      </c>
      <c r="E648" s="48">
        <f t="shared" ca="1" si="330"/>
        <v>6.7529000000000003</v>
      </c>
      <c r="F648" s="48">
        <f t="shared" ca="1" si="339"/>
        <v>6.5607000000000006</v>
      </c>
      <c r="G648" s="48">
        <f t="shared" ca="1" si="339"/>
        <v>7.5345000000000004</v>
      </c>
      <c r="H648" s="48">
        <f t="shared" ca="1" si="339"/>
        <v>7.1728000000000014</v>
      </c>
      <c r="I648" s="48">
        <f t="shared" ca="1" si="339"/>
        <v>7.3246000000000002</v>
      </c>
      <c r="J648" s="48">
        <f t="shared" ca="1" si="339"/>
        <v>7.6363000000000003</v>
      </c>
      <c r="K648" s="48">
        <f t="shared" ca="1" si="339"/>
        <v>7.2950999999999997</v>
      </c>
      <c r="L648" s="48">
        <f t="shared" ca="1" si="339"/>
        <v>6.6658000000000008</v>
      </c>
      <c r="M648" s="48">
        <f t="shared" ca="1" si="339"/>
        <v>7.6126000000000005</v>
      </c>
      <c r="N648" s="48">
        <f t="shared" ca="1" si="339"/>
        <v>7.4950000000000001</v>
      </c>
      <c r="P648" s="26">
        <f t="shared" ca="1" si="308"/>
        <v>0.94311512179720935</v>
      </c>
      <c r="Q648" s="26">
        <f t="shared" ca="1" si="309"/>
        <v>1.6425214570287825</v>
      </c>
      <c r="R648" s="26">
        <f t="shared" ca="1" si="310"/>
        <v>2.3046345937414277</v>
      </c>
      <c r="S648" s="26">
        <f t="shared" ca="1" si="311"/>
        <v>2.2983795037528219</v>
      </c>
      <c r="T648" s="26">
        <f t="shared" ca="1" si="312"/>
        <v>2.8541550239020812</v>
      </c>
      <c r="U648" s="26">
        <f t="shared" ca="1" si="313"/>
        <v>3.397832230347543</v>
      </c>
      <c r="V648" s="26">
        <f t="shared" ca="1" si="314"/>
        <v>3.7861174382237737</v>
      </c>
      <c r="W648" s="26">
        <f t="shared" ca="1" si="315"/>
        <v>4.3125200298149569</v>
      </c>
      <c r="X648" s="26">
        <f t="shared" ca="1" si="316"/>
        <v>6.4082731347652988</v>
      </c>
      <c r="Y648" s="26">
        <f t="shared" ca="1" si="317"/>
        <v>12.170105573117917</v>
      </c>
      <c r="Z648" s="28">
        <f t="shared" ca="1" si="335"/>
        <v>8.9700000000000335E-3</v>
      </c>
      <c r="AA648" s="57">
        <f t="shared" ca="1" si="318"/>
        <v>7.2050300000000012E-2</v>
      </c>
      <c r="AB648" s="33">
        <f t="shared" ca="1" si="336"/>
        <v>3.4876999999999825E-3</v>
      </c>
      <c r="AD648" s="28">
        <f t="shared" ca="1" si="319"/>
        <v>6.5346632027992527E-2</v>
      </c>
      <c r="AE648" s="28">
        <f t="shared" ca="1" si="320"/>
        <v>6.354458985148044E-2</v>
      </c>
      <c r="AF648" s="28">
        <f t="shared" ca="1" si="321"/>
        <v>7.2641540325092721E-2</v>
      </c>
      <c r="AG648" s="28">
        <f t="shared" ca="1" si="322"/>
        <v>6.9272299110083313E-2</v>
      </c>
      <c r="AH648" s="28">
        <f t="shared" ca="1" si="323"/>
        <v>7.0687701118149898E-2</v>
      </c>
      <c r="AI648" s="28">
        <f t="shared" ca="1" si="324"/>
        <v>7.358776544109806E-2</v>
      </c>
      <c r="AJ648" s="28">
        <f t="shared" ca="1" si="325"/>
        <v>7.041279624981045E-2</v>
      </c>
      <c r="AK648" s="28">
        <f t="shared" ca="1" si="326"/>
        <v>6.4530396104563278E-2</v>
      </c>
      <c r="AL648" s="28">
        <f t="shared" ca="1" si="327"/>
        <v>7.3367555255626479E-2</v>
      </c>
      <c r="AM648" s="28">
        <f t="shared" ca="1" si="328"/>
        <v>7.22741488700199E-2</v>
      </c>
      <c r="AN648" s="28">
        <f t="shared" ca="1" si="337"/>
        <v>8.3752411230866991E-3</v>
      </c>
      <c r="AO648" s="28">
        <f t="shared" ca="1" si="329"/>
        <v>6.9572983189615398E-2</v>
      </c>
      <c r="AP648" s="33">
        <f t="shared" ca="1" si="338"/>
        <v>3.2478688732077848E-3</v>
      </c>
      <c r="AQ648" s="54"/>
      <c r="AR648" s="53"/>
      <c r="AS648" s="53"/>
      <c r="AT648" s="53"/>
      <c r="AU648" s="53"/>
    </row>
    <row r="649" spans="1:51" ht="15" customHeight="1" x14ac:dyDescent="0.25">
      <c r="A649" s="31">
        <f t="shared" ca="1" si="332"/>
        <v>29373</v>
      </c>
      <c r="B649" s="32">
        <f t="shared" ca="1" si="333"/>
        <v>1980</v>
      </c>
      <c r="C649" s="32">
        <f t="shared" ca="1" si="334"/>
        <v>6</v>
      </c>
      <c r="D649" s="48">
        <f>RAWDATA!A651</f>
        <v>198006</v>
      </c>
      <c r="E649" s="48">
        <f t="shared" ca="1" si="330"/>
        <v>3.4072000000000005</v>
      </c>
      <c r="F649" s="48">
        <f t="shared" ca="1" si="339"/>
        <v>4.4764000000000008</v>
      </c>
      <c r="G649" s="48">
        <f t="shared" ca="1" si="339"/>
        <v>4.2263999999999999</v>
      </c>
      <c r="H649" s="48">
        <f t="shared" ca="1" si="339"/>
        <v>4.1063999999999998</v>
      </c>
      <c r="I649" s="48">
        <f t="shared" ca="1" si="339"/>
        <v>4.0615000000000006</v>
      </c>
      <c r="J649" s="48">
        <f t="shared" ca="1" si="339"/>
        <v>3.6349</v>
      </c>
      <c r="K649" s="48">
        <f t="shared" ca="1" si="339"/>
        <v>3.9836000000000005</v>
      </c>
      <c r="L649" s="48">
        <f t="shared" ca="1" si="339"/>
        <v>4.6491000000000007</v>
      </c>
      <c r="M649" s="48">
        <f t="shared" ca="1" si="339"/>
        <v>4.9116999999999997</v>
      </c>
      <c r="N649" s="48">
        <f t="shared" ca="1" si="339"/>
        <v>5.0587</v>
      </c>
      <c r="P649" s="26">
        <f t="shared" ref="P649:P712" ca="1" si="340">IF(E649="","",IF(P648="",1*(1+E649/100),P648*(1+E649/100)))</f>
        <v>0.97524894022708397</v>
      </c>
      <c r="Q649" s="26">
        <f t="shared" ref="Q649:Q712" ca="1" si="341">IF(F649="","",IF(Q648="",1*(1+F649/100),Q648*(1+F649/100)))</f>
        <v>1.7160472875312189</v>
      </c>
      <c r="R649" s="26">
        <f t="shared" ref="R649:R712" ca="1" si="342">IF(G649="","",IF(R648="",1*(1+G649/100),R648*(1+G649/100)))</f>
        <v>2.4020376702113153</v>
      </c>
      <c r="S649" s="26">
        <f t="shared" ref="S649:S712" ca="1" si="343">IF(H649="","",IF(S648="",1*(1+H649/100),S648*(1+H649/100)))</f>
        <v>2.3927601596949275</v>
      </c>
      <c r="T649" s="26">
        <f t="shared" ref="T649:T712" ca="1" si="344">IF(I649="","",IF(T648="",1*(1+I649/100),T648*(1+I649/100)))</f>
        <v>2.9700765301978644</v>
      </c>
      <c r="U649" s="26">
        <f t="shared" ref="U649:U712" ca="1" si="345">IF(J649="","",IF(U648="",1*(1+J649/100),U648*(1+J649/100)))</f>
        <v>3.5213400340884458</v>
      </c>
      <c r="V649" s="26">
        <f t="shared" ref="V649:V712" ca="1" si="346">IF(K649="","",IF(V648="",1*(1+K649/100),V648*(1+K649/100)))</f>
        <v>3.9369412124928558</v>
      </c>
      <c r="W649" s="26">
        <f t="shared" ref="W649:W712" ca="1" si="347">IF(L649="","",IF(W648="",1*(1+L649/100),W648*(1+L649/100)))</f>
        <v>4.5130133985210845</v>
      </c>
      <c r="X649" s="26">
        <f t="shared" ref="X649:X712" ca="1" si="348">IF(M649="","",IF(X648="",1*(1+M649/100),X648*(1+M649/100)))</f>
        <v>6.7230282863255661</v>
      </c>
      <c r="Y649" s="26">
        <f t="shared" ref="Y649:Y712" ca="1" si="349">IF(N649="","",IF(Y648="",1*(1+N649/100),Y648*(1+N649/100)))</f>
        <v>12.785754703745232</v>
      </c>
      <c r="Z649" s="28">
        <f t="shared" ca="1" si="335"/>
        <v>1.0433999999999943E-2</v>
      </c>
      <c r="AA649" s="57">
        <f t="shared" ref="AA649:AA712" ca="1" si="350">IF(E649="","",AVERAGE(E649:N649)/100)</f>
        <v>4.2515900000000002E-2</v>
      </c>
      <c r="AB649" s="33">
        <f t="shared" ca="1" si="336"/>
        <v>7.3361000000000051E-3</v>
      </c>
      <c r="AD649" s="28">
        <f t="shared" ref="AD649:AD712" ca="1" si="351">IF(E649="","",IF(P648="",LN(P649),LN(P649/P648)))</f>
        <v>3.3504406157172241E-2</v>
      </c>
      <c r="AE649" s="28">
        <f t="shared" ref="AE649:AE712" ca="1" si="352">IF(F649="","",IF(Q648="",LN(Q649),LN(Q649/Q648)))</f>
        <v>4.3791022591112436E-2</v>
      </c>
      <c r="AF649" s="28">
        <f t="shared" ref="AF649:AF712" ca="1" si="353">IF(G649="","",IF(R648="",LN(R649),LN(R649/R648)))</f>
        <v>4.13952701663668E-2</v>
      </c>
      <c r="AG649" s="28">
        <f t="shared" ref="AG649:AG712" ca="1" si="354">IF(H649="","",IF(S648="",LN(S649),LN(S649/S648)))</f>
        <v>4.0243267089836179E-2</v>
      </c>
      <c r="AH649" s="28">
        <f t="shared" ref="AH649:AH712" ca="1" si="355">IF(I649="","",IF(T648="",LN(T649),LN(T649/T648)))</f>
        <v>3.9811884530889456E-2</v>
      </c>
      <c r="AI649" s="28">
        <f t="shared" ref="AI649:AI712" ca="1" si="356">IF(J649="","",IF(U648="",LN(U649),LN(U649/U648)))</f>
        <v>3.5703959695333874E-2</v>
      </c>
      <c r="AJ649" s="28">
        <f t="shared" ref="AJ649:AJ712" ca="1" si="357">IF(K649="","",IF(V648="",LN(V649),LN(V649/V648)))</f>
        <v>3.906300841084976E-2</v>
      </c>
      <c r="AK649" s="28">
        <f t="shared" ref="AK649:AK712" ca="1" si="358">IF(L649="","",IF(W648="",LN(W649),LN(W649/W648)))</f>
        <v>4.5442662771379774E-2</v>
      </c>
      <c r="AL649" s="28">
        <f t="shared" ref="AL649:AL712" ca="1" si="359">IF(M649="","",IF(X648="",LN(X649),LN(X649/X648)))</f>
        <v>4.7948857989660303E-2</v>
      </c>
      <c r="AM649" s="28">
        <f t="shared" ref="AM649:AM712" ca="1" si="360">IF(N649="","",IF(Y648="",LN(Y649),LN(Y649/Y648)))</f>
        <v>4.9349055579575481E-2</v>
      </c>
      <c r="AN649" s="28">
        <f t="shared" ca="1" si="337"/>
        <v>1.000124241047555E-2</v>
      </c>
      <c r="AO649" s="28">
        <f t="shared" ref="AO649:AO712" ca="1" si="361">IF(AA649="","",LN(1+AA649))</f>
        <v>4.1636926373073056E-2</v>
      </c>
      <c r="AP649" s="33">
        <f t="shared" ca="1" si="338"/>
        <v>7.0120304115448354E-3</v>
      </c>
      <c r="AQ649" s="54"/>
      <c r="AR649" s="53"/>
      <c r="AS649" s="53"/>
      <c r="AT649" s="53"/>
      <c r="AU649" s="53"/>
    </row>
    <row r="650" spans="1:51" ht="15" customHeight="1" x14ac:dyDescent="0.25">
      <c r="A650" s="31">
        <f t="shared" ca="1" si="332"/>
        <v>29403</v>
      </c>
      <c r="B650" s="32">
        <f t="shared" ca="1" si="333"/>
        <v>1980</v>
      </c>
      <c r="C650" s="32">
        <f t="shared" ca="1" si="334"/>
        <v>7</v>
      </c>
      <c r="D650" s="48">
        <f>RAWDATA!A652</f>
        <v>198007</v>
      </c>
      <c r="E650" s="48">
        <f t="shared" ref="E650:E713" ca="1" si="362">IF(OR($D650&lt;$B$3,$D650&gt;$B$4),"",IF(ISERROR(VLOOKUP($D650,INDIRECT($B$1),E$7,0)),"",VLOOKUP($D650,INDIRECT($B$1),E$7,0)))</f>
        <v>9.4050000000000011</v>
      </c>
      <c r="F650" s="48">
        <f t="shared" ca="1" si="339"/>
        <v>10.055</v>
      </c>
      <c r="G650" s="48">
        <f t="shared" ca="1" si="339"/>
        <v>9.7685999999999993</v>
      </c>
      <c r="H650" s="48">
        <f t="shared" ca="1" si="339"/>
        <v>8.2015000000000011</v>
      </c>
      <c r="I650" s="48">
        <f t="shared" ca="1" si="339"/>
        <v>8.1670999999999996</v>
      </c>
      <c r="J650" s="48">
        <f t="shared" ca="1" si="339"/>
        <v>8.8606000000000016</v>
      </c>
      <c r="K650" s="48">
        <f t="shared" ca="1" si="339"/>
        <v>9.1473000000000013</v>
      </c>
      <c r="L650" s="48">
        <f t="shared" ca="1" si="339"/>
        <v>8.4474000000000018</v>
      </c>
      <c r="M650" s="48">
        <f t="shared" ca="1" si="339"/>
        <v>10.190300000000001</v>
      </c>
      <c r="N650" s="48">
        <f t="shared" ca="1" si="339"/>
        <v>10.824</v>
      </c>
      <c r="P650" s="26">
        <f t="shared" ca="1" si="340"/>
        <v>1.0669711030554412</v>
      </c>
      <c r="Q650" s="26">
        <f t="shared" ca="1" si="341"/>
        <v>1.8885958422924829</v>
      </c>
      <c r="R650" s="26">
        <f t="shared" ca="1" si="342"/>
        <v>2.6366831220635776</v>
      </c>
      <c r="S650" s="26">
        <f t="shared" ca="1" si="343"/>
        <v>2.5890023841923067</v>
      </c>
      <c r="T650" s="26">
        <f t="shared" ca="1" si="344"/>
        <v>3.2126456504956544</v>
      </c>
      <c r="U650" s="26">
        <f t="shared" ca="1" si="345"/>
        <v>3.8333518891488865</v>
      </c>
      <c r="V650" s="26">
        <f t="shared" ca="1" si="346"/>
        <v>4.2970650360232145</v>
      </c>
      <c r="W650" s="26">
        <f t="shared" ca="1" si="347"/>
        <v>4.894245692347754</v>
      </c>
      <c r="X650" s="26">
        <f t="shared" ca="1" si="348"/>
        <v>7.4081250377870012</v>
      </c>
      <c r="Y650" s="26">
        <f t="shared" ca="1" si="349"/>
        <v>14.169684792878614</v>
      </c>
      <c r="Z650" s="28">
        <f t="shared" ca="1" si="335"/>
        <v>7.7715000000000423E-3</v>
      </c>
      <c r="AA650" s="57">
        <f t="shared" ca="1" si="350"/>
        <v>9.3066800000000019E-2</v>
      </c>
      <c r="AB650" s="33">
        <f t="shared" ca="1" si="336"/>
        <v>1.2004699999999965E-2</v>
      </c>
      <c r="AD650" s="28">
        <f t="shared" ca="1" si="351"/>
        <v>8.9886406794523283E-2</v>
      </c>
      <c r="AE650" s="28">
        <f t="shared" ca="1" si="352"/>
        <v>9.5810054845975837E-2</v>
      </c>
      <c r="AF650" s="28">
        <f t="shared" ca="1" si="353"/>
        <v>9.3204327689745042E-2</v>
      </c>
      <c r="AG650" s="28">
        <f t="shared" ca="1" si="354"/>
        <v>7.8825043544462417E-2</v>
      </c>
      <c r="AH650" s="28">
        <f t="shared" ca="1" si="355"/>
        <v>7.8507067643247219E-2</v>
      </c>
      <c r="AI650" s="28">
        <f t="shared" ca="1" si="356"/>
        <v>8.4897978669133844E-2</v>
      </c>
      <c r="AJ650" s="28">
        <f t="shared" ca="1" si="357"/>
        <v>8.7528160100898908E-2</v>
      </c>
      <c r="AK650" s="28">
        <f t="shared" ca="1" si="358"/>
        <v>8.1095076815756145E-2</v>
      </c>
      <c r="AL650" s="28">
        <f t="shared" ca="1" si="359"/>
        <v>9.7038685077994333E-2</v>
      </c>
      <c r="AM650" s="28">
        <f t="shared" ca="1" si="360"/>
        <v>0.10277317136748644</v>
      </c>
      <c r="AN650" s="28">
        <f t="shared" ca="1" si="337"/>
        <v>7.0576974024908201E-3</v>
      </c>
      <c r="AO650" s="28">
        <f t="shared" ca="1" si="361"/>
        <v>8.8987323520844694E-2</v>
      </c>
      <c r="AP650" s="33">
        <f t="shared" ca="1" si="338"/>
        <v>1.0918604701895693E-2</v>
      </c>
      <c r="AQ650" s="54"/>
      <c r="AR650" s="53"/>
      <c r="AS650" s="53"/>
      <c r="AT650" s="53"/>
      <c r="AU650" s="53"/>
    </row>
    <row r="651" spans="1:51" ht="15" customHeight="1" x14ac:dyDescent="0.25">
      <c r="A651" s="31">
        <f t="shared" ca="1" si="332"/>
        <v>29434</v>
      </c>
      <c r="B651" s="32">
        <f t="shared" ca="1" si="333"/>
        <v>1980</v>
      </c>
      <c r="C651" s="32">
        <f t="shared" ca="1" si="334"/>
        <v>8</v>
      </c>
      <c r="D651" s="48">
        <f>RAWDATA!A653</f>
        <v>198008</v>
      </c>
      <c r="E651" s="48">
        <f t="shared" ca="1" si="362"/>
        <v>8.3833000000000002</v>
      </c>
      <c r="F651" s="48">
        <f t="shared" ca="1" si="339"/>
        <v>6.8811</v>
      </c>
      <c r="G651" s="48">
        <f t="shared" ca="1" si="339"/>
        <v>6.4597999999999995</v>
      </c>
      <c r="H651" s="48">
        <f t="shared" ca="1" si="339"/>
        <v>6.1743000000000006</v>
      </c>
      <c r="I651" s="48">
        <f t="shared" ca="1" si="339"/>
        <v>5.5424000000000007</v>
      </c>
      <c r="J651" s="48">
        <f t="shared" ca="1" si="339"/>
        <v>5.2546999999999997</v>
      </c>
      <c r="K651" s="48">
        <f t="shared" ca="1" si="339"/>
        <v>5.7902000000000005</v>
      </c>
      <c r="L651" s="48">
        <f t="shared" ca="1" si="339"/>
        <v>5.9835000000000003</v>
      </c>
      <c r="M651" s="48">
        <f t="shared" ca="1" si="339"/>
        <v>6.1972000000000005</v>
      </c>
      <c r="N651" s="48">
        <f t="shared" ca="1" si="339"/>
        <v>7.6786000000000003</v>
      </c>
      <c r="P651" s="26">
        <f t="shared" ca="1" si="340"/>
        <v>1.1564184915378881</v>
      </c>
      <c r="Q651" s="26">
        <f t="shared" ca="1" si="341"/>
        <v>2.018552010796471</v>
      </c>
      <c r="R651" s="26">
        <f t="shared" ca="1" si="342"/>
        <v>2.8070075783826405</v>
      </c>
      <c r="S651" s="26">
        <f t="shared" ca="1" si="343"/>
        <v>2.7488551583994925</v>
      </c>
      <c r="T651" s="26">
        <f t="shared" ca="1" si="344"/>
        <v>3.3907033230287253</v>
      </c>
      <c r="U651" s="26">
        <f t="shared" ca="1" si="345"/>
        <v>4.0347830308679926</v>
      </c>
      <c r="V651" s="26">
        <f t="shared" ca="1" si="346"/>
        <v>4.5458736957390302</v>
      </c>
      <c r="W651" s="26">
        <f t="shared" ca="1" si="347"/>
        <v>5.1870928833493819</v>
      </c>
      <c r="X651" s="26">
        <f t="shared" ca="1" si="348"/>
        <v>7.8672213626287366</v>
      </c>
      <c r="Y651" s="26">
        <f t="shared" ca="1" si="349"/>
        <v>15.257718209384592</v>
      </c>
      <c r="Z651" s="28">
        <f t="shared" ca="1" si="335"/>
        <v>-6.9430000000000325E-3</v>
      </c>
      <c r="AA651" s="57">
        <f t="shared" ca="1" si="350"/>
        <v>6.4345100000000002E-2</v>
      </c>
      <c r="AB651" s="33">
        <f t="shared" ca="1" si="336"/>
        <v>5.0338999999999662E-3</v>
      </c>
      <c r="AD651" s="28">
        <f t="shared" ca="1" si="351"/>
        <v>8.0503832108551152E-2</v>
      </c>
      <c r="AE651" s="28">
        <f t="shared" ca="1" si="352"/>
        <v>6.6546815663450443E-2</v>
      </c>
      <c r="AF651" s="28">
        <f t="shared" ca="1" si="353"/>
        <v>6.2597263114890514E-2</v>
      </c>
      <c r="AG651" s="28">
        <f t="shared" ca="1" si="354"/>
        <v>5.9911897300412215E-2</v>
      </c>
      <c r="AH651" s="28">
        <f t="shared" ca="1" si="355"/>
        <v>5.3942581924167725E-2</v>
      </c>
      <c r="AI651" s="28">
        <f t="shared" ca="1" si="356"/>
        <v>5.121294115931626E-2</v>
      </c>
      <c r="AJ651" s="28">
        <f t="shared" ca="1" si="357"/>
        <v>5.6287701546662683E-2</v>
      </c>
      <c r="AK651" s="28">
        <f t="shared" ca="1" si="358"/>
        <v>5.811323563028345E-2</v>
      </c>
      <c r="AL651" s="28">
        <f t="shared" ca="1" si="359"/>
        <v>6.0127557123775856E-2</v>
      </c>
      <c r="AM651" s="28">
        <f t="shared" ca="1" si="360"/>
        <v>7.3980678337922171E-2</v>
      </c>
      <c r="AN651" s="28">
        <f t="shared" ca="1" si="337"/>
        <v>-6.4712061551517874E-3</v>
      </c>
      <c r="AO651" s="28">
        <f t="shared" ca="1" si="361"/>
        <v>6.2359680437185705E-2</v>
      </c>
      <c r="AP651" s="33">
        <f t="shared" ca="1" si="338"/>
        <v>4.6944372936633116E-3</v>
      </c>
      <c r="AQ651" s="54"/>
      <c r="AR651" s="53"/>
      <c r="AS651" s="53"/>
      <c r="AT651" s="53"/>
      <c r="AU651" s="53"/>
    </row>
    <row r="652" spans="1:51" ht="15" customHeight="1" x14ac:dyDescent="0.25">
      <c r="A652" s="31">
        <f t="shared" ca="1" si="332"/>
        <v>29465</v>
      </c>
      <c r="B652" s="32">
        <f t="shared" ca="1" si="333"/>
        <v>1980</v>
      </c>
      <c r="C652" s="32">
        <f t="shared" ca="1" si="334"/>
        <v>9</v>
      </c>
      <c r="D652" s="48">
        <f>RAWDATA!A654</f>
        <v>198009</v>
      </c>
      <c r="E652" s="48">
        <f t="shared" ca="1" si="362"/>
        <v>5.4776000000000007</v>
      </c>
      <c r="F652" s="48">
        <f t="shared" ca="1" si="339"/>
        <v>4.8994</v>
      </c>
      <c r="G652" s="48">
        <f t="shared" ca="1" si="339"/>
        <v>4.2473000000000001</v>
      </c>
      <c r="H652" s="48">
        <f t="shared" ca="1" si="339"/>
        <v>4.157</v>
      </c>
      <c r="I652" s="48">
        <f t="shared" ca="1" si="339"/>
        <v>3.9415000000000004</v>
      </c>
      <c r="J652" s="48">
        <f t="shared" ca="1" si="339"/>
        <v>3.2433000000000001</v>
      </c>
      <c r="K652" s="48">
        <f t="shared" ca="1" si="339"/>
        <v>4.4362000000000004</v>
      </c>
      <c r="L652" s="48">
        <f t="shared" ca="1" si="339"/>
        <v>3.5311000000000003</v>
      </c>
      <c r="M652" s="48">
        <f t="shared" ca="1" si="339"/>
        <v>4.7525000000000004</v>
      </c>
      <c r="N652" s="48">
        <f t="shared" ca="1" si="339"/>
        <v>6.2377000000000002</v>
      </c>
      <c r="P652" s="26">
        <f t="shared" ca="1" si="340"/>
        <v>1.2197624708303674</v>
      </c>
      <c r="Q652" s="26">
        <f t="shared" ca="1" si="341"/>
        <v>2.1174489480134331</v>
      </c>
      <c r="R652" s="26">
        <f t="shared" ca="1" si="342"/>
        <v>2.9262296112592865</v>
      </c>
      <c r="S652" s="26">
        <f t="shared" ca="1" si="343"/>
        <v>2.8631250673341597</v>
      </c>
      <c r="T652" s="26">
        <f t="shared" ca="1" si="344"/>
        <v>3.5243478945059024</v>
      </c>
      <c r="U652" s="26">
        <f t="shared" ca="1" si="345"/>
        <v>4.165643148908134</v>
      </c>
      <c r="V652" s="26">
        <f t="shared" ca="1" si="346"/>
        <v>4.7475377446294047</v>
      </c>
      <c r="W652" s="26">
        <f t="shared" ca="1" si="347"/>
        <v>5.3702543201533324</v>
      </c>
      <c r="X652" s="26">
        <f t="shared" ca="1" si="348"/>
        <v>8.2411110578876681</v>
      </c>
      <c r="Y652" s="26">
        <f t="shared" ca="1" si="349"/>
        <v>16.209448898131374</v>
      </c>
      <c r="Z652" s="28">
        <f t="shared" ca="1" si="335"/>
        <v>3.0660000000000132E-3</v>
      </c>
      <c r="AA652" s="57">
        <f t="shared" ca="1" si="350"/>
        <v>4.4923600000000008E-2</v>
      </c>
      <c r="AB652" s="33">
        <f t="shared" ca="1" si="336"/>
        <v>1.0027399999999964E-2</v>
      </c>
      <c r="AD652" s="28">
        <f t="shared" ca="1" si="351"/>
        <v>5.3328422109582975E-2</v>
      </c>
      <c r="AE652" s="28">
        <f t="shared" ca="1" si="352"/>
        <v>4.7831609664723246E-2</v>
      </c>
      <c r="AF652" s="28">
        <f t="shared" ca="1" si="353"/>
        <v>4.1595775074851744E-2</v>
      </c>
      <c r="AG652" s="28">
        <f t="shared" ca="1" si="354"/>
        <v>4.0729190214068824E-2</v>
      </c>
      <c r="AH652" s="28">
        <f t="shared" ca="1" si="355"/>
        <v>3.8658054890805066E-2</v>
      </c>
      <c r="AI652" s="28">
        <f t="shared" ca="1" si="356"/>
        <v>3.1918152706373777E-2</v>
      </c>
      <c r="AJ652" s="28">
        <f t="shared" ca="1" si="357"/>
        <v>4.3406172653902633E-2</v>
      </c>
      <c r="AK652" s="28">
        <f t="shared" ca="1" si="358"/>
        <v>3.4701864673117214E-2</v>
      </c>
      <c r="AL652" s="28">
        <f t="shared" ca="1" si="359"/>
        <v>4.6430238877807707E-2</v>
      </c>
      <c r="AM652" s="28">
        <f t="shared" ca="1" si="360"/>
        <v>6.0508850409301651E-2</v>
      </c>
      <c r="AN652" s="28">
        <f t="shared" ca="1" si="337"/>
        <v>2.8895287564015687E-3</v>
      </c>
      <c r="AO652" s="28">
        <f t="shared" ca="1" si="361"/>
        <v>4.3943772696257578E-2</v>
      </c>
      <c r="AP652" s="33">
        <f t="shared" ca="1" si="338"/>
        <v>9.5257719472970973E-3</v>
      </c>
      <c r="AQ652" s="54"/>
      <c r="AR652" s="53"/>
      <c r="AS652" s="53"/>
      <c r="AT652" s="53"/>
      <c r="AU652" s="53"/>
    </row>
    <row r="653" spans="1:51" ht="15" customHeight="1" x14ac:dyDescent="0.25">
      <c r="A653" s="31">
        <f t="shared" ca="1" si="332"/>
        <v>29495</v>
      </c>
      <c r="B653" s="32">
        <f t="shared" ca="1" si="333"/>
        <v>1980</v>
      </c>
      <c r="C653" s="32">
        <f t="shared" ca="1" si="334"/>
        <v>10</v>
      </c>
      <c r="D653" s="48">
        <f>RAWDATA!A655</f>
        <v>198010</v>
      </c>
      <c r="E653" s="48">
        <f t="shared" ca="1" si="362"/>
        <v>5.8005000000000004</v>
      </c>
      <c r="F653" s="48">
        <f t="shared" ca="1" si="339"/>
        <v>3.0226000000000002</v>
      </c>
      <c r="G653" s="48">
        <f t="shared" ca="1" si="339"/>
        <v>3.1137000000000001</v>
      </c>
      <c r="H653" s="48">
        <f t="shared" ca="1" si="339"/>
        <v>2.8788</v>
      </c>
      <c r="I653" s="48">
        <f t="shared" ca="1" si="339"/>
        <v>3.0234000000000005</v>
      </c>
      <c r="J653" s="48">
        <f t="shared" ca="1" si="339"/>
        <v>2.5438000000000001</v>
      </c>
      <c r="K653" s="48">
        <f t="shared" ca="1" si="339"/>
        <v>3.5402</v>
      </c>
      <c r="L653" s="48">
        <f t="shared" ca="1" si="339"/>
        <v>3.4914000000000005</v>
      </c>
      <c r="M653" s="48">
        <f t="shared" ca="1" si="339"/>
        <v>4.5350999999999999</v>
      </c>
      <c r="N653" s="48">
        <f t="shared" ca="1" si="339"/>
        <v>5.2801</v>
      </c>
      <c r="P653" s="26">
        <f t="shared" ca="1" si="340"/>
        <v>1.2905147929508829</v>
      </c>
      <c r="Q653" s="26">
        <f t="shared" ca="1" si="341"/>
        <v>2.1814509599160874</v>
      </c>
      <c r="R653" s="26">
        <f t="shared" ca="1" si="342"/>
        <v>3.0173436226650669</v>
      </c>
      <c r="S653" s="26">
        <f t="shared" ca="1" si="343"/>
        <v>2.9455487117725756</v>
      </c>
      <c r="T653" s="26">
        <f t="shared" ca="1" si="344"/>
        <v>3.6309030287483943</v>
      </c>
      <c r="U653" s="26">
        <f t="shared" ca="1" si="345"/>
        <v>4.2716087793300597</v>
      </c>
      <c r="V653" s="26">
        <f t="shared" ca="1" si="346"/>
        <v>4.9156100758647749</v>
      </c>
      <c r="W653" s="26">
        <f t="shared" ca="1" si="347"/>
        <v>5.5577513794871667</v>
      </c>
      <c r="X653" s="26">
        <f t="shared" ca="1" si="348"/>
        <v>8.6148536854739302</v>
      </c>
      <c r="Y653" s="26">
        <f t="shared" ca="1" si="349"/>
        <v>17.065324009401611</v>
      </c>
      <c r="Z653" s="28">
        <f t="shared" ca="1" si="335"/>
        <v>4.9604999999999233E-3</v>
      </c>
      <c r="AA653" s="57">
        <f t="shared" ca="1" si="350"/>
        <v>3.7229599999999995E-2</v>
      </c>
      <c r="AB653" s="33">
        <f t="shared" ca="1" si="336"/>
        <v>1.1846400000000014E-2</v>
      </c>
      <c r="AD653" s="28">
        <f t="shared" ca="1" si="351"/>
        <v>5.6385059322861301E-2</v>
      </c>
      <c r="AE653" s="28">
        <f t="shared" ca="1" si="352"/>
        <v>2.9778195648778948E-2</v>
      </c>
      <c r="AF653" s="28">
        <f t="shared" ca="1" si="353"/>
        <v>3.0662076905315989E-2</v>
      </c>
      <c r="AG653" s="28">
        <f t="shared" ca="1" si="354"/>
        <v>2.8381410358541997E-2</v>
      </c>
      <c r="AH653" s="28">
        <f t="shared" ca="1" si="355"/>
        <v>2.9785960905080986E-2</v>
      </c>
      <c r="AI653" s="28">
        <f t="shared" ca="1" si="356"/>
        <v>2.5119838389602807E-2</v>
      </c>
      <c r="AJ653" s="28">
        <f t="shared" ca="1" si="357"/>
        <v>3.4789757104427992E-2</v>
      </c>
      <c r="AK653" s="28">
        <f t="shared" ca="1" si="358"/>
        <v>3.4318331477579081E-2</v>
      </c>
      <c r="AL653" s="28">
        <f t="shared" ca="1" si="359"/>
        <v>4.4352714187443715E-2</v>
      </c>
      <c r="AM653" s="28">
        <f t="shared" ca="1" si="360"/>
        <v>5.1454231436489008E-2</v>
      </c>
      <c r="AN653" s="28">
        <f t="shared" ca="1" si="337"/>
        <v>4.8218453261462332E-3</v>
      </c>
      <c r="AO653" s="28">
        <f t="shared" ca="1" si="361"/>
        <v>3.6553312647702202E-2</v>
      </c>
      <c r="AP653" s="33">
        <f t="shared" ca="1" si="338"/>
        <v>1.1350160164264156E-2</v>
      </c>
      <c r="AQ653" s="54"/>
      <c r="AR653" s="53"/>
      <c r="AS653" s="53"/>
      <c r="AT653" s="53"/>
      <c r="AU653" s="53"/>
    </row>
    <row r="654" spans="1:51" ht="15" customHeight="1" x14ac:dyDescent="0.25">
      <c r="A654" s="31">
        <f t="shared" ca="1" si="332"/>
        <v>29526</v>
      </c>
      <c r="B654" s="32">
        <f t="shared" ca="1" si="333"/>
        <v>1980</v>
      </c>
      <c r="C654" s="32">
        <f t="shared" ca="1" si="334"/>
        <v>11</v>
      </c>
      <c r="D654" s="48">
        <f>RAWDATA!A656</f>
        <v>198011</v>
      </c>
      <c r="E654" s="48">
        <f t="shared" ca="1" si="362"/>
        <v>10.0366</v>
      </c>
      <c r="F654" s="48">
        <f t="shared" ca="1" si="339"/>
        <v>6.8761000000000001</v>
      </c>
      <c r="G654" s="48">
        <f t="shared" ca="1" si="339"/>
        <v>5.2446000000000002</v>
      </c>
      <c r="H654" s="48">
        <f t="shared" ca="1" si="339"/>
        <v>5.4420000000000002</v>
      </c>
      <c r="I654" s="48">
        <f t="shared" ca="1" si="339"/>
        <v>5.4353999999999996</v>
      </c>
      <c r="J654" s="48">
        <f t="shared" ca="1" si="339"/>
        <v>4.5975999999999999</v>
      </c>
      <c r="K654" s="48">
        <f t="shared" ca="1" si="339"/>
        <v>4.7712000000000003</v>
      </c>
      <c r="L654" s="48">
        <f t="shared" ca="1" si="339"/>
        <v>4.9262000000000006</v>
      </c>
      <c r="M654" s="48">
        <f t="shared" ca="1" si="339"/>
        <v>5.7787000000000006</v>
      </c>
      <c r="N654" s="48">
        <f t="shared" ca="1" si="339"/>
        <v>7.6464999999999996</v>
      </c>
      <c r="P654" s="26">
        <f t="shared" ca="1" si="340"/>
        <v>1.4200386006601911</v>
      </c>
      <c r="Q654" s="26">
        <f t="shared" ca="1" si="341"/>
        <v>2.3314497093708777</v>
      </c>
      <c r="R654" s="26">
        <f t="shared" ca="1" si="342"/>
        <v>3.1755912262993591</v>
      </c>
      <c r="S654" s="26">
        <f t="shared" ca="1" si="343"/>
        <v>3.1058454726672391</v>
      </c>
      <c r="T654" s="26">
        <f t="shared" ca="1" si="344"/>
        <v>3.8282571319729848</v>
      </c>
      <c r="U654" s="26">
        <f t="shared" ca="1" si="345"/>
        <v>4.4680002645685386</v>
      </c>
      <c r="V654" s="26">
        <f t="shared" ca="1" si="346"/>
        <v>5.1501436638044353</v>
      </c>
      <c r="W654" s="26">
        <f t="shared" ca="1" si="347"/>
        <v>5.8315373279434635</v>
      </c>
      <c r="X654" s="26">
        <f t="shared" ca="1" si="348"/>
        <v>9.1126802353964127</v>
      </c>
      <c r="Y654" s="26">
        <f t="shared" ca="1" si="349"/>
        <v>18.370224009780504</v>
      </c>
      <c r="Z654" s="28">
        <f t="shared" ca="1" si="335"/>
        <v>-1.7437499999999995E-2</v>
      </c>
      <c r="AA654" s="57">
        <f t="shared" ca="1" si="350"/>
        <v>6.0754900000000001E-2</v>
      </c>
      <c r="AB654" s="33">
        <f t="shared" ca="1" si="336"/>
        <v>6.3711000000000184E-3</v>
      </c>
      <c r="AD654" s="28">
        <f t="shared" ca="1" si="351"/>
        <v>9.5642851735608478E-2</v>
      </c>
      <c r="AE654" s="28">
        <f t="shared" ca="1" si="352"/>
        <v>6.6500033613527451E-2</v>
      </c>
      <c r="AF654" s="28">
        <f t="shared" ca="1" si="353"/>
        <v>5.1116978844878716E-2</v>
      </c>
      <c r="AG654" s="28">
        <f t="shared" ca="1" si="354"/>
        <v>5.299085271974853E-2</v>
      </c>
      <c r="AH654" s="28">
        <f t="shared" ca="1" si="355"/>
        <v>5.2928257107301251E-2</v>
      </c>
      <c r="AI654" s="28">
        <f t="shared" ca="1" si="356"/>
        <v>4.495042082883173E-2</v>
      </c>
      <c r="AJ654" s="28">
        <f t="shared" ca="1" si="357"/>
        <v>4.6608738971588466E-2</v>
      </c>
      <c r="AK654" s="28">
        <f t="shared" ca="1" si="358"/>
        <v>4.8087059906693048E-2</v>
      </c>
      <c r="AL654" s="28">
        <f t="shared" ca="1" si="359"/>
        <v>5.617898991644376E-2</v>
      </c>
      <c r="AM654" s="28">
        <f t="shared" ca="1" si="360"/>
        <v>7.3682524520853956E-2</v>
      </c>
      <c r="AN654" s="28">
        <f t="shared" ca="1" si="337"/>
        <v>-1.614068545591911E-2</v>
      </c>
      <c r="AO654" s="28">
        <f t="shared" ca="1" si="361"/>
        <v>5.898082446271305E-2</v>
      </c>
      <c r="AP654" s="33">
        <f t="shared" ca="1" si="338"/>
        <v>5.9499327559358051E-3</v>
      </c>
      <c r="AQ654" s="54"/>
      <c r="AR654" s="53"/>
      <c r="AS654" s="53"/>
      <c r="AT654" s="53"/>
      <c r="AU654" s="53"/>
      <c r="AY654" s="29"/>
    </row>
    <row r="655" spans="1:51" ht="15" customHeight="1" x14ac:dyDescent="0.25">
      <c r="A655" s="31">
        <f t="shared" ca="1" si="332"/>
        <v>29556</v>
      </c>
      <c r="B655" s="32">
        <f t="shared" ca="1" si="333"/>
        <v>1980</v>
      </c>
      <c r="C655" s="32">
        <f t="shared" ca="1" si="334"/>
        <v>12</v>
      </c>
      <c r="D655" s="48">
        <f>RAWDATA!A657</f>
        <v>198012</v>
      </c>
      <c r="E655" s="48">
        <f t="shared" ca="1" si="362"/>
        <v>-5.0221999999999998</v>
      </c>
      <c r="F655" s="48">
        <f t="shared" ca="1" si="339"/>
        <v>-2.9405000000000001</v>
      </c>
      <c r="G655" s="48">
        <f t="shared" ca="1" si="339"/>
        <v>-2.8630000000000004</v>
      </c>
      <c r="H655" s="48">
        <f t="shared" ca="1" si="339"/>
        <v>-2.7745000000000006</v>
      </c>
      <c r="I655" s="48">
        <f t="shared" ca="1" si="339"/>
        <v>-2.7362000000000002</v>
      </c>
      <c r="J655" s="48">
        <f t="shared" ca="1" si="339"/>
        <v>-2.0928</v>
      </c>
      <c r="K655" s="48">
        <f t="shared" ca="1" si="339"/>
        <v>-1.8043999999999998</v>
      </c>
      <c r="L655" s="48">
        <f t="shared" ca="1" si="339"/>
        <v>-2.7038000000000002</v>
      </c>
      <c r="M655" s="48">
        <f t="shared" ca="1" si="339"/>
        <v>-2.7379000000000002</v>
      </c>
      <c r="N655" s="48">
        <f t="shared" ca="1" si="339"/>
        <v>-3.5684000000000005</v>
      </c>
      <c r="P655" s="26">
        <f t="shared" ca="1" si="340"/>
        <v>1.348721422057835</v>
      </c>
      <c r="Q655" s="26">
        <f t="shared" ca="1" si="341"/>
        <v>2.2628934306668271</v>
      </c>
      <c r="R655" s="26">
        <f t="shared" ca="1" si="342"/>
        <v>3.0846740494904084</v>
      </c>
      <c r="S655" s="26">
        <f t="shared" ca="1" si="343"/>
        <v>3.0196737900280866</v>
      </c>
      <c r="T655" s="26">
        <f t="shared" ca="1" si="344"/>
        <v>3.7235083603279402</v>
      </c>
      <c r="U655" s="26">
        <f t="shared" ca="1" si="345"/>
        <v>4.3744939550316486</v>
      </c>
      <c r="V655" s="26">
        <f t="shared" ca="1" si="346"/>
        <v>5.0572144715347482</v>
      </c>
      <c r="W655" s="26">
        <f t="shared" ca="1" si="347"/>
        <v>5.6738642216705282</v>
      </c>
      <c r="X655" s="26">
        <f t="shared" ca="1" si="348"/>
        <v>8.8631841632314945</v>
      </c>
      <c r="Y655" s="26">
        <f t="shared" ca="1" si="349"/>
        <v>17.714700936215497</v>
      </c>
      <c r="Z655" s="28">
        <f t="shared" ca="1" si="335"/>
        <v>8.2820000000000671E-3</v>
      </c>
      <c r="AA655" s="57">
        <f t="shared" ca="1" si="350"/>
        <v>-2.9243700000000004E-2</v>
      </c>
      <c r="AB655" s="33">
        <f t="shared" ca="1" si="336"/>
        <v>-2.2877999999999302E-3</v>
      </c>
      <c r="AD655" s="28">
        <f t="shared" ca="1" si="351"/>
        <v>-5.1527005906486407E-2</v>
      </c>
      <c r="AE655" s="28">
        <f t="shared" ca="1" si="352"/>
        <v>-2.9845993476999698E-2</v>
      </c>
      <c r="AF655" s="28">
        <f t="shared" ca="1" si="353"/>
        <v>-2.9047832808662775E-2</v>
      </c>
      <c r="AG655" s="28">
        <f t="shared" ca="1" si="354"/>
        <v>-2.8137163249295813E-2</v>
      </c>
      <c r="AH655" s="28">
        <f t="shared" ca="1" si="355"/>
        <v>-2.7743311243091959E-2</v>
      </c>
      <c r="AI655" s="28">
        <f t="shared" ca="1" si="356"/>
        <v>-2.1150094722790853E-2</v>
      </c>
      <c r="AJ655" s="28">
        <f t="shared" ca="1" si="357"/>
        <v>-1.8208778148824704E-2</v>
      </c>
      <c r="AK655" s="28">
        <f t="shared" ca="1" si="358"/>
        <v>-2.741025202948684E-2</v>
      </c>
      <c r="AL655" s="28">
        <f t="shared" ca="1" si="359"/>
        <v>-2.776078963542981E-2</v>
      </c>
      <c r="AM655" s="28">
        <f t="shared" ca="1" si="360"/>
        <v>-3.6336237256669672E-2</v>
      </c>
      <c r="AN655" s="28">
        <f t="shared" ca="1" si="337"/>
        <v>8.6379862456933132E-3</v>
      </c>
      <c r="AO655" s="28">
        <f t="shared" ca="1" si="361"/>
        <v>-2.9679820563966182E-2</v>
      </c>
      <c r="AP655" s="33">
        <f t="shared" ca="1" si="338"/>
        <v>-2.3686928820835576E-3</v>
      </c>
      <c r="AQ655" s="54"/>
      <c r="AR655" s="53"/>
      <c r="AS655" s="53"/>
      <c r="AT655" s="53"/>
      <c r="AU655" s="53"/>
    </row>
    <row r="656" spans="1:51" ht="15" customHeight="1" x14ac:dyDescent="0.25">
      <c r="A656" s="31">
        <f t="shared" ca="1" si="332"/>
        <v>29587</v>
      </c>
      <c r="B656" s="32">
        <f t="shared" ca="1" si="333"/>
        <v>1981</v>
      </c>
      <c r="C656" s="32">
        <f t="shared" ca="1" si="334"/>
        <v>1</v>
      </c>
      <c r="D656" s="48">
        <f>RAWDATA!A658</f>
        <v>198101</v>
      </c>
      <c r="E656" s="48">
        <f t="shared" ca="1" si="362"/>
        <v>-0.56830000000000003</v>
      </c>
      <c r="F656" s="48">
        <f t="shared" ca="1" si="339"/>
        <v>0.69230000000000014</v>
      </c>
      <c r="G656" s="48">
        <f t="shared" ca="1" si="339"/>
        <v>1.0967</v>
      </c>
      <c r="H656" s="48">
        <f t="shared" ca="1" si="339"/>
        <v>0.9648000000000001</v>
      </c>
      <c r="I656" s="48">
        <f t="shared" ca="1" si="339"/>
        <v>1.4043000000000001</v>
      </c>
      <c r="J656" s="48">
        <f t="shared" ca="1" si="339"/>
        <v>0.84739999999999993</v>
      </c>
      <c r="K656" s="48">
        <f t="shared" ca="1" si="339"/>
        <v>0.62549999999999994</v>
      </c>
      <c r="L656" s="48">
        <f t="shared" ca="1" si="339"/>
        <v>1.0094000000000003</v>
      </c>
      <c r="M656" s="48">
        <f t="shared" ca="1" si="339"/>
        <v>1.1520000000000001</v>
      </c>
      <c r="N656" s="48">
        <f t="shared" ca="1" si="339"/>
        <v>0.47960000000000003</v>
      </c>
      <c r="P656" s="26">
        <f t="shared" ca="1" si="340"/>
        <v>1.3410566382162803</v>
      </c>
      <c r="Q656" s="26">
        <f t="shared" ca="1" si="341"/>
        <v>2.2785594418873334</v>
      </c>
      <c r="R656" s="26">
        <f t="shared" ca="1" si="342"/>
        <v>3.1185036697911697</v>
      </c>
      <c r="S656" s="26">
        <f t="shared" ca="1" si="343"/>
        <v>3.0488076027542776</v>
      </c>
      <c r="T656" s="26">
        <f t="shared" ca="1" si="344"/>
        <v>3.7757975882320256</v>
      </c>
      <c r="U656" s="26">
        <f t="shared" ca="1" si="345"/>
        <v>4.4115634168065876</v>
      </c>
      <c r="V656" s="26">
        <f t="shared" ca="1" si="346"/>
        <v>5.0888473480541974</v>
      </c>
      <c r="W656" s="26">
        <f t="shared" ca="1" si="347"/>
        <v>5.731136207124071</v>
      </c>
      <c r="X656" s="26">
        <f t="shared" ca="1" si="348"/>
        <v>8.9652880447919205</v>
      </c>
      <c r="Y656" s="26">
        <f t="shared" ca="1" si="349"/>
        <v>17.799660641905586</v>
      </c>
      <c r="Z656" s="28">
        <f t="shared" ca="1" si="335"/>
        <v>7.5379999999999892E-3</v>
      </c>
      <c r="AA656" s="57">
        <f t="shared" ca="1" si="350"/>
        <v>7.7037000000000008E-3</v>
      </c>
      <c r="AB656" s="33">
        <f t="shared" ca="1" si="336"/>
        <v>4.5429999999999776E-4</v>
      </c>
      <c r="AD656" s="28">
        <f t="shared" ca="1" si="351"/>
        <v>-5.6992096867726442E-3</v>
      </c>
      <c r="AE656" s="28">
        <f t="shared" ca="1" si="352"/>
        <v>6.8991460660748783E-3</v>
      </c>
      <c r="AF656" s="28">
        <f t="shared" ca="1" si="353"/>
        <v>1.090729855605203E-2</v>
      </c>
      <c r="AG656" s="28">
        <f t="shared" ca="1" si="354"/>
        <v>9.601755256267986E-3</v>
      </c>
      <c r="AH656" s="28">
        <f t="shared" ca="1" si="355"/>
        <v>1.3945310581506314E-2</v>
      </c>
      <c r="AI656" s="28">
        <f t="shared" ca="1" si="356"/>
        <v>8.4382972171300231E-3</v>
      </c>
      <c r="AJ656" s="28">
        <f t="shared" ca="1" si="357"/>
        <v>6.235518682390191E-3</v>
      </c>
      <c r="AK656" s="28">
        <f t="shared" ca="1" si="358"/>
        <v>1.0043395829419577E-2</v>
      </c>
      <c r="AL656" s="28">
        <f t="shared" ca="1" si="359"/>
        <v>1.1454150045115829E-2</v>
      </c>
      <c r="AM656" s="28">
        <f t="shared" ca="1" si="360"/>
        <v>4.7845358321536849E-3</v>
      </c>
      <c r="AN656" s="28">
        <f t="shared" ca="1" si="337"/>
        <v>7.5193747489836395E-3</v>
      </c>
      <c r="AO656" s="28">
        <f t="shared" ca="1" si="361"/>
        <v>7.6741780251756405E-3</v>
      </c>
      <c r="AP656" s="33">
        <f t="shared" ca="1" si="338"/>
        <v>4.4516491345911614E-4</v>
      </c>
      <c r="AQ656" s="54"/>
      <c r="AR656" s="53"/>
      <c r="AS656" s="53"/>
      <c r="AT656" s="53"/>
      <c r="AU656" s="53"/>
    </row>
    <row r="657" spans="1:51" ht="15" customHeight="1" x14ac:dyDescent="0.25">
      <c r="A657" s="31">
        <f t="shared" ca="1" si="332"/>
        <v>29618</v>
      </c>
      <c r="B657" s="32">
        <f t="shared" ca="1" si="333"/>
        <v>1981</v>
      </c>
      <c r="C657" s="32">
        <f t="shared" ca="1" si="334"/>
        <v>2</v>
      </c>
      <c r="D657" s="48">
        <f>RAWDATA!A659</f>
        <v>198102</v>
      </c>
      <c r="E657" s="48">
        <f t="shared" ca="1" si="362"/>
        <v>-0.96339999999999992</v>
      </c>
      <c r="F657" s="48">
        <f t="shared" ca="1" si="339"/>
        <v>1.0621</v>
      </c>
      <c r="G657" s="48">
        <f t="shared" ca="1" si="339"/>
        <v>1.1283000000000001</v>
      </c>
      <c r="H657" s="48">
        <f t="shared" ca="1" si="339"/>
        <v>1.7418000000000002</v>
      </c>
      <c r="I657" s="48">
        <f t="shared" ca="1" si="339"/>
        <v>1.9777</v>
      </c>
      <c r="J657" s="48">
        <f t="shared" ca="1" si="339"/>
        <v>1.5709</v>
      </c>
      <c r="K657" s="48">
        <f t="shared" ca="1" si="339"/>
        <v>1.3494999999999999</v>
      </c>
      <c r="L657" s="48">
        <f t="shared" ca="1" si="339"/>
        <v>0.96880000000000011</v>
      </c>
      <c r="M657" s="48">
        <f t="shared" ca="1" si="339"/>
        <v>0.27210000000000001</v>
      </c>
      <c r="N657" s="48">
        <f t="shared" ca="1" si="339"/>
        <v>-1.7299999999999871E-2</v>
      </c>
      <c r="P657" s="26">
        <f t="shared" ca="1" si="340"/>
        <v>1.3281368985637045</v>
      </c>
      <c r="Q657" s="26">
        <f t="shared" ca="1" si="341"/>
        <v>2.3027600217196187</v>
      </c>
      <c r="R657" s="26">
        <f t="shared" ca="1" si="342"/>
        <v>3.1536897466974234</v>
      </c>
      <c r="S657" s="26">
        <f t="shared" ca="1" si="343"/>
        <v>3.1019117335790516</v>
      </c>
      <c r="T657" s="26">
        <f t="shared" ca="1" si="344"/>
        <v>3.85047153713449</v>
      </c>
      <c r="U657" s="26">
        <f t="shared" ca="1" si="345"/>
        <v>4.4808646665212022</v>
      </c>
      <c r="V657" s="26">
        <f t="shared" ca="1" si="346"/>
        <v>5.1575213430161888</v>
      </c>
      <c r="W657" s="26">
        <f t="shared" ca="1" si="347"/>
        <v>5.7866594546986887</v>
      </c>
      <c r="X657" s="26">
        <f t="shared" ca="1" si="348"/>
        <v>8.989682593561799</v>
      </c>
      <c r="Y657" s="26">
        <f t="shared" ca="1" si="349"/>
        <v>17.796581300614537</v>
      </c>
      <c r="Z657" s="28">
        <f t="shared" ca="1" si="335"/>
        <v>7.8050000000001729E-4</v>
      </c>
      <c r="AA657" s="57">
        <f t="shared" ca="1" si="350"/>
        <v>9.0904999999999996E-3</v>
      </c>
      <c r="AB657" s="33">
        <f t="shared" ca="1" si="336"/>
        <v>-7.8165000000000023E-3</v>
      </c>
      <c r="AD657" s="28">
        <f t="shared" ca="1" si="351"/>
        <v>-9.6807072048909915E-3</v>
      </c>
      <c r="AE657" s="28">
        <f t="shared" ca="1" si="352"/>
        <v>1.056499339458645E-2</v>
      </c>
      <c r="AF657" s="28">
        <f t="shared" ca="1" si="353"/>
        <v>1.1219821738222365E-2</v>
      </c>
      <c r="AG657" s="28">
        <f t="shared" ca="1" si="354"/>
        <v>1.7268045406500468E-2</v>
      </c>
      <c r="AH657" s="28">
        <f t="shared" ca="1" si="355"/>
        <v>1.9583975942734207E-2</v>
      </c>
      <c r="AI657" s="28">
        <f t="shared" ca="1" si="356"/>
        <v>1.5586890808180313E-2</v>
      </c>
      <c r="AJ657" s="28">
        <f t="shared" ca="1" si="357"/>
        <v>1.3404753498636467E-2</v>
      </c>
      <c r="AK657" s="28">
        <f t="shared" ca="1" si="358"/>
        <v>9.641372239281262E-3</v>
      </c>
      <c r="AL657" s="28">
        <f t="shared" ca="1" si="359"/>
        <v>2.717304781109309E-3</v>
      </c>
      <c r="AM657" s="28">
        <f t="shared" ca="1" si="360"/>
        <v>-1.7301496622610835E-4</v>
      </c>
      <c r="AN657" s="28">
        <f t="shared" ca="1" si="337"/>
        <v>8.3000181259387101E-4</v>
      </c>
      <c r="AO657" s="28">
        <f t="shared" ca="1" si="361"/>
        <v>9.049430114430216E-3</v>
      </c>
      <c r="AP657" s="33">
        <f t="shared" ca="1" si="338"/>
        <v>-7.7772852069886156E-3</v>
      </c>
      <c r="AQ657" s="54"/>
      <c r="AR657" s="53"/>
      <c r="AS657" s="53"/>
      <c r="AT657" s="53"/>
      <c r="AU657" s="53"/>
    </row>
    <row r="658" spans="1:51" ht="15" customHeight="1" x14ac:dyDescent="0.25">
      <c r="A658" s="31">
        <f t="shared" ca="1" si="332"/>
        <v>29646</v>
      </c>
      <c r="B658" s="32">
        <f t="shared" ca="1" si="333"/>
        <v>1981</v>
      </c>
      <c r="C658" s="32">
        <f t="shared" ca="1" si="334"/>
        <v>3</v>
      </c>
      <c r="D658" s="48">
        <f>RAWDATA!A660</f>
        <v>198103</v>
      </c>
      <c r="E658" s="48">
        <f t="shared" ca="1" si="362"/>
        <v>6.9761000000000006</v>
      </c>
      <c r="F658" s="48">
        <f t="shared" ca="1" si="339"/>
        <v>7.5140000000000011</v>
      </c>
      <c r="G658" s="48">
        <f t="shared" ca="1" si="339"/>
        <v>7.4718</v>
      </c>
      <c r="H658" s="48">
        <f t="shared" ca="1" si="339"/>
        <v>8.6318000000000001</v>
      </c>
      <c r="I658" s="48">
        <f t="shared" ca="1" si="339"/>
        <v>7.1537000000000006</v>
      </c>
      <c r="J658" s="48">
        <f t="shared" ca="1" si="339"/>
        <v>7.4749999999999996</v>
      </c>
      <c r="K658" s="48">
        <f t="shared" ca="1" si="339"/>
        <v>7.7163000000000004</v>
      </c>
      <c r="L658" s="48">
        <f t="shared" ca="1" si="339"/>
        <v>7.23</v>
      </c>
      <c r="M658" s="48">
        <f t="shared" ca="1" si="339"/>
        <v>7.7815000000000003</v>
      </c>
      <c r="N658" s="48">
        <f t="shared" ca="1" si="339"/>
        <v>7.9404000000000003</v>
      </c>
      <c r="P658" s="26">
        <f t="shared" ca="1" si="340"/>
        <v>1.420789056744407</v>
      </c>
      <c r="Q658" s="26">
        <f t="shared" ca="1" si="341"/>
        <v>2.4757894097516306</v>
      </c>
      <c r="R658" s="26">
        <f t="shared" ca="1" si="342"/>
        <v>3.3893271371911617</v>
      </c>
      <c r="S658" s="26">
        <f t="shared" ca="1" si="343"/>
        <v>3.3696625505981279</v>
      </c>
      <c r="T658" s="26">
        <f t="shared" ca="1" si="344"/>
        <v>4.1259227194864803</v>
      </c>
      <c r="U658" s="26">
        <f t="shared" ca="1" si="345"/>
        <v>4.8158093003436626</v>
      </c>
      <c r="V658" s="26">
        <f t="shared" ca="1" si="346"/>
        <v>5.5554911624073471</v>
      </c>
      <c r="W658" s="26">
        <f t="shared" ca="1" si="347"/>
        <v>6.2050349332734038</v>
      </c>
      <c r="X658" s="26">
        <f t="shared" ca="1" si="348"/>
        <v>9.6892147445798109</v>
      </c>
      <c r="Y658" s="26">
        <f t="shared" ca="1" si="349"/>
        <v>19.209701042208536</v>
      </c>
      <c r="Z658" s="28">
        <f t="shared" ca="1" si="335"/>
        <v>6.1590000000000256E-3</v>
      </c>
      <c r="AA658" s="57">
        <f t="shared" ca="1" si="350"/>
        <v>7.5890599999999989E-2</v>
      </c>
      <c r="AB658" s="33">
        <f t="shared" ca="1" si="336"/>
        <v>2.7189000000000102E-3</v>
      </c>
      <c r="AD658" s="28">
        <f t="shared" ca="1" si="351"/>
        <v>6.7435259038271356E-2</v>
      </c>
      <c r="AE658" s="28">
        <f t="shared" ca="1" si="352"/>
        <v>7.2450885658242245E-2</v>
      </c>
      <c r="AF658" s="28">
        <f t="shared" ca="1" si="353"/>
        <v>7.2058301584857029E-2</v>
      </c>
      <c r="AG658" s="28">
        <f t="shared" ca="1" si="354"/>
        <v>8.2793996328571984E-2</v>
      </c>
      <c r="AH658" s="28">
        <f t="shared" ca="1" si="355"/>
        <v>6.9094066366576862E-2</v>
      </c>
      <c r="AI658" s="28">
        <f t="shared" ca="1" si="356"/>
        <v>7.2088076394253964E-2</v>
      </c>
      <c r="AJ658" s="28">
        <f t="shared" ca="1" si="357"/>
        <v>7.4330733054955689E-2</v>
      </c>
      <c r="AK658" s="28">
        <f t="shared" ca="1" si="358"/>
        <v>6.9805874243962937E-2</v>
      </c>
      <c r="AL658" s="28">
        <f t="shared" ca="1" si="359"/>
        <v>7.4935843659235182E-2</v>
      </c>
      <c r="AM658" s="28">
        <f t="shared" ca="1" si="360"/>
        <v>7.6409036957999707E-2</v>
      </c>
      <c r="AN658" s="28">
        <f t="shared" ca="1" si="337"/>
        <v>5.7293679603606373E-3</v>
      </c>
      <c r="AO658" s="28">
        <f t="shared" ca="1" si="361"/>
        <v>7.314878370810321E-2</v>
      </c>
      <c r="AP658" s="33">
        <f t="shared" ca="1" si="338"/>
        <v>2.5236566005142347E-3</v>
      </c>
      <c r="AQ658" s="54"/>
      <c r="AR658" s="53"/>
      <c r="AS658" s="53"/>
      <c r="AT658" s="53"/>
      <c r="AU658" s="53"/>
    </row>
    <row r="659" spans="1:51" ht="15" customHeight="1" x14ac:dyDescent="0.25">
      <c r="A659" s="31">
        <f t="shared" ca="1" si="332"/>
        <v>29677</v>
      </c>
      <c r="B659" s="32">
        <f t="shared" ca="1" si="333"/>
        <v>1981</v>
      </c>
      <c r="C659" s="32">
        <f t="shared" ca="1" si="334"/>
        <v>4</v>
      </c>
      <c r="D659" s="48">
        <f>RAWDATA!A661</f>
        <v>198104</v>
      </c>
      <c r="E659" s="48">
        <f t="shared" ca="1" si="362"/>
        <v>2.7541000000000002</v>
      </c>
      <c r="F659" s="48">
        <f t="shared" ca="1" si="339"/>
        <v>1.7464999999999999</v>
      </c>
      <c r="G659" s="48">
        <f t="shared" ca="1" si="339"/>
        <v>3.1231</v>
      </c>
      <c r="H659" s="48">
        <f t="shared" ca="1" si="339"/>
        <v>3.3962000000000003</v>
      </c>
      <c r="I659" s="48">
        <f t="shared" ca="1" si="339"/>
        <v>2.9713000000000003</v>
      </c>
      <c r="J659" s="48">
        <f t="shared" ca="1" si="339"/>
        <v>3.0249000000000001</v>
      </c>
      <c r="K659" s="48">
        <f t="shared" ca="1" si="339"/>
        <v>3.1871</v>
      </c>
      <c r="L659" s="48">
        <f t="shared" ca="1" si="339"/>
        <v>2.6297999999999999</v>
      </c>
      <c r="M659" s="48">
        <f t="shared" ca="1" si="339"/>
        <v>3.9089</v>
      </c>
      <c r="N659" s="48">
        <f t="shared" ca="1" si="339"/>
        <v>3.6559000000000004</v>
      </c>
      <c r="P659" s="26">
        <f t="shared" ca="1" si="340"/>
        <v>1.4599190081562048</v>
      </c>
      <c r="Q659" s="26">
        <f t="shared" ca="1" si="341"/>
        <v>2.5190290717929429</v>
      </c>
      <c r="R659" s="26">
        <f t="shared" ca="1" si="342"/>
        <v>3.4951792130127788</v>
      </c>
      <c r="S659" s="26">
        <f t="shared" ca="1" si="343"/>
        <v>3.4841030301415419</v>
      </c>
      <c r="T659" s="26">
        <f t="shared" ca="1" si="344"/>
        <v>4.2485162612505825</v>
      </c>
      <c r="U659" s="26">
        <f t="shared" ca="1" si="345"/>
        <v>4.9614827158697583</v>
      </c>
      <c r="V659" s="26">
        <f t="shared" ca="1" si="346"/>
        <v>5.7325502212444315</v>
      </c>
      <c r="W659" s="26">
        <f t="shared" ca="1" si="347"/>
        <v>6.3682149419486276</v>
      </c>
      <c r="X659" s="26">
        <f t="shared" ca="1" si="348"/>
        <v>10.06795645973069</v>
      </c>
      <c r="Y659" s="26">
        <f t="shared" ca="1" si="349"/>
        <v>19.911988502610637</v>
      </c>
      <c r="Z659" s="28">
        <f t="shared" ca="1" si="335"/>
        <v>1.5320999999999918E-2</v>
      </c>
      <c r="AA659" s="57">
        <f t="shared" ca="1" si="350"/>
        <v>3.0397799999999996E-2</v>
      </c>
      <c r="AB659" s="33">
        <f t="shared" ca="1" si="336"/>
        <v>7.4261999999999731E-3</v>
      </c>
      <c r="AD659" s="28">
        <f t="shared" ca="1" si="351"/>
        <v>2.7168569268561069E-2</v>
      </c>
      <c r="AE659" s="28">
        <f t="shared" ca="1" si="352"/>
        <v>1.7314239708589078E-2</v>
      </c>
      <c r="AF659" s="28">
        <f t="shared" ca="1" si="353"/>
        <v>3.0753234254601015E-2</v>
      </c>
      <c r="AG659" s="28">
        <f t="shared" ca="1" si="354"/>
        <v>3.3398024927362872E-2</v>
      </c>
      <c r="AH659" s="28">
        <f t="shared" ca="1" si="355"/>
        <v>2.9280122637291458E-2</v>
      </c>
      <c r="AI659" s="28">
        <f t="shared" ca="1" si="356"/>
        <v>2.9800520598123968E-2</v>
      </c>
      <c r="AJ659" s="28">
        <f t="shared" ca="1" si="357"/>
        <v>3.1373659246219869E-2</v>
      </c>
      <c r="AK659" s="28">
        <f t="shared" ca="1" si="358"/>
        <v>2.5958152919703301E-2</v>
      </c>
      <c r="AL659" s="28">
        <f t="shared" ca="1" si="359"/>
        <v>3.8344367736319683E-2</v>
      </c>
      <c r="AM659" s="28">
        <f t="shared" ca="1" si="360"/>
        <v>3.5906573608463124E-2</v>
      </c>
      <c r="AN659" s="28">
        <f t="shared" ca="1" si="337"/>
        <v>1.4884066183816325E-2</v>
      </c>
      <c r="AO659" s="28">
        <f t="shared" ca="1" si="361"/>
        <v>2.9944941272505129E-2</v>
      </c>
      <c r="AP659" s="33">
        <f t="shared" ca="1" si="338"/>
        <v>7.1805293998862714E-3</v>
      </c>
      <c r="AQ659" s="54"/>
      <c r="AR659" s="53"/>
      <c r="AS659" s="53"/>
      <c r="AT659" s="53"/>
      <c r="AU659" s="53"/>
    </row>
    <row r="660" spans="1:51" ht="15" customHeight="1" x14ac:dyDescent="0.25">
      <c r="A660" s="31">
        <f t="shared" ca="1" si="332"/>
        <v>29707</v>
      </c>
      <c r="B660" s="32">
        <f t="shared" ca="1" si="333"/>
        <v>1981</v>
      </c>
      <c r="C660" s="32">
        <f t="shared" ca="1" si="334"/>
        <v>5</v>
      </c>
      <c r="D660" s="48">
        <f>RAWDATA!A662</f>
        <v>198105</v>
      </c>
      <c r="E660" s="48">
        <f t="shared" ca="1" si="362"/>
        <v>3.2997000000000001</v>
      </c>
      <c r="F660" s="48">
        <f t="shared" ca="1" si="339"/>
        <v>2.7319</v>
      </c>
      <c r="G660" s="48">
        <f t="shared" ca="1" si="339"/>
        <v>2.3013000000000003</v>
      </c>
      <c r="H660" s="48">
        <f t="shared" ca="1" si="339"/>
        <v>2.6737000000000002</v>
      </c>
      <c r="I660" s="48">
        <f t="shared" ca="1" si="339"/>
        <v>3.1576000000000004</v>
      </c>
      <c r="J660" s="48">
        <f t="shared" ca="1" si="339"/>
        <v>2.7385000000000002</v>
      </c>
      <c r="K660" s="48">
        <f t="shared" ca="1" si="339"/>
        <v>1.8845000000000001</v>
      </c>
      <c r="L660" s="48">
        <f t="shared" ca="1" si="339"/>
        <v>2.3299000000000003</v>
      </c>
      <c r="M660" s="48">
        <f t="shared" ca="1" si="339"/>
        <v>2.6773000000000007</v>
      </c>
      <c r="N660" s="48">
        <f t="shared" ca="1" si="339"/>
        <v>3.9951000000000003</v>
      </c>
      <c r="P660" s="26">
        <f t="shared" ca="1" si="340"/>
        <v>1.508091955668335</v>
      </c>
      <c r="Q660" s="26">
        <f t="shared" ca="1" si="341"/>
        <v>2.5878464270052546</v>
      </c>
      <c r="R660" s="26">
        <f t="shared" ca="1" si="342"/>
        <v>3.5756137722418417</v>
      </c>
      <c r="S660" s="26">
        <f t="shared" ca="1" si="343"/>
        <v>3.5772574928584362</v>
      </c>
      <c r="T660" s="26">
        <f t="shared" ca="1" si="344"/>
        <v>4.3826674107158308</v>
      </c>
      <c r="U660" s="26">
        <f t="shared" ca="1" si="345"/>
        <v>5.0973529200438517</v>
      </c>
      <c r="V660" s="26">
        <f t="shared" ca="1" si="346"/>
        <v>5.840580130163783</v>
      </c>
      <c r="W660" s="26">
        <f t="shared" ca="1" si="347"/>
        <v>6.5165879818810888</v>
      </c>
      <c r="X660" s="26">
        <f t="shared" ca="1" si="348"/>
        <v>10.337505858027059</v>
      </c>
      <c r="Y660" s="26">
        <f t="shared" ca="1" si="349"/>
        <v>20.707492355278436</v>
      </c>
      <c r="Z660" s="28">
        <f t="shared" ca="1" si="335"/>
        <v>3.2039999999999846E-3</v>
      </c>
      <c r="AA660" s="57">
        <f t="shared" ca="1" si="350"/>
        <v>2.7789500000000005E-2</v>
      </c>
      <c r="AB660" s="33">
        <f t="shared" ca="1" si="336"/>
        <v>5.5724999999999976E-3</v>
      </c>
      <c r="AD660" s="28">
        <f t="shared" ca="1" si="351"/>
        <v>3.2464285970651242E-2</v>
      </c>
      <c r="AE660" s="28">
        <f t="shared" ca="1" si="352"/>
        <v>2.6952496153250377E-2</v>
      </c>
      <c r="AF660" s="28">
        <f t="shared" ca="1" si="353"/>
        <v>2.2752194611132103E-2</v>
      </c>
      <c r="AG660" s="28">
        <f t="shared" ca="1" si="354"/>
        <v>2.6385812464417249E-2</v>
      </c>
      <c r="AH660" s="28">
        <f t="shared" ca="1" si="355"/>
        <v>3.1087729923092347E-2</v>
      </c>
      <c r="AI660" s="28">
        <f t="shared" ca="1" si="356"/>
        <v>2.7016738983383182E-2</v>
      </c>
      <c r="AJ660" s="28">
        <f t="shared" ca="1" si="357"/>
        <v>1.8669632759023752E-2</v>
      </c>
      <c r="AK660" s="28">
        <f t="shared" ca="1" si="358"/>
        <v>2.3031721879566473E-2</v>
      </c>
      <c r="AL660" s="28">
        <f t="shared" ca="1" si="359"/>
        <v>2.6420874382794675E-2</v>
      </c>
      <c r="AM660" s="28">
        <f t="shared" ca="1" si="360"/>
        <v>3.9173596658701383E-2</v>
      </c>
      <c r="AN660" s="28">
        <f t="shared" ca="1" si="337"/>
        <v>3.0888444587972193E-3</v>
      </c>
      <c r="AO660" s="28">
        <f t="shared" ca="1" si="361"/>
        <v>2.7410379528478621E-2</v>
      </c>
      <c r="AP660" s="33">
        <f t="shared" ca="1" si="338"/>
        <v>5.3868559922694084E-3</v>
      </c>
      <c r="AQ660" s="54"/>
      <c r="AR660" s="53"/>
      <c r="AS660" s="53"/>
      <c r="AT660" s="53"/>
      <c r="AU660" s="53"/>
    </row>
    <row r="661" spans="1:51" ht="15" customHeight="1" x14ac:dyDescent="0.25">
      <c r="A661" s="31">
        <f t="shared" ca="1" si="332"/>
        <v>29738</v>
      </c>
      <c r="B661" s="32">
        <f t="shared" ca="1" si="333"/>
        <v>1981</v>
      </c>
      <c r="C661" s="32">
        <f t="shared" ca="1" si="334"/>
        <v>6</v>
      </c>
      <c r="D661" s="48">
        <f>RAWDATA!A663</f>
        <v>198106</v>
      </c>
      <c r="E661" s="48">
        <f t="shared" ca="1" si="362"/>
        <v>-4.1920000000000002</v>
      </c>
      <c r="F661" s="48">
        <f t="shared" ca="1" si="339"/>
        <v>-1.1962000000000002</v>
      </c>
      <c r="G661" s="48">
        <f t="shared" ca="1" si="339"/>
        <v>-6.4799999999999969E-2</v>
      </c>
      <c r="H661" s="48">
        <f t="shared" ca="1" si="339"/>
        <v>0.63290000000000002</v>
      </c>
      <c r="I661" s="48">
        <f t="shared" ca="1" si="339"/>
        <v>0.5766</v>
      </c>
      <c r="J661" s="48">
        <f t="shared" ca="1" si="339"/>
        <v>0.91549999999999998</v>
      </c>
      <c r="K661" s="48">
        <f t="shared" ca="1" si="339"/>
        <v>1.3183</v>
      </c>
      <c r="L661" s="48">
        <f t="shared" ca="1" si="339"/>
        <v>0.44080000000000003</v>
      </c>
      <c r="M661" s="48">
        <f t="shared" ca="1" si="339"/>
        <v>0.20169999999999999</v>
      </c>
      <c r="N661" s="48">
        <f t="shared" ca="1" si="339"/>
        <v>-1.2514999999999998</v>
      </c>
      <c r="P661" s="26">
        <f t="shared" ca="1" si="340"/>
        <v>1.4448727408867184</v>
      </c>
      <c r="Q661" s="26">
        <f t="shared" ca="1" si="341"/>
        <v>2.5568906080454177</v>
      </c>
      <c r="R661" s="26">
        <f t="shared" ca="1" si="342"/>
        <v>3.5732967745174289</v>
      </c>
      <c r="S661" s="26">
        <f t="shared" ca="1" si="343"/>
        <v>3.5998979555307375</v>
      </c>
      <c r="T661" s="26">
        <f t="shared" ca="1" si="344"/>
        <v>4.407937871006018</v>
      </c>
      <c r="U661" s="26">
        <f t="shared" ca="1" si="345"/>
        <v>5.1440191860268536</v>
      </c>
      <c r="V661" s="26">
        <f t="shared" ca="1" si="346"/>
        <v>5.9175764980197316</v>
      </c>
      <c r="W661" s="26">
        <f t="shared" ca="1" si="347"/>
        <v>6.5453131017052204</v>
      </c>
      <c r="X661" s="26">
        <f t="shared" ca="1" si="348"/>
        <v>10.358356607342699</v>
      </c>
      <c r="Y661" s="26">
        <f t="shared" ca="1" si="349"/>
        <v>20.448338088452125</v>
      </c>
      <c r="Z661" s="28">
        <f t="shared" ca="1" si="335"/>
        <v>2.1691999999999989E-2</v>
      </c>
      <c r="AA661" s="57">
        <f t="shared" ca="1" si="350"/>
        <v>-2.6187000000000003E-3</v>
      </c>
      <c r="AB661" s="33">
        <f t="shared" ca="1" si="336"/>
        <v>-2.6303000000000589E-3</v>
      </c>
      <c r="AD661" s="28">
        <f t="shared" ca="1" si="351"/>
        <v>-4.2823997190928276E-2</v>
      </c>
      <c r="AE661" s="28">
        <f t="shared" ca="1" si="352"/>
        <v>-1.2034120435433733E-2</v>
      </c>
      <c r="AF661" s="28">
        <f t="shared" ca="1" si="353"/>
        <v>-6.4821004274345968E-4</v>
      </c>
      <c r="AG661" s="28">
        <f t="shared" ca="1" si="354"/>
        <v>6.3090559857111733E-3</v>
      </c>
      <c r="AH661" s="28">
        <f t="shared" ca="1" si="355"/>
        <v>5.7494402471968652E-3</v>
      </c>
      <c r="AI661" s="28">
        <f t="shared" ca="1" si="356"/>
        <v>9.1133470165336451E-3</v>
      </c>
      <c r="AJ661" s="28">
        <f t="shared" ca="1" si="357"/>
        <v>1.3096860481132117E-2</v>
      </c>
      <c r="AK661" s="28">
        <f t="shared" ca="1" si="358"/>
        <v>4.398313223774296E-3</v>
      </c>
      <c r="AL661" s="28">
        <f t="shared" ca="1" si="359"/>
        <v>2.0149685866151616E-3</v>
      </c>
      <c r="AM661" s="28">
        <f t="shared" ca="1" si="360"/>
        <v>-1.2593972195645189E-2</v>
      </c>
      <c r="AN661" s="28">
        <f t="shared" ca="1" si="337"/>
        <v>2.2139557008665989E-2</v>
      </c>
      <c r="AO661" s="28">
        <f t="shared" ca="1" si="361"/>
        <v>-2.6221347926163319E-3</v>
      </c>
      <c r="AP661" s="33">
        <f t="shared" ca="1" si="338"/>
        <v>-2.667367011898682E-3</v>
      </c>
      <c r="AQ661" s="54"/>
      <c r="AR661" s="53"/>
      <c r="AS661" s="53"/>
      <c r="AT661" s="53"/>
      <c r="AU661" s="53"/>
    </row>
    <row r="662" spans="1:51" ht="15" customHeight="1" x14ac:dyDescent="0.25">
      <c r="A662" s="31">
        <f t="shared" ca="1" si="332"/>
        <v>29768</v>
      </c>
      <c r="B662" s="32">
        <f t="shared" ca="1" si="333"/>
        <v>1981</v>
      </c>
      <c r="C662" s="32">
        <f t="shared" ca="1" si="334"/>
        <v>7</v>
      </c>
      <c r="D662" s="48">
        <f>RAWDATA!A664</f>
        <v>198107</v>
      </c>
      <c r="E662" s="48">
        <f t="shared" ca="1" si="362"/>
        <v>-2.8672</v>
      </c>
      <c r="F662" s="48">
        <f t="shared" ca="1" si="339"/>
        <v>-1.7192000000000003</v>
      </c>
      <c r="G662" s="48">
        <f t="shared" ca="1" si="339"/>
        <v>-1.3664000000000001</v>
      </c>
      <c r="H662" s="48">
        <f t="shared" ca="1" si="339"/>
        <v>-1.8757000000000001</v>
      </c>
      <c r="I662" s="48">
        <f t="shared" ca="1" si="339"/>
        <v>-1.9682000000000002</v>
      </c>
      <c r="J662" s="48">
        <f t="shared" ca="1" si="339"/>
        <v>-1.9779000000000002</v>
      </c>
      <c r="K662" s="48">
        <f t="shared" ca="1" si="339"/>
        <v>-2.5817999999999999</v>
      </c>
      <c r="L662" s="48">
        <f t="shared" ca="1" si="339"/>
        <v>-2.1265000000000001</v>
      </c>
      <c r="M662" s="48">
        <f t="shared" ca="1" si="339"/>
        <v>-2.0658000000000003</v>
      </c>
      <c r="N662" s="48">
        <f t="shared" ca="1" si="339"/>
        <v>-1.7547999999999999</v>
      </c>
      <c r="P662" s="26">
        <f t="shared" ca="1" si="340"/>
        <v>1.4034453496600143</v>
      </c>
      <c r="Q662" s="26">
        <f t="shared" ca="1" si="341"/>
        <v>2.5129325447119011</v>
      </c>
      <c r="R662" s="26">
        <f t="shared" ca="1" si="342"/>
        <v>3.5244712473904225</v>
      </c>
      <c r="S662" s="26">
        <f t="shared" ca="1" si="343"/>
        <v>3.5323746695788474</v>
      </c>
      <c r="T662" s="26">
        <f t="shared" ca="1" si="344"/>
        <v>4.3211808378288774</v>
      </c>
      <c r="U662" s="26">
        <f t="shared" ca="1" si="345"/>
        <v>5.0422756305464285</v>
      </c>
      <c r="V662" s="26">
        <f t="shared" ca="1" si="346"/>
        <v>5.7647965079938581</v>
      </c>
      <c r="W662" s="26">
        <f t="shared" ca="1" si="347"/>
        <v>6.4061270185974593</v>
      </c>
      <c r="X662" s="26">
        <f t="shared" ca="1" si="348"/>
        <v>10.144373676548215</v>
      </c>
      <c r="Y662" s="26">
        <f t="shared" ca="1" si="349"/>
        <v>20.089510651675969</v>
      </c>
      <c r="Z662" s="28">
        <f t="shared" ca="1" si="335"/>
        <v>3.8290000000000268E-3</v>
      </c>
      <c r="AA662" s="57">
        <f t="shared" ca="1" si="350"/>
        <v>-2.0303499999999999E-2</v>
      </c>
      <c r="AB662" s="33">
        <f t="shared" ca="1" si="336"/>
        <v>1.200500000000073E-3</v>
      </c>
      <c r="AD662" s="28">
        <f t="shared" ca="1" si="351"/>
        <v>-2.9091071644556495E-2</v>
      </c>
      <c r="AE662" s="28">
        <f t="shared" ca="1" si="352"/>
        <v>-1.7341498360102552E-2</v>
      </c>
      <c r="AF662" s="28">
        <f t="shared" ca="1" si="353"/>
        <v>-1.3758211637605463E-2</v>
      </c>
      <c r="AG662" s="28">
        <f t="shared" ca="1" si="354"/>
        <v>-1.8935143668926045E-2</v>
      </c>
      <c r="AH662" s="28">
        <f t="shared" ca="1" si="355"/>
        <v>-1.9878270157028755E-2</v>
      </c>
      <c r="AI662" s="28">
        <f t="shared" ca="1" si="356"/>
        <v>-1.9977222537041761E-2</v>
      </c>
      <c r="AJ662" s="28">
        <f t="shared" ca="1" si="357"/>
        <v>-2.6157134479220887E-2</v>
      </c>
      <c r="AK662" s="28">
        <f t="shared" ca="1" si="358"/>
        <v>-2.1494357465061543E-2</v>
      </c>
      <c r="AL662" s="28">
        <f t="shared" ca="1" si="359"/>
        <v>-2.0874361398059062E-2</v>
      </c>
      <c r="AM662" s="28">
        <f t="shared" ca="1" si="360"/>
        <v>-1.7703791393995225E-2</v>
      </c>
      <c r="AN662" s="28">
        <f t="shared" ca="1" si="337"/>
        <v>3.9272086063023778E-3</v>
      </c>
      <c r="AO662" s="28">
        <f t="shared" ca="1" si="361"/>
        <v>-2.0512449160122639E-2</v>
      </c>
      <c r="AP662" s="33">
        <f t="shared" ca="1" si="338"/>
        <v>1.2233727640954956E-3</v>
      </c>
      <c r="AQ662" s="54"/>
      <c r="AR662" s="53"/>
      <c r="AS662" s="53"/>
      <c r="AT662" s="53"/>
      <c r="AU662" s="53"/>
    </row>
    <row r="663" spans="1:51" ht="15" customHeight="1" x14ac:dyDescent="0.25">
      <c r="A663" s="31">
        <f t="shared" ca="1" si="332"/>
        <v>29799</v>
      </c>
      <c r="B663" s="32">
        <f t="shared" ca="1" si="333"/>
        <v>1981</v>
      </c>
      <c r="C663" s="32">
        <f t="shared" ca="1" si="334"/>
        <v>8</v>
      </c>
      <c r="D663" s="48">
        <f>RAWDATA!A665</f>
        <v>198108</v>
      </c>
      <c r="E663" s="48">
        <f t="shared" ca="1" si="362"/>
        <v>-9.7779000000000007</v>
      </c>
      <c r="F663" s="48">
        <f t="shared" ca="1" si="339"/>
        <v>-7.6431000000000004</v>
      </c>
      <c r="G663" s="48">
        <f t="shared" ca="1" si="339"/>
        <v>-6.3574000000000002</v>
      </c>
      <c r="H663" s="48">
        <f t="shared" ca="1" si="339"/>
        <v>-5.1352000000000011</v>
      </c>
      <c r="I663" s="48">
        <f t="shared" ca="1" si="339"/>
        <v>-6.2866</v>
      </c>
      <c r="J663" s="48">
        <f t="shared" ca="1" si="339"/>
        <v>-6.2614000000000001</v>
      </c>
      <c r="K663" s="48">
        <f t="shared" ca="1" si="339"/>
        <v>-6.5872000000000011</v>
      </c>
      <c r="L663" s="48">
        <f t="shared" ca="1" si="339"/>
        <v>-6.0994999999999999</v>
      </c>
      <c r="M663" s="48">
        <f t="shared" ca="1" si="339"/>
        <v>-6.710700000000001</v>
      </c>
      <c r="N663" s="48">
        <f t="shared" ca="1" si="339"/>
        <v>-8.0534000000000017</v>
      </c>
      <c r="P663" s="26">
        <f t="shared" ca="1" si="340"/>
        <v>1.2662178668156077</v>
      </c>
      <c r="Q663" s="26">
        <f t="shared" ca="1" si="341"/>
        <v>2.3208665973870257</v>
      </c>
      <c r="R663" s="26">
        <f t="shared" ca="1" si="342"/>
        <v>3.3004065123088235</v>
      </c>
      <c r="S663" s="26">
        <f t="shared" ca="1" si="343"/>
        <v>3.350980165546634</v>
      </c>
      <c r="T663" s="26">
        <f t="shared" ca="1" si="344"/>
        <v>4.0495254832779271</v>
      </c>
      <c r="U663" s="26">
        <f t="shared" ca="1" si="345"/>
        <v>4.726558584215395</v>
      </c>
      <c r="V663" s="26">
        <f t="shared" ca="1" si="346"/>
        <v>5.3850578324192862</v>
      </c>
      <c r="W663" s="26">
        <f t="shared" ca="1" si="347"/>
        <v>6.0153853010981067</v>
      </c>
      <c r="X663" s="26">
        <f t="shared" ca="1" si="348"/>
        <v>9.4636151922360927</v>
      </c>
      <c r="Y663" s="26">
        <f t="shared" ca="1" si="349"/>
        <v>18.471622000853898</v>
      </c>
      <c r="Z663" s="28">
        <f t="shared" ca="1" si="335"/>
        <v>1.3284500000000032E-2</v>
      </c>
      <c r="AA663" s="57">
        <f t="shared" ca="1" si="350"/>
        <v>-6.8912400000000013E-2</v>
      </c>
      <c r="AB663" s="33">
        <f t="shared" ca="1" si="336"/>
        <v>-4.9080999999999986E-3</v>
      </c>
      <c r="AD663" s="28">
        <f t="shared" ca="1" si="351"/>
        <v>-0.10289577784335339</v>
      </c>
      <c r="AE663" s="28">
        <f t="shared" ca="1" si="352"/>
        <v>-7.9509766378646624E-2</v>
      </c>
      <c r="AF663" s="28">
        <f t="shared" ca="1" si="353"/>
        <v>-6.5684777838843758E-2</v>
      </c>
      <c r="AG663" s="28">
        <f t="shared" ca="1" si="354"/>
        <v>-5.2717465933321911E-2</v>
      </c>
      <c r="AH663" s="28">
        <f t="shared" ca="1" si="355"/>
        <v>-6.4928997363490976E-2</v>
      </c>
      <c r="AI663" s="28">
        <f t="shared" ca="1" si="356"/>
        <v>-6.4660128531450395E-2</v>
      </c>
      <c r="AJ663" s="28">
        <f t="shared" ca="1" si="357"/>
        <v>-6.8141805175218131E-2</v>
      </c>
      <c r="AK663" s="28">
        <f t="shared" ca="1" si="358"/>
        <v>-6.2934474974419535E-2</v>
      </c>
      <c r="AL663" s="28">
        <f t="shared" ca="1" si="359"/>
        <v>-6.9464768527133444E-2</v>
      </c>
      <c r="AM663" s="28">
        <f t="shared" ca="1" si="360"/>
        <v>-8.3962212239140147E-2</v>
      </c>
      <c r="AN663" s="28">
        <f t="shared" ca="1" si="337"/>
        <v>1.4489281727863207E-2</v>
      </c>
      <c r="AO663" s="28">
        <f t="shared" ca="1" si="361"/>
        <v>-7.140191375768809E-2</v>
      </c>
      <c r="AP663" s="33">
        <f t="shared" ca="1" si="338"/>
        <v>-5.3115766254487051E-3</v>
      </c>
      <c r="AQ663" s="54"/>
      <c r="AR663" s="53"/>
      <c r="AS663" s="53"/>
      <c r="AT663" s="53"/>
      <c r="AU663" s="53"/>
    </row>
    <row r="664" spans="1:51" ht="15" customHeight="1" x14ac:dyDescent="0.25">
      <c r="A664" s="31">
        <f t="shared" ca="1" si="332"/>
        <v>29830</v>
      </c>
      <c r="B664" s="32">
        <f t="shared" ca="1" si="333"/>
        <v>1981</v>
      </c>
      <c r="C664" s="32">
        <f t="shared" ca="1" si="334"/>
        <v>9</v>
      </c>
      <c r="D664" s="48">
        <f>RAWDATA!A666</f>
        <v>198109</v>
      </c>
      <c r="E664" s="48">
        <f t="shared" ca="1" si="362"/>
        <v>-11.4734</v>
      </c>
      <c r="F664" s="48">
        <f t="shared" ca="1" si="339"/>
        <v>-7.7143000000000015</v>
      </c>
      <c r="G664" s="48">
        <f t="shared" ca="1" si="339"/>
        <v>-7.4284000000000008</v>
      </c>
      <c r="H664" s="48">
        <f t="shared" ca="1" si="339"/>
        <v>-7.8409000000000004</v>
      </c>
      <c r="I664" s="48">
        <f t="shared" ca="1" si="339"/>
        <v>-7.8643999999999998</v>
      </c>
      <c r="J664" s="48">
        <f t="shared" ca="1" si="339"/>
        <v>-7.0224000000000011</v>
      </c>
      <c r="K664" s="48">
        <f t="shared" ca="1" si="339"/>
        <v>-8.0693999999999999</v>
      </c>
      <c r="L664" s="48">
        <f t="shared" ca="1" si="339"/>
        <v>-7.2733000000000008</v>
      </c>
      <c r="M664" s="48">
        <f t="shared" ca="1" si="339"/>
        <v>-7.0871999999999993</v>
      </c>
      <c r="N664" s="48">
        <f t="shared" ca="1" si="339"/>
        <v>-8.5633999999999997</v>
      </c>
      <c r="P664" s="26">
        <f t="shared" ca="1" si="340"/>
        <v>1.1209396260843858</v>
      </c>
      <c r="Q664" s="26">
        <f t="shared" ca="1" si="341"/>
        <v>2.1418279854647984</v>
      </c>
      <c r="R664" s="26">
        <f t="shared" ca="1" si="342"/>
        <v>3.055239114948475</v>
      </c>
      <c r="S664" s="26">
        <f t="shared" ca="1" si="343"/>
        <v>3.0882331617462881</v>
      </c>
      <c r="T664" s="26">
        <f t="shared" ca="1" si="344"/>
        <v>3.7310546011710182</v>
      </c>
      <c r="U664" s="26">
        <f t="shared" ca="1" si="345"/>
        <v>4.3946407341974529</v>
      </c>
      <c r="V664" s="26">
        <f t="shared" ca="1" si="346"/>
        <v>4.9505159756900436</v>
      </c>
      <c r="W664" s="26">
        <f t="shared" ca="1" si="347"/>
        <v>5.5778682819933376</v>
      </c>
      <c r="X664" s="26">
        <f t="shared" ca="1" si="348"/>
        <v>8.7929098563319368</v>
      </c>
      <c r="Y664" s="26">
        <f t="shared" ca="1" si="349"/>
        <v>16.889823122432777</v>
      </c>
      <c r="Z664" s="28">
        <f t="shared" ca="1" si="335"/>
        <v>1.7685500000000021E-2</v>
      </c>
      <c r="AA664" s="57">
        <f t="shared" ca="1" si="350"/>
        <v>-8.0337100000000009E-2</v>
      </c>
      <c r="AB664" s="33">
        <f t="shared" ca="1" si="336"/>
        <v>2.084100000000047E-3</v>
      </c>
      <c r="AD664" s="28">
        <f t="shared" ca="1" si="351"/>
        <v>-0.12186711416305834</v>
      </c>
      <c r="AE664" s="28">
        <f t="shared" ca="1" si="352"/>
        <v>-8.028098605957637E-2</v>
      </c>
      <c r="AF664" s="28">
        <f t="shared" ca="1" si="353"/>
        <v>-7.7187786840992825E-2</v>
      </c>
      <c r="AG664" s="28">
        <f t="shared" ca="1" si="354"/>
        <v>-8.1653754713194235E-2</v>
      </c>
      <c r="AH664" s="28">
        <f t="shared" ca="1" si="355"/>
        <v>-8.190878103926183E-2</v>
      </c>
      <c r="AI664" s="28">
        <f t="shared" ca="1" si="356"/>
        <v>-7.2811582061369423E-2</v>
      </c>
      <c r="AJ664" s="28">
        <f t="shared" ca="1" si="357"/>
        <v>-8.41362414286254E-2</v>
      </c>
      <c r="AK664" s="28">
        <f t="shared" ca="1" si="358"/>
        <v>-7.5513728997807908E-2</v>
      </c>
      <c r="AL664" s="28">
        <f t="shared" ca="1" si="359"/>
        <v>-7.3508767097549332E-2</v>
      </c>
      <c r="AM664" s="28">
        <f t="shared" ca="1" si="360"/>
        <v>-8.9524350044979009E-2</v>
      </c>
      <c r="AN664" s="28">
        <f t="shared" ca="1" si="337"/>
        <v>1.9557491540053193E-2</v>
      </c>
      <c r="AO664" s="28">
        <f t="shared" ca="1" si="361"/>
        <v>-8.3748089128191122E-2</v>
      </c>
      <c r="AP664" s="33">
        <f t="shared" ca="1" si="338"/>
        <v>2.2315305569269583E-3</v>
      </c>
      <c r="AQ664" s="54"/>
      <c r="AR664" s="53"/>
      <c r="AS664" s="53"/>
      <c r="AT664" s="53"/>
      <c r="AU664" s="53"/>
    </row>
    <row r="665" spans="1:51" ht="15" customHeight="1" x14ac:dyDescent="0.25">
      <c r="A665" s="31">
        <f t="shared" ca="1" si="332"/>
        <v>29860</v>
      </c>
      <c r="B665" s="32">
        <f t="shared" ca="1" si="333"/>
        <v>1981</v>
      </c>
      <c r="C665" s="32">
        <f t="shared" ca="1" si="334"/>
        <v>10</v>
      </c>
      <c r="D665" s="48">
        <f>RAWDATA!A667</f>
        <v>198110</v>
      </c>
      <c r="E665" s="48">
        <f t="shared" ca="1" si="362"/>
        <v>7.0483000000000011</v>
      </c>
      <c r="F665" s="48">
        <f t="shared" ca="1" si="339"/>
        <v>8.1950000000000003</v>
      </c>
      <c r="G665" s="48">
        <f t="shared" ca="1" si="339"/>
        <v>5.7676999999999996</v>
      </c>
      <c r="H665" s="48">
        <f t="shared" ca="1" si="339"/>
        <v>5.6930000000000014</v>
      </c>
      <c r="I665" s="48">
        <f t="shared" ca="1" si="339"/>
        <v>6.5629000000000008</v>
      </c>
      <c r="J665" s="48">
        <f t="shared" ca="1" si="339"/>
        <v>6.2727000000000004</v>
      </c>
      <c r="K665" s="48">
        <f t="shared" ca="1" si="339"/>
        <v>6.3550000000000013</v>
      </c>
      <c r="L665" s="48">
        <f t="shared" ca="1" si="339"/>
        <v>6.6277000000000008</v>
      </c>
      <c r="M665" s="48">
        <f t="shared" ca="1" si="339"/>
        <v>7.4352999999999998</v>
      </c>
      <c r="N665" s="48">
        <f t="shared" ca="1" si="339"/>
        <v>8.0882000000000005</v>
      </c>
      <c r="P665" s="26">
        <f t="shared" ca="1" si="340"/>
        <v>1.1999468137496916</v>
      </c>
      <c r="Q665" s="26">
        <f t="shared" ca="1" si="341"/>
        <v>2.3173507888736387</v>
      </c>
      <c r="R665" s="26">
        <f t="shared" ca="1" si="342"/>
        <v>3.2314561413813583</v>
      </c>
      <c r="S665" s="26">
        <f t="shared" ca="1" si="343"/>
        <v>3.2640462756445041</v>
      </c>
      <c r="T665" s="26">
        <f t="shared" ca="1" si="344"/>
        <v>3.9759199835912709</v>
      </c>
      <c r="U665" s="26">
        <f t="shared" ca="1" si="345"/>
        <v>4.6703033635314561</v>
      </c>
      <c r="V665" s="26">
        <f t="shared" ca="1" si="346"/>
        <v>5.2651212659451456</v>
      </c>
      <c r="W665" s="26">
        <f t="shared" ca="1" si="347"/>
        <v>5.9475526581190099</v>
      </c>
      <c r="X665" s="26">
        <f t="shared" ca="1" si="348"/>
        <v>9.446689082879784</v>
      </c>
      <c r="Y665" s="26">
        <f t="shared" ca="1" si="349"/>
        <v>18.255905796221384</v>
      </c>
      <c r="Z665" s="28">
        <f t="shared" ca="1" si="335"/>
        <v>1.4009999999998746E-3</v>
      </c>
      <c r="AA665" s="57">
        <f t="shared" ca="1" si="350"/>
        <v>6.8045800000000017E-2</v>
      </c>
      <c r="AB665" s="33">
        <f t="shared" ca="1" si="336"/>
        <v>9.5716999999998775E-3</v>
      </c>
      <c r="AD665" s="28">
        <f t="shared" ca="1" si="351"/>
        <v>6.8109948491799396E-2</v>
      </c>
      <c r="AE665" s="28">
        <f t="shared" ca="1" si="352"/>
        <v>7.8764968635654242E-2</v>
      </c>
      <c r="AF665" s="28">
        <f t="shared" ca="1" si="353"/>
        <v>5.6074993819039888E-2</v>
      </c>
      <c r="AG665" s="28">
        <f t="shared" ca="1" si="354"/>
        <v>5.5368479529554503E-2</v>
      </c>
      <c r="AH665" s="28">
        <f t="shared" ca="1" si="355"/>
        <v>6.356523514838866E-2</v>
      </c>
      <c r="AI665" s="28">
        <f t="shared" ca="1" si="356"/>
        <v>6.0838246055975605E-2</v>
      </c>
      <c r="AJ665" s="28">
        <f t="shared" ca="1" si="357"/>
        <v>6.1612369127522458E-2</v>
      </c>
      <c r="AK665" s="28">
        <f t="shared" ca="1" si="358"/>
        <v>6.4173141894704605E-2</v>
      </c>
      <c r="AL665" s="28">
        <f t="shared" ca="1" si="359"/>
        <v>7.1718619923795343E-2</v>
      </c>
      <c r="AM665" s="28">
        <f t="shared" ca="1" si="360"/>
        <v>7.7777374512018646E-2</v>
      </c>
      <c r="AN665" s="28">
        <f t="shared" ca="1" si="337"/>
        <v>1.3105386541801683E-3</v>
      </c>
      <c r="AO665" s="28">
        <f t="shared" ca="1" si="361"/>
        <v>6.5830623513646172E-2</v>
      </c>
      <c r="AP665" s="33">
        <f t="shared" ca="1" si="338"/>
        <v>8.9173737042608225E-3</v>
      </c>
      <c r="AQ665" s="54"/>
      <c r="AR665" s="53"/>
      <c r="AS665" s="53"/>
      <c r="AT665" s="53"/>
      <c r="AU665" s="53"/>
    </row>
    <row r="666" spans="1:51" ht="15" customHeight="1" x14ac:dyDescent="0.25">
      <c r="A666" s="31">
        <f t="shared" ca="1" si="332"/>
        <v>29891</v>
      </c>
      <c r="B666" s="32">
        <f t="shared" ca="1" si="333"/>
        <v>1981</v>
      </c>
      <c r="C666" s="32">
        <f t="shared" ca="1" si="334"/>
        <v>11</v>
      </c>
      <c r="D666" s="48">
        <f>RAWDATA!A668</f>
        <v>198111</v>
      </c>
      <c r="E666" s="48">
        <f t="shared" ca="1" si="362"/>
        <v>-2.1417000000000002</v>
      </c>
      <c r="F666" s="48">
        <f t="shared" ca="1" si="339"/>
        <v>1.9244000000000001</v>
      </c>
      <c r="G666" s="48">
        <f t="shared" ca="1" si="339"/>
        <v>2.1514000000000002</v>
      </c>
      <c r="H666" s="48">
        <f t="shared" ca="1" si="339"/>
        <v>3.2895000000000003</v>
      </c>
      <c r="I666" s="48">
        <f t="shared" ca="1" si="339"/>
        <v>3.3576000000000001</v>
      </c>
      <c r="J666" s="48">
        <f t="shared" ca="1" si="339"/>
        <v>3.2847999999999997</v>
      </c>
      <c r="K666" s="48">
        <f t="shared" ca="1" si="339"/>
        <v>4.5067000000000004</v>
      </c>
      <c r="L666" s="48">
        <f t="shared" ca="1" si="339"/>
        <v>3.0246000000000004</v>
      </c>
      <c r="M666" s="48">
        <f t="shared" ca="1" si="339"/>
        <v>3.0333000000000001</v>
      </c>
      <c r="N666" s="48">
        <f t="shared" ca="1" si="339"/>
        <v>2.2512000000000003</v>
      </c>
      <c r="P666" s="26">
        <f t="shared" ca="1" si="340"/>
        <v>1.1742475528396144</v>
      </c>
      <c r="Q666" s="26">
        <f t="shared" ca="1" si="341"/>
        <v>2.361945887454723</v>
      </c>
      <c r="R666" s="26">
        <f t="shared" ca="1" si="342"/>
        <v>3.3009776888070368</v>
      </c>
      <c r="S666" s="26">
        <f t="shared" ca="1" si="343"/>
        <v>3.3714170778818295</v>
      </c>
      <c r="T666" s="26">
        <f t="shared" ca="1" si="344"/>
        <v>4.1094154729603316</v>
      </c>
      <c r="U666" s="26">
        <f t="shared" ca="1" si="345"/>
        <v>4.823713488416737</v>
      </c>
      <c r="V666" s="26">
        <f t="shared" ca="1" si="346"/>
        <v>5.502404486037495</v>
      </c>
      <c r="W666" s="26">
        <f t="shared" ca="1" si="347"/>
        <v>6.1274423358164771</v>
      </c>
      <c r="X666" s="26">
        <f t="shared" ca="1" si="348"/>
        <v>9.7332355028307767</v>
      </c>
      <c r="Y666" s="26">
        <f t="shared" ca="1" si="349"/>
        <v>18.666882747505923</v>
      </c>
      <c r="Z666" s="28">
        <f t="shared" ca="1" si="335"/>
        <v>2.7509000000000061E-2</v>
      </c>
      <c r="AA666" s="57">
        <f t="shared" ca="1" si="350"/>
        <v>2.4681800000000004E-2</v>
      </c>
      <c r="AB666" s="33">
        <f t="shared" ca="1" si="336"/>
        <v>1.7407000000000117E-3</v>
      </c>
      <c r="AD666" s="28">
        <f t="shared" ca="1" si="351"/>
        <v>-2.1649672033573871E-2</v>
      </c>
      <c r="AE666" s="28">
        <f t="shared" ca="1" si="352"/>
        <v>1.9061176018515823E-2</v>
      </c>
      <c r="AF666" s="28">
        <f t="shared" ca="1" si="353"/>
        <v>2.1285840516913717E-2</v>
      </c>
      <c r="AG666" s="28">
        <f t="shared" ca="1" si="354"/>
        <v>3.2365539279069176E-2</v>
      </c>
      <c r="AH666" s="28">
        <f t="shared" ca="1" si="355"/>
        <v>3.3024633962374851E-2</v>
      </c>
      <c r="AI666" s="28">
        <f t="shared" ca="1" si="356"/>
        <v>3.2320035070648269E-2</v>
      </c>
      <c r="AJ666" s="28">
        <f t="shared" ca="1" si="357"/>
        <v>4.4080998194042154E-2</v>
      </c>
      <c r="AK666" s="28">
        <f t="shared" ca="1" si="358"/>
        <v>2.9797608676474095E-2</v>
      </c>
      <c r="AL666" s="28">
        <f t="shared" ca="1" si="359"/>
        <v>2.9882050961920703E-2</v>
      </c>
      <c r="AM666" s="28">
        <f t="shared" ca="1" si="360"/>
        <v>2.2262344807274518E-2</v>
      </c>
      <c r="AN666" s="28">
        <f t="shared" ca="1" si="337"/>
        <v>2.7366445892126633E-2</v>
      </c>
      <c r="AO666" s="28">
        <f t="shared" ca="1" si="361"/>
        <v>2.4382125369812397E-2</v>
      </c>
      <c r="AP666" s="33">
        <f t="shared" ca="1" si="338"/>
        <v>1.6900725147852118E-3</v>
      </c>
      <c r="AQ666" s="54"/>
      <c r="AR666" s="53"/>
      <c r="AS666" s="53"/>
      <c r="AT666" s="53"/>
      <c r="AU666" s="53"/>
      <c r="AY666" s="29"/>
    </row>
    <row r="667" spans="1:51" ht="15" customHeight="1" x14ac:dyDescent="0.25">
      <c r="A667" s="31">
        <f t="shared" ca="1" si="332"/>
        <v>29921</v>
      </c>
      <c r="B667" s="32">
        <f t="shared" ca="1" si="333"/>
        <v>1981</v>
      </c>
      <c r="C667" s="32">
        <f t="shared" ca="1" si="334"/>
        <v>12</v>
      </c>
      <c r="D667" s="48">
        <f>RAWDATA!A669</f>
        <v>198112</v>
      </c>
      <c r="E667" s="48">
        <f t="shared" ca="1" si="362"/>
        <v>-5.0085000000000006</v>
      </c>
      <c r="F667" s="48">
        <f t="shared" ca="1" si="339"/>
        <v>-2.1092</v>
      </c>
      <c r="G667" s="48">
        <f t="shared" ca="1" si="339"/>
        <v>-1.3806</v>
      </c>
      <c r="H667" s="48">
        <f t="shared" ca="1" si="339"/>
        <v>-1.6528</v>
      </c>
      <c r="I667" s="48">
        <f t="shared" ca="1" si="339"/>
        <v>-1.3198000000000001</v>
      </c>
      <c r="J667" s="48">
        <f t="shared" ca="1" si="339"/>
        <v>-0.85550000000000004</v>
      </c>
      <c r="K667" s="48">
        <f t="shared" ca="1" si="339"/>
        <v>-1.2559</v>
      </c>
      <c r="L667" s="48">
        <f t="shared" ca="1" si="339"/>
        <v>-1.403</v>
      </c>
      <c r="M667" s="48">
        <f t="shared" ca="1" si="339"/>
        <v>-1.4448000000000001</v>
      </c>
      <c r="N667" s="48">
        <f t="shared" ca="1" si="339"/>
        <v>-1.7709000000000001</v>
      </c>
      <c r="P667" s="26">
        <f t="shared" ca="1" si="340"/>
        <v>1.1154353641556423</v>
      </c>
      <c r="Q667" s="26">
        <f t="shared" ca="1" si="341"/>
        <v>2.3121277247965279</v>
      </c>
      <c r="R667" s="26">
        <f t="shared" ca="1" si="342"/>
        <v>3.2554043908353667</v>
      </c>
      <c r="S667" s="26">
        <f t="shared" ca="1" si="343"/>
        <v>3.3156942964185987</v>
      </c>
      <c r="T667" s="26">
        <f t="shared" ca="1" si="344"/>
        <v>4.0551794075482013</v>
      </c>
      <c r="U667" s="26">
        <f t="shared" ca="1" si="345"/>
        <v>4.7824466195233315</v>
      </c>
      <c r="V667" s="26">
        <f t="shared" ca="1" si="346"/>
        <v>5.4332997880973499</v>
      </c>
      <c r="W667" s="26">
        <f t="shared" ca="1" si="347"/>
        <v>6.0414743198449719</v>
      </c>
      <c r="X667" s="26">
        <f t="shared" ca="1" si="348"/>
        <v>9.5926097162858781</v>
      </c>
      <c r="Y667" s="26">
        <f t="shared" ca="1" si="349"/>
        <v>18.336310920930341</v>
      </c>
      <c r="Z667" s="28">
        <f t="shared" ca="1" si="335"/>
        <v>1.9510000000000083E-2</v>
      </c>
      <c r="AA667" s="57">
        <f t="shared" ca="1" si="350"/>
        <v>-1.8201000000000002E-2</v>
      </c>
      <c r="AB667" s="33">
        <f t="shared" ca="1" si="336"/>
        <v>2.1225000000000618E-3</v>
      </c>
      <c r="AD667" s="28">
        <f t="shared" ca="1" si="351"/>
        <v>-5.1382772074769968E-2</v>
      </c>
      <c r="AE667" s="28">
        <f t="shared" ca="1" si="352"/>
        <v>-2.1317614309695292E-2</v>
      </c>
      <c r="AF667" s="28">
        <f t="shared" ca="1" si="353"/>
        <v>-1.3902189169247845E-2</v>
      </c>
      <c r="AG667" s="28">
        <f t="shared" ca="1" si="354"/>
        <v>-1.6666111309184009E-2</v>
      </c>
      <c r="AH667" s="28">
        <f t="shared" ca="1" si="355"/>
        <v>-1.3285867575847744E-2</v>
      </c>
      <c r="AI667" s="28">
        <f t="shared" ca="1" si="356"/>
        <v>-8.5918040687039034E-3</v>
      </c>
      <c r="AJ667" s="28">
        <f t="shared" ca="1" si="357"/>
        <v>-1.2638530827216412E-2</v>
      </c>
      <c r="AK667" s="28">
        <f t="shared" ca="1" si="358"/>
        <v>-1.4129350805869481E-2</v>
      </c>
      <c r="AL667" s="28">
        <f t="shared" ca="1" si="359"/>
        <v>-1.4553388687529676E-2</v>
      </c>
      <c r="AM667" s="28">
        <f t="shared" ca="1" si="360"/>
        <v>-1.7867680513702428E-2</v>
      </c>
      <c r="AN667" s="28">
        <f t="shared" ca="1" si="337"/>
        <v>2.0139658591616576E-2</v>
      </c>
      <c r="AO667" s="28">
        <f t="shared" ca="1" si="361"/>
        <v>-1.8368675896083989E-2</v>
      </c>
      <c r="AP667" s="33">
        <f t="shared" ca="1" si="338"/>
        <v>2.1581412954679371E-3</v>
      </c>
      <c r="AQ667" s="54"/>
      <c r="AR667" s="53"/>
      <c r="AS667" s="53"/>
      <c r="AT667" s="53"/>
      <c r="AU667" s="53"/>
    </row>
    <row r="668" spans="1:51" ht="15" customHeight="1" x14ac:dyDescent="0.25">
      <c r="A668" s="31">
        <f t="shared" ca="1" si="332"/>
        <v>29952</v>
      </c>
      <c r="B668" s="32">
        <f t="shared" ca="1" si="333"/>
        <v>1982</v>
      </c>
      <c r="C668" s="32">
        <f t="shared" ca="1" si="334"/>
        <v>1</v>
      </c>
      <c r="D668" s="48">
        <f>RAWDATA!A670</f>
        <v>198201</v>
      </c>
      <c r="E668" s="48">
        <f t="shared" ca="1" si="362"/>
        <v>-2.7740999999999998</v>
      </c>
      <c r="F668" s="48">
        <f t="shared" ca="1" si="339"/>
        <v>-2.3689</v>
      </c>
      <c r="G668" s="48">
        <f t="shared" ca="1" si="339"/>
        <v>-1.7326000000000001</v>
      </c>
      <c r="H668" s="48">
        <f t="shared" ca="1" si="339"/>
        <v>-1.7902000000000002</v>
      </c>
      <c r="I668" s="48">
        <f t="shared" ca="1" si="339"/>
        <v>-1.4091</v>
      </c>
      <c r="J668" s="48">
        <f t="shared" ref="F668:N696" ca="1" si="363">IF(OR($D668&lt;$B$3,$D668&gt;$B$4),"",IF(ISERROR(VLOOKUP($D668,INDIRECT($B$1),J$7,0)),"",VLOOKUP($D668,INDIRECT($B$1),J$7,0)))</f>
        <v>-1.8643000000000001</v>
      </c>
      <c r="K668" s="48">
        <f t="shared" ca="1" si="363"/>
        <v>-1.468</v>
      </c>
      <c r="L668" s="48">
        <f t="shared" ca="1" si="363"/>
        <v>-1.2995000000000001</v>
      </c>
      <c r="M668" s="48">
        <f t="shared" ca="1" si="363"/>
        <v>-1.1718999999999999</v>
      </c>
      <c r="N668" s="48">
        <f t="shared" ca="1" si="363"/>
        <v>-0.76960000000000006</v>
      </c>
      <c r="P668" s="26">
        <f t="shared" ca="1" si="340"/>
        <v>1.0844920717186006</v>
      </c>
      <c r="Q668" s="26">
        <f t="shared" ca="1" si="341"/>
        <v>2.2573557311238233</v>
      </c>
      <c r="R668" s="26">
        <f t="shared" ca="1" si="342"/>
        <v>3.1990012543597532</v>
      </c>
      <c r="S668" s="26">
        <f t="shared" ca="1" si="343"/>
        <v>3.256336737124113</v>
      </c>
      <c r="T668" s="26">
        <f t="shared" ca="1" si="344"/>
        <v>3.9980378745164398</v>
      </c>
      <c r="U668" s="26">
        <f t="shared" ca="1" si="345"/>
        <v>4.6932874671955584</v>
      </c>
      <c r="V668" s="26">
        <f t="shared" ca="1" si="346"/>
        <v>5.3535389472080803</v>
      </c>
      <c r="W668" s="26">
        <f t="shared" ca="1" si="347"/>
        <v>5.9629653610585862</v>
      </c>
      <c r="X668" s="26">
        <f t="shared" ca="1" si="348"/>
        <v>9.4801939230207228</v>
      </c>
      <c r="Y668" s="26">
        <f t="shared" ca="1" si="349"/>
        <v>18.195194672082859</v>
      </c>
      <c r="Z668" s="28">
        <f t="shared" ca="1" si="335"/>
        <v>1.6007499999999841E-2</v>
      </c>
      <c r="AA668" s="57">
        <f t="shared" ca="1" si="350"/>
        <v>-1.6648200000000002E-2</v>
      </c>
      <c r="AB668" s="33">
        <f t="shared" ca="1" si="336"/>
        <v>6.9406999999999108E-3</v>
      </c>
      <c r="AD668" s="28">
        <f t="shared" ca="1" si="351"/>
        <v>-2.8133049110750132E-2</v>
      </c>
      <c r="AE668" s="28">
        <f t="shared" ca="1" si="352"/>
        <v>-2.397409578540631E-2</v>
      </c>
      <c r="AF668" s="28">
        <f t="shared" ca="1" si="353"/>
        <v>-1.7477851682298016E-2</v>
      </c>
      <c r="AG668" s="28">
        <f t="shared" ca="1" si="354"/>
        <v>-1.8064179272981783E-2</v>
      </c>
      <c r="AH668" s="28">
        <f t="shared" ca="1" si="355"/>
        <v>-1.4191220727928023E-2</v>
      </c>
      <c r="AI668" s="28">
        <f t="shared" ca="1" si="356"/>
        <v>-1.8818971244460265E-2</v>
      </c>
      <c r="AJ668" s="28">
        <f t="shared" ca="1" si="357"/>
        <v>-1.4788817473439481E-2</v>
      </c>
      <c r="AK668" s="28">
        <f t="shared" ca="1" si="358"/>
        <v>-1.308017370535728E-2</v>
      </c>
      <c r="AL668" s="28">
        <f t="shared" ca="1" si="359"/>
        <v>-1.1788208716501261E-2</v>
      </c>
      <c r="AM668" s="28">
        <f t="shared" ca="1" si="360"/>
        <v>-7.7257670310655778E-3</v>
      </c>
      <c r="AN668" s="28">
        <f t="shared" ca="1" si="337"/>
        <v>1.6296584574294802E-2</v>
      </c>
      <c r="AO668" s="28">
        <f t="shared" ca="1" si="361"/>
        <v>-1.6788338831699914E-2</v>
      </c>
      <c r="AP668" s="33">
        <f t="shared" ca="1" si="338"/>
        <v>7.0313509579164948E-3</v>
      </c>
      <c r="AQ668" s="54"/>
      <c r="AR668" s="53"/>
      <c r="AS668" s="53"/>
      <c r="AT668" s="53"/>
      <c r="AU668" s="53"/>
    </row>
    <row r="669" spans="1:51" ht="15" customHeight="1" x14ac:dyDescent="0.25">
      <c r="A669" s="31">
        <f t="shared" ca="1" si="332"/>
        <v>29983</v>
      </c>
      <c r="B669" s="32">
        <f t="shared" ca="1" si="333"/>
        <v>1982</v>
      </c>
      <c r="C669" s="32">
        <f t="shared" ca="1" si="334"/>
        <v>2</v>
      </c>
      <c r="D669" s="48">
        <f>RAWDATA!A671</f>
        <v>198202</v>
      </c>
      <c r="E669" s="48">
        <f t="shared" ca="1" si="362"/>
        <v>-7.5551000000000013</v>
      </c>
      <c r="F669" s="48">
        <f t="shared" ca="1" si="363"/>
        <v>-4.4951000000000008</v>
      </c>
      <c r="G669" s="48">
        <f t="shared" ca="1" si="363"/>
        <v>-3.7336999999999998</v>
      </c>
      <c r="H669" s="48">
        <f t="shared" ca="1" si="363"/>
        <v>-3.5921000000000003</v>
      </c>
      <c r="I669" s="48">
        <f t="shared" ca="1" si="363"/>
        <v>-2.9697000000000005</v>
      </c>
      <c r="J669" s="48">
        <f t="shared" ca="1" si="363"/>
        <v>-3.0823</v>
      </c>
      <c r="K669" s="48">
        <f t="shared" ca="1" si="363"/>
        <v>-2.9915000000000003</v>
      </c>
      <c r="L669" s="48">
        <f t="shared" ca="1" si="363"/>
        <v>-3.1491000000000002</v>
      </c>
      <c r="M669" s="48">
        <f t="shared" ca="1" si="363"/>
        <v>-2.2940999999999998</v>
      </c>
      <c r="N669" s="48">
        <f t="shared" ca="1" si="363"/>
        <v>-3.7518000000000002</v>
      </c>
      <c r="P669" s="26">
        <f t="shared" ca="1" si="340"/>
        <v>1.0025576112081886</v>
      </c>
      <c r="Q669" s="26">
        <f t="shared" ca="1" si="341"/>
        <v>2.1558853336540764</v>
      </c>
      <c r="R669" s="26">
        <f t="shared" ca="1" si="342"/>
        <v>3.0795601445257232</v>
      </c>
      <c r="S669" s="26">
        <f t="shared" ca="1" si="343"/>
        <v>3.1393658651898777</v>
      </c>
      <c r="T669" s="26">
        <f t="shared" ca="1" si="344"/>
        <v>3.879308143756925</v>
      </c>
      <c r="U669" s="26">
        <f t="shared" ca="1" si="345"/>
        <v>4.54862626759419</v>
      </c>
      <c r="V669" s="26">
        <f t="shared" ca="1" si="346"/>
        <v>5.1933878296023508</v>
      </c>
      <c r="W669" s="26">
        <f t="shared" ca="1" si="347"/>
        <v>5.7751856188734898</v>
      </c>
      <c r="X669" s="26">
        <f t="shared" ca="1" si="348"/>
        <v>9.2627087942327044</v>
      </c>
      <c r="Y669" s="26">
        <f t="shared" ca="1" si="349"/>
        <v>17.512547358375652</v>
      </c>
      <c r="Z669" s="28">
        <f t="shared" ca="1" si="335"/>
        <v>3.0021499999999923E-2</v>
      </c>
      <c r="AA669" s="57">
        <f t="shared" ca="1" si="350"/>
        <v>-3.7614500000000009E-2</v>
      </c>
      <c r="AB669" s="33">
        <f t="shared" ca="1" si="336"/>
        <v>7.3849999999999333E-3</v>
      </c>
      <c r="AD669" s="28">
        <f t="shared" ca="1" si="351"/>
        <v>-7.8557394630628788E-2</v>
      </c>
      <c r="AE669" s="28">
        <f t="shared" ca="1" si="352"/>
        <v>-4.5992630917139822E-2</v>
      </c>
      <c r="AF669" s="28">
        <f t="shared" ca="1" si="353"/>
        <v>-3.8051876509049516E-2</v>
      </c>
      <c r="AG669" s="28">
        <f t="shared" ca="1" si="354"/>
        <v>-3.6582037521857347E-2</v>
      </c>
      <c r="AH669" s="28">
        <f t="shared" ca="1" si="355"/>
        <v>-3.0146885128393017E-2</v>
      </c>
      <c r="AI669" s="28">
        <f t="shared" ca="1" si="356"/>
        <v>-3.1308021233441313E-2</v>
      </c>
      <c r="AJ669" s="28">
        <f t="shared" ca="1" si="357"/>
        <v>-3.0371582457913871E-2</v>
      </c>
      <c r="AK669" s="28">
        <f t="shared" ca="1" si="358"/>
        <v>-3.1997503457561478E-2</v>
      </c>
      <c r="AL669" s="28">
        <f t="shared" ca="1" si="359"/>
        <v>-2.3208239816940975E-2</v>
      </c>
      <c r="AM669" s="28">
        <f t="shared" ca="1" si="360"/>
        <v>-3.8239914293770695E-2</v>
      </c>
      <c r="AN669" s="28">
        <f t="shared" ca="1" si="337"/>
        <v>3.1550935718528475E-2</v>
      </c>
      <c r="AO669" s="28">
        <f t="shared" ca="1" si="361"/>
        <v>-3.834018093558441E-2</v>
      </c>
      <c r="AP669" s="33">
        <f t="shared" ca="1" si="338"/>
        <v>7.6161038802285766E-3</v>
      </c>
      <c r="AQ669" s="54"/>
      <c r="AR669" s="53"/>
      <c r="AS669" s="53"/>
      <c r="AT669" s="53"/>
      <c r="AU669" s="53"/>
    </row>
    <row r="670" spans="1:51" ht="15" customHeight="1" x14ac:dyDescent="0.25">
      <c r="A670" s="31">
        <f t="shared" ca="1" si="332"/>
        <v>30011</v>
      </c>
      <c r="B670" s="32">
        <f t="shared" ca="1" si="333"/>
        <v>1982</v>
      </c>
      <c r="C670" s="32">
        <f t="shared" ca="1" si="334"/>
        <v>3</v>
      </c>
      <c r="D670" s="48">
        <f>RAWDATA!A672</f>
        <v>198203</v>
      </c>
      <c r="E670" s="48">
        <f t="shared" ca="1" si="362"/>
        <v>-2.7498000000000005</v>
      </c>
      <c r="F670" s="48">
        <f t="shared" ca="1" si="363"/>
        <v>-0.98390000000000011</v>
      </c>
      <c r="G670" s="48">
        <f t="shared" ca="1" si="363"/>
        <v>-0.75770000000000004</v>
      </c>
      <c r="H670" s="48">
        <f t="shared" ca="1" si="363"/>
        <v>-1.1576</v>
      </c>
      <c r="I670" s="48">
        <f t="shared" ca="1" si="363"/>
        <v>-1.2513000000000001</v>
      </c>
      <c r="J670" s="48">
        <f t="shared" ca="1" si="363"/>
        <v>-0.26910000000000006</v>
      </c>
      <c r="K670" s="48">
        <f t="shared" ca="1" si="363"/>
        <v>-0.94359999999999999</v>
      </c>
      <c r="L670" s="48">
        <f t="shared" ca="1" si="363"/>
        <v>0.11419999999999994</v>
      </c>
      <c r="M670" s="48">
        <f t="shared" ca="1" si="363"/>
        <v>-0.26300000000000001</v>
      </c>
      <c r="N670" s="48">
        <f t="shared" ca="1" si="363"/>
        <v>0.1603</v>
      </c>
      <c r="P670" s="26">
        <f t="shared" ca="1" si="340"/>
        <v>0.97498928201518587</v>
      </c>
      <c r="Q670" s="26">
        <f t="shared" ca="1" si="341"/>
        <v>2.1346735778562538</v>
      </c>
      <c r="R670" s="26">
        <f t="shared" ca="1" si="342"/>
        <v>3.0562263173106521</v>
      </c>
      <c r="S670" s="26">
        <f t="shared" ca="1" si="343"/>
        <v>3.1030245659344398</v>
      </c>
      <c r="T670" s="26">
        <f t="shared" ca="1" si="344"/>
        <v>3.8307663609540947</v>
      </c>
      <c r="U670" s="26">
        <f t="shared" ca="1" si="345"/>
        <v>4.5363859143080942</v>
      </c>
      <c r="V670" s="26">
        <f t="shared" ca="1" si="346"/>
        <v>5.1443830220422226</v>
      </c>
      <c r="W670" s="26">
        <f t="shared" ca="1" si="347"/>
        <v>5.7817808808502429</v>
      </c>
      <c r="X670" s="26">
        <f t="shared" ca="1" si="348"/>
        <v>9.2383478701038726</v>
      </c>
      <c r="Y670" s="26">
        <f t="shared" ca="1" si="349"/>
        <v>17.540619971791131</v>
      </c>
      <c r="Z670" s="28">
        <f t="shared" ca="1" si="335"/>
        <v>1.8155000000000032E-2</v>
      </c>
      <c r="AA670" s="57">
        <f t="shared" ca="1" si="350"/>
        <v>-8.1015000000000011E-3</v>
      </c>
      <c r="AB670" s="33">
        <f t="shared" ca="1" si="336"/>
        <v>7.588000000000001E-3</v>
      </c>
      <c r="AD670" s="28">
        <f t="shared" ca="1" si="351"/>
        <v>-2.7883146936380502E-2</v>
      </c>
      <c r="AE670" s="28">
        <f t="shared" ca="1" si="352"/>
        <v>-9.8877228130923693E-3</v>
      </c>
      <c r="AF670" s="28">
        <f t="shared" ca="1" si="353"/>
        <v>-7.605851294399839E-3</v>
      </c>
      <c r="AG670" s="28">
        <f t="shared" ca="1" si="354"/>
        <v>-1.1643523495135718E-2</v>
      </c>
      <c r="AH670" s="28">
        <f t="shared" ca="1" si="355"/>
        <v>-1.2591946850475681E-2</v>
      </c>
      <c r="AI670" s="28">
        <f t="shared" ca="1" si="356"/>
        <v>-2.6946272492465039E-3</v>
      </c>
      <c r="AJ670" s="28">
        <f t="shared" ca="1" si="357"/>
        <v>-9.480801099516949E-3</v>
      </c>
      <c r="AK670" s="28">
        <f t="shared" ca="1" si="358"/>
        <v>1.1413484140269162E-3</v>
      </c>
      <c r="AL670" s="28">
        <f t="shared" ca="1" si="359"/>
        <v>-2.6334645258017852E-3</v>
      </c>
      <c r="AM670" s="28">
        <f t="shared" ca="1" si="360"/>
        <v>1.6017165668791549E-3</v>
      </c>
      <c r="AN670" s="28">
        <f t="shared" ca="1" si="337"/>
        <v>1.8369560895275121E-2</v>
      </c>
      <c r="AO670" s="28">
        <f t="shared" ca="1" si="361"/>
        <v>-8.1344954805510992E-3</v>
      </c>
      <c r="AP670" s="33">
        <f t="shared" ca="1" si="338"/>
        <v>7.6186215010897841E-3</v>
      </c>
      <c r="AQ670" s="54"/>
      <c r="AR670" s="53"/>
      <c r="AS670" s="53"/>
      <c r="AT670" s="53"/>
      <c r="AU670" s="53"/>
    </row>
    <row r="671" spans="1:51" ht="15" customHeight="1" x14ac:dyDescent="0.25">
      <c r="A671" s="31">
        <f t="shared" ca="1" si="332"/>
        <v>30042</v>
      </c>
      <c r="B671" s="32">
        <f t="shared" ca="1" si="333"/>
        <v>1982</v>
      </c>
      <c r="C671" s="32">
        <f t="shared" ca="1" si="334"/>
        <v>4</v>
      </c>
      <c r="D671" s="48">
        <f>RAWDATA!A673</f>
        <v>198204</v>
      </c>
      <c r="E671" s="48">
        <f t="shared" ca="1" si="362"/>
        <v>4.8764000000000003</v>
      </c>
      <c r="F671" s="48">
        <f t="shared" ca="1" si="363"/>
        <v>5.6036999999999999</v>
      </c>
      <c r="G671" s="48">
        <f t="shared" ca="1" si="363"/>
        <v>5.8000000000000007</v>
      </c>
      <c r="H671" s="48">
        <f t="shared" ca="1" si="363"/>
        <v>5.4198000000000004</v>
      </c>
      <c r="I671" s="48">
        <f t="shared" ca="1" si="363"/>
        <v>4.8299000000000003</v>
      </c>
      <c r="J671" s="48">
        <f t="shared" ca="1" si="363"/>
        <v>5.4512999999999998</v>
      </c>
      <c r="K671" s="48">
        <f t="shared" ca="1" si="363"/>
        <v>4.9065000000000003</v>
      </c>
      <c r="L671" s="48">
        <f t="shared" ca="1" si="363"/>
        <v>5.1590000000000007</v>
      </c>
      <c r="M671" s="48">
        <f t="shared" ca="1" si="363"/>
        <v>5.1520000000000001</v>
      </c>
      <c r="N671" s="48">
        <f t="shared" ca="1" si="363"/>
        <v>5.7246000000000006</v>
      </c>
      <c r="P671" s="26">
        <f t="shared" ca="1" si="340"/>
        <v>1.0225336593633745</v>
      </c>
      <c r="Q671" s="26">
        <f t="shared" ca="1" si="341"/>
        <v>2.2542942811385847</v>
      </c>
      <c r="R671" s="26">
        <f t="shared" ca="1" si="342"/>
        <v>3.2334874437146701</v>
      </c>
      <c r="S671" s="26">
        <f t="shared" ca="1" si="343"/>
        <v>3.2712022913589545</v>
      </c>
      <c r="T671" s="26">
        <f t="shared" ca="1" si="344"/>
        <v>4.0157885454218167</v>
      </c>
      <c r="U671" s="26">
        <f t="shared" ca="1" si="345"/>
        <v>4.7836779196547718</v>
      </c>
      <c r="V671" s="26">
        <f t="shared" ca="1" si="346"/>
        <v>5.3967921750187235</v>
      </c>
      <c r="W671" s="26">
        <f t="shared" ca="1" si="347"/>
        <v>6.0800629564933066</v>
      </c>
      <c r="X671" s="26">
        <f t="shared" ca="1" si="348"/>
        <v>9.7143075523716238</v>
      </c>
      <c r="Y671" s="26">
        <f t="shared" ca="1" si="349"/>
        <v>18.544750302696283</v>
      </c>
      <c r="Z671" s="28">
        <f t="shared" ca="1" si="335"/>
        <v>1.9824999999999982E-3</v>
      </c>
      <c r="AA671" s="57">
        <f t="shared" ca="1" si="350"/>
        <v>5.2923200000000004E-2</v>
      </c>
      <c r="AB671" s="33">
        <f t="shared" ca="1" si="336"/>
        <v>1.4597999999999556E-3</v>
      </c>
      <c r="AD671" s="28">
        <f t="shared" ca="1" si="351"/>
        <v>4.7612327935446973E-2</v>
      </c>
      <c r="AE671" s="28">
        <f t="shared" ca="1" si="352"/>
        <v>5.4523222549045368E-2</v>
      </c>
      <c r="AF671" s="28">
        <f t="shared" ca="1" si="353"/>
        <v>5.6380333436107689E-2</v>
      </c>
      <c r="AG671" s="28">
        <f t="shared" ca="1" si="354"/>
        <v>5.2780288263957878E-2</v>
      </c>
      <c r="AH671" s="28">
        <f t="shared" ca="1" si="355"/>
        <v>4.7168850550531986E-2</v>
      </c>
      <c r="AI671" s="28">
        <f t="shared" ca="1" si="356"/>
        <v>5.3079048978292923E-2</v>
      </c>
      <c r="AJ671" s="28">
        <f t="shared" ca="1" si="357"/>
        <v>4.7899291269508468E-2</v>
      </c>
      <c r="AK671" s="28">
        <f t="shared" ca="1" si="358"/>
        <v>5.0303304509242502E-2</v>
      </c>
      <c r="AL671" s="28">
        <f t="shared" ca="1" si="359"/>
        <v>5.0236736426711524E-2</v>
      </c>
      <c r="AM671" s="28">
        <f t="shared" ca="1" si="360"/>
        <v>5.5667413962972701E-2</v>
      </c>
      <c r="AN671" s="28">
        <f t="shared" ca="1" si="337"/>
        <v>1.8842999525959456E-3</v>
      </c>
      <c r="AO671" s="28">
        <f t="shared" ca="1" si="361"/>
        <v>5.1570296019055925E-2</v>
      </c>
      <c r="AP671" s="33">
        <f t="shared" ca="1" si="338"/>
        <v>1.3817791757861908E-3</v>
      </c>
      <c r="AQ671" s="54"/>
      <c r="AR671" s="53"/>
      <c r="AS671" s="53"/>
      <c r="AT671" s="53"/>
      <c r="AU671" s="53"/>
    </row>
    <row r="672" spans="1:51" ht="15" customHeight="1" x14ac:dyDescent="0.25">
      <c r="A672" s="31">
        <f t="shared" ca="1" si="332"/>
        <v>30072</v>
      </c>
      <c r="B672" s="32">
        <f t="shared" ca="1" si="333"/>
        <v>1982</v>
      </c>
      <c r="C672" s="32">
        <f t="shared" ca="1" si="334"/>
        <v>5</v>
      </c>
      <c r="D672" s="48">
        <f>RAWDATA!A674</f>
        <v>198205</v>
      </c>
      <c r="E672" s="48">
        <f t="shared" ca="1" si="362"/>
        <v>-4.6867000000000001</v>
      </c>
      <c r="F672" s="48">
        <f t="shared" ca="1" si="363"/>
        <v>-2.7124999999999999</v>
      </c>
      <c r="G672" s="48">
        <f t="shared" ca="1" si="363"/>
        <v>-2.9604999999999997</v>
      </c>
      <c r="H672" s="48">
        <f t="shared" ca="1" si="363"/>
        <v>-2.4321000000000002</v>
      </c>
      <c r="I672" s="48">
        <f t="shared" ca="1" si="363"/>
        <v>-1.714</v>
      </c>
      <c r="J672" s="48">
        <f t="shared" ca="1" si="363"/>
        <v>-1.7742</v>
      </c>
      <c r="K672" s="48">
        <f t="shared" ca="1" si="363"/>
        <v>-1.8260999999999998</v>
      </c>
      <c r="L672" s="48">
        <f t="shared" ca="1" si="363"/>
        <v>-1.2553000000000001</v>
      </c>
      <c r="M672" s="48">
        <f t="shared" ca="1" si="363"/>
        <v>-1.5501</v>
      </c>
      <c r="N672" s="48">
        <f t="shared" ca="1" si="363"/>
        <v>-0.90730000000000011</v>
      </c>
      <c r="P672" s="26">
        <f t="shared" ca="1" si="340"/>
        <v>0.97461057434999121</v>
      </c>
      <c r="Q672" s="26">
        <f t="shared" ca="1" si="341"/>
        <v>2.1931465487627007</v>
      </c>
      <c r="R672" s="26">
        <f t="shared" ca="1" si="342"/>
        <v>3.1377600479434973</v>
      </c>
      <c r="S672" s="26">
        <f t="shared" ca="1" si="343"/>
        <v>3.1916433804308131</v>
      </c>
      <c r="T672" s="26">
        <f t="shared" ca="1" si="344"/>
        <v>3.9469579297532866</v>
      </c>
      <c r="U672" s="26">
        <f t="shared" ca="1" si="345"/>
        <v>4.6988059060042566</v>
      </c>
      <c r="V672" s="26">
        <f t="shared" ca="1" si="346"/>
        <v>5.2982413531107069</v>
      </c>
      <c r="W672" s="26">
        <f t="shared" ca="1" si="347"/>
        <v>6.0037399262004456</v>
      </c>
      <c r="X672" s="26">
        <f t="shared" ca="1" si="348"/>
        <v>9.5637260710023106</v>
      </c>
      <c r="Y672" s="26">
        <f t="shared" ca="1" si="349"/>
        <v>18.376493783199919</v>
      </c>
      <c r="Z672" s="28">
        <f t="shared" ca="1" si="335"/>
        <v>2.4708999999999925E-2</v>
      </c>
      <c r="AA672" s="57">
        <f t="shared" ca="1" si="350"/>
        <v>-2.1818800000000006E-2</v>
      </c>
      <c r="AB672" s="33">
        <f t="shared" ca="1" si="336"/>
        <v>9.5317999999999584E-3</v>
      </c>
      <c r="AD672" s="28">
        <f t="shared" ca="1" si="351"/>
        <v>-4.8000825778962392E-2</v>
      </c>
      <c r="AE672" s="28">
        <f t="shared" ca="1" si="352"/>
        <v>-2.7499673702584763E-2</v>
      </c>
      <c r="AF672" s="28">
        <f t="shared" ca="1" si="353"/>
        <v>-3.0052073879997959E-2</v>
      </c>
      <c r="AG672" s="28">
        <f t="shared" ca="1" si="354"/>
        <v>-2.4621640108977681E-2</v>
      </c>
      <c r="AH672" s="28">
        <f t="shared" ca="1" si="355"/>
        <v>-1.728859013754212E-2</v>
      </c>
      <c r="AI672" s="28">
        <f t="shared" ca="1" si="356"/>
        <v>-1.79012760106874E-2</v>
      </c>
      <c r="AJ672" s="28">
        <f t="shared" ca="1" si="357"/>
        <v>-1.8429790068581413E-2</v>
      </c>
      <c r="AK672" s="28">
        <f t="shared" ca="1" si="358"/>
        <v>-1.2632454533269647E-2</v>
      </c>
      <c r="AL672" s="28">
        <f t="shared" ca="1" si="359"/>
        <v>-1.5622396647505293E-2</v>
      </c>
      <c r="AM672" s="28">
        <f t="shared" ca="1" si="360"/>
        <v>-9.1144103320989385E-3</v>
      </c>
      <c r="AN672" s="28">
        <f t="shared" ca="1" si="337"/>
        <v>2.5381846250971465E-2</v>
      </c>
      <c r="AO672" s="28">
        <f t="shared" ca="1" si="361"/>
        <v>-2.206035003519213E-2</v>
      </c>
      <c r="AP672" s="33">
        <f t="shared" ca="1" si="338"/>
        <v>9.6919465453900143E-3</v>
      </c>
      <c r="AQ672" s="54"/>
      <c r="AR672" s="53"/>
      <c r="AS672" s="53"/>
      <c r="AT672" s="53"/>
      <c r="AU672" s="53"/>
    </row>
    <row r="673" spans="1:51" ht="15" customHeight="1" x14ac:dyDescent="0.25">
      <c r="A673" s="31">
        <f t="shared" ca="1" si="332"/>
        <v>30103</v>
      </c>
      <c r="B673" s="32">
        <f t="shared" ca="1" si="333"/>
        <v>1982</v>
      </c>
      <c r="C673" s="32">
        <f t="shared" ca="1" si="334"/>
        <v>6</v>
      </c>
      <c r="D673" s="48">
        <f>RAWDATA!A675</f>
        <v>198206</v>
      </c>
      <c r="E673" s="48">
        <f t="shared" ca="1" si="362"/>
        <v>-6.4212000000000007</v>
      </c>
      <c r="F673" s="48">
        <f t="shared" ca="1" si="363"/>
        <v>-3.2925</v>
      </c>
      <c r="G673" s="48">
        <f t="shared" ca="1" si="363"/>
        <v>-2.4829000000000003</v>
      </c>
      <c r="H673" s="48">
        <f t="shared" ca="1" si="363"/>
        <v>-2.7457000000000003</v>
      </c>
      <c r="I673" s="48">
        <f t="shared" ca="1" si="363"/>
        <v>-1.8957000000000002</v>
      </c>
      <c r="J673" s="48">
        <f t="shared" ca="1" si="363"/>
        <v>-2.7912999999999997</v>
      </c>
      <c r="K673" s="48">
        <f t="shared" ca="1" si="363"/>
        <v>-1.9357000000000002</v>
      </c>
      <c r="L673" s="48">
        <f t="shared" ca="1" si="363"/>
        <v>-1.5062999999999998</v>
      </c>
      <c r="M673" s="48">
        <f t="shared" ca="1" si="363"/>
        <v>-2.1322000000000001</v>
      </c>
      <c r="N673" s="48">
        <f t="shared" ca="1" si="363"/>
        <v>-2.1070000000000002</v>
      </c>
      <c r="P673" s="26">
        <f t="shared" ca="1" si="340"/>
        <v>0.91202888014982952</v>
      </c>
      <c r="Q673" s="26">
        <f t="shared" ca="1" si="341"/>
        <v>2.1209371986446888</v>
      </c>
      <c r="R673" s="26">
        <f t="shared" ca="1" si="342"/>
        <v>3.0598526037131082</v>
      </c>
      <c r="S673" s="26">
        <f t="shared" ca="1" si="343"/>
        <v>3.1040104281343246</v>
      </c>
      <c r="T673" s="26">
        <f t="shared" ca="1" si="344"/>
        <v>3.8721354482789536</v>
      </c>
      <c r="U673" s="26">
        <f t="shared" ca="1" si="345"/>
        <v>4.56764813674996</v>
      </c>
      <c r="V673" s="26">
        <f t="shared" ca="1" si="346"/>
        <v>5.1956832952385428</v>
      </c>
      <c r="W673" s="26">
        <f t="shared" ca="1" si="347"/>
        <v>5.9133055916920876</v>
      </c>
      <c r="X673" s="26">
        <f t="shared" ca="1" si="348"/>
        <v>9.3598083037164006</v>
      </c>
      <c r="Y673" s="26">
        <f t="shared" ca="1" si="349"/>
        <v>17.989301059187895</v>
      </c>
      <c r="Z673" s="28">
        <f t="shared" ca="1" si="335"/>
        <v>2.7372500000000022E-2</v>
      </c>
      <c r="AA673" s="57">
        <f t="shared" ca="1" si="350"/>
        <v>-2.7310500000000005E-2</v>
      </c>
      <c r="AB673" s="33">
        <f t="shared" ca="1" si="336"/>
        <v>6.1145000000000123E-3</v>
      </c>
      <c r="AD673" s="28">
        <f t="shared" ca="1" si="351"/>
        <v>-6.6366323885071604E-2</v>
      </c>
      <c r="AE673" s="28">
        <f t="shared" ca="1" si="352"/>
        <v>-3.3479227074167894E-2</v>
      </c>
      <c r="AF673" s="28">
        <f t="shared" ca="1" si="353"/>
        <v>-2.514243874698888E-2</v>
      </c>
      <c r="AG673" s="28">
        <f t="shared" ca="1" si="354"/>
        <v>-2.7840988528727975E-2</v>
      </c>
      <c r="AH673" s="28">
        <f t="shared" ca="1" si="355"/>
        <v>-1.9138987553754778E-2</v>
      </c>
      <c r="AI673" s="28">
        <f t="shared" ca="1" si="356"/>
        <v>-2.8309972354296917E-2</v>
      </c>
      <c r="AJ673" s="28">
        <f t="shared" ca="1" si="357"/>
        <v>-1.9546800022767419E-2</v>
      </c>
      <c r="AK673" s="28">
        <f t="shared" ca="1" si="358"/>
        <v>-1.5177599246400336E-2</v>
      </c>
      <c r="AL673" s="28">
        <f t="shared" ca="1" si="359"/>
        <v>-2.155259760142109E-2</v>
      </c>
      <c r="AM673" s="28">
        <f t="shared" ca="1" si="360"/>
        <v>-2.1295140540158915E-2</v>
      </c>
      <c r="AN673" s="28">
        <f t="shared" ca="1" si="337"/>
        <v>2.8498906408829745E-2</v>
      </c>
      <c r="AO673" s="28">
        <f t="shared" ca="1" si="361"/>
        <v>-2.7690363860183927E-2</v>
      </c>
      <c r="AP673" s="33">
        <f t="shared" ca="1" si="338"/>
        <v>6.2664947893939227E-3</v>
      </c>
      <c r="AQ673" s="54"/>
      <c r="AR673" s="53"/>
      <c r="AS673" s="53"/>
      <c r="AT673" s="53"/>
      <c r="AU673" s="53"/>
    </row>
    <row r="674" spans="1:51" ht="15" customHeight="1" x14ac:dyDescent="0.25">
      <c r="A674" s="31">
        <f t="shared" ca="1" si="332"/>
        <v>30133</v>
      </c>
      <c r="B674" s="32">
        <f t="shared" ca="1" si="333"/>
        <v>1982</v>
      </c>
      <c r="C674" s="32">
        <f t="shared" ca="1" si="334"/>
        <v>7</v>
      </c>
      <c r="D674" s="48">
        <f>RAWDATA!A676</f>
        <v>198207</v>
      </c>
      <c r="E674" s="48">
        <f t="shared" ca="1" si="362"/>
        <v>-3.0289000000000001</v>
      </c>
      <c r="F674" s="48">
        <f t="shared" ca="1" si="363"/>
        <v>-1.4709999999999999</v>
      </c>
      <c r="G674" s="48">
        <f t="shared" ca="1" si="363"/>
        <v>-2.1566000000000001</v>
      </c>
      <c r="H674" s="48">
        <f t="shared" ca="1" si="363"/>
        <v>-1.268</v>
      </c>
      <c r="I674" s="48">
        <f t="shared" ca="1" si="363"/>
        <v>-1.4604999999999999</v>
      </c>
      <c r="J674" s="48">
        <f t="shared" ca="1" si="363"/>
        <v>-1.4650999999999998</v>
      </c>
      <c r="K674" s="48">
        <f t="shared" ca="1" si="363"/>
        <v>-1.0705000000000002</v>
      </c>
      <c r="L674" s="48">
        <f t="shared" ca="1" si="363"/>
        <v>-1.0552999999999999</v>
      </c>
      <c r="M674" s="48">
        <f t="shared" ca="1" si="363"/>
        <v>-1.1741000000000001</v>
      </c>
      <c r="N674" s="48">
        <f t="shared" ca="1" si="363"/>
        <v>-0.43440000000000006</v>
      </c>
      <c r="P674" s="26">
        <f t="shared" ca="1" si="340"/>
        <v>0.88440443739897134</v>
      </c>
      <c r="Q674" s="26">
        <f t="shared" ca="1" si="341"/>
        <v>2.0897382124526254</v>
      </c>
      <c r="R674" s="26">
        <f t="shared" ca="1" si="342"/>
        <v>2.9938638224614316</v>
      </c>
      <c r="S674" s="26">
        <f t="shared" ca="1" si="343"/>
        <v>3.0646515759055815</v>
      </c>
      <c r="T674" s="26">
        <f t="shared" ca="1" si="344"/>
        <v>3.8155829100568397</v>
      </c>
      <c r="U674" s="26">
        <f t="shared" ca="1" si="345"/>
        <v>4.5007275238984361</v>
      </c>
      <c r="V674" s="26">
        <f t="shared" ca="1" si="346"/>
        <v>5.1400635055630142</v>
      </c>
      <c r="W674" s="26">
        <f t="shared" ca="1" si="347"/>
        <v>5.8509024777829604</v>
      </c>
      <c r="X674" s="26">
        <f t="shared" ca="1" si="348"/>
        <v>9.249914794422466</v>
      </c>
      <c r="Y674" s="26">
        <f t="shared" ca="1" si="349"/>
        <v>17.911155535386783</v>
      </c>
      <c r="Z674" s="28">
        <f t="shared" ca="1" si="335"/>
        <v>1.4456999999999998E-2</v>
      </c>
      <c r="AA674" s="57">
        <f t="shared" ca="1" si="350"/>
        <v>-1.4584399999999999E-2</v>
      </c>
      <c r="AB674" s="33">
        <f t="shared" ca="1" si="336"/>
        <v>6.5418999999999911E-3</v>
      </c>
      <c r="AD674" s="28">
        <f t="shared" ca="1" si="351"/>
        <v>-3.0757190021425053E-2</v>
      </c>
      <c r="AE674" s="28">
        <f t="shared" ca="1" si="352"/>
        <v>-1.4819264898350734E-2</v>
      </c>
      <c r="AF674" s="28">
        <f t="shared" ca="1" si="353"/>
        <v>-2.1801944599716769E-2</v>
      </c>
      <c r="AG674" s="28">
        <f t="shared" ca="1" si="354"/>
        <v>-1.2761077302614046E-2</v>
      </c>
      <c r="AH674" s="28">
        <f t="shared" ca="1" si="355"/>
        <v>-1.4712702966738749E-2</v>
      </c>
      <c r="AI674" s="28">
        <f t="shared" ca="1" si="356"/>
        <v>-1.4759385843873938E-2</v>
      </c>
      <c r="AJ674" s="28">
        <f t="shared" ca="1" si="357"/>
        <v>-1.076271074437349E-2</v>
      </c>
      <c r="AK674" s="28">
        <f t="shared" ca="1" si="358"/>
        <v>-1.0609077779288814E-2</v>
      </c>
      <c r="AL674" s="28">
        <f t="shared" ca="1" si="359"/>
        <v>-1.1810469839474501E-2</v>
      </c>
      <c r="AM674" s="28">
        <f t="shared" ca="1" si="360"/>
        <v>-4.3534625815794328E-3</v>
      </c>
      <c r="AN674" s="28">
        <f t="shared" ca="1" si="337"/>
        <v>1.4706261249360926E-2</v>
      </c>
      <c r="AO674" s="28">
        <f t="shared" ca="1" si="361"/>
        <v>-1.469179786302084E-2</v>
      </c>
      <c r="AP674" s="33">
        <f t="shared" ca="1" si="338"/>
        <v>6.6098316524938732E-3</v>
      </c>
      <c r="AQ674" s="54"/>
      <c r="AR674" s="53"/>
      <c r="AS674" s="53"/>
      <c r="AT674" s="53"/>
      <c r="AU674" s="53"/>
    </row>
    <row r="675" spans="1:51" ht="15" customHeight="1" x14ac:dyDescent="0.25">
      <c r="A675" s="31">
        <f t="shared" ca="1" si="332"/>
        <v>30164</v>
      </c>
      <c r="B675" s="32">
        <f t="shared" ca="1" si="333"/>
        <v>1982</v>
      </c>
      <c r="C675" s="32">
        <f t="shared" ca="1" si="334"/>
        <v>8</v>
      </c>
      <c r="D675" s="48">
        <f>RAWDATA!A677</f>
        <v>198208</v>
      </c>
      <c r="E675" s="48">
        <f t="shared" ca="1" si="362"/>
        <v>5.7569000000000008</v>
      </c>
      <c r="F675" s="48">
        <f t="shared" ca="1" si="363"/>
        <v>7.0920000000000005</v>
      </c>
      <c r="G675" s="48">
        <f t="shared" ca="1" si="363"/>
        <v>7.813600000000001</v>
      </c>
      <c r="H675" s="48">
        <f t="shared" ca="1" si="363"/>
        <v>7.3125000000000009</v>
      </c>
      <c r="I675" s="48">
        <f t="shared" ca="1" si="363"/>
        <v>5.8905000000000003</v>
      </c>
      <c r="J675" s="48">
        <f t="shared" ca="1" si="363"/>
        <v>6.763300000000001</v>
      </c>
      <c r="K675" s="48">
        <f t="shared" ca="1" si="363"/>
        <v>6.0760000000000005</v>
      </c>
      <c r="L675" s="48">
        <f t="shared" ca="1" si="363"/>
        <v>6.5054000000000007</v>
      </c>
      <c r="M675" s="48">
        <f t="shared" ca="1" si="363"/>
        <v>6.452</v>
      </c>
      <c r="N675" s="48">
        <f t="shared" ca="1" si="363"/>
        <v>6.1775000000000002</v>
      </c>
      <c r="P675" s="26">
        <f t="shared" ca="1" si="340"/>
        <v>0.93531871645559272</v>
      </c>
      <c r="Q675" s="26">
        <f t="shared" ca="1" si="341"/>
        <v>2.2379424464797659</v>
      </c>
      <c r="R675" s="26">
        <f t="shared" ca="1" si="342"/>
        <v>3.2277923660932779</v>
      </c>
      <c r="S675" s="26">
        <f t="shared" ca="1" si="343"/>
        <v>3.2887542223936777</v>
      </c>
      <c r="T675" s="26">
        <f t="shared" ca="1" si="344"/>
        <v>4.0403398213737374</v>
      </c>
      <c r="U675" s="26">
        <f t="shared" ca="1" si="345"/>
        <v>4.8051252285222592</v>
      </c>
      <c r="V675" s="26">
        <f t="shared" ca="1" si="346"/>
        <v>5.4523737641610222</v>
      </c>
      <c r="W675" s="26">
        <f t="shared" ca="1" si="347"/>
        <v>6.2315270875726529</v>
      </c>
      <c r="X675" s="26">
        <f t="shared" ca="1" si="348"/>
        <v>9.8467192969586019</v>
      </c>
      <c r="Y675" s="26">
        <f t="shared" ca="1" si="349"/>
        <v>19.0176171685853</v>
      </c>
      <c r="Z675" s="28">
        <f t="shared" ca="1" si="335"/>
        <v>-1.0970000000001257E-3</v>
      </c>
      <c r="AA675" s="57">
        <f t="shared" ca="1" si="350"/>
        <v>6.5839700000000001E-2</v>
      </c>
      <c r="AB675" s="33">
        <f t="shared" ca="1" si="336"/>
        <v>-2.692200000000089E-3</v>
      </c>
      <c r="AD675" s="28">
        <f t="shared" ca="1" si="351"/>
        <v>5.5972878036673349E-2</v>
      </c>
      <c r="AE675" s="28">
        <f t="shared" ca="1" si="352"/>
        <v>6.8518092130401151E-2</v>
      </c>
      <c r="AF675" s="28">
        <f t="shared" ca="1" si="353"/>
        <v>7.5233624084089012E-2</v>
      </c>
      <c r="AG675" s="28">
        <f t="shared" ca="1" si="354"/>
        <v>7.0574952669603022E-2</v>
      </c>
      <c r="AH675" s="28">
        <f t="shared" ca="1" si="355"/>
        <v>5.7235355324321113E-2</v>
      </c>
      <c r="AI675" s="28">
        <f t="shared" ca="1" si="356"/>
        <v>6.5444048523867163E-2</v>
      </c>
      <c r="AJ675" s="28">
        <f t="shared" ca="1" si="357"/>
        <v>5.8985632347870846E-2</v>
      </c>
      <c r="AK675" s="28">
        <f t="shared" ca="1" si="358"/>
        <v>6.302550210132471E-2</v>
      </c>
      <c r="AL675" s="28">
        <f t="shared" ca="1" si="359"/>
        <v>6.2523993338358716E-2</v>
      </c>
      <c r="AM675" s="28">
        <f t="shared" ca="1" si="360"/>
        <v>5.9942035966533462E-2</v>
      </c>
      <c r="AN675" s="28">
        <f t="shared" ca="1" si="337"/>
        <v>-1.0124704310911642E-3</v>
      </c>
      <c r="AO675" s="28">
        <f t="shared" ca="1" si="361"/>
        <v>6.3762939201641999E-2</v>
      </c>
      <c r="AP675" s="33">
        <f t="shared" ca="1" si="338"/>
        <v>-2.5299245491959138E-3</v>
      </c>
      <c r="AQ675" s="54"/>
      <c r="AR675" s="53"/>
      <c r="AS675" s="53"/>
      <c r="AT675" s="53"/>
      <c r="AU675" s="53"/>
    </row>
    <row r="676" spans="1:51" ht="15" customHeight="1" x14ac:dyDescent="0.25">
      <c r="A676" s="31">
        <f t="shared" ca="1" si="332"/>
        <v>30195</v>
      </c>
      <c r="B676" s="32">
        <f t="shared" ca="1" si="333"/>
        <v>1982</v>
      </c>
      <c r="C676" s="32">
        <f t="shared" ca="1" si="334"/>
        <v>9</v>
      </c>
      <c r="D676" s="48">
        <f>RAWDATA!A678</f>
        <v>198209</v>
      </c>
      <c r="E676" s="48">
        <f t="shared" ca="1" si="362"/>
        <v>-0.86020000000000008</v>
      </c>
      <c r="F676" s="48">
        <f t="shared" ca="1" si="363"/>
        <v>1.4220000000000002</v>
      </c>
      <c r="G676" s="48">
        <f t="shared" ca="1" si="363"/>
        <v>1.9800000000000002</v>
      </c>
      <c r="H676" s="48">
        <f t="shared" ca="1" si="363"/>
        <v>3.3746</v>
      </c>
      <c r="I676" s="48">
        <f t="shared" ca="1" si="363"/>
        <v>3.9706000000000001</v>
      </c>
      <c r="J676" s="48">
        <f t="shared" ca="1" si="363"/>
        <v>4.3977000000000004</v>
      </c>
      <c r="K676" s="48">
        <f t="shared" ca="1" si="363"/>
        <v>4.1507000000000005</v>
      </c>
      <c r="L676" s="48">
        <f t="shared" ca="1" si="363"/>
        <v>4.8544</v>
      </c>
      <c r="M676" s="48">
        <f t="shared" ca="1" si="363"/>
        <v>4.6229000000000005</v>
      </c>
      <c r="N676" s="48">
        <f t="shared" ca="1" si="363"/>
        <v>5.3127999999999993</v>
      </c>
      <c r="P676" s="26">
        <f t="shared" ca="1" si="340"/>
        <v>0.92727310485664172</v>
      </c>
      <c r="Q676" s="26">
        <f t="shared" ca="1" si="341"/>
        <v>2.2697659880687078</v>
      </c>
      <c r="R676" s="26">
        <f t="shared" ca="1" si="342"/>
        <v>3.291702654941925</v>
      </c>
      <c r="S676" s="26">
        <f t="shared" ca="1" si="343"/>
        <v>3.3997365223825748</v>
      </c>
      <c r="T676" s="26">
        <f t="shared" ca="1" si="344"/>
        <v>4.2007655543212028</v>
      </c>
      <c r="U676" s="26">
        <f t="shared" ca="1" si="345"/>
        <v>5.0164402206969827</v>
      </c>
      <c r="V676" s="26">
        <f t="shared" ca="1" si="346"/>
        <v>5.6786854419900532</v>
      </c>
      <c r="W676" s="26">
        <f t="shared" ca="1" si="347"/>
        <v>6.5340303385117791</v>
      </c>
      <c r="X676" s="26">
        <f t="shared" ca="1" si="348"/>
        <v>10.301923283337702</v>
      </c>
      <c r="Y676" s="26">
        <f t="shared" ca="1" si="349"/>
        <v>20.027985133517902</v>
      </c>
      <c r="Z676" s="28">
        <f t="shared" ca="1" si="335"/>
        <v>4.6869500000000119E-2</v>
      </c>
      <c r="AA676" s="57">
        <f t="shared" ca="1" si="350"/>
        <v>3.3225499999999998E-2</v>
      </c>
      <c r="AB676" s="33">
        <f t="shared" ca="1" si="336"/>
        <v>1.6453000000000072E-2</v>
      </c>
      <c r="AD676" s="28">
        <f t="shared" ca="1" si="351"/>
        <v>-8.6392107469015333E-3</v>
      </c>
      <c r="AE676" s="28">
        <f t="shared" ca="1" si="352"/>
        <v>1.4119844160681388E-2</v>
      </c>
      <c r="AF676" s="28">
        <f t="shared" ca="1" si="353"/>
        <v>1.960652963891835E-2</v>
      </c>
      <c r="AG676" s="28">
        <f t="shared" ca="1" si="354"/>
        <v>3.3189097940780919E-2</v>
      </c>
      <c r="AH676" s="28">
        <f t="shared" ca="1" si="355"/>
        <v>3.8937980880586552E-2</v>
      </c>
      <c r="AI676" s="28">
        <f t="shared" ca="1" si="356"/>
        <v>4.3037458566427551E-2</v>
      </c>
      <c r="AJ676" s="28">
        <f t="shared" ca="1" si="357"/>
        <v>4.0668702771675329E-2</v>
      </c>
      <c r="AK676" s="28">
        <f t="shared" ca="1" si="358"/>
        <v>4.7402535190836245E-2</v>
      </c>
      <c r="AL676" s="28">
        <f t="shared" ca="1" si="359"/>
        <v>4.5192270935521327E-2</v>
      </c>
      <c r="AM676" s="28">
        <f t="shared" ca="1" si="360"/>
        <v>5.1764783219220546E-2</v>
      </c>
      <c r="AN676" s="28">
        <f t="shared" ca="1" si="337"/>
        <v>4.5738210370481008E-2</v>
      </c>
      <c r="AO676" s="28">
        <f t="shared" ca="1" si="361"/>
        <v>3.2685462538936089E-2</v>
      </c>
      <c r="AP676" s="33">
        <f t="shared" ca="1" si="338"/>
        <v>1.5793064538434848E-2</v>
      </c>
      <c r="AQ676" s="54"/>
      <c r="AR676" s="53"/>
      <c r="AS676" s="53"/>
      <c r="AT676" s="53"/>
      <c r="AU676" s="53"/>
    </row>
    <row r="677" spans="1:51" ht="15" customHeight="1" x14ac:dyDescent="0.25">
      <c r="A677" s="31">
        <f t="shared" ca="1" si="332"/>
        <v>30225</v>
      </c>
      <c r="B677" s="32">
        <f t="shared" ca="1" si="333"/>
        <v>1982</v>
      </c>
      <c r="C677" s="32">
        <f t="shared" ca="1" si="334"/>
        <v>10</v>
      </c>
      <c r="D677" s="48">
        <f>RAWDATA!A679</f>
        <v>198210</v>
      </c>
      <c r="E677" s="48">
        <f t="shared" ca="1" si="362"/>
        <v>13.394000000000002</v>
      </c>
      <c r="F677" s="48">
        <f t="shared" ca="1" si="363"/>
        <v>14.2232</v>
      </c>
      <c r="G677" s="48">
        <f t="shared" ca="1" si="363"/>
        <v>12.340400000000001</v>
      </c>
      <c r="H677" s="48">
        <f t="shared" ca="1" si="363"/>
        <v>12.3194</v>
      </c>
      <c r="I677" s="48">
        <f t="shared" ca="1" si="363"/>
        <v>12.451599999999999</v>
      </c>
      <c r="J677" s="48">
        <f t="shared" ca="1" si="363"/>
        <v>12.4206</v>
      </c>
      <c r="K677" s="48">
        <f t="shared" ca="1" si="363"/>
        <v>12.216200000000001</v>
      </c>
      <c r="L677" s="48">
        <f t="shared" ca="1" si="363"/>
        <v>12.350500000000002</v>
      </c>
      <c r="M677" s="48">
        <f t="shared" ca="1" si="363"/>
        <v>12.589700000000001</v>
      </c>
      <c r="N677" s="48">
        <f t="shared" ca="1" si="363"/>
        <v>15.148299999999999</v>
      </c>
      <c r="P677" s="26">
        <f t="shared" ca="1" si="340"/>
        <v>1.0514720645211402</v>
      </c>
      <c r="Q677" s="26">
        <f t="shared" ca="1" si="341"/>
        <v>2.5925993440836961</v>
      </c>
      <c r="R677" s="26">
        <f t="shared" ca="1" si="342"/>
        <v>3.6979119293723786</v>
      </c>
      <c r="S677" s="26">
        <f t="shared" ca="1" si="343"/>
        <v>3.8185636635209739</v>
      </c>
      <c r="T677" s="26">
        <f t="shared" ca="1" si="344"/>
        <v>4.7238280780830619</v>
      </c>
      <c r="U677" s="26">
        <f t="shared" ca="1" si="345"/>
        <v>5.639512194748872</v>
      </c>
      <c r="V677" s="26">
        <f t="shared" ca="1" si="346"/>
        <v>6.3724050129544425</v>
      </c>
      <c r="W677" s="26">
        <f t="shared" ca="1" si="347"/>
        <v>7.3410157554696758</v>
      </c>
      <c r="X677" s="26">
        <f t="shared" ca="1" si="348"/>
        <v>11.598904518940069</v>
      </c>
      <c r="Y677" s="26">
        <f t="shared" ca="1" si="349"/>
        <v>23.061884405498596</v>
      </c>
      <c r="Z677" s="28">
        <f t="shared" ca="1" si="335"/>
        <v>6.0400000000004894E-4</v>
      </c>
      <c r="AA677" s="57">
        <f t="shared" ca="1" si="350"/>
        <v>0.12945390000000001</v>
      </c>
      <c r="AB677" s="33">
        <f t="shared" ca="1" si="336"/>
        <v>9.2360999999999693E-3</v>
      </c>
      <c r="AD677" s="28">
        <f t="shared" ca="1" si="351"/>
        <v>0.12569829385286402</v>
      </c>
      <c r="AE677" s="28">
        <f t="shared" ca="1" si="352"/>
        <v>0.13298424296544439</v>
      </c>
      <c r="AF677" s="28">
        <f t="shared" ca="1" si="353"/>
        <v>0.11636336172940416</v>
      </c>
      <c r="AG677" s="28">
        <f t="shared" ca="1" si="354"/>
        <v>0.11617641239479987</v>
      </c>
      <c r="AH677" s="28">
        <f t="shared" ca="1" si="355"/>
        <v>0.11735272086202904</v>
      </c>
      <c r="AI677" s="28">
        <f t="shared" ca="1" si="356"/>
        <v>0.11707700870021996</v>
      </c>
      <c r="AJ677" s="28">
        <f t="shared" ca="1" si="357"/>
        <v>0.11525718170472789</v>
      </c>
      <c r="AK677" s="28">
        <f t="shared" ca="1" si="358"/>
        <v>0.11645326301162603</v>
      </c>
      <c r="AL677" s="28">
        <f t="shared" ca="1" si="359"/>
        <v>0.1185800512883592</v>
      </c>
      <c r="AM677" s="28">
        <f t="shared" ca="1" si="360"/>
        <v>0.14105067681747413</v>
      </c>
      <c r="AN677" s="28">
        <f t="shared" ca="1" si="337"/>
        <v>4.7409564376243996E-4</v>
      </c>
      <c r="AO677" s="28">
        <f t="shared" ca="1" si="361"/>
        <v>0.12173424157328686</v>
      </c>
      <c r="AP677" s="33">
        <f t="shared" ca="1" si="338"/>
        <v>8.0811224796298042E-3</v>
      </c>
      <c r="AQ677" s="54"/>
      <c r="AR677" s="53"/>
      <c r="AS677" s="53"/>
      <c r="AT677" s="53"/>
      <c r="AU677" s="53"/>
    </row>
    <row r="678" spans="1:51" ht="15" customHeight="1" x14ac:dyDescent="0.25">
      <c r="A678" s="31">
        <f t="shared" ca="1" si="332"/>
        <v>30256</v>
      </c>
      <c r="B678" s="32">
        <f t="shared" ca="1" si="333"/>
        <v>1982</v>
      </c>
      <c r="C678" s="32">
        <f t="shared" ca="1" si="334"/>
        <v>11</v>
      </c>
      <c r="D678" s="48">
        <f>RAWDATA!A680</f>
        <v>198211</v>
      </c>
      <c r="E678" s="48">
        <f t="shared" ca="1" si="362"/>
        <v>7.7662000000000004</v>
      </c>
      <c r="F678" s="48">
        <f t="shared" ca="1" si="363"/>
        <v>9.2763000000000009</v>
      </c>
      <c r="G678" s="48">
        <f t="shared" ca="1" si="363"/>
        <v>9.3388000000000009</v>
      </c>
      <c r="H678" s="48">
        <f t="shared" ca="1" si="363"/>
        <v>9.7406000000000006</v>
      </c>
      <c r="I678" s="48">
        <f t="shared" ca="1" si="363"/>
        <v>9.5423000000000009</v>
      </c>
      <c r="J678" s="48">
        <f t="shared" ca="1" si="363"/>
        <v>9.7539000000000016</v>
      </c>
      <c r="K678" s="48">
        <f t="shared" ca="1" si="363"/>
        <v>9.8547000000000011</v>
      </c>
      <c r="L678" s="48">
        <f t="shared" ca="1" si="363"/>
        <v>9.1183000000000014</v>
      </c>
      <c r="M678" s="48">
        <f t="shared" ca="1" si="363"/>
        <v>9.0685000000000002</v>
      </c>
      <c r="N678" s="48">
        <f t="shared" ca="1" si="363"/>
        <v>11.686100000000001</v>
      </c>
      <c r="P678" s="26">
        <f t="shared" ca="1" si="340"/>
        <v>1.1331314879959811</v>
      </c>
      <c r="Q678" s="26">
        <f t="shared" ca="1" si="341"/>
        <v>2.8330966370389317</v>
      </c>
      <c r="R678" s="26">
        <f t="shared" ca="1" si="342"/>
        <v>4.043252528632606</v>
      </c>
      <c r="S678" s="26">
        <f t="shared" ca="1" si="343"/>
        <v>4.1905146757298981</v>
      </c>
      <c r="T678" s="26">
        <f t="shared" ca="1" si="344"/>
        <v>5.1745899247779823</v>
      </c>
      <c r="U678" s="26">
        <f t="shared" ca="1" si="345"/>
        <v>6.189584574712482</v>
      </c>
      <c r="V678" s="26">
        <f t="shared" ca="1" si="346"/>
        <v>7.0003864097660635</v>
      </c>
      <c r="W678" s="26">
        <f t="shared" ca="1" si="347"/>
        <v>8.0103915951006677</v>
      </c>
      <c r="X678" s="26">
        <f t="shared" ca="1" si="348"/>
        <v>12.650751175240147</v>
      </c>
      <c r="Y678" s="26">
        <f t="shared" ca="1" si="349"/>
        <v>25.756919279009569</v>
      </c>
      <c r="Z678" s="28">
        <f t="shared" ca="1" si="335"/>
        <v>1.856049999999998E-2</v>
      </c>
      <c r="AA678" s="57">
        <f t="shared" ca="1" si="350"/>
        <v>9.5145700000000027E-2</v>
      </c>
      <c r="AB678" s="33">
        <f t="shared" ca="1" si="336"/>
        <v>8.6272999999999767E-3</v>
      </c>
      <c r="AD678" s="28">
        <f t="shared" ca="1" si="351"/>
        <v>7.4793879722476128E-2</v>
      </c>
      <c r="AE678" s="28">
        <f t="shared" ca="1" si="352"/>
        <v>8.8709351281691981E-2</v>
      </c>
      <c r="AF678" s="28">
        <f t="shared" ca="1" si="353"/>
        <v>8.928113247798436E-2</v>
      </c>
      <c r="AG678" s="28">
        <f t="shared" ca="1" si="354"/>
        <v>9.2949213096353553E-2</v>
      </c>
      <c r="AH678" s="28">
        <f t="shared" ca="1" si="355"/>
        <v>9.1140590043163203E-2</v>
      </c>
      <c r="AI678" s="28">
        <f t="shared" ca="1" si="356"/>
        <v>9.3070400643342405E-2</v>
      </c>
      <c r="AJ678" s="28">
        <f t="shared" ca="1" si="357"/>
        <v>9.3988397543999513E-2</v>
      </c>
      <c r="AK678" s="28">
        <f t="shared" ca="1" si="358"/>
        <v>8.726242880681831E-2</v>
      </c>
      <c r="AL678" s="28">
        <f t="shared" ca="1" si="359"/>
        <v>8.6805939222069833E-2</v>
      </c>
      <c r="AM678" s="28">
        <f t="shared" ca="1" si="360"/>
        <v>0.11052207187817395</v>
      </c>
      <c r="AN678" s="28">
        <f t="shared" ca="1" si="337"/>
        <v>1.6912390048037837E-2</v>
      </c>
      <c r="AO678" s="28">
        <f t="shared" ca="1" si="361"/>
        <v>9.0887413777583179E-2</v>
      </c>
      <c r="AP678" s="33">
        <f t="shared" ca="1" si="338"/>
        <v>7.7765917725387129E-3</v>
      </c>
      <c r="AQ678" s="54"/>
      <c r="AR678" s="53"/>
      <c r="AS678" s="53"/>
      <c r="AT678" s="53"/>
      <c r="AU678" s="53"/>
      <c r="AY678" s="29"/>
    </row>
    <row r="679" spans="1:51" ht="15" customHeight="1" x14ac:dyDescent="0.25">
      <c r="A679" s="31">
        <f t="shared" ca="1" si="332"/>
        <v>30286</v>
      </c>
      <c r="B679" s="32">
        <f t="shared" ca="1" si="333"/>
        <v>1982</v>
      </c>
      <c r="C679" s="32">
        <f t="shared" ca="1" si="334"/>
        <v>12</v>
      </c>
      <c r="D679" s="48">
        <f>RAWDATA!A681</f>
        <v>198212</v>
      </c>
      <c r="E679" s="48">
        <f t="shared" ca="1" si="362"/>
        <v>1.8562000000000003</v>
      </c>
      <c r="F679" s="48">
        <f t="shared" ca="1" si="363"/>
        <v>2.2479</v>
      </c>
      <c r="G679" s="48">
        <f t="shared" ca="1" si="363"/>
        <v>2.2077</v>
      </c>
      <c r="H679" s="48">
        <f t="shared" ca="1" si="363"/>
        <v>1.8556000000000001</v>
      </c>
      <c r="I679" s="48">
        <f t="shared" ca="1" si="363"/>
        <v>2.0946000000000002</v>
      </c>
      <c r="J679" s="48">
        <f t="shared" ca="1" si="363"/>
        <v>2.4601999999999999</v>
      </c>
      <c r="K679" s="48">
        <f t="shared" ca="1" si="363"/>
        <v>2.4346999999999999</v>
      </c>
      <c r="L679" s="48">
        <f t="shared" ca="1" si="363"/>
        <v>1.623</v>
      </c>
      <c r="M679" s="48">
        <f t="shared" ca="1" si="363"/>
        <v>2.1955</v>
      </c>
      <c r="N679" s="48">
        <f t="shared" ca="1" si="363"/>
        <v>3.8140000000000001</v>
      </c>
      <c r="P679" s="26">
        <f t="shared" ca="1" si="340"/>
        <v>1.1541646746761625</v>
      </c>
      <c r="Q679" s="26">
        <f t="shared" ca="1" si="341"/>
        <v>2.8967818163429295</v>
      </c>
      <c r="R679" s="26">
        <f t="shared" ca="1" si="342"/>
        <v>4.1325154147072274</v>
      </c>
      <c r="S679" s="26">
        <f t="shared" ca="1" si="343"/>
        <v>4.2682738660527422</v>
      </c>
      <c r="T679" s="26">
        <f t="shared" ca="1" si="344"/>
        <v>5.2829768853423813</v>
      </c>
      <c r="U679" s="26">
        <f t="shared" ca="1" si="345"/>
        <v>6.3418607344195586</v>
      </c>
      <c r="V679" s="26">
        <f t="shared" ca="1" si="346"/>
        <v>7.170824817684637</v>
      </c>
      <c r="W679" s="26">
        <f t="shared" ca="1" si="347"/>
        <v>8.1404002506891509</v>
      </c>
      <c r="X679" s="26">
        <f t="shared" ca="1" si="348"/>
        <v>12.928498417292545</v>
      </c>
      <c r="Y679" s="26">
        <f t="shared" ca="1" si="349"/>
        <v>26.739288180310997</v>
      </c>
      <c r="Z679" s="28">
        <f t="shared" ca="1" si="335"/>
        <v>9.5270000000000632E-3</v>
      </c>
      <c r="AA679" s="57">
        <f t="shared" ca="1" si="350"/>
        <v>2.2789400000000001E-2</v>
      </c>
      <c r="AB679" s="33">
        <f t="shared" ca="1" si="336"/>
        <v>7.2581000000000034E-3</v>
      </c>
      <c r="AD679" s="28">
        <f t="shared" ca="1" si="351"/>
        <v>1.8391828666056487E-2</v>
      </c>
      <c r="AE679" s="28">
        <f t="shared" ca="1" si="352"/>
        <v>2.2230070826603662E-2</v>
      </c>
      <c r="AF679" s="28">
        <f t="shared" ca="1" si="353"/>
        <v>2.1836831409165001E-2</v>
      </c>
      <c r="AG679" s="28">
        <f t="shared" ca="1" si="354"/>
        <v>1.8385937991093164E-2</v>
      </c>
      <c r="AH679" s="28">
        <f t="shared" ca="1" si="355"/>
        <v>2.072964845964682E-2</v>
      </c>
      <c r="AI679" s="28">
        <f t="shared" ca="1" si="356"/>
        <v>2.430424450232074E-2</v>
      </c>
      <c r="AJ679" s="28">
        <f t="shared" ca="1" si="357"/>
        <v>2.405533640229808E-2</v>
      </c>
      <c r="AK679" s="28">
        <f t="shared" ca="1" si="358"/>
        <v>1.609970148942368E-2</v>
      </c>
      <c r="AL679" s="28">
        <f t="shared" ca="1" si="359"/>
        <v>2.1717459500951403E-2</v>
      </c>
      <c r="AM679" s="28">
        <f t="shared" ca="1" si="360"/>
        <v>3.7430650408066604E-2</v>
      </c>
      <c r="AN679" s="28">
        <f t="shared" ca="1" si="337"/>
        <v>9.2631052081789261E-3</v>
      </c>
      <c r="AO679" s="28">
        <f t="shared" ca="1" si="361"/>
        <v>2.2533600673721184E-2</v>
      </c>
      <c r="AP679" s="33">
        <f t="shared" ca="1" si="338"/>
        <v>7.0404542807878182E-3</v>
      </c>
      <c r="AQ679" s="54"/>
      <c r="AR679" s="53"/>
      <c r="AS679" s="53"/>
      <c r="AT679" s="53"/>
      <c r="AU679" s="53"/>
    </row>
    <row r="680" spans="1:51" ht="15" customHeight="1" x14ac:dyDescent="0.25">
      <c r="A680" s="31">
        <f t="shared" ca="1" si="332"/>
        <v>30317</v>
      </c>
      <c r="B680" s="32">
        <f t="shared" ca="1" si="333"/>
        <v>1983</v>
      </c>
      <c r="C680" s="32">
        <f t="shared" ca="1" si="334"/>
        <v>1</v>
      </c>
      <c r="D680" s="48">
        <f>RAWDATA!A682</f>
        <v>198301</v>
      </c>
      <c r="E680" s="48">
        <f t="shared" ca="1" si="362"/>
        <v>15.934000000000001</v>
      </c>
      <c r="F680" s="48">
        <f t="shared" ca="1" si="363"/>
        <v>11.308300000000001</v>
      </c>
      <c r="G680" s="48">
        <f t="shared" ca="1" si="363"/>
        <v>9.1961000000000013</v>
      </c>
      <c r="H680" s="48">
        <f t="shared" ca="1" si="363"/>
        <v>8.4984999999999999</v>
      </c>
      <c r="I680" s="48">
        <f t="shared" ca="1" si="363"/>
        <v>6.8807000000000009</v>
      </c>
      <c r="J680" s="48">
        <f t="shared" ca="1" si="363"/>
        <v>8.8651</v>
      </c>
      <c r="K680" s="48">
        <f t="shared" ca="1" si="363"/>
        <v>7.6567000000000007</v>
      </c>
      <c r="L680" s="48">
        <f t="shared" ca="1" si="363"/>
        <v>7.6157000000000004</v>
      </c>
      <c r="M680" s="48">
        <f t="shared" ca="1" si="363"/>
        <v>8.5594999999999999</v>
      </c>
      <c r="N680" s="48">
        <f t="shared" ca="1" si="363"/>
        <v>13.439300000000001</v>
      </c>
      <c r="P680" s="26">
        <f t="shared" ca="1" si="340"/>
        <v>1.3380692739390623</v>
      </c>
      <c r="Q680" s="26">
        <f t="shared" ca="1" si="341"/>
        <v>3.2243585944804369</v>
      </c>
      <c r="R680" s="26">
        <f t="shared" ca="1" si="342"/>
        <v>4.5125456647591182</v>
      </c>
      <c r="S680" s="26">
        <f t="shared" ca="1" si="343"/>
        <v>4.6310131205592349</v>
      </c>
      <c r="T680" s="26">
        <f t="shared" ca="1" si="344"/>
        <v>5.6464826758921349</v>
      </c>
      <c r="U680" s="26">
        <f t="shared" ca="1" si="345"/>
        <v>6.9040730303865869</v>
      </c>
      <c r="V680" s="26">
        <f t="shared" ca="1" si="346"/>
        <v>7.719873361500297</v>
      </c>
      <c r="W680" s="26">
        <f t="shared" ca="1" si="347"/>
        <v>8.7603487125808854</v>
      </c>
      <c r="X680" s="26">
        <f t="shared" ca="1" si="348"/>
        <v>14.035113239320701</v>
      </c>
      <c r="Y680" s="26">
        <f t="shared" ca="1" si="349"/>
        <v>30.332861336727532</v>
      </c>
      <c r="Z680" s="28">
        <f t="shared" ca="1" si="335"/>
        <v>-2.6217500000000005E-2</v>
      </c>
      <c r="AA680" s="57">
        <f t="shared" ca="1" si="350"/>
        <v>9.795390000000001E-2</v>
      </c>
      <c r="AB680" s="33">
        <f t="shared" ca="1" si="336"/>
        <v>1.2040100000000026E-2</v>
      </c>
      <c r="AD680" s="28">
        <f t="shared" ca="1" si="351"/>
        <v>0.14785087767873031</v>
      </c>
      <c r="AE680" s="28">
        <f t="shared" ca="1" si="352"/>
        <v>0.1071336427384797</v>
      </c>
      <c r="AF680" s="28">
        <f t="shared" ca="1" si="353"/>
        <v>8.7975162399228687E-2</v>
      </c>
      <c r="AG680" s="28">
        <f t="shared" ca="1" si="354"/>
        <v>8.1566162012065721E-2</v>
      </c>
      <c r="AH680" s="28">
        <f t="shared" ca="1" si="355"/>
        <v>6.6543073179994652E-2</v>
      </c>
      <c r="AI680" s="28">
        <f t="shared" ca="1" si="356"/>
        <v>8.4939315084638756E-2</v>
      </c>
      <c r="AJ680" s="28">
        <f t="shared" ca="1" si="357"/>
        <v>7.3777274622177452E-2</v>
      </c>
      <c r="AK680" s="28">
        <f t="shared" ca="1" si="358"/>
        <v>7.3396361876319247E-2</v>
      </c>
      <c r="AL680" s="28">
        <f t="shared" ca="1" si="359"/>
        <v>8.2128223779942458E-2</v>
      </c>
      <c r="AM680" s="28">
        <f t="shared" ca="1" si="360"/>
        <v>0.12609770611378188</v>
      </c>
      <c r="AN680" s="28">
        <f t="shared" ca="1" si="337"/>
        <v>-2.3379295261742816E-2</v>
      </c>
      <c r="AO680" s="28">
        <f t="shared" ca="1" si="361"/>
        <v>9.3448356777875163E-2</v>
      </c>
      <c r="AP680" s="33">
        <f t="shared" ca="1" si="338"/>
        <v>1.0664608168987011E-2</v>
      </c>
      <c r="AQ680" s="54"/>
      <c r="AR680" s="53"/>
      <c r="AS680" s="53"/>
      <c r="AT680" s="53"/>
      <c r="AU680" s="53"/>
    </row>
    <row r="681" spans="1:51" ht="15" customHeight="1" x14ac:dyDescent="0.25">
      <c r="A681" s="31">
        <f t="shared" ca="1" si="332"/>
        <v>30348</v>
      </c>
      <c r="B681" s="32">
        <f t="shared" ca="1" si="333"/>
        <v>1983</v>
      </c>
      <c r="C681" s="32">
        <f t="shared" ca="1" si="334"/>
        <v>2</v>
      </c>
      <c r="D681" s="48">
        <f>RAWDATA!A683</f>
        <v>198302</v>
      </c>
      <c r="E681" s="48">
        <f t="shared" ca="1" si="362"/>
        <v>2.2537000000000003</v>
      </c>
      <c r="F681" s="48">
        <f t="shared" ca="1" si="363"/>
        <v>5.3361000000000001</v>
      </c>
      <c r="G681" s="48">
        <f t="shared" ca="1" si="363"/>
        <v>5.2555000000000005</v>
      </c>
      <c r="H681" s="48">
        <f t="shared" ca="1" si="363"/>
        <v>6.1798000000000002</v>
      </c>
      <c r="I681" s="48">
        <f t="shared" ca="1" si="363"/>
        <v>6.8720999999999997</v>
      </c>
      <c r="J681" s="48">
        <f t="shared" ca="1" si="363"/>
        <v>5.9563000000000006</v>
      </c>
      <c r="K681" s="48">
        <f t="shared" ca="1" si="363"/>
        <v>6.247300000000001</v>
      </c>
      <c r="L681" s="48">
        <f t="shared" ca="1" si="363"/>
        <v>6.2782999999999998</v>
      </c>
      <c r="M681" s="48">
        <f t="shared" ca="1" si="363"/>
        <v>6.9731000000000005</v>
      </c>
      <c r="N681" s="48">
        <f t="shared" ca="1" si="363"/>
        <v>7.8844000000000012</v>
      </c>
      <c r="P681" s="26">
        <f t="shared" ca="1" si="340"/>
        <v>1.3682253411658269</v>
      </c>
      <c r="Q681" s="26">
        <f t="shared" ca="1" si="341"/>
        <v>3.3964135934405073</v>
      </c>
      <c r="R681" s="26">
        <f t="shared" ca="1" si="342"/>
        <v>4.7497025021705337</v>
      </c>
      <c r="S681" s="26">
        <f t="shared" ca="1" si="343"/>
        <v>4.9172004693835545</v>
      </c>
      <c r="T681" s="26">
        <f t="shared" ca="1" si="344"/>
        <v>6.0345146118621189</v>
      </c>
      <c r="U681" s="26">
        <f t="shared" ca="1" si="345"/>
        <v>7.3153003322955037</v>
      </c>
      <c r="V681" s="26">
        <f t="shared" ca="1" si="346"/>
        <v>8.2021570100133054</v>
      </c>
      <c r="W681" s="26">
        <f t="shared" ca="1" si="347"/>
        <v>9.3103496858028514</v>
      </c>
      <c r="X681" s="26">
        <f t="shared" ca="1" si="348"/>
        <v>15.013795720611773</v>
      </c>
      <c r="Y681" s="26">
        <f t="shared" ca="1" si="349"/>
        <v>32.724425455960478</v>
      </c>
      <c r="Z681" s="28">
        <f t="shared" ca="1" si="335"/>
        <v>3.633849999999994E-2</v>
      </c>
      <c r="AA681" s="57">
        <f t="shared" ca="1" si="350"/>
        <v>5.9236600000000007E-2</v>
      </c>
      <c r="AB681" s="33">
        <f t="shared" ca="1" si="336"/>
        <v>1.5050899999999943E-2</v>
      </c>
      <c r="AD681" s="28">
        <f t="shared" ca="1" si="351"/>
        <v>2.2286794099199734E-2</v>
      </c>
      <c r="AE681" s="28">
        <f t="shared" ca="1" si="352"/>
        <v>5.1986004408555171E-2</v>
      </c>
      <c r="AF681" s="28">
        <f t="shared" ca="1" si="353"/>
        <v>5.1220541741140845E-2</v>
      </c>
      <c r="AG681" s="28">
        <f t="shared" ca="1" si="354"/>
        <v>5.9963697571762953E-2</v>
      </c>
      <c r="AH681" s="28">
        <f t="shared" ca="1" si="355"/>
        <v>6.6462606397761692E-2</v>
      </c>
      <c r="AI681" s="28">
        <f t="shared" ca="1" si="356"/>
        <v>5.7856558968803734E-2</v>
      </c>
      <c r="AJ681" s="28">
        <f t="shared" ca="1" si="357"/>
        <v>6.0599209728844597E-2</v>
      </c>
      <c r="AK681" s="28">
        <f t="shared" ca="1" si="358"/>
        <v>6.0890939291964152E-2</v>
      </c>
      <c r="AL681" s="28">
        <f t="shared" ca="1" si="359"/>
        <v>6.7407214997908568E-2</v>
      </c>
      <c r="AM681" s="28">
        <f t="shared" ca="1" si="360"/>
        <v>7.5890097510292701E-2</v>
      </c>
      <c r="AN681" s="28">
        <f t="shared" ca="1" si="337"/>
        <v>3.451225700022318E-2</v>
      </c>
      <c r="AO681" s="28">
        <f t="shared" ca="1" si="361"/>
        <v>5.7548459984282478E-2</v>
      </c>
      <c r="AP681" s="33">
        <f t="shared" ca="1" si="338"/>
        <v>1.4100196269818156E-2</v>
      </c>
      <c r="AQ681" s="54"/>
      <c r="AR681" s="53"/>
      <c r="AS681" s="53"/>
      <c r="AT681" s="53"/>
      <c r="AU681" s="53"/>
    </row>
    <row r="682" spans="1:51" ht="15" customHeight="1" x14ac:dyDescent="0.25">
      <c r="A682" s="31">
        <f t="shared" ca="1" si="332"/>
        <v>30376</v>
      </c>
      <c r="B682" s="32">
        <f t="shared" ca="1" si="333"/>
        <v>1983</v>
      </c>
      <c r="C682" s="32">
        <f t="shared" ca="1" si="334"/>
        <v>3</v>
      </c>
      <c r="D682" s="48">
        <f>RAWDATA!A684</f>
        <v>198303</v>
      </c>
      <c r="E682" s="48">
        <f t="shared" ca="1" si="362"/>
        <v>4.0385</v>
      </c>
      <c r="F682" s="48">
        <f t="shared" ca="1" si="363"/>
        <v>4.6635</v>
      </c>
      <c r="G682" s="48">
        <f t="shared" ca="1" si="363"/>
        <v>4.9314999999999998</v>
      </c>
      <c r="H682" s="48">
        <f t="shared" ca="1" si="363"/>
        <v>5.9956000000000014</v>
      </c>
      <c r="I682" s="48">
        <f t="shared" ca="1" si="363"/>
        <v>5.2986000000000004</v>
      </c>
      <c r="J682" s="48">
        <f t="shared" ca="1" si="363"/>
        <v>4.9748000000000001</v>
      </c>
      <c r="K682" s="48">
        <f t="shared" ca="1" si="363"/>
        <v>5.8188000000000004</v>
      </c>
      <c r="L682" s="48">
        <f t="shared" ca="1" si="363"/>
        <v>5.7118000000000002</v>
      </c>
      <c r="M682" s="48">
        <f t="shared" ca="1" si="363"/>
        <v>5.5721000000000007</v>
      </c>
      <c r="N682" s="48">
        <f t="shared" ca="1" si="363"/>
        <v>5.9222000000000001</v>
      </c>
      <c r="P682" s="26">
        <f t="shared" ca="1" si="340"/>
        <v>1.4234811215688088</v>
      </c>
      <c r="Q682" s="26">
        <f t="shared" ca="1" si="341"/>
        <v>3.5548053413706051</v>
      </c>
      <c r="R682" s="26">
        <f t="shared" ca="1" si="342"/>
        <v>4.9839340810650734</v>
      </c>
      <c r="S682" s="26">
        <f t="shared" ca="1" si="343"/>
        <v>5.2120161407259156</v>
      </c>
      <c r="T682" s="26">
        <f t="shared" ca="1" si="344"/>
        <v>6.3542594030862452</v>
      </c>
      <c r="U682" s="26">
        <f t="shared" ca="1" si="345"/>
        <v>7.6792218932265399</v>
      </c>
      <c r="V682" s="26">
        <f t="shared" ca="1" si="346"/>
        <v>8.6794241221119588</v>
      </c>
      <c r="W682" s="26">
        <f t="shared" ca="1" si="347"/>
        <v>9.8421382391565384</v>
      </c>
      <c r="X682" s="26">
        <f t="shared" ca="1" si="348"/>
        <v>15.850379431959981</v>
      </c>
      <c r="Y682" s="26">
        <f t="shared" ca="1" si="349"/>
        <v>34.662431380313372</v>
      </c>
      <c r="Z682" s="28">
        <f t="shared" ca="1" si="335"/>
        <v>1.3961500000000071E-2</v>
      </c>
      <c r="AA682" s="57">
        <f t="shared" ca="1" si="350"/>
        <v>5.2927399999999999E-2</v>
      </c>
      <c r="AB682" s="33">
        <f t="shared" ca="1" si="336"/>
        <v>4.5441000000000092E-3</v>
      </c>
      <c r="AD682" s="28">
        <f t="shared" ca="1" si="351"/>
        <v>3.9590836956707141E-2</v>
      </c>
      <c r="AE682" s="28">
        <f t="shared" ca="1" si="352"/>
        <v>4.5580256017297226E-2</v>
      </c>
      <c r="AF682" s="28">
        <f t="shared" ca="1" si="353"/>
        <v>4.8137570324000921E-2</v>
      </c>
      <c r="AG682" s="28">
        <f t="shared" ca="1" si="354"/>
        <v>5.8227397828473228E-2</v>
      </c>
      <c r="AH682" s="28">
        <f t="shared" ca="1" si="355"/>
        <v>5.1629937716825842E-2</v>
      </c>
      <c r="AI682" s="28">
        <f t="shared" ca="1" si="356"/>
        <v>4.8550135364823083E-2</v>
      </c>
      <c r="AJ682" s="28">
        <f t="shared" ca="1" si="357"/>
        <v>5.6558011412255783E-2</v>
      </c>
      <c r="AK682" s="28">
        <f t="shared" ca="1" si="358"/>
        <v>5.5546337364850262E-2</v>
      </c>
      <c r="AL682" s="28">
        <f t="shared" ca="1" si="359"/>
        <v>5.4223945830445444E-2</v>
      </c>
      <c r="AM682" s="28">
        <f t="shared" ca="1" si="360"/>
        <v>5.7534676377654435E-2</v>
      </c>
      <c r="AN682" s="28">
        <f t="shared" ca="1" si="337"/>
        <v>1.3293764617047753E-2</v>
      </c>
      <c r="AO682" s="28">
        <f t="shared" ca="1" si="361"/>
        <v>5.1574284906016864E-2</v>
      </c>
      <c r="AP682" s="33">
        <f t="shared" ca="1" si="338"/>
        <v>4.3050261980330726E-3</v>
      </c>
      <c r="AQ682" s="54"/>
      <c r="AR682" s="53"/>
      <c r="AS682" s="53"/>
      <c r="AT682" s="53"/>
      <c r="AU682" s="53"/>
    </row>
    <row r="683" spans="1:51" ht="15" customHeight="1" x14ac:dyDescent="0.25">
      <c r="A683" s="31">
        <f t="shared" ca="1" si="332"/>
        <v>30407</v>
      </c>
      <c r="B683" s="32">
        <f t="shared" ca="1" si="333"/>
        <v>1983</v>
      </c>
      <c r="C683" s="32">
        <f t="shared" ca="1" si="334"/>
        <v>4</v>
      </c>
      <c r="D683" s="48">
        <f>RAWDATA!A685</f>
        <v>198304</v>
      </c>
      <c r="E683" s="48">
        <f t="shared" ca="1" si="362"/>
        <v>7.9564000000000004</v>
      </c>
      <c r="F683" s="48">
        <f t="shared" ca="1" si="363"/>
        <v>7.6245000000000012</v>
      </c>
      <c r="G683" s="48">
        <f t="shared" ca="1" si="363"/>
        <v>7.3170999999999999</v>
      </c>
      <c r="H683" s="48">
        <f t="shared" ca="1" si="363"/>
        <v>7.0942999999999996</v>
      </c>
      <c r="I683" s="48">
        <f t="shared" ca="1" si="363"/>
        <v>7.8065999999999995</v>
      </c>
      <c r="J683" s="48">
        <f t="shared" ca="1" si="363"/>
        <v>8.0286000000000008</v>
      </c>
      <c r="K683" s="48">
        <f t="shared" ca="1" si="363"/>
        <v>7.7873000000000001</v>
      </c>
      <c r="L683" s="48">
        <f t="shared" ca="1" si="363"/>
        <v>7.5139000000000005</v>
      </c>
      <c r="M683" s="48">
        <f t="shared" ca="1" si="363"/>
        <v>7.4824000000000002</v>
      </c>
      <c r="N683" s="48">
        <f t="shared" ca="1" si="363"/>
        <v>9.7692000000000014</v>
      </c>
      <c r="P683" s="26">
        <f t="shared" ca="1" si="340"/>
        <v>1.5367389735253094</v>
      </c>
      <c r="Q683" s="26">
        <f t="shared" ca="1" si="341"/>
        <v>3.8258414746234073</v>
      </c>
      <c r="R683" s="26">
        <f t="shared" ca="1" si="342"/>
        <v>5.3486135217106865</v>
      </c>
      <c r="S683" s="26">
        <f t="shared" ca="1" si="343"/>
        <v>5.5817722017974338</v>
      </c>
      <c r="T683" s="26">
        <f t="shared" ca="1" si="344"/>
        <v>6.8503110176475754</v>
      </c>
      <c r="U683" s="26">
        <f t="shared" ca="1" si="345"/>
        <v>8.2957559021461265</v>
      </c>
      <c r="V683" s="26">
        <f t="shared" ca="1" si="346"/>
        <v>9.3553169167731838</v>
      </c>
      <c r="W683" s="26">
        <f t="shared" ca="1" si="347"/>
        <v>10.581666664308521</v>
      </c>
      <c r="X683" s="26">
        <f t="shared" ca="1" si="348"/>
        <v>17.036368222576954</v>
      </c>
      <c r="Y683" s="26">
        <f t="shared" ca="1" si="349"/>
        <v>38.048673626718951</v>
      </c>
      <c r="Z683" s="28">
        <f t="shared" ca="1" si="335"/>
        <v>8.3535000000000137E-3</v>
      </c>
      <c r="AA683" s="57">
        <f t="shared" ca="1" si="350"/>
        <v>7.8380300000000014E-2</v>
      </c>
      <c r="AB683" s="33">
        <f t="shared" ca="1" si="336"/>
        <v>7.877700000000043E-3</v>
      </c>
      <c r="AD683" s="28">
        <f t="shared" ca="1" si="351"/>
        <v>7.6557255922146322E-2</v>
      </c>
      <c r="AE683" s="28">
        <f t="shared" ca="1" si="352"/>
        <v>7.3478130988268706E-2</v>
      </c>
      <c r="AF683" s="28">
        <f t="shared" ca="1" si="353"/>
        <v>7.0617817213922199E-2</v>
      </c>
      <c r="AG683" s="28">
        <f t="shared" ca="1" si="354"/>
        <v>6.8539568760793257E-2</v>
      </c>
      <c r="AH683" s="28">
        <f t="shared" ca="1" si="355"/>
        <v>7.5168695102458716E-2</v>
      </c>
      <c r="AI683" s="28">
        <f t="shared" ca="1" si="356"/>
        <v>7.7225820893689123E-2</v>
      </c>
      <c r="AJ683" s="28">
        <f t="shared" ca="1" si="357"/>
        <v>7.498965478590483E-2</v>
      </c>
      <c r="AK683" s="28">
        <f t="shared" ca="1" si="358"/>
        <v>7.2449955546382408E-2</v>
      </c>
      <c r="AL683" s="28">
        <f t="shared" ca="1" si="359"/>
        <v>7.2156927245659058E-2</v>
      </c>
      <c r="AM683" s="28">
        <f t="shared" ca="1" si="360"/>
        <v>9.3209793718829953E-2</v>
      </c>
      <c r="AN683" s="28">
        <f t="shared" ca="1" si="337"/>
        <v>7.6656670270369986E-3</v>
      </c>
      <c r="AO683" s="28">
        <f t="shared" ca="1" si="361"/>
        <v>7.5460193204892931E-2</v>
      </c>
      <c r="AP683" s="33">
        <f t="shared" ca="1" si="338"/>
        <v>7.2231672773515748E-3</v>
      </c>
      <c r="AQ683" s="54"/>
      <c r="AR683" s="53"/>
      <c r="AS683" s="53"/>
      <c r="AT683" s="53"/>
      <c r="AU683" s="53"/>
    </row>
    <row r="684" spans="1:51" ht="15" customHeight="1" x14ac:dyDescent="0.25">
      <c r="A684" s="31">
        <f t="shared" ca="1" si="332"/>
        <v>30437</v>
      </c>
      <c r="B684" s="32">
        <f t="shared" ca="1" si="333"/>
        <v>1983</v>
      </c>
      <c r="C684" s="32">
        <f t="shared" ca="1" si="334"/>
        <v>5</v>
      </c>
      <c r="D684" s="48">
        <f>RAWDATA!A686</f>
        <v>198305</v>
      </c>
      <c r="E684" s="48">
        <f t="shared" ca="1" si="362"/>
        <v>11.830100000000002</v>
      </c>
      <c r="F684" s="48">
        <f t="shared" ca="1" si="363"/>
        <v>8.7213999999999992</v>
      </c>
      <c r="G684" s="48">
        <f t="shared" ca="1" si="363"/>
        <v>8.1432000000000002</v>
      </c>
      <c r="H684" s="48">
        <f t="shared" ca="1" si="363"/>
        <v>7.3832000000000004</v>
      </c>
      <c r="I684" s="48">
        <f t="shared" ca="1" si="363"/>
        <v>7.3153000000000006</v>
      </c>
      <c r="J684" s="48">
        <f t="shared" ca="1" si="363"/>
        <v>6.8803000000000001</v>
      </c>
      <c r="K684" s="48">
        <f t="shared" ca="1" si="363"/>
        <v>7.7359000000000009</v>
      </c>
      <c r="L684" s="48">
        <f t="shared" ca="1" si="363"/>
        <v>7.5417000000000005</v>
      </c>
      <c r="M684" s="48">
        <f t="shared" ca="1" si="363"/>
        <v>8.1416000000000004</v>
      </c>
      <c r="N684" s="48">
        <f t="shared" ca="1" si="363"/>
        <v>11.315200000000001</v>
      </c>
      <c r="P684" s="26">
        <f t="shared" ca="1" si="340"/>
        <v>1.7185367308323269</v>
      </c>
      <c r="Q684" s="26">
        <f t="shared" ca="1" si="341"/>
        <v>4.1595084129912125</v>
      </c>
      <c r="R684" s="26">
        <f t="shared" ca="1" si="342"/>
        <v>5.7841618180106309</v>
      </c>
      <c r="S684" s="26">
        <f t="shared" ca="1" si="343"/>
        <v>5.9938856070005411</v>
      </c>
      <c r="T684" s="26">
        <f t="shared" ca="1" si="344"/>
        <v>7.3514318195215491</v>
      </c>
      <c r="U684" s="26">
        <f t="shared" ca="1" si="345"/>
        <v>8.8665287954814858</v>
      </c>
      <c r="V684" s="26">
        <f t="shared" ca="1" si="346"/>
        <v>10.07903487813784</v>
      </c>
      <c r="W684" s="26">
        <f t="shared" ca="1" si="347"/>
        <v>11.379704219130678</v>
      </c>
      <c r="X684" s="26">
        <f t="shared" ca="1" si="348"/>
        <v>18.423401177786278</v>
      </c>
      <c r="Y684" s="26">
        <f t="shared" ca="1" si="349"/>
        <v>42.353957144929453</v>
      </c>
      <c r="Z684" s="28">
        <f t="shared" ca="1" si="335"/>
        <v>-5.47350000000002E-3</v>
      </c>
      <c r="AA684" s="57">
        <f t="shared" ca="1" si="350"/>
        <v>8.5007899999999997E-2</v>
      </c>
      <c r="AB684" s="33">
        <f t="shared" ca="1" si="336"/>
        <v>1.2276099999999929E-2</v>
      </c>
      <c r="AD684" s="28">
        <f t="shared" ca="1" si="351"/>
        <v>0.1118105692660384</v>
      </c>
      <c r="AE684" s="28">
        <f t="shared" ca="1" si="352"/>
        <v>8.3618460887413593E-2</v>
      </c>
      <c r="AF684" s="28">
        <f t="shared" ca="1" si="353"/>
        <v>7.8286088798529552E-2</v>
      </c>
      <c r="AG684" s="28">
        <f t="shared" ca="1" si="354"/>
        <v>7.1233559270066513E-2</v>
      </c>
      <c r="AH684" s="28">
        <f t="shared" ca="1" si="355"/>
        <v>7.0601044350178888E-2</v>
      </c>
      <c r="AI684" s="28">
        <f t="shared" ca="1" si="356"/>
        <v>6.6539330682532427E-2</v>
      </c>
      <c r="AJ684" s="28">
        <f t="shared" ca="1" si="357"/>
        <v>7.4512675964371847E-2</v>
      </c>
      <c r="AK684" s="28">
        <f t="shared" ca="1" si="358"/>
        <v>7.2708493339909766E-2</v>
      </c>
      <c r="AL684" s="28">
        <f t="shared" ca="1" si="359"/>
        <v>7.8271293491600613E-2</v>
      </c>
      <c r="AM684" s="28">
        <f t="shared" ca="1" si="360"/>
        <v>0.10719563080355096</v>
      </c>
      <c r="AN684" s="28">
        <f t="shared" ca="1" si="337"/>
        <v>-4.9810529291502009E-3</v>
      </c>
      <c r="AO684" s="28">
        <f t="shared" ca="1" si="361"/>
        <v>8.1587268071906457E-2</v>
      </c>
      <c r="AP684" s="33">
        <f t="shared" ca="1" si="338"/>
        <v>1.114619407566933E-2</v>
      </c>
      <c r="AQ684" s="54"/>
      <c r="AR684" s="53"/>
      <c r="AS684" s="53"/>
      <c r="AT684" s="53"/>
      <c r="AU684" s="53"/>
    </row>
    <row r="685" spans="1:51" ht="15" customHeight="1" x14ac:dyDescent="0.25">
      <c r="A685" s="31">
        <f t="shared" ca="1" si="332"/>
        <v>30468</v>
      </c>
      <c r="B685" s="32">
        <f t="shared" ca="1" si="333"/>
        <v>1983</v>
      </c>
      <c r="C685" s="32">
        <f t="shared" ca="1" si="334"/>
        <v>6</v>
      </c>
      <c r="D685" s="48">
        <f>RAWDATA!A687</f>
        <v>198306</v>
      </c>
      <c r="E685" s="48">
        <f t="shared" ca="1" si="362"/>
        <v>4.5651999999999999</v>
      </c>
      <c r="F685" s="48">
        <f t="shared" ca="1" si="363"/>
        <v>5.0167000000000002</v>
      </c>
      <c r="G685" s="48">
        <f t="shared" ca="1" si="363"/>
        <v>4.5647000000000002</v>
      </c>
      <c r="H685" s="48">
        <f t="shared" ca="1" si="363"/>
        <v>5.4378000000000002</v>
      </c>
      <c r="I685" s="48">
        <f t="shared" ca="1" si="363"/>
        <v>4.6325000000000003</v>
      </c>
      <c r="J685" s="48">
        <f t="shared" ca="1" si="363"/>
        <v>4.5007000000000001</v>
      </c>
      <c r="K685" s="48">
        <f t="shared" ca="1" si="363"/>
        <v>4.4000000000000004</v>
      </c>
      <c r="L685" s="48">
        <f t="shared" ca="1" si="363"/>
        <v>3.9028</v>
      </c>
      <c r="M685" s="48">
        <f t="shared" ca="1" si="363"/>
        <v>4.4104000000000001</v>
      </c>
      <c r="N685" s="48">
        <f t="shared" ca="1" si="363"/>
        <v>6.3625000000000007</v>
      </c>
      <c r="P685" s="26">
        <f t="shared" ca="1" si="340"/>
        <v>1.7969913696682844</v>
      </c>
      <c r="Q685" s="26">
        <f t="shared" ca="1" si="341"/>
        <v>4.3681784715457432</v>
      </c>
      <c r="R685" s="26">
        <f t="shared" ca="1" si="342"/>
        <v>6.0481914525173623</v>
      </c>
      <c r="S685" s="26">
        <f t="shared" ca="1" si="343"/>
        <v>6.3198211185380169</v>
      </c>
      <c r="T685" s="26">
        <f t="shared" ca="1" si="344"/>
        <v>7.6919868985608844</v>
      </c>
      <c r="U685" s="26">
        <f t="shared" ca="1" si="345"/>
        <v>9.2655846569797209</v>
      </c>
      <c r="V685" s="26">
        <f t="shared" ca="1" si="346"/>
        <v>10.522512412775905</v>
      </c>
      <c r="W685" s="26">
        <f t="shared" ca="1" si="347"/>
        <v>11.82383131539491</v>
      </c>
      <c r="X685" s="26">
        <f t="shared" ca="1" si="348"/>
        <v>19.235946863331364</v>
      </c>
      <c r="Y685" s="26">
        <f t="shared" ca="1" si="349"/>
        <v>45.048727668275589</v>
      </c>
      <c r="Z685" s="28">
        <f t="shared" ca="1" si="335"/>
        <v>5.9549999999999326E-3</v>
      </c>
      <c r="AA685" s="57">
        <f t="shared" ca="1" si="350"/>
        <v>4.7793299999999997E-2</v>
      </c>
      <c r="AB685" s="33">
        <f t="shared" ca="1" si="336"/>
        <v>6.0711999999999849E-3</v>
      </c>
      <c r="AD685" s="28">
        <f t="shared" ca="1" si="351"/>
        <v>4.4640614302440366E-2</v>
      </c>
      <c r="AE685" s="28">
        <f t="shared" ca="1" si="352"/>
        <v>4.8949199141748063E-2</v>
      </c>
      <c r="AF685" s="28">
        <f t="shared" ca="1" si="353"/>
        <v>4.4635832585430947E-2</v>
      </c>
      <c r="AG685" s="28">
        <f t="shared" ca="1" si="354"/>
        <v>5.29510196015405E-2</v>
      </c>
      <c r="AH685" s="28">
        <f t="shared" ca="1" si="355"/>
        <v>4.5284024840144314E-2</v>
      </c>
      <c r="AI685" s="28">
        <f t="shared" ca="1" si="356"/>
        <v>4.4023583958932362E-2</v>
      </c>
      <c r="AJ685" s="28">
        <f t="shared" ca="1" si="357"/>
        <v>4.3059489460447013E-2</v>
      </c>
      <c r="AK685" s="28">
        <f t="shared" ca="1" si="358"/>
        <v>3.8285660743385803E-2</v>
      </c>
      <c r="AL685" s="28">
        <f t="shared" ca="1" si="359"/>
        <v>4.3159101357254717E-2</v>
      </c>
      <c r="AM685" s="28">
        <f t="shared" ca="1" si="360"/>
        <v>6.1682885187584392E-2</v>
      </c>
      <c r="AN685" s="28">
        <f t="shared" ca="1" si="337"/>
        <v>5.6260865503253432E-3</v>
      </c>
      <c r="AO685" s="28">
        <f t="shared" ca="1" si="361"/>
        <v>4.6686333621471475E-2</v>
      </c>
      <c r="AP685" s="33">
        <f t="shared" ca="1" si="338"/>
        <v>5.7346596509480832E-3</v>
      </c>
      <c r="AQ685" s="54"/>
      <c r="AR685" s="53"/>
      <c r="AS685" s="53"/>
      <c r="AT685" s="53"/>
      <c r="AU685" s="53"/>
    </row>
    <row r="686" spans="1:51" ht="15" customHeight="1" x14ac:dyDescent="0.25">
      <c r="A686" s="31">
        <f t="shared" ca="1" si="332"/>
        <v>30498</v>
      </c>
      <c r="B686" s="32">
        <f t="shared" ca="1" si="333"/>
        <v>1983</v>
      </c>
      <c r="C686" s="32">
        <f t="shared" ca="1" si="334"/>
        <v>7</v>
      </c>
      <c r="D686" s="48">
        <f>RAWDATA!A688</f>
        <v>198307</v>
      </c>
      <c r="E686" s="48">
        <f t="shared" ca="1" si="362"/>
        <v>-3.1665999999999999</v>
      </c>
      <c r="F686" s="48">
        <f t="shared" ca="1" si="363"/>
        <v>-2.7094</v>
      </c>
      <c r="G686" s="48">
        <f t="shared" ca="1" si="363"/>
        <v>-1.9487000000000001</v>
      </c>
      <c r="H686" s="48">
        <f t="shared" ca="1" si="363"/>
        <v>-1.7347000000000001</v>
      </c>
      <c r="I686" s="48">
        <f t="shared" ca="1" si="363"/>
        <v>-1.0827</v>
      </c>
      <c r="J686" s="48">
        <f t="shared" ca="1" si="363"/>
        <v>-0.72440000000000004</v>
      </c>
      <c r="K686" s="48">
        <f t="shared" ca="1" si="363"/>
        <v>-6.2299999999999967E-2</v>
      </c>
      <c r="L686" s="48">
        <f t="shared" ca="1" si="363"/>
        <v>-0.46210000000000001</v>
      </c>
      <c r="M686" s="48">
        <f t="shared" ca="1" si="363"/>
        <v>-1.3193000000000001</v>
      </c>
      <c r="N686" s="48">
        <f t="shared" ca="1" si="363"/>
        <v>-1.3642000000000003</v>
      </c>
      <c r="P686" s="26">
        <f t="shared" ca="1" si="340"/>
        <v>1.7400878409563685</v>
      </c>
      <c r="Q686" s="26">
        <f t="shared" ca="1" si="341"/>
        <v>4.2498270440376835</v>
      </c>
      <c r="R686" s="26">
        <f t="shared" ca="1" si="342"/>
        <v>5.9303303456821563</v>
      </c>
      <c r="S686" s="26">
        <f t="shared" ca="1" si="343"/>
        <v>6.2101911815947375</v>
      </c>
      <c r="T686" s="26">
        <f t="shared" ca="1" si="344"/>
        <v>7.6087057564101652</v>
      </c>
      <c r="U686" s="26">
        <f t="shared" ca="1" si="345"/>
        <v>9.1984647617245603</v>
      </c>
      <c r="V686" s="26">
        <f t="shared" ca="1" si="346"/>
        <v>10.515956887542744</v>
      </c>
      <c r="W686" s="26">
        <f t="shared" ca="1" si="347"/>
        <v>11.769193390886471</v>
      </c>
      <c r="X686" s="26">
        <f t="shared" ca="1" si="348"/>
        <v>18.982167016363434</v>
      </c>
      <c r="Y686" s="26">
        <f t="shared" ca="1" si="349"/>
        <v>44.434172925424974</v>
      </c>
      <c r="Z686" s="28">
        <f t="shared" ca="1" si="335"/>
        <v>1.5962499999999991E-2</v>
      </c>
      <c r="AA686" s="57">
        <f t="shared" ca="1" si="350"/>
        <v>-1.4574399999999998E-2</v>
      </c>
      <c r="AB686" s="33">
        <f t="shared" ca="1" si="336"/>
        <v>1.1569000000000267E-3</v>
      </c>
      <c r="AD686" s="28">
        <f t="shared" ca="1" si="351"/>
        <v>-3.217820989631387E-2</v>
      </c>
      <c r="AE686" s="28">
        <f t="shared" ca="1" si="352"/>
        <v>-2.7467809890570218E-2</v>
      </c>
      <c r="AF686" s="28">
        <f t="shared" ca="1" si="353"/>
        <v>-1.9679374892069373E-2</v>
      </c>
      <c r="AG686" s="28">
        <f t="shared" ca="1" si="354"/>
        <v>-1.7499222171790053E-2</v>
      </c>
      <c r="AH686" s="28">
        <f t="shared" ca="1" si="355"/>
        <v>-1.0886038491048897E-2</v>
      </c>
      <c r="AI686" s="28">
        <f t="shared" ca="1" si="356"/>
        <v>-7.2703651713617494E-3</v>
      </c>
      <c r="AJ686" s="28">
        <f t="shared" ca="1" si="357"/>
        <v>-6.2319414513928675E-4</v>
      </c>
      <c r="AK686" s="28">
        <f t="shared" ca="1" si="358"/>
        <v>-4.6317098266425464E-3</v>
      </c>
      <c r="AL686" s="28">
        <f t="shared" ca="1" si="359"/>
        <v>-1.328080071610001E-2</v>
      </c>
      <c r="AM686" s="28">
        <f t="shared" ca="1" si="360"/>
        <v>-1.3735907113942796E-2</v>
      </c>
      <c r="AN686" s="28">
        <f t="shared" ca="1" si="337"/>
        <v>1.631465597842064E-2</v>
      </c>
      <c r="AO686" s="28">
        <f t="shared" ca="1" si="361"/>
        <v>-1.4681649911983334E-2</v>
      </c>
      <c r="AP686" s="33">
        <f t="shared" ca="1" si="338"/>
        <v>1.173295996961931E-3</v>
      </c>
      <c r="AQ686" s="54"/>
      <c r="AR686" s="53"/>
      <c r="AS686" s="53"/>
      <c r="AT686" s="53"/>
      <c r="AU686" s="53"/>
    </row>
    <row r="687" spans="1:51" ht="15" customHeight="1" x14ac:dyDescent="0.25">
      <c r="A687" s="31">
        <f t="shared" ca="1" si="332"/>
        <v>30529</v>
      </c>
      <c r="B687" s="32">
        <f t="shared" ca="1" si="333"/>
        <v>1983</v>
      </c>
      <c r="C687" s="32">
        <f t="shared" ca="1" si="334"/>
        <v>8</v>
      </c>
      <c r="D687" s="48">
        <f>RAWDATA!A689</f>
        <v>198308</v>
      </c>
      <c r="E687" s="48">
        <f t="shared" ca="1" si="362"/>
        <v>-4.3616000000000001</v>
      </c>
      <c r="F687" s="48">
        <f t="shared" ca="1" si="363"/>
        <v>-2.3033000000000001</v>
      </c>
      <c r="G687" s="48">
        <f t="shared" ca="1" si="363"/>
        <v>-2.4001000000000001</v>
      </c>
      <c r="H687" s="48">
        <f t="shared" ca="1" si="363"/>
        <v>-2.1127000000000002</v>
      </c>
      <c r="I687" s="48">
        <f t="shared" ca="1" si="363"/>
        <v>-2.6270000000000002</v>
      </c>
      <c r="J687" s="48">
        <f t="shared" ca="1" si="363"/>
        <v>-2.4147000000000003</v>
      </c>
      <c r="K687" s="48">
        <f t="shared" ca="1" si="363"/>
        <v>-2.8288000000000002</v>
      </c>
      <c r="L687" s="48">
        <f t="shared" ca="1" si="363"/>
        <v>-3.0901000000000001</v>
      </c>
      <c r="M687" s="48">
        <f t="shared" ca="1" si="363"/>
        <v>-3.2129000000000003</v>
      </c>
      <c r="N687" s="48">
        <f t="shared" ca="1" si="363"/>
        <v>-3.8602999999999996</v>
      </c>
      <c r="P687" s="26">
        <f t="shared" ca="1" si="340"/>
        <v>1.6641921696852155</v>
      </c>
      <c r="Q687" s="26">
        <f t="shared" ca="1" si="341"/>
        <v>4.1519407777323636</v>
      </c>
      <c r="R687" s="26">
        <f t="shared" ca="1" si="342"/>
        <v>5.7879964870554383</v>
      </c>
      <c r="S687" s="26">
        <f t="shared" ca="1" si="343"/>
        <v>6.0789884725011856</v>
      </c>
      <c r="T687" s="26">
        <f t="shared" ca="1" si="344"/>
        <v>7.4088250561892703</v>
      </c>
      <c r="U687" s="26">
        <f t="shared" ca="1" si="345"/>
        <v>8.9763494331231968</v>
      </c>
      <c r="V687" s="26">
        <f t="shared" ca="1" si="346"/>
        <v>10.218481499107936</v>
      </c>
      <c r="W687" s="26">
        <f t="shared" ca="1" si="347"/>
        <v>11.405513545914689</v>
      </c>
      <c r="X687" s="26">
        <f t="shared" ca="1" si="348"/>
        <v>18.372288972294694</v>
      </c>
      <c r="Y687" s="26">
        <f t="shared" ca="1" si="349"/>
        <v>42.718880547984796</v>
      </c>
      <c r="Z687" s="28">
        <f t="shared" ca="1" si="335"/>
        <v>-2.0414999999999739E-3</v>
      </c>
      <c r="AA687" s="57">
        <f t="shared" ca="1" si="350"/>
        <v>-2.9211500000000005E-2</v>
      </c>
      <c r="AB687" s="33">
        <f t="shared" ca="1" si="336"/>
        <v>-6.1544999999999482E-3</v>
      </c>
      <c r="AD687" s="28">
        <f t="shared" ca="1" si="351"/>
        <v>-4.4595772939829262E-2</v>
      </c>
      <c r="AE687" s="28">
        <f t="shared" ca="1" si="352"/>
        <v>-2.3302404377768683E-2</v>
      </c>
      <c r="AF687" s="28">
        <f t="shared" ca="1" si="353"/>
        <v>-2.4293717159733445E-2</v>
      </c>
      <c r="AG687" s="28">
        <f t="shared" ca="1" si="354"/>
        <v>-2.1353369074915442E-2</v>
      </c>
      <c r="AH687" s="28">
        <f t="shared" ca="1" si="355"/>
        <v>-2.6621221160870283E-2</v>
      </c>
      <c r="AI687" s="28">
        <f t="shared" ca="1" si="356"/>
        <v>-2.444331866668405E-2</v>
      </c>
      <c r="AJ687" s="28">
        <f t="shared" ca="1" si="357"/>
        <v>-2.869581472241443E-2</v>
      </c>
      <c r="AK687" s="28">
        <f t="shared" ca="1" si="358"/>
        <v>-3.1388505127419392E-2</v>
      </c>
      <c r="AL687" s="28">
        <f t="shared" ca="1" si="359"/>
        <v>-3.265646504886742E-2</v>
      </c>
      <c r="AM687" s="28">
        <f t="shared" ca="1" si="360"/>
        <v>-3.9367843976489993E-2</v>
      </c>
      <c r="AN687" s="28">
        <f t="shared" ca="1" si="337"/>
        <v>-2.0630658538797336E-3</v>
      </c>
      <c r="AO687" s="28">
        <f t="shared" ca="1" si="361"/>
        <v>-2.9646651100142449E-2</v>
      </c>
      <c r="AP687" s="33">
        <f t="shared" ca="1" si="338"/>
        <v>-6.3655034125362601E-3</v>
      </c>
      <c r="AQ687" s="54"/>
      <c r="AR687" s="53"/>
      <c r="AS687" s="53"/>
      <c r="AT687" s="53"/>
      <c r="AU687" s="53"/>
    </row>
    <row r="688" spans="1:51" ht="15" customHeight="1" x14ac:dyDescent="0.25">
      <c r="A688" s="31">
        <f t="shared" ref="A688:A751" ca="1" si="364">IF(E688="","",DATE(LEFT(D688,4),RIGHT(D688,2),1))</f>
        <v>30560</v>
      </c>
      <c r="B688" s="32">
        <f t="shared" ref="B688:B751" ca="1" si="365">IF(E688="","",YEAR(A688))</f>
        <v>1983</v>
      </c>
      <c r="C688" s="32">
        <f t="shared" ref="C688:C751" ca="1" si="366">IF(E688="","",MONTH(A688))</f>
        <v>9</v>
      </c>
      <c r="D688" s="48">
        <f>RAWDATA!A690</f>
        <v>198309</v>
      </c>
      <c r="E688" s="48">
        <f t="shared" ca="1" si="362"/>
        <v>-1.9115000000000002</v>
      </c>
      <c r="F688" s="48">
        <f t="shared" ca="1" si="363"/>
        <v>0.8055000000000001</v>
      </c>
      <c r="G688" s="48">
        <f t="shared" ca="1" si="363"/>
        <v>1.0371999999999999</v>
      </c>
      <c r="H688" s="48">
        <f t="shared" ca="1" si="363"/>
        <v>1.0595000000000001</v>
      </c>
      <c r="I688" s="48">
        <f t="shared" ca="1" si="363"/>
        <v>1.6653000000000002</v>
      </c>
      <c r="J688" s="48">
        <f t="shared" ca="1" si="363"/>
        <v>1.2360000000000002</v>
      </c>
      <c r="K688" s="48">
        <f t="shared" ca="1" si="363"/>
        <v>1.1240000000000001</v>
      </c>
      <c r="L688" s="48">
        <f t="shared" ca="1" si="363"/>
        <v>1.5388999999999999</v>
      </c>
      <c r="M688" s="48">
        <f t="shared" ca="1" si="363"/>
        <v>1.1489</v>
      </c>
      <c r="N688" s="48">
        <f t="shared" ca="1" si="363"/>
        <v>-0.19349999999999995</v>
      </c>
      <c r="P688" s="26">
        <f t="shared" ca="1" si="340"/>
        <v>1.6323811363616827</v>
      </c>
      <c r="Q688" s="26">
        <f t="shared" ca="1" si="341"/>
        <v>4.1853846606969975</v>
      </c>
      <c r="R688" s="26">
        <f t="shared" ca="1" si="342"/>
        <v>5.8480295866191776</v>
      </c>
      <c r="S688" s="26">
        <f t="shared" ca="1" si="343"/>
        <v>6.1433953553673355</v>
      </c>
      <c r="T688" s="26">
        <f t="shared" ca="1" si="344"/>
        <v>7.5322042198499908</v>
      </c>
      <c r="U688" s="26">
        <f t="shared" ca="1" si="345"/>
        <v>9.0872971121165982</v>
      </c>
      <c r="V688" s="26">
        <f t="shared" ca="1" si="346"/>
        <v>10.333337231157909</v>
      </c>
      <c r="W688" s="26">
        <f t="shared" ca="1" si="347"/>
        <v>11.581032993872771</v>
      </c>
      <c r="X688" s="26">
        <f t="shared" ca="1" si="348"/>
        <v>18.583368200297389</v>
      </c>
      <c r="Y688" s="26">
        <f t="shared" ca="1" si="349"/>
        <v>42.636219514124441</v>
      </c>
      <c r="Z688" s="28">
        <f t="shared" ca="1" si="335"/>
        <v>1.0307000000000011E-2</v>
      </c>
      <c r="AA688" s="57">
        <f t="shared" ca="1" si="350"/>
        <v>7.5103000000000001E-3</v>
      </c>
      <c r="AB688" s="33">
        <f t="shared" ca="1" si="336"/>
        <v>-2.7333000000000244E-3</v>
      </c>
      <c r="AD688" s="28">
        <f t="shared" ca="1" si="351"/>
        <v>-1.9300053607495347E-2</v>
      </c>
      <c r="AE688" s="28">
        <f t="shared" ca="1" si="352"/>
        <v>8.0227316527071019E-3</v>
      </c>
      <c r="AF688" s="28">
        <f t="shared" ca="1" si="353"/>
        <v>1.0318579872857402E-2</v>
      </c>
      <c r="AG688" s="28">
        <f t="shared" ca="1" si="354"/>
        <v>1.0539266307524487E-2</v>
      </c>
      <c r="AH688" s="28">
        <f t="shared" ca="1" si="355"/>
        <v>1.6515859237906907E-2</v>
      </c>
      <c r="AI688" s="28">
        <f t="shared" ca="1" si="356"/>
        <v>1.2284238833219146E-2</v>
      </c>
      <c r="AJ688" s="28">
        <f t="shared" ca="1" si="357"/>
        <v>1.1177300590125167E-2</v>
      </c>
      <c r="AK688" s="28">
        <f t="shared" ca="1" si="358"/>
        <v>1.5271790303283392E-2</v>
      </c>
      <c r="AL688" s="28">
        <f t="shared" ca="1" si="359"/>
        <v>1.1423502628320039E-2</v>
      </c>
      <c r="AM688" s="28">
        <f t="shared" ca="1" si="360"/>
        <v>-1.9368745310354956E-3</v>
      </c>
      <c r="AN688" s="28">
        <f t="shared" ca="1" si="337"/>
        <v>1.0381975026036393E-2</v>
      </c>
      <c r="AO688" s="28">
        <f t="shared" ca="1" si="361"/>
        <v>7.4822381115052785E-3</v>
      </c>
      <c r="AP688" s="33">
        <f t="shared" ca="1" si="338"/>
        <v>-2.7389240628630067E-3</v>
      </c>
      <c r="AQ688" s="54"/>
      <c r="AR688" s="53"/>
      <c r="AS688" s="53"/>
      <c r="AT688" s="53"/>
      <c r="AU688" s="53"/>
    </row>
    <row r="689" spans="1:51" ht="15" customHeight="1" x14ac:dyDescent="0.25">
      <c r="A689" s="31">
        <f t="shared" ca="1" si="364"/>
        <v>30590</v>
      </c>
      <c r="B689" s="32">
        <f t="shared" ca="1" si="365"/>
        <v>1983</v>
      </c>
      <c r="C689" s="32">
        <f t="shared" ca="1" si="366"/>
        <v>10</v>
      </c>
      <c r="D689" s="48">
        <f>RAWDATA!A691</f>
        <v>198310</v>
      </c>
      <c r="E689" s="48">
        <f t="shared" ca="1" si="362"/>
        <v>-7.5410000000000004</v>
      </c>
      <c r="F689" s="48">
        <f t="shared" ca="1" si="363"/>
        <v>-5.3668000000000005</v>
      </c>
      <c r="G689" s="48">
        <f t="shared" ca="1" si="363"/>
        <v>-4.2365000000000004</v>
      </c>
      <c r="H689" s="48">
        <f t="shared" ca="1" si="363"/>
        <v>-4.2369000000000003</v>
      </c>
      <c r="I689" s="48">
        <f t="shared" ca="1" si="363"/>
        <v>-4.8090000000000002</v>
      </c>
      <c r="J689" s="48">
        <f t="shared" ca="1" si="363"/>
        <v>-4.4783999999999997</v>
      </c>
      <c r="K689" s="48">
        <f t="shared" ca="1" si="363"/>
        <v>-3.1728000000000005</v>
      </c>
      <c r="L689" s="48">
        <f t="shared" ca="1" si="363"/>
        <v>-4.8532000000000002</v>
      </c>
      <c r="M689" s="48">
        <f t="shared" ca="1" si="363"/>
        <v>-4.4009</v>
      </c>
      <c r="N689" s="48">
        <f t="shared" ca="1" si="363"/>
        <v>-6.8020999999999994</v>
      </c>
      <c r="P689" s="26">
        <f t="shared" ca="1" si="340"/>
        <v>1.5092832748686482</v>
      </c>
      <c r="Q689" s="26">
        <f t="shared" ca="1" si="341"/>
        <v>3.9607634367267108</v>
      </c>
      <c r="R689" s="26">
        <f t="shared" ca="1" si="342"/>
        <v>5.6002778131820561</v>
      </c>
      <c r="S689" s="26">
        <f t="shared" ca="1" si="343"/>
        <v>5.8831058375557772</v>
      </c>
      <c r="T689" s="26">
        <f t="shared" ca="1" si="344"/>
        <v>7.1699805189174048</v>
      </c>
      <c r="U689" s="26">
        <f t="shared" ca="1" si="345"/>
        <v>8.6803315982475677</v>
      </c>
      <c r="V689" s="26">
        <f t="shared" ca="1" si="346"/>
        <v>10.00548110748773</v>
      </c>
      <c r="W689" s="26">
        <f t="shared" ca="1" si="347"/>
        <v>11.018982300614137</v>
      </c>
      <c r="X689" s="26">
        <f t="shared" ca="1" si="348"/>
        <v>17.765532749170504</v>
      </c>
      <c r="Y689" s="26">
        <f t="shared" ca="1" si="349"/>
        <v>39.736061226554185</v>
      </c>
      <c r="Z689" s="28">
        <f t="shared" ca="1" si="335"/>
        <v>8.5240000000000871E-3</v>
      </c>
      <c r="AA689" s="57">
        <f t="shared" ca="1" si="350"/>
        <v>-4.9897599999999993E-2</v>
      </c>
      <c r="AB689" s="33">
        <f t="shared" ca="1" si="336"/>
        <v>-6.1173999999999326E-3</v>
      </c>
      <c r="AD689" s="28">
        <f t="shared" ca="1" si="351"/>
        <v>-7.8404882974278264E-2</v>
      </c>
      <c r="AE689" s="28">
        <f t="shared" ca="1" si="352"/>
        <v>-5.5161820125080432E-2</v>
      </c>
      <c r="AF689" s="28">
        <f t="shared" ca="1" si="353"/>
        <v>-4.3288575698695597E-2</v>
      </c>
      <c r="AG689" s="28">
        <f t="shared" ca="1" si="354"/>
        <v>-4.3292752664192823E-2</v>
      </c>
      <c r="AH689" s="28">
        <f t="shared" ca="1" si="355"/>
        <v>-4.9284786474878661E-2</v>
      </c>
      <c r="AI689" s="28">
        <f t="shared" ca="1" si="356"/>
        <v>-4.5817786065325689E-2</v>
      </c>
      <c r="AJ689" s="28">
        <f t="shared" ca="1" si="357"/>
        <v>-3.2242239440806855E-2</v>
      </c>
      <c r="AK689" s="28">
        <f t="shared" ca="1" si="358"/>
        <v>-4.9749223920246929E-2</v>
      </c>
      <c r="AL689" s="28">
        <f t="shared" ca="1" si="359"/>
        <v>-4.5006780200991137E-2</v>
      </c>
      <c r="AM689" s="28">
        <f t="shared" ca="1" si="360"/>
        <v>-7.0444996739240651E-2</v>
      </c>
      <c r="AN689" s="28">
        <f t="shared" ca="1" si="337"/>
        <v>9.0574630795634548E-3</v>
      </c>
      <c r="AO689" s="28">
        <f t="shared" ca="1" si="361"/>
        <v>-5.1185510722734209E-2</v>
      </c>
      <c r="AP689" s="33">
        <f t="shared" ca="1" si="338"/>
        <v>-6.5403777473816843E-3</v>
      </c>
      <c r="AQ689" s="54"/>
      <c r="AR689" s="53"/>
      <c r="AS689" s="53"/>
      <c r="AT689" s="53"/>
      <c r="AU689" s="53"/>
    </row>
    <row r="690" spans="1:51" ht="15" customHeight="1" x14ac:dyDescent="0.25">
      <c r="A690" s="31">
        <f t="shared" ca="1" si="364"/>
        <v>30621</v>
      </c>
      <c r="B690" s="32">
        <f t="shared" ca="1" si="365"/>
        <v>1983</v>
      </c>
      <c r="C690" s="32">
        <f t="shared" ca="1" si="366"/>
        <v>11</v>
      </c>
      <c r="D690" s="48">
        <f>RAWDATA!A692</f>
        <v>198311</v>
      </c>
      <c r="E690" s="48">
        <f t="shared" ca="1" si="362"/>
        <v>1.3655000000000002</v>
      </c>
      <c r="F690" s="48">
        <f t="shared" ca="1" si="363"/>
        <v>2.7276000000000002</v>
      </c>
      <c r="G690" s="48">
        <f t="shared" ca="1" si="363"/>
        <v>2.8410000000000002</v>
      </c>
      <c r="H690" s="48">
        <f t="shared" ca="1" si="363"/>
        <v>2.4740000000000002</v>
      </c>
      <c r="I690" s="48">
        <f t="shared" ca="1" si="363"/>
        <v>3.0558000000000001</v>
      </c>
      <c r="J690" s="48">
        <f t="shared" ca="1" si="363"/>
        <v>3.1655000000000002</v>
      </c>
      <c r="K690" s="48">
        <f t="shared" ca="1" si="363"/>
        <v>3.2765000000000004</v>
      </c>
      <c r="L690" s="48">
        <f t="shared" ca="1" si="363"/>
        <v>3.2967</v>
      </c>
      <c r="M690" s="48">
        <f t="shared" ca="1" si="363"/>
        <v>3.6204999999999998</v>
      </c>
      <c r="N690" s="48">
        <f t="shared" ca="1" si="363"/>
        <v>4.3087000000000009</v>
      </c>
      <c r="P690" s="26">
        <f t="shared" ca="1" si="340"/>
        <v>1.5298925379869797</v>
      </c>
      <c r="Q690" s="26">
        <f t="shared" ca="1" si="341"/>
        <v>4.0687972202268687</v>
      </c>
      <c r="R690" s="26">
        <f t="shared" ca="1" si="342"/>
        <v>5.7593817058545582</v>
      </c>
      <c r="S690" s="26">
        <f t="shared" ca="1" si="343"/>
        <v>6.0286538759769073</v>
      </c>
      <c r="T690" s="26">
        <f t="shared" ca="1" si="344"/>
        <v>7.3890807836144834</v>
      </c>
      <c r="U690" s="26">
        <f t="shared" ca="1" si="345"/>
        <v>8.9551074949900951</v>
      </c>
      <c r="V690" s="26">
        <f t="shared" ca="1" si="346"/>
        <v>10.333310695974566</v>
      </c>
      <c r="W690" s="26">
        <f t="shared" ca="1" si="347"/>
        <v>11.382245090118483</v>
      </c>
      <c r="X690" s="26">
        <f t="shared" ca="1" si="348"/>
        <v>18.408733862354222</v>
      </c>
      <c r="Y690" s="26">
        <f t="shared" ca="1" si="349"/>
        <v>41.448168896622725</v>
      </c>
      <c r="Z690" s="28">
        <f t="shared" ca="1" si="335"/>
        <v>1.9180500000000045E-2</v>
      </c>
      <c r="AA690" s="57">
        <f t="shared" ca="1" si="350"/>
        <v>3.0131800000000007E-2</v>
      </c>
      <c r="AB690" s="33">
        <f t="shared" ca="1" si="336"/>
        <v>9.5142000000000629E-3</v>
      </c>
      <c r="AD690" s="28">
        <f t="shared" ca="1" si="351"/>
        <v>1.3562610588967414E-2</v>
      </c>
      <c r="AE690" s="28">
        <f t="shared" ca="1" si="352"/>
        <v>2.69106387555576E-2</v>
      </c>
      <c r="AF690" s="28">
        <f t="shared" ca="1" si="353"/>
        <v>2.8013920205183854E-2</v>
      </c>
      <c r="AG690" s="28">
        <f t="shared" ca="1" si="354"/>
        <v>2.4438921877018138E-2</v>
      </c>
      <c r="AH690" s="28">
        <f t="shared" ca="1" si="355"/>
        <v>3.0100403122121411E-2</v>
      </c>
      <c r="AI690" s="28">
        <f t="shared" ca="1" si="356"/>
        <v>3.1164308842310359E-2</v>
      </c>
      <c r="AJ690" s="28">
        <f t="shared" ca="1" si="357"/>
        <v>3.2239671517509588E-2</v>
      </c>
      <c r="AK690" s="28">
        <f t="shared" ca="1" si="358"/>
        <v>3.24352438382597E-2</v>
      </c>
      <c r="AL690" s="28">
        <f t="shared" ca="1" si="359"/>
        <v>3.5565000710205734E-2</v>
      </c>
      <c r="AM690" s="28">
        <f t="shared" ca="1" si="360"/>
        <v>4.2184585771009614E-2</v>
      </c>
      <c r="AN690" s="28">
        <f t="shared" ca="1" si="337"/>
        <v>1.863816856834517E-2</v>
      </c>
      <c r="AO690" s="28">
        <f t="shared" ca="1" si="361"/>
        <v>2.9686755220261346E-2</v>
      </c>
      <c r="AP690" s="33">
        <f t="shared" ca="1" si="338"/>
        <v>9.1880380203463313E-3</v>
      </c>
      <c r="AQ690" s="54"/>
      <c r="AR690" s="53"/>
      <c r="AS690" s="53"/>
      <c r="AT690" s="53"/>
      <c r="AU690" s="53"/>
      <c r="AY690" s="29"/>
    </row>
    <row r="691" spans="1:51" ht="15" customHeight="1" x14ac:dyDescent="0.25">
      <c r="A691" s="31">
        <f t="shared" ca="1" si="364"/>
        <v>30651</v>
      </c>
      <c r="B691" s="32">
        <f t="shared" ca="1" si="365"/>
        <v>1983</v>
      </c>
      <c r="C691" s="32">
        <f t="shared" ca="1" si="366"/>
        <v>12</v>
      </c>
      <c r="D691" s="48">
        <f>RAWDATA!A693</f>
        <v>198312</v>
      </c>
      <c r="E691" s="48">
        <f t="shared" ca="1" si="362"/>
        <v>-5.0914000000000001</v>
      </c>
      <c r="F691" s="48">
        <f t="shared" ca="1" si="363"/>
        <v>-2.5716000000000001</v>
      </c>
      <c r="G691" s="48">
        <f t="shared" ca="1" si="363"/>
        <v>-1.4791000000000001</v>
      </c>
      <c r="H691" s="48">
        <f t="shared" ca="1" si="363"/>
        <v>-1.5844</v>
      </c>
      <c r="I691" s="48">
        <f t="shared" ca="1" si="363"/>
        <v>-0.69779999999999998</v>
      </c>
      <c r="J691" s="48">
        <f t="shared" ca="1" si="363"/>
        <v>-1.0557000000000001</v>
      </c>
      <c r="K691" s="48">
        <f t="shared" ca="1" si="363"/>
        <v>-0.94369999999999998</v>
      </c>
      <c r="L691" s="48">
        <f t="shared" ca="1" si="363"/>
        <v>-1.1221999999999999</v>
      </c>
      <c r="M691" s="48">
        <f t="shared" ca="1" si="363"/>
        <v>-0.25600000000000006</v>
      </c>
      <c r="N691" s="48">
        <f t="shared" ca="1" si="363"/>
        <v>-1.8596999999999999</v>
      </c>
      <c r="P691" s="26">
        <f t="shared" ca="1" si="340"/>
        <v>1.4519995893079105</v>
      </c>
      <c r="Q691" s="26">
        <f t="shared" ca="1" si="341"/>
        <v>3.9641640309115149</v>
      </c>
      <c r="R691" s="26">
        <f t="shared" ca="1" si="342"/>
        <v>5.6741946910432635</v>
      </c>
      <c r="S691" s="26">
        <f t="shared" ca="1" si="343"/>
        <v>5.9331358839659289</v>
      </c>
      <c r="T691" s="26">
        <f t="shared" ca="1" si="344"/>
        <v>7.3375197779064214</v>
      </c>
      <c r="U691" s="26">
        <f t="shared" ca="1" si="345"/>
        <v>8.8605684251654839</v>
      </c>
      <c r="V691" s="26">
        <f t="shared" ca="1" si="346"/>
        <v>10.235795242936653</v>
      </c>
      <c r="W691" s="26">
        <f t="shared" ca="1" si="347"/>
        <v>11.254513535717173</v>
      </c>
      <c r="X691" s="26">
        <f t="shared" ca="1" si="348"/>
        <v>18.361607503666594</v>
      </c>
      <c r="Y691" s="26">
        <f t="shared" ca="1" si="349"/>
        <v>40.677357299652236</v>
      </c>
      <c r="Z691" s="28">
        <f t="shared" ca="1" si="335"/>
        <v>2.7736500000000053E-2</v>
      </c>
      <c r="AA691" s="57">
        <f t="shared" ca="1" si="350"/>
        <v>-1.6661600000000002E-2</v>
      </c>
      <c r="AB691" s="33">
        <f t="shared" ca="1" si="336"/>
        <v>6.0831000000000669E-3</v>
      </c>
      <c r="AD691" s="28">
        <f t="shared" ca="1" si="351"/>
        <v>-5.2255862771047983E-2</v>
      </c>
      <c r="AE691" s="28">
        <f t="shared" ca="1" si="352"/>
        <v>-2.6052436732282299E-2</v>
      </c>
      <c r="AF691" s="28">
        <f t="shared" ca="1" si="353"/>
        <v>-1.4901477576505475E-2</v>
      </c>
      <c r="AG691" s="28">
        <f t="shared" ca="1" si="354"/>
        <v>-1.5970857910114253E-2</v>
      </c>
      <c r="AH691" s="28">
        <f t="shared" ca="1" si="355"/>
        <v>-7.0024600967855894E-3</v>
      </c>
      <c r="AI691" s="28">
        <f t="shared" ca="1" si="356"/>
        <v>-1.0613120449674635E-2</v>
      </c>
      <c r="AJ691" s="28">
        <f t="shared" ca="1" si="357"/>
        <v>-9.4818106259127004E-3</v>
      </c>
      <c r="AK691" s="28">
        <f t="shared" ca="1" si="358"/>
        <v>-1.1285441717166111E-2</v>
      </c>
      <c r="AL691" s="28">
        <f t="shared" ca="1" si="359"/>
        <v>-2.5632824031647954E-3</v>
      </c>
      <c r="AM691" s="28">
        <f t="shared" ca="1" si="360"/>
        <v>-1.8772098473455633E-2</v>
      </c>
      <c r="AN691" s="28">
        <f t="shared" ca="1" si="337"/>
        <v>2.8486459313354924E-2</v>
      </c>
      <c r="AO691" s="28">
        <f t="shared" ca="1" si="361"/>
        <v>-1.680196578728271E-2</v>
      </c>
      <c r="AP691" s="33">
        <f t="shared" ca="1" si="338"/>
        <v>6.1342753489724948E-3</v>
      </c>
      <c r="AQ691" s="54"/>
      <c r="AR691" s="53"/>
      <c r="AS691" s="53"/>
      <c r="AT691" s="53"/>
      <c r="AU691" s="53"/>
    </row>
    <row r="692" spans="1:51" ht="15" customHeight="1" x14ac:dyDescent="0.25">
      <c r="A692" s="31">
        <f t="shared" ca="1" si="364"/>
        <v>30682</v>
      </c>
      <c r="B692" s="32">
        <f t="shared" ca="1" si="365"/>
        <v>1984</v>
      </c>
      <c r="C692" s="32">
        <f t="shared" ca="1" si="366"/>
        <v>1</v>
      </c>
      <c r="D692" s="48">
        <f>RAWDATA!A694</f>
        <v>198401</v>
      </c>
      <c r="E692" s="48">
        <f t="shared" ca="1" si="362"/>
        <v>-5.4600000000000093E-2</v>
      </c>
      <c r="F692" s="48">
        <f t="shared" ca="1" si="363"/>
        <v>-0.18030000000000013</v>
      </c>
      <c r="G692" s="48">
        <f t="shared" ca="1" si="363"/>
        <v>-0.73140000000000005</v>
      </c>
      <c r="H692" s="48">
        <f t="shared" ca="1" si="363"/>
        <v>4.770000000000002E-2</v>
      </c>
      <c r="I692" s="48">
        <f t="shared" ca="1" si="363"/>
        <v>0.44110000000000005</v>
      </c>
      <c r="J692" s="48">
        <f t="shared" ca="1" si="363"/>
        <v>0.72199999999999998</v>
      </c>
      <c r="K692" s="48">
        <f t="shared" ca="1" si="363"/>
        <v>2.7900000000000036E-2</v>
      </c>
      <c r="L692" s="48">
        <f t="shared" ca="1" si="363"/>
        <v>0.78870000000000007</v>
      </c>
      <c r="M692" s="48">
        <f t="shared" ca="1" si="363"/>
        <v>0.80509999999999993</v>
      </c>
      <c r="N692" s="48">
        <f t="shared" ca="1" si="363"/>
        <v>1.6711999999999998</v>
      </c>
      <c r="P692" s="26">
        <f t="shared" ca="1" si="340"/>
        <v>1.4512067975321483</v>
      </c>
      <c r="Q692" s="26">
        <f t="shared" ca="1" si="341"/>
        <v>3.9570166431637817</v>
      </c>
      <c r="R692" s="26">
        <f t="shared" ca="1" si="342"/>
        <v>5.6326936310729732</v>
      </c>
      <c r="S692" s="26">
        <f t="shared" ca="1" si="343"/>
        <v>5.9359659897825807</v>
      </c>
      <c r="T692" s="26">
        <f t="shared" ca="1" si="344"/>
        <v>7.369885577646766</v>
      </c>
      <c r="U692" s="26">
        <f t="shared" ca="1" si="345"/>
        <v>8.9245417291951785</v>
      </c>
      <c r="V692" s="26">
        <f t="shared" ca="1" si="346"/>
        <v>10.238651029809432</v>
      </c>
      <c r="W692" s="26">
        <f t="shared" ca="1" si="347"/>
        <v>11.343277883973375</v>
      </c>
      <c r="X692" s="26">
        <f t="shared" ca="1" si="348"/>
        <v>18.509436805678614</v>
      </c>
      <c r="Y692" s="26">
        <f t="shared" ca="1" si="349"/>
        <v>41.357157294844029</v>
      </c>
      <c r="Z692" s="28">
        <f t="shared" ca="1" si="335"/>
        <v>1.3556000000000068E-2</v>
      </c>
      <c r="AA692" s="57">
        <f t="shared" ca="1" si="350"/>
        <v>3.5373999999999996E-3</v>
      </c>
      <c r="AB692" s="33">
        <f t="shared" ca="1" si="336"/>
        <v>8.8441000000000457E-3</v>
      </c>
      <c r="AD692" s="28">
        <f t="shared" ca="1" si="351"/>
        <v>-5.4614911227938642E-4</v>
      </c>
      <c r="AE692" s="28">
        <f t="shared" ca="1" si="352"/>
        <v>-1.8046273608819643E-3</v>
      </c>
      <c r="AF692" s="28">
        <f t="shared" ca="1" si="353"/>
        <v>-7.3408784374546579E-3</v>
      </c>
      <c r="AG692" s="28">
        <f t="shared" ca="1" si="354"/>
        <v>4.7688627166423428E-4</v>
      </c>
      <c r="AH692" s="28">
        <f t="shared" ca="1" si="355"/>
        <v>4.4013000533492629E-3</v>
      </c>
      <c r="AI692" s="28">
        <f t="shared" ca="1" si="356"/>
        <v>7.1940605802405678E-3</v>
      </c>
      <c r="AJ692" s="28">
        <f t="shared" ca="1" si="357"/>
        <v>2.7896108673761675E-4</v>
      </c>
      <c r="AK692" s="28">
        <f t="shared" ca="1" si="358"/>
        <v>7.856060190543154E-3</v>
      </c>
      <c r="AL692" s="28">
        <f t="shared" ca="1" si="359"/>
        <v>8.0187636073762534E-3</v>
      </c>
      <c r="AM692" s="28">
        <f t="shared" ca="1" si="360"/>
        <v>1.6573891121033243E-2</v>
      </c>
      <c r="AN692" s="28">
        <f t="shared" ca="1" si="337"/>
        <v>1.3471715600785424E-2</v>
      </c>
      <c r="AO692" s="28">
        <f t="shared" ca="1" si="361"/>
        <v>3.5311581163150938E-3</v>
      </c>
      <c r="AP692" s="33">
        <f t="shared" ca="1" si="338"/>
        <v>8.7651692478896547E-3</v>
      </c>
      <c r="AQ692" s="54"/>
      <c r="AR692" s="53"/>
      <c r="AS692" s="53"/>
      <c r="AT692" s="53"/>
      <c r="AU692" s="53"/>
    </row>
    <row r="693" spans="1:51" ht="15" customHeight="1" x14ac:dyDescent="0.25">
      <c r="A693" s="31">
        <f t="shared" ca="1" si="364"/>
        <v>30713</v>
      </c>
      <c r="B693" s="32">
        <f t="shared" ca="1" si="365"/>
        <v>1984</v>
      </c>
      <c r="C693" s="32">
        <f t="shared" ca="1" si="366"/>
        <v>2</v>
      </c>
      <c r="D693" s="48">
        <f>RAWDATA!A695</f>
        <v>198402</v>
      </c>
      <c r="E693" s="48">
        <f t="shared" ca="1" si="362"/>
        <v>-7.0349000000000004</v>
      </c>
      <c r="F693" s="48">
        <f t="shared" ca="1" si="363"/>
        <v>-5.6193</v>
      </c>
      <c r="G693" s="48">
        <f t="shared" ca="1" si="363"/>
        <v>-5.8988000000000005</v>
      </c>
      <c r="H693" s="48">
        <f t="shared" ca="1" si="363"/>
        <v>-5.5163000000000011</v>
      </c>
      <c r="I693" s="48">
        <f t="shared" ca="1" si="363"/>
        <v>-4.1025</v>
      </c>
      <c r="J693" s="48">
        <f t="shared" ca="1" si="363"/>
        <v>-5.1227999999999998</v>
      </c>
      <c r="K693" s="48">
        <f t="shared" ca="1" si="363"/>
        <v>-4.8093000000000004</v>
      </c>
      <c r="L693" s="48">
        <f t="shared" ca="1" si="363"/>
        <v>-4.6023000000000005</v>
      </c>
      <c r="M693" s="48">
        <f t="shared" ca="1" si="363"/>
        <v>-4.8123000000000005</v>
      </c>
      <c r="N693" s="48">
        <f t="shared" ca="1" si="363"/>
        <v>-5.5767000000000007</v>
      </c>
      <c r="P693" s="26">
        <f t="shared" ca="1" si="340"/>
        <v>1.3491158505325591</v>
      </c>
      <c r="Q693" s="26">
        <f t="shared" ca="1" si="341"/>
        <v>3.7346600069344791</v>
      </c>
      <c r="R693" s="26">
        <f t="shared" ca="1" si="342"/>
        <v>5.3004322991632407</v>
      </c>
      <c r="S693" s="26">
        <f t="shared" ca="1" si="343"/>
        <v>5.6085202978882043</v>
      </c>
      <c r="T693" s="26">
        <f t="shared" ca="1" si="344"/>
        <v>7.0675360218238072</v>
      </c>
      <c r="U693" s="26">
        <f t="shared" ca="1" si="345"/>
        <v>8.4673553054919672</v>
      </c>
      <c r="V693" s="26">
        <f t="shared" ca="1" si="346"/>
        <v>9.746243585832806</v>
      </c>
      <c r="W693" s="26">
        <f t="shared" ca="1" si="347"/>
        <v>10.821226205919269</v>
      </c>
      <c r="X693" s="26">
        <f t="shared" ca="1" si="348"/>
        <v>17.618707178278942</v>
      </c>
      <c r="Y693" s="26">
        <f t="shared" ca="1" si="349"/>
        <v>39.050792703982459</v>
      </c>
      <c r="Z693" s="28">
        <f t="shared" ref="Z693:Z756" ca="1" si="367">IF(P693="","",IF(P692="",AVERAGE(Y693-1,X693-1)-AVERAGE(P693-1,Q693-1),AVERAGE(Y693/Y692-1,X693/X692-1)-AVERAGE(P693/P692-1,Q693/Q692-1)))</f>
        <v>1.1326000000000003E-2</v>
      </c>
      <c r="AA693" s="57">
        <f t="shared" ca="1" si="350"/>
        <v>-5.3095200000000009E-2</v>
      </c>
      <c r="AB693" s="33">
        <f t="shared" ref="AB693:AB756" ca="1" si="368">IF(P693="","",IF(P692="",AVERAGE(Y693-1,X693-1)-AA693,AVERAGE(Y693/Y692-1,X693/X692-1)-AA693))</f>
        <v>1.1501999999999346E-3</v>
      </c>
      <c r="AD693" s="28">
        <f t="shared" ca="1" si="351"/>
        <v>-7.2946032083003348E-2</v>
      </c>
      <c r="AE693" s="28">
        <f t="shared" ca="1" si="352"/>
        <v>-5.783358289175583E-2</v>
      </c>
      <c r="AF693" s="28">
        <f t="shared" ca="1" si="353"/>
        <v>-6.0799387086995178E-2</v>
      </c>
      <c r="AG693" s="28">
        <f t="shared" ca="1" si="354"/>
        <v>-5.6742853138435183E-2</v>
      </c>
      <c r="AH693" s="28">
        <f t="shared" ca="1" si="355"/>
        <v>-4.1890273260185705E-2</v>
      </c>
      <c r="AI693" s="28">
        <f t="shared" ca="1" si="356"/>
        <v>-5.2586762135347249E-2</v>
      </c>
      <c r="AJ693" s="28">
        <f t="shared" ca="1" si="357"/>
        <v>-4.9287938038290686E-2</v>
      </c>
      <c r="AK693" s="28">
        <f t="shared" ca="1" si="358"/>
        <v>-4.7115716839152583E-2</v>
      </c>
      <c r="AL693" s="28">
        <f t="shared" ca="1" si="359"/>
        <v>-4.9319454218700175E-2</v>
      </c>
      <c r="AM693" s="28">
        <f t="shared" ca="1" si="360"/>
        <v>-5.7382321258285102E-2</v>
      </c>
      <c r="AN693" s="28">
        <f t="shared" ref="AN693:AN756" ca="1" si="369">IF(AD693="","",IF(AD692="",AVERAGE(AM693,AL693)-AVERAGE(AD693,AE693),AVERAGE(AM693,AL693)-AVERAGE(AD693,AE693)))</f>
        <v>1.2038919748886948E-2</v>
      </c>
      <c r="AO693" s="28">
        <f t="shared" ca="1" si="361"/>
        <v>-5.4556718832439718E-2</v>
      </c>
      <c r="AP693" s="33">
        <f t="shared" ref="AP693:AP756" ca="1" si="370">IF(AD693="","",IF(AD692="",AVERAGE(AM693,AL693)-AO693,AVERAGE(AM693,AL693)-AO693))</f>
        <v>1.2058310939470768E-3</v>
      </c>
      <c r="AQ693" s="54"/>
      <c r="AR693" s="53"/>
      <c r="AS693" s="53"/>
      <c r="AT693" s="53"/>
      <c r="AU693" s="53"/>
    </row>
    <row r="694" spans="1:51" ht="15" customHeight="1" x14ac:dyDescent="0.25">
      <c r="A694" s="31">
        <f t="shared" ca="1" si="364"/>
        <v>30742</v>
      </c>
      <c r="B694" s="32">
        <f t="shared" ca="1" si="365"/>
        <v>1984</v>
      </c>
      <c r="C694" s="32">
        <f t="shared" ca="1" si="366"/>
        <v>3</v>
      </c>
      <c r="D694" s="48">
        <f>RAWDATA!A696</f>
        <v>198403</v>
      </c>
      <c r="E694" s="48">
        <f t="shared" ca="1" si="362"/>
        <v>-1.0477000000000001</v>
      </c>
      <c r="F694" s="48">
        <f t="shared" ca="1" si="363"/>
        <v>-0.10410000000000001</v>
      </c>
      <c r="G694" s="48">
        <f t="shared" ca="1" si="363"/>
        <v>0.69429999999999992</v>
      </c>
      <c r="H694" s="48">
        <f t="shared" ca="1" si="363"/>
        <v>0.8852000000000001</v>
      </c>
      <c r="I694" s="48">
        <f t="shared" ca="1" si="363"/>
        <v>1.3404</v>
      </c>
      <c r="J694" s="48">
        <f t="shared" ca="1" si="363"/>
        <v>0.68599999999999994</v>
      </c>
      <c r="K694" s="48">
        <f t="shared" ca="1" si="363"/>
        <v>1.6495</v>
      </c>
      <c r="L694" s="48">
        <f t="shared" ca="1" si="363"/>
        <v>1.2126000000000001</v>
      </c>
      <c r="M694" s="48">
        <f t="shared" ca="1" si="363"/>
        <v>1.5158</v>
      </c>
      <c r="N694" s="48">
        <f t="shared" ca="1" si="363"/>
        <v>2.2112000000000003</v>
      </c>
      <c r="P694" s="26">
        <f t="shared" ca="1" si="340"/>
        <v>1.3349811637665296</v>
      </c>
      <c r="Q694" s="26">
        <f t="shared" ca="1" si="341"/>
        <v>3.7307722258672604</v>
      </c>
      <c r="R694" s="26">
        <f t="shared" ca="1" si="342"/>
        <v>5.337233200616331</v>
      </c>
      <c r="S694" s="26">
        <f t="shared" ca="1" si="343"/>
        <v>5.6581669195651108</v>
      </c>
      <c r="T694" s="26">
        <f t="shared" ca="1" si="344"/>
        <v>7.1622692746603329</v>
      </c>
      <c r="U694" s="26">
        <f t="shared" ca="1" si="345"/>
        <v>8.5254413628876424</v>
      </c>
      <c r="V694" s="26">
        <f t="shared" ca="1" si="346"/>
        <v>9.9070078737811169</v>
      </c>
      <c r="W694" s="26">
        <f t="shared" ca="1" si="347"/>
        <v>10.952444394892247</v>
      </c>
      <c r="X694" s="26">
        <f t="shared" ca="1" si="348"/>
        <v>17.885771541687294</v>
      </c>
      <c r="Y694" s="26">
        <f t="shared" ca="1" si="349"/>
        <v>39.914283832252913</v>
      </c>
      <c r="Z694" s="28">
        <f t="shared" ca="1" si="367"/>
        <v>2.439399999999986E-2</v>
      </c>
      <c r="AA694" s="57">
        <f t="shared" ca="1" si="350"/>
        <v>9.0431999999999995E-3</v>
      </c>
      <c r="AB694" s="33">
        <f t="shared" ca="1" si="368"/>
        <v>9.5917999999999577E-3</v>
      </c>
      <c r="AD694" s="28">
        <f t="shared" ca="1" si="351"/>
        <v>-1.053227014699761E-2</v>
      </c>
      <c r="AE694" s="28">
        <f t="shared" ca="1" si="352"/>
        <v>-1.0415422168311014E-3</v>
      </c>
      <c r="AF694" s="28">
        <f t="shared" ca="1" si="353"/>
        <v>6.9190083607862116E-3</v>
      </c>
      <c r="AG694" s="28">
        <f t="shared" ca="1" si="354"/>
        <v>8.8130507318558097E-3</v>
      </c>
      <c r="AH694" s="28">
        <f t="shared" ca="1" si="355"/>
        <v>1.3314961160625343E-2</v>
      </c>
      <c r="AI694" s="28">
        <f t="shared" ca="1" si="356"/>
        <v>6.8365772589884374E-3</v>
      </c>
      <c r="AJ694" s="28">
        <f t="shared" ca="1" si="357"/>
        <v>1.636043523501271E-2</v>
      </c>
      <c r="AK694" s="28">
        <f t="shared" ca="1" si="358"/>
        <v>1.2053069043907769E-2</v>
      </c>
      <c r="AL694" s="28">
        <f t="shared" ca="1" si="359"/>
        <v>1.5044265403838446E-2</v>
      </c>
      <c r="AM694" s="28">
        <f t="shared" ca="1" si="360"/>
        <v>2.1871074818168208E-2</v>
      </c>
      <c r="AN694" s="28">
        <f t="shared" ca="1" si="369"/>
        <v>2.4244576292917683E-2</v>
      </c>
      <c r="AO694" s="28">
        <f t="shared" ca="1" si="361"/>
        <v>9.0025551229383025E-3</v>
      </c>
      <c r="AP694" s="33">
        <f t="shared" ca="1" si="370"/>
        <v>9.4551149880650245E-3</v>
      </c>
      <c r="AQ694" s="54"/>
      <c r="AR694" s="53"/>
      <c r="AS694" s="53"/>
      <c r="AT694" s="53"/>
      <c r="AU694" s="53"/>
    </row>
    <row r="695" spans="1:51" ht="15" customHeight="1" x14ac:dyDescent="0.25">
      <c r="A695" s="31">
        <f t="shared" ca="1" si="364"/>
        <v>30773</v>
      </c>
      <c r="B695" s="32">
        <f t="shared" ca="1" si="365"/>
        <v>1984</v>
      </c>
      <c r="C695" s="32">
        <f t="shared" ca="1" si="366"/>
        <v>4</v>
      </c>
      <c r="D695" s="48">
        <f>RAWDATA!A697</f>
        <v>198404</v>
      </c>
      <c r="E695" s="48">
        <f t="shared" ca="1" si="362"/>
        <v>-4.0017000000000005</v>
      </c>
      <c r="F695" s="48">
        <f t="shared" ca="1" si="363"/>
        <v>-1.5419999999999998</v>
      </c>
      <c r="G695" s="48">
        <f t="shared" ca="1" si="363"/>
        <v>-2.0292000000000003</v>
      </c>
      <c r="H695" s="48">
        <f t="shared" ca="1" si="363"/>
        <v>-1.6604999999999999</v>
      </c>
      <c r="I695" s="48">
        <f t="shared" ca="1" si="363"/>
        <v>-0.86329999999999996</v>
      </c>
      <c r="J695" s="48">
        <f t="shared" ca="1" si="363"/>
        <v>-1.0292000000000001</v>
      </c>
      <c r="K695" s="48">
        <f t="shared" ca="1" si="363"/>
        <v>-1.0128000000000001</v>
      </c>
      <c r="L695" s="48">
        <f t="shared" ca="1" si="363"/>
        <v>-1.4867000000000001</v>
      </c>
      <c r="M695" s="48">
        <f t="shared" ca="1" si="363"/>
        <v>-0.66490000000000005</v>
      </c>
      <c r="N695" s="48">
        <f t="shared" ca="1" si="363"/>
        <v>-1.6341999999999999</v>
      </c>
      <c r="P695" s="26">
        <f t="shared" ca="1" si="340"/>
        <v>1.2815592225360846</v>
      </c>
      <c r="Q695" s="26">
        <f t="shared" ca="1" si="341"/>
        <v>3.6732437181443873</v>
      </c>
      <c r="R695" s="26">
        <f t="shared" ca="1" si="342"/>
        <v>5.2289300645094245</v>
      </c>
      <c r="S695" s="26">
        <f t="shared" ca="1" si="343"/>
        <v>5.5642130578657323</v>
      </c>
      <c r="T695" s="26">
        <f t="shared" ca="1" si="344"/>
        <v>7.1004374040121903</v>
      </c>
      <c r="U695" s="26">
        <f t="shared" ca="1" si="345"/>
        <v>8.4376975203808033</v>
      </c>
      <c r="V695" s="26">
        <f t="shared" ca="1" si="346"/>
        <v>9.8066696980354617</v>
      </c>
      <c r="W695" s="26">
        <f t="shared" ca="1" si="347"/>
        <v>10.789614404073385</v>
      </c>
      <c r="X695" s="26">
        <f t="shared" ca="1" si="348"/>
        <v>17.766849046706614</v>
      </c>
      <c r="Y695" s="26">
        <f t="shared" ca="1" si="349"/>
        <v>39.262004605866238</v>
      </c>
      <c r="Z695" s="28">
        <f t="shared" ca="1" si="367"/>
        <v>1.6222999999999932E-2</v>
      </c>
      <c r="AA695" s="57">
        <f t="shared" ca="1" si="350"/>
        <v>-1.5924499999999998E-2</v>
      </c>
      <c r="AB695" s="33">
        <f t="shared" ca="1" si="368"/>
        <v>4.4290000000000058E-3</v>
      </c>
      <c r="AD695" s="28">
        <f t="shared" ca="1" si="351"/>
        <v>-4.08397030103827E-2</v>
      </c>
      <c r="AE695" s="28">
        <f t="shared" ca="1" si="352"/>
        <v>-1.5540124681732667E-2</v>
      </c>
      <c r="AF695" s="28">
        <f t="shared" ca="1" si="353"/>
        <v>-2.0500710899850005E-2</v>
      </c>
      <c r="AG695" s="28">
        <f t="shared" ca="1" si="354"/>
        <v>-1.6744408418281197E-2</v>
      </c>
      <c r="AH695" s="28">
        <f t="shared" ca="1" si="355"/>
        <v>-8.6704802115153724E-3</v>
      </c>
      <c r="AI695" s="28">
        <f t="shared" ca="1" si="356"/>
        <v>-1.0345328854608146E-2</v>
      </c>
      <c r="AJ695" s="28">
        <f t="shared" ca="1" si="357"/>
        <v>-1.0179637141845698E-2</v>
      </c>
      <c r="AK695" s="28">
        <f t="shared" ca="1" si="358"/>
        <v>-1.4978621544443575E-2</v>
      </c>
      <c r="AL695" s="28">
        <f t="shared" ca="1" si="359"/>
        <v>-6.6712030740527116E-3</v>
      </c>
      <c r="AM695" s="28">
        <f t="shared" ca="1" si="360"/>
        <v>-1.6477003318807849E-2</v>
      </c>
      <c r="AN695" s="28">
        <f t="shared" ca="1" si="369"/>
        <v>1.6615810649627402E-2</v>
      </c>
      <c r="AO695" s="28">
        <f t="shared" ca="1" si="361"/>
        <v>-1.6052657231022199E-2</v>
      </c>
      <c r="AP695" s="33">
        <f t="shared" ca="1" si="370"/>
        <v>4.4785540345919188E-3</v>
      </c>
      <c r="AQ695" s="54"/>
      <c r="AR695" s="53"/>
      <c r="AS695" s="53"/>
      <c r="AT695" s="53"/>
      <c r="AU695" s="53"/>
    </row>
    <row r="696" spans="1:51" ht="15" customHeight="1" x14ac:dyDescent="0.25">
      <c r="A696" s="31">
        <f t="shared" ca="1" si="364"/>
        <v>30803</v>
      </c>
      <c r="B696" s="32">
        <f t="shared" ca="1" si="365"/>
        <v>1984</v>
      </c>
      <c r="C696" s="32">
        <f t="shared" ca="1" si="366"/>
        <v>5</v>
      </c>
      <c r="D696" s="48">
        <f>RAWDATA!A698</f>
        <v>198405</v>
      </c>
      <c r="E696" s="48">
        <f t="shared" ca="1" si="362"/>
        <v>-6.8266999999999998</v>
      </c>
      <c r="F696" s="48">
        <f t="shared" ca="1" si="363"/>
        <v>-5.1372999999999998</v>
      </c>
      <c r="G696" s="48">
        <f t="shared" ca="1" si="363"/>
        <v>-4.2588000000000008</v>
      </c>
      <c r="H696" s="48">
        <f t="shared" ca="1" si="363"/>
        <v>-4.1585000000000001</v>
      </c>
      <c r="I696" s="48">
        <f t="shared" ca="1" si="363"/>
        <v>-4.4519000000000002</v>
      </c>
      <c r="J696" s="48">
        <f t="shared" ca="1" si="363"/>
        <v>-5.0179</v>
      </c>
      <c r="K696" s="48">
        <f t="shared" ca="1" si="363"/>
        <v>-4.3088999999999995</v>
      </c>
      <c r="L696" s="48">
        <f t="shared" ca="1" si="363"/>
        <v>-4.4787999999999997</v>
      </c>
      <c r="M696" s="48">
        <f t="shared" ref="F696:N725" ca="1" si="371">IF(OR($D696&lt;$B$3,$D696&gt;$B$4),"",IF(ISERROR(VLOOKUP($D696,INDIRECT($B$1),M$7,0)),"",VLOOKUP($D696,INDIRECT($B$1),M$7,0)))</f>
        <v>-4.6562999999999999</v>
      </c>
      <c r="N696" s="48">
        <f t="shared" ca="1" si="371"/>
        <v>-3.7954000000000003</v>
      </c>
      <c r="P696" s="26">
        <f t="shared" ca="1" si="340"/>
        <v>1.1940710190912138</v>
      </c>
      <c r="Q696" s="26">
        <f t="shared" ca="1" si="341"/>
        <v>3.4845381686121559</v>
      </c>
      <c r="R696" s="26">
        <f t="shared" ca="1" si="342"/>
        <v>5.0062403909220974</v>
      </c>
      <c r="S696" s="26">
        <f t="shared" ca="1" si="343"/>
        <v>5.3328252578543855</v>
      </c>
      <c r="T696" s="26">
        <f t="shared" ca="1" si="344"/>
        <v>6.7843330312229719</v>
      </c>
      <c r="U696" s="26">
        <f t="shared" ca="1" si="345"/>
        <v>8.0143022965056154</v>
      </c>
      <c r="V696" s="26">
        <f t="shared" ca="1" si="346"/>
        <v>9.3841101074168112</v>
      </c>
      <c r="W696" s="26">
        <f t="shared" ca="1" si="347"/>
        <v>10.306369154143745</v>
      </c>
      <c r="X696" s="26">
        <f t="shared" ca="1" si="348"/>
        <v>16.939571254544813</v>
      </c>
      <c r="Y696" s="26">
        <f t="shared" ca="1" si="349"/>
        <v>37.771854483055186</v>
      </c>
      <c r="Z696" s="28">
        <f t="shared" ca="1" si="367"/>
        <v>1.756149999999973E-2</v>
      </c>
      <c r="AA696" s="57">
        <f t="shared" ca="1" si="350"/>
        <v>-4.7090499999999993E-2</v>
      </c>
      <c r="AB696" s="33">
        <f t="shared" ca="1" si="368"/>
        <v>4.8319999999998503E-3</v>
      </c>
      <c r="AD696" s="28">
        <f t="shared" ca="1" si="351"/>
        <v>-7.0708986026671874E-2</v>
      </c>
      <c r="AE696" s="28">
        <f t="shared" ca="1" si="352"/>
        <v>-5.2739602945616582E-2</v>
      </c>
      <c r="AF696" s="28">
        <f t="shared" ca="1" si="353"/>
        <v>-4.3521468156173568E-2</v>
      </c>
      <c r="AG696" s="28">
        <f t="shared" ca="1" si="354"/>
        <v>-4.2474400658287302E-2</v>
      </c>
      <c r="AH696" s="28">
        <f t="shared" ca="1" si="355"/>
        <v>-4.5540400376543819E-2</v>
      </c>
      <c r="AI696" s="28">
        <f t="shared" ca="1" si="356"/>
        <v>-5.1481733193658744E-2</v>
      </c>
      <c r="AJ696" s="28">
        <f t="shared" ca="1" si="357"/>
        <v>-4.4044890808921704E-2</v>
      </c>
      <c r="AK696" s="28">
        <f t="shared" ca="1" si="358"/>
        <v>-4.5821973608640598E-2</v>
      </c>
      <c r="AL696" s="28">
        <f t="shared" ca="1" si="359"/>
        <v>-4.7681928489509452E-2</v>
      </c>
      <c r="AM696" s="28">
        <f t="shared" ca="1" si="360"/>
        <v>-3.8693012411812264E-2</v>
      </c>
      <c r="AN696" s="28">
        <f t="shared" ca="1" si="369"/>
        <v>1.8536824035483367E-2</v>
      </c>
      <c r="AO696" s="28">
        <f t="shared" ca="1" si="361"/>
        <v>-4.8235343111104133E-2</v>
      </c>
      <c r="AP696" s="33">
        <f t="shared" ca="1" si="370"/>
        <v>5.0478726604432714E-3</v>
      </c>
      <c r="AQ696" s="54"/>
      <c r="AR696" s="53"/>
      <c r="AS696" s="53"/>
      <c r="AT696" s="53"/>
      <c r="AU696" s="53"/>
    </row>
    <row r="697" spans="1:51" ht="15" customHeight="1" x14ac:dyDescent="0.25">
      <c r="A697" s="31">
        <f t="shared" ca="1" si="364"/>
        <v>30834</v>
      </c>
      <c r="B697" s="32">
        <f t="shared" ca="1" si="365"/>
        <v>1984</v>
      </c>
      <c r="C697" s="32">
        <f t="shared" ca="1" si="366"/>
        <v>6</v>
      </c>
      <c r="D697" s="48">
        <f>RAWDATA!A699</f>
        <v>198406</v>
      </c>
      <c r="E697" s="48">
        <f t="shared" ca="1" si="362"/>
        <v>0.64760000000000006</v>
      </c>
      <c r="F697" s="48">
        <f t="shared" ca="1" si="371"/>
        <v>2.1707000000000001</v>
      </c>
      <c r="G697" s="48">
        <f t="shared" ca="1" si="371"/>
        <v>2.0141</v>
      </c>
      <c r="H697" s="48">
        <f t="shared" ca="1" si="371"/>
        <v>1.5829</v>
      </c>
      <c r="I697" s="48">
        <f t="shared" ca="1" si="371"/>
        <v>1.8290999999999999</v>
      </c>
      <c r="J697" s="48">
        <f t="shared" ca="1" si="371"/>
        <v>1.8486</v>
      </c>
      <c r="K697" s="48">
        <f t="shared" ca="1" si="371"/>
        <v>1.6400000000000001</v>
      </c>
      <c r="L697" s="48">
        <f t="shared" ca="1" si="371"/>
        <v>2.1200999999999999</v>
      </c>
      <c r="M697" s="48">
        <f t="shared" ca="1" si="371"/>
        <v>1.988</v>
      </c>
      <c r="N697" s="48">
        <f t="shared" ca="1" si="371"/>
        <v>1.8957000000000002</v>
      </c>
      <c r="P697" s="26">
        <f t="shared" ca="1" si="340"/>
        <v>1.2018038230108485</v>
      </c>
      <c r="Q697" s="26">
        <f t="shared" ca="1" si="341"/>
        <v>3.5601770386382197</v>
      </c>
      <c r="R697" s="26">
        <f t="shared" ca="1" si="342"/>
        <v>5.1070710786356592</v>
      </c>
      <c r="S697" s="26">
        <f t="shared" ca="1" si="343"/>
        <v>5.4172385488609631</v>
      </c>
      <c r="T697" s="26">
        <f t="shared" ca="1" si="344"/>
        <v>6.9084252666970718</v>
      </c>
      <c r="U697" s="26">
        <f t="shared" ca="1" si="345"/>
        <v>8.1624546887588174</v>
      </c>
      <c r="V697" s="26">
        <f t="shared" ca="1" si="346"/>
        <v>9.5380095131784461</v>
      </c>
      <c r="W697" s="26">
        <f t="shared" ca="1" si="347"/>
        <v>10.524874486580746</v>
      </c>
      <c r="X697" s="26">
        <f t="shared" ca="1" si="348"/>
        <v>17.276329931085161</v>
      </c>
      <c r="Y697" s="26">
        <f t="shared" ca="1" si="349"/>
        <v>38.487895528490462</v>
      </c>
      <c r="Z697" s="28">
        <f t="shared" ca="1" si="367"/>
        <v>5.3269999999999706E-3</v>
      </c>
      <c r="AA697" s="57">
        <f t="shared" ca="1" si="350"/>
        <v>1.77368E-2</v>
      </c>
      <c r="AB697" s="33">
        <f t="shared" ca="1" si="368"/>
        <v>1.6816999999998937E-3</v>
      </c>
      <c r="AD697" s="28">
        <f t="shared" ca="1" si="351"/>
        <v>6.4551208059607755E-3</v>
      </c>
      <c r="AE697" s="28">
        <f t="shared" ca="1" si="352"/>
        <v>2.1474757917991621E-2</v>
      </c>
      <c r="AF697" s="28">
        <f t="shared" ca="1" si="353"/>
        <v>1.9940853036679477E-2</v>
      </c>
      <c r="AG697" s="28">
        <f t="shared" ca="1" si="354"/>
        <v>1.5705027904448939E-2</v>
      </c>
      <c r="AH697" s="28">
        <f t="shared" ca="1" si="355"/>
        <v>1.8125731896580261E-2</v>
      </c>
      <c r="AI697" s="28">
        <f t="shared" ca="1" si="356"/>
        <v>1.8317210885783045E-2</v>
      </c>
      <c r="AJ697" s="28">
        <f t="shared" ca="1" si="357"/>
        <v>1.6266972463871938E-2</v>
      </c>
      <c r="AK697" s="28">
        <f t="shared" ca="1" si="358"/>
        <v>2.0979385624821954E-2</v>
      </c>
      <c r="AL697" s="28">
        <f t="shared" ca="1" si="359"/>
        <v>1.9684973316398034E-2</v>
      </c>
      <c r="AM697" s="28">
        <f t="shared" ca="1" si="360"/>
        <v>1.8779555116654831E-2</v>
      </c>
      <c r="AN697" s="28">
        <f t="shared" ca="1" si="369"/>
        <v>5.2673248545502364E-3</v>
      </c>
      <c r="AO697" s="28">
        <f t="shared" ca="1" si="361"/>
        <v>1.758133853054946E-2</v>
      </c>
      <c r="AP697" s="33">
        <f t="shared" ca="1" si="370"/>
        <v>1.6509256859769741E-3</v>
      </c>
      <c r="AQ697" s="54"/>
      <c r="AR697" s="53"/>
      <c r="AS697" s="53"/>
      <c r="AT697" s="53"/>
      <c r="AU697" s="53"/>
    </row>
    <row r="698" spans="1:51" ht="15" customHeight="1" x14ac:dyDescent="0.25">
      <c r="A698" s="31">
        <f t="shared" ca="1" si="364"/>
        <v>30864</v>
      </c>
      <c r="B698" s="32">
        <f t="shared" ca="1" si="365"/>
        <v>1984</v>
      </c>
      <c r="C698" s="32">
        <f t="shared" ca="1" si="366"/>
        <v>7</v>
      </c>
      <c r="D698" s="48">
        <f>RAWDATA!A700</f>
        <v>198407</v>
      </c>
      <c r="E698" s="48">
        <f t="shared" ca="1" si="362"/>
        <v>-7.2810000000000006</v>
      </c>
      <c r="F698" s="48">
        <f t="shared" ca="1" si="371"/>
        <v>-5.5976999999999997</v>
      </c>
      <c r="G698" s="48">
        <f t="shared" ca="1" si="371"/>
        <v>-4.5964999999999998</v>
      </c>
      <c r="H698" s="48">
        <f t="shared" ca="1" si="371"/>
        <v>-4.1303000000000001</v>
      </c>
      <c r="I698" s="48">
        <f t="shared" ca="1" si="371"/>
        <v>-3.7683999999999997</v>
      </c>
      <c r="J698" s="48">
        <f t="shared" ca="1" si="371"/>
        <v>-3.2670000000000003</v>
      </c>
      <c r="K698" s="48">
        <f t="shared" ca="1" si="371"/>
        <v>-2.9612000000000003</v>
      </c>
      <c r="L698" s="48">
        <f t="shared" ca="1" si="371"/>
        <v>-3.2328000000000001</v>
      </c>
      <c r="M698" s="48">
        <f t="shared" ca="1" si="371"/>
        <v>-2.6683999999999997</v>
      </c>
      <c r="N698" s="48">
        <f t="shared" ca="1" si="371"/>
        <v>-3.7386000000000004</v>
      </c>
      <c r="P698" s="26">
        <f t="shared" ca="1" si="340"/>
        <v>1.1143004866574286</v>
      </c>
      <c r="Q698" s="26">
        <f t="shared" ca="1" si="341"/>
        <v>3.3608890085463683</v>
      </c>
      <c r="R698" s="26">
        <f t="shared" ca="1" si="342"/>
        <v>4.8723245565061708</v>
      </c>
      <c r="S698" s="26">
        <f t="shared" ca="1" si="343"/>
        <v>5.1934903450773593</v>
      </c>
      <c r="T698" s="26">
        <f t="shared" ca="1" si="344"/>
        <v>6.6480881689468587</v>
      </c>
      <c r="U698" s="26">
        <f t="shared" ca="1" si="345"/>
        <v>7.895787294077067</v>
      </c>
      <c r="V698" s="26">
        <f t="shared" ca="1" si="346"/>
        <v>9.2555699754742058</v>
      </c>
      <c r="W698" s="26">
        <f t="shared" ca="1" si="347"/>
        <v>10.184626344178563</v>
      </c>
      <c r="X698" s="26">
        <f t="shared" ca="1" si="348"/>
        <v>16.815328343204083</v>
      </c>
      <c r="Y698" s="26">
        <f t="shared" ca="1" si="349"/>
        <v>37.048987066262313</v>
      </c>
      <c r="Z698" s="28">
        <f t="shared" ca="1" si="367"/>
        <v>3.2358499999999846E-2</v>
      </c>
      <c r="AA698" s="57">
        <f t="shared" ca="1" si="350"/>
        <v>-4.1241899999999998E-2</v>
      </c>
      <c r="AB698" s="33">
        <f t="shared" ca="1" si="368"/>
        <v>9.2068999999998513E-3</v>
      </c>
      <c r="AD698" s="28">
        <f t="shared" ca="1" si="351"/>
        <v>-7.5596772174375756E-2</v>
      </c>
      <c r="AE698" s="28">
        <f t="shared" ca="1" si="352"/>
        <v>-5.7604748726663983E-2</v>
      </c>
      <c r="AF698" s="28">
        <f t="shared" ca="1" si="353"/>
        <v>-4.7054920575797986E-2</v>
      </c>
      <c r="AG698" s="28">
        <f t="shared" ca="1" si="354"/>
        <v>-4.2180208141591215E-2</v>
      </c>
      <c r="AH698" s="28">
        <f t="shared" ca="1" si="355"/>
        <v>-3.8412399926456772E-2</v>
      </c>
      <c r="AI698" s="28">
        <f t="shared" ca="1" si="356"/>
        <v>-3.3215580111430429E-2</v>
      </c>
      <c r="AJ698" s="28">
        <f t="shared" ca="1" si="357"/>
        <v>-3.005928746338158E-2</v>
      </c>
      <c r="AK698" s="28">
        <f t="shared" ca="1" si="358"/>
        <v>-3.2862092101019043E-2</v>
      </c>
      <c r="AL698" s="28">
        <f t="shared" ca="1" si="359"/>
        <v>-2.7046480765665768E-2</v>
      </c>
      <c r="AM698" s="28">
        <f t="shared" ca="1" si="360"/>
        <v>-3.8102778275403933E-2</v>
      </c>
      <c r="AN698" s="28">
        <f t="shared" ca="1" si="369"/>
        <v>3.4026130929985014E-2</v>
      </c>
      <c r="AO698" s="28">
        <f t="shared" ca="1" si="361"/>
        <v>-4.2116477835707537E-2</v>
      </c>
      <c r="AP698" s="33">
        <f t="shared" ca="1" si="370"/>
        <v>9.5418483151726852E-3</v>
      </c>
      <c r="AQ698" s="54"/>
      <c r="AR698" s="53"/>
      <c r="AS698" s="53"/>
      <c r="AT698" s="53"/>
      <c r="AU698" s="53"/>
    </row>
    <row r="699" spans="1:51" ht="15" customHeight="1" x14ac:dyDescent="0.25">
      <c r="A699" s="31">
        <f t="shared" ca="1" si="364"/>
        <v>30895</v>
      </c>
      <c r="B699" s="32">
        <f t="shared" ca="1" si="365"/>
        <v>1984</v>
      </c>
      <c r="C699" s="32">
        <f t="shared" ca="1" si="366"/>
        <v>8</v>
      </c>
      <c r="D699" s="48">
        <f>RAWDATA!A701</f>
        <v>198408</v>
      </c>
      <c r="E699" s="48">
        <f t="shared" ca="1" si="362"/>
        <v>8.9699999999999989</v>
      </c>
      <c r="F699" s="48">
        <f t="shared" ca="1" si="371"/>
        <v>9.7189000000000014</v>
      </c>
      <c r="G699" s="48">
        <f t="shared" ca="1" si="371"/>
        <v>9.5314999999999994</v>
      </c>
      <c r="H699" s="48">
        <f t="shared" ca="1" si="371"/>
        <v>8.2929000000000013</v>
      </c>
      <c r="I699" s="48">
        <f t="shared" ca="1" si="371"/>
        <v>9.4787999999999997</v>
      </c>
      <c r="J699" s="48">
        <f t="shared" ca="1" si="371"/>
        <v>9.4656000000000002</v>
      </c>
      <c r="K699" s="48">
        <f t="shared" ca="1" si="371"/>
        <v>8.4859000000000009</v>
      </c>
      <c r="L699" s="48">
        <f t="shared" ca="1" si="371"/>
        <v>8.7307000000000006</v>
      </c>
      <c r="M699" s="48">
        <f t="shared" ca="1" si="371"/>
        <v>9.1049000000000007</v>
      </c>
      <c r="N699" s="48">
        <f t="shared" ca="1" si="371"/>
        <v>9.2364999999999995</v>
      </c>
      <c r="P699" s="26">
        <f t="shared" ca="1" si="340"/>
        <v>1.2142532403105999</v>
      </c>
      <c r="Q699" s="26">
        <f t="shared" ca="1" si="341"/>
        <v>3.6875304503979813</v>
      </c>
      <c r="R699" s="26">
        <f t="shared" ca="1" si="342"/>
        <v>5.336730171609557</v>
      </c>
      <c r="S699" s="26">
        <f t="shared" ca="1" si="343"/>
        <v>5.6241813059042798</v>
      </c>
      <c r="T699" s="26">
        <f t="shared" ca="1" si="344"/>
        <v>7.2782471503049946</v>
      </c>
      <c r="U699" s="26">
        <f t="shared" ca="1" si="345"/>
        <v>8.6431709361852267</v>
      </c>
      <c r="V699" s="26">
        <f t="shared" ca="1" si="346"/>
        <v>10.040988388022972</v>
      </c>
      <c r="W699" s="26">
        <f t="shared" ca="1" si="347"/>
        <v>11.073815516409761</v>
      </c>
      <c r="X699" s="26">
        <f t="shared" ca="1" si="348"/>
        <v>18.346347173524471</v>
      </c>
      <c r="Y699" s="26">
        <f t="shared" ca="1" si="349"/>
        <v>40.471016756637631</v>
      </c>
      <c r="Z699" s="28">
        <f t="shared" ca="1" si="367"/>
        <v>-1.7374999999999474E-3</v>
      </c>
      <c r="AA699" s="57">
        <f t="shared" ca="1" si="350"/>
        <v>9.1015700000000005E-2</v>
      </c>
      <c r="AB699" s="33">
        <f t="shared" ca="1" si="368"/>
        <v>6.9129999999997804E-4</v>
      </c>
      <c r="AD699" s="28">
        <f t="shared" ca="1" si="351"/>
        <v>8.5902429000703287E-2</v>
      </c>
      <c r="AE699" s="28">
        <f t="shared" ca="1" si="352"/>
        <v>9.2751454511551035E-2</v>
      </c>
      <c r="AF699" s="28">
        <f t="shared" ca="1" si="353"/>
        <v>9.1041993131905447E-2</v>
      </c>
      <c r="AG699" s="28">
        <f t="shared" ca="1" si="354"/>
        <v>7.9669407236366785E-2</v>
      </c>
      <c r="AH699" s="28">
        <f t="shared" ca="1" si="355"/>
        <v>9.056073721821431E-2</v>
      </c>
      <c r="AI699" s="28">
        <f t="shared" ca="1" si="356"/>
        <v>9.0440158660224285E-2</v>
      </c>
      <c r="AJ699" s="28">
        <f t="shared" ca="1" si="357"/>
        <v>8.1450024630630294E-2</v>
      </c>
      <c r="AK699" s="28">
        <f t="shared" ca="1" si="358"/>
        <v>8.3703996966446009E-2</v>
      </c>
      <c r="AL699" s="28">
        <f t="shared" ca="1" si="359"/>
        <v>8.7139618766301538E-2</v>
      </c>
      <c r="AM699" s="28">
        <f t="shared" ca="1" si="360"/>
        <v>8.8345070558181846E-2</v>
      </c>
      <c r="AN699" s="28">
        <f t="shared" ca="1" si="369"/>
        <v>-1.584597093885462E-3</v>
      </c>
      <c r="AO699" s="28">
        <f t="shared" ca="1" si="361"/>
        <v>8.7109097214853062E-2</v>
      </c>
      <c r="AP699" s="33">
        <f t="shared" ca="1" si="370"/>
        <v>6.3324744738862959E-4</v>
      </c>
      <c r="AQ699" s="54"/>
      <c r="AR699" s="53"/>
      <c r="AS699" s="53"/>
      <c r="AT699" s="53"/>
      <c r="AU699" s="53"/>
    </row>
    <row r="700" spans="1:51" ht="15" customHeight="1" x14ac:dyDescent="0.25">
      <c r="A700" s="31">
        <f t="shared" ca="1" si="364"/>
        <v>30926</v>
      </c>
      <c r="B700" s="32">
        <f t="shared" ca="1" si="365"/>
        <v>1984</v>
      </c>
      <c r="C700" s="32">
        <f t="shared" ca="1" si="366"/>
        <v>9</v>
      </c>
      <c r="D700" s="48">
        <f>RAWDATA!A702</f>
        <v>198409</v>
      </c>
      <c r="E700" s="48">
        <f t="shared" ca="1" si="362"/>
        <v>-2.9607000000000001</v>
      </c>
      <c r="F700" s="48">
        <f t="shared" ca="1" si="371"/>
        <v>-1.2935000000000001</v>
      </c>
      <c r="G700" s="48">
        <f t="shared" ca="1" si="371"/>
        <v>-1.3611</v>
      </c>
      <c r="H700" s="48">
        <f t="shared" ca="1" si="371"/>
        <v>-1.0367000000000002</v>
      </c>
      <c r="I700" s="48">
        <f t="shared" ca="1" si="371"/>
        <v>-2.5499999999999995E-2</v>
      </c>
      <c r="J700" s="48">
        <f t="shared" ca="1" si="371"/>
        <v>1.4098000000000002</v>
      </c>
      <c r="K700" s="48">
        <f t="shared" ca="1" si="371"/>
        <v>1.7859000000000003</v>
      </c>
      <c r="L700" s="48">
        <f t="shared" ca="1" si="371"/>
        <v>1.9272000000000002</v>
      </c>
      <c r="M700" s="48">
        <f t="shared" ca="1" si="371"/>
        <v>2.1649000000000003</v>
      </c>
      <c r="N700" s="48">
        <f t="shared" ca="1" si="371"/>
        <v>1.5246000000000002</v>
      </c>
      <c r="P700" s="26">
        <f t="shared" ca="1" si="340"/>
        <v>1.1783028446247239</v>
      </c>
      <c r="Q700" s="26">
        <f t="shared" ca="1" si="341"/>
        <v>3.6398322440220832</v>
      </c>
      <c r="R700" s="26">
        <f t="shared" ca="1" si="342"/>
        <v>5.2640919372437791</v>
      </c>
      <c r="S700" s="26">
        <f t="shared" ca="1" si="343"/>
        <v>5.5658754183059704</v>
      </c>
      <c r="T700" s="26">
        <f t="shared" ca="1" si="344"/>
        <v>7.2763911972816668</v>
      </c>
      <c r="U700" s="26">
        <f t="shared" ca="1" si="345"/>
        <v>8.7650223600435648</v>
      </c>
      <c r="V700" s="26">
        <f t="shared" ca="1" si="346"/>
        <v>10.220310399644676</v>
      </c>
      <c r="W700" s="26">
        <f t="shared" ca="1" si="347"/>
        <v>11.287230089042009</v>
      </c>
      <c r="X700" s="26">
        <f t="shared" ca="1" si="348"/>
        <v>18.743527243484102</v>
      </c>
      <c r="Y700" s="26">
        <f t="shared" ca="1" si="349"/>
        <v>41.088037878109333</v>
      </c>
      <c r="Z700" s="28">
        <f t="shared" ca="1" si="367"/>
        <v>3.9718500000000101E-2</v>
      </c>
      <c r="AA700" s="57">
        <f t="shared" ca="1" si="350"/>
        <v>2.1349000000000012E-3</v>
      </c>
      <c r="AB700" s="33">
        <f t="shared" ca="1" si="368"/>
        <v>1.6312600000000059E-2</v>
      </c>
      <c r="AD700" s="28">
        <f t="shared" ca="1" si="351"/>
        <v>-3.0054134898512146E-2</v>
      </c>
      <c r="AE700" s="28">
        <f t="shared" ca="1" si="352"/>
        <v>-1.3019385587389288E-2</v>
      </c>
      <c r="AF700" s="28">
        <f t="shared" ca="1" si="353"/>
        <v>-1.3704478856794319E-2</v>
      </c>
      <c r="AG700" s="28">
        <f t="shared" ca="1" si="354"/>
        <v>-1.042111165306059E-2</v>
      </c>
      <c r="AH700" s="28">
        <f t="shared" ca="1" si="355"/>
        <v>-2.5503251802818749E-4</v>
      </c>
      <c r="AI700" s="28">
        <f t="shared" ca="1" si="356"/>
        <v>1.399954744177727E-2</v>
      </c>
      <c r="AJ700" s="28">
        <f t="shared" ca="1" si="357"/>
        <v>1.7701401659139984E-2</v>
      </c>
      <c r="AK700" s="28">
        <f t="shared" ca="1" si="358"/>
        <v>1.9088646982689444E-2</v>
      </c>
      <c r="AL700" s="28">
        <f t="shared" ca="1" si="359"/>
        <v>2.1417988564031307E-2</v>
      </c>
      <c r="AM700" s="28">
        <f t="shared" ca="1" si="360"/>
        <v>1.5130947660231941E-2</v>
      </c>
      <c r="AN700" s="28">
        <f t="shared" ca="1" si="369"/>
        <v>3.9811228355082343E-2</v>
      </c>
      <c r="AO700" s="28">
        <f t="shared" ca="1" si="361"/>
        <v>2.1326243392914036E-3</v>
      </c>
      <c r="AP700" s="33">
        <f t="shared" ca="1" si="370"/>
        <v>1.6141843772840222E-2</v>
      </c>
      <c r="AQ700" s="54"/>
      <c r="AR700" s="53"/>
      <c r="AS700" s="53"/>
      <c r="AT700" s="53"/>
      <c r="AU700" s="53"/>
    </row>
    <row r="701" spans="1:51" ht="15" customHeight="1" x14ac:dyDescent="0.25">
      <c r="A701" s="31">
        <f t="shared" ca="1" si="364"/>
        <v>30956</v>
      </c>
      <c r="B701" s="32">
        <f t="shared" ca="1" si="365"/>
        <v>1984</v>
      </c>
      <c r="C701" s="32">
        <f t="shared" ca="1" si="366"/>
        <v>10</v>
      </c>
      <c r="D701" s="48">
        <f>RAWDATA!A703</f>
        <v>198410</v>
      </c>
      <c r="E701" s="48">
        <f t="shared" ca="1" si="362"/>
        <v>-4.2717000000000001</v>
      </c>
      <c r="F701" s="48">
        <f t="shared" ca="1" si="371"/>
        <v>-2.5830000000000002</v>
      </c>
      <c r="G701" s="48">
        <f t="shared" ca="1" si="371"/>
        <v>-1.59</v>
      </c>
      <c r="H701" s="48">
        <f t="shared" ca="1" si="371"/>
        <v>-1.2566999999999999</v>
      </c>
      <c r="I701" s="48">
        <f t="shared" ca="1" si="371"/>
        <v>-1.1294000000000002</v>
      </c>
      <c r="J701" s="48">
        <f t="shared" ca="1" si="371"/>
        <v>-1.127</v>
      </c>
      <c r="K701" s="48">
        <f t="shared" ca="1" si="371"/>
        <v>-1.1114999999999999</v>
      </c>
      <c r="L701" s="48">
        <f t="shared" ca="1" si="371"/>
        <v>-0.68100000000000005</v>
      </c>
      <c r="M701" s="48">
        <f t="shared" ca="1" si="371"/>
        <v>-1.2197</v>
      </c>
      <c r="N701" s="48">
        <f t="shared" ca="1" si="371"/>
        <v>-1.2676000000000003</v>
      </c>
      <c r="P701" s="26">
        <f t="shared" ca="1" si="340"/>
        <v>1.1279692820108895</v>
      </c>
      <c r="Q701" s="26">
        <f t="shared" ca="1" si="341"/>
        <v>3.5458153771589926</v>
      </c>
      <c r="R701" s="26">
        <f t="shared" ca="1" si="342"/>
        <v>5.1803928754416031</v>
      </c>
      <c r="S701" s="26">
        <f t="shared" ca="1" si="343"/>
        <v>5.4959290619241195</v>
      </c>
      <c r="T701" s="26">
        <f t="shared" ca="1" si="344"/>
        <v>7.1942116350995677</v>
      </c>
      <c r="U701" s="26">
        <f t="shared" ca="1" si="345"/>
        <v>8.6662405580458746</v>
      </c>
      <c r="V701" s="26">
        <f t="shared" ca="1" si="346"/>
        <v>10.106711649552626</v>
      </c>
      <c r="W701" s="26">
        <f t="shared" ca="1" si="347"/>
        <v>11.210364052135633</v>
      </c>
      <c r="X701" s="26">
        <f t="shared" ca="1" si="348"/>
        <v>18.514912441695326</v>
      </c>
      <c r="Y701" s="26">
        <f t="shared" ca="1" si="349"/>
        <v>40.567205909966418</v>
      </c>
      <c r="Z701" s="28">
        <f t="shared" ca="1" si="367"/>
        <v>2.1836999999999995E-2</v>
      </c>
      <c r="AA701" s="57">
        <f t="shared" ca="1" si="350"/>
        <v>-1.6237600000000005E-2</v>
      </c>
      <c r="AB701" s="33">
        <f t="shared" ca="1" si="368"/>
        <v>3.8010999999999878E-3</v>
      </c>
      <c r="AD701" s="28">
        <f t="shared" ca="1" si="351"/>
        <v>-4.3656215466001229E-2</v>
      </c>
      <c r="AE701" s="28">
        <f t="shared" ca="1" si="352"/>
        <v>-2.6169452581904756E-2</v>
      </c>
      <c r="AF701" s="28">
        <f t="shared" ca="1" si="353"/>
        <v>-1.602776107719725E-2</v>
      </c>
      <c r="AG701" s="28">
        <f t="shared" ca="1" si="354"/>
        <v>-1.2646632609912474E-2</v>
      </c>
      <c r="AH701" s="28">
        <f t="shared" ca="1" si="355"/>
        <v>-1.1358261522567206E-2</v>
      </c>
      <c r="AI701" s="28">
        <f t="shared" ca="1" si="356"/>
        <v>-1.1333987664903733E-2</v>
      </c>
      <c r="AJ701" s="28">
        <f t="shared" ca="1" si="357"/>
        <v>-1.1177233190127507E-2</v>
      </c>
      <c r="AK701" s="28">
        <f t="shared" ca="1" si="358"/>
        <v>-6.8332938643786787E-3</v>
      </c>
      <c r="AL701" s="28">
        <f t="shared" ca="1" si="359"/>
        <v>-1.2271993828189611E-2</v>
      </c>
      <c r="AM701" s="28">
        <f t="shared" ca="1" si="360"/>
        <v>-1.2757025939431722E-2</v>
      </c>
      <c r="AN701" s="28">
        <f t="shared" ca="1" si="369"/>
        <v>2.2398324140142329E-2</v>
      </c>
      <c r="AO701" s="28">
        <f t="shared" ca="1" si="361"/>
        <v>-1.6370874501501698E-2</v>
      </c>
      <c r="AP701" s="33">
        <f t="shared" ca="1" si="370"/>
        <v>3.8563646176910313E-3</v>
      </c>
      <c r="AQ701" s="54"/>
      <c r="AR701" s="53"/>
      <c r="AS701" s="53"/>
      <c r="AT701" s="53"/>
      <c r="AU701" s="53"/>
    </row>
    <row r="702" spans="1:51" ht="15" customHeight="1" x14ac:dyDescent="0.25">
      <c r="A702" s="31">
        <f t="shared" ca="1" si="364"/>
        <v>30987</v>
      </c>
      <c r="B702" s="32">
        <f t="shared" ca="1" si="365"/>
        <v>1984</v>
      </c>
      <c r="C702" s="32">
        <f t="shared" ca="1" si="366"/>
        <v>11</v>
      </c>
      <c r="D702" s="48">
        <f>RAWDATA!A704</f>
        <v>198411</v>
      </c>
      <c r="E702" s="48">
        <f t="shared" ca="1" si="362"/>
        <v>-5.9161999999999999</v>
      </c>
      <c r="F702" s="48">
        <f t="shared" ca="1" si="371"/>
        <v>-3.1955999999999998</v>
      </c>
      <c r="G702" s="48">
        <f t="shared" ca="1" si="371"/>
        <v>-2.7252000000000001</v>
      </c>
      <c r="H702" s="48">
        <f t="shared" ca="1" si="371"/>
        <v>-2.0263</v>
      </c>
      <c r="I702" s="48">
        <f t="shared" ca="1" si="371"/>
        <v>-1.6238999999999999</v>
      </c>
      <c r="J702" s="48">
        <f t="shared" ca="1" si="371"/>
        <v>-1.8528000000000002</v>
      </c>
      <c r="K702" s="48">
        <f t="shared" ca="1" si="371"/>
        <v>-1.4431000000000003</v>
      </c>
      <c r="L702" s="48">
        <f t="shared" ca="1" si="371"/>
        <v>-2.2434000000000003</v>
      </c>
      <c r="M702" s="48">
        <f t="shared" ca="1" si="371"/>
        <v>-2.2730000000000001</v>
      </c>
      <c r="N702" s="48">
        <f t="shared" ca="1" si="371"/>
        <v>-3.0153000000000003</v>
      </c>
      <c r="P702" s="26">
        <f t="shared" ca="1" si="340"/>
        <v>1.0612363633485613</v>
      </c>
      <c r="Q702" s="26">
        <f t="shared" ca="1" si="341"/>
        <v>3.4325053009665001</v>
      </c>
      <c r="R702" s="26">
        <f t="shared" ca="1" si="342"/>
        <v>5.0392168088000684</v>
      </c>
      <c r="S702" s="26">
        <f t="shared" ca="1" si="343"/>
        <v>5.3845650513423511</v>
      </c>
      <c r="T702" s="26">
        <f t="shared" ca="1" si="344"/>
        <v>7.0773848323571862</v>
      </c>
      <c r="U702" s="26">
        <f t="shared" ca="1" si="345"/>
        <v>8.505672452986401</v>
      </c>
      <c r="V702" s="26">
        <f t="shared" ca="1" si="346"/>
        <v>9.9608616937379324</v>
      </c>
      <c r="W702" s="26">
        <f t="shared" ca="1" si="347"/>
        <v>10.958870744990023</v>
      </c>
      <c r="X702" s="26">
        <f t="shared" ca="1" si="348"/>
        <v>18.09406848189559</v>
      </c>
      <c r="Y702" s="26">
        <f t="shared" ca="1" si="349"/>
        <v>39.343982950163202</v>
      </c>
      <c r="Z702" s="28">
        <f t="shared" ca="1" si="367"/>
        <v>1.9117499999999954E-2</v>
      </c>
      <c r="AA702" s="57">
        <f t="shared" ca="1" si="350"/>
        <v>-2.6314799999999999E-2</v>
      </c>
      <c r="AB702" s="33">
        <f t="shared" ca="1" si="368"/>
        <v>-1.2670000000000736E-4</v>
      </c>
      <c r="AD702" s="28">
        <f t="shared" ca="1" si="351"/>
        <v>-6.0984311497012722E-2</v>
      </c>
      <c r="AE702" s="28">
        <f t="shared" ca="1" si="352"/>
        <v>-3.2477738193132023E-2</v>
      </c>
      <c r="AF702" s="28">
        <f t="shared" ca="1" si="353"/>
        <v>-2.7630223146316125E-2</v>
      </c>
      <c r="AG702" s="28">
        <f t="shared" ca="1" si="354"/>
        <v>-2.0471110681418703E-2</v>
      </c>
      <c r="AH702" s="28">
        <f t="shared" ca="1" si="355"/>
        <v>-1.6372297610370484E-2</v>
      </c>
      <c r="AI702" s="28">
        <f t="shared" ca="1" si="356"/>
        <v>-1.8701793436172776E-2</v>
      </c>
      <c r="AJ702" s="28">
        <f t="shared" ca="1" si="357"/>
        <v>-1.453613961961314E-2</v>
      </c>
      <c r="AK702" s="28">
        <f t="shared" ca="1" si="358"/>
        <v>-2.2689470220347834E-2</v>
      </c>
      <c r="AL702" s="28">
        <f t="shared" ca="1" si="359"/>
        <v>-2.2992308926267191E-2</v>
      </c>
      <c r="AM702" s="28">
        <f t="shared" ca="1" si="360"/>
        <v>-3.0616951884465071E-2</v>
      </c>
      <c r="AN702" s="28">
        <f t="shared" ca="1" si="369"/>
        <v>1.9926394439706237E-2</v>
      </c>
      <c r="AO702" s="28">
        <f t="shared" ca="1" si="361"/>
        <v>-2.6667230866461427E-2</v>
      </c>
      <c r="AP702" s="33">
        <f t="shared" ca="1" si="370"/>
        <v>-1.3739953890470544E-4</v>
      </c>
      <c r="AQ702" s="54"/>
      <c r="AR702" s="53"/>
      <c r="AS702" s="53"/>
      <c r="AT702" s="53"/>
      <c r="AU702" s="53"/>
      <c r="AY702" s="29"/>
    </row>
    <row r="703" spans="1:51" ht="15" customHeight="1" x14ac:dyDescent="0.25">
      <c r="A703" s="31">
        <f t="shared" ca="1" si="364"/>
        <v>31017</v>
      </c>
      <c r="B703" s="32">
        <f t="shared" ca="1" si="365"/>
        <v>1984</v>
      </c>
      <c r="C703" s="32">
        <f t="shared" ca="1" si="366"/>
        <v>12</v>
      </c>
      <c r="D703" s="48">
        <f>RAWDATA!A705</f>
        <v>198412</v>
      </c>
      <c r="E703" s="48">
        <f t="shared" ca="1" si="362"/>
        <v>-0.30940000000000001</v>
      </c>
      <c r="F703" s="48">
        <f t="shared" ca="1" si="371"/>
        <v>0.29230000000000012</v>
      </c>
      <c r="G703" s="48">
        <f t="shared" ca="1" si="371"/>
        <v>0.99570000000000003</v>
      </c>
      <c r="H703" s="48">
        <f t="shared" ca="1" si="371"/>
        <v>1.2678</v>
      </c>
      <c r="I703" s="48">
        <f t="shared" ca="1" si="371"/>
        <v>0.6039000000000001</v>
      </c>
      <c r="J703" s="48">
        <f t="shared" ca="1" si="371"/>
        <v>1.2589000000000001</v>
      </c>
      <c r="K703" s="48">
        <f t="shared" ca="1" si="371"/>
        <v>0.80579999999999996</v>
      </c>
      <c r="L703" s="48">
        <f t="shared" ca="1" si="371"/>
        <v>1.3978000000000002</v>
      </c>
      <c r="M703" s="48">
        <f t="shared" ca="1" si="371"/>
        <v>1.3524000000000003</v>
      </c>
      <c r="N703" s="48">
        <f t="shared" ca="1" si="371"/>
        <v>1.2254</v>
      </c>
      <c r="P703" s="26">
        <f t="shared" ca="1" si="340"/>
        <v>1.0579528980403607</v>
      </c>
      <c r="Q703" s="26">
        <f t="shared" ca="1" si="341"/>
        <v>3.442538513961225</v>
      </c>
      <c r="R703" s="26">
        <f t="shared" ca="1" si="342"/>
        <v>5.0893922905652911</v>
      </c>
      <c r="S703" s="26">
        <f t="shared" ca="1" si="343"/>
        <v>5.4528305670632689</v>
      </c>
      <c r="T703" s="26">
        <f t="shared" ca="1" si="344"/>
        <v>7.120125159359791</v>
      </c>
      <c r="U703" s="26">
        <f t="shared" ca="1" si="345"/>
        <v>8.6127503634970459</v>
      </c>
      <c r="V703" s="26">
        <f t="shared" ca="1" si="346"/>
        <v>10.041126317266071</v>
      </c>
      <c r="W703" s="26">
        <f t="shared" ca="1" si="347"/>
        <v>11.112053840263494</v>
      </c>
      <c r="X703" s="26">
        <f t="shared" ca="1" si="348"/>
        <v>18.338772664044747</v>
      </c>
      <c r="Y703" s="26">
        <f t="shared" ca="1" si="349"/>
        <v>39.8261041172345</v>
      </c>
      <c r="Z703" s="28">
        <f t="shared" ca="1" si="367"/>
        <v>1.2974500000000111E-2</v>
      </c>
      <c r="AA703" s="57">
        <f t="shared" ca="1" si="350"/>
        <v>8.8906000000000002E-3</v>
      </c>
      <c r="AB703" s="33">
        <f t="shared" ca="1" si="368"/>
        <v>3.9984000000000391E-3</v>
      </c>
      <c r="AD703" s="28">
        <f t="shared" ca="1" si="351"/>
        <v>-3.098796313751664E-3</v>
      </c>
      <c r="AE703" s="28">
        <f t="shared" ca="1" si="352"/>
        <v>2.9187363419277217E-3</v>
      </c>
      <c r="AF703" s="28">
        <f t="shared" ca="1" si="353"/>
        <v>9.9077556894329125E-3</v>
      </c>
      <c r="AG703" s="28">
        <f t="shared" ca="1" si="354"/>
        <v>1.2598307016249755E-2</v>
      </c>
      <c r="AH703" s="28">
        <f t="shared" ca="1" si="355"/>
        <v>6.0208383217375512E-3</v>
      </c>
      <c r="AI703" s="28">
        <f t="shared" ca="1" si="356"/>
        <v>1.2510417370037875E-2</v>
      </c>
      <c r="AJ703" s="28">
        <f t="shared" ca="1" si="357"/>
        <v>8.0257076763724199E-3</v>
      </c>
      <c r="AK703" s="28">
        <f t="shared" ca="1" si="358"/>
        <v>1.3881208681158892E-2</v>
      </c>
      <c r="AL703" s="28">
        <f t="shared" ca="1" si="359"/>
        <v>1.3433366945281057E-2</v>
      </c>
      <c r="AM703" s="28">
        <f t="shared" ca="1" si="360"/>
        <v>1.2179527515311837E-2</v>
      </c>
      <c r="AN703" s="28">
        <f t="shared" ca="1" si="369"/>
        <v>1.2896477216208419E-2</v>
      </c>
      <c r="AO703" s="28">
        <f t="shared" ca="1" si="361"/>
        <v>8.8513113107865395E-3</v>
      </c>
      <c r="AP703" s="33">
        <f t="shared" ca="1" si="370"/>
        <v>3.9551359195099077E-3</v>
      </c>
      <c r="AQ703" s="54"/>
      <c r="AR703" s="53"/>
      <c r="AS703" s="53"/>
      <c r="AT703" s="53"/>
      <c r="AU703" s="53"/>
    </row>
    <row r="704" spans="1:51" ht="15" customHeight="1" x14ac:dyDescent="0.25">
      <c r="A704" s="31">
        <f t="shared" ca="1" si="364"/>
        <v>31048</v>
      </c>
      <c r="B704" s="32">
        <f t="shared" ca="1" si="365"/>
        <v>1985</v>
      </c>
      <c r="C704" s="32">
        <f t="shared" ca="1" si="366"/>
        <v>1</v>
      </c>
      <c r="D704" s="48">
        <f>RAWDATA!A706</f>
        <v>198501</v>
      </c>
      <c r="E704" s="48">
        <f t="shared" ca="1" si="362"/>
        <v>14.876000000000001</v>
      </c>
      <c r="F704" s="48">
        <f t="shared" ca="1" si="371"/>
        <v>13.086800000000002</v>
      </c>
      <c r="G704" s="48">
        <f t="shared" ca="1" si="371"/>
        <v>13.2394</v>
      </c>
      <c r="H704" s="48">
        <f t="shared" ca="1" si="371"/>
        <v>11.679000000000002</v>
      </c>
      <c r="I704" s="48">
        <f t="shared" ca="1" si="371"/>
        <v>11.102100000000002</v>
      </c>
      <c r="J704" s="48">
        <f t="shared" ca="1" si="371"/>
        <v>10.252200000000002</v>
      </c>
      <c r="K704" s="48">
        <f t="shared" ca="1" si="371"/>
        <v>10.906600000000001</v>
      </c>
      <c r="L704" s="48">
        <f t="shared" ca="1" si="371"/>
        <v>10.104300000000002</v>
      </c>
      <c r="M704" s="48">
        <f t="shared" ca="1" si="371"/>
        <v>9.8362000000000016</v>
      </c>
      <c r="N704" s="48">
        <f t="shared" ca="1" si="371"/>
        <v>10.958000000000002</v>
      </c>
      <c r="P704" s="26">
        <f t="shared" ca="1" si="340"/>
        <v>1.2153339711528448</v>
      </c>
      <c r="Q704" s="26">
        <f t="shared" ca="1" si="341"/>
        <v>3.8930566442063026</v>
      </c>
      <c r="R704" s="26">
        <f t="shared" ca="1" si="342"/>
        <v>5.763197293482393</v>
      </c>
      <c r="S704" s="26">
        <f t="shared" ca="1" si="343"/>
        <v>6.0896666489905877</v>
      </c>
      <c r="T704" s="26">
        <f t="shared" ca="1" si="344"/>
        <v>7.9106085746770747</v>
      </c>
      <c r="U704" s="26">
        <f t="shared" ca="1" si="345"/>
        <v>9.4957467562634896</v>
      </c>
      <c r="V704" s="26">
        <f t="shared" ca="1" si="346"/>
        <v>11.136271800185014</v>
      </c>
      <c r="W704" s="26">
        <f t="shared" ca="1" si="347"/>
        <v>12.234849096445238</v>
      </c>
      <c r="X704" s="26">
        <f t="shared" ca="1" si="348"/>
        <v>20.142611020825516</v>
      </c>
      <c r="Y704" s="26">
        <f t="shared" ca="1" si="349"/>
        <v>44.190248606401056</v>
      </c>
      <c r="Z704" s="28">
        <f t="shared" ca="1" si="367"/>
        <v>-3.5842999999999958E-2</v>
      </c>
      <c r="AA704" s="57">
        <f t="shared" ca="1" si="350"/>
        <v>0.11604060000000001</v>
      </c>
      <c r="AB704" s="33">
        <f t="shared" ca="1" si="368"/>
        <v>-1.2069599999999972E-2</v>
      </c>
      <c r="AD704" s="28">
        <f t="shared" ca="1" si="351"/>
        <v>0.1386830997641251</v>
      </c>
      <c r="AE704" s="28">
        <f t="shared" ca="1" si="352"/>
        <v>0.12298547944740765</v>
      </c>
      <c r="AF704" s="28">
        <f t="shared" ca="1" si="353"/>
        <v>0.12433397576046851</v>
      </c>
      <c r="AG704" s="28">
        <f t="shared" ca="1" si="354"/>
        <v>0.11045849883115445</v>
      </c>
      <c r="AH704" s="28">
        <f t="shared" ca="1" si="355"/>
        <v>0.10527941236904352</v>
      </c>
      <c r="AI704" s="28">
        <f t="shared" ca="1" si="356"/>
        <v>9.7600282788298728E-2</v>
      </c>
      <c r="AJ704" s="28">
        <f t="shared" ca="1" si="357"/>
        <v>0.10351821967223949</v>
      </c>
      <c r="AK704" s="28">
        <f t="shared" ca="1" si="358"/>
        <v>9.6257912382078481E-2</v>
      </c>
      <c r="AL704" s="28">
        <f t="shared" ca="1" si="359"/>
        <v>9.3819979097502934E-2</v>
      </c>
      <c r="AM704" s="28">
        <f t="shared" ca="1" si="360"/>
        <v>0.10398156534270316</v>
      </c>
      <c r="AN704" s="28">
        <f t="shared" ca="1" si="369"/>
        <v>-3.1933517385663329E-2</v>
      </c>
      <c r="AO704" s="28">
        <f t="shared" ca="1" si="361"/>
        <v>0.1097872432257011</v>
      </c>
      <c r="AP704" s="33">
        <f t="shared" ca="1" si="370"/>
        <v>-1.0886471005598058E-2</v>
      </c>
      <c r="AQ704" s="54"/>
      <c r="AR704" s="53"/>
      <c r="AS704" s="53"/>
      <c r="AT704" s="53"/>
      <c r="AU704" s="53"/>
    </row>
    <row r="705" spans="1:51" ht="15" customHeight="1" x14ac:dyDescent="0.25">
      <c r="A705" s="31">
        <f t="shared" ca="1" si="364"/>
        <v>31079</v>
      </c>
      <c r="B705" s="32">
        <f t="shared" ca="1" si="365"/>
        <v>1985</v>
      </c>
      <c r="C705" s="32">
        <f t="shared" ca="1" si="366"/>
        <v>2</v>
      </c>
      <c r="D705" s="48">
        <f>RAWDATA!A707</f>
        <v>198502</v>
      </c>
      <c r="E705" s="48">
        <f t="shared" ca="1" si="362"/>
        <v>5.2881</v>
      </c>
      <c r="F705" s="48">
        <f t="shared" ca="1" si="371"/>
        <v>4.8712</v>
      </c>
      <c r="G705" s="48">
        <f t="shared" ca="1" si="371"/>
        <v>3.8207000000000004</v>
      </c>
      <c r="H705" s="48">
        <f t="shared" ca="1" si="371"/>
        <v>3.8653</v>
      </c>
      <c r="I705" s="48">
        <f t="shared" ca="1" si="371"/>
        <v>3.8364000000000003</v>
      </c>
      <c r="J705" s="48">
        <f t="shared" ca="1" si="371"/>
        <v>3.6728000000000005</v>
      </c>
      <c r="K705" s="48">
        <f t="shared" ca="1" si="371"/>
        <v>4.2529000000000003</v>
      </c>
      <c r="L705" s="48">
        <f t="shared" ca="1" si="371"/>
        <v>3.9844000000000008</v>
      </c>
      <c r="M705" s="48">
        <f t="shared" ca="1" si="371"/>
        <v>3.7743000000000002</v>
      </c>
      <c r="N705" s="48">
        <f t="shared" ca="1" si="371"/>
        <v>6.0027000000000008</v>
      </c>
      <c r="P705" s="26">
        <f t="shared" ca="1" si="340"/>
        <v>1.2796020468813782</v>
      </c>
      <c r="Q705" s="26">
        <f t="shared" ca="1" si="341"/>
        <v>4.0826952194588806</v>
      </c>
      <c r="R705" s="26">
        <f t="shared" ca="1" si="342"/>
        <v>5.9833917724744756</v>
      </c>
      <c r="S705" s="26">
        <f t="shared" ca="1" si="343"/>
        <v>6.3250505339740215</v>
      </c>
      <c r="T705" s="26">
        <f t="shared" ca="1" si="344"/>
        <v>8.2140911620359862</v>
      </c>
      <c r="U705" s="26">
        <f t="shared" ca="1" si="345"/>
        <v>9.8445065431275367</v>
      </c>
      <c r="V705" s="26">
        <f t="shared" ca="1" si="346"/>
        <v>11.609886303575083</v>
      </c>
      <c r="W705" s="26">
        <f t="shared" ca="1" si="347"/>
        <v>12.722334423844002</v>
      </c>
      <c r="X705" s="26">
        <f t="shared" ca="1" si="348"/>
        <v>20.902853588584534</v>
      </c>
      <c r="Y705" s="26">
        <f t="shared" ca="1" si="349"/>
        <v>46.842856659497492</v>
      </c>
      <c r="Z705" s="28">
        <f t="shared" ca="1" si="367"/>
        <v>-1.9114999999999549E-3</v>
      </c>
      <c r="AA705" s="57">
        <f t="shared" ca="1" si="350"/>
        <v>4.3368800000000006E-2</v>
      </c>
      <c r="AB705" s="33">
        <f t="shared" ca="1" si="368"/>
        <v>5.5162000000000613E-3</v>
      </c>
      <c r="AD705" s="28">
        <f t="shared" ca="1" si="351"/>
        <v>5.1530216319332994E-2</v>
      </c>
      <c r="AE705" s="28">
        <f t="shared" ca="1" si="352"/>
        <v>4.7562744531383615E-2</v>
      </c>
      <c r="AF705" s="28">
        <f t="shared" ca="1" si="353"/>
        <v>3.7495186827098001E-2</v>
      </c>
      <c r="AG705" s="28">
        <f t="shared" ca="1" si="354"/>
        <v>3.7924681359089489E-2</v>
      </c>
      <c r="AH705" s="28">
        <f t="shared" ca="1" si="355"/>
        <v>3.7646397645605158E-2</v>
      </c>
      <c r="AI705" s="28">
        <f t="shared" ca="1" si="356"/>
        <v>3.6069599760051772E-2</v>
      </c>
      <c r="AJ705" s="28">
        <f t="shared" ca="1" si="357"/>
        <v>4.164949204971654E-2</v>
      </c>
      <c r="AK705" s="28">
        <f t="shared" ca="1" si="358"/>
        <v>3.9070701902156162E-2</v>
      </c>
      <c r="AL705" s="28">
        <f t="shared" ca="1" si="359"/>
        <v>3.7048162565697866E-2</v>
      </c>
      <c r="AM705" s="28">
        <f t="shared" ca="1" si="360"/>
        <v>5.829437949769084E-2</v>
      </c>
      <c r="AN705" s="28">
        <f t="shared" ca="1" si="369"/>
        <v>-1.8752093936639513E-3</v>
      </c>
      <c r="AO705" s="28">
        <f t="shared" ca="1" si="361"/>
        <v>4.2454708916406216E-2</v>
      </c>
      <c r="AP705" s="33">
        <f t="shared" ca="1" si="370"/>
        <v>5.2165621152881411E-3</v>
      </c>
      <c r="AQ705" s="54"/>
      <c r="AR705" s="53"/>
      <c r="AS705" s="53"/>
      <c r="AT705" s="53"/>
      <c r="AU705" s="53"/>
    </row>
    <row r="706" spans="1:51" ht="15" customHeight="1" x14ac:dyDescent="0.25">
      <c r="A706" s="31">
        <f t="shared" ca="1" si="364"/>
        <v>31107</v>
      </c>
      <c r="B706" s="32">
        <f t="shared" ca="1" si="365"/>
        <v>1985</v>
      </c>
      <c r="C706" s="32">
        <f t="shared" ca="1" si="366"/>
        <v>3</v>
      </c>
      <c r="D706" s="48">
        <f>RAWDATA!A708</f>
        <v>198503</v>
      </c>
      <c r="E706" s="48">
        <f t="shared" ca="1" si="362"/>
        <v>-2.5034000000000001</v>
      </c>
      <c r="F706" s="48">
        <f t="shared" ca="1" si="371"/>
        <v>-2.1640000000000001</v>
      </c>
      <c r="G706" s="48">
        <f t="shared" ca="1" si="371"/>
        <v>-1.1165</v>
      </c>
      <c r="H706" s="48">
        <f t="shared" ca="1" si="371"/>
        <v>-1.6712</v>
      </c>
      <c r="I706" s="48">
        <f t="shared" ca="1" si="371"/>
        <v>-1.1244000000000001</v>
      </c>
      <c r="J706" s="48">
        <f t="shared" ca="1" si="371"/>
        <v>-4.1800000000000004E-2</v>
      </c>
      <c r="K706" s="48">
        <f t="shared" ca="1" si="371"/>
        <v>-0.31699999999999995</v>
      </c>
      <c r="L706" s="48">
        <f t="shared" ca="1" si="371"/>
        <v>-0.58140000000000003</v>
      </c>
      <c r="M706" s="48">
        <f t="shared" ca="1" si="371"/>
        <v>0.12480000000000008</v>
      </c>
      <c r="N706" s="48">
        <f t="shared" ca="1" si="371"/>
        <v>0.23279999999999998</v>
      </c>
      <c r="P706" s="26">
        <f t="shared" ca="1" si="340"/>
        <v>1.2475684892397498</v>
      </c>
      <c r="Q706" s="26">
        <f t="shared" ca="1" si="341"/>
        <v>3.9943456949097906</v>
      </c>
      <c r="R706" s="26">
        <f t="shared" ca="1" si="342"/>
        <v>5.9165872033347986</v>
      </c>
      <c r="S706" s="26">
        <f t="shared" ca="1" si="343"/>
        <v>6.2193462894502476</v>
      </c>
      <c r="T706" s="26">
        <f t="shared" ca="1" si="344"/>
        <v>8.1217319210100527</v>
      </c>
      <c r="U706" s="26">
        <f t="shared" ca="1" si="345"/>
        <v>9.8403915393925097</v>
      </c>
      <c r="V706" s="26">
        <f t="shared" ca="1" si="346"/>
        <v>11.57308296399275</v>
      </c>
      <c r="W706" s="26">
        <f t="shared" ca="1" si="347"/>
        <v>12.648366771503772</v>
      </c>
      <c r="X706" s="26">
        <f t="shared" ca="1" si="348"/>
        <v>20.928940349863087</v>
      </c>
      <c r="Y706" s="26">
        <f t="shared" ca="1" si="349"/>
        <v>46.951906829800805</v>
      </c>
      <c r="Z706" s="28">
        <f t="shared" ca="1" si="367"/>
        <v>2.5125000000000008E-2</v>
      </c>
      <c r="AA706" s="57">
        <f t="shared" ca="1" si="350"/>
        <v>-9.1621000000000011E-3</v>
      </c>
      <c r="AB706" s="33">
        <f t="shared" ca="1" si="368"/>
        <v>1.0950100000000013E-2</v>
      </c>
      <c r="AD706" s="28">
        <f t="shared" ca="1" si="351"/>
        <v>-2.5352680387196846E-2</v>
      </c>
      <c r="AE706" s="28">
        <f t="shared" ca="1" si="352"/>
        <v>-2.1877578519317306E-2</v>
      </c>
      <c r="AF706" s="28">
        <f t="shared" ca="1" si="353"/>
        <v>-1.122779646502035E-2</v>
      </c>
      <c r="AG706" s="28">
        <f t="shared" ca="1" si="354"/>
        <v>-1.685322107401235E-2</v>
      </c>
      <c r="AH706" s="28">
        <f t="shared" ca="1" si="355"/>
        <v>-1.1307691650670261E-2</v>
      </c>
      <c r="AI706" s="28">
        <f t="shared" ca="1" si="356"/>
        <v>-4.1808738635243039E-4</v>
      </c>
      <c r="AJ706" s="28">
        <f t="shared" ca="1" si="357"/>
        <v>-3.1750350936469618E-3</v>
      </c>
      <c r="AK706" s="28">
        <f t="shared" ca="1" si="358"/>
        <v>-5.8309670944200103E-3</v>
      </c>
      <c r="AL706" s="28">
        <f t="shared" ca="1" si="359"/>
        <v>1.2472218953157302E-3</v>
      </c>
      <c r="AM706" s="28">
        <f t="shared" ca="1" si="360"/>
        <v>2.3252944062679679E-3</v>
      </c>
      <c r="AN706" s="28">
        <f t="shared" ca="1" si="369"/>
        <v>2.5401387604048926E-2</v>
      </c>
      <c r="AO706" s="28">
        <f t="shared" ca="1" si="361"/>
        <v>-9.2043301808761458E-3</v>
      </c>
      <c r="AP706" s="33">
        <f t="shared" ca="1" si="370"/>
        <v>1.0990588331667994E-2</v>
      </c>
      <c r="AQ706" s="54"/>
      <c r="AR706" s="53"/>
      <c r="AS706" s="53"/>
      <c r="AT706" s="53"/>
      <c r="AU706" s="53"/>
    </row>
    <row r="707" spans="1:51" ht="15" customHeight="1" x14ac:dyDescent="0.25">
      <c r="A707" s="31">
        <f t="shared" ca="1" si="364"/>
        <v>31138</v>
      </c>
      <c r="B707" s="32">
        <f t="shared" ca="1" si="365"/>
        <v>1985</v>
      </c>
      <c r="C707" s="32">
        <f t="shared" ca="1" si="366"/>
        <v>4</v>
      </c>
      <c r="D707" s="48">
        <f>RAWDATA!A709</f>
        <v>198504</v>
      </c>
      <c r="E707" s="48">
        <f t="shared" ca="1" si="362"/>
        <v>-2.7477</v>
      </c>
      <c r="F707" s="48">
        <f t="shared" ca="1" si="371"/>
        <v>-1.1388000000000003</v>
      </c>
      <c r="G707" s="48">
        <f t="shared" ca="1" si="371"/>
        <v>-1.2993000000000001</v>
      </c>
      <c r="H707" s="48">
        <f t="shared" ca="1" si="371"/>
        <v>-0.82689999999999997</v>
      </c>
      <c r="I707" s="48">
        <f t="shared" ca="1" si="371"/>
        <v>-1.0931000000000002</v>
      </c>
      <c r="J707" s="48">
        <f t="shared" ca="1" si="371"/>
        <v>-0.76030000000000009</v>
      </c>
      <c r="K707" s="48">
        <f t="shared" ca="1" si="371"/>
        <v>-0.28020000000000012</v>
      </c>
      <c r="L707" s="48">
        <f t="shared" ca="1" si="371"/>
        <v>-6.7000000000000393E-3</v>
      </c>
      <c r="M707" s="48">
        <f t="shared" ca="1" si="371"/>
        <v>-0.1681</v>
      </c>
      <c r="N707" s="48">
        <f t="shared" ca="1" si="371"/>
        <v>-0.64529999999999998</v>
      </c>
      <c r="P707" s="26">
        <f t="shared" ca="1" si="340"/>
        <v>1.2132890498609092</v>
      </c>
      <c r="Q707" s="26">
        <f t="shared" ca="1" si="341"/>
        <v>3.9488580861361582</v>
      </c>
      <c r="R707" s="26">
        <f t="shared" ca="1" si="342"/>
        <v>5.839712985801869</v>
      </c>
      <c r="S707" s="26">
        <f t="shared" ca="1" si="343"/>
        <v>6.1679185149827838</v>
      </c>
      <c r="T707" s="26">
        <f t="shared" ca="1" si="344"/>
        <v>8.0329532693814922</v>
      </c>
      <c r="U707" s="26">
        <f t="shared" ca="1" si="345"/>
        <v>9.7655750425185079</v>
      </c>
      <c r="V707" s="26">
        <f t="shared" ca="1" si="346"/>
        <v>11.540655185527642</v>
      </c>
      <c r="W707" s="26">
        <f t="shared" ca="1" si="347"/>
        <v>12.647519330930081</v>
      </c>
      <c r="X707" s="26">
        <f t="shared" ca="1" si="348"/>
        <v>20.893758801134965</v>
      </c>
      <c r="Y707" s="26">
        <f t="shared" ca="1" si="349"/>
        <v>46.648926175028102</v>
      </c>
      <c r="Z707" s="28">
        <f t="shared" ca="1" si="367"/>
        <v>1.5365499999999921E-2</v>
      </c>
      <c r="AA707" s="57">
        <f t="shared" ca="1" si="350"/>
        <v>-8.9664000000000028E-3</v>
      </c>
      <c r="AB707" s="33">
        <f t="shared" ca="1" si="368"/>
        <v>4.89939999999996E-3</v>
      </c>
      <c r="AD707" s="28">
        <f t="shared" ca="1" si="351"/>
        <v>-2.7861553383597516E-2</v>
      </c>
      <c r="AE707" s="28">
        <f t="shared" ca="1" si="352"/>
        <v>-1.1453339805444052E-2</v>
      </c>
      <c r="AF707" s="28">
        <f t="shared" ca="1" si="353"/>
        <v>-1.3078147375223463E-2</v>
      </c>
      <c r="AG707" s="28">
        <f t="shared" ca="1" si="354"/>
        <v>-8.3033778251604094E-3</v>
      </c>
      <c r="AH707" s="28">
        <f t="shared" ca="1" si="355"/>
        <v>-1.0991182351199166E-2</v>
      </c>
      <c r="AI707" s="28">
        <f t="shared" ca="1" si="356"/>
        <v>-7.6320501436673484E-3</v>
      </c>
      <c r="AJ707" s="28">
        <f t="shared" ca="1" si="357"/>
        <v>-2.8059329504694828E-3</v>
      </c>
      <c r="AK707" s="28">
        <f t="shared" ca="1" si="358"/>
        <v>-6.7002244600298627E-5</v>
      </c>
      <c r="AL707" s="28">
        <f t="shared" ca="1" si="359"/>
        <v>-1.6824144658671549E-3</v>
      </c>
      <c r="AM707" s="28">
        <f t="shared" ca="1" si="360"/>
        <v>-6.4739106104880501E-3</v>
      </c>
      <c r="AN707" s="28">
        <f t="shared" ca="1" si="369"/>
        <v>1.5579284056343179E-2</v>
      </c>
      <c r="AO707" s="28">
        <f t="shared" ca="1" si="361"/>
        <v>-9.0068400805987329E-3</v>
      </c>
      <c r="AP707" s="33">
        <f t="shared" ca="1" si="370"/>
        <v>4.9286775424211299E-3</v>
      </c>
      <c r="AQ707" s="54"/>
      <c r="AR707" s="53"/>
      <c r="AS707" s="53"/>
      <c r="AT707" s="53"/>
      <c r="AU707" s="53"/>
    </row>
    <row r="708" spans="1:51" ht="15" customHeight="1" x14ac:dyDescent="0.25">
      <c r="A708" s="31">
        <f t="shared" ca="1" si="364"/>
        <v>31168</v>
      </c>
      <c r="B708" s="32">
        <f t="shared" ca="1" si="365"/>
        <v>1985</v>
      </c>
      <c r="C708" s="32">
        <f t="shared" ca="1" si="366"/>
        <v>5</v>
      </c>
      <c r="D708" s="48">
        <f>RAWDATA!A710</f>
        <v>198505</v>
      </c>
      <c r="E708" s="48">
        <f t="shared" ca="1" si="362"/>
        <v>1.4295</v>
      </c>
      <c r="F708" s="48">
        <f t="shared" ca="1" si="371"/>
        <v>2.5687000000000002</v>
      </c>
      <c r="G708" s="48">
        <f t="shared" ca="1" si="371"/>
        <v>3.2800000000000002</v>
      </c>
      <c r="H708" s="48">
        <f t="shared" ca="1" si="371"/>
        <v>4.0278</v>
      </c>
      <c r="I708" s="48">
        <f t="shared" ca="1" si="371"/>
        <v>2.4739</v>
      </c>
      <c r="J708" s="48">
        <f t="shared" ca="1" si="371"/>
        <v>3.0727000000000002</v>
      </c>
      <c r="K708" s="48">
        <f t="shared" ca="1" si="371"/>
        <v>3.1786000000000003</v>
      </c>
      <c r="L708" s="48">
        <f t="shared" ca="1" si="371"/>
        <v>2.6988000000000003</v>
      </c>
      <c r="M708" s="48">
        <f t="shared" ca="1" si="371"/>
        <v>3.0255999999999998</v>
      </c>
      <c r="N708" s="48">
        <f t="shared" ca="1" si="371"/>
        <v>2.1848000000000001</v>
      </c>
      <c r="P708" s="26">
        <f t="shared" ca="1" si="340"/>
        <v>1.2306330168286708</v>
      </c>
      <c r="Q708" s="26">
        <f t="shared" ca="1" si="341"/>
        <v>4.0502924037947379</v>
      </c>
      <c r="R708" s="26">
        <f t="shared" ca="1" si="342"/>
        <v>6.0312555717361702</v>
      </c>
      <c r="S708" s="26">
        <f t="shared" ca="1" si="343"/>
        <v>6.4163499369292607</v>
      </c>
      <c r="T708" s="26">
        <f t="shared" ca="1" si="344"/>
        <v>8.2316805003127218</v>
      </c>
      <c r="U708" s="26">
        <f t="shared" ca="1" si="345"/>
        <v>10.065641866849974</v>
      </c>
      <c r="V708" s="26">
        <f t="shared" ca="1" si="346"/>
        <v>11.907486451254824</v>
      </c>
      <c r="W708" s="26">
        <f t="shared" ca="1" si="347"/>
        <v>12.988850582633221</v>
      </c>
      <c r="X708" s="26">
        <f t="shared" ca="1" si="348"/>
        <v>21.525920367422106</v>
      </c>
      <c r="Y708" s="26">
        <f t="shared" ca="1" si="349"/>
        <v>47.668111914100123</v>
      </c>
      <c r="Z708" s="28">
        <f t="shared" ca="1" si="367"/>
        <v>6.0610000000000941E-3</v>
      </c>
      <c r="AA708" s="57">
        <f t="shared" ca="1" si="350"/>
        <v>2.7940400000000004E-2</v>
      </c>
      <c r="AB708" s="33">
        <f t="shared" ca="1" si="368"/>
        <v>-1.888399999999929E-3</v>
      </c>
      <c r="AD708" s="28">
        <f t="shared" ca="1" si="351"/>
        <v>1.4193789879627732E-2</v>
      </c>
      <c r="AE708" s="28">
        <f t="shared" ca="1" si="352"/>
        <v>2.5362631979679598E-2</v>
      </c>
      <c r="AF708" s="28">
        <f t="shared" ca="1" si="353"/>
        <v>3.2273560550295635E-2</v>
      </c>
      <c r="AG708" s="28">
        <f t="shared" ca="1" si="354"/>
        <v>3.9487985125253242E-2</v>
      </c>
      <c r="AH708" s="28">
        <f t="shared" ca="1" si="355"/>
        <v>2.4437946019251439E-2</v>
      </c>
      <c r="AI708" s="28">
        <f t="shared" ca="1" si="356"/>
        <v>3.0264378506775678E-2</v>
      </c>
      <c r="AJ708" s="28">
        <f t="shared" ca="1" si="357"/>
        <v>3.1291281215328148E-2</v>
      </c>
      <c r="AK708" s="28">
        <f t="shared" ca="1" si="358"/>
        <v>2.6630246360143047E-2</v>
      </c>
      <c r="AL708" s="28">
        <f t="shared" ca="1" si="359"/>
        <v>2.980731504899899E-2</v>
      </c>
      <c r="AM708" s="28">
        <f t="shared" ca="1" si="360"/>
        <v>2.1612752736064948E-2</v>
      </c>
      <c r="AN708" s="28">
        <f t="shared" ca="1" si="369"/>
        <v>5.9318229628783047E-3</v>
      </c>
      <c r="AO708" s="28">
        <f t="shared" ca="1" si="361"/>
        <v>2.7557188698565802E-2</v>
      </c>
      <c r="AP708" s="33">
        <f t="shared" ca="1" si="370"/>
        <v>-1.8471548060338336E-3</v>
      </c>
      <c r="AQ708" s="54"/>
      <c r="AR708" s="53"/>
      <c r="AS708" s="53"/>
      <c r="AT708" s="53"/>
      <c r="AU708" s="53"/>
    </row>
    <row r="709" spans="1:51" ht="15" customHeight="1" x14ac:dyDescent="0.25">
      <c r="A709" s="31">
        <f t="shared" ca="1" si="364"/>
        <v>31199</v>
      </c>
      <c r="B709" s="32">
        <f t="shared" ca="1" si="365"/>
        <v>1985</v>
      </c>
      <c r="C709" s="32">
        <f t="shared" ca="1" si="366"/>
        <v>6</v>
      </c>
      <c r="D709" s="48">
        <f>RAWDATA!A711</f>
        <v>198506</v>
      </c>
      <c r="E709" s="48">
        <f t="shared" ca="1" si="362"/>
        <v>-0.87649999999999995</v>
      </c>
      <c r="F709" s="48">
        <f t="shared" ca="1" si="371"/>
        <v>0.67259999999999998</v>
      </c>
      <c r="G709" s="48">
        <f t="shared" ca="1" si="371"/>
        <v>0.45720000000000016</v>
      </c>
      <c r="H709" s="48">
        <f t="shared" ca="1" si="371"/>
        <v>1.1949000000000001</v>
      </c>
      <c r="I709" s="48">
        <f t="shared" ca="1" si="371"/>
        <v>1.1986999999999999</v>
      </c>
      <c r="J709" s="48">
        <f t="shared" ca="1" si="371"/>
        <v>2.2875000000000001</v>
      </c>
      <c r="K709" s="48">
        <f t="shared" ca="1" si="371"/>
        <v>1.7771999999999999</v>
      </c>
      <c r="L709" s="48">
        <f t="shared" ca="1" si="371"/>
        <v>0.87780000000000002</v>
      </c>
      <c r="M709" s="48">
        <f t="shared" ca="1" si="371"/>
        <v>1.3021</v>
      </c>
      <c r="N709" s="48">
        <f t="shared" ca="1" si="371"/>
        <v>1.3416999999999999</v>
      </c>
      <c r="P709" s="26">
        <f t="shared" ca="1" si="340"/>
        <v>1.2198465184361675</v>
      </c>
      <c r="Q709" s="26">
        <f t="shared" ca="1" si="341"/>
        <v>4.0775346705026614</v>
      </c>
      <c r="R709" s="26">
        <f t="shared" ca="1" si="342"/>
        <v>6.0588304722101478</v>
      </c>
      <c r="S709" s="26">
        <f t="shared" ca="1" si="343"/>
        <v>6.4930189023256286</v>
      </c>
      <c r="T709" s="26">
        <f t="shared" ca="1" si="344"/>
        <v>8.3303536544699703</v>
      </c>
      <c r="U709" s="26">
        <f t="shared" ca="1" si="345"/>
        <v>10.295893424554167</v>
      </c>
      <c r="V709" s="26">
        <f t="shared" ca="1" si="346"/>
        <v>12.119106300466523</v>
      </c>
      <c r="W709" s="26">
        <f t="shared" ca="1" si="347"/>
        <v>13.102866713047575</v>
      </c>
      <c r="X709" s="26">
        <f t="shared" ca="1" si="348"/>
        <v>21.806209376526308</v>
      </c>
      <c r="Y709" s="26">
        <f t="shared" ca="1" si="349"/>
        <v>48.307674971651608</v>
      </c>
      <c r="Z709" s="28">
        <f t="shared" ca="1" si="367"/>
        <v>1.4238499999999932E-2</v>
      </c>
      <c r="AA709" s="57">
        <f t="shared" ca="1" si="350"/>
        <v>1.0233199999999998E-2</v>
      </c>
      <c r="AB709" s="33">
        <f t="shared" ca="1" si="368"/>
        <v>2.9857999999999829E-3</v>
      </c>
      <c r="AD709" s="28">
        <f t="shared" ca="1" si="351"/>
        <v>-8.8036385561503037E-3</v>
      </c>
      <c r="AE709" s="28">
        <f t="shared" ca="1" si="352"/>
        <v>6.7034813791026111E-3</v>
      </c>
      <c r="AF709" s="28">
        <f t="shared" ca="1" si="353"/>
        <v>4.5615801556146852E-3</v>
      </c>
      <c r="AG709" s="28">
        <f t="shared" ca="1" si="354"/>
        <v>1.187817433847317E-2</v>
      </c>
      <c r="AH709" s="28">
        <f t="shared" ca="1" si="355"/>
        <v>1.1915724932962765E-2</v>
      </c>
      <c r="AI709" s="28">
        <f t="shared" ca="1" si="356"/>
        <v>2.2617289865408716E-2</v>
      </c>
      <c r="AJ709" s="28">
        <f t="shared" ca="1" si="357"/>
        <v>1.7615924477810813E-2</v>
      </c>
      <c r="AK709" s="28">
        <f t="shared" ca="1" si="358"/>
        <v>8.7396973419544798E-3</v>
      </c>
      <c r="AL709" s="28">
        <f t="shared" ca="1" si="359"/>
        <v>1.2936955555127446E-2</v>
      </c>
      <c r="AM709" s="28">
        <f t="shared" ca="1" si="360"/>
        <v>1.3327789131127147E-2</v>
      </c>
      <c r="AN709" s="28">
        <f t="shared" ca="1" si="369"/>
        <v>1.4182450931651144E-2</v>
      </c>
      <c r="AO709" s="28">
        <f t="shared" ca="1" si="361"/>
        <v>1.0181195291031809E-2</v>
      </c>
      <c r="AP709" s="33">
        <f t="shared" ca="1" si="370"/>
        <v>2.9511770520954887E-3</v>
      </c>
      <c r="AQ709" s="54"/>
      <c r="AR709" s="53"/>
      <c r="AS709" s="53"/>
      <c r="AT709" s="53"/>
      <c r="AU709" s="53"/>
    </row>
    <row r="710" spans="1:51" ht="15" customHeight="1" x14ac:dyDescent="0.25">
      <c r="A710" s="31">
        <f t="shared" ca="1" si="364"/>
        <v>31229</v>
      </c>
      <c r="B710" s="32">
        <f t="shared" ca="1" si="365"/>
        <v>1985</v>
      </c>
      <c r="C710" s="32">
        <f t="shared" ca="1" si="366"/>
        <v>7</v>
      </c>
      <c r="D710" s="48">
        <f>RAWDATA!A712</f>
        <v>198507</v>
      </c>
      <c r="E710" s="48">
        <f t="shared" ca="1" si="362"/>
        <v>0.90749999999999997</v>
      </c>
      <c r="F710" s="48">
        <f t="shared" ca="1" si="371"/>
        <v>2.1862000000000004</v>
      </c>
      <c r="G710" s="48">
        <f t="shared" ca="1" si="371"/>
        <v>2.0192999999999999</v>
      </c>
      <c r="H710" s="48">
        <f t="shared" ca="1" si="371"/>
        <v>1.8617000000000001</v>
      </c>
      <c r="I710" s="48">
        <f t="shared" ca="1" si="371"/>
        <v>2.4512</v>
      </c>
      <c r="J710" s="48">
        <f t="shared" ca="1" si="371"/>
        <v>1.8618999999999999</v>
      </c>
      <c r="K710" s="48">
        <f t="shared" ca="1" si="371"/>
        <v>1.161</v>
      </c>
      <c r="L710" s="48">
        <f t="shared" ca="1" si="371"/>
        <v>1.1545000000000001</v>
      </c>
      <c r="M710" s="48">
        <f t="shared" ca="1" si="371"/>
        <v>0.84560000000000002</v>
      </c>
      <c r="N710" s="48">
        <f t="shared" ca="1" si="371"/>
        <v>2.8464</v>
      </c>
      <c r="P710" s="26">
        <f t="shared" ca="1" si="340"/>
        <v>1.2309166255909756</v>
      </c>
      <c r="Q710" s="26">
        <f t="shared" ca="1" si="341"/>
        <v>4.1666777334691911</v>
      </c>
      <c r="R710" s="26">
        <f t="shared" ca="1" si="342"/>
        <v>6.1811764359354866</v>
      </c>
      <c r="S710" s="26">
        <f t="shared" ca="1" si="343"/>
        <v>6.6138994352302252</v>
      </c>
      <c r="T710" s="26">
        <f t="shared" ca="1" si="344"/>
        <v>8.5345472832483384</v>
      </c>
      <c r="U710" s="26">
        <f t="shared" ca="1" si="345"/>
        <v>10.487592664225941</v>
      </c>
      <c r="V710" s="26">
        <f t="shared" ca="1" si="346"/>
        <v>12.259809124614938</v>
      </c>
      <c r="W710" s="26">
        <f t="shared" ca="1" si="347"/>
        <v>13.254139309249709</v>
      </c>
      <c r="X710" s="26">
        <f t="shared" ca="1" si="348"/>
        <v>21.990602683014213</v>
      </c>
      <c r="Y710" s="26">
        <f t="shared" ca="1" si="349"/>
        <v>49.682704632044704</v>
      </c>
      <c r="Z710" s="28">
        <f t="shared" ca="1" si="367"/>
        <v>2.9915000000000358E-3</v>
      </c>
      <c r="AA710" s="57">
        <f t="shared" ca="1" si="350"/>
        <v>1.72953E-2</v>
      </c>
      <c r="AB710" s="33">
        <f t="shared" ca="1" si="368"/>
        <v>1.1647000000000324E-3</v>
      </c>
      <c r="AD710" s="28">
        <f t="shared" ca="1" si="351"/>
        <v>9.034069629871095E-3</v>
      </c>
      <c r="AE710" s="28">
        <f t="shared" ca="1" si="352"/>
        <v>2.1626453310021311E-2</v>
      </c>
      <c r="AF710" s="28">
        <f t="shared" ca="1" si="353"/>
        <v>1.9991825083423981E-2</v>
      </c>
      <c r="AG710" s="28">
        <f t="shared" ca="1" si="354"/>
        <v>1.8445824903022903E-2</v>
      </c>
      <c r="AH710" s="28">
        <f t="shared" ca="1" si="355"/>
        <v>2.4216401658967178E-2</v>
      </c>
      <c r="AI710" s="28">
        <f t="shared" ca="1" si="356"/>
        <v>1.8447788347611387E-2</v>
      </c>
      <c r="AJ710" s="28">
        <f t="shared" ca="1" si="357"/>
        <v>1.1543121094983403E-2</v>
      </c>
      <c r="AK710" s="28">
        <f t="shared" ca="1" si="358"/>
        <v>1.1478865019672964E-2</v>
      </c>
      <c r="AL710" s="28">
        <f t="shared" ca="1" si="359"/>
        <v>8.4204483081440386E-3</v>
      </c>
      <c r="AM710" s="28">
        <f t="shared" ca="1" si="360"/>
        <v>2.8066427067551122E-2</v>
      </c>
      <c r="AN710" s="28">
        <f t="shared" ca="1" si="369"/>
        <v>2.9131762179013757E-3</v>
      </c>
      <c r="AO710" s="28">
        <f t="shared" ca="1" si="361"/>
        <v>1.7147438734151442E-2</v>
      </c>
      <c r="AP710" s="33">
        <f t="shared" ca="1" si="370"/>
        <v>1.0959989536961368E-3</v>
      </c>
      <c r="AQ710" s="54"/>
      <c r="AR710" s="53"/>
      <c r="AS710" s="53"/>
      <c r="AT710" s="53"/>
      <c r="AU710" s="53"/>
    </row>
    <row r="711" spans="1:51" ht="15" customHeight="1" x14ac:dyDescent="0.25">
      <c r="A711" s="31">
        <f t="shared" ca="1" si="364"/>
        <v>31260</v>
      </c>
      <c r="B711" s="32">
        <f t="shared" ca="1" si="365"/>
        <v>1985</v>
      </c>
      <c r="C711" s="32">
        <f t="shared" ca="1" si="366"/>
        <v>8</v>
      </c>
      <c r="D711" s="48">
        <f>RAWDATA!A713</f>
        <v>198508</v>
      </c>
      <c r="E711" s="48">
        <f t="shared" ca="1" si="362"/>
        <v>-1.3172000000000001</v>
      </c>
      <c r="F711" s="48">
        <f t="shared" ca="1" si="371"/>
        <v>-0.78230000000000011</v>
      </c>
      <c r="G711" s="48">
        <f t="shared" ca="1" si="371"/>
        <v>-0.58699999999999997</v>
      </c>
      <c r="H711" s="48">
        <f t="shared" ca="1" si="371"/>
        <v>-0.1636</v>
      </c>
      <c r="I711" s="48">
        <f t="shared" ca="1" si="371"/>
        <v>-6.7300000000000013E-2</v>
      </c>
      <c r="J711" s="48">
        <f t="shared" ca="1" si="371"/>
        <v>-0.36660000000000004</v>
      </c>
      <c r="K711" s="48">
        <f t="shared" ca="1" si="371"/>
        <v>-0.25570000000000004</v>
      </c>
      <c r="L711" s="48">
        <f t="shared" ca="1" si="371"/>
        <v>-0.25310000000000005</v>
      </c>
      <c r="M711" s="48">
        <f t="shared" ca="1" si="371"/>
        <v>1.5700000000000019E-2</v>
      </c>
      <c r="N711" s="48">
        <f t="shared" ca="1" si="371"/>
        <v>-0.12400000000000001</v>
      </c>
      <c r="P711" s="26">
        <f t="shared" ca="1" si="340"/>
        <v>1.2147029917986913</v>
      </c>
      <c r="Q711" s="26">
        <f t="shared" ca="1" si="341"/>
        <v>4.1340818135602619</v>
      </c>
      <c r="R711" s="26">
        <f t="shared" ca="1" si="342"/>
        <v>6.1448929302565451</v>
      </c>
      <c r="S711" s="26">
        <f t="shared" ca="1" si="343"/>
        <v>6.6030790957541887</v>
      </c>
      <c r="T711" s="26">
        <f t="shared" ca="1" si="344"/>
        <v>8.5288035329267124</v>
      </c>
      <c r="U711" s="26">
        <f t="shared" ca="1" si="345"/>
        <v>10.449145149518889</v>
      </c>
      <c r="V711" s="26">
        <f t="shared" ca="1" si="346"/>
        <v>12.228460792683297</v>
      </c>
      <c r="W711" s="26">
        <f t="shared" ca="1" si="347"/>
        <v>13.220593082657999</v>
      </c>
      <c r="X711" s="26">
        <f t="shared" ca="1" si="348"/>
        <v>21.994055207635444</v>
      </c>
      <c r="Y711" s="26">
        <f t="shared" ca="1" si="349"/>
        <v>49.621098078300967</v>
      </c>
      <c r="Z711" s="28">
        <f t="shared" ca="1" si="367"/>
        <v>9.9559999999999094E-3</v>
      </c>
      <c r="AA711" s="57">
        <f t="shared" ca="1" si="350"/>
        <v>-3.9011000000000007E-3</v>
      </c>
      <c r="AB711" s="33">
        <f t="shared" ca="1" si="368"/>
        <v>3.3595999999999726E-3</v>
      </c>
      <c r="AD711" s="28">
        <f t="shared" ca="1" si="351"/>
        <v>-1.3259520185504595E-2</v>
      </c>
      <c r="AE711" s="28">
        <f t="shared" ca="1" si="352"/>
        <v>-7.8537601941880836E-3</v>
      </c>
      <c r="AF711" s="28">
        <f t="shared" ca="1" si="353"/>
        <v>-5.8872961688879151E-3</v>
      </c>
      <c r="AG711" s="28">
        <f t="shared" ca="1" si="354"/>
        <v>-1.637339709375711E-3</v>
      </c>
      <c r="AH711" s="28">
        <f t="shared" ca="1" si="355"/>
        <v>-6.7322656615842079E-4</v>
      </c>
      <c r="AI711" s="28">
        <f t="shared" ca="1" si="356"/>
        <v>-3.6727362464256327E-3</v>
      </c>
      <c r="AJ711" s="28">
        <f t="shared" ca="1" si="357"/>
        <v>-2.5602747079766794E-3</v>
      </c>
      <c r="AK711" s="28">
        <f t="shared" ca="1" si="358"/>
        <v>-2.5342083952756139E-3</v>
      </c>
      <c r="AL711" s="28">
        <f t="shared" ca="1" si="359"/>
        <v>1.5698767678977519E-4</v>
      </c>
      <c r="AM711" s="28">
        <f t="shared" ca="1" si="360"/>
        <v>-1.2407694361329926E-3</v>
      </c>
      <c r="AN711" s="28">
        <f t="shared" ca="1" si="369"/>
        <v>1.001474931017473E-2</v>
      </c>
      <c r="AO711" s="28">
        <f t="shared" ca="1" si="361"/>
        <v>-3.9087291384233063E-3</v>
      </c>
      <c r="AP711" s="33">
        <f t="shared" ca="1" si="370"/>
        <v>3.3668382587516976E-3</v>
      </c>
      <c r="AQ711" s="54"/>
      <c r="AR711" s="53"/>
      <c r="AS711" s="53"/>
      <c r="AT711" s="53"/>
      <c r="AU711" s="53"/>
    </row>
    <row r="712" spans="1:51" ht="15" customHeight="1" x14ac:dyDescent="0.25">
      <c r="A712" s="31">
        <f t="shared" ca="1" si="364"/>
        <v>31291</v>
      </c>
      <c r="B712" s="32">
        <f t="shared" ca="1" si="365"/>
        <v>1985</v>
      </c>
      <c r="C712" s="32">
        <f t="shared" ca="1" si="366"/>
        <v>9</v>
      </c>
      <c r="D712" s="48">
        <f>RAWDATA!A714</f>
        <v>198509</v>
      </c>
      <c r="E712" s="48">
        <f t="shared" ca="1" si="362"/>
        <v>-7.8597000000000001</v>
      </c>
      <c r="F712" s="48">
        <f t="shared" ca="1" si="371"/>
        <v>-6.0183000000000009</v>
      </c>
      <c r="G712" s="48">
        <f t="shared" ca="1" si="371"/>
        <v>-5.024</v>
      </c>
      <c r="H712" s="48">
        <f t="shared" ca="1" si="371"/>
        <v>-4.1730999999999998</v>
      </c>
      <c r="I712" s="48">
        <f t="shared" ca="1" si="371"/>
        <v>-4.3195000000000006</v>
      </c>
      <c r="J712" s="48">
        <f t="shared" ca="1" si="371"/>
        <v>-4.3223000000000003</v>
      </c>
      <c r="K712" s="48">
        <f t="shared" ca="1" si="371"/>
        <v>-4.9240000000000004</v>
      </c>
      <c r="L712" s="48">
        <f t="shared" ca="1" si="371"/>
        <v>-4.7803000000000004</v>
      </c>
      <c r="M712" s="48">
        <f t="shared" ca="1" si="371"/>
        <v>-4.9209000000000005</v>
      </c>
      <c r="N712" s="48">
        <f t="shared" ca="1" si="371"/>
        <v>-6.1406000000000009</v>
      </c>
      <c r="P712" s="26">
        <f t="shared" ca="1" si="340"/>
        <v>1.1192309807522896</v>
      </c>
      <c r="Q712" s="26">
        <f t="shared" ca="1" si="341"/>
        <v>3.8852803677747647</v>
      </c>
      <c r="R712" s="26">
        <f t="shared" ca="1" si="342"/>
        <v>5.8361735094404565</v>
      </c>
      <c r="S712" s="26">
        <f t="shared" ca="1" si="343"/>
        <v>6.3275260020092707</v>
      </c>
      <c r="T712" s="26">
        <f t="shared" ca="1" si="344"/>
        <v>8.160401864321944</v>
      </c>
      <c r="U712" s="26">
        <f t="shared" ca="1" si="345"/>
        <v>9.9975017487212341</v>
      </c>
      <c r="V712" s="26">
        <f t="shared" ca="1" si="346"/>
        <v>11.626331383251571</v>
      </c>
      <c r="W712" s="26">
        <f t="shared" ca="1" si="347"/>
        <v>12.588609071527697</v>
      </c>
      <c r="X712" s="26">
        <f t="shared" ca="1" si="348"/>
        <v>20.911749744922911</v>
      </c>
      <c r="Y712" s="26">
        <f t="shared" ca="1" si="349"/>
        <v>46.574064929704818</v>
      </c>
      <c r="Z712" s="28">
        <f t="shared" ca="1" si="367"/>
        <v>1.4082499999999998E-2</v>
      </c>
      <c r="AA712" s="57">
        <f t="shared" ca="1" si="350"/>
        <v>-5.24827E-2</v>
      </c>
      <c r="AB712" s="33">
        <f t="shared" ca="1" si="368"/>
        <v>-2.8248000000000092E-3</v>
      </c>
      <c r="AD712" s="28">
        <f t="shared" ca="1" si="351"/>
        <v>-8.1857770570708865E-2</v>
      </c>
      <c r="AE712" s="28">
        <f t="shared" ca="1" si="352"/>
        <v>-6.2070103521928044E-2</v>
      </c>
      <c r="AF712" s="28">
        <f t="shared" ca="1" si="353"/>
        <v>-5.1545957883230756E-2</v>
      </c>
      <c r="AG712" s="28">
        <f t="shared" ca="1" si="354"/>
        <v>-4.2626747106926981E-2</v>
      </c>
      <c r="AH712" s="28">
        <f t="shared" ca="1" si="355"/>
        <v>-4.4155670046915466E-2</v>
      </c>
      <c r="AI712" s="28">
        <f t="shared" ca="1" si="356"/>
        <v>-4.4184934536236682E-2</v>
      </c>
      <c r="AJ712" s="28">
        <f t="shared" ca="1" si="357"/>
        <v>-5.049361421698615E-2</v>
      </c>
      <c r="AK712" s="28">
        <f t="shared" ca="1" si="358"/>
        <v>-4.8983332825295586E-2</v>
      </c>
      <c r="AL712" s="28">
        <f t="shared" ca="1" si="359"/>
        <v>-5.0461009253982121E-2</v>
      </c>
      <c r="AM712" s="28">
        <f t="shared" ca="1" si="360"/>
        <v>-6.3372268141719132E-2</v>
      </c>
      <c r="AN712" s="28">
        <f t="shared" ca="1" si="369"/>
        <v>1.5047298348467825E-2</v>
      </c>
      <c r="AO712" s="28">
        <f t="shared" ca="1" si="361"/>
        <v>-5.3910083617043497E-2</v>
      </c>
      <c r="AP712" s="33">
        <f t="shared" ca="1" si="370"/>
        <v>-3.0065550808071329E-3</v>
      </c>
      <c r="AQ712" s="54"/>
      <c r="AR712" s="53"/>
      <c r="AS712" s="53"/>
      <c r="AT712" s="53"/>
      <c r="AU712" s="53"/>
    </row>
    <row r="713" spans="1:51" ht="15" customHeight="1" x14ac:dyDescent="0.25">
      <c r="A713" s="31">
        <f t="shared" ca="1" si="364"/>
        <v>31321</v>
      </c>
      <c r="B713" s="32">
        <f t="shared" ca="1" si="365"/>
        <v>1985</v>
      </c>
      <c r="C713" s="32">
        <f t="shared" ca="1" si="366"/>
        <v>10</v>
      </c>
      <c r="D713" s="48">
        <f>RAWDATA!A715</f>
        <v>198510</v>
      </c>
      <c r="E713" s="48">
        <f t="shared" ca="1" si="362"/>
        <v>-0.35289999999999999</v>
      </c>
      <c r="F713" s="48">
        <f t="shared" ca="1" si="371"/>
        <v>2.5237000000000003</v>
      </c>
      <c r="G713" s="48">
        <f t="shared" ca="1" si="371"/>
        <v>1.6046</v>
      </c>
      <c r="H713" s="48">
        <f t="shared" ca="1" si="371"/>
        <v>1.7997000000000003</v>
      </c>
      <c r="I713" s="48">
        <f t="shared" ca="1" si="371"/>
        <v>2.9969999999999999</v>
      </c>
      <c r="J713" s="48">
        <f t="shared" ca="1" si="371"/>
        <v>3.1754000000000002</v>
      </c>
      <c r="K713" s="48">
        <f t="shared" ca="1" si="371"/>
        <v>3.2547000000000001</v>
      </c>
      <c r="L713" s="48">
        <f t="shared" ca="1" si="371"/>
        <v>3.0024999999999999</v>
      </c>
      <c r="M713" s="48">
        <f t="shared" ca="1" si="371"/>
        <v>3.4140000000000006</v>
      </c>
      <c r="N713" s="48">
        <f t="shared" ca="1" si="371"/>
        <v>2.1241000000000003</v>
      </c>
      <c r="P713" s="26">
        <f t="shared" ref="P713:P776" ca="1" si="372">IF(E713="","",IF(P712="",1*(1+E713/100),P712*(1+E713/100)))</f>
        <v>1.1152812146212148</v>
      </c>
      <c r="Q713" s="26">
        <f t="shared" ref="Q713:Q776" ca="1" si="373">IF(F713="","",IF(Q712="",1*(1+F713/100),Q712*(1+F713/100)))</f>
        <v>3.9833331884162964</v>
      </c>
      <c r="R713" s="26">
        <f t="shared" ref="R713:R776" ca="1" si="374">IF(G713="","",IF(R712="",1*(1+G713/100),R712*(1+G713/100)))</f>
        <v>5.9298207495729383</v>
      </c>
      <c r="S713" s="26">
        <f t="shared" ref="S713:S776" ca="1" si="375">IF(H713="","",IF(S712="",1*(1+H713/100),S712*(1+H713/100)))</f>
        <v>6.4414024874674318</v>
      </c>
      <c r="T713" s="26">
        <f t="shared" ref="T713:T776" ca="1" si="376">IF(I713="","",IF(T712="",1*(1+I713/100),T712*(1+I713/100)))</f>
        <v>8.4049691081956723</v>
      </c>
      <c r="U713" s="26">
        <f t="shared" ref="U713:U776" ca="1" si="377">IF(J713="","",IF(U712="",1*(1+J713/100),U712*(1+J713/100)))</f>
        <v>10.314962419250129</v>
      </c>
      <c r="V713" s="26">
        <f t="shared" ref="V713:V776" ca="1" si="378">IF(K713="","",IF(V712="",1*(1+K713/100),V712*(1+K713/100)))</f>
        <v>12.004733590782262</v>
      </c>
      <c r="W713" s="26">
        <f t="shared" ref="W713:W776" ca="1" si="379">IF(L713="","",IF(W712="",1*(1+L713/100),W712*(1+L713/100)))</f>
        <v>12.966582058900316</v>
      </c>
      <c r="X713" s="26">
        <f t="shared" ref="X713:X776" ca="1" si="380">IF(M713="","",IF(X712="",1*(1+M713/100),X712*(1+M713/100)))</f>
        <v>21.625676881214581</v>
      </c>
      <c r="Y713" s="26">
        <f t="shared" ref="Y713:Y776" ca="1" si="381">IF(N713="","",IF(Y712="",1*(1+N713/100),Y712*(1+N713/100)))</f>
        <v>47.563344642876679</v>
      </c>
      <c r="Z713" s="28">
        <f t="shared" ca="1" si="367"/>
        <v>1.6836500000000088E-2</v>
      </c>
      <c r="AA713" s="57">
        <f t="shared" ref="AA713:AA776" ca="1" si="382">IF(E713="","",AVERAGE(E713:N713)/100)</f>
        <v>2.3542800000000003E-2</v>
      </c>
      <c r="AB713" s="33">
        <f t="shared" ca="1" si="368"/>
        <v>4.1477000000000597E-3</v>
      </c>
      <c r="AD713" s="28">
        <f t="shared" ref="AD713:AD776" ca="1" si="383">IF(E713="","",IF(P712="",LN(P713),LN(P713/P712)))</f>
        <v>-3.5352416092526307E-3</v>
      </c>
      <c r="AE713" s="28">
        <f t="shared" ref="AE713:AE776" ca="1" si="384">IF(F713="","",IF(Q712="",LN(Q713),LN(Q713/Q712)))</f>
        <v>2.4923805375454976E-2</v>
      </c>
      <c r="AF713" s="28">
        <f t="shared" ref="AF713:AF776" ca="1" si="385">IF(G713="","",IF(R712="",LN(R713),LN(R713/R712)))</f>
        <v>1.5918623721932722E-2</v>
      </c>
      <c r="AG713" s="28">
        <f t="shared" ref="AG713:AG776" ca="1" si="386">IF(H713="","",IF(S712="",LN(S713),LN(S713/S712)))</f>
        <v>1.7836971169175399E-2</v>
      </c>
      <c r="AH713" s="28">
        <f t="shared" ref="AH713:AH776" ca="1" si="387">IF(I713="","",IF(T712="",LN(T713),LN(T713/T712)))</f>
        <v>2.9529675603775826E-2</v>
      </c>
      <c r="AI713" s="28">
        <f t="shared" ref="AI713:AI776" ca="1" si="388">IF(J713="","",IF(U712="",LN(U713),LN(U713/U712)))</f>
        <v>3.126026655120475E-2</v>
      </c>
      <c r="AJ713" s="28">
        <f t="shared" ref="AJ713:AJ776" ca="1" si="389">IF(K713="","",IF(V712="",LN(V713),LN(V713/V712)))</f>
        <v>3.2028565398134458E-2</v>
      </c>
      <c r="AK713" s="28">
        <f t="shared" ref="AK713:AK776" ca="1" si="390">IF(L713="","",IF(W712="",LN(W713),LN(W713/W712)))</f>
        <v>2.958307379164811E-2</v>
      </c>
      <c r="AL713" s="28">
        <f t="shared" ref="AL713:AL776" ca="1" si="391">IF(M713="","",IF(X712="",LN(X713),LN(X713/X712)))</f>
        <v>3.3570163439331384E-2</v>
      </c>
      <c r="AM713" s="28">
        <f t="shared" ref="AM713:AM776" ca="1" si="392">IF(N713="","",IF(Y712="",LN(Y713),LN(Y713/Y712)))</f>
        <v>2.1018554423745159E-2</v>
      </c>
      <c r="AN713" s="28">
        <f t="shared" ca="1" si="369"/>
        <v>1.6600077048437099E-2</v>
      </c>
      <c r="AO713" s="28">
        <f t="shared" ref="AO713:AO776" ca="1" si="393">IF(AA713="","",LN(1+AA713))</f>
        <v>2.3269942538488887E-2</v>
      </c>
      <c r="AP713" s="33">
        <f t="shared" ca="1" si="370"/>
        <v>4.0244163930493841E-3</v>
      </c>
      <c r="AQ713" s="54"/>
      <c r="AR713" s="53"/>
      <c r="AS713" s="53"/>
      <c r="AT713" s="53"/>
      <c r="AU713" s="53"/>
    </row>
    <row r="714" spans="1:51" ht="15" customHeight="1" x14ac:dyDescent="0.25">
      <c r="A714" s="31">
        <f t="shared" ca="1" si="364"/>
        <v>31352</v>
      </c>
      <c r="B714" s="32">
        <f t="shared" ca="1" si="365"/>
        <v>1985</v>
      </c>
      <c r="C714" s="32">
        <f t="shared" ca="1" si="366"/>
        <v>11</v>
      </c>
      <c r="D714" s="48">
        <f>RAWDATA!A716</f>
        <v>198511</v>
      </c>
      <c r="E714" s="48">
        <f t="shared" ref="E714:E777" ca="1" si="394">IF(OR($D714&lt;$B$3,$D714&gt;$B$4),"",IF(ISERROR(VLOOKUP($D714,INDIRECT($B$1),E$7,0)),"",VLOOKUP($D714,INDIRECT($B$1),E$7,0)))</f>
        <v>4.9020000000000001</v>
      </c>
      <c r="F714" s="48">
        <f t="shared" ca="1" si="371"/>
        <v>5.2271000000000001</v>
      </c>
      <c r="G714" s="48">
        <f t="shared" ca="1" si="371"/>
        <v>5.7035999999999998</v>
      </c>
      <c r="H714" s="48">
        <f t="shared" ca="1" si="371"/>
        <v>6.0055999999999994</v>
      </c>
      <c r="I714" s="48">
        <f t="shared" ca="1" si="371"/>
        <v>5.3385000000000007</v>
      </c>
      <c r="J714" s="48">
        <f t="shared" ca="1" si="371"/>
        <v>6.2132000000000005</v>
      </c>
      <c r="K714" s="48">
        <f t="shared" ca="1" si="371"/>
        <v>5.7399000000000004</v>
      </c>
      <c r="L714" s="48">
        <f t="shared" ca="1" si="371"/>
        <v>4.9294000000000002</v>
      </c>
      <c r="M714" s="48">
        <f t="shared" ca="1" si="371"/>
        <v>5.6158999999999999</v>
      </c>
      <c r="N714" s="48">
        <f t="shared" ca="1" si="371"/>
        <v>6.133700000000001</v>
      </c>
      <c r="P714" s="26">
        <f t="shared" ca="1" si="372"/>
        <v>1.1699522997619467</v>
      </c>
      <c r="Q714" s="26">
        <f t="shared" ca="1" si="373"/>
        <v>4.1915459975080047</v>
      </c>
      <c r="R714" s="26">
        <f t="shared" ca="1" si="374"/>
        <v>6.268034005845581</v>
      </c>
      <c r="S714" s="26">
        <f t="shared" ca="1" si="375"/>
        <v>6.8282473552547751</v>
      </c>
      <c r="T714" s="26">
        <f t="shared" ca="1" si="376"/>
        <v>8.8536683840366983</v>
      </c>
      <c r="U714" s="26">
        <f t="shared" ca="1" si="377"/>
        <v>10.95585166428298</v>
      </c>
      <c r="V714" s="26">
        <f t="shared" ca="1" si="378"/>
        <v>12.693793294159573</v>
      </c>
      <c r="W714" s="26">
        <f t="shared" ca="1" si="379"/>
        <v>13.605756754911749</v>
      </c>
      <c r="X714" s="26">
        <f t="shared" ca="1" si="380"/>
        <v>22.840153269186711</v>
      </c>
      <c r="Y714" s="26">
        <f t="shared" ca="1" si="381"/>
        <v>50.480737513236804</v>
      </c>
      <c r="Z714" s="28">
        <f t="shared" ca="1" si="367"/>
        <v>8.1025000000000125E-3</v>
      </c>
      <c r="AA714" s="57">
        <f t="shared" ca="1" si="382"/>
        <v>5.5808900000000009E-2</v>
      </c>
      <c r="AB714" s="33">
        <f t="shared" ca="1" si="368"/>
        <v>2.9391000000000139E-3</v>
      </c>
      <c r="AD714" s="28">
        <f t="shared" ca="1" si="383"/>
        <v>4.7856395009340975E-2</v>
      </c>
      <c r="AE714" s="28">
        <f t="shared" ca="1" si="384"/>
        <v>5.0950685703897471E-2</v>
      </c>
      <c r="AF714" s="28">
        <f t="shared" ca="1" si="385"/>
        <v>5.5468764964693003E-2</v>
      </c>
      <c r="AG714" s="28">
        <f t="shared" ca="1" si="386"/>
        <v>5.8321736917189643E-2</v>
      </c>
      <c r="AH714" s="28">
        <f t="shared" ca="1" si="387"/>
        <v>5.20087883606795E-2</v>
      </c>
      <c r="AI714" s="28">
        <f t="shared" ca="1" si="388"/>
        <v>6.027820888122537E-2</v>
      </c>
      <c r="AJ714" s="28">
        <f t="shared" ca="1" si="389"/>
        <v>5.5812119102858639E-2</v>
      </c>
      <c r="AK714" s="28">
        <f t="shared" ca="1" si="390"/>
        <v>4.8117557067600368E-2</v>
      </c>
      <c r="AL714" s="28">
        <f t="shared" ca="1" si="391"/>
        <v>5.4638742131636997E-2</v>
      </c>
      <c r="AM714" s="28">
        <f t="shared" ca="1" si="392"/>
        <v>5.9529434081928498E-2</v>
      </c>
      <c r="AN714" s="28">
        <f t="shared" ca="1" si="369"/>
        <v>7.6805477501635244E-3</v>
      </c>
      <c r="AO714" s="28">
        <f t="shared" ca="1" si="393"/>
        <v>5.4307202998672907E-2</v>
      </c>
      <c r="AP714" s="33">
        <f t="shared" ca="1" si="370"/>
        <v>2.7768851081098403E-3</v>
      </c>
      <c r="AQ714" s="54"/>
      <c r="AR714" s="53"/>
      <c r="AS714" s="53"/>
      <c r="AT714" s="53"/>
      <c r="AU714" s="53"/>
      <c r="AY714" s="29"/>
    </row>
    <row r="715" spans="1:51" ht="15" customHeight="1" x14ac:dyDescent="0.25">
      <c r="A715" s="31">
        <f t="shared" ca="1" si="364"/>
        <v>31382</v>
      </c>
      <c r="B715" s="32">
        <f t="shared" ca="1" si="365"/>
        <v>1985</v>
      </c>
      <c r="C715" s="32">
        <f t="shared" ca="1" si="366"/>
        <v>12</v>
      </c>
      <c r="D715" s="48">
        <f>RAWDATA!A717</f>
        <v>198512</v>
      </c>
      <c r="E715" s="48">
        <f t="shared" ca="1" si="394"/>
        <v>1.7942</v>
      </c>
      <c r="F715" s="48">
        <f t="shared" ca="1" si="371"/>
        <v>3.3195999999999999</v>
      </c>
      <c r="G715" s="48">
        <f t="shared" ca="1" si="371"/>
        <v>3.4006000000000003</v>
      </c>
      <c r="H715" s="48">
        <f t="shared" ca="1" si="371"/>
        <v>4.4985999999999997</v>
      </c>
      <c r="I715" s="48">
        <f t="shared" ca="1" si="371"/>
        <v>4.0728000000000009</v>
      </c>
      <c r="J715" s="48">
        <f t="shared" ca="1" si="371"/>
        <v>3.9404000000000003</v>
      </c>
      <c r="K715" s="48">
        <f t="shared" ca="1" si="371"/>
        <v>3.6856999999999998</v>
      </c>
      <c r="L715" s="48">
        <f t="shared" ca="1" si="371"/>
        <v>3.7675999999999998</v>
      </c>
      <c r="M715" s="48">
        <f t="shared" ca="1" si="371"/>
        <v>2.8165</v>
      </c>
      <c r="N715" s="48">
        <f t="shared" ca="1" si="371"/>
        <v>2.181</v>
      </c>
      <c r="P715" s="26">
        <f t="shared" ca="1" si="372"/>
        <v>1.1909435839242755</v>
      </c>
      <c r="Q715" s="26">
        <f t="shared" ca="1" si="373"/>
        <v>4.3306885584412802</v>
      </c>
      <c r="R715" s="26">
        <f t="shared" ca="1" si="374"/>
        <v>6.4811847702483654</v>
      </c>
      <c r="S715" s="26">
        <f t="shared" ca="1" si="375"/>
        <v>7.1354228907782664</v>
      </c>
      <c r="T715" s="26">
        <f t="shared" ca="1" si="376"/>
        <v>9.2142605899817465</v>
      </c>
      <c r="U715" s="26">
        <f t="shared" ca="1" si="377"/>
        <v>11.387556043262386</v>
      </c>
      <c r="V715" s="26">
        <f t="shared" ca="1" si="378"/>
        <v>13.16164843360241</v>
      </c>
      <c r="W715" s="26">
        <f t="shared" ca="1" si="379"/>
        <v>14.118367246409804</v>
      </c>
      <c r="X715" s="26">
        <f t="shared" ca="1" si="380"/>
        <v>23.483446186013353</v>
      </c>
      <c r="Y715" s="26">
        <f t="shared" ca="1" si="381"/>
        <v>51.581722398400501</v>
      </c>
      <c r="Z715" s="28">
        <f t="shared" ca="1" si="367"/>
        <v>-5.8149999999990154E-4</v>
      </c>
      <c r="AA715" s="57">
        <f t="shared" ca="1" si="382"/>
        <v>3.3477000000000007E-2</v>
      </c>
      <c r="AB715" s="33">
        <f t="shared" ca="1" si="368"/>
        <v>-8.4894999999999554E-3</v>
      </c>
      <c r="AD715" s="28">
        <f t="shared" ca="1" si="383"/>
        <v>1.7782942045499774E-2</v>
      </c>
      <c r="AE715" s="28">
        <f t="shared" ca="1" si="384"/>
        <v>3.2656910764768128E-2</v>
      </c>
      <c r="AF715" s="28">
        <f t="shared" ca="1" si="385"/>
        <v>3.3440578777332093E-2</v>
      </c>
      <c r="AG715" s="28">
        <f t="shared" ca="1" si="386"/>
        <v>4.4003488197845358E-2</v>
      </c>
      <c r="AH715" s="28">
        <f t="shared" ca="1" si="387"/>
        <v>3.9920468267554729E-2</v>
      </c>
      <c r="AI715" s="28">
        <f t="shared" ca="1" si="388"/>
        <v>3.864747195886141E-2</v>
      </c>
      <c r="AJ715" s="28">
        <f t="shared" ca="1" si="389"/>
        <v>3.6194021956553232E-2</v>
      </c>
      <c r="AK715" s="28">
        <f t="shared" ca="1" si="390"/>
        <v>3.6983597289940717E-2</v>
      </c>
      <c r="AL715" s="28">
        <f t="shared" ca="1" si="391"/>
        <v>2.7775659989865607E-2</v>
      </c>
      <c r="AM715" s="28">
        <f t="shared" ca="1" si="392"/>
        <v>2.1575564517679717E-2</v>
      </c>
      <c r="AN715" s="28">
        <f t="shared" ca="1" si="369"/>
        <v>-5.4431415136128869E-4</v>
      </c>
      <c r="AO715" s="28">
        <f t="shared" ca="1" si="393"/>
        <v>3.2928845416966709E-2</v>
      </c>
      <c r="AP715" s="33">
        <f t="shared" ca="1" si="370"/>
        <v>-8.2532331631940473E-3</v>
      </c>
      <c r="AQ715" s="54"/>
      <c r="AR715" s="53"/>
      <c r="AS715" s="53"/>
      <c r="AT715" s="53"/>
      <c r="AU715" s="53"/>
    </row>
    <row r="716" spans="1:51" ht="15" customHeight="1" x14ac:dyDescent="0.25">
      <c r="A716" s="31">
        <f t="shared" ca="1" si="364"/>
        <v>31413</v>
      </c>
      <c r="B716" s="32">
        <f t="shared" ca="1" si="365"/>
        <v>1986</v>
      </c>
      <c r="C716" s="32">
        <f t="shared" ca="1" si="366"/>
        <v>1</v>
      </c>
      <c r="D716" s="48">
        <f>RAWDATA!A718</f>
        <v>198601</v>
      </c>
      <c r="E716" s="48">
        <f t="shared" ca="1" si="394"/>
        <v>4.3686000000000007</v>
      </c>
      <c r="F716" s="48">
        <f t="shared" ca="1" si="371"/>
        <v>3.5005000000000002</v>
      </c>
      <c r="G716" s="48">
        <f t="shared" ca="1" si="371"/>
        <v>2.3571</v>
      </c>
      <c r="H716" s="48">
        <f t="shared" ca="1" si="371"/>
        <v>3.2084999999999999</v>
      </c>
      <c r="I716" s="48">
        <f t="shared" ca="1" si="371"/>
        <v>3.0305999999999997</v>
      </c>
      <c r="J716" s="48">
        <f t="shared" ca="1" si="371"/>
        <v>2.8387000000000002</v>
      </c>
      <c r="K716" s="48">
        <f t="shared" ca="1" si="371"/>
        <v>2.4647999999999999</v>
      </c>
      <c r="L716" s="48">
        <f t="shared" ca="1" si="371"/>
        <v>4.2875999999999994</v>
      </c>
      <c r="M716" s="48">
        <f t="shared" ca="1" si="371"/>
        <v>4.1785000000000005</v>
      </c>
      <c r="N716" s="48">
        <f t="shared" ca="1" si="371"/>
        <v>6.2062000000000008</v>
      </c>
      <c r="P716" s="26">
        <f t="shared" ca="1" si="372"/>
        <v>1.2429711453315915</v>
      </c>
      <c r="Q716" s="26">
        <f t="shared" ca="1" si="373"/>
        <v>4.4822843114295168</v>
      </c>
      <c r="R716" s="26">
        <f t="shared" ca="1" si="374"/>
        <v>6.6339527764678898</v>
      </c>
      <c r="S716" s="26">
        <f t="shared" ca="1" si="375"/>
        <v>7.3643629342288861</v>
      </c>
      <c r="T716" s="26">
        <f t="shared" ca="1" si="376"/>
        <v>9.4935079714217334</v>
      </c>
      <c r="U716" s="26">
        <f t="shared" ca="1" si="377"/>
        <v>11.710814596662475</v>
      </c>
      <c r="V716" s="26">
        <f t="shared" ca="1" si="378"/>
        <v>13.486056744193842</v>
      </c>
      <c r="W716" s="26">
        <f t="shared" ca="1" si="379"/>
        <v>14.723706360466869</v>
      </c>
      <c r="X716" s="26">
        <f t="shared" ca="1" si="380"/>
        <v>24.464701984895921</v>
      </c>
      <c r="Y716" s="26">
        <f t="shared" ca="1" si="381"/>
        <v>54.782987253890035</v>
      </c>
      <c r="Z716" s="28">
        <f t="shared" ca="1" si="367"/>
        <v>1.2577999999999978E-2</v>
      </c>
      <c r="AA716" s="57">
        <f t="shared" ca="1" si="382"/>
        <v>3.6441100000000004E-2</v>
      </c>
      <c r="AB716" s="33">
        <f t="shared" ca="1" si="368"/>
        <v>1.5482400000000007E-2</v>
      </c>
      <c r="AD716" s="28">
        <f t="shared" ca="1" si="383"/>
        <v>4.2758677937672337E-2</v>
      </c>
      <c r="AE716" s="28">
        <f t="shared" ca="1" si="384"/>
        <v>3.4406257623537898E-2</v>
      </c>
      <c r="AF716" s="28">
        <f t="shared" ca="1" si="385"/>
        <v>2.3297493522710495E-2</v>
      </c>
      <c r="AG716" s="28">
        <f t="shared" ca="1" si="386"/>
        <v>3.1581028008700079E-2</v>
      </c>
      <c r="AH716" s="28">
        <f t="shared" ca="1" si="387"/>
        <v>2.9855845498468304E-2</v>
      </c>
      <c r="AI716" s="28">
        <f t="shared" ca="1" si="388"/>
        <v>2.7991555333977736E-2</v>
      </c>
      <c r="AJ716" s="28">
        <f t="shared" ca="1" si="389"/>
        <v>2.434913897591617E-2</v>
      </c>
      <c r="AK716" s="28">
        <f t="shared" ca="1" si="390"/>
        <v>4.1982281127332023E-2</v>
      </c>
      <c r="AL716" s="28">
        <f t="shared" ca="1" si="391"/>
        <v>4.0935588068263716E-2</v>
      </c>
      <c r="AM716" s="28">
        <f t="shared" ca="1" si="392"/>
        <v>6.0212301529989701E-2</v>
      </c>
      <c r="AN716" s="28">
        <f t="shared" ca="1" si="369"/>
        <v>1.1991477018521587E-2</v>
      </c>
      <c r="AO716" s="28">
        <f t="shared" ca="1" si="393"/>
        <v>3.5792825422800108E-2</v>
      </c>
      <c r="AP716" s="33">
        <f t="shared" ca="1" si="370"/>
        <v>1.4781119376326597E-2</v>
      </c>
      <c r="AQ716" s="54"/>
      <c r="AR716" s="53"/>
      <c r="AS716" s="53"/>
      <c r="AT716" s="53"/>
      <c r="AU716" s="53"/>
    </row>
    <row r="717" spans="1:51" ht="15" customHeight="1" x14ac:dyDescent="0.25">
      <c r="A717" s="31">
        <f t="shared" ca="1" si="364"/>
        <v>31444</v>
      </c>
      <c r="B717" s="32">
        <f t="shared" ca="1" si="365"/>
        <v>1986</v>
      </c>
      <c r="C717" s="32">
        <f t="shared" ca="1" si="366"/>
        <v>2</v>
      </c>
      <c r="D717" s="48">
        <f>RAWDATA!A719</f>
        <v>198602</v>
      </c>
      <c r="E717" s="48">
        <f t="shared" ca="1" si="394"/>
        <v>5.5378000000000007</v>
      </c>
      <c r="F717" s="48">
        <f t="shared" ca="1" si="371"/>
        <v>6.0927000000000007</v>
      </c>
      <c r="G717" s="48">
        <f t="shared" ca="1" si="371"/>
        <v>6.8395999999999999</v>
      </c>
      <c r="H717" s="48">
        <f t="shared" ca="1" si="371"/>
        <v>6.4515000000000011</v>
      </c>
      <c r="I717" s="48">
        <f t="shared" ca="1" si="371"/>
        <v>6.6230000000000002</v>
      </c>
      <c r="J717" s="48">
        <f t="shared" ca="1" si="371"/>
        <v>7.4554000000000009</v>
      </c>
      <c r="K717" s="48">
        <f t="shared" ca="1" si="371"/>
        <v>6.9779999999999998</v>
      </c>
      <c r="L717" s="48">
        <f t="shared" ca="1" si="371"/>
        <v>6.9029000000000007</v>
      </c>
      <c r="M717" s="48">
        <f t="shared" ca="1" si="371"/>
        <v>6.5590000000000002</v>
      </c>
      <c r="N717" s="48">
        <f t="shared" ca="1" si="371"/>
        <v>5.6051000000000002</v>
      </c>
      <c r="P717" s="26">
        <f t="shared" ca="1" si="372"/>
        <v>1.3118044014177643</v>
      </c>
      <c r="Q717" s="26">
        <f t="shared" ca="1" si="373"/>
        <v>4.7553764476719831</v>
      </c>
      <c r="R717" s="26">
        <f t="shared" ca="1" si="374"/>
        <v>7.087688610567187</v>
      </c>
      <c r="S717" s="26">
        <f t="shared" ca="1" si="375"/>
        <v>7.8394748089306638</v>
      </c>
      <c r="T717" s="26">
        <f t="shared" ca="1" si="376"/>
        <v>10.122263004368994</v>
      </c>
      <c r="U717" s="26">
        <f t="shared" ca="1" si="377"/>
        <v>12.583902668102048</v>
      </c>
      <c r="V717" s="26">
        <f t="shared" ca="1" si="378"/>
        <v>14.427113783803687</v>
      </c>
      <c r="W717" s="26">
        <f t="shared" ca="1" si="379"/>
        <v>15.740069086823537</v>
      </c>
      <c r="X717" s="26">
        <f t="shared" ca="1" si="380"/>
        <v>26.069341788085246</v>
      </c>
      <c r="Y717" s="26">
        <f t="shared" ca="1" si="381"/>
        <v>57.853628472457828</v>
      </c>
      <c r="Z717" s="28">
        <f t="shared" ca="1" si="367"/>
        <v>2.6680000000001147E-3</v>
      </c>
      <c r="AA717" s="57">
        <f t="shared" ca="1" si="382"/>
        <v>6.5045000000000019E-2</v>
      </c>
      <c r="AB717" s="33">
        <f t="shared" ca="1" si="368"/>
        <v>-4.2244999999999644E-3</v>
      </c>
      <c r="AD717" s="28">
        <f t="shared" ca="1" si="383"/>
        <v>5.3898996594982637E-2</v>
      </c>
      <c r="AE717" s="28">
        <f t="shared" ca="1" si="384"/>
        <v>5.9143054248787338E-2</v>
      </c>
      <c r="AF717" s="28">
        <f t="shared" ca="1" si="385"/>
        <v>6.6158458330523903E-2</v>
      </c>
      <c r="AG717" s="28">
        <f t="shared" ca="1" si="386"/>
        <v>6.2519296374711028E-2</v>
      </c>
      <c r="AH717" s="28">
        <f t="shared" ca="1" si="387"/>
        <v>6.412906232075008E-2</v>
      </c>
      <c r="AI717" s="28">
        <f t="shared" ca="1" si="388"/>
        <v>7.1905691770633107E-2</v>
      </c>
      <c r="AJ717" s="28">
        <f t="shared" ca="1" si="389"/>
        <v>6.745301985706427E-2</v>
      </c>
      <c r="AK717" s="28">
        <f t="shared" ca="1" si="390"/>
        <v>6.6750759832102602E-2</v>
      </c>
      <c r="AL717" s="28">
        <f t="shared" ca="1" si="391"/>
        <v>6.3528636375569672E-2</v>
      </c>
      <c r="AM717" s="28">
        <f t="shared" ca="1" si="392"/>
        <v>5.4536479572427334E-2</v>
      </c>
      <c r="AN717" s="28">
        <f t="shared" ca="1" si="369"/>
        <v>2.5115325521135184E-3</v>
      </c>
      <c r="AO717" s="28">
        <f t="shared" ca="1" si="393"/>
        <v>6.3017051789860334E-2</v>
      </c>
      <c r="AP717" s="33">
        <f t="shared" ca="1" si="370"/>
        <v>-3.9844938158618282E-3</v>
      </c>
      <c r="AQ717" s="54"/>
      <c r="AR717" s="53"/>
      <c r="AS717" s="53"/>
      <c r="AT717" s="53"/>
      <c r="AU717" s="53"/>
    </row>
    <row r="718" spans="1:51" ht="15" customHeight="1" x14ac:dyDescent="0.25">
      <c r="A718" s="31">
        <f t="shared" ca="1" si="364"/>
        <v>31472</v>
      </c>
      <c r="B718" s="32">
        <f t="shared" ca="1" si="365"/>
        <v>1986</v>
      </c>
      <c r="C718" s="32">
        <f t="shared" ca="1" si="366"/>
        <v>3</v>
      </c>
      <c r="D718" s="48">
        <f>RAWDATA!A720</f>
        <v>198603</v>
      </c>
      <c r="E718" s="48">
        <f t="shared" ca="1" si="394"/>
        <v>3.7237</v>
      </c>
      <c r="F718" s="48">
        <f t="shared" ca="1" si="371"/>
        <v>4.5770999999999997</v>
      </c>
      <c r="G718" s="48">
        <f t="shared" ca="1" si="371"/>
        <v>4.4748000000000001</v>
      </c>
      <c r="H718" s="48">
        <f t="shared" ca="1" si="371"/>
        <v>4.8641000000000005</v>
      </c>
      <c r="I718" s="48">
        <f t="shared" ca="1" si="371"/>
        <v>5.3328000000000007</v>
      </c>
      <c r="J718" s="48">
        <f t="shared" ca="1" si="371"/>
        <v>5.5651000000000002</v>
      </c>
      <c r="K718" s="48">
        <f t="shared" ca="1" si="371"/>
        <v>5.7466000000000008</v>
      </c>
      <c r="L718" s="48">
        <f t="shared" ca="1" si="371"/>
        <v>5.2821000000000007</v>
      </c>
      <c r="M718" s="48">
        <f t="shared" ca="1" si="371"/>
        <v>5.4744999999999999</v>
      </c>
      <c r="N718" s="48">
        <f t="shared" ca="1" si="371"/>
        <v>5.3851000000000004</v>
      </c>
      <c r="P718" s="26">
        <f t="shared" ca="1" si="372"/>
        <v>1.3606520619133575</v>
      </c>
      <c r="Q718" s="26">
        <f t="shared" ca="1" si="373"/>
        <v>4.9730347830583774</v>
      </c>
      <c r="R718" s="26">
        <f t="shared" ca="1" si="374"/>
        <v>7.4048485005128475</v>
      </c>
      <c r="S718" s="26">
        <f t="shared" ca="1" si="375"/>
        <v>8.22079470311186</v>
      </c>
      <c r="T718" s="26">
        <f t="shared" ca="1" si="376"/>
        <v>10.662063045865985</v>
      </c>
      <c r="U718" s="26">
        <f t="shared" ca="1" si="377"/>
        <v>13.284209435484595</v>
      </c>
      <c r="V718" s="26">
        <f t="shared" ca="1" si="378"/>
        <v>15.256182304503749</v>
      </c>
      <c r="W718" s="26">
        <f t="shared" ca="1" si="379"/>
        <v>16.571475276058642</v>
      </c>
      <c r="X718" s="26">
        <f t="shared" ca="1" si="380"/>
        <v>27.496507904273976</v>
      </c>
      <c r="Y718" s="26">
        <f t="shared" ca="1" si="381"/>
        <v>60.969104219328159</v>
      </c>
      <c r="Z718" s="28">
        <f t="shared" ca="1" si="367"/>
        <v>1.2794000000000083E-2</v>
      </c>
      <c r="AA718" s="57">
        <f t="shared" ca="1" si="382"/>
        <v>5.0425899999999996E-2</v>
      </c>
      <c r="AB718" s="33">
        <f t="shared" ca="1" si="368"/>
        <v>3.8721000000000727E-3</v>
      </c>
      <c r="AD718" s="28">
        <f t="shared" ca="1" si="383"/>
        <v>3.6560447011783945E-2</v>
      </c>
      <c r="AE718" s="28">
        <f t="shared" ca="1" si="384"/>
        <v>4.4754412419921528E-2</v>
      </c>
      <c r="AF718" s="28">
        <f t="shared" ca="1" si="385"/>
        <v>4.3775708010482764E-2</v>
      </c>
      <c r="AG718" s="28">
        <f t="shared" ca="1" si="386"/>
        <v>4.7495040143970269E-2</v>
      </c>
      <c r="AH718" s="28">
        <f t="shared" ca="1" si="387"/>
        <v>5.1954675626753349E-2</v>
      </c>
      <c r="AI718" s="28">
        <f t="shared" ca="1" si="388"/>
        <v>5.415763823517028E-2</v>
      </c>
      <c r="AJ718" s="28">
        <f t="shared" ca="1" si="389"/>
        <v>5.5875480121195462E-2</v>
      </c>
      <c r="AK718" s="28">
        <f t="shared" ca="1" si="390"/>
        <v>5.1473228198491407E-2</v>
      </c>
      <c r="AL718" s="28">
        <f t="shared" ca="1" si="391"/>
        <v>5.3299031551250424E-2</v>
      </c>
      <c r="AM718" s="28">
        <f t="shared" ca="1" si="392"/>
        <v>5.2451073902115314E-2</v>
      </c>
      <c r="AN718" s="28">
        <f t="shared" ca="1" si="369"/>
        <v>1.2217623010830139E-2</v>
      </c>
      <c r="AO718" s="28">
        <f t="shared" ca="1" si="393"/>
        <v>4.919570097588348E-2</v>
      </c>
      <c r="AP718" s="33">
        <f t="shared" ca="1" si="370"/>
        <v>3.6793517507993923E-3</v>
      </c>
      <c r="AQ718" s="54"/>
      <c r="AR718" s="53"/>
      <c r="AS718" s="53"/>
      <c r="AT718" s="53"/>
      <c r="AU718" s="53"/>
    </row>
    <row r="719" spans="1:51" ht="15" customHeight="1" x14ac:dyDescent="0.25">
      <c r="A719" s="31">
        <f t="shared" ca="1" si="364"/>
        <v>31503</v>
      </c>
      <c r="B719" s="32">
        <f t="shared" ca="1" si="365"/>
        <v>1986</v>
      </c>
      <c r="C719" s="32">
        <f t="shared" ca="1" si="366"/>
        <v>4</v>
      </c>
      <c r="D719" s="48">
        <f>RAWDATA!A721</f>
        <v>198604</v>
      </c>
      <c r="E719" s="48">
        <f t="shared" ca="1" si="394"/>
        <v>0.7652000000000001</v>
      </c>
      <c r="F719" s="48">
        <f t="shared" ca="1" si="371"/>
        <v>1.3213999999999999</v>
      </c>
      <c r="G719" s="48">
        <f t="shared" ca="1" si="371"/>
        <v>1.9327000000000001</v>
      </c>
      <c r="H719" s="48">
        <f t="shared" ca="1" si="371"/>
        <v>1.7379</v>
      </c>
      <c r="I719" s="48">
        <f t="shared" ca="1" si="371"/>
        <v>0.88530000000000009</v>
      </c>
      <c r="J719" s="48">
        <f t="shared" ca="1" si="371"/>
        <v>0.73320000000000007</v>
      </c>
      <c r="K719" s="48">
        <f t="shared" ca="1" si="371"/>
        <v>0.81780000000000008</v>
      </c>
      <c r="L719" s="48">
        <f t="shared" ca="1" si="371"/>
        <v>1.677</v>
      </c>
      <c r="M719" s="48">
        <f t="shared" ca="1" si="371"/>
        <v>1.2866000000000002</v>
      </c>
      <c r="N719" s="48">
        <f t="shared" ca="1" si="371"/>
        <v>1.9049</v>
      </c>
      <c r="P719" s="26">
        <f t="shared" ca="1" si="372"/>
        <v>1.3710637714911185</v>
      </c>
      <c r="Q719" s="26">
        <f t="shared" ca="1" si="373"/>
        <v>5.0387484646817109</v>
      </c>
      <c r="R719" s="26">
        <f t="shared" ca="1" si="374"/>
        <v>7.5479620074822602</v>
      </c>
      <c r="S719" s="26">
        <f t="shared" ca="1" si="375"/>
        <v>8.3636638942572414</v>
      </c>
      <c r="T719" s="26">
        <f t="shared" ca="1" si="376"/>
        <v>10.756454290011035</v>
      </c>
      <c r="U719" s="26">
        <f t="shared" ca="1" si="377"/>
        <v>13.381609259065566</v>
      </c>
      <c r="V719" s="26">
        <f t="shared" ca="1" si="378"/>
        <v>15.380947363389982</v>
      </c>
      <c r="W719" s="26">
        <f t="shared" ca="1" si="379"/>
        <v>16.849378916438145</v>
      </c>
      <c r="X719" s="26">
        <f t="shared" ca="1" si="380"/>
        <v>27.850277974970368</v>
      </c>
      <c r="Y719" s="26">
        <f t="shared" ca="1" si="381"/>
        <v>62.130504685602148</v>
      </c>
      <c r="Z719" s="28">
        <f t="shared" ca="1" si="367"/>
        <v>5.5245000000000433E-3</v>
      </c>
      <c r="AA719" s="57">
        <f t="shared" ca="1" si="382"/>
        <v>1.3062000000000001E-2</v>
      </c>
      <c r="AB719" s="33">
        <f t="shared" ca="1" si="368"/>
        <v>2.8955000000000682E-3</v>
      </c>
      <c r="AD719" s="28">
        <f t="shared" ca="1" si="383"/>
        <v>7.6228719455477822E-3</v>
      </c>
      <c r="AE719" s="28">
        <f t="shared" ca="1" si="384"/>
        <v>1.3127456657500846E-2</v>
      </c>
      <c r="AF719" s="28">
        <f t="shared" ca="1" si="385"/>
        <v>1.9142605608209701E-2</v>
      </c>
      <c r="AG719" s="28">
        <f t="shared" ca="1" si="386"/>
        <v>1.7229712344278853E-2</v>
      </c>
      <c r="AH719" s="28">
        <f t="shared" ca="1" si="387"/>
        <v>8.8140419570348297E-3</v>
      </c>
      <c r="AI719" s="28">
        <f t="shared" ca="1" si="388"/>
        <v>7.3052515548247751E-3</v>
      </c>
      <c r="AJ719" s="28">
        <f t="shared" ca="1" si="389"/>
        <v>8.1447413610619204E-3</v>
      </c>
      <c r="AK719" s="28">
        <f t="shared" ca="1" si="390"/>
        <v>1.663093613054463E-2</v>
      </c>
      <c r="AL719" s="28">
        <f t="shared" ca="1" si="391"/>
        <v>1.2783936161348475E-2</v>
      </c>
      <c r="AM719" s="28">
        <f t="shared" ca="1" si="392"/>
        <v>1.8869839443651608E-2</v>
      </c>
      <c r="AN719" s="28">
        <f t="shared" ca="1" si="369"/>
        <v>5.4517235009757282E-3</v>
      </c>
      <c r="AO719" s="28">
        <f t="shared" ca="1" si="393"/>
        <v>1.297742773717088E-2</v>
      </c>
      <c r="AP719" s="33">
        <f t="shared" ca="1" si="370"/>
        <v>2.8494600653291638E-3</v>
      </c>
      <c r="AQ719" s="54"/>
      <c r="AR719" s="53"/>
      <c r="AS719" s="53"/>
      <c r="AT719" s="53"/>
      <c r="AU719" s="53"/>
    </row>
    <row r="720" spans="1:51" ht="15" customHeight="1" x14ac:dyDescent="0.25">
      <c r="A720" s="31">
        <f t="shared" ca="1" si="364"/>
        <v>31533</v>
      </c>
      <c r="B720" s="32">
        <f t="shared" ca="1" si="365"/>
        <v>1986</v>
      </c>
      <c r="C720" s="32">
        <f t="shared" ca="1" si="366"/>
        <v>5</v>
      </c>
      <c r="D720" s="48">
        <f>RAWDATA!A722</f>
        <v>198605</v>
      </c>
      <c r="E720" s="48">
        <f t="shared" ca="1" si="394"/>
        <v>3.1890000000000001</v>
      </c>
      <c r="F720" s="48">
        <f t="shared" ca="1" si="371"/>
        <v>3.4857</v>
      </c>
      <c r="G720" s="48">
        <f t="shared" ca="1" si="371"/>
        <v>2.8075000000000001</v>
      </c>
      <c r="H720" s="48">
        <f t="shared" ca="1" si="371"/>
        <v>4.0546000000000006</v>
      </c>
      <c r="I720" s="48">
        <f t="shared" ca="1" si="371"/>
        <v>3.7136999999999998</v>
      </c>
      <c r="J720" s="48">
        <f t="shared" ca="1" si="371"/>
        <v>3.4665000000000004</v>
      </c>
      <c r="K720" s="48">
        <f t="shared" ca="1" si="371"/>
        <v>4.1335000000000006</v>
      </c>
      <c r="L720" s="48">
        <f t="shared" ca="1" si="371"/>
        <v>4.383</v>
      </c>
      <c r="M720" s="48">
        <f t="shared" ca="1" si="371"/>
        <v>3.4510000000000001</v>
      </c>
      <c r="N720" s="48">
        <f t="shared" ca="1" si="371"/>
        <v>5.0472000000000001</v>
      </c>
      <c r="P720" s="26">
        <f t="shared" ca="1" si="372"/>
        <v>1.4147869951639702</v>
      </c>
      <c r="Q720" s="26">
        <f t="shared" ca="1" si="373"/>
        <v>5.2143841199151213</v>
      </c>
      <c r="R720" s="26">
        <f t="shared" ca="1" si="374"/>
        <v>7.7598710408423255</v>
      </c>
      <c r="S720" s="26">
        <f t="shared" ca="1" si="375"/>
        <v>8.7027770105137954</v>
      </c>
      <c r="T720" s="26">
        <f t="shared" ca="1" si="376"/>
        <v>11.155916732979176</v>
      </c>
      <c r="U720" s="26">
        <f t="shared" ca="1" si="377"/>
        <v>13.845482744031074</v>
      </c>
      <c r="V720" s="26">
        <f t="shared" ca="1" si="378"/>
        <v>16.016718822655704</v>
      </c>
      <c r="W720" s="26">
        <f t="shared" ca="1" si="379"/>
        <v>17.58788719434563</v>
      </c>
      <c r="X720" s="26">
        <f t="shared" ca="1" si="380"/>
        <v>28.811391067886596</v>
      </c>
      <c r="Y720" s="26">
        <f t="shared" ca="1" si="381"/>
        <v>65.26635551809386</v>
      </c>
      <c r="Z720" s="28">
        <f t="shared" ca="1" si="367"/>
        <v>9.1175000000001116E-3</v>
      </c>
      <c r="AA720" s="57">
        <f t="shared" ca="1" si="382"/>
        <v>3.7731700000000007E-2</v>
      </c>
      <c r="AB720" s="33">
        <f t="shared" ca="1" si="368"/>
        <v>4.7593000000000496E-3</v>
      </c>
      <c r="AD720" s="28">
        <f t="shared" ca="1" si="383"/>
        <v>3.1392072231057291E-2</v>
      </c>
      <c r="AE720" s="28">
        <f t="shared" ca="1" si="384"/>
        <v>3.4263252920565181E-2</v>
      </c>
      <c r="AF720" s="28">
        <f t="shared" ca="1" si="385"/>
        <v>2.768812157017005E-2</v>
      </c>
      <c r="AG720" s="28">
        <f t="shared" ca="1" si="386"/>
        <v>3.974557538899666E-2</v>
      </c>
      <c r="AH720" s="28">
        <f t="shared" ca="1" si="387"/>
        <v>3.6464032382524755E-2</v>
      </c>
      <c r="AI720" s="28">
        <f t="shared" ca="1" si="388"/>
        <v>3.4077702826822924E-2</v>
      </c>
      <c r="AJ720" s="28">
        <f t="shared" ca="1" si="389"/>
        <v>4.0503543820212817E-2</v>
      </c>
      <c r="AK720" s="28">
        <f t="shared" ca="1" si="390"/>
        <v>4.2896640952306317E-2</v>
      </c>
      <c r="AL720" s="28">
        <f t="shared" ca="1" si="391"/>
        <v>3.3927884662298582E-2</v>
      </c>
      <c r="AM720" s="28">
        <f t="shared" ca="1" si="392"/>
        <v>4.9239586973396685E-2</v>
      </c>
      <c r="AN720" s="28">
        <f t="shared" ca="1" si="369"/>
        <v>8.756073242036394E-3</v>
      </c>
      <c r="AO720" s="28">
        <f t="shared" ca="1" si="393"/>
        <v>3.7037273490538078E-2</v>
      </c>
      <c r="AP720" s="33">
        <f t="shared" ca="1" si="370"/>
        <v>4.5464623273095556E-3</v>
      </c>
      <c r="AQ720" s="54"/>
      <c r="AR720" s="53"/>
      <c r="AS720" s="53"/>
      <c r="AT720" s="53"/>
      <c r="AU720" s="53"/>
    </row>
    <row r="721" spans="1:51" ht="15" customHeight="1" x14ac:dyDescent="0.25">
      <c r="A721" s="31">
        <f t="shared" ca="1" si="364"/>
        <v>31564</v>
      </c>
      <c r="B721" s="32">
        <f t="shared" ca="1" si="365"/>
        <v>1986</v>
      </c>
      <c r="C721" s="32">
        <f t="shared" ca="1" si="366"/>
        <v>6</v>
      </c>
      <c r="D721" s="48">
        <f>RAWDATA!A723</f>
        <v>198606</v>
      </c>
      <c r="E721" s="48">
        <f t="shared" ca="1" si="394"/>
        <v>0.32579999999999998</v>
      </c>
      <c r="F721" s="48">
        <f t="shared" ca="1" si="371"/>
        <v>0.69820000000000015</v>
      </c>
      <c r="G721" s="48">
        <f t="shared" ca="1" si="371"/>
        <v>-0.14779999999999996</v>
      </c>
      <c r="H721" s="48">
        <f t="shared" ca="1" si="371"/>
        <v>0.38020000000000004</v>
      </c>
      <c r="I721" s="48">
        <f t="shared" ca="1" si="371"/>
        <v>0.60500000000000009</v>
      </c>
      <c r="J721" s="48">
        <f t="shared" ca="1" si="371"/>
        <v>1.0942000000000001</v>
      </c>
      <c r="K721" s="48">
        <f t="shared" ca="1" si="371"/>
        <v>1.5118</v>
      </c>
      <c r="L721" s="48">
        <f t="shared" ca="1" si="371"/>
        <v>2.1444999999999999</v>
      </c>
      <c r="M721" s="48">
        <f t="shared" ca="1" si="371"/>
        <v>2.0777999999999999</v>
      </c>
      <c r="N721" s="48">
        <f t="shared" ca="1" si="371"/>
        <v>1.0592000000000001</v>
      </c>
      <c r="P721" s="26">
        <f t="shared" ca="1" si="372"/>
        <v>1.4193963711942144</v>
      </c>
      <c r="Q721" s="26">
        <f t="shared" ca="1" si="373"/>
        <v>5.2507909498403693</v>
      </c>
      <c r="R721" s="26">
        <f t="shared" ca="1" si="374"/>
        <v>7.7484019514439604</v>
      </c>
      <c r="S721" s="26">
        <f t="shared" ca="1" si="375"/>
        <v>8.7358649687077694</v>
      </c>
      <c r="T721" s="26">
        <f t="shared" ca="1" si="376"/>
        <v>11.223410029213701</v>
      </c>
      <c r="U721" s="26">
        <f t="shared" ca="1" si="377"/>
        <v>13.996980016216261</v>
      </c>
      <c r="V721" s="26">
        <f t="shared" ca="1" si="378"/>
        <v>16.258859577816612</v>
      </c>
      <c r="W721" s="26">
        <f t="shared" ca="1" si="379"/>
        <v>17.965059435228369</v>
      </c>
      <c r="X721" s="26">
        <f t="shared" ca="1" si="380"/>
        <v>29.410034151495143</v>
      </c>
      <c r="Y721" s="26">
        <f t="shared" ca="1" si="381"/>
        <v>65.95765675574151</v>
      </c>
      <c r="Z721" s="28">
        <f t="shared" ca="1" si="367"/>
        <v>1.0564999999999936E-2</v>
      </c>
      <c r="AA721" s="57">
        <f t="shared" ca="1" si="382"/>
        <v>9.7488999999999996E-3</v>
      </c>
      <c r="AB721" s="33">
        <f t="shared" ca="1" si="368"/>
        <v>5.9360999999999494E-3</v>
      </c>
      <c r="AD721" s="28">
        <f t="shared" ca="1" si="383"/>
        <v>3.2527042173224612E-3</v>
      </c>
      <c r="AE721" s="28">
        <f t="shared" ca="1" si="384"/>
        <v>6.9577387007988701E-3</v>
      </c>
      <c r="AF721" s="28">
        <f t="shared" ca="1" si="385"/>
        <v>-1.4790933194168349E-3</v>
      </c>
      <c r="AG721" s="28">
        <f t="shared" ca="1" si="386"/>
        <v>3.7947906654821075E-3</v>
      </c>
      <c r="AH721" s="28">
        <f t="shared" ca="1" si="387"/>
        <v>6.0317722317189838E-3</v>
      </c>
      <c r="AI721" s="28">
        <f t="shared" ca="1" si="388"/>
        <v>1.088256945103176E-2</v>
      </c>
      <c r="AJ721" s="28">
        <f t="shared" ca="1" si="389"/>
        <v>1.5004861894162702E-2</v>
      </c>
      <c r="AK721" s="28">
        <f t="shared" ca="1" si="390"/>
        <v>2.1218291437342045E-2</v>
      </c>
      <c r="AL721" s="28">
        <f t="shared" ca="1" si="391"/>
        <v>2.0565081652008672E-2</v>
      </c>
      <c r="AM721" s="28">
        <f t="shared" ca="1" si="392"/>
        <v>1.0536297754886877E-2</v>
      </c>
      <c r="AN721" s="28">
        <f t="shared" ca="1" si="369"/>
        <v>1.0445468244387111E-2</v>
      </c>
      <c r="AO721" s="28">
        <f t="shared" ca="1" si="393"/>
        <v>9.7016860822327234E-3</v>
      </c>
      <c r="AP721" s="33">
        <f t="shared" ca="1" si="370"/>
        <v>5.8490036212150518E-3</v>
      </c>
      <c r="AQ721" s="54"/>
      <c r="AR721" s="53"/>
      <c r="AS721" s="53"/>
      <c r="AT721" s="53"/>
      <c r="AU721" s="53"/>
    </row>
    <row r="722" spans="1:51" ht="15" customHeight="1" x14ac:dyDescent="0.25">
      <c r="A722" s="31">
        <f t="shared" ca="1" si="364"/>
        <v>31594</v>
      </c>
      <c r="B722" s="32">
        <f t="shared" ca="1" si="365"/>
        <v>1986</v>
      </c>
      <c r="C722" s="32">
        <f t="shared" ca="1" si="366"/>
        <v>7</v>
      </c>
      <c r="D722" s="48">
        <f>RAWDATA!A724</f>
        <v>198607</v>
      </c>
      <c r="E722" s="48">
        <f t="shared" ca="1" si="394"/>
        <v>-9.0051000000000005</v>
      </c>
      <c r="F722" s="48">
        <f t="shared" ca="1" si="371"/>
        <v>-7.7483000000000013</v>
      </c>
      <c r="G722" s="48">
        <f t="shared" ca="1" si="371"/>
        <v>-7.2103000000000002</v>
      </c>
      <c r="H722" s="48">
        <f t="shared" ca="1" si="371"/>
        <v>-6.4956999999999994</v>
      </c>
      <c r="I722" s="48">
        <f t="shared" ca="1" si="371"/>
        <v>-6.2862</v>
      </c>
      <c r="J722" s="48">
        <f t="shared" ca="1" si="371"/>
        <v>-6.6296999999999997</v>
      </c>
      <c r="K722" s="48">
        <f t="shared" ca="1" si="371"/>
        <v>-7.2241</v>
      </c>
      <c r="L722" s="48">
        <f t="shared" ca="1" si="371"/>
        <v>-6.2775999999999996</v>
      </c>
      <c r="M722" s="48">
        <f t="shared" ca="1" si="371"/>
        <v>-6.8600999999999992</v>
      </c>
      <c r="N722" s="48">
        <f t="shared" ca="1" si="371"/>
        <v>-8.9265000000000008</v>
      </c>
      <c r="P722" s="26">
        <f t="shared" ca="1" si="372"/>
        <v>1.2915783085718042</v>
      </c>
      <c r="Q722" s="26">
        <f t="shared" ca="1" si="373"/>
        <v>4.8439439146738881</v>
      </c>
      <c r="R722" s="26">
        <f t="shared" ca="1" si="374"/>
        <v>7.1897189255389966</v>
      </c>
      <c r="S722" s="26">
        <f t="shared" ca="1" si="375"/>
        <v>8.1684093879354194</v>
      </c>
      <c r="T722" s="26">
        <f t="shared" ca="1" si="376"/>
        <v>10.517884027957269</v>
      </c>
      <c r="U722" s="26">
        <f t="shared" ca="1" si="377"/>
        <v>13.069022232081171</v>
      </c>
      <c r="V722" s="26">
        <f t="shared" ca="1" si="378"/>
        <v>15.084303303055561</v>
      </c>
      <c r="W722" s="26">
        <f t="shared" ca="1" si="379"/>
        <v>16.837284864122473</v>
      </c>
      <c r="X722" s="26">
        <f t="shared" ca="1" si="380"/>
        <v>27.392476398668425</v>
      </c>
      <c r="Y722" s="26">
        <f t="shared" ca="1" si="381"/>
        <v>60.069946525440244</v>
      </c>
      <c r="Z722" s="28">
        <f t="shared" ca="1" si="367"/>
        <v>4.8339999999999494E-3</v>
      </c>
      <c r="AA722" s="57">
        <f t="shared" ca="1" si="382"/>
        <v>-7.2663600000000009E-2</v>
      </c>
      <c r="AB722" s="33">
        <f t="shared" ca="1" si="368"/>
        <v>-6.2694000000000222E-3</v>
      </c>
      <c r="AD722" s="28">
        <f t="shared" ca="1" si="383"/>
        <v>-9.4366724997806462E-2</v>
      </c>
      <c r="AE722" s="28">
        <f t="shared" ca="1" si="384"/>
        <v>-8.0649475052969821E-2</v>
      </c>
      <c r="AF722" s="28">
        <f t="shared" ca="1" si="385"/>
        <v>-7.4834543735245798E-2</v>
      </c>
      <c r="AG722" s="28">
        <f t="shared" ca="1" si="386"/>
        <v>-6.7162761446112801E-2</v>
      </c>
      <c r="AH722" s="28">
        <f t="shared" ca="1" si="387"/>
        <v>-6.4924729039576398E-2</v>
      </c>
      <c r="AI722" s="28">
        <f t="shared" ca="1" si="388"/>
        <v>-6.8596878473963577E-2</v>
      </c>
      <c r="AJ722" s="28">
        <f t="shared" ca="1" si="389"/>
        <v>-7.4983278199235226E-2</v>
      </c>
      <c r="AK722" s="28">
        <f t="shared" ca="1" si="390"/>
        <v>-6.4832964481758334E-2</v>
      </c>
      <c r="AL722" s="28">
        <f t="shared" ca="1" si="391"/>
        <v>-7.1067522087002635E-2</v>
      </c>
      <c r="AM722" s="28">
        <f t="shared" ca="1" si="392"/>
        <v>-9.3503313171450109E-2</v>
      </c>
      <c r="AN722" s="28">
        <f t="shared" ca="1" si="369"/>
        <v>5.2226823961617763E-3</v>
      </c>
      <c r="AO722" s="28">
        <f t="shared" ca="1" si="393"/>
        <v>-7.5438888198926177E-2</v>
      </c>
      <c r="AP722" s="33">
        <f t="shared" ca="1" si="370"/>
        <v>-6.8465294303001883E-3</v>
      </c>
      <c r="AQ722" s="54"/>
      <c r="AR722" s="53"/>
      <c r="AS722" s="53"/>
      <c r="AT722" s="53"/>
      <c r="AU722" s="53"/>
    </row>
    <row r="723" spans="1:51" ht="15" customHeight="1" x14ac:dyDescent="0.25">
      <c r="A723" s="31">
        <f t="shared" ca="1" si="364"/>
        <v>31625</v>
      </c>
      <c r="B723" s="32">
        <f t="shared" ca="1" si="365"/>
        <v>1986</v>
      </c>
      <c r="C723" s="32">
        <f t="shared" ca="1" si="366"/>
        <v>8</v>
      </c>
      <c r="D723" s="48">
        <f>RAWDATA!A725</f>
        <v>198608</v>
      </c>
      <c r="E723" s="48">
        <f t="shared" ca="1" si="394"/>
        <v>0.61520000000000008</v>
      </c>
      <c r="F723" s="48">
        <f t="shared" ca="1" si="371"/>
        <v>2.0831999999999997</v>
      </c>
      <c r="G723" s="48">
        <f t="shared" ca="1" si="371"/>
        <v>1.5730000000000002</v>
      </c>
      <c r="H723" s="48">
        <f t="shared" ca="1" si="371"/>
        <v>2.0242</v>
      </c>
      <c r="I723" s="48">
        <f t="shared" ca="1" si="371"/>
        <v>2.4196</v>
      </c>
      <c r="J723" s="48">
        <f t="shared" ca="1" si="371"/>
        <v>2.8899000000000004</v>
      </c>
      <c r="K723" s="48">
        <f t="shared" ca="1" si="371"/>
        <v>2.6555000000000004</v>
      </c>
      <c r="L723" s="48">
        <f t="shared" ca="1" si="371"/>
        <v>2.8353000000000002</v>
      </c>
      <c r="M723" s="48">
        <f t="shared" ca="1" si="371"/>
        <v>2.3492000000000002</v>
      </c>
      <c r="N723" s="48">
        <f t="shared" ca="1" si="371"/>
        <v>3.0906000000000002</v>
      </c>
      <c r="P723" s="26">
        <f t="shared" ca="1" si="372"/>
        <v>1.2995240983261378</v>
      </c>
      <c r="Q723" s="26">
        <f t="shared" ca="1" si="373"/>
        <v>4.9448529543043742</v>
      </c>
      <c r="R723" s="26">
        <f t="shared" ca="1" si="374"/>
        <v>7.302813204237725</v>
      </c>
      <c r="S723" s="26">
        <f t="shared" ca="1" si="375"/>
        <v>8.3337543307660091</v>
      </c>
      <c r="T723" s="26">
        <f t="shared" ca="1" si="376"/>
        <v>10.772374749897724</v>
      </c>
      <c r="U723" s="26">
        <f t="shared" ca="1" si="377"/>
        <v>13.446703905566084</v>
      </c>
      <c r="V723" s="26">
        <f t="shared" ca="1" si="378"/>
        <v>15.484866977268203</v>
      </c>
      <c r="W723" s="26">
        <f t="shared" ca="1" si="379"/>
        <v>17.31467240187494</v>
      </c>
      <c r="X723" s="26">
        <f t="shared" ca="1" si="380"/>
        <v>28.035980454225946</v>
      </c>
      <c r="Y723" s="26">
        <f t="shared" ca="1" si="381"/>
        <v>61.926468292755509</v>
      </c>
      <c r="Z723" s="28">
        <f t="shared" ca="1" si="367"/>
        <v>1.3707000000000136E-2</v>
      </c>
      <c r="AA723" s="57">
        <f t="shared" ca="1" si="382"/>
        <v>2.2535699999999999E-2</v>
      </c>
      <c r="AB723" s="33">
        <f t="shared" ca="1" si="368"/>
        <v>4.6633000000000854E-3</v>
      </c>
      <c r="AD723" s="28">
        <f t="shared" ca="1" si="383"/>
        <v>6.1331537034471587E-3</v>
      </c>
      <c r="AE723" s="28">
        <f t="shared" ca="1" si="384"/>
        <v>2.0617981079433686E-2</v>
      </c>
      <c r="AF723" s="28">
        <f t="shared" ca="1" si="385"/>
        <v>1.5607565807528851E-2</v>
      </c>
      <c r="AG723" s="28">
        <f t="shared" ca="1" si="386"/>
        <v>2.003985405764723E-2</v>
      </c>
      <c r="AH723" s="28">
        <f t="shared" ca="1" si="387"/>
        <v>2.3907914551477016E-2</v>
      </c>
      <c r="AI723" s="28">
        <f t="shared" ca="1" si="388"/>
        <v>2.8489298487404786E-2</v>
      </c>
      <c r="AJ723" s="28">
        <f t="shared" ca="1" si="389"/>
        <v>2.6208536168131534E-2</v>
      </c>
      <c r="AK723" s="28">
        <f t="shared" ca="1" si="390"/>
        <v>2.7958493303771717E-2</v>
      </c>
      <c r="AL723" s="28">
        <f t="shared" ca="1" si="391"/>
        <v>2.3220309772098852E-2</v>
      </c>
      <c r="AM723" s="28">
        <f t="shared" ca="1" si="392"/>
        <v>3.0438027260409277E-2</v>
      </c>
      <c r="AN723" s="28">
        <f t="shared" ca="1" si="369"/>
        <v>1.3453601124813641E-2</v>
      </c>
      <c r="AO723" s="28">
        <f t="shared" ca="1" si="393"/>
        <v>2.2285522750753205E-2</v>
      </c>
      <c r="AP723" s="33">
        <f t="shared" ca="1" si="370"/>
        <v>4.5436457655008596E-3</v>
      </c>
      <c r="AQ723" s="54"/>
      <c r="AR723" s="53"/>
      <c r="AS723" s="53"/>
      <c r="AT723" s="53"/>
      <c r="AU723" s="53"/>
    </row>
    <row r="724" spans="1:51" ht="15" customHeight="1" x14ac:dyDescent="0.25">
      <c r="A724" s="31">
        <f t="shared" ca="1" si="364"/>
        <v>31656</v>
      </c>
      <c r="B724" s="32">
        <f t="shared" ca="1" si="365"/>
        <v>1986</v>
      </c>
      <c r="C724" s="32">
        <f t="shared" ca="1" si="366"/>
        <v>9</v>
      </c>
      <c r="D724" s="48">
        <f>RAWDATA!A726</f>
        <v>198609</v>
      </c>
      <c r="E724" s="48">
        <f t="shared" ca="1" si="394"/>
        <v>-6.8488000000000007</v>
      </c>
      <c r="F724" s="48">
        <f t="shared" ca="1" si="371"/>
        <v>-6.9387000000000008</v>
      </c>
      <c r="G724" s="48">
        <f t="shared" ca="1" si="371"/>
        <v>-7.145900000000001</v>
      </c>
      <c r="H724" s="48">
        <f t="shared" ca="1" si="371"/>
        <v>-5.4835000000000003</v>
      </c>
      <c r="I724" s="48">
        <f t="shared" ca="1" si="371"/>
        <v>-6.039600000000001</v>
      </c>
      <c r="J724" s="48">
        <f t="shared" ca="1" si="371"/>
        <v>-5.9492000000000012</v>
      </c>
      <c r="K724" s="48">
        <f t="shared" ca="1" si="371"/>
        <v>-5.4984000000000002</v>
      </c>
      <c r="L724" s="48">
        <f t="shared" ca="1" si="371"/>
        <v>-5.4104000000000001</v>
      </c>
      <c r="M724" s="48">
        <f t="shared" ca="1" si="371"/>
        <v>-6.2220000000000004</v>
      </c>
      <c r="N724" s="48">
        <f t="shared" ca="1" si="371"/>
        <v>-5.9790000000000001</v>
      </c>
      <c r="P724" s="26">
        <f t="shared" ca="1" si="372"/>
        <v>1.2105222918799772</v>
      </c>
      <c r="Q724" s="26">
        <f t="shared" ca="1" si="373"/>
        <v>4.6017444423640566</v>
      </c>
      <c r="R724" s="26">
        <f t="shared" ca="1" si="374"/>
        <v>6.7809614754761007</v>
      </c>
      <c r="S724" s="26">
        <f t="shared" ca="1" si="375"/>
        <v>7.8767729120384553</v>
      </c>
      <c r="T724" s="26">
        <f t="shared" ca="1" si="376"/>
        <v>10.121766404502901</v>
      </c>
      <c r="U724" s="26">
        <f t="shared" ca="1" si="377"/>
        <v>12.646732596816147</v>
      </c>
      <c r="V724" s="26">
        <f t="shared" ca="1" si="378"/>
        <v>14.633447051390087</v>
      </c>
      <c r="W724" s="26">
        <f t="shared" ca="1" si="379"/>
        <v>16.377879366243899</v>
      </c>
      <c r="X724" s="26">
        <f t="shared" ca="1" si="380"/>
        <v>26.291581750364006</v>
      </c>
      <c r="Y724" s="26">
        <f t="shared" ca="1" si="381"/>
        <v>58.223884753531657</v>
      </c>
      <c r="Z724" s="28">
        <f t="shared" ca="1" si="367"/>
        <v>7.932500000000009E-3</v>
      </c>
      <c r="AA724" s="57">
        <f t="shared" ca="1" si="382"/>
        <v>-6.1515500000000022E-2</v>
      </c>
      <c r="AB724" s="33">
        <f t="shared" ca="1" si="368"/>
        <v>5.1049999999999013E-4</v>
      </c>
      <c r="AD724" s="28">
        <f t="shared" ca="1" si="383"/>
        <v>-7.0946206575806983E-2</v>
      </c>
      <c r="AE724" s="28">
        <f t="shared" ca="1" si="384"/>
        <v>-7.1911770187106608E-2</v>
      </c>
      <c r="AF724" s="28">
        <f t="shared" ca="1" si="385"/>
        <v>-7.4140741921414136E-2</v>
      </c>
      <c r="AG724" s="28">
        <f t="shared" ca="1" si="386"/>
        <v>-5.6395763555151281E-2</v>
      </c>
      <c r="AH724" s="28">
        <f t="shared" ca="1" si="387"/>
        <v>-6.2296769075746855E-2</v>
      </c>
      <c r="AI724" s="28">
        <f t="shared" ca="1" si="388"/>
        <v>-6.1335124163459473E-2</v>
      </c>
      <c r="AJ724" s="28">
        <f t="shared" ca="1" si="389"/>
        <v>-5.6553420414794553E-2</v>
      </c>
      <c r="AK724" s="28">
        <f t="shared" ca="1" si="390"/>
        <v>-5.5622652548779759E-2</v>
      </c>
      <c r="AL724" s="28">
        <f t="shared" ca="1" si="391"/>
        <v>-6.4239899062914912E-2</v>
      </c>
      <c r="AM724" s="28">
        <f t="shared" ca="1" si="392"/>
        <v>-6.1652024413782938E-2</v>
      </c>
      <c r="AN724" s="28">
        <f t="shared" ca="1" si="369"/>
        <v>8.4830266431078633E-3</v>
      </c>
      <c r="AO724" s="28">
        <f t="shared" ca="1" si="393"/>
        <v>-6.3488938808528544E-2</v>
      </c>
      <c r="AP724" s="33">
        <f t="shared" ca="1" si="370"/>
        <v>5.4297707017961216E-4</v>
      </c>
      <c r="AQ724" s="54"/>
      <c r="AR724" s="53"/>
      <c r="AS724" s="53"/>
      <c r="AT724" s="53"/>
      <c r="AU724" s="53"/>
    </row>
    <row r="725" spans="1:51" ht="15" customHeight="1" x14ac:dyDescent="0.25">
      <c r="A725" s="31">
        <f t="shared" ca="1" si="364"/>
        <v>31686</v>
      </c>
      <c r="B725" s="32">
        <f t="shared" ca="1" si="365"/>
        <v>1986</v>
      </c>
      <c r="C725" s="32">
        <f t="shared" ca="1" si="366"/>
        <v>10</v>
      </c>
      <c r="D725" s="48">
        <f>RAWDATA!A727</f>
        <v>198610</v>
      </c>
      <c r="E725" s="48">
        <f t="shared" ca="1" si="394"/>
        <v>0.5837</v>
      </c>
      <c r="F725" s="48">
        <f t="shared" ca="1" si="371"/>
        <v>3.1745000000000001</v>
      </c>
      <c r="G725" s="48">
        <f t="shared" ref="F725:N753" ca="1" si="395">IF(OR($D725&lt;$B$3,$D725&gt;$B$4),"",IF(ISERROR(VLOOKUP($D725,INDIRECT($B$1),G$7,0)),"",VLOOKUP($D725,INDIRECT($B$1),G$7,0)))</f>
        <v>2.5785</v>
      </c>
      <c r="H725" s="48">
        <f t="shared" ca="1" si="395"/>
        <v>2.0335000000000001</v>
      </c>
      <c r="I725" s="48">
        <f t="shared" ca="1" si="395"/>
        <v>2.8752</v>
      </c>
      <c r="J725" s="48">
        <f t="shared" ca="1" si="395"/>
        <v>2.6402999999999999</v>
      </c>
      <c r="K725" s="48">
        <f t="shared" ca="1" si="395"/>
        <v>4.0192000000000005</v>
      </c>
      <c r="L725" s="48">
        <f t="shared" ca="1" si="395"/>
        <v>2.8770000000000002</v>
      </c>
      <c r="M725" s="48">
        <f t="shared" ca="1" si="395"/>
        <v>3.0798000000000005</v>
      </c>
      <c r="N725" s="48">
        <f t="shared" ca="1" si="395"/>
        <v>3.4405000000000001</v>
      </c>
      <c r="P725" s="26">
        <f t="shared" ca="1" si="372"/>
        <v>1.2175881104976807</v>
      </c>
      <c r="Q725" s="26">
        <f t="shared" ca="1" si="373"/>
        <v>4.7478268196869031</v>
      </c>
      <c r="R725" s="26">
        <f t="shared" ca="1" si="374"/>
        <v>6.9558085671212515</v>
      </c>
      <c r="S725" s="26">
        <f t="shared" ca="1" si="375"/>
        <v>8.036947089204757</v>
      </c>
      <c r="T725" s="26">
        <f t="shared" ca="1" si="376"/>
        <v>10.412787432165167</v>
      </c>
      <c r="U725" s="26">
        <f t="shared" ca="1" si="377"/>
        <v>12.980644277569883</v>
      </c>
      <c r="V725" s="26">
        <f t="shared" ca="1" si="378"/>
        <v>15.221594555279557</v>
      </c>
      <c r="W725" s="26">
        <f t="shared" ca="1" si="379"/>
        <v>16.849070955610735</v>
      </c>
      <c r="X725" s="26">
        <f t="shared" ca="1" si="380"/>
        <v>27.101309885111721</v>
      </c>
      <c r="Y725" s="26">
        <f t="shared" ca="1" si="381"/>
        <v>60.227077508476917</v>
      </c>
      <c r="Z725" s="28">
        <f t="shared" ca="1" si="367"/>
        <v>1.3810500000000059E-2</v>
      </c>
      <c r="AA725" s="57">
        <f t="shared" ca="1" si="382"/>
        <v>2.7302200000000002E-2</v>
      </c>
      <c r="AB725" s="33">
        <f t="shared" ca="1" si="368"/>
        <v>5.2993000000000588E-3</v>
      </c>
      <c r="AD725" s="28">
        <f t="shared" ca="1" si="383"/>
        <v>5.8200307166181549E-3</v>
      </c>
      <c r="AE725" s="28">
        <f t="shared" ca="1" si="384"/>
        <v>3.1251543503604338E-2</v>
      </c>
      <c r="AF725" s="28">
        <f t="shared" ca="1" si="385"/>
        <v>2.5458173132641451E-2</v>
      </c>
      <c r="AG725" s="28">
        <f t="shared" ca="1" si="386"/>
        <v>2.0131004746951568E-2</v>
      </c>
      <c r="AH725" s="28">
        <f t="shared" ca="1" si="387"/>
        <v>2.8346417114178516E-2</v>
      </c>
      <c r="AI725" s="28">
        <f t="shared" ca="1" si="388"/>
        <v>2.6060457152118639E-2</v>
      </c>
      <c r="AJ725" s="28">
        <f t="shared" ca="1" si="389"/>
        <v>3.9405311498573681E-2</v>
      </c>
      <c r="AK725" s="28">
        <f t="shared" ca="1" si="390"/>
        <v>2.8363913889426152E-2</v>
      </c>
      <c r="AL725" s="28">
        <f t="shared" ca="1" si="391"/>
        <v>3.0333259553600944E-2</v>
      </c>
      <c r="AM725" s="28">
        <f t="shared" ca="1" si="392"/>
        <v>3.3826382183859235E-2</v>
      </c>
      <c r="AN725" s="28">
        <f t="shared" ca="1" si="369"/>
        <v>1.3544033758618842E-2</v>
      </c>
      <c r="AO725" s="28">
        <f t="shared" ca="1" si="393"/>
        <v>2.6936142773853325E-2</v>
      </c>
      <c r="AP725" s="33">
        <f t="shared" ca="1" si="370"/>
        <v>5.1436780948767649E-3</v>
      </c>
      <c r="AQ725" s="54"/>
      <c r="AR725" s="53"/>
      <c r="AS725" s="53"/>
      <c r="AT725" s="53"/>
      <c r="AU725" s="53"/>
    </row>
    <row r="726" spans="1:51" ht="15" customHeight="1" x14ac:dyDescent="0.25">
      <c r="A726" s="31">
        <f t="shared" ca="1" si="364"/>
        <v>31717</v>
      </c>
      <c r="B726" s="32">
        <f t="shared" ca="1" si="365"/>
        <v>1986</v>
      </c>
      <c r="C726" s="32">
        <f t="shared" ca="1" si="366"/>
        <v>11</v>
      </c>
      <c r="D726" s="48">
        <f>RAWDATA!A728</f>
        <v>198611</v>
      </c>
      <c r="E726" s="48">
        <f t="shared" ca="1" si="394"/>
        <v>-1.9097</v>
      </c>
      <c r="F726" s="48">
        <f t="shared" ca="1" si="395"/>
        <v>-0.8550000000000002</v>
      </c>
      <c r="G726" s="48">
        <f t="shared" ca="1" si="395"/>
        <v>2.9700000000000004E-2</v>
      </c>
      <c r="H726" s="48">
        <f t="shared" ca="1" si="395"/>
        <v>0.1893</v>
      </c>
      <c r="I726" s="48">
        <f t="shared" ca="1" si="395"/>
        <v>6.5199999999999994E-2</v>
      </c>
      <c r="J726" s="48">
        <f t="shared" ca="1" si="395"/>
        <v>0.3337</v>
      </c>
      <c r="K726" s="48">
        <f t="shared" ca="1" si="395"/>
        <v>0.50740000000000007</v>
      </c>
      <c r="L726" s="48">
        <f t="shared" ca="1" si="395"/>
        <v>-0.6212000000000002</v>
      </c>
      <c r="M726" s="48">
        <f t="shared" ca="1" si="395"/>
        <v>-6.4599999999999991E-2</v>
      </c>
      <c r="N726" s="48">
        <f t="shared" ca="1" si="395"/>
        <v>-1.0961000000000001</v>
      </c>
      <c r="P726" s="26">
        <f t="shared" ca="1" si="372"/>
        <v>1.1943358303515064</v>
      </c>
      <c r="Q726" s="26">
        <f t="shared" ca="1" si="373"/>
        <v>4.70723290037858</v>
      </c>
      <c r="R726" s="26">
        <f t="shared" ca="1" si="374"/>
        <v>6.9578744422656866</v>
      </c>
      <c r="S726" s="26">
        <f t="shared" ca="1" si="375"/>
        <v>8.0521610300446209</v>
      </c>
      <c r="T726" s="26">
        <f t="shared" ca="1" si="376"/>
        <v>10.419576569570941</v>
      </c>
      <c r="U726" s="26">
        <f t="shared" ca="1" si="377"/>
        <v>13.023960687524132</v>
      </c>
      <c r="V726" s="26">
        <f t="shared" ca="1" si="378"/>
        <v>15.298828926053046</v>
      </c>
      <c r="W726" s="26">
        <f t="shared" ca="1" si="379"/>
        <v>16.744404526834479</v>
      </c>
      <c r="X726" s="26">
        <f t="shared" ca="1" si="380"/>
        <v>27.08380243892594</v>
      </c>
      <c r="Y726" s="26">
        <f t="shared" ca="1" si="381"/>
        <v>59.566928511906504</v>
      </c>
      <c r="Z726" s="28">
        <f t="shared" ca="1" si="367"/>
        <v>8.0200000000000271E-3</v>
      </c>
      <c r="AA726" s="57">
        <f t="shared" ca="1" si="382"/>
        <v>-3.4213000000000017E-3</v>
      </c>
      <c r="AB726" s="33">
        <f t="shared" ca="1" si="368"/>
        <v>-2.3822000000000153E-3</v>
      </c>
      <c r="AD726" s="28">
        <f t="shared" ca="1" si="383"/>
        <v>-1.9281703000803424E-2</v>
      </c>
      <c r="AE726" s="28">
        <f t="shared" ca="1" si="384"/>
        <v>-8.5867609373227235E-3</v>
      </c>
      <c r="AF726" s="28">
        <f t="shared" ca="1" si="385"/>
        <v>2.9695590423073798E-4</v>
      </c>
      <c r="AG726" s="28">
        <f t="shared" ca="1" si="386"/>
        <v>1.891210533450819E-3</v>
      </c>
      <c r="AH726" s="28">
        <f t="shared" ca="1" si="387"/>
        <v>6.5178754034421146E-4</v>
      </c>
      <c r="AI726" s="28">
        <f t="shared" ca="1" si="388"/>
        <v>3.3314445710468125E-3</v>
      </c>
      <c r="AJ726" s="28">
        <f t="shared" ca="1" si="389"/>
        <v>5.0611706411441883E-3</v>
      </c>
      <c r="AK726" s="28">
        <f t="shared" ca="1" si="390"/>
        <v>-6.2313747509764941E-3</v>
      </c>
      <c r="AL726" s="28">
        <f t="shared" ca="1" si="391"/>
        <v>-6.462087479056415E-4</v>
      </c>
      <c r="AM726" s="28">
        <f t="shared" ca="1" si="392"/>
        <v>-1.1021514365429313E-2</v>
      </c>
      <c r="AN726" s="28">
        <f t="shared" ca="1" si="369"/>
        <v>8.1003704123955977E-3</v>
      </c>
      <c r="AO726" s="28">
        <f t="shared" ca="1" si="393"/>
        <v>-3.4271660302995573E-3</v>
      </c>
      <c r="AP726" s="33">
        <f t="shared" ca="1" si="370"/>
        <v>-2.4066955263679197E-3</v>
      </c>
      <c r="AQ726" s="54"/>
      <c r="AR726" s="53"/>
      <c r="AS726" s="53"/>
      <c r="AT726" s="53"/>
      <c r="AU726" s="53"/>
      <c r="AY726" s="29"/>
    </row>
    <row r="727" spans="1:51" ht="15" customHeight="1" x14ac:dyDescent="0.25">
      <c r="A727" s="31">
        <f t="shared" ca="1" si="364"/>
        <v>31747</v>
      </c>
      <c r="B727" s="32">
        <f t="shared" ca="1" si="365"/>
        <v>1986</v>
      </c>
      <c r="C727" s="32">
        <f t="shared" ca="1" si="366"/>
        <v>12</v>
      </c>
      <c r="D727" s="48">
        <f>RAWDATA!A729</f>
        <v>198612</v>
      </c>
      <c r="E727" s="48">
        <f t="shared" ca="1" si="394"/>
        <v>-5.1761000000000008</v>
      </c>
      <c r="F727" s="48">
        <f t="shared" ca="1" si="395"/>
        <v>-3.1955000000000005</v>
      </c>
      <c r="G727" s="48">
        <f t="shared" ca="1" si="395"/>
        <v>-3.4077000000000002</v>
      </c>
      <c r="H727" s="48">
        <f t="shared" ca="1" si="395"/>
        <v>-2.8944000000000001</v>
      </c>
      <c r="I727" s="48">
        <f t="shared" ca="1" si="395"/>
        <v>-3.0003000000000002</v>
      </c>
      <c r="J727" s="48">
        <f t="shared" ca="1" si="395"/>
        <v>-3.2203000000000004</v>
      </c>
      <c r="K727" s="48">
        <f t="shared" ca="1" si="395"/>
        <v>-2.4405000000000001</v>
      </c>
      <c r="L727" s="48">
        <f t="shared" ca="1" si="395"/>
        <v>-3.1374</v>
      </c>
      <c r="M727" s="48">
        <f t="shared" ca="1" si="395"/>
        <v>-3.5657000000000005</v>
      </c>
      <c r="N727" s="48">
        <f t="shared" ca="1" si="395"/>
        <v>-3.4456000000000002</v>
      </c>
      <c r="P727" s="26">
        <f t="shared" ca="1" si="372"/>
        <v>1.132515813436682</v>
      </c>
      <c r="Q727" s="26">
        <f t="shared" ca="1" si="373"/>
        <v>4.5568132730469824</v>
      </c>
      <c r="R727" s="26">
        <f t="shared" ca="1" si="374"/>
        <v>6.720770954896599</v>
      </c>
      <c r="S727" s="26">
        <f t="shared" ca="1" si="375"/>
        <v>7.8190992811910096</v>
      </c>
      <c r="T727" s="26">
        <f t="shared" ca="1" si="376"/>
        <v>10.106958013754104</v>
      </c>
      <c r="U727" s="26">
        <f t="shared" ca="1" si="377"/>
        <v>12.604550081503794</v>
      </c>
      <c r="V727" s="26">
        <f t="shared" ca="1" si="378"/>
        <v>14.925461006112721</v>
      </c>
      <c r="W727" s="26">
        <f t="shared" ca="1" si="379"/>
        <v>16.219065579209573</v>
      </c>
      <c r="X727" s="26">
        <f t="shared" ca="1" si="380"/>
        <v>26.118075295361155</v>
      </c>
      <c r="Y727" s="26">
        <f t="shared" ca="1" si="381"/>
        <v>57.514490423100249</v>
      </c>
      <c r="Z727" s="28">
        <f t="shared" ca="1" si="367"/>
        <v>6.8015000000000159E-3</v>
      </c>
      <c r="AA727" s="57">
        <f t="shared" ca="1" si="382"/>
        <v>-3.3483499999999999E-2</v>
      </c>
      <c r="AB727" s="33">
        <f t="shared" ca="1" si="368"/>
        <v>-1.5730000000000466E-3</v>
      </c>
      <c r="AD727" s="28">
        <f t="shared" ca="1" si="383"/>
        <v>-5.314869879678525E-2</v>
      </c>
      <c r="AE727" s="28">
        <f t="shared" ca="1" si="384"/>
        <v>-3.2476705182769461E-2</v>
      </c>
      <c r="AF727" s="28">
        <f t="shared" ca="1" si="385"/>
        <v>-3.4671158091569045E-2</v>
      </c>
      <c r="AG727" s="28">
        <f t="shared" ca="1" si="386"/>
        <v>-2.9371139851232284E-2</v>
      </c>
      <c r="AH727" s="28">
        <f t="shared" ca="1" si="387"/>
        <v>-3.0462300272996366E-2</v>
      </c>
      <c r="AI727" s="28">
        <f t="shared" ca="1" si="388"/>
        <v>-3.2732924441734444E-2</v>
      </c>
      <c r="AJ727" s="28">
        <f t="shared" ca="1" si="389"/>
        <v>-2.4707737704755477E-2</v>
      </c>
      <c r="AK727" s="28">
        <f t="shared" ca="1" si="390"/>
        <v>-3.1876706507279549E-2</v>
      </c>
      <c r="AL727" s="28">
        <f t="shared" ca="1" si="391"/>
        <v>-3.6308238528017636E-2</v>
      </c>
      <c r="AM727" s="28">
        <f t="shared" ca="1" si="392"/>
        <v>-3.5063605909589582E-2</v>
      </c>
      <c r="AN727" s="28">
        <f t="shared" ca="1" si="369"/>
        <v>7.1267797709737429E-3</v>
      </c>
      <c r="AO727" s="28">
        <f t="shared" ca="1" si="393"/>
        <v>-3.4056908570525027E-2</v>
      </c>
      <c r="AP727" s="33">
        <f t="shared" ca="1" si="370"/>
        <v>-1.6290136482785822E-3</v>
      </c>
      <c r="AQ727" s="54"/>
      <c r="AR727" s="53"/>
      <c r="AS727" s="53"/>
      <c r="AT727" s="53"/>
      <c r="AU727" s="53"/>
    </row>
    <row r="728" spans="1:51" ht="15" customHeight="1" x14ac:dyDescent="0.25">
      <c r="A728" s="31">
        <f t="shared" ca="1" si="364"/>
        <v>31778</v>
      </c>
      <c r="B728" s="32">
        <f t="shared" ca="1" si="365"/>
        <v>1987</v>
      </c>
      <c r="C728" s="32">
        <f t="shared" ca="1" si="366"/>
        <v>1</v>
      </c>
      <c r="D728" s="48">
        <f>RAWDATA!A730</f>
        <v>198701</v>
      </c>
      <c r="E728" s="48">
        <f t="shared" ca="1" si="394"/>
        <v>12.247800000000002</v>
      </c>
      <c r="F728" s="48">
        <f t="shared" ca="1" si="395"/>
        <v>11.146800000000001</v>
      </c>
      <c r="G728" s="48">
        <f t="shared" ca="1" si="395"/>
        <v>10.6541</v>
      </c>
      <c r="H728" s="48">
        <f t="shared" ca="1" si="395"/>
        <v>11.082599999999999</v>
      </c>
      <c r="I728" s="48">
        <f t="shared" ca="1" si="395"/>
        <v>10.9466</v>
      </c>
      <c r="J728" s="48">
        <f t="shared" ca="1" si="395"/>
        <v>11.096</v>
      </c>
      <c r="K728" s="48">
        <f t="shared" ca="1" si="395"/>
        <v>11.554300000000001</v>
      </c>
      <c r="L728" s="48">
        <f t="shared" ca="1" si="395"/>
        <v>11.246700000000001</v>
      </c>
      <c r="M728" s="48">
        <f t="shared" ca="1" si="395"/>
        <v>11.4016</v>
      </c>
      <c r="N728" s="48">
        <f t="shared" ca="1" si="395"/>
        <v>13.084600000000002</v>
      </c>
      <c r="P728" s="26">
        <f t="shared" ca="1" si="372"/>
        <v>1.27122408523478</v>
      </c>
      <c r="Q728" s="26">
        <f t="shared" ca="1" si="373"/>
        <v>5.0647521349669828</v>
      </c>
      <c r="R728" s="26">
        <f t="shared" ca="1" si="374"/>
        <v>7.4368086132022375</v>
      </c>
      <c r="S728" s="26">
        <f t="shared" ca="1" si="375"/>
        <v>8.6856587781282855</v>
      </c>
      <c r="T728" s="26">
        <f t="shared" ca="1" si="376"/>
        <v>11.213326279687712</v>
      </c>
      <c r="U728" s="26">
        <f t="shared" ca="1" si="377"/>
        <v>14.003150958547455</v>
      </c>
      <c r="V728" s="26">
        <f t="shared" ca="1" si="378"/>
        <v>16.649993547142003</v>
      </c>
      <c r="W728" s="26">
        <f t="shared" ca="1" si="379"/>
        <v>18.043175227706538</v>
      </c>
      <c r="X728" s="26">
        <f t="shared" ca="1" si="380"/>
        <v>29.095953768237049</v>
      </c>
      <c r="Y728" s="26">
        <f t="shared" ca="1" si="381"/>
        <v>65.040031437001218</v>
      </c>
      <c r="Z728" s="28">
        <f t="shared" ca="1" si="367"/>
        <v>5.4579999999998519E-3</v>
      </c>
      <c r="AA728" s="57">
        <f t="shared" ca="1" si="382"/>
        <v>0.11446110000000001</v>
      </c>
      <c r="AB728" s="33">
        <f t="shared" ca="1" si="368"/>
        <v>7.9698999999998354E-3</v>
      </c>
      <c r="AD728" s="28">
        <f t="shared" ca="1" si="383"/>
        <v>0.11553874133307593</v>
      </c>
      <c r="AE728" s="28">
        <f t="shared" ca="1" si="384"/>
        <v>0.10568166408414956</v>
      </c>
      <c r="AF728" s="28">
        <f t="shared" ca="1" si="385"/>
        <v>0.10123893359565181</v>
      </c>
      <c r="AG728" s="28">
        <f t="shared" ca="1" si="386"/>
        <v>0.10510388273041348</v>
      </c>
      <c r="AH728" s="28">
        <f t="shared" ca="1" si="387"/>
        <v>0.10387881848653142</v>
      </c>
      <c r="AI728" s="28">
        <f t="shared" ca="1" si="388"/>
        <v>0.10522450640898769</v>
      </c>
      <c r="AJ728" s="28">
        <f t="shared" ca="1" si="389"/>
        <v>0.10934128188394626</v>
      </c>
      <c r="AK728" s="28">
        <f t="shared" ca="1" si="390"/>
        <v>0.10658007169695685</v>
      </c>
      <c r="AL728" s="28">
        <f t="shared" ca="1" si="391"/>
        <v>0.10797150405904178</v>
      </c>
      <c r="AM728" s="28">
        <f t="shared" ca="1" si="392"/>
        <v>0.12296602517511603</v>
      </c>
      <c r="AN728" s="28">
        <f t="shared" ca="1" si="369"/>
        <v>4.8585619084661608E-3</v>
      </c>
      <c r="AO728" s="28">
        <f t="shared" ca="1" si="393"/>
        <v>0.10837096969045339</v>
      </c>
      <c r="AP728" s="33">
        <f t="shared" ca="1" si="370"/>
        <v>7.0977949266255169E-3</v>
      </c>
      <c r="AQ728" s="54"/>
      <c r="AR728" s="53"/>
      <c r="AS728" s="53"/>
      <c r="AT728" s="53"/>
      <c r="AU728" s="53"/>
    </row>
    <row r="729" spans="1:51" ht="15" customHeight="1" x14ac:dyDescent="0.25">
      <c r="A729" s="31">
        <f t="shared" ca="1" si="364"/>
        <v>31809</v>
      </c>
      <c r="B729" s="32">
        <f t="shared" ca="1" si="365"/>
        <v>1987</v>
      </c>
      <c r="C729" s="32">
        <f t="shared" ca="1" si="366"/>
        <v>2</v>
      </c>
      <c r="D729" s="48">
        <f>RAWDATA!A731</f>
        <v>198702</v>
      </c>
      <c r="E729" s="48">
        <f t="shared" ca="1" si="394"/>
        <v>9.4255000000000013</v>
      </c>
      <c r="F729" s="48">
        <f t="shared" ca="1" si="395"/>
        <v>8.5448000000000004</v>
      </c>
      <c r="G729" s="48">
        <f t="shared" ca="1" si="395"/>
        <v>7.9191000000000003</v>
      </c>
      <c r="H729" s="48">
        <f t="shared" ca="1" si="395"/>
        <v>7.266</v>
      </c>
      <c r="I729" s="48">
        <f t="shared" ca="1" si="395"/>
        <v>7.3593000000000011</v>
      </c>
      <c r="J729" s="48">
        <f t="shared" ca="1" si="395"/>
        <v>6.2784999999999993</v>
      </c>
      <c r="K729" s="48">
        <f t="shared" ca="1" si="395"/>
        <v>6.4785000000000004</v>
      </c>
      <c r="L729" s="48">
        <f t="shared" ca="1" si="395"/>
        <v>6.1617000000000006</v>
      </c>
      <c r="M729" s="48">
        <f t="shared" ca="1" si="395"/>
        <v>6.491200000000001</v>
      </c>
      <c r="N729" s="48">
        <f t="shared" ca="1" si="395"/>
        <v>7.3746</v>
      </c>
      <c r="P729" s="26">
        <f t="shared" ca="1" si="372"/>
        <v>1.3910433113885843</v>
      </c>
      <c r="Q729" s="26">
        <f t="shared" ca="1" si="373"/>
        <v>5.4975250753956413</v>
      </c>
      <c r="R729" s="26">
        <f t="shared" ca="1" si="374"/>
        <v>8.0257369240903351</v>
      </c>
      <c r="S729" s="26">
        <f t="shared" ca="1" si="375"/>
        <v>9.3167587449470854</v>
      </c>
      <c r="T729" s="26">
        <f t="shared" ca="1" si="376"/>
        <v>12.03854860058877</v>
      </c>
      <c r="U729" s="26">
        <f t="shared" ca="1" si="377"/>
        <v>14.882338791479858</v>
      </c>
      <c r="V729" s="26">
        <f t="shared" ca="1" si="378"/>
        <v>17.7286633790936</v>
      </c>
      <c r="W729" s="26">
        <f t="shared" ca="1" si="379"/>
        <v>19.154941555712131</v>
      </c>
      <c r="X729" s="26">
        <f t="shared" ca="1" si="380"/>
        <v>30.984630319240853</v>
      </c>
      <c r="Y729" s="26">
        <f t="shared" ca="1" si="381"/>
        <v>69.83647359535432</v>
      </c>
      <c r="Z729" s="28">
        <f t="shared" ca="1" si="367"/>
        <v>-2.0522499999999888E-2</v>
      </c>
      <c r="AA729" s="57">
        <f t="shared" ca="1" si="382"/>
        <v>7.3299200000000009E-2</v>
      </c>
      <c r="AB729" s="33">
        <f t="shared" ca="1" si="368"/>
        <v>-3.9701999999999238E-3</v>
      </c>
      <c r="AD729" s="28">
        <f t="shared" ca="1" si="383"/>
        <v>9.007376641815866E-2</v>
      </c>
      <c r="AE729" s="28">
        <f t="shared" ca="1" si="384"/>
        <v>8.1992804997150254E-2</v>
      </c>
      <c r="AF729" s="28">
        <f t="shared" ca="1" si="385"/>
        <v>7.6211686365886266E-2</v>
      </c>
      <c r="AG729" s="28">
        <f t="shared" ca="1" si="386"/>
        <v>7.0141544842370521E-2</v>
      </c>
      <c r="AH729" s="28">
        <f t="shared" ca="1" si="387"/>
        <v>7.1010967094799204E-2</v>
      </c>
      <c r="AI729" s="28">
        <f t="shared" ca="1" si="388"/>
        <v>6.0892821141897965E-2</v>
      </c>
      <c r="AJ729" s="28">
        <f t="shared" ca="1" si="389"/>
        <v>6.2772900847023139E-2</v>
      </c>
      <c r="AK729" s="28">
        <f t="shared" ca="1" si="390"/>
        <v>5.9793217472076027E-2</v>
      </c>
      <c r="AL729" s="28">
        <f t="shared" ca="1" si="391"/>
        <v>6.2892166639434491E-2</v>
      </c>
      <c r="AM729" s="28">
        <f t="shared" ca="1" si="392"/>
        <v>7.1153469047456869E-2</v>
      </c>
      <c r="AN729" s="28">
        <f t="shared" ca="1" si="369"/>
        <v>-1.9010467864208763E-2</v>
      </c>
      <c r="AO729" s="28">
        <f t="shared" ca="1" si="393"/>
        <v>7.0737269140301109E-2</v>
      </c>
      <c r="AP729" s="33">
        <f t="shared" ca="1" si="370"/>
        <v>-3.7144512968554227E-3</v>
      </c>
      <c r="AQ729" s="54"/>
      <c r="AR729" s="53"/>
      <c r="AS729" s="53"/>
      <c r="AT729" s="53"/>
      <c r="AU729" s="53"/>
    </row>
    <row r="730" spans="1:51" ht="15" customHeight="1" x14ac:dyDescent="0.25">
      <c r="A730" s="31">
        <f t="shared" ca="1" si="364"/>
        <v>31837</v>
      </c>
      <c r="B730" s="32">
        <f t="shared" ca="1" si="365"/>
        <v>1987</v>
      </c>
      <c r="C730" s="32">
        <f t="shared" ca="1" si="366"/>
        <v>3</v>
      </c>
      <c r="D730" s="48">
        <f>RAWDATA!A732</f>
        <v>198703</v>
      </c>
      <c r="E730" s="48">
        <f t="shared" ca="1" si="394"/>
        <v>2.8094000000000001</v>
      </c>
      <c r="F730" s="48">
        <f t="shared" ca="1" si="395"/>
        <v>2.5181000000000004</v>
      </c>
      <c r="G730" s="48">
        <f t="shared" ca="1" si="395"/>
        <v>2.7756000000000003</v>
      </c>
      <c r="H730" s="48">
        <f t="shared" ca="1" si="395"/>
        <v>3.2936000000000001</v>
      </c>
      <c r="I730" s="48">
        <f t="shared" ca="1" si="395"/>
        <v>3.0170000000000003</v>
      </c>
      <c r="J730" s="48">
        <f t="shared" ca="1" si="395"/>
        <v>2.8580000000000005</v>
      </c>
      <c r="K730" s="48">
        <f t="shared" ca="1" si="395"/>
        <v>2.956</v>
      </c>
      <c r="L730" s="48">
        <f t="shared" ca="1" si="395"/>
        <v>3.7989999999999999</v>
      </c>
      <c r="M730" s="48">
        <f t="shared" ca="1" si="395"/>
        <v>2.8432000000000004</v>
      </c>
      <c r="N730" s="48">
        <f t="shared" ca="1" si="395"/>
        <v>5.2164999999999999</v>
      </c>
      <c r="P730" s="26">
        <f t="shared" ca="1" si="372"/>
        <v>1.4301232821787353</v>
      </c>
      <c r="Q730" s="26">
        <f t="shared" ca="1" si="373"/>
        <v>5.6359582543191786</v>
      </c>
      <c r="R730" s="26">
        <f t="shared" ca="1" si="374"/>
        <v>8.2484992781553874</v>
      </c>
      <c r="S730" s="26">
        <f t="shared" ca="1" si="375"/>
        <v>9.623615510970664</v>
      </c>
      <c r="T730" s="26">
        <f t="shared" ca="1" si="376"/>
        <v>12.401751611868534</v>
      </c>
      <c r="U730" s="26">
        <f t="shared" ca="1" si="377"/>
        <v>15.307676034140353</v>
      </c>
      <c r="V730" s="26">
        <f t="shared" ca="1" si="378"/>
        <v>18.252722668579608</v>
      </c>
      <c r="W730" s="26">
        <f t="shared" ca="1" si="379"/>
        <v>19.882637785413635</v>
      </c>
      <c r="X730" s="26">
        <f t="shared" ca="1" si="380"/>
        <v>31.865585328477511</v>
      </c>
      <c r="Y730" s="26">
        <f t="shared" ca="1" si="381"/>
        <v>73.47949324045598</v>
      </c>
      <c r="Z730" s="28">
        <f t="shared" ca="1" si="367"/>
        <v>1.3661000000000034E-2</v>
      </c>
      <c r="AA730" s="57">
        <f t="shared" ca="1" si="382"/>
        <v>3.2086400000000001E-2</v>
      </c>
      <c r="AB730" s="33">
        <f t="shared" ca="1" si="368"/>
        <v>8.2121000000000138E-3</v>
      </c>
      <c r="AD730" s="28">
        <f t="shared" ca="1" si="383"/>
        <v>2.7706602541335876E-2</v>
      </c>
      <c r="AE730" s="28">
        <f t="shared" ca="1" si="384"/>
        <v>2.4869182366864553E-2</v>
      </c>
      <c r="AF730" s="28">
        <f t="shared" ca="1" si="385"/>
        <v>2.7377784774431323E-2</v>
      </c>
      <c r="AG730" s="28">
        <f t="shared" ca="1" si="386"/>
        <v>3.2405232748675898E-2</v>
      </c>
      <c r="AH730" s="28">
        <f t="shared" ca="1" si="387"/>
        <v>2.9723837166221376E-2</v>
      </c>
      <c r="AI730" s="28">
        <f t="shared" ca="1" si="388"/>
        <v>2.8179210265307675E-2</v>
      </c>
      <c r="AJ730" s="28">
        <f t="shared" ca="1" si="389"/>
        <v>2.9131526506247542E-2</v>
      </c>
      <c r="AK730" s="28">
        <f t="shared" ca="1" si="390"/>
        <v>3.7286150785922428E-2</v>
      </c>
      <c r="AL730" s="28">
        <f t="shared" ca="1" si="391"/>
        <v>2.8035312222656081E-2</v>
      </c>
      <c r="AM730" s="28">
        <f t="shared" ca="1" si="392"/>
        <v>5.084994612323112E-2</v>
      </c>
      <c r="AN730" s="28">
        <f t="shared" ca="1" si="369"/>
        <v>1.3154736718843381E-2</v>
      </c>
      <c r="AO730" s="28">
        <f t="shared" ca="1" si="393"/>
        <v>3.1582384485202133E-2</v>
      </c>
      <c r="AP730" s="33">
        <f t="shared" ca="1" si="370"/>
        <v>7.8602446877414633E-3</v>
      </c>
      <c r="AQ730" s="54"/>
      <c r="AR730" s="53"/>
      <c r="AS730" s="53"/>
      <c r="AT730" s="53"/>
      <c r="AU730" s="53"/>
    </row>
    <row r="731" spans="1:51" ht="15" customHeight="1" x14ac:dyDescent="0.25">
      <c r="A731" s="31">
        <f t="shared" ca="1" si="364"/>
        <v>31868</v>
      </c>
      <c r="B731" s="32">
        <f t="shared" ca="1" si="365"/>
        <v>1987</v>
      </c>
      <c r="C731" s="32">
        <f t="shared" ca="1" si="366"/>
        <v>4</v>
      </c>
      <c r="D731" s="48">
        <f>RAWDATA!A733</f>
        <v>198704</v>
      </c>
      <c r="E731" s="48">
        <f t="shared" ca="1" si="394"/>
        <v>-2.4386999999999999</v>
      </c>
      <c r="F731" s="48">
        <f t="shared" ca="1" si="395"/>
        <v>-2.7887000000000004</v>
      </c>
      <c r="G731" s="48">
        <f t="shared" ca="1" si="395"/>
        <v>-1.8403</v>
      </c>
      <c r="H731" s="48">
        <f t="shared" ca="1" si="395"/>
        <v>-2.9446000000000003</v>
      </c>
      <c r="I731" s="48">
        <f t="shared" ca="1" si="395"/>
        <v>-2.4217000000000004</v>
      </c>
      <c r="J731" s="48">
        <f t="shared" ca="1" si="395"/>
        <v>-2.1401000000000003</v>
      </c>
      <c r="K731" s="48">
        <f t="shared" ca="1" si="395"/>
        <v>-1.3053000000000001</v>
      </c>
      <c r="L731" s="48">
        <f t="shared" ca="1" si="395"/>
        <v>-1.875</v>
      </c>
      <c r="M731" s="48">
        <f t="shared" ca="1" si="395"/>
        <v>-1.9354</v>
      </c>
      <c r="N731" s="48">
        <f t="shared" ca="1" si="395"/>
        <v>-0.2359</v>
      </c>
      <c r="P731" s="26">
        <f t="shared" ca="1" si="372"/>
        <v>1.3952468656962425</v>
      </c>
      <c r="Q731" s="26">
        <f t="shared" ca="1" si="373"/>
        <v>5.47878828648098</v>
      </c>
      <c r="R731" s="26">
        <f t="shared" ca="1" si="374"/>
        <v>8.0967021459394939</v>
      </c>
      <c r="S731" s="26">
        <f t="shared" ca="1" si="375"/>
        <v>9.3402385286346217</v>
      </c>
      <c r="T731" s="26">
        <f t="shared" ca="1" si="376"/>
        <v>12.101418393083913</v>
      </c>
      <c r="U731" s="26">
        <f t="shared" ca="1" si="377"/>
        <v>14.980076459333716</v>
      </c>
      <c r="V731" s="26">
        <f t="shared" ca="1" si="378"/>
        <v>18.014469879586638</v>
      </c>
      <c r="W731" s="26">
        <f t="shared" ca="1" si="379"/>
        <v>19.509838326937128</v>
      </c>
      <c r="X731" s="26">
        <f t="shared" ca="1" si="380"/>
        <v>31.248858790030159</v>
      </c>
      <c r="Y731" s="26">
        <f t="shared" ca="1" si="381"/>
        <v>73.306155115901745</v>
      </c>
      <c r="Z731" s="28">
        <f t="shared" ca="1" si="367"/>
        <v>1.5280499999999975E-2</v>
      </c>
      <c r="AA731" s="57">
        <f t="shared" ca="1" si="382"/>
        <v>-1.9925700000000005E-2</v>
      </c>
      <c r="AB731" s="33">
        <f t="shared" ca="1" si="368"/>
        <v>9.0692000000000134E-3</v>
      </c>
      <c r="AD731" s="28">
        <f t="shared" ca="1" si="383"/>
        <v>-2.4689287595899351E-2</v>
      </c>
      <c r="AE731" s="28">
        <f t="shared" ca="1" si="384"/>
        <v>-2.8283226134770498E-2</v>
      </c>
      <c r="AF731" s="28">
        <f t="shared" ca="1" si="385"/>
        <v>-1.8574441824824438E-2</v>
      </c>
      <c r="AG731" s="28">
        <f t="shared" ca="1" si="386"/>
        <v>-2.9888236499051125E-2</v>
      </c>
      <c r="AH731" s="28">
        <f t="shared" ca="1" si="387"/>
        <v>-2.4515053354945623E-2</v>
      </c>
      <c r="AI731" s="28">
        <f t="shared" ca="1" si="388"/>
        <v>-2.1633321995610633E-2</v>
      </c>
      <c r="AJ731" s="28">
        <f t="shared" ca="1" si="389"/>
        <v>-1.3138939065423363E-2</v>
      </c>
      <c r="AK731" s="28">
        <f t="shared" ca="1" si="390"/>
        <v>-1.8928009885518911E-2</v>
      </c>
      <c r="AL731" s="28">
        <f t="shared" ca="1" si="391"/>
        <v>-1.9543740810178057E-2</v>
      </c>
      <c r="AM731" s="28">
        <f t="shared" ca="1" si="392"/>
        <v>-2.3617868241080408E-3</v>
      </c>
      <c r="AN731" s="28">
        <f t="shared" ca="1" si="369"/>
        <v>1.5533493048191876E-2</v>
      </c>
      <c r="AO731" s="28">
        <f t="shared" ca="1" si="393"/>
        <v>-2.012689386490131E-2</v>
      </c>
      <c r="AP731" s="33">
        <f t="shared" ca="1" si="370"/>
        <v>9.1741300477582617E-3</v>
      </c>
      <c r="AQ731" s="54"/>
      <c r="AR731" s="53"/>
      <c r="AS731" s="53"/>
      <c r="AT731" s="53"/>
      <c r="AU731" s="53"/>
    </row>
    <row r="732" spans="1:51" ht="15" customHeight="1" x14ac:dyDescent="0.25">
      <c r="A732" s="31">
        <f t="shared" ca="1" si="364"/>
        <v>31898</v>
      </c>
      <c r="B732" s="32">
        <f t="shared" ca="1" si="365"/>
        <v>1987</v>
      </c>
      <c r="C732" s="32">
        <f t="shared" ca="1" si="366"/>
        <v>5</v>
      </c>
      <c r="D732" s="48">
        <f>RAWDATA!A734</f>
        <v>198705</v>
      </c>
      <c r="E732" s="48">
        <f t="shared" ca="1" si="394"/>
        <v>0.33099999999999996</v>
      </c>
      <c r="F732" s="48">
        <f t="shared" ca="1" si="395"/>
        <v>0.49580000000000002</v>
      </c>
      <c r="G732" s="48">
        <f t="shared" ca="1" si="395"/>
        <v>-0.70200000000000007</v>
      </c>
      <c r="H732" s="48">
        <f t="shared" ca="1" si="395"/>
        <v>0.21200000000000002</v>
      </c>
      <c r="I732" s="48">
        <f t="shared" ca="1" si="395"/>
        <v>2.4400000000000005E-2</v>
      </c>
      <c r="J732" s="48">
        <f t="shared" ca="1" si="395"/>
        <v>-0.20450000000000002</v>
      </c>
      <c r="K732" s="48">
        <f t="shared" ca="1" si="395"/>
        <v>-1.9000000000000017E-2</v>
      </c>
      <c r="L732" s="48">
        <f t="shared" ca="1" si="395"/>
        <v>-0.13270000000000001</v>
      </c>
      <c r="M732" s="48">
        <f t="shared" ca="1" si="395"/>
        <v>-1.8199999999999994E-2</v>
      </c>
      <c r="N732" s="48">
        <f t="shared" ca="1" si="395"/>
        <v>2.1702000000000004</v>
      </c>
      <c r="P732" s="26">
        <f t="shared" ca="1" si="372"/>
        <v>1.3998651328216969</v>
      </c>
      <c r="Q732" s="26">
        <f t="shared" ca="1" si="373"/>
        <v>5.5059521188053528</v>
      </c>
      <c r="R732" s="26">
        <f t="shared" ca="1" si="374"/>
        <v>8.0398632968749979</v>
      </c>
      <c r="S732" s="26">
        <f t="shared" ca="1" si="375"/>
        <v>9.3600398343153266</v>
      </c>
      <c r="T732" s="26">
        <f t="shared" ca="1" si="376"/>
        <v>12.104371139171825</v>
      </c>
      <c r="U732" s="26">
        <f t="shared" ca="1" si="377"/>
        <v>14.94944220297438</v>
      </c>
      <c r="V732" s="26">
        <f t="shared" ca="1" si="378"/>
        <v>18.011047130309517</v>
      </c>
      <c r="W732" s="26">
        <f t="shared" ca="1" si="379"/>
        <v>19.483948771477284</v>
      </c>
      <c r="X732" s="26">
        <f t="shared" ca="1" si="380"/>
        <v>31.243171497730373</v>
      </c>
      <c r="Y732" s="26">
        <f t="shared" ca="1" si="381"/>
        <v>74.897045294227055</v>
      </c>
      <c r="Z732" s="28">
        <f t="shared" ca="1" si="367"/>
        <v>6.6260000000000763E-3</v>
      </c>
      <c r="AA732" s="57">
        <f t="shared" ca="1" si="382"/>
        <v>2.1570000000000005E-3</v>
      </c>
      <c r="AB732" s="33">
        <f t="shared" ca="1" si="368"/>
        <v>8.6030000000000464E-3</v>
      </c>
      <c r="AD732" s="28">
        <f t="shared" ca="1" si="383"/>
        <v>3.3045340083004715E-3</v>
      </c>
      <c r="AE732" s="28">
        <f t="shared" ca="1" si="384"/>
        <v>4.9457495929929301E-3</v>
      </c>
      <c r="AF732" s="28">
        <f t="shared" ca="1" si="385"/>
        <v>-7.0447561267053573E-3</v>
      </c>
      <c r="AG732" s="28">
        <f t="shared" ca="1" si="386"/>
        <v>2.1177559710012085E-3</v>
      </c>
      <c r="AH732" s="28">
        <f t="shared" ca="1" si="387"/>
        <v>2.4397023684128634E-4</v>
      </c>
      <c r="AI732" s="28">
        <f t="shared" ca="1" si="388"/>
        <v>-2.0470938676265039E-3</v>
      </c>
      <c r="AJ732" s="28">
        <f t="shared" ca="1" si="389"/>
        <v>-1.9001805228657163E-4</v>
      </c>
      <c r="AK732" s="28">
        <f t="shared" ca="1" si="390"/>
        <v>-1.327881244193603E-3</v>
      </c>
      <c r="AL732" s="28">
        <f t="shared" ca="1" si="391"/>
        <v>-1.820165640098125E-4</v>
      </c>
      <c r="AM732" s="28">
        <f t="shared" ca="1" si="392"/>
        <v>2.1469864135102518E-2</v>
      </c>
      <c r="AN732" s="28">
        <f t="shared" ca="1" si="369"/>
        <v>6.5187819848996527E-3</v>
      </c>
      <c r="AO732" s="28">
        <f t="shared" ca="1" si="393"/>
        <v>2.1546770153521317E-3</v>
      </c>
      <c r="AP732" s="33">
        <f t="shared" ca="1" si="370"/>
        <v>8.4892467701942215E-3</v>
      </c>
      <c r="AQ732" s="54"/>
      <c r="AR732" s="53"/>
      <c r="AS732" s="53"/>
      <c r="AT732" s="53"/>
      <c r="AU732" s="53"/>
    </row>
    <row r="733" spans="1:51" ht="15" customHeight="1" x14ac:dyDescent="0.25">
      <c r="A733" s="31">
        <f t="shared" ca="1" si="364"/>
        <v>31929</v>
      </c>
      <c r="B733" s="32">
        <f t="shared" ca="1" si="365"/>
        <v>1987</v>
      </c>
      <c r="C733" s="32">
        <f t="shared" ca="1" si="366"/>
        <v>6</v>
      </c>
      <c r="D733" s="48">
        <f>RAWDATA!A735</f>
        <v>198706</v>
      </c>
      <c r="E733" s="48">
        <f t="shared" ca="1" si="394"/>
        <v>1.7764000000000002</v>
      </c>
      <c r="F733" s="48">
        <f t="shared" ca="1" si="395"/>
        <v>2.2117000000000004</v>
      </c>
      <c r="G733" s="48">
        <f t="shared" ca="1" si="395"/>
        <v>2.4801000000000002</v>
      </c>
      <c r="H733" s="48">
        <f t="shared" ca="1" si="395"/>
        <v>3.3065000000000007</v>
      </c>
      <c r="I733" s="48">
        <f t="shared" ca="1" si="395"/>
        <v>3.3192000000000004</v>
      </c>
      <c r="J733" s="48">
        <f t="shared" ca="1" si="395"/>
        <v>3.0570000000000004</v>
      </c>
      <c r="K733" s="48">
        <f t="shared" ca="1" si="395"/>
        <v>3.2662</v>
      </c>
      <c r="L733" s="48">
        <f t="shared" ca="1" si="395"/>
        <v>2.6439000000000004</v>
      </c>
      <c r="M733" s="48">
        <f t="shared" ca="1" si="395"/>
        <v>3.1317000000000004</v>
      </c>
      <c r="N733" s="48">
        <f t="shared" ca="1" si="395"/>
        <v>2.1461000000000001</v>
      </c>
      <c r="P733" s="26">
        <f t="shared" ca="1" si="372"/>
        <v>1.4247323370411418</v>
      </c>
      <c r="Q733" s="26">
        <f t="shared" ca="1" si="373"/>
        <v>5.6277272618169709</v>
      </c>
      <c r="R733" s="26">
        <f t="shared" ca="1" si="374"/>
        <v>8.2392599465007947</v>
      </c>
      <c r="S733" s="26">
        <f t="shared" ca="1" si="375"/>
        <v>9.6695295514369626</v>
      </c>
      <c r="T733" s="26">
        <f t="shared" ca="1" si="376"/>
        <v>12.506139426023218</v>
      </c>
      <c r="U733" s="26">
        <f t="shared" ca="1" si="377"/>
        <v>15.406446651119307</v>
      </c>
      <c r="V733" s="26">
        <f t="shared" ca="1" si="378"/>
        <v>18.599323951679686</v>
      </c>
      <c r="W733" s="26">
        <f t="shared" ca="1" si="379"/>
        <v>19.999084893046373</v>
      </c>
      <c r="X733" s="26">
        <f t="shared" ca="1" si="380"/>
        <v>32.221613899524797</v>
      </c>
      <c r="Y733" s="26">
        <f t="shared" ca="1" si="381"/>
        <v>76.50441078328646</v>
      </c>
      <c r="Z733" s="28">
        <f t="shared" ca="1" si="367"/>
        <v>6.4484999999999681E-3</v>
      </c>
      <c r="AA733" s="57">
        <f t="shared" ca="1" si="382"/>
        <v>2.733880000000001E-2</v>
      </c>
      <c r="AB733" s="33">
        <f t="shared" ca="1" si="368"/>
        <v>-9.4980000000001452E-4</v>
      </c>
      <c r="AD733" s="28">
        <f t="shared" ca="1" si="383"/>
        <v>1.760806414028809E-2</v>
      </c>
      <c r="AE733" s="28">
        <f t="shared" ca="1" si="384"/>
        <v>2.1875966638018177E-2</v>
      </c>
      <c r="AF733" s="28">
        <f t="shared" ca="1" si="385"/>
        <v>2.4498447400067545E-2</v>
      </c>
      <c r="AG733" s="28">
        <f t="shared" ca="1" si="386"/>
        <v>3.2530111681616847E-2</v>
      </c>
      <c r="AH733" s="28">
        <f t="shared" ca="1" si="387"/>
        <v>3.2653039274999608E-2</v>
      </c>
      <c r="AI733" s="28">
        <f t="shared" ca="1" si="388"/>
        <v>3.0112047231560551E-2</v>
      </c>
      <c r="AJ733" s="28">
        <f t="shared" ca="1" si="389"/>
        <v>3.2139934271811388E-2</v>
      </c>
      <c r="AK733" s="28">
        <f t="shared" ca="1" si="390"/>
        <v>2.6095530479733564E-2</v>
      </c>
      <c r="AL733" s="28">
        <f t="shared" ca="1" si="391"/>
        <v>3.083662625328407E-2</v>
      </c>
      <c r="AM733" s="28">
        <f t="shared" ca="1" si="392"/>
        <v>2.1233955398386108E-2</v>
      </c>
      <c r="AN733" s="28">
        <f t="shared" ca="1" si="369"/>
        <v>6.2932754366819554E-3</v>
      </c>
      <c r="AO733" s="28">
        <f t="shared" ca="1" si="393"/>
        <v>2.6971769435643802E-2</v>
      </c>
      <c r="AP733" s="33">
        <f t="shared" ca="1" si="370"/>
        <v>-9.3647860980871148E-4</v>
      </c>
      <c r="AQ733" s="54"/>
      <c r="AR733" s="53"/>
      <c r="AS733" s="53"/>
      <c r="AT733" s="53"/>
      <c r="AU733" s="53"/>
    </row>
    <row r="734" spans="1:51" ht="15" customHeight="1" x14ac:dyDescent="0.25">
      <c r="A734" s="31">
        <f t="shared" ca="1" si="364"/>
        <v>31959</v>
      </c>
      <c r="B734" s="32">
        <f t="shared" ca="1" si="365"/>
        <v>1987</v>
      </c>
      <c r="C734" s="32">
        <f t="shared" ca="1" si="366"/>
        <v>7</v>
      </c>
      <c r="D734" s="48">
        <f>RAWDATA!A736</f>
        <v>198707</v>
      </c>
      <c r="E734" s="48">
        <f t="shared" ca="1" si="394"/>
        <v>3.0150000000000001</v>
      </c>
      <c r="F734" s="48">
        <f t="shared" ca="1" si="395"/>
        <v>3.3534000000000006</v>
      </c>
      <c r="G734" s="48">
        <f t="shared" ca="1" si="395"/>
        <v>2.9182000000000001</v>
      </c>
      <c r="H734" s="48">
        <f t="shared" ca="1" si="395"/>
        <v>3.0619000000000005</v>
      </c>
      <c r="I734" s="48">
        <f t="shared" ca="1" si="395"/>
        <v>3.3027000000000006</v>
      </c>
      <c r="J734" s="48">
        <f t="shared" ca="1" si="395"/>
        <v>3.9278000000000004</v>
      </c>
      <c r="K734" s="48">
        <f t="shared" ca="1" si="395"/>
        <v>3.4870000000000001</v>
      </c>
      <c r="L734" s="48">
        <f t="shared" ca="1" si="395"/>
        <v>3.7413000000000007</v>
      </c>
      <c r="M734" s="48">
        <f t="shared" ca="1" si="395"/>
        <v>4.4796000000000005</v>
      </c>
      <c r="N734" s="48">
        <f t="shared" ca="1" si="395"/>
        <v>5.8409000000000013</v>
      </c>
      <c r="P734" s="26">
        <f t="shared" ca="1" si="372"/>
        <v>1.4676880170029321</v>
      </c>
      <c r="Q734" s="26">
        <f t="shared" ca="1" si="373"/>
        <v>5.8164474678147409</v>
      </c>
      <c r="R734" s="26">
        <f t="shared" ca="1" si="374"/>
        <v>8.4796980302595806</v>
      </c>
      <c r="S734" s="26">
        <f t="shared" ca="1" si="375"/>
        <v>9.9656008767724114</v>
      </c>
      <c r="T734" s="26">
        <f t="shared" ca="1" si="376"/>
        <v>12.919179692846486</v>
      </c>
      <c r="U734" s="26">
        <f t="shared" ca="1" si="377"/>
        <v>16.011581062681969</v>
      </c>
      <c r="V734" s="26">
        <f t="shared" ca="1" si="378"/>
        <v>19.247882377874756</v>
      </c>
      <c r="W734" s="26">
        <f t="shared" ca="1" si="379"/>
        <v>20.747310656149914</v>
      </c>
      <c r="X734" s="26">
        <f t="shared" ca="1" si="380"/>
        <v>33.665013315767915</v>
      </c>
      <c r="Y734" s="26">
        <f t="shared" ca="1" si="381"/>
        <v>80.97295691272744</v>
      </c>
      <c r="Z734" s="28">
        <f t="shared" ca="1" si="367"/>
        <v>1.976050000000007E-2</v>
      </c>
      <c r="AA734" s="57">
        <f t="shared" ca="1" si="382"/>
        <v>3.7127800000000009E-2</v>
      </c>
      <c r="AB734" s="33">
        <f t="shared" ca="1" si="368"/>
        <v>1.4474699999999986E-2</v>
      </c>
      <c r="AD734" s="28">
        <f t="shared" ca="1" si="383"/>
        <v>2.9704422706330915E-2</v>
      </c>
      <c r="AE734" s="28">
        <f t="shared" ca="1" si="384"/>
        <v>3.2983997518251533E-2</v>
      </c>
      <c r="AF734" s="28">
        <f t="shared" ca="1" si="385"/>
        <v>2.8764311960425233E-2</v>
      </c>
      <c r="AG734" s="28">
        <f t="shared" ca="1" si="386"/>
        <v>3.0159592604652681E-2</v>
      </c>
      <c r="AH734" s="28">
        <f t="shared" ca="1" si="387"/>
        <v>3.2493327259621826E-2</v>
      </c>
      <c r="AI734" s="28">
        <f t="shared" ca="1" si="388"/>
        <v>3.8526241294282233E-2</v>
      </c>
      <c r="AJ734" s="28">
        <f t="shared" ca="1" si="389"/>
        <v>3.427581496377205E-2</v>
      </c>
      <c r="AK734" s="28">
        <f t="shared" ca="1" si="390"/>
        <v>3.673011418496705E-2</v>
      </c>
      <c r="AL734" s="28">
        <f t="shared" ca="1" si="391"/>
        <v>4.3821651048780587E-2</v>
      </c>
      <c r="AM734" s="28">
        <f t="shared" ca="1" si="392"/>
        <v>5.6766837183815644E-2</v>
      </c>
      <c r="AN734" s="28">
        <f t="shared" ca="1" si="369"/>
        <v>1.895003400400689E-2</v>
      </c>
      <c r="AO734" s="28">
        <f t="shared" ca="1" si="393"/>
        <v>3.6455161769669439E-2</v>
      </c>
      <c r="AP734" s="33">
        <f t="shared" ca="1" si="370"/>
        <v>1.3839082346628673E-2</v>
      </c>
      <c r="AQ734" s="54"/>
      <c r="AR734" s="53"/>
      <c r="AS734" s="53"/>
      <c r="AT734" s="53"/>
      <c r="AU734" s="53"/>
    </row>
    <row r="735" spans="1:51" ht="15" customHeight="1" x14ac:dyDescent="0.25">
      <c r="A735" s="31">
        <f t="shared" ca="1" si="364"/>
        <v>31990</v>
      </c>
      <c r="B735" s="32">
        <f t="shared" ca="1" si="365"/>
        <v>1987</v>
      </c>
      <c r="C735" s="32">
        <f t="shared" ca="1" si="366"/>
        <v>8</v>
      </c>
      <c r="D735" s="48">
        <f>RAWDATA!A737</f>
        <v>198708</v>
      </c>
      <c r="E735" s="48">
        <f t="shared" ca="1" si="394"/>
        <v>-0.20039999999999997</v>
      </c>
      <c r="F735" s="48">
        <f t="shared" ca="1" si="395"/>
        <v>2.1917</v>
      </c>
      <c r="G735" s="48">
        <f t="shared" ca="1" si="395"/>
        <v>1.8172000000000001</v>
      </c>
      <c r="H735" s="48">
        <f t="shared" ca="1" si="395"/>
        <v>2.8836000000000004</v>
      </c>
      <c r="I735" s="48">
        <f t="shared" ca="1" si="395"/>
        <v>1.9797</v>
      </c>
      <c r="J735" s="48">
        <f t="shared" ca="1" si="395"/>
        <v>2.7142000000000004</v>
      </c>
      <c r="K735" s="48">
        <f t="shared" ca="1" si="395"/>
        <v>2.8253000000000004</v>
      </c>
      <c r="L735" s="48">
        <f t="shared" ca="1" si="395"/>
        <v>2.4366000000000003</v>
      </c>
      <c r="M735" s="48">
        <f t="shared" ca="1" si="395"/>
        <v>1.9554</v>
      </c>
      <c r="N735" s="48">
        <f t="shared" ca="1" si="395"/>
        <v>1.1846000000000001</v>
      </c>
      <c r="P735" s="26">
        <f t="shared" ca="1" si="372"/>
        <v>1.4647467702168582</v>
      </c>
      <c r="Q735" s="26">
        <f t="shared" ca="1" si="373"/>
        <v>5.9439265469668365</v>
      </c>
      <c r="R735" s="26">
        <f t="shared" ca="1" si="374"/>
        <v>8.6337911028654588</v>
      </c>
      <c r="S735" s="26">
        <f t="shared" ca="1" si="375"/>
        <v>10.252968943655022</v>
      </c>
      <c r="T735" s="26">
        <f t="shared" ca="1" si="376"/>
        <v>13.174940693225768</v>
      </c>
      <c r="U735" s="26">
        <f t="shared" ca="1" si="377"/>
        <v>16.446167395885283</v>
      </c>
      <c r="V735" s="26">
        <f t="shared" ca="1" si="378"/>
        <v>19.791692798696854</v>
      </c>
      <c r="W735" s="26">
        <f t="shared" ca="1" si="379"/>
        <v>21.252839627597666</v>
      </c>
      <c r="X735" s="26">
        <f t="shared" ca="1" si="380"/>
        <v>34.323298986144444</v>
      </c>
      <c r="Y735" s="26">
        <f t="shared" ca="1" si="381"/>
        <v>81.932162560315618</v>
      </c>
      <c r="Z735" s="28">
        <f t="shared" ca="1" si="367"/>
        <v>5.743500000000068E-3</v>
      </c>
      <c r="AA735" s="57">
        <f t="shared" ca="1" si="382"/>
        <v>1.9787900000000001E-2</v>
      </c>
      <c r="AB735" s="33">
        <f t="shared" ca="1" si="368"/>
        <v>-4.0878999999999534E-3</v>
      </c>
      <c r="AD735" s="28">
        <f t="shared" ca="1" si="383"/>
        <v>-2.006010694737265E-3</v>
      </c>
      <c r="AE735" s="28">
        <f t="shared" ca="1" si="384"/>
        <v>2.1680275176292754E-2</v>
      </c>
      <c r="AF735" s="28">
        <f t="shared" ca="1" si="385"/>
        <v>1.8008862599042889E-2</v>
      </c>
      <c r="AG735" s="28">
        <f t="shared" ca="1" si="386"/>
        <v>2.8428066112954616E-2</v>
      </c>
      <c r="AH735" s="28">
        <f t="shared" ca="1" si="387"/>
        <v>1.960358788130645E-2</v>
      </c>
      <c r="AI735" s="28">
        <f t="shared" ca="1" si="388"/>
        <v>2.6780188184943338E-2</v>
      </c>
      <c r="AJ735" s="28">
        <f t="shared" ca="1" si="389"/>
        <v>2.7861245702550289E-2</v>
      </c>
      <c r="AK735" s="28">
        <f t="shared" ca="1" si="390"/>
        <v>2.4073884632333967E-2</v>
      </c>
      <c r="AL735" s="28">
        <f t="shared" ca="1" si="391"/>
        <v>1.9365276770418688E-2</v>
      </c>
      <c r="AM735" s="28">
        <f t="shared" ca="1" si="392"/>
        <v>1.1776385372605681E-2</v>
      </c>
      <c r="AN735" s="28">
        <f t="shared" ca="1" si="369"/>
        <v>5.7336988307344419E-3</v>
      </c>
      <c r="AO735" s="28">
        <f t="shared" ca="1" si="393"/>
        <v>1.9594664496945208E-2</v>
      </c>
      <c r="AP735" s="33">
        <f t="shared" ca="1" si="370"/>
        <v>-4.0238334254330231E-3</v>
      </c>
      <c r="AQ735" s="54"/>
      <c r="AR735" s="53"/>
      <c r="AS735" s="53"/>
      <c r="AT735" s="53"/>
      <c r="AU735" s="53"/>
    </row>
    <row r="736" spans="1:51" ht="15" customHeight="1" x14ac:dyDescent="0.25">
      <c r="A736" s="31">
        <f t="shared" ca="1" si="364"/>
        <v>32021</v>
      </c>
      <c r="B736" s="32">
        <f t="shared" ca="1" si="365"/>
        <v>1987</v>
      </c>
      <c r="C736" s="32">
        <f t="shared" ca="1" si="366"/>
        <v>9</v>
      </c>
      <c r="D736" s="48">
        <f>RAWDATA!A738</f>
        <v>198709</v>
      </c>
      <c r="E736" s="48">
        <f t="shared" ca="1" si="394"/>
        <v>-2.7689000000000004</v>
      </c>
      <c r="F736" s="48">
        <f t="shared" ca="1" si="395"/>
        <v>-1.6931000000000003</v>
      </c>
      <c r="G736" s="48">
        <f t="shared" ca="1" si="395"/>
        <v>-0.82899999999999996</v>
      </c>
      <c r="H736" s="48">
        <f t="shared" ca="1" si="395"/>
        <v>-1.2069000000000001</v>
      </c>
      <c r="I736" s="48">
        <f t="shared" ca="1" si="395"/>
        <v>-1.3042</v>
      </c>
      <c r="J736" s="48">
        <f t="shared" ca="1" si="395"/>
        <v>-0.58589999999999998</v>
      </c>
      <c r="K736" s="48">
        <f t="shared" ca="1" si="395"/>
        <v>-1.0321000000000002</v>
      </c>
      <c r="L736" s="48">
        <f t="shared" ca="1" si="395"/>
        <v>-1.1927000000000001</v>
      </c>
      <c r="M736" s="48">
        <f t="shared" ca="1" si="395"/>
        <v>-1.3393999999999999</v>
      </c>
      <c r="N736" s="48">
        <f t="shared" ca="1" si="395"/>
        <v>-1.1908000000000001</v>
      </c>
      <c r="P736" s="26">
        <f t="shared" ca="1" si="372"/>
        <v>1.4241893968963237</v>
      </c>
      <c r="Q736" s="26">
        <f t="shared" ca="1" si="373"/>
        <v>5.843289926600141</v>
      </c>
      <c r="R736" s="26">
        <f t="shared" ca="1" si="374"/>
        <v>8.5622169746227037</v>
      </c>
      <c r="S736" s="26">
        <f t="shared" ca="1" si="375"/>
        <v>10.129225861474049</v>
      </c>
      <c r="T736" s="26">
        <f t="shared" ca="1" si="376"/>
        <v>13.003113116704718</v>
      </c>
      <c r="U736" s="26">
        <f t="shared" ca="1" si="377"/>
        <v>16.349809301112792</v>
      </c>
      <c r="V736" s="26">
        <f t="shared" ca="1" si="378"/>
        <v>19.587422737321504</v>
      </c>
      <c r="W736" s="26">
        <f t="shared" ca="1" si="379"/>
        <v>20.999357009359308</v>
      </c>
      <c r="X736" s="26">
        <f t="shared" ca="1" si="380"/>
        <v>33.863572719524022</v>
      </c>
      <c r="Y736" s="26">
        <f t="shared" ca="1" si="381"/>
        <v>80.956514368547374</v>
      </c>
      <c r="Z736" s="28">
        <f t="shared" ca="1" si="367"/>
        <v>9.6589999999998621E-3</v>
      </c>
      <c r="AA736" s="57">
        <f t="shared" ca="1" si="382"/>
        <v>-1.3142999999999998E-2</v>
      </c>
      <c r="AB736" s="33">
        <f t="shared" ca="1" si="368"/>
        <v>4.9199999999991958E-4</v>
      </c>
      <c r="AD736" s="28">
        <f t="shared" ca="1" si="383"/>
        <v>-2.8079566849877488E-2</v>
      </c>
      <c r="AE736" s="28">
        <f t="shared" ca="1" si="384"/>
        <v>-1.7075968012544331E-2</v>
      </c>
      <c r="AF736" s="28">
        <f t="shared" ca="1" si="385"/>
        <v>-8.3245531462320544E-3</v>
      </c>
      <c r="AG736" s="28">
        <f t="shared" ca="1" si="386"/>
        <v>-1.2142421729740024E-2</v>
      </c>
      <c r="AH736" s="28">
        <f t="shared" ca="1" si="387"/>
        <v>-1.3127793645557566E-2</v>
      </c>
      <c r="AI736" s="28">
        <f t="shared" ca="1" si="388"/>
        <v>-5.8762312788400231E-3</v>
      </c>
      <c r="AJ736" s="28">
        <f t="shared" ca="1" si="389"/>
        <v>-1.037463085568437E-2</v>
      </c>
      <c r="AK736" s="28">
        <f t="shared" ca="1" si="390"/>
        <v>-1.1998697324076459E-2</v>
      </c>
      <c r="AL736" s="28">
        <f t="shared" ca="1" si="391"/>
        <v>-1.3484508708998802E-2</v>
      </c>
      <c r="AM736" s="28">
        <f t="shared" ca="1" si="392"/>
        <v>-1.1979468160519188E-2</v>
      </c>
      <c r="AN736" s="28">
        <f t="shared" ca="1" si="369"/>
        <v>9.8457789964519135E-3</v>
      </c>
      <c r="AO736" s="28">
        <f t="shared" ca="1" si="393"/>
        <v>-1.323013353059053E-2</v>
      </c>
      <c r="AP736" s="33">
        <f t="shared" ca="1" si="370"/>
        <v>4.9814509583153387E-4</v>
      </c>
      <c r="AQ736" s="54"/>
      <c r="AR736" s="53"/>
      <c r="AS736" s="53"/>
      <c r="AT736" s="53"/>
      <c r="AU736" s="53"/>
    </row>
    <row r="737" spans="1:51" ht="15" customHeight="1" x14ac:dyDescent="0.25">
      <c r="A737" s="31">
        <f t="shared" ca="1" si="364"/>
        <v>32051</v>
      </c>
      <c r="B737" s="32">
        <f t="shared" ca="1" si="365"/>
        <v>1987</v>
      </c>
      <c r="C737" s="32">
        <f t="shared" ca="1" si="366"/>
        <v>10</v>
      </c>
      <c r="D737" s="48">
        <f>RAWDATA!A739</f>
        <v>198710</v>
      </c>
      <c r="E737" s="48">
        <f t="shared" ca="1" si="394"/>
        <v>-30.582600000000003</v>
      </c>
      <c r="F737" s="48">
        <f t="shared" ca="1" si="395"/>
        <v>-27.5123</v>
      </c>
      <c r="G737" s="48">
        <f t="shared" ca="1" si="395"/>
        <v>-26.811300000000003</v>
      </c>
      <c r="H737" s="48">
        <f t="shared" ca="1" si="395"/>
        <v>-26.049500000000002</v>
      </c>
      <c r="I737" s="48">
        <f t="shared" ca="1" si="395"/>
        <v>-26.5379</v>
      </c>
      <c r="J737" s="48">
        <f t="shared" ca="1" si="395"/>
        <v>-26.767600000000002</v>
      </c>
      <c r="K737" s="48">
        <f t="shared" ca="1" si="395"/>
        <v>-26.311299999999999</v>
      </c>
      <c r="L737" s="48">
        <f t="shared" ca="1" si="395"/>
        <v>-26.794699999999999</v>
      </c>
      <c r="M737" s="48">
        <f t="shared" ca="1" si="395"/>
        <v>-28.737000000000002</v>
      </c>
      <c r="N737" s="48">
        <f t="shared" ca="1" si="395"/>
        <v>-29.389600000000002</v>
      </c>
      <c r="P737" s="26">
        <f t="shared" ca="1" si="372"/>
        <v>0.98863525040110856</v>
      </c>
      <c r="Q737" s="26">
        <f t="shared" ca="1" si="373"/>
        <v>4.2356664721241302</v>
      </c>
      <c r="R737" s="26">
        <f t="shared" ca="1" si="374"/>
        <v>6.2665752949056861</v>
      </c>
      <c r="S737" s="26">
        <f t="shared" ca="1" si="375"/>
        <v>7.4906131706893664</v>
      </c>
      <c r="T737" s="26">
        <f t="shared" ca="1" si="376"/>
        <v>9.5523599609067364</v>
      </c>
      <c r="U737" s="26">
        <f t="shared" ca="1" si="377"/>
        <v>11.973357746628125</v>
      </c>
      <c r="V737" s="26">
        <f t="shared" ca="1" si="378"/>
        <v>14.433717178636632</v>
      </c>
      <c r="W737" s="26">
        <f t="shared" ca="1" si="379"/>
        <v>15.372642296772511</v>
      </c>
      <c r="X737" s="26">
        <f t="shared" ca="1" si="380"/>
        <v>24.132197827114403</v>
      </c>
      <c r="Y737" s="26">
        <f t="shared" ca="1" si="381"/>
        <v>57.16371862168878</v>
      </c>
      <c r="Z737" s="28">
        <f t="shared" ca="1" si="367"/>
        <v>-1.5849999999995035E-4</v>
      </c>
      <c r="AA737" s="57">
        <f t="shared" ca="1" si="382"/>
        <v>-0.27549380000000001</v>
      </c>
      <c r="AB737" s="33">
        <f t="shared" ca="1" si="368"/>
        <v>-1.5139199999999964E-2</v>
      </c>
      <c r="AD737" s="28">
        <f t="shared" ca="1" si="383"/>
        <v>-0.36503262943935982</v>
      </c>
      <c r="AE737" s="28">
        <f t="shared" ca="1" si="384"/>
        <v>-0.32175329369294275</v>
      </c>
      <c r="AF737" s="28">
        <f t="shared" ca="1" si="385"/>
        <v>-0.31212914852204449</v>
      </c>
      <c r="AG737" s="28">
        <f t="shared" ca="1" si="386"/>
        <v>-0.30177423552892052</v>
      </c>
      <c r="AH737" s="28">
        <f t="shared" ca="1" si="387"/>
        <v>-0.30840055901905539</v>
      </c>
      <c r="AI737" s="28">
        <f t="shared" ca="1" si="388"/>
        <v>-0.31153223999864826</v>
      </c>
      <c r="AJ737" s="28">
        <f t="shared" ca="1" si="389"/>
        <v>-0.30532072283582318</v>
      </c>
      <c r="AK737" s="28">
        <f t="shared" ca="1" si="390"/>
        <v>-0.31190236327031068</v>
      </c>
      <c r="AL737" s="28">
        <f t="shared" ca="1" si="391"/>
        <v>-0.33879292734207778</v>
      </c>
      <c r="AM737" s="28">
        <f t="shared" ca="1" si="392"/>
        <v>-0.34799274355589838</v>
      </c>
      <c r="AN737" s="28">
        <f t="shared" ca="1" si="369"/>
        <v>1.2611716321275779E-7</v>
      </c>
      <c r="AO737" s="28">
        <f t="shared" ca="1" si="393"/>
        <v>-0.32226495963206736</v>
      </c>
      <c r="AP737" s="33">
        <f t="shared" ca="1" si="370"/>
        <v>-2.1127875816920716E-2</v>
      </c>
      <c r="AQ737" s="54"/>
      <c r="AR737" s="53"/>
      <c r="AS737" s="53"/>
      <c r="AT737" s="53"/>
      <c r="AU737" s="53"/>
    </row>
    <row r="738" spans="1:51" ht="15" customHeight="1" x14ac:dyDescent="0.25">
      <c r="A738" s="31">
        <f t="shared" ca="1" si="364"/>
        <v>32082</v>
      </c>
      <c r="B738" s="32">
        <f t="shared" ca="1" si="365"/>
        <v>1987</v>
      </c>
      <c r="C738" s="32">
        <f t="shared" ca="1" si="366"/>
        <v>11</v>
      </c>
      <c r="D738" s="48">
        <f>RAWDATA!A740</f>
        <v>198711</v>
      </c>
      <c r="E738" s="48">
        <f t="shared" ca="1" si="394"/>
        <v>-7.7531000000000008</v>
      </c>
      <c r="F738" s="48">
        <f t="shared" ca="1" si="395"/>
        <v>-5.7703000000000007</v>
      </c>
      <c r="G738" s="48">
        <f t="shared" ca="1" si="395"/>
        <v>-5.1005000000000003</v>
      </c>
      <c r="H738" s="48">
        <f t="shared" ca="1" si="395"/>
        <v>-4.6456</v>
      </c>
      <c r="I738" s="48">
        <f t="shared" ca="1" si="395"/>
        <v>-4.9200999999999997</v>
      </c>
      <c r="J738" s="48">
        <f t="shared" ca="1" si="395"/>
        <v>-5.2147000000000006</v>
      </c>
      <c r="K738" s="48">
        <f t="shared" ca="1" si="395"/>
        <v>-4.4115000000000002</v>
      </c>
      <c r="L738" s="48">
        <f t="shared" ca="1" si="395"/>
        <v>-5.1897000000000002</v>
      </c>
      <c r="M738" s="48">
        <f t="shared" ca="1" si="395"/>
        <v>-4.2921000000000005</v>
      </c>
      <c r="N738" s="48">
        <f t="shared" ca="1" si="395"/>
        <v>-4.8451000000000004</v>
      </c>
      <c r="P738" s="26">
        <f t="shared" ca="1" si="372"/>
        <v>0.91198537080226016</v>
      </c>
      <c r="Q738" s="26">
        <f t="shared" ca="1" si="373"/>
        <v>3.9912558096831514</v>
      </c>
      <c r="R738" s="26">
        <f t="shared" ca="1" si="374"/>
        <v>5.946948621989022</v>
      </c>
      <c r="S738" s="26">
        <f t="shared" ca="1" si="375"/>
        <v>7.142629245231821</v>
      </c>
      <c r="T738" s="26">
        <f t="shared" ca="1" si="376"/>
        <v>9.0823742984701639</v>
      </c>
      <c r="U738" s="26">
        <f t="shared" ca="1" si="377"/>
        <v>11.348983060214707</v>
      </c>
      <c r="V738" s="26">
        <f t="shared" ca="1" si="378"/>
        <v>13.796973745301077</v>
      </c>
      <c r="W738" s="26">
        <f t="shared" ca="1" si="379"/>
        <v>14.574848279496909</v>
      </c>
      <c r="X738" s="26">
        <f t="shared" ca="1" si="380"/>
        <v>23.096419764176826</v>
      </c>
      <c r="Y738" s="26">
        <f t="shared" ca="1" si="381"/>
        <v>54.394079290749339</v>
      </c>
      <c r="Z738" s="28">
        <f t="shared" ca="1" si="367"/>
        <v>2.1931000000000089E-2</v>
      </c>
      <c r="AA738" s="57">
        <f t="shared" ca="1" si="382"/>
        <v>-5.21427E-2</v>
      </c>
      <c r="AB738" s="33">
        <f t="shared" ca="1" si="368"/>
        <v>6.4567000000000513E-3</v>
      </c>
      <c r="AD738" s="28">
        <f t="shared" ca="1" si="383"/>
        <v>-8.0701507968136535E-2</v>
      </c>
      <c r="AE738" s="28">
        <f t="shared" ca="1" si="384"/>
        <v>-5.9434767473953314E-2</v>
      </c>
      <c r="AF738" s="28">
        <f t="shared" ca="1" si="385"/>
        <v>-5.2351749089987659E-2</v>
      </c>
      <c r="AG738" s="28">
        <f t="shared" ca="1" si="386"/>
        <v>-4.7569709227637029E-2</v>
      </c>
      <c r="AH738" s="28">
        <f t="shared" ca="1" si="387"/>
        <v>-5.0452595242549525E-2</v>
      </c>
      <c r="AI738" s="28">
        <f t="shared" ca="1" si="388"/>
        <v>-5.3555852041809633E-2</v>
      </c>
      <c r="AJ738" s="28">
        <f t="shared" ca="1" si="389"/>
        <v>-4.5117666053534684E-2</v>
      </c>
      <c r="AK738" s="28">
        <f t="shared" ca="1" si="390"/>
        <v>-5.3292132840046517E-2</v>
      </c>
      <c r="AL738" s="28">
        <f t="shared" ca="1" si="391"/>
        <v>-4.3869341301942567E-2</v>
      </c>
      <c r="AM738" s="28">
        <f t="shared" ca="1" si="392"/>
        <v>-4.9664095936577814E-2</v>
      </c>
      <c r="AN738" s="28">
        <f t="shared" ca="1" si="369"/>
        <v>2.330141910178473E-2</v>
      </c>
      <c r="AO738" s="28">
        <f t="shared" ca="1" si="393"/>
        <v>-5.3551315483665624E-2</v>
      </c>
      <c r="AP738" s="33">
        <f t="shared" ca="1" si="370"/>
        <v>6.784596864405433E-3</v>
      </c>
      <c r="AQ738" s="54"/>
      <c r="AR738" s="53"/>
      <c r="AS738" s="53"/>
      <c r="AT738" s="53"/>
      <c r="AU738" s="53"/>
      <c r="AY738" s="29"/>
    </row>
    <row r="739" spans="1:51" ht="15" customHeight="1" x14ac:dyDescent="0.25">
      <c r="A739" s="31">
        <f t="shared" ca="1" si="364"/>
        <v>32112</v>
      </c>
      <c r="B739" s="32">
        <f t="shared" ca="1" si="365"/>
        <v>1987</v>
      </c>
      <c r="C739" s="32">
        <f t="shared" ca="1" si="366"/>
        <v>12</v>
      </c>
      <c r="D739" s="48">
        <f>RAWDATA!A741</f>
        <v>198712</v>
      </c>
      <c r="E739" s="48">
        <f t="shared" ca="1" si="394"/>
        <v>-0.63630000000000009</v>
      </c>
      <c r="F739" s="48">
        <f t="shared" ca="1" si="395"/>
        <v>3.5851000000000002</v>
      </c>
      <c r="G739" s="48">
        <f t="shared" ca="1" si="395"/>
        <v>2.7915000000000001</v>
      </c>
      <c r="H739" s="48">
        <f t="shared" ca="1" si="395"/>
        <v>4.6429999999999998</v>
      </c>
      <c r="I739" s="48">
        <f t="shared" ca="1" si="395"/>
        <v>4.6133000000000006</v>
      </c>
      <c r="J739" s="48">
        <f t="shared" ca="1" si="395"/>
        <v>4.3677000000000001</v>
      </c>
      <c r="K739" s="48">
        <f t="shared" ca="1" si="395"/>
        <v>3.9422000000000006</v>
      </c>
      <c r="L739" s="48">
        <f t="shared" ca="1" si="395"/>
        <v>5.3677999999999999</v>
      </c>
      <c r="M739" s="48">
        <f t="shared" ca="1" si="395"/>
        <v>4.6779000000000002</v>
      </c>
      <c r="N739" s="48">
        <f t="shared" ca="1" si="395"/>
        <v>4.8091000000000008</v>
      </c>
      <c r="P739" s="26">
        <f t="shared" ca="1" si="372"/>
        <v>0.90618240788784543</v>
      </c>
      <c r="Q739" s="26">
        <f t="shared" ca="1" si="373"/>
        <v>4.1343463217161025</v>
      </c>
      <c r="R739" s="26">
        <f t="shared" ca="1" si="374"/>
        <v>6.112957692771845</v>
      </c>
      <c r="S739" s="26">
        <f t="shared" ca="1" si="375"/>
        <v>7.474261521087934</v>
      </c>
      <c r="T739" s="26">
        <f t="shared" ca="1" si="376"/>
        <v>9.5013714719814875</v>
      </c>
      <c r="U739" s="26">
        <f t="shared" ca="1" si="377"/>
        <v>11.844672593335703</v>
      </c>
      <c r="V739" s="26">
        <f t="shared" ca="1" si="378"/>
        <v>14.340878044288337</v>
      </c>
      <c r="W739" s="26">
        <f t="shared" ca="1" si="379"/>
        <v>15.357196985443743</v>
      </c>
      <c r="X739" s="26">
        <f t="shared" ca="1" si="380"/>
        <v>24.176847184325251</v>
      </c>
      <c r="Y739" s="26">
        <f t="shared" ca="1" si="381"/>
        <v>57.009944957920773</v>
      </c>
      <c r="Z739" s="28">
        <f t="shared" ca="1" si="367"/>
        <v>3.2690999999999915E-2</v>
      </c>
      <c r="AA739" s="57">
        <f t="shared" ca="1" si="382"/>
        <v>3.8161299999999995E-2</v>
      </c>
      <c r="AB739" s="33">
        <f t="shared" ca="1" si="368"/>
        <v>9.2737000000000097E-3</v>
      </c>
      <c r="AD739" s="28">
        <f t="shared" ca="1" si="383"/>
        <v>-6.3833301709700484E-3</v>
      </c>
      <c r="AE739" s="28">
        <f t="shared" ca="1" si="384"/>
        <v>3.5223311100036757E-2</v>
      </c>
      <c r="AF739" s="28">
        <f t="shared" ca="1" si="385"/>
        <v>2.7532478789491978E-2</v>
      </c>
      <c r="AG739" s="28">
        <f t="shared" ca="1" si="386"/>
        <v>4.5384371034599115E-2</v>
      </c>
      <c r="AH739" s="28">
        <f t="shared" ca="1" si="387"/>
        <v>4.5100508611346582E-2</v>
      </c>
      <c r="AI739" s="28">
        <f t="shared" ca="1" si="388"/>
        <v>4.2750054617243453E-2</v>
      </c>
      <c r="AJ739" s="28">
        <f t="shared" ca="1" si="389"/>
        <v>3.8664789425547436E-2</v>
      </c>
      <c r="AK739" s="28">
        <f t="shared" ca="1" si="390"/>
        <v>5.2286900597369547E-2</v>
      </c>
      <c r="AL739" s="28">
        <f t="shared" ca="1" si="391"/>
        <v>4.5717830333917867E-2</v>
      </c>
      <c r="AM739" s="28">
        <f t="shared" ca="1" si="392"/>
        <v>4.6970414190234025E-2</v>
      </c>
      <c r="AN739" s="28">
        <f t="shared" ca="1" si="369"/>
        <v>3.1924131797542596E-2</v>
      </c>
      <c r="AO739" s="28">
        <f t="shared" ca="1" si="393"/>
        <v>3.7451167661512193E-2</v>
      </c>
      <c r="AP739" s="33">
        <f t="shared" ca="1" si="370"/>
        <v>8.892954600563753E-3</v>
      </c>
      <c r="AQ739" s="54"/>
      <c r="AR739" s="53"/>
      <c r="AS739" s="53"/>
      <c r="AT739" s="53"/>
      <c r="AU739" s="53"/>
    </row>
    <row r="740" spans="1:51" ht="15" customHeight="1" x14ac:dyDescent="0.25">
      <c r="A740" s="31">
        <f t="shared" ca="1" si="364"/>
        <v>32143</v>
      </c>
      <c r="B740" s="32">
        <f t="shared" ca="1" si="365"/>
        <v>1988</v>
      </c>
      <c r="C740" s="32">
        <f t="shared" ca="1" si="366"/>
        <v>1</v>
      </c>
      <c r="D740" s="48">
        <f>RAWDATA!A742</f>
        <v>198801</v>
      </c>
      <c r="E740" s="48">
        <f t="shared" ca="1" si="394"/>
        <v>7.3699000000000012</v>
      </c>
      <c r="F740" s="48">
        <f t="shared" ca="1" si="395"/>
        <v>6.8135000000000012</v>
      </c>
      <c r="G740" s="48">
        <f t="shared" ca="1" si="395"/>
        <v>7.2417000000000007</v>
      </c>
      <c r="H740" s="48">
        <f t="shared" ca="1" si="395"/>
        <v>6.8778000000000006</v>
      </c>
      <c r="I740" s="48">
        <f t="shared" ca="1" si="395"/>
        <v>6.3243000000000009</v>
      </c>
      <c r="J740" s="48">
        <f t="shared" ca="1" si="395"/>
        <v>7.4123000000000001</v>
      </c>
      <c r="K740" s="48">
        <f t="shared" ca="1" si="395"/>
        <v>6.3390000000000004</v>
      </c>
      <c r="L740" s="48">
        <f t="shared" ca="1" si="395"/>
        <v>6.4776000000000007</v>
      </c>
      <c r="M740" s="48">
        <f t="shared" ca="1" si="395"/>
        <v>6.4909999999999997</v>
      </c>
      <c r="N740" s="48">
        <f t="shared" ca="1" si="395"/>
        <v>9.8688000000000002</v>
      </c>
      <c r="P740" s="26">
        <f t="shared" ca="1" si="372"/>
        <v>0.97296714516677174</v>
      </c>
      <c r="Q740" s="26">
        <f t="shared" ca="1" si="373"/>
        <v>4.4160400083462292</v>
      </c>
      <c r="R740" s="26">
        <f t="shared" ca="1" si="374"/>
        <v>6.5556397500093038</v>
      </c>
      <c r="S740" s="26">
        <f t="shared" ca="1" si="375"/>
        <v>7.9883262799853201</v>
      </c>
      <c r="T740" s="26">
        <f t="shared" ca="1" si="376"/>
        <v>10.102266707984013</v>
      </c>
      <c r="U740" s="26">
        <f t="shared" ca="1" si="377"/>
        <v>12.722635259971526</v>
      </c>
      <c r="V740" s="26">
        <f t="shared" ca="1" si="378"/>
        <v>15.249946303515776</v>
      </c>
      <c r="W740" s="26">
        <f t="shared" ca="1" si="379"/>
        <v>16.351974777372845</v>
      </c>
      <c r="X740" s="26">
        <f t="shared" ca="1" si="380"/>
        <v>25.746166335059804</v>
      </c>
      <c r="Y740" s="26">
        <f t="shared" ca="1" si="381"/>
        <v>62.636142405928062</v>
      </c>
      <c r="Z740" s="28">
        <f t="shared" ca="1" si="367"/>
        <v>1.0882000000000058E-2</v>
      </c>
      <c r="AA740" s="57">
        <f t="shared" ca="1" si="382"/>
        <v>7.1215899999999999E-2</v>
      </c>
      <c r="AB740" s="33">
        <f t="shared" ca="1" si="368"/>
        <v>1.0583100000000067E-2</v>
      </c>
      <c r="AD740" s="28">
        <f t="shared" ca="1" si="383"/>
        <v>7.1109696098666436E-2</v>
      </c>
      <c r="AE740" s="28">
        <f t="shared" ca="1" si="384"/>
        <v>6.5914137044010238E-2</v>
      </c>
      <c r="AF740" s="28">
        <f t="shared" ca="1" si="385"/>
        <v>6.9914979547941028E-2</v>
      </c>
      <c r="AG740" s="28">
        <f t="shared" ca="1" si="386"/>
        <v>6.651593975605892E-2</v>
      </c>
      <c r="AH740" s="28">
        <f t="shared" ca="1" si="387"/>
        <v>6.1323671541878406E-2</v>
      </c>
      <c r="AI740" s="28">
        <f t="shared" ca="1" si="388"/>
        <v>7.1504514668834548E-2</v>
      </c>
      <c r="AJ740" s="28">
        <f t="shared" ca="1" si="389"/>
        <v>6.1461918244750259E-2</v>
      </c>
      <c r="AK740" s="28">
        <f t="shared" ca="1" si="390"/>
        <v>6.2764448400720638E-2</v>
      </c>
      <c r="AL740" s="28">
        <f t="shared" ca="1" si="391"/>
        <v>6.2890288548213658E-2</v>
      </c>
      <c r="AM740" s="28">
        <f t="shared" ca="1" si="392"/>
        <v>9.4116740666327081E-2</v>
      </c>
      <c r="AN740" s="28">
        <f t="shared" ca="1" si="369"/>
        <v>9.9915980359320256E-3</v>
      </c>
      <c r="AO740" s="28">
        <f t="shared" ca="1" si="393"/>
        <v>6.8794358451209084E-2</v>
      </c>
      <c r="AP740" s="33">
        <f t="shared" ca="1" si="370"/>
        <v>9.7091561560612855E-3</v>
      </c>
      <c r="AQ740" s="54"/>
      <c r="AR740" s="53"/>
      <c r="AS740" s="53"/>
      <c r="AT740" s="53"/>
      <c r="AU740" s="53"/>
    </row>
    <row r="741" spans="1:51" ht="15" customHeight="1" x14ac:dyDescent="0.25">
      <c r="A741" s="31">
        <f t="shared" ca="1" si="364"/>
        <v>32174</v>
      </c>
      <c r="B741" s="32">
        <f t="shared" ca="1" si="365"/>
        <v>1988</v>
      </c>
      <c r="C741" s="32">
        <f t="shared" ca="1" si="366"/>
        <v>2</v>
      </c>
      <c r="D741" s="48">
        <f>RAWDATA!A743</f>
        <v>198802</v>
      </c>
      <c r="E741" s="48">
        <f t="shared" ca="1" si="394"/>
        <v>4.8018000000000001</v>
      </c>
      <c r="F741" s="48">
        <f t="shared" ca="1" si="395"/>
        <v>6.9706000000000001</v>
      </c>
      <c r="G741" s="48">
        <f t="shared" ca="1" si="395"/>
        <v>7.6325000000000003</v>
      </c>
      <c r="H741" s="48">
        <f t="shared" ca="1" si="395"/>
        <v>7.1642000000000001</v>
      </c>
      <c r="I741" s="48">
        <f t="shared" ca="1" si="395"/>
        <v>6.8218000000000014</v>
      </c>
      <c r="J741" s="48">
        <f t="shared" ca="1" si="395"/>
        <v>6.8529999999999998</v>
      </c>
      <c r="K741" s="48">
        <f t="shared" ca="1" si="395"/>
        <v>6.6537000000000006</v>
      </c>
      <c r="L741" s="48">
        <f t="shared" ca="1" si="395"/>
        <v>6.5631000000000004</v>
      </c>
      <c r="M741" s="48">
        <f t="shared" ca="1" si="395"/>
        <v>7.3340000000000005</v>
      </c>
      <c r="N741" s="48">
        <f t="shared" ca="1" si="395"/>
        <v>6.7556000000000012</v>
      </c>
      <c r="P741" s="26">
        <f t="shared" ca="1" si="372"/>
        <v>1.0196870815433896</v>
      </c>
      <c r="Q741" s="26">
        <f t="shared" ca="1" si="373"/>
        <v>4.723864493168012</v>
      </c>
      <c r="R741" s="26">
        <f t="shared" ca="1" si="374"/>
        <v>7.0559989539287633</v>
      </c>
      <c r="S741" s="26">
        <f t="shared" ca="1" si="375"/>
        <v>8.5606259513360285</v>
      </c>
      <c r="T741" s="26">
        <f t="shared" ca="1" si="376"/>
        <v>10.791423138269268</v>
      </c>
      <c r="U741" s="26">
        <f t="shared" ca="1" si="377"/>
        <v>13.594517454337375</v>
      </c>
      <c r="V741" s="26">
        <f t="shared" ca="1" si="378"/>
        <v>16.264631980712807</v>
      </c>
      <c r="W741" s="26">
        <f t="shared" ca="1" si="379"/>
        <v>17.425171233986603</v>
      </c>
      <c r="X741" s="26">
        <f t="shared" ca="1" si="380"/>
        <v>27.63439017407309</v>
      </c>
      <c r="Y741" s="26">
        <f t="shared" ca="1" si="381"/>
        <v>66.867589642302931</v>
      </c>
      <c r="Z741" s="28">
        <f t="shared" ca="1" si="367"/>
        <v>1.1585999999999985E-2</v>
      </c>
      <c r="AA741" s="57">
        <f t="shared" ca="1" si="382"/>
        <v>6.7550300000000008E-2</v>
      </c>
      <c r="AB741" s="33">
        <f t="shared" ca="1" si="368"/>
        <v>2.8976999999999475E-3</v>
      </c>
      <c r="AD741" s="28">
        <f t="shared" ca="1" si="383"/>
        <v>4.6900761323870943E-2</v>
      </c>
      <c r="AE741" s="28">
        <f t="shared" ca="1" si="384"/>
        <v>6.7383844363483644E-2</v>
      </c>
      <c r="AF741" s="28">
        <f t="shared" ca="1" si="385"/>
        <v>7.3552460742968159E-2</v>
      </c>
      <c r="AG741" s="28">
        <f t="shared" ca="1" si="386"/>
        <v>6.919205164926584E-2</v>
      </c>
      <c r="AH741" s="28">
        <f t="shared" ca="1" si="387"/>
        <v>6.5991839558568285E-2</v>
      </c>
      <c r="AI741" s="28">
        <f t="shared" ca="1" si="388"/>
        <v>6.6283872126018661E-2</v>
      </c>
      <c r="AJ741" s="28">
        <f t="shared" ca="1" si="389"/>
        <v>6.4416951248251683E-2</v>
      </c>
      <c r="AK741" s="28">
        <f t="shared" ca="1" si="390"/>
        <v>6.3567111972427079E-2</v>
      </c>
      <c r="AL741" s="28">
        <f t="shared" ca="1" si="391"/>
        <v>7.077528204904214E-2</v>
      </c>
      <c r="AM741" s="28">
        <f t="shared" ca="1" si="392"/>
        <v>6.5371923761109882E-2</v>
      </c>
      <c r="AN741" s="28">
        <f t="shared" ca="1" si="369"/>
        <v>1.0931300061398717E-2</v>
      </c>
      <c r="AO741" s="28">
        <f t="shared" ca="1" si="393"/>
        <v>6.5366584448495788E-2</v>
      </c>
      <c r="AP741" s="33">
        <f t="shared" ca="1" si="370"/>
        <v>2.7070184565802236E-3</v>
      </c>
      <c r="AQ741" s="54"/>
      <c r="AR741" s="53"/>
      <c r="AS741" s="53"/>
      <c r="AT741" s="53"/>
      <c r="AU741" s="53"/>
    </row>
    <row r="742" spans="1:51" ht="15" customHeight="1" x14ac:dyDescent="0.25">
      <c r="A742" s="31">
        <f t="shared" ca="1" si="364"/>
        <v>32203</v>
      </c>
      <c r="B742" s="32">
        <f t="shared" ca="1" si="365"/>
        <v>1988</v>
      </c>
      <c r="C742" s="32">
        <f t="shared" ca="1" si="366"/>
        <v>3</v>
      </c>
      <c r="D742" s="48">
        <f>RAWDATA!A744</f>
        <v>198803</v>
      </c>
      <c r="E742" s="48">
        <f t="shared" ca="1" si="394"/>
        <v>2.8302000000000005</v>
      </c>
      <c r="F742" s="48">
        <f t="shared" ca="1" si="395"/>
        <v>2.9005000000000001</v>
      </c>
      <c r="G742" s="48">
        <f t="shared" ca="1" si="395"/>
        <v>2.9263000000000003</v>
      </c>
      <c r="H742" s="48">
        <f t="shared" ca="1" si="395"/>
        <v>3.8687000000000005</v>
      </c>
      <c r="I742" s="48">
        <f t="shared" ca="1" si="395"/>
        <v>3.41</v>
      </c>
      <c r="J742" s="48">
        <f t="shared" ca="1" si="395"/>
        <v>3.3035000000000005</v>
      </c>
      <c r="K742" s="48">
        <f t="shared" ca="1" si="395"/>
        <v>3.9361000000000002</v>
      </c>
      <c r="L742" s="48">
        <f t="shared" ca="1" si="395"/>
        <v>2.6915999999999998</v>
      </c>
      <c r="M742" s="48">
        <f t="shared" ca="1" si="395"/>
        <v>4.3544999999999998</v>
      </c>
      <c r="N742" s="48">
        <f t="shared" ca="1" si="395"/>
        <v>5.0353000000000012</v>
      </c>
      <c r="P742" s="26">
        <f t="shared" ca="1" si="372"/>
        <v>1.0485462653252307</v>
      </c>
      <c r="Q742" s="26">
        <f t="shared" ca="1" si="373"/>
        <v>4.86088018279235</v>
      </c>
      <c r="R742" s="26">
        <f t="shared" ca="1" si="374"/>
        <v>7.262478651317581</v>
      </c>
      <c r="S742" s="26">
        <f t="shared" ca="1" si="375"/>
        <v>8.8918108875153656</v>
      </c>
      <c r="T742" s="26">
        <f t="shared" ca="1" si="376"/>
        <v>11.15941066728425</v>
      </c>
      <c r="U742" s="26">
        <f t="shared" ca="1" si="377"/>
        <v>14.04361233844141</v>
      </c>
      <c r="V742" s="26">
        <f t="shared" ca="1" si="378"/>
        <v>16.904824160105644</v>
      </c>
      <c r="W742" s="26">
        <f t="shared" ca="1" si="379"/>
        <v>17.894187142920586</v>
      </c>
      <c r="X742" s="26">
        <f t="shared" ca="1" si="380"/>
        <v>28.837729694203102</v>
      </c>
      <c r="Y742" s="26">
        <f t="shared" ca="1" si="381"/>
        <v>70.234573383561823</v>
      </c>
      <c r="Z742" s="28">
        <f t="shared" ca="1" si="367"/>
        <v>1.829550000000002E-2</v>
      </c>
      <c r="AA742" s="57">
        <f t="shared" ca="1" si="382"/>
        <v>3.5256700000000002E-2</v>
      </c>
      <c r="AB742" s="33">
        <f t="shared" ca="1" si="368"/>
        <v>1.1692300000000017E-2</v>
      </c>
      <c r="AD742" s="28">
        <f t="shared" ca="1" si="383"/>
        <v>2.7908898208813662E-2</v>
      </c>
      <c r="AE742" s="28">
        <f t="shared" ca="1" si="384"/>
        <v>2.8592315926598919E-2</v>
      </c>
      <c r="AF742" s="28">
        <f t="shared" ca="1" si="385"/>
        <v>2.8843012144342515E-2</v>
      </c>
      <c r="AG742" s="28">
        <f t="shared" ca="1" si="386"/>
        <v>3.7957415528751558E-2</v>
      </c>
      <c r="AH742" s="28">
        <f t="shared" ca="1" si="387"/>
        <v>3.3531483208792345E-2</v>
      </c>
      <c r="AI742" s="28">
        <f t="shared" ca="1" si="388"/>
        <v>3.2501071460909157E-2</v>
      </c>
      <c r="AJ742" s="28">
        <f t="shared" ca="1" si="389"/>
        <v>3.8606101241145704E-2</v>
      </c>
      <c r="AK742" s="28">
        <f t="shared" ca="1" si="390"/>
        <v>2.6560135975208243E-2</v>
      </c>
      <c r="AL742" s="28">
        <f t="shared" ca="1" si="391"/>
        <v>4.2623570706882212E-2</v>
      </c>
      <c r="AM742" s="28">
        <f t="shared" ca="1" si="392"/>
        <v>4.9126298146267101E-2</v>
      </c>
      <c r="AN742" s="28">
        <f t="shared" ca="1" si="369"/>
        <v>1.7624327358868368E-2</v>
      </c>
      <c r="AO742" s="28">
        <f t="shared" ca="1" si="393"/>
        <v>3.464941528929593E-2</v>
      </c>
      <c r="AP742" s="33">
        <f t="shared" ca="1" si="370"/>
        <v>1.1225519137278726E-2</v>
      </c>
      <c r="AQ742" s="54"/>
      <c r="AR742" s="53"/>
      <c r="AS742" s="53"/>
      <c r="AT742" s="53"/>
      <c r="AU742" s="53"/>
    </row>
    <row r="743" spans="1:51" ht="15" customHeight="1" x14ac:dyDescent="0.25">
      <c r="A743" s="31">
        <f t="shared" ca="1" si="364"/>
        <v>32234</v>
      </c>
      <c r="B743" s="32">
        <f t="shared" ca="1" si="365"/>
        <v>1988</v>
      </c>
      <c r="C743" s="32">
        <f t="shared" ca="1" si="366"/>
        <v>4</v>
      </c>
      <c r="D743" s="48">
        <f>RAWDATA!A745</f>
        <v>198804</v>
      </c>
      <c r="E743" s="48">
        <f t="shared" ca="1" si="394"/>
        <v>0.67610000000000003</v>
      </c>
      <c r="F743" s="48">
        <f t="shared" ca="1" si="395"/>
        <v>1.4551000000000003</v>
      </c>
      <c r="G743" s="48">
        <f t="shared" ca="1" si="395"/>
        <v>1.3346</v>
      </c>
      <c r="H743" s="48">
        <f t="shared" ca="1" si="395"/>
        <v>1.1416999999999999</v>
      </c>
      <c r="I743" s="48">
        <f t="shared" ca="1" si="395"/>
        <v>2.0828000000000002</v>
      </c>
      <c r="J743" s="48">
        <f t="shared" ca="1" si="395"/>
        <v>1.5053000000000001</v>
      </c>
      <c r="K743" s="48">
        <f t="shared" ca="1" si="395"/>
        <v>1.0007000000000001</v>
      </c>
      <c r="L743" s="48">
        <f t="shared" ca="1" si="395"/>
        <v>1.6805000000000001</v>
      </c>
      <c r="M743" s="48">
        <f t="shared" ca="1" si="395"/>
        <v>1.4378000000000002</v>
      </c>
      <c r="N743" s="48">
        <f t="shared" ca="1" si="395"/>
        <v>3.0209999999999999</v>
      </c>
      <c r="P743" s="26">
        <f t="shared" ca="1" si="372"/>
        <v>1.0556354866250945</v>
      </c>
      <c r="Q743" s="26">
        <f t="shared" ca="1" si="373"/>
        <v>4.9316108503321612</v>
      </c>
      <c r="R743" s="26">
        <f t="shared" ca="1" si="374"/>
        <v>7.3594036913980663</v>
      </c>
      <c r="S743" s="26">
        <f t="shared" ca="1" si="375"/>
        <v>8.9933286924181282</v>
      </c>
      <c r="T743" s="26">
        <f t="shared" ca="1" si="376"/>
        <v>11.391838872662447</v>
      </c>
      <c r="U743" s="26">
        <f t="shared" ca="1" si="377"/>
        <v>14.255010834971968</v>
      </c>
      <c r="V743" s="26">
        <f t="shared" ca="1" si="378"/>
        <v>17.073990735475824</v>
      </c>
      <c r="W743" s="26">
        <f t="shared" ca="1" si="379"/>
        <v>18.194898957857365</v>
      </c>
      <c r="X743" s="26">
        <f t="shared" ca="1" si="380"/>
        <v>29.252358571746353</v>
      </c>
      <c r="Y743" s="26">
        <f t="shared" ca="1" si="381"/>
        <v>72.356359845479233</v>
      </c>
      <c r="Z743" s="28">
        <f t="shared" ca="1" si="367"/>
        <v>1.1638000000000037E-2</v>
      </c>
      <c r="AA743" s="57">
        <f t="shared" ca="1" si="382"/>
        <v>1.5335600000000003E-2</v>
      </c>
      <c r="AB743" s="33">
        <f t="shared" ca="1" si="368"/>
        <v>6.958400000000033E-3</v>
      </c>
      <c r="AD743" s="28">
        <f t="shared" ca="1" si="383"/>
        <v>6.7382469375626679E-3</v>
      </c>
      <c r="AE743" s="28">
        <f t="shared" ca="1" si="384"/>
        <v>1.4446150089676856E-2</v>
      </c>
      <c r="AF743" s="28">
        <f t="shared" ca="1" si="385"/>
        <v>1.3257726671896368E-2</v>
      </c>
      <c r="AG743" s="28">
        <f t="shared" ca="1" si="386"/>
        <v>1.1352317906903941E-2</v>
      </c>
      <c r="AH743" s="28">
        <f t="shared" ca="1" si="387"/>
        <v>2.0614062699292137E-2</v>
      </c>
      <c r="AI743" s="28">
        <f t="shared" ca="1" si="388"/>
        <v>1.4940827879272141E-2</v>
      </c>
      <c r="AJ743" s="28">
        <f t="shared" ca="1" si="389"/>
        <v>9.9572615222203453E-3</v>
      </c>
      <c r="AK743" s="28">
        <f t="shared" ca="1" si="390"/>
        <v>1.6665358268900445E-2</v>
      </c>
      <c r="AL743" s="28">
        <f t="shared" ca="1" si="391"/>
        <v>1.427561676848204E-2</v>
      </c>
      <c r="AM743" s="28">
        <f t="shared" ca="1" si="392"/>
        <v>2.9762664955274916E-2</v>
      </c>
      <c r="AN743" s="28">
        <f t="shared" ca="1" si="369"/>
        <v>1.1426942348258716E-2</v>
      </c>
      <c r="AO743" s="28">
        <f t="shared" ca="1" si="393"/>
        <v>1.5219198238350115E-2</v>
      </c>
      <c r="AP743" s="33">
        <f t="shared" ca="1" si="370"/>
        <v>6.7999426235283624E-3</v>
      </c>
      <c r="AQ743" s="54"/>
      <c r="AR743" s="53"/>
      <c r="AS743" s="53"/>
      <c r="AT743" s="53"/>
      <c r="AU743" s="53"/>
    </row>
    <row r="744" spans="1:51" ht="15" customHeight="1" x14ac:dyDescent="0.25">
      <c r="A744" s="31">
        <f t="shared" ca="1" si="364"/>
        <v>32264</v>
      </c>
      <c r="B744" s="32">
        <f t="shared" ca="1" si="365"/>
        <v>1988</v>
      </c>
      <c r="C744" s="32">
        <f t="shared" ca="1" si="366"/>
        <v>5</v>
      </c>
      <c r="D744" s="48">
        <f>RAWDATA!A746</f>
        <v>198805</v>
      </c>
      <c r="E744" s="48">
        <f t="shared" ca="1" si="394"/>
        <v>-3.0334000000000003</v>
      </c>
      <c r="F744" s="48">
        <f t="shared" ca="1" si="395"/>
        <v>-2.0061</v>
      </c>
      <c r="G744" s="48">
        <f t="shared" ca="1" si="395"/>
        <v>-2.1161000000000003</v>
      </c>
      <c r="H744" s="48">
        <f t="shared" ca="1" si="395"/>
        <v>-1.6414</v>
      </c>
      <c r="I744" s="48">
        <f t="shared" ca="1" si="395"/>
        <v>-1.4203000000000001</v>
      </c>
      <c r="J744" s="48">
        <f t="shared" ca="1" si="395"/>
        <v>-0.90760000000000018</v>
      </c>
      <c r="K744" s="48">
        <f t="shared" ca="1" si="395"/>
        <v>-0.69330000000000003</v>
      </c>
      <c r="L744" s="48">
        <f t="shared" ca="1" si="395"/>
        <v>-0.64270000000000005</v>
      </c>
      <c r="M744" s="48">
        <f t="shared" ca="1" si="395"/>
        <v>-0.84220000000000006</v>
      </c>
      <c r="N744" s="48">
        <f t="shared" ca="1" si="395"/>
        <v>-1.2946</v>
      </c>
      <c r="P744" s="26">
        <f t="shared" ca="1" si="372"/>
        <v>1.023613839773809</v>
      </c>
      <c r="Q744" s="26">
        <f t="shared" ca="1" si="373"/>
        <v>4.8326778050636481</v>
      </c>
      <c r="R744" s="26">
        <f t="shared" ca="1" si="374"/>
        <v>7.2036713498843916</v>
      </c>
      <c r="S744" s="26">
        <f t="shared" ca="1" si="375"/>
        <v>8.8457121952607771</v>
      </c>
      <c r="T744" s="26">
        <f t="shared" ca="1" si="376"/>
        <v>11.230040585154022</v>
      </c>
      <c r="U744" s="26">
        <f t="shared" ca="1" si="377"/>
        <v>14.125632356633762</v>
      </c>
      <c r="V744" s="26">
        <f t="shared" ca="1" si="378"/>
        <v>16.955616757706771</v>
      </c>
      <c r="W744" s="26">
        <f t="shared" ca="1" si="379"/>
        <v>18.077960342255217</v>
      </c>
      <c r="X744" s="26">
        <f t="shared" ca="1" si="380"/>
        <v>29.005995207855104</v>
      </c>
      <c r="Y744" s="26">
        <f t="shared" ca="1" si="381"/>
        <v>71.419634410919656</v>
      </c>
      <c r="Z744" s="28">
        <f t="shared" ca="1" si="367"/>
        <v>1.4513499999999846E-2</v>
      </c>
      <c r="AA744" s="57">
        <f t="shared" ca="1" si="382"/>
        <v>-1.4597700000000002E-2</v>
      </c>
      <c r="AB744" s="33">
        <f t="shared" ca="1" si="368"/>
        <v>3.9136999999999748E-3</v>
      </c>
      <c r="AD744" s="28">
        <f t="shared" ca="1" si="383"/>
        <v>-3.0803596676766357E-2</v>
      </c>
      <c r="AE744" s="28">
        <f t="shared" ca="1" si="384"/>
        <v>-2.0264954152772567E-2</v>
      </c>
      <c r="AF744" s="28">
        <f t="shared" ca="1" si="385"/>
        <v>-2.138810349959425E-2</v>
      </c>
      <c r="AG744" s="28">
        <f t="shared" ca="1" si="386"/>
        <v>-1.6550202169618649E-2</v>
      </c>
      <c r="AH744" s="28">
        <f t="shared" ca="1" si="387"/>
        <v>-1.4304827929123914E-2</v>
      </c>
      <c r="AI744" s="28">
        <f t="shared" ca="1" si="388"/>
        <v>-9.1174378049008568E-3</v>
      </c>
      <c r="AJ744" s="28">
        <f t="shared" ca="1" si="389"/>
        <v>-6.9571449069750898E-3</v>
      </c>
      <c r="AK744" s="28">
        <f t="shared" ca="1" si="390"/>
        <v>-6.4477420851836355E-3</v>
      </c>
      <c r="AL744" s="28">
        <f t="shared" ca="1" si="391"/>
        <v>-8.4576654326926487E-3</v>
      </c>
      <c r="AM744" s="28">
        <f t="shared" ca="1" si="392"/>
        <v>-1.3030529799060516E-2</v>
      </c>
      <c r="AN744" s="28">
        <f t="shared" ca="1" si="369"/>
        <v>1.4790177798892881E-2</v>
      </c>
      <c r="AO744" s="28">
        <f t="shared" ca="1" si="393"/>
        <v>-1.4705294797466378E-2</v>
      </c>
      <c r="AP744" s="33">
        <f t="shared" ca="1" si="370"/>
        <v>3.9611971815897949E-3</v>
      </c>
      <c r="AQ744" s="54"/>
      <c r="AR744" s="53"/>
      <c r="AS744" s="53"/>
      <c r="AT744" s="53"/>
      <c r="AU744" s="53"/>
    </row>
    <row r="745" spans="1:51" ht="15" customHeight="1" x14ac:dyDescent="0.25">
      <c r="A745" s="31">
        <f t="shared" ca="1" si="364"/>
        <v>32295</v>
      </c>
      <c r="B745" s="32">
        <f t="shared" ca="1" si="365"/>
        <v>1988</v>
      </c>
      <c r="C745" s="32">
        <f t="shared" ca="1" si="366"/>
        <v>6</v>
      </c>
      <c r="D745" s="48">
        <f>RAWDATA!A747</f>
        <v>198806</v>
      </c>
      <c r="E745" s="48">
        <f t="shared" ca="1" si="394"/>
        <v>4.5476999999999999</v>
      </c>
      <c r="F745" s="48">
        <f t="shared" ca="1" si="395"/>
        <v>5.6725000000000003</v>
      </c>
      <c r="G745" s="48">
        <f t="shared" ca="1" si="395"/>
        <v>5.6154000000000002</v>
      </c>
      <c r="H745" s="48">
        <f t="shared" ca="1" si="395"/>
        <v>5.9710000000000001</v>
      </c>
      <c r="I745" s="48">
        <f t="shared" ca="1" si="395"/>
        <v>4.8424000000000005</v>
      </c>
      <c r="J745" s="48">
        <f t="shared" ca="1" si="395"/>
        <v>5.4949000000000003</v>
      </c>
      <c r="K745" s="48">
        <f t="shared" ca="1" si="395"/>
        <v>5.4691999999999998</v>
      </c>
      <c r="L745" s="48">
        <f t="shared" ca="1" si="395"/>
        <v>5.162700000000001</v>
      </c>
      <c r="M745" s="48">
        <f t="shared" ca="1" si="395"/>
        <v>5.0380000000000003</v>
      </c>
      <c r="N745" s="48">
        <f t="shared" ca="1" si="395"/>
        <v>5.1245000000000003</v>
      </c>
      <c r="P745" s="26">
        <f t="shared" ca="1" si="372"/>
        <v>1.0701647263652025</v>
      </c>
      <c r="Q745" s="26">
        <f t="shared" ca="1" si="373"/>
        <v>5.1068114535558831</v>
      </c>
      <c r="R745" s="26">
        <f t="shared" ca="1" si="374"/>
        <v>7.6081863108657997</v>
      </c>
      <c r="S745" s="26">
        <f t="shared" ca="1" si="375"/>
        <v>9.373889670439798</v>
      </c>
      <c r="T745" s="26">
        <f t="shared" ca="1" si="376"/>
        <v>11.77384407044952</v>
      </c>
      <c r="U745" s="26">
        <f t="shared" ca="1" si="377"/>
        <v>14.90182172899843</v>
      </c>
      <c r="V745" s="26">
        <f t="shared" ca="1" si="378"/>
        <v>17.882953349419271</v>
      </c>
      <c r="W745" s="26">
        <f t="shared" ca="1" si="379"/>
        <v>19.011271200844828</v>
      </c>
      <c r="X745" s="26">
        <f t="shared" ca="1" si="380"/>
        <v>30.467317246426848</v>
      </c>
      <c r="Y745" s="26">
        <f t="shared" ca="1" si="381"/>
        <v>75.079533576307227</v>
      </c>
      <c r="Z745" s="28">
        <f t="shared" ca="1" si="367"/>
        <v>-2.8849999999991383E-4</v>
      </c>
      <c r="AA745" s="57">
        <f t="shared" ca="1" si="382"/>
        <v>5.2938300000000001E-2</v>
      </c>
      <c r="AB745" s="33">
        <f t="shared" ca="1" si="368"/>
        <v>-2.1257999999999624E-3</v>
      </c>
      <c r="AD745" s="28">
        <f t="shared" ca="1" si="383"/>
        <v>4.4473240601048854E-2</v>
      </c>
      <c r="AE745" s="28">
        <f t="shared" ca="1" si="384"/>
        <v>5.5174502744655539E-2</v>
      </c>
      <c r="AF745" s="28">
        <f t="shared" ca="1" si="385"/>
        <v>5.4634007984756261E-2</v>
      </c>
      <c r="AG745" s="28">
        <f t="shared" ca="1" si="386"/>
        <v>5.7995285787137807E-2</v>
      </c>
      <c r="AH745" s="28">
        <f t="shared" ca="1" si="387"/>
        <v>4.7288084231040112E-2</v>
      </c>
      <c r="AI745" s="28">
        <f t="shared" ca="1" si="388"/>
        <v>5.3492424527327227E-2</v>
      </c>
      <c r="AJ745" s="28">
        <f t="shared" ca="1" si="389"/>
        <v>5.3248781176376721E-2</v>
      </c>
      <c r="AK745" s="28">
        <f t="shared" ca="1" si="390"/>
        <v>5.0338488705646285E-2</v>
      </c>
      <c r="AL745" s="28">
        <f t="shared" ca="1" si="391"/>
        <v>4.9152003459604389E-2</v>
      </c>
      <c r="AM745" s="28">
        <f t="shared" ca="1" si="392"/>
        <v>4.9975176051141414E-2</v>
      </c>
      <c r="AN745" s="28">
        <f t="shared" ca="1" si="369"/>
        <v>-2.6028191747929502E-4</v>
      </c>
      <c r="AO745" s="28">
        <f t="shared" ca="1" si="393"/>
        <v>5.1584636943186421E-2</v>
      </c>
      <c r="AP745" s="33">
        <f t="shared" ca="1" si="370"/>
        <v>-2.0210471878135197E-3</v>
      </c>
      <c r="AQ745" s="54"/>
      <c r="AR745" s="53"/>
      <c r="AS745" s="53"/>
      <c r="AT745" s="53"/>
      <c r="AU745" s="53"/>
    </row>
    <row r="746" spans="1:51" ht="15" customHeight="1" x14ac:dyDescent="0.25">
      <c r="A746" s="31">
        <f t="shared" ca="1" si="364"/>
        <v>32325</v>
      </c>
      <c r="B746" s="32">
        <f t="shared" ca="1" si="365"/>
        <v>1988</v>
      </c>
      <c r="C746" s="32">
        <f t="shared" ca="1" si="366"/>
        <v>7</v>
      </c>
      <c r="D746" s="48">
        <f>RAWDATA!A748</f>
        <v>198807</v>
      </c>
      <c r="E746" s="48">
        <f t="shared" ca="1" si="394"/>
        <v>-0.48009999999999997</v>
      </c>
      <c r="F746" s="48">
        <f t="shared" ca="1" si="395"/>
        <v>-1.1169</v>
      </c>
      <c r="G746" s="48">
        <f t="shared" ca="1" si="395"/>
        <v>-0.31820000000000004</v>
      </c>
      <c r="H746" s="48">
        <f t="shared" ca="1" si="395"/>
        <v>-0.4713</v>
      </c>
      <c r="I746" s="48">
        <f t="shared" ca="1" si="395"/>
        <v>-0.40989999999999999</v>
      </c>
      <c r="J746" s="48">
        <f t="shared" ca="1" si="395"/>
        <v>9.5700000000000021E-2</v>
      </c>
      <c r="K746" s="48">
        <f t="shared" ca="1" si="395"/>
        <v>0.45120000000000005</v>
      </c>
      <c r="L746" s="48">
        <f t="shared" ca="1" si="395"/>
        <v>0.26519999999999999</v>
      </c>
      <c r="M746" s="48">
        <f t="shared" ca="1" si="395"/>
        <v>0.22960000000000003</v>
      </c>
      <c r="N746" s="48">
        <f t="shared" ca="1" si="395"/>
        <v>0.26390000000000002</v>
      </c>
      <c r="P746" s="26">
        <f t="shared" ca="1" si="372"/>
        <v>1.0650268655139232</v>
      </c>
      <c r="Q746" s="26">
        <f t="shared" ca="1" si="373"/>
        <v>5.0497734764311177</v>
      </c>
      <c r="R746" s="26">
        <f t="shared" ca="1" si="374"/>
        <v>7.5839770620246245</v>
      </c>
      <c r="S746" s="26">
        <f t="shared" ca="1" si="375"/>
        <v>9.329710528423016</v>
      </c>
      <c r="T746" s="26">
        <f t="shared" ca="1" si="376"/>
        <v>11.725583083604748</v>
      </c>
      <c r="U746" s="26">
        <f t="shared" ca="1" si="377"/>
        <v>14.916082772393082</v>
      </c>
      <c r="V746" s="26">
        <f t="shared" ca="1" si="378"/>
        <v>17.963641234931853</v>
      </c>
      <c r="W746" s="26">
        <f t="shared" ca="1" si="379"/>
        <v>19.061689092069471</v>
      </c>
      <c r="X746" s="26">
        <f t="shared" ca="1" si="380"/>
        <v>30.537270206824648</v>
      </c>
      <c r="Y746" s="26">
        <f t="shared" ca="1" si="381"/>
        <v>75.277668465415104</v>
      </c>
      <c r="Z746" s="28">
        <f t="shared" ca="1" si="367"/>
        <v>1.0452500000000031E-2</v>
      </c>
      <c r="AA746" s="57">
        <f t="shared" ca="1" si="382"/>
        <v>-1.4907999999999996E-3</v>
      </c>
      <c r="AB746" s="33">
        <f t="shared" ca="1" si="368"/>
        <v>3.9583000000000665E-3</v>
      </c>
      <c r="AD746" s="28">
        <f t="shared" ca="1" si="383"/>
        <v>-4.8125618208779593E-3</v>
      </c>
      <c r="AE746" s="28">
        <f t="shared" ca="1" si="384"/>
        <v>-1.1231841637461116E-2</v>
      </c>
      <c r="AF746" s="28">
        <f t="shared" ca="1" si="385"/>
        <v>-3.1870733270764908E-3</v>
      </c>
      <c r="AG746" s="28">
        <f t="shared" ca="1" si="386"/>
        <v>-4.724141203945903E-3</v>
      </c>
      <c r="AH746" s="28">
        <f t="shared" ca="1" si="387"/>
        <v>-4.1074239281680821E-3</v>
      </c>
      <c r="AI746" s="28">
        <f t="shared" ca="1" si="388"/>
        <v>9.5654236744639309E-4</v>
      </c>
      <c r="AJ746" s="28">
        <f t="shared" ca="1" si="389"/>
        <v>4.5018514434077431E-3</v>
      </c>
      <c r="AK746" s="28">
        <f t="shared" ca="1" si="390"/>
        <v>2.6484896529240746E-3</v>
      </c>
      <c r="AL746" s="28">
        <f t="shared" ca="1" si="391"/>
        <v>2.2933682196087739E-3</v>
      </c>
      <c r="AM746" s="28">
        <f t="shared" ca="1" si="392"/>
        <v>2.635523953681199E-3</v>
      </c>
      <c r="AN746" s="28">
        <f t="shared" ca="1" si="369"/>
        <v>1.0486647815814524E-2</v>
      </c>
      <c r="AO746" s="28">
        <f t="shared" ca="1" si="393"/>
        <v>-1.4919123479830488E-3</v>
      </c>
      <c r="AP746" s="33">
        <f t="shared" ca="1" si="370"/>
        <v>3.956358434628035E-3</v>
      </c>
      <c r="AQ746" s="54"/>
      <c r="AR746" s="53"/>
      <c r="AS746" s="53"/>
      <c r="AT746" s="53"/>
      <c r="AU746" s="53"/>
    </row>
    <row r="747" spans="1:51" ht="15" customHeight="1" x14ac:dyDescent="0.25">
      <c r="A747" s="31">
        <f t="shared" ca="1" si="364"/>
        <v>32356</v>
      </c>
      <c r="B747" s="32">
        <f t="shared" ca="1" si="365"/>
        <v>1988</v>
      </c>
      <c r="C747" s="32">
        <f t="shared" ca="1" si="366"/>
        <v>8</v>
      </c>
      <c r="D747" s="48">
        <f>RAWDATA!A749</f>
        <v>198808</v>
      </c>
      <c r="E747" s="48">
        <f t="shared" ca="1" si="394"/>
        <v>-3.1854</v>
      </c>
      <c r="F747" s="48">
        <f t="shared" ca="1" si="395"/>
        <v>-2.7259000000000002</v>
      </c>
      <c r="G747" s="48">
        <f t="shared" ca="1" si="395"/>
        <v>-1.8913000000000002</v>
      </c>
      <c r="H747" s="48">
        <f t="shared" ca="1" si="395"/>
        <v>-2.1215999999999999</v>
      </c>
      <c r="I747" s="48">
        <f t="shared" ca="1" si="395"/>
        <v>-1.504</v>
      </c>
      <c r="J747" s="48">
        <f t="shared" ca="1" si="395"/>
        <v>-1.8745000000000003</v>
      </c>
      <c r="K747" s="48">
        <f t="shared" ca="1" si="395"/>
        <v>-1.9308000000000001</v>
      </c>
      <c r="L747" s="48">
        <f t="shared" ca="1" si="395"/>
        <v>-1.552</v>
      </c>
      <c r="M747" s="48">
        <f t="shared" ca="1" si="395"/>
        <v>-1.7482000000000002</v>
      </c>
      <c r="N747" s="48">
        <f t="shared" ca="1" si="395"/>
        <v>-2.3517000000000001</v>
      </c>
      <c r="P747" s="26">
        <f t="shared" ca="1" si="372"/>
        <v>1.0311014997398427</v>
      </c>
      <c r="Q747" s="26">
        <f t="shared" ca="1" si="373"/>
        <v>4.9121217012370817</v>
      </c>
      <c r="R747" s="26">
        <f t="shared" ca="1" si="374"/>
        <v>7.4405413038505532</v>
      </c>
      <c r="S747" s="26">
        <f t="shared" ca="1" si="375"/>
        <v>9.131771389851993</v>
      </c>
      <c r="T747" s="26">
        <f t="shared" ca="1" si="376"/>
        <v>11.549230314027332</v>
      </c>
      <c r="U747" s="26">
        <f t="shared" ca="1" si="377"/>
        <v>14.636480800824573</v>
      </c>
      <c r="V747" s="26">
        <f t="shared" ca="1" si="378"/>
        <v>17.616799249967787</v>
      </c>
      <c r="W747" s="26">
        <f t="shared" ca="1" si="379"/>
        <v>18.765851677360555</v>
      </c>
      <c r="X747" s="26">
        <f t="shared" ca="1" si="380"/>
        <v>30.00341764906894</v>
      </c>
      <c r="Y747" s="26">
        <f t="shared" ca="1" si="381"/>
        <v>73.507363536113942</v>
      </c>
      <c r="Z747" s="28">
        <f t="shared" ca="1" si="367"/>
        <v>9.0570000000000928E-3</v>
      </c>
      <c r="AA747" s="57">
        <f t="shared" ca="1" si="382"/>
        <v>-2.0885400000000005E-2</v>
      </c>
      <c r="AB747" s="33">
        <f t="shared" ca="1" si="368"/>
        <v>3.8590000000005703E-4</v>
      </c>
      <c r="AD747" s="28">
        <f t="shared" ca="1" si="383"/>
        <v>-3.2372376632443974E-2</v>
      </c>
      <c r="AE747" s="28">
        <f t="shared" ca="1" si="384"/>
        <v>-2.7637419280552824E-2</v>
      </c>
      <c r="AF747" s="28">
        <f t="shared" ca="1" si="385"/>
        <v>-1.9094138333766886E-2</v>
      </c>
      <c r="AG747" s="28">
        <f t="shared" ca="1" si="386"/>
        <v>-2.1444294094018709E-2</v>
      </c>
      <c r="AH747" s="28">
        <f t="shared" ca="1" si="387"/>
        <v>-1.5154247771677391E-2</v>
      </c>
      <c r="AI747" s="28">
        <f t="shared" ca="1" si="388"/>
        <v>-1.8922914357099828E-2</v>
      </c>
      <c r="AJ747" s="28">
        <f t="shared" ca="1" si="389"/>
        <v>-1.9496834055698908E-2</v>
      </c>
      <c r="AK747" s="28">
        <f t="shared" ca="1" si="390"/>
        <v>-1.5641695989956746E-2</v>
      </c>
      <c r="AL747" s="28">
        <f t="shared" ca="1" si="391"/>
        <v>-1.7636614795854065E-2</v>
      </c>
      <c r="AM747" s="28">
        <f t="shared" ca="1" si="392"/>
        <v>-2.3797937931127021E-2</v>
      </c>
      <c r="AN747" s="28">
        <f t="shared" ca="1" si="369"/>
        <v>9.287621593007854E-3</v>
      </c>
      <c r="AO747" s="28">
        <f t="shared" ca="1" si="393"/>
        <v>-2.1106585079729651E-2</v>
      </c>
      <c r="AP747" s="33">
        <f t="shared" ca="1" si="370"/>
        <v>3.8930871623910762E-4</v>
      </c>
      <c r="AQ747" s="54"/>
      <c r="AR747" s="53"/>
      <c r="AS747" s="53"/>
      <c r="AT747" s="53"/>
      <c r="AU747" s="53"/>
    </row>
    <row r="748" spans="1:51" ht="15" customHeight="1" x14ac:dyDescent="0.25">
      <c r="A748" s="31">
        <f t="shared" ca="1" si="364"/>
        <v>32387</v>
      </c>
      <c r="B748" s="32">
        <f t="shared" ca="1" si="365"/>
        <v>1988</v>
      </c>
      <c r="C748" s="32">
        <f t="shared" ca="1" si="366"/>
        <v>9</v>
      </c>
      <c r="D748" s="48">
        <f>RAWDATA!A750</f>
        <v>198809</v>
      </c>
      <c r="E748" s="48">
        <f t="shared" ca="1" si="394"/>
        <v>1.6649000000000003</v>
      </c>
      <c r="F748" s="48">
        <f t="shared" ca="1" si="395"/>
        <v>2.2097000000000002</v>
      </c>
      <c r="G748" s="48">
        <f t="shared" ca="1" si="395"/>
        <v>2.2459000000000002</v>
      </c>
      <c r="H748" s="48">
        <f t="shared" ca="1" si="395"/>
        <v>1.6859000000000002</v>
      </c>
      <c r="I748" s="48">
        <f t="shared" ca="1" si="395"/>
        <v>2.2503000000000002</v>
      </c>
      <c r="J748" s="48">
        <f t="shared" ca="1" si="395"/>
        <v>2.5037000000000003</v>
      </c>
      <c r="K748" s="48">
        <f t="shared" ca="1" si="395"/>
        <v>2.2797000000000001</v>
      </c>
      <c r="L748" s="48">
        <f t="shared" ca="1" si="395"/>
        <v>1.9492000000000003</v>
      </c>
      <c r="M748" s="48">
        <f t="shared" ca="1" si="395"/>
        <v>2.5964999999999998</v>
      </c>
      <c r="N748" s="48">
        <f t="shared" ca="1" si="395"/>
        <v>2.3906000000000001</v>
      </c>
      <c r="P748" s="26">
        <f t="shared" ca="1" si="372"/>
        <v>1.0482683086090112</v>
      </c>
      <c r="Q748" s="26">
        <f t="shared" ca="1" si="373"/>
        <v>5.0206648544693175</v>
      </c>
      <c r="R748" s="26">
        <f t="shared" ca="1" si="374"/>
        <v>7.6076484209937325</v>
      </c>
      <c r="S748" s="26">
        <f t="shared" ca="1" si="375"/>
        <v>9.2857239237135065</v>
      </c>
      <c r="T748" s="26">
        <f t="shared" ca="1" si="376"/>
        <v>11.809122643783889</v>
      </c>
      <c r="U748" s="26">
        <f t="shared" ca="1" si="377"/>
        <v>15.002934370634819</v>
      </c>
      <c r="V748" s="26">
        <f t="shared" ca="1" si="378"/>
        <v>18.018409422469301</v>
      </c>
      <c r="W748" s="26">
        <f t="shared" ca="1" si="379"/>
        <v>19.131635658255668</v>
      </c>
      <c r="X748" s="26">
        <f t="shared" ca="1" si="380"/>
        <v>30.782456388327017</v>
      </c>
      <c r="Y748" s="26">
        <f t="shared" ca="1" si="381"/>
        <v>75.264630568808286</v>
      </c>
      <c r="Z748" s="28">
        <f t="shared" ca="1" si="367"/>
        <v>5.5625000000000258E-3</v>
      </c>
      <c r="AA748" s="57">
        <f t="shared" ca="1" si="382"/>
        <v>2.1776399999999998E-2</v>
      </c>
      <c r="AB748" s="33">
        <f t="shared" ca="1" si="368"/>
        <v>3.1591000000000015E-3</v>
      </c>
      <c r="AD748" s="28">
        <f t="shared" ca="1" si="383"/>
        <v>1.6511924751047482E-2</v>
      </c>
      <c r="AE748" s="28">
        <f t="shared" ca="1" si="384"/>
        <v>2.1856399215037466E-2</v>
      </c>
      <c r="AF748" s="28">
        <f t="shared" ca="1" si="385"/>
        <v>2.221051033137051E-2</v>
      </c>
      <c r="AG748" s="28">
        <f t="shared" ca="1" si="386"/>
        <v>1.67184643867377E-2</v>
      </c>
      <c r="AH748" s="28">
        <f t="shared" ca="1" si="387"/>
        <v>2.2253542915845647E-2</v>
      </c>
      <c r="AI748" s="28">
        <f t="shared" ca="1" si="388"/>
        <v>2.4728709499845812E-2</v>
      </c>
      <c r="AJ748" s="28">
        <f t="shared" ca="1" si="389"/>
        <v>2.2541031305837268E-2</v>
      </c>
      <c r="AK748" s="28">
        <f t="shared" ca="1" si="390"/>
        <v>1.9304464017769543E-2</v>
      </c>
      <c r="AL748" s="28">
        <f t="shared" ca="1" si="391"/>
        <v>2.5633633106285279E-2</v>
      </c>
      <c r="AM748" s="28">
        <f t="shared" ca="1" si="392"/>
        <v>2.3624725528725032E-2</v>
      </c>
      <c r="AN748" s="28">
        <f t="shared" ca="1" si="369"/>
        <v>5.4450173344626832E-3</v>
      </c>
      <c r="AO748" s="28">
        <f t="shared" ca="1" si="393"/>
        <v>2.1542681151453455E-2</v>
      </c>
      <c r="AP748" s="33">
        <f t="shared" ca="1" si="370"/>
        <v>3.0864981660517002E-3</v>
      </c>
      <c r="AQ748" s="54"/>
      <c r="AR748" s="53"/>
      <c r="AS748" s="53"/>
      <c r="AT748" s="53"/>
      <c r="AU748" s="53"/>
    </row>
    <row r="749" spans="1:51" ht="15" customHeight="1" x14ac:dyDescent="0.25">
      <c r="A749" s="31">
        <f t="shared" ca="1" si="364"/>
        <v>32417</v>
      </c>
      <c r="B749" s="32">
        <f t="shared" ca="1" si="365"/>
        <v>1988</v>
      </c>
      <c r="C749" s="32">
        <f t="shared" ca="1" si="366"/>
        <v>10</v>
      </c>
      <c r="D749" s="48">
        <f>RAWDATA!A751</f>
        <v>198810</v>
      </c>
      <c r="E749" s="48">
        <f t="shared" ca="1" si="394"/>
        <v>-3.6566000000000001</v>
      </c>
      <c r="F749" s="48">
        <f t="shared" ca="1" si="395"/>
        <v>-1.3891</v>
      </c>
      <c r="G749" s="48">
        <f t="shared" ca="1" si="395"/>
        <v>-6.5000000000000072E-2</v>
      </c>
      <c r="H749" s="48">
        <f t="shared" ca="1" si="395"/>
        <v>-1.0841000000000001</v>
      </c>
      <c r="I749" s="48">
        <f t="shared" ca="1" si="395"/>
        <v>-0.61029999999999995</v>
      </c>
      <c r="J749" s="48">
        <f t="shared" ca="1" si="395"/>
        <v>-0.33640000000000003</v>
      </c>
      <c r="K749" s="48">
        <f t="shared" ca="1" si="395"/>
        <v>-0.11820000000000001</v>
      </c>
      <c r="L749" s="48">
        <f t="shared" ca="1" si="395"/>
        <v>-0.55500000000000005</v>
      </c>
      <c r="M749" s="48">
        <f t="shared" ca="1" si="395"/>
        <v>-0.2592000000000001</v>
      </c>
      <c r="N749" s="48">
        <f t="shared" ca="1" si="395"/>
        <v>-1.4834000000000001</v>
      </c>
      <c r="P749" s="26">
        <f t="shared" ca="1" si="372"/>
        <v>1.009937329636414</v>
      </c>
      <c r="Q749" s="26">
        <f t="shared" ca="1" si="373"/>
        <v>4.9509227989758839</v>
      </c>
      <c r="R749" s="26">
        <f t="shared" ca="1" si="374"/>
        <v>7.602703449520086</v>
      </c>
      <c r="S749" s="26">
        <f t="shared" ca="1" si="375"/>
        <v>9.185057390656528</v>
      </c>
      <c r="T749" s="26">
        <f t="shared" ca="1" si="376"/>
        <v>11.737051568288877</v>
      </c>
      <c r="U749" s="26">
        <f t="shared" ca="1" si="377"/>
        <v>14.952464499412002</v>
      </c>
      <c r="V749" s="26">
        <f t="shared" ca="1" si="378"/>
        <v>17.997111662531942</v>
      </c>
      <c r="W749" s="26">
        <f t="shared" ca="1" si="379"/>
        <v>19.025455080352348</v>
      </c>
      <c r="X749" s="26">
        <f t="shared" ca="1" si="380"/>
        <v>30.702668261368473</v>
      </c>
      <c r="Y749" s="26">
        <f t="shared" ca="1" si="381"/>
        <v>74.148155038950577</v>
      </c>
      <c r="Z749" s="28">
        <f t="shared" ca="1" si="367"/>
        <v>1.6515500000000016E-2</v>
      </c>
      <c r="AA749" s="57">
        <f t="shared" ca="1" si="382"/>
        <v>-9.5572999999999995E-3</v>
      </c>
      <c r="AB749" s="33">
        <f t="shared" ca="1" si="368"/>
        <v>8.4429999999991769E-4</v>
      </c>
      <c r="AD749" s="28">
        <f t="shared" ca="1" si="383"/>
        <v>-3.725129373343667E-2</v>
      </c>
      <c r="AE749" s="28">
        <f t="shared" ca="1" si="384"/>
        <v>-1.3988382822102024E-2</v>
      </c>
      <c r="AF749" s="28">
        <f t="shared" ca="1" si="385"/>
        <v>-6.5021134158635592E-4</v>
      </c>
      <c r="AG749" s="28">
        <f t="shared" ca="1" si="386"/>
        <v>-1.0900191828304919E-2</v>
      </c>
      <c r="AH749" s="28">
        <f t="shared" ca="1" si="387"/>
        <v>-6.1216994250476902E-3</v>
      </c>
      <c r="AI749" s="28">
        <f t="shared" ca="1" si="388"/>
        <v>-3.3696709696663884E-3</v>
      </c>
      <c r="AJ749" s="28">
        <f t="shared" ca="1" si="389"/>
        <v>-1.1826991129553232E-3</v>
      </c>
      <c r="AK749" s="28">
        <f t="shared" ca="1" si="390"/>
        <v>-5.565458472881612E-3</v>
      </c>
      <c r="AL749" s="28">
        <f t="shared" ca="1" si="391"/>
        <v>-2.5953650480608245E-3</v>
      </c>
      <c r="AM749" s="28">
        <f t="shared" ca="1" si="392"/>
        <v>-1.4945124090500988E-2</v>
      </c>
      <c r="AN749" s="28">
        <f t="shared" ca="1" si="369"/>
        <v>1.6849593708488445E-2</v>
      </c>
      <c r="AO749" s="28">
        <f t="shared" ca="1" si="393"/>
        <v>-9.6032640878061619E-3</v>
      </c>
      <c r="AP749" s="33">
        <f t="shared" ca="1" si="370"/>
        <v>8.3301951852525653E-4</v>
      </c>
      <c r="AQ749" s="54"/>
      <c r="AR749" s="53"/>
      <c r="AS749" s="53"/>
      <c r="AT749" s="53"/>
      <c r="AU749" s="53"/>
    </row>
    <row r="750" spans="1:51" ht="15" customHeight="1" x14ac:dyDescent="0.25">
      <c r="A750" s="31">
        <f t="shared" ca="1" si="364"/>
        <v>32448</v>
      </c>
      <c r="B750" s="32">
        <f t="shared" ca="1" si="365"/>
        <v>1988</v>
      </c>
      <c r="C750" s="32">
        <f t="shared" ca="1" si="366"/>
        <v>11</v>
      </c>
      <c r="D750" s="48">
        <f>RAWDATA!A752</f>
        <v>198811</v>
      </c>
      <c r="E750" s="48">
        <f t="shared" ca="1" si="394"/>
        <v>-5.7496</v>
      </c>
      <c r="F750" s="48">
        <f t="shared" ca="1" si="395"/>
        <v>-3.4303000000000003</v>
      </c>
      <c r="G750" s="48">
        <f t="shared" ca="1" si="395"/>
        <v>-3.1610999999999998</v>
      </c>
      <c r="H750" s="48">
        <f t="shared" ca="1" si="395"/>
        <v>-3.3895</v>
      </c>
      <c r="I750" s="48">
        <f t="shared" ca="1" si="395"/>
        <v>-2.8102</v>
      </c>
      <c r="J750" s="48">
        <f t="shared" ca="1" si="395"/>
        <v>-3.8872999999999998</v>
      </c>
      <c r="K750" s="48">
        <f t="shared" ca="1" si="395"/>
        <v>-3.0731000000000002</v>
      </c>
      <c r="L750" s="48">
        <f t="shared" ca="1" si="395"/>
        <v>-3.4236000000000004</v>
      </c>
      <c r="M750" s="48">
        <f t="shared" ca="1" si="395"/>
        <v>-3.7737999999999996</v>
      </c>
      <c r="N750" s="48">
        <f t="shared" ca="1" si="395"/>
        <v>-4.1489000000000003</v>
      </c>
      <c r="P750" s="26">
        <f t="shared" ca="1" si="372"/>
        <v>0.95186997293163877</v>
      </c>
      <c r="Q750" s="26">
        <f t="shared" ca="1" si="373"/>
        <v>4.7810912942026143</v>
      </c>
      <c r="R750" s="26">
        <f t="shared" ca="1" si="374"/>
        <v>7.3623743907773065</v>
      </c>
      <c r="S750" s="26">
        <f t="shared" ca="1" si="375"/>
        <v>8.8737298704002256</v>
      </c>
      <c r="T750" s="26">
        <f t="shared" ca="1" si="376"/>
        <v>11.407216945116822</v>
      </c>
      <c r="U750" s="26">
        <f t="shared" ca="1" si="377"/>
        <v>14.371217346926359</v>
      </c>
      <c r="V750" s="26">
        <f t="shared" ca="1" si="378"/>
        <v>17.444042424030673</v>
      </c>
      <c r="W750" s="26">
        <f t="shared" ca="1" si="379"/>
        <v>18.374099600221403</v>
      </c>
      <c r="X750" s="26">
        <f t="shared" ca="1" si="380"/>
        <v>29.544010966520947</v>
      </c>
      <c r="Y750" s="26">
        <f t="shared" ca="1" si="381"/>
        <v>71.071822234539553</v>
      </c>
      <c r="Z750" s="28">
        <f t="shared" ca="1" si="367"/>
        <v>6.2859999999999583E-3</v>
      </c>
      <c r="AA750" s="57">
        <f t="shared" ca="1" si="382"/>
        <v>-3.6847400000000002E-2</v>
      </c>
      <c r="AB750" s="33">
        <f t="shared" ca="1" si="368"/>
        <v>-2.7661000000000213E-3</v>
      </c>
      <c r="AD750" s="28">
        <f t="shared" ca="1" si="383"/>
        <v>-5.9215115637146855E-2</v>
      </c>
      <c r="AE750" s="28">
        <f t="shared" ca="1" si="384"/>
        <v>-3.4905158568920895E-2</v>
      </c>
      <c r="AF750" s="28">
        <f t="shared" ca="1" si="385"/>
        <v>-3.2121412925332674E-2</v>
      </c>
      <c r="AG750" s="28">
        <f t="shared" ca="1" si="386"/>
        <v>-3.4482755024389404E-2</v>
      </c>
      <c r="AH750" s="28">
        <f t="shared" ca="1" si="387"/>
        <v>-2.8504418299708636E-2</v>
      </c>
      <c r="AI750" s="28">
        <f t="shared" ca="1" si="388"/>
        <v>-3.9648724737172528E-2</v>
      </c>
      <c r="AJ750" s="28">
        <f t="shared" ca="1" si="389"/>
        <v>-3.1213099837571572E-2</v>
      </c>
      <c r="AK750" s="28">
        <f t="shared" ca="1" si="390"/>
        <v>-3.4835781035513089E-2</v>
      </c>
      <c r="AL750" s="28">
        <f t="shared" ca="1" si="391"/>
        <v>-3.8468516124412037E-2</v>
      </c>
      <c r="AM750" s="28">
        <f t="shared" ca="1" si="392"/>
        <v>-4.2374240297292295E-2</v>
      </c>
      <c r="AN750" s="28">
        <f t="shared" ca="1" si="369"/>
        <v>6.638758892181712E-3</v>
      </c>
      <c r="AO750" s="28">
        <f t="shared" ca="1" si="393"/>
        <v>-3.7543416601934769E-2</v>
      </c>
      <c r="AP750" s="33">
        <f t="shared" ca="1" si="370"/>
        <v>-2.877961608917394E-3</v>
      </c>
      <c r="AQ750" s="54"/>
      <c r="AR750" s="53"/>
      <c r="AS750" s="53"/>
      <c r="AT750" s="53"/>
      <c r="AU750" s="53"/>
      <c r="AY750" s="29"/>
    </row>
    <row r="751" spans="1:51" ht="15" customHeight="1" x14ac:dyDescent="0.25">
      <c r="A751" s="31">
        <f t="shared" ca="1" si="364"/>
        <v>32478</v>
      </c>
      <c r="B751" s="32">
        <f t="shared" ca="1" si="365"/>
        <v>1988</v>
      </c>
      <c r="C751" s="32">
        <f t="shared" ca="1" si="366"/>
        <v>12</v>
      </c>
      <c r="D751" s="48">
        <f>RAWDATA!A753</f>
        <v>198812</v>
      </c>
      <c r="E751" s="48">
        <f t="shared" ca="1" si="394"/>
        <v>0.93940000000000001</v>
      </c>
      <c r="F751" s="48">
        <f t="shared" ca="1" si="395"/>
        <v>2.0611999999999999</v>
      </c>
      <c r="G751" s="48">
        <f t="shared" ca="1" si="395"/>
        <v>2.3391999999999999</v>
      </c>
      <c r="H751" s="48">
        <f t="shared" ca="1" si="395"/>
        <v>2.7077999999999998</v>
      </c>
      <c r="I751" s="48">
        <f t="shared" ca="1" si="395"/>
        <v>2.6067</v>
      </c>
      <c r="J751" s="48">
        <f t="shared" ca="1" si="395"/>
        <v>2.0400999999999998</v>
      </c>
      <c r="K751" s="48">
        <f t="shared" ca="1" si="395"/>
        <v>3.3235000000000001</v>
      </c>
      <c r="L751" s="48">
        <f t="shared" ca="1" si="395"/>
        <v>2.9779999999999998</v>
      </c>
      <c r="M751" s="48">
        <f t="shared" ca="1" si="395"/>
        <v>2.8283000000000005</v>
      </c>
      <c r="N751" s="48">
        <f t="shared" ca="1" si="395"/>
        <v>2.8304999999999998</v>
      </c>
      <c r="P751" s="26">
        <f t="shared" ca="1" si="372"/>
        <v>0.96081183945735849</v>
      </c>
      <c r="Q751" s="26">
        <f t="shared" ca="1" si="373"/>
        <v>4.8796391479587191</v>
      </c>
      <c r="R751" s="26">
        <f t="shared" ca="1" si="374"/>
        <v>7.5345950525263694</v>
      </c>
      <c r="S751" s="26">
        <f t="shared" ca="1" si="375"/>
        <v>9.1140127278309215</v>
      </c>
      <c r="T751" s="26">
        <f t="shared" ca="1" si="376"/>
        <v>11.704568869225183</v>
      </c>
      <c r="U751" s="26">
        <f t="shared" ca="1" si="377"/>
        <v>14.664404552021002</v>
      </c>
      <c r="V751" s="26">
        <f t="shared" ca="1" si="378"/>
        <v>18.023795173993332</v>
      </c>
      <c r="W751" s="26">
        <f t="shared" ca="1" si="379"/>
        <v>18.921280286315994</v>
      </c>
      <c r="X751" s="26">
        <f t="shared" ca="1" si="380"/>
        <v>30.379604228687061</v>
      </c>
      <c r="Y751" s="26">
        <f t="shared" ca="1" si="381"/>
        <v>73.083510162888203</v>
      </c>
      <c r="Z751" s="28">
        <f t="shared" ca="1" si="367"/>
        <v>1.3291000000000053E-2</v>
      </c>
      <c r="AA751" s="57">
        <f t="shared" ca="1" si="382"/>
        <v>2.4654699999999998E-2</v>
      </c>
      <c r="AB751" s="33">
        <f t="shared" ca="1" si="368"/>
        <v>3.6393000000000432E-3</v>
      </c>
      <c r="AD751" s="28">
        <f t="shared" ca="1" si="383"/>
        <v>9.3501507811355709E-3</v>
      </c>
      <c r="AE751" s="28">
        <f t="shared" ca="1" si="384"/>
        <v>2.0402447368147402E-2</v>
      </c>
      <c r="AF751" s="28">
        <f t="shared" ca="1" si="385"/>
        <v>2.3122600277980427E-2</v>
      </c>
      <c r="AG751" s="28">
        <f t="shared" ca="1" si="386"/>
        <v>2.6717877429502566E-2</v>
      </c>
      <c r="AH751" s="28">
        <f t="shared" ca="1" si="387"/>
        <v>2.5733046760735161E-2</v>
      </c>
      <c r="AI751" s="28">
        <f t="shared" ca="1" si="388"/>
        <v>2.0195687292879027E-2</v>
      </c>
      <c r="AJ751" s="28">
        <f t="shared" ca="1" si="389"/>
        <v>3.2694657004545338E-2</v>
      </c>
      <c r="AK751" s="28">
        <f t="shared" ca="1" si="390"/>
        <v>2.9345187194464949E-2</v>
      </c>
      <c r="AL751" s="28">
        <f t="shared" ca="1" si="391"/>
        <v>2.7890420975924646E-2</v>
      </c>
      <c r="AM751" s="28">
        <f t="shared" ca="1" si="392"/>
        <v>2.7911815635429424E-2</v>
      </c>
      <c r="AN751" s="28">
        <f t="shared" ca="1" si="369"/>
        <v>1.3024819231035548E-2</v>
      </c>
      <c r="AO751" s="28">
        <f t="shared" ca="1" si="393"/>
        <v>2.4355677785434099E-2</v>
      </c>
      <c r="AP751" s="33">
        <f t="shared" ca="1" si="370"/>
        <v>3.5454405202429359E-3</v>
      </c>
      <c r="AQ751" s="54"/>
      <c r="AR751" s="53"/>
      <c r="AS751" s="53"/>
      <c r="AT751" s="53"/>
      <c r="AU751" s="53"/>
    </row>
    <row r="752" spans="1:51" ht="15" customHeight="1" x14ac:dyDescent="0.25">
      <c r="A752" s="31">
        <f t="shared" ref="A752:A815" ca="1" si="396">IF(E752="","",DATE(LEFT(D752,4),RIGHT(D752,2),1))</f>
        <v>32509</v>
      </c>
      <c r="B752" s="32">
        <f t="shared" ref="B752:B815" ca="1" si="397">IF(E752="","",YEAR(A752))</f>
        <v>1989</v>
      </c>
      <c r="C752" s="32">
        <f t="shared" ref="C752:C815" ca="1" si="398">IF(E752="","",MONTH(A752))</f>
        <v>1</v>
      </c>
      <c r="D752" s="48">
        <f>RAWDATA!A754</f>
        <v>198901</v>
      </c>
      <c r="E752" s="48">
        <f t="shared" ca="1" si="394"/>
        <v>6.4877000000000002</v>
      </c>
      <c r="F752" s="48">
        <f t="shared" ca="1" si="395"/>
        <v>5.8485000000000005</v>
      </c>
      <c r="G752" s="48">
        <f t="shared" ca="1" si="395"/>
        <v>6.0201000000000011</v>
      </c>
      <c r="H752" s="48">
        <f t="shared" ca="1" si="395"/>
        <v>5.8173000000000004</v>
      </c>
      <c r="I752" s="48">
        <f t="shared" ca="1" si="395"/>
        <v>4.8305000000000007</v>
      </c>
      <c r="J752" s="48">
        <f t="shared" ca="1" si="395"/>
        <v>5.4774000000000003</v>
      </c>
      <c r="K752" s="48">
        <f t="shared" ca="1" si="395"/>
        <v>5.3440000000000003</v>
      </c>
      <c r="L752" s="48">
        <f t="shared" ca="1" si="395"/>
        <v>5.1688000000000001</v>
      </c>
      <c r="M752" s="48">
        <f t="shared" ca="1" si="395"/>
        <v>6.1485000000000003</v>
      </c>
      <c r="N752" s="48">
        <f t="shared" ca="1" si="395"/>
        <v>8.577</v>
      </c>
      <c r="P752" s="26">
        <f t="shared" ca="1" si="372"/>
        <v>1.0231464291658336</v>
      </c>
      <c r="Q752" s="26">
        <f t="shared" ca="1" si="373"/>
        <v>5.1650248435270845</v>
      </c>
      <c r="R752" s="26">
        <f t="shared" ca="1" si="374"/>
        <v>7.9881852092835093</v>
      </c>
      <c r="S752" s="26">
        <f t="shared" ca="1" si="375"/>
        <v>9.6442021902470305</v>
      </c>
      <c r="T752" s="26">
        <f t="shared" ca="1" si="376"/>
        <v>12.269958068453105</v>
      </c>
      <c r="U752" s="26">
        <f t="shared" ca="1" si="377"/>
        <v>15.467632646953403</v>
      </c>
      <c r="V752" s="26">
        <f t="shared" ca="1" si="378"/>
        <v>18.986986788091535</v>
      </c>
      <c r="W752" s="26">
        <f t="shared" ca="1" si="379"/>
        <v>19.899283421755094</v>
      </c>
      <c r="X752" s="26">
        <f t="shared" ca="1" si="380"/>
        <v>32.247494194687889</v>
      </c>
      <c r="Y752" s="26">
        <f t="shared" ca="1" si="381"/>
        <v>79.351882829559116</v>
      </c>
      <c r="Z752" s="28">
        <f t="shared" ca="1" si="367"/>
        <v>1.1946500000000082E-2</v>
      </c>
      <c r="AA752" s="57">
        <f t="shared" ca="1" si="382"/>
        <v>5.9719800000000003E-2</v>
      </c>
      <c r="AB752" s="33">
        <f t="shared" ca="1" si="368"/>
        <v>1.3907700000000064E-2</v>
      </c>
      <c r="AD752" s="28">
        <f t="shared" ca="1" si="383"/>
        <v>6.2859299533816831E-2</v>
      </c>
      <c r="AE752" s="28">
        <f t="shared" ca="1" si="384"/>
        <v>5.6838640495679743E-2</v>
      </c>
      <c r="AF752" s="28">
        <f t="shared" ca="1" si="385"/>
        <v>5.8458512789384492E-2</v>
      </c>
      <c r="AG752" s="28">
        <f t="shared" ca="1" si="386"/>
        <v>5.6543836136865498E-2</v>
      </c>
      <c r="AH752" s="28">
        <f t="shared" ca="1" si="387"/>
        <v>4.7174574092030491E-2</v>
      </c>
      <c r="AI752" s="28">
        <f t="shared" ca="1" si="388"/>
        <v>5.3326525970596145E-2</v>
      </c>
      <c r="AJ752" s="28">
        <f t="shared" ca="1" si="389"/>
        <v>5.2060999626458493E-2</v>
      </c>
      <c r="AK752" s="28">
        <f t="shared" ca="1" si="390"/>
        <v>5.0396492380813313E-2</v>
      </c>
      <c r="AL752" s="28">
        <f t="shared" ca="1" si="391"/>
        <v>5.9668871114557751E-2</v>
      </c>
      <c r="AM752" s="28">
        <f t="shared" ca="1" si="392"/>
        <v>8.2289412709835599E-2</v>
      </c>
      <c r="AN752" s="28">
        <f t="shared" ca="1" si="369"/>
        <v>1.1130171897448388E-2</v>
      </c>
      <c r="AO752" s="28">
        <f t="shared" ca="1" si="393"/>
        <v>5.8004533557458139E-2</v>
      </c>
      <c r="AP752" s="33">
        <f t="shared" ca="1" si="370"/>
        <v>1.2974608354738536E-2</v>
      </c>
      <c r="AQ752" s="54"/>
      <c r="AR752" s="53"/>
      <c r="AS752" s="53"/>
      <c r="AT752" s="53"/>
      <c r="AU752" s="53"/>
    </row>
    <row r="753" spans="1:51" ht="15" customHeight="1" x14ac:dyDescent="0.25">
      <c r="A753" s="31">
        <f t="shared" ca="1" si="396"/>
        <v>32540</v>
      </c>
      <c r="B753" s="32">
        <f t="shared" ca="1" si="397"/>
        <v>1989</v>
      </c>
      <c r="C753" s="32">
        <f t="shared" ca="1" si="398"/>
        <v>2</v>
      </c>
      <c r="D753" s="48">
        <f>RAWDATA!A755</f>
        <v>198902</v>
      </c>
      <c r="E753" s="48">
        <f t="shared" ca="1" si="394"/>
        <v>-0.69730000000000003</v>
      </c>
      <c r="F753" s="48">
        <f t="shared" ca="1" si="395"/>
        <v>0.30580000000000002</v>
      </c>
      <c r="G753" s="48">
        <f t="shared" ca="1" si="395"/>
        <v>0.89950000000000019</v>
      </c>
      <c r="H753" s="48">
        <f t="shared" ca="1" si="395"/>
        <v>0.91260000000000008</v>
      </c>
      <c r="I753" s="48">
        <f t="shared" ca="1" si="395"/>
        <v>0.52459999999999996</v>
      </c>
      <c r="J753" s="48">
        <f t="shared" ref="F753:N781" ca="1" si="399">IF(OR($D753&lt;$B$3,$D753&gt;$B$4),"",IF(ISERROR(VLOOKUP($D753,INDIRECT($B$1),J$7,0)),"",VLOOKUP($D753,INDIRECT($B$1),J$7,0)))</f>
        <v>0.61780000000000002</v>
      </c>
      <c r="K753" s="48">
        <f t="shared" ca="1" si="399"/>
        <v>0.76230000000000009</v>
      </c>
      <c r="L753" s="48">
        <f t="shared" ca="1" si="399"/>
        <v>0.9357000000000002</v>
      </c>
      <c r="M753" s="48">
        <f t="shared" ca="1" si="399"/>
        <v>0.48460000000000003</v>
      </c>
      <c r="N753" s="48">
        <f t="shared" ca="1" si="399"/>
        <v>0.82879999999999998</v>
      </c>
      <c r="P753" s="26">
        <f t="shared" ca="1" si="372"/>
        <v>1.0160120291152603</v>
      </c>
      <c r="Q753" s="26">
        <f t="shared" ca="1" si="373"/>
        <v>5.1808194894985906</v>
      </c>
      <c r="R753" s="26">
        <f t="shared" ca="1" si="374"/>
        <v>8.0600389352410158</v>
      </c>
      <c r="S753" s="26">
        <f t="shared" ca="1" si="375"/>
        <v>9.7322151794352241</v>
      </c>
      <c r="T753" s="26">
        <f t="shared" ca="1" si="376"/>
        <v>12.334326268480211</v>
      </c>
      <c r="U753" s="26">
        <f t="shared" ca="1" si="377"/>
        <v>15.563191681446281</v>
      </c>
      <c r="V753" s="26">
        <f t="shared" ca="1" si="378"/>
        <v>19.131724588377157</v>
      </c>
      <c r="W753" s="26">
        <f t="shared" ca="1" si="379"/>
        <v>20.085481016732459</v>
      </c>
      <c r="X753" s="26">
        <f t="shared" ca="1" si="380"/>
        <v>32.403765551555345</v>
      </c>
      <c r="Y753" s="26">
        <f t="shared" ca="1" si="381"/>
        <v>80.009551234450512</v>
      </c>
      <c r="Z753" s="28">
        <f t="shared" ca="1" si="367"/>
        <v>8.5244999999999904E-3</v>
      </c>
      <c r="AA753" s="57">
        <f t="shared" ca="1" si="382"/>
        <v>5.5744000000000019E-3</v>
      </c>
      <c r="AB753" s="33">
        <f t="shared" ca="1" si="368"/>
        <v>9.9259999999998759E-4</v>
      </c>
      <c r="AD753" s="28">
        <f t="shared" ca="1" si="383"/>
        <v>-6.9974249742885686E-3</v>
      </c>
      <c r="AE753" s="28">
        <f t="shared" ca="1" si="384"/>
        <v>3.0533338283483874E-3</v>
      </c>
      <c r="AF753" s="28">
        <f t="shared" ca="1" si="385"/>
        <v>8.9547859578064347E-3</v>
      </c>
      <c r="AG753" s="28">
        <f t="shared" ca="1" si="386"/>
        <v>9.0846096900641868E-3</v>
      </c>
      <c r="AH753" s="28">
        <f t="shared" ca="1" si="387"/>
        <v>5.2322876776555458E-3</v>
      </c>
      <c r="AI753" s="28">
        <f t="shared" ca="1" si="388"/>
        <v>6.1589943955816778E-3</v>
      </c>
      <c r="AJ753" s="28">
        <f t="shared" ca="1" si="389"/>
        <v>7.594091754256709E-3</v>
      </c>
      <c r="AK753" s="28">
        <f t="shared" ca="1" si="390"/>
        <v>9.3134944525403301E-3</v>
      </c>
      <c r="AL753" s="28">
        <f t="shared" ca="1" si="391"/>
        <v>4.834295938690272E-3</v>
      </c>
      <c r="AM753" s="28">
        <f t="shared" ca="1" si="392"/>
        <v>8.2538431263375744E-3</v>
      </c>
      <c r="AN753" s="28">
        <f t="shared" ca="1" si="369"/>
        <v>8.5161151054840133E-3</v>
      </c>
      <c r="AO753" s="28">
        <f t="shared" ca="1" si="393"/>
        <v>5.5589205315092448E-3</v>
      </c>
      <c r="AP753" s="33">
        <f t="shared" ca="1" si="370"/>
        <v>9.8514900100467838E-4</v>
      </c>
      <c r="AQ753" s="54"/>
      <c r="AR753" s="53"/>
      <c r="AS753" s="53"/>
      <c r="AT753" s="53"/>
      <c r="AU753" s="53"/>
    </row>
    <row r="754" spans="1:51" ht="15" customHeight="1" x14ac:dyDescent="0.25">
      <c r="A754" s="31">
        <f t="shared" ca="1" si="396"/>
        <v>32568</v>
      </c>
      <c r="B754" s="32">
        <f t="shared" ca="1" si="397"/>
        <v>1989</v>
      </c>
      <c r="C754" s="32">
        <f t="shared" ca="1" si="398"/>
        <v>3</v>
      </c>
      <c r="D754" s="48">
        <f>RAWDATA!A756</f>
        <v>198903</v>
      </c>
      <c r="E754" s="48">
        <f t="shared" ca="1" si="394"/>
        <v>0.95140000000000002</v>
      </c>
      <c r="F754" s="48">
        <f t="shared" ca="1" si="399"/>
        <v>1.2540000000000002</v>
      </c>
      <c r="G754" s="48">
        <f t="shared" ca="1" si="399"/>
        <v>1.6863000000000001</v>
      </c>
      <c r="H754" s="48">
        <f t="shared" ca="1" si="399"/>
        <v>2.1588000000000003</v>
      </c>
      <c r="I754" s="48">
        <f t="shared" ca="1" si="399"/>
        <v>2.0489000000000002</v>
      </c>
      <c r="J754" s="48">
        <f t="shared" ca="1" si="399"/>
        <v>2.4672000000000001</v>
      </c>
      <c r="K754" s="48">
        <f t="shared" ca="1" si="399"/>
        <v>1.7717000000000001</v>
      </c>
      <c r="L754" s="48">
        <f t="shared" ca="1" si="399"/>
        <v>2.4020999999999999</v>
      </c>
      <c r="M754" s="48">
        <f t="shared" ca="1" si="399"/>
        <v>2.1410000000000005</v>
      </c>
      <c r="N754" s="48">
        <f t="shared" ca="1" si="399"/>
        <v>2.5331000000000001</v>
      </c>
      <c r="P754" s="26">
        <f t="shared" ca="1" si="372"/>
        <v>1.025678367560263</v>
      </c>
      <c r="Q754" s="26">
        <f t="shared" ca="1" si="373"/>
        <v>5.2457869658969027</v>
      </c>
      <c r="R754" s="26">
        <f t="shared" ca="1" si="374"/>
        <v>8.1959553718059848</v>
      </c>
      <c r="S754" s="26">
        <f t="shared" ca="1" si="375"/>
        <v>9.9423142407288712</v>
      </c>
      <c r="T754" s="26">
        <f t="shared" ca="1" si="376"/>
        <v>12.587044279395101</v>
      </c>
      <c r="U754" s="26">
        <f t="shared" ca="1" si="377"/>
        <v>15.947166746610923</v>
      </c>
      <c r="V754" s="26">
        <f t="shared" ca="1" si="378"/>
        <v>19.470681352909434</v>
      </c>
      <c r="W754" s="26">
        <f t="shared" ca="1" si="379"/>
        <v>20.56795435623539</v>
      </c>
      <c r="X754" s="26">
        <f t="shared" ca="1" si="380"/>
        <v>33.097530172014146</v>
      </c>
      <c r="Y754" s="26">
        <f t="shared" ca="1" si="381"/>
        <v>82.036273176770379</v>
      </c>
      <c r="Z754" s="28">
        <f t="shared" ca="1" si="367"/>
        <v>1.2343499999999952E-2</v>
      </c>
      <c r="AA754" s="57">
        <f t="shared" ca="1" si="382"/>
        <v>1.9414500000000005E-2</v>
      </c>
      <c r="AB754" s="33">
        <f t="shared" ca="1" si="368"/>
        <v>3.9559999999999561E-3</v>
      </c>
      <c r="AD754" s="28">
        <f t="shared" ca="1" si="383"/>
        <v>9.4690269262015514E-3</v>
      </c>
      <c r="AE754" s="28">
        <f t="shared" ca="1" si="384"/>
        <v>1.2462025391048362E-2</v>
      </c>
      <c r="AF754" s="28">
        <f t="shared" ca="1" si="385"/>
        <v>1.6722398061055153E-2</v>
      </c>
      <c r="AG754" s="28">
        <f t="shared" ca="1" si="386"/>
        <v>2.1358279386859778E-2</v>
      </c>
      <c r="AH754" s="28">
        <f t="shared" ca="1" si="387"/>
        <v>2.028192417978094E-2</v>
      </c>
      <c r="AI754" s="28">
        <f t="shared" ca="1" si="388"/>
        <v>2.4372561379446239E-2</v>
      </c>
      <c r="AJ754" s="28">
        <f t="shared" ca="1" si="389"/>
        <v>1.7561883409533557E-2</v>
      </c>
      <c r="AK754" s="28">
        <f t="shared" ca="1" si="390"/>
        <v>2.3737034219533798E-2</v>
      </c>
      <c r="AL754" s="28">
        <f t="shared" ca="1" si="391"/>
        <v>2.1184025667129833E-2</v>
      </c>
      <c r="AM754" s="28">
        <f t="shared" ca="1" si="392"/>
        <v>2.501548728999366E-2</v>
      </c>
      <c r="AN754" s="28">
        <f t="shared" ca="1" si="369"/>
        <v>1.2134230319936788E-2</v>
      </c>
      <c r="AO754" s="28">
        <f t="shared" ca="1" si="393"/>
        <v>1.9228442876008237E-2</v>
      </c>
      <c r="AP754" s="33">
        <f t="shared" ca="1" si="370"/>
        <v>3.8713136025535083E-3</v>
      </c>
      <c r="AQ754" s="54"/>
      <c r="AR754" s="53"/>
      <c r="AS754" s="53"/>
      <c r="AT754" s="53"/>
      <c r="AU754" s="53"/>
    </row>
    <row r="755" spans="1:51" ht="15" customHeight="1" x14ac:dyDescent="0.25">
      <c r="A755" s="31">
        <f t="shared" ca="1" si="396"/>
        <v>32599</v>
      </c>
      <c r="B755" s="32">
        <f t="shared" ca="1" si="397"/>
        <v>1989</v>
      </c>
      <c r="C755" s="32">
        <f t="shared" ca="1" si="398"/>
        <v>4</v>
      </c>
      <c r="D755" s="48">
        <f>RAWDATA!A757</f>
        <v>198904</v>
      </c>
      <c r="E755" s="48">
        <f t="shared" ca="1" si="394"/>
        <v>2.5913000000000004</v>
      </c>
      <c r="F755" s="48">
        <f t="shared" ca="1" si="399"/>
        <v>3.7003000000000004</v>
      </c>
      <c r="G755" s="48">
        <f t="shared" ca="1" si="399"/>
        <v>3.6820000000000004</v>
      </c>
      <c r="H755" s="48">
        <f t="shared" ca="1" si="399"/>
        <v>3.3984999999999999</v>
      </c>
      <c r="I755" s="48">
        <f t="shared" ca="1" si="399"/>
        <v>3.6283000000000003</v>
      </c>
      <c r="J755" s="48">
        <f t="shared" ca="1" si="399"/>
        <v>3.5462000000000002</v>
      </c>
      <c r="K755" s="48">
        <f t="shared" ca="1" si="399"/>
        <v>3.4154999999999998</v>
      </c>
      <c r="L755" s="48">
        <f t="shared" ca="1" si="399"/>
        <v>3.3174000000000001</v>
      </c>
      <c r="M755" s="48">
        <f t="shared" ca="1" si="399"/>
        <v>3.1967000000000003</v>
      </c>
      <c r="N755" s="48">
        <f t="shared" ca="1" si="399"/>
        <v>4.0071000000000003</v>
      </c>
      <c r="P755" s="26">
        <f t="shared" ca="1" si="372"/>
        <v>1.0522567710988522</v>
      </c>
      <c r="Q755" s="26">
        <f t="shared" ca="1" si="373"/>
        <v>5.439896820995985</v>
      </c>
      <c r="R755" s="26">
        <f t="shared" ca="1" si="374"/>
        <v>8.4977304485958811</v>
      </c>
      <c r="S755" s="26">
        <f t="shared" ca="1" si="375"/>
        <v>10.280203790200041</v>
      </c>
      <c r="T755" s="26">
        <f t="shared" ca="1" si="376"/>
        <v>13.043740006984395</v>
      </c>
      <c r="U755" s="26">
        <f t="shared" ca="1" si="377"/>
        <v>16.512685173779243</v>
      </c>
      <c r="V755" s="26">
        <f t="shared" ca="1" si="378"/>
        <v>20.135702474518055</v>
      </c>
      <c r="W755" s="26">
        <f t="shared" ca="1" si="379"/>
        <v>21.250275674049142</v>
      </c>
      <c r="X755" s="26">
        <f t="shared" ca="1" si="380"/>
        <v>34.155558919022923</v>
      </c>
      <c r="Y755" s="26">
        <f t="shared" ca="1" si="381"/>
        <v>85.323548679236737</v>
      </c>
      <c r="Z755" s="28">
        <f t="shared" ca="1" si="367"/>
        <v>4.5610000000000372E-3</v>
      </c>
      <c r="AA755" s="57">
        <f t="shared" ca="1" si="382"/>
        <v>3.4483300000000001E-2</v>
      </c>
      <c r="AB755" s="33">
        <f t="shared" ca="1" si="368"/>
        <v>1.5357000000000218E-3</v>
      </c>
      <c r="AD755" s="28">
        <f t="shared" ca="1" si="383"/>
        <v>2.5582947831613904E-2</v>
      </c>
      <c r="AE755" s="28">
        <f t="shared" ca="1" si="384"/>
        <v>3.6334822203668446E-2</v>
      </c>
      <c r="AF755" s="28">
        <f t="shared" ca="1" si="385"/>
        <v>3.615833655327802E-2</v>
      </c>
      <c r="AG755" s="28">
        <f t="shared" ca="1" si="386"/>
        <v>3.3420269211187202E-2</v>
      </c>
      <c r="AH755" s="28">
        <f t="shared" ca="1" si="387"/>
        <v>3.5640272557412422E-2</v>
      </c>
      <c r="AI755" s="28">
        <f t="shared" ca="1" si="388"/>
        <v>3.4847703932435012E-2</v>
      </c>
      <c r="AJ755" s="28">
        <f t="shared" ca="1" si="389"/>
        <v>3.3584668140063278E-2</v>
      </c>
      <c r="AK755" s="28">
        <f t="shared" ca="1" si="390"/>
        <v>3.2635617385556467E-2</v>
      </c>
      <c r="AL755" s="28">
        <f t="shared" ca="1" si="391"/>
        <v>3.1466689803918035E-2</v>
      </c>
      <c r="AM755" s="28">
        <f t="shared" ca="1" si="392"/>
        <v>3.9288980053812615E-2</v>
      </c>
      <c r="AN755" s="28">
        <f t="shared" ca="1" si="369"/>
        <v>4.4189499112241536E-3</v>
      </c>
      <c r="AO755" s="28">
        <f t="shared" ca="1" si="393"/>
        <v>3.3902075008877736E-2</v>
      </c>
      <c r="AP755" s="33">
        <f t="shared" ca="1" si="370"/>
        <v>1.4757599199875931E-3</v>
      </c>
      <c r="AQ755" s="54"/>
      <c r="AR755" s="53"/>
      <c r="AS755" s="53"/>
      <c r="AT755" s="53"/>
      <c r="AU755" s="53"/>
    </row>
    <row r="756" spans="1:51" ht="15" customHeight="1" x14ac:dyDescent="0.25">
      <c r="A756" s="31">
        <f t="shared" ca="1" si="396"/>
        <v>32629</v>
      </c>
      <c r="B756" s="32">
        <f t="shared" ca="1" si="397"/>
        <v>1989</v>
      </c>
      <c r="C756" s="32">
        <f t="shared" ca="1" si="398"/>
        <v>5</v>
      </c>
      <c r="D756" s="48">
        <f>RAWDATA!A758</f>
        <v>198905</v>
      </c>
      <c r="E756" s="48">
        <f t="shared" ca="1" si="394"/>
        <v>2.5283000000000002</v>
      </c>
      <c r="F756" s="48">
        <f t="shared" ca="1" si="399"/>
        <v>3.3794999999999997</v>
      </c>
      <c r="G756" s="48">
        <f t="shared" ca="1" si="399"/>
        <v>3.5873000000000004</v>
      </c>
      <c r="H756" s="48">
        <f t="shared" ca="1" si="399"/>
        <v>3.4501999999999997</v>
      </c>
      <c r="I756" s="48">
        <f t="shared" ca="1" si="399"/>
        <v>3.0181</v>
      </c>
      <c r="J756" s="48">
        <f t="shared" ca="1" si="399"/>
        <v>3.2526000000000002</v>
      </c>
      <c r="K756" s="48">
        <f t="shared" ca="1" si="399"/>
        <v>3.0305000000000004</v>
      </c>
      <c r="L756" s="48">
        <f t="shared" ca="1" si="399"/>
        <v>3.2481</v>
      </c>
      <c r="M756" s="48">
        <f t="shared" ca="1" si="399"/>
        <v>3.1382000000000003</v>
      </c>
      <c r="N756" s="48">
        <f t="shared" ca="1" si="399"/>
        <v>3.2345000000000002</v>
      </c>
      <c r="P756" s="26">
        <f t="shared" ca="1" si="372"/>
        <v>1.0788609790425443</v>
      </c>
      <c r="Q756" s="26">
        <f t="shared" ca="1" si="373"/>
        <v>5.6237381340615444</v>
      </c>
      <c r="R756" s="26">
        <f t="shared" ca="1" si="374"/>
        <v>8.802569532978362</v>
      </c>
      <c r="S756" s="26">
        <f t="shared" ca="1" si="375"/>
        <v>10.634891381369522</v>
      </c>
      <c r="T756" s="26">
        <f t="shared" ca="1" si="376"/>
        <v>13.43741312413519</v>
      </c>
      <c r="U756" s="26">
        <f t="shared" ca="1" si="377"/>
        <v>17.049776771741588</v>
      </c>
      <c r="V756" s="26">
        <f t="shared" ca="1" si="378"/>
        <v>20.745914938008326</v>
      </c>
      <c r="W756" s="26">
        <f t="shared" ca="1" si="379"/>
        <v>21.94050587821793</v>
      </c>
      <c r="X756" s="26">
        <f t="shared" ca="1" si="380"/>
        <v>35.227428669019702</v>
      </c>
      <c r="Y756" s="26">
        <f t="shared" ca="1" si="381"/>
        <v>88.083338861266654</v>
      </c>
      <c r="Z756" s="28">
        <f t="shared" ca="1" si="367"/>
        <v>2.3245000000000626E-3</v>
      </c>
      <c r="AA756" s="57">
        <f t="shared" ca="1" si="382"/>
        <v>3.1867300000000001E-2</v>
      </c>
      <c r="AB756" s="33">
        <f t="shared" ca="1" si="368"/>
        <v>-3.7999999999566159E-6</v>
      </c>
      <c r="AD756" s="28">
        <f t="shared" ca="1" si="383"/>
        <v>2.4968672043429643E-2</v>
      </c>
      <c r="AE756" s="28">
        <f t="shared" ca="1" si="384"/>
        <v>3.3236497242665752E-2</v>
      </c>
      <c r="AF756" s="28">
        <f t="shared" ca="1" si="385"/>
        <v>3.5244549450319705E-2</v>
      </c>
      <c r="AG756" s="28">
        <f t="shared" ca="1" si="386"/>
        <v>3.3920151502703527E-2</v>
      </c>
      <c r="AH756" s="28">
        <f t="shared" ca="1" si="387"/>
        <v>2.9734514958500543E-2</v>
      </c>
      <c r="AI756" s="28">
        <f t="shared" ca="1" si="388"/>
        <v>3.2008227134062657E-2</v>
      </c>
      <c r="AJ756" s="28">
        <f t="shared" ca="1" si="389"/>
        <v>2.9854874912559642E-2</v>
      </c>
      <c r="AK756" s="28">
        <f t="shared" ca="1" si="390"/>
        <v>3.1964643746687026E-2</v>
      </c>
      <c r="AL756" s="28">
        <f t="shared" ca="1" si="391"/>
        <v>3.0899650475452692E-2</v>
      </c>
      <c r="AM756" s="28">
        <f t="shared" ca="1" si="392"/>
        <v>3.1832913518380544E-2</v>
      </c>
      <c r="AN756" s="28">
        <f t="shared" ca="1" si="369"/>
        <v>2.2636973538689154E-3</v>
      </c>
      <c r="AO756" s="28">
        <f t="shared" ca="1" si="393"/>
        <v>3.1370073520258453E-2</v>
      </c>
      <c r="AP756" s="33">
        <f t="shared" ca="1" si="370"/>
        <v>-3.7915233418381322E-6</v>
      </c>
      <c r="AQ756" s="54"/>
      <c r="AR756" s="53"/>
      <c r="AS756" s="53"/>
      <c r="AT756" s="53"/>
      <c r="AU756" s="53"/>
    </row>
    <row r="757" spans="1:51" ht="15" customHeight="1" x14ac:dyDescent="0.25">
      <c r="A757" s="31">
        <f t="shared" ca="1" si="396"/>
        <v>32660</v>
      </c>
      <c r="B757" s="32">
        <f t="shared" ca="1" si="397"/>
        <v>1989</v>
      </c>
      <c r="C757" s="32">
        <f t="shared" ca="1" si="398"/>
        <v>6</v>
      </c>
      <c r="D757" s="48">
        <f>RAWDATA!A759</f>
        <v>198906</v>
      </c>
      <c r="E757" s="48">
        <f t="shared" ca="1" si="394"/>
        <v>-2.7308000000000003</v>
      </c>
      <c r="F757" s="48">
        <f t="shared" ca="1" si="399"/>
        <v>-1.7440000000000002</v>
      </c>
      <c r="G757" s="48">
        <f t="shared" ca="1" si="399"/>
        <v>-1.6458000000000002</v>
      </c>
      <c r="H757" s="48">
        <f t="shared" ca="1" si="399"/>
        <v>-0.42759999999999998</v>
      </c>
      <c r="I757" s="48">
        <f t="shared" ca="1" si="399"/>
        <v>-0.94430000000000014</v>
      </c>
      <c r="J757" s="48">
        <f t="shared" ca="1" si="399"/>
        <v>-0.52010000000000001</v>
      </c>
      <c r="K757" s="48">
        <f t="shared" ca="1" si="399"/>
        <v>0.26280000000000003</v>
      </c>
      <c r="L757" s="48">
        <f t="shared" ca="1" si="399"/>
        <v>-2.2799999999999987E-2</v>
      </c>
      <c r="M757" s="48">
        <f t="shared" ca="1" si="399"/>
        <v>-0.85829999999999995</v>
      </c>
      <c r="N757" s="48">
        <f t="shared" ca="1" si="399"/>
        <v>-0.99140000000000006</v>
      </c>
      <c r="P757" s="26">
        <f t="shared" ca="1" si="372"/>
        <v>1.0493994434268505</v>
      </c>
      <c r="Q757" s="26">
        <f t="shared" ca="1" si="373"/>
        <v>5.5256601410035113</v>
      </c>
      <c r="R757" s="26">
        <f t="shared" ca="1" si="374"/>
        <v>8.6576968436046045</v>
      </c>
      <c r="S757" s="26">
        <f t="shared" ca="1" si="375"/>
        <v>10.589416585822788</v>
      </c>
      <c r="T757" s="26">
        <f t="shared" ca="1" si="376"/>
        <v>13.310523632003981</v>
      </c>
      <c r="U757" s="26">
        <f t="shared" ca="1" si="377"/>
        <v>16.961100882751758</v>
      </c>
      <c r="V757" s="26">
        <f t="shared" ca="1" si="378"/>
        <v>20.800435202465412</v>
      </c>
      <c r="W757" s="26">
        <f t="shared" ca="1" si="379"/>
        <v>21.935503442877696</v>
      </c>
      <c r="X757" s="26">
        <f t="shared" ca="1" si="380"/>
        <v>34.925071648753509</v>
      </c>
      <c r="Y757" s="26">
        <f t="shared" ca="1" si="381"/>
        <v>87.210080639796061</v>
      </c>
      <c r="Z757" s="28">
        <f t="shared" ref="Z757:Z820" ca="1" si="400">IF(P757="","",IF(P756="",AVERAGE(Y757-1,X757-1)-AVERAGE(P757-1,Q757-1),AVERAGE(Y757/Y756-1,X757/X756-1)-AVERAGE(P757/P756-1,Q757/Q756-1)))</f>
        <v>1.3125500000000068E-2</v>
      </c>
      <c r="AA757" s="57">
        <f t="shared" ca="1" si="382"/>
        <v>-9.622300000000002E-3</v>
      </c>
      <c r="AB757" s="33">
        <f t="shared" ref="AB757:AB820" ca="1" si="401">IF(P757="","",IF(P756="",AVERAGE(Y757-1,X757-1)-AA757,AVERAGE(Y757/Y756-1,X757/X756-1)-AA757))</f>
        <v>3.7380000000006471E-4</v>
      </c>
      <c r="AD757" s="28">
        <f t="shared" ca="1" si="383"/>
        <v>-2.7687793670223736E-2</v>
      </c>
      <c r="AE757" s="28">
        <f t="shared" ca="1" si="384"/>
        <v>-1.7593868401047975E-2</v>
      </c>
      <c r="AF757" s="28">
        <f t="shared" ca="1" si="385"/>
        <v>-1.659493743850534E-2</v>
      </c>
      <c r="AG757" s="28">
        <f t="shared" ca="1" si="386"/>
        <v>-4.2851682329100582E-3</v>
      </c>
      <c r="AH757" s="28">
        <f t="shared" ca="1" si="387"/>
        <v>-9.4878678056897637E-3</v>
      </c>
      <c r="AI757" s="28">
        <f t="shared" ca="1" si="388"/>
        <v>-5.2145722805741583E-3</v>
      </c>
      <c r="AJ757" s="28">
        <f t="shared" ca="1" si="389"/>
        <v>2.6245528460929388E-3</v>
      </c>
      <c r="AK757" s="28">
        <f t="shared" ca="1" si="390"/>
        <v>-2.2802599595146569E-4</v>
      </c>
      <c r="AL757" s="28">
        <f t="shared" ca="1" si="391"/>
        <v>-8.6200460744528338E-3</v>
      </c>
      <c r="AM757" s="28">
        <f t="shared" ca="1" si="392"/>
        <v>-9.9634709394986181E-3</v>
      </c>
      <c r="AN757" s="28">
        <f t="shared" ref="AN757:AN820" ca="1" si="402">IF(AD757="","",IF(AD756="",AVERAGE(AM757,AL757)-AVERAGE(AD757,AE757),AVERAGE(AM757,AL757)-AVERAGE(AD757,AE757)))</f>
        <v>1.334907252866013E-2</v>
      </c>
      <c r="AO757" s="28">
        <f t="shared" ca="1" si="393"/>
        <v>-9.6688934603866468E-3</v>
      </c>
      <c r="AP757" s="33">
        <f t="shared" ref="AP757:AP820" ca="1" si="403">IF(AD757="","",IF(AD756="",AVERAGE(AM757,AL757)-AO757,AVERAGE(AM757,AL757)-AO757))</f>
        <v>3.7713495341092085E-4</v>
      </c>
      <c r="AQ757" s="54"/>
      <c r="AR757" s="53"/>
      <c r="AS757" s="53"/>
      <c r="AT757" s="53"/>
      <c r="AU757" s="53"/>
    </row>
    <row r="758" spans="1:51" ht="15" customHeight="1" x14ac:dyDescent="0.25">
      <c r="A758" s="31">
        <f t="shared" ca="1" si="396"/>
        <v>32690</v>
      </c>
      <c r="B758" s="32">
        <f t="shared" ca="1" si="397"/>
        <v>1989</v>
      </c>
      <c r="C758" s="32">
        <f t="shared" ca="1" si="398"/>
        <v>7</v>
      </c>
      <c r="D758" s="48">
        <f>RAWDATA!A760</f>
        <v>198907</v>
      </c>
      <c r="E758" s="48">
        <f t="shared" ca="1" si="394"/>
        <v>1.7099000000000002</v>
      </c>
      <c r="F758" s="48">
        <f t="shared" ca="1" si="399"/>
        <v>2.8065000000000002</v>
      </c>
      <c r="G758" s="48">
        <f t="shared" ca="1" si="399"/>
        <v>3.8132000000000001</v>
      </c>
      <c r="H758" s="48">
        <f t="shared" ca="1" si="399"/>
        <v>4.1674000000000007</v>
      </c>
      <c r="I758" s="48">
        <f t="shared" ca="1" si="399"/>
        <v>2.8220999999999998</v>
      </c>
      <c r="J758" s="48">
        <f t="shared" ca="1" si="399"/>
        <v>4.1055999999999999</v>
      </c>
      <c r="K758" s="48">
        <f t="shared" ca="1" si="399"/>
        <v>3.3075000000000001</v>
      </c>
      <c r="L758" s="48">
        <f t="shared" ca="1" si="399"/>
        <v>3.8853</v>
      </c>
      <c r="M758" s="48">
        <f t="shared" ca="1" si="399"/>
        <v>3.1856</v>
      </c>
      <c r="N758" s="48">
        <f t="shared" ca="1" si="399"/>
        <v>3.4538000000000002</v>
      </c>
      <c r="P758" s="26">
        <f t="shared" ca="1" si="372"/>
        <v>1.0673431245100062</v>
      </c>
      <c r="Q758" s="26">
        <f t="shared" ca="1" si="373"/>
        <v>5.680737792860775</v>
      </c>
      <c r="R758" s="26">
        <f t="shared" ca="1" si="374"/>
        <v>8.9878321396449365</v>
      </c>
      <c r="S758" s="26">
        <f t="shared" ca="1" si="375"/>
        <v>11.030719932620366</v>
      </c>
      <c r="T758" s="26">
        <f t="shared" ca="1" si="376"/>
        <v>13.686159919422767</v>
      </c>
      <c r="U758" s="26">
        <f t="shared" ca="1" si="377"/>
        <v>17.657455840594015</v>
      </c>
      <c r="V758" s="26">
        <f t="shared" ca="1" si="378"/>
        <v>21.488409596786955</v>
      </c>
      <c r="W758" s="26">
        <f t="shared" ca="1" si="379"/>
        <v>22.787763558143823</v>
      </c>
      <c r="X758" s="26">
        <f t="shared" ca="1" si="380"/>
        <v>36.037644731196202</v>
      </c>
      <c r="Y758" s="26">
        <f t="shared" ca="1" si="381"/>
        <v>90.222142404933336</v>
      </c>
      <c r="Z758" s="28">
        <f t="shared" ca="1" si="400"/>
        <v>1.0615000000000041E-2</v>
      </c>
      <c r="AA758" s="57">
        <f t="shared" ca="1" si="382"/>
        <v>3.3256900000000006E-2</v>
      </c>
      <c r="AB758" s="33">
        <f t="shared" ca="1" si="401"/>
        <v>-5.9899999999973863E-5</v>
      </c>
      <c r="AD758" s="28">
        <f t="shared" ca="1" si="383"/>
        <v>1.6954457461436263E-2</v>
      </c>
      <c r="AE758" s="28">
        <f t="shared" ca="1" si="384"/>
        <v>2.7678394606052679E-2</v>
      </c>
      <c r="AF758" s="28">
        <f t="shared" ca="1" si="385"/>
        <v>3.7422944288637121E-2</v>
      </c>
      <c r="AG758" s="28">
        <f t="shared" ca="1" si="386"/>
        <v>4.0829034495474432E-2</v>
      </c>
      <c r="AH758" s="28">
        <f t="shared" ca="1" si="387"/>
        <v>2.7830124472714546E-2</v>
      </c>
      <c r="AI758" s="28">
        <f t="shared" ca="1" si="388"/>
        <v>4.0235582614397636E-2</v>
      </c>
      <c r="AJ758" s="28">
        <f t="shared" ca="1" si="389"/>
        <v>3.2539791567781529E-2</v>
      </c>
      <c r="AK758" s="28">
        <f t="shared" ca="1" si="390"/>
        <v>3.8117219913122863E-2</v>
      </c>
      <c r="AL758" s="28">
        <f t="shared" ca="1" si="391"/>
        <v>3.1359122439752599E-2</v>
      </c>
      <c r="AM758" s="28">
        <f t="shared" ca="1" si="392"/>
        <v>3.3954950249952064E-2</v>
      </c>
      <c r="AN758" s="28">
        <f t="shared" ca="1" si="402"/>
        <v>1.0340610311107855E-2</v>
      </c>
      <c r="AO758" s="28">
        <f t="shared" ca="1" si="393"/>
        <v>3.2715852345307092E-2</v>
      </c>
      <c r="AP758" s="33">
        <f t="shared" ca="1" si="403"/>
        <v>-5.8816000454764428E-5</v>
      </c>
      <c r="AQ758" s="54"/>
      <c r="AR758" s="53"/>
      <c r="AS758" s="53"/>
      <c r="AT758" s="53"/>
      <c r="AU758" s="53"/>
    </row>
    <row r="759" spans="1:51" ht="15" customHeight="1" x14ac:dyDescent="0.25">
      <c r="A759" s="31">
        <f t="shared" ca="1" si="396"/>
        <v>32721</v>
      </c>
      <c r="B759" s="32">
        <f t="shared" ca="1" si="397"/>
        <v>1989</v>
      </c>
      <c r="C759" s="32">
        <f t="shared" ca="1" si="398"/>
        <v>8</v>
      </c>
      <c r="D759" s="48">
        <f>RAWDATA!A761</f>
        <v>198908</v>
      </c>
      <c r="E759" s="48">
        <f t="shared" ca="1" si="394"/>
        <v>0.84950000000000003</v>
      </c>
      <c r="F759" s="48">
        <f t="shared" ca="1" si="399"/>
        <v>1.5764</v>
      </c>
      <c r="G759" s="48">
        <f t="shared" ca="1" si="399"/>
        <v>1.3888</v>
      </c>
      <c r="H759" s="48">
        <f t="shared" ca="1" si="399"/>
        <v>2.6912000000000003</v>
      </c>
      <c r="I759" s="48">
        <f t="shared" ca="1" si="399"/>
        <v>3.1179000000000001</v>
      </c>
      <c r="J759" s="48">
        <f t="shared" ca="1" si="399"/>
        <v>2.8386000000000005</v>
      </c>
      <c r="K759" s="48">
        <f t="shared" ca="1" si="399"/>
        <v>2.5179</v>
      </c>
      <c r="L759" s="48">
        <f t="shared" ca="1" si="399"/>
        <v>1.7721</v>
      </c>
      <c r="M759" s="48">
        <f t="shared" ca="1" si="399"/>
        <v>1.9637</v>
      </c>
      <c r="N759" s="48">
        <f t="shared" ca="1" si="399"/>
        <v>2.6484999999999999</v>
      </c>
      <c r="P759" s="26">
        <f t="shared" ca="1" si="372"/>
        <v>1.0764102043527186</v>
      </c>
      <c r="Q759" s="26">
        <f t="shared" ca="1" si="373"/>
        <v>5.7702889434274311</v>
      </c>
      <c r="R759" s="26">
        <f t="shared" ca="1" si="374"/>
        <v>9.1126551524003236</v>
      </c>
      <c r="S759" s="26">
        <f t="shared" ca="1" si="375"/>
        <v>11.327578667447046</v>
      </c>
      <c r="T759" s="26">
        <f t="shared" ca="1" si="376"/>
        <v>14.11288069955045</v>
      </c>
      <c r="U759" s="26">
        <f t="shared" ca="1" si="377"/>
        <v>18.158680382085116</v>
      </c>
      <c r="V759" s="26">
        <f t="shared" ca="1" si="378"/>
        <v>22.029466262024457</v>
      </c>
      <c r="W759" s="26">
        <f t="shared" ca="1" si="379"/>
        <v>23.191585516157691</v>
      </c>
      <c r="X759" s="26">
        <f t="shared" ca="1" si="380"/>
        <v>36.745315960782698</v>
      </c>
      <c r="Y759" s="26">
        <f t="shared" ca="1" si="381"/>
        <v>92.611675846528001</v>
      </c>
      <c r="Z759" s="28">
        <f t="shared" ca="1" si="400"/>
        <v>1.0931500000000094E-2</v>
      </c>
      <c r="AA759" s="57">
        <f t="shared" ca="1" si="382"/>
        <v>2.1364600000000001E-2</v>
      </c>
      <c r="AB759" s="33">
        <f t="shared" ca="1" si="401"/>
        <v>1.6963999999999972E-3</v>
      </c>
      <c r="AD759" s="28">
        <f t="shared" ca="1" si="383"/>
        <v>8.4591205416338563E-3</v>
      </c>
      <c r="AE759" s="28">
        <f t="shared" ca="1" si="384"/>
        <v>1.5641038709740762E-2</v>
      </c>
      <c r="AF759" s="28">
        <f t="shared" ca="1" si="385"/>
        <v>1.3792445419622641E-2</v>
      </c>
      <c r="AG759" s="28">
        <f t="shared" ca="1" si="386"/>
        <v>2.6556240809693023E-2</v>
      </c>
      <c r="AH759" s="28">
        <f t="shared" ca="1" si="387"/>
        <v>3.0702807811739546E-2</v>
      </c>
      <c r="AI759" s="28">
        <f t="shared" ca="1" si="388"/>
        <v>2.7990582936926706E-2</v>
      </c>
      <c r="AJ759" s="28">
        <f t="shared" ca="1" si="389"/>
        <v>2.4867231489945536E-2</v>
      </c>
      <c r="AK759" s="28">
        <f t="shared" ca="1" si="390"/>
        <v>1.7565813767520509E-2</v>
      </c>
      <c r="AL759" s="28">
        <f t="shared" ca="1" si="391"/>
        <v>1.9446681602085431E-2</v>
      </c>
      <c r="AM759" s="28">
        <f t="shared" ca="1" si="392"/>
        <v>2.6140344608271873E-2</v>
      </c>
      <c r="AN759" s="28">
        <f t="shared" ca="1" si="402"/>
        <v>1.0743433479491343E-2</v>
      </c>
      <c r="AO759" s="28">
        <f t="shared" ca="1" si="393"/>
        <v>2.1139576318672752E-2</v>
      </c>
      <c r="AP759" s="33">
        <f t="shared" ca="1" si="403"/>
        <v>1.6539367865059003E-3</v>
      </c>
      <c r="AQ759" s="54"/>
      <c r="AR759" s="53"/>
      <c r="AS759" s="53"/>
      <c r="AT759" s="53"/>
      <c r="AU759" s="53"/>
    </row>
    <row r="760" spans="1:51" ht="15" customHeight="1" x14ac:dyDescent="0.25">
      <c r="A760" s="31">
        <f t="shared" ca="1" si="396"/>
        <v>32752</v>
      </c>
      <c r="B760" s="32">
        <f t="shared" ca="1" si="397"/>
        <v>1989</v>
      </c>
      <c r="C760" s="32">
        <f t="shared" ca="1" si="398"/>
        <v>9</v>
      </c>
      <c r="D760" s="48">
        <f>RAWDATA!A762</f>
        <v>198909</v>
      </c>
      <c r="E760" s="48">
        <f t="shared" ca="1" si="394"/>
        <v>0.22460000000000008</v>
      </c>
      <c r="F760" s="48">
        <f t="shared" ca="1" si="399"/>
        <v>0.56540000000000001</v>
      </c>
      <c r="G760" s="48">
        <f t="shared" ca="1" si="399"/>
        <v>4.430000000000002E-2</v>
      </c>
      <c r="H760" s="48">
        <f t="shared" ca="1" si="399"/>
        <v>-0.29310000000000003</v>
      </c>
      <c r="I760" s="48">
        <f t="shared" ca="1" si="399"/>
        <v>-5.3699999999999998E-2</v>
      </c>
      <c r="J760" s="48">
        <f t="shared" ca="1" si="399"/>
        <v>4.1200000000000014E-2</v>
      </c>
      <c r="K760" s="48">
        <f t="shared" ca="1" si="399"/>
        <v>-3.2400000000000005E-2</v>
      </c>
      <c r="L760" s="48">
        <f t="shared" ca="1" si="399"/>
        <v>1.0247000000000002</v>
      </c>
      <c r="M760" s="48">
        <f t="shared" ca="1" si="399"/>
        <v>-7.1000000000000368E-3</v>
      </c>
      <c r="N760" s="48">
        <f t="shared" ca="1" si="399"/>
        <v>1.0250999999999999</v>
      </c>
      <c r="P760" s="26">
        <f t="shared" ca="1" si="372"/>
        <v>1.0788278216716949</v>
      </c>
      <c r="Q760" s="26">
        <f t="shared" ca="1" si="373"/>
        <v>5.8029141571135705</v>
      </c>
      <c r="R760" s="26">
        <f t="shared" ca="1" si="374"/>
        <v>9.1166920586328359</v>
      </c>
      <c r="S760" s="26">
        <f t="shared" ca="1" si="375"/>
        <v>11.294377534372758</v>
      </c>
      <c r="T760" s="26">
        <f t="shared" ca="1" si="376"/>
        <v>14.105302082614791</v>
      </c>
      <c r="U760" s="26">
        <f t="shared" ca="1" si="377"/>
        <v>18.166161758402538</v>
      </c>
      <c r="V760" s="26">
        <f t="shared" ca="1" si="378"/>
        <v>22.02232871495556</v>
      </c>
      <c r="W760" s="26">
        <f t="shared" ca="1" si="379"/>
        <v>23.429229692941757</v>
      </c>
      <c r="X760" s="26">
        <f t="shared" ca="1" si="380"/>
        <v>36.742707043349483</v>
      </c>
      <c r="Y760" s="26">
        <f t="shared" ca="1" si="381"/>
        <v>93.561038135630767</v>
      </c>
      <c r="Z760" s="28">
        <f t="shared" ca="1" si="400"/>
        <v>1.1400000000000299E-3</v>
      </c>
      <c r="AA760" s="57">
        <f t="shared" ca="1" si="382"/>
        <v>2.539E-3</v>
      </c>
      <c r="AB760" s="33">
        <f t="shared" ca="1" si="401"/>
        <v>2.5510000000000389E-3</v>
      </c>
      <c r="AD760" s="28">
        <f t="shared" ca="1" si="383"/>
        <v>2.2434815123105732E-3</v>
      </c>
      <c r="AE760" s="28">
        <f t="shared" ca="1" si="384"/>
        <v>5.6380761361552708E-3</v>
      </c>
      <c r="AF760" s="28">
        <f t="shared" ca="1" si="385"/>
        <v>4.4290190446978189E-4</v>
      </c>
      <c r="AG760" s="28">
        <f t="shared" ca="1" si="386"/>
        <v>-2.9353037921671758E-3</v>
      </c>
      <c r="AH760" s="28">
        <f t="shared" ca="1" si="387"/>
        <v>-5.3714423613885883E-4</v>
      </c>
      <c r="AI760" s="28">
        <f t="shared" ca="1" si="388"/>
        <v>4.1191515130438737E-4</v>
      </c>
      <c r="AJ760" s="28">
        <f t="shared" ca="1" si="389"/>
        <v>-3.2405249934026572E-4</v>
      </c>
      <c r="AK760" s="28">
        <f t="shared" ca="1" si="390"/>
        <v>1.0194855410047136E-2</v>
      </c>
      <c r="AL760" s="28">
        <f t="shared" ca="1" si="391"/>
        <v>-7.1002520619242238E-5</v>
      </c>
      <c r="AM760" s="28">
        <f t="shared" ca="1" si="392"/>
        <v>1.0198814829952645E-2</v>
      </c>
      <c r="AN760" s="28">
        <f t="shared" ca="1" si="402"/>
        <v>1.1231273304337791E-3</v>
      </c>
      <c r="AO760" s="28">
        <f t="shared" ca="1" si="393"/>
        <v>2.5357821850373252E-3</v>
      </c>
      <c r="AP760" s="33">
        <f t="shared" ca="1" si="403"/>
        <v>2.5281239696293761E-3</v>
      </c>
      <c r="AQ760" s="54"/>
      <c r="AR760" s="53"/>
      <c r="AS760" s="53"/>
      <c r="AT760" s="53"/>
      <c r="AU760" s="53"/>
    </row>
    <row r="761" spans="1:51" ht="15" customHeight="1" x14ac:dyDescent="0.25">
      <c r="A761" s="31">
        <f t="shared" ca="1" si="396"/>
        <v>32782</v>
      </c>
      <c r="B761" s="32">
        <f t="shared" ca="1" si="397"/>
        <v>1989</v>
      </c>
      <c r="C761" s="32">
        <f t="shared" ca="1" si="398"/>
        <v>10</v>
      </c>
      <c r="D761" s="48">
        <f>RAWDATA!A763</f>
        <v>198910</v>
      </c>
      <c r="E761" s="48">
        <f t="shared" ca="1" si="394"/>
        <v>-5.1894</v>
      </c>
      <c r="F761" s="48">
        <f t="shared" ca="1" si="399"/>
        <v>-4.9619</v>
      </c>
      <c r="G761" s="48">
        <f t="shared" ca="1" si="399"/>
        <v>-4.423</v>
      </c>
      <c r="H761" s="48">
        <f t="shared" ca="1" si="399"/>
        <v>-4.1977000000000002</v>
      </c>
      <c r="I761" s="48">
        <f t="shared" ca="1" si="399"/>
        <v>-5.1170000000000009</v>
      </c>
      <c r="J761" s="48">
        <f t="shared" ca="1" si="399"/>
        <v>-4.8677999999999999</v>
      </c>
      <c r="K761" s="48">
        <f t="shared" ca="1" si="399"/>
        <v>-4.7</v>
      </c>
      <c r="L761" s="48">
        <f t="shared" ca="1" si="399"/>
        <v>-4.8607000000000005</v>
      </c>
      <c r="M761" s="48">
        <f t="shared" ca="1" si="399"/>
        <v>-5.5145999999999997</v>
      </c>
      <c r="N761" s="48">
        <f t="shared" ca="1" si="399"/>
        <v>-5.7721</v>
      </c>
      <c r="P761" s="26">
        <f t="shared" ca="1" si="372"/>
        <v>1.0228431306938639</v>
      </c>
      <c r="Q761" s="26">
        <f t="shared" ca="1" si="373"/>
        <v>5.5149793595517522</v>
      </c>
      <c r="R761" s="26">
        <f t="shared" ca="1" si="374"/>
        <v>8.7134607688795054</v>
      </c>
      <c r="S761" s="26">
        <f t="shared" ca="1" si="375"/>
        <v>10.820273448612392</v>
      </c>
      <c r="T761" s="26">
        <f t="shared" ca="1" si="376"/>
        <v>13.383533775047392</v>
      </c>
      <c r="U761" s="26">
        <f t="shared" ca="1" si="377"/>
        <v>17.28186933632702</v>
      </c>
      <c r="V761" s="26">
        <f t="shared" ca="1" si="378"/>
        <v>20.987279265352647</v>
      </c>
      <c r="W761" s="26">
        <f t="shared" ca="1" si="379"/>
        <v>22.290405125256939</v>
      </c>
      <c r="X761" s="26">
        <f t="shared" ca="1" si="380"/>
        <v>34.716493720736935</v>
      </c>
      <c r="Y761" s="26">
        <f t="shared" ca="1" si="381"/>
        <v>88.160601453404027</v>
      </c>
      <c r="Z761" s="28">
        <f t="shared" ca="1" si="400"/>
        <v>-5.6769999999999321E-3</v>
      </c>
      <c r="AA761" s="57">
        <f t="shared" ca="1" si="382"/>
        <v>-4.9604200000000008E-2</v>
      </c>
      <c r="AB761" s="33">
        <f t="shared" ca="1" si="401"/>
        <v>-6.8292999999999063E-3</v>
      </c>
      <c r="AD761" s="28">
        <f t="shared" ca="1" si="383"/>
        <v>-5.328896863188172E-2</v>
      </c>
      <c r="AE761" s="28">
        <f t="shared" ca="1" si="384"/>
        <v>-5.089232215608247E-2</v>
      </c>
      <c r="AF761" s="28">
        <f t="shared" ca="1" si="385"/>
        <v>-4.5237980650194333E-2</v>
      </c>
      <c r="AG761" s="28">
        <f t="shared" ca="1" si="386"/>
        <v>-4.2883492948741816E-2</v>
      </c>
      <c r="AH761" s="28">
        <f t="shared" ca="1" si="387"/>
        <v>-5.2525632351527393E-2</v>
      </c>
      <c r="AI761" s="28">
        <f t="shared" ca="1" si="388"/>
        <v>-4.9902682788841461E-2</v>
      </c>
      <c r="AJ761" s="28">
        <f t="shared" ca="1" si="389"/>
        <v>-4.8140375327934984E-2</v>
      </c>
      <c r="AK761" s="28">
        <f t="shared" ca="1" si="390"/>
        <v>-4.9828052589328667E-2</v>
      </c>
      <c r="AL761" s="28">
        <f t="shared" ca="1" si="391"/>
        <v>-5.6724860778837233E-2</v>
      </c>
      <c r="AM761" s="28">
        <f t="shared" ca="1" si="392"/>
        <v>-5.9453869913972078E-2</v>
      </c>
      <c r="AN761" s="28">
        <f t="shared" ca="1" si="402"/>
        <v>-5.998719952422564E-3</v>
      </c>
      <c r="AO761" s="28">
        <f t="shared" ca="1" si="393"/>
        <v>-5.0876749575440409E-2</v>
      </c>
      <c r="AP761" s="33">
        <f t="shared" ca="1" si="403"/>
        <v>-7.2126157709642494E-3</v>
      </c>
      <c r="AQ761" s="54"/>
      <c r="AR761" s="53"/>
      <c r="AS761" s="53"/>
      <c r="AT761" s="53"/>
      <c r="AU761" s="53"/>
    </row>
    <row r="762" spans="1:51" ht="15" customHeight="1" x14ac:dyDescent="0.25">
      <c r="A762" s="31">
        <f t="shared" ca="1" si="396"/>
        <v>32813</v>
      </c>
      <c r="B762" s="32">
        <f t="shared" ca="1" si="397"/>
        <v>1989</v>
      </c>
      <c r="C762" s="32">
        <f t="shared" ca="1" si="398"/>
        <v>11</v>
      </c>
      <c r="D762" s="48">
        <f>RAWDATA!A764</f>
        <v>198911</v>
      </c>
      <c r="E762" s="48">
        <f t="shared" ca="1" si="394"/>
        <v>-2.3055000000000003</v>
      </c>
      <c r="F762" s="48">
        <f t="shared" ca="1" si="399"/>
        <v>-0.92120000000000013</v>
      </c>
      <c r="G762" s="48">
        <f t="shared" ca="1" si="399"/>
        <v>-0.48700000000000004</v>
      </c>
      <c r="H762" s="48">
        <f t="shared" ca="1" si="399"/>
        <v>1.9300000000000039E-2</v>
      </c>
      <c r="I762" s="48">
        <f t="shared" ca="1" si="399"/>
        <v>-0.26900000000000002</v>
      </c>
      <c r="J762" s="48">
        <f t="shared" ca="1" si="399"/>
        <v>-0.79449999999999998</v>
      </c>
      <c r="K762" s="48">
        <f t="shared" ca="1" si="399"/>
        <v>-0.19849999999999993</v>
      </c>
      <c r="L762" s="48">
        <f t="shared" ca="1" si="399"/>
        <v>-0.40029999999999999</v>
      </c>
      <c r="M762" s="48">
        <f t="shared" ca="1" si="399"/>
        <v>-0.72070000000000001</v>
      </c>
      <c r="N762" s="48">
        <f t="shared" ca="1" si="399"/>
        <v>-1.8549000000000002</v>
      </c>
      <c r="P762" s="26">
        <f t="shared" ca="1" si="372"/>
        <v>0.99926148231571676</v>
      </c>
      <c r="Q762" s="26">
        <f t="shared" ca="1" si="373"/>
        <v>5.4641753696915618</v>
      </c>
      <c r="R762" s="26">
        <f t="shared" ca="1" si="374"/>
        <v>8.6710262149350612</v>
      </c>
      <c r="S762" s="26">
        <f t="shared" ca="1" si="375"/>
        <v>10.822361761387976</v>
      </c>
      <c r="T762" s="26">
        <f t="shared" ca="1" si="376"/>
        <v>13.347532069192514</v>
      </c>
      <c r="U762" s="26">
        <f t="shared" ca="1" si="377"/>
        <v>17.144564884449903</v>
      </c>
      <c r="V762" s="26">
        <f t="shared" ca="1" si="378"/>
        <v>20.945619516010922</v>
      </c>
      <c r="W762" s="26">
        <f t="shared" ca="1" si="379"/>
        <v>22.201176633540534</v>
      </c>
      <c r="X762" s="26">
        <f t="shared" ca="1" si="380"/>
        <v>34.466291950491588</v>
      </c>
      <c r="Y762" s="26">
        <f t="shared" ca="1" si="381"/>
        <v>86.525310457044839</v>
      </c>
      <c r="Z762" s="28">
        <f t="shared" ca="1" si="400"/>
        <v>3.2555000000000778E-3</v>
      </c>
      <c r="AA762" s="57">
        <f t="shared" ca="1" si="382"/>
        <v>-7.9323000000000015E-3</v>
      </c>
      <c r="AB762" s="33">
        <f t="shared" ca="1" si="401"/>
        <v>-4.945699999999888E-3</v>
      </c>
      <c r="AD762" s="28">
        <f t="shared" ca="1" si="383"/>
        <v>-2.3324923303903542E-2</v>
      </c>
      <c r="AE762" s="28">
        <f t="shared" ca="1" si="384"/>
        <v>-9.2546928653873678E-3</v>
      </c>
      <c r="AF762" s="28">
        <f t="shared" ca="1" si="385"/>
        <v>-4.8818970916074218E-3</v>
      </c>
      <c r="AG762" s="28">
        <f t="shared" ca="1" si="386"/>
        <v>1.9298137789611525E-4</v>
      </c>
      <c r="AH762" s="28">
        <f t="shared" ca="1" si="387"/>
        <v>-2.6936245514881563E-3</v>
      </c>
      <c r="AI762" s="28">
        <f t="shared" ca="1" si="388"/>
        <v>-7.9767296858138624E-3</v>
      </c>
      <c r="AJ762" s="28">
        <f t="shared" ca="1" si="389"/>
        <v>-1.9869727235030735E-3</v>
      </c>
      <c r="AK762" s="28">
        <f t="shared" ca="1" si="390"/>
        <v>-4.0110334502679061E-3</v>
      </c>
      <c r="AL762" s="28">
        <f t="shared" ca="1" si="391"/>
        <v>-7.2330958821078982E-3</v>
      </c>
      <c r="AM762" s="28">
        <f t="shared" ca="1" si="392"/>
        <v>-1.8723190098192365E-2</v>
      </c>
      <c r="AN762" s="28">
        <f t="shared" ca="1" si="402"/>
        <v>3.3116650944953214E-3</v>
      </c>
      <c r="AO762" s="28">
        <f t="shared" ca="1" si="393"/>
        <v>-7.9639280581724359E-3</v>
      </c>
      <c r="AP762" s="33">
        <f t="shared" ca="1" si="403"/>
        <v>-5.0142149319776959E-3</v>
      </c>
      <c r="AQ762" s="54"/>
      <c r="AR762" s="53"/>
      <c r="AS762" s="53"/>
      <c r="AT762" s="53"/>
      <c r="AU762" s="53"/>
      <c r="AY762" s="29"/>
    </row>
    <row r="763" spans="1:51" ht="15" customHeight="1" x14ac:dyDescent="0.25">
      <c r="A763" s="31">
        <f t="shared" ca="1" si="396"/>
        <v>32843</v>
      </c>
      <c r="B763" s="32">
        <f t="shared" ca="1" si="397"/>
        <v>1989</v>
      </c>
      <c r="C763" s="32">
        <f t="shared" ca="1" si="398"/>
        <v>12</v>
      </c>
      <c r="D763" s="48">
        <f>RAWDATA!A765</f>
        <v>198912</v>
      </c>
      <c r="E763" s="48">
        <f t="shared" ca="1" si="394"/>
        <v>-3.1629</v>
      </c>
      <c r="F763" s="48">
        <f t="shared" ca="1" si="399"/>
        <v>-0.61870000000000003</v>
      </c>
      <c r="G763" s="48">
        <f t="shared" ca="1" si="399"/>
        <v>-0.6714</v>
      </c>
      <c r="H763" s="48">
        <f t="shared" ca="1" si="399"/>
        <v>-0.57150000000000001</v>
      </c>
      <c r="I763" s="48">
        <f t="shared" ca="1" si="399"/>
        <v>-4.1599999999999998E-2</v>
      </c>
      <c r="J763" s="48">
        <f t="shared" ca="1" si="399"/>
        <v>-0.74840000000000007</v>
      </c>
      <c r="K763" s="48">
        <f t="shared" ca="1" si="399"/>
        <v>-0.47550000000000003</v>
      </c>
      <c r="L763" s="48">
        <f t="shared" ca="1" si="399"/>
        <v>-0.62520000000000009</v>
      </c>
      <c r="M763" s="48">
        <f t="shared" ca="1" si="399"/>
        <v>-0.56280000000000008</v>
      </c>
      <c r="N763" s="48">
        <f t="shared" ca="1" si="399"/>
        <v>-1.9443000000000001</v>
      </c>
      <c r="P763" s="26">
        <f t="shared" ca="1" si="372"/>
        <v>0.96765584089155299</v>
      </c>
      <c r="Q763" s="26">
        <f t="shared" ca="1" si="373"/>
        <v>5.4303685166792794</v>
      </c>
      <c r="R763" s="26">
        <f t="shared" ca="1" si="374"/>
        <v>8.6128089449279877</v>
      </c>
      <c r="S763" s="26">
        <f t="shared" ca="1" si="375"/>
        <v>10.760511963921644</v>
      </c>
      <c r="T763" s="26">
        <f t="shared" ca="1" si="376"/>
        <v>13.34197949585173</v>
      </c>
      <c r="U763" s="26">
        <f t="shared" ca="1" si="377"/>
        <v>17.016254960854678</v>
      </c>
      <c r="V763" s="26">
        <f t="shared" ca="1" si="378"/>
        <v>20.846023095212292</v>
      </c>
      <c r="W763" s="26">
        <f t="shared" ca="1" si="379"/>
        <v>22.062374877227636</v>
      </c>
      <c r="X763" s="26">
        <f t="shared" ca="1" si="380"/>
        <v>34.272315659394224</v>
      </c>
      <c r="Y763" s="26">
        <f t="shared" ca="1" si="381"/>
        <v>84.842998845828518</v>
      </c>
      <c r="Z763" s="28">
        <f t="shared" ca="1" si="400"/>
        <v>6.3725000000001142E-3</v>
      </c>
      <c r="AA763" s="57">
        <f t="shared" ca="1" si="382"/>
        <v>-9.4223000000000015E-3</v>
      </c>
      <c r="AB763" s="33">
        <f t="shared" ca="1" si="401"/>
        <v>-3.1131999999999757E-3</v>
      </c>
      <c r="AD763" s="28">
        <f t="shared" ca="1" si="383"/>
        <v>-3.2140000669813637E-2</v>
      </c>
      <c r="AE763" s="28">
        <f t="shared" ca="1" si="384"/>
        <v>-6.2062187966363015E-3</v>
      </c>
      <c r="AF763" s="28">
        <f t="shared" ca="1" si="385"/>
        <v>-6.7366402928533036E-3</v>
      </c>
      <c r="AG763" s="28">
        <f t="shared" ca="1" si="386"/>
        <v>-5.7313931000475809E-3</v>
      </c>
      <c r="AH763" s="28">
        <f t="shared" ca="1" si="387"/>
        <v>-4.160865520045602E-4</v>
      </c>
      <c r="AI763" s="28">
        <f t="shared" ca="1" si="388"/>
        <v>-7.5121456439311458E-3</v>
      </c>
      <c r="AJ763" s="28">
        <f t="shared" ca="1" si="389"/>
        <v>-4.7663409776808729E-3</v>
      </c>
      <c r="AK763" s="28">
        <f t="shared" ca="1" si="390"/>
        <v>-6.2716255942371346E-3</v>
      </c>
      <c r="AL763" s="28">
        <f t="shared" ca="1" si="391"/>
        <v>-5.6438968650955991E-3</v>
      </c>
      <c r="AM763" s="28">
        <f t="shared" ca="1" si="392"/>
        <v>-1.9634501430125201E-2</v>
      </c>
      <c r="AN763" s="28">
        <f t="shared" ca="1" si="402"/>
        <v>6.5339105856145677E-3</v>
      </c>
      <c r="AO763" s="28">
        <f t="shared" ca="1" si="393"/>
        <v>-9.4669706905155786E-3</v>
      </c>
      <c r="AP763" s="33">
        <f t="shared" ca="1" si="403"/>
        <v>-3.1722284570948212E-3</v>
      </c>
      <c r="AQ763" s="54"/>
      <c r="AR763" s="53"/>
      <c r="AS763" s="53"/>
      <c r="AT763" s="53"/>
      <c r="AU763" s="53"/>
    </row>
    <row r="764" spans="1:51" ht="15" customHeight="1" x14ac:dyDescent="0.25">
      <c r="A764" s="31">
        <f t="shared" ca="1" si="396"/>
        <v>32874</v>
      </c>
      <c r="B764" s="32">
        <f t="shared" ca="1" si="397"/>
        <v>1990</v>
      </c>
      <c r="C764" s="32">
        <f t="shared" ca="1" si="398"/>
        <v>1</v>
      </c>
      <c r="D764" s="48">
        <f>RAWDATA!A766</f>
        <v>199001</v>
      </c>
      <c r="E764" s="48">
        <f t="shared" ca="1" si="394"/>
        <v>-5.1104000000000003</v>
      </c>
      <c r="F764" s="48">
        <f t="shared" ca="1" si="399"/>
        <v>-6.2859000000000007</v>
      </c>
      <c r="G764" s="48">
        <f t="shared" ca="1" si="399"/>
        <v>-5.9110999999999994</v>
      </c>
      <c r="H764" s="48">
        <f t="shared" ca="1" si="399"/>
        <v>-5.5318000000000005</v>
      </c>
      <c r="I764" s="48">
        <f t="shared" ca="1" si="399"/>
        <v>-5.9943000000000008</v>
      </c>
      <c r="J764" s="48">
        <f t="shared" ca="1" si="399"/>
        <v>-4.7553000000000001</v>
      </c>
      <c r="K764" s="48">
        <f t="shared" ca="1" si="399"/>
        <v>-6.3693000000000008</v>
      </c>
      <c r="L764" s="48">
        <f t="shared" ca="1" si="399"/>
        <v>-6.0345000000000004</v>
      </c>
      <c r="M764" s="48">
        <f t="shared" ca="1" si="399"/>
        <v>-5.9181000000000008</v>
      </c>
      <c r="N764" s="48">
        <f t="shared" ca="1" si="399"/>
        <v>-4.1203000000000003</v>
      </c>
      <c r="P764" s="26">
        <f t="shared" ca="1" si="372"/>
        <v>0.91820475679863101</v>
      </c>
      <c r="Q764" s="26">
        <f t="shared" ca="1" si="373"/>
        <v>5.0890209820893366</v>
      </c>
      <c r="R764" s="26">
        <f t="shared" ca="1" si="374"/>
        <v>8.1036971953843491</v>
      </c>
      <c r="S764" s="26">
        <f t="shared" ca="1" si="375"/>
        <v>10.165261963101427</v>
      </c>
      <c r="T764" s="26">
        <f t="shared" ca="1" si="376"/>
        <v>12.542221218931889</v>
      </c>
      <c r="U764" s="26">
        <f t="shared" ca="1" si="377"/>
        <v>16.207080988701154</v>
      </c>
      <c r="V764" s="26">
        <f t="shared" ca="1" si="378"/>
        <v>19.518277346208937</v>
      </c>
      <c r="W764" s="26">
        <f t="shared" ca="1" si="379"/>
        <v>20.731020865261335</v>
      </c>
      <c r="X764" s="26">
        <f t="shared" ca="1" si="380"/>
        <v>32.24404574635561</v>
      </c>
      <c r="Y764" s="26">
        <f t="shared" ca="1" si="381"/>
        <v>81.347212764383841</v>
      </c>
      <c r="Z764" s="28">
        <f t="shared" ca="1" si="400"/>
        <v>6.7894999999998928E-3</v>
      </c>
      <c r="AA764" s="57">
        <f t="shared" ca="1" si="382"/>
        <v>-5.6031000000000004E-2</v>
      </c>
      <c r="AB764" s="33">
        <f t="shared" ca="1" si="401"/>
        <v>5.838999999999879E-3</v>
      </c>
      <c r="AD764" s="28">
        <f t="shared" ca="1" si="383"/>
        <v>-5.2456075418622829E-2</v>
      </c>
      <c r="AE764" s="28">
        <f t="shared" ca="1" si="384"/>
        <v>-6.4921527808596294E-2</v>
      </c>
      <c r="AF764" s="28">
        <f t="shared" ca="1" si="385"/>
        <v>-6.0930105971968546E-2</v>
      </c>
      <c r="AG764" s="28">
        <f t="shared" ca="1" si="386"/>
        <v>-5.690691605640287E-2</v>
      </c>
      <c r="AH764" s="28">
        <f t="shared" ca="1" si="387"/>
        <v>-6.1814767258642482E-2</v>
      </c>
      <c r="AI764" s="28">
        <f t="shared" ca="1" si="388"/>
        <v>-4.8720816574032155E-2</v>
      </c>
      <c r="AJ764" s="28">
        <f t="shared" ca="1" si="389"/>
        <v>-6.581186482899147E-2</v>
      </c>
      <c r="AK764" s="28">
        <f t="shared" ca="1" si="390"/>
        <v>-6.2242492363476294E-2</v>
      </c>
      <c r="AL764" s="28">
        <f t="shared" ca="1" si="391"/>
        <v>-6.1004506463471386E-2</v>
      </c>
      <c r="AM764" s="28">
        <f t="shared" ca="1" si="392"/>
        <v>-4.2075905337941838E-2</v>
      </c>
      <c r="AN764" s="28">
        <f t="shared" ca="1" si="402"/>
        <v>7.1485957129029526E-3</v>
      </c>
      <c r="AO764" s="28">
        <f t="shared" ca="1" si="393"/>
        <v>-5.7661952358898476E-2</v>
      </c>
      <c r="AP764" s="33">
        <f t="shared" ca="1" si="403"/>
        <v>6.1217464581918637E-3</v>
      </c>
      <c r="AQ764" s="54"/>
      <c r="AR764" s="53"/>
      <c r="AS764" s="53"/>
      <c r="AT764" s="53"/>
      <c r="AU764" s="53"/>
    </row>
    <row r="765" spans="1:51" ht="15" customHeight="1" x14ac:dyDescent="0.25">
      <c r="A765" s="31">
        <f t="shared" ca="1" si="396"/>
        <v>32905</v>
      </c>
      <c r="B765" s="32">
        <f t="shared" ca="1" si="397"/>
        <v>1990</v>
      </c>
      <c r="C765" s="32">
        <f t="shared" ca="1" si="398"/>
        <v>2</v>
      </c>
      <c r="D765" s="48">
        <f>RAWDATA!A767</f>
        <v>199002</v>
      </c>
      <c r="E765" s="48">
        <f t="shared" ca="1" si="394"/>
        <v>1.8791000000000002</v>
      </c>
      <c r="F765" s="48">
        <f t="shared" ca="1" si="399"/>
        <v>1.5458000000000001</v>
      </c>
      <c r="G765" s="48">
        <f t="shared" ca="1" si="399"/>
        <v>1.0169000000000001</v>
      </c>
      <c r="H765" s="48">
        <f t="shared" ca="1" si="399"/>
        <v>1.1924000000000001</v>
      </c>
      <c r="I765" s="48">
        <f t="shared" ca="1" si="399"/>
        <v>1.3173000000000001</v>
      </c>
      <c r="J765" s="48">
        <f t="shared" ca="1" si="399"/>
        <v>2.4056000000000002</v>
      </c>
      <c r="K765" s="48">
        <f t="shared" ca="1" si="399"/>
        <v>1.7180000000000002</v>
      </c>
      <c r="L765" s="48">
        <f t="shared" ca="1" si="399"/>
        <v>2.2389000000000001</v>
      </c>
      <c r="M765" s="48">
        <f t="shared" ca="1" si="399"/>
        <v>2.7765000000000004</v>
      </c>
      <c r="N765" s="48">
        <f t="shared" ca="1" si="399"/>
        <v>3.7421999999999995</v>
      </c>
      <c r="P765" s="26">
        <f t="shared" ca="1" si="372"/>
        <v>0.93545874238363413</v>
      </c>
      <c r="Q765" s="26">
        <f t="shared" ca="1" si="373"/>
        <v>5.1676870684304737</v>
      </c>
      <c r="R765" s="26">
        <f t="shared" ca="1" si="374"/>
        <v>8.1861036921642132</v>
      </c>
      <c r="S765" s="26">
        <f t="shared" ca="1" si="375"/>
        <v>10.286472546749449</v>
      </c>
      <c r="T765" s="26">
        <f t="shared" ca="1" si="376"/>
        <v>12.707439899048881</v>
      </c>
      <c r="U765" s="26">
        <f t="shared" ca="1" si="377"/>
        <v>16.596958528965349</v>
      </c>
      <c r="V765" s="26">
        <f t="shared" ca="1" si="378"/>
        <v>19.853601351016806</v>
      </c>
      <c r="W765" s="26">
        <f t="shared" ca="1" si="379"/>
        <v>21.195167691413673</v>
      </c>
      <c r="X765" s="26">
        <f t="shared" ca="1" si="380"/>
        <v>33.139301676503173</v>
      </c>
      <c r="Y765" s="26">
        <f t="shared" ca="1" si="381"/>
        <v>84.391388160452621</v>
      </c>
      <c r="Z765" s="28">
        <f t="shared" ca="1" si="400"/>
        <v>1.5469000000000066E-2</v>
      </c>
      <c r="AA765" s="57">
        <f t="shared" ca="1" si="382"/>
        <v>1.9832699999999998E-2</v>
      </c>
      <c r="AB765" s="33">
        <f t="shared" ca="1" si="401"/>
        <v>1.2760800000000055E-2</v>
      </c>
      <c r="AD765" s="28">
        <f t="shared" ca="1" si="383"/>
        <v>1.8616630161884088E-2</v>
      </c>
      <c r="AE765" s="28">
        <f t="shared" ca="1" si="384"/>
        <v>1.5339742246513409E-2</v>
      </c>
      <c r="AF765" s="28">
        <f t="shared" ca="1" si="385"/>
        <v>1.0117643588285131E-2</v>
      </c>
      <c r="AG765" s="28">
        <f t="shared" ca="1" si="386"/>
        <v>1.1853469230987458E-2</v>
      </c>
      <c r="AH765" s="28">
        <f t="shared" ca="1" si="387"/>
        <v>1.3086990547122569E-2</v>
      </c>
      <c r="AI765" s="28">
        <f t="shared" ca="1" si="388"/>
        <v>2.3771212622009305E-2</v>
      </c>
      <c r="AJ765" s="28">
        <f t="shared" ca="1" si="389"/>
        <v>1.7034092555779572E-2</v>
      </c>
      <c r="AK765" s="28">
        <f t="shared" ca="1" si="390"/>
        <v>2.2142045584819806E-2</v>
      </c>
      <c r="AL765" s="28">
        <f t="shared" ca="1" si="391"/>
        <v>2.738654167839872E-2</v>
      </c>
      <c r="AM765" s="28">
        <f t="shared" ca="1" si="392"/>
        <v>3.673878957361261E-2</v>
      </c>
      <c r="AN765" s="28">
        <f t="shared" ca="1" si="402"/>
        <v>1.5084479421806921E-2</v>
      </c>
      <c r="AO765" s="28">
        <f t="shared" ca="1" si="393"/>
        <v>1.963859423564971E-2</v>
      </c>
      <c r="AP765" s="33">
        <f t="shared" ca="1" si="403"/>
        <v>1.2424071390355958E-2</v>
      </c>
      <c r="AQ765" s="54"/>
      <c r="AR765" s="53"/>
      <c r="AS765" s="53"/>
      <c r="AT765" s="53"/>
      <c r="AU765" s="53"/>
    </row>
    <row r="766" spans="1:51" ht="15" customHeight="1" x14ac:dyDescent="0.25">
      <c r="A766" s="31">
        <f t="shared" ca="1" si="396"/>
        <v>32933</v>
      </c>
      <c r="B766" s="32">
        <f t="shared" ca="1" si="397"/>
        <v>1990</v>
      </c>
      <c r="C766" s="32">
        <f t="shared" ca="1" si="398"/>
        <v>3</v>
      </c>
      <c r="D766" s="48">
        <f>RAWDATA!A768</f>
        <v>199003</v>
      </c>
      <c r="E766" s="48">
        <f t="shared" ca="1" si="394"/>
        <v>3.0311000000000003</v>
      </c>
      <c r="F766" s="48">
        <f t="shared" ca="1" si="399"/>
        <v>2.5337999999999998</v>
      </c>
      <c r="G766" s="48">
        <f t="shared" ca="1" si="399"/>
        <v>2.8521000000000001</v>
      </c>
      <c r="H766" s="48">
        <f t="shared" ca="1" si="399"/>
        <v>2.3006000000000002</v>
      </c>
      <c r="I766" s="48">
        <f t="shared" ca="1" si="399"/>
        <v>2.2785000000000002</v>
      </c>
      <c r="J766" s="48">
        <f t="shared" ca="1" si="399"/>
        <v>2.4061000000000003</v>
      </c>
      <c r="K766" s="48">
        <f t="shared" ca="1" si="399"/>
        <v>2.0956999999999999</v>
      </c>
      <c r="L766" s="48">
        <f t="shared" ca="1" si="399"/>
        <v>2.7542999999999997</v>
      </c>
      <c r="M766" s="48">
        <f t="shared" ca="1" si="399"/>
        <v>3.1310000000000002</v>
      </c>
      <c r="N766" s="48">
        <f t="shared" ca="1" si="399"/>
        <v>3.3009000000000004</v>
      </c>
      <c r="P766" s="26">
        <f t="shared" ca="1" si="372"/>
        <v>0.9638134323240245</v>
      </c>
      <c r="Q766" s="26">
        <f t="shared" ca="1" si="373"/>
        <v>5.2986259233703654</v>
      </c>
      <c r="R766" s="26">
        <f t="shared" ca="1" si="374"/>
        <v>8.4195795555684292</v>
      </c>
      <c r="S766" s="26">
        <f t="shared" ca="1" si="375"/>
        <v>10.523123134159968</v>
      </c>
      <c r="T766" s="26">
        <f t="shared" ca="1" si="376"/>
        <v>12.996978917148709</v>
      </c>
      <c r="U766" s="26">
        <f t="shared" ca="1" si="377"/>
        <v>16.996297948130785</v>
      </c>
      <c r="V766" s="26">
        <f t="shared" ca="1" si="378"/>
        <v>20.269673274530064</v>
      </c>
      <c r="W766" s="26">
        <f t="shared" ca="1" si="379"/>
        <v>21.778946195138282</v>
      </c>
      <c r="X766" s="26">
        <f t="shared" ca="1" si="380"/>
        <v>34.176893211994489</v>
      </c>
      <c r="Y766" s="26">
        <f t="shared" ca="1" si="381"/>
        <v>87.177063492241004</v>
      </c>
      <c r="Z766" s="28">
        <f t="shared" ca="1" si="400"/>
        <v>4.3349999999999778E-3</v>
      </c>
      <c r="AA766" s="57">
        <f t="shared" ca="1" si="382"/>
        <v>2.6684100000000002E-2</v>
      </c>
      <c r="AB766" s="33">
        <f t="shared" ca="1" si="401"/>
        <v>5.4754000000000053E-3</v>
      </c>
      <c r="AD766" s="28">
        <f t="shared" ca="1" si="383"/>
        <v>2.9860698413881545E-2</v>
      </c>
      <c r="AE766" s="28">
        <f t="shared" ca="1" si="384"/>
        <v>2.502231433034012E-2</v>
      </c>
      <c r="AF766" s="28">
        <f t="shared" ca="1" si="385"/>
        <v>2.8121847987017782E-2</v>
      </c>
      <c r="AG766" s="28">
        <f t="shared" ca="1" si="386"/>
        <v>2.2745352054929158E-2</v>
      </c>
      <c r="AH766" s="28">
        <f t="shared" ca="1" si="387"/>
        <v>2.2529298703575378E-2</v>
      </c>
      <c r="AI766" s="28">
        <f t="shared" ca="1" si="388"/>
        <v>2.3776095155575546E-2</v>
      </c>
      <c r="AJ766" s="28">
        <f t="shared" ca="1" si="389"/>
        <v>2.0740422722675074E-2</v>
      </c>
      <c r="AK766" s="28">
        <f t="shared" ca="1" si="390"/>
        <v>2.7170515661020023E-2</v>
      </c>
      <c r="AL766" s="28">
        <f t="shared" ca="1" si="391"/>
        <v>3.0829838792439123E-2</v>
      </c>
      <c r="AM766" s="28">
        <f t="shared" ca="1" si="392"/>
        <v>3.2475902587447376E-2</v>
      </c>
      <c r="AN766" s="28">
        <f t="shared" ca="1" si="402"/>
        <v>4.2113643178324153E-3</v>
      </c>
      <c r="AO766" s="28">
        <f t="shared" ca="1" si="393"/>
        <v>2.6334288692686527E-2</v>
      </c>
      <c r="AP766" s="33">
        <f t="shared" ca="1" si="403"/>
        <v>5.318581997256721E-3</v>
      </c>
      <c r="AQ766" s="54"/>
      <c r="AR766" s="53"/>
      <c r="AS766" s="53"/>
      <c r="AT766" s="53"/>
      <c r="AU766" s="53"/>
    </row>
    <row r="767" spans="1:51" ht="15" customHeight="1" x14ac:dyDescent="0.25">
      <c r="A767" s="31">
        <f t="shared" ca="1" si="396"/>
        <v>32964</v>
      </c>
      <c r="B767" s="32">
        <f t="shared" ca="1" si="397"/>
        <v>1990</v>
      </c>
      <c r="C767" s="32">
        <f t="shared" ca="1" si="398"/>
        <v>4</v>
      </c>
      <c r="D767" s="48">
        <f>RAWDATA!A769</f>
        <v>199004</v>
      </c>
      <c r="E767" s="48">
        <f t="shared" ca="1" si="394"/>
        <v>-1.8953000000000002</v>
      </c>
      <c r="F767" s="48">
        <f t="shared" ca="1" si="399"/>
        <v>-2.4679000000000002</v>
      </c>
      <c r="G767" s="48">
        <f t="shared" ca="1" si="399"/>
        <v>-2.2307000000000001</v>
      </c>
      <c r="H767" s="48">
        <f t="shared" ca="1" si="399"/>
        <v>-2.6499000000000001</v>
      </c>
      <c r="I767" s="48">
        <f t="shared" ca="1" si="399"/>
        <v>-2.5920000000000001</v>
      </c>
      <c r="J767" s="48">
        <f t="shared" ca="1" si="399"/>
        <v>-2.6055000000000001</v>
      </c>
      <c r="K767" s="48">
        <f t="shared" ca="1" si="399"/>
        <v>-3.2279</v>
      </c>
      <c r="L767" s="48">
        <f t="shared" ca="1" si="399"/>
        <v>-3.0721000000000003</v>
      </c>
      <c r="M767" s="48">
        <f t="shared" ca="1" si="399"/>
        <v>-2.9630000000000001</v>
      </c>
      <c r="N767" s="48">
        <f t="shared" ca="1" si="399"/>
        <v>-2.4392000000000005</v>
      </c>
      <c r="P767" s="26">
        <f t="shared" ca="1" si="372"/>
        <v>0.94554627634118726</v>
      </c>
      <c r="Q767" s="26">
        <f t="shared" ca="1" si="373"/>
        <v>5.1678611342075085</v>
      </c>
      <c r="R767" s="26">
        <f t="shared" ca="1" si="374"/>
        <v>8.231763994422364</v>
      </c>
      <c r="S767" s="26">
        <f t="shared" ca="1" si="375"/>
        <v>10.244270894227864</v>
      </c>
      <c r="T767" s="26">
        <f t="shared" ca="1" si="376"/>
        <v>12.660097223616214</v>
      </c>
      <c r="U767" s="26">
        <f t="shared" ca="1" si="377"/>
        <v>16.553459405092237</v>
      </c>
      <c r="V767" s="26">
        <f t="shared" ca="1" si="378"/>
        <v>19.615388490901509</v>
      </c>
      <c r="W767" s="26">
        <f t="shared" ca="1" si="379"/>
        <v>21.109875189077439</v>
      </c>
      <c r="X767" s="26">
        <f t="shared" ca="1" si="380"/>
        <v>33.164231866123089</v>
      </c>
      <c r="Y767" s="26">
        <f t="shared" ca="1" si="381"/>
        <v>85.050640559538266</v>
      </c>
      <c r="Z767" s="28">
        <f t="shared" ca="1" si="400"/>
        <v>-5.1950000000001162E-3</v>
      </c>
      <c r="AA767" s="57">
        <f t="shared" ca="1" si="382"/>
        <v>-2.6143500000000004E-2</v>
      </c>
      <c r="AB767" s="33">
        <f t="shared" ca="1" si="401"/>
        <v>-8.675000000000592E-4</v>
      </c>
      <c r="AD767" s="28">
        <f t="shared" ca="1" si="383"/>
        <v>-1.9134910268818806E-2</v>
      </c>
      <c r="AE767" s="28">
        <f t="shared" ca="1" si="384"/>
        <v>-2.4988631399616212E-2</v>
      </c>
      <c r="AF767" s="28">
        <f t="shared" ca="1" si="385"/>
        <v>-2.2559564156569605E-2</v>
      </c>
      <c r="AG767" s="28">
        <f t="shared" ca="1" si="386"/>
        <v>-2.6856426949044113E-2</v>
      </c>
      <c r="AH767" s="28">
        <f t="shared" ca="1" si="387"/>
        <v>-2.6261843188925472E-2</v>
      </c>
      <c r="AI767" s="28">
        <f t="shared" ca="1" si="388"/>
        <v>-2.6400445106473876E-2</v>
      </c>
      <c r="AJ767" s="28">
        <f t="shared" ca="1" si="389"/>
        <v>-3.2811456390328078E-2</v>
      </c>
      <c r="AK767" s="28">
        <f t="shared" ca="1" si="390"/>
        <v>-3.1202782837425027E-2</v>
      </c>
      <c r="AL767" s="28">
        <f t="shared" ca="1" si="391"/>
        <v>-3.0077836916740219E-2</v>
      </c>
      <c r="AM767" s="28">
        <f t="shared" ca="1" si="392"/>
        <v>-2.4694412591991472E-2</v>
      </c>
      <c r="AN767" s="28">
        <f t="shared" ca="1" si="402"/>
        <v>-5.3243539201483364E-3</v>
      </c>
      <c r="AO767" s="28">
        <f t="shared" ca="1" si="393"/>
        <v>-2.6491316789302784E-2</v>
      </c>
      <c r="AP767" s="33">
        <f t="shared" ca="1" si="403"/>
        <v>-8.9480796506306165E-4</v>
      </c>
      <c r="AQ767" s="54"/>
      <c r="AR767" s="53"/>
      <c r="AS767" s="53"/>
      <c r="AT767" s="53"/>
      <c r="AU767" s="53"/>
    </row>
    <row r="768" spans="1:51" ht="15" customHeight="1" x14ac:dyDescent="0.25">
      <c r="A768" s="31">
        <f t="shared" ca="1" si="396"/>
        <v>32994</v>
      </c>
      <c r="B768" s="32">
        <f t="shared" ca="1" si="397"/>
        <v>1990</v>
      </c>
      <c r="C768" s="32">
        <f t="shared" ca="1" si="398"/>
        <v>5</v>
      </c>
      <c r="D768" s="48">
        <f>RAWDATA!A770</f>
        <v>199005</v>
      </c>
      <c r="E768" s="48">
        <f t="shared" ca="1" si="394"/>
        <v>5.2923000000000009</v>
      </c>
      <c r="F768" s="48">
        <f t="shared" ca="1" si="399"/>
        <v>5.2489000000000008</v>
      </c>
      <c r="G768" s="48">
        <f t="shared" ca="1" si="399"/>
        <v>4.0686999999999998</v>
      </c>
      <c r="H768" s="48">
        <f t="shared" ca="1" si="399"/>
        <v>5.0688000000000004</v>
      </c>
      <c r="I768" s="48">
        <f t="shared" ca="1" si="399"/>
        <v>4.5263000000000009</v>
      </c>
      <c r="J768" s="48">
        <f t="shared" ca="1" si="399"/>
        <v>4.6554000000000002</v>
      </c>
      <c r="K768" s="48">
        <f t="shared" ca="1" si="399"/>
        <v>5.4012000000000002</v>
      </c>
      <c r="L768" s="48">
        <f t="shared" ca="1" si="399"/>
        <v>5.2072000000000003</v>
      </c>
      <c r="M768" s="48">
        <f t="shared" ca="1" si="399"/>
        <v>4.6842000000000006</v>
      </c>
      <c r="N768" s="48">
        <f t="shared" ca="1" si="399"/>
        <v>5.0255999999999998</v>
      </c>
      <c r="P768" s="26">
        <f t="shared" ca="1" si="372"/>
        <v>0.99558742192399197</v>
      </c>
      <c r="Q768" s="26">
        <f t="shared" ca="1" si="373"/>
        <v>5.4391169972809266</v>
      </c>
      <c r="R768" s="26">
        <f t="shared" ca="1" si="374"/>
        <v>8.5666897760634253</v>
      </c>
      <c r="S768" s="26">
        <f t="shared" ca="1" si="375"/>
        <v>10.763532497314486</v>
      </c>
      <c r="T768" s="26">
        <f t="shared" ca="1" si="376"/>
        <v>13.233131204248755</v>
      </c>
      <c r="U768" s="26">
        <f t="shared" ca="1" si="377"/>
        <v>17.324089154236901</v>
      </c>
      <c r="V768" s="26">
        <f t="shared" ca="1" si="378"/>
        <v>20.67485485407208</v>
      </c>
      <c r="W768" s="26">
        <f t="shared" ca="1" si="379"/>
        <v>22.209108609923078</v>
      </c>
      <c r="X768" s="26">
        <f t="shared" ca="1" si="380"/>
        <v>34.717710815196028</v>
      </c>
      <c r="Y768" s="26">
        <f t="shared" ca="1" si="381"/>
        <v>89.324945551498431</v>
      </c>
      <c r="Z768" s="28">
        <f t="shared" ca="1" si="400"/>
        <v>-4.1569999999999663E-3</v>
      </c>
      <c r="AA768" s="57">
        <f t="shared" ca="1" si="382"/>
        <v>4.9178600000000003E-2</v>
      </c>
      <c r="AB768" s="33">
        <f t="shared" ca="1" si="401"/>
        <v>-6.2959999999993854E-4</v>
      </c>
      <c r="AD768" s="28">
        <f t="shared" ca="1" si="383"/>
        <v>5.1570106071661008E-2</v>
      </c>
      <c r="AE768" s="28">
        <f t="shared" ca="1" si="384"/>
        <v>5.1157835213370854E-2</v>
      </c>
      <c r="AF768" s="28">
        <f t="shared" ca="1" si="385"/>
        <v>3.988107199145844E-2</v>
      </c>
      <c r="AG768" s="28">
        <f t="shared" ca="1" si="386"/>
        <v>4.9445187689916022E-2</v>
      </c>
      <c r="AH768" s="28">
        <f t="shared" ca="1" si="387"/>
        <v>4.4268528393172905E-2</v>
      </c>
      <c r="AI768" s="28">
        <f t="shared" ca="1" si="388"/>
        <v>4.5502862145993271E-2</v>
      </c>
      <c r="AJ768" s="28">
        <f t="shared" ca="1" si="389"/>
        <v>5.2603835253600635E-2</v>
      </c>
      <c r="AK768" s="28">
        <f t="shared" ca="1" si="390"/>
        <v>5.0761553038173993E-2</v>
      </c>
      <c r="AL768" s="28">
        <f t="shared" ca="1" si="391"/>
        <v>4.5778013146393633E-2</v>
      </c>
      <c r="AM768" s="28">
        <f t="shared" ca="1" si="392"/>
        <v>4.9033943976529701E-2</v>
      </c>
      <c r="AN768" s="28">
        <f t="shared" ca="1" si="402"/>
        <v>-3.957992081054261E-3</v>
      </c>
      <c r="AO768" s="28">
        <f t="shared" ca="1" si="393"/>
        <v>4.8007572310004576E-2</v>
      </c>
      <c r="AP768" s="33">
        <f t="shared" ca="1" si="403"/>
        <v>-6.015937485429057E-4</v>
      </c>
      <c r="AQ768" s="54"/>
      <c r="AR768" s="53"/>
      <c r="AS768" s="53"/>
      <c r="AT768" s="53"/>
      <c r="AU768" s="53"/>
    </row>
    <row r="769" spans="1:51" ht="15" customHeight="1" x14ac:dyDescent="0.25">
      <c r="A769" s="31">
        <f t="shared" ca="1" si="396"/>
        <v>33025</v>
      </c>
      <c r="B769" s="32">
        <f t="shared" ca="1" si="397"/>
        <v>1990</v>
      </c>
      <c r="C769" s="32">
        <f t="shared" ca="1" si="398"/>
        <v>6</v>
      </c>
      <c r="D769" s="48">
        <f>RAWDATA!A771</f>
        <v>199006</v>
      </c>
      <c r="E769" s="48">
        <f t="shared" ca="1" si="394"/>
        <v>0.20370000000000005</v>
      </c>
      <c r="F769" s="48">
        <f t="shared" ca="1" si="399"/>
        <v>1.7138000000000002</v>
      </c>
      <c r="G769" s="48">
        <f t="shared" ca="1" si="399"/>
        <v>0.67540000000000011</v>
      </c>
      <c r="H769" s="48">
        <f t="shared" ca="1" si="399"/>
        <v>0.73570000000000002</v>
      </c>
      <c r="I769" s="48">
        <f t="shared" ca="1" si="399"/>
        <v>1.4282000000000001</v>
      </c>
      <c r="J769" s="48">
        <f t="shared" ca="1" si="399"/>
        <v>0.36960000000000004</v>
      </c>
      <c r="K769" s="48">
        <f t="shared" ca="1" si="399"/>
        <v>0.13429999999999997</v>
      </c>
      <c r="L769" s="48">
        <f t="shared" ca="1" si="399"/>
        <v>8.0799999999999983E-2</v>
      </c>
      <c r="M769" s="48">
        <f t="shared" ca="1" si="399"/>
        <v>-3.6899999999999988E-2</v>
      </c>
      <c r="N769" s="48">
        <f t="shared" ca="1" si="399"/>
        <v>0.99449999999999994</v>
      </c>
      <c r="P769" s="26">
        <f t="shared" ca="1" si="372"/>
        <v>0.99761543350245119</v>
      </c>
      <c r="Q769" s="26">
        <f t="shared" ca="1" si="373"/>
        <v>5.5323325843803275</v>
      </c>
      <c r="R769" s="26">
        <f t="shared" ca="1" si="374"/>
        <v>8.6245491988109571</v>
      </c>
      <c r="S769" s="26">
        <f t="shared" ca="1" si="375"/>
        <v>10.842719805897229</v>
      </c>
      <c r="T769" s="26">
        <f t="shared" ca="1" si="376"/>
        <v>13.422126784107835</v>
      </c>
      <c r="U769" s="26">
        <f t="shared" ca="1" si="377"/>
        <v>17.388118987750961</v>
      </c>
      <c r="V769" s="26">
        <f t="shared" ca="1" si="378"/>
        <v>20.702621184141101</v>
      </c>
      <c r="W769" s="26">
        <f t="shared" ca="1" si="379"/>
        <v>22.227053569679892</v>
      </c>
      <c r="X769" s="26">
        <f t="shared" ca="1" si="380"/>
        <v>34.704899979905221</v>
      </c>
      <c r="Y769" s="26">
        <f t="shared" ca="1" si="381"/>
        <v>90.213282135008086</v>
      </c>
      <c r="Z769" s="28">
        <f t="shared" ca="1" si="400"/>
        <v>-4.7995000000000121E-3</v>
      </c>
      <c r="AA769" s="57">
        <f t="shared" ca="1" si="382"/>
        <v>6.2990999999999993E-3</v>
      </c>
      <c r="AB769" s="33">
        <f t="shared" ca="1" si="401"/>
        <v>-1.5110999999999293E-3</v>
      </c>
      <c r="AD769" s="28">
        <f t="shared" ca="1" si="383"/>
        <v>2.034928128624304E-3</v>
      </c>
      <c r="AE769" s="28">
        <f t="shared" ca="1" si="384"/>
        <v>1.6992801076270624E-2</v>
      </c>
      <c r="AF769" s="28">
        <f t="shared" ca="1" si="385"/>
        <v>6.7312939225614207E-3</v>
      </c>
      <c r="AG769" s="28">
        <f t="shared" ca="1" si="386"/>
        <v>7.3300692810360632E-3</v>
      </c>
      <c r="AH769" s="28">
        <f t="shared" ca="1" si="387"/>
        <v>1.4180973013420318E-2</v>
      </c>
      <c r="AI769" s="28">
        <f t="shared" ca="1" si="388"/>
        <v>3.6891865751182088E-3</v>
      </c>
      <c r="AJ769" s="28">
        <f t="shared" ca="1" si="389"/>
        <v>1.342098982121215E-3</v>
      </c>
      <c r="AK769" s="28">
        <f t="shared" ca="1" si="390"/>
        <v>8.076737437314683E-4</v>
      </c>
      <c r="AL769" s="28">
        <f t="shared" ca="1" si="391"/>
        <v>-3.6906809725239202E-4</v>
      </c>
      <c r="AM769" s="28">
        <f t="shared" ca="1" si="392"/>
        <v>9.8958739248720153E-3</v>
      </c>
      <c r="AN769" s="28">
        <f t="shared" ca="1" si="402"/>
        <v>-4.7504616886376522E-3</v>
      </c>
      <c r="AO769" s="28">
        <f t="shared" ca="1" si="393"/>
        <v>6.2793435912530636E-3</v>
      </c>
      <c r="AP769" s="33">
        <f t="shared" ca="1" si="403"/>
        <v>-1.515940677443252E-3</v>
      </c>
      <c r="AQ769" s="54"/>
      <c r="AR769" s="53"/>
      <c r="AS769" s="53"/>
      <c r="AT769" s="53"/>
      <c r="AU769" s="53"/>
    </row>
    <row r="770" spans="1:51" ht="15" customHeight="1" x14ac:dyDescent="0.25">
      <c r="A770" s="31">
        <f t="shared" ca="1" si="396"/>
        <v>33055</v>
      </c>
      <c r="B770" s="32">
        <f t="shared" ca="1" si="397"/>
        <v>1990</v>
      </c>
      <c r="C770" s="32">
        <f t="shared" ca="1" si="398"/>
        <v>7</v>
      </c>
      <c r="D770" s="48">
        <f>RAWDATA!A772</f>
        <v>199007</v>
      </c>
      <c r="E770" s="48">
        <f t="shared" ca="1" si="394"/>
        <v>-4.1551999999999998</v>
      </c>
      <c r="F770" s="48">
        <f t="shared" ca="1" si="399"/>
        <v>-3.1011000000000002</v>
      </c>
      <c r="G770" s="48">
        <f t="shared" ca="1" si="399"/>
        <v>-3.8751000000000007</v>
      </c>
      <c r="H770" s="48">
        <f t="shared" ca="1" si="399"/>
        <v>-3.2634000000000003</v>
      </c>
      <c r="I770" s="48">
        <f t="shared" ca="1" si="399"/>
        <v>-2.7195</v>
      </c>
      <c r="J770" s="48">
        <f t="shared" ca="1" si="399"/>
        <v>-2.6116000000000001</v>
      </c>
      <c r="K770" s="48">
        <f t="shared" ca="1" si="399"/>
        <v>-2.3232999999999997</v>
      </c>
      <c r="L770" s="48">
        <f t="shared" ca="1" si="399"/>
        <v>-2.7291000000000003</v>
      </c>
      <c r="M770" s="48">
        <f t="shared" ca="1" si="399"/>
        <v>-2.5754999999999999</v>
      </c>
      <c r="N770" s="48">
        <f t="shared" ca="1" si="399"/>
        <v>-2.8548</v>
      </c>
      <c r="P770" s="26">
        <f t="shared" ca="1" si="372"/>
        <v>0.95616251700955734</v>
      </c>
      <c r="Q770" s="26">
        <f t="shared" ca="1" si="373"/>
        <v>5.3607694186061092</v>
      </c>
      <c r="R770" s="26">
        <f t="shared" ca="1" si="374"/>
        <v>8.2903392928078343</v>
      </c>
      <c r="S770" s="26">
        <f t="shared" ca="1" si="375"/>
        <v>10.488878487751577</v>
      </c>
      <c r="T770" s="26">
        <f t="shared" ca="1" si="376"/>
        <v>13.057112046214023</v>
      </c>
      <c r="U770" s="26">
        <f t="shared" ca="1" si="377"/>
        <v>16.934010872266857</v>
      </c>
      <c r="V770" s="26">
        <f t="shared" ca="1" si="378"/>
        <v>20.221637186169954</v>
      </c>
      <c r="W770" s="26">
        <f t="shared" ca="1" si="379"/>
        <v>21.620455050709758</v>
      </c>
      <c r="X770" s="26">
        <f t="shared" ca="1" si="380"/>
        <v>33.811075280922765</v>
      </c>
      <c r="Y770" s="26">
        <f t="shared" ca="1" si="381"/>
        <v>87.637873356617874</v>
      </c>
      <c r="Z770" s="28">
        <f t="shared" ca="1" si="400"/>
        <v>9.130000000000027E-3</v>
      </c>
      <c r="AA770" s="57">
        <f t="shared" ca="1" si="382"/>
        <v>-3.0208599999999999E-2</v>
      </c>
      <c r="AB770" s="33">
        <f t="shared" ca="1" si="401"/>
        <v>3.0571000000000036E-3</v>
      </c>
      <c r="AD770" s="28">
        <f t="shared" ca="1" si="383"/>
        <v>-4.2439969402633324E-2</v>
      </c>
      <c r="AE770" s="28">
        <f t="shared" ca="1" si="384"/>
        <v>-3.1502019064988965E-2</v>
      </c>
      <c r="AF770" s="28">
        <f t="shared" ca="1" si="385"/>
        <v>-3.9521798474917935E-2</v>
      </c>
      <c r="AG770" s="28">
        <f t="shared" ca="1" si="386"/>
        <v>-3.3178364962379539E-2</v>
      </c>
      <c r="AH770" s="28">
        <f t="shared" ca="1" si="387"/>
        <v>-2.7571627980811621E-2</v>
      </c>
      <c r="AI770" s="28">
        <f t="shared" ca="1" si="388"/>
        <v>-2.6463078941394623E-2</v>
      </c>
      <c r="AJ770" s="28">
        <f t="shared" ca="1" si="389"/>
        <v>-2.3507140540110622E-2</v>
      </c>
      <c r="AK770" s="28">
        <f t="shared" ca="1" si="390"/>
        <v>-2.7670316553680293E-2</v>
      </c>
      <c r="AL770" s="28">
        <f t="shared" ca="1" si="391"/>
        <v>-2.6092466929426114E-2</v>
      </c>
      <c r="AM770" s="28">
        <f t="shared" ca="1" si="392"/>
        <v>-2.8963419517019258E-2</v>
      </c>
      <c r="AN770" s="28">
        <f t="shared" ca="1" si="402"/>
        <v>9.4430510105884581E-3</v>
      </c>
      <c r="AO770" s="28">
        <f t="shared" ca="1" si="393"/>
        <v>-3.0674282157999843E-2</v>
      </c>
      <c r="AP770" s="33">
        <f t="shared" ca="1" si="403"/>
        <v>3.146338934777157E-3</v>
      </c>
      <c r="AQ770" s="54"/>
      <c r="AR770" s="53"/>
      <c r="AS770" s="53"/>
      <c r="AT770" s="53"/>
      <c r="AU770" s="53"/>
    </row>
    <row r="771" spans="1:51" ht="15" customHeight="1" x14ac:dyDescent="0.25">
      <c r="A771" s="31">
        <f t="shared" ca="1" si="396"/>
        <v>33086</v>
      </c>
      <c r="B771" s="32">
        <f t="shared" ca="1" si="397"/>
        <v>1990</v>
      </c>
      <c r="C771" s="32">
        <f t="shared" ca="1" si="398"/>
        <v>8</v>
      </c>
      <c r="D771" s="48">
        <f>RAWDATA!A773</f>
        <v>199008</v>
      </c>
      <c r="E771" s="48">
        <f t="shared" ca="1" si="394"/>
        <v>-13.2127</v>
      </c>
      <c r="F771" s="48">
        <f t="shared" ca="1" si="399"/>
        <v>-13.011600000000001</v>
      </c>
      <c r="G771" s="48">
        <f t="shared" ca="1" si="399"/>
        <v>-11.491400000000001</v>
      </c>
      <c r="H771" s="48">
        <f t="shared" ca="1" si="399"/>
        <v>-10.1218</v>
      </c>
      <c r="I771" s="48">
        <f t="shared" ca="1" si="399"/>
        <v>-10.822099999999999</v>
      </c>
      <c r="J771" s="48">
        <f t="shared" ca="1" si="399"/>
        <v>-11.084100000000001</v>
      </c>
      <c r="K771" s="48">
        <f t="shared" ca="1" si="399"/>
        <v>-10.9649</v>
      </c>
      <c r="L771" s="48">
        <f t="shared" ca="1" si="399"/>
        <v>-11.117900000000001</v>
      </c>
      <c r="M771" s="48">
        <f t="shared" ca="1" si="399"/>
        <v>-11.747200000000001</v>
      </c>
      <c r="N771" s="48">
        <f t="shared" ca="1" si="399"/>
        <v>-11.2264</v>
      </c>
      <c r="P771" s="26">
        <f t="shared" ca="1" si="372"/>
        <v>0.82982763212463562</v>
      </c>
      <c r="Q771" s="26">
        <f t="shared" ca="1" si="373"/>
        <v>4.663247544934757</v>
      </c>
      <c r="R771" s="26">
        <f t="shared" ca="1" si="374"/>
        <v>7.3376632433141156</v>
      </c>
      <c r="S771" s="26">
        <f t="shared" ca="1" si="375"/>
        <v>9.4272151849783388</v>
      </c>
      <c r="T771" s="26">
        <f t="shared" ca="1" si="376"/>
        <v>11.644058323460696</v>
      </c>
      <c r="U771" s="26">
        <f t="shared" ca="1" si="377"/>
        <v>15.057028173173927</v>
      </c>
      <c r="V771" s="26">
        <f t="shared" ca="1" si="378"/>
        <v>18.004354890343606</v>
      </c>
      <c r="W771" s="26">
        <f t="shared" ca="1" si="379"/>
        <v>19.216714478626898</v>
      </c>
      <c r="X771" s="26">
        <f t="shared" ca="1" si="380"/>
        <v>29.839220645522204</v>
      </c>
      <c r="Y771" s="26">
        <f t="shared" ca="1" si="381"/>
        <v>77.799295142110523</v>
      </c>
      <c r="Z771" s="28">
        <f t="shared" ca="1" si="400"/>
        <v>1.6253499999999921E-2</v>
      </c>
      <c r="AA771" s="57">
        <f t="shared" ca="1" si="382"/>
        <v>-0.11480010000000002</v>
      </c>
      <c r="AB771" s="33">
        <f t="shared" ca="1" si="401"/>
        <v>-6.7900000000009619E-5</v>
      </c>
      <c r="AD771" s="28">
        <f t="shared" ca="1" si="383"/>
        <v>-0.1417098883906866</v>
      </c>
      <c r="AE771" s="28">
        <f t="shared" ca="1" si="384"/>
        <v>-0.13939540955651997</v>
      </c>
      <c r="AF771" s="28">
        <f t="shared" ca="1" si="385"/>
        <v>-0.12207046355416273</v>
      </c>
      <c r="AG771" s="28">
        <f t="shared" ca="1" si="386"/>
        <v>-0.10671476557376963</v>
      </c>
      <c r="AH771" s="28">
        <f t="shared" ca="1" si="387"/>
        <v>-0.11453693494670709</v>
      </c>
      <c r="AI771" s="28">
        <f t="shared" ca="1" si="388"/>
        <v>-0.11747920681704009</v>
      </c>
      <c r="AJ771" s="28">
        <f t="shared" ca="1" si="389"/>
        <v>-0.11613951198162834</v>
      </c>
      <c r="AK771" s="28">
        <f t="shared" ca="1" si="390"/>
        <v>-0.11785941357310231</v>
      </c>
      <c r="AL771" s="28">
        <f t="shared" ca="1" si="391"/>
        <v>-0.12496476263268325</v>
      </c>
      <c r="AM771" s="28">
        <f t="shared" ca="1" si="392"/>
        <v>-0.1190808774888667</v>
      </c>
      <c r="AN771" s="28">
        <f t="shared" ca="1" si="402"/>
        <v>1.8529828912828311E-2</v>
      </c>
      <c r="AO771" s="28">
        <f t="shared" ca="1" si="393"/>
        <v>-0.12194178377406953</v>
      </c>
      <c r="AP771" s="33">
        <f t="shared" ca="1" si="403"/>
        <v>-8.1036286705443716E-5</v>
      </c>
      <c r="AQ771" s="54"/>
      <c r="AR771" s="53"/>
      <c r="AS771" s="53"/>
      <c r="AT771" s="53"/>
      <c r="AU771" s="53"/>
    </row>
    <row r="772" spans="1:51" ht="15" customHeight="1" x14ac:dyDescent="0.25">
      <c r="A772" s="31">
        <f t="shared" ca="1" si="396"/>
        <v>33117</v>
      </c>
      <c r="B772" s="32">
        <f t="shared" ca="1" si="397"/>
        <v>1990</v>
      </c>
      <c r="C772" s="32">
        <f t="shared" ca="1" si="398"/>
        <v>9</v>
      </c>
      <c r="D772" s="48">
        <f>RAWDATA!A774</f>
        <v>199009</v>
      </c>
      <c r="E772" s="48">
        <f t="shared" ca="1" si="394"/>
        <v>-8.988900000000001</v>
      </c>
      <c r="F772" s="48">
        <f t="shared" ca="1" si="399"/>
        <v>-8.2819000000000003</v>
      </c>
      <c r="G772" s="48">
        <f t="shared" ca="1" si="399"/>
        <v>-8.3257000000000012</v>
      </c>
      <c r="H772" s="48">
        <f t="shared" ca="1" si="399"/>
        <v>-7.7256</v>
      </c>
      <c r="I772" s="48">
        <f t="shared" ca="1" si="399"/>
        <v>-8.0671999999999997</v>
      </c>
      <c r="J772" s="48">
        <f t="shared" ca="1" si="399"/>
        <v>-7.3285</v>
      </c>
      <c r="K772" s="48">
        <f t="shared" ca="1" si="399"/>
        <v>-6.7468000000000004</v>
      </c>
      <c r="L772" s="48">
        <f t="shared" ca="1" si="399"/>
        <v>-7.3223000000000003</v>
      </c>
      <c r="M772" s="48">
        <f t="shared" ca="1" si="399"/>
        <v>-7.7332000000000001</v>
      </c>
      <c r="N772" s="48">
        <f t="shared" ca="1" si="399"/>
        <v>-8.3246000000000002</v>
      </c>
      <c r="P772" s="26">
        <f t="shared" ca="1" si="372"/>
        <v>0.75523525610058428</v>
      </c>
      <c r="Q772" s="26">
        <f t="shared" ca="1" si="373"/>
        <v>4.2770420465108057</v>
      </c>
      <c r="R772" s="26">
        <f t="shared" ca="1" si="374"/>
        <v>6.7267514146655119</v>
      </c>
      <c r="S772" s="26">
        <f t="shared" ca="1" si="375"/>
        <v>8.6989062486476527</v>
      </c>
      <c r="T772" s="26">
        <f t="shared" ca="1" si="376"/>
        <v>10.704708850390475</v>
      </c>
      <c r="U772" s="26">
        <f t="shared" ca="1" si="377"/>
        <v>13.953573863502875</v>
      </c>
      <c r="V772" s="26">
        <f t="shared" ca="1" si="378"/>
        <v>16.789637074601906</v>
      </c>
      <c r="W772" s="26">
        <f t="shared" ca="1" si="379"/>
        <v>17.809608994358399</v>
      </c>
      <c r="X772" s="26">
        <f t="shared" ca="1" si="380"/>
        <v>27.531694034562683</v>
      </c>
      <c r="Y772" s="26">
        <f t="shared" ca="1" si="381"/>
        <v>71.322815018710386</v>
      </c>
      <c r="Z772" s="28">
        <f t="shared" ca="1" si="400"/>
        <v>6.0649999999999871E-3</v>
      </c>
      <c r="AA772" s="57">
        <f t="shared" ca="1" si="382"/>
        <v>-7.8844700000000004E-2</v>
      </c>
      <c r="AB772" s="33">
        <f t="shared" ca="1" si="401"/>
        <v>-1.4442999999999956E-3</v>
      </c>
      <c r="AD772" s="28">
        <f t="shared" ca="1" si="383"/>
        <v>-9.4188708887977327E-2</v>
      </c>
      <c r="AE772" s="28">
        <f t="shared" ca="1" si="384"/>
        <v>-8.6450443433186294E-2</v>
      </c>
      <c r="AF772" s="28">
        <f t="shared" ca="1" si="385"/>
        <v>-8.692810772933815E-2</v>
      </c>
      <c r="AG772" s="28">
        <f t="shared" ca="1" si="386"/>
        <v>-8.0403439396068102E-2</v>
      </c>
      <c r="AH772" s="28">
        <f t="shared" ca="1" si="387"/>
        <v>-8.4112310619120917E-2</v>
      </c>
      <c r="AI772" s="28">
        <f t="shared" ca="1" si="388"/>
        <v>-7.6109204052378185E-2</v>
      </c>
      <c r="AJ772" s="28">
        <f t="shared" ca="1" si="389"/>
        <v>-6.9851811699071495E-2</v>
      </c>
      <c r="AK772" s="28">
        <f t="shared" ca="1" si="390"/>
        <v>-7.6042303305007136E-2</v>
      </c>
      <c r="AL772" s="28">
        <f t="shared" ca="1" si="391"/>
        <v>-8.0485805827025442E-2</v>
      </c>
      <c r="AM772" s="28">
        <f t="shared" ca="1" si="392"/>
        <v>-8.6916108800515132E-2</v>
      </c>
      <c r="AN772" s="28">
        <f t="shared" ca="1" si="402"/>
        <v>6.6186188468115303E-3</v>
      </c>
      <c r="AO772" s="28">
        <f t="shared" ca="1" si="393"/>
        <v>-8.212663587770308E-2</v>
      </c>
      <c r="AP772" s="33">
        <f t="shared" ca="1" si="403"/>
        <v>-1.5743214360671998E-3</v>
      </c>
      <c r="AQ772" s="54"/>
      <c r="AR772" s="53"/>
      <c r="AS772" s="53"/>
      <c r="AT772" s="53"/>
      <c r="AU772" s="53"/>
    </row>
    <row r="773" spans="1:51" ht="15" customHeight="1" x14ac:dyDescent="0.25">
      <c r="A773" s="31">
        <f t="shared" ca="1" si="396"/>
        <v>33147</v>
      </c>
      <c r="B773" s="32">
        <f t="shared" ca="1" si="397"/>
        <v>1990</v>
      </c>
      <c r="C773" s="32">
        <f t="shared" ca="1" si="398"/>
        <v>10</v>
      </c>
      <c r="D773" s="48">
        <f>RAWDATA!A775</f>
        <v>199010</v>
      </c>
      <c r="E773" s="48">
        <f t="shared" ca="1" si="394"/>
        <v>-9.1606000000000005</v>
      </c>
      <c r="F773" s="48">
        <f t="shared" ca="1" si="399"/>
        <v>-6.5814000000000004</v>
      </c>
      <c r="G773" s="48">
        <f t="shared" ca="1" si="399"/>
        <v>-5.8251000000000008</v>
      </c>
      <c r="H773" s="48">
        <f t="shared" ca="1" si="399"/>
        <v>-5.859</v>
      </c>
      <c r="I773" s="48">
        <f t="shared" ca="1" si="399"/>
        <v>-5.5476000000000001</v>
      </c>
      <c r="J773" s="48">
        <f t="shared" ca="1" si="399"/>
        <v>-5.4180000000000001</v>
      </c>
      <c r="K773" s="48">
        <f t="shared" ca="1" si="399"/>
        <v>-4.7762000000000002</v>
      </c>
      <c r="L773" s="48">
        <f t="shared" ca="1" si="399"/>
        <v>-4.3834</v>
      </c>
      <c r="M773" s="48">
        <f t="shared" ca="1" si="399"/>
        <v>-4.9967000000000006</v>
      </c>
      <c r="N773" s="48">
        <f t="shared" ca="1" si="399"/>
        <v>-5.0514000000000001</v>
      </c>
      <c r="P773" s="26">
        <f t="shared" ca="1" si="372"/>
        <v>0.68605117523023418</v>
      </c>
      <c r="Q773" s="26">
        <f t="shared" ca="1" si="373"/>
        <v>3.9955528012617432</v>
      </c>
      <c r="R773" s="26">
        <f t="shared" ca="1" si="374"/>
        <v>6.3349114180098312</v>
      </c>
      <c r="S773" s="26">
        <f t="shared" ca="1" si="375"/>
        <v>8.1892373315393865</v>
      </c>
      <c r="T773" s="26">
        <f t="shared" ca="1" si="376"/>
        <v>10.110854422206213</v>
      </c>
      <c r="U773" s="26">
        <f t="shared" ca="1" si="377"/>
        <v>13.197569231578289</v>
      </c>
      <c r="V773" s="26">
        <f t="shared" ca="1" si="378"/>
        <v>15.98773042864477</v>
      </c>
      <c r="W773" s="26">
        <f t="shared" ca="1" si="379"/>
        <v>17.028942593699693</v>
      </c>
      <c r="X773" s="26">
        <f t="shared" ca="1" si="380"/>
        <v>26.156017878737689</v>
      </c>
      <c r="Y773" s="26">
        <f t="shared" ca="1" si="381"/>
        <v>67.720014340855258</v>
      </c>
      <c r="Z773" s="28">
        <f t="shared" ca="1" si="400"/>
        <v>2.8469500000000092E-2</v>
      </c>
      <c r="AA773" s="57">
        <f t="shared" ca="1" si="382"/>
        <v>-5.7599400000000023E-2</v>
      </c>
      <c r="AB773" s="33">
        <f t="shared" ca="1" si="401"/>
        <v>7.3589000000001126E-3</v>
      </c>
      <c r="AD773" s="28">
        <f t="shared" ca="1" si="383"/>
        <v>-9.6077073792361911E-2</v>
      </c>
      <c r="AE773" s="28">
        <f t="shared" ca="1" si="384"/>
        <v>-6.8079717110772181E-2</v>
      </c>
      <c r="AF773" s="28">
        <f t="shared" ca="1" si="385"/>
        <v>-6.0016494263483676E-2</v>
      </c>
      <c r="AG773" s="28">
        <f t="shared" ca="1" si="386"/>
        <v>-6.0376527594351616E-2</v>
      </c>
      <c r="AH773" s="28">
        <f t="shared" ca="1" si="387"/>
        <v>-5.7074182093424103E-2</v>
      </c>
      <c r="AI773" s="28">
        <f t="shared" ca="1" si="388"/>
        <v>-5.570300287625065E-2</v>
      </c>
      <c r="AJ773" s="28">
        <f t="shared" ca="1" si="389"/>
        <v>-4.8940275435564354E-2</v>
      </c>
      <c r="AK773" s="28">
        <f t="shared" ca="1" si="390"/>
        <v>-4.4823740837080746E-2</v>
      </c>
      <c r="AL773" s="28">
        <f t="shared" ca="1" si="391"/>
        <v>-5.1258558148755379E-2</v>
      </c>
      <c r="AM773" s="28">
        <f t="shared" ca="1" si="392"/>
        <v>-5.1834493440921357E-2</v>
      </c>
      <c r="AN773" s="28">
        <f t="shared" ca="1" si="402"/>
        <v>3.0531869656728675E-2</v>
      </c>
      <c r="AO773" s="28">
        <f t="shared" ca="1" si="393"/>
        <v>-5.932482941269146E-2</v>
      </c>
      <c r="AP773" s="33">
        <f t="shared" ca="1" si="403"/>
        <v>7.7783036178530884E-3</v>
      </c>
      <c r="AQ773" s="54"/>
      <c r="AR773" s="53"/>
      <c r="AS773" s="53"/>
      <c r="AT773" s="53"/>
      <c r="AU773" s="53"/>
    </row>
    <row r="774" spans="1:51" ht="15" customHeight="1" x14ac:dyDescent="0.25">
      <c r="A774" s="31">
        <f t="shared" ca="1" si="396"/>
        <v>33178</v>
      </c>
      <c r="B774" s="32">
        <f t="shared" ca="1" si="397"/>
        <v>1990</v>
      </c>
      <c r="C774" s="32">
        <f t="shared" ca="1" si="398"/>
        <v>11</v>
      </c>
      <c r="D774" s="48">
        <f>RAWDATA!A776</f>
        <v>199011</v>
      </c>
      <c r="E774" s="48">
        <f t="shared" ca="1" si="394"/>
        <v>3.7894000000000001</v>
      </c>
      <c r="F774" s="48">
        <f t="shared" ca="1" si="399"/>
        <v>5.0808</v>
      </c>
      <c r="G774" s="48">
        <f t="shared" ca="1" si="399"/>
        <v>4.9805000000000001</v>
      </c>
      <c r="H774" s="48">
        <f t="shared" ca="1" si="399"/>
        <v>3.5165000000000002</v>
      </c>
      <c r="I774" s="48">
        <f t="shared" ca="1" si="399"/>
        <v>4.9074000000000009</v>
      </c>
      <c r="J774" s="48">
        <f t="shared" ca="1" si="399"/>
        <v>4.6116999999999999</v>
      </c>
      <c r="K774" s="48">
        <f t="shared" ca="1" si="399"/>
        <v>4.2904</v>
      </c>
      <c r="L774" s="48">
        <f t="shared" ca="1" si="399"/>
        <v>3.8029999999999999</v>
      </c>
      <c r="M774" s="48">
        <f t="shared" ca="1" si="399"/>
        <v>4.1417999999999999</v>
      </c>
      <c r="N774" s="48">
        <f t="shared" ca="1" si="399"/>
        <v>3.2324999999999999</v>
      </c>
      <c r="P774" s="26">
        <f t="shared" ca="1" si="372"/>
        <v>0.7120483984644087</v>
      </c>
      <c r="Q774" s="26">
        <f t="shared" ca="1" si="373"/>
        <v>4.1985588479882496</v>
      </c>
      <c r="R774" s="26">
        <f t="shared" ca="1" si="374"/>
        <v>6.6504216811838113</v>
      </c>
      <c r="S774" s="26">
        <f t="shared" ca="1" si="375"/>
        <v>8.4772118623029691</v>
      </c>
      <c r="T774" s="26">
        <f t="shared" ca="1" si="376"/>
        <v>10.607034492121562</v>
      </c>
      <c r="U774" s="26">
        <f t="shared" ca="1" si="377"/>
        <v>13.806201531830984</v>
      </c>
      <c r="V774" s="26">
        <f t="shared" ca="1" si="378"/>
        <v>16.673668014955346</v>
      </c>
      <c r="W774" s="26">
        <f t="shared" ca="1" si="379"/>
        <v>17.676553280538091</v>
      </c>
      <c r="X774" s="26">
        <f t="shared" ca="1" si="380"/>
        <v>27.239347827239246</v>
      </c>
      <c r="Y774" s="26">
        <f t="shared" ca="1" si="381"/>
        <v>69.909063804423397</v>
      </c>
      <c r="Z774" s="28">
        <f t="shared" ca="1" si="400"/>
        <v>-7.4795000000000833E-3</v>
      </c>
      <c r="AA774" s="57">
        <f t="shared" ca="1" si="382"/>
        <v>4.2354000000000003E-2</v>
      </c>
      <c r="AB774" s="33">
        <f t="shared" ca="1" si="401"/>
        <v>-5.4825000000000568E-3</v>
      </c>
      <c r="AD774" s="28">
        <f t="shared" ca="1" si="383"/>
        <v>3.7193660068648909E-2</v>
      </c>
      <c r="AE774" s="28">
        <f t="shared" ca="1" si="384"/>
        <v>4.9559392047316964E-2</v>
      </c>
      <c r="AF774" s="28">
        <f t="shared" ca="1" si="385"/>
        <v>4.8604432636684472E-2</v>
      </c>
      <c r="AG774" s="28">
        <f t="shared" ca="1" si="386"/>
        <v>3.4560834301123555E-2</v>
      </c>
      <c r="AH774" s="28">
        <f t="shared" ca="1" si="387"/>
        <v>4.7907870300735858E-2</v>
      </c>
      <c r="AI774" s="28">
        <f t="shared" ca="1" si="388"/>
        <v>4.5085214071974779E-2</v>
      </c>
      <c r="AJ774" s="28">
        <f t="shared" ca="1" si="389"/>
        <v>4.2009129596491585E-2</v>
      </c>
      <c r="AK774" s="28">
        <f t="shared" ca="1" si="390"/>
        <v>3.7324686060153878E-2</v>
      </c>
      <c r="AL774" s="28">
        <f t="shared" ca="1" si="391"/>
        <v>4.0583246022100408E-2</v>
      </c>
      <c r="AM774" s="28">
        <f t="shared" ca="1" si="392"/>
        <v>3.181353996231516E-2</v>
      </c>
      <c r="AN774" s="28">
        <f t="shared" ca="1" si="402"/>
        <v>-7.1781330657751524E-3</v>
      </c>
      <c r="AO774" s="28">
        <f t="shared" ca="1" si="393"/>
        <v>4.1481616921557288E-2</v>
      </c>
      <c r="AP774" s="33">
        <f t="shared" ca="1" si="403"/>
        <v>-5.2832239293495037E-3</v>
      </c>
      <c r="AQ774" s="54"/>
      <c r="AR774" s="53"/>
      <c r="AS774" s="53"/>
      <c r="AT774" s="53"/>
      <c r="AU774" s="53"/>
      <c r="AY774" s="29"/>
    </row>
    <row r="775" spans="1:51" ht="15" customHeight="1" x14ac:dyDescent="0.25">
      <c r="A775" s="31">
        <f t="shared" ca="1" si="396"/>
        <v>33208</v>
      </c>
      <c r="B775" s="32">
        <f t="shared" ca="1" si="397"/>
        <v>1990</v>
      </c>
      <c r="C775" s="32">
        <f t="shared" ca="1" si="398"/>
        <v>12</v>
      </c>
      <c r="D775" s="48">
        <f>RAWDATA!A777</f>
        <v>199012</v>
      </c>
      <c r="E775" s="48">
        <f t="shared" ca="1" si="394"/>
        <v>-3.7162999999999995</v>
      </c>
      <c r="F775" s="48">
        <f t="shared" ca="1" si="399"/>
        <v>0.39349999999999996</v>
      </c>
      <c r="G775" s="48">
        <f t="shared" ca="1" si="399"/>
        <v>1.7469000000000001</v>
      </c>
      <c r="H775" s="48">
        <f t="shared" ca="1" si="399"/>
        <v>0.79900000000000015</v>
      </c>
      <c r="I775" s="48">
        <f t="shared" ca="1" si="399"/>
        <v>2.4322999999999997</v>
      </c>
      <c r="J775" s="48">
        <f t="shared" ca="1" si="399"/>
        <v>1.8112000000000001</v>
      </c>
      <c r="K775" s="48">
        <f t="shared" ca="1" si="399"/>
        <v>1.8010999999999999</v>
      </c>
      <c r="L775" s="48">
        <f t="shared" ca="1" si="399"/>
        <v>0.88579999999999992</v>
      </c>
      <c r="M775" s="48">
        <f t="shared" ca="1" si="399"/>
        <v>0.79330000000000012</v>
      </c>
      <c r="N775" s="48">
        <f t="shared" ca="1" si="399"/>
        <v>-1.6681000000000001</v>
      </c>
      <c r="P775" s="26">
        <f t="shared" ca="1" si="372"/>
        <v>0.68558654383227591</v>
      </c>
      <c r="Q775" s="26">
        <f t="shared" ca="1" si="373"/>
        <v>4.2150801770550839</v>
      </c>
      <c r="R775" s="26">
        <f t="shared" ca="1" si="374"/>
        <v>6.766597897532411</v>
      </c>
      <c r="S775" s="26">
        <f t="shared" ca="1" si="375"/>
        <v>8.5449447850827696</v>
      </c>
      <c r="T775" s="26">
        <f t="shared" ca="1" si="376"/>
        <v>10.865029392073435</v>
      </c>
      <c r="U775" s="26">
        <f t="shared" ca="1" si="377"/>
        <v>14.056259453975505</v>
      </c>
      <c r="V775" s="26">
        <f t="shared" ca="1" si="378"/>
        <v>16.973977449572708</v>
      </c>
      <c r="W775" s="26">
        <f t="shared" ca="1" si="379"/>
        <v>17.833132189497096</v>
      </c>
      <c r="X775" s="26">
        <f t="shared" ca="1" si="380"/>
        <v>27.455437573552736</v>
      </c>
      <c r="Y775" s="26">
        <f t="shared" ca="1" si="381"/>
        <v>68.742910711101814</v>
      </c>
      <c r="Z775" s="28">
        <f t="shared" ca="1" si="400"/>
        <v>1.2239999999999973E-2</v>
      </c>
      <c r="AA775" s="57">
        <f t="shared" ca="1" si="382"/>
        <v>5.2787000000000008E-3</v>
      </c>
      <c r="AB775" s="33">
        <f t="shared" ca="1" si="401"/>
        <v>-9.6526999999999898E-3</v>
      </c>
      <c r="AD775" s="28">
        <f t="shared" ca="1" si="383"/>
        <v>-3.7871144231226991E-2</v>
      </c>
      <c r="AE775" s="28">
        <f t="shared" ca="1" si="384"/>
        <v>3.9272781378895828E-3</v>
      </c>
      <c r="AF775" s="28">
        <f t="shared" ca="1" si="385"/>
        <v>1.7318171040022822E-2</v>
      </c>
      <c r="AG775" s="28">
        <f t="shared" ca="1" si="386"/>
        <v>7.9582489650463564E-3</v>
      </c>
      <c r="AH775" s="28">
        <f t="shared" ca="1" si="387"/>
        <v>2.4031906567331101E-2</v>
      </c>
      <c r="AI775" s="28">
        <f t="shared" ca="1" si="388"/>
        <v>1.7949931722978905E-2</v>
      </c>
      <c r="AJ775" s="28">
        <f t="shared" ca="1" si="389"/>
        <v>1.7850723570934313E-2</v>
      </c>
      <c r="AK775" s="28">
        <f t="shared" ca="1" si="390"/>
        <v>8.8189980681925156E-3</v>
      </c>
      <c r="AL775" s="28">
        <f t="shared" ca="1" si="391"/>
        <v>7.9016991860963032E-3</v>
      </c>
      <c r="AM775" s="28">
        <f t="shared" ca="1" si="392"/>
        <v>-1.6821694693802493E-2</v>
      </c>
      <c r="AN775" s="28">
        <f t="shared" ca="1" si="402"/>
        <v>1.251193529281561E-2</v>
      </c>
      <c r="AO775" s="28">
        <f t="shared" ca="1" si="393"/>
        <v>5.2648164996122017E-3</v>
      </c>
      <c r="AP775" s="33">
        <f t="shared" ca="1" si="403"/>
        <v>-9.7248142534652957E-3</v>
      </c>
      <c r="AQ775" s="54"/>
      <c r="AR775" s="53"/>
      <c r="AS775" s="53"/>
      <c r="AT775" s="53"/>
      <c r="AU775" s="53"/>
    </row>
    <row r="776" spans="1:51" ht="15" customHeight="1" x14ac:dyDescent="0.25">
      <c r="A776" s="31">
        <f t="shared" ca="1" si="396"/>
        <v>33239</v>
      </c>
      <c r="B776" s="32">
        <f t="shared" ca="1" si="397"/>
        <v>1991</v>
      </c>
      <c r="C776" s="32">
        <f t="shared" ca="1" si="398"/>
        <v>1</v>
      </c>
      <c r="D776" s="48">
        <f>RAWDATA!A778</f>
        <v>199101</v>
      </c>
      <c r="E776" s="48">
        <f t="shared" ca="1" si="394"/>
        <v>12.068100000000001</v>
      </c>
      <c r="F776" s="48">
        <f t="shared" ca="1" si="399"/>
        <v>10.0722</v>
      </c>
      <c r="G776" s="48">
        <f t="shared" ca="1" si="399"/>
        <v>7.8128000000000011</v>
      </c>
      <c r="H776" s="48">
        <f t="shared" ca="1" si="399"/>
        <v>8.0494000000000003</v>
      </c>
      <c r="I776" s="48">
        <f t="shared" ca="1" si="399"/>
        <v>7.9641000000000002</v>
      </c>
      <c r="J776" s="48">
        <f t="shared" ca="1" si="399"/>
        <v>6.7441000000000004</v>
      </c>
      <c r="K776" s="48">
        <f t="shared" ca="1" si="399"/>
        <v>7.1614000000000004</v>
      </c>
      <c r="L776" s="48">
        <f t="shared" ca="1" si="399"/>
        <v>6.1501000000000001</v>
      </c>
      <c r="M776" s="48">
        <f t="shared" ca="1" si="399"/>
        <v>7.6346000000000007</v>
      </c>
      <c r="N776" s="48">
        <f t="shared" ca="1" si="399"/>
        <v>12.284000000000001</v>
      </c>
      <c r="P776" s="26">
        <f t="shared" ca="1" si="372"/>
        <v>0.76832381352849888</v>
      </c>
      <c r="Q776" s="26">
        <f t="shared" ca="1" si="373"/>
        <v>4.6396314826484257</v>
      </c>
      <c r="R776" s="26">
        <f t="shared" ca="1" si="374"/>
        <v>7.2952586580708232</v>
      </c>
      <c r="S776" s="26">
        <f t="shared" ca="1" si="375"/>
        <v>9.2327615706132224</v>
      </c>
      <c r="T776" s="26">
        <f t="shared" ca="1" si="376"/>
        <v>11.730331197887557</v>
      </c>
      <c r="U776" s="26">
        <f t="shared" ca="1" si="377"/>
        <v>15.004227647811069</v>
      </c>
      <c r="V776" s="26">
        <f t="shared" ca="1" si="378"/>
        <v>18.189551870646408</v>
      </c>
      <c r="W776" s="26">
        <f t="shared" ca="1" si="379"/>
        <v>18.929887652283359</v>
      </c>
      <c r="X776" s="26">
        <f t="shared" ca="1" si="380"/>
        <v>29.551550410543193</v>
      </c>
      <c r="Y776" s="26">
        <f t="shared" ca="1" si="381"/>
        <v>77.187289862853561</v>
      </c>
      <c r="Z776" s="28">
        <f t="shared" ca="1" si="400"/>
        <v>-1.1108499999999966E-2</v>
      </c>
      <c r="AA776" s="57">
        <f t="shared" ca="1" si="382"/>
        <v>8.5940800000000012E-2</v>
      </c>
      <c r="AB776" s="33">
        <f t="shared" ca="1" si="401"/>
        <v>1.3652200000000031E-2</v>
      </c>
      <c r="AD776" s="28">
        <f t="shared" ca="1" si="383"/>
        <v>0.11393653624247162</v>
      </c>
      <c r="AE776" s="28">
        <f t="shared" ca="1" si="384"/>
        <v>9.5966328128287245E-2</v>
      </c>
      <c r="AF776" s="28">
        <f t="shared" ca="1" si="385"/>
        <v>7.5226203842411701E-2</v>
      </c>
      <c r="AG776" s="28">
        <f t="shared" ca="1" si="386"/>
        <v>7.7418343964656508E-2</v>
      </c>
      <c r="AH776" s="28">
        <f t="shared" ca="1" si="387"/>
        <v>7.6628578469132597E-2</v>
      </c>
      <c r="AI776" s="28">
        <f t="shared" ca="1" si="388"/>
        <v>6.5264195272394368E-2</v>
      </c>
      <c r="AJ776" s="28">
        <f t="shared" ca="1" si="389"/>
        <v>6.9165923179310307E-2</v>
      </c>
      <c r="AK776" s="28">
        <f t="shared" ca="1" si="390"/>
        <v>5.9683944223848248E-2</v>
      </c>
      <c r="AL776" s="28">
        <f t="shared" ca="1" si="391"/>
        <v>7.3571971388116178E-2</v>
      </c>
      <c r="AM776" s="28">
        <f t="shared" ca="1" si="392"/>
        <v>0.1158611900936849</v>
      </c>
      <c r="AN776" s="28">
        <f t="shared" ca="1" si="402"/>
        <v>-1.0234851444478901E-2</v>
      </c>
      <c r="AO776" s="28">
        <f t="shared" ca="1" si="393"/>
        <v>8.2446708055378098E-2</v>
      </c>
      <c r="AP776" s="33">
        <f t="shared" ca="1" si="403"/>
        <v>1.2269872685522432E-2</v>
      </c>
      <c r="AQ776" s="54"/>
      <c r="AR776" s="53"/>
      <c r="AS776" s="53"/>
      <c r="AT776" s="53"/>
      <c r="AU776" s="53"/>
    </row>
    <row r="777" spans="1:51" ht="15" customHeight="1" x14ac:dyDescent="0.25">
      <c r="A777" s="31">
        <f t="shared" ca="1" si="396"/>
        <v>33270</v>
      </c>
      <c r="B777" s="32">
        <f t="shared" ca="1" si="397"/>
        <v>1991</v>
      </c>
      <c r="C777" s="32">
        <f t="shared" ca="1" si="398"/>
        <v>2</v>
      </c>
      <c r="D777" s="48">
        <f>RAWDATA!A779</f>
        <v>199102</v>
      </c>
      <c r="E777" s="48">
        <f t="shared" ca="1" si="394"/>
        <v>19.2576</v>
      </c>
      <c r="F777" s="48">
        <f t="shared" ca="1" si="399"/>
        <v>13.018999999999998</v>
      </c>
      <c r="G777" s="48">
        <f t="shared" ca="1" si="399"/>
        <v>11.7225</v>
      </c>
      <c r="H777" s="48">
        <f t="shared" ca="1" si="399"/>
        <v>10.824900000000001</v>
      </c>
      <c r="I777" s="48">
        <f t="shared" ca="1" si="399"/>
        <v>11.6829</v>
      </c>
      <c r="J777" s="48">
        <f t="shared" ca="1" si="399"/>
        <v>11.2088</v>
      </c>
      <c r="K777" s="48">
        <f t="shared" ca="1" si="399"/>
        <v>9.8033999999999999</v>
      </c>
      <c r="L777" s="48">
        <f t="shared" ca="1" si="399"/>
        <v>11.1692</v>
      </c>
      <c r="M777" s="48">
        <f t="shared" ca="1" si="399"/>
        <v>12.455400000000001</v>
      </c>
      <c r="N777" s="48">
        <f t="shared" ca="1" si="399"/>
        <v>15.497199999999999</v>
      </c>
      <c r="P777" s="26">
        <f t="shared" ref="P777:P840" ca="1" si="404">IF(E777="","",IF(P776="",1*(1+E777/100),P776*(1+E777/100)))</f>
        <v>0.91628454024256312</v>
      </c>
      <c r="Q777" s="26">
        <f t="shared" ref="Q777:Q840" ca="1" si="405">IF(F777="","",IF(Q776="",1*(1+F777/100),Q776*(1+F777/100)))</f>
        <v>5.2436651053744248</v>
      </c>
      <c r="R777" s="26">
        <f t="shared" ref="R777:R840" ca="1" si="406">IF(G777="","",IF(R776="",1*(1+G777/100),R776*(1+G777/100)))</f>
        <v>8.1504453542631747</v>
      </c>
      <c r="S777" s="26">
        <f t="shared" ref="S777:S840" ca="1" si="407">IF(H777="","",IF(S776="",1*(1+H777/100),S776*(1+H777/100)))</f>
        <v>10.232198777870533</v>
      </c>
      <c r="T777" s="26">
        <f t="shared" ref="T777:T840" ca="1" si="408">IF(I777="","",IF(T776="",1*(1+I777/100),T776*(1+I777/100)))</f>
        <v>13.100774061405563</v>
      </c>
      <c r="U777" s="26">
        <f t="shared" ref="U777:U840" ca="1" si="409">IF(J777="","",IF(U776="",1*(1+J777/100),U776*(1+J777/100)))</f>
        <v>16.686021516398917</v>
      </c>
      <c r="V777" s="26">
        <f t="shared" ref="V777:V840" ca="1" si="410">IF(K777="","",IF(V776="",1*(1+K777/100),V776*(1+K777/100)))</f>
        <v>19.972746398733356</v>
      </c>
      <c r="W777" s="26">
        <f t="shared" ref="W777:W840" ca="1" si="411">IF(L777="","",IF(W776="",1*(1+L777/100),W776*(1+L777/100)))</f>
        <v>21.044204663942189</v>
      </c>
      <c r="X777" s="26">
        <f t="shared" ref="X777:X840" ca="1" si="412">IF(M777="","",IF(X776="",1*(1+M777/100),X776*(1+M777/100)))</f>
        <v>33.232314220377994</v>
      </c>
      <c r="Y777" s="26">
        <f t="shared" ref="Y777:Y840" ca="1" si="413">IF(N777="","",IF(Y776="",1*(1+N777/100),Y776*(1+N777/100)))</f>
        <v>89.149158547479701</v>
      </c>
      <c r="Z777" s="28">
        <f t="shared" ca="1" si="400"/>
        <v>-2.1620000000000084E-2</v>
      </c>
      <c r="AA777" s="57">
        <f t="shared" ref="AA777:AA840" ca="1" si="414">IF(E777="","",AVERAGE(E777:N777)/100)</f>
        <v>0.12664089999999997</v>
      </c>
      <c r="AB777" s="33">
        <f t="shared" ca="1" si="401"/>
        <v>1.3122099999999998E-2</v>
      </c>
      <c r="AD777" s="28">
        <f t="shared" ref="AD777:AD840" ca="1" si="415">IF(E777="","",IF(P776="",LN(P777),LN(P777/P776)))</f>
        <v>0.17611567340576806</v>
      </c>
      <c r="AE777" s="28">
        <f t="shared" ref="AE777:AE840" ca="1" si="416">IF(F777="","",IF(Q776="",LN(Q777),LN(Q777/Q776)))</f>
        <v>0.12238576018295629</v>
      </c>
      <c r="AF777" s="28">
        <f t="shared" ref="AF777:AF840" ca="1" si="417">IF(G777="","",IF(R776="",LN(R777),LN(R777/R776)))</f>
        <v>0.11084793221051635</v>
      </c>
      <c r="AG777" s="28">
        <f t="shared" ref="AG777:AG840" ca="1" si="418">IF(H777="","",IF(S776="",LN(S777),LN(S777/S776)))</f>
        <v>0.10278129231913583</v>
      </c>
      <c r="AH777" s="28">
        <f t="shared" ref="AH777:AH840" ca="1" si="419">IF(I777="","",IF(T776="",LN(T777),LN(T777/T776)))</f>
        <v>0.11049341973754366</v>
      </c>
      <c r="AI777" s="28">
        <f t="shared" ref="AI777:AI840" ca="1" si="420">IF(J777="","",IF(U776="",LN(U777),LN(U777/U776)))</f>
        <v>0.10623932938789538</v>
      </c>
      <c r="AJ777" s="28">
        <f t="shared" ref="AJ777:AJ840" ca="1" si="421">IF(K777="","",IF(V776="",LN(V777),LN(V777/V776)))</f>
        <v>9.3521307999542141E-2</v>
      </c>
      <c r="AK777" s="28">
        <f t="shared" ref="AK777:AK840" ca="1" si="422">IF(L777="","",IF(W776="",LN(W777),LN(W777/W776)))</f>
        <v>0.10588317904551808</v>
      </c>
      <c r="AL777" s="28">
        <f t="shared" ref="AL777:AL840" ca="1" si="423">IF(M777="","",IF(X776="",LN(X777),LN(X777/X776)))</f>
        <v>0.11738651260706463</v>
      </c>
      <c r="AM777" s="28">
        <f t="shared" ref="AM777:AM840" ca="1" si="424">IF(N777="","",IF(Y776="",LN(Y777),LN(Y777/Y776)))</f>
        <v>0.14407610125566203</v>
      </c>
      <c r="AN777" s="28">
        <f t="shared" ca="1" si="402"/>
        <v>-1.8519409862998826E-2</v>
      </c>
      <c r="AO777" s="28">
        <f t="shared" ref="AO777:AO840" ca="1" si="425">IF(AA777="","",LN(1+AA777))</f>
        <v>0.11924055074281409</v>
      </c>
      <c r="AP777" s="33">
        <f t="shared" ca="1" si="403"/>
        <v>1.149075618854925E-2</v>
      </c>
      <c r="AQ777" s="54"/>
      <c r="AR777" s="53"/>
      <c r="AS777" s="53"/>
      <c r="AT777" s="53"/>
      <c r="AU777" s="53"/>
    </row>
    <row r="778" spans="1:51" ht="15" customHeight="1" x14ac:dyDescent="0.25">
      <c r="A778" s="31">
        <f t="shared" ca="1" si="396"/>
        <v>33298</v>
      </c>
      <c r="B778" s="32">
        <f t="shared" ca="1" si="397"/>
        <v>1991</v>
      </c>
      <c r="C778" s="32">
        <f t="shared" ca="1" si="398"/>
        <v>3</v>
      </c>
      <c r="D778" s="48">
        <f>RAWDATA!A780</f>
        <v>199103</v>
      </c>
      <c r="E778" s="48">
        <f t="shared" ref="E778:E841" ca="1" si="426">IF(OR($D778&lt;$B$3,$D778&gt;$B$4),"",IF(ISERROR(VLOOKUP($D778,INDIRECT($B$1),E$7,0)),"",VLOOKUP($D778,INDIRECT($B$1),E$7,0)))</f>
        <v>10.172499999999999</v>
      </c>
      <c r="F778" s="48">
        <f t="shared" ca="1" si="399"/>
        <v>7.8146000000000004</v>
      </c>
      <c r="G778" s="48">
        <f t="shared" ca="1" si="399"/>
        <v>6.2424999999999997</v>
      </c>
      <c r="H778" s="48">
        <f t="shared" ca="1" si="399"/>
        <v>7.5585000000000004</v>
      </c>
      <c r="I778" s="48">
        <f t="shared" ca="1" si="399"/>
        <v>6.1078000000000001</v>
      </c>
      <c r="J778" s="48">
        <f t="shared" ca="1" si="399"/>
        <v>5.9897000000000009</v>
      </c>
      <c r="K778" s="48">
        <f t="shared" ca="1" si="399"/>
        <v>6.2083000000000013</v>
      </c>
      <c r="L778" s="48">
        <f t="shared" ca="1" si="399"/>
        <v>7.3539000000000012</v>
      </c>
      <c r="M778" s="48">
        <f t="shared" ca="1" si="399"/>
        <v>8.4611999999999998</v>
      </c>
      <c r="N778" s="48">
        <f t="shared" ca="1" si="399"/>
        <v>11.028500000000001</v>
      </c>
      <c r="P778" s="26">
        <f t="shared" ca="1" si="404"/>
        <v>1.0094935850987379</v>
      </c>
      <c r="Q778" s="26">
        <f t="shared" ca="1" si="405"/>
        <v>5.6534365586990152</v>
      </c>
      <c r="R778" s="26">
        <f t="shared" ca="1" si="406"/>
        <v>8.6592369055030538</v>
      </c>
      <c r="S778" s="26">
        <f t="shared" ca="1" si="407"/>
        <v>11.005599522495878</v>
      </c>
      <c r="T778" s="26">
        <f t="shared" ca="1" si="408"/>
        <v>13.900943139528092</v>
      </c>
      <c r="U778" s="26">
        <f t="shared" ca="1" si="409"/>
        <v>17.685464147166662</v>
      </c>
      <c r="V778" s="26">
        <f t="shared" ca="1" si="410"/>
        <v>21.212714413405923</v>
      </c>
      <c r="W778" s="26">
        <f t="shared" ca="1" si="411"/>
        <v>22.591774430723834</v>
      </c>
      <c r="X778" s="26">
        <f t="shared" ca="1" si="412"/>
        <v>36.044166791192616</v>
      </c>
      <c r="Y778" s="26">
        <f t="shared" ca="1" si="413"/>
        <v>98.980973497888499</v>
      </c>
      <c r="Z778" s="28">
        <f t="shared" ca="1" si="400"/>
        <v>7.5129999999998809E-3</v>
      </c>
      <c r="AA778" s="57">
        <f t="shared" ca="1" si="414"/>
        <v>7.6937499999999992E-2</v>
      </c>
      <c r="AB778" s="33">
        <f t="shared" ca="1" si="401"/>
        <v>2.0510999999999946E-2</v>
      </c>
      <c r="AD778" s="28">
        <f t="shared" ca="1" si="415"/>
        <v>9.6877133309377167E-2</v>
      </c>
      <c r="AE778" s="28">
        <f t="shared" ca="1" si="416"/>
        <v>7.5242899308758271E-2</v>
      </c>
      <c r="AF778" s="28">
        <f t="shared" ca="1" si="417"/>
        <v>6.055403108967395E-2</v>
      </c>
      <c r="AG778" s="28">
        <f t="shared" ca="1" si="418"/>
        <v>7.2864699610607375E-2</v>
      </c>
      <c r="AH778" s="28">
        <f t="shared" ca="1" si="419"/>
        <v>5.9285372481076973E-2</v>
      </c>
      <c r="AI778" s="28">
        <f t="shared" ca="1" si="420"/>
        <v>5.8171733591363142E-2</v>
      </c>
      <c r="AJ778" s="28">
        <f t="shared" ca="1" si="421"/>
        <v>6.0232074191461239E-2</v>
      </c>
      <c r="AK778" s="28">
        <f t="shared" ca="1" si="422"/>
        <v>7.0960667439248101E-2</v>
      </c>
      <c r="AL778" s="28">
        <f t="shared" ca="1" si="423"/>
        <v>8.122231935034091E-2</v>
      </c>
      <c r="AM778" s="28">
        <f t="shared" ca="1" si="424"/>
        <v>0.10461673912462449</v>
      </c>
      <c r="AN778" s="28">
        <f t="shared" ca="1" si="402"/>
        <v>6.8595129284149819E-3</v>
      </c>
      <c r="AO778" s="28">
        <f t="shared" ca="1" si="425"/>
        <v>7.4121364921181321E-2</v>
      </c>
      <c r="AP778" s="33">
        <f t="shared" ca="1" si="403"/>
        <v>1.879816431630138E-2</v>
      </c>
      <c r="AQ778" s="54"/>
      <c r="AR778" s="53"/>
      <c r="AS778" s="53"/>
      <c r="AT778" s="53"/>
      <c r="AU778" s="53"/>
    </row>
    <row r="779" spans="1:51" ht="15" customHeight="1" x14ac:dyDescent="0.25">
      <c r="A779" s="31">
        <f t="shared" ca="1" si="396"/>
        <v>33329</v>
      </c>
      <c r="B779" s="32">
        <f t="shared" ca="1" si="397"/>
        <v>1991</v>
      </c>
      <c r="C779" s="32">
        <f t="shared" ca="1" si="398"/>
        <v>4</v>
      </c>
      <c r="D779" s="48">
        <f>RAWDATA!A781</f>
        <v>199104</v>
      </c>
      <c r="E779" s="48">
        <f t="shared" ca="1" si="426"/>
        <v>3.5521000000000003</v>
      </c>
      <c r="F779" s="48">
        <f t="shared" ca="1" si="399"/>
        <v>2.8249000000000004</v>
      </c>
      <c r="G779" s="48">
        <f t="shared" ca="1" si="399"/>
        <v>2.4336000000000002</v>
      </c>
      <c r="H779" s="48">
        <f t="shared" ca="1" si="399"/>
        <v>2.7972999999999999</v>
      </c>
      <c r="I779" s="48">
        <f t="shared" ca="1" si="399"/>
        <v>3.7430000000000003</v>
      </c>
      <c r="J779" s="48">
        <f t="shared" ca="1" si="399"/>
        <v>2.8121999999999998</v>
      </c>
      <c r="K779" s="48">
        <f t="shared" ca="1" si="399"/>
        <v>3.5479999999999996</v>
      </c>
      <c r="L779" s="48">
        <f t="shared" ca="1" si="399"/>
        <v>1.7284000000000002</v>
      </c>
      <c r="M779" s="48">
        <f t="shared" ca="1" si="399"/>
        <v>1.8429</v>
      </c>
      <c r="N779" s="48">
        <f t="shared" ca="1" si="399"/>
        <v>4.3276000000000003</v>
      </c>
      <c r="P779" s="26">
        <f t="shared" ca="1" si="404"/>
        <v>1.04535180673503</v>
      </c>
      <c r="Q779" s="26">
        <f t="shared" ca="1" si="405"/>
        <v>5.8131404880457032</v>
      </c>
      <c r="R779" s="26">
        <f t="shared" ca="1" si="406"/>
        <v>8.8699680948353752</v>
      </c>
      <c r="S779" s="26">
        <f t="shared" ca="1" si="407"/>
        <v>11.313459157938656</v>
      </c>
      <c r="T779" s="26">
        <f t="shared" ca="1" si="408"/>
        <v>14.42125544124063</v>
      </c>
      <c r="U779" s="26">
        <f t="shared" ca="1" si="409"/>
        <v>18.182814769913282</v>
      </c>
      <c r="V779" s="26">
        <f t="shared" ca="1" si="410"/>
        <v>21.965341520793565</v>
      </c>
      <c r="W779" s="26">
        <f t="shared" ca="1" si="411"/>
        <v>22.982250659984466</v>
      </c>
      <c r="X779" s="26">
        <f t="shared" ca="1" si="412"/>
        <v>36.708424740987503</v>
      </c>
      <c r="Y779" s="26">
        <f t="shared" ca="1" si="413"/>
        <v>103.26447410698313</v>
      </c>
      <c r="Z779" s="28">
        <f t="shared" ca="1" si="400"/>
        <v>-1.0324999999998807E-3</v>
      </c>
      <c r="AA779" s="57">
        <f t="shared" ca="1" si="414"/>
        <v>2.9609999999999997E-2</v>
      </c>
      <c r="AB779" s="33">
        <f t="shared" ca="1" si="401"/>
        <v>1.242500000000063E-3</v>
      </c>
      <c r="AD779" s="28">
        <f t="shared" ca="1" si="415"/>
        <v>3.4904681705807142E-2</v>
      </c>
      <c r="AE779" s="28">
        <f t="shared" ca="1" si="416"/>
        <v>2.7857355601786836E-2</v>
      </c>
      <c r="AF779" s="28">
        <f t="shared" ca="1" si="417"/>
        <v>2.4044597796081219E-2</v>
      </c>
      <c r="AG779" s="28">
        <f t="shared" ca="1" si="418"/>
        <v>2.7588902096613282E-2</v>
      </c>
      <c r="AH779" s="28">
        <f t="shared" ca="1" si="419"/>
        <v>3.6746500967003604E-2</v>
      </c>
      <c r="AI779" s="28">
        <f t="shared" ca="1" si="420"/>
        <v>2.7733837034211766E-2</v>
      </c>
      <c r="AJ779" s="28">
        <f t="shared" ca="1" si="421"/>
        <v>3.4865087326079354E-2</v>
      </c>
      <c r="AK779" s="28">
        <f t="shared" ca="1" si="422"/>
        <v>1.7136330786675466E-2</v>
      </c>
      <c r="AL779" s="28">
        <f t="shared" ca="1" si="423"/>
        <v>1.8261243896473375E-2</v>
      </c>
      <c r="AM779" s="28">
        <f t="shared" ca="1" si="424"/>
        <v>4.2365762297354247E-2</v>
      </c>
      <c r="AN779" s="28">
        <f t="shared" ca="1" si="402"/>
        <v>-1.0675155568831765E-3</v>
      </c>
      <c r="AO779" s="28">
        <f t="shared" ca="1" si="425"/>
        <v>2.9180089762326163E-2</v>
      </c>
      <c r="AP779" s="33">
        <f t="shared" ca="1" si="403"/>
        <v>1.1334133345876456E-3</v>
      </c>
      <c r="AQ779" s="54"/>
      <c r="AR779" s="53"/>
      <c r="AS779" s="53"/>
      <c r="AT779" s="53"/>
      <c r="AU779" s="53"/>
    </row>
    <row r="780" spans="1:51" ht="15" customHeight="1" x14ac:dyDescent="0.25">
      <c r="A780" s="31">
        <f t="shared" ca="1" si="396"/>
        <v>33359</v>
      </c>
      <c r="B780" s="32">
        <f t="shared" ca="1" si="397"/>
        <v>1991</v>
      </c>
      <c r="C780" s="32">
        <f t="shared" ca="1" si="398"/>
        <v>5</v>
      </c>
      <c r="D780" s="48">
        <f>RAWDATA!A782</f>
        <v>199105</v>
      </c>
      <c r="E780" s="48">
        <f t="shared" ca="1" si="426"/>
        <v>1.7048000000000001</v>
      </c>
      <c r="F780" s="48">
        <f t="shared" ca="1" si="399"/>
        <v>3.3375000000000004</v>
      </c>
      <c r="G780" s="48">
        <f t="shared" ca="1" si="399"/>
        <v>3.3938999999999999</v>
      </c>
      <c r="H780" s="48">
        <f t="shared" ca="1" si="399"/>
        <v>3.1331000000000007</v>
      </c>
      <c r="I780" s="48">
        <f t="shared" ca="1" si="399"/>
        <v>4.29</v>
      </c>
      <c r="J780" s="48">
        <f t="shared" ca="1" si="399"/>
        <v>3.5678000000000001</v>
      </c>
      <c r="K780" s="48">
        <f t="shared" ca="1" si="399"/>
        <v>3.0274999999999999</v>
      </c>
      <c r="L780" s="48">
        <f t="shared" ca="1" si="399"/>
        <v>2.8218000000000001</v>
      </c>
      <c r="M780" s="48">
        <f t="shared" ca="1" si="399"/>
        <v>3.5030999999999999</v>
      </c>
      <c r="N780" s="48">
        <f t="shared" ca="1" si="399"/>
        <v>4.0116000000000005</v>
      </c>
      <c r="P780" s="26">
        <f t="shared" ca="1" si="404"/>
        <v>1.0631729643362489</v>
      </c>
      <c r="Q780" s="26">
        <f t="shared" ca="1" si="405"/>
        <v>6.0071540518342283</v>
      </c>
      <c r="R780" s="26">
        <f t="shared" ca="1" si="406"/>
        <v>9.1710059420059924</v>
      </c>
      <c r="S780" s="26">
        <f t="shared" ca="1" si="407"/>
        <v>11.667921146816031</v>
      </c>
      <c r="T780" s="26">
        <f t="shared" ca="1" si="408"/>
        <v>15.039927299669852</v>
      </c>
      <c r="U780" s="26">
        <f t="shared" ca="1" si="409"/>
        <v>18.831541235274251</v>
      </c>
      <c r="V780" s="26">
        <f t="shared" ca="1" si="410"/>
        <v>22.63034223533559</v>
      </c>
      <c r="W780" s="26">
        <f t="shared" ca="1" si="411"/>
        <v>23.630763809107908</v>
      </c>
      <c r="X780" s="26">
        <f t="shared" ca="1" si="412"/>
        <v>37.994357568089036</v>
      </c>
      <c r="Y780" s="26">
        <f t="shared" ca="1" si="413"/>
        <v>107.40703175025887</v>
      </c>
      <c r="Z780" s="28">
        <f t="shared" ca="1" si="400"/>
        <v>1.2362000000000095E-2</v>
      </c>
      <c r="AA780" s="57">
        <f t="shared" ca="1" si="414"/>
        <v>3.2791100000000004E-2</v>
      </c>
      <c r="AB780" s="33">
        <f t="shared" ca="1" si="401"/>
        <v>4.7824000000000338E-3</v>
      </c>
      <c r="AD780" s="28">
        <f t="shared" ca="1" si="415"/>
        <v>1.6904313592767273E-2</v>
      </c>
      <c r="AE780" s="28">
        <f t="shared" ca="1" si="416"/>
        <v>3.2830144590702562E-2</v>
      </c>
      <c r="AF780" s="28">
        <f t="shared" ca="1" si="417"/>
        <v>3.3375780148719163E-2</v>
      </c>
      <c r="AG780" s="28">
        <f t="shared" ca="1" si="418"/>
        <v>3.0850201036766441E-2</v>
      </c>
      <c r="AH780" s="28">
        <f t="shared" ca="1" si="419"/>
        <v>4.200529414503007E-2</v>
      </c>
      <c r="AI780" s="28">
        <f t="shared" ca="1" si="420"/>
        <v>3.5056284714789755E-2</v>
      </c>
      <c r="AJ780" s="28">
        <f t="shared" ca="1" si="421"/>
        <v>2.9825756897241533E-2</v>
      </c>
      <c r="AK780" s="28">
        <f t="shared" ca="1" si="422"/>
        <v>2.7827206807760733E-2</v>
      </c>
      <c r="AL780" s="28">
        <f t="shared" ca="1" si="423"/>
        <v>3.4431377959610751E-2</v>
      </c>
      <c r="AM780" s="28">
        <f t="shared" ca="1" si="424"/>
        <v>3.9332245394868098E-2</v>
      </c>
      <c r="AN780" s="28">
        <f t="shared" ca="1" si="402"/>
        <v>1.2014582585504509E-2</v>
      </c>
      <c r="AO780" s="28">
        <f t="shared" ca="1" si="425"/>
        <v>3.2264943162275399E-2</v>
      </c>
      <c r="AP780" s="33">
        <f t="shared" ca="1" si="403"/>
        <v>4.6168685149640259E-3</v>
      </c>
      <c r="AQ780" s="54"/>
      <c r="AR780" s="53"/>
      <c r="AS780" s="53"/>
      <c r="AT780" s="53"/>
      <c r="AU780" s="53"/>
    </row>
    <row r="781" spans="1:51" ht="15" customHeight="1" x14ac:dyDescent="0.25">
      <c r="A781" s="31">
        <f t="shared" ca="1" si="396"/>
        <v>33390</v>
      </c>
      <c r="B781" s="32">
        <f t="shared" ca="1" si="397"/>
        <v>1991</v>
      </c>
      <c r="C781" s="32">
        <f t="shared" ca="1" si="398"/>
        <v>6</v>
      </c>
      <c r="D781" s="48">
        <f>RAWDATA!A783</f>
        <v>199106</v>
      </c>
      <c r="E781" s="48">
        <f t="shared" ca="1" si="426"/>
        <v>-4.6547000000000001</v>
      </c>
      <c r="F781" s="48">
        <f t="shared" ca="1" si="399"/>
        <v>-3.7769000000000004</v>
      </c>
      <c r="G781" s="48">
        <f t="shared" ca="1" si="399"/>
        <v>-3.8324000000000003</v>
      </c>
      <c r="H781" s="48">
        <f t="shared" ca="1" si="399"/>
        <v>-4.0993000000000004</v>
      </c>
      <c r="I781" s="48">
        <f t="shared" ca="1" si="399"/>
        <v>-3.0681000000000003</v>
      </c>
      <c r="J781" s="48">
        <f t="shared" ca="1" si="399"/>
        <v>-3.0505000000000004</v>
      </c>
      <c r="K781" s="48">
        <f t="shared" ca="1" si="399"/>
        <v>-2.9333</v>
      </c>
      <c r="L781" s="48">
        <f t="shared" ca="1" si="399"/>
        <v>-2.9097</v>
      </c>
      <c r="M781" s="48">
        <f t="shared" ref="F781:N810" ca="1" si="427">IF(OR($D781&lt;$B$3,$D781&gt;$B$4),"",IF(ISERROR(VLOOKUP($D781,INDIRECT($B$1),M$7,0)),"",VLOOKUP($D781,INDIRECT($B$1),M$7,0)))</f>
        <v>-3.3472</v>
      </c>
      <c r="N781" s="48">
        <f t="shared" ca="1" si="427"/>
        <v>-3.6416000000000004</v>
      </c>
      <c r="P781" s="26">
        <f t="shared" ca="1" si="404"/>
        <v>1.0136854523652894</v>
      </c>
      <c r="Q781" s="26">
        <f t="shared" ca="1" si="405"/>
        <v>5.7802698504505008</v>
      </c>
      <c r="R781" s="26">
        <f t="shared" ca="1" si="406"/>
        <v>8.8195363102845548</v>
      </c>
      <c r="S781" s="26">
        <f t="shared" ca="1" si="407"/>
        <v>11.189618055244601</v>
      </c>
      <c r="T781" s="26">
        <f t="shared" ca="1" si="408"/>
        <v>14.578487290188683</v>
      </c>
      <c r="U781" s="26">
        <f t="shared" ca="1" si="409"/>
        <v>18.257085069892209</v>
      </c>
      <c r="V781" s="26">
        <f t="shared" ca="1" si="410"/>
        <v>21.966526406546489</v>
      </c>
      <c r="W781" s="26">
        <f t="shared" ca="1" si="411"/>
        <v>22.943179474554295</v>
      </c>
      <c r="X781" s="26">
        <f t="shared" ca="1" si="412"/>
        <v>36.722610431569962</v>
      </c>
      <c r="Y781" s="26">
        <f t="shared" ca="1" si="413"/>
        <v>103.49569728204143</v>
      </c>
      <c r="Z781" s="28">
        <f t="shared" ca="1" si="400"/>
        <v>7.2140000000001092E-3</v>
      </c>
      <c r="AA781" s="57">
        <f t="shared" ca="1" si="414"/>
        <v>-3.5313699999999996E-2</v>
      </c>
      <c r="AB781" s="33">
        <f t="shared" ca="1" si="401"/>
        <v>3.697000000000214E-4</v>
      </c>
      <c r="AD781" s="28">
        <f t="shared" ca="1" si="415"/>
        <v>-4.7665147238361884E-2</v>
      </c>
      <c r="AE781" s="28">
        <f t="shared" ca="1" si="416"/>
        <v>-3.8500732401636928E-2</v>
      </c>
      <c r="AF781" s="28">
        <f t="shared" ca="1" si="417"/>
        <v>-3.9077683382526672E-2</v>
      </c>
      <c r="AG781" s="28">
        <f t="shared" ca="1" si="418"/>
        <v>-4.1856904855265442E-2</v>
      </c>
      <c r="AH781" s="28">
        <f t="shared" ca="1" si="419"/>
        <v>-3.1161515901210475E-2</v>
      </c>
      <c r="AI781" s="28">
        <f t="shared" ca="1" si="420"/>
        <v>-3.0979961610305536E-2</v>
      </c>
      <c r="AJ781" s="28">
        <f t="shared" ca="1" si="421"/>
        <v>-2.9771814927135768E-2</v>
      </c>
      <c r="AK781" s="28">
        <f t="shared" ca="1" si="422"/>
        <v>-2.9528712694239411E-2</v>
      </c>
      <c r="AL781" s="28">
        <f t="shared" ca="1" si="423"/>
        <v>-3.404501024123132E-2</v>
      </c>
      <c r="AM781" s="28">
        <f t="shared" ca="1" si="424"/>
        <v>-3.709561277944138E-2</v>
      </c>
      <c r="AN781" s="28">
        <f t="shared" ca="1" si="402"/>
        <v>7.5126283096630525E-3</v>
      </c>
      <c r="AO781" s="28">
        <f t="shared" ca="1" si="425"/>
        <v>-3.5952308212574183E-2</v>
      </c>
      <c r="AP781" s="33">
        <f t="shared" ca="1" si="403"/>
        <v>3.8199670223783289E-4</v>
      </c>
      <c r="AQ781" s="54"/>
      <c r="AR781" s="53"/>
      <c r="AS781" s="53"/>
      <c r="AT781" s="53"/>
      <c r="AU781" s="53"/>
    </row>
    <row r="782" spans="1:51" ht="15" customHeight="1" x14ac:dyDescent="0.25">
      <c r="A782" s="31">
        <f t="shared" ca="1" si="396"/>
        <v>33420</v>
      </c>
      <c r="B782" s="32">
        <f t="shared" ca="1" si="397"/>
        <v>1991</v>
      </c>
      <c r="C782" s="32">
        <f t="shared" ca="1" si="398"/>
        <v>7</v>
      </c>
      <c r="D782" s="48">
        <f>RAWDATA!A784</f>
        <v>199107</v>
      </c>
      <c r="E782" s="48">
        <f t="shared" ca="1" si="426"/>
        <v>2.8008999999999999</v>
      </c>
      <c r="F782" s="48">
        <f t="shared" ca="1" si="427"/>
        <v>3.3138999999999998</v>
      </c>
      <c r="G782" s="48">
        <f t="shared" ca="1" si="427"/>
        <v>3.3946000000000001</v>
      </c>
      <c r="H782" s="48">
        <f t="shared" ca="1" si="427"/>
        <v>3.1062000000000003</v>
      </c>
      <c r="I782" s="48">
        <f t="shared" ca="1" si="427"/>
        <v>3.0635000000000003</v>
      </c>
      <c r="J782" s="48">
        <f t="shared" ca="1" si="427"/>
        <v>2.3192000000000004</v>
      </c>
      <c r="K782" s="48">
        <f t="shared" ca="1" si="427"/>
        <v>3.3660000000000001</v>
      </c>
      <c r="L782" s="48">
        <f t="shared" ca="1" si="427"/>
        <v>3.3791000000000002</v>
      </c>
      <c r="M782" s="48">
        <f t="shared" ca="1" si="427"/>
        <v>3.3639000000000001</v>
      </c>
      <c r="N782" s="48">
        <f t="shared" ca="1" si="427"/>
        <v>6.0368000000000013</v>
      </c>
      <c r="P782" s="26">
        <f t="shared" ca="1" si="404"/>
        <v>1.0420777682005888</v>
      </c>
      <c r="Q782" s="26">
        <f t="shared" ca="1" si="405"/>
        <v>5.9718222130245797</v>
      </c>
      <c r="R782" s="26">
        <f t="shared" ca="1" si="406"/>
        <v>9.1189242898734744</v>
      </c>
      <c r="S782" s="26">
        <f t="shared" ca="1" si="407"/>
        <v>11.537189971276607</v>
      </c>
      <c r="T782" s="26">
        <f t="shared" ca="1" si="408"/>
        <v>15.025099248323613</v>
      </c>
      <c r="U782" s="26">
        <f t="shared" ca="1" si="409"/>
        <v>18.680503386833152</v>
      </c>
      <c r="V782" s="26">
        <f t="shared" ca="1" si="410"/>
        <v>22.705919685390842</v>
      </c>
      <c r="W782" s="26">
        <f t="shared" ca="1" si="411"/>
        <v>23.718452452178958</v>
      </c>
      <c r="X782" s="26">
        <f t="shared" ca="1" si="412"/>
        <v>37.95792232387754</v>
      </c>
      <c r="Y782" s="26">
        <f t="shared" ca="1" si="413"/>
        <v>109.74352553556371</v>
      </c>
      <c r="Z782" s="28">
        <f t="shared" ca="1" si="400"/>
        <v>1.6429499999999986E-2</v>
      </c>
      <c r="AA782" s="57">
        <f t="shared" ca="1" si="414"/>
        <v>3.4144100000000004E-2</v>
      </c>
      <c r="AB782" s="33">
        <f t="shared" ca="1" si="401"/>
        <v>1.2859399999999972E-2</v>
      </c>
      <c r="AD782" s="28">
        <f t="shared" ca="1" si="415"/>
        <v>2.7623921858462949E-2</v>
      </c>
      <c r="AE782" s="28">
        <f t="shared" ca="1" si="416"/>
        <v>3.260174062051327E-2</v>
      </c>
      <c r="AF782" s="28">
        <f t="shared" ca="1" si="417"/>
        <v>3.3382550351124148E-2</v>
      </c>
      <c r="AG782" s="28">
        <f t="shared" ca="1" si="418"/>
        <v>3.0589339017233302E-2</v>
      </c>
      <c r="AH782" s="28">
        <f t="shared" ca="1" si="419"/>
        <v>3.0175117134866168E-2</v>
      </c>
      <c r="AI782" s="28">
        <f t="shared" ca="1" si="420"/>
        <v>2.2927152643642781E-2</v>
      </c>
      <c r="AJ782" s="28">
        <f t="shared" ca="1" si="421"/>
        <v>3.3105901896994999E-2</v>
      </c>
      <c r="AK782" s="28">
        <f t="shared" ca="1" si="422"/>
        <v>3.3232627996114344E-2</v>
      </c>
      <c r="AL782" s="28">
        <f t="shared" ca="1" si="423"/>
        <v>3.3085585532501259E-2</v>
      </c>
      <c r="AM782" s="28">
        <f t="shared" ca="1" si="424"/>
        <v>5.86160176858017E-2</v>
      </c>
      <c r="AN782" s="28">
        <f t="shared" ca="1" si="402"/>
        <v>1.5737970369663366E-2</v>
      </c>
      <c r="AO782" s="28">
        <f t="shared" ca="1" si="425"/>
        <v>3.3574128078425164E-2</v>
      </c>
      <c r="AP782" s="33">
        <f t="shared" ca="1" si="403"/>
        <v>1.2276673530726312E-2</v>
      </c>
      <c r="AQ782" s="54"/>
      <c r="AR782" s="53"/>
      <c r="AS782" s="53"/>
      <c r="AT782" s="53"/>
      <c r="AU782" s="53"/>
    </row>
    <row r="783" spans="1:51" ht="15" customHeight="1" x14ac:dyDescent="0.25">
      <c r="A783" s="31">
        <f t="shared" ca="1" si="396"/>
        <v>33451</v>
      </c>
      <c r="B783" s="32">
        <f t="shared" ca="1" si="397"/>
        <v>1991</v>
      </c>
      <c r="C783" s="32">
        <f t="shared" ca="1" si="398"/>
        <v>8</v>
      </c>
      <c r="D783" s="48">
        <f>RAWDATA!A785</f>
        <v>199108</v>
      </c>
      <c r="E783" s="48">
        <f t="shared" ca="1" si="426"/>
        <v>3.3691000000000004</v>
      </c>
      <c r="F783" s="48">
        <f t="shared" ca="1" si="427"/>
        <v>3.2299000000000002</v>
      </c>
      <c r="G783" s="48">
        <f t="shared" ca="1" si="427"/>
        <v>2.4922</v>
      </c>
      <c r="H783" s="48">
        <f t="shared" ca="1" si="427"/>
        <v>2.6143999999999998</v>
      </c>
      <c r="I783" s="48">
        <f t="shared" ca="1" si="427"/>
        <v>2.7224000000000004</v>
      </c>
      <c r="J783" s="48">
        <f t="shared" ca="1" si="427"/>
        <v>2.9677000000000002</v>
      </c>
      <c r="K783" s="48">
        <f t="shared" ca="1" si="427"/>
        <v>3.6258000000000008</v>
      </c>
      <c r="L783" s="48">
        <f t="shared" ca="1" si="427"/>
        <v>2.8634000000000004</v>
      </c>
      <c r="M783" s="48">
        <f t="shared" ca="1" si="427"/>
        <v>3.3916000000000004</v>
      </c>
      <c r="N783" s="48">
        <f t="shared" ca="1" si="427"/>
        <v>4.0205000000000002</v>
      </c>
      <c r="P783" s="26">
        <f t="shared" ca="1" si="404"/>
        <v>1.0771864102890347</v>
      </c>
      <c r="Q783" s="26">
        <f t="shared" ca="1" si="405"/>
        <v>6.1647060986830615</v>
      </c>
      <c r="R783" s="26">
        <f t="shared" ca="1" si="406"/>
        <v>9.3461861210257027</v>
      </c>
      <c r="S783" s="26">
        <f t="shared" ca="1" si="407"/>
        <v>11.838818265885662</v>
      </c>
      <c r="T783" s="26">
        <f t="shared" ca="1" si="408"/>
        <v>15.434142550259974</v>
      </c>
      <c r="U783" s="26">
        <f t="shared" ca="1" si="409"/>
        <v>19.2348846858442</v>
      </c>
      <c r="V783" s="26">
        <f t="shared" ca="1" si="410"/>
        <v>23.529190921343741</v>
      </c>
      <c r="W783" s="26">
        <f t="shared" ca="1" si="411"/>
        <v>24.397606619694653</v>
      </c>
      <c r="X783" s="26">
        <f t="shared" ca="1" si="412"/>
        <v>39.245303217414175</v>
      </c>
      <c r="Y783" s="26">
        <f t="shared" ca="1" si="413"/>
        <v>114.15576397972104</v>
      </c>
      <c r="Z783" s="28">
        <f t="shared" ca="1" si="400"/>
        <v>4.0655000000000552E-3</v>
      </c>
      <c r="AA783" s="57">
        <f t="shared" ca="1" si="414"/>
        <v>3.1297000000000005E-2</v>
      </c>
      <c r="AB783" s="33">
        <f t="shared" ca="1" si="401"/>
        <v>5.7635000000000464E-3</v>
      </c>
      <c r="AD783" s="28">
        <f t="shared" ca="1" si="415"/>
        <v>3.3135891966414477E-2</v>
      </c>
      <c r="AE783" s="28">
        <f t="shared" ca="1" si="416"/>
        <v>3.1788353778292082E-2</v>
      </c>
      <c r="AF783" s="28">
        <f t="shared" ca="1" si="417"/>
        <v>2.4616512133829708E-2</v>
      </c>
      <c r="AG783" s="28">
        <f t="shared" ca="1" si="418"/>
        <v>2.5808087777507819E-2</v>
      </c>
      <c r="AH783" s="28">
        <f t="shared" ca="1" si="419"/>
        <v>2.6860018166595549E-2</v>
      </c>
      <c r="AI783" s="28">
        <f t="shared" ca="1" si="420"/>
        <v>2.9245160828208366E-2</v>
      </c>
      <c r="AJ783" s="28">
        <f t="shared" ca="1" si="421"/>
        <v>3.561614758232013E-2</v>
      </c>
      <c r="AK783" s="28">
        <f t="shared" ca="1" si="422"/>
        <v>2.8231708449757517E-2</v>
      </c>
      <c r="AL783" s="28">
        <f t="shared" ca="1" si="423"/>
        <v>3.3353534875234479E-2</v>
      </c>
      <c r="AM783" s="28">
        <f t="shared" ca="1" si="424"/>
        <v>3.9417809113211862E-2</v>
      </c>
      <c r="AN783" s="28">
        <f t="shared" ca="1" si="402"/>
        <v>3.9235491218698876E-3</v>
      </c>
      <c r="AO783" s="28">
        <f t="shared" ca="1" si="425"/>
        <v>3.0817233385786073E-2</v>
      </c>
      <c r="AP783" s="33">
        <f t="shared" ca="1" si="403"/>
        <v>5.5684386084370978E-3</v>
      </c>
      <c r="AQ783" s="54"/>
      <c r="AR783" s="53"/>
      <c r="AS783" s="53"/>
      <c r="AT783" s="53"/>
      <c r="AU783" s="53"/>
    </row>
    <row r="784" spans="1:51" ht="15" customHeight="1" x14ac:dyDescent="0.25">
      <c r="A784" s="31">
        <f t="shared" ca="1" si="396"/>
        <v>33482</v>
      </c>
      <c r="B784" s="32">
        <f t="shared" ca="1" si="397"/>
        <v>1991</v>
      </c>
      <c r="C784" s="32">
        <f t="shared" ca="1" si="398"/>
        <v>9</v>
      </c>
      <c r="D784" s="48">
        <f>RAWDATA!A786</f>
        <v>199109</v>
      </c>
      <c r="E784" s="48">
        <f t="shared" ca="1" si="426"/>
        <v>1.6062000000000003</v>
      </c>
      <c r="F784" s="48">
        <f t="shared" ca="1" si="427"/>
        <v>0.30809999999999998</v>
      </c>
      <c r="G784" s="48">
        <f t="shared" ca="1" si="427"/>
        <v>1.1957000000000002</v>
      </c>
      <c r="H784" s="48">
        <f t="shared" ca="1" si="427"/>
        <v>0.54680000000000006</v>
      </c>
      <c r="I784" s="48">
        <f t="shared" ca="1" si="427"/>
        <v>0.94640000000000013</v>
      </c>
      <c r="J784" s="48">
        <f t="shared" ca="1" si="427"/>
        <v>0.36530000000000007</v>
      </c>
      <c r="K784" s="48">
        <f t="shared" ca="1" si="427"/>
        <v>-5.2899999999999989E-2</v>
      </c>
      <c r="L784" s="48">
        <f t="shared" ca="1" si="427"/>
        <v>0.46830000000000005</v>
      </c>
      <c r="M784" s="48">
        <f t="shared" ca="1" si="427"/>
        <v>0.74780000000000013</v>
      </c>
      <c r="N784" s="48">
        <f t="shared" ca="1" si="427"/>
        <v>1.0794999999999999</v>
      </c>
      <c r="P784" s="26">
        <f t="shared" ca="1" si="404"/>
        <v>1.0944881784110971</v>
      </c>
      <c r="Q784" s="26">
        <f t="shared" ca="1" si="405"/>
        <v>6.1836995581731031</v>
      </c>
      <c r="R784" s="26">
        <f t="shared" ca="1" si="406"/>
        <v>9.4579384684748078</v>
      </c>
      <c r="S784" s="26">
        <f t="shared" ca="1" si="407"/>
        <v>11.903552924163526</v>
      </c>
      <c r="T784" s="26">
        <f t="shared" ca="1" si="408"/>
        <v>15.580211275355634</v>
      </c>
      <c r="U784" s="26">
        <f t="shared" ca="1" si="409"/>
        <v>19.305149719601587</v>
      </c>
      <c r="V784" s="26">
        <f t="shared" ca="1" si="410"/>
        <v>23.516743979346352</v>
      </c>
      <c r="W784" s="26">
        <f t="shared" ca="1" si="411"/>
        <v>24.511860611494683</v>
      </c>
      <c r="X784" s="26">
        <f t="shared" ca="1" si="412"/>
        <v>39.538779594874001</v>
      </c>
      <c r="Y784" s="26">
        <f t="shared" ca="1" si="413"/>
        <v>115.38807545188212</v>
      </c>
      <c r="Z784" s="28">
        <f t="shared" ca="1" si="400"/>
        <v>-4.3499999999996319E-4</v>
      </c>
      <c r="AA784" s="57">
        <f t="shared" ca="1" si="414"/>
        <v>7.2112000000000018E-3</v>
      </c>
      <c r="AB784" s="33">
        <f t="shared" ca="1" si="401"/>
        <v>1.92529999999999E-3</v>
      </c>
      <c r="AD784" s="28">
        <f t="shared" ca="1" si="415"/>
        <v>1.5934370916471936E-2</v>
      </c>
      <c r="AE784" s="28">
        <f t="shared" ca="1" si="416"/>
        <v>3.0762634458882409E-3</v>
      </c>
      <c r="AF784" s="28">
        <f t="shared" ca="1" si="417"/>
        <v>1.1886079843966063E-2</v>
      </c>
      <c r="AG784" s="28">
        <f t="shared" ca="1" si="418"/>
        <v>5.4531047614397215E-3</v>
      </c>
      <c r="AH784" s="28">
        <f t="shared" ca="1" si="419"/>
        <v>9.4194969164537214E-3</v>
      </c>
      <c r="AI784" s="28">
        <f t="shared" ca="1" si="420"/>
        <v>3.646344000153325E-3</v>
      </c>
      <c r="AJ784" s="28">
        <f t="shared" ca="1" si="421"/>
        <v>-5.29139969864773E-4</v>
      </c>
      <c r="AK784" s="28">
        <f t="shared" ca="1" si="422"/>
        <v>4.6720688692054382E-3</v>
      </c>
      <c r="AL784" s="28">
        <f t="shared" ca="1" si="423"/>
        <v>7.4501783719993454E-3</v>
      </c>
      <c r="AM784" s="28">
        <f t="shared" ca="1" si="424"/>
        <v>1.0737149942698906E-2</v>
      </c>
      <c r="AN784" s="28">
        <f t="shared" ca="1" si="402"/>
        <v>-4.1165302383096292E-4</v>
      </c>
      <c r="AO784" s="28">
        <f t="shared" ca="1" si="425"/>
        <v>7.1853236226318033E-3</v>
      </c>
      <c r="AP784" s="33">
        <f t="shared" ca="1" si="403"/>
        <v>1.9083405347173231E-3</v>
      </c>
      <c r="AQ784" s="54"/>
      <c r="AR784" s="53"/>
      <c r="AS784" s="53"/>
      <c r="AT784" s="53"/>
      <c r="AU784" s="53"/>
    </row>
    <row r="785" spans="1:51" ht="15" customHeight="1" x14ac:dyDescent="0.25">
      <c r="A785" s="31">
        <f t="shared" ca="1" si="396"/>
        <v>33512</v>
      </c>
      <c r="B785" s="32">
        <f t="shared" ca="1" si="397"/>
        <v>1991</v>
      </c>
      <c r="C785" s="32">
        <f t="shared" ca="1" si="398"/>
        <v>10</v>
      </c>
      <c r="D785" s="48">
        <f>RAWDATA!A787</f>
        <v>199110</v>
      </c>
      <c r="E785" s="48">
        <f t="shared" ca="1" si="426"/>
        <v>3.5357000000000003</v>
      </c>
      <c r="F785" s="48">
        <f t="shared" ca="1" si="427"/>
        <v>1.9935</v>
      </c>
      <c r="G785" s="48">
        <f t="shared" ca="1" si="427"/>
        <v>1.6092</v>
      </c>
      <c r="H785" s="48">
        <f t="shared" ca="1" si="427"/>
        <v>2.4662000000000002</v>
      </c>
      <c r="I785" s="48">
        <f t="shared" ca="1" si="427"/>
        <v>1.2264000000000002</v>
      </c>
      <c r="J785" s="48">
        <f t="shared" ca="1" si="427"/>
        <v>1.5073000000000001</v>
      </c>
      <c r="K785" s="48">
        <f t="shared" ca="1" si="427"/>
        <v>2.5402000000000005</v>
      </c>
      <c r="L785" s="48">
        <f t="shared" ca="1" si="427"/>
        <v>1.6635</v>
      </c>
      <c r="M785" s="48">
        <f t="shared" ca="1" si="427"/>
        <v>2.9210000000000003</v>
      </c>
      <c r="N785" s="48">
        <f t="shared" ca="1" si="427"/>
        <v>3.6511000000000005</v>
      </c>
      <c r="P785" s="26">
        <f t="shared" ca="1" si="404"/>
        <v>1.1331859969351783</v>
      </c>
      <c r="Q785" s="26">
        <f t="shared" ca="1" si="405"/>
        <v>6.3069716088652843</v>
      </c>
      <c r="R785" s="26">
        <f t="shared" ca="1" si="406"/>
        <v>9.6101356143095042</v>
      </c>
      <c r="S785" s="26">
        <f t="shared" ca="1" si="407"/>
        <v>12.197118346379247</v>
      </c>
      <c r="T785" s="26">
        <f t="shared" ca="1" si="408"/>
        <v>15.771286986436596</v>
      </c>
      <c r="U785" s="26">
        <f t="shared" ca="1" si="409"/>
        <v>19.596136241325141</v>
      </c>
      <c r="V785" s="26">
        <f t="shared" ca="1" si="410"/>
        <v>24.114116309909704</v>
      </c>
      <c r="W785" s="26">
        <f t="shared" ca="1" si="411"/>
        <v>24.919615412766895</v>
      </c>
      <c r="X785" s="26">
        <f t="shared" ca="1" si="412"/>
        <v>40.69370734684027</v>
      </c>
      <c r="Y785" s="26">
        <f t="shared" ca="1" si="413"/>
        <v>119.60100947470578</v>
      </c>
      <c r="Z785" s="28">
        <f t="shared" ca="1" si="400"/>
        <v>5.2144999999998998E-3</v>
      </c>
      <c r="AA785" s="57">
        <f t="shared" ca="1" si="414"/>
        <v>2.3114099999999999E-2</v>
      </c>
      <c r="AB785" s="33">
        <f t="shared" ca="1" si="401"/>
        <v>9.7463999999999607E-3</v>
      </c>
      <c r="AD785" s="28">
        <f t="shared" ca="1" si="415"/>
        <v>3.4746294779737452E-2</v>
      </c>
      <c r="AE785" s="28">
        <f t="shared" ca="1" si="416"/>
        <v>1.9738899775428354E-2</v>
      </c>
      <c r="AF785" s="28">
        <f t="shared" ca="1" si="417"/>
        <v>1.5963896237881782E-2</v>
      </c>
      <c r="AG785" s="28">
        <f t="shared" ca="1" si="418"/>
        <v>2.4362802111313132E-2</v>
      </c>
      <c r="AH785" s="28">
        <f t="shared" ca="1" si="419"/>
        <v>1.2189406409942705E-2</v>
      </c>
      <c r="AI785" s="28">
        <f t="shared" ca="1" si="420"/>
        <v>1.496053108981233E-2</v>
      </c>
      <c r="AJ785" s="28">
        <f t="shared" ca="1" si="421"/>
        <v>2.5084730823918655E-2</v>
      </c>
      <c r="AK785" s="28">
        <f t="shared" ca="1" si="422"/>
        <v>1.6498153925132184E-2</v>
      </c>
      <c r="AL785" s="28">
        <f t="shared" ca="1" si="423"/>
        <v>2.8791517662742034E-2</v>
      </c>
      <c r="AM785" s="28">
        <f t="shared" ca="1" si="424"/>
        <v>3.5860265476071428E-2</v>
      </c>
      <c r="AN785" s="28">
        <f t="shared" ca="1" si="402"/>
        <v>5.0832942918238311E-3</v>
      </c>
      <c r="AO785" s="28">
        <f t="shared" ca="1" si="425"/>
        <v>2.2851015451814227E-2</v>
      </c>
      <c r="AP785" s="33">
        <f t="shared" ca="1" si="403"/>
        <v>9.4748761175925053E-3</v>
      </c>
      <c r="AQ785" s="54"/>
      <c r="AR785" s="53"/>
      <c r="AS785" s="53"/>
      <c r="AT785" s="53"/>
      <c r="AU785" s="53"/>
    </row>
    <row r="786" spans="1:51" ht="15" customHeight="1" x14ac:dyDescent="0.25">
      <c r="A786" s="31">
        <f t="shared" ca="1" si="396"/>
        <v>33543</v>
      </c>
      <c r="B786" s="32">
        <f t="shared" ca="1" si="397"/>
        <v>1991</v>
      </c>
      <c r="C786" s="32">
        <f t="shared" ca="1" si="398"/>
        <v>11</v>
      </c>
      <c r="D786" s="48">
        <f>RAWDATA!A788</f>
        <v>199111</v>
      </c>
      <c r="E786" s="48">
        <f t="shared" ca="1" si="426"/>
        <v>-2.6405000000000003</v>
      </c>
      <c r="F786" s="48">
        <f t="shared" ca="1" si="427"/>
        <v>-2.9615</v>
      </c>
      <c r="G786" s="48">
        <f t="shared" ca="1" si="427"/>
        <v>-2.1786000000000003</v>
      </c>
      <c r="H786" s="48">
        <f t="shared" ca="1" si="427"/>
        <v>-2.1151</v>
      </c>
      <c r="I786" s="48">
        <f t="shared" ca="1" si="427"/>
        <v>-1.96</v>
      </c>
      <c r="J786" s="48">
        <f t="shared" ca="1" si="427"/>
        <v>-1.4767999999999999</v>
      </c>
      <c r="K786" s="48">
        <f t="shared" ca="1" si="427"/>
        <v>-2.6371000000000002</v>
      </c>
      <c r="L786" s="48">
        <f t="shared" ca="1" si="427"/>
        <v>-2.9274000000000004</v>
      </c>
      <c r="M786" s="48">
        <f t="shared" ca="1" si="427"/>
        <v>-2.2141000000000002</v>
      </c>
      <c r="N786" s="48">
        <f t="shared" ca="1" si="427"/>
        <v>-2.9750000000000001</v>
      </c>
      <c r="P786" s="26">
        <f t="shared" ca="1" si="404"/>
        <v>1.103264220686105</v>
      </c>
      <c r="Q786" s="26">
        <f t="shared" ca="1" si="405"/>
        <v>6.1201906446687389</v>
      </c>
      <c r="R786" s="26">
        <f t="shared" ca="1" si="406"/>
        <v>9.4007691998161569</v>
      </c>
      <c r="S786" s="26">
        <f t="shared" ca="1" si="407"/>
        <v>11.93913709623498</v>
      </c>
      <c r="T786" s="26">
        <f t="shared" ca="1" si="408"/>
        <v>15.462169761502439</v>
      </c>
      <c r="U786" s="26">
        <f t="shared" ca="1" si="409"/>
        <v>19.30674050131325</v>
      </c>
      <c r="V786" s="26">
        <f t="shared" ca="1" si="410"/>
        <v>23.478202948701075</v>
      </c>
      <c r="W786" s="26">
        <f t="shared" ca="1" si="411"/>
        <v>24.190118591173555</v>
      </c>
      <c r="X786" s="26">
        <f t="shared" ca="1" si="412"/>
        <v>39.792707972473885</v>
      </c>
      <c r="Y786" s="26">
        <f t="shared" ca="1" si="413"/>
        <v>116.04287944283327</v>
      </c>
      <c r="Z786" s="28">
        <f t="shared" ca="1" si="400"/>
        <v>2.0645000000000246E-3</v>
      </c>
      <c r="AA786" s="57">
        <f t="shared" ca="1" si="414"/>
        <v>-2.408610000000001E-2</v>
      </c>
      <c r="AB786" s="33">
        <f t="shared" ca="1" si="401"/>
        <v>-1.8593999999999451E-3</v>
      </c>
      <c r="AD786" s="28">
        <f t="shared" ca="1" si="415"/>
        <v>-2.6759872901300011E-2</v>
      </c>
      <c r="AE786" s="28">
        <f t="shared" ca="1" si="416"/>
        <v>-3.0062379015046912E-2</v>
      </c>
      <c r="AF786" s="28">
        <f t="shared" ca="1" si="417"/>
        <v>-2.2026818977660383E-2</v>
      </c>
      <c r="AG786" s="28">
        <f t="shared" ca="1" si="418"/>
        <v>-2.1377887367094939E-2</v>
      </c>
      <c r="AH786" s="28">
        <f t="shared" ca="1" si="419"/>
        <v>-1.9794627328179493E-2</v>
      </c>
      <c r="AI786" s="28">
        <f t="shared" ca="1" si="420"/>
        <v>-1.4878132548665475E-2</v>
      </c>
      <c r="AJ786" s="28">
        <f t="shared" ca="1" si="421"/>
        <v>-2.672495139252308E-2</v>
      </c>
      <c r="AK786" s="28">
        <f t="shared" ca="1" si="422"/>
        <v>-2.9711033828184567E-2</v>
      </c>
      <c r="AL786" s="28">
        <f t="shared" ca="1" si="423"/>
        <v>-2.2389791120210625E-2</v>
      </c>
      <c r="AM786" s="28">
        <f t="shared" ca="1" si="424"/>
        <v>-3.020150873312142E-2</v>
      </c>
      <c r="AN786" s="28">
        <f t="shared" ca="1" si="402"/>
        <v>2.1154760315074371E-3</v>
      </c>
      <c r="AO786" s="28">
        <f t="shared" ca="1" si="425"/>
        <v>-2.4380913673526523E-2</v>
      </c>
      <c r="AP786" s="33">
        <f t="shared" ca="1" si="403"/>
        <v>-1.9147362531394992E-3</v>
      </c>
      <c r="AQ786" s="54"/>
      <c r="AR786" s="53"/>
      <c r="AS786" s="53"/>
      <c r="AT786" s="53"/>
      <c r="AU786" s="53"/>
      <c r="AY786" s="29"/>
    </row>
    <row r="787" spans="1:51" ht="15" customHeight="1" x14ac:dyDescent="0.25">
      <c r="A787" s="31">
        <f t="shared" ca="1" si="396"/>
        <v>33573</v>
      </c>
      <c r="B787" s="32">
        <f t="shared" ca="1" si="397"/>
        <v>1991</v>
      </c>
      <c r="C787" s="32">
        <f t="shared" ca="1" si="398"/>
        <v>12</v>
      </c>
      <c r="D787" s="48">
        <f>RAWDATA!A789</f>
        <v>199112</v>
      </c>
      <c r="E787" s="48">
        <f t="shared" ca="1" si="426"/>
        <v>1.1316999999999999</v>
      </c>
      <c r="F787" s="48">
        <f t="shared" ca="1" si="427"/>
        <v>4.5262000000000011</v>
      </c>
      <c r="G787" s="48">
        <f t="shared" ca="1" si="427"/>
        <v>4.5393999999999997</v>
      </c>
      <c r="H787" s="48">
        <f t="shared" ca="1" si="427"/>
        <v>3.1922000000000006</v>
      </c>
      <c r="I787" s="48">
        <f t="shared" ca="1" si="427"/>
        <v>4.6109</v>
      </c>
      <c r="J787" s="48">
        <f t="shared" ca="1" si="427"/>
        <v>4.7616000000000005</v>
      </c>
      <c r="K787" s="48">
        <f t="shared" ca="1" si="427"/>
        <v>4.95</v>
      </c>
      <c r="L787" s="48">
        <f t="shared" ca="1" si="427"/>
        <v>5.5202</v>
      </c>
      <c r="M787" s="48">
        <f t="shared" ca="1" si="427"/>
        <v>5.3689999999999998</v>
      </c>
      <c r="N787" s="48">
        <f t="shared" ca="1" si="427"/>
        <v>4.7557</v>
      </c>
      <c r="P787" s="26">
        <f t="shared" ca="1" si="404"/>
        <v>1.1157498618716097</v>
      </c>
      <c r="Q787" s="26">
        <f t="shared" ca="1" si="405"/>
        <v>6.3972027136277347</v>
      </c>
      <c r="R787" s="26">
        <f t="shared" ca="1" si="406"/>
        <v>9.8275077168726117</v>
      </c>
      <c r="S787" s="26">
        <f t="shared" ca="1" si="407"/>
        <v>12.320258230620993</v>
      </c>
      <c r="T787" s="26">
        <f t="shared" ca="1" si="408"/>
        <v>16.175114947035553</v>
      </c>
      <c r="U787" s="26">
        <f t="shared" ca="1" si="409"/>
        <v>20.226050257023783</v>
      </c>
      <c r="V787" s="26">
        <f t="shared" ca="1" si="410"/>
        <v>24.640373994661779</v>
      </c>
      <c r="W787" s="26">
        <f t="shared" ca="1" si="411"/>
        <v>25.525461517643517</v>
      </c>
      <c r="X787" s="26">
        <f t="shared" ca="1" si="412"/>
        <v>41.92917846351601</v>
      </c>
      <c r="Y787" s="26">
        <f t="shared" ca="1" si="413"/>
        <v>121.5615306604961</v>
      </c>
      <c r="Z787" s="28">
        <f t="shared" ca="1" si="400"/>
        <v>2.2334000000000076E-2</v>
      </c>
      <c r="AA787" s="57">
        <f t="shared" ca="1" si="414"/>
        <v>4.3356900000000004E-2</v>
      </c>
      <c r="AB787" s="33">
        <f t="shared" ca="1" si="401"/>
        <v>7.2666000000000397E-3</v>
      </c>
      <c r="AD787" s="28">
        <f t="shared" ca="1" si="415"/>
        <v>1.1253441831175289E-2</v>
      </c>
      <c r="AE787" s="28">
        <f t="shared" ca="1" si="416"/>
        <v>4.4267571695692468E-2</v>
      </c>
      <c r="AF787" s="28">
        <f t="shared" ca="1" si="417"/>
        <v>4.4393847850330466E-2</v>
      </c>
      <c r="AG787" s="28">
        <f t="shared" ca="1" si="418"/>
        <v>3.1423082807604572E-2</v>
      </c>
      <c r="AH787" s="28">
        <f t="shared" ca="1" si="419"/>
        <v>4.5077566714566884E-2</v>
      </c>
      <c r="AI787" s="28">
        <f t="shared" ca="1" si="420"/>
        <v>4.6517106539752454E-2</v>
      </c>
      <c r="AJ787" s="28">
        <f t="shared" ca="1" si="421"/>
        <v>4.8313860278550724E-2</v>
      </c>
      <c r="AK787" s="28">
        <f t="shared" ca="1" si="422"/>
        <v>5.3732217794455847E-2</v>
      </c>
      <c r="AL787" s="28">
        <f t="shared" ca="1" si="423"/>
        <v>5.2298289211033848E-2</v>
      </c>
      <c r="AM787" s="28">
        <f t="shared" ca="1" si="424"/>
        <v>4.6460786608161476E-2</v>
      </c>
      <c r="AN787" s="28">
        <f t="shared" ca="1" si="402"/>
        <v>2.1619031146163783E-2</v>
      </c>
      <c r="AO787" s="28">
        <f t="shared" ca="1" si="425"/>
        <v>4.2443303488275255E-2</v>
      </c>
      <c r="AP787" s="33">
        <f t="shared" ca="1" si="403"/>
        <v>6.936234421322407E-3</v>
      </c>
      <c r="AQ787" s="54"/>
      <c r="AR787" s="53"/>
      <c r="AS787" s="53"/>
      <c r="AT787" s="53"/>
      <c r="AU787" s="53"/>
    </row>
    <row r="788" spans="1:51" ht="15" customHeight="1" x14ac:dyDescent="0.25">
      <c r="A788" s="31">
        <f t="shared" ca="1" si="396"/>
        <v>33604</v>
      </c>
      <c r="B788" s="32">
        <f t="shared" ca="1" si="397"/>
        <v>1992</v>
      </c>
      <c r="C788" s="32">
        <f t="shared" ca="1" si="398"/>
        <v>1</v>
      </c>
      <c r="D788" s="48">
        <f>RAWDATA!A790</f>
        <v>199201</v>
      </c>
      <c r="E788" s="48">
        <f t="shared" ca="1" si="426"/>
        <v>21.4435</v>
      </c>
      <c r="F788" s="48">
        <f t="shared" ca="1" si="427"/>
        <v>12.886200000000001</v>
      </c>
      <c r="G788" s="48">
        <f t="shared" ca="1" si="427"/>
        <v>10.8047</v>
      </c>
      <c r="H788" s="48">
        <f t="shared" ca="1" si="427"/>
        <v>10.4664</v>
      </c>
      <c r="I788" s="48">
        <f t="shared" ca="1" si="427"/>
        <v>9.7689000000000004</v>
      </c>
      <c r="J788" s="48">
        <f t="shared" ca="1" si="427"/>
        <v>8.8914000000000009</v>
      </c>
      <c r="K788" s="48">
        <f t="shared" ca="1" si="427"/>
        <v>11.257999999999999</v>
      </c>
      <c r="L788" s="48">
        <f t="shared" ca="1" si="427"/>
        <v>14.384</v>
      </c>
      <c r="M788" s="48">
        <f t="shared" ca="1" si="427"/>
        <v>13.525500000000001</v>
      </c>
      <c r="N788" s="48">
        <f t="shared" ca="1" si="427"/>
        <v>27.017000000000003</v>
      </c>
      <c r="P788" s="26">
        <f t="shared" ca="1" si="404"/>
        <v>1.3550056835020483</v>
      </c>
      <c r="Q788" s="26">
        <f t="shared" ca="1" si="405"/>
        <v>7.2215590497112325</v>
      </c>
      <c r="R788" s="26">
        <f t="shared" ca="1" si="406"/>
        <v>10.889340443157547</v>
      </c>
      <c r="S788" s="26">
        <f t="shared" ca="1" si="407"/>
        <v>13.609745738070711</v>
      </c>
      <c r="T788" s="26">
        <f t="shared" ca="1" si="408"/>
        <v>17.755245751096506</v>
      </c>
      <c r="U788" s="26">
        <f t="shared" ca="1" si="409"/>
        <v>22.024429289576794</v>
      </c>
      <c r="V788" s="26">
        <f t="shared" ca="1" si="410"/>
        <v>27.414387298980799</v>
      </c>
      <c r="W788" s="26">
        <f t="shared" ca="1" si="411"/>
        <v>29.19704390234136</v>
      </c>
      <c r="X788" s="26">
        <f t="shared" ca="1" si="412"/>
        <v>47.600309496598861</v>
      </c>
      <c r="Y788" s="26">
        <f t="shared" ca="1" si="413"/>
        <v>154.40380939904233</v>
      </c>
      <c r="Z788" s="28">
        <f t="shared" ca="1" si="400"/>
        <v>3.1063999999999981E-2</v>
      </c>
      <c r="AA788" s="57">
        <f t="shared" ca="1" si="414"/>
        <v>0.14044559999999998</v>
      </c>
      <c r="AB788" s="33">
        <f t="shared" ca="1" si="401"/>
        <v>6.2266899999999986E-2</v>
      </c>
      <c r="AD788" s="28">
        <f t="shared" ca="1" si="415"/>
        <v>0.19427894806078091</v>
      </c>
      <c r="AE788" s="28">
        <f t="shared" ca="1" si="416"/>
        <v>0.12121004563280424</v>
      </c>
      <c r="AF788" s="28">
        <f t="shared" ca="1" si="417"/>
        <v>0.10259900619800455</v>
      </c>
      <c r="AG788" s="28">
        <f t="shared" ca="1" si="418"/>
        <v>9.9541216332140858E-2</v>
      </c>
      <c r="AH788" s="28">
        <f t="shared" ca="1" si="419"/>
        <v>9.320706070802208E-2</v>
      </c>
      <c r="AI788" s="28">
        <f t="shared" ca="1" si="420"/>
        <v>8.5180869298890641E-2</v>
      </c>
      <c r="AJ788" s="28">
        <f t="shared" ca="1" si="421"/>
        <v>0.1066816425852095</v>
      </c>
      <c r="AK788" s="28">
        <f t="shared" ca="1" si="422"/>
        <v>0.1343910230364046</v>
      </c>
      <c r="AL788" s="28">
        <f t="shared" ca="1" si="423"/>
        <v>0.12685729530245429</v>
      </c>
      <c r="AM788" s="28">
        <f t="shared" ca="1" si="424"/>
        <v>0.23915074977999795</v>
      </c>
      <c r="AN788" s="28">
        <f t="shared" ca="1" si="402"/>
        <v>2.5259525694433516E-2</v>
      </c>
      <c r="AO788" s="28">
        <f t="shared" ca="1" si="425"/>
        <v>0.1314190632267975</v>
      </c>
      <c r="AP788" s="33">
        <f t="shared" ca="1" si="403"/>
        <v>5.1584959314428608E-2</v>
      </c>
      <c r="AQ788" s="54"/>
      <c r="AR788" s="53"/>
      <c r="AS788" s="53"/>
      <c r="AT788" s="53"/>
      <c r="AU788" s="53"/>
    </row>
    <row r="789" spans="1:51" ht="15" customHeight="1" x14ac:dyDescent="0.25">
      <c r="A789" s="31">
        <f t="shared" ca="1" si="396"/>
        <v>33635</v>
      </c>
      <c r="B789" s="32">
        <f t="shared" ca="1" si="397"/>
        <v>1992</v>
      </c>
      <c r="C789" s="32">
        <f t="shared" ca="1" si="398"/>
        <v>2</v>
      </c>
      <c r="D789" s="48">
        <f>RAWDATA!A791</f>
        <v>199202</v>
      </c>
      <c r="E789" s="48">
        <f t="shared" ca="1" si="426"/>
        <v>6.7688000000000006</v>
      </c>
      <c r="F789" s="48">
        <f t="shared" ca="1" si="427"/>
        <v>5.9188999999999998</v>
      </c>
      <c r="G789" s="48">
        <f t="shared" ca="1" si="427"/>
        <v>5.9484000000000012</v>
      </c>
      <c r="H789" s="48">
        <f t="shared" ca="1" si="427"/>
        <v>4.8845000000000001</v>
      </c>
      <c r="I789" s="48">
        <f t="shared" ca="1" si="427"/>
        <v>4.2597000000000005</v>
      </c>
      <c r="J789" s="48">
        <f t="shared" ca="1" si="427"/>
        <v>3.6943000000000001</v>
      </c>
      <c r="K789" s="48">
        <f t="shared" ca="1" si="427"/>
        <v>4.8506000000000009</v>
      </c>
      <c r="L789" s="48">
        <f t="shared" ca="1" si="427"/>
        <v>4.0217000000000001</v>
      </c>
      <c r="M789" s="48">
        <f t="shared" ca="1" si="427"/>
        <v>5.3335000000000008</v>
      </c>
      <c r="N789" s="48">
        <f t="shared" ca="1" si="427"/>
        <v>6.8876000000000008</v>
      </c>
      <c r="P789" s="26">
        <f t="shared" ca="1" si="404"/>
        <v>1.4467233082069348</v>
      </c>
      <c r="Q789" s="26">
        <f t="shared" ca="1" si="405"/>
        <v>7.64899590830459</v>
      </c>
      <c r="R789" s="26">
        <f t="shared" ca="1" si="406"/>
        <v>11.537081970078331</v>
      </c>
      <c r="S789" s="26">
        <f t="shared" ca="1" si="407"/>
        <v>14.274513768646775</v>
      </c>
      <c r="T789" s="26">
        <f t="shared" ca="1" si="408"/>
        <v>18.511565954355962</v>
      </c>
      <c r="U789" s="26">
        <f t="shared" ca="1" si="409"/>
        <v>22.838077780821628</v>
      </c>
      <c r="V789" s="26">
        <f t="shared" ca="1" si="410"/>
        <v>28.744149569305161</v>
      </c>
      <c r="W789" s="26">
        <f t="shared" ca="1" si="411"/>
        <v>30.371261416961822</v>
      </c>
      <c r="X789" s="26">
        <f t="shared" ca="1" si="412"/>
        <v>50.139072003599956</v>
      </c>
      <c r="Y789" s="26">
        <f t="shared" ca="1" si="413"/>
        <v>165.03852617521076</v>
      </c>
      <c r="Z789" s="28">
        <f t="shared" ca="1" si="400"/>
        <v>-2.3330000000000295E-3</v>
      </c>
      <c r="AA789" s="57">
        <f t="shared" ca="1" si="414"/>
        <v>5.2568000000000004E-2</v>
      </c>
      <c r="AB789" s="33">
        <f t="shared" ca="1" si="401"/>
        <v>8.5374999999999202E-3</v>
      </c>
      <c r="AD789" s="28">
        <f t="shared" ca="1" si="415"/>
        <v>6.5495563026850168E-2</v>
      </c>
      <c r="AE789" s="28">
        <f t="shared" ca="1" si="416"/>
        <v>5.7503520950305503E-2</v>
      </c>
      <c r="AF789" s="28">
        <f t="shared" ca="1" si="417"/>
        <v>5.7781997149234335E-2</v>
      </c>
      <c r="AG789" s="28">
        <f t="shared" ca="1" si="418"/>
        <v>4.7689558725399012E-2</v>
      </c>
      <c r="AH789" s="28">
        <f t="shared" ca="1" si="419"/>
        <v>4.1714715925898663E-2</v>
      </c>
      <c r="AI789" s="28">
        <f t="shared" ca="1" si="420"/>
        <v>3.6276961487896019E-2</v>
      </c>
      <c r="AJ789" s="28">
        <f t="shared" ca="1" si="421"/>
        <v>4.7366293804122397E-2</v>
      </c>
      <c r="AK789" s="28">
        <f t="shared" ca="1" si="422"/>
        <v>3.9429345234248875E-2</v>
      </c>
      <c r="AL789" s="28">
        <f t="shared" ca="1" si="423"/>
        <v>5.1961321207940177E-2</v>
      </c>
      <c r="AM789" s="28">
        <f t="shared" ca="1" si="424"/>
        <v>6.6607629056636641E-2</v>
      </c>
      <c r="AN789" s="28">
        <f t="shared" ca="1" si="402"/>
        <v>-2.2150668562894299E-3</v>
      </c>
      <c r="AO789" s="28">
        <f t="shared" ca="1" si="425"/>
        <v>5.1232892563397033E-2</v>
      </c>
      <c r="AP789" s="33">
        <f t="shared" ca="1" si="403"/>
        <v>8.0515825688913731E-3</v>
      </c>
      <c r="AQ789" s="54"/>
      <c r="AR789" s="53"/>
      <c r="AS789" s="53"/>
      <c r="AT789" s="53"/>
      <c r="AU789" s="53"/>
    </row>
    <row r="790" spans="1:51" ht="15" customHeight="1" x14ac:dyDescent="0.25">
      <c r="A790" s="31">
        <f t="shared" ca="1" si="396"/>
        <v>33664</v>
      </c>
      <c r="B790" s="32">
        <f t="shared" ca="1" si="397"/>
        <v>1992</v>
      </c>
      <c r="C790" s="32">
        <f t="shared" ca="1" si="398"/>
        <v>3</v>
      </c>
      <c r="D790" s="48">
        <f>RAWDATA!A792</f>
        <v>199203</v>
      </c>
      <c r="E790" s="48">
        <f t="shared" ca="1" si="426"/>
        <v>-2.8705000000000007</v>
      </c>
      <c r="F790" s="48">
        <f t="shared" ca="1" si="427"/>
        <v>-0.36170000000000013</v>
      </c>
      <c r="G790" s="48">
        <f t="shared" ca="1" si="427"/>
        <v>-1.0174000000000001</v>
      </c>
      <c r="H790" s="48">
        <f t="shared" ca="1" si="427"/>
        <v>-1.5985</v>
      </c>
      <c r="I790" s="48">
        <f t="shared" ca="1" si="427"/>
        <v>-0.46020000000000011</v>
      </c>
      <c r="J790" s="48">
        <f t="shared" ca="1" si="427"/>
        <v>-0.86570000000000014</v>
      </c>
      <c r="K790" s="48">
        <f t="shared" ca="1" si="427"/>
        <v>0.38629999999999998</v>
      </c>
      <c r="L790" s="48">
        <f t="shared" ca="1" si="427"/>
        <v>-1.0246</v>
      </c>
      <c r="M790" s="48">
        <f t="shared" ca="1" si="427"/>
        <v>-0.38719999999999999</v>
      </c>
      <c r="N790" s="48">
        <f t="shared" ca="1" si="427"/>
        <v>-1.5213000000000001</v>
      </c>
      <c r="P790" s="26">
        <f t="shared" ca="1" si="404"/>
        <v>1.4051951156448548</v>
      </c>
      <c r="Q790" s="26">
        <f t="shared" ca="1" si="405"/>
        <v>7.6213294901042525</v>
      </c>
      <c r="R790" s="26">
        <f t="shared" ca="1" si="406"/>
        <v>11.419703698114754</v>
      </c>
      <c r="S790" s="26">
        <f t="shared" ca="1" si="407"/>
        <v>14.046335666054956</v>
      </c>
      <c r="T790" s="26">
        <f t="shared" ca="1" si="408"/>
        <v>18.426375727834017</v>
      </c>
      <c r="U790" s="26">
        <f t="shared" ca="1" si="409"/>
        <v>22.640368541473055</v>
      </c>
      <c r="V790" s="26">
        <f t="shared" ca="1" si="410"/>
        <v>28.855188219091385</v>
      </c>
      <c r="W790" s="26">
        <f t="shared" ca="1" si="411"/>
        <v>30.060077472483631</v>
      </c>
      <c r="X790" s="26">
        <f t="shared" ca="1" si="412"/>
        <v>49.944933516802017</v>
      </c>
      <c r="Y790" s="26">
        <f t="shared" ca="1" si="413"/>
        <v>162.52779507650729</v>
      </c>
      <c r="Z790" s="28">
        <f t="shared" ca="1" si="400"/>
        <v>6.6185000000000271E-3</v>
      </c>
      <c r="AA790" s="57">
        <f t="shared" ca="1" si="414"/>
        <v>-9.7207999999999999E-3</v>
      </c>
      <c r="AB790" s="33">
        <f t="shared" ca="1" si="401"/>
        <v>1.7830000000004613E-4</v>
      </c>
      <c r="AD790" s="28">
        <f t="shared" ca="1" si="415"/>
        <v>-2.9125046327243897E-2</v>
      </c>
      <c r="AE790" s="28">
        <f t="shared" ca="1" si="416"/>
        <v>-3.6235571607753959E-3</v>
      </c>
      <c r="AF790" s="28">
        <f t="shared" ca="1" si="417"/>
        <v>-1.0226108876431749E-2</v>
      </c>
      <c r="AG790" s="28">
        <f t="shared" ca="1" si="418"/>
        <v>-1.6114138143631732E-2</v>
      </c>
      <c r="AH790" s="28">
        <f t="shared" ca="1" si="419"/>
        <v>-4.6126218022173419E-3</v>
      </c>
      <c r="AI790" s="28">
        <f t="shared" ca="1" si="420"/>
        <v>-8.6946895008226301E-3</v>
      </c>
      <c r="AJ790" s="28">
        <f t="shared" ca="1" si="421"/>
        <v>3.8555577755514047E-3</v>
      </c>
      <c r="AK790" s="28">
        <f t="shared" ca="1" si="422"/>
        <v>-1.0298851579461393E-2</v>
      </c>
      <c r="AL790" s="28">
        <f t="shared" ca="1" si="423"/>
        <v>-3.8795155985377901E-3</v>
      </c>
      <c r="AM790" s="28">
        <f t="shared" ca="1" si="424"/>
        <v>-1.532990484890071E-2</v>
      </c>
      <c r="AN790" s="28">
        <f t="shared" ca="1" si="402"/>
        <v>6.769591520290396E-3</v>
      </c>
      <c r="AO790" s="28">
        <f t="shared" ca="1" si="425"/>
        <v>-9.768355411703105E-3</v>
      </c>
      <c r="AP790" s="33">
        <f t="shared" ca="1" si="403"/>
        <v>1.6364518798385463E-4</v>
      </c>
      <c r="AQ790" s="54"/>
      <c r="AR790" s="53"/>
      <c r="AS790" s="53"/>
      <c r="AT790" s="53"/>
      <c r="AU790" s="53"/>
    </row>
    <row r="791" spans="1:51" ht="15" customHeight="1" x14ac:dyDescent="0.25">
      <c r="A791" s="31">
        <f t="shared" ca="1" si="396"/>
        <v>33695</v>
      </c>
      <c r="B791" s="32">
        <f t="shared" ca="1" si="397"/>
        <v>1992</v>
      </c>
      <c r="C791" s="32">
        <f t="shared" ca="1" si="398"/>
        <v>4</v>
      </c>
      <c r="D791" s="48">
        <f>RAWDATA!A793</f>
        <v>199204</v>
      </c>
      <c r="E791" s="48">
        <f t="shared" ca="1" si="426"/>
        <v>-5.8571999999999997</v>
      </c>
      <c r="F791" s="48">
        <f t="shared" ca="1" si="427"/>
        <v>-3.1391</v>
      </c>
      <c r="G791" s="48">
        <f t="shared" ca="1" si="427"/>
        <v>-2.4268000000000001</v>
      </c>
      <c r="H791" s="48">
        <f t="shared" ca="1" si="427"/>
        <v>-1.6856</v>
      </c>
      <c r="I791" s="48">
        <f t="shared" ca="1" si="427"/>
        <v>-2.5446000000000004</v>
      </c>
      <c r="J791" s="48">
        <f t="shared" ca="1" si="427"/>
        <v>-2.1172</v>
      </c>
      <c r="K791" s="48">
        <f t="shared" ca="1" si="427"/>
        <v>-2.2603</v>
      </c>
      <c r="L791" s="48">
        <f t="shared" ca="1" si="427"/>
        <v>-2.6909000000000001</v>
      </c>
      <c r="M791" s="48">
        <f t="shared" ca="1" si="427"/>
        <v>-3.4255</v>
      </c>
      <c r="N791" s="48">
        <f t="shared" ca="1" si="427"/>
        <v>-4.9968000000000004</v>
      </c>
      <c r="P791" s="26">
        <f t="shared" ca="1" si="404"/>
        <v>1.3228900273313045</v>
      </c>
      <c r="Q791" s="26">
        <f t="shared" ca="1" si="405"/>
        <v>7.3820883360803906</v>
      </c>
      <c r="R791" s="26">
        <f t="shared" ca="1" si="406"/>
        <v>11.142570328768905</v>
      </c>
      <c r="S791" s="26">
        <f t="shared" ca="1" si="407"/>
        <v>13.809570632067935</v>
      </c>
      <c r="T791" s="26">
        <f t="shared" ca="1" si="408"/>
        <v>17.957498171063552</v>
      </c>
      <c r="U791" s="26">
        <f t="shared" ca="1" si="409"/>
        <v>22.161026658712988</v>
      </c>
      <c r="V791" s="26">
        <f t="shared" ca="1" si="410"/>
        <v>28.202974399775261</v>
      </c>
      <c r="W791" s="26">
        <f t="shared" ca="1" si="411"/>
        <v>29.25119084777657</v>
      </c>
      <c r="X791" s="26">
        <f t="shared" ca="1" si="412"/>
        <v>48.234069819183965</v>
      </c>
      <c r="Y791" s="26">
        <f t="shared" ca="1" si="413"/>
        <v>154.40660621212436</v>
      </c>
      <c r="Z791" s="28">
        <f t="shared" ca="1" si="400"/>
        <v>2.8699999999999282E-3</v>
      </c>
      <c r="AA791" s="57">
        <f t="shared" ca="1" si="414"/>
        <v>-3.1143999999999998E-2</v>
      </c>
      <c r="AB791" s="33">
        <f t="shared" ca="1" si="401"/>
        <v>-1.0967500000000026E-2</v>
      </c>
      <c r="AD791" s="28">
        <f t="shared" ca="1" si="415"/>
        <v>-6.035740752135476E-2</v>
      </c>
      <c r="AE791" s="28">
        <f t="shared" ca="1" si="416"/>
        <v>-3.1894257294871407E-2</v>
      </c>
      <c r="AF791" s="28">
        <f t="shared" ca="1" si="417"/>
        <v>-2.4567320439760891E-2</v>
      </c>
      <c r="AG791" s="28">
        <f t="shared" ca="1" si="418"/>
        <v>-1.699967922792494E-2</v>
      </c>
      <c r="AH791" s="28">
        <f t="shared" ca="1" si="419"/>
        <v>-2.5775348537442726E-2</v>
      </c>
      <c r="AI791" s="28">
        <f t="shared" ca="1" si="420"/>
        <v>-2.1399341365891323E-2</v>
      </c>
      <c r="AJ791" s="28">
        <f t="shared" ca="1" si="421"/>
        <v>-2.2862363518503417E-2</v>
      </c>
      <c r="AK791" s="28">
        <f t="shared" ca="1" si="422"/>
        <v>-2.7277675989482799E-2</v>
      </c>
      <c r="AL791" s="28">
        <f t="shared" ca="1" si="423"/>
        <v>-3.4855454772472511E-2</v>
      </c>
      <c r="AM791" s="28">
        <f t="shared" ca="1" si="424"/>
        <v>-5.1259610744324627E-2</v>
      </c>
      <c r="AN791" s="28">
        <f t="shared" ca="1" si="402"/>
        <v>3.0682996497145149E-3</v>
      </c>
      <c r="AO791" s="28">
        <f t="shared" ca="1" si="425"/>
        <v>-3.1639284945602503E-2</v>
      </c>
      <c r="AP791" s="33">
        <f t="shared" ca="1" si="403"/>
        <v>-1.1418247812796066E-2</v>
      </c>
      <c r="AQ791" s="54"/>
      <c r="AR791" s="53"/>
      <c r="AS791" s="53"/>
      <c r="AT791" s="53"/>
      <c r="AU791" s="53"/>
    </row>
    <row r="792" spans="1:51" ht="15" customHeight="1" x14ac:dyDescent="0.25">
      <c r="A792" s="31">
        <f t="shared" ca="1" si="396"/>
        <v>33725</v>
      </c>
      <c r="B792" s="32">
        <f t="shared" ca="1" si="397"/>
        <v>1992</v>
      </c>
      <c r="C792" s="32">
        <f t="shared" ca="1" si="398"/>
        <v>5</v>
      </c>
      <c r="D792" s="48">
        <f>RAWDATA!A794</f>
        <v>199205</v>
      </c>
      <c r="E792" s="48">
        <f t="shared" ca="1" si="426"/>
        <v>6.9999999999997842E-4</v>
      </c>
      <c r="F792" s="48">
        <f t="shared" ca="1" si="427"/>
        <v>0.4778</v>
      </c>
      <c r="G792" s="48">
        <f t="shared" ca="1" si="427"/>
        <v>0.46500000000000002</v>
      </c>
      <c r="H792" s="48">
        <f t="shared" ca="1" si="427"/>
        <v>0.53369999999999995</v>
      </c>
      <c r="I792" s="48">
        <f t="shared" ca="1" si="427"/>
        <v>0.4158</v>
      </c>
      <c r="J792" s="48">
        <f t="shared" ca="1" si="427"/>
        <v>0.95550000000000002</v>
      </c>
      <c r="K792" s="48">
        <f t="shared" ca="1" si="427"/>
        <v>0.43120000000000008</v>
      </c>
      <c r="L792" s="48">
        <f t="shared" ca="1" si="427"/>
        <v>0.68770000000000009</v>
      </c>
      <c r="M792" s="48">
        <f t="shared" ca="1" si="427"/>
        <v>0.44200000000000006</v>
      </c>
      <c r="N792" s="48">
        <f t="shared" ca="1" si="427"/>
        <v>0.98410000000000009</v>
      </c>
      <c r="P792" s="26">
        <f t="shared" ca="1" si="404"/>
        <v>1.322899287561496</v>
      </c>
      <c r="Q792" s="26">
        <f t="shared" ca="1" si="405"/>
        <v>7.4173599541501822</v>
      </c>
      <c r="R792" s="26">
        <f t="shared" ca="1" si="406"/>
        <v>11.19438328079768</v>
      </c>
      <c r="S792" s="26">
        <f t="shared" ca="1" si="407"/>
        <v>13.883272310531281</v>
      </c>
      <c r="T792" s="26">
        <f t="shared" ca="1" si="408"/>
        <v>18.032165448458837</v>
      </c>
      <c r="U792" s="26">
        <f t="shared" ca="1" si="409"/>
        <v>22.372775268436989</v>
      </c>
      <c r="V792" s="26">
        <f t="shared" ca="1" si="410"/>
        <v>28.324585625387094</v>
      </c>
      <c r="W792" s="26">
        <f t="shared" ca="1" si="411"/>
        <v>29.452351287236731</v>
      </c>
      <c r="X792" s="26">
        <f t="shared" ca="1" si="412"/>
        <v>48.447264407784765</v>
      </c>
      <c r="Y792" s="26">
        <f t="shared" ca="1" si="413"/>
        <v>155.92612162385788</v>
      </c>
      <c r="Z792" s="28">
        <f t="shared" ca="1" si="400"/>
        <v>4.73800000000002E-3</v>
      </c>
      <c r="AA792" s="57">
        <f t="shared" ca="1" si="414"/>
        <v>5.3934999999999999E-3</v>
      </c>
      <c r="AB792" s="33">
        <f t="shared" ca="1" si="401"/>
        <v>1.7370000000000397E-3</v>
      </c>
      <c r="AD792" s="28">
        <f t="shared" ca="1" si="415"/>
        <v>6.9999755002045995E-6</v>
      </c>
      <c r="AE792" s="28">
        <f t="shared" ca="1" si="416"/>
        <v>4.7666215876416085E-3</v>
      </c>
      <c r="AF792" s="28">
        <f t="shared" ca="1" si="417"/>
        <v>4.6392221484250432E-3</v>
      </c>
      <c r="AG792" s="28">
        <f t="shared" ca="1" si="418"/>
        <v>5.3228086858029128E-3</v>
      </c>
      <c r="AH792" s="28">
        <f t="shared" ca="1" si="419"/>
        <v>4.1493794060248543E-3</v>
      </c>
      <c r="AI792" s="28">
        <f t="shared" ca="1" si="420"/>
        <v>9.5096397036802741E-3</v>
      </c>
      <c r="AJ792" s="28">
        <f t="shared" ca="1" si="421"/>
        <v>4.302729966702167E-3</v>
      </c>
      <c r="AK792" s="28">
        <f t="shared" ca="1" si="422"/>
        <v>6.8534612910148016E-3</v>
      </c>
      <c r="AL792" s="28">
        <f t="shared" ca="1" si="423"/>
        <v>4.4102604885478515E-3</v>
      </c>
      <c r="AM792" s="28">
        <f t="shared" ca="1" si="424"/>
        <v>9.7928927178609609E-3</v>
      </c>
      <c r="AN792" s="28">
        <f t="shared" ca="1" si="402"/>
        <v>4.7147658216335001E-3</v>
      </c>
      <c r="AO792" s="28">
        <f t="shared" ca="1" si="425"/>
        <v>5.3790071669171111E-3</v>
      </c>
      <c r="AP792" s="33">
        <f t="shared" ca="1" si="403"/>
        <v>1.7225694362872955E-3</v>
      </c>
      <c r="AQ792" s="54"/>
      <c r="AR792" s="53"/>
      <c r="AS792" s="53"/>
      <c r="AT792" s="53"/>
      <c r="AU792" s="53"/>
    </row>
    <row r="793" spans="1:51" ht="15" customHeight="1" x14ac:dyDescent="0.25">
      <c r="A793" s="31">
        <f t="shared" ca="1" si="396"/>
        <v>33756</v>
      </c>
      <c r="B793" s="32">
        <f t="shared" ca="1" si="397"/>
        <v>1992</v>
      </c>
      <c r="C793" s="32">
        <f t="shared" ca="1" si="398"/>
        <v>6</v>
      </c>
      <c r="D793" s="48">
        <f>RAWDATA!A795</f>
        <v>199206</v>
      </c>
      <c r="E793" s="48">
        <f t="shared" ca="1" si="426"/>
        <v>-5.7292000000000005</v>
      </c>
      <c r="F793" s="48">
        <f t="shared" ca="1" si="427"/>
        <v>-5.4992999999999999</v>
      </c>
      <c r="G793" s="48">
        <f t="shared" ca="1" si="427"/>
        <v>-4.7744999999999997</v>
      </c>
      <c r="H793" s="48">
        <f t="shared" ca="1" si="427"/>
        <v>-3.0456000000000003</v>
      </c>
      <c r="I793" s="48">
        <f t="shared" ca="1" si="427"/>
        <v>-3.0937000000000001</v>
      </c>
      <c r="J793" s="48">
        <f t="shared" ca="1" si="427"/>
        <v>-3.2387000000000006</v>
      </c>
      <c r="K793" s="48">
        <f t="shared" ca="1" si="427"/>
        <v>-2.9949000000000003</v>
      </c>
      <c r="L793" s="48">
        <f t="shared" ca="1" si="427"/>
        <v>-3.536</v>
      </c>
      <c r="M793" s="48">
        <f t="shared" ca="1" si="427"/>
        <v>-4.0683000000000007</v>
      </c>
      <c r="N793" s="48">
        <f t="shared" ca="1" si="427"/>
        <v>-4.1337999999999999</v>
      </c>
      <c r="P793" s="26">
        <f t="shared" ca="1" si="404"/>
        <v>1.2471077415785228</v>
      </c>
      <c r="Q793" s="26">
        <f t="shared" ca="1" si="405"/>
        <v>7.0094570781916019</v>
      </c>
      <c r="R793" s="26">
        <f t="shared" ca="1" si="406"/>
        <v>10.659907451055995</v>
      </c>
      <c r="S793" s="26">
        <f t="shared" ca="1" si="407"/>
        <v>13.460443369041739</v>
      </c>
      <c r="T793" s="26">
        <f t="shared" ca="1" si="408"/>
        <v>17.474304345979867</v>
      </c>
      <c r="U793" s="26">
        <f t="shared" ca="1" si="409"/>
        <v>21.648188195818118</v>
      </c>
      <c r="V793" s="26">
        <f t="shared" ca="1" si="410"/>
        <v>27.476292610492376</v>
      </c>
      <c r="W793" s="26">
        <f t="shared" ca="1" si="411"/>
        <v>28.410916145720037</v>
      </c>
      <c r="X793" s="26">
        <f t="shared" ca="1" si="412"/>
        <v>46.476284349882853</v>
      </c>
      <c r="Y793" s="26">
        <f t="shared" ca="1" si="413"/>
        <v>149.48044760817083</v>
      </c>
      <c r="Z793" s="28">
        <f t="shared" ca="1" si="400"/>
        <v>1.5131999999999868E-2</v>
      </c>
      <c r="AA793" s="57">
        <f t="shared" ca="1" si="414"/>
        <v>-4.0114000000000004E-2</v>
      </c>
      <c r="AB793" s="33">
        <f t="shared" ca="1" si="401"/>
        <v>-8.9650000000011248E-4</v>
      </c>
      <c r="AD793" s="28">
        <f t="shared" ca="1" si="415"/>
        <v>-5.8998694353178546E-2</v>
      </c>
      <c r="AE793" s="28">
        <f t="shared" ca="1" si="416"/>
        <v>-5.6562944108421553E-2</v>
      </c>
      <c r="AF793" s="28">
        <f t="shared" ca="1" si="417"/>
        <v>-4.8922422915234388E-2</v>
      </c>
      <c r="AG793" s="28">
        <f t="shared" ca="1" si="418"/>
        <v>-3.0929421110593672E-2</v>
      </c>
      <c r="AH793" s="28">
        <f t="shared" ca="1" si="419"/>
        <v>-3.142565372490936E-2</v>
      </c>
      <c r="AI793" s="28">
        <f t="shared" ca="1" si="420"/>
        <v>-3.292306503267324E-2</v>
      </c>
      <c r="AJ793" s="28">
        <f t="shared" ca="1" si="421"/>
        <v>-3.0406631547259741E-2</v>
      </c>
      <c r="AK793" s="28">
        <f t="shared" ca="1" si="422"/>
        <v>-3.6000304241041677E-2</v>
      </c>
      <c r="AL793" s="28">
        <f t="shared" ca="1" si="423"/>
        <v>-4.1533706060173051E-2</v>
      </c>
      <c r="AM793" s="28">
        <f t="shared" ca="1" si="424"/>
        <v>-4.2216716693202171E-2</v>
      </c>
      <c r="AN793" s="28">
        <f t="shared" ca="1" si="402"/>
        <v>1.5905607854112443E-2</v>
      </c>
      <c r="AO793" s="28">
        <f t="shared" ca="1" si="425"/>
        <v>-4.0940751571594595E-2</v>
      </c>
      <c r="AP793" s="33">
        <f t="shared" ca="1" si="403"/>
        <v>-9.3445980509301169E-4</v>
      </c>
      <c r="AQ793" s="54"/>
      <c r="AR793" s="53"/>
      <c r="AS793" s="53"/>
      <c r="AT793" s="53"/>
      <c r="AU793" s="53"/>
    </row>
    <row r="794" spans="1:51" ht="15" customHeight="1" x14ac:dyDescent="0.25">
      <c r="A794" s="31">
        <f t="shared" ca="1" si="396"/>
        <v>33786</v>
      </c>
      <c r="B794" s="32">
        <f t="shared" ca="1" si="397"/>
        <v>1992</v>
      </c>
      <c r="C794" s="32">
        <f t="shared" ca="1" si="398"/>
        <v>7</v>
      </c>
      <c r="D794" s="48">
        <f>RAWDATA!A796</f>
        <v>199207</v>
      </c>
      <c r="E794" s="48">
        <f t="shared" ca="1" si="426"/>
        <v>0.44689999999999996</v>
      </c>
      <c r="F794" s="48">
        <f t="shared" ca="1" si="427"/>
        <v>2.1406000000000001</v>
      </c>
      <c r="G794" s="48">
        <f t="shared" ca="1" si="427"/>
        <v>2.8499000000000003</v>
      </c>
      <c r="H794" s="48">
        <f t="shared" ca="1" si="427"/>
        <v>2.1276999999999999</v>
      </c>
      <c r="I794" s="48">
        <f t="shared" ca="1" si="427"/>
        <v>2.3279000000000001</v>
      </c>
      <c r="J794" s="48">
        <f t="shared" ca="1" si="427"/>
        <v>2.4754000000000005</v>
      </c>
      <c r="K794" s="48">
        <f t="shared" ca="1" si="427"/>
        <v>3.5695999999999994</v>
      </c>
      <c r="L794" s="48">
        <f t="shared" ca="1" si="427"/>
        <v>2.9758000000000004</v>
      </c>
      <c r="M794" s="48">
        <f t="shared" ca="1" si="427"/>
        <v>3.1110000000000002</v>
      </c>
      <c r="N794" s="48">
        <f t="shared" ca="1" si="427"/>
        <v>3.4080999999999997</v>
      </c>
      <c r="P794" s="26">
        <f t="shared" ca="1" si="404"/>
        <v>1.2526810660756373</v>
      </c>
      <c r="Q794" s="26">
        <f t="shared" ca="1" si="405"/>
        <v>7.1595015164073716</v>
      </c>
      <c r="R794" s="26">
        <f t="shared" ca="1" si="406"/>
        <v>10.96370415350364</v>
      </c>
      <c r="S794" s="26">
        <f t="shared" ca="1" si="407"/>
        <v>13.746841222604839</v>
      </c>
      <c r="T794" s="26">
        <f t="shared" ca="1" si="408"/>
        <v>17.881088676849934</v>
      </c>
      <c r="U794" s="26">
        <f t="shared" ca="1" si="409"/>
        <v>22.184067446417398</v>
      </c>
      <c r="V794" s="26">
        <f t="shared" ca="1" si="410"/>
        <v>28.457086351516509</v>
      </c>
      <c r="W794" s="26">
        <f t="shared" ca="1" si="411"/>
        <v>29.256368188384371</v>
      </c>
      <c r="X794" s="26">
        <f t="shared" ca="1" si="412"/>
        <v>47.922161556007708</v>
      </c>
      <c r="Y794" s="26">
        <f t="shared" ca="1" si="413"/>
        <v>154.5748907431049</v>
      </c>
      <c r="Z794" s="28">
        <f t="shared" ca="1" si="400"/>
        <v>1.9657999999999953E-2</v>
      </c>
      <c r="AA794" s="57">
        <f t="shared" ca="1" si="414"/>
        <v>2.5432900000000001E-2</v>
      </c>
      <c r="AB794" s="33">
        <f t="shared" ca="1" si="401"/>
        <v>7.1625999999999981E-3</v>
      </c>
      <c r="AD794" s="28">
        <f t="shared" ca="1" si="415"/>
        <v>4.4590436717000144E-3</v>
      </c>
      <c r="AE794" s="28">
        <f t="shared" ca="1" si="416"/>
        <v>2.1180109504342879E-2</v>
      </c>
      <c r="AF794" s="28">
        <f t="shared" ca="1" si="417"/>
        <v>2.8100457820659841E-2</v>
      </c>
      <c r="AG794" s="28">
        <f t="shared" ca="1" si="418"/>
        <v>2.1053805031087326E-2</v>
      </c>
      <c r="AH794" s="28">
        <f t="shared" ca="1" si="419"/>
        <v>2.3012177058894558E-2</v>
      </c>
      <c r="AI794" s="28">
        <f t="shared" ca="1" si="420"/>
        <v>2.4452583785762615E-2</v>
      </c>
      <c r="AJ794" s="28">
        <f t="shared" ca="1" si="421"/>
        <v>3.5073664483001872E-2</v>
      </c>
      <c r="AK794" s="28">
        <f t="shared" ca="1" si="422"/>
        <v>2.9323823179816223E-2</v>
      </c>
      <c r="AL794" s="28">
        <f t="shared" ca="1" si="423"/>
        <v>3.0635891875102302E-2</v>
      </c>
      <c r="AM794" s="28">
        <f t="shared" ca="1" si="424"/>
        <v>3.3513109575149524E-2</v>
      </c>
      <c r="AN794" s="28">
        <f t="shared" ca="1" si="402"/>
        <v>1.9254924137104463E-2</v>
      </c>
      <c r="AO794" s="28">
        <f t="shared" ca="1" si="425"/>
        <v>2.5114864892733645E-2</v>
      </c>
      <c r="AP794" s="33">
        <f t="shared" ca="1" si="403"/>
        <v>6.959635832392265E-3</v>
      </c>
      <c r="AQ794" s="54"/>
      <c r="AR794" s="53"/>
      <c r="AS794" s="53"/>
      <c r="AT794" s="53"/>
      <c r="AU794" s="53"/>
    </row>
    <row r="795" spans="1:51" ht="15" customHeight="1" x14ac:dyDescent="0.25">
      <c r="A795" s="31">
        <f t="shared" ca="1" si="396"/>
        <v>33817</v>
      </c>
      <c r="B795" s="32">
        <f t="shared" ca="1" si="397"/>
        <v>1992</v>
      </c>
      <c r="C795" s="32">
        <f t="shared" ca="1" si="398"/>
        <v>8</v>
      </c>
      <c r="D795" s="48">
        <f>RAWDATA!A797</f>
        <v>199208</v>
      </c>
      <c r="E795" s="48">
        <f t="shared" ca="1" si="426"/>
        <v>-4.6237000000000004</v>
      </c>
      <c r="F795" s="48">
        <f t="shared" ca="1" si="427"/>
        <v>-2.4157000000000002</v>
      </c>
      <c r="G795" s="48">
        <f t="shared" ca="1" si="427"/>
        <v>-2.3334999999999999</v>
      </c>
      <c r="H795" s="48">
        <f t="shared" ca="1" si="427"/>
        <v>-2.5849000000000002</v>
      </c>
      <c r="I795" s="48">
        <f t="shared" ca="1" si="427"/>
        <v>-1.5369000000000002</v>
      </c>
      <c r="J795" s="48">
        <f t="shared" ca="1" si="427"/>
        <v>-1.7226999999999999</v>
      </c>
      <c r="K795" s="48">
        <f t="shared" ca="1" si="427"/>
        <v>-1.4502999999999999</v>
      </c>
      <c r="L795" s="48">
        <f t="shared" ca="1" si="427"/>
        <v>-2.2128999999999999</v>
      </c>
      <c r="M795" s="48">
        <f t="shared" ca="1" si="427"/>
        <v>-2.7612000000000001</v>
      </c>
      <c r="N795" s="48">
        <f t="shared" ca="1" si="427"/>
        <v>-2.7527000000000004</v>
      </c>
      <c r="P795" s="26">
        <f t="shared" ca="1" si="404"/>
        <v>1.1947608516234982</v>
      </c>
      <c r="Q795" s="26">
        <f t="shared" ca="1" si="405"/>
        <v>6.9865494382755191</v>
      </c>
      <c r="R795" s="26">
        <f t="shared" ca="1" si="406"/>
        <v>10.707866117081632</v>
      </c>
      <c r="S795" s="26">
        <f t="shared" ca="1" si="407"/>
        <v>13.391499123841726</v>
      </c>
      <c r="T795" s="26">
        <f t="shared" ca="1" si="408"/>
        <v>17.606274224975429</v>
      </c>
      <c r="U795" s="26">
        <f t="shared" ca="1" si="409"/>
        <v>21.801902516517966</v>
      </c>
      <c r="V795" s="26">
        <f t="shared" ca="1" si="410"/>
        <v>28.044373228160463</v>
      </c>
      <c r="W795" s="26">
        <f t="shared" ca="1" si="411"/>
        <v>28.608954016743613</v>
      </c>
      <c r="X795" s="26">
        <f t="shared" ca="1" si="412"/>
        <v>46.598934831123223</v>
      </c>
      <c r="Y795" s="26">
        <f t="shared" ca="1" si="413"/>
        <v>150.31990772561946</v>
      </c>
      <c r="Z795" s="28">
        <f t="shared" ca="1" si="400"/>
        <v>7.6274999999999538E-3</v>
      </c>
      <c r="AA795" s="57">
        <f t="shared" ca="1" si="414"/>
        <v>-2.43945E-2</v>
      </c>
      <c r="AB795" s="33">
        <f t="shared" ca="1" si="401"/>
        <v>-3.1749999999999695E-3</v>
      </c>
      <c r="AD795" s="28">
        <f t="shared" ca="1" si="415"/>
        <v>-4.734006607007233E-2</v>
      </c>
      <c r="AE795" s="28">
        <f t="shared" ca="1" si="416"/>
        <v>-2.445356616424519E-2</v>
      </c>
      <c r="AF795" s="28">
        <f t="shared" ca="1" si="417"/>
        <v>-2.3611572125231434E-2</v>
      </c>
      <c r="AG795" s="28">
        <f t="shared" ca="1" si="418"/>
        <v>-2.6188956554813438E-2</v>
      </c>
      <c r="AH795" s="28">
        <f t="shared" ca="1" si="419"/>
        <v>-1.5488327286723665E-2</v>
      </c>
      <c r="AI795" s="28">
        <f t="shared" ca="1" si="420"/>
        <v>-1.7377111239962315E-2</v>
      </c>
      <c r="AJ795" s="28">
        <f t="shared" ca="1" si="421"/>
        <v>-1.4609196534026047E-2</v>
      </c>
      <c r="AK795" s="28">
        <f t="shared" ca="1" si="422"/>
        <v>-2.2377519487623253E-2</v>
      </c>
      <c r="AL795" s="28">
        <f t="shared" ca="1" si="423"/>
        <v>-2.8000377216890457E-2</v>
      </c>
      <c r="AM795" s="28">
        <f t="shared" ca="1" si="424"/>
        <v>-2.7912967371092612E-2</v>
      </c>
      <c r="AN795" s="28">
        <f t="shared" ca="1" si="402"/>
        <v>7.9401438231672256E-3</v>
      </c>
      <c r="AO795" s="28">
        <f t="shared" ca="1" si="425"/>
        <v>-2.4696975099887216E-2</v>
      </c>
      <c r="AP795" s="33">
        <f t="shared" ca="1" si="403"/>
        <v>-3.2596971941043183E-3</v>
      </c>
      <c r="AQ795" s="54"/>
      <c r="AR795" s="53"/>
      <c r="AS795" s="53"/>
      <c r="AT795" s="53"/>
      <c r="AU795" s="53"/>
    </row>
    <row r="796" spans="1:51" ht="15" customHeight="1" x14ac:dyDescent="0.25">
      <c r="A796" s="31">
        <f t="shared" ca="1" si="396"/>
        <v>33848</v>
      </c>
      <c r="B796" s="32">
        <f t="shared" ca="1" si="397"/>
        <v>1992</v>
      </c>
      <c r="C796" s="32">
        <f t="shared" ca="1" si="398"/>
        <v>9</v>
      </c>
      <c r="D796" s="48">
        <f>RAWDATA!A798</f>
        <v>199209</v>
      </c>
      <c r="E796" s="48">
        <f t="shared" ca="1" si="426"/>
        <v>0.13</v>
      </c>
      <c r="F796" s="48">
        <f t="shared" ca="1" si="427"/>
        <v>1.9864999999999999</v>
      </c>
      <c r="G796" s="48">
        <f t="shared" ca="1" si="427"/>
        <v>1.4735</v>
      </c>
      <c r="H796" s="48">
        <f t="shared" ca="1" si="427"/>
        <v>1.3043</v>
      </c>
      <c r="I796" s="48">
        <f t="shared" ca="1" si="427"/>
        <v>1.2298</v>
      </c>
      <c r="J796" s="48">
        <f t="shared" ca="1" si="427"/>
        <v>2.3112000000000004</v>
      </c>
      <c r="K796" s="48">
        <f t="shared" ca="1" si="427"/>
        <v>1.5055000000000001</v>
      </c>
      <c r="L796" s="48">
        <f t="shared" ca="1" si="427"/>
        <v>1.3953000000000002</v>
      </c>
      <c r="M796" s="48">
        <f t="shared" ca="1" si="427"/>
        <v>1.7282999999999999</v>
      </c>
      <c r="N796" s="48">
        <f t="shared" ca="1" si="427"/>
        <v>1.5890000000000002</v>
      </c>
      <c r="P796" s="26">
        <f t="shared" ca="1" si="404"/>
        <v>1.1963140407306088</v>
      </c>
      <c r="Q796" s="26">
        <f t="shared" ca="1" si="405"/>
        <v>7.1253372428668627</v>
      </c>
      <c r="R796" s="26">
        <f t="shared" ca="1" si="406"/>
        <v>10.86564652431683</v>
      </c>
      <c r="S796" s="26">
        <f t="shared" ca="1" si="407"/>
        <v>13.566164446913993</v>
      </c>
      <c r="T796" s="26">
        <f t="shared" ca="1" si="408"/>
        <v>17.822796185394175</v>
      </c>
      <c r="U796" s="26">
        <f t="shared" ca="1" si="409"/>
        <v>22.30578808747973</v>
      </c>
      <c r="V796" s="26">
        <f t="shared" ca="1" si="410"/>
        <v>28.466581267110421</v>
      </c>
      <c r="W796" s="26">
        <f t="shared" ca="1" si="411"/>
        <v>29.008134752139242</v>
      </c>
      <c r="X796" s="26">
        <f t="shared" ca="1" si="412"/>
        <v>47.404304221809525</v>
      </c>
      <c r="Y796" s="26">
        <f t="shared" ca="1" si="413"/>
        <v>152.70849105937955</v>
      </c>
      <c r="Z796" s="28">
        <f t="shared" ca="1" si="400"/>
        <v>6.0039999999998983E-3</v>
      </c>
      <c r="AA796" s="57">
        <f t="shared" ca="1" si="414"/>
        <v>1.4653399999999999E-2</v>
      </c>
      <c r="AB796" s="33">
        <f t="shared" ca="1" si="401"/>
        <v>1.9330999999999498E-3</v>
      </c>
      <c r="AD796" s="28">
        <f t="shared" ca="1" si="415"/>
        <v>1.2991557316201288E-3</v>
      </c>
      <c r="AE796" s="28">
        <f t="shared" ca="1" si="416"/>
        <v>1.9670265595579845E-2</v>
      </c>
      <c r="AF796" s="28">
        <f t="shared" ca="1" si="417"/>
        <v>1.4627494661614188E-2</v>
      </c>
      <c r="AG796" s="28">
        <f t="shared" ca="1" si="418"/>
        <v>1.2958672539389374E-2</v>
      </c>
      <c r="AH796" s="28">
        <f t="shared" ca="1" si="419"/>
        <v>1.2222993921713709E-2</v>
      </c>
      <c r="AI796" s="28">
        <f t="shared" ca="1" si="420"/>
        <v>2.2848962892715412E-2</v>
      </c>
      <c r="AJ796" s="28">
        <f t="shared" ca="1" si="421"/>
        <v>1.4942798217796061E-2</v>
      </c>
      <c r="AK796" s="28">
        <f t="shared" ca="1" si="422"/>
        <v>1.3856553009934174E-2</v>
      </c>
      <c r="AL796" s="28">
        <f t="shared" ca="1" si="423"/>
        <v>1.7135347776531158E-2</v>
      </c>
      <c r="AM796" s="28">
        <f t="shared" ca="1" si="424"/>
        <v>1.5765075578382387E-2</v>
      </c>
      <c r="AN796" s="28">
        <f t="shared" ca="1" si="402"/>
        <v>5.9655010138567836E-3</v>
      </c>
      <c r="AO796" s="28">
        <f t="shared" ca="1" si="425"/>
        <v>1.4547076344407014E-2</v>
      </c>
      <c r="AP796" s="33">
        <f t="shared" ca="1" si="403"/>
        <v>1.9031353330497564E-3</v>
      </c>
      <c r="AQ796" s="54"/>
      <c r="AR796" s="53"/>
      <c r="AS796" s="53"/>
      <c r="AT796" s="53"/>
      <c r="AU796" s="53"/>
    </row>
    <row r="797" spans="1:51" ht="15" customHeight="1" x14ac:dyDescent="0.25">
      <c r="A797" s="31">
        <f t="shared" ca="1" si="396"/>
        <v>33878</v>
      </c>
      <c r="B797" s="32">
        <f t="shared" ca="1" si="397"/>
        <v>1992</v>
      </c>
      <c r="C797" s="32">
        <f t="shared" ca="1" si="398"/>
        <v>10</v>
      </c>
      <c r="D797" s="48">
        <f>RAWDATA!A799</f>
        <v>199210</v>
      </c>
      <c r="E797" s="48">
        <f t="shared" ca="1" si="426"/>
        <v>1.7159</v>
      </c>
      <c r="F797" s="48">
        <f t="shared" ca="1" si="427"/>
        <v>1.8271000000000002</v>
      </c>
      <c r="G797" s="48">
        <f t="shared" ca="1" si="427"/>
        <v>1.8841999999999999</v>
      </c>
      <c r="H797" s="48">
        <f t="shared" ca="1" si="427"/>
        <v>1.9750000000000001</v>
      </c>
      <c r="I797" s="48">
        <f t="shared" ca="1" si="427"/>
        <v>2.4034000000000004</v>
      </c>
      <c r="J797" s="48">
        <f t="shared" ca="1" si="427"/>
        <v>0.89159999999999995</v>
      </c>
      <c r="K797" s="48">
        <f t="shared" ca="1" si="427"/>
        <v>1.8967000000000003</v>
      </c>
      <c r="L797" s="48">
        <f t="shared" ca="1" si="427"/>
        <v>1.7241000000000002</v>
      </c>
      <c r="M797" s="48">
        <f t="shared" ca="1" si="427"/>
        <v>2.2608000000000001</v>
      </c>
      <c r="N797" s="48">
        <f t="shared" ca="1" si="427"/>
        <v>3.6132</v>
      </c>
      <c r="P797" s="26">
        <f t="shared" ca="1" si="404"/>
        <v>1.2168415933555052</v>
      </c>
      <c r="Q797" s="26">
        <f t="shared" ca="1" si="405"/>
        <v>7.2555242796312829</v>
      </c>
      <c r="R797" s="26">
        <f t="shared" ca="1" si="406"/>
        <v>11.070377036128008</v>
      </c>
      <c r="S797" s="26">
        <f t="shared" ca="1" si="407"/>
        <v>13.834096194740543</v>
      </c>
      <c r="T797" s="26">
        <f t="shared" ca="1" si="408"/>
        <v>18.251149268913942</v>
      </c>
      <c r="U797" s="26">
        <f t="shared" ca="1" si="409"/>
        <v>22.504666494067699</v>
      </c>
      <c r="V797" s="26">
        <f t="shared" ca="1" si="410"/>
        <v>29.006506914003701</v>
      </c>
      <c r="W797" s="26">
        <f t="shared" ca="1" si="411"/>
        <v>29.508264003400875</v>
      </c>
      <c r="X797" s="26">
        <f t="shared" ca="1" si="412"/>
        <v>48.476020731656192</v>
      </c>
      <c r="Y797" s="26">
        <f t="shared" ca="1" si="413"/>
        <v>158.22615425833706</v>
      </c>
      <c r="Z797" s="28">
        <f t="shared" ca="1" si="400"/>
        <v>1.1655000000000082E-2</v>
      </c>
      <c r="AA797" s="57">
        <f t="shared" ca="1" si="414"/>
        <v>2.0192000000000005E-2</v>
      </c>
      <c r="AB797" s="33">
        <f t="shared" ca="1" si="401"/>
        <v>9.1780000000000021E-3</v>
      </c>
      <c r="AD797" s="28">
        <f t="shared" ca="1" si="415"/>
        <v>1.7013447029148272E-2</v>
      </c>
      <c r="AE797" s="28">
        <f t="shared" ca="1" si="416"/>
        <v>1.8106090952675021E-2</v>
      </c>
      <c r="AF797" s="28">
        <f t="shared" ca="1" si="417"/>
        <v>1.8666688243992761E-2</v>
      </c>
      <c r="AG797" s="28">
        <f t="shared" ca="1" si="418"/>
        <v>1.9557499215530717E-2</v>
      </c>
      <c r="AH797" s="28">
        <f t="shared" ca="1" si="419"/>
        <v>2.3749729191104598E-2</v>
      </c>
      <c r="AI797" s="28">
        <f t="shared" ca="1" si="420"/>
        <v>8.8764871626261493E-3</v>
      </c>
      <c r="AJ797" s="28">
        <f t="shared" ca="1" si="421"/>
        <v>1.878936902531889E-2</v>
      </c>
      <c r="AK797" s="28">
        <f t="shared" ca="1" si="422"/>
        <v>1.7094060477874724E-2</v>
      </c>
      <c r="AL797" s="28">
        <f t="shared" ca="1" si="423"/>
        <v>2.2356226828936215E-2</v>
      </c>
      <c r="AM797" s="28">
        <f t="shared" ca="1" si="424"/>
        <v>3.5494548848341391E-2</v>
      </c>
      <c r="AN797" s="28">
        <f t="shared" ca="1" si="402"/>
        <v>1.1365618847727153E-2</v>
      </c>
      <c r="AO797" s="28">
        <f t="shared" ca="1" si="425"/>
        <v>1.9990844876257276E-2</v>
      </c>
      <c r="AP797" s="33">
        <f t="shared" ca="1" si="403"/>
        <v>8.9345429623815253E-3</v>
      </c>
      <c r="AQ797" s="54"/>
      <c r="AR797" s="53"/>
      <c r="AS797" s="53"/>
      <c r="AT797" s="53"/>
      <c r="AU797" s="53"/>
    </row>
    <row r="798" spans="1:51" ht="15" customHeight="1" x14ac:dyDescent="0.25">
      <c r="A798" s="31">
        <f t="shared" ca="1" si="396"/>
        <v>33909</v>
      </c>
      <c r="B798" s="32">
        <f t="shared" ca="1" si="397"/>
        <v>1992</v>
      </c>
      <c r="C798" s="32">
        <f t="shared" ca="1" si="398"/>
        <v>11</v>
      </c>
      <c r="D798" s="48">
        <f>RAWDATA!A800</f>
        <v>199211</v>
      </c>
      <c r="E798" s="48">
        <f t="shared" ca="1" si="426"/>
        <v>8.0302000000000007</v>
      </c>
      <c r="F798" s="48">
        <f t="shared" ca="1" si="427"/>
        <v>7.8680000000000003</v>
      </c>
      <c r="G798" s="48">
        <f t="shared" ca="1" si="427"/>
        <v>7.3117000000000001</v>
      </c>
      <c r="H798" s="48">
        <f t="shared" ca="1" si="427"/>
        <v>6.6578000000000008</v>
      </c>
      <c r="I798" s="48">
        <f t="shared" ca="1" si="427"/>
        <v>6.3887</v>
      </c>
      <c r="J798" s="48">
        <f t="shared" ca="1" si="427"/>
        <v>5.7302</v>
      </c>
      <c r="K798" s="48">
        <f t="shared" ca="1" si="427"/>
        <v>6.3163999999999998</v>
      </c>
      <c r="L798" s="48">
        <f t="shared" ca="1" si="427"/>
        <v>6.3782000000000005</v>
      </c>
      <c r="M798" s="48">
        <f t="shared" ca="1" si="427"/>
        <v>7.5784000000000002</v>
      </c>
      <c r="N798" s="48">
        <f t="shared" ca="1" si="427"/>
        <v>8.5986000000000011</v>
      </c>
      <c r="P798" s="26">
        <f t="shared" ca="1" si="404"/>
        <v>1.3145564069851392</v>
      </c>
      <c r="Q798" s="26">
        <f t="shared" ca="1" si="405"/>
        <v>7.8263889299526728</v>
      </c>
      <c r="R798" s="26">
        <f t="shared" ca="1" si="406"/>
        <v>11.87980979387858</v>
      </c>
      <c r="S798" s="26">
        <f t="shared" ca="1" si="407"/>
        <v>14.755142651193978</v>
      </c>
      <c r="T798" s="26">
        <f t="shared" ca="1" si="408"/>
        <v>19.417160442257046</v>
      </c>
      <c r="U798" s="26">
        <f t="shared" ca="1" si="409"/>
        <v>23.794228893510766</v>
      </c>
      <c r="V798" s="26">
        <f t="shared" ca="1" si="410"/>
        <v>30.838673916719831</v>
      </c>
      <c r="W798" s="26">
        <f t="shared" ca="1" si="411"/>
        <v>31.390360098065788</v>
      </c>
      <c r="X798" s="26">
        <f t="shared" ca="1" si="412"/>
        <v>52.14972748678403</v>
      </c>
      <c r="Y798" s="26">
        <f t="shared" ca="1" si="413"/>
        <v>171.83138835839446</v>
      </c>
      <c r="Z798" s="28">
        <f t="shared" ca="1" si="400"/>
        <v>1.3940000000000063E-3</v>
      </c>
      <c r="AA798" s="57">
        <f t="shared" ca="1" si="414"/>
        <v>7.0858199999999996E-2</v>
      </c>
      <c r="AB798" s="33">
        <f t="shared" ca="1" si="401"/>
        <v>1.00268000000001E-2</v>
      </c>
      <c r="AD798" s="28">
        <f t="shared" ca="1" si="415"/>
        <v>7.7240631676679966E-2</v>
      </c>
      <c r="AE798" s="28">
        <f t="shared" ca="1" si="416"/>
        <v>7.5738071391171252E-2</v>
      </c>
      <c r="AF798" s="28">
        <f t="shared" ca="1" si="417"/>
        <v>7.0567497778682015E-2</v>
      </c>
      <c r="AG798" s="28">
        <f t="shared" ca="1" si="418"/>
        <v>6.445539268249692E-2</v>
      </c>
      <c r="AH798" s="28">
        <f t="shared" ca="1" si="419"/>
        <v>6.1929182271995141E-2</v>
      </c>
      <c r="AI798" s="28">
        <f t="shared" ca="1" si="420"/>
        <v>5.5720380365261175E-2</v>
      </c>
      <c r="AJ798" s="28">
        <f t="shared" ca="1" si="421"/>
        <v>6.1249367798487525E-2</v>
      </c>
      <c r="AK798" s="28">
        <f t="shared" ca="1" si="422"/>
        <v>6.1830482709154061E-2</v>
      </c>
      <c r="AL798" s="28">
        <f t="shared" ca="1" si="423"/>
        <v>7.3049698093496748E-2</v>
      </c>
      <c r="AM798" s="28">
        <f t="shared" ca="1" si="424"/>
        <v>8.2488330084266648E-2</v>
      </c>
      <c r="AN798" s="28">
        <f t="shared" ca="1" si="402"/>
        <v>1.2796625549560958E-3</v>
      </c>
      <c r="AO798" s="28">
        <f t="shared" ca="1" si="425"/>
        <v>6.8460383073490158E-2</v>
      </c>
      <c r="AP798" s="33">
        <f t="shared" ca="1" si="403"/>
        <v>9.3086310153915469E-3</v>
      </c>
      <c r="AQ798" s="54"/>
      <c r="AR798" s="53"/>
      <c r="AS798" s="53"/>
      <c r="AT798" s="53"/>
      <c r="AU798" s="53"/>
      <c r="AY798" s="29"/>
    </row>
    <row r="799" spans="1:51" ht="15" customHeight="1" x14ac:dyDescent="0.25">
      <c r="A799" s="31">
        <f t="shared" ca="1" si="396"/>
        <v>33939</v>
      </c>
      <c r="B799" s="32">
        <f t="shared" ca="1" si="397"/>
        <v>1992</v>
      </c>
      <c r="C799" s="32">
        <f t="shared" ca="1" si="398"/>
        <v>12</v>
      </c>
      <c r="D799" s="48">
        <f>RAWDATA!A801</f>
        <v>199212</v>
      </c>
      <c r="E799" s="48">
        <f t="shared" ca="1" si="426"/>
        <v>1.9750999999999999</v>
      </c>
      <c r="F799" s="48">
        <f t="shared" ca="1" si="427"/>
        <v>2.6954000000000002</v>
      </c>
      <c r="G799" s="48">
        <f t="shared" ca="1" si="427"/>
        <v>2.9892000000000003</v>
      </c>
      <c r="H799" s="48">
        <f t="shared" ca="1" si="427"/>
        <v>3.5185000000000004</v>
      </c>
      <c r="I799" s="48">
        <f t="shared" ca="1" si="427"/>
        <v>3.6322000000000001</v>
      </c>
      <c r="J799" s="48">
        <f t="shared" ca="1" si="427"/>
        <v>3.3784000000000001</v>
      </c>
      <c r="K799" s="48">
        <f t="shared" ca="1" si="427"/>
        <v>4.2987000000000002</v>
      </c>
      <c r="L799" s="48">
        <f t="shared" ca="1" si="427"/>
        <v>4.1703000000000001</v>
      </c>
      <c r="M799" s="48">
        <f t="shared" ca="1" si="427"/>
        <v>5.1608999999999998</v>
      </c>
      <c r="N799" s="48">
        <f t="shared" ca="1" si="427"/>
        <v>6.5164999999999997</v>
      </c>
      <c r="P799" s="26">
        <f t="shared" ca="1" si="404"/>
        <v>1.3405202105795029</v>
      </c>
      <c r="Q799" s="26">
        <f t="shared" ca="1" si="405"/>
        <v>8.0373414171706159</v>
      </c>
      <c r="R799" s="26">
        <f t="shared" ca="1" si="406"/>
        <v>12.234921068237199</v>
      </c>
      <c r="S799" s="26">
        <f t="shared" ca="1" si="407"/>
        <v>15.274302345376238</v>
      </c>
      <c r="T799" s="26">
        <f t="shared" ca="1" si="408"/>
        <v>20.122430543840707</v>
      </c>
      <c r="U799" s="26">
        <f t="shared" ca="1" si="409"/>
        <v>24.598093122449136</v>
      </c>
      <c r="V799" s="26">
        <f t="shared" ca="1" si="410"/>
        <v>32.164335992377872</v>
      </c>
      <c r="W799" s="26">
        <f t="shared" ca="1" si="411"/>
        <v>32.699432285235424</v>
      </c>
      <c r="X799" s="26">
        <f t="shared" ca="1" si="412"/>
        <v>54.84112277264947</v>
      </c>
      <c r="Y799" s="26">
        <f t="shared" ca="1" si="413"/>
        <v>183.02878078076921</v>
      </c>
      <c r="Z799" s="28">
        <f t="shared" ca="1" si="400"/>
        <v>3.5034499999999968E-2</v>
      </c>
      <c r="AA799" s="57">
        <f t="shared" ca="1" si="414"/>
        <v>3.83352E-2</v>
      </c>
      <c r="AB799" s="33">
        <f t="shared" ca="1" si="401"/>
        <v>2.0051799999999967E-2</v>
      </c>
      <c r="AD799" s="28">
        <f t="shared" ca="1" si="415"/>
        <v>1.9558479847558003E-2</v>
      </c>
      <c r="AE799" s="28">
        <f t="shared" ca="1" si="416"/>
        <v>2.6597139290904289E-2</v>
      </c>
      <c r="AF799" s="28">
        <f t="shared" ca="1" si="417"/>
        <v>2.945394237500875E-2</v>
      </c>
      <c r="AG799" s="28">
        <f t="shared" ca="1" si="418"/>
        <v>3.4580154705886545E-2</v>
      </c>
      <c r="AH799" s="28">
        <f t="shared" ca="1" si="419"/>
        <v>3.567790635642816E-2</v>
      </c>
      <c r="AI799" s="28">
        <f t="shared" ca="1" si="420"/>
        <v>3.3225856778625364E-2</v>
      </c>
      <c r="AJ799" s="28">
        <f t="shared" ca="1" si="421"/>
        <v>4.2088711894937535E-2</v>
      </c>
      <c r="AK799" s="28">
        <f t="shared" ca="1" si="422"/>
        <v>4.0856873911962119E-2</v>
      </c>
      <c r="AL799" s="28">
        <f t="shared" ca="1" si="423"/>
        <v>5.0321372224185798E-2</v>
      </c>
      <c r="AM799" s="28">
        <f t="shared" ca="1" si="424"/>
        <v>6.312971673850562E-2</v>
      </c>
      <c r="AN799" s="28">
        <f t="shared" ca="1" si="402"/>
        <v>3.3647734912114563E-2</v>
      </c>
      <c r="AO799" s="28">
        <f t="shared" ca="1" si="425"/>
        <v>3.7618661322499712E-2</v>
      </c>
      <c r="AP799" s="33">
        <f t="shared" ca="1" si="403"/>
        <v>1.9106883158845997E-2</v>
      </c>
      <c r="AQ799" s="54"/>
      <c r="AR799" s="53"/>
      <c r="AS799" s="53"/>
      <c r="AT799" s="53"/>
      <c r="AU799" s="53"/>
    </row>
    <row r="800" spans="1:51" ht="15" customHeight="1" x14ac:dyDescent="0.25">
      <c r="A800" s="31">
        <f t="shared" ca="1" si="396"/>
        <v>33970</v>
      </c>
      <c r="B800" s="32">
        <f t="shared" ca="1" si="397"/>
        <v>1993</v>
      </c>
      <c r="C800" s="32">
        <f t="shared" ca="1" si="398"/>
        <v>1</v>
      </c>
      <c r="D800" s="48">
        <f>RAWDATA!A802</f>
        <v>199301</v>
      </c>
      <c r="E800" s="48">
        <f t="shared" ca="1" si="426"/>
        <v>7.1763000000000003</v>
      </c>
      <c r="F800" s="48">
        <f t="shared" ca="1" si="427"/>
        <v>4.5321000000000007</v>
      </c>
      <c r="G800" s="48">
        <f t="shared" ca="1" si="427"/>
        <v>5.1425000000000001</v>
      </c>
      <c r="H800" s="48">
        <f t="shared" ca="1" si="427"/>
        <v>5.2492000000000001</v>
      </c>
      <c r="I800" s="48">
        <f t="shared" ca="1" si="427"/>
        <v>5.2349000000000006</v>
      </c>
      <c r="J800" s="48">
        <f t="shared" ca="1" si="427"/>
        <v>4.5461999999999998</v>
      </c>
      <c r="K800" s="48">
        <f t="shared" ca="1" si="427"/>
        <v>7.4032999999999998</v>
      </c>
      <c r="L800" s="48">
        <f t="shared" ca="1" si="427"/>
        <v>5.3693000000000008</v>
      </c>
      <c r="M800" s="48">
        <f t="shared" ca="1" si="427"/>
        <v>6.1777000000000006</v>
      </c>
      <c r="N800" s="48">
        <f t="shared" ca="1" si="427"/>
        <v>11.5143</v>
      </c>
      <c r="P800" s="26">
        <f t="shared" ca="1" si="404"/>
        <v>1.4367199624513198</v>
      </c>
      <c r="Q800" s="26">
        <f t="shared" ca="1" si="405"/>
        <v>8.4016017675382049</v>
      </c>
      <c r="R800" s="26">
        <f t="shared" ca="1" si="406"/>
        <v>12.864101884171298</v>
      </c>
      <c r="S800" s="26">
        <f t="shared" ca="1" si="407"/>
        <v>16.076081024089728</v>
      </c>
      <c r="T800" s="26">
        <f t="shared" ca="1" si="408"/>
        <v>21.175819660380224</v>
      </c>
      <c r="U800" s="26">
        <f t="shared" ca="1" si="409"/>
        <v>25.716371631981914</v>
      </c>
      <c r="V800" s="26">
        <f t="shared" ca="1" si="410"/>
        <v>34.545558278901581</v>
      </c>
      <c r="W800" s="26">
        <f t="shared" ca="1" si="411"/>
        <v>34.455162902926567</v>
      </c>
      <c r="X800" s="26">
        <f t="shared" ca="1" si="412"/>
        <v>58.229042814175436</v>
      </c>
      <c r="Y800" s="26">
        <f t="shared" ca="1" si="413"/>
        <v>204.10326368620932</v>
      </c>
      <c r="Z800" s="28">
        <f t="shared" ca="1" si="400"/>
        <v>2.9918E-2</v>
      </c>
      <c r="AA800" s="57">
        <f t="shared" ca="1" si="414"/>
        <v>6.23458E-2</v>
      </c>
      <c r="AB800" s="33">
        <f t="shared" ca="1" si="401"/>
        <v>2.6114199999999983E-2</v>
      </c>
      <c r="AD800" s="28">
        <f t="shared" ca="1" si="415"/>
        <v>6.9304956116810298E-2</v>
      </c>
      <c r="AE800" s="28">
        <f t="shared" ca="1" si="416"/>
        <v>4.4324015281061425E-2</v>
      </c>
      <c r="AF800" s="28">
        <f t="shared" ca="1" si="417"/>
        <v>5.0146386940572253E-2</v>
      </c>
      <c r="AG800" s="28">
        <f t="shared" ca="1" si="418"/>
        <v>5.1160685595393281E-2</v>
      </c>
      <c r="AH800" s="28">
        <f t="shared" ca="1" si="419"/>
        <v>5.1024808348399314E-2</v>
      </c>
      <c r="AI800" s="28">
        <f t="shared" ca="1" si="420"/>
        <v>4.4458892980194911E-2</v>
      </c>
      <c r="AJ800" s="28">
        <f t="shared" ca="1" si="421"/>
        <v>7.142072187161444E-2</v>
      </c>
      <c r="AK800" s="28">
        <f t="shared" ca="1" si="422"/>
        <v>5.2301136344184276E-2</v>
      </c>
      <c r="AL800" s="28">
        <f t="shared" ca="1" si="423"/>
        <v>5.9943919603006747E-2</v>
      </c>
      <c r="AM800" s="28">
        <f t="shared" ca="1" si="424"/>
        <v>0.10898264780968639</v>
      </c>
      <c r="AN800" s="28">
        <f t="shared" ca="1" si="402"/>
        <v>2.7648798007410699E-2</v>
      </c>
      <c r="AO800" s="28">
        <f t="shared" ca="1" si="425"/>
        <v>6.0479481872377915E-2</v>
      </c>
      <c r="AP800" s="33">
        <f t="shared" ca="1" si="403"/>
        <v>2.398380183396865E-2</v>
      </c>
      <c r="AQ800" s="54"/>
      <c r="AR800" s="53"/>
      <c r="AS800" s="53"/>
      <c r="AT800" s="53"/>
      <c r="AU800" s="53"/>
    </row>
    <row r="801" spans="1:51" ht="15" customHeight="1" x14ac:dyDescent="0.25">
      <c r="A801" s="31">
        <f t="shared" ca="1" si="396"/>
        <v>34001</v>
      </c>
      <c r="B801" s="32">
        <f t="shared" ca="1" si="397"/>
        <v>1993</v>
      </c>
      <c r="C801" s="32">
        <f t="shared" ca="1" si="398"/>
        <v>2</v>
      </c>
      <c r="D801" s="48">
        <f>RAWDATA!A803</f>
        <v>199302</v>
      </c>
      <c r="E801" s="48">
        <f t="shared" ca="1" si="426"/>
        <v>-4.0783000000000005</v>
      </c>
      <c r="F801" s="48">
        <f t="shared" ca="1" si="427"/>
        <v>-2.6932999999999998</v>
      </c>
      <c r="G801" s="48">
        <f t="shared" ca="1" si="427"/>
        <v>-2.4782999999999999</v>
      </c>
      <c r="H801" s="48">
        <f t="shared" ca="1" si="427"/>
        <v>-1.5146999999999999</v>
      </c>
      <c r="I801" s="48">
        <f t="shared" ca="1" si="427"/>
        <v>8.9100000000000013E-2</v>
      </c>
      <c r="J801" s="48">
        <f t="shared" ca="1" si="427"/>
        <v>0.98639999999999994</v>
      </c>
      <c r="K801" s="48">
        <f t="shared" ca="1" si="427"/>
        <v>1.4883000000000002</v>
      </c>
      <c r="L801" s="48">
        <f t="shared" ca="1" si="427"/>
        <v>8.879999999999999E-2</v>
      </c>
      <c r="M801" s="48">
        <f t="shared" ca="1" si="427"/>
        <v>-0.379</v>
      </c>
      <c r="N801" s="48">
        <f t="shared" ca="1" si="427"/>
        <v>-0.47839999999999994</v>
      </c>
      <c r="P801" s="26">
        <f t="shared" ca="1" si="404"/>
        <v>1.3781262122226676</v>
      </c>
      <c r="Q801" s="26">
        <f t="shared" ca="1" si="405"/>
        <v>8.175321427133099</v>
      </c>
      <c r="R801" s="26">
        <f t="shared" ca="1" si="406"/>
        <v>12.545290847175881</v>
      </c>
      <c r="S801" s="26">
        <f t="shared" ca="1" si="407"/>
        <v>15.83257662481784</v>
      </c>
      <c r="T801" s="26">
        <f t="shared" ca="1" si="408"/>
        <v>21.194687315697621</v>
      </c>
      <c r="U801" s="26">
        <f t="shared" ca="1" si="409"/>
        <v>25.970037921759786</v>
      </c>
      <c r="V801" s="26">
        <f t="shared" ca="1" si="410"/>
        <v>35.059699822766476</v>
      </c>
      <c r="W801" s="26">
        <f t="shared" ca="1" si="411"/>
        <v>34.485759087584363</v>
      </c>
      <c r="X801" s="26">
        <f t="shared" ca="1" si="412"/>
        <v>58.008354741909713</v>
      </c>
      <c r="Y801" s="26">
        <f t="shared" ca="1" si="413"/>
        <v>203.12683367273448</v>
      </c>
      <c r="Z801" s="28">
        <f t="shared" ca="1" si="400"/>
        <v>2.9570999999999958E-2</v>
      </c>
      <c r="AA801" s="57">
        <f t="shared" ca="1" si="414"/>
        <v>-8.9693999999999989E-3</v>
      </c>
      <c r="AB801" s="33">
        <f t="shared" ca="1" si="401"/>
        <v>4.6823999999999581E-3</v>
      </c>
      <c r="AD801" s="28">
        <f t="shared" ca="1" si="415"/>
        <v>-4.1637952323299414E-2</v>
      </c>
      <c r="AE801" s="28">
        <f t="shared" ca="1" si="416"/>
        <v>-2.7302339968462142E-2</v>
      </c>
      <c r="AF801" s="28">
        <f t="shared" ca="1" si="417"/>
        <v>-2.5095268645441374E-2</v>
      </c>
      <c r="AG801" s="28">
        <f t="shared" ca="1" si="418"/>
        <v>-1.5262887525913158E-2</v>
      </c>
      <c r="AH801" s="28">
        <f t="shared" ca="1" si="419"/>
        <v>8.9060329512518266E-4</v>
      </c>
      <c r="AI801" s="28">
        <f t="shared" ca="1" si="420"/>
        <v>9.8156683212298687E-3</v>
      </c>
      <c r="AJ801" s="28">
        <f t="shared" ca="1" si="421"/>
        <v>1.4773334913585111E-2</v>
      </c>
      <c r="AK801" s="28">
        <f t="shared" ca="1" si="422"/>
        <v>8.8760596125368383E-4</v>
      </c>
      <c r="AL801" s="28">
        <f t="shared" ca="1" si="423"/>
        <v>-3.7972002483850271E-3</v>
      </c>
      <c r="AM801" s="28">
        <f t="shared" ca="1" si="424"/>
        <v>-4.7954799560404899E-3</v>
      </c>
      <c r="AN801" s="28">
        <f t="shared" ca="1" si="402"/>
        <v>3.0173806043668022E-2</v>
      </c>
      <c r="AO801" s="28">
        <f t="shared" ca="1" si="425"/>
        <v>-9.0098672277516643E-3</v>
      </c>
      <c r="AP801" s="33">
        <f t="shared" ca="1" si="403"/>
        <v>4.713527125538906E-3</v>
      </c>
      <c r="AQ801" s="54"/>
      <c r="AR801" s="53"/>
      <c r="AS801" s="53"/>
      <c r="AT801" s="53"/>
      <c r="AU801" s="53"/>
    </row>
    <row r="802" spans="1:51" ht="15" customHeight="1" x14ac:dyDescent="0.25">
      <c r="A802" s="31">
        <f t="shared" ca="1" si="396"/>
        <v>34029</v>
      </c>
      <c r="B802" s="32">
        <f t="shared" ca="1" si="397"/>
        <v>1993</v>
      </c>
      <c r="C802" s="32">
        <f t="shared" ca="1" si="398"/>
        <v>3</v>
      </c>
      <c r="D802" s="48">
        <f>RAWDATA!A804</f>
        <v>199303</v>
      </c>
      <c r="E802" s="48">
        <f t="shared" ca="1" si="426"/>
        <v>1.4306000000000001</v>
      </c>
      <c r="F802" s="48">
        <f t="shared" ca="1" si="427"/>
        <v>2.3121</v>
      </c>
      <c r="G802" s="48">
        <f t="shared" ca="1" si="427"/>
        <v>2.968</v>
      </c>
      <c r="H802" s="48">
        <f t="shared" ca="1" si="427"/>
        <v>2.4118000000000004</v>
      </c>
      <c r="I802" s="48">
        <f t="shared" ca="1" si="427"/>
        <v>2.7450999999999999</v>
      </c>
      <c r="J802" s="48">
        <f t="shared" ca="1" si="427"/>
        <v>3.4581999999999997</v>
      </c>
      <c r="K802" s="48">
        <f t="shared" ca="1" si="427"/>
        <v>2.9744000000000002</v>
      </c>
      <c r="L802" s="48">
        <f t="shared" ca="1" si="427"/>
        <v>2.9817</v>
      </c>
      <c r="M802" s="48">
        <f t="shared" ca="1" si="427"/>
        <v>2.9289000000000001</v>
      </c>
      <c r="N802" s="48">
        <f t="shared" ca="1" si="427"/>
        <v>4.4218000000000002</v>
      </c>
      <c r="P802" s="26">
        <f t="shared" ca="1" si="404"/>
        <v>1.3978416858147249</v>
      </c>
      <c r="Q802" s="26">
        <f t="shared" ca="1" si="405"/>
        <v>8.3643430338498437</v>
      </c>
      <c r="R802" s="26">
        <f t="shared" ca="1" si="406"/>
        <v>12.917635079520061</v>
      </c>
      <c r="S802" s="26">
        <f t="shared" ca="1" si="407"/>
        <v>16.214426707855196</v>
      </c>
      <c r="T802" s="26">
        <f t="shared" ca="1" si="408"/>
        <v>21.776502677200835</v>
      </c>
      <c r="U802" s="26">
        <f t="shared" ca="1" si="409"/>
        <v>26.868133773170079</v>
      </c>
      <c r="V802" s="26">
        <f t="shared" ca="1" si="410"/>
        <v>36.102515534294838</v>
      </c>
      <c r="W802" s="26">
        <f t="shared" ca="1" si="411"/>
        <v>35.514020966298865</v>
      </c>
      <c r="X802" s="26">
        <f t="shared" ca="1" si="412"/>
        <v>59.707361443945501</v>
      </c>
      <c r="Y802" s="26">
        <f t="shared" ca="1" si="413"/>
        <v>212.10869600407545</v>
      </c>
      <c r="Z802" s="28">
        <f t="shared" ca="1" si="400"/>
        <v>1.8040000000000056E-2</v>
      </c>
      <c r="AA802" s="57">
        <f t="shared" ca="1" si="414"/>
        <v>2.8632599999999998E-2</v>
      </c>
      <c r="AB802" s="33">
        <f t="shared" ca="1" si="401"/>
        <v>8.1208999999999969E-3</v>
      </c>
      <c r="AD802" s="28">
        <f t="shared" ca="1" si="415"/>
        <v>1.420463479195903E-2</v>
      </c>
      <c r="AE802" s="28">
        <f t="shared" ca="1" si="416"/>
        <v>2.2857759544905053E-2</v>
      </c>
      <c r="AF802" s="28">
        <f t="shared" ca="1" si="417"/>
        <v>2.9248074358985184E-2</v>
      </c>
      <c r="AG802" s="28">
        <f t="shared" ca="1" si="418"/>
        <v>2.3831754353345554E-2</v>
      </c>
      <c r="AH802" s="28">
        <f t="shared" ca="1" si="419"/>
        <v>2.7080977686639886E-2</v>
      </c>
      <c r="AI802" s="28">
        <f t="shared" ca="1" si="420"/>
        <v>3.3997480407706629E-2</v>
      </c>
      <c r="AJ802" s="28">
        <f t="shared" ca="1" si="421"/>
        <v>2.9310227660122458E-2</v>
      </c>
      <c r="AK802" s="28">
        <f t="shared" ca="1" si="422"/>
        <v>2.9381116553464835E-2</v>
      </c>
      <c r="AL802" s="28">
        <f t="shared" ca="1" si="423"/>
        <v>2.8868272618696567E-2</v>
      </c>
      <c r="AM802" s="28">
        <f t="shared" ca="1" si="424"/>
        <v>4.326827992273783E-2</v>
      </c>
      <c r="AN802" s="28">
        <f t="shared" ca="1" si="402"/>
        <v>1.7537079102285153E-2</v>
      </c>
      <c r="AO802" s="28">
        <f t="shared" ca="1" si="425"/>
        <v>2.8230347420515948E-2</v>
      </c>
      <c r="AP802" s="33">
        <f t="shared" ca="1" si="403"/>
        <v>7.8379288502012472E-3</v>
      </c>
      <c r="AQ802" s="54"/>
      <c r="AR802" s="53"/>
      <c r="AS802" s="53"/>
      <c r="AT802" s="53"/>
      <c r="AU802" s="53"/>
    </row>
    <row r="803" spans="1:51" ht="15" customHeight="1" x14ac:dyDescent="0.25">
      <c r="A803" s="31">
        <f t="shared" ca="1" si="396"/>
        <v>34060</v>
      </c>
      <c r="B803" s="32">
        <f t="shared" ca="1" si="397"/>
        <v>1993</v>
      </c>
      <c r="C803" s="32">
        <f t="shared" ca="1" si="398"/>
        <v>4</v>
      </c>
      <c r="D803" s="48">
        <f>RAWDATA!A805</f>
        <v>199304</v>
      </c>
      <c r="E803" s="48">
        <f t="shared" ca="1" si="426"/>
        <v>-2.5895999999999999</v>
      </c>
      <c r="F803" s="48">
        <f t="shared" ca="1" si="427"/>
        <v>-2.9529999999999998</v>
      </c>
      <c r="G803" s="48">
        <f t="shared" ca="1" si="427"/>
        <v>-2.8536000000000001</v>
      </c>
      <c r="H803" s="48">
        <f t="shared" ca="1" si="427"/>
        <v>-2.1265000000000001</v>
      </c>
      <c r="I803" s="48">
        <f t="shared" ca="1" si="427"/>
        <v>-1.8879000000000001</v>
      </c>
      <c r="J803" s="48">
        <f t="shared" ca="1" si="427"/>
        <v>-1.7573000000000003</v>
      </c>
      <c r="K803" s="48">
        <f t="shared" ca="1" si="427"/>
        <v>-0.45039999999999997</v>
      </c>
      <c r="L803" s="48">
        <f t="shared" ca="1" si="427"/>
        <v>-1.9585000000000004</v>
      </c>
      <c r="M803" s="48">
        <f t="shared" ca="1" si="427"/>
        <v>-1.7102999999999999</v>
      </c>
      <c r="N803" s="48">
        <f t="shared" ca="1" si="427"/>
        <v>-0.71519999999999995</v>
      </c>
      <c r="P803" s="26">
        <f t="shared" ca="1" si="404"/>
        <v>1.3616431775188667</v>
      </c>
      <c r="Q803" s="26">
        <f t="shared" ca="1" si="405"/>
        <v>8.117343984060259</v>
      </c>
      <c r="R803" s="26">
        <f t="shared" ca="1" si="406"/>
        <v>12.549017444890875</v>
      </c>
      <c r="S803" s="26">
        <f t="shared" ca="1" si="407"/>
        <v>15.869626923912655</v>
      </c>
      <c r="T803" s="26">
        <f t="shared" ca="1" si="408"/>
        <v>21.365384083157959</v>
      </c>
      <c r="U803" s="26">
        <f t="shared" ca="1" si="409"/>
        <v>26.395980058374164</v>
      </c>
      <c r="V803" s="26">
        <f t="shared" ca="1" si="410"/>
        <v>35.939909804328373</v>
      </c>
      <c r="W803" s="26">
        <f t="shared" ca="1" si="411"/>
        <v>34.818478865673903</v>
      </c>
      <c r="X803" s="26">
        <f t="shared" ca="1" si="412"/>
        <v>58.686186441169703</v>
      </c>
      <c r="Y803" s="26">
        <f t="shared" ca="1" si="413"/>
        <v>210.59169461025431</v>
      </c>
      <c r="Z803" s="28">
        <f t="shared" ca="1" si="400"/>
        <v>1.5585499999999974E-2</v>
      </c>
      <c r="AA803" s="57">
        <f t="shared" ca="1" si="414"/>
        <v>-1.90023E-2</v>
      </c>
      <c r="AB803" s="33">
        <f t="shared" ca="1" si="401"/>
        <v>6.8747999999999865E-3</v>
      </c>
      <c r="AD803" s="28">
        <f t="shared" ca="1" si="415"/>
        <v>-2.6237204859074569E-2</v>
      </c>
      <c r="AE803" s="28">
        <f t="shared" ca="1" si="416"/>
        <v>-2.9974788751936512E-2</v>
      </c>
      <c r="AF803" s="28">
        <f t="shared" ca="1" si="417"/>
        <v>-2.8951066950052735E-2</v>
      </c>
      <c r="AG803" s="28">
        <f t="shared" ca="1" si="418"/>
        <v>-2.1494357465061543E-2</v>
      </c>
      <c r="AH803" s="28">
        <f t="shared" ca="1" si="419"/>
        <v>-1.9059483495948194E-2</v>
      </c>
      <c r="AI803" s="28">
        <f t="shared" ca="1" si="420"/>
        <v>-1.7729238253574267E-2</v>
      </c>
      <c r="AJ803" s="28">
        <f t="shared" ca="1" si="421"/>
        <v>-4.5141735673247928E-3</v>
      </c>
      <c r="AK803" s="28">
        <f t="shared" ca="1" si="422"/>
        <v>-1.977932756762046E-2</v>
      </c>
      <c r="AL803" s="28">
        <f t="shared" ca="1" si="423"/>
        <v>-1.7250945606702921E-2</v>
      </c>
      <c r="AM803" s="28">
        <f t="shared" ca="1" si="424"/>
        <v>-7.1776981541058363E-3</v>
      </c>
      <c r="AN803" s="28">
        <f t="shared" ca="1" si="402"/>
        <v>1.589167492510116E-2</v>
      </c>
      <c r="AO803" s="28">
        <f t="shared" ca="1" si="425"/>
        <v>-1.9185163965903695E-2</v>
      </c>
      <c r="AP803" s="33">
        <f t="shared" ca="1" si="403"/>
        <v>6.9708420854993174E-3</v>
      </c>
      <c r="AQ803" s="54"/>
      <c r="AR803" s="53"/>
      <c r="AS803" s="53"/>
      <c r="AT803" s="53"/>
      <c r="AU803" s="53"/>
    </row>
    <row r="804" spans="1:51" ht="15" customHeight="1" x14ac:dyDescent="0.25">
      <c r="A804" s="31">
        <f t="shared" ca="1" si="396"/>
        <v>34090</v>
      </c>
      <c r="B804" s="32">
        <f t="shared" ca="1" si="397"/>
        <v>1993</v>
      </c>
      <c r="C804" s="32">
        <f t="shared" ca="1" si="398"/>
        <v>5</v>
      </c>
      <c r="D804" s="48">
        <f>RAWDATA!A806</f>
        <v>199305</v>
      </c>
      <c r="E804" s="48">
        <f t="shared" ca="1" si="426"/>
        <v>5.1978000000000009</v>
      </c>
      <c r="F804" s="48">
        <f t="shared" ca="1" si="427"/>
        <v>4.1828000000000003</v>
      </c>
      <c r="G804" s="48">
        <f t="shared" ca="1" si="427"/>
        <v>3.9651000000000005</v>
      </c>
      <c r="H804" s="48">
        <f t="shared" ca="1" si="427"/>
        <v>4.4129000000000005</v>
      </c>
      <c r="I804" s="48">
        <f t="shared" ca="1" si="427"/>
        <v>3.0379000000000005</v>
      </c>
      <c r="J804" s="48">
        <f t="shared" ca="1" si="427"/>
        <v>2.8441000000000001</v>
      </c>
      <c r="K804" s="48">
        <f t="shared" ca="1" si="427"/>
        <v>2.9105999999999996</v>
      </c>
      <c r="L804" s="48">
        <f t="shared" ca="1" si="427"/>
        <v>3.3831000000000002</v>
      </c>
      <c r="M804" s="48">
        <f t="shared" ca="1" si="427"/>
        <v>3.5528000000000004</v>
      </c>
      <c r="N804" s="48">
        <f t="shared" ca="1" si="427"/>
        <v>5.4598000000000004</v>
      </c>
      <c r="P804" s="26">
        <f t="shared" ca="1" si="404"/>
        <v>1.4324186665999423</v>
      </c>
      <c r="Q804" s="26">
        <f t="shared" ca="1" si="405"/>
        <v>8.456876248225532</v>
      </c>
      <c r="R804" s="26">
        <f t="shared" ca="1" si="406"/>
        <v>13.046598535598244</v>
      </c>
      <c r="S804" s="26">
        <f t="shared" ca="1" si="407"/>
        <v>16.569937690438</v>
      </c>
      <c r="T804" s="26">
        <f t="shared" ca="1" si="408"/>
        <v>22.014443086220215</v>
      </c>
      <c r="U804" s="26">
        <f t="shared" ca="1" si="409"/>
        <v>27.146708127214382</v>
      </c>
      <c r="V804" s="26">
        <f t="shared" ca="1" si="410"/>
        <v>36.98597681909316</v>
      </c>
      <c r="W804" s="26">
        <f t="shared" ca="1" si="411"/>
        <v>35.996422824178516</v>
      </c>
      <c r="X804" s="26">
        <f t="shared" ca="1" si="412"/>
        <v>60.771189273051583</v>
      </c>
      <c r="Y804" s="26">
        <f t="shared" ca="1" si="413"/>
        <v>222.08957995258496</v>
      </c>
      <c r="Z804" s="28">
        <f t="shared" ca="1" si="400"/>
        <v>-1.8400000000000638E-3</v>
      </c>
      <c r="AA804" s="57">
        <f t="shared" ca="1" si="414"/>
        <v>3.89469E-2</v>
      </c>
      <c r="AB804" s="33">
        <f t="shared" ca="1" si="401"/>
        <v>6.1160999999999646E-3</v>
      </c>
      <c r="AD804" s="28">
        <f t="shared" ca="1" si="415"/>
        <v>5.0672201549319305E-2</v>
      </c>
      <c r="AE804" s="28">
        <f t="shared" ca="1" si="416"/>
        <v>4.0976862527586172E-2</v>
      </c>
      <c r="AF804" s="28">
        <f t="shared" ca="1" si="417"/>
        <v>3.8885079911669E-2</v>
      </c>
      <c r="AG804" s="28">
        <f t="shared" ca="1" si="418"/>
        <v>4.3183045045532185E-2</v>
      </c>
      <c r="AH804" s="28">
        <f t="shared" ca="1" si="419"/>
        <v>2.992669572548556E-2</v>
      </c>
      <c r="AI804" s="28">
        <f t="shared" ca="1" si="420"/>
        <v>2.8044063370636519E-2</v>
      </c>
      <c r="AJ804" s="28">
        <f t="shared" ca="1" si="421"/>
        <v>2.8690464180100513E-2</v>
      </c>
      <c r="AK804" s="28">
        <f t="shared" ca="1" si="422"/>
        <v>3.3271319787945765E-2</v>
      </c>
      <c r="AL804" s="28">
        <f t="shared" ca="1" si="423"/>
        <v>3.4911441565182867E-2</v>
      </c>
      <c r="AM804" s="28">
        <f t="shared" ca="1" si="424"/>
        <v>5.3159651658802307E-2</v>
      </c>
      <c r="AN804" s="28">
        <f t="shared" ca="1" si="402"/>
        <v>-1.7889854264601518E-3</v>
      </c>
      <c r="AO804" s="28">
        <f t="shared" ca="1" si="425"/>
        <v>3.8207603977597891E-2</v>
      </c>
      <c r="AP804" s="33">
        <f t="shared" ca="1" si="403"/>
        <v>5.8279426343946991E-3</v>
      </c>
      <c r="AQ804" s="54"/>
      <c r="AR804" s="53"/>
      <c r="AS804" s="53"/>
      <c r="AT804" s="53"/>
      <c r="AU804" s="53"/>
    </row>
    <row r="805" spans="1:51" ht="15" customHeight="1" x14ac:dyDescent="0.25">
      <c r="A805" s="31">
        <f t="shared" ca="1" si="396"/>
        <v>34121</v>
      </c>
      <c r="B805" s="32">
        <f t="shared" ca="1" si="397"/>
        <v>1993</v>
      </c>
      <c r="C805" s="32">
        <f t="shared" ca="1" si="398"/>
        <v>6</v>
      </c>
      <c r="D805" s="48">
        <f>RAWDATA!A807</f>
        <v>199306</v>
      </c>
      <c r="E805" s="48">
        <f t="shared" ca="1" si="426"/>
        <v>0.58150000000000002</v>
      </c>
      <c r="F805" s="48">
        <f t="shared" ca="1" si="427"/>
        <v>-0.15550000000000003</v>
      </c>
      <c r="G805" s="48">
        <f t="shared" ca="1" si="427"/>
        <v>0.69019999999999992</v>
      </c>
      <c r="H805" s="48">
        <f t="shared" ca="1" si="427"/>
        <v>1.1264000000000001</v>
      </c>
      <c r="I805" s="48">
        <f t="shared" ca="1" si="427"/>
        <v>1.6550000000000002</v>
      </c>
      <c r="J805" s="48">
        <f t="shared" ca="1" si="427"/>
        <v>1.1272000000000002</v>
      </c>
      <c r="K805" s="48">
        <f t="shared" ca="1" si="427"/>
        <v>1.0219</v>
      </c>
      <c r="L805" s="48">
        <f t="shared" ca="1" si="427"/>
        <v>2.0358999999999998</v>
      </c>
      <c r="M805" s="48">
        <f t="shared" ca="1" si="427"/>
        <v>2.1263000000000001</v>
      </c>
      <c r="N805" s="48">
        <f t="shared" ca="1" si="427"/>
        <v>2.7127000000000003</v>
      </c>
      <c r="P805" s="26">
        <f t="shared" ca="1" si="404"/>
        <v>1.4407481811462208</v>
      </c>
      <c r="Q805" s="26">
        <f t="shared" ca="1" si="405"/>
        <v>8.4437258056595415</v>
      </c>
      <c r="R805" s="26">
        <f t="shared" ca="1" si="406"/>
        <v>13.136646158690944</v>
      </c>
      <c r="S805" s="26">
        <f t="shared" ca="1" si="407"/>
        <v>16.756581468583093</v>
      </c>
      <c r="T805" s="26">
        <f t="shared" ca="1" si="408"/>
        <v>22.37878211929716</v>
      </c>
      <c r="U805" s="26">
        <f t="shared" ca="1" si="409"/>
        <v>27.452705821224342</v>
      </c>
      <c r="V805" s="26">
        <f t="shared" ca="1" si="410"/>
        <v>37.363936516207474</v>
      </c>
      <c r="W805" s="26">
        <f t="shared" ca="1" si="411"/>
        <v>36.729273996455966</v>
      </c>
      <c r="X805" s="26">
        <f t="shared" ca="1" si="412"/>
        <v>62.063367070564482</v>
      </c>
      <c r="Y805" s="26">
        <f t="shared" ca="1" si="413"/>
        <v>228.11420398795872</v>
      </c>
      <c r="Z805" s="28">
        <f t="shared" ca="1" si="400"/>
        <v>2.2065000000000001E-2</v>
      </c>
      <c r="AA805" s="57">
        <f t="shared" ca="1" si="414"/>
        <v>1.2921600000000002E-2</v>
      </c>
      <c r="AB805" s="33">
        <f t="shared" ca="1" si="401"/>
        <v>1.1273399999999965E-2</v>
      </c>
      <c r="AD805" s="28">
        <f t="shared" ca="1" si="415"/>
        <v>5.7981581462122735E-3</v>
      </c>
      <c r="AE805" s="28">
        <f t="shared" ca="1" si="416"/>
        <v>-1.5562102673064634E-3</v>
      </c>
      <c r="AF805" s="28">
        <f t="shared" ca="1" si="417"/>
        <v>6.878290232026925E-3</v>
      </c>
      <c r="AG805" s="28">
        <f t="shared" ca="1" si="418"/>
        <v>1.1201033546896725E-2</v>
      </c>
      <c r="AH805" s="28">
        <f t="shared" ca="1" si="419"/>
        <v>1.6414541268094669E-2</v>
      </c>
      <c r="AI805" s="28">
        <f t="shared" ca="1" si="420"/>
        <v>1.1208944407321508E-2</v>
      </c>
      <c r="AJ805" s="28">
        <f t="shared" ca="1" si="421"/>
        <v>1.0167139031744597E-2</v>
      </c>
      <c r="AK805" s="28">
        <f t="shared" ca="1" si="422"/>
        <v>2.0154526156825982E-2</v>
      </c>
      <c r="AL805" s="28">
        <f t="shared" ca="1" si="423"/>
        <v>2.1040096609220259E-2</v>
      </c>
      <c r="AM805" s="28">
        <f t="shared" ca="1" si="424"/>
        <v>2.676558444998909E-2</v>
      </c>
      <c r="AN805" s="28">
        <f t="shared" ca="1" si="402"/>
        <v>2.1781866590151768E-2</v>
      </c>
      <c r="AO805" s="28">
        <f t="shared" ca="1" si="425"/>
        <v>1.2838828391919938E-2</v>
      </c>
      <c r="AP805" s="33">
        <f t="shared" ca="1" si="403"/>
        <v>1.1064012137684737E-2</v>
      </c>
      <c r="AQ805" s="54"/>
      <c r="AR805" s="53"/>
      <c r="AS805" s="53"/>
      <c r="AT805" s="53"/>
      <c r="AU805" s="53"/>
    </row>
    <row r="806" spans="1:51" ht="15" customHeight="1" x14ac:dyDescent="0.25">
      <c r="A806" s="31">
        <f t="shared" ca="1" si="396"/>
        <v>34151</v>
      </c>
      <c r="B806" s="32">
        <f t="shared" ca="1" si="397"/>
        <v>1993</v>
      </c>
      <c r="C806" s="32">
        <f t="shared" ca="1" si="398"/>
        <v>7</v>
      </c>
      <c r="D806" s="48">
        <f>RAWDATA!A808</f>
        <v>199307</v>
      </c>
      <c r="E806" s="48">
        <f t="shared" ca="1" si="426"/>
        <v>-9.4400000000000039E-2</v>
      </c>
      <c r="F806" s="48">
        <f t="shared" ca="1" si="427"/>
        <v>0.39660000000000006</v>
      </c>
      <c r="G806" s="48">
        <f t="shared" ca="1" si="427"/>
        <v>0.56869999999999998</v>
      </c>
      <c r="H806" s="48">
        <f t="shared" ca="1" si="427"/>
        <v>1.0640000000000001</v>
      </c>
      <c r="I806" s="48">
        <f t="shared" ca="1" si="427"/>
        <v>1.4533</v>
      </c>
      <c r="J806" s="48">
        <f t="shared" ca="1" si="427"/>
        <v>1.3410000000000002</v>
      </c>
      <c r="K806" s="48">
        <f t="shared" ca="1" si="427"/>
        <v>1.3274000000000001</v>
      </c>
      <c r="L806" s="48">
        <f t="shared" ca="1" si="427"/>
        <v>1.542</v>
      </c>
      <c r="M806" s="48">
        <f t="shared" ca="1" si="427"/>
        <v>2.3137999999999996</v>
      </c>
      <c r="N806" s="48">
        <f t="shared" ca="1" si="427"/>
        <v>2.4502000000000002</v>
      </c>
      <c r="P806" s="26">
        <f t="shared" ca="1" si="404"/>
        <v>1.4393881148632188</v>
      </c>
      <c r="Q806" s="26">
        <f t="shared" ca="1" si="405"/>
        <v>8.4772136222047862</v>
      </c>
      <c r="R806" s="26">
        <f t="shared" ca="1" si="406"/>
        <v>13.211354265395419</v>
      </c>
      <c r="S806" s="26">
        <f t="shared" ca="1" si="407"/>
        <v>16.934871495408817</v>
      </c>
      <c r="T806" s="26">
        <f t="shared" ca="1" si="408"/>
        <v>22.704012959836902</v>
      </c>
      <c r="U806" s="26">
        <f t="shared" ca="1" si="409"/>
        <v>27.82084660628696</v>
      </c>
      <c r="V806" s="26">
        <f t="shared" ca="1" si="410"/>
        <v>37.859905409523613</v>
      </c>
      <c r="W806" s="26">
        <f t="shared" ca="1" si="411"/>
        <v>37.295639401481317</v>
      </c>
      <c r="X806" s="26">
        <f t="shared" ca="1" si="412"/>
        <v>63.499389257843212</v>
      </c>
      <c r="Y806" s="26">
        <f t="shared" ca="1" si="413"/>
        <v>233.70345821407167</v>
      </c>
      <c r="Z806" s="28">
        <f t="shared" ca="1" si="400"/>
        <v>2.2309000000000079E-2</v>
      </c>
      <c r="AA806" s="57">
        <f t="shared" ca="1" si="414"/>
        <v>1.2362600000000001E-2</v>
      </c>
      <c r="AB806" s="33">
        <f t="shared" ca="1" si="401"/>
        <v>1.1457400000000062E-2</v>
      </c>
      <c r="AD806" s="28">
        <f t="shared" ca="1" si="415"/>
        <v>-9.4444584860942039E-4</v>
      </c>
      <c r="AE806" s="28">
        <f t="shared" ca="1" si="416"/>
        <v>3.9581561542881552E-3</v>
      </c>
      <c r="AF806" s="28">
        <f t="shared" ca="1" si="417"/>
        <v>5.6708900647759386E-3</v>
      </c>
      <c r="AG806" s="28">
        <f t="shared" ca="1" si="418"/>
        <v>1.0583793539644957E-2</v>
      </c>
      <c r="AH806" s="28">
        <f t="shared" ca="1" si="419"/>
        <v>1.4428408093780633E-2</v>
      </c>
      <c r="AI806" s="28">
        <f t="shared" ca="1" si="420"/>
        <v>1.3320881782843236E-2</v>
      </c>
      <c r="AJ806" s="28">
        <f t="shared" ca="1" si="421"/>
        <v>1.318667240416945E-2</v>
      </c>
      <c r="AK806" s="28">
        <f t="shared" ca="1" si="422"/>
        <v>1.5302320008442567E-2</v>
      </c>
      <c r="AL806" s="28">
        <f t="shared" ca="1" si="423"/>
        <v>2.2874375232362552E-2</v>
      </c>
      <c r="AM806" s="28">
        <f t="shared" ca="1" si="424"/>
        <v>2.4206640866703048E-2</v>
      </c>
      <c r="AN806" s="28">
        <f t="shared" ca="1" si="402"/>
        <v>2.2033652896693432E-2</v>
      </c>
      <c r="AO806" s="28">
        <f t="shared" ca="1" si="425"/>
        <v>1.228680708627264E-2</v>
      </c>
      <c r="AP806" s="33">
        <f t="shared" ca="1" si="403"/>
        <v>1.1253700963260159E-2</v>
      </c>
      <c r="AQ806" s="54"/>
      <c r="AR806" s="53"/>
      <c r="AS806" s="53"/>
      <c r="AT806" s="53"/>
      <c r="AU806" s="53"/>
    </row>
    <row r="807" spans="1:51" ht="15" customHeight="1" x14ac:dyDescent="0.25">
      <c r="A807" s="31">
        <f t="shared" ca="1" si="396"/>
        <v>34182</v>
      </c>
      <c r="B807" s="32">
        <f t="shared" ca="1" si="397"/>
        <v>1993</v>
      </c>
      <c r="C807" s="32">
        <f t="shared" ca="1" si="398"/>
        <v>8</v>
      </c>
      <c r="D807" s="48">
        <f>RAWDATA!A809</f>
        <v>199308</v>
      </c>
      <c r="E807" s="48">
        <f t="shared" ca="1" si="426"/>
        <v>3.6738</v>
      </c>
      <c r="F807" s="48">
        <f t="shared" ca="1" si="427"/>
        <v>3.1393000000000004</v>
      </c>
      <c r="G807" s="48">
        <f t="shared" ca="1" si="427"/>
        <v>4.0701000000000001</v>
      </c>
      <c r="H807" s="48">
        <f t="shared" ca="1" si="427"/>
        <v>4.2611000000000008</v>
      </c>
      <c r="I807" s="48">
        <f t="shared" ca="1" si="427"/>
        <v>3.1779999999999999</v>
      </c>
      <c r="J807" s="48">
        <f t="shared" ca="1" si="427"/>
        <v>3.7562000000000002</v>
      </c>
      <c r="K807" s="48">
        <f t="shared" ca="1" si="427"/>
        <v>4.0738000000000003</v>
      </c>
      <c r="L807" s="48">
        <f t="shared" ca="1" si="427"/>
        <v>3.9817</v>
      </c>
      <c r="M807" s="48">
        <f t="shared" ca="1" si="427"/>
        <v>4.2393000000000001</v>
      </c>
      <c r="N807" s="48">
        <f t="shared" ca="1" si="427"/>
        <v>5.1005000000000003</v>
      </c>
      <c r="P807" s="26">
        <f t="shared" ca="1" si="404"/>
        <v>1.4922683554270637</v>
      </c>
      <c r="Q807" s="26">
        <f t="shared" ca="1" si="405"/>
        <v>8.7433387894466605</v>
      </c>
      <c r="R807" s="26">
        <f t="shared" ca="1" si="406"/>
        <v>13.74906959535128</v>
      </c>
      <c r="S807" s="26">
        <f t="shared" ca="1" si="407"/>
        <v>17.65648330469968</v>
      </c>
      <c r="T807" s="26">
        <f t="shared" ca="1" si="408"/>
        <v>23.425546491700516</v>
      </c>
      <c r="U807" s="26">
        <f t="shared" ca="1" si="409"/>
        <v>28.865853246512312</v>
      </c>
      <c r="V807" s="26">
        <f t="shared" ca="1" si="410"/>
        <v>39.402242236096782</v>
      </c>
      <c r="W807" s="26">
        <f t="shared" ca="1" si="411"/>
        <v>38.780639875530099</v>
      </c>
      <c r="X807" s="26">
        <f t="shared" ca="1" si="412"/>
        <v>66.19131886665096</v>
      </c>
      <c r="Y807" s="26">
        <f t="shared" ca="1" si="413"/>
        <v>245.6235031002804</v>
      </c>
      <c r="Z807" s="28">
        <f t="shared" ca="1" si="400"/>
        <v>1.2633499999999964E-2</v>
      </c>
      <c r="AA807" s="57">
        <f t="shared" ca="1" si="414"/>
        <v>3.9473799999999996E-2</v>
      </c>
      <c r="AB807" s="33">
        <f t="shared" ca="1" si="401"/>
        <v>7.2251999999999386E-3</v>
      </c>
      <c r="AD807" s="28">
        <f t="shared" ca="1" si="415"/>
        <v>3.6079245445102714E-2</v>
      </c>
      <c r="AE807" s="28">
        <f t="shared" ca="1" si="416"/>
        <v>3.0910315720086824E-2</v>
      </c>
      <c r="AF807" s="28">
        <f t="shared" ca="1" si="417"/>
        <v>3.9894524552922611E-2</v>
      </c>
      <c r="AG807" s="28">
        <f t="shared" ca="1" si="418"/>
        <v>4.1728143842921971E-2</v>
      </c>
      <c r="AH807" s="28">
        <f t="shared" ca="1" si="419"/>
        <v>3.1285466039074818E-2</v>
      </c>
      <c r="AI807" s="28">
        <f t="shared" ca="1" si="420"/>
        <v>3.6873730373360912E-2</v>
      </c>
      <c r="AJ807" s="28">
        <f t="shared" ca="1" si="421"/>
        <v>3.9930076879946111E-2</v>
      </c>
      <c r="AK807" s="28">
        <f t="shared" ca="1" si="422"/>
        <v>3.904473613177193E-2</v>
      </c>
      <c r="AL807" s="28">
        <f t="shared" ca="1" si="423"/>
        <v>4.1519031533502476E-2</v>
      </c>
      <c r="AM807" s="28">
        <f t="shared" ca="1" si="424"/>
        <v>4.9746849257427367E-2</v>
      </c>
      <c r="AN807" s="28">
        <f t="shared" ca="1" si="402"/>
        <v>1.2138159812870156E-2</v>
      </c>
      <c r="AO807" s="28">
        <f t="shared" ca="1" si="425"/>
        <v>3.871462357308917E-2</v>
      </c>
      <c r="AP807" s="33">
        <f t="shared" ca="1" si="403"/>
        <v>6.9183168223757516E-3</v>
      </c>
      <c r="AQ807" s="54"/>
      <c r="AR807" s="53"/>
      <c r="AS807" s="53"/>
      <c r="AT807" s="53"/>
      <c r="AU807" s="53"/>
    </row>
    <row r="808" spans="1:51" ht="15" customHeight="1" x14ac:dyDescent="0.25">
      <c r="A808" s="31">
        <f t="shared" ca="1" si="396"/>
        <v>34213</v>
      </c>
      <c r="B808" s="32">
        <f t="shared" ca="1" si="397"/>
        <v>1993</v>
      </c>
      <c r="C808" s="32">
        <f t="shared" ca="1" si="398"/>
        <v>9</v>
      </c>
      <c r="D808" s="48">
        <f>RAWDATA!A810</f>
        <v>199309</v>
      </c>
      <c r="E808" s="48">
        <f t="shared" ca="1" si="426"/>
        <v>2.4484000000000004</v>
      </c>
      <c r="F808" s="48">
        <f t="shared" ca="1" si="427"/>
        <v>2.5422000000000002</v>
      </c>
      <c r="G808" s="48">
        <f t="shared" ca="1" si="427"/>
        <v>1.4855</v>
      </c>
      <c r="H808" s="48">
        <f t="shared" ca="1" si="427"/>
        <v>2.7490000000000001</v>
      </c>
      <c r="I808" s="48">
        <f t="shared" ca="1" si="427"/>
        <v>2.9713000000000003</v>
      </c>
      <c r="J808" s="48">
        <f t="shared" ca="1" si="427"/>
        <v>2.1943000000000001</v>
      </c>
      <c r="K808" s="48">
        <f t="shared" ca="1" si="427"/>
        <v>2.5529000000000002</v>
      </c>
      <c r="L808" s="48">
        <f t="shared" ca="1" si="427"/>
        <v>2.9554999999999998</v>
      </c>
      <c r="M808" s="48">
        <f t="shared" ca="1" si="427"/>
        <v>3.4850000000000003</v>
      </c>
      <c r="N808" s="48">
        <f t="shared" ca="1" si="427"/>
        <v>3.7787000000000006</v>
      </c>
      <c r="P808" s="26">
        <f t="shared" ca="1" si="404"/>
        <v>1.5288050538413398</v>
      </c>
      <c r="Q808" s="26">
        <f t="shared" ca="1" si="405"/>
        <v>8.9656119481519738</v>
      </c>
      <c r="R808" s="26">
        <f t="shared" ca="1" si="406"/>
        <v>13.953312024190224</v>
      </c>
      <c r="S808" s="26">
        <f t="shared" ca="1" si="407"/>
        <v>18.141860030745875</v>
      </c>
      <c r="T808" s="26">
        <f t="shared" ca="1" si="408"/>
        <v>24.121589754608415</v>
      </c>
      <c r="U808" s="26">
        <f t="shared" ca="1" si="409"/>
        <v>29.499256664300532</v>
      </c>
      <c r="V808" s="26">
        <f t="shared" ca="1" si="410"/>
        <v>40.408142078142092</v>
      </c>
      <c r="W808" s="26">
        <f t="shared" ca="1" si="411"/>
        <v>39.926801687051388</v>
      </c>
      <c r="X808" s="26">
        <f t="shared" ca="1" si="412"/>
        <v>68.49808632915375</v>
      </c>
      <c r="Y808" s="26">
        <f t="shared" ca="1" si="413"/>
        <v>254.9048784119307</v>
      </c>
      <c r="Z808" s="28">
        <f t="shared" ca="1" si="400"/>
        <v>1.1365500000000028E-2</v>
      </c>
      <c r="AA808" s="57">
        <f t="shared" ca="1" si="414"/>
        <v>2.7162800000000001E-2</v>
      </c>
      <c r="AB808" s="33">
        <f t="shared" ca="1" si="401"/>
        <v>9.1557000000000305E-3</v>
      </c>
      <c r="AD808" s="28">
        <f t="shared" ca="1" si="415"/>
        <v>2.4189071200535945E-2</v>
      </c>
      <c r="AE808" s="28">
        <f t="shared" ca="1" si="416"/>
        <v>2.5104235179241943E-2</v>
      </c>
      <c r="AF808" s="28">
        <f t="shared" ca="1" si="417"/>
        <v>1.474574514584002E-2</v>
      </c>
      <c r="AG808" s="28">
        <f t="shared" ca="1" si="418"/>
        <v>2.7118934980795588E-2</v>
      </c>
      <c r="AH808" s="28">
        <f t="shared" ca="1" si="419"/>
        <v>2.9280122637291458E-2</v>
      </c>
      <c r="AI808" s="28">
        <f t="shared" ca="1" si="420"/>
        <v>2.1705717232012308E-2</v>
      </c>
      <c r="AJ808" s="28">
        <f t="shared" ca="1" si="421"/>
        <v>2.5208577018805089E-2</v>
      </c>
      <c r="AK808" s="28">
        <f t="shared" ca="1" si="422"/>
        <v>2.9126670050925674E-2</v>
      </c>
      <c r="AL808" s="28">
        <f t="shared" ca="1" si="423"/>
        <v>3.4256488678090384E-2</v>
      </c>
      <c r="AM808" s="28">
        <f t="shared" ca="1" si="424"/>
        <v>3.7090561374683063E-2</v>
      </c>
      <c r="AN808" s="28">
        <f t="shared" ca="1" si="402"/>
        <v>1.1026871836497781E-2</v>
      </c>
      <c r="AO808" s="28">
        <f t="shared" ca="1" si="425"/>
        <v>2.6800438344511329E-2</v>
      </c>
      <c r="AP808" s="33">
        <f t="shared" ca="1" si="403"/>
        <v>8.8730866818753952E-3</v>
      </c>
      <c r="AQ808" s="54"/>
      <c r="AR808" s="53"/>
      <c r="AS808" s="53"/>
      <c r="AT808" s="53"/>
      <c r="AU808" s="53"/>
    </row>
    <row r="809" spans="1:51" ht="15" customHeight="1" x14ac:dyDescent="0.25">
      <c r="A809" s="31">
        <f t="shared" ca="1" si="396"/>
        <v>34243</v>
      </c>
      <c r="B809" s="32">
        <f t="shared" ca="1" si="397"/>
        <v>1993</v>
      </c>
      <c r="C809" s="32">
        <f t="shared" ca="1" si="398"/>
        <v>10</v>
      </c>
      <c r="D809" s="48">
        <f>RAWDATA!A811</f>
        <v>199310</v>
      </c>
      <c r="E809" s="48">
        <f t="shared" ca="1" si="426"/>
        <v>4.9682000000000004</v>
      </c>
      <c r="F809" s="48">
        <f t="shared" ca="1" si="427"/>
        <v>4.2801999999999998</v>
      </c>
      <c r="G809" s="48">
        <f t="shared" ca="1" si="427"/>
        <v>3.8565</v>
      </c>
      <c r="H809" s="48">
        <f t="shared" ca="1" si="427"/>
        <v>3.1411000000000007</v>
      </c>
      <c r="I809" s="48">
        <f t="shared" ca="1" si="427"/>
        <v>2.4417999999999997</v>
      </c>
      <c r="J809" s="48">
        <f t="shared" ca="1" si="427"/>
        <v>3.6732</v>
      </c>
      <c r="K809" s="48">
        <f t="shared" ca="1" si="427"/>
        <v>3.3047</v>
      </c>
      <c r="L809" s="48">
        <f t="shared" ca="1" si="427"/>
        <v>3.0959000000000003</v>
      </c>
      <c r="M809" s="48">
        <f t="shared" ca="1" si="427"/>
        <v>4.2264999999999997</v>
      </c>
      <c r="N809" s="48">
        <f t="shared" ca="1" si="427"/>
        <v>5.569</v>
      </c>
      <c r="P809" s="26">
        <f t="shared" ca="1" si="404"/>
        <v>1.6047591465262852</v>
      </c>
      <c r="Q809" s="26">
        <f t="shared" ca="1" si="405"/>
        <v>9.3493580707567752</v>
      </c>
      <c r="R809" s="26">
        <f t="shared" ca="1" si="406"/>
        <v>14.491421502403119</v>
      </c>
      <c r="S809" s="26">
        <f t="shared" ca="1" si="407"/>
        <v>18.711713996171635</v>
      </c>
      <c r="T809" s="26">
        <f t="shared" ca="1" si="408"/>
        <v>24.710590733236444</v>
      </c>
      <c r="U809" s="26">
        <f t="shared" ca="1" si="409"/>
        <v>30.58282336009362</v>
      </c>
      <c r="V809" s="26">
        <f t="shared" ca="1" si="410"/>
        <v>41.743509949398458</v>
      </c>
      <c r="W809" s="26">
        <f t="shared" ca="1" si="411"/>
        <v>41.162895540480811</v>
      </c>
      <c r="X809" s="26">
        <f t="shared" ca="1" si="412"/>
        <v>71.393157947855428</v>
      </c>
      <c r="Y809" s="26">
        <f t="shared" ca="1" si="413"/>
        <v>269.10053109069111</v>
      </c>
      <c r="Z809" s="28">
        <f t="shared" ca="1" si="400"/>
        <v>2.7355000000000018E-3</v>
      </c>
      <c r="AA809" s="57">
        <f t="shared" ca="1" si="414"/>
        <v>3.8557100000000004E-2</v>
      </c>
      <c r="AB809" s="33">
        <f t="shared" ca="1" si="401"/>
        <v>1.0420400000000003E-2</v>
      </c>
      <c r="AD809" s="28">
        <f t="shared" ca="1" si="415"/>
        <v>4.8487261156088673E-2</v>
      </c>
      <c r="AE809" s="28">
        <f t="shared" ca="1" si="416"/>
        <v>4.1911320988680743E-2</v>
      </c>
      <c r="AF809" s="28">
        <f t="shared" ca="1" si="417"/>
        <v>3.7839952649774689E-2</v>
      </c>
      <c r="AG809" s="28">
        <f t="shared" ca="1" si="418"/>
        <v>3.0927767693226815E-2</v>
      </c>
      <c r="AH809" s="28">
        <f t="shared" ca="1" si="419"/>
        <v>2.4124646450086457E-2</v>
      </c>
      <c r="AI809" s="28">
        <f t="shared" ca="1" si="420"/>
        <v>3.6073458045236824E-2</v>
      </c>
      <c r="AJ809" s="28">
        <f t="shared" ca="1" si="421"/>
        <v>3.251268765039269E-2</v>
      </c>
      <c r="AK809" s="28">
        <f t="shared" ca="1" si="422"/>
        <v>3.0489437027791264E-2</v>
      </c>
      <c r="AL809" s="28">
        <f t="shared" ca="1" si="423"/>
        <v>4.1396229615719551E-2</v>
      </c>
      <c r="AM809" s="28">
        <f t="shared" ca="1" si="424"/>
        <v>5.4194581580659762E-2</v>
      </c>
      <c r="AN809" s="28">
        <f t="shared" ca="1" si="402"/>
        <v>2.5961145258049448E-3</v>
      </c>
      <c r="AO809" s="28">
        <f t="shared" ca="1" si="425"/>
        <v>3.7832345971284306E-2</v>
      </c>
      <c r="AP809" s="33">
        <f t="shared" ca="1" si="403"/>
        <v>9.9630596269053504E-3</v>
      </c>
      <c r="AQ809" s="54"/>
      <c r="AR809" s="53"/>
      <c r="AS809" s="53"/>
      <c r="AT809" s="53"/>
      <c r="AU809" s="53"/>
    </row>
    <row r="810" spans="1:51" ht="15" customHeight="1" x14ac:dyDescent="0.25">
      <c r="A810" s="31">
        <f t="shared" ca="1" si="396"/>
        <v>34274</v>
      </c>
      <c r="B810" s="32">
        <f t="shared" ca="1" si="397"/>
        <v>1993</v>
      </c>
      <c r="C810" s="32">
        <f t="shared" ca="1" si="398"/>
        <v>11</v>
      </c>
      <c r="D810" s="48">
        <f>RAWDATA!A812</f>
        <v>199311</v>
      </c>
      <c r="E810" s="48">
        <f t="shared" ca="1" si="426"/>
        <v>-3.1522000000000006</v>
      </c>
      <c r="F810" s="48">
        <f t="shared" ca="1" si="427"/>
        <v>-2.0824000000000003</v>
      </c>
      <c r="G810" s="48">
        <f t="shared" ref="F810:N838" ca="1" si="428">IF(OR($D810&lt;$B$3,$D810&gt;$B$4),"",IF(ISERROR(VLOOKUP($D810,INDIRECT($B$1),G$7,0)),"",VLOOKUP($D810,INDIRECT($B$1),G$7,0)))</f>
        <v>-1.9885000000000002</v>
      </c>
      <c r="H810" s="48">
        <f t="shared" ca="1" si="428"/>
        <v>-1.8621000000000001</v>
      </c>
      <c r="I810" s="48">
        <f t="shared" ca="1" si="428"/>
        <v>-2.0013000000000005</v>
      </c>
      <c r="J810" s="48">
        <f t="shared" ca="1" si="428"/>
        <v>-2.1999000000000004</v>
      </c>
      <c r="K810" s="48">
        <f t="shared" ca="1" si="428"/>
        <v>-2.7053000000000003</v>
      </c>
      <c r="L810" s="48">
        <f t="shared" ca="1" si="428"/>
        <v>-2.4220999999999999</v>
      </c>
      <c r="M810" s="48">
        <f t="shared" ca="1" si="428"/>
        <v>-2.7661000000000002</v>
      </c>
      <c r="N810" s="48">
        <f t="shared" ca="1" si="428"/>
        <v>-2.0556000000000001</v>
      </c>
      <c r="P810" s="26">
        <f t="shared" ca="1" si="404"/>
        <v>1.5541739287094836</v>
      </c>
      <c r="Q810" s="26">
        <f t="shared" ca="1" si="405"/>
        <v>9.1546670382913362</v>
      </c>
      <c r="R810" s="26">
        <f t="shared" ca="1" si="406"/>
        <v>14.203259585827832</v>
      </c>
      <c r="S810" s="26">
        <f t="shared" ca="1" si="407"/>
        <v>18.363283169848923</v>
      </c>
      <c r="T810" s="26">
        <f t="shared" ca="1" si="408"/>
        <v>24.216057680892181</v>
      </c>
      <c r="U810" s="26">
        <f t="shared" ca="1" si="409"/>
        <v>29.910031828994921</v>
      </c>
      <c r="V810" s="26">
        <f t="shared" ca="1" si="410"/>
        <v>40.614222774737385</v>
      </c>
      <c r="W810" s="26">
        <f t="shared" ca="1" si="411"/>
        <v>40.165889047594824</v>
      </c>
      <c r="X810" s="26">
        <f t="shared" ca="1" si="412"/>
        <v>69.4183518058598</v>
      </c>
      <c r="Y810" s="26">
        <f t="shared" ca="1" si="413"/>
        <v>263.56890057359084</v>
      </c>
      <c r="Z810" s="28">
        <f t="shared" ca="1" si="400"/>
        <v>2.0644999999999136E-3</v>
      </c>
      <c r="AA810" s="57">
        <f t="shared" ca="1" si="414"/>
        <v>-2.3235499999999999E-2</v>
      </c>
      <c r="AB810" s="33">
        <f t="shared" ca="1" si="401"/>
        <v>-8.7300000000008898E-4</v>
      </c>
      <c r="AD810" s="28">
        <f t="shared" ca="1" si="415"/>
        <v>-3.2029511932582376E-2</v>
      </c>
      <c r="AE810" s="28">
        <f t="shared" ca="1" si="416"/>
        <v>-2.1043877328367089E-2</v>
      </c>
      <c r="AF810" s="28">
        <f t="shared" ca="1" si="417"/>
        <v>-2.0085367263357412E-2</v>
      </c>
      <c r="AG810" s="28">
        <f t="shared" ca="1" si="418"/>
        <v>-1.8796553558127625E-2</v>
      </c>
      <c r="AH810" s="28">
        <f t="shared" ca="1" si="419"/>
        <v>-2.0215972711626909E-2</v>
      </c>
      <c r="AI810" s="28">
        <f t="shared" ca="1" si="420"/>
        <v>-2.2244586452954931E-2</v>
      </c>
      <c r="AJ810" s="28">
        <f t="shared" ca="1" si="421"/>
        <v>-2.7425668988861791E-2</v>
      </c>
      <c r="AK810" s="28">
        <f t="shared" ca="1" si="422"/>
        <v>-2.4519152635419428E-2</v>
      </c>
      <c r="AL810" s="28">
        <f t="shared" ca="1" si="423"/>
        <v>-2.8050769894125305E-2</v>
      </c>
      <c r="AM810" s="28">
        <f t="shared" ca="1" si="424"/>
        <v>-2.0770215258468502E-2</v>
      </c>
      <c r="AN810" s="28">
        <f t="shared" ca="1" si="402"/>
        <v>2.1262020541778295E-3</v>
      </c>
      <c r="AO810" s="28">
        <f t="shared" ca="1" si="425"/>
        <v>-2.3509700007413942E-2</v>
      </c>
      <c r="AP810" s="33">
        <f t="shared" ca="1" si="403"/>
        <v>-9.0079256888296252E-4</v>
      </c>
      <c r="AQ810" s="54"/>
      <c r="AR810" s="53"/>
      <c r="AS810" s="53"/>
      <c r="AT810" s="53"/>
      <c r="AU810" s="53"/>
      <c r="AY810" s="29"/>
    </row>
    <row r="811" spans="1:51" ht="15" customHeight="1" x14ac:dyDescent="0.25">
      <c r="A811" s="31">
        <f t="shared" ca="1" si="396"/>
        <v>34304</v>
      </c>
      <c r="B811" s="32">
        <f t="shared" ca="1" si="397"/>
        <v>1993</v>
      </c>
      <c r="C811" s="32">
        <f t="shared" ca="1" si="398"/>
        <v>12</v>
      </c>
      <c r="D811" s="48">
        <f>RAWDATA!A813</f>
        <v>199312</v>
      </c>
      <c r="E811" s="48">
        <f t="shared" ca="1" si="426"/>
        <v>-0.93359999999999999</v>
      </c>
      <c r="F811" s="48">
        <f t="shared" ca="1" si="428"/>
        <v>1.2430000000000001</v>
      </c>
      <c r="G811" s="48">
        <f t="shared" ca="1" si="428"/>
        <v>1.0344</v>
      </c>
      <c r="H811" s="48">
        <f t="shared" ca="1" si="428"/>
        <v>2.2170000000000001</v>
      </c>
      <c r="I811" s="48">
        <f t="shared" ca="1" si="428"/>
        <v>2.5066000000000006</v>
      </c>
      <c r="J811" s="48">
        <f t="shared" ca="1" si="428"/>
        <v>1.6836000000000002</v>
      </c>
      <c r="K811" s="48">
        <f t="shared" ca="1" si="428"/>
        <v>2.3057000000000003</v>
      </c>
      <c r="L811" s="48">
        <f t="shared" ca="1" si="428"/>
        <v>1.4564000000000001</v>
      </c>
      <c r="M811" s="48">
        <f t="shared" ca="1" si="428"/>
        <v>0.98100000000000009</v>
      </c>
      <c r="N811" s="48">
        <f t="shared" ca="1" si="428"/>
        <v>1.6141000000000001</v>
      </c>
      <c r="P811" s="26">
        <f t="shared" ca="1" si="404"/>
        <v>1.5396641609110517</v>
      </c>
      <c r="Q811" s="26">
        <f t="shared" ca="1" si="405"/>
        <v>9.2684595495772975</v>
      </c>
      <c r="R811" s="26">
        <f t="shared" ca="1" si="406"/>
        <v>14.350178102983634</v>
      </c>
      <c r="S811" s="26">
        <f t="shared" ca="1" si="407"/>
        <v>18.770397157724474</v>
      </c>
      <c r="T811" s="26">
        <f t="shared" ca="1" si="408"/>
        <v>24.823057382721426</v>
      </c>
      <c r="U811" s="26">
        <f t="shared" ca="1" si="409"/>
        <v>30.413597124867881</v>
      </c>
      <c r="V811" s="26">
        <f t="shared" ca="1" si="410"/>
        <v>41.550664909254508</v>
      </c>
      <c r="W811" s="26">
        <f t="shared" ca="1" si="411"/>
        <v>40.750865055683995</v>
      </c>
      <c r="X811" s="26">
        <f t="shared" ca="1" si="412"/>
        <v>70.09934583707529</v>
      </c>
      <c r="Y811" s="26">
        <f t="shared" ca="1" si="413"/>
        <v>267.82316619774917</v>
      </c>
      <c r="Z811" s="28">
        <f t="shared" ca="1" si="400"/>
        <v>1.1428500000000064E-2</v>
      </c>
      <c r="AA811" s="57">
        <f t="shared" ca="1" si="414"/>
        <v>1.4108200000000001E-2</v>
      </c>
      <c r="AB811" s="33">
        <f t="shared" ca="1" si="401"/>
        <v>-1.1326999999999726E-3</v>
      </c>
      <c r="AD811" s="28">
        <f t="shared" ca="1" si="415"/>
        <v>-9.3798536062602213E-3</v>
      </c>
      <c r="AE811" s="28">
        <f t="shared" ca="1" si="416"/>
        <v>1.2353381806098211E-2</v>
      </c>
      <c r="AF811" s="28">
        <f t="shared" ca="1" si="417"/>
        <v>1.0290866923584045E-2</v>
      </c>
      <c r="AG811" s="28">
        <f t="shared" ca="1" si="418"/>
        <v>2.1927818457270518E-2</v>
      </c>
      <c r="AH811" s="28">
        <f t="shared" ca="1" si="419"/>
        <v>2.4757000761311203E-2</v>
      </c>
      <c r="AI811" s="28">
        <f t="shared" ca="1" si="420"/>
        <v>1.6695845459119875E-2</v>
      </c>
      <c r="AJ811" s="28">
        <f t="shared" ca="1" si="421"/>
        <v>2.279520389234627E-2</v>
      </c>
      <c r="AK811" s="28">
        <f t="shared" ca="1" si="422"/>
        <v>1.4458963557617529E-2</v>
      </c>
      <c r="AL811" s="28">
        <f t="shared" ca="1" si="423"/>
        <v>9.7621943447238919E-3</v>
      </c>
      <c r="AM811" s="28">
        <f t="shared" ca="1" si="424"/>
        <v>1.6012119054861391E-2</v>
      </c>
      <c r="AN811" s="28">
        <f t="shared" ca="1" si="402"/>
        <v>1.1400392599873646E-2</v>
      </c>
      <c r="AO811" s="28">
        <f t="shared" ca="1" si="425"/>
        <v>1.4009605590697282E-2</v>
      </c>
      <c r="AP811" s="33">
        <f t="shared" ca="1" si="403"/>
        <v>-1.1224488909046416E-3</v>
      </c>
      <c r="AQ811" s="54"/>
      <c r="AR811" s="53"/>
      <c r="AS811" s="53"/>
      <c r="AT811" s="53"/>
      <c r="AU811" s="53"/>
    </row>
    <row r="812" spans="1:51" ht="15" customHeight="1" x14ac:dyDescent="0.25">
      <c r="A812" s="31">
        <f t="shared" ca="1" si="396"/>
        <v>34335</v>
      </c>
      <c r="B812" s="32">
        <f t="shared" ca="1" si="397"/>
        <v>1994</v>
      </c>
      <c r="C812" s="32">
        <f t="shared" ca="1" si="398"/>
        <v>1</v>
      </c>
      <c r="D812" s="48">
        <f>RAWDATA!A814</f>
        <v>199401</v>
      </c>
      <c r="E812" s="48">
        <f t="shared" ca="1" si="426"/>
        <v>5.0241000000000007</v>
      </c>
      <c r="F812" s="48">
        <f t="shared" ca="1" si="428"/>
        <v>3.7798000000000003</v>
      </c>
      <c r="G812" s="48">
        <f t="shared" ca="1" si="428"/>
        <v>4.0377000000000001</v>
      </c>
      <c r="H812" s="48">
        <f t="shared" ca="1" si="428"/>
        <v>4.1189</v>
      </c>
      <c r="I812" s="48">
        <f t="shared" ca="1" si="428"/>
        <v>4.0440000000000005</v>
      </c>
      <c r="J812" s="48">
        <f t="shared" ca="1" si="428"/>
        <v>4.1209000000000007</v>
      </c>
      <c r="K812" s="48">
        <f t="shared" ca="1" si="428"/>
        <v>4.4852000000000007</v>
      </c>
      <c r="L812" s="48">
        <f t="shared" ca="1" si="428"/>
        <v>3.9108000000000005</v>
      </c>
      <c r="M812" s="48">
        <f t="shared" ca="1" si="428"/>
        <v>5.7741000000000007</v>
      </c>
      <c r="N812" s="48">
        <f t="shared" ca="1" si="428"/>
        <v>7.2264999999999997</v>
      </c>
      <c r="P812" s="26">
        <f t="shared" ca="1" si="404"/>
        <v>1.6170184280193838</v>
      </c>
      <c r="Q812" s="26">
        <f t="shared" ca="1" si="405"/>
        <v>9.6187887836322208</v>
      </c>
      <c r="R812" s="26">
        <f t="shared" ca="1" si="406"/>
        <v>14.929595244247805</v>
      </c>
      <c r="S812" s="26">
        <f t="shared" ca="1" si="407"/>
        <v>19.543531046253985</v>
      </c>
      <c r="T812" s="26">
        <f t="shared" ca="1" si="408"/>
        <v>25.826901823278682</v>
      </c>
      <c r="U812" s="26">
        <f t="shared" ca="1" si="409"/>
        <v>31.666911048786563</v>
      </c>
      <c r="V812" s="26">
        <f t="shared" ca="1" si="410"/>
        <v>43.414295331764393</v>
      </c>
      <c r="W812" s="26">
        <f t="shared" ca="1" si="411"/>
        <v>42.344549886281683</v>
      </c>
      <c r="X812" s="26">
        <f t="shared" ca="1" si="412"/>
        <v>74.146952165053861</v>
      </c>
      <c r="Y812" s="26">
        <f t="shared" ca="1" si="413"/>
        <v>287.1774073030295</v>
      </c>
      <c r="Z812" s="28">
        <f t="shared" ca="1" si="400"/>
        <v>2.0983500000000044E-2</v>
      </c>
      <c r="AA812" s="57">
        <f t="shared" ca="1" si="414"/>
        <v>4.6522000000000008E-2</v>
      </c>
      <c r="AB812" s="33">
        <f t="shared" ca="1" si="401"/>
        <v>1.8481000000000025E-2</v>
      </c>
      <c r="AD812" s="28">
        <f t="shared" ca="1" si="415"/>
        <v>4.9019661642396059E-2</v>
      </c>
      <c r="AE812" s="28">
        <f t="shared" ca="1" si="416"/>
        <v>3.7101160796051101E-2</v>
      </c>
      <c r="AF812" s="28">
        <f t="shared" ca="1" si="417"/>
        <v>3.9583147466030338E-2</v>
      </c>
      <c r="AG812" s="28">
        <f t="shared" ca="1" si="418"/>
        <v>4.0363329349465613E-2</v>
      </c>
      <c r="AH812" s="28">
        <f t="shared" ca="1" si="419"/>
        <v>3.9643700604551579E-2</v>
      </c>
      <c r="AI812" s="28">
        <f t="shared" ca="1" si="420"/>
        <v>4.0382537973370117E-2</v>
      </c>
      <c r="AJ812" s="28">
        <f t="shared" ca="1" si="421"/>
        <v>4.3875248592494615E-2</v>
      </c>
      <c r="AK812" s="28">
        <f t="shared" ca="1" si="422"/>
        <v>3.8362652817089719E-2</v>
      </c>
      <c r="AL812" s="28">
        <f t="shared" ca="1" si="423"/>
        <v>5.6135501955039101E-2</v>
      </c>
      <c r="AM812" s="28">
        <f t="shared" ca="1" si="424"/>
        <v>6.9773233591893066E-2</v>
      </c>
      <c r="AN812" s="28">
        <f t="shared" ca="1" si="402"/>
        <v>1.9893956554242503E-2</v>
      </c>
      <c r="AO812" s="28">
        <f t="shared" ca="1" si="425"/>
        <v>4.5472285138753663E-2</v>
      </c>
      <c r="AP812" s="33">
        <f t="shared" ca="1" si="403"/>
        <v>1.7482082634712418E-2</v>
      </c>
      <c r="AQ812" s="54"/>
      <c r="AR812" s="53"/>
      <c r="AS812" s="53"/>
      <c r="AT812" s="53"/>
      <c r="AU812" s="53"/>
    </row>
    <row r="813" spans="1:51" ht="15" customHeight="1" x14ac:dyDescent="0.25">
      <c r="A813" s="31">
        <f t="shared" ca="1" si="396"/>
        <v>34366</v>
      </c>
      <c r="B813" s="32">
        <f t="shared" ca="1" si="397"/>
        <v>1994</v>
      </c>
      <c r="C813" s="32">
        <f t="shared" ca="1" si="398"/>
        <v>2</v>
      </c>
      <c r="D813" s="48">
        <f>RAWDATA!A815</f>
        <v>199402</v>
      </c>
      <c r="E813" s="48">
        <f t="shared" ca="1" si="426"/>
        <v>-1.1369</v>
      </c>
      <c r="F813" s="48">
        <f t="shared" ca="1" si="428"/>
        <v>-0.74829999999999997</v>
      </c>
      <c r="G813" s="48">
        <f t="shared" ca="1" si="428"/>
        <v>-0.5796</v>
      </c>
      <c r="H813" s="48">
        <f t="shared" ca="1" si="428"/>
        <v>-0.18329999999999991</v>
      </c>
      <c r="I813" s="48">
        <f t="shared" ca="1" si="428"/>
        <v>-0.38340000000000007</v>
      </c>
      <c r="J813" s="48">
        <f t="shared" ca="1" si="428"/>
        <v>-0.74070000000000003</v>
      </c>
      <c r="K813" s="48">
        <f t="shared" ca="1" si="428"/>
        <v>-0.33010000000000006</v>
      </c>
      <c r="L813" s="48">
        <f t="shared" ca="1" si="428"/>
        <v>-0.86580000000000013</v>
      </c>
      <c r="M813" s="48">
        <f t="shared" ca="1" si="428"/>
        <v>-1.0747</v>
      </c>
      <c r="N813" s="48">
        <f t="shared" ca="1" si="428"/>
        <v>3.9300000000000057E-2</v>
      </c>
      <c r="P813" s="26">
        <f t="shared" ca="1" si="404"/>
        <v>1.5986345455112314</v>
      </c>
      <c r="Q813" s="26">
        <f t="shared" ca="1" si="405"/>
        <v>9.5468113871643006</v>
      </c>
      <c r="R813" s="26">
        <f t="shared" ca="1" si="406"/>
        <v>14.843063310212145</v>
      </c>
      <c r="S813" s="26">
        <f t="shared" ca="1" si="407"/>
        <v>19.507707753846201</v>
      </c>
      <c r="T813" s="26">
        <f t="shared" ca="1" si="408"/>
        <v>25.727881481688232</v>
      </c>
      <c r="U813" s="26">
        <f t="shared" ca="1" si="409"/>
        <v>31.432354238648198</v>
      </c>
      <c r="V813" s="26">
        <f t="shared" ca="1" si="410"/>
        <v>43.270984742874241</v>
      </c>
      <c r="W813" s="26">
        <f t="shared" ca="1" si="411"/>
        <v>41.977930773366253</v>
      </c>
      <c r="X813" s="26">
        <f t="shared" ca="1" si="412"/>
        <v>73.350094870136033</v>
      </c>
      <c r="Y813" s="26">
        <f t="shared" ca="1" si="413"/>
        <v>287.29026802409959</v>
      </c>
      <c r="Z813" s="28">
        <f t="shared" ca="1" si="400"/>
        <v>4.2490000000000583E-3</v>
      </c>
      <c r="AA813" s="57">
        <f t="shared" ca="1" si="414"/>
        <v>-6.0034999999999993E-3</v>
      </c>
      <c r="AB813" s="33">
        <f t="shared" ca="1" si="401"/>
        <v>8.2650000000006763E-4</v>
      </c>
      <c r="AD813" s="28">
        <f t="shared" ca="1" si="415"/>
        <v>-1.1434121125695963E-2</v>
      </c>
      <c r="AE813" s="28">
        <f t="shared" ca="1" si="416"/>
        <v>-7.5111381040059762E-3</v>
      </c>
      <c r="AF813" s="28">
        <f t="shared" ca="1" si="417"/>
        <v>-5.8128619943134379E-3</v>
      </c>
      <c r="AG813" s="28">
        <f t="shared" ca="1" si="418"/>
        <v>-1.8346820002185108E-3</v>
      </c>
      <c r="AH813" s="28">
        <f t="shared" ca="1" si="419"/>
        <v>-3.8413686182180275E-3</v>
      </c>
      <c r="AI813" s="28">
        <f t="shared" ca="1" si="420"/>
        <v>-7.4345680398411719E-3</v>
      </c>
      <c r="AJ813" s="28">
        <f t="shared" ca="1" si="421"/>
        <v>-3.3064603201558829E-3</v>
      </c>
      <c r="AK813" s="28">
        <f t="shared" ca="1" si="422"/>
        <v>-8.695698233929532E-3</v>
      </c>
      <c r="AL813" s="28">
        <f t="shared" ca="1" si="423"/>
        <v>-1.0805166120746765E-2</v>
      </c>
      <c r="AM813" s="28">
        <f t="shared" ca="1" si="424"/>
        <v>3.9292279572694492E-4</v>
      </c>
      <c r="AN813" s="28">
        <f t="shared" ca="1" si="402"/>
        <v>4.2665079523410586E-3</v>
      </c>
      <c r="AO813" s="28">
        <f t="shared" ca="1" si="425"/>
        <v>-6.0215934585228122E-3</v>
      </c>
      <c r="AP813" s="33">
        <f t="shared" ca="1" si="403"/>
        <v>8.154717960129022E-4</v>
      </c>
      <c r="AQ813" s="54"/>
      <c r="AR813" s="53"/>
      <c r="AS813" s="53"/>
      <c r="AT813" s="53"/>
      <c r="AU813" s="53"/>
    </row>
    <row r="814" spans="1:51" ht="15" customHeight="1" x14ac:dyDescent="0.25">
      <c r="A814" s="31">
        <f t="shared" ca="1" si="396"/>
        <v>34394</v>
      </c>
      <c r="B814" s="32">
        <f t="shared" ca="1" si="397"/>
        <v>1994</v>
      </c>
      <c r="C814" s="32">
        <f t="shared" ca="1" si="398"/>
        <v>3</v>
      </c>
      <c r="D814" s="48">
        <f>RAWDATA!A816</f>
        <v>199403</v>
      </c>
      <c r="E814" s="48">
        <f t="shared" ca="1" si="426"/>
        <v>-5.5855999999999995</v>
      </c>
      <c r="F814" s="48">
        <f t="shared" ca="1" si="428"/>
        <v>-4.5937000000000001</v>
      </c>
      <c r="G814" s="48">
        <f t="shared" ca="1" si="428"/>
        <v>-4.1804000000000006</v>
      </c>
      <c r="H814" s="48">
        <f t="shared" ca="1" si="428"/>
        <v>-4.3219000000000003</v>
      </c>
      <c r="I814" s="48">
        <f t="shared" ca="1" si="428"/>
        <v>-3.9341000000000004</v>
      </c>
      <c r="J814" s="48">
        <f t="shared" ca="1" si="428"/>
        <v>-4.1505000000000001</v>
      </c>
      <c r="K814" s="48">
        <f t="shared" ca="1" si="428"/>
        <v>-3.5898000000000003</v>
      </c>
      <c r="L814" s="48">
        <f t="shared" ca="1" si="428"/>
        <v>-4.2953999999999999</v>
      </c>
      <c r="M814" s="48">
        <f t="shared" ca="1" si="428"/>
        <v>-3.5687000000000006</v>
      </c>
      <c r="N814" s="48">
        <f t="shared" ca="1" si="428"/>
        <v>-4.4097999999999997</v>
      </c>
      <c r="P814" s="26">
        <f t="shared" ca="1" si="404"/>
        <v>1.5093412143371561</v>
      </c>
      <c r="Q814" s="26">
        <f t="shared" ca="1" si="405"/>
        <v>9.1082595124721344</v>
      </c>
      <c r="R814" s="26">
        <f t="shared" ca="1" si="406"/>
        <v>14.222563891592037</v>
      </c>
      <c r="S814" s="26">
        <f t="shared" ca="1" si="407"/>
        <v>18.664604132432721</v>
      </c>
      <c r="T814" s="26">
        <f t="shared" ca="1" si="408"/>
        <v>24.715720896317137</v>
      </c>
      <c r="U814" s="26">
        <f t="shared" ca="1" si="409"/>
        <v>30.127754375973105</v>
      </c>
      <c r="V814" s="26">
        <f t="shared" ca="1" si="410"/>
        <v>41.717642932574542</v>
      </c>
      <c r="W814" s="26">
        <f t="shared" ca="1" si="411"/>
        <v>40.174810734927078</v>
      </c>
      <c r="X814" s="26">
        <f t="shared" ca="1" si="412"/>
        <v>70.73245003450549</v>
      </c>
      <c r="Y814" s="26">
        <f t="shared" ca="1" si="413"/>
        <v>274.62134178477288</v>
      </c>
      <c r="Z814" s="28">
        <f t="shared" ca="1" si="400"/>
        <v>1.1004000000000069E-2</v>
      </c>
      <c r="AA814" s="57">
        <f t="shared" ca="1" si="414"/>
        <v>-4.2629900000000005E-2</v>
      </c>
      <c r="AB814" s="33">
        <f t="shared" ca="1" si="401"/>
        <v>2.7374000000000634E-3</v>
      </c>
      <c r="AD814" s="28">
        <f t="shared" ca="1" si="415"/>
        <v>-5.7476582097159744E-2</v>
      </c>
      <c r="AE814" s="28">
        <f t="shared" ca="1" si="416"/>
        <v>-4.7025571978396762E-2</v>
      </c>
      <c r="AF814" s="28">
        <f t="shared" ca="1" si="417"/>
        <v>-4.2702929035671099E-2</v>
      </c>
      <c r="AG814" s="28">
        <f t="shared" ca="1" si="418"/>
        <v>-4.4180753842471443E-2</v>
      </c>
      <c r="AH814" s="28">
        <f t="shared" ca="1" si="419"/>
        <v>-4.0135771691673483E-2</v>
      </c>
      <c r="AI814" s="28">
        <f t="shared" ca="1" si="420"/>
        <v>-4.2390932994133504E-2</v>
      </c>
      <c r="AJ814" s="28">
        <f t="shared" ca="1" si="421"/>
        <v>-3.6558180840351735E-2</v>
      </c>
      <c r="AK814" s="28">
        <f t="shared" ca="1" si="422"/>
        <v>-4.3903821808705008E-2</v>
      </c>
      <c r="AL814" s="28">
        <f t="shared" ca="1" si="423"/>
        <v>-3.6339348274911219E-2</v>
      </c>
      <c r="AM814" s="28">
        <f t="shared" ca="1" si="424"/>
        <v>-4.5099881645542995E-2</v>
      </c>
      <c r="AN814" s="28">
        <f t="shared" ca="1" si="402"/>
        <v>1.1531462077551145E-2</v>
      </c>
      <c r="AO814" s="28">
        <f t="shared" ca="1" si="425"/>
        <v>-4.3565232927117198E-2</v>
      </c>
      <c r="AP814" s="33">
        <f t="shared" ca="1" si="403"/>
        <v>2.8456179668900905E-3</v>
      </c>
      <c r="AQ814" s="54"/>
      <c r="AR814" s="53"/>
      <c r="AS814" s="53"/>
      <c r="AT814" s="53"/>
      <c r="AU814" s="53"/>
    </row>
    <row r="815" spans="1:51" ht="15" customHeight="1" x14ac:dyDescent="0.25">
      <c r="A815" s="31">
        <f t="shared" ca="1" si="396"/>
        <v>34425</v>
      </c>
      <c r="B815" s="32">
        <f t="shared" ca="1" si="397"/>
        <v>1994</v>
      </c>
      <c r="C815" s="32">
        <f t="shared" ca="1" si="398"/>
        <v>4</v>
      </c>
      <c r="D815" s="48">
        <f>RAWDATA!A817</f>
        <v>199404</v>
      </c>
      <c r="E815" s="48">
        <f t="shared" ca="1" si="426"/>
        <v>-4.2988999999999997</v>
      </c>
      <c r="F815" s="48">
        <f t="shared" ca="1" si="428"/>
        <v>-1.2834000000000001</v>
      </c>
      <c r="G815" s="48">
        <f t="shared" ca="1" si="428"/>
        <v>-1.2049000000000001</v>
      </c>
      <c r="H815" s="48">
        <f t="shared" ca="1" si="428"/>
        <v>-0.59519999999999995</v>
      </c>
      <c r="I815" s="48">
        <f t="shared" ca="1" si="428"/>
        <v>-0.49719999999999998</v>
      </c>
      <c r="J815" s="48">
        <f t="shared" ca="1" si="428"/>
        <v>-0.57879999999999998</v>
      </c>
      <c r="K815" s="48">
        <f t="shared" ca="1" si="428"/>
        <v>-0.27540000000000003</v>
      </c>
      <c r="L815" s="48">
        <f t="shared" ca="1" si="428"/>
        <v>-0.10150000000000001</v>
      </c>
      <c r="M815" s="48">
        <f t="shared" ca="1" si="428"/>
        <v>-0.50680000000000003</v>
      </c>
      <c r="N815" s="48">
        <f t="shared" ca="1" si="428"/>
        <v>-0.83500000000000008</v>
      </c>
      <c r="P815" s="26">
        <f t="shared" ca="1" si="404"/>
        <v>1.4444561448740161</v>
      </c>
      <c r="Q815" s="26">
        <f t="shared" ca="1" si="405"/>
        <v>8.9913641098890675</v>
      </c>
      <c r="R815" s="26">
        <f t="shared" ca="1" si="406"/>
        <v>14.051196219262245</v>
      </c>
      <c r="S815" s="26">
        <f t="shared" ca="1" si="407"/>
        <v>18.553512408636482</v>
      </c>
      <c r="T815" s="26">
        <f t="shared" ca="1" si="408"/>
        <v>24.592834332020647</v>
      </c>
      <c r="U815" s="26">
        <f t="shared" ca="1" si="409"/>
        <v>29.953374933644973</v>
      </c>
      <c r="V815" s="26">
        <f t="shared" ca="1" si="410"/>
        <v>41.60275254393823</v>
      </c>
      <c r="W815" s="26">
        <f t="shared" ca="1" si="411"/>
        <v>40.134033302031128</v>
      </c>
      <c r="X815" s="26">
        <f t="shared" ca="1" si="412"/>
        <v>70.373977977730618</v>
      </c>
      <c r="Y815" s="26">
        <f t="shared" ca="1" si="413"/>
        <v>272.32825358087001</v>
      </c>
      <c r="Z815" s="28">
        <f t="shared" ca="1" si="400"/>
        <v>2.1202499999999902E-2</v>
      </c>
      <c r="AA815" s="57">
        <f t="shared" ca="1" si="414"/>
        <v>-1.0177100000000001E-2</v>
      </c>
      <c r="AB815" s="33">
        <f t="shared" ca="1" si="401"/>
        <v>3.4680999999999809E-3</v>
      </c>
      <c r="AD815" s="28">
        <f t="shared" ca="1" si="415"/>
        <v>-4.3940393342367587E-2</v>
      </c>
      <c r="AE815" s="28">
        <f t="shared" ca="1" si="416"/>
        <v>-1.2917067266900711E-2</v>
      </c>
      <c r="AF815" s="28">
        <f t="shared" ca="1" si="417"/>
        <v>-1.2122177605849322E-2</v>
      </c>
      <c r="AG815" s="28">
        <f t="shared" ca="1" si="418"/>
        <v>-5.9697837530442747E-3</v>
      </c>
      <c r="AH815" s="28">
        <f t="shared" ca="1" si="419"/>
        <v>-4.984401515968951E-3</v>
      </c>
      <c r="AI815" s="28">
        <f t="shared" ca="1" si="420"/>
        <v>-5.8048153883717727E-3</v>
      </c>
      <c r="AJ815" s="28">
        <f t="shared" ca="1" si="421"/>
        <v>-2.7577992349987006E-3</v>
      </c>
      <c r="AK815" s="28">
        <f t="shared" ca="1" si="422"/>
        <v>-1.015515461325003E-3</v>
      </c>
      <c r="AL815" s="28">
        <f t="shared" ca="1" si="423"/>
        <v>-5.0808858674879246E-3</v>
      </c>
      <c r="AM815" s="28">
        <f t="shared" ca="1" si="424"/>
        <v>-8.3850565344403116E-3</v>
      </c>
      <c r="AN815" s="28">
        <f t="shared" ca="1" si="402"/>
        <v>2.1695759103670033E-2</v>
      </c>
      <c r="AO815" s="28">
        <f t="shared" ca="1" si="425"/>
        <v>-1.0229240744916143E-2</v>
      </c>
      <c r="AP815" s="33">
        <f t="shared" ca="1" si="403"/>
        <v>3.4962695439520255E-3</v>
      </c>
      <c r="AQ815" s="54"/>
      <c r="AR815" s="53"/>
      <c r="AS815" s="53"/>
      <c r="AT815" s="53"/>
      <c r="AU815" s="53"/>
    </row>
    <row r="816" spans="1:51" ht="15" customHeight="1" x14ac:dyDescent="0.25">
      <c r="A816" s="31">
        <f t="shared" ref="A816:A879" ca="1" si="429">IF(E816="","",DATE(LEFT(D816,4),RIGHT(D816,2),1))</f>
        <v>34455</v>
      </c>
      <c r="B816" s="32">
        <f t="shared" ref="B816:B879" ca="1" si="430">IF(E816="","",YEAR(A816))</f>
        <v>1994</v>
      </c>
      <c r="C816" s="32">
        <f t="shared" ref="C816:C879" ca="1" si="431">IF(E816="","",MONTH(A816))</f>
        <v>5</v>
      </c>
      <c r="D816" s="48">
        <f>RAWDATA!A818</f>
        <v>199405</v>
      </c>
      <c r="E816" s="48">
        <f t="shared" ca="1" si="426"/>
        <v>-0.7864000000000001</v>
      </c>
      <c r="F816" s="48">
        <f t="shared" ca="1" si="428"/>
        <v>-0.3357</v>
      </c>
      <c r="G816" s="48">
        <f t="shared" ca="1" si="428"/>
        <v>-0.56659999999999999</v>
      </c>
      <c r="H816" s="48">
        <f t="shared" ca="1" si="428"/>
        <v>-0.21879999999999999</v>
      </c>
      <c r="I816" s="48">
        <f t="shared" ca="1" si="428"/>
        <v>-0.22689999999999999</v>
      </c>
      <c r="J816" s="48">
        <f t="shared" ca="1" si="428"/>
        <v>0.80359999999999998</v>
      </c>
      <c r="K816" s="48">
        <f t="shared" ca="1" si="428"/>
        <v>0.38879999999999998</v>
      </c>
      <c r="L816" s="48">
        <f t="shared" ca="1" si="428"/>
        <v>-0.37380000000000002</v>
      </c>
      <c r="M816" s="48">
        <f t="shared" ca="1" si="428"/>
        <v>-3.2400000000000012E-2</v>
      </c>
      <c r="N816" s="48">
        <f t="shared" ca="1" si="428"/>
        <v>-0.29210000000000003</v>
      </c>
      <c r="P816" s="26">
        <f t="shared" ca="1" si="404"/>
        <v>1.4330969417507269</v>
      </c>
      <c r="Q816" s="26">
        <f t="shared" ca="1" si="405"/>
        <v>8.9611801005721698</v>
      </c>
      <c r="R816" s="26">
        <f t="shared" ca="1" si="406"/>
        <v>13.971582141483905</v>
      </c>
      <c r="S816" s="26">
        <f t="shared" ca="1" si="407"/>
        <v>18.512917323486388</v>
      </c>
      <c r="T816" s="26">
        <f t="shared" ca="1" si="408"/>
        <v>24.537033190921292</v>
      </c>
      <c r="U816" s="26">
        <f t="shared" ca="1" si="409"/>
        <v>30.194080254611741</v>
      </c>
      <c r="V816" s="26">
        <f t="shared" ca="1" si="410"/>
        <v>41.764504045829057</v>
      </c>
      <c r="W816" s="26">
        <f t="shared" ca="1" si="411"/>
        <v>39.984012285548133</v>
      </c>
      <c r="X816" s="26">
        <f t="shared" ca="1" si="412"/>
        <v>70.35117680886583</v>
      </c>
      <c r="Y816" s="26">
        <f t="shared" ca="1" si="413"/>
        <v>271.5327827521603</v>
      </c>
      <c r="Z816" s="28">
        <f t="shared" ca="1" si="400"/>
        <v>3.9879999999999916E-3</v>
      </c>
      <c r="AA816" s="57">
        <f t="shared" ca="1" si="414"/>
        <v>-1.6403000000000004E-3</v>
      </c>
      <c r="AB816" s="33">
        <f t="shared" ca="1" si="401"/>
        <v>1.7799999999973653E-5</v>
      </c>
      <c r="AD816" s="28">
        <f t="shared" ca="1" si="415"/>
        <v>-7.8950843199745921E-3</v>
      </c>
      <c r="AE816" s="28">
        <f t="shared" ca="1" si="416"/>
        <v>-3.362647366849113E-3</v>
      </c>
      <c r="AF816" s="28">
        <f t="shared" ca="1" si="417"/>
        <v>-5.6821126697490848E-3</v>
      </c>
      <c r="AG816" s="28">
        <f t="shared" ca="1" si="418"/>
        <v>-2.1903971693091268E-3</v>
      </c>
      <c r="AH816" s="28">
        <f t="shared" ca="1" si="419"/>
        <v>-2.271578081015458E-3</v>
      </c>
      <c r="AI816" s="28">
        <f t="shared" ca="1" si="420"/>
        <v>8.0038832971511733E-3</v>
      </c>
      <c r="AJ816" s="28">
        <f t="shared" ca="1" si="421"/>
        <v>3.8804612620905558E-3</v>
      </c>
      <c r="AK816" s="28">
        <f t="shared" ca="1" si="422"/>
        <v>-3.745003780869552E-3</v>
      </c>
      <c r="AL816" s="28">
        <f t="shared" ca="1" si="423"/>
        <v>-3.2405249934026572E-4</v>
      </c>
      <c r="AM816" s="28">
        <f t="shared" ca="1" si="424"/>
        <v>-2.925274446301022E-3</v>
      </c>
      <c r="AN816" s="28">
        <f t="shared" ca="1" si="402"/>
        <v>4.0042023705912089E-3</v>
      </c>
      <c r="AO816" s="28">
        <f t="shared" ca="1" si="425"/>
        <v>-1.6416467649789221E-3</v>
      </c>
      <c r="AP816" s="33">
        <f t="shared" ca="1" si="403"/>
        <v>1.6983292158278184E-5</v>
      </c>
      <c r="AQ816" s="54"/>
      <c r="AR816" s="53"/>
      <c r="AS816" s="53"/>
      <c r="AT816" s="53"/>
      <c r="AU816" s="53"/>
    </row>
    <row r="817" spans="1:51" ht="15" customHeight="1" x14ac:dyDescent="0.25">
      <c r="A817" s="31">
        <f t="shared" ca="1" si="429"/>
        <v>34486</v>
      </c>
      <c r="B817" s="32">
        <f t="shared" ca="1" si="430"/>
        <v>1994</v>
      </c>
      <c r="C817" s="32">
        <f t="shared" ca="1" si="431"/>
        <v>6</v>
      </c>
      <c r="D817" s="48">
        <f>RAWDATA!A819</f>
        <v>199406</v>
      </c>
      <c r="E817" s="48">
        <f t="shared" ca="1" si="426"/>
        <v>-5.2077</v>
      </c>
      <c r="F817" s="48">
        <f t="shared" ca="1" si="428"/>
        <v>-3.0228000000000002</v>
      </c>
      <c r="G817" s="48">
        <f t="shared" ca="1" si="428"/>
        <v>-3.0041000000000002</v>
      </c>
      <c r="H817" s="48">
        <f t="shared" ca="1" si="428"/>
        <v>-2.2082000000000002</v>
      </c>
      <c r="I817" s="48">
        <f t="shared" ca="1" si="428"/>
        <v>-1.4044000000000001</v>
      </c>
      <c r="J817" s="48">
        <f t="shared" ca="1" si="428"/>
        <v>-1.1219000000000001</v>
      </c>
      <c r="K817" s="48">
        <f t="shared" ca="1" si="428"/>
        <v>-2.8361999999999998</v>
      </c>
      <c r="L817" s="48">
        <f t="shared" ca="1" si="428"/>
        <v>-1.8353999999999999</v>
      </c>
      <c r="M817" s="48">
        <f t="shared" ca="1" si="428"/>
        <v>-2.1498000000000004</v>
      </c>
      <c r="N817" s="48">
        <f t="shared" ca="1" si="428"/>
        <v>-3.4196000000000004</v>
      </c>
      <c r="P817" s="26">
        <f t="shared" ca="1" si="404"/>
        <v>1.3584655523151743</v>
      </c>
      <c r="Q817" s="26">
        <f t="shared" ca="1" si="405"/>
        <v>8.6903015484920747</v>
      </c>
      <c r="R817" s="26">
        <f t="shared" ca="1" si="406"/>
        <v>13.551861842371588</v>
      </c>
      <c r="S817" s="26">
        <f t="shared" ca="1" si="407"/>
        <v>18.104115083149161</v>
      </c>
      <c r="T817" s="26">
        <f t="shared" ca="1" si="408"/>
        <v>24.192435096787996</v>
      </c>
      <c r="U817" s="26">
        <f t="shared" ca="1" si="409"/>
        <v>29.855332868235251</v>
      </c>
      <c r="V817" s="26">
        <f t="shared" ca="1" si="410"/>
        <v>40.579979182081253</v>
      </c>
      <c r="W817" s="26">
        <f t="shared" ca="1" si="411"/>
        <v>39.25014572405918</v>
      </c>
      <c r="X817" s="26">
        <f t="shared" ca="1" si="412"/>
        <v>68.838767209828831</v>
      </c>
      <c r="Y817" s="26">
        <f t="shared" ca="1" si="413"/>
        <v>262.24744771316745</v>
      </c>
      <c r="Z817" s="28">
        <f t="shared" ca="1" si="400"/>
        <v>1.3305500000000026E-2</v>
      </c>
      <c r="AA817" s="57">
        <f t="shared" ca="1" si="414"/>
        <v>-2.62101E-2</v>
      </c>
      <c r="AB817" s="33">
        <f t="shared" ca="1" si="401"/>
        <v>-1.6368999999999551E-3</v>
      </c>
      <c r="AD817" s="28">
        <f t="shared" ca="1" si="415"/>
        <v>-5.3482003654624834E-2</v>
      </c>
      <c r="AE817" s="28">
        <f t="shared" ca="1" si="416"/>
        <v>-3.0694286660044517E-2</v>
      </c>
      <c r="AF817" s="28">
        <f t="shared" ca="1" si="417"/>
        <v>-3.050147641926447E-2</v>
      </c>
      <c r="AG817" s="28">
        <f t="shared" ca="1" si="418"/>
        <v>-2.2329457043250209E-2</v>
      </c>
      <c r="AH817" s="28">
        <f t="shared" ca="1" si="419"/>
        <v>-1.4143550121665504E-2</v>
      </c>
      <c r="AI817" s="28">
        <f t="shared" ca="1" si="420"/>
        <v>-1.1282407673681213E-2</v>
      </c>
      <c r="AJ817" s="28">
        <f t="shared" ca="1" si="421"/>
        <v>-2.877197187376225E-2</v>
      </c>
      <c r="AK817" s="28">
        <f t="shared" ca="1" si="422"/>
        <v>-1.8524524417748461E-2</v>
      </c>
      <c r="AL817" s="28">
        <f t="shared" ca="1" si="423"/>
        <v>-2.1732448203281511E-2</v>
      </c>
      <c r="AM817" s="28">
        <f t="shared" ca="1" si="424"/>
        <v>-3.4794363907039244E-2</v>
      </c>
      <c r="AN817" s="28">
        <f t="shared" ca="1" si="402"/>
        <v>1.3824739102174296E-2</v>
      </c>
      <c r="AO817" s="28">
        <f t="shared" ca="1" si="425"/>
        <v>-2.6559707026900314E-2</v>
      </c>
      <c r="AP817" s="33">
        <f t="shared" ca="1" si="403"/>
        <v>-1.7036990282600639E-3</v>
      </c>
      <c r="AQ817" s="54"/>
      <c r="AR817" s="53"/>
      <c r="AS817" s="53"/>
      <c r="AT817" s="53"/>
      <c r="AU817" s="53"/>
    </row>
    <row r="818" spans="1:51" ht="15" customHeight="1" x14ac:dyDescent="0.25">
      <c r="A818" s="31">
        <f t="shared" ca="1" si="429"/>
        <v>34516</v>
      </c>
      <c r="B818" s="32">
        <f t="shared" ca="1" si="430"/>
        <v>1994</v>
      </c>
      <c r="C818" s="32">
        <f t="shared" ca="1" si="431"/>
        <v>7</v>
      </c>
      <c r="D818" s="48">
        <f>RAWDATA!A820</f>
        <v>199407</v>
      </c>
      <c r="E818" s="48">
        <f t="shared" ca="1" si="426"/>
        <v>0.63930000000000009</v>
      </c>
      <c r="F818" s="48">
        <f t="shared" ca="1" si="428"/>
        <v>1.022</v>
      </c>
      <c r="G818" s="48">
        <f t="shared" ca="1" si="428"/>
        <v>0.83260000000000012</v>
      </c>
      <c r="H818" s="48">
        <f t="shared" ca="1" si="428"/>
        <v>1.0185</v>
      </c>
      <c r="I818" s="48">
        <f t="shared" ca="1" si="428"/>
        <v>1.2068000000000003</v>
      </c>
      <c r="J818" s="48">
        <f t="shared" ca="1" si="428"/>
        <v>1.3402000000000001</v>
      </c>
      <c r="K818" s="48">
        <f t="shared" ca="1" si="428"/>
        <v>2.1034999999999999</v>
      </c>
      <c r="L818" s="48">
        <f t="shared" ca="1" si="428"/>
        <v>1.6992000000000003</v>
      </c>
      <c r="M818" s="48">
        <f t="shared" ca="1" si="428"/>
        <v>1.7966000000000002</v>
      </c>
      <c r="N818" s="48">
        <f t="shared" ca="1" si="428"/>
        <v>2.3188</v>
      </c>
      <c r="P818" s="26">
        <f t="shared" ca="1" si="404"/>
        <v>1.3671502225911254</v>
      </c>
      <c r="Q818" s="26">
        <f t="shared" ca="1" si="405"/>
        <v>8.7791164303176625</v>
      </c>
      <c r="R818" s="26">
        <f t="shared" ca="1" si="406"/>
        <v>13.664694644071174</v>
      </c>
      <c r="S818" s="26">
        <f t="shared" ca="1" si="407"/>
        <v>18.288505495271032</v>
      </c>
      <c r="T818" s="26">
        <f t="shared" ca="1" si="408"/>
        <v>24.484389403536031</v>
      </c>
      <c r="U818" s="26">
        <f t="shared" ca="1" si="409"/>
        <v>30.255454039335337</v>
      </c>
      <c r="V818" s="26">
        <f t="shared" ca="1" si="410"/>
        <v>41.433579044176327</v>
      </c>
      <c r="W818" s="26">
        <f t="shared" ca="1" si="411"/>
        <v>39.917084200202389</v>
      </c>
      <c r="X818" s="26">
        <f t="shared" ca="1" si="412"/>
        <v>70.075524501520604</v>
      </c>
      <c r="Y818" s="26">
        <f t="shared" ca="1" si="413"/>
        <v>268.32844153074035</v>
      </c>
      <c r="Z818" s="28">
        <f t="shared" ca="1" si="400"/>
        <v>1.2270499999999962E-2</v>
      </c>
      <c r="AA818" s="57">
        <f t="shared" ca="1" si="414"/>
        <v>1.39775E-2</v>
      </c>
      <c r="AB818" s="33">
        <f t="shared" ca="1" si="401"/>
        <v>6.5994999999999561E-3</v>
      </c>
      <c r="AD818" s="28">
        <f t="shared" ca="1" si="415"/>
        <v>6.3726514549529599E-3</v>
      </c>
      <c r="AE818" s="28">
        <f t="shared" ca="1" si="416"/>
        <v>1.0168128915626188E-2</v>
      </c>
      <c r="AF818" s="28">
        <f t="shared" ca="1" si="417"/>
        <v>8.2915300609760125E-3</v>
      </c>
      <c r="AG818" s="28">
        <f t="shared" ca="1" si="418"/>
        <v>1.0133482396731701E-2</v>
      </c>
      <c r="AH818" s="28">
        <f t="shared" ca="1" si="419"/>
        <v>1.1995762283769178E-2</v>
      </c>
      <c r="AI818" s="28">
        <f t="shared" ca="1" si="420"/>
        <v>1.3312987612096221E-2</v>
      </c>
      <c r="AJ818" s="28">
        <f t="shared" ca="1" si="421"/>
        <v>2.0816818712510451E-2</v>
      </c>
      <c r="AK818" s="28">
        <f t="shared" ca="1" si="422"/>
        <v>1.6849250762130508E-2</v>
      </c>
      <c r="AL818" s="28">
        <f t="shared" ca="1" si="423"/>
        <v>1.7806518749359804E-2</v>
      </c>
      <c r="AM818" s="28">
        <f t="shared" ca="1" si="424"/>
        <v>2.2923243301291779E-2</v>
      </c>
      <c r="AN818" s="28">
        <f t="shared" ca="1" si="402"/>
        <v>1.2094490840036217E-2</v>
      </c>
      <c r="AO818" s="28">
        <f t="shared" ca="1" si="425"/>
        <v>1.3880715573691723E-2</v>
      </c>
      <c r="AP818" s="33">
        <f t="shared" ca="1" si="403"/>
        <v>6.4841654516340688E-3</v>
      </c>
      <c r="AQ818" s="54"/>
      <c r="AR818" s="53"/>
      <c r="AS818" s="53"/>
      <c r="AT818" s="53"/>
      <c r="AU818" s="53"/>
    </row>
    <row r="819" spans="1:51" ht="15" customHeight="1" x14ac:dyDescent="0.25">
      <c r="A819" s="31">
        <f t="shared" ca="1" si="429"/>
        <v>34547</v>
      </c>
      <c r="B819" s="32">
        <f t="shared" ca="1" si="430"/>
        <v>1994</v>
      </c>
      <c r="C819" s="32">
        <f t="shared" ca="1" si="431"/>
        <v>8</v>
      </c>
      <c r="D819" s="48">
        <f>RAWDATA!A821</f>
        <v>199408</v>
      </c>
      <c r="E819" s="48">
        <f t="shared" ca="1" si="426"/>
        <v>3.9578000000000007</v>
      </c>
      <c r="F819" s="48">
        <f t="shared" ca="1" si="428"/>
        <v>4.0059000000000005</v>
      </c>
      <c r="G819" s="48">
        <f t="shared" ca="1" si="428"/>
        <v>3.4252000000000002</v>
      </c>
      <c r="H819" s="48">
        <f t="shared" ca="1" si="428"/>
        <v>4.3527000000000005</v>
      </c>
      <c r="I819" s="48">
        <f t="shared" ca="1" si="428"/>
        <v>3.9542999999999999</v>
      </c>
      <c r="J819" s="48">
        <f t="shared" ca="1" si="428"/>
        <v>3.8911000000000007</v>
      </c>
      <c r="K819" s="48">
        <f t="shared" ca="1" si="428"/>
        <v>3.1847000000000003</v>
      </c>
      <c r="L819" s="48">
        <f t="shared" ca="1" si="428"/>
        <v>4.0302000000000007</v>
      </c>
      <c r="M819" s="48">
        <f t="shared" ca="1" si="428"/>
        <v>3.4021999999999997</v>
      </c>
      <c r="N819" s="48">
        <f t="shared" ca="1" si="428"/>
        <v>4.4271000000000003</v>
      </c>
      <c r="P819" s="26">
        <f t="shared" ca="1" si="404"/>
        <v>1.4212592941008371</v>
      </c>
      <c r="Q819" s="26">
        <f t="shared" ca="1" si="405"/>
        <v>9.1307990553997591</v>
      </c>
      <c r="R819" s="26">
        <f t="shared" ca="1" si="406"/>
        <v>14.132737765019899</v>
      </c>
      <c r="S819" s="26">
        <f t="shared" ca="1" si="407"/>
        <v>19.084549273963695</v>
      </c>
      <c r="T819" s="26">
        <f t="shared" ca="1" si="408"/>
        <v>25.452575613720061</v>
      </c>
      <c r="U819" s="26">
        <f t="shared" ca="1" si="409"/>
        <v>31.432724011459911</v>
      </c>
      <c r="V819" s="26">
        <f t="shared" ca="1" si="410"/>
        <v>42.753114235996208</v>
      </c>
      <c r="W819" s="26">
        <f t="shared" ca="1" si="411"/>
        <v>41.525822527638951</v>
      </c>
      <c r="X819" s="26">
        <f t="shared" ca="1" si="412"/>
        <v>72.459633996111336</v>
      </c>
      <c r="Y819" s="26">
        <f t="shared" ca="1" si="413"/>
        <v>280.20760996574774</v>
      </c>
      <c r="Z819" s="28">
        <f t="shared" ca="1" si="400"/>
        <v>-6.7200000000011695E-4</v>
      </c>
      <c r="AA819" s="57">
        <f t="shared" ca="1" si="414"/>
        <v>3.8631200000000004E-2</v>
      </c>
      <c r="AB819" s="33">
        <f t="shared" ca="1" si="401"/>
        <v>5.1529999999996856E-4</v>
      </c>
      <c r="AD819" s="28">
        <f t="shared" ca="1" si="415"/>
        <v>3.8814861575901284E-2</v>
      </c>
      <c r="AE819" s="28">
        <f t="shared" ca="1" si="416"/>
        <v>3.9277442313382899E-2</v>
      </c>
      <c r="AF819" s="28">
        <f t="shared" ca="1" si="417"/>
        <v>3.3678460125945289E-2</v>
      </c>
      <c r="AG819" s="28">
        <f t="shared" ca="1" si="418"/>
        <v>4.2606321661329119E-2</v>
      </c>
      <c r="AH819" s="28">
        <f t="shared" ca="1" si="419"/>
        <v>3.8781193501745609E-2</v>
      </c>
      <c r="AI819" s="28">
        <f t="shared" ca="1" si="420"/>
        <v>3.8173049160347243E-2</v>
      </c>
      <c r="AJ819" s="28">
        <f t="shared" ca="1" si="421"/>
        <v>3.1350400254437943E-2</v>
      </c>
      <c r="AK819" s="28">
        <f t="shared" ca="1" si="422"/>
        <v>3.9511055615213821E-2</v>
      </c>
      <c r="AL819" s="28">
        <f t="shared" ca="1" si="423"/>
        <v>3.3456052455638513E-2</v>
      </c>
      <c r="AM819" s="28">
        <f t="shared" ca="1" si="424"/>
        <v>4.3319034319827053E-2</v>
      </c>
      <c r="AN819" s="28">
        <f t="shared" ca="1" si="402"/>
        <v>-6.5860855690930142E-4</v>
      </c>
      <c r="AO819" s="28">
        <f t="shared" ca="1" si="425"/>
        <v>3.7903692415929113E-2</v>
      </c>
      <c r="AP819" s="33">
        <f t="shared" ca="1" si="403"/>
        <v>4.838509718036732E-4</v>
      </c>
      <c r="AQ819" s="54"/>
      <c r="AR819" s="53"/>
      <c r="AS819" s="53"/>
      <c r="AT819" s="53"/>
      <c r="AU819" s="53"/>
    </row>
    <row r="820" spans="1:51" ht="15" customHeight="1" x14ac:dyDescent="0.25">
      <c r="A820" s="31">
        <f t="shared" ca="1" si="429"/>
        <v>34578</v>
      </c>
      <c r="B820" s="32">
        <f t="shared" ca="1" si="430"/>
        <v>1994</v>
      </c>
      <c r="C820" s="32">
        <f t="shared" ca="1" si="431"/>
        <v>9</v>
      </c>
      <c r="D820" s="48">
        <f>RAWDATA!A822</f>
        <v>199409</v>
      </c>
      <c r="E820" s="48">
        <f t="shared" ca="1" si="426"/>
        <v>1.2695000000000001</v>
      </c>
      <c r="F820" s="48">
        <f t="shared" ca="1" si="428"/>
        <v>6.7699999999999982E-2</v>
      </c>
      <c r="G820" s="48">
        <f t="shared" ca="1" si="428"/>
        <v>0.1416</v>
      </c>
      <c r="H820" s="48">
        <f t="shared" ca="1" si="428"/>
        <v>-4.3400000000000022E-2</v>
      </c>
      <c r="I820" s="48">
        <f t="shared" ca="1" si="428"/>
        <v>-5.7300000000000045E-2</v>
      </c>
      <c r="J820" s="48">
        <f t="shared" ca="1" si="428"/>
        <v>1.4699999999999998E-2</v>
      </c>
      <c r="K820" s="48">
        <f t="shared" ca="1" si="428"/>
        <v>0.3725</v>
      </c>
      <c r="L820" s="48">
        <f t="shared" ca="1" si="428"/>
        <v>0.5203000000000001</v>
      </c>
      <c r="M820" s="48">
        <f t="shared" ca="1" si="428"/>
        <v>0.86359999999999992</v>
      </c>
      <c r="N820" s="48">
        <f t="shared" ca="1" si="428"/>
        <v>2.4548000000000001</v>
      </c>
      <c r="P820" s="26">
        <f t="shared" ca="1" si="404"/>
        <v>1.4393021808394471</v>
      </c>
      <c r="Q820" s="26">
        <f t="shared" ca="1" si="405"/>
        <v>9.1369806063602645</v>
      </c>
      <c r="R820" s="26">
        <f t="shared" ca="1" si="406"/>
        <v>14.152749721695168</v>
      </c>
      <c r="S820" s="26">
        <f t="shared" ca="1" si="407"/>
        <v>19.076266579578792</v>
      </c>
      <c r="T820" s="26">
        <f t="shared" ca="1" si="408"/>
        <v>25.437991287893396</v>
      </c>
      <c r="U820" s="26">
        <f t="shared" ca="1" si="409"/>
        <v>31.437344621889594</v>
      </c>
      <c r="V820" s="26">
        <f t="shared" ca="1" si="410"/>
        <v>42.912369586525294</v>
      </c>
      <c r="W820" s="26">
        <f t="shared" ca="1" si="411"/>
        <v>41.741881382250263</v>
      </c>
      <c r="X820" s="26">
        <f t="shared" ca="1" si="412"/>
        <v>73.085395395301759</v>
      </c>
      <c r="Y820" s="26">
        <f t="shared" ca="1" si="413"/>
        <v>287.0861463751869</v>
      </c>
      <c r="Z820" s="28">
        <f t="shared" ca="1" si="400"/>
        <v>9.9060000000000814E-3</v>
      </c>
      <c r="AA820" s="57">
        <f t="shared" ca="1" si="414"/>
        <v>5.6040000000000005E-3</v>
      </c>
      <c r="AB820" s="33">
        <f t="shared" ca="1" si="401"/>
        <v>1.098800000000005E-2</v>
      </c>
      <c r="AD820" s="28">
        <f t="shared" ca="1" si="415"/>
        <v>1.2615094047577153E-2</v>
      </c>
      <c r="AE820" s="28">
        <f t="shared" ca="1" si="416"/>
        <v>6.7677093887712843E-4</v>
      </c>
      <c r="AF820" s="28">
        <f t="shared" ca="1" si="417"/>
        <v>1.4149984173825905E-3</v>
      </c>
      <c r="AG820" s="28">
        <f t="shared" ca="1" si="418"/>
        <v>-4.3409420525786381E-4</v>
      </c>
      <c r="AH820" s="28">
        <f t="shared" ca="1" si="419"/>
        <v>-5.7316422723795819E-4</v>
      </c>
      <c r="AI820" s="28">
        <f t="shared" ca="1" si="420"/>
        <v>1.469891965586215E-4</v>
      </c>
      <c r="AJ820" s="28">
        <f t="shared" ca="1" si="421"/>
        <v>3.7180793684107711E-3</v>
      </c>
      <c r="AK820" s="28">
        <f t="shared" ca="1" si="422"/>
        <v>5.1895111635469338E-3</v>
      </c>
      <c r="AL820" s="28">
        <f t="shared" ca="1" si="423"/>
        <v>8.5989230633637982E-3</v>
      </c>
      <c r="AM820" s="28">
        <f t="shared" ca="1" si="424"/>
        <v>2.4251539722277796E-2</v>
      </c>
      <c r="AN820" s="28">
        <f t="shared" ca="1" si="402"/>
        <v>9.7792988995936553E-3</v>
      </c>
      <c r="AO820" s="28">
        <f t="shared" ca="1" si="425"/>
        <v>5.5883560107308789E-3</v>
      </c>
      <c r="AP820" s="33">
        <f t="shared" ca="1" si="403"/>
        <v>1.0836875382089916E-2</v>
      </c>
      <c r="AQ820" s="54"/>
      <c r="AR820" s="53"/>
      <c r="AS820" s="53"/>
      <c r="AT820" s="53"/>
      <c r="AU820" s="53"/>
    </row>
    <row r="821" spans="1:51" ht="15" customHeight="1" x14ac:dyDescent="0.25">
      <c r="A821" s="31">
        <f t="shared" ca="1" si="429"/>
        <v>34608</v>
      </c>
      <c r="B821" s="32">
        <f t="shared" ca="1" si="430"/>
        <v>1994</v>
      </c>
      <c r="C821" s="32">
        <f t="shared" ca="1" si="431"/>
        <v>10</v>
      </c>
      <c r="D821" s="48">
        <f>RAWDATA!A823</f>
        <v>199410</v>
      </c>
      <c r="E821" s="48">
        <f t="shared" ca="1" si="426"/>
        <v>-0.92260000000000009</v>
      </c>
      <c r="F821" s="48">
        <f t="shared" ca="1" si="428"/>
        <v>0.34010000000000007</v>
      </c>
      <c r="G821" s="48">
        <f t="shared" ca="1" si="428"/>
        <v>0.18220000000000003</v>
      </c>
      <c r="H821" s="48">
        <f t="shared" ca="1" si="428"/>
        <v>7.0699999999999985E-2</v>
      </c>
      <c r="I821" s="48">
        <f t="shared" ca="1" si="428"/>
        <v>0.27799999999999997</v>
      </c>
      <c r="J821" s="48">
        <f t="shared" ca="1" si="428"/>
        <v>-6.1000000000000221E-3</v>
      </c>
      <c r="K821" s="48">
        <f t="shared" ca="1" si="428"/>
        <v>0.32650000000000001</v>
      </c>
      <c r="L821" s="48">
        <f t="shared" ca="1" si="428"/>
        <v>0.6140000000000001</v>
      </c>
      <c r="M821" s="48">
        <f t="shared" ca="1" si="428"/>
        <v>0.29410000000000003</v>
      </c>
      <c r="N821" s="48">
        <f t="shared" ca="1" si="428"/>
        <v>0.54679999999999995</v>
      </c>
      <c r="P821" s="26">
        <f t="shared" ca="1" si="404"/>
        <v>1.4260231789190223</v>
      </c>
      <c r="Q821" s="26">
        <f t="shared" ca="1" si="405"/>
        <v>9.1680554774024952</v>
      </c>
      <c r="R821" s="26">
        <f t="shared" ca="1" si="406"/>
        <v>14.178536031688097</v>
      </c>
      <c r="S821" s="26">
        <f t="shared" ca="1" si="407"/>
        <v>19.089753500050556</v>
      </c>
      <c r="T821" s="26">
        <f t="shared" ca="1" si="408"/>
        <v>25.508708903673739</v>
      </c>
      <c r="U821" s="26">
        <f t="shared" ca="1" si="409"/>
        <v>31.435426943867657</v>
      </c>
      <c r="V821" s="26">
        <f t="shared" ca="1" si="410"/>
        <v>43.0524784732253</v>
      </c>
      <c r="W821" s="26">
        <f t="shared" ca="1" si="411"/>
        <v>41.998176533937283</v>
      </c>
      <c r="X821" s="26">
        <f t="shared" ca="1" si="412"/>
        <v>73.300339543159353</v>
      </c>
      <c r="Y821" s="26">
        <f t="shared" ca="1" si="413"/>
        <v>288.65593342356641</v>
      </c>
      <c r="Z821" s="28">
        <f t="shared" ref="Z821:Z884" ca="1" si="432">IF(P821="","",IF(P820="",AVERAGE(Y821-1,X821-1)-AVERAGE(P821-1,Q821-1),AVERAGE(Y821/Y820-1,X821/X820-1)-AVERAGE(P821/P820-1,Q821/Q820-1)))</f>
        <v>7.11700000000004E-3</v>
      </c>
      <c r="AA821" s="57">
        <f t="shared" ca="1" si="414"/>
        <v>1.7236999999999999E-3</v>
      </c>
      <c r="AB821" s="33">
        <f t="shared" ref="AB821:AB884" ca="1" si="433">IF(P821="","",IF(P820="",AVERAGE(Y821-1,X821-1)-AA821,AVERAGE(Y821/Y820-1,X821/X820-1)-AA821))</f>
        <v>2.4808000000000555E-3</v>
      </c>
      <c r="AD821" s="28">
        <f t="shared" ca="1" si="415"/>
        <v>-9.2688231323185093E-3</v>
      </c>
      <c r="AE821" s="28">
        <f t="shared" ca="1" si="416"/>
        <v>3.3952296790397472E-3</v>
      </c>
      <c r="AF821" s="28">
        <f t="shared" ca="1" si="417"/>
        <v>1.820342171403674E-3</v>
      </c>
      <c r="AG821" s="28">
        <f t="shared" ca="1" si="418"/>
        <v>7.067501932353339E-4</v>
      </c>
      <c r="AH821" s="28">
        <f t="shared" ca="1" si="419"/>
        <v>2.7761429467517617E-3</v>
      </c>
      <c r="AI821" s="28">
        <f t="shared" ca="1" si="420"/>
        <v>-6.1001860575641531E-5</v>
      </c>
      <c r="AJ821" s="28">
        <f t="shared" ca="1" si="421"/>
        <v>3.2596814610421879E-3</v>
      </c>
      <c r="AK821" s="28">
        <f t="shared" ca="1" si="422"/>
        <v>6.1212270049361642E-3</v>
      </c>
      <c r="AL821" s="28">
        <f t="shared" ca="1" si="423"/>
        <v>2.93668372021514E-3</v>
      </c>
      <c r="AM821" s="28">
        <f t="shared" ca="1" si="424"/>
        <v>5.4531047614397215E-3</v>
      </c>
      <c r="AN821" s="28">
        <f t="shared" ref="AN821:AN884" ca="1" si="434">IF(AD821="","",IF(AD820="",AVERAGE(AM821,AL821)-AVERAGE(AD821,AE821),AVERAGE(AM821,AL821)-AVERAGE(AD821,AE821)))</f>
        <v>7.1316909674668111E-3</v>
      </c>
      <c r="AO821" s="28">
        <f t="shared" ca="1" si="425"/>
        <v>1.7222161340702006E-3</v>
      </c>
      <c r="AP821" s="33">
        <f t="shared" ref="AP821:AP884" ca="1" si="435">IF(AD821="","",IF(AD820="",AVERAGE(AM821,AL821)-AO821,AVERAGE(AM821,AL821)-AO821))</f>
        <v>2.4726781067572296E-3</v>
      </c>
      <c r="AQ821" s="54"/>
      <c r="AR821" s="53"/>
      <c r="AS821" s="53"/>
      <c r="AT821" s="53"/>
      <c r="AU821" s="53"/>
    </row>
    <row r="822" spans="1:51" ht="15" customHeight="1" x14ac:dyDescent="0.25">
      <c r="A822" s="31">
        <f t="shared" ca="1" si="429"/>
        <v>34639</v>
      </c>
      <c r="B822" s="32">
        <f t="shared" ca="1" si="430"/>
        <v>1994</v>
      </c>
      <c r="C822" s="32">
        <f t="shared" ca="1" si="431"/>
        <v>11</v>
      </c>
      <c r="D822" s="48">
        <f>RAWDATA!A824</f>
        <v>199411</v>
      </c>
      <c r="E822" s="48">
        <f t="shared" ca="1" si="426"/>
        <v>-5.2911999999999999</v>
      </c>
      <c r="F822" s="48">
        <f t="shared" ca="1" si="428"/>
        <v>-4.1766000000000005</v>
      </c>
      <c r="G822" s="48">
        <f t="shared" ca="1" si="428"/>
        <v>-3.8331000000000004</v>
      </c>
      <c r="H822" s="48">
        <f t="shared" ca="1" si="428"/>
        <v>-3.7124000000000006</v>
      </c>
      <c r="I822" s="48">
        <f t="shared" ca="1" si="428"/>
        <v>-3.6561000000000003</v>
      </c>
      <c r="J822" s="48">
        <f t="shared" ca="1" si="428"/>
        <v>-4.1771000000000003</v>
      </c>
      <c r="K822" s="48">
        <f t="shared" ca="1" si="428"/>
        <v>-4.2265999999999995</v>
      </c>
      <c r="L822" s="48">
        <f t="shared" ca="1" si="428"/>
        <v>-3.7115</v>
      </c>
      <c r="M822" s="48">
        <f t="shared" ca="1" si="428"/>
        <v>-4.1928999999999998</v>
      </c>
      <c r="N822" s="48">
        <f t="shared" ca="1" si="428"/>
        <v>-3.9695</v>
      </c>
      <c r="P822" s="26">
        <f t="shared" ca="1" si="404"/>
        <v>1.3505694404760591</v>
      </c>
      <c r="Q822" s="26">
        <f t="shared" ca="1" si="405"/>
        <v>8.7851424723333036</v>
      </c>
      <c r="R822" s="26">
        <f t="shared" ca="1" si="406"/>
        <v>13.63505856705746</v>
      </c>
      <c r="S822" s="26">
        <f t="shared" ca="1" si="407"/>
        <v>18.381065491114679</v>
      </c>
      <c r="T822" s="26">
        <f t="shared" ca="1" si="408"/>
        <v>24.576084997446525</v>
      </c>
      <c r="U822" s="26">
        <f t="shared" ca="1" si="409"/>
        <v>30.122337724995361</v>
      </c>
      <c r="V822" s="26">
        <f t="shared" ca="1" si="410"/>
        <v>41.232822418075955</v>
      </c>
      <c r="W822" s="26">
        <f t="shared" ca="1" si="411"/>
        <v>40.439414211880198</v>
      </c>
      <c r="X822" s="26">
        <f t="shared" ca="1" si="412"/>
        <v>70.22692960645422</v>
      </c>
      <c r="Y822" s="26">
        <f t="shared" ca="1" si="413"/>
        <v>277.19773614631794</v>
      </c>
      <c r="Z822" s="28">
        <f t="shared" ca="1" si="432"/>
        <v>6.5269999999998385E-3</v>
      </c>
      <c r="AA822" s="57">
        <f t="shared" ca="1" si="414"/>
        <v>-4.0947000000000004E-2</v>
      </c>
      <c r="AB822" s="33">
        <f t="shared" ca="1" si="433"/>
        <v>1.3499999999993378E-4</v>
      </c>
      <c r="AD822" s="28">
        <f t="shared" ca="1" si="415"/>
        <v>-5.4363265086922422E-2</v>
      </c>
      <c r="AE822" s="28">
        <f t="shared" ca="1" si="416"/>
        <v>-4.2663271964966637E-2</v>
      </c>
      <c r="AF822" s="28">
        <f t="shared" ca="1" si="417"/>
        <v>-3.9084962367836248E-2</v>
      </c>
      <c r="AG822" s="28">
        <f t="shared" ca="1" si="418"/>
        <v>-3.7830639753139814E-2</v>
      </c>
      <c r="AH822" s="28">
        <f t="shared" ca="1" si="419"/>
        <v>-3.7246103977806533E-2</v>
      </c>
      <c r="AI822" s="28">
        <f t="shared" ca="1" si="420"/>
        <v>-4.2668489910734603E-2</v>
      </c>
      <c r="AJ822" s="28">
        <f t="shared" ca="1" si="421"/>
        <v>-4.3185201361857092E-2</v>
      </c>
      <c r="AK822" s="28">
        <f t="shared" ca="1" si="422"/>
        <v>-3.7821292798870837E-2</v>
      </c>
      <c r="AL822" s="28">
        <f t="shared" ca="1" si="423"/>
        <v>-4.2833391022625365E-2</v>
      </c>
      <c r="AM822" s="28">
        <f t="shared" ca="1" si="424"/>
        <v>-4.0504336645527238E-2</v>
      </c>
      <c r="AN822" s="28">
        <f t="shared" ca="1" si="434"/>
        <v>6.8444046918682278E-3</v>
      </c>
      <c r="AO822" s="28">
        <f t="shared" ca="1" si="425"/>
        <v>-4.1808939723821249E-2</v>
      </c>
      <c r="AP822" s="33">
        <f t="shared" ca="1" si="435"/>
        <v>1.4007588974494778E-4</v>
      </c>
      <c r="AQ822" s="54"/>
      <c r="AR822" s="53"/>
      <c r="AS822" s="53"/>
      <c r="AT822" s="53"/>
      <c r="AU822" s="53"/>
      <c r="AY822" s="29"/>
    </row>
    <row r="823" spans="1:51" ht="15" customHeight="1" x14ac:dyDescent="0.25">
      <c r="A823" s="31">
        <f t="shared" ca="1" si="429"/>
        <v>34669</v>
      </c>
      <c r="B823" s="32">
        <f t="shared" ca="1" si="430"/>
        <v>1994</v>
      </c>
      <c r="C823" s="32">
        <f t="shared" ca="1" si="431"/>
        <v>12</v>
      </c>
      <c r="D823" s="48">
        <f>RAWDATA!A825</f>
        <v>199412</v>
      </c>
      <c r="E823" s="48">
        <f t="shared" ca="1" si="426"/>
        <v>-4.3632999999999997</v>
      </c>
      <c r="F823" s="48">
        <f t="shared" ca="1" si="428"/>
        <v>-1.8045</v>
      </c>
      <c r="G823" s="48">
        <f t="shared" ca="1" si="428"/>
        <v>-1.3679000000000001</v>
      </c>
      <c r="H823" s="48">
        <f t="shared" ca="1" si="428"/>
        <v>-0.70720000000000005</v>
      </c>
      <c r="I823" s="48">
        <f t="shared" ca="1" si="428"/>
        <v>0.11910000000000001</v>
      </c>
      <c r="J823" s="48">
        <f t="shared" ca="1" si="428"/>
        <v>-7.8699999999999992E-2</v>
      </c>
      <c r="K823" s="48">
        <f t="shared" ca="1" si="428"/>
        <v>-0.22320000000000001</v>
      </c>
      <c r="L823" s="48">
        <f t="shared" ca="1" si="428"/>
        <v>3.4399999999999958E-2</v>
      </c>
      <c r="M823" s="48">
        <f t="shared" ca="1" si="428"/>
        <v>-0.3872000000000001</v>
      </c>
      <c r="N823" s="48">
        <f t="shared" ca="1" si="428"/>
        <v>-0.3634</v>
      </c>
      <c r="P823" s="26">
        <f t="shared" ca="1" si="404"/>
        <v>1.2916400440797671</v>
      </c>
      <c r="Q823" s="26">
        <f t="shared" ca="1" si="405"/>
        <v>8.6266145764200495</v>
      </c>
      <c r="R823" s="26">
        <f t="shared" ca="1" si="406"/>
        <v>13.44854460091868</v>
      </c>
      <c r="S823" s="26">
        <f t="shared" ca="1" si="407"/>
        <v>18.251074595961516</v>
      </c>
      <c r="T823" s="26">
        <f t="shared" ca="1" si="408"/>
        <v>24.605355114678481</v>
      </c>
      <c r="U823" s="26">
        <f t="shared" ca="1" si="409"/>
        <v>30.09863144520579</v>
      </c>
      <c r="V823" s="26">
        <f t="shared" ca="1" si="410"/>
        <v>41.140790758438811</v>
      </c>
      <c r="W823" s="26">
        <f t="shared" ca="1" si="411"/>
        <v>40.453325370369079</v>
      </c>
      <c r="X823" s="26">
        <f t="shared" ca="1" si="412"/>
        <v>69.955010935018024</v>
      </c>
      <c r="Y823" s="26">
        <f t="shared" ca="1" si="413"/>
        <v>276.19039957316221</v>
      </c>
      <c r="Z823" s="28">
        <f t="shared" ca="1" si="432"/>
        <v>2.7085999999999999E-2</v>
      </c>
      <c r="AA823" s="57">
        <f t="shared" ca="1" si="414"/>
        <v>-9.1419000000000014E-3</v>
      </c>
      <c r="AB823" s="33">
        <f t="shared" ca="1" si="433"/>
        <v>5.3888999999999396E-3</v>
      </c>
      <c r="AD823" s="28">
        <f t="shared" ca="1" si="415"/>
        <v>-4.4613548384725754E-2</v>
      </c>
      <c r="AE823" s="28">
        <f t="shared" ca="1" si="416"/>
        <v>-1.8209796524912041E-2</v>
      </c>
      <c r="AF823" s="28">
        <f t="shared" ca="1" si="417"/>
        <v>-1.3773419552615691E-2</v>
      </c>
      <c r="AG823" s="28">
        <f t="shared" ca="1" si="418"/>
        <v>-7.0971251186342016E-3</v>
      </c>
      <c r="AH823" s="28">
        <f t="shared" ca="1" si="419"/>
        <v>1.1902913221343559E-3</v>
      </c>
      <c r="AI823" s="28">
        <f t="shared" ca="1" si="420"/>
        <v>-7.8730984707708136E-4</v>
      </c>
      <c r="AJ823" s="28">
        <f t="shared" ca="1" si="421"/>
        <v>-2.2344946246926987E-3</v>
      </c>
      <c r="AK823" s="28">
        <f t="shared" ca="1" si="422"/>
        <v>3.4394084556559475E-4</v>
      </c>
      <c r="AL823" s="28">
        <f t="shared" ca="1" si="423"/>
        <v>-3.8795155985379016E-3</v>
      </c>
      <c r="AM823" s="28">
        <f t="shared" ca="1" si="424"/>
        <v>-3.6406190185411828E-3</v>
      </c>
      <c r="AN823" s="28">
        <f t="shared" ca="1" si="434"/>
        <v>2.7651605146279356E-2</v>
      </c>
      <c r="AO823" s="28">
        <f t="shared" ca="1" si="425"/>
        <v>-9.1839436029140225E-3</v>
      </c>
      <c r="AP823" s="33">
        <f t="shared" ca="1" si="435"/>
        <v>5.4238762943744807E-3</v>
      </c>
      <c r="AQ823" s="54"/>
      <c r="AR823" s="53"/>
      <c r="AS823" s="53"/>
      <c r="AT823" s="53"/>
      <c r="AU823" s="53"/>
    </row>
    <row r="824" spans="1:51" ht="15" customHeight="1" x14ac:dyDescent="0.25">
      <c r="A824" s="31">
        <f t="shared" ca="1" si="429"/>
        <v>34700</v>
      </c>
      <c r="B824" s="32">
        <f t="shared" ca="1" si="430"/>
        <v>1995</v>
      </c>
      <c r="C824" s="32">
        <f t="shared" ca="1" si="431"/>
        <v>1</v>
      </c>
      <c r="D824" s="48">
        <f>RAWDATA!A826</f>
        <v>199501</v>
      </c>
      <c r="E824" s="48">
        <f t="shared" ca="1" si="426"/>
        <v>2.4927999999999999</v>
      </c>
      <c r="F824" s="48">
        <f t="shared" ca="1" si="428"/>
        <v>2.5732000000000004</v>
      </c>
      <c r="G824" s="48">
        <f t="shared" ca="1" si="428"/>
        <v>2.6157000000000004</v>
      </c>
      <c r="H824" s="48">
        <f t="shared" ca="1" si="428"/>
        <v>2.0722999999999998</v>
      </c>
      <c r="I824" s="48">
        <f t="shared" ca="1" si="428"/>
        <v>1.9547000000000003</v>
      </c>
      <c r="J824" s="48">
        <f t="shared" ca="1" si="428"/>
        <v>2.3304</v>
      </c>
      <c r="K824" s="48">
        <f t="shared" ca="1" si="428"/>
        <v>2.7435</v>
      </c>
      <c r="L824" s="48">
        <f t="shared" ca="1" si="428"/>
        <v>3.3105000000000002</v>
      </c>
      <c r="M824" s="48">
        <f t="shared" ca="1" si="428"/>
        <v>3.4655</v>
      </c>
      <c r="N824" s="48">
        <f t="shared" ca="1" si="428"/>
        <v>4.6092000000000004</v>
      </c>
      <c r="P824" s="26">
        <f t="shared" ca="1" si="404"/>
        <v>1.3238380470985875</v>
      </c>
      <c r="Q824" s="26">
        <f t="shared" ca="1" si="405"/>
        <v>8.8485946227004906</v>
      </c>
      <c r="R824" s="26">
        <f t="shared" ca="1" si="406"/>
        <v>13.80031818204491</v>
      </c>
      <c r="S824" s="26">
        <f t="shared" ca="1" si="407"/>
        <v>18.629291614813628</v>
      </c>
      <c r="T824" s="26">
        <f t="shared" ca="1" si="408"/>
        <v>25.086315991105103</v>
      </c>
      <c r="U824" s="26">
        <f t="shared" ca="1" si="409"/>
        <v>30.800049952404866</v>
      </c>
      <c r="V824" s="26">
        <f t="shared" ca="1" si="410"/>
        <v>42.269488352896587</v>
      </c>
      <c r="W824" s="26">
        <f t="shared" ca="1" si="411"/>
        <v>41.792532706755146</v>
      </c>
      <c r="X824" s="26">
        <f t="shared" ca="1" si="412"/>
        <v>72.379301838971074</v>
      </c>
      <c r="Y824" s="26">
        <f t="shared" ca="1" si="413"/>
        <v>288.9205674702884</v>
      </c>
      <c r="Z824" s="28">
        <f t="shared" ca="1" si="432"/>
        <v>1.5043499999999987E-2</v>
      </c>
      <c r="AA824" s="57">
        <f t="shared" ca="1" si="414"/>
        <v>2.8167800000000007E-2</v>
      </c>
      <c r="AB824" s="33">
        <f t="shared" ca="1" si="433"/>
        <v>1.2205700000000055E-2</v>
      </c>
      <c r="AD824" s="28">
        <f t="shared" ca="1" si="415"/>
        <v>2.4622366220714082E-2</v>
      </c>
      <c r="AE824" s="28">
        <f t="shared" ca="1" si="416"/>
        <v>2.5406504050677566E-2</v>
      </c>
      <c r="AF824" s="28">
        <f t="shared" ca="1" si="417"/>
        <v>2.5820756484486198E-2</v>
      </c>
      <c r="AG824" s="28">
        <f t="shared" ca="1" si="418"/>
        <v>2.0511199728842116E-2</v>
      </c>
      <c r="AH824" s="28">
        <f t="shared" ca="1" si="419"/>
        <v>1.93584109996696E-2</v>
      </c>
      <c r="AI824" s="28">
        <f t="shared" ca="1" si="420"/>
        <v>2.3036608025047589E-2</v>
      </c>
      <c r="AJ824" s="28">
        <f t="shared" ca="1" si="421"/>
        <v>2.7065405046600374E-2</v>
      </c>
      <c r="AK824" s="28">
        <f t="shared" ca="1" si="422"/>
        <v>3.2568830664086869E-2</v>
      </c>
      <c r="AL824" s="28">
        <f t="shared" ca="1" si="423"/>
        <v>3.406803781609484E-2</v>
      </c>
      <c r="AM824" s="28">
        <f t="shared" ca="1" si="424"/>
        <v>4.5061315885893814E-2</v>
      </c>
      <c r="AN824" s="28">
        <f t="shared" ca="1" si="434"/>
        <v>1.4550241715298499E-2</v>
      </c>
      <c r="AO824" s="28">
        <f t="shared" ca="1" si="425"/>
        <v>2.7778383284460802E-2</v>
      </c>
      <c r="AP824" s="33">
        <f t="shared" ca="1" si="435"/>
        <v>1.1786293566533521E-2</v>
      </c>
      <c r="AQ824" s="54"/>
      <c r="AR824" s="53"/>
      <c r="AS824" s="53"/>
      <c r="AT824" s="53"/>
      <c r="AU824" s="53"/>
    </row>
    <row r="825" spans="1:51" ht="15" customHeight="1" x14ac:dyDescent="0.25">
      <c r="A825" s="31">
        <f t="shared" ca="1" si="429"/>
        <v>34731</v>
      </c>
      <c r="B825" s="32">
        <f t="shared" ca="1" si="430"/>
        <v>1995</v>
      </c>
      <c r="C825" s="32">
        <f t="shared" ca="1" si="431"/>
        <v>2</v>
      </c>
      <c r="D825" s="48">
        <f>RAWDATA!A827</f>
        <v>199502</v>
      </c>
      <c r="E825" s="48">
        <f t="shared" ca="1" si="426"/>
        <v>2.1877</v>
      </c>
      <c r="F825" s="48">
        <f t="shared" ca="1" si="428"/>
        <v>3.1289000000000002</v>
      </c>
      <c r="G825" s="48">
        <f t="shared" ca="1" si="428"/>
        <v>3.5097000000000005</v>
      </c>
      <c r="H825" s="48">
        <f t="shared" ca="1" si="428"/>
        <v>3.2236000000000002</v>
      </c>
      <c r="I825" s="48">
        <f t="shared" ca="1" si="428"/>
        <v>3.3079999999999998</v>
      </c>
      <c r="J825" s="48">
        <f t="shared" ca="1" si="428"/>
        <v>3.1981999999999999</v>
      </c>
      <c r="K825" s="48">
        <f t="shared" ca="1" si="428"/>
        <v>2.8802000000000003</v>
      </c>
      <c r="L825" s="48">
        <f t="shared" ca="1" si="428"/>
        <v>3.4112999999999998</v>
      </c>
      <c r="M825" s="48">
        <f t="shared" ca="1" si="428"/>
        <v>3.4671000000000003</v>
      </c>
      <c r="N825" s="48">
        <f t="shared" ca="1" si="428"/>
        <v>4.2294</v>
      </c>
      <c r="P825" s="26">
        <f t="shared" ca="1" si="404"/>
        <v>1.3527996520549632</v>
      </c>
      <c r="Q825" s="26">
        <f t="shared" ca="1" si="405"/>
        <v>9.1254582998501661</v>
      </c>
      <c r="R825" s="26">
        <f t="shared" ca="1" si="406"/>
        <v>14.28466794928014</v>
      </c>
      <c r="S825" s="26">
        <f t="shared" ca="1" si="407"/>
        <v>19.22982545930876</v>
      </c>
      <c r="T825" s="26">
        <f t="shared" ca="1" si="408"/>
        <v>25.916171324090861</v>
      </c>
      <c r="U825" s="26">
        <f t="shared" ca="1" si="409"/>
        <v>31.785097149982676</v>
      </c>
      <c r="V825" s="26">
        <f t="shared" ca="1" si="410"/>
        <v>43.486934156436718</v>
      </c>
      <c r="W825" s="26">
        <f t="shared" ca="1" si="411"/>
        <v>43.218201374980687</v>
      </c>
      <c r="X825" s="26">
        <f t="shared" ca="1" si="412"/>
        <v>74.888764613030034</v>
      </c>
      <c r="Y825" s="26">
        <f t="shared" ca="1" si="413"/>
        <v>301.14017395087677</v>
      </c>
      <c r="Z825" s="28">
        <f t="shared" ca="1" si="432"/>
        <v>1.1899500000000063E-2</v>
      </c>
      <c r="AA825" s="57">
        <f t="shared" ca="1" si="414"/>
        <v>3.2544099999999999E-2</v>
      </c>
      <c r="AB825" s="33">
        <f t="shared" ca="1" si="433"/>
        <v>5.9383999999999756E-3</v>
      </c>
      <c r="AD825" s="28">
        <f t="shared" ca="1" si="415"/>
        <v>2.164113228811014E-2</v>
      </c>
      <c r="AE825" s="28">
        <f t="shared" ca="1" si="416"/>
        <v>3.0809476133482363E-2</v>
      </c>
      <c r="AF825" s="28">
        <f t="shared" ca="1" si="417"/>
        <v>3.4495142132668903E-2</v>
      </c>
      <c r="AG825" s="28">
        <f t="shared" ca="1" si="418"/>
        <v>3.1727323086131666E-2</v>
      </c>
      <c r="AH825" s="28">
        <f t="shared" ca="1" si="419"/>
        <v>3.2544631475726518E-2</v>
      </c>
      <c r="AI825" s="28">
        <f t="shared" ca="1" si="420"/>
        <v>3.1481225046794813E-2</v>
      </c>
      <c r="AJ825" s="28">
        <f t="shared" ca="1" si="421"/>
        <v>2.8395018511769975E-2</v>
      </c>
      <c r="AK825" s="28">
        <f t="shared" ca="1" si="422"/>
        <v>3.3544054447828375E-2</v>
      </c>
      <c r="AL825" s="28">
        <f t="shared" ca="1" si="423"/>
        <v>3.408350178842217E-2</v>
      </c>
      <c r="AM825" s="28">
        <f t="shared" ca="1" si="424"/>
        <v>4.1424053246522922E-2</v>
      </c>
      <c r="AN825" s="28">
        <f t="shared" ca="1" si="434"/>
        <v>1.1528473306676293E-2</v>
      </c>
      <c r="AO825" s="28">
        <f t="shared" ca="1" si="425"/>
        <v>3.2025756805331804E-2</v>
      </c>
      <c r="AP825" s="33">
        <f t="shared" ca="1" si="435"/>
        <v>5.7280207121407425E-3</v>
      </c>
      <c r="AQ825" s="54"/>
      <c r="AR825" s="53"/>
      <c r="AS825" s="53"/>
      <c r="AT825" s="53"/>
      <c r="AU825" s="53"/>
    </row>
    <row r="826" spans="1:51" ht="15" customHeight="1" x14ac:dyDescent="0.25">
      <c r="A826" s="31">
        <f t="shared" ca="1" si="429"/>
        <v>34759</v>
      </c>
      <c r="B826" s="32">
        <f t="shared" ca="1" si="430"/>
        <v>1995</v>
      </c>
      <c r="C826" s="32">
        <f t="shared" ca="1" si="431"/>
        <v>3</v>
      </c>
      <c r="D826" s="48">
        <f>RAWDATA!A828</f>
        <v>199503</v>
      </c>
      <c r="E826" s="48">
        <f t="shared" ca="1" si="426"/>
        <v>1.5266000000000002</v>
      </c>
      <c r="F826" s="48">
        <f t="shared" ca="1" si="428"/>
        <v>1.2897000000000001</v>
      </c>
      <c r="G826" s="48">
        <f t="shared" ca="1" si="428"/>
        <v>1.7030000000000003</v>
      </c>
      <c r="H826" s="48">
        <f t="shared" ca="1" si="428"/>
        <v>2.4191000000000003</v>
      </c>
      <c r="I826" s="48">
        <f t="shared" ca="1" si="428"/>
        <v>1.6585000000000001</v>
      </c>
      <c r="J826" s="48">
        <f t="shared" ca="1" si="428"/>
        <v>1.363</v>
      </c>
      <c r="K826" s="48">
        <f t="shared" ca="1" si="428"/>
        <v>1.6036000000000001</v>
      </c>
      <c r="L826" s="48">
        <f t="shared" ca="1" si="428"/>
        <v>1.7468000000000001</v>
      </c>
      <c r="M826" s="48">
        <f t="shared" ca="1" si="428"/>
        <v>1.8242</v>
      </c>
      <c r="N826" s="48">
        <f t="shared" ca="1" si="428"/>
        <v>2.4919000000000002</v>
      </c>
      <c r="P826" s="26">
        <f t="shared" ca="1" si="404"/>
        <v>1.3734514915432343</v>
      </c>
      <c r="Q826" s="26">
        <f t="shared" ca="1" si="405"/>
        <v>9.2431493355433325</v>
      </c>
      <c r="R826" s="26">
        <f t="shared" ca="1" si="406"/>
        <v>14.527935844456382</v>
      </c>
      <c r="S826" s="26">
        <f t="shared" ca="1" si="407"/>
        <v>19.695014166994898</v>
      </c>
      <c r="T826" s="26">
        <f t="shared" ca="1" si="408"/>
        <v>26.345991025500911</v>
      </c>
      <c r="U826" s="26">
        <f t="shared" ca="1" si="409"/>
        <v>32.218328024136937</v>
      </c>
      <c r="V826" s="26">
        <f t="shared" ca="1" si="410"/>
        <v>44.184290632569336</v>
      </c>
      <c r="W826" s="26">
        <f t="shared" ca="1" si="411"/>
        <v>43.973136916598854</v>
      </c>
      <c r="X826" s="26">
        <f t="shared" ca="1" si="412"/>
        <v>76.25488545710094</v>
      </c>
      <c r="Y826" s="26">
        <f t="shared" ca="1" si="413"/>
        <v>308.64428594555864</v>
      </c>
      <c r="Z826" s="28">
        <f t="shared" ca="1" si="432"/>
        <v>7.4990000000000334E-3</v>
      </c>
      <c r="AA826" s="57">
        <f t="shared" ca="1" si="414"/>
        <v>1.76264E-2</v>
      </c>
      <c r="AB826" s="33">
        <f t="shared" ca="1" si="433"/>
        <v>3.9541000000000021E-3</v>
      </c>
      <c r="AD826" s="28">
        <f t="shared" ca="1" si="415"/>
        <v>1.5150647125195021E-2</v>
      </c>
      <c r="AE826" s="28">
        <f t="shared" ca="1" si="416"/>
        <v>1.2814541913356299E-2</v>
      </c>
      <c r="AF826" s="28">
        <f t="shared" ca="1" si="417"/>
        <v>1.6886615156423809E-2</v>
      </c>
      <c r="AG826" s="28">
        <f t="shared" ca="1" si="418"/>
        <v>2.3903032661482554E-2</v>
      </c>
      <c r="AH826" s="28">
        <f t="shared" ca="1" si="419"/>
        <v>1.6448970855902134E-2</v>
      </c>
      <c r="AI826" s="28">
        <f t="shared" ca="1" si="420"/>
        <v>1.3537947061144529E-2</v>
      </c>
      <c r="AJ826" s="28">
        <f t="shared" ca="1" si="421"/>
        <v>1.5908781599419802E-2</v>
      </c>
      <c r="AK826" s="28">
        <f t="shared" ca="1" si="422"/>
        <v>1.7317188208613381E-2</v>
      </c>
      <c r="AL826" s="28">
        <f t="shared" ca="1" si="423"/>
        <v>1.807761089877721E-2</v>
      </c>
      <c r="AM826" s="28">
        <f t="shared" ca="1" si="424"/>
        <v>2.4613585077535877E-2</v>
      </c>
      <c r="AN826" s="28">
        <f t="shared" ca="1" si="434"/>
        <v>7.3630034688808837E-3</v>
      </c>
      <c r="AO826" s="28">
        <f t="shared" ca="1" si="425"/>
        <v>1.7472856663422909E-2</v>
      </c>
      <c r="AP826" s="33">
        <f t="shared" ca="1" si="435"/>
        <v>3.8727413247336348E-3</v>
      </c>
      <c r="AQ826" s="54"/>
      <c r="AR826" s="53"/>
      <c r="AS826" s="53"/>
      <c r="AT826" s="53"/>
      <c r="AU826" s="53"/>
    </row>
    <row r="827" spans="1:51" ht="15" customHeight="1" x14ac:dyDescent="0.25">
      <c r="A827" s="31">
        <f t="shared" ca="1" si="429"/>
        <v>34790</v>
      </c>
      <c r="B827" s="32">
        <f t="shared" ca="1" si="430"/>
        <v>1995</v>
      </c>
      <c r="C827" s="32">
        <f t="shared" ca="1" si="431"/>
        <v>4</v>
      </c>
      <c r="D827" s="48">
        <f>RAWDATA!A829</f>
        <v>199504</v>
      </c>
      <c r="E827" s="48">
        <f t="shared" ca="1" si="426"/>
        <v>1.359</v>
      </c>
      <c r="F827" s="48">
        <f t="shared" ca="1" si="428"/>
        <v>1.8653000000000002</v>
      </c>
      <c r="G827" s="48">
        <f t="shared" ca="1" si="428"/>
        <v>2.2141000000000002</v>
      </c>
      <c r="H827" s="48">
        <f t="shared" ca="1" si="428"/>
        <v>2.1594000000000002</v>
      </c>
      <c r="I827" s="48">
        <f t="shared" ca="1" si="428"/>
        <v>2.1393000000000004</v>
      </c>
      <c r="J827" s="48">
        <f t="shared" ca="1" si="428"/>
        <v>2.6021999999999998</v>
      </c>
      <c r="K827" s="48">
        <f t="shared" ca="1" si="428"/>
        <v>2.2926000000000002</v>
      </c>
      <c r="L827" s="48">
        <f t="shared" ca="1" si="428"/>
        <v>2.6848000000000001</v>
      </c>
      <c r="M827" s="48">
        <f t="shared" ca="1" si="428"/>
        <v>2.6135999999999999</v>
      </c>
      <c r="N827" s="48">
        <f t="shared" ca="1" si="428"/>
        <v>3.7919</v>
      </c>
      <c r="P827" s="26">
        <f t="shared" ca="1" si="404"/>
        <v>1.3921166973133068</v>
      </c>
      <c r="Q827" s="26">
        <f t="shared" ca="1" si="405"/>
        <v>9.4155618000992227</v>
      </c>
      <c r="R827" s="26">
        <f t="shared" ca="1" si="406"/>
        <v>14.849598871988491</v>
      </c>
      <c r="S827" s="26">
        <f t="shared" ca="1" si="407"/>
        <v>20.120308302916985</v>
      </c>
      <c r="T827" s="26">
        <f t="shared" ca="1" si="408"/>
        <v>26.909610811509452</v>
      </c>
      <c r="U827" s="26">
        <f t="shared" ca="1" si="409"/>
        <v>33.056713355981032</v>
      </c>
      <c r="V827" s="26">
        <f t="shared" ca="1" si="410"/>
        <v>45.197259679611619</v>
      </c>
      <c r="W827" s="26">
        <f t="shared" ca="1" si="411"/>
        <v>45.153727696535697</v>
      </c>
      <c r="X827" s="26">
        <f t="shared" ca="1" si="412"/>
        <v>78.247883143407719</v>
      </c>
      <c r="Y827" s="26">
        <f t="shared" ca="1" si="413"/>
        <v>320.3477686243283</v>
      </c>
      <c r="Z827" s="28">
        <f t="shared" ca="1" si="432"/>
        <v>1.5905999999999976E-2</v>
      </c>
      <c r="AA827" s="57">
        <f t="shared" ca="1" si="414"/>
        <v>2.3722199999999999E-2</v>
      </c>
      <c r="AB827" s="33">
        <f t="shared" ca="1" si="433"/>
        <v>8.3052999999999877E-3</v>
      </c>
      <c r="AD827" s="28">
        <f t="shared" ca="1" si="415"/>
        <v>1.3498484151341713E-2</v>
      </c>
      <c r="AE827" s="28">
        <f t="shared" ca="1" si="416"/>
        <v>1.8481166315799481E-2</v>
      </c>
      <c r="AF827" s="28">
        <f t="shared" ca="1" si="417"/>
        <v>2.1899447040199433E-2</v>
      </c>
      <c r="AG827" s="28">
        <f t="shared" ca="1" si="418"/>
        <v>2.1364152578773141E-2</v>
      </c>
      <c r="AH827" s="28">
        <f t="shared" ca="1" si="419"/>
        <v>2.1167381869367324E-2</v>
      </c>
      <c r="AI827" s="28">
        <f t="shared" ca="1" si="420"/>
        <v>2.5689189013817476E-2</v>
      </c>
      <c r="AJ827" s="28">
        <f t="shared" ca="1" si="421"/>
        <v>2.2667148087210924E-2</v>
      </c>
      <c r="AK827" s="28">
        <f t="shared" ca="1" si="422"/>
        <v>2.6493916097924577E-2</v>
      </c>
      <c r="AL827" s="28">
        <f t="shared" ca="1" si="423"/>
        <v>2.5800291570362548E-2</v>
      </c>
      <c r="AM827" s="28">
        <f t="shared" ca="1" si="424"/>
        <v>3.7217747016751797E-2</v>
      </c>
      <c r="AN827" s="28">
        <f t="shared" ca="1" si="434"/>
        <v>1.5519194059986575E-2</v>
      </c>
      <c r="AO827" s="28">
        <f t="shared" ca="1" si="425"/>
        <v>2.3445200749281466E-2</v>
      </c>
      <c r="AP827" s="33">
        <f t="shared" ca="1" si="435"/>
        <v>8.0638185442757047E-3</v>
      </c>
      <c r="AQ827" s="54"/>
      <c r="AR827" s="53"/>
      <c r="AS827" s="53"/>
      <c r="AT827" s="53"/>
      <c r="AU827" s="53"/>
    </row>
    <row r="828" spans="1:51" ht="15" customHeight="1" x14ac:dyDescent="0.25">
      <c r="A828" s="31">
        <f t="shared" ca="1" si="429"/>
        <v>34820</v>
      </c>
      <c r="B828" s="32">
        <f t="shared" ca="1" si="430"/>
        <v>1995</v>
      </c>
      <c r="C828" s="32">
        <f t="shared" ca="1" si="431"/>
        <v>5</v>
      </c>
      <c r="D828" s="48">
        <f>RAWDATA!A830</f>
        <v>199505</v>
      </c>
      <c r="E828" s="48">
        <f t="shared" ca="1" si="426"/>
        <v>1.5381</v>
      </c>
      <c r="F828" s="48">
        <f t="shared" ca="1" si="428"/>
        <v>1.2770000000000001</v>
      </c>
      <c r="G828" s="48">
        <f t="shared" ca="1" si="428"/>
        <v>2.5442</v>
      </c>
      <c r="H828" s="48">
        <f t="shared" ca="1" si="428"/>
        <v>1.8833000000000002</v>
      </c>
      <c r="I828" s="48">
        <f t="shared" ca="1" si="428"/>
        <v>1.9213</v>
      </c>
      <c r="J828" s="48">
        <f t="shared" ca="1" si="428"/>
        <v>2.2805</v>
      </c>
      <c r="K828" s="48">
        <f t="shared" ca="1" si="428"/>
        <v>2.3166000000000002</v>
      </c>
      <c r="L828" s="48">
        <f t="shared" ca="1" si="428"/>
        <v>1.8487</v>
      </c>
      <c r="M828" s="48">
        <f t="shared" ca="1" si="428"/>
        <v>2.2130999999999998</v>
      </c>
      <c r="N828" s="48">
        <f t="shared" ca="1" si="428"/>
        <v>2.4315000000000002</v>
      </c>
      <c r="P828" s="26">
        <f t="shared" ca="1" si="404"/>
        <v>1.4135288442346829</v>
      </c>
      <c r="Q828" s="26">
        <f t="shared" ca="1" si="405"/>
        <v>9.5357985242864896</v>
      </c>
      <c r="R828" s="26">
        <f t="shared" ca="1" si="406"/>
        <v>15.227402366489621</v>
      </c>
      <c r="S828" s="26">
        <f t="shared" ca="1" si="407"/>
        <v>20.499234069185825</v>
      </c>
      <c r="T828" s="26">
        <f t="shared" ca="1" si="408"/>
        <v>27.42662516403098</v>
      </c>
      <c r="U828" s="26">
        <f t="shared" ca="1" si="409"/>
        <v>33.810571704064181</v>
      </c>
      <c r="V828" s="26">
        <f t="shared" ca="1" si="410"/>
        <v>46.244299397349501</v>
      </c>
      <c r="W828" s="26">
        <f t="shared" ca="1" si="411"/>
        <v>45.988484660461552</v>
      </c>
      <c r="X828" s="26">
        <f t="shared" ca="1" si="412"/>
        <v>79.979587045254462</v>
      </c>
      <c r="Y828" s="26">
        <f t="shared" ca="1" si="413"/>
        <v>328.13702461842888</v>
      </c>
      <c r="Z828" s="28">
        <f t="shared" ca="1" si="432"/>
        <v>9.1474999999999751E-3</v>
      </c>
      <c r="AA828" s="57">
        <f t="shared" ca="1" si="414"/>
        <v>2.0254299999999999E-2</v>
      </c>
      <c r="AB828" s="33">
        <f t="shared" ca="1" si="433"/>
        <v>2.9686999999999943E-3</v>
      </c>
      <c r="AD828" s="28">
        <f t="shared" ca="1" si="415"/>
        <v>1.5263911518388943E-2</v>
      </c>
      <c r="AE828" s="28">
        <f t="shared" ca="1" si="416"/>
        <v>1.2689151115987937E-2</v>
      </c>
      <c r="AF828" s="28">
        <f t="shared" ca="1" si="417"/>
        <v>2.5123739154152558E-2</v>
      </c>
      <c r="AG828" s="28">
        <f t="shared" ca="1" si="418"/>
        <v>1.865785464687842E-2</v>
      </c>
      <c r="AH828" s="28">
        <f t="shared" ca="1" si="419"/>
        <v>1.9030760856456969E-2</v>
      </c>
      <c r="AI828" s="28">
        <f t="shared" ca="1" si="420"/>
        <v>2.2548852964204877E-2</v>
      </c>
      <c r="AJ828" s="28">
        <f t="shared" ca="1" si="421"/>
        <v>2.2901741645174788E-2</v>
      </c>
      <c r="AK828" s="28">
        <f t="shared" ca="1" si="422"/>
        <v>1.8318192734830544E-2</v>
      </c>
      <c r="AL828" s="28">
        <f t="shared" ca="1" si="423"/>
        <v>2.188966360629226E-2</v>
      </c>
      <c r="AM828" s="28">
        <f t="shared" ca="1" si="424"/>
        <v>2.4024096500349968E-2</v>
      </c>
      <c r="AN828" s="28">
        <f t="shared" ca="1" si="434"/>
        <v>8.9803487361326748E-3</v>
      </c>
      <c r="AO828" s="28">
        <f t="shared" ca="1" si="425"/>
        <v>2.0051909948167593E-2</v>
      </c>
      <c r="AP828" s="33">
        <f t="shared" ca="1" si="435"/>
        <v>2.9049701051535211E-3</v>
      </c>
      <c r="AQ828" s="54"/>
      <c r="AR828" s="53"/>
      <c r="AS828" s="53"/>
      <c r="AT828" s="53"/>
      <c r="AU828" s="53"/>
    </row>
    <row r="829" spans="1:51" ht="15" customHeight="1" x14ac:dyDescent="0.25">
      <c r="A829" s="31">
        <f t="shared" ca="1" si="429"/>
        <v>34851</v>
      </c>
      <c r="B829" s="32">
        <f t="shared" ca="1" si="430"/>
        <v>1995</v>
      </c>
      <c r="C829" s="32">
        <f t="shared" ca="1" si="431"/>
        <v>6</v>
      </c>
      <c r="D829" s="48">
        <f>RAWDATA!A831</f>
        <v>199506</v>
      </c>
      <c r="E829" s="48">
        <f t="shared" ca="1" si="426"/>
        <v>7.4235000000000007</v>
      </c>
      <c r="F829" s="48">
        <f t="shared" ca="1" si="428"/>
        <v>5.2002000000000006</v>
      </c>
      <c r="G829" s="48">
        <f t="shared" ca="1" si="428"/>
        <v>4.9116</v>
      </c>
      <c r="H829" s="48">
        <f t="shared" ca="1" si="428"/>
        <v>4.3712</v>
      </c>
      <c r="I829" s="48">
        <f t="shared" ca="1" si="428"/>
        <v>4.5093000000000005</v>
      </c>
      <c r="J829" s="48">
        <f t="shared" ca="1" si="428"/>
        <v>4.3712999999999997</v>
      </c>
      <c r="K829" s="48">
        <f t="shared" ca="1" si="428"/>
        <v>4.4296000000000006</v>
      </c>
      <c r="L829" s="48">
        <f t="shared" ca="1" si="428"/>
        <v>4.5251000000000001</v>
      </c>
      <c r="M829" s="48">
        <f t="shared" ca="1" si="428"/>
        <v>4.5519000000000007</v>
      </c>
      <c r="N829" s="48">
        <f t="shared" ca="1" si="428"/>
        <v>6.6353000000000009</v>
      </c>
      <c r="P829" s="26">
        <f t="shared" ca="1" si="404"/>
        <v>1.5184621579864448</v>
      </c>
      <c r="Q829" s="26">
        <f t="shared" ca="1" si="405"/>
        <v>10.031679119146437</v>
      </c>
      <c r="R829" s="26">
        <f t="shared" ca="1" si="406"/>
        <v>15.975311461122123</v>
      </c>
      <c r="S829" s="26">
        <f t="shared" ca="1" si="407"/>
        <v>21.395296588818074</v>
      </c>
      <c r="T829" s="26">
        <f t="shared" ca="1" si="408"/>
        <v>28.66337397255263</v>
      </c>
      <c r="U829" s="26">
        <f t="shared" ca="1" si="409"/>
        <v>35.288533224963935</v>
      </c>
      <c r="V829" s="26">
        <f t="shared" ca="1" si="410"/>
        <v>48.292736883454502</v>
      </c>
      <c r="W829" s="26">
        <f t="shared" ca="1" si="411"/>
        <v>48.069509579832093</v>
      </c>
      <c r="X829" s="26">
        <f t="shared" ca="1" si="412"/>
        <v>83.620177867967413</v>
      </c>
      <c r="Y829" s="26">
        <f t="shared" ca="1" si="413"/>
        <v>349.90990061293553</v>
      </c>
      <c r="Z829" s="28">
        <f t="shared" ca="1" si="432"/>
        <v>-7.1824999999999806E-3</v>
      </c>
      <c r="AA829" s="57">
        <f t="shared" ca="1" si="414"/>
        <v>5.0929000000000009E-2</v>
      </c>
      <c r="AB829" s="33">
        <f t="shared" ca="1" si="433"/>
        <v>5.0070000000000878E-3</v>
      </c>
      <c r="AD829" s="28">
        <f t="shared" ca="1" si="415"/>
        <v>7.1608780345320103E-2</v>
      </c>
      <c r="AE829" s="28">
        <f t="shared" ca="1" si="416"/>
        <v>5.0695015454395462E-2</v>
      </c>
      <c r="AF829" s="28">
        <f t="shared" ca="1" si="417"/>
        <v>4.7947904806672388E-2</v>
      </c>
      <c r="AG829" s="28">
        <f t="shared" ca="1" si="418"/>
        <v>4.2783589334541745E-2</v>
      </c>
      <c r="AH829" s="28">
        <f t="shared" ca="1" si="419"/>
        <v>4.4105876672246143E-2</v>
      </c>
      <c r="AI829" s="28">
        <f t="shared" ca="1" si="420"/>
        <v>4.2784547452797417E-2</v>
      </c>
      <c r="AJ829" s="28">
        <f t="shared" ca="1" si="421"/>
        <v>4.3342974179071556E-2</v>
      </c>
      <c r="AK829" s="28">
        <f t="shared" ca="1" si="422"/>
        <v>4.4257047963000944E-2</v>
      </c>
      <c r="AL829" s="28">
        <f t="shared" ca="1" si="423"/>
        <v>4.4513412844329803E-2</v>
      </c>
      <c r="AM829" s="28">
        <f t="shared" ca="1" si="424"/>
        <v>6.4244415392716317E-2</v>
      </c>
      <c r="AN829" s="28">
        <f t="shared" ca="1" si="434"/>
        <v>-6.7729837813347224E-3</v>
      </c>
      <c r="AO829" s="28">
        <f t="shared" ca="1" si="425"/>
        <v>4.9674534903091705E-2</v>
      </c>
      <c r="AP829" s="33">
        <f t="shared" ca="1" si="435"/>
        <v>4.7043792154313549E-3</v>
      </c>
      <c r="AQ829" s="54"/>
      <c r="AR829" s="53"/>
      <c r="AS829" s="53"/>
      <c r="AT829" s="53"/>
      <c r="AU829" s="53"/>
    </row>
    <row r="830" spans="1:51" ht="15" customHeight="1" x14ac:dyDescent="0.25">
      <c r="A830" s="31">
        <f t="shared" ca="1" si="429"/>
        <v>34881</v>
      </c>
      <c r="B830" s="32">
        <f t="shared" ca="1" si="430"/>
        <v>1995</v>
      </c>
      <c r="C830" s="32">
        <f t="shared" ca="1" si="431"/>
        <v>7</v>
      </c>
      <c r="D830" s="48">
        <f>RAWDATA!A832</f>
        <v>199507</v>
      </c>
      <c r="E830" s="48">
        <f t="shared" ca="1" si="426"/>
        <v>7.6440000000000001</v>
      </c>
      <c r="F830" s="48">
        <f t="shared" ca="1" si="428"/>
        <v>5.2461000000000002</v>
      </c>
      <c r="G830" s="48">
        <f t="shared" ca="1" si="428"/>
        <v>5.1634000000000002</v>
      </c>
      <c r="H830" s="48">
        <f t="shared" ca="1" si="428"/>
        <v>4.4523000000000001</v>
      </c>
      <c r="I830" s="48">
        <f t="shared" ca="1" si="428"/>
        <v>4.8544</v>
      </c>
      <c r="J830" s="48">
        <f t="shared" ca="1" si="428"/>
        <v>4.4908000000000001</v>
      </c>
      <c r="K830" s="48">
        <f t="shared" ca="1" si="428"/>
        <v>4.9823000000000004</v>
      </c>
      <c r="L830" s="48">
        <f t="shared" ca="1" si="428"/>
        <v>4.7050000000000001</v>
      </c>
      <c r="M830" s="48">
        <f t="shared" ca="1" si="428"/>
        <v>5.4402000000000008</v>
      </c>
      <c r="N830" s="48">
        <f t="shared" ca="1" si="428"/>
        <v>7.4035000000000011</v>
      </c>
      <c r="P830" s="26">
        <f t="shared" ca="1" si="404"/>
        <v>1.6345334053429288</v>
      </c>
      <c r="Q830" s="26">
        <f t="shared" ca="1" si="405"/>
        <v>10.557951037415979</v>
      </c>
      <c r="R830" s="26">
        <f t="shared" ca="1" si="406"/>
        <v>16.800180693105702</v>
      </c>
      <c r="S830" s="26">
        <f t="shared" ca="1" si="407"/>
        <v>22.347879378842023</v>
      </c>
      <c r="T830" s="26">
        <f t="shared" ca="1" si="408"/>
        <v>30.054808798676223</v>
      </c>
      <c r="U830" s="26">
        <f t="shared" ca="1" si="409"/>
        <v>36.873270675030611</v>
      </c>
      <c r="V830" s="26">
        <f t="shared" ca="1" si="410"/>
        <v>50.698825913198853</v>
      </c>
      <c r="W830" s="26">
        <f t="shared" ca="1" si="411"/>
        <v>50.331180005563198</v>
      </c>
      <c r="X830" s="26">
        <f t="shared" ca="1" si="412"/>
        <v>88.169282784340581</v>
      </c>
      <c r="Y830" s="26">
        <f t="shared" ca="1" si="413"/>
        <v>375.81548010481424</v>
      </c>
      <c r="Z830" s="28">
        <f t="shared" ca="1" si="432"/>
        <v>-2.3200000000000998E-4</v>
      </c>
      <c r="AA830" s="57">
        <f t="shared" ca="1" si="414"/>
        <v>5.4382E-2</v>
      </c>
      <c r="AB830" s="33">
        <f t="shared" ca="1" si="433"/>
        <v>9.8365000000000674E-3</v>
      </c>
      <c r="AD830" s="28">
        <f t="shared" ca="1" si="415"/>
        <v>7.3659300086890492E-2</v>
      </c>
      <c r="AE830" s="28">
        <f t="shared" ca="1" si="416"/>
        <v>5.113123125603071E-2</v>
      </c>
      <c r="AF830" s="28">
        <f t="shared" ca="1" si="417"/>
        <v>5.0345145035982738E-2</v>
      </c>
      <c r="AG830" s="28">
        <f t="shared" ca="1" si="418"/>
        <v>4.3560321877358095E-2</v>
      </c>
      <c r="AH830" s="28">
        <f t="shared" ca="1" si="419"/>
        <v>4.7402535190836245E-2</v>
      </c>
      <c r="AI830" s="28">
        <f t="shared" ca="1" si="420"/>
        <v>4.3928843263665696E-2</v>
      </c>
      <c r="AJ830" s="28">
        <f t="shared" ca="1" si="421"/>
        <v>4.8621578531100336E-2</v>
      </c>
      <c r="AK830" s="28">
        <f t="shared" ca="1" si="422"/>
        <v>4.5976686240024205E-2</v>
      </c>
      <c r="AL830" s="28">
        <f t="shared" ca="1" si="423"/>
        <v>5.2973781577660396E-2</v>
      </c>
      <c r="AM830" s="28">
        <f t="shared" ca="1" si="424"/>
        <v>7.1422584010057036E-2</v>
      </c>
      <c r="AN830" s="28">
        <f t="shared" ca="1" si="434"/>
        <v>-1.9708287760188126E-4</v>
      </c>
      <c r="AO830" s="28">
        <f t="shared" ca="1" si="425"/>
        <v>5.2954813300206918E-2</v>
      </c>
      <c r="AP830" s="33">
        <f t="shared" ca="1" si="435"/>
        <v>9.2433694936518013E-3</v>
      </c>
      <c r="AQ830" s="54"/>
      <c r="AR830" s="53"/>
      <c r="AS830" s="53"/>
      <c r="AT830" s="53"/>
      <c r="AU830" s="53"/>
    </row>
    <row r="831" spans="1:51" ht="15" customHeight="1" x14ac:dyDescent="0.25">
      <c r="A831" s="31">
        <f t="shared" ca="1" si="429"/>
        <v>34912</v>
      </c>
      <c r="B831" s="32">
        <f t="shared" ca="1" si="430"/>
        <v>1995</v>
      </c>
      <c r="C831" s="32">
        <f t="shared" ca="1" si="431"/>
        <v>8</v>
      </c>
      <c r="D831" s="48">
        <f>RAWDATA!A833</f>
        <v>199508</v>
      </c>
      <c r="E831" s="48">
        <f t="shared" ca="1" si="426"/>
        <v>3.3057000000000003</v>
      </c>
      <c r="F831" s="48">
        <f t="shared" ca="1" si="428"/>
        <v>2.6204000000000001</v>
      </c>
      <c r="G831" s="48">
        <f t="shared" ca="1" si="428"/>
        <v>2.3912000000000004</v>
      </c>
      <c r="H831" s="48">
        <f t="shared" ca="1" si="428"/>
        <v>3.7396000000000003</v>
      </c>
      <c r="I831" s="48">
        <f t="shared" ca="1" si="428"/>
        <v>3.7671000000000001</v>
      </c>
      <c r="J831" s="48">
        <f t="shared" ca="1" si="428"/>
        <v>3.4702000000000002</v>
      </c>
      <c r="K831" s="48">
        <f t="shared" ca="1" si="428"/>
        <v>3.7281000000000004</v>
      </c>
      <c r="L831" s="48">
        <f t="shared" ca="1" si="428"/>
        <v>3.8383000000000003</v>
      </c>
      <c r="M831" s="48">
        <f t="shared" ca="1" si="428"/>
        <v>4.2374000000000009</v>
      </c>
      <c r="N831" s="48">
        <f t="shared" ca="1" si="428"/>
        <v>4.7336</v>
      </c>
      <c r="P831" s="26">
        <f t="shared" ca="1" si="404"/>
        <v>1.6885661761233499</v>
      </c>
      <c r="Q831" s="26">
        <f t="shared" ca="1" si="405"/>
        <v>10.834611586400426</v>
      </c>
      <c r="R831" s="26">
        <f t="shared" ca="1" si="406"/>
        <v>17.201906613839245</v>
      </c>
      <c r="S831" s="26">
        <f t="shared" ca="1" si="407"/>
        <v>23.183600676093199</v>
      </c>
      <c r="T831" s="26">
        <f t="shared" ca="1" si="408"/>
        <v>31.187003500931155</v>
      </c>
      <c r="U831" s="26">
        <f t="shared" ca="1" si="409"/>
        <v>38.152846913995525</v>
      </c>
      <c r="V831" s="26">
        <f t="shared" ca="1" si="410"/>
        <v>52.588928842068817</v>
      </c>
      <c r="W831" s="26">
        <f t="shared" ca="1" si="411"/>
        <v>52.263041687716729</v>
      </c>
      <c r="X831" s="26">
        <f t="shared" ca="1" si="412"/>
        <v>91.905367973044221</v>
      </c>
      <c r="Y831" s="26">
        <f t="shared" ca="1" si="413"/>
        <v>393.60508167105576</v>
      </c>
      <c r="Z831" s="28">
        <f t="shared" ca="1" si="432"/>
        <v>1.5224500000000085E-2</v>
      </c>
      <c r="AA831" s="57">
        <f t="shared" ca="1" si="414"/>
        <v>3.5831600000000005E-2</v>
      </c>
      <c r="AB831" s="33">
        <f t="shared" ca="1" si="433"/>
        <v>9.0233999999999731E-3</v>
      </c>
      <c r="AD831" s="28">
        <f t="shared" ca="1" si="415"/>
        <v>3.2522367705220441E-2</v>
      </c>
      <c r="AE831" s="28">
        <f t="shared" ca="1" si="416"/>
        <v>2.5866557393788337E-2</v>
      </c>
      <c r="AF831" s="28">
        <f t="shared" ca="1" si="417"/>
        <v>2.3630585424477452E-2</v>
      </c>
      <c r="AG831" s="28">
        <f t="shared" ca="1" si="418"/>
        <v>3.671372713439968E-2</v>
      </c>
      <c r="AH831" s="28">
        <f t="shared" ca="1" si="419"/>
        <v>3.6978778818619974E-2</v>
      </c>
      <c r="AI831" s="28">
        <f t="shared" ca="1" si="420"/>
        <v>3.4113462554318345E-2</v>
      </c>
      <c r="AJ831" s="28">
        <f t="shared" ca="1" si="421"/>
        <v>3.6602866503932512E-2</v>
      </c>
      <c r="AK831" s="28">
        <f t="shared" ca="1" si="422"/>
        <v>3.7664695493152808E-2</v>
      </c>
      <c r="AL831" s="28">
        <f t="shared" ca="1" si="423"/>
        <v>4.150080407690851E-2</v>
      </c>
      <c r="AM831" s="28">
        <f t="shared" ca="1" si="424"/>
        <v>4.6249797311028046E-2</v>
      </c>
      <c r="AN831" s="28">
        <f t="shared" ca="1" si="434"/>
        <v>1.4680838144463887E-2</v>
      </c>
      <c r="AO831" s="28">
        <f t="shared" ca="1" si="425"/>
        <v>3.5204582362342508E-2</v>
      </c>
      <c r="AP831" s="33">
        <f t="shared" ca="1" si="435"/>
        <v>8.6707183316257694E-3</v>
      </c>
      <c r="AQ831" s="54"/>
      <c r="AR831" s="53"/>
      <c r="AS831" s="53"/>
      <c r="AT831" s="53"/>
      <c r="AU831" s="53"/>
    </row>
    <row r="832" spans="1:51" ht="15" customHeight="1" x14ac:dyDescent="0.25">
      <c r="A832" s="31">
        <f t="shared" ca="1" si="429"/>
        <v>34943</v>
      </c>
      <c r="B832" s="32">
        <f t="shared" ca="1" si="430"/>
        <v>1995</v>
      </c>
      <c r="C832" s="32">
        <f t="shared" ca="1" si="431"/>
        <v>9</v>
      </c>
      <c r="D832" s="48">
        <f>RAWDATA!A834</f>
        <v>199509</v>
      </c>
      <c r="E832" s="48">
        <f t="shared" ca="1" si="426"/>
        <v>2.8273000000000001</v>
      </c>
      <c r="F832" s="48">
        <f t="shared" ca="1" si="428"/>
        <v>2.1623000000000006</v>
      </c>
      <c r="G832" s="48">
        <f t="shared" ca="1" si="428"/>
        <v>2.1973000000000003</v>
      </c>
      <c r="H832" s="48">
        <f t="shared" ca="1" si="428"/>
        <v>2.5250000000000004</v>
      </c>
      <c r="I832" s="48">
        <f t="shared" ca="1" si="428"/>
        <v>2.5497999999999998</v>
      </c>
      <c r="J832" s="48">
        <f t="shared" ca="1" si="428"/>
        <v>2.8119000000000001</v>
      </c>
      <c r="K832" s="48">
        <f t="shared" ca="1" si="428"/>
        <v>2.8954000000000004</v>
      </c>
      <c r="L832" s="48">
        <f t="shared" ca="1" si="428"/>
        <v>2.6334999999999997</v>
      </c>
      <c r="M832" s="48">
        <f t="shared" ca="1" si="428"/>
        <v>3.0351000000000004</v>
      </c>
      <c r="N832" s="48">
        <f t="shared" ca="1" si="428"/>
        <v>3.7990000000000004</v>
      </c>
      <c r="P832" s="26">
        <f t="shared" ca="1" si="404"/>
        <v>1.7363070076208853</v>
      </c>
      <c r="Q832" s="26">
        <f t="shared" ca="1" si="405"/>
        <v>11.068888392733161</v>
      </c>
      <c r="R832" s="26">
        <f t="shared" ca="1" si="406"/>
        <v>17.579884107865137</v>
      </c>
      <c r="S832" s="26">
        <f t="shared" ca="1" si="407"/>
        <v>23.768986593164552</v>
      </c>
      <c r="T832" s="26">
        <f t="shared" ca="1" si="408"/>
        <v>31.982209716197897</v>
      </c>
      <c r="U832" s="26">
        <f t="shared" ca="1" si="409"/>
        <v>39.225666816370165</v>
      </c>
      <c r="V832" s="26">
        <f t="shared" ca="1" si="410"/>
        <v>54.111588687762072</v>
      </c>
      <c r="W832" s="26">
        <f t="shared" ca="1" si="411"/>
        <v>53.639388890562749</v>
      </c>
      <c r="X832" s="26">
        <f t="shared" ca="1" si="412"/>
        <v>94.694787796394081</v>
      </c>
      <c r="Y832" s="26">
        <f t="shared" ca="1" si="413"/>
        <v>408.55813872373915</v>
      </c>
      <c r="Z832" s="28">
        <f t="shared" ca="1" si="432"/>
        <v>9.2225000000000223E-3</v>
      </c>
      <c r="AA832" s="57">
        <f t="shared" ca="1" si="414"/>
        <v>2.7436599999999998E-2</v>
      </c>
      <c r="AB832" s="33">
        <f t="shared" ca="1" si="433"/>
        <v>6.7338999999999941E-3</v>
      </c>
      <c r="AD832" s="28">
        <f t="shared" ca="1" si="415"/>
        <v>2.7880695979376879E-2</v>
      </c>
      <c r="AE832" s="28">
        <f t="shared" ca="1" si="416"/>
        <v>2.1392539186756536E-2</v>
      </c>
      <c r="AF832" s="28">
        <f t="shared" ca="1" si="417"/>
        <v>2.1735072645837659E-2</v>
      </c>
      <c r="AG832" s="28">
        <f t="shared" ca="1" si="418"/>
        <v>2.4936485290031576E-2</v>
      </c>
      <c r="AH832" s="28">
        <f t="shared" ca="1" si="419"/>
        <v>2.5178348260234622E-2</v>
      </c>
      <c r="AI832" s="28">
        <f t="shared" ca="1" si="420"/>
        <v>2.7730919088309533E-2</v>
      </c>
      <c r="AJ832" s="28">
        <f t="shared" ca="1" si="421"/>
        <v>2.8542752256952963E-2</v>
      </c>
      <c r="AK832" s="28">
        <f t="shared" ca="1" si="422"/>
        <v>2.5994204176799988E-2</v>
      </c>
      <c r="AL832" s="28">
        <f t="shared" ca="1" si="423"/>
        <v>2.9899520889382199E-2</v>
      </c>
      <c r="AM832" s="28">
        <f t="shared" ca="1" si="424"/>
        <v>3.7286150785922428E-2</v>
      </c>
      <c r="AN832" s="28">
        <f t="shared" ca="1" si="434"/>
        <v>8.9562182545856045E-3</v>
      </c>
      <c r="AO832" s="28">
        <f t="shared" ca="1" si="425"/>
        <v>2.7066962321517039E-2</v>
      </c>
      <c r="AP832" s="33">
        <f t="shared" ca="1" si="435"/>
        <v>6.5258735161352714E-3</v>
      </c>
      <c r="AQ832" s="54"/>
      <c r="AR832" s="53"/>
      <c r="AS832" s="53"/>
      <c r="AT832" s="53"/>
      <c r="AU832" s="53"/>
    </row>
    <row r="833" spans="1:51" ht="15" customHeight="1" x14ac:dyDescent="0.25">
      <c r="A833" s="31">
        <f t="shared" ca="1" si="429"/>
        <v>34973</v>
      </c>
      <c r="B833" s="32">
        <f t="shared" ca="1" si="430"/>
        <v>1995</v>
      </c>
      <c r="C833" s="32">
        <f t="shared" ca="1" si="431"/>
        <v>10</v>
      </c>
      <c r="D833" s="48">
        <f>RAWDATA!A835</f>
        <v>199510</v>
      </c>
      <c r="E833" s="48">
        <f t="shared" ca="1" si="426"/>
        <v>-6.8568999999999996</v>
      </c>
      <c r="F833" s="48">
        <f t="shared" ca="1" si="428"/>
        <v>-4.5257000000000005</v>
      </c>
      <c r="G833" s="48">
        <f t="shared" ca="1" si="428"/>
        <v>-3.6408000000000005</v>
      </c>
      <c r="H833" s="48">
        <f t="shared" ca="1" si="428"/>
        <v>-4.2109000000000005</v>
      </c>
      <c r="I833" s="48">
        <f t="shared" ca="1" si="428"/>
        <v>-3.3468</v>
      </c>
      <c r="J833" s="48">
        <f t="shared" ca="1" si="428"/>
        <v>-2.6608000000000001</v>
      </c>
      <c r="K833" s="48">
        <f t="shared" ca="1" si="428"/>
        <v>-3.8399000000000001</v>
      </c>
      <c r="L833" s="48">
        <f t="shared" ca="1" si="428"/>
        <v>-3.5139000000000005</v>
      </c>
      <c r="M833" s="48">
        <f t="shared" ca="1" si="428"/>
        <v>-3.758</v>
      </c>
      <c r="N833" s="48">
        <f t="shared" ca="1" si="428"/>
        <v>-4.7383000000000006</v>
      </c>
      <c r="P833" s="26">
        <f t="shared" ca="1" si="404"/>
        <v>1.6172501724153288</v>
      </c>
      <c r="Q833" s="26">
        <f t="shared" ca="1" si="405"/>
        <v>10.567943710743236</v>
      </c>
      <c r="R833" s="26">
        <f t="shared" ca="1" si="406"/>
        <v>16.939835687265983</v>
      </c>
      <c r="S833" s="26">
        <f t="shared" ca="1" si="407"/>
        <v>22.768098336712988</v>
      </c>
      <c r="T833" s="26">
        <f t="shared" ca="1" si="408"/>
        <v>30.911829121416183</v>
      </c>
      <c r="U833" s="26">
        <f t="shared" ca="1" si="409"/>
        <v>38.18195027372019</v>
      </c>
      <c r="V833" s="26">
        <f t="shared" ca="1" si="410"/>
        <v>52.033757793740698</v>
      </c>
      <c r="W833" s="26">
        <f t="shared" ca="1" si="411"/>
        <v>51.754554404337263</v>
      </c>
      <c r="X833" s="26">
        <f t="shared" ca="1" si="412"/>
        <v>91.136157671005591</v>
      </c>
      <c r="Y833" s="26">
        <f t="shared" ca="1" si="413"/>
        <v>389.19942843659226</v>
      </c>
      <c r="Z833" s="28">
        <f t="shared" ca="1" si="432"/>
        <v>1.4431500000000042E-2</v>
      </c>
      <c r="AA833" s="57">
        <f t="shared" ca="1" si="414"/>
        <v>-4.1092000000000004E-2</v>
      </c>
      <c r="AB833" s="33">
        <f t="shared" ca="1" si="433"/>
        <v>-1.3894999999999463E-3</v>
      </c>
      <c r="AD833" s="28">
        <f t="shared" ca="1" si="415"/>
        <v>-7.1033165758187689E-2</v>
      </c>
      <c r="AE833" s="28">
        <f t="shared" ca="1" si="416"/>
        <v>-4.6313084665630375E-2</v>
      </c>
      <c r="AF833" s="28">
        <f t="shared" ca="1" si="417"/>
        <v>-3.7087310475967222E-2</v>
      </c>
      <c r="AG833" s="28">
        <f t="shared" ca="1" si="418"/>
        <v>-4.3021286190201145E-2</v>
      </c>
      <c r="AH833" s="28">
        <f t="shared" ca="1" si="419"/>
        <v>-3.4040871725096386E-2</v>
      </c>
      <c r="AI833" s="28">
        <f t="shared" ca="1" si="420"/>
        <v>-2.6968400231719435E-2</v>
      </c>
      <c r="AJ833" s="28">
        <f t="shared" ca="1" si="421"/>
        <v>-3.9155675268290349E-2</v>
      </c>
      <c r="AK833" s="28">
        <f t="shared" ca="1" si="422"/>
        <v>-3.5771229468894425E-2</v>
      </c>
      <c r="AL833" s="28">
        <f t="shared" ca="1" si="423"/>
        <v>-3.8304333157714136E-2</v>
      </c>
      <c r="AM833" s="28">
        <f t="shared" ca="1" si="424"/>
        <v>-4.8542344879169037E-2</v>
      </c>
      <c r="AN833" s="28">
        <f t="shared" ca="1" si="434"/>
        <v>1.5249786193467445E-2</v>
      </c>
      <c r="AO833" s="28">
        <f t="shared" ca="1" si="425"/>
        <v>-4.1960141964405194E-2</v>
      </c>
      <c r="AP833" s="33">
        <f t="shared" ca="1" si="435"/>
        <v>-1.4631970540363928E-3</v>
      </c>
      <c r="AQ833" s="54"/>
      <c r="AR833" s="53"/>
      <c r="AS833" s="53"/>
      <c r="AT833" s="53"/>
      <c r="AU833" s="53"/>
    </row>
    <row r="834" spans="1:51" ht="15" customHeight="1" x14ac:dyDescent="0.25">
      <c r="A834" s="31">
        <f t="shared" ca="1" si="429"/>
        <v>35004</v>
      </c>
      <c r="B834" s="32">
        <f t="shared" ca="1" si="430"/>
        <v>1995</v>
      </c>
      <c r="C834" s="32">
        <f t="shared" ca="1" si="431"/>
        <v>11</v>
      </c>
      <c r="D834" s="48">
        <f>RAWDATA!A836</f>
        <v>199511</v>
      </c>
      <c r="E834" s="48">
        <f t="shared" ca="1" si="426"/>
        <v>-3.1200000000000006E-2</v>
      </c>
      <c r="F834" s="48">
        <f t="shared" ca="1" si="428"/>
        <v>1.9434</v>
      </c>
      <c r="G834" s="48">
        <f t="shared" ca="1" si="428"/>
        <v>2.2196000000000002</v>
      </c>
      <c r="H834" s="48">
        <f t="shared" ca="1" si="428"/>
        <v>2.6712000000000002</v>
      </c>
      <c r="I834" s="48">
        <f t="shared" ca="1" si="428"/>
        <v>1.8451000000000002</v>
      </c>
      <c r="J834" s="48">
        <f t="shared" ca="1" si="428"/>
        <v>2.2121</v>
      </c>
      <c r="K834" s="48">
        <f t="shared" ca="1" si="428"/>
        <v>2.1368</v>
      </c>
      <c r="L834" s="48">
        <f t="shared" ca="1" si="428"/>
        <v>2.0979999999999999</v>
      </c>
      <c r="M834" s="48">
        <f t="shared" ca="1" si="428"/>
        <v>1.6494</v>
      </c>
      <c r="N834" s="48">
        <f t="shared" ca="1" si="428"/>
        <v>1.5819000000000001</v>
      </c>
      <c r="P834" s="26">
        <f t="shared" ca="1" si="404"/>
        <v>1.6167455903615353</v>
      </c>
      <c r="Q834" s="26">
        <f t="shared" ca="1" si="405"/>
        <v>10.77332112881782</v>
      </c>
      <c r="R834" s="26">
        <f t="shared" ca="1" si="406"/>
        <v>17.31583228018054</v>
      </c>
      <c r="S834" s="26">
        <f t="shared" ca="1" si="407"/>
        <v>23.376279779483266</v>
      </c>
      <c r="T834" s="26">
        <f t="shared" ca="1" si="408"/>
        <v>31.482183280535434</v>
      </c>
      <c r="U834" s="26">
        <f t="shared" ca="1" si="409"/>
        <v>39.026573195725156</v>
      </c>
      <c r="V834" s="26">
        <f t="shared" ca="1" si="410"/>
        <v>53.145615130277349</v>
      </c>
      <c r="W834" s="26">
        <f t="shared" ca="1" si="411"/>
        <v>52.840364955740256</v>
      </c>
      <c r="X834" s="26">
        <f t="shared" ca="1" si="412"/>
        <v>92.639357455631156</v>
      </c>
      <c r="Y834" s="26">
        <f t="shared" ca="1" si="413"/>
        <v>395.35617419503075</v>
      </c>
      <c r="Z834" s="28">
        <f t="shared" ca="1" si="432"/>
        <v>6.5954999999999764E-3</v>
      </c>
      <c r="AA834" s="57">
        <f t="shared" ca="1" si="414"/>
        <v>1.83263E-2</v>
      </c>
      <c r="AB834" s="33">
        <f t="shared" ca="1" si="433"/>
        <v>-2.1697999999999822E-3</v>
      </c>
      <c r="AD834" s="28">
        <f t="shared" ca="1" si="415"/>
        <v>-3.1204868212601343E-4</v>
      </c>
      <c r="AE834" s="28">
        <f t="shared" ca="1" si="416"/>
        <v>1.9247571320324165E-2</v>
      </c>
      <c r="AF834" s="28">
        <f t="shared" ca="1" si="417"/>
        <v>2.1953254215839661E-2</v>
      </c>
      <c r="AG834" s="28">
        <f t="shared" ca="1" si="418"/>
        <v>2.6361463186688729E-2</v>
      </c>
      <c r="AH834" s="28">
        <f t="shared" ca="1" si="419"/>
        <v>1.8282845561766198E-2</v>
      </c>
      <c r="AI834" s="28">
        <f t="shared" ca="1" si="420"/>
        <v>2.1879880076668783E-2</v>
      </c>
      <c r="AJ834" s="28">
        <f t="shared" ca="1" si="421"/>
        <v>2.114290519294635E-2</v>
      </c>
      <c r="AK834" s="28">
        <f t="shared" ca="1" si="422"/>
        <v>2.0762950352078997E-2</v>
      </c>
      <c r="AL834" s="28">
        <f t="shared" ca="1" si="423"/>
        <v>1.6359451461859076E-2</v>
      </c>
      <c r="AM834" s="28">
        <f t="shared" ca="1" si="424"/>
        <v>1.5695183679464937E-2</v>
      </c>
      <c r="AN834" s="28">
        <f t="shared" ca="1" si="434"/>
        <v>6.5595562515629313E-3</v>
      </c>
      <c r="AO834" s="28">
        <f t="shared" ca="1" si="425"/>
        <v>1.8160397221286571E-2</v>
      </c>
      <c r="AP834" s="33">
        <f t="shared" ca="1" si="435"/>
        <v>-2.1330796506245642E-3</v>
      </c>
      <c r="AQ834" s="54"/>
      <c r="AR834" s="53"/>
      <c r="AS834" s="53"/>
      <c r="AT834" s="53"/>
      <c r="AU834" s="53"/>
      <c r="AY834" s="29"/>
    </row>
    <row r="835" spans="1:51" ht="15" customHeight="1" x14ac:dyDescent="0.25">
      <c r="A835" s="31">
        <f t="shared" ca="1" si="429"/>
        <v>35034</v>
      </c>
      <c r="B835" s="32">
        <f t="shared" ca="1" si="430"/>
        <v>1995</v>
      </c>
      <c r="C835" s="32">
        <f t="shared" ca="1" si="431"/>
        <v>12</v>
      </c>
      <c r="D835" s="48">
        <f>RAWDATA!A837</f>
        <v>199512</v>
      </c>
      <c r="E835" s="48">
        <f t="shared" ca="1" si="426"/>
        <v>-0.68640000000000012</v>
      </c>
      <c r="F835" s="48">
        <f t="shared" ca="1" si="428"/>
        <v>9.9299999999999916E-2</v>
      </c>
      <c r="G835" s="48">
        <f t="shared" ca="1" si="428"/>
        <v>0.7995000000000001</v>
      </c>
      <c r="H835" s="48">
        <f t="shared" ca="1" si="428"/>
        <v>1.1444000000000001</v>
      </c>
      <c r="I835" s="48">
        <f t="shared" ca="1" si="428"/>
        <v>1.8356000000000001</v>
      </c>
      <c r="J835" s="48">
        <f t="shared" ca="1" si="428"/>
        <v>1.5853999999999999</v>
      </c>
      <c r="K835" s="48">
        <f t="shared" ca="1" si="428"/>
        <v>1.8052999999999999</v>
      </c>
      <c r="L835" s="48">
        <f t="shared" ca="1" si="428"/>
        <v>1.6823000000000001</v>
      </c>
      <c r="M835" s="48">
        <f t="shared" ca="1" si="428"/>
        <v>1.3955</v>
      </c>
      <c r="N835" s="48">
        <f t="shared" ca="1" si="428"/>
        <v>0.8579</v>
      </c>
      <c r="P835" s="26">
        <f t="shared" ca="1" si="404"/>
        <v>1.6056482486292938</v>
      </c>
      <c r="Q835" s="26">
        <f t="shared" ca="1" si="405"/>
        <v>10.784019036698735</v>
      </c>
      <c r="R835" s="26">
        <f t="shared" ca="1" si="406"/>
        <v>17.454272359260582</v>
      </c>
      <c r="S835" s="26">
        <f t="shared" ca="1" si="407"/>
        <v>23.643797925279671</v>
      </c>
      <c r="T835" s="26">
        <f t="shared" ca="1" si="408"/>
        <v>32.060070236832942</v>
      </c>
      <c r="U835" s="26">
        <f t="shared" ca="1" si="409"/>
        <v>39.645300487170182</v>
      </c>
      <c r="V835" s="26">
        <f t="shared" ca="1" si="410"/>
        <v>54.105052920224253</v>
      </c>
      <c r="W835" s="26">
        <f t="shared" ca="1" si="411"/>
        <v>53.729298415390673</v>
      </c>
      <c r="X835" s="26">
        <f t="shared" ca="1" si="412"/>
        <v>93.93213968892448</v>
      </c>
      <c r="Y835" s="26">
        <f t="shared" ca="1" si="413"/>
        <v>398.74793481344989</v>
      </c>
      <c r="Z835" s="28">
        <f t="shared" ca="1" si="432"/>
        <v>1.4202499999999896E-2</v>
      </c>
      <c r="AA835" s="57">
        <f t="shared" ca="1" si="414"/>
        <v>1.0518800000000002E-2</v>
      </c>
      <c r="AB835" s="33">
        <f t="shared" ca="1" si="433"/>
        <v>7.4819999999991421E-4</v>
      </c>
      <c r="AD835" s="28">
        <f t="shared" ca="1" si="415"/>
        <v>-6.8876656039756042E-3</v>
      </c>
      <c r="AE835" s="28">
        <f t="shared" ca="1" si="416"/>
        <v>9.925073016393603E-4</v>
      </c>
      <c r="AF835" s="28">
        <f t="shared" ca="1" si="417"/>
        <v>7.9632093194141156E-3</v>
      </c>
      <c r="AG835" s="28">
        <f t="shared" ca="1" si="418"/>
        <v>1.1379012771258539E-2</v>
      </c>
      <c r="AH835" s="28">
        <f t="shared" ca="1" si="419"/>
        <v>1.8189562300201557E-2</v>
      </c>
      <c r="AI835" s="28">
        <f t="shared" ca="1" si="420"/>
        <v>1.5729638042941217E-2</v>
      </c>
      <c r="AJ835" s="28">
        <f t="shared" ca="1" si="421"/>
        <v>1.7891979641476354E-2</v>
      </c>
      <c r="AK835" s="28">
        <f t="shared" ca="1" si="422"/>
        <v>1.6683060621543646E-2</v>
      </c>
      <c r="AL835" s="28">
        <f t="shared" ca="1" si="423"/>
        <v>1.3858525486002946E-2</v>
      </c>
      <c r="AM835" s="28">
        <f t="shared" ca="1" si="424"/>
        <v>8.5424095038122705E-3</v>
      </c>
      <c r="AN835" s="28">
        <f t="shared" ca="1" si="434"/>
        <v>1.414804664607573E-2</v>
      </c>
      <c r="AO835" s="28">
        <f t="shared" ca="1" si="425"/>
        <v>1.0463862339637113E-2</v>
      </c>
      <c r="AP835" s="33">
        <f t="shared" ca="1" si="435"/>
        <v>7.3660515527049567E-4</v>
      </c>
      <c r="AQ835" s="54"/>
      <c r="AR835" s="53"/>
      <c r="AS835" s="53"/>
      <c r="AT835" s="53"/>
      <c r="AU835" s="53"/>
    </row>
    <row r="836" spans="1:51" ht="15" customHeight="1" x14ac:dyDescent="0.25">
      <c r="A836" s="31">
        <f t="shared" ca="1" si="429"/>
        <v>35065</v>
      </c>
      <c r="B836" s="32">
        <f t="shared" ca="1" si="430"/>
        <v>1996</v>
      </c>
      <c r="C836" s="32">
        <f t="shared" ca="1" si="431"/>
        <v>1</v>
      </c>
      <c r="D836" s="48">
        <f>RAWDATA!A838</f>
        <v>199601</v>
      </c>
      <c r="E836" s="48">
        <f t="shared" ca="1" si="426"/>
        <v>3.9468000000000001</v>
      </c>
      <c r="F836" s="48">
        <f t="shared" ca="1" si="428"/>
        <v>1.8345</v>
      </c>
      <c r="G836" s="48">
        <f t="shared" ca="1" si="428"/>
        <v>2.4510000000000001</v>
      </c>
      <c r="H836" s="48">
        <f t="shared" ca="1" si="428"/>
        <v>1.6133999999999999</v>
      </c>
      <c r="I836" s="48">
        <f t="shared" ca="1" si="428"/>
        <v>2.4041000000000001</v>
      </c>
      <c r="J836" s="48">
        <f t="shared" ca="1" si="428"/>
        <v>1.9072</v>
      </c>
      <c r="K836" s="48">
        <f t="shared" ca="1" si="428"/>
        <v>2.3168000000000002</v>
      </c>
      <c r="L836" s="48">
        <f t="shared" ca="1" si="428"/>
        <v>2.4502000000000002</v>
      </c>
      <c r="M836" s="48">
        <f t="shared" ca="1" si="428"/>
        <v>2.5136000000000003</v>
      </c>
      <c r="N836" s="48">
        <f t="shared" ca="1" si="428"/>
        <v>4.2110000000000003</v>
      </c>
      <c r="P836" s="26">
        <f t="shared" ca="1" si="404"/>
        <v>1.6690199737061948</v>
      </c>
      <c r="Q836" s="26">
        <f t="shared" ca="1" si="405"/>
        <v>10.981851865926973</v>
      </c>
      <c r="R836" s="26">
        <f t="shared" ca="1" si="406"/>
        <v>17.882076574786058</v>
      </c>
      <c r="S836" s="26">
        <f t="shared" ca="1" si="407"/>
        <v>24.025266961006135</v>
      </c>
      <c r="T836" s="26">
        <f t="shared" ca="1" si="408"/>
        <v>32.830826385396641</v>
      </c>
      <c r="U836" s="26">
        <f t="shared" ca="1" si="409"/>
        <v>40.401415658061488</v>
      </c>
      <c r="V836" s="26">
        <f t="shared" ca="1" si="410"/>
        <v>55.358558786280014</v>
      </c>
      <c r="W836" s="26">
        <f t="shared" ca="1" si="411"/>
        <v>55.045773685164576</v>
      </c>
      <c r="X836" s="26">
        <f t="shared" ca="1" si="412"/>
        <v>96.293217952145284</v>
      </c>
      <c r="Y836" s="26">
        <f t="shared" ca="1" si="413"/>
        <v>415.53921034844427</v>
      </c>
      <c r="Z836" s="28">
        <f t="shared" ca="1" si="432"/>
        <v>4.7165000000000123E-3</v>
      </c>
      <c r="AA836" s="57">
        <f t="shared" ca="1" si="414"/>
        <v>2.5648600000000004E-2</v>
      </c>
      <c r="AB836" s="33">
        <f t="shared" ca="1" si="433"/>
        <v>7.9744000000000655E-3</v>
      </c>
      <c r="AD836" s="28">
        <f t="shared" ca="1" si="415"/>
        <v>3.8709043811308588E-2</v>
      </c>
      <c r="AE836" s="28">
        <f t="shared" ca="1" si="416"/>
        <v>1.8178760518300249E-2</v>
      </c>
      <c r="AF836" s="28">
        <f t="shared" ca="1" si="417"/>
        <v>2.421444950813614E-2</v>
      </c>
      <c r="AG836" s="28">
        <f t="shared" ca="1" si="418"/>
        <v>1.6005230223379536E-2</v>
      </c>
      <c r="AH836" s="28">
        <f t="shared" ca="1" si="419"/>
        <v>2.3756564878274156E-2</v>
      </c>
      <c r="AI836" s="28">
        <f t="shared" ca="1" si="420"/>
        <v>1.8892409251823804E-2</v>
      </c>
      <c r="AJ836" s="28">
        <f t="shared" ca="1" si="421"/>
        <v>2.2903696360289778E-2</v>
      </c>
      <c r="AK836" s="28">
        <f t="shared" ca="1" si="422"/>
        <v>2.4206640866703048E-2</v>
      </c>
      <c r="AL836" s="28">
        <f t="shared" ca="1" si="423"/>
        <v>2.4825286715599817E-2</v>
      </c>
      <c r="AM836" s="28">
        <f t="shared" ca="1" si="424"/>
        <v>4.1247503978264086E-2</v>
      </c>
      <c r="AN836" s="28">
        <f t="shared" ca="1" si="434"/>
        <v>4.5924931821275314E-3</v>
      </c>
      <c r="AO836" s="28">
        <f t="shared" ca="1" si="425"/>
        <v>2.5325192957020917E-2</v>
      </c>
      <c r="AP836" s="33">
        <f t="shared" ca="1" si="435"/>
        <v>7.7112023899110343E-3</v>
      </c>
      <c r="AQ836" s="54"/>
      <c r="AR836" s="53"/>
      <c r="AS836" s="53"/>
      <c r="AT836" s="53"/>
      <c r="AU836" s="53"/>
    </row>
    <row r="837" spans="1:51" ht="15" customHeight="1" x14ac:dyDescent="0.25">
      <c r="A837" s="31">
        <f t="shared" ca="1" si="429"/>
        <v>35096</v>
      </c>
      <c r="B837" s="32">
        <f t="shared" ca="1" si="430"/>
        <v>1996</v>
      </c>
      <c r="C837" s="32">
        <f t="shared" ca="1" si="431"/>
        <v>2</v>
      </c>
      <c r="D837" s="48">
        <f>RAWDATA!A839</f>
        <v>199602</v>
      </c>
      <c r="E837" s="48">
        <f t="shared" ca="1" si="426"/>
        <v>4.7288000000000006</v>
      </c>
      <c r="F837" s="48">
        <f t="shared" ca="1" si="428"/>
        <v>4.1729000000000003</v>
      </c>
      <c r="G837" s="48">
        <f t="shared" ca="1" si="428"/>
        <v>2.9720000000000004</v>
      </c>
      <c r="H837" s="48">
        <f t="shared" ca="1" si="428"/>
        <v>3.2966000000000006</v>
      </c>
      <c r="I837" s="48">
        <f t="shared" ca="1" si="428"/>
        <v>2.2523</v>
      </c>
      <c r="J837" s="48">
        <f t="shared" ca="1" si="428"/>
        <v>2.9954000000000005</v>
      </c>
      <c r="K837" s="48">
        <f t="shared" ca="1" si="428"/>
        <v>2.4965000000000002</v>
      </c>
      <c r="L837" s="48">
        <f t="shared" ca="1" si="428"/>
        <v>2.6621000000000001</v>
      </c>
      <c r="M837" s="48">
        <f t="shared" ca="1" si="428"/>
        <v>3.7109000000000001</v>
      </c>
      <c r="N837" s="48">
        <f t="shared" ca="1" si="428"/>
        <v>5.1113</v>
      </c>
      <c r="P837" s="26">
        <f t="shared" ca="1" si="404"/>
        <v>1.7479445902228135</v>
      </c>
      <c r="Q837" s="26">
        <f t="shared" ca="1" si="405"/>
        <v>11.440113562440239</v>
      </c>
      <c r="R837" s="26">
        <f t="shared" ca="1" si="406"/>
        <v>18.4135318905887</v>
      </c>
      <c r="S837" s="26">
        <f t="shared" ca="1" si="407"/>
        <v>24.817283911642665</v>
      </c>
      <c r="T837" s="26">
        <f t="shared" ca="1" si="408"/>
        <v>33.570275088074929</v>
      </c>
      <c r="U837" s="26">
        <f t="shared" ca="1" si="409"/>
        <v>41.611599662683062</v>
      </c>
      <c r="V837" s="26">
        <f t="shared" ca="1" si="410"/>
        <v>56.740585206379492</v>
      </c>
      <c r="W837" s="26">
        <f t="shared" ca="1" si="411"/>
        <v>56.511147226437345</v>
      </c>
      <c r="X837" s="26">
        <f t="shared" ca="1" si="412"/>
        <v>99.866562977131451</v>
      </c>
      <c r="Y837" s="26">
        <f t="shared" ca="1" si="413"/>
        <v>436.77866600698428</v>
      </c>
      <c r="Z837" s="28">
        <f t="shared" ca="1" si="432"/>
        <v>-3.9749999999993957E-4</v>
      </c>
      <c r="AA837" s="57">
        <f t="shared" ca="1" si="414"/>
        <v>3.43988E-2</v>
      </c>
      <c r="AB837" s="33">
        <f t="shared" ca="1" si="433"/>
        <v>9.7122000000000111E-3</v>
      </c>
      <c r="AD837" s="28">
        <f t="shared" ca="1" si="415"/>
        <v>4.6203965696372196E-2</v>
      </c>
      <c r="AE837" s="28">
        <f t="shared" ca="1" si="416"/>
        <v>4.0881832729913664E-2</v>
      </c>
      <c r="AF837" s="28">
        <f t="shared" ca="1" si="417"/>
        <v>2.9286920624892798E-2</v>
      </c>
      <c r="AG837" s="28">
        <f t="shared" ca="1" si="418"/>
        <v>3.2434275752653903E-2</v>
      </c>
      <c r="AH837" s="28">
        <f t="shared" ca="1" si="419"/>
        <v>2.2273102569366696E-2</v>
      </c>
      <c r="AI837" s="28">
        <f t="shared" ca="1" si="420"/>
        <v>2.9514141050073515E-2</v>
      </c>
      <c r="AJ837" s="28">
        <f t="shared" ca="1" si="421"/>
        <v>2.4658465665908402E-2</v>
      </c>
      <c r="AK837" s="28">
        <f t="shared" ca="1" si="422"/>
        <v>2.6272826808605251E-2</v>
      </c>
      <c r="AL837" s="28">
        <f t="shared" ca="1" si="423"/>
        <v>3.6437034620444828E-2</v>
      </c>
      <c r="AM837" s="28">
        <f t="shared" ca="1" si="424"/>
        <v>4.984960276612195E-2</v>
      </c>
      <c r="AN837" s="28">
        <f t="shared" ca="1" si="434"/>
        <v>-3.9958051985954091E-4</v>
      </c>
      <c r="AO837" s="28">
        <f t="shared" ca="1" si="425"/>
        <v>3.3820388382030289E-2</v>
      </c>
      <c r="AP837" s="33">
        <f t="shared" ca="1" si="435"/>
        <v>9.3229303112530998E-3</v>
      </c>
      <c r="AQ837" s="54"/>
      <c r="AR837" s="53"/>
      <c r="AS837" s="53"/>
      <c r="AT837" s="53"/>
      <c r="AU837" s="53"/>
    </row>
    <row r="838" spans="1:51" ht="15" customHeight="1" x14ac:dyDescent="0.25">
      <c r="A838" s="31">
        <f t="shared" ca="1" si="429"/>
        <v>35125</v>
      </c>
      <c r="B838" s="32">
        <f t="shared" ca="1" si="430"/>
        <v>1996</v>
      </c>
      <c r="C838" s="32">
        <f t="shared" ca="1" si="431"/>
        <v>3</v>
      </c>
      <c r="D838" s="48">
        <f>RAWDATA!A840</f>
        <v>199603</v>
      </c>
      <c r="E838" s="48">
        <f t="shared" ca="1" si="426"/>
        <v>3.0567000000000002</v>
      </c>
      <c r="F838" s="48">
        <f t="shared" ca="1" si="428"/>
        <v>3.6277999999999997</v>
      </c>
      <c r="G838" s="48">
        <f t="shared" ca="1" si="428"/>
        <v>2.5231000000000003</v>
      </c>
      <c r="H838" s="48">
        <f t="shared" ca="1" si="428"/>
        <v>2.4950999999999999</v>
      </c>
      <c r="I838" s="48">
        <f t="shared" ca="1" si="428"/>
        <v>2.7092000000000001</v>
      </c>
      <c r="J838" s="48">
        <f t="shared" ref="F838:N866" ca="1" si="436">IF(OR($D838&lt;$B$3,$D838&gt;$B$4),"",IF(ISERROR(VLOOKUP($D838,INDIRECT($B$1),J$7,0)),"",VLOOKUP($D838,INDIRECT($B$1),J$7,0)))</f>
        <v>2.0051000000000001</v>
      </c>
      <c r="K838" s="48">
        <f t="shared" ca="1" si="436"/>
        <v>2.5233999999999996</v>
      </c>
      <c r="L838" s="48">
        <f t="shared" ca="1" si="436"/>
        <v>2.5906000000000002</v>
      </c>
      <c r="M838" s="48">
        <f t="shared" ca="1" si="436"/>
        <v>2.7144000000000004</v>
      </c>
      <c r="N838" s="48">
        <f t="shared" ca="1" si="436"/>
        <v>3.016</v>
      </c>
      <c r="P838" s="26">
        <f t="shared" ca="1" si="404"/>
        <v>1.8013740125121542</v>
      </c>
      <c r="Q838" s="26">
        <f t="shared" ca="1" si="405"/>
        <v>11.855138002258446</v>
      </c>
      <c r="R838" s="26">
        <f t="shared" ca="1" si="406"/>
        <v>18.878123713720143</v>
      </c>
      <c r="S838" s="26">
        <f t="shared" ca="1" si="407"/>
        <v>25.43649996252206</v>
      </c>
      <c r="T838" s="26">
        <f t="shared" ca="1" si="408"/>
        <v>34.47976098076105</v>
      </c>
      <c r="U838" s="26">
        <f t="shared" ca="1" si="409"/>
        <v>42.445953847519519</v>
      </c>
      <c r="V838" s="26">
        <f t="shared" ca="1" si="410"/>
        <v>58.172377133477269</v>
      </c>
      <c r="W838" s="26">
        <f t="shared" ca="1" si="411"/>
        <v>57.975125006485428</v>
      </c>
      <c r="X838" s="26">
        <f t="shared" ca="1" si="412"/>
        <v>102.57734096258271</v>
      </c>
      <c r="Y838" s="26">
        <f t="shared" ca="1" si="413"/>
        <v>449.9519105737549</v>
      </c>
      <c r="Z838" s="28">
        <f t="shared" ca="1" si="432"/>
        <v>-4.7705000000000108E-3</v>
      </c>
      <c r="AA838" s="57">
        <f t="shared" ca="1" si="414"/>
        <v>2.7261400000000002E-2</v>
      </c>
      <c r="AB838" s="33">
        <f t="shared" ca="1" si="433"/>
        <v>1.3906000000000092E-3</v>
      </c>
      <c r="AD838" s="28">
        <f t="shared" ca="1" si="415"/>
        <v>3.0109136216911862E-2</v>
      </c>
      <c r="AE838" s="28">
        <f t="shared" ca="1" si="416"/>
        <v>3.5635447608954894E-2</v>
      </c>
      <c r="AF838" s="28">
        <f t="shared" ca="1" si="417"/>
        <v>2.4917953052960826E-2</v>
      </c>
      <c r="AG838" s="28">
        <f t="shared" ca="1" si="418"/>
        <v>2.4644806569633068E-2</v>
      </c>
      <c r="AH838" s="28">
        <f t="shared" ca="1" si="419"/>
        <v>2.6731508239026779E-2</v>
      </c>
      <c r="AI838" s="28">
        <f t="shared" ca="1" si="420"/>
        <v>1.9852626046221417E-2</v>
      </c>
      <c r="AJ838" s="28">
        <f t="shared" ca="1" si="421"/>
        <v>2.4920879218489109E-2</v>
      </c>
      <c r="AK838" s="28">
        <f t="shared" ca="1" si="422"/>
        <v>2.557612461767533E-2</v>
      </c>
      <c r="AL838" s="28">
        <f t="shared" ca="1" si="423"/>
        <v>2.6782135333490383E-2</v>
      </c>
      <c r="AM838" s="28">
        <f t="shared" ca="1" si="424"/>
        <v>2.9714129983391301E-2</v>
      </c>
      <c r="AN838" s="28">
        <f t="shared" ca="1" si="434"/>
        <v>-4.6241592544925374E-3</v>
      </c>
      <c r="AO838" s="28">
        <f t="shared" ca="1" si="425"/>
        <v>2.689642631045893E-2</v>
      </c>
      <c r="AP838" s="33">
        <f t="shared" ca="1" si="435"/>
        <v>1.3517063479819118E-3</v>
      </c>
      <c r="AQ838" s="54"/>
      <c r="AR838" s="53"/>
      <c r="AS838" s="53"/>
      <c r="AT838" s="53"/>
      <c r="AU838" s="53"/>
    </row>
    <row r="839" spans="1:51" ht="15" customHeight="1" x14ac:dyDescent="0.25">
      <c r="A839" s="31">
        <f t="shared" ca="1" si="429"/>
        <v>35156</v>
      </c>
      <c r="B839" s="32">
        <f t="shared" ca="1" si="430"/>
        <v>1996</v>
      </c>
      <c r="C839" s="32">
        <f t="shared" ca="1" si="431"/>
        <v>4</v>
      </c>
      <c r="D839" s="48">
        <f>RAWDATA!A841</f>
        <v>199604</v>
      </c>
      <c r="E839" s="48">
        <f t="shared" ca="1" si="426"/>
        <v>7.6154000000000011</v>
      </c>
      <c r="F839" s="48">
        <f t="shared" ca="1" si="436"/>
        <v>6.0937000000000001</v>
      </c>
      <c r="G839" s="48">
        <f t="shared" ca="1" si="436"/>
        <v>6.4901999999999997</v>
      </c>
      <c r="H839" s="48">
        <f t="shared" ca="1" si="436"/>
        <v>5.8993000000000002</v>
      </c>
      <c r="I839" s="48">
        <f t="shared" ca="1" si="436"/>
        <v>4.0954000000000006</v>
      </c>
      <c r="J839" s="48">
        <f t="shared" ca="1" si="436"/>
        <v>4.5318000000000005</v>
      </c>
      <c r="K839" s="48">
        <f t="shared" ca="1" si="436"/>
        <v>4.1367000000000003</v>
      </c>
      <c r="L839" s="48">
        <f t="shared" ca="1" si="436"/>
        <v>4.4689000000000005</v>
      </c>
      <c r="M839" s="48">
        <f t="shared" ca="1" si="436"/>
        <v>5.9707000000000008</v>
      </c>
      <c r="N839" s="48">
        <f t="shared" ca="1" si="436"/>
        <v>8.1489000000000011</v>
      </c>
      <c r="P839" s="26">
        <f t="shared" ca="1" si="404"/>
        <v>1.9385558490610049</v>
      </c>
      <c r="Q839" s="26">
        <f t="shared" ca="1" si="405"/>
        <v>12.57755454670207</v>
      </c>
      <c r="R839" s="26">
        <f t="shared" ca="1" si="406"/>
        <v>20.103351698988007</v>
      </c>
      <c r="S839" s="26">
        <f t="shared" ca="1" si="407"/>
        <v>26.937075404811125</v>
      </c>
      <c r="T839" s="26">
        <f t="shared" ca="1" si="408"/>
        <v>35.891845111967136</v>
      </c>
      <c r="U839" s="26">
        <f t="shared" ca="1" si="409"/>
        <v>44.369519583981408</v>
      </c>
      <c r="V839" s="26">
        <f t="shared" ca="1" si="410"/>
        <v>60.57879385835782</v>
      </c>
      <c r="W839" s="26">
        <f t="shared" ca="1" si="411"/>
        <v>60.565975367900251</v>
      </c>
      <c r="X839" s="26">
        <f t="shared" ca="1" si="412"/>
        <v>108.70192625943564</v>
      </c>
      <c r="Y839" s="26">
        <f t="shared" ca="1" si="413"/>
        <v>486.61804181449958</v>
      </c>
      <c r="Z839" s="28">
        <f t="shared" ca="1" si="432"/>
        <v>2.0524999999999016E-3</v>
      </c>
      <c r="AA839" s="57">
        <f t="shared" ca="1" si="414"/>
        <v>5.7451000000000009E-2</v>
      </c>
      <c r="AB839" s="33">
        <f t="shared" ca="1" si="433"/>
        <v>1.314699999999993E-2</v>
      </c>
      <c r="AD839" s="28">
        <f t="shared" ca="1" si="415"/>
        <v>7.3393574175099521E-2</v>
      </c>
      <c r="AE839" s="28">
        <f t="shared" ca="1" si="416"/>
        <v>5.9152479923571526E-2</v>
      </c>
      <c r="AF839" s="28">
        <f t="shared" ca="1" si="417"/>
        <v>6.2882776148058109E-2</v>
      </c>
      <c r="AG839" s="28">
        <f t="shared" ca="1" si="418"/>
        <v>5.7318456587980397E-2</v>
      </c>
      <c r="AH839" s="28">
        <f t="shared" ca="1" si="419"/>
        <v>4.013760037600142E-2</v>
      </c>
      <c r="AI839" s="28">
        <f t="shared" ca="1" si="420"/>
        <v>4.43211453451232E-2</v>
      </c>
      <c r="AJ839" s="28">
        <f t="shared" ca="1" si="421"/>
        <v>4.0534273132426038E-2</v>
      </c>
      <c r="AK839" s="28">
        <f t="shared" ca="1" si="422"/>
        <v>4.3719233467325244E-2</v>
      </c>
      <c r="AL839" s="28">
        <f t="shared" ca="1" si="423"/>
        <v>5.7992454819942599E-2</v>
      </c>
      <c r="AM839" s="28">
        <f t="shared" ca="1" si="424"/>
        <v>7.8338795300536015E-2</v>
      </c>
      <c r="AN839" s="28">
        <f t="shared" ca="1" si="434"/>
        <v>1.8925980109037871E-3</v>
      </c>
      <c r="AO839" s="28">
        <f t="shared" ca="1" si="425"/>
        <v>5.5861295167364787E-2</v>
      </c>
      <c r="AP839" s="33">
        <f t="shared" ca="1" si="435"/>
        <v>1.230432989287452E-2</v>
      </c>
      <c r="AQ839" s="54"/>
      <c r="AR839" s="53"/>
      <c r="AS839" s="53"/>
      <c r="AT839" s="53"/>
      <c r="AU839" s="53"/>
    </row>
    <row r="840" spans="1:51" ht="15" customHeight="1" x14ac:dyDescent="0.25">
      <c r="A840" s="31">
        <f t="shared" ca="1" si="429"/>
        <v>35186</v>
      </c>
      <c r="B840" s="32">
        <f t="shared" ca="1" si="430"/>
        <v>1996</v>
      </c>
      <c r="C840" s="32">
        <f t="shared" ca="1" si="431"/>
        <v>5</v>
      </c>
      <c r="D840" s="48">
        <f>RAWDATA!A842</f>
        <v>199605</v>
      </c>
      <c r="E840" s="48">
        <f t="shared" ca="1" si="426"/>
        <v>8.9047000000000001</v>
      </c>
      <c r="F840" s="48">
        <f t="shared" ca="1" si="436"/>
        <v>7.4124999999999996</v>
      </c>
      <c r="G840" s="48">
        <f t="shared" ca="1" si="436"/>
        <v>6.5827000000000009</v>
      </c>
      <c r="H840" s="48">
        <f t="shared" ca="1" si="436"/>
        <v>5.400500000000001</v>
      </c>
      <c r="I840" s="48">
        <f t="shared" ca="1" si="436"/>
        <v>4.6527000000000003</v>
      </c>
      <c r="J840" s="48">
        <f t="shared" ca="1" si="436"/>
        <v>5.0134000000000007</v>
      </c>
      <c r="K840" s="48">
        <f t="shared" ca="1" si="436"/>
        <v>5.5061999999999998</v>
      </c>
      <c r="L840" s="48">
        <f t="shared" ca="1" si="436"/>
        <v>5.4342000000000006</v>
      </c>
      <c r="M840" s="48">
        <f t="shared" ca="1" si="436"/>
        <v>6.3281000000000001</v>
      </c>
      <c r="N840" s="48">
        <f t="shared" ca="1" si="436"/>
        <v>8.7917000000000005</v>
      </c>
      <c r="P840" s="26">
        <f t="shared" ca="1" si="404"/>
        <v>2.1111784317523403</v>
      </c>
      <c r="Q840" s="26">
        <f t="shared" ca="1" si="405"/>
        <v>13.50986577747636</v>
      </c>
      <c r="R840" s="26">
        <f t="shared" ca="1" si="406"/>
        <v>21.426695031277291</v>
      </c>
      <c r="S840" s="26">
        <f t="shared" ca="1" si="407"/>
        <v>28.391812162047952</v>
      </c>
      <c r="T840" s="26">
        <f t="shared" ca="1" si="408"/>
        <v>37.561784989491628</v>
      </c>
      <c r="U840" s="26">
        <f t="shared" ca="1" si="409"/>
        <v>46.593941078804725</v>
      </c>
      <c r="V840" s="26">
        <f t="shared" ca="1" si="410"/>
        <v>63.914383405786715</v>
      </c>
      <c r="W840" s="26">
        <f t="shared" ca="1" si="411"/>
        <v>63.857251601342696</v>
      </c>
      <c r="X840" s="26">
        <f t="shared" ca="1" si="412"/>
        <v>115.58069285505897</v>
      </c>
      <c r="Y840" s="26">
        <f t="shared" ca="1" si="413"/>
        <v>529.40004019670494</v>
      </c>
      <c r="Z840" s="28">
        <f t="shared" ca="1" si="432"/>
        <v>-5.9870000000000756E-3</v>
      </c>
      <c r="AA840" s="57">
        <f t="shared" ca="1" si="414"/>
        <v>6.4026700000000006E-2</v>
      </c>
      <c r="AB840" s="33">
        <f t="shared" ca="1" si="433"/>
        <v>1.1572299999999966E-2</v>
      </c>
      <c r="AD840" s="28">
        <f t="shared" ca="1" si="415"/>
        <v>8.5303001880847329E-2</v>
      </c>
      <c r="AE840" s="28">
        <f t="shared" ca="1" si="416"/>
        <v>7.1506376651250037E-2</v>
      </c>
      <c r="AF840" s="28">
        <f t="shared" ca="1" si="417"/>
        <v>6.3751023642797819E-2</v>
      </c>
      <c r="AG840" s="28">
        <f t="shared" ca="1" si="418"/>
        <v>5.2597193940935795E-2</v>
      </c>
      <c r="AH840" s="28">
        <f t="shared" ca="1" si="419"/>
        <v>4.5477062857765538E-2</v>
      </c>
      <c r="AI840" s="28">
        <f t="shared" ca="1" si="420"/>
        <v>4.8917775074433061E-2</v>
      </c>
      <c r="AJ840" s="28">
        <f t="shared" ca="1" si="421"/>
        <v>5.3599532973783726E-2</v>
      </c>
      <c r="AK840" s="28">
        <f t="shared" ca="1" si="422"/>
        <v>5.2916875665879604E-2</v>
      </c>
      <c r="AL840" s="28">
        <f t="shared" ca="1" si="423"/>
        <v>6.135941061654112E-2</v>
      </c>
      <c r="AM840" s="28">
        <f t="shared" ca="1" si="424"/>
        <v>8.4264858759061798E-2</v>
      </c>
      <c r="AN840" s="28">
        <f t="shared" ca="1" si="434"/>
        <v>-5.5925545782472275E-3</v>
      </c>
      <c r="AO840" s="28">
        <f t="shared" ca="1" si="425"/>
        <v>6.2060484589566374E-2</v>
      </c>
      <c r="AP840" s="33">
        <f t="shared" ca="1" si="435"/>
        <v>1.0751650098235081E-2</v>
      </c>
      <c r="AQ840" s="54"/>
      <c r="AR840" s="53"/>
      <c r="AS840" s="53"/>
      <c r="AT840" s="53"/>
      <c r="AU840" s="53"/>
    </row>
    <row r="841" spans="1:51" ht="15" customHeight="1" x14ac:dyDescent="0.25">
      <c r="A841" s="31">
        <f t="shared" ca="1" si="429"/>
        <v>35217</v>
      </c>
      <c r="B841" s="32">
        <f t="shared" ca="1" si="430"/>
        <v>1996</v>
      </c>
      <c r="C841" s="32">
        <f t="shared" ca="1" si="431"/>
        <v>6</v>
      </c>
      <c r="D841" s="48">
        <f>RAWDATA!A843</f>
        <v>199606</v>
      </c>
      <c r="E841" s="48">
        <f t="shared" ca="1" si="426"/>
        <v>-6.0749000000000013</v>
      </c>
      <c r="F841" s="48">
        <f t="shared" ca="1" si="436"/>
        <v>-3.8944999999999999</v>
      </c>
      <c r="G841" s="48">
        <f t="shared" ca="1" si="436"/>
        <v>-3.0989000000000004</v>
      </c>
      <c r="H841" s="48">
        <f t="shared" ca="1" si="436"/>
        <v>-2.0087999999999999</v>
      </c>
      <c r="I841" s="48">
        <f t="shared" ca="1" si="436"/>
        <v>-1.9487000000000001</v>
      </c>
      <c r="J841" s="48">
        <f t="shared" ca="1" si="436"/>
        <v>-1.8740999999999999</v>
      </c>
      <c r="K841" s="48">
        <f t="shared" ca="1" si="436"/>
        <v>-1.6646000000000001</v>
      </c>
      <c r="L841" s="48">
        <f t="shared" ca="1" si="436"/>
        <v>-1.5862000000000001</v>
      </c>
      <c r="M841" s="48">
        <f t="shared" ca="1" si="436"/>
        <v>-2.2035999999999998</v>
      </c>
      <c r="N841" s="48">
        <f t="shared" ca="1" si="436"/>
        <v>-4.0137</v>
      </c>
      <c r="P841" s="26">
        <f t="shared" ref="P841:P904" ca="1" si="437">IF(E841="","",IF(P840="",1*(1+E841/100),P840*(1+E841/100)))</f>
        <v>1.9829264532018174</v>
      </c>
      <c r="Q841" s="26">
        <f t="shared" ref="Q841:Q904" ca="1" si="438">IF(F841="","",IF(Q840="",1*(1+F841/100),Q840*(1+F841/100)))</f>
        <v>12.983724054772543</v>
      </c>
      <c r="R841" s="26">
        <f t="shared" ref="R841:R904" ca="1" si="439">IF(G841="","",IF(R840="",1*(1+G841/100),R840*(1+G841/100)))</f>
        <v>20.762703178953039</v>
      </c>
      <c r="S841" s="26">
        <f t="shared" ref="S841:S904" ca="1" si="440">IF(H841="","",IF(S840="",1*(1+H841/100),S840*(1+H841/100)))</f>
        <v>27.821477439336732</v>
      </c>
      <c r="T841" s="26">
        <f t="shared" ref="T841:T904" ca="1" si="441">IF(I841="","",IF(T840="",1*(1+I841/100),T840*(1+I841/100)))</f>
        <v>36.829818485401404</v>
      </c>
      <c r="U841" s="26">
        <f t="shared" ref="U841:U904" ca="1" si="442">IF(J841="","",IF(U840="",1*(1+J841/100),U840*(1+J841/100)))</f>
        <v>45.720724029046849</v>
      </c>
      <c r="V841" s="26">
        <f t="shared" ref="V841:V904" ca="1" si="443">IF(K841="","",IF(V840="",1*(1+K841/100),V840*(1+K841/100)))</f>
        <v>62.850464579613984</v>
      </c>
      <c r="W841" s="26">
        <f t="shared" ref="W841:W904" ca="1" si="444">IF(L841="","",IF(W840="",1*(1+L841/100),W840*(1+L841/100)))</f>
        <v>62.844347876442193</v>
      </c>
      <c r="X841" s="26">
        <f t="shared" ref="X841:X904" ca="1" si="445">IF(M841="","",IF(X840="",1*(1+M841/100),X840*(1+M841/100)))</f>
        <v>113.0337567073049</v>
      </c>
      <c r="Y841" s="26">
        <f t="shared" ref="Y841:Y904" ca="1" si="446">IF(N841="","",IF(Y840="",1*(1+N841/100),Y840*(1+N841/100)))</f>
        <v>508.1515107833298</v>
      </c>
      <c r="Z841" s="28">
        <f t="shared" ca="1" si="432"/>
        <v>1.8760500000000069E-2</v>
      </c>
      <c r="AA841" s="57">
        <f t="shared" ref="AA841:AA904" ca="1" si="447">IF(E841="","",AVERAGE(E841:N841)/100)</f>
        <v>-2.8368000000000001E-2</v>
      </c>
      <c r="AB841" s="33">
        <f t="shared" ca="1" si="433"/>
        <v>-2.7184999999999605E-3</v>
      </c>
      <c r="AD841" s="28">
        <f t="shared" ref="AD841:AD904" ca="1" si="448">IF(E841="","",IF(P840="",LN(P841),LN(P841/P840)))</f>
        <v>-6.2672529849360226E-2</v>
      </c>
      <c r="AE841" s="28">
        <f t="shared" ref="AE841:AE904" ca="1" si="449">IF(F841="","",IF(Q840="",LN(Q841),LN(Q841/Q840)))</f>
        <v>-3.9723639599587884E-2</v>
      </c>
      <c r="AF841" s="28">
        <f t="shared" ref="AF841:AF904" ca="1" si="450">IF(G841="","",IF(R840="",LN(R841),LN(R841/R840)))</f>
        <v>-3.1479315246618456E-2</v>
      </c>
      <c r="AG841" s="28">
        <f t="shared" ref="AG841:AG904" ca="1" si="451">IF(H841="","",IF(S840="",LN(S841),LN(S841/S840)))</f>
        <v>-2.0292507267781635E-2</v>
      </c>
      <c r="AH841" s="28">
        <f t="shared" ref="AH841:AH904" ca="1" si="452">IF(I841="","",IF(T840="",LN(T841),LN(T841/T840)))</f>
        <v>-1.9679374892069373E-2</v>
      </c>
      <c r="AI841" s="28">
        <f t="shared" ref="AI841:AI904" ca="1" si="453">IF(J841="","",IF(U840="",LN(U841),LN(U841/U840)))</f>
        <v>-1.8918837953058768E-2</v>
      </c>
      <c r="AJ841" s="28">
        <f t="shared" ref="AJ841:AJ904" ca="1" si="454">IF(K841="","",IF(V840="",LN(V841),LN(V841/V840)))</f>
        <v>-1.6786101588081723E-2</v>
      </c>
      <c r="AK841" s="28">
        <f t="shared" ref="AK841:AK904" ca="1" si="455">IF(L841="","",IF(W840="",LN(W841),LN(W841/W840)))</f>
        <v>-1.5989147860701373E-2</v>
      </c>
      <c r="AL841" s="28">
        <f t="shared" ref="AL841:AL904" ca="1" si="456">IF(M841="","",IF(X840="",LN(X841),LN(X841/X840)))</f>
        <v>-2.2282419440768482E-2</v>
      </c>
      <c r="AM841" s="28">
        <f t="shared" ref="AM841:AM904" ca="1" si="457">IF(N841="","",IF(Y840="",LN(Y841),LN(Y841/Y840)))</f>
        <v>-4.0964713037391527E-2</v>
      </c>
      <c r="AN841" s="28">
        <f t="shared" ca="1" si="434"/>
        <v>1.957451848539405E-2</v>
      </c>
      <c r="AO841" s="28">
        <f t="shared" ref="AO841:AO904" ca="1" si="458">IF(AA841="","",LN(1+AA841))</f>
        <v>-2.8778147032129303E-2</v>
      </c>
      <c r="AP841" s="33">
        <f t="shared" ca="1" si="435"/>
        <v>-2.8454192069507014E-3</v>
      </c>
      <c r="AQ841" s="54"/>
      <c r="AR841" s="53"/>
      <c r="AS841" s="53"/>
      <c r="AT841" s="53"/>
      <c r="AU841" s="53"/>
    </row>
    <row r="842" spans="1:51" ht="15" customHeight="1" x14ac:dyDescent="0.25">
      <c r="A842" s="31">
        <f t="shared" ca="1" si="429"/>
        <v>35247</v>
      </c>
      <c r="B842" s="32">
        <f t="shared" ca="1" si="430"/>
        <v>1996</v>
      </c>
      <c r="C842" s="32">
        <f t="shared" ca="1" si="431"/>
        <v>7</v>
      </c>
      <c r="D842" s="48">
        <f>RAWDATA!A844</f>
        <v>199607</v>
      </c>
      <c r="E842" s="48">
        <f t="shared" ref="E842:E905" ca="1" si="459">IF(OR($D842&lt;$B$3,$D842&gt;$B$4),"",IF(ISERROR(VLOOKUP($D842,INDIRECT($B$1),E$7,0)),"",VLOOKUP($D842,INDIRECT($B$1),E$7,0)))</f>
        <v>-11.915700000000001</v>
      </c>
      <c r="F842" s="48">
        <f t="shared" ca="1" si="436"/>
        <v>-8.9121000000000006</v>
      </c>
      <c r="G842" s="48">
        <f t="shared" ca="1" si="436"/>
        <v>-7.4786000000000001</v>
      </c>
      <c r="H842" s="48">
        <f t="shared" ca="1" si="436"/>
        <v>-6.1610000000000005</v>
      </c>
      <c r="I842" s="48">
        <f t="shared" ca="1" si="436"/>
        <v>-6.7094000000000005</v>
      </c>
      <c r="J842" s="48">
        <f t="shared" ca="1" si="436"/>
        <v>-6.6326000000000001</v>
      </c>
      <c r="K842" s="48">
        <f t="shared" ca="1" si="436"/>
        <v>-5.8749000000000002</v>
      </c>
      <c r="L842" s="48">
        <f t="shared" ca="1" si="436"/>
        <v>-6.8198000000000008</v>
      </c>
      <c r="M842" s="48">
        <f t="shared" ca="1" si="436"/>
        <v>-7.1295000000000002</v>
      </c>
      <c r="N842" s="48">
        <f t="shared" ca="1" si="436"/>
        <v>-10.660300000000001</v>
      </c>
      <c r="P842" s="26">
        <f t="shared" ca="1" si="437"/>
        <v>1.7466468858176485</v>
      </c>
      <c r="Q842" s="26">
        <f t="shared" ca="1" si="438"/>
        <v>11.826601583287159</v>
      </c>
      <c r="R842" s="26">
        <f t="shared" ca="1" si="439"/>
        <v>19.209943659011856</v>
      </c>
      <c r="S842" s="26">
        <f t="shared" ca="1" si="440"/>
        <v>26.107396214299193</v>
      </c>
      <c r="T842" s="26">
        <f t="shared" ca="1" si="441"/>
        <v>34.358758643941883</v>
      </c>
      <c r="U842" s="26">
        <f t="shared" ca="1" si="442"/>
        <v>42.688251287096286</v>
      </c>
      <c r="V842" s="26">
        <f t="shared" ca="1" si="443"/>
        <v>59.158062636026237</v>
      </c>
      <c r="W842" s="26">
        <f t="shared" ca="1" si="444"/>
        <v>58.558489039964591</v>
      </c>
      <c r="X842" s="26">
        <f t="shared" ca="1" si="445"/>
        <v>104.9750150228576</v>
      </c>
      <c r="Y842" s="26">
        <f t="shared" ca="1" si="446"/>
        <v>453.98103527929447</v>
      </c>
      <c r="Z842" s="28">
        <f t="shared" ca="1" si="432"/>
        <v>1.5189999999999981E-2</v>
      </c>
      <c r="AA842" s="57">
        <f t="shared" ca="1" si="447"/>
        <v>-7.8293900000000013E-2</v>
      </c>
      <c r="AB842" s="33">
        <f t="shared" ca="1" si="433"/>
        <v>-1.0655099999999987E-2</v>
      </c>
      <c r="AD842" s="28">
        <f t="shared" ca="1" si="448"/>
        <v>-0.12687587551006532</v>
      </c>
      <c r="AE842" s="28">
        <f t="shared" ca="1" si="449"/>
        <v>-9.3345211619419888E-2</v>
      </c>
      <c r="AF842" s="28">
        <f t="shared" ca="1" si="450"/>
        <v>-7.7730216875957561E-2</v>
      </c>
      <c r="AG842" s="28">
        <f t="shared" ca="1" si="451"/>
        <v>-6.358963813613927E-2</v>
      </c>
      <c r="AH842" s="28">
        <f t="shared" ca="1" si="452"/>
        <v>-6.9450833478395216E-2</v>
      </c>
      <c r="AI842" s="28">
        <f t="shared" ca="1" si="453"/>
        <v>-6.8627938083246839E-2</v>
      </c>
      <c r="AJ842" s="28">
        <f t="shared" ca="1" si="454"/>
        <v>-6.0545437451599467E-2</v>
      </c>
      <c r="AK842" s="28">
        <f t="shared" ca="1" si="455"/>
        <v>-7.0634933218400059E-2</v>
      </c>
      <c r="AL842" s="28">
        <f t="shared" ca="1" si="456"/>
        <v>-7.3964136344741679E-2</v>
      </c>
      <c r="AM842" s="28">
        <f t="shared" ca="1" si="457"/>
        <v>-0.11272422802811803</v>
      </c>
      <c r="AN842" s="28">
        <f t="shared" ca="1" si="434"/>
        <v>1.676636137831275E-2</v>
      </c>
      <c r="AO842" s="28">
        <f t="shared" ca="1" si="458"/>
        <v>-8.1528869798928899E-2</v>
      </c>
      <c r="AP842" s="33">
        <f t="shared" ca="1" si="435"/>
        <v>-1.1815312387500956E-2</v>
      </c>
      <c r="AQ842" s="54"/>
      <c r="AR842" s="53"/>
      <c r="AS842" s="53"/>
      <c r="AT842" s="53"/>
      <c r="AU842" s="53"/>
    </row>
    <row r="843" spans="1:51" ht="15" customHeight="1" x14ac:dyDescent="0.25">
      <c r="A843" s="31">
        <f t="shared" ca="1" si="429"/>
        <v>35278</v>
      </c>
      <c r="B843" s="32">
        <f t="shared" ca="1" si="430"/>
        <v>1996</v>
      </c>
      <c r="C843" s="32">
        <f t="shared" ca="1" si="431"/>
        <v>8</v>
      </c>
      <c r="D843" s="48">
        <f>RAWDATA!A845</f>
        <v>199608</v>
      </c>
      <c r="E843" s="48">
        <f t="shared" ca="1" si="459"/>
        <v>4.1779999999999999</v>
      </c>
      <c r="F843" s="48">
        <f t="shared" ca="1" si="436"/>
        <v>4.2677000000000005</v>
      </c>
      <c r="G843" s="48">
        <f t="shared" ca="1" si="436"/>
        <v>3.6740000000000004</v>
      </c>
      <c r="H843" s="48">
        <f t="shared" ca="1" si="436"/>
        <v>4.2362000000000002</v>
      </c>
      <c r="I843" s="48">
        <f t="shared" ca="1" si="436"/>
        <v>3.5646000000000004</v>
      </c>
      <c r="J843" s="48">
        <f t="shared" ca="1" si="436"/>
        <v>4.0903</v>
      </c>
      <c r="K843" s="48">
        <f t="shared" ca="1" si="436"/>
        <v>3.9184999999999999</v>
      </c>
      <c r="L843" s="48">
        <f t="shared" ca="1" si="436"/>
        <v>4.3150000000000004</v>
      </c>
      <c r="M843" s="48">
        <f t="shared" ca="1" si="436"/>
        <v>3.9992000000000001</v>
      </c>
      <c r="N843" s="48">
        <f t="shared" ca="1" si="436"/>
        <v>6.1519000000000004</v>
      </c>
      <c r="P843" s="26">
        <f t="shared" ca="1" si="437"/>
        <v>1.8196217927071097</v>
      </c>
      <c r="Q843" s="26">
        <f t="shared" ca="1" si="438"/>
        <v>12.331325459057107</v>
      </c>
      <c r="R843" s="26">
        <f t="shared" ca="1" si="439"/>
        <v>19.91571698904395</v>
      </c>
      <c r="S843" s="26">
        <f t="shared" ca="1" si="440"/>
        <v>27.213357732729335</v>
      </c>
      <c r="T843" s="26">
        <f t="shared" ca="1" si="441"/>
        <v>35.583510954563835</v>
      </c>
      <c r="U843" s="26">
        <f t="shared" ca="1" si="442"/>
        <v>44.434328829492379</v>
      </c>
      <c r="V843" s="26">
        <f t="shared" ca="1" si="443"/>
        <v>61.476171320418928</v>
      </c>
      <c r="W843" s="26">
        <f t="shared" ca="1" si="444"/>
        <v>61.085287842039065</v>
      </c>
      <c r="X843" s="26">
        <f t="shared" ca="1" si="445"/>
        <v>109.17317582365173</v>
      </c>
      <c r="Y843" s="26">
        <f t="shared" ca="1" si="446"/>
        <v>481.90949458864145</v>
      </c>
      <c r="Z843" s="28">
        <f t="shared" ca="1" si="432"/>
        <v>8.5270000000000623E-3</v>
      </c>
      <c r="AA843" s="57">
        <f t="shared" ca="1" si="447"/>
        <v>4.23954E-2</v>
      </c>
      <c r="AB843" s="33">
        <f t="shared" ca="1" si="433"/>
        <v>8.3601000000000647E-3</v>
      </c>
      <c r="AD843" s="28">
        <f t="shared" ca="1" si="448"/>
        <v>4.0930788601964328E-2</v>
      </c>
      <c r="AE843" s="28">
        <f t="shared" ca="1" si="449"/>
        <v>4.1791444451779992E-2</v>
      </c>
      <c r="AF843" s="28">
        <f t="shared" ca="1" si="450"/>
        <v>3.6081174570948331E-2</v>
      </c>
      <c r="AG843" s="28">
        <f t="shared" ca="1" si="451"/>
        <v>4.1489291827875509E-2</v>
      </c>
      <c r="AH843" s="28">
        <f t="shared" ca="1" si="452"/>
        <v>3.5025386603241219E-2</v>
      </c>
      <c r="AI843" s="28">
        <f t="shared" ca="1" si="453"/>
        <v>4.008860565637349E-2</v>
      </c>
      <c r="AJ843" s="28">
        <f t="shared" ca="1" si="454"/>
        <v>3.8436752089940407E-2</v>
      </c>
      <c r="AK843" s="28">
        <f t="shared" ca="1" si="455"/>
        <v>4.2244981593746025E-2</v>
      </c>
      <c r="AL843" s="28">
        <f t="shared" ca="1" si="456"/>
        <v>3.9213020816003065E-2</v>
      </c>
      <c r="AM843" s="28">
        <f t="shared" ca="1" si="457"/>
        <v>5.9700901200231422E-2</v>
      </c>
      <c r="AN843" s="28">
        <f t="shared" ca="1" si="434"/>
        <v>8.0958444812450833E-3</v>
      </c>
      <c r="AO843" s="28">
        <f t="shared" ca="1" si="458"/>
        <v>4.1521333925438338E-2</v>
      </c>
      <c r="AP843" s="33">
        <f t="shared" ca="1" si="435"/>
        <v>7.935627082678906E-3</v>
      </c>
      <c r="AQ843" s="54"/>
      <c r="AR843" s="53"/>
      <c r="AS843" s="53"/>
      <c r="AT843" s="53"/>
      <c r="AU843" s="53"/>
    </row>
    <row r="844" spans="1:51" ht="15" customHeight="1" x14ac:dyDescent="0.25">
      <c r="A844" s="31">
        <f t="shared" ca="1" si="429"/>
        <v>35309</v>
      </c>
      <c r="B844" s="32">
        <f t="shared" ca="1" si="430"/>
        <v>1996</v>
      </c>
      <c r="C844" s="32">
        <f t="shared" ca="1" si="431"/>
        <v>9</v>
      </c>
      <c r="D844" s="48">
        <f>RAWDATA!A846</f>
        <v>199609</v>
      </c>
      <c r="E844" s="48">
        <f t="shared" ca="1" si="459"/>
        <v>2.5442</v>
      </c>
      <c r="F844" s="48">
        <f t="shared" ca="1" si="436"/>
        <v>2.6425999999999998</v>
      </c>
      <c r="G844" s="48">
        <f t="shared" ca="1" si="436"/>
        <v>3.2827999999999999</v>
      </c>
      <c r="H844" s="48">
        <f t="shared" ca="1" si="436"/>
        <v>3.4563000000000006</v>
      </c>
      <c r="I844" s="48">
        <f t="shared" ca="1" si="436"/>
        <v>2.7296</v>
      </c>
      <c r="J844" s="48">
        <f t="shared" ca="1" si="436"/>
        <v>2.6606000000000001</v>
      </c>
      <c r="K844" s="48">
        <f t="shared" ca="1" si="436"/>
        <v>3.1353000000000004</v>
      </c>
      <c r="L844" s="48">
        <f t="shared" ca="1" si="436"/>
        <v>3.2086000000000001</v>
      </c>
      <c r="M844" s="48">
        <f t="shared" ca="1" si="436"/>
        <v>2.9872000000000005</v>
      </c>
      <c r="N844" s="48">
        <f t="shared" ca="1" si="436"/>
        <v>3.7151999999999998</v>
      </c>
      <c r="P844" s="26">
        <f t="shared" ca="1" si="437"/>
        <v>1.8659166103571638</v>
      </c>
      <c r="Q844" s="26">
        <f t="shared" ca="1" si="438"/>
        <v>12.65719306563815</v>
      </c>
      <c r="R844" s="26">
        <f t="shared" ca="1" si="439"/>
        <v>20.569510146360287</v>
      </c>
      <c r="S844" s="26">
        <f t="shared" ca="1" si="440"/>
        <v>28.153933016045656</v>
      </c>
      <c r="T844" s="26">
        <f t="shared" ca="1" si="441"/>
        <v>36.554798469579609</v>
      </c>
      <c r="U844" s="26">
        <f t="shared" ca="1" si="442"/>
        <v>45.616548582329848</v>
      </c>
      <c r="V844" s="26">
        <f t="shared" ca="1" si="443"/>
        <v>63.403633719828022</v>
      </c>
      <c r="W844" s="26">
        <f t="shared" ca="1" si="444"/>
        <v>63.045270387738732</v>
      </c>
      <c r="X844" s="26">
        <f t="shared" ca="1" si="445"/>
        <v>112.43439693185584</v>
      </c>
      <c r="Y844" s="26">
        <f t="shared" ca="1" si="446"/>
        <v>499.81339613159867</v>
      </c>
      <c r="Z844" s="28">
        <f t="shared" ca="1" si="432"/>
        <v>7.5779999999999736E-3</v>
      </c>
      <c r="AA844" s="57">
        <f t="shared" ca="1" si="447"/>
        <v>3.0362400000000001E-2</v>
      </c>
      <c r="AB844" s="33">
        <f t="shared" ca="1" si="433"/>
        <v>3.1495999999999851E-3</v>
      </c>
      <c r="AD844" s="28">
        <f t="shared" ca="1" si="448"/>
        <v>2.5123739154152558E-2</v>
      </c>
      <c r="AE844" s="28">
        <f t="shared" ca="1" si="449"/>
        <v>2.6082865253330256E-2</v>
      </c>
      <c r="AF844" s="28">
        <f t="shared" ca="1" si="450"/>
        <v>3.2300670949652978E-2</v>
      </c>
      <c r="AG844" s="28">
        <f t="shared" ca="1" si="451"/>
        <v>3.3979115334209581E-2</v>
      </c>
      <c r="AH844" s="28">
        <f t="shared" ca="1" si="452"/>
        <v>2.6930107530563335E-2</v>
      </c>
      <c r="AI844" s="28">
        <f t="shared" ca="1" si="453"/>
        <v>2.625821566234586E-2</v>
      </c>
      <c r="AJ844" s="28">
        <f t="shared" ca="1" si="454"/>
        <v>3.0871532467078404E-2</v>
      </c>
      <c r="AK844" s="28">
        <f t="shared" ca="1" si="455"/>
        <v>3.1581996920675051E-2</v>
      </c>
      <c r="AL844" s="28">
        <f t="shared" ca="1" si="456"/>
        <v>2.9434522674498632E-2</v>
      </c>
      <c r="AM844" s="28">
        <f t="shared" ca="1" si="457"/>
        <v>3.6478495169533082E-2</v>
      </c>
      <c r="AN844" s="28">
        <f t="shared" ca="1" si="434"/>
        <v>7.3532067182744479E-3</v>
      </c>
      <c r="AO844" s="28">
        <f t="shared" ca="1" si="458"/>
        <v>2.9910585018921135E-2</v>
      </c>
      <c r="AP844" s="33">
        <f t="shared" ca="1" si="435"/>
        <v>3.0459239030947195E-3</v>
      </c>
      <c r="AQ844" s="54"/>
      <c r="AR844" s="53"/>
      <c r="AS844" s="53"/>
      <c r="AT844" s="53"/>
      <c r="AU844" s="53"/>
    </row>
    <row r="845" spans="1:51" ht="15" customHeight="1" x14ac:dyDescent="0.25">
      <c r="A845" s="31">
        <f t="shared" ca="1" si="429"/>
        <v>35339</v>
      </c>
      <c r="B845" s="32">
        <f t="shared" ca="1" si="430"/>
        <v>1996</v>
      </c>
      <c r="C845" s="32">
        <f t="shared" ca="1" si="431"/>
        <v>10</v>
      </c>
      <c r="D845" s="48">
        <f>RAWDATA!A847</f>
        <v>199610</v>
      </c>
      <c r="E845" s="48">
        <f t="shared" ca="1" si="459"/>
        <v>-6.3600000000000012</v>
      </c>
      <c r="F845" s="48">
        <f t="shared" ca="1" si="436"/>
        <v>-3.3680000000000003</v>
      </c>
      <c r="G845" s="48">
        <f t="shared" ca="1" si="436"/>
        <v>-1.7212000000000001</v>
      </c>
      <c r="H845" s="48">
        <f t="shared" ca="1" si="436"/>
        <v>-0.73680000000000001</v>
      </c>
      <c r="I845" s="48">
        <f t="shared" ca="1" si="436"/>
        <v>-9.6499999999999975E-2</v>
      </c>
      <c r="J845" s="48">
        <f t="shared" ca="1" si="436"/>
        <v>7.2199999999999986E-2</v>
      </c>
      <c r="K845" s="48">
        <f t="shared" ca="1" si="436"/>
        <v>0.27390000000000003</v>
      </c>
      <c r="L845" s="48">
        <f t="shared" ca="1" si="436"/>
        <v>-0.24320000000000003</v>
      </c>
      <c r="M845" s="48">
        <f t="shared" ca="1" si="436"/>
        <v>-0.93780000000000008</v>
      </c>
      <c r="N845" s="48">
        <f t="shared" ca="1" si="436"/>
        <v>-2.6345000000000001</v>
      </c>
      <c r="P845" s="26">
        <f t="shared" ca="1" si="437"/>
        <v>1.7472443139384481</v>
      </c>
      <c r="Q845" s="26">
        <f t="shared" ca="1" si="438"/>
        <v>12.230898803187458</v>
      </c>
      <c r="R845" s="26">
        <f t="shared" ca="1" si="439"/>
        <v>20.215467737721134</v>
      </c>
      <c r="S845" s="26">
        <f t="shared" ca="1" si="440"/>
        <v>27.94649483758343</v>
      </c>
      <c r="T845" s="26">
        <f t="shared" ca="1" si="441"/>
        <v>36.519523089056463</v>
      </c>
      <c r="U845" s="26">
        <f t="shared" ca="1" si="442"/>
        <v>45.649483730406288</v>
      </c>
      <c r="V845" s="26">
        <f t="shared" ca="1" si="443"/>
        <v>63.577296272586636</v>
      </c>
      <c r="W845" s="26">
        <f t="shared" ca="1" si="444"/>
        <v>62.891944290155749</v>
      </c>
      <c r="X845" s="26">
        <f t="shared" ca="1" si="445"/>
        <v>111.3799871574289</v>
      </c>
      <c r="Y845" s="26">
        <f t="shared" ca="1" si="446"/>
        <v>486.64581221051174</v>
      </c>
      <c r="Z845" s="28">
        <f t="shared" ca="1" si="432"/>
        <v>3.0778499999999986E-2</v>
      </c>
      <c r="AA845" s="57">
        <f t="shared" ca="1" si="447"/>
        <v>-1.5751900000000003E-2</v>
      </c>
      <c r="AB845" s="33">
        <f t="shared" ca="1" si="433"/>
        <v>-2.1095999999999719E-3</v>
      </c>
      <c r="AD845" s="28">
        <f t="shared" ca="1" si="448"/>
        <v>-6.5712543365381335E-2</v>
      </c>
      <c r="AE845" s="28">
        <f t="shared" ca="1" si="449"/>
        <v>-3.4260236685114034E-2</v>
      </c>
      <c r="AF845" s="28">
        <f t="shared" ca="1" si="450"/>
        <v>-1.7361848421865826E-2</v>
      </c>
      <c r="AG845" s="28">
        <f t="shared" ca="1" si="451"/>
        <v>-7.3952777830642042E-3</v>
      </c>
      <c r="AH845" s="28">
        <f t="shared" ca="1" si="452"/>
        <v>-9.6546591226099785E-4</v>
      </c>
      <c r="AI845" s="28">
        <f t="shared" ca="1" si="453"/>
        <v>7.217394833876771E-4</v>
      </c>
      <c r="AJ845" s="28">
        <f t="shared" ca="1" si="454"/>
        <v>2.7352557748968258E-3</v>
      </c>
      <c r="AK845" s="28">
        <f t="shared" ca="1" si="455"/>
        <v>-2.4349621155512566E-3</v>
      </c>
      <c r="AL845" s="28">
        <f t="shared" ca="1" si="456"/>
        <v>-9.4222503122443919E-3</v>
      </c>
      <c r="AM845" s="28">
        <f t="shared" ca="1" si="457"/>
        <v>-2.6698247532170274E-2</v>
      </c>
      <c r="AN845" s="28">
        <f t="shared" ca="1" si="434"/>
        <v>3.1926141103040352E-2</v>
      </c>
      <c r="AO845" s="28">
        <f t="shared" ca="1" si="458"/>
        <v>-1.5877279564014232E-2</v>
      </c>
      <c r="AP845" s="33">
        <f t="shared" ca="1" si="435"/>
        <v>-2.1829693581931001E-3</v>
      </c>
      <c r="AQ845" s="54"/>
      <c r="AR845" s="53"/>
      <c r="AS845" s="53"/>
      <c r="AT845" s="53"/>
      <c r="AU845" s="53"/>
    </row>
    <row r="846" spans="1:51" ht="15" customHeight="1" x14ac:dyDescent="0.25">
      <c r="A846" s="31">
        <f t="shared" ca="1" si="429"/>
        <v>35370</v>
      </c>
      <c r="B846" s="32">
        <f t="shared" ca="1" si="430"/>
        <v>1996</v>
      </c>
      <c r="C846" s="32">
        <f t="shared" ca="1" si="431"/>
        <v>11</v>
      </c>
      <c r="D846" s="48">
        <f>RAWDATA!A848</f>
        <v>199611</v>
      </c>
      <c r="E846" s="48">
        <f t="shared" ca="1" si="459"/>
        <v>1.3280000000000001</v>
      </c>
      <c r="F846" s="48">
        <f t="shared" ca="1" si="436"/>
        <v>2.6006</v>
      </c>
      <c r="G846" s="48">
        <f t="shared" ca="1" si="436"/>
        <v>2.6406000000000001</v>
      </c>
      <c r="H846" s="48">
        <f t="shared" ca="1" si="436"/>
        <v>2.7906000000000004</v>
      </c>
      <c r="I846" s="48">
        <f t="shared" ca="1" si="436"/>
        <v>4.0023</v>
      </c>
      <c r="J846" s="48">
        <f t="shared" ca="1" si="436"/>
        <v>3.2124000000000001</v>
      </c>
      <c r="K846" s="48">
        <f t="shared" ca="1" si="436"/>
        <v>3.8843000000000005</v>
      </c>
      <c r="L846" s="48">
        <f t="shared" ca="1" si="436"/>
        <v>3.6452999999999998</v>
      </c>
      <c r="M846" s="48">
        <f t="shared" ca="1" si="436"/>
        <v>2.1919000000000004</v>
      </c>
      <c r="N846" s="48">
        <f t="shared" ca="1" si="436"/>
        <v>1.9013000000000002</v>
      </c>
      <c r="P846" s="26">
        <f t="shared" ca="1" si="437"/>
        <v>1.7704477184275507</v>
      </c>
      <c r="Q846" s="26">
        <f t="shared" ca="1" si="438"/>
        <v>12.54897555746315</v>
      </c>
      <c r="R846" s="26">
        <f t="shared" ca="1" si="439"/>
        <v>20.749277378803399</v>
      </c>
      <c r="S846" s="26">
        <f t="shared" ca="1" si="440"/>
        <v>28.726369722521031</v>
      </c>
      <c r="T846" s="26">
        <f t="shared" ca="1" si="441"/>
        <v>37.981143961649764</v>
      </c>
      <c r="U846" s="26">
        <f t="shared" ca="1" si="442"/>
        <v>47.115927745761859</v>
      </c>
      <c r="V846" s="26">
        <f t="shared" ca="1" si="443"/>
        <v>66.046829191702713</v>
      </c>
      <c r="W846" s="26">
        <f t="shared" ca="1" si="444"/>
        <v>65.184544335364805</v>
      </c>
      <c r="X846" s="26">
        <f t="shared" ca="1" si="445"/>
        <v>113.82132509593259</v>
      </c>
      <c r="Y846" s="26">
        <f t="shared" ca="1" si="446"/>
        <v>495.89840903807016</v>
      </c>
      <c r="Z846" s="28">
        <f t="shared" ca="1" si="432"/>
        <v>8.2300000000001816E-4</v>
      </c>
      <c r="AA846" s="57">
        <f t="shared" ca="1" si="447"/>
        <v>2.8197299999999998E-2</v>
      </c>
      <c r="AB846" s="33">
        <f t="shared" ca="1" si="433"/>
        <v>-7.7313000000000139E-3</v>
      </c>
      <c r="AD846" s="28">
        <f t="shared" ca="1" si="448"/>
        <v>1.3192593785983078E-2</v>
      </c>
      <c r="AE846" s="28">
        <f t="shared" ca="1" si="449"/>
        <v>2.5673594684694927E-2</v>
      </c>
      <c r="AF846" s="28">
        <f t="shared" ca="1" si="450"/>
        <v>2.6063379976404757E-2</v>
      </c>
      <c r="AG846" s="28">
        <f t="shared" ca="1" si="451"/>
        <v>2.7523723163394197E-2</v>
      </c>
      <c r="AH846" s="28">
        <f t="shared" ca="1" si="452"/>
        <v>3.9242828293355091E-2</v>
      </c>
      <c r="AI846" s="28">
        <f t="shared" ca="1" si="453"/>
        <v>3.1618814880092237E-2</v>
      </c>
      <c r="AJ846" s="28">
        <f t="shared" ca="1" si="454"/>
        <v>3.8107593865808774E-2</v>
      </c>
      <c r="AK846" s="28">
        <f t="shared" ca="1" si="455"/>
        <v>3.5804306954828391E-2</v>
      </c>
      <c r="AL846" s="28">
        <f t="shared" ca="1" si="456"/>
        <v>2.1682232280483167E-2</v>
      </c>
      <c r="AM846" s="28">
        <f t="shared" ca="1" si="457"/>
        <v>1.8834511764705734E-2</v>
      </c>
      <c r="AN846" s="28">
        <f t="shared" ca="1" si="434"/>
        <v>8.2527778725544759E-4</v>
      </c>
      <c r="AO846" s="28">
        <f t="shared" ca="1" si="458"/>
        <v>2.7807074687560308E-2</v>
      </c>
      <c r="AP846" s="33">
        <f t="shared" ca="1" si="435"/>
        <v>-7.5487026649658576E-3</v>
      </c>
      <c r="AQ846" s="54"/>
      <c r="AR846" s="53"/>
      <c r="AS846" s="53"/>
      <c r="AT846" s="53"/>
      <c r="AU846" s="53"/>
      <c r="AY846" s="29"/>
    </row>
    <row r="847" spans="1:51" ht="15" customHeight="1" x14ac:dyDescent="0.25">
      <c r="A847" s="31">
        <f t="shared" ca="1" si="429"/>
        <v>35400</v>
      </c>
      <c r="B847" s="32">
        <f t="shared" ca="1" si="430"/>
        <v>1996</v>
      </c>
      <c r="C847" s="32">
        <f t="shared" ca="1" si="431"/>
        <v>12</v>
      </c>
      <c r="D847" s="48">
        <f>RAWDATA!A849</f>
        <v>199612</v>
      </c>
      <c r="E847" s="48">
        <f t="shared" ca="1" si="459"/>
        <v>-4.1021000000000001</v>
      </c>
      <c r="F847" s="48">
        <f t="shared" ca="1" si="436"/>
        <v>-0.99450000000000005</v>
      </c>
      <c r="G847" s="48">
        <f t="shared" ca="1" si="436"/>
        <v>-9.0400000000000036E-2</v>
      </c>
      <c r="H847" s="48">
        <f t="shared" ca="1" si="436"/>
        <v>0.70099999999999996</v>
      </c>
      <c r="I847" s="48">
        <f t="shared" ca="1" si="436"/>
        <v>0.94790000000000008</v>
      </c>
      <c r="J847" s="48">
        <f t="shared" ca="1" si="436"/>
        <v>1.198</v>
      </c>
      <c r="K847" s="48">
        <f t="shared" ca="1" si="436"/>
        <v>1.0693999999999999</v>
      </c>
      <c r="L847" s="48">
        <f t="shared" ca="1" si="436"/>
        <v>1.2995000000000001</v>
      </c>
      <c r="M847" s="48">
        <f t="shared" ca="1" si="436"/>
        <v>0.34240000000000004</v>
      </c>
      <c r="N847" s="48">
        <f t="shared" ca="1" si="436"/>
        <v>-0.55449999999999988</v>
      </c>
      <c r="P847" s="26">
        <f t="shared" ca="1" si="437"/>
        <v>1.6978221825699342</v>
      </c>
      <c r="Q847" s="26">
        <f t="shared" ca="1" si="438"/>
        <v>12.424175995544179</v>
      </c>
      <c r="R847" s="26">
        <f t="shared" ca="1" si="439"/>
        <v>20.730520032052961</v>
      </c>
      <c r="S847" s="26">
        <f t="shared" ca="1" si="440"/>
        <v>28.927741574275903</v>
      </c>
      <c r="T847" s="26">
        <f t="shared" ca="1" si="441"/>
        <v>38.34116722526224</v>
      </c>
      <c r="U847" s="26">
        <f t="shared" ca="1" si="442"/>
        <v>47.680376560156091</v>
      </c>
      <c r="V847" s="26">
        <f t="shared" ca="1" si="443"/>
        <v>66.753133983078783</v>
      </c>
      <c r="W847" s="26">
        <f t="shared" ca="1" si="444"/>
        <v>66.031617489002883</v>
      </c>
      <c r="X847" s="26">
        <f t="shared" ca="1" si="445"/>
        <v>114.21104931306108</v>
      </c>
      <c r="Y847" s="26">
        <f t="shared" ca="1" si="446"/>
        <v>493.14865235995404</v>
      </c>
      <c r="Z847" s="28">
        <f t="shared" ca="1" si="432"/>
        <v>2.4422500000000014E-2</v>
      </c>
      <c r="AA847" s="57">
        <f t="shared" ca="1" si="447"/>
        <v>-1.8330000000000034E-4</v>
      </c>
      <c r="AB847" s="33">
        <f t="shared" ca="1" si="433"/>
        <v>-8.7719999999996386E-4</v>
      </c>
      <c r="AD847" s="28">
        <f t="shared" ca="1" si="448"/>
        <v>-4.1886102148678328E-2</v>
      </c>
      <c r="AE847" s="28">
        <f t="shared" ca="1" si="449"/>
        <v>-9.9947818410985895E-3</v>
      </c>
      <c r="AF847" s="28">
        <f t="shared" ca="1" si="450"/>
        <v>-9.0440885442140742E-4</v>
      </c>
      <c r="AG847" s="28">
        <f t="shared" ca="1" si="451"/>
        <v>6.9855441737120905E-3</v>
      </c>
      <c r="AH847" s="28">
        <f t="shared" ca="1" si="452"/>
        <v>9.4343561769681342E-3</v>
      </c>
      <c r="AI847" s="28">
        <f t="shared" ca="1" si="453"/>
        <v>1.1908807824136489E-2</v>
      </c>
      <c r="AJ847" s="28">
        <f t="shared" ca="1" si="454"/>
        <v>1.0637223601191287E-2</v>
      </c>
      <c r="AK847" s="28">
        <f t="shared" ca="1" si="455"/>
        <v>1.2911289420209176E-2</v>
      </c>
      <c r="AL847" s="28">
        <f t="shared" ca="1" si="456"/>
        <v>3.4181514584685595E-3</v>
      </c>
      <c r="AM847" s="28">
        <f t="shared" ca="1" si="457"/>
        <v>-5.5604305806494113E-3</v>
      </c>
      <c r="AN847" s="28">
        <f t="shared" ca="1" si="434"/>
        <v>2.4869302433798032E-2</v>
      </c>
      <c r="AO847" s="28">
        <f t="shared" ca="1" si="458"/>
        <v>-1.8331680149817181E-4</v>
      </c>
      <c r="AP847" s="33">
        <f t="shared" ca="1" si="435"/>
        <v>-8.8782275959225403E-4</v>
      </c>
      <c r="AQ847" s="54"/>
      <c r="AR847" s="53"/>
      <c r="AS847" s="53"/>
      <c r="AT847" s="53"/>
      <c r="AU847" s="53"/>
    </row>
    <row r="848" spans="1:51" ht="15" customHeight="1" x14ac:dyDescent="0.25">
      <c r="A848" s="31">
        <f t="shared" ca="1" si="429"/>
        <v>35431</v>
      </c>
      <c r="B848" s="32">
        <f t="shared" ca="1" si="430"/>
        <v>1997</v>
      </c>
      <c r="C848" s="32">
        <f t="shared" ca="1" si="431"/>
        <v>1</v>
      </c>
      <c r="D848" s="48">
        <f>RAWDATA!A850</f>
        <v>199701</v>
      </c>
      <c r="E848" s="48">
        <f t="shared" ca="1" si="459"/>
        <v>7.6673999999999998</v>
      </c>
      <c r="F848" s="48">
        <f t="shared" ca="1" si="436"/>
        <v>5.3206000000000007</v>
      </c>
      <c r="G848" s="48">
        <f t="shared" ca="1" si="436"/>
        <v>5.8217000000000008</v>
      </c>
      <c r="H848" s="48">
        <f t="shared" ca="1" si="436"/>
        <v>5.4517000000000007</v>
      </c>
      <c r="I848" s="48">
        <f t="shared" ca="1" si="436"/>
        <v>5.2843999999999998</v>
      </c>
      <c r="J848" s="48">
        <f t="shared" ca="1" si="436"/>
        <v>5.3977000000000004</v>
      </c>
      <c r="K848" s="48">
        <f t="shared" ca="1" si="436"/>
        <v>4.980500000000001</v>
      </c>
      <c r="L848" s="48">
        <f t="shared" ca="1" si="436"/>
        <v>5.7320000000000002</v>
      </c>
      <c r="M848" s="48">
        <f t="shared" ca="1" si="436"/>
        <v>6.0682</v>
      </c>
      <c r="N848" s="48">
        <f t="shared" ca="1" si="436"/>
        <v>8.4996000000000009</v>
      </c>
      <c r="P848" s="26">
        <f t="shared" ca="1" si="437"/>
        <v>1.8280010005963012</v>
      </c>
      <c r="Q848" s="26">
        <f t="shared" ca="1" si="438"/>
        <v>13.085216703563104</v>
      </c>
      <c r="R848" s="26">
        <f t="shared" ca="1" si="439"/>
        <v>21.937388716758988</v>
      </c>
      <c r="S848" s="26">
        <f t="shared" ca="1" si="440"/>
        <v>30.504795261680698</v>
      </c>
      <c r="T848" s="26">
        <f t="shared" ca="1" si="441"/>
        <v>40.367267866113991</v>
      </c>
      <c r="U848" s="26">
        <f t="shared" ca="1" si="442"/>
        <v>50.254020245743632</v>
      </c>
      <c r="V848" s="26">
        <f t="shared" ca="1" si="443"/>
        <v>70.077773821106035</v>
      </c>
      <c r="W848" s="26">
        <f t="shared" ca="1" si="444"/>
        <v>69.816549803472526</v>
      </c>
      <c r="X848" s="26">
        <f t="shared" ca="1" si="445"/>
        <v>121.14160420747625</v>
      </c>
      <c r="Y848" s="26">
        <f t="shared" ca="1" si="446"/>
        <v>535.06431521594072</v>
      </c>
      <c r="Z848" s="28">
        <f t="shared" ca="1" si="432"/>
        <v>7.8989999999999894E-3</v>
      </c>
      <c r="AA848" s="57">
        <f t="shared" ca="1" si="447"/>
        <v>6.0223800000000001E-2</v>
      </c>
      <c r="AB848" s="33">
        <f t="shared" ca="1" si="433"/>
        <v>1.2615199999999986E-2</v>
      </c>
      <c r="AD848" s="28">
        <f t="shared" ca="1" si="448"/>
        <v>7.3876659688770482E-2</v>
      </c>
      <c r="AE848" s="28">
        <f t="shared" ca="1" si="449"/>
        <v>5.1838845547451183E-2</v>
      </c>
      <c r="AF848" s="28">
        <f t="shared" ca="1" si="450"/>
        <v>5.658541637491829E-2</v>
      </c>
      <c r="AG848" s="28">
        <f t="shared" ca="1" si="451"/>
        <v>5.3082842191286478E-2</v>
      </c>
      <c r="AH848" s="28">
        <f t="shared" ca="1" si="452"/>
        <v>5.1495074028669333E-2</v>
      </c>
      <c r="AI848" s="28">
        <f t="shared" ca="1" si="453"/>
        <v>5.2570628249196699E-2</v>
      </c>
      <c r="AJ848" s="28">
        <f t="shared" ca="1" si="454"/>
        <v>4.8604432636684472E-2</v>
      </c>
      <c r="AK848" s="28">
        <f t="shared" ca="1" si="455"/>
        <v>5.5737404684501689E-2</v>
      </c>
      <c r="AL848" s="28">
        <f t="shared" ca="1" si="456"/>
        <v>5.89120974597757E-2</v>
      </c>
      <c r="AM848" s="28">
        <f t="shared" ca="1" si="457"/>
        <v>8.1576300349682579E-2</v>
      </c>
      <c r="AN848" s="28">
        <f t="shared" ca="1" si="434"/>
        <v>7.3864462866183034E-3</v>
      </c>
      <c r="AO848" s="28">
        <f t="shared" ca="1" si="458"/>
        <v>5.8480017914207469E-2</v>
      </c>
      <c r="AP848" s="33">
        <f t="shared" ca="1" si="435"/>
        <v>1.1764180990521664E-2</v>
      </c>
      <c r="AQ848" s="54"/>
      <c r="AR848" s="53"/>
      <c r="AS848" s="53"/>
      <c r="AT848" s="53"/>
      <c r="AU848" s="53"/>
    </row>
    <row r="849" spans="1:51" ht="15" customHeight="1" x14ac:dyDescent="0.25">
      <c r="A849" s="31">
        <f t="shared" ca="1" si="429"/>
        <v>35462</v>
      </c>
      <c r="B849" s="32">
        <f t="shared" ca="1" si="430"/>
        <v>1997</v>
      </c>
      <c r="C849" s="32">
        <f t="shared" ca="1" si="431"/>
        <v>2</v>
      </c>
      <c r="D849" s="48">
        <f>RAWDATA!A851</f>
        <v>199702</v>
      </c>
      <c r="E849" s="48">
        <f t="shared" ca="1" si="459"/>
        <v>-4.7050000000000001</v>
      </c>
      <c r="F849" s="48">
        <f t="shared" ca="1" si="436"/>
        <v>-2.5456000000000003</v>
      </c>
      <c r="G849" s="48">
        <f t="shared" ca="1" si="436"/>
        <v>-1.351</v>
      </c>
      <c r="H849" s="48">
        <f t="shared" ca="1" si="436"/>
        <v>-0.52210000000000001</v>
      </c>
      <c r="I849" s="48">
        <f t="shared" ca="1" si="436"/>
        <v>3.290000000000004E-2</v>
      </c>
      <c r="J849" s="48">
        <f t="shared" ca="1" si="436"/>
        <v>0.46970000000000001</v>
      </c>
      <c r="K849" s="48">
        <f t="shared" ca="1" si="436"/>
        <v>0.71479999999999999</v>
      </c>
      <c r="L849" s="48">
        <f t="shared" ca="1" si="436"/>
        <v>0.20929999999999999</v>
      </c>
      <c r="M849" s="48">
        <f t="shared" ca="1" si="436"/>
        <v>-0.39980000000000004</v>
      </c>
      <c r="N849" s="48">
        <f t="shared" ca="1" si="436"/>
        <v>-1.6585999999999999</v>
      </c>
      <c r="P849" s="26">
        <f t="shared" ca="1" si="437"/>
        <v>1.7419935535182451</v>
      </c>
      <c r="Q849" s="26">
        <f t="shared" ca="1" si="438"/>
        <v>12.752119427157201</v>
      </c>
      <c r="R849" s="26">
        <f t="shared" ca="1" si="439"/>
        <v>21.641014595195575</v>
      </c>
      <c r="S849" s="26">
        <f t="shared" ca="1" si="440"/>
        <v>30.34552972561946</v>
      </c>
      <c r="T849" s="26">
        <f t="shared" ca="1" si="441"/>
        <v>40.380548697241942</v>
      </c>
      <c r="U849" s="26">
        <f t="shared" ca="1" si="442"/>
        <v>50.490063378837888</v>
      </c>
      <c r="V849" s="26">
        <f t="shared" ca="1" si="443"/>
        <v>70.57868974837929</v>
      </c>
      <c r="W849" s="26">
        <f t="shared" ca="1" si="444"/>
        <v>69.962675842211183</v>
      </c>
      <c r="X849" s="26">
        <f t="shared" ca="1" si="445"/>
        <v>120.65728007385476</v>
      </c>
      <c r="Y849" s="26">
        <f t="shared" ca="1" si="446"/>
        <v>526.18973848376913</v>
      </c>
      <c r="Z849" s="28">
        <f t="shared" ca="1" si="432"/>
        <v>2.5961000000000067E-2</v>
      </c>
      <c r="AA849" s="57">
        <f t="shared" ca="1" si="447"/>
        <v>-9.7554000000000026E-3</v>
      </c>
      <c r="AB849" s="33">
        <f t="shared" ca="1" si="433"/>
        <v>-5.3659999999996523E-4</v>
      </c>
      <c r="AD849" s="28">
        <f t="shared" ca="1" si="448"/>
        <v>-4.8192842601485146E-2</v>
      </c>
      <c r="AE849" s="28">
        <f t="shared" ca="1" si="449"/>
        <v>-2.5785609694141919E-2</v>
      </c>
      <c r="AF849" s="28">
        <f t="shared" ca="1" si="450"/>
        <v>-1.3602090418285669E-2</v>
      </c>
      <c r="AG849" s="28">
        <f t="shared" ca="1" si="451"/>
        <v>-5.2346770465101448E-3</v>
      </c>
      <c r="AH849" s="28">
        <f t="shared" ca="1" si="452"/>
        <v>3.2894589136752512E-4</v>
      </c>
      <c r="AI849" s="28">
        <f t="shared" ca="1" si="453"/>
        <v>4.6860035157135008E-3</v>
      </c>
      <c r="AJ849" s="28">
        <f t="shared" ca="1" si="454"/>
        <v>7.1225741388051067E-3</v>
      </c>
      <c r="AK849" s="28">
        <f t="shared" ca="1" si="455"/>
        <v>2.0908127269431841E-3</v>
      </c>
      <c r="AL849" s="28">
        <f t="shared" ca="1" si="456"/>
        <v>-4.0060133674263438E-3</v>
      </c>
      <c r="AM849" s="28">
        <f t="shared" ca="1" si="457"/>
        <v>-1.6725087782672367E-2</v>
      </c>
      <c r="AN849" s="28">
        <f t="shared" ca="1" si="434"/>
        <v>2.6623675572764176E-2</v>
      </c>
      <c r="AO849" s="28">
        <f t="shared" ca="1" si="458"/>
        <v>-9.8032956633713926E-3</v>
      </c>
      <c r="AP849" s="33">
        <f t="shared" ca="1" si="435"/>
        <v>-5.622549116779639E-4</v>
      </c>
      <c r="AQ849" s="54"/>
      <c r="AR849" s="53"/>
      <c r="AS849" s="53"/>
      <c r="AT849" s="53"/>
      <c r="AU849" s="53"/>
    </row>
    <row r="850" spans="1:51" ht="15" customHeight="1" x14ac:dyDescent="0.25">
      <c r="A850" s="31">
        <f t="shared" ca="1" si="429"/>
        <v>35490</v>
      </c>
      <c r="B850" s="32">
        <f t="shared" ca="1" si="430"/>
        <v>1997</v>
      </c>
      <c r="C850" s="32">
        <f t="shared" ca="1" si="431"/>
        <v>3</v>
      </c>
      <c r="D850" s="48">
        <f>RAWDATA!A852</f>
        <v>199703</v>
      </c>
      <c r="E850" s="48">
        <f t="shared" ca="1" si="459"/>
        <v>-8.1146000000000011</v>
      </c>
      <c r="F850" s="48">
        <f t="shared" ca="1" si="436"/>
        <v>-5.8272000000000013</v>
      </c>
      <c r="G850" s="48">
        <f t="shared" ca="1" si="436"/>
        <v>-5.0662000000000003</v>
      </c>
      <c r="H850" s="48">
        <f t="shared" ca="1" si="436"/>
        <v>-3.9613000000000005</v>
      </c>
      <c r="I850" s="48">
        <f t="shared" ca="1" si="436"/>
        <v>-3.1066000000000003</v>
      </c>
      <c r="J850" s="48">
        <f t="shared" ca="1" si="436"/>
        <v>-3.5026000000000002</v>
      </c>
      <c r="K850" s="48">
        <f t="shared" ca="1" si="436"/>
        <v>-3.9691000000000001</v>
      </c>
      <c r="L850" s="48">
        <f t="shared" ca="1" si="436"/>
        <v>-3.8753000000000002</v>
      </c>
      <c r="M850" s="48">
        <f t="shared" ca="1" si="436"/>
        <v>-4.5615000000000006</v>
      </c>
      <c r="N850" s="48">
        <f t="shared" ca="1" si="436"/>
        <v>-4.6085000000000003</v>
      </c>
      <c r="P850" s="26">
        <f t="shared" ca="1" si="437"/>
        <v>1.6006377446244535</v>
      </c>
      <c r="Q850" s="26">
        <f t="shared" ca="1" si="438"/>
        <v>12.009027923897897</v>
      </c>
      <c r="R850" s="26">
        <f t="shared" ca="1" si="439"/>
        <v>20.544637513773775</v>
      </c>
      <c r="S850" s="26">
        <f t="shared" ca="1" si="440"/>
        <v>29.143452256598497</v>
      </c>
      <c r="T850" s="26">
        <f t="shared" ca="1" si="441"/>
        <v>39.126086571413424</v>
      </c>
      <c r="U850" s="26">
        <f t="shared" ca="1" si="442"/>
        <v>48.721598418930711</v>
      </c>
      <c r="V850" s="26">
        <f t="shared" ca="1" si="443"/>
        <v>67.777350973576361</v>
      </c>
      <c r="W850" s="26">
        <f t="shared" ca="1" si="444"/>
        <v>67.251412265297972</v>
      </c>
      <c r="X850" s="26">
        <f t="shared" ca="1" si="445"/>
        <v>115.15349824328588</v>
      </c>
      <c r="Y850" s="26">
        <f t="shared" ca="1" si="446"/>
        <v>501.94028438574463</v>
      </c>
      <c r="Z850" s="28">
        <f t="shared" ca="1" si="432"/>
        <v>2.3859000000000019E-2</v>
      </c>
      <c r="AA850" s="57">
        <f t="shared" ca="1" si="447"/>
        <v>-4.6592900000000007E-2</v>
      </c>
      <c r="AB850" s="33">
        <f t="shared" ca="1" si="433"/>
        <v>7.4290000000000467E-4</v>
      </c>
      <c r="AD850" s="28">
        <f t="shared" ca="1" si="448"/>
        <v>-8.4628037582507643E-2</v>
      </c>
      <c r="AE850" s="28">
        <f t="shared" ca="1" si="449"/>
        <v>-6.0038793447387613E-2</v>
      </c>
      <c r="AF850" s="28">
        <f t="shared" ca="1" si="450"/>
        <v>-5.199037940012554E-2</v>
      </c>
      <c r="AG850" s="28">
        <f t="shared" ca="1" si="451"/>
        <v>-4.0418950753307301E-2</v>
      </c>
      <c r="AH850" s="28">
        <f t="shared" ca="1" si="452"/>
        <v>-3.1558780866169707E-2</v>
      </c>
      <c r="AI850" s="28">
        <f t="shared" ca="1" si="453"/>
        <v>-3.5654121011301755E-2</v>
      </c>
      <c r="AJ850" s="28">
        <f t="shared" ca="1" si="454"/>
        <v>-4.0500171310899981E-2</v>
      </c>
      <c r="AK850" s="28">
        <f t="shared" ca="1" si="455"/>
        <v>-3.9523879103434377E-2</v>
      </c>
      <c r="AL850" s="28">
        <f t="shared" ca="1" si="456"/>
        <v>-4.668812500257602E-2</v>
      </c>
      <c r="AM850" s="28">
        <f t="shared" ca="1" si="457"/>
        <v>-4.7180710035855361E-2</v>
      </c>
      <c r="AN850" s="28">
        <f t="shared" ca="1" si="434"/>
        <v>2.5398997995731934E-2</v>
      </c>
      <c r="AO850" s="28">
        <f t="shared" ca="1" si="458"/>
        <v>-4.7713289207464704E-2</v>
      </c>
      <c r="AP850" s="33">
        <f t="shared" ca="1" si="435"/>
        <v>7.7887168824901376E-4</v>
      </c>
      <c r="AQ850" s="54"/>
      <c r="AR850" s="53"/>
      <c r="AS850" s="53"/>
      <c r="AT850" s="53"/>
      <c r="AU850" s="53"/>
    </row>
    <row r="851" spans="1:51" ht="15" customHeight="1" x14ac:dyDescent="0.25">
      <c r="A851" s="31">
        <f t="shared" ca="1" si="429"/>
        <v>35521</v>
      </c>
      <c r="B851" s="32">
        <f t="shared" ca="1" si="430"/>
        <v>1997</v>
      </c>
      <c r="C851" s="32">
        <f t="shared" ca="1" si="431"/>
        <v>4</v>
      </c>
      <c r="D851" s="48">
        <f>RAWDATA!A853</f>
        <v>199704</v>
      </c>
      <c r="E851" s="48">
        <f t="shared" ca="1" si="459"/>
        <v>-4.3802000000000003</v>
      </c>
      <c r="F851" s="48">
        <f t="shared" ca="1" si="436"/>
        <v>-2.5258000000000003</v>
      </c>
      <c r="G851" s="48">
        <f t="shared" ca="1" si="436"/>
        <v>-1.9458000000000002</v>
      </c>
      <c r="H851" s="48">
        <f t="shared" ca="1" si="436"/>
        <v>-2.2808999999999999</v>
      </c>
      <c r="I851" s="48">
        <f t="shared" ca="1" si="436"/>
        <v>-0.95219999999999994</v>
      </c>
      <c r="J851" s="48">
        <f t="shared" ca="1" si="436"/>
        <v>-0.93010000000000004</v>
      </c>
      <c r="K851" s="48">
        <f t="shared" ca="1" si="436"/>
        <v>-0.72440000000000004</v>
      </c>
      <c r="L851" s="48">
        <f t="shared" ca="1" si="436"/>
        <v>-0.89410000000000012</v>
      </c>
      <c r="M851" s="48">
        <f t="shared" ca="1" si="436"/>
        <v>-1.4079000000000002</v>
      </c>
      <c r="N851" s="48">
        <f t="shared" ca="1" si="436"/>
        <v>-1.9370000000000001</v>
      </c>
      <c r="P851" s="26">
        <f t="shared" ca="1" si="437"/>
        <v>1.5305266101344133</v>
      </c>
      <c r="Q851" s="26">
        <f t="shared" ca="1" si="438"/>
        <v>11.705703896596084</v>
      </c>
      <c r="R851" s="26">
        <f t="shared" ca="1" si="439"/>
        <v>20.144879957030767</v>
      </c>
      <c r="S851" s="26">
        <f t="shared" ca="1" si="440"/>
        <v>28.478719254077742</v>
      </c>
      <c r="T851" s="26">
        <f t="shared" ca="1" si="441"/>
        <v>38.753527975080424</v>
      </c>
      <c r="U851" s="26">
        <f t="shared" ca="1" si="442"/>
        <v>48.268438832036239</v>
      </c>
      <c r="V851" s="26">
        <f t="shared" ca="1" si="443"/>
        <v>67.286371843123774</v>
      </c>
      <c r="W851" s="26">
        <f t="shared" ca="1" si="444"/>
        <v>66.650117388233951</v>
      </c>
      <c r="X851" s="26">
        <f t="shared" ca="1" si="445"/>
        <v>113.53225214151867</v>
      </c>
      <c r="Y851" s="26">
        <f t="shared" ca="1" si="446"/>
        <v>492.21770107719277</v>
      </c>
      <c r="Z851" s="28">
        <f t="shared" ca="1" si="432"/>
        <v>1.7805499999999974E-2</v>
      </c>
      <c r="AA851" s="57">
        <f t="shared" ca="1" si="447"/>
        <v>-1.7978400000000002E-2</v>
      </c>
      <c r="AB851" s="33">
        <f t="shared" ca="1" si="433"/>
        <v>1.2539000000000265E-3</v>
      </c>
      <c r="AD851" s="28">
        <f t="shared" ca="1" si="448"/>
        <v>-4.4790274404954832E-2</v>
      </c>
      <c r="AE851" s="28">
        <f t="shared" ca="1" si="449"/>
        <v>-2.55824583857335E-2</v>
      </c>
      <c r="AF851" s="28">
        <f t="shared" ca="1" si="450"/>
        <v>-1.9649798975022392E-2</v>
      </c>
      <c r="AG851" s="28">
        <f t="shared" ca="1" si="451"/>
        <v>-2.3073149628683828E-2</v>
      </c>
      <c r="AH851" s="28">
        <f t="shared" ca="1" si="452"/>
        <v>-9.5676240947426359E-3</v>
      </c>
      <c r="AI851" s="28">
        <f t="shared" ca="1" si="453"/>
        <v>-9.3445243909637214E-3</v>
      </c>
      <c r="AJ851" s="28">
        <f t="shared" ca="1" si="454"/>
        <v>-7.2703651713618613E-3</v>
      </c>
      <c r="AK851" s="28">
        <f t="shared" ca="1" si="455"/>
        <v>-8.9812106019340476E-3</v>
      </c>
      <c r="AL851" s="28">
        <f t="shared" ca="1" si="456"/>
        <v>-1.4179049293270714E-2</v>
      </c>
      <c r="AM851" s="28">
        <f t="shared" ca="1" si="457"/>
        <v>-1.9560056718801188E-2</v>
      </c>
      <c r="AN851" s="28">
        <f t="shared" ca="1" si="434"/>
        <v>1.8316813389308212E-2</v>
      </c>
      <c r="AO851" s="28">
        <f t="shared" ca="1" si="458"/>
        <v>-1.8141974942897716E-2</v>
      </c>
      <c r="AP851" s="33">
        <f t="shared" ca="1" si="435"/>
        <v>1.2724219368617645E-3</v>
      </c>
      <c r="AQ851" s="54"/>
      <c r="AR851" s="53"/>
      <c r="AS851" s="53"/>
      <c r="AT851" s="53"/>
      <c r="AU851" s="53"/>
    </row>
    <row r="852" spans="1:51" ht="15" customHeight="1" x14ac:dyDescent="0.25">
      <c r="A852" s="31">
        <f t="shared" ca="1" si="429"/>
        <v>35551</v>
      </c>
      <c r="B852" s="32">
        <f t="shared" ca="1" si="430"/>
        <v>1997</v>
      </c>
      <c r="C852" s="32">
        <f t="shared" ca="1" si="431"/>
        <v>5</v>
      </c>
      <c r="D852" s="48">
        <f>RAWDATA!A854</f>
        <v>199705</v>
      </c>
      <c r="E852" s="48">
        <f t="shared" ca="1" si="459"/>
        <v>10.234200000000001</v>
      </c>
      <c r="F852" s="48">
        <f t="shared" ca="1" si="436"/>
        <v>10.111699999999999</v>
      </c>
      <c r="G852" s="48">
        <f t="shared" ca="1" si="436"/>
        <v>8.9103000000000012</v>
      </c>
      <c r="H852" s="48">
        <f t="shared" ca="1" si="436"/>
        <v>8.7676999999999996</v>
      </c>
      <c r="I852" s="48">
        <f t="shared" ca="1" si="436"/>
        <v>8.3927000000000014</v>
      </c>
      <c r="J852" s="48">
        <f t="shared" ca="1" si="436"/>
        <v>7.1781000000000006</v>
      </c>
      <c r="K852" s="48">
        <f t="shared" ca="1" si="436"/>
        <v>7.9691000000000001</v>
      </c>
      <c r="L852" s="48">
        <f t="shared" ca="1" si="436"/>
        <v>7.9533000000000005</v>
      </c>
      <c r="M852" s="48">
        <f t="shared" ca="1" si="436"/>
        <v>8.3842999999999996</v>
      </c>
      <c r="N852" s="48">
        <f t="shared" ca="1" si="436"/>
        <v>9.4284999999999997</v>
      </c>
      <c r="P852" s="26">
        <f t="shared" ca="1" si="437"/>
        <v>1.6871637644687894</v>
      </c>
      <c r="Q852" s="26">
        <f t="shared" ca="1" si="438"/>
        <v>12.88934955750819</v>
      </c>
      <c r="R852" s="26">
        <f t="shared" ca="1" si="439"/>
        <v>21.939849195842079</v>
      </c>
      <c r="S852" s="26">
        <f t="shared" ca="1" si="440"/>
        <v>30.975647922117517</v>
      </c>
      <c r="T852" s="26">
        <f t="shared" ca="1" si="441"/>
        <v>42.005995317444999</v>
      </c>
      <c r="U852" s="26">
        <f t="shared" ca="1" si="442"/>
        <v>51.733195639838634</v>
      </c>
      <c r="V852" s="26">
        <f t="shared" ca="1" si="443"/>
        <v>72.648490101674142</v>
      </c>
      <c r="W852" s="26">
        <f t="shared" ca="1" si="444"/>
        <v>71.951001174472367</v>
      </c>
      <c r="X852" s="26">
        <f t="shared" ca="1" si="445"/>
        <v>123.05113675782</v>
      </c>
      <c r="Y852" s="26">
        <f t="shared" ca="1" si="446"/>
        <v>538.62644702325588</v>
      </c>
      <c r="Z852" s="28">
        <f t="shared" ca="1" si="432"/>
        <v>-1.2665499999999996E-2</v>
      </c>
      <c r="AA852" s="57">
        <f t="shared" ca="1" si="447"/>
        <v>8.7329899999999988E-2</v>
      </c>
      <c r="AB852" s="33">
        <f t="shared" ca="1" si="433"/>
        <v>1.7340999999999329E-3</v>
      </c>
      <c r="AD852" s="28">
        <f t="shared" ca="1" si="448"/>
        <v>9.7437007411314072E-2</v>
      </c>
      <c r="AE852" s="28">
        <f t="shared" ca="1" si="449"/>
        <v>9.6325119124574726E-2</v>
      </c>
      <c r="AF852" s="28">
        <f t="shared" ca="1" si="450"/>
        <v>8.5354421663701746E-2</v>
      </c>
      <c r="AG852" s="28">
        <f t="shared" ca="1" si="451"/>
        <v>8.4044229357644468E-2</v>
      </c>
      <c r="AH852" s="28">
        <f t="shared" ca="1" si="452"/>
        <v>8.0590557576369501E-2</v>
      </c>
      <c r="AI852" s="28">
        <f t="shared" ca="1" si="453"/>
        <v>6.9321750733576271E-2</v>
      </c>
      <c r="AJ852" s="28">
        <f t="shared" ca="1" si="454"/>
        <v>7.6674889087424564E-2</v>
      </c>
      <c r="AK852" s="28">
        <f t="shared" ca="1" si="455"/>
        <v>7.6528540213679289E-2</v>
      </c>
      <c r="AL852" s="28">
        <f t="shared" ca="1" si="456"/>
        <v>8.0513058579665758E-2</v>
      </c>
      <c r="AM852" s="28">
        <f t="shared" ca="1" si="457"/>
        <v>9.0101181955459186E-2</v>
      </c>
      <c r="AN852" s="28">
        <f t="shared" ca="1" si="434"/>
        <v>-1.1573943000381934E-2</v>
      </c>
      <c r="AO852" s="28">
        <f t="shared" ca="1" si="458"/>
        <v>8.3725057953685664E-2</v>
      </c>
      <c r="AP852" s="33">
        <f t="shared" ca="1" si="435"/>
        <v>1.5820623138768086E-3</v>
      </c>
      <c r="AQ852" s="54"/>
      <c r="AR852" s="53"/>
      <c r="AS852" s="53"/>
      <c r="AT852" s="53"/>
      <c r="AU852" s="53"/>
    </row>
    <row r="853" spans="1:51" ht="15" customHeight="1" x14ac:dyDescent="0.25">
      <c r="A853" s="31">
        <f t="shared" ca="1" si="429"/>
        <v>35582</v>
      </c>
      <c r="B853" s="32">
        <f t="shared" ca="1" si="430"/>
        <v>1997</v>
      </c>
      <c r="C853" s="32">
        <f t="shared" ca="1" si="431"/>
        <v>6</v>
      </c>
      <c r="D853" s="48">
        <f>RAWDATA!A855</f>
        <v>199706</v>
      </c>
      <c r="E853" s="48">
        <f t="shared" ca="1" si="459"/>
        <v>2.0250000000000004</v>
      </c>
      <c r="F853" s="48">
        <f t="shared" ca="1" si="436"/>
        <v>3.8793000000000002</v>
      </c>
      <c r="G853" s="48">
        <f t="shared" ca="1" si="436"/>
        <v>4.2963000000000005</v>
      </c>
      <c r="H853" s="48">
        <f t="shared" ca="1" si="436"/>
        <v>5.2867000000000006</v>
      </c>
      <c r="I853" s="48">
        <f t="shared" ca="1" si="436"/>
        <v>5.4196999999999997</v>
      </c>
      <c r="J853" s="48">
        <f t="shared" ca="1" si="436"/>
        <v>5.6502999999999997</v>
      </c>
      <c r="K853" s="48">
        <f t="shared" ca="1" si="436"/>
        <v>5.0518000000000001</v>
      </c>
      <c r="L853" s="48">
        <f t="shared" ca="1" si="436"/>
        <v>5.3595000000000006</v>
      </c>
      <c r="M853" s="48">
        <f t="shared" ca="1" si="436"/>
        <v>5.4083000000000006</v>
      </c>
      <c r="N853" s="48">
        <f t="shared" ca="1" si="436"/>
        <v>5.1097000000000001</v>
      </c>
      <c r="P853" s="26">
        <f t="shared" ca="1" si="437"/>
        <v>1.7213288306992824</v>
      </c>
      <c r="Q853" s="26">
        <f t="shared" ca="1" si="438"/>
        <v>13.389366094892607</v>
      </c>
      <c r="R853" s="26">
        <f t="shared" ca="1" si="439"/>
        <v>22.882450936843043</v>
      </c>
      <c r="S853" s="26">
        <f t="shared" ca="1" si="440"/>
        <v>32.613237500816105</v>
      </c>
      <c r="T853" s="26">
        <f t="shared" ca="1" si="441"/>
        <v>44.282594245664569</v>
      </c>
      <c r="U853" s="26">
        <f t="shared" ca="1" si="442"/>
        <v>54.656276393076432</v>
      </c>
      <c r="V853" s="26">
        <f t="shared" ca="1" si="443"/>
        <v>76.31854652463052</v>
      </c>
      <c r="W853" s="26">
        <f t="shared" ca="1" si="444"/>
        <v>75.807215082418224</v>
      </c>
      <c r="X853" s="26">
        <f t="shared" ca="1" si="445"/>
        <v>129.70611138709319</v>
      </c>
      <c r="Y853" s="26">
        <f t="shared" ca="1" si="446"/>
        <v>566.14864258680313</v>
      </c>
      <c r="Z853" s="28">
        <f t="shared" ca="1" si="432"/>
        <v>2.3068499999999936E-2</v>
      </c>
      <c r="AA853" s="57">
        <f t="shared" ca="1" si="447"/>
        <v>4.748659999999999E-2</v>
      </c>
      <c r="AB853" s="33">
        <f t="shared" ca="1" si="433"/>
        <v>5.1034000000000357E-3</v>
      </c>
      <c r="AD853" s="28">
        <f t="shared" ca="1" si="448"/>
        <v>2.0047695303778111E-2</v>
      </c>
      <c r="AE853" s="28">
        <f t="shared" ca="1" si="449"/>
        <v>3.8059462239277912E-2</v>
      </c>
      <c r="AF853" s="28">
        <f t="shared" ca="1" si="450"/>
        <v>4.2065700796875667E-2</v>
      </c>
      <c r="AG853" s="28">
        <f t="shared" ca="1" si="451"/>
        <v>5.1516919381617593E-2</v>
      </c>
      <c r="AH853" s="28">
        <f t="shared" ca="1" si="452"/>
        <v>5.2779339675102448E-2</v>
      </c>
      <c r="AI853" s="28">
        <f t="shared" ca="1" si="453"/>
        <v>5.4964397634542847E-2</v>
      </c>
      <c r="AJ853" s="28">
        <f t="shared" ca="1" si="454"/>
        <v>4.9283375853883829E-2</v>
      </c>
      <c r="AK853" s="28">
        <f t="shared" ca="1" si="455"/>
        <v>5.2208125801657027E-2</v>
      </c>
      <c r="AL853" s="28">
        <f t="shared" ca="1" si="456"/>
        <v>5.2671194646822475E-2</v>
      </c>
      <c r="AM853" s="28">
        <f t="shared" ca="1" si="457"/>
        <v>4.9834380690306192E-2</v>
      </c>
      <c r="AN853" s="28">
        <f t="shared" ca="1" si="434"/>
        <v>2.2199208897036325E-2</v>
      </c>
      <c r="AO853" s="28">
        <f t="shared" ca="1" si="458"/>
        <v>4.639358036956432E-2</v>
      </c>
      <c r="AP853" s="33">
        <f t="shared" ca="1" si="435"/>
        <v>4.8592072990000165E-3</v>
      </c>
      <c r="AQ853" s="54"/>
      <c r="AR853" s="53"/>
      <c r="AS853" s="53"/>
      <c r="AT853" s="53"/>
      <c r="AU853" s="53"/>
    </row>
    <row r="854" spans="1:51" ht="15" customHeight="1" x14ac:dyDescent="0.25">
      <c r="A854" s="31">
        <f t="shared" ca="1" si="429"/>
        <v>35612</v>
      </c>
      <c r="B854" s="32">
        <f t="shared" ca="1" si="430"/>
        <v>1997</v>
      </c>
      <c r="C854" s="32">
        <f t="shared" ca="1" si="431"/>
        <v>7</v>
      </c>
      <c r="D854" s="48">
        <f>RAWDATA!A856</f>
        <v>199707</v>
      </c>
      <c r="E854" s="48">
        <f t="shared" ca="1" si="459"/>
        <v>3.2595999999999998</v>
      </c>
      <c r="F854" s="48">
        <f t="shared" ca="1" si="436"/>
        <v>4.0475000000000003</v>
      </c>
      <c r="G854" s="48">
        <f t="shared" ca="1" si="436"/>
        <v>5.4047000000000001</v>
      </c>
      <c r="H854" s="48">
        <f t="shared" ca="1" si="436"/>
        <v>5.2418000000000005</v>
      </c>
      <c r="I854" s="48">
        <f t="shared" ca="1" si="436"/>
        <v>5.2591000000000001</v>
      </c>
      <c r="J854" s="48">
        <f t="shared" ca="1" si="436"/>
        <v>5.8118999999999996</v>
      </c>
      <c r="K854" s="48">
        <f t="shared" ca="1" si="436"/>
        <v>6.2446999999999999</v>
      </c>
      <c r="L854" s="48">
        <f t="shared" ca="1" si="436"/>
        <v>5.5806000000000004</v>
      </c>
      <c r="M854" s="48">
        <f t="shared" ca="1" si="436"/>
        <v>6.2474000000000007</v>
      </c>
      <c r="N854" s="48">
        <f t="shared" ca="1" si="436"/>
        <v>6.6292999999999997</v>
      </c>
      <c r="P854" s="26">
        <f t="shared" ca="1" si="437"/>
        <v>1.7774372652647563</v>
      </c>
      <c r="Q854" s="26">
        <f t="shared" ca="1" si="438"/>
        <v>13.931300687583386</v>
      </c>
      <c r="R854" s="26">
        <f t="shared" ca="1" si="439"/>
        <v>24.119178762626596</v>
      </c>
      <c r="S854" s="26">
        <f t="shared" ca="1" si="440"/>
        <v>34.322758184133889</v>
      </c>
      <c r="T854" s="26">
        <f t="shared" ca="1" si="441"/>
        <v>46.61146015963832</v>
      </c>
      <c r="U854" s="26">
        <f t="shared" ca="1" si="442"/>
        <v>57.83284452076564</v>
      </c>
      <c r="V854" s="26">
        <f t="shared" ca="1" si="443"/>
        <v>81.084410799454119</v>
      </c>
      <c r="W854" s="26">
        <f t="shared" ca="1" si="444"/>
        <v>80.037712527307662</v>
      </c>
      <c r="X854" s="26">
        <f t="shared" ca="1" si="445"/>
        <v>137.80937098989043</v>
      </c>
      <c r="Y854" s="26">
        <f t="shared" ca="1" si="446"/>
        <v>603.68033454981003</v>
      </c>
      <c r="Z854" s="28">
        <f t="shared" ca="1" si="432"/>
        <v>2.7847999999999873E-2</v>
      </c>
      <c r="AA854" s="57">
        <f t="shared" ca="1" si="447"/>
        <v>5.3726600000000006E-2</v>
      </c>
      <c r="AB854" s="33">
        <f t="shared" ca="1" si="433"/>
        <v>1.0656899999999921E-2</v>
      </c>
      <c r="AD854" s="28">
        <f t="shared" ca="1" si="448"/>
        <v>3.2076019739077588E-2</v>
      </c>
      <c r="AE854" s="28">
        <f t="shared" ca="1" si="449"/>
        <v>3.9677339652761913E-2</v>
      </c>
      <c r="AF854" s="28">
        <f t="shared" ca="1" si="450"/>
        <v>5.2637041155336045E-2</v>
      </c>
      <c r="AG854" s="28">
        <f t="shared" ca="1" si="451"/>
        <v>5.1090373800560827E-2</v>
      </c>
      <c r="AH854" s="28">
        <f t="shared" ca="1" si="452"/>
        <v>5.1254743644480238E-2</v>
      </c>
      <c r="AI854" s="28">
        <f t="shared" ca="1" si="453"/>
        <v>5.6492803481625373E-2</v>
      </c>
      <c r="AJ854" s="28">
        <f t="shared" ca="1" si="454"/>
        <v>6.0574738219327649E-2</v>
      </c>
      <c r="AK854" s="28">
        <f t="shared" ca="1" si="455"/>
        <v>5.4304456285718838E-2</v>
      </c>
      <c r="AL854" s="28">
        <f t="shared" ca="1" si="456"/>
        <v>6.0600150928789745E-2</v>
      </c>
      <c r="AM854" s="28">
        <f t="shared" ca="1" si="457"/>
        <v>6.4188147263813541E-2</v>
      </c>
      <c r="AN854" s="28">
        <f t="shared" ca="1" si="434"/>
        <v>2.6517469400381896E-2</v>
      </c>
      <c r="AO854" s="28">
        <f t="shared" ca="1" si="458"/>
        <v>5.2333023681668395E-2</v>
      </c>
      <c r="AP854" s="33">
        <f t="shared" ca="1" si="435"/>
        <v>1.0061125414633248E-2</v>
      </c>
      <c r="AQ854" s="54"/>
      <c r="AR854" s="53"/>
      <c r="AS854" s="53"/>
      <c r="AT854" s="53"/>
      <c r="AU854" s="53"/>
    </row>
    <row r="855" spans="1:51" ht="15" customHeight="1" x14ac:dyDescent="0.25">
      <c r="A855" s="31">
        <f t="shared" ca="1" si="429"/>
        <v>35643</v>
      </c>
      <c r="B855" s="32">
        <f t="shared" ca="1" si="430"/>
        <v>1997</v>
      </c>
      <c r="C855" s="32">
        <f t="shared" ca="1" si="431"/>
        <v>8</v>
      </c>
      <c r="D855" s="48">
        <f>RAWDATA!A857</f>
        <v>199708</v>
      </c>
      <c r="E855" s="48">
        <f t="shared" ca="1" si="459"/>
        <v>4.5125000000000002</v>
      </c>
      <c r="F855" s="48">
        <f t="shared" ca="1" si="436"/>
        <v>3.4623000000000004</v>
      </c>
      <c r="G855" s="48">
        <f t="shared" ca="1" si="436"/>
        <v>2.1990000000000003</v>
      </c>
      <c r="H855" s="48">
        <f t="shared" ca="1" si="436"/>
        <v>2.3148</v>
      </c>
      <c r="I855" s="48">
        <f t="shared" ca="1" si="436"/>
        <v>2.5875000000000004</v>
      </c>
      <c r="J855" s="48">
        <f t="shared" ca="1" si="436"/>
        <v>2.6679000000000004</v>
      </c>
      <c r="K855" s="48">
        <f t="shared" ca="1" si="436"/>
        <v>3.2931000000000004</v>
      </c>
      <c r="L855" s="48">
        <f t="shared" ca="1" si="436"/>
        <v>2.3626</v>
      </c>
      <c r="M855" s="48">
        <f t="shared" ca="1" si="436"/>
        <v>2.9472000000000005</v>
      </c>
      <c r="N855" s="48">
        <f t="shared" ca="1" si="436"/>
        <v>4.5960000000000001</v>
      </c>
      <c r="P855" s="26">
        <f t="shared" ca="1" si="437"/>
        <v>1.8576441218598285</v>
      </c>
      <c r="Q855" s="26">
        <f t="shared" ca="1" si="438"/>
        <v>14.413644111289587</v>
      </c>
      <c r="R855" s="26">
        <f t="shared" ca="1" si="439"/>
        <v>24.649559503616754</v>
      </c>
      <c r="S855" s="26">
        <f t="shared" ca="1" si="440"/>
        <v>35.117261390580218</v>
      </c>
      <c r="T855" s="26">
        <f t="shared" ca="1" si="441"/>
        <v>47.817531691268968</v>
      </c>
      <c r="U855" s="26">
        <f t="shared" ca="1" si="442"/>
        <v>59.37576697973514</v>
      </c>
      <c r="V855" s="26">
        <f t="shared" ca="1" si="443"/>
        <v>83.754601531490948</v>
      </c>
      <c r="W855" s="26">
        <f t="shared" ca="1" si="444"/>
        <v>81.928683523477829</v>
      </c>
      <c r="X855" s="26">
        <f t="shared" ca="1" si="445"/>
        <v>141.87088877170447</v>
      </c>
      <c r="Y855" s="26">
        <f t="shared" ca="1" si="446"/>
        <v>631.42548272571935</v>
      </c>
      <c r="Z855" s="28">
        <f t="shared" ca="1" si="432"/>
        <v>-2.1580000000001043E-3</v>
      </c>
      <c r="AA855" s="57">
        <f t="shared" ca="1" si="447"/>
        <v>3.0942899999999999E-2</v>
      </c>
      <c r="AB855" s="33">
        <f t="shared" ca="1" si="433"/>
        <v>6.7730999999999729E-3</v>
      </c>
      <c r="AD855" s="28">
        <f t="shared" ca="1" si="448"/>
        <v>4.4136495488085001E-2</v>
      </c>
      <c r="AE855" s="28">
        <f t="shared" ca="1" si="449"/>
        <v>3.403710915401794E-2</v>
      </c>
      <c r="AF855" s="28">
        <f t="shared" ca="1" si="450"/>
        <v>2.1751706997829672E-2</v>
      </c>
      <c r="AG855" s="28">
        <f t="shared" ca="1" si="451"/>
        <v>2.2884149037197189E-2</v>
      </c>
      <c r="AH855" s="28">
        <f t="shared" ca="1" si="452"/>
        <v>2.5545906967738761E-2</v>
      </c>
      <c r="AI855" s="28">
        <f t="shared" ca="1" si="453"/>
        <v>2.6329321232230946E-2</v>
      </c>
      <c r="AJ855" s="28">
        <f t="shared" ca="1" si="454"/>
        <v>3.2400392166005244E-2</v>
      </c>
      <c r="AK855" s="28">
        <f t="shared" ca="1" si="455"/>
        <v>2.3351225527996892E-2</v>
      </c>
      <c r="AL855" s="28">
        <f t="shared" ca="1" si="456"/>
        <v>2.9046049447072484E-2</v>
      </c>
      <c r="AM855" s="28">
        <f t="shared" ca="1" si="457"/>
        <v>4.4935123993746592E-2</v>
      </c>
      <c r="AN855" s="28">
        <f t="shared" ca="1" si="434"/>
        <v>-2.0962156006419305E-3</v>
      </c>
      <c r="AO855" s="28">
        <f t="shared" ca="1" si="458"/>
        <v>3.0473820377939803E-2</v>
      </c>
      <c r="AP855" s="33">
        <f t="shared" ca="1" si="435"/>
        <v>6.5167663424697334E-3</v>
      </c>
      <c r="AQ855" s="54"/>
      <c r="AR855" s="53"/>
      <c r="AS855" s="53"/>
      <c r="AT855" s="53"/>
      <c r="AU855" s="53"/>
    </row>
    <row r="856" spans="1:51" ht="15" customHeight="1" x14ac:dyDescent="0.25">
      <c r="A856" s="31">
        <f t="shared" ca="1" si="429"/>
        <v>35674</v>
      </c>
      <c r="B856" s="32">
        <f t="shared" ca="1" si="430"/>
        <v>1997</v>
      </c>
      <c r="C856" s="32">
        <f t="shared" ca="1" si="431"/>
        <v>9</v>
      </c>
      <c r="D856" s="48">
        <f>RAWDATA!A858</f>
        <v>199709</v>
      </c>
      <c r="E856" s="48">
        <f t="shared" ca="1" si="459"/>
        <v>8.0885999999999996</v>
      </c>
      <c r="F856" s="48">
        <f t="shared" ca="1" si="436"/>
        <v>8.4520999999999997</v>
      </c>
      <c r="G856" s="48">
        <f t="shared" ca="1" si="436"/>
        <v>8.6959</v>
      </c>
      <c r="H856" s="48">
        <f t="shared" ca="1" si="436"/>
        <v>8.4870000000000001</v>
      </c>
      <c r="I856" s="48">
        <f t="shared" ca="1" si="436"/>
        <v>8.0421000000000014</v>
      </c>
      <c r="J856" s="48">
        <f t="shared" ca="1" si="436"/>
        <v>8.4038000000000004</v>
      </c>
      <c r="K856" s="48">
        <f t="shared" ca="1" si="436"/>
        <v>7.8653000000000004</v>
      </c>
      <c r="L856" s="48">
        <f t="shared" ca="1" si="436"/>
        <v>8.4788999999999994</v>
      </c>
      <c r="M856" s="48">
        <f t="shared" ca="1" si="436"/>
        <v>9.2542000000000009</v>
      </c>
      <c r="N856" s="48">
        <f t="shared" ca="1" si="436"/>
        <v>10.1411</v>
      </c>
      <c r="P856" s="26">
        <f t="shared" ca="1" si="437"/>
        <v>2.0079015243005824</v>
      </c>
      <c r="Q856" s="26">
        <f t="shared" ca="1" si="438"/>
        <v>15.631899725219895</v>
      </c>
      <c r="R856" s="26">
        <f t="shared" ca="1" si="439"/>
        <v>26.793060548491763</v>
      </c>
      <c r="S856" s="26">
        <f t="shared" ca="1" si="440"/>
        <v>38.097663364798763</v>
      </c>
      <c r="T856" s="26">
        <f t="shared" ca="1" si="441"/>
        <v>51.66306540741251</v>
      </c>
      <c r="U856" s="26">
        <f t="shared" ca="1" si="442"/>
        <v>64.365587685178127</v>
      </c>
      <c r="V856" s="26">
        <f t="shared" ca="1" si="443"/>
        <v>90.342152205747311</v>
      </c>
      <c r="W856" s="26">
        <f t="shared" ca="1" si="444"/>
        <v>88.875334670749993</v>
      </c>
      <c r="X856" s="26">
        <f t="shared" ca="1" si="445"/>
        <v>154.99990456041553</v>
      </c>
      <c r="Y856" s="26">
        <f t="shared" ca="1" si="446"/>
        <v>695.45897235441726</v>
      </c>
      <c r="Z856" s="28">
        <f t="shared" ca="1" si="432"/>
        <v>1.4272999999999869E-2</v>
      </c>
      <c r="AA856" s="57">
        <f t="shared" ca="1" si="447"/>
        <v>8.5909000000000013E-2</v>
      </c>
      <c r="AB856" s="33">
        <f t="shared" ca="1" si="433"/>
        <v>1.1067499999999897E-2</v>
      </c>
      <c r="AD856" s="28">
        <f t="shared" ca="1" si="448"/>
        <v>7.7781075186651741E-2</v>
      </c>
      <c r="AE856" s="28">
        <f t="shared" ca="1" si="449"/>
        <v>8.1138414859419208E-2</v>
      </c>
      <c r="AF856" s="28">
        <f t="shared" ca="1" si="450"/>
        <v>8.3383888936451864E-2</v>
      </c>
      <c r="AG856" s="28">
        <f t="shared" ca="1" si="451"/>
        <v>8.1460164145749539E-2</v>
      </c>
      <c r="AH856" s="28">
        <f t="shared" ca="1" si="452"/>
        <v>7.7350779992887364E-2</v>
      </c>
      <c r="AI856" s="28">
        <f t="shared" ca="1" si="453"/>
        <v>8.069295775358358E-2</v>
      </c>
      <c r="AJ856" s="28">
        <f t="shared" ca="1" si="454"/>
        <v>7.5713040484953809E-2</v>
      </c>
      <c r="AK856" s="28">
        <f t="shared" ca="1" si="455"/>
        <v>8.1385498034588624E-2</v>
      </c>
      <c r="AL856" s="28">
        <f t="shared" ca="1" si="456"/>
        <v>8.8507091184585676E-2</v>
      </c>
      <c r="AM856" s="28">
        <f t="shared" ca="1" si="457"/>
        <v>9.6592085085276377E-2</v>
      </c>
      <c r="AN856" s="28">
        <f t="shared" ca="1" si="434"/>
        <v>1.3089843111895552E-2</v>
      </c>
      <c r="AO856" s="28">
        <f t="shared" ca="1" si="458"/>
        <v>8.2417424262362399E-2</v>
      </c>
      <c r="AP856" s="33">
        <f t="shared" ca="1" si="435"/>
        <v>1.0132163872568628E-2</v>
      </c>
      <c r="AQ856" s="54"/>
      <c r="AR856" s="53"/>
      <c r="AS856" s="53"/>
      <c r="AT856" s="53"/>
      <c r="AU856" s="53"/>
    </row>
    <row r="857" spans="1:51" ht="15" customHeight="1" x14ac:dyDescent="0.25">
      <c r="A857" s="31">
        <f t="shared" ca="1" si="429"/>
        <v>35704</v>
      </c>
      <c r="B857" s="32">
        <f t="shared" ca="1" si="430"/>
        <v>1997</v>
      </c>
      <c r="C857" s="32">
        <f t="shared" ca="1" si="431"/>
        <v>10</v>
      </c>
      <c r="D857" s="48">
        <f>RAWDATA!A859</f>
        <v>199710</v>
      </c>
      <c r="E857" s="48">
        <f t="shared" ca="1" si="459"/>
        <v>-3.8477000000000006</v>
      </c>
      <c r="F857" s="48">
        <f t="shared" ca="1" si="436"/>
        <v>-2.8271000000000002</v>
      </c>
      <c r="G857" s="48">
        <f t="shared" ca="1" si="436"/>
        <v>-2.6709000000000005</v>
      </c>
      <c r="H857" s="48">
        <f t="shared" ca="1" si="436"/>
        <v>-1.9038000000000002</v>
      </c>
      <c r="I857" s="48">
        <f t="shared" ca="1" si="436"/>
        <v>-1.8641000000000001</v>
      </c>
      <c r="J857" s="48">
        <f t="shared" ca="1" si="436"/>
        <v>-1.6958000000000002</v>
      </c>
      <c r="K857" s="48">
        <f t="shared" ca="1" si="436"/>
        <v>-1.0508999999999999</v>
      </c>
      <c r="L857" s="48">
        <f t="shared" ca="1" si="436"/>
        <v>-0.77200000000000002</v>
      </c>
      <c r="M857" s="48">
        <f t="shared" ca="1" si="436"/>
        <v>-1.3017000000000001</v>
      </c>
      <c r="N857" s="48">
        <f t="shared" ca="1" si="436"/>
        <v>-1.6323999999999999</v>
      </c>
      <c r="P857" s="26">
        <f t="shared" ca="1" si="437"/>
        <v>1.930643497350069</v>
      </c>
      <c r="Q857" s="26">
        <f t="shared" ca="1" si="438"/>
        <v>15.189970288088203</v>
      </c>
      <c r="R857" s="26">
        <f t="shared" ca="1" si="439"/>
        <v>26.077444694302098</v>
      </c>
      <c r="S857" s="26">
        <f t="shared" ca="1" si="440"/>
        <v>37.372360049659726</v>
      </c>
      <c r="T857" s="26">
        <f t="shared" ca="1" si="441"/>
        <v>50.700014205152932</v>
      </c>
      <c r="U857" s="26">
        <f t="shared" ca="1" si="442"/>
        <v>63.274076049212873</v>
      </c>
      <c r="V857" s="26">
        <f t="shared" ca="1" si="443"/>
        <v>89.392746528217117</v>
      </c>
      <c r="W857" s="26">
        <f t="shared" ca="1" si="444"/>
        <v>88.189217087091805</v>
      </c>
      <c r="X857" s="26">
        <f t="shared" ca="1" si="445"/>
        <v>152.98227080275259</v>
      </c>
      <c r="Y857" s="26">
        <f t="shared" ca="1" si="446"/>
        <v>684.10630008970372</v>
      </c>
      <c r="Z857" s="28">
        <f t="shared" ca="1" si="432"/>
        <v>1.8703499999999984E-2</v>
      </c>
      <c r="AA857" s="57">
        <f t="shared" ca="1" si="447"/>
        <v>-1.9566400000000001E-2</v>
      </c>
      <c r="AB857" s="33">
        <f t="shared" ca="1" si="433"/>
        <v>4.8958999999999704E-3</v>
      </c>
      <c r="AD857" s="28">
        <f t="shared" ca="1" si="448"/>
        <v>-3.9236793282565866E-2</v>
      </c>
      <c r="AE857" s="28">
        <f t="shared" ca="1" si="449"/>
        <v>-2.8678319979841584E-2</v>
      </c>
      <c r="AF857" s="28">
        <f t="shared" ca="1" si="450"/>
        <v>-2.7072166484458614E-2</v>
      </c>
      <c r="AG857" s="28">
        <f t="shared" ca="1" si="451"/>
        <v>-1.9221556150721672E-2</v>
      </c>
      <c r="AH857" s="28">
        <f t="shared" ca="1" si="452"/>
        <v>-1.8816933252208765E-2</v>
      </c>
      <c r="AI857" s="28">
        <f t="shared" ca="1" si="453"/>
        <v>-1.7103433399800385E-2</v>
      </c>
      <c r="AJ857" s="28">
        <f t="shared" ca="1" si="454"/>
        <v>-1.0564609483660142E-2</v>
      </c>
      <c r="AK857" s="28">
        <f t="shared" ca="1" si="455"/>
        <v>-7.7499534600613601E-3</v>
      </c>
      <c r="AL857" s="28">
        <f t="shared" ca="1" si="456"/>
        <v>-1.3102463607829714E-2</v>
      </c>
      <c r="AM857" s="28">
        <f t="shared" ca="1" si="457"/>
        <v>-1.6458704443273277E-2</v>
      </c>
      <c r="AN857" s="28">
        <f t="shared" ca="1" si="434"/>
        <v>1.9176972605652234E-2</v>
      </c>
      <c r="AO857" s="28">
        <f t="shared" ca="1" si="458"/>
        <v>-1.9760356189615511E-2</v>
      </c>
      <c r="AP857" s="33">
        <f t="shared" ca="1" si="435"/>
        <v>4.9797721640640162E-3</v>
      </c>
      <c r="AQ857" s="54"/>
      <c r="AR857" s="53"/>
      <c r="AS857" s="53"/>
      <c r="AT857" s="53"/>
      <c r="AU857" s="53"/>
    </row>
    <row r="858" spans="1:51" ht="15" customHeight="1" x14ac:dyDescent="0.25">
      <c r="A858" s="31">
        <f t="shared" ca="1" si="429"/>
        <v>35735</v>
      </c>
      <c r="B858" s="32">
        <f t="shared" ca="1" si="430"/>
        <v>1997</v>
      </c>
      <c r="C858" s="32">
        <f t="shared" ca="1" si="431"/>
        <v>11</v>
      </c>
      <c r="D858" s="48">
        <f>RAWDATA!A860</f>
        <v>199711</v>
      </c>
      <c r="E858" s="48">
        <f t="shared" ca="1" si="459"/>
        <v>-4.7816000000000001</v>
      </c>
      <c r="F858" s="48">
        <f t="shared" ca="1" si="436"/>
        <v>-1.8132000000000001</v>
      </c>
      <c r="G858" s="48">
        <f t="shared" ca="1" si="436"/>
        <v>-0.88150000000000017</v>
      </c>
      <c r="H858" s="48">
        <f t="shared" ca="1" si="436"/>
        <v>-0.97310000000000008</v>
      </c>
      <c r="I858" s="48">
        <f t="shared" ca="1" si="436"/>
        <v>-0.61630000000000007</v>
      </c>
      <c r="J858" s="48">
        <f t="shared" ca="1" si="436"/>
        <v>-0.4128</v>
      </c>
      <c r="K858" s="48">
        <f t="shared" ca="1" si="436"/>
        <v>-5.6600000000000011E-2</v>
      </c>
      <c r="L858" s="48">
        <f t="shared" ca="1" si="436"/>
        <v>-0.40339999999999998</v>
      </c>
      <c r="M858" s="48">
        <f t="shared" ca="1" si="436"/>
        <v>-1.2944</v>
      </c>
      <c r="N858" s="48">
        <f t="shared" ca="1" si="436"/>
        <v>-2.9193000000000002</v>
      </c>
      <c r="P858" s="26">
        <f t="shared" ca="1" si="437"/>
        <v>1.8383278478807781</v>
      </c>
      <c r="Q858" s="26">
        <f t="shared" ca="1" si="438"/>
        <v>14.914545746824587</v>
      </c>
      <c r="R858" s="26">
        <f t="shared" ca="1" si="439"/>
        <v>25.847572019321824</v>
      </c>
      <c r="S858" s="26">
        <f t="shared" ca="1" si="440"/>
        <v>37.008689614016482</v>
      </c>
      <c r="T858" s="26">
        <f t="shared" ca="1" si="441"/>
        <v>50.387550017606571</v>
      </c>
      <c r="U858" s="26">
        <f t="shared" ca="1" si="442"/>
        <v>63.01288066328172</v>
      </c>
      <c r="V858" s="26">
        <f t="shared" ca="1" si="443"/>
        <v>89.342150233682148</v>
      </c>
      <c r="W858" s="26">
        <f t="shared" ca="1" si="444"/>
        <v>87.833461785362474</v>
      </c>
      <c r="X858" s="26">
        <f t="shared" ca="1" si="445"/>
        <v>151.00206828948177</v>
      </c>
      <c r="Y858" s="26">
        <f t="shared" ca="1" si="446"/>
        <v>664.13518487118495</v>
      </c>
      <c r="Z858" s="28">
        <f t="shared" ca="1" si="432"/>
        <v>1.1905499999999958E-2</v>
      </c>
      <c r="AA858" s="57">
        <f t="shared" ca="1" si="447"/>
        <v>-1.4152200000000002E-2</v>
      </c>
      <c r="AB858" s="33">
        <f t="shared" ca="1" si="433"/>
        <v>-6.9163000000000436E-3</v>
      </c>
      <c r="AD858" s="28">
        <f t="shared" ca="1" si="448"/>
        <v>-4.8996985555500451E-2</v>
      </c>
      <c r="AE858" s="28">
        <f t="shared" ca="1" si="449"/>
        <v>-1.8298399214723673E-2</v>
      </c>
      <c r="AF858" s="28">
        <f t="shared" ca="1" si="450"/>
        <v>-8.8540819536248126E-3</v>
      </c>
      <c r="AG858" s="28">
        <f t="shared" ca="1" si="451"/>
        <v>-9.7786555902095122E-3</v>
      </c>
      <c r="AH858" s="28">
        <f t="shared" ca="1" si="452"/>
        <v>-6.1820696758139223E-3</v>
      </c>
      <c r="AI858" s="28">
        <f t="shared" ca="1" si="453"/>
        <v>-4.1365437124026372E-3</v>
      </c>
      <c r="AJ858" s="28">
        <f t="shared" ca="1" si="454"/>
        <v>-5.6616023846612273E-4</v>
      </c>
      <c r="AK858" s="28">
        <f t="shared" ca="1" si="455"/>
        <v>-4.0421585263886919E-3</v>
      </c>
      <c r="AL858" s="28">
        <f t="shared" ca="1" si="456"/>
        <v>-1.3028503569519045E-2</v>
      </c>
      <c r="AM858" s="28">
        <f t="shared" ca="1" si="457"/>
        <v>-2.9627594607685104E-2</v>
      </c>
      <c r="AN858" s="28">
        <f t="shared" ca="1" si="434"/>
        <v>1.2319643296509985E-2</v>
      </c>
      <c r="AO858" s="28">
        <f t="shared" ca="1" si="458"/>
        <v>-1.4253297349162078E-2</v>
      </c>
      <c r="AP858" s="33">
        <f t="shared" ca="1" si="435"/>
        <v>-7.0747517394399977E-3</v>
      </c>
      <c r="AQ858" s="54"/>
      <c r="AR858" s="53"/>
      <c r="AS858" s="53"/>
      <c r="AT858" s="53"/>
      <c r="AU858" s="53"/>
      <c r="AY858" s="29"/>
    </row>
    <row r="859" spans="1:51" ht="15" customHeight="1" x14ac:dyDescent="0.25">
      <c r="A859" s="31">
        <f t="shared" ca="1" si="429"/>
        <v>35765</v>
      </c>
      <c r="B859" s="32">
        <f t="shared" ca="1" si="430"/>
        <v>1997</v>
      </c>
      <c r="C859" s="32">
        <f t="shared" ca="1" si="431"/>
        <v>12</v>
      </c>
      <c r="D859" s="48">
        <f>RAWDATA!A861</f>
        <v>199712</v>
      </c>
      <c r="E859" s="48">
        <f t="shared" ca="1" si="459"/>
        <v>-8.0047999999999995</v>
      </c>
      <c r="F859" s="48">
        <f t="shared" ca="1" si="436"/>
        <v>-2.8163</v>
      </c>
      <c r="G859" s="48">
        <f t="shared" ca="1" si="436"/>
        <v>-1.9238000000000002</v>
      </c>
      <c r="H859" s="48">
        <f t="shared" ca="1" si="436"/>
        <v>-1.1057000000000001</v>
      </c>
      <c r="I859" s="48">
        <f t="shared" ca="1" si="436"/>
        <v>-0.72030000000000005</v>
      </c>
      <c r="J859" s="48">
        <f t="shared" ca="1" si="436"/>
        <v>0.16760000000000005</v>
      </c>
      <c r="K859" s="48">
        <f t="shared" ca="1" si="436"/>
        <v>0.63749999999999996</v>
      </c>
      <c r="L859" s="48">
        <f t="shared" ca="1" si="436"/>
        <v>4.0900000000000034E-2</v>
      </c>
      <c r="M859" s="48">
        <f t="shared" ca="1" si="436"/>
        <v>-1.3926999999999998</v>
      </c>
      <c r="N859" s="48">
        <f t="shared" ca="1" si="436"/>
        <v>-4.3647</v>
      </c>
      <c r="P859" s="26">
        <f t="shared" ca="1" si="437"/>
        <v>1.6911733803136175</v>
      </c>
      <c r="Q859" s="26">
        <f t="shared" ca="1" si="438"/>
        <v>14.494507394956765</v>
      </c>
      <c r="R859" s="26">
        <f t="shared" ca="1" si="439"/>
        <v>25.350316428814111</v>
      </c>
      <c r="S859" s="26">
        <f t="shared" ca="1" si="440"/>
        <v>36.5994845329543</v>
      </c>
      <c r="T859" s="26">
        <f t="shared" ca="1" si="441"/>
        <v>50.024608494829756</v>
      </c>
      <c r="U859" s="26">
        <f t="shared" ca="1" si="442"/>
        <v>63.118490251273379</v>
      </c>
      <c r="V859" s="26">
        <f t="shared" ca="1" si="443"/>
        <v>89.91170644142187</v>
      </c>
      <c r="W859" s="26">
        <f t="shared" ca="1" si="444"/>
        <v>87.869385671232692</v>
      </c>
      <c r="X859" s="26">
        <f t="shared" ca="1" si="445"/>
        <v>148.89906248441415</v>
      </c>
      <c r="Y859" s="26">
        <f t="shared" ca="1" si="446"/>
        <v>635.14767645711231</v>
      </c>
      <c r="Z859" s="28">
        <f t="shared" ca="1" si="432"/>
        <v>2.5318499999999966E-2</v>
      </c>
      <c r="AA859" s="57">
        <f t="shared" ca="1" si="447"/>
        <v>-1.9482299999999998E-2</v>
      </c>
      <c r="AB859" s="33">
        <f t="shared" ca="1" si="433"/>
        <v>-9.304700000000065E-3</v>
      </c>
      <c r="AD859" s="28">
        <f t="shared" ca="1" si="448"/>
        <v>-8.3433784213200496E-2</v>
      </c>
      <c r="AE859" s="28">
        <f t="shared" ca="1" si="449"/>
        <v>-2.8567184057407092E-2</v>
      </c>
      <c r="AF859" s="28">
        <f t="shared" ca="1" si="450"/>
        <v>-1.9425458433298542E-2</v>
      </c>
      <c r="AG859" s="28">
        <f t="shared" ca="1" si="451"/>
        <v>-1.1118582994037132E-2</v>
      </c>
      <c r="AH859" s="28">
        <f t="shared" ca="1" si="452"/>
        <v>-7.2290668529528266E-3</v>
      </c>
      <c r="AI859" s="28">
        <f t="shared" ca="1" si="453"/>
        <v>1.6745970793113241E-3</v>
      </c>
      <c r="AJ859" s="28">
        <f t="shared" ca="1" si="454"/>
        <v>6.3547656380077847E-3</v>
      </c>
      <c r="AK859" s="28">
        <f t="shared" ca="1" si="455"/>
        <v>4.0891638229908659E-4</v>
      </c>
      <c r="AL859" s="28">
        <f t="shared" ca="1" si="456"/>
        <v>-1.4024890608912809E-2</v>
      </c>
      <c r="AM859" s="28">
        <f t="shared" ca="1" si="457"/>
        <v>-4.4628187223656801E-2</v>
      </c>
      <c r="AN859" s="28">
        <f t="shared" ca="1" si="434"/>
        <v>2.6673945219018988E-2</v>
      </c>
      <c r="AO859" s="28">
        <f t="shared" ca="1" si="458"/>
        <v>-1.9674581494393256E-2</v>
      </c>
      <c r="AP859" s="33">
        <f t="shared" ca="1" si="435"/>
        <v>-9.6519574218915487E-3</v>
      </c>
      <c r="AQ859" s="54"/>
      <c r="AR859" s="53"/>
      <c r="AS859" s="53"/>
      <c r="AT859" s="53"/>
      <c r="AU859" s="53"/>
    </row>
    <row r="860" spans="1:51" ht="15" customHeight="1" x14ac:dyDescent="0.25">
      <c r="A860" s="31">
        <f t="shared" ca="1" si="429"/>
        <v>35796</v>
      </c>
      <c r="B860" s="32">
        <f t="shared" ca="1" si="430"/>
        <v>1998</v>
      </c>
      <c r="C860" s="32">
        <f t="shared" ca="1" si="431"/>
        <v>1</v>
      </c>
      <c r="D860" s="48">
        <f>RAWDATA!A862</f>
        <v>199801</v>
      </c>
      <c r="E860" s="48">
        <f t="shared" ca="1" si="459"/>
        <v>2.0834999999999999</v>
      </c>
      <c r="F860" s="48">
        <f t="shared" ca="1" si="436"/>
        <v>0.37050000000000005</v>
      </c>
      <c r="G860" s="48">
        <f t="shared" ca="1" si="436"/>
        <v>-0.60100000000000009</v>
      </c>
      <c r="H860" s="48">
        <f t="shared" ca="1" si="436"/>
        <v>-7.0399999999999935E-2</v>
      </c>
      <c r="I860" s="48">
        <f t="shared" ca="1" si="436"/>
        <v>-0.35889999999999994</v>
      </c>
      <c r="J860" s="48">
        <f t="shared" ca="1" si="436"/>
        <v>-0.50629999999999997</v>
      </c>
      <c r="K860" s="48">
        <f t="shared" ca="1" si="436"/>
        <v>0.33900000000000002</v>
      </c>
      <c r="L860" s="48">
        <f t="shared" ca="1" si="436"/>
        <v>-0.60750000000000004</v>
      </c>
      <c r="M860" s="48">
        <f t="shared" ca="1" si="436"/>
        <v>0.35739999999999994</v>
      </c>
      <c r="N860" s="48">
        <f t="shared" ca="1" si="436"/>
        <v>3.5629</v>
      </c>
      <c r="P860" s="26">
        <f t="shared" ca="1" si="437"/>
        <v>1.7264089776924516</v>
      </c>
      <c r="Q860" s="26">
        <f t="shared" ca="1" si="438"/>
        <v>14.54820954485508</v>
      </c>
      <c r="R860" s="26">
        <f t="shared" ca="1" si="439"/>
        <v>25.197961027076939</v>
      </c>
      <c r="S860" s="26">
        <f t="shared" ca="1" si="440"/>
        <v>36.573718495843096</v>
      </c>
      <c r="T860" s="26">
        <f t="shared" ca="1" si="441"/>
        <v>49.845070174941817</v>
      </c>
      <c r="U860" s="26">
        <f t="shared" ca="1" si="442"/>
        <v>62.798921335131176</v>
      </c>
      <c r="V860" s="26">
        <f t="shared" ca="1" si="443"/>
        <v>90.216507126258293</v>
      </c>
      <c r="W860" s="26">
        <f t="shared" ca="1" si="444"/>
        <v>87.335579153279951</v>
      </c>
      <c r="X860" s="26">
        <f t="shared" ca="1" si="445"/>
        <v>149.43122773373344</v>
      </c>
      <c r="Y860" s="26">
        <f t="shared" ca="1" si="446"/>
        <v>657.77735302160272</v>
      </c>
      <c r="Z860" s="28">
        <f t="shared" ca="1" si="432"/>
        <v>7.3314999999999353E-3</v>
      </c>
      <c r="AA860" s="57">
        <f t="shared" ca="1" si="447"/>
        <v>4.569199999999999E-3</v>
      </c>
      <c r="AB860" s="33">
        <f t="shared" ca="1" si="433"/>
        <v>1.5032299999999939E-2</v>
      </c>
      <c r="AD860" s="28">
        <f t="shared" ca="1" si="448"/>
        <v>2.0620919854464067E-2</v>
      </c>
      <c r="AE860" s="28">
        <f t="shared" ca="1" si="449"/>
        <v>3.698153393407338E-3</v>
      </c>
      <c r="AF860" s="28">
        <f t="shared" ca="1" si="450"/>
        <v>-6.0281327383417968E-3</v>
      </c>
      <c r="AG860" s="28">
        <f t="shared" ca="1" si="451"/>
        <v>-7.0424792436614718E-4</v>
      </c>
      <c r="AH860" s="28">
        <f t="shared" ca="1" si="452"/>
        <v>-3.5954559119740943E-3</v>
      </c>
      <c r="AI860" s="28">
        <f t="shared" ca="1" si="453"/>
        <v>-5.0758604110383463E-3</v>
      </c>
      <c r="AJ860" s="28">
        <f t="shared" ca="1" si="454"/>
        <v>3.3842669031452035E-3</v>
      </c>
      <c r="AK860" s="28">
        <f t="shared" ca="1" si="455"/>
        <v>-6.0935278885602493E-3</v>
      </c>
      <c r="AL860" s="28">
        <f t="shared" ca="1" si="456"/>
        <v>3.5676284387935668E-3</v>
      </c>
      <c r="AM860" s="28">
        <f t="shared" ca="1" si="457"/>
        <v>3.5008971593162366E-2</v>
      </c>
      <c r="AN860" s="28">
        <f t="shared" ca="1" si="434"/>
        <v>7.1287633920422647E-3</v>
      </c>
      <c r="AO860" s="28">
        <f t="shared" ca="1" si="458"/>
        <v>4.5587928950676596E-3</v>
      </c>
      <c r="AP860" s="33">
        <f t="shared" ca="1" si="435"/>
        <v>1.4729507120910307E-2</v>
      </c>
      <c r="AQ860" s="54"/>
      <c r="AR860" s="53"/>
      <c r="AS860" s="53"/>
      <c r="AT860" s="53"/>
      <c r="AU860" s="53"/>
    </row>
    <row r="861" spans="1:51" ht="15" customHeight="1" x14ac:dyDescent="0.25">
      <c r="A861" s="31">
        <f t="shared" ca="1" si="429"/>
        <v>35827</v>
      </c>
      <c r="B861" s="32">
        <f t="shared" ca="1" si="430"/>
        <v>1998</v>
      </c>
      <c r="C861" s="32">
        <f t="shared" ca="1" si="431"/>
        <v>2</v>
      </c>
      <c r="D861" s="48">
        <f>RAWDATA!A863</f>
        <v>199802</v>
      </c>
      <c r="E861" s="48">
        <f t="shared" ca="1" si="459"/>
        <v>5.7234000000000007</v>
      </c>
      <c r="F861" s="48">
        <f t="shared" ca="1" si="436"/>
        <v>5.8849</v>
      </c>
      <c r="G861" s="48">
        <f t="shared" ca="1" si="436"/>
        <v>7.1009999999999991</v>
      </c>
      <c r="H861" s="48">
        <f t="shared" ca="1" si="436"/>
        <v>6.5785</v>
      </c>
      <c r="I861" s="48">
        <f t="shared" ca="1" si="436"/>
        <v>6.3058000000000005</v>
      </c>
      <c r="J861" s="48">
        <f t="shared" ca="1" si="436"/>
        <v>6.6263000000000005</v>
      </c>
      <c r="K861" s="48">
        <f t="shared" ca="1" si="436"/>
        <v>6.3097000000000003</v>
      </c>
      <c r="L861" s="48">
        <f t="shared" ca="1" si="436"/>
        <v>6.3631000000000002</v>
      </c>
      <c r="M861" s="48">
        <f t="shared" ca="1" si="436"/>
        <v>6.9374000000000002</v>
      </c>
      <c r="N861" s="48">
        <f t="shared" ca="1" si="436"/>
        <v>7.0963000000000012</v>
      </c>
      <c r="P861" s="26">
        <f t="shared" ca="1" si="437"/>
        <v>1.8252182691217014</v>
      </c>
      <c r="Q861" s="26">
        <f t="shared" ca="1" si="438"/>
        <v>15.404357128360255</v>
      </c>
      <c r="R861" s="26">
        <f t="shared" ca="1" si="439"/>
        <v>26.987268239609673</v>
      </c>
      <c r="S861" s="26">
        <f t="shared" ca="1" si="440"/>
        <v>38.97972056709213</v>
      </c>
      <c r="T861" s="26">
        <f t="shared" ca="1" si="441"/>
        <v>52.988200610033303</v>
      </c>
      <c r="U861" s="26">
        <f t="shared" ca="1" si="442"/>
        <v>66.960166259560964</v>
      </c>
      <c r="V861" s="26">
        <f t="shared" ca="1" si="443"/>
        <v>95.908898076403815</v>
      </c>
      <c r="W861" s="26">
        <f t="shared" ca="1" si="444"/>
        <v>92.892829390382303</v>
      </c>
      <c r="X861" s="26">
        <f t="shared" ca="1" si="445"/>
        <v>159.79786972653346</v>
      </c>
      <c r="Y861" s="26">
        <f t="shared" ca="1" si="446"/>
        <v>704.45520732407476</v>
      </c>
      <c r="Z861" s="28">
        <f t="shared" ca="1" si="432"/>
        <v>1.212700000000011E-2</v>
      </c>
      <c r="AA861" s="57">
        <f t="shared" ca="1" si="447"/>
        <v>6.4926399999999995E-2</v>
      </c>
      <c r="AB861" s="33">
        <f t="shared" ca="1" si="433"/>
        <v>5.2421000000000828E-3</v>
      </c>
      <c r="AD861" s="28">
        <f t="shared" ca="1" si="448"/>
        <v>5.5656063654622626E-2</v>
      </c>
      <c r="AE861" s="28">
        <f t="shared" ca="1" si="449"/>
        <v>5.7182469106173861E-2</v>
      </c>
      <c r="AF861" s="28">
        <f t="shared" ca="1" si="450"/>
        <v>6.8602128490182185E-2</v>
      </c>
      <c r="AG861" s="28">
        <f t="shared" ca="1" si="451"/>
        <v>6.3711616846433811E-2</v>
      </c>
      <c r="AH861" s="28">
        <f t="shared" ca="1" si="452"/>
        <v>6.1149660430124521E-2</v>
      </c>
      <c r="AI861" s="28">
        <f t="shared" ca="1" si="453"/>
        <v>6.4160012012029338E-2</v>
      </c>
      <c r="AJ861" s="28">
        <f t="shared" ca="1" si="454"/>
        <v>6.1186346372592758E-2</v>
      </c>
      <c r="AK861" s="28">
        <f t="shared" ca="1" si="455"/>
        <v>6.1688526257582518E-2</v>
      </c>
      <c r="AL861" s="28">
        <f t="shared" ca="1" si="456"/>
        <v>6.7073430538226175E-2</v>
      </c>
      <c r="AM861" s="28">
        <f t="shared" ca="1" si="457"/>
        <v>6.8558243716651007E-2</v>
      </c>
      <c r="AN861" s="28">
        <f t="shared" ca="1" si="434"/>
        <v>1.1396570747040348E-2</v>
      </c>
      <c r="AO861" s="28">
        <f t="shared" ca="1" si="458"/>
        <v>6.2905688792101275E-2</v>
      </c>
      <c r="AP861" s="33">
        <f t="shared" ca="1" si="435"/>
        <v>4.9101483353373165E-3</v>
      </c>
      <c r="AQ861" s="54"/>
      <c r="AR861" s="53"/>
      <c r="AS861" s="53"/>
      <c r="AT861" s="53"/>
      <c r="AU861" s="53"/>
    </row>
    <row r="862" spans="1:51" ht="15" customHeight="1" x14ac:dyDescent="0.25">
      <c r="A862" s="31">
        <f t="shared" ca="1" si="429"/>
        <v>35855</v>
      </c>
      <c r="B862" s="32">
        <f t="shared" ca="1" si="430"/>
        <v>1998</v>
      </c>
      <c r="C862" s="32">
        <f t="shared" ca="1" si="431"/>
        <v>3</v>
      </c>
      <c r="D862" s="48">
        <f>RAWDATA!A864</f>
        <v>199803</v>
      </c>
      <c r="E862" s="48">
        <f t="shared" ca="1" si="459"/>
        <v>3.5771000000000006</v>
      </c>
      <c r="F862" s="48">
        <f t="shared" ca="1" si="436"/>
        <v>4.8620000000000001</v>
      </c>
      <c r="G862" s="48">
        <f t="shared" ca="1" si="436"/>
        <v>4.7713999999999999</v>
      </c>
      <c r="H862" s="48">
        <f t="shared" ca="1" si="436"/>
        <v>5.8886000000000003</v>
      </c>
      <c r="I862" s="48">
        <f t="shared" ca="1" si="436"/>
        <v>5.2012999999999998</v>
      </c>
      <c r="J862" s="48">
        <f t="shared" ca="1" si="436"/>
        <v>4.6808000000000005</v>
      </c>
      <c r="K862" s="48">
        <f t="shared" ca="1" si="436"/>
        <v>4.9474</v>
      </c>
      <c r="L862" s="48">
        <f t="shared" ca="1" si="436"/>
        <v>5.0763000000000007</v>
      </c>
      <c r="M862" s="48">
        <f t="shared" ca="1" si="436"/>
        <v>4.7046999999999999</v>
      </c>
      <c r="N862" s="48">
        <f t="shared" ca="1" si="436"/>
        <v>6.2382</v>
      </c>
      <c r="P862" s="26">
        <f t="shared" ca="1" si="437"/>
        <v>1.8905081518264537</v>
      </c>
      <c r="Q862" s="26">
        <f t="shared" ca="1" si="438"/>
        <v>16.15331697194113</v>
      </c>
      <c r="R862" s="26">
        <f t="shared" ca="1" si="439"/>
        <v>28.274938756394409</v>
      </c>
      <c r="S862" s="26">
        <f t="shared" ca="1" si="440"/>
        <v>41.275080392405918</v>
      </c>
      <c r="T862" s="26">
        <f t="shared" ca="1" si="441"/>
        <v>55.744275888362971</v>
      </c>
      <c r="U862" s="26">
        <f t="shared" ca="1" si="442"/>
        <v>70.094437721838489</v>
      </c>
      <c r="V862" s="26">
        <f t="shared" ca="1" si="443"/>
        <v>100.65389489983582</v>
      </c>
      <c r="W862" s="26">
        <f t="shared" ca="1" si="444"/>
        <v>97.608348088726288</v>
      </c>
      <c r="X862" s="26">
        <f t="shared" ca="1" si="445"/>
        <v>167.3158801035577</v>
      </c>
      <c r="Y862" s="26">
        <f t="shared" ca="1" si="446"/>
        <v>748.40053206736513</v>
      </c>
      <c r="Z862" s="28">
        <f t="shared" ca="1" si="432"/>
        <v>1.2519000000000058E-2</v>
      </c>
      <c r="AA862" s="57">
        <f t="shared" ca="1" si="447"/>
        <v>4.9947800000000007E-2</v>
      </c>
      <c r="AB862" s="33">
        <f t="shared" ca="1" si="433"/>
        <v>4.7666999999999918E-3</v>
      </c>
      <c r="AD862" s="28">
        <f t="shared" ca="1" si="448"/>
        <v>3.5146076932761214E-2</v>
      </c>
      <c r="AE862" s="28">
        <f t="shared" ca="1" si="449"/>
        <v>4.7475014024187606E-2</v>
      </c>
      <c r="AF862" s="28">
        <f t="shared" ca="1" si="450"/>
        <v>4.6610647891302218E-2</v>
      </c>
      <c r="AG862" s="28">
        <f t="shared" ca="1" si="451"/>
        <v>5.7217412099517063E-2</v>
      </c>
      <c r="AH862" s="28">
        <f t="shared" ca="1" si="452"/>
        <v>5.070547165361465E-2</v>
      </c>
      <c r="AI862" s="28">
        <f t="shared" ca="1" si="453"/>
        <v>4.5745533983206778E-2</v>
      </c>
      <c r="AJ862" s="28">
        <f t="shared" ca="1" si="454"/>
        <v>4.8289086269914683E-2</v>
      </c>
      <c r="AK862" s="28">
        <f t="shared" ca="1" si="455"/>
        <v>4.9516566941710985E-2</v>
      </c>
      <c r="AL862" s="28">
        <f t="shared" ca="1" si="456"/>
        <v>4.5973821043235344E-2</v>
      </c>
      <c r="AM862" s="28">
        <f t="shared" ca="1" si="457"/>
        <v>6.0513556825417592E-2</v>
      </c>
      <c r="AN862" s="28">
        <f t="shared" ca="1" si="434"/>
        <v>1.1933143455852058E-2</v>
      </c>
      <c r="AO862" s="28">
        <f t="shared" ca="1" si="458"/>
        <v>4.8740448647921646E-2</v>
      </c>
      <c r="AP862" s="33">
        <f t="shared" ca="1" si="435"/>
        <v>4.5032402864048221E-3</v>
      </c>
      <c r="AQ862" s="54"/>
      <c r="AR862" s="53"/>
      <c r="AS862" s="53"/>
      <c r="AT862" s="53"/>
      <c r="AU862" s="53"/>
    </row>
    <row r="863" spans="1:51" ht="15" customHeight="1" x14ac:dyDescent="0.25">
      <c r="A863" s="31">
        <f t="shared" ca="1" si="429"/>
        <v>35886</v>
      </c>
      <c r="B863" s="32">
        <f t="shared" ca="1" si="430"/>
        <v>1998</v>
      </c>
      <c r="C863" s="32">
        <f t="shared" ca="1" si="431"/>
        <v>4</v>
      </c>
      <c r="D863" s="48">
        <f>RAWDATA!A865</f>
        <v>199804</v>
      </c>
      <c r="E863" s="48">
        <f t="shared" ca="1" si="459"/>
        <v>2.9641999999999999</v>
      </c>
      <c r="F863" s="48">
        <f t="shared" ca="1" si="436"/>
        <v>2.4000000000000004</v>
      </c>
      <c r="G863" s="48">
        <f t="shared" ca="1" si="436"/>
        <v>1.8883999999999999</v>
      </c>
      <c r="H863" s="48">
        <f t="shared" ca="1" si="436"/>
        <v>2.0967000000000002</v>
      </c>
      <c r="I863" s="48">
        <f t="shared" ca="1" si="436"/>
        <v>2.3616000000000001</v>
      </c>
      <c r="J863" s="48">
        <f t="shared" ca="1" si="436"/>
        <v>2.6421999999999999</v>
      </c>
      <c r="K863" s="48">
        <f t="shared" ca="1" si="436"/>
        <v>2.2736000000000001</v>
      </c>
      <c r="L863" s="48">
        <f t="shared" ca="1" si="436"/>
        <v>2.0933000000000002</v>
      </c>
      <c r="M863" s="48">
        <f t="shared" ca="1" si="436"/>
        <v>2.2419000000000002</v>
      </c>
      <c r="N863" s="48">
        <f t="shared" ca="1" si="436"/>
        <v>3.5581000000000005</v>
      </c>
      <c r="P863" s="26">
        <f t="shared" ca="1" si="437"/>
        <v>1.9465465944628932</v>
      </c>
      <c r="Q863" s="26">
        <f t="shared" ca="1" si="438"/>
        <v>16.540996579267716</v>
      </c>
      <c r="R863" s="26">
        <f t="shared" ca="1" si="439"/>
        <v>28.808882699870157</v>
      </c>
      <c r="S863" s="26">
        <f t="shared" ca="1" si="440"/>
        <v>42.140495002993489</v>
      </c>
      <c r="T863" s="26">
        <f t="shared" ca="1" si="441"/>
        <v>57.060732707742552</v>
      </c>
      <c r="U863" s="26">
        <f t="shared" ca="1" si="442"/>
        <v>71.946472955324907</v>
      </c>
      <c r="V863" s="26">
        <f t="shared" ca="1" si="443"/>
        <v>102.9423618542785</v>
      </c>
      <c r="W863" s="26">
        <f t="shared" ca="1" si="444"/>
        <v>99.651583639267599</v>
      </c>
      <c r="X863" s="26">
        <f t="shared" ca="1" si="445"/>
        <v>171.06693481959937</v>
      </c>
      <c r="Y863" s="26">
        <f t="shared" ca="1" si="446"/>
        <v>775.0293713988541</v>
      </c>
      <c r="Z863" s="28">
        <f t="shared" ca="1" si="432"/>
        <v>2.179000000000042E-3</v>
      </c>
      <c r="AA863" s="57">
        <f t="shared" ca="1" si="447"/>
        <v>2.452E-2</v>
      </c>
      <c r="AB863" s="33">
        <f t="shared" ca="1" si="433"/>
        <v>4.4800000000000256E-3</v>
      </c>
      <c r="AD863" s="28">
        <f t="shared" ca="1" si="448"/>
        <v>2.9211169008579278E-2</v>
      </c>
      <c r="AE863" s="28">
        <f t="shared" ca="1" si="449"/>
        <v>2.3716526617316065E-2</v>
      </c>
      <c r="AF863" s="28">
        <f t="shared" ca="1" si="450"/>
        <v>1.8707910665462402E-2</v>
      </c>
      <c r="AG863" s="28">
        <f t="shared" ca="1" si="451"/>
        <v>2.0750217406512617E-2</v>
      </c>
      <c r="AH863" s="28">
        <f t="shared" ca="1" si="452"/>
        <v>2.334145628723305E-2</v>
      </c>
      <c r="AI863" s="28">
        <f t="shared" ca="1" si="453"/>
        <v>2.6078968228319031E-2</v>
      </c>
      <c r="AJ863" s="28">
        <f t="shared" ca="1" si="454"/>
        <v>2.2481389148983334E-2</v>
      </c>
      <c r="AK863" s="28">
        <f t="shared" ca="1" si="455"/>
        <v>2.0716915090039714E-2</v>
      </c>
      <c r="AL863" s="28">
        <f t="shared" ca="1" si="456"/>
        <v>2.2171388193027643E-2</v>
      </c>
      <c r="AM863" s="28">
        <f t="shared" ca="1" si="457"/>
        <v>3.4962621874873617E-2</v>
      </c>
      <c r="AN863" s="28">
        <f t="shared" ca="1" si="434"/>
        <v>2.1031572210029569E-3</v>
      </c>
      <c r="AO863" s="28">
        <f t="shared" ca="1" si="458"/>
        <v>2.4224210224182408E-2</v>
      </c>
      <c r="AP863" s="33">
        <f t="shared" ca="1" si="435"/>
        <v>4.3427948097682217E-3</v>
      </c>
      <c r="AQ863" s="54"/>
      <c r="AR863" s="53"/>
      <c r="AS863" s="53"/>
      <c r="AT863" s="53"/>
      <c r="AU863" s="53"/>
    </row>
    <row r="864" spans="1:51" ht="15" customHeight="1" x14ac:dyDescent="0.25">
      <c r="A864" s="31">
        <f t="shared" ca="1" si="429"/>
        <v>35916</v>
      </c>
      <c r="B864" s="32">
        <f t="shared" ca="1" si="430"/>
        <v>1998</v>
      </c>
      <c r="C864" s="32">
        <f t="shared" ca="1" si="431"/>
        <v>5</v>
      </c>
      <c r="D864" s="48">
        <f>RAWDATA!A866</f>
        <v>199805</v>
      </c>
      <c r="E864" s="48">
        <f t="shared" ca="1" si="459"/>
        <v>-6.7020000000000008</v>
      </c>
      <c r="F864" s="48">
        <f t="shared" ca="1" si="436"/>
        <v>-4.3944000000000001</v>
      </c>
      <c r="G864" s="48">
        <f t="shared" ca="1" si="436"/>
        <v>-4.5880000000000001</v>
      </c>
      <c r="H864" s="48">
        <f t="shared" ca="1" si="436"/>
        <v>-4.657</v>
      </c>
      <c r="I864" s="48">
        <f t="shared" ca="1" si="436"/>
        <v>-3.4092000000000002</v>
      </c>
      <c r="J864" s="48">
        <f t="shared" ca="1" si="436"/>
        <v>-3.6392000000000007</v>
      </c>
      <c r="K864" s="48">
        <f t="shared" ca="1" si="436"/>
        <v>-2.9857000000000005</v>
      </c>
      <c r="L864" s="48">
        <f t="shared" ca="1" si="436"/>
        <v>-3.6959</v>
      </c>
      <c r="M864" s="48">
        <f t="shared" ca="1" si="436"/>
        <v>-3.4099000000000004</v>
      </c>
      <c r="N864" s="48">
        <f t="shared" ca="1" si="436"/>
        <v>-4.3969000000000005</v>
      </c>
      <c r="P864" s="26">
        <f t="shared" ca="1" si="437"/>
        <v>1.8160890417019901</v>
      </c>
      <c r="Q864" s="26">
        <f t="shared" ca="1" si="438"/>
        <v>15.814119025588376</v>
      </c>
      <c r="R864" s="26">
        <f t="shared" ca="1" si="439"/>
        <v>27.487131161600114</v>
      </c>
      <c r="S864" s="26">
        <f t="shared" ca="1" si="440"/>
        <v>40.178012150704085</v>
      </c>
      <c r="T864" s="26">
        <f t="shared" ca="1" si="441"/>
        <v>55.115418208270192</v>
      </c>
      <c r="U864" s="26">
        <f t="shared" ca="1" si="442"/>
        <v>69.328196911534718</v>
      </c>
      <c r="V864" s="26">
        <f t="shared" ca="1" si="443"/>
        <v>99.868811756395303</v>
      </c>
      <c r="W864" s="26">
        <f t="shared" ca="1" si="444"/>
        <v>95.968560759543905</v>
      </c>
      <c r="X864" s="26">
        <f t="shared" ca="1" si="445"/>
        <v>165.23372340918584</v>
      </c>
      <c r="Y864" s="26">
        <f t="shared" ca="1" si="446"/>
        <v>740.95210496781783</v>
      </c>
      <c r="Z864" s="28">
        <f t="shared" ca="1" si="432"/>
        <v>1.6447999999999963E-2</v>
      </c>
      <c r="AA864" s="57">
        <f t="shared" ca="1" si="447"/>
        <v>-4.1878200000000004E-2</v>
      </c>
      <c r="AB864" s="33">
        <f t="shared" ca="1" si="433"/>
        <v>2.8441999999999912E-3</v>
      </c>
      <c r="AD864" s="28">
        <f t="shared" ca="1" si="448"/>
        <v>-6.9371514591776401E-2</v>
      </c>
      <c r="AE864" s="28">
        <f t="shared" ca="1" si="449"/>
        <v>-4.493879024046725E-2</v>
      </c>
      <c r="AF864" s="28">
        <f t="shared" ca="1" si="450"/>
        <v>-4.6965829280744671E-2</v>
      </c>
      <c r="AG864" s="28">
        <f t="shared" ca="1" si="451"/>
        <v>-4.7689270375440559E-2</v>
      </c>
      <c r="AH864" s="28">
        <f t="shared" ca="1" si="452"/>
        <v>-3.4686687400292522E-2</v>
      </c>
      <c r="AI864" s="28">
        <f t="shared" ca="1" si="453"/>
        <v>-3.7070706075800895E-2</v>
      </c>
      <c r="AJ864" s="28">
        <f t="shared" ca="1" si="454"/>
        <v>-3.0311795669951666E-2</v>
      </c>
      <c r="AK864" s="28">
        <f t="shared" ca="1" si="455"/>
        <v>-3.7659292804747384E-2</v>
      </c>
      <c r="AL864" s="28">
        <f t="shared" ca="1" si="456"/>
        <v>-3.469393449356107E-2</v>
      </c>
      <c r="AM864" s="28">
        <f t="shared" ca="1" si="457"/>
        <v>-4.4964939678229732E-2</v>
      </c>
      <c r="AN864" s="28">
        <f t="shared" ca="1" si="434"/>
        <v>1.7325715330226428E-2</v>
      </c>
      <c r="AO864" s="28">
        <f t="shared" ca="1" si="458"/>
        <v>-4.2780369218126328E-2</v>
      </c>
      <c r="AP864" s="33">
        <f t="shared" ca="1" si="435"/>
        <v>2.9509321322309309E-3</v>
      </c>
      <c r="AQ864" s="54"/>
      <c r="AR864" s="53"/>
      <c r="AS864" s="53"/>
      <c r="AT864" s="53"/>
      <c r="AU864" s="53"/>
    </row>
    <row r="865" spans="1:51" ht="15" customHeight="1" x14ac:dyDescent="0.25">
      <c r="A865" s="31">
        <f t="shared" ca="1" si="429"/>
        <v>35947</v>
      </c>
      <c r="B865" s="32">
        <f t="shared" ca="1" si="430"/>
        <v>1998</v>
      </c>
      <c r="C865" s="32">
        <f t="shared" ca="1" si="431"/>
        <v>6</v>
      </c>
      <c r="D865" s="48">
        <f>RAWDATA!A867</f>
        <v>199806</v>
      </c>
      <c r="E865" s="48">
        <f t="shared" ca="1" si="459"/>
        <v>-4.3243000000000009</v>
      </c>
      <c r="F865" s="48">
        <f t="shared" ca="1" si="436"/>
        <v>-3.3012000000000001</v>
      </c>
      <c r="G865" s="48">
        <f t="shared" ca="1" si="436"/>
        <v>-3.3225000000000002</v>
      </c>
      <c r="H865" s="48">
        <f t="shared" ca="1" si="436"/>
        <v>-2.5872000000000002</v>
      </c>
      <c r="I865" s="48">
        <f t="shared" ca="1" si="436"/>
        <v>-2.2567000000000004</v>
      </c>
      <c r="J865" s="48">
        <f t="shared" ca="1" si="436"/>
        <v>-2.7075</v>
      </c>
      <c r="K865" s="48">
        <f t="shared" ca="1" si="436"/>
        <v>-1.3340000000000003</v>
      </c>
      <c r="L865" s="48">
        <f t="shared" ca="1" si="436"/>
        <v>-1.7658</v>
      </c>
      <c r="M865" s="48">
        <f t="shared" ca="1" si="436"/>
        <v>-2.3824000000000001</v>
      </c>
      <c r="N865" s="48">
        <f t="shared" ca="1" si="436"/>
        <v>-1.9575</v>
      </c>
      <c r="P865" s="26">
        <f t="shared" ca="1" si="437"/>
        <v>1.737555903271671</v>
      </c>
      <c r="Q865" s="26">
        <f t="shared" ca="1" si="438"/>
        <v>15.292063328315651</v>
      </c>
      <c r="R865" s="26">
        <f t="shared" ca="1" si="439"/>
        <v>26.573871228755948</v>
      </c>
      <c r="S865" s="26">
        <f t="shared" ca="1" si="440"/>
        <v>39.138526620341068</v>
      </c>
      <c r="T865" s="26">
        <f t="shared" ca="1" si="441"/>
        <v>53.871628565564158</v>
      </c>
      <c r="U865" s="26">
        <f t="shared" ca="1" si="442"/>
        <v>67.451135980154916</v>
      </c>
      <c r="V865" s="26">
        <f t="shared" ca="1" si="443"/>
        <v>98.536561807564993</v>
      </c>
      <c r="W865" s="26">
        <f t="shared" ca="1" si="444"/>
        <v>94.273947913651881</v>
      </c>
      <c r="X865" s="26">
        <f t="shared" ca="1" si="445"/>
        <v>161.29719518268541</v>
      </c>
      <c r="Y865" s="26">
        <f t="shared" ca="1" si="446"/>
        <v>726.44796751307274</v>
      </c>
      <c r="Z865" s="28">
        <f t="shared" ca="1" si="432"/>
        <v>1.6427999999999998E-2</v>
      </c>
      <c r="AA865" s="57">
        <f t="shared" ca="1" si="447"/>
        <v>-2.5939100000000003E-2</v>
      </c>
      <c r="AB865" s="33">
        <f t="shared" ca="1" si="433"/>
        <v>4.2395999999999649E-3</v>
      </c>
      <c r="AD865" s="28">
        <f t="shared" ca="1" si="448"/>
        <v>-4.4205838267239894E-2</v>
      </c>
      <c r="AE865" s="28">
        <f t="shared" ca="1" si="449"/>
        <v>-3.3569193119802131E-2</v>
      </c>
      <c r="AF865" s="28">
        <f t="shared" ca="1" si="450"/>
        <v>-3.3789488989421551E-2</v>
      </c>
      <c r="AG865" s="28">
        <f t="shared" ca="1" si="451"/>
        <v>-2.621256713625578E-2</v>
      </c>
      <c r="AH865" s="28">
        <f t="shared" ca="1" si="452"/>
        <v>-2.282553167122861E-2</v>
      </c>
      <c r="AI865" s="28">
        <f t="shared" ca="1" si="453"/>
        <v>-2.7448280959228816E-2</v>
      </c>
      <c r="AJ865" s="28">
        <f t="shared" ca="1" si="454"/>
        <v>-1.3429777111724333E-2</v>
      </c>
      <c r="AK865" s="28">
        <f t="shared" ca="1" si="455"/>
        <v>-1.7815762420082419E-2</v>
      </c>
      <c r="AL865" s="28">
        <f t="shared" ca="1" si="456"/>
        <v>-2.4112380957307826E-2</v>
      </c>
      <c r="AM865" s="28">
        <f t="shared" ca="1" si="457"/>
        <v>-1.9769127857292304E-2</v>
      </c>
      <c r="AN865" s="28">
        <f t="shared" ca="1" si="434"/>
        <v>1.6946761286220951E-2</v>
      </c>
      <c r="AO865" s="28">
        <f t="shared" ca="1" si="458"/>
        <v>-2.6281451626898877E-2</v>
      </c>
      <c r="AP865" s="33">
        <f t="shared" ca="1" si="435"/>
        <v>4.3406972195988124E-3</v>
      </c>
      <c r="AQ865" s="54"/>
      <c r="AR865" s="53"/>
      <c r="AS865" s="53"/>
      <c r="AT865" s="53"/>
      <c r="AU865" s="53"/>
    </row>
    <row r="866" spans="1:51" ht="15" customHeight="1" x14ac:dyDescent="0.25">
      <c r="A866" s="31">
        <f t="shared" ca="1" si="429"/>
        <v>35977</v>
      </c>
      <c r="B866" s="32">
        <f t="shared" ca="1" si="430"/>
        <v>1998</v>
      </c>
      <c r="C866" s="32">
        <f t="shared" ca="1" si="431"/>
        <v>7</v>
      </c>
      <c r="D866" s="48">
        <f>RAWDATA!A868</f>
        <v>199807</v>
      </c>
      <c r="E866" s="48">
        <f t="shared" ca="1" si="459"/>
        <v>-6.8552</v>
      </c>
      <c r="F866" s="48">
        <f t="shared" ca="1" si="436"/>
        <v>-6.6988000000000003</v>
      </c>
      <c r="G866" s="48">
        <f t="shared" ca="1" si="436"/>
        <v>-6.4024999999999999</v>
      </c>
      <c r="H866" s="48">
        <f t="shared" ca="1" si="436"/>
        <v>-5.2015000000000002</v>
      </c>
      <c r="I866" s="48">
        <f t="shared" ca="1" si="436"/>
        <v>-5.4619999999999997</v>
      </c>
      <c r="J866" s="48">
        <f t="shared" ca="1" si="436"/>
        <v>-5.7505000000000006</v>
      </c>
      <c r="K866" s="48">
        <f t="shared" ca="1" si="436"/>
        <v>-5.7309000000000001</v>
      </c>
      <c r="L866" s="48">
        <f t="shared" ca="1" si="436"/>
        <v>-5.4570000000000007</v>
      </c>
      <c r="M866" s="48">
        <f t="shared" ref="F866:N895" ca="1" si="460">IF(OR($D866&lt;$B$3,$D866&gt;$B$4),"",IF(ISERROR(VLOOKUP($D866,INDIRECT($B$1),M$7,0)),"",VLOOKUP($D866,INDIRECT($B$1),M$7,0)))</f>
        <v>-5.3815999999999997</v>
      </c>
      <c r="N866" s="48">
        <f t="shared" ca="1" si="460"/>
        <v>-4.8136000000000001</v>
      </c>
      <c r="P866" s="26">
        <f t="shared" ca="1" si="437"/>
        <v>1.6184429709905914</v>
      </c>
      <c r="Q866" s="26">
        <f t="shared" ca="1" si="438"/>
        <v>14.267678590078441</v>
      </c>
      <c r="R866" s="26">
        <f t="shared" ca="1" si="439"/>
        <v>24.872479123334848</v>
      </c>
      <c r="S866" s="26">
        <f t="shared" ca="1" si="440"/>
        <v>37.102736158184022</v>
      </c>
      <c r="T866" s="26">
        <f t="shared" ca="1" si="441"/>
        <v>50.929160213313047</v>
      </c>
      <c r="U866" s="26">
        <f t="shared" ca="1" si="442"/>
        <v>63.572358405616107</v>
      </c>
      <c r="V866" s="26">
        <f t="shared" ca="1" si="443"/>
        <v>92.889529986935244</v>
      </c>
      <c r="W866" s="26">
        <f t="shared" ca="1" si="444"/>
        <v>89.1294185760039</v>
      </c>
      <c r="X866" s="26">
        <f t="shared" ca="1" si="445"/>
        <v>152.61682532673402</v>
      </c>
      <c r="Y866" s="26">
        <f t="shared" ca="1" si="446"/>
        <v>691.47966814886354</v>
      </c>
      <c r="Z866" s="28">
        <f t="shared" ca="1" si="432"/>
        <v>1.6794000000000031E-2</v>
      </c>
      <c r="AA866" s="57">
        <f t="shared" ca="1" si="447"/>
        <v>-5.7753600000000002E-2</v>
      </c>
      <c r="AB866" s="33">
        <f t="shared" ca="1" si="433"/>
        <v>6.7776000000000364E-3</v>
      </c>
      <c r="AD866" s="28">
        <f t="shared" ca="1" si="448"/>
        <v>-7.1014914438589885E-2</v>
      </c>
      <c r="AE866" s="28">
        <f t="shared" ca="1" si="449"/>
        <v>-6.9337216481170291E-2</v>
      </c>
      <c r="AF866" s="28">
        <f t="shared" ca="1" si="450"/>
        <v>-6.616651226295682E-2</v>
      </c>
      <c r="AG866" s="28">
        <f t="shared" ca="1" si="451"/>
        <v>-5.3416599637107105E-2</v>
      </c>
      <c r="AH866" s="28">
        <f t="shared" ca="1" si="452"/>
        <v>-5.6168315913411107E-2</v>
      </c>
      <c r="AI866" s="28">
        <f t="shared" ca="1" si="453"/>
        <v>-5.9224664713830824E-2</v>
      </c>
      <c r="AJ866" s="28">
        <f t="shared" ca="1" si="454"/>
        <v>-5.9016727671325535E-2</v>
      </c>
      <c r="AK866" s="28">
        <f t="shared" ca="1" si="455"/>
        <v>-5.6115428526511683E-2</v>
      </c>
      <c r="AL866" s="28">
        <f t="shared" ca="1" si="456"/>
        <v>-5.5318225672300783E-2</v>
      </c>
      <c r="AM866" s="28">
        <f t="shared" ca="1" si="457"/>
        <v>-4.9333111538682389E-2</v>
      </c>
      <c r="AN866" s="28">
        <f t="shared" ca="1" si="434"/>
        <v>1.7850396854388502E-2</v>
      </c>
      <c r="AO866" s="28">
        <f t="shared" ca="1" si="458"/>
        <v>-5.9488467484270995E-2</v>
      </c>
      <c r="AP866" s="33">
        <f t="shared" ca="1" si="435"/>
        <v>7.1627988787794084E-3</v>
      </c>
      <c r="AQ866" s="54"/>
      <c r="AR866" s="53"/>
      <c r="AS866" s="53"/>
      <c r="AT866" s="53"/>
      <c r="AU866" s="53"/>
    </row>
    <row r="867" spans="1:51" ht="15" customHeight="1" x14ac:dyDescent="0.25">
      <c r="A867" s="31">
        <f t="shared" ca="1" si="429"/>
        <v>36008</v>
      </c>
      <c r="B867" s="32">
        <f t="shared" ca="1" si="430"/>
        <v>1998</v>
      </c>
      <c r="C867" s="32">
        <f t="shared" ca="1" si="431"/>
        <v>8</v>
      </c>
      <c r="D867" s="48">
        <f>RAWDATA!A869</f>
        <v>199808</v>
      </c>
      <c r="E867" s="48">
        <f t="shared" ca="1" si="459"/>
        <v>-24.2011</v>
      </c>
      <c r="F867" s="48">
        <f t="shared" ca="1" si="460"/>
        <v>-21.256200000000003</v>
      </c>
      <c r="G867" s="48">
        <f t="shared" ca="1" si="460"/>
        <v>-19.703600000000002</v>
      </c>
      <c r="H867" s="48">
        <f t="shared" ca="1" si="460"/>
        <v>-18.667900000000003</v>
      </c>
      <c r="I867" s="48">
        <f t="shared" ca="1" si="460"/>
        <v>-17.936700000000002</v>
      </c>
      <c r="J867" s="48">
        <f t="shared" ca="1" si="460"/>
        <v>-18.194299999999998</v>
      </c>
      <c r="K867" s="48">
        <f t="shared" ca="1" si="460"/>
        <v>-17.574100000000001</v>
      </c>
      <c r="L867" s="48">
        <f t="shared" ca="1" si="460"/>
        <v>-18.419</v>
      </c>
      <c r="M867" s="48">
        <f t="shared" ca="1" si="460"/>
        <v>-19.228500000000004</v>
      </c>
      <c r="N867" s="48">
        <f t="shared" ca="1" si="460"/>
        <v>-21.742799999999999</v>
      </c>
      <c r="P867" s="26">
        <f t="shared" ca="1" si="437"/>
        <v>1.2267619691381875</v>
      </c>
      <c r="Q867" s="26">
        <f t="shared" ca="1" si="438"/>
        <v>11.234912293614187</v>
      </c>
      <c r="R867" s="26">
        <f t="shared" ca="1" si="439"/>
        <v>19.971705326789444</v>
      </c>
      <c r="S867" s="26">
        <f t="shared" ca="1" si="440"/>
        <v>30.176434474910387</v>
      </c>
      <c r="T867" s="26">
        <f t="shared" ca="1" si="441"/>
        <v>41.794149533331719</v>
      </c>
      <c r="U867" s="26">
        <f t="shared" ca="1" si="442"/>
        <v>52.005812800223097</v>
      </c>
      <c r="V867" s="26">
        <f t="shared" ca="1" si="443"/>
        <v>76.565031097501247</v>
      </c>
      <c r="W867" s="26">
        <f t="shared" ca="1" si="444"/>
        <v>72.712670968489746</v>
      </c>
      <c r="X867" s="26">
        <f t="shared" ca="1" si="445"/>
        <v>123.27089906878297</v>
      </c>
      <c r="Y867" s="26">
        <f t="shared" ca="1" si="446"/>
        <v>541.13262686259247</v>
      </c>
      <c r="Z867" s="28">
        <f t="shared" ca="1" si="432"/>
        <v>2.2430000000000005E-2</v>
      </c>
      <c r="AA867" s="57">
        <f t="shared" ca="1" si="447"/>
        <v>-0.19692420000000002</v>
      </c>
      <c r="AB867" s="33">
        <f t="shared" ca="1" si="433"/>
        <v>-7.9322999999999755E-3</v>
      </c>
      <c r="AD867" s="28">
        <f t="shared" ca="1" si="448"/>
        <v>-0.27708640531841455</v>
      </c>
      <c r="AE867" s="28">
        <f t="shared" ca="1" si="449"/>
        <v>-0.23897064154046074</v>
      </c>
      <c r="AF867" s="28">
        <f t="shared" ca="1" si="450"/>
        <v>-0.21944539792080248</v>
      </c>
      <c r="AG867" s="28">
        <f t="shared" ca="1" si="451"/>
        <v>-0.2066294134123991</v>
      </c>
      <c r="AH867" s="28">
        <f t="shared" ca="1" si="452"/>
        <v>-0.19767928530542014</v>
      </c>
      <c r="AI867" s="28">
        <f t="shared" ca="1" si="453"/>
        <v>-0.20082326265548905</v>
      </c>
      <c r="AJ867" s="28">
        <f t="shared" ca="1" si="454"/>
        <v>-0.19327047807262038</v>
      </c>
      <c r="AK867" s="28">
        <f t="shared" ca="1" si="455"/>
        <v>-0.20357379426745686</v>
      </c>
      <c r="AL867" s="28">
        <f t="shared" ca="1" si="456"/>
        <v>-0.21354600545462768</v>
      </c>
      <c r="AM867" s="28">
        <f t="shared" ca="1" si="457"/>
        <v>-0.24516934802119214</v>
      </c>
      <c r="AN867" s="28">
        <f t="shared" ca="1" si="434"/>
        <v>2.8670846691527752E-2</v>
      </c>
      <c r="AO867" s="28">
        <f t="shared" ca="1" si="458"/>
        <v>-0.21930617347545486</v>
      </c>
      <c r="AP867" s="33">
        <f t="shared" ca="1" si="435"/>
        <v>-1.0051503262455047E-2</v>
      </c>
      <c r="AQ867" s="54"/>
      <c r="AR867" s="53"/>
      <c r="AS867" s="53"/>
      <c r="AT867" s="53"/>
      <c r="AU867" s="53"/>
    </row>
    <row r="868" spans="1:51" ht="15" customHeight="1" x14ac:dyDescent="0.25">
      <c r="A868" s="31">
        <f t="shared" ca="1" si="429"/>
        <v>36039</v>
      </c>
      <c r="B868" s="32">
        <f t="shared" ca="1" si="430"/>
        <v>1998</v>
      </c>
      <c r="C868" s="32">
        <f t="shared" ca="1" si="431"/>
        <v>9</v>
      </c>
      <c r="D868" s="48">
        <f>RAWDATA!A870</f>
        <v>199809</v>
      </c>
      <c r="E868" s="48">
        <f t="shared" ca="1" si="459"/>
        <v>2.7675000000000001</v>
      </c>
      <c r="F868" s="48">
        <f t="shared" ca="1" si="460"/>
        <v>3.2907000000000002</v>
      </c>
      <c r="G868" s="48">
        <f t="shared" ca="1" si="460"/>
        <v>3.8822000000000001</v>
      </c>
      <c r="H868" s="48">
        <f t="shared" ca="1" si="460"/>
        <v>3.0891999999999999</v>
      </c>
      <c r="I868" s="48">
        <f t="shared" ca="1" si="460"/>
        <v>3.0936000000000003</v>
      </c>
      <c r="J868" s="48">
        <f t="shared" ca="1" si="460"/>
        <v>3.7061999999999999</v>
      </c>
      <c r="K868" s="48">
        <f t="shared" ca="1" si="460"/>
        <v>3.3403000000000005</v>
      </c>
      <c r="L868" s="48">
        <f t="shared" ca="1" si="460"/>
        <v>3.9887999999999995</v>
      </c>
      <c r="M868" s="48">
        <f t="shared" ca="1" si="460"/>
        <v>4.5061999999999998</v>
      </c>
      <c r="N868" s="48">
        <f t="shared" ca="1" si="460"/>
        <v>6.6118000000000006</v>
      </c>
      <c r="P868" s="26">
        <f t="shared" ca="1" si="437"/>
        <v>1.2607126066340866</v>
      </c>
      <c r="Q868" s="26">
        <f t="shared" ca="1" si="438"/>
        <v>11.604619552460148</v>
      </c>
      <c r="R868" s="26">
        <f t="shared" ca="1" si="439"/>
        <v>20.747046870986061</v>
      </c>
      <c r="S868" s="26">
        <f t="shared" ca="1" si="440"/>
        <v>31.108644888709318</v>
      </c>
      <c r="T868" s="26">
        <f t="shared" ca="1" si="441"/>
        <v>43.087093343294875</v>
      </c>
      <c r="U868" s="26">
        <f t="shared" ca="1" si="442"/>
        <v>53.933252234224959</v>
      </c>
      <c r="V868" s="26">
        <f t="shared" ca="1" si="443"/>
        <v>79.122532831251092</v>
      </c>
      <c r="W868" s="26">
        <f t="shared" ca="1" si="444"/>
        <v>75.613033988080858</v>
      </c>
      <c r="X868" s="26">
        <f t="shared" ca="1" si="445"/>
        <v>128.82573232262047</v>
      </c>
      <c r="Y868" s="26">
        <f t="shared" ca="1" si="446"/>
        <v>576.91123388549329</v>
      </c>
      <c r="Z868" s="28">
        <f t="shared" ca="1" si="432"/>
        <v>2.529899999999996E-2</v>
      </c>
      <c r="AA868" s="57">
        <f t="shared" ca="1" si="447"/>
        <v>3.8276499999999998E-2</v>
      </c>
      <c r="AB868" s="33">
        <f t="shared" ca="1" si="433"/>
        <v>1.7313499999999919E-2</v>
      </c>
      <c r="AD868" s="28">
        <f t="shared" ca="1" si="448"/>
        <v>2.7298969187780981E-2</v>
      </c>
      <c r="AE868" s="28">
        <f t="shared" ca="1" si="449"/>
        <v>3.237715704301776E-2</v>
      </c>
      <c r="AF868" s="28">
        <f t="shared" ca="1" si="450"/>
        <v>3.8087378864833391E-2</v>
      </c>
      <c r="AG868" s="28">
        <f t="shared" ca="1" si="451"/>
        <v>3.0424446880565666E-2</v>
      </c>
      <c r="AH868" s="28">
        <f t="shared" ca="1" si="452"/>
        <v>3.0467127453345583E-2</v>
      </c>
      <c r="AI868" s="28">
        <f t="shared" ca="1" si="453"/>
        <v>3.6391715309734021E-2</v>
      </c>
      <c r="AJ868" s="28">
        <f t="shared" ca="1" si="454"/>
        <v>3.2857239905247089E-2</v>
      </c>
      <c r="AK868" s="28">
        <f t="shared" ca="1" si="455"/>
        <v>3.9113015046355989E-2</v>
      </c>
      <c r="AL868" s="28">
        <f t="shared" ca="1" si="456"/>
        <v>4.407621380035158E-2</v>
      </c>
      <c r="AM868" s="28">
        <f t="shared" ca="1" si="457"/>
        <v>6.4024013801368532E-2</v>
      </c>
      <c r="AN868" s="28">
        <f t="shared" ca="1" si="434"/>
        <v>2.4212050685460687E-2</v>
      </c>
      <c r="AO868" s="28">
        <f t="shared" ca="1" si="458"/>
        <v>3.7562126920795733E-2</v>
      </c>
      <c r="AP868" s="33">
        <f t="shared" ca="1" si="435"/>
        <v>1.6487986880064323E-2</v>
      </c>
      <c r="AQ868" s="54"/>
      <c r="AR868" s="53"/>
      <c r="AS868" s="53"/>
      <c r="AT868" s="53"/>
      <c r="AU868" s="53"/>
    </row>
    <row r="869" spans="1:51" ht="15" customHeight="1" x14ac:dyDescent="0.25">
      <c r="A869" s="31">
        <f t="shared" ca="1" si="429"/>
        <v>36069</v>
      </c>
      <c r="B869" s="32">
        <f t="shared" ca="1" si="430"/>
        <v>1998</v>
      </c>
      <c r="C869" s="32">
        <f t="shared" ca="1" si="431"/>
        <v>10</v>
      </c>
      <c r="D869" s="48">
        <f>RAWDATA!A871</f>
        <v>199810</v>
      </c>
      <c r="E869" s="48">
        <f t="shared" ca="1" si="459"/>
        <v>4.2962000000000007</v>
      </c>
      <c r="F869" s="48">
        <f t="shared" ca="1" si="460"/>
        <v>3.7328000000000001</v>
      </c>
      <c r="G869" s="48">
        <f t="shared" ca="1" si="460"/>
        <v>3.8609000000000004</v>
      </c>
      <c r="H869" s="48">
        <f t="shared" ca="1" si="460"/>
        <v>3.5629999999999997</v>
      </c>
      <c r="I869" s="48">
        <f t="shared" ca="1" si="460"/>
        <v>3.3642000000000003</v>
      </c>
      <c r="J869" s="48">
        <f t="shared" ca="1" si="460"/>
        <v>2.9016000000000002</v>
      </c>
      <c r="K869" s="48">
        <f t="shared" ca="1" si="460"/>
        <v>2.9081000000000001</v>
      </c>
      <c r="L869" s="48">
        <f t="shared" ca="1" si="460"/>
        <v>3.2773000000000003</v>
      </c>
      <c r="M869" s="48">
        <f t="shared" ca="1" si="460"/>
        <v>2.9330000000000003</v>
      </c>
      <c r="N869" s="48">
        <f t="shared" ca="1" si="460"/>
        <v>4.4896000000000011</v>
      </c>
      <c r="P869" s="26">
        <f t="shared" ca="1" si="437"/>
        <v>1.3148753416403001</v>
      </c>
      <c r="Q869" s="26">
        <f t="shared" ca="1" si="438"/>
        <v>12.037796791114381</v>
      </c>
      <c r="R869" s="26">
        <f t="shared" ca="1" si="439"/>
        <v>21.548069603627965</v>
      </c>
      <c r="S869" s="26">
        <f t="shared" ca="1" si="440"/>
        <v>32.217045906094029</v>
      </c>
      <c r="T869" s="26">
        <f t="shared" ca="1" si="441"/>
        <v>44.536629337549996</v>
      </c>
      <c r="U869" s="26">
        <f t="shared" ca="1" si="442"/>
        <v>55.498179481053228</v>
      </c>
      <c r="V869" s="26">
        <f t="shared" ca="1" si="443"/>
        <v>81.423495208516698</v>
      </c>
      <c r="W869" s="26">
        <f t="shared" ca="1" si="444"/>
        <v>78.091099950972222</v>
      </c>
      <c r="X869" s="26">
        <f t="shared" ca="1" si="445"/>
        <v>132.60419105164294</v>
      </c>
      <c r="Y869" s="26">
        <f t="shared" ca="1" si="446"/>
        <v>602.81224064201638</v>
      </c>
      <c r="Z869" s="28">
        <f t="shared" ca="1" si="432"/>
        <v>-3.0319999999999236E-3</v>
      </c>
      <c r="AA869" s="57">
        <f t="shared" ca="1" si="447"/>
        <v>3.5326700000000003E-2</v>
      </c>
      <c r="AB869" s="33">
        <f t="shared" ca="1" si="433"/>
        <v>1.7863000000000601E-3</v>
      </c>
      <c r="AD869" s="28">
        <f t="shared" ca="1" si="448"/>
        <v>4.206474198963174E-2</v>
      </c>
      <c r="AE869" s="28">
        <f t="shared" ca="1" si="449"/>
        <v>3.6648176246643717E-2</v>
      </c>
      <c r="AF869" s="28">
        <f t="shared" ca="1" si="450"/>
        <v>3.7882317901801466E-2</v>
      </c>
      <c r="AG869" s="28">
        <f t="shared" ca="1" si="451"/>
        <v>3.5009937189449593E-2</v>
      </c>
      <c r="AH869" s="28">
        <f t="shared" ca="1" si="452"/>
        <v>3.3088487895556865E-2</v>
      </c>
      <c r="AI869" s="28">
        <f t="shared" ca="1" si="453"/>
        <v>2.8603005807800414E-2</v>
      </c>
      <c r="AJ869" s="28">
        <f t="shared" ca="1" si="454"/>
        <v>2.8666170955042349E-2</v>
      </c>
      <c r="AK869" s="28">
        <f t="shared" ca="1" si="455"/>
        <v>3.2247417683399587E-2</v>
      </c>
      <c r="AL869" s="28">
        <f t="shared" ca="1" si="456"/>
        <v>2.890810514720777E-2</v>
      </c>
      <c r="AM869" s="28">
        <f t="shared" ca="1" si="457"/>
        <v>4.3917358933077723E-2</v>
      </c>
      <c r="AN869" s="28">
        <f t="shared" ca="1" si="434"/>
        <v>-2.9437270779949856E-3</v>
      </c>
      <c r="AO869" s="28">
        <f t="shared" ca="1" si="458"/>
        <v>3.4717029083578918E-2</v>
      </c>
      <c r="AP869" s="33">
        <f t="shared" ca="1" si="435"/>
        <v>1.6957029565638285E-3</v>
      </c>
      <c r="AQ869" s="54"/>
      <c r="AR869" s="53"/>
      <c r="AS869" s="53"/>
      <c r="AT869" s="53"/>
      <c r="AU869" s="53"/>
    </row>
    <row r="870" spans="1:51" ht="15" customHeight="1" x14ac:dyDescent="0.25">
      <c r="A870" s="31">
        <f t="shared" ca="1" si="429"/>
        <v>36100</v>
      </c>
      <c r="B870" s="32">
        <f t="shared" ca="1" si="430"/>
        <v>1998</v>
      </c>
      <c r="C870" s="32">
        <f t="shared" ca="1" si="431"/>
        <v>11</v>
      </c>
      <c r="D870" s="48">
        <f>RAWDATA!A872</f>
        <v>199811</v>
      </c>
      <c r="E870" s="48">
        <f t="shared" ca="1" si="459"/>
        <v>10.305800000000001</v>
      </c>
      <c r="F870" s="48">
        <f t="shared" ca="1" si="460"/>
        <v>8.2761999999999993</v>
      </c>
      <c r="G870" s="48">
        <f t="shared" ca="1" si="460"/>
        <v>6.9056000000000006</v>
      </c>
      <c r="H870" s="48">
        <f t="shared" ca="1" si="460"/>
        <v>8.4777000000000022</v>
      </c>
      <c r="I870" s="48">
        <f t="shared" ca="1" si="460"/>
        <v>6.1848000000000001</v>
      </c>
      <c r="J870" s="48">
        <f t="shared" ca="1" si="460"/>
        <v>6.2176999999999998</v>
      </c>
      <c r="K870" s="48">
        <f t="shared" ca="1" si="460"/>
        <v>6.1545000000000005</v>
      </c>
      <c r="L870" s="48">
        <f t="shared" ca="1" si="460"/>
        <v>5.6079999999999997</v>
      </c>
      <c r="M870" s="48">
        <f t="shared" ca="1" si="460"/>
        <v>7.1822000000000008</v>
      </c>
      <c r="N870" s="48">
        <f t="shared" ca="1" si="460"/>
        <v>11.0589</v>
      </c>
      <c r="P870" s="26">
        <f t="shared" ca="1" si="437"/>
        <v>1.4503837645990663</v>
      </c>
      <c r="Q870" s="26">
        <f t="shared" ca="1" si="438"/>
        <v>13.03406892914059</v>
      </c>
      <c r="R870" s="26">
        <f t="shared" ca="1" si="439"/>
        <v>23.036093098176099</v>
      </c>
      <c r="S870" s="26">
        <f t="shared" ca="1" si="440"/>
        <v>34.948310406874967</v>
      </c>
      <c r="T870" s="26">
        <f t="shared" ca="1" si="441"/>
        <v>47.291130788818784</v>
      </c>
      <c r="U870" s="26">
        <f t="shared" ca="1" si="442"/>
        <v>58.948889786646667</v>
      </c>
      <c r="V870" s="26">
        <f t="shared" ca="1" si="443"/>
        <v>86.434704221124861</v>
      </c>
      <c r="W870" s="26">
        <f t="shared" ca="1" si="444"/>
        <v>82.470448836222744</v>
      </c>
      <c r="X870" s="26">
        <f t="shared" ca="1" si="445"/>
        <v>142.12808926135406</v>
      </c>
      <c r="Y870" s="26">
        <f t="shared" ca="1" si="446"/>
        <v>669.47664352237632</v>
      </c>
      <c r="Z870" s="28">
        <f t="shared" ca="1" si="432"/>
        <v>-1.7044999999999977E-3</v>
      </c>
      <c r="AA870" s="57">
        <f t="shared" ca="1" si="447"/>
        <v>7.6371399999999992E-2</v>
      </c>
      <c r="AB870" s="33">
        <f t="shared" ca="1" si="433"/>
        <v>1.4834100000000058E-2</v>
      </c>
      <c r="AD870" s="28">
        <f t="shared" ca="1" si="448"/>
        <v>9.8086322751076704E-2</v>
      </c>
      <c r="AE870" s="28">
        <f t="shared" ca="1" si="449"/>
        <v>7.9515183941971573E-2</v>
      </c>
      <c r="AF870" s="28">
        <f t="shared" ca="1" si="450"/>
        <v>6.6776016077763026E-2</v>
      </c>
      <c r="AG870" s="28">
        <f t="shared" ca="1" si="451"/>
        <v>8.1374435914330454E-2</v>
      </c>
      <c r="AH870" s="28">
        <f t="shared" ca="1" si="452"/>
        <v>6.001078639919382E-2</v>
      </c>
      <c r="AI870" s="28">
        <f t="shared" ca="1" si="453"/>
        <v>6.0320575599067817E-2</v>
      </c>
      <c r="AJ870" s="28">
        <f t="shared" ca="1" si="454"/>
        <v>5.972539410294294E-2</v>
      </c>
      <c r="AK870" s="28">
        <f t="shared" ca="1" si="455"/>
        <v>5.4563939990366996E-2</v>
      </c>
      <c r="AL870" s="28">
        <f t="shared" ca="1" si="456"/>
        <v>6.9360004085530863E-2</v>
      </c>
      <c r="AM870" s="28">
        <f t="shared" ca="1" si="457"/>
        <v>0.10489050522022357</v>
      </c>
      <c r="AN870" s="28">
        <f t="shared" ca="1" si="434"/>
        <v>-1.675498693646929E-3</v>
      </c>
      <c r="AO870" s="28">
        <f t="shared" ca="1" si="458"/>
        <v>7.3595569469314503E-2</v>
      </c>
      <c r="AP870" s="33">
        <f t="shared" ca="1" si="435"/>
        <v>1.3529685183562706E-2</v>
      </c>
      <c r="AQ870" s="54"/>
      <c r="AR870" s="53"/>
      <c r="AS870" s="53"/>
      <c r="AT870" s="53"/>
      <c r="AU870" s="53"/>
      <c r="AY870" s="29"/>
    </row>
    <row r="871" spans="1:51" ht="15" customHeight="1" x14ac:dyDescent="0.25">
      <c r="A871" s="31">
        <f t="shared" ca="1" si="429"/>
        <v>36130</v>
      </c>
      <c r="B871" s="32">
        <f t="shared" ca="1" si="430"/>
        <v>1998</v>
      </c>
      <c r="C871" s="32">
        <f t="shared" ca="1" si="431"/>
        <v>12</v>
      </c>
      <c r="D871" s="48">
        <f>RAWDATA!A873</f>
        <v>199812</v>
      </c>
      <c r="E871" s="48">
        <f t="shared" ca="1" si="459"/>
        <v>1.4054</v>
      </c>
      <c r="F871" s="48">
        <f t="shared" ca="1" si="460"/>
        <v>2.8260000000000001</v>
      </c>
      <c r="G871" s="48">
        <f t="shared" ca="1" si="460"/>
        <v>2.5962000000000001</v>
      </c>
      <c r="H871" s="48">
        <f t="shared" ca="1" si="460"/>
        <v>1.6841000000000002</v>
      </c>
      <c r="I871" s="48">
        <f t="shared" ca="1" si="460"/>
        <v>2.0205000000000002</v>
      </c>
      <c r="J871" s="48">
        <f t="shared" ca="1" si="460"/>
        <v>3.1132000000000004</v>
      </c>
      <c r="K871" s="48">
        <f t="shared" ca="1" si="460"/>
        <v>2.4866000000000001</v>
      </c>
      <c r="L871" s="48">
        <f t="shared" ca="1" si="460"/>
        <v>3.2625000000000006</v>
      </c>
      <c r="M871" s="48">
        <f t="shared" ca="1" si="460"/>
        <v>3.7545999999999999</v>
      </c>
      <c r="N871" s="48">
        <f t="shared" ca="1" si="460"/>
        <v>4.4688999999999997</v>
      </c>
      <c r="P871" s="26">
        <f t="shared" ca="1" si="437"/>
        <v>1.4707674580267416</v>
      </c>
      <c r="Q871" s="26">
        <f t="shared" ca="1" si="438"/>
        <v>13.402411717078103</v>
      </c>
      <c r="R871" s="26">
        <f t="shared" ca="1" si="439"/>
        <v>23.634156147190946</v>
      </c>
      <c r="S871" s="26">
        <f t="shared" ca="1" si="440"/>
        <v>35.536874902437155</v>
      </c>
      <c r="T871" s="26">
        <f t="shared" ca="1" si="441"/>
        <v>48.246648086406871</v>
      </c>
      <c r="U871" s="26">
        <f t="shared" ca="1" si="442"/>
        <v>60.784086623484548</v>
      </c>
      <c r="V871" s="26">
        <f t="shared" ca="1" si="443"/>
        <v>88.583989576287351</v>
      </c>
      <c r="W871" s="26">
        <f t="shared" ca="1" si="444"/>
        <v>85.161047229504504</v>
      </c>
      <c r="X871" s="26">
        <f t="shared" ca="1" si="445"/>
        <v>147.46443050076087</v>
      </c>
      <c r="Y871" s="26">
        <f t="shared" ca="1" si="446"/>
        <v>699.3948852447478</v>
      </c>
      <c r="Z871" s="28">
        <f t="shared" ca="1" si="432"/>
        <v>1.9960500000000048E-2</v>
      </c>
      <c r="AA871" s="57">
        <f t="shared" ca="1" si="447"/>
        <v>2.7618E-2</v>
      </c>
      <c r="AB871" s="33">
        <f t="shared" ca="1" si="433"/>
        <v>1.3499500000000029E-2</v>
      </c>
      <c r="AD871" s="28">
        <f t="shared" ca="1" si="448"/>
        <v>1.395615818889402E-2</v>
      </c>
      <c r="AE871" s="28">
        <f t="shared" ca="1" si="449"/>
        <v>2.7868053342472717E-2</v>
      </c>
      <c r="AF871" s="28">
        <f t="shared" ca="1" si="450"/>
        <v>2.5630709025652801E-2</v>
      </c>
      <c r="AG871" s="28">
        <f t="shared" ca="1" si="451"/>
        <v>1.6700762660819105E-2</v>
      </c>
      <c r="AH871" s="28">
        <f t="shared" ca="1" si="452"/>
        <v>2.0003587494483256E-2</v>
      </c>
      <c r="AI871" s="28">
        <f t="shared" ca="1" si="453"/>
        <v>3.0657227877376333E-2</v>
      </c>
      <c r="AJ871" s="28">
        <f t="shared" ca="1" si="454"/>
        <v>2.456187233691999E-2</v>
      </c>
      <c r="AK871" s="28">
        <f t="shared" ca="1" si="455"/>
        <v>3.2104103900532213E-2</v>
      </c>
      <c r="AL871" s="28">
        <f t="shared" ca="1" si="456"/>
        <v>3.6858309489242756E-2</v>
      </c>
      <c r="AM871" s="28">
        <f t="shared" ca="1" si="457"/>
        <v>4.3719233467325244E-2</v>
      </c>
      <c r="AN871" s="28">
        <f t="shared" ca="1" si="434"/>
        <v>1.9376665712600629E-2</v>
      </c>
      <c r="AO871" s="28">
        <f t="shared" ca="1" si="458"/>
        <v>2.7243502643580629E-2</v>
      </c>
      <c r="AP871" s="33">
        <f t="shared" ca="1" si="435"/>
        <v>1.3045268834703368E-2</v>
      </c>
      <c r="AQ871" s="54"/>
      <c r="AR871" s="53"/>
      <c r="AS871" s="53"/>
      <c r="AT871" s="53"/>
      <c r="AU871" s="53"/>
    </row>
    <row r="872" spans="1:51" ht="15" customHeight="1" x14ac:dyDescent="0.25">
      <c r="A872" s="31">
        <f t="shared" ca="1" si="429"/>
        <v>36161</v>
      </c>
      <c r="B872" s="32">
        <f t="shared" ca="1" si="430"/>
        <v>1999</v>
      </c>
      <c r="C872" s="32">
        <f t="shared" ca="1" si="431"/>
        <v>1</v>
      </c>
      <c r="D872" s="48">
        <f>RAWDATA!A874</f>
        <v>199901</v>
      </c>
      <c r="E872" s="48">
        <f t="shared" ca="1" si="459"/>
        <v>11.4739</v>
      </c>
      <c r="F872" s="48">
        <f t="shared" ca="1" si="460"/>
        <v>7.2122000000000002</v>
      </c>
      <c r="G872" s="48">
        <f t="shared" ca="1" si="460"/>
        <v>4.610100000000001</v>
      </c>
      <c r="H872" s="48">
        <f t="shared" ca="1" si="460"/>
        <v>3.9291</v>
      </c>
      <c r="I872" s="48">
        <f t="shared" ca="1" si="460"/>
        <v>2.6192000000000002</v>
      </c>
      <c r="J872" s="48">
        <f t="shared" ca="1" si="460"/>
        <v>3.6599000000000004</v>
      </c>
      <c r="K872" s="48">
        <f t="shared" ca="1" si="460"/>
        <v>2.1604000000000001</v>
      </c>
      <c r="L872" s="48">
        <f t="shared" ca="1" si="460"/>
        <v>3.7369000000000003</v>
      </c>
      <c r="M872" s="48">
        <f t="shared" ca="1" si="460"/>
        <v>6.2242000000000006</v>
      </c>
      <c r="N872" s="48">
        <f t="shared" ca="1" si="460"/>
        <v>12.6989</v>
      </c>
      <c r="P872" s="26">
        <f t="shared" ca="1" si="437"/>
        <v>1.6395218453932718</v>
      </c>
      <c r="Q872" s="26">
        <f t="shared" ca="1" si="438"/>
        <v>14.36902045493721</v>
      </c>
      <c r="R872" s="26">
        <f t="shared" ca="1" si="439"/>
        <v>24.723714379732595</v>
      </c>
      <c r="S872" s="26">
        <f t="shared" ca="1" si="440"/>
        <v>36.93315425422881</v>
      </c>
      <c r="T872" s="26">
        <f t="shared" ca="1" si="441"/>
        <v>49.510324293086043</v>
      </c>
      <c r="U872" s="26">
        <f t="shared" ca="1" si="442"/>
        <v>63.008723409817463</v>
      </c>
      <c r="V872" s="26">
        <f t="shared" ca="1" si="443"/>
        <v>90.497758087093459</v>
      </c>
      <c r="W872" s="26">
        <f t="shared" ca="1" si="444"/>
        <v>88.343430403423852</v>
      </c>
      <c r="X872" s="26">
        <f t="shared" ca="1" si="445"/>
        <v>156.64291158398922</v>
      </c>
      <c r="Y872" s="26">
        <f t="shared" ca="1" si="446"/>
        <v>788.21034232709314</v>
      </c>
      <c r="Z872" s="28">
        <f t="shared" ca="1" si="432"/>
        <v>1.1849999999999916E-3</v>
      </c>
      <c r="AA872" s="57">
        <f t="shared" ca="1" si="447"/>
        <v>5.8324800000000003E-2</v>
      </c>
      <c r="AB872" s="33">
        <f t="shared" ca="1" si="433"/>
        <v>3.629069999999996E-2</v>
      </c>
      <c r="AD872" s="28">
        <f t="shared" ca="1" si="448"/>
        <v>0.10862029679342593</v>
      </c>
      <c r="AE872" s="28">
        <f t="shared" ca="1" si="449"/>
        <v>6.9639862143351383E-2</v>
      </c>
      <c r="AF872" s="28">
        <f t="shared" ca="1" si="450"/>
        <v>4.5069919298676459E-2</v>
      </c>
      <c r="AG872" s="28">
        <f t="shared" ca="1" si="451"/>
        <v>3.8538749899962595E-2</v>
      </c>
      <c r="AH872" s="28">
        <f t="shared" ca="1" si="452"/>
        <v>2.5854863744024802E-2</v>
      </c>
      <c r="AI872" s="28">
        <f t="shared" ca="1" si="453"/>
        <v>3.5945162080740688E-2</v>
      </c>
      <c r="AJ872" s="28">
        <f t="shared" ca="1" si="454"/>
        <v>2.1373941155308697E-2</v>
      </c>
      <c r="AK872" s="28">
        <f t="shared" ca="1" si="455"/>
        <v>3.668770009037154E-2</v>
      </c>
      <c r="AL872" s="28">
        <f t="shared" ca="1" si="456"/>
        <v>6.0381768800616346E-2</v>
      </c>
      <c r="AM872" s="28">
        <f t="shared" ca="1" si="457"/>
        <v>0.11954947458409651</v>
      </c>
      <c r="AN872" s="28">
        <f t="shared" ca="1" si="434"/>
        <v>8.3554222396776956E-4</v>
      </c>
      <c r="AO872" s="28">
        <f t="shared" ca="1" si="458"/>
        <v>5.6687280651913259E-2</v>
      </c>
      <c r="AP872" s="33">
        <f t="shared" ca="1" si="435"/>
        <v>3.3278341040443173E-2</v>
      </c>
      <c r="AQ872" s="54"/>
      <c r="AR872" s="53"/>
      <c r="AS872" s="53"/>
      <c r="AT872" s="53"/>
      <c r="AU872" s="53"/>
    </row>
    <row r="873" spans="1:51" ht="15" customHeight="1" x14ac:dyDescent="0.25">
      <c r="A873" s="31">
        <f t="shared" ca="1" si="429"/>
        <v>36192</v>
      </c>
      <c r="B873" s="32">
        <f t="shared" ca="1" si="430"/>
        <v>1999</v>
      </c>
      <c r="C873" s="32">
        <f t="shared" ca="1" si="431"/>
        <v>2</v>
      </c>
      <c r="D873" s="48">
        <f>RAWDATA!A875</f>
        <v>199902</v>
      </c>
      <c r="E873" s="48">
        <f t="shared" ca="1" si="459"/>
        <v>-5.6945000000000006</v>
      </c>
      <c r="F873" s="48">
        <f t="shared" ca="1" si="460"/>
        <v>-5.537700000000001</v>
      </c>
      <c r="G873" s="48">
        <f t="shared" ca="1" si="460"/>
        <v>-5.5817000000000014</v>
      </c>
      <c r="H873" s="48">
        <f t="shared" ca="1" si="460"/>
        <v>-4.7805999999999997</v>
      </c>
      <c r="I873" s="48">
        <f t="shared" ca="1" si="460"/>
        <v>-5.0757000000000003</v>
      </c>
      <c r="J873" s="48">
        <f t="shared" ca="1" si="460"/>
        <v>-4.0220000000000002</v>
      </c>
      <c r="K873" s="48">
        <f t="shared" ca="1" si="460"/>
        <v>-4.0762</v>
      </c>
      <c r="L873" s="48">
        <f t="shared" ca="1" si="460"/>
        <v>-5.0372000000000003</v>
      </c>
      <c r="M873" s="48">
        <f t="shared" ca="1" si="460"/>
        <v>-4.8848000000000003</v>
      </c>
      <c r="N873" s="48">
        <f t="shared" ca="1" si="460"/>
        <v>-4.1447000000000003</v>
      </c>
      <c r="P873" s="26">
        <f t="shared" ca="1" si="437"/>
        <v>1.546159273907352</v>
      </c>
      <c r="Q873" s="26">
        <f t="shared" ca="1" si="438"/>
        <v>13.573307209204152</v>
      </c>
      <c r="R873" s="26">
        <f t="shared" ca="1" si="439"/>
        <v>23.34371081419906</v>
      </c>
      <c r="S873" s="26">
        <f t="shared" ca="1" si="440"/>
        <v>35.167527881951145</v>
      </c>
      <c r="T873" s="26">
        <f t="shared" ca="1" si="441"/>
        <v>46.997328762941869</v>
      </c>
      <c r="U873" s="26">
        <f t="shared" ca="1" si="442"/>
        <v>60.474512554274604</v>
      </c>
      <c r="V873" s="26">
        <f t="shared" ca="1" si="443"/>
        <v>86.808888471947355</v>
      </c>
      <c r="W873" s="26">
        <f t="shared" ca="1" si="444"/>
        <v>83.893395127142583</v>
      </c>
      <c r="X873" s="26">
        <f t="shared" ca="1" si="445"/>
        <v>148.9912186389345</v>
      </c>
      <c r="Y873" s="26">
        <f t="shared" ca="1" si="446"/>
        <v>755.5413882686621</v>
      </c>
      <c r="Z873" s="28">
        <f t="shared" ca="1" si="432"/>
        <v>1.1013499999999954E-2</v>
      </c>
      <c r="AA873" s="57">
        <f t="shared" ca="1" si="447"/>
        <v>-4.8835099999999999E-2</v>
      </c>
      <c r="AB873" s="33">
        <f t="shared" ca="1" si="433"/>
        <v>3.6875999999999368E-3</v>
      </c>
      <c r="AD873" s="28">
        <f t="shared" ca="1" si="448"/>
        <v>-5.863067355319844E-2</v>
      </c>
      <c r="AE873" s="28">
        <f t="shared" ca="1" si="449"/>
        <v>-5.6969372885786379E-2</v>
      </c>
      <c r="AF873" s="28">
        <f t="shared" ca="1" si="450"/>
        <v>-5.7435275692066183E-2</v>
      </c>
      <c r="AG873" s="28">
        <f t="shared" ca="1" si="451"/>
        <v>-4.8986483438798897E-2</v>
      </c>
      <c r="AH873" s="28">
        <f t="shared" ca="1" si="452"/>
        <v>-5.2090454140238662E-2</v>
      </c>
      <c r="AI873" s="28">
        <f t="shared" ca="1" si="453"/>
        <v>-4.105118744961482E-2</v>
      </c>
      <c r="AJ873" s="28">
        <f t="shared" ca="1" si="454"/>
        <v>-4.1616059706583476E-2</v>
      </c>
      <c r="AK873" s="28">
        <f t="shared" ca="1" si="455"/>
        <v>-5.1684950021975068E-2</v>
      </c>
      <c r="AL873" s="28">
        <f t="shared" ca="1" si="456"/>
        <v>-5.0081397452434853E-2</v>
      </c>
      <c r="AM873" s="28">
        <f t="shared" ca="1" si="457"/>
        <v>-4.2330423293784114E-2</v>
      </c>
      <c r="AN873" s="28">
        <f t="shared" ca="1" si="434"/>
        <v>1.1594112846382926E-2</v>
      </c>
      <c r="AO873" s="28">
        <f t="shared" ca="1" si="458"/>
        <v>-5.0067835043353284E-2</v>
      </c>
      <c r="AP873" s="33">
        <f t="shared" ca="1" si="435"/>
        <v>3.8619246702438007E-3</v>
      </c>
      <c r="AQ873" s="54"/>
      <c r="AR873" s="53"/>
      <c r="AS873" s="53"/>
      <c r="AT873" s="53"/>
      <c r="AU873" s="53"/>
    </row>
    <row r="874" spans="1:51" ht="15" customHeight="1" x14ac:dyDescent="0.25">
      <c r="A874" s="31">
        <f t="shared" ca="1" si="429"/>
        <v>36220</v>
      </c>
      <c r="B874" s="32">
        <f t="shared" ca="1" si="430"/>
        <v>1999</v>
      </c>
      <c r="C874" s="32">
        <f t="shared" ca="1" si="431"/>
        <v>3</v>
      </c>
      <c r="D874" s="48">
        <f>RAWDATA!A876</f>
        <v>199903</v>
      </c>
      <c r="E874" s="48">
        <f t="shared" ca="1" si="459"/>
        <v>-0.16970000000000005</v>
      </c>
      <c r="F874" s="48">
        <f t="shared" ca="1" si="460"/>
        <v>-1.7283000000000004</v>
      </c>
      <c r="G874" s="48">
        <f t="shared" ca="1" si="460"/>
        <v>-1.8126</v>
      </c>
      <c r="H874" s="48">
        <f t="shared" ca="1" si="460"/>
        <v>-1.9153</v>
      </c>
      <c r="I874" s="48">
        <f t="shared" ca="1" si="460"/>
        <v>-1.2751000000000001</v>
      </c>
      <c r="J874" s="48">
        <f t="shared" ca="1" si="460"/>
        <v>-1.7608000000000001</v>
      </c>
      <c r="K874" s="48">
        <f t="shared" ca="1" si="460"/>
        <v>-1.9186999999999999</v>
      </c>
      <c r="L874" s="48">
        <f t="shared" ca="1" si="460"/>
        <v>-1.8566000000000003</v>
      </c>
      <c r="M874" s="48">
        <f t="shared" ca="1" si="460"/>
        <v>-2.1711999999999998</v>
      </c>
      <c r="N874" s="48">
        <f t="shared" ca="1" si="460"/>
        <v>0.4558000000000002</v>
      </c>
      <c r="P874" s="26">
        <f t="shared" ca="1" si="437"/>
        <v>1.5435354416195313</v>
      </c>
      <c r="Q874" s="26">
        <f t="shared" ca="1" si="438"/>
        <v>13.338719740707477</v>
      </c>
      <c r="R874" s="26">
        <f t="shared" ca="1" si="439"/>
        <v>22.920582711980888</v>
      </c>
      <c r="S874" s="26">
        <f t="shared" ca="1" si="440"/>
        <v>34.493964220428133</v>
      </c>
      <c r="T874" s="26">
        <f t="shared" ca="1" si="441"/>
        <v>46.398065823885602</v>
      </c>
      <c r="U874" s="26">
        <f t="shared" ca="1" si="442"/>
        <v>59.409677337218938</v>
      </c>
      <c r="V874" s="26">
        <f t="shared" ca="1" si="443"/>
        <v>85.143286328836112</v>
      </c>
      <c r="W874" s="26">
        <f t="shared" ca="1" si="444"/>
        <v>82.33583035321206</v>
      </c>
      <c r="X874" s="26">
        <f t="shared" ca="1" si="445"/>
        <v>145.75632129984595</v>
      </c>
      <c r="Y874" s="26">
        <f t="shared" ca="1" si="446"/>
        <v>758.98514591639071</v>
      </c>
      <c r="Z874" s="28">
        <f t="shared" ca="1" si="432"/>
        <v>9.1299999999999715E-4</v>
      </c>
      <c r="AA874" s="57">
        <f t="shared" ca="1" si="447"/>
        <v>-1.4152499999999998E-2</v>
      </c>
      <c r="AB874" s="33">
        <f t="shared" ca="1" si="433"/>
        <v>5.5754999999999971E-3</v>
      </c>
      <c r="AD874" s="28">
        <f t="shared" ca="1" si="448"/>
        <v>-1.6984415355880498E-3</v>
      </c>
      <c r="AE874" s="28">
        <f t="shared" ca="1" si="449"/>
        <v>-1.7434094485885936E-2</v>
      </c>
      <c r="AF874" s="28">
        <f t="shared" ca="1" si="450"/>
        <v>-1.8292288432349941E-2</v>
      </c>
      <c r="AG874" s="28">
        <f t="shared" ca="1" si="451"/>
        <v>-1.933879488306698E-2</v>
      </c>
      <c r="AH874" s="28">
        <f t="shared" ca="1" si="452"/>
        <v>-1.2832991730553035E-2</v>
      </c>
      <c r="AI874" s="28">
        <f t="shared" ca="1" si="453"/>
        <v>-1.7764864944891594E-2</v>
      </c>
      <c r="AJ874" s="28">
        <f t="shared" ca="1" si="454"/>
        <v>-1.9373459401896095E-2</v>
      </c>
      <c r="AK874" s="28">
        <f t="shared" ca="1" si="455"/>
        <v>-1.8740511540865236E-2</v>
      </c>
      <c r="AL874" s="28">
        <f t="shared" ca="1" si="456"/>
        <v>-2.1951173770003753E-2</v>
      </c>
      <c r="AM874" s="28">
        <f t="shared" ca="1" si="457"/>
        <v>4.547643775191134E-3</v>
      </c>
      <c r="AN874" s="28">
        <f t="shared" ca="1" si="434"/>
        <v>8.6450301333068462E-4</v>
      </c>
      <c r="AO874" s="28">
        <f t="shared" ca="1" si="458"/>
        <v>-1.4253601655816421E-2</v>
      </c>
      <c r="AP874" s="33">
        <f t="shared" ca="1" si="435"/>
        <v>5.5518366584101121E-3</v>
      </c>
      <c r="AQ874" s="54"/>
      <c r="AR874" s="53"/>
      <c r="AS874" s="53"/>
      <c r="AT874" s="53"/>
      <c r="AU874" s="53"/>
    </row>
    <row r="875" spans="1:51" ht="15" customHeight="1" x14ac:dyDescent="0.25">
      <c r="A875" s="31">
        <f t="shared" ca="1" si="429"/>
        <v>36251</v>
      </c>
      <c r="B875" s="32">
        <f t="shared" ca="1" si="430"/>
        <v>1999</v>
      </c>
      <c r="C875" s="32">
        <f t="shared" ca="1" si="431"/>
        <v>4</v>
      </c>
      <c r="D875" s="48">
        <f>RAWDATA!A877</f>
        <v>199904</v>
      </c>
      <c r="E875" s="48">
        <f t="shared" ca="1" si="459"/>
        <v>9.8330000000000002</v>
      </c>
      <c r="F875" s="48">
        <f t="shared" ca="1" si="460"/>
        <v>8.6599000000000004</v>
      </c>
      <c r="G875" s="48">
        <f t="shared" ca="1" si="460"/>
        <v>8.8396000000000008</v>
      </c>
      <c r="H875" s="48">
        <f t="shared" ca="1" si="460"/>
        <v>7.79</v>
      </c>
      <c r="I875" s="48">
        <f t="shared" ca="1" si="460"/>
        <v>7.1486999999999998</v>
      </c>
      <c r="J875" s="48">
        <f t="shared" ca="1" si="460"/>
        <v>7.6409000000000002</v>
      </c>
      <c r="K875" s="48">
        <f t="shared" ca="1" si="460"/>
        <v>7.1204999999999998</v>
      </c>
      <c r="L875" s="48">
        <f t="shared" ca="1" si="460"/>
        <v>8.0456000000000003</v>
      </c>
      <c r="M875" s="48">
        <f t="shared" ca="1" si="460"/>
        <v>8.2837000000000014</v>
      </c>
      <c r="N875" s="48">
        <f t="shared" ca="1" si="460"/>
        <v>11.000700000000002</v>
      </c>
      <c r="P875" s="26">
        <f t="shared" ca="1" si="437"/>
        <v>1.6953112815939799</v>
      </c>
      <c r="Q875" s="26">
        <f t="shared" ca="1" si="438"/>
        <v>14.493839531533006</v>
      </c>
      <c r="R875" s="26">
        <f t="shared" ca="1" si="439"/>
        <v>24.94667054138915</v>
      </c>
      <c r="S875" s="26">
        <f t="shared" ca="1" si="440"/>
        <v>37.181044033199484</v>
      </c>
      <c r="T875" s="26">
        <f t="shared" ca="1" si="441"/>
        <v>49.714924355437716</v>
      </c>
      <c r="U875" s="26">
        <f t="shared" ca="1" si="442"/>
        <v>63.949111372878498</v>
      </c>
      <c r="V875" s="26">
        <f t="shared" ca="1" si="443"/>
        <v>91.20591403188088</v>
      </c>
      <c r="W875" s="26">
        <f t="shared" ca="1" si="444"/>
        <v>88.960241920110093</v>
      </c>
      <c r="X875" s="26">
        <f t="shared" ca="1" si="445"/>
        <v>157.83033768736129</v>
      </c>
      <c r="Y875" s="26">
        <f t="shared" ca="1" si="446"/>
        <v>842.4788248632151</v>
      </c>
      <c r="Z875" s="28">
        <f t="shared" ca="1" si="432"/>
        <v>3.9574999999999472E-3</v>
      </c>
      <c r="AA875" s="57">
        <f t="shared" ca="1" si="447"/>
        <v>8.436260000000001E-2</v>
      </c>
      <c r="AB875" s="33">
        <f t="shared" ca="1" si="433"/>
        <v>1.2059399999999998E-2</v>
      </c>
      <c r="AD875" s="28">
        <f t="shared" ca="1" si="448"/>
        <v>9.3790844380389843E-2</v>
      </c>
      <c r="AE875" s="28">
        <f t="shared" ca="1" si="449"/>
        <v>8.305263483300325E-2</v>
      </c>
      <c r="AF875" s="28">
        <f t="shared" ca="1" si="450"/>
        <v>8.4705052800759448E-2</v>
      </c>
      <c r="AG875" s="28">
        <f t="shared" ca="1" si="451"/>
        <v>7.5014703805445754E-2</v>
      </c>
      <c r="AH875" s="28">
        <f t="shared" ca="1" si="452"/>
        <v>6.9047403333396692E-2</v>
      </c>
      <c r="AI875" s="28">
        <f t="shared" ca="1" si="453"/>
        <v>7.363050103967235E-2</v>
      </c>
      <c r="AJ875" s="28">
        <f t="shared" ca="1" si="454"/>
        <v>6.8784183046366812E-2</v>
      </c>
      <c r="AK875" s="28">
        <f t="shared" ca="1" si="455"/>
        <v>7.738317424763029E-2</v>
      </c>
      <c r="AL875" s="28">
        <f t="shared" ca="1" si="456"/>
        <v>7.9584448842841979E-2</v>
      </c>
      <c r="AM875" s="28">
        <f t="shared" ca="1" si="457"/>
        <v>0.10436632161066438</v>
      </c>
      <c r="AN875" s="28">
        <f t="shared" ca="1" si="434"/>
        <v>3.5536456200566252E-3</v>
      </c>
      <c r="AO875" s="28">
        <f t="shared" ca="1" si="458"/>
        <v>8.0992348929203553E-2</v>
      </c>
      <c r="AP875" s="33">
        <f t="shared" ca="1" si="435"/>
        <v>1.0983036297549625E-2</v>
      </c>
      <c r="AQ875" s="54"/>
      <c r="AR875" s="53"/>
      <c r="AS875" s="53"/>
      <c r="AT875" s="53"/>
      <c r="AU875" s="53"/>
    </row>
    <row r="876" spans="1:51" ht="15" customHeight="1" x14ac:dyDescent="0.25">
      <c r="A876" s="31">
        <f t="shared" ca="1" si="429"/>
        <v>36281</v>
      </c>
      <c r="B876" s="32">
        <f t="shared" ca="1" si="430"/>
        <v>1999</v>
      </c>
      <c r="C876" s="32">
        <f t="shared" ca="1" si="431"/>
        <v>5</v>
      </c>
      <c r="D876" s="48">
        <f>RAWDATA!A878</f>
        <v>199905</v>
      </c>
      <c r="E876" s="48">
        <f t="shared" ca="1" si="459"/>
        <v>2.8617000000000004</v>
      </c>
      <c r="F876" s="48">
        <f t="shared" ca="1" si="460"/>
        <v>4.5456000000000003</v>
      </c>
      <c r="G876" s="48">
        <f t="shared" ca="1" si="460"/>
        <v>3.2252000000000005</v>
      </c>
      <c r="H876" s="48">
        <f t="shared" ca="1" si="460"/>
        <v>2.9576000000000002</v>
      </c>
      <c r="I876" s="48">
        <f t="shared" ca="1" si="460"/>
        <v>3.1888000000000005</v>
      </c>
      <c r="J876" s="48">
        <f t="shared" ca="1" si="460"/>
        <v>3.1532</v>
      </c>
      <c r="K876" s="48">
        <f t="shared" ca="1" si="460"/>
        <v>3.3999000000000006</v>
      </c>
      <c r="L876" s="48">
        <f t="shared" ca="1" si="460"/>
        <v>3.1478000000000002</v>
      </c>
      <c r="M876" s="48">
        <f t="shared" ca="1" si="460"/>
        <v>3.7708000000000004</v>
      </c>
      <c r="N876" s="48">
        <f t="shared" ca="1" si="460"/>
        <v>4.1342000000000008</v>
      </c>
      <c r="P876" s="26">
        <f t="shared" ca="1" si="437"/>
        <v>1.743826004539355</v>
      </c>
      <c r="Q876" s="26">
        <f t="shared" ca="1" si="438"/>
        <v>15.15267150127837</v>
      </c>
      <c r="R876" s="26">
        <f t="shared" ca="1" si="439"/>
        <v>25.751250559690032</v>
      </c>
      <c r="S876" s="26">
        <f t="shared" ca="1" si="440"/>
        <v>38.280710591525391</v>
      </c>
      <c r="T876" s="26">
        <f t="shared" ca="1" si="441"/>
        <v>51.300233863283907</v>
      </c>
      <c r="U876" s="26">
        <f t="shared" ca="1" si="442"/>
        <v>65.965554752688092</v>
      </c>
      <c r="V876" s="26">
        <f t="shared" ca="1" si="443"/>
        <v>94.306823903050812</v>
      </c>
      <c r="W876" s="26">
        <f t="shared" ca="1" si="444"/>
        <v>91.760532415271314</v>
      </c>
      <c r="X876" s="26">
        <f t="shared" ca="1" si="445"/>
        <v>163.78180406087631</v>
      </c>
      <c r="Y876" s="26">
        <f t="shared" ca="1" si="446"/>
        <v>877.30858444071009</v>
      </c>
      <c r="Z876" s="28">
        <f t="shared" ca="1" si="432"/>
        <v>2.4885000000000046E-3</v>
      </c>
      <c r="AA876" s="57">
        <f t="shared" ca="1" si="447"/>
        <v>3.4384800000000014E-2</v>
      </c>
      <c r="AB876" s="33">
        <f t="shared" ca="1" si="433"/>
        <v>5.1402000000000184E-3</v>
      </c>
      <c r="AD876" s="28">
        <f t="shared" ca="1" si="448"/>
        <v>2.8215181540789853E-2</v>
      </c>
      <c r="AE876" s="28">
        <f t="shared" ca="1" si="449"/>
        <v>4.4453153874213745E-2</v>
      </c>
      <c r="AF876" s="28">
        <f t="shared" ca="1" si="450"/>
        <v>3.1742823297322371E-2</v>
      </c>
      <c r="AG876" s="28">
        <f t="shared" ca="1" si="451"/>
        <v>2.9147067004787062E-2</v>
      </c>
      <c r="AH876" s="28">
        <f t="shared" ca="1" si="452"/>
        <v>3.1390134038092682E-2</v>
      </c>
      <c r="AI876" s="28">
        <f t="shared" ca="1" si="453"/>
        <v>3.1045075830328589E-2</v>
      </c>
      <c r="AJ876" s="28">
        <f t="shared" ca="1" si="454"/>
        <v>3.3433808967781441E-2</v>
      </c>
      <c r="AK876" s="28">
        <f t="shared" ca="1" si="455"/>
        <v>3.0992725138851252E-2</v>
      </c>
      <c r="AL876" s="28">
        <f t="shared" ca="1" si="456"/>
        <v>3.7014434956611143E-2</v>
      </c>
      <c r="AM876" s="28">
        <f t="shared" ca="1" si="457"/>
        <v>4.0510265937948903E-2</v>
      </c>
      <c r="AN876" s="28">
        <f t="shared" ca="1" si="434"/>
        <v>2.4281827397782188E-3</v>
      </c>
      <c r="AO876" s="28">
        <f t="shared" ca="1" si="458"/>
        <v>3.3806853858651266E-2</v>
      </c>
      <c r="AP876" s="33">
        <f t="shared" ca="1" si="435"/>
        <v>4.9554965886287536E-3</v>
      </c>
      <c r="AQ876" s="54"/>
      <c r="AR876" s="53"/>
      <c r="AS876" s="53"/>
      <c r="AT876" s="53"/>
      <c r="AU876" s="53"/>
    </row>
    <row r="877" spans="1:51" ht="15" customHeight="1" x14ac:dyDescent="0.25">
      <c r="A877" s="31">
        <f t="shared" ca="1" si="429"/>
        <v>36312</v>
      </c>
      <c r="B877" s="32">
        <f t="shared" ca="1" si="430"/>
        <v>1999</v>
      </c>
      <c r="C877" s="32">
        <f t="shared" ca="1" si="431"/>
        <v>6</v>
      </c>
      <c r="D877" s="48">
        <f>RAWDATA!A879</f>
        <v>199906</v>
      </c>
      <c r="E877" s="48">
        <f t="shared" ca="1" si="459"/>
        <v>3.0463000000000005</v>
      </c>
      <c r="F877" s="48">
        <f t="shared" ca="1" si="460"/>
        <v>4.2012999999999998</v>
      </c>
      <c r="G877" s="48">
        <f t="shared" ca="1" si="460"/>
        <v>4.5564999999999998</v>
      </c>
      <c r="H877" s="48">
        <f t="shared" ca="1" si="460"/>
        <v>3.3101000000000003</v>
      </c>
      <c r="I877" s="48">
        <f t="shared" ca="1" si="460"/>
        <v>3.5613000000000001</v>
      </c>
      <c r="J877" s="48">
        <f t="shared" ca="1" si="460"/>
        <v>3.6384000000000003</v>
      </c>
      <c r="K877" s="48">
        <f t="shared" ca="1" si="460"/>
        <v>3.9477000000000002</v>
      </c>
      <c r="L877" s="48">
        <f t="shared" ca="1" si="460"/>
        <v>3.2696000000000001</v>
      </c>
      <c r="M877" s="48">
        <f t="shared" ca="1" si="460"/>
        <v>4.9310999999999998</v>
      </c>
      <c r="N877" s="48">
        <f t="shared" ca="1" si="460"/>
        <v>5.3853</v>
      </c>
      <c r="P877" s="26">
        <f t="shared" ca="1" si="437"/>
        <v>1.7969481761156372</v>
      </c>
      <c r="Q877" s="26">
        <f t="shared" ca="1" si="438"/>
        <v>15.789280689061579</v>
      </c>
      <c r="R877" s="26">
        <f t="shared" ca="1" si="439"/>
        <v>26.924606291442309</v>
      </c>
      <c r="S877" s="26">
        <f t="shared" ca="1" si="440"/>
        <v>39.547840392815473</v>
      </c>
      <c r="T877" s="26">
        <f t="shared" ca="1" si="441"/>
        <v>53.127189091857034</v>
      </c>
      <c r="U877" s="26">
        <f t="shared" ca="1" si="442"/>
        <v>68.36564549680989</v>
      </c>
      <c r="V877" s="26">
        <f t="shared" ca="1" si="443"/>
        <v>98.029774390271541</v>
      </c>
      <c r="W877" s="26">
        <f t="shared" ca="1" si="444"/>
        <v>94.760734783121023</v>
      </c>
      <c r="X877" s="26">
        <f t="shared" ca="1" si="445"/>
        <v>171.85804860092219</v>
      </c>
      <c r="Y877" s="26">
        <f t="shared" ca="1" si="446"/>
        <v>924.55428363859562</v>
      </c>
      <c r="Z877" s="28">
        <f t="shared" ca="1" si="432"/>
        <v>1.5344000000000024E-2</v>
      </c>
      <c r="AA877" s="57">
        <f t="shared" ca="1" si="447"/>
        <v>3.9847600000000004E-2</v>
      </c>
      <c r="AB877" s="33">
        <f t="shared" ca="1" si="433"/>
        <v>1.1734400000000013E-2</v>
      </c>
      <c r="AD877" s="28">
        <f t="shared" ca="1" si="448"/>
        <v>3.0008215803246488E-2</v>
      </c>
      <c r="AE877" s="28">
        <f t="shared" ca="1" si="449"/>
        <v>4.1154419261028058E-2</v>
      </c>
      <c r="AF877" s="28">
        <f t="shared" ca="1" si="450"/>
        <v>4.455740916394911E-2</v>
      </c>
      <c r="AG877" s="28">
        <f t="shared" ca="1" si="451"/>
        <v>3.2564958833301461E-2</v>
      </c>
      <c r="AH877" s="28">
        <f t="shared" ca="1" si="452"/>
        <v>3.4993521925764416E-2</v>
      </c>
      <c r="AI877" s="28">
        <f t="shared" ca="1" si="453"/>
        <v>3.5737731531844737E-2</v>
      </c>
      <c r="AJ877" s="28">
        <f t="shared" ca="1" si="454"/>
        <v>3.8717702049020489E-2</v>
      </c>
      <c r="AK877" s="28">
        <f t="shared" ca="1" si="455"/>
        <v>3.2172858345994322E-2</v>
      </c>
      <c r="AL877" s="28">
        <f t="shared" ca="1" si="456"/>
        <v>4.81337583060426E-2</v>
      </c>
      <c r="AM877" s="28">
        <f t="shared" ca="1" si="457"/>
        <v>5.2452971701806198E-2</v>
      </c>
      <c r="AN877" s="28">
        <f t="shared" ca="1" si="434"/>
        <v>1.4712047471787122E-2</v>
      </c>
      <c r="AO877" s="28">
        <f t="shared" ca="1" si="458"/>
        <v>3.9074163953933559E-2</v>
      </c>
      <c r="AP877" s="33">
        <f t="shared" ca="1" si="435"/>
        <v>1.1219201049990836E-2</v>
      </c>
      <c r="AQ877" s="54"/>
      <c r="AR877" s="53"/>
      <c r="AS877" s="53"/>
      <c r="AT877" s="53"/>
      <c r="AU877" s="53"/>
    </row>
    <row r="878" spans="1:51" ht="15" customHeight="1" x14ac:dyDescent="0.25">
      <c r="A878" s="31">
        <f t="shared" ca="1" si="429"/>
        <v>36342</v>
      </c>
      <c r="B878" s="32">
        <f t="shared" ca="1" si="430"/>
        <v>1999</v>
      </c>
      <c r="C878" s="32">
        <f t="shared" ca="1" si="431"/>
        <v>7</v>
      </c>
      <c r="D878" s="48">
        <f>RAWDATA!A880</f>
        <v>199907</v>
      </c>
      <c r="E878" s="48">
        <f t="shared" ca="1" si="459"/>
        <v>0.35900000000000021</v>
      </c>
      <c r="F878" s="48">
        <f t="shared" ca="1" si="460"/>
        <v>-0.4675999999999999</v>
      </c>
      <c r="G878" s="48">
        <f t="shared" ca="1" si="460"/>
        <v>0.37960000000000005</v>
      </c>
      <c r="H878" s="48">
        <f t="shared" ca="1" si="460"/>
        <v>0.34060000000000001</v>
      </c>
      <c r="I878" s="48">
        <f t="shared" ca="1" si="460"/>
        <v>0.1704</v>
      </c>
      <c r="J878" s="48">
        <f t="shared" ca="1" si="460"/>
        <v>0.10830000000000001</v>
      </c>
      <c r="K878" s="48">
        <f t="shared" ca="1" si="460"/>
        <v>1.1503000000000001</v>
      </c>
      <c r="L878" s="48">
        <f t="shared" ca="1" si="460"/>
        <v>0.7016</v>
      </c>
      <c r="M878" s="48">
        <f t="shared" ca="1" si="460"/>
        <v>1.9422000000000001</v>
      </c>
      <c r="N878" s="48">
        <f t="shared" ca="1" si="460"/>
        <v>2.1905000000000001</v>
      </c>
      <c r="P878" s="26">
        <f t="shared" ca="1" si="437"/>
        <v>1.8033992200678923</v>
      </c>
      <c r="Q878" s="26">
        <f t="shared" ca="1" si="438"/>
        <v>15.715450012559527</v>
      </c>
      <c r="R878" s="26">
        <f t="shared" ca="1" si="439"/>
        <v>27.026812096924623</v>
      </c>
      <c r="S878" s="26">
        <f t="shared" ca="1" si="440"/>
        <v>39.682540337193402</v>
      </c>
      <c r="T878" s="26">
        <f t="shared" ca="1" si="441"/>
        <v>53.217717822069552</v>
      </c>
      <c r="U878" s="26">
        <f t="shared" ca="1" si="442"/>
        <v>68.439685490882937</v>
      </c>
      <c r="V878" s="26">
        <f t="shared" ca="1" si="443"/>
        <v>99.15741088508284</v>
      </c>
      <c r="W878" s="26">
        <f t="shared" ca="1" si="444"/>
        <v>95.425576098359386</v>
      </c>
      <c r="X878" s="26">
        <f t="shared" ca="1" si="445"/>
        <v>175.19587562084931</v>
      </c>
      <c r="Y878" s="26">
        <f t="shared" ca="1" si="446"/>
        <v>944.80664522169911</v>
      </c>
      <c r="Z878" s="28">
        <f t="shared" ca="1" si="432"/>
        <v>2.1206500000000073E-2</v>
      </c>
      <c r="AA878" s="57">
        <f t="shared" ca="1" si="447"/>
        <v>6.8749000000000006E-3</v>
      </c>
      <c r="AB878" s="33">
        <f t="shared" ca="1" si="433"/>
        <v>1.3788600000000057E-2</v>
      </c>
      <c r="AD878" s="28">
        <f t="shared" ca="1" si="448"/>
        <v>3.5835713313527749E-3</v>
      </c>
      <c r="AE878" s="28">
        <f t="shared" ca="1" si="449"/>
        <v>-4.6869666881774134E-3</v>
      </c>
      <c r="AF878" s="28">
        <f t="shared" ca="1" si="450"/>
        <v>3.7888133732152389E-3</v>
      </c>
      <c r="AG878" s="28">
        <f t="shared" ca="1" si="451"/>
        <v>3.4002127192623924E-3</v>
      </c>
      <c r="AH878" s="28">
        <f t="shared" ca="1" si="452"/>
        <v>1.7025498391489387E-3</v>
      </c>
      <c r="AI878" s="28">
        <f t="shared" ca="1" si="453"/>
        <v>1.0824139785692547E-3</v>
      </c>
      <c r="AJ878" s="28">
        <f t="shared" ca="1" si="454"/>
        <v>1.1437343513504143E-2</v>
      </c>
      <c r="AK878" s="28">
        <f t="shared" ca="1" si="455"/>
        <v>6.9915023887499976E-3</v>
      </c>
      <c r="AL878" s="28">
        <f t="shared" ca="1" si="456"/>
        <v>1.9235800013277429E-2</v>
      </c>
      <c r="AM878" s="28">
        <f t="shared" ca="1" si="457"/>
        <v>2.1668532470714638E-2</v>
      </c>
      <c r="AN878" s="28">
        <f t="shared" ca="1" si="434"/>
        <v>2.1003863920408355E-2</v>
      </c>
      <c r="AO878" s="28">
        <f t="shared" ca="1" si="458"/>
        <v>6.851375631902459E-3</v>
      </c>
      <c r="AP878" s="33">
        <f t="shared" ca="1" si="435"/>
        <v>1.3600790610093576E-2</v>
      </c>
      <c r="AQ878" s="54"/>
      <c r="AR878" s="53"/>
      <c r="AS878" s="53"/>
      <c r="AT878" s="53"/>
      <c r="AU878" s="53"/>
    </row>
    <row r="879" spans="1:51" ht="15" customHeight="1" x14ac:dyDescent="0.25">
      <c r="A879" s="31">
        <f t="shared" ca="1" si="429"/>
        <v>36373</v>
      </c>
      <c r="B879" s="32">
        <f t="shared" ca="1" si="430"/>
        <v>1999</v>
      </c>
      <c r="C879" s="32">
        <f t="shared" ca="1" si="431"/>
        <v>8</v>
      </c>
      <c r="D879" s="48">
        <f>RAWDATA!A881</f>
        <v>199908</v>
      </c>
      <c r="E879" s="48">
        <f t="shared" ca="1" si="459"/>
        <v>-3.8035000000000001</v>
      </c>
      <c r="F879" s="48">
        <f t="shared" ca="1" si="460"/>
        <v>-3.7946000000000009</v>
      </c>
      <c r="G879" s="48">
        <f t="shared" ca="1" si="460"/>
        <v>-3.2263000000000002</v>
      </c>
      <c r="H879" s="48">
        <f t="shared" ca="1" si="460"/>
        <v>-2.7361000000000004</v>
      </c>
      <c r="I879" s="48">
        <f t="shared" ca="1" si="460"/>
        <v>-2.9326000000000003</v>
      </c>
      <c r="J879" s="48">
        <f t="shared" ca="1" si="460"/>
        <v>-3.1419000000000001</v>
      </c>
      <c r="K879" s="48">
        <f t="shared" ca="1" si="460"/>
        <v>-3.5942000000000003</v>
      </c>
      <c r="L879" s="48">
        <f t="shared" ca="1" si="460"/>
        <v>-2.8819000000000004</v>
      </c>
      <c r="M879" s="48">
        <f t="shared" ca="1" si="460"/>
        <v>-3.6612999999999998</v>
      </c>
      <c r="N879" s="48">
        <f t="shared" ca="1" si="460"/>
        <v>-3.3969999999999998</v>
      </c>
      <c r="P879" s="26">
        <f t="shared" ca="1" si="437"/>
        <v>1.7348069307326099</v>
      </c>
      <c r="Q879" s="26">
        <f t="shared" ca="1" si="438"/>
        <v>15.119111546382943</v>
      </c>
      <c r="R879" s="26">
        <f t="shared" ca="1" si="439"/>
        <v>26.154846058241542</v>
      </c>
      <c r="S879" s="26">
        <f t="shared" ca="1" si="440"/>
        <v>38.596786351027454</v>
      </c>
      <c r="T879" s="26">
        <f t="shared" ca="1" si="441"/>
        <v>51.657055029219542</v>
      </c>
      <c r="U879" s="26">
        <f t="shared" ca="1" si="442"/>
        <v>66.289379012444883</v>
      </c>
      <c r="V879" s="26">
        <f t="shared" ca="1" si="443"/>
        <v>95.593495223051193</v>
      </c>
      <c r="W879" s="26">
        <f t="shared" ca="1" si="444"/>
        <v>92.675506420780764</v>
      </c>
      <c r="X879" s="26">
        <f t="shared" ca="1" si="445"/>
        <v>168.78142902674315</v>
      </c>
      <c r="Y879" s="26">
        <f t="shared" ca="1" si="446"/>
        <v>912.71156348351792</v>
      </c>
      <c r="Z879" s="28">
        <f t="shared" ca="1" si="432"/>
        <v>2.6990000000000069E-3</v>
      </c>
      <c r="AA879" s="57">
        <f t="shared" ca="1" si="447"/>
        <v>-3.3169400000000002E-2</v>
      </c>
      <c r="AB879" s="33">
        <f t="shared" ca="1" si="433"/>
        <v>-2.1221000000000295E-3</v>
      </c>
      <c r="AD879" s="28">
        <f t="shared" ca="1" si="448"/>
        <v>-3.8777211514673671E-2</v>
      </c>
      <c r="AE879" s="28">
        <f t="shared" ca="1" si="449"/>
        <v>-3.8684696835698584E-2</v>
      </c>
      <c r="AF879" s="28">
        <f t="shared" ca="1" si="450"/>
        <v>-3.2794922835995957E-2</v>
      </c>
      <c r="AG879" s="28">
        <f t="shared" ca="1" si="451"/>
        <v>-2.7742283111879769E-2</v>
      </c>
      <c r="AH879" s="28">
        <f t="shared" ca="1" si="452"/>
        <v>-2.9764603417153625E-2</v>
      </c>
      <c r="AI879" s="28">
        <f t="shared" ca="1" si="453"/>
        <v>-3.1923165145936183E-2</v>
      </c>
      <c r="AJ879" s="28">
        <f t="shared" ca="1" si="454"/>
        <v>-3.6603820206387416E-2</v>
      </c>
      <c r="AK879" s="28">
        <f t="shared" ca="1" si="455"/>
        <v>-2.9242422294958235E-2</v>
      </c>
      <c r="AL879" s="28">
        <f t="shared" ca="1" si="456"/>
        <v>-3.7300078752916146E-2</v>
      </c>
      <c r="AM879" s="28">
        <f t="shared" ca="1" si="457"/>
        <v>-3.4560389351222492E-2</v>
      </c>
      <c r="AN879" s="28">
        <f t="shared" ca="1" si="434"/>
        <v>2.800720123116808E-3</v>
      </c>
      <c r="AO879" s="28">
        <f t="shared" ca="1" si="458"/>
        <v>-3.3731979846900066E-2</v>
      </c>
      <c r="AP879" s="33">
        <f t="shared" ca="1" si="435"/>
        <v>-2.1982542051692533E-3</v>
      </c>
      <c r="AQ879" s="54"/>
      <c r="AR879" s="53"/>
      <c r="AS879" s="53"/>
      <c r="AT879" s="53"/>
      <c r="AU879" s="53"/>
    </row>
    <row r="880" spans="1:51" ht="15" customHeight="1" x14ac:dyDescent="0.25">
      <c r="A880" s="31">
        <f t="shared" ref="A880:A943" ca="1" si="461">IF(E880="","",DATE(LEFT(D880,4),RIGHT(D880,2),1))</f>
        <v>36404</v>
      </c>
      <c r="B880" s="32">
        <f t="shared" ref="B880:B943" ca="1" si="462">IF(E880="","",YEAR(A880))</f>
        <v>1999</v>
      </c>
      <c r="C880" s="32">
        <f t="shared" ref="C880:C943" ca="1" si="463">IF(E880="","",MONTH(A880))</f>
        <v>9</v>
      </c>
      <c r="D880" s="48">
        <f>RAWDATA!A882</f>
        <v>199909</v>
      </c>
      <c r="E880" s="48">
        <f t="shared" ca="1" si="459"/>
        <v>-1.0215000000000001</v>
      </c>
      <c r="F880" s="48">
        <f t="shared" ca="1" si="460"/>
        <v>-2.0159000000000002</v>
      </c>
      <c r="G880" s="48">
        <f t="shared" ca="1" si="460"/>
        <v>-1.7726000000000002</v>
      </c>
      <c r="H880" s="48">
        <f t="shared" ca="1" si="460"/>
        <v>-1.9314</v>
      </c>
      <c r="I880" s="48">
        <f t="shared" ca="1" si="460"/>
        <v>-2.3201999999999998</v>
      </c>
      <c r="J880" s="48">
        <f t="shared" ca="1" si="460"/>
        <v>-2.4890000000000003</v>
      </c>
      <c r="K880" s="48">
        <f t="shared" ca="1" si="460"/>
        <v>-1.8905000000000003</v>
      </c>
      <c r="L880" s="48">
        <f t="shared" ca="1" si="460"/>
        <v>-2.1781000000000001</v>
      </c>
      <c r="M880" s="48">
        <f t="shared" ca="1" si="460"/>
        <v>-2.7731000000000003</v>
      </c>
      <c r="N880" s="48">
        <f t="shared" ca="1" si="460"/>
        <v>-0.98740000000000017</v>
      </c>
      <c r="P880" s="26">
        <f t="shared" ca="1" si="437"/>
        <v>1.7170858779351763</v>
      </c>
      <c r="Q880" s="26">
        <f t="shared" ca="1" si="438"/>
        <v>14.814325376719408</v>
      </c>
      <c r="R880" s="26">
        <f t="shared" ca="1" si="439"/>
        <v>25.691225257013151</v>
      </c>
      <c r="S880" s="26">
        <f t="shared" ca="1" si="440"/>
        <v>37.851328019443706</v>
      </c>
      <c r="T880" s="26">
        <f t="shared" ca="1" si="441"/>
        <v>50.458508038431596</v>
      </c>
      <c r="U880" s="26">
        <f t="shared" ca="1" si="442"/>
        <v>64.63943636882513</v>
      </c>
      <c r="V880" s="26">
        <f t="shared" ca="1" si="443"/>
        <v>93.786300195859411</v>
      </c>
      <c r="W880" s="26">
        <f t="shared" ca="1" si="444"/>
        <v>90.65694121542974</v>
      </c>
      <c r="X880" s="26">
        <f t="shared" ca="1" si="445"/>
        <v>164.10095121840254</v>
      </c>
      <c r="Y880" s="26">
        <f t="shared" ca="1" si="446"/>
        <v>903.69944950568163</v>
      </c>
      <c r="Z880" s="28">
        <f t="shared" ca="1" si="432"/>
        <v>-3.6154999999999937E-3</v>
      </c>
      <c r="AA880" s="57">
        <f t="shared" ca="1" si="447"/>
        <v>-1.9379700000000003E-2</v>
      </c>
      <c r="AB880" s="33">
        <f t="shared" ca="1" si="433"/>
        <v>5.772000000000034E-4</v>
      </c>
      <c r="AD880" s="28">
        <f t="shared" ca="1" si="448"/>
        <v>-1.0267531155865255E-2</v>
      </c>
      <c r="AE880" s="28">
        <f t="shared" ca="1" si="449"/>
        <v>-2.0364965378605913E-2</v>
      </c>
      <c r="AF880" s="28">
        <f t="shared" ca="1" si="450"/>
        <v>-1.7884987143923847E-2</v>
      </c>
      <c r="AG880" s="28">
        <f t="shared" ca="1" si="451"/>
        <v>-1.950295220324616E-2</v>
      </c>
      <c r="AH880" s="28">
        <f t="shared" ca="1" si="452"/>
        <v>-2.347540368978571E-2</v>
      </c>
      <c r="AI880" s="28">
        <f t="shared" ca="1" si="453"/>
        <v>-2.5204993835224749E-2</v>
      </c>
      <c r="AJ880" s="28">
        <f t="shared" ca="1" si="454"/>
        <v>-1.9085984146234788E-2</v>
      </c>
      <c r="AK880" s="28">
        <f t="shared" ca="1" si="455"/>
        <v>-2.2021707634721315E-2</v>
      </c>
      <c r="AL880" s="28">
        <f t="shared" ca="1" si="456"/>
        <v>-2.8122763838437103E-2</v>
      </c>
      <c r="AM880" s="28">
        <f t="shared" ca="1" si="457"/>
        <v>-9.9230712247151808E-3</v>
      </c>
      <c r="AN880" s="28">
        <f t="shared" ca="1" si="434"/>
        <v>-3.7066692643405574E-3</v>
      </c>
      <c r="AO880" s="28">
        <f t="shared" ca="1" si="458"/>
        <v>-1.9569948368021159E-2</v>
      </c>
      <c r="AP880" s="33">
        <f t="shared" ca="1" si="435"/>
        <v>5.4703083644501785E-4</v>
      </c>
      <c r="AQ880" s="54"/>
      <c r="AR880" s="53"/>
      <c r="AS880" s="53"/>
      <c r="AT880" s="53"/>
      <c r="AU880" s="53"/>
    </row>
    <row r="881" spans="1:51" ht="15" customHeight="1" x14ac:dyDescent="0.25">
      <c r="A881" s="31">
        <f t="shared" ca="1" si="461"/>
        <v>36434</v>
      </c>
      <c r="B881" s="32">
        <f t="shared" ca="1" si="462"/>
        <v>1999</v>
      </c>
      <c r="C881" s="32">
        <f t="shared" ca="1" si="463"/>
        <v>10</v>
      </c>
      <c r="D881" s="48">
        <f>RAWDATA!A883</f>
        <v>199910</v>
      </c>
      <c r="E881" s="48">
        <f t="shared" ca="1" si="459"/>
        <v>-0.36660000000000026</v>
      </c>
      <c r="F881" s="48">
        <f t="shared" ca="1" si="460"/>
        <v>-0.64999999999999991</v>
      </c>
      <c r="G881" s="48">
        <f t="shared" ca="1" si="460"/>
        <v>-0.63869999999999993</v>
      </c>
      <c r="H881" s="48">
        <f t="shared" ca="1" si="460"/>
        <v>-1.0339</v>
      </c>
      <c r="I881" s="48">
        <f t="shared" ca="1" si="460"/>
        <v>-0.21789999999999998</v>
      </c>
      <c r="J881" s="48">
        <f t="shared" ca="1" si="460"/>
        <v>0.13770000000000004</v>
      </c>
      <c r="K881" s="48">
        <f t="shared" ca="1" si="460"/>
        <v>-0.48130000000000006</v>
      </c>
      <c r="L881" s="48">
        <f t="shared" ca="1" si="460"/>
        <v>-0.75759999999999994</v>
      </c>
      <c r="M881" s="48">
        <f t="shared" ca="1" si="460"/>
        <v>-0.8871</v>
      </c>
      <c r="N881" s="48">
        <f t="shared" ca="1" si="460"/>
        <v>1.6084000000000001</v>
      </c>
      <c r="P881" s="26">
        <f t="shared" ca="1" si="437"/>
        <v>1.710791041106666</v>
      </c>
      <c r="Q881" s="26">
        <f t="shared" ca="1" si="438"/>
        <v>14.718032261770732</v>
      </c>
      <c r="R881" s="26">
        <f t="shared" ca="1" si="439"/>
        <v>25.527135401296608</v>
      </c>
      <c r="S881" s="26">
        <f t="shared" ca="1" si="440"/>
        <v>37.459983139050678</v>
      </c>
      <c r="T881" s="26">
        <f t="shared" ca="1" si="441"/>
        <v>50.348558949415853</v>
      </c>
      <c r="U881" s="26">
        <f t="shared" ca="1" si="442"/>
        <v>64.728444872704998</v>
      </c>
      <c r="V881" s="26">
        <f t="shared" ca="1" si="443"/>
        <v>93.334906733016737</v>
      </c>
      <c r="W881" s="26">
        <f t="shared" ca="1" si="444"/>
        <v>89.970124228781643</v>
      </c>
      <c r="X881" s="26">
        <f t="shared" ca="1" si="445"/>
        <v>162.64521168014409</v>
      </c>
      <c r="Y881" s="26">
        <f t="shared" ca="1" si="446"/>
        <v>918.23455145153105</v>
      </c>
      <c r="Z881" s="28">
        <f t="shared" ca="1" si="432"/>
        <v>8.6894999999999056E-3</v>
      </c>
      <c r="AA881" s="57">
        <f t="shared" ca="1" si="447"/>
        <v>-3.2869999999999996E-3</v>
      </c>
      <c r="AB881" s="33">
        <f t="shared" ca="1" si="433"/>
        <v>6.893499999999957E-3</v>
      </c>
      <c r="AD881" s="28">
        <f t="shared" ca="1" si="448"/>
        <v>-3.6727362464256327E-3</v>
      </c>
      <c r="AE881" s="28">
        <f t="shared" ca="1" si="449"/>
        <v>-6.5212169902654632E-3</v>
      </c>
      <c r="AF881" s="28">
        <f t="shared" ca="1" si="450"/>
        <v>-6.4074841526042684E-3</v>
      </c>
      <c r="AG881" s="28">
        <f t="shared" ca="1" si="451"/>
        <v>-1.0392818736493586E-2</v>
      </c>
      <c r="AH881" s="28">
        <f t="shared" ca="1" si="452"/>
        <v>-2.1813774748063045E-3</v>
      </c>
      <c r="AI881" s="28">
        <f t="shared" ca="1" si="453"/>
        <v>1.3760528049253354E-3</v>
      </c>
      <c r="AJ881" s="28">
        <f t="shared" ca="1" si="454"/>
        <v>-4.8246197835045742E-3</v>
      </c>
      <c r="AK881" s="28">
        <f t="shared" ca="1" si="455"/>
        <v>-7.6048436600583327E-3</v>
      </c>
      <c r="AL881" s="28">
        <f t="shared" ca="1" si="456"/>
        <v>-8.9105815798343358E-3</v>
      </c>
      <c r="AM881" s="28">
        <f t="shared" ca="1" si="457"/>
        <v>1.5956022904076002E-2</v>
      </c>
      <c r="AN881" s="28">
        <f t="shared" ca="1" si="434"/>
        <v>8.6196972804663818E-3</v>
      </c>
      <c r="AO881" s="28">
        <f t="shared" ca="1" si="458"/>
        <v>-3.2924140517475572E-3</v>
      </c>
      <c r="AP881" s="33">
        <f t="shared" ca="1" si="435"/>
        <v>6.8151347138683902E-3</v>
      </c>
      <c r="AQ881" s="54"/>
      <c r="AR881" s="53"/>
      <c r="AS881" s="53"/>
      <c r="AT881" s="53"/>
      <c r="AU881" s="53"/>
    </row>
    <row r="882" spans="1:51" ht="15" customHeight="1" x14ac:dyDescent="0.25">
      <c r="A882" s="31">
        <f t="shared" ca="1" si="461"/>
        <v>36465</v>
      </c>
      <c r="B882" s="32">
        <f t="shared" ca="1" si="462"/>
        <v>1999</v>
      </c>
      <c r="C882" s="32">
        <f t="shared" ca="1" si="463"/>
        <v>11</v>
      </c>
      <c r="D882" s="48">
        <f>RAWDATA!A884</f>
        <v>199911</v>
      </c>
      <c r="E882" s="48">
        <f t="shared" ca="1" si="459"/>
        <v>15.0044</v>
      </c>
      <c r="F882" s="48">
        <f t="shared" ca="1" si="460"/>
        <v>10.093</v>
      </c>
      <c r="G882" s="48">
        <f t="shared" ca="1" si="460"/>
        <v>6.9316000000000004</v>
      </c>
      <c r="H882" s="48">
        <f t="shared" ca="1" si="460"/>
        <v>5.6392000000000007</v>
      </c>
      <c r="I882" s="48">
        <f t="shared" ca="1" si="460"/>
        <v>5.4856000000000007</v>
      </c>
      <c r="J882" s="48">
        <f t="shared" ca="1" si="460"/>
        <v>5.1694000000000004</v>
      </c>
      <c r="K882" s="48">
        <f t="shared" ca="1" si="460"/>
        <v>6.8048999999999999</v>
      </c>
      <c r="L882" s="48">
        <f t="shared" ca="1" si="460"/>
        <v>8.1988000000000003</v>
      </c>
      <c r="M882" s="48">
        <f t="shared" ca="1" si="460"/>
        <v>8.3125999999999998</v>
      </c>
      <c r="N882" s="48">
        <f t="shared" ca="1" si="460"/>
        <v>16.237200000000001</v>
      </c>
      <c r="P882" s="26">
        <f t="shared" ca="1" si="437"/>
        <v>1.9674849720784748</v>
      </c>
      <c r="Q882" s="26">
        <f t="shared" ca="1" si="438"/>
        <v>16.20352325795125</v>
      </c>
      <c r="R882" s="26">
        <f t="shared" ca="1" si="439"/>
        <v>27.296574318772883</v>
      </c>
      <c r="S882" s="26">
        <f t="shared" ca="1" si="440"/>
        <v>39.572426508228027</v>
      </c>
      <c r="T882" s="26">
        <f t="shared" ca="1" si="441"/>
        <v>53.110479499145008</v>
      </c>
      <c r="U882" s="26">
        <f t="shared" ca="1" si="442"/>
        <v>68.074517101954598</v>
      </c>
      <c r="V882" s="26">
        <f t="shared" ca="1" si="443"/>
        <v>99.686253801291798</v>
      </c>
      <c r="W882" s="26">
        <f t="shared" ca="1" si="444"/>
        <v>97.346594774050985</v>
      </c>
      <c r="X882" s="26">
        <f t="shared" ca="1" si="445"/>
        <v>176.16525754626775</v>
      </c>
      <c r="Y882" s="26">
        <f t="shared" ca="1" si="446"/>
        <v>1067.3301320398191</v>
      </c>
      <c r="Z882" s="28">
        <f t="shared" ca="1" si="432"/>
        <v>-2.7380000000000182E-3</v>
      </c>
      <c r="AA882" s="57">
        <f t="shared" ca="1" si="447"/>
        <v>8.7876700000000002E-2</v>
      </c>
      <c r="AB882" s="33">
        <f t="shared" ca="1" si="433"/>
        <v>3.4872299999999995E-2</v>
      </c>
      <c r="AD882" s="28">
        <f t="shared" ca="1" si="448"/>
        <v>0.13980020251279557</v>
      </c>
      <c r="AE882" s="28">
        <f t="shared" ca="1" si="449"/>
        <v>9.6155277154399282E-2</v>
      </c>
      <c r="AF882" s="28">
        <f t="shared" ca="1" si="450"/>
        <v>6.7019191728474106E-2</v>
      </c>
      <c r="AG882" s="28">
        <f t="shared" ca="1" si="451"/>
        <v>5.4859328523108451E-2</v>
      </c>
      <c r="AH882" s="28">
        <f t="shared" ca="1" si="452"/>
        <v>5.3404264721032206E-2</v>
      </c>
      <c r="AI882" s="28">
        <f t="shared" ca="1" si="453"/>
        <v>5.040219747860341E-2</v>
      </c>
      <c r="AJ882" s="28">
        <f t="shared" ca="1" si="454"/>
        <v>6.5833619635353974E-2</v>
      </c>
      <c r="AK882" s="28">
        <f t="shared" ca="1" si="455"/>
        <v>7.8800089789775929E-2</v>
      </c>
      <c r="AL882" s="28">
        <f t="shared" ca="1" si="456"/>
        <v>7.9851304741779316E-2</v>
      </c>
      <c r="AM882" s="28">
        <f t="shared" ca="1" si="457"/>
        <v>0.15046274489021383</v>
      </c>
      <c r="AN882" s="28">
        <f t="shared" ca="1" si="434"/>
        <v>-2.8207150176008527E-3</v>
      </c>
      <c r="AO882" s="28">
        <f t="shared" ca="1" si="458"/>
        <v>8.4227814805855561E-2</v>
      </c>
      <c r="AP882" s="33">
        <f t="shared" ca="1" si="435"/>
        <v>3.0929210010141012E-2</v>
      </c>
      <c r="AQ882" s="54"/>
      <c r="AR882" s="53"/>
      <c r="AS882" s="53"/>
      <c r="AT882" s="53"/>
      <c r="AU882" s="53"/>
      <c r="AY882" s="29"/>
    </row>
    <row r="883" spans="1:51" ht="15" customHeight="1" x14ac:dyDescent="0.25">
      <c r="A883" s="31">
        <f t="shared" ca="1" si="461"/>
        <v>36495</v>
      </c>
      <c r="B883" s="32">
        <f t="shared" ca="1" si="462"/>
        <v>1999</v>
      </c>
      <c r="C883" s="32">
        <f t="shared" ca="1" si="463"/>
        <v>12</v>
      </c>
      <c r="D883" s="48">
        <f>RAWDATA!A885</f>
        <v>199912</v>
      </c>
      <c r="E883" s="48">
        <f t="shared" ca="1" si="459"/>
        <v>15.8005</v>
      </c>
      <c r="F883" s="48">
        <f t="shared" ca="1" si="460"/>
        <v>9.8082000000000011</v>
      </c>
      <c r="G883" s="48">
        <f t="shared" ca="1" si="460"/>
        <v>8.2512000000000008</v>
      </c>
      <c r="H883" s="48">
        <f t="shared" ca="1" si="460"/>
        <v>4.4105000000000008</v>
      </c>
      <c r="I883" s="48">
        <f t="shared" ca="1" si="460"/>
        <v>3.5322000000000005</v>
      </c>
      <c r="J883" s="48">
        <f t="shared" ca="1" si="460"/>
        <v>2.5834000000000001</v>
      </c>
      <c r="K883" s="48">
        <f t="shared" ca="1" si="460"/>
        <v>4.5983000000000009</v>
      </c>
      <c r="L883" s="48">
        <f t="shared" ca="1" si="460"/>
        <v>5.8534000000000006</v>
      </c>
      <c r="M883" s="48">
        <f t="shared" ca="1" si="460"/>
        <v>5.6577000000000002</v>
      </c>
      <c r="N883" s="48">
        <f t="shared" ca="1" si="460"/>
        <v>11.693000000000001</v>
      </c>
      <c r="P883" s="26">
        <f t="shared" ca="1" si="437"/>
        <v>2.2783574350917339</v>
      </c>
      <c r="Q883" s="26">
        <f t="shared" ca="1" si="438"/>
        <v>17.792797226137626</v>
      </c>
      <c r="R883" s="26">
        <f t="shared" ca="1" si="439"/>
        <v>29.548869258963471</v>
      </c>
      <c r="S883" s="26">
        <f t="shared" ca="1" si="440"/>
        <v>41.317768379373426</v>
      </c>
      <c r="T883" s="26">
        <f t="shared" ca="1" si="441"/>
        <v>54.986447856013811</v>
      </c>
      <c r="U883" s="26">
        <f t="shared" ca="1" si="442"/>
        <v>69.833154176766485</v>
      </c>
      <c r="V883" s="26">
        <f t="shared" ca="1" si="443"/>
        <v>104.27012680983661</v>
      </c>
      <c r="W883" s="26">
        <f t="shared" ca="1" si="444"/>
        <v>103.04468035255529</v>
      </c>
      <c r="X883" s="26">
        <f t="shared" ca="1" si="445"/>
        <v>186.13215932246297</v>
      </c>
      <c r="Y883" s="26">
        <f t="shared" ca="1" si="446"/>
        <v>1192.1330443792351</v>
      </c>
      <c r="Z883" s="28">
        <f t="shared" ca="1" si="432"/>
        <v>-4.1289999999999938E-2</v>
      </c>
      <c r="AA883" s="57">
        <f t="shared" ca="1" si="447"/>
        <v>7.21884E-2</v>
      </c>
      <c r="AB883" s="33">
        <f t="shared" ca="1" si="433"/>
        <v>1.4565100000000039E-2</v>
      </c>
      <c r="AD883" s="28">
        <f t="shared" ca="1" si="448"/>
        <v>0.14669869693077373</v>
      </c>
      <c r="AE883" s="28">
        <f t="shared" ca="1" si="449"/>
        <v>9.3565021537449694E-2</v>
      </c>
      <c r="AF883" s="28">
        <f t="shared" ca="1" si="450"/>
        <v>7.9284266283411051E-2</v>
      </c>
      <c r="AG883" s="28">
        <f t="shared" ca="1" si="451"/>
        <v>4.3160059115793389E-2</v>
      </c>
      <c r="AH883" s="28">
        <f t="shared" ca="1" si="452"/>
        <v>3.4712489443417004E-2</v>
      </c>
      <c r="AI883" s="28">
        <f t="shared" ca="1" si="453"/>
        <v>2.5505940286298424E-2</v>
      </c>
      <c r="AJ883" s="28">
        <f t="shared" ca="1" si="454"/>
        <v>4.4957113120602375E-2</v>
      </c>
      <c r="AK883" s="28">
        <f t="shared" ca="1" si="455"/>
        <v>5.6884932002755434E-2</v>
      </c>
      <c r="AL883" s="28">
        <f t="shared" ca="1" si="456"/>
        <v>5.5034437576268087E-2</v>
      </c>
      <c r="AM883" s="28">
        <f t="shared" ca="1" si="457"/>
        <v>0.11058385026301104</v>
      </c>
      <c r="AN883" s="28">
        <f t="shared" ca="1" si="434"/>
        <v>-3.7322715314472149E-2</v>
      </c>
      <c r="AO883" s="28">
        <f t="shared" ca="1" si="458"/>
        <v>6.9701793475700602E-2</v>
      </c>
      <c r="AP883" s="33">
        <f t="shared" ca="1" si="435"/>
        <v>1.3107350443938959E-2</v>
      </c>
      <c r="AQ883" s="54"/>
      <c r="AR883" s="53"/>
      <c r="AS883" s="53"/>
      <c r="AT883" s="53"/>
      <c r="AU883" s="53"/>
    </row>
    <row r="884" spans="1:51" ht="15" customHeight="1" x14ac:dyDescent="0.25">
      <c r="A884" s="31">
        <f t="shared" ca="1" si="461"/>
        <v>36526</v>
      </c>
      <c r="B884" s="32">
        <f t="shared" ca="1" si="462"/>
        <v>2000</v>
      </c>
      <c r="C884" s="32">
        <f t="shared" ca="1" si="463"/>
        <v>1</v>
      </c>
      <c r="D884" s="48">
        <f>RAWDATA!A886</f>
        <v>200001</v>
      </c>
      <c r="E884" s="48">
        <f t="shared" ca="1" si="459"/>
        <v>10.2226</v>
      </c>
      <c r="F884" s="48">
        <f t="shared" ca="1" si="460"/>
        <v>4.7315000000000005</v>
      </c>
      <c r="G884" s="48">
        <f t="shared" ca="1" si="460"/>
        <v>4.1284999999999998</v>
      </c>
      <c r="H884" s="48">
        <f t="shared" ca="1" si="460"/>
        <v>1.9690000000000001</v>
      </c>
      <c r="I884" s="48">
        <f t="shared" ca="1" si="460"/>
        <v>2.1412</v>
      </c>
      <c r="J884" s="48">
        <f t="shared" ca="1" si="460"/>
        <v>3.0057000000000005</v>
      </c>
      <c r="K884" s="48">
        <f t="shared" ca="1" si="460"/>
        <v>1.8091000000000004</v>
      </c>
      <c r="L884" s="48">
        <f t="shared" ca="1" si="460"/>
        <v>3.1145000000000005</v>
      </c>
      <c r="M884" s="48">
        <f t="shared" ca="1" si="460"/>
        <v>6.7202000000000002</v>
      </c>
      <c r="N884" s="48">
        <f t="shared" ca="1" si="460"/>
        <v>10.68</v>
      </c>
      <c r="P884" s="26">
        <f t="shared" ca="1" si="437"/>
        <v>2.5112648022514215</v>
      </c>
      <c r="Q884" s="26">
        <f t="shared" ca="1" si="438"/>
        <v>18.634663426892327</v>
      </c>
      <c r="R884" s="26">
        <f t="shared" ca="1" si="439"/>
        <v>30.768794326319778</v>
      </c>
      <c r="S884" s="26">
        <f t="shared" ca="1" si="440"/>
        <v>42.131315238763285</v>
      </c>
      <c r="T884" s="26">
        <f t="shared" ca="1" si="441"/>
        <v>56.163817677506778</v>
      </c>
      <c r="U884" s="26">
        <f t="shared" ca="1" si="442"/>
        <v>71.932129291857549</v>
      </c>
      <c r="V884" s="26">
        <f t="shared" ca="1" si="443"/>
        <v>106.15647767395338</v>
      </c>
      <c r="W884" s="26">
        <f t="shared" ca="1" si="444"/>
        <v>106.25400692213562</v>
      </c>
      <c r="X884" s="26">
        <f t="shared" ca="1" si="445"/>
        <v>198.64061269325111</v>
      </c>
      <c r="Y884" s="26">
        <f t="shared" ca="1" si="446"/>
        <v>1319.4528535189374</v>
      </c>
      <c r="Z884" s="28">
        <f t="shared" ca="1" si="432"/>
        <v>1.2230500000000033E-2</v>
      </c>
      <c r="AA884" s="57">
        <f t="shared" ca="1" si="447"/>
        <v>4.8522300000000004E-2</v>
      </c>
      <c r="AB884" s="33">
        <f t="shared" ca="1" si="433"/>
        <v>3.8478699999999991E-2</v>
      </c>
      <c r="AD884" s="28">
        <f t="shared" ca="1" si="448"/>
        <v>9.7331771374043224E-2</v>
      </c>
      <c r="AE884" s="28">
        <f t="shared" ca="1" si="449"/>
        <v>4.6229746238080092E-2</v>
      </c>
      <c r="AF884" s="28">
        <f t="shared" ca="1" si="450"/>
        <v>4.0455527379374363E-2</v>
      </c>
      <c r="AG884" s="28">
        <f t="shared" ca="1" si="451"/>
        <v>1.9498659534032601E-2</v>
      </c>
      <c r="AH884" s="28">
        <f t="shared" ca="1" si="452"/>
        <v>2.1185983742772311E-2</v>
      </c>
      <c r="AI884" s="28">
        <f t="shared" ca="1" si="453"/>
        <v>2.9614140516179083E-2</v>
      </c>
      <c r="AJ884" s="28">
        <f t="shared" ca="1" si="454"/>
        <v>1.7929305095868965E-2</v>
      </c>
      <c r="AK884" s="28">
        <f t="shared" ca="1" si="455"/>
        <v>3.0669835301112537E-2</v>
      </c>
      <c r="AL884" s="28">
        <f t="shared" ca="1" si="456"/>
        <v>6.5040270240434669E-2</v>
      </c>
      <c r="AM884" s="28">
        <f t="shared" ca="1" si="457"/>
        <v>0.10147296893063379</v>
      </c>
      <c r="AN884" s="28">
        <f t="shared" ca="1" si="434"/>
        <v>1.1475860779472574E-2</v>
      </c>
      <c r="AO884" s="28">
        <f t="shared" ca="1" si="458"/>
        <v>4.7381839612445818E-2</v>
      </c>
      <c r="AP884" s="33">
        <f t="shared" ca="1" si="435"/>
        <v>3.5874779973088418E-2</v>
      </c>
      <c r="AQ884" s="54"/>
      <c r="AR884" s="53"/>
      <c r="AS884" s="53"/>
      <c r="AT884" s="53"/>
      <c r="AU884" s="53"/>
    </row>
    <row r="885" spans="1:51" ht="15" customHeight="1" x14ac:dyDescent="0.25">
      <c r="A885" s="31">
        <f t="shared" ca="1" si="461"/>
        <v>36557</v>
      </c>
      <c r="B885" s="32">
        <f t="shared" ca="1" si="462"/>
        <v>2000</v>
      </c>
      <c r="C885" s="32">
        <f t="shared" ca="1" si="463"/>
        <v>2</v>
      </c>
      <c r="D885" s="48">
        <f>RAWDATA!A887</f>
        <v>200002</v>
      </c>
      <c r="E885" s="48">
        <f t="shared" ca="1" si="459"/>
        <v>23.848800000000001</v>
      </c>
      <c r="F885" s="48">
        <f t="shared" ca="1" si="460"/>
        <v>11.351900000000001</v>
      </c>
      <c r="G885" s="48">
        <f t="shared" ca="1" si="460"/>
        <v>8.9436999999999998</v>
      </c>
      <c r="H885" s="48">
        <f t="shared" ca="1" si="460"/>
        <v>7.234700000000001</v>
      </c>
      <c r="I885" s="48">
        <f t="shared" ca="1" si="460"/>
        <v>4.6473000000000004</v>
      </c>
      <c r="J885" s="48">
        <f t="shared" ca="1" si="460"/>
        <v>5.5678999999999998</v>
      </c>
      <c r="K885" s="48">
        <f t="shared" ca="1" si="460"/>
        <v>6.8897000000000004</v>
      </c>
      <c r="L885" s="48">
        <f t="shared" ca="1" si="460"/>
        <v>10.106900000000001</v>
      </c>
      <c r="M885" s="48">
        <f t="shared" ca="1" si="460"/>
        <v>11.4755</v>
      </c>
      <c r="N885" s="48">
        <f t="shared" ca="1" si="460"/>
        <v>19.003700000000002</v>
      </c>
      <c r="P885" s="26">
        <f t="shared" ca="1" si="437"/>
        <v>3.1101713224107583</v>
      </c>
      <c r="Q885" s="26">
        <f t="shared" ca="1" si="438"/>
        <v>20.750051784449717</v>
      </c>
      <c r="R885" s="26">
        <f t="shared" ca="1" si="439"/>
        <v>33.52066298448284</v>
      </c>
      <c r="S885" s="26">
        <f t="shared" ca="1" si="440"/>
        <v>45.17938950234209</v>
      </c>
      <c r="T885" s="26">
        <f t="shared" ca="1" si="441"/>
        <v>58.773918776433547</v>
      </c>
      <c r="U885" s="26">
        <f t="shared" ca="1" si="442"/>
        <v>75.937238318698888</v>
      </c>
      <c r="V885" s="26">
        <f t="shared" ca="1" si="443"/>
        <v>113.47034051625575</v>
      </c>
      <c r="W885" s="26">
        <f t="shared" ca="1" si="444"/>
        <v>116.99299314774895</v>
      </c>
      <c r="X885" s="26">
        <f t="shared" ca="1" si="445"/>
        <v>221.43561620286513</v>
      </c>
      <c r="Y885" s="26">
        <f t="shared" ca="1" si="446"/>
        <v>1570.1977154431158</v>
      </c>
      <c r="Z885" s="28">
        <f t="shared" ref="Z885:Z948" ca="1" si="464">IF(P885="","",IF(P884="",AVERAGE(Y885-1,X885-1)-AVERAGE(P885-1,Q885-1),AVERAGE(Y885/Y884-1,X885/X884-1)-AVERAGE(P885/P884-1,Q885/Q884-1)))</f>
        <v>-2.3607500000000003E-2</v>
      </c>
      <c r="AA885" s="57">
        <f t="shared" ca="1" si="447"/>
        <v>0.1090701</v>
      </c>
      <c r="AB885" s="33">
        <f t="shared" ref="AB885:AB948" ca="1" si="465">IF(P885="","",IF(P884="",AVERAGE(Y885-1,X885-1)-AA885,AVERAGE(Y885/Y884-1,X885/X884-1)-AA885))</f>
        <v>4.3325899999999973E-2</v>
      </c>
      <c r="AD885" s="28">
        <f t="shared" ca="1" si="448"/>
        <v>0.21389128076024838</v>
      </c>
      <c r="AE885" s="28">
        <f t="shared" ca="1" si="449"/>
        <v>0.10752527088358368</v>
      </c>
      <c r="AF885" s="28">
        <f t="shared" ca="1" si="450"/>
        <v>8.5661049040400783E-2</v>
      </c>
      <c r="AG885" s="28">
        <f t="shared" ca="1" si="451"/>
        <v>6.9849704300851023E-2</v>
      </c>
      <c r="AH885" s="28">
        <f t="shared" ca="1" si="452"/>
        <v>4.5425462284414388E-2</v>
      </c>
      <c r="AI885" s="28">
        <f t="shared" ca="1" si="453"/>
        <v>5.418416180088647E-2</v>
      </c>
      <c r="AJ885" s="28">
        <f t="shared" ca="1" si="454"/>
        <v>6.6627275670192637E-2</v>
      </c>
      <c r="AK885" s="28">
        <f t="shared" ca="1" si="455"/>
        <v>9.6281526076569313E-2</v>
      </c>
      <c r="AL885" s="28">
        <f t="shared" ca="1" si="456"/>
        <v>0.10863464982599771</v>
      </c>
      <c r="AM885" s="28">
        <f t="shared" ca="1" si="457"/>
        <v>0.17398439907705301</v>
      </c>
      <c r="AN885" s="28">
        <f t="shared" ref="AN885:AN948" ca="1" si="466">IF(AD885="","",IF(AD884="",AVERAGE(AM885,AL885)-AVERAGE(AD885,AE885),AVERAGE(AM885,AL885)-AVERAGE(AD885,AE885)))</f>
        <v>-1.9398751370390682E-2</v>
      </c>
      <c r="AO885" s="28">
        <f t="shared" ca="1" si="458"/>
        <v>0.10352191646974436</v>
      </c>
      <c r="AP885" s="33">
        <f t="shared" ref="AP885:AP948" ca="1" si="467">IF(AD885="","",IF(AD884="",AVERAGE(AM885,AL885)-AO885,AVERAGE(AM885,AL885)-AO885))</f>
        <v>3.7787607981781005E-2</v>
      </c>
      <c r="AQ885" s="54"/>
      <c r="AR885" s="53"/>
      <c r="AS885" s="53"/>
      <c r="AT885" s="53"/>
      <c r="AU885" s="53"/>
    </row>
    <row r="886" spans="1:51" ht="15" customHeight="1" x14ac:dyDescent="0.25">
      <c r="A886" s="31">
        <f t="shared" ca="1" si="461"/>
        <v>36586</v>
      </c>
      <c r="B886" s="32">
        <f t="shared" ca="1" si="462"/>
        <v>2000</v>
      </c>
      <c r="C886" s="32">
        <f t="shared" ca="1" si="463"/>
        <v>3</v>
      </c>
      <c r="D886" s="48">
        <f>RAWDATA!A888</f>
        <v>200003</v>
      </c>
      <c r="E886" s="48">
        <f t="shared" ca="1" si="459"/>
        <v>-3.7705000000000002</v>
      </c>
      <c r="F886" s="48">
        <f t="shared" ca="1" si="460"/>
        <v>1.8416000000000001</v>
      </c>
      <c r="G886" s="48">
        <f t="shared" ca="1" si="460"/>
        <v>3.0141</v>
      </c>
      <c r="H886" s="48">
        <f t="shared" ca="1" si="460"/>
        <v>1.2202000000000002</v>
      </c>
      <c r="I886" s="48">
        <f t="shared" ca="1" si="460"/>
        <v>3.3765000000000001</v>
      </c>
      <c r="J886" s="48">
        <f t="shared" ca="1" si="460"/>
        <v>3.4620000000000002</v>
      </c>
      <c r="K886" s="48">
        <f t="shared" ca="1" si="460"/>
        <v>3.2110000000000003</v>
      </c>
      <c r="L886" s="48">
        <f t="shared" ca="1" si="460"/>
        <v>3.0261000000000005</v>
      </c>
      <c r="M886" s="48">
        <f t="shared" ca="1" si="460"/>
        <v>3.4984000000000002</v>
      </c>
      <c r="N886" s="48">
        <f t="shared" ca="1" si="460"/>
        <v>0.39350000000000007</v>
      </c>
      <c r="P886" s="26">
        <f t="shared" ca="1" si="437"/>
        <v>2.9929023126992607</v>
      </c>
      <c r="Q886" s="26">
        <f t="shared" ca="1" si="438"/>
        <v>21.132184738112141</v>
      </c>
      <c r="R886" s="26">
        <f t="shared" ca="1" si="439"/>
        <v>34.531009287498136</v>
      </c>
      <c r="S886" s="26">
        <f t="shared" ca="1" si="440"/>
        <v>45.730668413049671</v>
      </c>
      <c r="T886" s="26">
        <f t="shared" ca="1" si="441"/>
        <v>60.758420143919828</v>
      </c>
      <c r="U886" s="26">
        <f t="shared" ca="1" si="442"/>
        <v>78.566185509292254</v>
      </c>
      <c r="V886" s="26">
        <f t="shared" ca="1" si="443"/>
        <v>117.11387315023272</v>
      </c>
      <c r="W886" s="26">
        <f t="shared" ca="1" si="444"/>
        <v>120.53331811339299</v>
      </c>
      <c r="X886" s="26">
        <f t="shared" ca="1" si="445"/>
        <v>229.18231980010614</v>
      </c>
      <c r="Y886" s="26">
        <f t="shared" ca="1" si="446"/>
        <v>1576.3764434533846</v>
      </c>
      <c r="Z886" s="28">
        <f t="shared" ca="1" si="464"/>
        <v>2.9103999999999963E-2</v>
      </c>
      <c r="AA886" s="57">
        <f t="shared" ca="1" si="447"/>
        <v>1.9272899999999999E-2</v>
      </c>
      <c r="AB886" s="33">
        <f t="shared" ca="1" si="465"/>
        <v>1.8659999999996388E-4</v>
      </c>
      <c r="AD886" s="28">
        <f t="shared" ca="1" si="448"/>
        <v>-3.8434222518139737E-2</v>
      </c>
      <c r="AE886" s="28">
        <f t="shared" ca="1" si="449"/>
        <v>1.8248479056733269E-2</v>
      </c>
      <c r="AF886" s="28">
        <f t="shared" ca="1" si="450"/>
        <v>2.9695686076408264E-2</v>
      </c>
      <c r="AG886" s="28">
        <f t="shared" ca="1" si="451"/>
        <v>1.2128155689980611E-2</v>
      </c>
      <c r="AH886" s="28">
        <f t="shared" ca="1" si="452"/>
        <v>3.3207477528604659E-2</v>
      </c>
      <c r="AI886" s="28">
        <f t="shared" ca="1" si="453"/>
        <v>3.4034209542904141E-2</v>
      </c>
      <c r="AJ886" s="28">
        <f t="shared" ca="1" si="454"/>
        <v>3.160525052643836E-2</v>
      </c>
      <c r="AK886" s="28">
        <f t="shared" ca="1" si="455"/>
        <v>2.981216819993154E-2</v>
      </c>
      <c r="AL886" s="28">
        <f t="shared" ca="1" si="456"/>
        <v>3.4385967660643633E-2</v>
      </c>
      <c r="AM886" s="28">
        <f t="shared" ca="1" si="457"/>
        <v>3.9272781378895828E-3</v>
      </c>
      <c r="AN886" s="28">
        <f t="shared" ca="1" si="466"/>
        <v>2.9249494629969841E-2</v>
      </c>
      <c r="AO886" s="28">
        <f t="shared" ca="1" si="458"/>
        <v>1.9089529965448455E-2</v>
      </c>
      <c r="AP886" s="33">
        <f t="shared" ca="1" si="467"/>
        <v>6.7092933818152511E-5</v>
      </c>
      <c r="AQ886" s="54"/>
      <c r="AR886" s="53"/>
      <c r="AS886" s="53"/>
      <c r="AT886" s="53"/>
      <c r="AU886" s="53"/>
    </row>
    <row r="887" spans="1:51" ht="15" customHeight="1" x14ac:dyDescent="0.25">
      <c r="A887" s="31">
        <f t="shared" ca="1" si="461"/>
        <v>36617</v>
      </c>
      <c r="B887" s="32">
        <f t="shared" ca="1" si="462"/>
        <v>2000</v>
      </c>
      <c r="C887" s="32">
        <f t="shared" ca="1" si="463"/>
        <v>4</v>
      </c>
      <c r="D887" s="48">
        <f>RAWDATA!A889</f>
        <v>200004</v>
      </c>
      <c r="E887" s="48">
        <f t="shared" ca="1" si="459"/>
        <v>-13.5318</v>
      </c>
      <c r="F887" s="48">
        <f t="shared" ca="1" si="460"/>
        <v>-8.7270000000000003</v>
      </c>
      <c r="G887" s="48">
        <f t="shared" ca="1" si="460"/>
        <v>-6.8071999999999999</v>
      </c>
      <c r="H887" s="48">
        <f t="shared" ca="1" si="460"/>
        <v>-5.0699000000000005</v>
      </c>
      <c r="I887" s="48">
        <f t="shared" ca="1" si="460"/>
        <v>-4.0365000000000002</v>
      </c>
      <c r="J887" s="48">
        <f t="shared" ca="1" si="460"/>
        <v>-3.5491000000000001</v>
      </c>
      <c r="K887" s="48">
        <f t="shared" ca="1" si="460"/>
        <v>-4.3835999999999995</v>
      </c>
      <c r="L887" s="48">
        <f t="shared" ca="1" si="460"/>
        <v>-4.7473000000000001</v>
      </c>
      <c r="M887" s="48">
        <f t="shared" ca="1" si="460"/>
        <v>-7.0498000000000003</v>
      </c>
      <c r="N887" s="48">
        <f t="shared" ca="1" si="460"/>
        <v>-14.156700000000001</v>
      </c>
      <c r="P887" s="26">
        <f t="shared" ca="1" si="437"/>
        <v>2.587908757549422</v>
      </c>
      <c r="Q887" s="26">
        <f t="shared" ca="1" si="438"/>
        <v>19.287978976017094</v>
      </c>
      <c r="R887" s="26">
        <f t="shared" ca="1" si="439"/>
        <v>32.180414423279565</v>
      </c>
      <c r="S887" s="26">
        <f t="shared" ca="1" si="440"/>
        <v>43.412169255176465</v>
      </c>
      <c r="T887" s="26">
        <f t="shared" ca="1" si="441"/>
        <v>58.305906514810502</v>
      </c>
      <c r="U887" s="26">
        <f t="shared" ca="1" si="442"/>
        <v>75.77779301938196</v>
      </c>
      <c r="V887" s="26">
        <f t="shared" ca="1" si="443"/>
        <v>111.98006940681913</v>
      </c>
      <c r="W887" s="26">
        <f t="shared" ca="1" si="444"/>
        <v>114.81123990259589</v>
      </c>
      <c r="X887" s="26">
        <f t="shared" ca="1" si="445"/>
        <v>213.02542461883826</v>
      </c>
      <c r="Y887" s="26">
        <f t="shared" ca="1" si="446"/>
        <v>1353.2135594830193</v>
      </c>
      <c r="Z887" s="28">
        <f t="shared" ca="1" si="464"/>
        <v>5.26150000000003E-3</v>
      </c>
      <c r="AA887" s="57">
        <f t="shared" ca="1" si="447"/>
        <v>-7.2058900000000023E-2</v>
      </c>
      <c r="AB887" s="33">
        <f t="shared" ca="1" si="465"/>
        <v>-3.3973600000000007E-2</v>
      </c>
      <c r="AD887" s="28">
        <f t="shared" ca="1" si="448"/>
        <v>-0.1453934697005575</v>
      </c>
      <c r="AE887" s="28">
        <f t="shared" ca="1" si="449"/>
        <v>-9.1315170491442929E-2</v>
      </c>
      <c r="AF887" s="28">
        <f t="shared" ca="1" si="450"/>
        <v>-7.0499720499613505E-2</v>
      </c>
      <c r="AG887" s="28">
        <f t="shared" ca="1" si="451"/>
        <v>-5.2029354687164985E-2</v>
      </c>
      <c r="AH887" s="28">
        <f t="shared" ca="1" si="452"/>
        <v>-4.1202275151102807E-2</v>
      </c>
      <c r="AI887" s="28">
        <f t="shared" ca="1" si="453"/>
        <v>-3.6136115420169208E-2</v>
      </c>
      <c r="AJ887" s="28">
        <f t="shared" ca="1" si="454"/>
        <v>-4.4825832526276588E-2</v>
      </c>
      <c r="AK887" s="28">
        <f t="shared" ca="1" si="455"/>
        <v>-4.8636825926341304E-2</v>
      </c>
      <c r="AL887" s="28">
        <f t="shared" ca="1" si="456"/>
        <v>-7.3106320128493912E-2</v>
      </c>
      <c r="AM887" s="28">
        <f t="shared" ca="1" si="457"/>
        <v>-0.15264664478855539</v>
      </c>
      <c r="AN887" s="28">
        <f t="shared" ca="1" si="466"/>
        <v>5.4778376374755716E-3</v>
      </c>
      <c r="AO887" s="28">
        <f t="shared" ca="1" si="458"/>
        <v>-7.4787018037817468E-2</v>
      </c>
      <c r="AP887" s="33">
        <f t="shared" ca="1" si="467"/>
        <v>-3.8089464420707181E-2</v>
      </c>
      <c r="AQ887" s="54"/>
      <c r="AR887" s="53"/>
      <c r="AS887" s="53"/>
      <c r="AT887" s="53"/>
      <c r="AU887" s="53"/>
    </row>
    <row r="888" spans="1:51" ht="15" customHeight="1" x14ac:dyDescent="0.25">
      <c r="A888" s="31">
        <f t="shared" ca="1" si="461"/>
        <v>36647</v>
      </c>
      <c r="B888" s="32">
        <f t="shared" ca="1" si="462"/>
        <v>2000</v>
      </c>
      <c r="C888" s="32">
        <f t="shared" ca="1" si="463"/>
        <v>5</v>
      </c>
      <c r="D888" s="48">
        <f>RAWDATA!A890</f>
        <v>200005</v>
      </c>
      <c r="E888" s="48">
        <f t="shared" ca="1" si="459"/>
        <v>-7.1678999999999995</v>
      </c>
      <c r="F888" s="48">
        <f t="shared" ca="1" si="460"/>
        <v>-5.0315000000000003</v>
      </c>
      <c r="G888" s="48">
        <f t="shared" ca="1" si="460"/>
        <v>-3.0695000000000006</v>
      </c>
      <c r="H888" s="48">
        <f t="shared" ca="1" si="460"/>
        <v>-2.085</v>
      </c>
      <c r="I888" s="48">
        <f t="shared" ca="1" si="460"/>
        <v>-1.9118000000000002</v>
      </c>
      <c r="J888" s="48">
        <f t="shared" ca="1" si="460"/>
        <v>-2.6682999999999999</v>
      </c>
      <c r="K888" s="48">
        <f t="shared" ca="1" si="460"/>
        <v>-2.6189</v>
      </c>
      <c r="L888" s="48">
        <f t="shared" ca="1" si="460"/>
        <v>-3.3784000000000001</v>
      </c>
      <c r="M888" s="48">
        <f t="shared" ca="1" si="460"/>
        <v>-4.6246999999999998</v>
      </c>
      <c r="N888" s="48">
        <f t="shared" ca="1" si="460"/>
        <v>-10.924900000000001</v>
      </c>
      <c r="P888" s="26">
        <f t="shared" ca="1" si="437"/>
        <v>2.402410045717037</v>
      </c>
      <c r="Q888" s="26">
        <f t="shared" ca="1" si="438"/>
        <v>18.317504313838793</v>
      </c>
      <c r="R888" s="26">
        <f t="shared" ca="1" si="439"/>
        <v>31.192636602556998</v>
      </c>
      <c r="S888" s="26">
        <f t="shared" ca="1" si="440"/>
        <v>42.507025526206036</v>
      </c>
      <c r="T888" s="26">
        <f t="shared" ca="1" si="441"/>
        <v>57.191214194060358</v>
      </c>
      <c r="U888" s="26">
        <f t="shared" ca="1" si="442"/>
        <v>73.755814168245792</v>
      </c>
      <c r="V888" s="26">
        <f t="shared" ca="1" si="443"/>
        <v>109.04742336912393</v>
      </c>
      <c r="W888" s="26">
        <f t="shared" ca="1" si="444"/>
        <v>110.93245697372659</v>
      </c>
      <c r="X888" s="26">
        <f t="shared" ca="1" si="445"/>
        <v>203.17363780649083</v>
      </c>
      <c r="Y888" s="26">
        <f t="shared" ca="1" si="446"/>
        <v>1205.3763313230588</v>
      </c>
      <c r="Z888" s="28">
        <f t="shared" ca="1" si="464"/>
        <v>-1.6751000000000071E-2</v>
      </c>
      <c r="AA888" s="57">
        <f t="shared" ca="1" si="447"/>
        <v>-4.3480900000000003E-2</v>
      </c>
      <c r="AB888" s="33">
        <f t="shared" ca="1" si="465"/>
        <v>-3.4267100000000036E-2</v>
      </c>
      <c r="AD888" s="28">
        <f t="shared" ca="1" si="448"/>
        <v>-7.4377700834924454E-2</v>
      </c>
      <c r="AE888" s="28">
        <f t="shared" ca="1" si="449"/>
        <v>-5.1624928319372917E-2</v>
      </c>
      <c r="AF888" s="28">
        <f t="shared" ca="1" si="450"/>
        <v>-3.1175959135174798E-2</v>
      </c>
      <c r="AG888" s="28">
        <f t="shared" ca="1" si="451"/>
        <v>-2.1070430619291695E-2</v>
      </c>
      <c r="AH888" s="28">
        <f t="shared" ca="1" si="452"/>
        <v>-1.9303112074683323E-2</v>
      </c>
      <c r="AI888" s="28">
        <f t="shared" ca="1" si="453"/>
        <v>-2.7045453350636701E-2</v>
      </c>
      <c r="AJ888" s="28">
        <f t="shared" ca="1" si="454"/>
        <v>-2.6538039343340689E-2</v>
      </c>
      <c r="AK888" s="28">
        <f t="shared" ca="1" si="455"/>
        <v>-3.4367867280456633E-2</v>
      </c>
      <c r="AL888" s="28">
        <f t="shared" ca="1" si="456"/>
        <v>-4.7350550910042498E-2</v>
      </c>
      <c r="AM888" s="28">
        <f t="shared" ca="1" si="457"/>
        <v>-0.11569035184736913</v>
      </c>
      <c r="AN888" s="28">
        <f t="shared" ca="1" si="466"/>
        <v>-1.8519136801557118E-2</v>
      </c>
      <c r="AO888" s="28">
        <f t="shared" ca="1" si="458"/>
        <v>-4.4454521665549272E-2</v>
      </c>
      <c r="AP888" s="33">
        <f t="shared" ca="1" si="467"/>
        <v>-3.7065929713156538E-2</v>
      </c>
      <c r="AQ888" s="54"/>
      <c r="AR888" s="53"/>
      <c r="AS888" s="53"/>
      <c r="AT888" s="53"/>
      <c r="AU888" s="53"/>
    </row>
    <row r="889" spans="1:51" ht="15" customHeight="1" x14ac:dyDescent="0.25">
      <c r="A889" s="31">
        <f t="shared" ca="1" si="461"/>
        <v>36678</v>
      </c>
      <c r="B889" s="32">
        <f t="shared" ca="1" si="462"/>
        <v>2000</v>
      </c>
      <c r="C889" s="32">
        <f t="shared" ca="1" si="463"/>
        <v>6</v>
      </c>
      <c r="D889" s="48">
        <f>RAWDATA!A891</f>
        <v>200006</v>
      </c>
      <c r="E889" s="48">
        <f t="shared" ca="1" si="459"/>
        <v>6.8947000000000003</v>
      </c>
      <c r="F889" s="48">
        <f t="shared" ca="1" si="460"/>
        <v>4.8265000000000011</v>
      </c>
      <c r="G889" s="48">
        <f t="shared" ca="1" si="460"/>
        <v>4.5986000000000002</v>
      </c>
      <c r="H889" s="48">
        <f t="shared" ca="1" si="460"/>
        <v>3.2223000000000002</v>
      </c>
      <c r="I889" s="48">
        <f t="shared" ca="1" si="460"/>
        <v>3.2764000000000002</v>
      </c>
      <c r="J889" s="48">
        <f t="shared" ca="1" si="460"/>
        <v>3.7112000000000003</v>
      </c>
      <c r="K889" s="48">
        <f t="shared" ca="1" si="460"/>
        <v>4.0360000000000005</v>
      </c>
      <c r="L889" s="48">
        <f t="shared" ca="1" si="460"/>
        <v>5.3996000000000004</v>
      </c>
      <c r="M889" s="48">
        <f t="shared" ca="1" si="460"/>
        <v>7.4084000000000003</v>
      </c>
      <c r="N889" s="48">
        <f t="shared" ca="1" si="460"/>
        <v>15.5299</v>
      </c>
      <c r="P889" s="26">
        <f t="shared" ca="1" si="437"/>
        <v>2.5680490111390899</v>
      </c>
      <c r="Q889" s="26">
        <f t="shared" ca="1" si="438"/>
        <v>19.201598659546221</v>
      </c>
      <c r="R889" s="26">
        <f t="shared" ca="1" si="439"/>
        <v>32.627061189362188</v>
      </c>
      <c r="S889" s="26">
        <f t="shared" ca="1" si="440"/>
        <v>43.876729409736974</v>
      </c>
      <c r="T889" s="26">
        <f t="shared" ca="1" si="441"/>
        <v>59.065027135914555</v>
      </c>
      <c r="U889" s="26">
        <f t="shared" ca="1" si="442"/>
        <v>76.493039943657735</v>
      </c>
      <c r="V889" s="26">
        <f t="shared" ca="1" si="443"/>
        <v>113.44857737630177</v>
      </c>
      <c r="W889" s="26">
        <f t="shared" ca="1" si="444"/>
        <v>116.92236592047992</v>
      </c>
      <c r="X889" s="26">
        <f t="shared" ca="1" si="445"/>
        <v>218.22555358974691</v>
      </c>
      <c r="Y889" s="26">
        <f t="shared" ca="1" si="446"/>
        <v>1392.5700702011986</v>
      </c>
      <c r="Z889" s="28">
        <f t="shared" ca="1" si="464"/>
        <v>5.608550000000001E-2</v>
      </c>
      <c r="AA889" s="57">
        <f t="shared" ca="1" si="447"/>
        <v>5.89036E-2</v>
      </c>
      <c r="AB889" s="33">
        <f t="shared" ca="1" si="465"/>
        <v>5.5787900000000057E-2</v>
      </c>
      <c r="AD889" s="28">
        <f t="shared" ca="1" si="448"/>
        <v>6.6674051767989503E-2</v>
      </c>
      <c r="AE889" s="28">
        <f t="shared" ca="1" si="449"/>
        <v>4.7136416529912468E-2</v>
      </c>
      <c r="AF889" s="28">
        <f t="shared" ca="1" si="450"/>
        <v>4.4959981231936702E-2</v>
      </c>
      <c r="AG889" s="28">
        <f t="shared" ca="1" si="451"/>
        <v>3.1714728987629358E-2</v>
      </c>
      <c r="AH889" s="28">
        <f t="shared" ca="1" si="452"/>
        <v>3.2238703242554435E-2</v>
      </c>
      <c r="AI889" s="28">
        <f t="shared" ca="1" si="453"/>
        <v>3.6439927272674248E-2</v>
      </c>
      <c r="AJ889" s="28">
        <f t="shared" ca="1" si="454"/>
        <v>3.9566807102014573E-2</v>
      </c>
      <c r="AK889" s="28">
        <f t="shared" ca="1" si="455"/>
        <v>5.2588655045555578E-2</v>
      </c>
      <c r="AL889" s="28">
        <f t="shared" ca="1" si="456"/>
        <v>7.1468205318754058E-2</v>
      </c>
      <c r="AM889" s="28">
        <f t="shared" ca="1" si="457"/>
        <v>0.14435918493042044</v>
      </c>
      <c r="AN889" s="28">
        <f t="shared" ca="1" si="466"/>
        <v>5.1008460975636258E-2</v>
      </c>
      <c r="AO889" s="28">
        <f t="shared" ca="1" si="458"/>
        <v>5.7234033202954789E-2</v>
      </c>
      <c r="AP889" s="33">
        <f t="shared" ca="1" si="467"/>
        <v>5.0679661921632459E-2</v>
      </c>
      <c r="AQ889" s="54"/>
      <c r="AR889" s="53"/>
      <c r="AS889" s="53"/>
      <c r="AT889" s="53"/>
      <c r="AU889" s="53"/>
    </row>
    <row r="890" spans="1:51" ht="15" customHeight="1" x14ac:dyDescent="0.25">
      <c r="A890" s="31">
        <f t="shared" ca="1" si="461"/>
        <v>36708</v>
      </c>
      <c r="B890" s="32">
        <f t="shared" ca="1" si="462"/>
        <v>2000</v>
      </c>
      <c r="C890" s="32">
        <f t="shared" ca="1" si="463"/>
        <v>7</v>
      </c>
      <c r="D890" s="48">
        <f>RAWDATA!A892</f>
        <v>200007</v>
      </c>
      <c r="E890" s="48">
        <f t="shared" ca="1" si="459"/>
        <v>-6.8317000000000005</v>
      </c>
      <c r="F890" s="48">
        <f t="shared" ca="1" si="460"/>
        <v>-3.4495000000000005</v>
      </c>
      <c r="G890" s="48">
        <f t="shared" ca="1" si="460"/>
        <v>-1.3848</v>
      </c>
      <c r="H890" s="48">
        <f t="shared" ca="1" si="460"/>
        <v>5.6899999999999951E-2</v>
      </c>
      <c r="I890" s="48">
        <f t="shared" ca="1" si="460"/>
        <v>-4.2899999999999994E-2</v>
      </c>
      <c r="J890" s="48">
        <f t="shared" ca="1" si="460"/>
        <v>0.78000000000000014</v>
      </c>
      <c r="K890" s="48">
        <f t="shared" ca="1" si="460"/>
        <v>0.9042</v>
      </c>
      <c r="L890" s="48">
        <f t="shared" ca="1" si="460"/>
        <v>1.2603</v>
      </c>
      <c r="M890" s="48">
        <f t="shared" ca="1" si="460"/>
        <v>0.21510000000000007</v>
      </c>
      <c r="N890" s="48">
        <f t="shared" ca="1" si="460"/>
        <v>-2.0882999999999998</v>
      </c>
      <c r="P890" s="26">
        <f t="shared" ca="1" si="437"/>
        <v>2.3926076068451008</v>
      </c>
      <c r="Q890" s="26">
        <f t="shared" ca="1" si="438"/>
        <v>18.539239513785173</v>
      </c>
      <c r="R890" s="26">
        <f t="shared" ca="1" si="439"/>
        <v>32.175241646011898</v>
      </c>
      <c r="S890" s="26">
        <f t="shared" ca="1" si="440"/>
        <v>43.901695268771114</v>
      </c>
      <c r="T890" s="26">
        <f t="shared" ca="1" si="441"/>
        <v>59.039688239273246</v>
      </c>
      <c r="U890" s="26">
        <f t="shared" ca="1" si="442"/>
        <v>77.089685655218261</v>
      </c>
      <c r="V890" s="26">
        <f t="shared" ca="1" si="443"/>
        <v>114.47437941293829</v>
      </c>
      <c r="W890" s="26">
        <f t="shared" ca="1" si="444"/>
        <v>118.39593849817572</v>
      </c>
      <c r="X890" s="26">
        <f t="shared" ca="1" si="445"/>
        <v>218.69495675551846</v>
      </c>
      <c r="Y890" s="26">
        <f t="shared" ca="1" si="446"/>
        <v>1363.489029425187</v>
      </c>
      <c r="Z890" s="28">
        <f t="shared" ca="1" si="464"/>
        <v>4.2040000000000022E-2</v>
      </c>
      <c r="AA890" s="57">
        <f t="shared" ca="1" si="447"/>
        <v>-1.0580700000000004E-2</v>
      </c>
      <c r="AB890" s="33">
        <f t="shared" ca="1" si="465"/>
        <v>1.2147000000000182E-3</v>
      </c>
      <c r="AD890" s="28">
        <f t="shared" ca="1" si="448"/>
        <v>-7.0762650908815311E-2</v>
      </c>
      <c r="AE890" s="28">
        <f t="shared" ca="1" si="449"/>
        <v>-3.5103998463072494E-2</v>
      </c>
      <c r="AF890" s="28">
        <f t="shared" ca="1" si="450"/>
        <v>-1.3944778045648169E-2</v>
      </c>
      <c r="AG890" s="28">
        <f t="shared" ca="1" si="451"/>
        <v>5.6883818088051792E-4</v>
      </c>
      <c r="AH890" s="28">
        <f t="shared" ca="1" si="452"/>
        <v>-4.2909204682634641E-4</v>
      </c>
      <c r="AI890" s="28">
        <f t="shared" ca="1" si="453"/>
        <v>7.7697372643606936E-3</v>
      </c>
      <c r="AJ890" s="28">
        <f t="shared" ca="1" si="454"/>
        <v>9.00136587681526E-3</v>
      </c>
      <c r="AK890" s="28">
        <f t="shared" ca="1" si="455"/>
        <v>1.2524243219636513E-2</v>
      </c>
      <c r="AL890" s="28">
        <f t="shared" ca="1" si="456"/>
        <v>2.148689911573702E-3</v>
      </c>
      <c r="AM890" s="28">
        <f t="shared" ca="1" si="457"/>
        <v>-2.1104133888563019E-2</v>
      </c>
      <c r="AN890" s="28">
        <f t="shared" ca="1" si="466"/>
        <v>4.3455602697449247E-2</v>
      </c>
      <c r="AO890" s="28">
        <f t="shared" ca="1" si="458"/>
        <v>-1.0637073607002553E-2</v>
      </c>
      <c r="AP890" s="33">
        <f t="shared" ca="1" si="467"/>
        <v>1.1593516185078936E-3</v>
      </c>
      <c r="AQ890" s="54"/>
      <c r="AR890" s="53"/>
      <c r="AS890" s="53"/>
      <c r="AT890" s="53"/>
      <c r="AU890" s="53"/>
    </row>
    <row r="891" spans="1:51" ht="15" customHeight="1" x14ac:dyDescent="0.25">
      <c r="A891" s="31">
        <f t="shared" ca="1" si="461"/>
        <v>36739</v>
      </c>
      <c r="B891" s="32">
        <f t="shared" ca="1" si="462"/>
        <v>2000</v>
      </c>
      <c r="C891" s="32">
        <f t="shared" ca="1" si="463"/>
        <v>8</v>
      </c>
      <c r="D891" s="48">
        <f>RAWDATA!A893</f>
        <v>200008</v>
      </c>
      <c r="E891" s="48">
        <f t="shared" ca="1" si="459"/>
        <v>7.0381999999999998</v>
      </c>
      <c r="F891" s="48">
        <f t="shared" ca="1" si="460"/>
        <v>5.9790000000000001</v>
      </c>
      <c r="G891" s="48">
        <f t="shared" ca="1" si="460"/>
        <v>5.2439999999999998</v>
      </c>
      <c r="H891" s="48">
        <f t="shared" ca="1" si="460"/>
        <v>4.9292999999999996</v>
      </c>
      <c r="I891" s="48">
        <f t="shared" ca="1" si="460"/>
        <v>4.1437999999999997</v>
      </c>
      <c r="J891" s="48">
        <f t="shared" ca="1" si="460"/>
        <v>4.1768000000000001</v>
      </c>
      <c r="K891" s="48">
        <f t="shared" ca="1" si="460"/>
        <v>5.1359000000000004</v>
      </c>
      <c r="L891" s="48">
        <f t="shared" ca="1" si="460"/>
        <v>5.5407999999999999</v>
      </c>
      <c r="M891" s="48">
        <f t="shared" ca="1" si="460"/>
        <v>6.7579000000000011</v>
      </c>
      <c r="N891" s="48">
        <f t="shared" ca="1" si="460"/>
        <v>9.4974000000000007</v>
      </c>
      <c r="P891" s="26">
        <f t="shared" ca="1" si="437"/>
        <v>2.5610041154300727</v>
      </c>
      <c r="Q891" s="26">
        <f t="shared" ca="1" si="438"/>
        <v>19.647700644314387</v>
      </c>
      <c r="R891" s="26">
        <f t="shared" ca="1" si="439"/>
        <v>33.862511317928764</v>
      </c>
      <c r="S891" s="26">
        <f t="shared" ca="1" si="440"/>
        <v>46.065741533654652</v>
      </c>
      <c r="T891" s="26">
        <f t="shared" ca="1" si="441"/>
        <v>61.486174840532257</v>
      </c>
      <c r="U891" s="26">
        <f t="shared" ca="1" si="442"/>
        <v>80.309567645665425</v>
      </c>
      <c r="V891" s="26">
        <f t="shared" ca="1" si="443"/>
        <v>120.35366906520738</v>
      </c>
      <c r="W891" s="26">
        <f t="shared" ca="1" si="444"/>
        <v>124.95602065848263</v>
      </c>
      <c r="X891" s="26">
        <f t="shared" ca="1" si="445"/>
        <v>233.47414323809966</v>
      </c>
      <c r="Y891" s="26">
        <f t="shared" ca="1" si="446"/>
        <v>1492.9850365058148</v>
      </c>
      <c r="Z891" s="28">
        <f t="shared" ca="1" si="464"/>
        <v>1.6190500000000108E-2</v>
      </c>
      <c r="AA891" s="57">
        <f t="shared" ca="1" si="447"/>
        <v>5.8443099999999991E-2</v>
      </c>
      <c r="AB891" s="33">
        <f t="shared" ca="1" si="465"/>
        <v>2.2833400000000094E-2</v>
      </c>
      <c r="AD891" s="28">
        <f t="shared" ca="1" si="448"/>
        <v>6.8015594106936222E-2</v>
      </c>
      <c r="AE891" s="28">
        <f t="shared" ca="1" si="449"/>
        <v>5.8070775289414824E-2</v>
      </c>
      <c r="AF891" s="28">
        <f t="shared" ca="1" si="450"/>
        <v>5.1111277823540774E-2</v>
      </c>
      <c r="AG891" s="28">
        <f t="shared" ca="1" si="451"/>
        <v>4.8116604045400274E-2</v>
      </c>
      <c r="AH891" s="28">
        <f t="shared" ca="1" si="452"/>
        <v>4.0602450422213276E-2</v>
      </c>
      <c r="AI891" s="28">
        <f t="shared" ca="1" si="453"/>
        <v>4.0919269788862803E-2</v>
      </c>
      <c r="AJ891" s="28">
        <f t="shared" ca="1" si="454"/>
        <v>5.0083613017980304E-2</v>
      </c>
      <c r="AK891" s="28">
        <f t="shared" ca="1" si="455"/>
        <v>5.3927422025132343E-2</v>
      </c>
      <c r="AL891" s="28">
        <f t="shared" ca="1" si="456"/>
        <v>6.5393468066271845E-2</v>
      </c>
      <c r="AM891" s="28">
        <f t="shared" ca="1" si="457"/>
        <v>9.0730618694326637E-2</v>
      </c>
      <c r="AN891" s="28">
        <f t="shared" ca="1" si="466"/>
        <v>1.5018858682123715E-2</v>
      </c>
      <c r="AO891" s="28">
        <f t="shared" ca="1" si="458"/>
        <v>5.6799054833790434E-2</v>
      </c>
      <c r="AP891" s="33">
        <f t="shared" ca="1" si="467"/>
        <v>2.12629885465088E-2</v>
      </c>
      <c r="AQ891" s="54"/>
      <c r="AR891" s="53"/>
      <c r="AS891" s="53"/>
      <c r="AT891" s="53"/>
      <c r="AU891" s="53"/>
    </row>
    <row r="892" spans="1:51" ht="15" customHeight="1" x14ac:dyDescent="0.25">
      <c r="A892" s="31">
        <f t="shared" ca="1" si="461"/>
        <v>36770</v>
      </c>
      <c r="B892" s="32">
        <f t="shared" ca="1" si="462"/>
        <v>2000</v>
      </c>
      <c r="C892" s="32">
        <f t="shared" ca="1" si="463"/>
        <v>9</v>
      </c>
      <c r="D892" s="48">
        <f>RAWDATA!A894</f>
        <v>200009</v>
      </c>
      <c r="E892" s="48">
        <f t="shared" ca="1" si="459"/>
        <v>-9.6957000000000004</v>
      </c>
      <c r="F892" s="48">
        <f t="shared" ca="1" si="460"/>
        <v>-5.7414000000000005</v>
      </c>
      <c r="G892" s="48">
        <f t="shared" ca="1" si="460"/>
        <v>-3.6627999999999998</v>
      </c>
      <c r="H892" s="48">
        <f t="shared" ca="1" si="460"/>
        <v>-2.0380000000000003</v>
      </c>
      <c r="I892" s="48">
        <f t="shared" ca="1" si="460"/>
        <v>-1.1849000000000001</v>
      </c>
      <c r="J892" s="48">
        <f t="shared" ca="1" si="460"/>
        <v>-0.79869999999999997</v>
      </c>
      <c r="K892" s="48">
        <f t="shared" ca="1" si="460"/>
        <v>-1.5967000000000002</v>
      </c>
      <c r="L892" s="48">
        <f t="shared" ca="1" si="460"/>
        <v>-1.5368999999999999</v>
      </c>
      <c r="M892" s="48">
        <f t="shared" ca="1" si="460"/>
        <v>-2.9971000000000001</v>
      </c>
      <c r="N892" s="48">
        <f t="shared" ca="1" si="460"/>
        <v>-5.0476000000000001</v>
      </c>
      <c r="P892" s="26">
        <f t="shared" ca="1" si="437"/>
        <v>2.3126968394103193</v>
      </c>
      <c r="Q892" s="26">
        <f t="shared" ca="1" si="438"/>
        <v>18.519647559521722</v>
      </c>
      <c r="R892" s="26">
        <f t="shared" ca="1" si="439"/>
        <v>32.622195253375672</v>
      </c>
      <c r="S892" s="26">
        <f t="shared" ca="1" si="440"/>
        <v>45.126921721198769</v>
      </c>
      <c r="T892" s="26">
        <f t="shared" ca="1" si="441"/>
        <v>60.757625154846792</v>
      </c>
      <c r="U892" s="26">
        <f t="shared" ca="1" si="442"/>
        <v>79.668135128879499</v>
      </c>
      <c r="V892" s="26">
        <f t="shared" ca="1" si="443"/>
        <v>118.43198203124322</v>
      </c>
      <c r="W892" s="26">
        <f t="shared" ca="1" si="444"/>
        <v>123.03557157698242</v>
      </c>
      <c r="X892" s="26">
        <f t="shared" ca="1" si="445"/>
        <v>226.47668969111058</v>
      </c>
      <c r="Y892" s="26">
        <f t="shared" ca="1" si="446"/>
        <v>1417.6251238031473</v>
      </c>
      <c r="Z892" s="28">
        <f t="shared" ca="1" si="464"/>
        <v>3.6961999999999939E-2</v>
      </c>
      <c r="AA892" s="57">
        <f t="shared" ca="1" si="447"/>
        <v>-3.4299800000000005E-2</v>
      </c>
      <c r="AB892" s="33">
        <f t="shared" ca="1" si="465"/>
        <v>-5.9237000000000178E-3</v>
      </c>
      <c r="AD892" s="28">
        <f t="shared" ca="1" si="448"/>
        <v>-0.10198510765128339</v>
      </c>
      <c r="AE892" s="28">
        <f t="shared" ca="1" si="449"/>
        <v>-5.9128117138346536E-2</v>
      </c>
      <c r="AF892" s="28">
        <f t="shared" ca="1" si="450"/>
        <v>-3.7315648940988634E-2</v>
      </c>
      <c r="AG892" s="28">
        <f t="shared" ca="1" si="451"/>
        <v>-2.0590537616009076E-2</v>
      </c>
      <c r="AH892" s="28">
        <f t="shared" ca="1" si="452"/>
        <v>-1.1919758904099244E-2</v>
      </c>
      <c r="AI892" s="28">
        <f t="shared" ca="1" si="453"/>
        <v>-8.0190669444221967E-3</v>
      </c>
      <c r="AJ892" s="28">
        <f t="shared" ca="1" si="454"/>
        <v>-1.6095845906856435E-2</v>
      </c>
      <c r="AK892" s="28">
        <f t="shared" ca="1" si="455"/>
        <v>-1.5488327286723778E-2</v>
      </c>
      <c r="AL892" s="28">
        <f t="shared" ca="1" si="456"/>
        <v>-3.0429311024395642E-2</v>
      </c>
      <c r="AM892" s="28">
        <f t="shared" ca="1" si="457"/>
        <v>-5.1794472587945513E-2</v>
      </c>
      <c r="AN892" s="28">
        <f t="shared" ca="1" si="466"/>
        <v>3.9444720588644379E-2</v>
      </c>
      <c r="AO892" s="28">
        <f t="shared" ca="1" si="458"/>
        <v>-3.490184490563094E-2</v>
      </c>
      <c r="AP892" s="33">
        <f t="shared" ca="1" si="467"/>
        <v>-6.2100469005396397E-3</v>
      </c>
      <c r="AQ892" s="54"/>
      <c r="AR892" s="53"/>
      <c r="AS892" s="53"/>
      <c r="AT892" s="53"/>
      <c r="AU892" s="53"/>
    </row>
    <row r="893" spans="1:51" ht="15" customHeight="1" x14ac:dyDescent="0.25">
      <c r="A893" s="31">
        <f t="shared" ca="1" si="461"/>
        <v>36800</v>
      </c>
      <c r="B893" s="32">
        <f t="shared" ca="1" si="462"/>
        <v>2000</v>
      </c>
      <c r="C893" s="32">
        <f t="shared" ca="1" si="463"/>
        <v>10</v>
      </c>
      <c r="D893" s="48">
        <f>RAWDATA!A895</f>
        <v>200010</v>
      </c>
      <c r="E893" s="48">
        <f t="shared" ca="1" si="459"/>
        <v>-10.461400000000001</v>
      </c>
      <c r="F893" s="48">
        <f t="shared" ca="1" si="460"/>
        <v>-6.3163</v>
      </c>
      <c r="G893" s="48">
        <f t="shared" ca="1" si="460"/>
        <v>-4.5063000000000004</v>
      </c>
      <c r="H893" s="48">
        <f t="shared" ca="1" si="460"/>
        <v>-2.8299000000000003</v>
      </c>
      <c r="I893" s="48">
        <f t="shared" ca="1" si="460"/>
        <v>-3.2874000000000003</v>
      </c>
      <c r="J893" s="48">
        <f t="shared" ca="1" si="460"/>
        <v>-3.1100000000000003</v>
      </c>
      <c r="K893" s="48">
        <f t="shared" ca="1" si="460"/>
        <v>-4.3016000000000005</v>
      </c>
      <c r="L893" s="48">
        <f t="shared" ca="1" si="460"/>
        <v>-5.2397000000000009</v>
      </c>
      <c r="M893" s="48">
        <f t="shared" ca="1" si="460"/>
        <v>-5.7662000000000004</v>
      </c>
      <c r="N893" s="48">
        <f t="shared" ca="1" si="460"/>
        <v>-9.4488000000000021</v>
      </c>
      <c r="P893" s="26">
        <f t="shared" ca="1" si="437"/>
        <v>2.0707563722522484</v>
      </c>
      <c r="Q893" s="26">
        <f t="shared" ca="1" si="438"/>
        <v>17.349891060719653</v>
      </c>
      <c r="R893" s="26">
        <f t="shared" ca="1" si="439"/>
        <v>31.152141268672807</v>
      </c>
      <c r="S893" s="26">
        <f t="shared" ca="1" si="440"/>
        <v>43.849874963410571</v>
      </c>
      <c r="T893" s="26">
        <f t="shared" ca="1" si="441"/>
        <v>58.760278985506361</v>
      </c>
      <c r="U893" s="26">
        <f t="shared" ca="1" si="442"/>
        <v>77.190456126371345</v>
      </c>
      <c r="V893" s="26">
        <f t="shared" ca="1" si="443"/>
        <v>113.33751189218725</v>
      </c>
      <c r="W893" s="26">
        <f t="shared" ca="1" si="444"/>
        <v>116.58887673306327</v>
      </c>
      <c r="X893" s="26">
        <f t="shared" ca="1" si="445"/>
        <v>213.41759081014177</v>
      </c>
      <c r="Y893" s="26">
        <f t="shared" ca="1" si="446"/>
        <v>1283.6765611052356</v>
      </c>
      <c r="Z893" s="28">
        <f t="shared" ca="1" si="464"/>
        <v>7.8134999999999732E-3</v>
      </c>
      <c r="AA893" s="57">
        <f t="shared" ca="1" si="447"/>
        <v>-5.52676E-2</v>
      </c>
      <c r="AB893" s="33">
        <f t="shared" ca="1" si="465"/>
        <v>-2.0807399999999948E-2</v>
      </c>
      <c r="AD893" s="28">
        <f t="shared" ca="1" si="448"/>
        <v>-0.11050036876768791</v>
      </c>
      <c r="AE893" s="28">
        <f t="shared" ca="1" si="449"/>
        <v>-6.5245971321451449E-2</v>
      </c>
      <c r="AF893" s="28">
        <f t="shared" ca="1" si="450"/>
        <v>-4.6109909263817098E-2</v>
      </c>
      <c r="AG893" s="28">
        <f t="shared" ca="1" si="451"/>
        <v>-2.8707135013057848E-2</v>
      </c>
      <c r="AH893" s="28">
        <f t="shared" ca="1" si="452"/>
        <v>-3.3426492120549482E-2</v>
      </c>
      <c r="AI893" s="28">
        <f t="shared" ca="1" si="453"/>
        <v>-3.1593871591178629E-2</v>
      </c>
      <c r="AJ893" s="28">
        <f t="shared" ca="1" si="454"/>
        <v>-4.3968606582216074E-2</v>
      </c>
      <c r="AK893" s="28">
        <f t="shared" ca="1" si="455"/>
        <v>-5.3819640809736349E-2</v>
      </c>
      <c r="AL893" s="28">
        <f t="shared" ca="1" si="456"/>
        <v>-5.9391257722721337E-2</v>
      </c>
      <c r="AM893" s="28">
        <f t="shared" ca="1" si="457"/>
        <v>-9.9254749399710712E-2</v>
      </c>
      <c r="AN893" s="28">
        <f t="shared" ca="1" si="466"/>
        <v>8.5501664833536606E-3</v>
      </c>
      <c r="AO893" s="28">
        <f t="shared" ca="1" si="458"/>
        <v>-5.6853566193067473E-2</v>
      </c>
      <c r="AP893" s="33">
        <f t="shared" ca="1" si="467"/>
        <v>-2.2469437368148548E-2</v>
      </c>
      <c r="AQ893" s="54"/>
      <c r="AR893" s="53"/>
      <c r="AS893" s="53"/>
      <c r="AT893" s="53"/>
      <c r="AU893" s="53"/>
    </row>
    <row r="894" spans="1:51" ht="15" customHeight="1" x14ac:dyDescent="0.25">
      <c r="A894" s="31">
        <f t="shared" ca="1" si="461"/>
        <v>36831</v>
      </c>
      <c r="B894" s="32">
        <f t="shared" ca="1" si="462"/>
        <v>2000</v>
      </c>
      <c r="C894" s="32">
        <f t="shared" ca="1" si="463"/>
        <v>11</v>
      </c>
      <c r="D894" s="48">
        <f>RAWDATA!A896</f>
        <v>200011</v>
      </c>
      <c r="E894" s="48">
        <f t="shared" ca="1" si="459"/>
        <v>-20.365300000000001</v>
      </c>
      <c r="F894" s="48">
        <f t="shared" ca="1" si="460"/>
        <v>-11.437600000000002</v>
      </c>
      <c r="G894" s="48">
        <f t="shared" ca="1" si="460"/>
        <v>-8.9907000000000004</v>
      </c>
      <c r="H894" s="48">
        <f t="shared" ca="1" si="460"/>
        <v>-6.7751000000000001</v>
      </c>
      <c r="I894" s="48">
        <f t="shared" ca="1" si="460"/>
        <v>-5.6414999999999997</v>
      </c>
      <c r="J894" s="48">
        <f t="shared" ca="1" si="460"/>
        <v>-6.1100000000000012</v>
      </c>
      <c r="K894" s="48">
        <f t="shared" ca="1" si="460"/>
        <v>-7.3168000000000006</v>
      </c>
      <c r="L894" s="48">
        <f t="shared" ca="1" si="460"/>
        <v>-8.4282000000000004</v>
      </c>
      <c r="M894" s="48">
        <f t="shared" ca="1" si="460"/>
        <v>-10.369400000000001</v>
      </c>
      <c r="N894" s="48">
        <f t="shared" ca="1" si="460"/>
        <v>-17.834800000000001</v>
      </c>
      <c r="P894" s="26">
        <f t="shared" ca="1" si="437"/>
        <v>1.6490406247739613</v>
      </c>
      <c r="Q894" s="26">
        <f t="shared" ca="1" si="438"/>
        <v>15.365479920758782</v>
      </c>
      <c r="R894" s="26">
        <f t="shared" ca="1" si="439"/>
        <v>28.351345703630241</v>
      </c>
      <c r="S894" s="26">
        <f t="shared" ca="1" si="440"/>
        <v>40.879002084764544</v>
      </c>
      <c r="T894" s="26">
        <f t="shared" ca="1" si="441"/>
        <v>55.44531784653902</v>
      </c>
      <c r="U894" s="26">
        <f t="shared" ca="1" si="442"/>
        <v>72.474119257050049</v>
      </c>
      <c r="V894" s="26">
        <f t="shared" ca="1" si="443"/>
        <v>105.04483282205969</v>
      </c>
      <c r="W894" s="26">
        <f t="shared" ca="1" si="444"/>
        <v>106.76253302424723</v>
      </c>
      <c r="X894" s="26">
        <f t="shared" ca="1" si="445"/>
        <v>191.28746714867495</v>
      </c>
      <c r="Y894" s="26">
        <f t="shared" ca="1" si="446"/>
        <v>1054.7354137852392</v>
      </c>
      <c r="Z894" s="28">
        <f t="shared" ca="1" si="464"/>
        <v>1.7993500000000107E-2</v>
      </c>
      <c r="AA894" s="57">
        <f t="shared" ca="1" si="447"/>
        <v>-0.10326940000000001</v>
      </c>
      <c r="AB894" s="33">
        <f t="shared" ca="1" si="465"/>
        <v>-3.7751599999999885E-2</v>
      </c>
      <c r="AD894" s="28">
        <f t="shared" ca="1" si="448"/>
        <v>-0.22772025847923702</v>
      </c>
      <c r="AE894" s="28">
        <f t="shared" ca="1" si="449"/>
        <v>-0.12146279768391297</v>
      </c>
      <c r="AF894" s="28">
        <f t="shared" ca="1" si="450"/>
        <v>-9.4208486890883097E-2</v>
      </c>
      <c r="AG894" s="28">
        <f t="shared" ca="1" si="451"/>
        <v>-7.0155332597421113E-2</v>
      </c>
      <c r="AH894" s="28">
        <f t="shared" ca="1" si="452"/>
        <v>-5.8068828141310501E-2</v>
      </c>
      <c r="AI894" s="28">
        <f t="shared" ca="1" si="453"/>
        <v>-6.3046301717635325E-2</v>
      </c>
      <c r="AJ894" s="28">
        <f t="shared" ca="1" si="454"/>
        <v>-7.5982959613844478E-2</v>
      </c>
      <c r="AK894" s="28">
        <f t="shared" ca="1" si="455"/>
        <v>-8.8046821968714314E-2</v>
      </c>
      <c r="AL894" s="28">
        <f t="shared" ca="1" si="456"/>
        <v>-0.10947340645401286</v>
      </c>
      <c r="AM894" s="28">
        <f t="shared" ca="1" si="457"/>
        <v>-0.19643833123134752</v>
      </c>
      <c r="AN894" s="28">
        <f t="shared" ca="1" si="466"/>
        <v>2.1635659238894794E-2</v>
      </c>
      <c r="AO894" s="28">
        <f t="shared" ca="1" si="458"/>
        <v>-0.10899979648092409</v>
      </c>
      <c r="AP894" s="33">
        <f t="shared" ca="1" si="467"/>
        <v>-4.395607236175611E-2</v>
      </c>
      <c r="AQ894" s="54"/>
      <c r="AR894" s="53"/>
      <c r="AS894" s="53"/>
      <c r="AT894" s="53"/>
      <c r="AU894" s="53"/>
      <c r="AY894" s="29"/>
    </row>
    <row r="895" spans="1:51" ht="15" customHeight="1" x14ac:dyDescent="0.25">
      <c r="A895" s="31">
        <f t="shared" ca="1" si="461"/>
        <v>36861</v>
      </c>
      <c r="B895" s="32">
        <f t="shared" ca="1" si="462"/>
        <v>2000</v>
      </c>
      <c r="C895" s="32">
        <f t="shared" ca="1" si="463"/>
        <v>12</v>
      </c>
      <c r="D895" s="48">
        <f>RAWDATA!A897</f>
        <v>200012</v>
      </c>
      <c r="E895" s="48">
        <f t="shared" ca="1" si="459"/>
        <v>-6.8542000000000005</v>
      </c>
      <c r="F895" s="48">
        <f t="shared" ca="1" si="460"/>
        <v>-1.5973000000000002</v>
      </c>
      <c r="G895" s="48">
        <f t="shared" ref="F895:N923" ca="1" si="468">IF(OR($D895&lt;$B$3,$D895&gt;$B$4),"",IF(ISERROR(VLOOKUP($D895,INDIRECT($B$1),G$7,0)),"",VLOOKUP($D895,INDIRECT($B$1),G$7,0)))</f>
        <v>1.5823</v>
      </c>
      <c r="H895" s="48">
        <f t="shared" ca="1" si="468"/>
        <v>3.0631000000000004</v>
      </c>
      <c r="I895" s="48">
        <f t="shared" ca="1" si="468"/>
        <v>2.8542000000000005</v>
      </c>
      <c r="J895" s="48">
        <f t="shared" ca="1" si="468"/>
        <v>2.8689</v>
      </c>
      <c r="K895" s="48">
        <f t="shared" ca="1" si="468"/>
        <v>2.3121</v>
      </c>
      <c r="L895" s="48">
        <f t="shared" ca="1" si="468"/>
        <v>1.0206</v>
      </c>
      <c r="M895" s="48">
        <f t="shared" ca="1" si="468"/>
        <v>1.0098</v>
      </c>
      <c r="N895" s="48">
        <f t="shared" ca="1" si="468"/>
        <v>-2.0232999999999999</v>
      </c>
      <c r="P895" s="26">
        <f t="shared" ca="1" si="437"/>
        <v>1.5360120822707044</v>
      </c>
      <c r="Q895" s="26">
        <f t="shared" ca="1" si="438"/>
        <v>15.120047109984501</v>
      </c>
      <c r="R895" s="26">
        <f t="shared" ca="1" si="439"/>
        <v>28.799949046698778</v>
      </c>
      <c r="S895" s="26">
        <f t="shared" ca="1" si="440"/>
        <v>42.131166797622967</v>
      </c>
      <c r="T895" s="26">
        <f t="shared" ca="1" si="441"/>
        <v>57.027838108514942</v>
      </c>
      <c r="U895" s="26">
        <f t="shared" ca="1" si="442"/>
        <v>74.553329264415552</v>
      </c>
      <c r="V895" s="26">
        <f t="shared" ca="1" si="443"/>
        <v>107.47357440173853</v>
      </c>
      <c r="W895" s="26">
        <f t="shared" ca="1" si="444"/>
        <v>107.85215143629269</v>
      </c>
      <c r="X895" s="26">
        <f t="shared" ca="1" si="445"/>
        <v>193.21908799194225</v>
      </c>
      <c r="Y895" s="26">
        <f t="shared" ca="1" si="446"/>
        <v>1033.3949521581226</v>
      </c>
      <c r="Z895" s="28">
        <f t="shared" ca="1" si="464"/>
        <v>3.7190000000000056E-2</v>
      </c>
      <c r="AA895" s="57">
        <f t="shared" ca="1" si="447"/>
        <v>4.2361999999999999E-3</v>
      </c>
      <c r="AB895" s="33">
        <f t="shared" ca="1" si="465"/>
        <v>-9.303699999999946E-3</v>
      </c>
      <c r="AD895" s="28">
        <f t="shared" ca="1" si="448"/>
        <v>-7.1004178523841582E-2</v>
      </c>
      <c r="AE895" s="28">
        <f t="shared" ca="1" si="449"/>
        <v>-1.6101943281936544E-2</v>
      </c>
      <c r="AF895" s="28">
        <f t="shared" ca="1" si="450"/>
        <v>1.5699121381087467E-2</v>
      </c>
      <c r="AG895" s="28">
        <f t="shared" ca="1" si="451"/>
        <v>3.0171236024907632E-2</v>
      </c>
      <c r="AH895" s="28">
        <f t="shared" ca="1" si="452"/>
        <v>2.8142265446279631E-2</v>
      </c>
      <c r="AI895" s="28">
        <f t="shared" ca="1" si="453"/>
        <v>2.8285175989869616E-2</v>
      </c>
      <c r="AJ895" s="28">
        <f t="shared" ca="1" si="454"/>
        <v>2.2857759544905053E-2</v>
      </c>
      <c r="AK895" s="28">
        <f t="shared" ca="1" si="455"/>
        <v>1.0154270452113857E-2</v>
      </c>
      <c r="AL895" s="28">
        <f t="shared" ca="1" si="456"/>
        <v>1.0047355849061173E-2</v>
      </c>
      <c r="AM895" s="28">
        <f t="shared" ca="1" si="457"/>
        <v>-2.0440490687785067E-2</v>
      </c>
      <c r="AN895" s="28">
        <f t="shared" ca="1" si="466"/>
        <v>3.8356493483527113E-2</v>
      </c>
      <c r="AO895" s="28">
        <f t="shared" ca="1" si="458"/>
        <v>4.2272525646303077E-3</v>
      </c>
      <c r="AP895" s="33">
        <f t="shared" ca="1" si="467"/>
        <v>-9.4238199839922557E-3</v>
      </c>
      <c r="AQ895" s="54"/>
      <c r="AR895" s="53"/>
      <c r="AS895" s="53"/>
      <c r="AT895" s="53"/>
      <c r="AU895" s="53"/>
    </row>
    <row r="896" spans="1:51" ht="15" customHeight="1" x14ac:dyDescent="0.25">
      <c r="A896" s="31">
        <f t="shared" ca="1" si="461"/>
        <v>36892</v>
      </c>
      <c r="B896" s="32">
        <f t="shared" ca="1" si="462"/>
        <v>2001</v>
      </c>
      <c r="C896" s="32">
        <f t="shared" ca="1" si="463"/>
        <v>1</v>
      </c>
      <c r="D896" s="48">
        <f>RAWDATA!A898</f>
        <v>200101</v>
      </c>
      <c r="E896" s="48">
        <f t="shared" ca="1" si="459"/>
        <v>36.302300000000002</v>
      </c>
      <c r="F896" s="48">
        <f t="shared" ca="1" si="468"/>
        <v>23.361200000000004</v>
      </c>
      <c r="G896" s="48">
        <f t="shared" ca="1" si="468"/>
        <v>16.139200000000002</v>
      </c>
      <c r="H896" s="48">
        <f t="shared" ca="1" si="468"/>
        <v>14.0002</v>
      </c>
      <c r="I896" s="48">
        <f t="shared" ca="1" si="468"/>
        <v>13.853200000000001</v>
      </c>
      <c r="J896" s="48">
        <f t="shared" ca="1" si="468"/>
        <v>11.250699999999998</v>
      </c>
      <c r="K896" s="48">
        <f t="shared" ca="1" si="468"/>
        <v>12.1463</v>
      </c>
      <c r="L896" s="48">
        <f t="shared" ca="1" si="468"/>
        <v>12.1252</v>
      </c>
      <c r="M896" s="48">
        <f t="shared" ca="1" si="468"/>
        <v>16.343800000000002</v>
      </c>
      <c r="N896" s="48">
        <f t="shared" ca="1" si="468"/>
        <v>29.322800000000001</v>
      </c>
      <c r="P896" s="26">
        <f t="shared" ca="1" si="437"/>
        <v>2.0936197964128627</v>
      </c>
      <c r="Q896" s="26">
        <f t="shared" ca="1" si="438"/>
        <v>18.652271555442198</v>
      </c>
      <c r="R896" s="26">
        <f t="shared" ca="1" si="439"/>
        <v>33.448030423243587</v>
      </c>
      <c r="S896" s="26">
        <f t="shared" ca="1" si="440"/>
        <v>48.029614411623776</v>
      </c>
      <c r="T896" s="26">
        <f t="shared" ca="1" si="441"/>
        <v>64.928018577363744</v>
      </c>
      <c r="U896" s="26">
        <f t="shared" ca="1" si="442"/>
        <v>82.94110067996715</v>
      </c>
      <c r="V896" s="26">
        <f t="shared" ca="1" si="443"/>
        <v>120.52763716929691</v>
      </c>
      <c r="W896" s="26">
        <f t="shared" ca="1" si="444"/>
        <v>120.92944050224604</v>
      </c>
      <c r="X896" s="26">
        <f t="shared" ca="1" si="445"/>
        <v>224.79842929516929</v>
      </c>
      <c r="Y896" s="26">
        <f t="shared" ca="1" si="446"/>
        <v>1336.4152871895446</v>
      </c>
      <c r="Z896" s="28">
        <f t="shared" ca="1" si="464"/>
        <v>-6.9984500000000116E-2</v>
      </c>
      <c r="AA896" s="57">
        <f t="shared" ca="1" si="447"/>
        <v>0.18484490000000001</v>
      </c>
      <c r="AB896" s="33">
        <f t="shared" ca="1" si="465"/>
        <v>4.3488100000000002E-2</v>
      </c>
      <c r="AD896" s="28">
        <f t="shared" ca="1" si="448"/>
        <v>0.30970502711347497</v>
      </c>
      <c r="AE896" s="28">
        <f t="shared" ca="1" si="449"/>
        <v>0.20994645140607404</v>
      </c>
      <c r="AF896" s="28">
        <f t="shared" ca="1" si="450"/>
        <v>0.14961928569375535</v>
      </c>
      <c r="AG896" s="28">
        <f t="shared" ca="1" si="451"/>
        <v>0.13103001679083004</v>
      </c>
      <c r="AH896" s="28">
        <f t="shared" ca="1" si="452"/>
        <v>0.12973971328520051</v>
      </c>
      <c r="AI896" s="28">
        <f t="shared" ca="1" si="453"/>
        <v>0.10661602717329421</v>
      </c>
      <c r="AJ896" s="28">
        <f t="shared" ca="1" si="454"/>
        <v>0.11463408290469161</v>
      </c>
      <c r="AK896" s="28">
        <f t="shared" ca="1" si="455"/>
        <v>0.11444591811280076</v>
      </c>
      <c r="AL896" s="28">
        <f t="shared" ca="1" si="456"/>
        <v>0.1513794148457521</v>
      </c>
      <c r="AM896" s="28">
        <f t="shared" ca="1" si="457"/>
        <v>0.25714141835141779</v>
      </c>
      <c r="AN896" s="28">
        <f t="shared" ca="1" si="466"/>
        <v>-5.556532266118952E-2</v>
      </c>
      <c r="AO896" s="28">
        <f t="shared" ca="1" si="458"/>
        <v>0.1696118799448153</v>
      </c>
      <c r="AP896" s="33">
        <f t="shared" ca="1" si="467"/>
        <v>3.4648536653769657E-2</v>
      </c>
      <c r="AQ896" s="54"/>
      <c r="AR896" s="53"/>
      <c r="AS896" s="53"/>
      <c r="AT896" s="53"/>
      <c r="AU896" s="53"/>
    </row>
    <row r="897" spans="1:51" ht="15" customHeight="1" x14ac:dyDescent="0.25">
      <c r="A897" s="31">
        <f t="shared" ca="1" si="461"/>
        <v>36923</v>
      </c>
      <c r="B897" s="32">
        <f t="shared" ca="1" si="462"/>
        <v>2001</v>
      </c>
      <c r="C897" s="32">
        <f t="shared" ca="1" si="463"/>
        <v>2</v>
      </c>
      <c r="D897" s="48">
        <f>RAWDATA!A899</f>
        <v>200102</v>
      </c>
      <c r="E897" s="48">
        <f t="shared" ca="1" si="459"/>
        <v>-18.3566</v>
      </c>
      <c r="F897" s="48">
        <f t="shared" ca="1" si="468"/>
        <v>-9.6977000000000011</v>
      </c>
      <c r="G897" s="48">
        <f t="shared" ca="1" si="468"/>
        <v>-5.9550000000000001</v>
      </c>
      <c r="H897" s="48">
        <f t="shared" ca="1" si="468"/>
        <v>-3.2061000000000002</v>
      </c>
      <c r="I897" s="48">
        <f t="shared" ca="1" si="468"/>
        <v>-2.7217000000000002</v>
      </c>
      <c r="J897" s="48">
        <f t="shared" ca="1" si="468"/>
        <v>-1.4462999999999999</v>
      </c>
      <c r="K897" s="48">
        <f t="shared" ca="1" si="468"/>
        <v>-1.5061999999999998</v>
      </c>
      <c r="L897" s="48">
        <f t="shared" ca="1" si="468"/>
        <v>-2.3199000000000005</v>
      </c>
      <c r="M897" s="48">
        <f t="shared" ca="1" si="468"/>
        <v>-2.2316000000000003</v>
      </c>
      <c r="N897" s="48">
        <f t="shared" ca="1" si="468"/>
        <v>-4.3676000000000013</v>
      </c>
      <c r="P897" s="26">
        <f t="shared" ca="1" si="437"/>
        <v>1.709302384864539</v>
      </c>
      <c r="Q897" s="26">
        <f t="shared" ca="1" si="438"/>
        <v>16.843430216810081</v>
      </c>
      <c r="R897" s="26">
        <f t="shared" ca="1" si="439"/>
        <v>31.456200211539432</v>
      </c>
      <c r="S897" s="26">
        <f t="shared" ca="1" si="440"/>
        <v>46.489736943972709</v>
      </c>
      <c r="T897" s="26">
        <f t="shared" ca="1" si="441"/>
        <v>63.160872695743635</v>
      </c>
      <c r="U897" s="26">
        <f t="shared" ca="1" si="442"/>
        <v>81.741523540832787</v>
      </c>
      <c r="V897" s="26">
        <f t="shared" ca="1" si="443"/>
        <v>118.71224989825296</v>
      </c>
      <c r="W897" s="26">
        <f t="shared" ca="1" si="444"/>
        <v>118.12399841203444</v>
      </c>
      <c r="X897" s="26">
        <f t="shared" ca="1" si="445"/>
        <v>219.78182754701828</v>
      </c>
      <c r="Y897" s="26">
        <f t="shared" ca="1" si="446"/>
        <v>1278.0460131062541</v>
      </c>
      <c r="Z897" s="28">
        <f t="shared" ca="1" si="464"/>
        <v>0.10727550000000002</v>
      </c>
      <c r="AA897" s="57">
        <f t="shared" ca="1" si="447"/>
        <v>-5.1808700000000006E-2</v>
      </c>
      <c r="AB897" s="33">
        <f t="shared" ca="1" si="465"/>
        <v>1.8812700000000036E-2</v>
      </c>
      <c r="AD897" s="28">
        <f t="shared" ca="1" si="448"/>
        <v>-0.20280920266179106</v>
      </c>
      <c r="AE897" s="28">
        <f t="shared" ca="1" si="449"/>
        <v>-0.10200725523614557</v>
      </c>
      <c r="AF897" s="28">
        <f t="shared" ca="1" si="450"/>
        <v>-6.1396794865323505E-2</v>
      </c>
      <c r="AG897" s="28">
        <f t="shared" ca="1" si="451"/>
        <v>-3.2586210220110427E-2</v>
      </c>
      <c r="AH897" s="28">
        <f t="shared" ca="1" si="452"/>
        <v>-2.7594243251877249E-2</v>
      </c>
      <c r="AI897" s="28">
        <f t="shared" ca="1" si="453"/>
        <v>-1.4568608700426493E-2</v>
      </c>
      <c r="AJ897" s="28">
        <f t="shared" ca="1" si="454"/>
        <v>-1.5176583953551663E-2</v>
      </c>
      <c r="AK897" s="28">
        <f t="shared" ca="1" si="455"/>
        <v>-2.3472332435142379E-2</v>
      </c>
      <c r="AL897" s="28">
        <f t="shared" ca="1" si="456"/>
        <v>-2.2568769542538645E-2</v>
      </c>
      <c r="AM897" s="28">
        <f t="shared" ca="1" si="457"/>
        <v>-4.4658511214589053E-2</v>
      </c>
      <c r="AN897" s="28">
        <f t="shared" ca="1" si="466"/>
        <v>0.11879458857040448</v>
      </c>
      <c r="AO897" s="28">
        <f t="shared" ca="1" si="458"/>
        <v>-5.3199003835689172E-2</v>
      </c>
      <c r="AP897" s="33">
        <f t="shared" ca="1" si="467"/>
        <v>1.9585363457125325E-2</v>
      </c>
      <c r="AQ897" s="54"/>
      <c r="AR897" s="53"/>
      <c r="AS897" s="53"/>
      <c r="AT897" s="53"/>
      <c r="AU897" s="53"/>
    </row>
    <row r="898" spans="1:51" ht="15" customHeight="1" x14ac:dyDescent="0.25">
      <c r="A898" s="31">
        <f t="shared" ca="1" si="461"/>
        <v>36951</v>
      </c>
      <c r="B898" s="32">
        <f t="shared" ca="1" si="462"/>
        <v>2001</v>
      </c>
      <c r="C898" s="32">
        <f t="shared" ca="1" si="463"/>
        <v>3</v>
      </c>
      <c r="D898" s="48">
        <f>RAWDATA!A900</f>
        <v>200103</v>
      </c>
      <c r="E898" s="48">
        <f t="shared" ca="1" si="459"/>
        <v>-12.372100000000001</v>
      </c>
      <c r="F898" s="48">
        <f t="shared" ca="1" si="468"/>
        <v>-5.9401999999999999</v>
      </c>
      <c r="G898" s="48">
        <f t="shared" ca="1" si="468"/>
        <v>-3.1513</v>
      </c>
      <c r="H898" s="48">
        <f t="shared" ca="1" si="468"/>
        <v>-2.4767999999999999</v>
      </c>
      <c r="I898" s="48">
        <f t="shared" ca="1" si="468"/>
        <v>-2.8020000000000005</v>
      </c>
      <c r="J898" s="48">
        <f t="shared" ca="1" si="468"/>
        <v>-1.8486</v>
      </c>
      <c r="K898" s="48">
        <f t="shared" ca="1" si="468"/>
        <v>-2.3523999999999998</v>
      </c>
      <c r="L898" s="48">
        <f t="shared" ca="1" si="468"/>
        <v>-3.4534000000000002</v>
      </c>
      <c r="M898" s="48">
        <f t="shared" ca="1" si="468"/>
        <v>-4.3077000000000005</v>
      </c>
      <c r="N898" s="48">
        <f t="shared" ca="1" si="468"/>
        <v>-6.8718000000000004</v>
      </c>
      <c r="P898" s="26">
        <f t="shared" ca="1" si="437"/>
        <v>1.4978257845067133</v>
      </c>
      <c r="Q898" s="26">
        <f t="shared" ca="1" si="438"/>
        <v>15.842896775071129</v>
      </c>
      <c r="R898" s="26">
        <f t="shared" ca="1" si="439"/>
        <v>30.464920974273191</v>
      </c>
      <c r="S898" s="26">
        <f t="shared" ca="1" si="440"/>
        <v>45.338279139344394</v>
      </c>
      <c r="T898" s="26">
        <f t="shared" ca="1" si="441"/>
        <v>61.391105042808896</v>
      </c>
      <c r="U898" s="26">
        <f t="shared" ca="1" si="442"/>
        <v>80.230449736656951</v>
      </c>
      <c r="V898" s="26">
        <f t="shared" ca="1" si="443"/>
        <v>115.91966293164646</v>
      </c>
      <c r="W898" s="26">
        <f t="shared" ca="1" si="444"/>
        <v>114.04470425087325</v>
      </c>
      <c r="X898" s="26">
        <f t="shared" ca="1" si="445"/>
        <v>210.31428576177538</v>
      </c>
      <c r="Y898" s="26">
        <f t="shared" ca="1" si="446"/>
        <v>1190.2212471776186</v>
      </c>
      <c r="Z898" s="28">
        <f t="shared" ca="1" si="464"/>
        <v>3.5664000000000029E-2</v>
      </c>
      <c r="AA898" s="57">
        <f t="shared" ca="1" si="447"/>
        <v>-4.5576299999999993E-2</v>
      </c>
      <c r="AB898" s="33">
        <f t="shared" ca="1" si="465"/>
        <v>-1.032119999999994E-2</v>
      </c>
      <c r="AD898" s="28">
        <f t="shared" ca="1" si="448"/>
        <v>-0.13207074560323764</v>
      </c>
      <c r="AE898" s="28">
        <f t="shared" ca="1" si="449"/>
        <v>-6.1239435775810175E-2</v>
      </c>
      <c r="AF898" s="28">
        <f t="shared" ca="1" si="450"/>
        <v>-3.2020219043965285E-2</v>
      </c>
      <c r="AG898" s="28">
        <f t="shared" ca="1" si="451"/>
        <v>-2.5079887571647305E-2</v>
      </c>
      <c r="AH898" s="28">
        <f t="shared" ca="1" si="452"/>
        <v>-2.8420050865076766E-2</v>
      </c>
      <c r="AI898" s="28">
        <f t="shared" ca="1" si="453"/>
        <v>-1.8659001485535943E-2</v>
      </c>
      <c r="AJ898" s="28">
        <f t="shared" ca="1" si="454"/>
        <v>-2.3805106540401581E-2</v>
      </c>
      <c r="AK898" s="28">
        <f t="shared" ca="1" si="455"/>
        <v>-3.5144392648179576E-2</v>
      </c>
      <c r="AL898" s="28">
        <f t="shared" ca="1" si="456"/>
        <v>-4.4032350536358587E-2</v>
      </c>
      <c r="AM898" s="28">
        <f t="shared" ca="1" si="457"/>
        <v>-7.1193147462634637E-2</v>
      </c>
      <c r="AN898" s="28">
        <f t="shared" ca="1" si="466"/>
        <v>3.9042341690027293E-2</v>
      </c>
      <c r="AO898" s="28">
        <f t="shared" ca="1" si="458"/>
        <v>-4.6647576151342005E-2</v>
      </c>
      <c r="AP898" s="33">
        <f t="shared" ca="1" si="467"/>
        <v>-1.0965172848154611E-2</v>
      </c>
      <c r="AQ898" s="54"/>
      <c r="AR898" s="53"/>
      <c r="AS898" s="53"/>
      <c r="AT898" s="53"/>
      <c r="AU898" s="53"/>
    </row>
    <row r="899" spans="1:51" ht="15" customHeight="1" x14ac:dyDescent="0.25">
      <c r="A899" s="31">
        <f t="shared" ca="1" si="461"/>
        <v>36982</v>
      </c>
      <c r="B899" s="32">
        <f t="shared" ca="1" si="462"/>
        <v>2001</v>
      </c>
      <c r="C899" s="32">
        <f t="shared" ca="1" si="463"/>
        <v>4</v>
      </c>
      <c r="D899" s="48">
        <f>RAWDATA!A901</f>
        <v>200104</v>
      </c>
      <c r="E899" s="48">
        <f t="shared" ca="1" si="459"/>
        <v>9.4510000000000005</v>
      </c>
      <c r="F899" s="48">
        <f t="shared" ca="1" si="468"/>
        <v>7.988900000000001</v>
      </c>
      <c r="G899" s="48">
        <f t="shared" ca="1" si="468"/>
        <v>6.0043000000000006</v>
      </c>
      <c r="H899" s="48">
        <f t="shared" ca="1" si="468"/>
        <v>5.0366</v>
      </c>
      <c r="I899" s="48">
        <f t="shared" ca="1" si="468"/>
        <v>5.370000000000001</v>
      </c>
      <c r="J899" s="48">
        <f t="shared" ca="1" si="468"/>
        <v>5.1802000000000001</v>
      </c>
      <c r="K899" s="48">
        <f t="shared" ca="1" si="468"/>
        <v>4.9770000000000003</v>
      </c>
      <c r="L899" s="48">
        <f t="shared" ca="1" si="468"/>
        <v>4.8938000000000006</v>
      </c>
      <c r="M899" s="48">
        <f t="shared" ca="1" si="468"/>
        <v>5.747300000000001</v>
      </c>
      <c r="N899" s="48">
        <f t="shared" ca="1" si="468"/>
        <v>9.3620000000000001</v>
      </c>
      <c r="P899" s="26">
        <f t="shared" ca="1" si="437"/>
        <v>1.639385299400443</v>
      </c>
      <c r="Q899" s="26">
        <f t="shared" ca="1" si="438"/>
        <v>17.108569955534787</v>
      </c>
      <c r="R899" s="26">
        <f t="shared" ca="1" si="439"/>
        <v>32.294126224331478</v>
      </c>
      <c r="S899" s="26">
        <f t="shared" ca="1" si="440"/>
        <v>47.621786906476608</v>
      </c>
      <c r="T899" s="26">
        <f t="shared" ca="1" si="441"/>
        <v>64.687807383607733</v>
      </c>
      <c r="U899" s="26">
        <f t="shared" ca="1" si="442"/>
        <v>84.386547493915245</v>
      </c>
      <c r="V899" s="26">
        <f t="shared" ca="1" si="443"/>
        <v>121.68898455575452</v>
      </c>
      <c r="W899" s="26">
        <f t="shared" ca="1" si="444"/>
        <v>119.62582398750249</v>
      </c>
      <c r="X899" s="26">
        <f t="shared" ca="1" si="445"/>
        <v>222.40167870736192</v>
      </c>
      <c r="Y899" s="26">
        <f t="shared" ca="1" si="446"/>
        <v>1301.6497603383873</v>
      </c>
      <c r="Z899" s="28">
        <f t="shared" ca="1" si="464"/>
        <v>-1.1653000000000024E-2</v>
      </c>
      <c r="AA899" s="57">
        <f t="shared" ca="1" si="447"/>
        <v>6.4011100000000015E-2</v>
      </c>
      <c r="AB899" s="33">
        <f t="shared" ca="1" si="465"/>
        <v>1.1535400000000057E-2</v>
      </c>
      <c r="AD899" s="28">
        <f t="shared" ca="1" si="448"/>
        <v>9.0306774531093426E-2</v>
      </c>
      <c r="AE899" s="28">
        <f t="shared" ca="1" si="449"/>
        <v>7.6858258076352923E-2</v>
      </c>
      <c r="AF899" s="28">
        <f t="shared" ca="1" si="450"/>
        <v>5.830947333893223E-2</v>
      </c>
      <c r="AG899" s="28">
        <f t="shared" ca="1" si="451"/>
        <v>4.9138674861096632E-2</v>
      </c>
      <c r="AH899" s="28">
        <f t="shared" ca="1" si="452"/>
        <v>5.2307779623344944E-2</v>
      </c>
      <c r="AI899" s="28">
        <f t="shared" ca="1" si="453"/>
        <v>5.0504883673485546E-2</v>
      </c>
      <c r="AJ899" s="28">
        <f t="shared" ca="1" si="454"/>
        <v>4.8571092555950754E-2</v>
      </c>
      <c r="AK899" s="28">
        <f t="shared" ca="1" si="455"/>
        <v>4.7778223758970957E-2</v>
      </c>
      <c r="AL899" s="28">
        <f t="shared" ca="1" si="456"/>
        <v>5.5882099697457582E-2</v>
      </c>
      <c r="AM899" s="28">
        <f t="shared" ca="1" si="457"/>
        <v>8.9493294482760069E-2</v>
      </c>
      <c r="AN899" s="28">
        <f t="shared" ca="1" si="466"/>
        <v>-1.0894819213614348E-2</v>
      </c>
      <c r="AO899" s="28">
        <f t="shared" ca="1" si="458"/>
        <v>6.2045823195863416E-2</v>
      </c>
      <c r="AP899" s="33">
        <f t="shared" ca="1" si="467"/>
        <v>1.0641873894245417E-2</v>
      </c>
      <c r="AQ899" s="54"/>
      <c r="AR899" s="53"/>
      <c r="AS899" s="53"/>
      <c r="AT899" s="53"/>
      <c r="AU899" s="53"/>
    </row>
    <row r="900" spans="1:51" ht="15" customHeight="1" x14ac:dyDescent="0.25">
      <c r="A900" s="31">
        <f t="shared" ca="1" si="461"/>
        <v>37012</v>
      </c>
      <c r="B900" s="32">
        <f t="shared" ca="1" si="462"/>
        <v>2001</v>
      </c>
      <c r="C900" s="32">
        <f t="shared" ca="1" si="463"/>
        <v>5</v>
      </c>
      <c r="D900" s="48">
        <f>RAWDATA!A902</f>
        <v>200105</v>
      </c>
      <c r="E900" s="48">
        <f t="shared" ca="1" si="459"/>
        <v>5.5593000000000004</v>
      </c>
      <c r="F900" s="48">
        <f t="shared" ca="1" si="468"/>
        <v>6.8729000000000013</v>
      </c>
      <c r="G900" s="48">
        <f t="shared" ca="1" si="468"/>
        <v>5.9495000000000005</v>
      </c>
      <c r="H900" s="48">
        <f t="shared" ca="1" si="468"/>
        <v>6.4853000000000005</v>
      </c>
      <c r="I900" s="48">
        <f t="shared" ca="1" si="468"/>
        <v>6.7439</v>
      </c>
      <c r="J900" s="48">
        <f t="shared" ca="1" si="468"/>
        <v>5.7233999999999998</v>
      </c>
      <c r="K900" s="48">
        <f t="shared" ca="1" si="468"/>
        <v>6.8496000000000006</v>
      </c>
      <c r="L900" s="48">
        <f t="shared" ca="1" si="468"/>
        <v>7.6690000000000005</v>
      </c>
      <c r="M900" s="48">
        <f t="shared" ca="1" si="468"/>
        <v>7.0870999999999995</v>
      </c>
      <c r="N900" s="48">
        <f t="shared" ca="1" si="468"/>
        <v>9.1145999999999994</v>
      </c>
      <c r="P900" s="26">
        <f t="shared" ca="1" si="437"/>
        <v>1.7305236463500118</v>
      </c>
      <c r="Q900" s="26">
        <f t="shared" ca="1" si="438"/>
        <v>18.284424860008738</v>
      </c>
      <c r="R900" s="26">
        <f t="shared" ca="1" si="439"/>
        <v>34.215465264048085</v>
      </c>
      <c r="S900" s="26">
        <f t="shared" ca="1" si="440"/>
        <v>50.710202652722337</v>
      </c>
      <c r="T900" s="26">
        <f t="shared" ca="1" si="441"/>
        <v>69.050288425750864</v>
      </c>
      <c r="U900" s="26">
        <f t="shared" ca="1" si="442"/>
        <v>89.216327153181993</v>
      </c>
      <c r="V900" s="26">
        <f t="shared" ca="1" si="443"/>
        <v>130.02419324188548</v>
      </c>
      <c r="W900" s="26">
        <f t="shared" ca="1" si="444"/>
        <v>128.79992842910403</v>
      </c>
      <c r="X900" s="26">
        <f t="shared" ca="1" si="445"/>
        <v>238.16350807903135</v>
      </c>
      <c r="Y900" s="26">
        <f t="shared" ca="1" si="446"/>
        <v>1420.2899293941898</v>
      </c>
      <c r="Z900" s="28">
        <f t="shared" ca="1" si="464"/>
        <v>1.8847499999999906E-2</v>
      </c>
      <c r="AA900" s="57">
        <f t="shared" ca="1" si="447"/>
        <v>6.8054600000000007E-2</v>
      </c>
      <c r="AB900" s="33">
        <f t="shared" ca="1" si="465"/>
        <v>1.2953899999999921E-2</v>
      </c>
      <c r="AD900" s="28">
        <f t="shared" ca="1" si="448"/>
        <v>5.4102694325310043E-2</v>
      </c>
      <c r="AE900" s="28">
        <f t="shared" ca="1" si="449"/>
        <v>6.6470091952979399E-2</v>
      </c>
      <c r="AF900" s="28">
        <f t="shared" ca="1" si="450"/>
        <v>5.7792379507908088E-2</v>
      </c>
      <c r="AG900" s="28">
        <f t="shared" ca="1" si="451"/>
        <v>6.2836761465610028E-2</v>
      </c>
      <c r="AH900" s="28">
        <f t="shared" ca="1" si="452"/>
        <v>6.5262321630784478E-2</v>
      </c>
      <c r="AI900" s="28">
        <f t="shared" ca="1" si="453"/>
        <v>5.5656063654622626E-2</v>
      </c>
      <c r="AJ900" s="28">
        <f t="shared" ca="1" si="454"/>
        <v>6.6252052204311837E-2</v>
      </c>
      <c r="AK900" s="28">
        <f t="shared" ca="1" si="455"/>
        <v>7.3891520158249943E-2</v>
      </c>
      <c r="AL900" s="28">
        <f t="shared" ca="1" si="456"/>
        <v>6.8472336031875441E-2</v>
      </c>
      <c r="AM900" s="28">
        <f t="shared" ca="1" si="457"/>
        <v>8.7228520079029231E-2</v>
      </c>
      <c r="AN900" s="28">
        <f t="shared" ca="1" si="466"/>
        <v>1.7564034916307619E-2</v>
      </c>
      <c r="AO900" s="28">
        <f t="shared" ca="1" si="458"/>
        <v>6.5838862826742214E-2</v>
      </c>
      <c r="AP900" s="33">
        <f t="shared" ca="1" si="467"/>
        <v>1.2011565228710122E-2</v>
      </c>
      <c r="AQ900" s="54"/>
      <c r="AR900" s="53"/>
      <c r="AS900" s="53"/>
      <c r="AT900" s="53"/>
      <c r="AU900" s="53"/>
    </row>
    <row r="901" spans="1:51" ht="15" customHeight="1" x14ac:dyDescent="0.25">
      <c r="A901" s="31">
        <f t="shared" ca="1" si="461"/>
        <v>37043</v>
      </c>
      <c r="B901" s="32">
        <f t="shared" ca="1" si="462"/>
        <v>2001</v>
      </c>
      <c r="C901" s="32">
        <f t="shared" ca="1" si="463"/>
        <v>6</v>
      </c>
      <c r="D901" s="48">
        <f>RAWDATA!A903</f>
        <v>200106</v>
      </c>
      <c r="E901" s="48">
        <f t="shared" ca="1" si="459"/>
        <v>-0.31270000000000003</v>
      </c>
      <c r="F901" s="48">
        <f t="shared" ca="1" si="468"/>
        <v>2.1920000000000002</v>
      </c>
      <c r="G901" s="48">
        <f t="shared" ca="1" si="468"/>
        <v>1.1998000000000002</v>
      </c>
      <c r="H901" s="48">
        <f t="shared" ca="1" si="468"/>
        <v>2.2000999999999999</v>
      </c>
      <c r="I901" s="48">
        <f t="shared" ca="1" si="468"/>
        <v>2.7468000000000004</v>
      </c>
      <c r="J901" s="48">
        <f t="shared" ca="1" si="468"/>
        <v>3.0608</v>
      </c>
      <c r="K901" s="48">
        <f t="shared" ca="1" si="468"/>
        <v>2.8546000000000005</v>
      </c>
      <c r="L901" s="48">
        <f t="shared" ca="1" si="468"/>
        <v>2.2221000000000002</v>
      </c>
      <c r="M901" s="48">
        <f t="shared" ca="1" si="468"/>
        <v>2.3463000000000003</v>
      </c>
      <c r="N901" s="48">
        <f t="shared" ca="1" si="468"/>
        <v>1.0232000000000001</v>
      </c>
      <c r="P901" s="26">
        <f t="shared" ca="1" si="437"/>
        <v>1.7251122989078753</v>
      </c>
      <c r="Q901" s="26">
        <f t="shared" ca="1" si="438"/>
        <v>18.685219452940128</v>
      </c>
      <c r="R901" s="26">
        <f t="shared" ca="1" si="439"/>
        <v>34.625982416286135</v>
      </c>
      <c r="S901" s="26">
        <f t="shared" ca="1" si="440"/>
        <v>51.825877821284877</v>
      </c>
      <c r="T901" s="26">
        <f t="shared" ca="1" si="441"/>
        <v>70.946961748229398</v>
      </c>
      <c r="U901" s="26">
        <f t="shared" ca="1" si="442"/>
        <v>91.947060494686582</v>
      </c>
      <c r="V901" s="26">
        <f t="shared" ca="1" si="443"/>
        <v>133.73586386216834</v>
      </c>
      <c r="W901" s="26">
        <f t="shared" ca="1" si="444"/>
        <v>131.66199163872716</v>
      </c>
      <c r="X901" s="26">
        <f t="shared" ca="1" si="445"/>
        <v>243.75153846908967</v>
      </c>
      <c r="Y901" s="26">
        <f t="shared" ca="1" si="446"/>
        <v>1434.8223359517513</v>
      </c>
      <c r="Z901" s="28">
        <f t="shared" ca="1" si="464"/>
        <v>7.4510000000000409E-3</v>
      </c>
      <c r="AA901" s="57">
        <f t="shared" ca="1" si="447"/>
        <v>1.9533000000000002E-2</v>
      </c>
      <c r="AB901" s="33">
        <f t="shared" ca="1" si="465"/>
        <v>-2.6854999999999865E-3</v>
      </c>
      <c r="AD901" s="28">
        <f t="shared" ca="1" si="448"/>
        <v>-3.1318992805326887E-3</v>
      </c>
      <c r="AE901" s="28">
        <f t="shared" ca="1" si="449"/>
        <v>2.1683210831141921E-2</v>
      </c>
      <c r="AF901" s="28">
        <f t="shared" ca="1" si="450"/>
        <v>1.1926594578735922E-2</v>
      </c>
      <c r="AG901" s="28">
        <f t="shared" ca="1" si="451"/>
        <v>2.1762470254615137E-2</v>
      </c>
      <c r="AH901" s="28">
        <f t="shared" ca="1" si="452"/>
        <v>2.7097523350970737E-2</v>
      </c>
      <c r="AI901" s="28">
        <f t="shared" ca="1" si="453"/>
        <v>3.0148919350323985E-2</v>
      </c>
      <c r="AJ901" s="28">
        <f t="shared" ca="1" si="454"/>
        <v>2.8146154438874887E-2</v>
      </c>
      <c r="AK901" s="28">
        <f t="shared" ca="1" si="455"/>
        <v>2.1977711065886581E-2</v>
      </c>
      <c r="AL901" s="28">
        <f t="shared" ca="1" si="456"/>
        <v>2.3191975001669609E-2</v>
      </c>
      <c r="AM901" s="28">
        <f t="shared" ca="1" si="457"/>
        <v>1.0180007445777128E-2</v>
      </c>
      <c r="AN901" s="28">
        <f t="shared" ca="1" si="466"/>
        <v>7.4103354484187541E-3</v>
      </c>
      <c r="AO901" s="28">
        <f t="shared" ca="1" si="458"/>
        <v>1.9344679316753599E-2</v>
      </c>
      <c r="AP901" s="33">
        <f t="shared" ca="1" si="467"/>
        <v>-2.6586880930302287E-3</v>
      </c>
      <c r="AQ901" s="54"/>
      <c r="AR901" s="53"/>
      <c r="AS901" s="53"/>
      <c r="AT901" s="53"/>
      <c r="AU901" s="53"/>
    </row>
    <row r="902" spans="1:51" ht="15" customHeight="1" x14ac:dyDescent="0.25">
      <c r="A902" s="31">
        <f t="shared" ca="1" si="461"/>
        <v>37073</v>
      </c>
      <c r="B902" s="32">
        <f t="shared" ca="1" si="462"/>
        <v>2001</v>
      </c>
      <c r="C902" s="32">
        <f t="shared" ca="1" si="463"/>
        <v>7</v>
      </c>
      <c r="D902" s="48">
        <f>RAWDATA!A904</f>
        <v>200107</v>
      </c>
      <c r="E902" s="48">
        <f t="shared" ca="1" si="459"/>
        <v>-7.9952000000000005</v>
      </c>
      <c r="F902" s="48">
        <f t="shared" ca="1" si="468"/>
        <v>-3.5907</v>
      </c>
      <c r="G902" s="48">
        <f t="shared" ca="1" si="468"/>
        <v>-2.6782000000000004</v>
      </c>
      <c r="H902" s="48">
        <f t="shared" ca="1" si="468"/>
        <v>-2.0587000000000004</v>
      </c>
      <c r="I902" s="48">
        <f t="shared" ca="1" si="468"/>
        <v>-1.6034000000000002</v>
      </c>
      <c r="J902" s="48">
        <f t="shared" ca="1" si="468"/>
        <v>-1.0719000000000001</v>
      </c>
      <c r="K902" s="48">
        <f t="shared" ca="1" si="468"/>
        <v>-1.4000000000000679E-3</v>
      </c>
      <c r="L902" s="48">
        <f t="shared" ca="1" si="468"/>
        <v>-0.5161</v>
      </c>
      <c r="M902" s="48">
        <f t="shared" ca="1" si="468"/>
        <v>-0.70399999999999996</v>
      </c>
      <c r="N902" s="48">
        <f t="shared" ca="1" si="468"/>
        <v>-2.3182999999999998</v>
      </c>
      <c r="P902" s="26">
        <f t="shared" ca="1" si="437"/>
        <v>1.5871861203855928</v>
      </c>
      <c r="Q902" s="26">
        <f t="shared" ca="1" si="438"/>
        <v>18.014289278043407</v>
      </c>
      <c r="R902" s="26">
        <f t="shared" ca="1" si="439"/>
        <v>33.698629355213164</v>
      </c>
      <c r="S902" s="26">
        <f t="shared" ca="1" si="440"/>
        <v>50.758938474578081</v>
      </c>
      <c r="T902" s="26">
        <f t="shared" ca="1" si="441"/>
        <v>69.809398163558285</v>
      </c>
      <c r="U902" s="26">
        <f t="shared" ca="1" si="442"/>
        <v>90.961479953244037</v>
      </c>
      <c r="V902" s="26">
        <f t="shared" ca="1" si="443"/>
        <v>133.73399156007429</v>
      </c>
      <c r="W902" s="26">
        <f t="shared" ca="1" si="444"/>
        <v>130.98248409987968</v>
      </c>
      <c r="X902" s="26">
        <f t="shared" ca="1" si="445"/>
        <v>242.03552763826727</v>
      </c>
      <c r="Y902" s="26">
        <f t="shared" ca="1" si="446"/>
        <v>1401.5588497373819</v>
      </c>
      <c r="Z902" s="28">
        <f t="shared" ca="1" si="464"/>
        <v>4.2818000000000023E-2</v>
      </c>
      <c r="AA902" s="57">
        <f t="shared" ca="1" si="447"/>
        <v>-2.2537900000000003E-2</v>
      </c>
      <c r="AB902" s="33">
        <f t="shared" ca="1" si="465"/>
        <v>7.4264000000000031E-3</v>
      </c>
      <c r="AD902" s="28">
        <f t="shared" ca="1" si="448"/>
        <v>-8.3329436387018868E-2</v>
      </c>
      <c r="AE902" s="28">
        <f t="shared" ca="1" si="449"/>
        <v>-3.6567515995769212E-2</v>
      </c>
      <c r="AF902" s="28">
        <f t="shared" ca="1" si="450"/>
        <v>-2.7147172559472101E-2</v>
      </c>
      <c r="AG902" s="28">
        <f t="shared" ca="1" si="451"/>
        <v>-2.0801866369297511E-2</v>
      </c>
      <c r="AH902" s="28">
        <f t="shared" ca="1" si="452"/>
        <v>-1.6163935372375395E-2</v>
      </c>
      <c r="AI902" s="28">
        <f t="shared" ca="1" si="453"/>
        <v>-1.0776862336225714E-2</v>
      </c>
      <c r="AJ902" s="28">
        <f t="shared" ca="1" si="454"/>
        <v>-1.4000098000762141E-5</v>
      </c>
      <c r="AK902" s="28">
        <f t="shared" ca="1" si="455"/>
        <v>-5.174363961266284E-3</v>
      </c>
      <c r="AL902" s="28">
        <f t="shared" ca="1" si="456"/>
        <v>-7.0648977221217189E-3</v>
      </c>
      <c r="AM902" s="28">
        <f t="shared" ca="1" si="457"/>
        <v>-2.3455952569682116E-2</v>
      </c>
      <c r="AN902" s="28">
        <f t="shared" ca="1" si="466"/>
        <v>4.4688051045492123E-2</v>
      </c>
      <c r="AO902" s="28">
        <f t="shared" ca="1" si="458"/>
        <v>-2.2795760252800938E-2</v>
      </c>
      <c r="AP902" s="33">
        <f t="shared" ca="1" si="467"/>
        <v>7.5353351068990215E-3</v>
      </c>
      <c r="AQ902" s="54"/>
      <c r="AR902" s="53"/>
      <c r="AS902" s="53"/>
      <c r="AT902" s="53"/>
      <c r="AU902" s="53"/>
    </row>
    <row r="903" spans="1:51" ht="15" customHeight="1" x14ac:dyDescent="0.25">
      <c r="A903" s="31">
        <f t="shared" ca="1" si="461"/>
        <v>37104</v>
      </c>
      <c r="B903" s="32">
        <f t="shared" ca="1" si="462"/>
        <v>2001</v>
      </c>
      <c r="C903" s="32">
        <f t="shared" ca="1" si="463"/>
        <v>8</v>
      </c>
      <c r="D903" s="48">
        <f>RAWDATA!A905</f>
        <v>200108</v>
      </c>
      <c r="E903" s="48">
        <f t="shared" ca="1" si="459"/>
        <v>-6.8508000000000004</v>
      </c>
      <c r="F903" s="48">
        <f t="shared" ca="1" si="468"/>
        <v>-5.2355999999999998</v>
      </c>
      <c r="G903" s="48">
        <f t="shared" ca="1" si="468"/>
        <v>-2.7618999999999998</v>
      </c>
      <c r="H903" s="48">
        <f t="shared" ca="1" si="468"/>
        <v>-2.0840000000000001</v>
      </c>
      <c r="I903" s="48">
        <f t="shared" ca="1" si="468"/>
        <v>-2.3400999999999996</v>
      </c>
      <c r="J903" s="48">
        <f t="shared" ca="1" si="468"/>
        <v>-1.8839000000000001</v>
      </c>
      <c r="K903" s="48">
        <f t="shared" ca="1" si="468"/>
        <v>-1.7755000000000001</v>
      </c>
      <c r="L903" s="48">
        <f t="shared" ca="1" si="468"/>
        <v>-2.5369999999999999</v>
      </c>
      <c r="M903" s="48">
        <f t="shared" ca="1" si="468"/>
        <v>-2.6702000000000004</v>
      </c>
      <c r="N903" s="48">
        <f t="shared" ca="1" si="468"/>
        <v>-4.6001000000000003</v>
      </c>
      <c r="P903" s="26">
        <f t="shared" ca="1" si="437"/>
        <v>1.4784511736502166</v>
      </c>
      <c r="Q903" s="26">
        <f t="shared" ca="1" si="438"/>
        <v>17.071133148602168</v>
      </c>
      <c r="R903" s="26">
        <f t="shared" ca="1" si="439"/>
        <v>32.767906911051533</v>
      </c>
      <c r="S903" s="26">
        <f t="shared" ca="1" si="440"/>
        <v>49.701122196767876</v>
      </c>
      <c r="T903" s="26">
        <f t="shared" ca="1" si="441"/>
        <v>68.175788437132852</v>
      </c>
      <c r="U903" s="26">
        <f t="shared" ca="1" si="442"/>
        <v>89.247856632404861</v>
      </c>
      <c r="V903" s="26">
        <f t="shared" ca="1" si="443"/>
        <v>131.35954453992517</v>
      </c>
      <c r="W903" s="26">
        <f t="shared" ca="1" si="444"/>
        <v>127.65945847826573</v>
      </c>
      <c r="X903" s="26">
        <f t="shared" ca="1" si="445"/>
        <v>235.57269497927027</v>
      </c>
      <c r="Y903" s="26">
        <f t="shared" ca="1" si="446"/>
        <v>1337.0857410906126</v>
      </c>
      <c r="Z903" s="28">
        <f t="shared" ca="1" si="464"/>
        <v>2.4080499999999894E-2</v>
      </c>
      <c r="AA903" s="57">
        <f t="shared" ca="1" si="447"/>
        <v>-3.27391E-2</v>
      </c>
      <c r="AB903" s="33">
        <f t="shared" ca="1" si="465"/>
        <v>-3.6124000000000364E-3</v>
      </c>
      <c r="AD903" s="28">
        <f t="shared" ca="1" si="448"/>
        <v>-7.0967677275816932E-2</v>
      </c>
      <c r="AE903" s="28">
        <f t="shared" ca="1" si="449"/>
        <v>-5.3776374681356695E-2</v>
      </c>
      <c r="AF903" s="28">
        <f t="shared" ca="1" si="450"/>
        <v>-2.8007576015308171E-2</v>
      </c>
      <c r="AG903" s="28">
        <f t="shared" ca="1" si="451"/>
        <v>-2.1060217731648623E-2</v>
      </c>
      <c r="AH903" s="28">
        <f t="shared" ca="1" si="452"/>
        <v>-2.3679151315781445E-2</v>
      </c>
      <c r="AI903" s="28">
        <f t="shared" ca="1" si="453"/>
        <v>-1.901871463601321E-2</v>
      </c>
      <c r="AJ903" s="28">
        <f t="shared" ca="1" si="454"/>
        <v>-1.7914510910303355E-2</v>
      </c>
      <c r="AK903" s="28">
        <f t="shared" ca="1" si="455"/>
        <v>-2.5697367187258659E-2</v>
      </c>
      <c r="AL903" s="28">
        <f t="shared" ca="1" si="456"/>
        <v>-2.7064974416693002E-2</v>
      </c>
      <c r="AM903" s="28">
        <f t="shared" ca="1" si="457"/>
        <v>-4.7092655752429331E-2</v>
      </c>
      <c r="AN903" s="28">
        <f t="shared" ca="1" si="466"/>
        <v>2.5293210894025649E-2</v>
      </c>
      <c r="AO903" s="28">
        <f t="shared" ca="1" si="458"/>
        <v>-3.3287016403237064E-2</v>
      </c>
      <c r="AP903" s="33">
        <f t="shared" ca="1" si="467"/>
        <v>-3.7917986813241003E-3</v>
      </c>
      <c r="AQ903" s="54"/>
      <c r="AR903" s="53"/>
      <c r="AS903" s="53"/>
      <c r="AT903" s="53"/>
      <c r="AU903" s="53"/>
    </row>
    <row r="904" spans="1:51" ht="15" customHeight="1" x14ac:dyDescent="0.25">
      <c r="A904" s="31">
        <f t="shared" ca="1" si="461"/>
        <v>37135</v>
      </c>
      <c r="B904" s="32">
        <f t="shared" ca="1" si="462"/>
        <v>2001</v>
      </c>
      <c r="C904" s="32">
        <f t="shared" ca="1" si="463"/>
        <v>9</v>
      </c>
      <c r="D904" s="48">
        <f>RAWDATA!A906</f>
        <v>200109</v>
      </c>
      <c r="E904" s="48">
        <f t="shared" ca="1" si="459"/>
        <v>-17.4422</v>
      </c>
      <c r="F904" s="48">
        <f t="shared" ca="1" si="468"/>
        <v>-13.828000000000001</v>
      </c>
      <c r="G904" s="48">
        <f t="shared" ca="1" si="468"/>
        <v>-13.3889</v>
      </c>
      <c r="H904" s="48">
        <f t="shared" ca="1" si="468"/>
        <v>-11.407900000000001</v>
      </c>
      <c r="I904" s="48">
        <f t="shared" ca="1" si="468"/>
        <v>-10.2608</v>
      </c>
      <c r="J904" s="48">
        <f t="shared" ca="1" si="468"/>
        <v>-10.110300000000002</v>
      </c>
      <c r="K904" s="48">
        <f t="shared" ca="1" si="468"/>
        <v>-11.309200000000001</v>
      </c>
      <c r="L904" s="48">
        <f t="shared" ca="1" si="468"/>
        <v>-11.077200000000001</v>
      </c>
      <c r="M904" s="48">
        <f t="shared" ca="1" si="468"/>
        <v>-11.2974</v>
      </c>
      <c r="N904" s="48">
        <f t="shared" ca="1" si="468"/>
        <v>-13.342000000000002</v>
      </c>
      <c r="P904" s="26">
        <f t="shared" ca="1" si="437"/>
        <v>1.2205767630397986</v>
      </c>
      <c r="Q904" s="26">
        <f t="shared" ca="1" si="438"/>
        <v>14.71053685681346</v>
      </c>
      <c r="R904" s="26">
        <f t="shared" ca="1" si="439"/>
        <v>28.380644622637753</v>
      </c>
      <c r="S904" s="26">
        <f t="shared" ca="1" si="440"/>
        <v>44.031267877682794</v>
      </c>
      <c r="T904" s="26">
        <f t="shared" ca="1" si="441"/>
        <v>61.180407137175521</v>
      </c>
      <c r="U904" s="26">
        <f t="shared" ca="1" si="442"/>
        <v>80.224630583298833</v>
      </c>
      <c r="V904" s="26">
        <f t="shared" ca="1" si="443"/>
        <v>116.50383092881596</v>
      </c>
      <c r="W904" s="26">
        <f t="shared" ca="1" si="444"/>
        <v>113.51836494371129</v>
      </c>
      <c r="X904" s="26">
        <f t="shared" ca="1" si="445"/>
        <v>208.95910533668217</v>
      </c>
      <c r="Y904" s="26">
        <f t="shared" ca="1" si="446"/>
        <v>1158.6917615143032</v>
      </c>
      <c r="Z904" s="28">
        <f t="shared" ca="1" si="464"/>
        <v>3.3153999999999961E-2</v>
      </c>
      <c r="AA904" s="57">
        <f t="shared" ca="1" si="447"/>
        <v>-0.12346390000000003</v>
      </c>
      <c r="AB904" s="33">
        <f t="shared" ca="1" si="465"/>
        <v>2.6690000000002823E-4</v>
      </c>
      <c r="AD904" s="28">
        <f t="shared" ca="1" si="448"/>
        <v>-0.19167153189670569</v>
      </c>
      <c r="AE904" s="28">
        <f t="shared" ca="1" si="449"/>
        <v>-0.14882488707191052</v>
      </c>
      <c r="AF904" s="28">
        <f t="shared" ca="1" si="450"/>
        <v>-0.1437422031138515</v>
      </c>
      <c r="AG904" s="28">
        <f t="shared" ca="1" si="451"/>
        <v>-0.12112749713802501</v>
      </c>
      <c r="AH904" s="28">
        <f t="shared" ca="1" si="452"/>
        <v>-0.10826250012228976</v>
      </c>
      <c r="AI904" s="28">
        <f t="shared" ca="1" si="453"/>
        <v>-0.10658682282074561</v>
      </c>
      <c r="AJ904" s="28">
        <f t="shared" ca="1" si="454"/>
        <v>-0.12001402245775325</v>
      </c>
      <c r="AK904" s="28">
        <f t="shared" ca="1" si="455"/>
        <v>-0.11740160840900561</v>
      </c>
      <c r="AL904" s="28">
        <f t="shared" ca="1" si="456"/>
        <v>-0.11988098481354102</v>
      </c>
      <c r="AM904" s="28">
        <f t="shared" ca="1" si="457"/>
        <v>-0.14320084864100666</v>
      </c>
      <c r="AN904" s="28">
        <f t="shared" ca="1" si="466"/>
        <v>3.8707292757034273E-2</v>
      </c>
      <c r="AO904" s="28">
        <f t="shared" ca="1" si="458"/>
        <v>-0.13177738893162558</v>
      </c>
      <c r="AP904" s="33">
        <f t="shared" ca="1" si="467"/>
        <v>2.3647220435174532E-4</v>
      </c>
      <c r="AQ904" s="54"/>
      <c r="AR904" s="53"/>
      <c r="AS904" s="53"/>
      <c r="AT904" s="53"/>
      <c r="AU904" s="53"/>
    </row>
    <row r="905" spans="1:51" ht="15" customHeight="1" x14ac:dyDescent="0.25">
      <c r="A905" s="31">
        <f t="shared" ca="1" si="461"/>
        <v>37165</v>
      </c>
      <c r="B905" s="32">
        <f t="shared" ca="1" si="462"/>
        <v>2001</v>
      </c>
      <c r="C905" s="32">
        <f t="shared" ca="1" si="463"/>
        <v>10</v>
      </c>
      <c r="D905" s="48">
        <f>RAWDATA!A907</f>
        <v>200110</v>
      </c>
      <c r="E905" s="48">
        <f t="shared" ca="1" si="459"/>
        <v>12.257300000000001</v>
      </c>
      <c r="F905" s="48">
        <f t="shared" ca="1" si="468"/>
        <v>6.6035000000000004</v>
      </c>
      <c r="G905" s="48">
        <f t="shared" ca="1" si="468"/>
        <v>5.4134000000000002</v>
      </c>
      <c r="H905" s="48">
        <f t="shared" ca="1" si="468"/>
        <v>5.5505000000000004</v>
      </c>
      <c r="I905" s="48">
        <f t="shared" ca="1" si="468"/>
        <v>5.2752999999999997</v>
      </c>
      <c r="J905" s="48">
        <f t="shared" ca="1" si="468"/>
        <v>5.105500000000001</v>
      </c>
      <c r="K905" s="48">
        <f t="shared" ca="1" si="468"/>
        <v>5.2918000000000003</v>
      </c>
      <c r="L905" s="48">
        <f t="shared" ca="1" si="468"/>
        <v>6.9175000000000004</v>
      </c>
      <c r="M905" s="48">
        <f t="shared" ca="1" si="468"/>
        <v>6.6472000000000007</v>
      </c>
      <c r="N905" s="48">
        <f t="shared" ca="1" si="468"/>
        <v>12.0021</v>
      </c>
      <c r="P905" s="26">
        <f t="shared" ref="P905:P968" ca="1" si="469">IF(E905="","",IF(P904="",1*(1+E905/100),P904*(1+E905/100)))</f>
        <v>1.3701865186158759</v>
      </c>
      <c r="Q905" s="26">
        <f t="shared" ref="Q905:Q968" ca="1" si="470">IF(F905="","",IF(Q904="",1*(1+F905/100),Q904*(1+F905/100)))</f>
        <v>15.681947158153138</v>
      </c>
      <c r="R905" s="26">
        <f t="shared" ref="R905:R968" ca="1" si="471">IF(G905="","",IF(R904="",1*(1+G905/100),R904*(1+G905/100)))</f>
        <v>29.917002438639624</v>
      </c>
      <c r="S905" s="26">
        <f t="shared" ref="S905:S968" ca="1" si="472">IF(H905="","",IF(S904="",1*(1+H905/100),S904*(1+H905/100)))</f>
        <v>46.475223401233571</v>
      </c>
      <c r="T905" s="26">
        <f t="shared" ref="T905:T968" ca="1" si="473">IF(I905="","",IF(T904="",1*(1+I905/100),T904*(1+I905/100)))</f>
        <v>64.407857154882947</v>
      </c>
      <c r="U905" s="26">
        <f t="shared" ref="U905:U968" ca="1" si="474">IF(J905="","",IF(U904="",1*(1+J905/100),U904*(1+J905/100)))</f>
        <v>84.320499097729154</v>
      </c>
      <c r="V905" s="26">
        <f t="shared" ref="V905:V968" ca="1" si="475">IF(K905="","",IF(V904="",1*(1+K905/100),V904*(1+K905/100)))</f>
        <v>122.66898065390704</v>
      </c>
      <c r="W905" s="26">
        <f t="shared" ref="W905:W968" ca="1" si="476">IF(L905="","",IF(W904="",1*(1+L905/100),W904*(1+L905/100)))</f>
        <v>121.37099783869252</v>
      </c>
      <c r="X905" s="26">
        <f t="shared" ref="X905:X968" ca="1" si="477">IF(M905="","",IF(X904="",1*(1+M905/100),X904*(1+M905/100)))</f>
        <v>222.84903498662212</v>
      </c>
      <c r="Y905" s="26">
        <f t="shared" ref="Y905:Y968" ca="1" si="478">IF(N905="","",IF(Y904="",1*(1+N905/100),Y904*(1+N905/100)))</f>
        <v>1297.7591054230113</v>
      </c>
      <c r="Z905" s="28">
        <f t="shared" ca="1" si="464"/>
        <v>-1.0575000000000445E-3</v>
      </c>
      <c r="AA905" s="57">
        <f t="shared" ref="AA905:AA968" ca="1" si="479">IF(E905="","",AVERAGE(E905:N905)/100)</f>
        <v>7.1064099999999991E-2</v>
      </c>
      <c r="AB905" s="33">
        <f t="shared" ca="1" si="465"/>
        <v>2.2182400000000019E-2</v>
      </c>
      <c r="AD905" s="28">
        <f t="shared" ref="AD905:AD968" ca="1" si="480">IF(E905="","",IF(P904="",LN(P905),LN(P905/P904)))</f>
        <v>0.11562337192726435</v>
      </c>
      <c r="AE905" s="28">
        <f t="shared" ref="AE905:AE968" ca="1" si="481">IF(F905="","",IF(Q904="",LN(Q905),LN(Q905/Q904)))</f>
        <v>6.3946158225298935E-2</v>
      </c>
      <c r="AF905" s="28">
        <f t="shared" ref="AF905:AF968" ca="1" si="482">IF(G905="","",IF(R904="",LN(R905),LN(R905/R904)))</f>
        <v>5.2719576763093953E-2</v>
      </c>
      <c r="AG905" s="28">
        <f t="shared" ref="AG905:AG968" ca="1" si="483">IF(H905="","",IF(S904="",LN(S905),LN(S905/S904)))</f>
        <v>5.401932538644405E-2</v>
      </c>
      <c r="AH905" s="28">
        <f t="shared" ref="AH905:AH968" ca="1" si="484">IF(I905="","",IF(T904="",LN(T905),LN(T905/T904)))</f>
        <v>5.1408637735250888E-2</v>
      </c>
      <c r="AI905" s="28">
        <f t="shared" ref="AI905:AI968" ca="1" si="485">IF(J905="","",IF(U904="",LN(U905),LN(U905/U904)))</f>
        <v>4.9794421638814708E-2</v>
      </c>
      <c r="AJ905" s="28">
        <f t="shared" ref="AJ905:AJ968" ca="1" si="486">IF(K905="","",IF(V904="",LN(V905),LN(V905/V904)))</f>
        <v>5.1565357375059469E-2</v>
      </c>
      <c r="AK905" s="28">
        <f t="shared" ref="AK905:AK968" ca="1" si="487">IF(L905="","",IF(W904="",LN(W905),LN(W905/W904)))</f>
        <v>6.688732304143799E-2</v>
      </c>
      <c r="AL905" s="28">
        <f t="shared" ref="AL905:AL968" ca="1" si="488">IF(M905="","",IF(X904="",LN(X905),LN(X905/X904)))</f>
        <v>6.4356004482419849E-2</v>
      </c>
      <c r="AM905" s="28">
        <f t="shared" ref="AM905:AM968" ca="1" si="489">IF(N905="","",IF(Y904="",LN(Y905),LN(Y905/Y904)))</f>
        <v>0.11334743513122406</v>
      </c>
      <c r="AN905" s="28">
        <f t="shared" ca="1" si="466"/>
        <v>-9.3304526945968413E-4</v>
      </c>
      <c r="AO905" s="28">
        <f t="shared" ref="AO905:AO968" ca="1" si="490">IF(AA905="","",LN(1+AA905))</f>
        <v>6.8652640281545108E-2</v>
      </c>
      <c r="AP905" s="33">
        <f t="shared" ca="1" si="467"/>
        <v>2.0199079525276845E-2</v>
      </c>
      <c r="AQ905" s="54"/>
      <c r="AR905" s="53"/>
      <c r="AS905" s="53"/>
      <c r="AT905" s="53"/>
      <c r="AU905" s="53"/>
    </row>
    <row r="906" spans="1:51" ht="15" customHeight="1" x14ac:dyDescent="0.25">
      <c r="A906" s="31">
        <f t="shared" ca="1" si="461"/>
        <v>37196</v>
      </c>
      <c r="B906" s="32">
        <f t="shared" ca="1" si="462"/>
        <v>2001</v>
      </c>
      <c r="C906" s="32">
        <f t="shared" ca="1" si="463"/>
        <v>11</v>
      </c>
      <c r="D906" s="48">
        <f>RAWDATA!A908</f>
        <v>200111</v>
      </c>
      <c r="E906" s="48">
        <f t="shared" ref="E906:E969" ca="1" si="491">IF(OR($D906&lt;$B$3,$D906&gt;$B$4),"",IF(ISERROR(VLOOKUP($D906,INDIRECT($B$1),E$7,0)),"",VLOOKUP($D906,INDIRECT($B$1),E$7,0)))</f>
        <v>12.536700000000002</v>
      </c>
      <c r="F906" s="48">
        <f t="shared" ca="1" si="468"/>
        <v>8.4098000000000006</v>
      </c>
      <c r="G906" s="48">
        <f t="shared" ca="1" si="468"/>
        <v>7.8765000000000009</v>
      </c>
      <c r="H906" s="48">
        <f t="shared" ca="1" si="468"/>
        <v>7.2645</v>
      </c>
      <c r="I906" s="48">
        <f t="shared" ca="1" si="468"/>
        <v>6.5447999999999995</v>
      </c>
      <c r="J906" s="48">
        <f t="shared" ca="1" si="468"/>
        <v>6.0021000000000004</v>
      </c>
      <c r="K906" s="48">
        <f t="shared" ca="1" si="468"/>
        <v>6.7681000000000004</v>
      </c>
      <c r="L906" s="48">
        <f t="shared" ca="1" si="468"/>
        <v>6.6273999999999997</v>
      </c>
      <c r="M906" s="48">
        <f t="shared" ca="1" si="468"/>
        <v>6.3071999999999999</v>
      </c>
      <c r="N906" s="48">
        <f t="shared" ca="1" si="468"/>
        <v>8.5859000000000005</v>
      </c>
      <c r="P906" s="26">
        <f t="shared" ca="1" si="469"/>
        <v>1.5419626918951925</v>
      </c>
      <c r="Q906" s="26">
        <f t="shared" ca="1" si="470"/>
        <v>17.0007675502595</v>
      </c>
      <c r="R906" s="26">
        <f t="shared" ca="1" si="471"/>
        <v>32.273415135719077</v>
      </c>
      <c r="S906" s="26">
        <f t="shared" ca="1" si="472"/>
        <v>49.851416005216187</v>
      </c>
      <c r="T906" s="26">
        <f t="shared" ca="1" si="473"/>
        <v>68.623222589955716</v>
      </c>
      <c r="U906" s="26">
        <f t="shared" ca="1" si="474"/>
        <v>89.381499774073959</v>
      </c>
      <c r="V906" s="26">
        <f t="shared" ca="1" si="475"/>
        <v>130.97133993354413</v>
      </c>
      <c r="W906" s="26">
        <f t="shared" ca="1" si="476"/>
        <v>129.41473934945401</v>
      </c>
      <c r="X906" s="26">
        <f t="shared" ca="1" si="477"/>
        <v>236.90456932129834</v>
      </c>
      <c r="Y906" s="26">
        <f t="shared" ca="1" si="478"/>
        <v>1409.1834044555255</v>
      </c>
      <c r="Z906" s="28">
        <f t="shared" ca="1" si="464"/>
        <v>-3.0267000000000044E-2</v>
      </c>
      <c r="AA906" s="57">
        <f t="shared" ca="1" si="479"/>
        <v>7.6923000000000005E-2</v>
      </c>
      <c r="AB906" s="33">
        <f t="shared" ca="1" si="465"/>
        <v>-2.457500000000043E-3</v>
      </c>
      <c r="AD906" s="28">
        <f t="shared" ca="1" si="480"/>
        <v>0.11810920467970601</v>
      </c>
      <c r="AE906" s="28">
        <f t="shared" ca="1" si="481"/>
        <v>8.0748304835146056E-2</v>
      </c>
      <c r="AF906" s="28">
        <f t="shared" ca="1" si="482"/>
        <v>7.5816868301446225E-2</v>
      </c>
      <c r="AG906" s="28">
        <f t="shared" ca="1" si="483"/>
        <v>7.0127560816788961E-2</v>
      </c>
      <c r="AH906" s="28">
        <f t="shared" ca="1" si="484"/>
        <v>6.3395367986915654E-2</v>
      </c>
      <c r="AI906" s="28">
        <f t="shared" ca="1" si="485"/>
        <v>5.8288719248488968E-2</v>
      </c>
      <c r="AJ906" s="28">
        <f t="shared" ca="1" si="486"/>
        <v>6.5489006782941131E-2</v>
      </c>
      <c r="AK906" s="28">
        <f t="shared" ca="1" si="487"/>
        <v>6.4170328362929768E-2</v>
      </c>
      <c r="AL906" s="28">
        <f t="shared" ca="1" si="488"/>
        <v>6.1162829897654883E-2</v>
      </c>
      <c r="AM906" s="28">
        <f t="shared" ca="1" si="489"/>
        <v>8.2371378828403577E-2</v>
      </c>
      <c r="AN906" s="28">
        <f t="shared" ca="1" si="466"/>
        <v>-2.7661650394396803E-2</v>
      </c>
      <c r="AO906" s="28">
        <f t="shared" ca="1" si="490"/>
        <v>7.4107900725147974E-2</v>
      </c>
      <c r="AP906" s="33">
        <f t="shared" ca="1" si="467"/>
        <v>-2.3407963621187439E-3</v>
      </c>
      <c r="AQ906" s="54"/>
      <c r="AR906" s="53"/>
      <c r="AS906" s="53"/>
      <c r="AT906" s="53"/>
      <c r="AU906" s="53"/>
      <c r="AY906" s="29"/>
    </row>
    <row r="907" spans="1:51" ht="15" customHeight="1" x14ac:dyDescent="0.25">
      <c r="A907" s="31">
        <f t="shared" ca="1" si="461"/>
        <v>37226</v>
      </c>
      <c r="B907" s="32">
        <f t="shared" ca="1" si="462"/>
        <v>2001</v>
      </c>
      <c r="C907" s="32">
        <f t="shared" ca="1" si="463"/>
        <v>12</v>
      </c>
      <c r="D907" s="48">
        <f>RAWDATA!A909</f>
        <v>200112</v>
      </c>
      <c r="E907" s="48">
        <f t="shared" ca="1" si="491"/>
        <v>7.4213000000000005</v>
      </c>
      <c r="F907" s="48">
        <f t="shared" ca="1" si="468"/>
        <v>7.0847000000000007</v>
      </c>
      <c r="G907" s="48">
        <f t="shared" ca="1" si="468"/>
        <v>6.8586</v>
      </c>
      <c r="H907" s="48">
        <f t="shared" ca="1" si="468"/>
        <v>5.7952000000000012</v>
      </c>
      <c r="I907" s="48">
        <f t="shared" ca="1" si="468"/>
        <v>6.8150000000000004</v>
      </c>
      <c r="J907" s="48">
        <f t="shared" ca="1" si="468"/>
        <v>5.769000000000001</v>
      </c>
      <c r="K907" s="48">
        <f t="shared" ca="1" si="468"/>
        <v>5.2251000000000003</v>
      </c>
      <c r="L907" s="48">
        <f t="shared" ca="1" si="468"/>
        <v>5.6265000000000001</v>
      </c>
      <c r="M907" s="48">
        <f t="shared" ca="1" si="468"/>
        <v>5.7963000000000005</v>
      </c>
      <c r="N907" s="48">
        <f t="shared" ca="1" si="468"/>
        <v>6.7152000000000012</v>
      </c>
      <c r="P907" s="26">
        <f t="shared" ca="1" si="469"/>
        <v>1.6563963691488106</v>
      </c>
      <c r="Q907" s="26">
        <f t="shared" ca="1" si="470"/>
        <v>18.205220928892736</v>
      </c>
      <c r="R907" s="26">
        <f t="shared" ca="1" si="471"/>
        <v>34.486919586217503</v>
      </c>
      <c r="S907" s="26">
        <f t="shared" ca="1" si="472"/>
        <v>52.740405265550478</v>
      </c>
      <c r="T907" s="26">
        <f t="shared" ca="1" si="473"/>
        <v>73.299895209461198</v>
      </c>
      <c r="U907" s="26">
        <f t="shared" ca="1" si="474"/>
        <v>94.537918496040291</v>
      </c>
      <c r="V907" s="26">
        <f t="shared" ca="1" si="475"/>
        <v>137.81472341641174</v>
      </c>
      <c r="W907" s="26">
        <f t="shared" ca="1" si="476"/>
        <v>136.69625965895105</v>
      </c>
      <c r="X907" s="26">
        <f t="shared" ca="1" si="477"/>
        <v>250.63626887286875</v>
      </c>
      <c r="Y907" s="26">
        <f t="shared" ca="1" si="478"/>
        <v>1503.8128884315231</v>
      </c>
      <c r="Z907" s="28">
        <f t="shared" ca="1" si="464"/>
        <v>-9.9725000000000508E-3</v>
      </c>
      <c r="AA907" s="57">
        <f t="shared" ca="1" si="479"/>
        <v>6.3106900000000007E-2</v>
      </c>
      <c r="AB907" s="33">
        <f t="shared" ca="1" si="465"/>
        <v>-5.4939999999996381E-4</v>
      </c>
      <c r="AD907" s="28">
        <f t="shared" ca="1" si="480"/>
        <v>7.1588300445410272E-2</v>
      </c>
      <c r="AE907" s="28">
        <f t="shared" ca="1" si="481"/>
        <v>6.8449924117701122E-2</v>
      </c>
      <c r="AF907" s="28">
        <f t="shared" ca="1" si="482"/>
        <v>6.6336279201734599E-2</v>
      </c>
      <c r="AG907" s="28">
        <f t="shared" ca="1" si="483"/>
        <v>5.6334963786882866E-2</v>
      </c>
      <c r="AH907" s="28">
        <f t="shared" ca="1" si="484"/>
        <v>6.5928180114106338E-2</v>
      </c>
      <c r="AI907" s="28">
        <f t="shared" ca="1" si="485"/>
        <v>5.6087284830481594E-2</v>
      </c>
      <c r="AJ907" s="28">
        <f t="shared" ca="1" si="486"/>
        <v>5.093167901259131E-2</v>
      </c>
      <c r="AK907" s="28">
        <f t="shared" ca="1" si="487"/>
        <v>5.4739100771842658E-2</v>
      </c>
      <c r="AL907" s="28">
        <f t="shared" ca="1" si="488"/>
        <v>5.6345361179972929E-2</v>
      </c>
      <c r="AM907" s="28">
        <f t="shared" ca="1" si="489"/>
        <v>6.4993417656459343E-2</v>
      </c>
      <c r="AN907" s="28">
        <f t="shared" ca="1" si="466"/>
        <v>-9.3497228633395574E-3</v>
      </c>
      <c r="AO907" s="28">
        <f t="shared" ca="1" si="490"/>
        <v>6.1195658743809909E-2</v>
      </c>
      <c r="AP907" s="33">
        <f t="shared" ca="1" si="467"/>
        <v>-5.2626932559377698E-4</v>
      </c>
      <c r="AQ907" s="54"/>
      <c r="AR907" s="53"/>
      <c r="AS907" s="53"/>
      <c r="AT907" s="53"/>
      <c r="AU907" s="53"/>
    </row>
    <row r="908" spans="1:51" ht="15" customHeight="1" x14ac:dyDescent="0.25">
      <c r="A908" s="31">
        <f t="shared" ca="1" si="461"/>
        <v>37257</v>
      </c>
      <c r="B908" s="32">
        <f t="shared" ca="1" si="462"/>
        <v>2002</v>
      </c>
      <c r="C908" s="32">
        <f t="shared" ca="1" si="463"/>
        <v>1</v>
      </c>
      <c r="D908" s="48">
        <f>RAWDATA!A910</f>
        <v>200201</v>
      </c>
      <c r="E908" s="48">
        <f t="shared" ca="1" si="491"/>
        <v>-1.1437000000000002</v>
      </c>
      <c r="F908" s="48">
        <f t="shared" ca="1" si="468"/>
        <v>-1.6604000000000001</v>
      </c>
      <c r="G908" s="48">
        <f t="shared" ca="1" si="468"/>
        <v>7.9299999999999982E-2</v>
      </c>
      <c r="H908" s="48">
        <f t="shared" ca="1" si="468"/>
        <v>0.27310000000000001</v>
      </c>
      <c r="I908" s="48">
        <f t="shared" ca="1" si="468"/>
        <v>2.0531000000000001</v>
      </c>
      <c r="J908" s="48">
        <f t="shared" ca="1" si="468"/>
        <v>1.5968</v>
      </c>
      <c r="K908" s="48">
        <f t="shared" ca="1" si="468"/>
        <v>2.4098000000000002</v>
      </c>
      <c r="L908" s="48">
        <f t="shared" ca="1" si="468"/>
        <v>3.7636000000000003</v>
      </c>
      <c r="M908" s="48">
        <f t="shared" ca="1" si="468"/>
        <v>3.9397000000000002</v>
      </c>
      <c r="N908" s="48">
        <f t="shared" ca="1" si="468"/>
        <v>5.0519999999999996</v>
      </c>
      <c r="P908" s="26">
        <f t="shared" ca="1" si="469"/>
        <v>1.6374521638748556</v>
      </c>
      <c r="Q908" s="26">
        <f t="shared" ca="1" si="470"/>
        <v>17.902941440589402</v>
      </c>
      <c r="R908" s="26">
        <f t="shared" ca="1" si="471"/>
        <v>34.514267713449378</v>
      </c>
      <c r="S908" s="26">
        <f t="shared" ca="1" si="472"/>
        <v>52.884439312330699</v>
      </c>
      <c r="T908" s="26">
        <f t="shared" ca="1" si="473"/>
        <v>74.80481535800665</v>
      </c>
      <c r="U908" s="26">
        <f t="shared" ca="1" si="474"/>
        <v>96.047499978585066</v>
      </c>
      <c r="V908" s="26">
        <f t="shared" ca="1" si="475"/>
        <v>141.13578262130042</v>
      </c>
      <c r="W908" s="26">
        <f t="shared" ca="1" si="476"/>
        <v>141.84096008747534</v>
      </c>
      <c r="X908" s="26">
        <f t="shared" ca="1" si="477"/>
        <v>260.51058595765312</v>
      </c>
      <c r="Y908" s="26">
        <f t="shared" ca="1" si="478"/>
        <v>1579.7855155550835</v>
      </c>
      <c r="Z908" s="28">
        <f t="shared" ca="1" si="464"/>
        <v>5.8978999999999893E-2</v>
      </c>
      <c r="AA908" s="57">
        <f t="shared" ca="1" si="479"/>
        <v>1.6363300000000004E-2</v>
      </c>
      <c r="AB908" s="33">
        <f t="shared" ca="1" si="465"/>
        <v>2.8595199999999897E-2</v>
      </c>
      <c r="AD908" s="28">
        <f t="shared" ca="1" si="480"/>
        <v>-1.1502905473642475E-2</v>
      </c>
      <c r="AE908" s="28">
        <f t="shared" ca="1" si="481"/>
        <v>-1.6743391533416432E-2</v>
      </c>
      <c r="AF908" s="28">
        <f t="shared" ca="1" si="482"/>
        <v>7.9268574162699593E-4</v>
      </c>
      <c r="AG908" s="28">
        <f t="shared" ca="1" si="483"/>
        <v>2.7272775952181965E-3</v>
      </c>
      <c r="AH908" s="28">
        <f t="shared" ca="1" si="484"/>
        <v>2.0323080072428761E-2</v>
      </c>
      <c r="AI908" s="28">
        <f t="shared" ca="1" si="485"/>
        <v>1.5841852597286599E-2</v>
      </c>
      <c r="AJ908" s="28">
        <f t="shared" ca="1" si="486"/>
        <v>2.3812225163064093E-2</v>
      </c>
      <c r="AK908" s="28">
        <f t="shared" ca="1" si="487"/>
        <v>3.6945048869264703E-2</v>
      </c>
      <c r="AL908" s="28">
        <f t="shared" ca="1" si="488"/>
        <v>3.8640737307492554E-2</v>
      </c>
      <c r="AM908" s="28">
        <f t="shared" ca="1" si="489"/>
        <v>4.9285279674756974E-2</v>
      </c>
      <c r="AN908" s="28">
        <f t="shared" ca="1" si="466"/>
        <v>5.808615699465422E-2</v>
      </c>
      <c r="AO908" s="28">
        <f t="shared" ca="1" si="490"/>
        <v>1.6230863980406227E-2</v>
      </c>
      <c r="AP908" s="33">
        <f t="shared" ca="1" si="467"/>
        <v>2.7732144510718537E-2</v>
      </c>
      <c r="AQ908" s="54"/>
      <c r="AR908" s="53"/>
      <c r="AS908" s="53"/>
      <c r="AT908" s="53"/>
      <c r="AU908" s="53"/>
    </row>
    <row r="909" spans="1:51" ht="15" customHeight="1" x14ac:dyDescent="0.25">
      <c r="A909" s="31">
        <f t="shared" ca="1" si="461"/>
        <v>37288</v>
      </c>
      <c r="B909" s="32">
        <f t="shared" ca="1" si="462"/>
        <v>2002</v>
      </c>
      <c r="C909" s="32">
        <f t="shared" ca="1" si="463"/>
        <v>2</v>
      </c>
      <c r="D909" s="48">
        <f>RAWDATA!A911</f>
        <v>200202</v>
      </c>
      <c r="E909" s="48">
        <f t="shared" ca="1" si="491"/>
        <v>-9.3704999999999998</v>
      </c>
      <c r="F909" s="48">
        <f t="shared" ca="1" si="468"/>
        <v>-4.4805999999999999</v>
      </c>
      <c r="G909" s="48">
        <f t="shared" ca="1" si="468"/>
        <v>-2.7715000000000001</v>
      </c>
      <c r="H909" s="48">
        <f t="shared" ca="1" si="468"/>
        <v>-1.4919</v>
      </c>
      <c r="I909" s="48">
        <f t="shared" ca="1" si="468"/>
        <v>-2.0114000000000001</v>
      </c>
      <c r="J909" s="48">
        <f t="shared" ca="1" si="468"/>
        <v>-0.80220000000000002</v>
      </c>
      <c r="K909" s="48">
        <f t="shared" ca="1" si="468"/>
        <v>-0.92560000000000009</v>
      </c>
      <c r="L909" s="48">
        <f t="shared" ca="1" si="468"/>
        <v>-2.0621999999999998</v>
      </c>
      <c r="M909" s="48">
        <f t="shared" ca="1" si="468"/>
        <v>-1.9122000000000001</v>
      </c>
      <c r="N909" s="48">
        <f t="shared" ca="1" si="468"/>
        <v>-5.1558000000000002</v>
      </c>
      <c r="P909" s="26">
        <f t="shared" ca="1" si="469"/>
        <v>1.4840147088589621</v>
      </c>
      <c r="Q909" s="26">
        <f t="shared" ca="1" si="470"/>
        <v>17.100782246402353</v>
      </c>
      <c r="R909" s="26">
        <f t="shared" ca="1" si="471"/>
        <v>33.557704783771129</v>
      </c>
      <c r="S909" s="26">
        <f t="shared" ca="1" si="472"/>
        <v>52.095456362230038</v>
      </c>
      <c r="T909" s="26">
        <f t="shared" ca="1" si="473"/>
        <v>73.300191301895708</v>
      </c>
      <c r="U909" s="26">
        <f t="shared" ca="1" si="474"/>
        <v>95.277006933756866</v>
      </c>
      <c r="V909" s="26">
        <f t="shared" ca="1" si="475"/>
        <v>139.82942981735766</v>
      </c>
      <c r="W909" s="26">
        <f t="shared" ca="1" si="476"/>
        <v>138.9159158085514</v>
      </c>
      <c r="X909" s="26">
        <f t="shared" ca="1" si="477"/>
        <v>255.52910253297088</v>
      </c>
      <c r="Y909" s="26">
        <f t="shared" ca="1" si="478"/>
        <v>1498.3349339440945</v>
      </c>
      <c r="Z909" s="28">
        <f t="shared" ca="1" si="464"/>
        <v>3.3915500000000043E-2</v>
      </c>
      <c r="AA909" s="57">
        <f t="shared" ca="1" si="479"/>
        <v>-3.0983899999999998E-2</v>
      </c>
      <c r="AB909" s="33">
        <f t="shared" ca="1" si="465"/>
        <v>-4.3560999999999843E-3</v>
      </c>
      <c r="AD909" s="28">
        <f t="shared" ca="1" si="480"/>
        <v>-9.8390418873616034E-2</v>
      </c>
      <c r="AE909" s="28">
        <f t="shared" ca="1" si="481"/>
        <v>-4.5840817770562724E-2</v>
      </c>
      <c r="AF909" s="28">
        <f t="shared" ca="1" si="482"/>
        <v>-2.8106307622769781E-2</v>
      </c>
      <c r="AG909" s="28">
        <f t="shared" ca="1" si="483"/>
        <v>-1.5031407688499233E-2</v>
      </c>
      <c r="AH909" s="28">
        <f t="shared" ca="1" si="484"/>
        <v>-2.031904061458727E-2</v>
      </c>
      <c r="AI909" s="28">
        <f t="shared" ca="1" si="485"/>
        <v>-8.0543493625415599E-3</v>
      </c>
      <c r="AJ909" s="28">
        <f t="shared" ca="1" si="486"/>
        <v>-9.2991029480985095E-3</v>
      </c>
      <c r="AK909" s="28">
        <f t="shared" ca="1" si="487"/>
        <v>-2.0837602698496216E-2</v>
      </c>
      <c r="AL909" s="28">
        <f t="shared" ca="1" si="488"/>
        <v>-1.9307190045485062E-2</v>
      </c>
      <c r="AM909" s="28">
        <f t="shared" ca="1" si="489"/>
        <v>-5.2934640659676055E-2</v>
      </c>
      <c r="AN909" s="28">
        <f t="shared" ca="1" si="466"/>
        <v>3.5994702969508817E-2</v>
      </c>
      <c r="AO909" s="28">
        <f t="shared" ca="1" si="490"/>
        <v>-3.1474052162320007E-2</v>
      </c>
      <c r="AP909" s="33">
        <f t="shared" ca="1" si="467"/>
        <v>-4.6468631902605514E-3</v>
      </c>
      <c r="AQ909" s="54"/>
      <c r="AR909" s="53"/>
      <c r="AS909" s="53"/>
      <c r="AT909" s="53"/>
      <c r="AU909" s="53"/>
    </row>
    <row r="910" spans="1:51" ht="15" customHeight="1" x14ac:dyDescent="0.25">
      <c r="A910" s="31">
        <f t="shared" ca="1" si="461"/>
        <v>37316</v>
      </c>
      <c r="B910" s="32">
        <f t="shared" ca="1" si="462"/>
        <v>2002</v>
      </c>
      <c r="C910" s="32">
        <f t="shared" ca="1" si="463"/>
        <v>3</v>
      </c>
      <c r="D910" s="48">
        <f>RAWDATA!A912</f>
        <v>200203</v>
      </c>
      <c r="E910" s="48">
        <f t="shared" ca="1" si="491"/>
        <v>8.2042999999999999</v>
      </c>
      <c r="F910" s="48">
        <f t="shared" ca="1" si="468"/>
        <v>8.2663000000000011</v>
      </c>
      <c r="G910" s="48">
        <f t="shared" ca="1" si="468"/>
        <v>8.2225000000000001</v>
      </c>
      <c r="H910" s="48">
        <f t="shared" ca="1" si="468"/>
        <v>7.2153</v>
      </c>
      <c r="I910" s="48">
        <f t="shared" ca="1" si="468"/>
        <v>7.6455000000000002</v>
      </c>
      <c r="J910" s="48">
        <f t="shared" ca="1" si="468"/>
        <v>7.2446000000000002</v>
      </c>
      <c r="K910" s="48">
        <f t="shared" ca="1" si="468"/>
        <v>7.3612000000000002</v>
      </c>
      <c r="L910" s="48">
        <f t="shared" ca="1" si="468"/>
        <v>7.3739999999999997</v>
      </c>
      <c r="M910" s="48">
        <f t="shared" ca="1" si="468"/>
        <v>7.7414000000000005</v>
      </c>
      <c r="N910" s="48">
        <f t="shared" ca="1" si="468"/>
        <v>9.9441999999999986</v>
      </c>
      <c r="P910" s="26">
        <f t="shared" ca="1" si="469"/>
        <v>1.6057677276178781</v>
      </c>
      <c r="Q910" s="26">
        <f t="shared" ca="1" si="470"/>
        <v>18.514384209236709</v>
      </c>
      <c r="R910" s="26">
        <f t="shared" ca="1" si="471"/>
        <v>36.316987059616707</v>
      </c>
      <c r="S910" s="26">
        <f t="shared" ca="1" si="472"/>
        <v>55.854299825134021</v>
      </c>
      <c r="T910" s="26">
        <f t="shared" ca="1" si="473"/>
        <v>78.904357427882147</v>
      </c>
      <c r="U910" s="26">
        <f t="shared" ca="1" si="474"/>
        <v>102.17944497807981</v>
      </c>
      <c r="V910" s="26">
        <f t="shared" ca="1" si="475"/>
        <v>150.12255380507301</v>
      </c>
      <c r="W910" s="26">
        <f t="shared" ca="1" si="476"/>
        <v>149.15957544027398</v>
      </c>
      <c r="X910" s="26">
        <f t="shared" ca="1" si="477"/>
        <v>275.3106324764583</v>
      </c>
      <c r="Y910" s="26">
        <f t="shared" ca="1" si="478"/>
        <v>1647.3323564453631</v>
      </c>
      <c r="Z910" s="28">
        <f t="shared" ca="1" si="464"/>
        <v>6.0750000000000526E-3</v>
      </c>
      <c r="AA910" s="57">
        <f t="shared" ca="1" si="479"/>
        <v>7.9219300000000006E-2</v>
      </c>
      <c r="AB910" s="33">
        <f t="shared" ca="1" si="465"/>
        <v>9.2087000000000557E-3</v>
      </c>
      <c r="AD910" s="28">
        <f t="shared" ca="1" si="480"/>
        <v>7.8850920854591527E-2</v>
      </c>
      <c r="AE910" s="28">
        <f t="shared" ca="1" si="481"/>
        <v>7.9423746926079494E-2</v>
      </c>
      <c r="AF910" s="28">
        <f t="shared" ca="1" si="482"/>
        <v>7.9019107050043225E-2</v>
      </c>
      <c r="AG910" s="28">
        <f t="shared" ca="1" si="483"/>
        <v>6.9668776345123126E-2</v>
      </c>
      <c r="AH910" s="28">
        <f t="shared" ca="1" si="484"/>
        <v>7.367323481199331E-2</v>
      </c>
      <c r="AI910" s="28">
        <f t="shared" ca="1" si="485"/>
        <v>6.9942020902099153E-2</v>
      </c>
      <c r="AJ910" s="28">
        <f t="shared" ca="1" si="486"/>
        <v>7.1028664520057141E-2</v>
      </c>
      <c r="AK910" s="28">
        <f t="shared" ca="1" si="487"/>
        <v>7.11478811181291E-2</v>
      </c>
      <c r="AL910" s="28">
        <f t="shared" ca="1" si="488"/>
        <v>7.4563725425277547E-2</v>
      </c>
      <c r="AM910" s="28">
        <f t="shared" ca="1" si="489"/>
        <v>9.4802778370714255E-2</v>
      </c>
      <c r="AN910" s="28">
        <f t="shared" ca="1" si="466"/>
        <v>5.545918007660397E-3</v>
      </c>
      <c r="AO910" s="28">
        <f t="shared" ca="1" si="490"/>
        <v>7.6237909368993634E-2</v>
      </c>
      <c r="AP910" s="33">
        <f t="shared" ca="1" si="467"/>
        <v>8.4453425290022671E-3</v>
      </c>
      <c r="AQ910" s="54"/>
      <c r="AR910" s="53"/>
      <c r="AS910" s="53"/>
      <c r="AT910" s="53"/>
      <c r="AU910" s="53"/>
    </row>
    <row r="911" spans="1:51" ht="15" customHeight="1" x14ac:dyDescent="0.25">
      <c r="A911" s="31">
        <f t="shared" ca="1" si="461"/>
        <v>37347</v>
      </c>
      <c r="B911" s="32">
        <f t="shared" ca="1" si="462"/>
        <v>2002</v>
      </c>
      <c r="C911" s="32">
        <f t="shared" ca="1" si="463"/>
        <v>4</v>
      </c>
      <c r="D911" s="48">
        <f>RAWDATA!A913</f>
        <v>200204</v>
      </c>
      <c r="E911" s="48">
        <f t="shared" ca="1" si="491"/>
        <v>-6.1172000000000004</v>
      </c>
      <c r="F911" s="48">
        <f t="shared" ca="1" si="468"/>
        <v>-2.5521000000000003</v>
      </c>
      <c r="G911" s="48">
        <f t="shared" ca="1" si="468"/>
        <v>-1.4881000000000002</v>
      </c>
      <c r="H911" s="48">
        <f t="shared" ca="1" si="468"/>
        <v>-0.46679999999999999</v>
      </c>
      <c r="I911" s="48">
        <f t="shared" ca="1" si="468"/>
        <v>0.77300000000000013</v>
      </c>
      <c r="J911" s="48">
        <f t="shared" ca="1" si="468"/>
        <v>1.5221000000000002</v>
      </c>
      <c r="K911" s="48">
        <f t="shared" ca="1" si="468"/>
        <v>2.0680000000000005</v>
      </c>
      <c r="L911" s="48">
        <f t="shared" ca="1" si="468"/>
        <v>3.0670000000000002</v>
      </c>
      <c r="M911" s="48">
        <f t="shared" ca="1" si="468"/>
        <v>2.5247999999999999</v>
      </c>
      <c r="N911" s="48">
        <f t="shared" ca="1" si="468"/>
        <v>1.1228000000000002</v>
      </c>
      <c r="P911" s="26">
        <f t="shared" ca="1" si="469"/>
        <v>1.5075397041840373</v>
      </c>
      <c r="Q911" s="26">
        <f t="shared" ca="1" si="470"/>
        <v>18.041878609832779</v>
      </c>
      <c r="R911" s="26">
        <f t="shared" ca="1" si="471"/>
        <v>35.776553975182551</v>
      </c>
      <c r="S911" s="26">
        <f t="shared" ca="1" si="472"/>
        <v>55.593571953550295</v>
      </c>
      <c r="T911" s="26">
        <f t="shared" ca="1" si="473"/>
        <v>79.514288110799683</v>
      </c>
      <c r="U911" s="26">
        <f t="shared" ca="1" si="474"/>
        <v>103.73471831009115</v>
      </c>
      <c r="V911" s="26">
        <f t="shared" ca="1" si="475"/>
        <v>153.22708821776192</v>
      </c>
      <c r="W911" s="26">
        <f t="shared" ca="1" si="476"/>
        <v>153.73429961902718</v>
      </c>
      <c r="X911" s="26">
        <f t="shared" ca="1" si="477"/>
        <v>282.26167532522391</v>
      </c>
      <c r="Y911" s="26">
        <f t="shared" ca="1" si="478"/>
        <v>1665.8286041435317</v>
      </c>
      <c r="Z911" s="28">
        <f t="shared" ca="1" si="464"/>
        <v>6.1584499999999986E-2</v>
      </c>
      <c r="AA911" s="57">
        <f t="shared" ca="1" si="479"/>
        <v>4.5350000000000224E-4</v>
      </c>
      <c r="AB911" s="33">
        <f t="shared" ca="1" si="465"/>
        <v>1.7784499999999974E-2</v>
      </c>
      <c r="AD911" s="28">
        <f t="shared" ca="1" si="480"/>
        <v>-6.3122990141129307E-2</v>
      </c>
      <c r="AE911" s="28">
        <f t="shared" ca="1" si="481"/>
        <v>-2.5852309779286198E-2</v>
      </c>
      <c r="AF911" s="28">
        <f t="shared" ca="1" si="482"/>
        <v>-1.4992832924511115E-2</v>
      </c>
      <c r="AG911" s="28">
        <f t="shared" ca="1" si="483"/>
        <v>-4.6789291367370324E-3</v>
      </c>
      <c r="AH911" s="28">
        <f t="shared" ca="1" si="484"/>
        <v>7.7002766261879459E-3</v>
      </c>
      <c r="AI911" s="28">
        <f t="shared" ca="1" si="485"/>
        <v>1.5106322783293357E-2</v>
      </c>
      <c r="AJ911" s="28">
        <f t="shared" ca="1" si="486"/>
        <v>2.0469071839340266E-2</v>
      </c>
      <c r="AK911" s="28">
        <f t="shared" ca="1" si="487"/>
        <v>3.0209076204487959E-2</v>
      </c>
      <c r="AL911" s="28">
        <f t="shared" ca="1" si="488"/>
        <v>2.4934534544407774E-2</v>
      </c>
      <c r="AM911" s="28">
        <f t="shared" ca="1" si="489"/>
        <v>1.1165433900516194E-2</v>
      </c>
      <c r="AN911" s="28">
        <f t="shared" ca="1" si="466"/>
        <v>6.2537634182669735E-2</v>
      </c>
      <c r="AO911" s="28">
        <f t="shared" ca="1" si="490"/>
        <v>4.5339719995381292E-4</v>
      </c>
      <c r="AP911" s="33">
        <f t="shared" ca="1" si="467"/>
        <v>1.7596587022508173E-2</v>
      </c>
      <c r="AQ911" s="54"/>
      <c r="AR911" s="53"/>
      <c r="AS911" s="53"/>
      <c r="AT911" s="53"/>
      <c r="AU911" s="53"/>
    </row>
    <row r="912" spans="1:51" ht="15" customHeight="1" x14ac:dyDescent="0.25">
      <c r="A912" s="31">
        <f t="shared" ca="1" si="461"/>
        <v>37377</v>
      </c>
      <c r="B912" s="32">
        <f t="shared" ca="1" si="462"/>
        <v>2002</v>
      </c>
      <c r="C912" s="32">
        <f t="shared" ca="1" si="463"/>
        <v>5</v>
      </c>
      <c r="D912" s="48">
        <f>RAWDATA!A914</f>
        <v>200205</v>
      </c>
      <c r="E912" s="48">
        <f t="shared" ca="1" si="491"/>
        <v>-5.2799000000000005</v>
      </c>
      <c r="F912" s="48">
        <f t="shared" ca="1" si="468"/>
        <v>-4.3615000000000013</v>
      </c>
      <c r="G912" s="48">
        <f t="shared" ca="1" si="468"/>
        <v>-1.9790000000000003</v>
      </c>
      <c r="H912" s="48">
        <f t="shared" ca="1" si="468"/>
        <v>-2.1213000000000002</v>
      </c>
      <c r="I912" s="48">
        <f t="shared" ca="1" si="468"/>
        <v>-0.89140000000000008</v>
      </c>
      <c r="J912" s="48">
        <f t="shared" ca="1" si="468"/>
        <v>-1.548</v>
      </c>
      <c r="K912" s="48">
        <f t="shared" ca="1" si="468"/>
        <v>-0.57490000000000008</v>
      </c>
      <c r="L912" s="48">
        <f t="shared" ca="1" si="468"/>
        <v>-1.3881999999999999</v>
      </c>
      <c r="M912" s="48">
        <f t="shared" ca="1" si="468"/>
        <v>-1.2972999999999999</v>
      </c>
      <c r="N912" s="48">
        <f t="shared" ca="1" si="468"/>
        <v>-1.5659000000000001</v>
      </c>
      <c r="P912" s="26">
        <f t="shared" ca="1" si="469"/>
        <v>1.4279431153428241</v>
      </c>
      <c r="Q912" s="26">
        <f t="shared" ca="1" si="470"/>
        <v>17.254982074264923</v>
      </c>
      <c r="R912" s="26">
        <f t="shared" ca="1" si="471"/>
        <v>35.068535972013692</v>
      </c>
      <c r="S912" s="26">
        <f t="shared" ca="1" si="472"/>
        <v>54.414265511699632</v>
      </c>
      <c r="T912" s="26">
        <f t="shared" ca="1" si="473"/>
        <v>78.805497746580016</v>
      </c>
      <c r="U912" s="26">
        <f t="shared" ca="1" si="474"/>
        <v>102.12890487065094</v>
      </c>
      <c r="V912" s="26">
        <f t="shared" ca="1" si="475"/>
        <v>152.34618568759799</v>
      </c>
      <c r="W912" s="26">
        <f t="shared" ca="1" si="476"/>
        <v>151.60016007171586</v>
      </c>
      <c r="X912" s="26">
        <f t="shared" ca="1" si="477"/>
        <v>278.59989461122979</v>
      </c>
      <c r="Y912" s="26">
        <f t="shared" ca="1" si="478"/>
        <v>1639.7433940312483</v>
      </c>
      <c r="Z912" s="28">
        <f t="shared" ca="1" si="464"/>
        <v>3.3891000000000004E-2</v>
      </c>
      <c r="AA912" s="57">
        <f t="shared" ca="1" si="479"/>
        <v>-2.1007399999999999E-2</v>
      </c>
      <c r="AB912" s="33">
        <f t="shared" ca="1" si="465"/>
        <v>6.6914000000000036E-3</v>
      </c>
      <c r="AD912" s="28">
        <f t="shared" ca="1" si="480"/>
        <v>-5.4243959109709909E-2</v>
      </c>
      <c r="AE912" s="28">
        <f t="shared" ca="1" si="481"/>
        <v>-4.4594727335263283E-2</v>
      </c>
      <c r="AF912" s="28">
        <f t="shared" ca="1" si="482"/>
        <v>-1.9988444559138025E-2</v>
      </c>
      <c r="AG912" s="28">
        <f t="shared" ca="1" si="483"/>
        <v>-2.1441229071089807E-2</v>
      </c>
      <c r="AH912" s="28">
        <f t="shared" ca="1" si="484"/>
        <v>-8.953967388141356E-3</v>
      </c>
      <c r="AI912" s="28">
        <f t="shared" ca="1" si="485"/>
        <v>-1.5601066228651188E-2</v>
      </c>
      <c r="AJ912" s="28">
        <f t="shared" ca="1" si="486"/>
        <v>-5.7655891115891396E-3</v>
      </c>
      <c r="AK912" s="28">
        <f t="shared" ca="1" si="487"/>
        <v>-1.3979256083648275E-2</v>
      </c>
      <c r="AL912" s="28">
        <f t="shared" ca="1" si="488"/>
        <v>-1.3057884299713411E-2</v>
      </c>
      <c r="AM912" s="28">
        <f t="shared" ca="1" si="489"/>
        <v>-1.57828972471874E-2</v>
      </c>
      <c r="AN912" s="28">
        <f t="shared" ca="1" si="466"/>
        <v>3.499895244903619E-2</v>
      </c>
      <c r="AO912" s="28">
        <f t="shared" ca="1" si="490"/>
        <v>-2.1231195213595479E-2</v>
      </c>
      <c r="AP912" s="33">
        <f t="shared" ca="1" si="467"/>
        <v>6.8108044401450733E-3</v>
      </c>
      <c r="AQ912" s="54"/>
      <c r="AR912" s="53"/>
      <c r="AS912" s="53"/>
      <c r="AT912" s="53"/>
      <c r="AU912" s="53"/>
    </row>
    <row r="913" spans="1:51" ht="15" customHeight="1" x14ac:dyDescent="0.25">
      <c r="A913" s="31">
        <f t="shared" ca="1" si="461"/>
        <v>37408</v>
      </c>
      <c r="B913" s="32">
        <f t="shared" ca="1" si="462"/>
        <v>2002</v>
      </c>
      <c r="C913" s="32">
        <f t="shared" ca="1" si="463"/>
        <v>6</v>
      </c>
      <c r="D913" s="48">
        <f>RAWDATA!A915</f>
        <v>200206</v>
      </c>
      <c r="E913" s="48">
        <f t="shared" ca="1" si="491"/>
        <v>-11.560200000000002</v>
      </c>
      <c r="F913" s="48">
        <f t="shared" ca="1" si="468"/>
        <v>-8.2286999999999999</v>
      </c>
      <c r="G913" s="48">
        <f t="shared" ca="1" si="468"/>
        <v>-7.1957000000000004</v>
      </c>
      <c r="H913" s="48">
        <f t="shared" ca="1" si="468"/>
        <v>-6.3820000000000006</v>
      </c>
      <c r="I913" s="48">
        <f t="shared" ca="1" si="468"/>
        <v>-5.1923000000000004</v>
      </c>
      <c r="J913" s="48">
        <f t="shared" ca="1" si="468"/>
        <v>-4.9365000000000006</v>
      </c>
      <c r="K913" s="48">
        <f t="shared" ca="1" si="468"/>
        <v>-4.4020000000000001</v>
      </c>
      <c r="L913" s="48">
        <f t="shared" ca="1" si="468"/>
        <v>-3.7680000000000002</v>
      </c>
      <c r="M913" s="48">
        <f t="shared" ca="1" si="468"/>
        <v>-4.9550999999999998</v>
      </c>
      <c r="N913" s="48">
        <f t="shared" ca="1" si="468"/>
        <v>-7.8902000000000001</v>
      </c>
      <c r="P913" s="26">
        <f t="shared" ca="1" si="469"/>
        <v>1.2628700353229629</v>
      </c>
      <c r="Q913" s="26">
        <f t="shared" ca="1" si="470"/>
        <v>15.835121364319885</v>
      </c>
      <c r="R913" s="26">
        <f t="shared" ca="1" si="471"/>
        <v>32.545109329075501</v>
      </c>
      <c r="S913" s="26">
        <f t="shared" ca="1" si="472"/>
        <v>50.941547086742965</v>
      </c>
      <c r="T913" s="26">
        <f t="shared" ca="1" si="473"/>
        <v>74.713679887084339</v>
      </c>
      <c r="U913" s="26">
        <f t="shared" ca="1" si="474"/>
        <v>97.087311481711254</v>
      </c>
      <c r="V913" s="26">
        <f t="shared" ca="1" si="475"/>
        <v>145.63990659362995</v>
      </c>
      <c r="W913" s="26">
        <f t="shared" ca="1" si="476"/>
        <v>145.88786604021359</v>
      </c>
      <c r="X913" s="26">
        <f t="shared" ca="1" si="477"/>
        <v>264.79499123334875</v>
      </c>
      <c r="Y913" s="26">
        <f t="shared" ca="1" si="478"/>
        <v>1510.3643607553947</v>
      </c>
      <c r="Z913" s="28">
        <f t="shared" ca="1" si="464"/>
        <v>3.4718000000000027E-2</v>
      </c>
      <c r="AA913" s="57">
        <f t="shared" ca="1" si="479"/>
        <v>-6.4510700000000018E-2</v>
      </c>
      <c r="AB913" s="33">
        <f t="shared" ca="1" si="465"/>
        <v>2.8420000000005385E-4</v>
      </c>
      <c r="AD913" s="28">
        <f t="shared" ca="1" si="480"/>
        <v>-0.12284809142157468</v>
      </c>
      <c r="AE913" s="28">
        <f t="shared" ca="1" si="481"/>
        <v>-8.5870573408098158E-2</v>
      </c>
      <c r="AF913" s="28">
        <f t="shared" ca="1" si="482"/>
        <v>-7.467721106252885E-2</v>
      </c>
      <c r="AG913" s="28">
        <f t="shared" ca="1" si="483"/>
        <v>-6.5947513300991245E-2</v>
      </c>
      <c r="AH913" s="28">
        <f t="shared" ca="1" si="484"/>
        <v>-5.3319556396883641E-2</v>
      </c>
      <c r="AI913" s="28">
        <f t="shared" ca="1" si="485"/>
        <v>-5.062509662877341E-2</v>
      </c>
      <c r="AJ913" s="28">
        <f t="shared" ca="1" si="486"/>
        <v>-4.5018286651664519E-2</v>
      </c>
      <c r="AK913" s="28">
        <f t="shared" ca="1" si="487"/>
        <v>-3.8408243296319949E-2</v>
      </c>
      <c r="AL913" s="28">
        <f t="shared" ca="1" si="488"/>
        <v>-5.0820774463728E-2</v>
      </c>
      <c r="AM913" s="28">
        <f t="shared" ca="1" si="489"/>
        <v>-8.2188842307208201E-2</v>
      </c>
      <c r="AN913" s="28">
        <f t="shared" ca="1" si="466"/>
        <v>3.7854524029368314E-2</v>
      </c>
      <c r="AO913" s="28">
        <f t="shared" ca="1" si="490"/>
        <v>-6.6685571067236327E-2</v>
      </c>
      <c r="AP913" s="33">
        <f t="shared" ca="1" si="467"/>
        <v>1.8076268176822619E-4</v>
      </c>
      <c r="AQ913" s="54"/>
      <c r="AR913" s="53"/>
      <c r="AS913" s="53"/>
      <c r="AT913" s="53"/>
      <c r="AU913" s="53"/>
    </row>
    <row r="914" spans="1:51" ht="15" customHeight="1" x14ac:dyDescent="0.25">
      <c r="A914" s="31">
        <f t="shared" ca="1" si="461"/>
        <v>37438</v>
      </c>
      <c r="B914" s="32">
        <f t="shared" ca="1" si="462"/>
        <v>2002</v>
      </c>
      <c r="C914" s="32">
        <f t="shared" ca="1" si="463"/>
        <v>7</v>
      </c>
      <c r="D914" s="48">
        <f>RAWDATA!A916</f>
        <v>200207</v>
      </c>
      <c r="E914" s="48">
        <f t="shared" ca="1" si="491"/>
        <v>-14.454400000000003</v>
      </c>
      <c r="F914" s="48">
        <f t="shared" ca="1" si="468"/>
        <v>-13.194700000000001</v>
      </c>
      <c r="G914" s="48">
        <f t="shared" ca="1" si="468"/>
        <v>-11.762900000000002</v>
      </c>
      <c r="H914" s="48">
        <f t="shared" ca="1" si="468"/>
        <v>-11.2072</v>
      </c>
      <c r="I914" s="48">
        <f t="shared" ca="1" si="468"/>
        <v>-11.386100000000001</v>
      </c>
      <c r="J914" s="48">
        <f t="shared" ca="1" si="468"/>
        <v>-11.1593</v>
      </c>
      <c r="K914" s="48">
        <f t="shared" ca="1" si="468"/>
        <v>-10.010000000000002</v>
      </c>
      <c r="L914" s="48">
        <f t="shared" ca="1" si="468"/>
        <v>-10.754100000000001</v>
      </c>
      <c r="M914" s="48">
        <f t="shared" ca="1" si="468"/>
        <v>-10.726500000000001</v>
      </c>
      <c r="N914" s="48">
        <f t="shared" ca="1" si="468"/>
        <v>-12.2133</v>
      </c>
      <c r="P914" s="26">
        <f t="shared" ca="1" si="469"/>
        <v>1.0803297489372405</v>
      </c>
      <c r="Q914" s="26">
        <f t="shared" ca="1" si="470"/>
        <v>13.74572460566197</v>
      </c>
      <c r="R914" s="26">
        <f t="shared" ca="1" si="471"/>
        <v>28.716860663805679</v>
      </c>
      <c r="S914" s="26">
        <f t="shared" ca="1" si="472"/>
        <v>45.232426021637508</v>
      </c>
      <c r="T914" s="26">
        <f t="shared" ca="1" si="473"/>
        <v>66.206705581461037</v>
      </c>
      <c r="U914" s="26">
        <f t="shared" ca="1" si="474"/>
        <v>86.253047131532639</v>
      </c>
      <c r="V914" s="26">
        <f t="shared" ca="1" si="475"/>
        <v>131.06135194360758</v>
      </c>
      <c r="W914" s="26">
        <f t="shared" ca="1" si="476"/>
        <v>130.19893903838297</v>
      </c>
      <c r="X914" s="26">
        <f t="shared" ca="1" si="477"/>
        <v>236.39175649870359</v>
      </c>
      <c r="Y914" s="26">
        <f t="shared" ca="1" si="478"/>
        <v>1325.899030283256</v>
      </c>
      <c r="Z914" s="28">
        <f t="shared" ca="1" si="464"/>
        <v>2.354649999999997E-2</v>
      </c>
      <c r="AA914" s="57">
        <f t="shared" ca="1" si="479"/>
        <v>-0.11686850000000003</v>
      </c>
      <c r="AB914" s="33">
        <f t="shared" ca="1" si="465"/>
        <v>2.169499999999977E-3</v>
      </c>
      <c r="AD914" s="28">
        <f t="shared" ca="1" si="480"/>
        <v>-0.15612061888371806</v>
      </c>
      <c r="AE914" s="28">
        <f t="shared" ca="1" si="481"/>
        <v>-0.14150250627803312</v>
      </c>
      <c r="AF914" s="28">
        <f t="shared" ca="1" si="482"/>
        <v>-0.12514267649677868</v>
      </c>
      <c r="AG914" s="28">
        <f t="shared" ca="1" si="483"/>
        <v>-0.11886462035829656</v>
      </c>
      <c r="AH914" s="28">
        <f t="shared" ca="1" si="484"/>
        <v>-0.12088145580635462</v>
      </c>
      <c r="AI914" s="28">
        <f t="shared" ca="1" si="485"/>
        <v>-0.11832530765927302</v>
      </c>
      <c r="AJ914" s="28">
        <f t="shared" ca="1" si="486"/>
        <v>-0.10547163294223429</v>
      </c>
      <c r="AK914" s="28">
        <f t="shared" ca="1" si="487"/>
        <v>-0.11377470475889265</v>
      </c>
      <c r="AL914" s="28">
        <f t="shared" ca="1" si="488"/>
        <v>-0.1134654946649767</v>
      </c>
      <c r="AM914" s="28">
        <f t="shared" ca="1" si="489"/>
        <v>-0.13026017745918425</v>
      </c>
      <c r="AN914" s="28">
        <f t="shared" ca="1" si="466"/>
        <v>2.6948726518795096E-2</v>
      </c>
      <c r="AO914" s="28">
        <f t="shared" ca="1" si="490"/>
        <v>-0.12428116534396304</v>
      </c>
      <c r="AP914" s="33">
        <f t="shared" ca="1" si="467"/>
        <v>2.4183292818825558E-3</v>
      </c>
      <c r="AQ914" s="54"/>
      <c r="AR914" s="53"/>
      <c r="AS914" s="53"/>
      <c r="AT914" s="53"/>
      <c r="AU914" s="53"/>
    </row>
    <row r="915" spans="1:51" ht="15" customHeight="1" x14ac:dyDescent="0.25">
      <c r="A915" s="31">
        <f t="shared" ca="1" si="461"/>
        <v>37469</v>
      </c>
      <c r="B915" s="32">
        <f t="shared" ca="1" si="462"/>
        <v>2002</v>
      </c>
      <c r="C915" s="32">
        <f t="shared" ca="1" si="463"/>
        <v>8</v>
      </c>
      <c r="D915" s="48">
        <f>RAWDATA!A917</f>
        <v>200208</v>
      </c>
      <c r="E915" s="48">
        <f t="shared" ca="1" si="491"/>
        <v>-0.63949999999999996</v>
      </c>
      <c r="F915" s="48">
        <f t="shared" ca="1" si="468"/>
        <v>-0.40339999999999998</v>
      </c>
      <c r="G915" s="48">
        <f t="shared" ca="1" si="468"/>
        <v>-0.23419999999999994</v>
      </c>
      <c r="H915" s="48">
        <f t="shared" ca="1" si="468"/>
        <v>4.250000000000001E-2</v>
      </c>
      <c r="I915" s="48">
        <f t="shared" ca="1" si="468"/>
        <v>-8.5599999999999982E-2</v>
      </c>
      <c r="J915" s="48">
        <f t="shared" ca="1" si="468"/>
        <v>0.46580000000000005</v>
      </c>
      <c r="K915" s="48">
        <f t="shared" ca="1" si="468"/>
        <v>0.5524</v>
      </c>
      <c r="L915" s="48">
        <f t="shared" ca="1" si="468"/>
        <v>0.60520000000000007</v>
      </c>
      <c r="M915" s="48">
        <f t="shared" ca="1" si="468"/>
        <v>1.1224000000000001</v>
      </c>
      <c r="N915" s="48">
        <f t="shared" ca="1" si="468"/>
        <v>1.1320000000000001</v>
      </c>
      <c r="P915" s="26">
        <f t="shared" ca="1" si="469"/>
        <v>1.0734210401927868</v>
      </c>
      <c r="Q915" s="26">
        <f t="shared" ca="1" si="470"/>
        <v>13.69027435260273</v>
      </c>
      <c r="R915" s="26">
        <f t="shared" ca="1" si="471"/>
        <v>28.649605776131047</v>
      </c>
      <c r="S915" s="26">
        <f t="shared" ca="1" si="472"/>
        <v>45.251649802696697</v>
      </c>
      <c r="T915" s="26">
        <f t="shared" ca="1" si="473"/>
        <v>66.150032641483307</v>
      </c>
      <c r="U915" s="26">
        <f t="shared" ca="1" si="474"/>
        <v>86.654813825071329</v>
      </c>
      <c r="V915" s="26">
        <f t="shared" ca="1" si="475"/>
        <v>131.78533485174407</v>
      </c>
      <c r="W915" s="26">
        <f t="shared" ca="1" si="476"/>
        <v>130.98690301744327</v>
      </c>
      <c r="X915" s="26">
        <f t="shared" ca="1" si="477"/>
        <v>239.045017573645</v>
      </c>
      <c r="Y915" s="26">
        <f t="shared" ca="1" si="478"/>
        <v>1340.9082073060624</v>
      </c>
      <c r="Z915" s="28">
        <f t="shared" ca="1" si="464"/>
        <v>1.648649999999996E-2</v>
      </c>
      <c r="AA915" s="57">
        <f t="shared" ca="1" si="479"/>
        <v>2.5576000000000006E-3</v>
      </c>
      <c r="AB915" s="33">
        <f t="shared" ca="1" si="465"/>
        <v>8.7143999999999486E-3</v>
      </c>
      <c r="AD915" s="28">
        <f t="shared" ca="1" si="480"/>
        <v>-6.4155356094651173E-3</v>
      </c>
      <c r="AE915" s="28">
        <f t="shared" ca="1" si="481"/>
        <v>-4.0421585263886919E-3</v>
      </c>
      <c r="AF915" s="28">
        <f t="shared" ca="1" si="482"/>
        <v>-2.3447467714638446E-3</v>
      </c>
      <c r="AG915" s="28">
        <f t="shared" ca="1" si="483"/>
        <v>4.249097130802858E-4</v>
      </c>
      <c r="AH915" s="28">
        <f t="shared" ca="1" si="484"/>
        <v>-8.5636657720829072E-4</v>
      </c>
      <c r="AI915" s="28">
        <f t="shared" ca="1" si="485"/>
        <v>4.6471850889001224E-3</v>
      </c>
      <c r="AJ915" s="28">
        <f t="shared" ca="1" si="486"/>
        <v>5.5087986677451973E-3</v>
      </c>
      <c r="AK915" s="28">
        <f t="shared" ca="1" si="487"/>
        <v>6.0337602025075775E-3</v>
      </c>
      <c r="AL915" s="28">
        <f t="shared" ca="1" si="488"/>
        <v>1.1161478306019889E-2</v>
      </c>
      <c r="AM915" s="28">
        <f t="shared" ca="1" si="489"/>
        <v>1.1256408255699292E-2</v>
      </c>
      <c r="AN915" s="28">
        <f t="shared" ca="1" si="466"/>
        <v>1.6437790348786497E-2</v>
      </c>
      <c r="AO915" s="28">
        <f t="shared" ca="1" si="490"/>
        <v>2.5543349071361142E-3</v>
      </c>
      <c r="AP915" s="33">
        <f t="shared" ca="1" si="467"/>
        <v>8.6546083737234769E-3</v>
      </c>
      <c r="AQ915" s="54"/>
      <c r="AR915" s="53"/>
      <c r="AS915" s="53"/>
      <c r="AT915" s="53"/>
      <c r="AU915" s="53"/>
    </row>
    <row r="916" spans="1:51" ht="15" customHeight="1" x14ac:dyDescent="0.25">
      <c r="A916" s="31">
        <f t="shared" ca="1" si="461"/>
        <v>37500</v>
      </c>
      <c r="B916" s="32">
        <f t="shared" ca="1" si="462"/>
        <v>2002</v>
      </c>
      <c r="C916" s="32">
        <f t="shared" ca="1" si="463"/>
        <v>9</v>
      </c>
      <c r="D916" s="48">
        <f>RAWDATA!A918</f>
        <v>200209</v>
      </c>
      <c r="E916" s="48">
        <f t="shared" ca="1" si="491"/>
        <v>-12.304100000000002</v>
      </c>
      <c r="F916" s="48">
        <f t="shared" ca="1" si="468"/>
        <v>-10.2857</v>
      </c>
      <c r="G916" s="48">
        <f t="shared" ca="1" si="468"/>
        <v>-8.8745000000000012</v>
      </c>
      <c r="H916" s="48">
        <f t="shared" ca="1" si="468"/>
        <v>-7.8968000000000007</v>
      </c>
      <c r="I916" s="48">
        <f t="shared" ca="1" si="468"/>
        <v>-7.2656000000000009</v>
      </c>
      <c r="J916" s="48">
        <f t="shared" ca="1" si="468"/>
        <v>-7.4525000000000006</v>
      </c>
      <c r="K916" s="48">
        <f t="shared" ca="1" si="468"/>
        <v>-6.7006000000000006</v>
      </c>
      <c r="L916" s="48">
        <f t="shared" ca="1" si="468"/>
        <v>-6.5765000000000002</v>
      </c>
      <c r="M916" s="48">
        <f t="shared" ca="1" si="468"/>
        <v>-7.1433</v>
      </c>
      <c r="N916" s="48">
        <f t="shared" ca="1" si="468"/>
        <v>-8.870000000000001</v>
      </c>
      <c r="P916" s="26">
        <f t="shared" ca="1" si="469"/>
        <v>0.94134624198642625</v>
      </c>
      <c r="Q916" s="26">
        <f t="shared" ca="1" si="470"/>
        <v>12.282133803517072</v>
      </c>
      <c r="R916" s="26">
        <f t="shared" ca="1" si="471"/>
        <v>26.107096511528294</v>
      </c>
      <c r="S916" s="26">
        <f t="shared" ca="1" si="472"/>
        <v>41.678217521077343</v>
      </c>
      <c r="T916" s="26">
        <f t="shared" ca="1" si="473"/>
        <v>61.343835869883691</v>
      </c>
      <c r="U916" s="26">
        <f t="shared" ca="1" si="474"/>
        <v>80.196863824757898</v>
      </c>
      <c r="V916" s="26">
        <f t="shared" ca="1" si="475"/>
        <v>122.9549267046681</v>
      </c>
      <c r="W916" s="26">
        <f t="shared" ca="1" si="476"/>
        <v>122.37254934050111</v>
      </c>
      <c r="X916" s="26">
        <f t="shared" ca="1" si="477"/>
        <v>221.96931483330681</v>
      </c>
      <c r="Y916" s="26">
        <f t="shared" ca="1" si="478"/>
        <v>1221.9696493180147</v>
      </c>
      <c r="Z916" s="28">
        <f t="shared" ca="1" si="464"/>
        <v>3.2882499999999981E-2</v>
      </c>
      <c r="AA916" s="57">
        <f t="shared" ca="1" si="479"/>
        <v>-8.3369600000000016E-2</v>
      </c>
      <c r="AB916" s="33">
        <f t="shared" ca="1" si="465"/>
        <v>3.303100000000031E-3</v>
      </c>
      <c r="AD916" s="28">
        <f t="shared" ca="1" si="480"/>
        <v>-0.13129503798784531</v>
      </c>
      <c r="AE916" s="28">
        <f t="shared" ca="1" si="481"/>
        <v>-0.10854000933954985</v>
      </c>
      <c r="AF916" s="28">
        <f t="shared" ca="1" si="482"/>
        <v>-9.2932508705872649E-2</v>
      </c>
      <c r="AG916" s="28">
        <f t="shared" ca="1" si="483"/>
        <v>-8.2260498487855882E-2</v>
      </c>
      <c r="AH916" s="28">
        <f t="shared" ca="1" si="484"/>
        <v>-7.5430692716836598E-2</v>
      </c>
      <c r="AI916" s="28">
        <f t="shared" ca="1" si="485"/>
        <v>-7.7448159759142654E-2</v>
      </c>
      <c r="AJ916" s="28">
        <f t="shared" ca="1" si="486"/>
        <v>-6.935650902363856E-2</v>
      </c>
      <c r="AK916" s="28">
        <f t="shared" ca="1" si="487"/>
        <v>-6.8027266405057241E-2</v>
      </c>
      <c r="AL916" s="28">
        <f t="shared" ca="1" si="488"/>
        <v>-7.4112741395863893E-2</v>
      </c>
      <c r="AM916" s="28">
        <f t="shared" ca="1" si="489"/>
        <v>-9.2883127480055908E-2</v>
      </c>
      <c r="AN916" s="28">
        <f t="shared" ca="1" si="466"/>
        <v>3.6419589225737681E-2</v>
      </c>
      <c r="AO916" s="28">
        <f t="shared" ca="1" si="490"/>
        <v>-8.7050941408654756E-2</v>
      </c>
      <c r="AP916" s="33">
        <f t="shared" ca="1" si="467"/>
        <v>3.5530069706948553E-3</v>
      </c>
      <c r="AQ916" s="54"/>
      <c r="AR916" s="53"/>
      <c r="AS916" s="53"/>
      <c r="AT916" s="53"/>
      <c r="AU916" s="53"/>
    </row>
    <row r="917" spans="1:51" ht="15" customHeight="1" x14ac:dyDescent="0.25">
      <c r="A917" s="31">
        <f t="shared" ca="1" si="461"/>
        <v>37530</v>
      </c>
      <c r="B917" s="32">
        <f t="shared" ca="1" si="462"/>
        <v>2002</v>
      </c>
      <c r="C917" s="32">
        <f t="shared" ca="1" si="463"/>
        <v>10</v>
      </c>
      <c r="D917" s="48">
        <f>RAWDATA!A919</f>
        <v>200210</v>
      </c>
      <c r="E917" s="48">
        <f t="shared" ca="1" si="491"/>
        <v>6.8884000000000007</v>
      </c>
      <c r="F917" s="48">
        <f t="shared" ca="1" si="468"/>
        <v>4.6364000000000001</v>
      </c>
      <c r="G917" s="48">
        <f t="shared" ca="1" si="468"/>
        <v>3.4735000000000005</v>
      </c>
      <c r="H917" s="48">
        <f t="shared" ca="1" si="468"/>
        <v>3.4603999999999999</v>
      </c>
      <c r="I917" s="48">
        <f t="shared" ca="1" si="468"/>
        <v>3.0053000000000001</v>
      </c>
      <c r="J917" s="48">
        <f t="shared" ca="1" si="468"/>
        <v>3.5830000000000002</v>
      </c>
      <c r="K917" s="48">
        <f t="shared" ca="1" si="468"/>
        <v>3.9470000000000001</v>
      </c>
      <c r="L917" s="48">
        <f t="shared" ca="1" si="468"/>
        <v>3.1575000000000002</v>
      </c>
      <c r="M917" s="48">
        <f t="shared" ca="1" si="468"/>
        <v>4.1652000000000005</v>
      </c>
      <c r="N917" s="48">
        <f t="shared" ca="1" si="468"/>
        <v>7.7828999999999997</v>
      </c>
      <c r="P917" s="26">
        <f t="shared" ca="1" si="469"/>
        <v>1.0061899365194191</v>
      </c>
      <c r="Q917" s="26">
        <f t="shared" ca="1" si="470"/>
        <v>12.851582655183337</v>
      </c>
      <c r="R917" s="26">
        <f t="shared" ca="1" si="471"/>
        <v>27.01392650885623</v>
      </c>
      <c r="S917" s="26">
        <f t="shared" ca="1" si="472"/>
        <v>43.120450560176707</v>
      </c>
      <c r="T917" s="26">
        <f t="shared" ca="1" si="473"/>
        <v>63.187402169281313</v>
      </c>
      <c r="U917" s="26">
        <f t="shared" ca="1" si="474"/>
        <v>83.070317455598982</v>
      </c>
      <c r="V917" s="26">
        <f t="shared" ca="1" si="475"/>
        <v>127.80795766170134</v>
      </c>
      <c r="W917" s="26">
        <f t="shared" ca="1" si="476"/>
        <v>126.23646258592743</v>
      </c>
      <c r="X917" s="26">
        <f t="shared" ca="1" si="477"/>
        <v>231.2147807347437</v>
      </c>
      <c r="Y917" s="26">
        <f t="shared" ca="1" si="478"/>
        <v>1317.0743251547865</v>
      </c>
      <c r="Z917" s="28">
        <f t="shared" ca="1" si="464"/>
        <v>2.1164999999999656E-3</v>
      </c>
      <c r="AA917" s="57">
        <f t="shared" ca="1" si="479"/>
        <v>4.4099599999999996E-2</v>
      </c>
      <c r="AB917" s="33">
        <f t="shared" ca="1" si="465"/>
        <v>1.5640899999999978E-2</v>
      </c>
      <c r="AD917" s="28">
        <f t="shared" ca="1" si="480"/>
        <v>6.6615113526362013E-2</v>
      </c>
      <c r="AE917" s="28">
        <f t="shared" ca="1" si="481"/>
        <v>4.5321297459252681E-2</v>
      </c>
      <c r="AF917" s="28">
        <f t="shared" ca="1" si="482"/>
        <v>3.4145355286498882E-2</v>
      </c>
      <c r="AG917" s="28">
        <f t="shared" ca="1" si="483"/>
        <v>3.4018744808297988E-2</v>
      </c>
      <c r="AH917" s="28">
        <f t="shared" ca="1" si="484"/>
        <v>2.9610257228393576E-2</v>
      </c>
      <c r="AI917" s="28">
        <f t="shared" ca="1" si="485"/>
        <v>3.5203037708524489E-2</v>
      </c>
      <c r="AJ917" s="28">
        <f t="shared" ca="1" si="486"/>
        <v>3.8710967870611783E-2</v>
      </c>
      <c r="AK917" s="28">
        <f t="shared" ca="1" si="487"/>
        <v>3.1086760532097565E-2</v>
      </c>
      <c r="AL917" s="28">
        <f t="shared" ca="1" si="488"/>
        <v>4.080791442113102E-2</v>
      </c>
      <c r="AM917" s="28">
        <f t="shared" ca="1" si="489"/>
        <v>7.494883281699978E-2</v>
      </c>
      <c r="AN917" s="28">
        <f t="shared" ca="1" si="466"/>
        <v>1.9101681262580564E-3</v>
      </c>
      <c r="AO917" s="28">
        <f t="shared" ca="1" si="490"/>
        <v>4.3154887208787671E-2</v>
      </c>
      <c r="AP917" s="33">
        <f t="shared" ca="1" si="467"/>
        <v>1.4723486410277729E-2</v>
      </c>
      <c r="AQ917" s="54"/>
      <c r="AR917" s="53"/>
      <c r="AS917" s="53"/>
      <c r="AT917" s="53"/>
      <c r="AU917" s="53"/>
    </row>
    <row r="918" spans="1:51" ht="15" customHeight="1" x14ac:dyDescent="0.25">
      <c r="A918" s="31">
        <f t="shared" ca="1" si="461"/>
        <v>37561</v>
      </c>
      <c r="B918" s="32">
        <f t="shared" ca="1" si="462"/>
        <v>2002</v>
      </c>
      <c r="C918" s="32">
        <f t="shared" ca="1" si="463"/>
        <v>11</v>
      </c>
      <c r="D918" s="48">
        <f>RAWDATA!A920</f>
        <v>200211</v>
      </c>
      <c r="E918" s="48">
        <f t="shared" ca="1" si="491"/>
        <v>22.101700000000001</v>
      </c>
      <c r="F918" s="48">
        <f t="shared" ca="1" si="468"/>
        <v>14.204600000000001</v>
      </c>
      <c r="G918" s="48">
        <f t="shared" ca="1" si="468"/>
        <v>12.509400000000001</v>
      </c>
      <c r="H918" s="48">
        <f t="shared" ca="1" si="468"/>
        <v>9.4954999999999998</v>
      </c>
      <c r="I918" s="48">
        <f t="shared" ca="1" si="468"/>
        <v>8.1677999999999997</v>
      </c>
      <c r="J918" s="48">
        <f t="shared" ca="1" si="468"/>
        <v>9.7541000000000011</v>
      </c>
      <c r="K918" s="48">
        <f t="shared" ca="1" si="468"/>
        <v>7.7588000000000008</v>
      </c>
      <c r="L918" s="48">
        <f t="shared" ca="1" si="468"/>
        <v>8.1333000000000002</v>
      </c>
      <c r="M918" s="48">
        <f t="shared" ca="1" si="468"/>
        <v>9.5274000000000001</v>
      </c>
      <c r="N918" s="48">
        <f t="shared" ca="1" si="468"/>
        <v>13.954699999999999</v>
      </c>
      <c r="P918" s="26">
        <f t="shared" ca="1" si="469"/>
        <v>1.2285750177191317</v>
      </c>
      <c r="Q918" s="26">
        <f t="shared" ca="1" si="470"/>
        <v>14.677098565021511</v>
      </c>
      <c r="R918" s="26">
        <f t="shared" ca="1" si="471"/>
        <v>30.393206631555092</v>
      </c>
      <c r="S918" s="26">
        <f t="shared" ca="1" si="472"/>
        <v>47.214952943118284</v>
      </c>
      <c r="T918" s="26">
        <f t="shared" ca="1" si="473"/>
        <v>68.348422803663865</v>
      </c>
      <c r="U918" s="26">
        <f t="shared" ca="1" si="474"/>
        <v>91.173079290535568</v>
      </c>
      <c r="V918" s="26">
        <f t="shared" ca="1" si="475"/>
        <v>137.72432148075742</v>
      </c>
      <c r="W918" s="26">
        <f t="shared" ca="1" si="476"/>
        <v>136.50365279742869</v>
      </c>
      <c r="X918" s="26">
        <f t="shared" ca="1" si="477"/>
        <v>253.24353775446568</v>
      </c>
      <c r="Y918" s="26">
        <f t="shared" ca="1" si="478"/>
        <v>1500.8680960071613</v>
      </c>
      <c r="Z918" s="28">
        <f t="shared" ca="1" si="464"/>
        <v>-6.4121000000000095E-2</v>
      </c>
      <c r="AA918" s="57">
        <f t="shared" ca="1" si="479"/>
        <v>0.11560730000000002</v>
      </c>
      <c r="AB918" s="33">
        <f t="shared" ca="1" si="465"/>
        <v>1.8031999999999493E-3</v>
      </c>
      <c r="AD918" s="28">
        <f t="shared" ca="1" si="480"/>
        <v>0.19968411804556641</v>
      </c>
      <c r="AE918" s="28">
        <f t="shared" ca="1" si="481"/>
        <v>0.13282139063275031</v>
      </c>
      <c r="AF918" s="28">
        <f t="shared" ca="1" si="482"/>
        <v>0.11786658772136804</v>
      </c>
      <c r="AG918" s="28">
        <f t="shared" ca="1" si="483"/>
        <v>9.071326653359385E-2</v>
      </c>
      <c r="AH918" s="28">
        <f t="shared" ca="1" si="484"/>
        <v>7.8513539090988557E-2</v>
      </c>
      <c r="AI918" s="28">
        <f t="shared" ca="1" si="485"/>
        <v>9.3072222900390036E-2</v>
      </c>
      <c r="AJ918" s="28">
        <f t="shared" ca="1" si="486"/>
        <v>7.4725210194552028E-2</v>
      </c>
      <c r="AK918" s="28">
        <f t="shared" ca="1" si="487"/>
        <v>7.8194539323603707E-2</v>
      </c>
      <c r="AL918" s="28">
        <f t="shared" ca="1" si="488"/>
        <v>9.1004560277084451E-2</v>
      </c>
      <c r="AM918" s="28">
        <f t="shared" ca="1" si="489"/>
        <v>0.13063081501359905</v>
      </c>
      <c r="AN918" s="28">
        <f t="shared" ca="1" si="466"/>
        <v>-5.543506669381662E-2</v>
      </c>
      <c r="AO918" s="28">
        <f t="shared" ca="1" si="490"/>
        <v>0.10939892031378921</v>
      </c>
      <c r="AP918" s="33">
        <f t="shared" ca="1" si="467"/>
        <v>1.4187673315525368E-3</v>
      </c>
      <c r="AQ918" s="54"/>
      <c r="AR918" s="53"/>
      <c r="AS918" s="53"/>
      <c r="AT918" s="53"/>
      <c r="AU918" s="53"/>
      <c r="AY918" s="29"/>
    </row>
    <row r="919" spans="1:51" ht="15" customHeight="1" x14ac:dyDescent="0.25">
      <c r="A919" s="31">
        <f t="shared" ca="1" si="461"/>
        <v>37591</v>
      </c>
      <c r="B919" s="32">
        <f t="shared" ca="1" si="462"/>
        <v>2002</v>
      </c>
      <c r="C919" s="32">
        <f t="shared" ca="1" si="463"/>
        <v>12</v>
      </c>
      <c r="D919" s="48">
        <f>RAWDATA!A921</f>
        <v>200212</v>
      </c>
      <c r="E919" s="48">
        <f t="shared" ca="1" si="491"/>
        <v>-12.800599999999999</v>
      </c>
      <c r="F919" s="48">
        <f t="shared" ca="1" si="468"/>
        <v>-8.2863000000000007</v>
      </c>
      <c r="G919" s="48">
        <f t="shared" ca="1" si="468"/>
        <v>-5.5296000000000003</v>
      </c>
      <c r="H919" s="48">
        <f t="shared" ca="1" si="468"/>
        <v>-5.2442000000000002</v>
      </c>
      <c r="I919" s="48">
        <f t="shared" ca="1" si="468"/>
        <v>-3.3784999999999998</v>
      </c>
      <c r="J919" s="48">
        <f t="shared" ca="1" si="468"/>
        <v>-2.4966999999999997</v>
      </c>
      <c r="K919" s="48">
        <f t="shared" ca="1" si="468"/>
        <v>-1.1632000000000002</v>
      </c>
      <c r="L919" s="48">
        <f t="shared" ca="1" si="468"/>
        <v>-1.5538000000000001</v>
      </c>
      <c r="M919" s="48">
        <f t="shared" ca="1" si="468"/>
        <v>-1.1994</v>
      </c>
      <c r="N919" s="48">
        <f t="shared" ca="1" si="468"/>
        <v>-2.8422000000000001</v>
      </c>
      <c r="P919" s="26">
        <f t="shared" ca="1" si="469"/>
        <v>1.0713100440009766</v>
      </c>
      <c r="Q919" s="26">
        <f t="shared" ca="1" si="470"/>
        <v>13.460910146628134</v>
      </c>
      <c r="R919" s="26">
        <f t="shared" ca="1" si="471"/>
        <v>28.71258387765662</v>
      </c>
      <c r="S919" s="26">
        <f t="shared" ca="1" si="472"/>
        <v>44.738906380875278</v>
      </c>
      <c r="T919" s="26">
        <f t="shared" ca="1" si="473"/>
        <v>66.039271339242092</v>
      </c>
      <c r="U919" s="26">
        <f t="shared" ca="1" si="474"/>
        <v>88.896761019888771</v>
      </c>
      <c r="V919" s="26">
        <f t="shared" ca="1" si="475"/>
        <v>136.12231217329327</v>
      </c>
      <c r="W919" s="26">
        <f t="shared" ca="1" si="476"/>
        <v>134.38265904026224</v>
      </c>
      <c r="X919" s="26">
        <f t="shared" ca="1" si="477"/>
        <v>250.20613476263864</v>
      </c>
      <c r="Y919" s="26">
        <f t="shared" ca="1" si="478"/>
        <v>1458.2104229824458</v>
      </c>
      <c r="Z919" s="28">
        <f t="shared" ca="1" si="464"/>
        <v>8.5226500000000038E-2</v>
      </c>
      <c r="AA919" s="57">
        <f t="shared" ca="1" si="479"/>
        <v>-4.4494500000000006E-2</v>
      </c>
      <c r="AB919" s="33">
        <f t="shared" ca="1" si="465"/>
        <v>2.4286500000000058E-2</v>
      </c>
      <c r="AD919" s="28">
        <f t="shared" ca="1" si="480"/>
        <v>-0.13697273583077468</v>
      </c>
      <c r="AE919" s="28">
        <f t="shared" ca="1" si="481"/>
        <v>-8.6498417666670865E-2</v>
      </c>
      <c r="AF919" s="28">
        <f t="shared" ca="1" si="482"/>
        <v>-5.6883628067605489E-2</v>
      </c>
      <c r="AG919" s="28">
        <f t="shared" ca="1" si="483"/>
        <v>-5.3867130178722328E-2</v>
      </c>
      <c r="AH919" s="28">
        <f t="shared" ca="1" si="484"/>
        <v>-3.4368902246258576E-2</v>
      </c>
      <c r="AI919" s="28">
        <f t="shared" ca="1" si="485"/>
        <v>-2.5283962403211822E-2</v>
      </c>
      <c r="AJ919" s="28">
        <f t="shared" ca="1" si="486"/>
        <v>-1.1700180948236424E-2</v>
      </c>
      <c r="AK919" s="28">
        <f t="shared" ca="1" si="487"/>
        <v>-1.5659979921124424E-2</v>
      </c>
      <c r="AL919" s="28">
        <f t="shared" ca="1" si="488"/>
        <v>-1.2066508378215086E-2</v>
      </c>
      <c r="AM919" s="28">
        <f t="shared" ca="1" si="489"/>
        <v>-2.8833725173466471E-2</v>
      </c>
      <c r="AN919" s="28">
        <f t="shared" ca="1" si="466"/>
        <v>9.128545997288201E-2</v>
      </c>
      <c r="AO919" s="28">
        <f t="shared" ca="1" si="490"/>
        <v>-4.5514759169762581E-2</v>
      </c>
      <c r="AP919" s="33">
        <f t="shared" ca="1" si="467"/>
        <v>2.5064642393921803E-2</v>
      </c>
      <c r="AQ919" s="54"/>
      <c r="AR919" s="53"/>
      <c r="AS919" s="53"/>
      <c r="AT919" s="53"/>
      <c r="AU919" s="53"/>
    </row>
    <row r="920" spans="1:51" ht="15" customHeight="1" x14ac:dyDescent="0.25">
      <c r="A920" s="31">
        <f t="shared" ca="1" si="461"/>
        <v>37622</v>
      </c>
      <c r="B920" s="32">
        <f t="shared" ca="1" si="462"/>
        <v>2003</v>
      </c>
      <c r="C920" s="32">
        <f t="shared" ca="1" si="463"/>
        <v>1</v>
      </c>
      <c r="D920" s="48">
        <f>RAWDATA!A922</f>
        <v>200301</v>
      </c>
      <c r="E920" s="48">
        <f t="shared" ca="1" si="491"/>
        <v>0.5726</v>
      </c>
      <c r="F920" s="48">
        <f t="shared" ca="1" si="468"/>
        <v>-0.33690000000000009</v>
      </c>
      <c r="G920" s="48">
        <f t="shared" ca="1" si="468"/>
        <v>-0.73630000000000007</v>
      </c>
      <c r="H920" s="48">
        <f t="shared" ca="1" si="468"/>
        <v>-0.52229999999999999</v>
      </c>
      <c r="I920" s="48">
        <f t="shared" ca="1" si="468"/>
        <v>-1.5493999999999999</v>
      </c>
      <c r="J920" s="48">
        <f t="shared" ca="1" si="468"/>
        <v>-0.60109999999999997</v>
      </c>
      <c r="K920" s="48">
        <f t="shared" ca="1" si="468"/>
        <v>-0.97389999999999999</v>
      </c>
      <c r="L920" s="48">
        <f t="shared" ca="1" si="468"/>
        <v>-0.35260000000000002</v>
      </c>
      <c r="M920" s="48">
        <f t="shared" ca="1" si="468"/>
        <v>1.05</v>
      </c>
      <c r="N920" s="48">
        <f t="shared" ca="1" si="468"/>
        <v>1.6618000000000002</v>
      </c>
      <c r="P920" s="26">
        <f t="shared" ca="1" si="469"/>
        <v>1.0774443653129262</v>
      </c>
      <c r="Q920" s="26">
        <f t="shared" ca="1" si="470"/>
        <v>13.415560340344145</v>
      </c>
      <c r="R920" s="26">
        <f t="shared" ca="1" si="471"/>
        <v>28.501173122565433</v>
      </c>
      <c r="S920" s="26">
        <f t="shared" ca="1" si="472"/>
        <v>44.505235072847967</v>
      </c>
      <c r="T920" s="26">
        <f t="shared" ca="1" si="473"/>
        <v>65.016058869111873</v>
      </c>
      <c r="U920" s="26">
        <f t="shared" ca="1" si="474"/>
        <v>88.362402589398215</v>
      </c>
      <c r="V920" s="26">
        <f t="shared" ca="1" si="475"/>
        <v>134.79661697503755</v>
      </c>
      <c r="W920" s="26">
        <f t="shared" ca="1" si="476"/>
        <v>133.90882578448628</v>
      </c>
      <c r="X920" s="26">
        <f t="shared" ca="1" si="477"/>
        <v>252.83329917764632</v>
      </c>
      <c r="Y920" s="26">
        <f t="shared" ca="1" si="478"/>
        <v>1482.4429637915682</v>
      </c>
      <c r="Z920" s="28">
        <f t="shared" ca="1" si="464"/>
        <v>1.2380499999999961E-2</v>
      </c>
      <c r="AA920" s="57">
        <f t="shared" ca="1" si="479"/>
        <v>-1.7880999999999995E-3</v>
      </c>
      <c r="AB920" s="33">
        <f t="shared" ca="1" si="465"/>
        <v>1.5347099999999987E-2</v>
      </c>
      <c r="AD920" s="28">
        <f t="shared" ca="1" si="480"/>
        <v>5.7096687740761046E-3</v>
      </c>
      <c r="AE920" s="28">
        <f t="shared" ca="1" si="481"/>
        <v>-3.3746878590242332E-3</v>
      </c>
      <c r="AF920" s="28">
        <f t="shared" ca="1" si="482"/>
        <v>-7.3902406822984705E-3</v>
      </c>
      <c r="AG920" s="28">
        <f t="shared" ca="1" si="483"/>
        <v>-5.2366875453348427E-3</v>
      </c>
      <c r="AH920" s="28">
        <f t="shared" ca="1" si="484"/>
        <v>-1.5615286457332978E-2</v>
      </c>
      <c r="AI920" s="28">
        <f t="shared" ca="1" si="485"/>
        <v>-6.0291387851864973E-3</v>
      </c>
      <c r="AJ920" s="28">
        <f t="shared" ca="1" si="486"/>
        <v>-9.7867342358245162E-3</v>
      </c>
      <c r="AK920" s="28">
        <f t="shared" ca="1" si="487"/>
        <v>-3.5322309892906263E-3</v>
      </c>
      <c r="AL920" s="28">
        <f t="shared" ca="1" si="488"/>
        <v>1.0445257861538604E-2</v>
      </c>
      <c r="AM920" s="28">
        <f t="shared" ca="1" si="489"/>
        <v>1.6481431953001488E-2</v>
      </c>
      <c r="AN920" s="28">
        <f t="shared" ca="1" si="466"/>
        <v>1.229585444974411E-2</v>
      </c>
      <c r="AO920" s="28">
        <f t="shared" ca="1" si="490"/>
        <v>-1.789700559062641E-3</v>
      </c>
      <c r="AP920" s="33">
        <f t="shared" ca="1" si="467"/>
        <v>1.5253045466332688E-2</v>
      </c>
      <c r="AQ920" s="54"/>
      <c r="AR920" s="53"/>
      <c r="AS920" s="53"/>
      <c r="AT920" s="53"/>
      <c r="AU920" s="53"/>
    </row>
    <row r="921" spans="1:51" ht="15" customHeight="1" x14ac:dyDescent="0.25">
      <c r="A921" s="31">
        <f t="shared" ca="1" si="461"/>
        <v>37653</v>
      </c>
      <c r="B921" s="32">
        <f t="shared" ca="1" si="462"/>
        <v>2003</v>
      </c>
      <c r="C921" s="32">
        <f t="shared" ca="1" si="463"/>
        <v>2</v>
      </c>
      <c r="D921" s="48">
        <f>RAWDATA!A923</f>
        <v>200302</v>
      </c>
      <c r="E921" s="48">
        <f t="shared" ca="1" si="491"/>
        <v>-3.6688000000000009</v>
      </c>
      <c r="F921" s="48">
        <f t="shared" ca="1" si="468"/>
        <v>-3.4344000000000001</v>
      </c>
      <c r="G921" s="48">
        <f t="shared" ca="1" si="468"/>
        <v>-2.6063000000000001</v>
      </c>
      <c r="H921" s="48">
        <f t="shared" ca="1" si="468"/>
        <v>-2.3516000000000004</v>
      </c>
      <c r="I921" s="48">
        <f t="shared" ca="1" si="468"/>
        <v>-2.2418999999999998</v>
      </c>
      <c r="J921" s="48">
        <f t="shared" ca="1" si="468"/>
        <v>-2.4702999999999999</v>
      </c>
      <c r="K921" s="48">
        <f t="shared" ca="1" si="468"/>
        <v>-1.7755000000000001</v>
      </c>
      <c r="L921" s="48">
        <f t="shared" ca="1" si="468"/>
        <v>-1.9015000000000002</v>
      </c>
      <c r="M921" s="48">
        <f t="shared" ca="1" si="468"/>
        <v>-1.7766000000000002</v>
      </c>
      <c r="N921" s="48">
        <f t="shared" ca="1" si="468"/>
        <v>-2.8601000000000005</v>
      </c>
      <c r="P921" s="26">
        <f t="shared" ca="1" si="469"/>
        <v>1.0379150864383255</v>
      </c>
      <c r="Q921" s="26">
        <f t="shared" ca="1" si="470"/>
        <v>12.954816336015366</v>
      </c>
      <c r="R921" s="26">
        <f t="shared" ca="1" si="471"/>
        <v>27.758347047472011</v>
      </c>
      <c r="S921" s="26">
        <f t="shared" ca="1" si="472"/>
        <v>43.458649964874873</v>
      </c>
      <c r="T921" s="26">
        <f t="shared" ca="1" si="473"/>
        <v>63.558463845325257</v>
      </c>
      <c r="U921" s="26">
        <f t="shared" ca="1" si="474"/>
        <v>86.179586158232311</v>
      </c>
      <c r="V921" s="26">
        <f t="shared" ca="1" si="475"/>
        <v>132.40330304064577</v>
      </c>
      <c r="W921" s="26">
        <f t="shared" ca="1" si="476"/>
        <v>131.36254946219427</v>
      </c>
      <c r="X921" s="26">
        <f t="shared" ca="1" si="477"/>
        <v>248.34146278445627</v>
      </c>
      <c r="Y921" s="26">
        <f t="shared" ca="1" si="478"/>
        <v>1440.0436125841657</v>
      </c>
      <c r="Z921" s="28">
        <f t="shared" ca="1" si="464"/>
        <v>1.233250000000008E-2</v>
      </c>
      <c r="AA921" s="57">
        <f t="shared" ca="1" si="479"/>
        <v>-2.5087000000000002E-2</v>
      </c>
      <c r="AB921" s="33">
        <f t="shared" ca="1" si="465"/>
        <v>1.9035000000000336E-3</v>
      </c>
      <c r="AD921" s="28">
        <f t="shared" ca="1" si="480"/>
        <v>-3.7377932117700088E-2</v>
      </c>
      <c r="AE921" s="28">
        <f t="shared" ca="1" si="481"/>
        <v>-3.4947615851464511E-2</v>
      </c>
      <c r="AF921" s="28">
        <f t="shared" ca="1" si="482"/>
        <v>-2.6408659156400865E-2</v>
      </c>
      <c r="AG921" s="28">
        <f t="shared" ca="1" si="483"/>
        <v>-2.3796913848282898E-2</v>
      </c>
      <c r="AH921" s="28">
        <f t="shared" ca="1" si="484"/>
        <v>-2.2674126105557201E-2</v>
      </c>
      <c r="AI921" s="28">
        <f t="shared" ca="1" si="485"/>
        <v>-2.5013238985521137E-2</v>
      </c>
      <c r="AJ921" s="28">
        <f t="shared" ca="1" si="486"/>
        <v>-1.7914510910303355E-2</v>
      </c>
      <c r="AK921" s="28">
        <f t="shared" ca="1" si="487"/>
        <v>-1.9198110053552951E-2</v>
      </c>
      <c r="AL921" s="28">
        <f t="shared" ca="1" si="488"/>
        <v>-1.7925709808331889E-2</v>
      </c>
      <c r="AM921" s="28">
        <f t="shared" ca="1" si="489"/>
        <v>-2.9017978513064882E-2</v>
      </c>
      <c r="AN921" s="28">
        <f t="shared" ca="1" si="466"/>
        <v>1.2690929823883916E-2</v>
      </c>
      <c r="AO921" s="28">
        <f t="shared" ca="1" si="490"/>
        <v>-2.5407042734822541E-2</v>
      </c>
      <c r="AP921" s="33">
        <f t="shared" ca="1" si="467"/>
        <v>1.935198574124157E-3</v>
      </c>
      <c r="AQ921" s="54"/>
      <c r="AR921" s="53"/>
      <c r="AS921" s="53"/>
      <c r="AT921" s="53"/>
      <c r="AU921" s="53"/>
    </row>
    <row r="922" spans="1:51" ht="15" customHeight="1" x14ac:dyDescent="0.25">
      <c r="A922" s="31">
        <f t="shared" ca="1" si="461"/>
        <v>37681</v>
      </c>
      <c r="B922" s="32">
        <f t="shared" ca="1" si="462"/>
        <v>2003</v>
      </c>
      <c r="C922" s="32">
        <f t="shared" ca="1" si="463"/>
        <v>3</v>
      </c>
      <c r="D922" s="48">
        <f>RAWDATA!A924</f>
        <v>200303</v>
      </c>
      <c r="E922" s="48">
        <f t="shared" ca="1" si="491"/>
        <v>2.3837000000000002</v>
      </c>
      <c r="F922" s="48">
        <f t="shared" ca="1" si="468"/>
        <v>0.78129999999999999</v>
      </c>
      <c r="G922" s="48">
        <f t="shared" ca="1" si="468"/>
        <v>0.92999999999999994</v>
      </c>
      <c r="H922" s="48">
        <f t="shared" ca="1" si="468"/>
        <v>0.26380000000000003</v>
      </c>
      <c r="I922" s="48">
        <f t="shared" ca="1" si="468"/>
        <v>8.1600000000000006E-2</v>
      </c>
      <c r="J922" s="48">
        <f t="shared" ca="1" si="468"/>
        <v>0.59360000000000013</v>
      </c>
      <c r="K922" s="48">
        <f t="shared" ca="1" si="468"/>
        <v>1.3305000000000002</v>
      </c>
      <c r="L922" s="48">
        <f t="shared" ca="1" si="468"/>
        <v>0.73080000000000012</v>
      </c>
      <c r="M922" s="48">
        <f t="shared" ca="1" si="468"/>
        <v>1.1424000000000001</v>
      </c>
      <c r="N922" s="48">
        <f t="shared" ca="1" si="468"/>
        <v>1.8004</v>
      </c>
      <c r="P922" s="26">
        <f t="shared" ca="1" si="469"/>
        <v>1.0626558683537559</v>
      </c>
      <c r="Q922" s="26">
        <f t="shared" ca="1" si="470"/>
        <v>13.056032316048654</v>
      </c>
      <c r="R922" s="26">
        <f t="shared" ca="1" si="471"/>
        <v>28.016499675013502</v>
      </c>
      <c r="S922" s="26">
        <f t="shared" ca="1" si="472"/>
        <v>43.573293883482208</v>
      </c>
      <c r="T922" s="26">
        <f t="shared" ca="1" si="473"/>
        <v>63.61032755182304</v>
      </c>
      <c r="U922" s="26">
        <f t="shared" ca="1" si="474"/>
        <v>86.691148181667572</v>
      </c>
      <c r="V922" s="26">
        <f t="shared" ca="1" si="475"/>
        <v>134.16492898760154</v>
      </c>
      <c r="W922" s="26">
        <f t="shared" ca="1" si="476"/>
        <v>132.322546973664</v>
      </c>
      <c r="X922" s="26">
        <f t="shared" ca="1" si="477"/>
        <v>251.17851565530592</v>
      </c>
      <c r="Y922" s="26">
        <f t="shared" ca="1" si="478"/>
        <v>1465.9701577851308</v>
      </c>
      <c r="Z922" s="28">
        <f t="shared" ca="1" si="464"/>
        <v>-1.1110000000000841E-3</v>
      </c>
      <c r="AA922" s="57">
        <f t="shared" ca="1" si="479"/>
        <v>1.0038100000000001E-2</v>
      </c>
      <c r="AB922" s="33">
        <f t="shared" ca="1" si="465"/>
        <v>4.6759000000000037E-3</v>
      </c>
      <c r="AD922" s="28">
        <f t="shared" ca="1" si="480"/>
        <v>2.3557334259385089E-2</v>
      </c>
      <c r="AE922" s="28">
        <f t="shared" ca="1" si="481"/>
        <v>7.7826365659629569E-3</v>
      </c>
      <c r="AF922" s="28">
        <f t="shared" ca="1" si="482"/>
        <v>9.257021262676848E-3</v>
      </c>
      <c r="AG922" s="28">
        <f t="shared" ca="1" si="483"/>
        <v>2.6345265852376972E-3</v>
      </c>
      <c r="AH922" s="28">
        <f t="shared" ca="1" si="484"/>
        <v>8.1566725300199117E-4</v>
      </c>
      <c r="AI922" s="28">
        <f t="shared" ca="1" si="485"/>
        <v>5.918451363559697E-3</v>
      </c>
      <c r="AJ922" s="28">
        <f t="shared" ca="1" si="486"/>
        <v>1.3217265832801948E-2</v>
      </c>
      <c r="AK922" s="28">
        <f t="shared" ca="1" si="487"/>
        <v>7.2814259581911959E-3</v>
      </c>
      <c r="AL922" s="28">
        <f t="shared" ca="1" si="488"/>
        <v>1.1359238866089678E-2</v>
      </c>
      <c r="AM922" s="28">
        <f t="shared" ca="1" si="489"/>
        <v>1.7843847393695818E-2</v>
      </c>
      <c r="AN922" s="28">
        <f t="shared" ca="1" si="466"/>
        <v>-1.0684422827812769E-3</v>
      </c>
      <c r="AO922" s="28">
        <f t="shared" ca="1" si="490"/>
        <v>9.9880529139594783E-3</v>
      </c>
      <c r="AP922" s="33">
        <f t="shared" ca="1" si="467"/>
        <v>4.6134902159332691E-3</v>
      </c>
      <c r="AQ922" s="54"/>
      <c r="AR922" s="53"/>
      <c r="AS922" s="53"/>
      <c r="AT922" s="53"/>
      <c r="AU922" s="53"/>
    </row>
    <row r="923" spans="1:51" ht="15" customHeight="1" x14ac:dyDescent="0.25">
      <c r="A923" s="31">
        <f t="shared" ca="1" si="461"/>
        <v>37712</v>
      </c>
      <c r="B923" s="32">
        <f t="shared" ca="1" si="462"/>
        <v>2003</v>
      </c>
      <c r="C923" s="32">
        <f t="shared" ca="1" si="463"/>
        <v>4</v>
      </c>
      <c r="D923" s="48">
        <f>RAWDATA!A925</f>
        <v>200304</v>
      </c>
      <c r="E923" s="48">
        <f t="shared" ca="1" si="491"/>
        <v>14.484100000000002</v>
      </c>
      <c r="F923" s="48">
        <f t="shared" ca="1" si="468"/>
        <v>11.1615</v>
      </c>
      <c r="G923" s="48">
        <f t="shared" ca="1" si="468"/>
        <v>9.9134999999999991</v>
      </c>
      <c r="H923" s="48">
        <f t="shared" ca="1" si="468"/>
        <v>9.6408000000000023</v>
      </c>
      <c r="I923" s="48">
        <f t="shared" ca="1" si="468"/>
        <v>8.6353000000000009</v>
      </c>
      <c r="J923" s="48">
        <f t="shared" ref="F923:N951" ca="1" si="492">IF(OR($D923&lt;$B$3,$D923&gt;$B$4),"",IF(ISERROR(VLOOKUP($D923,INDIRECT($B$1),J$7,0)),"",VLOOKUP($D923,INDIRECT($B$1),J$7,0)))</f>
        <v>8.6958000000000002</v>
      </c>
      <c r="K923" s="48">
        <f t="shared" ca="1" si="492"/>
        <v>7.9272000000000009</v>
      </c>
      <c r="L923" s="48">
        <f t="shared" ca="1" si="492"/>
        <v>7.8100000000000005</v>
      </c>
      <c r="M923" s="48">
        <f t="shared" ca="1" si="492"/>
        <v>8.475200000000001</v>
      </c>
      <c r="N923" s="48">
        <f t="shared" ca="1" si="492"/>
        <v>10.3423</v>
      </c>
      <c r="P923" s="26">
        <f t="shared" ca="1" si="469"/>
        <v>1.2165720069819823</v>
      </c>
      <c r="Q923" s="26">
        <f t="shared" ca="1" si="470"/>
        <v>14.513281363004424</v>
      </c>
      <c r="R923" s="26">
        <f t="shared" ca="1" si="471"/>
        <v>30.793915370295966</v>
      </c>
      <c r="S923" s="26">
        <f t="shared" ca="1" si="472"/>
        <v>47.774108000200961</v>
      </c>
      <c r="T923" s="26">
        <f t="shared" ca="1" si="473"/>
        <v>69.103270166905602</v>
      </c>
      <c r="U923" s="26">
        <f t="shared" ca="1" si="474"/>
        <v>94.229637045249035</v>
      </c>
      <c r="V923" s="26">
        <f t="shared" ca="1" si="475"/>
        <v>144.80045123830669</v>
      </c>
      <c r="W923" s="26">
        <f t="shared" ca="1" si="476"/>
        <v>142.65693789230718</v>
      </c>
      <c r="X923" s="26">
        <f t="shared" ca="1" si="477"/>
        <v>272.46639721412441</v>
      </c>
      <c r="Y923" s="26">
        <f t="shared" ca="1" si="478"/>
        <v>1617.5851894137425</v>
      </c>
      <c r="Z923" s="28">
        <f t="shared" ca="1" si="464"/>
        <v>-3.4140500000000018E-2</v>
      </c>
      <c r="AA923" s="57">
        <f t="shared" ca="1" si="479"/>
        <v>9.7085699999999997E-2</v>
      </c>
      <c r="AB923" s="33">
        <f t="shared" ca="1" si="465"/>
        <v>-2.9982000000000064E-3</v>
      </c>
      <c r="AD923" s="28">
        <f t="shared" ca="1" si="480"/>
        <v>0.13526576273479676</v>
      </c>
      <c r="AE923" s="28">
        <f t="shared" ca="1" si="481"/>
        <v>0.10581391285778002</v>
      </c>
      <c r="AF923" s="28">
        <f t="shared" ca="1" si="482"/>
        <v>9.4523506821893935E-2</v>
      </c>
      <c r="AG923" s="28">
        <f t="shared" ca="1" si="483"/>
        <v>9.2039382026951319E-2</v>
      </c>
      <c r="AH923" s="28">
        <f t="shared" ca="1" si="484"/>
        <v>8.2826214736239814E-2</v>
      </c>
      <c r="AI923" s="28">
        <f t="shared" ca="1" si="485"/>
        <v>8.3382968938126342E-2</v>
      </c>
      <c r="AJ923" s="28">
        <f t="shared" ca="1" si="486"/>
        <v>7.6286739771979625E-2</v>
      </c>
      <c r="AK923" s="28">
        <f t="shared" ca="1" si="487"/>
        <v>7.5200232562935246E-2</v>
      </c>
      <c r="AL923" s="28">
        <f t="shared" ca="1" si="488"/>
        <v>8.1351389437421165E-2</v>
      </c>
      <c r="AM923" s="28">
        <f t="shared" ca="1" si="489"/>
        <v>9.8417166300900402E-2</v>
      </c>
      <c r="AN923" s="28">
        <f t="shared" ca="1" si="466"/>
        <v>-3.065555992712761E-2</v>
      </c>
      <c r="AO923" s="28">
        <f t="shared" ca="1" si="490"/>
        <v>9.2657300393038683E-2</v>
      </c>
      <c r="AP923" s="33">
        <f t="shared" ca="1" si="467"/>
        <v>-2.7730225238778994E-3</v>
      </c>
      <c r="AQ923" s="54"/>
      <c r="AR923" s="53"/>
      <c r="AS923" s="53"/>
      <c r="AT923" s="53"/>
      <c r="AU923" s="53"/>
    </row>
    <row r="924" spans="1:51" ht="15" customHeight="1" x14ac:dyDescent="0.25">
      <c r="A924" s="31">
        <f t="shared" ca="1" si="461"/>
        <v>37742</v>
      </c>
      <c r="B924" s="32">
        <f t="shared" ca="1" si="462"/>
        <v>2003</v>
      </c>
      <c r="C924" s="32">
        <f t="shared" ca="1" si="463"/>
        <v>5</v>
      </c>
      <c r="D924" s="48">
        <f>RAWDATA!A926</f>
        <v>200305</v>
      </c>
      <c r="E924" s="48">
        <f t="shared" ca="1" si="491"/>
        <v>23.215299999999999</v>
      </c>
      <c r="F924" s="48">
        <f t="shared" ca="1" si="492"/>
        <v>18.453700000000001</v>
      </c>
      <c r="G924" s="48">
        <f t="shared" ca="1" si="492"/>
        <v>14.4643</v>
      </c>
      <c r="H924" s="48">
        <f t="shared" ca="1" si="492"/>
        <v>12.427099999999999</v>
      </c>
      <c r="I924" s="48">
        <f t="shared" ca="1" si="492"/>
        <v>11.7654</v>
      </c>
      <c r="J924" s="48">
        <f t="shared" ca="1" si="492"/>
        <v>10.7029</v>
      </c>
      <c r="K924" s="48">
        <f t="shared" ca="1" si="492"/>
        <v>10.5007</v>
      </c>
      <c r="L924" s="48">
        <f t="shared" ca="1" si="492"/>
        <v>10.020700000000001</v>
      </c>
      <c r="M924" s="48">
        <f t="shared" ca="1" si="492"/>
        <v>10.246</v>
      </c>
      <c r="N924" s="48">
        <f t="shared" ca="1" si="492"/>
        <v>14.1525</v>
      </c>
      <c r="P924" s="26">
        <f t="shared" ca="1" si="469"/>
        <v>1.4990028481188704</v>
      </c>
      <c r="Q924" s="26">
        <f t="shared" ca="1" si="470"/>
        <v>17.191518765889171</v>
      </c>
      <c r="R924" s="26">
        <f t="shared" ca="1" si="471"/>
        <v>35.248039671201688</v>
      </c>
      <c r="S924" s="26">
        <f t="shared" ca="1" si="472"/>
        <v>53.711044175493939</v>
      </c>
      <c r="T924" s="26">
        <f t="shared" ca="1" si="473"/>
        <v>77.233546315122709</v>
      </c>
      <c r="U924" s="26">
        <f t="shared" ca="1" si="474"/>
        <v>104.314940868565</v>
      </c>
      <c r="V924" s="26">
        <f t="shared" ca="1" si="475"/>
        <v>160.00551222148758</v>
      </c>
      <c r="W924" s="26">
        <f t="shared" ca="1" si="476"/>
        <v>156.95216166768159</v>
      </c>
      <c r="X924" s="26">
        <f t="shared" ca="1" si="477"/>
        <v>300.38330427268357</v>
      </c>
      <c r="Y924" s="26">
        <f t="shared" ca="1" si="478"/>
        <v>1846.5139333455224</v>
      </c>
      <c r="Z924" s="28">
        <f t="shared" ca="1" si="464"/>
        <v>-8.6352499999999943E-2</v>
      </c>
      <c r="AA924" s="57">
        <f t="shared" ca="1" si="479"/>
        <v>0.1359486</v>
      </c>
      <c r="AB924" s="33">
        <f t="shared" ca="1" si="465"/>
        <v>-1.3956099999999944E-2</v>
      </c>
      <c r="AD924" s="28">
        <f t="shared" ca="1" si="480"/>
        <v>0.2087630457122864</v>
      </c>
      <c r="AE924" s="28">
        <f t="shared" ca="1" si="481"/>
        <v>0.16935198093762419</v>
      </c>
      <c r="AF924" s="28">
        <f t="shared" ca="1" si="482"/>
        <v>0.1350927979964596</v>
      </c>
      <c r="AG924" s="28">
        <f t="shared" ca="1" si="483"/>
        <v>0.11713482561364011</v>
      </c>
      <c r="AH924" s="28">
        <f t="shared" ca="1" si="484"/>
        <v>0.11123184561725487</v>
      </c>
      <c r="AI924" s="28">
        <f t="shared" ca="1" si="485"/>
        <v>0.10167985031200227</v>
      </c>
      <c r="AJ924" s="28">
        <f t="shared" ca="1" si="486"/>
        <v>9.9851669791280143E-2</v>
      </c>
      <c r="AK924" s="28">
        <f t="shared" ca="1" si="487"/>
        <v>9.549834391852928E-2</v>
      </c>
      <c r="AL924" s="28">
        <f t="shared" ca="1" si="488"/>
        <v>9.7544046501547785E-2</v>
      </c>
      <c r="AM924" s="28">
        <f t="shared" ca="1" si="489"/>
        <v>0.13236508775533606</v>
      </c>
      <c r="AN924" s="28">
        <f t="shared" ca="1" si="466"/>
        <v>-7.4102946196513364E-2</v>
      </c>
      <c r="AO924" s="28">
        <f t="shared" ca="1" si="490"/>
        <v>0.12746807279643363</v>
      </c>
      <c r="AP924" s="33">
        <f t="shared" ca="1" si="467"/>
        <v>-1.2513505667991698E-2</v>
      </c>
      <c r="AQ924" s="54"/>
      <c r="AR924" s="53"/>
      <c r="AS924" s="53"/>
      <c r="AT924" s="53"/>
      <c r="AU924" s="53"/>
    </row>
    <row r="925" spans="1:51" ht="15" customHeight="1" x14ac:dyDescent="0.25">
      <c r="A925" s="31">
        <f t="shared" ca="1" si="461"/>
        <v>37773</v>
      </c>
      <c r="B925" s="32">
        <f t="shared" ca="1" si="462"/>
        <v>2003</v>
      </c>
      <c r="C925" s="32">
        <f t="shared" ca="1" si="463"/>
        <v>6</v>
      </c>
      <c r="D925" s="48">
        <f>RAWDATA!A927</f>
        <v>200306</v>
      </c>
      <c r="E925" s="48">
        <f t="shared" ca="1" si="491"/>
        <v>7.9110000000000005</v>
      </c>
      <c r="F925" s="48">
        <f t="shared" ca="1" si="492"/>
        <v>5.2415000000000003</v>
      </c>
      <c r="G925" s="48">
        <f t="shared" ca="1" si="492"/>
        <v>4.6345000000000001</v>
      </c>
      <c r="H925" s="48">
        <f t="shared" ca="1" si="492"/>
        <v>3.4995000000000003</v>
      </c>
      <c r="I925" s="48">
        <f t="shared" ca="1" si="492"/>
        <v>4.2848000000000006</v>
      </c>
      <c r="J925" s="48">
        <f t="shared" ca="1" si="492"/>
        <v>3.3580000000000005</v>
      </c>
      <c r="K925" s="48">
        <f t="shared" ca="1" si="492"/>
        <v>2.7134999999999998</v>
      </c>
      <c r="L925" s="48">
        <f t="shared" ca="1" si="492"/>
        <v>4.6564000000000005</v>
      </c>
      <c r="M925" s="48">
        <f t="shared" ca="1" si="492"/>
        <v>4.4142000000000001</v>
      </c>
      <c r="N925" s="48">
        <f t="shared" ca="1" si="492"/>
        <v>6.6653000000000002</v>
      </c>
      <c r="P925" s="26">
        <f t="shared" ca="1" si="469"/>
        <v>1.6175889634335543</v>
      </c>
      <c r="Q925" s="26">
        <f t="shared" ca="1" si="470"/>
        <v>18.092612222003254</v>
      </c>
      <c r="R925" s="26">
        <f t="shared" ca="1" si="471"/>
        <v>36.881610069763532</v>
      </c>
      <c r="S925" s="26">
        <f t="shared" ca="1" si="472"/>
        <v>55.590662166415356</v>
      </c>
      <c r="T925" s="26">
        <f t="shared" ca="1" si="473"/>
        <v>80.542849307633091</v>
      </c>
      <c r="U925" s="26">
        <f t="shared" ca="1" si="474"/>
        <v>107.81783658293141</v>
      </c>
      <c r="V925" s="26">
        <f t="shared" ca="1" si="475"/>
        <v>164.34726179561764</v>
      </c>
      <c r="W925" s="26">
        <f t="shared" ca="1" si="476"/>
        <v>164.26048212357551</v>
      </c>
      <c r="X925" s="26">
        <f t="shared" ca="1" si="477"/>
        <v>313.64282408988834</v>
      </c>
      <c r="Y925" s="26">
        <f t="shared" ca="1" si="478"/>
        <v>1969.5896265448016</v>
      </c>
      <c r="Z925" s="28">
        <f t="shared" ca="1" si="464"/>
        <v>-1.0365000000000069E-2</v>
      </c>
      <c r="AA925" s="57">
        <f t="shared" ca="1" si="479"/>
        <v>4.7378700000000003E-2</v>
      </c>
      <c r="AB925" s="33">
        <f t="shared" ca="1" si="465"/>
        <v>8.0187999999999857E-3</v>
      </c>
      <c r="AD925" s="28">
        <f t="shared" ca="1" si="480"/>
        <v>7.6136627326356746E-2</v>
      </c>
      <c r="AE925" s="28">
        <f t="shared" ca="1" si="481"/>
        <v>5.1087523218115591E-2</v>
      </c>
      <c r="AF925" s="28">
        <f t="shared" ca="1" si="482"/>
        <v>4.5303139177331482E-2</v>
      </c>
      <c r="AG925" s="28">
        <f t="shared" ca="1" si="483"/>
        <v>3.4396595787789183E-2</v>
      </c>
      <c r="AH925" s="28">
        <f t="shared" ca="1" si="484"/>
        <v>4.1955431937313013E-2</v>
      </c>
      <c r="AI925" s="28">
        <f t="shared" ca="1" si="485"/>
        <v>3.3028504013788387E-2</v>
      </c>
      <c r="AJ925" s="28">
        <f t="shared" ca="1" si="486"/>
        <v>2.6773373135171457E-2</v>
      </c>
      <c r="AK925" s="28">
        <f t="shared" ca="1" si="487"/>
        <v>4.5512417269020396E-2</v>
      </c>
      <c r="AL925" s="28">
        <f t="shared" ca="1" si="488"/>
        <v>4.3195495536871659E-2</v>
      </c>
      <c r="AM925" s="28">
        <f t="shared" ca="1" si="489"/>
        <v>6.452570855549046E-2</v>
      </c>
      <c r="AN925" s="28">
        <f t="shared" ca="1" si="466"/>
        <v>-9.7514732260551087E-3</v>
      </c>
      <c r="AO925" s="28">
        <f t="shared" ca="1" si="490"/>
        <v>4.6290566586200441E-2</v>
      </c>
      <c r="AP925" s="33">
        <f t="shared" ca="1" si="467"/>
        <v>7.5700354599806188E-3</v>
      </c>
      <c r="AQ925" s="54"/>
      <c r="AR925" s="53"/>
      <c r="AS925" s="53"/>
      <c r="AT925" s="53"/>
      <c r="AU925" s="53"/>
    </row>
    <row r="926" spans="1:51" ht="15" customHeight="1" x14ac:dyDescent="0.25">
      <c r="A926" s="31">
        <f t="shared" ca="1" si="461"/>
        <v>37803</v>
      </c>
      <c r="B926" s="32">
        <f t="shared" ca="1" si="462"/>
        <v>2003</v>
      </c>
      <c r="C926" s="32">
        <f t="shared" ca="1" si="463"/>
        <v>7</v>
      </c>
      <c r="D926" s="48">
        <f>RAWDATA!A928</f>
        <v>200307</v>
      </c>
      <c r="E926" s="48">
        <f t="shared" ca="1" si="491"/>
        <v>7.5258000000000003</v>
      </c>
      <c r="F926" s="48">
        <f t="shared" ca="1" si="492"/>
        <v>7.1669</v>
      </c>
      <c r="G926" s="48">
        <f t="shared" ca="1" si="492"/>
        <v>6.7956000000000003</v>
      </c>
      <c r="H926" s="48">
        <f t="shared" ca="1" si="492"/>
        <v>5.9973999999999998</v>
      </c>
      <c r="I926" s="48">
        <f t="shared" ca="1" si="492"/>
        <v>6.5206999999999997</v>
      </c>
      <c r="J926" s="48">
        <f t="shared" ca="1" si="492"/>
        <v>6.3826000000000001</v>
      </c>
      <c r="K926" s="48">
        <f t="shared" ca="1" si="492"/>
        <v>6.1277000000000008</v>
      </c>
      <c r="L926" s="48">
        <f t="shared" ca="1" si="492"/>
        <v>6.948599999999999</v>
      </c>
      <c r="M926" s="48">
        <f t="shared" ca="1" si="492"/>
        <v>7.5715000000000003</v>
      </c>
      <c r="N926" s="48">
        <f t="shared" ca="1" si="492"/>
        <v>9.1474000000000011</v>
      </c>
      <c r="P926" s="26">
        <f t="shared" ca="1" si="469"/>
        <v>1.7393254736436368</v>
      </c>
      <c r="Q926" s="26">
        <f t="shared" ca="1" si="470"/>
        <v>19.389291647342006</v>
      </c>
      <c r="R926" s="26">
        <f t="shared" ca="1" si="471"/>
        <v>39.387936763664378</v>
      </c>
      <c r="S926" s="26">
        <f t="shared" ca="1" si="472"/>
        <v>58.92465653918395</v>
      </c>
      <c r="T926" s="26">
        <f t="shared" ca="1" si="473"/>
        <v>85.794806882435921</v>
      </c>
      <c r="U926" s="26">
        <f t="shared" ca="1" si="474"/>
        <v>114.69941782067357</v>
      </c>
      <c r="V926" s="26">
        <f t="shared" ca="1" si="475"/>
        <v>174.41796895666772</v>
      </c>
      <c r="W926" s="26">
        <f t="shared" ca="1" si="476"/>
        <v>175.67428598441427</v>
      </c>
      <c r="X926" s="26">
        <f t="shared" ca="1" si="477"/>
        <v>337.39029051585425</v>
      </c>
      <c r="Y926" s="26">
        <f t="shared" ca="1" si="478"/>
        <v>2149.7558680433608</v>
      </c>
      <c r="Z926" s="28">
        <f t="shared" ca="1" si="464"/>
        <v>1.0131000000000001E-2</v>
      </c>
      <c r="AA926" s="57">
        <f t="shared" ca="1" si="479"/>
        <v>7.0184200000000002E-2</v>
      </c>
      <c r="AB926" s="33">
        <f t="shared" ca="1" si="465"/>
        <v>1.3410300000000014E-2</v>
      </c>
      <c r="AD926" s="28">
        <f t="shared" ca="1" si="480"/>
        <v>7.2560632784233331E-2</v>
      </c>
      <c r="AE926" s="28">
        <f t="shared" ca="1" si="481"/>
        <v>6.9217246313037384E-2</v>
      </c>
      <c r="AF926" s="28">
        <f t="shared" ca="1" si="482"/>
        <v>6.5746541187448757E-2</v>
      </c>
      <c r="AG926" s="28">
        <f t="shared" ca="1" si="483"/>
        <v>5.8244379521265238E-2</v>
      </c>
      <c r="AH926" s="28">
        <f t="shared" ca="1" si="484"/>
        <v>6.3169146471909493E-2</v>
      </c>
      <c r="AI926" s="28">
        <f t="shared" ca="1" si="485"/>
        <v>6.1871843711750599E-2</v>
      </c>
      <c r="AJ926" s="28">
        <f t="shared" ca="1" si="486"/>
        <v>5.947290001589866E-2</v>
      </c>
      <c r="AK926" s="28">
        <f t="shared" ca="1" si="487"/>
        <v>6.71781592255664E-2</v>
      </c>
      <c r="AL926" s="28">
        <f t="shared" ca="1" si="488"/>
        <v>7.2985556766892598E-2</v>
      </c>
      <c r="AM926" s="28">
        <f t="shared" ca="1" si="489"/>
        <v>8.7529076293550528E-2</v>
      </c>
      <c r="AN926" s="28">
        <f t="shared" ca="1" si="466"/>
        <v>9.3683769815861989E-3</v>
      </c>
      <c r="AO926" s="28">
        <f t="shared" ca="1" si="490"/>
        <v>6.7830783190494556E-2</v>
      </c>
      <c r="AP926" s="33">
        <f t="shared" ca="1" si="467"/>
        <v>1.2426533339727E-2</v>
      </c>
      <c r="AQ926" s="54"/>
      <c r="AR926" s="53"/>
      <c r="AS926" s="53"/>
      <c r="AT926" s="53"/>
      <c r="AU926" s="53"/>
    </row>
    <row r="927" spans="1:51" ht="15" customHeight="1" x14ac:dyDescent="0.25">
      <c r="A927" s="31">
        <f t="shared" ca="1" si="461"/>
        <v>37834</v>
      </c>
      <c r="B927" s="32">
        <f t="shared" ca="1" si="462"/>
        <v>2003</v>
      </c>
      <c r="C927" s="32">
        <f t="shared" ca="1" si="463"/>
        <v>8</v>
      </c>
      <c r="D927" s="48">
        <f>RAWDATA!A929</f>
        <v>200308</v>
      </c>
      <c r="E927" s="48">
        <f t="shared" ca="1" si="491"/>
        <v>5.4493999999999998</v>
      </c>
      <c r="F927" s="48">
        <f t="shared" ca="1" si="492"/>
        <v>4.6409000000000002</v>
      </c>
      <c r="G927" s="48">
        <f t="shared" ca="1" si="492"/>
        <v>4.9851000000000001</v>
      </c>
      <c r="H927" s="48">
        <f t="shared" ca="1" si="492"/>
        <v>4.2401</v>
      </c>
      <c r="I927" s="48">
        <f t="shared" ca="1" si="492"/>
        <v>3.9678000000000004</v>
      </c>
      <c r="J927" s="48">
        <f t="shared" ca="1" si="492"/>
        <v>4.1430000000000007</v>
      </c>
      <c r="K927" s="48">
        <f t="shared" ca="1" si="492"/>
        <v>4.2733000000000008</v>
      </c>
      <c r="L927" s="48">
        <f t="shared" ca="1" si="492"/>
        <v>5.0419999999999998</v>
      </c>
      <c r="M927" s="48">
        <f t="shared" ca="1" si="492"/>
        <v>5.6656000000000004</v>
      </c>
      <c r="N927" s="48">
        <f t="shared" ca="1" si="492"/>
        <v>6.9676000000000009</v>
      </c>
      <c r="P927" s="26">
        <f t="shared" ca="1" si="469"/>
        <v>1.8341082760043732</v>
      </c>
      <c r="Q927" s="26">
        <f t="shared" ca="1" si="470"/>
        <v>20.289129283403501</v>
      </c>
      <c r="R927" s="26">
        <f t="shared" ca="1" si="471"/>
        <v>41.351464799269813</v>
      </c>
      <c r="S927" s="26">
        <f t="shared" ca="1" si="472"/>
        <v>61.423120901101882</v>
      </c>
      <c r="T927" s="26">
        <f t="shared" ca="1" si="473"/>
        <v>89.198973229917229</v>
      </c>
      <c r="U927" s="26">
        <f t="shared" ca="1" si="474"/>
        <v>119.45141470098409</v>
      </c>
      <c r="V927" s="26">
        <f t="shared" ca="1" si="475"/>
        <v>181.87137202409298</v>
      </c>
      <c r="W927" s="26">
        <f t="shared" ca="1" si="476"/>
        <v>184.53178348374843</v>
      </c>
      <c r="X927" s="26">
        <f t="shared" ca="1" si="477"/>
        <v>356.5054748153205</v>
      </c>
      <c r="Y927" s="26">
        <f t="shared" ca="1" si="478"/>
        <v>2299.5422579051501</v>
      </c>
      <c r="Z927" s="28">
        <f t="shared" ca="1" si="464"/>
        <v>1.2714500000000073E-2</v>
      </c>
      <c r="AA927" s="57">
        <f t="shared" ca="1" si="479"/>
        <v>4.937480000000001E-2</v>
      </c>
      <c r="AB927" s="33">
        <f t="shared" ca="1" si="465"/>
        <v>1.3791200000000045E-2</v>
      </c>
      <c r="AD927" s="28">
        <f t="shared" ca="1" si="480"/>
        <v>5.3061031020077989E-2</v>
      </c>
      <c r="AE927" s="28">
        <f t="shared" ca="1" si="481"/>
        <v>4.5364302601240643E-2</v>
      </c>
      <c r="AF927" s="28">
        <f t="shared" ca="1" si="482"/>
        <v>4.8648249338093988E-2</v>
      </c>
      <c r="AG927" s="28">
        <f t="shared" ca="1" si="483"/>
        <v>4.152670615267353E-2</v>
      </c>
      <c r="AH927" s="28">
        <f t="shared" ca="1" si="484"/>
        <v>3.8911049827927098E-2</v>
      </c>
      <c r="AI927" s="28">
        <f t="shared" ca="1" si="485"/>
        <v>4.0594768706425192E-2</v>
      </c>
      <c r="AJ927" s="28">
        <f t="shared" ca="1" si="486"/>
        <v>4.1845150917188038E-2</v>
      </c>
      <c r="AK927" s="28">
        <f t="shared" ca="1" si="487"/>
        <v>4.9190084190758855E-2</v>
      </c>
      <c r="AL927" s="28">
        <f t="shared" ca="1" si="488"/>
        <v>5.5109204532904424E-2</v>
      </c>
      <c r="AM927" s="28">
        <f t="shared" ca="1" si="489"/>
        <v>6.7355798881188339E-2</v>
      </c>
      <c r="AN927" s="28">
        <f t="shared" ca="1" si="466"/>
        <v>1.2019834896387062E-2</v>
      </c>
      <c r="AO927" s="28">
        <f t="shared" ca="1" si="490"/>
        <v>4.8194558260013412E-2</v>
      </c>
      <c r="AP927" s="33">
        <f t="shared" ca="1" si="467"/>
        <v>1.3037943447032969E-2</v>
      </c>
      <c r="AQ927" s="54"/>
      <c r="AR927" s="53"/>
      <c r="AS927" s="53"/>
      <c r="AT927" s="53"/>
      <c r="AU927" s="53"/>
    </row>
    <row r="928" spans="1:51" ht="15" customHeight="1" x14ac:dyDescent="0.25">
      <c r="A928" s="31">
        <f t="shared" ca="1" si="461"/>
        <v>37865</v>
      </c>
      <c r="B928" s="32">
        <f t="shared" ca="1" si="462"/>
        <v>2003</v>
      </c>
      <c r="C928" s="32">
        <f t="shared" ca="1" si="463"/>
        <v>9</v>
      </c>
      <c r="D928" s="48">
        <f>RAWDATA!A930</f>
        <v>200309</v>
      </c>
      <c r="E928" s="48">
        <f t="shared" ca="1" si="491"/>
        <v>4.2661999999999995</v>
      </c>
      <c r="F928" s="48">
        <f t="shared" ca="1" si="492"/>
        <v>0.7259000000000001</v>
      </c>
      <c r="G928" s="48">
        <f t="shared" ca="1" si="492"/>
        <v>0.35820000000000002</v>
      </c>
      <c r="H928" s="48">
        <f t="shared" ca="1" si="492"/>
        <v>0.39659999999999995</v>
      </c>
      <c r="I928" s="48">
        <f t="shared" ca="1" si="492"/>
        <v>0.95200000000000007</v>
      </c>
      <c r="J928" s="48">
        <f t="shared" ca="1" si="492"/>
        <v>0.58909999999999996</v>
      </c>
      <c r="K928" s="48">
        <f t="shared" ca="1" si="492"/>
        <v>0.73439999999999994</v>
      </c>
      <c r="L928" s="48">
        <f t="shared" ca="1" si="492"/>
        <v>2.2503000000000002</v>
      </c>
      <c r="M928" s="48">
        <f t="shared" ca="1" si="492"/>
        <v>3.4160000000000004</v>
      </c>
      <c r="N928" s="48">
        <f t="shared" ca="1" si="492"/>
        <v>5.0466999999999995</v>
      </c>
      <c r="P928" s="26">
        <f t="shared" ca="1" si="469"/>
        <v>1.9123550032752716</v>
      </c>
      <c r="Q928" s="26">
        <f t="shared" ca="1" si="470"/>
        <v>20.436408072871725</v>
      </c>
      <c r="R928" s="26">
        <f t="shared" ca="1" si="471"/>
        <v>41.499585746180799</v>
      </c>
      <c r="S928" s="26">
        <f t="shared" ca="1" si="472"/>
        <v>61.666724998595647</v>
      </c>
      <c r="T928" s="26">
        <f t="shared" ca="1" si="473"/>
        <v>90.048147455066044</v>
      </c>
      <c r="U928" s="26">
        <f t="shared" ca="1" si="474"/>
        <v>120.15510298498759</v>
      </c>
      <c r="V928" s="26">
        <f t="shared" ca="1" si="475"/>
        <v>183.20703538023793</v>
      </c>
      <c r="W928" s="26">
        <f t="shared" ca="1" si="476"/>
        <v>188.6843022074832</v>
      </c>
      <c r="X928" s="26">
        <f t="shared" ca="1" si="477"/>
        <v>368.68370183501185</v>
      </c>
      <c r="Y928" s="26">
        <f t="shared" ca="1" si="478"/>
        <v>2415.5932570348496</v>
      </c>
      <c r="Z928" s="28">
        <f t="shared" ca="1" si="464"/>
        <v>1.7353000000000063E-2</v>
      </c>
      <c r="AA928" s="57">
        <f t="shared" ca="1" si="479"/>
        <v>1.8735399999999999E-2</v>
      </c>
      <c r="AB928" s="33">
        <f t="shared" ca="1" si="465"/>
        <v>2.3578100000000005E-2</v>
      </c>
      <c r="AD928" s="28">
        <f t="shared" ca="1" si="480"/>
        <v>4.1777058301614135E-2</v>
      </c>
      <c r="AE928" s="28">
        <f t="shared" ca="1" si="481"/>
        <v>7.2327802690581458E-3</v>
      </c>
      <c r="AF928" s="28">
        <f t="shared" ca="1" si="482"/>
        <v>3.5755999168451489E-3</v>
      </c>
      <c r="AG928" s="28">
        <f t="shared" ca="1" si="483"/>
        <v>3.9581561542881552E-3</v>
      </c>
      <c r="AH928" s="28">
        <f t="shared" ca="1" si="484"/>
        <v>9.4749703625180964E-3</v>
      </c>
      <c r="AI928" s="28">
        <f t="shared" ca="1" si="485"/>
        <v>5.8737159066766199E-3</v>
      </c>
      <c r="AJ928" s="28">
        <f t="shared" ca="1" si="486"/>
        <v>7.3171641402730208E-3</v>
      </c>
      <c r="AK928" s="28">
        <f t="shared" ca="1" si="487"/>
        <v>2.2253542915845647E-2</v>
      </c>
      <c r="AL928" s="28">
        <f t="shared" ca="1" si="488"/>
        <v>3.3589502993555169E-2</v>
      </c>
      <c r="AM928" s="28">
        <f t="shared" ca="1" si="489"/>
        <v>4.923482719693479E-2</v>
      </c>
      <c r="AN928" s="28">
        <f t="shared" ca="1" si="466"/>
        <v>1.6907245809908839E-2</v>
      </c>
      <c r="AO928" s="28">
        <f t="shared" ca="1" si="490"/>
        <v>1.8562054181897918E-2</v>
      </c>
      <c r="AP928" s="33">
        <f t="shared" ca="1" si="467"/>
        <v>2.2850110913347061E-2</v>
      </c>
      <c r="AQ928" s="54"/>
      <c r="AR928" s="53"/>
      <c r="AS928" s="53"/>
      <c r="AT928" s="53"/>
      <c r="AU928" s="53"/>
    </row>
    <row r="929" spans="1:51" ht="15" customHeight="1" x14ac:dyDescent="0.25">
      <c r="A929" s="31">
        <f t="shared" ca="1" si="461"/>
        <v>37895</v>
      </c>
      <c r="B929" s="32">
        <f t="shared" ca="1" si="462"/>
        <v>2003</v>
      </c>
      <c r="C929" s="32">
        <f t="shared" ca="1" si="463"/>
        <v>10</v>
      </c>
      <c r="D929" s="48">
        <f>RAWDATA!A931</f>
        <v>200310</v>
      </c>
      <c r="E929" s="48">
        <f t="shared" ca="1" si="491"/>
        <v>8.1385000000000005</v>
      </c>
      <c r="F929" s="48">
        <f t="shared" ca="1" si="492"/>
        <v>7.6467000000000009</v>
      </c>
      <c r="G929" s="48">
        <f t="shared" ca="1" si="492"/>
        <v>7.2749000000000006</v>
      </c>
      <c r="H929" s="48">
        <f t="shared" ca="1" si="492"/>
        <v>7.3512000000000004</v>
      </c>
      <c r="I929" s="48">
        <f t="shared" ca="1" si="492"/>
        <v>6.5173000000000005</v>
      </c>
      <c r="J929" s="48">
        <f t="shared" ca="1" si="492"/>
        <v>7.6064000000000007</v>
      </c>
      <c r="K929" s="48">
        <f t="shared" ca="1" si="492"/>
        <v>8.3669999999999991</v>
      </c>
      <c r="L929" s="48">
        <f t="shared" ca="1" si="492"/>
        <v>8.2226000000000017</v>
      </c>
      <c r="M929" s="48">
        <f t="shared" ca="1" si="492"/>
        <v>10.005500000000001</v>
      </c>
      <c r="N929" s="48">
        <f t="shared" ca="1" si="492"/>
        <v>10.704300000000002</v>
      </c>
      <c r="P929" s="26">
        <f t="shared" ca="1" si="469"/>
        <v>2.0679920152168298</v>
      </c>
      <c r="Q929" s="26">
        <f t="shared" ca="1" si="470"/>
        <v>21.999118888980007</v>
      </c>
      <c r="R929" s="26">
        <f t="shared" ca="1" si="471"/>
        <v>44.518639109629703</v>
      </c>
      <c r="S929" s="26">
        <f t="shared" ca="1" si="472"/>
        <v>66.199969286692408</v>
      </c>
      <c r="T929" s="26">
        <f t="shared" ca="1" si="473"/>
        <v>95.916855369155058</v>
      </c>
      <c r="U929" s="26">
        <f t="shared" ca="1" si="474"/>
        <v>129.29458073843767</v>
      </c>
      <c r="V929" s="26">
        <f t="shared" ca="1" si="475"/>
        <v>198.5359680305024</v>
      </c>
      <c r="W929" s="26">
        <f t="shared" ca="1" si="476"/>
        <v>204.1990576407957</v>
      </c>
      <c r="X929" s="26">
        <f t="shared" ca="1" si="477"/>
        <v>405.57234962211396</v>
      </c>
      <c r="Y929" s="26">
        <f t="shared" ca="1" si="478"/>
        <v>2674.1656060476312</v>
      </c>
      <c r="Z929" s="28">
        <f t="shared" ca="1" si="464"/>
        <v>2.462299999999995E-2</v>
      </c>
      <c r="AA929" s="57">
        <f t="shared" ca="1" si="479"/>
        <v>8.1834400000000015E-2</v>
      </c>
      <c r="AB929" s="33">
        <f t="shared" ca="1" si="465"/>
        <v>2.1714599999999987E-2</v>
      </c>
      <c r="AD929" s="28">
        <f t="shared" ca="1" si="480"/>
        <v>7.8242626961483416E-2</v>
      </c>
      <c r="AE929" s="28">
        <f t="shared" ca="1" si="481"/>
        <v>7.3684382452270339E-2</v>
      </c>
      <c r="AF929" s="28">
        <f t="shared" ca="1" si="482"/>
        <v>7.0224512705422334E-2</v>
      </c>
      <c r="AG929" s="28">
        <f t="shared" ca="1" si="483"/>
        <v>7.0935516662669965E-2</v>
      </c>
      <c r="AH929" s="28">
        <f t="shared" ca="1" si="484"/>
        <v>6.3137227283780628E-2</v>
      </c>
      <c r="AI929" s="28">
        <f t="shared" ca="1" si="485"/>
        <v>7.3309939524657405E-2</v>
      </c>
      <c r="AJ929" s="28">
        <f t="shared" ca="1" si="486"/>
        <v>8.0353428625550283E-2</v>
      </c>
      <c r="AK929" s="28">
        <f t="shared" ca="1" si="487"/>
        <v>7.9020031071885169E-2</v>
      </c>
      <c r="AL929" s="28">
        <f t="shared" ca="1" si="488"/>
        <v>9.5360178554366529E-2</v>
      </c>
      <c r="AM929" s="28">
        <f t="shared" ca="1" si="489"/>
        <v>0.10169249669387255</v>
      </c>
      <c r="AN929" s="28">
        <f t="shared" ca="1" si="466"/>
        <v>2.2562832917242662E-2</v>
      </c>
      <c r="AO929" s="28">
        <f t="shared" ca="1" si="490"/>
        <v>7.8658118803378932E-2</v>
      </c>
      <c r="AP929" s="33">
        <f t="shared" ca="1" si="467"/>
        <v>1.9868218820740607E-2</v>
      </c>
      <c r="AQ929" s="54"/>
      <c r="AR929" s="53"/>
      <c r="AS929" s="53"/>
      <c r="AT929" s="53"/>
      <c r="AU929" s="53"/>
    </row>
    <row r="930" spans="1:51" ht="15" customHeight="1" x14ac:dyDescent="0.25">
      <c r="A930" s="31">
        <f t="shared" ca="1" si="461"/>
        <v>37926</v>
      </c>
      <c r="B930" s="32">
        <f t="shared" ca="1" si="462"/>
        <v>2003</v>
      </c>
      <c r="C930" s="32">
        <f t="shared" ca="1" si="463"/>
        <v>11</v>
      </c>
      <c r="D930" s="48">
        <f>RAWDATA!A932</f>
        <v>200311</v>
      </c>
      <c r="E930" s="48">
        <f t="shared" ca="1" si="491"/>
        <v>3.2155</v>
      </c>
      <c r="F930" s="48">
        <f t="shared" ca="1" si="492"/>
        <v>3.0337000000000001</v>
      </c>
      <c r="G930" s="48">
        <f t="shared" ca="1" si="492"/>
        <v>2.9980000000000002</v>
      </c>
      <c r="H930" s="48">
        <f t="shared" ca="1" si="492"/>
        <v>3.9836999999999998</v>
      </c>
      <c r="I930" s="48">
        <f t="shared" ca="1" si="492"/>
        <v>3.5086000000000004</v>
      </c>
      <c r="J930" s="48">
        <f t="shared" ca="1" si="492"/>
        <v>3.7958000000000003</v>
      </c>
      <c r="K930" s="48">
        <f t="shared" ca="1" si="492"/>
        <v>3.8544</v>
      </c>
      <c r="L930" s="48">
        <f t="shared" ca="1" si="492"/>
        <v>3.74</v>
      </c>
      <c r="M930" s="48">
        <f t="shared" ca="1" si="492"/>
        <v>4.1288999999999998</v>
      </c>
      <c r="N930" s="48">
        <f t="shared" ca="1" si="492"/>
        <v>4.8641000000000005</v>
      </c>
      <c r="P930" s="26">
        <f t="shared" ca="1" si="469"/>
        <v>2.1344882984661271</v>
      </c>
      <c r="Q930" s="26">
        <f t="shared" ca="1" si="470"/>
        <v>22.666506158714995</v>
      </c>
      <c r="R930" s="26">
        <f t="shared" ca="1" si="471"/>
        <v>45.853307910136394</v>
      </c>
      <c r="S930" s="26">
        <f t="shared" ca="1" si="472"/>
        <v>68.83717746316637</v>
      </c>
      <c r="T930" s="26">
        <f t="shared" ca="1" si="473"/>
        <v>99.282194156637232</v>
      </c>
      <c r="U930" s="26">
        <f t="shared" ca="1" si="474"/>
        <v>134.20234443410729</v>
      </c>
      <c r="V930" s="26">
        <f t="shared" ca="1" si="475"/>
        <v>206.18833838227008</v>
      </c>
      <c r="W930" s="26">
        <f t="shared" ca="1" si="476"/>
        <v>211.83610239656147</v>
      </c>
      <c r="X930" s="26">
        <f t="shared" ca="1" si="477"/>
        <v>422.31802636566141</v>
      </c>
      <c r="Y930" s="26">
        <f t="shared" ca="1" si="478"/>
        <v>2804.2396952913937</v>
      </c>
      <c r="Z930" s="28">
        <f t="shared" ca="1" si="464"/>
        <v>1.3718999999999926E-2</v>
      </c>
      <c r="AA930" s="57">
        <f t="shared" ca="1" si="479"/>
        <v>3.7122700000000002E-2</v>
      </c>
      <c r="AB930" s="33">
        <f t="shared" ca="1" si="465"/>
        <v>7.8422999999999202E-3</v>
      </c>
      <c r="AD930" s="28">
        <f t="shared" ca="1" si="480"/>
        <v>3.1648849579861235E-2</v>
      </c>
      <c r="AE930" s="28">
        <f t="shared" ca="1" si="481"/>
        <v>2.9885933194398608E-2</v>
      </c>
      <c r="AF930" s="28">
        <f t="shared" ca="1" si="482"/>
        <v>2.9539384577294523E-2</v>
      </c>
      <c r="AG930" s="28">
        <f t="shared" ca="1" si="483"/>
        <v>3.9063970100499931E-2</v>
      </c>
      <c r="AH930" s="28">
        <f t="shared" ca="1" si="484"/>
        <v>3.4484515052840607E-2</v>
      </c>
      <c r="AI930" s="28">
        <f t="shared" ca="1" si="485"/>
        <v>3.7255321497325057E-2</v>
      </c>
      <c r="AJ930" s="28">
        <f t="shared" ca="1" si="486"/>
        <v>3.7819732237653066E-2</v>
      </c>
      <c r="AK930" s="28">
        <f t="shared" ca="1" si="487"/>
        <v>3.6717582935162862E-2</v>
      </c>
      <c r="AL930" s="28">
        <f t="shared" ca="1" si="488"/>
        <v>4.0459368779487782E-2</v>
      </c>
      <c r="AM930" s="28">
        <f t="shared" ca="1" si="489"/>
        <v>4.7495040143970269E-2</v>
      </c>
      <c r="AN930" s="28">
        <f t="shared" ca="1" si="466"/>
        <v>1.3209813074599099E-2</v>
      </c>
      <c r="AO930" s="28">
        <f t="shared" ca="1" si="490"/>
        <v>3.6450244330816339E-2</v>
      </c>
      <c r="AP930" s="33">
        <f t="shared" ca="1" si="467"/>
        <v>7.5269601309126827E-3</v>
      </c>
      <c r="AQ930" s="54"/>
      <c r="AR930" s="53"/>
      <c r="AS930" s="53"/>
      <c r="AT930" s="53"/>
      <c r="AU930" s="53"/>
      <c r="AY930" s="29"/>
    </row>
    <row r="931" spans="1:51" ht="15" customHeight="1" x14ac:dyDescent="0.25">
      <c r="A931" s="31">
        <f t="shared" ca="1" si="461"/>
        <v>37956</v>
      </c>
      <c r="B931" s="32">
        <f t="shared" ca="1" si="462"/>
        <v>2003</v>
      </c>
      <c r="C931" s="32">
        <f t="shared" ca="1" si="463"/>
        <v>12</v>
      </c>
      <c r="D931" s="48">
        <f>RAWDATA!A933</f>
        <v>200312</v>
      </c>
      <c r="E931" s="48">
        <f t="shared" ca="1" si="491"/>
        <v>3.7013000000000003</v>
      </c>
      <c r="F931" s="48">
        <f t="shared" ca="1" si="492"/>
        <v>3.3821999999999997</v>
      </c>
      <c r="G931" s="48">
        <f t="shared" ca="1" si="492"/>
        <v>3.7394000000000007</v>
      </c>
      <c r="H931" s="48">
        <f t="shared" ca="1" si="492"/>
        <v>3.8416000000000001</v>
      </c>
      <c r="I931" s="48">
        <f t="shared" ca="1" si="492"/>
        <v>3.3292000000000002</v>
      </c>
      <c r="J931" s="48">
        <f t="shared" ca="1" si="492"/>
        <v>3.5033000000000003</v>
      </c>
      <c r="K931" s="48">
        <f t="shared" ca="1" si="492"/>
        <v>2.8721999999999999</v>
      </c>
      <c r="L931" s="48">
        <f t="shared" ca="1" si="492"/>
        <v>3.0205000000000002</v>
      </c>
      <c r="M931" s="48">
        <f t="shared" ca="1" si="492"/>
        <v>4.1269000000000009</v>
      </c>
      <c r="N931" s="48">
        <f t="shared" ca="1" si="492"/>
        <v>4.3323999999999998</v>
      </c>
      <c r="P931" s="26">
        <f t="shared" ca="1" si="469"/>
        <v>2.2134921138572539</v>
      </c>
      <c r="Q931" s="26">
        <f t="shared" ca="1" si="470"/>
        <v>23.433132730015053</v>
      </c>
      <c r="R931" s="26">
        <f t="shared" ca="1" si="471"/>
        <v>47.567946506128031</v>
      </c>
      <c r="S931" s="26">
        <f t="shared" ca="1" si="472"/>
        <v>71.481626472591373</v>
      </c>
      <c r="T931" s="26">
        <f t="shared" ca="1" si="473"/>
        <v>102.5874969645</v>
      </c>
      <c r="U931" s="26">
        <f t="shared" ca="1" si="474"/>
        <v>138.90385516666737</v>
      </c>
      <c r="V931" s="26">
        <f t="shared" ca="1" si="475"/>
        <v>212.11047983728562</v>
      </c>
      <c r="W931" s="26">
        <f t="shared" ca="1" si="476"/>
        <v>218.23461186944962</v>
      </c>
      <c r="X931" s="26">
        <f t="shared" ca="1" si="477"/>
        <v>439.74666899574589</v>
      </c>
      <c r="Y931" s="26">
        <f t="shared" ca="1" si="478"/>
        <v>2925.730575850198</v>
      </c>
      <c r="Z931" s="28">
        <f t="shared" ca="1" si="464"/>
        <v>6.8789999999999685E-3</v>
      </c>
      <c r="AA931" s="57">
        <f t="shared" ca="1" si="479"/>
        <v>3.5848999999999999E-2</v>
      </c>
      <c r="AB931" s="33">
        <f t="shared" ca="1" si="465"/>
        <v>6.4474999999999602E-3</v>
      </c>
      <c r="AD931" s="28">
        <f t="shared" ca="1" si="480"/>
        <v>3.6344465330819004E-2</v>
      </c>
      <c r="AE931" s="28">
        <f t="shared" ca="1" si="481"/>
        <v>3.3262614265307314E-2</v>
      </c>
      <c r="AF931" s="28">
        <f t="shared" ca="1" si="482"/>
        <v>3.6711799228442879E-2</v>
      </c>
      <c r="AG931" s="28">
        <f t="shared" ca="1" si="483"/>
        <v>3.7696475169474615E-2</v>
      </c>
      <c r="AH931" s="28">
        <f t="shared" ca="1" si="484"/>
        <v>3.2749822022969631E-2</v>
      </c>
      <c r="AI931" s="28">
        <f t="shared" ca="1" si="485"/>
        <v>3.4433310267017729E-2</v>
      </c>
      <c r="AJ931" s="28">
        <f t="shared" ca="1" si="486"/>
        <v>2.8317255141777308E-2</v>
      </c>
      <c r="AK931" s="28">
        <f t="shared" ca="1" si="487"/>
        <v>2.9757811564089118E-2</v>
      </c>
      <c r="AL931" s="28">
        <f t="shared" ca="1" si="488"/>
        <v>4.0440161631355026E-2</v>
      </c>
      <c r="AM931" s="28">
        <f t="shared" ca="1" si="489"/>
        <v>4.2411770157038224E-2</v>
      </c>
      <c r="AN931" s="28">
        <f t="shared" ca="1" si="466"/>
        <v>6.6224260961334699E-3</v>
      </c>
      <c r="AO931" s="28">
        <f t="shared" ca="1" si="490"/>
        <v>3.5221380318552896E-2</v>
      </c>
      <c r="AP931" s="33">
        <f t="shared" ca="1" si="467"/>
        <v>6.2045855756437326E-3</v>
      </c>
      <c r="AQ931" s="54"/>
      <c r="AR931" s="53"/>
      <c r="AS931" s="53"/>
      <c r="AT931" s="53"/>
      <c r="AU931" s="53"/>
    </row>
    <row r="932" spans="1:51" ht="15" customHeight="1" x14ac:dyDescent="0.25">
      <c r="A932" s="31">
        <f t="shared" ca="1" si="461"/>
        <v>37987</v>
      </c>
      <c r="B932" s="32">
        <f t="shared" ca="1" si="462"/>
        <v>2004</v>
      </c>
      <c r="C932" s="32">
        <f t="shared" ca="1" si="463"/>
        <v>1</v>
      </c>
      <c r="D932" s="48">
        <f>RAWDATA!A934</f>
        <v>200401</v>
      </c>
      <c r="E932" s="48">
        <f t="shared" ca="1" si="491"/>
        <v>6.829600000000001</v>
      </c>
      <c r="F932" s="48">
        <f t="shared" ca="1" si="492"/>
        <v>5.4405000000000001</v>
      </c>
      <c r="G932" s="48">
        <f t="shared" ca="1" si="492"/>
        <v>4.9795000000000007</v>
      </c>
      <c r="H932" s="48">
        <f t="shared" ca="1" si="492"/>
        <v>4.5422000000000002</v>
      </c>
      <c r="I932" s="48">
        <f t="shared" ca="1" si="492"/>
        <v>5.6881000000000004</v>
      </c>
      <c r="J932" s="48">
        <f t="shared" ca="1" si="492"/>
        <v>4.9055999999999997</v>
      </c>
      <c r="K932" s="48">
        <f t="shared" ca="1" si="492"/>
        <v>4.7561</v>
      </c>
      <c r="L932" s="48">
        <f t="shared" ca="1" si="492"/>
        <v>6.3466000000000005</v>
      </c>
      <c r="M932" s="48">
        <f t="shared" ca="1" si="492"/>
        <v>7.9391000000000007</v>
      </c>
      <c r="N932" s="48">
        <f t="shared" ca="1" si="492"/>
        <v>11.5474</v>
      </c>
      <c r="P932" s="26">
        <f t="shared" ca="1" si="469"/>
        <v>2.3646647712652489</v>
      </c>
      <c r="Q932" s="26">
        <f t="shared" ca="1" si="470"/>
        <v>24.708012316191525</v>
      </c>
      <c r="R932" s="26">
        <f t="shared" ca="1" si="471"/>
        <v>49.936592402400677</v>
      </c>
      <c r="S932" s="26">
        <f t="shared" ca="1" si="472"/>
        <v>74.72846491022942</v>
      </c>
      <c r="T932" s="26">
        <f t="shared" ca="1" si="473"/>
        <v>108.42277637933772</v>
      </c>
      <c r="U932" s="26">
        <f t="shared" ca="1" si="474"/>
        <v>145.71792268572341</v>
      </c>
      <c r="V932" s="26">
        <f t="shared" ca="1" si="475"/>
        <v>222.19866636882676</v>
      </c>
      <c r="W932" s="26">
        <f t="shared" ca="1" si="476"/>
        <v>232.08508974635612</v>
      </c>
      <c r="X932" s="26">
        <f t="shared" ca="1" si="477"/>
        <v>474.65859679398716</v>
      </c>
      <c r="Y932" s="26">
        <f t="shared" ca="1" si="478"/>
        <v>3263.5763883659238</v>
      </c>
      <c r="Z932" s="28">
        <f t="shared" ca="1" si="464"/>
        <v>3.6082000000000058E-2</v>
      </c>
      <c r="AA932" s="57">
        <f t="shared" ca="1" si="479"/>
        <v>6.2974699999999995E-2</v>
      </c>
      <c r="AB932" s="33">
        <f t="shared" ca="1" si="465"/>
        <v>3.4457800000000038E-2</v>
      </c>
      <c r="AD932" s="28">
        <f t="shared" ca="1" si="480"/>
        <v>6.6064855696103042E-2</v>
      </c>
      <c r="AE932" s="28">
        <f t="shared" ca="1" si="481"/>
        <v>5.2976626788246266E-2</v>
      </c>
      <c r="AF932" s="28">
        <f t="shared" ca="1" si="482"/>
        <v>4.859490701275597E-2</v>
      </c>
      <c r="AG932" s="28">
        <f t="shared" ca="1" si="483"/>
        <v>4.442063165148926E-2</v>
      </c>
      <c r="AH932" s="28">
        <f t="shared" ca="1" si="484"/>
        <v>5.5322117768726552E-2</v>
      </c>
      <c r="AI932" s="28">
        <f t="shared" ca="1" si="485"/>
        <v>4.7890712164680882E-2</v>
      </c>
      <c r="AJ932" s="28">
        <f t="shared" ca="1" si="486"/>
        <v>4.6464605008843349E-2</v>
      </c>
      <c r="AK932" s="28">
        <f t="shared" ca="1" si="487"/>
        <v>6.1533385236434056E-2</v>
      </c>
      <c r="AL932" s="28">
        <f t="shared" ca="1" si="488"/>
        <v>7.6396993202107924E-2</v>
      </c>
      <c r="AM932" s="28">
        <f t="shared" ca="1" si="489"/>
        <v>0.10927942668515409</v>
      </c>
      <c r="AN932" s="28">
        <f t="shared" ca="1" si="466"/>
        <v>3.3317468701456354E-2</v>
      </c>
      <c r="AO932" s="28">
        <f t="shared" ca="1" si="490"/>
        <v>6.1071298512132735E-2</v>
      </c>
      <c r="AP932" s="33">
        <f t="shared" ca="1" si="467"/>
        <v>3.1766911431498276E-2</v>
      </c>
      <c r="AQ932" s="54"/>
      <c r="AR932" s="53"/>
      <c r="AS932" s="53"/>
      <c r="AT932" s="53"/>
      <c r="AU932" s="53"/>
    </row>
    <row r="933" spans="1:51" ht="15" customHeight="1" x14ac:dyDescent="0.25">
      <c r="A933" s="31">
        <f t="shared" ca="1" si="461"/>
        <v>38018</v>
      </c>
      <c r="B933" s="32">
        <f t="shared" ca="1" si="462"/>
        <v>2004</v>
      </c>
      <c r="C933" s="32">
        <f t="shared" ca="1" si="463"/>
        <v>2</v>
      </c>
      <c r="D933" s="48">
        <f>RAWDATA!A935</f>
        <v>200402</v>
      </c>
      <c r="E933" s="48">
        <f t="shared" ca="1" si="491"/>
        <v>0.38660000000000005</v>
      </c>
      <c r="F933" s="48">
        <f t="shared" ca="1" si="492"/>
        <v>0.95020000000000016</v>
      </c>
      <c r="G933" s="48">
        <f t="shared" ca="1" si="492"/>
        <v>1.0545</v>
      </c>
      <c r="H933" s="48">
        <f t="shared" ca="1" si="492"/>
        <v>2.1034000000000002</v>
      </c>
      <c r="I933" s="48">
        <f t="shared" ca="1" si="492"/>
        <v>1.6793</v>
      </c>
      <c r="J933" s="48">
        <f t="shared" ca="1" si="492"/>
        <v>1.5972000000000002</v>
      </c>
      <c r="K933" s="48">
        <f t="shared" ca="1" si="492"/>
        <v>1.2248000000000001</v>
      </c>
      <c r="L933" s="48">
        <f t="shared" ca="1" si="492"/>
        <v>1.8373000000000002</v>
      </c>
      <c r="M933" s="48">
        <f t="shared" ca="1" si="492"/>
        <v>1.4584999999999999</v>
      </c>
      <c r="N933" s="48">
        <f t="shared" ca="1" si="492"/>
        <v>0.443</v>
      </c>
      <c r="P933" s="26">
        <f t="shared" ca="1" si="469"/>
        <v>2.3738065652709603</v>
      </c>
      <c r="Q933" s="26">
        <f t="shared" ca="1" si="470"/>
        <v>24.942787849219975</v>
      </c>
      <c r="R933" s="26">
        <f t="shared" ca="1" si="471"/>
        <v>50.463173769283991</v>
      </c>
      <c r="S933" s="26">
        <f t="shared" ca="1" si="472"/>
        <v>76.300303441151186</v>
      </c>
      <c r="T933" s="26">
        <f t="shared" ca="1" si="473"/>
        <v>110.24352006307595</v>
      </c>
      <c r="U933" s="26">
        <f t="shared" ca="1" si="474"/>
        <v>148.0453293468598</v>
      </c>
      <c r="V933" s="26">
        <f t="shared" ca="1" si="475"/>
        <v>224.92015563451216</v>
      </c>
      <c r="W933" s="26">
        <f t="shared" ca="1" si="476"/>
        <v>236.3491891002659</v>
      </c>
      <c r="X933" s="26">
        <f t="shared" ca="1" si="477"/>
        <v>481.58149242822748</v>
      </c>
      <c r="Y933" s="26">
        <f t="shared" ca="1" si="478"/>
        <v>3278.0340317663845</v>
      </c>
      <c r="Z933" s="28">
        <f t="shared" ca="1" si="464"/>
        <v>2.8235000000000898E-3</v>
      </c>
      <c r="AA933" s="57">
        <f t="shared" ca="1" si="479"/>
        <v>1.2734799999999998E-2</v>
      </c>
      <c r="AB933" s="33">
        <f t="shared" ca="1" si="465"/>
        <v>-3.2272999999999955E-3</v>
      </c>
      <c r="AD933" s="28">
        <f t="shared" ca="1" si="480"/>
        <v>3.8585462266819879E-3</v>
      </c>
      <c r="AE933" s="28">
        <f t="shared" ca="1" si="481"/>
        <v>9.4571399475938903E-3</v>
      </c>
      <c r="AF933" s="28">
        <f t="shared" ca="1" si="482"/>
        <v>1.0489789279698524E-2</v>
      </c>
      <c r="AG933" s="28">
        <f t="shared" ca="1" si="483"/>
        <v>2.0815839313675331E-2</v>
      </c>
      <c r="AH933" s="28">
        <f t="shared" ca="1" si="484"/>
        <v>1.6653556526373122E-2</v>
      </c>
      <c r="AI933" s="28">
        <f t="shared" ca="1" si="485"/>
        <v>1.5845789721414399E-2</v>
      </c>
      <c r="AJ933" s="28">
        <f t="shared" ca="1" si="486"/>
        <v>1.2173600131688637E-2</v>
      </c>
      <c r="AK933" s="28">
        <f t="shared" ca="1" si="487"/>
        <v>1.8206255733643442E-2</v>
      </c>
      <c r="AL933" s="28">
        <f t="shared" ca="1" si="488"/>
        <v>1.4479661889776278E-2</v>
      </c>
      <c r="AM933" s="28">
        <f t="shared" ca="1" si="489"/>
        <v>4.4202164334914019E-3</v>
      </c>
      <c r="AN933" s="28">
        <f t="shared" ca="1" si="466"/>
        <v>2.7920960744958999E-3</v>
      </c>
      <c r="AO933" s="28">
        <f t="shared" ca="1" si="490"/>
        <v>1.2654394348190155E-2</v>
      </c>
      <c r="AP933" s="33">
        <f t="shared" ca="1" si="467"/>
        <v>-3.2044551865563157E-3</v>
      </c>
      <c r="AQ933" s="54"/>
      <c r="AR933" s="53"/>
      <c r="AS933" s="53"/>
      <c r="AT933" s="53"/>
      <c r="AU933" s="53"/>
    </row>
    <row r="934" spans="1:51" ht="15" customHeight="1" x14ac:dyDescent="0.25">
      <c r="A934" s="31">
        <f t="shared" ca="1" si="461"/>
        <v>38047</v>
      </c>
      <c r="B934" s="32">
        <f t="shared" ca="1" si="462"/>
        <v>2004</v>
      </c>
      <c r="C934" s="32">
        <f t="shared" ca="1" si="463"/>
        <v>3</v>
      </c>
      <c r="D934" s="48">
        <f>RAWDATA!A936</f>
        <v>200403</v>
      </c>
      <c r="E934" s="48">
        <f t="shared" ca="1" si="491"/>
        <v>0.55840000000000001</v>
      </c>
      <c r="F934" s="48">
        <f t="shared" ca="1" si="492"/>
        <v>9.0299999999999978E-2</v>
      </c>
      <c r="G934" s="48">
        <f t="shared" ca="1" si="492"/>
        <v>1.2456</v>
      </c>
      <c r="H934" s="48">
        <f t="shared" ca="1" si="492"/>
        <v>0.26199999999999996</v>
      </c>
      <c r="I934" s="48">
        <f t="shared" ca="1" si="492"/>
        <v>0.6603</v>
      </c>
      <c r="J934" s="48">
        <f t="shared" ca="1" si="492"/>
        <v>8.7000000000000008E-2</v>
      </c>
      <c r="K934" s="48">
        <f t="shared" ca="1" si="492"/>
        <v>0.57490000000000008</v>
      </c>
      <c r="L934" s="48">
        <f t="shared" ca="1" si="492"/>
        <v>0.36580000000000001</v>
      </c>
      <c r="M934" s="48">
        <f t="shared" ca="1" si="492"/>
        <v>0.38110000000000005</v>
      </c>
      <c r="N934" s="48">
        <f t="shared" ca="1" si="492"/>
        <v>-0.20499999999999996</v>
      </c>
      <c r="P934" s="26">
        <f t="shared" ca="1" si="469"/>
        <v>2.3870619011314336</v>
      </c>
      <c r="Q934" s="26">
        <f t="shared" ca="1" si="470"/>
        <v>24.965311186647824</v>
      </c>
      <c r="R934" s="26">
        <f t="shared" ca="1" si="471"/>
        <v>51.091743061754194</v>
      </c>
      <c r="S934" s="26">
        <f t="shared" ca="1" si="472"/>
        <v>76.500210236167007</v>
      </c>
      <c r="T934" s="26">
        <f t="shared" ca="1" si="473"/>
        <v>110.97145802605243</v>
      </c>
      <c r="U934" s="26">
        <f t="shared" ca="1" si="474"/>
        <v>148.17412878339155</v>
      </c>
      <c r="V934" s="26">
        <f t="shared" ca="1" si="475"/>
        <v>226.21322160925496</v>
      </c>
      <c r="W934" s="26">
        <f t="shared" ca="1" si="476"/>
        <v>237.21375443399467</v>
      </c>
      <c r="X934" s="26">
        <f t="shared" ca="1" si="477"/>
        <v>483.41679949587143</v>
      </c>
      <c r="Y934" s="26">
        <f t="shared" ca="1" si="478"/>
        <v>3271.3140620012632</v>
      </c>
      <c r="Z934" s="28">
        <f t="shared" ca="1" si="464"/>
        <v>-2.363000000000115E-3</v>
      </c>
      <c r="AA934" s="57">
        <f t="shared" ca="1" si="479"/>
        <v>4.0204000000000004E-3</v>
      </c>
      <c r="AB934" s="33">
        <f t="shared" ca="1" si="465"/>
        <v>-3.1399000000000496E-3</v>
      </c>
      <c r="AD934" s="28">
        <f t="shared" ca="1" si="480"/>
        <v>5.5684672683551607E-3</v>
      </c>
      <c r="AE934" s="28">
        <f t="shared" ca="1" si="481"/>
        <v>9.0259254077210409E-4</v>
      </c>
      <c r="AF934" s="28">
        <f t="shared" ca="1" si="482"/>
        <v>1.2379062264160058E-2</v>
      </c>
      <c r="AG934" s="28">
        <f t="shared" ca="1" si="483"/>
        <v>2.61657378315404E-3</v>
      </c>
      <c r="AH934" s="28">
        <f t="shared" ca="1" si="484"/>
        <v>6.5812956855044753E-3</v>
      </c>
      <c r="AI934" s="28">
        <f t="shared" ca="1" si="485"/>
        <v>8.6962176935780164E-4</v>
      </c>
      <c r="AJ934" s="28">
        <f t="shared" ca="1" si="486"/>
        <v>5.7325375643927715E-3</v>
      </c>
      <c r="AK934" s="28">
        <f t="shared" ca="1" si="487"/>
        <v>3.6513257892234223E-3</v>
      </c>
      <c r="AL934" s="28">
        <f t="shared" ca="1" si="488"/>
        <v>3.8037565368925696E-3</v>
      </c>
      <c r="AM934" s="28">
        <f t="shared" ca="1" si="489"/>
        <v>-2.0521041261309459E-3</v>
      </c>
      <c r="AN934" s="28">
        <f t="shared" ca="1" si="466"/>
        <v>-2.3597036991828205E-3</v>
      </c>
      <c r="AO934" s="28">
        <f t="shared" ca="1" si="490"/>
        <v>4.01233978821448E-3</v>
      </c>
      <c r="AP934" s="33">
        <f t="shared" ca="1" si="467"/>
        <v>-3.1365135828336681E-3</v>
      </c>
      <c r="AQ934" s="54"/>
      <c r="AR934" s="53"/>
      <c r="AS934" s="53"/>
      <c r="AT934" s="53"/>
      <c r="AU934" s="53"/>
    </row>
    <row r="935" spans="1:51" ht="15" customHeight="1" x14ac:dyDescent="0.25">
      <c r="A935" s="31">
        <f t="shared" ca="1" si="461"/>
        <v>38078</v>
      </c>
      <c r="B935" s="32">
        <f t="shared" ca="1" si="462"/>
        <v>2004</v>
      </c>
      <c r="C935" s="32">
        <f t="shared" ca="1" si="463"/>
        <v>4</v>
      </c>
      <c r="D935" s="48">
        <f>RAWDATA!A937</f>
        <v>200404</v>
      </c>
      <c r="E935" s="48">
        <f t="shared" ca="1" si="491"/>
        <v>-2.3672</v>
      </c>
      <c r="F935" s="48">
        <f t="shared" ca="1" si="492"/>
        <v>-1.9530000000000003</v>
      </c>
      <c r="G935" s="48">
        <f t="shared" ca="1" si="492"/>
        <v>-2.4180999999999999</v>
      </c>
      <c r="H935" s="48">
        <f t="shared" ca="1" si="492"/>
        <v>-2.5468000000000002</v>
      </c>
      <c r="I935" s="48">
        <f t="shared" ca="1" si="492"/>
        <v>-1.9537</v>
      </c>
      <c r="J935" s="48">
        <f t="shared" ca="1" si="492"/>
        <v>-2.6705000000000001</v>
      </c>
      <c r="K935" s="48">
        <f t="shared" ca="1" si="492"/>
        <v>-2.4657</v>
      </c>
      <c r="L935" s="48">
        <f t="shared" ca="1" si="492"/>
        <v>-3.3888999999999996</v>
      </c>
      <c r="M935" s="48">
        <f t="shared" ca="1" si="492"/>
        <v>-3.7225000000000001</v>
      </c>
      <c r="N935" s="48">
        <f t="shared" ca="1" si="492"/>
        <v>-4.8815</v>
      </c>
      <c r="P935" s="26">
        <f t="shared" ca="1" si="469"/>
        <v>2.3305553718078502</v>
      </c>
      <c r="Q935" s="26">
        <f t="shared" ca="1" si="470"/>
        <v>24.477738659172591</v>
      </c>
      <c r="R935" s="26">
        <f t="shared" ca="1" si="471"/>
        <v>49.856293622777912</v>
      </c>
      <c r="S935" s="26">
        <f t="shared" ca="1" si="472"/>
        <v>74.551902881872309</v>
      </c>
      <c r="T935" s="26">
        <f t="shared" ca="1" si="473"/>
        <v>108.80340865059745</v>
      </c>
      <c r="U935" s="26">
        <f t="shared" ca="1" si="474"/>
        <v>144.21713867423108</v>
      </c>
      <c r="V935" s="26">
        <f t="shared" ca="1" si="475"/>
        <v>220.63548220403555</v>
      </c>
      <c r="W935" s="26">
        <f t="shared" ca="1" si="476"/>
        <v>229.17481750998104</v>
      </c>
      <c r="X935" s="26">
        <f t="shared" ca="1" si="477"/>
        <v>465.42160913463766</v>
      </c>
      <c r="Y935" s="26">
        <f t="shared" ca="1" si="478"/>
        <v>3111.6248660646716</v>
      </c>
      <c r="Z935" s="28">
        <f t="shared" ca="1" si="464"/>
        <v>-2.1418999999999966E-2</v>
      </c>
      <c r="AA935" s="57">
        <f t="shared" ca="1" si="479"/>
        <v>-2.8367899999999998E-2</v>
      </c>
      <c r="AB935" s="33">
        <f t="shared" ca="1" si="465"/>
        <v>-1.4652100000000005E-2</v>
      </c>
      <c r="AD935" s="28">
        <f t="shared" ca="1" si="480"/>
        <v>-2.3956683452660468E-2</v>
      </c>
      <c r="AE935" s="28">
        <f t="shared" ca="1" si="481"/>
        <v>-1.9723230448192915E-2</v>
      </c>
      <c r="AF935" s="28">
        <f t="shared" ca="1" si="482"/>
        <v>-2.4478160586846383E-2</v>
      </c>
      <c r="AG935" s="28">
        <f t="shared" ca="1" si="483"/>
        <v>-2.5797923221167085E-2</v>
      </c>
      <c r="AH935" s="28">
        <f t="shared" ca="1" si="484"/>
        <v>-1.9730369906807779E-2</v>
      </c>
      <c r="AI935" s="28">
        <f t="shared" ca="1" si="485"/>
        <v>-2.7068056725115953E-2</v>
      </c>
      <c r="AJ935" s="28">
        <f t="shared" ca="1" si="486"/>
        <v>-2.4966074977802115E-2</v>
      </c>
      <c r="AK935" s="28">
        <f t="shared" ca="1" si="487"/>
        <v>-3.4476544538605235E-2</v>
      </c>
      <c r="AL935" s="28">
        <f t="shared" ca="1" si="488"/>
        <v>-3.7935539343037089E-2</v>
      </c>
      <c r="AM935" s="28">
        <f t="shared" ca="1" si="489"/>
        <v>-5.0046703284153025E-2</v>
      </c>
      <c r="AN935" s="28">
        <f t="shared" ca="1" si="466"/>
        <v>-2.2151164363168371E-2</v>
      </c>
      <c r="AO935" s="28">
        <f t="shared" ca="1" si="490"/>
        <v>-2.8778044112510764E-2</v>
      </c>
      <c r="AP935" s="33">
        <f t="shared" ca="1" si="467"/>
        <v>-1.5213077201084297E-2</v>
      </c>
      <c r="AQ935" s="54"/>
      <c r="AR935" s="53"/>
      <c r="AS935" s="53"/>
      <c r="AT935" s="53"/>
      <c r="AU935" s="53"/>
    </row>
    <row r="936" spans="1:51" ht="15" customHeight="1" x14ac:dyDescent="0.25">
      <c r="A936" s="31">
        <f t="shared" ca="1" si="461"/>
        <v>38108</v>
      </c>
      <c r="B936" s="32">
        <f t="shared" ca="1" si="462"/>
        <v>2004</v>
      </c>
      <c r="C936" s="32">
        <f t="shared" ca="1" si="463"/>
        <v>5</v>
      </c>
      <c r="D936" s="48">
        <f>RAWDATA!A938</f>
        <v>200405</v>
      </c>
      <c r="E936" s="48">
        <f t="shared" ca="1" si="491"/>
        <v>-1.0414000000000001</v>
      </c>
      <c r="F936" s="48">
        <f t="shared" ca="1" si="492"/>
        <v>0.14979999999999999</v>
      </c>
      <c r="G936" s="48">
        <f t="shared" ca="1" si="492"/>
        <v>-5.7099999999999998E-2</v>
      </c>
      <c r="H936" s="48">
        <f t="shared" ca="1" si="492"/>
        <v>0.21210000000000001</v>
      </c>
      <c r="I936" s="48">
        <f t="shared" ca="1" si="492"/>
        <v>1.9499999999999976E-2</v>
      </c>
      <c r="J936" s="48">
        <f t="shared" ca="1" si="492"/>
        <v>-5.6499999999999967E-2</v>
      </c>
      <c r="K936" s="48">
        <f t="shared" ca="1" si="492"/>
        <v>-4.2100000000000012E-2</v>
      </c>
      <c r="L936" s="48">
        <f t="shared" ca="1" si="492"/>
        <v>0.54600000000000004</v>
      </c>
      <c r="M936" s="48">
        <f t="shared" ca="1" si="492"/>
        <v>-0.17649999999999999</v>
      </c>
      <c r="N936" s="48">
        <f t="shared" ca="1" si="492"/>
        <v>0.73000000000000009</v>
      </c>
      <c r="P936" s="26">
        <f t="shared" ca="1" si="469"/>
        <v>2.3062849681658433</v>
      </c>
      <c r="Q936" s="26">
        <f t="shared" ca="1" si="470"/>
        <v>24.514406311684031</v>
      </c>
      <c r="R936" s="26">
        <f t="shared" ca="1" si="471"/>
        <v>49.827825679119307</v>
      </c>
      <c r="S936" s="26">
        <f t="shared" ca="1" si="472"/>
        <v>74.710027467884757</v>
      </c>
      <c r="T936" s="26">
        <f t="shared" ca="1" si="473"/>
        <v>108.82462531528431</v>
      </c>
      <c r="U936" s="26">
        <f t="shared" ca="1" si="474"/>
        <v>144.13565599088014</v>
      </c>
      <c r="V936" s="26">
        <f t="shared" ca="1" si="475"/>
        <v>220.54259466602767</v>
      </c>
      <c r="W936" s="26">
        <f t="shared" ca="1" si="476"/>
        <v>230.42611201358554</v>
      </c>
      <c r="X936" s="26">
        <f t="shared" ca="1" si="477"/>
        <v>464.60013999451502</v>
      </c>
      <c r="Y936" s="26">
        <f t="shared" ca="1" si="478"/>
        <v>3134.3397275869438</v>
      </c>
      <c r="Z936" s="28">
        <f t="shared" ca="1" si="464"/>
        <v>7.2255000000000513E-3</v>
      </c>
      <c r="AA936" s="57">
        <f t="shared" ca="1" si="479"/>
        <v>2.8379999999999996E-4</v>
      </c>
      <c r="AB936" s="33">
        <f t="shared" ca="1" si="465"/>
        <v>2.483700000000034E-3</v>
      </c>
      <c r="AD936" s="28">
        <f t="shared" ca="1" si="480"/>
        <v>-1.046860513408413E-2</v>
      </c>
      <c r="AE936" s="28">
        <f t="shared" ca="1" si="481"/>
        <v>1.4968791172486149E-3</v>
      </c>
      <c r="AF936" s="28">
        <f t="shared" ca="1" si="482"/>
        <v>-5.7116308258304638E-4</v>
      </c>
      <c r="AG936" s="28">
        <f t="shared" ca="1" si="483"/>
        <v>2.1187538549883532E-3</v>
      </c>
      <c r="AH936" s="28">
        <f t="shared" ca="1" si="484"/>
        <v>1.949809899712088E-4</v>
      </c>
      <c r="AI936" s="28">
        <f t="shared" ca="1" si="485"/>
        <v>-5.6515967264623372E-4</v>
      </c>
      <c r="AJ936" s="28">
        <f t="shared" ca="1" si="486"/>
        <v>-4.2108864538057018E-4</v>
      </c>
      <c r="AK936" s="28">
        <f t="shared" ca="1" si="487"/>
        <v>5.4451482358952464E-3</v>
      </c>
      <c r="AL936" s="28">
        <f t="shared" ca="1" si="488"/>
        <v>-1.7665594477203124E-3</v>
      </c>
      <c r="AM936" s="28">
        <f t="shared" ca="1" si="489"/>
        <v>7.2734839664984697E-3</v>
      </c>
      <c r="AN936" s="28">
        <f t="shared" ca="1" si="466"/>
        <v>7.2393252678068362E-3</v>
      </c>
      <c r="AO936" s="28">
        <f t="shared" ca="1" si="490"/>
        <v>2.8375973639774966E-4</v>
      </c>
      <c r="AP936" s="33">
        <f t="shared" ca="1" si="467"/>
        <v>2.4697025229913289E-3</v>
      </c>
      <c r="AQ936" s="54"/>
      <c r="AR936" s="53"/>
      <c r="AS936" s="53"/>
      <c r="AT936" s="53"/>
      <c r="AU936" s="53"/>
    </row>
    <row r="937" spans="1:51" ht="15" customHeight="1" x14ac:dyDescent="0.25">
      <c r="A937" s="31">
        <f t="shared" ca="1" si="461"/>
        <v>38139</v>
      </c>
      <c r="B937" s="32">
        <f t="shared" ca="1" si="462"/>
        <v>2004</v>
      </c>
      <c r="C937" s="32">
        <f t="shared" ca="1" si="463"/>
        <v>6</v>
      </c>
      <c r="D937" s="48">
        <f>RAWDATA!A939</f>
        <v>200406</v>
      </c>
      <c r="E937" s="48">
        <f t="shared" ca="1" si="491"/>
        <v>1.3425</v>
      </c>
      <c r="F937" s="48">
        <f t="shared" ca="1" si="492"/>
        <v>1.8212999999999999</v>
      </c>
      <c r="G937" s="48">
        <f t="shared" ca="1" si="492"/>
        <v>2.8958000000000004</v>
      </c>
      <c r="H937" s="48">
        <f t="shared" ca="1" si="492"/>
        <v>3.2382000000000004</v>
      </c>
      <c r="I937" s="48">
        <f t="shared" ca="1" si="492"/>
        <v>2.7190000000000003</v>
      </c>
      <c r="J937" s="48">
        <f t="shared" ca="1" si="492"/>
        <v>2.8771</v>
      </c>
      <c r="K937" s="48">
        <f t="shared" ca="1" si="492"/>
        <v>2.7252999999999998</v>
      </c>
      <c r="L937" s="48">
        <f t="shared" ca="1" si="492"/>
        <v>3.0291000000000001</v>
      </c>
      <c r="M937" s="48">
        <f t="shared" ca="1" si="492"/>
        <v>2.9252000000000002</v>
      </c>
      <c r="N937" s="48">
        <f t="shared" ca="1" si="492"/>
        <v>2.8494999999999999</v>
      </c>
      <c r="P937" s="26">
        <f t="shared" ca="1" si="469"/>
        <v>2.3372468438634697</v>
      </c>
      <c r="Q937" s="26">
        <f t="shared" ca="1" si="470"/>
        <v>24.960887193838733</v>
      </c>
      <c r="R937" s="26">
        <f t="shared" ca="1" si="471"/>
        <v>51.270739855135247</v>
      </c>
      <c r="S937" s="26">
        <f t="shared" ca="1" si="472"/>
        <v>77.1292875773498</v>
      </c>
      <c r="T937" s="26">
        <f t="shared" ca="1" si="473"/>
        <v>111.78356687760689</v>
      </c>
      <c r="U937" s="26">
        <f t="shared" ca="1" si="474"/>
        <v>148.28258294939377</v>
      </c>
      <c r="V937" s="26">
        <f t="shared" ca="1" si="475"/>
        <v>226.55304199846091</v>
      </c>
      <c r="W937" s="26">
        <f t="shared" ca="1" si="476"/>
        <v>237.40594937258908</v>
      </c>
      <c r="X937" s="26">
        <f t="shared" ca="1" si="477"/>
        <v>478.19062328963457</v>
      </c>
      <c r="Y937" s="26">
        <f t="shared" ca="1" si="478"/>
        <v>3223.6527381245337</v>
      </c>
      <c r="Z937" s="28">
        <f t="shared" ca="1" si="464"/>
        <v>1.3054499999999969E-2</v>
      </c>
      <c r="AA937" s="57">
        <f t="shared" ca="1" si="479"/>
        <v>2.6422999999999995E-2</v>
      </c>
      <c r="AB937" s="33">
        <f t="shared" ca="1" si="465"/>
        <v>2.4505000000000013E-3</v>
      </c>
      <c r="AD937" s="28">
        <f t="shared" ca="1" si="480"/>
        <v>1.333568318502977E-2</v>
      </c>
      <c r="AE937" s="28">
        <f t="shared" ca="1" si="481"/>
        <v>1.8049130033742609E-2</v>
      </c>
      <c r="AF937" s="28">
        <f t="shared" ca="1" si="482"/>
        <v>2.8546639692373057E-2</v>
      </c>
      <c r="AG937" s="28">
        <f t="shared" ca="1" si="483"/>
        <v>3.1868753607655113E-2</v>
      </c>
      <c r="AH937" s="28">
        <f t="shared" ca="1" si="484"/>
        <v>2.6826918703680119E-2</v>
      </c>
      <c r="AI937" s="28">
        <f t="shared" ca="1" si="485"/>
        <v>2.836488592351941E-2</v>
      </c>
      <c r="AJ937" s="28">
        <f t="shared" ca="1" si="486"/>
        <v>2.6888249195710971E-2</v>
      </c>
      <c r="AK937" s="28">
        <f t="shared" ca="1" si="487"/>
        <v>2.984128661092247E-2</v>
      </c>
      <c r="AL937" s="28">
        <f t="shared" ca="1" si="488"/>
        <v>2.8832324828486095E-2</v>
      </c>
      <c r="AM937" s="28">
        <f t="shared" ca="1" si="489"/>
        <v>2.8096568650346151E-2</v>
      </c>
      <c r="AN937" s="28">
        <f t="shared" ca="1" si="466"/>
        <v>1.2772040130029933E-2</v>
      </c>
      <c r="AO937" s="28">
        <f t="shared" ca="1" si="490"/>
        <v>2.6079942485995711E-2</v>
      </c>
      <c r="AP937" s="33">
        <f t="shared" ca="1" si="467"/>
        <v>2.3845042534204122E-3</v>
      </c>
      <c r="AQ937" s="54"/>
      <c r="AR937" s="53"/>
      <c r="AS937" s="53"/>
      <c r="AT937" s="53"/>
      <c r="AU937" s="53"/>
    </row>
    <row r="938" spans="1:51" ht="15" customHeight="1" x14ac:dyDescent="0.25">
      <c r="A938" s="31">
        <f t="shared" ca="1" si="461"/>
        <v>38169</v>
      </c>
      <c r="B938" s="32">
        <f t="shared" ca="1" si="462"/>
        <v>2004</v>
      </c>
      <c r="C938" s="32">
        <f t="shared" ca="1" si="463"/>
        <v>7</v>
      </c>
      <c r="D938" s="48">
        <f>RAWDATA!A940</f>
        <v>200407</v>
      </c>
      <c r="E938" s="48">
        <f t="shared" ca="1" si="491"/>
        <v>-9.5168999999999997</v>
      </c>
      <c r="F938" s="48">
        <f t="shared" ca="1" si="492"/>
        <v>-6.6791</v>
      </c>
      <c r="G938" s="48">
        <f t="shared" ca="1" si="492"/>
        <v>-5.8774000000000006</v>
      </c>
      <c r="H938" s="48">
        <f t="shared" ca="1" si="492"/>
        <v>-5.7714999999999996</v>
      </c>
      <c r="I938" s="48">
        <f t="shared" ca="1" si="492"/>
        <v>-4.6973000000000003</v>
      </c>
      <c r="J938" s="48">
        <f t="shared" ca="1" si="492"/>
        <v>-4.7000999999999999</v>
      </c>
      <c r="K938" s="48">
        <f t="shared" ca="1" si="492"/>
        <v>-5.2437000000000005</v>
      </c>
      <c r="L938" s="48">
        <f t="shared" ca="1" si="492"/>
        <v>-5.2445000000000004</v>
      </c>
      <c r="M938" s="48">
        <f t="shared" ca="1" si="492"/>
        <v>-5.5610999999999997</v>
      </c>
      <c r="N938" s="48">
        <f t="shared" ca="1" si="492"/>
        <v>-7.0705000000000009</v>
      </c>
      <c r="P938" s="26">
        <f t="shared" ca="1" si="469"/>
        <v>2.1148133989798272</v>
      </c>
      <c r="Q938" s="26">
        <f t="shared" ca="1" si="470"/>
        <v>23.29372457727505</v>
      </c>
      <c r="R938" s="26">
        <f t="shared" ca="1" si="471"/>
        <v>48.257353390889527</v>
      </c>
      <c r="S938" s="26">
        <f t="shared" ca="1" si="472"/>
        <v>72.677770744823064</v>
      </c>
      <c r="T938" s="26">
        <f t="shared" ca="1" si="473"/>
        <v>106.53275739066505</v>
      </c>
      <c r="U938" s="26">
        <f t="shared" ca="1" si="474"/>
        <v>141.31315326818932</v>
      </c>
      <c r="V938" s="26">
        <f t="shared" ca="1" si="475"/>
        <v>214.67328013518764</v>
      </c>
      <c r="W938" s="26">
        <f t="shared" ca="1" si="476"/>
        <v>224.95519435774366</v>
      </c>
      <c r="X938" s="26">
        <f t="shared" ca="1" si="477"/>
        <v>451.5979645378747</v>
      </c>
      <c r="Y938" s="26">
        <f t="shared" ca="1" si="478"/>
        <v>2995.7243712754384</v>
      </c>
      <c r="Z938" s="28">
        <f t="shared" ca="1" si="464"/>
        <v>1.7822000000000005E-2</v>
      </c>
      <c r="AA938" s="57">
        <f t="shared" ca="1" si="479"/>
        <v>-6.0362100000000002E-2</v>
      </c>
      <c r="AB938" s="33">
        <f t="shared" ca="1" si="465"/>
        <v>-2.7958999999999901E-3</v>
      </c>
      <c r="AD938" s="28">
        <f t="shared" ca="1" si="480"/>
        <v>-0.10000709305184927</v>
      </c>
      <c r="AE938" s="28">
        <f t="shared" ca="1" si="481"/>
        <v>-6.9126094646476829E-2</v>
      </c>
      <c r="AF938" s="28">
        <f t="shared" ca="1" si="482"/>
        <v>-6.057199820108157E-2</v>
      </c>
      <c r="AG938" s="28">
        <f t="shared" ca="1" si="483"/>
        <v>-5.9447502393420816E-2</v>
      </c>
      <c r="AH938" s="28">
        <f t="shared" ca="1" si="484"/>
        <v>-4.8112044144796647E-2</v>
      </c>
      <c r="AI938" s="28">
        <f t="shared" ca="1" si="485"/>
        <v>-4.8141424646428767E-2</v>
      </c>
      <c r="AJ938" s="28">
        <f t="shared" ca="1" si="486"/>
        <v>-5.3861853470797035E-2</v>
      </c>
      <c r="AK938" s="28">
        <f t="shared" ca="1" si="487"/>
        <v>-5.3870296216842459E-2</v>
      </c>
      <c r="AL938" s="28">
        <f t="shared" ca="1" si="488"/>
        <v>-5.7217121445559273E-2</v>
      </c>
      <c r="AM938" s="28">
        <f t="shared" ca="1" si="489"/>
        <v>-7.332904482716264E-2</v>
      </c>
      <c r="AN938" s="28">
        <f t="shared" ca="1" si="466"/>
        <v>1.9293510712802081E-2</v>
      </c>
      <c r="AO938" s="28">
        <f t="shared" ca="1" si="490"/>
        <v>-6.2260690697541692E-2</v>
      </c>
      <c r="AP938" s="33">
        <f t="shared" ca="1" si="467"/>
        <v>-3.0123924388192683E-3</v>
      </c>
      <c r="AQ938" s="54"/>
      <c r="AR938" s="53"/>
      <c r="AS938" s="53"/>
      <c r="AT938" s="53"/>
      <c r="AU938" s="53"/>
    </row>
    <row r="939" spans="1:51" ht="15" customHeight="1" x14ac:dyDescent="0.25">
      <c r="A939" s="31">
        <f t="shared" ca="1" si="461"/>
        <v>38200</v>
      </c>
      <c r="B939" s="32">
        <f t="shared" ca="1" si="462"/>
        <v>2004</v>
      </c>
      <c r="C939" s="32">
        <f t="shared" ca="1" si="463"/>
        <v>8</v>
      </c>
      <c r="D939" s="48">
        <f>RAWDATA!A941</f>
        <v>200408</v>
      </c>
      <c r="E939" s="48">
        <f t="shared" ca="1" si="491"/>
        <v>-2.2789000000000001</v>
      </c>
      <c r="F939" s="48">
        <f t="shared" ca="1" si="492"/>
        <v>-1.0873999999999999</v>
      </c>
      <c r="G939" s="48">
        <f t="shared" ca="1" si="492"/>
        <v>-0.61010000000000009</v>
      </c>
      <c r="H939" s="48">
        <f t="shared" ca="1" si="492"/>
        <v>-0.46299999999999997</v>
      </c>
      <c r="I939" s="48">
        <f t="shared" ca="1" si="492"/>
        <v>-0.65539999999999998</v>
      </c>
      <c r="J939" s="48">
        <f t="shared" ca="1" si="492"/>
        <v>-0.20630000000000004</v>
      </c>
      <c r="K939" s="48">
        <f t="shared" ca="1" si="492"/>
        <v>-0.95299999999999996</v>
      </c>
      <c r="L939" s="48">
        <f t="shared" ca="1" si="492"/>
        <v>-1.0906</v>
      </c>
      <c r="M939" s="48">
        <f t="shared" ca="1" si="492"/>
        <v>-1.4611000000000001</v>
      </c>
      <c r="N939" s="48">
        <f t="shared" ca="1" si="492"/>
        <v>-2.5267999999999997</v>
      </c>
      <c r="P939" s="26">
        <f t="shared" ca="1" si="469"/>
        <v>2.066618916430476</v>
      </c>
      <c r="Q939" s="26">
        <f t="shared" ca="1" si="470"/>
        <v>23.04042861622176</v>
      </c>
      <c r="R939" s="26">
        <f t="shared" ca="1" si="471"/>
        <v>47.962935277851706</v>
      </c>
      <c r="S939" s="26">
        <f t="shared" ca="1" si="472"/>
        <v>72.341272666274534</v>
      </c>
      <c r="T939" s="26">
        <f t="shared" ca="1" si="473"/>
        <v>105.83454169872664</v>
      </c>
      <c r="U939" s="26">
        <f t="shared" ca="1" si="474"/>
        <v>141.02162423299706</v>
      </c>
      <c r="V939" s="26">
        <f t="shared" ca="1" si="475"/>
        <v>212.6274437754993</v>
      </c>
      <c r="W939" s="26">
        <f t="shared" ca="1" si="476"/>
        <v>222.50183300807811</v>
      </c>
      <c r="X939" s="26">
        <f t="shared" ca="1" si="477"/>
        <v>444.99966667801181</v>
      </c>
      <c r="Y939" s="26">
        <f t="shared" ca="1" si="478"/>
        <v>2920.0284078620507</v>
      </c>
      <c r="Z939" s="28">
        <f t="shared" ca="1" si="464"/>
        <v>-3.1079999999999997E-3</v>
      </c>
      <c r="AA939" s="57">
        <f t="shared" ca="1" si="479"/>
        <v>-1.1332600000000002E-2</v>
      </c>
      <c r="AB939" s="33">
        <f t="shared" ca="1" si="465"/>
        <v>-8.6068999999999972E-3</v>
      </c>
      <c r="AD939" s="28">
        <f t="shared" ca="1" si="480"/>
        <v>-2.3052683010249427E-2</v>
      </c>
      <c r="AE939" s="28">
        <f t="shared" ca="1" si="481"/>
        <v>-1.0933554058724825E-2</v>
      </c>
      <c r="AF939" s="28">
        <f t="shared" ca="1" si="482"/>
        <v>-6.1196871461218485E-3</v>
      </c>
      <c r="AG939" s="28">
        <f t="shared" ca="1" si="483"/>
        <v>-4.6407516495947099E-3</v>
      </c>
      <c r="AH939" s="28">
        <f t="shared" ca="1" si="484"/>
        <v>-6.5755717638861788E-3</v>
      </c>
      <c r="AI939" s="28">
        <f t="shared" ca="1" si="485"/>
        <v>-2.0651309157237461E-3</v>
      </c>
      <c r="AJ939" s="28">
        <f t="shared" ca="1" si="486"/>
        <v>-9.5757010356820778E-3</v>
      </c>
      <c r="AK939" s="28">
        <f t="shared" ca="1" si="487"/>
        <v>-1.0965906375456748E-2</v>
      </c>
      <c r="AL939" s="28">
        <f t="shared" ca="1" si="488"/>
        <v>-1.4718791914081614E-2</v>
      </c>
      <c r="AM939" s="28">
        <f t="shared" ca="1" si="489"/>
        <v>-2.5592717563337461E-2</v>
      </c>
      <c r="AN939" s="28">
        <f t="shared" ca="1" si="466"/>
        <v>-3.1626362042224097E-3</v>
      </c>
      <c r="AO939" s="28">
        <f t="shared" ca="1" si="490"/>
        <v>-1.1397303212927664E-2</v>
      </c>
      <c r="AP939" s="33">
        <f t="shared" ca="1" si="467"/>
        <v>-8.7584515257818716E-3</v>
      </c>
      <c r="AQ939" s="54"/>
      <c r="AR939" s="53"/>
      <c r="AS939" s="53"/>
      <c r="AT939" s="53"/>
      <c r="AU939" s="53"/>
    </row>
    <row r="940" spans="1:51" ht="15" customHeight="1" x14ac:dyDescent="0.25">
      <c r="A940" s="31">
        <f t="shared" ca="1" si="461"/>
        <v>38231</v>
      </c>
      <c r="B940" s="32">
        <f t="shared" ca="1" si="462"/>
        <v>2004</v>
      </c>
      <c r="C940" s="32">
        <f t="shared" ca="1" si="463"/>
        <v>9</v>
      </c>
      <c r="D940" s="48">
        <f>RAWDATA!A942</f>
        <v>200409</v>
      </c>
      <c r="E940" s="48">
        <f t="shared" ca="1" si="491"/>
        <v>3.4222999999999999</v>
      </c>
      <c r="F940" s="48">
        <f t="shared" ca="1" si="492"/>
        <v>3.3767</v>
      </c>
      <c r="G940" s="48">
        <f t="shared" ca="1" si="492"/>
        <v>3.6208</v>
      </c>
      <c r="H940" s="48">
        <f t="shared" ca="1" si="492"/>
        <v>3.5485000000000002</v>
      </c>
      <c r="I940" s="48">
        <f t="shared" ca="1" si="492"/>
        <v>3.7451999999999996</v>
      </c>
      <c r="J940" s="48">
        <f t="shared" ca="1" si="492"/>
        <v>4.1464999999999996</v>
      </c>
      <c r="K940" s="48">
        <f t="shared" ca="1" si="492"/>
        <v>4.0939000000000005</v>
      </c>
      <c r="L940" s="48">
        <f t="shared" ca="1" si="492"/>
        <v>4.1594999999999995</v>
      </c>
      <c r="M940" s="48">
        <f t="shared" ca="1" si="492"/>
        <v>4.7391000000000005</v>
      </c>
      <c r="N940" s="48">
        <f t="shared" ca="1" si="492"/>
        <v>5.6330999999999998</v>
      </c>
      <c r="P940" s="26">
        <f t="shared" ca="1" si="469"/>
        <v>2.1373448156074759</v>
      </c>
      <c r="Q940" s="26">
        <f t="shared" ca="1" si="470"/>
        <v>23.818434769305721</v>
      </c>
      <c r="R940" s="26">
        <f t="shared" ca="1" si="471"/>
        <v>49.699577238392159</v>
      </c>
      <c r="S940" s="26">
        <f t="shared" ca="1" si="472"/>
        <v>74.908302726837292</v>
      </c>
      <c r="T940" s="26">
        <f t="shared" ca="1" si="473"/>
        <v>109.79825695442736</v>
      </c>
      <c r="U940" s="26">
        <f t="shared" ca="1" si="474"/>
        <v>146.86908588181828</v>
      </c>
      <c r="V940" s="26">
        <f t="shared" ca="1" si="475"/>
        <v>221.33219869622448</v>
      </c>
      <c r="W940" s="26">
        <f t="shared" ca="1" si="476"/>
        <v>231.75679675204913</v>
      </c>
      <c r="X940" s="26">
        <f t="shared" ca="1" si="477"/>
        <v>466.08864588154944</v>
      </c>
      <c r="Y940" s="26">
        <f t="shared" ca="1" si="478"/>
        <v>3084.5165281053278</v>
      </c>
      <c r="Z940" s="28">
        <f t="shared" ca="1" si="464"/>
        <v>1.7865999999999937E-2</v>
      </c>
      <c r="AA940" s="57">
        <f t="shared" ca="1" si="479"/>
        <v>4.0485600000000004E-2</v>
      </c>
      <c r="AB940" s="33">
        <f t="shared" ca="1" si="465"/>
        <v>1.1375399999999931E-2</v>
      </c>
      <c r="AD940" s="28">
        <f t="shared" ca="1" si="480"/>
        <v>3.3650420144797862E-2</v>
      </c>
      <c r="AE940" s="28">
        <f t="shared" ca="1" si="481"/>
        <v>3.3209412202409035E-2</v>
      </c>
      <c r="AF940" s="28">
        <f t="shared" ca="1" si="482"/>
        <v>3.5567895886022501E-2</v>
      </c>
      <c r="AG940" s="28">
        <f t="shared" ca="1" si="483"/>
        <v>3.4869915992908632E-2</v>
      </c>
      <c r="AH940" s="28">
        <f t="shared" ca="1" si="484"/>
        <v>3.6767706992214474E-2</v>
      </c>
      <c r="AI940" s="28">
        <f t="shared" ca="1" si="485"/>
        <v>4.0628375777356091E-2</v>
      </c>
      <c r="AJ940" s="28">
        <f t="shared" ca="1" si="486"/>
        <v>4.0123190413529637E-2</v>
      </c>
      <c r="AK940" s="28">
        <f t="shared" ca="1" si="487"/>
        <v>4.0753192153426619E-2</v>
      </c>
      <c r="AL940" s="28">
        <f t="shared" ca="1" si="488"/>
        <v>4.6302310120585145E-2</v>
      </c>
      <c r="AM940" s="28">
        <f t="shared" ca="1" si="489"/>
        <v>5.4801583139528078E-2</v>
      </c>
      <c r="AN940" s="28">
        <f t="shared" ca="1" si="466"/>
        <v>1.7122030456453163E-2</v>
      </c>
      <c r="AO940" s="28">
        <f t="shared" ca="1" si="490"/>
        <v>3.9687527255545037E-2</v>
      </c>
      <c r="AP940" s="33">
        <f t="shared" ca="1" si="467"/>
        <v>1.0864419374511575E-2</v>
      </c>
      <c r="AQ940" s="54"/>
      <c r="AR940" s="53"/>
      <c r="AS940" s="53"/>
      <c r="AT940" s="53"/>
      <c r="AU940" s="53"/>
    </row>
    <row r="941" spans="1:51" ht="15" customHeight="1" x14ac:dyDescent="0.25">
      <c r="A941" s="31">
        <f t="shared" ca="1" si="461"/>
        <v>38261</v>
      </c>
      <c r="B941" s="32">
        <f t="shared" ca="1" si="462"/>
        <v>2004</v>
      </c>
      <c r="C941" s="32">
        <f t="shared" ca="1" si="463"/>
        <v>10</v>
      </c>
      <c r="D941" s="48">
        <f>RAWDATA!A943</f>
        <v>200410</v>
      </c>
      <c r="E941" s="48">
        <f t="shared" ca="1" si="491"/>
        <v>1.6963000000000001</v>
      </c>
      <c r="F941" s="48">
        <f t="shared" ca="1" si="492"/>
        <v>2.3337000000000003</v>
      </c>
      <c r="G941" s="48">
        <f t="shared" ca="1" si="492"/>
        <v>2.0794000000000001</v>
      </c>
      <c r="H941" s="48">
        <f t="shared" ca="1" si="492"/>
        <v>2.5832000000000002</v>
      </c>
      <c r="I941" s="48">
        <f t="shared" ca="1" si="492"/>
        <v>2.0798000000000001</v>
      </c>
      <c r="J941" s="48">
        <f t="shared" ca="1" si="492"/>
        <v>2.1718999999999999</v>
      </c>
      <c r="K941" s="48">
        <f t="shared" ca="1" si="492"/>
        <v>1.7392000000000003</v>
      </c>
      <c r="L941" s="48">
        <f t="shared" ca="1" si="492"/>
        <v>2.1469</v>
      </c>
      <c r="M941" s="48">
        <f t="shared" ca="1" si="492"/>
        <v>1.3796999999999999</v>
      </c>
      <c r="N941" s="48">
        <f t="shared" ca="1" si="492"/>
        <v>1.4858000000000002</v>
      </c>
      <c r="P941" s="26">
        <f t="shared" ca="1" si="469"/>
        <v>2.1736005957146256</v>
      </c>
      <c r="Q941" s="26">
        <f t="shared" ca="1" si="470"/>
        <v>24.374285581517007</v>
      </c>
      <c r="R941" s="26">
        <f t="shared" ca="1" si="471"/>
        <v>50.733030247487285</v>
      </c>
      <c r="S941" s="26">
        <f t="shared" ca="1" si="472"/>
        <v>76.843334002876958</v>
      </c>
      <c r="T941" s="26">
        <f t="shared" ca="1" si="473"/>
        <v>112.08184110256555</v>
      </c>
      <c r="U941" s="26">
        <f t="shared" ca="1" si="474"/>
        <v>150.05893555808549</v>
      </c>
      <c r="V941" s="26">
        <f t="shared" ca="1" si="475"/>
        <v>225.18160829594925</v>
      </c>
      <c r="W941" s="26">
        <f t="shared" ca="1" si="476"/>
        <v>236.73238342151885</v>
      </c>
      <c r="X941" s="26">
        <f t="shared" ca="1" si="477"/>
        <v>472.51927092877719</v>
      </c>
      <c r="Y941" s="26">
        <f t="shared" ca="1" si="478"/>
        <v>3130.3462746799169</v>
      </c>
      <c r="Z941" s="28">
        <f t="shared" ca="1" si="464"/>
        <v>-5.8224999999999527E-3</v>
      </c>
      <c r="AA941" s="57">
        <f t="shared" ca="1" si="479"/>
        <v>1.9695900000000002E-2</v>
      </c>
      <c r="AB941" s="33">
        <f t="shared" ca="1" si="465"/>
        <v>-5.3683999999999538E-3</v>
      </c>
      <c r="AD941" s="28">
        <f t="shared" ca="1" si="480"/>
        <v>1.6820734890341998E-2</v>
      </c>
      <c r="AE941" s="28">
        <f t="shared" ca="1" si="481"/>
        <v>2.3068855986466137E-2</v>
      </c>
      <c r="AF941" s="28">
        <f t="shared" ca="1" si="482"/>
        <v>2.0580755848167653E-2</v>
      </c>
      <c r="AG941" s="28">
        <f t="shared" ca="1" si="483"/>
        <v>2.5503990651221529E-2</v>
      </c>
      <c r="AH941" s="28">
        <f t="shared" ca="1" si="484"/>
        <v>2.0584674358820245E-2</v>
      </c>
      <c r="AI941" s="28">
        <f t="shared" ca="1" si="485"/>
        <v>2.1486502899214589E-2</v>
      </c>
      <c r="AJ941" s="28">
        <f t="shared" ca="1" si="486"/>
        <v>1.7242490194956123E-2</v>
      </c>
      <c r="AK941" s="28">
        <f t="shared" ca="1" si="487"/>
        <v>2.1241787286899225E-2</v>
      </c>
      <c r="AL941" s="28">
        <f t="shared" ca="1" si="488"/>
        <v>1.3702687888190554E-2</v>
      </c>
      <c r="AM941" s="28">
        <f t="shared" ca="1" si="489"/>
        <v>1.4748701228793596E-2</v>
      </c>
      <c r="AN941" s="28">
        <f t="shared" ca="1" si="466"/>
        <v>-5.7191008799119918E-3</v>
      </c>
      <c r="AO941" s="28">
        <f t="shared" ca="1" si="490"/>
        <v>1.9504445589531103E-2</v>
      </c>
      <c r="AP941" s="33">
        <f t="shared" ca="1" si="467"/>
        <v>-5.2787510310390272E-3</v>
      </c>
      <c r="AQ941" s="54"/>
      <c r="AR941" s="53"/>
      <c r="AS941" s="53"/>
      <c r="AT941" s="53"/>
      <c r="AU941" s="53"/>
    </row>
    <row r="942" spans="1:51" ht="15" customHeight="1" x14ac:dyDescent="0.25">
      <c r="A942" s="31">
        <f t="shared" ca="1" si="461"/>
        <v>38292</v>
      </c>
      <c r="B942" s="32">
        <f t="shared" ca="1" si="462"/>
        <v>2004</v>
      </c>
      <c r="C942" s="32">
        <f t="shared" ca="1" si="463"/>
        <v>11</v>
      </c>
      <c r="D942" s="48">
        <f>RAWDATA!A944</f>
        <v>200411</v>
      </c>
      <c r="E942" s="48">
        <f t="shared" ca="1" si="491"/>
        <v>10.114800000000001</v>
      </c>
      <c r="F942" s="48">
        <f t="shared" ca="1" si="492"/>
        <v>7.8207000000000004</v>
      </c>
      <c r="G942" s="48">
        <f t="shared" ca="1" si="492"/>
        <v>7.3751000000000007</v>
      </c>
      <c r="H942" s="48">
        <f t="shared" ca="1" si="492"/>
        <v>8.0611000000000015</v>
      </c>
      <c r="I942" s="48">
        <f t="shared" ca="1" si="492"/>
        <v>6.7628000000000004</v>
      </c>
      <c r="J942" s="48">
        <f t="shared" ca="1" si="492"/>
        <v>8.0925000000000011</v>
      </c>
      <c r="K942" s="48">
        <f t="shared" ca="1" si="492"/>
        <v>8.3974000000000011</v>
      </c>
      <c r="L942" s="48">
        <f t="shared" ca="1" si="492"/>
        <v>8.1495999999999995</v>
      </c>
      <c r="M942" s="48">
        <f t="shared" ca="1" si="492"/>
        <v>8.2423999999999999</v>
      </c>
      <c r="N942" s="48">
        <f t="shared" ca="1" si="492"/>
        <v>11.566500000000001</v>
      </c>
      <c r="P942" s="26">
        <f t="shared" ca="1" si="469"/>
        <v>2.3934559487699687</v>
      </c>
      <c r="Q942" s="26">
        <f t="shared" ca="1" si="470"/>
        <v>26.280525333990706</v>
      </c>
      <c r="R942" s="26">
        <f t="shared" ca="1" si="471"/>
        <v>54.474641961269725</v>
      </c>
      <c r="S942" s="26">
        <f t="shared" ca="1" si="472"/>
        <v>83.037752000182877</v>
      </c>
      <c r="T942" s="26">
        <f t="shared" ca="1" si="473"/>
        <v>119.66171185264986</v>
      </c>
      <c r="U942" s="26">
        <f t="shared" ca="1" si="474"/>
        <v>162.20245491812355</v>
      </c>
      <c r="V942" s="26">
        <f t="shared" ca="1" si="475"/>
        <v>244.09100867099329</v>
      </c>
      <c r="W942" s="26">
        <f t="shared" ca="1" si="476"/>
        <v>256.02512574083897</v>
      </c>
      <c r="X942" s="26">
        <f t="shared" ca="1" si="477"/>
        <v>511.46619931581074</v>
      </c>
      <c r="Y942" s="26">
        <f t="shared" ca="1" si="478"/>
        <v>3492.417776540769</v>
      </c>
      <c r="Z942" s="28">
        <f t="shared" ca="1" si="464"/>
        <v>9.3670000000000142E-3</v>
      </c>
      <c r="AA942" s="57">
        <f t="shared" ca="1" si="479"/>
        <v>8.4582900000000016E-2</v>
      </c>
      <c r="AB942" s="33">
        <f t="shared" ca="1" si="465"/>
        <v>1.4461599999999963E-2</v>
      </c>
      <c r="AD942" s="28">
        <f t="shared" ca="1" si="480"/>
        <v>9.6353271958136685E-2</v>
      </c>
      <c r="AE942" s="28">
        <f t="shared" ca="1" si="481"/>
        <v>7.529947631634111E-2</v>
      </c>
      <c r="AF942" s="28">
        <f t="shared" ca="1" si="482"/>
        <v>7.1158125631377633E-2</v>
      </c>
      <c r="AG942" s="28">
        <f t="shared" ca="1" si="483"/>
        <v>7.7526621905908075E-2</v>
      </c>
      <c r="AH942" s="28">
        <f t="shared" ca="1" si="484"/>
        <v>6.5439365255639023E-2</v>
      </c>
      <c r="AI942" s="28">
        <f t="shared" ca="1" si="485"/>
        <v>7.7817156046638233E-2</v>
      </c>
      <c r="AJ942" s="28">
        <f t="shared" ca="1" si="486"/>
        <v>8.0633917489951593E-2</v>
      </c>
      <c r="AK942" s="28">
        <f t="shared" ca="1" si="487"/>
        <v>7.8345267837331339E-2</v>
      </c>
      <c r="AL942" s="28">
        <f t="shared" ca="1" si="488"/>
        <v>7.9202970577627291E-2</v>
      </c>
      <c r="AM942" s="28">
        <f t="shared" ca="1" si="489"/>
        <v>0.10945063968485191</v>
      </c>
      <c r="AN942" s="28">
        <f t="shared" ca="1" si="466"/>
        <v>8.5004309940007045E-3</v>
      </c>
      <c r="AO942" s="28">
        <f t="shared" ca="1" si="490"/>
        <v>8.1195489119455122E-2</v>
      </c>
      <c r="AP942" s="33">
        <f t="shared" ca="1" si="467"/>
        <v>1.313131601178448E-2</v>
      </c>
      <c r="AQ942" s="54"/>
      <c r="AR942" s="53"/>
      <c r="AS942" s="53"/>
      <c r="AT942" s="53"/>
      <c r="AU942" s="53"/>
      <c r="AY942" s="29"/>
    </row>
    <row r="943" spans="1:51" ht="15" customHeight="1" x14ac:dyDescent="0.25">
      <c r="A943" s="31">
        <f t="shared" ca="1" si="461"/>
        <v>38322</v>
      </c>
      <c r="B943" s="32">
        <f t="shared" ca="1" si="462"/>
        <v>2004</v>
      </c>
      <c r="C943" s="32">
        <f t="shared" ca="1" si="463"/>
        <v>12</v>
      </c>
      <c r="D943" s="48">
        <f>RAWDATA!A945</f>
        <v>200412</v>
      </c>
      <c r="E943" s="48">
        <f t="shared" ca="1" si="491"/>
        <v>8.375</v>
      </c>
      <c r="F943" s="48">
        <f t="shared" ca="1" si="492"/>
        <v>6.3143000000000011</v>
      </c>
      <c r="G943" s="48">
        <f t="shared" ca="1" si="492"/>
        <v>4.7373000000000003</v>
      </c>
      <c r="H943" s="48">
        <f t="shared" ca="1" si="492"/>
        <v>4.6910000000000007</v>
      </c>
      <c r="I943" s="48">
        <f t="shared" ca="1" si="492"/>
        <v>4.5130999999999997</v>
      </c>
      <c r="J943" s="48">
        <f t="shared" ca="1" si="492"/>
        <v>4.5663000000000009</v>
      </c>
      <c r="K943" s="48">
        <f t="shared" ca="1" si="492"/>
        <v>4.1519000000000004</v>
      </c>
      <c r="L943" s="48">
        <f t="shared" ca="1" si="492"/>
        <v>4.2149999999999999</v>
      </c>
      <c r="M943" s="48">
        <f t="shared" ca="1" si="492"/>
        <v>4.7983000000000002</v>
      </c>
      <c r="N943" s="48">
        <f t="shared" ca="1" si="492"/>
        <v>7.7211000000000007</v>
      </c>
      <c r="P943" s="26">
        <f t="shared" ca="1" si="469"/>
        <v>2.5939078844794534</v>
      </c>
      <c r="Q943" s="26">
        <f t="shared" ca="1" si="470"/>
        <v>27.939956545154882</v>
      </c>
      <c r="R943" s="26">
        <f t="shared" ca="1" si="471"/>
        <v>57.055269174900964</v>
      </c>
      <c r="S943" s="26">
        <f t="shared" ca="1" si="472"/>
        <v>86.933052946511452</v>
      </c>
      <c r="T943" s="26">
        <f t="shared" ca="1" si="473"/>
        <v>125.0621645702718</v>
      </c>
      <c r="U943" s="26">
        <f t="shared" ca="1" si="474"/>
        <v>169.60910561704983</v>
      </c>
      <c r="V943" s="26">
        <f t="shared" ca="1" si="475"/>
        <v>254.22542326000428</v>
      </c>
      <c r="W943" s="26">
        <f t="shared" ca="1" si="476"/>
        <v>266.81658479081534</v>
      </c>
      <c r="X943" s="26">
        <f t="shared" ca="1" si="477"/>
        <v>536.00788195758139</v>
      </c>
      <c r="Y943" s="26">
        <f t="shared" ca="1" si="478"/>
        <v>3762.0708454852579</v>
      </c>
      <c r="Z943" s="28">
        <f t="shared" ca="1" si="464"/>
        <v>-1.0849499999999956E-2</v>
      </c>
      <c r="AA943" s="57">
        <f t="shared" ca="1" si="479"/>
        <v>5.4083300000000001E-2</v>
      </c>
      <c r="AB943" s="33">
        <f t="shared" ca="1" si="465"/>
        <v>8.5137000000000129E-3</v>
      </c>
      <c r="AD943" s="28">
        <f t="shared" ca="1" si="480"/>
        <v>8.0427249112614549E-2</v>
      </c>
      <c r="AE943" s="28">
        <f t="shared" ca="1" si="481"/>
        <v>6.1229615241588889E-2</v>
      </c>
      <c r="AF943" s="28">
        <f t="shared" ca="1" si="482"/>
        <v>4.6285124413746291E-2</v>
      </c>
      <c r="AG943" s="28">
        <f t="shared" ca="1" si="483"/>
        <v>4.5842968308250305E-2</v>
      </c>
      <c r="AH943" s="28">
        <f t="shared" ca="1" si="484"/>
        <v>4.4142236411684757E-2</v>
      </c>
      <c r="AI943" s="28">
        <f t="shared" ca="1" si="485"/>
        <v>4.4651133999377549E-2</v>
      </c>
      <c r="AJ943" s="28">
        <f t="shared" ca="1" si="486"/>
        <v>4.0680224471356712E-2</v>
      </c>
      <c r="AK943" s="28">
        <f t="shared" ca="1" si="487"/>
        <v>4.1285886905542572E-2</v>
      </c>
      <c r="AL943" s="28">
        <f t="shared" ca="1" si="488"/>
        <v>4.6867364393236813E-2</v>
      </c>
      <c r="AM943" s="28">
        <f t="shared" ca="1" si="489"/>
        <v>7.4375293563026967E-2</v>
      </c>
      <c r="AN943" s="28">
        <f t="shared" ca="1" si="466"/>
        <v>-1.0207103198969829E-2</v>
      </c>
      <c r="AO943" s="28">
        <f t="shared" ca="1" si="490"/>
        <v>5.2671479254350784E-2</v>
      </c>
      <c r="AP943" s="33">
        <f t="shared" ca="1" si="467"/>
        <v>7.9498497237811064E-3</v>
      </c>
      <c r="AQ943" s="54"/>
      <c r="AR943" s="53"/>
      <c r="AS943" s="53"/>
      <c r="AT943" s="53"/>
      <c r="AU943" s="53"/>
    </row>
    <row r="944" spans="1:51" ht="15" customHeight="1" x14ac:dyDescent="0.25">
      <c r="A944" s="31">
        <f t="shared" ref="A944:A1007" ca="1" si="493">IF(E944="","",DATE(LEFT(D944,4),RIGHT(D944,2),1))</f>
        <v>38353</v>
      </c>
      <c r="B944" s="32">
        <f t="shared" ref="B944:B1007" ca="1" si="494">IF(E944="","",YEAR(A944))</f>
        <v>2005</v>
      </c>
      <c r="C944" s="32">
        <f t="shared" ref="C944:C1007" ca="1" si="495">IF(E944="","",MONTH(A944))</f>
        <v>1</v>
      </c>
      <c r="D944" s="48">
        <f>RAWDATA!A946</f>
        <v>200501</v>
      </c>
      <c r="E944" s="48">
        <f t="shared" ca="1" si="491"/>
        <v>-6.7423000000000002</v>
      </c>
      <c r="F944" s="48">
        <f t="shared" ca="1" si="492"/>
        <v>-3.1545000000000005</v>
      </c>
      <c r="G944" s="48">
        <f t="shared" ca="1" si="492"/>
        <v>-3.4876000000000005</v>
      </c>
      <c r="H944" s="48">
        <f t="shared" ca="1" si="492"/>
        <v>-2.8509000000000002</v>
      </c>
      <c r="I944" s="48">
        <f t="shared" ca="1" si="492"/>
        <v>-2.8641000000000001</v>
      </c>
      <c r="J944" s="48">
        <f t="shared" ca="1" si="492"/>
        <v>-3.0870000000000002</v>
      </c>
      <c r="K944" s="48">
        <f t="shared" ca="1" si="492"/>
        <v>-1.9596</v>
      </c>
      <c r="L944" s="48">
        <f t="shared" ca="1" si="492"/>
        <v>-2.4308000000000005</v>
      </c>
      <c r="M944" s="48">
        <f t="shared" ca="1" si="492"/>
        <v>-1.7281</v>
      </c>
      <c r="N944" s="48">
        <f t="shared" ca="1" si="492"/>
        <v>-2.4816000000000003</v>
      </c>
      <c r="P944" s="26">
        <f t="shared" ca="1" si="469"/>
        <v>2.4190188331841953</v>
      </c>
      <c r="Q944" s="26">
        <f t="shared" ca="1" si="470"/>
        <v>27.05859061593797</v>
      </c>
      <c r="R944" s="26">
        <f t="shared" ca="1" si="471"/>
        <v>55.065409607157115</v>
      </c>
      <c r="S944" s="26">
        <f t="shared" ca="1" si="472"/>
        <v>84.454678540059362</v>
      </c>
      <c r="T944" s="26">
        <f t="shared" ca="1" si="473"/>
        <v>121.48025911481464</v>
      </c>
      <c r="U944" s="26">
        <f t="shared" ca="1" si="474"/>
        <v>164.3732725266515</v>
      </c>
      <c r="V944" s="26">
        <f t="shared" ca="1" si="475"/>
        <v>249.24362186580126</v>
      </c>
      <c r="W944" s="26">
        <f t="shared" ca="1" si="476"/>
        <v>260.3308072477202</v>
      </c>
      <c r="X944" s="26">
        <f t="shared" ca="1" si="477"/>
        <v>526.74512974947243</v>
      </c>
      <c r="Y944" s="26">
        <f t="shared" ca="1" si="478"/>
        <v>3668.7112953836959</v>
      </c>
      <c r="Z944" s="28">
        <f t="shared" ca="1" si="464"/>
        <v>2.8435500000000058E-2</v>
      </c>
      <c r="AA944" s="57">
        <f t="shared" ca="1" si="479"/>
        <v>-3.0786500000000005E-2</v>
      </c>
      <c r="AB944" s="33">
        <f t="shared" ca="1" si="465"/>
        <v>9.7380000000000348E-3</v>
      </c>
      <c r="AD944" s="28">
        <f t="shared" ca="1" si="480"/>
        <v>-6.9803557146647391E-2</v>
      </c>
      <c r="AE944" s="28">
        <f t="shared" ca="1" si="481"/>
        <v>-3.2053260818063777E-2</v>
      </c>
      <c r="AF944" s="28">
        <f t="shared" ca="1" si="482"/>
        <v>-3.5498688488909656E-2</v>
      </c>
      <c r="AG944" s="28">
        <f t="shared" ca="1" si="483"/>
        <v>-2.8923274232257577E-2</v>
      </c>
      <c r="AH944" s="28">
        <f t="shared" ca="1" si="484"/>
        <v>-2.9059157084977277E-2</v>
      </c>
      <c r="AI944" s="28">
        <f t="shared" ca="1" si="485"/>
        <v>-3.1356517163146302E-2</v>
      </c>
      <c r="AJ944" s="28">
        <f t="shared" ca="1" si="486"/>
        <v>-1.9790547369142271E-2</v>
      </c>
      <c r="AK944" s="28">
        <f t="shared" ca="1" si="487"/>
        <v>-2.4608316143416818E-2</v>
      </c>
      <c r="AL944" s="28">
        <f t="shared" ca="1" si="488"/>
        <v>-1.7432059314046143E-2</v>
      </c>
      <c r="AM944" s="28">
        <f t="shared" ca="1" si="489"/>
        <v>-2.5129107840563911E-2</v>
      </c>
      <c r="AN944" s="28">
        <f t="shared" ca="1" si="466"/>
        <v>2.9647825405050551E-2</v>
      </c>
      <c r="AO944" s="28">
        <f t="shared" ca="1" si="490"/>
        <v>-3.1270361123154768E-2</v>
      </c>
      <c r="AP944" s="33">
        <f t="shared" ca="1" si="467"/>
        <v>9.9897775458497387E-3</v>
      </c>
      <c r="AQ944" s="54"/>
      <c r="AR944" s="53"/>
      <c r="AS944" s="53"/>
      <c r="AT944" s="53"/>
      <c r="AU944" s="53"/>
    </row>
    <row r="945" spans="1:51" ht="15" customHeight="1" x14ac:dyDescent="0.25">
      <c r="A945" s="31">
        <f t="shared" ca="1" si="493"/>
        <v>38384</v>
      </c>
      <c r="B945" s="32">
        <f t="shared" ca="1" si="494"/>
        <v>2005</v>
      </c>
      <c r="C945" s="32">
        <f t="shared" ca="1" si="495"/>
        <v>2</v>
      </c>
      <c r="D945" s="48">
        <f>RAWDATA!A947</f>
        <v>200502</v>
      </c>
      <c r="E945" s="48">
        <f t="shared" ca="1" si="491"/>
        <v>0.54100000000000004</v>
      </c>
      <c r="F945" s="48">
        <f t="shared" ca="1" si="492"/>
        <v>1.022</v>
      </c>
      <c r="G945" s="48">
        <f t="shared" ca="1" si="492"/>
        <v>1.0792000000000002</v>
      </c>
      <c r="H945" s="48">
        <f t="shared" ca="1" si="492"/>
        <v>1.4399</v>
      </c>
      <c r="I945" s="48">
        <f t="shared" ca="1" si="492"/>
        <v>1.6616000000000002</v>
      </c>
      <c r="J945" s="48">
        <f t="shared" ca="1" si="492"/>
        <v>1.1852</v>
      </c>
      <c r="K945" s="48">
        <f t="shared" ca="1" si="492"/>
        <v>1.6880999999999997</v>
      </c>
      <c r="L945" s="48">
        <f t="shared" ca="1" si="492"/>
        <v>1.0691999999999999</v>
      </c>
      <c r="M945" s="48">
        <f t="shared" ca="1" si="492"/>
        <v>1.8907000000000003</v>
      </c>
      <c r="N945" s="48">
        <f t="shared" ca="1" si="492"/>
        <v>1.6306</v>
      </c>
      <c r="P945" s="26">
        <f t="shared" ca="1" si="469"/>
        <v>2.4321057250717217</v>
      </c>
      <c r="Q945" s="26">
        <f t="shared" ca="1" si="470"/>
        <v>27.335129412032853</v>
      </c>
      <c r="R945" s="26">
        <f t="shared" ca="1" si="471"/>
        <v>55.659675507637552</v>
      </c>
      <c r="S945" s="26">
        <f t="shared" ca="1" si="472"/>
        <v>85.670741456357675</v>
      </c>
      <c r="T945" s="26">
        <f t="shared" ca="1" si="473"/>
        <v>123.4987751002664</v>
      </c>
      <c r="U945" s="26">
        <f t="shared" ca="1" si="474"/>
        <v>166.32142455263738</v>
      </c>
      <c r="V945" s="26">
        <f t="shared" ca="1" si="475"/>
        <v>253.45110344651783</v>
      </c>
      <c r="W945" s="26">
        <f t="shared" ca="1" si="476"/>
        <v>263.11426423881278</v>
      </c>
      <c r="X945" s="26">
        <f t="shared" ca="1" si="477"/>
        <v>536.7042999176457</v>
      </c>
      <c r="Y945" s="26">
        <f t="shared" ca="1" si="478"/>
        <v>3728.5333017662219</v>
      </c>
      <c r="Z945" s="28">
        <f t="shared" ca="1" si="464"/>
        <v>9.791500000000064E-3</v>
      </c>
      <c r="AA945" s="57">
        <f t="shared" ca="1" si="479"/>
        <v>1.32075E-2</v>
      </c>
      <c r="AB945" s="33">
        <f t="shared" ca="1" si="465"/>
        <v>4.3989999999999689E-3</v>
      </c>
      <c r="AD945" s="28">
        <f t="shared" ca="1" si="480"/>
        <v>5.3954185169075349E-3</v>
      </c>
      <c r="AE945" s="28">
        <f t="shared" ca="1" si="481"/>
        <v>1.0168128915626188E-2</v>
      </c>
      <c r="AF945" s="28">
        <f t="shared" ca="1" si="482"/>
        <v>1.0734181977432037E-2</v>
      </c>
      <c r="AG945" s="28">
        <f t="shared" ca="1" si="483"/>
        <v>1.4296318895922165E-2</v>
      </c>
      <c r="AH945" s="28">
        <f t="shared" ca="1" si="484"/>
        <v>1.6479464643778783E-2</v>
      </c>
      <c r="AI945" s="28">
        <f t="shared" ca="1" si="485"/>
        <v>1.1782315111133829E-2</v>
      </c>
      <c r="AJ945" s="28">
        <f t="shared" ca="1" si="486"/>
        <v>1.6740099403997354E-2</v>
      </c>
      <c r="AK945" s="28">
        <f t="shared" ca="1" si="487"/>
        <v>1.063524476093014E-2</v>
      </c>
      <c r="AL945" s="28">
        <f t="shared" ca="1" si="488"/>
        <v>1.8730484128590942E-2</v>
      </c>
      <c r="AM945" s="28">
        <f t="shared" ca="1" si="489"/>
        <v>1.6174484912728739E-2</v>
      </c>
      <c r="AN945" s="28">
        <f t="shared" ca="1" si="466"/>
        <v>9.6707108043929783E-3</v>
      </c>
      <c r="AO945" s="28">
        <f t="shared" ca="1" si="490"/>
        <v>1.31210414077613E-2</v>
      </c>
      <c r="AP945" s="33">
        <f t="shared" ca="1" si="467"/>
        <v>4.3314431128985385E-3</v>
      </c>
      <c r="AQ945" s="54"/>
      <c r="AR945" s="53"/>
      <c r="AS945" s="53"/>
      <c r="AT945" s="53"/>
      <c r="AU945" s="53"/>
    </row>
    <row r="946" spans="1:51" ht="15" customHeight="1" x14ac:dyDescent="0.25">
      <c r="A946" s="31">
        <f t="shared" ca="1" si="493"/>
        <v>38412</v>
      </c>
      <c r="B946" s="32">
        <f t="shared" ca="1" si="494"/>
        <v>2005</v>
      </c>
      <c r="C946" s="32">
        <f t="shared" ca="1" si="495"/>
        <v>3</v>
      </c>
      <c r="D946" s="48">
        <f>RAWDATA!A948</f>
        <v>200503</v>
      </c>
      <c r="E946" s="48">
        <f t="shared" ca="1" si="491"/>
        <v>-4.7942</v>
      </c>
      <c r="F946" s="48">
        <f t="shared" ca="1" si="492"/>
        <v>-2.9572000000000003</v>
      </c>
      <c r="G946" s="48">
        <f t="shared" ca="1" si="492"/>
        <v>-2.0055000000000005</v>
      </c>
      <c r="H946" s="48">
        <f t="shared" ca="1" si="492"/>
        <v>-1.8014000000000001</v>
      </c>
      <c r="I946" s="48">
        <f t="shared" ca="1" si="492"/>
        <v>-1.8062</v>
      </c>
      <c r="J946" s="48">
        <f t="shared" ca="1" si="492"/>
        <v>-2.2810000000000001</v>
      </c>
      <c r="K946" s="48">
        <f t="shared" ca="1" si="492"/>
        <v>-1.7723</v>
      </c>
      <c r="L946" s="48">
        <f t="shared" ca="1" si="492"/>
        <v>-1.6010000000000002</v>
      </c>
      <c r="M946" s="48">
        <f t="shared" ca="1" si="492"/>
        <v>-2.6457999999999999</v>
      </c>
      <c r="N946" s="48">
        <f t="shared" ca="1" si="492"/>
        <v>-3.1623000000000001</v>
      </c>
      <c r="P946" s="26">
        <f t="shared" ca="1" si="469"/>
        <v>2.3155057124003333</v>
      </c>
      <c r="Q946" s="26">
        <f t="shared" ca="1" si="470"/>
        <v>26.526774965060216</v>
      </c>
      <c r="R946" s="26">
        <f t="shared" ca="1" si="471"/>
        <v>54.543420715331877</v>
      </c>
      <c r="S946" s="26">
        <f t="shared" ca="1" si="472"/>
        <v>84.127468719762845</v>
      </c>
      <c r="T946" s="26">
        <f t="shared" ca="1" si="473"/>
        <v>121.26814022440539</v>
      </c>
      <c r="U946" s="26">
        <f t="shared" ca="1" si="474"/>
        <v>162.52763285859172</v>
      </c>
      <c r="V946" s="26">
        <f t="shared" ca="1" si="475"/>
        <v>248.95918954013518</v>
      </c>
      <c r="W946" s="26">
        <f t="shared" ca="1" si="476"/>
        <v>258.90180486834942</v>
      </c>
      <c r="X946" s="26">
        <f t="shared" ca="1" si="477"/>
        <v>522.50417755042463</v>
      </c>
      <c r="Y946" s="26">
        <f t="shared" ca="1" si="478"/>
        <v>3610.6258931644688</v>
      </c>
      <c r="Z946" s="28">
        <f t="shared" ca="1" si="464"/>
        <v>9.7165000000000168E-3</v>
      </c>
      <c r="AA946" s="57">
        <f t="shared" ca="1" si="479"/>
        <v>-2.4826900000000002E-2</v>
      </c>
      <c r="AB946" s="33">
        <f t="shared" ca="1" si="465"/>
        <v>-4.2135999999999667E-3</v>
      </c>
      <c r="AD946" s="28">
        <f t="shared" ca="1" si="480"/>
        <v>-4.9129321676837805E-2</v>
      </c>
      <c r="AE946" s="28">
        <f t="shared" ca="1" si="481"/>
        <v>-3.0018067687776276E-2</v>
      </c>
      <c r="AF946" s="28">
        <f t="shared" ca="1" si="482"/>
        <v>-2.0258831341422652E-2</v>
      </c>
      <c r="AG946" s="28">
        <f t="shared" ca="1" si="483"/>
        <v>-1.8178227348442301E-2</v>
      </c>
      <c r="AH946" s="28">
        <f t="shared" ca="1" si="484"/>
        <v>-1.8227109077072947E-2</v>
      </c>
      <c r="AI946" s="28">
        <f t="shared" ca="1" si="485"/>
        <v>-2.3074172970601325E-2</v>
      </c>
      <c r="AJ946" s="28">
        <f t="shared" ca="1" si="486"/>
        <v>-1.7881933010943863E-2</v>
      </c>
      <c r="AK946" s="28">
        <f t="shared" ca="1" si="487"/>
        <v>-1.6139544583149087E-2</v>
      </c>
      <c r="AL946" s="28">
        <f t="shared" ca="1" si="488"/>
        <v>-2.6814311803147358E-2</v>
      </c>
      <c r="AM946" s="28">
        <f t="shared" ca="1" si="489"/>
        <v>-3.2133804716597131E-2</v>
      </c>
      <c r="AN946" s="28">
        <f t="shared" ca="1" si="466"/>
        <v>1.0099636422434791E-2</v>
      </c>
      <c r="AO946" s="28">
        <f t="shared" ca="1" si="490"/>
        <v>-2.5140285280838979E-2</v>
      </c>
      <c r="AP946" s="33">
        <f t="shared" ca="1" si="467"/>
        <v>-4.3337729790332673E-3</v>
      </c>
      <c r="AQ946" s="54"/>
      <c r="AR946" s="53"/>
      <c r="AS946" s="53"/>
      <c r="AT946" s="53"/>
      <c r="AU946" s="53"/>
    </row>
    <row r="947" spans="1:51" ht="15" customHeight="1" x14ac:dyDescent="0.25">
      <c r="A947" s="31">
        <f t="shared" ca="1" si="493"/>
        <v>38443</v>
      </c>
      <c r="B947" s="32">
        <f t="shared" ca="1" si="494"/>
        <v>2005</v>
      </c>
      <c r="C947" s="32">
        <f t="shared" ca="1" si="495"/>
        <v>4</v>
      </c>
      <c r="D947" s="48">
        <f>RAWDATA!A949</f>
        <v>200504</v>
      </c>
      <c r="E947" s="48">
        <f t="shared" ca="1" si="491"/>
        <v>-7.8263999999999996</v>
      </c>
      <c r="F947" s="48">
        <f t="shared" ca="1" si="492"/>
        <v>-4.9708000000000006</v>
      </c>
      <c r="G947" s="48">
        <f t="shared" ca="1" si="492"/>
        <v>-4.5714000000000006</v>
      </c>
      <c r="H947" s="48">
        <f t="shared" ca="1" si="492"/>
        <v>-4.5189000000000004</v>
      </c>
      <c r="I947" s="48">
        <f t="shared" ca="1" si="492"/>
        <v>-4.9237000000000002</v>
      </c>
      <c r="J947" s="48">
        <f t="shared" ca="1" si="492"/>
        <v>-4.5592000000000006</v>
      </c>
      <c r="K947" s="48">
        <f t="shared" ca="1" si="492"/>
        <v>-4.4718999999999998</v>
      </c>
      <c r="L947" s="48">
        <f t="shared" ca="1" si="492"/>
        <v>-5.3255000000000008</v>
      </c>
      <c r="M947" s="48">
        <f t="shared" ca="1" si="492"/>
        <v>-5.2024999999999997</v>
      </c>
      <c r="N947" s="48">
        <f t="shared" ca="1" si="492"/>
        <v>-7.1883000000000008</v>
      </c>
      <c r="P947" s="26">
        <f t="shared" ca="1" si="469"/>
        <v>2.1342849733250335</v>
      </c>
      <c r="Q947" s="26">
        <f t="shared" ca="1" si="470"/>
        <v>25.208182035097003</v>
      </c>
      <c r="R947" s="26">
        <f t="shared" ca="1" si="471"/>
        <v>52.050022780751192</v>
      </c>
      <c r="S947" s="26">
        <f t="shared" ca="1" si="472"/>
        <v>80.32583253578548</v>
      </c>
      <c r="T947" s="26">
        <f t="shared" ca="1" si="473"/>
        <v>115.29726080417635</v>
      </c>
      <c r="U947" s="26">
        <f t="shared" ca="1" si="474"/>
        <v>155.11767302130281</v>
      </c>
      <c r="V947" s="26">
        <f t="shared" ca="1" si="475"/>
        <v>237.8259835430899</v>
      </c>
      <c r="W947" s="26">
        <f t="shared" ca="1" si="476"/>
        <v>245.11398925008547</v>
      </c>
      <c r="X947" s="26">
        <f t="shared" ca="1" si="477"/>
        <v>495.32089771336382</v>
      </c>
      <c r="Y947" s="26">
        <f t="shared" ca="1" si="478"/>
        <v>3351.0832720861272</v>
      </c>
      <c r="Z947" s="28">
        <f t="shared" ca="1" si="464"/>
        <v>2.0319999999999783E-3</v>
      </c>
      <c r="AA947" s="57">
        <f t="shared" ca="1" si="479"/>
        <v>-5.3558599999999998E-2</v>
      </c>
      <c r="AB947" s="33">
        <f t="shared" ca="1" si="465"/>
        <v>-8.3954000000000112E-3</v>
      </c>
      <c r="AD947" s="28">
        <f t="shared" ca="1" si="480"/>
        <v>-8.1496430483365204E-2</v>
      </c>
      <c r="AE947" s="28">
        <f t="shared" ca="1" si="481"/>
        <v>-5.0985973194493654E-2</v>
      </c>
      <c r="AF947" s="28">
        <f t="shared" ca="1" si="482"/>
        <v>-4.6791862105606194E-2</v>
      </c>
      <c r="AG947" s="28">
        <f t="shared" ca="1" si="483"/>
        <v>-4.6241863846498053E-2</v>
      </c>
      <c r="AH947" s="28">
        <f t="shared" ca="1" si="484"/>
        <v>-5.0490458851523853E-2</v>
      </c>
      <c r="AI947" s="28">
        <f t="shared" ca="1" si="485"/>
        <v>-4.6664026003888255E-2</v>
      </c>
      <c r="AJ947" s="28">
        <f t="shared" ca="1" si="486"/>
        <v>-4.5749740944056018E-2</v>
      </c>
      <c r="AK947" s="28">
        <f t="shared" ca="1" si="487"/>
        <v>-5.4725493439422873E-2</v>
      </c>
      <c r="AL947" s="28">
        <f t="shared" ca="1" si="488"/>
        <v>-5.3427148382861167E-2</v>
      </c>
      <c r="AM947" s="28">
        <f t="shared" ca="1" si="489"/>
        <v>-7.4597476556840528E-2</v>
      </c>
      <c r="AN947" s="28">
        <f t="shared" ca="1" si="466"/>
        <v>2.2288893690785849E-3</v>
      </c>
      <c r="AO947" s="28">
        <f t="shared" ca="1" si="490"/>
        <v>-5.5046222557910626E-2</v>
      </c>
      <c r="AP947" s="33">
        <f t="shared" ca="1" si="467"/>
        <v>-8.9660899119402143E-3</v>
      </c>
      <c r="AQ947" s="54"/>
      <c r="AR947" s="53"/>
      <c r="AS947" s="53"/>
      <c r="AT947" s="53"/>
      <c r="AU947" s="53"/>
    </row>
    <row r="948" spans="1:51" ht="15" customHeight="1" x14ac:dyDescent="0.25">
      <c r="A948" s="31">
        <f t="shared" ca="1" si="493"/>
        <v>38473</v>
      </c>
      <c r="B948" s="32">
        <f t="shared" ca="1" si="494"/>
        <v>2005</v>
      </c>
      <c r="C948" s="32">
        <f t="shared" ca="1" si="495"/>
        <v>5</v>
      </c>
      <c r="D948" s="48">
        <f>RAWDATA!A950</f>
        <v>200505</v>
      </c>
      <c r="E948" s="48">
        <f t="shared" ca="1" si="491"/>
        <v>5.1577000000000002</v>
      </c>
      <c r="F948" s="48">
        <f t="shared" ca="1" si="492"/>
        <v>4.7385000000000002</v>
      </c>
      <c r="G948" s="48">
        <f t="shared" ca="1" si="492"/>
        <v>4.6969000000000012</v>
      </c>
      <c r="H948" s="48">
        <f t="shared" ca="1" si="492"/>
        <v>4.7054000000000009</v>
      </c>
      <c r="I948" s="48">
        <f t="shared" ca="1" si="492"/>
        <v>4.4489000000000001</v>
      </c>
      <c r="J948" s="48">
        <f t="shared" ca="1" si="492"/>
        <v>4.829600000000001</v>
      </c>
      <c r="K948" s="48">
        <f t="shared" ca="1" si="492"/>
        <v>4.5760000000000005</v>
      </c>
      <c r="L948" s="48">
        <f t="shared" ca="1" si="492"/>
        <v>4.6783999999999999</v>
      </c>
      <c r="M948" s="48">
        <f t="shared" ca="1" si="492"/>
        <v>4.6219999999999999</v>
      </c>
      <c r="N948" s="48">
        <f t="shared" ca="1" si="492"/>
        <v>6.5955000000000004</v>
      </c>
      <c r="P948" s="26">
        <f t="shared" ca="1" si="469"/>
        <v>2.2443649893942186</v>
      </c>
      <c r="Q948" s="26">
        <f t="shared" ca="1" si="470"/>
        <v>26.402671740830076</v>
      </c>
      <c r="R948" s="26">
        <f t="shared" ca="1" si="471"/>
        <v>54.494760300740296</v>
      </c>
      <c r="S948" s="26">
        <f t="shared" ca="1" si="472"/>
        <v>84.105484259924324</v>
      </c>
      <c r="T948" s="26">
        <f t="shared" ca="1" si="473"/>
        <v>120.42672064009335</v>
      </c>
      <c r="U948" s="26">
        <f t="shared" ca="1" si="474"/>
        <v>162.60923615753967</v>
      </c>
      <c r="V948" s="26">
        <f t="shared" ca="1" si="475"/>
        <v>248.7089005500217</v>
      </c>
      <c r="W948" s="26">
        <f t="shared" ca="1" si="476"/>
        <v>256.58140212316147</v>
      </c>
      <c r="X948" s="26">
        <f t="shared" ca="1" si="477"/>
        <v>518.21462960567544</v>
      </c>
      <c r="Y948" s="26">
        <f t="shared" ca="1" si="478"/>
        <v>3572.1039692965678</v>
      </c>
      <c r="Z948" s="28">
        <f t="shared" ca="1" si="464"/>
        <v>6.6064999999999596E-3</v>
      </c>
      <c r="AA948" s="57">
        <f t="shared" ca="1" si="479"/>
        <v>4.9048899999999999E-2</v>
      </c>
      <c r="AB948" s="33">
        <f t="shared" ca="1" si="465"/>
        <v>7.0385999999999574E-3</v>
      </c>
      <c r="AD948" s="28">
        <f t="shared" ca="1" si="480"/>
        <v>5.0290942200400451E-2</v>
      </c>
      <c r="AE948" s="28">
        <f t="shared" ca="1" si="481"/>
        <v>4.62965815844553E-2</v>
      </c>
      <c r="AF948" s="28">
        <f t="shared" ca="1" si="482"/>
        <v>4.5899323045095794E-2</v>
      </c>
      <c r="AG948" s="28">
        <f t="shared" ca="1" si="483"/>
        <v>4.5980506489639215E-2</v>
      </c>
      <c r="AH948" s="28">
        <f t="shared" ca="1" si="484"/>
        <v>4.3527770604313148E-2</v>
      </c>
      <c r="AI948" s="28">
        <f t="shared" ca="1" si="485"/>
        <v>4.7165988767498092E-2</v>
      </c>
      <c r="AJ948" s="28">
        <f t="shared" ca="1" si="486"/>
        <v>4.4743893809391651E-2</v>
      </c>
      <c r="AK948" s="28">
        <f t="shared" ca="1" si="487"/>
        <v>4.5722606879930613E-2</v>
      </c>
      <c r="AL948" s="28">
        <f t="shared" ca="1" si="488"/>
        <v>4.5183668575320239E-2</v>
      </c>
      <c r="AM948" s="28">
        <f t="shared" ca="1" si="489"/>
        <v>6.387111096894442E-2</v>
      </c>
      <c r="AN948" s="28">
        <f t="shared" ca="1" si="466"/>
        <v>6.2336278797044536E-3</v>
      </c>
      <c r="AO948" s="28">
        <f t="shared" ca="1" si="490"/>
        <v>4.7883944152271249E-2</v>
      </c>
      <c r="AP948" s="33">
        <f t="shared" ca="1" si="467"/>
        <v>6.643445619861077E-3</v>
      </c>
      <c r="AQ948" s="54"/>
      <c r="AR948" s="53"/>
      <c r="AS948" s="53"/>
      <c r="AT948" s="53"/>
      <c r="AU948" s="53"/>
    </row>
    <row r="949" spans="1:51" ht="15" customHeight="1" x14ac:dyDescent="0.25">
      <c r="A949" s="31">
        <f t="shared" ca="1" si="493"/>
        <v>38504</v>
      </c>
      <c r="B949" s="32">
        <f t="shared" ca="1" si="494"/>
        <v>2005</v>
      </c>
      <c r="C949" s="32">
        <f t="shared" ca="1" si="495"/>
        <v>6</v>
      </c>
      <c r="D949" s="48">
        <f>RAWDATA!A951</f>
        <v>200506</v>
      </c>
      <c r="E949" s="48">
        <f t="shared" ca="1" si="491"/>
        <v>2.2352000000000003</v>
      </c>
      <c r="F949" s="48">
        <f t="shared" ca="1" si="492"/>
        <v>2.7875999999999999</v>
      </c>
      <c r="G949" s="48">
        <f t="shared" ca="1" si="492"/>
        <v>3.1899000000000002</v>
      </c>
      <c r="H949" s="48">
        <f t="shared" ca="1" si="492"/>
        <v>3.6008000000000004</v>
      </c>
      <c r="I949" s="48">
        <f t="shared" ca="1" si="492"/>
        <v>2.9591000000000003</v>
      </c>
      <c r="J949" s="48">
        <f t="shared" ca="1" si="492"/>
        <v>3.0114999999999998</v>
      </c>
      <c r="K949" s="48">
        <f t="shared" ca="1" si="492"/>
        <v>3.9438</v>
      </c>
      <c r="L949" s="48">
        <f t="shared" ca="1" si="492"/>
        <v>3.6201000000000003</v>
      </c>
      <c r="M949" s="48">
        <f t="shared" ca="1" si="492"/>
        <v>3.5252000000000003</v>
      </c>
      <c r="N949" s="48">
        <f t="shared" ca="1" si="492"/>
        <v>4.5708000000000002</v>
      </c>
      <c r="P949" s="26">
        <f t="shared" ca="1" si="469"/>
        <v>2.2945310356371582</v>
      </c>
      <c r="Q949" s="26">
        <f t="shared" ca="1" si="470"/>
        <v>27.138672618277457</v>
      </c>
      <c r="R949" s="26">
        <f t="shared" ca="1" si="471"/>
        <v>56.233088659573603</v>
      </c>
      <c r="S949" s="26">
        <f t="shared" ca="1" si="472"/>
        <v>87.133954537155688</v>
      </c>
      <c r="T949" s="26">
        <f t="shared" ca="1" si="473"/>
        <v>123.99026773055434</v>
      </c>
      <c r="U949" s="26">
        <f t="shared" ca="1" si="474"/>
        <v>167.50621330442397</v>
      </c>
      <c r="V949" s="26">
        <f t="shared" ca="1" si="475"/>
        <v>258.51748216991348</v>
      </c>
      <c r="W949" s="26">
        <f t="shared" ca="1" si="476"/>
        <v>265.86990546142204</v>
      </c>
      <c r="X949" s="26">
        <f t="shared" ca="1" si="477"/>
        <v>536.48273172853476</v>
      </c>
      <c r="Y949" s="26">
        <f t="shared" ca="1" si="478"/>
        <v>3735.3776975251758</v>
      </c>
      <c r="Z949" s="28">
        <f t="shared" ref="Z949:Z1012" ca="1" si="496">IF(P949="","",IF(P948="",AVERAGE(Y949-1,X949-1)-AVERAGE(P949-1,Q949-1),AVERAGE(Y949/Y948-1,X949/X948-1)-AVERAGE(P949/P948-1,Q949/Q948-1)))</f>
        <v>1.5366000000000102E-2</v>
      </c>
      <c r="AA949" s="57">
        <f t="shared" ca="1" si="479"/>
        <v>3.3444000000000002E-2</v>
      </c>
      <c r="AB949" s="33">
        <f t="shared" ref="AB949:AB1012" ca="1" si="497">IF(P949="","",IF(P948="",AVERAGE(Y949-1,X949-1)-AA949,AVERAGE(Y949/Y948-1,X949/X948-1)-AA949))</f>
        <v>7.03600000000007E-3</v>
      </c>
      <c r="AD949" s="28">
        <f t="shared" ca="1" si="480"/>
        <v>2.2105855182217124E-2</v>
      </c>
      <c r="AE949" s="28">
        <f t="shared" ca="1" si="481"/>
        <v>2.7494537189392959E-2</v>
      </c>
      <c r="AF949" s="28">
        <f t="shared" ca="1" si="482"/>
        <v>3.1400794052910186E-2</v>
      </c>
      <c r="AG949" s="28">
        <f t="shared" ca="1" si="483"/>
        <v>3.5374865815198817E-2</v>
      </c>
      <c r="AH949" s="28">
        <f t="shared" ca="1" si="484"/>
        <v>2.9161636002833495E-2</v>
      </c>
      <c r="AI949" s="28">
        <f t="shared" ca="1" si="485"/>
        <v>2.9670446494529643E-2</v>
      </c>
      <c r="AJ949" s="28">
        <f t="shared" ca="1" si="486"/>
        <v>3.8680182477508929E-2</v>
      </c>
      <c r="AK949" s="28">
        <f t="shared" ca="1" si="487"/>
        <v>3.5561140462744452E-2</v>
      </c>
      <c r="AL949" s="28">
        <f t="shared" ca="1" si="488"/>
        <v>3.464487534218065E-2</v>
      </c>
      <c r="AM949" s="28">
        <f t="shared" ca="1" si="489"/>
        <v>4.4694167970879509E-2</v>
      </c>
      <c r="AN949" s="28">
        <f t="shared" ref="AN949:AN1012" ca="1" si="498">IF(AD949="","",IF(AD948="",AVERAGE(AM949,AL949)-AVERAGE(AD949,AE949),AVERAGE(AM949,AL949)-AVERAGE(AD949,AE949)))</f>
        <v>1.4869325470725038E-2</v>
      </c>
      <c r="AO949" s="28">
        <f t="shared" ca="1" si="490"/>
        <v>3.2896913862734349E-2</v>
      </c>
      <c r="AP949" s="33">
        <f t="shared" ref="AP949:AP1012" ca="1" si="499">IF(AD949="","",IF(AD948="",AVERAGE(AM949,AL949)-AO949,AVERAGE(AM949,AL949)-AO949))</f>
        <v>6.7726077937957305E-3</v>
      </c>
      <c r="AQ949" s="54"/>
      <c r="AR949" s="53"/>
      <c r="AS949" s="53"/>
      <c r="AT949" s="53"/>
      <c r="AU949" s="53"/>
    </row>
    <row r="950" spans="1:51" ht="15" customHeight="1" x14ac:dyDescent="0.25">
      <c r="A950" s="31">
        <f t="shared" ca="1" si="493"/>
        <v>38534</v>
      </c>
      <c r="B950" s="32">
        <f t="shared" ca="1" si="494"/>
        <v>2005</v>
      </c>
      <c r="C950" s="32">
        <f t="shared" ca="1" si="495"/>
        <v>7</v>
      </c>
      <c r="D950" s="48">
        <f>RAWDATA!A952</f>
        <v>200507</v>
      </c>
      <c r="E950" s="48">
        <f t="shared" ca="1" si="491"/>
        <v>7.2763000000000009</v>
      </c>
      <c r="F950" s="48">
        <f t="shared" ca="1" si="492"/>
        <v>6.6462000000000003</v>
      </c>
      <c r="G950" s="48">
        <f t="shared" ca="1" si="492"/>
        <v>6.1875</v>
      </c>
      <c r="H950" s="48">
        <f t="shared" ca="1" si="492"/>
        <v>6.6129000000000007</v>
      </c>
      <c r="I950" s="48">
        <f t="shared" ca="1" si="492"/>
        <v>5.5495000000000001</v>
      </c>
      <c r="J950" s="48">
        <f t="shared" ca="1" si="492"/>
        <v>6.3160000000000007</v>
      </c>
      <c r="K950" s="48">
        <f t="shared" ca="1" si="492"/>
        <v>6.2513000000000005</v>
      </c>
      <c r="L950" s="48">
        <f t="shared" ca="1" si="492"/>
        <v>5.7046000000000001</v>
      </c>
      <c r="M950" s="48">
        <f t="shared" ca="1" si="492"/>
        <v>5.8738999999999999</v>
      </c>
      <c r="N950" s="48">
        <f t="shared" ca="1" si="492"/>
        <v>7.6254</v>
      </c>
      <c r="P950" s="26">
        <f t="shared" ca="1" si="469"/>
        <v>2.4614879973832244</v>
      </c>
      <c r="Q950" s="26">
        <f t="shared" ca="1" si="470"/>
        <v>28.942363077833413</v>
      </c>
      <c r="R950" s="26">
        <f t="shared" ca="1" si="471"/>
        <v>59.712511020384717</v>
      </c>
      <c r="S950" s="26">
        <f t="shared" ca="1" si="472"/>
        <v>92.896035816743264</v>
      </c>
      <c r="T950" s="26">
        <f t="shared" ca="1" si="473"/>
        <v>130.87110763826146</v>
      </c>
      <c r="U950" s="26">
        <f t="shared" ca="1" si="474"/>
        <v>178.08590573673141</v>
      </c>
      <c r="V950" s="26">
        <f t="shared" ca="1" si="475"/>
        <v>274.67818553280131</v>
      </c>
      <c r="W950" s="26">
        <f t="shared" ca="1" si="476"/>
        <v>281.0367200883743</v>
      </c>
      <c r="X950" s="26">
        <f t="shared" ca="1" si="477"/>
        <v>567.99519090753722</v>
      </c>
      <c r="Y950" s="26">
        <f t="shared" ca="1" si="478"/>
        <v>4020.2151884722607</v>
      </c>
      <c r="Z950" s="28">
        <f t="shared" ca="1" si="496"/>
        <v>-2.1159999999998957E-3</v>
      </c>
      <c r="AA950" s="57">
        <f t="shared" ca="1" si="479"/>
        <v>6.4043599999999992E-2</v>
      </c>
      <c r="AB950" s="33">
        <f t="shared" ca="1" si="497"/>
        <v>3.4529000000000781E-3</v>
      </c>
      <c r="AD950" s="28">
        <f t="shared" ca="1" si="480"/>
        <v>7.0237563203392195E-2</v>
      </c>
      <c r="AE950" s="28">
        <f t="shared" ca="1" si="481"/>
        <v>6.4346627727208353E-2</v>
      </c>
      <c r="AF950" s="28">
        <f t="shared" ca="1" si="482"/>
        <v>6.0036213444059329E-2</v>
      </c>
      <c r="AG950" s="28">
        <f t="shared" ca="1" si="483"/>
        <v>6.4034331555362603E-2</v>
      </c>
      <c r="AH950" s="28">
        <f t="shared" ca="1" si="484"/>
        <v>5.4009851203592397E-2</v>
      </c>
      <c r="AI950" s="28">
        <f t="shared" ca="1" si="485"/>
        <v>6.1245605436777928E-2</v>
      </c>
      <c r="AJ950" s="28">
        <f t="shared" ca="1" si="486"/>
        <v>6.063685703570193E-2</v>
      </c>
      <c r="AK950" s="28">
        <f t="shared" ca="1" si="487"/>
        <v>5.5478225335671913E-2</v>
      </c>
      <c r="AL950" s="28">
        <f t="shared" ca="1" si="488"/>
        <v>5.7078577319765199E-2</v>
      </c>
      <c r="AM950" s="28">
        <f t="shared" ca="1" si="489"/>
        <v>7.3486493361491628E-2</v>
      </c>
      <c r="AN950" s="28">
        <f t="shared" ca="1" si="498"/>
        <v>-2.0095601246718497E-3</v>
      </c>
      <c r="AO950" s="28">
        <f t="shared" ca="1" si="490"/>
        <v>6.2076367523509139E-2</v>
      </c>
      <c r="AP950" s="33">
        <f t="shared" ca="1" si="499"/>
        <v>3.2061678171192778E-3</v>
      </c>
      <c r="AQ950" s="54"/>
      <c r="AR950" s="53"/>
      <c r="AS950" s="53"/>
      <c r="AT950" s="53"/>
      <c r="AU950" s="53"/>
    </row>
    <row r="951" spans="1:51" ht="15" customHeight="1" x14ac:dyDescent="0.25">
      <c r="A951" s="31">
        <f t="shared" ca="1" si="493"/>
        <v>38565</v>
      </c>
      <c r="B951" s="32">
        <f t="shared" ca="1" si="494"/>
        <v>2005</v>
      </c>
      <c r="C951" s="32">
        <f t="shared" ca="1" si="495"/>
        <v>8</v>
      </c>
      <c r="D951" s="48">
        <f>RAWDATA!A953</f>
        <v>200508</v>
      </c>
      <c r="E951" s="48">
        <f t="shared" ca="1" si="491"/>
        <v>-2.2911999999999999</v>
      </c>
      <c r="F951" s="48">
        <f t="shared" ca="1" si="492"/>
        <v>-1.4441999999999999</v>
      </c>
      <c r="G951" s="48">
        <f t="shared" ca="1" si="492"/>
        <v>-0.74860000000000015</v>
      </c>
      <c r="H951" s="48">
        <f t="shared" ca="1" si="492"/>
        <v>-1.1758999999999999</v>
      </c>
      <c r="I951" s="48">
        <f t="shared" ca="1" si="492"/>
        <v>-1.5661</v>
      </c>
      <c r="J951" s="48">
        <f t="shared" ca="1" si="492"/>
        <v>-0.90890000000000004</v>
      </c>
      <c r="K951" s="48">
        <f t="shared" ca="1" si="492"/>
        <v>-0.60580000000000012</v>
      </c>
      <c r="L951" s="48">
        <f t="shared" ca="1" si="492"/>
        <v>-1.0594000000000001</v>
      </c>
      <c r="M951" s="48">
        <f t="shared" ref="F951:N980" ca="1" si="500">IF(OR($D951&lt;$B$3,$D951&gt;$B$4),"",IF(ISERROR(VLOOKUP($D951,INDIRECT($B$1),M$7,0)),"",VLOOKUP($D951,INDIRECT($B$1),M$7,0)))</f>
        <v>0.41210000000000002</v>
      </c>
      <c r="N951" s="48">
        <f t="shared" ca="1" si="500"/>
        <v>-0.76839999999999997</v>
      </c>
      <c r="P951" s="26">
        <f t="shared" ca="1" si="469"/>
        <v>2.4050903843871798</v>
      </c>
      <c r="Q951" s="26">
        <f t="shared" ca="1" si="470"/>
        <v>28.524377470263342</v>
      </c>
      <c r="R951" s="26">
        <f t="shared" ca="1" si="471"/>
        <v>59.26550316288612</v>
      </c>
      <c r="S951" s="26">
        <f t="shared" ca="1" si="472"/>
        <v>91.803671331574179</v>
      </c>
      <c r="T951" s="26">
        <f t="shared" ca="1" si="473"/>
        <v>128.82153522153865</v>
      </c>
      <c r="U951" s="26">
        <f t="shared" ca="1" si="474"/>
        <v>176.46728293949025</v>
      </c>
      <c r="V951" s="26">
        <f t="shared" ca="1" si="475"/>
        <v>273.01418508484358</v>
      </c>
      <c r="W951" s="26">
        <f t="shared" ca="1" si="476"/>
        <v>278.05941707575806</v>
      </c>
      <c r="X951" s="26">
        <f t="shared" ca="1" si="477"/>
        <v>570.33589908926717</v>
      </c>
      <c r="Y951" s="26">
        <f t="shared" ca="1" si="478"/>
        <v>3989.3238549640396</v>
      </c>
      <c r="Z951" s="28">
        <f t="shared" ca="1" si="496"/>
        <v>1.6895500000000063E-2</v>
      </c>
      <c r="AA951" s="57">
        <f t="shared" ca="1" si="479"/>
        <v>-1.0156400000000001E-2</v>
      </c>
      <c r="AB951" s="33">
        <f t="shared" ca="1" si="497"/>
        <v>8.3749000000000098E-3</v>
      </c>
      <c r="AD951" s="28">
        <f t="shared" ca="1" si="480"/>
        <v>-2.317855934765993E-2</v>
      </c>
      <c r="AE951" s="28">
        <f t="shared" ca="1" si="481"/>
        <v>-1.4547300747232221E-2</v>
      </c>
      <c r="AF951" s="28">
        <f t="shared" ca="1" si="482"/>
        <v>-7.5141607268264538E-3</v>
      </c>
      <c r="AG951" s="28">
        <f t="shared" ca="1" si="483"/>
        <v>-1.1828683854147367E-2</v>
      </c>
      <c r="AH951" s="28">
        <f t="shared" ca="1" si="484"/>
        <v>-1.5784929065461632E-2</v>
      </c>
      <c r="AI951" s="28">
        <f t="shared" ca="1" si="485"/>
        <v>-9.1305569596238558E-3</v>
      </c>
      <c r="AJ951" s="28">
        <f t="shared" ca="1" si="486"/>
        <v>-6.0764241286001032E-3</v>
      </c>
      <c r="AK951" s="28">
        <f t="shared" ca="1" si="487"/>
        <v>-1.0650515925533849E-2</v>
      </c>
      <c r="AL951" s="28">
        <f t="shared" ca="1" si="488"/>
        <v>4.1125319361222648E-3</v>
      </c>
      <c r="AM951" s="28">
        <f t="shared" ca="1" si="489"/>
        <v>-7.7136740359328489E-3</v>
      </c>
      <c r="AN951" s="28">
        <f t="shared" ca="1" si="498"/>
        <v>1.7062358997540782E-2</v>
      </c>
      <c r="AO951" s="28">
        <f t="shared" ca="1" si="490"/>
        <v>-1.0208328131603901E-2</v>
      </c>
      <c r="AP951" s="33">
        <f t="shared" ca="1" si="499"/>
        <v>8.407757081698608E-3</v>
      </c>
      <c r="AQ951" s="54"/>
      <c r="AR951" s="53"/>
      <c r="AS951" s="53"/>
      <c r="AT951" s="53"/>
      <c r="AU951" s="53"/>
    </row>
    <row r="952" spans="1:51" ht="15" customHeight="1" x14ac:dyDescent="0.25">
      <c r="A952" s="31">
        <f t="shared" ca="1" si="493"/>
        <v>38596</v>
      </c>
      <c r="B952" s="32">
        <f t="shared" ca="1" si="494"/>
        <v>2005</v>
      </c>
      <c r="C952" s="32">
        <f t="shared" ca="1" si="495"/>
        <v>9</v>
      </c>
      <c r="D952" s="48">
        <f>RAWDATA!A954</f>
        <v>200509</v>
      </c>
      <c r="E952" s="48">
        <f t="shared" ca="1" si="491"/>
        <v>1.1308000000000002</v>
      </c>
      <c r="F952" s="48">
        <f t="shared" ca="1" si="500"/>
        <v>0.27629999999999993</v>
      </c>
      <c r="G952" s="48">
        <f t="shared" ca="1" si="500"/>
        <v>0.78659999999999997</v>
      </c>
      <c r="H952" s="48">
        <f t="shared" ca="1" si="500"/>
        <v>0.54820000000000002</v>
      </c>
      <c r="I952" s="48">
        <f t="shared" ca="1" si="500"/>
        <v>0.5092000000000001</v>
      </c>
      <c r="J952" s="48">
        <f t="shared" ca="1" si="500"/>
        <v>0.8085</v>
      </c>
      <c r="K952" s="48">
        <f t="shared" ca="1" si="500"/>
        <v>0.57390000000000008</v>
      </c>
      <c r="L952" s="48">
        <f t="shared" ca="1" si="500"/>
        <v>0.79090000000000005</v>
      </c>
      <c r="M952" s="48">
        <f t="shared" ca="1" si="500"/>
        <v>0.92930000000000001</v>
      </c>
      <c r="N952" s="48">
        <f t="shared" ca="1" si="500"/>
        <v>0.81289999999999996</v>
      </c>
      <c r="P952" s="26">
        <f t="shared" ca="1" si="469"/>
        <v>2.4322871464538305</v>
      </c>
      <c r="Q952" s="26">
        <f t="shared" ca="1" si="470"/>
        <v>28.603190325213681</v>
      </c>
      <c r="R952" s="26">
        <f t="shared" ca="1" si="471"/>
        <v>59.731685610765375</v>
      </c>
      <c r="S952" s="26">
        <f t="shared" ca="1" si="472"/>
        <v>92.306939057813864</v>
      </c>
      <c r="T952" s="26">
        <f t="shared" ca="1" si="473"/>
        <v>129.47749447888674</v>
      </c>
      <c r="U952" s="26">
        <f t="shared" ca="1" si="474"/>
        <v>177.894020922056</v>
      </c>
      <c r="V952" s="26">
        <f t="shared" ca="1" si="475"/>
        <v>274.58101349304548</v>
      </c>
      <c r="W952" s="26">
        <f t="shared" ca="1" si="476"/>
        <v>280.25858900541022</v>
      </c>
      <c r="X952" s="26">
        <f t="shared" ca="1" si="477"/>
        <v>575.63603059950378</v>
      </c>
      <c r="Y952" s="26">
        <f t="shared" ca="1" si="478"/>
        <v>4021.7530685810425</v>
      </c>
      <c r="Z952" s="28">
        <f t="shared" ca="1" si="496"/>
        <v>1.6754999999999409E-3</v>
      </c>
      <c r="AA952" s="57">
        <f t="shared" ca="1" si="479"/>
        <v>7.1665999999999995E-3</v>
      </c>
      <c r="AB952" s="33">
        <f t="shared" ca="1" si="497"/>
        <v>1.5444000000000247E-3</v>
      </c>
      <c r="AD952" s="28">
        <f t="shared" ca="1" si="480"/>
        <v>1.124454250480487E-2</v>
      </c>
      <c r="AE952" s="28">
        <f t="shared" ca="1" si="481"/>
        <v>2.7591899320317174E-3</v>
      </c>
      <c r="AF952" s="28">
        <f t="shared" ca="1" si="482"/>
        <v>7.8352243043995559E-3</v>
      </c>
      <c r="AG952" s="28">
        <f t="shared" ca="1" si="483"/>
        <v>5.4670285288135343E-3</v>
      </c>
      <c r="AH952" s="28">
        <f t="shared" ca="1" si="484"/>
        <v>5.0790796098567764E-3</v>
      </c>
      <c r="AI952" s="28">
        <f t="shared" ca="1" si="485"/>
        <v>8.0524914908157545E-3</v>
      </c>
      <c r="AJ952" s="28">
        <f t="shared" ca="1" si="486"/>
        <v>5.7225946763415896E-3</v>
      </c>
      <c r="AK952" s="28">
        <f t="shared" ca="1" si="487"/>
        <v>7.877887796115186E-3</v>
      </c>
      <c r="AL952" s="28">
        <f t="shared" ca="1" si="488"/>
        <v>9.2500857387746872E-3</v>
      </c>
      <c r="AM952" s="28">
        <f t="shared" ca="1" si="489"/>
        <v>8.0961376513990456E-3</v>
      </c>
      <c r="AN952" s="28">
        <f t="shared" ca="1" si="498"/>
        <v>1.6712454766685736E-3</v>
      </c>
      <c r="AO952" s="28">
        <f t="shared" ca="1" si="490"/>
        <v>7.1410419590755931E-3</v>
      </c>
      <c r="AP952" s="33">
        <f t="shared" ca="1" si="499"/>
        <v>1.5320697360112741E-3</v>
      </c>
      <c r="AQ952" s="54"/>
      <c r="AR952" s="53"/>
      <c r="AS952" s="53"/>
      <c r="AT952" s="53"/>
      <c r="AU952" s="53"/>
    </row>
    <row r="953" spans="1:51" ht="15" customHeight="1" x14ac:dyDescent="0.25">
      <c r="A953" s="31">
        <f t="shared" ca="1" si="493"/>
        <v>38626</v>
      </c>
      <c r="B953" s="32">
        <f t="shared" ca="1" si="494"/>
        <v>2005</v>
      </c>
      <c r="C953" s="32">
        <f t="shared" ca="1" si="495"/>
        <v>10</v>
      </c>
      <c r="D953" s="48">
        <f>RAWDATA!A955</f>
        <v>200510</v>
      </c>
      <c r="E953" s="48">
        <f t="shared" ca="1" si="491"/>
        <v>-4.3359000000000005</v>
      </c>
      <c r="F953" s="48">
        <f t="shared" ca="1" si="500"/>
        <v>-3.1540000000000004</v>
      </c>
      <c r="G953" s="48">
        <f t="shared" ca="1" si="500"/>
        <v>-2.9231000000000003</v>
      </c>
      <c r="H953" s="48">
        <f t="shared" ca="1" si="500"/>
        <v>-2.2425000000000002</v>
      </c>
      <c r="I953" s="48">
        <f t="shared" ca="1" si="500"/>
        <v>-2.3460999999999999</v>
      </c>
      <c r="J953" s="48">
        <f t="shared" ca="1" si="500"/>
        <v>-2.8144999999999998</v>
      </c>
      <c r="K953" s="48">
        <f t="shared" ca="1" si="500"/>
        <v>-2.6557000000000004</v>
      </c>
      <c r="L953" s="48">
        <f t="shared" ca="1" si="500"/>
        <v>-2.4977000000000005</v>
      </c>
      <c r="M953" s="48">
        <f t="shared" ca="1" si="500"/>
        <v>-2.7446000000000002</v>
      </c>
      <c r="N953" s="48">
        <f t="shared" ca="1" si="500"/>
        <v>-4.4126000000000003</v>
      </c>
      <c r="P953" s="26">
        <f t="shared" ca="1" si="469"/>
        <v>2.3268256080707386</v>
      </c>
      <c r="Q953" s="26">
        <f t="shared" ca="1" si="470"/>
        <v>27.701045702356442</v>
      </c>
      <c r="R953" s="26">
        <f t="shared" ca="1" si="471"/>
        <v>57.985668708677089</v>
      </c>
      <c r="S953" s="26">
        <f t="shared" ca="1" si="472"/>
        <v>90.23695594944239</v>
      </c>
      <c r="T953" s="26">
        <f t="shared" ca="1" si="473"/>
        <v>126.43982298091758</v>
      </c>
      <c r="U953" s="26">
        <f t="shared" ca="1" si="474"/>
        <v>172.88719370320473</v>
      </c>
      <c r="V953" s="26">
        <f t="shared" ca="1" si="475"/>
        <v>267.28896551771066</v>
      </c>
      <c r="W953" s="26">
        <f t="shared" ca="1" si="476"/>
        <v>273.25857022782208</v>
      </c>
      <c r="X953" s="26">
        <f t="shared" ca="1" si="477"/>
        <v>559.83712410366979</v>
      </c>
      <c r="Y953" s="26">
        <f t="shared" ca="1" si="478"/>
        <v>3844.2891926768352</v>
      </c>
      <c r="Z953" s="28">
        <f t="shared" ca="1" si="496"/>
        <v>1.6635000000000955E-3</v>
      </c>
      <c r="AA953" s="57">
        <f t="shared" ca="1" si="479"/>
        <v>-3.0126700000000003E-2</v>
      </c>
      <c r="AB953" s="33">
        <f t="shared" ca="1" si="497"/>
        <v>-5.6592999999999817E-3</v>
      </c>
      <c r="AD953" s="28">
        <f t="shared" ca="1" si="480"/>
        <v>-4.4327088524784043E-2</v>
      </c>
      <c r="AE953" s="28">
        <f t="shared" ca="1" si="481"/>
        <v>-3.2048097968893789E-2</v>
      </c>
      <c r="AF953" s="28">
        <f t="shared" ca="1" si="482"/>
        <v>-2.9666738066405983E-2</v>
      </c>
      <c r="AG953" s="28">
        <f t="shared" ca="1" si="483"/>
        <v>-2.2680263723220528E-2</v>
      </c>
      <c r="AH953" s="28">
        <f t="shared" ca="1" si="484"/>
        <v>-2.3740590906858688E-2</v>
      </c>
      <c r="AI953" s="28">
        <f t="shared" ca="1" si="485"/>
        <v>-2.854866260441908E-2</v>
      </c>
      <c r="AJ953" s="28">
        <f t="shared" ca="1" si="486"/>
        <v>-2.6916007501969274E-2</v>
      </c>
      <c r="AK953" s="28">
        <f t="shared" ca="1" si="487"/>
        <v>-2.5294218518933785E-2</v>
      </c>
      <c r="AL953" s="28">
        <f t="shared" ca="1" si="488"/>
        <v>-2.7829678038814115E-2</v>
      </c>
      <c r="AM953" s="28">
        <f t="shared" ca="1" si="489"/>
        <v>-4.5129173780188624E-2</v>
      </c>
      <c r="AN953" s="28">
        <f t="shared" ca="1" si="498"/>
        <v>1.7081673373375433E-3</v>
      </c>
      <c r="AO953" s="28">
        <f t="shared" ca="1" si="490"/>
        <v>-3.0589834572756113E-2</v>
      </c>
      <c r="AP953" s="33">
        <f t="shared" ca="1" si="499"/>
        <v>-5.8895913367452597E-3</v>
      </c>
      <c r="AQ953" s="54"/>
      <c r="AR953" s="53"/>
      <c r="AS953" s="53"/>
      <c r="AT953" s="53"/>
      <c r="AU953" s="53"/>
    </row>
    <row r="954" spans="1:51" ht="15" customHeight="1" x14ac:dyDescent="0.25">
      <c r="A954" s="31">
        <f t="shared" ca="1" si="493"/>
        <v>38657</v>
      </c>
      <c r="B954" s="32">
        <f t="shared" ca="1" si="494"/>
        <v>2005</v>
      </c>
      <c r="C954" s="32">
        <f t="shared" ca="1" si="495"/>
        <v>11</v>
      </c>
      <c r="D954" s="48">
        <f>RAWDATA!A956</f>
        <v>200511</v>
      </c>
      <c r="E954" s="48">
        <f t="shared" ca="1" si="491"/>
        <v>3.9238999999999997</v>
      </c>
      <c r="F954" s="48">
        <f t="shared" ca="1" si="500"/>
        <v>3.8066999999999998</v>
      </c>
      <c r="G954" s="48">
        <f t="shared" ca="1" si="500"/>
        <v>2.9253</v>
      </c>
      <c r="H954" s="48">
        <f t="shared" ca="1" si="500"/>
        <v>3.2359999999999998</v>
      </c>
      <c r="I954" s="48">
        <f t="shared" ca="1" si="500"/>
        <v>3.8522000000000007</v>
      </c>
      <c r="J954" s="48">
        <f t="shared" ca="1" si="500"/>
        <v>3.7023999999999999</v>
      </c>
      <c r="K954" s="48">
        <f t="shared" ca="1" si="500"/>
        <v>3.1943999999999999</v>
      </c>
      <c r="L954" s="48">
        <f t="shared" ca="1" si="500"/>
        <v>4.0522</v>
      </c>
      <c r="M954" s="48">
        <f t="shared" ca="1" si="500"/>
        <v>3.5599000000000003</v>
      </c>
      <c r="N954" s="48">
        <f t="shared" ca="1" si="500"/>
        <v>4.2442000000000002</v>
      </c>
      <c r="P954" s="26">
        <f t="shared" ca="1" si="469"/>
        <v>2.4181279181058262</v>
      </c>
      <c r="Q954" s="26">
        <f t="shared" ca="1" si="470"/>
        <v>28.755541409108048</v>
      </c>
      <c r="R954" s="26">
        <f t="shared" ca="1" si="471"/>
        <v>59.68192347541202</v>
      </c>
      <c r="S954" s="26">
        <f t="shared" ca="1" si="472"/>
        <v>93.157023843966343</v>
      </c>
      <c r="T954" s="26">
        <f t="shared" ca="1" si="473"/>
        <v>131.31053784178849</v>
      </c>
      <c r="U954" s="26">
        <f t="shared" ca="1" si="474"/>
        <v>179.28816916287218</v>
      </c>
      <c r="V954" s="26">
        <f t="shared" ca="1" si="475"/>
        <v>275.82724423220839</v>
      </c>
      <c r="W954" s="26">
        <f t="shared" ca="1" si="476"/>
        <v>284.33155401059389</v>
      </c>
      <c r="X954" s="26">
        <f t="shared" ca="1" si="477"/>
        <v>579.76676588463624</v>
      </c>
      <c r="Y954" s="26">
        <f t="shared" ca="1" si="478"/>
        <v>4007.4485145924259</v>
      </c>
      <c r="Z954" s="28">
        <f t="shared" ca="1" si="496"/>
        <v>3.6749999999996508E-4</v>
      </c>
      <c r="AA954" s="57">
        <f t="shared" ca="1" si="479"/>
        <v>3.64972E-2</v>
      </c>
      <c r="AB954" s="33">
        <f t="shared" ca="1" si="497"/>
        <v>2.523300000000013E-3</v>
      </c>
      <c r="AD954" s="28">
        <f t="shared" ca="1" si="480"/>
        <v>3.8488714538422668E-2</v>
      </c>
      <c r="AE954" s="28">
        <f t="shared" ca="1" si="481"/>
        <v>3.7360329866781394E-2</v>
      </c>
      <c r="AF954" s="28">
        <f t="shared" ca="1" si="482"/>
        <v>2.883329640737458E-2</v>
      </c>
      <c r="AG954" s="28">
        <f t="shared" ca="1" si="483"/>
        <v>3.1847443439119966E-2</v>
      </c>
      <c r="AH954" s="28">
        <f t="shared" ca="1" si="484"/>
        <v>3.7798548510221401E-2</v>
      </c>
      <c r="AI954" s="28">
        <f t="shared" ca="1" si="485"/>
        <v>3.6355072663282299E-2</v>
      </c>
      <c r="AJ954" s="28">
        <f t="shared" ca="1" si="486"/>
        <v>3.1444402021158939E-2</v>
      </c>
      <c r="AK954" s="28">
        <f t="shared" ca="1" si="487"/>
        <v>3.9722510308950174E-2</v>
      </c>
      <c r="AL954" s="28">
        <f t="shared" ca="1" si="488"/>
        <v>3.4980003270986271E-2</v>
      </c>
      <c r="AM954" s="28">
        <f t="shared" ca="1" si="489"/>
        <v>4.1566037651501464E-2</v>
      </c>
      <c r="AN954" s="28">
        <f t="shared" ca="1" si="498"/>
        <v>3.4849825864183281E-4</v>
      </c>
      <c r="AO954" s="28">
        <f t="shared" ca="1" si="490"/>
        <v>3.5846951491109606E-2</v>
      </c>
      <c r="AP954" s="33">
        <f t="shared" ca="1" si="499"/>
        <v>2.4260689701342611E-3</v>
      </c>
      <c r="AQ954" s="54"/>
      <c r="AR954" s="53"/>
      <c r="AS954" s="53"/>
      <c r="AT954" s="53"/>
      <c r="AU954" s="53"/>
      <c r="AY954" s="29"/>
    </row>
    <row r="955" spans="1:51" ht="15" customHeight="1" x14ac:dyDescent="0.25">
      <c r="A955" s="31">
        <f t="shared" ca="1" si="493"/>
        <v>38687</v>
      </c>
      <c r="B955" s="32">
        <f t="shared" ca="1" si="494"/>
        <v>2005</v>
      </c>
      <c r="C955" s="32">
        <f t="shared" ca="1" si="495"/>
        <v>12</v>
      </c>
      <c r="D955" s="48">
        <f>RAWDATA!A957</f>
        <v>200512</v>
      </c>
      <c r="E955" s="48">
        <f t="shared" ca="1" si="491"/>
        <v>1.1552</v>
      </c>
      <c r="F955" s="48">
        <f t="shared" ca="1" si="500"/>
        <v>0.78150000000000008</v>
      </c>
      <c r="G955" s="48">
        <f t="shared" ca="1" si="500"/>
        <v>0.33040000000000003</v>
      </c>
      <c r="H955" s="48">
        <f t="shared" ca="1" si="500"/>
        <v>0.46830000000000005</v>
      </c>
      <c r="I955" s="48">
        <f t="shared" ca="1" si="500"/>
        <v>0.43330000000000002</v>
      </c>
      <c r="J955" s="48">
        <f t="shared" ca="1" si="500"/>
        <v>0.46200000000000002</v>
      </c>
      <c r="K955" s="48">
        <f t="shared" ca="1" si="500"/>
        <v>0.50150000000000006</v>
      </c>
      <c r="L955" s="48">
        <f t="shared" ca="1" si="500"/>
        <v>0.96950000000000003</v>
      </c>
      <c r="M955" s="48">
        <f t="shared" ca="1" si="500"/>
        <v>1.2425999999999999</v>
      </c>
      <c r="N955" s="48">
        <f t="shared" ca="1" si="500"/>
        <v>1.2924</v>
      </c>
      <c r="P955" s="26">
        <f t="shared" ca="1" si="469"/>
        <v>2.4460621318157845</v>
      </c>
      <c r="Q955" s="26">
        <f t="shared" ca="1" si="470"/>
        <v>28.980265965220223</v>
      </c>
      <c r="R955" s="26">
        <f t="shared" ca="1" si="471"/>
        <v>59.879112550574781</v>
      </c>
      <c r="S955" s="26">
        <f t="shared" ca="1" si="472"/>
        <v>93.593278186627643</v>
      </c>
      <c r="T955" s="26">
        <f t="shared" ca="1" si="473"/>
        <v>131.87950640225694</v>
      </c>
      <c r="U955" s="26">
        <f t="shared" ca="1" si="474"/>
        <v>180.11648050440465</v>
      </c>
      <c r="V955" s="26">
        <f t="shared" ca="1" si="475"/>
        <v>277.21051786203293</v>
      </c>
      <c r="W955" s="26">
        <f t="shared" ca="1" si="476"/>
        <v>287.0881484267266</v>
      </c>
      <c r="X955" s="26">
        <f t="shared" ca="1" si="477"/>
        <v>586.97094771751881</v>
      </c>
      <c r="Y955" s="26">
        <f t="shared" ca="1" si="478"/>
        <v>4059.2407791950181</v>
      </c>
      <c r="Z955" s="28">
        <f t="shared" ca="1" si="496"/>
        <v>2.9915000000000358E-3</v>
      </c>
      <c r="AA955" s="57">
        <f t="shared" ca="1" si="479"/>
        <v>7.6367000000000006E-3</v>
      </c>
      <c r="AB955" s="33">
        <f t="shared" ca="1" si="497"/>
        <v>5.0382999999999912E-3</v>
      </c>
      <c r="AD955" s="28">
        <f t="shared" ca="1" si="480"/>
        <v>1.1485785103089743E-2</v>
      </c>
      <c r="AE955" s="28">
        <f t="shared" ca="1" si="481"/>
        <v>7.7846210591331604E-3</v>
      </c>
      <c r="AF955" s="28">
        <f t="shared" ca="1" si="482"/>
        <v>3.2985537848992906E-3</v>
      </c>
      <c r="AG955" s="28">
        <f t="shared" ca="1" si="483"/>
        <v>4.6720688692054382E-3</v>
      </c>
      <c r="AH955" s="28">
        <f t="shared" ca="1" si="484"/>
        <v>4.3236395848781934E-3</v>
      </c>
      <c r="AI955" s="28">
        <f t="shared" ca="1" si="485"/>
        <v>4.6093605568995602E-3</v>
      </c>
      <c r="AJ955" s="28">
        <f t="shared" ca="1" si="486"/>
        <v>5.0024667727911207E-3</v>
      </c>
      <c r="AK955" s="28">
        <f t="shared" ca="1" si="487"/>
        <v>9.6483050499468152E-3</v>
      </c>
      <c r="AL955" s="28">
        <f t="shared" ca="1" si="488"/>
        <v>1.2349430907861598E-2</v>
      </c>
      <c r="AM955" s="28">
        <f t="shared" ca="1" si="489"/>
        <v>1.2841197772883471E-2</v>
      </c>
      <c r="AN955" s="28">
        <f t="shared" ca="1" si="498"/>
        <v>2.9601112592610827E-3</v>
      </c>
      <c r="AO955" s="28">
        <f t="shared" ca="1" si="490"/>
        <v>7.6076880168130601E-3</v>
      </c>
      <c r="AP955" s="33">
        <f t="shared" ca="1" si="499"/>
        <v>4.9876263235594754E-3</v>
      </c>
      <c r="AQ955" s="54"/>
      <c r="AR955" s="53"/>
      <c r="AS955" s="53"/>
      <c r="AT955" s="53"/>
      <c r="AU955" s="53"/>
    </row>
    <row r="956" spans="1:51" ht="15" customHeight="1" x14ac:dyDescent="0.25">
      <c r="A956" s="31">
        <f t="shared" ca="1" si="493"/>
        <v>38718</v>
      </c>
      <c r="B956" s="32">
        <f t="shared" ca="1" si="494"/>
        <v>2006</v>
      </c>
      <c r="C956" s="32">
        <f t="shared" ca="1" si="495"/>
        <v>1</v>
      </c>
      <c r="D956" s="48">
        <f>RAWDATA!A958</f>
        <v>200601</v>
      </c>
      <c r="E956" s="48">
        <f t="shared" ca="1" si="491"/>
        <v>8.9458000000000002</v>
      </c>
      <c r="F956" s="48">
        <f t="shared" ca="1" si="500"/>
        <v>8.1510999999999996</v>
      </c>
      <c r="G956" s="48">
        <f t="shared" ca="1" si="500"/>
        <v>7.3059000000000003</v>
      </c>
      <c r="H956" s="48">
        <f t="shared" ca="1" si="500"/>
        <v>7.3699000000000003</v>
      </c>
      <c r="I956" s="48">
        <f t="shared" ca="1" si="500"/>
        <v>6.6693000000000007</v>
      </c>
      <c r="J956" s="48">
        <f t="shared" ca="1" si="500"/>
        <v>5.7590000000000003</v>
      </c>
      <c r="K956" s="48">
        <f t="shared" ca="1" si="500"/>
        <v>6.6816000000000004</v>
      </c>
      <c r="L956" s="48">
        <f t="shared" ca="1" si="500"/>
        <v>6.6737000000000011</v>
      </c>
      <c r="M956" s="48">
        <f t="shared" ca="1" si="500"/>
        <v>7.6332000000000004</v>
      </c>
      <c r="N956" s="48">
        <f t="shared" ca="1" si="500"/>
        <v>10.5854</v>
      </c>
      <c r="P956" s="26">
        <f t="shared" ca="1" si="469"/>
        <v>2.664881958003761</v>
      </c>
      <c r="Q956" s="26">
        <f t="shared" ca="1" si="470"/>
        <v>31.342476424311286</v>
      </c>
      <c r="R956" s="26">
        <f t="shared" ca="1" si="471"/>
        <v>64.253820634407219</v>
      </c>
      <c r="S956" s="26">
        <f t="shared" ca="1" si="472"/>
        <v>100.49100919570391</v>
      </c>
      <c r="T956" s="26">
        <f t="shared" ca="1" si="473"/>
        <v>140.67494632274264</v>
      </c>
      <c r="U956" s="26">
        <f t="shared" ca="1" si="474"/>
        <v>190.48938861665332</v>
      </c>
      <c r="V956" s="26">
        <f t="shared" ca="1" si="475"/>
        <v>295.7326158235025</v>
      </c>
      <c r="W956" s="26">
        <f t="shared" ca="1" si="476"/>
        <v>306.24755018828108</v>
      </c>
      <c r="X956" s="26">
        <f t="shared" ca="1" si="477"/>
        <v>631.77561409869247</v>
      </c>
      <c r="Y956" s="26">
        <f t="shared" ca="1" si="478"/>
        <v>4488.9276526359272</v>
      </c>
      <c r="Z956" s="28">
        <f t="shared" ca="1" si="496"/>
        <v>5.6085000000000163E-3</v>
      </c>
      <c r="AA956" s="57">
        <f t="shared" ca="1" si="479"/>
        <v>7.5774900000000006E-2</v>
      </c>
      <c r="AB956" s="33">
        <f t="shared" ca="1" si="497"/>
        <v>1.5318099999999973E-2</v>
      </c>
      <c r="AD956" s="28">
        <f t="shared" ca="1" si="480"/>
        <v>8.5680324865991919E-2</v>
      </c>
      <c r="AE956" s="28">
        <f t="shared" ca="1" si="481"/>
        <v>7.8359137417966185E-2</v>
      </c>
      <c r="AF956" s="28">
        <f t="shared" ca="1" si="482"/>
        <v>7.0513448157388858E-2</v>
      </c>
      <c r="AG956" s="28">
        <f t="shared" ca="1" si="483"/>
        <v>7.1109696098666436E-2</v>
      </c>
      <c r="AH956" s="28">
        <f t="shared" ca="1" si="484"/>
        <v>6.4563208332839753E-2</v>
      </c>
      <c r="AI956" s="28">
        <f t="shared" ca="1" si="485"/>
        <v>5.599273469993199E-2</v>
      </c>
      <c r="AJ956" s="28">
        <f t="shared" ca="1" si="486"/>
        <v>6.4678511338485734E-2</v>
      </c>
      <c r="AK956" s="28">
        <f t="shared" ca="1" si="487"/>
        <v>6.4604456463789817E-2</v>
      </c>
      <c r="AL956" s="28">
        <f t="shared" ca="1" si="488"/>
        <v>7.3558964333647128E-2</v>
      </c>
      <c r="AM956" s="28">
        <f t="shared" ca="1" si="489"/>
        <v>0.10061788715314823</v>
      </c>
      <c r="AN956" s="28">
        <f t="shared" ca="1" si="498"/>
        <v>5.0686946014186218E-3</v>
      </c>
      <c r="AO956" s="28">
        <f t="shared" ca="1" si="490"/>
        <v>7.3041239110570422E-2</v>
      </c>
      <c r="AP956" s="33">
        <f t="shared" ca="1" si="499"/>
        <v>1.4047186632827252E-2</v>
      </c>
      <c r="AQ956" s="54"/>
      <c r="AR956" s="53"/>
      <c r="AS956" s="53"/>
      <c r="AT956" s="53"/>
      <c r="AU956" s="53"/>
    </row>
    <row r="957" spans="1:51" ht="15" customHeight="1" x14ac:dyDescent="0.25">
      <c r="A957" s="31">
        <f t="shared" ca="1" si="493"/>
        <v>38749</v>
      </c>
      <c r="B957" s="32">
        <f t="shared" ca="1" si="494"/>
        <v>2006</v>
      </c>
      <c r="C957" s="32">
        <f t="shared" ca="1" si="495"/>
        <v>2</v>
      </c>
      <c r="D957" s="48">
        <f>RAWDATA!A959</f>
        <v>200602</v>
      </c>
      <c r="E957" s="48">
        <f t="shared" ca="1" si="491"/>
        <v>-0.48409999999999997</v>
      </c>
      <c r="F957" s="48">
        <f t="shared" ca="1" si="500"/>
        <v>0.22940000000000002</v>
      </c>
      <c r="G957" s="48">
        <f t="shared" ca="1" si="500"/>
        <v>0.82710000000000017</v>
      </c>
      <c r="H957" s="48">
        <f t="shared" ca="1" si="500"/>
        <v>0.71750000000000003</v>
      </c>
      <c r="I957" s="48">
        <f t="shared" ca="1" si="500"/>
        <v>1.0926</v>
      </c>
      <c r="J957" s="48">
        <f t="shared" ca="1" si="500"/>
        <v>0.62590000000000001</v>
      </c>
      <c r="K957" s="48">
        <f t="shared" ca="1" si="500"/>
        <v>1.1990000000000001</v>
      </c>
      <c r="L957" s="48">
        <f t="shared" ca="1" si="500"/>
        <v>0.79089999999999994</v>
      </c>
      <c r="M957" s="48">
        <f t="shared" ca="1" si="500"/>
        <v>0.45550000000000007</v>
      </c>
      <c r="N957" s="48">
        <f t="shared" ca="1" si="500"/>
        <v>0.24059999999999998</v>
      </c>
      <c r="P957" s="26">
        <f t="shared" ca="1" si="469"/>
        <v>2.6519812644450647</v>
      </c>
      <c r="Q957" s="26">
        <f t="shared" ca="1" si="470"/>
        <v>31.414376065228655</v>
      </c>
      <c r="R957" s="26">
        <f t="shared" ca="1" si="471"/>
        <v>64.785263984874391</v>
      </c>
      <c r="S957" s="26">
        <f t="shared" ca="1" si="472"/>
        <v>101.21203218668307</v>
      </c>
      <c r="T957" s="26">
        <f t="shared" ca="1" si="473"/>
        <v>142.21196078626494</v>
      </c>
      <c r="U957" s="26">
        <f t="shared" ca="1" si="474"/>
        <v>191.68166170000495</v>
      </c>
      <c r="V957" s="26">
        <f t="shared" ca="1" si="475"/>
        <v>299.27844988722626</v>
      </c>
      <c r="W957" s="26">
        <f t="shared" ca="1" si="476"/>
        <v>308.66966206272019</v>
      </c>
      <c r="X957" s="26">
        <f t="shared" ca="1" si="477"/>
        <v>634.65335202091205</v>
      </c>
      <c r="Y957" s="26">
        <f t="shared" ca="1" si="478"/>
        <v>4499.7280125681691</v>
      </c>
      <c r="Z957" s="28">
        <f t="shared" ca="1" si="496"/>
        <v>4.754000000000036E-3</v>
      </c>
      <c r="AA957" s="57">
        <f t="shared" ca="1" si="479"/>
        <v>5.6943999999999996E-3</v>
      </c>
      <c r="AB957" s="33">
        <f t="shared" ca="1" si="497"/>
        <v>-2.2139000000000022E-3</v>
      </c>
      <c r="AD957" s="28">
        <f t="shared" ca="1" si="480"/>
        <v>-4.8527555950688694E-3</v>
      </c>
      <c r="AE957" s="28">
        <f t="shared" ca="1" si="481"/>
        <v>2.2913727990987861E-3</v>
      </c>
      <c r="AF957" s="28">
        <f t="shared" ca="1" si="482"/>
        <v>8.2369827220542795E-3</v>
      </c>
      <c r="AG957" s="28">
        <f t="shared" ca="1" si="483"/>
        <v>7.1493821532115512E-3</v>
      </c>
      <c r="AH957" s="28">
        <f t="shared" ca="1" si="484"/>
        <v>1.0866742502882474E-2</v>
      </c>
      <c r="AI957" s="28">
        <f t="shared" ca="1" si="485"/>
        <v>6.2394938100167521E-3</v>
      </c>
      <c r="AJ957" s="28">
        <f t="shared" ca="1" si="486"/>
        <v>1.1918689393527264E-2</v>
      </c>
      <c r="AK957" s="28">
        <f t="shared" ca="1" si="487"/>
        <v>7.877887796115186E-3</v>
      </c>
      <c r="AL957" s="28">
        <f t="shared" ca="1" si="488"/>
        <v>4.544657382688594E-3</v>
      </c>
      <c r="AM957" s="28">
        <f t="shared" ca="1" si="489"/>
        <v>2.4031102162848177E-3</v>
      </c>
      <c r="AN957" s="28">
        <f t="shared" ca="1" si="498"/>
        <v>4.7545751974717478E-3</v>
      </c>
      <c r="AO957" s="28">
        <f t="shared" ca="1" si="490"/>
        <v>5.6782481918821502E-3</v>
      </c>
      <c r="AP957" s="33">
        <f t="shared" ca="1" si="499"/>
        <v>-2.2043643923954446E-3</v>
      </c>
      <c r="AQ957" s="54"/>
      <c r="AR957" s="53"/>
      <c r="AS957" s="53"/>
      <c r="AT957" s="53"/>
      <c r="AU957" s="53"/>
    </row>
    <row r="958" spans="1:51" ht="15" customHeight="1" x14ac:dyDescent="0.25">
      <c r="A958" s="31">
        <f t="shared" ca="1" si="493"/>
        <v>38777</v>
      </c>
      <c r="B958" s="32">
        <f t="shared" ca="1" si="494"/>
        <v>2006</v>
      </c>
      <c r="C958" s="32">
        <f t="shared" ca="1" si="495"/>
        <v>3</v>
      </c>
      <c r="D958" s="48">
        <f>RAWDATA!A960</f>
        <v>200603</v>
      </c>
      <c r="E958" s="48">
        <f t="shared" ca="1" si="491"/>
        <v>4.8741000000000003</v>
      </c>
      <c r="F958" s="48">
        <f t="shared" ca="1" si="500"/>
        <v>3.8811999999999998</v>
      </c>
      <c r="G958" s="48">
        <f t="shared" ca="1" si="500"/>
        <v>3.3817000000000004</v>
      </c>
      <c r="H958" s="48">
        <f t="shared" ca="1" si="500"/>
        <v>3.8229000000000002</v>
      </c>
      <c r="I958" s="48">
        <f t="shared" ca="1" si="500"/>
        <v>3.6027000000000005</v>
      </c>
      <c r="J958" s="48">
        <f t="shared" ca="1" si="500"/>
        <v>3.4645000000000006</v>
      </c>
      <c r="K958" s="48">
        <f t="shared" ca="1" si="500"/>
        <v>3.5476999999999999</v>
      </c>
      <c r="L958" s="48">
        <f t="shared" ca="1" si="500"/>
        <v>4.2168000000000001</v>
      </c>
      <c r="M958" s="48">
        <f t="shared" ca="1" si="500"/>
        <v>4.8487999999999998</v>
      </c>
      <c r="N958" s="48">
        <f t="shared" ca="1" si="500"/>
        <v>5.5091000000000001</v>
      </c>
      <c r="P958" s="26">
        <f t="shared" ca="1" si="469"/>
        <v>2.7812414832553816</v>
      </c>
      <c r="Q958" s="26">
        <f t="shared" ca="1" si="470"/>
        <v>32.63363082907231</v>
      </c>
      <c r="R958" s="26">
        <f t="shared" ca="1" si="471"/>
        <v>66.976107257050884</v>
      </c>
      <c r="S958" s="26">
        <f t="shared" ca="1" si="472"/>
        <v>105.08126696514779</v>
      </c>
      <c r="T958" s="26">
        <f t="shared" ca="1" si="473"/>
        <v>147.3354310975117</v>
      </c>
      <c r="U958" s="26">
        <f t="shared" ca="1" si="474"/>
        <v>198.32247286960163</v>
      </c>
      <c r="V958" s="26">
        <f t="shared" ca="1" si="475"/>
        <v>309.8959514538754</v>
      </c>
      <c r="W958" s="26">
        <f t="shared" ca="1" si="476"/>
        <v>321.68564437258095</v>
      </c>
      <c r="X958" s="26">
        <f t="shared" ca="1" si="477"/>
        <v>665.42642375370212</v>
      </c>
      <c r="Y958" s="26">
        <f t="shared" ca="1" si="478"/>
        <v>4747.622528508562</v>
      </c>
      <c r="Z958" s="28">
        <f t="shared" ca="1" si="496"/>
        <v>8.0130000000000479E-3</v>
      </c>
      <c r="AA958" s="57">
        <f t="shared" ca="1" si="479"/>
        <v>4.1149500000000006E-2</v>
      </c>
      <c r="AB958" s="33">
        <f t="shared" ca="1" si="497"/>
        <v>1.0640000000000038E-2</v>
      </c>
      <c r="AD958" s="28">
        <f t="shared" ca="1" si="480"/>
        <v>4.7590397117641028E-2</v>
      </c>
      <c r="AE958" s="28">
        <f t="shared" ca="1" si="481"/>
        <v>3.8077752530262507E-2</v>
      </c>
      <c r="AF958" s="28">
        <f t="shared" ca="1" si="482"/>
        <v>3.325777783109414E-2</v>
      </c>
      <c r="AG958" s="28">
        <f t="shared" ca="1" si="483"/>
        <v>3.751637698176763E-2</v>
      </c>
      <c r="AH958" s="28">
        <f t="shared" ca="1" si="484"/>
        <v>3.5393205273750936E-2</v>
      </c>
      <c r="AI958" s="28">
        <f t="shared" ca="1" si="485"/>
        <v>3.4058372711953201E-2</v>
      </c>
      <c r="AJ958" s="28">
        <f t="shared" ca="1" si="486"/>
        <v>3.4862190114790102E-2</v>
      </c>
      <c r="AK958" s="28">
        <f t="shared" ca="1" si="487"/>
        <v>4.1303158742182204E-2</v>
      </c>
      <c r="AL958" s="28">
        <f t="shared" ca="1" si="488"/>
        <v>4.7349126373027892E-2</v>
      </c>
      <c r="AM958" s="28">
        <f t="shared" ca="1" si="489"/>
        <v>5.3627019132372111E-2</v>
      </c>
      <c r="AN958" s="28">
        <f t="shared" ca="1" si="498"/>
        <v>7.6539979287482338E-3</v>
      </c>
      <c r="AO958" s="28">
        <f t="shared" ca="1" si="490"/>
        <v>4.0325391233251837E-2</v>
      </c>
      <c r="AP958" s="33">
        <f t="shared" ca="1" si="499"/>
        <v>1.0162681519448165E-2</v>
      </c>
      <c r="AQ958" s="54"/>
      <c r="AR958" s="53"/>
      <c r="AS958" s="53"/>
      <c r="AT958" s="53"/>
      <c r="AU958" s="53"/>
    </row>
    <row r="959" spans="1:51" ht="15" customHeight="1" x14ac:dyDescent="0.25">
      <c r="A959" s="31">
        <f t="shared" ca="1" si="493"/>
        <v>38808</v>
      </c>
      <c r="B959" s="32">
        <f t="shared" ca="1" si="494"/>
        <v>2006</v>
      </c>
      <c r="C959" s="32">
        <f t="shared" ca="1" si="495"/>
        <v>4</v>
      </c>
      <c r="D959" s="48">
        <f>RAWDATA!A961</f>
        <v>200604</v>
      </c>
      <c r="E959" s="48">
        <f t="shared" ca="1" si="491"/>
        <v>0.12290000000000001</v>
      </c>
      <c r="F959" s="48">
        <f t="shared" ca="1" si="500"/>
        <v>0.42470000000000002</v>
      </c>
      <c r="G959" s="48">
        <f t="shared" ca="1" si="500"/>
        <v>0.60270000000000001</v>
      </c>
      <c r="H959" s="48">
        <f t="shared" ca="1" si="500"/>
        <v>1.0789000000000002</v>
      </c>
      <c r="I959" s="48">
        <f t="shared" ca="1" si="500"/>
        <v>0.50530000000000008</v>
      </c>
      <c r="J959" s="48">
        <f t="shared" ca="1" si="500"/>
        <v>0.51300000000000001</v>
      </c>
      <c r="K959" s="48">
        <f t="shared" ca="1" si="500"/>
        <v>0.35930000000000006</v>
      </c>
      <c r="L959" s="48">
        <f t="shared" ca="1" si="500"/>
        <v>0.97870000000000001</v>
      </c>
      <c r="M959" s="48">
        <f t="shared" ca="1" si="500"/>
        <v>1.0843</v>
      </c>
      <c r="N959" s="48">
        <f t="shared" ca="1" si="500"/>
        <v>0.91620000000000013</v>
      </c>
      <c r="P959" s="26">
        <f t="shared" ca="1" si="469"/>
        <v>2.7846596290383023</v>
      </c>
      <c r="Q959" s="26">
        <f t="shared" ca="1" si="470"/>
        <v>32.772225859203374</v>
      </c>
      <c r="R959" s="26">
        <f t="shared" ca="1" si="471"/>
        <v>67.379772255489129</v>
      </c>
      <c r="S959" s="26">
        <f t="shared" ca="1" si="472"/>
        <v>106.21498875443476</v>
      </c>
      <c r="T959" s="26">
        <f t="shared" ca="1" si="473"/>
        <v>148.07991703084741</v>
      </c>
      <c r="U959" s="26">
        <f t="shared" ca="1" si="474"/>
        <v>199.3398671554227</v>
      </c>
      <c r="V959" s="26">
        <f t="shared" ca="1" si="475"/>
        <v>311.00940760744913</v>
      </c>
      <c r="W959" s="26">
        <f t="shared" ca="1" si="476"/>
        <v>324.83398177405542</v>
      </c>
      <c r="X959" s="26">
        <f t="shared" ca="1" si="477"/>
        <v>672.64164246646351</v>
      </c>
      <c r="Y959" s="26">
        <f t="shared" ca="1" si="478"/>
        <v>4791.1202461147568</v>
      </c>
      <c r="Z959" s="28">
        <f t="shared" ca="1" si="496"/>
        <v>7.2645000000000071E-3</v>
      </c>
      <c r="AA959" s="57">
        <f t="shared" ca="1" si="479"/>
        <v>6.5860000000000007E-3</v>
      </c>
      <c r="AB959" s="33">
        <f t="shared" ca="1" si="497"/>
        <v>3.4164999999999135E-3</v>
      </c>
      <c r="AD959" s="28">
        <f t="shared" ca="1" si="480"/>
        <v>1.2282453977074566E-3</v>
      </c>
      <c r="AE959" s="28">
        <f t="shared" ca="1" si="481"/>
        <v>4.2380069488342385E-3</v>
      </c>
      <c r="AF959" s="28">
        <f t="shared" ca="1" si="482"/>
        <v>6.0089102835916425E-3</v>
      </c>
      <c r="AG959" s="28">
        <f t="shared" ca="1" si="483"/>
        <v>1.0731214003356325E-2</v>
      </c>
      <c r="AH959" s="28">
        <f t="shared" ca="1" si="484"/>
        <v>5.0402764389362552E-3</v>
      </c>
      <c r="AI959" s="28">
        <f t="shared" ca="1" si="485"/>
        <v>5.1168863794618337E-3</v>
      </c>
      <c r="AJ959" s="28">
        <f t="shared" ca="1" si="486"/>
        <v>3.5865605954108876E-3</v>
      </c>
      <c r="AK959" s="28">
        <f t="shared" ca="1" si="487"/>
        <v>9.7394175234064712E-3</v>
      </c>
      <c r="AL959" s="28">
        <f t="shared" ca="1" si="488"/>
        <v>1.0784636189009145E-2</v>
      </c>
      <c r="AM959" s="28">
        <f t="shared" ca="1" si="489"/>
        <v>9.1202834888518165E-3</v>
      </c>
      <c r="AN959" s="28">
        <f t="shared" ca="1" si="498"/>
        <v>7.219333665659633E-3</v>
      </c>
      <c r="AO959" s="28">
        <f t="shared" ca="1" si="490"/>
        <v>6.5644070575611099E-3</v>
      </c>
      <c r="AP959" s="33">
        <f t="shared" ca="1" si="499"/>
        <v>3.388052781369371E-3</v>
      </c>
      <c r="AQ959" s="54"/>
      <c r="AR959" s="53"/>
      <c r="AS959" s="53"/>
      <c r="AT959" s="53"/>
      <c r="AU959" s="53"/>
    </row>
    <row r="960" spans="1:51" ht="15" customHeight="1" x14ac:dyDescent="0.25">
      <c r="A960" s="31">
        <f t="shared" ca="1" si="493"/>
        <v>38838</v>
      </c>
      <c r="B960" s="32">
        <f t="shared" ca="1" si="494"/>
        <v>2006</v>
      </c>
      <c r="C960" s="32">
        <f t="shared" ca="1" si="495"/>
        <v>5</v>
      </c>
      <c r="D960" s="48">
        <f>RAWDATA!A962</f>
        <v>200605</v>
      </c>
      <c r="E960" s="48">
        <f t="shared" ca="1" si="491"/>
        <v>-6.5542999999999996</v>
      </c>
      <c r="F960" s="48">
        <f t="shared" ca="1" si="500"/>
        <v>-4.5326000000000004</v>
      </c>
      <c r="G960" s="48">
        <f t="shared" ca="1" si="500"/>
        <v>-4.6295000000000002</v>
      </c>
      <c r="H960" s="48">
        <f t="shared" ca="1" si="500"/>
        <v>-4.3737000000000004</v>
      </c>
      <c r="I960" s="48">
        <f t="shared" ca="1" si="500"/>
        <v>-3.3244000000000002</v>
      </c>
      <c r="J960" s="48">
        <f t="shared" ca="1" si="500"/>
        <v>-3.4689000000000001</v>
      </c>
      <c r="K960" s="48">
        <f t="shared" ca="1" si="500"/>
        <v>-3.4243000000000001</v>
      </c>
      <c r="L960" s="48">
        <f t="shared" ca="1" si="500"/>
        <v>-4.3669000000000002</v>
      </c>
      <c r="M960" s="48">
        <f t="shared" ca="1" si="500"/>
        <v>-4.7496</v>
      </c>
      <c r="N960" s="48">
        <f t="shared" ca="1" si="500"/>
        <v>-6.3800999999999997</v>
      </c>
      <c r="P960" s="26">
        <f t="shared" ca="1" si="469"/>
        <v>2.602144682972245</v>
      </c>
      <c r="Q960" s="26">
        <f t="shared" ca="1" si="470"/>
        <v>31.286791949909123</v>
      </c>
      <c r="R960" s="26">
        <f t="shared" ca="1" si="471"/>
        <v>64.260425698921267</v>
      </c>
      <c r="S960" s="26">
        <f t="shared" ca="1" si="472"/>
        <v>101.56946379128205</v>
      </c>
      <c r="T960" s="26">
        <f t="shared" ca="1" si="473"/>
        <v>143.1571482690739</v>
      </c>
      <c r="U960" s="26">
        <f t="shared" ca="1" si="474"/>
        <v>192.42496650366823</v>
      </c>
      <c r="V960" s="26">
        <f t="shared" ca="1" si="475"/>
        <v>300.35951246274726</v>
      </c>
      <c r="W960" s="26">
        <f t="shared" ca="1" si="476"/>
        <v>310.64880662396422</v>
      </c>
      <c r="X960" s="26">
        <f t="shared" ca="1" si="477"/>
        <v>640.69385501587635</v>
      </c>
      <c r="Y960" s="26">
        <f t="shared" ca="1" si="478"/>
        <v>4485.4419832923895</v>
      </c>
      <c r="Z960" s="28">
        <f t="shared" ca="1" si="496"/>
        <v>-2.1399999999999197E-4</v>
      </c>
      <c r="AA960" s="57">
        <f t="shared" ca="1" si="479"/>
        <v>-4.5804299999999999E-2</v>
      </c>
      <c r="AB960" s="33">
        <f t="shared" ca="1" si="497"/>
        <v>-9.8441999999999349E-3</v>
      </c>
      <c r="AD960" s="28">
        <f t="shared" ca="1" si="480"/>
        <v>-6.7789667056374361E-2</v>
      </c>
      <c r="AE960" s="28">
        <f t="shared" ca="1" si="481"/>
        <v>-4.6385358034967739E-2</v>
      </c>
      <c r="AF960" s="28">
        <f t="shared" ca="1" si="482"/>
        <v>-4.7400879672206554E-2</v>
      </c>
      <c r="AG960" s="28">
        <f t="shared" ca="1" si="483"/>
        <v>-4.4722299162557606E-2</v>
      </c>
      <c r="AH960" s="28">
        <f t="shared" ca="1" si="484"/>
        <v>-3.3809142152469586E-2</v>
      </c>
      <c r="AI960" s="28">
        <f t="shared" ca="1" si="485"/>
        <v>-3.5304949771382411E-2</v>
      </c>
      <c r="AJ960" s="28">
        <f t="shared" ca="1" si="486"/>
        <v>-3.484302920936147E-2</v>
      </c>
      <c r="AK960" s="28">
        <f t="shared" ca="1" si="487"/>
        <v>-4.465119154637915E-2</v>
      </c>
      <c r="AL960" s="28">
        <f t="shared" ca="1" si="488"/>
        <v>-4.8660972515033159E-2</v>
      </c>
      <c r="AM960" s="28">
        <f t="shared" ca="1" si="489"/>
        <v>-6.5927218264568863E-2</v>
      </c>
      <c r="AN960" s="28">
        <f t="shared" ca="1" si="498"/>
        <v>-2.0658284412996414E-4</v>
      </c>
      <c r="AO960" s="28">
        <f t="shared" ca="1" si="490"/>
        <v>-4.6886492303074033E-2</v>
      </c>
      <c r="AP960" s="33">
        <f t="shared" ca="1" si="499"/>
        <v>-1.0407603086726981E-2</v>
      </c>
      <c r="AQ960" s="54"/>
      <c r="AR960" s="53"/>
      <c r="AS960" s="53"/>
      <c r="AT960" s="53"/>
      <c r="AU960" s="53"/>
    </row>
    <row r="961" spans="1:51" ht="15" customHeight="1" x14ac:dyDescent="0.25">
      <c r="A961" s="31">
        <f t="shared" ca="1" si="493"/>
        <v>38869</v>
      </c>
      <c r="B961" s="32">
        <f t="shared" ca="1" si="494"/>
        <v>2006</v>
      </c>
      <c r="C961" s="32">
        <f t="shared" ca="1" si="495"/>
        <v>6</v>
      </c>
      <c r="D961" s="48">
        <f>RAWDATA!A963</f>
        <v>200606</v>
      </c>
      <c r="E961" s="48">
        <f t="shared" ca="1" si="491"/>
        <v>-0.98470000000000013</v>
      </c>
      <c r="F961" s="48">
        <f t="shared" ca="1" si="500"/>
        <v>-1.2047000000000001</v>
      </c>
      <c r="G961" s="48">
        <f t="shared" ca="1" si="500"/>
        <v>-1.0250000000000001</v>
      </c>
      <c r="H961" s="48">
        <f t="shared" ca="1" si="500"/>
        <v>-0.69690000000000007</v>
      </c>
      <c r="I961" s="48">
        <f t="shared" ca="1" si="500"/>
        <v>-4.0000000000000591E-3</v>
      </c>
      <c r="J961" s="48">
        <f t="shared" ca="1" si="500"/>
        <v>-0.19879999999999998</v>
      </c>
      <c r="K961" s="48">
        <f t="shared" ca="1" si="500"/>
        <v>-0.35170000000000001</v>
      </c>
      <c r="L961" s="48">
        <f t="shared" ca="1" si="500"/>
        <v>-0.86129999999999995</v>
      </c>
      <c r="M961" s="48">
        <f t="shared" ca="1" si="500"/>
        <v>-0.48640000000000011</v>
      </c>
      <c r="N961" s="48">
        <f t="shared" ca="1" si="500"/>
        <v>-1.35</v>
      </c>
      <c r="P961" s="26">
        <f t="shared" ca="1" si="469"/>
        <v>2.5765213642790172</v>
      </c>
      <c r="Q961" s="26">
        <f t="shared" ca="1" si="470"/>
        <v>30.909879967288568</v>
      </c>
      <c r="R961" s="26">
        <f t="shared" ca="1" si="471"/>
        <v>63.601756335507325</v>
      </c>
      <c r="S961" s="26">
        <f t="shared" ca="1" si="472"/>
        <v>100.8616261981206</v>
      </c>
      <c r="T961" s="26">
        <f t="shared" ca="1" si="473"/>
        <v>143.15142198314314</v>
      </c>
      <c r="U961" s="26">
        <f t="shared" ca="1" si="474"/>
        <v>192.04242567025895</v>
      </c>
      <c r="V961" s="26">
        <f t="shared" ca="1" si="475"/>
        <v>299.3031480574158</v>
      </c>
      <c r="W961" s="26">
        <f t="shared" ca="1" si="476"/>
        <v>307.97318845251203</v>
      </c>
      <c r="X961" s="26">
        <f t="shared" ca="1" si="477"/>
        <v>637.57752010507909</v>
      </c>
      <c r="Y961" s="26">
        <f t="shared" ca="1" si="478"/>
        <v>4424.8885165179427</v>
      </c>
      <c r="Z961" s="28">
        <f t="shared" ca="1" si="496"/>
        <v>1.7650000000000166E-3</v>
      </c>
      <c r="AA961" s="57">
        <f t="shared" ca="1" si="479"/>
        <v>-7.1635000000000006E-3</v>
      </c>
      <c r="AB961" s="33">
        <f t="shared" ca="1" si="497"/>
        <v>-2.0185000000000229E-3</v>
      </c>
      <c r="AD961" s="28">
        <f t="shared" ca="1" si="480"/>
        <v>-9.8958023398745369E-3</v>
      </c>
      <c r="AE961" s="28">
        <f t="shared" ca="1" si="481"/>
        <v>-1.2120153216000476E-2</v>
      </c>
      <c r="AF961" s="28">
        <f t="shared" ca="1" si="482"/>
        <v>-1.0302892995897034E-2</v>
      </c>
      <c r="AG961" s="28">
        <f t="shared" ca="1" si="483"/>
        <v>-6.9933968945446639E-3</v>
      </c>
      <c r="AH961" s="28">
        <f t="shared" ca="1" si="484"/>
        <v>-4.000080002137398E-5</v>
      </c>
      <c r="AI961" s="28">
        <f t="shared" ca="1" si="485"/>
        <v>-1.9899786948651614E-3</v>
      </c>
      <c r="AJ961" s="28">
        <f t="shared" ca="1" si="486"/>
        <v>-3.5231991837875601E-3</v>
      </c>
      <c r="AK961" s="28">
        <f t="shared" ca="1" si="487"/>
        <v>-8.6503062514570912E-3</v>
      </c>
      <c r="AL961" s="28">
        <f t="shared" ca="1" si="488"/>
        <v>-4.8758677467860964E-3</v>
      </c>
      <c r="AM961" s="28">
        <f t="shared" ca="1" si="489"/>
        <v>-1.3591953519466972E-2</v>
      </c>
      <c r="AN961" s="28">
        <f t="shared" ca="1" si="498"/>
        <v>1.7740671448109729E-3</v>
      </c>
      <c r="AO961" s="28">
        <f t="shared" ca="1" si="490"/>
        <v>-7.1892810616624699E-3</v>
      </c>
      <c r="AP961" s="33">
        <f t="shared" ca="1" si="499"/>
        <v>-2.0446295714640636E-3</v>
      </c>
      <c r="AQ961" s="54"/>
      <c r="AR961" s="53"/>
      <c r="AS961" s="53"/>
      <c r="AT961" s="53"/>
      <c r="AU961" s="53"/>
    </row>
    <row r="962" spans="1:51" ht="15" customHeight="1" x14ac:dyDescent="0.25">
      <c r="A962" s="31">
        <f t="shared" ca="1" si="493"/>
        <v>38899</v>
      </c>
      <c r="B962" s="32">
        <f t="shared" ca="1" si="494"/>
        <v>2006</v>
      </c>
      <c r="C962" s="32">
        <f t="shared" ca="1" si="495"/>
        <v>7</v>
      </c>
      <c r="D962" s="48">
        <f>RAWDATA!A964</f>
        <v>200607</v>
      </c>
      <c r="E962" s="48">
        <f t="shared" ca="1" si="491"/>
        <v>-5.5953000000000008</v>
      </c>
      <c r="F962" s="48">
        <f t="shared" ca="1" si="500"/>
        <v>-3.8148999999999997</v>
      </c>
      <c r="G962" s="48">
        <f t="shared" ca="1" si="500"/>
        <v>-2.9785000000000004</v>
      </c>
      <c r="H962" s="48">
        <f t="shared" ca="1" si="500"/>
        <v>-2.9430000000000001</v>
      </c>
      <c r="I962" s="48">
        <f t="shared" ca="1" si="500"/>
        <v>-1.9866000000000001</v>
      </c>
      <c r="J962" s="48">
        <f t="shared" ca="1" si="500"/>
        <v>-2.4798999999999998</v>
      </c>
      <c r="K962" s="48">
        <f t="shared" ca="1" si="500"/>
        <v>-2.2575000000000003</v>
      </c>
      <c r="L962" s="48">
        <f t="shared" ca="1" si="500"/>
        <v>-2.2787999999999999</v>
      </c>
      <c r="M962" s="48">
        <f t="shared" ca="1" si="500"/>
        <v>-2.8169</v>
      </c>
      <c r="N962" s="48">
        <f t="shared" ca="1" si="500"/>
        <v>-4.5332000000000008</v>
      </c>
      <c r="P962" s="26">
        <f t="shared" ca="1" si="469"/>
        <v>2.4323572643835134</v>
      </c>
      <c r="Q962" s="26">
        <f t="shared" ca="1" si="470"/>
        <v>29.730698956416475</v>
      </c>
      <c r="R962" s="26">
        <f t="shared" ca="1" si="471"/>
        <v>61.70737802305424</v>
      </c>
      <c r="S962" s="26">
        <f t="shared" ca="1" si="472"/>
        <v>97.893268539109926</v>
      </c>
      <c r="T962" s="26">
        <f t="shared" ca="1" si="473"/>
        <v>140.30757583402601</v>
      </c>
      <c r="U962" s="26">
        <f t="shared" ca="1" si="474"/>
        <v>187.27996555606219</v>
      </c>
      <c r="V962" s="26">
        <f t="shared" ca="1" si="475"/>
        <v>292.5463794900196</v>
      </c>
      <c r="W962" s="26">
        <f t="shared" ca="1" si="476"/>
        <v>300.9550954340562</v>
      </c>
      <c r="X962" s="26">
        <f t="shared" ca="1" si="477"/>
        <v>619.61759894123907</v>
      </c>
      <c r="Y962" s="26">
        <f t="shared" ca="1" si="478"/>
        <v>4224.2994702871511</v>
      </c>
      <c r="Z962" s="28">
        <f t="shared" ca="1" si="496"/>
        <v>1.0300499999999935E-2</v>
      </c>
      <c r="AA962" s="57">
        <f t="shared" ca="1" si="479"/>
        <v>-3.1684600000000007E-2</v>
      </c>
      <c r="AB962" s="33">
        <f t="shared" ca="1" si="497"/>
        <v>-5.0659000000000676E-3</v>
      </c>
      <c r="AD962" s="28">
        <f t="shared" ca="1" si="480"/>
        <v>-5.7579325940431261E-2</v>
      </c>
      <c r="AE962" s="28">
        <f t="shared" ca="1" si="481"/>
        <v>-3.8895725967337938E-2</v>
      </c>
      <c r="AF962" s="28">
        <f t="shared" ca="1" si="482"/>
        <v>-3.0237582560790243E-2</v>
      </c>
      <c r="AG962" s="28">
        <f t="shared" ca="1" si="483"/>
        <v>-2.9871751204963277E-2</v>
      </c>
      <c r="AH962" s="28">
        <f t="shared" ca="1" si="484"/>
        <v>-2.0065981970978142E-2</v>
      </c>
      <c r="AI962" s="28">
        <f t="shared" ca="1" si="485"/>
        <v>-2.5111675384920165E-2</v>
      </c>
      <c r="AJ962" s="28">
        <f t="shared" ca="1" si="486"/>
        <v>-2.283371640894374E-2</v>
      </c>
      <c r="AK962" s="28">
        <f t="shared" ca="1" si="487"/>
        <v>-2.3051659690323259E-2</v>
      </c>
      <c r="AL962" s="28">
        <f t="shared" ca="1" si="488"/>
        <v>-2.8573357951302635E-2</v>
      </c>
      <c r="AM962" s="28">
        <f t="shared" ca="1" si="489"/>
        <v>-4.6391642922641169E-2</v>
      </c>
      <c r="AN962" s="28">
        <f t="shared" ca="1" si="498"/>
        <v>1.0755025516912695E-2</v>
      </c>
      <c r="AO962" s="28">
        <f t="shared" ca="1" si="490"/>
        <v>-3.2197418329188134E-2</v>
      </c>
      <c r="AP962" s="33">
        <f t="shared" ca="1" si="499"/>
        <v>-5.2850821077837715E-3</v>
      </c>
      <c r="AQ962" s="54"/>
      <c r="AR962" s="53"/>
      <c r="AS962" s="53"/>
      <c r="AT962" s="53"/>
      <c r="AU962" s="53"/>
    </row>
    <row r="963" spans="1:51" ht="15" customHeight="1" x14ac:dyDescent="0.25">
      <c r="A963" s="31">
        <f t="shared" ca="1" si="493"/>
        <v>38930</v>
      </c>
      <c r="B963" s="32">
        <f t="shared" ca="1" si="494"/>
        <v>2006</v>
      </c>
      <c r="C963" s="32">
        <f t="shared" ca="1" si="495"/>
        <v>8</v>
      </c>
      <c r="D963" s="48">
        <f>RAWDATA!A965</f>
        <v>200608</v>
      </c>
      <c r="E963" s="48">
        <f t="shared" ca="1" si="491"/>
        <v>2.3085</v>
      </c>
      <c r="F963" s="48">
        <f t="shared" ca="1" si="500"/>
        <v>2.8159000000000001</v>
      </c>
      <c r="G963" s="48">
        <f t="shared" ca="1" si="500"/>
        <v>2.5091000000000001</v>
      </c>
      <c r="H963" s="48">
        <f t="shared" ca="1" si="500"/>
        <v>1.7519000000000002</v>
      </c>
      <c r="I963" s="48">
        <f t="shared" ca="1" si="500"/>
        <v>2.1853000000000002</v>
      </c>
      <c r="J963" s="48">
        <f t="shared" ca="1" si="500"/>
        <v>1.7748999999999999</v>
      </c>
      <c r="K963" s="48">
        <f t="shared" ca="1" si="500"/>
        <v>2.2366000000000001</v>
      </c>
      <c r="L963" s="48">
        <f t="shared" ca="1" si="500"/>
        <v>1.9211000000000003</v>
      </c>
      <c r="M963" s="48">
        <f t="shared" ca="1" si="500"/>
        <v>1.7277000000000002</v>
      </c>
      <c r="N963" s="48">
        <f t="shared" ca="1" si="500"/>
        <v>2.1442999999999999</v>
      </c>
      <c r="P963" s="26">
        <f t="shared" ca="1" si="469"/>
        <v>2.488508231831807</v>
      </c>
      <c r="Q963" s="26">
        <f t="shared" ca="1" si="470"/>
        <v>30.567885708330209</v>
      </c>
      <c r="R963" s="26">
        <f t="shared" ca="1" si="471"/>
        <v>63.255677845030689</v>
      </c>
      <c r="S963" s="26">
        <f t="shared" ca="1" si="472"/>
        <v>99.608260710646604</v>
      </c>
      <c r="T963" s="26">
        <f t="shared" ca="1" si="473"/>
        <v>143.37371728872697</v>
      </c>
      <c r="U963" s="26">
        <f t="shared" ca="1" si="474"/>
        <v>190.60399766471676</v>
      </c>
      <c r="V963" s="26">
        <f t="shared" ca="1" si="475"/>
        <v>299.08947181369342</v>
      </c>
      <c r="W963" s="26">
        <f t="shared" ca="1" si="476"/>
        <v>306.73674377243987</v>
      </c>
      <c r="X963" s="26">
        <f t="shared" ca="1" si="477"/>
        <v>630.32273219814681</v>
      </c>
      <c r="Y963" s="26">
        <f t="shared" ca="1" si="478"/>
        <v>4314.8811238285189</v>
      </c>
      <c r="Z963" s="28">
        <f t="shared" ca="1" si="496"/>
        <v>-6.2619999999999898E-3</v>
      </c>
      <c r="AA963" s="57">
        <f t="shared" ca="1" si="479"/>
        <v>2.13753E-2</v>
      </c>
      <c r="AB963" s="33">
        <f t="shared" ca="1" si="497"/>
        <v>-2.015299999999956E-3</v>
      </c>
      <c r="AD963" s="28">
        <f t="shared" ca="1" si="480"/>
        <v>2.2822572471850201E-2</v>
      </c>
      <c r="AE963" s="28">
        <f t="shared" ca="1" si="481"/>
        <v>2.7769824333616914E-2</v>
      </c>
      <c r="AF963" s="28">
        <f t="shared" ca="1" si="482"/>
        <v>2.4781389137422085E-2</v>
      </c>
      <c r="AG963" s="28">
        <f t="shared" ca="1" si="483"/>
        <v>1.7367311378943904E-2</v>
      </c>
      <c r="AH963" s="28">
        <f t="shared" ca="1" si="484"/>
        <v>2.161764581973993E-2</v>
      </c>
      <c r="AI963" s="28">
        <f t="shared" ca="1" si="485"/>
        <v>1.759332584090079E-2</v>
      </c>
      <c r="AJ963" s="28">
        <f t="shared" ca="1" si="486"/>
        <v>2.2119549002098789E-2</v>
      </c>
      <c r="AK963" s="28">
        <f t="shared" ca="1" si="487"/>
        <v>1.9028798556170241E-2</v>
      </c>
      <c r="AL963" s="28">
        <f t="shared" ca="1" si="488"/>
        <v>1.712944969537359E-2</v>
      </c>
      <c r="AM963" s="28">
        <f t="shared" ca="1" si="489"/>
        <v>2.1216333424959734E-2</v>
      </c>
      <c r="AN963" s="28">
        <f t="shared" ca="1" si="498"/>
        <v>-6.1233068425668967E-3</v>
      </c>
      <c r="AO963" s="28">
        <f t="shared" ca="1" si="490"/>
        <v>2.1150052444390107E-2</v>
      </c>
      <c r="AP963" s="33">
        <f t="shared" ca="1" si="499"/>
        <v>-1.9771608842234466E-3</v>
      </c>
      <c r="AQ963" s="54"/>
      <c r="AR963" s="53"/>
      <c r="AS963" s="53"/>
      <c r="AT963" s="53"/>
      <c r="AU963" s="53"/>
    </row>
    <row r="964" spans="1:51" ht="15" customHeight="1" x14ac:dyDescent="0.25">
      <c r="A964" s="31">
        <f t="shared" ca="1" si="493"/>
        <v>38961</v>
      </c>
      <c r="B964" s="32">
        <f t="shared" ca="1" si="494"/>
        <v>2006</v>
      </c>
      <c r="C964" s="32">
        <f t="shared" ca="1" si="495"/>
        <v>9</v>
      </c>
      <c r="D964" s="48">
        <f>RAWDATA!A966</f>
        <v>200609</v>
      </c>
      <c r="E964" s="48">
        <f t="shared" ca="1" si="491"/>
        <v>1.5699999999999992E-2</v>
      </c>
      <c r="F964" s="48">
        <f t="shared" ca="1" si="500"/>
        <v>0.88740000000000008</v>
      </c>
      <c r="G964" s="48">
        <f t="shared" ca="1" si="500"/>
        <v>0.99790000000000001</v>
      </c>
      <c r="H964" s="48">
        <f t="shared" ca="1" si="500"/>
        <v>1.1452</v>
      </c>
      <c r="I964" s="48">
        <f t="shared" ca="1" si="500"/>
        <v>1.0265</v>
      </c>
      <c r="J964" s="48">
        <f t="shared" ca="1" si="500"/>
        <v>0.83130000000000004</v>
      </c>
      <c r="K964" s="48">
        <f t="shared" ca="1" si="500"/>
        <v>1.7564</v>
      </c>
      <c r="L964" s="48">
        <f t="shared" ca="1" si="500"/>
        <v>0.93920000000000003</v>
      </c>
      <c r="M964" s="48">
        <f t="shared" ca="1" si="500"/>
        <v>1.3740000000000001</v>
      </c>
      <c r="N964" s="48">
        <f t="shared" ca="1" si="500"/>
        <v>1.2159000000000002</v>
      </c>
      <c r="P964" s="26">
        <f t="shared" ca="1" si="469"/>
        <v>2.4888989276242044</v>
      </c>
      <c r="Q964" s="26">
        <f t="shared" ca="1" si="470"/>
        <v>30.839145126105933</v>
      </c>
      <c r="R964" s="26">
        <f t="shared" ca="1" si="471"/>
        <v>63.886906254246249</v>
      </c>
      <c r="S964" s="26">
        <f t="shared" ca="1" si="472"/>
        <v>100.74897451230493</v>
      </c>
      <c r="T964" s="26">
        <f t="shared" ca="1" si="473"/>
        <v>144.84544849669575</v>
      </c>
      <c r="U964" s="26">
        <f t="shared" ca="1" si="474"/>
        <v>192.18848869730354</v>
      </c>
      <c r="V964" s="26">
        <f t="shared" ca="1" si="475"/>
        <v>304.34267929662911</v>
      </c>
      <c r="W964" s="26">
        <f t="shared" ca="1" si="476"/>
        <v>309.61761526995065</v>
      </c>
      <c r="X964" s="26">
        <f t="shared" ca="1" si="477"/>
        <v>638.98336653854938</v>
      </c>
      <c r="Y964" s="26">
        <f t="shared" ca="1" si="478"/>
        <v>4367.3457634131501</v>
      </c>
      <c r="Z964" s="28">
        <f t="shared" ca="1" si="496"/>
        <v>8.4340000000000526E-3</v>
      </c>
      <c r="AA964" s="57">
        <f t="shared" ca="1" si="479"/>
        <v>1.0189499999999997E-2</v>
      </c>
      <c r="AB964" s="33">
        <f t="shared" ca="1" si="497"/>
        <v>2.760000000000061E-3</v>
      </c>
      <c r="AD964" s="28">
        <f t="shared" ca="1" si="480"/>
        <v>1.5698767678977519E-4</v>
      </c>
      <c r="AE964" s="28">
        <f t="shared" ca="1" si="481"/>
        <v>8.8348574588354278E-3</v>
      </c>
      <c r="AF964" s="28">
        <f t="shared" ca="1" si="482"/>
        <v>9.929538557801848E-3</v>
      </c>
      <c r="AG964" s="28">
        <f t="shared" ca="1" si="483"/>
        <v>1.1386922223845374E-2</v>
      </c>
      <c r="AH964" s="28">
        <f t="shared" ca="1" si="484"/>
        <v>1.0212672676166368E-2</v>
      </c>
      <c r="AI964" s="28">
        <f t="shared" ca="1" si="485"/>
        <v>8.278637322116731E-3</v>
      </c>
      <c r="AJ964" s="28">
        <f t="shared" ca="1" si="486"/>
        <v>1.7411535619436487E-2</v>
      </c>
      <c r="AK964" s="28">
        <f t="shared" ca="1" si="487"/>
        <v>9.3481693923208702E-3</v>
      </c>
      <c r="AL964" s="28">
        <f t="shared" ca="1" si="488"/>
        <v>1.3646462033851036E-2</v>
      </c>
      <c r="AM964" s="28">
        <f t="shared" ca="1" si="489"/>
        <v>1.2085673148569783E-2</v>
      </c>
      <c r="AN964" s="28">
        <f t="shared" ca="1" si="498"/>
        <v>8.370145023397807E-3</v>
      </c>
      <c r="AO964" s="28">
        <f t="shared" ca="1" si="490"/>
        <v>1.0137937016407599E-2</v>
      </c>
      <c r="AP964" s="33">
        <f t="shared" ca="1" si="499"/>
        <v>2.72813057480281E-3</v>
      </c>
      <c r="AQ964" s="54"/>
      <c r="AR964" s="53"/>
      <c r="AS964" s="53"/>
      <c r="AT964" s="53"/>
      <c r="AU964" s="53"/>
    </row>
    <row r="965" spans="1:51" ht="15" customHeight="1" x14ac:dyDescent="0.25">
      <c r="A965" s="31">
        <f t="shared" ca="1" si="493"/>
        <v>38991</v>
      </c>
      <c r="B965" s="32">
        <f t="shared" ca="1" si="494"/>
        <v>2006</v>
      </c>
      <c r="C965" s="32">
        <f t="shared" ca="1" si="495"/>
        <v>10</v>
      </c>
      <c r="D965" s="48">
        <f>RAWDATA!A967</f>
        <v>200610</v>
      </c>
      <c r="E965" s="48">
        <f t="shared" ca="1" si="491"/>
        <v>5.6135999999999999</v>
      </c>
      <c r="F965" s="48">
        <f t="shared" ca="1" si="500"/>
        <v>5.4014000000000006</v>
      </c>
      <c r="G965" s="48">
        <f t="shared" ca="1" si="500"/>
        <v>4.4801000000000002</v>
      </c>
      <c r="H965" s="48">
        <f t="shared" ca="1" si="500"/>
        <v>5.6872000000000007</v>
      </c>
      <c r="I965" s="48">
        <f t="shared" ca="1" si="500"/>
        <v>4.4791999999999996</v>
      </c>
      <c r="J965" s="48">
        <f t="shared" ca="1" si="500"/>
        <v>4.484</v>
      </c>
      <c r="K965" s="48">
        <f t="shared" ca="1" si="500"/>
        <v>4.6002999999999998</v>
      </c>
      <c r="L965" s="48">
        <f t="shared" ca="1" si="500"/>
        <v>4.2801000000000009</v>
      </c>
      <c r="M965" s="48">
        <f t="shared" ca="1" si="500"/>
        <v>4.6225000000000005</v>
      </c>
      <c r="N965" s="48">
        <f t="shared" ca="1" si="500"/>
        <v>5.2498000000000005</v>
      </c>
      <c r="P965" s="26">
        <f t="shared" ca="1" si="469"/>
        <v>2.6286157578253166</v>
      </c>
      <c r="Q965" s="26">
        <f t="shared" ca="1" si="470"/>
        <v>32.504890710947421</v>
      </c>
      <c r="R965" s="26">
        <f t="shared" ca="1" si="471"/>
        <v>66.749103541342734</v>
      </c>
      <c r="S965" s="26">
        <f t="shared" ca="1" si="472"/>
        <v>106.47877019076874</v>
      </c>
      <c r="T965" s="26">
        <f t="shared" ca="1" si="473"/>
        <v>151.33336582575973</v>
      </c>
      <c r="U965" s="26">
        <f t="shared" ca="1" si="474"/>
        <v>200.80622053049063</v>
      </c>
      <c r="V965" s="26">
        <f t="shared" ca="1" si="475"/>
        <v>318.34335557231196</v>
      </c>
      <c r="W965" s="26">
        <f t="shared" ca="1" si="476"/>
        <v>322.86955882111982</v>
      </c>
      <c r="X965" s="26">
        <f t="shared" ca="1" si="477"/>
        <v>668.52037265679382</v>
      </c>
      <c r="Y965" s="26">
        <f t="shared" ca="1" si="478"/>
        <v>4596.6226813008134</v>
      </c>
      <c r="Z965" s="28">
        <f t="shared" ca="1" si="496"/>
        <v>-5.713500000000038E-3</v>
      </c>
      <c r="AA965" s="57">
        <f t="shared" ca="1" si="479"/>
        <v>4.8898199999999996E-2</v>
      </c>
      <c r="AB965" s="33">
        <f t="shared" ca="1" si="497"/>
        <v>4.6329999999995125E-4</v>
      </c>
      <c r="AD965" s="28">
        <f t="shared" ca="1" si="480"/>
        <v>5.4616964870410685E-2</v>
      </c>
      <c r="AE965" s="28">
        <f t="shared" ca="1" si="481"/>
        <v>5.2605732763403697E-2</v>
      </c>
      <c r="AF965" s="28">
        <f t="shared" ca="1" si="482"/>
        <v>4.38264366605517E-2</v>
      </c>
      <c r="AG965" s="28">
        <f t="shared" ca="1" si="483"/>
        <v>5.5313602109612191E-2</v>
      </c>
      <c r="AH965" s="28">
        <f t="shared" ca="1" si="484"/>
        <v>4.3817822542874044E-2</v>
      </c>
      <c r="AI965" s="28">
        <f t="shared" ca="1" si="485"/>
        <v>4.3863763646387478E-2</v>
      </c>
      <c r="AJ965" s="28">
        <f t="shared" ca="1" si="486"/>
        <v>4.4976233707451921E-2</v>
      </c>
      <c r="AK965" s="28">
        <f t="shared" ca="1" si="487"/>
        <v>4.1910362033405056E-2</v>
      </c>
      <c r="AL965" s="28">
        <f t="shared" ca="1" si="488"/>
        <v>4.5188447673456672E-2</v>
      </c>
      <c r="AM965" s="28">
        <f t="shared" ca="1" si="489"/>
        <v>5.1166386335064221E-2</v>
      </c>
      <c r="AN965" s="28">
        <f t="shared" ca="1" si="498"/>
        <v>-5.4339318126467445E-3</v>
      </c>
      <c r="AO965" s="28">
        <f t="shared" ca="1" si="490"/>
        <v>4.7740279900432621E-2</v>
      </c>
      <c r="AP965" s="33">
        <f t="shared" ca="1" si="499"/>
        <v>4.3713710382782545E-4</v>
      </c>
      <c r="AQ965" s="54"/>
      <c r="AR965" s="53"/>
      <c r="AS965" s="53"/>
      <c r="AT965" s="53"/>
      <c r="AU965" s="53"/>
    </row>
    <row r="966" spans="1:51" ht="15" customHeight="1" x14ac:dyDescent="0.25">
      <c r="A966" s="31">
        <f t="shared" ca="1" si="493"/>
        <v>39022</v>
      </c>
      <c r="B966" s="32">
        <f t="shared" ca="1" si="494"/>
        <v>2006</v>
      </c>
      <c r="C966" s="32">
        <f t="shared" ca="1" si="495"/>
        <v>11</v>
      </c>
      <c r="D966" s="48">
        <f>RAWDATA!A968</f>
        <v>200611</v>
      </c>
      <c r="E966" s="48">
        <f t="shared" ca="1" si="491"/>
        <v>2.9211000000000005</v>
      </c>
      <c r="F966" s="48">
        <f t="shared" ca="1" si="500"/>
        <v>2.5023</v>
      </c>
      <c r="G966" s="48">
        <f t="shared" ca="1" si="500"/>
        <v>3.5458000000000007</v>
      </c>
      <c r="H966" s="48">
        <f t="shared" ca="1" si="500"/>
        <v>2.7446000000000002</v>
      </c>
      <c r="I966" s="48">
        <f t="shared" ca="1" si="500"/>
        <v>2.4546000000000006</v>
      </c>
      <c r="J966" s="48">
        <f t="shared" ca="1" si="500"/>
        <v>2.0853000000000002</v>
      </c>
      <c r="K966" s="48">
        <f t="shared" ca="1" si="500"/>
        <v>2.6078999999999999</v>
      </c>
      <c r="L966" s="48">
        <f t="shared" ca="1" si="500"/>
        <v>2.3384</v>
      </c>
      <c r="M966" s="48">
        <f t="shared" ca="1" si="500"/>
        <v>2.9133</v>
      </c>
      <c r="N966" s="48">
        <f t="shared" ca="1" si="500"/>
        <v>2.5116000000000001</v>
      </c>
      <c r="P966" s="26">
        <f t="shared" ca="1" si="469"/>
        <v>2.7054002527271521</v>
      </c>
      <c r="Q966" s="26">
        <f t="shared" ca="1" si="470"/>
        <v>33.318260591207462</v>
      </c>
      <c r="R966" s="26">
        <f t="shared" ca="1" si="471"/>
        <v>69.115893254711665</v>
      </c>
      <c r="S966" s="26">
        <f t="shared" ca="1" si="472"/>
        <v>109.40118651742459</v>
      </c>
      <c r="T966" s="26">
        <f t="shared" ca="1" si="473"/>
        <v>155.04799462331883</v>
      </c>
      <c r="U966" s="26">
        <f t="shared" ca="1" si="474"/>
        <v>204.99363264721296</v>
      </c>
      <c r="V966" s="26">
        <f t="shared" ca="1" si="475"/>
        <v>326.6454319422823</v>
      </c>
      <c r="W966" s="26">
        <f t="shared" ca="1" si="476"/>
        <v>330.41954058459294</v>
      </c>
      <c r="X966" s="26">
        <f t="shared" ca="1" si="477"/>
        <v>687.99637667340426</v>
      </c>
      <c r="Y966" s="26">
        <f t="shared" ca="1" si="478"/>
        <v>4712.0714565643639</v>
      </c>
      <c r="Z966" s="28">
        <f t="shared" ca="1" si="496"/>
        <v>7.4999999999381117E-6</v>
      </c>
      <c r="AA966" s="57">
        <f t="shared" ca="1" si="479"/>
        <v>2.6624900000000003E-2</v>
      </c>
      <c r="AB966" s="33">
        <f t="shared" ca="1" si="497"/>
        <v>4.9959999999999241E-4</v>
      </c>
      <c r="AD966" s="28">
        <f t="shared" ca="1" si="480"/>
        <v>2.8792489281278904E-2</v>
      </c>
      <c r="AE966" s="28">
        <f t="shared" ca="1" si="481"/>
        <v>2.471505136301062E-2</v>
      </c>
      <c r="AF966" s="28">
        <f t="shared" ca="1" si="482"/>
        <v>3.4843840915032002E-2</v>
      </c>
      <c r="AG966" s="28">
        <f t="shared" ca="1" si="483"/>
        <v>2.7076111262678178E-2</v>
      </c>
      <c r="AH966" s="28">
        <f t="shared" ca="1" si="484"/>
        <v>2.424958764004042E-2</v>
      </c>
      <c r="AI966" s="28">
        <f t="shared" ca="1" si="485"/>
        <v>2.0638552323284515E-2</v>
      </c>
      <c r="AJ966" s="28">
        <f t="shared" ca="1" si="486"/>
        <v>2.5744741835062271E-2</v>
      </c>
      <c r="AK966" s="28">
        <f t="shared" ca="1" si="487"/>
        <v>2.3114783105998689E-2</v>
      </c>
      <c r="AL966" s="28">
        <f t="shared" ca="1" si="488"/>
        <v>2.8716700200311526E-2</v>
      </c>
      <c r="AM966" s="28">
        <f t="shared" ca="1" si="489"/>
        <v>2.4805776918754588E-2</v>
      </c>
      <c r="AN966" s="28">
        <f t="shared" ca="1" si="498"/>
        <v>7.468237388296578E-6</v>
      </c>
      <c r="AO966" s="28">
        <f t="shared" ca="1" si="490"/>
        <v>2.6276625671664042E-2</v>
      </c>
      <c r="AP966" s="33">
        <f t="shared" ca="1" si="499"/>
        <v>4.8461288786901674E-4</v>
      </c>
      <c r="AQ966" s="54"/>
      <c r="AR966" s="53"/>
      <c r="AS966" s="53"/>
      <c r="AT966" s="53"/>
      <c r="AU966" s="53"/>
      <c r="AY966" s="29"/>
    </row>
    <row r="967" spans="1:51" ht="15" customHeight="1" x14ac:dyDescent="0.25">
      <c r="A967" s="31">
        <f t="shared" ca="1" si="493"/>
        <v>39052</v>
      </c>
      <c r="B967" s="32">
        <f t="shared" ca="1" si="494"/>
        <v>2006</v>
      </c>
      <c r="C967" s="32">
        <f t="shared" ca="1" si="495"/>
        <v>12</v>
      </c>
      <c r="D967" s="48">
        <f>RAWDATA!A969</f>
        <v>200612</v>
      </c>
      <c r="E967" s="48">
        <f t="shared" ca="1" si="491"/>
        <v>0.32529999999999998</v>
      </c>
      <c r="F967" s="48">
        <f t="shared" ca="1" si="500"/>
        <v>1.5699999999999992E-2</v>
      </c>
      <c r="G967" s="48">
        <f t="shared" ca="1" si="500"/>
        <v>0.73799999999999999</v>
      </c>
      <c r="H967" s="48">
        <f t="shared" ca="1" si="500"/>
        <v>0.62300000000000011</v>
      </c>
      <c r="I967" s="48">
        <f t="shared" ca="1" si="500"/>
        <v>1.5056</v>
      </c>
      <c r="J967" s="48">
        <f t="shared" ca="1" si="500"/>
        <v>1.6997</v>
      </c>
      <c r="K967" s="48">
        <f t="shared" ca="1" si="500"/>
        <v>1.7786</v>
      </c>
      <c r="L967" s="48">
        <f t="shared" ca="1" si="500"/>
        <v>1.504</v>
      </c>
      <c r="M967" s="48">
        <f t="shared" ca="1" si="500"/>
        <v>1.5949</v>
      </c>
      <c r="N967" s="48">
        <f t="shared" ca="1" si="500"/>
        <v>2.7824999999999998</v>
      </c>
      <c r="P967" s="26">
        <f t="shared" ca="1" si="469"/>
        <v>2.7142009197492736</v>
      </c>
      <c r="Q967" s="26">
        <f t="shared" ca="1" si="470"/>
        <v>33.323491558120281</v>
      </c>
      <c r="R967" s="26">
        <f t="shared" ca="1" si="471"/>
        <v>69.625968546931432</v>
      </c>
      <c r="S967" s="26">
        <f t="shared" ca="1" si="472"/>
        <v>110.08275590942814</v>
      </c>
      <c r="T967" s="26">
        <f t="shared" ca="1" si="473"/>
        <v>157.3823972303675</v>
      </c>
      <c r="U967" s="26">
        <f t="shared" ca="1" si="474"/>
        <v>208.47790942131763</v>
      </c>
      <c r="V967" s="26">
        <f t="shared" ca="1" si="475"/>
        <v>332.45514759480778</v>
      </c>
      <c r="W967" s="26">
        <f t="shared" ca="1" si="476"/>
        <v>335.3890504749852</v>
      </c>
      <c r="X967" s="26">
        <f t="shared" ca="1" si="477"/>
        <v>698.9692308849684</v>
      </c>
      <c r="Y967" s="26">
        <f t="shared" ca="1" si="478"/>
        <v>4843.1848448432675</v>
      </c>
      <c r="Z967" s="28">
        <f t="shared" ca="1" si="496"/>
        <v>2.0182000000000033E-2</v>
      </c>
      <c r="AA967" s="57">
        <f t="shared" ca="1" si="479"/>
        <v>1.2567299999999998E-2</v>
      </c>
      <c r="AB967" s="33">
        <f t="shared" ca="1" si="497"/>
        <v>9.3196999999999915E-3</v>
      </c>
      <c r="AD967" s="28">
        <f t="shared" ca="1" si="480"/>
        <v>3.2477204420029706E-3</v>
      </c>
      <c r="AE967" s="28">
        <f t="shared" ca="1" si="481"/>
        <v>1.5698767678977519E-4</v>
      </c>
      <c r="AF967" s="28">
        <f t="shared" ca="1" si="482"/>
        <v>7.3529010451828317E-3</v>
      </c>
      <c r="AG967" s="28">
        <f t="shared" ca="1" si="483"/>
        <v>6.2106737767126559E-3</v>
      </c>
      <c r="AH967" s="28">
        <f t="shared" ca="1" si="484"/>
        <v>1.4943783385602075E-2</v>
      </c>
      <c r="AI967" s="28">
        <f t="shared" ca="1" si="485"/>
        <v>1.6854167209564633E-2</v>
      </c>
      <c r="AJ967" s="28">
        <f t="shared" ca="1" si="486"/>
        <v>1.7629679919807947E-2</v>
      </c>
      <c r="AK967" s="28">
        <f t="shared" ca="1" si="487"/>
        <v>1.4928020584236673E-2</v>
      </c>
      <c r="AL967" s="28">
        <f t="shared" ca="1" si="488"/>
        <v>1.5823151045992384E-2</v>
      </c>
      <c r="AM967" s="28">
        <f t="shared" ca="1" si="489"/>
        <v>2.7444919078577733E-2</v>
      </c>
      <c r="AN967" s="28">
        <f t="shared" ca="1" si="498"/>
        <v>1.9931681002888686E-2</v>
      </c>
      <c r="AO967" s="28">
        <f t="shared" ca="1" si="490"/>
        <v>1.2488986925384448E-2</v>
      </c>
      <c r="AP967" s="33">
        <f t="shared" ca="1" si="499"/>
        <v>9.14504813690061E-3</v>
      </c>
      <c r="AQ967" s="54"/>
      <c r="AR967" s="53"/>
      <c r="AS967" s="53"/>
      <c r="AT967" s="53"/>
      <c r="AU967" s="53"/>
    </row>
    <row r="968" spans="1:51" ht="15" customHeight="1" x14ac:dyDescent="0.25">
      <c r="A968" s="31">
        <f t="shared" ca="1" si="493"/>
        <v>39083</v>
      </c>
      <c r="B968" s="32">
        <f t="shared" ca="1" si="494"/>
        <v>2007</v>
      </c>
      <c r="C968" s="32">
        <f t="shared" ca="1" si="495"/>
        <v>1</v>
      </c>
      <c r="D968" s="48">
        <f>RAWDATA!A970</f>
        <v>200701</v>
      </c>
      <c r="E968" s="48">
        <f t="shared" ca="1" si="491"/>
        <v>3.2983000000000007</v>
      </c>
      <c r="F968" s="48">
        <f t="shared" ca="1" si="500"/>
        <v>2.4988000000000001</v>
      </c>
      <c r="G968" s="48">
        <f t="shared" ca="1" si="500"/>
        <v>1.8740000000000001</v>
      </c>
      <c r="H968" s="48">
        <f t="shared" ca="1" si="500"/>
        <v>1.4369000000000001</v>
      </c>
      <c r="I968" s="48">
        <f t="shared" ca="1" si="500"/>
        <v>1.6819999999999999</v>
      </c>
      <c r="J968" s="48">
        <f t="shared" ca="1" si="500"/>
        <v>1.7110000000000003</v>
      </c>
      <c r="K968" s="48">
        <f t="shared" ca="1" si="500"/>
        <v>1.6254</v>
      </c>
      <c r="L968" s="48">
        <f t="shared" ca="1" si="500"/>
        <v>2.2376</v>
      </c>
      <c r="M968" s="48">
        <f t="shared" ca="1" si="500"/>
        <v>2.3802000000000003</v>
      </c>
      <c r="N968" s="48">
        <f t="shared" ca="1" si="500"/>
        <v>3.6602000000000001</v>
      </c>
      <c r="P968" s="26">
        <f t="shared" ca="1" si="469"/>
        <v>2.803723408685364</v>
      </c>
      <c r="Q968" s="26">
        <f t="shared" ca="1" si="470"/>
        <v>34.15617896517459</v>
      </c>
      <c r="R968" s="26">
        <f t="shared" ca="1" si="471"/>
        <v>70.930759197500919</v>
      </c>
      <c r="S968" s="26">
        <f t="shared" ca="1" si="472"/>
        <v>111.66453502909073</v>
      </c>
      <c r="T968" s="26">
        <f t="shared" ca="1" si="473"/>
        <v>160.02956915178228</v>
      </c>
      <c r="U968" s="26">
        <f t="shared" ca="1" si="474"/>
        <v>212.04496645151636</v>
      </c>
      <c r="V968" s="26">
        <f t="shared" ca="1" si="475"/>
        <v>337.8588735638138</v>
      </c>
      <c r="W968" s="26">
        <f t="shared" ca="1" si="476"/>
        <v>342.89371586841344</v>
      </c>
      <c r="X968" s="26">
        <f t="shared" ca="1" si="477"/>
        <v>715.60609651849245</v>
      </c>
      <c r="Y968" s="26">
        <f t="shared" ca="1" si="478"/>
        <v>5020.4550965342205</v>
      </c>
      <c r="Z968" s="28">
        <f t="shared" ca="1" si="496"/>
        <v>1.2165000000000648E-3</v>
      </c>
      <c r="AA968" s="57">
        <f t="shared" ca="1" si="479"/>
        <v>2.2404400000000001E-2</v>
      </c>
      <c r="AB968" s="33">
        <f t="shared" ca="1" si="497"/>
        <v>7.7976000000000607E-3</v>
      </c>
      <c r="AD968" s="28">
        <f t="shared" ca="1" si="480"/>
        <v>3.245073308049725E-2</v>
      </c>
      <c r="AE968" s="28">
        <f t="shared" ca="1" si="481"/>
        <v>2.4680905204767168E-2</v>
      </c>
      <c r="AF968" s="28">
        <f t="shared" ca="1" si="482"/>
        <v>1.8566569573838385E-2</v>
      </c>
      <c r="AG968" s="28">
        <f t="shared" ca="1" si="483"/>
        <v>1.4266744296951597E-2</v>
      </c>
      <c r="AH968" s="28">
        <f t="shared" ca="1" si="484"/>
        <v>1.6680110251198432E-2</v>
      </c>
      <c r="AI968" s="28">
        <f t="shared" ca="1" si="485"/>
        <v>1.6965272476019418E-2</v>
      </c>
      <c r="AJ968" s="28">
        <f t="shared" ca="1" si="486"/>
        <v>1.6123317911497497E-2</v>
      </c>
      <c r="AK968" s="28">
        <f t="shared" ca="1" si="487"/>
        <v>2.2129330187206666E-2</v>
      </c>
      <c r="AL968" s="28">
        <f t="shared" ca="1" si="488"/>
        <v>2.3523148545982076E-2</v>
      </c>
      <c r="AM968" s="28">
        <f t="shared" ca="1" si="489"/>
        <v>3.5948056156134223E-2</v>
      </c>
      <c r="AN968" s="28">
        <f t="shared" ca="1" si="498"/>
        <v>1.1697832084259369E-3</v>
      </c>
      <c r="AO968" s="28">
        <f t="shared" ca="1" si="490"/>
        <v>2.2157108231246971E-2</v>
      </c>
      <c r="AP968" s="33">
        <f t="shared" ca="1" si="499"/>
        <v>7.5784941198111765E-3</v>
      </c>
      <c r="AQ968" s="54"/>
      <c r="AR968" s="53"/>
      <c r="AS968" s="53"/>
      <c r="AT968" s="53"/>
      <c r="AU968" s="53"/>
    </row>
    <row r="969" spans="1:51" ht="15" customHeight="1" x14ac:dyDescent="0.25">
      <c r="A969" s="31">
        <f t="shared" ca="1" si="493"/>
        <v>39114</v>
      </c>
      <c r="B969" s="32">
        <f t="shared" ca="1" si="494"/>
        <v>2007</v>
      </c>
      <c r="C969" s="32">
        <f t="shared" ca="1" si="495"/>
        <v>2</v>
      </c>
      <c r="D969" s="48">
        <f>RAWDATA!A971</f>
        <v>200702</v>
      </c>
      <c r="E969" s="48">
        <f t="shared" ca="1" si="491"/>
        <v>-0.24730000000000005</v>
      </c>
      <c r="F969" s="48">
        <f t="shared" ca="1" si="500"/>
        <v>0.27940000000000004</v>
      </c>
      <c r="G969" s="48">
        <f t="shared" ca="1" si="500"/>
        <v>0.32250000000000001</v>
      </c>
      <c r="H969" s="48">
        <f t="shared" ca="1" si="500"/>
        <v>0.20560000000000006</v>
      </c>
      <c r="I969" s="48">
        <f t="shared" ca="1" si="500"/>
        <v>0.17679999999999998</v>
      </c>
      <c r="J969" s="48">
        <f t="shared" ca="1" si="500"/>
        <v>0.50429999999999997</v>
      </c>
      <c r="K969" s="48">
        <f t="shared" ca="1" si="500"/>
        <v>0.85510000000000008</v>
      </c>
      <c r="L969" s="48">
        <f t="shared" ca="1" si="500"/>
        <v>0.21000000000000008</v>
      </c>
      <c r="M969" s="48">
        <f t="shared" ca="1" si="500"/>
        <v>-0.26119999999999999</v>
      </c>
      <c r="N969" s="48">
        <f t="shared" ca="1" si="500"/>
        <v>0.30859999999999999</v>
      </c>
      <c r="P969" s="26">
        <f t="shared" ref="P969:P1032" ca="1" si="501">IF(E969="","",IF(P968="",1*(1+E969/100),P968*(1+E969/100)))</f>
        <v>2.7967898006956853</v>
      </c>
      <c r="Q969" s="26">
        <f t="shared" ref="Q969:Q1032" ca="1" si="502">IF(F969="","",IF(Q968="",1*(1+F969/100),Q968*(1+F969/100)))</f>
        <v>34.251611329203286</v>
      </c>
      <c r="R969" s="26">
        <f t="shared" ref="R969:R1032" ca="1" si="503">IF(G969="","",IF(R968="",1*(1+G969/100),R968*(1+G969/100)))</f>
        <v>71.159510895912859</v>
      </c>
      <c r="S969" s="26">
        <f t="shared" ref="S969:S1032" ca="1" si="504">IF(H969="","",IF(S968="",1*(1+H969/100),S968*(1+H969/100)))</f>
        <v>111.89411731311054</v>
      </c>
      <c r="T969" s="26">
        <f t="shared" ref="T969:T1032" ca="1" si="505">IF(I969="","",IF(T968="",1*(1+I969/100),T968*(1+I969/100)))</f>
        <v>160.31250143004263</v>
      </c>
      <c r="U969" s="26">
        <f t="shared" ref="U969:U1032" ca="1" si="506">IF(J969="","",IF(U968="",1*(1+J969/100),U968*(1+J969/100)))</f>
        <v>213.11430921733134</v>
      </c>
      <c r="V969" s="26">
        <f t="shared" ref="V969:V1032" ca="1" si="507">IF(K969="","",IF(V968="",1*(1+K969/100),V968*(1+K969/100)))</f>
        <v>340.74790479165796</v>
      </c>
      <c r="W969" s="26">
        <f t="shared" ref="W969:W1032" ca="1" si="508">IF(L969="","",IF(W968="",1*(1+L969/100),W968*(1+L969/100)))</f>
        <v>343.61379267173709</v>
      </c>
      <c r="X969" s="26">
        <f t="shared" ref="X969:X1032" ca="1" si="509">IF(M969="","",IF(X968="",1*(1+M969/100),X968*(1+M969/100)))</f>
        <v>713.73693339438614</v>
      </c>
      <c r="Y969" s="26">
        <f t="shared" ref="Y969:Y1032" ca="1" si="510">IF(N969="","",IF(Y968="",1*(1+N969/100),Y968*(1+N969/100)))</f>
        <v>5035.9482209621247</v>
      </c>
      <c r="Z969" s="28">
        <f t="shared" ca="1" si="496"/>
        <v>7.6499999999923851E-5</v>
      </c>
      <c r="AA969" s="57">
        <f t="shared" ref="AA969:AA1032" ca="1" si="511">IF(E969="","",AVERAGE(E969:N969)/100)</f>
        <v>2.3537999999999996E-3</v>
      </c>
      <c r="AB969" s="33">
        <f t="shared" ca="1" si="497"/>
        <v>-2.1168000000000679E-3</v>
      </c>
      <c r="AD969" s="28">
        <f t="shared" ref="AD969:AD1032" ca="1" si="512">IF(E969="","",IF(P968="",LN(P969),LN(P969/P968)))</f>
        <v>-2.4760629152682924E-3</v>
      </c>
      <c r="AE969" s="28">
        <f t="shared" ref="AE969:AE1032" ca="1" si="513">IF(F969="","",IF(Q968="",LN(Q969),LN(Q969/Q968)))</f>
        <v>2.7901040371928884E-3</v>
      </c>
      <c r="AF969" s="28">
        <f t="shared" ref="AF969:AF1032" ca="1" si="514">IF(G969="","",IF(R968="",LN(R969),LN(R969/R968)))</f>
        <v>3.2198108411982426E-3</v>
      </c>
      <c r="AG969" s="28">
        <f t="shared" ref="AG969:AG1032" ca="1" si="515">IF(H969="","",IF(S968="",LN(S969),LN(S969/S968)))</f>
        <v>2.0538893245374283E-3</v>
      </c>
      <c r="AH969" s="28">
        <f t="shared" ref="AH969:AH1032" ca="1" si="516">IF(I969="","",IF(T968="",LN(T969),LN(T969/T968)))</f>
        <v>1.7664389277130251E-3</v>
      </c>
      <c r="AI969" s="28">
        <f t="shared" ref="AI969:AI1032" ca="1" si="517">IF(J969="","",IF(U968="",LN(U969),LN(U969/U968)))</f>
        <v>5.0303266653929542E-3</v>
      </c>
      <c r="AJ969" s="28">
        <f t="shared" ref="AJ969:AJ1032" ca="1" si="518">IF(K969="","",IF(V968="",LN(V969),LN(V969/V968)))</f>
        <v>8.5146472871958749E-3</v>
      </c>
      <c r="AK969" s="28">
        <f t="shared" ref="AK969:AK1032" ca="1" si="519">IF(L969="","",IF(W968="",LN(W969),LN(W969/W968)))</f>
        <v>2.0977980821461199E-3</v>
      </c>
      <c r="AL969" s="28">
        <f t="shared" ref="AL969:AL1032" ca="1" si="520">IF(M969="","",IF(X968="",LN(X969),LN(X969/X968)))</f>
        <v>-2.6154172238228475E-3</v>
      </c>
      <c r="AM969" s="28">
        <f t="shared" ref="AM969:AM1032" ca="1" si="521">IF(N969="","",IF(Y968="",LN(Y969),LN(Y969/Y968)))</f>
        <v>3.0812480757820065E-3</v>
      </c>
      <c r="AN969" s="28">
        <f t="shared" ca="1" si="498"/>
        <v>7.5894865017281507E-5</v>
      </c>
      <c r="AO969" s="28">
        <f t="shared" ref="AO969:AO1032" ca="1" si="522">IF(AA969="","",LN(1+AA969))</f>
        <v>2.3510341520983427E-3</v>
      </c>
      <c r="AP969" s="33">
        <f t="shared" ca="1" si="499"/>
        <v>-2.1181187261187632E-3</v>
      </c>
      <c r="AQ969" s="54"/>
      <c r="AR969" s="53"/>
      <c r="AS969" s="53"/>
      <c r="AT969" s="53"/>
      <c r="AU969" s="53"/>
    </row>
    <row r="970" spans="1:51" ht="15" customHeight="1" x14ac:dyDescent="0.25">
      <c r="A970" s="31">
        <f t="shared" ca="1" si="493"/>
        <v>39142</v>
      </c>
      <c r="B970" s="32">
        <f t="shared" ca="1" si="494"/>
        <v>2007</v>
      </c>
      <c r="C970" s="32">
        <f t="shared" ca="1" si="495"/>
        <v>3</v>
      </c>
      <c r="D970" s="48">
        <f>RAWDATA!A972</f>
        <v>200703</v>
      </c>
      <c r="E970" s="48">
        <f t="shared" ref="E970:E1033" ca="1" si="523">IF(OR($D970&lt;$B$3,$D970&gt;$B$4),"",IF(ISERROR(VLOOKUP($D970,INDIRECT($B$1),E$7,0)),"",VLOOKUP($D970,INDIRECT($B$1),E$7,0)))</f>
        <v>0.24740000000000012</v>
      </c>
      <c r="F970" s="48">
        <f t="shared" ca="1" si="500"/>
        <v>0.71799999999999997</v>
      </c>
      <c r="G970" s="48">
        <f t="shared" ca="1" si="500"/>
        <v>0.54280000000000006</v>
      </c>
      <c r="H970" s="48">
        <f t="shared" ca="1" si="500"/>
        <v>0.55540000000000012</v>
      </c>
      <c r="I970" s="48">
        <f t="shared" ca="1" si="500"/>
        <v>0.80290000000000006</v>
      </c>
      <c r="J970" s="48">
        <f t="shared" ca="1" si="500"/>
        <v>0.49820000000000003</v>
      </c>
      <c r="K970" s="48">
        <f t="shared" ca="1" si="500"/>
        <v>1.2909000000000002</v>
      </c>
      <c r="L970" s="48">
        <f t="shared" ca="1" si="500"/>
        <v>0.52229999999999999</v>
      </c>
      <c r="M970" s="48">
        <f t="shared" ca="1" si="500"/>
        <v>0.26130000000000003</v>
      </c>
      <c r="N970" s="48">
        <f t="shared" ca="1" si="500"/>
        <v>-0.1279000000000001</v>
      </c>
      <c r="P970" s="26">
        <f t="shared" ca="1" si="501"/>
        <v>2.8037090586626068</v>
      </c>
      <c r="Q970" s="26">
        <f t="shared" ca="1" si="502"/>
        <v>34.497537898546966</v>
      </c>
      <c r="R970" s="26">
        <f t="shared" ca="1" si="503"/>
        <v>71.545764721055875</v>
      </c>
      <c r="S970" s="26">
        <f t="shared" ca="1" si="504"/>
        <v>112.51557724066757</v>
      </c>
      <c r="T970" s="26">
        <f t="shared" ca="1" si="505"/>
        <v>161.59965050402445</v>
      </c>
      <c r="U970" s="26">
        <f t="shared" ca="1" si="506"/>
        <v>214.17604470585209</v>
      </c>
      <c r="V970" s="26">
        <f t="shared" ca="1" si="507"/>
        <v>345.1466194946135</v>
      </c>
      <c r="W970" s="26">
        <f t="shared" ca="1" si="508"/>
        <v>345.40848751086156</v>
      </c>
      <c r="X970" s="26">
        <f t="shared" ca="1" si="509"/>
        <v>715.60192800134564</v>
      </c>
      <c r="Y970" s="26">
        <f t="shared" ca="1" si="510"/>
        <v>5029.5072431875142</v>
      </c>
      <c r="Z970" s="28">
        <f t="shared" ca="1" si="496"/>
        <v>-4.1600000000000525E-3</v>
      </c>
      <c r="AA970" s="57">
        <f t="shared" ca="1" si="511"/>
        <v>5.3113000000000014E-3</v>
      </c>
      <c r="AB970" s="33">
        <f t="shared" ca="1" si="497"/>
        <v>-4.6443000000000283E-3</v>
      </c>
      <c r="AD970" s="28">
        <f t="shared" ca="1" si="512"/>
        <v>2.4709447001703914E-3</v>
      </c>
      <c r="AE970" s="28">
        <f t="shared" ca="1" si="513"/>
        <v>7.1543465214585012E-3</v>
      </c>
      <c r="AF970" s="28">
        <f t="shared" ca="1" si="514"/>
        <v>5.4133215006392467E-3</v>
      </c>
      <c r="AG970" s="28">
        <f t="shared" ca="1" si="515"/>
        <v>5.538633413092916E-3</v>
      </c>
      <c r="AH970" s="28">
        <f t="shared" ca="1" si="516"/>
        <v>7.9969390766028315E-3</v>
      </c>
      <c r="AI970" s="28">
        <f t="shared" ca="1" si="517"/>
        <v>4.9696309028839369E-3</v>
      </c>
      <c r="AJ970" s="28">
        <f t="shared" ca="1" si="518"/>
        <v>1.2826389049755601E-2</v>
      </c>
      <c r="AK970" s="28">
        <f t="shared" ca="1" si="519"/>
        <v>5.2094074442362685E-3</v>
      </c>
      <c r="AL970" s="28">
        <f t="shared" ca="1" si="520"/>
        <v>2.6095920508564779E-3</v>
      </c>
      <c r="AM970" s="28">
        <f t="shared" ca="1" si="521"/>
        <v>-1.2798186185832556E-3</v>
      </c>
      <c r="AN970" s="28">
        <f t="shared" ca="1" si="498"/>
        <v>-4.1477588946778358E-3</v>
      </c>
      <c r="AO970" s="28">
        <f t="shared" ca="1" si="522"/>
        <v>5.2972447918078211E-3</v>
      </c>
      <c r="AP970" s="33">
        <f t="shared" ca="1" si="499"/>
        <v>-4.6323580756712102E-3</v>
      </c>
      <c r="AQ970" s="54"/>
      <c r="AR970" s="53"/>
      <c r="AS970" s="53"/>
      <c r="AT970" s="53"/>
      <c r="AU970" s="53"/>
    </row>
    <row r="971" spans="1:51" ht="15" customHeight="1" x14ac:dyDescent="0.25">
      <c r="A971" s="31">
        <f t="shared" ca="1" si="493"/>
        <v>39173</v>
      </c>
      <c r="B971" s="32">
        <f t="shared" ca="1" si="494"/>
        <v>2007</v>
      </c>
      <c r="C971" s="32">
        <f t="shared" ca="1" si="495"/>
        <v>4</v>
      </c>
      <c r="D971" s="48">
        <f>RAWDATA!A973</f>
        <v>200704</v>
      </c>
      <c r="E971" s="48">
        <f t="shared" ca="1" si="523"/>
        <v>3.4295999999999998</v>
      </c>
      <c r="F971" s="48">
        <f t="shared" ca="1" si="500"/>
        <v>2.8506</v>
      </c>
      <c r="G971" s="48">
        <f t="shared" ca="1" si="500"/>
        <v>2.4581999999999997</v>
      </c>
      <c r="H971" s="48">
        <f t="shared" ca="1" si="500"/>
        <v>2.1204000000000001</v>
      </c>
      <c r="I971" s="48">
        <f t="shared" ca="1" si="500"/>
        <v>2.4226999999999999</v>
      </c>
      <c r="J971" s="48">
        <f t="shared" ca="1" si="500"/>
        <v>1.9237000000000002</v>
      </c>
      <c r="K971" s="48">
        <f t="shared" ca="1" si="500"/>
        <v>1.4783999999999999</v>
      </c>
      <c r="L971" s="48">
        <f t="shared" ca="1" si="500"/>
        <v>1.9331</v>
      </c>
      <c r="M971" s="48">
        <f t="shared" ca="1" si="500"/>
        <v>2.5723000000000003</v>
      </c>
      <c r="N971" s="48">
        <f t="shared" ca="1" si="500"/>
        <v>2.2522000000000002</v>
      </c>
      <c r="P971" s="26">
        <f t="shared" ca="1" si="501"/>
        <v>2.8998650645385</v>
      </c>
      <c r="Q971" s="26">
        <f t="shared" ca="1" si="502"/>
        <v>35.480924713882942</v>
      </c>
      <c r="R971" s="26">
        <f t="shared" ca="1" si="503"/>
        <v>73.304502709428874</v>
      </c>
      <c r="S971" s="26">
        <f t="shared" ca="1" si="504"/>
        <v>114.90135754047868</v>
      </c>
      <c r="T971" s="26">
        <f t="shared" ca="1" si="505"/>
        <v>165.51472523678547</v>
      </c>
      <c r="U971" s="26">
        <f t="shared" ca="1" si="506"/>
        <v>218.29614927785855</v>
      </c>
      <c r="V971" s="26">
        <f t="shared" ca="1" si="507"/>
        <v>350.24926711722185</v>
      </c>
      <c r="W971" s="26">
        <f t="shared" ca="1" si="508"/>
        <v>352.08557898293401</v>
      </c>
      <c r="X971" s="26">
        <f t="shared" ca="1" si="509"/>
        <v>734.00935639532418</v>
      </c>
      <c r="Y971" s="26">
        <f t="shared" ca="1" si="510"/>
        <v>5142.7818053185829</v>
      </c>
      <c r="Z971" s="28">
        <f t="shared" ca="1" si="496"/>
        <v>-7.2785000000000766E-3</v>
      </c>
      <c r="AA971" s="57">
        <f t="shared" ca="1" si="511"/>
        <v>2.3441200000000002E-2</v>
      </c>
      <c r="AB971" s="33">
        <f t="shared" ca="1" si="497"/>
        <v>6.8129999999993335E-4</v>
      </c>
      <c r="AD971" s="28">
        <f t="shared" ca="1" si="512"/>
        <v>3.3721002044244296E-2</v>
      </c>
      <c r="AE971" s="28">
        <f t="shared" ca="1" si="513"/>
        <v>2.8107263832312601E-2</v>
      </c>
      <c r="AF971" s="28">
        <f t="shared" ca="1" si="514"/>
        <v>2.4284724537299986E-2</v>
      </c>
      <c r="AG971" s="28">
        <f t="shared" ca="1" si="515"/>
        <v>2.098232333795914E-2</v>
      </c>
      <c r="AH971" s="28">
        <f t="shared" ca="1" si="516"/>
        <v>2.3938181737504765E-2</v>
      </c>
      <c r="AI971" s="28">
        <f t="shared" ca="1" si="517"/>
        <v>1.905430815955602E-2</v>
      </c>
      <c r="AJ971" s="28">
        <f t="shared" ca="1" si="518"/>
        <v>1.467578196516689E-2</v>
      </c>
      <c r="AK971" s="28">
        <f t="shared" ca="1" si="519"/>
        <v>1.9146529758312266E-2</v>
      </c>
      <c r="AL971" s="28">
        <f t="shared" ca="1" si="520"/>
        <v>2.5397729790457183E-2</v>
      </c>
      <c r="AM971" s="28">
        <f t="shared" ca="1" si="521"/>
        <v>2.2272124595776734E-2</v>
      </c>
      <c r="AN971" s="28">
        <f t="shared" ca="1" si="498"/>
        <v>-7.0792057451614897E-3</v>
      </c>
      <c r="AO971" s="28">
        <f t="shared" ca="1" si="522"/>
        <v>2.3170674542174828E-2</v>
      </c>
      <c r="AP971" s="33">
        <f t="shared" ca="1" si="499"/>
        <v>6.6425265094213065E-4</v>
      </c>
      <c r="AQ971" s="54"/>
      <c r="AR971" s="53"/>
      <c r="AS971" s="53"/>
      <c r="AT971" s="53"/>
      <c r="AU971" s="53"/>
    </row>
    <row r="972" spans="1:51" ht="15" customHeight="1" x14ac:dyDescent="0.25">
      <c r="A972" s="31">
        <f t="shared" ca="1" si="493"/>
        <v>39203</v>
      </c>
      <c r="B972" s="32">
        <f t="shared" ca="1" si="494"/>
        <v>2007</v>
      </c>
      <c r="C972" s="32">
        <f t="shared" ca="1" si="495"/>
        <v>5</v>
      </c>
      <c r="D972" s="48">
        <f>RAWDATA!A974</f>
        <v>200705</v>
      </c>
      <c r="E972" s="48">
        <f t="shared" ca="1" si="523"/>
        <v>1.5320999999999998</v>
      </c>
      <c r="F972" s="48">
        <f t="shared" ca="1" si="500"/>
        <v>3.5241000000000002</v>
      </c>
      <c r="G972" s="48">
        <f t="shared" ca="1" si="500"/>
        <v>2.9229000000000003</v>
      </c>
      <c r="H972" s="48">
        <f t="shared" ca="1" si="500"/>
        <v>3.5245000000000006</v>
      </c>
      <c r="I972" s="48">
        <f t="shared" ca="1" si="500"/>
        <v>2.5552000000000001</v>
      </c>
      <c r="J972" s="48">
        <f t="shared" ca="1" si="500"/>
        <v>3.2911000000000006</v>
      </c>
      <c r="K972" s="48">
        <f t="shared" ca="1" si="500"/>
        <v>2.08</v>
      </c>
      <c r="L972" s="48">
        <f t="shared" ca="1" si="500"/>
        <v>2.8152999999999997</v>
      </c>
      <c r="M972" s="48">
        <f t="shared" ca="1" si="500"/>
        <v>2.0931000000000002</v>
      </c>
      <c r="N972" s="48">
        <f t="shared" ca="1" si="500"/>
        <v>1.6901999999999999</v>
      </c>
      <c r="P972" s="26">
        <f t="shared" ca="1" si="501"/>
        <v>2.9442938971922943</v>
      </c>
      <c r="Q972" s="26">
        <f t="shared" ca="1" si="502"/>
        <v>36.731307981724896</v>
      </c>
      <c r="R972" s="26">
        <f t="shared" ca="1" si="503"/>
        <v>75.447120019122764</v>
      </c>
      <c r="S972" s="26">
        <f t="shared" ca="1" si="504"/>
        <v>118.95105588699285</v>
      </c>
      <c r="T972" s="26">
        <f t="shared" ca="1" si="505"/>
        <v>169.74395749603582</v>
      </c>
      <c r="U972" s="26">
        <f t="shared" ca="1" si="506"/>
        <v>225.48049384674212</v>
      </c>
      <c r="V972" s="26">
        <f t="shared" ca="1" si="507"/>
        <v>357.53445187326002</v>
      </c>
      <c r="W972" s="26">
        <f t="shared" ca="1" si="508"/>
        <v>361.9978442880406</v>
      </c>
      <c r="X972" s="26">
        <f t="shared" ca="1" si="509"/>
        <v>749.37290623403476</v>
      </c>
      <c r="Y972" s="26">
        <f t="shared" ca="1" si="510"/>
        <v>5229.705103392077</v>
      </c>
      <c r="Z972" s="28">
        <f t="shared" ca="1" si="496"/>
        <v>-6.3644999999999952E-3</v>
      </c>
      <c r="AA972" s="57">
        <f t="shared" ca="1" si="511"/>
        <v>2.6028500000000006E-2</v>
      </c>
      <c r="AB972" s="33">
        <f t="shared" ca="1" si="497"/>
        <v>-7.1120000000000037E-3</v>
      </c>
      <c r="AD972" s="28">
        <f t="shared" ca="1" si="512"/>
        <v>1.5204818652948685E-2</v>
      </c>
      <c r="AE972" s="28">
        <f t="shared" ca="1" si="513"/>
        <v>3.4634249853468455E-2</v>
      </c>
      <c r="AF972" s="28">
        <f t="shared" ca="1" si="514"/>
        <v>2.8809978253510605E-2</v>
      </c>
      <c r="AG972" s="28">
        <f t="shared" ca="1" si="515"/>
        <v>3.4638113680608457E-2</v>
      </c>
      <c r="AH972" s="28">
        <f t="shared" ca="1" si="516"/>
        <v>2.5231004216951888E-2</v>
      </c>
      <c r="AI972" s="28">
        <f t="shared" ca="1" si="517"/>
        <v>3.2381029601006799E-2</v>
      </c>
      <c r="AJ972" s="28">
        <f t="shared" ca="1" si="518"/>
        <v>2.0586633608388312E-2</v>
      </c>
      <c r="AK972" s="28">
        <f t="shared" ca="1" si="519"/>
        <v>2.7763988643313139E-2</v>
      </c>
      <c r="AL972" s="28">
        <f t="shared" ca="1" si="520"/>
        <v>2.0714956095708989E-2</v>
      </c>
      <c r="AM972" s="28">
        <f t="shared" ca="1" si="521"/>
        <v>1.6760750574747425E-2</v>
      </c>
      <c r="AN972" s="28">
        <f t="shared" ca="1" si="498"/>
        <v>-6.1816809179803638E-3</v>
      </c>
      <c r="AO972" s="28">
        <f t="shared" ca="1" si="522"/>
        <v>2.5695524140560255E-2</v>
      </c>
      <c r="AP972" s="33">
        <f t="shared" ca="1" si="499"/>
        <v>-6.9576708053320502E-3</v>
      </c>
      <c r="AQ972" s="54"/>
      <c r="AR972" s="53"/>
      <c r="AS972" s="53"/>
      <c r="AT972" s="53"/>
      <c r="AU972" s="53"/>
    </row>
    <row r="973" spans="1:51" ht="15" customHeight="1" x14ac:dyDescent="0.25">
      <c r="A973" s="31">
        <f t="shared" ca="1" si="493"/>
        <v>39234</v>
      </c>
      <c r="B973" s="32">
        <f t="shared" ca="1" si="494"/>
        <v>2007</v>
      </c>
      <c r="C973" s="32">
        <f t="shared" ca="1" si="495"/>
        <v>6</v>
      </c>
      <c r="D973" s="48">
        <f>RAWDATA!A975</f>
        <v>200706</v>
      </c>
      <c r="E973" s="48">
        <f t="shared" ca="1" si="523"/>
        <v>-0.62070000000000003</v>
      </c>
      <c r="F973" s="48">
        <f t="shared" ca="1" si="500"/>
        <v>-0.41459999999999997</v>
      </c>
      <c r="G973" s="48">
        <f t="shared" ca="1" si="500"/>
        <v>-0.66579999999999995</v>
      </c>
      <c r="H973" s="48">
        <f t="shared" ca="1" si="500"/>
        <v>-0.42980000000000002</v>
      </c>
      <c r="I973" s="48">
        <f t="shared" ca="1" si="500"/>
        <v>-0.87680000000000002</v>
      </c>
      <c r="J973" s="48">
        <f t="shared" ca="1" si="500"/>
        <v>-0.89639999999999997</v>
      </c>
      <c r="K973" s="48">
        <f t="shared" ca="1" si="500"/>
        <v>-1.0253000000000001</v>
      </c>
      <c r="L973" s="48">
        <f t="shared" ca="1" si="500"/>
        <v>-1.0968</v>
      </c>
      <c r="M973" s="48">
        <f t="shared" ca="1" si="500"/>
        <v>-0.83830000000000005</v>
      </c>
      <c r="N973" s="48">
        <f t="shared" ca="1" si="500"/>
        <v>-0.19650000000000001</v>
      </c>
      <c r="P973" s="26">
        <f t="shared" ca="1" si="501"/>
        <v>2.926018664972422</v>
      </c>
      <c r="Q973" s="26">
        <f t="shared" ca="1" si="502"/>
        <v>36.579019978832669</v>
      </c>
      <c r="R973" s="26">
        <f t="shared" ca="1" si="503"/>
        <v>74.944793094035447</v>
      </c>
      <c r="S973" s="26">
        <f t="shared" ca="1" si="504"/>
        <v>118.43980424879055</v>
      </c>
      <c r="T973" s="26">
        <f t="shared" ca="1" si="505"/>
        <v>168.25564247671059</v>
      </c>
      <c r="U973" s="26">
        <f t="shared" ca="1" si="506"/>
        <v>223.45928669989993</v>
      </c>
      <c r="V973" s="26">
        <f t="shared" ca="1" si="507"/>
        <v>353.86865113820352</v>
      </c>
      <c r="W973" s="26">
        <f t="shared" ca="1" si="508"/>
        <v>358.0274519318894</v>
      </c>
      <c r="X973" s="26">
        <f t="shared" ca="1" si="509"/>
        <v>743.09091316107481</v>
      </c>
      <c r="Y973" s="26">
        <f t="shared" ca="1" si="510"/>
        <v>5219.428732863912</v>
      </c>
      <c r="Z973" s="28">
        <f t="shared" ca="1" si="496"/>
        <v>2.4999999999053557E-6</v>
      </c>
      <c r="AA973" s="57">
        <f t="shared" ca="1" si="511"/>
        <v>-7.0609999999999996E-3</v>
      </c>
      <c r="AB973" s="33">
        <f t="shared" ca="1" si="497"/>
        <v>1.8870000000000432E-3</v>
      </c>
      <c r="AD973" s="28">
        <f t="shared" ca="1" si="512"/>
        <v>-6.2263435094821696E-3</v>
      </c>
      <c r="AE973" s="28">
        <f t="shared" ca="1" si="513"/>
        <v>-4.1546184877485851E-3</v>
      </c>
      <c r="AF973" s="28">
        <f t="shared" ca="1" si="514"/>
        <v>-6.6802633566429128E-3</v>
      </c>
      <c r="AG973" s="28">
        <f t="shared" ca="1" si="515"/>
        <v>-4.3072629529760653E-3</v>
      </c>
      <c r="AH973" s="28">
        <f t="shared" ca="1" si="516"/>
        <v>-8.8066650882438792E-3</v>
      </c>
      <c r="AI973" s="28">
        <f t="shared" ca="1" si="517"/>
        <v>-9.0044183694740886E-3</v>
      </c>
      <c r="AJ973" s="28">
        <f t="shared" ca="1" si="518"/>
        <v>-1.0305924068942336E-2</v>
      </c>
      <c r="AK973" s="28">
        <f t="shared" ca="1" si="519"/>
        <v>-1.1028591967800408E-2</v>
      </c>
      <c r="AL973" s="28">
        <f t="shared" ca="1" si="520"/>
        <v>-8.418334958377174E-3</v>
      </c>
      <c r="AM973" s="28">
        <f t="shared" ca="1" si="521"/>
        <v>-1.9669331453353919E-3</v>
      </c>
      <c r="AN973" s="28">
        <f t="shared" ca="1" si="498"/>
        <v>-2.1530532409060055E-6</v>
      </c>
      <c r="AO973" s="28">
        <f t="shared" ca="1" si="522"/>
        <v>-7.0860468339352814E-3</v>
      </c>
      <c r="AP973" s="33">
        <f t="shared" ca="1" si="499"/>
        <v>1.8934127820789985E-3</v>
      </c>
      <c r="AQ973" s="54"/>
      <c r="AR973" s="53"/>
      <c r="AS973" s="53"/>
      <c r="AT973" s="53"/>
      <c r="AU973" s="53"/>
    </row>
    <row r="974" spans="1:51" ht="15" customHeight="1" x14ac:dyDescent="0.25">
      <c r="A974" s="31">
        <f t="shared" ca="1" si="493"/>
        <v>39264</v>
      </c>
      <c r="B974" s="32">
        <f t="shared" ca="1" si="494"/>
        <v>2007</v>
      </c>
      <c r="C974" s="32">
        <f t="shared" ca="1" si="495"/>
        <v>7</v>
      </c>
      <c r="D974" s="48">
        <f>RAWDATA!A976</f>
        <v>200707</v>
      </c>
      <c r="E974" s="48">
        <f t="shared" ca="1" si="523"/>
        <v>-4.4397000000000002</v>
      </c>
      <c r="F974" s="48">
        <f t="shared" ca="1" si="500"/>
        <v>-4.6941000000000006</v>
      </c>
      <c r="G974" s="48">
        <f t="shared" ca="1" si="500"/>
        <v>-4.7986000000000004</v>
      </c>
      <c r="H974" s="48">
        <f t="shared" ca="1" si="500"/>
        <v>-4.6807000000000007</v>
      </c>
      <c r="I974" s="48">
        <f t="shared" ca="1" si="500"/>
        <v>-4.7758000000000003</v>
      </c>
      <c r="J974" s="48">
        <f t="shared" ca="1" si="500"/>
        <v>-4.8780000000000001</v>
      </c>
      <c r="K974" s="48">
        <f t="shared" ca="1" si="500"/>
        <v>-5.025500000000001</v>
      </c>
      <c r="L974" s="48">
        <f t="shared" ca="1" si="500"/>
        <v>-5.1585000000000001</v>
      </c>
      <c r="M974" s="48">
        <f t="shared" ca="1" si="500"/>
        <v>-5.3595000000000006</v>
      </c>
      <c r="N974" s="48">
        <f t="shared" ca="1" si="500"/>
        <v>-5.6843000000000004</v>
      </c>
      <c r="P974" s="26">
        <f t="shared" ca="1" si="501"/>
        <v>2.7961122143036414</v>
      </c>
      <c r="Q974" s="26">
        <f t="shared" ca="1" si="502"/>
        <v>34.861964202006284</v>
      </c>
      <c r="R974" s="26">
        <f t="shared" ca="1" si="503"/>
        <v>71.348492252625064</v>
      </c>
      <c r="S974" s="26">
        <f t="shared" ca="1" si="504"/>
        <v>112.8959923313174</v>
      </c>
      <c r="T974" s="26">
        <f t="shared" ca="1" si="505"/>
        <v>160.22008950330786</v>
      </c>
      <c r="U974" s="26">
        <f t="shared" ca="1" si="506"/>
        <v>212.55894269467879</v>
      </c>
      <c r="V974" s="26">
        <f t="shared" ca="1" si="507"/>
        <v>336.08498207525309</v>
      </c>
      <c r="W974" s="26">
        <f t="shared" ca="1" si="508"/>
        <v>339.55860582398287</v>
      </c>
      <c r="X974" s="26">
        <f t="shared" ca="1" si="509"/>
        <v>703.26495567020697</v>
      </c>
      <c r="Y974" s="26">
        <f t="shared" ca="1" si="510"/>
        <v>4922.7407454017284</v>
      </c>
      <c r="Z974" s="28">
        <f t="shared" ca="1" si="496"/>
        <v>-9.5500000000000584E-3</v>
      </c>
      <c r="AA974" s="57">
        <f t="shared" ca="1" si="511"/>
        <v>-4.9494699999999996E-2</v>
      </c>
      <c r="AB974" s="33">
        <f t="shared" ca="1" si="497"/>
        <v>-5.7243000000000779E-3</v>
      </c>
      <c r="AD974" s="28">
        <f t="shared" ca="1" si="512"/>
        <v>-4.541272414654484E-2</v>
      </c>
      <c r="AE974" s="28">
        <f t="shared" ca="1" si="513"/>
        <v>-4.8078467485608095E-2</v>
      </c>
      <c r="AF974" s="28">
        <f t="shared" ca="1" si="514"/>
        <v>-4.9175538416549196E-2</v>
      </c>
      <c r="AG974" s="28">
        <f t="shared" ca="1" si="515"/>
        <v>-4.7937877468946413E-2</v>
      </c>
      <c r="AH974" s="28">
        <f t="shared" ca="1" si="516"/>
        <v>-4.8936074813872334E-2</v>
      </c>
      <c r="AI974" s="28">
        <f t="shared" ca="1" si="517"/>
        <v>-5.0009907754280214E-2</v>
      </c>
      <c r="AJ974" s="28">
        <f t="shared" ca="1" si="518"/>
        <v>-5.1561751471560779E-2</v>
      </c>
      <c r="AK974" s="28">
        <f t="shared" ca="1" si="519"/>
        <v>-5.2963108804614578E-2</v>
      </c>
      <c r="AL974" s="28">
        <f t="shared" ca="1" si="520"/>
        <v>-5.5084683153555927E-2</v>
      </c>
      <c r="AM974" s="28">
        <f t="shared" ca="1" si="521"/>
        <v>-5.8522520280820403E-2</v>
      </c>
      <c r="AN974" s="28">
        <f t="shared" ca="1" si="498"/>
        <v>-1.0058005901111694E-2</v>
      </c>
      <c r="AO974" s="28">
        <f t="shared" ca="1" si="522"/>
        <v>-5.0761541056574169E-2</v>
      </c>
      <c r="AP974" s="33">
        <f t="shared" ca="1" si="499"/>
        <v>-6.0420606606139959E-3</v>
      </c>
      <c r="AQ974" s="54"/>
      <c r="AR974" s="53"/>
      <c r="AS974" s="53"/>
      <c r="AT974" s="53"/>
      <c r="AU974" s="53"/>
    </row>
    <row r="975" spans="1:51" ht="15" customHeight="1" x14ac:dyDescent="0.25">
      <c r="A975" s="31">
        <f t="shared" ca="1" si="493"/>
        <v>39295</v>
      </c>
      <c r="B975" s="32">
        <f t="shared" ca="1" si="494"/>
        <v>2007</v>
      </c>
      <c r="C975" s="32">
        <f t="shared" ca="1" si="495"/>
        <v>8</v>
      </c>
      <c r="D975" s="48">
        <f>RAWDATA!A977</f>
        <v>200708</v>
      </c>
      <c r="E975" s="48">
        <f t="shared" ca="1" si="523"/>
        <v>-2.1683000000000003</v>
      </c>
      <c r="F975" s="48">
        <f t="shared" ca="1" si="500"/>
        <v>0.1285</v>
      </c>
      <c r="G975" s="48">
        <f t="shared" ca="1" si="500"/>
        <v>-0.52910000000000001</v>
      </c>
      <c r="H975" s="48">
        <f t="shared" ca="1" si="500"/>
        <v>-4.1899999999999993E-2</v>
      </c>
      <c r="I975" s="48">
        <f t="shared" ca="1" si="500"/>
        <v>-0.4864</v>
      </c>
      <c r="J975" s="48">
        <f t="shared" ca="1" si="500"/>
        <v>1.7000000000000001E-2</v>
      </c>
      <c r="K975" s="48">
        <f t="shared" ca="1" si="500"/>
        <v>-0.51700000000000002</v>
      </c>
      <c r="L975" s="48">
        <f t="shared" ca="1" si="500"/>
        <v>-0.75870000000000015</v>
      </c>
      <c r="M975" s="48">
        <f t="shared" ca="1" si="500"/>
        <v>-0.72310000000000008</v>
      </c>
      <c r="N975" s="48">
        <f t="shared" ca="1" si="500"/>
        <v>-2.6142000000000003</v>
      </c>
      <c r="P975" s="26">
        <f t="shared" ca="1" si="501"/>
        <v>2.7354841131608953</v>
      </c>
      <c r="Q975" s="26">
        <f t="shared" ca="1" si="502"/>
        <v>34.906761826005862</v>
      </c>
      <c r="R975" s="26">
        <f t="shared" ca="1" si="503"/>
        <v>70.970987380116426</v>
      </c>
      <c r="S975" s="26">
        <f t="shared" ca="1" si="504"/>
        <v>112.84868891053058</v>
      </c>
      <c r="T975" s="26">
        <f t="shared" ca="1" si="505"/>
        <v>159.44077898796377</v>
      </c>
      <c r="U975" s="26">
        <f t="shared" ca="1" si="506"/>
        <v>212.59507771493688</v>
      </c>
      <c r="V975" s="26">
        <f t="shared" ca="1" si="507"/>
        <v>334.34742271792402</v>
      </c>
      <c r="W975" s="26">
        <f t="shared" ca="1" si="508"/>
        <v>336.9823746815963</v>
      </c>
      <c r="X975" s="26">
        <f t="shared" ca="1" si="509"/>
        <v>698.17964677575571</v>
      </c>
      <c r="Y975" s="26">
        <f t="shared" ca="1" si="510"/>
        <v>4794.0504568354363</v>
      </c>
      <c r="Z975" s="28">
        <f t="shared" ca="1" si="496"/>
        <v>-6.4874999999999239E-3</v>
      </c>
      <c r="AA975" s="57">
        <f t="shared" ca="1" si="511"/>
        <v>-7.6932000000000007E-3</v>
      </c>
      <c r="AB975" s="33">
        <f t="shared" ca="1" si="497"/>
        <v>-8.9932999999999923E-3</v>
      </c>
      <c r="AD975" s="28">
        <f t="shared" ca="1" si="512"/>
        <v>-2.1921530587039315E-2</v>
      </c>
      <c r="AE975" s="28">
        <f t="shared" ca="1" si="513"/>
        <v>1.284175094093753E-3</v>
      </c>
      <c r="AF975" s="28">
        <f t="shared" ca="1" si="514"/>
        <v>-5.305046910544186E-3</v>
      </c>
      <c r="AG975" s="28">
        <f t="shared" ca="1" si="515"/>
        <v>-4.1908780502767485E-4</v>
      </c>
      <c r="AH975" s="28">
        <f t="shared" ca="1" si="516"/>
        <v>-4.8758677467859854E-3</v>
      </c>
      <c r="AI975" s="28">
        <f t="shared" ca="1" si="517"/>
        <v>1.6998555163746137E-4</v>
      </c>
      <c r="AJ975" s="28">
        <f t="shared" ca="1" si="518"/>
        <v>-5.1834106921547869E-3</v>
      </c>
      <c r="AK975" s="28">
        <f t="shared" ca="1" si="519"/>
        <v>-7.6159276936591733E-3</v>
      </c>
      <c r="AL975" s="28">
        <f t="shared" ca="1" si="520"/>
        <v>-7.2572703979389861E-3</v>
      </c>
      <c r="AM975" s="28">
        <f t="shared" ca="1" si="521"/>
        <v>-2.6489776522492646E-2</v>
      </c>
      <c r="AN975" s="28">
        <f t="shared" ca="1" si="498"/>
        <v>-6.5548457137430335E-3</v>
      </c>
      <c r="AO975" s="28">
        <f t="shared" ca="1" si="522"/>
        <v>-7.7229453191207647E-3</v>
      </c>
      <c r="AP975" s="33">
        <f t="shared" ca="1" si="499"/>
        <v>-9.1505781410950501E-3</v>
      </c>
      <c r="AQ975" s="54"/>
      <c r="AR975" s="53"/>
      <c r="AS975" s="53"/>
      <c r="AT975" s="53"/>
      <c r="AU975" s="53"/>
    </row>
    <row r="976" spans="1:51" ht="15" customHeight="1" x14ac:dyDescent="0.25">
      <c r="A976" s="31">
        <f t="shared" ca="1" si="493"/>
        <v>39326</v>
      </c>
      <c r="B976" s="32">
        <f t="shared" ca="1" si="494"/>
        <v>2007</v>
      </c>
      <c r="C976" s="32">
        <f t="shared" ca="1" si="495"/>
        <v>9</v>
      </c>
      <c r="D976" s="48">
        <f>RAWDATA!A978</f>
        <v>200709</v>
      </c>
      <c r="E976" s="48">
        <f t="shared" ca="1" si="523"/>
        <v>1.5403000000000002</v>
      </c>
      <c r="F976" s="48">
        <f t="shared" ca="1" si="500"/>
        <v>1.4479000000000002</v>
      </c>
      <c r="G976" s="48">
        <f t="shared" ca="1" si="500"/>
        <v>2.1421999999999999</v>
      </c>
      <c r="H976" s="48">
        <f t="shared" ca="1" si="500"/>
        <v>1.1051000000000002</v>
      </c>
      <c r="I976" s="48">
        <f t="shared" ca="1" si="500"/>
        <v>1.2972000000000001</v>
      </c>
      <c r="J976" s="48">
        <f t="shared" ca="1" si="500"/>
        <v>1.4231</v>
      </c>
      <c r="K976" s="48">
        <f t="shared" ca="1" si="500"/>
        <v>1.2366000000000001</v>
      </c>
      <c r="L976" s="48">
        <f t="shared" ca="1" si="500"/>
        <v>1.4387000000000001</v>
      </c>
      <c r="M976" s="48">
        <f t="shared" ca="1" si="500"/>
        <v>2.0221</v>
      </c>
      <c r="N976" s="48">
        <f t="shared" ca="1" si="500"/>
        <v>1.9710000000000005</v>
      </c>
      <c r="P976" s="26">
        <f t="shared" ca="1" si="501"/>
        <v>2.7776187749559127</v>
      </c>
      <c r="Q976" s="26">
        <f t="shared" ca="1" si="502"/>
        <v>35.412176830484597</v>
      </c>
      <c r="R976" s="26">
        <f t="shared" ca="1" si="503"/>
        <v>72.491327871773279</v>
      </c>
      <c r="S976" s="26">
        <f t="shared" ca="1" si="504"/>
        <v>114.09577977168085</v>
      </c>
      <c r="T976" s="26">
        <f t="shared" ca="1" si="505"/>
        <v>161.50904477299562</v>
      </c>
      <c r="U976" s="26">
        <f t="shared" ca="1" si="506"/>
        <v>215.62051826589817</v>
      </c>
      <c r="V976" s="26">
        <f t="shared" ca="1" si="507"/>
        <v>338.48196294725392</v>
      </c>
      <c r="W976" s="26">
        <f t="shared" ca="1" si="508"/>
        <v>341.8305401061404</v>
      </c>
      <c r="X976" s="26">
        <f t="shared" ca="1" si="509"/>
        <v>712.29753741320826</v>
      </c>
      <c r="Y976" s="26">
        <f t="shared" ca="1" si="510"/>
        <v>4888.541191339662</v>
      </c>
      <c r="Z976" s="28">
        <f t="shared" ca="1" si="496"/>
        <v>5.0244999999999873E-3</v>
      </c>
      <c r="AA976" s="57">
        <f t="shared" ca="1" si="511"/>
        <v>1.56242E-2</v>
      </c>
      <c r="AB976" s="33">
        <f t="shared" ca="1" si="497"/>
        <v>4.3412999999999698E-3</v>
      </c>
      <c r="AD976" s="28">
        <f t="shared" ca="1" si="512"/>
        <v>1.5285578027481813E-2</v>
      </c>
      <c r="AE976" s="28">
        <f t="shared" ca="1" si="513"/>
        <v>1.4375180217343481E-2</v>
      </c>
      <c r="AF976" s="28">
        <f t="shared" ca="1" si="514"/>
        <v>2.1195774063473991E-2</v>
      </c>
      <c r="AG976" s="28">
        <f t="shared" ca="1" si="515"/>
        <v>1.0990383869880389E-2</v>
      </c>
      <c r="AH976" s="28">
        <f t="shared" ca="1" si="516"/>
        <v>1.2888584213262473E-2</v>
      </c>
      <c r="AI976" s="28">
        <f t="shared" ca="1" si="517"/>
        <v>1.4130689874973046E-2</v>
      </c>
      <c r="AJ976" s="28">
        <f t="shared" ca="1" si="518"/>
        <v>1.2290165561082757E-2</v>
      </c>
      <c r="AK976" s="28">
        <f t="shared" ca="1" si="519"/>
        <v>1.4284489161292428E-2</v>
      </c>
      <c r="AL976" s="28">
        <f t="shared" ca="1" si="520"/>
        <v>2.0019270494014082E-2</v>
      </c>
      <c r="AM976" s="28">
        <f t="shared" ca="1" si="521"/>
        <v>1.9518273145879762E-2</v>
      </c>
      <c r="AN976" s="28">
        <f t="shared" ca="1" si="498"/>
        <v>4.9383926975342732E-3</v>
      </c>
      <c r="AO976" s="28">
        <f t="shared" ca="1" si="522"/>
        <v>1.550339884334731E-2</v>
      </c>
      <c r="AP976" s="33">
        <f t="shared" ca="1" si="499"/>
        <v>4.2653729765996101E-3</v>
      </c>
      <c r="AQ976" s="54"/>
      <c r="AR976" s="53"/>
      <c r="AS976" s="53"/>
      <c r="AT976" s="53"/>
      <c r="AU976" s="53"/>
    </row>
    <row r="977" spans="1:51" ht="15" customHeight="1" x14ac:dyDescent="0.25">
      <c r="A977" s="31">
        <f t="shared" ca="1" si="493"/>
        <v>39356</v>
      </c>
      <c r="B977" s="32">
        <f t="shared" ca="1" si="494"/>
        <v>2007</v>
      </c>
      <c r="C977" s="32">
        <f t="shared" ca="1" si="495"/>
        <v>10</v>
      </c>
      <c r="D977" s="48">
        <f>RAWDATA!A979</f>
        <v>200710</v>
      </c>
      <c r="E977" s="48">
        <f t="shared" ca="1" si="523"/>
        <v>1.4918</v>
      </c>
      <c r="F977" s="48">
        <f t="shared" ca="1" si="500"/>
        <v>2.1955</v>
      </c>
      <c r="G977" s="48">
        <f t="shared" ca="1" si="500"/>
        <v>1.1675</v>
      </c>
      <c r="H977" s="48">
        <f t="shared" ca="1" si="500"/>
        <v>1.1668000000000001</v>
      </c>
      <c r="I977" s="48">
        <f t="shared" ca="1" si="500"/>
        <v>0.51960000000000006</v>
      </c>
      <c r="J977" s="48">
        <f t="shared" ca="1" si="500"/>
        <v>1.2378000000000002</v>
      </c>
      <c r="K977" s="48">
        <f t="shared" ca="1" si="500"/>
        <v>0.74870000000000014</v>
      </c>
      <c r="L977" s="48">
        <f t="shared" ca="1" si="500"/>
        <v>1.6606000000000001</v>
      </c>
      <c r="M977" s="48">
        <f t="shared" ca="1" si="500"/>
        <v>0.31309999999999993</v>
      </c>
      <c r="N977" s="48">
        <f t="shared" ca="1" si="500"/>
        <v>1.1515</v>
      </c>
      <c r="P977" s="26">
        <f t="shared" ca="1" si="501"/>
        <v>2.819055291840705</v>
      </c>
      <c r="Q977" s="26">
        <f t="shared" ca="1" si="502"/>
        <v>36.189651172797888</v>
      </c>
      <c r="R977" s="26">
        <f t="shared" ca="1" si="503"/>
        <v>73.337664124676238</v>
      </c>
      <c r="S977" s="26">
        <f t="shared" ca="1" si="504"/>
        <v>115.42704933005683</v>
      </c>
      <c r="T977" s="26">
        <f t="shared" ca="1" si="505"/>
        <v>162.34824576963609</v>
      </c>
      <c r="U977" s="26">
        <f t="shared" ca="1" si="506"/>
        <v>218.28946904099345</v>
      </c>
      <c r="V977" s="26">
        <f t="shared" ca="1" si="507"/>
        <v>341.01617740384</v>
      </c>
      <c r="W977" s="26">
        <f t="shared" ca="1" si="508"/>
        <v>347.50697805514295</v>
      </c>
      <c r="X977" s="26">
        <f t="shared" ca="1" si="509"/>
        <v>714.52774100284898</v>
      </c>
      <c r="Y977" s="26">
        <f t="shared" ca="1" si="510"/>
        <v>4944.8327431579382</v>
      </c>
      <c r="Z977" s="28">
        <f t="shared" ca="1" si="496"/>
        <v>-1.1113499999999998E-2</v>
      </c>
      <c r="AA977" s="57">
        <f t="shared" ca="1" si="511"/>
        <v>1.1652900000000001E-2</v>
      </c>
      <c r="AB977" s="33">
        <f t="shared" ca="1" si="497"/>
        <v>-4.3299000000000323E-3</v>
      </c>
      <c r="AD977" s="28">
        <f t="shared" ca="1" si="512"/>
        <v>1.4807821052870171E-2</v>
      </c>
      <c r="AE977" s="28">
        <f t="shared" ca="1" si="513"/>
        <v>2.1717459500951403E-2</v>
      </c>
      <c r="AF977" s="28">
        <f t="shared" ca="1" si="514"/>
        <v>1.1607373041716133E-2</v>
      </c>
      <c r="AG977" s="28">
        <f t="shared" ca="1" si="515"/>
        <v>1.1600453799649793E-2</v>
      </c>
      <c r="AH977" s="28">
        <f t="shared" ca="1" si="516"/>
        <v>5.1825473717820965E-3</v>
      </c>
      <c r="AI977" s="28">
        <f t="shared" ca="1" si="517"/>
        <v>1.2302018911432275E-2</v>
      </c>
      <c r="AJ977" s="28">
        <f t="shared" ca="1" si="518"/>
        <v>7.4591115296472306E-3</v>
      </c>
      <c r="AK977" s="28">
        <f t="shared" ca="1" si="519"/>
        <v>1.6469628039610475E-2</v>
      </c>
      <c r="AL977" s="28">
        <f t="shared" ca="1" si="520"/>
        <v>3.1261086267668895E-3</v>
      </c>
      <c r="AM977" s="28">
        <f t="shared" ca="1" si="521"/>
        <v>1.1449206976903917E-2</v>
      </c>
      <c r="AN977" s="28">
        <f t="shared" ca="1" si="498"/>
        <v>-1.0974982475075383E-2</v>
      </c>
      <c r="AO977" s="28">
        <f t="shared" ca="1" si="522"/>
        <v>1.1585527843020554E-2</v>
      </c>
      <c r="AP977" s="33">
        <f t="shared" ca="1" si="499"/>
        <v>-4.2978700411851513E-3</v>
      </c>
      <c r="AQ977" s="54"/>
      <c r="AR977" s="53"/>
      <c r="AS977" s="53"/>
      <c r="AT977" s="53"/>
      <c r="AU977" s="53"/>
    </row>
    <row r="978" spans="1:51" ht="15" customHeight="1" x14ac:dyDescent="0.25">
      <c r="A978" s="31">
        <f t="shared" ca="1" si="493"/>
        <v>39387</v>
      </c>
      <c r="B978" s="32">
        <f t="shared" ca="1" si="494"/>
        <v>2007</v>
      </c>
      <c r="C978" s="32">
        <f t="shared" ca="1" si="495"/>
        <v>11</v>
      </c>
      <c r="D978" s="48">
        <f>RAWDATA!A980</f>
        <v>200711</v>
      </c>
      <c r="E978" s="48">
        <f t="shared" ca="1" si="523"/>
        <v>-10.576300000000002</v>
      </c>
      <c r="F978" s="48">
        <f t="shared" ca="1" si="500"/>
        <v>-7.8827000000000007</v>
      </c>
      <c r="G978" s="48">
        <f t="shared" ca="1" si="500"/>
        <v>-7.5053000000000001</v>
      </c>
      <c r="H978" s="48">
        <f t="shared" ca="1" si="500"/>
        <v>-6.8688000000000002</v>
      </c>
      <c r="I978" s="48">
        <f t="shared" ca="1" si="500"/>
        <v>-6.8353000000000002</v>
      </c>
      <c r="J978" s="48">
        <f t="shared" ca="1" si="500"/>
        <v>-6.7948000000000004</v>
      </c>
      <c r="K978" s="48">
        <f t="shared" ca="1" si="500"/>
        <v>-7.3536000000000001</v>
      </c>
      <c r="L978" s="48">
        <f t="shared" ca="1" si="500"/>
        <v>-7.3811</v>
      </c>
      <c r="M978" s="48">
        <f t="shared" ca="1" si="500"/>
        <v>-8.0188000000000006</v>
      </c>
      <c r="N978" s="48">
        <f t="shared" ca="1" si="500"/>
        <v>-10.1889</v>
      </c>
      <c r="P978" s="26">
        <f t="shared" ca="1" si="501"/>
        <v>2.5209035470097563</v>
      </c>
      <c r="Q978" s="26">
        <f t="shared" ca="1" si="502"/>
        <v>33.336929539799748</v>
      </c>
      <c r="R978" s="26">
        <f t="shared" ca="1" si="503"/>
        <v>67.833452419126914</v>
      </c>
      <c r="S978" s="26">
        <f t="shared" ca="1" si="504"/>
        <v>107.49859616567389</v>
      </c>
      <c r="T978" s="26">
        <f t="shared" ca="1" si="505"/>
        <v>151.25125612654415</v>
      </c>
      <c r="U978" s="26">
        <f t="shared" ca="1" si="506"/>
        <v>203.45713619859603</v>
      </c>
      <c r="V978" s="26">
        <f t="shared" ca="1" si="507"/>
        <v>315.93921178227123</v>
      </c>
      <c r="W978" s="26">
        <f t="shared" ca="1" si="508"/>
        <v>321.85714049791483</v>
      </c>
      <c r="X978" s="26">
        <f t="shared" ca="1" si="509"/>
        <v>657.23119050731248</v>
      </c>
      <c r="Y978" s="26">
        <f t="shared" ca="1" si="510"/>
        <v>4441.0086797903186</v>
      </c>
      <c r="Z978" s="28">
        <f t="shared" ca="1" si="496"/>
        <v>1.2564999999999382E-3</v>
      </c>
      <c r="AA978" s="57">
        <f t="shared" ca="1" si="511"/>
        <v>-7.9405600000000007E-2</v>
      </c>
      <c r="AB978" s="33">
        <f t="shared" ca="1" si="497"/>
        <v>-1.1632900000000071E-2</v>
      </c>
      <c r="AD978" s="28">
        <f t="shared" ca="1" si="512"/>
        <v>-0.11178443827045591</v>
      </c>
      <c r="AE978" s="28">
        <f t="shared" ca="1" si="513"/>
        <v>-8.2107421061320407E-2</v>
      </c>
      <c r="AF978" s="28">
        <f t="shared" ca="1" si="514"/>
        <v>-7.8018840408561912E-2</v>
      </c>
      <c r="AG978" s="28">
        <f t="shared" ca="1" si="515"/>
        <v>-7.1160934323321864E-2</v>
      </c>
      <c r="AH978" s="28">
        <f t="shared" ca="1" si="516"/>
        <v>-7.080129140728271E-2</v>
      </c>
      <c r="AI978" s="28">
        <f t="shared" ca="1" si="517"/>
        <v>-7.0366671861556415E-2</v>
      </c>
      <c r="AJ978" s="28">
        <f t="shared" ca="1" si="518"/>
        <v>-7.6380089920969119E-2</v>
      </c>
      <c r="AK978" s="28">
        <f t="shared" ca="1" si="519"/>
        <v>-7.6676961490571988E-2</v>
      </c>
      <c r="AL978" s="28">
        <f t="shared" ca="1" si="520"/>
        <v>-8.358597764699989E-2</v>
      </c>
      <c r="AM978" s="28">
        <f t="shared" ca="1" si="521"/>
        <v>-0.10746161030096177</v>
      </c>
      <c r="AN978" s="28">
        <f t="shared" ca="1" si="498"/>
        <v>1.422135691907328E-3</v>
      </c>
      <c r="AO978" s="28">
        <f t="shared" ca="1" si="522"/>
        <v>-8.2735730606852173E-2</v>
      </c>
      <c r="AP978" s="33">
        <f t="shared" ca="1" si="499"/>
        <v>-1.2788063367128663E-2</v>
      </c>
      <c r="AQ978" s="54"/>
      <c r="AR978" s="53"/>
      <c r="AS978" s="53"/>
      <c r="AT978" s="53"/>
      <c r="AU978" s="53"/>
      <c r="AY978" s="29"/>
    </row>
    <row r="979" spans="1:51" ht="15" customHeight="1" x14ac:dyDescent="0.25">
      <c r="A979" s="31">
        <f t="shared" ca="1" si="493"/>
        <v>39417</v>
      </c>
      <c r="B979" s="32">
        <f t="shared" ca="1" si="494"/>
        <v>2007</v>
      </c>
      <c r="C979" s="32">
        <f t="shared" ca="1" si="495"/>
        <v>12</v>
      </c>
      <c r="D979" s="48">
        <f>RAWDATA!A981</f>
        <v>200712</v>
      </c>
      <c r="E979" s="48">
        <f t="shared" ca="1" si="523"/>
        <v>-2.4200999999999997</v>
      </c>
      <c r="F979" s="48">
        <f t="shared" ca="1" si="500"/>
        <v>-1.4877</v>
      </c>
      <c r="G979" s="48">
        <f t="shared" ca="1" si="500"/>
        <v>-1.3525</v>
      </c>
      <c r="H979" s="48">
        <f t="shared" ca="1" si="500"/>
        <v>-0.95250000000000001</v>
      </c>
      <c r="I979" s="48">
        <f t="shared" ca="1" si="500"/>
        <v>-1.1716000000000002</v>
      </c>
      <c r="J979" s="48">
        <f t="shared" ca="1" si="500"/>
        <v>-1.4755000000000003</v>
      </c>
      <c r="K979" s="48">
        <f t="shared" ca="1" si="500"/>
        <v>-0.99570000000000003</v>
      </c>
      <c r="L979" s="48">
        <f t="shared" ca="1" si="500"/>
        <v>-0.85350000000000004</v>
      </c>
      <c r="M979" s="48">
        <f t="shared" ca="1" si="500"/>
        <v>-1.6118000000000001</v>
      </c>
      <c r="N979" s="48">
        <f t="shared" ca="1" si="500"/>
        <v>-0.78220000000000001</v>
      </c>
      <c r="P979" s="26">
        <f t="shared" ca="1" si="501"/>
        <v>2.459895160268573</v>
      </c>
      <c r="Q979" s="26">
        <f t="shared" ca="1" si="502"/>
        <v>32.840976039036143</v>
      </c>
      <c r="R979" s="26">
        <f t="shared" ca="1" si="503"/>
        <v>66.916004975158216</v>
      </c>
      <c r="S979" s="26">
        <f t="shared" ca="1" si="504"/>
        <v>106.47467203719584</v>
      </c>
      <c r="T979" s="26">
        <f t="shared" ca="1" si="505"/>
        <v>149.47919640976556</v>
      </c>
      <c r="U979" s="26">
        <f t="shared" ca="1" si="506"/>
        <v>200.45512615398576</v>
      </c>
      <c r="V979" s="26">
        <f t="shared" ca="1" si="507"/>
        <v>312.79340505055518</v>
      </c>
      <c r="W979" s="26">
        <f t="shared" ca="1" si="508"/>
        <v>319.11008980376516</v>
      </c>
      <c r="X979" s="26">
        <f t="shared" ca="1" si="509"/>
        <v>646.63793817871567</v>
      </c>
      <c r="Y979" s="26">
        <f t="shared" ca="1" si="510"/>
        <v>4406.2711098969985</v>
      </c>
      <c r="Z979" s="28">
        <f t="shared" ca="1" si="496"/>
        <v>7.5690000000000479E-3</v>
      </c>
      <c r="AA979" s="57">
        <f t="shared" ca="1" si="511"/>
        <v>-1.3103099999999999E-2</v>
      </c>
      <c r="AB979" s="33">
        <f t="shared" ca="1" si="497"/>
        <v>1.1330999999999633E-3</v>
      </c>
      <c r="AD979" s="28">
        <f t="shared" ca="1" si="512"/>
        <v>-2.4498656401089343E-2</v>
      </c>
      <c r="AE979" s="28">
        <f t="shared" ca="1" si="513"/>
        <v>-1.4988772509597721E-2</v>
      </c>
      <c r="AF979" s="28">
        <f t="shared" ca="1" si="514"/>
        <v>-1.3617295959185165E-2</v>
      </c>
      <c r="AG979" s="28">
        <f t="shared" ca="1" si="515"/>
        <v>-9.5706529399499449E-3</v>
      </c>
      <c r="AH979" s="28">
        <f t="shared" ca="1" si="516"/>
        <v>-1.1785173147217986E-2</v>
      </c>
      <c r="AI979" s="28">
        <f t="shared" ca="1" si="517"/>
        <v>-1.4864937773999005E-2</v>
      </c>
      <c r="AJ979" s="28">
        <f t="shared" ca="1" si="518"/>
        <v>-1.0006902453310762E-2</v>
      </c>
      <c r="AK979" s="28">
        <f t="shared" ca="1" si="519"/>
        <v>-8.5716316957763182E-3</v>
      </c>
      <c r="AL979" s="28">
        <f t="shared" ca="1" si="520"/>
        <v>-1.6249307819892676E-2</v>
      </c>
      <c r="AM979" s="28">
        <f t="shared" ca="1" si="521"/>
        <v>-7.8527523100143277E-3</v>
      </c>
      <c r="AN979" s="28">
        <f t="shared" ca="1" si="498"/>
        <v>7.692684390390031E-3</v>
      </c>
      <c r="AO979" s="28">
        <f t="shared" ca="1" si="522"/>
        <v>-1.31897029581616E-2</v>
      </c>
      <c r="AP979" s="33">
        <f t="shared" ca="1" si="499"/>
        <v>1.1386728932080981E-3</v>
      </c>
      <c r="AQ979" s="54"/>
      <c r="AR979" s="53"/>
      <c r="AS979" s="53"/>
      <c r="AT979" s="53"/>
      <c r="AU979" s="53"/>
    </row>
    <row r="980" spans="1:51" ht="15" customHeight="1" x14ac:dyDescent="0.25">
      <c r="A980" s="31">
        <f t="shared" ca="1" si="493"/>
        <v>39448</v>
      </c>
      <c r="B980" s="32">
        <f t="shared" ca="1" si="494"/>
        <v>2008</v>
      </c>
      <c r="C980" s="32">
        <f t="shared" ca="1" si="495"/>
        <v>1</v>
      </c>
      <c r="D980" s="48">
        <f>RAWDATA!A982</f>
        <v>200801</v>
      </c>
      <c r="E980" s="48">
        <f t="shared" ca="1" si="523"/>
        <v>-5.4077000000000002</v>
      </c>
      <c r="F980" s="48">
        <f t="shared" ca="1" si="500"/>
        <v>-6.3579000000000008</v>
      </c>
      <c r="G980" s="48">
        <f t="shared" ref="F980:N1008" ca="1" si="524">IF(OR($D980&lt;$B$3,$D980&gt;$B$4),"",IF(ISERROR(VLOOKUP($D980,INDIRECT($B$1),G$7,0)),"",VLOOKUP($D980,INDIRECT($B$1),G$7,0)))</f>
        <v>-5.8205</v>
      </c>
      <c r="H980" s="48">
        <f t="shared" ca="1" si="524"/>
        <v>-5.6705000000000005</v>
      </c>
      <c r="I980" s="48">
        <f t="shared" ca="1" si="524"/>
        <v>-5.4236000000000004</v>
      </c>
      <c r="J980" s="48">
        <f t="shared" ca="1" si="524"/>
        <v>-4.729000000000001</v>
      </c>
      <c r="K980" s="48">
        <f t="shared" ca="1" si="524"/>
        <v>-5.2864000000000004</v>
      </c>
      <c r="L980" s="48">
        <f t="shared" ca="1" si="524"/>
        <v>-5.0297000000000001</v>
      </c>
      <c r="M980" s="48">
        <f t="shared" ca="1" si="524"/>
        <v>-5.4165000000000001</v>
      </c>
      <c r="N980" s="48">
        <f t="shared" ca="1" si="524"/>
        <v>-4.8694999999999995</v>
      </c>
      <c r="P980" s="26">
        <f t="shared" ca="1" si="501"/>
        <v>2.3268714096867291</v>
      </c>
      <c r="Q980" s="26">
        <f t="shared" ca="1" si="502"/>
        <v>30.752979623450262</v>
      </c>
      <c r="R980" s="26">
        <f t="shared" ca="1" si="503"/>
        <v>63.021158905579135</v>
      </c>
      <c r="S980" s="26">
        <f t="shared" ca="1" si="504"/>
        <v>100.43702575932666</v>
      </c>
      <c r="T980" s="26">
        <f t="shared" ca="1" si="505"/>
        <v>141.37204271328554</v>
      </c>
      <c r="U980" s="26">
        <f t="shared" ca="1" si="506"/>
        <v>190.97560323816376</v>
      </c>
      <c r="V980" s="26">
        <f t="shared" ca="1" si="507"/>
        <v>296.25789448596265</v>
      </c>
      <c r="W980" s="26">
        <f t="shared" ca="1" si="508"/>
        <v>303.05980961690517</v>
      </c>
      <c r="X980" s="26">
        <f t="shared" ca="1" si="509"/>
        <v>611.61279425726548</v>
      </c>
      <c r="Y980" s="26">
        <f t="shared" ca="1" si="510"/>
        <v>4191.7077382005637</v>
      </c>
      <c r="Z980" s="28">
        <f t="shared" ca="1" si="496"/>
        <v>7.3979999999999602E-3</v>
      </c>
      <c r="AA980" s="57">
        <f t="shared" ca="1" si="511"/>
        <v>-5.4011300000000005E-2</v>
      </c>
      <c r="AB980" s="33">
        <f t="shared" ca="1" si="497"/>
        <v>2.5812999999998629E-3</v>
      </c>
      <c r="AD980" s="28">
        <f t="shared" ca="1" si="512"/>
        <v>-5.5594108591877314E-2</v>
      </c>
      <c r="AE980" s="28">
        <f t="shared" ca="1" si="513"/>
        <v>-6.5690117303306192E-2</v>
      </c>
      <c r="AF980" s="28">
        <f t="shared" ca="1" si="514"/>
        <v>-5.9967650169574387E-2</v>
      </c>
      <c r="AG980" s="28">
        <f t="shared" ca="1" si="515"/>
        <v>-5.8376213881032604E-2</v>
      </c>
      <c r="AH980" s="28">
        <f t="shared" ca="1" si="516"/>
        <v>-5.5762212512213097E-2</v>
      </c>
      <c r="AI980" s="28">
        <f t="shared" ca="1" si="517"/>
        <v>-4.844472384081315E-2</v>
      </c>
      <c r="AJ980" s="28">
        <f t="shared" ca="1" si="518"/>
        <v>-5.4312584702754213E-2</v>
      </c>
      <c r="AK980" s="28">
        <f t="shared" ca="1" si="519"/>
        <v>-5.1605974845937784E-2</v>
      </c>
      <c r="AL980" s="28">
        <f t="shared" ca="1" si="520"/>
        <v>-5.5687143747603841E-2</v>
      </c>
      <c r="AM980" s="28">
        <f t="shared" ca="1" si="521"/>
        <v>-4.9920552818017556E-2</v>
      </c>
      <c r="AN980" s="28">
        <f t="shared" ca="1" si="498"/>
        <v>7.8382646647810542E-3</v>
      </c>
      <c r="AO980" s="28">
        <f t="shared" ca="1" si="522"/>
        <v>-5.5524655033313691E-2</v>
      </c>
      <c r="AP980" s="33">
        <f t="shared" ca="1" si="499"/>
        <v>2.7208067505029923E-3</v>
      </c>
      <c r="AQ980" s="54"/>
      <c r="AR980" s="53"/>
      <c r="AS980" s="53"/>
      <c r="AT980" s="53"/>
      <c r="AU980" s="53"/>
    </row>
    <row r="981" spans="1:51" ht="15" customHeight="1" x14ac:dyDescent="0.25">
      <c r="A981" s="31">
        <f t="shared" ca="1" si="493"/>
        <v>39479</v>
      </c>
      <c r="B981" s="32">
        <f t="shared" ca="1" si="494"/>
        <v>2008</v>
      </c>
      <c r="C981" s="32">
        <f t="shared" ca="1" si="495"/>
        <v>2</v>
      </c>
      <c r="D981" s="48">
        <f>RAWDATA!A983</f>
        <v>200802</v>
      </c>
      <c r="E981" s="48">
        <f t="shared" ca="1" si="523"/>
        <v>-5.6373000000000006</v>
      </c>
      <c r="F981" s="48">
        <f t="shared" ca="1" si="524"/>
        <v>-3.3576000000000001</v>
      </c>
      <c r="G981" s="48">
        <f t="shared" ca="1" si="524"/>
        <v>-2.7280000000000002</v>
      </c>
      <c r="H981" s="48">
        <f t="shared" ca="1" si="524"/>
        <v>-2.4649000000000001</v>
      </c>
      <c r="I981" s="48">
        <f t="shared" ca="1" si="524"/>
        <v>-3.2042000000000002</v>
      </c>
      <c r="J981" s="48">
        <f t="shared" ca="1" si="524"/>
        <v>-2.6825999999999999</v>
      </c>
      <c r="K981" s="48">
        <f t="shared" ca="1" si="524"/>
        <v>-1.3728</v>
      </c>
      <c r="L981" s="48">
        <f t="shared" ca="1" si="524"/>
        <v>-1.7305000000000001</v>
      </c>
      <c r="M981" s="48">
        <f t="shared" ca="1" si="524"/>
        <v>-1.4611000000000003</v>
      </c>
      <c r="N981" s="48">
        <f t="shared" ca="1" si="524"/>
        <v>-1.9652999999999998</v>
      </c>
      <c r="P981" s="26">
        <f t="shared" ca="1" si="501"/>
        <v>2.1956986877084592</v>
      </c>
      <c r="Q981" s="26">
        <f t="shared" ca="1" si="502"/>
        <v>29.720417579613294</v>
      </c>
      <c r="R981" s="26">
        <f t="shared" ca="1" si="503"/>
        <v>61.301941690634941</v>
      </c>
      <c r="S981" s="26">
        <f t="shared" ca="1" si="504"/>
        <v>97.961353511385013</v>
      </c>
      <c r="T981" s="26">
        <f t="shared" ca="1" si="505"/>
        <v>136.84219972066643</v>
      </c>
      <c r="U981" s="26">
        <f t="shared" ca="1" si="506"/>
        <v>185.85249170569676</v>
      </c>
      <c r="V981" s="26">
        <f t="shared" ca="1" si="507"/>
        <v>292.19086611045935</v>
      </c>
      <c r="W981" s="26">
        <f t="shared" ca="1" si="508"/>
        <v>297.81535961148461</v>
      </c>
      <c r="X981" s="26">
        <f t="shared" ca="1" si="509"/>
        <v>602.67651972037254</v>
      </c>
      <c r="Y981" s="26">
        <f t="shared" ca="1" si="510"/>
        <v>4109.3281060217078</v>
      </c>
      <c r="Z981" s="28">
        <f t="shared" ca="1" si="496"/>
        <v>2.7842499999999992E-2</v>
      </c>
      <c r="AA981" s="57">
        <f t="shared" ca="1" si="511"/>
        <v>-2.6604300000000008E-2</v>
      </c>
      <c r="AB981" s="33">
        <f t="shared" ca="1" si="497"/>
        <v>9.4722999999999717E-3</v>
      </c>
      <c r="AD981" s="28">
        <f t="shared" ca="1" si="512"/>
        <v>-5.8024318038569611E-2</v>
      </c>
      <c r="AE981" s="28">
        <f t="shared" ca="1" si="513"/>
        <v>-3.4152617672870041E-2</v>
      </c>
      <c r="AF981" s="28">
        <f t="shared" ca="1" si="514"/>
        <v>-2.7659007993974222E-2</v>
      </c>
      <c r="AG981" s="28">
        <f t="shared" ca="1" si="515"/>
        <v>-2.4957872768742107E-2</v>
      </c>
      <c r="AH981" s="28">
        <f t="shared" ca="1" si="516"/>
        <v>-3.2566581076617376E-2</v>
      </c>
      <c r="AI981" s="28">
        <f t="shared" ca="1" si="517"/>
        <v>-2.7192384418139471E-2</v>
      </c>
      <c r="AJ981" s="28">
        <f t="shared" ca="1" si="518"/>
        <v>-1.3823100353480383E-2</v>
      </c>
      <c r="AK981" s="28">
        <f t="shared" ca="1" si="519"/>
        <v>-1.7456481649494263E-2</v>
      </c>
      <c r="AL981" s="28">
        <f t="shared" ca="1" si="520"/>
        <v>-1.4718791914081614E-2</v>
      </c>
      <c r="AM981" s="28">
        <f t="shared" ca="1" si="521"/>
        <v>-1.984868835697412E-2</v>
      </c>
      <c r="AN981" s="28">
        <f t="shared" ca="1" si="498"/>
        <v>2.8804727720191957E-2</v>
      </c>
      <c r="AO981" s="28">
        <f t="shared" ca="1" si="522"/>
        <v>-2.6964599098190652E-2</v>
      </c>
      <c r="AP981" s="33">
        <f t="shared" ca="1" si="499"/>
        <v>9.6808589626627868E-3</v>
      </c>
      <c r="AQ981" s="54"/>
      <c r="AR981" s="53"/>
      <c r="AS981" s="53"/>
      <c r="AT981" s="53"/>
      <c r="AU981" s="53"/>
    </row>
    <row r="982" spans="1:51" ht="15" customHeight="1" x14ac:dyDescent="0.25">
      <c r="A982" s="31">
        <f t="shared" ca="1" si="493"/>
        <v>39508</v>
      </c>
      <c r="B982" s="32">
        <f t="shared" ca="1" si="494"/>
        <v>2008</v>
      </c>
      <c r="C982" s="32">
        <f t="shared" ca="1" si="495"/>
        <v>3</v>
      </c>
      <c r="D982" s="48">
        <f>RAWDATA!A984</f>
        <v>200803</v>
      </c>
      <c r="E982" s="48">
        <f t="shared" ca="1" si="523"/>
        <v>-4.41</v>
      </c>
      <c r="F982" s="48">
        <f t="shared" ca="1" si="524"/>
        <v>-2.8818999999999999</v>
      </c>
      <c r="G982" s="48">
        <f t="shared" ca="1" si="524"/>
        <v>-2.8741000000000003</v>
      </c>
      <c r="H982" s="48">
        <f t="shared" ca="1" si="524"/>
        <v>-0.499</v>
      </c>
      <c r="I982" s="48">
        <f t="shared" ca="1" si="524"/>
        <v>-1.2238</v>
      </c>
      <c r="J982" s="48">
        <f t="shared" ca="1" si="524"/>
        <v>-0.95460000000000023</v>
      </c>
      <c r="K982" s="48">
        <f t="shared" ca="1" si="524"/>
        <v>-1.6356999999999999</v>
      </c>
      <c r="L982" s="48">
        <f t="shared" ca="1" si="524"/>
        <v>-2.0497000000000001</v>
      </c>
      <c r="M982" s="48">
        <f t="shared" ca="1" si="524"/>
        <v>-2.1153000000000004</v>
      </c>
      <c r="N982" s="48">
        <f t="shared" ca="1" si="524"/>
        <v>-3.1586000000000003</v>
      </c>
      <c r="P982" s="26">
        <f t="shared" ca="1" si="501"/>
        <v>2.098868375580516</v>
      </c>
      <c r="Q982" s="26">
        <f t="shared" ca="1" si="502"/>
        <v>28.863904865386417</v>
      </c>
      <c r="R982" s="26">
        <f t="shared" ca="1" si="503"/>
        <v>59.540062584504398</v>
      </c>
      <c r="S982" s="26">
        <f t="shared" ca="1" si="504"/>
        <v>97.472526357363193</v>
      </c>
      <c r="T982" s="26">
        <f t="shared" ca="1" si="505"/>
        <v>135.1675248804849</v>
      </c>
      <c r="U982" s="26">
        <f t="shared" ca="1" si="506"/>
        <v>184.07834381987416</v>
      </c>
      <c r="V982" s="26">
        <f t="shared" ca="1" si="507"/>
        <v>287.4115001134906</v>
      </c>
      <c r="W982" s="26">
        <f t="shared" ca="1" si="508"/>
        <v>291.71103818552803</v>
      </c>
      <c r="X982" s="26">
        <f t="shared" ca="1" si="509"/>
        <v>589.92810329872748</v>
      </c>
      <c r="Y982" s="26">
        <f t="shared" ca="1" si="510"/>
        <v>3979.5308684649062</v>
      </c>
      <c r="Z982" s="28">
        <f t="shared" ca="1" si="496"/>
        <v>1.0090000000000043E-2</v>
      </c>
      <c r="AA982" s="57">
        <f t="shared" ca="1" si="511"/>
        <v>-2.1802700000000005E-2</v>
      </c>
      <c r="AB982" s="33">
        <f t="shared" ca="1" si="497"/>
        <v>-4.566800000000041E-3</v>
      </c>
      <c r="AD982" s="28">
        <f t="shared" ca="1" si="512"/>
        <v>-4.5101973912420303E-2</v>
      </c>
      <c r="AE982" s="28">
        <f t="shared" ca="1" si="513"/>
        <v>-2.9242422294958235E-2</v>
      </c>
      <c r="AF982" s="28">
        <f t="shared" ca="1" si="514"/>
        <v>-2.916211093394637E-2</v>
      </c>
      <c r="AG982" s="28">
        <f t="shared" ca="1" si="515"/>
        <v>-5.0024916227914872E-3</v>
      </c>
      <c r="AH982" s="28">
        <f t="shared" ca="1" si="516"/>
        <v>-1.231350094135061E-2</v>
      </c>
      <c r="AI982" s="28">
        <f t="shared" ca="1" si="517"/>
        <v>-9.5918551132745181E-3</v>
      </c>
      <c r="AJ982" s="28">
        <f t="shared" ca="1" si="518"/>
        <v>-1.6492252637544703E-2</v>
      </c>
      <c r="AK982" s="28">
        <f t="shared" ca="1" si="519"/>
        <v>-2.0709978815095623E-2</v>
      </c>
      <c r="AL982" s="28">
        <f t="shared" ca="1" si="520"/>
        <v>-2.137993058524543E-2</v>
      </c>
      <c r="AM982" s="28">
        <f t="shared" ca="1" si="521"/>
        <v>-3.2095597186714502E-2</v>
      </c>
      <c r="AN982" s="28">
        <f t="shared" ca="1" si="498"/>
        <v>1.0434434217709301E-2</v>
      </c>
      <c r="AO982" s="28">
        <f t="shared" ca="1" si="522"/>
        <v>-2.2043891052433491E-2</v>
      </c>
      <c r="AP982" s="33">
        <f t="shared" ca="1" si="499"/>
        <v>-4.6938728335464766E-3</v>
      </c>
      <c r="AQ982" s="54"/>
      <c r="AR982" s="53"/>
      <c r="AS982" s="53"/>
      <c r="AT982" s="53"/>
      <c r="AU982" s="53"/>
    </row>
    <row r="983" spans="1:51" ht="15" customHeight="1" x14ac:dyDescent="0.25">
      <c r="A983" s="31">
        <f t="shared" ca="1" si="493"/>
        <v>39539</v>
      </c>
      <c r="B983" s="32">
        <f t="shared" ca="1" si="494"/>
        <v>2008</v>
      </c>
      <c r="C983" s="32">
        <f t="shared" ca="1" si="495"/>
        <v>4</v>
      </c>
      <c r="D983" s="48">
        <f>RAWDATA!A985</f>
        <v>200804</v>
      </c>
      <c r="E983" s="48">
        <f t="shared" ca="1" si="523"/>
        <v>1.0719000000000001</v>
      </c>
      <c r="F983" s="48">
        <f t="shared" ca="1" si="524"/>
        <v>2.7530000000000001</v>
      </c>
      <c r="G983" s="48">
        <f t="shared" ca="1" si="524"/>
        <v>2.9867999999999997</v>
      </c>
      <c r="H983" s="48">
        <f t="shared" ca="1" si="524"/>
        <v>2.6334999999999997</v>
      </c>
      <c r="I983" s="48">
        <f t="shared" ca="1" si="524"/>
        <v>2.2818000000000005</v>
      </c>
      <c r="J983" s="48">
        <f t="shared" ca="1" si="524"/>
        <v>2.9355000000000002</v>
      </c>
      <c r="K983" s="48">
        <f t="shared" ca="1" si="524"/>
        <v>2.3016000000000001</v>
      </c>
      <c r="L983" s="48">
        <f t="shared" ca="1" si="524"/>
        <v>2.0306000000000002</v>
      </c>
      <c r="M983" s="48">
        <f t="shared" ca="1" si="524"/>
        <v>2.3220000000000001</v>
      </c>
      <c r="N983" s="48">
        <f t="shared" ca="1" si="524"/>
        <v>3.4193000000000002</v>
      </c>
      <c r="P983" s="26">
        <f t="shared" ca="1" si="501"/>
        <v>2.1213661456983632</v>
      </c>
      <c r="Q983" s="26">
        <f t="shared" ca="1" si="502"/>
        <v>29.658528166330505</v>
      </c>
      <c r="R983" s="26">
        <f t="shared" ca="1" si="503"/>
        <v>61.318405173778373</v>
      </c>
      <c r="S983" s="26">
        <f t="shared" ca="1" si="504"/>
        <v>100.03946533898436</v>
      </c>
      <c r="T983" s="26">
        <f t="shared" ca="1" si="505"/>
        <v>138.25177746320782</v>
      </c>
      <c r="U983" s="26">
        <f t="shared" ca="1" si="506"/>
        <v>189.48196360270657</v>
      </c>
      <c r="V983" s="26">
        <f t="shared" ca="1" si="507"/>
        <v>294.02656320010266</v>
      </c>
      <c r="W983" s="26">
        <f t="shared" ca="1" si="508"/>
        <v>297.63452252692332</v>
      </c>
      <c r="X983" s="26">
        <f t="shared" ca="1" si="509"/>
        <v>603.626233857324</v>
      </c>
      <c r="Y983" s="26">
        <f t="shared" ca="1" si="510"/>
        <v>4115.6029674503261</v>
      </c>
      <c r="Z983" s="28">
        <f t="shared" ca="1" si="496"/>
        <v>9.5819999999999794E-3</v>
      </c>
      <c r="AA983" s="57">
        <f t="shared" ca="1" si="511"/>
        <v>2.4736000000000001E-2</v>
      </c>
      <c r="AB983" s="33">
        <f t="shared" ca="1" si="497"/>
        <v>3.9704999999999671E-3</v>
      </c>
      <c r="AD983" s="28">
        <f t="shared" ca="1" si="512"/>
        <v>1.066195877406414E-2</v>
      </c>
      <c r="AE983" s="28">
        <f t="shared" ca="1" si="513"/>
        <v>2.7157864042318191E-2</v>
      </c>
      <c r="AF983" s="28">
        <f t="shared" ca="1" si="514"/>
        <v>2.9430638689141357E-2</v>
      </c>
      <c r="AG983" s="28">
        <f t="shared" ca="1" si="515"/>
        <v>2.5994204176799988E-2</v>
      </c>
      <c r="AH983" s="28">
        <f t="shared" ca="1" si="516"/>
        <v>2.2561563028571787E-2</v>
      </c>
      <c r="AI983" s="28">
        <f t="shared" ca="1" si="517"/>
        <v>2.8932392495686212E-2</v>
      </c>
      <c r="AJ983" s="28">
        <f t="shared" ca="1" si="518"/>
        <v>2.2755127120886339E-2</v>
      </c>
      <c r="AK983" s="28">
        <f t="shared" ca="1" si="519"/>
        <v>2.0102582305177624E-2</v>
      </c>
      <c r="AL983" s="28">
        <f t="shared" ca="1" si="520"/>
        <v>2.2954517612184467E-2</v>
      </c>
      <c r="AM983" s="28">
        <f t="shared" ca="1" si="521"/>
        <v>3.3621412440349552E-2</v>
      </c>
      <c r="AN983" s="28">
        <f t="shared" ca="1" si="498"/>
        <v>9.3780536180758413E-3</v>
      </c>
      <c r="AO983" s="28">
        <f t="shared" ca="1" si="522"/>
        <v>2.4435018440237325E-2</v>
      </c>
      <c r="AP983" s="33">
        <f t="shared" ca="1" si="499"/>
        <v>3.8529465860296826E-3</v>
      </c>
      <c r="AQ983" s="54"/>
      <c r="AR983" s="53"/>
      <c r="AS983" s="53"/>
      <c r="AT983" s="53"/>
      <c r="AU983" s="53"/>
    </row>
    <row r="984" spans="1:51" ht="15" customHeight="1" x14ac:dyDescent="0.25">
      <c r="A984" s="31">
        <f t="shared" ca="1" si="493"/>
        <v>39569</v>
      </c>
      <c r="B984" s="32">
        <f t="shared" ca="1" si="494"/>
        <v>2008</v>
      </c>
      <c r="C984" s="32">
        <f t="shared" ca="1" si="495"/>
        <v>5</v>
      </c>
      <c r="D984" s="48">
        <f>RAWDATA!A986</f>
        <v>200805</v>
      </c>
      <c r="E984" s="48">
        <f t="shared" ca="1" si="523"/>
        <v>4.694</v>
      </c>
      <c r="F984" s="48">
        <f t="shared" ca="1" si="524"/>
        <v>4.4101999999999997</v>
      </c>
      <c r="G984" s="48">
        <f t="shared" ca="1" si="524"/>
        <v>4.1242999999999999</v>
      </c>
      <c r="H984" s="48">
        <f t="shared" ca="1" si="524"/>
        <v>3.0973000000000002</v>
      </c>
      <c r="I984" s="48">
        <f t="shared" ca="1" si="524"/>
        <v>4.2841000000000005</v>
      </c>
      <c r="J984" s="48">
        <f t="shared" ca="1" si="524"/>
        <v>3.7298999999999998</v>
      </c>
      <c r="K984" s="48">
        <f t="shared" ca="1" si="524"/>
        <v>3.0461</v>
      </c>
      <c r="L984" s="48">
        <f t="shared" ca="1" si="524"/>
        <v>2.2121</v>
      </c>
      <c r="M984" s="48">
        <f t="shared" ca="1" si="524"/>
        <v>2.3917999999999999</v>
      </c>
      <c r="N984" s="48">
        <f t="shared" ca="1" si="524"/>
        <v>3.399</v>
      </c>
      <c r="P984" s="26">
        <f t="shared" ca="1" si="501"/>
        <v>2.2209430725774442</v>
      </c>
      <c r="Q984" s="26">
        <f t="shared" ca="1" si="502"/>
        <v>30.966528575522016</v>
      </c>
      <c r="R984" s="26">
        <f t="shared" ca="1" si="503"/>
        <v>63.847360158360509</v>
      </c>
      <c r="S984" s="26">
        <f t="shared" ca="1" si="504"/>
        <v>103.13798769892871</v>
      </c>
      <c r="T984" s="26">
        <f t="shared" ca="1" si="505"/>
        <v>144.17462186150908</v>
      </c>
      <c r="U984" s="26">
        <f t="shared" ca="1" si="506"/>
        <v>196.54945136312392</v>
      </c>
      <c r="V984" s="26">
        <f t="shared" ca="1" si="507"/>
        <v>302.982906341741</v>
      </c>
      <c r="W984" s="26">
        <f t="shared" ca="1" si="508"/>
        <v>304.21849579974139</v>
      </c>
      <c r="X984" s="26">
        <f t="shared" ca="1" si="509"/>
        <v>618.06376611872349</v>
      </c>
      <c r="Y984" s="26">
        <f t="shared" ca="1" si="510"/>
        <v>4255.4923123139624</v>
      </c>
      <c r="Z984" s="28">
        <f t="shared" ca="1" si="496"/>
        <v>-1.6566999999999998E-2</v>
      </c>
      <c r="AA984" s="57">
        <f t="shared" ca="1" si="511"/>
        <v>3.5388799999999998E-2</v>
      </c>
      <c r="AB984" s="33">
        <f t="shared" ca="1" si="497"/>
        <v>-6.4347999999999628E-3</v>
      </c>
      <c r="AD984" s="28">
        <f t="shared" ca="1" si="512"/>
        <v>4.5871623656056529E-2</v>
      </c>
      <c r="AE984" s="28">
        <f t="shared" ca="1" si="513"/>
        <v>4.3157185837425893E-2</v>
      </c>
      <c r="AF984" s="28">
        <f t="shared" ca="1" si="514"/>
        <v>4.0415191787242309E-2</v>
      </c>
      <c r="AG984" s="28">
        <f t="shared" ca="1" si="515"/>
        <v>3.0503016525078443E-2</v>
      </c>
      <c r="AH984" s="28">
        <f t="shared" ca="1" si="516"/>
        <v>4.1948719527169304E-2</v>
      </c>
      <c r="AI984" s="28">
        <f t="shared" ca="1" si="517"/>
        <v>3.6620219413919623E-2</v>
      </c>
      <c r="AJ984" s="28">
        <f t="shared" ca="1" si="518"/>
        <v>3.0006274926241965E-2</v>
      </c>
      <c r="AK984" s="28">
        <f t="shared" ca="1" si="519"/>
        <v>2.1879880076668783E-2</v>
      </c>
      <c r="AL984" s="28">
        <f t="shared" ca="1" si="520"/>
        <v>2.3636445285891917E-2</v>
      </c>
      <c r="AM984" s="28">
        <f t="shared" ca="1" si="521"/>
        <v>3.3425104859587246E-2</v>
      </c>
      <c r="AN984" s="28">
        <f t="shared" ca="1" si="498"/>
        <v>-1.5983629674001631E-2</v>
      </c>
      <c r="AO984" s="28">
        <f t="shared" ca="1" si="522"/>
        <v>3.4777008351632575E-2</v>
      </c>
      <c r="AP984" s="33">
        <f t="shared" ca="1" si="499"/>
        <v>-6.2462332788929958E-3</v>
      </c>
      <c r="AQ984" s="54"/>
      <c r="AR984" s="53"/>
      <c r="AS984" s="53"/>
      <c r="AT984" s="53"/>
      <c r="AU984" s="53"/>
    </row>
    <row r="985" spans="1:51" ht="15" customHeight="1" x14ac:dyDescent="0.25">
      <c r="A985" s="31">
        <f t="shared" ca="1" si="493"/>
        <v>39600</v>
      </c>
      <c r="B985" s="32">
        <f t="shared" ca="1" si="494"/>
        <v>2008</v>
      </c>
      <c r="C985" s="32">
        <f t="shared" ca="1" si="495"/>
        <v>6</v>
      </c>
      <c r="D985" s="48">
        <f>RAWDATA!A987</f>
        <v>200806</v>
      </c>
      <c r="E985" s="48">
        <f t="shared" ca="1" si="523"/>
        <v>-9.3080999999999996</v>
      </c>
      <c r="F985" s="48">
        <f t="shared" ca="1" si="524"/>
        <v>-9.0914000000000001</v>
      </c>
      <c r="G985" s="48">
        <f t="shared" ca="1" si="524"/>
        <v>-10.103100000000001</v>
      </c>
      <c r="H985" s="48">
        <f t="shared" ca="1" si="524"/>
        <v>-9.2564000000000011</v>
      </c>
      <c r="I985" s="48">
        <f t="shared" ca="1" si="524"/>
        <v>-8.7636000000000003</v>
      </c>
      <c r="J985" s="48">
        <f t="shared" ca="1" si="524"/>
        <v>-9.2954000000000008</v>
      </c>
      <c r="K985" s="48">
        <f t="shared" ca="1" si="524"/>
        <v>-8.313699999999999</v>
      </c>
      <c r="L985" s="48">
        <f t="shared" ca="1" si="524"/>
        <v>-9.2017000000000007</v>
      </c>
      <c r="M985" s="48">
        <f t="shared" ca="1" si="524"/>
        <v>-9.4333000000000009</v>
      </c>
      <c r="N985" s="48">
        <f t="shared" ca="1" si="524"/>
        <v>-8.2500999999999998</v>
      </c>
      <c r="P985" s="26">
        <f t="shared" ca="1" si="501"/>
        <v>2.0142154704388631</v>
      </c>
      <c r="Q985" s="26">
        <f t="shared" ca="1" si="502"/>
        <v>28.151237596607011</v>
      </c>
      <c r="R985" s="26">
        <f t="shared" ca="1" si="503"/>
        <v>57.396797514201189</v>
      </c>
      <c r="S985" s="26">
        <f t="shared" ca="1" si="504"/>
        <v>93.59112300556508</v>
      </c>
      <c r="T985" s="26">
        <f t="shared" ca="1" si="505"/>
        <v>131.53973470005386</v>
      </c>
      <c r="U985" s="26">
        <f t="shared" ca="1" si="506"/>
        <v>178.2793936611161</v>
      </c>
      <c r="V985" s="26">
        <f t="shared" ca="1" si="507"/>
        <v>277.7938164572077</v>
      </c>
      <c r="W985" s="26">
        <f t="shared" ca="1" si="508"/>
        <v>276.22522247173657</v>
      </c>
      <c r="X985" s="26">
        <f t="shared" ca="1" si="509"/>
        <v>559.759956869446</v>
      </c>
      <c r="Y985" s="26">
        <f t="shared" ca="1" si="510"/>
        <v>3904.4099410557483</v>
      </c>
      <c r="Z985" s="28">
        <f t="shared" ca="1" si="496"/>
        <v>3.580500000000042E-3</v>
      </c>
      <c r="AA985" s="57">
        <f t="shared" ca="1" si="511"/>
        <v>-9.1016799999999995E-2</v>
      </c>
      <c r="AB985" s="33">
        <f t="shared" ca="1" si="497"/>
        <v>2.5998000000000826E-3</v>
      </c>
      <c r="AD985" s="28">
        <f t="shared" ca="1" si="512"/>
        <v>-9.770213825739088E-2</v>
      </c>
      <c r="AE985" s="28">
        <f t="shared" ca="1" si="513"/>
        <v>-9.5315579818904844E-2</v>
      </c>
      <c r="AF985" s="28">
        <f t="shared" ca="1" si="514"/>
        <v>-0.10650672786368144</v>
      </c>
      <c r="AG985" s="28">
        <f t="shared" ca="1" si="515"/>
        <v>-9.7132238746002172E-2</v>
      </c>
      <c r="AH985" s="28">
        <f t="shared" ca="1" si="516"/>
        <v>-9.1716245729108886E-2</v>
      </c>
      <c r="AI985" s="28">
        <f t="shared" ca="1" si="517"/>
        <v>-9.7562113504755077E-2</v>
      </c>
      <c r="AJ985" s="28">
        <f t="shared" ca="1" si="518"/>
        <v>-8.6797218105098869E-2</v>
      </c>
      <c r="AK985" s="28">
        <f t="shared" ca="1" si="519"/>
        <v>-9.6529623023071706E-2</v>
      </c>
      <c r="AL985" s="28">
        <f t="shared" ca="1" si="520"/>
        <v>-9.9083590170966976E-2</v>
      </c>
      <c r="AM985" s="28">
        <f t="shared" ca="1" si="521"/>
        <v>-8.6103788972261744E-2</v>
      </c>
      <c r="AN985" s="28">
        <f t="shared" ca="1" si="498"/>
        <v>3.9151694665335024E-3</v>
      </c>
      <c r="AO985" s="28">
        <f t="shared" ca="1" si="522"/>
        <v>-9.5428666823634503E-2</v>
      </c>
      <c r="AP985" s="33">
        <f t="shared" ca="1" si="499"/>
        <v>2.8349772520201433E-3</v>
      </c>
      <c r="AQ985" s="54"/>
      <c r="AR985" s="53"/>
      <c r="AS985" s="53"/>
      <c r="AT985" s="53"/>
      <c r="AU985" s="53"/>
    </row>
    <row r="986" spans="1:51" ht="15" customHeight="1" x14ac:dyDescent="0.25">
      <c r="A986" s="31">
        <f t="shared" ca="1" si="493"/>
        <v>39630</v>
      </c>
      <c r="B986" s="32">
        <f t="shared" ca="1" si="494"/>
        <v>2008</v>
      </c>
      <c r="C986" s="32">
        <f t="shared" ca="1" si="495"/>
        <v>7</v>
      </c>
      <c r="D986" s="48">
        <f>RAWDATA!A988</f>
        <v>200807</v>
      </c>
      <c r="E986" s="48">
        <f t="shared" ca="1" si="523"/>
        <v>-2.7025999999999994</v>
      </c>
      <c r="F986" s="48">
        <f t="shared" ca="1" si="524"/>
        <v>1.0599999999999971E-2</v>
      </c>
      <c r="G986" s="48">
        <f t="shared" ca="1" si="524"/>
        <v>0.93890000000000007</v>
      </c>
      <c r="H986" s="48">
        <f t="shared" ca="1" si="524"/>
        <v>1.1067</v>
      </c>
      <c r="I986" s="48">
        <f t="shared" ca="1" si="524"/>
        <v>1.5985</v>
      </c>
      <c r="J986" s="48">
        <f t="shared" ca="1" si="524"/>
        <v>2.6730999999999998</v>
      </c>
      <c r="K986" s="48">
        <f t="shared" ca="1" si="524"/>
        <v>1.6725000000000003</v>
      </c>
      <c r="L986" s="48">
        <f t="shared" ca="1" si="524"/>
        <v>2.4901000000000004</v>
      </c>
      <c r="M986" s="48">
        <f t="shared" ca="1" si="524"/>
        <v>1.3618999999999999</v>
      </c>
      <c r="N986" s="48">
        <f t="shared" ca="1" si="524"/>
        <v>0.97079999999999966</v>
      </c>
      <c r="P986" s="26">
        <f t="shared" ca="1" si="501"/>
        <v>1.9597792831347824</v>
      </c>
      <c r="Q986" s="26">
        <f t="shared" ca="1" si="502"/>
        <v>28.15422162779225</v>
      </c>
      <c r="R986" s="26">
        <f t="shared" ca="1" si="503"/>
        <v>57.935696046062027</v>
      </c>
      <c r="S986" s="26">
        <f t="shared" ca="1" si="504"/>
        <v>94.626895963867668</v>
      </c>
      <c r="T986" s="26">
        <f t="shared" ca="1" si="505"/>
        <v>133.6423973592342</v>
      </c>
      <c r="U986" s="26">
        <f t="shared" ca="1" si="506"/>
        <v>183.04498013307142</v>
      </c>
      <c r="V986" s="26">
        <f t="shared" ca="1" si="507"/>
        <v>282.4399180374545</v>
      </c>
      <c r="W986" s="26">
        <f t="shared" ca="1" si="508"/>
        <v>283.10350673650532</v>
      </c>
      <c r="X986" s="26">
        <f t="shared" ca="1" si="509"/>
        <v>567.38332772205104</v>
      </c>
      <c r="Y986" s="26">
        <f t="shared" ca="1" si="510"/>
        <v>3942.3139527635176</v>
      </c>
      <c r="Z986" s="28">
        <f t="shared" ca="1" si="496"/>
        <v>2.5123500000000076E-2</v>
      </c>
      <c r="AA986" s="57">
        <f t="shared" ca="1" si="511"/>
        <v>1.0120499999999999E-2</v>
      </c>
      <c r="AB986" s="33">
        <f t="shared" ca="1" si="497"/>
        <v>1.5430000000000495E-3</v>
      </c>
      <c r="AD986" s="28">
        <f t="shared" ca="1" si="512"/>
        <v>-2.739791863311598E-2</v>
      </c>
      <c r="AE986" s="28">
        <f t="shared" ca="1" si="513"/>
        <v>1.0599438239691326E-4</v>
      </c>
      <c r="AF986" s="28">
        <f t="shared" ca="1" si="514"/>
        <v>9.3451973017375164E-3</v>
      </c>
      <c r="AG986" s="28">
        <f t="shared" ca="1" si="515"/>
        <v>1.1006208861300623E-2</v>
      </c>
      <c r="AH986" s="28">
        <f t="shared" ca="1" si="516"/>
        <v>1.585858526777684E-2</v>
      </c>
      <c r="AI986" s="28">
        <f t="shared" ca="1" si="517"/>
        <v>2.6379968691833535E-2</v>
      </c>
      <c r="AJ986" s="28">
        <f t="shared" ca="1" si="518"/>
        <v>1.6586677354391066E-2</v>
      </c>
      <c r="AK986" s="28">
        <f t="shared" ca="1" si="519"/>
        <v>2.4596022559851095E-2</v>
      </c>
      <c r="AL986" s="28">
        <f t="shared" ca="1" si="520"/>
        <v>1.3527094916193326E-2</v>
      </c>
      <c r="AM986" s="28">
        <f t="shared" ca="1" si="521"/>
        <v>9.6611801422391615E-3</v>
      </c>
      <c r="AN986" s="28">
        <f t="shared" ca="1" si="498"/>
        <v>2.5240099654575777E-2</v>
      </c>
      <c r="AO986" s="28">
        <f t="shared" ca="1" si="522"/>
        <v>1.0069630667355301E-2</v>
      </c>
      <c r="AP986" s="33">
        <f t="shared" ca="1" si="499"/>
        <v>1.5245068618609438E-3</v>
      </c>
      <c r="AQ986" s="54"/>
      <c r="AR986" s="53"/>
      <c r="AS986" s="53"/>
      <c r="AT986" s="53"/>
      <c r="AU986" s="53"/>
    </row>
    <row r="987" spans="1:51" ht="15" customHeight="1" x14ac:dyDescent="0.25">
      <c r="A987" s="31">
        <f t="shared" ca="1" si="493"/>
        <v>39661</v>
      </c>
      <c r="B987" s="32">
        <f t="shared" ca="1" si="494"/>
        <v>2008</v>
      </c>
      <c r="C987" s="32">
        <f t="shared" ca="1" si="495"/>
        <v>8</v>
      </c>
      <c r="D987" s="48">
        <f>RAWDATA!A989</f>
        <v>200808</v>
      </c>
      <c r="E987" s="48">
        <f t="shared" ca="1" si="523"/>
        <v>2.2737000000000003</v>
      </c>
      <c r="F987" s="48">
        <f t="shared" ca="1" si="524"/>
        <v>1.7489999999999999</v>
      </c>
      <c r="G987" s="48">
        <f t="shared" ca="1" si="524"/>
        <v>3.4059999999999997</v>
      </c>
      <c r="H987" s="48">
        <f t="shared" ca="1" si="524"/>
        <v>2.4075000000000002</v>
      </c>
      <c r="I987" s="48">
        <f t="shared" ca="1" si="524"/>
        <v>2.4376000000000002</v>
      </c>
      <c r="J987" s="48">
        <f t="shared" ca="1" si="524"/>
        <v>2.6524999999999999</v>
      </c>
      <c r="K987" s="48">
        <f t="shared" ca="1" si="524"/>
        <v>3.0855000000000006</v>
      </c>
      <c r="L987" s="48">
        <f t="shared" ca="1" si="524"/>
        <v>2.1097999999999999</v>
      </c>
      <c r="M987" s="48">
        <f t="shared" ca="1" si="524"/>
        <v>1.8433000000000002</v>
      </c>
      <c r="N987" s="48">
        <f t="shared" ca="1" si="524"/>
        <v>1.7702</v>
      </c>
      <c r="P987" s="26">
        <f t="shared" ca="1" si="501"/>
        <v>2.0043387846954182</v>
      </c>
      <c r="Q987" s="26">
        <f t="shared" ca="1" si="502"/>
        <v>28.646638964062337</v>
      </c>
      <c r="R987" s="26">
        <f t="shared" ca="1" si="503"/>
        <v>59.908985853390895</v>
      </c>
      <c r="S987" s="26">
        <f t="shared" ca="1" si="504"/>
        <v>96.905038484197789</v>
      </c>
      <c r="T987" s="26">
        <f t="shared" ca="1" si="505"/>
        <v>136.90006443726287</v>
      </c>
      <c r="U987" s="26">
        <f t="shared" ca="1" si="506"/>
        <v>187.90024823110113</v>
      </c>
      <c r="V987" s="26">
        <f t="shared" ca="1" si="507"/>
        <v>291.15460170850019</v>
      </c>
      <c r="W987" s="26">
        <f t="shared" ca="1" si="508"/>
        <v>289.07642452163213</v>
      </c>
      <c r="X987" s="26">
        <f t="shared" ca="1" si="509"/>
        <v>577.84190460195157</v>
      </c>
      <c r="Y987" s="26">
        <f t="shared" ca="1" si="510"/>
        <v>4012.1007943553377</v>
      </c>
      <c r="Z987" s="28">
        <f t="shared" ca="1" si="496"/>
        <v>-2.0459999999999923E-3</v>
      </c>
      <c r="AA987" s="57">
        <f t="shared" ca="1" si="511"/>
        <v>2.3735099999999999E-2</v>
      </c>
      <c r="AB987" s="33">
        <f t="shared" ca="1" si="497"/>
        <v>-5.6675999999999845E-3</v>
      </c>
      <c r="AD987" s="28">
        <f t="shared" ca="1" si="512"/>
        <v>2.2482366917939381E-2</v>
      </c>
      <c r="AE987" s="28">
        <f t="shared" ca="1" si="513"/>
        <v>1.7338810276489793E-2</v>
      </c>
      <c r="AF987" s="28">
        <f t="shared" ca="1" si="514"/>
        <v>3.3492801482035199E-2</v>
      </c>
      <c r="AG987" s="28">
        <f t="shared" ca="1" si="515"/>
        <v>2.3789766122738053E-2</v>
      </c>
      <c r="AH987" s="28">
        <f t="shared" ca="1" si="516"/>
        <v>2.4083646720483597E-2</v>
      </c>
      <c r="AI987" s="28">
        <f t="shared" ca="1" si="517"/>
        <v>2.6179311783302565E-2</v>
      </c>
      <c r="AJ987" s="28">
        <f t="shared" ca="1" si="518"/>
        <v>3.0388554988879816E-2</v>
      </c>
      <c r="AK987" s="28">
        <f t="shared" ca="1" si="519"/>
        <v>2.0878518905416723E-2</v>
      </c>
      <c r="AL987" s="28">
        <f t="shared" ca="1" si="520"/>
        <v>1.8265171506689382E-2</v>
      </c>
      <c r="AM987" s="28">
        <f t="shared" ca="1" si="521"/>
        <v>1.7547144429500307E-2</v>
      </c>
      <c r="AN987" s="28">
        <f t="shared" ca="1" si="498"/>
        <v>-2.0044306291197404E-3</v>
      </c>
      <c r="AO987" s="28">
        <f t="shared" ca="1" si="522"/>
        <v>2.3457801744672338E-2</v>
      </c>
      <c r="AP987" s="33">
        <f t="shared" ca="1" si="499"/>
        <v>-5.5516437765774918E-3</v>
      </c>
      <c r="AQ987" s="54"/>
      <c r="AR987" s="53"/>
      <c r="AS987" s="53"/>
      <c r="AT987" s="53"/>
      <c r="AU987" s="53"/>
    </row>
    <row r="988" spans="1:51" ht="15" customHeight="1" x14ac:dyDescent="0.25">
      <c r="A988" s="31">
        <f t="shared" ca="1" si="493"/>
        <v>39692</v>
      </c>
      <c r="B988" s="32">
        <f t="shared" ca="1" si="494"/>
        <v>2008</v>
      </c>
      <c r="C988" s="32">
        <f t="shared" ca="1" si="495"/>
        <v>9</v>
      </c>
      <c r="D988" s="48">
        <f>RAWDATA!A990</f>
        <v>200809</v>
      </c>
      <c r="E988" s="48">
        <f t="shared" ca="1" si="523"/>
        <v>-14.191400000000002</v>
      </c>
      <c r="F988" s="48">
        <f t="shared" ca="1" si="524"/>
        <v>-11.751999999999999</v>
      </c>
      <c r="G988" s="48">
        <f t="shared" ca="1" si="524"/>
        <v>-9.924100000000001</v>
      </c>
      <c r="H988" s="48">
        <f t="shared" ca="1" si="524"/>
        <v>-10.194700000000001</v>
      </c>
      <c r="I988" s="48">
        <f t="shared" ca="1" si="524"/>
        <v>-9.0312999999999999</v>
      </c>
      <c r="J988" s="48">
        <f t="shared" ca="1" si="524"/>
        <v>-8.9977</v>
      </c>
      <c r="K988" s="48">
        <f t="shared" ca="1" si="524"/>
        <v>-7.6888000000000005</v>
      </c>
      <c r="L988" s="48">
        <f t="shared" ca="1" si="524"/>
        <v>-8.4384999999999994</v>
      </c>
      <c r="M988" s="48">
        <f t="shared" ca="1" si="524"/>
        <v>-10.4801</v>
      </c>
      <c r="N988" s="48">
        <f t="shared" ca="1" si="524"/>
        <v>-14.782400000000001</v>
      </c>
      <c r="P988" s="26">
        <f t="shared" ca="1" si="501"/>
        <v>1.7198950504041526</v>
      </c>
      <c r="Q988" s="26">
        <f t="shared" ca="1" si="502"/>
        <v>25.280085953005731</v>
      </c>
      <c r="R988" s="26">
        <f t="shared" ca="1" si="503"/>
        <v>53.963558188314529</v>
      </c>
      <c r="S988" s="26">
        <f t="shared" ca="1" si="504"/>
        <v>87.025860525849282</v>
      </c>
      <c r="T988" s="26">
        <f t="shared" ca="1" si="505"/>
        <v>124.53620891774035</v>
      </c>
      <c r="U988" s="26">
        <f t="shared" ca="1" si="506"/>
        <v>170.99354759601135</v>
      </c>
      <c r="V988" s="26">
        <f t="shared" ca="1" si="507"/>
        <v>268.76830669233703</v>
      </c>
      <c r="W988" s="26">
        <f t="shared" ca="1" si="508"/>
        <v>264.68271043837422</v>
      </c>
      <c r="X988" s="26">
        <f t="shared" ca="1" si="509"/>
        <v>517.28349515776245</v>
      </c>
      <c r="Y988" s="26">
        <f t="shared" ca="1" si="510"/>
        <v>3419.0160065305545</v>
      </c>
      <c r="Z988" s="28">
        <f t="shared" ca="1" si="496"/>
        <v>3.404499999999977E-3</v>
      </c>
      <c r="AA988" s="57">
        <f t="shared" ca="1" si="511"/>
        <v>-0.10548099999999999</v>
      </c>
      <c r="AB988" s="33">
        <f t="shared" ca="1" si="497"/>
        <v>-2.0831500000000003E-2</v>
      </c>
      <c r="AD988" s="28">
        <f t="shared" ca="1" si="512"/>
        <v>-0.15305095141694319</v>
      </c>
      <c r="AE988" s="28">
        <f t="shared" ca="1" si="513"/>
        <v>-0.12501915332101074</v>
      </c>
      <c r="AF988" s="28">
        <f t="shared" ca="1" si="514"/>
        <v>-0.10451753773024558</v>
      </c>
      <c r="AG988" s="28">
        <f t="shared" ca="1" si="515"/>
        <v>-0.10752619237700821</v>
      </c>
      <c r="AH988" s="28">
        <f t="shared" ca="1" si="516"/>
        <v>-9.4654694681644932E-2</v>
      </c>
      <c r="AI988" s="28">
        <f t="shared" ca="1" si="517"/>
        <v>-9.4285405065367062E-2</v>
      </c>
      <c r="AJ988" s="28">
        <f t="shared" ca="1" si="518"/>
        <v>-8.0004708395518084E-2</v>
      </c>
      <c r="AK988" s="28">
        <f t="shared" ca="1" si="519"/>
        <v>-8.815930833805137E-2</v>
      </c>
      <c r="AL988" s="28">
        <f t="shared" ca="1" si="520"/>
        <v>-0.11070923905385698</v>
      </c>
      <c r="AM988" s="28">
        <f t="shared" ca="1" si="521"/>
        <v>-0.159962200716085</v>
      </c>
      <c r="AN988" s="28">
        <f t="shared" ca="1" si="498"/>
        <v>3.6993324840059738E-3</v>
      </c>
      <c r="AO988" s="28">
        <f t="shared" ca="1" si="522"/>
        <v>-0.11146913534223496</v>
      </c>
      <c r="AP988" s="33">
        <f t="shared" ca="1" si="499"/>
        <v>-2.3866584542736019E-2</v>
      </c>
      <c r="AQ988" s="54"/>
      <c r="AR988" s="53"/>
      <c r="AS988" s="53"/>
      <c r="AT988" s="53"/>
      <c r="AU988" s="53"/>
    </row>
    <row r="989" spans="1:51" ht="15" customHeight="1" x14ac:dyDescent="0.25">
      <c r="A989" s="31">
        <f t="shared" ca="1" si="493"/>
        <v>39722</v>
      </c>
      <c r="B989" s="32">
        <f t="shared" ca="1" si="494"/>
        <v>2008</v>
      </c>
      <c r="C989" s="32">
        <f t="shared" ca="1" si="495"/>
        <v>10</v>
      </c>
      <c r="D989" s="48">
        <f>RAWDATA!A991</f>
        <v>200810</v>
      </c>
      <c r="E989" s="48">
        <f t="shared" ca="1" si="523"/>
        <v>-22.1203</v>
      </c>
      <c r="F989" s="48">
        <f t="shared" ca="1" si="524"/>
        <v>-22.907600000000002</v>
      </c>
      <c r="G989" s="48">
        <f t="shared" ca="1" si="524"/>
        <v>-20.112200000000001</v>
      </c>
      <c r="H989" s="48">
        <f t="shared" ca="1" si="524"/>
        <v>-20.365400000000001</v>
      </c>
      <c r="I989" s="48">
        <f t="shared" ca="1" si="524"/>
        <v>-20.8904</v>
      </c>
      <c r="J989" s="48">
        <f t="shared" ca="1" si="524"/>
        <v>-19.645800000000001</v>
      </c>
      <c r="K989" s="48">
        <f t="shared" ca="1" si="524"/>
        <v>-19.974400000000003</v>
      </c>
      <c r="L989" s="48">
        <f t="shared" ca="1" si="524"/>
        <v>-19.375100000000003</v>
      </c>
      <c r="M989" s="48">
        <f t="shared" ca="1" si="524"/>
        <v>-20.356400000000001</v>
      </c>
      <c r="N989" s="48">
        <f t="shared" ca="1" si="524"/>
        <v>-23.852699999999999</v>
      </c>
      <c r="P989" s="26">
        <f t="shared" ca="1" si="501"/>
        <v>1.3394491055696027</v>
      </c>
      <c r="Q989" s="26">
        <f t="shared" ca="1" si="502"/>
        <v>19.489024983234987</v>
      </c>
      <c r="R989" s="26">
        <f t="shared" ca="1" si="503"/>
        <v>43.110299438364336</v>
      </c>
      <c r="S989" s="26">
        <f t="shared" ca="1" si="504"/>
        <v>69.302695926317966</v>
      </c>
      <c r="T989" s="26">
        <f t="shared" ca="1" si="505"/>
        <v>98.520096729988722</v>
      </c>
      <c r="U989" s="26">
        <f t="shared" ca="1" si="506"/>
        <v>137.40049722239416</v>
      </c>
      <c r="V989" s="26">
        <f t="shared" ca="1" si="507"/>
        <v>215.08345004038287</v>
      </c>
      <c r="W989" s="26">
        <f t="shared" ca="1" si="508"/>
        <v>213.40017060822876</v>
      </c>
      <c r="X989" s="26">
        <f t="shared" ca="1" si="509"/>
        <v>411.98319774946771</v>
      </c>
      <c r="Y989" s="26">
        <f t="shared" ca="1" si="510"/>
        <v>2603.4883755408409</v>
      </c>
      <c r="Z989" s="28">
        <f t="shared" ca="1" si="496"/>
        <v>4.094000000000042E-3</v>
      </c>
      <c r="AA989" s="57">
        <f t="shared" ca="1" si="511"/>
        <v>-0.20960030000000004</v>
      </c>
      <c r="AB989" s="33">
        <f t="shared" ca="1" si="497"/>
        <v>-1.1445199999999961E-2</v>
      </c>
      <c r="AD989" s="28">
        <f t="shared" ca="1" si="512"/>
        <v>-0.25000485757163504</v>
      </c>
      <c r="AE989" s="28">
        <f t="shared" ca="1" si="513"/>
        <v>-0.26016548355892549</v>
      </c>
      <c r="AF989" s="28">
        <f t="shared" ca="1" si="514"/>
        <v>-0.22454703573787843</v>
      </c>
      <c r="AG989" s="28">
        <f t="shared" ca="1" si="515"/>
        <v>-0.22772151421402098</v>
      </c>
      <c r="AH989" s="28">
        <f t="shared" ca="1" si="516"/>
        <v>-0.23433595321835926</v>
      </c>
      <c r="AI989" s="28">
        <f t="shared" ca="1" si="517"/>
        <v>-0.21872582385766154</v>
      </c>
      <c r="AJ989" s="28">
        <f t="shared" ca="1" si="518"/>
        <v>-0.22282360250328975</v>
      </c>
      <c r="AK989" s="28">
        <f t="shared" ca="1" si="519"/>
        <v>-0.21536265118300152</v>
      </c>
      <c r="AL989" s="28">
        <f t="shared" ca="1" si="520"/>
        <v>-0.22760850439837021</v>
      </c>
      <c r="AM989" s="28">
        <f t="shared" ca="1" si="521"/>
        <v>-0.27250056361168995</v>
      </c>
      <c r="AN989" s="28">
        <f t="shared" ca="1" si="498"/>
        <v>5.0306365602501568E-3</v>
      </c>
      <c r="AO989" s="28">
        <f t="shared" ca="1" si="522"/>
        <v>-0.23521651210320699</v>
      </c>
      <c r="AP989" s="33">
        <f t="shared" ca="1" si="499"/>
        <v>-1.4838021901823095E-2</v>
      </c>
      <c r="AQ989" s="54"/>
      <c r="AR989" s="53"/>
      <c r="AS989" s="53"/>
      <c r="AT989" s="53"/>
      <c r="AU989" s="53"/>
    </row>
    <row r="990" spans="1:51" ht="15" customHeight="1" x14ac:dyDescent="0.25">
      <c r="A990" s="31">
        <f t="shared" ca="1" si="493"/>
        <v>39753</v>
      </c>
      <c r="B990" s="32">
        <f t="shared" ca="1" si="494"/>
        <v>2008</v>
      </c>
      <c r="C990" s="32">
        <f t="shared" ca="1" si="495"/>
        <v>11</v>
      </c>
      <c r="D990" s="48">
        <f>RAWDATA!A992</f>
        <v>200811</v>
      </c>
      <c r="E990" s="48">
        <f t="shared" ca="1" si="523"/>
        <v>-15.656100000000002</v>
      </c>
      <c r="F990" s="48">
        <f t="shared" ca="1" si="524"/>
        <v>-12.593000000000002</v>
      </c>
      <c r="G990" s="48">
        <f t="shared" ca="1" si="524"/>
        <v>-13.2418</v>
      </c>
      <c r="H990" s="48">
        <f t="shared" ca="1" si="524"/>
        <v>-12.875600000000002</v>
      </c>
      <c r="I990" s="48">
        <f t="shared" ca="1" si="524"/>
        <v>-12.564800000000002</v>
      </c>
      <c r="J990" s="48">
        <f t="shared" ca="1" si="524"/>
        <v>-13.5275</v>
      </c>
      <c r="K990" s="48">
        <f t="shared" ca="1" si="524"/>
        <v>-13.949100000000001</v>
      </c>
      <c r="L990" s="48">
        <f t="shared" ca="1" si="524"/>
        <v>-13.695700000000002</v>
      </c>
      <c r="M990" s="48">
        <f t="shared" ca="1" si="524"/>
        <v>-13.759200000000002</v>
      </c>
      <c r="N990" s="48">
        <f t="shared" ca="1" si="524"/>
        <v>-15.764000000000001</v>
      </c>
      <c r="P990" s="26">
        <f t="shared" ca="1" si="501"/>
        <v>1.1297436141525201</v>
      </c>
      <c r="Q990" s="26">
        <f t="shared" ca="1" si="502"/>
        <v>17.034772067096206</v>
      </c>
      <c r="R990" s="26">
        <f t="shared" ca="1" si="503"/>
        <v>37.401719807335006</v>
      </c>
      <c r="S990" s="26">
        <f t="shared" ca="1" si="504"/>
        <v>60.379558009628973</v>
      </c>
      <c r="T990" s="26">
        <f t="shared" ca="1" si="505"/>
        <v>86.1412436160591</v>
      </c>
      <c r="U990" s="26">
        <f t="shared" ca="1" si="506"/>
        <v>118.81364496063479</v>
      </c>
      <c r="V990" s="26">
        <f t="shared" ca="1" si="507"/>
        <v>185.08124451079982</v>
      </c>
      <c r="W990" s="26">
        <f t="shared" ca="1" si="508"/>
        <v>184.17352344223758</v>
      </c>
      <c r="X990" s="26">
        <f t="shared" ca="1" si="509"/>
        <v>355.29760560472295</v>
      </c>
      <c r="Y990" s="26">
        <f t="shared" ca="1" si="510"/>
        <v>2193.0744680205826</v>
      </c>
      <c r="Z990" s="28">
        <f t="shared" ca="1" si="496"/>
        <v>-6.3705000000000567E-3</v>
      </c>
      <c r="AA990" s="57">
        <f t="shared" ca="1" si="511"/>
        <v>-0.13762680000000002</v>
      </c>
      <c r="AB990" s="33">
        <f t="shared" ca="1" si="497"/>
        <v>-9.9892000000000591E-3</v>
      </c>
      <c r="AD990" s="28">
        <f t="shared" ca="1" si="512"/>
        <v>-0.1702676973349368</v>
      </c>
      <c r="AE990" s="28">
        <f t="shared" ca="1" si="513"/>
        <v>-0.13459481500057641</v>
      </c>
      <c r="AF990" s="28">
        <f t="shared" ca="1" si="514"/>
        <v>-0.14204524713260425</v>
      </c>
      <c r="AG990" s="28">
        <f t="shared" ca="1" si="515"/>
        <v>-0.13783320358821838</v>
      </c>
      <c r="AH990" s="28">
        <f t="shared" ca="1" si="516"/>
        <v>-0.13427223841157751</v>
      </c>
      <c r="AI990" s="28">
        <f t="shared" ca="1" si="517"/>
        <v>-0.14534374167238498</v>
      </c>
      <c r="AJ990" s="28">
        <f t="shared" ca="1" si="518"/>
        <v>-0.15023120434979381</v>
      </c>
      <c r="AK990" s="28">
        <f t="shared" ca="1" si="519"/>
        <v>-0.14729076295227508</v>
      </c>
      <c r="AL990" s="28">
        <f t="shared" ca="1" si="520"/>
        <v>-0.14802680243258243</v>
      </c>
      <c r="AM990" s="28">
        <f t="shared" ca="1" si="521"/>
        <v>-0.17154780267055958</v>
      </c>
      <c r="AN990" s="28">
        <f t="shared" ca="1" si="498"/>
        <v>-7.3560463838144019E-3</v>
      </c>
      <c r="AO990" s="28">
        <f t="shared" ca="1" si="522"/>
        <v>-0.14806715537706572</v>
      </c>
      <c r="AP990" s="33">
        <f t="shared" ca="1" si="499"/>
        <v>-1.1720147174505285E-2</v>
      </c>
      <c r="AQ990" s="54"/>
      <c r="AR990" s="53"/>
      <c r="AS990" s="53"/>
      <c r="AT990" s="53"/>
      <c r="AU990" s="53"/>
      <c r="AY990" s="29"/>
    </row>
    <row r="991" spans="1:51" ht="15" customHeight="1" x14ac:dyDescent="0.25">
      <c r="A991" s="31">
        <f t="shared" ca="1" si="493"/>
        <v>39783</v>
      </c>
      <c r="B991" s="32">
        <f t="shared" ca="1" si="494"/>
        <v>2008</v>
      </c>
      <c r="C991" s="32">
        <f t="shared" ca="1" si="495"/>
        <v>12</v>
      </c>
      <c r="D991" s="48">
        <f>RAWDATA!A993</f>
        <v>200812</v>
      </c>
      <c r="E991" s="48">
        <f t="shared" ca="1" si="523"/>
        <v>2.0430000000000001</v>
      </c>
      <c r="F991" s="48">
        <f t="shared" ca="1" si="524"/>
        <v>1.452</v>
      </c>
      <c r="G991" s="48">
        <f t="shared" ca="1" si="524"/>
        <v>3.0131000000000006</v>
      </c>
      <c r="H991" s="48">
        <f t="shared" ca="1" si="524"/>
        <v>2.9862000000000002</v>
      </c>
      <c r="I991" s="48">
        <f t="shared" ca="1" si="524"/>
        <v>2.8445</v>
      </c>
      <c r="J991" s="48">
        <f t="shared" ca="1" si="524"/>
        <v>4.3501999999999992</v>
      </c>
      <c r="K991" s="48">
        <f t="shared" ca="1" si="524"/>
        <v>2.8441999999999998</v>
      </c>
      <c r="L991" s="48">
        <f t="shared" ca="1" si="524"/>
        <v>2.8627000000000002</v>
      </c>
      <c r="M991" s="48">
        <f t="shared" ca="1" si="524"/>
        <v>3.1433000000000004</v>
      </c>
      <c r="N991" s="48">
        <f t="shared" ca="1" si="524"/>
        <v>5.0359000000000007</v>
      </c>
      <c r="P991" s="26">
        <f t="shared" ca="1" si="501"/>
        <v>1.1528242761896561</v>
      </c>
      <c r="Q991" s="26">
        <f t="shared" ca="1" si="502"/>
        <v>17.282116957510446</v>
      </c>
      <c r="R991" s="26">
        <f t="shared" ca="1" si="503"/>
        <v>38.528671026849814</v>
      </c>
      <c r="S991" s="26">
        <f t="shared" ca="1" si="504"/>
        <v>62.182612370912516</v>
      </c>
      <c r="T991" s="26">
        <f t="shared" ca="1" si="505"/>
        <v>88.59153129071791</v>
      </c>
      <c r="U991" s="26">
        <f t="shared" ca="1" si="506"/>
        <v>123.98227614371231</v>
      </c>
      <c r="V991" s="26">
        <f t="shared" ca="1" si="507"/>
        <v>190.34532526717601</v>
      </c>
      <c r="W991" s="26">
        <f t="shared" ca="1" si="508"/>
        <v>189.44585889781851</v>
      </c>
      <c r="X991" s="26">
        <f t="shared" ca="1" si="509"/>
        <v>366.4656752416962</v>
      </c>
      <c r="Y991" s="26">
        <f t="shared" ca="1" si="510"/>
        <v>2303.5155051556312</v>
      </c>
      <c r="Z991" s="28">
        <f t="shared" ca="1" si="496"/>
        <v>2.3421000000000025E-2</v>
      </c>
      <c r="AA991" s="57">
        <f t="shared" ca="1" si="511"/>
        <v>3.0575100000000001E-2</v>
      </c>
      <c r="AB991" s="33">
        <f t="shared" ca="1" si="497"/>
        <v>1.0320900000000043E-2</v>
      </c>
      <c r="AD991" s="28">
        <f t="shared" ca="1" si="512"/>
        <v>2.0224107088542664E-2</v>
      </c>
      <c r="AE991" s="28">
        <f t="shared" ca="1" si="513"/>
        <v>1.4415594234310233E-2</v>
      </c>
      <c r="AF991" s="28">
        <f t="shared" ca="1" si="514"/>
        <v>2.9685978620305239E-2</v>
      </c>
      <c r="AG991" s="28">
        <f t="shared" ca="1" si="515"/>
        <v>2.942481268282017E-2</v>
      </c>
      <c r="AH991" s="28">
        <f t="shared" ca="1" si="516"/>
        <v>2.8047952745157149E-2</v>
      </c>
      <c r="AI991" s="28">
        <f t="shared" ca="1" si="517"/>
        <v>4.2582364160018538E-2</v>
      </c>
      <c r="AJ991" s="28">
        <f t="shared" ca="1" si="518"/>
        <v>2.8045035715684962E-2</v>
      </c>
      <c r="AK991" s="28">
        <f t="shared" ca="1" si="519"/>
        <v>2.8224903285026241E-2</v>
      </c>
      <c r="AL991" s="28">
        <f t="shared" ca="1" si="520"/>
        <v>3.0949097469012865E-2</v>
      </c>
      <c r="AM991" s="28">
        <f t="shared" ca="1" si="521"/>
        <v>4.913201049522304E-2</v>
      </c>
      <c r="AN991" s="28">
        <f t="shared" ca="1" si="498"/>
        <v>2.2720703320691499E-2</v>
      </c>
      <c r="AO991" s="28">
        <f t="shared" ca="1" si="522"/>
        <v>3.0116995937015691E-2</v>
      </c>
      <c r="AP991" s="33">
        <f t="shared" ca="1" si="499"/>
        <v>9.9235580451022577E-3</v>
      </c>
      <c r="AQ991" s="54"/>
      <c r="AR991" s="53"/>
      <c r="AS991" s="53"/>
      <c r="AT991" s="53"/>
      <c r="AU991" s="53"/>
    </row>
    <row r="992" spans="1:51" ht="15" customHeight="1" x14ac:dyDescent="0.25">
      <c r="A992" s="31">
        <f t="shared" ca="1" si="493"/>
        <v>39814</v>
      </c>
      <c r="B992" s="32">
        <f t="shared" ca="1" si="494"/>
        <v>2009</v>
      </c>
      <c r="C992" s="32">
        <f t="shared" ca="1" si="495"/>
        <v>1</v>
      </c>
      <c r="D992" s="48">
        <f>RAWDATA!A994</f>
        <v>200901</v>
      </c>
      <c r="E992" s="48">
        <f t="shared" ca="1" si="523"/>
        <v>-0.77370000000000017</v>
      </c>
      <c r="F992" s="48">
        <f t="shared" ca="1" si="524"/>
        <v>-3.5241000000000007</v>
      </c>
      <c r="G992" s="48">
        <f t="shared" ca="1" si="524"/>
        <v>-5.0171000000000001</v>
      </c>
      <c r="H992" s="48">
        <f t="shared" ca="1" si="524"/>
        <v>-4.8812999999999995</v>
      </c>
      <c r="I992" s="48">
        <f t="shared" ca="1" si="524"/>
        <v>-5.7759</v>
      </c>
      <c r="J992" s="48">
        <f t="shared" ca="1" si="524"/>
        <v>-5.476700000000001</v>
      </c>
      <c r="K992" s="48">
        <f t="shared" ca="1" si="524"/>
        <v>-6.6501999999999999</v>
      </c>
      <c r="L992" s="48">
        <f t="shared" ca="1" si="524"/>
        <v>-5.8905000000000003</v>
      </c>
      <c r="M992" s="48">
        <f t="shared" ca="1" si="524"/>
        <v>-6.4296000000000006</v>
      </c>
      <c r="N992" s="48">
        <f t="shared" ca="1" si="524"/>
        <v>-1.8424000000000003</v>
      </c>
      <c r="P992" s="26">
        <f t="shared" ca="1" si="501"/>
        <v>1.1439048747647766</v>
      </c>
      <c r="Q992" s="26">
        <f t="shared" ca="1" si="502"/>
        <v>16.673077873810822</v>
      </c>
      <c r="R992" s="26">
        <f t="shared" ca="1" si="503"/>
        <v>36.595649072761731</v>
      </c>
      <c r="S992" s="26">
        <f t="shared" ca="1" si="504"/>
        <v>59.147292513251166</v>
      </c>
      <c r="T992" s="26">
        <f t="shared" ca="1" si="505"/>
        <v>83.474573034897332</v>
      </c>
      <c r="U992" s="26">
        <f t="shared" ca="1" si="506"/>
        <v>117.19213882614962</v>
      </c>
      <c r="V992" s="26">
        <f t="shared" ca="1" si="507"/>
        <v>177.68698044625825</v>
      </c>
      <c r="W992" s="26">
        <f t="shared" ca="1" si="508"/>
        <v>178.28655057944252</v>
      </c>
      <c r="X992" s="26">
        <f t="shared" ca="1" si="509"/>
        <v>342.90339818635607</v>
      </c>
      <c r="Y992" s="26">
        <f t="shared" ca="1" si="510"/>
        <v>2261.0755354886437</v>
      </c>
      <c r="Z992" s="28">
        <f t="shared" ca="1" si="496"/>
        <v>-1.9871000000000083E-2</v>
      </c>
      <c r="AA992" s="57">
        <f t="shared" ca="1" si="511"/>
        <v>-4.6261500000000011E-2</v>
      </c>
      <c r="AB992" s="33">
        <f t="shared" ca="1" si="497"/>
        <v>4.9014999999998921E-3</v>
      </c>
      <c r="AD992" s="28">
        <f t="shared" ca="1" si="512"/>
        <v>-7.7670858678757252E-3</v>
      </c>
      <c r="AE992" s="28">
        <f t="shared" ca="1" si="513"/>
        <v>-3.5876949766253427E-2</v>
      </c>
      <c r="AF992" s="28">
        <f t="shared" ca="1" si="514"/>
        <v>-5.1473310589494878E-2</v>
      </c>
      <c r="AG992" s="28">
        <f t="shared" ca="1" si="515"/>
        <v>-5.0044600645972839E-2</v>
      </c>
      <c r="AH992" s="28">
        <f t="shared" ca="1" si="516"/>
        <v>-5.9494198485709436E-2</v>
      </c>
      <c r="AI992" s="28">
        <f t="shared" ca="1" si="517"/>
        <v>-5.6323821032963586E-2</v>
      </c>
      <c r="AJ992" s="28">
        <f t="shared" ca="1" si="518"/>
        <v>-6.8816458477213155E-2</v>
      </c>
      <c r="AK992" s="28">
        <f t="shared" ca="1" si="519"/>
        <v>-6.0711188063184249E-2</v>
      </c>
      <c r="AL992" s="28">
        <f t="shared" ca="1" si="520"/>
        <v>-6.6456091834981607E-2</v>
      </c>
      <c r="AM992" s="28">
        <f t="shared" ca="1" si="521"/>
        <v>-1.8595835762089223E-2</v>
      </c>
      <c r="AN992" s="28">
        <f t="shared" ca="1" si="498"/>
        <v>-2.0703945981470843E-2</v>
      </c>
      <c r="AO992" s="28">
        <f t="shared" ca="1" si="522"/>
        <v>-4.7365754123268038E-2</v>
      </c>
      <c r="AP992" s="33">
        <f t="shared" ca="1" si="499"/>
        <v>4.8397903247326193E-3</v>
      </c>
      <c r="AQ992" s="54"/>
      <c r="AR992" s="53"/>
      <c r="AS992" s="53"/>
      <c r="AT992" s="53"/>
      <c r="AU992" s="53"/>
    </row>
    <row r="993" spans="1:51" ht="15" customHeight="1" x14ac:dyDescent="0.25">
      <c r="A993" s="31">
        <f t="shared" ca="1" si="493"/>
        <v>39845</v>
      </c>
      <c r="B993" s="32">
        <f t="shared" ca="1" si="494"/>
        <v>2009</v>
      </c>
      <c r="C993" s="32">
        <f t="shared" ca="1" si="495"/>
        <v>2</v>
      </c>
      <c r="D993" s="48">
        <f>RAWDATA!A995</f>
        <v>200902</v>
      </c>
      <c r="E993" s="48">
        <f t="shared" ca="1" si="523"/>
        <v>-11.3492</v>
      </c>
      <c r="F993" s="48">
        <f t="shared" ca="1" si="524"/>
        <v>-11.587200000000001</v>
      </c>
      <c r="G993" s="48">
        <f t="shared" ca="1" si="524"/>
        <v>-10.651300000000001</v>
      </c>
      <c r="H993" s="48">
        <f t="shared" ca="1" si="524"/>
        <v>-10.6599</v>
      </c>
      <c r="I993" s="48">
        <f t="shared" ca="1" si="524"/>
        <v>-10.9779</v>
      </c>
      <c r="J993" s="48">
        <f t="shared" ca="1" si="524"/>
        <v>-11.1462</v>
      </c>
      <c r="K993" s="48">
        <f t="shared" ca="1" si="524"/>
        <v>-10.605700000000001</v>
      </c>
      <c r="L993" s="48">
        <f t="shared" ca="1" si="524"/>
        <v>-12.105700000000001</v>
      </c>
      <c r="M993" s="48">
        <f t="shared" ca="1" si="524"/>
        <v>-11.9025</v>
      </c>
      <c r="N993" s="48">
        <f t="shared" ca="1" si="524"/>
        <v>-14.9237</v>
      </c>
      <c r="P993" s="26">
        <f t="shared" ca="1" si="501"/>
        <v>1.0140808227179725</v>
      </c>
      <c r="Q993" s="26">
        <f t="shared" ca="1" si="502"/>
        <v>14.741134994416615</v>
      </c>
      <c r="R993" s="26">
        <f t="shared" ca="1" si="503"/>
        <v>32.697736703074661</v>
      </c>
      <c r="S993" s="26">
        <f t="shared" ca="1" si="504"/>
        <v>52.842250278631106</v>
      </c>
      <c r="T993" s="26">
        <f t="shared" ca="1" si="505"/>
        <v>74.310817881699336</v>
      </c>
      <c r="U993" s="26">
        <f t="shared" ca="1" si="506"/>
        <v>104.12966864830933</v>
      </c>
      <c r="V993" s="26">
        <f t="shared" ca="1" si="507"/>
        <v>158.84203236106941</v>
      </c>
      <c r="W993" s="26">
        <f t="shared" ca="1" si="508"/>
        <v>156.70371562594696</v>
      </c>
      <c r="X993" s="26">
        <f t="shared" ca="1" si="509"/>
        <v>302.08932121722506</v>
      </c>
      <c r="Y993" s="26">
        <f t="shared" ca="1" si="510"/>
        <v>1923.6394057989248</v>
      </c>
      <c r="Z993" s="28">
        <f t="shared" ca="1" si="496"/>
        <v>-1.9448999999999939E-2</v>
      </c>
      <c r="AA993" s="57">
        <f t="shared" ca="1" si="511"/>
        <v>-0.11590930000000001</v>
      </c>
      <c r="AB993" s="33">
        <f t="shared" ca="1" si="497"/>
        <v>-1.8221699999999993E-2</v>
      </c>
      <c r="AD993" s="28">
        <f t="shared" ca="1" si="512"/>
        <v>-0.12046512925591389</v>
      </c>
      <c r="AE993" s="28">
        <f t="shared" ca="1" si="513"/>
        <v>-0.12315343044638712</v>
      </c>
      <c r="AF993" s="28">
        <f t="shared" ca="1" si="514"/>
        <v>-0.11262349401284212</v>
      </c>
      <c r="AG993" s="28">
        <f t="shared" ca="1" si="515"/>
        <v>-0.11271975074529142</v>
      </c>
      <c r="AH993" s="28">
        <f t="shared" ca="1" si="516"/>
        <v>-0.11628553247417925</v>
      </c>
      <c r="AI993" s="28">
        <f t="shared" ca="1" si="517"/>
        <v>-0.11817786359067503</v>
      </c>
      <c r="AJ993" s="28">
        <f t="shared" ca="1" si="518"/>
        <v>-0.11211326423053723</v>
      </c>
      <c r="AK993" s="28">
        <f t="shared" ca="1" si="519"/>
        <v>-0.12903522981596202</v>
      </c>
      <c r="AL993" s="28">
        <f t="shared" ca="1" si="520"/>
        <v>-0.12672603029308263</v>
      </c>
      <c r="AM993" s="28">
        <f t="shared" ca="1" si="521"/>
        <v>-0.16162168508313568</v>
      </c>
      <c r="AN993" s="28">
        <f t="shared" ca="1" si="498"/>
        <v>-2.2364577836958638E-2</v>
      </c>
      <c r="AO993" s="28">
        <f t="shared" ca="1" si="522"/>
        <v>-0.12319561979774456</v>
      </c>
      <c r="AP993" s="33">
        <f t="shared" ca="1" si="499"/>
        <v>-2.0978237890364584E-2</v>
      </c>
      <c r="AQ993" s="54"/>
      <c r="AR993" s="53"/>
      <c r="AS993" s="53"/>
      <c r="AT993" s="53"/>
      <c r="AU993" s="53"/>
    </row>
    <row r="994" spans="1:51" ht="15" customHeight="1" x14ac:dyDescent="0.25">
      <c r="A994" s="31">
        <f t="shared" ca="1" si="493"/>
        <v>39873</v>
      </c>
      <c r="B994" s="32">
        <f t="shared" ca="1" si="494"/>
        <v>2009</v>
      </c>
      <c r="C994" s="32">
        <f t="shared" ca="1" si="495"/>
        <v>3</v>
      </c>
      <c r="D994" s="48">
        <f>RAWDATA!A996</f>
        <v>200903</v>
      </c>
      <c r="E994" s="48">
        <f t="shared" ca="1" si="523"/>
        <v>18.299900000000001</v>
      </c>
      <c r="F994" s="48">
        <f t="shared" ca="1" si="524"/>
        <v>12.605600000000001</v>
      </c>
      <c r="G994" s="48">
        <f t="shared" ca="1" si="524"/>
        <v>10.929600000000001</v>
      </c>
      <c r="H994" s="48">
        <f t="shared" ca="1" si="524"/>
        <v>11.598500000000001</v>
      </c>
      <c r="I994" s="48">
        <f t="shared" ca="1" si="524"/>
        <v>10.849499999999999</v>
      </c>
      <c r="J994" s="48">
        <f t="shared" ca="1" si="524"/>
        <v>10.127800000000001</v>
      </c>
      <c r="K994" s="48">
        <f t="shared" ca="1" si="524"/>
        <v>10.0931</v>
      </c>
      <c r="L994" s="48">
        <f t="shared" ca="1" si="524"/>
        <v>11.2027</v>
      </c>
      <c r="M994" s="48">
        <f t="shared" ca="1" si="524"/>
        <v>10.651900000000001</v>
      </c>
      <c r="N994" s="48">
        <f t="shared" ca="1" si="524"/>
        <v>17.471999999999998</v>
      </c>
      <c r="P994" s="26">
        <f t="shared" ca="1" si="501"/>
        <v>1.1996565991945389</v>
      </c>
      <c r="Q994" s="26">
        <f t="shared" ca="1" si="502"/>
        <v>16.599343507272796</v>
      </c>
      <c r="R994" s="26">
        <f t="shared" ca="1" si="503"/>
        <v>36.271468533773913</v>
      </c>
      <c r="S994" s="26">
        <f t="shared" ca="1" si="504"/>
        <v>58.971158677198133</v>
      </c>
      <c r="T994" s="26">
        <f t="shared" ca="1" si="505"/>
        <v>82.373170067774311</v>
      </c>
      <c r="U994" s="26">
        <f t="shared" ca="1" si="506"/>
        <v>114.67571322967281</v>
      </c>
      <c r="V994" s="26">
        <f t="shared" ca="1" si="507"/>
        <v>174.87411752930453</v>
      </c>
      <c r="W994" s="26">
        <f t="shared" ca="1" si="508"/>
        <v>174.25876277637494</v>
      </c>
      <c r="X994" s="26">
        <f t="shared" ca="1" si="509"/>
        <v>334.26757362396268</v>
      </c>
      <c r="Y994" s="26">
        <f t="shared" ca="1" si="510"/>
        <v>2259.7376827801131</v>
      </c>
      <c r="Z994" s="28">
        <f t="shared" ca="1" si="496"/>
        <v>-1.3908000000000031E-2</v>
      </c>
      <c r="AA994" s="57">
        <f t="shared" ca="1" si="511"/>
        <v>0.12383059999999997</v>
      </c>
      <c r="AB994" s="33">
        <f t="shared" ca="1" si="497"/>
        <v>1.6788900000000037E-2</v>
      </c>
      <c r="AD994" s="28">
        <f t="shared" ca="1" si="512"/>
        <v>0.16805273968735496</v>
      </c>
      <c r="AE994" s="28">
        <f t="shared" ca="1" si="513"/>
        <v>0.11872126205098545</v>
      </c>
      <c r="AF994" s="28">
        <f t="shared" ca="1" si="514"/>
        <v>0.10372557987839529</v>
      </c>
      <c r="AG994" s="28">
        <f t="shared" ca="1" si="515"/>
        <v>0.10973742300857497</v>
      </c>
      <c r="AH994" s="28">
        <f t="shared" ca="1" si="516"/>
        <v>0.10300323946414654</v>
      </c>
      <c r="AI994" s="28">
        <f t="shared" ca="1" si="517"/>
        <v>9.6471323597693184E-2</v>
      </c>
      <c r="AJ994" s="28">
        <f t="shared" ca="1" si="518"/>
        <v>9.6156185476950207E-2</v>
      </c>
      <c r="AK994" s="28">
        <f t="shared" ca="1" si="519"/>
        <v>0.10618447610916189</v>
      </c>
      <c r="AL994" s="28">
        <f t="shared" ca="1" si="520"/>
        <v>0.10121905162227496</v>
      </c>
      <c r="AM994" s="28">
        <f t="shared" ca="1" si="521"/>
        <v>0.1610298213263324</v>
      </c>
      <c r="AN994" s="28">
        <f t="shared" ca="1" si="498"/>
        <v>-1.2262564394866532E-2</v>
      </c>
      <c r="AO994" s="28">
        <f t="shared" ca="1" si="522"/>
        <v>0.11674302836957103</v>
      </c>
      <c r="AP994" s="33">
        <f t="shared" ca="1" si="499"/>
        <v>1.4381408104732638E-2</v>
      </c>
      <c r="AQ994" s="54"/>
      <c r="AR994" s="53"/>
      <c r="AS994" s="53"/>
      <c r="AT994" s="53"/>
      <c r="AU994" s="53"/>
    </row>
    <row r="995" spans="1:51" ht="15" customHeight="1" x14ac:dyDescent="0.25">
      <c r="A995" s="31">
        <f t="shared" ca="1" si="493"/>
        <v>39904</v>
      </c>
      <c r="B995" s="32">
        <f t="shared" ca="1" si="494"/>
        <v>2009</v>
      </c>
      <c r="C995" s="32">
        <f t="shared" ca="1" si="495"/>
        <v>4</v>
      </c>
      <c r="D995" s="48">
        <f>RAWDATA!A997</f>
        <v>200904</v>
      </c>
      <c r="E995" s="48">
        <f t="shared" ca="1" si="523"/>
        <v>31.552600000000002</v>
      </c>
      <c r="F995" s="48">
        <f t="shared" ca="1" si="524"/>
        <v>27.1004</v>
      </c>
      <c r="G995" s="48">
        <f t="shared" ca="1" si="524"/>
        <v>23.202500000000001</v>
      </c>
      <c r="H995" s="48">
        <f t="shared" ca="1" si="524"/>
        <v>21.933100000000003</v>
      </c>
      <c r="I995" s="48">
        <f t="shared" ca="1" si="524"/>
        <v>18.831800000000001</v>
      </c>
      <c r="J995" s="48">
        <f t="shared" ca="1" si="524"/>
        <v>16.848600000000001</v>
      </c>
      <c r="K995" s="48">
        <f t="shared" ca="1" si="524"/>
        <v>16.792700000000004</v>
      </c>
      <c r="L995" s="48">
        <f t="shared" ca="1" si="524"/>
        <v>16.404900000000001</v>
      </c>
      <c r="M995" s="48">
        <f t="shared" ca="1" si="524"/>
        <v>16.245800000000003</v>
      </c>
      <c r="N995" s="48">
        <f t="shared" ca="1" si="524"/>
        <v>21.528100000000002</v>
      </c>
      <c r="P995" s="26">
        <f t="shared" ca="1" si="501"/>
        <v>1.578179447311995</v>
      </c>
      <c r="Q995" s="26">
        <f t="shared" ca="1" si="502"/>
        <v>21.097831995117751</v>
      </c>
      <c r="R995" s="26">
        <f t="shared" ca="1" si="503"/>
        <v>44.687356020322802</v>
      </c>
      <c r="S995" s="26">
        <f t="shared" ca="1" si="504"/>
        <v>71.905361881026678</v>
      </c>
      <c r="T995" s="26">
        <f t="shared" ca="1" si="505"/>
        <v>97.885520708597426</v>
      </c>
      <c r="U995" s="26">
        <f t="shared" ca="1" si="506"/>
        <v>133.99696544888747</v>
      </c>
      <c r="V995" s="26">
        <f t="shared" ca="1" si="507"/>
        <v>204.24020346364807</v>
      </c>
      <c r="W995" s="26">
        <f t="shared" ca="1" si="508"/>
        <v>202.84573855107644</v>
      </c>
      <c r="X995" s="26">
        <f t="shared" ca="1" si="509"/>
        <v>388.57201509976443</v>
      </c>
      <c r="Y995" s="26">
        <f t="shared" ca="1" si="510"/>
        <v>2746.2162708666988</v>
      </c>
      <c r="Z995" s="28">
        <f t="shared" ca="1" si="496"/>
        <v>-0.10439549999999997</v>
      </c>
      <c r="AA995" s="57">
        <f t="shared" ca="1" si="511"/>
        <v>0.21044049999999997</v>
      </c>
      <c r="AB995" s="33">
        <f t="shared" ca="1" si="497"/>
        <v>-2.1570999999999951E-2</v>
      </c>
      <c r="AD995" s="28">
        <f t="shared" ca="1" si="512"/>
        <v>0.2742365856510548</v>
      </c>
      <c r="AE995" s="28">
        <f t="shared" ca="1" si="513"/>
        <v>0.23980713933061029</v>
      </c>
      <c r="AF995" s="28">
        <f t="shared" ca="1" si="514"/>
        <v>0.20865915711323613</v>
      </c>
      <c r="AG995" s="28">
        <f t="shared" ca="1" si="515"/>
        <v>0.19830234768473654</v>
      </c>
      <c r="AH995" s="28">
        <f t="shared" ca="1" si="516"/>
        <v>0.17253886188909576</v>
      </c>
      <c r="AI995" s="28">
        <f t="shared" ca="1" si="517"/>
        <v>0.15570889375255759</v>
      </c>
      <c r="AJ995" s="28">
        <f t="shared" ca="1" si="518"/>
        <v>0.15523038245282908</v>
      </c>
      <c r="AK995" s="28">
        <f t="shared" ca="1" si="519"/>
        <v>0.15190444464315625</v>
      </c>
      <c r="AL995" s="28">
        <f t="shared" ca="1" si="520"/>
        <v>0.15053672879444704</v>
      </c>
      <c r="AM995" s="28">
        <f t="shared" ca="1" si="521"/>
        <v>0.19497532577256987</v>
      </c>
      <c r="AN995" s="28">
        <f t="shared" ca="1" si="498"/>
        <v>-8.4265835207324058E-2</v>
      </c>
      <c r="AO995" s="28">
        <f t="shared" ca="1" si="522"/>
        <v>0.19098434294545416</v>
      </c>
      <c r="AP995" s="33">
        <f t="shared" ca="1" si="499"/>
        <v>-1.8228315661945688E-2</v>
      </c>
      <c r="AQ995" s="54"/>
      <c r="AR995" s="53"/>
      <c r="AS995" s="53"/>
      <c r="AT995" s="53"/>
      <c r="AU995" s="53"/>
    </row>
    <row r="996" spans="1:51" ht="15" customHeight="1" x14ac:dyDescent="0.25">
      <c r="A996" s="31">
        <f t="shared" ca="1" si="493"/>
        <v>39934</v>
      </c>
      <c r="B996" s="32">
        <f t="shared" ca="1" si="494"/>
        <v>2009</v>
      </c>
      <c r="C996" s="32">
        <f t="shared" ca="1" si="495"/>
        <v>5</v>
      </c>
      <c r="D996" s="48">
        <f>RAWDATA!A998</f>
        <v>200905</v>
      </c>
      <c r="E996" s="48">
        <f t="shared" ca="1" si="523"/>
        <v>14.221600000000002</v>
      </c>
      <c r="F996" s="48">
        <f t="shared" ca="1" si="524"/>
        <v>12.147400000000001</v>
      </c>
      <c r="G996" s="48">
        <f t="shared" ca="1" si="524"/>
        <v>10.834000000000001</v>
      </c>
      <c r="H996" s="48">
        <f t="shared" ca="1" si="524"/>
        <v>10.0038</v>
      </c>
      <c r="I996" s="48">
        <f t="shared" ca="1" si="524"/>
        <v>8.3767999999999994</v>
      </c>
      <c r="J996" s="48">
        <f t="shared" ca="1" si="524"/>
        <v>7.6943000000000001</v>
      </c>
      <c r="K996" s="48">
        <f t="shared" ca="1" si="524"/>
        <v>8.8529000000000018</v>
      </c>
      <c r="L996" s="48">
        <f t="shared" ca="1" si="524"/>
        <v>7.0823</v>
      </c>
      <c r="M996" s="48">
        <f t="shared" ca="1" si="524"/>
        <v>6.5821000000000005</v>
      </c>
      <c r="N996" s="48">
        <f t="shared" ca="1" si="524"/>
        <v>9.8175000000000008</v>
      </c>
      <c r="P996" s="26">
        <f t="shared" ca="1" si="501"/>
        <v>1.8026218155909175</v>
      </c>
      <c r="Q996" s="26">
        <f t="shared" ca="1" si="502"/>
        <v>23.660670038892686</v>
      </c>
      <c r="R996" s="26">
        <f t="shared" ca="1" si="503"/>
        <v>49.528784171564581</v>
      </c>
      <c r="S996" s="26">
        <f t="shared" ca="1" si="504"/>
        <v>79.098630472880828</v>
      </c>
      <c r="T996" s="26">
        <f t="shared" ca="1" si="505"/>
        <v>106.08519500731522</v>
      </c>
      <c r="U996" s="26">
        <f t="shared" ca="1" si="506"/>
        <v>144.3070939614212</v>
      </c>
      <c r="V996" s="26">
        <f t="shared" ca="1" si="507"/>
        <v>222.32138443608139</v>
      </c>
      <c r="W996" s="26">
        <f t="shared" ca="1" si="508"/>
        <v>217.21188229247934</v>
      </c>
      <c r="X996" s="26">
        <f t="shared" ca="1" si="509"/>
        <v>414.14821370564601</v>
      </c>
      <c r="Y996" s="26">
        <f t="shared" ca="1" si="510"/>
        <v>3015.8260532590366</v>
      </c>
      <c r="Z996" s="28">
        <f t="shared" ca="1" si="496"/>
        <v>-4.9847000000000086E-2</v>
      </c>
      <c r="AA996" s="57">
        <f t="shared" ca="1" si="511"/>
        <v>9.5612700000000009E-2</v>
      </c>
      <c r="AB996" s="33">
        <f t="shared" ca="1" si="497"/>
        <v>-1.3614700000000104E-2</v>
      </c>
      <c r="AD996" s="28">
        <f t="shared" ca="1" si="512"/>
        <v>0.13297023520514492</v>
      </c>
      <c r="AE996" s="28">
        <f t="shared" ca="1" si="513"/>
        <v>0.11464389147265414</v>
      </c>
      <c r="AF996" s="28">
        <f t="shared" ca="1" si="514"/>
        <v>0.10286340045921158</v>
      </c>
      <c r="AG996" s="28">
        <f t="shared" ca="1" si="515"/>
        <v>9.5344724662189906E-2</v>
      </c>
      <c r="AH996" s="28">
        <f t="shared" ca="1" si="516"/>
        <v>8.0443857971226551E-2</v>
      </c>
      <c r="AI996" s="28">
        <f t="shared" ca="1" si="517"/>
        <v>7.4126471982598974E-2</v>
      </c>
      <c r="AJ996" s="28">
        <f t="shared" ca="1" si="518"/>
        <v>8.4827243505690167E-2</v>
      </c>
      <c r="AK996" s="28">
        <f t="shared" ca="1" si="519"/>
        <v>6.8427511701221425E-2</v>
      </c>
      <c r="AL996" s="28">
        <f t="shared" ca="1" si="520"/>
        <v>6.3745394195534308E-2</v>
      </c>
      <c r="AM996" s="28">
        <f t="shared" ca="1" si="521"/>
        <v>9.3649711079753242E-2</v>
      </c>
      <c r="AN996" s="28">
        <f t="shared" ca="1" si="498"/>
        <v>-4.5109510701255753E-2</v>
      </c>
      <c r="AO996" s="28">
        <f t="shared" ca="1" si="522"/>
        <v>9.1313750161434171E-2</v>
      </c>
      <c r="AP996" s="33">
        <f t="shared" ca="1" si="499"/>
        <v>-1.2616197523790396E-2</v>
      </c>
      <c r="AQ996" s="54"/>
      <c r="AR996" s="53"/>
      <c r="AS996" s="53"/>
      <c r="AT996" s="53"/>
      <c r="AU996" s="53"/>
    </row>
    <row r="997" spans="1:51" ht="15" customHeight="1" x14ac:dyDescent="0.25">
      <c r="A997" s="31">
        <f t="shared" ca="1" si="493"/>
        <v>39965</v>
      </c>
      <c r="B997" s="32">
        <f t="shared" ca="1" si="494"/>
        <v>2009</v>
      </c>
      <c r="C997" s="32">
        <f t="shared" ca="1" si="495"/>
        <v>6</v>
      </c>
      <c r="D997" s="48">
        <f>RAWDATA!A999</f>
        <v>200906</v>
      </c>
      <c r="E997" s="48">
        <f t="shared" ca="1" si="523"/>
        <v>5.0287000000000006</v>
      </c>
      <c r="F997" s="48">
        <f t="shared" ca="1" si="524"/>
        <v>3.3975</v>
      </c>
      <c r="G997" s="48">
        <f t="shared" ca="1" si="524"/>
        <v>3.6705000000000001</v>
      </c>
      <c r="H997" s="48">
        <f t="shared" ca="1" si="524"/>
        <v>2.5328000000000004</v>
      </c>
      <c r="I997" s="48">
        <f t="shared" ca="1" si="524"/>
        <v>2.4842</v>
      </c>
      <c r="J997" s="48">
        <f t="shared" ca="1" si="524"/>
        <v>2.9505999999999997</v>
      </c>
      <c r="K997" s="48">
        <f t="shared" ca="1" si="524"/>
        <v>3.4001999999999999</v>
      </c>
      <c r="L997" s="48">
        <f t="shared" ca="1" si="524"/>
        <v>2.3765999999999998</v>
      </c>
      <c r="M997" s="48">
        <f t="shared" ca="1" si="524"/>
        <v>4.1804000000000006</v>
      </c>
      <c r="N997" s="48">
        <f t="shared" ca="1" si="524"/>
        <v>4.1493000000000002</v>
      </c>
      <c r="P997" s="26">
        <f t="shared" ca="1" si="501"/>
        <v>1.893270258831538</v>
      </c>
      <c r="Q997" s="26">
        <f t="shared" ca="1" si="502"/>
        <v>24.464541303464067</v>
      </c>
      <c r="R997" s="26">
        <f t="shared" ca="1" si="503"/>
        <v>51.34673819458186</v>
      </c>
      <c r="S997" s="26">
        <f t="shared" ca="1" si="504"/>
        <v>81.10204058549796</v>
      </c>
      <c r="T997" s="26">
        <f t="shared" ca="1" si="505"/>
        <v>108.72056342168695</v>
      </c>
      <c r="U997" s="26">
        <f t="shared" ca="1" si="506"/>
        <v>148.56501907584689</v>
      </c>
      <c r="V997" s="26">
        <f t="shared" ca="1" si="507"/>
        <v>229.88075614967704</v>
      </c>
      <c r="W997" s="26">
        <f t="shared" ca="1" si="508"/>
        <v>222.37413988704239</v>
      </c>
      <c r="X997" s="26">
        <f t="shared" ca="1" si="509"/>
        <v>431.46126563139683</v>
      </c>
      <c r="Y997" s="26">
        <f t="shared" ca="1" si="510"/>
        <v>3140.961723686914</v>
      </c>
      <c r="Z997" s="28">
        <f t="shared" ca="1" si="496"/>
        <v>-4.8250000000005233E-4</v>
      </c>
      <c r="AA997" s="57">
        <f t="shared" ca="1" si="511"/>
        <v>3.4170800000000001E-2</v>
      </c>
      <c r="AB997" s="33">
        <f t="shared" ca="1" si="497"/>
        <v>7.477699999999976E-3</v>
      </c>
      <c r="AD997" s="28">
        <f t="shared" ca="1" si="512"/>
        <v>4.9063460154015373E-2</v>
      </c>
      <c r="AE997" s="28">
        <f t="shared" ca="1" si="513"/>
        <v>3.3410597844236271E-2</v>
      </c>
      <c r="AF997" s="28">
        <f t="shared" ca="1" si="514"/>
        <v>3.6047414331343876E-2</v>
      </c>
      <c r="AG997" s="28">
        <f t="shared" ca="1" si="515"/>
        <v>2.5012561401291565E-2</v>
      </c>
      <c r="AH997" s="28">
        <f t="shared" ca="1" si="516"/>
        <v>2.4538454367139785E-2</v>
      </c>
      <c r="AI997" s="28">
        <f t="shared" ca="1" si="517"/>
        <v>2.9079075540603527E-2</v>
      </c>
      <c r="AJ997" s="28">
        <f t="shared" ca="1" si="518"/>
        <v>3.3436710320343628E-2</v>
      </c>
      <c r="AK997" s="28">
        <f t="shared" ca="1" si="519"/>
        <v>2.3487984878642232E-2</v>
      </c>
      <c r="AL997" s="28">
        <f t="shared" ca="1" si="520"/>
        <v>4.0953825830126078E-2</v>
      </c>
      <c r="AM997" s="28">
        <f t="shared" ca="1" si="521"/>
        <v>4.0655260620931048E-2</v>
      </c>
      <c r="AN997" s="28">
        <f t="shared" ca="1" si="498"/>
        <v>-4.3248577359725204E-4</v>
      </c>
      <c r="AO997" s="28">
        <f t="shared" ca="1" si="522"/>
        <v>3.3599946197321401E-2</v>
      </c>
      <c r="AP997" s="33">
        <f t="shared" ca="1" si="499"/>
        <v>7.2045970282071659E-3</v>
      </c>
      <c r="AQ997" s="54"/>
      <c r="AR997" s="53"/>
      <c r="AS997" s="53"/>
      <c r="AT997" s="53"/>
      <c r="AU997" s="53"/>
    </row>
    <row r="998" spans="1:51" ht="15" customHeight="1" x14ac:dyDescent="0.25">
      <c r="A998" s="31">
        <f t="shared" ca="1" si="493"/>
        <v>39995</v>
      </c>
      <c r="B998" s="32">
        <f t="shared" ca="1" si="494"/>
        <v>2009</v>
      </c>
      <c r="C998" s="32">
        <f t="shared" ca="1" si="495"/>
        <v>7</v>
      </c>
      <c r="D998" s="48">
        <f>RAWDATA!A1000</f>
        <v>200907</v>
      </c>
      <c r="E998" s="48">
        <f t="shared" ca="1" si="523"/>
        <v>7.7847000000000008</v>
      </c>
      <c r="F998" s="48">
        <f t="shared" ca="1" si="524"/>
        <v>8.7862000000000009</v>
      </c>
      <c r="G998" s="48">
        <f t="shared" ca="1" si="524"/>
        <v>8.4954999999999998</v>
      </c>
      <c r="H998" s="48">
        <f t="shared" ca="1" si="524"/>
        <v>8.9038000000000004</v>
      </c>
      <c r="I998" s="48">
        <f t="shared" ca="1" si="524"/>
        <v>9.0212000000000003</v>
      </c>
      <c r="J998" s="48">
        <f t="shared" ca="1" si="524"/>
        <v>9.0210000000000008</v>
      </c>
      <c r="K998" s="48">
        <f t="shared" ca="1" si="524"/>
        <v>8.490000000000002</v>
      </c>
      <c r="L998" s="48">
        <f t="shared" ca="1" si="524"/>
        <v>8.8534000000000006</v>
      </c>
      <c r="M998" s="48">
        <f t="shared" ca="1" si="524"/>
        <v>9.7256</v>
      </c>
      <c r="N998" s="48">
        <f t="shared" ca="1" si="524"/>
        <v>8.9952000000000005</v>
      </c>
      <c r="P998" s="26">
        <f t="shared" ca="1" si="501"/>
        <v>2.0406556686707966</v>
      </c>
      <c r="Q998" s="26">
        <f t="shared" ca="1" si="502"/>
        <v>26.61404483146903</v>
      </c>
      <c r="R998" s="26">
        <f t="shared" ca="1" si="503"/>
        <v>55.708900337902556</v>
      </c>
      <c r="S998" s="26">
        <f t="shared" ca="1" si="504"/>
        <v>88.323204075149519</v>
      </c>
      <c r="T998" s="26">
        <f t="shared" ca="1" si="505"/>
        <v>118.52846288908417</v>
      </c>
      <c r="U998" s="26">
        <f t="shared" ca="1" si="506"/>
        <v>161.96706944667903</v>
      </c>
      <c r="V998" s="26">
        <f t="shared" ca="1" si="507"/>
        <v>249.3976323467846</v>
      </c>
      <c r="W998" s="26">
        <f t="shared" ca="1" si="508"/>
        <v>242.06181198780183</v>
      </c>
      <c r="X998" s="26">
        <f t="shared" ca="1" si="509"/>
        <v>473.42346248164398</v>
      </c>
      <c r="Y998" s="26">
        <f t="shared" ca="1" si="510"/>
        <v>3423.4975126559993</v>
      </c>
      <c r="Z998" s="28">
        <f t="shared" ca="1" si="496"/>
        <v>1.0749499999999967E-2</v>
      </c>
      <c r="AA998" s="57">
        <f t="shared" ca="1" si="511"/>
        <v>8.8076600000000019E-2</v>
      </c>
      <c r="AB998" s="33">
        <f t="shared" ca="1" si="497"/>
        <v>5.5274000000000018E-3</v>
      </c>
      <c r="AD998" s="28">
        <f t="shared" ca="1" si="512"/>
        <v>7.4965532914788593E-2</v>
      </c>
      <c r="AE998" s="28">
        <f t="shared" ca="1" si="513"/>
        <v>8.4214302153807652E-2</v>
      </c>
      <c r="AF998" s="28">
        <f t="shared" ca="1" si="514"/>
        <v>8.1538511477947634E-2</v>
      </c>
      <c r="AG998" s="28">
        <f t="shared" ca="1" si="515"/>
        <v>8.5294737740558776E-2</v>
      </c>
      <c r="AH998" s="28">
        <f t="shared" ca="1" si="516"/>
        <v>8.6372172742115658E-2</v>
      </c>
      <c r="AI998" s="28">
        <f t="shared" ca="1" si="517"/>
        <v>8.6370338234850491E-2</v>
      </c>
      <c r="AJ998" s="28">
        <f t="shared" ca="1" si="518"/>
        <v>8.1487816846267921E-2</v>
      </c>
      <c r="AK998" s="28">
        <f t="shared" ca="1" si="519"/>
        <v>8.4831836850026127E-2</v>
      </c>
      <c r="AL998" s="28">
        <f t="shared" ca="1" si="520"/>
        <v>9.2812517787250234E-2</v>
      </c>
      <c r="AM998" s="28">
        <f t="shared" ca="1" si="521"/>
        <v>8.6133658574160832E-2</v>
      </c>
      <c r="AN998" s="28">
        <f t="shared" ca="1" si="498"/>
        <v>9.8831706464074243E-3</v>
      </c>
      <c r="AO998" s="28">
        <f t="shared" ca="1" si="522"/>
        <v>8.4411550367241267E-2</v>
      </c>
      <c r="AP998" s="33">
        <f t="shared" ca="1" si="499"/>
        <v>5.061537813464273E-3</v>
      </c>
      <c r="AQ998" s="54"/>
      <c r="AR998" s="53"/>
      <c r="AS998" s="53"/>
      <c r="AT998" s="53"/>
      <c r="AU998" s="53"/>
    </row>
    <row r="999" spans="1:51" ht="15" customHeight="1" x14ac:dyDescent="0.25">
      <c r="A999" s="31">
        <f t="shared" ca="1" si="493"/>
        <v>40026</v>
      </c>
      <c r="B999" s="32">
        <f t="shared" ca="1" si="494"/>
        <v>2009</v>
      </c>
      <c r="C999" s="32">
        <f t="shared" ca="1" si="495"/>
        <v>8</v>
      </c>
      <c r="D999" s="48">
        <f>RAWDATA!A1001</f>
        <v>200908</v>
      </c>
      <c r="E999" s="48">
        <f t="shared" ca="1" si="523"/>
        <v>13.204900000000002</v>
      </c>
      <c r="F999" s="48">
        <f t="shared" ca="1" si="524"/>
        <v>7.6404000000000005</v>
      </c>
      <c r="G999" s="48">
        <f t="shared" ca="1" si="524"/>
        <v>4.6688000000000001</v>
      </c>
      <c r="H999" s="48">
        <f t="shared" ca="1" si="524"/>
        <v>4.7735000000000003</v>
      </c>
      <c r="I999" s="48">
        <f t="shared" ca="1" si="524"/>
        <v>4.1074999999999999</v>
      </c>
      <c r="J999" s="48">
        <f t="shared" ca="1" si="524"/>
        <v>4.1279000000000003</v>
      </c>
      <c r="K999" s="48">
        <f t="shared" ca="1" si="524"/>
        <v>4.3376999999999999</v>
      </c>
      <c r="L999" s="48">
        <f t="shared" ca="1" si="524"/>
        <v>3.3673999999999999</v>
      </c>
      <c r="M999" s="48">
        <f t="shared" ca="1" si="524"/>
        <v>5.0705000000000009</v>
      </c>
      <c r="N999" s="48">
        <f t="shared" ca="1" si="524"/>
        <v>8.1622000000000003</v>
      </c>
      <c r="P999" s="26">
        <f t="shared" ca="1" si="501"/>
        <v>2.3101222090631066</v>
      </c>
      <c r="Q999" s="26">
        <f t="shared" ca="1" si="502"/>
        <v>28.647464312772588</v>
      </c>
      <c r="R999" s="26">
        <f t="shared" ca="1" si="503"/>
        <v>58.309837476878556</v>
      </c>
      <c r="S999" s="26">
        <f t="shared" ca="1" si="504"/>
        <v>92.539312221676795</v>
      </c>
      <c r="T999" s="26">
        <f t="shared" ca="1" si="505"/>
        <v>123.3970195022533</v>
      </c>
      <c r="U999" s="26">
        <f t="shared" ca="1" si="506"/>
        <v>168.6529081063685</v>
      </c>
      <c r="V999" s="26">
        <f t="shared" ca="1" si="507"/>
        <v>260.21575344509108</v>
      </c>
      <c r="W999" s="26">
        <f t="shared" ca="1" si="508"/>
        <v>250.21300144467907</v>
      </c>
      <c r="X999" s="26">
        <f t="shared" ca="1" si="509"/>
        <v>497.42839914677575</v>
      </c>
      <c r="Y999" s="26">
        <f t="shared" ca="1" si="510"/>
        <v>3702.9302266340078</v>
      </c>
      <c r="Z999" s="28">
        <f t="shared" ca="1" si="496"/>
        <v>-3.8062999999999958E-2</v>
      </c>
      <c r="AA999" s="57">
        <f t="shared" ca="1" si="511"/>
        <v>5.9460800000000008E-2</v>
      </c>
      <c r="AB999" s="33">
        <f t="shared" ca="1" si="497"/>
        <v>6.7027000000000336E-3</v>
      </c>
      <c r="AD999" s="28">
        <f t="shared" ca="1" si="512"/>
        <v>0.1240292650632512</v>
      </c>
      <c r="AE999" s="28">
        <f t="shared" ca="1" si="513"/>
        <v>7.3625855954381578E-2</v>
      </c>
      <c r="AF999" s="28">
        <f t="shared" ca="1" si="514"/>
        <v>4.563089320994395E-2</v>
      </c>
      <c r="AG999" s="28">
        <f t="shared" ca="1" si="515"/>
        <v>4.6630691328294248E-2</v>
      </c>
      <c r="AH999" s="28">
        <f t="shared" ca="1" si="516"/>
        <v>4.025383314714559E-2</v>
      </c>
      <c r="AI999" s="28">
        <f t="shared" ca="1" si="517"/>
        <v>4.0449765251535826E-2</v>
      </c>
      <c r="AJ999" s="28">
        <f t="shared" ca="1" si="518"/>
        <v>4.2462568043282085E-2</v>
      </c>
      <c r="AK999" s="28">
        <f t="shared" ca="1" si="519"/>
        <v>3.3119445910686225E-2</v>
      </c>
      <c r="AL999" s="28">
        <f t="shared" ca="1" si="520"/>
        <v>4.9461367433543513E-2</v>
      </c>
      <c r="AM999" s="28">
        <f t="shared" ca="1" si="521"/>
        <v>7.8461766336389252E-2</v>
      </c>
      <c r="AN999" s="28">
        <f t="shared" ca="1" si="498"/>
        <v>-3.4865993623850011E-2</v>
      </c>
      <c r="AO999" s="28">
        <f t="shared" ca="1" si="522"/>
        <v>5.7760099457514445E-2</v>
      </c>
      <c r="AP999" s="33">
        <f t="shared" ca="1" si="499"/>
        <v>6.2014674274519302E-3</v>
      </c>
      <c r="AQ999" s="54"/>
      <c r="AR999" s="53"/>
      <c r="AS999" s="53"/>
      <c r="AT999" s="53"/>
      <c r="AU999" s="53"/>
    </row>
    <row r="1000" spans="1:51" ht="15" customHeight="1" x14ac:dyDescent="0.25">
      <c r="A1000" s="31">
        <f t="shared" ca="1" si="493"/>
        <v>40057</v>
      </c>
      <c r="B1000" s="32">
        <f t="shared" ca="1" si="494"/>
        <v>2009</v>
      </c>
      <c r="C1000" s="32">
        <f t="shared" ca="1" si="495"/>
        <v>9</v>
      </c>
      <c r="D1000" s="48">
        <f>RAWDATA!A1002</f>
        <v>200909</v>
      </c>
      <c r="E1000" s="48">
        <f t="shared" ca="1" si="523"/>
        <v>10.593400000000001</v>
      </c>
      <c r="F1000" s="48">
        <f t="shared" ca="1" si="524"/>
        <v>7.1315000000000008</v>
      </c>
      <c r="G1000" s="48">
        <f t="shared" ca="1" si="524"/>
        <v>6.7677000000000005</v>
      </c>
      <c r="H1000" s="48">
        <f t="shared" ca="1" si="524"/>
        <v>5.8376000000000001</v>
      </c>
      <c r="I1000" s="48">
        <f t="shared" ca="1" si="524"/>
        <v>5.8941999999999997</v>
      </c>
      <c r="J1000" s="48">
        <f t="shared" ca="1" si="524"/>
        <v>5.7587999999999999</v>
      </c>
      <c r="K1000" s="48">
        <f t="shared" ca="1" si="524"/>
        <v>6.1511000000000005</v>
      </c>
      <c r="L1000" s="48">
        <f t="shared" ca="1" si="524"/>
        <v>5.7369000000000003</v>
      </c>
      <c r="M1000" s="48">
        <f t="shared" ca="1" si="524"/>
        <v>5.7641</v>
      </c>
      <c r="N1000" s="48">
        <f t="shared" ca="1" si="524"/>
        <v>7.7884000000000011</v>
      </c>
      <c r="P1000" s="26">
        <f t="shared" ca="1" si="501"/>
        <v>2.5548426951579977</v>
      </c>
      <c r="Q1000" s="26">
        <f t="shared" ca="1" si="502"/>
        <v>30.690458230237965</v>
      </c>
      <c r="R1000" s="26">
        <f t="shared" ca="1" si="503"/>
        <v>62.256072347801265</v>
      </c>
      <c r="S1000" s="26">
        <f t="shared" ca="1" si="504"/>
        <v>97.941387111929401</v>
      </c>
      <c r="T1000" s="26">
        <f t="shared" ca="1" si="505"/>
        <v>130.67028662575512</v>
      </c>
      <c r="U1000" s="26">
        <f t="shared" ca="1" si="506"/>
        <v>178.36529177839805</v>
      </c>
      <c r="V1000" s="26">
        <f t="shared" ca="1" si="507"/>
        <v>276.2218846552521</v>
      </c>
      <c r="W1000" s="26">
        <f t="shared" ca="1" si="508"/>
        <v>264.56747112455884</v>
      </c>
      <c r="X1000" s="26">
        <f t="shared" ca="1" si="509"/>
        <v>526.10066950199507</v>
      </c>
      <c r="Y1000" s="26">
        <f t="shared" ca="1" si="510"/>
        <v>3991.3292444051713</v>
      </c>
      <c r="Z1000" s="28">
        <f t="shared" ca="1" si="496"/>
        <v>-2.0861999999999936E-2</v>
      </c>
      <c r="AA1000" s="57">
        <f t="shared" ca="1" si="511"/>
        <v>6.7423699999999989E-2</v>
      </c>
      <c r="AB1000" s="33">
        <f t="shared" ca="1" si="497"/>
        <v>3.388000000000696E-4</v>
      </c>
      <c r="AD1000" s="28">
        <f t="shared" ca="1" si="512"/>
        <v>0.10069022681683658</v>
      </c>
      <c r="AE1000" s="28">
        <f t="shared" ca="1" si="513"/>
        <v>6.8886865868554428E-2</v>
      </c>
      <c r="AF1000" s="28">
        <f t="shared" ca="1" si="514"/>
        <v>6.5485260338550899E-2</v>
      </c>
      <c r="AG1000" s="28">
        <f t="shared" ca="1" si="515"/>
        <v>5.6735657824549E-2</v>
      </c>
      <c r="AH1000" s="28">
        <f t="shared" ca="1" si="516"/>
        <v>5.7270296469742694E-2</v>
      </c>
      <c r="AI1000" s="28">
        <f t="shared" ca="1" si="517"/>
        <v>5.5990843606132733E-2</v>
      </c>
      <c r="AJ1000" s="28">
        <f t="shared" ca="1" si="518"/>
        <v>5.9693364801781994E-2</v>
      </c>
      <c r="AK1000" s="28">
        <f t="shared" ca="1" si="519"/>
        <v>5.57837471963403E-2</v>
      </c>
      <c r="AL1000" s="28">
        <f t="shared" ca="1" si="520"/>
        <v>5.6040956383530523E-2</v>
      </c>
      <c r="AM1000" s="28">
        <f t="shared" ca="1" si="521"/>
        <v>7.4999860017756173E-2</v>
      </c>
      <c r="AN1000" s="28">
        <f t="shared" ca="1" si="498"/>
        <v>-1.9268138142052152E-2</v>
      </c>
      <c r="AO1000" s="28">
        <f t="shared" ca="1" si="522"/>
        <v>6.5247988156317646E-2</v>
      </c>
      <c r="AP1000" s="33">
        <f t="shared" ca="1" si="499"/>
        <v>2.7242004432570521E-4</v>
      </c>
      <c r="AQ1000" s="54"/>
      <c r="AR1000" s="53"/>
      <c r="AS1000" s="53"/>
      <c r="AT1000" s="53"/>
      <c r="AU1000" s="53"/>
    </row>
    <row r="1001" spans="1:51" ht="15" customHeight="1" x14ac:dyDescent="0.25">
      <c r="A1001" s="31">
        <f t="shared" ca="1" si="493"/>
        <v>40087</v>
      </c>
      <c r="B1001" s="32">
        <f t="shared" ca="1" si="494"/>
        <v>2009</v>
      </c>
      <c r="C1001" s="32">
        <f t="shared" ca="1" si="495"/>
        <v>10</v>
      </c>
      <c r="D1001" s="48">
        <f>RAWDATA!A1003</f>
        <v>200910</v>
      </c>
      <c r="E1001" s="48">
        <f t="shared" ca="1" si="523"/>
        <v>-9.0662000000000003</v>
      </c>
      <c r="F1001" s="48">
        <f t="shared" ca="1" si="524"/>
        <v>-6.5317000000000007</v>
      </c>
      <c r="G1001" s="48">
        <f t="shared" ca="1" si="524"/>
        <v>-5.5582000000000003</v>
      </c>
      <c r="H1001" s="48">
        <f t="shared" ca="1" si="524"/>
        <v>-5.2684000000000006</v>
      </c>
      <c r="I1001" s="48">
        <f t="shared" ca="1" si="524"/>
        <v>-5.2358000000000002</v>
      </c>
      <c r="J1001" s="48">
        <f t="shared" ca="1" si="524"/>
        <v>-5.156600000000001</v>
      </c>
      <c r="K1001" s="48">
        <f t="shared" ca="1" si="524"/>
        <v>-5.3460999999999999</v>
      </c>
      <c r="L1001" s="48">
        <f t="shared" ca="1" si="524"/>
        <v>-5.0865</v>
      </c>
      <c r="M1001" s="48">
        <f t="shared" ca="1" si="524"/>
        <v>-5.7401</v>
      </c>
      <c r="N1001" s="48">
        <f t="shared" ca="1" si="524"/>
        <v>-7.7718000000000007</v>
      </c>
      <c r="P1001" s="26">
        <f t="shared" ca="1" si="501"/>
        <v>2.3232155467295832</v>
      </c>
      <c r="Q1001" s="26">
        <f t="shared" ca="1" si="502"/>
        <v>28.685849570013509</v>
      </c>
      <c r="R1001" s="26">
        <f t="shared" ca="1" si="503"/>
        <v>58.795755334565776</v>
      </c>
      <c r="S1001" s="26">
        <f t="shared" ca="1" si="504"/>
        <v>92.781443073324525</v>
      </c>
      <c r="T1001" s="26">
        <f t="shared" ca="1" si="505"/>
        <v>123.82865175860384</v>
      </c>
      <c r="U1001" s="26">
        <f t="shared" ca="1" si="506"/>
        <v>169.16770714255318</v>
      </c>
      <c r="V1001" s="26">
        <f t="shared" ca="1" si="507"/>
        <v>261.45478647969765</v>
      </c>
      <c r="W1001" s="26">
        <f t="shared" ca="1" si="508"/>
        <v>251.11024670580815</v>
      </c>
      <c r="X1001" s="26">
        <f t="shared" ca="1" si="509"/>
        <v>495.90196497191101</v>
      </c>
      <c r="Y1001" s="26">
        <f t="shared" ca="1" si="510"/>
        <v>3681.1311181884903</v>
      </c>
      <c r="Z1001" s="28">
        <f t="shared" ca="1" si="496"/>
        <v>1.043000000000005E-2</v>
      </c>
      <c r="AA1001" s="57">
        <f t="shared" ca="1" si="511"/>
        <v>-6.0761400000000007E-2</v>
      </c>
      <c r="AB1001" s="33">
        <f t="shared" ca="1" si="497"/>
        <v>-6.7980999999999875E-3</v>
      </c>
      <c r="AD1001" s="28">
        <f t="shared" ca="1" si="512"/>
        <v>-9.5038416735253151E-2</v>
      </c>
      <c r="AE1001" s="28">
        <f t="shared" ca="1" si="513"/>
        <v>-6.7547844612789426E-2</v>
      </c>
      <c r="AF1001" s="28">
        <f t="shared" ca="1" si="514"/>
        <v>-5.7186414231955952E-2</v>
      </c>
      <c r="AG1001" s="28">
        <f t="shared" ca="1" si="515"/>
        <v>-5.41225561345543E-2</v>
      </c>
      <c r="AH1001" s="28">
        <f t="shared" ca="1" si="516"/>
        <v>-5.3778485180774903E-2</v>
      </c>
      <c r="AI1001" s="28">
        <f t="shared" ca="1" si="517"/>
        <v>-5.2943075581094158E-2</v>
      </c>
      <c r="AJ1001" s="28">
        <f t="shared" ca="1" si="518"/>
        <v>-5.4943104744238171E-2</v>
      </c>
      <c r="AK1001" s="28">
        <f t="shared" ca="1" si="519"/>
        <v>-5.2204235484224322E-2</v>
      </c>
      <c r="AL1001" s="28">
        <f t="shared" ca="1" si="520"/>
        <v>-5.9114325388465082E-2</v>
      </c>
      <c r="AM1001" s="28">
        <f t="shared" ca="1" si="521"/>
        <v>-8.0904245357237226E-2</v>
      </c>
      <c r="AN1001" s="28">
        <f t="shared" ca="1" si="498"/>
        <v>1.1283845301170131E-2</v>
      </c>
      <c r="AO1001" s="28">
        <f t="shared" ca="1" si="522"/>
        <v>-6.2685731945342119E-2</v>
      </c>
      <c r="AP1001" s="33">
        <f t="shared" ca="1" si="499"/>
        <v>-7.3235534275090386E-3</v>
      </c>
      <c r="AQ1001" s="54"/>
      <c r="AR1001" s="53"/>
      <c r="AS1001" s="53"/>
      <c r="AT1001" s="53"/>
      <c r="AU1001" s="53"/>
    </row>
    <row r="1002" spans="1:51" ht="15" customHeight="1" x14ac:dyDescent="0.25">
      <c r="A1002" s="31">
        <f t="shared" ca="1" si="493"/>
        <v>40118</v>
      </c>
      <c r="B1002" s="32">
        <f t="shared" ca="1" si="494"/>
        <v>2009</v>
      </c>
      <c r="C1002" s="32">
        <f t="shared" ca="1" si="495"/>
        <v>11</v>
      </c>
      <c r="D1002" s="48">
        <f>RAWDATA!A1004</f>
        <v>200911</v>
      </c>
      <c r="E1002" s="48">
        <f t="shared" ca="1" si="523"/>
        <v>0.78939999999999999</v>
      </c>
      <c r="F1002" s="48">
        <f t="shared" ca="1" si="524"/>
        <v>1.9054000000000002</v>
      </c>
      <c r="G1002" s="48">
        <f t="shared" ca="1" si="524"/>
        <v>2.0394000000000001</v>
      </c>
      <c r="H1002" s="48">
        <f t="shared" ca="1" si="524"/>
        <v>1.9968000000000001</v>
      </c>
      <c r="I1002" s="48">
        <f t="shared" ca="1" si="524"/>
        <v>1.5759000000000001</v>
      </c>
      <c r="J1002" s="48">
        <f t="shared" ca="1" si="524"/>
        <v>3.7161999999999997</v>
      </c>
      <c r="K1002" s="48">
        <f t="shared" ca="1" si="524"/>
        <v>2.1911</v>
      </c>
      <c r="L1002" s="48">
        <f t="shared" ca="1" si="524"/>
        <v>2.7852000000000001</v>
      </c>
      <c r="M1002" s="48">
        <f t="shared" ca="1" si="524"/>
        <v>1.8907</v>
      </c>
      <c r="N1002" s="48">
        <f t="shared" ca="1" si="524"/>
        <v>1.7602</v>
      </c>
      <c r="P1002" s="26">
        <f t="shared" ca="1" si="501"/>
        <v>2.3415550102554668</v>
      </c>
      <c r="Q1002" s="26">
        <f t="shared" ca="1" si="502"/>
        <v>29.232429747720545</v>
      </c>
      <c r="R1002" s="26">
        <f t="shared" ca="1" si="503"/>
        <v>59.994835968858915</v>
      </c>
      <c r="S1002" s="26">
        <f t="shared" ca="1" si="504"/>
        <v>94.634102928612663</v>
      </c>
      <c r="T1002" s="26">
        <f t="shared" ca="1" si="505"/>
        <v>125.78006748166769</v>
      </c>
      <c r="U1002" s="26">
        <f t="shared" ca="1" si="506"/>
        <v>175.45431747538473</v>
      </c>
      <c r="V1002" s="26">
        <f t="shared" ca="1" si="507"/>
        <v>267.1835223062543</v>
      </c>
      <c r="W1002" s="26">
        <f t="shared" ca="1" si="508"/>
        <v>258.10416929705832</v>
      </c>
      <c r="X1002" s="26">
        <f t="shared" ca="1" si="509"/>
        <v>505.27798342363496</v>
      </c>
      <c r="Y1002" s="26">
        <f t="shared" ca="1" si="510"/>
        <v>3745.9263881308439</v>
      </c>
      <c r="Z1002" s="28">
        <f t="shared" ca="1" si="496"/>
        <v>4.7804999999999653E-3</v>
      </c>
      <c r="AA1002" s="57">
        <f t="shared" ca="1" si="511"/>
        <v>2.06503E-2</v>
      </c>
      <c r="AB1002" s="33">
        <f t="shared" ca="1" si="497"/>
        <v>-2.3958000000000486E-3</v>
      </c>
      <c r="AD1002" s="28">
        <f t="shared" ca="1" si="512"/>
        <v>7.8630053894512882E-3</v>
      </c>
      <c r="AE1002" s="28">
        <f t="shared" ca="1" si="513"/>
        <v>1.8874745967021447E-2</v>
      </c>
      <c r="AF1002" s="28">
        <f t="shared" ca="1" si="514"/>
        <v>2.0188827221191381E-2</v>
      </c>
      <c r="AG1002" s="28">
        <f t="shared" ca="1" si="515"/>
        <v>1.9771254255031383E-2</v>
      </c>
      <c r="AH1002" s="28">
        <f t="shared" ca="1" si="516"/>
        <v>1.5636116294390486E-2</v>
      </c>
      <c r="AI1002" s="28">
        <f t="shared" ca="1" si="517"/>
        <v>3.6488136911332944E-2</v>
      </c>
      <c r="AJ1002" s="28">
        <f t="shared" ca="1" si="518"/>
        <v>2.1674403840740087E-2</v>
      </c>
      <c r="AK1002" s="28">
        <f t="shared" ca="1" si="519"/>
        <v>2.7471187796865238E-2</v>
      </c>
      <c r="AL1002" s="28">
        <f t="shared" ca="1" si="520"/>
        <v>1.8730484128590942E-2</v>
      </c>
      <c r="AM1002" s="28">
        <f t="shared" ca="1" si="521"/>
        <v>1.7448879010594161E-2</v>
      </c>
      <c r="AN1002" s="28">
        <f t="shared" ca="1" si="498"/>
        <v>4.7208058913561814E-3</v>
      </c>
      <c r="AO1002" s="28">
        <f t="shared" ca="1" si="522"/>
        <v>2.0439973167751334E-2</v>
      </c>
      <c r="AP1002" s="33">
        <f t="shared" ca="1" si="499"/>
        <v>-2.3502915981587838E-3</v>
      </c>
      <c r="AQ1002" s="54"/>
      <c r="AR1002" s="53"/>
      <c r="AS1002" s="53"/>
      <c r="AT1002" s="53"/>
      <c r="AU1002" s="53"/>
      <c r="AY1002" s="29"/>
    </row>
    <row r="1003" spans="1:51" ht="15" customHeight="1" x14ac:dyDescent="0.25">
      <c r="A1003" s="31">
        <f t="shared" ca="1" si="493"/>
        <v>40148</v>
      </c>
      <c r="B1003" s="32">
        <f t="shared" ca="1" si="494"/>
        <v>2009</v>
      </c>
      <c r="C1003" s="32">
        <f t="shared" ca="1" si="495"/>
        <v>12</v>
      </c>
      <c r="D1003" s="48">
        <f>RAWDATA!A1005</f>
        <v>200912</v>
      </c>
      <c r="E1003" s="48">
        <f t="shared" ca="1" si="523"/>
        <v>6.2090000000000005</v>
      </c>
      <c r="F1003" s="48">
        <f t="shared" ca="1" si="524"/>
        <v>6.5548000000000002</v>
      </c>
      <c r="G1003" s="48">
        <f t="shared" ca="1" si="524"/>
        <v>6.8361000000000001</v>
      </c>
      <c r="H1003" s="48">
        <f t="shared" ca="1" si="524"/>
        <v>5.5815999999999999</v>
      </c>
      <c r="I1003" s="48">
        <f t="shared" ca="1" si="524"/>
        <v>6.7273000000000005</v>
      </c>
      <c r="J1003" s="48">
        <f t="shared" ca="1" si="524"/>
        <v>6.2048000000000005</v>
      </c>
      <c r="K1003" s="48">
        <f t="shared" ca="1" si="524"/>
        <v>6.8653000000000013</v>
      </c>
      <c r="L1003" s="48">
        <f t="shared" ca="1" si="524"/>
        <v>6.6728000000000005</v>
      </c>
      <c r="M1003" s="48">
        <f t="shared" ca="1" si="524"/>
        <v>6.674100000000001</v>
      </c>
      <c r="N1003" s="48">
        <f t="shared" ca="1" si="524"/>
        <v>7.3512000000000004</v>
      </c>
      <c r="P1003" s="26">
        <f t="shared" ca="1" si="501"/>
        <v>2.4869421608422284</v>
      </c>
      <c r="Q1003" s="26">
        <f t="shared" ca="1" si="502"/>
        <v>31.148557052824128</v>
      </c>
      <c r="R1003" s="26">
        <f t="shared" ca="1" si="503"/>
        <v>64.096142950526072</v>
      </c>
      <c r="S1003" s="26">
        <f t="shared" ca="1" si="504"/>
        <v>99.916200017676118</v>
      </c>
      <c r="T1003" s="26">
        <f t="shared" ca="1" si="505"/>
        <v>134.24166996136191</v>
      </c>
      <c r="U1003" s="26">
        <f t="shared" ca="1" si="506"/>
        <v>186.34090696609741</v>
      </c>
      <c r="V1003" s="26">
        <f t="shared" ca="1" si="507"/>
        <v>285.52647266314563</v>
      </c>
      <c r="W1003" s="26">
        <f t="shared" ca="1" si="508"/>
        <v>275.32694430591238</v>
      </c>
      <c r="X1003" s="26">
        <f t="shared" ca="1" si="509"/>
        <v>539.00074131531176</v>
      </c>
      <c r="Y1003" s="26">
        <f t="shared" ca="1" si="510"/>
        <v>4021.2969287751184</v>
      </c>
      <c r="Z1003" s="28">
        <f t="shared" ca="1" si="496"/>
        <v>6.3075000000000214E-3</v>
      </c>
      <c r="AA1003" s="57">
        <f t="shared" ca="1" si="511"/>
        <v>6.5676999999999999E-2</v>
      </c>
      <c r="AB1003" s="33">
        <f t="shared" ca="1" si="497"/>
        <v>4.4494999999999812E-3</v>
      </c>
      <c r="AD1003" s="28">
        <f t="shared" ca="1" si="512"/>
        <v>6.0238664991739653E-2</v>
      </c>
      <c r="AE1003" s="28">
        <f t="shared" ca="1" si="513"/>
        <v>6.348922081448867E-2</v>
      </c>
      <c r="AF1003" s="28">
        <f t="shared" ca="1" si="514"/>
        <v>6.6125698405082561E-2</v>
      </c>
      <c r="AG1003" s="28">
        <f t="shared" ca="1" si="515"/>
        <v>5.4313927677852598E-2</v>
      </c>
      <c r="AH1003" s="28">
        <f t="shared" ca="1" si="516"/>
        <v>6.5106797138174036E-2</v>
      </c>
      <c r="AI1003" s="28">
        <f t="shared" ca="1" si="517"/>
        <v>6.0199119538473102E-2</v>
      </c>
      <c r="AJ1003" s="28">
        <f t="shared" ca="1" si="518"/>
        <v>6.6398976915955601E-2</v>
      </c>
      <c r="AK1003" s="28">
        <f t="shared" ca="1" si="519"/>
        <v>6.4596019484509437E-2</v>
      </c>
      <c r="AL1003" s="28">
        <f t="shared" ca="1" si="520"/>
        <v>6.4608206209510091E-2</v>
      </c>
      <c r="AM1003" s="28">
        <f t="shared" ca="1" si="521"/>
        <v>7.0935516662669965E-2</v>
      </c>
      <c r="AN1003" s="28">
        <f t="shared" ca="1" si="498"/>
        <v>5.9079185329758699E-3</v>
      </c>
      <c r="AO1003" s="28">
        <f t="shared" ca="1" si="522"/>
        <v>6.3610277953136701E-2</v>
      </c>
      <c r="AP1003" s="33">
        <f t="shared" ca="1" si="499"/>
        <v>4.1615834829533266E-3</v>
      </c>
      <c r="AQ1003" s="54"/>
      <c r="AR1003" s="53"/>
      <c r="AS1003" s="53"/>
      <c r="AT1003" s="53"/>
      <c r="AU1003" s="53"/>
    </row>
    <row r="1004" spans="1:51" ht="15" customHeight="1" x14ac:dyDescent="0.25">
      <c r="A1004" s="31">
        <f t="shared" ca="1" si="493"/>
        <v>40179</v>
      </c>
      <c r="B1004" s="32">
        <f t="shared" ca="1" si="494"/>
        <v>2010</v>
      </c>
      <c r="C1004" s="32">
        <f t="shared" ca="1" si="495"/>
        <v>1</v>
      </c>
      <c r="D1004" s="48">
        <f>RAWDATA!A1006</f>
        <v>201001</v>
      </c>
      <c r="E1004" s="48">
        <f t="shared" ca="1" si="523"/>
        <v>-0.24280000000000002</v>
      </c>
      <c r="F1004" s="48">
        <f t="shared" ca="1" si="524"/>
        <v>-2.1990000000000003</v>
      </c>
      <c r="G1004" s="48">
        <f t="shared" ca="1" si="524"/>
        <v>-2.5056000000000003</v>
      </c>
      <c r="H1004" s="48">
        <f t="shared" ca="1" si="524"/>
        <v>-2.8159000000000001</v>
      </c>
      <c r="I1004" s="48">
        <f t="shared" ca="1" si="524"/>
        <v>-1.9143000000000003</v>
      </c>
      <c r="J1004" s="48">
        <f t="shared" ca="1" si="524"/>
        <v>-1.7318000000000002</v>
      </c>
      <c r="K1004" s="48">
        <f t="shared" ca="1" si="524"/>
        <v>-1.1993000000000003</v>
      </c>
      <c r="L1004" s="48">
        <f t="shared" ca="1" si="524"/>
        <v>-1.2784000000000002</v>
      </c>
      <c r="M1004" s="48">
        <f t="shared" ca="1" si="524"/>
        <v>-0.22420000000000001</v>
      </c>
      <c r="N1004" s="48">
        <f t="shared" ca="1" si="524"/>
        <v>2.5796000000000001</v>
      </c>
      <c r="P1004" s="26">
        <f t="shared" ca="1" si="501"/>
        <v>2.4809038652757036</v>
      </c>
      <c r="Q1004" s="26">
        <f t="shared" ca="1" si="502"/>
        <v>30.463600283232527</v>
      </c>
      <c r="R1004" s="26">
        <f t="shared" ca="1" si="503"/>
        <v>62.490149992757694</v>
      </c>
      <c r="S1004" s="26">
        <f t="shared" ca="1" si="504"/>
        <v>97.102659741378375</v>
      </c>
      <c r="T1004" s="26">
        <f t="shared" ca="1" si="505"/>
        <v>131.67188167329155</v>
      </c>
      <c r="U1004" s="26">
        <f t="shared" ca="1" si="506"/>
        <v>183.11385513925853</v>
      </c>
      <c r="V1004" s="26">
        <f t="shared" ca="1" si="507"/>
        <v>282.10215367649653</v>
      </c>
      <c r="W1004" s="26">
        <f t="shared" ca="1" si="508"/>
        <v>271.80716464990559</v>
      </c>
      <c r="X1004" s="26">
        <f t="shared" ca="1" si="509"/>
        <v>537.79230165328283</v>
      </c>
      <c r="Y1004" s="26">
        <f t="shared" ca="1" si="510"/>
        <v>4125.0303043498016</v>
      </c>
      <c r="Z1004" s="28">
        <f t="shared" ca="1" si="496"/>
        <v>2.3986000000000063E-2</v>
      </c>
      <c r="AA1004" s="57">
        <f t="shared" ca="1" si="511"/>
        <v>-1.1531700000000001E-2</v>
      </c>
      <c r="AB1004" s="33">
        <f t="shared" ca="1" si="497"/>
        <v>2.3308700000000092E-2</v>
      </c>
      <c r="AD1004" s="28">
        <f t="shared" ca="1" si="512"/>
        <v>-2.4309523718741119E-3</v>
      </c>
      <c r="AE1004" s="28">
        <f t="shared" ca="1" si="513"/>
        <v>-2.223538405071885E-2</v>
      </c>
      <c r="AF1004" s="28">
        <f t="shared" ca="1" si="514"/>
        <v>-2.5375245531230058E-2</v>
      </c>
      <c r="AG1004" s="28">
        <f t="shared" ca="1" si="515"/>
        <v>-2.8563068149319425E-2</v>
      </c>
      <c r="AH1004" s="28">
        <f t="shared" ca="1" si="516"/>
        <v>-1.9328599665031893E-2</v>
      </c>
      <c r="AI1004" s="28">
        <f t="shared" ca="1" si="517"/>
        <v>-1.7469710663571583E-2</v>
      </c>
      <c r="AJ1004" s="28">
        <f t="shared" ca="1" si="518"/>
        <v>-1.206549623912488E-2</v>
      </c>
      <c r="AK1004" s="28">
        <f t="shared" ca="1" si="519"/>
        <v>-1.2866418506923591E-2</v>
      </c>
      <c r="AL1004" s="28">
        <f t="shared" ca="1" si="520"/>
        <v>-2.2445170448467324E-3</v>
      </c>
      <c r="AM1004" s="28">
        <f t="shared" ca="1" si="521"/>
        <v>2.5468896569834826E-2</v>
      </c>
      <c r="AN1004" s="28">
        <f t="shared" ca="1" si="498"/>
        <v>2.3945357973790528E-2</v>
      </c>
      <c r="AO1004" s="28">
        <f t="shared" ca="1" si="522"/>
        <v>-1.1598705676777782E-2</v>
      </c>
      <c r="AP1004" s="33">
        <f t="shared" ca="1" si="499"/>
        <v>2.3210895439271829E-2</v>
      </c>
      <c r="AQ1004" s="54"/>
      <c r="AR1004" s="53"/>
      <c r="AS1004" s="53"/>
      <c r="AT1004" s="53"/>
      <c r="AU1004" s="53"/>
    </row>
    <row r="1005" spans="1:51" ht="15" customHeight="1" x14ac:dyDescent="0.25">
      <c r="A1005" s="31">
        <f t="shared" ca="1" si="493"/>
        <v>40210</v>
      </c>
      <c r="B1005" s="32">
        <f t="shared" ca="1" si="494"/>
        <v>2010</v>
      </c>
      <c r="C1005" s="32">
        <f t="shared" ca="1" si="495"/>
        <v>2</v>
      </c>
      <c r="D1005" s="48">
        <f>RAWDATA!A1007</f>
        <v>201002</v>
      </c>
      <c r="E1005" s="48">
        <f t="shared" ca="1" si="523"/>
        <v>2.0962000000000001</v>
      </c>
      <c r="F1005" s="48">
        <f t="shared" ca="1" si="524"/>
        <v>3.0351000000000004</v>
      </c>
      <c r="G1005" s="48">
        <f t="shared" ca="1" si="524"/>
        <v>3.4356000000000004</v>
      </c>
      <c r="H1005" s="48">
        <f t="shared" ca="1" si="524"/>
        <v>4.1349999999999998</v>
      </c>
      <c r="I1005" s="48">
        <f t="shared" ca="1" si="524"/>
        <v>3.8215000000000003</v>
      </c>
      <c r="J1005" s="48">
        <f t="shared" ca="1" si="524"/>
        <v>3.8157999999999999</v>
      </c>
      <c r="K1005" s="48">
        <f t="shared" ca="1" si="524"/>
        <v>4.0793999999999997</v>
      </c>
      <c r="L1005" s="48">
        <f t="shared" ca="1" si="524"/>
        <v>4.6492000000000004</v>
      </c>
      <c r="M1005" s="48">
        <f t="shared" ca="1" si="524"/>
        <v>5.0253000000000005</v>
      </c>
      <c r="N1005" s="48">
        <f t="shared" ca="1" si="524"/>
        <v>5.5061</v>
      </c>
      <c r="P1005" s="26">
        <f t="shared" ca="1" si="501"/>
        <v>2.5329085720996125</v>
      </c>
      <c r="Q1005" s="26">
        <f t="shared" ca="1" si="502"/>
        <v>31.388201015428919</v>
      </c>
      <c r="R1005" s="26">
        <f t="shared" ca="1" si="503"/>
        <v>64.637061585908882</v>
      </c>
      <c r="S1005" s="26">
        <f t="shared" ca="1" si="504"/>
        <v>101.11785472168437</v>
      </c>
      <c r="T1005" s="26">
        <f t="shared" ca="1" si="505"/>
        <v>136.70372263143639</v>
      </c>
      <c r="U1005" s="26">
        <f t="shared" ca="1" si="506"/>
        <v>190.10111362366234</v>
      </c>
      <c r="V1005" s="26">
        <f t="shared" ca="1" si="507"/>
        <v>293.61022893357551</v>
      </c>
      <c r="W1005" s="26">
        <f t="shared" ca="1" si="508"/>
        <v>284.44402334880897</v>
      </c>
      <c r="X1005" s="26">
        <f t="shared" ca="1" si="509"/>
        <v>564.81797818826533</v>
      </c>
      <c r="Y1005" s="26">
        <f t="shared" ca="1" si="510"/>
        <v>4352.1585979376059</v>
      </c>
      <c r="Z1005" s="28">
        <f t="shared" ca="1" si="496"/>
        <v>2.7000500000000094E-2</v>
      </c>
      <c r="AA1005" s="57">
        <f t="shared" ca="1" si="511"/>
        <v>3.9599199999999994E-2</v>
      </c>
      <c r="AB1005" s="33">
        <f t="shared" ca="1" si="497"/>
        <v>1.3057800000000071E-2</v>
      </c>
      <c r="AD1005" s="28">
        <f t="shared" ca="1" si="512"/>
        <v>2.0745320076585826E-2</v>
      </c>
      <c r="AE1005" s="28">
        <f t="shared" ca="1" si="513"/>
        <v>2.9899520889382199E-2</v>
      </c>
      <c r="AF1005" s="28">
        <f t="shared" ca="1" si="514"/>
        <v>3.3779010834525863E-2</v>
      </c>
      <c r="AG1005" s="28">
        <f t="shared" ca="1" si="515"/>
        <v>4.0517948302888171E-2</v>
      </c>
      <c r="AH1005" s="28">
        <f t="shared" ca="1" si="516"/>
        <v>3.7502892389840115E-2</v>
      </c>
      <c r="AI1005" s="28">
        <f t="shared" ca="1" si="517"/>
        <v>3.7447988959662094E-2</v>
      </c>
      <c r="AJ1005" s="28">
        <f t="shared" ca="1" si="518"/>
        <v>3.9983883403231432E-2</v>
      </c>
      <c r="AK1005" s="28">
        <f t="shared" ca="1" si="519"/>
        <v>4.5443618345314123E-2</v>
      </c>
      <c r="AL1005" s="28">
        <f t="shared" ca="1" si="520"/>
        <v>4.9031087526021769E-2</v>
      </c>
      <c r="AM1005" s="28">
        <f t="shared" ca="1" si="521"/>
        <v>5.3598585161736823E-2</v>
      </c>
      <c r="AN1005" s="28">
        <f t="shared" ca="1" si="498"/>
        <v>2.5992415860895283E-2</v>
      </c>
      <c r="AO1005" s="28">
        <f t="shared" ca="1" si="522"/>
        <v>3.8835254258161055E-2</v>
      </c>
      <c r="AP1005" s="33">
        <f t="shared" ca="1" si="499"/>
        <v>1.2479582085718241E-2</v>
      </c>
      <c r="AQ1005" s="54"/>
      <c r="AR1005" s="53"/>
      <c r="AS1005" s="53"/>
      <c r="AT1005" s="53"/>
      <c r="AU1005" s="53"/>
    </row>
    <row r="1006" spans="1:51" ht="15" customHeight="1" x14ac:dyDescent="0.25">
      <c r="A1006" s="31">
        <f t="shared" ca="1" si="493"/>
        <v>40238</v>
      </c>
      <c r="B1006" s="32">
        <f t="shared" ca="1" si="494"/>
        <v>2010</v>
      </c>
      <c r="C1006" s="32">
        <f t="shared" ca="1" si="495"/>
        <v>3</v>
      </c>
      <c r="D1006" s="48">
        <f>RAWDATA!A1008</f>
        <v>201003</v>
      </c>
      <c r="E1006" s="48">
        <f t="shared" ca="1" si="523"/>
        <v>7.3355999999999995</v>
      </c>
      <c r="F1006" s="48">
        <f t="shared" ca="1" si="524"/>
        <v>6.6047000000000002</v>
      </c>
      <c r="G1006" s="48">
        <f t="shared" ca="1" si="524"/>
        <v>7.2659000000000002</v>
      </c>
      <c r="H1006" s="48">
        <f t="shared" ca="1" si="524"/>
        <v>8.0097000000000005</v>
      </c>
      <c r="I1006" s="48">
        <f t="shared" ca="1" si="524"/>
        <v>7.7294000000000009</v>
      </c>
      <c r="J1006" s="48">
        <f t="shared" ca="1" si="524"/>
        <v>7.8408000000000007</v>
      </c>
      <c r="K1006" s="48">
        <f t="shared" ca="1" si="524"/>
        <v>7.5456000000000003</v>
      </c>
      <c r="L1006" s="48">
        <f t="shared" ca="1" si="524"/>
        <v>7.5632000000000001</v>
      </c>
      <c r="M1006" s="48">
        <f t="shared" ca="1" si="524"/>
        <v>8.8902000000000001</v>
      </c>
      <c r="N1006" s="48">
        <f t="shared" ca="1" si="524"/>
        <v>9.6641000000000012</v>
      </c>
      <c r="P1006" s="26">
        <f t="shared" ca="1" si="501"/>
        <v>2.7187126133145516</v>
      </c>
      <c r="Q1006" s="26">
        <f t="shared" ca="1" si="502"/>
        <v>33.461297527894949</v>
      </c>
      <c r="R1006" s="26">
        <f t="shared" ca="1" si="503"/>
        <v>69.333525843679439</v>
      </c>
      <c r="S1006" s="26">
        <f t="shared" ca="1" si="504"/>
        <v>109.21709153132713</v>
      </c>
      <c r="T1006" s="26">
        <f t="shared" ca="1" si="505"/>
        <v>147.27010016851062</v>
      </c>
      <c r="U1006" s="26">
        <f t="shared" ca="1" si="506"/>
        <v>205.00656174066646</v>
      </c>
      <c r="V1006" s="26">
        <f t="shared" ca="1" si="507"/>
        <v>315.76488236798735</v>
      </c>
      <c r="W1006" s="26">
        <f t="shared" ca="1" si="508"/>
        <v>305.95709372272609</v>
      </c>
      <c r="X1006" s="26">
        <f t="shared" ca="1" si="509"/>
        <v>615.0314260851585</v>
      </c>
      <c r="Y1006" s="26">
        <f t="shared" ca="1" si="510"/>
        <v>4772.7555570008944</v>
      </c>
      <c r="Z1006" s="28">
        <f t="shared" ca="1" si="496"/>
        <v>2.3070000000000035E-2</v>
      </c>
      <c r="AA1006" s="57">
        <f t="shared" ca="1" si="511"/>
        <v>7.8449199999999997E-2</v>
      </c>
      <c r="AB1006" s="33">
        <f t="shared" ca="1" si="497"/>
        <v>1.432230000000001E-2</v>
      </c>
      <c r="AD1006" s="28">
        <f t="shared" ca="1" si="512"/>
        <v>7.0790188677647498E-2</v>
      </c>
      <c r="AE1006" s="28">
        <f t="shared" ca="1" si="513"/>
        <v>6.3957414827999978E-2</v>
      </c>
      <c r="AF1006" s="28">
        <f t="shared" ca="1" si="514"/>
        <v>7.0140612580082334E-2</v>
      </c>
      <c r="AG1006" s="28">
        <f t="shared" ca="1" si="515"/>
        <v>7.7050851917834229E-2</v>
      </c>
      <c r="AH1006" s="28">
        <f t="shared" ca="1" si="516"/>
        <v>7.4452341423246471E-2</v>
      </c>
      <c r="AI1006" s="28">
        <f t="shared" ca="1" si="517"/>
        <v>7.5485879546015502E-2</v>
      </c>
      <c r="AJ1006" s="28">
        <f t="shared" ca="1" si="518"/>
        <v>7.2744757684670397E-2</v>
      </c>
      <c r="AK1006" s="28">
        <f t="shared" ca="1" si="519"/>
        <v>7.290839580676739E-2</v>
      </c>
      <c r="AL1006" s="28">
        <f t="shared" ca="1" si="520"/>
        <v>8.5169849084143365E-2</v>
      </c>
      <c r="AM1006" s="28">
        <f t="shared" ca="1" si="521"/>
        <v>9.2251871579967809E-2</v>
      </c>
      <c r="AN1006" s="28">
        <f t="shared" ca="1" si="498"/>
        <v>2.1337058579231849E-2</v>
      </c>
      <c r="AO1006" s="28">
        <f t="shared" ca="1" si="522"/>
        <v>7.5524083280602186E-2</v>
      </c>
      <c r="AP1006" s="33">
        <f t="shared" ca="1" si="499"/>
        <v>1.3186777051453394E-2</v>
      </c>
      <c r="AQ1006" s="54"/>
      <c r="AR1006" s="53"/>
      <c r="AS1006" s="53"/>
      <c r="AT1006" s="53"/>
      <c r="AU1006" s="53"/>
    </row>
    <row r="1007" spans="1:51" ht="15" customHeight="1" x14ac:dyDescent="0.25">
      <c r="A1007" s="31">
        <f t="shared" ca="1" si="493"/>
        <v>40269</v>
      </c>
      <c r="B1007" s="32">
        <f t="shared" ca="1" si="494"/>
        <v>2010</v>
      </c>
      <c r="C1007" s="32">
        <f t="shared" ca="1" si="495"/>
        <v>4</v>
      </c>
      <c r="D1007" s="48">
        <f>RAWDATA!A1009</f>
        <v>201004</v>
      </c>
      <c r="E1007" s="48">
        <f t="shared" ca="1" si="523"/>
        <v>8.8150000000000013</v>
      </c>
      <c r="F1007" s="48">
        <f t="shared" ca="1" si="524"/>
        <v>5.5736000000000008</v>
      </c>
      <c r="G1007" s="48">
        <f t="shared" ca="1" si="524"/>
        <v>6.0043000000000006</v>
      </c>
      <c r="H1007" s="48">
        <f t="shared" ca="1" si="524"/>
        <v>6.4307000000000007</v>
      </c>
      <c r="I1007" s="48">
        <f t="shared" ca="1" si="524"/>
        <v>5.4944000000000006</v>
      </c>
      <c r="J1007" s="48">
        <f t="shared" ca="1" si="524"/>
        <v>6.0396999999999998</v>
      </c>
      <c r="K1007" s="48">
        <f t="shared" ca="1" si="524"/>
        <v>6.6944999999999997</v>
      </c>
      <c r="L1007" s="48">
        <f t="shared" ca="1" si="524"/>
        <v>7.5042000000000009</v>
      </c>
      <c r="M1007" s="48">
        <f t="shared" ca="1" si="524"/>
        <v>7.9998000000000005</v>
      </c>
      <c r="N1007" s="48">
        <f t="shared" ca="1" si="524"/>
        <v>12.1037</v>
      </c>
      <c r="P1007" s="26">
        <f t="shared" ca="1" si="501"/>
        <v>2.9583671301782291</v>
      </c>
      <c r="Q1007" s="26">
        <f t="shared" ca="1" si="502"/>
        <v>35.326296406909705</v>
      </c>
      <c r="R1007" s="26">
        <f t="shared" ca="1" si="503"/>
        <v>73.496518735911494</v>
      </c>
      <c r="S1007" s="26">
        <f t="shared" ca="1" si="504"/>
        <v>116.24051503643217</v>
      </c>
      <c r="T1007" s="26">
        <f t="shared" ca="1" si="505"/>
        <v>155.36170855216929</v>
      </c>
      <c r="U1007" s="26">
        <f t="shared" ca="1" si="506"/>
        <v>217.3883430501175</v>
      </c>
      <c r="V1007" s="26">
        <f t="shared" ca="1" si="507"/>
        <v>336.90376241811225</v>
      </c>
      <c r="W1007" s="26">
        <f t="shared" ca="1" si="508"/>
        <v>328.91672594986693</v>
      </c>
      <c r="X1007" s="26">
        <f t="shared" ca="1" si="509"/>
        <v>664.23271010911901</v>
      </c>
      <c r="Y1007" s="26">
        <f t="shared" ca="1" si="510"/>
        <v>5350.4355713536124</v>
      </c>
      <c r="Z1007" s="28">
        <f t="shared" ca="1" si="496"/>
        <v>2.8574500000000058E-2</v>
      </c>
      <c r="AA1007" s="57">
        <f t="shared" ca="1" si="511"/>
        <v>7.2659899999999999E-2</v>
      </c>
      <c r="AB1007" s="33">
        <f t="shared" ca="1" si="497"/>
        <v>2.7857600000000038E-2</v>
      </c>
      <c r="AD1007" s="28">
        <f t="shared" ca="1" si="512"/>
        <v>8.4479006577939025E-2</v>
      </c>
      <c r="AE1007" s="28">
        <f t="shared" ca="1" si="513"/>
        <v>5.4238154028860425E-2</v>
      </c>
      <c r="AF1007" s="28">
        <f t="shared" ca="1" si="514"/>
        <v>5.830947333893223E-2</v>
      </c>
      <c r="AG1007" s="28">
        <f t="shared" ca="1" si="515"/>
        <v>6.2323883136157408E-2</v>
      </c>
      <c r="AH1007" s="28">
        <f t="shared" ca="1" si="516"/>
        <v>5.3487684950486294E-2</v>
      </c>
      <c r="AI1007" s="28">
        <f t="shared" ca="1" si="517"/>
        <v>5.8643366307645099E-2</v>
      </c>
      <c r="AJ1007" s="28">
        <f t="shared" ca="1" si="518"/>
        <v>6.4799424599302866E-2</v>
      </c>
      <c r="AK1007" s="28">
        <f t="shared" ca="1" si="519"/>
        <v>7.2359730583864551E-2</v>
      </c>
      <c r="AL1007" s="28">
        <f t="shared" ca="1" si="520"/>
        <v>7.6959189282561805E-2</v>
      </c>
      <c r="AM1007" s="28">
        <f t="shared" ca="1" si="521"/>
        <v>0.11425414978975343</v>
      </c>
      <c r="AN1007" s="28">
        <f t="shared" ca="1" si="498"/>
        <v>2.6248089232757899E-2</v>
      </c>
      <c r="AO1007" s="28">
        <f t="shared" ca="1" si="522"/>
        <v>7.0141451616180961E-2</v>
      </c>
      <c r="AP1007" s="33">
        <f t="shared" ca="1" si="499"/>
        <v>2.5465217919976663E-2</v>
      </c>
      <c r="AQ1007" s="54"/>
      <c r="AR1007" s="53"/>
      <c r="AS1007" s="53"/>
      <c r="AT1007" s="53"/>
      <c r="AU1007" s="53"/>
    </row>
    <row r="1008" spans="1:51" ht="15" customHeight="1" x14ac:dyDescent="0.25">
      <c r="A1008" s="31">
        <f t="shared" ref="A1008:A1071" ca="1" si="525">IF(E1008="","",DATE(LEFT(D1008,4),RIGHT(D1008,2),1))</f>
        <v>40299</v>
      </c>
      <c r="B1008" s="32">
        <f t="shared" ref="B1008:B1071" ca="1" si="526">IF(E1008="","",YEAR(A1008))</f>
        <v>2010</v>
      </c>
      <c r="C1008" s="32">
        <f t="shared" ref="C1008:C1071" ca="1" si="527">IF(E1008="","",MONTH(A1008))</f>
        <v>5</v>
      </c>
      <c r="D1008" s="48">
        <f>RAWDATA!A1010</f>
        <v>201005</v>
      </c>
      <c r="E1008" s="48">
        <f t="shared" ca="1" si="523"/>
        <v>-9.5160999999999998</v>
      </c>
      <c r="F1008" s="48">
        <f t="shared" ca="1" si="524"/>
        <v>-7.3686000000000007</v>
      </c>
      <c r="G1008" s="48">
        <f t="shared" ca="1" si="524"/>
        <v>-7.1738</v>
      </c>
      <c r="H1008" s="48">
        <f t="shared" ca="1" si="524"/>
        <v>-6.8615000000000013</v>
      </c>
      <c r="I1008" s="48">
        <f t="shared" ca="1" si="524"/>
        <v>-7.0873000000000008</v>
      </c>
      <c r="J1008" s="48">
        <f t="shared" ref="F1008:N1036" ca="1" si="528">IF(OR($D1008&lt;$B$3,$D1008&gt;$B$4),"",IF(ISERROR(VLOOKUP($D1008,INDIRECT($B$1),J$7,0)),"",VLOOKUP($D1008,INDIRECT($B$1),J$7,0)))</f>
        <v>-7.4325999999999999</v>
      </c>
      <c r="K1008" s="48">
        <f t="shared" ca="1" si="528"/>
        <v>-7.729000000000001</v>
      </c>
      <c r="L1008" s="48">
        <f t="shared" ca="1" si="528"/>
        <v>-7.2321</v>
      </c>
      <c r="M1008" s="48">
        <f t="shared" ca="1" si="528"/>
        <v>-8.0967000000000002</v>
      </c>
      <c r="N1008" s="48">
        <f t="shared" ca="1" si="528"/>
        <v>-10.3459</v>
      </c>
      <c r="P1008" s="26">
        <f t="shared" ca="1" si="501"/>
        <v>2.6768459557033384</v>
      </c>
      <c r="Q1008" s="26">
        <f t="shared" ca="1" si="502"/>
        <v>32.723242929870153</v>
      </c>
      <c r="R1008" s="26">
        <f t="shared" ca="1" si="503"/>
        <v>68.224025474834676</v>
      </c>
      <c r="S1008" s="26">
        <f t="shared" ca="1" si="504"/>
        <v>108.26467209720738</v>
      </c>
      <c r="T1008" s="26">
        <f t="shared" ca="1" si="505"/>
        <v>144.35075818195139</v>
      </c>
      <c r="U1008" s="26">
        <f t="shared" ca="1" si="506"/>
        <v>201.23073706457447</v>
      </c>
      <c r="V1008" s="26">
        <f t="shared" ca="1" si="507"/>
        <v>310.86447062081635</v>
      </c>
      <c r="W1008" s="26">
        <f t="shared" ca="1" si="508"/>
        <v>305.12913941244659</v>
      </c>
      <c r="X1008" s="26">
        <f t="shared" ca="1" si="509"/>
        <v>610.45178026971394</v>
      </c>
      <c r="Y1008" s="26">
        <f t="shared" ca="1" si="510"/>
        <v>4796.8848575769389</v>
      </c>
      <c r="Z1008" s="28">
        <f t="shared" ca="1" si="496"/>
        <v>-7.7894999999999492E-3</v>
      </c>
      <c r="AA1008" s="57">
        <f t="shared" ca="1" si="511"/>
        <v>-7.8843600000000014E-2</v>
      </c>
      <c r="AB1008" s="33">
        <f t="shared" ca="1" si="497"/>
        <v>-1.3369400000000031E-2</v>
      </c>
      <c r="AD1008" s="28">
        <f t="shared" ca="1" si="512"/>
        <v>-9.9998251660877488E-2</v>
      </c>
      <c r="AE1008" s="28">
        <f t="shared" ca="1" si="513"/>
        <v>-7.6542008942382292E-2</v>
      </c>
      <c r="AF1008" s="28">
        <f t="shared" ca="1" si="514"/>
        <v>-7.4441258456662759E-2</v>
      </c>
      <c r="AG1008" s="28">
        <f t="shared" ca="1" si="515"/>
        <v>-7.1082553352034145E-2</v>
      </c>
      <c r="AH1008" s="28">
        <f t="shared" ca="1" si="516"/>
        <v>-7.3509843376101142E-2</v>
      </c>
      <c r="AI1008" s="28">
        <f t="shared" ca="1" si="517"/>
        <v>-7.7233158156606696E-2</v>
      </c>
      <c r="AJ1008" s="28">
        <f t="shared" ca="1" si="518"/>
        <v>-8.0440286697603461E-2</v>
      </c>
      <c r="AK1008" s="28">
        <f t="shared" ca="1" si="519"/>
        <v>-7.5069511207343981E-2</v>
      </c>
      <c r="AL1008" s="28">
        <f t="shared" ca="1" si="520"/>
        <v>-8.4433248674847902E-2</v>
      </c>
      <c r="AM1008" s="28">
        <f t="shared" ca="1" si="521"/>
        <v>-0.10921125357499338</v>
      </c>
      <c r="AN1008" s="28">
        <f t="shared" ca="1" si="498"/>
        <v>-8.5521208232907514E-3</v>
      </c>
      <c r="AO1008" s="28">
        <f t="shared" ca="1" si="522"/>
        <v>-8.2125441725812307E-2</v>
      </c>
      <c r="AP1008" s="33">
        <f t="shared" ca="1" si="499"/>
        <v>-1.4696809399108335E-2</v>
      </c>
      <c r="AQ1008" s="54"/>
      <c r="AR1008" s="53"/>
      <c r="AS1008" s="53"/>
      <c r="AT1008" s="53"/>
      <c r="AU1008" s="53"/>
    </row>
    <row r="1009" spans="1:51" ht="15" customHeight="1" x14ac:dyDescent="0.25">
      <c r="A1009" s="31">
        <f t="shared" ca="1" si="525"/>
        <v>40330</v>
      </c>
      <c r="B1009" s="32">
        <f t="shared" ca="1" si="526"/>
        <v>2010</v>
      </c>
      <c r="C1009" s="32">
        <f t="shared" ca="1" si="527"/>
        <v>6</v>
      </c>
      <c r="D1009" s="48">
        <f>RAWDATA!A1011</f>
        <v>201006</v>
      </c>
      <c r="E1009" s="48">
        <f t="shared" ca="1" si="523"/>
        <v>-7.8853000000000009</v>
      </c>
      <c r="F1009" s="48">
        <f t="shared" ca="1" si="528"/>
        <v>-5.3144</v>
      </c>
      <c r="G1009" s="48">
        <f t="shared" ca="1" si="528"/>
        <v>-5.48</v>
      </c>
      <c r="H1009" s="48">
        <f t="shared" ca="1" si="528"/>
        <v>-5.697000000000001</v>
      </c>
      <c r="I1009" s="48">
        <f t="shared" ca="1" si="528"/>
        <v>-6.0206</v>
      </c>
      <c r="J1009" s="48">
        <f t="shared" ca="1" si="528"/>
        <v>-6.9028</v>
      </c>
      <c r="K1009" s="48">
        <f t="shared" ca="1" si="528"/>
        <v>-7.6389000000000014</v>
      </c>
      <c r="L1009" s="48">
        <f t="shared" ca="1" si="528"/>
        <v>-8.0603000000000016</v>
      </c>
      <c r="M1009" s="48">
        <f t="shared" ca="1" si="528"/>
        <v>-9.0676000000000005</v>
      </c>
      <c r="N1009" s="48">
        <f t="shared" ca="1" si="528"/>
        <v>-11.934799999999999</v>
      </c>
      <c r="P1009" s="26">
        <f t="shared" ca="1" si="501"/>
        <v>2.4657686215582628</v>
      </c>
      <c r="Q1009" s="26">
        <f t="shared" ca="1" si="502"/>
        <v>30.984198907605133</v>
      </c>
      <c r="R1009" s="26">
        <f t="shared" ca="1" si="503"/>
        <v>64.485348878813738</v>
      </c>
      <c r="S1009" s="26">
        <f t="shared" ca="1" si="504"/>
        <v>102.09683372782948</v>
      </c>
      <c r="T1009" s="26">
        <f t="shared" ca="1" si="505"/>
        <v>135.65997643484883</v>
      </c>
      <c r="U1009" s="26">
        <f t="shared" ca="1" si="506"/>
        <v>187.34018174648102</v>
      </c>
      <c r="V1009" s="26">
        <f t="shared" ca="1" si="507"/>
        <v>287.11784457456281</v>
      </c>
      <c r="W1009" s="26">
        <f t="shared" ca="1" si="508"/>
        <v>280.53481538838514</v>
      </c>
      <c r="X1009" s="26">
        <f t="shared" ca="1" si="509"/>
        <v>555.09845464197736</v>
      </c>
      <c r="Y1009" s="26">
        <f t="shared" ca="1" si="510"/>
        <v>4224.3862435948467</v>
      </c>
      <c r="Z1009" s="28">
        <f t="shared" ca="1" si="496"/>
        <v>-3.9013499999999923E-2</v>
      </c>
      <c r="AA1009" s="57">
        <f t="shared" ca="1" si="511"/>
        <v>-7.4001700000000004E-2</v>
      </c>
      <c r="AB1009" s="33">
        <f t="shared" ca="1" si="497"/>
        <v>-3.1010299999999935E-2</v>
      </c>
      <c r="AD1009" s="28">
        <f t="shared" ca="1" si="512"/>
        <v>-8.2135646342489585E-2</v>
      </c>
      <c r="AE1009" s="28">
        <f t="shared" ca="1" si="513"/>
        <v>-5.460825649232872E-2</v>
      </c>
      <c r="AF1009" s="28">
        <f t="shared" ca="1" si="514"/>
        <v>-5.6358733669384237E-2</v>
      </c>
      <c r="AG1009" s="28">
        <f t="shared" ca="1" si="515"/>
        <v>-5.8657183493101901E-2</v>
      </c>
      <c r="AH1009" s="28">
        <f t="shared" ca="1" si="516"/>
        <v>-6.2094576670894658E-2</v>
      </c>
      <c r="AI1009" s="28">
        <f t="shared" ca="1" si="517"/>
        <v>-7.1526077345307415E-2</v>
      </c>
      <c r="AJ1009" s="28">
        <f t="shared" ca="1" si="518"/>
        <v>-7.9464291655006014E-2</v>
      </c>
      <c r="AK1009" s="28">
        <f t="shared" ca="1" si="519"/>
        <v>-8.4037258612940258E-2</v>
      </c>
      <c r="AL1009" s="28">
        <f t="shared" ca="1" si="520"/>
        <v>-9.5053812669187263E-2</v>
      </c>
      <c r="AM1009" s="28">
        <f t="shared" ca="1" si="521"/>
        <v>-0.12709273675661839</v>
      </c>
      <c r="AN1009" s="28">
        <f t="shared" ca="1" si="498"/>
        <v>-4.2701323295493671E-2</v>
      </c>
      <c r="AO1009" s="28">
        <f t="shared" ca="1" si="522"/>
        <v>-7.6882880190774536E-2</v>
      </c>
      <c r="AP1009" s="33">
        <f t="shared" ca="1" si="499"/>
        <v>-3.4190394522128284E-2</v>
      </c>
      <c r="AQ1009" s="54"/>
      <c r="AR1009" s="53"/>
      <c r="AS1009" s="53"/>
      <c r="AT1009" s="53"/>
      <c r="AU1009" s="53"/>
    </row>
    <row r="1010" spans="1:51" ht="15" customHeight="1" x14ac:dyDescent="0.25">
      <c r="A1010" s="31">
        <f t="shared" ca="1" si="525"/>
        <v>40360</v>
      </c>
      <c r="B1010" s="32">
        <f t="shared" ca="1" si="526"/>
        <v>2010</v>
      </c>
      <c r="C1010" s="32">
        <f t="shared" ca="1" si="527"/>
        <v>7</v>
      </c>
      <c r="D1010" s="48">
        <f>RAWDATA!A1012</f>
        <v>201007</v>
      </c>
      <c r="E1010" s="48">
        <f t="shared" ca="1" si="523"/>
        <v>4.6898999999999997</v>
      </c>
      <c r="F1010" s="48">
        <f t="shared" ca="1" si="528"/>
        <v>5.3818000000000001</v>
      </c>
      <c r="G1010" s="48">
        <f t="shared" ca="1" si="528"/>
        <v>5.2791000000000006</v>
      </c>
      <c r="H1010" s="48">
        <f t="shared" ca="1" si="528"/>
        <v>5.7063000000000006</v>
      </c>
      <c r="I1010" s="48">
        <f t="shared" ca="1" si="528"/>
        <v>6.0707000000000004</v>
      </c>
      <c r="J1010" s="48">
        <f t="shared" ca="1" si="528"/>
        <v>6.0413000000000006</v>
      </c>
      <c r="K1010" s="48">
        <f t="shared" ca="1" si="528"/>
        <v>6.1303999999999998</v>
      </c>
      <c r="L1010" s="48">
        <f t="shared" ca="1" si="528"/>
        <v>6.5657000000000005</v>
      </c>
      <c r="M1010" s="48">
        <f t="shared" ca="1" si="528"/>
        <v>6.661900000000001</v>
      </c>
      <c r="N1010" s="48">
        <f t="shared" ca="1" si="528"/>
        <v>7.0587999999999997</v>
      </c>
      <c r="P1010" s="26">
        <f t="shared" ca="1" si="501"/>
        <v>2.5814107041407239</v>
      </c>
      <c r="Q1010" s="26">
        <f t="shared" ca="1" si="502"/>
        <v>32.651706524414621</v>
      </c>
      <c r="R1010" s="26">
        <f t="shared" ca="1" si="503"/>
        <v>67.889594931475202</v>
      </c>
      <c r="S1010" s="26">
        <f t="shared" ca="1" si="504"/>
        <v>107.92278535084061</v>
      </c>
      <c r="T1010" s="26">
        <f t="shared" ca="1" si="505"/>
        <v>143.89548662427921</v>
      </c>
      <c r="U1010" s="26">
        <f t="shared" ca="1" si="506"/>
        <v>198.65796414633118</v>
      </c>
      <c r="V1010" s="26">
        <f t="shared" ca="1" si="507"/>
        <v>304.71931691836181</v>
      </c>
      <c r="W1010" s="26">
        <f t="shared" ca="1" si="508"/>
        <v>298.95388976234034</v>
      </c>
      <c r="X1010" s="26">
        <f t="shared" ca="1" si="509"/>
        <v>592.07855859177118</v>
      </c>
      <c r="Y1010" s="26">
        <f t="shared" ca="1" si="510"/>
        <v>4522.5772197577198</v>
      </c>
      <c r="Z1010" s="28">
        <f t="shared" ca="1" si="496"/>
        <v>1.8245000000000067E-2</v>
      </c>
      <c r="AA1010" s="57">
        <f t="shared" ca="1" si="511"/>
        <v>5.9585899999999997E-2</v>
      </c>
      <c r="AB1010" s="33">
        <f t="shared" ca="1" si="497"/>
        <v>9.0176000000000422E-3</v>
      </c>
      <c r="AD1010" s="28">
        <f t="shared" ca="1" si="512"/>
        <v>4.5832461141646207E-2</v>
      </c>
      <c r="AE1010" s="28">
        <f t="shared" ca="1" si="513"/>
        <v>5.2419759687214525E-2</v>
      </c>
      <c r="AF1010" s="28">
        <f t="shared" ca="1" si="514"/>
        <v>5.1444732920157124E-2</v>
      </c>
      <c r="AG1010" s="28">
        <f t="shared" ca="1" si="515"/>
        <v>5.5494307760939977E-2</v>
      </c>
      <c r="AH1010" s="28">
        <f t="shared" ca="1" si="516"/>
        <v>5.8935666922991847E-2</v>
      </c>
      <c r="AI1010" s="28">
        <f t="shared" ca="1" si="517"/>
        <v>5.8658454882293772E-2</v>
      </c>
      <c r="AJ1010" s="28">
        <f t="shared" ca="1" si="518"/>
        <v>5.94983407411303E-2</v>
      </c>
      <c r="AK1010" s="28">
        <f t="shared" ca="1" si="519"/>
        <v>6.3591510364386664E-2</v>
      </c>
      <c r="AL1010" s="28">
        <f t="shared" ca="1" si="520"/>
        <v>6.4493832639055088E-2</v>
      </c>
      <c r="AM1010" s="28">
        <f t="shared" ca="1" si="521"/>
        <v>6.8208030246289741E-2</v>
      </c>
      <c r="AN1010" s="28">
        <f t="shared" ca="1" si="498"/>
        <v>1.7224821028242049E-2</v>
      </c>
      <c r="AO1010" s="28">
        <f t="shared" ca="1" si="522"/>
        <v>5.7878171418972703E-2</v>
      </c>
      <c r="AP1010" s="33">
        <f t="shared" ca="1" si="499"/>
        <v>8.4727600236997117E-3</v>
      </c>
      <c r="AQ1010" s="54"/>
      <c r="AR1010" s="53"/>
      <c r="AS1010" s="53"/>
      <c r="AT1010" s="53"/>
      <c r="AU1010" s="53"/>
    </row>
    <row r="1011" spans="1:51" ht="15" customHeight="1" x14ac:dyDescent="0.25">
      <c r="A1011" s="31">
        <f t="shared" ca="1" si="525"/>
        <v>40391</v>
      </c>
      <c r="B1011" s="32">
        <f t="shared" ca="1" si="526"/>
        <v>2010</v>
      </c>
      <c r="C1011" s="32">
        <f t="shared" ca="1" si="527"/>
        <v>8</v>
      </c>
      <c r="D1011" s="48">
        <f>RAWDATA!A1013</f>
        <v>201008</v>
      </c>
      <c r="E1011" s="48">
        <f t="shared" ca="1" si="523"/>
        <v>-7.6217000000000006</v>
      </c>
      <c r="F1011" s="48">
        <f t="shared" ca="1" si="528"/>
        <v>-6.8289000000000009</v>
      </c>
      <c r="G1011" s="48">
        <f t="shared" ca="1" si="528"/>
        <v>-6.3636999999999997</v>
      </c>
      <c r="H1011" s="48">
        <f t="shared" ca="1" si="528"/>
        <v>-6.8117000000000001</v>
      </c>
      <c r="I1011" s="48">
        <f t="shared" ca="1" si="528"/>
        <v>-6.164200000000001</v>
      </c>
      <c r="J1011" s="48">
        <f t="shared" ca="1" si="528"/>
        <v>-6.3559000000000001</v>
      </c>
      <c r="K1011" s="48">
        <f t="shared" ca="1" si="528"/>
        <v>-6.7203999999999997</v>
      </c>
      <c r="L1011" s="48">
        <f t="shared" ca="1" si="528"/>
        <v>-6.7742000000000004</v>
      </c>
      <c r="M1011" s="48">
        <f t="shared" ca="1" si="528"/>
        <v>-5.9455000000000009</v>
      </c>
      <c r="N1011" s="48">
        <f t="shared" ca="1" si="528"/>
        <v>-7.5090000000000003</v>
      </c>
      <c r="P1011" s="26">
        <f t="shared" ca="1" si="501"/>
        <v>2.3846633245032303</v>
      </c>
      <c r="Q1011" s="26">
        <f t="shared" ca="1" si="502"/>
        <v>30.421954137568868</v>
      </c>
      <c r="R1011" s="26">
        <f t="shared" ca="1" si="503"/>
        <v>63.569304778820921</v>
      </c>
      <c r="S1011" s="26">
        <f t="shared" ca="1" si="504"/>
        <v>100.57140898109741</v>
      </c>
      <c r="T1011" s="26">
        <f t="shared" ca="1" si="505"/>
        <v>135.0254810377854</v>
      </c>
      <c r="U1011" s="26">
        <f t="shared" ca="1" si="506"/>
        <v>186.03146260315452</v>
      </c>
      <c r="V1011" s="26">
        <f t="shared" ca="1" si="507"/>
        <v>284.24095994418019</v>
      </c>
      <c r="W1011" s="26">
        <f t="shared" ca="1" si="508"/>
        <v>278.7021553620599</v>
      </c>
      <c r="X1011" s="26">
        <f t="shared" ca="1" si="509"/>
        <v>556.87652789069739</v>
      </c>
      <c r="Y1011" s="26">
        <f t="shared" ca="1" si="510"/>
        <v>4182.9768963261131</v>
      </c>
      <c r="Z1011" s="28">
        <f t="shared" ca="1" si="496"/>
        <v>4.9805000000001098E-3</v>
      </c>
      <c r="AA1011" s="57">
        <f t="shared" ca="1" si="511"/>
        <v>-6.7095200000000008E-2</v>
      </c>
      <c r="AB1011" s="33">
        <f t="shared" ca="1" si="497"/>
        <v>-1.7729999999994972E-4</v>
      </c>
      <c r="AD1011" s="28">
        <f t="shared" ca="1" si="512"/>
        <v>-7.9278083406525243E-2</v>
      </c>
      <c r="AE1011" s="28">
        <f t="shared" ca="1" si="513"/>
        <v>-7.073259822000981E-2</v>
      </c>
      <c r="AF1011" s="28">
        <f t="shared" ca="1" si="514"/>
        <v>-6.5752057174661815E-2</v>
      </c>
      <c r="AG1011" s="28">
        <f t="shared" ca="1" si="515"/>
        <v>-7.0548008657596056E-2</v>
      </c>
      <c r="AH1011" s="28">
        <f t="shared" ca="1" si="516"/>
        <v>-6.3623739677745303E-2</v>
      </c>
      <c r="AI1011" s="28">
        <f t="shared" ca="1" si="517"/>
        <v>-6.5668759616513583E-2</v>
      </c>
      <c r="AJ1011" s="28">
        <f t="shared" ca="1" si="518"/>
        <v>-6.9568751559769007E-2</v>
      </c>
      <c r="AK1011" s="28">
        <f t="shared" ca="1" si="519"/>
        <v>-7.0145678570914374E-2</v>
      </c>
      <c r="AL1011" s="28">
        <f t="shared" ca="1" si="520"/>
        <v>-6.1295784495725786E-2</v>
      </c>
      <c r="AM1011" s="28">
        <f t="shared" ca="1" si="521"/>
        <v>-7.8058843500698111E-2</v>
      </c>
      <c r="AN1011" s="28">
        <f t="shared" ca="1" si="498"/>
        <v>5.3280268150555782E-3</v>
      </c>
      <c r="AO1011" s="28">
        <f t="shared" ca="1" si="522"/>
        <v>-6.9452119782451374E-2</v>
      </c>
      <c r="AP1011" s="33">
        <f t="shared" ca="1" si="499"/>
        <v>-2.2519421576057408E-4</v>
      </c>
      <c r="AQ1011" s="54"/>
      <c r="AR1011" s="53"/>
      <c r="AS1011" s="53"/>
      <c r="AT1011" s="53"/>
      <c r="AU1011" s="53"/>
    </row>
    <row r="1012" spans="1:51" ht="15" customHeight="1" x14ac:dyDescent="0.25">
      <c r="A1012" s="31">
        <f t="shared" ca="1" si="525"/>
        <v>40422</v>
      </c>
      <c r="B1012" s="32">
        <f t="shared" ca="1" si="526"/>
        <v>2010</v>
      </c>
      <c r="C1012" s="32">
        <f t="shared" ca="1" si="527"/>
        <v>9</v>
      </c>
      <c r="D1012" s="48">
        <f>RAWDATA!A1014</f>
        <v>201009</v>
      </c>
      <c r="E1012" s="48">
        <f t="shared" ca="1" si="523"/>
        <v>11.110200000000001</v>
      </c>
      <c r="F1012" s="48">
        <f t="shared" ca="1" si="528"/>
        <v>9.7368000000000006</v>
      </c>
      <c r="G1012" s="48">
        <f t="shared" ca="1" si="528"/>
        <v>10.420000000000002</v>
      </c>
      <c r="H1012" s="48">
        <f t="shared" ca="1" si="528"/>
        <v>10.899000000000001</v>
      </c>
      <c r="I1012" s="48">
        <f t="shared" ca="1" si="528"/>
        <v>11.068300000000001</v>
      </c>
      <c r="J1012" s="48">
        <f t="shared" ca="1" si="528"/>
        <v>10.9221</v>
      </c>
      <c r="K1012" s="48">
        <f t="shared" ca="1" si="528"/>
        <v>10.362400000000001</v>
      </c>
      <c r="L1012" s="48">
        <f t="shared" ca="1" si="528"/>
        <v>11.2377</v>
      </c>
      <c r="M1012" s="48">
        <f t="shared" ca="1" si="528"/>
        <v>11.2403</v>
      </c>
      <c r="N1012" s="48">
        <f t="shared" ca="1" si="528"/>
        <v>12.456100000000003</v>
      </c>
      <c r="P1012" s="26">
        <f t="shared" ca="1" si="501"/>
        <v>2.6496041891821882</v>
      </c>
      <c r="Q1012" s="26">
        <f t="shared" ca="1" si="502"/>
        <v>33.384078968035674</v>
      </c>
      <c r="R1012" s="26">
        <f t="shared" ca="1" si="503"/>
        <v>70.19322633677406</v>
      </c>
      <c r="S1012" s="26">
        <f t="shared" ca="1" si="504"/>
        <v>111.53268684594721</v>
      </c>
      <c r="T1012" s="26">
        <f t="shared" ca="1" si="505"/>
        <v>149.97050635549061</v>
      </c>
      <c r="U1012" s="26">
        <f t="shared" ca="1" si="506"/>
        <v>206.35000498013366</v>
      </c>
      <c r="V1012" s="26">
        <f t="shared" ca="1" si="507"/>
        <v>313.6951451774359</v>
      </c>
      <c r="W1012" s="26">
        <f t="shared" ca="1" si="508"/>
        <v>310.02186747518209</v>
      </c>
      <c r="X1012" s="26">
        <f t="shared" ca="1" si="509"/>
        <v>619.4711202551955</v>
      </c>
      <c r="Y1012" s="26">
        <f t="shared" ca="1" si="510"/>
        <v>4704.0126815093899</v>
      </c>
      <c r="Z1012" s="28">
        <f t="shared" ca="1" si="496"/>
        <v>1.424700000000001E-2</v>
      </c>
      <c r="AA1012" s="57">
        <f t="shared" ca="1" si="511"/>
        <v>0.10945290000000002</v>
      </c>
      <c r="AB1012" s="33">
        <f t="shared" ca="1" si="497"/>
        <v>9.0290999999999566E-3</v>
      </c>
      <c r="AD1012" s="28">
        <f t="shared" ca="1" si="512"/>
        <v>0.10535231562420615</v>
      </c>
      <c r="AE1012" s="28">
        <f t="shared" ca="1" si="513"/>
        <v>9.2914585385250728E-2</v>
      </c>
      <c r="AF1012" s="28">
        <f t="shared" ca="1" si="514"/>
        <v>9.9121090867807252E-2</v>
      </c>
      <c r="AG1012" s="28">
        <f t="shared" ca="1" si="515"/>
        <v>0.10344969119502348</v>
      </c>
      <c r="AH1012" s="28">
        <f t="shared" ca="1" si="516"/>
        <v>0.10497514141070916</v>
      </c>
      <c r="AI1012" s="28">
        <f t="shared" ca="1" si="517"/>
        <v>0.1036579671442773</v>
      </c>
      <c r="AJ1012" s="28">
        <f t="shared" ca="1" si="518"/>
        <v>9.8599310134317275E-2</v>
      </c>
      <c r="AK1012" s="28">
        <f t="shared" ca="1" si="519"/>
        <v>0.10649916714809927</v>
      </c>
      <c r="AL1012" s="28">
        <f t="shared" ca="1" si="520"/>
        <v>0.10652254024566511</v>
      </c>
      <c r="AM1012" s="28">
        <f t="shared" ca="1" si="521"/>
        <v>0.11739273727765719</v>
      </c>
      <c r="AN1012" s="28">
        <f t="shared" ca="1" si="498"/>
        <v>1.2824188256932711E-2</v>
      </c>
      <c r="AO1012" s="28">
        <f t="shared" ca="1" si="522"/>
        <v>0.10386701093466438</v>
      </c>
      <c r="AP1012" s="33">
        <f t="shared" ca="1" si="499"/>
        <v>8.0906278269967657E-3</v>
      </c>
      <c r="AQ1012" s="54"/>
      <c r="AR1012" s="53"/>
      <c r="AS1012" s="53"/>
      <c r="AT1012" s="53"/>
      <c r="AU1012" s="53"/>
    </row>
    <row r="1013" spans="1:51" ht="15" customHeight="1" x14ac:dyDescent="0.25">
      <c r="A1013" s="31">
        <f t="shared" ca="1" si="525"/>
        <v>40452</v>
      </c>
      <c r="B1013" s="32">
        <f t="shared" ca="1" si="526"/>
        <v>2010</v>
      </c>
      <c r="C1013" s="32">
        <f t="shared" ca="1" si="527"/>
        <v>10</v>
      </c>
      <c r="D1013" s="48">
        <f>RAWDATA!A1015</f>
        <v>201010</v>
      </c>
      <c r="E1013" s="48">
        <f t="shared" ca="1" si="523"/>
        <v>4.1575999999999995</v>
      </c>
      <c r="F1013" s="48">
        <f t="shared" ca="1" si="528"/>
        <v>4.5357000000000003</v>
      </c>
      <c r="G1013" s="48">
        <f t="shared" ca="1" si="528"/>
        <v>4.4931999999999999</v>
      </c>
      <c r="H1013" s="48">
        <f t="shared" ca="1" si="528"/>
        <v>3.6650000000000005</v>
      </c>
      <c r="I1013" s="48">
        <f t="shared" ca="1" si="528"/>
        <v>4.3869000000000007</v>
      </c>
      <c r="J1013" s="48">
        <f t="shared" ca="1" si="528"/>
        <v>4.415</v>
      </c>
      <c r="K1013" s="48">
        <f t="shared" ca="1" si="528"/>
        <v>4.7925000000000004</v>
      </c>
      <c r="L1013" s="48">
        <f t="shared" ca="1" si="528"/>
        <v>4.1756000000000002</v>
      </c>
      <c r="M1013" s="48">
        <f t="shared" ca="1" si="528"/>
        <v>4.3977000000000004</v>
      </c>
      <c r="N1013" s="48">
        <f t="shared" ca="1" si="528"/>
        <v>3.7853000000000003</v>
      </c>
      <c r="P1013" s="26">
        <f t="shared" ca="1" si="501"/>
        <v>2.7597641329516271</v>
      </c>
      <c r="Q1013" s="26">
        <f t="shared" ca="1" si="502"/>
        <v>34.898280637788872</v>
      </c>
      <c r="R1013" s="26">
        <f t="shared" ca="1" si="503"/>
        <v>73.347148382537995</v>
      </c>
      <c r="S1013" s="26">
        <f t="shared" ca="1" si="504"/>
        <v>115.62035981885118</v>
      </c>
      <c r="T1013" s="26">
        <f t="shared" ca="1" si="505"/>
        <v>156.54956249879962</v>
      </c>
      <c r="U1013" s="26">
        <f t="shared" ca="1" si="506"/>
        <v>215.46035770000654</v>
      </c>
      <c r="V1013" s="26">
        <f t="shared" ca="1" si="507"/>
        <v>328.72898501006449</v>
      </c>
      <c r="W1013" s="26">
        <f t="shared" ca="1" si="508"/>
        <v>322.96714057347577</v>
      </c>
      <c r="X1013" s="26">
        <f t="shared" ca="1" si="509"/>
        <v>646.71360171065817</v>
      </c>
      <c r="Y1013" s="26">
        <f t="shared" ca="1" si="510"/>
        <v>4882.0736735425644</v>
      </c>
      <c r="Z1013" s="28">
        <f t="shared" ref="Z1013:Z1076" ca="1" si="529">IF(P1013="","",IF(P1012="",AVERAGE(Y1013-1,X1013-1)-AVERAGE(P1013-1,Q1013-1),AVERAGE(Y1013/Y1012-1,X1013/X1012-1)-AVERAGE(P1013/P1012-1,Q1013/Q1012-1)))</f>
        <v>-2.5515000000001509E-3</v>
      </c>
      <c r="AA1013" s="57">
        <f t="shared" ca="1" si="511"/>
        <v>4.2804500000000002E-2</v>
      </c>
      <c r="AB1013" s="33">
        <f t="shared" ref="AB1013:AB1076" ca="1" si="530">IF(P1013="","",IF(P1012="",AVERAGE(Y1013-1,X1013-1)-AA1013,AVERAGE(Y1013/Y1012-1,X1013/X1012-1)-AA1013))</f>
        <v>-1.8895000000000786E-3</v>
      </c>
      <c r="AD1013" s="28">
        <f t="shared" ca="1" si="512"/>
        <v>4.0734950732054569E-2</v>
      </c>
      <c r="AE1013" s="28">
        <f t="shared" ca="1" si="513"/>
        <v>4.4358453869886398E-2</v>
      </c>
      <c r="AF1013" s="28">
        <f t="shared" ca="1" si="514"/>
        <v>4.3951811529179874E-2</v>
      </c>
      <c r="AG1013" s="28">
        <f t="shared" ca="1" si="515"/>
        <v>3.599436022337605E-2</v>
      </c>
      <c r="AH1013" s="28">
        <f t="shared" ca="1" si="516"/>
        <v>4.293400266010465E-2</v>
      </c>
      <c r="AI1013" s="28">
        <f t="shared" ca="1" si="517"/>
        <v>4.3203157300648033E-2</v>
      </c>
      <c r="AJ1013" s="28">
        <f t="shared" ca="1" si="518"/>
        <v>4.6812018452465631E-2</v>
      </c>
      <c r="AK1013" s="28">
        <f t="shared" ca="1" si="519"/>
        <v>4.0907750843076469E-2</v>
      </c>
      <c r="AL1013" s="28">
        <f t="shared" ca="1" si="520"/>
        <v>4.3037458566427551E-2</v>
      </c>
      <c r="AM1013" s="28">
        <f t="shared" ca="1" si="521"/>
        <v>3.7154156217740764E-2</v>
      </c>
      <c r="AN1013" s="28">
        <f t="shared" ref="AN1013:AN1076" ca="1" si="531">IF(AD1013="","",IF(AD1012="",AVERAGE(AM1013,AL1013)-AVERAGE(AD1013,AE1013),AVERAGE(AM1013,AL1013)-AVERAGE(AD1013,AE1013)))</f>
        <v>-2.4508949088863294E-3</v>
      </c>
      <c r="AO1013" s="28">
        <f t="shared" ca="1" si="522"/>
        <v>4.1913718372846846E-2</v>
      </c>
      <c r="AP1013" s="33">
        <f t="shared" ref="AP1013:AP1076" ca="1" si="532">IF(AD1013="","",IF(AD1012="",AVERAGE(AM1013,AL1013)-AO1013,AVERAGE(AM1013,AL1013)-AO1013))</f>
        <v>-1.8179109807626923E-3</v>
      </c>
      <c r="AQ1013" s="54"/>
      <c r="AR1013" s="53"/>
      <c r="AS1013" s="53"/>
      <c r="AT1013" s="53"/>
      <c r="AU1013" s="53"/>
    </row>
    <row r="1014" spans="1:51" ht="15" customHeight="1" x14ac:dyDescent="0.25">
      <c r="A1014" s="31">
        <f t="shared" ca="1" si="525"/>
        <v>40483</v>
      </c>
      <c r="B1014" s="32">
        <f t="shared" ca="1" si="526"/>
        <v>2010</v>
      </c>
      <c r="C1014" s="32">
        <f t="shared" ca="1" si="527"/>
        <v>11</v>
      </c>
      <c r="D1014" s="48">
        <f>RAWDATA!A1016</f>
        <v>201011</v>
      </c>
      <c r="E1014" s="48">
        <f t="shared" ca="1" si="523"/>
        <v>0.84289999999999998</v>
      </c>
      <c r="F1014" s="48">
        <f t="shared" ca="1" si="528"/>
        <v>2.2759</v>
      </c>
      <c r="G1014" s="48">
        <f t="shared" ca="1" si="528"/>
        <v>3.8439000000000005</v>
      </c>
      <c r="H1014" s="48">
        <f t="shared" ca="1" si="528"/>
        <v>2.4351000000000003</v>
      </c>
      <c r="I1014" s="48">
        <f t="shared" ca="1" si="528"/>
        <v>2.8769</v>
      </c>
      <c r="J1014" s="48">
        <f t="shared" ca="1" si="528"/>
        <v>3.2027000000000001</v>
      </c>
      <c r="K1014" s="48">
        <f t="shared" ca="1" si="528"/>
        <v>3.0315000000000003</v>
      </c>
      <c r="L1014" s="48">
        <f t="shared" ca="1" si="528"/>
        <v>2.3658999999999999</v>
      </c>
      <c r="M1014" s="48">
        <f t="shared" ca="1" si="528"/>
        <v>2.7736000000000001</v>
      </c>
      <c r="N1014" s="48">
        <f t="shared" ca="1" si="528"/>
        <v>1.3927999999999998</v>
      </c>
      <c r="P1014" s="26">
        <f t="shared" ca="1" si="501"/>
        <v>2.7830261848282767</v>
      </c>
      <c r="Q1014" s="26">
        <f t="shared" ca="1" si="502"/>
        <v>35.692530606824306</v>
      </c>
      <c r="R1014" s="26">
        <f t="shared" ca="1" si="503"/>
        <v>76.166539419214388</v>
      </c>
      <c r="S1014" s="26">
        <f t="shared" ca="1" si="504"/>
        <v>118.43583120080004</v>
      </c>
      <c r="T1014" s="26">
        <f t="shared" ca="1" si="505"/>
        <v>161.0533368623276</v>
      </c>
      <c r="U1014" s="26">
        <f t="shared" ca="1" si="506"/>
        <v>222.36090657606465</v>
      </c>
      <c r="V1014" s="26">
        <f t="shared" ca="1" si="507"/>
        <v>338.6944041906446</v>
      </c>
      <c r="W1014" s="26">
        <f t="shared" ca="1" si="508"/>
        <v>330.60822015230366</v>
      </c>
      <c r="X1014" s="26">
        <f t="shared" ca="1" si="509"/>
        <v>664.65085016770502</v>
      </c>
      <c r="Y1014" s="26">
        <f t="shared" ca="1" si="510"/>
        <v>4950.0711956676651</v>
      </c>
      <c r="Z1014" s="28">
        <f t="shared" ca="1" si="529"/>
        <v>5.2379999999999649E-3</v>
      </c>
      <c r="AA1014" s="57">
        <f t="shared" ca="1" si="511"/>
        <v>2.5041200000000003E-2</v>
      </c>
      <c r="AB1014" s="33">
        <f t="shared" ca="1" si="530"/>
        <v>-4.2092000000000414E-3</v>
      </c>
      <c r="AD1014" s="28">
        <f t="shared" ca="1" si="512"/>
        <v>8.3936743473067947E-3</v>
      </c>
      <c r="AE1014" s="28">
        <f t="shared" ca="1" si="513"/>
        <v>2.2503877593101608E-2</v>
      </c>
      <c r="AF1014" s="28">
        <f t="shared" ca="1" si="514"/>
        <v>3.7718624043614646E-2</v>
      </c>
      <c r="AG1014" s="28">
        <f t="shared" ca="1" si="515"/>
        <v>2.4059241321422439E-2</v>
      </c>
      <c r="AH1014" s="28">
        <f t="shared" ca="1" si="516"/>
        <v>2.8362941854388254E-2</v>
      </c>
      <c r="AI1014" s="28">
        <f t="shared" ca="1" si="517"/>
        <v>3.1524829507828853E-2</v>
      </c>
      <c r="AJ1014" s="28">
        <f t="shared" ca="1" si="518"/>
        <v>2.9864580729255727E-2</v>
      </c>
      <c r="AK1014" s="28">
        <f t="shared" ca="1" si="519"/>
        <v>2.3383463345401923E-2</v>
      </c>
      <c r="AL1014" s="28">
        <f t="shared" ca="1" si="520"/>
        <v>2.7358324713287072E-2</v>
      </c>
      <c r="AM1014" s="28">
        <f t="shared" ca="1" si="521"/>
        <v>1.3831896730792123E-2</v>
      </c>
      <c r="AN1014" s="28">
        <f t="shared" ca="1" si="531"/>
        <v>5.1463347518353967E-3</v>
      </c>
      <c r="AO1014" s="28">
        <f t="shared" ca="1" si="522"/>
        <v>2.4732806904520437E-2</v>
      </c>
      <c r="AP1014" s="33">
        <f t="shared" ca="1" si="532"/>
        <v>-4.1376961824808392E-3</v>
      </c>
      <c r="AQ1014" s="54"/>
      <c r="AR1014" s="53"/>
      <c r="AS1014" s="53"/>
      <c r="AT1014" s="53"/>
      <c r="AU1014" s="53"/>
      <c r="AY1014" s="29"/>
    </row>
    <row r="1015" spans="1:51" ht="15" customHeight="1" x14ac:dyDescent="0.25">
      <c r="A1015" s="31">
        <f t="shared" ca="1" si="525"/>
        <v>40513</v>
      </c>
      <c r="B1015" s="32">
        <f t="shared" ca="1" si="526"/>
        <v>2010</v>
      </c>
      <c r="C1015" s="32">
        <f t="shared" ca="1" si="527"/>
        <v>12</v>
      </c>
      <c r="D1015" s="48">
        <f>RAWDATA!A1017</f>
        <v>201012</v>
      </c>
      <c r="E1015" s="48">
        <f t="shared" ca="1" si="523"/>
        <v>9.2756000000000007</v>
      </c>
      <c r="F1015" s="48">
        <f t="shared" ca="1" si="528"/>
        <v>9.1837000000000018</v>
      </c>
      <c r="G1015" s="48">
        <f t="shared" ca="1" si="528"/>
        <v>6.882200000000001</v>
      </c>
      <c r="H1015" s="48">
        <f t="shared" ca="1" si="528"/>
        <v>7.9054000000000002</v>
      </c>
      <c r="I1015" s="48">
        <f t="shared" ca="1" si="528"/>
        <v>7.8123000000000005</v>
      </c>
      <c r="J1015" s="48">
        <f t="shared" ca="1" si="528"/>
        <v>8.3397000000000006</v>
      </c>
      <c r="K1015" s="48">
        <f t="shared" ca="1" si="528"/>
        <v>7.6749999999999998</v>
      </c>
      <c r="L1015" s="48">
        <f t="shared" ca="1" si="528"/>
        <v>7.6542000000000003</v>
      </c>
      <c r="M1015" s="48">
        <f t="shared" ca="1" si="528"/>
        <v>8.3173000000000012</v>
      </c>
      <c r="N1015" s="48">
        <f t="shared" ca="1" si="528"/>
        <v>9.1777999999999995</v>
      </c>
      <c r="P1015" s="26">
        <f t="shared" ca="1" si="501"/>
        <v>3.0411685616282087</v>
      </c>
      <c r="Q1015" s="26">
        <f t="shared" ca="1" si="502"/>
        <v>38.970425540163227</v>
      </c>
      <c r="R1015" s="26">
        <f t="shared" ca="1" si="503"/>
        <v>81.40847299512356</v>
      </c>
      <c r="S1015" s="26">
        <f t="shared" ca="1" si="504"/>
        <v>127.79865740054808</v>
      </c>
      <c r="T1015" s="26">
        <f t="shared" ca="1" si="505"/>
        <v>173.63530669802321</v>
      </c>
      <c r="U1015" s="26">
        <f t="shared" ca="1" si="506"/>
        <v>240.90513910178871</v>
      </c>
      <c r="V1015" s="26">
        <f t="shared" ca="1" si="507"/>
        <v>364.6891997122766</v>
      </c>
      <c r="W1015" s="26">
        <f t="shared" ca="1" si="508"/>
        <v>355.91363453920127</v>
      </c>
      <c r="X1015" s="26">
        <f t="shared" ca="1" si="509"/>
        <v>719.93185532870348</v>
      </c>
      <c r="Y1015" s="26">
        <f t="shared" ca="1" si="510"/>
        <v>5404.3788298636518</v>
      </c>
      <c r="Z1015" s="28">
        <f t="shared" ca="1" si="529"/>
        <v>-4.8210000000000752E-3</v>
      </c>
      <c r="AA1015" s="57">
        <f t="shared" ca="1" si="511"/>
        <v>8.2223199999999996E-2</v>
      </c>
      <c r="AB1015" s="33">
        <f t="shared" ca="1" si="530"/>
        <v>5.252299999999932E-3</v>
      </c>
      <c r="AD1015" s="28">
        <f t="shared" ca="1" si="512"/>
        <v>8.8702945480598608E-2</v>
      </c>
      <c r="AE1015" s="28">
        <f t="shared" ca="1" si="513"/>
        <v>8.7861598781958886E-2</v>
      </c>
      <c r="AF1015" s="28">
        <f t="shared" ca="1" si="514"/>
        <v>6.6557107420735326E-2</v>
      </c>
      <c r="AG1015" s="28">
        <f t="shared" ca="1" si="515"/>
        <v>7.6084731362924277E-2</v>
      </c>
      <c r="AH1015" s="28">
        <f t="shared" ca="1" si="516"/>
        <v>7.5221566163403059E-2</v>
      </c>
      <c r="AI1015" s="28">
        <f t="shared" ca="1" si="517"/>
        <v>8.0101475177462023E-2</v>
      </c>
      <c r="AJ1015" s="28">
        <f t="shared" ca="1" si="518"/>
        <v>7.3947244952082991E-2</v>
      </c>
      <c r="AK1015" s="28">
        <f t="shared" ca="1" si="519"/>
        <v>7.3754052388652541E-2</v>
      </c>
      <c r="AL1015" s="28">
        <f t="shared" ca="1" si="520"/>
        <v>7.9894696720455655E-2</v>
      </c>
      <c r="AM1015" s="28">
        <f t="shared" ca="1" si="521"/>
        <v>8.7807559951840586E-2</v>
      </c>
      <c r="AN1015" s="28">
        <f t="shared" ca="1" si="531"/>
        <v>-4.4311437951306265E-3</v>
      </c>
      <c r="AO1015" s="28">
        <f t="shared" ca="1" si="522"/>
        <v>7.9017443808576004E-2</v>
      </c>
      <c r="AP1015" s="33">
        <f t="shared" ca="1" si="532"/>
        <v>4.8336845275721158E-3</v>
      </c>
      <c r="AQ1015" s="54"/>
      <c r="AR1015" s="53"/>
      <c r="AS1015" s="53"/>
      <c r="AT1015" s="53"/>
      <c r="AU1015" s="53"/>
    </row>
    <row r="1016" spans="1:51" ht="15" customHeight="1" x14ac:dyDescent="0.25">
      <c r="A1016" s="31">
        <f t="shared" ca="1" si="525"/>
        <v>40544</v>
      </c>
      <c r="B1016" s="32">
        <f t="shared" ca="1" si="526"/>
        <v>2011</v>
      </c>
      <c r="C1016" s="32">
        <f t="shared" ca="1" si="527"/>
        <v>1</v>
      </c>
      <c r="D1016" s="48">
        <f>RAWDATA!A1018</f>
        <v>201101</v>
      </c>
      <c r="E1016" s="48">
        <f t="shared" ca="1" si="523"/>
        <v>1.4021000000000001</v>
      </c>
      <c r="F1016" s="48">
        <f t="shared" ca="1" si="528"/>
        <v>1.4333</v>
      </c>
      <c r="G1016" s="48">
        <f t="shared" ca="1" si="528"/>
        <v>0.67880000000000007</v>
      </c>
      <c r="H1016" s="48">
        <f t="shared" ca="1" si="528"/>
        <v>2.1783000000000001</v>
      </c>
      <c r="I1016" s="48">
        <f t="shared" ca="1" si="528"/>
        <v>1.2877000000000001</v>
      </c>
      <c r="J1016" s="48">
        <f t="shared" ca="1" si="528"/>
        <v>1.9359999999999999</v>
      </c>
      <c r="K1016" s="48">
        <f t="shared" ca="1" si="528"/>
        <v>1.0179</v>
      </c>
      <c r="L1016" s="48">
        <f t="shared" ca="1" si="528"/>
        <v>1.7354000000000003</v>
      </c>
      <c r="M1016" s="48">
        <f t="shared" ca="1" si="528"/>
        <v>1.5706000000000002</v>
      </c>
      <c r="N1016" s="48">
        <f t="shared" ca="1" si="528"/>
        <v>3.6966000000000001</v>
      </c>
      <c r="P1016" s="26">
        <f t="shared" ca="1" si="501"/>
        <v>3.0838087860307981</v>
      </c>
      <c r="Q1016" s="26">
        <f t="shared" ca="1" si="502"/>
        <v>39.528988649430381</v>
      </c>
      <c r="R1016" s="26">
        <f t="shared" ca="1" si="503"/>
        <v>81.961073709814457</v>
      </c>
      <c r="S1016" s="26">
        <f t="shared" ca="1" si="504"/>
        <v>130.58249555470422</v>
      </c>
      <c r="T1016" s="26">
        <f t="shared" ca="1" si="505"/>
        <v>175.87120854237367</v>
      </c>
      <c r="U1016" s="26">
        <f t="shared" ca="1" si="506"/>
        <v>245.56906259479933</v>
      </c>
      <c r="V1016" s="26">
        <f t="shared" ca="1" si="507"/>
        <v>368.40137107614783</v>
      </c>
      <c r="W1016" s="26">
        <f t="shared" ca="1" si="508"/>
        <v>362.09015975299462</v>
      </c>
      <c r="X1016" s="26">
        <f t="shared" ca="1" si="509"/>
        <v>731.23910504849607</v>
      </c>
      <c r="Y1016" s="26">
        <f t="shared" ca="1" si="510"/>
        <v>5604.1570976883922</v>
      </c>
      <c r="Z1016" s="28">
        <f t="shared" ca="1" si="529"/>
        <v>1.2159000000000031E-2</v>
      </c>
      <c r="AA1016" s="57">
        <f t="shared" ca="1" si="511"/>
        <v>1.6936700000000002E-2</v>
      </c>
      <c r="AB1016" s="33">
        <f t="shared" ca="1" si="530"/>
        <v>9.3993000000000236E-3</v>
      </c>
      <c r="AD1016" s="28">
        <f t="shared" ca="1" si="512"/>
        <v>1.3923615013712764E-2</v>
      </c>
      <c r="AE1016" s="28">
        <f t="shared" ca="1" si="513"/>
        <v>1.4231253623600927E-2</v>
      </c>
      <c r="AF1016" s="28">
        <f t="shared" ca="1" si="514"/>
        <v>6.7650652568602048E-3</v>
      </c>
      <c r="AG1016" s="28">
        <f t="shared" ca="1" si="515"/>
        <v>2.1549140469445484E-2</v>
      </c>
      <c r="AH1016" s="28">
        <f t="shared" ca="1" si="516"/>
        <v>1.279479637411988E-2</v>
      </c>
      <c r="AI1016" s="28">
        <f t="shared" ca="1" si="517"/>
        <v>1.9174979386041052E-2</v>
      </c>
      <c r="AJ1016" s="28">
        <f t="shared" ca="1" si="518"/>
        <v>1.0127542872962747E-2</v>
      </c>
      <c r="AK1016" s="28">
        <f t="shared" ca="1" si="519"/>
        <v>1.7205139095600824E-2</v>
      </c>
      <c r="AL1016" s="28">
        <f t="shared" ca="1" si="520"/>
        <v>1.5583937201950195E-2</v>
      </c>
      <c r="AM1016" s="28">
        <f t="shared" ca="1" si="521"/>
        <v>3.6299141824642757E-2</v>
      </c>
      <c r="AN1016" s="28">
        <f t="shared" ca="1" si="531"/>
        <v>1.1864105194639629E-2</v>
      </c>
      <c r="AO1016" s="28">
        <f t="shared" ca="1" si="522"/>
        <v>1.6794873241410636E-2</v>
      </c>
      <c r="AP1016" s="33">
        <f t="shared" ca="1" si="532"/>
        <v>9.146666271885838E-3</v>
      </c>
      <c r="AQ1016" s="54"/>
      <c r="AR1016" s="53"/>
      <c r="AS1016" s="53"/>
      <c r="AT1016" s="53"/>
      <c r="AU1016" s="53"/>
    </row>
    <row r="1017" spans="1:51" ht="15" customHeight="1" x14ac:dyDescent="0.25">
      <c r="A1017" s="31">
        <f t="shared" ca="1" si="525"/>
        <v>40575</v>
      </c>
      <c r="B1017" s="32">
        <f t="shared" ca="1" si="526"/>
        <v>2011</v>
      </c>
      <c r="C1017" s="32">
        <f t="shared" ca="1" si="527"/>
        <v>2</v>
      </c>
      <c r="D1017" s="48">
        <f>RAWDATA!A1019</f>
        <v>201102</v>
      </c>
      <c r="E1017" s="48">
        <f t="shared" ca="1" si="523"/>
        <v>3.0139</v>
      </c>
      <c r="F1017" s="48">
        <f t="shared" ca="1" si="528"/>
        <v>4.2871000000000006</v>
      </c>
      <c r="G1017" s="48">
        <f t="shared" ca="1" si="528"/>
        <v>4.7429000000000006</v>
      </c>
      <c r="H1017" s="48">
        <f t="shared" ca="1" si="528"/>
        <v>4.5166000000000004</v>
      </c>
      <c r="I1017" s="48">
        <f t="shared" ca="1" si="528"/>
        <v>4.3135000000000003</v>
      </c>
      <c r="J1017" s="48">
        <f t="shared" ca="1" si="528"/>
        <v>3.9180999999999999</v>
      </c>
      <c r="K1017" s="48">
        <f t="shared" ca="1" si="528"/>
        <v>4.5636000000000001</v>
      </c>
      <c r="L1017" s="48">
        <f t="shared" ca="1" si="528"/>
        <v>4.6886000000000001</v>
      </c>
      <c r="M1017" s="48">
        <f t="shared" ca="1" si="528"/>
        <v>4.5259</v>
      </c>
      <c r="N1017" s="48">
        <f t="shared" ca="1" si="528"/>
        <v>4.2601000000000004</v>
      </c>
      <c r="P1017" s="26">
        <f t="shared" ca="1" si="501"/>
        <v>3.1767516990329803</v>
      </c>
      <c r="Q1017" s="26">
        <f t="shared" ca="1" si="502"/>
        <v>41.223635921820119</v>
      </c>
      <c r="R1017" s="26">
        <f t="shared" ca="1" si="503"/>
        <v>85.848405474797246</v>
      </c>
      <c r="S1017" s="26">
        <f t="shared" ca="1" si="504"/>
        <v>136.48038454892799</v>
      </c>
      <c r="T1017" s="26">
        <f t="shared" ca="1" si="505"/>
        <v>183.45741312284895</v>
      </c>
      <c r="U1017" s="26">
        <f t="shared" ca="1" si="506"/>
        <v>255.19070403632614</v>
      </c>
      <c r="V1017" s="26">
        <f t="shared" ca="1" si="507"/>
        <v>385.2137360465789</v>
      </c>
      <c r="W1017" s="26">
        <f t="shared" ca="1" si="508"/>
        <v>379.06711898317354</v>
      </c>
      <c r="X1017" s="26">
        <f t="shared" ca="1" si="509"/>
        <v>764.3342557038859</v>
      </c>
      <c r="Y1017" s="26">
        <f t="shared" ca="1" si="510"/>
        <v>5842.8997942070164</v>
      </c>
      <c r="Z1017" s="28">
        <f t="shared" ca="1" si="529"/>
        <v>7.4250000000000149E-3</v>
      </c>
      <c r="AA1017" s="57">
        <f t="shared" ca="1" si="511"/>
        <v>4.2830300000000002E-2</v>
      </c>
      <c r="AB1017" s="33">
        <f t="shared" ca="1" si="530"/>
        <v>1.0997000000000229E-3</v>
      </c>
      <c r="AD1017" s="28">
        <f t="shared" ca="1" si="512"/>
        <v>2.9693744592726379E-2</v>
      </c>
      <c r="AE1017" s="28">
        <f t="shared" ca="1" si="513"/>
        <v>4.1977486681984796E-2</v>
      </c>
      <c r="AF1017" s="28">
        <f t="shared" ca="1" si="514"/>
        <v>4.6338590087364295E-2</v>
      </c>
      <c r="AG1017" s="28">
        <f t="shared" ca="1" si="515"/>
        <v>4.4175724475824234E-2</v>
      </c>
      <c r="AH1017" s="28">
        <f t="shared" ca="1" si="516"/>
        <v>4.2230601966801139E-2</v>
      </c>
      <c r="AI1017" s="28">
        <f t="shared" ca="1" si="517"/>
        <v>3.8432902912268987E-2</v>
      </c>
      <c r="AJ1017" s="28">
        <f t="shared" ca="1" si="518"/>
        <v>4.4625312727525457E-2</v>
      </c>
      <c r="AK1017" s="28">
        <f t="shared" ca="1" si="519"/>
        <v>4.5820043438777755E-2</v>
      </c>
      <c r="AL1017" s="28">
        <f t="shared" ca="1" si="520"/>
        <v>4.426470159775997E-2</v>
      </c>
      <c r="AM1017" s="28">
        <f t="shared" ca="1" si="521"/>
        <v>4.171855249201864E-2</v>
      </c>
      <c r="AN1017" s="28">
        <f t="shared" ca="1" si="531"/>
        <v>7.1560114075337189E-3</v>
      </c>
      <c r="AO1017" s="28">
        <f t="shared" ca="1" si="522"/>
        <v>4.1938459041732407E-2</v>
      </c>
      <c r="AP1017" s="33">
        <f t="shared" ca="1" si="532"/>
        <v>1.0531680031568985E-3</v>
      </c>
      <c r="AQ1017" s="54"/>
      <c r="AR1017" s="53"/>
      <c r="AS1017" s="53"/>
      <c r="AT1017" s="53"/>
      <c r="AU1017" s="53"/>
    </row>
    <row r="1018" spans="1:51" ht="15" customHeight="1" x14ac:dyDescent="0.25">
      <c r="A1018" s="31">
        <f t="shared" ca="1" si="525"/>
        <v>40603</v>
      </c>
      <c r="B1018" s="32">
        <f t="shared" ca="1" si="526"/>
        <v>2011</v>
      </c>
      <c r="C1018" s="32">
        <f t="shared" ca="1" si="527"/>
        <v>3</v>
      </c>
      <c r="D1018" s="48">
        <f>RAWDATA!A1020</f>
        <v>201103</v>
      </c>
      <c r="E1018" s="48">
        <f t="shared" ca="1" si="523"/>
        <v>0.15180000000000016</v>
      </c>
      <c r="F1018" s="48">
        <f t="shared" ca="1" si="528"/>
        <v>1.6239000000000003</v>
      </c>
      <c r="G1018" s="48">
        <f t="shared" ca="1" si="528"/>
        <v>1.3349000000000002</v>
      </c>
      <c r="H1018" s="48">
        <f t="shared" ca="1" si="528"/>
        <v>1.9012000000000002</v>
      </c>
      <c r="I1018" s="48">
        <f t="shared" ca="1" si="528"/>
        <v>1.8134000000000001</v>
      </c>
      <c r="J1018" s="48">
        <f t="shared" ca="1" si="528"/>
        <v>1.6080999999999999</v>
      </c>
      <c r="K1018" s="48">
        <f t="shared" ca="1" si="528"/>
        <v>1.6402000000000001</v>
      </c>
      <c r="L1018" s="48">
        <f t="shared" ca="1" si="528"/>
        <v>1.9997000000000003</v>
      </c>
      <c r="M1018" s="48">
        <f t="shared" ca="1" si="528"/>
        <v>1.8449</v>
      </c>
      <c r="N1018" s="48">
        <f t="shared" ca="1" si="528"/>
        <v>0.33460000000000006</v>
      </c>
      <c r="P1018" s="26">
        <f t="shared" ca="1" si="501"/>
        <v>3.1815740081121122</v>
      </c>
      <c r="Q1018" s="26">
        <f t="shared" ca="1" si="502"/>
        <v>41.893066545554561</v>
      </c>
      <c r="R1018" s="26">
        <f t="shared" ca="1" si="503"/>
        <v>86.994395839480319</v>
      </c>
      <c r="S1018" s="26">
        <f t="shared" ca="1" si="504"/>
        <v>139.07514961997222</v>
      </c>
      <c r="T1018" s="26">
        <f t="shared" ca="1" si="505"/>
        <v>186.78422985241872</v>
      </c>
      <c r="U1018" s="26">
        <f t="shared" ca="1" si="506"/>
        <v>259.29442574793433</v>
      </c>
      <c r="V1018" s="26">
        <f t="shared" ca="1" si="507"/>
        <v>391.5320117452149</v>
      </c>
      <c r="W1018" s="26">
        <f t="shared" ca="1" si="508"/>
        <v>386.64732416148007</v>
      </c>
      <c r="X1018" s="26">
        <f t="shared" ca="1" si="509"/>
        <v>778.43545838736679</v>
      </c>
      <c r="Y1018" s="26">
        <f t="shared" ca="1" si="510"/>
        <v>5862.4501369184336</v>
      </c>
      <c r="Z1018" s="28">
        <f t="shared" ca="1" si="529"/>
        <v>2.018999999999993E-3</v>
      </c>
      <c r="AA1018" s="57">
        <f t="shared" ca="1" si="511"/>
        <v>1.4252700000000002E-2</v>
      </c>
      <c r="AB1018" s="33">
        <f t="shared" ca="1" si="530"/>
        <v>-3.3551999999999974E-3</v>
      </c>
      <c r="AD1018" s="28">
        <f t="shared" ca="1" si="512"/>
        <v>1.5168490026619852E-3</v>
      </c>
      <c r="AE1018" s="28">
        <f t="shared" ca="1" si="513"/>
        <v>1.6108557713061245E-2</v>
      </c>
      <c r="AF1018" s="28">
        <f t="shared" ca="1" si="514"/>
        <v>1.3260687156823776E-2</v>
      </c>
      <c r="AG1018" s="28">
        <f t="shared" ca="1" si="515"/>
        <v>1.883353042247498E-2</v>
      </c>
      <c r="AH1018" s="28">
        <f t="shared" ca="1" si="516"/>
        <v>1.7971540114107527E-2</v>
      </c>
      <c r="AI1018" s="28">
        <f t="shared" ca="1" si="517"/>
        <v>1.5953070387917146E-2</v>
      </c>
      <c r="AJ1018" s="28">
        <f t="shared" ca="1" si="518"/>
        <v>1.6268940191176473E-2</v>
      </c>
      <c r="AK1018" s="28">
        <f t="shared" ca="1" si="519"/>
        <v>1.9799686115383897E-2</v>
      </c>
      <c r="AL1018" s="28">
        <f t="shared" ca="1" si="520"/>
        <v>1.8280881793294443E-2</v>
      </c>
      <c r="AM1018" s="28">
        <f t="shared" ca="1" si="521"/>
        <v>3.3404145977029491E-3</v>
      </c>
      <c r="AN1018" s="28">
        <f t="shared" ca="1" si="531"/>
        <v>1.997944837637081E-3</v>
      </c>
      <c r="AO1018" s="28">
        <f t="shared" ca="1" si="522"/>
        <v>1.4152085166441859E-2</v>
      </c>
      <c r="AP1018" s="33">
        <f t="shared" ca="1" si="532"/>
        <v>-3.3414369709431624E-3</v>
      </c>
      <c r="AQ1018" s="54"/>
      <c r="AR1018" s="53"/>
      <c r="AS1018" s="53"/>
      <c r="AT1018" s="53"/>
      <c r="AU1018" s="53"/>
    </row>
    <row r="1019" spans="1:51" ht="15" customHeight="1" x14ac:dyDescent="0.25">
      <c r="A1019" s="31">
        <f t="shared" ca="1" si="525"/>
        <v>40634</v>
      </c>
      <c r="B1019" s="32">
        <f t="shared" ca="1" si="526"/>
        <v>2011</v>
      </c>
      <c r="C1019" s="32">
        <f t="shared" ca="1" si="527"/>
        <v>4</v>
      </c>
      <c r="D1019" s="48">
        <f>RAWDATA!A1021</f>
        <v>201104</v>
      </c>
      <c r="E1019" s="48">
        <f t="shared" ca="1" si="523"/>
        <v>1.5426</v>
      </c>
      <c r="F1019" s="48">
        <f t="shared" ca="1" si="528"/>
        <v>2.3149000000000002</v>
      </c>
      <c r="G1019" s="48">
        <f t="shared" ca="1" si="528"/>
        <v>1.8820000000000001</v>
      </c>
      <c r="H1019" s="48">
        <f t="shared" ca="1" si="528"/>
        <v>1.5216000000000003</v>
      </c>
      <c r="I1019" s="48">
        <f t="shared" ca="1" si="528"/>
        <v>2.1510000000000002</v>
      </c>
      <c r="J1019" s="48">
        <f t="shared" ca="1" si="528"/>
        <v>1.9969000000000003</v>
      </c>
      <c r="K1019" s="48">
        <f t="shared" ca="1" si="528"/>
        <v>1.964</v>
      </c>
      <c r="L1019" s="48">
        <f t="shared" ca="1" si="528"/>
        <v>1.7160000000000002</v>
      </c>
      <c r="M1019" s="48">
        <f t="shared" ca="1" si="528"/>
        <v>1.4363999999999999</v>
      </c>
      <c r="N1019" s="48">
        <f t="shared" ca="1" si="528"/>
        <v>0.24209999999999998</v>
      </c>
      <c r="P1019" s="26">
        <f t="shared" ca="1" si="501"/>
        <v>3.2306529687612495</v>
      </c>
      <c r="Q1019" s="26">
        <f t="shared" ca="1" si="502"/>
        <v>42.862849143017606</v>
      </c>
      <c r="R1019" s="26">
        <f t="shared" ca="1" si="503"/>
        <v>88.631630369179348</v>
      </c>
      <c r="S1019" s="26">
        <f t="shared" ca="1" si="504"/>
        <v>141.1913170965897</v>
      </c>
      <c r="T1019" s="26">
        <f t="shared" ca="1" si="505"/>
        <v>190.80195863654424</v>
      </c>
      <c r="U1019" s="26">
        <f t="shared" ca="1" si="506"/>
        <v>264.47227613569481</v>
      </c>
      <c r="V1019" s="26">
        <f t="shared" ca="1" si="507"/>
        <v>399.22170045589098</v>
      </c>
      <c r="W1019" s="26">
        <f t="shared" ca="1" si="508"/>
        <v>393.28219224409111</v>
      </c>
      <c r="X1019" s="26">
        <f t="shared" ca="1" si="509"/>
        <v>789.616905311643</v>
      </c>
      <c r="Y1019" s="26">
        <f t="shared" ca="1" si="510"/>
        <v>5876.6431286999132</v>
      </c>
      <c r="Z1019" s="28">
        <f t="shared" ca="1" si="529"/>
        <v>-1.0894999999999988E-2</v>
      </c>
      <c r="AA1019" s="57">
        <f t="shared" ca="1" si="511"/>
        <v>1.6767500000000001E-2</v>
      </c>
      <c r="AB1019" s="33">
        <f t="shared" ca="1" si="530"/>
        <v>-8.3749999999999762E-3</v>
      </c>
      <c r="AD1019" s="28">
        <f t="shared" ca="1" si="512"/>
        <v>1.5308228875978528E-2</v>
      </c>
      <c r="AE1019" s="28">
        <f t="shared" ca="1" si="513"/>
        <v>2.2885126412426824E-2</v>
      </c>
      <c r="AF1019" s="28">
        <f t="shared" ca="1" si="514"/>
        <v>1.8645094868839453E-2</v>
      </c>
      <c r="AG1019" s="28">
        <f t="shared" ca="1" si="515"/>
        <v>1.5101397735138657E-2</v>
      </c>
      <c r="AH1019" s="28">
        <f t="shared" ca="1" si="516"/>
        <v>2.1281924752830556E-2</v>
      </c>
      <c r="AI1019" s="28">
        <f t="shared" ca="1" si="517"/>
        <v>1.9772234677465916E-2</v>
      </c>
      <c r="AJ1019" s="28">
        <f t="shared" ca="1" si="518"/>
        <v>1.9449623821313322E-2</v>
      </c>
      <c r="AK1019" s="28">
        <f t="shared" ca="1" si="519"/>
        <v>1.7014430159129502E-2</v>
      </c>
      <c r="AL1019" s="28">
        <f t="shared" ca="1" si="520"/>
        <v>1.4261815112085928E-2</v>
      </c>
      <c r="AM1019" s="28">
        <f t="shared" ca="1" si="521"/>
        <v>2.4180741009495578E-3</v>
      </c>
      <c r="AN1019" s="28">
        <f t="shared" ca="1" si="531"/>
        <v>-1.0756733037684934E-2</v>
      </c>
      <c r="AO1019" s="28">
        <f t="shared" ca="1" si="522"/>
        <v>1.6628477361035923E-2</v>
      </c>
      <c r="AP1019" s="33">
        <f t="shared" ca="1" si="532"/>
        <v>-8.2885327545181801E-3</v>
      </c>
      <c r="AQ1019" s="54"/>
      <c r="AR1019" s="53"/>
      <c r="AS1019" s="53"/>
      <c r="AT1019" s="53"/>
      <c r="AU1019" s="53"/>
    </row>
    <row r="1020" spans="1:51" ht="15" customHeight="1" x14ac:dyDescent="0.25">
      <c r="A1020" s="31">
        <f t="shared" ca="1" si="525"/>
        <v>40664</v>
      </c>
      <c r="B1020" s="32">
        <f t="shared" ca="1" si="526"/>
        <v>2011</v>
      </c>
      <c r="C1020" s="32">
        <f t="shared" ca="1" si="527"/>
        <v>5</v>
      </c>
      <c r="D1020" s="48">
        <f>RAWDATA!A1022</f>
        <v>201105</v>
      </c>
      <c r="E1020" s="48">
        <f t="shared" ca="1" si="523"/>
        <v>-2.016</v>
      </c>
      <c r="F1020" s="48">
        <f t="shared" ca="1" si="528"/>
        <v>-2.54</v>
      </c>
      <c r="G1020" s="48">
        <f t="shared" ca="1" si="528"/>
        <v>-1.3576000000000001</v>
      </c>
      <c r="H1020" s="48">
        <f t="shared" ca="1" si="528"/>
        <v>-1.1671</v>
      </c>
      <c r="I1020" s="48">
        <f t="shared" ca="1" si="528"/>
        <v>-0.90660000000000007</v>
      </c>
      <c r="J1020" s="48">
        <f t="shared" ca="1" si="528"/>
        <v>-2.0046999999999997</v>
      </c>
      <c r="K1020" s="48">
        <f t="shared" ca="1" si="528"/>
        <v>-2.4224000000000001</v>
      </c>
      <c r="L1020" s="48">
        <f t="shared" ca="1" si="528"/>
        <v>-2.1021999999999998</v>
      </c>
      <c r="M1020" s="48">
        <f t="shared" ca="1" si="528"/>
        <v>-1.7303999999999999</v>
      </c>
      <c r="N1020" s="48">
        <f t="shared" ca="1" si="528"/>
        <v>-2.8380000000000001</v>
      </c>
      <c r="P1020" s="26">
        <f t="shared" ca="1" si="501"/>
        <v>3.165523004911023</v>
      </c>
      <c r="Q1020" s="26">
        <f t="shared" ca="1" si="502"/>
        <v>41.77413277478496</v>
      </c>
      <c r="R1020" s="26">
        <f t="shared" ca="1" si="503"/>
        <v>87.428367355287364</v>
      </c>
      <c r="S1020" s="26">
        <f t="shared" ca="1" si="504"/>
        <v>139.5434732347554</v>
      </c>
      <c r="T1020" s="26">
        <f t="shared" ca="1" si="505"/>
        <v>189.07214807954531</v>
      </c>
      <c r="U1020" s="26">
        <f t="shared" ca="1" si="506"/>
        <v>259.17040041600251</v>
      </c>
      <c r="V1020" s="26">
        <f t="shared" ca="1" si="507"/>
        <v>389.55095398404745</v>
      </c>
      <c r="W1020" s="26">
        <f t="shared" ca="1" si="508"/>
        <v>385.01461399873585</v>
      </c>
      <c r="X1020" s="26">
        <f t="shared" ca="1" si="509"/>
        <v>775.95337438213039</v>
      </c>
      <c r="Y1020" s="26">
        <f t="shared" ca="1" si="510"/>
        <v>5709.8639967074096</v>
      </c>
      <c r="Z1020" s="28">
        <f t="shared" ca="1" si="529"/>
        <v>-6.1999999999950983E-5</v>
      </c>
      <c r="AA1020" s="57">
        <f t="shared" ca="1" si="511"/>
        <v>-1.9085000000000001E-2</v>
      </c>
      <c r="AB1020" s="33">
        <f t="shared" ca="1" si="530"/>
        <v>-3.7569999999999167E-3</v>
      </c>
      <c r="AD1020" s="28">
        <f t="shared" ca="1" si="512"/>
        <v>-2.0365985952872763E-2</v>
      </c>
      <c r="AE1020" s="28">
        <f t="shared" ca="1" si="513"/>
        <v>-2.5728148572731223E-2</v>
      </c>
      <c r="AF1020" s="28">
        <f t="shared" ca="1" si="514"/>
        <v>-1.3668996527750785E-2</v>
      </c>
      <c r="AG1020" s="28">
        <f t="shared" ca="1" si="515"/>
        <v>-1.1739640713698892E-2</v>
      </c>
      <c r="AH1020" s="28">
        <f t="shared" ca="1" si="516"/>
        <v>-9.1073462645382998E-3</v>
      </c>
      <c r="AI1020" s="28">
        <f t="shared" ca="1" si="517"/>
        <v>-2.0250667651271488E-2</v>
      </c>
      <c r="AJ1020" s="28">
        <f t="shared" ca="1" si="518"/>
        <v>-2.4522227106802481E-2</v>
      </c>
      <c r="AK1020" s="28">
        <f t="shared" ca="1" si="519"/>
        <v>-2.1246108614236054E-2</v>
      </c>
      <c r="AL1020" s="28">
        <f t="shared" ca="1" si="520"/>
        <v>-1.7455464040275398E-2</v>
      </c>
      <c r="AM1020" s="28">
        <f t="shared" ca="1" si="521"/>
        <v>-2.8790497463262441E-2</v>
      </c>
      <c r="AN1020" s="28">
        <f t="shared" ca="1" si="531"/>
        <v>-7.5913488966926346E-5</v>
      </c>
      <c r="AO1020" s="28">
        <f t="shared" ca="1" si="522"/>
        <v>-1.9269469450086524E-2</v>
      </c>
      <c r="AP1020" s="33">
        <f t="shared" ca="1" si="532"/>
        <v>-3.8535113016823948E-3</v>
      </c>
      <c r="AQ1020" s="54"/>
      <c r="AR1020" s="53"/>
      <c r="AS1020" s="53"/>
      <c r="AT1020" s="53"/>
      <c r="AU1020" s="53"/>
    </row>
    <row r="1021" spans="1:51" ht="15" customHeight="1" x14ac:dyDescent="0.25">
      <c r="A1021" s="31">
        <f t="shared" ca="1" si="525"/>
        <v>40695</v>
      </c>
      <c r="B1021" s="32">
        <f t="shared" ca="1" si="526"/>
        <v>2011</v>
      </c>
      <c r="C1021" s="32">
        <f t="shared" ca="1" si="527"/>
        <v>6</v>
      </c>
      <c r="D1021" s="48">
        <f>RAWDATA!A1023</f>
        <v>201106</v>
      </c>
      <c r="E1021" s="48">
        <f t="shared" ca="1" si="523"/>
        <v>-4.0059000000000005</v>
      </c>
      <c r="F1021" s="48">
        <f t="shared" ca="1" si="528"/>
        <v>-2.4721000000000002</v>
      </c>
      <c r="G1021" s="48">
        <f t="shared" ca="1" si="528"/>
        <v>-2.2061999999999999</v>
      </c>
      <c r="H1021" s="48">
        <f t="shared" ca="1" si="528"/>
        <v>-1.6355</v>
      </c>
      <c r="I1021" s="48">
        <f t="shared" ca="1" si="528"/>
        <v>-1.927</v>
      </c>
      <c r="J1021" s="48">
        <f t="shared" ca="1" si="528"/>
        <v>-1.5431000000000001</v>
      </c>
      <c r="K1021" s="48">
        <f t="shared" ca="1" si="528"/>
        <v>-1.4289000000000001</v>
      </c>
      <c r="L1021" s="48">
        <f t="shared" ca="1" si="528"/>
        <v>-2.0683000000000002</v>
      </c>
      <c r="M1021" s="48">
        <f t="shared" ca="1" si="528"/>
        <v>-2.5568</v>
      </c>
      <c r="N1021" s="48">
        <f t="shared" ca="1" si="528"/>
        <v>-3.1526000000000001</v>
      </c>
      <c r="P1021" s="26">
        <f t="shared" ca="1" si="501"/>
        <v>3.0387153188572924</v>
      </c>
      <c r="Q1021" s="26">
        <f t="shared" ca="1" si="502"/>
        <v>40.7414344384595</v>
      </c>
      <c r="R1021" s="26">
        <f t="shared" ca="1" si="503"/>
        <v>85.499522714695019</v>
      </c>
      <c r="S1021" s="26">
        <f t="shared" ca="1" si="504"/>
        <v>137.26123973000097</v>
      </c>
      <c r="T1021" s="26">
        <f t="shared" ca="1" si="505"/>
        <v>185.42872778605246</v>
      </c>
      <c r="U1021" s="26">
        <f t="shared" ca="1" si="506"/>
        <v>255.17114196718319</v>
      </c>
      <c r="V1021" s="26">
        <f t="shared" ca="1" si="507"/>
        <v>383.98466040256938</v>
      </c>
      <c r="W1021" s="26">
        <f t="shared" ca="1" si="508"/>
        <v>377.0513567374</v>
      </c>
      <c r="X1021" s="26">
        <f t="shared" ca="1" si="509"/>
        <v>756.113798505928</v>
      </c>
      <c r="Y1021" s="26">
        <f t="shared" ca="1" si="510"/>
        <v>5529.8548243472123</v>
      </c>
      <c r="Z1021" s="28">
        <f t="shared" ca="1" si="529"/>
        <v>3.8429999999999298E-3</v>
      </c>
      <c r="AA1021" s="57">
        <f t="shared" ca="1" si="511"/>
        <v>-2.29964E-2</v>
      </c>
      <c r="AB1021" s="33">
        <f t="shared" ca="1" si="530"/>
        <v>-5.5506000000000444E-3</v>
      </c>
      <c r="AD1021" s="28">
        <f t="shared" ca="1" si="512"/>
        <v>-4.0883454742229167E-2</v>
      </c>
      <c r="AE1021" s="28">
        <f t="shared" ca="1" si="513"/>
        <v>-2.5031695072339055E-2</v>
      </c>
      <c r="AF1021" s="28">
        <f t="shared" ca="1" si="514"/>
        <v>-2.2309005639874063E-2</v>
      </c>
      <c r="AG1021" s="28">
        <f t="shared" ca="1" si="515"/>
        <v>-1.6490219381610813E-2</v>
      </c>
      <c r="AH1021" s="28">
        <f t="shared" ca="1" si="516"/>
        <v>-1.9458086657123039E-2</v>
      </c>
      <c r="AI1021" s="28">
        <f t="shared" ca="1" si="517"/>
        <v>-1.5551297020646684E-2</v>
      </c>
      <c r="AJ1021" s="28">
        <f t="shared" ca="1" si="518"/>
        <v>-1.4392070790988616E-2</v>
      </c>
      <c r="AK1021" s="28">
        <f t="shared" ca="1" si="519"/>
        <v>-2.0899889067756961E-2</v>
      </c>
      <c r="AL1021" s="28">
        <f t="shared" ca="1" si="520"/>
        <v>-2.5900541843253452E-2</v>
      </c>
      <c r="AM1021" s="28">
        <f t="shared" ca="1" si="521"/>
        <v>-3.2033642133020894E-2</v>
      </c>
      <c r="AN1021" s="28">
        <f t="shared" ca="1" si="531"/>
        <v>3.9904829191469392E-3</v>
      </c>
      <c r="AO1021" s="28">
        <f t="shared" ca="1" si="522"/>
        <v>-2.3264942196910669E-2</v>
      </c>
      <c r="AP1021" s="33">
        <f t="shared" ca="1" si="532"/>
        <v>-5.7021497912265046E-3</v>
      </c>
      <c r="AQ1021" s="54"/>
      <c r="AR1021" s="53"/>
      <c r="AS1021" s="53"/>
      <c r="AT1021" s="53"/>
      <c r="AU1021" s="53"/>
    </row>
    <row r="1022" spans="1:51" ht="15" customHeight="1" x14ac:dyDescent="0.25">
      <c r="A1022" s="31">
        <f t="shared" ca="1" si="525"/>
        <v>40725</v>
      </c>
      <c r="B1022" s="32">
        <f t="shared" ca="1" si="526"/>
        <v>2011</v>
      </c>
      <c r="C1022" s="32">
        <f t="shared" ca="1" si="527"/>
        <v>7</v>
      </c>
      <c r="D1022" s="48">
        <f>RAWDATA!A1024</f>
        <v>201107</v>
      </c>
      <c r="E1022" s="48">
        <f t="shared" ca="1" si="523"/>
        <v>-2.7176</v>
      </c>
      <c r="F1022" s="48">
        <f t="shared" ca="1" si="528"/>
        <v>-3.2229000000000001</v>
      </c>
      <c r="G1022" s="48">
        <f t="shared" ca="1" si="528"/>
        <v>-2.7268000000000003</v>
      </c>
      <c r="H1022" s="48">
        <f t="shared" ca="1" si="528"/>
        <v>-3.0808</v>
      </c>
      <c r="I1022" s="48">
        <f t="shared" ca="1" si="528"/>
        <v>-2.5411000000000001</v>
      </c>
      <c r="J1022" s="48">
        <f t="shared" ca="1" si="528"/>
        <v>-3.0465999999999998</v>
      </c>
      <c r="K1022" s="48">
        <f t="shared" ca="1" si="528"/>
        <v>-2.5636000000000001</v>
      </c>
      <c r="L1022" s="48">
        <f t="shared" ca="1" si="528"/>
        <v>-2.2494000000000001</v>
      </c>
      <c r="M1022" s="48">
        <f t="shared" ca="1" si="528"/>
        <v>-2.2104000000000004</v>
      </c>
      <c r="N1022" s="48">
        <f t="shared" ca="1" si="528"/>
        <v>-1.9079999999999999</v>
      </c>
      <c r="P1022" s="26">
        <f t="shared" ca="1" si="501"/>
        <v>2.9561351913520268</v>
      </c>
      <c r="Q1022" s="26">
        <f t="shared" ca="1" si="502"/>
        <v>39.428378747942389</v>
      </c>
      <c r="R1022" s="26">
        <f t="shared" ca="1" si="503"/>
        <v>83.168121729310712</v>
      </c>
      <c r="S1022" s="26">
        <f t="shared" ca="1" si="504"/>
        <v>133.03249545639909</v>
      </c>
      <c r="T1022" s="26">
        <f t="shared" ca="1" si="505"/>
        <v>180.71679838428108</v>
      </c>
      <c r="U1022" s="26">
        <f t="shared" ca="1" si="506"/>
        <v>247.39709795601098</v>
      </c>
      <c r="V1022" s="26">
        <f t="shared" ca="1" si="507"/>
        <v>374.1408296484891</v>
      </c>
      <c r="W1022" s="26">
        <f t="shared" ca="1" si="508"/>
        <v>368.5699635189489</v>
      </c>
      <c r="X1022" s="26">
        <f t="shared" ca="1" si="509"/>
        <v>739.40065910375301</v>
      </c>
      <c r="Y1022" s="26">
        <f t="shared" ca="1" si="510"/>
        <v>5424.3451942986676</v>
      </c>
      <c r="Z1022" s="28">
        <f t="shared" ca="1" si="529"/>
        <v>9.1105000000000214E-3</v>
      </c>
      <c r="AA1022" s="57">
        <f t="shared" ca="1" si="511"/>
        <v>-2.6267200000000001E-2</v>
      </c>
      <c r="AB1022" s="33">
        <f t="shared" ca="1" si="530"/>
        <v>5.6752000000000573E-3</v>
      </c>
      <c r="AD1022" s="28">
        <f t="shared" ca="1" si="512"/>
        <v>-2.7552097021928304E-2</v>
      </c>
      <c r="AE1022" s="28">
        <f t="shared" ca="1" si="513"/>
        <v>-3.2759789940649015E-2</v>
      </c>
      <c r="AF1022" s="28">
        <f t="shared" ca="1" si="514"/>
        <v>-2.7646671529234869E-2</v>
      </c>
      <c r="AG1022" s="28">
        <f t="shared" ca="1" si="515"/>
        <v>-3.1292544304125813E-2</v>
      </c>
      <c r="AH1022" s="28">
        <f t="shared" ca="1" si="516"/>
        <v>-2.5739435318141966E-2</v>
      </c>
      <c r="AI1022" s="28">
        <f t="shared" ca="1" si="517"/>
        <v>-3.0939735290838141E-2</v>
      </c>
      <c r="AJ1022" s="28">
        <f t="shared" ca="1" si="518"/>
        <v>-2.5970328521825702E-2</v>
      </c>
      <c r="AK1022" s="28">
        <f t="shared" ca="1" si="519"/>
        <v>-2.2750849034037568E-2</v>
      </c>
      <c r="AL1022" s="28">
        <f t="shared" ca="1" si="520"/>
        <v>-2.2351954070064399E-2</v>
      </c>
      <c r="AM1022" s="28">
        <f t="shared" ca="1" si="521"/>
        <v>-1.9264372181457875E-2</v>
      </c>
      <c r="AN1022" s="28">
        <f t="shared" ca="1" si="531"/>
        <v>9.3477803555275241E-3</v>
      </c>
      <c r="AO1022" s="28">
        <f t="shared" ca="1" si="522"/>
        <v>-2.6618345624557116E-2</v>
      </c>
      <c r="AP1022" s="33">
        <f t="shared" ca="1" si="532"/>
        <v>5.8101824987959808E-3</v>
      </c>
      <c r="AQ1022" s="54"/>
      <c r="AR1022" s="53"/>
      <c r="AS1022" s="53"/>
      <c r="AT1022" s="53"/>
      <c r="AU1022" s="53"/>
    </row>
    <row r="1023" spans="1:51" ht="15" customHeight="1" x14ac:dyDescent="0.25">
      <c r="A1023" s="31">
        <f t="shared" ca="1" si="525"/>
        <v>40756</v>
      </c>
      <c r="B1023" s="32">
        <f t="shared" ca="1" si="526"/>
        <v>2011</v>
      </c>
      <c r="C1023" s="32">
        <f t="shared" ca="1" si="527"/>
        <v>8</v>
      </c>
      <c r="D1023" s="48">
        <f>RAWDATA!A1025</f>
        <v>201108</v>
      </c>
      <c r="E1023" s="48">
        <f t="shared" ca="1" si="523"/>
        <v>-11.268800000000001</v>
      </c>
      <c r="F1023" s="48">
        <f t="shared" ca="1" si="528"/>
        <v>-9.3338999999999999</v>
      </c>
      <c r="G1023" s="48">
        <f t="shared" ca="1" si="528"/>
        <v>-7.6554000000000002</v>
      </c>
      <c r="H1023" s="48">
        <f t="shared" ca="1" si="528"/>
        <v>-7.8660000000000005</v>
      </c>
      <c r="I1023" s="48">
        <f t="shared" ca="1" si="528"/>
        <v>-8.2615000000000016</v>
      </c>
      <c r="J1023" s="48">
        <f t="shared" ca="1" si="528"/>
        <v>-8.1105000000000018</v>
      </c>
      <c r="K1023" s="48">
        <f t="shared" ca="1" si="528"/>
        <v>-8.7406000000000006</v>
      </c>
      <c r="L1023" s="48">
        <f t="shared" ca="1" si="528"/>
        <v>-9.2067000000000014</v>
      </c>
      <c r="M1023" s="48">
        <f t="shared" ca="1" si="528"/>
        <v>-9.4695</v>
      </c>
      <c r="N1023" s="48">
        <f t="shared" ca="1" si="528"/>
        <v>-10.6478</v>
      </c>
      <c r="P1023" s="26">
        <f t="shared" ca="1" si="501"/>
        <v>2.6230142289089495</v>
      </c>
      <c r="Q1023" s="26">
        <f t="shared" ca="1" si="502"/>
        <v>35.748173303988189</v>
      </c>
      <c r="R1023" s="26">
        <f t="shared" ca="1" si="503"/>
        <v>76.801269338445053</v>
      </c>
      <c r="S1023" s="26">
        <f t="shared" ca="1" si="504"/>
        <v>122.56815936379874</v>
      </c>
      <c r="T1023" s="26">
        <f t="shared" ca="1" si="505"/>
        <v>165.7868800857637</v>
      </c>
      <c r="U1023" s="26">
        <f t="shared" ca="1" si="506"/>
        <v>227.33195632628872</v>
      </c>
      <c r="V1023" s="26">
        <f t="shared" ca="1" si="507"/>
        <v>341.43867629223325</v>
      </c>
      <c r="W1023" s="26">
        <f t="shared" ca="1" si="508"/>
        <v>334.63683268764981</v>
      </c>
      <c r="X1023" s="26">
        <f t="shared" ca="1" si="509"/>
        <v>669.38311368992311</v>
      </c>
      <c r="Y1023" s="26">
        <f t="shared" ca="1" si="510"/>
        <v>4846.7717667001343</v>
      </c>
      <c r="Z1023" s="28">
        <f t="shared" ca="1" si="529"/>
        <v>2.4270000000001235E-3</v>
      </c>
      <c r="AA1023" s="57">
        <f t="shared" ca="1" si="511"/>
        <v>-9.0560699999999994E-2</v>
      </c>
      <c r="AB1023" s="33">
        <f t="shared" ca="1" si="530"/>
        <v>-1.0025799999999974E-2</v>
      </c>
      <c r="AD1023" s="28">
        <f t="shared" ca="1" si="512"/>
        <v>-0.11955861105783396</v>
      </c>
      <c r="AE1023" s="28">
        <f t="shared" ca="1" si="513"/>
        <v>-9.7986658379735261E-2</v>
      </c>
      <c r="AF1023" s="28">
        <f t="shared" ca="1" si="514"/>
        <v>-7.9642954252250153E-2</v>
      </c>
      <c r="AG1023" s="28">
        <f t="shared" ca="1" si="515"/>
        <v>-8.1926146898850624E-2</v>
      </c>
      <c r="AH1023" s="28">
        <f t="shared" ca="1" si="516"/>
        <v>-8.6228047508656119E-2</v>
      </c>
      <c r="AI1023" s="28">
        <f t="shared" ca="1" si="517"/>
        <v>-8.4583417778598763E-2</v>
      </c>
      <c r="AJ1023" s="28">
        <f t="shared" ca="1" si="518"/>
        <v>-9.1464185132407019E-2</v>
      </c>
      <c r="AK1023" s="28">
        <f t="shared" ca="1" si="519"/>
        <v>-9.6584691649607979E-2</v>
      </c>
      <c r="AL1023" s="28">
        <f t="shared" ca="1" si="520"/>
        <v>-9.9483375484954797E-2</v>
      </c>
      <c r="AM1023" s="28">
        <f t="shared" ca="1" si="521"/>
        <v>-0.11258432241381325</v>
      </c>
      <c r="AN1023" s="28">
        <f t="shared" ca="1" si="531"/>
        <v>2.7387857694005785E-3</v>
      </c>
      <c r="AO1023" s="28">
        <f t="shared" ca="1" si="522"/>
        <v>-9.492702321818558E-2</v>
      </c>
      <c r="AP1023" s="33">
        <f t="shared" ca="1" si="532"/>
        <v>-1.110682573119845E-2</v>
      </c>
      <c r="AQ1023" s="54"/>
      <c r="AR1023" s="53"/>
      <c r="AS1023" s="53"/>
      <c r="AT1023" s="53"/>
      <c r="AU1023" s="53"/>
    </row>
    <row r="1024" spans="1:51" ht="15" customHeight="1" x14ac:dyDescent="0.25">
      <c r="A1024" s="31">
        <f t="shared" ca="1" si="525"/>
        <v>40787</v>
      </c>
      <c r="B1024" s="32">
        <f t="shared" ca="1" si="526"/>
        <v>2011</v>
      </c>
      <c r="C1024" s="32">
        <f t="shared" ca="1" si="527"/>
        <v>9</v>
      </c>
      <c r="D1024" s="48">
        <f>RAWDATA!A1026</f>
        <v>201109</v>
      </c>
      <c r="E1024" s="48">
        <f t="shared" ca="1" si="523"/>
        <v>-11.187800000000001</v>
      </c>
      <c r="F1024" s="48">
        <f t="shared" ca="1" si="528"/>
        <v>-9.1739999999999995</v>
      </c>
      <c r="G1024" s="48">
        <f t="shared" ca="1" si="528"/>
        <v>-9.0563000000000002</v>
      </c>
      <c r="H1024" s="48">
        <f t="shared" ca="1" si="528"/>
        <v>-9.6004000000000005</v>
      </c>
      <c r="I1024" s="48">
        <f t="shared" ca="1" si="528"/>
        <v>-10.333400000000001</v>
      </c>
      <c r="J1024" s="48">
        <f t="shared" ca="1" si="528"/>
        <v>-10.112100000000002</v>
      </c>
      <c r="K1024" s="48">
        <f t="shared" ca="1" si="528"/>
        <v>-10.374500000000001</v>
      </c>
      <c r="L1024" s="48">
        <f t="shared" ca="1" si="528"/>
        <v>-10.953099999999999</v>
      </c>
      <c r="M1024" s="48">
        <f t="shared" ca="1" si="528"/>
        <v>-11.795400000000001</v>
      </c>
      <c r="N1024" s="48">
        <f t="shared" ca="1" si="528"/>
        <v>-13.7395</v>
      </c>
      <c r="P1024" s="26">
        <f t="shared" ca="1" si="501"/>
        <v>2.329556643007074</v>
      </c>
      <c r="Q1024" s="26">
        <f t="shared" ca="1" si="502"/>
        <v>32.468635885080317</v>
      </c>
      <c r="R1024" s="26">
        <f t="shared" ca="1" si="503"/>
        <v>69.845915983347453</v>
      </c>
      <c r="S1024" s="26">
        <f t="shared" ca="1" si="504"/>
        <v>110.8011257922366</v>
      </c>
      <c r="T1024" s="26">
        <f t="shared" ca="1" si="505"/>
        <v>148.65545861898138</v>
      </c>
      <c r="U1024" s="26">
        <f t="shared" ca="1" si="506"/>
        <v>204.34392157061808</v>
      </c>
      <c r="V1024" s="26">
        <f t="shared" ca="1" si="507"/>
        <v>306.0161208202955</v>
      </c>
      <c r="W1024" s="26">
        <f t="shared" ca="1" si="508"/>
        <v>297.98372576653884</v>
      </c>
      <c r="X1024" s="26">
        <f t="shared" ca="1" si="509"/>
        <v>590.42669789774186</v>
      </c>
      <c r="Y1024" s="26">
        <f t="shared" ca="1" si="510"/>
        <v>4180.84955981437</v>
      </c>
      <c r="Z1024" s="28">
        <f t="shared" ca="1" si="529"/>
        <v>-2.5865500000000041E-2</v>
      </c>
      <c r="AA1024" s="57">
        <f t="shared" ca="1" si="511"/>
        <v>-0.10632649999999998</v>
      </c>
      <c r="AB1024" s="33">
        <f t="shared" ca="1" si="530"/>
        <v>-2.1347999999999992E-2</v>
      </c>
      <c r="AD1024" s="28">
        <f t="shared" ca="1" si="512"/>
        <v>-0.11864615803936242</v>
      </c>
      <c r="AE1024" s="28">
        <f t="shared" ca="1" si="513"/>
        <v>-9.6224597757016583E-2</v>
      </c>
      <c r="AF1024" s="28">
        <f t="shared" ca="1" si="514"/>
        <v>-9.4929552252183247E-2</v>
      </c>
      <c r="AG1024" s="28">
        <f t="shared" ca="1" si="515"/>
        <v>-0.10093034337851095</v>
      </c>
      <c r="AH1024" s="28">
        <f t="shared" ca="1" si="516"/>
        <v>-0.10907183854906218</v>
      </c>
      <c r="AI1024" s="28">
        <f t="shared" ca="1" si="517"/>
        <v>-0.10660684756242707</v>
      </c>
      <c r="AJ1024" s="28">
        <f t="shared" ca="1" si="518"/>
        <v>-0.1095303082833106</v>
      </c>
      <c r="AK1024" s="28">
        <f t="shared" ca="1" si="519"/>
        <v>-0.11600698876179417</v>
      </c>
      <c r="AL1024" s="28">
        <f t="shared" ca="1" si="520"/>
        <v>-0.12551107014031729</v>
      </c>
      <c r="AM1024" s="28">
        <f t="shared" ca="1" si="521"/>
        <v>-0.14779839835579384</v>
      </c>
      <c r="AN1024" s="28">
        <f t="shared" ca="1" si="531"/>
        <v>-2.9219356349866082E-2</v>
      </c>
      <c r="AO1024" s="28">
        <f t="shared" ca="1" si="522"/>
        <v>-0.11241478304292422</v>
      </c>
      <c r="AP1024" s="33">
        <f t="shared" ca="1" si="532"/>
        <v>-2.4239951205131352E-2</v>
      </c>
      <c r="AQ1024" s="54"/>
      <c r="AR1024" s="53"/>
      <c r="AS1024" s="53"/>
      <c r="AT1024" s="53"/>
      <c r="AU1024" s="53"/>
    </row>
    <row r="1025" spans="1:51" ht="15" customHeight="1" x14ac:dyDescent="0.25">
      <c r="A1025" s="31">
        <f t="shared" ca="1" si="525"/>
        <v>40817</v>
      </c>
      <c r="B1025" s="32">
        <f t="shared" ca="1" si="526"/>
        <v>2011</v>
      </c>
      <c r="C1025" s="32">
        <f t="shared" ca="1" si="527"/>
        <v>10</v>
      </c>
      <c r="D1025" s="48">
        <f>RAWDATA!A1027</f>
        <v>201110</v>
      </c>
      <c r="E1025" s="48">
        <f t="shared" ca="1" si="523"/>
        <v>9.0506999999999991</v>
      </c>
      <c r="F1025" s="48">
        <f t="shared" ca="1" si="528"/>
        <v>11.092300000000002</v>
      </c>
      <c r="G1025" s="48">
        <f t="shared" ca="1" si="528"/>
        <v>12.467000000000002</v>
      </c>
      <c r="H1025" s="48">
        <f t="shared" ca="1" si="528"/>
        <v>12.737800000000002</v>
      </c>
      <c r="I1025" s="48">
        <f t="shared" ca="1" si="528"/>
        <v>12.7379</v>
      </c>
      <c r="J1025" s="48">
        <f t="shared" ca="1" si="528"/>
        <v>13.475300000000001</v>
      </c>
      <c r="K1025" s="48">
        <f t="shared" ca="1" si="528"/>
        <v>13.617799999999999</v>
      </c>
      <c r="L1025" s="48">
        <f t="shared" ca="1" si="528"/>
        <v>13.215400000000001</v>
      </c>
      <c r="M1025" s="48">
        <f t="shared" ca="1" si="528"/>
        <v>13.913500000000001</v>
      </c>
      <c r="N1025" s="48">
        <f t="shared" ca="1" si="528"/>
        <v>13.764199999999999</v>
      </c>
      <c r="P1025" s="26">
        <f t="shared" ca="1" si="501"/>
        <v>2.540397826095715</v>
      </c>
      <c r="Q1025" s="26">
        <f t="shared" ca="1" si="502"/>
        <v>36.070154383361086</v>
      </c>
      <c r="R1025" s="26">
        <f t="shared" ca="1" si="503"/>
        <v>78.553606328991378</v>
      </c>
      <c r="S1025" s="26">
        <f t="shared" ca="1" si="504"/>
        <v>124.91475159340011</v>
      </c>
      <c r="T1025" s="26">
        <f t="shared" ca="1" si="505"/>
        <v>167.59104228240861</v>
      </c>
      <c r="U1025" s="26">
        <f t="shared" ca="1" si="506"/>
        <v>231.87987803402356</v>
      </c>
      <c r="V1025" s="26">
        <f t="shared" ca="1" si="507"/>
        <v>347.68878412136166</v>
      </c>
      <c r="W1025" s="26">
        <f t="shared" ca="1" si="508"/>
        <v>337.36346706148998</v>
      </c>
      <c r="X1025" s="26">
        <f t="shared" ca="1" si="509"/>
        <v>672.57571650974421</v>
      </c>
      <c r="Y1025" s="26">
        <f t="shared" ca="1" si="510"/>
        <v>4756.3100549263399</v>
      </c>
      <c r="Z1025" s="28">
        <f t="shared" ca="1" si="529"/>
        <v>3.7673500000000026E-2</v>
      </c>
      <c r="AA1025" s="57">
        <f t="shared" ca="1" si="511"/>
        <v>0.12607190000000001</v>
      </c>
      <c r="AB1025" s="33">
        <f t="shared" ca="1" si="530"/>
        <v>1.2316600000000011E-2</v>
      </c>
      <c r="AD1025" s="28">
        <f t="shared" ca="1" si="512"/>
        <v>8.6642725712763782E-2</v>
      </c>
      <c r="AE1025" s="28">
        <f t="shared" ca="1" si="513"/>
        <v>0.10519120132496367</v>
      </c>
      <c r="AF1025" s="28">
        <f t="shared" ca="1" si="514"/>
        <v>0.11748965929241287</v>
      </c>
      <c r="AG1025" s="28">
        <f t="shared" ca="1" si="515"/>
        <v>0.11989458254909137</v>
      </c>
      <c r="AH1025" s="28">
        <f t="shared" ca="1" si="516"/>
        <v>0.11989546956263643</v>
      </c>
      <c r="AI1025" s="28">
        <f t="shared" ca="1" si="517"/>
        <v>0.126415006105074</v>
      </c>
      <c r="AJ1025" s="28">
        <f t="shared" ca="1" si="518"/>
        <v>0.12766999816518668</v>
      </c>
      <c r="AK1025" s="28">
        <f t="shared" ca="1" si="519"/>
        <v>0.12412201293088944</v>
      </c>
      <c r="AL1025" s="28">
        <f t="shared" ca="1" si="520"/>
        <v>0.13026920246345874</v>
      </c>
      <c r="AM1025" s="28">
        <f t="shared" ca="1" si="521"/>
        <v>0.12895769921654285</v>
      </c>
      <c r="AN1025" s="28">
        <f t="shared" ca="1" si="531"/>
        <v>3.3696487321137086E-2</v>
      </c>
      <c r="AO1025" s="28">
        <f t="shared" ca="1" si="522"/>
        <v>0.11873538203058361</v>
      </c>
      <c r="AP1025" s="33">
        <f t="shared" ca="1" si="532"/>
        <v>1.0878068809417205E-2</v>
      </c>
      <c r="AQ1025" s="54"/>
      <c r="AR1025" s="53"/>
      <c r="AS1025" s="53"/>
      <c r="AT1025" s="53"/>
      <c r="AU1025" s="53"/>
    </row>
    <row r="1026" spans="1:51" ht="15" customHeight="1" x14ac:dyDescent="0.25">
      <c r="A1026" s="31">
        <f t="shared" ca="1" si="525"/>
        <v>40848</v>
      </c>
      <c r="B1026" s="32">
        <f t="shared" ca="1" si="526"/>
        <v>2011</v>
      </c>
      <c r="C1026" s="32">
        <f t="shared" ca="1" si="527"/>
        <v>11</v>
      </c>
      <c r="D1026" s="48">
        <f>RAWDATA!A1028</f>
        <v>201111</v>
      </c>
      <c r="E1026" s="48">
        <f t="shared" ca="1" si="523"/>
        <v>-3.5499000000000001</v>
      </c>
      <c r="F1026" s="48">
        <f t="shared" ca="1" si="528"/>
        <v>-2.6919000000000004</v>
      </c>
      <c r="G1026" s="48">
        <f t="shared" ca="1" si="528"/>
        <v>-1.7883</v>
      </c>
      <c r="H1026" s="48">
        <f t="shared" ca="1" si="528"/>
        <v>-1.6265000000000001</v>
      </c>
      <c r="I1026" s="48">
        <f t="shared" ca="1" si="528"/>
        <v>-1.2578</v>
      </c>
      <c r="J1026" s="48">
        <f t="shared" ca="1" si="528"/>
        <v>-0.4728</v>
      </c>
      <c r="K1026" s="48">
        <f t="shared" ca="1" si="528"/>
        <v>-1.0223</v>
      </c>
      <c r="L1026" s="48">
        <f t="shared" ca="1" si="528"/>
        <v>-0.29620000000000002</v>
      </c>
      <c r="M1026" s="48">
        <f t="shared" ca="1" si="528"/>
        <v>0.2001</v>
      </c>
      <c r="N1026" s="48">
        <f t="shared" ca="1" si="528"/>
        <v>-2.1873</v>
      </c>
      <c r="P1026" s="26">
        <f t="shared" ca="1" si="501"/>
        <v>2.4502162436671435</v>
      </c>
      <c r="Q1026" s="26">
        <f t="shared" ca="1" si="502"/>
        <v>35.099181897515386</v>
      </c>
      <c r="R1026" s="26">
        <f t="shared" ca="1" si="503"/>
        <v>77.148832187010029</v>
      </c>
      <c r="S1026" s="26">
        <f t="shared" ca="1" si="504"/>
        <v>122.88301315873346</v>
      </c>
      <c r="T1026" s="26">
        <f t="shared" ca="1" si="505"/>
        <v>165.48308215258047</v>
      </c>
      <c r="U1026" s="26">
        <f t="shared" ca="1" si="506"/>
        <v>230.78354997067871</v>
      </c>
      <c r="V1026" s="26">
        <f t="shared" ca="1" si="507"/>
        <v>344.13436168128896</v>
      </c>
      <c r="W1026" s="26">
        <f t="shared" ca="1" si="508"/>
        <v>336.36419647205383</v>
      </c>
      <c r="X1026" s="26">
        <f t="shared" ca="1" si="509"/>
        <v>673.92154051848013</v>
      </c>
      <c r="Y1026" s="26">
        <f t="shared" ca="1" si="510"/>
        <v>4652.2752850949364</v>
      </c>
      <c r="Z1026" s="28">
        <f t="shared" ca="1" si="529"/>
        <v>2.1272999999999931E-2</v>
      </c>
      <c r="AA1026" s="57">
        <f t="shared" ca="1" si="511"/>
        <v>-1.46929E-2</v>
      </c>
      <c r="AB1026" s="33">
        <f t="shared" ca="1" si="530"/>
        <v>4.7568999999999997E-3</v>
      </c>
      <c r="AD1026" s="28">
        <f t="shared" ca="1" si="512"/>
        <v>-3.6144409830255034E-2</v>
      </c>
      <c r="AE1026" s="28">
        <f t="shared" ca="1" si="513"/>
        <v>-2.7287952573464228E-2</v>
      </c>
      <c r="AF1026" s="28">
        <f t="shared" ca="1" si="514"/>
        <v>-1.8044833121974298E-2</v>
      </c>
      <c r="AG1026" s="28">
        <f t="shared" ca="1" si="515"/>
        <v>-1.6398727143138513E-2</v>
      </c>
      <c r="AH1026" s="28">
        <f t="shared" ca="1" si="516"/>
        <v>-1.2657772668296718E-2</v>
      </c>
      <c r="AI1026" s="28">
        <f t="shared" ca="1" si="517"/>
        <v>-4.7392123472782743E-3</v>
      </c>
      <c r="AJ1026" s="28">
        <f t="shared" ca="1" si="518"/>
        <v>-1.0275613751914443E-2</v>
      </c>
      <c r="AK1026" s="28">
        <f t="shared" ca="1" si="519"/>
        <v>-2.9663954036027711E-3</v>
      </c>
      <c r="AL1026" s="28">
        <f t="shared" ca="1" si="520"/>
        <v>1.9990006661669861E-3</v>
      </c>
      <c r="AM1026" s="28">
        <f t="shared" ca="1" si="521"/>
        <v>-2.2115760527274882E-2</v>
      </c>
      <c r="AN1026" s="28">
        <f t="shared" ca="1" si="531"/>
        <v>2.1657801271305684E-2</v>
      </c>
      <c r="AO1026" s="28">
        <f t="shared" ca="1" si="522"/>
        <v>-1.4801909752541961E-2</v>
      </c>
      <c r="AP1026" s="33">
        <f t="shared" ca="1" si="532"/>
        <v>4.7435298219880139E-3</v>
      </c>
      <c r="AQ1026" s="54"/>
      <c r="AR1026" s="53"/>
      <c r="AS1026" s="53"/>
      <c r="AT1026" s="53"/>
      <c r="AU1026" s="53"/>
      <c r="AY1026" s="29"/>
    </row>
    <row r="1027" spans="1:51" ht="15" customHeight="1" x14ac:dyDescent="0.25">
      <c r="A1027" s="31">
        <f t="shared" ca="1" si="525"/>
        <v>40878</v>
      </c>
      <c r="B1027" s="32">
        <f t="shared" ca="1" si="526"/>
        <v>2011</v>
      </c>
      <c r="C1027" s="32">
        <f t="shared" ca="1" si="527"/>
        <v>12</v>
      </c>
      <c r="D1027" s="48">
        <f>RAWDATA!A1029</f>
        <v>201112</v>
      </c>
      <c r="E1027" s="48">
        <f t="shared" ca="1" si="523"/>
        <v>-1.2655000000000003</v>
      </c>
      <c r="F1027" s="48">
        <f t="shared" ca="1" si="528"/>
        <v>-0.80160000000000009</v>
      </c>
      <c r="G1027" s="48">
        <f t="shared" ca="1" si="528"/>
        <v>1.0876999999999999</v>
      </c>
      <c r="H1027" s="48">
        <f t="shared" ca="1" si="528"/>
        <v>0.36570000000000003</v>
      </c>
      <c r="I1027" s="48">
        <f t="shared" ca="1" si="528"/>
        <v>0.31359999999999999</v>
      </c>
      <c r="J1027" s="48">
        <f t="shared" ca="1" si="528"/>
        <v>1.0721000000000003</v>
      </c>
      <c r="K1027" s="48">
        <f t="shared" ca="1" si="528"/>
        <v>0.34340000000000004</v>
      </c>
      <c r="L1027" s="48">
        <f t="shared" ca="1" si="528"/>
        <v>0.35090000000000005</v>
      </c>
      <c r="M1027" s="48">
        <f t="shared" ca="1" si="528"/>
        <v>0.375</v>
      </c>
      <c r="N1027" s="48">
        <f t="shared" ca="1" si="528"/>
        <v>-0.11069999999999997</v>
      </c>
      <c r="P1027" s="26">
        <f t="shared" ca="1" si="501"/>
        <v>2.4192087571035361</v>
      </c>
      <c r="Q1027" s="26">
        <f t="shared" ca="1" si="502"/>
        <v>34.817826855424904</v>
      </c>
      <c r="R1027" s="26">
        <f t="shared" ca="1" si="503"/>
        <v>77.987980034708144</v>
      </c>
      <c r="S1027" s="26">
        <f t="shared" ca="1" si="504"/>
        <v>123.33239633785496</v>
      </c>
      <c r="T1027" s="26">
        <f t="shared" ca="1" si="505"/>
        <v>166.00203709821096</v>
      </c>
      <c r="U1027" s="26">
        <f t="shared" ca="1" si="506"/>
        <v>233.25778040991435</v>
      </c>
      <c r="V1027" s="26">
        <f t="shared" ca="1" si="507"/>
        <v>345.3161190793025</v>
      </c>
      <c r="W1027" s="26">
        <f t="shared" ca="1" si="508"/>
        <v>337.54449843747426</v>
      </c>
      <c r="X1027" s="26">
        <f t="shared" ca="1" si="509"/>
        <v>676.44874629542437</v>
      </c>
      <c r="Y1027" s="26">
        <f t="shared" ca="1" si="510"/>
        <v>4647.1252163543368</v>
      </c>
      <c r="Z1027" s="28">
        <f t="shared" ca="1" si="529"/>
        <v>1.1656999999999917E-2</v>
      </c>
      <c r="AA1027" s="57">
        <f t="shared" ca="1" si="511"/>
        <v>1.7305999999999997E-3</v>
      </c>
      <c r="AB1027" s="33">
        <f t="shared" ca="1" si="530"/>
        <v>-4.0909999999996869E-4</v>
      </c>
      <c r="AD1027" s="28">
        <f t="shared" ca="1" si="512"/>
        <v>-1.2735756552004309E-2</v>
      </c>
      <c r="AE1027" s="28">
        <f t="shared" ca="1" si="513"/>
        <v>-8.0483008595964751E-3</v>
      </c>
      <c r="AF1027" s="28">
        <f t="shared" ca="1" si="514"/>
        <v>1.0818270915878636E-2</v>
      </c>
      <c r="AG1027" s="28">
        <f t="shared" ca="1" si="515"/>
        <v>3.650329433394947E-3</v>
      </c>
      <c r="AH1027" s="28">
        <f t="shared" ca="1" si="516"/>
        <v>3.1310930082076882E-3</v>
      </c>
      <c r="AI1027" s="28">
        <f t="shared" ca="1" si="517"/>
        <v>1.0663937561463279E-2</v>
      </c>
      <c r="AJ1027" s="28">
        <f t="shared" ca="1" si="518"/>
        <v>3.4281172856470907E-3</v>
      </c>
      <c r="AK1027" s="28">
        <f t="shared" ca="1" si="519"/>
        <v>3.5028578239034943E-3</v>
      </c>
      <c r="AL1027" s="28">
        <f t="shared" ca="1" si="520"/>
        <v>3.742986278834297E-3</v>
      </c>
      <c r="AM1027" s="28">
        <f t="shared" ca="1" si="521"/>
        <v>-1.1076131770663029E-3</v>
      </c>
      <c r="AN1027" s="28">
        <f t="shared" ca="1" si="531"/>
        <v>1.1709715256684388E-2</v>
      </c>
      <c r="AO1027" s="28">
        <f t="shared" ca="1" si="522"/>
        <v>1.7291042372825746E-3</v>
      </c>
      <c r="AP1027" s="33">
        <f t="shared" ca="1" si="532"/>
        <v>-4.1141768639857759E-4</v>
      </c>
      <c r="AQ1027" s="54"/>
      <c r="AR1027" s="53"/>
      <c r="AS1027" s="53"/>
      <c r="AT1027" s="53"/>
      <c r="AU1027" s="53"/>
    </row>
    <row r="1028" spans="1:51" ht="15" customHeight="1" x14ac:dyDescent="0.25">
      <c r="A1028" s="31">
        <f t="shared" ca="1" si="525"/>
        <v>40909</v>
      </c>
      <c r="B1028" s="32">
        <f t="shared" ca="1" si="526"/>
        <v>2012</v>
      </c>
      <c r="C1028" s="32">
        <f t="shared" ca="1" si="527"/>
        <v>1</v>
      </c>
      <c r="D1028" s="48">
        <f>RAWDATA!A1030</f>
        <v>201201</v>
      </c>
      <c r="E1028" s="48">
        <f t="shared" ca="1" si="523"/>
        <v>12.254000000000001</v>
      </c>
      <c r="F1028" s="48">
        <f t="shared" ca="1" si="528"/>
        <v>9.1047000000000011</v>
      </c>
      <c r="G1028" s="48">
        <f t="shared" ca="1" si="528"/>
        <v>7.9013000000000009</v>
      </c>
      <c r="H1028" s="48">
        <f t="shared" ca="1" si="528"/>
        <v>7.9359000000000002</v>
      </c>
      <c r="I1028" s="48">
        <f t="shared" ca="1" si="528"/>
        <v>7.7144000000000013</v>
      </c>
      <c r="J1028" s="48">
        <f t="shared" ca="1" si="528"/>
        <v>7.4723000000000006</v>
      </c>
      <c r="K1028" s="48">
        <f t="shared" ca="1" si="528"/>
        <v>7.1164000000000005</v>
      </c>
      <c r="L1028" s="48">
        <f t="shared" ca="1" si="528"/>
        <v>7.3813000000000004</v>
      </c>
      <c r="M1028" s="48">
        <f t="shared" ca="1" si="528"/>
        <v>7.3989000000000003</v>
      </c>
      <c r="N1028" s="48">
        <f t="shared" ca="1" si="528"/>
        <v>10.692200000000001</v>
      </c>
      <c r="P1028" s="26">
        <f t="shared" ca="1" si="501"/>
        <v>2.7156585981990036</v>
      </c>
      <c r="Q1028" s="26">
        <f t="shared" ca="1" si="502"/>
        <v>37.987885537130779</v>
      </c>
      <c r="R1028" s="26">
        <f t="shared" ca="1" si="503"/>
        <v>84.150044301190533</v>
      </c>
      <c r="S1028" s="26">
        <f t="shared" ca="1" si="504"/>
        <v>133.11993197883078</v>
      </c>
      <c r="T1028" s="26">
        <f t="shared" ca="1" si="505"/>
        <v>178.80809824811536</v>
      </c>
      <c r="U1028" s="26">
        <f t="shared" ca="1" si="506"/>
        <v>250.68750153548439</v>
      </c>
      <c r="V1028" s="26">
        <f t="shared" ca="1" si="507"/>
        <v>369.89019537746196</v>
      </c>
      <c r="W1028" s="26">
        <f t="shared" ca="1" si="508"/>
        <v>362.4596705006395</v>
      </c>
      <c r="X1028" s="26">
        <f t="shared" ca="1" si="509"/>
        <v>726.49851258507658</v>
      </c>
      <c r="Y1028" s="26">
        <f t="shared" ca="1" si="510"/>
        <v>5144.0051387373751</v>
      </c>
      <c r="Z1028" s="28">
        <f t="shared" ca="1" si="529"/>
        <v>-1.6338000000000075E-2</v>
      </c>
      <c r="AA1028" s="57">
        <f t="shared" ca="1" si="511"/>
        <v>8.4971400000000002E-2</v>
      </c>
      <c r="AB1028" s="33">
        <f t="shared" ca="1" si="530"/>
        <v>5.4841000000000195E-3</v>
      </c>
      <c r="AD1028" s="28">
        <f t="shared" ca="1" si="512"/>
        <v>0.11559397474324526</v>
      </c>
      <c r="AE1028" s="28">
        <f t="shared" ca="1" si="513"/>
        <v>8.7137785666383083E-2</v>
      </c>
      <c r="AF1028" s="28">
        <f t="shared" ca="1" si="514"/>
        <v>7.6046734396189794E-2</v>
      </c>
      <c r="AG1028" s="28">
        <f t="shared" ca="1" si="515"/>
        <v>7.6367346415771031E-2</v>
      </c>
      <c r="AH1028" s="28">
        <f t="shared" ca="1" si="516"/>
        <v>7.4313093971946187E-2</v>
      </c>
      <c r="AI1028" s="28">
        <f t="shared" ca="1" si="517"/>
        <v>7.20629539572646E-2</v>
      </c>
      <c r="AJ1028" s="28">
        <f t="shared" ca="1" si="518"/>
        <v>6.8745907660562627E-2</v>
      </c>
      <c r="AK1028" s="28">
        <f t="shared" ca="1" si="519"/>
        <v>7.1215865470578704E-2</v>
      </c>
      <c r="AL1028" s="28">
        <f t="shared" ca="1" si="520"/>
        <v>7.1379753948561428E-2</v>
      </c>
      <c r="AM1028" s="28">
        <f t="shared" ca="1" si="521"/>
        <v>0.10158319053942069</v>
      </c>
      <c r="AN1028" s="28">
        <f t="shared" ca="1" si="531"/>
        <v>-1.4884407960823118E-2</v>
      </c>
      <c r="AO1028" s="28">
        <f t="shared" ca="1" si="522"/>
        <v>8.1553627198001868E-2</v>
      </c>
      <c r="AP1028" s="33">
        <f t="shared" ca="1" si="532"/>
        <v>4.9278450459891848E-3</v>
      </c>
      <c r="AQ1028" s="54"/>
      <c r="AR1028" s="53"/>
      <c r="AS1028" s="53"/>
      <c r="AT1028" s="53"/>
      <c r="AU1028" s="53"/>
    </row>
    <row r="1029" spans="1:51" ht="15" customHeight="1" x14ac:dyDescent="0.25">
      <c r="A1029" s="31">
        <f t="shared" ca="1" si="525"/>
        <v>40940</v>
      </c>
      <c r="B1029" s="32">
        <f t="shared" ca="1" si="526"/>
        <v>2012</v>
      </c>
      <c r="C1029" s="32">
        <f t="shared" ca="1" si="527"/>
        <v>2</v>
      </c>
      <c r="D1029" s="48">
        <f>RAWDATA!A1031</f>
        <v>201202</v>
      </c>
      <c r="E1029" s="48">
        <f t="shared" ca="1" si="523"/>
        <v>4.878400000000001</v>
      </c>
      <c r="F1029" s="48">
        <f t="shared" ca="1" si="528"/>
        <v>3.8428</v>
      </c>
      <c r="G1029" s="48">
        <f t="shared" ca="1" si="528"/>
        <v>4.0891000000000002</v>
      </c>
      <c r="H1029" s="48">
        <f t="shared" ca="1" si="528"/>
        <v>3.2624000000000004</v>
      </c>
      <c r="I1029" s="48">
        <f t="shared" ca="1" si="528"/>
        <v>3.9408000000000003</v>
      </c>
      <c r="J1029" s="48">
        <f t="shared" ca="1" si="528"/>
        <v>3.1920000000000002</v>
      </c>
      <c r="K1029" s="48">
        <f t="shared" ca="1" si="528"/>
        <v>3.2610000000000001</v>
      </c>
      <c r="L1029" s="48">
        <f t="shared" ca="1" si="528"/>
        <v>3.0345</v>
      </c>
      <c r="M1029" s="48">
        <f t="shared" ca="1" si="528"/>
        <v>3.5826000000000002</v>
      </c>
      <c r="N1029" s="48">
        <f t="shared" ca="1" si="528"/>
        <v>5.2168000000000001</v>
      </c>
      <c r="P1029" s="26">
        <f t="shared" ca="1" si="501"/>
        <v>2.8481392872535434</v>
      </c>
      <c r="Q1029" s="26">
        <f t="shared" ca="1" si="502"/>
        <v>39.44768400255164</v>
      </c>
      <c r="R1029" s="26">
        <f t="shared" ca="1" si="503"/>
        <v>87.59102376271052</v>
      </c>
      <c r="S1029" s="26">
        <f t="shared" ca="1" si="504"/>
        <v>137.46283663970814</v>
      </c>
      <c r="T1029" s="26">
        <f t="shared" ca="1" si="505"/>
        <v>185.85456778387712</v>
      </c>
      <c r="U1029" s="26">
        <f t="shared" ca="1" si="506"/>
        <v>258.68944658449703</v>
      </c>
      <c r="V1029" s="26">
        <f t="shared" ca="1" si="507"/>
        <v>381.95231464872103</v>
      </c>
      <c r="W1029" s="26">
        <f t="shared" ca="1" si="508"/>
        <v>373.45850920198143</v>
      </c>
      <c r="X1029" s="26">
        <f t="shared" ca="1" si="509"/>
        <v>752.52604829694951</v>
      </c>
      <c r="Y1029" s="26">
        <f t="shared" ca="1" si="510"/>
        <v>5412.357598815026</v>
      </c>
      <c r="Z1029" s="28">
        <f t="shared" ca="1" si="529"/>
        <v>3.9100000000003021E-4</v>
      </c>
      <c r="AA1029" s="57">
        <f t="shared" ca="1" si="511"/>
        <v>3.8300400000000005E-2</v>
      </c>
      <c r="AB1029" s="33">
        <f t="shared" ca="1" si="530"/>
        <v>5.6965999999999475E-3</v>
      </c>
      <c r="AD1029" s="28">
        <f t="shared" ca="1" si="512"/>
        <v>4.7631397820856521E-2</v>
      </c>
      <c r="AE1029" s="28">
        <f t="shared" ca="1" si="513"/>
        <v>3.7708031165014033E-2</v>
      </c>
      <c r="AF1029" s="28">
        <f t="shared" ca="1" si="514"/>
        <v>4.0077077138181934E-2</v>
      </c>
      <c r="AG1029" s="28">
        <f t="shared" ca="1" si="515"/>
        <v>3.2103135494301376E-2</v>
      </c>
      <c r="AH1029" s="28">
        <f t="shared" ca="1" si="516"/>
        <v>3.8651320310708642E-2</v>
      </c>
      <c r="AI1029" s="28">
        <f t="shared" ca="1" si="517"/>
        <v>3.1421144674743565E-2</v>
      </c>
      <c r="AJ1029" s="28">
        <f t="shared" ca="1" si="518"/>
        <v>3.2089577708597508E-2</v>
      </c>
      <c r="AK1029" s="28">
        <f t="shared" ca="1" si="519"/>
        <v>2.9893697614139302E-2</v>
      </c>
      <c r="AL1029" s="28">
        <f t="shared" ca="1" si="520"/>
        <v>3.5199176063540838E-2</v>
      </c>
      <c r="AM1029" s="28">
        <f t="shared" ca="1" si="521"/>
        <v>5.0852797382988944E-2</v>
      </c>
      <c r="AN1029" s="28">
        <f t="shared" ca="1" si="531"/>
        <v>3.5627223032962119E-4</v>
      </c>
      <c r="AO1029" s="28">
        <f t="shared" ca="1" si="522"/>
        <v>3.7585145572309214E-2</v>
      </c>
      <c r="AP1029" s="33">
        <f t="shared" ca="1" si="532"/>
        <v>5.4408411509556803E-3</v>
      </c>
      <c r="AQ1029" s="54"/>
      <c r="AR1029" s="53"/>
      <c r="AS1029" s="53"/>
      <c r="AT1029" s="53"/>
      <c r="AU1029" s="53"/>
    </row>
    <row r="1030" spans="1:51" ht="15" customHeight="1" x14ac:dyDescent="0.25">
      <c r="A1030" s="31">
        <f t="shared" ca="1" si="525"/>
        <v>40969</v>
      </c>
      <c r="B1030" s="32">
        <f t="shared" ca="1" si="526"/>
        <v>2012</v>
      </c>
      <c r="C1030" s="32">
        <f t="shared" ca="1" si="527"/>
        <v>3</v>
      </c>
      <c r="D1030" s="48">
        <f>RAWDATA!A1032</f>
        <v>201203</v>
      </c>
      <c r="E1030" s="48">
        <f t="shared" ca="1" si="523"/>
        <v>2.3421000000000003</v>
      </c>
      <c r="F1030" s="48">
        <f t="shared" ca="1" si="528"/>
        <v>2.9460999999999999</v>
      </c>
      <c r="G1030" s="48">
        <f t="shared" ca="1" si="528"/>
        <v>3.5331000000000001</v>
      </c>
      <c r="H1030" s="48">
        <f t="shared" ca="1" si="528"/>
        <v>3.1225000000000005</v>
      </c>
      <c r="I1030" s="48">
        <f t="shared" ca="1" si="528"/>
        <v>3.0197000000000003</v>
      </c>
      <c r="J1030" s="48">
        <f t="shared" ca="1" si="528"/>
        <v>2.9412000000000003</v>
      </c>
      <c r="K1030" s="48">
        <f t="shared" ca="1" si="528"/>
        <v>3.5845000000000002</v>
      </c>
      <c r="L1030" s="48">
        <f t="shared" ca="1" si="528"/>
        <v>3.3372999999999999</v>
      </c>
      <c r="M1030" s="48">
        <f t="shared" ca="1" si="528"/>
        <v>2.8730000000000002</v>
      </c>
      <c r="N1030" s="48">
        <f t="shared" ca="1" si="528"/>
        <v>4.0799000000000003</v>
      </c>
      <c r="P1030" s="26">
        <f t="shared" ca="1" si="501"/>
        <v>2.9148455575003083</v>
      </c>
      <c r="Q1030" s="26">
        <f t="shared" ca="1" si="502"/>
        <v>40.609852220950813</v>
      </c>
      <c r="R1030" s="26">
        <f t="shared" ca="1" si="503"/>
        <v>90.685702223270852</v>
      </c>
      <c r="S1030" s="26">
        <f t="shared" ca="1" si="504"/>
        <v>141.75511371378303</v>
      </c>
      <c r="T1030" s="26">
        <f t="shared" ca="1" si="505"/>
        <v>191.46681816724686</v>
      </c>
      <c r="U1030" s="26">
        <f t="shared" ca="1" si="506"/>
        <v>266.29802058744025</v>
      </c>
      <c r="V1030" s="26">
        <f t="shared" ca="1" si="507"/>
        <v>395.64339536730438</v>
      </c>
      <c r="W1030" s="26">
        <f t="shared" ca="1" si="508"/>
        <v>385.92194002957922</v>
      </c>
      <c r="X1030" s="26">
        <f t="shared" ca="1" si="509"/>
        <v>774.14612166452082</v>
      </c>
      <c r="Y1030" s="26">
        <f t="shared" ca="1" si="510"/>
        <v>5633.1763764890802</v>
      </c>
      <c r="Z1030" s="28">
        <f t="shared" ca="1" si="529"/>
        <v>8.3235000000000392E-3</v>
      </c>
      <c r="AA1030" s="57">
        <f t="shared" ca="1" si="511"/>
        <v>3.1779400000000006E-2</v>
      </c>
      <c r="AB1030" s="33">
        <f t="shared" ca="1" si="530"/>
        <v>2.9850999999999697E-3</v>
      </c>
      <c r="AD1030" s="28">
        <f t="shared" ca="1" si="512"/>
        <v>2.3150937014166661E-2</v>
      </c>
      <c r="AE1030" s="28">
        <f t="shared" ca="1" si="513"/>
        <v>2.903536430093117E-2</v>
      </c>
      <c r="AF1030" s="28">
        <f t="shared" ca="1" si="514"/>
        <v>3.4721182353334774E-2</v>
      </c>
      <c r="AG1030" s="28">
        <f t="shared" ca="1" si="515"/>
        <v>3.0747415948659006E-2</v>
      </c>
      <c r="AH1030" s="28">
        <f t="shared" ca="1" si="516"/>
        <v>2.9750046089196309E-2</v>
      </c>
      <c r="AI1030" s="28">
        <f t="shared" ca="1" si="517"/>
        <v>2.8987765444654732E-2</v>
      </c>
      <c r="AJ1030" s="28">
        <f t="shared" ca="1" si="518"/>
        <v>3.5217518744401384E-2</v>
      </c>
      <c r="AK1030" s="28">
        <f t="shared" ca="1" si="519"/>
        <v>3.2828209182999411E-2</v>
      </c>
      <c r="AL1030" s="28">
        <f t="shared" ca="1" si="520"/>
        <v>2.8325031750903593E-2</v>
      </c>
      <c r="AM1030" s="28">
        <f t="shared" ca="1" si="521"/>
        <v>3.9988687416311841E-2</v>
      </c>
      <c r="AN1030" s="28">
        <f t="shared" ca="1" si="531"/>
        <v>8.0637089260588019E-3</v>
      </c>
      <c r="AO1030" s="28">
        <f t="shared" ca="1" si="522"/>
        <v>3.1284884519589697E-2</v>
      </c>
      <c r="AP1030" s="33">
        <f t="shared" ca="1" si="532"/>
        <v>2.8719750640180189E-3</v>
      </c>
      <c r="AQ1030" s="54"/>
      <c r="AR1030" s="53"/>
      <c r="AS1030" s="53"/>
      <c r="AT1030" s="53"/>
      <c r="AU1030" s="53"/>
    </row>
    <row r="1031" spans="1:51" ht="15" customHeight="1" x14ac:dyDescent="0.25">
      <c r="A1031" s="31">
        <f t="shared" ca="1" si="525"/>
        <v>41000</v>
      </c>
      <c r="B1031" s="32">
        <f t="shared" ca="1" si="526"/>
        <v>2012</v>
      </c>
      <c r="C1031" s="32">
        <f t="shared" ca="1" si="527"/>
        <v>4</v>
      </c>
      <c r="D1031" s="48">
        <f>RAWDATA!A1033</f>
        <v>201204</v>
      </c>
      <c r="E1031" s="48">
        <f t="shared" ca="1" si="523"/>
        <v>-2.7591000000000001</v>
      </c>
      <c r="F1031" s="48">
        <f t="shared" ca="1" si="528"/>
        <v>-2.2126000000000001</v>
      </c>
      <c r="G1031" s="48">
        <f t="shared" ca="1" si="528"/>
        <v>-1.0905</v>
      </c>
      <c r="H1031" s="48">
        <f t="shared" ca="1" si="528"/>
        <v>-1.3869</v>
      </c>
      <c r="I1031" s="48">
        <f t="shared" ca="1" si="528"/>
        <v>-1.4422999999999999</v>
      </c>
      <c r="J1031" s="48">
        <f t="shared" ca="1" si="528"/>
        <v>-1.1522999999999999</v>
      </c>
      <c r="K1031" s="48">
        <f t="shared" ca="1" si="528"/>
        <v>-1.1067</v>
      </c>
      <c r="L1031" s="48">
        <f t="shared" ca="1" si="528"/>
        <v>-0.82910000000000017</v>
      </c>
      <c r="M1031" s="48">
        <f t="shared" ca="1" si="528"/>
        <v>-0.33120000000000005</v>
      </c>
      <c r="N1031" s="48">
        <f t="shared" ca="1" si="528"/>
        <v>-0.8952</v>
      </c>
      <c r="P1031" s="26">
        <f t="shared" ca="1" si="501"/>
        <v>2.8344220537233173</v>
      </c>
      <c r="Q1031" s="26">
        <f t="shared" ca="1" si="502"/>
        <v>39.711318630710053</v>
      </c>
      <c r="R1031" s="26">
        <f t="shared" ca="1" si="503"/>
        <v>89.696774640526073</v>
      </c>
      <c r="S1031" s="26">
        <f t="shared" ca="1" si="504"/>
        <v>139.78911204168656</v>
      </c>
      <c r="T1031" s="26">
        <f t="shared" ca="1" si="505"/>
        <v>188.70529224882065</v>
      </c>
      <c r="U1031" s="26">
        <f t="shared" ca="1" si="506"/>
        <v>263.22946849621121</v>
      </c>
      <c r="V1031" s="26">
        <f t="shared" ca="1" si="507"/>
        <v>391.26480991077437</v>
      </c>
      <c r="W1031" s="26">
        <f t="shared" ca="1" si="508"/>
        <v>382.72226122479395</v>
      </c>
      <c r="X1031" s="26">
        <f t="shared" ca="1" si="509"/>
        <v>771.58214970956794</v>
      </c>
      <c r="Y1031" s="26">
        <f t="shared" ca="1" si="510"/>
        <v>5582.7481815667506</v>
      </c>
      <c r="Z1031" s="28">
        <f t="shared" ca="1" si="529"/>
        <v>1.872650000000009E-2</v>
      </c>
      <c r="AA1031" s="57">
        <f t="shared" ca="1" si="511"/>
        <v>-1.3205900000000003E-2</v>
      </c>
      <c r="AB1031" s="33">
        <f t="shared" ca="1" si="530"/>
        <v>7.0739000000000878E-3</v>
      </c>
      <c r="AD1031" s="28">
        <f t="shared" ca="1" si="512"/>
        <v>-2.7978781132568173E-2</v>
      </c>
      <c r="AE1031" s="28">
        <f t="shared" ca="1" si="513"/>
        <v>-2.237445160300653E-2</v>
      </c>
      <c r="AF1031" s="28">
        <f t="shared" ca="1" si="514"/>
        <v>-1.0964895349715724E-2</v>
      </c>
      <c r="AG1031" s="28">
        <f t="shared" ca="1" si="515"/>
        <v>-1.3966073164047346E-2</v>
      </c>
      <c r="AH1031" s="28">
        <f t="shared" ca="1" si="516"/>
        <v>-1.4528022514132316E-2</v>
      </c>
      <c r="AI1031" s="28">
        <f t="shared" ca="1" si="517"/>
        <v>-1.1589904219296636E-2</v>
      </c>
      <c r="AJ1031" s="28">
        <f t="shared" ca="1" si="518"/>
        <v>-1.1128694851403468E-2</v>
      </c>
      <c r="AK1031" s="28">
        <f t="shared" ca="1" si="519"/>
        <v>-8.3255615060390635E-3</v>
      </c>
      <c r="AL1031" s="28">
        <f t="shared" ca="1" si="520"/>
        <v>-3.3174968123173094E-3</v>
      </c>
      <c r="AM1031" s="28">
        <f t="shared" ca="1" si="521"/>
        <v>-8.9923099018205787E-3</v>
      </c>
      <c r="AN1031" s="28">
        <f t="shared" ca="1" si="531"/>
        <v>1.9021713010718408E-2</v>
      </c>
      <c r="AO1031" s="28">
        <f t="shared" ca="1" si="522"/>
        <v>-1.3293873266576564E-2</v>
      </c>
      <c r="AP1031" s="33">
        <f t="shared" ca="1" si="532"/>
        <v>7.1389699095076205E-3</v>
      </c>
      <c r="AQ1031" s="54"/>
      <c r="AR1031" s="53"/>
      <c r="AS1031" s="53"/>
      <c r="AT1031" s="53"/>
      <c r="AU1031" s="53"/>
    </row>
    <row r="1032" spans="1:51" ht="15" customHeight="1" x14ac:dyDescent="0.25">
      <c r="A1032" s="31">
        <f t="shared" ca="1" si="525"/>
        <v>41030</v>
      </c>
      <c r="B1032" s="32">
        <f t="shared" ca="1" si="526"/>
        <v>2012</v>
      </c>
      <c r="C1032" s="32">
        <f t="shared" ca="1" si="527"/>
        <v>5</v>
      </c>
      <c r="D1032" s="48">
        <f>RAWDATA!A1034</f>
        <v>201205</v>
      </c>
      <c r="E1032" s="48">
        <f t="shared" ca="1" si="523"/>
        <v>-8.4216000000000015</v>
      </c>
      <c r="F1032" s="48">
        <f t="shared" ca="1" si="528"/>
        <v>-7.8925000000000001</v>
      </c>
      <c r="G1032" s="48">
        <f t="shared" ca="1" si="528"/>
        <v>-6.9867999999999997</v>
      </c>
      <c r="H1032" s="48">
        <f t="shared" ca="1" si="528"/>
        <v>-6.6261999999999999</v>
      </c>
      <c r="I1032" s="48">
        <f t="shared" ca="1" si="528"/>
        <v>-6.6432000000000002</v>
      </c>
      <c r="J1032" s="48">
        <f t="shared" ca="1" si="528"/>
        <v>-5.8832000000000004</v>
      </c>
      <c r="K1032" s="48">
        <f t="shared" ca="1" si="528"/>
        <v>-6.9042000000000003</v>
      </c>
      <c r="L1032" s="48">
        <f t="shared" ca="1" si="528"/>
        <v>-6.0370000000000008</v>
      </c>
      <c r="M1032" s="48">
        <f t="shared" ca="1" si="528"/>
        <v>-6.6294000000000004</v>
      </c>
      <c r="N1032" s="48">
        <f t="shared" ca="1" si="528"/>
        <v>-6.7818000000000005</v>
      </c>
      <c r="P1032" s="26">
        <f t="shared" ca="1" si="501"/>
        <v>2.5957183660469543</v>
      </c>
      <c r="Q1032" s="26">
        <f t="shared" ca="1" si="502"/>
        <v>36.577102807781259</v>
      </c>
      <c r="R1032" s="26">
        <f t="shared" ca="1" si="503"/>
        <v>83.429840389941788</v>
      </c>
      <c r="S1032" s="26">
        <f t="shared" ca="1" si="504"/>
        <v>130.52640589958031</v>
      </c>
      <c r="T1032" s="26">
        <f t="shared" ca="1" si="505"/>
        <v>176.16922227414699</v>
      </c>
      <c r="U1032" s="26">
        <f t="shared" ca="1" si="506"/>
        <v>247.74315240564212</v>
      </c>
      <c r="V1032" s="26">
        <f t="shared" ca="1" si="507"/>
        <v>364.25110490491465</v>
      </c>
      <c r="W1032" s="26">
        <f t="shared" ca="1" si="508"/>
        <v>359.61731831465312</v>
      </c>
      <c r="X1032" s="26">
        <f t="shared" ca="1" si="509"/>
        <v>720.43088267672192</v>
      </c>
      <c r="Y1032" s="26">
        <f t="shared" ca="1" si="510"/>
        <v>5204.137365389256</v>
      </c>
      <c r="Z1032" s="28">
        <f t="shared" ca="1" si="529"/>
        <v>1.4514500000000097E-2</v>
      </c>
      <c r="AA1032" s="57">
        <f t="shared" ca="1" si="511"/>
        <v>-6.8805900000000003E-2</v>
      </c>
      <c r="AB1032" s="33">
        <f t="shared" ca="1" si="530"/>
        <v>1.7498999999999987E-3</v>
      </c>
      <c r="AD1032" s="28">
        <f t="shared" ca="1" si="512"/>
        <v>-8.7974749975313848E-2</v>
      </c>
      <c r="AE1032" s="28">
        <f t="shared" ca="1" si="513"/>
        <v>-8.2213812817579709E-2</v>
      </c>
      <c r="AF1032" s="28">
        <f t="shared" ca="1" si="514"/>
        <v>-7.2428767422852383E-2</v>
      </c>
      <c r="AG1032" s="28">
        <f t="shared" ca="1" si="515"/>
        <v>-6.8559394023312667E-2</v>
      </c>
      <c r="AH1032" s="28">
        <f t="shared" ca="1" si="516"/>
        <v>-6.8741474518389065E-2</v>
      </c>
      <c r="AI1032" s="28">
        <f t="shared" ca="1" si="517"/>
        <v>-6.0633621856935084E-2</v>
      </c>
      <c r="AJ1032" s="28">
        <f t="shared" ca="1" si="518"/>
        <v>-7.1541115504637071E-2</v>
      </c>
      <c r="AK1032" s="28">
        <f t="shared" ca="1" si="519"/>
        <v>-6.2269098226878095E-2</v>
      </c>
      <c r="AL1032" s="28">
        <f t="shared" ca="1" si="520"/>
        <v>-6.8593665465993492E-2</v>
      </c>
      <c r="AM1032" s="28">
        <f t="shared" ca="1" si="521"/>
        <v>-7.0227204391045128E-2</v>
      </c>
      <c r="AN1032" s="28">
        <f t="shared" ca="1" si="531"/>
        <v>1.5683846467927476E-2</v>
      </c>
      <c r="AO1032" s="28">
        <f t="shared" ca="1" si="522"/>
        <v>-7.1287537935688539E-2</v>
      </c>
      <c r="AP1032" s="33">
        <f t="shared" ca="1" si="532"/>
        <v>1.8771030071692285E-3</v>
      </c>
      <c r="AQ1032" s="54"/>
      <c r="AR1032" s="53"/>
      <c r="AS1032" s="53"/>
      <c r="AT1032" s="53"/>
      <c r="AU1032" s="53"/>
    </row>
    <row r="1033" spans="1:51" ht="15" customHeight="1" x14ac:dyDescent="0.25">
      <c r="A1033" s="31">
        <f t="shared" ca="1" si="525"/>
        <v>41061</v>
      </c>
      <c r="B1033" s="32">
        <f t="shared" ca="1" si="526"/>
        <v>2012</v>
      </c>
      <c r="C1033" s="32">
        <f t="shared" ca="1" si="527"/>
        <v>6</v>
      </c>
      <c r="D1033" s="48">
        <f>RAWDATA!A1035</f>
        <v>201206</v>
      </c>
      <c r="E1033" s="48">
        <f t="shared" ca="1" si="523"/>
        <v>3.4681000000000002</v>
      </c>
      <c r="F1033" s="48">
        <f t="shared" ca="1" si="528"/>
        <v>3.9781</v>
      </c>
      <c r="G1033" s="48">
        <f t="shared" ca="1" si="528"/>
        <v>4.1099000000000006</v>
      </c>
      <c r="H1033" s="48">
        <f t="shared" ca="1" si="528"/>
        <v>4.3407999999999998</v>
      </c>
      <c r="I1033" s="48">
        <f t="shared" ca="1" si="528"/>
        <v>3.5265000000000004</v>
      </c>
      <c r="J1033" s="48">
        <f t="shared" ca="1" si="528"/>
        <v>3.8324000000000007</v>
      </c>
      <c r="K1033" s="48">
        <f t="shared" ca="1" si="528"/>
        <v>4.1145999999999994</v>
      </c>
      <c r="L1033" s="48">
        <f t="shared" ca="1" si="528"/>
        <v>4.0419999999999998</v>
      </c>
      <c r="M1033" s="48">
        <f t="shared" ca="1" si="528"/>
        <v>3.6918000000000006</v>
      </c>
      <c r="N1033" s="48">
        <f t="shared" ca="1" si="528"/>
        <v>3.0866000000000007</v>
      </c>
      <c r="P1033" s="26">
        <f t="shared" ref="P1033:P1096" ca="1" si="533">IF(E1033="","",IF(P1032="",1*(1+E1033/100),P1032*(1+E1033/100)))</f>
        <v>2.6857404746998288</v>
      </c>
      <c r="Q1033" s="26">
        <f t="shared" ref="Q1033:Q1096" ca="1" si="534">IF(F1033="","",IF(Q1032="",1*(1+F1033/100),Q1032*(1+F1033/100)))</f>
        <v>38.032176534577609</v>
      </c>
      <c r="R1033" s="26">
        <f t="shared" ref="R1033:R1096" ca="1" si="535">IF(G1033="","",IF(R1032="",1*(1+G1033/100),R1032*(1+G1033/100)))</f>
        <v>86.858723400128</v>
      </c>
      <c r="S1033" s="26">
        <f t="shared" ref="S1033:S1096" ca="1" si="536">IF(H1033="","",IF(S1032="",1*(1+H1033/100),S1032*(1+H1033/100)))</f>
        <v>136.19229612686928</v>
      </c>
      <c r="T1033" s="26">
        <f t="shared" ref="T1033:T1096" ca="1" si="537">IF(I1033="","",IF(T1032="",1*(1+I1033/100),T1032*(1+I1033/100)))</f>
        <v>182.38182989764479</v>
      </c>
      <c r="U1033" s="26">
        <f t="shared" ref="U1033:U1096" ca="1" si="538">IF(J1033="","",IF(U1032="",1*(1+J1033/100),U1032*(1+J1033/100)))</f>
        <v>257.23766097843594</v>
      </c>
      <c r="V1033" s="26">
        <f t="shared" ref="V1033:V1096" ca="1" si="539">IF(K1033="","",IF(V1032="",1*(1+K1033/100),V1032*(1+K1033/100)))</f>
        <v>379.23858086733225</v>
      </c>
      <c r="W1033" s="26">
        <f t="shared" ref="W1033:W1096" ca="1" si="540">IF(L1033="","",IF(W1032="",1*(1+L1033/100),W1032*(1+L1033/100)))</f>
        <v>374.15305032093136</v>
      </c>
      <c r="X1033" s="26">
        <f t="shared" ref="X1033:X1096" ca="1" si="541">IF(M1033="","",IF(X1032="",1*(1+M1033/100),X1032*(1+M1033/100)))</f>
        <v>747.02775000338113</v>
      </c>
      <c r="Y1033" s="26">
        <f t="shared" ref="Y1033:Y1096" ca="1" si="542">IF(N1033="","",IF(Y1032="",1*(1+N1033/100),Y1032*(1+N1033/100)))</f>
        <v>5364.7682693093611</v>
      </c>
      <c r="Z1033" s="28">
        <f t="shared" ca="1" si="529"/>
        <v>-3.3389999999999809E-3</v>
      </c>
      <c r="AA1033" s="57">
        <f t="shared" ref="AA1033:AA1096" ca="1" si="543">IF(E1033="","",AVERAGE(E1033:N1033)/100)</f>
        <v>3.8190799999999997E-2</v>
      </c>
      <c r="AB1033" s="33">
        <f t="shared" ca="1" si="530"/>
        <v>-4.2987999999999638E-3</v>
      </c>
      <c r="AD1033" s="28">
        <f t="shared" ref="AD1033:AD1096" ca="1" si="544">IF(E1033="","",IF(P1032="",LN(P1033),LN(P1033/P1032)))</f>
        <v>3.4093166649692891E-2</v>
      </c>
      <c r="AE1033" s="28">
        <f t="shared" ref="AE1033:AE1096" ca="1" si="545">IF(F1033="","",IF(Q1032="",LN(Q1033),LN(Q1033/Q1032)))</f>
        <v>3.9010114055771164E-2</v>
      </c>
      <c r="AF1033" s="28">
        <f t="shared" ref="AF1033:AF1096" ca="1" si="546">IF(G1033="","",IF(R1032="",LN(R1033),LN(R1033/R1032)))</f>
        <v>4.0276885975584605E-2</v>
      </c>
      <c r="AG1033" s="28">
        <f t="shared" ref="AG1033:AG1096" ca="1" si="547">IF(H1033="","",IF(S1032="",LN(S1033),LN(S1033/S1032)))</f>
        <v>4.249227881847184E-2</v>
      </c>
      <c r="AH1033" s="28">
        <f t="shared" ref="AH1033:AH1096" ca="1" si="548">IF(I1033="","",IF(T1032="",LN(T1033),LN(T1033/T1032)))</f>
        <v>3.4657432592374887E-2</v>
      </c>
      <c r="AI1033" s="28">
        <f t="shared" ref="AI1033:AI1096" ca="1" si="549">IF(J1033="","",IF(U1032="",LN(U1033),LN(U1033/U1032)))</f>
        <v>3.760787476686267E-2</v>
      </c>
      <c r="AJ1033" s="28">
        <f t="shared" ref="AJ1033:AJ1096" ca="1" si="550">IF(K1033="","",IF(V1032="",LN(V1033),LN(V1033/V1032)))</f>
        <v>4.0322029558599946E-2</v>
      </c>
      <c r="AK1033" s="28">
        <f t="shared" ref="AK1033:AK1096" ca="1" si="551">IF(L1033="","",IF(W1032="",LN(W1033),LN(W1033/W1032)))</f>
        <v>3.9624477783217371E-2</v>
      </c>
      <c r="AL1033" s="28">
        <f t="shared" ref="AL1033:AL1096" ca="1" si="552">IF(M1033="","",IF(X1032="",LN(X1033),LN(X1033/X1032)))</f>
        <v>3.6252851868204865E-2</v>
      </c>
      <c r="AM1033" s="28">
        <f t="shared" ref="AM1033:AM1096" ca="1" si="553">IF(N1033="","",IF(Y1032="",LN(Y1033),LN(Y1033/Y1032)))</f>
        <v>3.0399225685836473E-2</v>
      </c>
      <c r="AN1033" s="28">
        <f t="shared" ca="1" si="531"/>
        <v>-3.2256015757113551E-3</v>
      </c>
      <c r="AO1033" s="28">
        <f t="shared" ref="AO1033:AO1096" ca="1" si="554">IF(AA1033="","",LN(1+AA1033))</f>
        <v>3.7479582880686133E-2</v>
      </c>
      <c r="AP1033" s="33">
        <f t="shared" ca="1" si="532"/>
        <v>-4.1535441036654602E-3</v>
      </c>
      <c r="AQ1033" s="54"/>
      <c r="AR1033" s="53"/>
      <c r="AS1033" s="53"/>
      <c r="AT1033" s="53"/>
      <c r="AU1033" s="53"/>
    </row>
    <row r="1034" spans="1:51" ht="15" customHeight="1" x14ac:dyDescent="0.25">
      <c r="A1034" s="31">
        <f t="shared" ca="1" si="525"/>
        <v>41091</v>
      </c>
      <c r="B1034" s="32">
        <f t="shared" ca="1" si="526"/>
        <v>2012</v>
      </c>
      <c r="C1034" s="32">
        <f t="shared" ca="1" si="527"/>
        <v>7</v>
      </c>
      <c r="D1034" s="48">
        <f>RAWDATA!A1036</f>
        <v>201207</v>
      </c>
      <c r="E1034" s="48">
        <f t="shared" ref="E1034:E1097" ca="1" si="555">IF(OR($D1034&lt;$B$3,$D1034&gt;$B$4),"",IF(ISERROR(VLOOKUP($D1034,INDIRECT($B$1),E$7,0)),"",VLOOKUP($D1034,INDIRECT($B$1),E$7,0)))</f>
        <v>-2.4196</v>
      </c>
      <c r="F1034" s="48">
        <f t="shared" ca="1" si="528"/>
        <v>-1.9724000000000002</v>
      </c>
      <c r="G1034" s="48">
        <f t="shared" ca="1" si="528"/>
        <v>-0.72250000000000003</v>
      </c>
      <c r="H1034" s="48">
        <f t="shared" ca="1" si="528"/>
        <v>-1.0728</v>
      </c>
      <c r="I1034" s="48">
        <f t="shared" ca="1" si="528"/>
        <v>-1.0551999999999999</v>
      </c>
      <c r="J1034" s="48">
        <f t="shared" ca="1" si="528"/>
        <v>-0.71490000000000009</v>
      </c>
      <c r="K1034" s="48">
        <f t="shared" ca="1" si="528"/>
        <v>-0.29500000000000004</v>
      </c>
      <c r="L1034" s="48">
        <f t="shared" ca="1" si="528"/>
        <v>-0.44440000000000002</v>
      </c>
      <c r="M1034" s="48">
        <f t="shared" ca="1" si="528"/>
        <v>-0.4471</v>
      </c>
      <c r="N1034" s="48">
        <f t="shared" ca="1" si="528"/>
        <v>-0.30270000000000008</v>
      </c>
      <c r="P1034" s="26">
        <f t="shared" ca="1" si="533"/>
        <v>2.6207562981739918</v>
      </c>
      <c r="Q1034" s="26">
        <f t="shared" ca="1" si="534"/>
        <v>37.282029884609599</v>
      </c>
      <c r="R1034" s="26">
        <f t="shared" ca="1" si="535"/>
        <v>86.231169123562069</v>
      </c>
      <c r="S1034" s="26">
        <f t="shared" ca="1" si="536"/>
        <v>134.73122517402024</v>
      </c>
      <c r="T1034" s="26">
        <f t="shared" ca="1" si="537"/>
        <v>180.45733682856485</v>
      </c>
      <c r="U1034" s="26">
        <f t="shared" ca="1" si="538"/>
        <v>255.39866894010112</v>
      </c>
      <c r="V1034" s="26">
        <f t="shared" ca="1" si="539"/>
        <v>378.11982705377363</v>
      </c>
      <c r="W1034" s="26">
        <f t="shared" ca="1" si="540"/>
        <v>372.49031416530511</v>
      </c>
      <c r="X1034" s="26">
        <f t="shared" ca="1" si="541"/>
        <v>743.68778893311605</v>
      </c>
      <c r="Y1034" s="26">
        <f t="shared" ca="1" si="542"/>
        <v>5348.5291157581614</v>
      </c>
      <c r="Z1034" s="28">
        <f t="shared" ca="1" si="529"/>
        <v>1.8211000000000033E-2</v>
      </c>
      <c r="AA1034" s="57">
        <f t="shared" ca="1" si="543"/>
        <v>-9.4466000000000012E-3</v>
      </c>
      <c r="AB1034" s="33">
        <f t="shared" ca="1" si="530"/>
        <v>5.6976000000000544E-3</v>
      </c>
      <c r="AD1034" s="28">
        <f t="shared" ca="1" si="544"/>
        <v>-2.4493532408146061E-2</v>
      </c>
      <c r="AE1034" s="28">
        <f t="shared" ca="1" si="545"/>
        <v>-1.9921114315489312E-2</v>
      </c>
      <c r="AF1034" s="28">
        <f t="shared" ca="1" si="546"/>
        <v>-7.2512267141929014E-3</v>
      </c>
      <c r="AG1034" s="28">
        <f t="shared" ca="1" si="547"/>
        <v>-1.0785959893885264E-2</v>
      </c>
      <c r="AH1034" s="28">
        <f t="shared" ca="1" si="548"/>
        <v>-1.0608067114245808E-2</v>
      </c>
      <c r="AI1034" s="28">
        <f t="shared" ca="1" si="549"/>
        <v>-7.1746765481120892E-3</v>
      </c>
      <c r="AJ1034" s="28">
        <f t="shared" ca="1" si="550"/>
        <v>-2.954359826436511E-3</v>
      </c>
      <c r="AK1034" s="28">
        <f t="shared" ca="1" si="551"/>
        <v>-4.4539039209086154E-3</v>
      </c>
      <c r="AL1034" s="28">
        <f t="shared" ca="1" si="552"/>
        <v>-4.4810248122833509E-3</v>
      </c>
      <c r="AM1034" s="28">
        <f t="shared" ca="1" si="553"/>
        <v>-3.0315906307334189E-3</v>
      </c>
      <c r="AN1034" s="28">
        <f t="shared" ca="1" si="531"/>
        <v>1.8451015640309303E-2</v>
      </c>
      <c r="AO1034" s="28">
        <f t="shared" ca="1" si="554"/>
        <v>-9.4915021311670292E-3</v>
      </c>
      <c r="AP1034" s="33">
        <f t="shared" ca="1" si="532"/>
        <v>5.7351944096586446E-3</v>
      </c>
      <c r="AQ1034" s="54"/>
      <c r="AR1034" s="53"/>
      <c r="AS1034" s="53"/>
      <c r="AT1034" s="53"/>
      <c r="AU1034" s="53"/>
    </row>
    <row r="1035" spans="1:51" ht="15" customHeight="1" x14ac:dyDescent="0.25">
      <c r="A1035" s="31">
        <f t="shared" ca="1" si="525"/>
        <v>41122</v>
      </c>
      <c r="B1035" s="32">
        <f t="shared" ca="1" si="526"/>
        <v>2012</v>
      </c>
      <c r="C1035" s="32">
        <f t="shared" ca="1" si="527"/>
        <v>8</v>
      </c>
      <c r="D1035" s="48">
        <f>RAWDATA!A1037</f>
        <v>201208</v>
      </c>
      <c r="E1035" s="48">
        <f t="shared" ca="1" si="555"/>
        <v>2.7462</v>
      </c>
      <c r="F1035" s="48">
        <f t="shared" ca="1" si="528"/>
        <v>3.2187999999999999</v>
      </c>
      <c r="G1035" s="48">
        <f t="shared" ca="1" si="528"/>
        <v>3.0619000000000001</v>
      </c>
      <c r="H1035" s="48">
        <f t="shared" ca="1" si="528"/>
        <v>1.9023000000000003</v>
      </c>
      <c r="I1035" s="48">
        <f t="shared" ca="1" si="528"/>
        <v>3.1363000000000003</v>
      </c>
      <c r="J1035" s="48">
        <f t="shared" ca="1" si="528"/>
        <v>2.4493</v>
      </c>
      <c r="K1035" s="48">
        <f t="shared" ca="1" si="528"/>
        <v>1.8529999999999998</v>
      </c>
      <c r="L1035" s="48">
        <f t="shared" ca="1" si="528"/>
        <v>3.1281000000000003</v>
      </c>
      <c r="M1035" s="48">
        <f t="shared" ca="1" si="528"/>
        <v>2.5364000000000004</v>
      </c>
      <c r="N1035" s="48">
        <f t="shared" ca="1" si="528"/>
        <v>3.3493000000000004</v>
      </c>
      <c r="P1035" s="26">
        <f t="shared" ca="1" si="533"/>
        <v>2.6927275076344461</v>
      </c>
      <c r="Q1035" s="26">
        <f t="shared" ca="1" si="534"/>
        <v>38.482063862535419</v>
      </c>
      <c r="R1035" s="26">
        <f t="shared" ca="1" si="535"/>
        <v>88.87148129095641</v>
      </c>
      <c r="S1035" s="26">
        <f t="shared" ca="1" si="536"/>
        <v>137.29421727050564</v>
      </c>
      <c r="T1035" s="26">
        <f t="shared" ca="1" si="537"/>
        <v>186.11702028351914</v>
      </c>
      <c r="U1035" s="26">
        <f t="shared" ca="1" si="538"/>
        <v>261.65414853845101</v>
      </c>
      <c r="V1035" s="26">
        <f t="shared" ca="1" si="539"/>
        <v>385.12638744908003</v>
      </c>
      <c r="W1035" s="26">
        <f t="shared" ca="1" si="540"/>
        <v>384.14218368270997</v>
      </c>
      <c r="X1035" s="26">
        <f t="shared" ca="1" si="541"/>
        <v>762.55068601161554</v>
      </c>
      <c r="Y1035" s="26">
        <f t="shared" ca="1" si="542"/>
        <v>5527.6674014322498</v>
      </c>
      <c r="Z1035" s="28">
        <f t="shared" ca="1" si="529"/>
        <v>-3.9650000000013286E-4</v>
      </c>
      <c r="AA1035" s="57">
        <f t="shared" ca="1" si="543"/>
        <v>2.7381600000000002E-2</v>
      </c>
      <c r="AB1035" s="33">
        <f t="shared" ca="1" si="530"/>
        <v>2.0468999999999661E-3</v>
      </c>
      <c r="AD1035" s="28">
        <f t="shared" ca="1" si="544"/>
        <v>2.7091683735996047E-2</v>
      </c>
      <c r="AE1035" s="28">
        <f t="shared" ca="1" si="545"/>
        <v>3.1680821010968349E-2</v>
      </c>
      <c r="AF1035" s="28">
        <f t="shared" ca="1" si="546"/>
        <v>3.0159592604652681E-2</v>
      </c>
      <c r="AG1035" s="28">
        <f t="shared" ca="1" si="547"/>
        <v>1.8844325134047737E-2</v>
      </c>
      <c r="AH1035" s="28">
        <f t="shared" ca="1" si="548"/>
        <v>3.0881228421344668E-2</v>
      </c>
      <c r="AI1035" s="28">
        <f t="shared" ca="1" si="549"/>
        <v>2.4197856072206252E-2</v>
      </c>
      <c r="AJ1035" s="28">
        <f t="shared" ca="1" si="550"/>
        <v>1.8360411331932485E-2</v>
      </c>
      <c r="AK1035" s="28">
        <f t="shared" ca="1" si="551"/>
        <v>3.0801718821003226E-2</v>
      </c>
      <c r="AL1035" s="28">
        <f t="shared" ca="1" si="552"/>
        <v>2.5047671500715196E-2</v>
      </c>
      <c r="AM1035" s="28">
        <f t="shared" ca="1" si="553"/>
        <v>3.294432701563562E-2</v>
      </c>
      <c r="AN1035" s="28">
        <f t="shared" ca="1" si="531"/>
        <v>-3.9025311530679202E-4</v>
      </c>
      <c r="AO1035" s="28">
        <f t="shared" ca="1" si="554"/>
        <v>2.7013429605082028E-2</v>
      </c>
      <c r="AP1035" s="33">
        <f t="shared" ca="1" si="532"/>
        <v>1.982569653093378E-3</v>
      </c>
      <c r="AQ1035" s="54"/>
      <c r="AR1035" s="53"/>
      <c r="AS1035" s="53"/>
      <c r="AT1035" s="53"/>
      <c r="AU1035" s="53"/>
    </row>
    <row r="1036" spans="1:51" ht="15" customHeight="1" x14ac:dyDescent="0.25">
      <c r="A1036" s="31">
        <f t="shared" ca="1" si="525"/>
        <v>41153</v>
      </c>
      <c r="B1036" s="32">
        <f t="shared" ca="1" si="526"/>
        <v>2012</v>
      </c>
      <c r="C1036" s="32">
        <f t="shared" ca="1" si="527"/>
        <v>9</v>
      </c>
      <c r="D1036" s="48">
        <f>RAWDATA!A1038</f>
        <v>201209</v>
      </c>
      <c r="E1036" s="48">
        <f t="shared" ca="1" si="555"/>
        <v>4.4546000000000001</v>
      </c>
      <c r="F1036" s="48">
        <f t="shared" ca="1" si="528"/>
        <v>3.3453000000000004</v>
      </c>
      <c r="G1036" s="48">
        <f t="shared" ca="1" si="528"/>
        <v>3.8088000000000006</v>
      </c>
      <c r="H1036" s="48">
        <f t="shared" ca="1" si="528"/>
        <v>4.3102999999999998</v>
      </c>
      <c r="I1036" s="48">
        <f t="shared" ca="1" si="528"/>
        <v>3.1097999999999999</v>
      </c>
      <c r="J1036" s="48">
        <f t="shared" ca="1" si="528"/>
        <v>3.4009</v>
      </c>
      <c r="K1036" s="48">
        <f t="shared" ca="1" si="528"/>
        <v>3.9056000000000006</v>
      </c>
      <c r="L1036" s="48">
        <f t="shared" ca="1" si="528"/>
        <v>3.3563000000000001</v>
      </c>
      <c r="M1036" s="48">
        <f t="shared" ref="F1036:N1065" ca="1" si="556">IF(OR($D1036&lt;$B$3,$D1036&gt;$B$4),"",IF(ISERROR(VLOOKUP($D1036,INDIRECT($B$1),M$7,0)),"",VLOOKUP($D1036,INDIRECT($B$1),M$7,0)))</f>
        <v>3.4505000000000003</v>
      </c>
      <c r="N1036" s="48">
        <f t="shared" ca="1" si="556"/>
        <v>4.2084999999999999</v>
      </c>
      <c r="P1036" s="26">
        <f t="shared" ca="1" si="533"/>
        <v>2.8126777471895301</v>
      </c>
      <c r="Q1036" s="26">
        <f t="shared" ca="1" si="534"/>
        <v>39.769404344928816</v>
      </c>
      <c r="R1036" s="26">
        <f t="shared" ca="1" si="535"/>
        <v>92.256418270366353</v>
      </c>
      <c r="S1036" s="26">
        <f t="shared" ca="1" si="536"/>
        <v>143.21200991751624</v>
      </c>
      <c r="T1036" s="26">
        <f t="shared" ca="1" si="537"/>
        <v>191.90488738029603</v>
      </c>
      <c r="U1036" s="26">
        <f t="shared" ca="1" si="538"/>
        <v>270.5527444760952</v>
      </c>
      <c r="V1036" s="26">
        <f t="shared" ca="1" si="539"/>
        <v>400.16788363729131</v>
      </c>
      <c r="W1036" s="26">
        <f t="shared" ca="1" si="540"/>
        <v>397.03514779365275</v>
      </c>
      <c r="X1036" s="26">
        <f t="shared" ca="1" si="541"/>
        <v>788.86249743244639</v>
      </c>
      <c r="Y1036" s="26">
        <f t="shared" ca="1" si="542"/>
        <v>5760.2992840215256</v>
      </c>
      <c r="Z1036" s="28">
        <f t="shared" ca="1" si="529"/>
        <v>-7.044999999999968E-4</v>
      </c>
      <c r="AA1036" s="57">
        <f t="shared" ca="1" si="543"/>
        <v>3.7350600000000005E-2</v>
      </c>
      <c r="AB1036" s="33">
        <f t="shared" ca="1" si="530"/>
        <v>9.4439999999996332E-4</v>
      </c>
      <c r="AD1036" s="28">
        <f t="shared" ca="1" si="544"/>
        <v>4.3582341255368889E-2</v>
      </c>
      <c r="AE1036" s="28">
        <f t="shared" ca="1" si="545"/>
        <v>3.2905622569554267E-2</v>
      </c>
      <c r="AF1036" s="28">
        <f t="shared" ca="1" si="546"/>
        <v>3.7380559570248183E-2</v>
      </c>
      <c r="AG1036" s="28">
        <f t="shared" ca="1" si="547"/>
        <v>4.2199924738217875E-2</v>
      </c>
      <c r="AH1036" s="28">
        <f t="shared" ca="1" si="548"/>
        <v>3.0624253863805639E-2</v>
      </c>
      <c r="AI1036" s="28">
        <f t="shared" ca="1" si="549"/>
        <v>3.344348011025277E-2</v>
      </c>
      <c r="AJ1036" s="28">
        <f t="shared" ca="1" si="550"/>
        <v>3.8312608643472246E-2</v>
      </c>
      <c r="AK1036" s="28">
        <f t="shared" ca="1" si="551"/>
        <v>3.3012056191842526E-2</v>
      </c>
      <c r="AL1036" s="28">
        <f t="shared" ca="1" si="552"/>
        <v>3.392305144455967E-2</v>
      </c>
      <c r="AM1036" s="28">
        <f t="shared" ca="1" si="553"/>
        <v>4.1223513900558915E-2</v>
      </c>
      <c r="AN1036" s="28">
        <f t="shared" ca="1" si="531"/>
        <v>-6.7069923990228236E-4</v>
      </c>
      <c r="AO1036" s="28">
        <f t="shared" ca="1" si="554"/>
        <v>3.6669962753720781E-2</v>
      </c>
      <c r="AP1036" s="33">
        <f t="shared" ca="1" si="532"/>
        <v>9.0331991883851187E-4</v>
      </c>
      <c r="AQ1036" s="54"/>
      <c r="AR1036" s="53"/>
      <c r="AS1036" s="53"/>
      <c r="AT1036" s="53"/>
      <c r="AU1036" s="53"/>
    </row>
    <row r="1037" spans="1:51" ht="15" customHeight="1" x14ac:dyDescent="0.25">
      <c r="A1037" s="31">
        <f t="shared" ca="1" si="525"/>
        <v>41183</v>
      </c>
      <c r="B1037" s="32">
        <f t="shared" ca="1" si="526"/>
        <v>2012</v>
      </c>
      <c r="C1037" s="32">
        <f t="shared" ca="1" si="527"/>
        <v>10</v>
      </c>
      <c r="D1037" s="48">
        <f>RAWDATA!A1039</f>
        <v>201210</v>
      </c>
      <c r="E1037" s="48">
        <f t="shared" ca="1" si="555"/>
        <v>-4.2550999999999997</v>
      </c>
      <c r="F1037" s="48">
        <f t="shared" ca="1" si="556"/>
        <v>-3.2351000000000001</v>
      </c>
      <c r="G1037" s="48">
        <f t="shared" ca="1" si="556"/>
        <v>-1.8801000000000001</v>
      </c>
      <c r="H1037" s="48">
        <f t="shared" ca="1" si="556"/>
        <v>-2.0891000000000002</v>
      </c>
      <c r="I1037" s="48">
        <f t="shared" ca="1" si="556"/>
        <v>-1.6960000000000002</v>
      </c>
      <c r="J1037" s="48">
        <f t="shared" ca="1" si="556"/>
        <v>-1.7111000000000001</v>
      </c>
      <c r="K1037" s="48">
        <f t="shared" ca="1" si="556"/>
        <v>-1.1713</v>
      </c>
      <c r="L1037" s="48">
        <f t="shared" ca="1" si="556"/>
        <v>-1.0222</v>
      </c>
      <c r="M1037" s="48">
        <f t="shared" ca="1" si="556"/>
        <v>-1.3526000000000002</v>
      </c>
      <c r="N1037" s="48">
        <f t="shared" ca="1" si="556"/>
        <v>-0.23620000000000008</v>
      </c>
      <c r="P1037" s="26">
        <f t="shared" ca="1" si="533"/>
        <v>2.6929954963688685</v>
      </c>
      <c r="Q1037" s="26">
        <f t="shared" ca="1" si="534"/>
        <v>38.482824344966026</v>
      </c>
      <c r="R1037" s="26">
        <f t="shared" ca="1" si="535"/>
        <v>90.521905350465204</v>
      </c>
      <c r="S1037" s="26">
        <f t="shared" ca="1" si="536"/>
        <v>140.2201678183294</v>
      </c>
      <c r="T1037" s="26">
        <f t="shared" ca="1" si="537"/>
        <v>188.65018049032622</v>
      </c>
      <c r="U1037" s="26">
        <f t="shared" ca="1" si="538"/>
        <v>265.92331646536473</v>
      </c>
      <c r="V1037" s="26">
        <f t="shared" ca="1" si="539"/>
        <v>395.48071721624774</v>
      </c>
      <c r="W1037" s="26">
        <f t="shared" ca="1" si="540"/>
        <v>392.97665451290607</v>
      </c>
      <c r="X1037" s="26">
        <f t="shared" ca="1" si="541"/>
        <v>778.19234329217511</v>
      </c>
      <c r="Y1037" s="26">
        <f t="shared" ca="1" si="542"/>
        <v>5746.6934571126667</v>
      </c>
      <c r="Z1037" s="28">
        <f t="shared" ca="1" si="529"/>
        <v>2.950699999999995E-2</v>
      </c>
      <c r="AA1037" s="57">
        <f t="shared" ca="1" si="543"/>
        <v>-1.86488E-2</v>
      </c>
      <c r="AB1037" s="33">
        <f t="shared" ca="1" si="530"/>
        <v>1.0704799999999993E-2</v>
      </c>
      <c r="AD1037" s="28">
        <f t="shared" ca="1" si="544"/>
        <v>-4.3482823053469448E-2</v>
      </c>
      <c r="AE1037" s="28">
        <f t="shared" ca="1" si="545"/>
        <v>-3.2885860767819908E-2</v>
      </c>
      <c r="AF1037" s="28">
        <f t="shared" ca="1" si="546"/>
        <v>-1.8979985758534101E-2</v>
      </c>
      <c r="AG1037" s="28">
        <f t="shared" ca="1" si="547"/>
        <v>-2.1112304549150879E-2</v>
      </c>
      <c r="AH1037" s="28">
        <f t="shared" ca="1" si="548"/>
        <v>-1.7105467902939063E-2</v>
      </c>
      <c r="AI1037" s="28">
        <f t="shared" ca="1" si="549"/>
        <v>-1.7259084844646475E-2</v>
      </c>
      <c r="AJ1037" s="28">
        <f t="shared" ca="1" si="550"/>
        <v>-1.1782137587149586E-2</v>
      </c>
      <c r="AK1037" s="28">
        <f t="shared" ca="1" si="551"/>
        <v>-1.0274603423835517E-2</v>
      </c>
      <c r="AL1037" s="28">
        <f t="shared" ca="1" si="552"/>
        <v>-1.3618309670132502E-2</v>
      </c>
      <c r="AM1037" s="28">
        <f t="shared" ca="1" si="553"/>
        <v>-2.3647939223634504E-3</v>
      </c>
      <c r="AN1037" s="28">
        <f t="shared" ca="1" si="531"/>
        <v>3.0192790114396705E-2</v>
      </c>
      <c r="AO1037" s="28">
        <f t="shared" ca="1" si="554"/>
        <v>-1.8824881445477483E-2</v>
      </c>
      <c r="AP1037" s="33">
        <f t="shared" ca="1" si="532"/>
        <v>1.0833329649229506E-2</v>
      </c>
      <c r="AQ1037" s="54"/>
      <c r="AR1037" s="53"/>
      <c r="AS1037" s="53"/>
      <c r="AT1037" s="53"/>
      <c r="AU1037" s="53"/>
    </row>
    <row r="1038" spans="1:51" ht="15" customHeight="1" x14ac:dyDescent="0.25">
      <c r="A1038" s="31">
        <f t="shared" ca="1" si="525"/>
        <v>41214</v>
      </c>
      <c r="B1038" s="32">
        <f t="shared" ca="1" si="526"/>
        <v>2012</v>
      </c>
      <c r="C1038" s="32">
        <f t="shared" ca="1" si="527"/>
        <v>11</v>
      </c>
      <c r="D1038" s="48">
        <f>RAWDATA!A1040</f>
        <v>201211</v>
      </c>
      <c r="E1038" s="48">
        <f t="shared" ca="1" si="555"/>
        <v>0.1202</v>
      </c>
      <c r="F1038" s="48">
        <f t="shared" ca="1" si="556"/>
        <v>0.49480000000000007</v>
      </c>
      <c r="G1038" s="48">
        <f t="shared" ca="1" si="556"/>
        <v>0.35700000000000004</v>
      </c>
      <c r="H1038" s="48">
        <f t="shared" ca="1" si="556"/>
        <v>0.69269999999999998</v>
      </c>
      <c r="I1038" s="48">
        <f t="shared" ca="1" si="556"/>
        <v>0.33380000000000004</v>
      </c>
      <c r="J1038" s="48">
        <f t="shared" ca="1" si="556"/>
        <v>4.2399999999999993E-2</v>
      </c>
      <c r="K1038" s="48">
        <f t="shared" ca="1" si="556"/>
        <v>0.21429999999999999</v>
      </c>
      <c r="L1038" s="48">
        <f t="shared" ca="1" si="556"/>
        <v>0.13500000000000001</v>
      </c>
      <c r="M1038" s="48">
        <f t="shared" ca="1" si="556"/>
        <v>0.7984</v>
      </c>
      <c r="N1038" s="48">
        <f t="shared" ca="1" si="556"/>
        <v>0.33440000000000003</v>
      </c>
      <c r="P1038" s="26">
        <f t="shared" ca="1" si="533"/>
        <v>2.6962324769555037</v>
      </c>
      <c r="Q1038" s="26">
        <f t="shared" ca="1" si="534"/>
        <v>38.673237359824917</v>
      </c>
      <c r="R1038" s="26">
        <f t="shared" ca="1" si="535"/>
        <v>90.845068552566374</v>
      </c>
      <c r="S1038" s="26">
        <f t="shared" ca="1" si="536"/>
        <v>141.19147292080694</v>
      </c>
      <c r="T1038" s="26">
        <f t="shared" ca="1" si="537"/>
        <v>189.27989479280293</v>
      </c>
      <c r="U1038" s="26">
        <f t="shared" ca="1" si="538"/>
        <v>266.03606795154604</v>
      </c>
      <c r="V1038" s="26">
        <f t="shared" ca="1" si="539"/>
        <v>396.32823239324216</v>
      </c>
      <c r="W1038" s="26">
        <f t="shared" ca="1" si="540"/>
        <v>393.50717299649847</v>
      </c>
      <c r="X1038" s="26">
        <f t="shared" ca="1" si="541"/>
        <v>784.40543096101987</v>
      </c>
      <c r="Y1038" s="26">
        <f t="shared" ca="1" si="542"/>
        <v>5765.9104000332518</v>
      </c>
      <c r="Z1038" s="28">
        <f t="shared" ca="1" si="529"/>
        <v>2.5890000000000635E-3</v>
      </c>
      <c r="AA1038" s="57">
        <f t="shared" ca="1" si="543"/>
        <v>3.523000000000001E-3</v>
      </c>
      <c r="AB1038" s="33">
        <f t="shared" ca="1" si="530"/>
        <v>2.1410000000000014E-3</v>
      </c>
      <c r="AD1038" s="28">
        <f t="shared" ca="1" si="544"/>
        <v>1.2012781763633647E-3</v>
      </c>
      <c r="AE1038" s="28">
        <f t="shared" ca="1" si="545"/>
        <v>4.9357988788797848E-3</v>
      </c>
      <c r="AF1038" s="28">
        <f t="shared" ca="1" si="546"/>
        <v>3.5636426759385865E-3</v>
      </c>
      <c r="AG1038" s="28">
        <f t="shared" ca="1" si="547"/>
        <v>6.9031185565780421E-3</v>
      </c>
      <c r="AH1038" s="28">
        <f t="shared" ca="1" si="548"/>
        <v>3.3324412446488058E-3</v>
      </c>
      <c r="AI1038" s="28">
        <f t="shared" ca="1" si="549"/>
        <v>4.2391013740024418E-4</v>
      </c>
      <c r="AJ1038" s="28">
        <f t="shared" ca="1" si="550"/>
        <v>2.1407070507757846E-3</v>
      </c>
      <c r="AK1038" s="28">
        <f t="shared" ca="1" si="551"/>
        <v>1.3490895692954816E-3</v>
      </c>
      <c r="AL1038" s="28">
        <f t="shared" ca="1" si="552"/>
        <v>7.9522965073261995E-3</v>
      </c>
      <c r="AM1038" s="28">
        <f t="shared" ca="1" si="553"/>
        <v>3.3384212653994462E-3</v>
      </c>
      <c r="AN1038" s="28">
        <f t="shared" ca="1" si="531"/>
        <v>2.5768203587412481E-3</v>
      </c>
      <c r="AO1038" s="28">
        <f t="shared" ca="1" si="554"/>
        <v>3.5168087723688756E-3</v>
      </c>
      <c r="AP1038" s="33">
        <f t="shared" ca="1" si="532"/>
        <v>2.1285501139939474E-3</v>
      </c>
      <c r="AQ1038" s="54"/>
      <c r="AR1038" s="53"/>
      <c r="AS1038" s="53"/>
      <c r="AT1038" s="53"/>
      <c r="AU1038" s="53"/>
      <c r="AY1038" s="29"/>
    </row>
    <row r="1039" spans="1:51" ht="15" customHeight="1" x14ac:dyDescent="0.25">
      <c r="A1039" s="31">
        <f t="shared" ca="1" si="525"/>
        <v>41244</v>
      </c>
      <c r="B1039" s="32">
        <f t="shared" ca="1" si="526"/>
        <v>2012</v>
      </c>
      <c r="C1039" s="32">
        <f t="shared" ca="1" si="527"/>
        <v>12</v>
      </c>
      <c r="D1039" s="48">
        <f>RAWDATA!A1041</f>
        <v>201212</v>
      </c>
      <c r="E1039" s="48">
        <f t="shared" ca="1" si="555"/>
        <v>2.048</v>
      </c>
      <c r="F1039" s="48">
        <f t="shared" ca="1" si="556"/>
        <v>2.5577000000000001</v>
      </c>
      <c r="G1039" s="48">
        <f t="shared" ca="1" si="556"/>
        <v>2.5798000000000001</v>
      </c>
      <c r="H1039" s="48">
        <f t="shared" ca="1" si="556"/>
        <v>2.6085000000000003</v>
      </c>
      <c r="I1039" s="48">
        <f t="shared" ca="1" si="556"/>
        <v>2.7595000000000001</v>
      </c>
      <c r="J1039" s="48">
        <f t="shared" ca="1" si="556"/>
        <v>2.7962000000000002</v>
      </c>
      <c r="K1039" s="48">
        <f t="shared" ca="1" si="556"/>
        <v>2.9047000000000001</v>
      </c>
      <c r="L1039" s="48">
        <f t="shared" ca="1" si="556"/>
        <v>2.8761000000000001</v>
      </c>
      <c r="M1039" s="48">
        <f t="shared" ca="1" si="556"/>
        <v>2.4859</v>
      </c>
      <c r="N1039" s="48">
        <f t="shared" ca="1" si="556"/>
        <v>2.1199000000000003</v>
      </c>
      <c r="P1039" s="26">
        <f t="shared" ca="1" si="533"/>
        <v>2.7514513180835527</v>
      </c>
      <c r="Q1039" s="26">
        <f t="shared" ca="1" si="534"/>
        <v>39.662382751777159</v>
      </c>
      <c r="R1039" s="26">
        <f t="shared" ca="1" si="535"/>
        <v>93.188689631085481</v>
      </c>
      <c r="S1039" s="26">
        <f t="shared" ca="1" si="536"/>
        <v>144.87445249194619</v>
      </c>
      <c r="T1039" s="26">
        <f t="shared" ca="1" si="537"/>
        <v>194.50307348961033</v>
      </c>
      <c r="U1039" s="26">
        <f t="shared" ca="1" si="538"/>
        <v>273.4749684836072</v>
      </c>
      <c r="V1039" s="26">
        <f t="shared" ca="1" si="539"/>
        <v>407.84037855956871</v>
      </c>
      <c r="W1039" s="26">
        <f t="shared" ca="1" si="540"/>
        <v>404.8248327990508</v>
      </c>
      <c r="X1039" s="26">
        <f t="shared" ca="1" si="541"/>
        <v>803.90496556927985</v>
      </c>
      <c r="Y1039" s="26">
        <f t="shared" ca="1" si="542"/>
        <v>5888.1419346035564</v>
      </c>
      <c r="Z1039" s="28">
        <f t="shared" ca="1" si="529"/>
        <v>4.9999999995886668E-7</v>
      </c>
      <c r="AA1039" s="57">
        <f t="shared" ca="1" si="543"/>
        <v>2.5736300000000004E-2</v>
      </c>
      <c r="AB1039" s="33">
        <f t="shared" ca="1" si="530"/>
        <v>-2.7073000000000375E-3</v>
      </c>
      <c r="AD1039" s="28">
        <f t="shared" ca="1" si="544"/>
        <v>2.02731048395558E-2</v>
      </c>
      <c r="AE1039" s="28">
        <f t="shared" ca="1" si="545"/>
        <v>2.5255381035768434E-2</v>
      </c>
      <c r="AF1039" s="28">
        <f t="shared" ca="1" si="546"/>
        <v>2.5470846273333507E-2</v>
      </c>
      <c r="AG1039" s="28">
        <f t="shared" ca="1" si="547"/>
        <v>2.5750589320935689E-2</v>
      </c>
      <c r="AH1039" s="28">
        <f t="shared" ca="1" si="548"/>
        <v>2.7221120535253322E-2</v>
      </c>
      <c r="AI1039" s="28">
        <f t="shared" ca="1" si="549"/>
        <v>2.7578201369206929E-2</v>
      </c>
      <c r="AJ1039" s="28">
        <f t="shared" ca="1" si="550"/>
        <v>2.8633131221845035E-2</v>
      </c>
      <c r="AK1039" s="28">
        <f t="shared" ca="1" si="551"/>
        <v>2.8355165540069584E-2</v>
      </c>
      <c r="AL1039" s="28">
        <f t="shared" ca="1" si="552"/>
        <v>2.4555042152382925E-2</v>
      </c>
      <c r="AM1039" s="28">
        <f t="shared" ca="1" si="553"/>
        <v>2.0977427144602549E-2</v>
      </c>
      <c r="AN1039" s="28">
        <f t="shared" ca="1" si="531"/>
        <v>1.9917108306163889E-6</v>
      </c>
      <c r="AO1039" s="28">
        <f t="shared" ca="1" si="554"/>
        <v>2.5410696170048704E-2</v>
      </c>
      <c r="AP1039" s="33">
        <f t="shared" ca="1" si="532"/>
        <v>-2.6444615215559693E-3</v>
      </c>
      <c r="AQ1039" s="54"/>
      <c r="AR1039" s="53"/>
      <c r="AS1039" s="53"/>
      <c r="AT1039" s="53"/>
      <c r="AU1039" s="53"/>
    </row>
    <row r="1040" spans="1:51" ht="15" customHeight="1" x14ac:dyDescent="0.25">
      <c r="A1040" s="31">
        <f t="shared" ca="1" si="525"/>
        <v>41275</v>
      </c>
      <c r="B1040" s="32">
        <f t="shared" ca="1" si="526"/>
        <v>2013</v>
      </c>
      <c r="C1040" s="32">
        <f t="shared" ca="1" si="527"/>
        <v>1</v>
      </c>
      <c r="D1040" s="48">
        <f>RAWDATA!A1042</f>
        <v>201301</v>
      </c>
      <c r="E1040" s="48">
        <f t="shared" ca="1" si="555"/>
        <v>7.6798000000000002</v>
      </c>
      <c r="F1040" s="48">
        <f t="shared" ca="1" si="556"/>
        <v>6.2224000000000004</v>
      </c>
      <c r="G1040" s="48">
        <f t="shared" ca="1" si="556"/>
        <v>6.5782000000000007</v>
      </c>
      <c r="H1040" s="48">
        <f t="shared" ca="1" si="556"/>
        <v>6.9428000000000001</v>
      </c>
      <c r="I1040" s="48">
        <f t="shared" ca="1" si="556"/>
        <v>6.3674999999999997</v>
      </c>
      <c r="J1040" s="48">
        <f t="shared" ca="1" si="556"/>
        <v>6.7586000000000004</v>
      </c>
      <c r="K1040" s="48">
        <f t="shared" ca="1" si="556"/>
        <v>7.0866000000000007</v>
      </c>
      <c r="L1040" s="48">
        <f t="shared" ca="1" si="556"/>
        <v>7.0253999999999994</v>
      </c>
      <c r="M1040" s="48">
        <f t="shared" ca="1" si="556"/>
        <v>6.8581000000000003</v>
      </c>
      <c r="N1040" s="48">
        <f t="shared" ca="1" si="556"/>
        <v>9.8359000000000005</v>
      </c>
      <c r="P1040" s="26">
        <f t="shared" ca="1" si="533"/>
        <v>2.9627572764097332</v>
      </c>
      <c r="Q1040" s="26">
        <f t="shared" ca="1" si="534"/>
        <v>42.130334856123746</v>
      </c>
      <c r="R1040" s="26">
        <f t="shared" ca="1" si="535"/>
        <v>99.318828012397546</v>
      </c>
      <c r="S1040" s="26">
        <f t="shared" ca="1" si="536"/>
        <v>154.93279597955703</v>
      </c>
      <c r="T1040" s="26">
        <f t="shared" ca="1" si="537"/>
        <v>206.88805669406125</v>
      </c>
      <c r="U1040" s="26">
        <f t="shared" ca="1" si="538"/>
        <v>291.95804770354027</v>
      </c>
      <c r="V1040" s="26">
        <f t="shared" ca="1" si="539"/>
        <v>436.74239482657111</v>
      </c>
      <c r="W1040" s="26">
        <f t="shared" ca="1" si="540"/>
        <v>433.26539660251535</v>
      </c>
      <c r="X1040" s="26">
        <f t="shared" ca="1" si="541"/>
        <v>859.03757201298663</v>
      </c>
      <c r="Y1040" s="26">
        <f t="shared" ca="1" si="542"/>
        <v>6467.2936871492284</v>
      </c>
      <c r="Z1040" s="28">
        <f t="shared" ca="1" si="529"/>
        <v>1.3959000000000055E-2</v>
      </c>
      <c r="AA1040" s="57">
        <f t="shared" ca="1" si="543"/>
        <v>7.1355299999999997E-2</v>
      </c>
      <c r="AB1040" s="33">
        <f t="shared" ca="1" si="530"/>
        <v>1.2114700000000048E-2</v>
      </c>
      <c r="AD1040" s="28">
        <f t="shared" ca="1" si="544"/>
        <v>7.3991822551475045E-2</v>
      </c>
      <c r="AE1040" s="28">
        <f t="shared" ca="1" si="545"/>
        <v>6.0364823365857419E-2</v>
      </c>
      <c r="AF1040" s="28">
        <f t="shared" ca="1" si="546"/>
        <v>6.3708802015842073E-2</v>
      </c>
      <c r="AG1040" s="28">
        <f t="shared" ca="1" si="547"/>
        <v>6.7123926096030476E-2</v>
      </c>
      <c r="AH1040" s="28">
        <f t="shared" ca="1" si="548"/>
        <v>6.1729893131935533E-2</v>
      </c>
      <c r="AI1040" s="28">
        <f t="shared" ca="1" si="549"/>
        <v>6.5400024936583881E-2</v>
      </c>
      <c r="AJ1040" s="28">
        <f t="shared" ca="1" si="550"/>
        <v>6.8467666924510895E-2</v>
      </c>
      <c r="AK1040" s="28">
        <f t="shared" ca="1" si="551"/>
        <v>6.789600348045656E-2</v>
      </c>
      <c r="AL1040" s="28">
        <f t="shared" ca="1" si="552"/>
        <v>6.6331600110208264E-2</v>
      </c>
      <c r="AM1040" s="28">
        <f t="shared" ca="1" si="553"/>
        <v>9.38172477538321E-2</v>
      </c>
      <c r="AN1040" s="28">
        <f t="shared" ca="1" si="531"/>
        <v>1.2896100973353961E-2</v>
      </c>
      <c r="AO1040" s="28">
        <f t="shared" ca="1" si="554"/>
        <v>6.8924482481810087E-2</v>
      </c>
      <c r="AP1040" s="33">
        <f t="shared" ca="1" si="532"/>
        <v>1.1149941450210102E-2</v>
      </c>
      <c r="AQ1040" s="54"/>
      <c r="AR1040" s="53"/>
      <c r="AS1040" s="53"/>
      <c r="AT1040" s="53"/>
      <c r="AU1040" s="53"/>
    </row>
    <row r="1041" spans="1:51" ht="15" customHeight="1" x14ac:dyDescent="0.25">
      <c r="A1041" s="31">
        <f t="shared" ca="1" si="525"/>
        <v>41306</v>
      </c>
      <c r="B1041" s="32">
        <f t="shared" ca="1" si="526"/>
        <v>2013</v>
      </c>
      <c r="C1041" s="32">
        <f t="shared" ca="1" si="527"/>
        <v>2</v>
      </c>
      <c r="D1041" s="48">
        <f>RAWDATA!A1043</f>
        <v>201302</v>
      </c>
      <c r="E1041" s="48">
        <f t="shared" ca="1" si="555"/>
        <v>0.6533000000000001</v>
      </c>
      <c r="F1041" s="48">
        <f t="shared" ca="1" si="556"/>
        <v>0.86840000000000006</v>
      </c>
      <c r="G1041" s="48">
        <f t="shared" ca="1" si="556"/>
        <v>1.3032000000000001</v>
      </c>
      <c r="H1041" s="48">
        <f t="shared" ca="1" si="556"/>
        <v>1.0446</v>
      </c>
      <c r="I1041" s="48">
        <f t="shared" ca="1" si="556"/>
        <v>1.4192</v>
      </c>
      <c r="J1041" s="48">
        <f t="shared" ca="1" si="556"/>
        <v>1.2993000000000001</v>
      </c>
      <c r="K1041" s="48">
        <f t="shared" ca="1" si="556"/>
        <v>1.339</v>
      </c>
      <c r="L1041" s="48">
        <f t="shared" ca="1" si="556"/>
        <v>1.4472</v>
      </c>
      <c r="M1041" s="48">
        <f t="shared" ca="1" si="556"/>
        <v>0.86109999999999998</v>
      </c>
      <c r="N1041" s="48">
        <f t="shared" ca="1" si="556"/>
        <v>1.0613000000000001</v>
      </c>
      <c r="P1041" s="26">
        <f t="shared" ca="1" si="533"/>
        <v>2.9821129696965176</v>
      </c>
      <c r="Q1041" s="26">
        <f t="shared" ca="1" si="534"/>
        <v>42.49619468401432</v>
      </c>
      <c r="R1041" s="26">
        <f t="shared" ca="1" si="535"/>
        <v>100.61315097905511</v>
      </c>
      <c r="S1041" s="26">
        <f t="shared" ca="1" si="536"/>
        <v>156.55122396635949</v>
      </c>
      <c r="T1041" s="26">
        <f t="shared" ca="1" si="537"/>
        <v>209.82421199466336</v>
      </c>
      <c r="U1041" s="26">
        <f t="shared" ca="1" si="538"/>
        <v>295.7514586173524</v>
      </c>
      <c r="V1041" s="26">
        <f t="shared" ca="1" si="539"/>
        <v>442.59037549329889</v>
      </c>
      <c r="W1041" s="26">
        <f t="shared" ca="1" si="540"/>
        <v>439.53561342214698</v>
      </c>
      <c r="X1041" s="26">
        <f t="shared" ca="1" si="541"/>
        <v>866.43474454559043</v>
      </c>
      <c r="Y1041" s="26">
        <f t="shared" ca="1" si="542"/>
        <v>6535.931075050943</v>
      </c>
      <c r="Z1041" s="28">
        <f t="shared" ca="1" si="529"/>
        <v>2.0035000000000469E-3</v>
      </c>
      <c r="AA1041" s="57">
        <f t="shared" ca="1" si="543"/>
        <v>1.12966E-2</v>
      </c>
      <c r="AB1041" s="33">
        <f t="shared" ca="1" si="530"/>
        <v>-1.6846000000000465E-3</v>
      </c>
      <c r="AD1041" s="28">
        <f t="shared" ca="1" si="544"/>
        <v>6.511752445476751E-3</v>
      </c>
      <c r="AE1041" s="28">
        <f t="shared" ca="1" si="545"/>
        <v>8.6465109522548857E-3</v>
      </c>
      <c r="AF1041" s="28">
        <f t="shared" ca="1" si="546"/>
        <v>1.2947814106211836E-2</v>
      </c>
      <c r="AG1041" s="28">
        <f t="shared" ca="1" si="547"/>
        <v>1.0391817541992362E-2</v>
      </c>
      <c r="AH1041" s="28">
        <f t="shared" ca="1" si="548"/>
        <v>1.4092236357136845E-2</v>
      </c>
      <c r="AI1041" s="28">
        <f t="shared" ca="1" si="549"/>
        <v>1.2909315074852679E-2</v>
      </c>
      <c r="AJ1041" s="28">
        <f t="shared" ca="1" si="550"/>
        <v>1.3301146239128455E-2</v>
      </c>
      <c r="AK1041" s="28">
        <f t="shared" ca="1" si="551"/>
        <v>1.4368280099992303E-2</v>
      </c>
      <c r="AL1041" s="28">
        <f t="shared" ca="1" si="552"/>
        <v>8.5741368076385997E-3</v>
      </c>
      <c r="AM1041" s="28">
        <f t="shared" ca="1" si="553"/>
        <v>1.0557077438294354E-2</v>
      </c>
      <c r="AN1041" s="28">
        <f t="shared" ca="1" si="531"/>
        <v>1.9864754241006588E-3</v>
      </c>
      <c r="AO1041" s="28">
        <f t="shared" ca="1" si="554"/>
        <v>1.1233269911041248E-2</v>
      </c>
      <c r="AP1041" s="33">
        <f t="shared" ca="1" si="532"/>
        <v>-1.6676627880747707E-3</v>
      </c>
      <c r="AQ1041" s="54"/>
      <c r="AR1041" s="53"/>
      <c r="AS1041" s="53"/>
      <c r="AT1041" s="53"/>
      <c r="AU1041" s="53"/>
    </row>
    <row r="1042" spans="1:51" ht="15" customHeight="1" x14ac:dyDescent="0.25">
      <c r="A1042" s="31">
        <f t="shared" ca="1" si="525"/>
        <v>41334</v>
      </c>
      <c r="B1042" s="32">
        <f t="shared" ca="1" si="526"/>
        <v>2013</v>
      </c>
      <c r="C1042" s="32">
        <f t="shared" ca="1" si="527"/>
        <v>3</v>
      </c>
      <c r="D1042" s="48">
        <f>RAWDATA!A1044</f>
        <v>201303</v>
      </c>
      <c r="E1042" s="48">
        <f t="shared" ca="1" si="555"/>
        <v>4.2697000000000003</v>
      </c>
      <c r="F1042" s="48">
        <f t="shared" ca="1" si="556"/>
        <v>4.4186000000000005</v>
      </c>
      <c r="G1042" s="48">
        <f t="shared" ca="1" si="556"/>
        <v>4.3879999999999999</v>
      </c>
      <c r="H1042" s="48">
        <f t="shared" ca="1" si="556"/>
        <v>4.5617999999999999</v>
      </c>
      <c r="I1042" s="48">
        <f t="shared" ca="1" si="556"/>
        <v>4.1993</v>
      </c>
      <c r="J1042" s="48">
        <f t="shared" ca="1" si="556"/>
        <v>4.1374000000000004</v>
      </c>
      <c r="K1042" s="48">
        <f t="shared" ca="1" si="556"/>
        <v>4.3773</v>
      </c>
      <c r="L1042" s="48">
        <f t="shared" ca="1" si="556"/>
        <v>5.0308999999999999</v>
      </c>
      <c r="M1042" s="48">
        <f t="shared" ca="1" si="556"/>
        <v>4.4871999999999996</v>
      </c>
      <c r="N1042" s="48">
        <f t="shared" ca="1" si="556"/>
        <v>4.5077000000000007</v>
      </c>
      <c r="P1042" s="26">
        <f t="shared" ca="1" si="533"/>
        <v>3.1094402471636498</v>
      </c>
      <c r="Q1042" s="26">
        <f t="shared" ca="1" si="534"/>
        <v>44.373931542322183</v>
      </c>
      <c r="R1042" s="26">
        <f t="shared" ca="1" si="535"/>
        <v>105.02805604401604</v>
      </c>
      <c r="S1042" s="26">
        <f t="shared" ca="1" si="536"/>
        <v>163.69277770125686</v>
      </c>
      <c r="T1042" s="26">
        <f t="shared" ca="1" si="537"/>
        <v>218.63536012895526</v>
      </c>
      <c r="U1042" s="26">
        <f t="shared" ca="1" si="538"/>
        <v>307.98787946618677</v>
      </c>
      <c r="V1042" s="26">
        <f t="shared" ca="1" si="539"/>
        <v>461.96388399976712</v>
      </c>
      <c r="W1042" s="26">
        <f t="shared" ca="1" si="540"/>
        <v>461.64821059780172</v>
      </c>
      <c r="X1042" s="26">
        <f t="shared" ca="1" si="541"/>
        <v>905.31340440284021</v>
      </c>
      <c r="Y1042" s="26">
        <f t="shared" ca="1" si="542"/>
        <v>6830.5512401210144</v>
      </c>
      <c r="Z1042" s="28">
        <f t="shared" ca="1" si="529"/>
        <v>1.5330000000000066E-3</v>
      </c>
      <c r="AA1042" s="57">
        <f t="shared" ca="1" si="543"/>
        <v>4.4377900000000005E-2</v>
      </c>
      <c r="AB1042" s="33">
        <f t="shared" ca="1" si="530"/>
        <v>5.966000000000235E-4</v>
      </c>
      <c r="AD1042" s="28">
        <f t="shared" ca="1" si="544"/>
        <v>4.1810625663400089E-2</v>
      </c>
      <c r="AE1042" s="28">
        <f t="shared" ca="1" si="545"/>
        <v>4.3237634511215407E-2</v>
      </c>
      <c r="AF1042" s="28">
        <f t="shared" ca="1" si="546"/>
        <v>4.2944540325312572E-2</v>
      </c>
      <c r="AG1042" s="28">
        <f t="shared" ca="1" si="547"/>
        <v>4.4608098175873176E-2</v>
      </c>
      <c r="AH1042" s="28">
        <f t="shared" ca="1" si="548"/>
        <v>4.1135225458322357E-2</v>
      </c>
      <c r="AI1042" s="28">
        <f t="shared" ca="1" si="549"/>
        <v>4.0540995043599939E-2</v>
      </c>
      <c r="AJ1042" s="28">
        <f t="shared" ca="1" si="550"/>
        <v>4.284203286828446E-2</v>
      </c>
      <c r="AK1042" s="28">
        <f t="shared" ca="1" si="551"/>
        <v>4.9084406590170417E-2</v>
      </c>
      <c r="AL1042" s="28">
        <f t="shared" ca="1" si="552"/>
        <v>4.3894389876224446E-2</v>
      </c>
      <c r="AM1042" s="28">
        <f t="shared" ca="1" si="553"/>
        <v>4.409056691275258E-2</v>
      </c>
      <c r="AN1042" s="28">
        <f t="shared" ca="1" si="531"/>
        <v>1.4683483071807613E-3</v>
      </c>
      <c r="AO1042" s="28">
        <f t="shared" ca="1" si="554"/>
        <v>4.3421397144036866E-2</v>
      </c>
      <c r="AP1042" s="33">
        <f t="shared" ca="1" si="532"/>
        <v>5.7108125045164659E-4</v>
      </c>
      <c r="AQ1042" s="54"/>
      <c r="AR1042" s="53"/>
      <c r="AS1042" s="53"/>
      <c r="AT1042" s="53"/>
      <c r="AU1042" s="53"/>
    </row>
    <row r="1043" spans="1:51" ht="15" customHeight="1" x14ac:dyDescent="0.25">
      <c r="A1043" s="31">
        <f t="shared" ca="1" si="525"/>
        <v>41365</v>
      </c>
      <c r="B1043" s="32">
        <f t="shared" ca="1" si="526"/>
        <v>2013</v>
      </c>
      <c r="C1043" s="32">
        <f t="shared" ca="1" si="527"/>
        <v>4</v>
      </c>
      <c r="D1043" s="48">
        <f>RAWDATA!A1045</f>
        <v>201304</v>
      </c>
      <c r="E1043" s="48">
        <f t="shared" ca="1" si="555"/>
        <v>0.40329999999999999</v>
      </c>
      <c r="F1043" s="48">
        <f t="shared" ca="1" si="556"/>
        <v>-0.27710000000000001</v>
      </c>
      <c r="G1043" s="48">
        <f t="shared" ca="1" si="556"/>
        <v>0.12319999999999998</v>
      </c>
      <c r="H1043" s="48">
        <f t="shared" ca="1" si="556"/>
        <v>-0.15909999999999996</v>
      </c>
      <c r="I1043" s="48">
        <f t="shared" ca="1" si="556"/>
        <v>-0.56379999999999997</v>
      </c>
      <c r="J1043" s="48">
        <f t="shared" ca="1" si="556"/>
        <v>-0.17100000000000004</v>
      </c>
      <c r="K1043" s="48">
        <f t="shared" ca="1" si="556"/>
        <v>1.4000000000000123E-3</v>
      </c>
      <c r="L1043" s="48">
        <f t="shared" ca="1" si="556"/>
        <v>0.24650000000000005</v>
      </c>
      <c r="M1043" s="48">
        <f t="shared" ca="1" si="556"/>
        <v>-0.40810000000000002</v>
      </c>
      <c r="N1043" s="48">
        <f t="shared" ca="1" si="556"/>
        <v>-8.3000000000000046E-2</v>
      </c>
      <c r="P1043" s="26">
        <f t="shared" ca="1" si="533"/>
        <v>3.1219806196804605</v>
      </c>
      <c r="Q1043" s="26">
        <f t="shared" ca="1" si="534"/>
        <v>44.250971378018406</v>
      </c>
      <c r="R1043" s="26">
        <f t="shared" ca="1" si="535"/>
        <v>105.15745060906225</v>
      </c>
      <c r="S1043" s="26">
        <f t="shared" ca="1" si="536"/>
        <v>163.43234249193415</v>
      </c>
      <c r="T1043" s="26">
        <f t="shared" ca="1" si="537"/>
        <v>217.40269396854819</v>
      </c>
      <c r="U1043" s="26">
        <f t="shared" ca="1" si="538"/>
        <v>307.46122019229961</v>
      </c>
      <c r="V1043" s="26">
        <f t="shared" ca="1" si="539"/>
        <v>461.97035149414307</v>
      </c>
      <c r="W1043" s="26">
        <f t="shared" ca="1" si="540"/>
        <v>462.78617343692525</v>
      </c>
      <c r="X1043" s="26">
        <f t="shared" ca="1" si="541"/>
        <v>901.61882039947227</v>
      </c>
      <c r="Y1043" s="26">
        <f t="shared" ca="1" si="542"/>
        <v>6824.8818825917142</v>
      </c>
      <c r="Z1043" s="28">
        <f t="shared" ca="1" si="529"/>
        <v>-3.086499999999881E-3</v>
      </c>
      <c r="AA1043" s="57">
        <f t="shared" ca="1" si="543"/>
        <v>-8.8770000000000006E-4</v>
      </c>
      <c r="AB1043" s="33">
        <f t="shared" ca="1" si="530"/>
        <v>-1.5677999999999439E-3</v>
      </c>
      <c r="AD1043" s="28">
        <f t="shared" ca="1" si="544"/>
        <v>4.0248892552756594E-3</v>
      </c>
      <c r="AE1043" s="28">
        <f t="shared" ca="1" si="545"/>
        <v>-2.7748463275924472E-3</v>
      </c>
      <c r="AF1043" s="28">
        <f t="shared" ca="1" si="546"/>
        <v>1.2312417107442422E-3</v>
      </c>
      <c r="AG1043" s="28">
        <f t="shared" ca="1" si="547"/>
        <v>-1.5922669845265867E-3</v>
      </c>
      <c r="AH1043" s="28">
        <f t="shared" ca="1" si="548"/>
        <v>-5.6539535142001553E-3</v>
      </c>
      <c r="AI1043" s="28">
        <f t="shared" ca="1" si="549"/>
        <v>-1.711463718877508E-3</v>
      </c>
      <c r="AJ1043" s="28">
        <f t="shared" ca="1" si="550"/>
        <v>1.3999902000873147E-5</v>
      </c>
      <c r="AK1043" s="28">
        <f t="shared" ca="1" si="551"/>
        <v>2.4619668709195183E-3</v>
      </c>
      <c r="AL1043" s="28">
        <f t="shared" ca="1" si="552"/>
        <v>-4.0893500058251367E-3</v>
      </c>
      <c r="AM1043" s="28">
        <f t="shared" ca="1" si="553"/>
        <v>-8.3034464071438867E-4</v>
      </c>
      <c r="AN1043" s="28">
        <f t="shared" ca="1" si="531"/>
        <v>-3.0848687871113689E-3</v>
      </c>
      <c r="AO1043" s="28">
        <f t="shared" ca="1" si="554"/>
        <v>-8.8809423897293831E-4</v>
      </c>
      <c r="AP1043" s="33">
        <f t="shared" ca="1" si="532"/>
        <v>-1.5717530842968245E-3</v>
      </c>
      <c r="AQ1043" s="54"/>
      <c r="AR1043" s="53"/>
      <c r="AS1043" s="53"/>
      <c r="AT1043" s="53"/>
      <c r="AU1043" s="53"/>
    </row>
    <row r="1044" spans="1:51" ht="15" customHeight="1" x14ac:dyDescent="0.25">
      <c r="A1044" s="31">
        <f t="shared" ca="1" si="525"/>
        <v>41395</v>
      </c>
      <c r="B1044" s="32">
        <f t="shared" ca="1" si="526"/>
        <v>2013</v>
      </c>
      <c r="C1044" s="32">
        <f t="shared" ca="1" si="527"/>
        <v>5</v>
      </c>
      <c r="D1044" s="48">
        <f>RAWDATA!A1046</f>
        <v>201305</v>
      </c>
      <c r="E1044" s="48">
        <f t="shared" ca="1" si="555"/>
        <v>5.0501000000000005</v>
      </c>
      <c r="F1044" s="48">
        <f t="shared" ca="1" si="556"/>
        <v>4.5056000000000003</v>
      </c>
      <c r="G1044" s="48">
        <f t="shared" ca="1" si="556"/>
        <v>5.1884000000000006</v>
      </c>
      <c r="H1044" s="48">
        <f t="shared" ca="1" si="556"/>
        <v>4.2408999999999999</v>
      </c>
      <c r="I1044" s="48">
        <f t="shared" ca="1" si="556"/>
        <v>3.7536</v>
      </c>
      <c r="J1044" s="48">
        <f t="shared" ca="1" si="556"/>
        <v>4.2897999999999996</v>
      </c>
      <c r="K1044" s="48">
        <f t="shared" ca="1" si="556"/>
        <v>4.3840000000000003</v>
      </c>
      <c r="L1044" s="48">
        <f t="shared" ca="1" si="556"/>
        <v>5.1772</v>
      </c>
      <c r="M1044" s="48">
        <f t="shared" ca="1" si="556"/>
        <v>4.641</v>
      </c>
      <c r="N1044" s="48">
        <f t="shared" ca="1" si="556"/>
        <v>5.1481000000000003</v>
      </c>
      <c r="P1044" s="26">
        <f t="shared" ca="1" si="533"/>
        <v>3.2796437629549433</v>
      </c>
      <c r="Q1044" s="26">
        <f t="shared" ca="1" si="534"/>
        <v>46.244743144426401</v>
      </c>
      <c r="R1044" s="26">
        <f t="shared" ca="1" si="535"/>
        <v>110.61343977646284</v>
      </c>
      <c r="S1044" s="26">
        <f t="shared" ca="1" si="536"/>
        <v>170.36334470467457</v>
      </c>
      <c r="T1044" s="26">
        <f t="shared" ca="1" si="537"/>
        <v>225.56312148935163</v>
      </c>
      <c r="U1044" s="26">
        <f t="shared" ca="1" si="538"/>
        <v>320.65069161610893</v>
      </c>
      <c r="V1044" s="26">
        <f t="shared" ca="1" si="539"/>
        <v>482.22313170364635</v>
      </c>
      <c r="W1044" s="26">
        <f t="shared" ca="1" si="540"/>
        <v>486.74553920810172</v>
      </c>
      <c r="X1044" s="26">
        <f t="shared" ca="1" si="541"/>
        <v>943.46294985421184</v>
      </c>
      <c r="Y1044" s="26">
        <f t="shared" ca="1" si="542"/>
        <v>7176.2336267894188</v>
      </c>
      <c r="Z1044" s="28">
        <f t="shared" ca="1" si="529"/>
        <v>1.1670000000001401E-3</v>
      </c>
      <c r="AA1044" s="57">
        <f t="shared" ca="1" si="543"/>
        <v>4.6378700000000002E-2</v>
      </c>
      <c r="AB1044" s="33">
        <f t="shared" ca="1" si="530"/>
        <v>2.5668000000000843E-3</v>
      </c>
      <c r="AD1044" s="28">
        <f t="shared" ca="1" si="544"/>
        <v>4.9267193230118383E-2</v>
      </c>
      <c r="AE1044" s="28">
        <f t="shared" ca="1" si="545"/>
        <v>4.4070472497707458E-2</v>
      </c>
      <c r="AF1044" s="28">
        <f t="shared" ca="1" si="546"/>
        <v>5.0582842076062423E-2</v>
      </c>
      <c r="AG1044" s="28">
        <f t="shared" ca="1" si="547"/>
        <v>4.1534380712945254E-2</v>
      </c>
      <c r="AH1044" s="28">
        <f t="shared" ca="1" si="548"/>
        <v>3.6848671315907779E-2</v>
      </c>
      <c r="AI1044" s="28">
        <f t="shared" ca="1" si="549"/>
        <v>4.2003376413783003E-2</v>
      </c>
      <c r="AJ1044" s="28">
        <f t="shared" ca="1" si="550"/>
        <v>4.2906221010457407E-2</v>
      </c>
      <c r="AK1044" s="28">
        <f t="shared" ca="1" si="551"/>
        <v>5.0476360788146588E-2</v>
      </c>
      <c r="AL1044" s="28">
        <f t="shared" ca="1" si="552"/>
        <v>4.5365258250057036E-2</v>
      </c>
      <c r="AM1044" s="28">
        <f t="shared" ca="1" si="553"/>
        <v>5.0199646572732029E-2</v>
      </c>
      <c r="AN1044" s="28">
        <f t="shared" ca="1" si="531"/>
        <v>1.1136195474816118E-3</v>
      </c>
      <c r="AO1044" s="28">
        <f t="shared" ca="1" si="554"/>
        <v>4.5335346009033946E-2</v>
      </c>
      <c r="AP1044" s="33">
        <f t="shared" ca="1" si="532"/>
        <v>2.4471064023605868E-3</v>
      </c>
      <c r="AQ1044" s="54"/>
      <c r="AR1044" s="53"/>
      <c r="AS1044" s="53"/>
      <c r="AT1044" s="53"/>
      <c r="AU1044" s="53"/>
    </row>
    <row r="1045" spans="1:51" ht="15" customHeight="1" x14ac:dyDescent="0.25">
      <c r="A1045" s="31">
        <f t="shared" ca="1" si="525"/>
        <v>41426</v>
      </c>
      <c r="B1045" s="32">
        <f t="shared" ca="1" si="526"/>
        <v>2013</v>
      </c>
      <c r="C1045" s="32">
        <f t="shared" ca="1" si="527"/>
        <v>6</v>
      </c>
      <c r="D1045" s="48">
        <f>RAWDATA!A1047</f>
        <v>201306</v>
      </c>
      <c r="E1045" s="48">
        <f t="shared" ca="1" si="555"/>
        <v>-1.0479000000000001</v>
      </c>
      <c r="F1045" s="48">
        <f t="shared" ca="1" si="556"/>
        <v>-0.17250000000000001</v>
      </c>
      <c r="G1045" s="48">
        <f t="shared" ca="1" si="556"/>
        <v>-0.36330000000000007</v>
      </c>
      <c r="H1045" s="48">
        <f t="shared" ca="1" si="556"/>
        <v>-0.4798</v>
      </c>
      <c r="I1045" s="48">
        <f t="shared" ca="1" si="556"/>
        <v>0.22769999999999996</v>
      </c>
      <c r="J1045" s="48">
        <f t="shared" ca="1" si="556"/>
        <v>0.52600000000000002</v>
      </c>
      <c r="K1045" s="48">
        <f t="shared" ca="1" si="556"/>
        <v>0.71470000000000011</v>
      </c>
      <c r="L1045" s="48">
        <f t="shared" ca="1" si="556"/>
        <v>0.40600000000000008</v>
      </c>
      <c r="M1045" s="48">
        <f t="shared" ca="1" si="556"/>
        <v>-3.489999999999998E-2</v>
      </c>
      <c r="N1045" s="48">
        <f t="shared" ca="1" si="556"/>
        <v>-0.38939999999999997</v>
      </c>
      <c r="P1045" s="26">
        <f t="shared" ca="1" si="533"/>
        <v>3.2452763759629386</v>
      </c>
      <c r="Q1045" s="26">
        <f t="shared" ca="1" si="534"/>
        <v>46.164970962502267</v>
      </c>
      <c r="R1045" s="26">
        <f t="shared" ca="1" si="535"/>
        <v>110.21158114975495</v>
      </c>
      <c r="S1045" s="26">
        <f t="shared" ca="1" si="536"/>
        <v>169.54594137678154</v>
      </c>
      <c r="T1045" s="26">
        <f t="shared" ca="1" si="537"/>
        <v>226.0767287169829</v>
      </c>
      <c r="U1045" s="26">
        <f t="shared" ca="1" si="538"/>
        <v>322.3373142540097</v>
      </c>
      <c r="V1045" s="26">
        <f t="shared" ca="1" si="539"/>
        <v>485.66958042593234</v>
      </c>
      <c r="W1045" s="26">
        <f t="shared" ca="1" si="540"/>
        <v>488.72172609728659</v>
      </c>
      <c r="X1045" s="26">
        <f t="shared" ca="1" si="541"/>
        <v>943.13368128471268</v>
      </c>
      <c r="Y1045" s="26">
        <f t="shared" ca="1" si="542"/>
        <v>7148.2893730467013</v>
      </c>
      <c r="Z1045" s="28">
        <f t="shared" ca="1" si="529"/>
        <v>3.9804999999999424E-3</v>
      </c>
      <c r="AA1045" s="57">
        <f t="shared" ca="1" si="543"/>
        <v>-6.1340000000000006E-4</v>
      </c>
      <c r="AB1045" s="33">
        <f t="shared" ca="1" si="530"/>
        <v>-1.5080999999999983E-3</v>
      </c>
      <c r="AD1045" s="28">
        <f t="shared" ca="1" si="544"/>
        <v>-1.0534291324899726E-2</v>
      </c>
      <c r="AE1045" s="28">
        <f t="shared" ca="1" si="545"/>
        <v>-1.7264895257009967E-3</v>
      </c>
      <c r="AF1045" s="28">
        <f t="shared" ca="1" si="546"/>
        <v>-3.639615371790686E-3</v>
      </c>
      <c r="AG1045" s="28">
        <f t="shared" ca="1" si="547"/>
        <v>-4.8095473529391093E-3</v>
      </c>
      <c r="AH1045" s="28">
        <f t="shared" ca="1" si="548"/>
        <v>2.2744115640012602E-3</v>
      </c>
      <c r="AI1045" s="28">
        <f t="shared" ca="1" si="549"/>
        <v>5.2462145199531412E-3</v>
      </c>
      <c r="AJ1045" s="28">
        <f t="shared" ca="1" si="550"/>
        <v>7.1215812355809828E-3</v>
      </c>
      <c r="AK1045" s="28">
        <f t="shared" ca="1" si="551"/>
        <v>4.0517804400979031E-3</v>
      </c>
      <c r="AL1045" s="28">
        <f t="shared" ca="1" si="552"/>
        <v>-3.4906091467326995E-4</v>
      </c>
      <c r="AM1045" s="28">
        <f t="shared" ca="1" si="553"/>
        <v>-3.90160135754086E-3</v>
      </c>
      <c r="AN1045" s="28">
        <f t="shared" ca="1" si="531"/>
        <v>4.0050592891932961E-3</v>
      </c>
      <c r="AO1045" s="28">
        <f t="shared" ca="1" si="554"/>
        <v>-6.135882067479344E-4</v>
      </c>
      <c r="AP1045" s="33">
        <f t="shared" ca="1" si="532"/>
        <v>-1.5117429293591308E-3</v>
      </c>
      <c r="AQ1045" s="54"/>
      <c r="AR1045" s="53"/>
      <c r="AS1045" s="53"/>
      <c r="AT1045" s="53"/>
      <c r="AU1045" s="53"/>
    </row>
    <row r="1046" spans="1:51" ht="15" customHeight="1" x14ac:dyDescent="0.25">
      <c r="A1046" s="31">
        <f t="shared" ca="1" si="525"/>
        <v>41456</v>
      </c>
      <c r="B1046" s="32">
        <f t="shared" ca="1" si="526"/>
        <v>2013</v>
      </c>
      <c r="C1046" s="32">
        <f t="shared" ca="1" si="527"/>
        <v>7</v>
      </c>
      <c r="D1046" s="48">
        <f>RAWDATA!A1048</f>
        <v>201307</v>
      </c>
      <c r="E1046" s="48">
        <f t="shared" ca="1" si="555"/>
        <v>8.2715999999999994</v>
      </c>
      <c r="F1046" s="48">
        <f t="shared" ca="1" si="556"/>
        <v>6.7503000000000011</v>
      </c>
      <c r="G1046" s="48">
        <f t="shared" ca="1" si="556"/>
        <v>6.6918000000000006</v>
      </c>
      <c r="H1046" s="48">
        <f t="shared" ca="1" si="556"/>
        <v>6.6574000000000009</v>
      </c>
      <c r="I1046" s="48">
        <f t="shared" ca="1" si="556"/>
        <v>6.9009000000000009</v>
      </c>
      <c r="J1046" s="48">
        <f t="shared" ca="1" si="556"/>
        <v>6.6117999999999997</v>
      </c>
      <c r="K1046" s="48">
        <f t="shared" ca="1" si="556"/>
        <v>6.9879000000000016</v>
      </c>
      <c r="L1046" s="48">
        <f t="shared" ca="1" si="556"/>
        <v>7.2360000000000007</v>
      </c>
      <c r="M1046" s="48">
        <f t="shared" ca="1" si="556"/>
        <v>8.1551000000000009</v>
      </c>
      <c r="N1046" s="48">
        <f t="shared" ca="1" si="556"/>
        <v>9.0123999999999995</v>
      </c>
      <c r="P1046" s="26">
        <f t="shared" ca="1" si="533"/>
        <v>3.5137126566770891</v>
      </c>
      <c r="Q1046" s="26">
        <f t="shared" ca="1" si="534"/>
        <v>49.281244997384064</v>
      </c>
      <c r="R1046" s="26">
        <f t="shared" ca="1" si="535"/>
        <v>117.58671973713426</v>
      </c>
      <c r="S1046" s="26">
        <f t="shared" ca="1" si="536"/>
        <v>180.83329287799938</v>
      </c>
      <c r="T1046" s="26">
        <f t="shared" ca="1" si="537"/>
        <v>241.6780576890132</v>
      </c>
      <c r="U1046" s="26">
        <f t="shared" ca="1" si="538"/>
        <v>343.64961279785626</v>
      </c>
      <c r="V1046" s="26">
        <f t="shared" ca="1" si="539"/>
        <v>519.60768503651605</v>
      </c>
      <c r="W1046" s="26">
        <f t="shared" ca="1" si="540"/>
        <v>524.08563019768621</v>
      </c>
      <c r="X1046" s="26">
        <f t="shared" ca="1" si="541"/>
        <v>1020.0471761271622</v>
      </c>
      <c r="Y1046" s="26">
        <f t="shared" ca="1" si="542"/>
        <v>7792.5218045031625</v>
      </c>
      <c r="Z1046" s="28">
        <f t="shared" ca="1" si="529"/>
        <v>1.072799999999996E-2</v>
      </c>
      <c r="AA1046" s="57">
        <f t="shared" ca="1" si="543"/>
        <v>7.3275200000000013E-2</v>
      </c>
      <c r="AB1046" s="33">
        <f t="shared" ca="1" si="530"/>
        <v>1.2562299999999998E-2</v>
      </c>
      <c r="AD1046" s="28">
        <f t="shared" ca="1" si="544"/>
        <v>7.947269909566336E-2</v>
      </c>
      <c r="AE1046" s="28">
        <f t="shared" ca="1" si="545"/>
        <v>6.5322276421143396E-2</v>
      </c>
      <c r="AF1046" s="28">
        <f t="shared" ca="1" si="546"/>
        <v>6.477411838236069E-2</v>
      </c>
      <c r="AG1046" s="28">
        <f t="shared" ca="1" si="547"/>
        <v>6.4451642363719711E-2</v>
      </c>
      <c r="AH1046" s="28">
        <f t="shared" ca="1" si="548"/>
        <v>6.673205109072336E-2</v>
      </c>
      <c r="AI1046" s="28">
        <f t="shared" ca="1" si="549"/>
        <v>6.4024013801368532E-2</v>
      </c>
      <c r="AJ1046" s="28">
        <f t="shared" ca="1" si="550"/>
        <v>6.7545557967174999E-2</v>
      </c>
      <c r="AK1046" s="28">
        <f t="shared" ca="1" si="551"/>
        <v>6.9861827168916646E-2</v>
      </c>
      <c r="AL1046" s="28">
        <f t="shared" ca="1" si="552"/>
        <v>7.8396122025901238E-2</v>
      </c>
      <c r="AM1046" s="28">
        <f t="shared" ca="1" si="553"/>
        <v>8.6291451238597244E-2</v>
      </c>
      <c r="AN1046" s="28">
        <f t="shared" ca="1" si="531"/>
        <v>9.946298873845863E-3</v>
      </c>
      <c r="AO1046" s="28">
        <f t="shared" ca="1" si="554"/>
        <v>7.0714907930737606E-2</v>
      </c>
      <c r="AP1046" s="33">
        <f t="shared" ca="1" si="532"/>
        <v>1.1628878701511636E-2</v>
      </c>
      <c r="AQ1046" s="54"/>
      <c r="AR1046" s="53"/>
      <c r="AS1046" s="53"/>
      <c r="AT1046" s="53"/>
      <c r="AU1046" s="53"/>
    </row>
    <row r="1047" spans="1:51" ht="15" customHeight="1" x14ac:dyDescent="0.25">
      <c r="A1047" s="31">
        <f t="shared" ca="1" si="525"/>
        <v>41487</v>
      </c>
      <c r="B1047" s="32">
        <f t="shared" ca="1" si="526"/>
        <v>2013</v>
      </c>
      <c r="C1047" s="32">
        <f t="shared" ca="1" si="527"/>
        <v>8</v>
      </c>
      <c r="D1047" s="48">
        <f>RAWDATA!A1049</f>
        <v>201308</v>
      </c>
      <c r="E1047" s="48">
        <f t="shared" ca="1" si="555"/>
        <v>-1.5141</v>
      </c>
      <c r="F1047" s="48">
        <f t="shared" ca="1" si="556"/>
        <v>-2.2545000000000002</v>
      </c>
      <c r="G1047" s="48">
        <f t="shared" ca="1" si="556"/>
        <v>-2.4306000000000001</v>
      </c>
      <c r="H1047" s="48">
        <f t="shared" ca="1" si="556"/>
        <v>-2.0655000000000001</v>
      </c>
      <c r="I1047" s="48">
        <f t="shared" ca="1" si="556"/>
        <v>-2.3556999999999997</v>
      </c>
      <c r="J1047" s="48">
        <f t="shared" ca="1" si="556"/>
        <v>-2.1131000000000002</v>
      </c>
      <c r="K1047" s="48">
        <f t="shared" ca="1" si="556"/>
        <v>-2.1915000000000004</v>
      </c>
      <c r="L1047" s="48">
        <f t="shared" ca="1" si="556"/>
        <v>-2.2305000000000001</v>
      </c>
      <c r="M1047" s="48">
        <f t="shared" ca="1" si="556"/>
        <v>-2.2899000000000003</v>
      </c>
      <c r="N1047" s="48">
        <f t="shared" ca="1" si="556"/>
        <v>-1.9351</v>
      </c>
      <c r="P1047" s="26">
        <f t="shared" ca="1" si="533"/>
        <v>3.4605115333423413</v>
      </c>
      <c r="Q1047" s="26">
        <f t="shared" ca="1" si="534"/>
        <v>48.170199328918038</v>
      </c>
      <c r="R1047" s="26">
        <f t="shared" ca="1" si="535"/>
        <v>114.72865692720347</v>
      </c>
      <c r="S1047" s="26">
        <f t="shared" ca="1" si="536"/>
        <v>177.09818121360431</v>
      </c>
      <c r="T1047" s="26">
        <f t="shared" ca="1" si="537"/>
        <v>235.9848476840331</v>
      </c>
      <c r="U1047" s="26">
        <f t="shared" ca="1" si="538"/>
        <v>336.38795282982477</v>
      </c>
      <c r="V1047" s="26">
        <f t="shared" ca="1" si="539"/>
        <v>508.22048261894076</v>
      </c>
      <c r="W1047" s="26">
        <f t="shared" ca="1" si="540"/>
        <v>512.39590021612685</v>
      </c>
      <c r="X1047" s="26">
        <f t="shared" ca="1" si="541"/>
        <v>996.68911584102625</v>
      </c>
      <c r="Y1047" s="26">
        <f t="shared" ca="1" si="542"/>
        <v>7641.7287150642214</v>
      </c>
      <c r="Z1047" s="28">
        <f t="shared" ca="1" si="529"/>
        <v>-2.2820000000000062E-3</v>
      </c>
      <c r="AA1047" s="57">
        <f t="shared" ca="1" si="543"/>
        <v>-2.1380499999999997E-2</v>
      </c>
      <c r="AB1047" s="33">
        <f t="shared" ca="1" si="530"/>
        <v>2.5549999999999184E-4</v>
      </c>
      <c r="AD1047" s="28">
        <f t="shared" ca="1" si="544"/>
        <v>-1.5256795264709407E-2</v>
      </c>
      <c r="AE1047" s="28">
        <f t="shared" ca="1" si="545"/>
        <v>-2.2803023987923075E-2</v>
      </c>
      <c r="AF1047" s="28">
        <f t="shared" ca="1" si="546"/>
        <v>-2.46062663183182E-2</v>
      </c>
      <c r="AG1047" s="28">
        <f t="shared" ca="1" si="547"/>
        <v>-2.0871298121486564E-2</v>
      </c>
      <c r="AH1047" s="28">
        <f t="shared" ca="1" si="548"/>
        <v>-2.3838902104890636E-2</v>
      </c>
      <c r="AI1047" s="28">
        <f t="shared" ca="1" si="549"/>
        <v>-2.135745541519931E-2</v>
      </c>
      <c r="AJ1047" s="28">
        <f t="shared" ca="1" si="550"/>
        <v>-2.2158700658514802E-2</v>
      </c>
      <c r="AK1047" s="28">
        <f t="shared" ca="1" si="551"/>
        <v>-2.2557518526750697E-2</v>
      </c>
      <c r="AL1047" s="28">
        <f t="shared" ca="1" si="552"/>
        <v>-2.3165254595662828E-2</v>
      </c>
      <c r="AM1047" s="28">
        <f t="shared" ca="1" si="553"/>
        <v>-1.9540681606947562E-2</v>
      </c>
      <c r="AN1047" s="28">
        <f t="shared" ca="1" si="531"/>
        <v>-2.3230584749889538E-3</v>
      </c>
      <c r="AO1047" s="28">
        <f t="shared" ca="1" si="554"/>
        <v>-2.1612373900136643E-2</v>
      </c>
      <c r="AP1047" s="33">
        <f t="shared" ca="1" si="532"/>
        <v>2.5940579883144965E-4</v>
      </c>
      <c r="AQ1047" s="54"/>
      <c r="AR1047" s="53"/>
      <c r="AS1047" s="53"/>
      <c r="AT1047" s="53"/>
      <c r="AU1047" s="53"/>
    </row>
    <row r="1048" spans="1:51" ht="15" customHeight="1" x14ac:dyDescent="0.25">
      <c r="A1048" s="31">
        <f t="shared" ca="1" si="525"/>
        <v>41518</v>
      </c>
      <c r="B1048" s="32">
        <f t="shared" ca="1" si="526"/>
        <v>2013</v>
      </c>
      <c r="C1048" s="32">
        <f t="shared" ca="1" si="527"/>
        <v>9</v>
      </c>
      <c r="D1048" s="48">
        <f>RAWDATA!A1050</f>
        <v>201309</v>
      </c>
      <c r="E1048" s="48">
        <f t="shared" ca="1" si="555"/>
        <v>6.9733000000000009</v>
      </c>
      <c r="F1048" s="48">
        <f t="shared" ca="1" si="556"/>
        <v>4.9183000000000003</v>
      </c>
      <c r="G1048" s="48">
        <f t="shared" ca="1" si="556"/>
        <v>4.5575000000000001</v>
      </c>
      <c r="H1048" s="48">
        <f t="shared" ca="1" si="556"/>
        <v>5.5480999999999998</v>
      </c>
      <c r="I1048" s="48">
        <f t="shared" ca="1" si="556"/>
        <v>5.7885</v>
      </c>
      <c r="J1048" s="48">
        <f t="shared" ca="1" si="556"/>
        <v>5.8472000000000008</v>
      </c>
      <c r="K1048" s="48">
        <f t="shared" ca="1" si="556"/>
        <v>5.0911000000000008</v>
      </c>
      <c r="L1048" s="48">
        <f t="shared" ca="1" si="556"/>
        <v>6.3687000000000005</v>
      </c>
      <c r="M1048" s="48">
        <f t="shared" ca="1" si="556"/>
        <v>5.8134000000000006</v>
      </c>
      <c r="N1048" s="48">
        <f t="shared" ca="1" si="556"/>
        <v>6.3573000000000004</v>
      </c>
      <c r="P1048" s="26">
        <f t="shared" ca="1" si="533"/>
        <v>3.7018233840969028</v>
      </c>
      <c r="Q1048" s="26">
        <f t="shared" ca="1" si="534"/>
        <v>50.539354242512211</v>
      </c>
      <c r="R1048" s="26">
        <f t="shared" ca="1" si="535"/>
        <v>119.95741546666076</v>
      </c>
      <c r="S1048" s="26">
        <f t="shared" ca="1" si="536"/>
        <v>186.92376540551626</v>
      </c>
      <c r="T1048" s="26">
        <f t="shared" ca="1" si="537"/>
        <v>249.64483059222334</v>
      </c>
      <c r="U1048" s="26">
        <f t="shared" ca="1" si="538"/>
        <v>356.05722920769028</v>
      </c>
      <c r="V1048" s="26">
        <f t="shared" ca="1" si="539"/>
        <v>534.09449560955363</v>
      </c>
      <c r="W1048" s="26">
        <f t="shared" ca="1" si="540"/>
        <v>545.02885791319136</v>
      </c>
      <c r="X1048" s="26">
        <f t="shared" ca="1" si="541"/>
        <v>1054.6306409013284</v>
      </c>
      <c r="Y1048" s="26">
        <f t="shared" ca="1" si="542"/>
        <v>8127.5363346670001</v>
      </c>
      <c r="Z1048" s="28">
        <f t="shared" ca="1" si="529"/>
        <v>1.395499999999994E-3</v>
      </c>
      <c r="AA1048" s="57">
        <f t="shared" ca="1" si="543"/>
        <v>5.7263400000000013E-2</v>
      </c>
      <c r="AB1048" s="33">
        <f t="shared" ca="1" si="530"/>
        <v>3.5900999999999919E-3</v>
      </c>
      <c r="AD1048" s="28">
        <f t="shared" ca="1" si="544"/>
        <v>6.7409084625067575E-2</v>
      </c>
      <c r="AE1048" s="28">
        <f t="shared" ca="1" si="545"/>
        <v>4.8011766058117307E-2</v>
      </c>
      <c r="AF1048" s="28">
        <f t="shared" ca="1" si="546"/>
        <v>4.4566973325124278E-2</v>
      </c>
      <c r="AG1048" s="28">
        <f t="shared" ca="1" si="547"/>
        <v>5.3996587196800859E-2</v>
      </c>
      <c r="AH1048" s="28">
        <f t="shared" ca="1" si="548"/>
        <v>5.6271631876133189E-2</v>
      </c>
      <c r="AI1048" s="28">
        <f t="shared" ca="1" si="549"/>
        <v>5.6826358715747524E-2</v>
      </c>
      <c r="AJ1048" s="28">
        <f t="shared" ca="1" si="550"/>
        <v>4.9657407053207307E-2</v>
      </c>
      <c r="AK1048" s="28">
        <f t="shared" ca="1" si="551"/>
        <v>6.1741174709777247E-2</v>
      </c>
      <c r="AL1048" s="28">
        <f t="shared" ca="1" si="552"/>
        <v>5.650697948043093E-2</v>
      </c>
      <c r="AM1048" s="28">
        <f t="shared" ca="1" si="553"/>
        <v>6.1633994581246569E-2</v>
      </c>
      <c r="AN1048" s="28">
        <f t="shared" ca="1" si="531"/>
        <v>1.3600616892463085E-3</v>
      </c>
      <c r="AO1048" s="28">
        <f t="shared" ca="1" si="554"/>
        <v>5.5683871681250573E-2</v>
      </c>
      <c r="AP1048" s="33">
        <f t="shared" ca="1" si="532"/>
        <v>3.3866153495881804E-3</v>
      </c>
      <c r="AQ1048" s="54"/>
      <c r="AR1048" s="53"/>
      <c r="AS1048" s="53"/>
      <c r="AT1048" s="53"/>
      <c r="AU1048" s="53"/>
    </row>
    <row r="1049" spans="1:51" ht="15" customHeight="1" x14ac:dyDescent="0.25">
      <c r="A1049" s="31">
        <f t="shared" ca="1" si="525"/>
        <v>41548</v>
      </c>
      <c r="B1049" s="32">
        <f t="shared" ca="1" si="526"/>
        <v>2013</v>
      </c>
      <c r="C1049" s="32">
        <f t="shared" ca="1" si="527"/>
        <v>10</v>
      </c>
      <c r="D1049" s="48">
        <f>RAWDATA!A1051</f>
        <v>201310</v>
      </c>
      <c r="E1049" s="48">
        <f t="shared" ca="1" si="555"/>
        <v>0.63529999999999998</v>
      </c>
      <c r="F1049" s="48">
        <f t="shared" ca="1" si="556"/>
        <v>3.0091999999999999</v>
      </c>
      <c r="G1049" s="48">
        <f t="shared" ca="1" si="556"/>
        <v>2.3574000000000002</v>
      </c>
      <c r="H1049" s="48">
        <f t="shared" ca="1" si="556"/>
        <v>2.8022999999999998</v>
      </c>
      <c r="I1049" s="48">
        <f t="shared" ca="1" si="556"/>
        <v>3.5116000000000005</v>
      </c>
      <c r="J1049" s="48">
        <f t="shared" ca="1" si="556"/>
        <v>3.0974000000000004</v>
      </c>
      <c r="K1049" s="48">
        <f t="shared" ca="1" si="556"/>
        <v>4.1547000000000001</v>
      </c>
      <c r="L1049" s="48">
        <f t="shared" ca="1" si="556"/>
        <v>3.2365000000000004</v>
      </c>
      <c r="M1049" s="48">
        <f t="shared" ca="1" si="556"/>
        <v>2.6212</v>
      </c>
      <c r="N1049" s="48">
        <f t="shared" ca="1" si="556"/>
        <v>2.2088000000000001</v>
      </c>
      <c r="P1049" s="26">
        <f t="shared" ca="1" si="533"/>
        <v>3.7253410680560708</v>
      </c>
      <c r="Q1049" s="26">
        <f t="shared" ca="1" si="534"/>
        <v>52.060184490377885</v>
      </c>
      <c r="R1049" s="26">
        <f t="shared" ca="1" si="535"/>
        <v>122.78529157887182</v>
      </c>
      <c r="S1049" s="26">
        <f t="shared" ca="1" si="536"/>
        <v>192.16193008347503</v>
      </c>
      <c r="T1049" s="26">
        <f t="shared" ca="1" si="537"/>
        <v>258.41135846329985</v>
      </c>
      <c r="U1049" s="26">
        <f t="shared" ca="1" si="538"/>
        <v>367.08574582516928</v>
      </c>
      <c r="V1049" s="26">
        <f t="shared" ca="1" si="539"/>
        <v>556.2845196186438</v>
      </c>
      <c r="W1049" s="26">
        <f t="shared" ca="1" si="540"/>
        <v>562.66871689955178</v>
      </c>
      <c r="X1049" s="26">
        <f t="shared" ca="1" si="541"/>
        <v>1082.2746192606339</v>
      </c>
      <c r="Y1049" s="26">
        <f t="shared" ca="1" si="542"/>
        <v>8307.057357227126</v>
      </c>
      <c r="Z1049" s="28">
        <f t="shared" ca="1" si="529"/>
        <v>5.9274999999999745E-3</v>
      </c>
      <c r="AA1049" s="57">
        <f t="shared" ca="1" si="543"/>
        <v>2.76344E-2</v>
      </c>
      <c r="AB1049" s="33">
        <f t="shared" ca="1" si="530"/>
        <v>-3.4843999999999951E-3</v>
      </c>
      <c r="AD1049" s="28">
        <f t="shared" ca="1" si="544"/>
        <v>6.332904760630571E-3</v>
      </c>
      <c r="AE1049" s="28">
        <f t="shared" ca="1" si="545"/>
        <v>2.9648118641065559E-2</v>
      </c>
      <c r="AF1049" s="28">
        <f t="shared" ca="1" si="546"/>
        <v>2.3300424433808611E-2</v>
      </c>
      <c r="AG1049" s="28">
        <f t="shared" ca="1" si="547"/>
        <v>2.7637540323545377E-2</v>
      </c>
      <c r="AH1049" s="28">
        <f t="shared" ca="1" si="548"/>
        <v>3.4513497731827561E-2</v>
      </c>
      <c r="AI1049" s="28">
        <f t="shared" ca="1" si="549"/>
        <v>3.0503986482114331E-2</v>
      </c>
      <c r="AJ1049" s="28">
        <f t="shared" ca="1" si="550"/>
        <v>4.0707107921042512E-2</v>
      </c>
      <c r="AK1049" s="28">
        <f t="shared" ca="1" si="551"/>
        <v>3.1852286699118305E-2</v>
      </c>
      <c r="AL1049" s="28">
        <f t="shared" ca="1" si="552"/>
        <v>2.5874353084330653E-2</v>
      </c>
      <c r="AM1049" s="28">
        <f t="shared" ca="1" si="553"/>
        <v>2.184759374977871E-2</v>
      </c>
      <c r="AN1049" s="28">
        <f t="shared" ca="1" si="531"/>
        <v>5.8704617162066187E-3</v>
      </c>
      <c r="AO1049" s="28">
        <f t="shared" ca="1" si="554"/>
        <v>2.7259461754004611E-2</v>
      </c>
      <c r="AP1049" s="33">
        <f t="shared" ca="1" si="532"/>
        <v>-3.3984883369499279E-3</v>
      </c>
      <c r="AQ1049" s="54"/>
      <c r="AR1049" s="53"/>
      <c r="AS1049" s="53"/>
      <c r="AT1049" s="53"/>
      <c r="AU1049" s="53"/>
    </row>
    <row r="1050" spans="1:51" ht="15" customHeight="1" x14ac:dyDescent="0.25">
      <c r="A1050" s="31">
        <f t="shared" ca="1" si="525"/>
        <v>41579</v>
      </c>
      <c r="B1050" s="32">
        <f t="shared" ca="1" si="526"/>
        <v>2013</v>
      </c>
      <c r="C1050" s="32">
        <f t="shared" ca="1" si="527"/>
        <v>11</v>
      </c>
      <c r="D1050" s="48">
        <f>RAWDATA!A1052</f>
        <v>201311</v>
      </c>
      <c r="E1050" s="48">
        <f t="shared" ca="1" si="555"/>
        <v>5.0716000000000001</v>
      </c>
      <c r="F1050" s="48">
        <f t="shared" ca="1" si="556"/>
        <v>4.0991999999999997</v>
      </c>
      <c r="G1050" s="48">
        <f t="shared" ca="1" si="556"/>
        <v>3.8563999999999998</v>
      </c>
      <c r="H1050" s="48">
        <f t="shared" ca="1" si="556"/>
        <v>3.7868000000000004</v>
      </c>
      <c r="I1050" s="48">
        <f t="shared" ca="1" si="556"/>
        <v>4.2734000000000005</v>
      </c>
      <c r="J1050" s="48">
        <f t="shared" ca="1" si="556"/>
        <v>3.4741</v>
      </c>
      <c r="K1050" s="48">
        <f t="shared" ca="1" si="556"/>
        <v>4.0461000000000009</v>
      </c>
      <c r="L1050" s="48">
        <f t="shared" ca="1" si="556"/>
        <v>4.3559000000000001</v>
      </c>
      <c r="M1050" s="48">
        <f t="shared" ca="1" si="556"/>
        <v>4.785400000000001</v>
      </c>
      <c r="N1050" s="48">
        <f t="shared" ca="1" si="556"/>
        <v>4.1805000000000003</v>
      </c>
      <c r="P1050" s="26">
        <f t="shared" ca="1" si="533"/>
        <v>3.9142754656636023</v>
      </c>
      <c r="Q1050" s="26">
        <f t="shared" ca="1" si="534"/>
        <v>54.194235573007454</v>
      </c>
      <c r="R1050" s="26">
        <f t="shared" ca="1" si="535"/>
        <v>127.52038356331944</v>
      </c>
      <c r="S1050" s="26">
        <f t="shared" ca="1" si="536"/>
        <v>199.43871805187607</v>
      </c>
      <c r="T1050" s="26">
        <f t="shared" ca="1" si="537"/>
        <v>269.45430945587054</v>
      </c>
      <c r="U1050" s="26">
        <f t="shared" ca="1" si="538"/>
        <v>379.83867172088145</v>
      </c>
      <c r="V1050" s="26">
        <f t="shared" ca="1" si="539"/>
        <v>578.79234756693381</v>
      </c>
      <c r="W1050" s="26">
        <f t="shared" ca="1" si="540"/>
        <v>587.17800353897928</v>
      </c>
      <c r="X1050" s="26">
        <f t="shared" ca="1" si="541"/>
        <v>1134.0657888907324</v>
      </c>
      <c r="Y1050" s="26">
        <f t="shared" ca="1" si="542"/>
        <v>8654.3338900460076</v>
      </c>
      <c r="Z1050" s="28">
        <f t="shared" ca="1" si="529"/>
        <v>-1.0244999999998727E-3</v>
      </c>
      <c r="AA1050" s="57">
        <f t="shared" ca="1" si="543"/>
        <v>4.1929400000000012E-2</v>
      </c>
      <c r="AB1050" s="33">
        <f t="shared" ca="1" si="530"/>
        <v>2.9001000000000651E-3</v>
      </c>
      <c r="AD1050" s="28">
        <f t="shared" ca="1" si="544"/>
        <v>4.9471836539924464E-2</v>
      </c>
      <c r="AE1050" s="28">
        <f t="shared" ca="1" si="545"/>
        <v>4.0174104684954873E-2</v>
      </c>
      <c r="AF1050" s="28">
        <f t="shared" ca="1" si="546"/>
        <v>3.7838989782278336E-2</v>
      </c>
      <c r="AG1050" s="28">
        <f t="shared" ca="1" si="547"/>
        <v>3.7168609027150468E-2</v>
      </c>
      <c r="AH1050" s="28">
        <f t="shared" ca="1" si="548"/>
        <v>4.1846109935000486E-2</v>
      </c>
      <c r="AI1050" s="28">
        <f t="shared" ca="1" si="549"/>
        <v>3.4151153855798519E-2</v>
      </c>
      <c r="AJ1050" s="28">
        <f t="shared" ca="1" si="550"/>
        <v>3.9663884169267784E-2</v>
      </c>
      <c r="AK1050" s="28">
        <f t="shared" ca="1" si="551"/>
        <v>4.2636986425504925E-2</v>
      </c>
      <c r="AL1050" s="28">
        <f t="shared" ca="1" si="552"/>
        <v>4.6744263216797088E-2</v>
      </c>
      <c r="AM1050" s="28">
        <f t="shared" ca="1" si="553"/>
        <v>4.0954785703115823E-2</v>
      </c>
      <c r="AN1050" s="28">
        <f t="shared" ca="1" si="531"/>
        <v>-9.7344615248321636E-4</v>
      </c>
      <c r="AO1050" s="28">
        <f t="shared" ca="1" si="554"/>
        <v>4.1074186717129715E-2</v>
      </c>
      <c r="AP1050" s="33">
        <f t="shared" ca="1" si="532"/>
        <v>2.7753377428267403E-3</v>
      </c>
      <c r="AQ1050" s="54"/>
      <c r="AR1050" s="53"/>
      <c r="AS1050" s="53"/>
      <c r="AT1050" s="53"/>
      <c r="AU1050" s="53"/>
    </row>
    <row r="1051" spans="1:51" ht="15" customHeight="1" x14ac:dyDescent="0.25">
      <c r="A1051" s="31">
        <f t="shared" ca="1" si="525"/>
        <v>41609</v>
      </c>
      <c r="B1051" s="32">
        <f t="shared" ca="1" si="526"/>
        <v>2013</v>
      </c>
      <c r="C1051" s="32">
        <f t="shared" ca="1" si="527"/>
        <v>12</v>
      </c>
      <c r="D1051" s="48">
        <f>RAWDATA!A1053</f>
        <v>201312</v>
      </c>
      <c r="E1051" s="48">
        <f t="shared" ca="1" si="555"/>
        <v>2.7018000000000004</v>
      </c>
      <c r="F1051" s="48">
        <f t="shared" ca="1" si="556"/>
        <v>2.7283999999999997</v>
      </c>
      <c r="G1051" s="48">
        <f t="shared" ca="1" si="556"/>
        <v>3.0596000000000001</v>
      </c>
      <c r="H1051" s="48">
        <f t="shared" ca="1" si="556"/>
        <v>2.7258</v>
      </c>
      <c r="I1051" s="48">
        <f t="shared" ca="1" si="556"/>
        <v>3.5672000000000006</v>
      </c>
      <c r="J1051" s="48">
        <f t="shared" ca="1" si="556"/>
        <v>2.7000999999999999</v>
      </c>
      <c r="K1051" s="48">
        <f t="shared" ca="1" si="556"/>
        <v>2.5545</v>
      </c>
      <c r="L1051" s="48">
        <f t="shared" ca="1" si="556"/>
        <v>2.2482000000000002</v>
      </c>
      <c r="M1051" s="48">
        <f t="shared" ca="1" si="556"/>
        <v>3.2614000000000001</v>
      </c>
      <c r="N1051" s="48">
        <f t="shared" ca="1" si="556"/>
        <v>3.1242000000000001</v>
      </c>
      <c r="P1051" s="26">
        <f t="shared" ca="1" si="533"/>
        <v>4.0200313601949018</v>
      </c>
      <c r="Q1051" s="26">
        <f t="shared" ca="1" si="534"/>
        <v>55.672871096381392</v>
      </c>
      <c r="R1051" s="26">
        <f t="shared" ca="1" si="535"/>
        <v>131.42199721882278</v>
      </c>
      <c r="S1051" s="26">
        <f t="shared" ca="1" si="536"/>
        <v>204.87501862853409</v>
      </c>
      <c r="T1051" s="26">
        <f t="shared" ca="1" si="537"/>
        <v>279.06628358278033</v>
      </c>
      <c r="U1051" s="26">
        <f t="shared" ca="1" si="538"/>
        <v>390.09469569601697</v>
      </c>
      <c r="V1051" s="26">
        <f t="shared" ca="1" si="539"/>
        <v>593.57759808553112</v>
      </c>
      <c r="W1051" s="26">
        <f t="shared" ca="1" si="540"/>
        <v>600.37893941454263</v>
      </c>
      <c r="X1051" s="26">
        <f t="shared" ca="1" si="541"/>
        <v>1171.0522105296147</v>
      </c>
      <c r="Y1051" s="26">
        <f t="shared" ca="1" si="542"/>
        <v>8924.7125894388246</v>
      </c>
      <c r="Z1051" s="28">
        <f t="shared" ca="1" si="529"/>
        <v>4.7769999999999202E-3</v>
      </c>
      <c r="AA1051" s="57">
        <f t="shared" ca="1" si="543"/>
        <v>2.8671200000000008E-2</v>
      </c>
      <c r="AB1051" s="33">
        <f t="shared" ca="1" si="530"/>
        <v>3.2567999999999486E-3</v>
      </c>
      <c r="AD1051" s="28">
        <f t="shared" ca="1" si="544"/>
        <v>2.665945756984945E-2</v>
      </c>
      <c r="AE1051" s="28">
        <f t="shared" ca="1" si="545"/>
        <v>2.6918426311043981E-2</v>
      </c>
      <c r="AF1051" s="28">
        <f t="shared" ca="1" si="546"/>
        <v>3.0137275670222414E-2</v>
      </c>
      <c r="AG1051" s="28">
        <f t="shared" ca="1" si="547"/>
        <v>2.6893116533973013E-2</v>
      </c>
      <c r="AH1051" s="28">
        <f t="shared" ca="1" si="548"/>
        <v>3.5050491391594552E-2</v>
      </c>
      <c r="AI1051" s="28">
        <f t="shared" ca="1" si="549"/>
        <v>2.6642904655781643E-2</v>
      </c>
      <c r="AJ1051" s="28">
        <f t="shared" ca="1" si="550"/>
        <v>2.5224178601195912E-2</v>
      </c>
      <c r="AK1051" s="28">
        <f t="shared" ca="1" si="551"/>
        <v>2.2233004867888751E-2</v>
      </c>
      <c r="AL1051" s="28">
        <f t="shared" ca="1" si="552"/>
        <v>3.2093451380412183E-2</v>
      </c>
      <c r="AM1051" s="28">
        <f t="shared" ca="1" si="553"/>
        <v>3.0763901060905957E-2</v>
      </c>
      <c r="AN1051" s="28">
        <f t="shared" ca="1" si="531"/>
        <v>4.6397342802123528E-3</v>
      </c>
      <c r="AO1051" s="28">
        <f t="shared" ca="1" si="554"/>
        <v>2.8267872262500531E-2</v>
      </c>
      <c r="AP1051" s="33">
        <f t="shared" ca="1" si="532"/>
        <v>3.1608039581585388E-3</v>
      </c>
      <c r="AQ1051" s="54"/>
      <c r="AR1051" s="53"/>
      <c r="AS1051" s="53"/>
      <c r="AT1051" s="53"/>
      <c r="AU1051" s="53"/>
    </row>
    <row r="1052" spans="1:51" ht="15" customHeight="1" x14ac:dyDescent="0.25">
      <c r="A1052" s="31">
        <f t="shared" ca="1" si="525"/>
        <v>41640</v>
      </c>
      <c r="B1052" s="32">
        <f t="shared" ca="1" si="526"/>
        <v>2014</v>
      </c>
      <c r="C1052" s="32">
        <f t="shared" ca="1" si="527"/>
        <v>1</v>
      </c>
      <c r="D1052" s="48">
        <f>RAWDATA!A1054</f>
        <v>201401</v>
      </c>
      <c r="E1052" s="48">
        <f t="shared" ca="1" si="555"/>
        <v>3.0465</v>
      </c>
      <c r="F1052" s="48">
        <f t="shared" ca="1" si="556"/>
        <v>-0.11880000000000002</v>
      </c>
      <c r="G1052" s="48">
        <f t="shared" ca="1" si="556"/>
        <v>-1.0023</v>
      </c>
      <c r="H1052" s="48">
        <f t="shared" ca="1" si="556"/>
        <v>-1.7797000000000001</v>
      </c>
      <c r="I1052" s="48">
        <f t="shared" ca="1" si="556"/>
        <v>-1.2045000000000001</v>
      </c>
      <c r="J1052" s="48">
        <f t="shared" ca="1" si="556"/>
        <v>-2.0528</v>
      </c>
      <c r="K1052" s="48">
        <f t="shared" ca="1" si="556"/>
        <v>-1.8582000000000001</v>
      </c>
      <c r="L1052" s="48">
        <f t="shared" ca="1" si="556"/>
        <v>-1.1114999999999999</v>
      </c>
      <c r="M1052" s="48">
        <f t="shared" ca="1" si="556"/>
        <v>-1.3930000000000002</v>
      </c>
      <c r="N1052" s="48">
        <f t="shared" ca="1" si="556"/>
        <v>1.7692000000000001</v>
      </c>
      <c r="P1052" s="26">
        <f t="shared" ca="1" si="533"/>
        <v>4.1425016155832397</v>
      </c>
      <c r="Q1052" s="26">
        <f t="shared" ca="1" si="534"/>
        <v>55.606731725518891</v>
      </c>
      <c r="R1052" s="26">
        <f t="shared" ca="1" si="535"/>
        <v>130.10475454069851</v>
      </c>
      <c r="S1052" s="26">
        <f t="shared" ca="1" si="536"/>
        <v>201.22885792200208</v>
      </c>
      <c r="T1052" s="26">
        <f t="shared" ca="1" si="537"/>
        <v>275.70493019702576</v>
      </c>
      <c r="U1052" s="26">
        <f t="shared" ca="1" si="538"/>
        <v>382.08683178276914</v>
      </c>
      <c r="V1052" s="26">
        <f t="shared" ca="1" si="539"/>
        <v>582.54773915790577</v>
      </c>
      <c r="W1052" s="26">
        <f t="shared" ca="1" si="540"/>
        <v>593.70572750295003</v>
      </c>
      <c r="X1052" s="26">
        <f t="shared" ca="1" si="541"/>
        <v>1154.7394532369372</v>
      </c>
      <c r="Y1052" s="26">
        <f t="shared" ca="1" si="542"/>
        <v>9082.6086045711763</v>
      </c>
      <c r="Z1052" s="28">
        <f t="shared" ca="1" si="529"/>
        <v>-1.2757499999999977E-2</v>
      </c>
      <c r="AA1052" s="57">
        <f t="shared" ca="1" si="543"/>
        <v>-5.705100000000002E-3</v>
      </c>
      <c r="AB1052" s="33">
        <f t="shared" ca="1" si="530"/>
        <v>7.5861000000000236E-3</v>
      </c>
      <c r="AD1052" s="28">
        <f t="shared" ca="1" si="544"/>
        <v>3.0010156676484229E-2</v>
      </c>
      <c r="AE1052" s="28">
        <f t="shared" ca="1" si="545"/>
        <v>-1.1887062313906374E-3</v>
      </c>
      <c r="AF1052" s="28">
        <f t="shared" ca="1" si="546"/>
        <v>-1.0073568446608483E-2</v>
      </c>
      <c r="AG1052" s="28">
        <f t="shared" ca="1" si="547"/>
        <v>-1.7957271013911476E-2</v>
      </c>
      <c r="AH1052" s="28">
        <f t="shared" ca="1" si="548"/>
        <v>-1.2118128830249665E-2</v>
      </c>
      <c r="AI1052" s="28">
        <f t="shared" ca="1" si="549"/>
        <v>-2.0741628019401541E-2</v>
      </c>
      <c r="AJ1052" s="28">
        <f t="shared" ca="1" si="550"/>
        <v>-1.875681434922814E-2</v>
      </c>
      <c r="AK1052" s="28">
        <f t="shared" ca="1" si="551"/>
        <v>-1.1177233190127507E-2</v>
      </c>
      <c r="AL1052" s="28">
        <f t="shared" ca="1" si="552"/>
        <v>-1.4027932984643034E-2</v>
      </c>
      <c r="AM1052" s="28">
        <f t="shared" ca="1" si="553"/>
        <v>1.7537318322122429E-2</v>
      </c>
      <c r="AN1052" s="28">
        <f t="shared" ca="1" si="531"/>
        <v>-1.2656032553807098E-2</v>
      </c>
      <c r="AO1052" s="28">
        <f t="shared" ca="1" si="554"/>
        <v>-5.7214362459126495E-3</v>
      </c>
      <c r="AP1052" s="33">
        <f t="shared" ca="1" si="532"/>
        <v>7.4761289146523472E-3</v>
      </c>
      <c r="AQ1052" s="54"/>
      <c r="AR1052" s="53"/>
      <c r="AS1052" s="53"/>
      <c r="AT1052" s="53"/>
      <c r="AU1052" s="53"/>
    </row>
    <row r="1053" spans="1:51" ht="15" customHeight="1" x14ac:dyDescent="0.25">
      <c r="A1053" s="31">
        <f t="shared" ca="1" si="525"/>
        <v>41671</v>
      </c>
      <c r="B1053" s="32">
        <f t="shared" ca="1" si="526"/>
        <v>2014</v>
      </c>
      <c r="C1053" s="32">
        <f t="shared" ca="1" si="527"/>
        <v>2</v>
      </c>
      <c r="D1053" s="48">
        <f>RAWDATA!A1055</f>
        <v>201402</v>
      </c>
      <c r="E1053" s="48">
        <f t="shared" ca="1" si="555"/>
        <v>5.2373000000000003</v>
      </c>
      <c r="F1053" s="48">
        <f t="shared" ca="1" si="556"/>
        <v>3.8273000000000001</v>
      </c>
      <c r="G1053" s="48">
        <f t="shared" ca="1" si="556"/>
        <v>4.1629000000000005</v>
      </c>
      <c r="H1053" s="48">
        <f t="shared" ca="1" si="556"/>
        <v>3.5308999999999999</v>
      </c>
      <c r="I1053" s="48">
        <f t="shared" ca="1" si="556"/>
        <v>4.8132000000000001</v>
      </c>
      <c r="J1053" s="48">
        <f t="shared" ca="1" si="556"/>
        <v>4.7861000000000002</v>
      </c>
      <c r="K1053" s="48">
        <f t="shared" ca="1" si="556"/>
        <v>4.1129000000000007</v>
      </c>
      <c r="L1053" s="48">
        <f t="shared" ca="1" si="556"/>
        <v>5.2896999999999998</v>
      </c>
      <c r="M1053" s="48">
        <f t="shared" ca="1" si="556"/>
        <v>4.3070000000000004</v>
      </c>
      <c r="N1053" s="48">
        <f t="shared" ca="1" si="556"/>
        <v>5.0496999999999996</v>
      </c>
      <c r="P1053" s="26">
        <f t="shared" ca="1" si="533"/>
        <v>4.359456852696181</v>
      </c>
      <c r="Q1053" s="26">
        <f t="shared" ca="1" si="534"/>
        <v>57.734968168849676</v>
      </c>
      <c r="R1053" s="26">
        <f t="shared" ca="1" si="535"/>
        <v>135.52088536747323</v>
      </c>
      <c r="S1053" s="26">
        <f t="shared" ca="1" si="536"/>
        <v>208.33404766637005</v>
      </c>
      <c r="T1053" s="26">
        <f t="shared" ca="1" si="537"/>
        <v>288.97515989726901</v>
      </c>
      <c r="U1053" s="26">
        <f t="shared" ca="1" si="538"/>
        <v>400.37388963872422</v>
      </c>
      <c r="V1053" s="26">
        <f t="shared" ca="1" si="539"/>
        <v>606.5073451217313</v>
      </c>
      <c r="W1053" s="26">
        <f t="shared" ca="1" si="540"/>
        <v>625.11097937067359</v>
      </c>
      <c r="X1053" s="26">
        <f t="shared" ca="1" si="541"/>
        <v>1204.4740814878519</v>
      </c>
      <c r="Y1053" s="26">
        <f t="shared" ca="1" si="542"/>
        <v>9541.2530912762068</v>
      </c>
      <c r="Z1053" s="28">
        <f t="shared" ca="1" si="529"/>
        <v>1.4604999999999757E-3</v>
      </c>
      <c r="AA1053" s="57">
        <f t="shared" ca="1" si="543"/>
        <v>4.5117000000000004E-2</v>
      </c>
      <c r="AB1053" s="33">
        <f t="shared" ca="1" si="530"/>
        <v>1.6664999999999736E-3</v>
      </c>
      <c r="AD1053" s="28">
        <f t="shared" ca="1" si="544"/>
        <v>5.1047614210647213E-2</v>
      </c>
      <c r="AE1053" s="28">
        <f t="shared" ca="1" si="545"/>
        <v>3.7558755944086489E-2</v>
      </c>
      <c r="AF1053" s="28">
        <f t="shared" ca="1" si="546"/>
        <v>4.0785833866466489E-2</v>
      </c>
      <c r="AG1053" s="28">
        <f t="shared" ca="1" si="547"/>
        <v>3.4699932884570732E-2</v>
      </c>
      <c r="AH1053" s="28">
        <f t="shared" ca="1" si="548"/>
        <v>4.7009532165759711E-2</v>
      </c>
      <c r="AI1053" s="28">
        <f t="shared" ca="1" si="549"/>
        <v>4.6750943514451963E-2</v>
      </c>
      <c r="AJ1053" s="28">
        <f t="shared" ca="1" si="550"/>
        <v>4.0305701263825905E-2</v>
      </c>
      <c r="AK1053" s="28">
        <f t="shared" ca="1" si="551"/>
        <v>5.1545412603082111E-2</v>
      </c>
      <c r="AL1053" s="28">
        <f t="shared" ca="1" si="552"/>
        <v>4.216828786054503E-2</v>
      </c>
      <c r="AM1053" s="28">
        <f t="shared" ca="1" si="553"/>
        <v>4.9263385515879818E-2</v>
      </c>
      <c r="AN1053" s="28">
        <f t="shared" ca="1" si="531"/>
        <v>1.4126516108455764E-3</v>
      </c>
      <c r="AO1053" s="28">
        <f t="shared" ca="1" si="554"/>
        <v>4.4128840872016573E-2</v>
      </c>
      <c r="AP1053" s="33">
        <f t="shared" ca="1" si="532"/>
        <v>1.5869958161958547E-3</v>
      </c>
      <c r="AQ1053" s="54"/>
      <c r="AR1053" s="53"/>
      <c r="AS1053" s="53"/>
      <c r="AT1053" s="53"/>
      <c r="AU1053" s="53"/>
    </row>
    <row r="1054" spans="1:51" ht="15" customHeight="1" x14ac:dyDescent="0.25">
      <c r="A1054" s="31">
        <f t="shared" ca="1" si="525"/>
        <v>41699</v>
      </c>
      <c r="B1054" s="32">
        <f t="shared" ca="1" si="526"/>
        <v>2014</v>
      </c>
      <c r="C1054" s="32">
        <f t="shared" ca="1" si="527"/>
        <v>3</v>
      </c>
      <c r="D1054" s="48">
        <f>RAWDATA!A1056</f>
        <v>201403</v>
      </c>
      <c r="E1054" s="48">
        <f t="shared" ca="1" si="555"/>
        <v>-2.3721000000000001</v>
      </c>
      <c r="F1054" s="48">
        <f t="shared" ca="1" si="556"/>
        <v>-0.15829999999999994</v>
      </c>
      <c r="G1054" s="48">
        <f t="shared" ca="1" si="556"/>
        <v>0.44890000000000008</v>
      </c>
      <c r="H1054" s="48">
        <f t="shared" ca="1" si="556"/>
        <v>1.0766000000000002</v>
      </c>
      <c r="I1054" s="48">
        <f t="shared" ca="1" si="556"/>
        <v>0.66600000000000004</v>
      </c>
      <c r="J1054" s="48">
        <f t="shared" ca="1" si="556"/>
        <v>0.82530000000000003</v>
      </c>
      <c r="K1054" s="48">
        <f t="shared" ca="1" si="556"/>
        <v>0.95039999999999991</v>
      </c>
      <c r="L1054" s="48">
        <f t="shared" ca="1" si="556"/>
        <v>0.87819999999999998</v>
      </c>
      <c r="M1054" s="48">
        <f t="shared" ca="1" si="556"/>
        <v>0.39270000000000005</v>
      </c>
      <c r="N1054" s="48">
        <f t="shared" ca="1" si="556"/>
        <v>-0.25080000000000013</v>
      </c>
      <c r="P1054" s="26">
        <f t="shared" ca="1" si="533"/>
        <v>4.256046176693375</v>
      </c>
      <c r="Q1054" s="26">
        <f t="shared" ca="1" si="534"/>
        <v>57.643573714238386</v>
      </c>
      <c r="R1054" s="26">
        <f t="shared" ca="1" si="535"/>
        <v>136.12923862188782</v>
      </c>
      <c r="S1054" s="26">
        <f t="shared" ca="1" si="536"/>
        <v>210.5769720235462</v>
      </c>
      <c r="T1054" s="26">
        <f t="shared" ca="1" si="537"/>
        <v>290.89973446218482</v>
      </c>
      <c r="U1054" s="26">
        <f t="shared" ca="1" si="538"/>
        <v>403.67817534991264</v>
      </c>
      <c r="V1054" s="26">
        <f t="shared" ca="1" si="539"/>
        <v>612.27159092976819</v>
      </c>
      <c r="W1054" s="26">
        <f t="shared" ca="1" si="540"/>
        <v>630.60070399150686</v>
      </c>
      <c r="X1054" s="26">
        <f t="shared" ca="1" si="541"/>
        <v>1209.2040512058547</v>
      </c>
      <c r="Y1054" s="26">
        <f t="shared" ca="1" si="542"/>
        <v>9517.323628523287</v>
      </c>
      <c r="Z1054" s="28">
        <f t="shared" ca="1" si="529"/>
        <v>1.3361500000000026E-2</v>
      </c>
      <c r="AA1054" s="57">
        <f t="shared" ca="1" si="543"/>
        <v>2.4569000000000001E-3</v>
      </c>
      <c r="AB1054" s="33">
        <f t="shared" ca="1" si="530"/>
        <v>-1.7473999999999706E-3</v>
      </c>
      <c r="AD1054" s="28">
        <f t="shared" ca="1" si="544"/>
        <v>-2.4006872763679278E-2</v>
      </c>
      <c r="AE1054" s="28">
        <f t="shared" ca="1" si="545"/>
        <v>-1.5842542683459574E-3</v>
      </c>
      <c r="AF1054" s="28">
        <f t="shared" ca="1" si="546"/>
        <v>4.478954491140311E-3</v>
      </c>
      <c r="AG1054" s="28">
        <f t="shared" ca="1" si="547"/>
        <v>1.0708459242787478E-2</v>
      </c>
      <c r="AH1054" s="28">
        <f t="shared" ca="1" si="548"/>
        <v>6.637920180183437E-3</v>
      </c>
      <c r="AI1054" s="28">
        <f t="shared" ca="1" si="549"/>
        <v>8.2191302194306263E-3</v>
      </c>
      <c r="AJ1054" s="28">
        <f t="shared" ca="1" si="550"/>
        <v>9.459121120507747E-3</v>
      </c>
      <c r="AK1054" s="28">
        <f t="shared" ca="1" si="551"/>
        <v>8.7436625276244174E-3</v>
      </c>
      <c r="AL1054" s="28">
        <f t="shared" ca="1" si="552"/>
        <v>3.9193094627515005E-3</v>
      </c>
      <c r="AM1054" s="28">
        <f t="shared" ca="1" si="553"/>
        <v>-2.5111503004045721E-3</v>
      </c>
      <c r="AN1054" s="28">
        <f t="shared" ca="1" si="531"/>
        <v>1.3499643097186081E-2</v>
      </c>
      <c r="AO1054" s="28">
        <f t="shared" ca="1" si="554"/>
        <v>2.4538867556792303E-3</v>
      </c>
      <c r="AP1054" s="33">
        <f t="shared" ca="1" si="532"/>
        <v>-1.7498071745057661E-3</v>
      </c>
      <c r="AQ1054" s="54"/>
      <c r="AR1054" s="53"/>
      <c r="AS1054" s="53"/>
      <c r="AT1054" s="53"/>
      <c r="AU1054" s="53"/>
      <c r="AY1054" s="29"/>
    </row>
    <row r="1055" spans="1:51" ht="15" customHeight="1" x14ac:dyDescent="0.25">
      <c r="A1055" s="31">
        <f t="shared" ca="1" si="525"/>
        <v>41730</v>
      </c>
      <c r="B1055" s="32">
        <f t="shared" ca="1" si="526"/>
        <v>2014</v>
      </c>
      <c r="C1055" s="32">
        <f t="shared" ca="1" si="527"/>
        <v>4</v>
      </c>
      <c r="D1055" s="48">
        <f>RAWDATA!A1057</f>
        <v>201404</v>
      </c>
      <c r="E1055" s="48">
        <f t="shared" ca="1" si="555"/>
        <v>-5.5867000000000004</v>
      </c>
      <c r="F1055" s="48">
        <f t="shared" ca="1" si="556"/>
        <v>-3.0678000000000001</v>
      </c>
      <c r="G1055" s="48">
        <f t="shared" ca="1" si="556"/>
        <v>-2.9253999999999998</v>
      </c>
      <c r="H1055" s="48">
        <f t="shared" ca="1" si="556"/>
        <v>-2.0789999999999997</v>
      </c>
      <c r="I1055" s="48">
        <f t="shared" ca="1" si="556"/>
        <v>-2.6738000000000004</v>
      </c>
      <c r="J1055" s="48">
        <f t="shared" ca="1" si="556"/>
        <v>-2.6479000000000004</v>
      </c>
      <c r="K1055" s="48">
        <f t="shared" ca="1" si="556"/>
        <v>-2.6866000000000003</v>
      </c>
      <c r="L1055" s="48">
        <f t="shared" ca="1" si="556"/>
        <v>-2.7804000000000002</v>
      </c>
      <c r="M1055" s="48">
        <f t="shared" ca="1" si="556"/>
        <v>-3.8967000000000005</v>
      </c>
      <c r="N1055" s="48">
        <f t="shared" ca="1" si="556"/>
        <v>-6.4249000000000009</v>
      </c>
      <c r="P1055" s="26">
        <f t="shared" ca="1" si="533"/>
        <v>4.018273644940046</v>
      </c>
      <c r="Q1055" s="26">
        <f t="shared" ca="1" si="534"/>
        <v>55.875184159832983</v>
      </c>
      <c r="R1055" s="26">
        <f t="shared" ca="1" si="535"/>
        <v>132.14691387524311</v>
      </c>
      <c r="S1055" s="26">
        <f t="shared" ca="1" si="536"/>
        <v>206.19907677517668</v>
      </c>
      <c r="T1055" s="26">
        <f t="shared" ca="1" si="537"/>
        <v>283.1216573621349</v>
      </c>
      <c r="U1055" s="26">
        <f t="shared" ca="1" si="538"/>
        <v>392.98918094482229</v>
      </c>
      <c r="V1055" s="26">
        <f t="shared" ca="1" si="539"/>
        <v>595.82230236784903</v>
      </c>
      <c r="W1055" s="26">
        <f t="shared" ca="1" si="540"/>
        <v>613.067482017727</v>
      </c>
      <c r="X1055" s="26">
        <f t="shared" ca="1" si="541"/>
        <v>1162.0849969425162</v>
      </c>
      <c r="Y1055" s="26">
        <f t="shared" ca="1" si="542"/>
        <v>8905.8451027142946</v>
      </c>
      <c r="Z1055" s="28">
        <f t="shared" ca="1" si="529"/>
        <v>-8.3354999999999957E-3</v>
      </c>
      <c r="AA1055" s="57">
        <f t="shared" ca="1" si="543"/>
        <v>-3.47692E-2</v>
      </c>
      <c r="AB1055" s="33">
        <f t="shared" ca="1" si="530"/>
        <v>-1.6838799999999987E-2</v>
      </c>
      <c r="AD1055" s="28">
        <f t="shared" ca="1" si="544"/>
        <v>-5.7488232930167943E-2</v>
      </c>
      <c r="AE1055" s="28">
        <f t="shared" ca="1" si="545"/>
        <v>-3.1158420949644026E-2</v>
      </c>
      <c r="AF1055" s="28">
        <f t="shared" ca="1" si="546"/>
        <v>-2.9690430904216733E-2</v>
      </c>
      <c r="AG1055" s="28">
        <f t="shared" ca="1" si="547"/>
        <v>-2.1009154857921125E-2</v>
      </c>
      <c r="AH1055" s="28">
        <f t="shared" ca="1" si="548"/>
        <v>-2.7101962744824938E-2</v>
      </c>
      <c r="AI1055" s="28">
        <f t="shared" ca="1" si="549"/>
        <v>-2.6835882753857083E-2</v>
      </c>
      <c r="AJ1055" s="28">
        <f t="shared" ca="1" si="550"/>
        <v>-2.723348788172866E-2</v>
      </c>
      <c r="AK1055" s="28">
        <f t="shared" ca="1" si="551"/>
        <v>-2.8197848759003323E-2</v>
      </c>
      <c r="AL1055" s="28">
        <f t="shared" ca="1" si="552"/>
        <v>-3.9746531371453613E-2</v>
      </c>
      <c r="AM1055" s="28">
        <f t="shared" ca="1" si="553"/>
        <v>-6.6405863536668247E-2</v>
      </c>
      <c r="AN1055" s="28">
        <f t="shared" ca="1" si="531"/>
        <v>-8.7528705141549507E-3</v>
      </c>
      <c r="AO1055" s="28">
        <f t="shared" ca="1" si="554"/>
        <v>-3.538803525551542E-2</v>
      </c>
      <c r="AP1055" s="33">
        <f t="shared" ca="1" si="532"/>
        <v>-1.7688162198545514E-2</v>
      </c>
      <c r="AQ1055" s="54"/>
      <c r="AR1055" s="53"/>
      <c r="AS1055" s="53"/>
      <c r="AT1055" s="53"/>
      <c r="AU1055" s="53"/>
      <c r="AY1055" s="29"/>
    </row>
    <row r="1056" spans="1:51" ht="15" customHeight="1" x14ac:dyDescent="0.25">
      <c r="A1056" s="31">
        <f t="shared" ca="1" si="525"/>
        <v>41760</v>
      </c>
      <c r="B1056" s="32">
        <f t="shared" ca="1" si="526"/>
        <v>2014</v>
      </c>
      <c r="C1056" s="32">
        <f t="shared" ca="1" si="527"/>
        <v>5</v>
      </c>
      <c r="D1056" s="48">
        <f>RAWDATA!A1058</f>
        <v>201405</v>
      </c>
      <c r="E1056" s="48">
        <f t="shared" ca="1" si="555"/>
        <v>-0.41909999999999997</v>
      </c>
      <c r="F1056" s="48">
        <f t="shared" ca="1" si="556"/>
        <v>-0.66600000000000015</v>
      </c>
      <c r="G1056" s="48">
        <f t="shared" ca="1" si="556"/>
        <v>0.96220000000000006</v>
      </c>
      <c r="H1056" s="48">
        <f t="shared" ca="1" si="556"/>
        <v>0.37010000000000004</v>
      </c>
      <c r="I1056" s="48">
        <f t="shared" ca="1" si="556"/>
        <v>0.83</v>
      </c>
      <c r="J1056" s="48">
        <f t="shared" ca="1" si="556"/>
        <v>0.51029999999999998</v>
      </c>
      <c r="K1056" s="48">
        <f t="shared" ca="1" si="556"/>
        <v>0.58260000000000001</v>
      </c>
      <c r="L1056" s="48">
        <f t="shared" ca="1" si="556"/>
        <v>-0.13780000000000001</v>
      </c>
      <c r="M1056" s="48">
        <f t="shared" ca="1" si="556"/>
        <v>0.54810000000000003</v>
      </c>
      <c r="N1056" s="48">
        <f t="shared" ca="1" si="556"/>
        <v>-0.71120000000000005</v>
      </c>
      <c r="P1056" s="26">
        <f t="shared" ca="1" si="533"/>
        <v>4.0014330600941026</v>
      </c>
      <c r="Q1056" s="26">
        <f t="shared" ca="1" si="534"/>
        <v>55.503055433328498</v>
      </c>
      <c r="R1056" s="26">
        <f t="shared" ca="1" si="535"/>
        <v>133.41843148055071</v>
      </c>
      <c r="S1056" s="26">
        <f t="shared" ca="1" si="536"/>
        <v>206.96221955832161</v>
      </c>
      <c r="T1056" s="26">
        <f t="shared" ca="1" si="537"/>
        <v>285.47156711824061</v>
      </c>
      <c r="U1056" s="26">
        <f t="shared" ca="1" si="538"/>
        <v>394.99460473518377</v>
      </c>
      <c r="V1056" s="26">
        <f t="shared" ca="1" si="539"/>
        <v>599.29356310144419</v>
      </c>
      <c r="W1056" s="26">
        <f t="shared" ca="1" si="540"/>
        <v>612.22267502750663</v>
      </c>
      <c r="X1056" s="26">
        <f t="shared" ca="1" si="541"/>
        <v>1168.4543848107583</v>
      </c>
      <c r="Y1056" s="26">
        <f t="shared" ca="1" si="542"/>
        <v>8842.5067323437906</v>
      </c>
      <c r="Z1056" s="28">
        <f t="shared" ca="1" si="529"/>
        <v>4.610000000000003E-3</v>
      </c>
      <c r="AA1056" s="57">
        <f t="shared" ca="1" si="543"/>
        <v>1.8692000000000001E-3</v>
      </c>
      <c r="AB1056" s="33">
        <f t="shared" ca="1" si="530"/>
        <v>-2.6846999999999691E-3</v>
      </c>
      <c r="AD1056" s="28">
        <f t="shared" ca="1" si="544"/>
        <v>-4.1998068554671497E-3</v>
      </c>
      <c r="AE1056" s="28">
        <f t="shared" ca="1" si="545"/>
        <v>-6.682276763922042E-3</v>
      </c>
      <c r="AF1056" s="28">
        <f t="shared" ca="1" si="546"/>
        <v>9.5760033756363532E-3</v>
      </c>
      <c r="AG1056" s="28">
        <f t="shared" ca="1" si="547"/>
        <v>3.6941681507607379E-3</v>
      </c>
      <c r="AH1056" s="28">
        <f t="shared" ca="1" si="548"/>
        <v>8.2657444170325927E-3</v>
      </c>
      <c r="AI1056" s="28">
        <f t="shared" ca="1" si="549"/>
        <v>5.0900238217368114E-3</v>
      </c>
      <c r="AJ1056" s="28">
        <f t="shared" ca="1" si="550"/>
        <v>5.8090944912164919E-3</v>
      </c>
      <c r="AK1056" s="28">
        <f t="shared" ca="1" si="551"/>
        <v>-1.3789503151230315E-3</v>
      </c>
      <c r="AL1056" s="28">
        <f t="shared" ca="1" si="552"/>
        <v>5.4660339804305782E-3</v>
      </c>
      <c r="AM1056" s="28">
        <f t="shared" ca="1" si="553"/>
        <v>-7.1374108248682634E-3</v>
      </c>
      <c r="AN1056" s="28">
        <f t="shared" ca="1" si="531"/>
        <v>4.6053533874757533E-3</v>
      </c>
      <c r="AO1056" s="28">
        <f t="shared" ca="1" si="554"/>
        <v>1.8674552195707323E-3</v>
      </c>
      <c r="AP1056" s="33">
        <f t="shared" ca="1" si="532"/>
        <v>-2.7031436417895749E-3</v>
      </c>
      <c r="AQ1056" s="54"/>
      <c r="AR1056" s="53"/>
      <c r="AS1056" s="53"/>
      <c r="AT1056" s="53"/>
      <c r="AU1056" s="53"/>
      <c r="AY1056" s="28"/>
    </row>
    <row r="1057" spans="1:51" ht="15" customHeight="1" x14ac:dyDescent="0.25">
      <c r="A1057" s="31">
        <f t="shared" ca="1" si="525"/>
        <v>41791</v>
      </c>
      <c r="B1057" s="32">
        <f t="shared" ca="1" si="526"/>
        <v>2014</v>
      </c>
      <c r="C1057" s="32">
        <f t="shared" ca="1" si="527"/>
        <v>6</v>
      </c>
      <c r="D1057" s="48">
        <f>RAWDATA!A1059</f>
        <v>201406</v>
      </c>
      <c r="E1057" s="48">
        <f t="shared" ca="1" si="555"/>
        <v>5.2125000000000004</v>
      </c>
      <c r="F1057" s="48">
        <f t="shared" ca="1" si="556"/>
        <v>4.7686000000000002</v>
      </c>
      <c r="G1057" s="48">
        <f t="shared" ca="1" si="556"/>
        <v>4.2568999999999999</v>
      </c>
      <c r="H1057" s="48">
        <f t="shared" ca="1" si="556"/>
        <v>3.9817000000000009</v>
      </c>
      <c r="I1057" s="48">
        <f t="shared" ca="1" si="556"/>
        <v>4.3208000000000002</v>
      </c>
      <c r="J1057" s="48">
        <f t="shared" ca="1" si="556"/>
        <v>3.8260000000000001</v>
      </c>
      <c r="K1057" s="48">
        <f t="shared" ca="1" si="556"/>
        <v>4.1834000000000007</v>
      </c>
      <c r="L1057" s="48">
        <f t="shared" ca="1" si="556"/>
        <v>4.0737000000000005</v>
      </c>
      <c r="M1057" s="48">
        <f t="shared" ca="1" si="556"/>
        <v>4.3740000000000006</v>
      </c>
      <c r="N1057" s="48">
        <f t="shared" ca="1" si="556"/>
        <v>5.3571000000000009</v>
      </c>
      <c r="P1057" s="26">
        <f t="shared" ca="1" si="533"/>
        <v>4.2100077583515079</v>
      </c>
      <c r="Q1057" s="26">
        <f t="shared" ca="1" si="534"/>
        <v>58.149774134722193</v>
      </c>
      <c r="R1057" s="26">
        <f t="shared" ca="1" si="535"/>
        <v>139.09792069024627</v>
      </c>
      <c r="S1057" s="26">
        <f t="shared" ca="1" si="536"/>
        <v>215.20283425447531</v>
      </c>
      <c r="T1057" s="26">
        <f t="shared" ca="1" si="537"/>
        <v>297.80622259028553</v>
      </c>
      <c r="U1057" s="26">
        <f t="shared" ca="1" si="538"/>
        <v>410.10709831235187</v>
      </c>
      <c r="V1057" s="26">
        <f t="shared" ca="1" si="539"/>
        <v>624.36441002022991</v>
      </c>
      <c r="W1057" s="26">
        <f t="shared" ca="1" si="540"/>
        <v>637.16279014010217</v>
      </c>
      <c r="X1057" s="26">
        <f t="shared" ca="1" si="541"/>
        <v>1219.562579602381</v>
      </c>
      <c r="Y1057" s="26">
        <f t="shared" ca="1" si="542"/>
        <v>9316.2086605021796</v>
      </c>
      <c r="Z1057" s="28">
        <f t="shared" ca="1" si="529"/>
        <v>-1.2499999999998623E-3</v>
      </c>
      <c r="AA1057" s="57">
        <f t="shared" ca="1" si="543"/>
        <v>4.4354700000000004E-2</v>
      </c>
      <c r="AB1057" s="33">
        <f t="shared" ca="1" si="530"/>
        <v>4.3008000000000698E-3</v>
      </c>
      <c r="AD1057" s="28">
        <f t="shared" ca="1" si="544"/>
        <v>5.0811928549603098E-2</v>
      </c>
      <c r="AE1057" s="28">
        <f t="shared" ca="1" si="545"/>
        <v>4.65839226837029E-2</v>
      </c>
      <c r="AF1057" s="28">
        <f t="shared" ca="1" si="546"/>
        <v>4.168785955091308E-2</v>
      </c>
      <c r="AG1057" s="28">
        <f t="shared" ca="1" si="547"/>
        <v>3.904473613177193E-2</v>
      </c>
      <c r="AH1057" s="28">
        <f t="shared" ca="1" si="548"/>
        <v>4.2300580872503393E-2</v>
      </c>
      <c r="AI1057" s="28">
        <f t="shared" ca="1" si="549"/>
        <v>3.7546235073962868E-2</v>
      </c>
      <c r="AJ1057" s="28">
        <f t="shared" ca="1" si="550"/>
        <v>4.0982621619031878E-2</v>
      </c>
      <c r="AK1057" s="28">
        <f t="shared" ca="1" si="551"/>
        <v>3.9929116022861671E-2</v>
      </c>
      <c r="AL1057" s="28">
        <f t="shared" ca="1" si="552"/>
        <v>4.2810416298708416E-2</v>
      </c>
      <c r="AM1057" s="28">
        <f t="shared" ca="1" si="553"/>
        <v>5.2185346390826497E-2</v>
      </c>
      <c r="AN1057" s="28">
        <f t="shared" ca="1" si="531"/>
        <v>-1.2000442718855392E-3</v>
      </c>
      <c r="AO1057" s="28">
        <f t="shared" ca="1" si="554"/>
        <v>4.3399182716013909E-2</v>
      </c>
      <c r="AP1057" s="33">
        <f t="shared" ca="1" si="532"/>
        <v>4.0986986287535471E-3</v>
      </c>
      <c r="AQ1057" s="54"/>
      <c r="AR1057" s="53"/>
      <c r="AS1057" s="53"/>
      <c r="AT1057" s="53"/>
      <c r="AU1057" s="53"/>
      <c r="AY1057" s="28"/>
    </row>
    <row r="1058" spans="1:51" ht="15" customHeight="1" x14ac:dyDescent="0.25">
      <c r="A1058" s="31">
        <f t="shared" ca="1" si="525"/>
        <v>41821</v>
      </c>
      <c r="B1058" s="32">
        <f t="shared" ca="1" si="526"/>
        <v>2014</v>
      </c>
      <c r="C1058" s="32">
        <f t="shared" ca="1" si="527"/>
        <v>7</v>
      </c>
      <c r="D1058" s="48">
        <f>RAWDATA!A1060</f>
        <v>201407</v>
      </c>
      <c r="E1058" s="48">
        <f t="shared" ca="1" si="555"/>
        <v>-6.3748000000000005</v>
      </c>
      <c r="F1058" s="48">
        <f t="shared" ca="1" si="556"/>
        <v>-5.6860999999999997</v>
      </c>
      <c r="G1058" s="48">
        <f t="shared" ca="1" si="556"/>
        <v>-4.6503000000000005</v>
      </c>
      <c r="H1058" s="48">
        <f t="shared" ca="1" si="556"/>
        <v>-4.8675999999999995</v>
      </c>
      <c r="I1058" s="48">
        <f t="shared" ca="1" si="556"/>
        <v>-4.3029999999999999</v>
      </c>
      <c r="J1058" s="48">
        <f t="shared" ca="1" si="556"/>
        <v>-4.7401000000000009</v>
      </c>
      <c r="K1058" s="48">
        <f t="shared" ca="1" si="556"/>
        <v>-4.1633000000000004</v>
      </c>
      <c r="L1058" s="48">
        <f t="shared" ca="1" si="556"/>
        <v>-4.0642000000000005</v>
      </c>
      <c r="M1058" s="48">
        <f t="shared" ca="1" si="556"/>
        <v>-3.9248000000000003</v>
      </c>
      <c r="N1058" s="48">
        <f t="shared" ca="1" si="556"/>
        <v>-4.0118</v>
      </c>
      <c r="P1058" s="26">
        <f t="shared" ca="1" si="533"/>
        <v>3.9416281837721159</v>
      </c>
      <c r="Q1058" s="26">
        <f t="shared" ca="1" si="534"/>
        <v>54.843319827647754</v>
      </c>
      <c r="R1058" s="26">
        <f t="shared" ca="1" si="535"/>
        <v>132.62945008438774</v>
      </c>
      <c r="S1058" s="26">
        <f t="shared" ca="1" si="536"/>
        <v>204.72762109430448</v>
      </c>
      <c r="T1058" s="26">
        <f t="shared" ca="1" si="537"/>
        <v>284.99162083222552</v>
      </c>
      <c r="U1058" s="26">
        <f t="shared" ca="1" si="538"/>
        <v>390.66761174524805</v>
      </c>
      <c r="V1058" s="26">
        <f t="shared" ca="1" si="539"/>
        <v>598.37024653785761</v>
      </c>
      <c r="W1058" s="26">
        <f t="shared" ca="1" si="540"/>
        <v>611.26722002322822</v>
      </c>
      <c r="X1058" s="26">
        <f t="shared" ca="1" si="541"/>
        <v>1171.6971874781468</v>
      </c>
      <c r="Y1058" s="26">
        <f t="shared" ca="1" si="542"/>
        <v>8942.4610014601531</v>
      </c>
      <c r="Z1058" s="28">
        <f t="shared" ca="1" si="529"/>
        <v>2.062150000000007E-2</v>
      </c>
      <c r="AA1058" s="57">
        <f t="shared" ca="1" si="543"/>
        <v>-4.6786000000000001E-2</v>
      </c>
      <c r="AB1058" s="33">
        <f t="shared" ca="1" si="530"/>
        <v>7.1030000000000329E-3</v>
      </c>
      <c r="AD1058" s="28">
        <f t="shared" ca="1" si="544"/>
        <v>-6.5870607971414044E-2</v>
      </c>
      <c r="AE1058" s="28">
        <f t="shared" ca="1" si="545"/>
        <v>-5.8541605302471843E-2</v>
      </c>
      <c r="AF1058" s="28">
        <f t="shared" ca="1" si="546"/>
        <v>-4.7619000249706854E-2</v>
      </c>
      <c r="AG1058" s="28">
        <f t="shared" ca="1" si="547"/>
        <v>-4.990058045346215E-2</v>
      </c>
      <c r="AH1058" s="28">
        <f t="shared" ca="1" si="548"/>
        <v>-4.3983235982923002E-2</v>
      </c>
      <c r="AI1058" s="28">
        <f t="shared" ca="1" si="549"/>
        <v>-4.8561240374483595E-2</v>
      </c>
      <c r="AJ1058" s="28">
        <f t="shared" ca="1" si="550"/>
        <v>-4.2524484601072741E-2</v>
      </c>
      <c r="AK1058" s="28">
        <f t="shared" ca="1" si="551"/>
        <v>-4.1490968233280502E-2</v>
      </c>
      <c r="AL1058" s="28">
        <f t="shared" ca="1" si="552"/>
        <v>-4.003896783235069E-2</v>
      </c>
      <c r="AM1058" s="28">
        <f t="shared" ca="1" si="553"/>
        <v>-4.0944918741794338E-2</v>
      </c>
      <c r="AN1058" s="28">
        <f t="shared" ca="1" si="531"/>
        <v>2.1714163349870426E-2</v>
      </c>
      <c r="AO1058" s="28">
        <f t="shared" ca="1" si="554"/>
        <v>-4.791584649654556E-2</v>
      </c>
      <c r="AP1058" s="33">
        <f t="shared" ca="1" si="532"/>
        <v>7.4239032094730456E-3</v>
      </c>
      <c r="AQ1058" s="54"/>
      <c r="AR1058" s="53"/>
      <c r="AS1058" s="53"/>
      <c r="AT1058" s="53"/>
      <c r="AU1058" s="53"/>
    </row>
    <row r="1059" spans="1:51" ht="15" customHeight="1" x14ac:dyDescent="0.25">
      <c r="A1059" s="31">
        <f t="shared" ca="1" si="525"/>
        <v>41852</v>
      </c>
      <c r="B1059" s="32">
        <f t="shared" ca="1" si="526"/>
        <v>2014</v>
      </c>
      <c r="C1059" s="32">
        <f t="shared" ca="1" si="527"/>
        <v>8</v>
      </c>
      <c r="D1059" s="48">
        <f>RAWDATA!A1061</f>
        <v>201408</v>
      </c>
      <c r="E1059" s="48">
        <f t="shared" ca="1" si="555"/>
        <v>3.8933999999999997</v>
      </c>
      <c r="F1059" s="48">
        <f t="shared" ca="1" si="556"/>
        <v>4.0148000000000001</v>
      </c>
      <c r="G1059" s="48">
        <f t="shared" ca="1" si="556"/>
        <v>4.1725000000000003</v>
      </c>
      <c r="H1059" s="48">
        <f t="shared" ca="1" si="556"/>
        <v>3.8587000000000002</v>
      </c>
      <c r="I1059" s="48">
        <f t="shared" ca="1" si="556"/>
        <v>4.2369000000000003</v>
      </c>
      <c r="J1059" s="48">
        <f t="shared" ca="1" si="556"/>
        <v>3.9355000000000002</v>
      </c>
      <c r="K1059" s="48">
        <f t="shared" ca="1" si="556"/>
        <v>3.9567999999999999</v>
      </c>
      <c r="L1059" s="48">
        <f t="shared" ca="1" si="556"/>
        <v>4.4778000000000002</v>
      </c>
      <c r="M1059" s="48">
        <f t="shared" ca="1" si="556"/>
        <v>4.4228000000000005</v>
      </c>
      <c r="N1059" s="48">
        <f t="shared" ca="1" si="556"/>
        <v>4.3973000000000004</v>
      </c>
      <c r="P1059" s="26">
        <f t="shared" ca="1" si="533"/>
        <v>4.0950915354790993</v>
      </c>
      <c r="Q1059" s="26">
        <f t="shared" ca="1" si="534"/>
        <v>57.045169432088159</v>
      </c>
      <c r="R1059" s="26">
        <f t="shared" ca="1" si="535"/>
        <v>138.16341388915882</v>
      </c>
      <c r="S1059" s="26">
        <f t="shared" ca="1" si="536"/>
        <v>212.6274458094704</v>
      </c>
      <c r="T1059" s="26">
        <f t="shared" ca="1" si="537"/>
        <v>297.06643081526613</v>
      </c>
      <c r="U1059" s="26">
        <f t="shared" ca="1" si="538"/>
        <v>406.04233560548232</v>
      </c>
      <c r="V1059" s="26">
        <f t="shared" ca="1" si="539"/>
        <v>622.04656045286754</v>
      </c>
      <c r="W1059" s="26">
        <f t="shared" ca="1" si="540"/>
        <v>638.6385436014283</v>
      </c>
      <c r="X1059" s="26">
        <f t="shared" ca="1" si="541"/>
        <v>1223.5190106859302</v>
      </c>
      <c r="Y1059" s="26">
        <f t="shared" ca="1" si="542"/>
        <v>9335.68783907736</v>
      </c>
      <c r="Z1059" s="28">
        <f t="shared" ca="1" si="529"/>
        <v>4.5594999999999386E-3</v>
      </c>
      <c r="AA1059" s="57">
        <f t="shared" ca="1" si="543"/>
        <v>4.1366500000000014E-2</v>
      </c>
      <c r="AB1059" s="33">
        <f t="shared" ca="1" si="530"/>
        <v>2.7339999999999726E-3</v>
      </c>
      <c r="AD1059" s="28">
        <f t="shared" ca="1" si="544"/>
        <v>3.8195187481541597E-2</v>
      </c>
      <c r="AE1059" s="28">
        <f t="shared" ca="1" si="545"/>
        <v>3.9363010720809957E-2</v>
      </c>
      <c r="AF1059" s="28">
        <f t="shared" ca="1" si="546"/>
        <v>4.0877992952313674E-2</v>
      </c>
      <c r="AG1059" s="28">
        <f t="shared" ca="1" si="547"/>
        <v>3.7861135500139795E-2</v>
      </c>
      <c r="AH1059" s="28">
        <f t="shared" ca="1" si="548"/>
        <v>4.149600732258453E-2</v>
      </c>
      <c r="AI1059" s="28">
        <f t="shared" ca="1" si="549"/>
        <v>3.8600328446786139E-2</v>
      </c>
      <c r="AJ1059" s="28">
        <f t="shared" ca="1" si="550"/>
        <v>3.8805242241809174E-2</v>
      </c>
      <c r="AK1059" s="28">
        <f t="shared" ca="1" si="551"/>
        <v>4.3804422656772916E-2</v>
      </c>
      <c r="AL1059" s="28">
        <f t="shared" ca="1" si="552"/>
        <v>4.3277856421244293E-2</v>
      </c>
      <c r="AM1059" s="28">
        <f t="shared" ca="1" si="553"/>
        <v>4.3033627057052423E-2</v>
      </c>
      <c r="AN1059" s="28">
        <f t="shared" ca="1" si="531"/>
        <v>4.3766426379725845E-3</v>
      </c>
      <c r="AO1059" s="28">
        <f t="shared" ca="1" si="554"/>
        <v>4.0533792994184782E-2</v>
      </c>
      <c r="AP1059" s="33">
        <f t="shared" ca="1" si="532"/>
        <v>2.6219487449635759E-3</v>
      </c>
      <c r="AQ1059" s="54"/>
      <c r="AR1059" s="53"/>
      <c r="AS1059" s="53"/>
      <c r="AT1059" s="53"/>
      <c r="AU1059" s="53"/>
    </row>
    <row r="1060" spans="1:51" ht="15" customHeight="1" x14ac:dyDescent="0.25">
      <c r="A1060" s="31">
        <f t="shared" ca="1" si="525"/>
        <v>41883</v>
      </c>
      <c r="B1060" s="32">
        <f t="shared" ca="1" si="526"/>
        <v>2014</v>
      </c>
      <c r="C1060" s="32">
        <f t="shared" ca="1" si="527"/>
        <v>9</v>
      </c>
      <c r="D1060" s="48">
        <f>RAWDATA!A1062</f>
        <v>201409</v>
      </c>
      <c r="E1060" s="48">
        <f t="shared" ca="1" si="555"/>
        <v>-6.2933000000000003</v>
      </c>
      <c r="F1060" s="48">
        <f t="shared" ca="1" si="556"/>
        <v>-4.2263999999999999</v>
      </c>
      <c r="G1060" s="48">
        <f t="shared" ca="1" si="556"/>
        <v>-4.5189000000000004</v>
      </c>
      <c r="H1060" s="48">
        <f t="shared" ca="1" si="556"/>
        <v>-4.1189</v>
      </c>
      <c r="I1060" s="48">
        <f t="shared" ca="1" si="556"/>
        <v>-4.6493000000000002</v>
      </c>
      <c r="J1060" s="48">
        <f t="shared" ca="1" si="556"/>
        <v>-4.3374000000000006</v>
      </c>
      <c r="K1060" s="48">
        <f t="shared" ca="1" si="556"/>
        <v>-4.4718999999999998</v>
      </c>
      <c r="L1060" s="48">
        <f t="shared" ca="1" si="556"/>
        <v>-4.3337000000000003</v>
      </c>
      <c r="M1060" s="48">
        <f t="shared" ca="1" si="556"/>
        <v>-4.2516000000000007</v>
      </c>
      <c r="N1060" s="48">
        <f t="shared" ca="1" si="556"/>
        <v>-5.396300000000001</v>
      </c>
      <c r="P1060" s="26">
        <f t="shared" ca="1" si="533"/>
        <v>3.837375139876793</v>
      </c>
      <c r="Q1060" s="26">
        <f t="shared" ca="1" si="534"/>
        <v>54.634212391210383</v>
      </c>
      <c r="R1060" s="26">
        <f t="shared" ca="1" si="535"/>
        <v>131.91994737892162</v>
      </c>
      <c r="S1060" s="26">
        <f t="shared" ca="1" si="536"/>
        <v>203.86953394402411</v>
      </c>
      <c r="T1060" s="26">
        <f t="shared" ca="1" si="537"/>
        <v>283.25492124737195</v>
      </c>
      <c r="U1060" s="26">
        <f t="shared" ca="1" si="538"/>
        <v>388.43065534093012</v>
      </c>
      <c r="V1060" s="26">
        <f t="shared" ca="1" si="539"/>
        <v>594.22926031597581</v>
      </c>
      <c r="W1060" s="26">
        <f t="shared" ca="1" si="540"/>
        <v>610.96186503737317</v>
      </c>
      <c r="X1060" s="26">
        <f t="shared" ca="1" si="541"/>
        <v>1171.4998764276072</v>
      </c>
      <c r="Y1060" s="26">
        <f t="shared" ca="1" si="542"/>
        <v>8831.9061162172293</v>
      </c>
      <c r="Z1060" s="28">
        <f t="shared" ca="1" si="529"/>
        <v>4.3590000000001128E-3</v>
      </c>
      <c r="AA1060" s="57">
        <f t="shared" ca="1" si="543"/>
        <v>-4.6597699999999999E-2</v>
      </c>
      <c r="AB1060" s="33">
        <f t="shared" ca="1" si="530"/>
        <v>-1.6417999999999364E-3</v>
      </c>
      <c r="AD1060" s="28">
        <f t="shared" ca="1" si="544"/>
        <v>-6.5000494497500047E-2</v>
      </c>
      <c r="AE1060" s="28">
        <f t="shared" ca="1" si="545"/>
        <v>-4.3183113101534498E-2</v>
      </c>
      <c r="AF1060" s="28">
        <f t="shared" ca="1" si="546"/>
        <v>-4.6241863846498053E-2</v>
      </c>
      <c r="AG1060" s="28">
        <f t="shared" ca="1" si="547"/>
        <v>-4.206130381354236E-2</v>
      </c>
      <c r="AH1060" s="28">
        <f t="shared" ca="1" si="548"/>
        <v>-4.7608512594725372E-2</v>
      </c>
      <c r="AI1060" s="28">
        <f t="shared" ca="1" si="549"/>
        <v>-4.4342768510902221E-2</v>
      </c>
      <c r="AJ1060" s="28">
        <f t="shared" ca="1" si="550"/>
        <v>-4.5749740944056018E-2</v>
      </c>
      <c r="AK1060" s="28">
        <f t="shared" ca="1" si="551"/>
        <v>-4.4304091656538279E-2</v>
      </c>
      <c r="AL1060" s="28">
        <f t="shared" ca="1" si="552"/>
        <v>-4.3446268249720275E-2</v>
      </c>
      <c r="AM1060" s="28">
        <f t="shared" ca="1" si="553"/>
        <v>-5.5473598644374997E-2</v>
      </c>
      <c r="AN1060" s="28">
        <f t="shared" ca="1" si="531"/>
        <v>4.63187035246964E-3</v>
      </c>
      <c r="AO1060" s="28">
        <f t="shared" ca="1" si="554"/>
        <v>-4.771832379560962E-2</v>
      </c>
      <c r="AP1060" s="33">
        <f t="shared" ca="1" si="532"/>
        <v>-1.7416096514380128E-3</v>
      </c>
      <c r="AQ1060" s="54"/>
      <c r="AR1060" s="53"/>
      <c r="AS1060" s="53"/>
      <c r="AT1060" s="53"/>
      <c r="AU1060" s="53"/>
    </row>
    <row r="1061" spans="1:51" ht="15" customHeight="1" x14ac:dyDescent="0.25">
      <c r="A1061" s="31">
        <f t="shared" ca="1" si="525"/>
        <v>41913</v>
      </c>
      <c r="B1061" s="32">
        <f t="shared" ca="1" si="526"/>
        <v>2014</v>
      </c>
      <c r="C1061" s="32">
        <f t="shared" ca="1" si="527"/>
        <v>10</v>
      </c>
      <c r="D1061" s="48">
        <f>RAWDATA!A1063</f>
        <v>201410</v>
      </c>
      <c r="E1061" s="48">
        <f t="shared" ca="1" si="555"/>
        <v>1.3306</v>
      </c>
      <c r="F1061" s="48">
        <f t="shared" ca="1" si="556"/>
        <v>3.3750999999999998</v>
      </c>
      <c r="G1061" s="48">
        <f t="shared" ca="1" si="556"/>
        <v>4.3516000000000004</v>
      </c>
      <c r="H1061" s="48">
        <f t="shared" ca="1" si="556"/>
        <v>4.5049000000000001</v>
      </c>
      <c r="I1061" s="48">
        <f t="shared" ca="1" si="556"/>
        <v>4.5929000000000002</v>
      </c>
      <c r="J1061" s="48">
        <f t="shared" ca="1" si="556"/>
        <v>4.6411000000000007</v>
      </c>
      <c r="K1061" s="48">
        <f t="shared" ca="1" si="556"/>
        <v>4.1001000000000003</v>
      </c>
      <c r="L1061" s="48">
        <f t="shared" ca="1" si="556"/>
        <v>3.6318999999999999</v>
      </c>
      <c r="M1061" s="48">
        <f t="shared" ca="1" si="556"/>
        <v>3.0220000000000002</v>
      </c>
      <c r="N1061" s="48">
        <f t="shared" ca="1" si="556"/>
        <v>-0.40500000000000014</v>
      </c>
      <c r="P1061" s="26">
        <f t="shared" ca="1" si="533"/>
        <v>3.8884352534879936</v>
      </c>
      <c r="Q1061" s="26">
        <f t="shared" ca="1" si="534"/>
        <v>56.47817169362613</v>
      </c>
      <c r="R1061" s="26">
        <f t="shared" ca="1" si="535"/>
        <v>137.66057580906278</v>
      </c>
      <c r="S1061" s="26">
        <f t="shared" ca="1" si="536"/>
        <v>213.05365257866842</v>
      </c>
      <c r="T1061" s="26">
        <f t="shared" ca="1" si="537"/>
        <v>296.26453652534252</v>
      </c>
      <c r="U1061" s="26">
        <f t="shared" ca="1" si="538"/>
        <v>406.458110485958</v>
      </c>
      <c r="V1061" s="26">
        <f t="shared" ca="1" si="539"/>
        <v>618.59325421819119</v>
      </c>
      <c r="W1061" s="26">
        <f t="shared" ca="1" si="540"/>
        <v>633.15138901366549</v>
      </c>
      <c r="X1061" s="26">
        <f t="shared" ca="1" si="541"/>
        <v>1206.9026026932495</v>
      </c>
      <c r="Y1061" s="26">
        <f t="shared" ca="1" si="542"/>
        <v>8796.1368964465491</v>
      </c>
      <c r="Z1061" s="28">
        <f t="shared" ca="1" si="529"/>
        <v>-1.0443500000000105E-2</v>
      </c>
      <c r="AA1061" s="57">
        <f t="shared" ca="1" si="543"/>
        <v>3.3145200000000007E-2</v>
      </c>
      <c r="AB1061" s="33">
        <f t="shared" ca="1" si="530"/>
        <v>-2.0060200000000049E-2</v>
      </c>
      <c r="AD1061" s="28">
        <f t="shared" ca="1" si="544"/>
        <v>1.3218252702013789E-2</v>
      </c>
      <c r="AE1061" s="28">
        <f t="shared" ca="1" si="545"/>
        <v>3.3193934707170462E-2</v>
      </c>
      <c r="AF1061" s="28">
        <f t="shared" ca="1" si="546"/>
        <v>4.2595780431464579E-2</v>
      </c>
      <c r="AG1061" s="28">
        <f t="shared" ca="1" si="547"/>
        <v>4.4063774269627896E-2</v>
      </c>
      <c r="AH1061" s="28">
        <f t="shared" ca="1" si="548"/>
        <v>4.4905485709877652E-2</v>
      </c>
      <c r="AI1061" s="28">
        <f t="shared" ca="1" si="549"/>
        <v>4.5366213897959959E-2</v>
      </c>
      <c r="AJ1061" s="28">
        <f t="shared" ca="1" si="550"/>
        <v>4.0182750247163973E-2</v>
      </c>
      <c r="AK1061" s="28">
        <f t="shared" ca="1" si="551"/>
        <v>3.5675011499093988E-2</v>
      </c>
      <c r="AL1061" s="28">
        <f t="shared" ca="1" si="552"/>
        <v>2.977237166698065E-2</v>
      </c>
      <c r="AM1061" s="28">
        <f t="shared" ca="1" si="553"/>
        <v>-4.0582234608541618E-3</v>
      </c>
      <c r="AN1061" s="28">
        <f t="shared" ca="1" si="531"/>
        <v>-1.034901960152888E-2</v>
      </c>
      <c r="AO1061" s="28">
        <f t="shared" ca="1" si="554"/>
        <v>3.2607741731105977E-2</v>
      </c>
      <c r="AP1061" s="33">
        <f t="shared" ca="1" si="532"/>
        <v>-1.9750667628042732E-2</v>
      </c>
      <c r="AQ1061" s="54"/>
      <c r="AR1061" s="53"/>
      <c r="AS1061" s="53"/>
      <c r="AT1061" s="53"/>
      <c r="AU1061" s="53"/>
    </row>
    <row r="1062" spans="1:51" ht="15" customHeight="1" x14ac:dyDescent="0.25">
      <c r="A1062" s="31">
        <f t="shared" ca="1" si="525"/>
        <v>41944</v>
      </c>
      <c r="B1062" s="32">
        <f t="shared" ca="1" si="526"/>
        <v>2014</v>
      </c>
      <c r="C1062" s="32">
        <f t="shared" ca="1" si="527"/>
        <v>11</v>
      </c>
      <c r="D1062" s="48">
        <f>RAWDATA!A1064</f>
        <v>201411</v>
      </c>
      <c r="E1062" s="48">
        <f t="shared" ca="1" si="555"/>
        <v>-0.88329999999999997</v>
      </c>
      <c r="F1062" s="48">
        <f t="shared" ca="1" si="556"/>
        <v>-2.8299999999999992E-2</v>
      </c>
      <c r="G1062" s="48">
        <f t="shared" ca="1" si="556"/>
        <v>0.20879999999999999</v>
      </c>
      <c r="H1062" s="48">
        <f t="shared" ca="1" si="556"/>
        <v>0.31559999999999999</v>
      </c>
      <c r="I1062" s="48">
        <f t="shared" ca="1" si="556"/>
        <v>0.76800000000000002</v>
      </c>
      <c r="J1062" s="48">
        <f t="shared" ca="1" si="556"/>
        <v>0.89860000000000007</v>
      </c>
      <c r="K1062" s="48">
        <f t="shared" ca="1" si="556"/>
        <v>0.50259999999999994</v>
      </c>
      <c r="L1062" s="48">
        <f t="shared" ca="1" si="556"/>
        <v>0.20379999999999993</v>
      </c>
      <c r="M1062" s="48">
        <f t="shared" ca="1" si="556"/>
        <v>-0.60040000000000004</v>
      </c>
      <c r="N1062" s="48">
        <f t="shared" ca="1" si="556"/>
        <v>-1.4805000000000001</v>
      </c>
      <c r="P1062" s="26">
        <f t="shared" ca="1" si="533"/>
        <v>3.8540887048939343</v>
      </c>
      <c r="Q1062" s="26">
        <f t="shared" ca="1" si="534"/>
        <v>56.462188371036831</v>
      </c>
      <c r="R1062" s="26">
        <f t="shared" ca="1" si="535"/>
        <v>137.9480110913521</v>
      </c>
      <c r="S1062" s="26">
        <f t="shared" ca="1" si="536"/>
        <v>213.7260499062067</v>
      </c>
      <c r="T1062" s="26">
        <f t="shared" ca="1" si="537"/>
        <v>298.53984816585711</v>
      </c>
      <c r="U1062" s="26">
        <f t="shared" ca="1" si="538"/>
        <v>410.11054306678477</v>
      </c>
      <c r="V1062" s="26">
        <f t="shared" ca="1" si="539"/>
        <v>621.7023039138918</v>
      </c>
      <c r="W1062" s="26">
        <f t="shared" ca="1" si="540"/>
        <v>634.44175154447532</v>
      </c>
      <c r="X1062" s="26">
        <f t="shared" ca="1" si="541"/>
        <v>1199.6563594666793</v>
      </c>
      <c r="Y1062" s="26">
        <f t="shared" ca="1" si="542"/>
        <v>8665.9100896946584</v>
      </c>
      <c r="Z1062" s="28">
        <f t="shared" ca="1" si="529"/>
        <v>-5.8464999999999212E-3</v>
      </c>
      <c r="AA1062" s="57">
        <f t="shared" ca="1" si="543"/>
        <v>-9.5100000000000184E-5</v>
      </c>
      <c r="AB1062" s="33">
        <f t="shared" ca="1" si="530"/>
        <v>-1.0309399999999927E-2</v>
      </c>
      <c r="AD1062" s="28">
        <f t="shared" ca="1" si="544"/>
        <v>-8.8722421996360722E-3</v>
      </c>
      <c r="AE1062" s="28">
        <f t="shared" ca="1" si="545"/>
        <v>-2.8304005205669947E-4</v>
      </c>
      <c r="AF1062" s="28">
        <f t="shared" ca="1" si="546"/>
        <v>2.0858231576379952E-3</v>
      </c>
      <c r="AG1062" s="28">
        <f t="shared" ca="1" si="547"/>
        <v>3.1510302855337915E-3</v>
      </c>
      <c r="AH1062" s="28">
        <f t="shared" ca="1" si="548"/>
        <v>7.6506589305226835E-3</v>
      </c>
      <c r="AI1062" s="28">
        <f t="shared" ca="1" si="549"/>
        <v>8.9458661513263874E-3</v>
      </c>
      <c r="AJ1062" s="28">
        <f t="shared" ca="1" si="550"/>
        <v>5.013411823165807E-3</v>
      </c>
      <c r="AK1062" s="28">
        <f t="shared" ca="1" si="551"/>
        <v>2.0359260952671869E-3</v>
      </c>
      <c r="AL1062" s="28">
        <f t="shared" ca="1" si="552"/>
        <v>-6.0220964785290222E-3</v>
      </c>
      <c r="AM1062" s="28">
        <f t="shared" ca="1" si="553"/>
        <v>-1.491568786028504E-2</v>
      </c>
      <c r="AN1062" s="28">
        <f t="shared" ca="1" si="531"/>
        <v>-5.8912510435606448E-3</v>
      </c>
      <c r="AO1062" s="28">
        <f t="shared" ca="1" si="554"/>
        <v>-9.5104522291730186E-5</v>
      </c>
      <c r="AP1062" s="33">
        <f t="shared" ca="1" si="532"/>
        <v>-1.0373787647115301E-2</v>
      </c>
      <c r="AQ1062" s="54"/>
      <c r="AR1062" s="53"/>
      <c r="AS1062" s="53"/>
      <c r="AT1062" s="53"/>
      <c r="AU1062" s="53"/>
    </row>
    <row r="1063" spans="1:51" ht="15" customHeight="1" x14ac:dyDescent="0.25">
      <c r="A1063" s="31">
        <f t="shared" ca="1" si="525"/>
        <v>41974</v>
      </c>
      <c r="B1063" s="32">
        <f t="shared" ca="1" si="526"/>
        <v>2014</v>
      </c>
      <c r="C1063" s="32">
        <f t="shared" ca="1" si="527"/>
        <v>12</v>
      </c>
      <c r="D1063" s="48">
        <f>RAWDATA!A1065</f>
        <v>201412</v>
      </c>
      <c r="E1063" s="48">
        <f t="shared" ca="1" si="555"/>
        <v>1.4735</v>
      </c>
      <c r="F1063" s="48">
        <f t="shared" ca="1" si="556"/>
        <v>2.5731000000000002</v>
      </c>
      <c r="G1063" s="48">
        <f t="shared" ca="1" si="556"/>
        <v>1.7602000000000002</v>
      </c>
      <c r="H1063" s="48">
        <f t="shared" ca="1" si="556"/>
        <v>2.569</v>
      </c>
      <c r="I1063" s="48">
        <f t="shared" ca="1" si="556"/>
        <v>1.734</v>
      </c>
      <c r="J1063" s="48">
        <f t="shared" ca="1" si="556"/>
        <v>2.1406999999999998</v>
      </c>
      <c r="K1063" s="48">
        <f t="shared" ca="1" si="556"/>
        <v>2.9458000000000002</v>
      </c>
      <c r="L1063" s="48">
        <f t="shared" ca="1" si="556"/>
        <v>2.5390000000000001</v>
      </c>
      <c r="M1063" s="48">
        <f t="shared" ca="1" si="556"/>
        <v>1.6762000000000001</v>
      </c>
      <c r="N1063" s="48">
        <f t="shared" ca="1" si="556"/>
        <v>5.0000000000000044E-4</v>
      </c>
      <c r="P1063" s="26">
        <f t="shared" ca="1" si="533"/>
        <v>3.910878701960546</v>
      </c>
      <c r="Q1063" s="26">
        <f t="shared" ca="1" si="534"/>
        <v>57.915016940011974</v>
      </c>
      <c r="R1063" s="26">
        <f t="shared" ca="1" si="535"/>
        <v>140.37617198258206</v>
      </c>
      <c r="S1063" s="26">
        <f t="shared" ca="1" si="536"/>
        <v>219.21667212829715</v>
      </c>
      <c r="T1063" s="26">
        <f t="shared" ca="1" si="537"/>
        <v>303.71652913305303</v>
      </c>
      <c r="U1063" s="26">
        <f t="shared" ca="1" si="538"/>
        <v>418.88977946221542</v>
      </c>
      <c r="V1063" s="26">
        <f t="shared" ca="1" si="539"/>
        <v>640.0164103825872</v>
      </c>
      <c r="W1063" s="26">
        <f t="shared" ca="1" si="540"/>
        <v>650.55022761618955</v>
      </c>
      <c r="X1063" s="26">
        <f t="shared" ca="1" si="541"/>
        <v>1219.7649993640598</v>
      </c>
      <c r="Y1063" s="26">
        <f t="shared" ca="1" si="542"/>
        <v>8665.9534192451065</v>
      </c>
      <c r="Z1063" s="28">
        <f t="shared" ca="1" si="529"/>
        <v>-1.1849499999999957E-2</v>
      </c>
      <c r="AA1063" s="57">
        <f t="shared" ca="1" si="543"/>
        <v>1.9411999999999999E-2</v>
      </c>
      <c r="AB1063" s="33">
        <f t="shared" ca="1" si="530"/>
        <v>-1.1028500000000011E-2</v>
      </c>
      <c r="AD1063" s="28">
        <f t="shared" ca="1" si="544"/>
        <v>1.4627494661614188E-2</v>
      </c>
      <c r="AE1063" s="28">
        <f t="shared" ca="1" si="545"/>
        <v>2.540552913667703E-2</v>
      </c>
      <c r="AF1063" s="28">
        <f t="shared" ca="1" si="546"/>
        <v>1.7448879010594161E-2</v>
      </c>
      <c r="AG1063" s="28">
        <f t="shared" ca="1" si="547"/>
        <v>2.5365556844294906E-2</v>
      </c>
      <c r="AH1063" s="28">
        <f t="shared" ca="1" si="548"/>
        <v>1.7191377812577034E-2</v>
      </c>
      <c r="AI1063" s="28">
        <f t="shared" ca="1" si="549"/>
        <v>2.1181088546477347E-2</v>
      </c>
      <c r="AJ1063" s="28">
        <f t="shared" ca="1" si="550"/>
        <v>2.903245015035023E-2</v>
      </c>
      <c r="AK1063" s="28">
        <f t="shared" ca="1" si="551"/>
        <v>2.5073028028120701E-2</v>
      </c>
      <c r="AL1063" s="28">
        <f t="shared" ca="1" si="552"/>
        <v>1.662306804683604E-2</v>
      </c>
      <c r="AM1063" s="28">
        <f t="shared" ca="1" si="553"/>
        <v>4.9999875000744224E-6</v>
      </c>
      <c r="AN1063" s="28">
        <f t="shared" ca="1" si="531"/>
        <v>-1.1702477881977553E-2</v>
      </c>
      <c r="AO1063" s="28">
        <f t="shared" ca="1" si="554"/>
        <v>1.9225990484889984E-2</v>
      </c>
      <c r="AP1063" s="33">
        <f t="shared" ca="1" si="532"/>
        <v>-1.0911956467721928E-2</v>
      </c>
      <c r="AQ1063" s="54"/>
      <c r="AR1063" s="53"/>
      <c r="AS1063" s="53"/>
      <c r="AT1063" s="53"/>
      <c r="AU1063" s="53"/>
    </row>
    <row r="1064" spans="1:51" ht="15" customHeight="1" x14ac:dyDescent="0.25">
      <c r="A1064" s="31">
        <f t="shared" ca="1" si="525"/>
        <v>42005</v>
      </c>
      <c r="B1064" s="32">
        <f t="shared" ca="1" si="526"/>
        <v>2015</v>
      </c>
      <c r="C1064" s="32">
        <f t="shared" ca="1" si="527"/>
        <v>1</v>
      </c>
      <c r="D1064" s="48">
        <f>RAWDATA!A1066</f>
        <v>201501</v>
      </c>
      <c r="E1064" s="48">
        <f t="shared" ca="1" si="555"/>
        <v>-3.7319</v>
      </c>
      <c r="F1064" s="48">
        <f t="shared" ca="1" si="556"/>
        <v>-3.2077</v>
      </c>
      <c r="G1064" s="48">
        <f t="shared" ca="1" si="556"/>
        <v>-4.0680000000000005</v>
      </c>
      <c r="H1064" s="48">
        <f t="shared" ca="1" si="556"/>
        <v>-3.7708000000000004</v>
      </c>
      <c r="I1064" s="48">
        <f t="shared" ca="1" si="556"/>
        <v>-3.6131000000000002</v>
      </c>
      <c r="J1064" s="48">
        <f t="shared" ca="1" si="556"/>
        <v>-3.0739000000000001</v>
      </c>
      <c r="K1064" s="48">
        <f t="shared" ca="1" si="556"/>
        <v>-3.0248000000000004</v>
      </c>
      <c r="L1064" s="48">
        <f t="shared" ca="1" si="556"/>
        <v>-2.7518000000000002</v>
      </c>
      <c r="M1064" s="48">
        <f t="shared" ca="1" si="556"/>
        <v>-2.7872000000000003</v>
      </c>
      <c r="N1064" s="48">
        <f t="shared" ca="1" si="556"/>
        <v>-2.9995000000000003</v>
      </c>
      <c r="P1064" s="26">
        <f t="shared" ca="1" si="533"/>
        <v>3.7649286196820806</v>
      </c>
      <c r="Q1064" s="26">
        <f t="shared" ca="1" si="534"/>
        <v>56.057276941627208</v>
      </c>
      <c r="R1064" s="26">
        <f t="shared" ca="1" si="535"/>
        <v>134.66566930633061</v>
      </c>
      <c r="S1064" s="26">
        <f t="shared" ca="1" si="536"/>
        <v>210.95044985568333</v>
      </c>
      <c r="T1064" s="26">
        <f t="shared" ca="1" si="537"/>
        <v>292.74294721894671</v>
      </c>
      <c r="U1064" s="26">
        <f t="shared" ca="1" si="538"/>
        <v>406.01352653132642</v>
      </c>
      <c r="V1064" s="26">
        <f t="shared" ca="1" si="539"/>
        <v>620.65719400133469</v>
      </c>
      <c r="W1064" s="26">
        <f t="shared" ca="1" si="540"/>
        <v>632.64838645264717</v>
      </c>
      <c r="X1064" s="26">
        <f t="shared" ca="1" si="541"/>
        <v>1185.7677093017846</v>
      </c>
      <c r="Y1064" s="26">
        <f t="shared" ca="1" si="542"/>
        <v>8406.0181464348498</v>
      </c>
      <c r="Z1064" s="28">
        <f t="shared" ca="1" si="529"/>
        <v>5.7644999999999502E-3</v>
      </c>
      <c r="AA1064" s="57">
        <f t="shared" ca="1" si="543"/>
        <v>-3.3028700000000001E-2</v>
      </c>
      <c r="AB1064" s="33">
        <f t="shared" ca="1" si="530"/>
        <v>4.0951999999999447E-3</v>
      </c>
      <c r="AD1064" s="28">
        <f t="shared" ca="1" si="544"/>
        <v>-3.8033178551696974E-2</v>
      </c>
      <c r="AE1064" s="28">
        <f t="shared" ca="1" si="545"/>
        <v>-3.2602740324012967E-2</v>
      </c>
      <c r="AF1064" s="28">
        <f t="shared" ca="1" si="546"/>
        <v>-4.1530578840172513E-2</v>
      </c>
      <c r="AG1064" s="28">
        <f t="shared" ca="1" si="547"/>
        <v>-3.8437340070113207E-2</v>
      </c>
      <c r="AH1064" s="28">
        <f t="shared" ca="1" si="548"/>
        <v>-3.679988572194412E-2</v>
      </c>
      <c r="AI1064" s="28">
        <f t="shared" ca="1" si="549"/>
        <v>-3.1221353514326578E-2</v>
      </c>
      <c r="AJ1064" s="28">
        <f t="shared" ca="1" si="550"/>
        <v>-3.0714910276974074E-2</v>
      </c>
      <c r="AK1064" s="28">
        <f t="shared" ca="1" si="551"/>
        <v>-2.7903712658258764E-2</v>
      </c>
      <c r="AL1064" s="28">
        <f t="shared" ca="1" si="552"/>
        <v>-2.8267795948903558E-2</v>
      </c>
      <c r="AM1064" s="28">
        <f t="shared" ca="1" si="553"/>
        <v>-3.045405285881839E-2</v>
      </c>
      <c r="AN1064" s="28">
        <f t="shared" ca="1" si="531"/>
        <v>5.9570350339939945E-3</v>
      </c>
      <c r="AO1064" s="28">
        <f t="shared" ca="1" si="554"/>
        <v>-3.3586463390174827E-2</v>
      </c>
      <c r="AP1064" s="33">
        <f t="shared" ca="1" si="532"/>
        <v>4.2255389863138509E-3</v>
      </c>
      <c r="AQ1064" s="54"/>
      <c r="AR1064" s="53"/>
      <c r="AS1064" s="53"/>
      <c r="AT1064" s="53"/>
      <c r="AU1064" s="53"/>
    </row>
    <row r="1065" spans="1:51" ht="15" customHeight="1" x14ac:dyDescent="0.25">
      <c r="A1065" s="31">
        <f t="shared" ca="1" si="525"/>
        <v>42036</v>
      </c>
      <c r="B1065" s="32">
        <f t="shared" ca="1" si="526"/>
        <v>2015</v>
      </c>
      <c r="C1065" s="32">
        <f t="shared" ca="1" si="527"/>
        <v>2</v>
      </c>
      <c r="D1065" s="48">
        <f>RAWDATA!A1067</f>
        <v>201502</v>
      </c>
      <c r="E1065" s="48">
        <f t="shared" ca="1" si="555"/>
        <v>7.5757000000000012</v>
      </c>
      <c r="F1065" s="48">
        <f t="shared" ca="1" si="556"/>
        <v>5.7219999999999995</v>
      </c>
      <c r="G1065" s="48">
        <f t="shared" ref="F1065:N1093" ca="1" si="557">IF(OR($D1065&lt;$B$3,$D1065&gt;$B$4),"",IF(ISERROR(VLOOKUP($D1065,INDIRECT($B$1),G$7,0)),"",VLOOKUP($D1065,INDIRECT($B$1),G$7,0)))</f>
        <v>6.8123000000000005</v>
      </c>
      <c r="H1065" s="48">
        <f t="shared" ca="1" si="557"/>
        <v>6.1157000000000004</v>
      </c>
      <c r="I1065" s="48">
        <f t="shared" ca="1" si="557"/>
        <v>6.3746000000000009</v>
      </c>
      <c r="J1065" s="48">
        <f t="shared" ca="1" si="557"/>
        <v>6.4996999999999998</v>
      </c>
      <c r="K1065" s="48">
        <f t="shared" ca="1" si="557"/>
        <v>6.5513000000000003</v>
      </c>
      <c r="L1065" s="48">
        <f t="shared" ca="1" si="557"/>
        <v>5.982800000000001</v>
      </c>
      <c r="M1065" s="48">
        <f t="shared" ca="1" si="557"/>
        <v>5.9480000000000004</v>
      </c>
      <c r="N1065" s="48">
        <f t="shared" ca="1" si="557"/>
        <v>7.7221999999999991</v>
      </c>
      <c r="P1065" s="26">
        <f t="shared" ca="1" si="533"/>
        <v>4.0501483171233366</v>
      </c>
      <c r="Q1065" s="26">
        <f t="shared" ca="1" si="534"/>
        <v>59.264874328227123</v>
      </c>
      <c r="R1065" s="26">
        <f t="shared" ca="1" si="535"/>
        <v>143.83949869648578</v>
      </c>
      <c r="S1065" s="26">
        <f t="shared" ca="1" si="536"/>
        <v>223.85154651750733</v>
      </c>
      <c r="T1065" s="26">
        <f t="shared" ca="1" si="537"/>
        <v>311.40413913236569</v>
      </c>
      <c r="U1065" s="26">
        <f t="shared" ca="1" si="538"/>
        <v>432.40318771528302</v>
      </c>
      <c r="V1065" s="26">
        <f t="shared" ca="1" si="539"/>
        <v>661.31830875194407</v>
      </c>
      <c r="W1065" s="26">
        <f t="shared" ca="1" si="540"/>
        <v>670.49847411733617</v>
      </c>
      <c r="X1065" s="26">
        <f t="shared" ca="1" si="541"/>
        <v>1256.2971726510548</v>
      </c>
      <c r="Y1065" s="26">
        <f t="shared" ca="1" si="542"/>
        <v>9055.1476797388405</v>
      </c>
      <c r="Z1065" s="28">
        <f t="shared" ca="1" si="529"/>
        <v>1.8624999999998781E-3</v>
      </c>
      <c r="AA1065" s="57">
        <f t="shared" ca="1" si="543"/>
        <v>6.5304299999999996E-2</v>
      </c>
      <c r="AB1065" s="33">
        <f t="shared" ca="1" si="530"/>
        <v>3.0466999999999439E-3</v>
      </c>
      <c r="AD1065" s="28">
        <f t="shared" ca="1" si="544"/>
        <v>7.3024599803479112E-2</v>
      </c>
      <c r="AE1065" s="28">
        <f t="shared" ca="1" si="545"/>
        <v>5.5642821465385912E-2</v>
      </c>
      <c r="AF1065" s="28">
        <f t="shared" ca="1" si="546"/>
        <v>6.5902902445941797E-2</v>
      </c>
      <c r="AG1065" s="28">
        <f t="shared" ca="1" si="547"/>
        <v>5.9359822294633366E-2</v>
      </c>
      <c r="AH1065" s="28">
        <f t="shared" ca="1" si="548"/>
        <v>6.1796640616355883E-2</v>
      </c>
      <c r="AI1065" s="28">
        <f t="shared" ca="1" si="549"/>
        <v>6.2971982256012485E-2</v>
      </c>
      <c r="AJ1065" s="28">
        <f t="shared" ca="1" si="550"/>
        <v>6.3456373326778878E-2</v>
      </c>
      <c r="AK1065" s="28">
        <f t="shared" ca="1" si="551"/>
        <v>5.8106630806780739E-2</v>
      </c>
      <c r="AL1065" s="28">
        <f t="shared" ca="1" si="552"/>
        <v>5.7778221719354338E-2</v>
      </c>
      <c r="AM1065" s="28">
        <f t="shared" ca="1" si="553"/>
        <v>7.4385505066471333E-2</v>
      </c>
      <c r="AN1065" s="28">
        <f t="shared" ca="1" si="531"/>
        <v>1.748152758480323E-3</v>
      </c>
      <c r="AO1065" s="28">
        <f t="shared" ca="1" si="554"/>
        <v>6.3260486048533765E-2</v>
      </c>
      <c r="AP1065" s="33">
        <f t="shared" ca="1" si="532"/>
        <v>2.8213773443790668E-3</v>
      </c>
      <c r="AQ1065" s="54"/>
      <c r="AR1065" s="53"/>
      <c r="AS1065" s="53"/>
      <c r="AT1065" s="53"/>
      <c r="AU1065" s="53"/>
    </row>
    <row r="1066" spans="1:51" ht="15" customHeight="1" x14ac:dyDescent="0.25">
      <c r="A1066" s="31">
        <f t="shared" ca="1" si="525"/>
        <v>42064</v>
      </c>
      <c r="B1066" s="32">
        <f t="shared" ca="1" si="526"/>
        <v>2015</v>
      </c>
      <c r="C1066" s="32">
        <f t="shared" ca="1" si="527"/>
        <v>3</v>
      </c>
      <c r="D1066" s="48">
        <f>RAWDATA!A1068</f>
        <v>201503</v>
      </c>
      <c r="E1066" s="48">
        <f t="shared" ca="1" si="555"/>
        <v>-2.4851999999999999</v>
      </c>
      <c r="F1066" s="48">
        <f t="shared" ca="1" si="557"/>
        <v>-0.29270000000000007</v>
      </c>
      <c r="G1066" s="48">
        <f t="shared" ca="1" si="557"/>
        <v>0.24190000000000003</v>
      </c>
      <c r="H1066" s="48">
        <f t="shared" ca="1" si="557"/>
        <v>0.43779999999999997</v>
      </c>
      <c r="I1066" s="48">
        <f t="shared" ca="1" si="557"/>
        <v>0.45209999999999995</v>
      </c>
      <c r="J1066" s="48">
        <f t="shared" ca="1" si="557"/>
        <v>0.6482</v>
      </c>
      <c r="K1066" s="48">
        <f t="shared" ca="1" si="557"/>
        <v>1.0335000000000001</v>
      </c>
      <c r="L1066" s="48">
        <f t="shared" ca="1" si="557"/>
        <v>1.5717000000000001</v>
      </c>
      <c r="M1066" s="48">
        <f t="shared" ca="1" si="557"/>
        <v>0.71809999999999996</v>
      </c>
      <c r="N1066" s="48">
        <f t="shared" ca="1" si="557"/>
        <v>1.0999999999999927E-2</v>
      </c>
      <c r="P1066" s="26">
        <f t="shared" ca="1" si="533"/>
        <v>3.9494940311461875</v>
      </c>
      <c r="Q1066" s="26">
        <f t="shared" ca="1" si="534"/>
        <v>59.091406041068403</v>
      </c>
      <c r="R1066" s="26">
        <f t="shared" ca="1" si="535"/>
        <v>144.18744644383256</v>
      </c>
      <c r="S1066" s="26">
        <f t="shared" ca="1" si="536"/>
        <v>224.83156858816096</v>
      </c>
      <c r="T1066" s="26">
        <f t="shared" ca="1" si="537"/>
        <v>312.81199724538311</v>
      </c>
      <c r="U1066" s="26">
        <f t="shared" ca="1" si="538"/>
        <v>435.20602517805355</v>
      </c>
      <c r="V1066" s="26">
        <f t="shared" ca="1" si="539"/>
        <v>668.15303347289546</v>
      </c>
      <c r="W1066" s="26">
        <f t="shared" ca="1" si="540"/>
        <v>681.03669863503831</v>
      </c>
      <c r="X1066" s="26">
        <f t="shared" ca="1" si="541"/>
        <v>1265.3186426478621</v>
      </c>
      <c r="Y1066" s="26">
        <f t="shared" ca="1" si="542"/>
        <v>9056.1437459836125</v>
      </c>
      <c r="Z1066" s="28">
        <f t="shared" ca="1" si="529"/>
        <v>1.7535000000000078E-2</v>
      </c>
      <c r="AA1066" s="57">
        <f t="shared" ca="1" si="543"/>
        <v>2.3364000000000011E-3</v>
      </c>
      <c r="AB1066" s="33">
        <f t="shared" ca="1" si="530"/>
        <v>1.3091000000000782E-3</v>
      </c>
      <c r="AD1066" s="28">
        <f t="shared" ca="1" si="544"/>
        <v>-2.5166024632170804E-2</v>
      </c>
      <c r="AE1066" s="28">
        <f t="shared" ca="1" si="545"/>
        <v>-2.9312920417501952E-3</v>
      </c>
      <c r="AF1066" s="28">
        <f t="shared" ca="1" si="546"/>
        <v>2.4160789292649761E-3</v>
      </c>
      <c r="AG1066" s="28">
        <f t="shared" ca="1" si="547"/>
        <v>4.3684444373508491E-3</v>
      </c>
      <c r="AH1066" s="28">
        <f t="shared" ca="1" si="548"/>
        <v>4.5108109776712275E-3</v>
      </c>
      <c r="AI1066" s="28">
        <f t="shared" ca="1" si="549"/>
        <v>6.4610821822042837E-3</v>
      </c>
      <c r="AJ1066" s="28">
        <f t="shared" ca="1" si="550"/>
        <v>1.0281959026783034E-2</v>
      </c>
      <c r="AK1066" s="28">
        <f t="shared" ca="1" si="551"/>
        <v>1.5594767048811327E-2</v>
      </c>
      <c r="AL1066" s="28">
        <f t="shared" ca="1" si="552"/>
        <v>7.1553393921506368E-3</v>
      </c>
      <c r="AM1066" s="28">
        <f t="shared" ca="1" si="553"/>
        <v>1.0999395044368456E-4</v>
      </c>
      <c r="AN1066" s="28">
        <f t="shared" ca="1" si="531"/>
        <v>1.768132500825766E-2</v>
      </c>
      <c r="AO1066" s="28">
        <f t="shared" ca="1" si="554"/>
        <v>2.3336748613704246E-3</v>
      </c>
      <c r="AP1066" s="33">
        <f t="shared" ca="1" si="532"/>
        <v>1.2989918099267361E-3</v>
      </c>
      <c r="AQ1066" s="54"/>
      <c r="AR1066" s="53"/>
      <c r="AS1066" s="53"/>
      <c r="AT1066" s="53"/>
      <c r="AU1066" s="53"/>
    </row>
    <row r="1067" spans="1:51" ht="15" customHeight="1" x14ac:dyDescent="0.25">
      <c r="A1067" s="31">
        <f t="shared" ca="1" si="525"/>
        <v>42095</v>
      </c>
      <c r="B1067" s="32">
        <f t="shared" ca="1" si="526"/>
        <v>2015</v>
      </c>
      <c r="C1067" s="32">
        <f t="shared" ca="1" si="527"/>
        <v>4</v>
      </c>
      <c r="D1067" s="48">
        <f>RAWDATA!A1069</f>
        <v>201504</v>
      </c>
      <c r="E1067" s="48">
        <f t="shared" ca="1" si="555"/>
        <v>3.2377000000000002</v>
      </c>
      <c r="F1067" s="48">
        <f t="shared" ca="1" si="557"/>
        <v>-1.0288999999999999</v>
      </c>
      <c r="G1067" s="48">
        <f t="shared" ca="1" si="557"/>
        <v>-0.49590000000000006</v>
      </c>
      <c r="H1067" s="48">
        <f t="shared" ca="1" si="557"/>
        <v>-0.4677</v>
      </c>
      <c r="I1067" s="48">
        <f t="shared" ca="1" si="557"/>
        <v>-1.0851999999999999</v>
      </c>
      <c r="J1067" s="48">
        <f t="shared" ca="1" si="557"/>
        <v>-0.29320000000000007</v>
      </c>
      <c r="K1067" s="48">
        <f t="shared" ca="1" si="557"/>
        <v>-0.28150000000000003</v>
      </c>
      <c r="L1067" s="48">
        <f t="shared" ca="1" si="557"/>
        <v>-0.85709999999999997</v>
      </c>
      <c r="M1067" s="48">
        <f t="shared" ca="1" si="557"/>
        <v>7.0699999999999874E-2</v>
      </c>
      <c r="N1067" s="48">
        <f t="shared" ca="1" si="557"/>
        <v>0.28710000000000002</v>
      </c>
      <c r="P1067" s="26">
        <f t="shared" ca="1" si="533"/>
        <v>4.0773667993926077</v>
      </c>
      <c r="Q1067" s="26">
        <f t="shared" ca="1" si="534"/>
        <v>58.48341456431185</v>
      </c>
      <c r="R1067" s="26">
        <f t="shared" ca="1" si="535"/>
        <v>143.47242089691758</v>
      </c>
      <c r="S1067" s="26">
        <f t="shared" ca="1" si="536"/>
        <v>223.78003134187412</v>
      </c>
      <c r="T1067" s="26">
        <f t="shared" ca="1" si="537"/>
        <v>309.41736145127624</v>
      </c>
      <c r="U1067" s="26">
        <f t="shared" ca="1" si="538"/>
        <v>433.93000111223148</v>
      </c>
      <c r="V1067" s="26">
        <f t="shared" ca="1" si="539"/>
        <v>666.27218268366926</v>
      </c>
      <c r="W1067" s="26">
        <f t="shared" ca="1" si="540"/>
        <v>675.19953309103744</v>
      </c>
      <c r="X1067" s="26">
        <f t="shared" ca="1" si="541"/>
        <v>1266.2132229282142</v>
      </c>
      <c r="Y1067" s="26">
        <f t="shared" ca="1" si="542"/>
        <v>9082.1439346783318</v>
      </c>
      <c r="Z1067" s="28">
        <f t="shared" ca="1" si="529"/>
        <v>-9.2550000000000132E-3</v>
      </c>
      <c r="AA1067" s="57">
        <f t="shared" ca="1" si="543"/>
        <v>-9.1399999999999977E-4</v>
      </c>
      <c r="AB1067" s="33">
        <f t="shared" ca="1" si="530"/>
        <v>2.7030000000000404E-3</v>
      </c>
      <c r="AD1067" s="28">
        <f t="shared" ca="1" si="544"/>
        <v>3.1863910427410033E-2</v>
      </c>
      <c r="AE1067" s="28">
        <f t="shared" ca="1" si="545"/>
        <v>-1.0342297662121889E-2</v>
      </c>
      <c r="AF1067" s="28">
        <f t="shared" ca="1" si="546"/>
        <v>-4.9713366423387141E-3</v>
      </c>
      <c r="AG1067" s="28">
        <f t="shared" ca="1" si="547"/>
        <v>-4.6879713866498484E-3</v>
      </c>
      <c r="AH1067" s="28">
        <f t="shared" ca="1" si="548"/>
        <v>-1.0911312448107708E-2</v>
      </c>
      <c r="AI1067" s="28">
        <f t="shared" ca="1" si="549"/>
        <v>-2.9363067322861636E-3</v>
      </c>
      <c r="AJ1067" s="28">
        <f t="shared" ca="1" si="550"/>
        <v>-2.8189695637982418E-3</v>
      </c>
      <c r="AK1067" s="28">
        <f t="shared" ca="1" si="551"/>
        <v>-8.6079422600364251E-3</v>
      </c>
      <c r="AL1067" s="28">
        <f t="shared" ca="1" si="552"/>
        <v>7.067501932353339E-4</v>
      </c>
      <c r="AM1067" s="28">
        <f t="shared" ca="1" si="553"/>
        <v>2.8668865507611406E-3</v>
      </c>
      <c r="AN1067" s="28">
        <f t="shared" ca="1" si="531"/>
        <v>-8.9739880106458354E-3</v>
      </c>
      <c r="AO1067" s="28">
        <f t="shared" ca="1" si="554"/>
        <v>-9.1441795269188431E-4</v>
      </c>
      <c r="AP1067" s="33">
        <f t="shared" ca="1" si="532"/>
        <v>2.7012363246901217E-3</v>
      </c>
      <c r="AQ1067" s="54"/>
      <c r="AR1067" s="53"/>
      <c r="AS1067" s="53"/>
      <c r="AT1067" s="53"/>
      <c r="AU1067" s="53"/>
    </row>
    <row r="1068" spans="1:51" ht="15" customHeight="1" x14ac:dyDescent="0.25">
      <c r="A1068" s="31">
        <f t="shared" ca="1" si="525"/>
        <v>42125</v>
      </c>
      <c r="B1068" s="32">
        <f t="shared" ca="1" si="526"/>
        <v>2015</v>
      </c>
      <c r="C1068" s="32">
        <f t="shared" ca="1" si="527"/>
        <v>5</v>
      </c>
      <c r="D1068" s="48">
        <f>RAWDATA!A1070</f>
        <v>201505</v>
      </c>
      <c r="E1068" s="48">
        <f t="shared" ca="1" si="555"/>
        <v>-1.5087999999999999</v>
      </c>
      <c r="F1068" s="48">
        <f t="shared" ca="1" si="557"/>
        <v>0.91090000000000004</v>
      </c>
      <c r="G1068" s="48">
        <f t="shared" ca="1" si="557"/>
        <v>0.34850000000000003</v>
      </c>
      <c r="H1068" s="48">
        <f t="shared" ca="1" si="557"/>
        <v>1.4903000000000002</v>
      </c>
      <c r="I1068" s="48">
        <f t="shared" ca="1" si="557"/>
        <v>1.0784000000000002</v>
      </c>
      <c r="J1068" s="48">
        <f t="shared" ca="1" si="557"/>
        <v>1.081</v>
      </c>
      <c r="K1068" s="48">
        <f t="shared" ca="1" si="557"/>
        <v>1.3145000000000002</v>
      </c>
      <c r="L1068" s="48">
        <f t="shared" ca="1" si="557"/>
        <v>1.0042000000000002</v>
      </c>
      <c r="M1068" s="48">
        <f t="shared" ca="1" si="557"/>
        <v>1.7974000000000003</v>
      </c>
      <c r="N1068" s="48">
        <f t="shared" ca="1" si="557"/>
        <v>2.3011000000000004</v>
      </c>
      <c r="P1068" s="26">
        <f t="shared" ca="1" si="533"/>
        <v>4.015847489123372</v>
      </c>
      <c r="Q1068" s="26">
        <f t="shared" ca="1" si="534"/>
        <v>59.016139987578171</v>
      </c>
      <c r="R1068" s="26">
        <f t="shared" ca="1" si="535"/>
        <v>143.97242228374333</v>
      </c>
      <c r="S1068" s="26">
        <f t="shared" ca="1" si="536"/>
        <v>227.1150251489621</v>
      </c>
      <c r="T1068" s="26">
        <f t="shared" ca="1" si="537"/>
        <v>312.75411827716675</v>
      </c>
      <c r="U1068" s="26">
        <f t="shared" ca="1" si="538"/>
        <v>438.62078442425468</v>
      </c>
      <c r="V1068" s="26">
        <f t="shared" ca="1" si="539"/>
        <v>675.03033052504611</v>
      </c>
      <c r="W1068" s="26">
        <f t="shared" ca="1" si="540"/>
        <v>681.97988680233766</v>
      </c>
      <c r="X1068" s="26">
        <f t="shared" ca="1" si="541"/>
        <v>1288.9721393971258</v>
      </c>
      <c r="Y1068" s="26">
        <f t="shared" ca="1" si="542"/>
        <v>9291.1331487592142</v>
      </c>
      <c r="Z1068" s="28">
        <f t="shared" ca="1" si="529"/>
        <v>2.3481999999999892E-2</v>
      </c>
      <c r="AA1068" s="57">
        <f t="shared" ca="1" si="543"/>
        <v>9.8175000000000016E-3</v>
      </c>
      <c r="AB1068" s="33">
        <f t="shared" ca="1" si="530"/>
        <v>1.0674999999999912E-2</v>
      </c>
      <c r="AD1068" s="28">
        <f t="shared" ca="1" si="544"/>
        <v>-1.5202981902635583E-2</v>
      </c>
      <c r="AE1068" s="28">
        <f t="shared" ca="1" si="545"/>
        <v>9.0677632871424899E-3</v>
      </c>
      <c r="AF1068" s="28">
        <f t="shared" ca="1" si="546"/>
        <v>3.478941459428894E-3</v>
      </c>
      <c r="AG1068" s="28">
        <f t="shared" ca="1" si="547"/>
        <v>1.4793041424518557E-2</v>
      </c>
      <c r="AH1068" s="28">
        <f t="shared" ca="1" si="548"/>
        <v>1.0726267360321378E-2</v>
      </c>
      <c r="AI1068" s="28">
        <f t="shared" ca="1" si="549"/>
        <v>1.0751989636902645E-2</v>
      </c>
      <c r="AJ1068" s="28">
        <f t="shared" ca="1" si="550"/>
        <v>1.3059354213633037E-2</v>
      </c>
      <c r="AK1068" s="28">
        <f t="shared" ca="1" si="551"/>
        <v>9.9919141469868838E-3</v>
      </c>
      <c r="AL1068" s="28">
        <f t="shared" ca="1" si="552"/>
        <v>1.7814377527123441E-2</v>
      </c>
      <c r="AM1068" s="28">
        <f t="shared" ca="1" si="553"/>
        <v>2.2750239599851629E-2</v>
      </c>
      <c r="AN1068" s="28">
        <f t="shared" ca="1" si="531"/>
        <v>2.3349917871234079E-2</v>
      </c>
      <c r="AO1068" s="28">
        <f t="shared" ca="1" si="554"/>
        <v>9.7696214569017292E-3</v>
      </c>
      <c r="AP1068" s="33">
        <f t="shared" ca="1" si="532"/>
        <v>1.0512687106585804E-2</v>
      </c>
      <c r="AQ1068" s="54"/>
      <c r="AR1068" s="53"/>
      <c r="AS1068" s="53"/>
      <c r="AT1068" s="53"/>
      <c r="AU1068" s="53"/>
    </row>
    <row r="1069" spans="1:51" ht="15" customHeight="1" x14ac:dyDescent="0.25">
      <c r="A1069" s="31">
        <f t="shared" ca="1" si="525"/>
        <v>42156</v>
      </c>
      <c r="B1069" s="32">
        <f t="shared" ca="1" si="526"/>
        <v>2015</v>
      </c>
      <c r="C1069" s="32">
        <f t="shared" ca="1" si="527"/>
        <v>6</v>
      </c>
      <c r="D1069" s="48">
        <f>RAWDATA!A1071</f>
        <v>201506</v>
      </c>
      <c r="E1069" s="48">
        <f t="shared" ca="1" si="555"/>
        <v>-0.82380000000000009</v>
      </c>
      <c r="F1069" s="48">
        <f t="shared" ca="1" si="557"/>
        <v>0.44900000000000007</v>
      </c>
      <c r="G1069" s="48">
        <f t="shared" ca="1" si="557"/>
        <v>0.61930000000000007</v>
      </c>
      <c r="H1069" s="48">
        <f t="shared" ca="1" si="557"/>
        <v>0.33650000000000002</v>
      </c>
      <c r="I1069" s="48">
        <f t="shared" ca="1" si="557"/>
        <v>-4.8099999999999976E-2</v>
      </c>
      <c r="J1069" s="48">
        <f t="shared" ca="1" si="557"/>
        <v>-0.19020000000000001</v>
      </c>
      <c r="K1069" s="48">
        <f t="shared" ca="1" si="557"/>
        <v>0.26639999999999997</v>
      </c>
      <c r="L1069" s="48">
        <f t="shared" ca="1" si="557"/>
        <v>-0.2969</v>
      </c>
      <c r="M1069" s="48">
        <f t="shared" ca="1" si="557"/>
        <v>-7.2100000000000025E-2</v>
      </c>
      <c r="N1069" s="48">
        <f t="shared" ca="1" si="557"/>
        <v>-1.5594000000000001</v>
      </c>
      <c r="P1069" s="26">
        <f t="shared" ca="1" si="533"/>
        <v>3.9827649375079739</v>
      </c>
      <c r="Q1069" s="26">
        <f t="shared" ca="1" si="534"/>
        <v>59.281122456122404</v>
      </c>
      <c r="R1069" s="26">
        <f t="shared" ca="1" si="535"/>
        <v>144.86404349494654</v>
      </c>
      <c r="S1069" s="26">
        <f t="shared" ca="1" si="536"/>
        <v>227.87926720858837</v>
      </c>
      <c r="T1069" s="26">
        <f t="shared" ca="1" si="537"/>
        <v>312.60368354627548</v>
      </c>
      <c r="U1069" s="26">
        <f t="shared" ca="1" si="538"/>
        <v>437.78652769227978</v>
      </c>
      <c r="V1069" s="26">
        <f t="shared" ca="1" si="539"/>
        <v>676.82861132556479</v>
      </c>
      <c r="W1069" s="26">
        <f t="shared" ca="1" si="540"/>
        <v>679.95508851842158</v>
      </c>
      <c r="X1069" s="26">
        <f t="shared" ca="1" si="541"/>
        <v>1288.0427904846206</v>
      </c>
      <c r="Y1069" s="26">
        <f t="shared" ca="1" si="542"/>
        <v>9146.2472184374637</v>
      </c>
      <c r="Z1069" s="28">
        <f t="shared" ca="1" si="529"/>
        <v>-6.2834999999999974E-3</v>
      </c>
      <c r="AA1069" s="57">
        <f t="shared" ca="1" si="543"/>
        <v>-1.3193000000000002E-3</v>
      </c>
      <c r="AB1069" s="33">
        <f t="shared" ca="1" si="530"/>
        <v>-6.838199999999928E-3</v>
      </c>
      <c r="AD1069" s="28">
        <f t="shared" ca="1" si="544"/>
        <v>-8.2721198373555335E-3</v>
      </c>
      <c r="AE1069" s="28">
        <f t="shared" ca="1" si="545"/>
        <v>4.4799500217059763E-3</v>
      </c>
      <c r="AF1069" s="28">
        <f t="shared" ca="1" si="546"/>
        <v>6.1739021834599115E-3</v>
      </c>
      <c r="AG1069" s="28">
        <f t="shared" ca="1" si="547"/>
        <v>3.3593510564162953E-3</v>
      </c>
      <c r="AH1069" s="28">
        <f t="shared" ca="1" si="548"/>
        <v>-4.8111571760811004E-4</v>
      </c>
      <c r="AI1069" s="28">
        <f t="shared" ca="1" si="549"/>
        <v>-1.903811098837646E-3</v>
      </c>
      <c r="AJ1069" s="28">
        <f t="shared" ca="1" si="550"/>
        <v>2.6604578414789401E-3</v>
      </c>
      <c r="AK1069" s="28">
        <f t="shared" ca="1" si="551"/>
        <v>-2.973416223845097E-3</v>
      </c>
      <c r="AL1069" s="28">
        <f t="shared" ca="1" si="552"/>
        <v>-7.2126004550268966E-4</v>
      </c>
      <c r="AM1069" s="28">
        <f t="shared" ca="1" si="553"/>
        <v>-1.571686540051161E-2</v>
      </c>
      <c r="AN1069" s="28">
        <f t="shared" ca="1" si="531"/>
        <v>-6.3229778151823717E-3</v>
      </c>
      <c r="AO1069" s="28">
        <f t="shared" ca="1" si="554"/>
        <v>-1.3201710424401709E-3</v>
      </c>
      <c r="AP1069" s="33">
        <f t="shared" ca="1" si="532"/>
        <v>-6.8988916805669785E-3</v>
      </c>
      <c r="AQ1069" s="54"/>
      <c r="AR1069" s="53"/>
      <c r="AS1069" s="53"/>
      <c r="AT1069" s="53"/>
      <c r="AU1069" s="53"/>
    </row>
    <row r="1070" spans="1:51" ht="15" customHeight="1" x14ac:dyDescent="0.25">
      <c r="A1070" s="31">
        <f t="shared" ca="1" si="525"/>
        <v>42186</v>
      </c>
      <c r="B1070" s="32">
        <f t="shared" ca="1" si="526"/>
        <v>2015</v>
      </c>
      <c r="C1070" s="32">
        <f t="shared" ca="1" si="527"/>
        <v>7</v>
      </c>
      <c r="D1070" s="48">
        <f>RAWDATA!A1072</f>
        <v>201507</v>
      </c>
      <c r="E1070" s="48">
        <f t="shared" ca="1" si="555"/>
        <v>-5.1001000000000003</v>
      </c>
      <c r="F1070" s="48">
        <f t="shared" ca="1" si="557"/>
        <v>-3.3570999999999995</v>
      </c>
      <c r="G1070" s="48">
        <f t="shared" ca="1" si="557"/>
        <v>-1.5267000000000002</v>
      </c>
      <c r="H1070" s="48">
        <f t="shared" ca="1" si="557"/>
        <v>-1.6295000000000002</v>
      </c>
      <c r="I1070" s="48">
        <f t="shared" ca="1" si="557"/>
        <v>-1.9200000000000004</v>
      </c>
      <c r="J1070" s="48">
        <f t="shared" ca="1" si="557"/>
        <v>-1.778</v>
      </c>
      <c r="K1070" s="48">
        <f t="shared" ca="1" si="557"/>
        <v>-2.0623</v>
      </c>
      <c r="L1070" s="48">
        <f t="shared" ca="1" si="557"/>
        <v>-1.8560000000000001</v>
      </c>
      <c r="M1070" s="48">
        <f t="shared" ca="1" si="557"/>
        <v>-2.8055000000000003</v>
      </c>
      <c r="N1070" s="48">
        <f t="shared" ca="1" si="557"/>
        <v>-5.6005000000000003</v>
      </c>
      <c r="P1070" s="26">
        <f t="shared" ca="1" si="533"/>
        <v>3.7796399429301299</v>
      </c>
      <c r="Q1070" s="26">
        <f t="shared" ca="1" si="534"/>
        <v>57.290995894147919</v>
      </c>
      <c r="R1070" s="26">
        <f t="shared" ca="1" si="535"/>
        <v>142.65240414290918</v>
      </c>
      <c r="S1070" s="26">
        <f t="shared" ca="1" si="536"/>
        <v>224.16597454942445</v>
      </c>
      <c r="T1070" s="26">
        <f t="shared" ca="1" si="537"/>
        <v>306.60169282218698</v>
      </c>
      <c r="U1070" s="26">
        <f t="shared" ca="1" si="538"/>
        <v>430.00268322991104</v>
      </c>
      <c r="V1070" s="26">
        <f t="shared" ca="1" si="539"/>
        <v>662.87037487419775</v>
      </c>
      <c r="W1070" s="26">
        <f t="shared" ca="1" si="540"/>
        <v>667.33512207551962</v>
      </c>
      <c r="X1070" s="26">
        <f t="shared" ca="1" si="541"/>
        <v>1251.9067499975745</v>
      </c>
      <c r="Y1070" s="26">
        <f t="shared" ca="1" si="542"/>
        <v>8634.0116429688733</v>
      </c>
      <c r="Z1070" s="28">
        <f t="shared" ca="1" si="529"/>
        <v>2.5599999999992296E-4</v>
      </c>
      <c r="AA1070" s="57">
        <f t="shared" ca="1" si="543"/>
        <v>-2.7635700000000006E-2</v>
      </c>
      <c r="AB1070" s="33">
        <f t="shared" ca="1" si="530"/>
        <v>-1.4394300000000061E-2</v>
      </c>
      <c r="AD1070" s="28">
        <f t="shared" ca="1" si="544"/>
        <v>-5.2347534113544099E-2</v>
      </c>
      <c r="AE1070" s="28">
        <f t="shared" ca="1" si="545"/>
        <v>-3.4147443973680247E-2</v>
      </c>
      <c r="AF1070" s="28">
        <f t="shared" ca="1" si="546"/>
        <v>-1.5384740544921824E-2</v>
      </c>
      <c r="AG1070" s="28">
        <f t="shared" ca="1" si="547"/>
        <v>-1.6429223625879841E-2</v>
      </c>
      <c r="AH1070" s="28">
        <f t="shared" ca="1" si="548"/>
        <v>-1.9386713800190095E-2</v>
      </c>
      <c r="AI1070" s="28">
        <f t="shared" ca="1" si="549"/>
        <v>-1.7939963132665576E-2</v>
      </c>
      <c r="AJ1070" s="28">
        <f t="shared" ca="1" si="550"/>
        <v>-2.0838623755238584E-2</v>
      </c>
      <c r="AK1070" s="28">
        <f t="shared" ca="1" si="551"/>
        <v>-1.8734398056250361E-2</v>
      </c>
      <c r="AL1070" s="28">
        <f t="shared" ca="1" si="552"/>
        <v>-2.845606048479336E-2</v>
      </c>
      <c r="AM1070" s="28">
        <f t="shared" ca="1" si="553"/>
        <v>-5.7634409460833029E-2</v>
      </c>
      <c r="AN1070" s="28">
        <f t="shared" ca="1" si="531"/>
        <v>2.0225407079897673E-4</v>
      </c>
      <c r="AO1070" s="28">
        <f t="shared" ca="1" si="554"/>
        <v>-2.8024750500831291E-2</v>
      </c>
      <c r="AP1070" s="33">
        <f t="shared" ca="1" si="532"/>
        <v>-1.5020484471981902E-2</v>
      </c>
      <c r="AQ1070" s="54"/>
      <c r="AR1070" s="53"/>
      <c r="AS1070" s="53"/>
      <c r="AT1070" s="53"/>
      <c r="AU1070" s="53"/>
    </row>
    <row r="1071" spans="1:51" ht="15" customHeight="1" x14ac:dyDescent="0.25">
      <c r="A1071" s="31">
        <f t="shared" ca="1" si="525"/>
        <v>42217</v>
      </c>
      <c r="B1071" s="32">
        <f t="shared" ca="1" si="526"/>
        <v>2015</v>
      </c>
      <c r="C1071" s="32">
        <f t="shared" ca="1" si="527"/>
        <v>8</v>
      </c>
      <c r="D1071" s="48">
        <f>RAWDATA!A1073</f>
        <v>201508</v>
      </c>
      <c r="E1071" s="48">
        <f t="shared" ca="1" si="555"/>
        <v>-5.7786</v>
      </c>
      <c r="F1071" s="48">
        <f t="shared" ca="1" si="557"/>
        <v>-6.0823</v>
      </c>
      <c r="G1071" s="48">
        <f t="shared" ca="1" si="557"/>
        <v>-4.6532999999999998</v>
      </c>
      <c r="H1071" s="48">
        <f t="shared" ca="1" si="557"/>
        <v>-4.9515000000000002</v>
      </c>
      <c r="I1071" s="48">
        <f t="shared" ca="1" si="557"/>
        <v>-4.2370999999999999</v>
      </c>
      <c r="J1071" s="48">
        <f t="shared" ca="1" si="557"/>
        <v>-3.2824999999999998</v>
      </c>
      <c r="K1071" s="48">
        <f t="shared" ca="1" si="557"/>
        <v>-4.6280000000000001</v>
      </c>
      <c r="L1071" s="48">
        <f t="shared" ca="1" si="557"/>
        <v>-5.3402000000000012</v>
      </c>
      <c r="M1071" s="48">
        <f t="shared" ca="1" si="557"/>
        <v>-4.1605000000000008</v>
      </c>
      <c r="N1071" s="48">
        <f t="shared" ca="1" si="557"/>
        <v>-1.6692999999999998</v>
      </c>
      <c r="P1071" s="26">
        <f t="shared" ca="1" si="533"/>
        <v>3.5612296691879695</v>
      </c>
      <c r="Q1071" s="26">
        <f t="shared" ca="1" si="534"/>
        <v>53.806385650878163</v>
      </c>
      <c r="R1071" s="26">
        <f t="shared" ca="1" si="535"/>
        <v>136.01435982092718</v>
      </c>
      <c r="S1071" s="26">
        <f t="shared" ca="1" si="536"/>
        <v>213.06639631960971</v>
      </c>
      <c r="T1071" s="26">
        <f t="shared" ca="1" si="537"/>
        <v>293.61067249561808</v>
      </c>
      <c r="U1071" s="26">
        <f t="shared" ca="1" si="538"/>
        <v>415.88784515288921</v>
      </c>
      <c r="V1071" s="26">
        <f t="shared" ca="1" si="539"/>
        <v>632.19273392501987</v>
      </c>
      <c r="W1071" s="26">
        <f t="shared" ca="1" si="540"/>
        <v>631.69809188644263</v>
      </c>
      <c r="X1071" s="26">
        <f t="shared" ca="1" si="541"/>
        <v>1199.8211696639255</v>
      </c>
      <c r="Y1071" s="26">
        <f t="shared" ca="1" si="542"/>
        <v>8489.8840866127939</v>
      </c>
      <c r="Z1071" s="28">
        <f t="shared" ca="1" si="529"/>
        <v>3.0155500000000057E-2</v>
      </c>
      <c r="AA1071" s="57">
        <f t="shared" ca="1" si="543"/>
        <v>-4.4783300000000005E-2</v>
      </c>
      <c r="AB1071" s="33">
        <f t="shared" ca="1" si="530"/>
        <v>1.563430000000008E-2</v>
      </c>
      <c r="AD1071" s="28">
        <f t="shared" ca="1" si="544"/>
        <v>-5.9522853985577405E-2</v>
      </c>
      <c r="AE1071" s="28">
        <f t="shared" ca="1" si="545"/>
        <v>-6.2751319134909833E-2</v>
      </c>
      <c r="AF1071" s="28">
        <f t="shared" ca="1" si="546"/>
        <v>-4.7650463874612678E-2</v>
      </c>
      <c r="AG1071" s="28">
        <f t="shared" ca="1" si="547"/>
        <v>-5.0782898345983533E-2</v>
      </c>
      <c r="AH1071" s="28">
        <f t="shared" ca="1" si="548"/>
        <v>-4.3294841153484157E-2</v>
      </c>
      <c r="AI1071" s="28">
        <f t="shared" ca="1" si="549"/>
        <v>-3.3375827823720346E-2</v>
      </c>
      <c r="AJ1071" s="28">
        <f t="shared" ca="1" si="550"/>
        <v>-4.7385151661930726E-2</v>
      </c>
      <c r="AK1071" s="28">
        <f t="shared" ca="1" si="551"/>
        <v>-5.4880774337068464E-2</v>
      </c>
      <c r="AL1071" s="28">
        <f t="shared" ca="1" si="552"/>
        <v>-4.2495268662941413E-2</v>
      </c>
      <c r="AM1071" s="28">
        <f t="shared" ca="1" si="553"/>
        <v>-1.6833898335979664E-2</v>
      </c>
      <c r="AN1071" s="28">
        <f t="shared" ca="1" si="531"/>
        <v>3.1472503060783086E-2</v>
      </c>
      <c r="AO1071" s="28">
        <f t="shared" ca="1" si="554"/>
        <v>-4.5817053247048364E-2</v>
      </c>
      <c r="AP1071" s="33">
        <f t="shared" ca="1" si="532"/>
        <v>1.6152469747587828E-2</v>
      </c>
      <c r="AQ1071" s="54"/>
      <c r="AR1071" s="53"/>
      <c r="AS1071" s="53"/>
      <c r="AT1071" s="53"/>
      <c r="AU1071" s="53"/>
    </row>
    <row r="1072" spans="1:51" ht="15" customHeight="1" x14ac:dyDescent="0.25">
      <c r="A1072" s="31">
        <f t="shared" ref="A1072:A1102" ca="1" si="558">IF(E1072="","",DATE(LEFT(D1072,4),RIGHT(D1072,2),1))</f>
        <v>42248</v>
      </c>
      <c r="B1072" s="32">
        <f t="shared" ref="B1072:B1102" ca="1" si="559">IF(E1072="","",YEAR(A1072))</f>
        <v>2015</v>
      </c>
      <c r="C1072" s="32">
        <f t="shared" ref="C1072:C1135" ca="1" si="560">IF(E1072="","",MONTH(A1072))</f>
        <v>9</v>
      </c>
      <c r="D1072" s="48">
        <f>RAWDATA!A1074</f>
        <v>201509</v>
      </c>
      <c r="E1072" s="48">
        <f t="shared" ca="1" si="555"/>
        <v>-9.6283999999999992</v>
      </c>
      <c r="F1072" s="48">
        <f t="shared" ca="1" si="557"/>
        <v>-6.5127000000000006</v>
      </c>
      <c r="G1072" s="48">
        <f t="shared" ca="1" si="557"/>
        <v>-5.3297000000000008</v>
      </c>
      <c r="H1072" s="48">
        <f t="shared" ca="1" si="557"/>
        <v>-4.8222000000000005</v>
      </c>
      <c r="I1072" s="48">
        <f t="shared" ca="1" si="557"/>
        <v>-3.8650000000000002</v>
      </c>
      <c r="J1072" s="48">
        <f t="shared" ca="1" si="557"/>
        <v>-4.0232000000000001</v>
      </c>
      <c r="K1072" s="48">
        <f t="shared" ca="1" si="557"/>
        <v>-3.9436999999999998</v>
      </c>
      <c r="L1072" s="48">
        <f t="shared" ca="1" si="557"/>
        <v>-4.1188000000000002</v>
      </c>
      <c r="M1072" s="48">
        <f t="shared" ca="1" si="557"/>
        <v>-4.6425000000000001</v>
      </c>
      <c r="N1072" s="48">
        <f t="shared" ca="1" si="557"/>
        <v>-7.8279999999999994</v>
      </c>
      <c r="P1072" s="26">
        <f t="shared" ca="1" si="533"/>
        <v>3.2183402317198748</v>
      </c>
      <c r="Q1072" s="26">
        <f t="shared" ca="1" si="534"/>
        <v>50.302137172593419</v>
      </c>
      <c r="R1072" s="26">
        <f t="shared" ca="1" si="535"/>
        <v>128.76520248555121</v>
      </c>
      <c r="S1072" s="26">
        <f t="shared" ca="1" si="536"/>
        <v>202.79190855628551</v>
      </c>
      <c r="T1072" s="26">
        <f t="shared" ca="1" si="537"/>
        <v>282.26262000366245</v>
      </c>
      <c r="U1072" s="26">
        <f t="shared" ca="1" si="538"/>
        <v>399.15584536669814</v>
      </c>
      <c r="V1072" s="26">
        <f t="shared" ca="1" si="539"/>
        <v>607.26094907721892</v>
      </c>
      <c r="W1072" s="26">
        <f t="shared" ca="1" si="540"/>
        <v>605.67971087782382</v>
      </c>
      <c r="X1072" s="26">
        <f t="shared" ca="1" si="541"/>
        <v>1144.1194718622778</v>
      </c>
      <c r="Y1072" s="26">
        <f t="shared" ca="1" si="542"/>
        <v>7825.2959603127447</v>
      </c>
      <c r="Z1072" s="28">
        <f t="shared" ca="1" si="529"/>
        <v>1.8353000000000064E-2</v>
      </c>
      <c r="AA1072" s="57">
        <f t="shared" ca="1" si="543"/>
        <v>-5.4714200000000004E-2</v>
      </c>
      <c r="AB1072" s="33">
        <f t="shared" ca="1" si="530"/>
        <v>-7.6382999999999729E-3</v>
      </c>
      <c r="AD1072" s="28">
        <f t="shared" ca="1" si="544"/>
        <v>-0.10124012724036424</v>
      </c>
      <c r="AE1072" s="28">
        <f t="shared" ca="1" si="545"/>
        <v>-6.7344587796032779E-2</v>
      </c>
      <c r="AF1072" s="28">
        <f t="shared" ca="1" si="546"/>
        <v>-5.4769856949809202E-2</v>
      </c>
      <c r="AG1072" s="28">
        <f t="shared" ca="1" si="547"/>
        <v>-4.942346466186251E-2</v>
      </c>
      <c r="AH1072" s="28">
        <f t="shared" ca="1" si="548"/>
        <v>-3.9416732363791472E-2</v>
      </c>
      <c r="AI1072" s="28">
        <f t="shared" ca="1" si="549"/>
        <v>-4.1063690393016251E-2</v>
      </c>
      <c r="AJ1072" s="28">
        <f t="shared" ca="1" si="550"/>
        <v>-4.0235708086405468E-2</v>
      </c>
      <c r="AK1072" s="28">
        <f t="shared" ca="1" si="551"/>
        <v>-4.2060260855672091E-2</v>
      </c>
      <c r="AL1072" s="28">
        <f t="shared" ca="1" si="552"/>
        <v>-4.753719945766164E-2</v>
      </c>
      <c r="AM1072" s="28">
        <f t="shared" ca="1" si="553"/>
        <v>-8.1513789183546195E-2</v>
      </c>
      <c r="AN1072" s="28">
        <f t="shared" ca="1" si="531"/>
        <v>1.9766863197594589E-2</v>
      </c>
      <c r="AO1072" s="28">
        <f t="shared" ca="1" si="554"/>
        <v>-5.6267963349862317E-2</v>
      </c>
      <c r="AP1072" s="33">
        <f t="shared" ca="1" si="532"/>
        <v>-8.2575309707416042E-3</v>
      </c>
      <c r="AQ1072" s="54"/>
      <c r="AR1072" s="53"/>
      <c r="AS1072" s="53"/>
      <c r="AT1072" s="53"/>
      <c r="AU1072" s="53"/>
    </row>
    <row r="1073" spans="1:47" ht="15" customHeight="1" x14ac:dyDescent="0.25">
      <c r="A1073" s="31">
        <f t="shared" ca="1" si="558"/>
        <v>42278</v>
      </c>
      <c r="B1073" s="32">
        <f t="shared" ca="1" si="559"/>
        <v>2015</v>
      </c>
      <c r="C1073" s="32">
        <f t="shared" ca="1" si="560"/>
        <v>10</v>
      </c>
      <c r="D1073" s="48">
        <f>RAWDATA!A1075</f>
        <v>201510</v>
      </c>
      <c r="E1073" s="48">
        <f t="shared" ca="1" si="555"/>
        <v>4.6325000000000003</v>
      </c>
      <c r="F1073" s="48">
        <f t="shared" ca="1" si="557"/>
        <v>5.2238000000000007</v>
      </c>
      <c r="G1073" s="48">
        <f t="shared" ca="1" si="557"/>
        <v>5.7108000000000008</v>
      </c>
      <c r="H1073" s="48">
        <f t="shared" ca="1" si="557"/>
        <v>5.8824000000000005</v>
      </c>
      <c r="I1073" s="48">
        <f t="shared" ca="1" si="557"/>
        <v>5.7538999999999998</v>
      </c>
      <c r="J1073" s="48">
        <f t="shared" ca="1" si="557"/>
        <v>5.8552999999999997</v>
      </c>
      <c r="K1073" s="48">
        <f t="shared" ca="1" si="557"/>
        <v>5.0396000000000001</v>
      </c>
      <c r="L1073" s="48">
        <f t="shared" ca="1" si="557"/>
        <v>4.9768000000000008</v>
      </c>
      <c r="M1073" s="48">
        <f t="shared" ca="1" si="557"/>
        <v>4.5503</v>
      </c>
      <c r="N1073" s="48">
        <f t="shared" ca="1" si="557"/>
        <v>5.5333000000000006</v>
      </c>
      <c r="P1073" s="26">
        <f t="shared" ca="1" si="533"/>
        <v>3.3674298429542979</v>
      </c>
      <c r="Q1073" s="26">
        <f t="shared" ca="1" si="534"/>
        <v>52.929820214215354</v>
      </c>
      <c r="R1073" s="26">
        <f t="shared" ca="1" si="535"/>
        <v>136.11872566909605</v>
      </c>
      <c r="S1073" s="26">
        <f t="shared" ca="1" si="536"/>
        <v>214.72093978520044</v>
      </c>
      <c r="T1073" s="26">
        <f t="shared" ca="1" si="537"/>
        <v>298.50372889605319</v>
      </c>
      <c r="U1073" s="26">
        <f t="shared" ca="1" si="538"/>
        <v>422.52761758045443</v>
      </c>
      <c r="V1073" s="26">
        <f t="shared" ca="1" si="539"/>
        <v>637.86447186691453</v>
      </c>
      <c r="W1073" s="26">
        <f t="shared" ca="1" si="540"/>
        <v>635.82317872879139</v>
      </c>
      <c r="X1073" s="26">
        <f t="shared" ca="1" si="541"/>
        <v>1196.1803401904272</v>
      </c>
      <c r="Y1073" s="26">
        <f t="shared" ca="1" si="542"/>
        <v>8258.2930616847298</v>
      </c>
      <c r="Z1073" s="28">
        <f t="shared" ca="1" si="529"/>
        <v>1.1365000000000958E-3</v>
      </c>
      <c r="AA1073" s="57">
        <f t="shared" ca="1" si="543"/>
        <v>5.315870000000001E-2</v>
      </c>
      <c r="AB1073" s="33">
        <f t="shared" ca="1" si="530"/>
        <v>-2.7406999999999362E-3</v>
      </c>
      <c r="AD1073" s="28">
        <f t="shared" ca="1" si="544"/>
        <v>4.5284024840144314E-2</v>
      </c>
      <c r="AE1073" s="28">
        <f t="shared" ca="1" si="545"/>
        <v>5.0919324469516761E-2</v>
      </c>
      <c r="AF1073" s="28">
        <f t="shared" ca="1" si="546"/>
        <v>5.5536877638217311E-2</v>
      </c>
      <c r="AG1073" s="28">
        <f t="shared" ca="1" si="547"/>
        <v>5.7158858284294282E-2</v>
      </c>
      <c r="AH1073" s="28">
        <f t="shared" ca="1" si="548"/>
        <v>5.5944510690890549E-2</v>
      </c>
      <c r="AI1073" s="28">
        <f t="shared" ca="1" si="549"/>
        <v>5.6902881194262921E-2</v>
      </c>
      <c r="AJ1073" s="28">
        <f t="shared" ca="1" si="550"/>
        <v>4.9167235926083748E-2</v>
      </c>
      <c r="AK1073" s="28">
        <f t="shared" ca="1" si="551"/>
        <v>4.8569187374906106E-2</v>
      </c>
      <c r="AL1073" s="28">
        <f t="shared" ca="1" si="552"/>
        <v>4.4498109322893553E-2</v>
      </c>
      <c r="AM1073" s="28">
        <f t="shared" ca="1" si="553"/>
        <v>5.3856356934691228E-2</v>
      </c>
      <c r="AN1073" s="28">
        <f t="shared" ca="1" si="531"/>
        <v>1.0755584739618601E-3</v>
      </c>
      <c r="AO1073" s="28">
        <f t="shared" ca="1" si="554"/>
        <v>5.1793934046600418E-2</v>
      </c>
      <c r="AP1073" s="33">
        <f t="shared" ca="1" si="532"/>
        <v>-2.6167009178080236E-3</v>
      </c>
      <c r="AQ1073" s="54"/>
      <c r="AR1073" s="53"/>
      <c r="AS1073" s="53"/>
      <c r="AT1073" s="53"/>
      <c r="AU1073" s="53"/>
    </row>
    <row r="1074" spans="1:47" ht="15" customHeight="1" x14ac:dyDescent="0.25">
      <c r="A1074" s="31">
        <f t="shared" ca="1" si="558"/>
        <v>42309</v>
      </c>
      <c r="B1074" s="32">
        <f t="shared" ca="1" si="559"/>
        <v>2015</v>
      </c>
      <c r="C1074" s="32">
        <f t="shared" ca="1" si="560"/>
        <v>11</v>
      </c>
      <c r="D1074" s="48">
        <f>RAWDATA!A1076</f>
        <v>201511</v>
      </c>
      <c r="E1074" s="48">
        <f t="shared" ca="1" si="555"/>
        <v>3.2240000000000002</v>
      </c>
      <c r="F1074" s="48">
        <f t="shared" ca="1" si="557"/>
        <v>1.7379000000000002</v>
      </c>
      <c r="G1074" s="48">
        <f t="shared" ca="1" si="557"/>
        <v>2.2131000000000003</v>
      </c>
      <c r="H1074" s="48">
        <f t="shared" ca="1" si="557"/>
        <v>0.92180000000000017</v>
      </c>
      <c r="I1074" s="48">
        <f t="shared" ca="1" si="557"/>
        <v>1.6302000000000001</v>
      </c>
      <c r="J1074" s="48">
        <f t="shared" ca="1" si="557"/>
        <v>3.9396000000000004</v>
      </c>
      <c r="K1074" s="48">
        <f t="shared" ca="1" si="557"/>
        <v>2.2764000000000002</v>
      </c>
      <c r="L1074" s="48">
        <f t="shared" ca="1" si="557"/>
        <v>4.1967999999999996</v>
      </c>
      <c r="M1074" s="48">
        <f t="shared" ca="1" si="557"/>
        <v>2.2732000000000001</v>
      </c>
      <c r="N1074" s="48">
        <f t="shared" ca="1" si="557"/>
        <v>2.5084999999999997</v>
      </c>
      <c r="P1074" s="26">
        <f t="shared" ca="1" si="533"/>
        <v>3.4759957810911448</v>
      </c>
      <c r="Q1074" s="26">
        <f t="shared" ca="1" si="534"/>
        <v>53.849687559718205</v>
      </c>
      <c r="R1074" s="26">
        <f t="shared" ca="1" si="535"/>
        <v>139.13116918687879</v>
      </c>
      <c r="S1074" s="26">
        <f t="shared" ca="1" si="536"/>
        <v>216.7002374081404</v>
      </c>
      <c r="T1074" s="26">
        <f t="shared" ca="1" si="537"/>
        <v>303.36993668451669</v>
      </c>
      <c r="U1074" s="26">
        <f t="shared" ca="1" si="538"/>
        <v>439.17351560265399</v>
      </c>
      <c r="V1074" s="26">
        <f t="shared" ca="1" si="539"/>
        <v>652.384818704493</v>
      </c>
      <c r="W1074" s="26">
        <f t="shared" ca="1" si="540"/>
        <v>662.50740589368127</v>
      </c>
      <c r="X1074" s="26">
        <f t="shared" ca="1" si="541"/>
        <v>1223.371911683636</v>
      </c>
      <c r="Y1074" s="26">
        <f t="shared" ca="1" si="542"/>
        <v>8465.4523431370908</v>
      </c>
      <c r="Z1074" s="28">
        <f t="shared" ca="1" si="529"/>
        <v>-9.0100000000004066E-4</v>
      </c>
      <c r="AA1074" s="57">
        <f t="shared" ca="1" si="543"/>
        <v>2.4921499999999999E-2</v>
      </c>
      <c r="AB1074" s="33">
        <f t="shared" ca="1" si="530"/>
        <v>-1.013E-3</v>
      </c>
      <c r="AD1074" s="28">
        <f t="shared" ca="1" si="544"/>
        <v>3.1731198161453561E-2</v>
      </c>
      <c r="AE1074" s="28">
        <f t="shared" ca="1" si="545"/>
        <v>1.7229712344278853E-2</v>
      </c>
      <c r="AF1074" s="28">
        <f t="shared" ca="1" si="546"/>
        <v>2.188966360629226E-2</v>
      </c>
      <c r="AG1074" s="28">
        <f t="shared" ca="1" si="547"/>
        <v>9.175773535339023E-3</v>
      </c>
      <c r="AH1074" s="28">
        <f t="shared" ca="1" si="548"/>
        <v>1.6170549082504811E-2</v>
      </c>
      <c r="AI1074" s="28">
        <f t="shared" ca="1" si="549"/>
        <v>3.863977521073745E-2</v>
      </c>
      <c r="AJ1074" s="28">
        <f t="shared" ca="1" si="550"/>
        <v>2.2508766318381199E-2</v>
      </c>
      <c r="AK1074" s="28">
        <f t="shared" ca="1" si="551"/>
        <v>4.1111232686863453E-2</v>
      </c>
      <c r="AL1074" s="28">
        <f t="shared" ca="1" si="552"/>
        <v>2.2477478063598354E-2</v>
      </c>
      <c r="AM1074" s="28">
        <f t="shared" ca="1" si="553"/>
        <v>2.4775535981400389E-2</v>
      </c>
      <c r="AN1074" s="28">
        <f t="shared" ca="1" si="531"/>
        <v>-8.5394823036683346E-4</v>
      </c>
      <c r="AO1074" s="28">
        <f t="shared" ca="1" si="554"/>
        <v>2.4616024291709011E-2</v>
      </c>
      <c r="AP1074" s="33">
        <f t="shared" ca="1" si="532"/>
        <v>-9.8951726920963948E-4</v>
      </c>
      <c r="AQ1074" s="54"/>
      <c r="AR1074" s="53"/>
      <c r="AS1074" s="53"/>
      <c r="AT1074" s="53"/>
      <c r="AU1074" s="53"/>
    </row>
    <row r="1075" spans="1:47" ht="15" customHeight="1" x14ac:dyDescent="0.25">
      <c r="A1075" s="31">
        <f t="shared" ca="1" si="558"/>
        <v>42339</v>
      </c>
      <c r="B1075" s="32">
        <f t="shared" ca="1" si="559"/>
        <v>2015</v>
      </c>
      <c r="C1075" s="32">
        <f t="shared" ca="1" si="560"/>
        <v>12</v>
      </c>
      <c r="D1075" s="48">
        <f>RAWDATA!A1077</f>
        <v>201512</v>
      </c>
      <c r="E1075" s="48">
        <f t="shared" ca="1" si="555"/>
        <v>-5.9669000000000008</v>
      </c>
      <c r="F1075" s="48">
        <f t="shared" ca="1" si="557"/>
        <v>-5.1946999999999992</v>
      </c>
      <c r="G1075" s="48">
        <f t="shared" ca="1" si="557"/>
        <v>-5.1574</v>
      </c>
      <c r="H1075" s="48">
        <f t="shared" ca="1" si="557"/>
        <v>-4.5948000000000011</v>
      </c>
      <c r="I1075" s="48">
        <f t="shared" ca="1" si="557"/>
        <v>-3.7919999999999998</v>
      </c>
      <c r="J1075" s="48">
        <f t="shared" ca="1" si="557"/>
        <v>-3.8685</v>
      </c>
      <c r="K1075" s="48">
        <f t="shared" ca="1" si="557"/>
        <v>-3.9075000000000006</v>
      </c>
      <c r="L1075" s="48">
        <f t="shared" ca="1" si="557"/>
        <v>-4.2736000000000001</v>
      </c>
      <c r="M1075" s="48">
        <f t="shared" ca="1" si="557"/>
        <v>-3.8553000000000006</v>
      </c>
      <c r="N1075" s="48">
        <f t="shared" ca="1" si="557"/>
        <v>-5.4592999999999998</v>
      </c>
      <c r="P1075" s="26">
        <f t="shared" ca="1" si="533"/>
        <v>3.2685865888292174</v>
      </c>
      <c r="Q1075" s="26">
        <f t="shared" ca="1" si="534"/>
        <v>51.052357840053524</v>
      </c>
      <c r="R1075" s="26">
        <f t="shared" ca="1" si="535"/>
        <v>131.95561826723471</v>
      </c>
      <c r="S1075" s="26">
        <f t="shared" ca="1" si="536"/>
        <v>206.74329489971117</v>
      </c>
      <c r="T1075" s="26">
        <f t="shared" ca="1" si="537"/>
        <v>291.86614868543984</v>
      </c>
      <c r="U1075" s="26">
        <f t="shared" ca="1" si="538"/>
        <v>422.18408815156533</v>
      </c>
      <c r="V1075" s="26">
        <f t="shared" ca="1" si="539"/>
        <v>626.89288191361493</v>
      </c>
      <c r="W1075" s="26">
        <f t="shared" ca="1" si="540"/>
        <v>634.19448939540894</v>
      </c>
      <c r="X1075" s="26">
        <f t="shared" ca="1" si="541"/>
        <v>1176.2072543724967</v>
      </c>
      <c r="Y1075" s="26">
        <f t="shared" ca="1" si="542"/>
        <v>8003.2979033682077</v>
      </c>
      <c r="Z1075" s="28">
        <f t="shared" ca="1" si="529"/>
        <v>9.2349999999999377E-3</v>
      </c>
      <c r="AA1075" s="57">
        <f t="shared" ca="1" si="543"/>
        <v>-4.6070000000000014E-2</v>
      </c>
      <c r="AB1075" s="33">
        <f t="shared" ca="1" si="530"/>
        <v>-5.0300000000001732E-4</v>
      </c>
      <c r="AD1075" s="28">
        <f t="shared" ca="1" si="544"/>
        <v>-6.152333804090724E-2</v>
      </c>
      <c r="AE1075" s="28">
        <f t="shared" ca="1" si="545"/>
        <v>-5.3344871116867185E-2</v>
      </c>
      <c r="AF1075" s="28">
        <f t="shared" ca="1" si="546"/>
        <v>-5.2951510573661001E-2</v>
      </c>
      <c r="AG1075" s="28">
        <f t="shared" ca="1" si="547"/>
        <v>-4.703710168179525E-2</v>
      </c>
      <c r="AH1075" s="28">
        <f t="shared" ca="1" si="548"/>
        <v>-3.8657671690878456E-2</v>
      </c>
      <c r="AI1075" s="28">
        <f t="shared" ca="1" si="549"/>
        <v>-3.9453140162345947E-2</v>
      </c>
      <c r="AJ1075" s="28">
        <f t="shared" ca="1" si="550"/>
        <v>-3.9858916761887402E-2</v>
      </c>
      <c r="AK1075" s="28">
        <f t="shared" ca="1" si="551"/>
        <v>-4.3676063503161569E-2</v>
      </c>
      <c r="AL1075" s="28">
        <f t="shared" ca="1" si="552"/>
        <v>-3.9315837677475457E-2</v>
      </c>
      <c r="AM1075" s="28">
        <f t="shared" ca="1" si="553"/>
        <v>-5.6139756377089102E-2</v>
      </c>
      <c r="AN1075" s="28">
        <f t="shared" ca="1" si="531"/>
        <v>9.7063075516049396E-3</v>
      </c>
      <c r="AO1075" s="28">
        <f t="shared" ca="1" si="554"/>
        <v>-4.7164985488001319E-2</v>
      </c>
      <c r="AP1075" s="33">
        <f t="shared" ca="1" si="532"/>
        <v>-5.6281153928095656E-4</v>
      </c>
      <c r="AQ1075" s="54"/>
      <c r="AR1075" s="53"/>
      <c r="AS1075" s="53"/>
      <c r="AT1075" s="53"/>
      <c r="AU1075" s="53"/>
    </row>
    <row r="1076" spans="1:47" ht="15" customHeight="1" x14ac:dyDescent="0.25">
      <c r="A1076" s="31">
        <f t="shared" ca="1" si="558"/>
        <v>42370</v>
      </c>
      <c r="B1076" s="32">
        <f t="shared" ca="1" si="559"/>
        <v>2016</v>
      </c>
      <c r="C1076" s="32">
        <f t="shared" ca="1" si="560"/>
        <v>1</v>
      </c>
      <c r="D1076" s="48">
        <f>RAWDATA!A1078</f>
        <v>201601</v>
      </c>
      <c r="E1076" s="48">
        <f t="shared" ca="1" si="555"/>
        <v>-12.899900000000002</v>
      </c>
      <c r="F1076" s="48">
        <f t="shared" ca="1" si="557"/>
        <v>-9.6769999999999996</v>
      </c>
      <c r="G1076" s="48">
        <f t="shared" ca="1" si="557"/>
        <v>-8.0771999999999995</v>
      </c>
      <c r="H1076" s="48">
        <f t="shared" ca="1" si="557"/>
        <v>-9.4272000000000009</v>
      </c>
      <c r="I1076" s="48">
        <f t="shared" ca="1" si="557"/>
        <v>-7.7652000000000001</v>
      </c>
      <c r="J1076" s="48">
        <f t="shared" ca="1" si="557"/>
        <v>-8.7341000000000015</v>
      </c>
      <c r="K1076" s="48">
        <f t="shared" ca="1" si="557"/>
        <v>-7.7109000000000005</v>
      </c>
      <c r="L1076" s="48">
        <f t="shared" ca="1" si="557"/>
        <v>-7.6649000000000003</v>
      </c>
      <c r="M1076" s="48">
        <f t="shared" ca="1" si="557"/>
        <v>-8.2960000000000012</v>
      </c>
      <c r="N1076" s="48">
        <f t="shared" ca="1" si="557"/>
        <v>-11.467200000000002</v>
      </c>
      <c r="P1076" s="26">
        <f t="shared" ca="1" si="533"/>
        <v>2.846942187456837</v>
      </c>
      <c r="Q1076" s="26">
        <f t="shared" ca="1" si="534"/>
        <v>46.112021171871547</v>
      </c>
      <c r="R1076" s="26">
        <f t="shared" ca="1" si="535"/>
        <v>121.29729906855364</v>
      </c>
      <c r="S1076" s="26">
        <f t="shared" ca="1" si="536"/>
        <v>187.2531910029256</v>
      </c>
      <c r="T1076" s="26">
        <f t="shared" ca="1" si="537"/>
        <v>269.20215850771802</v>
      </c>
      <c r="U1076" s="26">
        <f t="shared" ca="1" si="538"/>
        <v>385.31010770831949</v>
      </c>
      <c r="V1076" s="26">
        <f t="shared" ca="1" si="539"/>
        <v>578.55379868213799</v>
      </c>
      <c r="W1076" s="26">
        <f t="shared" ca="1" si="540"/>
        <v>585.58411597774023</v>
      </c>
      <c r="X1076" s="26">
        <f t="shared" ca="1" si="541"/>
        <v>1078.6291005497544</v>
      </c>
      <c r="Y1076" s="26">
        <f t="shared" ca="1" si="542"/>
        <v>7085.5437261931684</v>
      </c>
      <c r="Z1076" s="28">
        <f t="shared" ca="1" si="529"/>
        <v>1.4068500000000039E-2</v>
      </c>
      <c r="AA1076" s="57">
        <f t="shared" ca="1" si="543"/>
        <v>-9.1719600000000026E-2</v>
      </c>
      <c r="AB1076" s="33">
        <f t="shared" ca="1" si="530"/>
        <v>-7.0963999999999333E-3</v>
      </c>
      <c r="AD1076" s="28">
        <f t="shared" ca="1" si="544"/>
        <v>-0.1381121540246677</v>
      </c>
      <c r="AE1076" s="28">
        <f t="shared" ca="1" si="545"/>
        <v>-0.10177805146357739</v>
      </c>
      <c r="AF1076" s="28">
        <f t="shared" ca="1" si="546"/>
        <v>-8.4221091640856019E-2</v>
      </c>
      <c r="AG1076" s="28">
        <f t="shared" ca="1" si="547"/>
        <v>-9.9016238764981071E-2</v>
      </c>
      <c r="AH1076" s="28">
        <f t="shared" ca="1" si="548"/>
        <v>-8.0832686291161152E-2</v>
      </c>
      <c r="AI1076" s="28">
        <f t="shared" ca="1" si="549"/>
        <v>-9.1392962129319147E-2</v>
      </c>
      <c r="AJ1076" s="28">
        <f t="shared" ca="1" si="550"/>
        <v>-8.0244144627264022E-2</v>
      </c>
      <c r="AK1076" s="28">
        <f t="shared" ca="1" si="551"/>
        <v>-7.9745835077899799E-2</v>
      </c>
      <c r="AL1076" s="28">
        <f t="shared" ca="1" si="552"/>
        <v>-8.6604187175382763E-2</v>
      </c>
      <c r="AM1076" s="28">
        <f t="shared" ca="1" si="553"/>
        <v>-0.12179708116845275</v>
      </c>
      <c r="AN1076" s="28">
        <f t="shared" ca="1" si="531"/>
        <v>1.5744468572204781E-2</v>
      </c>
      <c r="AO1076" s="28">
        <f t="shared" ca="1" si="554"/>
        <v>-9.6202137480327257E-2</v>
      </c>
      <c r="AP1076" s="33">
        <f t="shared" ca="1" si="532"/>
        <v>-7.9984966915905009E-3</v>
      </c>
      <c r="AQ1076" s="54"/>
      <c r="AR1076" s="53"/>
      <c r="AS1076" s="53"/>
      <c r="AT1076" s="53"/>
      <c r="AU1076" s="53"/>
    </row>
    <row r="1077" spans="1:47" ht="15" customHeight="1" x14ac:dyDescent="0.25">
      <c r="A1077" s="31">
        <f t="shared" ca="1" si="558"/>
        <v>42401</v>
      </c>
      <c r="B1077" s="32">
        <f t="shared" ca="1" si="559"/>
        <v>2016</v>
      </c>
      <c r="C1077" s="32">
        <f t="shared" ca="1" si="560"/>
        <v>2</v>
      </c>
      <c r="D1077" s="48">
        <f>RAWDATA!A1079</f>
        <v>201602</v>
      </c>
      <c r="E1077" s="48">
        <f t="shared" ca="1" si="555"/>
        <v>8.1500000000000017E-2</v>
      </c>
      <c r="F1077" s="48">
        <f t="shared" ca="1" si="557"/>
        <v>0.61050000000000004</v>
      </c>
      <c r="G1077" s="48">
        <f t="shared" ca="1" si="557"/>
        <v>0.50670000000000004</v>
      </c>
      <c r="H1077" s="48">
        <f t="shared" ca="1" si="557"/>
        <v>2.0373999999999999</v>
      </c>
      <c r="I1077" s="48">
        <f t="shared" ca="1" si="557"/>
        <v>0.76180000000000003</v>
      </c>
      <c r="J1077" s="48">
        <f t="shared" ca="1" si="557"/>
        <v>1.2746</v>
      </c>
      <c r="K1077" s="48">
        <f t="shared" ca="1" si="557"/>
        <v>0.67040000000000011</v>
      </c>
      <c r="L1077" s="48">
        <f t="shared" ca="1" si="557"/>
        <v>-9.4299999999999995E-2</v>
      </c>
      <c r="M1077" s="48">
        <f t="shared" ca="1" si="557"/>
        <v>-0.4299</v>
      </c>
      <c r="N1077" s="48">
        <f t="shared" ca="1" si="557"/>
        <v>-1.2366999999999999</v>
      </c>
      <c r="O1077" s="20"/>
      <c r="P1077" s="26">
        <f t="shared" ca="1" si="533"/>
        <v>2.8492624453396145</v>
      </c>
      <c r="Q1077" s="26">
        <f t="shared" ca="1" si="534"/>
        <v>46.393535061125824</v>
      </c>
      <c r="R1077" s="26">
        <f t="shared" ca="1" si="535"/>
        <v>121.911912482934</v>
      </c>
      <c r="S1077" s="26">
        <f t="shared" ca="1" si="536"/>
        <v>191.06828751641919</v>
      </c>
      <c r="T1077" s="26">
        <f t="shared" ca="1" si="537"/>
        <v>271.25294055122981</v>
      </c>
      <c r="U1077" s="26">
        <f t="shared" ca="1" si="538"/>
        <v>390.22127034116971</v>
      </c>
      <c r="V1077" s="26">
        <f t="shared" ca="1" si="539"/>
        <v>582.43242334850311</v>
      </c>
      <c r="W1077" s="26">
        <f t="shared" ca="1" si="540"/>
        <v>585.03191015637321</v>
      </c>
      <c r="X1077" s="26">
        <f t="shared" ca="1" si="541"/>
        <v>1073.9920740464909</v>
      </c>
      <c r="Y1077" s="26">
        <f t="shared" ca="1" si="542"/>
        <v>6997.9168069313373</v>
      </c>
      <c r="Z1077" s="28">
        <f t="shared" ref="Z1077:Z1140" ca="1" si="561">IF(P1077="","",IF(P1076="",AVERAGE(Y1077-1,X1077-1)-AVERAGE(P1077-1,Q1077-1),AVERAGE(Y1077/Y1076-1,X1077/X1076-1)-AVERAGE(P1077/P1076-1,Q1077/Q1076-1)))</f>
        <v>-1.1793000000000109E-2</v>
      </c>
      <c r="AA1077" s="57">
        <f t="shared" ca="1" si="543"/>
        <v>4.182E-3</v>
      </c>
      <c r="AB1077" s="33">
        <f t="shared" ref="AB1077:AB1140" ca="1" si="562">IF(P1077="","",IF(P1076="",AVERAGE(Y1077-1,X1077-1)-AA1077,AVERAGE(Y1077/Y1076-1,X1077/X1076-1)-AA1077))</f>
        <v>-1.251500000000009E-2</v>
      </c>
      <c r="AD1077" s="28">
        <f t="shared" ca="1" si="544"/>
        <v>8.1466806783757502E-4</v>
      </c>
      <c r="AE1077" s="28">
        <f t="shared" ca="1" si="545"/>
        <v>6.0864399884411188E-3</v>
      </c>
      <c r="AF1077" s="28">
        <f t="shared" ca="1" si="546"/>
        <v>5.0542059555822114E-3</v>
      </c>
      <c r="AG1077" s="28">
        <f t="shared" ca="1" si="547"/>
        <v>2.0169226757051632E-2</v>
      </c>
      <c r="AH1077" s="28">
        <f t="shared" ca="1" si="548"/>
        <v>7.5891295685925203E-3</v>
      </c>
      <c r="AI1077" s="28">
        <f t="shared" ca="1" si="549"/>
        <v>1.2665453450799266E-2</v>
      </c>
      <c r="AJ1077" s="28">
        <f t="shared" ca="1" si="550"/>
        <v>6.681628123711719E-3</v>
      </c>
      <c r="AK1077" s="28">
        <f t="shared" ca="1" si="551"/>
        <v>-9.4344490421846973E-4</v>
      </c>
      <c r="AL1077" s="28">
        <f t="shared" ca="1" si="552"/>
        <v>-4.3082672700330742E-3</v>
      </c>
      <c r="AM1077" s="28">
        <f t="shared" ca="1" si="553"/>
        <v>-1.2444107731570602E-2</v>
      </c>
      <c r="AN1077" s="28">
        <f t="shared" ref="AN1077:AN1140" ca="1" si="563">IF(AD1077="","",IF(AD1076="",AVERAGE(AM1077,AL1077)-AVERAGE(AD1077,AE1077),AVERAGE(AM1077,AL1077)-AVERAGE(AD1077,AE1077)))</f>
        <v>-1.1826741528941184E-2</v>
      </c>
      <c r="AO1077" s="28">
        <f t="shared" ca="1" si="554"/>
        <v>4.1732797416263404E-3</v>
      </c>
      <c r="AP1077" s="33">
        <f t="shared" ref="AP1077:AP1140" ca="1" si="564">IF(AD1077="","",IF(AD1076="",AVERAGE(AM1077,AL1077)-AO1077,AVERAGE(AM1077,AL1077)-AO1077))</f>
        <v>-1.2549467242428178E-2</v>
      </c>
      <c r="AQ1077" s="54"/>
      <c r="AR1077" s="53"/>
      <c r="AS1077" s="53"/>
      <c r="AT1077" s="53"/>
      <c r="AU1077" s="53"/>
    </row>
    <row r="1078" spans="1:47" ht="15" customHeight="1" x14ac:dyDescent="0.25">
      <c r="A1078" s="31">
        <f t="shared" ca="1" si="558"/>
        <v>42430</v>
      </c>
      <c r="B1078" s="32">
        <f t="shared" ca="1" si="559"/>
        <v>2016</v>
      </c>
      <c r="C1078" s="32">
        <f t="shared" ca="1" si="560"/>
        <v>3</v>
      </c>
      <c r="D1078" s="48">
        <f>RAWDATA!A1080</f>
        <v>201603</v>
      </c>
      <c r="E1078" s="48">
        <f t="shared" ca="1" si="555"/>
        <v>9.9596000000000018</v>
      </c>
      <c r="F1078" s="48">
        <f t="shared" ca="1" si="557"/>
        <v>8.2513000000000005</v>
      </c>
      <c r="G1078" s="48">
        <f t="shared" ca="1" si="557"/>
        <v>8.0344999999999995</v>
      </c>
      <c r="H1078" s="48">
        <f t="shared" ca="1" si="557"/>
        <v>8.7044999999999995</v>
      </c>
      <c r="I1078" s="48">
        <f t="shared" ca="1" si="557"/>
        <v>7.4354000000000013</v>
      </c>
      <c r="J1078" s="48">
        <f t="shared" ca="1" si="557"/>
        <v>6.5250000000000004</v>
      </c>
      <c r="K1078" s="48">
        <f t="shared" ca="1" si="557"/>
        <v>7.2499000000000002</v>
      </c>
      <c r="L1078" s="48">
        <f t="shared" ca="1" si="557"/>
        <v>7.5030999999999999</v>
      </c>
      <c r="M1078" s="48">
        <f t="shared" ca="1" si="557"/>
        <v>7.1614000000000004</v>
      </c>
      <c r="N1078" s="48">
        <f t="shared" ca="1" si="557"/>
        <v>9.7886000000000024</v>
      </c>
      <c r="O1078" s="20"/>
      <c r="P1078" s="26">
        <f t="shared" ca="1" si="533"/>
        <v>3.1330375878456587</v>
      </c>
      <c r="Q1078" s="26">
        <f t="shared" ca="1" si="534"/>
        <v>50.221604819624503</v>
      </c>
      <c r="R1078" s="26">
        <f t="shared" ca="1" si="535"/>
        <v>131.70692509137533</v>
      </c>
      <c r="S1078" s="26">
        <f t="shared" ca="1" si="536"/>
        <v>207.69982660328591</v>
      </c>
      <c r="T1078" s="26">
        <f t="shared" ca="1" si="537"/>
        <v>291.42168169297594</v>
      </c>
      <c r="U1078" s="26">
        <f t="shared" ca="1" si="538"/>
        <v>415.68320823093103</v>
      </c>
      <c r="V1078" s="26">
        <f t="shared" ca="1" si="539"/>
        <v>624.65819160884632</v>
      </c>
      <c r="W1078" s="26">
        <f t="shared" ca="1" si="540"/>
        <v>628.92743940731611</v>
      </c>
      <c r="X1078" s="26">
        <f t="shared" ca="1" si="541"/>
        <v>1150.9049424372563</v>
      </c>
      <c r="Y1078" s="26">
        <f t="shared" ca="1" si="542"/>
        <v>7682.9148914946172</v>
      </c>
      <c r="Z1078" s="28">
        <f t="shared" ca="1" si="561"/>
        <v>-6.3045000000000462E-3</v>
      </c>
      <c r="AA1078" s="57">
        <f t="shared" ca="1" si="543"/>
        <v>8.0613300000000013E-2</v>
      </c>
      <c r="AB1078" s="33">
        <f t="shared" ca="1" si="562"/>
        <v>4.1366999999999793E-3</v>
      </c>
      <c r="AD1078" s="28">
        <f t="shared" ca="1" si="544"/>
        <v>9.4942839615905786E-2</v>
      </c>
      <c r="AE1078" s="28">
        <f t="shared" ca="1" si="545"/>
        <v>7.9285190060272889E-2</v>
      </c>
      <c r="AF1078" s="28">
        <f t="shared" ca="1" si="546"/>
        <v>7.7280434569059392E-2</v>
      </c>
      <c r="AG1078" s="28">
        <f t="shared" ca="1" si="547"/>
        <v>8.3463005626250864E-2</v>
      </c>
      <c r="AH1078" s="28">
        <f t="shared" ca="1" si="548"/>
        <v>7.1719550716127789E-2</v>
      </c>
      <c r="AI1078" s="28">
        <f t="shared" ca="1" si="549"/>
        <v>6.3209513397884387E-2</v>
      </c>
      <c r="AJ1078" s="28">
        <f t="shared" ca="1" si="550"/>
        <v>6.9991439418667978E-2</v>
      </c>
      <c r="AK1078" s="28">
        <f t="shared" ca="1" si="551"/>
        <v>7.234949837314418E-2</v>
      </c>
      <c r="AL1078" s="28">
        <f t="shared" ca="1" si="552"/>
        <v>6.9165923179310307E-2</v>
      </c>
      <c r="AM1078" s="28">
        <f t="shared" ca="1" si="553"/>
        <v>9.3386512560524201E-2</v>
      </c>
      <c r="AN1078" s="28">
        <f t="shared" ca="1" si="563"/>
        <v>-5.8377969681720765E-3</v>
      </c>
      <c r="AO1078" s="28">
        <f t="shared" ca="1" si="554"/>
        <v>7.7528750329135601E-2</v>
      </c>
      <c r="AP1078" s="33">
        <f t="shared" ca="1" si="564"/>
        <v>3.7474675407816599E-3</v>
      </c>
      <c r="AQ1078" s="54"/>
      <c r="AR1078" s="53"/>
      <c r="AS1078" s="53"/>
      <c r="AT1078" s="53"/>
      <c r="AU1078" s="53"/>
    </row>
    <row r="1079" spans="1:47" x14ac:dyDescent="0.25">
      <c r="A1079" s="31">
        <f t="shared" ca="1" si="558"/>
        <v>42461</v>
      </c>
      <c r="B1079" s="32">
        <f t="shared" ca="1" si="559"/>
        <v>2016</v>
      </c>
      <c r="C1079" s="32">
        <f t="shared" ca="1" si="560"/>
        <v>4</v>
      </c>
      <c r="D1079" s="48">
        <f>RAWDATA!A1081</f>
        <v>201604</v>
      </c>
      <c r="E1079" s="48">
        <f t="shared" ca="1" si="555"/>
        <v>7.5819000000000001</v>
      </c>
      <c r="F1079" s="48">
        <f t="shared" ca="1" si="557"/>
        <v>4.2656000000000001</v>
      </c>
      <c r="G1079" s="48">
        <f t="shared" ca="1" si="557"/>
        <v>2.8066</v>
      </c>
      <c r="H1079" s="48">
        <f t="shared" ca="1" si="557"/>
        <v>2.9554000000000005</v>
      </c>
      <c r="I1079" s="48">
        <f t="shared" ca="1" si="557"/>
        <v>2.8214000000000006</v>
      </c>
      <c r="J1079" s="48">
        <f t="shared" ca="1" si="557"/>
        <v>2.617</v>
      </c>
      <c r="K1079" s="48">
        <f t="shared" ca="1" si="557"/>
        <v>2.3959999999999999</v>
      </c>
      <c r="L1079" s="48">
        <f t="shared" ca="1" si="557"/>
        <v>2.5781000000000001</v>
      </c>
      <c r="M1079" s="48">
        <f t="shared" ca="1" si="557"/>
        <v>3.4235000000000002</v>
      </c>
      <c r="N1079" s="48">
        <f t="shared" ca="1" si="557"/>
        <v>4.2176000000000009</v>
      </c>
      <c r="O1079" s="20"/>
      <c r="P1079" s="26">
        <f t="shared" ca="1" si="533"/>
        <v>3.3705813647185288</v>
      </c>
      <c r="Q1079" s="26">
        <f t="shared" ca="1" si="534"/>
        <v>52.363857594810405</v>
      </c>
      <c r="R1079" s="26">
        <f t="shared" ca="1" si="535"/>
        <v>135.40341165098985</v>
      </c>
      <c r="S1079" s="26">
        <f t="shared" ca="1" si="536"/>
        <v>213.83818727871943</v>
      </c>
      <c r="T1079" s="26">
        <f t="shared" ca="1" si="537"/>
        <v>299.64385302026153</v>
      </c>
      <c r="U1079" s="26">
        <f t="shared" ca="1" si="538"/>
        <v>426.56163779033449</v>
      </c>
      <c r="V1079" s="26">
        <f t="shared" ca="1" si="539"/>
        <v>639.62500187979424</v>
      </c>
      <c r="W1079" s="26">
        <f t="shared" ca="1" si="540"/>
        <v>645.14181772267614</v>
      </c>
      <c r="X1079" s="26">
        <f t="shared" ca="1" si="541"/>
        <v>1190.3061731415958</v>
      </c>
      <c r="Y1079" s="26">
        <f t="shared" ca="1" si="542"/>
        <v>8006.9495099582946</v>
      </c>
      <c r="Z1079" s="28">
        <f t="shared" ca="1" si="561"/>
        <v>-2.1032000000000051E-2</v>
      </c>
      <c r="AA1079" s="57">
        <f t="shared" ca="1" si="543"/>
        <v>3.5663100000000003E-2</v>
      </c>
      <c r="AB1079" s="33">
        <f t="shared" ca="1" si="562"/>
        <v>2.5424000000000002E-3</v>
      </c>
      <c r="AD1079" s="28">
        <f t="shared" ca="1" si="544"/>
        <v>7.3082231976376713E-2</v>
      </c>
      <c r="AE1079" s="28">
        <f t="shared" ca="1" si="545"/>
        <v>4.177130378359821E-2</v>
      </c>
      <c r="AF1079" s="28">
        <f t="shared" ca="1" si="546"/>
        <v>2.7679367306721964E-2</v>
      </c>
      <c r="AG1079" s="28">
        <f t="shared" ca="1" si="547"/>
        <v>2.9125698757031162E-2</v>
      </c>
      <c r="AH1079" s="28">
        <f t="shared" ca="1" si="548"/>
        <v>2.7823316574580041E-2</v>
      </c>
      <c r="AI1079" s="28">
        <f t="shared" ca="1" si="549"/>
        <v>2.5833425030970469E-2</v>
      </c>
      <c r="AJ1079" s="28">
        <f t="shared" ca="1" si="550"/>
        <v>2.3677463354356703E-2</v>
      </c>
      <c r="AK1079" s="28">
        <f t="shared" ca="1" si="551"/>
        <v>2.5454273672424331E-2</v>
      </c>
      <c r="AL1079" s="28">
        <f t="shared" ca="1" si="552"/>
        <v>3.366202299097628E-2</v>
      </c>
      <c r="AM1079" s="28">
        <f t="shared" ca="1" si="553"/>
        <v>4.1310835018267197E-2</v>
      </c>
      <c r="AN1079" s="28">
        <f t="shared" ca="1" si="563"/>
        <v>-1.9940338875365726E-2</v>
      </c>
      <c r="AO1079" s="28">
        <f t="shared" ca="1" si="554"/>
        <v>3.5041897900372466E-2</v>
      </c>
      <c r="AP1079" s="33">
        <f t="shared" ca="1" si="564"/>
        <v>2.4445311042492687E-3</v>
      </c>
      <c r="AQ1079" s="54"/>
      <c r="AR1079" s="53"/>
      <c r="AS1079" s="53"/>
      <c r="AT1079" s="53"/>
      <c r="AU1079" s="53"/>
    </row>
    <row r="1080" spans="1:47" x14ac:dyDescent="0.25">
      <c r="A1080" s="31">
        <f t="shared" ca="1" si="558"/>
        <v>42491</v>
      </c>
      <c r="B1080" s="32">
        <f t="shared" ca="1" si="559"/>
        <v>2016</v>
      </c>
      <c r="C1080" s="32">
        <f t="shared" ca="1" si="560"/>
        <v>5</v>
      </c>
      <c r="D1080" s="48">
        <f>RAWDATA!A1082</f>
        <v>201605</v>
      </c>
      <c r="E1080" s="48">
        <f t="shared" ca="1" si="555"/>
        <v>-1.0771999999999999</v>
      </c>
      <c r="F1080" s="48">
        <f t="shared" ca="1" si="557"/>
        <v>0.79420000000000002</v>
      </c>
      <c r="G1080" s="48">
        <f t="shared" ca="1" si="557"/>
        <v>0.83820000000000006</v>
      </c>
      <c r="H1080" s="48">
        <f t="shared" ca="1" si="557"/>
        <v>0.89640000000000009</v>
      </c>
      <c r="I1080" s="48">
        <f t="shared" ca="1" si="557"/>
        <v>0.83220000000000005</v>
      </c>
      <c r="J1080" s="48">
        <f t="shared" ca="1" si="557"/>
        <v>1.4744000000000002</v>
      </c>
      <c r="K1080" s="48">
        <f t="shared" ca="1" si="557"/>
        <v>1.1507000000000001</v>
      </c>
      <c r="L1080" s="48">
        <f t="shared" ca="1" si="557"/>
        <v>0.74490000000000012</v>
      </c>
      <c r="M1080" s="48">
        <f t="shared" ca="1" si="557"/>
        <v>0.78410000000000013</v>
      </c>
      <c r="N1080" s="48">
        <f t="shared" ca="1" si="557"/>
        <v>-7.3900000000000021E-2</v>
      </c>
      <c r="O1080" s="20"/>
      <c r="P1080" s="26">
        <f t="shared" ca="1" si="533"/>
        <v>3.3342734622577805</v>
      </c>
      <c r="Q1080" s="26">
        <f t="shared" ca="1" si="534"/>
        <v>52.779731351828381</v>
      </c>
      <c r="R1080" s="26">
        <f t="shared" ca="1" si="535"/>
        <v>136.53836304744846</v>
      </c>
      <c r="S1080" s="26">
        <f t="shared" ca="1" si="536"/>
        <v>215.75503278948585</v>
      </c>
      <c r="T1080" s="26">
        <f t="shared" ca="1" si="537"/>
        <v>302.13748916509616</v>
      </c>
      <c r="U1080" s="26">
        <f t="shared" ca="1" si="538"/>
        <v>432.85086257791522</v>
      </c>
      <c r="V1080" s="26">
        <f t="shared" ca="1" si="539"/>
        <v>646.98516677642499</v>
      </c>
      <c r="W1080" s="26">
        <f t="shared" ca="1" si="540"/>
        <v>649.94747912289233</v>
      </c>
      <c r="X1080" s="26">
        <f t="shared" ca="1" si="541"/>
        <v>1199.6393638451991</v>
      </c>
      <c r="Y1080" s="26">
        <f t="shared" ca="1" si="542"/>
        <v>8001.032374270435</v>
      </c>
      <c r="Z1080" s="28">
        <f t="shared" ca="1" si="561"/>
        <v>4.9660000000000815E-3</v>
      </c>
      <c r="AA1080" s="57">
        <f t="shared" ca="1" si="543"/>
        <v>6.3640000000000016E-3</v>
      </c>
      <c r="AB1080" s="33">
        <f t="shared" ca="1" si="562"/>
        <v>-2.8130000000000308E-3</v>
      </c>
      <c r="AD1080" s="28">
        <f t="shared" ca="1" si="544"/>
        <v>-1.0830438033897808E-2</v>
      </c>
      <c r="AE1080" s="28">
        <f t="shared" ca="1" si="545"/>
        <v>7.9106283111660489E-3</v>
      </c>
      <c r="AF1080" s="28">
        <f t="shared" ca="1" si="546"/>
        <v>8.3470661128134116E-3</v>
      </c>
      <c r="AG1080" s="28">
        <f t="shared" ca="1" si="547"/>
        <v>8.9240618449750522E-3</v>
      </c>
      <c r="AH1080" s="28">
        <f t="shared" ca="1" si="548"/>
        <v>8.2875630821079901E-3</v>
      </c>
      <c r="AI1080" s="28">
        <f t="shared" ca="1" si="549"/>
        <v>1.4636363932988967E-2</v>
      </c>
      <c r="AJ1080" s="28">
        <f t="shared" ca="1" si="550"/>
        <v>1.1441298016941989E-2</v>
      </c>
      <c r="AK1080" s="28">
        <f t="shared" ca="1" si="551"/>
        <v>7.4213932100534695E-3</v>
      </c>
      <c r="AL1080" s="28">
        <f t="shared" ca="1" si="552"/>
        <v>7.8104191119770221E-3</v>
      </c>
      <c r="AM1080" s="28">
        <f t="shared" ca="1" si="553"/>
        <v>-7.3927319510245766E-4</v>
      </c>
      <c r="AN1080" s="28">
        <f t="shared" ca="1" si="563"/>
        <v>4.995477819803161E-3</v>
      </c>
      <c r="AO1080" s="28">
        <f t="shared" ca="1" si="554"/>
        <v>6.3438352590564229E-3</v>
      </c>
      <c r="AP1080" s="33">
        <f t="shared" ca="1" si="564"/>
        <v>-2.8082623006191409E-3</v>
      </c>
      <c r="AQ1080" s="54"/>
      <c r="AR1080" s="53"/>
      <c r="AS1080" s="53"/>
      <c r="AT1080" s="53"/>
      <c r="AU1080" s="53"/>
    </row>
    <row r="1081" spans="1:47" x14ac:dyDescent="0.25">
      <c r="A1081" s="31">
        <f t="shared" ca="1" si="558"/>
        <v>42522</v>
      </c>
      <c r="B1081" s="32">
        <f t="shared" ca="1" si="559"/>
        <v>2016</v>
      </c>
      <c r="C1081" s="32">
        <f t="shared" ca="1" si="560"/>
        <v>6</v>
      </c>
      <c r="D1081" s="48">
        <f>RAWDATA!A1083</f>
        <v>201606</v>
      </c>
      <c r="E1081" s="48">
        <f t="shared" ca="1" si="555"/>
        <v>-0.77940000000000009</v>
      </c>
      <c r="F1081" s="48">
        <f t="shared" ca="1" si="557"/>
        <v>-1.3357000000000001</v>
      </c>
      <c r="G1081" s="48">
        <f t="shared" ca="1" si="557"/>
        <v>-2.4125999999999999</v>
      </c>
      <c r="H1081" s="48">
        <f t="shared" ca="1" si="557"/>
        <v>-0.9544999999999999</v>
      </c>
      <c r="I1081" s="48">
        <f t="shared" ca="1" si="557"/>
        <v>-1.0837000000000001</v>
      </c>
      <c r="J1081" s="48">
        <f t="shared" ca="1" si="557"/>
        <v>-0.44790000000000008</v>
      </c>
      <c r="K1081" s="48">
        <f t="shared" ca="1" si="557"/>
        <v>8.3100000000000021E-2</v>
      </c>
      <c r="L1081" s="48">
        <f t="shared" ca="1" si="557"/>
        <v>-0.51580000000000004</v>
      </c>
      <c r="M1081" s="48">
        <f t="shared" ca="1" si="557"/>
        <v>0.94600000000000006</v>
      </c>
      <c r="N1081" s="48">
        <f t="shared" ca="1" si="557"/>
        <v>1.2743</v>
      </c>
      <c r="O1081" s="20"/>
      <c r="P1081" s="26">
        <f t="shared" ca="1" si="533"/>
        <v>3.3082861348929433</v>
      </c>
      <c r="Q1081" s="26">
        <f t="shared" ca="1" si="534"/>
        <v>52.074752480162012</v>
      </c>
      <c r="R1081" s="26">
        <f t="shared" ca="1" si="535"/>
        <v>133.24423850056573</v>
      </c>
      <c r="S1081" s="26">
        <f t="shared" ca="1" si="536"/>
        <v>213.69565100151021</v>
      </c>
      <c r="T1081" s="26">
        <f t="shared" ca="1" si="537"/>
        <v>298.86322519501402</v>
      </c>
      <c r="U1081" s="26">
        <f t="shared" ca="1" si="538"/>
        <v>430.91212356442873</v>
      </c>
      <c r="V1081" s="26">
        <f t="shared" ca="1" si="539"/>
        <v>647.52281145001621</v>
      </c>
      <c r="W1081" s="26">
        <f t="shared" ca="1" si="540"/>
        <v>646.59505002557648</v>
      </c>
      <c r="X1081" s="26">
        <f t="shared" ca="1" si="541"/>
        <v>1210.9879522271747</v>
      </c>
      <c r="Y1081" s="26">
        <f t="shared" ca="1" si="542"/>
        <v>8102.9895298157626</v>
      </c>
      <c r="Z1081" s="28">
        <f t="shared" ca="1" si="561"/>
        <v>2.1677000000000002E-2</v>
      </c>
      <c r="AA1081" s="57">
        <f t="shared" ca="1" si="543"/>
        <v>-5.2261999999999986E-3</v>
      </c>
      <c r="AB1081" s="33">
        <f t="shared" ca="1" si="562"/>
        <v>1.6327699999999987E-2</v>
      </c>
      <c r="AD1081" s="28">
        <f t="shared" ca="1" si="544"/>
        <v>-7.8245319655629638E-3</v>
      </c>
      <c r="AE1081" s="28">
        <f t="shared" ca="1" si="545"/>
        <v>-1.3447007106307493E-2</v>
      </c>
      <c r="AF1081" s="28">
        <f t="shared" ca="1" si="546"/>
        <v>-2.4421799263610801E-2</v>
      </c>
      <c r="AG1081" s="28">
        <f t="shared" ca="1" si="547"/>
        <v>-9.5908454757797825E-3</v>
      </c>
      <c r="AH1081" s="28">
        <f t="shared" ca="1" si="548"/>
        <v>-1.0896147997219779E-2</v>
      </c>
      <c r="AI1081" s="28">
        <f t="shared" ca="1" si="549"/>
        <v>-4.4890607732086529E-3</v>
      </c>
      <c r="AJ1081" s="28">
        <f t="shared" ca="1" si="550"/>
        <v>8.3065491066628371E-4</v>
      </c>
      <c r="AK1081" s="28">
        <f t="shared" ca="1" si="551"/>
        <v>-5.1713484024908047E-3</v>
      </c>
      <c r="AL1081" s="28">
        <f t="shared" ca="1" si="552"/>
        <v>9.415534409692795E-3</v>
      </c>
      <c r="AM1081" s="28">
        <f t="shared" ca="1" si="553"/>
        <v>1.2662491203164273E-2</v>
      </c>
      <c r="AN1081" s="28">
        <f t="shared" ca="1" si="563"/>
        <v>2.1674782342363762E-2</v>
      </c>
      <c r="AO1081" s="28">
        <f t="shared" ca="1" si="554"/>
        <v>-5.2399043518622096E-3</v>
      </c>
      <c r="AP1081" s="33">
        <f t="shared" ca="1" si="564"/>
        <v>1.6278917158290745E-2</v>
      </c>
      <c r="AQ1081" s="54"/>
      <c r="AR1081" s="53"/>
      <c r="AS1081" s="53"/>
      <c r="AT1081" s="53"/>
      <c r="AU1081" s="53"/>
    </row>
    <row r="1082" spans="1:47" x14ac:dyDescent="0.25">
      <c r="A1082" s="31">
        <f t="shared" ca="1" si="558"/>
        <v>42552</v>
      </c>
      <c r="B1082" s="32">
        <f t="shared" ca="1" si="559"/>
        <v>2016</v>
      </c>
      <c r="C1082" s="32">
        <f t="shared" ca="1" si="560"/>
        <v>7</v>
      </c>
      <c r="D1082" s="48">
        <f>RAWDATA!A1084</f>
        <v>201607</v>
      </c>
      <c r="E1082" s="48">
        <f t="shared" ca="1" si="555"/>
        <v>7.0952999999999999</v>
      </c>
      <c r="F1082" s="48">
        <f t="shared" ca="1" si="557"/>
        <v>5.6047000000000002</v>
      </c>
      <c r="G1082" s="48">
        <f t="shared" ca="1" si="557"/>
        <v>4.6904000000000003</v>
      </c>
      <c r="H1082" s="48">
        <f t="shared" ca="1" si="557"/>
        <v>5.5857000000000001</v>
      </c>
      <c r="I1082" s="48">
        <f t="shared" ca="1" si="557"/>
        <v>5.1660000000000004</v>
      </c>
      <c r="J1082" s="48">
        <f t="shared" ca="1" si="557"/>
        <v>5.355500000000001</v>
      </c>
      <c r="K1082" s="48">
        <f t="shared" ca="1" si="557"/>
        <v>4.7415000000000003</v>
      </c>
      <c r="L1082" s="48">
        <f t="shared" ca="1" si="557"/>
        <v>4.6412000000000004</v>
      </c>
      <c r="M1082" s="48">
        <f t="shared" ca="1" si="557"/>
        <v>5.35</v>
      </c>
      <c r="N1082" s="48">
        <f t="shared" ca="1" si="557"/>
        <v>7.882200000000001</v>
      </c>
      <c r="O1082" s="20"/>
      <c r="P1082" s="26">
        <f t="shared" ca="1" si="533"/>
        <v>3.5430189610220024</v>
      </c>
      <c r="Q1082" s="26">
        <f t="shared" ca="1" si="534"/>
        <v>54.993386132417648</v>
      </c>
      <c r="R1082" s="26">
        <f t="shared" ca="1" si="535"/>
        <v>139.49392626319627</v>
      </c>
      <c r="S1082" s="26">
        <f t="shared" ca="1" si="536"/>
        <v>225.63204897950158</v>
      </c>
      <c r="T1082" s="26">
        <f t="shared" ca="1" si="537"/>
        <v>314.30249940858846</v>
      </c>
      <c r="U1082" s="26">
        <f t="shared" ca="1" si="538"/>
        <v>453.98962234192169</v>
      </c>
      <c r="V1082" s="26">
        <f t="shared" ca="1" si="539"/>
        <v>678.22510555491874</v>
      </c>
      <c r="W1082" s="26">
        <f t="shared" ca="1" si="540"/>
        <v>676.60481948736344</v>
      </c>
      <c r="X1082" s="26">
        <f t="shared" ca="1" si="541"/>
        <v>1275.7758076713287</v>
      </c>
      <c r="Y1082" s="26">
        <f t="shared" ca="1" si="542"/>
        <v>8741.6833705349</v>
      </c>
      <c r="Z1082" s="28">
        <f t="shared" ca="1" si="561"/>
        <v>2.6610000000000245E-3</v>
      </c>
      <c r="AA1082" s="57">
        <f t="shared" ca="1" si="543"/>
        <v>5.6112500000000003E-2</v>
      </c>
      <c r="AB1082" s="33">
        <f t="shared" ca="1" si="562"/>
        <v>1.0048500000000023E-2</v>
      </c>
      <c r="AD1082" s="28">
        <f t="shared" ca="1" si="544"/>
        <v>6.8548906282316371E-2</v>
      </c>
      <c r="AE1082" s="28">
        <f t="shared" ca="1" si="545"/>
        <v>5.4532691869394502E-2</v>
      </c>
      <c r="AF1082" s="28">
        <f t="shared" ca="1" si="546"/>
        <v>4.5837237140152309E-2</v>
      </c>
      <c r="AG1082" s="28">
        <f t="shared" ca="1" si="547"/>
        <v>5.4352759447738472E-2</v>
      </c>
      <c r="AH1082" s="28">
        <f t="shared" ca="1" si="548"/>
        <v>5.0369868160758835E-2</v>
      </c>
      <c r="AI1082" s="28">
        <f t="shared" ca="1" si="549"/>
        <v>5.2170159828655728E-2</v>
      </c>
      <c r="AJ1082" s="28">
        <f t="shared" ca="1" si="550"/>
        <v>4.6325223936949121E-2</v>
      </c>
      <c r="AK1082" s="28">
        <f t="shared" ca="1" si="551"/>
        <v>4.5367169544949612E-2</v>
      </c>
      <c r="AL1082" s="28">
        <f t="shared" ca="1" si="552"/>
        <v>5.2117954262106768E-2</v>
      </c>
      <c r="AM1082" s="28">
        <f t="shared" ca="1" si="553"/>
        <v>7.5869705104794613E-2</v>
      </c>
      <c r="AN1082" s="28">
        <f t="shared" ca="1" si="563"/>
        <v>2.4530306075952468E-3</v>
      </c>
      <c r="AO1082" s="28">
        <f t="shared" ca="1" si="554"/>
        <v>5.4594713700625574E-2</v>
      </c>
      <c r="AP1082" s="33">
        <f t="shared" ca="1" si="564"/>
        <v>9.3991159828251125E-3</v>
      </c>
      <c r="AQ1082" s="54"/>
      <c r="AR1082" s="53"/>
      <c r="AS1082" s="53"/>
      <c r="AT1082" s="53"/>
      <c r="AU1082" s="53"/>
    </row>
    <row r="1083" spans="1:47" x14ac:dyDescent="0.25">
      <c r="A1083" s="31">
        <f t="shared" ca="1" si="558"/>
        <v>42583</v>
      </c>
      <c r="B1083" s="32">
        <f t="shared" ca="1" si="559"/>
        <v>2016</v>
      </c>
      <c r="C1083" s="32">
        <f t="shared" ca="1" si="560"/>
        <v>8</v>
      </c>
      <c r="D1083" s="48">
        <f>RAWDATA!A1085</f>
        <v>201608</v>
      </c>
      <c r="E1083" s="48">
        <f t="shared" ca="1" si="555"/>
        <v>1.9235</v>
      </c>
      <c r="F1083" s="48">
        <f t="shared" ca="1" si="557"/>
        <v>2.4009</v>
      </c>
      <c r="G1083" s="48">
        <f t="shared" ca="1" si="557"/>
        <v>1.9025999999999998</v>
      </c>
      <c r="H1083" s="48">
        <f t="shared" ca="1" si="557"/>
        <v>1.6281000000000001</v>
      </c>
      <c r="I1083" s="48">
        <f t="shared" ca="1" si="557"/>
        <v>2.2187000000000001</v>
      </c>
      <c r="J1083" s="48">
        <f t="shared" ca="1" si="557"/>
        <v>2.7025000000000001</v>
      </c>
      <c r="K1083" s="48">
        <f t="shared" ca="1" si="557"/>
        <v>1.7286999999999999</v>
      </c>
      <c r="L1083" s="48">
        <f t="shared" ca="1" si="557"/>
        <v>2.1703000000000001</v>
      </c>
      <c r="M1083" s="48">
        <f t="shared" ca="1" si="557"/>
        <v>2.3858000000000001</v>
      </c>
      <c r="N1083" s="48">
        <f t="shared" ca="1" si="557"/>
        <v>1.8601000000000001</v>
      </c>
      <c r="O1083" s="20"/>
      <c r="P1083" s="26">
        <f t="shared" ca="1" si="533"/>
        <v>3.6111689307372603</v>
      </c>
      <c r="Q1083" s="26">
        <f t="shared" ca="1" si="534"/>
        <v>56.313722340070861</v>
      </c>
      <c r="R1083" s="26">
        <f t="shared" ca="1" si="535"/>
        <v>142.14793770427985</v>
      </c>
      <c r="S1083" s="26">
        <f t="shared" ca="1" si="536"/>
        <v>229.30556436893684</v>
      </c>
      <c r="T1083" s="26">
        <f t="shared" ca="1" si="537"/>
        <v>321.27592896296682</v>
      </c>
      <c r="U1083" s="26">
        <f t="shared" ca="1" si="538"/>
        <v>466.25869188571215</v>
      </c>
      <c r="V1083" s="26">
        <f t="shared" ca="1" si="539"/>
        <v>689.94958295464664</v>
      </c>
      <c r="W1083" s="26">
        <f t="shared" ca="1" si="540"/>
        <v>691.28917388469768</v>
      </c>
      <c r="X1083" s="26">
        <f t="shared" ca="1" si="541"/>
        <v>1306.2132668907511</v>
      </c>
      <c r="Y1083" s="26">
        <f t="shared" ca="1" si="542"/>
        <v>8904.2874229102199</v>
      </c>
      <c r="Z1083" s="28">
        <f t="shared" ca="1" si="561"/>
        <v>-3.9249999999990681E-4</v>
      </c>
      <c r="AA1083" s="57">
        <f t="shared" ca="1" si="543"/>
        <v>2.0921200000000001E-2</v>
      </c>
      <c r="AB1083" s="33">
        <f t="shared" ca="1" si="562"/>
        <v>3.0830000000001134E-4</v>
      </c>
      <c r="AD1083" s="28">
        <f t="shared" ca="1" si="544"/>
        <v>1.9052345905475457E-2</v>
      </c>
      <c r="AE1083" s="28">
        <f t="shared" ca="1" si="545"/>
        <v>2.3725315641192408E-2</v>
      </c>
      <c r="AF1083" s="28">
        <f t="shared" ca="1" si="546"/>
        <v>1.8847269126071459E-2</v>
      </c>
      <c r="AG1083" s="28">
        <f t="shared" ca="1" si="547"/>
        <v>1.6149885719679485E-2</v>
      </c>
      <c r="AH1083" s="28">
        <f t="shared" ca="1" si="548"/>
        <v>2.1944449603396487E-2</v>
      </c>
      <c r="AI1083" s="28">
        <f t="shared" ca="1" si="549"/>
        <v>2.6666273396003155E-2</v>
      </c>
      <c r="AJ1083" s="28">
        <f t="shared" ca="1" si="550"/>
        <v>1.7139279811310124E-2</v>
      </c>
      <c r="AK1083" s="28">
        <f t="shared" ca="1" si="551"/>
        <v>2.1470842893596225E-2</v>
      </c>
      <c r="AL1083" s="28">
        <f t="shared" ca="1" si="552"/>
        <v>2.3577845126482547E-2</v>
      </c>
      <c r="AM1083" s="28">
        <f t="shared" ca="1" si="553"/>
        <v>1.8430117207528022E-2</v>
      </c>
      <c r="AN1083" s="28">
        <f t="shared" ca="1" si="563"/>
        <v>-3.8484960632865009E-4</v>
      </c>
      <c r="AO1083" s="28">
        <f t="shared" ca="1" si="554"/>
        <v>2.0705356968015003E-2</v>
      </c>
      <c r="AP1083" s="33">
        <f t="shared" ca="1" si="564"/>
        <v>2.9862419899027992E-4</v>
      </c>
      <c r="AQ1083" s="54"/>
      <c r="AR1083" s="53"/>
      <c r="AS1083" s="53"/>
      <c r="AT1083" s="53"/>
      <c r="AU1083" s="53"/>
    </row>
    <row r="1084" spans="1:47" x14ac:dyDescent="0.25">
      <c r="A1084" s="31">
        <f t="shared" ca="1" si="558"/>
        <v>42614</v>
      </c>
      <c r="B1084" s="32">
        <f t="shared" ca="1" si="559"/>
        <v>2016</v>
      </c>
      <c r="C1084" s="32">
        <f t="shared" ca="1" si="560"/>
        <v>9</v>
      </c>
      <c r="D1084" s="48">
        <f>RAWDATA!A1086</f>
        <v>201609</v>
      </c>
      <c r="E1084" s="48">
        <f t="shared" ca="1" si="555"/>
        <v>5.1444000000000001</v>
      </c>
      <c r="F1084" s="48">
        <f t="shared" ca="1" si="557"/>
        <v>2.6417000000000002</v>
      </c>
      <c r="G1084" s="48">
        <f t="shared" ca="1" si="557"/>
        <v>0.88940000000000008</v>
      </c>
      <c r="H1084" s="48">
        <f t="shared" ca="1" si="557"/>
        <v>1.6911</v>
      </c>
      <c r="I1084" s="48">
        <f t="shared" ca="1" si="557"/>
        <v>1.7521000000000002</v>
      </c>
      <c r="J1084" s="48">
        <f t="shared" ca="1" si="557"/>
        <v>0.58150000000000002</v>
      </c>
      <c r="K1084" s="48">
        <f t="shared" ca="1" si="557"/>
        <v>1.4660000000000002</v>
      </c>
      <c r="L1084" s="48">
        <f t="shared" ca="1" si="557"/>
        <v>1.4358</v>
      </c>
      <c r="M1084" s="48">
        <f t="shared" ca="1" si="557"/>
        <v>2.4243999999999999</v>
      </c>
      <c r="N1084" s="48">
        <f t="shared" ca="1" si="557"/>
        <v>2.2612000000000001</v>
      </c>
      <c r="O1084" s="20"/>
      <c r="P1084" s="26">
        <f t="shared" ca="1" si="533"/>
        <v>3.7969419052101081</v>
      </c>
      <c r="Q1084" s="26">
        <f t="shared" ca="1" si="534"/>
        <v>57.801361943128505</v>
      </c>
      <c r="R1084" s="26">
        <f t="shared" ca="1" si="535"/>
        <v>143.4122014622217</v>
      </c>
      <c r="S1084" s="26">
        <f t="shared" ca="1" si="536"/>
        <v>233.1833507679799</v>
      </c>
      <c r="T1084" s="26">
        <f t="shared" ca="1" si="537"/>
        <v>326.90500451432695</v>
      </c>
      <c r="U1084" s="26">
        <f t="shared" ca="1" si="538"/>
        <v>468.9699861790275</v>
      </c>
      <c r="V1084" s="26">
        <f t="shared" ca="1" si="539"/>
        <v>700.06424384076172</v>
      </c>
      <c r="W1084" s="26">
        <f t="shared" ca="1" si="540"/>
        <v>701.21470384333418</v>
      </c>
      <c r="X1084" s="26">
        <f t="shared" ca="1" si="541"/>
        <v>1337.8811013332504</v>
      </c>
      <c r="Y1084" s="26">
        <f t="shared" ca="1" si="542"/>
        <v>9105.6311701170671</v>
      </c>
      <c r="Z1084" s="28">
        <f t="shared" ca="1" si="561"/>
        <v>-1.5502499999999975E-2</v>
      </c>
      <c r="AA1084" s="57">
        <f t="shared" ca="1" si="543"/>
        <v>2.0287599999999996E-2</v>
      </c>
      <c r="AB1084" s="33">
        <f t="shared" ca="1" si="562"/>
        <v>3.1404000000000085E-3</v>
      </c>
      <c r="AD1084" s="28">
        <f t="shared" ca="1" si="544"/>
        <v>5.0164457490854276E-2</v>
      </c>
      <c r="AE1084" s="28">
        <f t="shared" ca="1" si="545"/>
        <v>2.6074096925698571E-2</v>
      </c>
      <c r="AF1084" s="28">
        <f t="shared" ca="1" si="546"/>
        <v>8.8546813434451192E-3</v>
      </c>
      <c r="AG1084" s="28">
        <f t="shared" ca="1" si="547"/>
        <v>1.6769600945946726E-2</v>
      </c>
      <c r="AH1084" s="28">
        <f t="shared" ca="1" si="548"/>
        <v>1.7369276942274192E-2</v>
      </c>
      <c r="AI1084" s="28">
        <f t="shared" ca="1" si="549"/>
        <v>5.7981581462122735E-3</v>
      </c>
      <c r="AJ1084" s="28">
        <f t="shared" ca="1" si="550"/>
        <v>1.4553581007511175E-2</v>
      </c>
      <c r="AK1084" s="28">
        <f t="shared" ca="1" si="551"/>
        <v>1.4255900058175171E-2</v>
      </c>
      <c r="AL1084" s="28">
        <f t="shared" ca="1" si="552"/>
        <v>2.3954779482847827E-2</v>
      </c>
      <c r="AM1084" s="28">
        <f t="shared" ca="1" si="553"/>
        <v>2.2360138388572946E-2</v>
      </c>
      <c r="AN1084" s="28">
        <f t="shared" ca="1" si="563"/>
        <v>-1.4961818272566037E-2</v>
      </c>
      <c r="AO1084" s="28">
        <f t="shared" ca="1" si="554"/>
        <v>2.0084548337022123E-2</v>
      </c>
      <c r="AP1084" s="33">
        <f t="shared" ca="1" si="564"/>
        <v>3.0729105986882638E-3</v>
      </c>
      <c r="AQ1084" s="54"/>
      <c r="AR1084" s="53"/>
      <c r="AS1084" s="53"/>
      <c r="AT1084" s="53"/>
      <c r="AU1084" s="53"/>
    </row>
    <row r="1085" spans="1:47" x14ac:dyDescent="0.25">
      <c r="A1085" s="31">
        <f t="shared" ca="1" si="558"/>
        <v>42644</v>
      </c>
      <c r="B1085" s="32">
        <f t="shared" ca="1" si="559"/>
        <v>2016</v>
      </c>
      <c r="C1085" s="32">
        <f t="shared" ca="1" si="560"/>
        <v>10</v>
      </c>
      <c r="D1085" s="48">
        <f>RAWDATA!A1087</f>
        <v>201610</v>
      </c>
      <c r="E1085" s="48">
        <f t="shared" ca="1" si="555"/>
        <v>-9.3209</v>
      </c>
      <c r="F1085" s="48">
        <f t="shared" ca="1" si="557"/>
        <v>-5.7301000000000002</v>
      </c>
      <c r="G1085" s="48">
        <f t="shared" ca="1" si="557"/>
        <v>-5.1382000000000003</v>
      </c>
      <c r="H1085" s="48">
        <f t="shared" ca="1" si="557"/>
        <v>-4.6362000000000005</v>
      </c>
      <c r="I1085" s="48">
        <f t="shared" ca="1" si="557"/>
        <v>-3.8768000000000002</v>
      </c>
      <c r="J1085" s="48">
        <f t="shared" ca="1" si="557"/>
        <v>-3.6558000000000002</v>
      </c>
      <c r="K1085" s="48">
        <f t="shared" ca="1" si="557"/>
        <v>-3.3690000000000002</v>
      </c>
      <c r="L1085" s="48">
        <f t="shared" ca="1" si="557"/>
        <v>-3.6876000000000007</v>
      </c>
      <c r="M1085" s="48">
        <f t="shared" ca="1" si="557"/>
        <v>-3.2976000000000001</v>
      </c>
      <c r="N1085" s="48">
        <f t="shared" ca="1" si="557"/>
        <v>-7.5809000000000015</v>
      </c>
      <c r="O1085" s="20"/>
      <c r="P1085" s="26">
        <f t="shared" ca="1" si="533"/>
        <v>3.4430327471673792</v>
      </c>
      <c r="Q1085" s="26">
        <f t="shared" ca="1" si="534"/>
        <v>54.489286102425297</v>
      </c>
      <c r="R1085" s="26">
        <f t="shared" ca="1" si="535"/>
        <v>136.04339572668982</v>
      </c>
      <c r="S1085" s="26">
        <f t="shared" ca="1" si="536"/>
        <v>222.37250425967483</v>
      </c>
      <c r="T1085" s="26">
        <f t="shared" ca="1" si="537"/>
        <v>314.23155129931553</v>
      </c>
      <c r="U1085" s="26">
        <f t="shared" ca="1" si="538"/>
        <v>451.82538142429462</v>
      </c>
      <c r="V1085" s="26">
        <f t="shared" ca="1" si="539"/>
        <v>676.4790794657664</v>
      </c>
      <c r="W1085" s="26">
        <f t="shared" ca="1" si="540"/>
        <v>675.35671042440742</v>
      </c>
      <c r="X1085" s="26">
        <f t="shared" ca="1" si="541"/>
        <v>1293.763134135685</v>
      </c>
      <c r="Y1085" s="26">
        <f t="shared" ca="1" si="542"/>
        <v>8415.3423767416625</v>
      </c>
      <c r="Z1085" s="28">
        <f t="shared" ca="1" si="561"/>
        <v>2.0862499999999951E-2</v>
      </c>
      <c r="AA1085" s="57">
        <f t="shared" ca="1" si="543"/>
        <v>-5.0293100000000007E-2</v>
      </c>
      <c r="AB1085" s="33">
        <f t="shared" ca="1" si="562"/>
        <v>-4.0994000000000586E-3</v>
      </c>
      <c r="AD1085" s="28">
        <f t="shared" ca="1" si="544"/>
        <v>-9.7843285409044148E-2</v>
      </c>
      <c r="AE1085" s="28">
        <f t="shared" ca="1" si="545"/>
        <v>-5.9008241363452833E-2</v>
      </c>
      <c r="AF1085" s="28">
        <f t="shared" ca="1" si="546"/>
        <v>-5.2749090386616786E-2</v>
      </c>
      <c r="AG1085" s="28">
        <f t="shared" ca="1" si="547"/>
        <v>-4.7471134471713201E-2</v>
      </c>
      <c r="AH1085" s="28">
        <f t="shared" ca="1" si="548"/>
        <v>-3.9539483955295218E-2</v>
      </c>
      <c r="AI1085" s="28">
        <f t="shared" ca="1" si="549"/>
        <v>-3.724299013735663E-2</v>
      </c>
      <c r="AJ1085" s="28">
        <f t="shared" ca="1" si="550"/>
        <v>-3.4270585277447037E-2</v>
      </c>
      <c r="AK1085" s="28">
        <f t="shared" ca="1" si="551"/>
        <v>-3.7573111195122515E-2</v>
      </c>
      <c r="AL1085" s="28">
        <f t="shared" ca="1" si="552"/>
        <v>-3.3531964808908417E-2</v>
      </c>
      <c r="AM1085" s="28">
        <f t="shared" ca="1" si="553"/>
        <v>-7.8836518745302342E-2</v>
      </c>
      <c r="AN1085" s="28">
        <f t="shared" ca="1" si="563"/>
        <v>2.2241521609143111E-2</v>
      </c>
      <c r="AO1085" s="28">
        <f t="shared" ca="1" si="554"/>
        <v>-5.1601868307375405E-2</v>
      </c>
      <c r="AP1085" s="33">
        <f t="shared" ca="1" si="564"/>
        <v>-4.5823734697299709E-3</v>
      </c>
      <c r="AQ1085" s="54"/>
      <c r="AR1085" s="53"/>
      <c r="AS1085" s="53"/>
      <c r="AT1085" s="53"/>
      <c r="AU1085" s="53"/>
    </row>
    <row r="1086" spans="1:47" x14ac:dyDescent="0.25">
      <c r="A1086" s="31">
        <f t="shared" ca="1" si="558"/>
        <v>42675</v>
      </c>
      <c r="B1086" s="32">
        <f t="shared" ca="1" si="559"/>
        <v>2016</v>
      </c>
      <c r="C1086" s="32">
        <f t="shared" ca="1" si="560"/>
        <v>11</v>
      </c>
      <c r="D1086" s="48">
        <f>RAWDATA!A1088</f>
        <v>201611</v>
      </c>
      <c r="E1086" s="48">
        <f t="shared" ca="1" si="555"/>
        <v>6.4554</v>
      </c>
      <c r="F1086" s="48">
        <f t="shared" ca="1" si="557"/>
        <v>8.2540000000000013</v>
      </c>
      <c r="G1086" s="48">
        <f t="shared" ca="1" si="557"/>
        <v>8.6987000000000023</v>
      </c>
      <c r="H1086" s="48">
        <f t="shared" ca="1" si="557"/>
        <v>8.7449999999999992</v>
      </c>
      <c r="I1086" s="48">
        <f t="shared" ca="1" si="557"/>
        <v>9.5957000000000008</v>
      </c>
      <c r="J1086" s="48">
        <f t="shared" ca="1" si="557"/>
        <v>10.1465</v>
      </c>
      <c r="K1086" s="48">
        <f t="shared" ca="1" si="557"/>
        <v>9.3003</v>
      </c>
      <c r="L1086" s="48">
        <f t="shared" ca="1" si="557"/>
        <v>9.3318000000000012</v>
      </c>
      <c r="M1086" s="48">
        <f t="shared" ca="1" si="557"/>
        <v>9.8625000000000007</v>
      </c>
      <c r="N1086" s="48">
        <f t="shared" ca="1" si="557"/>
        <v>11.264400000000002</v>
      </c>
      <c r="O1086" s="20"/>
      <c r="P1086" s="26">
        <f t="shared" ca="1" si="533"/>
        <v>3.6652942831280222</v>
      </c>
      <c r="Q1086" s="26">
        <f t="shared" ca="1" si="534"/>
        <v>58.98683177731948</v>
      </c>
      <c r="R1086" s="26">
        <f t="shared" ca="1" si="535"/>
        <v>147.87740259076739</v>
      </c>
      <c r="S1086" s="26">
        <f t="shared" ca="1" si="536"/>
        <v>241.8189797571834</v>
      </c>
      <c r="T1086" s="26">
        <f t="shared" ca="1" si="537"/>
        <v>344.38426826734394</v>
      </c>
      <c r="U1086" s="26">
        <f t="shared" ca="1" si="538"/>
        <v>497.66984375051061</v>
      </c>
      <c r="V1086" s="26">
        <f t="shared" ca="1" si="539"/>
        <v>739.39366329332108</v>
      </c>
      <c r="W1086" s="26">
        <f t="shared" ca="1" si="540"/>
        <v>738.37964792779223</v>
      </c>
      <c r="X1086" s="26">
        <f t="shared" ca="1" si="541"/>
        <v>1421.360523239817</v>
      </c>
      <c r="Y1086" s="26">
        <f t="shared" ca="1" si="542"/>
        <v>9363.28020342735</v>
      </c>
      <c r="Z1086" s="28">
        <f t="shared" ca="1" si="561"/>
        <v>3.2087499999999936E-2</v>
      </c>
      <c r="AA1086" s="57">
        <f t="shared" ca="1" si="543"/>
        <v>9.1654300000000008E-2</v>
      </c>
      <c r="AB1086" s="33">
        <f t="shared" ca="1" si="562"/>
        <v>1.3980199999999957E-2</v>
      </c>
      <c r="AD1086" s="28">
        <f t="shared" ca="1" si="544"/>
        <v>6.2555932106107492E-2</v>
      </c>
      <c r="AE1086" s="28">
        <f t="shared" ca="1" si="545"/>
        <v>7.9310131712972742E-2</v>
      </c>
      <c r="AF1086" s="28">
        <f t="shared" ca="1" si="546"/>
        <v>8.3409648545937534E-2</v>
      </c>
      <c r="AG1086" s="28">
        <f t="shared" ca="1" si="547"/>
        <v>8.3835505912232683E-2</v>
      </c>
      <c r="AH1086" s="28">
        <f t="shared" ca="1" si="548"/>
        <v>9.1627954179524615E-2</v>
      </c>
      <c r="AI1086" s="28">
        <f t="shared" ca="1" si="549"/>
        <v>9.6641111902955462E-2</v>
      </c>
      <c r="AJ1086" s="28">
        <f t="shared" ca="1" si="550"/>
        <v>8.8928953929884438E-2</v>
      </c>
      <c r="AK1086" s="28">
        <f t="shared" ca="1" si="551"/>
        <v>8.9217109239356107E-2</v>
      </c>
      <c r="AL1086" s="28">
        <f t="shared" ca="1" si="552"/>
        <v>9.4059397902672204E-2</v>
      </c>
      <c r="AM1086" s="28">
        <f t="shared" ca="1" si="553"/>
        <v>0.10673916488410409</v>
      </c>
      <c r="AN1086" s="28">
        <f t="shared" ca="1" si="563"/>
        <v>2.9466249483848031E-2</v>
      </c>
      <c r="AO1086" s="28">
        <f t="shared" ca="1" si="554"/>
        <v>8.7694252110665769E-2</v>
      </c>
      <c r="AP1086" s="33">
        <f t="shared" ca="1" si="564"/>
        <v>1.270502928272238E-2</v>
      </c>
      <c r="AQ1086" s="54"/>
      <c r="AR1086" s="53"/>
      <c r="AS1086" s="53"/>
      <c r="AT1086" s="53"/>
      <c r="AU1086" s="53"/>
    </row>
    <row r="1087" spans="1:47" x14ac:dyDescent="0.25">
      <c r="A1087" s="31">
        <f t="shared" ca="1" si="558"/>
        <v>42705</v>
      </c>
      <c r="B1087" s="32">
        <f t="shared" ca="1" si="559"/>
        <v>2016</v>
      </c>
      <c r="C1087" s="32">
        <f t="shared" ca="1" si="560"/>
        <v>12</v>
      </c>
      <c r="D1087" s="48">
        <f>RAWDATA!A1089</f>
        <v>201612</v>
      </c>
      <c r="E1087" s="48">
        <f t="shared" ca="1" si="555"/>
        <v>-0.28900000000000003</v>
      </c>
      <c r="F1087" s="48">
        <f t="shared" ca="1" si="557"/>
        <v>1.6274999999999999</v>
      </c>
      <c r="G1087" s="48">
        <f t="shared" ca="1" si="557"/>
        <v>2.0735000000000001</v>
      </c>
      <c r="H1087" s="48">
        <f t="shared" ca="1" si="557"/>
        <v>2.7819000000000003</v>
      </c>
      <c r="I1087" s="48">
        <f t="shared" ca="1" si="557"/>
        <v>2.1518000000000002</v>
      </c>
      <c r="J1087" s="48">
        <f t="shared" ca="1" si="557"/>
        <v>3.1667000000000005</v>
      </c>
      <c r="K1087" s="48">
        <f t="shared" ca="1" si="557"/>
        <v>3.5952999999999999</v>
      </c>
      <c r="L1087" s="48">
        <f t="shared" ca="1" si="557"/>
        <v>3.3008000000000006</v>
      </c>
      <c r="M1087" s="48">
        <f t="shared" ca="1" si="557"/>
        <v>2.4831000000000003</v>
      </c>
      <c r="N1087" s="48">
        <f t="shared" ca="1" si="557"/>
        <v>0.94540000000000002</v>
      </c>
      <c r="O1087" s="20"/>
      <c r="P1087" s="26">
        <f t="shared" ca="1" si="533"/>
        <v>3.6547015826497824</v>
      </c>
      <c r="Q1087" s="26">
        <f t="shared" ca="1" si="534"/>
        <v>59.946842464495354</v>
      </c>
      <c r="R1087" s="26">
        <f t="shared" ca="1" si="535"/>
        <v>150.94364053348696</v>
      </c>
      <c r="S1087" s="26">
        <f t="shared" ca="1" si="536"/>
        <v>248.54614195504848</v>
      </c>
      <c r="T1087" s="26">
        <f t="shared" ca="1" si="537"/>
        <v>351.7947289519206</v>
      </c>
      <c r="U1087" s="26">
        <f t="shared" ca="1" si="538"/>
        <v>513.4295546925581</v>
      </c>
      <c r="V1087" s="26">
        <f t="shared" ca="1" si="539"/>
        <v>765.97708366970573</v>
      </c>
      <c r="W1087" s="26">
        <f t="shared" ca="1" si="540"/>
        <v>762.75208334659271</v>
      </c>
      <c r="X1087" s="26">
        <f t="shared" ca="1" si="541"/>
        <v>1456.654326392385</v>
      </c>
      <c r="Y1087" s="26">
        <f t="shared" ca="1" si="542"/>
        <v>9451.8006544705531</v>
      </c>
      <c r="Z1087" s="28">
        <f t="shared" ca="1" si="561"/>
        <v>1.0450000000000015E-2</v>
      </c>
      <c r="AA1087" s="57">
        <f t="shared" ca="1" si="543"/>
        <v>2.1837000000000006E-2</v>
      </c>
      <c r="AB1087" s="33">
        <f t="shared" ca="1" si="562"/>
        <v>-4.6944999999999452E-3</v>
      </c>
      <c r="AD1087" s="28">
        <f t="shared" ca="1" si="544"/>
        <v>-2.894184113336092E-3</v>
      </c>
      <c r="AE1087" s="28">
        <f t="shared" ca="1" si="545"/>
        <v>1.6143981823304704E-2</v>
      </c>
      <c r="AF1087" s="28">
        <f t="shared" ca="1" si="546"/>
        <v>2.0522956032425183E-2</v>
      </c>
      <c r="AG1087" s="28">
        <f t="shared" ca="1" si="547"/>
        <v>2.7439081491913927E-2</v>
      </c>
      <c r="AH1087" s="28">
        <f t="shared" ca="1" si="548"/>
        <v>2.1289756265663515E-2</v>
      </c>
      <c r="AI1087" s="28">
        <f t="shared" ca="1" si="549"/>
        <v>3.1175940570174705E-2</v>
      </c>
      <c r="AJ1087" s="28">
        <f t="shared" ca="1" si="550"/>
        <v>3.5321776012820237E-2</v>
      </c>
      <c r="AK1087" s="28">
        <f t="shared" ca="1" si="551"/>
        <v>3.247493454120174E-2</v>
      </c>
      <c r="AL1087" s="28">
        <f t="shared" ca="1" si="552"/>
        <v>2.4527720947711332E-2</v>
      </c>
      <c r="AM1087" s="28">
        <f t="shared" ca="1" si="553"/>
        <v>9.4095906201109043E-3</v>
      </c>
      <c r="AN1087" s="28">
        <f t="shared" ca="1" si="563"/>
        <v>1.0343756928926813E-2</v>
      </c>
      <c r="AO1087" s="28">
        <f t="shared" ca="1" si="554"/>
        <v>2.1601987867702076E-2</v>
      </c>
      <c r="AP1087" s="33">
        <f t="shared" ca="1" si="564"/>
        <v>-4.6333320837909572E-3</v>
      </c>
      <c r="AQ1087" s="54"/>
      <c r="AR1087" s="53"/>
      <c r="AS1087" s="53"/>
      <c r="AT1087" s="53"/>
      <c r="AU1087" s="53"/>
    </row>
    <row r="1088" spans="1:47" x14ac:dyDescent="0.25">
      <c r="A1088" s="31">
        <f t="shared" ca="1" si="558"/>
        <v>42736</v>
      </c>
      <c r="B1088" s="32">
        <f t="shared" ca="1" si="559"/>
        <v>2017</v>
      </c>
      <c r="C1088" s="32">
        <f t="shared" ca="1" si="560"/>
        <v>1</v>
      </c>
      <c r="D1088" s="48">
        <f>RAWDATA!A1090</f>
        <v>201701</v>
      </c>
      <c r="E1088" s="48">
        <f t="shared" ca="1" si="555"/>
        <v>2.5620000000000003</v>
      </c>
      <c r="F1088" s="48">
        <f t="shared" ca="1" si="557"/>
        <v>0.93100000000000005</v>
      </c>
      <c r="G1088" s="48">
        <f t="shared" ca="1" si="557"/>
        <v>1.8043</v>
      </c>
      <c r="H1088" s="48">
        <f t="shared" ca="1" si="557"/>
        <v>0.73780000000000001</v>
      </c>
      <c r="I1088" s="48">
        <f t="shared" ca="1" si="557"/>
        <v>1.3088000000000002</v>
      </c>
      <c r="J1088" s="48">
        <f t="shared" ca="1" si="557"/>
        <v>1.1683000000000001</v>
      </c>
      <c r="K1088" s="48">
        <f t="shared" ca="1" si="557"/>
        <v>0.47910000000000003</v>
      </c>
      <c r="L1088" s="48">
        <f t="shared" ca="1" si="557"/>
        <v>1.5446</v>
      </c>
      <c r="M1088" s="48">
        <f t="shared" ca="1" si="557"/>
        <v>1.3503000000000001</v>
      </c>
      <c r="N1088" s="48">
        <f t="shared" ca="1" si="557"/>
        <v>3.3010999999999999</v>
      </c>
      <c r="O1088" s="20"/>
      <c r="P1088" s="26">
        <f t="shared" ca="1" si="533"/>
        <v>3.7483350371972697</v>
      </c>
      <c r="Q1088" s="26">
        <f t="shared" ca="1" si="534"/>
        <v>60.5049475678398</v>
      </c>
      <c r="R1088" s="26">
        <f t="shared" ca="1" si="535"/>
        <v>153.66711663963267</v>
      </c>
      <c r="S1088" s="26">
        <f t="shared" ca="1" si="536"/>
        <v>250.37991539039285</v>
      </c>
      <c r="T1088" s="26">
        <f t="shared" ca="1" si="537"/>
        <v>356.39901836444335</v>
      </c>
      <c r="U1088" s="26">
        <f t="shared" ca="1" si="538"/>
        <v>519.4279521800313</v>
      </c>
      <c r="V1088" s="26">
        <f t="shared" ca="1" si="539"/>
        <v>769.64687987756724</v>
      </c>
      <c r="W1088" s="26">
        <f t="shared" ca="1" si="540"/>
        <v>774.53355202596424</v>
      </c>
      <c r="X1088" s="26">
        <f t="shared" ca="1" si="541"/>
        <v>1476.3235297616613</v>
      </c>
      <c r="Y1088" s="26">
        <f t="shared" ca="1" si="542"/>
        <v>9763.8140458752805</v>
      </c>
      <c r="Z1088" s="28">
        <f t="shared" ca="1" si="561"/>
        <v>5.7920000000000194E-3</v>
      </c>
      <c r="AA1088" s="57">
        <f t="shared" ca="1" si="543"/>
        <v>1.5187300000000001E-2</v>
      </c>
      <c r="AB1088" s="33">
        <f t="shared" ca="1" si="562"/>
        <v>8.0696999999999713E-3</v>
      </c>
      <c r="AD1088" s="28">
        <f t="shared" ca="1" si="544"/>
        <v>2.5297307774161979E-2</v>
      </c>
      <c r="AE1088" s="28">
        <f t="shared" ca="1" si="545"/>
        <v>9.2669290705247494E-3</v>
      </c>
      <c r="AF1088" s="28">
        <f t="shared" ca="1" si="546"/>
        <v>1.7882156921918781E-2</v>
      </c>
      <c r="AG1088" s="28">
        <f t="shared" ca="1" si="547"/>
        <v>7.3509156950813939E-3</v>
      </c>
      <c r="AH1088" s="28">
        <f t="shared" ca="1" si="548"/>
        <v>1.3003092174652319E-2</v>
      </c>
      <c r="AI1088" s="28">
        <f t="shared" ca="1" si="549"/>
        <v>1.1615280688311594E-2</v>
      </c>
      <c r="AJ1088" s="28">
        <f t="shared" ca="1" si="550"/>
        <v>4.7795596853135195E-3</v>
      </c>
      <c r="AK1088" s="28">
        <f t="shared" ca="1" si="551"/>
        <v>1.5327924848940662E-2</v>
      </c>
      <c r="AL1088" s="28">
        <f t="shared" ca="1" si="552"/>
        <v>1.3412646945004001E-2</v>
      </c>
      <c r="AM1088" s="28">
        <f t="shared" ca="1" si="553"/>
        <v>3.2477838677126891E-2</v>
      </c>
      <c r="AN1088" s="28">
        <f t="shared" ca="1" si="563"/>
        <v>5.6631243887220808E-3</v>
      </c>
      <c r="AO1088" s="28">
        <f t="shared" ca="1" si="554"/>
        <v>1.507312748951623E-2</v>
      </c>
      <c r="AP1088" s="33">
        <f t="shared" ca="1" si="564"/>
        <v>7.872115321549215E-3</v>
      </c>
      <c r="AQ1088" s="54"/>
      <c r="AR1088" s="53"/>
      <c r="AS1088" s="53"/>
      <c r="AT1088" s="53"/>
      <c r="AU1088" s="53"/>
    </row>
    <row r="1089" spans="1:47" x14ac:dyDescent="0.25">
      <c r="A1089" s="31">
        <f t="shared" ca="1" si="558"/>
        <v>42767</v>
      </c>
      <c r="B1089" s="32">
        <f t="shared" ca="1" si="559"/>
        <v>2017</v>
      </c>
      <c r="C1089" s="32">
        <f t="shared" ca="1" si="560"/>
        <v>2</v>
      </c>
      <c r="D1089" s="48">
        <f>RAWDATA!A1091</f>
        <v>201702</v>
      </c>
      <c r="E1089" s="48">
        <f t="shared" ca="1" si="555"/>
        <v>2.7593000000000001</v>
      </c>
      <c r="F1089" s="48">
        <f t="shared" ca="1" si="557"/>
        <v>3.1827000000000005</v>
      </c>
      <c r="G1089" s="48">
        <f t="shared" ca="1" si="557"/>
        <v>2.6053000000000002</v>
      </c>
      <c r="H1089" s="48">
        <f t="shared" ca="1" si="557"/>
        <v>1.7684000000000002</v>
      </c>
      <c r="I1089" s="48">
        <f t="shared" ca="1" si="557"/>
        <v>2.2768999999999999</v>
      </c>
      <c r="J1089" s="48">
        <f t="shared" ca="1" si="557"/>
        <v>1.831</v>
      </c>
      <c r="K1089" s="48">
        <f t="shared" ca="1" si="557"/>
        <v>1.4887000000000001</v>
      </c>
      <c r="L1089" s="48">
        <f t="shared" ca="1" si="557"/>
        <v>1.9714</v>
      </c>
      <c r="M1089" s="48">
        <f t="shared" ca="1" si="557"/>
        <v>1.1475</v>
      </c>
      <c r="N1089" s="48">
        <f t="shared" ca="1" si="557"/>
        <v>-0.54430000000000001</v>
      </c>
      <c r="O1089" s="20"/>
      <c r="P1089" s="26">
        <f t="shared" ca="1" si="533"/>
        <v>3.8517628458786537</v>
      </c>
      <c r="Q1089" s="26">
        <f t="shared" ca="1" si="534"/>
        <v>62.430638534081439</v>
      </c>
      <c r="R1089" s="26">
        <f t="shared" ca="1" si="535"/>
        <v>157.67060602944503</v>
      </c>
      <c r="S1089" s="26">
        <f t="shared" ca="1" si="536"/>
        <v>254.80763381415656</v>
      </c>
      <c r="T1089" s="26">
        <f t="shared" ca="1" si="537"/>
        <v>364.51386761358339</v>
      </c>
      <c r="U1089" s="26">
        <f t="shared" ca="1" si="538"/>
        <v>528.93867798444774</v>
      </c>
      <c r="V1089" s="26">
        <f t="shared" ca="1" si="539"/>
        <v>781.10461297830466</v>
      </c>
      <c r="W1089" s="26">
        <f t="shared" ca="1" si="540"/>
        <v>789.80270647060411</v>
      </c>
      <c r="X1089" s="26">
        <f t="shared" ca="1" si="541"/>
        <v>1493.2643422656763</v>
      </c>
      <c r="Y1089" s="26">
        <f t="shared" ca="1" si="542"/>
        <v>9710.6696060235809</v>
      </c>
      <c r="Z1089" s="28">
        <f t="shared" ca="1" si="561"/>
        <v>-2.6694000000000107E-2</v>
      </c>
      <c r="AA1089" s="57">
        <f t="shared" ca="1" si="543"/>
        <v>1.8486900000000001E-2</v>
      </c>
      <c r="AB1089" s="33">
        <f t="shared" ca="1" si="562"/>
        <v>-1.5470900000000093E-2</v>
      </c>
      <c r="AD1089" s="28">
        <f t="shared" ca="1" si="544"/>
        <v>2.7219174241288918E-2</v>
      </c>
      <c r="AE1089" s="28">
        <f t="shared" ca="1" si="545"/>
        <v>3.1331017348028761E-2</v>
      </c>
      <c r="AF1089" s="28">
        <f t="shared" ca="1" si="546"/>
        <v>2.5719402334483117E-2</v>
      </c>
      <c r="AG1089" s="28">
        <f t="shared" ca="1" si="547"/>
        <v>1.7529457366701858E-2</v>
      </c>
      <c r="AH1089" s="28">
        <f t="shared" ca="1" si="548"/>
        <v>2.2513655019761273E-2</v>
      </c>
      <c r="AI1089" s="28">
        <f t="shared" ca="1" si="549"/>
        <v>1.8144390435980508E-2</v>
      </c>
      <c r="AJ1089" s="28">
        <f t="shared" ca="1" si="550"/>
        <v>1.4777276246839737E-2</v>
      </c>
      <c r="AK1089" s="28">
        <f t="shared" ca="1" si="551"/>
        <v>1.9522195822086495E-2</v>
      </c>
      <c r="AL1089" s="28">
        <f t="shared" ca="1" si="552"/>
        <v>1.1409661551562958E-2</v>
      </c>
      <c r="AM1089" s="28">
        <f t="shared" ca="1" si="553"/>
        <v>-5.4578670967796814E-3</v>
      </c>
      <c r="AN1089" s="28">
        <f t="shared" ca="1" si="563"/>
        <v>-2.6299198567267201E-2</v>
      </c>
      <c r="AO1089" s="28">
        <f t="shared" ca="1" si="554"/>
        <v>1.8318094549969331E-2</v>
      </c>
      <c r="AP1089" s="33">
        <f t="shared" ca="1" si="564"/>
        <v>-1.5342197322577692E-2</v>
      </c>
      <c r="AQ1089" s="54"/>
      <c r="AR1089" s="53"/>
      <c r="AS1089" s="53"/>
      <c r="AT1089" s="53"/>
      <c r="AU1089" s="53"/>
    </row>
    <row r="1090" spans="1:47" x14ac:dyDescent="0.25">
      <c r="A1090" s="31">
        <f t="shared" ca="1" si="558"/>
        <v>42795</v>
      </c>
      <c r="B1090" s="32">
        <f t="shared" ca="1" si="559"/>
        <v>2017</v>
      </c>
      <c r="C1090" s="32">
        <f t="shared" ca="1" si="560"/>
        <v>3</v>
      </c>
      <c r="D1090" s="48">
        <f>RAWDATA!A1092</f>
        <v>201703</v>
      </c>
      <c r="E1090" s="48">
        <f t="shared" ca="1" si="555"/>
        <v>1.3971000000000002</v>
      </c>
      <c r="F1090" s="48">
        <f t="shared" ca="1" si="557"/>
        <v>1.5243000000000002</v>
      </c>
      <c r="G1090" s="48">
        <f t="shared" ca="1" si="557"/>
        <v>0.23940000000000003</v>
      </c>
      <c r="H1090" s="48">
        <f t="shared" ca="1" si="557"/>
        <v>1.1763000000000001</v>
      </c>
      <c r="I1090" s="48">
        <f t="shared" ca="1" si="557"/>
        <v>0.56659999999999999</v>
      </c>
      <c r="J1090" s="48">
        <f t="shared" ca="1" si="557"/>
        <v>1.0880000000000001</v>
      </c>
      <c r="K1090" s="48">
        <f t="shared" ca="1" si="557"/>
        <v>-0.17340000000000003</v>
      </c>
      <c r="L1090" s="48">
        <f t="shared" ca="1" si="557"/>
        <v>0.63640000000000008</v>
      </c>
      <c r="M1090" s="48">
        <f t="shared" ca="1" si="557"/>
        <v>-6.7600000000000021E-2</v>
      </c>
      <c r="N1090" s="48">
        <f t="shared" ca="1" si="557"/>
        <v>-1.0635000000000001</v>
      </c>
      <c r="O1090" s="20"/>
      <c r="P1090" s="26">
        <f t="shared" ca="1" si="533"/>
        <v>3.905575824598424</v>
      </c>
      <c r="Q1090" s="26">
        <f t="shared" ca="1" si="534"/>
        <v>63.382268757256433</v>
      </c>
      <c r="R1090" s="26">
        <f t="shared" ca="1" si="535"/>
        <v>158.04806946027952</v>
      </c>
      <c r="S1090" s="26">
        <f t="shared" ca="1" si="536"/>
        <v>257.80493601071248</v>
      </c>
      <c r="T1090" s="26">
        <f t="shared" ca="1" si="537"/>
        <v>366.57920318748194</v>
      </c>
      <c r="U1090" s="26">
        <f t="shared" ca="1" si="538"/>
        <v>534.69353080091855</v>
      </c>
      <c r="V1090" s="26">
        <f t="shared" ca="1" si="539"/>
        <v>779.75017757940032</v>
      </c>
      <c r="W1090" s="26">
        <f t="shared" ca="1" si="540"/>
        <v>794.82901089458301</v>
      </c>
      <c r="X1090" s="26">
        <f t="shared" ca="1" si="541"/>
        <v>1492.2548955703046</v>
      </c>
      <c r="Y1090" s="26">
        <f t="shared" ca="1" si="542"/>
        <v>9607.3966347635214</v>
      </c>
      <c r="Z1090" s="28">
        <f t="shared" ca="1" si="561"/>
        <v>-2.0262499999999906E-2</v>
      </c>
      <c r="AA1090" s="57">
        <f t="shared" ca="1" si="543"/>
        <v>5.3236000000000004E-3</v>
      </c>
      <c r="AB1090" s="33">
        <f t="shared" ca="1" si="562"/>
        <v>-1.0979099999999981E-2</v>
      </c>
      <c r="AD1090" s="28">
        <f t="shared" ca="1" si="544"/>
        <v>1.3874305154492179E-2</v>
      </c>
      <c r="AE1090" s="28">
        <f t="shared" ca="1" si="545"/>
        <v>1.5127992707016041E-2</v>
      </c>
      <c r="AF1090" s="28">
        <f t="shared" ca="1" si="546"/>
        <v>2.3911389473302647E-3</v>
      </c>
      <c r="AG1090" s="28">
        <f t="shared" ca="1" si="547"/>
        <v>1.1694353715258241E-2</v>
      </c>
      <c r="AH1090" s="28">
        <f t="shared" ca="1" si="548"/>
        <v>5.6500085984189019E-3</v>
      </c>
      <c r="AI1090" s="28">
        <f t="shared" ca="1" si="549"/>
        <v>1.0821238631583321E-2</v>
      </c>
      <c r="AJ1090" s="28">
        <f t="shared" ca="1" si="550"/>
        <v>-1.7355051181681554E-3</v>
      </c>
      <c r="AK1090" s="28">
        <f t="shared" ca="1" si="551"/>
        <v>6.3438352590564229E-3</v>
      </c>
      <c r="AL1090" s="28">
        <f t="shared" ca="1" si="552"/>
        <v>-6.7622859102428135E-4</v>
      </c>
      <c r="AM1090" s="28">
        <f t="shared" ca="1" si="553"/>
        <v>-1.0691955788970007E-2</v>
      </c>
      <c r="AN1090" s="28">
        <f t="shared" ca="1" si="563"/>
        <v>-2.0185241120751256E-2</v>
      </c>
      <c r="AO1090" s="28">
        <f t="shared" ca="1" si="554"/>
        <v>5.3094797331193731E-3</v>
      </c>
      <c r="AP1090" s="33">
        <f t="shared" ca="1" si="564"/>
        <v>-1.0993571923116518E-2</v>
      </c>
      <c r="AQ1090" s="54"/>
      <c r="AR1090" s="53"/>
      <c r="AS1090" s="53"/>
      <c r="AT1090" s="53"/>
      <c r="AU1090" s="53"/>
    </row>
    <row r="1091" spans="1:47" x14ac:dyDescent="0.25">
      <c r="A1091" s="31">
        <f t="shared" ca="1" si="558"/>
        <v>42826</v>
      </c>
      <c r="B1091" s="32">
        <f t="shared" ca="1" si="559"/>
        <v>2017</v>
      </c>
      <c r="C1091" s="32">
        <f t="shared" ca="1" si="560"/>
        <v>4</v>
      </c>
      <c r="D1091" s="48">
        <f>RAWDATA!A1093</f>
        <v>201704</v>
      </c>
      <c r="E1091" s="48">
        <f t="shared" ca="1" si="555"/>
        <v>-0.33419999999999994</v>
      </c>
      <c r="F1091" s="48">
        <f t="shared" ca="1" si="557"/>
        <v>1.4485000000000001</v>
      </c>
      <c r="G1091" s="48">
        <f t="shared" ca="1" si="557"/>
        <v>0.89329999999999998</v>
      </c>
      <c r="H1091" s="48">
        <f t="shared" ca="1" si="557"/>
        <v>1.4168000000000003</v>
      </c>
      <c r="I1091" s="48">
        <f t="shared" ca="1" si="557"/>
        <v>0.91250000000000009</v>
      </c>
      <c r="J1091" s="48">
        <f t="shared" ca="1" si="557"/>
        <v>0.7097</v>
      </c>
      <c r="K1091" s="48">
        <f t="shared" ca="1" si="557"/>
        <v>1.0202</v>
      </c>
      <c r="L1091" s="48">
        <f t="shared" ca="1" si="557"/>
        <v>0.50470000000000004</v>
      </c>
      <c r="M1091" s="48">
        <f t="shared" ca="1" si="557"/>
        <v>0.30320000000000003</v>
      </c>
      <c r="N1091" s="48">
        <f t="shared" ca="1" si="557"/>
        <v>-2.2986</v>
      </c>
      <c r="O1091" s="20"/>
      <c r="P1091" s="26">
        <f t="shared" ca="1" si="533"/>
        <v>3.8925233901926162</v>
      </c>
      <c r="Q1091" s="26">
        <f t="shared" ca="1" si="534"/>
        <v>64.300360920205293</v>
      </c>
      <c r="R1091" s="26">
        <f t="shared" ca="1" si="535"/>
        <v>159.4599128647682</v>
      </c>
      <c r="S1091" s="26">
        <f t="shared" ca="1" si="536"/>
        <v>261.45751634411226</v>
      </c>
      <c r="T1091" s="26">
        <f t="shared" ca="1" si="537"/>
        <v>369.92423841656773</v>
      </c>
      <c r="U1091" s="26">
        <f t="shared" ca="1" si="538"/>
        <v>538.48825078901257</v>
      </c>
      <c r="V1091" s="26">
        <f t="shared" ca="1" si="539"/>
        <v>787.7051888910654</v>
      </c>
      <c r="W1091" s="26">
        <f t="shared" ca="1" si="540"/>
        <v>798.84051291256799</v>
      </c>
      <c r="X1091" s="26">
        <f t="shared" ca="1" si="541"/>
        <v>1496.7794124136738</v>
      </c>
      <c r="Y1091" s="26">
        <f t="shared" ca="1" si="542"/>
        <v>9386.5610157168485</v>
      </c>
      <c r="Z1091" s="28">
        <f t="shared" ca="1" si="561"/>
        <v>-1.5548500000000021E-2</v>
      </c>
      <c r="AA1091" s="57">
        <f t="shared" ca="1" si="543"/>
        <v>4.5761000000000005E-3</v>
      </c>
      <c r="AB1091" s="33">
        <f t="shared" ca="1" si="562"/>
        <v>-1.4553099999999958E-2</v>
      </c>
      <c r="AD1091" s="28">
        <f t="shared" ca="1" si="544"/>
        <v>-3.3475969554959042E-3</v>
      </c>
      <c r="AE1091" s="28">
        <f t="shared" ca="1" si="545"/>
        <v>1.4381094565750048E-2</v>
      </c>
      <c r="AF1091" s="28">
        <f t="shared" ca="1" si="546"/>
        <v>8.8933367881437759E-3</v>
      </c>
      <c r="AG1091" s="28">
        <f t="shared" ca="1" si="547"/>
        <v>1.4068571918870322E-2</v>
      </c>
      <c r="AH1091" s="28">
        <f t="shared" ca="1" si="548"/>
        <v>9.0836187330425693E-3</v>
      </c>
      <c r="AI1091" s="28">
        <f t="shared" ca="1" si="549"/>
        <v>7.0719348173611694E-3</v>
      </c>
      <c r="AJ1091" s="28">
        <f t="shared" ca="1" si="550"/>
        <v>1.0150310855834394E-2</v>
      </c>
      <c r="AK1091" s="28">
        <f t="shared" ca="1" si="551"/>
        <v>5.0343065866901302E-3</v>
      </c>
      <c r="AL1091" s="28">
        <f t="shared" ca="1" si="552"/>
        <v>3.0274127580060426E-3</v>
      </c>
      <c r="AM1091" s="28">
        <f t="shared" ca="1" si="553"/>
        <v>-2.3254297461673599E-2</v>
      </c>
      <c r="AN1091" s="28">
        <f t="shared" ca="1" si="563"/>
        <v>-1.5630191156960849E-2</v>
      </c>
      <c r="AO1091" s="28">
        <f t="shared" ca="1" si="554"/>
        <v>4.5656614873989948E-3</v>
      </c>
      <c r="AP1091" s="33">
        <f t="shared" ca="1" si="564"/>
        <v>-1.4679103839232772E-2</v>
      </c>
      <c r="AQ1091" s="54"/>
      <c r="AR1091" s="53"/>
      <c r="AS1091" s="53"/>
      <c r="AT1091" s="53"/>
      <c r="AU1091" s="53"/>
    </row>
    <row r="1092" spans="1:47" x14ac:dyDescent="0.25">
      <c r="A1092" s="31">
        <f t="shared" ca="1" si="558"/>
        <v>42856</v>
      </c>
      <c r="B1092" s="32">
        <f t="shared" ca="1" si="559"/>
        <v>2017</v>
      </c>
      <c r="C1092" s="32">
        <f t="shared" ca="1" si="560"/>
        <v>5</v>
      </c>
      <c r="D1092" s="48">
        <f>RAWDATA!A1094</f>
        <v>201705</v>
      </c>
      <c r="E1092" s="48">
        <f t="shared" ca="1" si="555"/>
        <v>-2.5722999999999998</v>
      </c>
      <c r="F1092" s="48">
        <f t="shared" ca="1" si="557"/>
        <v>-0.73780000000000001</v>
      </c>
      <c r="G1092" s="48">
        <f t="shared" ca="1" si="557"/>
        <v>-0.65169999999999995</v>
      </c>
      <c r="H1092" s="48">
        <f t="shared" ca="1" si="557"/>
        <v>-1.4629000000000001</v>
      </c>
      <c r="I1092" s="48">
        <f t="shared" ca="1" si="557"/>
        <v>-0.8882000000000001</v>
      </c>
      <c r="J1092" s="48">
        <f t="shared" ca="1" si="557"/>
        <v>-1.8855000000000002</v>
      </c>
      <c r="K1092" s="48">
        <f t="shared" ca="1" si="557"/>
        <v>-1.758</v>
      </c>
      <c r="L1092" s="48">
        <f t="shared" ca="1" si="557"/>
        <v>-2.0225</v>
      </c>
      <c r="M1092" s="48">
        <f t="shared" ca="1" si="557"/>
        <v>-2.6647000000000003</v>
      </c>
      <c r="N1092" s="48">
        <f t="shared" ca="1" si="557"/>
        <v>-4.0609999999999999</v>
      </c>
      <c r="P1092" s="26">
        <f t="shared" ca="1" si="533"/>
        <v>3.7923960110266912</v>
      </c>
      <c r="Q1092" s="26">
        <f t="shared" ca="1" si="534"/>
        <v>63.82595285733602</v>
      </c>
      <c r="R1092" s="26">
        <f t="shared" ca="1" si="535"/>
        <v>158.42071261262851</v>
      </c>
      <c r="S1092" s="26">
        <f t="shared" ca="1" si="536"/>
        <v>257.63265433751423</v>
      </c>
      <c r="T1092" s="26">
        <f t="shared" ca="1" si="537"/>
        <v>366.63857133095178</v>
      </c>
      <c r="U1092" s="26">
        <f t="shared" ca="1" si="538"/>
        <v>528.33505482038572</v>
      </c>
      <c r="V1092" s="26">
        <f t="shared" ca="1" si="539"/>
        <v>773.8573316703604</v>
      </c>
      <c r="W1092" s="26">
        <f t="shared" ca="1" si="540"/>
        <v>782.68396353891126</v>
      </c>
      <c r="X1092" s="26">
        <f t="shared" ca="1" si="541"/>
        <v>1456.8947314110867</v>
      </c>
      <c r="Y1092" s="26">
        <f t="shared" ca="1" si="542"/>
        <v>9005.3727728685863</v>
      </c>
      <c r="Z1092" s="28">
        <f t="shared" ca="1" si="561"/>
        <v>-1.7078000000000038E-2</v>
      </c>
      <c r="AA1092" s="57">
        <f t="shared" ca="1" si="543"/>
        <v>-1.8704600000000002E-2</v>
      </c>
      <c r="AB1092" s="33">
        <f t="shared" ca="1" si="562"/>
        <v>-1.4923900000000059E-2</v>
      </c>
      <c r="AD1092" s="28">
        <f t="shared" ca="1" si="544"/>
        <v>-2.6059621521467877E-2</v>
      </c>
      <c r="AE1092" s="28">
        <f t="shared" ca="1" si="545"/>
        <v>-7.4053520607133497E-3</v>
      </c>
      <c r="AF1092" s="28">
        <f t="shared" ca="1" si="546"/>
        <v>-6.538328359613323E-3</v>
      </c>
      <c r="AG1092" s="28">
        <f t="shared" ca="1" si="547"/>
        <v>-1.4737058978564935E-2</v>
      </c>
      <c r="AH1092" s="28">
        <f t="shared" ca="1" si="548"/>
        <v>-8.9216800958115041E-3</v>
      </c>
      <c r="AI1092" s="28">
        <f t="shared" ca="1" si="549"/>
        <v>-1.9035021980535687E-2</v>
      </c>
      <c r="AJ1092" s="28">
        <f t="shared" ca="1" si="550"/>
        <v>-1.7736363490297766E-2</v>
      </c>
      <c r="AK1092" s="28">
        <f t="shared" ca="1" si="551"/>
        <v>-2.0432325514494747E-2</v>
      </c>
      <c r="AL1092" s="28">
        <f t="shared" ca="1" si="552"/>
        <v>-2.7008467112595181E-2</v>
      </c>
      <c r="AM1092" s="28">
        <f t="shared" ca="1" si="553"/>
        <v>-4.1457613149650276E-2</v>
      </c>
      <c r="AN1092" s="28">
        <f t="shared" ca="1" si="563"/>
        <v>-1.7500553340032116E-2</v>
      </c>
      <c r="AO1092" s="28">
        <f t="shared" ca="1" si="554"/>
        <v>-1.8881743439903759E-2</v>
      </c>
      <c r="AP1092" s="33">
        <f t="shared" ca="1" si="564"/>
        <v>-1.5351296691218971E-2</v>
      </c>
      <c r="AQ1092" s="54"/>
      <c r="AR1092" s="53"/>
      <c r="AS1092" s="53"/>
      <c r="AT1092" s="53"/>
      <c r="AU1092" s="53"/>
    </row>
    <row r="1093" spans="1:47" x14ac:dyDescent="0.25">
      <c r="A1093" s="31">
        <f t="shared" ca="1" si="558"/>
        <v>42887</v>
      </c>
      <c r="B1093" s="32">
        <f t="shared" ca="1" si="559"/>
        <v>2017</v>
      </c>
      <c r="C1093" s="32">
        <f t="shared" ca="1" si="560"/>
        <v>6</v>
      </c>
      <c r="D1093" s="48">
        <f>RAWDATA!A1095</f>
        <v>201706</v>
      </c>
      <c r="E1093" s="48">
        <f t="shared" ca="1" si="555"/>
        <v>4.5697000000000001</v>
      </c>
      <c r="F1093" s="48">
        <f t="shared" ca="1" si="557"/>
        <v>3.2795000000000005</v>
      </c>
      <c r="G1093" s="48">
        <f t="shared" ca="1" si="557"/>
        <v>2.4353000000000002</v>
      </c>
      <c r="H1093" s="48">
        <f t="shared" ca="1" si="557"/>
        <v>2.5987</v>
      </c>
      <c r="I1093" s="48">
        <f t="shared" ca="1" si="557"/>
        <v>2.9704000000000002</v>
      </c>
      <c r="J1093" s="48">
        <f t="shared" ref="F1093:N1121" ca="1" si="565">IF(OR($D1093&lt;$B$3,$D1093&gt;$B$4),"",IF(ISERROR(VLOOKUP($D1093,INDIRECT($B$1),J$7,0)),"",VLOOKUP($D1093,INDIRECT($B$1),J$7,0)))</f>
        <v>3.0909000000000004</v>
      </c>
      <c r="K1093" s="48">
        <f t="shared" ca="1" si="565"/>
        <v>3.2522000000000002</v>
      </c>
      <c r="L1093" s="48">
        <f t="shared" ca="1" si="565"/>
        <v>3.9549000000000003</v>
      </c>
      <c r="M1093" s="48">
        <f t="shared" ca="1" si="565"/>
        <v>3.6227</v>
      </c>
      <c r="N1093" s="48">
        <f t="shared" ca="1" si="565"/>
        <v>4.975200000000001</v>
      </c>
      <c r="P1093" s="26">
        <f t="shared" ca="1" si="533"/>
        <v>3.9656971315425782</v>
      </c>
      <c r="Q1093" s="26">
        <f t="shared" ca="1" si="534"/>
        <v>65.919124981292356</v>
      </c>
      <c r="R1093" s="26">
        <f t="shared" ca="1" si="535"/>
        <v>162.27873222688385</v>
      </c>
      <c r="S1093" s="26">
        <f t="shared" ca="1" si="536"/>
        <v>264.3277541257832</v>
      </c>
      <c r="T1093" s="26">
        <f t="shared" ca="1" si="537"/>
        <v>377.52920345376634</v>
      </c>
      <c r="U1093" s="26">
        <f t="shared" ca="1" si="538"/>
        <v>544.66536302982911</v>
      </c>
      <c r="V1093" s="26">
        <f t="shared" ca="1" si="539"/>
        <v>799.02471981094379</v>
      </c>
      <c r="W1093" s="26">
        <f t="shared" ca="1" si="540"/>
        <v>813.63833161291166</v>
      </c>
      <c r="X1093" s="26">
        <f t="shared" ca="1" si="541"/>
        <v>1509.6736568459162</v>
      </c>
      <c r="Y1093" s="26">
        <f t="shared" ca="1" si="542"/>
        <v>9453.4080790643438</v>
      </c>
      <c r="Z1093" s="28">
        <f t="shared" ca="1" si="561"/>
        <v>3.7435000000000107E-3</v>
      </c>
      <c r="AA1093" s="57">
        <f t="shared" ca="1" si="543"/>
        <v>3.474950000000001E-2</v>
      </c>
      <c r="AB1093" s="33">
        <f t="shared" ca="1" si="562"/>
        <v>8.2400000000000043E-3</v>
      </c>
      <c r="AD1093" s="28">
        <f t="shared" ca="1" si="544"/>
        <v>4.4683648726639311E-2</v>
      </c>
      <c r="AE1093" s="28">
        <f t="shared" ca="1" si="545"/>
        <v>3.2268719330211304E-2</v>
      </c>
      <c r="AF1093" s="28">
        <f t="shared" ca="1" si="546"/>
        <v>2.4061193775266488E-2</v>
      </c>
      <c r="AG1093" s="28">
        <f t="shared" ca="1" si="547"/>
        <v>2.5655076103003341E-2</v>
      </c>
      <c r="AH1093" s="28">
        <f t="shared" ca="1" si="548"/>
        <v>2.9271382299613166E-2</v>
      </c>
      <c r="AI1093" s="28">
        <f t="shared" ca="1" si="549"/>
        <v>3.0440937317810137E-2</v>
      </c>
      <c r="AJ1093" s="28">
        <f t="shared" ca="1" si="550"/>
        <v>3.2004353132102294E-2</v>
      </c>
      <c r="AK1093" s="28">
        <f t="shared" ca="1" si="551"/>
        <v>3.8786965252105829E-2</v>
      </c>
      <c r="AL1093" s="28">
        <f t="shared" ca="1" si="552"/>
        <v>3.5586231804881741E-2</v>
      </c>
      <c r="AM1093" s="28">
        <f t="shared" ca="1" si="553"/>
        <v>4.8553945795878212E-2</v>
      </c>
      <c r="AN1093" s="28">
        <f t="shared" ca="1" si="563"/>
        <v>3.5939047719546688E-3</v>
      </c>
      <c r="AO1093" s="28">
        <f t="shared" ca="1" si="554"/>
        <v>3.4159368438083509E-2</v>
      </c>
      <c r="AP1093" s="33">
        <f t="shared" ca="1" si="564"/>
        <v>7.9107203622964667E-3</v>
      </c>
      <c r="AQ1093" s="54"/>
      <c r="AR1093" s="53"/>
      <c r="AS1093" s="53"/>
      <c r="AT1093" s="53"/>
      <c r="AU1093" s="53"/>
    </row>
    <row r="1094" spans="1:47" x14ac:dyDescent="0.25">
      <c r="A1094" s="31">
        <f t="shared" ca="1" si="558"/>
        <v>42917</v>
      </c>
      <c r="B1094" s="32">
        <f t="shared" ca="1" si="559"/>
        <v>2017</v>
      </c>
      <c r="C1094" s="32">
        <f t="shared" ca="1" si="560"/>
        <v>7</v>
      </c>
      <c r="D1094" s="48">
        <f>RAWDATA!A1096</f>
        <v>201707</v>
      </c>
      <c r="E1094" s="48">
        <f t="shared" ca="1" si="555"/>
        <v>-1.4180000000000001</v>
      </c>
      <c r="F1094" s="48">
        <f t="shared" ca="1" si="565"/>
        <v>-0.72550000000000003</v>
      </c>
      <c r="G1094" s="48">
        <f t="shared" ca="1" si="565"/>
        <v>0.19089999999999996</v>
      </c>
      <c r="H1094" s="48">
        <f t="shared" ca="1" si="565"/>
        <v>-0.22230000000000005</v>
      </c>
      <c r="I1094" s="48">
        <f t="shared" ca="1" si="565"/>
        <v>0.18650000000000003</v>
      </c>
      <c r="J1094" s="48">
        <f t="shared" ca="1" si="565"/>
        <v>-0.20290000000000002</v>
      </c>
      <c r="K1094" s="48">
        <f t="shared" ca="1" si="565"/>
        <v>0.41820000000000002</v>
      </c>
      <c r="L1094" s="48">
        <f t="shared" ca="1" si="565"/>
        <v>0.59329999999999994</v>
      </c>
      <c r="M1094" s="48">
        <f t="shared" ca="1" si="565"/>
        <v>0.79080000000000006</v>
      </c>
      <c r="N1094" s="48">
        <f t="shared" ca="1" si="565"/>
        <v>0.13479999999999998</v>
      </c>
      <c r="P1094" s="26">
        <f t="shared" ca="1" si="533"/>
        <v>3.9094635462173044</v>
      </c>
      <c r="Q1094" s="26">
        <f t="shared" ca="1" si="534"/>
        <v>65.440881729553084</v>
      </c>
      <c r="R1094" s="26">
        <f t="shared" ca="1" si="535"/>
        <v>162.58852232670495</v>
      </c>
      <c r="S1094" s="26">
        <f t="shared" ca="1" si="536"/>
        <v>263.74015352836159</v>
      </c>
      <c r="T1094" s="26">
        <f t="shared" ca="1" si="537"/>
        <v>378.2332954182076</v>
      </c>
      <c r="U1094" s="26">
        <f t="shared" ca="1" si="538"/>
        <v>543.56023700824164</v>
      </c>
      <c r="V1094" s="26">
        <f t="shared" ca="1" si="539"/>
        <v>802.36624118919303</v>
      </c>
      <c r="W1094" s="26">
        <f t="shared" ca="1" si="540"/>
        <v>818.465647834371</v>
      </c>
      <c r="X1094" s="26">
        <f t="shared" ca="1" si="541"/>
        <v>1521.6121561242537</v>
      </c>
      <c r="Y1094" s="26">
        <f t="shared" ca="1" si="542"/>
        <v>9466.151273154921</v>
      </c>
      <c r="Z1094" s="28">
        <f t="shared" ca="1" si="561"/>
        <v>1.5345499999999901E-2</v>
      </c>
      <c r="AA1094" s="57">
        <f t="shared" ca="1" si="543"/>
        <v>-2.5420000000000038E-4</v>
      </c>
      <c r="AB1094" s="33">
        <f t="shared" ca="1" si="562"/>
        <v>4.8821999999999659E-3</v>
      </c>
      <c r="AD1094" s="28">
        <f t="shared" ca="1" si="544"/>
        <v>-1.4281496825769511E-2</v>
      </c>
      <c r="AE1094" s="28">
        <f t="shared" ca="1" si="545"/>
        <v>-7.281445498191195E-3</v>
      </c>
      <c r="AF1094" s="28">
        <f t="shared" ca="1" si="546"/>
        <v>1.9071801751622815E-3</v>
      </c>
      <c r="AG1094" s="28">
        <f t="shared" ca="1" si="547"/>
        <v>-2.2254745324372131E-3</v>
      </c>
      <c r="AH1094" s="28">
        <f t="shared" ca="1" si="548"/>
        <v>1.8632630467765405E-3</v>
      </c>
      <c r="AI1094" s="28">
        <f t="shared" ca="1" si="549"/>
        <v>-2.0310612091007279E-3</v>
      </c>
      <c r="AJ1094" s="28">
        <f t="shared" ca="1" si="550"/>
        <v>4.1732797416263404E-3</v>
      </c>
      <c r="AK1094" s="28">
        <f t="shared" ca="1" si="551"/>
        <v>5.9154690620281582E-3</v>
      </c>
      <c r="AL1094" s="28">
        <f t="shared" ca="1" si="552"/>
        <v>7.8768956425616463E-3</v>
      </c>
      <c r="AM1094" s="28">
        <f t="shared" ca="1" si="553"/>
        <v>1.3470922636607248E-3</v>
      </c>
      <c r="AN1094" s="28">
        <f t="shared" ca="1" si="563"/>
        <v>1.5393465115091539E-2</v>
      </c>
      <c r="AO1094" s="28">
        <f t="shared" ca="1" si="554"/>
        <v>-2.542323142962943E-4</v>
      </c>
      <c r="AP1094" s="33">
        <f t="shared" ca="1" si="564"/>
        <v>4.8662262674074794E-3</v>
      </c>
      <c r="AQ1094" s="54"/>
      <c r="AR1094" s="53"/>
      <c r="AS1094" s="53"/>
      <c r="AT1094" s="53"/>
      <c r="AU1094" s="53"/>
    </row>
    <row r="1095" spans="1:47" x14ac:dyDescent="0.25">
      <c r="A1095" s="31">
        <f t="shared" ca="1" si="558"/>
        <v>42948</v>
      </c>
      <c r="B1095" s="32">
        <f t="shared" ca="1" si="559"/>
        <v>2017</v>
      </c>
      <c r="C1095" s="32">
        <f t="shared" ca="1" si="560"/>
        <v>8</v>
      </c>
      <c r="D1095" s="48">
        <f>RAWDATA!A1097</f>
        <v>201708</v>
      </c>
      <c r="E1095" s="48">
        <f t="shared" ca="1" si="555"/>
        <v>-2.7148000000000003</v>
      </c>
      <c r="F1095" s="48">
        <f t="shared" ca="1" si="565"/>
        <v>-1.5741000000000001</v>
      </c>
      <c r="G1095" s="48">
        <f t="shared" ca="1" si="565"/>
        <v>-1.4276</v>
      </c>
      <c r="H1095" s="48">
        <f t="shared" ca="1" si="565"/>
        <v>-2.1599000000000004</v>
      </c>
      <c r="I1095" s="48">
        <f t="shared" ca="1" si="565"/>
        <v>-1.3783000000000001</v>
      </c>
      <c r="J1095" s="48">
        <f t="shared" ca="1" si="565"/>
        <v>-1.1019000000000001</v>
      </c>
      <c r="K1095" s="48">
        <f t="shared" ca="1" si="565"/>
        <v>-1.0584</v>
      </c>
      <c r="L1095" s="48">
        <f t="shared" ca="1" si="565"/>
        <v>-1.4852000000000001</v>
      </c>
      <c r="M1095" s="48">
        <f t="shared" ca="1" si="565"/>
        <v>-1.6581999999999999</v>
      </c>
      <c r="N1095" s="48">
        <f t="shared" ca="1" si="565"/>
        <v>-1.4173</v>
      </c>
      <c r="P1095" s="26">
        <f t="shared" ca="1" si="533"/>
        <v>3.8033294298645974</v>
      </c>
      <c r="Q1095" s="26">
        <f t="shared" ca="1" si="534"/>
        <v>64.410776810248194</v>
      </c>
      <c r="R1095" s="26">
        <f t="shared" ca="1" si="535"/>
        <v>160.26740858196891</v>
      </c>
      <c r="S1095" s="26">
        <f t="shared" ca="1" si="536"/>
        <v>258.04362995230252</v>
      </c>
      <c r="T1095" s="26">
        <f t="shared" ca="1" si="537"/>
        <v>373.02010590745846</v>
      </c>
      <c r="U1095" s="26">
        <f t="shared" ca="1" si="538"/>
        <v>537.57074675664785</v>
      </c>
      <c r="V1095" s="26">
        <f t="shared" ca="1" si="539"/>
        <v>793.8739968924466</v>
      </c>
      <c r="W1095" s="26">
        <f t="shared" ca="1" si="540"/>
        <v>806.30979603273499</v>
      </c>
      <c r="X1095" s="26">
        <f t="shared" ca="1" si="541"/>
        <v>1496.3807833514013</v>
      </c>
      <c r="Y1095" s="26">
        <f t="shared" ca="1" si="542"/>
        <v>9331.9875111604961</v>
      </c>
      <c r="Z1095" s="28">
        <f t="shared" ca="1" si="561"/>
        <v>6.0669999999999336E-3</v>
      </c>
      <c r="AA1095" s="57">
        <f t="shared" ca="1" si="543"/>
        <v>-1.5975700000000002E-2</v>
      </c>
      <c r="AB1095" s="33">
        <f t="shared" ca="1" si="562"/>
        <v>5.98200000000014E-4</v>
      </c>
      <c r="AD1095" s="28">
        <f t="shared" ca="1" si="544"/>
        <v>-2.7523315251477352E-2</v>
      </c>
      <c r="AE1095" s="28">
        <f t="shared" ca="1" si="545"/>
        <v>-1.5866205181808288E-2</v>
      </c>
      <c r="AF1095" s="28">
        <f t="shared" ca="1" si="546"/>
        <v>-1.4378882428196701E-2</v>
      </c>
      <c r="AG1095" s="28">
        <f t="shared" ca="1" si="547"/>
        <v>-2.1835672532836515E-2</v>
      </c>
      <c r="AH1095" s="28">
        <f t="shared" ca="1" si="548"/>
        <v>-1.3878867457899503E-2</v>
      </c>
      <c r="AI1095" s="28">
        <f t="shared" ca="1" si="549"/>
        <v>-1.1080158868535072E-2</v>
      </c>
      <c r="AJ1095" s="28">
        <f t="shared" ca="1" si="550"/>
        <v>-1.064040890226441E-2</v>
      </c>
      <c r="AK1095" s="28">
        <f t="shared" ca="1" si="551"/>
        <v>-1.4963395289914118E-2</v>
      </c>
      <c r="AL1095" s="28">
        <f t="shared" ca="1" si="552"/>
        <v>-1.6721020328004141E-2</v>
      </c>
      <c r="AM1095" s="28">
        <f t="shared" ca="1" si="553"/>
        <v>-1.4274396163226967E-2</v>
      </c>
      <c r="AN1095" s="28">
        <f t="shared" ca="1" si="563"/>
        <v>6.1970519710272676E-3</v>
      </c>
      <c r="AO1095" s="28">
        <f t="shared" ca="1" si="554"/>
        <v>-1.6104687112851949E-2</v>
      </c>
      <c r="AP1095" s="33">
        <f t="shared" ca="1" si="564"/>
        <v>6.0697886723639488E-4</v>
      </c>
      <c r="AQ1095" s="54"/>
      <c r="AR1095" s="53"/>
      <c r="AS1095" s="53"/>
      <c r="AT1095" s="53"/>
      <c r="AU1095" s="53"/>
    </row>
    <row r="1096" spans="1:47" x14ac:dyDescent="0.25">
      <c r="A1096" s="31">
        <f t="shared" ca="1" si="558"/>
        <v>42979</v>
      </c>
      <c r="B1096" s="32">
        <f t="shared" ca="1" si="559"/>
        <v>2017</v>
      </c>
      <c r="C1096" s="32">
        <f t="shared" ca="1" si="560"/>
        <v>9</v>
      </c>
      <c r="D1096" s="48">
        <f>RAWDATA!A1098</f>
        <v>201709</v>
      </c>
      <c r="E1096" s="48">
        <f t="shared" ca="1" si="555"/>
        <v>8.5036000000000005</v>
      </c>
      <c r="F1096" s="48">
        <f t="shared" ca="1" si="565"/>
        <v>5.7536000000000005</v>
      </c>
      <c r="G1096" s="48">
        <f t="shared" ca="1" si="565"/>
        <v>5.3259000000000007</v>
      </c>
      <c r="H1096" s="48">
        <f t="shared" ca="1" si="565"/>
        <v>5.9454000000000011</v>
      </c>
      <c r="I1096" s="48">
        <f t="shared" ca="1" si="565"/>
        <v>6.7187000000000001</v>
      </c>
      <c r="J1096" s="48">
        <f t="shared" ca="1" si="565"/>
        <v>7.7717000000000001</v>
      </c>
      <c r="K1096" s="48">
        <f t="shared" ca="1" si="565"/>
        <v>7.4114000000000004</v>
      </c>
      <c r="L1096" s="48">
        <f t="shared" ca="1" si="565"/>
        <v>6.8225000000000007</v>
      </c>
      <c r="M1096" s="48">
        <f t="shared" ca="1" si="565"/>
        <v>7.8579000000000008</v>
      </c>
      <c r="N1096" s="48">
        <f t="shared" ca="1" si="565"/>
        <v>8.0463000000000005</v>
      </c>
      <c r="P1096" s="26">
        <f t="shared" ca="1" si="533"/>
        <v>4.1267493512625641</v>
      </c>
      <c r="Q1096" s="26">
        <f t="shared" ca="1" si="534"/>
        <v>68.116715264802636</v>
      </c>
      <c r="R1096" s="26">
        <f t="shared" ca="1" si="535"/>
        <v>168.80309049563598</v>
      </c>
      <c r="S1096" s="26">
        <f t="shared" ca="1" si="536"/>
        <v>273.38535592748673</v>
      </c>
      <c r="T1096" s="26">
        <f t="shared" ca="1" si="537"/>
        <v>398.08220776306291</v>
      </c>
      <c r="U1096" s="26">
        <f t="shared" ca="1" si="538"/>
        <v>579.34913248233431</v>
      </c>
      <c r="V1096" s="26">
        <f t="shared" ca="1" si="539"/>
        <v>852.71117429813341</v>
      </c>
      <c r="W1096" s="26">
        <f t="shared" ca="1" si="540"/>
        <v>861.32028186706827</v>
      </c>
      <c r="X1096" s="26">
        <f t="shared" ca="1" si="541"/>
        <v>1613.964888926371</v>
      </c>
      <c r="Y1096" s="26">
        <f t="shared" ca="1" si="542"/>
        <v>10082.867222271003</v>
      </c>
      <c r="Z1096" s="28">
        <f t="shared" ca="1" si="561"/>
        <v>8.2349999999998813E-3</v>
      </c>
      <c r="AA1096" s="57">
        <f t="shared" ca="1" si="543"/>
        <v>7.0156999999999997E-2</v>
      </c>
      <c r="AB1096" s="33">
        <f t="shared" ca="1" si="562"/>
        <v>9.3639999999999557E-3</v>
      </c>
      <c r="AD1096" s="28">
        <f t="shared" ca="1" si="544"/>
        <v>8.1613166165490428E-2</v>
      </c>
      <c r="AE1096" s="28">
        <f t="shared" ca="1" si="545"/>
        <v>5.5941673912052937E-2</v>
      </c>
      <c r="AF1096" s="28">
        <f t="shared" ca="1" si="546"/>
        <v>5.1889166820305033E-2</v>
      </c>
      <c r="AG1096" s="28">
        <f t="shared" ca="1" si="547"/>
        <v>5.7753681077690966E-2</v>
      </c>
      <c r="AH1096" s="28">
        <f t="shared" ca="1" si="548"/>
        <v>6.5026214695732998E-2</v>
      </c>
      <c r="AI1096" s="28">
        <f t="shared" ca="1" si="549"/>
        <v>7.4844914830465806E-2</v>
      </c>
      <c r="AJ1096" s="28">
        <f t="shared" ca="1" si="550"/>
        <v>7.1496135705061012E-2</v>
      </c>
      <c r="AK1096" s="28">
        <f t="shared" ca="1" si="551"/>
        <v>6.5998392506622511E-2</v>
      </c>
      <c r="AL1096" s="28">
        <f t="shared" ca="1" si="552"/>
        <v>7.5644434048530496E-2</v>
      </c>
      <c r="AM1096" s="28">
        <f t="shared" ca="1" si="553"/>
        <v>7.7389652972654127E-2</v>
      </c>
      <c r="AN1096" s="28">
        <f t="shared" ca="1" si="563"/>
        <v>7.7396234718206253E-3</v>
      </c>
      <c r="AO1096" s="28">
        <f t="shared" ca="1" si="554"/>
        <v>6.7805366682134716E-2</v>
      </c>
      <c r="AP1096" s="33">
        <f t="shared" ca="1" si="564"/>
        <v>8.7116768284575957E-3</v>
      </c>
      <c r="AQ1096" s="54"/>
      <c r="AR1096" s="53"/>
      <c r="AS1096" s="53"/>
      <c r="AT1096" s="53"/>
      <c r="AU1096" s="53"/>
    </row>
    <row r="1097" spans="1:47" x14ac:dyDescent="0.25">
      <c r="A1097" s="31">
        <f t="shared" ca="1" si="558"/>
        <v>43009</v>
      </c>
      <c r="B1097" s="32">
        <f t="shared" ca="1" si="559"/>
        <v>2017</v>
      </c>
      <c r="C1097" s="32">
        <f t="shared" ca="1" si="560"/>
        <v>10</v>
      </c>
      <c r="D1097" s="48">
        <f>RAWDATA!A1099</f>
        <v>201710</v>
      </c>
      <c r="E1097" s="48">
        <f t="shared" ca="1" si="555"/>
        <v>-1.8054999999999999</v>
      </c>
      <c r="F1097" s="48">
        <f t="shared" ca="1" si="565"/>
        <v>-0.44280000000000008</v>
      </c>
      <c r="G1097" s="48">
        <f t="shared" ca="1" si="565"/>
        <v>2.2900000000000004E-2</v>
      </c>
      <c r="H1097" s="48">
        <f t="shared" ca="1" si="565"/>
        <v>0.90410000000000001</v>
      </c>
      <c r="I1097" s="48">
        <f t="shared" ca="1" si="565"/>
        <v>0.50880000000000003</v>
      </c>
      <c r="J1097" s="48">
        <f t="shared" ca="1" si="565"/>
        <v>1.0193000000000001</v>
      </c>
      <c r="K1097" s="48">
        <f t="shared" ca="1" si="565"/>
        <v>1.5309000000000001</v>
      </c>
      <c r="L1097" s="48">
        <f t="shared" ca="1" si="565"/>
        <v>0.88470000000000004</v>
      </c>
      <c r="M1097" s="48">
        <f t="shared" ca="1" si="565"/>
        <v>0.85990000000000011</v>
      </c>
      <c r="N1097" s="48">
        <f t="shared" ca="1" si="565"/>
        <v>-0.12819999999999993</v>
      </c>
      <c r="P1097" s="26">
        <f t="shared" ref="P1097:P1102" ca="1" si="566">IF(E1097="","",IF(P1096="",1*(1+E1097/100),P1096*(1+E1097/100)))</f>
        <v>4.0522408917255186</v>
      </c>
      <c r="Q1097" s="26">
        <f t="shared" ref="Q1097:Q1102" ca="1" si="567">IF(F1097="","",IF(Q1096="",1*(1+F1097/100),Q1096*(1+F1097/100)))</f>
        <v>67.815094449610086</v>
      </c>
      <c r="R1097" s="26">
        <f t="shared" ref="R1097:R1102" ca="1" si="568">IF(G1097="","",IF(R1096="",1*(1+G1097/100),R1096*(1+G1097/100)))</f>
        <v>168.84174640335948</v>
      </c>
      <c r="S1097" s="26">
        <f t="shared" ref="S1097:S1102" ca="1" si="569">IF(H1097="","",IF(S1096="",1*(1+H1097/100),S1096*(1+H1097/100)))</f>
        <v>275.85703293042718</v>
      </c>
      <c r="T1097" s="26">
        <f t="shared" ref="T1097:T1102" ca="1" si="570">IF(I1097="","",IF(T1096="",1*(1+I1097/100),T1096*(1+I1097/100)))</f>
        <v>400.10765003616137</v>
      </c>
      <c r="U1097" s="26">
        <f t="shared" ref="U1097:U1102" ca="1" si="571">IF(J1097="","",IF(U1096="",1*(1+J1097/100),U1096*(1+J1097/100)))</f>
        <v>585.25443818972667</v>
      </c>
      <c r="V1097" s="26">
        <f t="shared" ref="V1097:V1102" ca="1" si="572">IF(K1097="","",IF(V1096="",1*(1+K1097/100),V1096*(1+K1097/100)))</f>
        <v>865.76532966546358</v>
      </c>
      <c r="W1097" s="26">
        <f t="shared" ref="W1097:W1102" ca="1" si="573">IF(L1097="","",IF(W1096="",1*(1+L1097/100),W1096*(1+L1097/100)))</f>
        <v>868.94038240074622</v>
      </c>
      <c r="X1097" s="26">
        <f t="shared" ref="X1097:X1102" ca="1" si="574">IF(M1097="","",IF(X1096="",1*(1+M1097/100),X1096*(1+M1097/100)))</f>
        <v>1627.8433730062488</v>
      </c>
      <c r="Y1097" s="26">
        <f t="shared" ref="Y1097:Y1102" ca="1" si="575">IF(N1097="","",IF(Y1096="",1*(1+N1097/100),Y1096*(1+N1097/100)))</f>
        <v>10069.940986492051</v>
      </c>
      <c r="Z1097" s="28">
        <f t="shared" ca="1" si="561"/>
        <v>1.4900000000000024E-2</v>
      </c>
      <c r="AA1097" s="57">
        <f t="shared" ref="AA1097:AA1160" ca="1" si="576">IF(E1097="","",AVERAGE(E1097:N1097)/100)</f>
        <v>3.3541000000000005E-3</v>
      </c>
      <c r="AB1097" s="33">
        <f t="shared" ca="1" si="562"/>
        <v>3.0439999999995297E-4</v>
      </c>
      <c r="AD1097" s="28">
        <f t="shared" ref="AD1097:AD1160" ca="1" si="577">IF(E1097="","",IF(P1096="",LN(P1097),LN(P1097/P1096)))</f>
        <v>-1.8219980342825532E-2</v>
      </c>
      <c r="AE1097" s="28">
        <f t="shared" ref="AE1097:AE1160" ca="1" si="578">IF(F1097="","",IF(Q1096="",LN(Q1097),LN(Q1097/Q1096)))</f>
        <v>-4.4378326286558219E-3</v>
      </c>
      <c r="AF1097" s="28">
        <f t="shared" ref="AF1097:AF1160" ca="1" si="579">IF(G1097="","",IF(R1096="",LN(R1097),LN(R1097/R1096)))</f>
        <v>2.2897378350234367E-4</v>
      </c>
      <c r="AG1097" s="28">
        <f t="shared" ref="AG1097:AG1160" ca="1" si="580">IF(H1097="","",IF(S1096="",LN(S1097),LN(S1097/S1096)))</f>
        <v>9.0003748372991278E-3</v>
      </c>
      <c r="AH1097" s="28">
        <f t="shared" ref="AH1097:AH1160" ca="1" si="581">IF(I1097="","",IF(T1096="",LN(T1097),LN(T1097/T1096)))</f>
        <v>5.0750998667490749E-3</v>
      </c>
      <c r="AI1097" s="28">
        <f t="shared" ref="AI1097:AI1160" ca="1" si="582">IF(J1097="","",IF(U1096="",LN(U1097),LN(U1097/U1096)))</f>
        <v>1.0141401706880642E-2</v>
      </c>
      <c r="AJ1097" s="28">
        <f t="shared" ref="AJ1097:AJ1160" ca="1" si="583">IF(K1097="","",IF(V1096="",LN(V1097),LN(V1097/V1096)))</f>
        <v>1.51929996608132E-2</v>
      </c>
      <c r="AK1097" s="28">
        <f t="shared" ref="AK1097:AK1160" ca="1" si="584">IF(L1097="","",IF(W1096="",LN(W1097),LN(W1097/W1096)))</f>
        <v>8.8080945912223027E-3</v>
      </c>
      <c r="AL1097" s="28">
        <f t="shared" ref="AL1097:AL1160" ca="1" si="585">IF(M1097="","",IF(X1096="",LN(X1097),LN(X1097/X1096)))</f>
        <v>8.5622391866670179E-3</v>
      </c>
      <c r="AM1097" s="28">
        <f t="shared" ref="AM1097:AM1160" ca="1" si="586">IF(N1097="","",IF(Y1096="",LN(Y1097),LN(Y1097/Y1096)))</f>
        <v>-1.282822465008692E-3</v>
      </c>
      <c r="AN1097" s="28">
        <f t="shared" ca="1" si="563"/>
        <v>1.496861484656984E-2</v>
      </c>
      <c r="AO1097" s="28">
        <f t="shared" ref="AO1097:AO1160" ca="1" si="587">IF(AA1097="","",LN(1+AA1097))</f>
        <v>3.3484875528992817E-3</v>
      </c>
      <c r="AP1097" s="33">
        <f t="shared" ca="1" si="564"/>
        <v>2.91220807929881E-4</v>
      </c>
      <c r="AQ1097" s="54"/>
      <c r="AR1097" s="53"/>
      <c r="AS1097" s="53"/>
      <c r="AT1097" s="53"/>
      <c r="AU1097" s="53"/>
    </row>
    <row r="1098" spans="1:47" x14ac:dyDescent="0.25">
      <c r="A1098" s="31">
        <f t="shared" ca="1" si="558"/>
        <v>43040</v>
      </c>
      <c r="B1098" s="32">
        <f t="shared" ca="1" si="559"/>
        <v>2017</v>
      </c>
      <c r="C1098" s="32">
        <f t="shared" ca="1" si="560"/>
        <v>11</v>
      </c>
      <c r="D1098" s="48">
        <f>RAWDATA!A1100</f>
        <v>201711</v>
      </c>
      <c r="E1098" s="48">
        <f t="shared" ref="E1098:E1161" ca="1" si="588">IF(OR($D1098&lt;$B$3,$D1098&gt;$B$4),"",IF(ISERROR(VLOOKUP($D1098,INDIRECT($B$1),E$7,0)),"",VLOOKUP($D1098,INDIRECT($B$1),E$7,0)))</f>
        <v>4.3651999999999997</v>
      </c>
      <c r="F1098" s="48">
        <f t="shared" ca="1" si="565"/>
        <v>2.8725000000000005</v>
      </c>
      <c r="G1098" s="48">
        <f t="shared" ca="1" si="565"/>
        <v>3.2159</v>
      </c>
      <c r="H1098" s="48">
        <f t="shared" ca="1" si="565"/>
        <v>2.8632</v>
      </c>
      <c r="I1098" s="48">
        <f t="shared" ca="1" si="565"/>
        <v>3.2393000000000001</v>
      </c>
      <c r="J1098" s="48">
        <f t="shared" ca="1" si="565"/>
        <v>3.4140000000000006</v>
      </c>
      <c r="K1098" s="48">
        <f t="shared" ca="1" si="565"/>
        <v>2.8289000000000004</v>
      </c>
      <c r="L1098" s="48">
        <f t="shared" ca="1" si="565"/>
        <v>3.7959000000000001</v>
      </c>
      <c r="M1098" s="48">
        <f t="shared" ca="1" si="565"/>
        <v>3.3878000000000004</v>
      </c>
      <c r="N1098" s="48">
        <f t="shared" ca="1" si="565"/>
        <v>3.3578000000000001</v>
      </c>
      <c r="P1098" s="26">
        <f t="shared" ca="1" si="566"/>
        <v>4.2291293111311212</v>
      </c>
      <c r="Q1098" s="26">
        <f t="shared" ca="1" si="567"/>
        <v>69.763083037675145</v>
      </c>
      <c r="R1098" s="26">
        <f t="shared" ca="1" si="568"/>
        <v>174.27152812594514</v>
      </c>
      <c r="S1098" s="26">
        <f t="shared" ca="1" si="569"/>
        <v>283.75537149729115</v>
      </c>
      <c r="T1098" s="26">
        <f t="shared" ca="1" si="570"/>
        <v>413.06833714378268</v>
      </c>
      <c r="U1098" s="26">
        <f t="shared" ca="1" si="571"/>
        <v>605.23502470952394</v>
      </c>
      <c r="V1098" s="26">
        <f t="shared" ca="1" si="572"/>
        <v>890.25696507636985</v>
      </c>
      <c r="W1098" s="26">
        <f t="shared" ca="1" si="573"/>
        <v>901.92449037629626</v>
      </c>
      <c r="X1098" s="26">
        <f t="shared" ca="1" si="574"/>
        <v>1682.9914507969547</v>
      </c>
      <c r="Y1098" s="26">
        <f t="shared" ca="1" si="575"/>
        <v>10408.069464936481</v>
      </c>
      <c r="Z1098" s="28">
        <f t="shared" ca="1" si="561"/>
        <v>-2.4604999999999766E-3</v>
      </c>
      <c r="AA1098" s="57">
        <f t="shared" ca="1" si="576"/>
        <v>3.3340500000000002E-2</v>
      </c>
      <c r="AB1098" s="33">
        <f t="shared" ca="1" si="562"/>
        <v>3.8750000000008916E-4</v>
      </c>
      <c r="AD1098" s="28">
        <f t="shared" ca="1" si="577"/>
        <v>4.2726100559209342E-2</v>
      </c>
      <c r="AE1098" s="28">
        <f t="shared" ca="1" si="578"/>
        <v>2.8320171377286849E-2</v>
      </c>
      <c r="AF1098" s="28">
        <f t="shared" ca="1" si="579"/>
        <v>3.1652724959285214E-2</v>
      </c>
      <c r="AG1098" s="28">
        <f t="shared" ca="1" si="580"/>
        <v>2.8229764121702656E-2</v>
      </c>
      <c r="AH1098" s="28">
        <f t="shared" ca="1" si="581"/>
        <v>3.187940852162887E-2</v>
      </c>
      <c r="AI1098" s="28">
        <f t="shared" ca="1" si="582"/>
        <v>3.3570163439331384E-2</v>
      </c>
      <c r="AJ1098" s="28">
        <f t="shared" ca="1" si="583"/>
        <v>2.7896255928457275E-2</v>
      </c>
      <c r="AK1098" s="28">
        <f t="shared" ca="1" si="584"/>
        <v>3.7256284926980618E-2</v>
      </c>
      <c r="AL1098" s="28">
        <f t="shared" ca="1" si="585"/>
        <v>3.3316780730475129E-2</v>
      </c>
      <c r="AM1098" s="28">
        <f t="shared" ca="1" si="586"/>
        <v>3.3026568989953889E-2</v>
      </c>
      <c r="AN1098" s="28">
        <f t="shared" ca="1" si="563"/>
        <v>-2.3514611080335882E-3</v>
      </c>
      <c r="AO1098" s="28">
        <f t="shared" ca="1" si="587"/>
        <v>3.2796758282811478E-2</v>
      </c>
      <c r="AP1098" s="33">
        <f t="shared" ca="1" si="564"/>
        <v>3.7491657740303108E-4</v>
      </c>
      <c r="AQ1098" s="54"/>
      <c r="AR1098" s="53"/>
      <c r="AS1098" s="53"/>
      <c r="AT1098" s="53"/>
      <c r="AU1098" s="53"/>
    </row>
    <row r="1099" spans="1:47" x14ac:dyDescent="0.25">
      <c r="A1099" s="31">
        <f t="shared" ca="1" si="558"/>
        <v>43070</v>
      </c>
      <c r="B1099" s="32">
        <f t="shared" ca="1" si="559"/>
        <v>2017</v>
      </c>
      <c r="C1099" s="32">
        <f t="shared" ca="1" si="560"/>
        <v>12</v>
      </c>
      <c r="D1099" s="48">
        <f>RAWDATA!A1101</f>
        <v>201712</v>
      </c>
      <c r="E1099" s="48">
        <f t="shared" ca="1" si="588"/>
        <v>2.8310000000000004</v>
      </c>
      <c r="F1099" s="48">
        <f t="shared" ca="1" si="565"/>
        <v>0.89400000000000002</v>
      </c>
      <c r="G1099" s="48">
        <f t="shared" ca="1" si="565"/>
        <v>0.65939999999999999</v>
      </c>
      <c r="H1099" s="48">
        <f t="shared" ca="1" si="565"/>
        <v>0.52200000000000002</v>
      </c>
      <c r="I1099" s="48">
        <f t="shared" ca="1" si="565"/>
        <v>3.9099999999999968E-2</v>
      </c>
      <c r="J1099" s="48">
        <f t="shared" ca="1" si="565"/>
        <v>0.2853</v>
      </c>
      <c r="K1099" s="48">
        <f t="shared" ca="1" si="565"/>
        <v>0.12290000000000001</v>
      </c>
      <c r="L1099" s="48">
        <f t="shared" ca="1" si="565"/>
        <v>-8.8200000000000028E-2</v>
      </c>
      <c r="M1099" s="48">
        <f t="shared" ca="1" si="565"/>
        <v>1.3254000000000001</v>
      </c>
      <c r="N1099" s="48">
        <f t="shared" ca="1" si="565"/>
        <v>2.4352999999999998</v>
      </c>
      <c r="P1099" s="26">
        <f t="shared" ca="1" si="566"/>
        <v>4.3488559619292433</v>
      </c>
      <c r="Q1099" s="26">
        <f t="shared" ca="1" si="567"/>
        <v>70.386765000031957</v>
      </c>
      <c r="R1099" s="26">
        <f t="shared" ca="1" si="568"/>
        <v>175.42067458240763</v>
      </c>
      <c r="S1099" s="26">
        <f t="shared" ca="1" si="569"/>
        <v>285.23657453650702</v>
      </c>
      <c r="T1099" s="26">
        <f t="shared" ca="1" si="570"/>
        <v>413.22984686360593</v>
      </c>
      <c r="U1099" s="26">
        <f t="shared" ca="1" si="571"/>
        <v>606.96176023502017</v>
      </c>
      <c r="V1099" s="26">
        <f t="shared" ca="1" si="572"/>
        <v>891.35109088644867</v>
      </c>
      <c r="W1099" s="26">
        <f t="shared" ca="1" si="573"/>
        <v>901.12899297578429</v>
      </c>
      <c r="X1099" s="26">
        <f t="shared" ca="1" si="574"/>
        <v>1705.2978194858176</v>
      </c>
      <c r="Y1099" s="26">
        <f t="shared" ca="1" si="575"/>
        <v>10661.53718061608</v>
      </c>
      <c r="Z1099" s="28">
        <f t="shared" ca="1" si="561"/>
        <v>1.7850000000008137E-4</v>
      </c>
      <c r="AA1099" s="57">
        <f t="shared" ca="1" si="576"/>
        <v>9.0262000000000033E-3</v>
      </c>
      <c r="AB1099" s="33">
        <f t="shared" ca="1" si="562"/>
        <v>9.7773000000000807E-3</v>
      </c>
      <c r="AD1099" s="28">
        <f t="shared" ca="1" si="577"/>
        <v>2.7916677994208331E-2</v>
      </c>
      <c r="AE1099" s="28">
        <f t="shared" ca="1" si="578"/>
        <v>8.9002747867194011E-3</v>
      </c>
      <c r="AF1099" s="28">
        <f t="shared" ca="1" si="579"/>
        <v>6.5723546827114194E-3</v>
      </c>
      <c r="AG1099" s="28">
        <f t="shared" ca="1" si="580"/>
        <v>5.2064230273689638E-3</v>
      </c>
      <c r="AH1099" s="28">
        <f t="shared" ca="1" si="581"/>
        <v>3.9092357941967923E-4</v>
      </c>
      <c r="AI1099" s="28">
        <f t="shared" ca="1" si="582"/>
        <v>2.8489379197425592E-3</v>
      </c>
      <c r="AJ1099" s="28">
        <f t="shared" ca="1" si="583"/>
        <v>1.2282453977074566E-3</v>
      </c>
      <c r="AK1099" s="28">
        <f t="shared" ca="1" si="584"/>
        <v>-8.8238919086110375E-4</v>
      </c>
      <c r="AL1099" s="28">
        <f t="shared" ca="1" si="585"/>
        <v>1.3166934211555719E-2</v>
      </c>
      <c r="AM1099" s="28">
        <f t="shared" ca="1" si="586"/>
        <v>2.4061193775266488E-2</v>
      </c>
      <c r="AN1099" s="28">
        <f t="shared" ca="1" si="563"/>
        <v>2.0558760294723741E-4</v>
      </c>
      <c r="AO1099" s="28">
        <f t="shared" ca="1" si="587"/>
        <v>8.9857073376239469E-3</v>
      </c>
      <c r="AP1099" s="33">
        <f t="shared" ca="1" si="564"/>
        <v>9.6283566557871566E-3</v>
      </c>
      <c r="AQ1099" s="54"/>
      <c r="AR1099" s="53"/>
      <c r="AS1099" s="53"/>
      <c r="AT1099" s="53"/>
      <c r="AU1099" s="53"/>
    </row>
    <row r="1100" spans="1:47" x14ac:dyDescent="0.25">
      <c r="A1100" s="31">
        <f t="shared" ca="1" si="558"/>
        <v>43101</v>
      </c>
      <c r="B1100" s="32">
        <f t="shared" ca="1" si="559"/>
        <v>2018</v>
      </c>
      <c r="C1100" s="32">
        <f t="shared" ca="1" si="560"/>
        <v>1</v>
      </c>
      <c r="D1100" s="48">
        <f>RAWDATA!A1102</f>
        <v>201801</v>
      </c>
      <c r="E1100" s="48">
        <f t="shared" ca="1" si="588"/>
        <v>2.2255000000000003</v>
      </c>
      <c r="F1100" s="48">
        <f t="shared" ca="1" si="565"/>
        <v>3.0976000000000004</v>
      </c>
      <c r="G1100" s="48">
        <f t="shared" ca="1" si="565"/>
        <v>2.7309000000000001</v>
      </c>
      <c r="H1100" s="48">
        <f t="shared" ca="1" si="565"/>
        <v>3.9503000000000004</v>
      </c>
      <c r="I1100" s="48">
        <f t="shared" ca="1" si="565"/>
        <v>3.5840000000000005</v>
      </c>
      <c r="J1100" s="48">
        <f t="shared" ca="1" si="565"/>
        <v>2.5320000000000005</v>
      </c>
      <c r="K1100" s="48">
        <f t="shared" ca="1" si="565"/>
        <v>2.9779</v>
      </c>
      <c r="L1100" s="48">
        <f t="shared" ca="1" si="565"/>
        <v>3.1903000000000001</v>
      </c>
      <c r="M1100" s="48">
        <f t="shared" ca="1" si="565"/>
        <v>3.1971000000000003</v>
      </c>
      <c r="N1100" s="48">
        <f t="shared" ca="1" si="565"/>
        <v>3.5312999999999999</v>
      </c>
      <c r="P1100" s="26">
        <f t="shared" ca="1" si="566"/>
        <v>4.4456397513619779</v>
      </c>
      <c r="Q1100" s="26">
        <f t="shared" ca="1" si="567"/>
        <v>72.567065432672933</v>
      </c>
      <c r="R1100" s="26">
        <f t="shared" ca="1" si="568"/>
        <v>180.2112377845786</v>
      </c>
      <c r="S1100" s="26">
        <f t="shared" ca="1" si="569"/>
        <v>296.5042749404227</v>
      </c>
      <c r="T1100" s="26">
        <f t="shared" ca="1" si="570"/>
        <v>428.0400045751976</v>
      </c>
      <c r="U1100" s="26">
        <f t="shared" ca="1" si="571"/>
        <v>622.3300320041709</v>
      </c>
      <c r="V1100" s="26">
        <f t="shared" ca="1" si="572"/>
        <v>917.89463502195622</v>
      </c>
      <c r="W1100" s="26">
        <f t="shared" ca="1" si="573"/>
        <v>929.87771123869072</v>
      </c>
      <c r="X1100" s="26">
        <f t="shared" ca="1" si="574"/>
        <v>1759.8178960725986</v>
      </c>
      <c r="Y1100" s="26">
        <f t="shared" ca="1" si="575"/>
        <v>11038.028043075175</v>
      </c>
      <c r="Z1100" s="28">
        <f t="shared" ca="1" si="561"/>
        <v>7.0265000000000466E-3</v>
      </c>
      <c r="AA1100" s="57">
        <f t="shared" ca="1" si="576"/>
        <v>3.10169E-2</v>
      </c>
      <c r="AB1100" s="33">
        <f t="shared" ca="1" si="562"/>
        <v>2.6250999999999497E-3</v>
      </c>
      <c r="AD1100" s="28">
        <f t="shared" ca="1" si="577"/>
        <v>2.2010971422088368E-2</v>
      </c>
      <c r="AE1100" s="28">
        <f t="shared" ca="1" si="578"/>
        <v>3.0505926393363234E-2</v>
      </c>
      <c r="AF1100" s="28">
        <f t="shared" ca="1" si="579"/>
        <v>2.694276203106364E-2</v>
      </c>
      <c r="AG1100" s="28">
        <f t="shared" ca="1" si="580"/>
        <v>3.8742714314652128E-2</v>
      </c>
      <c r="AH1100" s="28">
        <f t="shared" ca="1" si="581"/>
        <v>3.521269175574257E-2</v>
      </c>
      <c r="AI1100" s="28">
        <f t="shared" ca="1" si="582"/>
        <v>2.5004758989566053E-2</v>
      </c>
      <c r="AJ1100" s="28">
        <f t="shared" ca="1" si="583"/>
        <v>2.934421611279172E-2</v>
      </c>
      <c r="AK1100" s="28">
        <f t="shared" ca="1" si="584"/>
        <v>3.1404670393760832E-2</v>
      </c>
      <c r="AL1100" s="28">
        <f t="shared" ca="1" si="585"/>
        <v>3.1470565889342987E-2</v>
      </c>
      <c r="AM1100" s="28">
        <f t="shared" ca="1" si="586"/>
        <v>3.4703796457931681E-2</v>
      </c>
      <c r="AN1100" s="28">
        <f t="shared" ca="1" si="563"/>
        <v>6.8287322659115329E-3</v>
      </c>
      <c r="AO1100" s="28">
        <f t="shared" ca="1" si="587"/>
        <v>3.054559675304826E-2</v>
      </c>
      <c r="AP1100" s="33">
        <f t="shared" ca="1" si="564"/>
        <v>2.5415844205890735E-3</v>
      </c>
      <c r="AQ1100" s="54"/>
      <c r="AR1100" s="53"/>
      <c r="AS1100" s="53"/>
      <c r="AT1100" s="53"/>
      <c r="AU1100" s="53"/>
    </row>
    <row r="1101" spans="1:47" x14ac:dyDescent="0.25">
      <c r="A1101" s="31">
        <f t="shared" ca="1" si="558"/>
        <v>43132</v>
      </c>
      <c r="B1101" s="32">
        <f t="shared" ca="1" si="559"/>
        <v>2018</v>
      </c>
      <c r="C1101" s="32">
        <f t="shared" ca="1" si="560"/>
        <v>2</v>
      </c>
      <c r="D1101" s="48">
        <f>RAWDATA!A1103</f>
        <v>201802</v>
      </c>
      <c r="E1101" s="48">
        <f t="shared" ca="1" si="588"/>
        <v>-4.5159000000000002</v>
      </c>
      <c r="F1101" s="48">
        <f t="shared" ca="1" si="565"/>
        <v>-4.3283000000000005</v>
      </c>
      <c r="G1101" s="48">
        <f t="shared" ca="1" si="565"/>
        <v>-3.6646999999999998</v>
      </c>
      <c r="H1101" s="48">
        <f t="shared" ca="1" si="565"/>
        <v>-3.3764000000000003</v>
      </c>
      <c r="I1101" s="48">
        <f t="shared" ca="1" si="565"/>
        <v>-2.9893000000000001</v>
      </c>
      <c r="J1101" s="48">
        <f t="shared" ca="1" si="565"/>
        <v>-4.2386999999999997</v>
      </c>
      <c r="K1101" s="48">
        <f t="shared" ca="1" si="565"/>
        <v>-4.0585000000000004</v>
      </c>
      <c r="L1101" s="48">
        <f t="shared" ca="1" si="565"/>
        <v>-3.4597000000000002</v>
      </c>
      <c r="M1101" s="48">
        <f t="shared" ca="1" si="565"/>
        <v>-3.6696000000000004</v>
      </c>
      <c r="N1101" s="48">
        <f t="shared" ca="1" si="565"/>
        <v>-4.4658000000000007</v>
      </c>
      <c r="P1101" s="26">
        <f t="shared" ca="1" si="566"/>
        <v>4.2448791058302229</v>
      </c>
      <c r="Q1101" s="26">
        <f t="shared" ca="1" si="567"/>
        <v>69.426145139550556</v>
      </c>
      <c r="R1101" s="26">
        <f t="shared" ca="1" si="568"/>
        <v>173.60703655348715</v>
      </c>
      <c r="S1101" s="26">
        <f t="shared" ca="1" si="569"/>
        <v>286.49310460133427</v>
      </c>
      <c r="T1101" s="26">
        <f t="shared" ca="1" si="570"/>
        <v>415.24460471843122</v>
      </c>
      <c r="U1101" s="26">
        <f t="shared" ca="1" si="571"/>
        <v>595.95132893761013</v>
      </c>
      <c r="V1101" s="26">
        <f t="shared" ca="1" si="572"/>
        <v>880.64188125959015</v>
      </c>
      <c r="W1101" s="26">
        <f t="shared" ca="1" si="573"/>
        <v>897.70673206296578</v>
      </c>
      <c r="X1101" s="26">
        <f t="shared" ca="1" si="574"/>
        <v>1695.2396185583184</v>
      </c>
      <c r="Y1101" s="26">
        <f t="shared" ca="1" si="575"/>
        <v>10545.091786727524</v>
      </c>
      <c r="Z1101" s="28">
        <f t="shared" ca="1" si="561"/>
        <v>3.5439999999998251E-3</v>
      </c>
      <c r="AA1101" s="57">
        <f t="shared" ca="1" si="576"/>
        <v>-3.8766900000000007E-2</v>
      </c>
      <c r="AB1101" s="33">
        <f t="shared" ca="1" si="562"/>
        <v>-1.9101000000000673E-3</v>
      </c>
      <c r="AD1101" s="28">
        <f t="shared" ca="1" si="577"/>
        <v>-4.6210444509359495E-2</v>
      </c>
      <c r="AE1101" s="28">
        <f t="shared" ca="1" si="578"/>
        <v>-4.4247647040189776E-2</v>
      </c>
      <c r="AF1101" s="28">
        <f t="shared" ca="1" si="579"/>
        <v>-3.7335371527243255E-2</v>
      </c>
      <c r="AG1101" s="28">
        <f t="shared" ca="1" si="580"/>
        <v>-3.4347168189352968E-2</v>
      </c>
      <c r="AH1101" s="28">
        <f t="shared" ca="1" si="581"/>
        <v>-3.034890428997904E-2</v>
      </c>
      <c r="AI1101" s="28">
        <f t="shared" ca="1" si="582"/>
        <v>-4.3311549224840443E-2</v>
      </c>
      <c r="AJ1101" s="28">
        <f t="shared" ca="1" si="583"/>
        <v>-4.1431555264662925E-2</v>
      </c>
      <c r="AK1101" s="28">
        <f t="shared" ca="1" si="584"/>
        <v>-3.5209648240373967E-2</v>
      </c>
      <c r="AL1101" s="28">
        <f t="shared" ca="1" si="585"/>
        <v>-3.7386236834363977E-2</v>
      </c>
      <c r="AM1101" s="28">
        <f t="shared" ca="1" si="586"/>
        <v>-4.5685887426098165E-2</v>
      </c>
      <c r="AN1101" s="28">
        <f t="shared" ca="1" si="563"/>
        <v>3.6929836445435613E-3</v>
      </c>
      <c r="AO1101" s="28">
        <f t="shared" ca="1" si="587"/>
        <v>-3.9538339591218101E-2</v>
      </c>
      <c r="AP1101" s="33">
        <f t="shared" ca="1" si="564"/>
        <v>-1.9977225390129735E-3</v>
      </c>
      <c r="AQ1101" s="54"/>
      <c r="AR1101" s="53"/>
      <c r="AS1101" s="53"/>
      <c r="AT1101" s="53"/>
      <c r="AU1101" s="53"/>
    </row>
    <row r="1102" spans="1:47" x14ac:dyDescent="0.25">
      <c r="A1102" s="31">
        <f t="shared" ca="1" si="558"/>
        <v>43160</v>
      </c>
      <c r="B1102" s="32">
        <f t="shared" ca="1" si="559"/>
        <v>2018</v>
      </c>
      <c r="C1102" s="32">
        <f t="shared" ca="1" si="560"/>
        <v>3</v>
      </c>
      <c r="D1102" s="48">
        <f>RAWDATA!A1104</f>
        <v>201803</v>
      </c>
      <c r="E1102" s="48">
        <f t="shared" ca="1" si="588"/>
        <v>0.7681</v>
      </c>
      <c r="F1102" s="48">
        <f t="shared" ca="1" si="565"/>
        <v>0.66190000000000015</v>
      </c>
      <c r="G1102" s="48">
        <f t="shared" ca="1" si="565"/>
        <v>0.5806</v>
      </c>
      <c r="H1102" s="48">
        <f t="shared" ca="1" si="565"/>
        <v>1.1741000000000001</v>
      </c>
      <c r="I1102" s="48">
        <f t="shared" ca="1" si="565"/>
        <v>0.85080000000000022</v>
      </c>
      <c r="J1102" s="48">
        <f t="shared" ca="1" si="565"/>
        <v>1.1868000000000001</v>
      </c>
      <c r="K1102" s="48">
        <f t="shared" ca="1" si="565"/>
        <v>1.9670000000000001</v>
      </c>
      <c r="L1102" s="48">
        <f t="shared" ca="1" si="565"/>
        <v>0.99680000000000013</v>
      </c>
      <c r="M1102" s="48">
        <f t="shared" ca="1" si="565"/>
        <v>0.86460000000000004</v>
      </c>
      <c r="N1102" s="48">
        <f t="shared" ca="1" si="565"/>
        <v>-0.41110000000000002</v>
      </c>
      <c r="P1102" s="26">
        <f t="shared" ca="1" si="566"/>
        <v>4.2774840222421053</v>
      </c>
      <c r="Q1102" s="26">
        <f t="shared" ca="1" si="567"/>
        <v>69.885676794229241</v>
      </c>
      <c r="R1102" s="26">
        <f t="shared" ca="1" si="568"/>
        <v>174.6149990077167</v>
      </c>
      <c r="S1102" s="26">
        <f t="shared" ca="1" si="569"/>
        <v>289.85682014245856</v>
      </c>
      <c r="T1102" s="26">
        <f t="shared" ca="1" si="570"/>
        <v>418.7775058153756</v>
      </c>
      <c r="U1102" s="26">
        <f t="shared" ca="1" si="571"/>
        <v>603.02407930944173</v>
      </c>
      <c r="V1102" s="26">
        <f t="shared" ca="1" si="572"/>
        <v>897.96410706396637</v>
      </c>
      <c r="W1102" s="26">
        <f t="shared" ca="1" si="573"/>
        <v>906.65507276816936</v>
      </c>
      <c r="X1102" s="26">
        <f t="shared" ca="1" si="574"/>
        <v>1709.8966603003735</v>
      </c>
      <c r="Y1102" s="34">
        <f t="shared" ca="1" si="575"/>
        <v>10501.740914392287</v>
      </c>
      <c r="Z1102" s="28">
        <f t="shared" ca="1" si="561"/>
        <v>-4.8825000000000118E-3</v>
      </c>
      <c r="AA1102" s="57">
        <f t="shared" ca="1" si="576"/>
        <v>8.6396000000000025E-3</v>
      </c>
      <c r="AB1102" s="33">
        <f t="shared" ca="1" si="562"/>
        <v>-6.3721000000000246E-3</v>
      </c>
      <c r="AD1102" s="28">
        <f t="shared" ca="1" si="577"/>
        <v>7.6516513085632823E-3</v>
      </c>
      <c r="AE1102" s="28">
        <f t="shared" ca="1" si="578"/>
        <v>6.5971906041973494E-3</v>
      </c>
      <c r="AF1102" s="28">
        <f t="shared" ca="1" si="579"/>
        <v>5.7892101386104585E-3</v>
      </c>
      <c r="AG1102" s="28">
        <f t="shared" ca="1" si="580"/>
        <v>1.1672609256140953E-2</v>
      </c>
      <c r="AH1102" s="28">
        <f t="shared" ca="1" si="581"/>
        <v>8.4720109537950884E-3</v>
      </c>
      <c r="AI1102" s="28">
        <f t="shared" ca="1" si="582"/>
        <v>1.1798127575309061E-2</v>
      </c>
      <c r="AJ1102" s="28">
        <f t="shared" ca="1" si="583"/>
        <v>1.9479045537484124E-2</v>
      </c>
      <c r="AK1102" s="28">
        <f t="shared" ca="1" si="584"/>
        <v>9.9186471829290496E-3</v>
      </c>
      <c r="AL1102" s="28">
        <f t="shared" ca="1" si="585"/>
        <v>8.6088373936358421E-3</v>
      </c>
      <c r="AM1102" s="28">
        <f t="shared" ca="1" si="586"/>
        <v>-4.1194733912140432E-3</v>
      </c>
      <c r="AN1102" s="28">
        <f t="shared" ca="1" si="563"/>
        <v>-4.8797389551694173E-3</v>
      </c>
      <c r="AO1102" s="28">
        <f t="shared" ca="1" si="587"/>
        <v>8.6024922335851458E-3</v>
      </c>
      <c r="AP1102" s="33">
        <f t="shared" ca="1" si="564"/>
        <v>-6.3578102323742468E-3</v>
      </c>
      <c r="AQ1102" s="54"/>
      <c r="AR1102" s="53"/>
      <c r="AS1102" s="53"/>
      <c r="AT1102" s="53"/>
      <c r="AU1102" s="53"/>
    </row>
    <row r="1103" spans="1:47" x14ac:dyDescent="0.25">
      <c r="A1103" s="31">
        <f t="shared" ref="A1103:A1166" ca="1" si="589">IF(E1103="","",DATE(LEFT(D1103,4),RIGHT(D1103,2),1))</f>
        <v>43191</v>
      </c>
      <c r="B1103" s="32">
        <f t="shared" ref="B1103:B1166" ca="1" si="590">IF(E1103="","",YEAR(A1103))</f>
        <v>2018</v>
      </c>
      <c r="C1103" s="32">
        <f t="shared" ca="1" si="560"/>
        <v>4</v>
      </c>
      <c r="D1103" s="48">
        <f>RAWDATA!A1105</f>
        <v>201804</v>
      </c>
      <c r="E1103" s="48">
        <f t="shared" ca="1" si="588"/>
        <v>0.85300000000000009</v>
      </c>
      <c r="F1103" s="48">
        <f t="shared" ca="1" si="565"/>
        <v>0.58689999999999998</v>
      </c>
      <c r="G1103" s="48">
        <f t="shared" ca="1" si="565"/>
        <v>0.56180000000000008</v>
      </c>
      <c r="H1103" s="48">
        <f t="shared" ca="1" si="565"/>
        <v>0.66790000000000016</v>
      </c>
      <c r="I1103" s="48">
        <f t="shared" ca="1" si="565"/>
        <v>0.94460000000000011</v>
      </c>
      <c r="J1103" s="48">
        <f t="shared" ca="1" si="565"/>
        <v>0.20049999999999998</v>
      </c>
      <c r="K1103" s="48">
        <f t="shared" ca="1" si="565"/>
        <v>0.50060000000000004</v>
      </c>
      <c r="L1103" s="48">
        <f t="shared" ca="1" si="565"/>
        <v>1.2500000000000011E-2</v>
      </c>
      <c r="M1103" s="48">
        <f t="shared" ca="1" si="565"/>
        <v>0.82780000000000009</v>
      </c>
      <c r="N1103" s="48">
        <f t="shared" ca="1" si="565"/>
        <v>1.2530000000000001</v>
      </c>
      <c r="P1103" s="26">
        <f t="shared" ref="P1103:P1166" ca="1" si="591">IF(E1103="","",IF(P1102="",1*(1+E1103/100),P1102*(1+E1103/100)))</f>
        <v>4.3139709609518304</v>
      </c>
      <c r="Q1103" s="26">
        <f t="shared" ref="Q1103:Q1166" ca="1" si="592">IF(F1103="","",IF(Q1102="",1*(1+F1103/100),Q1102*(1+F1103/100)))</f>
        <v>70.295835831334571</v>
      </c>
      <c r="R1103" s="26">
        <f t="shared" ref="R1103:R1166" ca="1" si="593">IF(G1103="","",IF(R1102="",1*(1+G1103/100),R1102*(1+G1103/100)))</f>
        <v>175.59598607214204</v>
      </c>
      <c r="S1103" s="26">
        <f t="shared" ref="S1103:S1166" ca="1" si="594">IF(H1103="","",IF(S1102="",1*(1+H1103/100),S1102*(1+H1103/100)))</f>
        <v>291.79277384419009</v>
      </c>
      <c r="T1103" s="26">
        <f t="shared" ref="T1103:T1166" ca="1" si="595">IF(I1103="","",IF(T1102="",1*(1+I1103/100),T1102*(1+I1103/100)))</f>
        <v>422.73327813530767</v>
      </c>
      <c r="U1103" s="26">
        <f t="shared" ref="U1103:U1166" ca="1" si="596">IF(J1103="","",IF(U1102="",1*(1+J1103/100),U1102*(1+J1103/100)))</f>
        <v>604.23314258845721</v>
      </c>
      <c r="V1103" s="26">
        <f t="shared" ref="V1103:V1166" ca="1" si="597">IF(K1103="","",IF(V1102="",1*(1+K1103/100),V1102*(1+K1103/100)))</f>
        <v>902.4593153839287</v>
      </c>
      <c r="W1103" s="26">
        <f t="shared" ref="W1103:W1166" ca="1" si="598">IF(L1103="","",IF(W1102="",1*(1+L1103/100),W1102*(1+L1103/100)))</f>
        <v>906.7684046522653</v>
      </c>
      <c r="X1103" s="26">
        <f t="shared" ref="X1103:X1166" ca="1" si="599">IF(M1103="","",IF(X1102="",1*(1+M1103/100),X1102*(1+M1103/100)))</f>
        <v>1724.0511848543399</v>
      </c>
      <c r="Y1103" s="26">
        <f t="shared" ref="Y1103:Y1166" ca="1" si="600">IF(N1103="","",IF(Y1102="",1*(1+N1103/100),Y1102*(1+N1103/100)))</f>
        <v>10633.327728049622</v>
      </c>
      <c r="Z1103" s="28">
        <f t="shared" ca="1" si="561"/>
        <v>3.2045000000000545E-3</v>
      </c>
      <c r="AA1103" s="57">
        <f t="shared" ca="1" si="576"/>
        <v>6.4086000000000021E-3</v>
      </c>
      <c r="AB1103" s="33">
        <f t="shared" ca="1" si="562"/>
        <v>3.9953999999999667E-3</v>
      </c>
      <c r="AD1103" s="28">
        <f t="shared" ca="1" si="577"/>
        <v>8.4938251189232011E-3</v>
      </c>
      <c r="AE1103" s="28">
        <f t="shared" ca="1" si="578"/>
        <v>5.8518445104851604E-3</v>
      </c>
      <c r="AF1103" s="28">
        <f t="shared" ca="1" si="579"/>
        <v>5.6022778950382155E-3</v>
      </c>
      <c r="AG1103" s="28">
        <f t="shared" ca="1" si="580"/>
        <v>6.6567942992468987E-3</v>
      </c>
      <c r="AH1103" s="28">
        <f t="shared" ca="1" si="581"/>
        <v>9.4016655123789206E-3</v>
      </c>
      <c r="AI1103" s="28">
        <f t="shared" ca="1" si="582"/>
        <v>2.0029926701830621E-3</v>
      </c>
      <c r="AJ1103" s="28">
        <f t="shared" ca="1" si="583"/>
        <v>4.9935116424716002E-3</v>
      </c>
      <c r="AK1103" s="28">
        <f t="shared" ca="1" si="584"/>
        <v>1.2499218815091137E-4</v>
      </c>
      <c r="AL1103" s="28">
        <f t="shared" ca="1" si="585"/>
        <v>8.2439252758926621E-3</v>
      </c>
      <c r="AM1103" s="28">
        <f t="shared" ca="1" si="586"/>
        <v>1.2452149189237909E-2</v>
      </c>
      <c r="AN1103" s="28">
        <f t="shared" ca="1" si="563"/>
        <v>3.1752024178611053E-3</v>
      </c>
      <c r="AO1103" s="28">
        <f t="shared" ca="1" si="587"/>
        <v>6.388152237544068E-3</v>
      </c>
      <c r="AP1103" s="33">
        <f t="shared" ca="1" si="564"/>
        <v>3.9598849950212177E-3</v>
      </c>
      <c r="AQ1103" s="54"/>
      <c r="AR1103" s="53"/>
      <c r="AS1103" s="53"/>
      <c r="AT1103" s="53"/>
      <c r="AU1103" s="53"/>
    </row>
    <row r="1104" spans="1:47" x14ac:dyDescent="0.25">
      <c r="A1104" s="31">
        <f t="shared" ca="1" si="589"/>
        <v>43221</v>
      </c>
      <c r="B1104" s="32">
        <f t="shared" ca="1" si="590"/>
        <v>2018</v>
      </c>
      <c r="C1104" s="32">
        <f t="shared" ca="1" si="560"/>
        <v>5</v>
      </c>
      <c r="D1104" s="48">
        <f>RAWDATA!A1106</f>
        <v>201805</v>
      </c>
      <c r="E1104" s="48">
        <f t="shared" ca="1" si="588"/>
        <v>6.095600000000001</v>
      </c>
      <c r="F1104" s="48">
        <f t="shared" ca="1" si="565"/>
        <v>5.2973999999999997</v>
      </c>
      <c r="G1104" s="48">
        <f t="shared" ca="1" si="565"/>
        <v>4.1173000000000002</v>
      </c>
      <c r="H1104" s="48">
        <f t="shared" ca="1" si="565"/>
        <v>4.6345999999999998</v>
      </c>
      <c r="I1104" s="48">
        <f t="shared" ca="1" si="565"/>
        <v>3.9176000000000006</v>
      </c>
      <c r="J1104" s="48">
        <f t="shared" ca="1" si="565"/>
        <v>4.1093999999999999</v>
      </c>
      <c r="K1104" s="48">
        <f t="shared" ca="1" si="565"/>
        <v>5.1453000000000007</v>
      </c>
      <c r="L1104" s="48">
        <f t="shared" ca="1" si="565"/>
        <v>4.3340000000000005</v>
      </c>
      <c r="M1104" s="48">
        <f t="shared" ca="1" si="565"/>
        <v>4.8730000000000002</v>
      </c>
      <c r="N1104" s="48">
        <f t="shared" ca="1" si="565"/>
        <v>6.2696000000000005</v>
      </c>
      <c r="P1104" s="26">
        <f t="shared" ca="1" si="591"/>
        <v>4.5769333748476102</v>
      </c>
      <c r="Q1104" s="26">
        <f t="shared" ca="1" si="592"/>
        <v>74.019687438663695</v>
      </c>
      <c r="R1104" s="26">
        <f t="shared" ca="1" si="593"/>
        <v>182.82579960669034</v>
      </c>
      <c r="S1104" s="26">
        <f t="shared" ca="1" si="594"/>
        <v>305.31620174077295</v>
      </c>
      <c r="T1104" s="26">
        <f t="shared" ca="1" si="595"/>
        <v>439.29427703953655</v>
      </c>
      <c r="U1104" s="26">
        <f t="shared" ca="1" si="596"/>
        <v>629.0634993499873</v>
      </c>
      <c r="V1104" s="26">
        <f t="shared" ca="1" si="597"/>
        <v>948.893554538378</v>
      </c>
      <c r="W1104" s="26">
        <f t="shared" ca="1" si="598"/>
        <v>946.06774730989446</v>
      </c>
      <c r="X1104" s="26">
        <f t="shared" ca="1" si="599"/>
        <v>1808.0641990922918</v>
      </c>
      <c r="Y1104" s="26">
        <f t="shared" ca="1" si="600"/>
        <v>11299.994843287423</v>
      </c>
      <c r="Z1104" s="28">
        <f t="shared" ca="1" si="561"/>
        <v>-1.2520000000000309E-3</v>
      </c>
      <c r="AA1104" s="57">
        <f t="shared" ca="1" si="576"/>
        <v>4.8793800000000005E-2</v>
      </c>
      <c r="AB1104" s="33">
        <f t="shared" ca="1" si="562"/>
        <v>6.9192000000000073E-3</v>
      </c>
      <c r="AD1104" s="28">
        <f t="shared" ca="1" si="577"/>
        <v>5.9170388460901641E-2</v>
      </c>
      <c r="AE1104" s="28">
        <f t="shared" ca="1" si="578"/>
        <v>5.1618541488977231E-2</v>
      </c>
      <c r="AF1104" s="28">
        <f t="shared" ca="1" si="579"/>
        <v>4.0347962184678385E-2</v>
      </c>
      <c r="AG1104" s="28">
        <f t="shared" ca="1" si="580"/>
        <v>4.5304094884600181E-2</v>
      </c>
      <c r="AH1104" s="28">
        <f t="shared" ca="1" si="581"/>
        <v>3.8428091419344702E-2</v>
      </c>
      <c r="AI1104" s="28">
        <f t="shared" ca="1" si="582"/>
        <v>4.0272083346817686E-2</v>
      </c>
      <c r="AJ1104" s="28">
        <f t="shared" ca="1" si="583"/>
        <v>5.0173017111225585E-2</v>
      </c>
      <c r="AK1104" s="28">
        <f t="shared" ca="1" si="584"/>
        <v>4.2427105639895386E-2</v>
      </c>
      <c r="AL1104" s="28">
        <f t="shared" ca="1" si="585"/>
        <v>4.7579908295626243E-2</v>
      </c>
      <c r="AM1104" s="28">
        <f t="shared" ca="1" si="586"/>
        <v>6.0809075392063441E-2</v>
      </c>
      <c r="AN1104" s="28">
        <f t="shared" ca="1" si="563"/>
        <v>-1.1999731310946005E-3</v>
      </c>
      <c r="AO1104" s="28">
        <f t="shared" ca="1" si="587"/>
        <v>4.7640741931954798E-2</v>
      </c>
      <c r="AP1104" s="33">
        <f t="shared" ca="1" si="564"/>
        <v>6.5537499118900402E-3</v>
      </c>
      <c r="AQ1104" s="54"/>
      <c r="AR1104" s="53"/>
      <c r="AS1104" s="53"/>
      <c r="AT1104" s="53"/>
      <c r="AU1104" s="53"/>
    </row>
    <row r="1105" spans="1:47" x14ac:dyDescent="0.25">
      <c r="A1105" s="31">
        <f t="shared" ca="1" si="589"/>
        <v>43252</v>
      </c>
      <c r="B1105" s="32">
        <f t="shared" ca="1" si="590"/>
        <v>2018</v>
      </c>
      <c r="C1105" s="32">
        <f t="shared" ca="1" si="560"/>
        <v>6</v>
      </c>
      <c r="D1105" s="48">
        <f>RAWDATA!A1107</f>
        <v>201806</v>
      </c>
      <c r="E1105" s="48">
        <f t="shared" ca="1" si="588"/>
        <v>1.1001000000000001</v>
      </c>
      <c r="F1105" s="48">
        <f t="shared" ca="1" si="565"/>
        <v>1.3504</v>
      </c>
      <c r="G1105" s="48">
        <f t="shared" ca="1" si="565"/>
        <v>1.4231000000000003</v>
      </c>
      <c r="H1105" s="48">
        <f t="shared" ca="1" si="565"/>
        <v>0.44069999999999998</v>
      </c>
      <c r="I1105" s="48">
        <f t="shared" ca="1" si="565"/>
        <v>0.85440000000000005</v>
      </c>
      <c r="J1105" s="48">
        <f t="shared" ca="1" si="565"/>
        <v>0.3271</v>
      </c>
      <c r="K1105" s="48">
        <f t="shared" ca="1" si="565"/>
        <v>0.12109999999999996</v>
      </c>
      <c r="L1105" s="48">
        <f t="shared" ca="1" si="565"/>
        <v>6.7000000000000004E-2</v>
      </c>
      <c r="M1105" s="48">
        <f t="shared" ca="1" si="565"/>
        <v>1.8738000000000001</v>
      </c>
      <c r="N1105" s="48">
        <f t="shared" ca="1" si="565"/>
        <v>0.61170000000000013</v>
      </c>
      <c r="P1105" s="26">
        <f t="shared" ca="1" si="591"/>
        <v>4.6272842189043093</v>
      </c>
      <c r="Q1105" s="26">
        <f t="shared" ca="1" si="592"/>
        <v>75.019249297835401</v>
      </c>
      <c r="R1105" s="26">
        <f t="shared" ca="1" si="593"/>
        <v>185.42759356089317</v>
      </c>
      <c r="S1105" s="26">
        <f t="shared" ca="1" si="594"/>
        <v>306.66173024184457</v>
      </c>
      <c r="T1105" s="26">
        <f t="shared" ca="1" si="595"/>
        <v>443.0476073425624</v>
      </c>
      <c r="U1105" s="26">
        <f t="shared" ca="1" si="596"/>
        <v>631.12116605636118</v>
      </c>
      <c r="V1105" s="26">
        <f t="shared" ca="1" si="597"/>
        <v>950.04266463292402</v>
      </c>
      <c r="W1105" s="26">
        <f t="shared" ca="1" si="598"/>
        <v>946.70161270059202</v>
      </c>
      <c r="X1105" s="26">
        <f t="shared" ca="1" si="599"/>
        <v>1841.943706054883</v>
      </c>
      <c r="Y1105" s="26">
        <f t="shared" ca="1" si="600"/>
        <v>11369.116911743811</v>
      </c>
      <c r="Z1105" s="28">
        <f t="shared" ca="1" si="561"/>
        <v>1.7499999999992522E-4</v>
      </c>
      <c r="AA1105" s="57">
        <f t="shared" ca="1" si="576"/>
        <v>8.1694000000000003E-3</v>
      </c>
      <c r="AB1105" s="33">
        <f t="shared" ca="1" si="562"/>
        <v>4.2580999999999244E-3</v>
      </c>
      <c r="AD1105" s="28">
        <f t="shared" ca="1" si="577"/>
        <v>1.0940929157528706E-2</v>
      </c>
      <c r="AE1105" s="28">
        <f t="shared" ca="1" si="578"/>
        <v>1.341363362141895E-2</v>
      </c>
      <c r="AF1105" s="28">
        <f t="shared" ca="1" si="579"/>
        <v>1.4130689874973046E-2</v>
      </c>
      <c r="AG1105" s="28">
        <f t="shared" ca="1" si="580"/>
        <v>4.3973176119335659E-3</v>
      </c>
      <c r="AH1105" s="28">
        <f t="shared" ca="1" si="581"/>
        <v>8.507706612611984E-3</v>
      </c>
      <c r="AI1105" s="28">
        <f t="shared" ca="1" si="582"/>
        <v>3.2656619169123728E-3</v>
      </c>
      <c r="AJ1105" s="28">
        <f t="shared" ca="1" si="583"/>
        <v>1.2102673309485662E-3</v>
      </c>
      <c r="AK1105" s="28">
        <f t="shared" ca="1" si="584"/>
        <v>6.6977565020393101E-4</v>
      </c>
      <c r="AL1105" s="28">
        <f t="shared" ca="1" si="585"/>
        <v>1.8564606362456413E-2</v>
      </c>
      <c r="AM1105" s="28">
        <f t="shared" ca="1" si="586"/>
        <v>6.098367101851113E-3</v>
      </c>
      <c r="AN1105" s="28">
        <f t="shared" ca="1" si="563"/>
        <v>1.5420534267993578E-4</v>
      </c>
      <c r="AO1105" s="28">
        <f t="shared" ca="1" si="587"/>
        <v>8.1362110849795694E-3</v>
      </c>
      <c r="AP1105" s="33">
        <f t="shared" ca="1" si="564"/>
        <v>4.1952756471741945E-3</v>
      </c>
      <c r="AQ1105" s="54"/>
      <c r="AR1105" s="53"/>
      <c r="AS1105" s="53"/>
      <c r="AT1105" s="53"/>
      <c r="AU1105" s="53"/>
    </row>
    <row r="1106" spans="1:47" x14ac:dyDescent="0.25">
      <c r="A1106" s="31">
        <f t="shared" ca="1" si="589"/>
        <v>43282</v>
      </c>
      <c r="B1106" s="32">
        <f t="shared" ca="1" si="590"/>
        <v>2018</v>
      </c>
      <c r="C1106" s="32">
        <f t="shared" ca="1" si="560"/>
        <v>7</v>
      </c>
      <c r="D1106" s="48">
        <f>RAWDATA!A1108</f>
        <v>201807</v>
      </c>
      <c r="E1106" s="48">
        <f t="shared" ca="1" si="588"/>
        <v>-1.4349000000000001</v>
      </c>
      <c r="F1106" s="48">
        <f t="shared" ca="1" si="565"/>
        <v>0.6754</v>
      </c>
      <c r="G1106" s="48">
        <f t="shared" ca="1" si="565"/>
        <v>1.2517</v>
      </c>
      <c r="H1106" s="48">
        <f t="shared" ca="1" si="565"/>
        <v>1.4033000000000002</v>
      </c>
      <c r="I1106" s="48">
        <f t="shared" ca="1" si="565"/>
        <v>1.7437</v>
      </c>
      <c r="J1106" s="48">
        <f t="shared" ca="1" si="565"/>
        <v>1.8336999999999999</v>
      </c>
      <c r="K1106" s="48">
        <f t="shared" ca="1" si="565"/>
        <v>1.1898000000000002</v>
      </c>
      <c r="L1106" s="48">
        <f t="shared" ca="1" si="565"/>
        <v>0.9537000000000001</v>
      </c>
      <c r="M1106" s="48">
        <f t="shared" ca="1" si="565"/>
        <v>0.81979999999999997</v>
      </c>
      <c r="N1106" s="48">
        <f t="shared" ca="1" si="565"/>
        <v>-0.45130000000000003</v>
      </c>
      <c r="P1106" s="26">
        <f t="shared" ca="1" si="591"/>
        <v>4.5608873176472517</v>
      </c>
      <c r="Q1106" s="26">
        <f t="shared" ca="1" si="592"/>
        <v>75.525929307592975</v>
      </c>
      <c r="R1106" s="26">
        <f t="shared" ca="1" si="593"/>
        <v>187.74859074949484</v>
      </c>
      <c r="S1106" s="26">
        <f t="shared" ca="1" si="594"/>
        <v>310.96511430232835</v>
      </c>
      <c r="T1106" s="26">
        <f t="shared" ca="1" si="595"/>
        <v>450.77302847179465</v>
      </c>
      <c r="U1106" s="26">
        <f t="shared" ca="1" si="596"/>
        <v>642.69403487833665</v>
      </c>
      <c r="V1106" s="26">
        <f t="shared" ca="1" si="597"/>
        <v>961.34627225672648</v>
      </c>
      <c r="W1106" s="26">
        <f t="shared" ca="1" si="598"/>
        <v>955.73030598091748</v>
      </c>
      <c r="X1106" s="26">
        <f t="shared" ca="1" si="599"/>
        <v>1857.0439605571207</v>
      </c>
      <c r="Y1106" s="26">
        <f t="shared" ca="1" si="600"/>
        <v>11317.808087121111</v>
      </c>
      <c r="Z1106" s="28">
        <f t="shared" ca="1" si="561"/>
        <v>5.6399999999999784E-3</v>
      </c>
      <c r="AA1106" s="57">
        <f t="shared" ca="1" si="576"/>
        <v>7.9849000000000014E-3</v>
      </c>
      <c r="AB1106" s="33">
        <f t="shared" ca="1" si="562"/>
        <v>-6.1424000000000322E-3</v>
      </c>
      <c r="AD1106" s="28">
        <f t="shared" ca="1" si="577"/>
        <v>-1.4452942411744586E-2</v>
      </c>
      <c r="AE1106" s="28">
        <f t="shared" ca="1" si="578"/>
        <v>6.7312939225614207E-3</v>
      </c>
      <c r="AF1106" s="28">
        <f t="shared" ca="1" si="579"/>
        <v>1.2439309981061289E-2</v>
      </c>
      <c r="AG1106" s="28">
        <f t="shared" ca="1" si="580"/>
        <v>1.3935449018132805E-2</v>
      </c>
      <c r="AH1106" s="28">
        <f t="shared" ca="1" si="581"/>
        <v>1.7286719955793211E-2</v>
      </c>
      <c r="AI1106" s="28">
        <f t="shared" ca="1" si="582"/>
        <v>1.8170904603631143E-2</v>
      </c>
      <c r="AJ1106" s="28">
        <f t="shared" ca="1" si="583"/>
        <v>1.1827775271734607E-2</v>
      </c>
      <c r="AK1106" s="28">
        <f t="shared" ca="1" si="584"/>
        <v>9.4918099069196023E-3</v>
      </c>
      <c r="AL1106" s="28">
        <f t="shared" ca="1" si="585"/>
        <v>8.1645789310395098E-3</v>
      </c>
      <c r="AM1106" s="28">
        <f t="shared" ca="1" si="586"/>
        <v>-4.5232143275924465E-3</v>
      </c>
      <c r="AN1106" s="28">
        <f t="shared" ca="1" si="563"/>
        <v>5.681506546315114E-3</v>
      </c>
      <c r="AO1106" s="28">
        <f t="shared" ca="1" si="587"/>
        <v>7.953189378243089E-3</v>
      </c>
      <c r="AP1106" s="33">
        <f t="shared" ca="1" si="564"/>
        <v>-6.1325070765195569E-3</v>
      </c>
    </row>
    <row r="1107" spans="1:47" x14ac:dyDescent="0.25">
      <c r="A1107" s="31">
        <f t="shared" ca="1" si="589"/>
        <v>43313</v>
      </c>
      <c r="B1107" s="32">
        <f t="shared" ca="1" si="590"/>
        <v>2018</v>
      </c>
      <c r="C1107" s="32">
        <f t="shared" ca="1" si="560"/>
        <v>8</v>
      </c>
      <c r="D1107" s="48">
        <f>RAWDATA!A1109</f>
        <v>201808</v>
      </c>
      <c r="E1107" s="48">
        <f t="shared" ca="1" si="588"/>
        <v>3.4667000000000003</v>
      </c>
      <c r="F1107" s="48">
        <f t="shared" ca="1" si="565"/>
        <v>3.1587999999999998</v>
      </c>
      <c r="G1107" s="48">
        <f t="shared" ca="1" si="565"/>
        <v>4.1541000000000006</v>
      </c>
      <c r="H1107" s="48">
        <f t="shared" ca="1" si="565"/>
        <v>3.3197000000000001</v>
      </c>
      <c r="I1107" s="48">
        <f t="shared" ca="1" si="565"/>
        <v>2.8688000000000002</v>
      </c>
      <c r="J1107" s="48">
        <f t="shared" ca="1" si="565"/>
        <v>3.3727000000000005</v>
      </c>
      <c r="K1107" s="48">
        <f t="shared" ca="1" si="565"/>
        <v>2.7259000000000002</v>
      </c>
      <c r="L1107" s="48">
        <f t="shared" ca="1" si="565"/>
        <v>2.36</v>
      </c>
      <c r="M1107" s="48">
        <f t="shared" ca="1" si="565"/>
        <v>3.3045</v>
      </c>
      <c r="N1107" s="48">
        <f t="shared" ca="1" si="565"/>
        <v>5.1458000000000004</v>
      </c>
      <c r="P1107" s="26">
        <f t="shared" ca="1" si="591"/>
        <v>4.7189995982881294</v>
      </c>
      <c r="Q1107" s="26">
        <f t="shared" ca="1" si="592"/>
        <v>77.911642362561224</v>
      </c>
      <c r="R1107" s="26">
        <f t="shared" ca="1" si="593"/>
        <v>195.54785495781962</v>
      </c>
      <c r="S1107" s="26">
        <f t="shared" ca="1" si="594"/>
        <v>321.28822320182269</v>
      </c>
      <c r="T1107" s="26">
        <f t="shared" ca="1" si="595"/>
        <v>463.70480511259353</v>
      </c>
      <c r="U1107" s="26">
        <f t="shared" ca="1" si="596"/>
        <v>664.37017659267838</v>
      </c>
      <c r="V1107" s="26">
        <f t="shared" ca="1" si="597"/>
        <v>987.55161029217254</v>
      </c>
      <c r="W1107" s="26">
        <f t="shared" ca="1" si="598"/>
        <v>978.28554120206718</v>
      </c>
      <c r="X1107" s="26">
        <f t="shared" ca="1" si="599"/>
        <v>1918.4099782337307</v>
      </c>
      <c r="Y1107" s="26">
        <f t="shared" ca="1" si="600"/>
        <v>11900.19985566819</v>
      </c>
      <c r="Z1107" s="28">
        <f t="shared" ca="1" si="561"/>
        <v>9.124000000000021E-3</v>
      </c>
      <c r="AA1107" s="57">
        <f t="shared" ca="1" si="576"/>
        <v>3.3877000000000004E-2</v>
      </c>
      <c r="AB1107" s="33">
        <f t="shared" ca="1" si="562"/>
        <v>8.3744999999999931E-3</v>
      </c>
      <c r="AD1107" s="28">
        <f t="shared" ca="1" si="577"/>
        <v>3.4079635817759191E-2</v>
      </c>
      <c r="AE1107" s="28">
        <f t="shared" ca="1" si="578"/>
        <v>3.1099362541730555E-2</v>
      </c>
      <c r="AF1107" s="28">
        <f t="shared" ca="1" si="579"/>
        <v>4.070134724266506E-2</v>
      </c>
      <c r="AG1107" s="28">
        <f t="shared" ca="1" si="580"/>
        <v>3.2657878634868263E-2</v>
      </c>
      <c r="AH1107" s="28">
        <f t="shared" ca="1" si="581"/>
        <v>2.8284203878292672E-2</v>
      </c>
      <c r="AI1107" s="28">
        <f t="shared" ca="1" si="582"/>
        <v>3.3170718015141716E-2</v>
      </c>
      <c r="AJ1107" s="28">
        <f t="shared" ca="1" si="583"/>
        <v>2.6894089998782424E-2</v>
      </c>
      <c r="AK1107" s="28">
        <f t="shared" ca="1" si="584"/>
        <v>2.3325825303496757E-2</v>
      </c>
      <c r="AL1107" s="28">
        <f t="shared" ca="1" si="585"/>
        <v>3.2510751628182587E-2</v>
      </c>
      <c r="AM1107" s="28">
        <f t="shared" ca="1" si="586"/>
        <v>5.0177772424217948E-2</v>
      </c>
      <c r="AN1107" s="28">
        <f t="shared" ca="1" si="563"/>
        <v>8.7547628464553981E-3</v>
      </c>
      <c r="AO1107" s="28">
        <f t="shared" ca="1" si="587"/>
        <v>3.3315813497896668E-2</v>
      </c>
      <c r="AP1107" s="33">
        <f t="shared" ca="1" si="564"/>
        <v>8.0284485283036028E-3</v>
      </c>
    </row>
    <row r="1108" spans="1:47" x14ac:dyDescent="0.25">
      <c r="A1108" s="31">
        <f t="shared" ca="1" si="589"/>
        <v>43344</v>
      </c>
      <c r="B1108" s="32">
        <f t="shared" ca="1" si="590"/>
        <v>2018</v>
      </c>
      <c r="C1108" s="32">
        <f t="shared" ca="1" si="560"/>
        <v>9</v>
      </c>
      <c r="D1108" s="48">
        <f>RAWDATA!A1110</f>
        <v>201809</v>
      </c>
      <c r="E1108" s="48">
        <f t="shared" ca="1" si="588"/>
        <v>-0.76700000000000002</v>
      </c>
      <c r="F1108" s="48">
        <f t="shared" ca="1" si="565"/>
        <v>-1.6743000000000001</v>
      </c>
      <c r="G1108" s="48">
        <f t="shared" ca="1" si="565"/>
        <v>-0.59880000000000011</v>
      </c>
      <c r="H1108" s="48">
        <f t="shared" ca="1" si="565"/>
        <v>-1.0347000000000002</v>
      </c>
      <c r="I1108" s="48">
        <f t="shared" ca="1" si="565"/>
        <v>-2.3774000000000002</v>
      </c>
      <c r="J1108" s="48">
        <f t="shared" ca="1" si="565"/>
        <v>-2.7606999999999999</v>
      </c>
      <c r="K1108" s="48">
        <f t="shared" ca="1" si="565"/>
        <v>-2.0831999999999997</v>
      </c>
      <c r="L1108" s="48">
        <f t="shared" ca="1" si="565"/>
        <v>-1.7447000000000001</v>
      </c>
      <c r="M1108" s="48">
        <f t="shared" ca="1" si="565"/>
        <v>-1.9091000000000002</v>
      </c>
      <c r="N1108" s="48">
        <f t="shared" ca="1" si="565"/>
        <v>-2.339</v>
      </c>
      <c r="P1108" s="26">
        <f t="shared" ca="1" si="591"/>
        <v>4.6828048713692594</v>
      </c>
      <c r="Q1108" s="26">
        <f t="shared" ca="1" si="592"/>
        <v>76.607167734484861</v>
      </c>
      <c r="R1108" s="26">
        <f t="shared" ca="1" si="593"/>
        <v>194.3769144023322</v>
      </c>
      <c r="S1108" s="26">
        <f t="shared" ca="1" si="594"/>
        <v>317.96385395635343</v>
      </c>
      <c r="T1108" s="26">
        <f t="shared" ca="1" si="595"/>
        <v>452.68068707584678</v>
      </c>
      <c r="U1108" s="26">
        <f t="shared" ca="1" si="596"/>
        <v>646.02890912748433</v>
      </c>
      <c r="V1108" s="26">
        <f t="shared" ca="1" si="597"/>
        <v>966.97893514656607</v>
      </c>
      <c r="W1108" s="26">
        <f t="shared" ca="1" si="598"/>
        <v>961.21739336471467</v>
      </c>
      <c r="X1108" s="26">
        <f t="shared" ca="1" si="599"/>
        <v>1881.7856133392706</v>
      </c>
      <c r="Y1108" s="26">
        <f t="shared" ca="1" si="600"/>
        <v>11621.854181044111</v>
      </c>
      <c r="Z1108" s="28">
        <f t="shared" ca="1" si="561"/>
        <v>-9.033999999999931E-3</v>
      </c>
      <c r="AA1108" s="57">
        <f t="shared" ca="1" si="576"/>
        <v>-1.7288900000000003E-2</v>
      </c>
      <c r="AB1108" s="33">
        <f t="shared" ca="1" si="562"/>
        <v>-3.9515999999999926E-3</v>
      </c>
      <c r="AD1108" s="28">
        <f t="shared" ca="1" si="577"/>
        <v>-7.6995657264406865E-3</v>
      </c>
      <c r="AE1108" s="28">
        <f t="shared" ca="1" si="578"/>
        <v>-1.6884748448166075E-2</v>
      </c>
      <c r="AF1108" s="28">
        <f t="shared" ca="1" si="579"/>
        <v>-6.0059999638266155E-3</v>
      </c>
      <c r="AG1108" s="28">
        <f t="shared" ca="1" si="580"/>
        <v>-1.0400902345259101E-2</v>
      </c>
      <c r="AH1108" s="28">
        <f t="shared" ca="1" si="581"/>
        <v>-2.4061161997266888E-2</v>
      </c>
      <c r="AI1108" s="28">
        <f t="shared" ca="1" si="582"/>
        <v>-2.7995235249748611E-2</v>
      </c>
      <c r="AJ1108" s="28">
        <f t="shared" ca="1" si="583"/>
        <v>-2.1052047496631757E-2</v>
      </c>
      <c r="AK1108" s="28">
        <f t="shared" ca="1" si="584"/>
        <v>-1.7600992673290964E-2</v>
      </c>
      <c r="AL1108" s="28">
        <f t="shared" ca="1" si="585"/>
        <v>-1.9275586206737447E-2</v>
      </c>
      <c r="AM1108" s="28">
        <f t="shared" ca="1" si="586"/>
        <v>-2.3667887800202507E-2</v>
      </c>
      <c r="AN1108" s="28">
        <f t="shared" ca="1" si="563"/>
        <v>-9.1795799161665977E-3</v>
      </c>
      <c r="AO1108" s="28">
        <f t="shared" ca="1" si="587"/>
        <v>-1.7440098266945158E-2</v>
      </c>
      <c r="AP1108" s="33">
        <f t="shared" ca="1" si="564"/>
        <v>-4.0316387365248209E-3</v>
      </c>
    </row>
    <row r="1109" spans="1:47" x14ac:dyDescent="0.25">
      <c r="A1109" s="31">
        <f t="shared" ca="1" si="589"/>
        <v>43374</v>
      </c>
      <c r="B1109" s="32">
        <f t="shared" ca="1" si="590"/>
        <v>2018</v>
      </c>
      <c r="C1109" s="32">
        <f t="shared" ca="1" si="560"/>
        <v>10</v>
      </c>
      <c r="D1109" s="48">
        <f>RAWDATA!A1111</f>
        <v>201810</v>
      </c>
      <c r="E1109" s="48">
        <f t="shared" ca="1" si="588"/>
        <v>-12.8734</v>
      </c>
      <c r="F1109" s="48">
        <f t="shared" ca="1" si="565"/>
        <v>-10.5402</v>
      </c>
      <c r="G1109" s="48">
        <f t="shared" ca="1" si="565"/>
        <v>-10.107800000000001</v>
      </c>
      <c r="H1109" s="48">
        <f t="shared" ca="1" si="565"/>
        <v>-9.1693000000000016</v>
      </c>
      <c r="I1109" s="48">
        <f t="shared" ca="1" si="565"/>
        <v>-9.1361000000000008</v>
      </c>
      <c r="J1109" s="48">
        <f t="shared" ca="1" si="565"/>
        <v>-8.5984999999999996</v>
      </c>
      <c r="K1109" s="48">
        <f t="shared" ca="1" si="565"/>
        <v>-9.1248000000000005</v>
      </c>
      <c r="L1109" s="48">
        <f t="shared" ca="1" si="565"/>
        <v>-8.8376000000000001</v>
      </c>
      <c r="M1109" s="48">
        <f t="shared" ca="1" si="565"/>
        <v>-9.8902000000000001</v>
      </c>
      <c r="N1109" s="48">
        <f t="shared" ca="1" si="565"/>
        <v>-11.317600000000001</v>
      </c>
      <c r="P1109" s="26">
        <f t="shared" ca="1" si="591"/>
        <v>4.0799686690584087</v>
      </c>
      <c r="Q1109" s="26">
        <f t="shared" ca="1" si="592"/>
        <v>68.532619040934691</v>
      </c>
      <c r="R1109" s="26">
        <f t="shared" ca="1" si="593"/>
        <v>174.72968464837328</v>
      </c>
      <c r="S1109" s="26">
        <f t="shared" ca="1" si="594"/>
        <v>288.80879429553352</v>
      </c>
      <c r="T1109" s="26">
        <f t="shared" ca="1" si="595"/>
        <v>411.32332682391035</v>
      </c>
      <c r="U1109" s="26">
        <f t="shared" ca="1" si="596"/>
        <v>590.48011337615765</v>
      </c>
      <c r="V1109" s="26">
        <f t="shared" ca="1" si="597"/>
        <v>878.74404127231219</v>
      </c>
      <c r="W1109" s="26">
        <f t="shared" ca="1" si="598"/>
        <v>876.26884500871461</v>
      </c>
      <c r="X1109" s="26">
        <f t="shared" ca="1" si="599"/>
        <v>1695.6732526087901</v>
      </c>
      <c r="Y1109" s="26">
        <f t="shared" ca="1" si="600"/>
        <v>10306.539212250264</v>
      </c>
      <c r="Z1109" s="28">
        <f t="shared" ca="1" si="561"/>
        <v>1.1029000000000067E-2</v>
      </c>
      <c r="AA1109" s="57">
        <f t="shared" ca="1" si="576"/>
        <v>-9.959549999999999E-2</v>
      </c>
      <c r="AB1109" s="33">
        <f t="shared" ca="1" si="562"/>
        <v>-6.4435000000000048E-3</v>
      </c>
      <c r="AD1109" s="28">
        <f t="shared" ca="1" si="577"/>
        <v>-0.13780795265708912</v>
      </c>
      <c r="AE1109" s="28">
        <f t="shared" ca="1" si="578"/>
        <v>-0.11138082362192681</v>
      </c>
      <c r="AF1109" s="28">
        <f t="shared" ca="1" si="579"/>
        <v>-0.10655901134472753</v>
      </c>
      <c r="AG1109" s="28">
        <f t="shared" ca="1" si="580"/>
        <v>-9.6172851798832504E-2</v>
      </c>
      <c r="AH1109" s="28">
        <f t="shared" ca="1" si="581"/>
        <v>-9.5807403399491023E-2</v>
      </c>
      <c r="AI1109" s="28">
        <f t="shared" ca="1" si="582"/>
        <v>-8.9908296284096301E-2</v>
      </c>
      <c r="AJ1109" s="28">
        <f t="shared" ca="1" si="583"/>
        <v>-9.5683049311520246E-2</v>
      </c>
      <c r="AK1109" s="28">
        <f t="shared" ca="1" si="584"/>
        <v>-9.2527654620614991E-2</v>
      </c>
      <c r="AL1109" s="28">
        <f t="shared" ca="1" si="585"/>
        <v>-0.10414125925309697</v>
      </c>
      <c r="AM1109" s="28">
        <f t="shared" ca="1" si="586"/>
        <v>-0.12010873800673447</v>
      </c>
      <c r="AN1109" s="28">
        <f t="shared" ca="1" si="563"/>
        <v>1.2469389509592241E-2</v>
      </c>
      <c r="AO1109" s="28">
        <f t="shared" ca="1" si="587"/>
        <v>-0.10491117218328368</v>
      </c>
      <c r="AP1109" s="33">
        <f t="shared" ca="1" si="564"/>
        <v>-7.2138264466320434E-3</v>
      </c>
    </row>
    <row r="1110" spans="1:47" x14ac:dyDescent="0.25">
      <c r="A1110" s="31">
        <f t="shared" ca="1" si="589"/>
        <v>43405</v>
      </c>
      <c r="B1110" s="32">
        <f t="shared" ca="1" si="590"/>
        <v>2018</v>
      </c>
      <c r="C1110" s="32">
        <f t="shared" ca="1" si="560"/>
        <v>11</v>
      </c>
      <c r="D1110" s="48">
        <f>RAWDATA!A1112</f>
        <v>201811</v>
      </c>
      <c r="E1110" s="48">
        <f t="shared" ca="1" si="588"/>
        <v>-2.1722999999999999</v>
      </c>
      <c r="F1110" s="48">
        <f t="shared" ca="1" si="565"/>
        <v>0.32330000000000003</v>
      </c>
      <c r="G1110" s="48">
        <f t="shared" ca="1" si="565"/>
        <v>0.43160000000000004</v>
      </c>
      <c r="H1110" s="48">
        <f t="shared" ca="1" si="565"/>
        <v>1.3685</v>
      </c>
      <c r="I1110" s="48">
        <f t="shared" ca="1" si="565"/>
        <v>0.85830000000000006</v>
      </c>
      <c r="J1110" s="48">
        <f t="shared" ca="1" si="565"/>
        <v>-0.23959999999999998</v>
      </c>
      <c r="K1110" s="48">
        <f t="shared" ca="1" si="565"/>
        <v>8.900000000000019E-3</v>
      </c>
      <c r="L1110" s="48">
        <f t="shared" ca="1" si="565"/>
        <v>1.2958000000000001</v>
      </c>
      <c r="M1110" s="48">
        <f t="shared" ca="1" si="565"/>
        <v>-1.1127000000000002</v>
      </c>
      <c r="N1110" s="48">
        <f t="shared" ca="1" si="565"/>
        <v>-2.1113</v>
      </c>
      <c r="P1110" s="26">
        <f t="shared" ca="1" si="591"/>
        <v>3.9913395096604529</v>
      </c>
      <c r="Q1110" s="26">
        <f t="shared" ca="1" si="592"/>
        <v>68.754184998294036</v>
      </c>
      <c r="R1110" s="26">
        <f t="shared" ca="1" si="593"/>
        <v>175.48381796731564</v>
      </c>
      <c r="S1110" s="26">
        <f t="shared" ca="1" si="594"/>
        <v>292.76114264546788</v>
      </c>
      <c r="T1110" s="26">
        <f t="shared" ca="1" si="595"/>
        <v>414.85371493803996</v>
      </c>
      <c r="U1110" s="26">
        <f t="shared" ca="1" si="596"/>
        <v>589.06532302450842</v>
      </c>
      <c r="V1110" s="26">
        <f t="shared" ca="1" si="597"/>
        <v>878.82224949198542</v>
      </c>
      <c r="W1110" s="26">
        <f t="shared" ca="1" si="598"/>
        <v>887.62353670233756</v>
      </c>
      <c r="X1110" s="26">
        <f t="shared" ca="1" si="599"/>
        <v>1676.8054963270122</v>
      </c>
      <c r="Y1110" s="26">
        <f t="shared" ca="1" si="600"/>
        <v>10088.937249862023</v>
      </c>
      <c r="Z1110" s="28">
        <f t="shared" ca="1" si="561"/>
        <v>-6.87500000000002E-3</v>
      </c>
      <c r="AA1110" s="57">
        <f t="shared" ca="1" si="576"/>
        <v>-1.3494999999999998E-3</v>
      </c>
      <c r="AB1110" s="33">
        <f t="shared" ca="1" si="562"/>
        <v>-1.4770500000000023E-2</v>
      </c>
      <c r="AD1110" s="28">
        <f t="shared" ca="1" si="577"/>
        <v>-2.1962417965826635E-2</v>
      </c>
      <c r="AE1110" s="28">
        <f t="shared" ca="1" si="578"/>
        <v>3.227785092341352E-3</v>
      </c>
      <c r="AF1110" s="28">
        <f t="shared" ca="1" si="579"/>
        <v>4.3067127848246851E-3</v>
      </c>
      <c r="AG1110" s="28">
        <f t="shared" ca="1" si="580"/>
        <v>1.3592206019435085E-2</v>
      </c>
      <c r="AH1110" s="28">
        <f t="shared" ca="1" si="581"/>
        <v>8.5463754718407385E-3</v>
      </c>
      <c r="AI1110" s="28">
        <f t="shared" ca="1" si="582"/>
        <v>-2.3988750012533988E-3</v>
      </c>
      <c r="AJ1110" s="28">
        <f t="shared" ca="1" si="583"/>
        <v>8.8996039734979724E-5</v>
      </c>
      <c r="AK1110" s="28">
        <f t="shared" ca="1" si="584"/>
        <v>1.2874763400104881E-2</v>
      </c>
      <c r="AL1110" s="28">
        <f t="shared" ca="1" si="585"/>
        <v>-1.118936814293787E-2</v>
      </c>
      <c r="AM1110" s="28">
        <f t="shared" ca="1" si="586"/>
        <v>-2.1339067015418673E-2</v>
      </c>
      <c r="AN1110" s="28">
        <f t="shared" ca="1" si="563"/>
        <v>-6.8969011424356297E-3</v>
      </c>
      <c r="AO1110" s="28">
        <f t="shared" ca="1" si="587"/>
        <v>-1.3504113951691341E-3</v>
      </c>
      <c r="AP1110" s="33">
        <f t="shared" ca="1" si="564"/>
        <v>-1.4913806184009138E-2</v>
      </c>
    </row>
    <row r="1111" spans="1:47" x14ac:dyDescent="0.25">
      <c r="A1111" s="31">
        <f t="shared" ca="1" si="589"/>
        <v>43435</v>
      </c>
      <c r="B1111" s="32">
        <f t="shared" ca="1" si="590"/>
        <v>2018</v>
      </c>
      <c r="C1111" s="32">
        <f t="shared" ca="1" si="560"/>
        <v>12</v>
      </c>
      <c r="D1111" s="48">
        <f>RAWDATA!A1113</f>
        <v>201812</v>
      </c>
      <c r="E1111" s="48">
        <f t="shared" ca="1" si="588"/>
        <v>-15.604900000000001</v>
      </c>
      <c r="F1111" s="48">
        <f t="shared" ca="1" si="565"/>
        <v>-13.195</v>
      </c>
      <c r="G1111" s="48">
        <f t="shared" ca="1" si="565"/>
        <v>-12.5067</v>
      </c>
      <c r="H1111" s="48">
        <f t="shared" ca="1" si="565"/>
        <v>-12.5982</v>
      </c>
      <c r="I1111" s="48">
        <f t="shared" ca="1" si="565"/>
        <v>-12.031100000000002</v>
      </c>
      <c r="J1111" s="48">
        <f t="shared" ca="1" si="565"/>
        <v>-11.419300000000002</v>
      </c>
      <c r="K1111" s="48">
        <f t="shared" ca="1" si="565"/>
        <v>-11.280200000000001</v>
      </c>
      <c r="L1111" s="48">
        <f t="shared" ca="1" si="565"/>
        <v>-11.635100000000001</v>
      </c>
      <c r="M1111" s="48">
        <f t="shared" ca="1" si="565"/>
        <v>-12.2957</v>
      </c>
      <c r="N1111" s="48">
        <f t="shared" ca="1" si="565"/>
        <v>-14.951900000000002</v>
      </c>
      <c r="P1111" s="26">
        <f t="shared" ca="1" si="591"/>
        <v>3.3684949705174487</v>
      </c>
      <c r="Q1111" s="26">
        <f t="shared" ca="1" si="592"/>
        <v>59.682070287769136</v>
      </c>
      <c r="R1111" s="26">
        <f t="shared" ca="1" si="593"/>
        <v>153.53658330559736</v>
      </c>
      <c r="S1111" s="26">
        <f t="shared" ca="1" si="594"/>
        <v>255.87850837270653</v>
      </c>
      <c r="T1111" s="26">
        <f t="shared" ca="1" si="595"/>
        <v>364.94224964012943</v>
      </c>
      <c r="U1111" s="26">
        <f t="shared" ca="1" si="596"/>
        <v>521.79818659237071</v>
      </c>
      <c r="V1111" s="26">
        <f t="shared" ca="1" si="597"/>
        <v>779.6893421047904</v>
      </c>
      <c r="W1111" s="26">
        <f t="shared" ca="1" si="598"/>
        <v>784.34765058348387</v>
      </c>
      <c r="X1111" s="26">
        <f t="shared" ca="1" si="599"/>
        <v>1470.6305229151317</v>
      </c>
      <c r="Y1111" s="26">
        <f t="shared" ca="1" si="600"/>
        <v>8580.449441199904</v>
      </c>
      <c r="Z1111" s="28">
        <f t="shared" ca="1" si="561"/>
        <v>7.7615000000000323E-3</v>
      </c>
      <c r="AA1111" s="57">
        <f t="shared" ca="1" si="576"/>
        <v>-0.1275181</v>
      </c>
      <c r="AB1111" s="33">
        <f t="shared" ca="1" si="562"/>
        <v>-8.7198999999999749E-3</v>
      </c>
      <c r="AD1111" s="28">
        <f t="shared" ca="1" si="577"/>
        <v>-0.16966084294358327</v>
      </c>
      <c r="AE1111" s="28">
        <f t="shared" ca="1" si="578"/>
        <v>-0.14150596229417961</v>
      </c>
      <c r="AF1111" s="28">
        <f t="shared" ca="1" si="579"/>
        <v>-0.13360796698483571</v>
      </c>
      <c r="AG1111" s="28">
        <f t="shared" ca="1" si="580"/>
        <v>-0.13465430857299998</v>
      </c>
      <c r="AH1111" s="28">
        <f t="shared" ca="1" si="581"/>
        <v>-0.12818684306450395</v>
      </c>
      <c r="AI1111" s="28">
        <f t="shared" ca="1" si="582"/>
        <v>-0.12125618506321134</v>
      </c>
      <c r="AJ1111" s="28">
        <f t="shared" ca="1" si="583"/>
        <v>-0.11968709723165871</v>
      </c>
      <c r="AK1111" s="28">
        <f t="shared" ca="1" si="584"/>
        <v>-0.12369535401675009</v>
      </c>
      <c r="AL1111" s="28">
        <f t="shared" ca="1" si="585"/>
        <v>-0.13119925702515065</v>
      </c>
      <c r="AM1111" s="28">
        <f t="shared" ca="1" si="586"/>
        <v>-0.16195320719587517</v>
      </c>
      <c r="AN1111" s="28">
        <f t="shared" ca="1" si="563"/>
        <v>9.0071705083685227E-3</v>
      </c>
      <c r="AO1111" s="28">
        <f t="shared" ca="1" si="587"/>
        <v>-0.13641337010640833</v>
      </c>
      <c r="AP1111" s="33">
        <f t="shared" ca="1" si="564"/>
        <v>-1.0162862004104573E-2</v>
      </c>
    </row>
    <row r="1112" spans="1:47" x14ac:dyDescent="0.25">
      <c r="A1112" s="31">
        <f t="shared" ca="1" si="589"/>
        <v>43466</v>
      </c>
      <c r="B1112" s="32">
        <f t="shared" ca="1" si="590"/>
        <v>2019</v>
      </c>
      <c r="C1112" s="32">
        <f t="shared" ca="1" si="560"/>
        <v>1</v>
      </c>
      <c r="D1112" s="48">
        <f>RAWDATA!A1114</f>
        <v>201901</v>
      </c>
      <c r="E1112" s="48">
        <f t="shared" ca="1" si="588"/>
        <v>18.7135</v>
      </c>
      <c r="F1112" s="48">
        <f t="shared" ca="1" si="565"/>
        <v>13.4244</v>
      </c>
      <c r="G1112" s="48">
        <f t="shared" ca="1" si="565"/>
        <v>12.656100000000002</v>
      </c>
      <c r="H1112" s="48">
        <f t="shared" ca="1" si="565"/>
        <v>12.274699999999999</v>
      </c>
      <c r="I1112" s="48">
        <f t="shared" ca="1" si="565"/>
        <v>11.7766</v>
      </c>
      <c r="J1112" s="48">
        <f t="shared" ca="1" si="565"/>
        <v>13.014100000000001</v>
      </c>
      <c r="K1112" s="48">
        <f t="shared" ca="1" si="565"/>
        <v>11.031000000000001</v>
      </c>
      <c r="L1112" s="48">
        <f t="shared" ca="1" si="565"/>
        <v>12.0662</v>
      </c>
      <c r="M1112" s="48">
        <f t="shared" ca="1" si="565"/>
        <v>12.523200000000001</v>
      </c>
      <c r="N1112" s="48">
        <f t="shared" ca="1" si="565"/>
        <v>18.029299999999999</v>
      </c>
      <c r="P1112" s="26">
        <f t="shared" ca="1" si="591"/>
        <v>3.9988582768252319</v>
      </c>
      <c r="Q1112" s="26">
        <f t="shared" ca="1" si="592"/>
        <v>67.694030131480417</v>
      </c>
      <c r="R1112" s="26">
        <f t="shared" ca="1" si="593"/>
        <v>172.9683268253371</v>
      </c>
      <c r="S1112" s="26">
        <f t="shared" ca="1" si="594"/>
        <v>287.28682763993112</v>
      </c>
      <c r="T1112" s="26">
        <f t="shared" ca="1" si="595"/>
        <v>407.92003861124891</v>
      </c>
      <c r="U1112" s="26">
        <f t="shared" ca="1" si="596"/>
        <v>589.70552439368851</v>
      </c>
      <c r="V1112" s="26">
        <f t="shared" ca="1" si="597"/>
        <v>865.69687343236978</v>
      </c>
      <c r="W1112" s="26">
        <f t="shared" ca="1" si="598"/>
        <v>878.98860679818824</v>
      </c>
      <c r="X1112" s="26">
        <f t="shared" ca="1" si="599"/>
        <v>1654.8005245608394</v>
      </c>
      <c r="Y1112" s="26">
        <f t="shared" ca="1" si="600"/>
        <v>10127.444412302159</v>
      </c>
      <c r="Z1112" s="28">
        <f t="shared" ca="1" si="561"/>
        <v>-7.9270000000000174E-3</v>
      </c>
      <c r="AA1112" s="57">
        <f t="shared" ca="1" si="576"/>
        <v>0.13550910000000002</v>
      </c>
      <c r="AB1112" s="33">
        <f t="shared" ca="1" si="562"/>
        <v>1.7253400000000002E-2</v>
      </c>
      <c r="AD1112" s="28">
        <f t="shared" ca="1" si="577"/>
        <v>0.1715428412582517</v>
      </c>
      <c r="AE1112" s="28">
        <f t="shared" ca="1" si="578"/>
        <v>0.12596634970884427</v>
      </c>
      <c r="AF1112" s="28">
        <f t="shared" ca="1" si="579"/>
        <v>0.11916962944629531</v>
      </c>
      <c r="AG1112" s="28">
        <f t="shared" ca="1" si="580"/>
        <v>0.11577836097145246</v>
      </c>
      <c r="AH1112" s="28">
        <f t="shared" ca="1" si="581"/>
        <v>0.11133205050053749</v>
      </c>
      <c r="AI1112" s="28">
        <f t="shared" ca="1" si="582"/>
        <v>0.12234240370108913</v>
      </c>
      <c r="AJ1112" s="28">
        <f t="shared" ca="1" si="583"/>
        <v>0.1046392556123235</v>
      </c>
      <c r="AK1112" s="28">
        <f t="shared" ca="1" si="584"/>
        <v>0.11391958212166062</v>
      </c>
      <c r="AL1112" s="28">
        <f t="shared" ca="1" si="585"/>
        <v>0.11798923661772615</v>
      </c>
      <c r="AM1112" s="28">
        <f t="shared" ca="1" si="586"/>
        <v>0.1657627127397138</v>
      </c>
      <c r="AN1112" s="28">
        <f t="shared" ca="1" si="563"/>
        <v>-6.878620804827984E-3</v>
      </c>
      <c r="AO1112" s="28">
        <f t="shared" ca="1" si="587"/>
        <v>0.12708109662207234</v>
      </c>
      <c r="AP1112" s="33">
        <f t="shared" ca="1" si="564"/>
        <v>1.4794878056647642E-2</v>
      </c>
    </row>
    <row r="1113" spans="1:47" x14ac:dyDescent="0.25">
      <c r="A1113" s="31">
        <f t="shared" ca="1" si="589"/>
        <v>43497</v>
      </c>
      <c r="B1113" s="32">
        <f t="shared" ca="1" si="590"/>
        <v>2019</v>
      </c>
      <c r="C1113" s="32">
        <f t="shared" ca="1" si="560"/>
        <v>2</v>
      </c>
      <c r="D1113" s="48">
        <f>RAWDATA!A1115</f>
        <v>201902</v>
      </c>
      <c r="E1113" s="48">
        <f t="shared" ca="1" si="588"/>
        <v>5.8021000000000011</v>
      </c>
      <c r="F1113" s="48">
        <f t="shared" ca="1" si="565"/>
        <v>5.9090000000000007</v>
      </c>
      <c r="G1113" s="48">
        <f t="shared" ca="1" si="565"/>
        <v>5.0591000000000008</v>
      </c>
      <c r="H1113" s="48">
        <f t="shared" ca="1" si="565"/>
        <v>5.7065000000000001</v>
      </c>
      <c r="I1113" s="48">
        <f t="shared" ca="1" si="565"/>
        <v>5.2336999999999998</v>
      </c>
      <c r="J1113" s="48">
        <f t="shared" ca="1" si="565"/>
        <v>5.2158000000000007</v>
      </c>
      <c r="K1113" s="48">
        <f t="shared" ca="1" si="565"/>
        <v>4.3954000000000004</v>
      </c>
      <c r="L1113" s="48">
        <f t="shared" ca="1" si="565"/>
        <v>5.0823999999999998</v>
      </c>
      <c r="M1113" s="48">
        <f t="shared" ca="1" si="565"/>
        <v>4.5419999999999998</v>
      </c>
      <c r="N1113" s="48">
        <f t="shared" ca="1" si="565"/>
        <v>4.3271000000000006</v>
      </c>
      <c r="P1113" s="26">
        <f t="shared" ca="1" si="591"/>
        <v>4.2308760329049093</v>
      </c>
      <c r="Q1113" s="26">
        <f t="shared" ca="1" si="592"/>
        <v>71.694070371949607</v>
      </c>
      <c r="R1113" s="26">
        <f t="shared" ca="1" si="593"/>
        <v>181.71896744775773</v>
      </c>
      <c r="S1113" s="26">
        <f t="shared" ca="1" si="594"/>
        <v>303.68085045920378</v>
      </c>
      <c r="T1113" s="26">
        <f t="shared" ca="1" si="595"/>
        <v>429.26934967204591</v>
      </c>
      <c r="U1113" s="26">
        <f t="shared" ca="1" si="596"/>
        <v>620.46338513501451</v>
      </c>
      <c r="V1113" s="26">
        <f t="shared" ca="1" si="597"/>
        <v>903.7477138072162</v>
      </c>
      <c r="W1113" s="26">
        <f t="shared" ca="1" si="598"/>
        <v>923.66232375009929</v>
      </c>
      <c r="X1113" s="26">
        <f t="shared" ca="1" si="599"/>
        <v>1729.9615643863929</v>
      </c>
      <c r="Y1113" s="26">
        <f t="shared" ca="1" si="600"/>
        <v>10565.669059466885</v>
      </c>
      <c r="Z1113" s="28">
        <f t="shared" ca="1" si="561"/>
        <v>-1.4210000000000056E-2</v>
      </c>
      <c r="AA1113" s="57">
        <f t="shared" ca="1" si="576"/>
        <v>5.1273100000000002E-2</v>
      </c>
      <c r="AB1113" s="33">
        <f t="shared" ca="1" si="562"/>
        <v>-6.9275999999999643E-3</v>
      </c>
      <c r="AD1113" s="28">
        <f t="shared" ca="1" si="577"/>
        <v>5.6400182010390022E-2</v>
      </c>
      <c r="AE1113" s="28">
        <f t="shared" ca="1" si="578"/>
        <v>5.7410048843871998E-2</v>
      </c>
      <c r="AF1113" s="28">
        <f t="shared" ca="1" si="579"/>
        <v>4.935286296762173E-2</v>
      </c>
      <c r="AG1113" s="28">
        <f t="shared" ca="1" si="580"/>
        <v>5.5496199793967152E-2</v>
      </c>
      <c r="AH1113" s="28">
        <f t="shared" ca="1" si="581"/>
        <v>5.1013405222232244E-2</v>
      </c>
      <c r="AI1113" s="28">
        <f t="shared" ca="1" si="582"/>
        <v>5.084329315218046E-2</v>
      </c>
      <c r="AJ1113" s="28">
        <f t="shared" ca="1" si="583"/>
        <v>4.3015427187037318E-2</v>
      </c>
      <c r="AK1113" s="28">
        <f t="shared" ca="1" si="584"/>
        <v>4.9574618309574416E-2</v>
      </c>
      <c r="AL1113" s="28">
        <f t="shared" ca="1" si="585"/>
        <v>4.4418718546625227E-2</v>
      </c>
      <c r="AM1113" s="28">
        <f t="shared" ca="1" si="586"/>
        <v>4.236096969023824E-2</v>
      </c>
      <c r="AN1113" s="28">
        <f t="shared" ca="1" si="563"/>
        <v>-1.3515271308699277E-2</v>
      </c>
      <c r="AO1113" s="28">
        <f t="shared" ca="1" si="587"/>
        <v>5.0001905904265294E-2</v>
      </c>
      <c r="AP1113" s="33">
        <f t="shared" ca="1" si="564"/>
        <v>-6.6120617858335604E-3</v>
      </c>
    </row>
    <row r="1114" spans="1:47" x14ac:dyDescent="0.25">
      <c r="A1114" s="31">
        <f t="shared" ca="1" si="589"/>
        <v>43525</v>
      </c>
      <c r="B1114" s="32">
        <f t="shared" ca="1" si="590"/>
        <v>2019</v>
      </c>
      <c r="C1114" s="32">
        <f t="shared" ca="1" si="560"/>
        <v>3</v>
      </c>
      <c r="D1114" s="48">
        <f>RAWDATA!A1116</f>
        <v>201903</v>
      </c>
      <c r="E1114" s="48">
        <f t="shared" ca="1" si="588"/>
        <v>0.49080000000000007</v>
      </c>
      <c r="F1114" s="48">
        <f t="shared" ca="1" si="565"/>
        <v>-1.3829</v>
      </c>
      <c r="G1114" s="48">
        <f t="shared" ca="1" si="565"/>
        <v>-1.1834</v>
      </c>
      <c r="H1114" s="48">
        <f t="shared" ca="1" si="565"/>
        <v>-2.2866</v>
      </c>
      <c r="I1114" s="48">
        <f t="shared" ca="1" si="565"/>
        <v>-0.86960000000000015</v>
      </c>
      <c r="J1114" s="48">
        <f t="shared" ca="1" si="565"/>
        <v>-1.9747000000000003</v>
      </c>
      <c r="K1114" s="48">
        <f t="shared" ca="1" si="565"/>
        <v>-1.3031000000000001</v>
      </c>
      <c r="L1114" s="48">
        <f t="shared" ca="1" si="565"/>
        <v>-1.8191999999999999</v>
      </c>
      <c r="M1114" s="48">
        <f t="shared" ca="1" si="565"/>
        <v>-1.0298</v>
      </c>
      <c r="N1114" s="48">
        <f t="shared" ca="1" si="565"/>
        <v>-2.1415999999999999</v>
      </c>
      <c r="P1114" s="26">
        <f t="shared" ca="1" si="591"/>
        <v>4.2516411724744065</v>
      </c>
      <c r="Q1114" s="26">
        <f t="shared" ca="1" si="592"/>
        <v>70.702613072775918</v>
      </c>
      <c r="R1114" s="26">
        <f t="shared" ca="1" si="593"/>
        <v>179.56850518698096</v>
      </c>
      <c r="S1114" s="26">
        <f t="shared" ca="1" si="594"/>
        <v>296.73688413260362</v>
      </c>
      <c r="T1114" s="26">
        <f t="shared" ca="1" si="595"/>
        <v>425.53642340729778</v>
      </c>
      <c r="U1114" s="26">
        <f t="shared" ca="1" si="596"/>
        <v>608.21109466875339</v>
      </c>
      <c r="V1114" s="26">
        <f t="shared" ca="1" si="597"/>
        <v>891.97097734859437</v>
      </c>
      <c r="W1114" s="26">
        <f t="shared" ca="1" si="598"/>
        <v>906.85905875643755</v>
      </c>
      <c r="X1114" s="26">
        <f t="shared" ca="1" si="599"/>
        <v>1712.1464201963418</v>
      </c>
      <c r="Y1114" s="26">
        <f t="shared" ca="1" si="600"/>
        <v>10339.394690889343</v>
      </c>
      <c r="Z1114" s="28">
        <f t="shared" ca="1" si="561"/>
        <v>-1.1396499999999976E-2</v>
      </c>
      <c r="AA1114" s="57">
        <f t="shared" ca="1" si="576"/>
        <v>-1.3500100000000001E-2</v>
      </c>
      <c r="AB1114" s="33">
        <f t="shared" ca="1" si="562"/>
        <v>-2.356900000000009E-3</v>
      </c>
      <c r="AD1114" s="28">
        <f t="shared" ca="1" si="577"/>
        <v>4.8959950322307504E-3</v>
      </c>
      <c r="AE1114" s="28">
        <f t="shared" ca="1" si="578"/>
        <v>-1.3925511424510869E-2</v>
      </c>
      <c r="AF1114" s="28">
        <f t="shared" ca="1" si="579"/>
        <v>-1.1904579153077355E-2</v>
      </c>
      <c r="AG1114" s="28">
        <f t="shared" ca="1" si="580"/>
        <v>-2.3131481789420909E-2</v>
      </c>
      <c r="AH1114" s="28">
        <f t="shared" ca="1" si="581"/>
        <v>-8.7340308460091814E-3</v>
      </c>
      <c r="AI1114" s="28">
        <f t="shared" ca="1" si="582"/>
        <v>-1.9944577370614794E-2</v>
      </c>
      <c r="AJ1114" s="28">
        <f t="shared" ca="1" si="583"/>
        <v>-1.311664834991077E-2</v>
      </c>
      <c r="AK1114" s="28">
        <f t="shared" ca="1" si="584"/>
        <v>-1.8359509092339441E-2</v>
      </c>
      <c r="AL1114" s="28">
        <f t="shared" ca="1" si="585"/>
        <v>-1.0351391267145295E-2</v>
      </c>
      <c r="AM1114" s="28">
        <f t="shared" ca="1" si="586"/>
        <v>-2.1648650148369246E-2</v>
      </c>
      <c r="AN1114" s="28">
        <f t="shared" ca="1" si="563"/>
        <v>-1.148526251161721E-2</v>
      </c>
      <c r="AO1114" s="28">
        <f t="shared" ca="1" si="587"/>
        <v>-1.3592054887946573E-2</v>
      </c>
      <c r="AP1114" s="33">
        <f t="shared" ca="1" si="564"/>
        <v>-2.4079658198106965E-3</v>
      </c>
    </row>
    <row r="1115" spans="1:47" x14ac:dyDescent="0.25">
      <c r="A1115" s="31">
        <f t="shared" ca="1" si="589"/>
        <v>43556</v>
      </c>
      <c r="B1115" s="32">
        <f t="shared" ca="1" si="590"/>
        <v>2019</v>
      </c>
      <c r="C1115" s="32">
        <f t="shared" ca="1" si="560"/>
        <v>4</v>
      </c>
      <c r="D1115" s="48">
        <f>RAWDATA!A1117</f>
        <v>201904</v>
      </c>
      <c r="E1115" s="48">
        <f t="shared" ca="1" si="588"/>
        <v>0.74540000000000006</v>
      </c>
      <c r="F1115" s="48">
        <f t="shared" ca="1" si="565"/>
        <v>2.7625000000000002</v>
      </c>
      <c r="G1115" s="48">
        <f t="shared" ca="1" si="565"/>
        <v>2.8170999999999999</v>
      </c>
      <c r="H1115" s="48">
        <f t="shared" ca="1" si="565"/>
        <v>3.2555000000000001</v>
      </c>
      <c r="I1115" s="48">
        <f t="shared" ca="1" si="565"/>
        <v>3.3173000000000004</v>
      </c>
      <c r="J1115" s="48">
        <f t="shared" ca="1" si="565"/>
        <v>3.3620000000000001</v>
      </c>
      <c r="K1115" s="48">
        <f t="shared" ca="1" si="565"/>
        <v>3.0851000000000006</v>
      </c>
      <c r="L1115" s="48">
        <f t="shared" ca="1" si="565"/>
        <v>2.7030000000000003</v>
      </c>
      <c r="M1115" s="48">
        <f t="shared" ca="1" si="565"/>
        <v>2.6689000000000003</v>
      </c>
      <c r="N1115" s="48">
        <f t="shared" ca="1" si="565"/>
        <v>1.9377</v>
      </c>
      <c r="P1115" s="26">
        <f t="shared" ca="1" si="591"/>
        <v>4.2833329057740315</v>
      </c>
      <c r="Q1115" s="26">
        <f t="shared" ca="1" si="592"/>
        <v>72.655772758911354</v>
      </c>
      <c r="R1115" s="26">
        <f t="shared" ca="1" si="593"/>
        <v>184.62712954660338</v>
      </c>
      <c r="S1115" s="26">
        <f t="shared" ca="1" si="594"/>
        <v>306.3971533955405</v>
      </c>
      <c r="T1115" s="26">
        <f t="shared" ca="1" si="595"/>
        <v>439.65274318098801</v>
      </c>
      <c r="U1115" s="26">
        <f t="shared" ca="1" si="596"/>
        <v>628.65915167151684</v>
      </c>
      <c r="V1115" s="26">
        <f t="shared" ca="1" si="597"/>
        <v>919.48917397077582</v>
      </c>
      <c r="W1115" s="26">
        <f t="shared" ca="1" si="598"/>
        <v>931.37145911462414</v>
      </c>
      <c r="X1115" s="26">
        <f t="shared" ca="1" si="599"/>
        <v>1757.8418960049619</v>
      </c>
      <c r="Y1115" s="26">
        <f t="shared" ca="1" si="600"/>
        <v>10539.741141814706</v>
      </c>
      <c r="Z1115" s="28">
        <f t="shared" ca="1" si="561"/>
        <v>5.493499999999929E-3</v>
      </c>
      <c r="AA1115" s="57">
        <f t="shared" ca="1" si="576"/>
        <v>2.6654499999999998E-2</v>
      </c>
      <c r="AB1115" s="33">
        <f t="shared" ca="1" si="562"/>
        <v>-3.6215000000000275E-3</v>
      </c>
      <c r="AD1115" s="28">
        <f t="shared" ca="1" si="577"/>
        <v>7.4263562281243574E-3</v>
      </c>
      <c r="AE1115" s="28">
        <f t="shared" ca="1" si="578"/>
        <v>2.7250314490160441E-2</v>
      </c>
      <c r="AF1115" s="28">
        <f t="shared" ca="1" si="579"/>
        <v>2.7781495612059615E-2</v>
      </c>
      <c r="AG1115" s="28">
        <f t="shared" ca="1" si="580"/>
        <v>3.2036313199453548E-2</v>
      </c>
      <c r="AH1115" s="28">
        <f t="shared" ca="1" si="581"/>
        <v>3.2634649493909866E-2</v>
      </c>
      <c r="AI1115" s="28">
        <f t="shared" ca="1" si="582"/>
        <v>3.3067203704195733E-2</v>
      </c>
      <c r="AJ1115" s="28">
        <f t="shared" ca="1" si="583"/>
        <v>3.0384674707210055E-2</v>
      </c>
      <c r="AK1115" s="28">
        <f t="shared" ca="1" si="584"/>
        <v>2.6671141814813795E-2</v>
      </c>
      <c r="AL1115" s="28">
        <f t="shared" ca="1" si="585"/>
        <v>2.6339061327528179E-2</v>
      </c>
      <c r="AM1115" s="28">
        <f t="shared" ca="1" si="586"/>
        <v>1.9191656377727892E-2</v>
      </c>
      <c r="AN1115" s="28">
        <f t="shared" ca="1" si="563"/>
        <v>5.4270234934856373E-3</v>
      </c>
      <c r="AO1115" s="28">
        <f t="shared" ca="1" si="587"/>
        <v>2.6305457597803283E-2</v>
      </c>
      <c r="AP1115" s="33">
        <f t="shared" ca="1" si="564"/>
        <v>-3.5400987451752464E-3</v>
      </c>
    </row>
    <row r="1116" spans="1:47" x14ac:dyDescent="0.25">
      <c r="A1116" s="31">
        <f t="shared" ca="1" si="589"/>
        <v>43586</v>
      </c>
      <c r="B1116" s="32">
        <f t="shared" ca="1" si="590"/>
        <v>2019</v>
      </c>
      <c r="C1116" s="32">
        <f t="shared" ca="1" si="560"/>
        <v>5</v>
      </c>
      <c r="D1116" s="48">
        <f>RAWDATA!A1118</f>
        <v>201905</v>
      </c>
      <c r="E1116" s="48">
        <f t="shared" ca="1" si="588"/>
        <v>-9.7052000000000014</v>
      </c>
      <c r="F1116" s="48">
        <f t="shared" ca="1" si="565"/>
        <v>-10.1051</v>
      </c>
      <c r="G1116" s="48">
        <f t="shared" ca="1" si="565"/>
        <v>-7.8138000000000005</v>
      </c>
      <c r="H1116" s="48">
        <f t="shared" ca="1" si="565"/>
        <v>-8.2192000000000007</v>
      </c>
      <c r="I1116" s="48">
        <f t="shared" ca="1" si="565"/>
        <v>-7.8472000000000008</v>
      </c>
      <c r="J1116" s="48">
        <f t="shared" ca="1" si="565"/>
        <v>-7.5905000000000005</v>
      </c>
      <c r="K1116" s="48">
        <f t="shared" ca="1" si="565"/>
        <v>-7.4577000000000009</v>
      </c>
      <c r="L1116" s="48">
        <f t="shared" ca="1" si="565"/>
        <v>-7.391700000000001</v>
      </c>
      <c r="M1116" s="48">
        <f t="shared" ca="1" si="565"/>
        <v>-7.0883000000000003</v>
      </c>
      <c r="N1116" s="48">
        <f t="shared" ca="1" si="565"/>
        <v>-8.3878000000000004</v>
      </c>
      <c r="P1116" s="26">
        <f t="shared" ca="1" si="591"/>
        <v>3.8676268806028502</v>
      </c>
      <c r="Q1116" s="26">
        <f t="shared" ca="1" si="592"/>
        <v>65.313834265850602</v>
      </c>
      <c r="R1116" s="26">
        <f t="shared" ca="1" si="593"/>
        <v>170.20073489809087</v>
      </c>
      <c r="S1116" s="26">
        <f t="shared" ca="1" si="594"/>
        <v>281.21375856365421</v>
      </c>
      <c r="T1116" s="26">
        <f t="shared" ca="1" si="595"/>
        <v>405.15231311808952</v>
      </c>
      <c r="U1116" s="26">
        <f t="shared" ca="1" si="596"/>
        <v>580.94077876389031</v>
      </c>
      <c r="V1116" s="26">
        <f t="shared" ca="1" si="597"/>
        <v>850.91642984355724</v>
      </c>
      <c r="W1116" s="26">
        <f t="shared" ca="1" si="598"/>
        <v>862.52727497124852</v>
      </c>
      <c r="X1116" s="26">
        <f t="shared" ca="1" si="599"/>
        <v>1633.2407888904422</v>
      </c>
      <c r="Y1116" s="26">
        <f t="shared" ca="1" si="600"/>
        <v>9655.6887343215712</v>
      </c>
      <c r="Z1116" s="28">
        <f t="shared" ca="1" si="561"/>
        <v>2.1671000000000051E-2</v>
      </c>
      <c r="AA1116" s="57">
        <f t="shared" ca="1" si="576"/>
        <v>-8.1606499999999998E-2</v>
      </c>
      <c r="AB1116" s="33">
        <f t="shared" ca="1" si="562"/>
        <v>4.2260000000000353E-3</v>
      </c>
      <c r="AD1116" s="28">
        <f t="shared" ca="1" si="577"/>
        <v>-0.10209031304830662</v>
      </c>
      <c r="AE1116" s="28">
        <f t="shared" ca="1" si="578"/>
        <v>-0.10652897581937334</v>
      </c>
      <c r="AF1116" s="28">
        <f t="shared" ca="1" si="579"/>
        <v>-8.135974124829766E-2</v>
      </c>
      <c r="AG1116" s="28">
        <f t="shared" ca="1" si="580"/>
        <v>-8.5767060563423786E-2</v>
      </c>
      <c r="AH1116" s="28">
        <f t="shared" ca="1" si="581"/>
        <v>-8.1722117092427007E-2</v>
      </c>
      <c r="AI1116" s="28">
        <f t="shared" ca="1" si="582"/>
        <v>-7.8940398772621087E-2</v>
      </c>
      <c r="AJ1116" s="28">
        <f t="shared" ca="1" si="583"/>
        <v>-7.7504348700957751E-2</v>
      </c>
      <c r="AK1116" s="28">
        <f t="shared" ca="1" si="584"/>
        <v>-7.6791415523365936E-2</v>
      </c>
      <c r="AL1116" s="28">
        <f t="shared" ca="1" si="585"/>
        <v>-7.3520606225328619E-2</v>
      </c>
      <c r="AM1116" s="28">
        <f t="shared" ca="1" si="586"/>
        <v>-8.7605735403784996E-2</v>
      </c>
      <c r="AN1116" s="28">
        <f t="shared" ca="1" si="563"/>
        <v>2.3746473619283184E-2</v>
      </c>
      <c r="AO1116" s="28">
        <f t="shared" ca="1" si="587"/>
        <v>-8.5129330968013325E-2</v>
      </c>
      <c r="AP1116" s="33">
        <f t="shared" ca="1" si="564"/>
        <v>4.5661601534565249E-3</v>
      </c>
    </row>
    <row r="1117" spans="1:47" x14ac:dyDescent="0.25">
      <c r="A1117" s="31">
        <f t="shared" ca="1" si="589"/>
        <v>43617</v>
      </c>
      <c r="B1117" s="32">
        <f t="shared" ca="1" si="590"/>
        <v>2019</v>
      </c>
      <c r="C1117" s="32">
        <f t="shared" ca="1" si="560"/>
        <v>6</v>
      </c>
      <c r="D1117" s="48">
        <f>RAWDATA!A1119</f>
        <v>201906</v>
      </c>
      <c r="E1117" s="48">
        <f t="shared" ca="1" si="588"/>
        <v>5.2154000000000007</v>
      </c>
      <c r="F1117" s="48">
        <f t="shared" ca="1" si="565"/>
        <v>5.4527000000000001</v>
      </c>
      <c r="G1117" s="48">
        <f t="shared" ca="1" si="565"/>
        <v>7.2218999999999998</v>
      </c>
      <c r="H1117" s="48">
        <f t="shared" ca="1" si="565"/>
        <v>5.8993000000000002</v>
      </c>
      <c r="I1117" s="48">
        <f t="shared" ca="1" si="565"/>
        <v>7.0853000000000002</v>
      </c>
      <c r="J1117" s="48">
        <f t="shared" ca="1" si="565"/>
        <v>5.53</v>
      </c>
      <c r="K1117" s="48">
        <f t="shared" ca="1" si="565"/>
        <v>5.9430999999999994</v>
      </c>
      <c r="L1117" s="48">
        <f t="shared" ca="1" si="565"/>
        <v>6.1663999999999994</v>
      </c>
      <c r="M1117" s="48">
        <f t="shared" ca="1" si="565"/>
        <v>5.9795999999999996</v>
      </c>
      <c r="N1117" s="48">
        <f t="shared" ca="1" si="565"/>
        <v>4.2234000000000007</v>
      </c>
      <c r="P1117" s="26">
        <f t="shared" ca="1" si="591"/>
        <v>4.0693390929338111</v>
      </c>
      <c r="Q1117" s="26">
        <f t="shared" ca="1" si="592"/>
        <v>68.875201706864644</v>
      </c>
      <c r="R1117" s="26">
        <f t="shared" ca="1" si="593"/>
        <v>182.4924617716961</v>
      </c>
      <c r="S1117" s="26">
        <f t="shared" ca="1" si="594"/>
        <v>297.80340182259988</v>
      </c>
      <c r="T1117" s="26">
        <f t="shared" ca="1" si="595"/>
        <v>433.85856995944556</v>
      </c>
      <c r="U1117" s="26">
        <f t="shared" ca="1" si="596"/>
        <v>613.06680382953334</v>
      </c>
      <c r="V1117" s="26">
        <f t="shared" ca="1" si="597"/>
        <v>901.4872441855897</v>
      </c>
      <c r="W1117" s="26">
        <f t="shared" ca="1" si="598"/>
        <v>915.71415685507554</v>
      </c>
      <c r="X1117" s="26">
        <f t="shared" ca="1" si="599"/>
        <v>1730.902055102935</v>
      </c>
      <c r="Y1117" s="26">
        <f t="shared" ca="1" si="600"/>
        <v>10063.48709232691</v>
      </c>
      <c r="Z1117" s="28">
        <f t="shared" ca="1" si="561"/>
        <v>-2.3254999999999804E-3</v>
      </c>
      <c r="AA1117" s="57">
        <f t="shared" ca="1" si="576"/>
        <v>5.8717099999999994E-2</v>
      </c>
      <c r="AB1117" s="33">
        <f t="shared" ca="1" si="562"/>
        <v>-7.7020999999999618E-3</v>
      </c>
      <c r="AD1117" s="28">
        <f t="shared" ca="1" si="577"/>
        <v>5.0839491434564545E-2</v>
      </c>
      <c r="AE1117" s="28">
        <f t="shared" ca="1" si="578"/>
        <v>5.3092325160821623E-2</v>
      </c>
      <c r="AF1117" s="28">
        <f t="shared" ca="1" si="579"/>
        <v>6.9730332828812483E-2</v>
      </c>
      <c r="AG1117" s="28">
        <f t="shared" ca="1" si="580"/>
        <v>5.7318456587980397E-2</v>
      </c>
      <c r="AH1117" s="28">
        <f t="shared" ca="1" si="581"/>
        <v>6.8455527143334929E-2</v>
      </c>
      <c r="AI1117" s="28">
        <f t="shared" ca="1" si="582"/>
        <v>5.3825086694907369E-2</v>
      </c>
      <c r="AJ1117" s="28">
        <f t="shared" ca="1" si="583"/>
        <v>5.7731971546497902E-2</v>
      </c>
      <c r="AK1117" s="28">
        <f t="shared" ca="1" si="584"/>
        <v>5.9837488578922064E-2</v>
      </c>
      <c r="AL1117" s="28">
        <f t="shared" ca="1" si="585"/>
        <v>5.8076436772364765E-2</v>
      </c>
      <c r="AM1117" s="28">
        <f t="shared" ca="1" si="586"/>
        <v>4.1366486257721123E-2</v>
      </c>
      <c r="AN1117" s="28">
        <f t="shared" ca="1" si="563"/>
        <v>-2.2444467826501363E-3</v>
      </c>
      <c r="AO1117" s="28">
        <f t="shared" ca="1" si="587"/>
        <v>5.7057892121143219E-2</v>
      </c>
      <c r="AP1117" s="33">
        <f t="shared" ca="1" si="564"/>
        <v>-7.3364306061002721E-3</v>
      </c>
    </row>
    <row r="1118" spans="1:47" x14ac:dyDescent="0.25">
      <c r="A1118" s="31">
        <f t="shared" ca="1" si="589"/>
        <v>43647</v>
      </c>
      <c r="B1118" s="32">
        <f t="shared" ca="1" si="590"/>
        <v>2019</v>
      </c>
      <c r="C1118" s="32">
        <f t="shared" ca="1" si="560"/>
        <v>7</v>
      </c>
      <c r="D1118" s="48">
        <f>RAWDATA!A1120</f>
        <v>201907</v>
      </c>
      <c r="E1118" s="48">
        <f t="shared" ca="1" si="588"/>
        <v>-3.0584000000000002</v>
      </c>
      <c r="F1118" s="48">
        <f t="shared" ca="1" si="565"/>
        <v>-0.61519999999999997</v>
      </c>
      <c r="G1118" s="48">
        <f t="shared" ca="1" si="565"/>
        <v>-0.28410000000000002</v>
      </c>
      <c r="H1118" s="48">
        <f t="shared" ca="1" si="565"/>
        <v>-4.1399999999999978E-2</v>
      </c>
      <c r="I1118" s="48">
        <f t="shared" ca="1" si="565"/>
        <v>2.8000000000000025E-2</v>
      </c>
      <c r="J1118" s="48">
        <f t="shared" ca="1" si="565"/>
        <v>0.37319999999999998</v>
      </c>
      <c r="K1118" s="48">
        <f t="shared" ca="1" si="565"/>
        <v>-0.25829999999999997</v>
      </c>
      <c r="L1118" s="48">
        <f t="shared" ca="1" si="565"/>
        <v>-0.43250000000000005</v>
      </c>
      <c r="M1118" s="48">
        <f t="shared" ca="1" si="565"/>
        <v>-0.27999999999999997</v>
      </c>
      <c r="N1118" s="48">
        <f t="shared" ca="1" si="565"/>
        <v>-2.5232000000000001</v>
      </c>
      <c r="P1118" s="26">
        <f t="shared" ca="1" si="591"/>
        <v>3.9448824261155231</v>
      </c>
      <c r="Q1118" s="26">
        <f t="shared" ca="1" si="592"/>
        <v>68.451481465964008</v>
      </c>
      <c r="R1118" s="26">
        <f t="shared" ca="1" si="593"/>
        <v>181.97400068780271</v>
      </c>
      <c r="S1118" s="26">
        <f t="shared" ca="1" si="594"/>
        <v>297.6801112142453</v>
      </c>
      <c r="T1118" s="26">
        <f t="shared" ca="1" si="595"/>
        <v>433.98005035903424</v>
      </c>
      <c r="U1118" s="26">
        <f t="shared" ca="1" si="596"/>
        <v>615.35476914142521</v>
      </c>
      <c r="V1118" s="26">
        <f t="shared" ca="1" si="597"/>
        <v>899.1587026338583</v>
      </c>
      <c r="W1118" s="26">
        <f t="shared" ca="1" si="598"/>
        <v>911.75369312667738</v>
      </c>
      <c r="X1118" s="26">
        <f t="shared" ca="1" si="599"/>
        <v>1726.0555293486468</v>
      </c>
      <c r="Y1118" s="26">
        <f t="shared" ca="1" si="600"/>
        <v>9809.5651860133166</v>
      </c>
      <c r="Z1118" s="28">
        <f t="shared" ca="1" si="561"/>
        <v>4.3520000000000225E-3</v>
      </c>
      <c r="AA1118" s="57">
        <f t="shared" ca="1" si="576"/>
        <v>-7.0919000000000008E-3</v>
      </c>
      <c r="AB1118" s="33">
        <f t="shared" ca="1" si="562"/>
        <v>-6.9241000000000276E-3</v>
      </c>
      <c r="AD1118" s="28">
        <f t="shared" ca="1" si="577"/>
        <v>-3.1061450652395416E-2</v>
      </c>
      <c r="AE1118" s="28">
        <f t="shared" ca="1" si="578"/>
        <v>-6.1710015236669819E-3</v>
      </c>
      <c r="AF1118" s="28">
        <f t="shared" ca="1" si="579"/>
        <v>-2.8450433003265872E-3</v>
      </c>
      <c r="AG1118" s="28">
        <f t="shared" ca="1" si="580"/>
        <v>-4.1408572166002006E-4</v>
      </c>
      <c r="AH1118" s="28">
        <f t="shared" ca="1" si="581"/>
        <v>2.7996080731585501E-4</v>
      </c>
      <c r="AI1118" s="28">
        <f t="shared" ca="1" si="582"/>
        <v>3.7250533658613949E-3</v>
      </c>
      <c r="AJ1118" s="28">
        <f t="shared" ca="1" si="583"/>
        <v>-2.5863417001480023E-3</v>
      </c>
      <c r="AK1118" s="28">
        <f t="shared" ca="1" si="584"/>
        <v>-4.3343798675548138E-3</v>
      </c>
      <c r="AL1118" s="28">
        <f t="shared" ca="1" si="585"/>
        <v>-2.8039273327342593E-3</v>
      </c>
      <c r="AM1118" s="28">
        <f t="shared" ca="1" si="586"/>
        <v>-2.5555785016526469E-2</v>
      </c>
      <c r="AN1118" s="28">
        <f t="shared" ca="1" si="563"/>
        <v>4.4363699134008366E-3</v>
      </c>
      <c r="AO1118" s="28">
        <f t="shared" ca="1" si="587"/>
        <v>-7.1171670546235199E-3</v>
      </c>
      <c r="AP1118" s="33">
        <f t="shared" ca="1" si="564"/>
        <v>-7.0626891200068435E-3</v>
      </c>
    </row>
    <row r="1119" spans="1:47" x14ac:dyDescent="0.25">
      <c r="A1119" s="31">
        <f t="shared" ca="1" si="589"/>
        <v>43678</v>
      </c>
      <c r="B1119" s="32">
        <f t="shared" ca="1" si="590"/>
        <v>2019</v>
      </c>
      <c r="C1119" s="32">
        <f t="shared" ca="1" si="560"/>
        <v>8</v>
      </c>
      <c r="D1119" s="48">
        <f>RAWDATA!A1121</f>
        <v>201908</v>
      </c>
      <c r="E1119" s="48">
        <f t="shared" ca="1" si="588"/>
        <v>-4.7300000000000013</v>
      </c>
      <c r="F1119" s="48">
        <f t="shared" ca="1" si="565"/>
        <v>-5.1086</v>
      </c>
      <c r="G1119" s="48">
        <f t="shared" ca="1" si="565"/>
        <v>-6.2796999999999992</v>
      </c>
      <c r="H1119" s="48">
        <f t="shared" ca="1" si="565"/>
        <v>-5.7444000000000006</v>
      </c>
      <c r="I1119" s="48">
        <f t="shared" ca="1" si="565"/>
        <v>-5.196200000000001</v>
      </c>
      <c r="J1119" s="48">
        <f t="shared" ca="1" si="565"/>
        <v>-5.0876000000000001</v>
      </c>
      <c r="K1119" s="48">
        <f t="shared" ca="1" si="565"/>
        <v>-5.2050999999999998</v>
      </c>
      <c r="L1119" s="48">
        <f t="shared" ca="1" si="565"/>
        <v>-4.3782000000000005</v>
      </c>
      <c r="M1119" s="48">
        <f t="shared" ca="1" si="565"/>
        <v>-5.5132000000000012</v>
      </c>
      <c r="N1119" s="48">
        <f t="shared" ca="1" si="565"/>
        <v>-6.0949000000000009</v>
      </c>
      <c r="P1119" s="26">
        <f t="shared" ca="1" si="591"/>
        <v>3.7582894873602588</v>
      </c>
      <c r="Q1119" s="26">
        <f t="shared" ca="1" si="592"/>
        <v>64.954569083793771</v>
      </c>
      <c r="R1119" s="26">
        <f t="shared" ca="1" si="593"/>
        <v>170.54657936661076</v>
      </c>
      <c r="S1119" s="26">
        <f t="shared" ca="1" si="594"/>
        <v>280.58017490565419</v>
      </c>
      <c r="T1119" s="26">
        <f t="shared" ca="1" si="595"/>
        <v>411.42957898227809</v>
      </c>
      <c r="U1119" s="26">
        <f t="shared" ca="1" si="596"/>
        <v>584.04797990658608</v>
      </c>
      <c r="V1119" s="26">
        <f t="shared" ca="1" si="597"/>
        <v>852.35659300306338</v>
      </c>
      <c r="W1119" s="26">
        <f t="shared" ca="1" si="598"/>
        <v>871.8352929342052</v>
      </c>
      <c r="X1119" s="26">
        <f t="shared" ca="1" si="599"/>
        <v>1630.8946359045972</v>
      </c>
      <c r="Y1119" s="26">
        <f t="shared" ca="1" si="600"/>
        <v>9211.6819974909904</v>
      </c>
      <c r="Z1119" s="28">
        <f t="shared" ca="1" si="561"/>
        <v>-8.8475000000000636E-3</v>
      </c>
      <c r="AA1119" s="57">
        <f t="shared" ca="1" si="576"/>
        <v>-5.3337900000000014E-2</v>
      </c>
      <c r="AB1119" s="33">
        <f t="shared" ca="1" si="562"/>
        <v>-4.7026000000000359E-3</v>
      </c>
      <c r="AD1119" s="28">
        <f t="shared" ca="1" si="577"/>
        <v>-4.8455220269403368E-2</v>
      </c>
      <c r="AE1119" s="28">
        <f t="shared" ca="1" si="578"/>
        <v>-5.2437106185664197E-2</v>
      </c>
      <c r="AF1119" s="28">
        <f t="shared" ca="1" si="579"/>
        <v>-6.4855371329292047E-2</v>
      </c>
      <c r="AG1119" s="28">
        <f t="shared" ca="1" si="580"/>
        <v>-5.9159944979435025E-2</v>
      </c>
      <c r="AH1119" s="28">
        <f t="shared" ca="1" si="581"/>
        <v>-5.336069314228728E-2</v>
      </c>
      <c r="AI1119" s="28">
        <f t="shared" ca="1" si="582"/>
        <v>-5.2215825051296037E-2</v>
      </c>
      <c r="AJ1119" s="28">
        <f t="shared" ca="1" si="583"/>
        <v>-5.3454575642605334E-2</v>
      </c>
      <c r="AK1119" s="28">
        <f t="shared" ca="1" si="584"/>
        <v>-4.476935845361292E-2</v>
      </c>
      <c r="AL1119" s="28">
        <f t="shared" ca="1" si="585"/>
        <v>-5.6710043784591414E-2</v>
      </c>
      <c r="AM1119" s="28">
        <f t="shared" ca="1" si="586"/>
        <v>-6.2885488149735602E-2</v>
      </c>
      <c r="AN1119" s="28">
        <f t="shared" ca="1" si="563"/>
        <v>-9.3516027396297191E-3</v>
      </c>
      <c r="AO1119" s="28">
        <f t="shared" ca="1" si="587"/>
        <v>-5.4813060450292293E-2</v>
      </c>
      <c r="AP1119" s="33">
        <f t="shared" ca="1" si="564"/>
        <v>-4.9847055168712115E-3</v>
      </c>
    </row>
    <row r="1120" spans="1:47" x14ac:dyDescent="0.25">
      <c r="A1120" s="31">
        <f t="shared" ca="1" si="589"/>
        <v>43709</v>
      </c>
      <c r="B1120" s="32">
        <f t="shared" ca="1" si="590"/>
        <v>2019</v>
      </c>
      <c r="C1120" s="32">
        <f t="shared" ca="1" si="560"/>
        <v>9</v>
      </c>
      <c r="D1120" s="48">
        <f>RAWDATA!A1122</f>
        <v>201909</v>
      </c>
      <c r="E1120" s="48">
        <f t="shared" ca="1" si="588"/>
        <v>-6.0600000000000098E-2</v>
      </c>
      <c r="F1120" s="48">
        <f t="shared" ca="1" si="565"/>
        <v>1.1721000000000001</v>
      </c>
      <c r="G1120" s="48">
        <f t="shared" ca="1" si="565"/>
        <v>1.5552000000000001</v>
      </c>
      <c r="H1120" s="48">
        <f t="shared" ca="1" si="565"/>
        <v>2.9892000000000003</v>
      </c>
      <c r="I1120" s="48">
        <f t="shared" ca="1" si="565"/>
        <v>2.8347000000000002</v>
      </c>
      <c r="J1120" s="48">
        <f t="shared" ca="1" si="565"/>
        <v>2.7406000000000001</v>
      </c>
      <c r="K1120" s="48">
        <f t="shared" ca="1" si="565"/>
        <v>3.577</v>
      </c>
      <c r="L1120" s="48">
        <f t="shared" ca="1" si="565"/>
        <v>3.5657000000000005</v>
      </c>
      <c r="M1120" s="48">
        <f t="shared" ca="1" si="565"/>
        <v>2.9586000000000001</v>
      </c>
      <c r="N1120" s="48">
        <f t="shared" ca="1" si="565"/>
        <v>1.2746000000000002</v>
      </c>
      <c r="P1120" s="26">
        <f t="shared" ca="1" si="591"/>
        <v>3.7560119639309186</v>
      </c>
      <c r="Q1120" s="26">
        <f t="shared" ca="1" si="592"/>
        <v>65.71590158802492</v>
      </c>
      <c r="R1120" s="26">
        <f t="shared" ca="1" si="593"/>
        <v>173.19891976892029</v>
      </c>
      <c r="S1120" s="26">
        <f t="shared" ca="1" si="594"/>
        <v>288.96727749393403</v>
      </c>
      <c r="T1120" s="26">
        <f t="shared" ca="1" si="595"/>
        <v>423.09237325768868</v>
      </c>
      <c r="U1120" s="26">
        <f t="shared" ca="1" si="596"/>
        <v>600.05439884390603</v>
      </c>
      <c r="V1120" s="26">
        <f t="shared" ca="1" si="597"/>
        <v>882.84538833478302</v>
      </c>
      <c r="W1120" s="26">
        <f t="shared" ca="1" si="598"/>
        <v>902.92232397436021</v>
      </c>
      <c r="X1120" s="26">
        <f t="shared" ca="1" si="599"/>
        <v>1679.1462846024708</v>
      </c>
      <c r="Y1120" s="26">
        <f t="shared" ca="1" si="600"/>
        <v>9329.0940962310106</v>
      </c>
      <c r="Z1120" s="28">
        <f t="shared" ca="1" si="561"/>
        <v>1.560849999999997E-2</v>
      </c>
      <c r="AA1120" s="57">
        <f t="shared" ca="1" si="576"/>
        <v>2.2607100000000005E-2</v>
      </c>
      <c r="AB1120" s="33">
        <f t="shared" ca="1" si="562"/>
        <v>-1.4410999999999868E-3</v>
      </c>
      <c r="AD1120" s="28">
        <f t="shared" ca="1" si="577"/>
        <v>-6.0618369221539931E-4</v>
      </c>
      <c r="AE1120" s="28">
        <f t="shared" ca="1" si="578"/>
        <v>1.1652841155726356E-2</v>
      </c>
      <c r="AF1120" s="28">
        <f t="shared" ca="1" si="579"/>
        <v>1.543230702961852E-2</v>
      </c>
      <c r="AG1120" s="28">
        <f t="shared" ca="1" si="580"/>
        <v>2.945394237500875E-2</v>
      </c>
      <c r="AH1120" s="28">
        <f t="shared" ca="1" si="581"/>
        <v>2.7952658714380761E-2</v>
      </c>
      <c r="AI1120" s="28">
        <f t="shared" ca="1" si="582"/>
        <v>2.7037179018404536E-2</v>
      </c>
      <c r="AJ1120" s="28">
        <f t="shared" ca="1" si="583"/>
        <v>3.5145111467921354E-2</v>
      </c>
      <c r="AK1120" s="28">
        <f t="shared" ca="1" si="584"/>
        <v>3.5036007936769038E-2</v>
      </c>
      <c r="AL1120" s="28">
        <f t="shared" ca="1" si="585"/>
        <v>2.9156779693735424E-2</v>
      </c>
      <c r="AM1120" s="28">
        <f t="shared" ca="1" si="586"/>
        <v>1.2665453450799266E-2</v>
      </c>
      <c r="AN1120" s="28">
        <f t="shared" ca="1" si="563"/>
        <v>1.5387787840511867E-2</v>
      </c>
      <c r="AO1120" s="28">
        <f t="shared" ca="1" si="587"/>
        <v>2.2355346725909536E-2</v>
      </c>
      <c r="AP1120" s="33">
        <f t="shared" ca="1" si="564"/>
        <v>-1.4442301536421905E-3</v>
      </c>
    </row>
    <row r="1121" spans="1:42" x14ac:dyDescent="0.25">
      <c r="A1121" s="31">
        <f t="shared" ca="1" si="589"/>
        <v>43739</v>
      </c>
      <c r="B1121" s="32">
        <f t="shared" ca="1" si="590"/>
        <v>2019</v>
      </c>
      <c r="C1121" s="32">
        <f t="shared" ca="1" si="560"/>
        <v>10</v>
      </c>
      <c r="D1121" s="48">
        <f>RAWDATA!A1123</f>
        <v>201910</v>
      </c>
      <c r="E1121" s="48">
        <f t="shared" ca="1" si="588"/>
        <v>-0.88840000000000008</v>
      </c>
      <c r="F1121" s="48">
        <f t="shared" ca="1" si="565"/>
        <v>0.46870000000000001</v>
      </c>
      <c r="G1121" s="48">
        <f t="shared" ca="1" si="565"/>
        <v>0.74709999999999999</v>
      </c>
      <c r="H1121" s="48">
        <f t="shared" ca="1" si="565"/>
        <v>0.93310000000000004</v>
      </c>
      <c r="I1121" s="48">
        <f t="shared" ca="1" si="565"/>
        <v>0.43379999999999996</v>
      </c>
      <c r="J1121" s="48">
        <f t="shared" ca="1" si="565"/>
        <v>1.3728</v>
      </c>
      <c r="K1121" s="48">
        <f t="shared" ca="1" si="565"/>
        <v>1.3979000000000001</v>
      </c>
      <c r="L1121" s="48">
        <f t="shared" ca="1" si="565"/>
        <v>0.38450000000000001</v>
      </c>
      <c r="M1121" s="48">
        <f t="shared" ref="F1121:N1150" ca="1" si="601">IF(OR($D1121&lt;$B$3,$D1121&gt;$B$4),"",IF(ISERROR(VLOOKUP($D1121,INDIRECT($B$1),M$7,0)),"",VLOOKUP($D1121,INDIRECT($B$1),M$7,0)))</f>
        <v>0.37529999999999997</v>
      </c>
      <c r="N1121" s="48">
        <f t="shared" ca="1" si="601"/>
        <v>-1.1532000000000002</v>
      </c>
      <c r="P1121" s="26">
        <f t="shared" ca="1" si="591"/>
        <v>3.7226435536433562</v>
      </c>
      <c r="Q1121" s="26">
        <f t="shared" ca="1" si="592"/>
        <v>66.023912018768002</v>
      </c>
      <c r="R1121" s="26">
        <f t="shared" ca="1" si="593"/>
        <v>174.49288889851388</v>
      </c>
      <c r="S1121" s="26">
        <f t="shared" ca="1" si="594"/>
        <v>291.66363116022995</v>
      </c>
      <c r="T1121" s="26">
        <f t="shared" ca="1" si="595"/>
        <v>424.92774797288052</v>
      </c>
      <c r="U1121" s="26">
        <f t="shared" ca="1" si="596"/>
        <v>608.29194563123519</v>
      </c>
      <c r="V1121" s="26">
        <f t="shared" ca="1" si="597"/>
        <v>895.18668401831496</v>
      </c>
      <c r="W1121" s="26">
        <f t="shared" ca="1" si="598"/>
        <v>906.39406031004171</v>
      </c>
      <c r="X1121" s="26">
        <f t="shared" ca="1" si="599"/>
        <v>1685.4481206085836</v>
      </c>
      <c r="Y1121" s="26">
        <f t="shared" ca="1" si="600"/>
        <v>9221.5109831132741</v>
      </c>
      <c r="Z1121" s="28">
        <f t="shared" ca="1" si="561"/>
        <v>-1.7910000000001536E-3</v>
      </c>
      <c r="AA1121" s="57">
        <f t="shared" ca="1" si="576"/>
        <v>4.0715999999999999E-3</v>
      </c>
      <c r="AB1121" s="33">
        <f t="shared" ca="1" si="562"/>
        <v>-7.9611000000001011E-3</v>
      </c>
      <c r="AD1121" s="28">
        <f t="shared" ca="1" si="577"/>
        <v>-8.9236980210412667E-3</v>
      </c>
      <c r="AE1121" s="28">
        <f t="shared" ca="1" si="578"/>
        <v>4.6760502165930475E-3</v>
      </c>
      <c r="AF1121" s="28">
        <f t="shared" ca="1" si="579"/>
        <v>7.4432303053235949E-3</v>
      </c>
      <c r="AG1121" s="28">
        <f t="shared" ca="1" si="580"/>
        <v>9.2877351474852446E-3</v>
      </c>
      <c r="AH1121" s="28">
        <f t="shared" ca="1" si="581"/>
        <v>4.3286180009553341E-3</v>
      </c>
      <c r="AI1121" s="28">
        <f t="shared" ca="1" si="582"/>
        <v>1.3634624609043086E-2</v>
      </c>
      <c r="AJ1121" s="28">
        <f t="shared" ca="1" si="583"/>
        <v>1.3882194895363551E-2</v>
      </c>
      <c r="AK1121" s="28">
        <f t="shared" ca="1" si="584"/>
        <v>3.8376268812178324E-3</v>
      </c>
      <c r="AL1121" s="28">
        <f t="shared" ca="1" si="585"/>
        <v>3.7459750663977305E-3</v>
      </c>
      <c r="AM1121" s="28">
        <f t="shared" ca="1" si="586"/>
        <v>-1.1599009176693348E-2</v>
      </c>
      <c r="AN1121" s="28">
        <f t="shared" ca="1" si="563"/>
        <v>-1.8026931529236995E-3</v>
      </c>
      <c r="AO1121" s="28">
        <f t="shared" ca="1" si="587"/>
        <v>4.0633334677981194E-3</v>
      </c>
      <c r="AP1121" s="33">
        <f t="shared" ca="1" si="564"/>
        <v>-7.9898505229459293E-3</v>
      </c>
    </row>
    <row r="1122" spans="1:42" x14ac:dyDescent="0.25">
      <c r="A1122" s="31">
        <f t="shared" ca="1" si="589"/>
        <v>43770</v>
      </c>
      <c r="B1122" s="32">
        <f t="shared" ca="1" si="590"/>
        <v>2019</v>
      </c>
      <c r="C1122" s="32">
        <f t="shared" ca="1" si="560"/>
        <v>11</v>
      </c>
      <c r="D1122" s="48">
        <f>RAWDATA!A1124</f>
        <v>201911</v>
      </c>
      <c r="E1122" s="48">
        <f t="shared" ca="1" si="588"/>
        <v>5.1824000000000012</v>
      </c>
      <c r="F1122" s="48">
        <f t="shared" ca="1" si="601"/>
        <v>5.2382000000000009</v>
      </c>
      <c r="G1122" s="48">
        <f t="shared" ca="1" si="601"/>
        <v>3.4611000000000001</v>
      </c>
      <c r="H1122" s="48">
        <f t="shared" ca="1" si="601"/>
        <v>3.5230000000000006</v>
      </c>
      <c r="I1122" s="48">
        <f t="shared" ca="1" si="601"/>
        <v>3.8031000000000001</v>
      </c>
      <c r="J1122" s="48">
        <f t="shared" ca="1" si="601"/>
        <v>3.4584999999999999</v>
      </c>
      <c r="K1122" s="48">
        <f t="shared" ca="1" si="601"/>
        <v>3.4291</v>
      </c>
      <c r="L1122" s="48">
        <f t="shared" ca="1" si="601"/>
        <v>2.9607000000000001</v>
      </c>
      <c r="M1122" s="48">
        <f t="shared" ca="1" si="601"/>
        <v>3.8730000000000002</v>
      </c>
      <c r="N1122" s="48">
        <f t="shared" ca="1" si="601"/>
        <v>2.8880000000000003</v>
      </c>
      <c r="P1122" s="26">
        <f t="shared" ca="1" si="591"/>
        <v>3.9155658331673697</v>
      </c>
      <c r="Q1122" s="26">
        <f t="shared" ca="1" si="592"/>
        <v>69.482376578135103</v>
      </c>
      <c r="R1122" s="26">
        <f t="shared" ca="1" si="593"/>
        <v>180.53226227618035</v>
      </c>
      <c r="S1122" s="26">
        <f t="shared" ca="1" si="594"/>
        <v>301.9389408860049</v>
      </c>
      <c r="T1122" s="26">
        <f t="shared" ca="1" si="595"/>
        <v>441.0881751560371</v>
      </c>
      <c r="U1122" s="26">
        <f t="shared" ca="1" si="596"/>
        <v>629.32972257089148</v>
      </c>
      <c r="V1122" s="26">
        <f t="shared" ca="1" si="597"/>
        <v>925.88353059998701</v>
      </c>
      <c r="W1122" s="26">
        <f t="shared" ca="1" si="598"/>
        <v>933.22966925364108</v>
      </c>
      <c r="X1122" s="26">
        <f t="shared" ca="1" si="599"/>
        <v>1750.725526319754</v>
      </c>
      <c r="Y1122" s="26">
        <f t="shared" ca="1" si="600"/>
        <v>9487.828220305586</v>
      </c>
      <c r="Z1122" s="28">
        <f t="shared" ca="1" si="561"/>
        <v>-1.8298000000000036E-2</v>
      </c>
      <c r="AA1122" s="57">
        <f t="shared" ca="1" si="576"/>
        <v>3.7817100000000006E-2</v>
      </c>
      <c r="AB1122" s="33">
        <f t="shared" ca="1" si="562"/>
        <v>-4.0121000000000323E-3</v>
      </c>
      <c r="AD1122" s="28">
        <f t="shared" ca="1" si="577"/>
        <v>5.0525799939020379E-2</v>
      </c>
      <c r="AE1122" s="28">
        <f t="shared" ca="1" si="578"/>
        <v>5.1056166274901706E-2</v>
      </c>
      <c r="AF1122" s="28">
        <f t="shared" ca="1" si="579"/>
        <v>3.4025510659115708E-2</v>
      </c>
      <c r="AG1122" s="28">
        <f t="shared" ca="1" si="580"/>
        <v>3.4623624251854057E-2</v>
      </c>
      <c r="AH1122" s="28">
        <f t="shared" ca="1" si="581"/>
        <v>3.7325649422983699E-2</v>
      </c>
      <c r="AI1122" s="28">
        <f t="shared" ca="1" si="582"/>
        <v>3.4000380125322659E-2</v>
      </c>
      <c r="AJ1122" s="28">
        <f t="shared" ca="1" si="583"/>
        <v>3.3716167826490784E-2</v>
      </c>
      <c r="AK1122" s="28">
        <f t="shared" ca="1" si="584"/>
        <v>2.917717603346711E-2</v>
      </c>
      <c r="AL1122" s="28">
        <f t="shared" ca="1" si="585"/>
        <v>3.7998813091211246E-2</v>
      </c>
      <c r="AM1122" s="28">
        <f t="shared" ca="1" si="586"/>
        <v>2.8470831975694312E-2</v>
      </c>
      <c r="AN1122" s="28">
        <f t="shared" ca="1" si="563"/>
        <v>-1.7556160573508263E-2</v>
      </c>
      <c r="AO1122" s="28">
        <f t="shared" ca="1" si="587"/>
        <v>3.7119564978985199E-2</v>
      </c>
      <c r="AP1122" s="33">
        <f t="shared" ca="1" si="564"/>
        <v>-3.88474244553242E-3</v>
      </c>
    </row>
    <row r="1123" spans="1:42" x14ac:dyDescent="0.25">
      <c r="A1123" s="31">
        <f t="shared" ca="1" si="589"/>
        <v>43800</v>
      </c>
      <c r="B1123" s="32">
        <f t="shared" ca="1" si="590"/>
        <v>2019</v>
      </c>
      <c r="C1123" s="32">
        <f t="shared" ca="1" si="560"/>
        <v>12</v>
      </c>
      <c r="D1123" s="48">
        <f>RAWDATA!A1125</f>
        <v>201912</v>
      </c>
      <c r="E1123" s="48">
        <f t="shared" ca="1" si="588"/>
        <v>7.3202000000000016</v>
      </c>
      <c r="F1123" s="48">
        <f t="shared" ca="1" si="601"/>
        <v>4.3829000000000002</v>
      </c>
      <c r="G1123" s="48">
        <f t="shared" ca="1" si="601"/>
        <v>4.6078999999999999</v>
      </c>
      <c r="H1123" s="48">
        <f t="shared" ca="1" si="601"/>
        <v>4.0486000000000004</v>
      </c>
      <c r="I1123" s="48">
        <f t="shared" ca="1" si="601"/>
        <v>4.1786000000000003</v>
      </c>
      <c r="J1123" s="48">
        <f t="shared" ca="1" si="601"/>
        <v>3.9164000000000003</v>
      </c>
      <c r="K1123" s="48">
        <f t="shared" ca="1" si="601"/>
        <v>4.1661999999999999</v>
      </c>
      <c r="L1123" s="48">
        <f t="shared" ca="1" si="601"/>
        <v>4.0600000000000005</v>
      </c>
      <c r="M1123" s="48">
        <f t="shared" ca="1" si="601"/>
        <v>3.7335000000000003</v>
      </c>
      <c r="N1123" s="48">
        <f t="shared" ca="1" si="601"/>
        <v>7.9502999999999995</v>
      </c>
      <c r="P1123" s="26">
        <f t="shared" ca="1" si="591"/>
        <v>4.2021930832868879</v>
      </c>
      <c r="Q1123" s="26">
        <f t="shared" ca="1" si="592"/>
        <v>72.527719661178182</v>
      </c>
      <c r="R1123" s="26">
        <f t="shared" ca="1" si="593"/>
        <v>188.85100838960446</v>
      </c>
      <c r="S1123" s="26">
        <f t="shared" ca="1" si="594"/>
        <v>314.16324084671572</v>
      </c>
      <c r="T1123" s="26">
        <f t="shared" ca="1" si="595"/>
        <v>459.51948564310732</v>
      </c>
      <c r="U1123" s="26">
        <f t="shared" ca="1" si="596"/>
        <v>653.97679182565787</v>
      </c>
      <c r="V1123" s="26">
        <f t="shared" ca="1" si="597"/>
        <v>964.4576902518437</v>
      </c>
      <c r="W1123" s="26">
        <f t="shared" ca="1" si="598"/>
        <v>971.11879382533891</v>
      </c>
      <c r="X1123" s="26">
        <f t="shared" ca="1" si="599"/>
        <v>1816.0888638449019</v>
      </c>
      <c r="Y1123" s="26">
        <f t="shared" ca="1" si="600"/>
        <v>10242.13902730454</v>
      </c>
      <c r="Z1123" s="28">
        <f t="shared" ca="1" si="561"/>
        <v>-9.6500000000054875E-5</v>
      </c>
      <c r="AA1123" s="57">
        <f t="shared" ca="1" si="576"/>
        <v>4.8364600000000008E-2</v>
      </c>
      <c r="AB1123" s="33">
        <f t="shared" ca="1" si="562"/>
        <v>1.005439999999988E-2</v>
      </c>
      <c r="AD1123" s="28">
        <f t="shared" ca="1" si="577"/>
        <v>7.0646703153134108E-2</v>
      </c>
      <c r="AE1123" s="28">
        <f t="shared" ca="1" si="578"/>
        <v>4.2895682941443296E-2</v>
      </c>
      <c r="AF1123" s="28">
        <f t="shared" ca="1" si="579"/>
        <v>4.5048888603420052E-2</v>
      </c>
      <c r="AG1123" s="28">
        <f t="shared" ca="1" si="580"/>
        <v>3.9687911691353786E-2</v>
      </c>
      <c r="AH1123" s="28">
        <f t="shared" ca="1" si="581"/>
        <v>4.0936547958759548E-2</v>
      </c>
      <c r="AI1123" s="28">
        <f t="shared" ca="1" si="582"/>
        <v>3.8416543741871083E-2</v>
      </c>
      <c r="AJ1123" s="28">
        <f t="shared" ca="1" si="583"/>
        <v>4.0817514510219984E-2</v>
      </c>
      <c r="AK1123" s="28">
        <f t="shared" ca="1" si="584"/>
        <v>3.9797469874066058E-2</v>
      </c>
      <c r="AL1123" s="28">
        <f t="shared" ca="1" si="585"/>
        <v>3.6654924330549288E-2</v>
      </c>
      <c r="AM1123" s="28">
        <f t="shared" ca="1" si="586"/>
        <v>7.6500750033244941E-2</v>
      </c>
      <c r="AN1123" s="28">
        <f t="shared" ca="1" si="563"/>
        <v>-1.93355865391584E-4</v>
      </c>
      <c r="AO1123" s="28">
        <f t="shared" ca="1" si="587"/>
        <v>4.7231426158770996E-2</v>
      </c>
      <c r="AP1123" s="33">
        <f t="shared" ca="1" si="564"/>
        <v>9.346411023126118E-3</v>
      </c>
    </row>
    <row r="1124" spans="1:42" x14ac:dyDescent="0.25">
      <c r="A1124" s="31">
        <f t="shared" ca="1" si="589"/>
        <v>43831</v>
      </c>
      <c r="B1124" s="32">
        <f t="shared" ca="1" si="590"/>
        <v>2020</v>
      </c>
      <c r="C1124" s="32">
        <f t="shared" ca="1" si="560"/>
        <v>1</v>
      </c>
      <c r="D1124" s="48">
        <f>RAWDATA!A1126</f>
        <v>202001</v>
      </c>
      <c r="E1124" s="48">
        <f t="shared" ca="1" si="588"/>
        <v>-1.1185</v>
      </c>
      <c r="F1124" s="48">
        <f t="shared" ca="1" si="601"/>
        <v>-2.3317000000000001</v>
      </c>
      <c r="G1124" s="48">
        <f t="shared" ca="1" si="601"/>
        <v>-1.8388</v>
      </c>
      <c r="H1124" s="48">
        <f t="shared" ca="1" si="601"/>
        <v>-2.6924000000000001</v>
      </c>
      <c r="I1124" s="48">
        <f t="shared" ca="1" si="601"/>
        <v>-2.3597000000000001</v>
      </c>
      <c r="J1124" s="48">
        <f t="shared" ca="1" si="601"/>
        <v>-1.8187000000000002</v>
      </c>
      <c r="K1124" s="48">
        <f t="shared" ca="1" si="601"/>
        <v>-2.2845000000000004</v>
      </c>
      <c r="L1124" s="48">
        <f t="shared" ca="1" si="601"/>
        <v>-2.6987000000000001</v>
      </c>
      <c r="M1124" s="48">
        <f t="shared" ca="1" si="601"/>
        <v>-1.2059000000000002</v>
      </c>
      <c r="N1124" s="48">
        <f t="shared" ca="1" si="601"/>
        <v>-0.24460000000000015</v>
      </c>
      <c r="P1124" s="26">
        <f t="shared" ca="1" si="591"/>
        <v>4.1551915536503241</v>
      </c>
      <c r="Q1124" s="26">
        <f t="shared" ca="1" si="592"/>
        <v>70.836590821838485</v>
      </c>
      <c r="R1124" s="26">
        <f t="shared" ca="1" si="593"/>
        <v>185.37841604733643</v>
      </c>
      <c r="S1124" s="26">
        <f t="shared" ca="1" si="594"/>
        <v>305.70470975015877</v>
      </c>
      <c r="T1124" s="26">
        <f t="shared" ca="1" si="595"/>
        <v>448.6762043403869</v>
      </c>
      <c r="U1124" s="26">
        <f t="shared" ca="1" si="596"/>
        <v>642.08291591272462</v>
      </c>
      <c r="V1124" s="26">
        <f t="shared" ca="1" si="597"/>
        <v>942.42465431804033</v>
      </c>
      <c r="W1124" s="26">
        <f t="shared" ca="1" si="598"/>
        <v>944.91121093637446</v>
      </c>
      <c r="X1124" s="26">
        <f t="shared" ca="1" si="599"/>
        <v>1794.1886482357961</v>
      </c>
      <c r="Y1124" s="26">
        <f t="shared" ca="1" si="600"/>
        <v>10217.086755243754</v>
      </c>
      <c r="Z1124" s="28">
        <f t="shared" ca="1" si="561"/>
        <v>9.9985000000000213E-3</v>
      </c>
      <c r="AA1124" s="57">
        <f t="shared" ca="1" si="576"/>
        <v>-1.8593499999999999E-2</v>
      </c>
      <c r="AB1124" s="33">
        <f t="shared" ca="1" si="562"/>
        <v>1.1341000000000004E-2</v>
      </c>
      <c r="AD1124" s="28">
        <f t="shared" ca="1" si="577"/>
        <v>-1.124802249085992E-2</v>
      </c>
      <c r="AE1124" s="28">
        <f t="shared" ca="1" si="578"/>
        <v>-2.3593142229482725E-2</v>
      </c>
      <c r="AF1124" s="28">
        <f t="shared" ca="1" si="579"/>
        <v>-1.8559160721283982E-2</v>
      </c>
      <c r="AG1124" s="28">
        <f t="shared" ca="1" si="580"/>
        <v>-2.729309090505817E-2</v>
      </c>
      <c r="AH1124" s="28">
        <f t="shared" ca="1" si="581"/>
        <v>-2.3879867956786305E-2</v>
      </c>
      <c r="AI1124" s="28">
        <f t="shared" ca="1" si="582"/>
        <v>-1.8354416459901896E-2</v>
      </c>
      <c r="AJ1124" s="28">
        <f t="shared" ca="1" si="583"/>
        <v>-2.310999059748271E-2</v>
      </c>
      <c r="AK1124" s="28">
        <f t="shared" ca="1" si="584"/>
        <v>-2.735783614540642E-2</v>
      </c>
      <c r="AL1124" s="28">
        <f t="shared" ca="1" si="585"/>
        <v>-1.213229961656666E-2</v>
      </c>
      <c r="AM1124" s="28">
        <f t="shared" ca="1" si="586"/>
        <v>-2.4489963450371613E-3</v>
      </c>
      <c r="AN1124" s="28">
        <f t="shared" ca="1" si="563"/>
        <v>1.0129934379369413E-2</v>
      </c>
      <c r="AO1124" s="28">
        <f t="shared" ca="1" si="587"/>
        <v>-1.8768532156908026E-2</v>
      </c>
      <c r="AP1124" s="33">
        <f t="shared" ca="1" si="564"/>
        <v>1.1477884176106115E-2</v>
      </c>
    </row>
    <row r="1125" spans="1:42" x14ac:dyDescent="0.25">
      <c r="A1125" s="31">
        <f t="shared" ca="1" si="589"/>
        <v>43862</v>
      </c>
      <c r="B1125" s="32">
        <f t="shared" ca="1" si="590"/>
        <v>2020</v>
      </c>
      <c r="C1125" s="32">
        <f t="shared" ca="1" si="560"/>
        <v>2</v>
      </c>
      <c r="D1125" s="48">
        <f>RAWDATA!A1127</f>
        <v>202002</v>
      </c>
      <c r="E1125" s="48">
        <f t="shared" ca="1" si="588"/>
        <v>-3.7397999999999998</v>
      </c>
      <c r="F1125" s="48">
        <f t="shared" ca="1" si="601"/>
        <v>-7.9106000000000005</v>
      </c>
      <c r="G1125" s="48">
        <f t="shared" ca="1" si="601"/>
        <v>-6.8437999999999999</v>
      </c>
      <c r="H1125" s="48">
        <f t="shared" ca="1" si="601"/>
        <v>-8.1453000000000007</v>
      </c>
      <c r="I1125" s="48">
        <f t="shared" ca="1" si="601"/>
        <v>-8.2320999999999991</v>
      </c>
      <c r="J1125" s="48">
        <f t="shared" ca="1" si="601"/>
        <v>-8.3782999999999994</v>
      </c>
      <c r="K1125" s="48">
        <f t="shared" ca="1" si="601"/>
        <v>-8.6404999999999994</v>
      </c>
      <c r="L1125" s="48">
        <f t="shared" ca="1" si="601"/>
        <v>-8.3023999999999987</v>
      </c>
      <c r="M1125" s="48">
        <f t="shared" ca="1" si="601"/>
        <v>-8.6204999999999998</v>
      </c>
      <c r="N1125" s="48">
        <f t="shared" ca="1" si="601"/>
        <v>-8.3280000000000012</v>
      </c>
      <c r="P1125" s="26">
        <f t="shared" ca="1" si="591"/>
        <v>3.9997956999269091</v>
      </c>
      <c r="Q1125" s="26">
        <f t="shared" ca="1" si="592"/>
        <v>65.23299146828613</v>
      </c>
      <c r="R1125" s="26">
        <f t="shared" ca="1" si="593"/>
        <v>172.69148800988881</v>
      </c>
      <c r="S1125" s="26">
        <f t="shared" ca="1" si="594"/>
        <v>280.8041440268791</v>
      </c>
      <c r="T1125" s="26">
        <f t="shared" ca="1" si="595"/>
        <v>411.7407305228819</v>
      </c>
      <c r="U1125" s="26">
        <f t="shared" ca="1" si="596"/>
        <v>588.28728296880888</v>
      </c>
      <c r="V1125" s="26">
        <f t="shared" ca="1" si="597"/>
        <v>860.99445206169014</v>
      </c>
      <c r="W1125" s="26">
        <f t="shared" ca="1" si="598"/>
        <v>866.46090255959291</v>
      </c>
      <c r="X1125" s="26">
        <f t="shared" ca="1" si="599"/>
        <v>1639.5206158146293</v>
      </c>
      <c r="Y1125" s="26">
        <f t="shared" ca="1" si="600"/>
        <v>9366.207770267054</v>
      </c>
      <c r="Z1125" s="28">
        <f t="shared" ca="1" si="561"/>
        <v>-2.6490499999999972E-2</v>
      </c>
      <c r="AA1125" s="57">
        <f t="shared" ca="1" si="576"/>
        <v>-7.7141299999999996E-2</v>
      </c>
      <c r="AB1125" s="33">
        <f t="shared" ca="1" si="562"/>
        <v>-7.6012000000000024E-3</v>
      </c>
      <c r="AD1125" s="28">
        <f t="shared" ca="1" si="577"/>
        <v>-3.8115244409074191E-2</v>
      </c>
      <c r="AE1125" s="28">
        <f t="shared" ca="1" si="578"/>
        <v>-8.2410341641444215E-2</v>
      </c>
      <c r="AF1125" s="28">
        <f t="shared" ca="1" si="579"/>
        <v>-7.0892531842530568E-2</v>
      </c>
      <c r="AG1125" s="28">
        <f t="shared" ca="1" si="580"/>
        <v>-8.4962205249616549E-2</v>
      </c>
      <c r="AH1125" s="28">
        <f t="shared" ca="1" si="581"/>
        <v>-8.5907622714190668E-2</v>
      </c>
      <c r="AI1125" s="28">
        <f t="shared" ca="1" si="582"/>
        <v>-8.7502042800958565E-2</v>
      </c>
      <c r="AJ1125" s="28">
        <f t="shared" ca="1" si="583"/>
        <v>-9.0367912950008331E-2</v>
      </c>
      <c r="AK1125" s="28">
        <f t="shared" ca="1" si="584"/>
        <v>-8.6673979369154289E-2</v>
      </c>
      <c r="AL1125" s="28">
        <f t="shared" ca="1" si="585"/>
        <v>-9.0149021524753153E-2</v>
      </c>
      <c r="AM1125" s="28">
        <f t="shared" ca="1" si="586"/>
        <v>-8.6953196863944301E-2</v>
      </c>
      <c r="AN1125" s="28">
        <f t="shared" ca="1" si="563"/>
        <v>-2.8288316169089514E-2</v>
      </c>
      <c r="AO1125" s="28">
        <f t="shared" ca="1" si="587"/>
        <v>-8.0279143955724747E-2</v>
      </c>
      <c r="AP1125" s="33">
        <f t="shared" ca="1" si="564"/>
        <v>-8.2719652386239739E-3</v>
      </c>
    </row>
    <row r="1126" spans="1:42" x14ac:dyDescent="0.25">
      <c r="A1126" s="31">
        <f t="shared" ca="1" si="589"/>
        <v>43891</v>
      </c>
      <c r="B1126" s="32">
        <f t="shared" ca="1" si="590"/>
        <v>2020</v>
      </c>
      <c r="C1126" s="32">
        <f t="shared" ca="1" si="560"/>
        <v>3</v>
      </c>
      <c r="D1126" s="48">
        <f>RAWDATA!A1128</f>
        <v>202003</v>
      </c>
      <c r="E1126" s="48">
        <f t="shared" ca="1" si="588"/>
        <v>-21.586300000000001</v>
      </c>
      <c r="F1126" s="48">
        <f t="shared" ca="1" si="601"/>
        <v>-20.8401</v>
      </c>
      <c r="G1126" s="48">
        <f t="shared" ca="1" si="601"/>
        <v>-21.242799999999999</v>
      </c>
      <c r="H1126" s="48">
        <f t="shared" ca="1" si="601"/>
        <v>-20.980900000000002</v>
      </c>
      <c r="I1126" s="48">
        <f t="shared" ca="1" si="601"/>
        <v>-22.208400000000001</v>
      </c>
      <c r="J1126" s="48">
        <f t="shared" ca="1" si="601"/>
        <v>-20.972000000000001</v>
      </c>
      <c r="K1126" s="48">
        <f t="shared" ca="1" si="601"/>
        <v>-22.477600000000002</v>
      </c>
      <c r="L1126" s="48">
        <f t="shared" ca="1" si="601"/>
        <v>-23.799100000000003</v>
      </c>
      <c r="M1126" s="48">
        <f t="shared" ca="1" si="601"/>
        <v>-25.086200000000002</v>
      </c>
      <c r="N1126" s="48">
        <f t="shared" ca="1" si="601"/>
        <v>-25.794</v>
      </c>
      <c r="P1126" s="26">
        <f t="shared" ca="1" si="591"/>
        <v>3.1363878007535866</v>
      </c>
      <c r="Q1126" s="26">
        <f t="shared" ca="1" si="592"/>
        <v>51.63837081330383</v>
      </c>
      <c r="R1126" s="26">
        <f t="shared" ca="1" si="593"/>
        <v>136.00698059492416</v>
      </c>
      <c r="S1126" s="26">
        <f t="shared" ca="1" si="594"/>
        <v>221.8889073727436</v>
      </c>
      <c r="T1126" s="26">
        <f t="shared" ca="1" si="595"/>
        <v>320.29970212543822</v>
      </c>
      <c r="U1126" s="26">
        <f t="shared" ca="1" si="596"/>
        <v>464.91167398459027</v>
      </c>
      <c r="V1126" s="26">
        <f t="shared" ca="1" si="597"/>
        <v>667.46356310507156</v>
      </c>
      <c r="W1126" s="26">
        <f t="shared" ca="1" si="598"/>
        <v>660.25100589853275</v>
      </c>
      <c r="X1126" s="26">
        <f t="shared" ca="1" si="599"/>
        <v>1228.2271950901397</v>
      </c>
      <c r="Y1126" s="26">
        <f t="shared" ca="1" si="600"/>
        <v>6950.2881380043691</v>
      </c>
      <c r="Z1126" s="28">
        <f t="shared" ca="1" si="561"/>
        <v>-4.2269000000000001E-2</v>
      </c>
      <c r="AA1126" s="57">
        <f t="shared" ca="1" si="576"/>
        <v>-0.2249874</v>
      </c>
      <c r="AB1126" s="33">
        <f t="shared" ca="1" si="562"/>
        <v>-2.941360000000004E-2</v>
      </c>
      <c r="AD1126" s="28">
        <f t="shared" ca="1" si="577"/>
        <v>-0.24317152899988131</v>
      </c>
      <c r="AE1126" s="28">
        <f t="shared" ca="1" si="578"/>
        <v>-0.23370032851879927</v>
      </c>
      <c r="AF1126" s="28">
        <f t="shared" ca="1" si="579"/>
        <v>-0.23880048389025738</v>
      </c>
      <c r="AG1126" s="28">
        <f t="shared" ca="1" si="580"/>
        <v>-0.2354805905913479</v>
      </c>
      <c r="AH1126" s="28">
        <f t="shared" ca="1" si="581"/>
        <v>-0.25113672978450474</v>
      </c>
      <c r="AI1126" s="28">
        <f t="shared" ca="1" si="582"/>
        <v>-0.23536796593693277</v>
      </c>
      <c r="AJ1126" s="28">
        <f t="shared" ca="1" si="583"/>
        <v>-0.25460325913250192</v>
      </c>
      <c r="AK1126" s="28">
        <f t="shared" ca="1" si="584"/>
        <v>-0.2717969123416184</v>
      </c>
      <c r="AL1126" s="28">
        <f t="shared" ca="1" si="585"/>
        <v>-0.28883206677518369</v>
      </c>
      <c r="AM1126" s="28">
        <f t="shared" ca="1" si="586"/>
        <v>-0.29832517655026242</v>
      </c>
      <c r="AN1126" s="28">
        <f t="shared" ca="1" si="563"/>
        <v>-5.5142692903382806E-2</v>
      </c>
      <c r="AO1126" s="28">
        <f t="shared" ca="1" si="587"/>
        <v>-0.25487599169643488</v>
      </c>
      <c r="AP1126" s="33">
        <f t="shared" ca="1" si="564"/>
        <v>-3.8702629966288205E-2</v>
      </c>
    </row>
    <row r="1127" spans="1:42" x14ac:dyDescent="0.25">
      <c r="A1127" s="31">
        <f t="shared" ca="1" si="589"/>
        <v>43922</v>
      </c>
      <c r="B1127" s="32">
        <f t="shared" ca="1" si="590"/>
        <v>2020</v>
      </c>
      <c r="C1127" s="32">
        <f t="shared" ca="1" si="560"/>
        <v>4</v>
      </c>
      <c r="D1127" s="48">
        <f>RAWDATA!A1129</f>
        <v>202004</v>
      </c>
      <c r="E1127" s="48">
        <f t="shared" ca="1" si="588"/>
        <v>22.78</v>
      </c>
      <c r="F1127" s="48">
        <f t="shared" ca="1" si="601"/>
        <v>18.018800000000002</v>
      </c>
      <c r="G1127" s="48">
        <f t="shared" ca="1" si="601"/>
        <v>17.216200000000001</v>
      </c>
      <c r="H1127" s="48">
        <f t="shared" ca="1" si="601"/>
        <v>16.450200000000002</v>
      </c>
      <c r="I1127" s="48">
        <f t="shared" ca="1" si="601"/>
        <v>14.761800000000001</v>
      </c>
      <c r="J1127" s="48">
        <f t="shared" ca="1" si="601"/>
        <v>14.879100000000001</v>
      </c>
      <c r="K1127" s="48">
        <f t="shared" ca="1" si="601"/>
        <v>16.357000000000003</v>
      </c>
      <c r="L1127" s="48">
        <f t="shared" ca="1" si="601"/>
        <v>18.067500000000003</v>
      </c>
      <c r="M1127" s="48">
        <f t="shared" ca="1" si="601"/>
        <v>21.552300000000002</v>
      </c>
      <c r="N1127" s="48">
        <f t="shared" ca="1" si="601"/>
        <v>33.614400000000003</v>
      </c>
      <c r="P1127" s="26">
        <f t="shared" ca="1" si="591"/>
        <v>3.8508569417652536</v>
      </c>
      <c r="Q1127" s="26">
        <f t="shared" ca="1" si="592"/>
        <v>60.94298557341142</v>
      </c>
      <c r="R1127" s="26">
        <f t="shared" ca="1" si="593"/>
        <v>159.42221438810748</v>
      </c>
      <c r="S1127" s="26">
        <f t="shared" ca="1" si="594"/>
        <v>258.39007641337469</v>
      </c>
      <c r="T1127" s="26">
        <f t="shared" ca="1" si="595"/>
        <v>367.58170355379116</v>
      </c>
      <c r="U1127" s="26">
        <f t="shared" ca="1" si="596"/>
        <v>534.08634686843152</v>
      </c>
      <c r="V1127" s="26">
        <f t="shared" ca="1" si="597"/>
        <v>776.64057812216811</v>
      </c>
      <c r="W1127" s="26">
        <f t="shared" ca="1" si="598"/>
        <v>779.54185638925014</v>
      </c>
      <c r="X1127" s="26">
        <f t="shared" ca="1" si="599"/>
        <v>1492.9384048575521</v>
      </c>
      <c r="Y1127" s="26">
        <f t="shared" ca="1" si="600"/>
        <v>9286.58579386571</v>
      </c>
      <c r="Z1127" s="28">
        <f t="shared" ca="1" si="561"/>
        <v>7.1839500000000056E-2</v>
      </c>
      <c r="AA1127" s="57">
        <f t="shared" ca="1" si="576"/>
        <v>0.19369729999999996</v>
      </c>
      <c r="AB1127" s="33">
        <f t="shared" ca="1" si="562"/>
        <v>8.2136200000000104E-2</v>
      </c>
      <c r="AD1127" s="28">
        <f t="shared" ca="1" si="577"/>
        <v>0.20522395001125893</v>
      </c>
      <c r="AE1127" s="28">
        <f t="shared" ca="1" si="578"/>
        <v>0.16567374782106437</v>
      </c>
      <c r="AF1127" s="28">
        <f t="shared" ca="1" si="579"/>
        <v>0.15884990685856304</v>
      </c>
      <c r="AG1127" s="28">
        <f t="shared" ca="1" si="580"/>
        <v>0.1522935278160952</v>
      </c>
      <c r="AH1127" s="28">
        <f t="shared" ca="1" si="581"/>
        <v>0.13768848990969915</v>
      </c>
      <c r="AI1127" s="28">
        <f t="shared" ca="1" si="582"/>
        <v>0.13871008501929635</v>
      </c>
      <c r="AJ1127" s="28">
        <f t="shared" ca="1" si="583"/>
        <v>0.15149286525085737</v>
      </c>
      <c r="AK1127" s="28">
        <f t="shared" ca="1" si="584"/>
        <v>0.16608630882685543</v>
      </c>
      <c r="AL1127" s="28">
        <f t="shared" ca="1" si="585"/>
        <v>0.19517443684923388</v>
      </c>
      <c r="AM1127" s="28">
        <f t="shared" ca="1" si="586"/>
        <v>0.28978785373726729</v>
      </c>
      <c r="AN1127" s="28">
        <f t="shared" ca="1" si="563"/>
        <v>5.7032296377088953E-2</v>
      </c>
      <c r="AO1127" s="28">
        <f t="shared" ca="1" si="587"/>
        <v>0.1770554652414546</v>
      </c>
      <c r="AP1127" s="33">
        <f t="shared" ca="1" si="564"/>
        <v>6.5425680051795998E-2</v>
      </c>
    </row>
    <row r="1128" spans="1:42" x14ac:dyDescent="0.25">
      <c r="A1128" s="31">
        <f t="shared" ca="1" si="589"/>
        <v>43952</v>
      </c>
      <c r="B1128" s="32">
        <f t="shared" ca="1" si="590"/>
        <v>2020</v>
      </c>
      <c r="C1128" s="32">
        <f t="shared" ca="1" si="560"/>
        <v>5</v>
      </c>
      <c r="D1128" s="48">
        <f>RAWDATA!A1130</f>
        <v>202005</v>
      </c>
      <c r="E1128" s="48">
        <f t="shared" ca="1" si="588"/>
        <v>10.4077</v>
      </c>
      <c r="F1128" s="48">
        <f t="shared" ca="1" si="601"/>
        <v>11.578900000000001</v>
      </c>
      <c r="G1128" s="48">
        <f t="shared" ca="1" si="601"/>
        <v>8.5720999999999989</v>
      </c>
      <c r="H1128" s="48">
        <f t="shared" ca="1" si="601"/>
        <v>8.4763000000000002</v>
      </c>
      <c r="I1128" s="48">
        <f t="shared" ca="1" si="601"/>
        <v>6.660400000000001</v>
      </c>
      <c r="J1128" s="48">
        <f t="shared" ca="1" si="601"/>
        <v>6.0750000000000002</v>
      </c>
      <c r="K1128" s="48">
        <f t="shared" ca="1" si="601"/>
        <v>5.4573000000000009</v>
      </c>
      <c r="L1128" s="48">
        <f t="shared" ca="1" si="601"/>
        <v>5.4714999999999998</v>
      </c>
      <c r="M1128" s="48">
        <f t="shared" ca="1" si="601"/>
        <v>6.8135000000000003</v>
      </c>
      <c r="N1128" s="48">
        <f t="shared" ca="1" si="601"/>
        <v>8.2908000000000008</v>
      </c>
      <c r="P1128" s="26">
        <f t="shared" ca="1" si="591"/>
        <v>4.2516425796933559</v>
      </c>
      <c r="Q1128" s="26">
        <f t="shared" ca="1" si="592"/>
        <v>67.999512929971146</v>
      </c>
      <c r="R1128" s="26">
        <f t="shared" ca="1" si="593"/>
        <v>173.08804602767043</v>
      </c>
      <c r="S1128" s="26">
        <f t="shared" ca="1" si="594"/>
        <v>280.29199446040155</v>
      </c>
      <c r="T1128" s="26">
        <f t="shared" ca="1" si="595"/>
        <v>392.06411533728789</v>
      </c>
      <c r="U1128" s="26">
        <f t="shared" ca="1" si="596"/>
        <v>566.53209244068876</v>
      </c>
      <c r="V1128" s="26">
        <f t="shared" ca="1" si="597"/>
        <v>819.02418439202916</v>
      </c>
      <c r="W1128" s="26">
        <f t="shared" ca="1" si="598"/>
        <v>822.194489061588</v>
      </c>
      <c r="X1128" s="26">
        <f t="shared" ca="1" si="599"/>
        <v>1594.6597630725214</v>
      </c>
      <c r="Y1128" s="26">
        <f t="shared" ca="1" si="600"/>
        <v>10056.518048863529</v>
      </c>
      <c r="Z1128" s="28">
        <f t="shared" ca="1" si="561"/>
        <v>-3.4411499999999928E-2</v>
      </c>
      <c r="AA1128" s="57">
        <f t="shared" ca="1" si="576"/>
        <v>7.7803500000000012E-2</v>
      </c>
      <c r="AB1128" s="33">
        <f t="shared" ca="1" si="562"/>
        <v>-2.2819999999999924E-3</v>
      </c>
      <c r="AD1128" s="28">
        <f t="shared" ca="1" si="577"/>
        <v>9.9009691799549687E-2</v>
      </c>
      <c r="AE1128" s="28">
        <f t="shared" ca="1" si="578"/>
        <v>0.10956177798313424</v>
      </c>
      <c r="AF1128" s="28">
        <f t="shared" ca="1" si="579"/>
        <v>8.2244282428376198E-2</v>
      </c>
      <c r="AG1128" s="28">
        <f t="shared" ca="1" si="580"/>
        <v>8.1361529952697687E-2</v>
      </c>
      <c r="AH1128" s="28">
        <f t="shared" ca="1" si="581"/>
        <v>6.4479769411722426E-2</v>
      </c>
      <c r="AI1128" s="28">
        <f t="shared" ca="1" si="582"/>
        <v>5.897620510029726E-2</v>
      </c>
      <c r="AJ1128" s="28">
        <f t="shared" ca="1" si="583"/>
        <v>5.3135945662464303E-2</v>
      </c>
      <c r="AK1128" s="28">
        <f t="shared" ca="1" si="584"/>
        <v>5.3270588252963665E-2</v>
      </c>
      <c r="AL1128" s="28">
        <f t="shared" ca="1" si="585"/>
        <v>6.5914137044010238E-2</v>
      </c>
      <c r="AM1128" s="28">
        <f t="shared" ca="1" si="586"/>
        <v>7.9650015195321486E-2</v>
      </c>
      <c r="AN1128" s="28">
        <f t="shared" ca="1" si="563"/>
        <v>-3.1503658771676102E-2</v>
      </c>
      <c r="AO1128" s="28">
        <f t="shared" ca="1" si="587"/>
        <v>7.4925173867711164E-2</v>
      </c>
      <c r="AP1128" s="33">
        <f t="shared" ca="1" si="564"/>
        <v>-2.1430977480453028E-3</v>
      </c>
    </row>
    <row r="1129" spans="1:42" x14ac:dyDescent="0.25">
      <c r="A1129" s="31">
        <f t="shared" ca="1" si="589"/>
        <v>43983</v>
      </c>
      <c r="B1129" s="32">
        <f t="shared" ca="1" si="590"/>
        <v>2020</v>
      </c>
      <c r="C1129" s="32">
        <f t="shared" ca="1" si="560"/>
        <v>6</v>
      </c>
      <c r="D1129" s="48">
        <f>RAWDATA!A1131</f>
        <v>202006</v>
      </c>
      <c r="E1129" s="48">
        <f t="shared" ca="1" si="588"/>
        <v>9.2401999999999997</v>
      </c>
      <c r="F1129" s="48">
        <f t="shared" ca="1" si="601"/>
        <v>7.4870000000000001</v>
      </c>
      <c r="G1129" s="48">
        <f t="shared" ca="1" si="601"/>
        <v>4.9633000000000003</v>
      </c>
      <c r="H1129" s="48">
        <f t="shared" ca="1" si="601"/>
        <v>6.05</v>
      </c>
      <c r="I1129" s="48">
        <f t="shared" ca="1" si="601"/>
        <v>4.4566999999999997</v>
      </c>
      <c r="J1129" s="48">
        <f t="shared" ca="1" si="601"/>
        <v>3.7089000000000003</v>
      </c>
      <c r="K1129" s="48">
        <f t="shared" ca="1" si="601"/>
        <v>4.2314000000000007</v>
      </c>
      <c r="L1129" s="48">
        <f t="shared" ca="1" si="601"/>
        <v>4.8414000000000001</v>
      </c>
      <c r="M1129" s="48">
        <f t="shared" ca="1" si="601"/>
        <v>4.6524000000000001</v>
      </c>
      <c r="N1129" s="48">
        <f t="shared" ca="1" si="601"/>
        <v>12.2316</v>
      </c>
      <c r="P1129" s="26">
        <f t="shared" ca="1" si="591"/>
        <v>4.6445028573421814</v>
      </c>
      <c r="Q1129" s="26">
        <f t="shared" ca="1" si="592"/>
        <v>73.090636463038081</v>
      </c>
      <c r="R1129" s="26">
        <f t="shared" ca="1" si="593"/>
        <v>181.6789250161618</v>
      </c>
      <c r="S1129" s="26">
        <f t="shared" ca="1" si="594"/>
        <v>297.24966012525584</v>
      </c>
      <c r="T1129" s="26">
        <f t="shared" ca="1" si="595"/>
        <v>409.53723676552482</v>
      </c>
      <c r="U1129" s="26">
        <f t="shared" ca="1" si="596"/>
        <v>587.54420121722137</v>
      </c>
      <c r="V1129" s="26">
        <f t="shared" ca="1" si="597"/>
        <v>853.6803737303934</v>
      </c>
      <c r="W1129" s="26">
        <f t="shared" ca="1" si="598"/>
        <v>862.00021305501571</v>
      </c>
      <c r="X1129" s="26">
        <f t="shared" ca="1" si="599"/>
        <v>1668.8497138897073</v>
      </c>
      <c r="Y1129" s="26">
        <f t="shared" ca="1" si="600"/>
        <v>11286.591110528321</v>
      </c>
      <c r="Z1129" s="28">
        <f t="shared" ca="1" si="561"/>
        <v>7.8400000000000691E-4</v>
      </c>
      <c r="AA1129" s="57">
        <f t="shared" ca="1" si="576"/>
        <v>6.1862900000000005E-2</v>
      </c>
      <c r="AB1129" s="33">
        <f t="shared" ca="1" si="562"/>
        <v>2.2557100000000045E-2</v>
      </c>
      <c r="AD1129" s="28">
        <f t="shared" ca="1" si="577"/>
        <v>8.8378941446934367E-2</v>
      </c>
      <c r="AE1129" s="28">
        <f t="shared" ca="1" si="578"/>
        <v>7.219972403441785E-2</v>
      </c>
      <c r="AF1129" s="28">
        <f t="shared" ca="1" si="579"/>
        <v>4.8440579262224372E-2</v>
      </c>
      <c r="AG1129" s="28">
        <f t="shared" ca="1" si="580"/>
        <v>5.8740495022600085E-2</v>
      </c>
      <c r="AH1129" s="28">
        <f t="shared" ca="1" si="581"/>
        <v>4.3602445481421531E-2</v>
      </c>
      <c r="AI1129" s="28">
        <f t="shared" ca="1" si="582"/>
        <v>3.6417750058410976E-2</v>
      </c>
      <c r="AJ1129" s="28">
        <f t="shared" ca="1" si="583"/>
        <v>4.1443241506378514E-2</v>
      </c>
      <c r="AK1129" s="28">
        <f t="shared" ca="1" si="584"/>
        <v>4.7278546059755407E-2</v>
      </c>
      <c r="AL1129" s="28">
        <f t="shared" ca="1" si="585"/>
        <v>4.5474196229097645E-2</v>
      </c>
      <c r="AM1129" s="28">
        <f t="shared" ca="1" si="586"/>
        <v>0.11539440737612378</v>
      </c>
      <c r="AN1129" s="28">
        <f t="shared" ca="1" si="563"/>
        <v>1.4496906193460501E-4</v>
      </c>
      <c r="AO1129" s="28">
        <f t="shared" ca="1" si="587"/>
        <v>6.002481844093762E-2</v>
      </c>
      <c r="AP1129" s="33">
        <f t="shared" ca="1" si="564"/>
        <v>2.0409483361673093E-2</v>
      </c>
    </row>
    <row r="1130" spans="1:42" x14ac:dyDescent="0.25">
      <c r="A1130" s="31">
        <f t="shared" ca="1" si="589"/>
        <v>44013</v>
      </c>
      <c r="B1130" s="32">
        <f t="shared" ca="1" si="590"/>
        <v>2020</v>
      </c>
      <c r="C1130" s="32">
        <f t="shared" ca="1" si="560"/>
        <v>7</v>
      </c>
      <c r="D1130" s="48">
        <f>RAWDATA!A1132</f>
        <v>202007</v>
      </c>
      <c r="E1130" s="48">
        <f t="shared" ca="1" si="588"/>
        <v>5.6379999999999999</v>
      </c>
      <c r="F1130" s="48">
        <f t="shared" ca="1" si="601"/>
        <v>3.2106000000000003</v>
      </c>
      <c r="G1130" s="48">
        <f t="shared" ca="1" si="601"/>
        <v>3.1255000000000006</v>
      </c>
      <c r="H1130" s="48">
        <f t="shared" ca="1" si="601"/>
        <v>2.3702000000000001</v>
      </c>
      <c r="I1130" s="48">
        <f t="shared" ca="1" si="601"/>
        <v>3.8742000000000001</v>
      </c>
      <c r="J1130" s="48">
        <f t="shared" ca="1" si="601"/>
        <v>4.1090999999999998</v>
      </c>
      <c r="K1130" s="48">
        <f t="shared" ca="1" si="601"/>
        <v>3.3</v>
      </c>
      <c r="L1130" s="48">
        <f t="shared" ca="1" si="601"/>
        <v>5.1506000000000007</v>
      </c>
      <c r="M1130" s="48">
        <f t="shared" ca="1" si="601"/>
        <v>4.1439000000000004</v>
      </c>
      <c r="N1130" s="48">
        <f t="shared" ca="1" si="601"/>
        <v>7.1941000000000006</v>
      </c>
      <c r="P1130" s="26">
        <f t="shared" ca="1" si="591"/>
        <v>4.9063599284391337</v>
      </c>
      <c r="Q1130" s="26">
        <f t="shared" ca="1" si="592"/>
        <v>75.437284437320372</v>
      </c>
      <c r="R1130" s="26">
        <f t="shared" ca="1" si="593"/>
        <v>187.35729981754193</v>
      </c>
      <c r="S1130" s="26">
        <f t="shared" ca="1" si="594"/>
        <v>304.29507156954469</v>
      </c>
      <c r="T1130" s="26">
        <f t="shared" ca="1" si="595"/>
        <v>425.40352839229479</v>
      </c>
      <c r="U1130" s="26">
        <f t="shared" ca="1" si="596"/>
        <v>611.68697998943821</v>
      </c>
      <c r="V1130" s="26">
        <f t="shared" ca="1" si="597"/>
        <v>881.85182606349633</v>
      </c>
      <c r="W1130" s="26">
        <f t="shared" ca="1" si="598"/>
        <v>906.39839602862742</v>
      </c>
      <c r="X1130" s="26">
        <f t="shared" ca="1" si="599"/>
        <v>1738.0051771835829</v>
      </c>
      <c r="Y1130" s="26">
        <f t="shared" ca="1" si="600"/>
        <v>12098.559761610839</v>
      </c>
      <c r="Z1130" s="28">
        <f t="shared" ca="1" si="561"/>
        <v>1.2446999999999986E-2</v>
      </c>
      <c r="AA1130" s="57">
        <f t="shared" ca="1" si="576"/>
        <v>4.2116200000000006E-2</v>
      </c>
      <c r="AB1130" s="33">
        <f t="shared" ca="1" si="562"/>
        <v>1.4573800000000012E-2</v>
      </c>
      <c r="AD1130" s="28">
        <f t="shared" ca="1" si="577"/>
        <v>5.4847969038980461E-2</v>
      </c>
      <c r="AE1130" s="28">
        <f t="shared" ca="1" si="578"/>
        <v>3.1601374963028214E-2</v>
      </c>
      <c r="AF1130" s="28">
        <f t="shared" ca="1" si="579"/>
        <v>3.0776507139848339E-2</v>
      </c>
      <c r="AG1130" s="28">
        <f t="shared" ca="1" si="580"/>
        <v>2.3425468639051979E-2</v>
      </c>
      <c r="AH1130" s="28">
        <f t="shared" ca="1" si="581"/>
        <v>3.8010365593483482E-2</v>
      </c>
      <c r="AI1130" s="28">
        <f t="shared" ca="1" si="582"/>
        <v>4.0269201758486216E-2</v>
      </c>
      <c r="AJ1130" s="28">
        <f t="shared" ca="1" si="583"/>
        <v>3.2467190137501413E-2</v>
      </c>
      <c r="AK1130" s="28">
        <f t="shared" ca="1" si="584"/>
        <v>5.0223422278431698E-2</v>
      </c>
      <c r="AL1130" s="28">
        <f t="shared" ca="1" si="585"/>
        <v>4.0603410632537668E-2</v>
      </c>
      <c r="AM1130" s="28">
        <f t="shared" ca="1" si="586"/>
        <v>6.9471023820568925E-2</v>
      </c>
      <c r="AN1130" s="28">
        <f t="shared" ca="1" si="563"/>
        <v>1.1812545225548955E-2</v>
      </c>
      <c r="AO1130" s="28">
        <f t="shared" ca="1" si="587"/>
        <v>4.1253453428472385E-2</v>
      </c>
      <c r="AP1130" s="33">
        <f t="shared" ca="1" si="564"/>
        <v>1.3783763798080911E-2</v>
      </c>
    </row>
    <row r="1131" spans="1:42" x14ac:dyDescent="0.25">
      <c r="A1131" s="31">
        <f t="shared" ca="1" si="589"/>
        <v>44044</v>
      </c>
      <c r="B1131" s="32">
        <f t="shared" ca="1" si="590"/>
        <v>2020</v>
      </c>
      <c r="C1131" s="32">
        <f t="shared" ca="1" si="560"/>
        <v>8</v>
      </c>
      <c r="D1131" s="48">
        <f>RAWDATA!A1133</f>
        <v>202008</v>
      </c>
      <c r="E1131" s="48">
        <f t="shared" ca="1" si="588"/>
        <v>3.8121</v>
      </c>
      <c r="F1131" s="48">
        <f t="shared" ca="1" si="601"/>
        <v>4.5559000000000003</v>
      </c>
      <c r="G1131" s="48">
        <f t="shared" ca="1" si="601"/>
        <v>5.5249000000000006</v>
      </c>
      <c r="H1131" s="48">
        <f t="shared" ca="1" si="601"/>
        <v>5.7290000000000001</v>
      </c>
      <c r="I1131" s="48">
        <f t="shared" ca="1" si="601"/>
        <v>4.1943000000000001</v>
      </c>
      <c r="J1131" s="48">
        <f t="shared" ca="1" si="601"/>
        <v>4.6356000000000002</v>
      </c>
      <c r="K1131" s="48">
        <f t="shared" ca="1" si="601"/>
        <v>4.8933999999999997</v>
      </c>
      <c r="L1131" s="48">
        <f t="shared" ca="1" si="601"/>
        <v>3.9157000000000002</v>
      </c>
      <c r="M1131" s="48">
        <f t="shared" ca="1" si="601"/>
        <v>3.6358999999999999</v>
      </c>
      <c r="N1131" s="48">
        <f t="shared" ca="1" si="601"/>
        <v>5.0757000000000003</v>
      </c>
      <c r="P1131" s="26">
        <f t="shared" ca="1" si="591"/>
        <v>5.0933952752711624</v>
      </c>
      <c r="Q1131" s="26">
        <f t="shared" ca="1" si="592"/>
        <v>78.874131679000243</v>
      </c>
      <c r="R1131" s="26">
        <f t="shared" ca="1" si="593"/>
        <v>197.70860327516132</v>
      </c>
      <c r="S1131" s="26">
        <f t="shared" ca="1" si="594"/>
        <v>321.72813621976394</v>
      </c>
      <c r="T1131" s="26">
        <f t="shared" ca="1" si="595"/>
        <v>443.24622858365285</v>
      </c>
      <c r="U1131" s="26">
        <f t="shared" ca="1" si="596"/>
        <v>640.04234163382864</v>
      </c>
      <c r="V1131" s="26">
        <f t="shared" ca="1" si="597"/>
        <v>925.00436332008746</v>
      </c>
      <c r="W1131" s="26">
        <f t="shared" ca="1" si="598"/>
        <v>941.89023802192048</v>
      </c>
      <c r="X1131" s="26">
        <f t="shared" ca="1" si="599"/>
        <v>1801.1973074208008</v>
      </c>
      <c r="Y1131" s="26">
        <f t="shared" ca="1" si="600"/>
        <v>12712.646359430919</v>
      </c>
      <c r="Z1131" s="28">
        <f t="shared" ca="1" si="561"/>
        <v>1.7179999999999973E-3</v>
      </c>
      <c r="AA1131" s="57">
        <f t="shared" ca="1" si="576"/>
        <v>4.5972500000000006E-2</v>
      </c>
      <c r="AB1131" s="33">
        <f t="shared" ca="1" si="562"/>
        <v>-2.4145000000000208E-3</v>
      </c>
      <c r="AD1131" s="28">
        <f t="shared" ca="1" si="577"/>
        <v>3.7412348277457284E-2</v>
      </c>
      <c r="AE1131" s="28">
        <f t="shared" ca="1" si="578"/>
        <v>4.4551670623336322E-2</v>
      </c>
      <c r="AF1131" s="28">
        <f t="shared" ca="1" si="579"/>
        <v>5.3776758037283476E-2</v>
      </c>
      <c r="AG1131" s="28">
        <f t="shared" ca="1" si="580"/>
        <v>5.5709030658083594E-2</v>
      </c>
      <c r="AH1131" s="28">
        <f t="shared" ca="1" si="581"/>
        <v>4.1087239339737645E-2</v>
      </c>
      <c r="AI1131" s="28">
        <f t="shared" ca="1" si="582"/>
        <v>4.5313651907052631E-2</v>
      </c>
      <c r="AJ1131" s="28">
        <f t="shared" ca="1" si="583"/>
        <v>4.7774410370928312E-2</v>
      </c>
      <c r="AK1131" s="28">
        <f t="shared" ca="1" si="584"/>
        <v>3.8409807535096582E-2</v>
      </c>
      <c r="AL1131" s="28">
        <f t="shared" ca="1" si="585"/>
        <v>3.571360890786178E-2</v>
      </c>
      <c r="AM1131" s="28">
        <f t="shared" ca="1" si="586"/>
        <v>4.9510856789059393E-2</v>
      </c>
      <c r="AN1131" s="28">
        <f t="shared" ca="1" si="563"/>
        <v>1.6302233980637834E-3</v>
      </c>
      <c r="AO1131" s="28">
        <f t="shared" ca="1" si="587"/>
        <v>4.494707466615129E-2</v>
      </c>
      <c r="AP1131" s="33">
        <f t="shared" ca="1" si="564"/>
        <v>-2.334841817690704E-3</v>
      </c>
    </row>
    <row r="1132" spans="1:42" x14ac:dyDescent="0.25">
      <c r="A1132" s="31">
        <f t="shared" ca="1" si="589"/>
        <v>44075</v>
      </c>
      <c r="B1132" s="32">
        <f t="shared" ca="1" si="590"/>
        <v>2020</v>
      </c>
      <c r="C1132" s="32">
        <f t="shared" ca="1" si="560"/>
        <v>9</v>
      </c>
      <c r="D1132" s="48">
        <f>RAWDATA!A1134</f>
        <v>202009</v>
      </c>
      <c r="E1132" s="48">
        <f t="shared" ca="1" si="588"/>
        <v>-2.9475000000000002</v>
      </c>
      <c r="F1132" s="48">
        <f t="shared" ca="1" si="601"/>
        <v>-2.9155000000000002</v>
      </c>
      <c r="G1132" s="48">
        <f t="shared" ca="1" si="601"/>
        <v>-2.5437000000000003</v>
      </c>
      <c r="H1132" s="48">
        <f t="shared" ca="1" si="601"/>
        <v>-3.2099000000000002</v>
      </c>
      <c r="I1132" s="48">
        <f t="shared" ca="1" si="601"/>
        <v>-3.0529000000000002</v>
      </c>
      <c r="J1132" s="48">
        <f t="shared" ca="1" si="601"/>
        <v>-3.4045000000000005</v>
      </c>
      <c r="K1132" s="48">
        <f t="shared" ca="1" si="601"/>
        <v>-3.1553000000000004</v>
      </c>
      <c r="L1132" s="48">
        <f t="shared" ca="1" si="601"/>
        <v>-3.3383000000000003</v>
      </c>
      <c r="M1132" s="48">
        <f t="shared" ca="1" si="601"/>
        <v>-2.4231000000000003</v>
      </c>
      <c r="N1132" s="48">
        <f t="shared" ca="1" si="601"/>
        <v>-2.4488000000000003</v>
      </c>
      <c r="P1132" s="26">
        <f t="shared" ca="1" si="591"/>
        <v>4.943267449532545</v>
      </c>
      <c r="Q1132" s="26">
        <f t="shared" ca="1" si="592"/>
        <v>76.574556369898986</v>
      </c>
      <c r="R1132" s="26">
        <f t="shared" ca="1" si="593"/>
        <v>192.67948953365104</v>
      </c>
      <c r="S1132" s="26">
        <f t="shared" ca="1" si="594"/>
        <v>311.40098477524572</v>
      </c>
      <c r="T1132" s="26">
        <f t="shared" ca="1" si="595"/>
        <v>429.7143644712225</v>
      </c>
      <c r="U1132" s="26">
        <f t="shared" ca="1" si="596"/>
        <v>618.25210011290494</v>
      </c>
      <c r="V1132" s="26">
        <f t="shared" ca="1" si="597"/>
        <v>895.8177006442487</v>
      </c>
      <c r="W1132" s="26">
        <f t="shared" ca="1" si="598"/>
        <v>910.44711620603471</v>
      </c>
      <c r="X1132" s="26">
        <f t="shared" ca="1" si="599"/>
        <v>1757.5524954646874</v>
      </c>
      <c r="Y1132" s="26">
        <f t="shared" ca="1" si="600"/>
        <v>12401.339075381175</v>
      </c>
      <c r="Z1132" s="28">
        <f t="shared" ca="1" si="561"/>
        <v>4.9555000000000571E-3</v>
      </c>
      <c r="AA1132" s="57">
        <f t="shared" ca="1" si="576"/>
        <v>-2.9439500000000011E-2</v>
      </c>
      <c r="AB1132" s="33">
        <f t="shared" ca="1" si="562"/>
        <v>5.0800000000000324E-3</v>
      </c>
      <c r="AD1132" s="28">
        <f t="shared" ca="1" si="577"/>
        <v>-2.991811678728485E-2</v>
      </c>
      <c r="AE1132" s="28">
        <f t="shared" ca="1" si="578"/>
        <v>-2.9588452681114385E-2</v>
      </c>
      <c r="AF1132" s="28">
        <f t="shared" ca="1" si="579"/>
        <v>-2.5766113586436601E-2</v>
      </c>
      <c r="AG1132" s="28">
        <f t="shared" ca="1" si="580"/>
        <v>-3.2625469663044845E-2</v>
      </c>
      <c r="AH1132" s="28">
        <f t="shared" ca="1" si="581"/>
        <v>-3.1004717072754335E-2</v>
      </c>
      <c r="AI1132" s="28">
        <f t="shared" ca="1" si="582"/>
        <v>-3.4638029705612007E-2</v>
      </c>
      <c r="AJ1132" s="28">
        <f t="shared" ca="1" si="583"/>
        <v>-3.2061521432178539E-2</v>
      </c>
      <c r="AK1132" s="28">
        <f t="shared" ca="1" si="584"/>
        <v>-3.3952932305988205E-2</v>
      </c>
      <c r="AL1132" s="28">
        <f t="shared" ca="1" si="585"/>
        <v>-2.4529400910122425E-2</v>
      </c>
      <c r="AM1132" s="28">
        <f t="shared" ca="1" si="586"/>
        <v>-2.4792817610726818E-2</v>
      </c>
      <c r="AN1132" s="28">
        <f t="shared" ca="1" si="563"/>
        <v>5.0921754737749958E-3</v>
      </c>
      <c r="AO1132" s="28">
        <f t="shared" ca="1" si="587"/>
        <v>-2.9881539315551715E-2</v>
      </c>
      <c r="AP1132" s="33">
        <f t="shared" ca="1" si="564"/>
        <v>5.2204300551270955E-3</v>
      </c>
    </row>
    <row r="1133" spans="1:42" x14ac:dyDescent="0.25">
      <c r="A1133" s="31">
        <f t="shared" ca="1" si="589"/>
        <v>44105</v>
      </c>
      <c r="B1133" s="32">
        <f t="shared" ca="1" si="590"/>
        <v>2020</v>
      </c>
      <c r="C1133" s="32">
        <f t="shared" ca="1" si="560"/>
        <v>10</v>
      </c>
      <c r="D1133" s="48">
        <f>RAWDATA!A1135</f>
        <v>202010</v>
      </c>
      <c r="E1133" s="48">
        <f t="shared" ca="1" si="588"/>
        <v>-1.1767000000000001</v>
      </c>
      <c r="F1133" s="48">
        <f t="shared" ca="1" si="601"/>
        <v>1.2522000000000002</v>
      </c>
      <c r="G1133" s="48">
        <f t="shared" ca="1" si="601"/>
        <v>2.4593000000000003</v>
      </c>
      <c r="H1133" s="48">
        <f t="shared" ca="1" si="601"/>
        <v>1.2856000000000001</v>
      </c>
      <c r="I1133" s="48">
        <f t="shared" ca="1" si="601"/>
        <v>1.3961000000000001</v>
      </c>
      <c r="J1133" s="48">
        <f t="shared" ca="1" si="601"/>
        <v>1.4803999999999999</v>
      </c>
      <c r="K1133" s="48">
        <f t="shared" ca="1" si="601"/>
        <v>2.2759999999999998</v>
      </c>
      <c r="L1133" s="48">
        <f t="shared" ca="1" si="601"/>
        <v>3.4390000000000001</v>
      </c>
      <c r="M1133" s="48">
        <f t="shared" ca="1" si="601"/>
        <v>2.1885000000000003</v>
      </c>
      <c r="N1133" s="48">
        <f t="shared" ca="1" si="601"/>
        <v>-4.4300000000000006E-2</v>
      </c>
      <c r="P1133" s="26">
        <f t="shared" ca="1" si="591"/>
        <v>4.885100021453896</v>
      </c>
      <c r="Q1133" s="26">
        <f t="shared" ca="1" si="592"/>
        <v>77.533422964762849</v>
      </c>
      <c r="R1133" s="26">
        <f t="shared" ca="1" si="593"/>
        <v>197.41805621975215</v>
      </c>
      <c r="S1133" s="26">
        <f t="shared" ca="1" si="594"/>
        <v>315.40435583551624</v>
      </c>
      <c r="T1133" s="26">
        <f t="shared" ca="1" si="595"/>
        <v>435.71360671360526</v>
      </c>
      <c r="U1133" s="26">
        <f t="shared" ca="1" si="596"/>
        <v>627.4047042029764</v>
      </c>
      <c r="V1133" s="26">
        <f t="shared" ca="1" si="597"/>
        <v>916.2065115109117</v>
      </c>
      <c r="W1133" s="26">
        <f t="shared" ca="1" si="598"/>
        <v>941.7573925323602</v>
      </c>
      <c r="X1133" s="26">
        <f t="shared" ca="1" si="599"/>
        <v>1796.0165318279319</v>
      </c>
      <c r="Y1133" s="26">
        <f t="shared" ca="1" si="600"/>
        <v>12395.845282170782</v>
      </c>
      <c r="Z1133" s="28">
        <f t="shared" ca="1" si="561"/>
        <v>1.0343500000000005E-2</v>
      </c>
      <c r="AA1133" s="57">
        <f t="shared" ca="1" si="576"/>
        <v>1.4556100000000001E-2</v>
      </c>
      <c r="AB1133" s="33">
        <f t="shared" ca="1" si="562"/>
        <v>-3.8351000000000201E-3</v>
      </c>
      <c r="AD1133" s="28">
        <f t="shared" ca="1" si="577"/>
        <v>-1.183677907826876E-2</v>
      </c>
      <c r="AE1133" s="28">
        <f t="shared" ca="1" si="578"/>
        <v>1.2444248157560648E-2</v>
      </c>
      <c r="AF1133" s="28">
        <f t="shared" ca="1" si="579"/>
        <v>2.4295460565213745E-2</v>
      </c>
      <c r="AG1133" s="28">
        <f t="shared" ca="1" si="580"/>
        <v>1.2774063138297783E-2</v>
      </c>
      <c r="AH1133" s="28">
        <f t="shared" ca="1" si="581"/>
        <v>1.3864442890866057E-2</v>
      </c>
      <c r="AI1133" s="28">
        <f t="shared" ca="1" si="582"/>
        <v>1.4695490398603408E-2</v>
      </c>
      <c r="AJ1133" s="28">
        <f t="shared" ca="1" si="583"/>
        <v>2.2504855340069411E-2</v>
      </c>
      <c r="AK1133" s="28">
        <f t="shared" ca="1" si="584"/>
        <v>3.381188098871872E-2</v>
      </c>
      <c r="AL1133" s="28">
        <f t="shared" ca="1" si="585"/>
        <v>2.1648960988320878E-2</v>
      </c>
      <c r="AM1133" s="28">
        <f t="shared" ca="1" si="586"/>
        <v>-4.430981534890387E-4</v>
      </c>
      <c r="AN1133" s="28">
        <f t="shared" ca="1" si="563"/>
        <v>1.0299196877769975E-2</v>
      </c>
      <c r="AO1133" s="28">
        <f t="shared" ca="1" si="587"/>
        <v>1.4451176931286253E-2</v>
      </c>
      <c r="AP1133" s="33">
        <f t="shared" ca="1" si="564"/>
        <v>-3.8482455138703336E-3</v>
      </c>
    </row>
    <row r="1134" spans="1:42" x14ac:dyDescent="0.25">
      <c r="A1134" s="31">
        <f t="shared" ca="1" si="589"/>
        <v>44136</v>
      </c>
      <c r="B1134" s="32">
        <f t="shared" ca="1" si="590"/>
        <v>2020</v>
      </c>
      <c r="C1134" s="32">
        <f t="shared" ca="1" si="560"/>
        <v>11</v>
      </c>
      <c r="D1134" s="48">
        <f>RAWDATA!A1136</f>
        <v>202011</v>
      </c>
      <c r="E1134" s="48">
        <f t="shared" ca="1" si="588"/>
        <v>24.899800000000003</v>
      </c>
      <c r="F1134" s="48">
        <f t="shared" ca="1" si="601"/>
        <v>20.7485</v>
      </c>
      <c r="G1134" s="48">
        <f t="shared" ca="1" si="601"/>
        <v>18.963500000000003</v>
      </c>
      <c r="H1134" s="48">
        <f t="shared" ca="1" si="601"/>
        <v>17.727399999999999</v>
      </c>
      <c r="I1134" s="48">
        <f t="shared" ca="1" si="601"/>
        <v>18.803800000000003</v>
      </c>
      <c r="J1134" s="48">
        <f t="shared" ca="1" si="601"/>
        <v>19.193900000000003</v>
      </c>
      <c r="K1134" s="48">
        <f t="shared" ca="1" si="601"/>
        <v>17.578200000000002</v>
      </c>
      <c r="L1134" s="48">
        <f t="shared" ca="1" si="601"/>
        <v>19.175200000000004</v>
      </c>
      <c r="M1134" s="48">
        <f t="shared" ca="1" si="601"/>
        <v>19.418099999999999</v>
      </c>
      <c r="N1134" s="48">
        <f t="shared" ca="1" si="601"/>
        <v>25.929500000000001</v>
      </c>
      <c r="P1134" s="26">
        <f t="shared" ca="1" si="591"/>
        <v>6.1014801565958736</v>
      </c>
      <c r="Q1134" s="26">
        <f t="shared" ca="1" si="592"/>
        <v>93.620445228606656</v>
      </c>
      <c r="R1134" s="26">
        <f t="shared" ca="1" si="593"/>
        <v>234.85542931098485</v>
      </c>
      <c r="S1134" s="26">
        <f t="shared" ca="1" si="594"/>
        <v>371.31734761190154</v>
      </c>
      <c r="T1134" s="26">
        <f t="shared" ca="1" si="595"/>
        <v>517.6443218928182</v>
      </c>
      <c r="U1134" s="26">
        <f t="shared" ca="1" si="596"/>
        <v>747.82813572299153</v>
      </c>
      <c r="V1134" s="26">
        <f t="shared" ca="1" si="597"/>
        <v>1077.2591245173228</v>
      </c>
      <c r="W1134" s="26">
        <f t="shared" ca="1" si="598"/>
        <v>1122.3412560652255</v>
      </c>
      <c r="X1134" s="26">
        <f t="shared" ca="1" si="599"/>
        <v>2144.7688179948113</v>
      </c>
      <c r="Y1134" s="26">
        <f t="shared" ca="1" si="600"/>
        <v>15610.025984611255</v>
      </c>
      <c r="Z1134" s="28">
        <f t="shared" ca="1" si="561"/>
        <v>-1.503499999999991E-3</v>
      </c>
      <c r="AA1134" s="57">
        <f t="shared" ca="1" si="576"/>
        <v>0.2024379</v>
      </c>
      <c r="AB1134" s="33">
        <f t="shared" ca="1" si="562"/>
        <v>2.4300099999999991E-2</v>
      </c>
      <c r="AD1134" s="28">
        <f t="shared" ca="1" si="577"/>
        <v>0.22234162986113379</v>
      </c>
      <c r="AE1134" s="28">
        <f t="shared" ca="1" si="578"/>
        <v>0.18853968410718402</v>
      </c>
      <c r="AF1134" s="28">
        <f t="shared" ca="1" si="579"/>
        <v>0.17364653738533747</v>
      </c>
      <c r="AG1134" s="28">
        <f t="shared" ca="1" si="580"/>
        <v>0.16320159642767287</v>
      </c>
      <c r="AH1134" s="28">
        <f t="shared" ca="1" si="581"/>
        <v>0.17230320696088164</v>
      </c>
      <c r="AI1134" s="28">
        <f t="shared" ca="1" si="582"/>
        <v>0.17558139283705457</v>
      </c>
      <c r="AJ1134" s="28">
        <f t="shared" ca="1" si="583"/>
        <v>0.16193345814286406</v>
      </c>
      <c r="AK1134" s="28">
        <f t="shared" ca="1" si="584"/>
        <v>0.1754244933057113</v>
      </c>
      <c r="AL1134" s="28">
        <f t="shared" ca="1" si="585"/>
        <v>0.17746059477139403</v>
      </c>
      <c r="AM1134" s="28">
        <f t="shared" ca="1" si="586"/>
        <v>0.23055204056200218</v>
      </c>
      <c r="AN1134" s="28">
        <f t="shared" ca="1" si="563"/>
        <v>-1.4343393174608143E-3</v>
      </c>
      <c r="AO1134" s="28">
        <f t="shared" ca="1" si="587"/>
        <v>0.18435107925262159</v>
      </c>
      <c r="AP1134" s="33">
        <f t="shared" ca="1" si="564"/>
        <v>1.9655238414076515E-2</v>
      </c>
    </row>
    <row r="1135" spans="1:42" x14ac:dyDescent="0.25">
      <c r="A1135" s="31">
        <f t="shared" ca="1" si="589"/>
        <v>44166</v>
      </c>
      <c r="B1135" s="32">
        <f t="shared" ca="1" si="590"/>
        <v>2020</v>
      </c>
      <c r="C1135" s="32">
        <f t="shared" ca="1" si="560"/>
        <v>12</v>
      </c>
      <c r="D1135" s="48">
        <f>RAWDATA!A1137</f>
        <v>202012</v>
      </c>
      <c r="E1135" s="48">
        <f t="shared" ca="1" si="588"/>
        <v>12.266300000000003</v>
      </c>
      <c r="F1135" s="48">
        <f t="shared" ca="1" si="601"/>
        <v>10.413400000000001</v>
      </c>
      <c r="G1135" s="48">
        <f t="shared" ca="1" si="601"/>
        <v>10.066800000000001</v>
      </c>
      <c r="H1135" s="48">
        <f t="shared" ca="1" si="601"/>
        <v>8.7985000000000007</v>
      </c>
      <c r="I1135" s="48">
        <f t="shared" ca="1" si="601"/>
        <v>8.3064999999999998</v>
      </c>
      <c r="J1135" s="48">
        <f t="shared" ca="1" si="601"/>
        <v>8.3946000000000005</v>
      </c>
      <c r="K1135" s="48">
        <f t="shared" ca="1" si="601"/>
        <v>7.0410000000000004</v>
      </c>
      <c r="L1135" s="48">
        <f t="shared" ca="1" si="601"/>
        <v>7.3910999999999998</v>
      </c>
      <c r="M1135" s="48">
        <f t="shared" ca="1" si="601"/>
        <v>8.5468000000000011</v>
      </c>
      <c r="N1135" s="48">
        <f t="shared" ca="1" si="601"/>
        <v>8.9778000000000002</v>
      </c>
      <c r="P1135" s="26">
        <f t="shared" ca="1" si="591"/>
        <v>6.8499060170443933</v>
      </c>
      <c r="Q1135" s="26">
        <f t="shared" ca="1" si="592"/>
        <v>103.36951667204238</v>
      </c>
      <c r="R1135" s="26">
        <f t="shared" ca="1" si="593"/>
        <v>258.49785566886305</v>
      </c>
      <c r="S1135" s="26">
        <f t="shared" ca="1" si="594"/>
        <v>403.98770444153467</v>
      </c>
      <c r="T1135" s="26">
        <f t="shared" ca="1" si="595"/>
        <v>560.64244749084514</v>
      </c>
      <c r="U1135" s="26">
        <f t="shared" ca="1" si="596"/>
        <v>810.60531640439388</v>
      </c>
      <c r="V1135" s="26">
        <f t="shared" ca="1" si="597"/>
        <v>1153.1089394745875</v>
      </c>
      <c r="W1135" s="26">
        <f t="shared" ca="1" si="598"/>
        <v>1205.2946206422623</v>
      </c>
      <c r="X1135" s="26">
        <f t="shared" ca="1" si="599"/>
        <v>2328.0779193311919</v>
      </c>
      <c r="Y1135" s="26">
        <f t="shared" ca="1" si="600"/>
        <v>17011.462897457684</v>
      </c>
      <c r="Z1135" s="28">
        <f t="shared" ca="1" si="561"/>
        <v>-2.5775499999999951E-2</v>
      </c>
      <c r="AA1135" s="57">
        <f t="shared" ca="1" si="576"/>
        <v>9.02028E-2</v>
      </c>
      <c r="AB1135" s="33">
        <f t="shared" ca="1" si="562"/>
        <v>-2.5797999999999932E-3</v>
      </c>
      <c r="AD1135" s="28">
        <f t="shared" ca="1" si="577"/>
        <v>0.11570354167338291</v>
      </c>
      <c r="AE1135" s="28">
        <f t="shared" ca="1" si="578"/>
        <v>9.9061317300928528E-2</v>
      </c>
      <c r="AF1135" s="28">
        <f t="shared" ca="1" si="579"/>
        <v>9.5917268216130988E-2</v>
      </c>
      <c r="AG1135" s="28">
        <f t="shared" ca="1" si="580"/>
        <v>8.4327361574006665E-2</v>
      </c>
      <c r="AH1135" s="28">
        <f t="shared" ca="1" si="581"/>
        <v>7.9794984685038053E-2</v>
      </c>
      <c r="AI1135" s="28">
        <f t="shared" ca="1" si="582"/>
        <v>8.0608086278466412E-2</v>
      </c>
      <c r="AJ1135" s="28">
        <f t="shared" ca="1" si="583"/>
        <v>6.8041752650131196E-2</v>
      </c>
      <c r="AK1135" s="28">
        <f t="shared" ca="1" si="584"/>
        <v>7.1307124868963387E-2</v>
      </c>
      <c r="AL1135" s="28">
        <f t="shared" ca="1" si="585"/>
        <v>8.2011230399147109E-2</v>
      </c>
      <c r="AM1135" s="28">
        <f t="shared" ca="1" si="586"/>
        <v>8.5974005772786619E-2</v>
      </c>
      <c r="AN1135" s="28">
        <f t="shared" ca="1" si="563"/>
        <v>-2.3389811401188856E-2</v>
      </c>
      <c r="AO1135" s="28">
        <f t="shared" ca="1" si="587"/>
        <v>8.6363733980830332E-2</v>
      </c>
      <c r="AP1135" s="33">
        <f t="shared" ca="1" si="564"/>
        <v>-2.3711158948634681E-3</v>
      </c>
    </row>
    <row r="1136" spans="1:42" x14ac:dyDescent="0.25">
      <c r="A1136" s="31" t="str">
        <f t="shared" ca="1" si="589"/>
        <v/>
      </c>
      <c r="B1136" s="32" t="str">
        <f t="shared" ca="1" si="590"/>
        <v/>
      </c>
      <c r="C1136" s="32" t="str">
        <f t="shared" ref="C1136:C1199" ca="1" si="602">IF(E1136="","",MONTH(A1136))</f>
        <v/>
      </c>
      <c r="D1136" s="48">
        <f>RAWDATA!A1138</f>
        <v>0</v>
      </c>
      <c r="E1136" s="48" t="str">
        <f t="shared" ca="1" si="588"/>
        <v/>
      </c>
      <c r="F1136" s="48" t="str">
        <f t="shared" ca="1" si="601"/>
        <v/>
      </c>
      <c r="G1136" s="48" t="str">
        <f t="shared" ca="1" si="601"/>
        <v/>
      </c>
      <c r="H1136" s="48" t="str">
        <f t="shared" ca="1" si="601"/>
        <v/>
      </c>
      <c r="I1136" s="48" t="str">
        <f t="shared" ca="1" si="601"/>
        <v/>
      </c>
      <c r="J1136" s="48" t="str">
        <f t="shared" ca="1" si="601"/>
        <v/>
      </c>
      <c r="K1136" s="48" t="str">
        <f t="shared" ca="1" si="601"/>
        <v/>
      </c>
      <c r="L1136" s="48" t="str">
        <f t="shared" ca="1" si="601"/>
        <v/>
      </c>
      <c r="M1136" s="48" t="str">
        <f t="shared" ca="1" si="601"/>
        <v/>
      </c>
      <c r="N1136" s="48" t="str">
        <f t="shared" ca="1" si="601"/>
        <v/>
      </c>
      <c r="P1136" s="26" t="str">
        <f t="shared" ca="1" si="591"/>
        <v/>
      </c>
      <c r="Q1136" s="26" t="str">
        <f t="shared" ca="1" si="592"/>
        <v/>
      </c>
      <c r="R1136" s="26" t="str">
        <f t="shared" ca="1" si="593"/>
        <v/>
      </c>
      <c r="S1136" s="26" t="str">
        <f t="shared" ca="1" si="594"/>
        <v/>
      </c>
      <c r="T1136" s="26" t="str">
        <f t="shared" ca="1" si="595"/>
        <v/>
      </c>
      <c r="U1136" s="26" t="str">
        <f t="shared" ca="1" si="596"/>
        <v/>
      </c>
      <c r="V1136" s="26" t="str">
        <f t="shared" ca="1" si="597"/>
        <v/>
      </c>
      <c r="W1136" s="26" t="str">
        <f t="shared" ca="1" si="598"/>
        <v/>
      </c>
      <c r="X1136" s="26" t="str">
        <f t="shared" ca="1" si="599"/>
        <v/>
      </c>
      <c r="Y1136" s="26" t="str">
        <f t="shared" ca="1" si="600"/>
        <v/>
      </c>
      <c r="Z1136" s="28" t="str">
        <f t="shared" ca="1" si="561"/>
        <v/>
      </c>
      <c r="AA1136" s="57" t="str">
        <f t="shared" ca="1" si="576"/>
        <v/>
      </c>
      <c r="AB1136" s="33" t="str">
        <f t="shared" ca="1" si="562"/>
        <v/>
      </c>
      <c r="AD1136" s="28" t="str">
        <f t="shared" ca="1" si="577"/>
        <v/>
      </c>
      <c r="AE1136" s="28" t="str">
        <f t="shared" ca="1" si="578"/>
        <v/>
      </c>
      <c r="AF1136" s="28" t="str">
        <f t="shared" ca="1" si="579"/>
        <v/>
      </c>
      <c r="AG1136" s="28" t="str">
        <f t="shared" ca="1" si="580"/>
        <v/>
      </c>
      <c r="AH1136" s="28" t="str">
        <f t="shared" ca="1" si="581"/>
        <v/>
      </c>
      <c r="AI1136" s="28" t="str">
        <f t="shared" ca="1" si="582"/>
        <v/>
      </c>
      <c r="AJ1136" s="28" t="str">
        <f t="shared" ca="1" si="583"/>
        <v/>
      </c>
      <c r="AK1136" s="28" t="str">
        <f t="shared" ca="1" si="584"/>
        <v/>
      </c>
      <c r="AL1136" s="28" t="str">
        <f t="shared" ca="1" si="585"/>
        <v/>
      </c>
      <c r="AM1136" s="28" t="str">
        <f t="shared" ca="1" si="586"/>
        <v/>
      </c>
      <c r="AN1136" s="28" t="str">
        <f t="shared" ca="1" si="563"/>
        <v/>
      </c>
      <c r="AO1136" s="28" t="str">
        <f t="shared" ca="1" si="587"/>
        <v/>
      </c>
      <c r="AP1136" s="33" t="str">
        <f t="shared" ca="1" si="564"/>
        <v/>
      </c>
    </row>
    <row r="1137" spans="1:42" x14ac:dyDescent="0.25">
      <c r="A1137" s="31" t="str">
        <f t="shared" ca="1" si="589"/>
        <v/>
      </c>
      <c r="B1137" s="32" t="str">
        <f t="shared" ca="1" si="590"/>
        <v/>
      </c>
      <c r="C1137" s="32" t="str">
        <f t="shared" ca="1" si="602"/>
        <v/>
      </c>
      <c r="D1137" s="48">
        <f>RAWDATA!A1139</f>
        <v>0</v>
      </c>
      <c r="E1137" s="48" t="str">
        <f t="shared" ca="1" si="588"/>
        <v/>
      </c>
      <c r="F1137" s="48" t="str">
        <f t="shared" ca="1" si="601"/>
        <v/>
      </c>
      <c r="G1137" s="48" t="str">
        <f t="shared" ca="1" si="601"/>
        <v/>
      </c>
      <c r="H1137" s="48" t="str">
        <f t="shared" ca="1" si="601"/>
        <v/>
      </c>
      <c r="I1137" s="48" t="str">
        <f t="shared" ca="1" si="601"/>
        <v/>
      </c>
      <c r="J1137" s="48" t="str">
        <f t="shared" ca="1" si="601"/>
        <v/>
      </c>
      <c r="K1137" s="48" t="str">
        <f t="shared" ca="1" si="601"/>
        <v/>
      </c>
      <c r="L1137" s="48" t="str">
        <f t="shared" ca="1" si="601"/>
        <v/>
      </c>
      <c r="M1137" s="48" t="str">
        <f t="shared" ca="1" si="601"/>
        <v/>
      </c>
      <c r="N1137" s="48" t="str">
        <f t="shared" ca="1" si="601"/>
        <v/>
      </c>
      <c r="P1137" s="26" t="str">
        <f t="shared" ca="1" si="591"/>
        <v/>
      </c>
      <c r="Q1137" s="26" t="str">
        <f t="shared" ca="1" si="592"/>
        <v/>
      </c>
      <c r="R1137" s="26" t="str">
        <f t="shared" ca="1" si="593"/>
        <v/>
      </c>
      <c r="S1137" s="26" t="str">
        <f t="shared" ca="1" si="594"/>
        <v/>
      </c>
      <c r="T1137" s="26" t="str">
        <f t="shared" ca="1" si="595"/>
        <v/>
      </c>
      <c r="U1137" s="26" t="str">
        <f t="shared" ca="1" si="596"/>
        <v/>
      </c>
      <c r="V1137" s="26" t="str">
        <f t="shared" ca="1" si="597"/>
        <v/>
      </c>
      <c r="W1137" s="26" t="str">
        <f t="shared" ca="1" si="598"/>
        <v/>
      </c>
      <c r="X1137" s="26" t="str">
        <f t="shared" ca="1" si="599"/>
        <v/>
      </c>
      <c r="Y1137" s="26" t="str">
        <f t="shared" ca="1" si="600"/>
        <v/>
      </c>
      <c r="Z1137" s="28" t="str">
        <f t="shared" ca="1" si="561"/>
        <v/>
      </c>
      <c r="AA1137" s="57" t="str">
        <f t="shared" ca="1" si="576"/>
        <v/>
      </c>
      <c r="AB1137" s="33" t="str">
        <f t="shared" ca="1" si="562"/>
        <v/>
      </c>
      <c r="AD1137" s="28" t="str">
        <f t="shared" ca="1" si="577"/>
        <v/>
      </c>
      <c r="AE1137" s="28" t="str">
        <f t="shared" ca="1" si="578"/>
        <v/>
      </c>
      <c r="AF1137" s="28" t="str">
        <f t="shared" ca="1" si="579"/>
        <v/>
      </c>
      <c r="AG1137" s="28" t="str">
        <f t="shared" ca="1" si="580"/>
        <v/>
      </c>
      <c r="AH1137" s="28" t="str">
        <f t="shared" ca="1" si="581"/>
        <v/>
      </c>
      <c r="AI1137" s="28" t="str">
        <f t="shared" ca="1" si="582"/>
        <v/>
      </c>
      <c r="AJ1137" s="28" t="str">
        <f t="shared" ca="1" si="583"/>
        <v/>
      </c>
      <c r="AK1137" s="28" t="str">
        <f t="shared" ca="1" si="584"/>
        <v/>
      </c>
      <c r="AL1137" s="28" t="str">
        <f t="shared" ca="1" si="585"/>
        <v/>
      </c>
      <c r="AM1137" s="28" t="str">
        <f t="shared" ca="1" si="586"/>
        <v/>
      </c>
      <c r="AN1137" s="28" t="str">
        <f t="shared" ca="1" si="563"/>
        <v/>
      </c>
      <c r="AO1137" s="28" t="str">
        <f t="shared" ca="1" si="587"/>
        <v/>
      </c>
      <c r="AP1137" s="33" t="str">
        <f t="shared" ca="1" si="564"/>
        <v/>
      </c>
    </row>
    <row r="1138" spans="1:42" x14ac:dyDescent="0.25">
      <c r="A1138" s="31" t="str">
        <f t="shared" ca="1" si="589"/>
        <v/>
      </c>
      <c r="B1138" s="32" t="str">
        <f t="shared" ca="1" si="590"/>
        <v/>
      </c>
      <c r="C1138" s="32" t="str">
        <f t="shared" ca="1" si="602"/>
        <v/>
      </c>
      <c r="D1138" s="48">
        <f>RAWDATA!A1140</f>
        <v>0</v>
      </c>
      <c r="E1138" s="48" t="str">
        <f t="shared" ca="1" si="588"/>
        <v/>
      </c>
      <c r="F1138" s="48" t="str">
        <f t="shared" ca="1" si="601"/>
        <v/>
      </c>
      <c r="G1138" s="48" t="str">
        <f t="shared" ca="1" si="601"/>
        <v/>
      </c>
      <c r="H1138" s="48" t="str">
        <f t="shared" ca="1" si="601"/>
        <v/>
      </c>
      <c r="I1138" s="48" t="str">
        <f t="shared" ca="1" si="601"/>
        <v/>
      </c>
      <c r="J1138" s="48" t="str">
        <f t="shared" ca="1" si="601"/>
        <v/>
      </c>
      <c r="K1138" s="48" t="str">
        <f t="shared" ca="1" si="601"/>
        <v/>
      </c>
      <c r="L1138" s="48" t="str">
        <f t="shared" ca="1" si="601"/>
        <v/>
      </c>
      <c r="M1138" s="48" t="str">
        <f t="shared" ca="1" si="601"/>
        <v/>
      </c>
      <c r="N1138" s="48" t="str">
        <f t="shared" ca="1" si="601"/>
        <v/>
      </c>
      <c r="P1138" s="26" t="str">
        <f t="shared" ca="1" si="591"/>
        <v/>
      </c>
      <c r="Q1138" s="26" t="str">
        <f t="shared" ca="1" si="592"/>
        <v/>
      </c>
      <c r="R1138" s="26" t="str">
        <f t="shared" ca="1" si="593"/>
        <v/>
      </c>
      <c r="S1138" s="26" t="str">
        <f t="shared" ca="1" si="594"/>
        <v/>
      </c>
      <c r="T1138" s="26" t="str">
        <f t="shared" ca="1" si="595"/>
        <v/>
      </c>
      <c r="U1138" s="26" t="str">
        <f t="shared" ca="1" si="596"/>
        <v/>
      </c>
      <c r="V1138" s="26" t="str">
        <f t="shared" ca="1" si="597"/>
        <v/>
      </c>
      <c r="W1138" s="26" t="str">
        <f t="shared" ca="1" si="598"/>
        <v/>
      </c>
      <c r="X1138" s="26" t="str">
        <f t="shared" ca="1" si="599"/>
        <v/>
      </c>
      <c r="Y1138" s="26" t="str">
        <f t="shared" ca="1" si="600"/>
        <v/>
      </c>
      <c r="Z1138" s="28" t="str">
        <f t="shared" ca="1" si="561"/>
        <v/>
      </c>
      <c r="AA1138" s="57" t="str">
        <f t="shared" ca="1" si="576"/>
        <v/>
      </c>
      <c r="AB1138" s="33" t="str">
        <f t="shared" ca="1" si="562"/>
        <v/>
      </c>
      <c r="AD1138" s="28" t="str">
        <f t="shared" ca="1" si="577"/>
        <v/>
      </c>
      <c r="AE1138" s="28" t="str">
        <f t="shared" ca="1" si="578"/>
        <v/>
      </c>
      <c r="AF1138" s="28" t="str">
        <f t="shared" ca="1" si="579"/>
        <v/>
      </c>
      <c r="AG1138" s="28" t="str">
        <f t="shared" ca="1" si="580"/>
        <v/>
      </c>
      <c r="AH1138" s="28" t="str">
        <f t="shared" ca="1" si="581"/>
        <v/>
      </c>
      <c r="AI1138" s="28" t="str">
        <f t="shared" ca="1" si="582"/>
        <v/>
      </c>
      <c r="AJ1138" s="28" t="str">
        <f t="shared" ca="1" si="583"/>
        <v/>
      </c>
      <c r="AK1138" s="28" t="str">
        <f t="shared" ca="1" si="584"/>
        <v/>
      </c>
      <c r="AL1138" s="28" t="str">
        <f t="shared" ca="1" si="585"/>
        <v/>
      </c>
      <c r="AM1138" s="28" t="str">
        <f t="shared" ca="1" si="586"/>
        <v/>
      </c>
      <c r="AN1138" s="28" t="str">
        <f t="shared" ca="1" si="563"/>
        <v/>
      </c>
      <c r="AO1138" s="28" t="str">
        <f t="shared" ca="1" si="587"/>
        <v/>
      </c>
      <c r="AP1138" s="33" t="str">
        <f t="shared" ca="1" si="564"/>
        <v/>
      </c>
    </row>
    <row r="1139" spans="1:42" x14ac:dyDescent="0.25">
      <c r="A1139" s="31" t="str">
        <f t="shared" ca="1" si="589"/>
        <v/>
      </c>
      <c r="B1139" s="32" t="str">
        <f t="shared" ca="1" si="590"/>
        <v/>
      </c>
      <c r="C1139" s="32" t="str">
        <f t="shared" ca="1" si="602"/>
        <v/>
      </c>
      <c r="D1139" s="48">
        <f>RAWDATA!A1141</f>
        <v>0</v>
      </c>
      <c r="E1139" s="48" t="str">
        <f t="shared" ca="1" si="588"/>
        <v/>
      </c>
      <c r="F1139" s="48" t="str">
        <f t="shared" ca="1" si="601"/>
        <v/>
      </c>
      <c r="G1139" s="48" t="str">
        <f t="shared" ca="1" si="601"/>
        <v/>
      </c>
      <c r="H1139" s="48" t="str">
        <f t="shared" ca="1" si="601"/>
        <v/>
      </c>
      <c r="I1139" s="48" t="str">
        <f t="shared" ca="1" si="601"/>
        <v/>
      </c>
      <c r="J1139" s="48" t="str">
        <f t="shared" ca="1" si="601"/>
        <v/>
      </c>
      <c r="K1139" s="48" t="str">
        <f t="shared" ca="1" si="601"/>
        <v/>
      </c>
      <c r="L1139" s="48" t="str">
        <f t="shared" ca="1" si="601"/>
        <v/>
      </c>
      <c r="M1139" s="48" t="str">
        <f t="shared" ca="1" si="601"/>
        <v/>
      </c>
      <c r="N1139" s="48" t="str">
        <f t="shared" ca="1" si="601"/>
        <v/>
      </c>
      <c r="P1139" s="26" t="str">
        <f t="shared" ca="1" si="591"/>
        <v/>
      </c>
      <c r="Q1139" s="26" t="str">
        <f t="shared" ca="1" si="592"/>
        <v/>
      </c>
      <c r="R1139" s="26" t="str">
        <f t="shared" ca="1" si="593"/>
        <v/>
      </c>
      <c r="S1139" s="26" t="str">
        <f t="shared" ca="1" si="594"/>
        <v/>
      </c>
      <c r="T1139" s="26" t="str">
        <f t="shared" ca="1" si="595"/>
        <v/>
      </c>
      <c r="U1139" s="26" t="str">
        <f t="shared" ca="1" si="596"/>
        <v/>
      </c>
      <c r="V1139" s="26" t="str">
        <f t="shared" ca="1" si="597"/>
        <v/>
      </c>
      <c r="W1139" s="26" t="str">
        <f t="shared" ca="1" si="598"/>
        <v/>
      </c>
      <c r="X1139" s="26" t="str">
        <f t="shared" ca="1" si="599"/>
        <v/>
      </c>
      <c r="Y1139" s="26" t="str">
        <f t="shared" ca="1" si="600"/>
        <v/>
      </c>
      <c r="Z1139" s="28" t="str">
        <f t="shared" ca="1" si="561"/>
        <v/>
      </c>
      <c r="AA1139" s="57" t="str">
        <f t="shared" ca="1" si="576"/>
        <v/>
      </c>
      <c r="AB1139" s="33" t="str">
        <f t="shared" ca="1" si="562"/>
        <v/>
      </c>
      <c r="AD1139" s="28" t="str">
        <f t="shared" ca="1" si="577"/>
        <v/>
      </c>
      <c r="AE1139" s="28" t="str">
        <f t="shared" ca="1" si="578"/>
        <v/>
      </c>
      <c r="AF1139" s="28" t="str">
        <f t="shared" ca="1" si="579"/>
        <v/>
      </c>
      <c r="AG1139" s="28" t="str">
        <f t="shared" ca="1" si="580"/>
        <v/>
      </c>
      <c r="AH1139" s="28" t="str">
        <f t="shared" ca="1" si="581"/>
        <v/>
      </c>
      <c r="AI1139" s="28" t="str">
        <f t="shared" ca="1" si="582"/>
        <v/>
      </c>
      <c r="AJ1139" s="28" t="str">
        <f t="shared" ca="1" si="583"/>
        <v/>
      </c>
      <c r="AK1139" s="28" t="str">
        <f t="shared" ca="1" si="584"/>
        <v/>
      </c>
      <c r="AL1139" s="28" t="str">
        <f t="shared" ca="1" si="585"/>
        <v/>
      </c>
      <c r="AM1139" s="28" t="str">
        <f t="shared" ca="1" si="586"/>
        <v/>
      </c>
      <c r="AN1139" s="28" t="str">
        <f t="shared" ca="1" si="563"/>
        <v/>
      </c>
      <c r="AO1139" s="28" t="str">
        <f t="shared" ca="1" si="587"/>
        <v/>
      </c>
      <c r="AP1139" s="33" t="str">
        <f t="shared" ca="1" si="564"/>
        <v/>
      </c>
    </row>
    <row r="1140" spans="1:42" x14ac:dyDescent="0.25">
      <c r="A1140" s="31" t="str">
        <f t="shared" ca="1" si="589"/>
        <v/>
      </c>
      <c r="B1140" s="32" t="str">
        <f t="shared" ca="1" si="590"/>
        <v/>
      </c>
      <c r="C1140" s="32" t="str">
        <f t="shared" ca="1" si="602"/>
        <v/>
      </c>
      <c r="D1140" s="48">
        <f>RAWDATA!A1142</f>
        <v>0</v>
      </c>
      <c r="E1140" s="48" t="str">
        <f t="shared" ca="1" si="588"/>
        <v/>
      </c>
      <c r="F1140" s="48" t="str">
        <f t="shared" ca="1" si="601"/>
        <v/>
      </c>
      <c r="G1140" s="48" t="str">
        <f t="shared" ca="1" si="601"/>
        <v/>
      </c>
      <c r="H1140" s="48" t="str">
        <f t="shared" ca="1" si="601"/>
        <v/>
      </c>
      <c r="I1140" s="48" t="str">
        <f t="shared" ca="1" si="601"/>
        <v/>
      </c>
      <c r="J1140" s="48" t="str">
        <f t="shared" ca="1" si="601"/>
        <v/>
      </c>
      <c r="K1140" s="48" t="str">
        <f t="shared" ca="1" si="601"/>
        <v/>
      </c>
      <c r="L1140" s="48" t="str">
        <f t="shared" ca="1" si="601"/>
        <v/>
      </c>
      <c r="M1140" s="48" t="str">
        <f t="shared" ca="1" si="601"/>
        <v/>
      </c>
      <c r="N1140" s="48" t="str">
        <f t="shared" ca="1" si="601"/>
        <v/>
      </c>
      <c r="P1140" s="26" t="str">
        <f t="shared" ca="1" si="591"/>
        <v/>
      </c>
      <c r="Q1140" s="26" t="str">
        <f t="shared" ca="1" si="592"/>
        <v/>
      </c>
      <c r="R1140" s="26" t="str">
        <f t="shared" ca="1" si="593"/>
        <v/>
      </c>
      <c r="S1140" s="26" t="str">
        <f t="shared" ca="1" si="594"/>
        <v/>
      </c>
      <c r="T1140" s="26" t="str">
        <f t="shared" ca="1" si="595"/>
        <v/>
      </c>
      <c r="U1140" s="26" t="str">
        <f t="shared" ca="1" si="596"/>
        <v/>
      </c>
      <c r="V1140" s="26" t="str">
        <f t="shared" ca="1" si="597"/>
        <v/>
      </c>
      <c r="W1140" s="26" t="str">
        <f t="shared" ca="1" si="598"/>
        <v/>
      </c>
      <c r="X1140" s="26" t="str">
        <f t="shared" ca="1" si="599"/>
        <v/>
      </c>
      <c r="Y1140" s="26" t="str">
        <f t="shared" ca="1" si="600"/>
        <v/>
      </c>
      <c r="Z1140" s="28" t="str">
        <f t="shared" ca="1" si="561"/>
        <v/>
      </c>
      <c r="AA1140" s="57" t="str">
        <f t="shared" ca="1" si="576"/>
        <v/>
      </c>
      <c r="AB1140" s="33" t="str">
        <f t="shared" ca="1" si="562"/>
        <v/>
      </c>
      <c r="AD1140" s="28" t="str">
        <f t="shared" ca="1" si="577"/>
        <v/>
      </c>
      <c r="AE1140" s="28" t="str">
        <f t="shared" ca="1" si="578"/>
        <v/>
      </c>
      <c r="AF1140" s="28" t="str">
        <f t="shared" ca="1" si="579"/>
        <v/>
      </c>
      <c r="AG1140" s="28" t="str">
        <f t="shared" ca="1" si="580"/>
        <v/>
      </c>
      <c r="AH1140" s="28" t="str">
        <f t="shared" ca="1" si="581"/>
        <v/>
      </c>
      <c r="AI1140" s="28" t="str">
        <f t="shared" ca="1" si="582"/>
        <v/>
      </c>
      <c r="AJ1140" s="28" t="str">
        <f t="shared" ca="1" si="583"/>
        <v/>
      </c>
      <c r="AK1140" s="28" t="str">
        <f t="shared" ca="1" si="584"/>
        <v/>
      </c>
      <c r="AL1140" s="28" t="str">
        <f t="shared" ca="1" si="585"/>
        <v/>
      </c>
      <c r="AM1140" s="28" t="str">
        <f t="shared" ca="1" si="586"/>
        <v/>
      </c>
      <c r="AN1140" s="28" t="str">
        <f t="shared" ca="1" si="563"/>
        <v/>
      </c>
      <c r="AO1140" s="28" t="str">
        <f t="shared" ca="1" si="587"/>
        <v/>
      </c>
      <c r="AP1140" s="33" t="str">
        <f t="shared" ca="1" si="564"/>
        <v/>
      </c>
    </row>
    <row r="1141" spans="1:42" x14ac:dyDescent="0.25">
      <c r="A1141" s="31" t="str">
        <f t="shared" ca="1" si="589"/>
        <v/>
      </c>
      <c r="B1141" s="32" t="str">
        <f t="shared" ca="1" si="590"/>
        <v/>
      </c>
      <c r="C1141" s="32" t="str">
        <f t="shared" ca="1" si="602"/>
        <v/>
      </c>
      <c r="D1141" s="48">
        <f>RAWDATA!A1143</f>
        <v>0</v>
      </c>
      <c r="E1141" s="48" t="str">
        <f t="shared" ca="1" si="588"/>
        <v/>
      </c>
      <c r="F1141" s="48" t="str">
        <f t="shared" ca="1" si="601"/>
        <v/>
      </c>
      <c r="G1141" s="48" t="str">
        <f t="shared" ca="1" si="601"/>
        <v/>
      </c>
      <c r="H1141" s="48" t="str">
        <f t="shared" ca="1" si="601"/>
        <v/>
      </c>
      <c r="I1141" s="48" t="str">
        <f t="shared" ca="1" si="601"/>
        <v/>
      </c>
      <c r="J1141" s="48" t="str">
        <f t="shared" ca="1" si="601"/>
        <v/>
      </c>
      <c r="K1141" s="48" t="str">
        <f t="shared" ca="1" si="601"/>
        <v/>
      </c>
      <c r="L1141" s="48" t="str">
        <f t="shared" ca="1" si="601"/>
        <v/>
      </c>
      <c r="M1141" s="48" t="str">
        <f t="shared" ca="1" si="601"/>
        <v/>
      </c>
      <c r="N1141" s="48" t="str">
        <f t="shared" ca="1" si="601"/>
        <v/>
      </c>
      <c r="P1141" s="26" t="str">
        <f t="shared" ca="1" si="591"/>
        <v/>
      </c>
      <c r="Q1141" s="26" t="str">
        <f t="shared" ca="1" si="592"/>
        <v/>
      </c>
      <c r="R1141" s="26" t="str">
        <f t="shared" ca="1" si="593"/>
        <v/>
      </c>
      <c r="S1141" s="26" t="str">
        <f t="shared" ca="1" si="594"/>
        <v/>
      </c>
      <c r="T1141" s="26" t="str">
        <f t="shared" ca="1" si="595"/>
        <v/>
      </c>
      <c r="U1141" s="26" t="str">
        <f t="shared" ca="1" si="596"/>
        <v/>
      </c>
      <c r="V1141" s="26" t="str">
        <f t="shared" ca="1" si="597"/>
        <v/>
      </c>
      <c r="W1141" s="26" t="str">
        <f t="shared" ca="1" si="598"/>
        <v/>
      </c>
      <c r="X1141" s="26" t="str">
        <f t="shared" ca="1" si="599"/>
        <v/>
      </c>
      <c r="Y1141" s="26" t="str">
        <f t="shared" ca="1" si="600"/>
        <v/>
      </c>
      <c r="Z1141" s="28" t="str">
        <f t="shared" ref="Z1141:Z1200" ca="1" si="603">IF(P1141="","",IF(P1140="",AVERAGE(Y1141-1,X1141-1)-AVERAGE(P1141-1,Q1141-1),AVERAGE(Y1141/Y1140-1,X1141/X1140-1)-AVERAGE(P1141/P1140-1,Q1141/Q1140-1)))</f>
        <v/>
      </c>
      <c r="AA1141" s="57" t="str">
        <f t="shared" ca="1" si="576"/>
        <v/>
      </c>
      <c r="AB1141" s="33" t="str">
        <f t="shared" ref="AB1141:AB1200" ca="1" si="604">IF(P1141="","",IF(P1140="",AVERAGE(Y1141-1,X1141-1)-AA1141,AVERAGE(Y1141/Y1140-1,X1141/X1140-1)-AA1141))</f>
        <v/>
      </c>
      <c r="AD1141" s="28" t="str">
        <f t="shared" ca="1" si="577"/>
        <v/>
      </c>
      <c r="AE1141" s="28" t="str">
        <f t="shared" ca="1" si="578"/>
        <v/>
      </c>
      <c r="AF1141" s="28" t="str">
        <f t="shared" ca="1" si="579"/>
        <v/>
      </c>
      <c r="AG1141" s="28" t="str">
        <f t="shared" ca="1" si="580"/>
        <v/>
      </c>
      <c r="AH1141" s="28" t="str">
        <f t="shared" ca="1" si="581"/>
        <v/>
      </c>
      <c r="AI1141" s="28" t="str">
        <f t="shared" ca="1" si="582"/>
        <v/>
      </c>
      <c r="AJ1141" s="28" t="str">
        <f t="shared" ca="1" si="583"/>
        <v/>
      </c>
      <c r="AK1141" s="28" t="str">
        <f t="shared" ca="1" si="584"/>
        <v/>
      </c>
      <c r="AL1141" s="28" t="str">
        <f t="shared" ca="1" si="585"/>
        <v/>
      </c>
      <c r="AM1141" s="28" t="str">
        <f t="shared" ca="1" si="586"/>
        <v/>
      </c>
      <c r="AN1141" s="28" t="str">
        <f t="shared" ref="AN1141:AN1200" ca="1" si="605">IF(AD1141="","",IF(AD1140="",AVERAGE(AM1141,AL1141)-AVERAGE(AD1141,AE1141),AVERAGE(AM1141,AL1141)-AVERAGE(AD1141,AE1141)))</f>
        <v/>
      </c>
      <c r="AO1141" s="28" t="str">
        <f t="shared" ca="1" si="587"/>
        <v/>
      </c>
      <c r="AP1141" s="33" t="str">
        <f t="shared" ref="AP1141:AP1200" ca="1" si="606">IF(AD1141="","",IF(AD1140="",AVERAGE(AM1141,AL1141)-AO1141,AVERAGE(AM1141,AL1141)-AO1141))</f>
        <v/>
      </c>
    </row>
    <row r="1142" spans="1:42" x14ac:dyDescent="0.25">
      <c r="A1142" s="31" t="str">
        <f t="shared" ca="1" si="589"/>
        <v/>
      </c>
      <c r="B1142" s="32" t="str">
        <f t="shared" ca="1" si="590"/>
        <v/>
      </c>
      <c r="C1142" s="32" t="str">
        <f t="shared" ca="1" si="602"/>
        <v/>
      </c>
      <c r="D1142" s="48">
        <f>RAWDATA!A1144</f>
        <v>0</v>
      </c>
      <c r="E1142" s="48" t="str">
        <f t="shared" ca="1" si="588"/>
        <v/>
      </c>
      <c r="F1142" s="48" t="str">
        <f t="shared" ca="1" si="601"/>
        <v/>
      </c>
      <c r="G1142" s="48" t="str">
        <f t="shared" ca="1" si="601"/>
        <v/>
      </c>
      <c r="H1142" s="48" t="str">
        <f t="shared" ca="1" si="601"/>
        <v/>
      </c>
      <c r="I1142" s="48" t="str">
        <f t="shared" ca="1" si="601"/>
        <v/>
      </c>
      <c r="J1142" s="48" t="str">
        <f t="shared" ca="1" si="601"/>
        <v/>
      </c>
      <c r="K1142" s="48" t="str">
        <f t="shared" ca="1" si="601"/>
        <v/>
      </c>
      <c r="L1142" s="48" t="str">
        <f t="shared" ca="1" si="601"/>
        <v/>
      </c>
      <c r="M1142" s="48" t="str">
        <f t="shared" ca="1" si="601"/>
        <v/>
      </c>
      <c r="N1142" s="48" t="str">
        <f t="shared" ca="1" si="601"/>
        <v/>
      </c>
      <c r="P1142" s="26" t="str">
        <f t="shared" ca="1" si="591"/>
        <v/>
      </c>
      <c r="Q1142" s="26" t="str">
        <f t="shared" ca="1" si="592"/>
        <v/>
      </c>
      <c r="R1142" s="26" t="str">
        <f t="shared" ca="1" si="593"/>
        <v/>
      </c>
      <c r="S1142" s="26" t="str">
        <f t="shared" ca="1" si="594"/>
        <v/>
      </c>
      <c r="T1142" s="26" t="str">
        <f t="shared" ca="1" si="595"/>
        <v/>
      </c>
      <c r="U1142" s="26" t="str">
        <f t="shared" ca="1" si="596"/>
        <v/>
      </c>
      <c r="V1142" s="26" t="str">
        <f t="shared" ca="1" si="597"/>
        <v/>
      </c>
      <c r="W1142" s="26" t="str">
        <f t="shared" ca="1" si="598"/>
        <v/>
      </c>
      <c r="X1142" s="26" t="str">
        <f t="shared" ca="1" si="599"/>
        <v/>
      </c>
      <c r="Y1142" s="26" t="str">
        <f t="shared" ca="1" si="600"/>
        <v/>
      </c>
      <c r="Z1142" s="28" t="str">
        <f t="shared" ca="1" si="603"/>
        <v/>
      </c>
      <c r="AA1142" s="57" t="str">
        <f t="shared" ca="1" si="576"/>
        <v/>
      </c>
      <c r="AB1142" s="33" t="str">
        <f t="shared" ca="1" si="604"/>
        <v/>
      </c>
      <c r="AD1142" s="28" t="str">
        <f t="shared" ca="1" si="577"/>
        <v/>
      </c>
      <c r="AE1142" s="28" t="str">
        <f t="shared" ca="1" si="578"/>
        <v/>
      </c>
      <c r="AF1142" s="28" t="str">
        <f t="shared" ca="1" si="579"/>
        <v/>
      </c>
      <c r="AG1142" s="28" t="str">
        <f t="shared" ca="1" si="580"/>
        <v/>
      </c>
      <c r="AH1142" s="28" t="str">
        <f t="shared" ca="1" si="581"/>
        <v/>
      </c>
      <c r="AI1142" s="28" t="str">
        <f t="shared" ca="1" si="582"/>
        <v/>
      </c>
      <c r="AJ1142" s="28" t="str">
        <f t="shared" ca="1" si="583"/>
        <v/>
      </c>
      <c r="AK1142" s="28" t="str">
        <f t="shared" ca="1" si="584"/>
        <v/>
      </c>
      <c r="AL1142" s="28" t="str">
        <f t="shared" ca="1" si="585"/>
        <v/>
      </c>
      <c r="AM1142" s="28" t="str">
        <f t="shared" ca="1" si="586"/>
        <v/>
      </c>
      <c r="AN1142" s="28" t="str">
        <f t="shared" ca="1" si="605"/>
        <v/>
      </c>
      <c r="AO1142" s="28" t="str">
        <f t="shared" ca="1" si="587"/>
        <v/>
      </c>
      <c r="AP1142" s="33" t="str">
        <f t="shared" ca="1" si="606"/>
        <v/>
      </c>
    </row>
    <row r="1143" spans="1:42" x14ac:dyDescent="0.25">
      <c r="A1143" s="31" t="str">
        <f t="shared" ca="1" si="589"/>
        <v/>
      </c>
      <c r="B1143" s="32" t="str">
        <f t="shared" ca="1" si="590"/>
        <v/>
      </c>
      <c r="C1143" s="32" t="str">
        <f t="shared" ca="1" si="602"/>
        <v/>
      </c>
      <c r="D1143" s="48">
        <f>RAWDATA!A1145</f>
        <v>0</v>
      </c>
      <c r="E1143" s="48" t="str">
        <f t="shared" ca="1" si="588"/>
        <v/>
      </c>
      <c r="F1143" s="48" t="str">
        <f t="shared" ca="1" si="601"/>
        <v/>
      </c>
      <c r="G1143" s="48" t="str">
        <f t="shared" ca="1" si="601"/>
        <v/>
      </c>
      <c r="H1143" s="48" t="str">
        <f t="shared" ca="1" si="601"/>
        <v/>
      </c>
      <c r="I1143" s="48" t="str">
        <f t="shared" ca="1" si="601"/>
        <v/>
      </c>
      <c r="J1143" s="48" t="str">
        <f t="shared" ca="1" si="601"/>
        <v/>
      </c>
      <c r="K1143" s="48" t="str">
        <f t="shared" ca="1" si="601"/>
        <v/>
      </c>
      <c r="L1143" s="48" t="str">
        <f t="shared" ca="1" si="601"/>
        <v/>
      </c>
      <c r="M1143" s="48" t="str">
        <f t="shared" ca="1" si="601"/>
        <v/>
      </c>
      <c r="N1143" s="48" t="str">
        <f t="shared" ca="1" si="601"/>
        <v/>
      </c>
      <c r="P1143" s="26" t="str">
        <f t="shared" ca="1" si="591"/>
        <v/>
      </c>
      <c r="Q1143" s="26" t="str">
        <f t="shared" ca="1" si="592"/>
        <v/>
      </c>
      <c r="R1143" s="26" t="str">
        <f t="shared" ca="1" si="593"/>
        <v/>
      </c>
      <c r="S1143" s="26" t="str">
        <f t="shared" ca="1" si="594"/>
        <v/>
      </c>
      <c r="T1143" s="26" t="str">
        <f t="shared" ca="1" si="595"/>
        <v/>
      </c>
      <c r="U1143" s="26" t="str">
        <f t="shared" ca="1" si="596"/>
        <v/>
      </c>
      <c r="V1143" s="26" t="str">
        <f t="shared" ca="1" si="597"/>
        <v/>
      </c>
      <c r="W1143" s="26" t="str">
        <f t="shared" ca="1" si="598"/>
        <v/>
      </c>
      <c r="X1143" s="26" t="str">
        <f t="shared" ca="1" si="599"/>
        <v/>
      </c>
      <c r="Y1143" s="26" t="str">
        <f t="shared" ca="1" si="600"/>
        <v/>
      </c>
      <c r="Z1143" s="28" t="str">
        <f t="shared" ca="1" si="603"/>
        <v/>
      </c>
      <c r="AA1143" s="57" t="str">
        <f t="shared" ca="1" si="576"/>
        <v/>
      </c>
      <c r="AB1143" s="33" t="str">
        <f t="shared" ca="1" si="604"/>
        <v/>
      </c>
      <c r="AD1143" s="28" t="str">
        <f t="shared" ca="1" si="577"/>
        <v/>
      </c>
      <c r="AE1143" s="28" t="str">
        <f t="shared" ca="1" si="578"/>
        <v/>
      </c>
      <c r="AF1143" s="28" t="str">
        <f t="shared" ca="1" si="579"/>
        <v/>
      </c>
      <c r="AG1143" s="28" t="str">
        <f t="shared" ca="1" si="580"/>
        <v/>
      </c>
      <c r="AH1143" s="28" t="str">
        <f t="shared" ca="1" si="581"/>
        <v/>
      </c>
      <c r="AI1143" s="28" t="str">
        <f t="shared" ca="1" si="582"/>
        <v/>
      </c>
      <c r="AJ1143" s="28" t="str">
        <f t="shared" ca="1" si="583"/>
        <v/>
      </c>
      <c r="AK1143" s="28" t="str">
        <f t="shared" ca="1" si="584"/>
        <v/>
      </c>
      <c r="AL1143" s="28" t="str">
        <f t="shared" ca="1" si="585"/>
        <v/>
      </c>
      <c r="AM1143" s="28" t="str">
        <f t="shared" ca="1" si="586"/>
        <v/>
      </c>
      <c r="AN1143" s="28" t="str">
        <f t="shared" ca="1" si="605"/>
        <v/>
      </c>
      <c r="AO1143" s="28" t="str">
        <f t="shared" ca="1" si="587"/>
        <v/>
      </c>
      <c r="AP1143" s="33" t="str">
        <f t="shared" ca="1" si="606"/>
        <v/>
      </c>
    </row>
    <row r="1144" spans="1:42" x14ac:dyDescent="0.25">
      <c r="A1144" s="31" t="str">
        <f t="shared" ca="1" si="589"/>
        <v/>
      </c>
      <c r="B1144" s="32" t="str">
        <f t="shared" ca="1" si="590"/>
        <v/>
      </c>
      <c r="C1144" s="32" t="str">
        <f t="shared" ca="1" si="602"/>
        <v/>
      </c>
      <c r="D1144" s="48">
        <f>RAWDATA!A1146</f>
        <v>0</v>
      </c>
      <c r="E1144" s="48" t="str">
        <f t="shared" ca="1" si="588"/>
        <v/>
      </c>
      <c r="F1144" s="48" t="str">
        <f t="shared" ca="1" si="601"/>
        <v/>
      </c>
      <c r="G1144" s="48" t="str">
        <f t="shared" ca="1" si="601"/>
        <v/>
      </c>
      <c r="H1144" s="48" t="str">
        <f t="shared" ca="1" si="601"/>
        <v/>
      </c>
      <c r="I1144" s="48" t="str">
        <f t="shared" ca="1" si="601"/>
        <v/>
      </c>
      <c r="J1144" s="48" t="str">
        <f t="shared" ca="1" si="601"/>
        <v/>
      </c>
      <c r="K1144" s="48" t="str">
        <f t="shared" ca="1" si="601"/>
        <v/>
      </c>
      <c r="L1144" s="48" t="str">
        <f t="shared" ca="1" si="601"/>
        <v/>
      </c>
      <c r="M1144" s="48" t="str">
        <f t="shared" ca="1" si="601"/>
        <v/>
      </c>
      <c r="N1144" s="48" t="str">
        <f t="shared" ca="1" si="601"/>
        <v/>
      </c>
      <c r="P1144" s="26" t="str">
        <f t="shared" ca="1" si="591"/>
        <v/>
      </c>
      <c r="Q1144" s="26" t="str">
        <f t="shared" ca="1" si="592"/>
        <v/>
      </c>
      <c r="R1144" s="26" t="str">
        <f t="shared" ca="1" si="593"/>
        <v/>
      </c>
      <c r="S1144" s="26" t="str">
        <f t="shared" ca="1" si="594"/>
        <v/>
      </c>
      <c r="T1144" s="26" t="str">
        <f t="shared" ca="1" si="595"/>
        <v/>
      </c>
      <c r="U1144" s="26" t="str">
        <f t="shared" ca="1" si="596"/>
        <v/>
      </c>
      <c r="V1144" s="26" t="str">
        <f t="shared" ca="1" si="597"/>
        <v/>
      </c>
      <c r="W1144" s="26" t="str">
        <f t="shared" ca="1" si="598"/>
        <v/>
      </c>
      <c r="X1144" s="26" t="str">
        <f t="shared" ca="1" si="599"/>
        <v/>
      </c>
      <c r="Y1144" s="26" t="str">
        <f t="shared" ca="1" si="600"/>
        <v/>
      </c>
      <c r="Z1144" s="28" t="str">
        <f t="shared" ca="1" si="603"/>
        <v/>
      </c>
      <c r="AA1144" s="57" t="str">
        <f t="shared" ca="1" si="576"/>
        <v/>
      </c>
      <c r="AB1144" s="33" t="str">
        <f t="shared" ca="1" si="604"/>
        <v/>
      </c>
      <c r="AD1144" s="28" t="str">
        <f t="shared" ca="1" si="577"/>
        <v/>
      </c>
      <c r="AE1144" s="28" t="str">
        <f t="shared" ca="1" si="578"/>
        <v/>
      </c>
      <c r="AF1144" s="28" t="str">
        <f t="shared" ca="1" si="579"/>
        <v/>
      </c>
      <c r="AG1144" s="28" t="str">
        <f t="shared" ca="1" si="580"/>
        <v/>
      </c>
      <c r="AH1144" s="28" t="str">
        <f t="shared" ca="1" si="581"/>
        <v/>
      </c>
      <c r="AI1144" s="28" t="str">
        <f t="shared" ca="1" si="582"/>
        <v/>
      </c>
      <c r="AJ1144" s="28" t="str">
        <f t="shared" ca="1" si="583"/>
        <v/>
      </c>
      <c r="AK1144" s="28" t="str">
        <f t="shared" ca="1" si="584"/>
        <v/>
      </c>
      <c r="AL1144" s="28" t="str">
        <f t="shared" ca="1" si="585"/>
        <v/>
      </c>
      <c r="AM1144" s="28" t="str">
        <f t="shared" ca="1" si="586"/>
        <v/>
      </c>
      <c r="AN1144" s="28" t="str">
        <f t="shared" ca="1" si="605"/>
        <v/>
      </c>
      <c r="AO1144" s="28" t="str">
        <f t="shared" ca="1" si="587"/>
        <v/>
      </c>
      <c r="AP1144" s="33" t="str">
        <f t="shared" ca="1" si="606"/>
        <v/>
      </c>
    </row>
    <row r="1145" spans="1:42" x14ac:dyDescent="0.25">
      <c r="A1145" s="31" t="str">
        <f t="shared" ca="1" si="589"/>
        <v/>
      </c>
      <c r="B1145" s="32" t="str">
        <f t="shared" ca="1" si="590"/>
        <v/>
      </c>
      <c r="C1145" s="32" t="str">
        <f t="shared" ca="1" si="602"/>
        <v/>
      </c>
      <c r="D1145" s="48">
        <f>RAWDATA!A1147</f>
        <v>0</v>
      </c>
      <c r="E1145" s="48" t="str">
        <f t="shared" ca="1" si="588"/>
        <v/>
      </c>
      <c r="F1145" s="48" t="str">
        <f t="shared" ca="1" si="601"/>
        <v/>
      </c>
      <c r="G1145" s="48" t="str">
        <f t="shared" ca="1" si="601"/>
        <v/>
      </c>
      <c r="H1145" s="48" t="str">
        <f t="shared" ca="1" si="601"/>
        <v/>
      </c>
      <c r="I1145" s="48" t="str">
        <f t="shared" ca="1" si="601"/>
        <v/>
      </c>
      <c r="J1145" s="48" t="str">
        <f t="shared" ca="1" si="601"/>
        <v/>
      </c>
      <c r="K1145" s="48" t="str">
        <f t="shared" ca="1" si="601"/>
        <v/>
      </c>
      <c r="L1145" s="48" t="str">
        <f t="shared" ca="1" si="601"/>
        <v/>
      </c>
      <c r="M1145" s="48" t="str">
        <f t="shared" ca="1" si="601"/>
        <v/>
      </c>
      <c r="N1145" s="48" t="str">
        <f t="shared" ca="1" si="601"/>
        <v/>
      </c>
      <c r="P1145" s="26" t="str">
        <f t="shared" ca="1" si="591"/>
        <v/>
      </c>
      <c r="Q1145" s="26" t="str">
        <f t="shared" ca="1" si="592"/>
        <v/>
      </c>
      <c r="R1145" s="26" t="str">
        <f t="shared" ca="1" si="593"/>
        <v/>
      </c>
      <c r="S1145" s="26" t="str">
        <f t="shared" ca="1" si="594"/>
        <v/>
      </c>
      <c r="T1145" s="26" t="str">
        <f t="shared" ca="1" si="595"/>
        <v/>
      </c>
      <c r="U1145" s="26" t="str">
        <f t="shared" ca="1" si="596"/>
        <v/>
      </c>
      <c r="V1145" s="26" t="str">
        <f t="shared" ca="1" si="597"/>
        <v/>
      </c>
      <c r="W1145" s="26" t="str">
        <f t="shared" ca="1" si="598"/>
        <v/>
      </c>
      <c r="X1145" s="26" t="str">
        <f t="shared" ca="1" si="599"/>
        <v/>
      </c>
      <c r="Y1145" s="26" t="str">
        <f t="shared" ca="1" si="600"/>
        <v/>
      </c>
      <c r="Z1145" s="28" t="str">
        <f t="shared" ca="1" si="603"/>
        <v/>
      </c>
      <c r="AA1145" s="57" t="str">
        <f t="shared" ca="1" si="576"/>
        <v/>
      </c>
      <c r="AB1145" s="33" t="str">
        <f t="shared" ca="1" si="604"/>
        <v/>
      </c>
      <c r="AD1145" s="28" t="str">
        <f t="shared" ca="1" si="577"/>
        <v/>
      </c>
      <c r="AE1145" s="28" t="str">
        <f t="shared" ca="1" si="578"/>
        <v/>
      </c>
      <c r="AF1145" s="28" t="str">
        <f t="shared" ca="1" si="579"/>
        <v/>
      </c>
      <c r="AG1145" s="28" t="str">
        <f t="shared" ca="1" si="580"/>
        <v/>
      </c>
      <c r="AH1145" s="28" t="str">
        <f t="shared" ca="1" si="581"/>
        <v/>
      </c>
      <c r="AI1145" s="28" t="str">
        <f t="shared" ca="1" si="582"/>
        <v/>
      </c>
      <c r="AJ1145" s="28" t="str">
        <f t="shared" ca="1" si="583"/>
        <v/>
      </c>
      <c r="AK1145" s="28" t="str">
        <f t="shared" ca="1" si="584"/>
        <v/>
      </c>
      <c r="AL1145" s="28" t="str">
        <f t="shared" ca="1" si="585"/>
        <v/>
      </c>
      <c r="AM1145" s="28" t="str">
        <f t="shared" ca="1" si="586"/>
        <v/>
      </c>
      <c r="AN1145" s="28" t="str">
        <f t="shared" ca="1" si="605"/>
        <v/>
      </c>
      <c r="AO1145" s="28" t="str">
        <f t="shared" ca="1" si="587"/>
        <v/>
      </c>
      <c r="AP1145" s="33" t="str">
        <f t="shared" ca="1" si="606"/>
        <v/>
      </c>
    </row>
    <row r="1146" spans="1:42" x14ac:dyDescent="0.25">
      <c r="A1146" s="31" t="str">
        <f t="shared" ca="1" si="589"/>
        <v/>
      </c>
      <c r="B1146" s="32" t="str">
        <f t="shared" ca="1" si="590"/>
        <v/>
      </c>
      <c r="C1146" s="32" t="str">
        <f t="shared" ca="1" si="602"/>
        <v/>
      </c>
      <c r="D1146" s="48">
        <f>RAWDATA!A1148</f>
        <v>0</v>
      </c>
      <c r="E1146" s="48" t="str">
        <f t="shared" ca="1" si="588"/>
        <v/>
      </c>
      <c r="F1146" s="48" t="str">
        <f t="shared" ca="1" si="601"/>
        <v/>
      </c>
      <c r="G1146" s="48" t="str">
        <f t="shared" ca="1" si="601"/>
        <v/>
      </c>
      <c r="H1146" s="48" t="str">
        <f t="shared" ca="1" si="601"/>
        <v/>
      </c>
      <c r="I1146" s="48" t="str">
        <f t="shared" ca="1" si="601"/>
        <v/>
      </c>
      <c r="J1146" s="48" t="str">
        <f t="shared" ca="1" si="601"/>
        <v/>
      </c>
      <c r="K1146" s="48" t="str">
        <f t="shared" ca="1" si="601"/>
        <v/>
      </c>
      <c r="L1146" s="48" t="str">
        <f t="shared" ca="1" si="601"/>
        <v/>
      </c>
      <c r="M1146" s="48" t="str">
        <f t="shared" ca="1" si="601"/>
        <v/>
      </c>
      <c r="N1146" s="48" t="str">
        <f t="shared" ca="1" si="601"/>
        <v/>
      </c>
      <c r="P1146" s="26" t="str">
        <f t="shared" ca="1" si="591"/>
        <v/>
      </c>
      <c r="Q1146" s="26" t="str">
        <f t="shared" ca="1" si="592"/>
        <v/>
      </c>
      <c r="R1146" s="26" t="str">
        <f t="shared" ca="1" si="593"/>
        <v/>
      </c>
      <c r="S1146" s="26" t="str">
        <f t="shared" ca="1" si="594"/>
        <v/>
      </c>
      <c r="T1146" s="26" t="str">
        <f t="shared" ca="1" si="595"/>
        <v/>
      </c>
      <c r="U1146" s="26" t="str">
        <f t="shared" ca="1" si="596"/>
        <v/>
      </c>
      <c r="V1146" s="26" t="str">
        <f t="shared" ca="1" si="597"/>
        <v/>
      </c>
      <c r="W1146" s="26" t="str">
        <f t="shared" ca="1" si="598"/>
        <v/>
      </c>
      <c r="X1146" s="26" t="str">
        <f t="shared" ca="1" si="599"/>
        <v/>
      </c>
      <c r="Y1146" s="26" t="str">
        <f t="shared" ca="1" si="600"/>
        <v/>
      </c>
      <c r="Z1146" s="28" t="str">
        <f t="shared" ca="1" si="603"/>
        <v/>
      </c>
      <c r="AA1146" s="57" t="str">
        <f t="shared" ca="1" si="576"/>
        <v/>
      </c>
      <c r="AB1146" s="33" t="str">
        <f t="shared" ca="1" si="604"/>
        <v/>
      </c>
      <c r="AD1146" s="28" t="str">
        <f t="shared" ca="1" si="577"/>
        <v/>
      </c>
      <c r="AE1146" s="28" t="str">
        <f t="shared" ca="1" si="578"/>
        <v/>
      </c>
      <c r="AF1146" s="28" t="str">
        <f t="shared" ca="1" si="579"/>
        <v/>
      </c>
      <c r="AG1146" s="28" t="str">
        <f t="shared" ca="1" si="580"/>
        <v/>
      </c>
      <c r="AH1146" s="28" t="str">
        <f t="shared" ca="1" si="581"/>
        <v/>
      </c>
      <c r="AI1146" s="28" t="str">
        <f t="shared" ca="1" si="582"/>
        <v/>
      </c>
      <c r="AJ1146" s="28" t="str">
        <f t="shared" ca="1" si="583"/>
        <v/>
      </c>
      <c r="AK1146" s="28" t="str">
        <f t="shared" ca="1" si="584"/>
        <v/>
      </c>
      <c r="AL1146" s="28" t="str">
        <f t="shared" ca="1" si="585"/>
        <v/>
      </c>
      <c r="AM1146" s="28" t="str">
        <f t="shared" ca="1" si="586"/>
        <v/>
      </c>
      <c r="AN1146" s="28" t="str">
        <f t="shared" ca="1" si="605"/>
        <v/>
      </c>
      <c r="AO1146" s="28" t="str">
        <f t="shared" ca="1" si="587"/>
        <v/>
      </c>
      <c r="AP1146" s="33" t="str">
        <f t="shared" ca="1" si="606"/>
        <v/>
      </c>
    </row>
    <row r="1147" spans="1:42" x14ac:dyDescent="0.25">
      <c r="A1147" s="31" t="str">
        <f t="shared" ca="1" si="589"/>
        <v/>
      </c>
      <c r="B1147" s="32" t="str">
        <f t="shared" ca="1" si="590"/>
        <v/>
      </c>
      <c r="C1147" s="32" t="str">
        <f t="shared" ca="1" si="602"/>
        <v/>
      </c>
      <c r="D1147" s="48">
        <f>RAWDATA!A1149</f>
        <v>0</v>
      </c>
      <c r="E1147" s="48" t="str">
        <f t="shared" ca="1" si="588"/>
        <v/>
      </c>
      <c r="F1147" s="48" t="str">
        <f t="shared" ca="1" si="601"/>
        <v/>
      </c>
      <c r="G1147" s="48" t="str">
        <f t="shared" ca="1" si="601"/>
        <v/>
      </c>
      <c r="H1147" s="48" t="str">
        <f t="shared" ca="1" si="601"/>
        <v/>
      </c>
      <c r="I1147" s="48" t="str">
        <f t="shared" ca="1" si="601"/>
        <v/>
      </c>
      <c r="J1147" s="48" t="str">
        <f t="shared" ca="1" si="601"/>
        <v/>
      </c>
      <c r="K1147" s="48" t="str">
        <f t="shared" ca="1" si="601"/>
        <v/>
      </c>
      <c r="L1147" s="48" t="str">
        <f t="shared" ca="1" si="601"/>
        <v/>
      </c>
      <c r="M1147" s="48" t="str">
        <f t="shared" ca="1" si="601"/>
        <v/>
      </c>
      <c r="N1147" s="48" t="str">
        <f t="shared" ca="1" si="601"/>
        <v/>
      </c>
      <c r="P1147" s="26" t="str">
        <f t="shared" ca="1" si="591"/>
        <v/>
      </c>
      <c r="Q1147" s="26" t="str">
        <f t="shared" ca="1" si="592"/>
        <v/>
      </c>
      <c r="R1147" s="26" t="str">
        <f t="shared" ca="1" si="593"/>
        <v/>
      </c>
      <c r="S1147" s="26" t="str">
        <f t="shared" ca="1" si="594"/>
        <v/>
      </c>
      <c r="T1147" s="26" t="str">
        <f t="shared" ca="1" si="595"/>
        <v/>
      </c>
      <c r="U1147" s="26" t="str">
        <f t="shared" ca="1" si="596"/>
        <v/>
      </c>
      <c r="V1147" s="26" t="str">
        <f t="shared" ca="1" si="597"/>
        <v/>
      </c>
      <c r="W1147" s="26" t="str">
        <f t="shared" ca="1" si="598"/>
        <v/>
      </c>
      <c r="X1147" s="26" t="str">
        <f t="shared" ca="1" si="599"/>
        <v/>
      </c>
      <c r="Y1147" s="26" t="str">
        <f t="shared" ca="1" si="600"/>
        <v/>
      </c>
      <c r="Z1147" s="28" t="str">
        <f t="shared" ca="1" si="603"/>
        <v/>
      </c>
      <c r="AA1147" s="57" t="str">
        <f t="shared" ca="1" si="576"/>
        <v/>
      </c>
      <c r="AB1147" s="33" t="str">
        <f t="shared" ca="1" si="604"/>
        <v/>
      </c>
      <c r="AD1147" s="28" t="str">
        <f t="shared" ca="1" si="577"/>
        <v/>
      </c>
      <c r="AE1147" s="28" t="str">
        <f t="shared" ca="1" si="578"/>
        <v/>
      </c>
      <c r="AF1147" s="28" t="str">
        <f t="shared" ca="1" si="579"/>
        <v/>
      </c>
      <c r="AG1147" s="28" t="str">
        <f t="shared" ca="1" si="580"/>
        <v/>
      </c>
      <c r="AH1147" s="28" t="str">
        <f t="shared" ca="1" si="581"/>
        <v/>
      </c>
      <c r="AI1147" s="28" t="str">
        <f t="shared" ca="1" si="582"/>
        <v/>
      </c>
      <c r="AJ1147" s="28" t="str">
        <f t="shared" ca="1" si="583"/>
        <v/>
      </c>
      <c r="AK1147" s="28" t="str">
        <f t="shared" ca="1" si="584"/>
        <v/>
      </c>
      <c r="AL1147" s="28" t="str">
        <f t="shared" ca="1" si="585"/>
        <v/>
      </c>
      <c r="AM1147" s="28" t="str">
        <f t="shared" ca="1" si="586"/>
        <v/>
      </c>
      <c r="AN1147" s="28" t="str">
        <f t="shared" ca="1" si="605"/>
        <v/>
      </c>
      <c r="AO1147" s="28" t="str">
        <f t="shared" ca="1" si="587"/>
        <v/>
      </c>
      <c r="AP1147" s="33" t="str">
        <f t="shared" ca="1" si="606"/>
        <v/>
      </c>
    </row>
    <row r="1148" spans="1:42" x14ac:dyDescent="0.25">
      <c r="A1148" s="31" t="str">
        <f t="shared" ca="1" si="589"/>
        <v/>
      </c>
      <c r="B1148" s="32" t="str">
        <f t="shared" ca="1" si="590"/>
        <v/>
      </c>
      <c r="C1148" s="32" t="str">
        <f t="shared" ca="1" si="602"/>
        <v/>
      </c>
      <c r="D1148" s="48">
        <f>RAWDATA!A1150</f>
        <v>0</v>
      </c>
      <c r="E1148" s="48" t="str">
        <f t="shared" ca="1" si="588"/>
        <v/>
      </c>
      <c r="F1148" s="48" t="str">
        <f t="shared" ca="1" si="601"/>
        <v/>
      </c>
      <c r="G1148" s="48" t="str">
        <f t="shared" ca="1" si="601"/>
        <v/>
      </c>
      <c r="H1148" s="48" t="str">
        <f t="shared" ca="1" si="601"/>
        <v/>
      </c>
      <c r="I1148" s="48" t="str">
        <f t="shared" ca="1" si="601"/>
        <v/>
      </c>
      <c r="J1148" s="48" t="str">
        <f t="shared" ca="1" si="601"/>
        <v/>
      </c>
      <c r="K1148" s="48" t="str">
        <f t="shared" ca="1" si="601"/>
        <v/>
      </c>
      <c r="L1148" s="48" t="str">
        <f t="shared" ca="1" si="601"/>
        <v/>
      </c>
      <c r="M1148" s="48" t="str">
        <f t="shared" ca="1" si="601"/>
        <v/>
      </c>
      <c r="N1148" s="48" t="str">
        <f t="shared" ca="1" si="601"/>
        <v/>
      </c>
      <c r="P1148" s="26" t="str">
        <f t="shared" ca="1" si="591"/>
        <v/>
      </c>
      <c r="Q1148" s="26" t="str">
        <f t="shared" ca="1" si="592"/>
        <v/>
      </c>
      <c r="R1148" s="26" t="str">
        <f t="shared" ca="1" si="593"/>
        <v/>
      </c>
      <c r="S1148" s="26" t="str">
        <f t="shared" ca="1" si="594"/>
        <v/>
      </c>
      <c r="T1148" s="26" t="str">
        <f t="shared" ca="1" si="595"/>
        <v/>
      </c>
      <c r="U1148" s="26" t="str">
        <f t="shared" ca="1" si="596"/>
        <v/>
      </c>
      <c r="V1148" s="26" t="str">
        <f t="shared" ca="1" si="597"/>
        <v/>
      </c>
      <c r="W1148" s="26" t="str">
        <f t="shared" ca="1" si="598"/>
        <v/>
      </c>
      <c r="X1148" s="26" t="str">
        <f t="shared" ca="1" si="599"/>
        <v/>
      </c>
      <c r="Y1148" s="26" t="str">
        <f t="shared" ca="1" si="600"/>
        <v/>
      </c>
      <c r="Z1148" s="28" t="str">
        <f t="shared" ca="1" si="603"/>
        <v/>
      </c>
      <c r="AA1148" s="57" t="str">
        <f t="shared" ca="1" si="576"/>
        <v/>
      </c>
      <c r="AB1148" s="33" t="str">
        <f t="shared" ca="1" si="604"/>
        <v/>
      </c>
      <c r="AD1148" s="28" t="str">
        <f t="shared" ca="1" si="577"/>
        <v/>
      </c>
      <c r="AE1148" s="28" t="str">
        <f t="shared" ca="1" si="578"/>
        <v/>
      </c>
      <c r="AF1148" s="28" t="str">
        <f t="shared" ca="1" si="579"/>
        <v/>
      </c>
      <c r="AG1148" s="28" t="str">
        <f t="shared" ca="1" si="580"/>
        <v/>
      </c>
      <c r="AH1148" s="28" t="str">
        <f t="shared" ca="1" si="581"/>
        <v/>
      </c>
      <c r="AI1148" s="28" t="str">
        <f t="shared" ca="1" si="582"/>
        <v/>
      </c>
      <c r="AJ1148" s="28" t="str">
        <f t="shared" ca="1" si="583"/>
        <v/>
      </c>
      <c r="AK1148" s="28" t="str">
        <f t="shared" ca="1" si="584"/>
        <v/>
      </c>
      <c r="AL1148" s="28" t="str">
        <f t="shared" ca="1" si="585"/>
        <v/>
      </c>
      <c r="AM1148" s="28" t="str">
        <f t="shared" ca="1" si="586"/>
        <v/>
      </c>
      <c r="AN1148" s="28" t="str">
        <f t="shared" ca="1" si="605"/>
        <v/>
      </c>
      <c r="AO1148" s="28" t="str">
        <f t="shared" ca="1" si="587"/>
        <v/>
      </c>
      <c r="AP1148" s="33" t="str">
        <f t="shared" ca="1" si="606"/>
        <v/>
      </c>
    </row>
    <row r="1149" spans="1:42" x14ac:dyDescent="0.25">
      <c r="A1149" s="31" t="str">
        <f t="shared" ca="1" si="589"/>
        <v/>
      </c>
      <c r="B1149" s="32" t="str">
        <f t="shared" ca="1" si="590"/>
        <v/>
      </c>
      <c r="C1149" s="32" t="str">
        <f t="shared" ca="1" si="602"/>
        <v/>
      </c>
      <c r="D1149" s="48">
        <f>RAWDATA!A1151</f>
        <v>0</v>
      </c>
      <c r="E1149" s="48" t="str">
        <f t="shared" ca="1" si="588"/>
        <v/>
      </c>
      <c r="F1149" s="48" t="str">
        <f t="shared" ca="1" si="601"/>
        <v/>
      </c>
      <c r="G1149" s="48" t="str">
        <f t="shared" ca="1" si="601"/>
        <v/>
      </c>
      <c r="H1149" s="48" t="str">
        <f t="shared" ca="1" si="601"/>
        <v/>
      </c>
      <c r="I1149" s="48" t="str">
        <f t="shared" ca="1" si="601"/>
        <v/>
      </c>
      <c r="J1149" s="48" t="str">
        <f t="shared" ca="1" si="601"/>
        <v/>
      </c>
      <c r="K1149" s="48" t="str">
        <f t="shared" ca="1" si="601"/>
        <v/>
      </c>
      <c r="L1149" s="48" t="str">
        <f t="shared" ca="1" si="601"/>
        <v/>
      </c>
      <c r="M1149" s="48" t="str">
        <f t="shared" ca="1" si="601"/>
        <v/>
      </c>
      <c r="N1149" s="48" t="str">
        <f t="shared" ca="1" si="601"/>
        <v/>
      </c>
      <c r="P1149" s="26" t="str">
        <f t="shared" ca="1" si="591"/>
        <v/>
      </c>
      <c r="Q1149" s="26" t="str">
        <f t="shared" ca="1" si="592"/>
        <v/>
      </c>
      <c r="R1149" s="26" t="str">
        <f t="shared" ca="1" si="593"/>
        <v/>
      </c>
      <c r="S1149" s="26" t="str">
        <f t="shared" ca="1" si="594"/>
        <v/>
      </c>
      <c r="T1149" s="26" t="str">
        <f t="shared" ca="1" si="595"/>
        <v/>
      </c>
      <c r="U1149" s="26" t="str">
        <f t="shared" ca="1" si="596"/>
        <v/>
      </c>
      <c r="V1149" s="26" t="str">
        <f t="shared" ca="1" si="597"/>
        <v/>
      </c>
      <c r="W1149" s="26" t="str">
        <f t="shared" ca="1" si="598"/>
        <v/>
      </c>
      <c r="X1149" s="26" t="str">
        <f t="shared" ca="1" si="599"/>
        <v/>
      </c>
      <c r="Y1149" s="26" t="str">
        <f t="shared" ca="1" si="600"/>
        <v/>
      </c>
      <c r="Z1149" s="28" t="str">
        <f t="shared" ca="1" si="603"/>
        <v/>
      </c>
      <c r="AA1149" s="57" t="str">
        <f t="shared" ca="1" si="576"/>
        <v/>
      </c>
      <c r="AB1149" s="33" t="str">
        <f t="shared" ca="1" si="604"/>
        <v/>
      </c>
      <c r="AD1149" s="28" t="str">
        <f t="shared" ca="1" si="577"/>
        <v/>
      </c>
      <c r="AE1149" s="28" t="str">
        <f t="shared" ca="1" si="578"/>
        <v/>
      </c>
      <c r="AF1149" s="28" t="str">
        <f t="shared" ca="1" si="579"/>
        <v/>
      </c>
      <c r="AG1149" s="28" t="str">
        <f t="shared" ca="1" si="580"/>
        <v/>
      </c>
      <c r="AH1149" s="28" t="str">
        <f t="shared" ca="1" si="581"/>
        <v/>
      </c>
      <c r="AI1149" s="28" t="str">
        <f t="shared" ca="1" si="582"/>
        <v/>
      </c>
      <c r="AJ1149" s="28" t="str">
        <f t="shared" ca="1" si="583"/>
        <v/>
      </c>
      <c r="AK1149" s="28" t="str">
        <f t="shared" ca="1" si="584"/>
        <v/>
      </c>
      <c r="AL1149" s="28" t="str">
        <f t="shared" ca="1" si="585"/>
        <v/>
      </c>
      <c r="AM1149" s="28" t="str">
        <f t="shared" ca="1" si="586"/>
        <v/>
      </c>
      <c r="AN1149" s="28" t="str">
        <f t="shared" ca="1" si="605"/>
        <v/>
      </c>
      <c r="AO1149" s="28" t="str">
        <f t="shared" ca="1" si="587"/>
        <v/>
      </c>
      <c r="AP1149" s="33" t="str">
        <f t="shared" ca="1" si="606"/>
        <v/>
      </c>
    </row>
    <row r="1150" spans="1:42" x14ac:dyDescent="0.25">
      <c r="A1150" s="31" t="str">
        <f t="shared" ca="1" si="589"/>
        <v/>
      </c>
      <c r="B1150" s="32" t="str">
        <f t="shared" ca="1" si="590"/>
        <v/>
      </c>
      <c r="C1150" s="32" t="str">
        <f t="shared" ca="1" si="602"/>
        <v/>
      </c>
      <c r="D1150" s="48">
        <f>RAWDATA!A1152</f>
        <v>0</v>
      </c>
      <c r="E1150" s="48" t="str">
        <f t="shared" ca="1" si="588"/>
        <v/>
      </c>
      <c r="F1150" s="48" t="str">
        <f t="shared" ca="1" si="601"/>
        <v/>
      </c>
      <c r="G1150" s="48" t="str">
        <f t="shared" ref="F1150:N1178" ca="1" si="607">IF(OR($D1150&lt;$B$3,$D1150&gt;$B$4),"",IF(ISERROR(VLOOKUP($D1150,INDIRECT($B$1),G$7,0)),"",VLOOKUP($D1150,INDIRECT($B$1),G$7,0)))</f>
        <v/>
      </c>
      <c r="H1150" s="48" t="str">
        <f t="shared" ca="1" si="607"/>
        <v/>
      </c>
      <c r="I1150" s="48" t="str">
        <f t="shared" ca="1" si="607"/>
        <v/>
      </c>
      <c r="J1150" s="48" t="str">
        <f t="shared" ca="1" si="607"/>
        <v/>
      </c>
      <c r="K1150" s="48" t="str">
        <f t="shared" ca="1" si="607"/>
        <v/>
      </c>
      <c r="L1150" s="48" t="str">
        <f t="shared" ca="1" si="607"/>
        <v/>
      </c>
      <c r="M1150" s="48" t="str">
        <f t="shared" ca="1" si="607"/>
        <v/>
      </c>
      <c r="N1150" s="48" t="str">
        <f t="shared" ca="1" si="607"/>
        <v/>
      </c>
      <c r="P1150" s="26" t="str">
        <f t="shared" ca="1" si="591"/>
        <v/>
      </c>
      <c r="Q1150" s="26" t="str">
        <f t="shared" ca="1" si="592"/>
        <v/>
      </c>
      <c r="R1150" s="26" t="str">
        <f t="shared" ca="1" si="593"/>
        <v/>
      </c>
      <c r="S1150" s="26" t="str">
        <f t="shared" ca="1" si="594"/>
        <v/>
      </c>
      <c r="T1150" s="26" t="str">
        <f t="shared" ca="1" si="595"/>
        <v/>
      </c>
      <c r="U1150" s="26" t="str">
        <f t="shared" ca="1" si="596"/>
        <v/>
      </c>
      <c r="V1150" s="26" t="str">
        <f t="shared" ca="1" si="597"/>
        <v/>
      </c>
      <c r="W1150" s="26" t="str">
        <f t="shared" ca="1" si="598"/>
        <v/>
      </c>
      <c r="X1150" s="26" t="str">
        <f t="shared" ca="1" si="599"/>
        <v/>
      </c>
      <c r="Y1150" s="26" t="str">
        <f t="shared" ca="1" si="600"/>
        <v/>
      </c>
      <c r="Z1150" s="28" t="str">
        <f t="shared" ca="1" si="603"/>
        <v/>
      </c>
      <c r="AA1150" s="57" t="str">
        <f t="shared" ca="1" si="576"/>
        <v/>
      </c>
      <c r="AB1150" s="33" t="str">
        <f t="shared" ca="1" si="604"/>
        <v/>
      </c>
      <c r="AD1150" s="28" t="str">
        <f t="shared" ca="1" si="577"/>
        <v/>
      </c>
      <c r="AE1150" s="28" t="str">
        <f t="shared" ca="1" si="578"/>
        <v/>
      </c>
      <c r="AF1150" s="28" t="str">
        <f t="shared" ca="1" si="579"/>
        <v/>
      </c>
      <c r="AG1150" s="28" t="str">
        <f t="shared" ca="1" si="580"/>
        <v/>
      </c>
      <c r="AH1150" s="28" t="str">
        <f t="shared" ca="1" si="581"/>
        <v/>
      </c>
      <c r="AI1150" s="28" t="str">
        <f t="shared" ca="1" si="582"/>
        <v/>
      </c>
      <c r="AJ1150" s="28" t="str">
        <f t="shared" ca="1" si="583"/>
        <v/>
      </c>
      <c r="AK1150" s="28" t="str">
        <f t="shared" ca="1" si="584"/>
        <v/>
      </c>
      <c r="AL1150" s="28" t="str">
        <f t="shared" ca="1" si="585"/>
        <v/>
      </c>
      <c r="AM1150" s="28" t="str">
        <f t="shared" ca="1" si="586"/>
        <v/>
      </c>
      <c r="AN1150" s="28" t="str">
        <f t="shared" ca="1" si="605"/>
        <v/>
      </c>
      <c r="AO1150" s="28" t="str">
        <f t="shared" ca="1" si="587"/>
        <v/>
      </c>
      <c r="AP1150" s="33" t="str">
        <f t="shared" ca="1" si="606"/>
        <v/>
      </c>
    </row>
    <row r="1151" spans="1:42" x14ac:dyDescent="0.25">
      <c r="A1151" s="31" t="str">
        <f t="shared" ca="1" si="589"/>
        <v/>
      </c>
      <c r="B1151" s="32" t="str">
        <f t="shared" ca="1" si="590"/>
        <v/>
      </c>
      <c r="C1151" s="32" t="str">
        <f t="shared" ca="1" si="602"/>
        <v/>
      </c>
      <c r="D1151" s="48">
        <f>RAWDATA!A1153</f>
        <v>0</v>
      </c>
      <c r="E1151" s="48" t="str">
        <f t="shared" ca="1" si="588"/>
        <v/>
      </c>
      <c r="F1151" s="48" t="str">
        <f t="shared" ca="1" si="607"/>
        <v/>
      </c>
      <c r="G1151" s="48" t="str">
        <f t="shared" ca="1" si="607"/>
        <v/>
      </c>
      <c r="H1151" s="48" t="str">
        <f t="shared" ca="1" si="607"/>
        <v/>
      </c>
      <c r="I1151" s="48" t="str">
        <f t="shared" ca="1" si="607"/>
        <v/>
      </c>
      <c r="J1151" s="48" t="str">
        <f t="shared" ca="1" si="607"/>
        <v/>
      </c>
      <c r="K1151" s="48" t="str">
        <f t="shared" ca="1" si="607"/>
        <v/>
      </c>
      <c r="L1151" s="48" t="str">
        <f t="shared" ca="1" si="607"/>
        <v/>
      </c>
      <c r="M1151" s="48" t="str">
        <f t="shared" ca="1" si="607"/>
        <v/>
      </c>
      <c r="N1151" s="48" t="str">
        <f t="shared" ca="1" si="607"/>
        <v/>
      </c>
      <c r="P1151" s="26" t="str">
        <f t="shared" ca="1" si="591"/>
        <v/>
      </c>
      <c r="Q1151" s="26" t="str">
        <f t="shared" ca="1" si="592"/>
        <v/>
      </c>
      <c r="R1151" s="26" t="str">
        <f t="shared" ca="1" si="593"/>
        <v/>
      </c>
      <c r="S1151" s="26" t="str">
        <f t="shared" ca="1" si="594"/>
        <v/>
      </c>
      <c r="T1151" s="26" t="str">
        <f t="shared" ca="1" si="595"/>
        <v/>
      </c>
      <c r="U1151" s="26" t="str">
        <f t="shared" ca="1" si="596"/>
        <v/>
      </c>
      <c r="V1151" s="26" t="str">
        <f t="shared" ca="1" si="597"/>
        <v/>
      </c>
      <c r="W1151" s="26" t="str">
        <f t="shared" ca="1" si="598"/>
        <v/>
      </c>
      <c r="X1151" s="26" t="str">
        <f t="shared" ca="1" si="599"/>
        <v/>
      </c>
      <c r="Y1151" s="26" t="str">
        <f t="shared" ca="1" si="600"/>
        <v/>
      </c>
      <c r="Z1151" s="28" t="str">
        <f t="shared" ca="1" si="603"/>
        <v/>
      </c>
      <c r="AA1151" s="57" t="str">
        <f t="shared" ca="1" si="576"/>
        <v/>
      </c>
      <c r="AB1151" s="33" t="str">
        <f t="shared" ca="1" si="604"/>
        <v/>
      </c>
      <c r="AD1151" s="28" t="str">
        <f t="shared" ca="1" si="577"/>
        <v/>
      </c>
      <c r="AE1151" s="28" t="str">
        <f t="shared" ca="1" si="578"/>
        <v/>
      </c>
      <c r="AF1151" s="28" t="str">
        <f t="shared" ca="1" si="579"/>
        <v/>
      </c>
      <c r="AG1151" s="28" t="str">
        <f t="shared" ca="1" si="580"/>
        <v/>
      </c>
      <c r="AH1151" s="28" t="str">
        <f t="shared" ca="1" si="581"/>
        <v/>
      </c>
      <c r="AI1151" s="28" t="str">
        <f t="shared" ca="1" si="582"/>
        <v/>
      </c>
      <c r="AJ1151" s="28" t="str">
        <f t="shared" ca="1" si="583"/>
        <v/>
      </c>
      <c r="AK1151" s="28" t="str">
        <f t="shared" ca="1" si="584"/>
        <v/>
      </c>
      <c r="AL1151" s="28" t="str">
        <f t="shared" ca="1" si="585"/>
        <v/>
      </c>
      <c r="AM1151" s="28" t="str">
        <f t="shared" ca="1" si="586"/>
        <v/>
      </c>
      <c r="AN1151" s="28" t="str">
        <f t="shared" ca="1" si="605"/>
        <v/>
      </c>
      <c r="AO1151" s="28" t="str">
        <f t="shared" ca="1" si="587"/>
        <v/>
      </c>
      <c r="AP1151" s="33" t="str">
        <f t="shared" ca="1" si="606"/>
        <v/>
      </c>
    </row>
    <row r="1152" spans="1:42" x14ac:dyDescent="0.25">
      <c r="A1152" s="31" t="str">
        <f t="shared" ca="1" si="589"/>
        <v/>
      </c>
      <c r="B1152" s="32" t="str">
        <f t="shared" ca="1" si="590"/>
        <v/>
      </c>
      <c r="C1152" s="32" t="str">
        <f t="shared" ca="1" si="602"/>
        <v/>
      </c>
      <c r="D1152" s="48">
        <f>RAWDATA!A1154</f>
        <v>0</v>
      </c>
      <c r="E1152" s="48" t="str">
        <f t="shared" ca="1" si="588"/>
        <v/>
      </c>
      <c r="F1152" s="48" t="str">
        <f t="shared" ca="1" si="607"/>
        <v/>
      </c>
      <c r="G1152" s="48" t="str">
        <f t="shared" ca="1" si="607"/>
        <v/>
      </c>
      <c r="H1152" s="48" t="str">
        <f t="shared" ca="1" si="607"/>
        <v/>
      </c>
      <c r="I1152" s="48" t="str">
        <f t="shared" ca="1" si="607"/>
        <v/>
      </c>
      <c r="J1152" s="48" t="str">
        <f t="shared" ca="1" si="607"/>
        <v/>
      </c>
      <c r="K1152" s="48" t="str">
        <f t="shared" ca="1" si="607"/>
        <v/>
      </c>
      <c r="L1152" s="48" t="str">
        <f t="shared" ca="1" si="607"/>
        <v/>
      </c>
      <c r="M1152" s="48" t="str">
        <f t="shared" ca="1" si="607"/>
        <v/>
      </c>
      <c r="N1152" s="48" t="str">
        <f t="shared" ca="1" si="607"/>
        <v/>
      </c>
      <c r="P1152" s="26" t="str">
        <f t="shared" ca="1" si="591"/>
        <v/>
      </c>
      <c r="Q1152" s="26" t="str">
        <f t="shared" ca="1" si="592"/>
        <v/>
      </c>
      <c r="R1152" s="26" t="str">
        <f t="shared" ca="1" si="593"/>
        <v/>
      </c>
      <c r="S1152" s="26" t="str">
        <f t="shared" ca="1" si="594"/>
        <v/>
      </c>
      <c r="T1152" s="26" t="str">
        <f t="shared" ca="1" si="595"/>
        <v/>
      </c>
      <c r="U1152" s="26" t="str">
        <f t="shared" ca="1" si="596"/>
        <v/>
      </c>
      <c r="V1152" s="26" t="str">
        <f t="shared" ca="1" si="597"/>
        <v/>
      </c>
      <c r="W1152" s="26" t="str">
        <f t="shared" ca="1" si="598"/>
        <v/>
      </c>
      <c r="X1152" s="26" t="str">
        <f t="shared" ca="1" si="599"/>
        <v/>
      </c>
      <c r="Y1152" s="26" t="str">
        <f t="shared" ca="1" si="600"/>
        <v/>
      </c>
      <c r="Z1152" s="28" t="str">
        <f t="shared" ca="1" si="603"/>
        <v/>
      </c>
      <c r="AA1152" s="57" t="str">
        <f t="shared" ca="1" si="576"/>
        <v/>
      </c>
      <c r="AB1152" s="33" t="str">
        <f t="shared" ca="1" si="604"/>
        <v/>
      </c>
      <c r="AD1152" s="28" t="str">
        <f t="shared" ca="1" si="577"/>
        <v/>
      </c>
      <c r="AE1152" s="28" t="str">
        <f t="shared" ca="1" si="578"/>
        <v/>
      </c>
      <c r="AF1152" s="28" t="str">
        <f t="shared" ca="1" si="579"/>
        <v/>
      </c>
      <c r="AG1152" s="28" t="str">
        <f t="shared" ca="1" si="580"/>
        <v/>
      </c>
      <c r="AH1152" s="28" t="str">
        <f t="shared" ca="1" si="581"/>
        <v/>
      </c>
      <c r="AI1152" s="28" t="str">
        <f t="shared" ca="1" si="582"/>
        <v/>
      </c>
      <c r="AJ1152" s="28" t="str">
        <f t="shared" ca="1" si="583"/>
        <v/>
      </c>
      <c r="AK1152" s="28" t="str">
        <f t="shared" ca="1" si="584"/>
        <v/>
      </c>
      <c r="AL1152" s="28" t="str">
        <f t="shared" ca="1" si="585"/>
        <v/>
      </c>
      <c r="AM1152" s="28" t="str">
        <f t="shared" ca="1" si="586"/>
        <v/>
      </c>
      <c r="AN1152" s="28" t="str">
        <f t="shared" ca="1" si="605"/>
        <v/>
      </c>
      <c r="AO1152" s="28" t="str">
        <f t="shared" ca="1" si="587"/>
        <v/>
      </c>
      <c r="AP1152" s="33" t="str">
        <f t="shared" ca="1" si="606"/>
        <v/>
      </c>
    </row>
    <row r="1153" spans="1:42" x14ac:dyDescent="0.25">
      <c r="A1153" s="31" t="str">
        <f t="shared" ca="1" si="589"/>
        <v/>
      </c>
      <c r="B1153" s="32" t="str">
        <f t="shared" ca="1" si="590"/>
        <v/>
      </c>
      <c r="C1153" s="32" t="str">
        <f t="shared" ca="1" si="602"/>
        <v/>
      </c>
      <c r="D1153" s="48">
        <f>RAWDATA!A1155</f>
        <v>0</v>
      </c>
      <c r="E1153" s="48" t="str">
        <f t="shared" ca="1" si="588"/>
        <v/>
      </c>
      <c r="F1153" s="48" t="str">
        <f t="shared" ca="1" si="607"/>
        <v/>
      </c>
      <c r="G1153" s="48" t="str">
        <f t="shared" ca="1" si="607"/>
        <v/>
      </c>
      <c r="H1153" s="48" t="str">
        <f t="shared" ca="1" si="607"/>
        <v/>
      </c>
      <c r="I1153" s="48" t="str">
        <f t="shared" ca="1" si="607"/>
        <v/>
      </c>
      <c r="J1153" s="48" t="str">
        <f t="shared" ca="1" si="607"/>
        <v/>
      </c>
      <c r="K1153" s="48" t="str">
        <f t="shared" ca="1" si="607"/>
        <v/>
      </c>
      <c r="L1153" s="48" t="str">
        <f t="shared" ca="1" si="607"/>
        <v/>
      </c>
      <c r="M1153" s="48" t="str">
        <f t="shared" ca="1" si="607"/>
        <v/>
      </c>
      <c r="N1153" s="48" t="str">
        <f t="shared" ca="1" si="607"/>
        <v/>
      </c>
      <c r="P1153" s="26" t="str">
        <f t="shared" ca="1" si="591"/>
        <v/>
      </c>
      <c r="Q1153" s="26" t="str">
        <f t="shared" ca="1" si="592"/>
        <v/>
      </c>
      <c r="R1153" s="26" t="str">
        <f t="shared" ca="1" si="593"/>
        <v/>
      </c>
      <c r="S1153" s="26" t="str">
        <f t="shared" ca="1" si="594"/>
        <v/>
      </c>
      <c r="T1153" s="26" t="str">
        <f t="shared" ca="1" si="595"/>
        <v/>
      </c>
      <c r="U1153" s="26" t="str">
        <f t="shared" ca="1" si="596"/>
        <v/>
      </c>
      <c r="V1153" s="26" t="str">
        <f t="shared" ca="1" si="597"/>
        <v/>
      </c>
      <c r="W1153" s="26" t="str">
        <f t="shared" ca="1" si="598"/>
        <v/>
      </c>
      <c r="X1153" s="26" t="str">
        <f t="shared" ca="1" si="599"/>
        <v/>
      </c>
      <c r="Y1153" s="26" t="str">
        <f t="shared" ca="1" si="600"/>
        <v/>
      </c>
      <c r="Z1153" s="28" t="str">
        <f t="shared" ca="1" si="603"/>
        <v/>
      </c>
      <c r="AA1153" s="57" t="str">
        <f t="shared" ca="1" si="576"/>
        <v/>
      </c>
      <c r="AB1153" s="33" t="str">
        <f t="shared" ca="1" si="604"/>
        <v/>
      </c>
      <c r="AD1153" s="28" t="str">
        <f t="shared" ca="1" si="577"/>
        <v/>
      </c>
      <c r="AE1153" s="28" t="str">
        <f t="shared" ca="1" si="578"/>
        <v/>
      </c>
      <c r="AF1153" s="28" t="str">
        <f t="shared" ca="1" si="579"/>
        <v/>
      </c>
      <c r="AG1153" s="28" t="str">
        <f t="shared" ca="1" si="580"/>
        <v/>
      </c>
      <c r="AH1153" s="28" t="str">
        <f t="shared" ca="1" si="581"/>
        <v/>
      </c>
      <c r="AI1153" s="28" t="str">
        <f t="shared" ca="1" si="582"/>
        <v/>
      </c>
      <c r="AJ1153" s="28" t="str">
        <f t="shared" ca="1" si="583"/>
        <v/>
      </c>
      <c r="AK1153" s="28" t="str">
        <f t="shared" ca="1" si="584"/>
        <v/>
      </c>
      <c r="AL1153" s="28" t="str">
        <f t="shared" ca="1" si="585"/>
        <v/>
      </c>
      <c r="AM1153" s="28" t="str">
        <f t="shared" ca="1" si="586"/>
        <v/>
      </c>
      <c r="AN1153" s="28" t="str">
        <f t="shared" ca="1" si="605"/>
        <v/>
      </c>
      <c r="AO1153" s="28" t="str">
        <f t="shared" ca="1" si="587"/>
        <v/>
      </c>
      <c r="AP1153" s="33" t="str">
        <f t="shared" ca="1" si="606"/>
        <v/>
      </c>
    </row>
    <row r="1154" spans="1:42" x14ac:dyDescent="0.25">
      <c r="A1154" s="31" t="str">
        <f t="shared" ca="1" si="589"/>
        <v/>
      </c>
      <c r="B1154" s="32" t="str">
        <f t="shared" ca="1" si="590"/>
        <v/>
      </c>
      <c r="C1154" s="32" t="str">
        <f t="shared" ca="1" si="602"/>
        <v/>
      </c>
      <c r="D1154" s="48">
        <f>RAWDATA!A1156</f>
        <v>0</v>
      </c>
      <c r="E1154" s="48" t="str">
        <f t="shared" ca="1" si="588"/>
        <v/>
      </c>
      <c r="F1154" s="48" t="str">
        <f t="shared" ca="1" si="607"/>
        <v/>
      </c>
      <c r="G1154" s="48" t="str">
        <f t="shared" ca="1" si="607"/>
        <v/>
      </c>
      <c r="H1154" s="48" t="str">
        <f t="shared" ca="1" si="607"/>
        <v/>
      </c>
      <c r="I1154" s="48" t="str">
        <f t="shared" ca="1" si="607"/>
        <v/>
      </c>
      <c r="J1154" s="48" t="str">
        <f t="shared" ca="1" si="607"/>
        <v/>
      </c>
      <c r="K1154" s="48" t="str">
        <f t="shared" ca="1" si="607"/>
        <v/>
      </c>
      <c r="L1154" s="48" t="str">
        <f t="shared" ca="1" si="607"/>
        <v/>
      </c>
      <c r="M1154" s="48" t="str">
        <f t="shared" ca="1" si="607"/>
        <v/>
      </c>
      <c r="N1154" s="48" t="str">
        <f t="shared" ca="1" si="607"/>
        <v/>
      </c>
      <c r="P1154" s="26" t="str">
        <f t="shared" ca="1" si="591"/>
        <v/>
      </c>
      <c r="Q1154" s="26" t="str">
        <f t="shared" ca="1" si="592"/>
        <v/>
      </c>
      <c r="R1154" s="26" t="str">
        <f t="shared" ca="1" si="593"/>
        <v/>
      </c>
      <c r="S1154" s="26" t="str">
        <f t="shared" ca="1" si="594"/>
        <v/>
      </c>
      <c r="T1154" s="26" t="str">
        <f t="shared" ca="1" si="595"/>
        <v/>
      </c>
      <c r="U1154" s="26" t="str">
        <f t="shared" ca="1" si="596"/>
        <v/>
      </c>
      <c r="V1154" s="26" t="str">
        <f t="shared" ca="1" si="597"/>
        <v/>
      </c>
      <c r="W1154" s="26" t="str">
        <f t="shared" ca="1" si="598"/>
        <v/>
      </c>
      <c r="X1154" s="26" t="str">
        <f t="shared" ca="1" si="599"/>
        <v/>
      </c>
      <c r="Y1154" s="26" t="str">
        <f t="shared" ca="1" si="600"/>
        <v/>
      </c>
      <c r="Z1154" s="28" t="str">
        <f t="shared" ca="1" si="603"/>
        <v/>
      </c>
      <c r="AA1154" s="57" t="str">
        <f t="shared" ca="1" si="576"/>
        <v/>
      </c>
      <c r="AB1154" s="33" t="str">
        <f t="shared" ca="1" si="604"/>
        <v/>
      </c>
      <c r="AD1154" s="28" t="str">
        <f t="shared" ca="1" si="577"/>
        <v/>
      </c>
      <c r="AE1154" s="28" t="str">
        <f t="shared" ca="1" si="578"/>
        <v/>
      </c>
      <c r="AF1154" s="28" t="str">
        <f t="shared" ca="1" si="579"/>
        <v/>
      </c>
      <c r="AG1154" s="28" t="str">
        <f t="shared" ca="1" si="580"/>
        <v/>
      </c>
      <c r="AH1154" s="28" t="str">
        <f t="shared" ca="1" si="581"/>
        <v/>
      </c>
      <c r="AI1154" s="28" t="str">
        <f t="shared" ca="1" si="582"/>
        <v/>
      </c>
      <c r="AJ1154" s="28" t="str">
        <f t="shared" ca="1" si="583"/>
        <v/>
      </c>
      <c r="AK1154" s="28" t="str">
        <f t="shared" ca="1" si="584"/>
        <v/>
      </c>
      <c r="AL1154" s="28" t="str">
        <f t="shared" ca="1" si="585"/>
        <v/>
      </c>
      <c r="AM1154" s="28" t="str">
        <f t="shared" ca="1" si="586"/>
        <v/>
      </c>
      <c r="AN1154" s="28" t="str">
        <f t="shared" ca="1" si="605"/>
        <v/>
      </c>
      <c r="AO1154" s="28" t="str">
        <f t="shared" ca="1" si="587"/>
        <v/>
      </c>
      <c r="AP1154" s="33" t="str">
        <f t="shared" ca="1" si="606"/>
        <v/>
      </c>
    </row>
    <row r="1155" spans="1:42" x14ac:dyDescent="0.25">
      <c r="A1155" s="31" t="str">
        <f t="shared" ca="1" si="589"/>
        <v/>
      </c>
      <c r="B1155" s="32" t="str">
        <f t="shared" ca="1" si="590"/>
        <v/>
      </c>
      <c r="C1155" s="32" t="str">
        <f t="shared" ca="1" si="602"/>
        <v/>
      </c>
      <c r="D1155" s="48">
        <f>RAWDATA!A1157</f>
        <v>0</v>
      </c>
      <c r="E1155" s="48" t="str">
        <f t="shared" ca="1" si="588"/>
        <v/>
      </c>
      <c r="F1155" s="48" t="str">
        <f t="shared" ca="1" si="607"/>
        <v/>
      </c>
      <c r="G1155" s="48" t="str">
        <f t="shared" ca="1" si="607"/>
        <v/>
      </c>
      <c r="H1155" s="48" t="str">
        <f t="shared" ca="1" si="607"/>
        <v/>
      </c>
      <c r="I1155" s="48" t="str">
        <f t="shared" ca="1" si="607"/>
        <v/>
      </c>
      <c r="J1155" s="48" t="str">
        <f t="shared" ca="1" si="607"/>
        <v/>
      </c>
      <c r="K1155" s="48" t="str">
        <f t="shared" ca="1" si="607"/>
        <v/>
      </c>
      <c r="L1155" s="48" t="str">
        <f t="shared" ca="1" si="607"/>
        <v/>
      </c>
      <c r="M1155" s="48" t="str">
        <f t="shared" ca="1" si="607"/>
        <v/>
      </c>
      <c r="N1155" s="48" t="str">
        <f t="shared" ca="1" si="607"/>
        <v/>
      </c>
      <c r="P1155" s="26" t="str">
        <f t="shared" ca="1" si="591"/>
        <v/>
      </c>
      <c r="Q1155" s="26" t="str">
        <f t="shared" ca="1" si="592"/>
        <v/>
      </c>
      <c r="R1155" s="26" t="str">
        <f t="shared" ca="1" si="593"/>
        <v/>
      </c>
      <c r="S1155" s="26" t="str">
        <f t="shared" ca="1" si="594"/>
        <v/>
      </c>
      <c r="T1155" s="26" t="str">
        <f t="shared" ca="1" si="595"/>
        <v/>
      </c>
      <c r="U1155" s="26" t="str">
        <f t="shared" ca="1" si="596"/>
        <v/>
      </c>
      <c r="V1155" s="26" t="str">
        <f t="shared" ca="1" si="597"/>
        <v/>
      </c>
      <c r="W1155" s="26" t="str">
        <f t="shared" ca="1" si="598"/>
        <v/>
      </c>
      <c r="X1155" s="26" t="str">
        <f t="shared" ca="1" si="599"/>
        <v/>
      </c>
      <c r="Y1155" s="26" t="str">
        <f t="shared" ca="1" si="600"/>
        <v/>
      </c>
      <c r="Z1155" s="28" t="str">
        <f t="shared" ca="1" si="603"/>
        <v/>
      </c>
      <c r="AA1155" s="57" t="str">
        <f t="shared" ca="1" si="576"/>
        <v/>
      </c>
      <c r="AB1155" s="33" t="str">
        <f t="shared" ca="1" si="604"/>
        <v/>
      </c>
      <c r="AD1155" s="28" t="str">
        <f t="shared" ca="1" si="577"/>
        <v/>
      </c>
      <c r="AE1155" s="28" t="str">
        <f t="shared" ca="1" si="578"/>
        <v/>
      </c>
      <c r="AF1155" s="28" t="str">
        <f t="shared" ca="1" si="579"/>
        <v/>
      </c>
      <c r="AG1155" s="28" t="str">
        <f t="shared" ca="1" si="580"/>
        <v/>
      </c>
      <c r="AH1155" s="28" t="str">
        <f t="shared" ca="1" si="581"/>
        <v/>
      </c>
      <c r="AI1155" s="28" t="str">
        <f t="shared" ca="1" si="582"/>
        <v/>
      </c>
      <c r="AJ1155" s="28" t="str">
        <f t="shared" ca="1" si="583"/>
        <v/>
      </c>
      <c r="AK1155" s="28" t="str">
        <f t="shared" ca="1" si="584"/>
        <v/>
      </c>
      <c r="AL1155" s="28" t="str">
        <f t="shared" ca="1" si="585"/>
        <v/>
      </c>
      <c r="AM1155" s="28" t="str">
        <f t="shared" ca="1" si="586"/>
        <v/>
      </c>
      <c r="AN1155" s="28" t="str">
        <f t="shared" ca="1" si="605"/>
        <v/>
      </c>
      <c r="AO1155" s="28" t="str">
        <f t="shared" ca="1" si="587"/>
        <v/>
      </c>
      <c r="AP1155" s="33" t="str">
        <f t="shared" ca="1" si="606"/>
        <v/>
      </c>
    </row>
    <row r="1156" spans="1:42" x14ac:dyDescent="0.25">
      <c r="A1156" s="31" t="str">
        <f t="shared" ca="1" si="589"/>
        <v/>
      </c>
      <c r="B1156" s="32" t="str">
        <f t="shared" ca="1" si="590"/>
        <v/>
      </c>
      <c r="C1156" s="32" t="str">
        <f t="shared" ca="1" si="602"/>
        <v/>
      </c>
      <c r="D1156" s="48">
        <f>RAWDATA!A1158</f>
        <v>0</v>
      </c>
      <c r="E1156" s="48" t="str">
        <f t="shared" ca="1" si="588"/>
        <v/>
      </c>
      <c r="F1156" s="48" t="str">
        <f t="shared" ca="1" si="607"/>
        <v/>
      </c>
      <c r="G1156" s="48" t="str">
        <f t="shared" ca="1" si="607"/>
        <v/>
      </c>
      <c r="H1156" s="48" t="str">
        <f t="shared" ca="1" si="607"/>
        <v/>
      </c>
      <c r="I1156" s="48" t="str">
        <f t="shared" ca="1" si="607"/>
        <v/>
      </c>
      <c r="J1156" s="48" t="str">
        <f t="shared" ca="1" si="607"/>
        <v/>
      </c>
      <c r="K1156" s="48" t="str">
        <f t="shared" ca="1" si="607"/>
        <v/>
      </c>
      <c r="L1156" s="48" t="str">
        <f t="shared" ca="1" si="607"/>
        <v/>
      </c>
      <c r="M1156" s="48" t="str">
        <f t="shared" ca="1" si="607"/>
        <v/>
      </c>
      <c r="N1156" s="48" t="str">
        <f t="shared" ca="1" si="607"/>
        <v/>
      </c>
      <c r="P1156" s="26" t="str">
        <f t="shared" ca="1" si="591"/>
        <v/>
      </c>
      <c r="Q1156" s="26" t="str">
        <f t="shared" ca="1" si="592"/>
        <v/>
      </c>
      <c r="R1156" s="26" t="str">
        <f t="shared" ca="1" si="593"/>
        <v/>
      </c>
      <c r="S1156" s="26" t="str">
        <f t="shared" ca="1" si="594"/>
        <v/>
      </c>
      <c r="T1156" s="26" t="str">
        <f t="shared" ca="1" si="595"/>
        <v/>
      </c>
      <c r="U1156" s="26" t="str">
        <f t="shared" ca="1" si="596"/>
        <v/>
      </c>
      <c r="V1156" s="26" t="str">
        <f t="shared" ca="1" si="597"/>
        <v/>
      </c>
      <c r="W1156" s="26" t="str">
        <f t="shared" ca="1" si="598"/>
        <v/>
      </c>
      <c r="X1156" s="26" t="str">
        <f t="shared" ca="1" si="599"/>
        <v/>
      </c>
      <c r="Y1156" s="26" t="str">
        <f t="shared" ca="1" si="600"/>
        <v/>
      </c>
      <c r="Z1156" s="28" t="str">
        <f t="shared" ca="1" si="603"/>
        <v/>
      </c>
      <c r="AA1156" s="57" t="str">
        <f t="shared" ca="1" si="576"/>
        <v/>
      </c>
      <c r="AB1156" s="33" t="str">
        <f t="shared" ca="1" si="604"/>
        <v/>
      </c>
      <c r="AD1156" s="28" t="str">
        <f t="shared" ca="1" si="577"/>
        <v/>
      </c>
      <c r="AE1156" s="28" t="str">
        <f t="shared" ca="1" si="578"/>
        <v/>
      </c>
      <c r="AF1156" s="28" t="str">
        <f t="shared" ca="1" si="579"/>
        <v/>
      </c>
      <c r="AG1156" s="28" t="str">
        <f t="shared" ca="1" si="580"/>
        <v/>
      </c>
      <c r="AH1156" s="28" t="str">
        <f t="shared" ca="1" si="581"/>
        <v/>
      </c>
      <c r="AI1156" s="28" t="str">
        <f t="shared" ca="1" si="582"/>
        <v/>
      </c>
      <c r="AJ1156" s="28" t="str">
        <f t="shared" ca="1" si="583"/>
        <v/>
      </c>
      <c r="AK1156" s="28" t="str">
        <f t="shared" ca="1" si="584"/>
        <v/>
      </c>
      <c r="AL1156" s="28" t="str">
        <f t="shared" ca="1" si="585"/>
        <v/>
      </c>
      <c r="AM1156" s="28" t="str">
        <f t="shared" ca="1" si="586"/>
        <v/>
      </c>
      <c r="AN1156" s="28" t="str">
        <f t="shared" ca="1" si="605"/>
        <v/>
      </c>
      <c r="AO1156" s="28" t="str">
        <f t="shared" ca="1" si="587"/>
        <v/>
      </c>
      <c r="AP1156" s="33" t="str">
        <f t="shared" ca="1" si="606"/>
        <v/>
      </c>
    </row>
    <row r="1157" spans="1:42" x14ac:dyDescent="0.25">
      <c r="A1157" s="31" t="str">
        <f t="shared" ca="1" si="589"/>
        <v/>
      </c>
      <c r="B1157" s="32" t="str">
        <f t="shared" ca="1" si="590"/>
        <v/>
      </c>
      <c r="C1157" s="32" t="str">
        <f t="shared" ca="1" si="602"/>
        <v/>
      </c>
      <c r="D1157" s="48">
        <f>RAWDATA!A1159</f>
        <v>0</v>
      </c>
      <c r="E1157" s="48" t="str">
        <f t="shared" ca="1" si="588"/>
        <v/>
      </c>
      <c r="F1157" s="48" t="str">
        <f t="shared" ca="1" si="607"/>
        <v/>
      </c>
      <c r="G1157" s="48" t="str">
        <f t="shared" ca="1" si="607"/>
        <v/>
      </c>
      <c r="H1157" s="48" t="str">
        <f t="shared" ca="1" si="607"/>
        <v/>
      </c>
      <c r="I1157" s="48" t="str">
        <f t="shared" ca="1" si="607"/>
        <v/>
      </c>
      <c r="J1157" s="48" t="str">
        <f t="shared" ca="1" si="607"/>
        <v/>
      </c>
      <c r="K1157" s="48" t="str">
        <f t="shared" ca="1" si="607"/>
        <v/>
      </c>
      <c r="L1157" s="48" t="str">
        <f t="shared" ca="1" si="607"/>
        <v/>
      </c>
      <c r="M1157" s="48" t="str">
        <f t="shared" ca="1" si="607"/>
        <v/>
      </c>
      <c r="N1157" s="48" t="str">
        <f t="shared" ca="1" si="607"/>
        <v/>
      </c>
      <c r="P1157" s="26" t="str">
        <f t="shared" ca="1" si="591"/>
        <v/>
      </c>
      <c r="Q1157" s="26" t="str">
        <f t="shared" ca="1" si="592"/>
        <v/>
      </c>
      <c r="R1157" s="26" t="str">
        <f t="shared" ca="1" si="593"/>
        <v/>
      </c>
      <c r="S1157" s="26" t="str">
        <f t="shared" ca="1" si="594"/>
        <v/>
      </c>
      <c r="T1157" s="26" t="str">
        <f t="shared" ca="1" si="595"/>
        <v/>
      </c>
      <c r="U1157" s="26" t="str">
        <f t="shared" ca="1" si="596"/>
        <v/>
      </c>
      <c r="V1157" s="26" t="str">
        <f t="shared" ca="1" si="597"/>
        <v/>
      </c>
      <c r="W1157" s="26" t="str">
        <f t="shared" ca="1" si="598"/>
        <v/>
      </c>
      <c r="X1157" s="26" t="str">
        <f t="shared" ca="1" si="599"/>
        <v/>
      </c>
      <c r="Y1157" s="26" t="str">
        <f t="shared" ca="1" si="600"/>
        <v/>
      </c>
      <c r="Z1157" s="28" t="str">
        <f t="shared" ca="1" si="603"/>
        <v/>
      </c>
      <c r="AA1157" s="57" t="str">
        <f t="shared" ca="1" si="576"/>
        <v/>
      </c>
      <c r="AB1157" s="33" t="str">
        <f t="shared" ca="1" si="604"/>
        <v/>
      </c>
      <c r="AD1157" s="28" t="str">
        <f t="shared" ca="1" si="577"/>
        <v/>
      </c>
      <c r="AE1157" s="28" t="str">
        <f t="shared" ca="1" si="578"/>
        <v/>
      </c>
      <c r="AF1157" s="28" t="str">
        <f t="shared" ca="1" si="579"/>
        <v/>
      </c>
      <c r="AG1157" s="28" t="str">
        <f t="shared" ca="1" si="580"/>
        <v/>
      </c>
      <c r="AH1157" s="28" t="str">
        <f t="shared" ca="1" si="581"/>
        <v/>
      </c>
      <c r="AI1157" s="28" t="str">
        <f t="shared" ca="1" si="582"/>
        <v/>
      </c>
      <c r="AJ1157" s="28" t="str">
        <f t="shared" ca="1" si="583"/>
        <v/>
      </c>
      <c r="AK1157" s="28" t="str">
        <f t="shared" ca="1" si="584"/>
        <v/>
      </c>
      <c r="AL1157" s="28" t="str">
        <f t="shared" ca="1" si="585"/>
        <v/>
      </c>
      <c r="AM1157" s="28" t="str">
        <f t="shared" ca="1" si="586"/>
        <v/>
      </c>
      <c r="AN1157" s="28" t="str">
        <f t="shared" ca="1" si="605"/>
        <v/>
      </c>
      <c r="AO1157" s="28" t="str">
        <f t="shared" ca="1" si="587"/>
        <v/>
      </c>
      <c r="AP1157" s="33" t="str">
        <f t="shared" ca="1" si="606"/>
        <v/>
      </c>
    </row>
    <row r="1158" spans="1:42" x14ac:dyDescent="0.25">
      <c r="A1158" s="31" t="str">
        <f t="shared" ca="1" si="589"/>
        <v/>
      </c>
      <c r="B1158" s="32" t="str">
        <f t="shared" ca="1" si="590"/>
        <v/>
      </c>
      <c r="C1158" s="32" t="str">
        <f t="shared" ca="1" si="602"/>
        <v/>
      </c>
      <c r="D1158" s="48">
        <f>RAWDATA!A1160</f>
        <v>0</v>
      </c>
      <c r="E1158" s="48" t="str">
        <f t="shared" ca="1" si="588"/>
        <v/>
      </c>
      <c r="F1158" s="48" t="str">
        <f t="shared" ca="1" si="607"/>
        <v/>
      </c>
      <c r="G1158" s="48" t="str">
        <f t="shared" ca="1" si="607"/>
        <v/>
      </c>
      <c r="H1158" s="48" t="str">
        <f t="shared" ca="1" si="607"/>
        <v/>
      </c>
      <c r="I1158" s="48" t="str">
        <f t="shared" ca="1" si="607"/>
        <v/>
      </c>
      <c r="J1158" s="48" t="str">
        <f t="shared" ca="1" si="607"/>
        <v/>
      </c>
      <c r="K1158" s="48" t="str">
        <f t="shared" ca="1" si="607"/>
        <v/>
      </c>
      <c r="L1158" s="48" t="str">
        <f t="shared" ca="1" si="607"/>
        <v/>
      </c>
      <c r="M1158" s="48" t="str">
        <f t="shared" ca="1" si="607"/>
        <v/>
      </c>
      <c r="N1158" s="48" t="str">
        <f t="shared" ca="1" si="607"/>
        <v/>
      </c>
      <c r="P1158" s="26" t="str">
        <f t="shared" ca="1" si="591"/>
        <v/>
      </c>
      <c r="Q1158" s="26" t="str">
        <f t="shared" ca="1" si="592"/>
        <v/>
      </c>
      <c r="R1158" s="26" t="str">
        <f t="shared" ca="1" si="593"/>
        <v/>
      </c>
      <c r="S1158" s="26" t="str">
        <f t="shared" ca="1" si="594"/>
        <v/>
      </c>
      <c r="T1158" s="26" t="str">
        <f t="shared" ca="1" si="595"/>
        <v/>
      </c>
      <c r="U1158" s="26" t="str">
        <f t="shared" ca="1" si="596"/>
        <v/>
      </c>
      <c r="V1158" s="26" t="str">
        <f t="shared" ca="1" si="597"/>
        <v/>
      </c>
      <c r="W1158" s="26" t="str">
        <f t="shared" ca="1" si="598"/>
        <v/>
      </c>
      <c r="X1158" s="26" t="str">
        <f t="shared" ca="1" si="599"/>
        <v/>
      </c>
      <c r="Y1158" s="26" t="str">
        <f t="shared" ca="1" si="600"/>
        <v/>
      </c>
      <c r="Z1158" s="28" t="str">
        <f t="shared" ca="1" si="603"/>
        <v/>
      </c>
      <c r="AA1158" s="57" t="str">
        <f t="shared" ca="1" si="576"/>
        <v/>
      </c>
      <c r="AB1158" s="33" t="str">
        <f t="shared" ca="1" si="604"/>
        <v/>
      </c>
      <c r="AD1158" s="28" t="str">
        <f t="shared" ca="1" si="577"/>
        <v/>
      </c>
      <c r="AE1158" s="28" t="str">
        <f t="shared" ca="1" si="578"/>
        <v/>
      </c>
      <c r="AF1158" s="28" t="str">
        <f t="shared" ca="1" si="579"/>
        <v/>
      </c>
      <c r="AG1158" s="28" t="str">
        <f t="shared" ca="1" si="580"/>
        <v/>
      </c>
      <c r="AH1158" s="28" t="str">
        <f t="shared" ca="1" si="581"/>
        <v/>
      </c>
      <c r="AI1158" s="28" t="str">
        <f t="shared" ca="1" si="582"/>
        <v/>
      </c>
      <c r="AJ1158" s="28" t="str">
        <f t="shared" ca="1" si="583"/>
        <v/>
      </c>
      <c r="AK1158" s="28" t="str">
        <f t="shared" ca="1" si="584"/>
        <v/>
      </c>
      <c r="AL1158" s="28" t="str">
        <f t="shared" ca="1" si="585"/>
        <v/>
      </c>
      <c r="AM1158" s="28" t="str">
        <f t="shared" ca="1" si="586"/>
        <v/>
      </c>
      <c r="AN1158" s="28" t="str">
        <f t="shared" ca="1" si="605"/>
        <v/>
      </c>
      <c r="AO1158" s="28" t="str">
        <f t="shared" ca="1" si="587"/>
        <v/>
      </c>
      <c r="AP1158" s="33" t="str">
        <f t="shared" ca="1" si="606"/>
        <v/>
      </c>
    </row>
    <row r="1159" spans="1:42" x14ac:dyDescent="0.25">
      <c r="A1159" s="31" t="str">
        <f t="shared" ca="1" si="589"/>
        <v/>
      </c>
      <c r="B1159" s="32" t="str">
        <f t="shared" ca="1" si="590"/>
        <v/>
      </c>
      <c r="C1159" s="32" t="str">
        <f t="shared" ca="1" si="602"/>
        <v/>
      </c>
      <c r="D1159" s="48">
        <f>RAWDATA!A1161</f>
        <v>0</v>
      </c>
      <c r="E1159" s="48" t="str">
        <f t="shared" ca="1" si="588"/>
        <v/>
      </c>
      <c r="F1159" s="48" t="str">
        <f t="shared" ca="1" si="607"/>
        <v/>
      </c>
      <c r="G1159" s="48" t="str">
        <f t="shared" ca="1" si="607"/>
        <v/>
      </c>
      <c r="H1159" s="48" t="str">
        <f t="shared" ca="1" si="607"/>
        <v/>
      </c>
      <c r="I1159" s="48" t="str">
        <f t="shared" ca="1" si="607"/>
        <v/>
      </c>
      <c r="J1159" s="48" t="str">
        <f t="shared" ca="1" si="607"/>
        <v/>
      </c>
      <c r="K1159" s="48" t="str">
        <f t="shared" ca="1" si="607"/>
        <v/>
      </c>
      <c r="L1159" s="48" t="str">
        <f t="shared" ca="1" si="607"/>
        <v/>
      </c>
      <c r="M1159" s="48" t="str">
        <f t="shared" ca="1" si="607"/>
        <v/>
      </c>
      <c r="N1159" s="48" t="str">
        <f t="shared" ca="1" si="607"/>
        <v/>
      </c>
      <c r="P1159" s="26" t="str">
        <f t="shared" ca="1" si="591"/>
        <v/>
      </c>
      <c r="Q1159" s="26" t="str">
        <f t="shared" ca="1" si="592"/>
        <v/>
      </c>
      <c r="R1159" s="26" t="str">
        <f t="shared" ca="1" si="593"/>
        <v/>
      </c>
      <c r="S1159" s="26" t="str">
        <f t="shared" ca="1" si="594"/>
        <v/>
      </c>
      <c r="T1159" s="26" t="str">
        <f t="shared" ca="1" si="595"/>
        <v/>
      </c>
      <c r="U1159" s="26" t="str">
        <f t="shared" ca="1" si="596"/>
        <v/>
      </c>
      <c r="V1159" s="26" t="str">
        <f t="shared" ca="1" si="597"/>
        <v/>
      </c>
      <c r="W1159" s="26" t="str">
        <f t="shared" ca="1" si="598"/>
        <v/>
      </c>
      <c r="X1159" s="26" t="str">
        <f t="shared" ca="1" si="599"/>
        <v/>
      </c>
      <c r="Y1159" s="26" t="str">
        <f t="shared" ca="1" si="600"/>
        <v/>
      </c>
      <c r="Z1159" s="28" t="str">
        <f t="shared" ca="1" si="603"/>
        <v/>
      </c>
      <c r="AA1159" s="57" t="str">
        <f t="shared" ca="1" si="576"/>
        <v/>
      </c>
      <c r="AB1159" s="33" t="str">
        <f t="shared" ca="1" si="604"/>
        <v/>
      </c>
      <c r="AD1159" s="28" t="str">
        <f t="shared" ca="1" si="577"/>
        <v/>
      </c>
      <c r="AE1159" s="28" t="str">
        <f t="shared" ca="1" si="578"/>
        <v/>
      </c>
      <c r="AF1159" s="28" t="str">
        <f t="shared" ca="1" si="579"/>
        <v/>
      </c>
      <c r="AG1159" s="28" t="str">
        <f t="shared" ca="1" si="580"/>
        <v/>
      </c>
      <c r="AH1159" s="28" t="str">
        <f t="shared" ca="1" si="581"/>
        <v/>
      </c>
      <c r="AI1159" s="28" t="str">
        <f t="shared" ca="1" si="582"/>
        <v/>
      </c>
      <c r="AJ1159" s="28" t="str">
        <f t="shared" ca="1" si="583"/>
        <v/>
      </c>
      <c r="AK1159" s="28" t="str">
        <f t="shared" ca="1" si="584"/>
        <v/>
      </c>
      <c r="AL1159" s="28" t="str">
        <f t="shared" ca="1" si="585"/>
        <v/>
      </c>
      <c r="AM1159" s="28" t="str">
        <f t="shared" ca="1" si="586"/>
        <v/>
      </c>
      <c r="AN1159" s="28" t="str">
        <f t="shared" ca="1" si="605"/>
        <v/>
      </c>
      <c r="AO1159" s="28" t="str">
        <f t="shared" ca="1" si="587"/>
        <v/>
      </c>
      <c r="AP1159" s="33" t="str">
        <f t="shared" ca="1" si="606"/>
        <v/>
      </c>
    </row>
    <row r="1160" spans="1:42" x14ac:dyDescent="0.25">
      <c r="A1160" s="31" t="str">
        <f t="shared" ca="1" si="589"/>
        <v/>
      </c>
      <c r="B1160" s="32" t="str">
        <f t="shared" ca="1" si="590"/>
        <v/>
      </c>
      <c r="C1160" s="32" t="str">
        <f t="shared" ca="1" si="602"/>
        <v/>
      </c>
      <c r="D1160" s="48">
        <f>RAWDATA!A1162</f>
        <v>0</v>
      </c>
      <c r="E1160" s="48" t="str">
        <f t="shared" ca="1" si="588"/>
        <v/>
      </c>
      <c r="F1160" s="48" t="str">
        <f t="shared" ca="1" si="607"/>
        <v/>
      </c>
      <c r="G1160" s="48" t="str">
        <f t="shared" ca="1" si="607"/>
        <v/>
      </c>
      <c r="H1160" s="48" t="str">
        <f t="shared" ca="1" si="607"/>
        <v/>
      </c>
      <c r="I1160" s="48" t="str">
        <f t="shared" ca="1" si="607"/>
        <v/>
      </c>
      <c r="J1160" s="48" t="str">
        <f t="shared" ca="1" si="607"/>
        <v/>
      </c>
      <c r="K1160" s="48" t="str">
        <f t="shared" ca="1" si="607"/>
        <v/>
      </c>
      <c r="L1160" s="48" t="str">
        <f t="shared" ca="1" si="607"/>
        <v/>
      </c>
      <c r="M1160" s="48" t="str">
        <f t="shared" ca="1" si="607"/>
        <v/>
      </c>
      <c r="N1160" s="48" t="str">
        <f t="shared" ca="1" si="607"/>
        <v/>
      </c>
      <c r="P1160" s="26" t="str">
        <f t="shared" ca="1" si="591"/>
        <v/>
      </c>
      <c r="Q1160" s="26" t="str">
        <f t="shared" ca="1" si="592"/>
        <v/>
      </c>
      <c r="R1160" s="26" t="str">
        <f t="shared" ca="1" si="593"/>
        <v/>
      </c>
      <c r="S1160" s="26" t="str">
        <f t="shared" ca="1" si="594"/>
        <v/>
      </c>
      <c r="T1160" s="26" t="str">
        <f t="shared" ca="1" si="595"/>
        <v/>
      </c>
      <c r="U1160" s="26" t="str">
        <f t="shared" ca="1" si="596"/>
        <v/>
      </c>
      <c r="V1160" s="26" t="str">
        <f t="shared" ca="1" si="597"/>
        <v/>
      </c>
      <c r="W1160" s="26" t="str">
        <f t="shared" ca="1" si="598"/>
        <v/>
      </c>
      <c r="X1160" s="26" t="str">
        <f t="shared" ca="1" si="599"/>
        <v/>
      </c>
      <c r="Y1160" s="26" t="str">
        <f t="shared" ca="1" si="600"/>
        <v/>
      </c>
      <c r="Z1160" s="28" t="str">
        <f t="shared" ca="1" si="603"/>
        <v/>
      </c>
      <c r="AA1160" s="57" t="str">
        <f t="shared" ca="1" si="576"/>
        <v/>
      </c>
      <c r="AB1160" s="33" t="str">
        <f t="shared" ca="1" si="604"/>
        <v/>
      </c>
      <c r="AD1160" s="28" t="str">
        <f t="shared" ca="1" si="577"/>
        <v/>
      </c>
      <c r="AE1160" s="28" t="str">
        <f t="shared" ca="1" si="578"/>
        <v/>
      </c>
      <c r="AF1160" s="28" t="str">
        <f t="shared" ca="1" si="579"/>
        <v/>
      </c>
      <c r="AG1160" s="28" t="str">
        <f t="shared" ca="1" si="580"/>
        <v/>
      </c>
      <c r="AH1160" s="28" t="str">
        <f t="shared" ca="1" si="581"/>
        <v/>
      </c>
      <c r="AI1160" s="28" t="str">
        <f t="shared" ca="1" si="582"/>
        <v/>
      </c>
      <c r="AJ1160" s="28" t="str">
        <f t="shared" ca="1" si="583"/>
        <v/>
      </c>
      <c r="AK1160" s="28" t="str">
        <f t="shared" ca="1" si="584"/>
        <v/>
      </c>
      <c r="AL1160" s="28" t="str">
        <f t="shared" ca="1" si="585"/>
        <v/>
      </c>
      <c r="AM1160" s="28" t="str">
        <f t="shared" ca="1" si="586"/>
        <v/>
      </c>
      <c r="AN1160" s="28" t="str">
        <f t="shared" ca="1" si="605"/>
        <v/>
      </c>
      <c r="AO1160" s="28" t="str">
        <f t="shared" ca="1" si="587"/>
        <v/>
      </c>
      <c r="AP1160" s="33" t="str">
        <f t="shared" ca="1" si="606"/>
        <v/>
      </c>
    </row>
    <row r="1161" spans="1:42" x14ac:dyDescent="0.25">
      <c r="A1161" s="31" t="str">
        <f t="shared" ca="1" si="589"/>
        <v/>
      </c>
      <c r="B1161" s="32" t="str">
        <f t="shared" ca="1" si="590"/>
        <v/>
      </c>
      <c r="C1161" s="32" t="str">
        <f t="shared" ca="1" si="602"/>
        <v/>
      </c>
      <c r="D1161" s="48">
        <f>RAWDATA!A1163</f>
        <v>0</v>
      </c>
      <c r="E1161" s="48" t="str">
        <f t="shared" ca="1" si="588"/>
        <v/>
      </c>
      <c r="F1161" s="48" t="str">
        <f t="shared" ca="1" si="607"/>
        <v/>
      </c>
      <c r="G1161" s="48" t="str">
        <f t="shared" ca="1" si="607"/>
        <v/>
      </c>
      <c r="H1161" s="48" t="str">
        <f t="shared" ca="1" si="607"/>
        <v/>
      </c>
      <c r="I1161" s="48" t="str">
        <f t="shared" ca="1" si="607"/>
        <v/>
      </c>
      <c r="J1161" s="48" t="str">
        <f t="shared" ca="1" si="607"/>
        <v/>
      </c>
      <c r="K1161" s="48" t="str">
        <f t="shared" ca="1" si="607"/>
        <v/>
      </c>
      <c r="L1161" s="48" t="str">
        <f t="shared" ca="1" si="607"/>
        <v/>
      </c>
      <c r="M1161" s="48" t="str">
        <f t="shared" ca="1" si="607"/>
        <v/>
      </c>
      <c r="N1161" s="48" t="str">
        <f t="shared" ca="1" si="607"/>
        <v/>
      </c>
      <c r="P1161" s="26" t="str">
        <f t="shared" ca="1" si="591"/>
        <v/>
      </c>
      <c r="Q1161" s="26" t="str">
        <f t="shared" ca="1" si="592"/>
        <v/>
      </c>
      <c r="R1161" s="26" t="str">
        <f t="shared" ca="1" si="593"/>
        <v/>
      </c>
      <c r="S1161" s="26" t="str">
        <f t="shared" ca="1" si="594"/>
        <v/>
      </c>
      <c r="T1161" s="26" t="str">
        <f t="shared" ca="1" si="595"/>
        <v/>
      </c>
      <c r="U1161" s="26" t="str">
        <f t="shared" ca="1" si="596"/>
        <v/>
      </c>
      <c r="V1161" s="26" t="str">
        <f t="shared" ca="1" si="597"/>
        <v/>
      </c>
      <c r="W1161" s="26" t="str">
        <f t="shared" ca="1" si="598"/>
        <v/>
      </c>
      <c r="X1161" s="26" t="str">
        <f t="shared" ca="1" si="599"/>
        <v/>
      </c>
      <c r="Y1161" s="26" t="str">
        <f t="shared" ca="1" si="600"/>
        <v/>
      </c>
      <c r="Z1161" s="28" t="str">
        <f t="shared" ca="1" si="603"/>
        <v/>
      </c>
      <c r="AA1161" s="57" t="str">
        <f t="shared" ref="AA1161:AA1200" ca="1" si="608">IF(E1161="","",AVERAGE(E1161:N1161)/100)</f>
        <v/>
      </c>
      <c r="AB1161" s="33" t="str">
        <f t="shared" ca="1" si="604"/>
        <v/>
      </c>
      <c r="AD1161" s="28" t="str">
        <f t="shared" ref="AD1161:AD1200" ca="1" si="609">IF(E1161="","",IF(P1160="",LN(P1161),LN(P1161/P1160)))</f>
        <v/>
      </c>
      <c r="AE1161" s="28" t="str">
        <f t="shared" ref="AE1161:AE1200" ca="1" si="610">IF(F1161="","",IF(Q1160="",LN(Q1161),LN(Q1161/Q1160)))</f>
        <v/>
      </c>
      <c r="AF1161" s="28" t="str">
        <f t="shared" ref="AF1161:AF1200" ca="1" si="611">IF(G1161="","",IF(R1160="",LN(R1161),LN(R1161/R1160)))</f>
        <v/>
      </c>
      <c r="AG1161" s="28" t="str">
        <f t="shared" ref="AG1161:AG1200" ca="1" si="612">IF(H1161="","",IF(S1160="",LN(S1161),LN(S1161/S1160)))</f>
        <v/>
      </c>
      <c r="AH1161" s="28" t="str">
        <f t="shared" ref="AH1161:AH1200" ca="1" si="613">IF(I1161="","",IF(T1160="",LN(T1161),LN(T1161/T1160)))</f>
        <v/>
      </c>
      <c r="AI1161" s="28" t="str">
        <f t="shared" ref="AI1161:AI1200" ca="1" si="614">IF(J1161="","",IF(U1160="",LN(U1161),LN(U1161/U1160)))</f>
        <v/>
      </c>
      <c r="AJ1161" s="28" t="str">
        <f t="shared" ref="AJ1161:AJ1200" ca="1" si="615">IF(K1161="","",IF(V1160="",LN(V1161),LN(V1161/V1160)))</f>
        <v/>
      </c>
      <c r="AK1161" s="28" t="str">
        <f t="shared" ref="AK1161:AK1200" ca="1" si="616">IF(L1161="","",IF(W1160="",LN(W1161),LN(W1161/W1160)))</f>
        <v/>
      </c>
      <c r="AL1161" s="28" t="str">
        <f t="shared" ref="AL1161:AL1200" ca="1" si="617">IF(M1161="","",IF(X1160="",LN(X1161),LN(X1161/X1160)))</f>
        <v/>
      </c>
      <c r="AM1161" s="28" t="str">
        <f t="shared" ref="AM1161:AM1200" ca="1" si="618">IF(N1161="","",IF(Y1160="",LN(Y1161),LN(Y1161/Y1160)))</f>
        <v/>
      </c>
      <c r="AN1161" s="28" t="str">
        <f t="shared" ca="1" si="605"/>
        <v/>
      </c>
      <c r="AO1161" s="28" t="str">
        <f t="shared" ref="AO1161:AO1200" ca="1" si="619">IF(AA1161="","",LN(1+AA1161))</f>
        <v/>
      </c>
      <c r="AP1161" s="33" t="str">
        <f t="shared" ca="1" si="606"/>
        <v/>
      </c>
    </row>
    <row r="1162" spans="1:42" x14ac:dyDescent="0.25">
      <c r="A1162" s="31" t="str">
        <f t="shared" ca="1" si="589"/>
        <v/>
      </c>
      <c r="B1162" s="32" t="str">
        <f t="shared" ca="1" si="590"/>
        <v/>
      </c>
      <c r="C1162" s="32" t="str">
        <f t="shared" ca="1" si="602"/>
        <v/>
      </c>
      <c r="D1162" s="48">
        <f>RAWDATA!A1164</f>
        <v>0</v>
      </c>
      <c r="E1162" s="48" t="str">
        <f t="shared" ref="E1162:E1200" ca="1" si="620">IF(OR($D1162&lt;$B$3,$D1162&gt;$B$4),"",IF(ISERROR(VLOOKUP($D1162,INDIRECT($B$1),E$7,0)),"",VLOOKUP($D1162,INDIRECT($B$1),E$7,0)))</f>
        <v/>
      </c>
      <c r="F1162" s="48" t="str">
        <f t="shared" ca="1" si="607"/>
        <v/>
      </c>
      <c r="G1162" s="48" t="str">
        <f t="shared" ca="1" si="607"/>
        <v/>
      </c>
      <c r="H1162" s="48" t="str">
        <f t="shared" ca="1" si="607"/>
        <v/>
      </c>
      <c r="I1162" s="48" t="str">
        <f t="shared" ca="1" si="607"/>
        <v/>
      </c>
      <c r="J1162" s="48" t="str">
        <f t="shared" ca="1" si="607"/>
        <v/>
      </c>
      <c r="K1162" s="48" t="str">
        <f t="shared" ca="1" si="607"/>
        <v/>
      </c>
      <c r="L1162" s="48" t="str">
        <f t="shared" ca="1" si="607"/>
        <v/>
      </c>
      <c r="M1162" s="48" t="str">
        <f t="shared" ca="1" si="607"/>
        <v/>
      </c>
      <c r="N1162" s="48" t="str">
        <f t="shared" ca="1" si="607"/>
        <v/>
      </c>
      <c r="P1162" s="26" t="str">
        <f t="shared" ca="1" si="591"/>
        <v/>
      </c>
      <c r="Q1162" s="26" t="str">
        <f t="shared" ca="1" si="592"/>
        <v/>
      </c>
      <c r="R1162" s="26" t="str">
        <f t="shared" ca="1" si="593"/>
        <v/>
      </c>
      <c r="S1162" s="26" t="str">
        <f t="shared" ca="1" si="594"/>
        <v/>
      </c>
      <c r="T1162" s="26" t="str">
        <f t="shared" ca="1" si="595"/>
        <v/>
      </c>
      <c r="U1162" s="26" t="str">
        <f t="shared" ca="1" si="596"/>
        <v/>
      </c>
      <c r="V1162" s="26" t="str">
        <f t="shared" ca="1" si="597"/>
        <v/>
      </c>
      <c r="W1162" s="26" t="str">
        <f t="shared" ca="1" si="598"/>
        <v/>
      </c>
      <c r="X1162" s="26" t="str">
        <f t="shared" ca="1" si="599"/>
        <v/>
      </c>
      <c r="Y1162" s="26" t="str">
        <f t="shared" ca="1" si="600"/>
        <v/>
      </c>
      <c r="Z1162" s="28" t="str">
        <f t="shared" ca="1" si="603"/>
        <v/>
      </c>
      <c r="AA1162" s="57" t="str">
        <f t="shared" ca="1" si="608"/>
        <v/>
      </c>
      <c r="AB1162" s="33" t="str">
        <f t="shared" ca="1" si="604"/>
        <v/>
      </c>
      <c r="AD1162" s="28" t="str">
        <f t="shared" ca="1" si="609"/>
        <v/>
      </c>
      <c r="AE1162" s="28" t="str">
        <f t="shared" ca="1" si="610"/>
        <v/>
      </c>
      <c r="AF1162" s="28" t="str">
        <f t="shared" ca="1" si="611"/>
        <v/>
      </c>
      <c r="AG1162" s="28" t="str">
        <f t="shared" ca="1" si="612"/>
        <v/>
      </c>
      <c r="AH1162" s="28" t="str">
        <f t="shared" ca="1" si="613"/>
        <v/>
      </c>
      <c r="AI1162" s="28" t="str">
        <f t="shared" ca="1" si="614"/>
        <v/>
      </c>
      <c r="AJ1162" s="28" t="str">
        <f t="shared" ca="1" si="615"/>
        <v/>
      </c>
      <c r="AK1162" s="28" t="str">
        <f t="shared" ca="1" si="616"/>
        <v/>
      </c>
      <c r="AL1162" s="28" t="str">
        <f t="shared" ca="1" si="617"/>
        <v/>
      </c>
      <c r="AM1162" s="28" t="str">
        <f t="shared" ca="1" si="618"/>
        <v/>
      </c>
      <c r="AN1162" s="28" t="str">
        <f t="shared" ca="1" si="605"/>
        <v/>
      </c>
      <c r="AO1162" s="28" t="str">
        <f t="shared" ca="1" si="619"/>
        <v/>
      </c>
      <c r="AP1162" s="33" t="str">
        <f t="shared" ca="1" si="606"/>
        <v/>
      </c>
    </row>
    <row r="1163" spans="1:42" x14ac:dyDescent="0.25">
      <c r="A1163" s="31" t="str">
        <f t="shared" ca="1" si="589"/>
        <v/>
      </c>
      <c r="B1163" s="32" t="str">
        <f t="shared" ca="1" si="590"/>
        <v/>
      </c>
      <c r="C1163" s="32" t="str">
        <f t="shared" ca="1" si="602"/>
        <v/>
      </c>
      <c r="D1163" s="48">
        <f>RAWDATA!A1165</f>
        <v>0</v>
      </c>
      <c r="E1163" s="48" t="str">
        <f t="shared" ca="1" si="620"/>
        <v/>
      </c>
      <c r="F1163" s="48" t="str">
        <f t="shared" ca="1" si="607"/>
        <v/>
      </c>
      <c r="G1163" s="48" t="str">
        <f t="shared" ca="1" si="607"/>
        <v/>
      </c>
      <c r="H1163" s="48" t="str">
        <f t="shared" ca="1" si="607"/>
        <v/>
      </c>
      <c r="I1163" s="48" t="str">
        <f t="shared" ca="1" si="607"/>
        <v/>
      </c>
      <c r="J1163" s="48" t="str">
        <f t="shared" ca="1" si="607"/>
        <v/>
      </c>
      <c r="K1163" s="48" t="str">
        <f t="shared" ca="1" si="607"/>
        <v/>
      </c>
      <c r="L1163" s="48" t="str">
        <f t="shared" ca="1" si="607"/>
        <v/>
      </c>
      <c r="M1163" s="48" t="str">
        <f t="shared" ca="1" si="607"/>
        <v/>
      </c>
      <c r="N1163" s="48" t="str">
        <f t="shared" ca="1" si="607"/>
        <v/>
      </c>
      <c r="P1163" s="26" t="str">
        <f t="shared" ca="1" si="591"/>
        <v/>
      </c>
      <c r="Q1163" s="26" t="str">
        <f t="shared" ca="1" si="592"/>
        <v/>
      </c>
      <c r="R1163" s="26" t="str">
        <f t="shared" ca="1" si="593"/>
        <v/>
      </c>
      <c r="S1163" s="26" t="str">
        <f t="shared" ca="1" si="594"/>
        <v/>
      </c>
      <c r="T1163" s="26" t="str">
        <f t="shared" ca="1" si="595"/>
        <v/>
      </c>
      <c r="U1163" s="26" t="str">
        <f t="shared" ca="1" si="596"/>
        <v/>
      </c>
      <c r="V1163" s="26" t="str">
        <f t="shared" ca="1" si="597"/>
        <v/>
      </c>
      <c r="W1163" s="26" t="str">
        <f t="shared" ca="1" si="598"/>
        <v/>
      </c>
      <c r="X1163" s="26" t="str">
        <f t="shared" ca="1" si="599"/>
        <v/>
      </c>
      <c r="Y1163" s="26" t="str">
        <f t="shared" ca="1" si="600"/>
        <v/>
      </c>
      <c r="Z1163" s="28" t="str">
        <f t="shared" ca="1" si="603"/>
        <v/>
      </c>
      <c r="AA1163" s="57" t="str">
        <f t="shared" ca="1" si="608"/>
        <v/>
      </c>
      <c r="AB1163" s="33" t="str">
        <f t="shared" ca="1" si="604"/>
        <v/>
      </c>
      <c r="AD1163" s="28" t="str">
        <f t="shared" ca="1" si="609"/>
        <v/>
      </c>
      <c r="AE1163" s="28" t="str">
        <f t="shared" ca="1" si="610"/>
        <v/>
      </c>
      <c r="AF1163" s="28" t="str">
        <f t="shared" ca="1" si="611"/>
        <v/>
      </c>
      <c r="AG1163" s="28" t="str">
        <f t="shared" ca="1" si="612"/>
        <v/>
      </c>
      <c r="AH1163" s="28" t="str">
        <f t="shared" ca="1" si="613"/>
        <v/>
      </c>
      <c r="AI1163" s="28" t="str">
        <f t="shared" ca="1" si="614"/>
        <v/>
      </c>
      <c r="AJ1163" s="28" t="str">
        <f t="shared" ca="1" si="615"/>
        <v/>
      </c>
      <c r="AK1163" s="28" t="str">
        <f t="shared" ca="1" si="616"/>
        <v/>
      </c>
      <c r="AL1163" s="28" t="str">
        <f t="shared" ca="1" si="617"/>
        <v/>
      </c>
      <c r="AM1163" s="28" t="str">
        <f t="shared" ca="1" si="618"/>
        <v/>
      </c>
      <c r="AN1163" s="28" t="str">
        <f t="shared" ca="1" si="605"/>
        <v/>
      </c>
      <c r="AO1163" s="28" t="str">
        <f t="shared" ca="1" si="619"/>
        <v/>
      </c>
      <c r="AP1163" s="33" t="str">
        <f t="shared" ca="1" si="606"/>
        <v/>
      </c>
    </row>
    <row r="1164" spans="1:42" x14ac:dyDescent="0.25">
      <c r="A1164" s="31" t="str">
        <f t="shared" ca="1" si="589"/>
        <v/>
      </c>
      <c r="B1164" s="32" t="str">
        <f t="shared" ca="1" si="590"/>
        <v/>
      </c>
      <c r="C1164" s="32" t="str">
        <f t="shared" ca="1" si="602"/>
        <v/>
      </c>
      <c r="D1164" s="48">
        <f>RAWDATA!A1166</f>
        <v>0</v>
      </c>
      <c r="E1164" s="48" t="str">
        <f t="shared" ca="1" si="620"/>
        <v/>
      </c>
      <c r="F1164" s="48" t="str">
        <f t="shared" ca="1" si="607"/>
        <v/>
      </c>
      <c r="G1164" s="48" t="str">
        <f t="shared" ca="1" si="607"/>
        <v/>
      </c>
      <c r="H1164" s="48" t="str">
        <f t="shared" ca="1" si="607"/>
        <v/>
      </c>
      <c r="I1164" s="48" t="str">
        <f t="shared" ca="1" si="607"/>
        <v/>
      </c>
      <c r="J1164" s="48" t="str">
        <f t="shared" ca="1" si="607"/>
        <v/>
      </c>
      <c r="K1164" s="48" t="str">
        <f t="shared" ca="1" si="607"/>
        <v/>
      </c>
      <c r="L1164" s="48" t="str">
        <f t="shared" ca="1" si="607"/>
        <v/>
      </c>
      <c r="M1164" s="48" t="str">
        <f t="shared" ca="1" si="607"/>
        <v/>
      </c>
      <c r="N1164" s="48" t="str">
        <f t="shared" ca="1" si="607"/>
        <v/>
      </c>
      <c r="P1164" s="26" t="str">
        <f t="shared" ca="1" si="591"/>
        <v/>
      </c>
      <c r="Q1164" s="26" t="str">
        <f t="shared" ca="1" si="592"/>
        <v/>
      </c>
      <c r="R1164" s="26" t="str">
        <f t="shared" ca="1" si="593"/>
        <v/>
      </c>
      <c r="S1164" s="26" t="str">
        <f t="shared" ca="1" si="594"/>
        <v/>
      </c>
      <c r="T1164" s="26" t="str">
        <f t="shared" ca="1" si="595"/>
        <v/>
      </c>
      <c r="U1164" s="26" t="str">
        <f t="shared" ca="1" si="596"/>
        <v/>
      </c>
      <c r="V1164" s="26" t="str">
        <f t="shared" ca="1" si="597"/>
        <v/>
      </c>
      <c r="W1164" s="26" t="str">
        <f t="shared" ca="1" si="598"/>
        <v/>
      </c>
      <c r="X1164" s="26" t="str">
        <f t="shared" ca="1" si="599"/>
        <v/>
      </c>
      <c r="Y1164" s="26" t="str">
        <f t="shared" ca="1" si="600"/>
        <v/>
      </c>
      <c r="Z1164" s="28" t="str">
        <f t="shared" ca="1" si="603"/>
        <v/>
      </c>
      <c r="AA1164" s="57" t="str">
        <f t="shared" ca="1" si="608"/>
        <v/>
      </c>
      <c r="AB1164" s="33" t="str">
        <f t="shared" ca="1" si="604"/>
        <v/>
      </c>
      <c r="AD1164" s="28" t="str">
        <f t="shared" ca="1" si="609"/>
        <v/>
      </c>
      <c r="AE1164" s="28" t="str">
        <f t="shared" ca="1" si="610"/>
        <v/>
      </c>
      <c r="AF1164" s="28" t="str">
        <f t="shared" ca="1" si="611"/>
        <v/>
      </c>
      <c r="AG1164" s="28" t="str">
        <f t="shared" ca="1" si="612"/>
        <v/>
      </c>
      <c r="AH1164" s="28" t="str">
        <f t="shared" ca="1" si="613"/>
        <v/>
      </c>
      <c r="AI1164" s="28" t="str">
        <f t="shared" ca="1" si="614"/>
        <v/>
      </c>
      <c r="AJ1164" s="28" t="str">
        <f t="shared" ca="1" si="615"/>
        <v/>
      </c>
      <c r="AK1164" s="28" t="str">
        <f t="shared" ca="1" si="616"/>
        <v/>
      </c>
      <c r="AL1164" s="28" t="str">
        <f t="shared" ca="1" si="617"/>
        <v/>
      </c>
      <c r="AM1164" s="28" t="str">
        <f t="shared" ca="1" si="618"/>
        <v/>
      </c>
      <c r="AN1164" s="28" t="str">
        <f t="shared" ca="1" si="605"/>
        <v/>
      </c>
      <c r="AO1164" s="28" t="str">
        <f t="shared" ca="1" si="619"/>
        <v/>
      </c>
      <c r="AP1164" s="33" t="str">
        <f t="shared" ca="1" si="606"/>
        <v/>
      </c>
    </row>
    <row r="1165" spans="1:42" x14ac:dyDescent="0.25">
      <c r="A1165" s="31" t="str">
        <f t="shared" ca="1" si="589"/>
        <v/>
      </c>
      <c r="B1165" s="32" t="str">
        <f t="shared" ca="1" si="590"/>
        <v/>
      </c>
      <c r="C1165" s="32" t="str">
        <f t="shared" ca="1" si="602"/>
        <v/>
      </c>
      <c r="D1165" s="48">
        <f>RAWDATA!A1167</f>
        <v>0</v>
      </c>
      <c r="E1165" s="48" t="str">
        <f t="shared" ca="1" si="620"/>
        <v/>
      </c>
      <c r="F1165" s="48" t="str">
        <f t="shared" ca="1" si="607"/>
        <v/>
      </c>
      <c r="G1165" s="48" t="str">
        <f t="shared" ca="1" si="607"/>
        <v/>
      </c>
      <c r="H1165" s="48" t="str">
        <f t="shared" ca="1" si="607"/>
        <v/>
      </c>
      <c r="I1165" s="48" t="str">
        <f t="shared" ca="1" si="607"/>
        <v/>
      </c>
      <c r="J1165" s="48" t="str">
        <f t="shared" ca="1" si="607"/>
        <v/>
      </c>
      <c r="K1165" s="48" t="str">
        <f t="shared" ca="1" si="607"/>
        <v/>
      </c>
      <c r="L1165" s="48" t="str">
        <f t="shared" ca="1" si="607"/>
        <v/>
      </c>
      <c r="M1165" s="48" t="str">
        <f t="shared" ca="1" si="607"/>
        <v/>
      </c>
      <c r="N1165" s="48" t="str">
        <f t="shared" ca="1" si="607"/>
        <v/>
      </c>
      <c r="P1165" s="26" t="str">
        <f t="shared" ca="1" si="591"/>
        <v/>
      </c>
      <c r="Q1165" s="26" t="str">
        <f t="shared" ca="1" si="592"/>
        <v/>
      </c>
      <c r="R1165" s="26" t="str">
        <f t="shared" ca="1" si="593"/>
        <v/>
      </c>
      <c r="S1165" s="26" t="str">
        <f t="shared" ca="1" si="594"/>
        <v/>
      </c>
      <c r="T1165" s="26" t="str">
        <f t="shared" ca="1" si="595"/>
        <v/>
      </c>
      <c r="U1165" s="26" t="str">
        <f t="shared" ca="1" si="596"/>
        <v/>
      </c>
      <c r="V1165" s="26" t="str">
        <f t="shared" ca="1" si="597"/>
        <v/>
      </c>
      <c r="W1165" s="26" t="str">
        <f t="shared" ca="1" si="598"/>
        <v/>
      </c>
      <c r="X1165" s="26" t="str">
        <f t="shared" ca="1" si="599"/>
        <v/>
      </c>
      <c r="Y1165" s="26" t="str">
        <f t="shared" ca="1" si="600"/>
        <v/>
      </c>
      <c r="Z1165" s="28" t="str">
        <f t="shared" ca="1" si="603"/>
        <v/>
      </c>
      <c r="AA1165" s="57" t="str">
        <f t="shared" ca="1" si="608"/>
        <v/>
      </c>
      <c r="AB1165" s="33" t="str">
        <f t="shared" ca="1" si="604"/>
        <v/>
      </c>
      <c r="AD1165" s="28" t="str">
        <f t="shared" ca="1" si="609"/>
        <v/>
      </c>
      <c r="AE1165" s="28" t="str">
        <f t="shared" ca="1" si="610"/>
        <v/>
      </c>
      <c r="AF1165" s="28" t="str">
        <f t="shared" ca="1" si="611"/>
        <v/>
      </c>
      <c r="AG1165" s="28" t="str">
        <f t="shared" ca="1" si="612"/>
        <v/>
      </c>
      <c r="AH1165" s="28" t="str">
        <f t="shared" ca="1" si="613"/>
        <v/>
      </c>
      <c r="AI1165" s="28" t="str">
        <f t="shared" ca="1" si="614"/>
        <v/>
      </c>
      <c r="AJ1165" s="28" t="str">
        <f t="shared" ca="1" si="615"/>
        <v/>
      </c>
      <c r="AK1165" s="28" t="str">
        <f t="shared" ca="1" si="616"/>
        <v/>
      </c>
      <c r="AL1165" s="28" t="str">
        <f t="shared" ca="1" si="617"/>
        <v/>
      </c>
      <c r="AM1165" s="28" t="str">
        <f t="shared" ca="1" si="618"/>
        <v/>
      </c>
      <c r="AN1165" s="28" t="str">
        <f t="shared" ca="1" si="605"/>
        <v/>
      </c>
      <c r="AO1165" s="28" t="str">
        <f t="shared" ca="1" si="619"/>
        <v/>
      </c>
      <c r="AP1165" s="33" t="str">
        <f t="shared" ca="1" si="606"/>
        <v/>
      </c>
    </row>
    <row r="1166" spans="1:42" x14ac:dyDescent="0.25">
      <c r="A1166" s="31" t="str">
        <f t="shared" ca="1" si="589"/>
        <v/>
      </c>
      <c r="B1166" s="32" t="str">
        <f t="shared" ca="1" si="590"/>
        <v/>
      </c>
      <c r="C1166" s="32" t="str">
        <f t="shared" ca="1" si="602"/>
        <v/>
      </c>
      <c r="D1166" s="48">
        <f>RAWDATA!A1168</f>
        <v>0</v>
      </c>
      <c r="E1166" s="48" t="str">
        <f t="shared" ca="1" si="620"/>
        <v/>
      </c>
      <c r="F1166" s="48" t="str">
        <f t="shared" ca="1" si="607"/>
        <v/>
      </c>
      <c r="G1166" s="48" t="str">
        <f t="shared" ca="1" si="607"/>
        <v/>
      </c>
      <c r="H1166" s="48" t="str">
        <f t="shared" ca="1" si="607"/>
        <v/>
      </c>
      <c r="I1166" s="48" t="str">
        <f t="shared" ca="1" si="607"/>
        <v/>
      </c>
      <c r="J1166" s="48" t="str">
        <f t="shared" ca="1" si="607"/>
        <v/>
      </c>
      <c r="K1166" s="48" t="str">
        <f t="shared" ca="1" si="607"/>
        <v/>
      </c>
      <c r="L1166" s="48" t="str">
        <f t="shared" ca="1" si="607"/>
        <v/>
      </c>
      <c r="M1166" s="48" t="str">
        <f t="shared" ca="1" si="607"/>
        <v/>
      </c>
      <c r="N1166" s="48" t="str">
        <f t="shared" ca="1" si="607"/>
        <v/>
      </c>
      <c r="P1166" s="26" t="str">
        <f t="shared" ca="1" si="591"/>
        <v/>
      </c>
      <c r="Q1166" s="26" t="str">
        <f t="shared" ca="1" si="592"/>
        <v/>
      </c>
      <c r="R1166" s="26" t="str">
        <f t="shared" ca="1" si="593"/>
        <v/>
      </c>
      <c r="S1166" s="26" t="str">
        <f t="shared" ca="1" si="594"/>
        <v/>
      </c>
      <c r="T1166" s="26" t="str">
        <f t="shared" ca="1" si="595"/>
        <v/>
      </c>
      <c r="U1166" s="26" t="str">
        <f t="shared" ca="1" si="596"/>
        <v/>
      </c>
      <c r="V1166" s="26" t="str">
        <f t="shared" ca="1" si="597"/>
        <v/>
      </c>
      <c r="W1166" s="26" t="str">
        <f t="shared" ca="1" si="598"/>
        <v/>
      </c>
      <c r="X1166" s="26" t="str">
        <f t="shared" ca="1" si="599"/>
        <v/>
      </c>
      <c r="Y1166" s="26" t="str">
        <f t="shared" ca="1" si="600"/>
        <v/>
      </c>
      <c r="Z1166" s="28" t="str">
        <f t="shared" ca="1" si="603"/>
        <v/>
      </c>
      <c r="AA1166" s="57" t="str">
        <f t="shared" ca="1" si="608"/>
        <v/>
      </c>
      <c r="AB1166" s="33" t="str">
        <f t="shared" ca="1" si="604"/>
        <v/>
      </c>
      <c r="AD1166" s="28" t="str">
        <f t="shared" ca="1" si="609"/>
        <v/>
      </c>
      <c r="AE1166" s="28" t="str">
        <f t="shared" ca="1" si="610"/>
        <v/>
      </c>
      <c r="AF1166" s="28" t="str">
        <f t="shared" ca="1" si="611"/>
        <v/>
      </c>
      <c r="AG1166" s="28" t="str">
        <f t="shared" ca="1" si="612"/>
        <v/>
      </c>
      <c r="AH1166" s="28" t="str">
        <f t="shared" ca="1" si="613"/>
        <v/>
      </c>
      <c r="AI1166" s="28" t="str">
        <f t="shared" ca="1" si="614"/>
        <v/>
      </c>
      <c r="AJ1166" s="28" t="str">
        <f t="shared" ca="1" si="615"/>
        <v/>
      </c>
      <c r="AK1166" s="28" t="str">
        <f t="shared" ca="1" si="616"/>
        <v/>
      </c>
      <c r="AL1166" s="28" t="str">
        <f t="shared" ca="1" si="617"/>
        <v/>
      </c>
      <c r="AM1166" s="28" t="str">
        <f t="shared" ca="1" si="618"/>
        <v/>
      </c>
      <c r="AN1166" s="28" t="str">
        <f t="shared" ca="1" si="605"/>
        <v/>
      </c>
      <c r="AO1166" s="28" t="str">
        <f t="shared" ca="1" si="619"/>
        <v/>
      </c>
      <c r="AP1166" s="33" t="str">
        <f t="shared" ca="1" si="606"/>
        <v/>
      </c>
    </row>
    <row r="1167" spans="1:42" x14ac:dyDescent="0.25">
      <c r="A1167" s="31" t="str">
        <f t="shared" ref="A1167:A1200" ca="1" si="621">IF(E1167="","",DATE(LEFT(D1167,4),RIGHT(D1167,2),1))</f>
        <v/>
      </c>
      <c r="B1167" s="32" t="str">
        <f t="shared" ref="B1167:B1200" ca="1" si="622">IF(E1167="","",YEAR(A1167))</f>
        <v/>
      </c>
      <c r="C1167" s="32" t="str">
        <f t="shared" ca="1" si="602"/>
        <v/>
      </c>
      <c r="D1167" s="48">
        <f>RAWDATA!A1169</f>
        <v>0</v>
      </c>
      <c r="E1167" s="48" t="str">
        <f t="shared" ca="1" si="620"/>
        <v/>
      </c>
      <c r="F1167" s="48" t="str">
        <f t="shared" ca="1" si="607"/>
        <v/>
      </c>
      <c r="G1167" s="48" t="str">
        <f t="shared" ca="1" si="607"/>
        <v/>
      </c>
      <c r="H1167" s="48" t="str">
        <f t="shared" ca="1" si="607"/>
        <v/>
      </c>
      <c r="I1167" s="48" t="str">
        <f t="shared" ca="1" si="607"/>
        <v/>
      </c>
      <c r="J1167" s="48" t="str">
        <f t="shared" ca="1" si="607"/>
        <v/>
      </c>
      <c r="K1167" s="48" t="str">
        <f t="shared" ca="1" si="607"/>
        <v/>
      </c>
      <c r="L1167" s="48" t="str">
        <f t="shared" ca="1" si="607"/>
        <v/>
      </c>
      <c r="M1167" s="48" t="str">
        <f t="shared" ca="1" si="607"/>
        <v/>
      </c>
      <c r="N1167" s="48" t="str">
        <f t="shared" ca="1" si="607"/>
        <v/>
      </c>
      <c r="P1167" s="26" t="str">
        <f t="shared" ref="P1167:P1200" ca="1" si="623">IF(E1167="","",IF(P1166="",1*(1+E1167/100),P1166*(1+E1167/100)))</f>
        <v/>
      </c>
      <c r="Q1167" s="26" t="str">
        <f t="shared" ref="Q1167:Q1200" ca="1" si="624">IF(F1167="","",IF(Q1166="",1*(1+F1167/100),Q1166*(1+F1167/100)))</f>
        <v/>
      </c>
      <c r="R1167" s="26" t="str">
        <f t="shared" ref="R1167:R1200" ca="1" si="625">IF(G1167="","",IF(R1166="",1*(1+G1167/100),R1166*(1+G1167/100)))</f>
        <v/>
      </c>
      <c r="S1167" s="26" t="str">
        <f t="shared" ref="S1167:S1200" ca="1" si="626">IF(H1167="","",IF(S1166="",1*(1+H1167/100),S1166*(1+H1167/100)))</f>
        <v/>
      </c>
      <c r="T1167" s="26" t="str">
        <f t="shared" ref="T1167:T1200" ca="1" si="627">IF(I1167="","",IF(T1166="",1*(1+I1167/100),T1166*(1+I1167/100)))</f>
        <v/>
      </c>
      <c r="U1167" s="26" t="str">
        <f t="shared" ref="U1167:U1200" ca="1" si="628">IF(J1167="","",IF(U1166="",1*(1+J1167/100),U1166*(1+J1167/100)))</f>
        <v/>
      </c>
      <c r="V1167" s="26" t="str">
        <f t="shared" ref="V1167:V1200" ca="1" si="629">IF(K1167="","",IF(V1166="",1*(1+K1167/100),V1166*(1+K1167/100)))</f>
        <v/>
      </c>
      <c r="W1167" s="26" t="str">
        <f t="shared" ref="W1167:W1200" ca="1" si="630">IF(L1167="","",IF(W1166="",1*(1+L1167/100),W1166*(1+L1167/100)))</f>
        <v/>
      </c>
      <c r="X1167" s="26" t="str">
        <f t="shared" ref="X1167:X1200" ca="1" si="631">IF(M1167="","",IF(X1166="",1*(1+M1167/100),X1166*(1+M1167/100)))</f>
        <v/>
      </c>
      <c r="Y1167" s="26" t="str">
        <f t="shared" ref="Y1167:Y1200" ca="1" si="632">IF(N1167="","",IF(Y1166="",1*(1+N1167/100),Y1166*(1+N1167/100)))</f>
        <v/>
      </c>
      <c r="Z1167" s="28" t="str">
        <f t="shared" ca="1" si="603"/>
        <v/>
      </c>
      <c r="AA1167" s="57" t="str">
        <f t="shared" ca="1" si="608"/>
        <v/>
      </c>
      <c r="AB1167" s="33" t="str">
        <f t="shared" ca="1" si="604"/>
        <v/>
      </c>
      <c r="AD1167" s="28" t="str">
        <f t="shared" ca="1" si="609"/>
        <v/>
      </c>
      <c r="AE1167" s="28" t="str">
        <f t="shared" ca="1" si="610"/>
        <v/>
      </c>
      <c r="AF1167" s="28" t="str">
        <f t="shared" ca="1" si="611"/>
        <v/>
      </c>
      <c r="AG1167" s="28" t="str">
        <f t="shared" ca="1" si="612"/>
        <v/>
      </c>
      <c r="AH1167" s="28" t="str">
        <f t="shared" ca="1" si="613"/>
        <v/>
      </c>
      <c r="AI1167" s="28" t="str">
        <f t="shared" ca="1" si="614"/>
        <v/>
      </c>
      <c r="AJ1167" s="28" t="str">
        <f t="shared" ca="1" si="615"/>
        <v/>
      </c>
      <c r="AK1167" s="28" t="str">
        <f t="shared" ca="1" si="616"/>
        <v/>
      </c>
      <c r="AL1167" s="28" t="str">
        <f t="shared" ca="1" si="617"/>
        <v/>
      </c>
      <c r="AM1167" s="28" t="str">
        <f t="shared" ca="1" si="618"/>
        <v/>
      </c>
      <c r="AN1167" s="28" t="str">
        <f t="shared" ca="1" si="605"/>
        <v/>
      </c>
      <c r="AO1167" s="28" t="str">
        <f t="shared" ca="1" si="619"/>
        <v/>
      </c>
      <c r="AP1167" s="33" t="str">
        <f t="shared" ca="1" si="606"/>
        <v/>
      </c>
    </row>
    <row r="1168" spans="1:42" x14ac:dyDescent="0.25">
      <c r="A1168" s="31" t="str">
        <f t="shared" ca="1" si="621"/>
        <v/>
      </c>
      <c r="B1168" s="32" t="str">
        <f t="shared" ca="1" si="622"/>
        <v/>
      </c>
      <c r="C1168" s="32" t="str">
        <f t="shared" ca="1" si="602"/>
        <v/>
      </c>
      <c r="D1168" s="48">
        <f>RAWDATA!A1170</f>
        <v>0</v>
      </c>
      <c r="E1168" s="48" t="str">
        <f t="shared" ca="1" si="620"/>
        <v/>
      </c>
      <c r="F1168" s="48" t="str">
        <f t="shared" ca="1" si="607"/>
        <v/>
      </c>
      <c r="G1168" s="48" t="str">
        <f t="shared" ca="1" si="607"/>
        <v/>
      </c>
      <c r="H1168" s="48" t="str">
        <f t="shared" ca="1" si="607"/>
        <v/>
      </c>
      <c r="I1168" s="48" t="str">
        <f t="shared" ca="1" si="607"/>
        <v/>
      </c>
      <c r="J1168" s="48" t="str">
        <f t="shared" ca="1" si="607"/>
        <v/>
      </c>
      <c r="K1168" s="48" t="str">
        <f t="shared" ca="1" si="607"/>
        <v/>
      </c>
      <c r="L1168" s="48" t="str">
        <f t="shared" ca="1" si="607"/>
        <v/>
      </c>
      <c r="M1168" s="48" t="str">
        <f t="shared" ca="1" si="607"/>
        <v/>
      </c>
      <c r="N1168" s="48" t="str">
        <f t="shared" ca="1" si="607"/>
        <v/>
      </c>
      <c r="P1168" s="26" t="str">
        <f t="shared" ca="1" si="623"/>
        <v/>
      </c>
      <c r="Q1168" s="26" t="str">
        <f t="shared" ca="1" si="624"/>
        <v/>
      </c>
      <c r="R1168" s="26" t="str">
        <f t="shared" ca="1" si="625"/>
        <v/>
      </c>
      <c r="S1168" s="26" t="str">
        <f t="shared" ca="1" si="626"/>
        <v/>
      </c>
      <c r="T1168" s="26" t="str">
        <f t="shared" ca="1" si="627"/>
        <v/>
      </c>
      <c r="U1168" s="26" t="str">
        <f t="shared" ca="1" si="628"/>
        <v/>
      </c>
      <c r="V1168" s="26" t="str">
        <f t="shared" ca="1" si="629"/>
        <v/>
      </c>
      <c r="W1168" s="26" t="str">
        <f t="shared" ca="1" si="630"/>
        <v/>
      </c>
      <c r="X1168" s="26" t="str">
        <f t="shared" ca="1" si="631"/>
        <v/>
      </c>
      <c r="Y1168" s="26" t="str">
        <f t="shared" ca="1" si="632"/>
        <v/>
      </c>
      <c r="Z1168" s="28" t="str">
        <f t="shared" ca="1" si="603"/>
        <v/>
      </c>
      <c r="AA1168" s="57" t="str">
        <f t="shared" ca="1" si="608"/>
        <v/>
      </c>
      <c r="AB1168" s="33" t="str">
        <f t="shared" ca="1" si="604"/>
        <v/>
      </c>
      <c r="AD1168" s="28" t="str">
        <f t="shared" ca="1" si="609"/>
        <v/>
      </c>
      <c r="AE1168" s="28" t="str">
        <f t="shared" ca="1" si="610"/>
        <v/>
      </c>
      <c r="AF1168" s="28" t="str">
        <f t="shared" ca="1" si="611"/>
        <v/>
      </c>
      <c r="AG1168" s="28" t="str">
        <f t="shared" ca="1" si="612"/>
        <v/>
      </c>
      <c r="AH1168" s="28" t="str">
        <f t="shared" ca="1" si="613"/>
        <v/>
      </c>
      <c r="AI1168" s="28" t="str">
        <f t="shared" ca="1" si="614"/>
        <v/>
      </c>
      <c r="AJ1168" s="28" t="str">
        <f t="shared" ca="1" si="615"/>
        <v/>
      </c>
      <c r="AK1168" s="28" t="str">
        <f t="shared" ca="1" si="616"/>
        <v/>
      </c>
      <c r="AL1168" s="28" t="str">
        <f t="shared" ca="1" si="617"/>
        <v/>
      </c>
      <c r="AM1168" s="28" t="str">
        <f t="shared" ca="1" si="618"/>
        <v/>
      </c>
      <c r="AN1168" s="28" t="str">
        <f t="shared" ca="1" si="605"/>
        <v/>
      </c>
      <c r="AO1168" s="28" t="str">
        <f t="shared" ca="1" si="619"/>
        <v/>
      </c>
      <c r="AP1168" s="33" t="str">
        <f t="shared" ca="1" si="606"/>
        <v/>
      </c>
    </row>
    <row r="1169" spans="1:42" x14ac:dyDescent="0.25">
      <c r="A1169" s="31" t="str">
        <f t="shared" ca="1" si="621"/>
        <v/>
      </c>
      <c r="B1169" s="32" t="str">
        <f t="shared" ca="1" si="622"/>
        <v/>
      </c>
      <c r="C1169" s="32" t="str">
        <f t="shared" ca="1" si="602"/>
        <v/>
      </c>
      <c r="D1169" s="48">
        <f>RAWDATA!A1171</f>
        <v>0</v>
      </c>
      <c r="E1169" s="48" t="str">
        <f t="shared" ca="1" si="620"/>
        <v/>
      </c>
      <c r="F1169" s="48" t="str">
        <f t="shared" ca="1" si="607"/>
        <v/>
      </c>
      <c r="G1169" s="48" t="str">
        <f t="shared" ca="1" si="607"/>
        <v/>
      </c>
      <c r="H1169" s="48" t="str">
        <f t="shared" ca="1" si="607"/>
        <v/>
      </c>
      <c r="I1169" s="48" t="str">
        <f t="shared" ca="1" si="607"/>
        <v/>
      </c>
      <c r="J1169" s="48" t="str">
        <f t="shared" ca="1" si="607"/>
        <v/>
      </c>
      <c r="K1169" s="48" t="str">
        <f t="shared" ca="1" si="607"/>
        <v/>
      </c>
      <c r="L1169" s="48" t="str">
        <f t="shared" ca="1" si="607"/>
        <v/>
      </c>
      <c r="M1169" s="48" t="str">
        <f t="shared" ca="1" si="607"/>
        <v/>
      </c>
      <c r="N1169" s="48" t="str">
        <f t="shared" ca="1" si="607"/>
        <v/>
      </c>
      <c r="P1169" s="26" t="str">
        <f t="shared" ca="1" si="623"/>
        <v/>
      </c>
      <c r="Q1169" s="26" t="str">
        <f t="shared" ca="1" si="624"/>
        <v/>
      </c>
      <c r="R1169" s="26" t="str">
        <f t="shared" ca="1" si="625"/>
        <v/>
      </c>
      <c r="S1169" s="26" t="str">
        <f t="shared" ca="1" si="626"/>
        <v/>
      </c>
      <c r="T1169" s="26" t="str">
        <f t="shared" ca="1" si="627"/>
        <v/>
      </c>
      <c r="U1169" s="26" t="str">
        <f t="shared" ca="1" si="628"/>
        <v/>
      </c>
      <c r="V1169" s="26" t="str">
        <f t="shared" ca="1" si="629"/>
        <v/>
      </c>
      <c r="W1169" s="26" t="str">
        <f t="shared" ca="1" si="630"/>
        <v/>
      </c>
      <c r="X1169" s="26" t="str">
        <f t="shared" ca="1" si="631"/>
        <v/>
      </c>
      <c r="Y1169" s="26" t="str">
        <f t="shared" ca="1" si="632"/>
        <v/>
      </c>
      <c r="Z1169" s="28" t="str">
        <f t="shared" ca="1" si="603"/>
        <v/>
      </c>
      <c r="AA1169" s="57" t="str">
        <f t="shared" ca="1" si="608"/>
        <v/>
      </c>
      <c r="AB1169" s="33" t="str">
        <f t="shared" ca="1" si="604"/>
        <v/>
      </c>
      <c r="AD1169" s="28" t="str">
        <f t="shared" ca="1" si="609"/>
        <v/>
      </c>
      <c r="AE1169" s="28" t="str">
        <f t="shared" ca="1" si="610"/>
        <v/>
      </c>
      <c r="AF1169" s="28" t="str">
        <f t="shared" ca="1" si="611"/>
        <v/>
      </c>
      <c r="AG1169" s="28" t="str">
        <f t="shared" ca="1" si="612"/>
        <v/>
      </c>
      <c r="AH1169" s="28" t="str">
        <f t="shared" ca="1" si="613"/>
        <v/>
      </c>
      <c r="AI1169" s="28" t="str">
        <f t="shared" ca="1" si="614"/>
        <v/>
      </c>
      <c r="AJ1169" s="28" t="str">
        <f t="shared" ca="1" si="615"/>
        <v/>
      </c>
      <c r="AK1169" s="28" t="str">
        <f t="shared" ca="1" si="616"/>
        <v/>
      </c>
      <c r="AL1169" s="28" t="str">
        <f t="shared" ca="1" si="617"/>
        <v/>
      </c>
      <c r="AM1169" s="28" t="str">
        <f t="shared" ca="1" si="618"/>
        <v/>
      </c>
      <c r="AN1169" s="28" t="str">
        <f t="shared" ca="1" si="605"/>
        <v/>
      </c>
      <c r="AO1169" s="28" t="str">
        <f t="shared" ca="1" si="619"/>
        <v/>
      </c>
      <c r="AP1169" s="33" t="str">
        <f t="shared" ca="1" si="606"/>
        <v/>
      </c>
    </row>
    <row r="1170" spans="1:42" x14ac:dyDescent="0.25">
      <c r="A1170" s="31" t="str">
        <f t="shared" ca="1" si="621"/>
        <v/>
      </c>
      <c r="B1170" s="32" t="str">
        <f t="shared" ca="1" si="622"/>
        <v/>
      </c>
      <c r="C1170" s="32" t="str">
        <f t="shared" ca="1" si="602"/>
        <v/>
      </c>
      <c r="D1170" s="48">
        <f>RAWDATA!A1172</f>
        <v>0</v>
      </c>
      <c r="E1170" s="48" t="str">
        <f t="shared" ca="1" si="620"/>
        <v/>
      </c>
      <c r="F1170" s="48" t="str">
        <f t="shared" ca="1" si="607"/>
        <v/>
      </c>
      <c r="G1170" s="48" t="str">
        <f t="shared" ca="1" si="607"/>
        <v/>
      </c>
      <c r="H1170" s="48" t="str">
        <f t="shared" ca="1" si="607"/>
        <v/>
      </c>
      <c r="I1170" s="48" t="str">
        <f t="shared" ca="1" si="607"/>
        <v/>
      </c>
      <c r="J1170" s="48" t="str">
        <f t="shared" ca="1" si="607"/>
        <v/>
      </c>
      <c r="K1170" s="48" t="str">
        <f t="shared" ca="1" si="607"/>
        <v/>
      </c>
      <c r="L1170" s="48" t="str">
        <f t="shared" ca="1" si="607"/>
        <v/>
      </c>
      <c r="M1170" s="48" t="str">
        <f t="shared" ca="1" si="607"/>
        <v/>
      </c>
      <c r="N1170" s="48" t="str">
        <f t="shared" ca="1" si="607"/>
        <v/>
      </c>
      <c r="P1170" s="26" t="str">
        <f t="shared" ca="1" si="623"/>
        <v/>
      </c>
      <c r="Q1170" s="26" t="str">
        <f t="shared" ca="1" si="624"/>
        <v/>
      </c>
      <c r="R1170" s="26" t="str">
        <f t="shared" ca="1" si="625"/>
        <v/>
      </c>
      <c r="S1170" s="26" t="str">
        <f t="shared" ca="1" si="626"/>
        <v/>
      </c>
      <c r="T1170" s="26" t="str">
        <f t="shared" ca="1" si="627"/>
        <v/>
      </c>
      <c r="U1170" s="26" t="str">
        <f t="shared" ca="1" si="628"/>
        <v/>
      </c>
      <c r="V1170" s="26" t="str">
        <f t="shared" ca="1" si="629"/>
        <v/>
      </c>
      <c r="W1170" s="26" t="str">
        <f t="shared" ca="1" si="630"/>
        <v/>
      </c>
      <c r="X1170" s="26" t="str">
        <f t="shared" ca="1" si="631"/>
        <v/>
      </c>
      <c r="Y1170" s="26" t="str">
        <f t="shared" ca="1" si="632"/>
        <v/>
      </c>
      <c r="Z1170" s="28" t="str">
        <f t="shared" ca="1" si="603"/>
        <v/>
      </c>
      <c r="AA1170" s="57" t="str">
        <f t="shared" ca="1" si="608"/>
        <v/>
      </c>
      <c r="AB1170" s="33" t="str">
        <f t="shared" ca="1" si="604"/>
        <v/>
      </c>
      <c r="AD1170" s="28" t="str">
        <f t="shared" ca="1" si="609"/>
        <v/>
      </c>
      <c r="AE1170" s="28" t="str">
        <f t="shared" ca="1" si="610"/>
        <v/>
      </c>
      <c r="AF1170" s="28" t="str">
        <f t="shared" ca="1" si="611"/>
        <v/>
      </c>
      <c r="AG1170" s="28" t="str">
        <f t="shared" ca="1" si="612"/>
        <v/>
      </c>
      <c r="AH1170" s="28" t="str">
        <f t="shared" ca="1" si="613"/>
        <v/>
      </c>
      <c r="AI1170" s="28" t="str">
        <f t="shared" ca="1" si="614"/>
        <v/>
      </c>
      <c r="AJ1170" s="28" t="str">
        <f t="shared" ca="1" si="615"/>
        <v/>
      </c>
      <c r="AK1170" s="28" t="str">
        <f t="shared" ca="1" si="616"/>
        <v/>
      </c>
      <c r="AL1170" s="28" t="str">
        <f t="shared" ca="1" si="617"/>
        <v/>
      </c>
      <c r="AM1170" s="28" t="str">
        <f t="shared" ca="1" si="618"/>
        <v/>
      </c>
      <c r="AN1170" s="28" t="str">
        <f t="shared" ca="1" si="605"/>
        <v/>
      </c>
      <c r="AO1170" s="28" t="str">
        <f t="shared" ca="1" si="619"/>
        <v/>
      </c>
      <c r="AP1170" s="33" t="str">
        <f t="shared" ca="1" si="606"/>
        <v/>
      </c>
    </row>
    <row r="1171" spans="1:42" x14ac:dyDescent="0.25">
      <c r="A1171" s="31" t="str">
        <f t="shared" ca="1" si="621"/>
        <v/>
      </c>
      <c r="B1171" s="32" t="str">
        <f t="shared" ca="1" si="622"/>
        <v/>
      </c>
      <c r="C1171" s="32" t="str">
        <f t="shared" ca="1" si="602"/>
        <v/>
      </c>
      <c r="D1171" s="48">
        <f>RAWDATA!A1173</f>
        <v>0</v>
      </c>
      <c r="E1171" s="48" t="str">
        <f t="shared" ca="1" si="620"/>
        <v/>
      </c>
      <c r="F1171" s="48" t="str">
        <f t="shared" ca="1" si="607"/>
        <v/>
      </c>
      <c r="G1171" s="48" t="str">
        <f t="shared" ca="1" si="607"/>
        <v/>
      </c>
      <c r="H1171" s="48" t="str">
        <f t="shared" ca="1" si="607"/>
        <v/>
      </c>
      <c r="I1171" s="48" t="str">
        <f t="shared" ca="1" si="607"/>
        <v/>
      </c>
      <c r="J1171" s="48" t="str">
        <f t="shared" ca="1" si="607"/>
        <v/>
      </c>
      <c r="K1171" s="48" t="str">
        <f t="shared" ca="1" si="607"/>
        <v/>
      </c>
      <c r="L1171" s="48" t="str">
        <f t="shared" ca="1" si="607"/>
        <v/>
      </c>
      <c r="M1171" s="48" t="str">
        <f t="shared" ca="1" si="607"/>
        <v/>
      </c>
      <c r="N1171" s="48" t="str">
        <f t="shared" ca="1" si="607"/>
        <v/>
      </c>
      <c r="P1171" s="26" t="str">
        <f t="shared" ca="1" si="623"/>
        <v/>
      </c>
      <c r="Q1171" s="26" t="str">
        <f t="shared" ca="1" si="624"/>
        <v/>
      </c>
      <c r="R1171" s="26" t="str">
        <f t="shared" ca="1" si="625"/>
        <v/>
      </c>
      <c r="S1171" s="26" t="str">
        <f t="shared" ca="1" si="626"/>
        <v/>
      </c>
      <c r="T1171" s="26" t="str">
        <f t="shared" ca="1" si="627"/>
        <v/>
      </c>
      <c r="U1171" s="26" t="str">
        <f t="shared" ca="1" si="628"/>
        <v/>
      </c>
      <c r="V1171" s="26" t="str">
        <f t="shared" ca="1" si="629"/>
        <v/>
      </c>
      <c r="W1171" s="26" t="str">
        <f t="shared" ca="1" si="630"/>
        <v/>
      </c>
      <c r="X1171" s="26" t="str">
        <f t="shared" ca="1" si="631"/>
        <v/>
      </c>
      <c r="Y1171" s="26" t="str">
        <f t="shared" ca="1" si="632"/>
        <v/>
      </c>
      <c r="Z1171" s="28" t="str">
        <f t="shared" ca="1" si="603"/>
        <v/>
      </c>
      <c r="AA1171" s="57" t="str">
        <f t="shared" ca="1" si="608"/>
        <v/>
      </c>
      <c r="AB1171" s="33" t="str">
        <f t="shared" ca="1" si="604"/>
        <v/>
      </c>
      <c r="AD1171" s="28" t="str">
        <f t="shared" ca="1" si="609"/>
        <v/>
      </c>
      <c r="AE1171" s="28" t="str">
        <f t="shared" ca="1" si="610"/>
        <v/>
      </c>
      <c r="AF1171" s="28" t="str">
        <f t="shared" ca="1" si="611"/>
        <v/>
      </c>
      <c r="AG1171" s="28" t="str">
        <f t="shared" ca="1" si="612"/>
        <v/>
      </c>
      <c r="AH1171" s="28" t="str">
        <f t="shared" ca="1" si="613"/>
        <v/>
      </c>
      <c r="AI1171" s="28" t="str">
        <f t="shared" ca="1" si="614"/>
        <v/>
      </c>
      <c r="AJ1171" s="28" t="str">
        <f t="shared" ca="1" si="615"/>
        <v/>
      </c>
      <c r="AK1171" s="28" t="str">
        <f t="shared" ca="1" si="616"/>
        <v/>
      </c>
      <c r="AL1171" s="28" t="str">
        <f t="shared" ca="1" si="617"/>
        <v/>
      </c>
      <c r="AM1171" s="28" t="str">
        <f t="shared" ca="1" si="618"/>
        <v/>
      </c>
      <c r="AN1171" s="28" t="str">
        <f t="shared" ca="1" si="605"/>
        <v/>
      </c>
      <c r="AO1171" s="28" t="str">
        <f t="shared" ca="1" si="619"/>
        <v/>
      </c>
      <c r="AP1171" s="33" t="str">
        <f t="shared" ca="1" si="606"/>
        <v/>
      </c>
    </row>
    <row r="1172" spans="1:42" x14ac:dyDescent="0.25">
      <c r="A1172" s="31" t="str">
        <f t="shared" ca="1" si="621"/>
        <v/>
      </c>
      <c r="B1172" s="32" t="str">
        <f t="shared" ca="1" si="622"/>
        <v/>
      </c>
      <c r="C1172" s="32" t="str">
        <f t="shared" ca="1" si="602"/>
        <v/>
      </c>
      <c r="D1172" s="48">
        <f>RAWDATA!A1174</f>
        <v>0</v>
      </c>
      <c r="E1172" s="48" t="str">
        <f t="shared" ca="1" si="620"/>
        <v/>
      </c>
      <c r="F1172" s="48" t="str">
        <f t="shared" ca="1" si="607"/>
        <v/>
      </c>
      <c r="G1172" s="48" t="str">
        <f t="shared" ca="1" si="607"/>
        <v/>
      </c>
      <c r="H1172" s="48" t="str">
        <f t="shared" ca="1" si="607"/>
        <v/>
      </c>
      <c r="I1172" s="48" t="str">
        <f t="shared" ca="1" si="607"/>
        <v/>
      </c>
      <c r="J1172" s="48" t="str">
        <f t="shared" ca="1" si="607"/>
        <v/>
      </c>
      <c r="K1172" s="48" t="str">
        <f t="shared" ca="1" si="607"/>
        <v/>
      </c>
      <c r="L1172" s="48" t="str">
        <f t="shared" ca="1" si="607"/>
        <v/>
      </c>
      <c r="M1172" s="48" t="str">
        <f t="shared" ca="1" si="607"/>
        <v/>
      </c>
      <c r="N1172" s="48" t="str">
        <f t="shared" ca="1" si="607"/>
        <v/>
      </c>
      <c r="P1172" s="26" t="str">
        <f t="shared" ca="1" si="623"/>
        <v/>
      </c>
      <c r="Q1172" s="26" t="str">
        <f t="shared" ca="1" si="624"/>
        <v/>
      </c>
      <c r="R1172" s="26" t="str">
        <f t="shared" ca="1" si="625"/>
        <v/>
      </c>
      <c r="S1172" s="26" t="str">
        <f t="shared" ca="1" si="626"/>
        <v/>
      </c>
      <c r="T1172" s="26" t="str">
        <f t="shared" ca="1" si="627"/>
        <v/>
      </c>
      <c r="U1172" s="26" t="str">
        <f t="shared" ca="1" si="628"/>
        <v/>
      </c>
      <c r="V1172" s="26" t="str">
        <f t="shared" ca="1" si="629"/>
        <v/>
      </c>
      <c r="W1172" s="26" t="str">
        <f t="shared" ca="1" si="630"/>
        <v/>
      </c>
      <c r="X1172" s="26" t="str">
        <f t="shared" ca="1" si="631"/>
        <v/>
      </c>
      <c r="Y1172" s="26" t="str">
        <f t="shared" ca="1" si="632"/>
        <v/>
      </c>
      <c r="Z1172" s="28" t="str">
        <f t="shared" ca="1" si="603"/>
        <v/>
      </c>
      <c r="AA1172" s="57" t="str">
        <f t="shared" ca="1" si="608"/>
        <v/>
      </c>
      <c r="AB1172" s="33" t="str">
        <f t="shared" ca="1" si="604"/>
        <v/>
      </c>
      <c r="AD1172" s="28" t="str">
        <f t="shared" ca="1" si="609"/>
        <v/>
      </c>
      <c r="AE1172" s="28" t="str">
        <f t="shared" ca="1" si="610"/>
        <v/>
      </c>
      <c r="AF1172" s="28" t="str">
        <f t="shared" ca="1" si="611"/>
        <v/>
      </c>
      <c r="AG1172" s="28" t="str">
        <f t="shared" ca="1" si="612"/>
        <v/>
      </c>
      <c r="AH1172" s="28" t="str">
        <f t="shared" ca="1" si="613"/>
        <v/>
      </c>
      <c r="AI1172" s="28" t="str">
        <f t="shared" ca="1" si="614"/>
        <v/>
      </c>
      <c r="AJ1172" s="28" t="str">
        <f t="shared" ca="1" si="615"/>
        <v/>
      </c>
      <c r="AK1172" s="28" t="str">
        <f t="shared" ca="1" si="616"/>
        <v/>
      </c>
      <c r="AL1172" s="28" t="str">
        <f t="shared" ca="1" si="617"/>
        <v/>
      </c>
      <c r="AM1172" s="28" t="str">
        <f t="shared" ca="1" si="618"/>
        <v/>
      </c>
      <c r="AN1172" s="28" t="str">
        <f t="shared" ca="1" si="605"/>
        <v/>
      </c>
      <c r="AO1172" s="28" t="str">
        <f t="shared" ca="1" si="619"/>
        <v/>
      </c>
      <c r="AP1172" s="33" t="str">
        <f t="shared" ca="1" si="606"/>
        <v/>
      </c>
    </row>
    <row r="1173" spans="1:42" x14ac:dyDescent="0.25">
      <c r="A1173" s="31" t="str">
        <f t="shared" ca="1" si="621"/>
        <v/>
      </c>
      <c r="B1173" s="32" t="str">
        <f t="shared" ca="1" si="622"/>
        <v/>
      </c>
      <c r="C1173" s="32" t="str">
        <f t="shared" ca="1" si="602"/>
        <v/>
      </c>
      <c r="D1173" s="48">
        <f>RAWDATA!A1175</f>
        <v>0</v>
      </c>
      <c r="E1173" s="48" t="str">
        <f t="shared" ca="1" si="620"/>
        <v/>
      </c>
      <c r="F1173" s="48" t="str">
        <f t="shared" ca="1" si="607"/>
        <v/>
      </c>
      <c r="G1173" s="48" t="str">
        <f t="shared" ca="1" si="607"/>
        <v/>
      </c>
      <c r="H1173" s="48" t="str">
        <f t="shared" ca="1" si="607"/>
        <v/>
      </c>
      <c r="I1173" s="48" t="str">
        <f t="shared" ca="1" si="607"/>
        <v/>
      </c>
      <c r="J1173" s="48" t="str">
        <f t="shared" ca="1" si="607"/>
        <v/>
      </c>
      <c r="K1173" s="48" t="str">
        <f t="shared" ca="1" si="607"/>
        <v/>
      </c>
      <c r="L1173" s="48" t="str">
        <f t="shared" ca="1" si="607"/>
        <v/>
      </c>
      <c r="M1173" s="48" t="str">
        <f t="shared" ca="1" si="607"/>
        <v/>
      </c>
      <c r="N1173" s="48" t="str">
        <f t="shared" ca="1" si="607"/>
        <v/>
      </c>
      <c r="P1173" s="26" t="str">
        <f t="shared" ca="1" si="623"/>
        <v/>
      </c>
      <c r="Q1173" s="26" t="str">
        <f t="shared" ca="1" si="624"/>
        <v/>
      </c>
      <c r="R1173" s="26" t="str">
        <f t="shared" ca="1" si="625"/>
        <v/>
      </c>
      <c r="S1173" s="26" t="str">
        <f t="shared" ca="1" si="626"/>
        <v/>
      </c>
      <c r="T1173" s="26" t="str">
        <f t="shared" ca="1" si="627"/>
        <v/>
      </c>
      <c r="U1173" s="26" t="str">
        <f t="shared" ca="1" si="628"/>
        <v/>
      </c>
      <c r="V1173" s="26" t="str">
        <f t="shared" ca="1" si="629"/>
        <v/>
      </c>
      <c r="W1173" s="26" t="str">
        <f t="shared" ca="1" si="630"/>
        <v/>
      </c>
      <c r="X1173" s="26" t="str">
        <f t="shared" ca="1" si="631"/>
        <v/>
      </c>
      <c r="Y1173" s="26" t="str">
        <f t="shared" ca="1" si="632"/>
        <v/>
      </c>
      <c r="Z1173" s="28" t="str">
        <f t="shared" ca="1" si="603"/>
        <v/>
      </c>
      <c r="AA1173" s="57" t="str">
        <f t="shared" ca="1" si="608"/>
        <v/>
      </c>
      <c r="AB1173" s="33" t="str">
        <f t="shared" ca="1" si="604"/>
        <v/>
      </c>
      <c r="AD1173" s="28" t="str">
        <f t="shared" ca="1" si="609"/>
        <v/>
      </c>
      <c r="AE1173" s="28" t="str">
        <f t="shared" ca="1" si="610"/>
        <v/>
      </c>
      <c r="AF1173" s="28" t="str">
        <f t="shared" ca="1" si="611"/>
        <v/>
      </c>
      <c r="AG1173" s="28" t="str">
        <f t="shared" ca="1" si="612"/>
        <v/>
      </c>
      <c r="AH1173" s="28" t="str">
        <f t="shared" ca="1" si="613"/>
        <v/>
      </c>
      <c r="AI1173" s="28" t="str">
        <f t="shared" ca="1" si="614"/>
        <v/>
      </c>
      <c r="AJ1173" s="28" t="str">
        <f t="shared" ca="1" si="615"/>
        <v/>
      </c>
      <c r="AK1173" s="28" t="str">
        <f t="shared" ca="1" si="616"/>
        <v/>
      </c>
      <c r="AL1173" s="28" t="str">
        <f t="shared" ca="1" si="617"/>
        <v/>
      </c>
      <c r="AM1173" s="28" t="str">
        <f t="shared" ca="1" si="618"/>
        <v/>
      </c>
      <c r="AN1173" s="28" t="str">
        <f t="shared" ca="1" si="605"/>
        <v/>
      </c>
      <c r="AO1173" s="28" t="str">
        <f t="shared" ca="1" si="619"/>
        <v/>
      </c>
      <c r="AP1173" s="33" t="str">
        <f t="shared" ca="1" si="606"/>
        <v/>
      </c>
    </row>
    <row r="1174" spans="1:42" x14ac:dyDescent="0.25">
      <c r="A1174" s="31" t="str">
        <f t="shared" ca="1" si="621"/>
        <v/>
      </c>
      <c r="B1174" s="32" t="str">
        <f t="shared" ca="1" si="622"/>
        <v/>
      </c>
      <c r="C1174" s="32" t="str">
        <f t="shared" ca="1" si="602"/>
        <v/>
      </c>
      <c r="D1174" s="48">
        <f>RAWDATA!A1176</f>
        <v>0</v>
      </c>
      <c r="E1174" s="48" t="str">
        <f t="shared" ca="1" si="620"/>
        <v/>
      </c>
      <c r="F1174" s="48" t="str">
        <f t="shared" ca="1" si="607"/>
        <v/>
      </c>
      <c r="G1174" s="48" t="str">
        <f t="shared" ca="1" si="607"/>
        <v/>
      </c>
      <c r="H1174" s="48" t="str">
        <f t="shared" ca="1" si="607"/>
        <v/>
      </c>
      <c r="I1174" s="48" t="str">
        <f t="shared" ca="1" si="607"/>
        <v/>
      </c>
      <c r="J1174" s="48" t="str">
        <f t="shared" ca="1" si="607"/>
        <v/>
      </c>
      <c r="K1174" s="48" t="str">
        <f t="shared" ca="1" si="607"/>
        <v/>
      </c>
      <c r="L1174" s="48" t="str">
        <f t="shared" ca="1" si="607"/>
        <v/>
      </c>
      <c r="M1174" s="48" t="str">
        <f t="shared" ca="1" si="607"/>
        <v/>
      </c>
      <c r="N1174" s="48" t="str">
        <f t="shared" ca="1" si="607"/>
        <v/>
      </c>
      <c r="P1174" s="26" t="str">
        <f t="shared" ca="1" si="623"/>
        <v/>
      </c>
      <c r="Q1174" s="26" t="str">
        <f t="shared" ca="1" si="624"/>
        <v/>
      </c>
      <c r="R1174" s="26" t="str">
        <f t="shared" ca="1" si="625"/>
        <v/>
      </c>
      <c r="S1174" s="26" t="str">
        <f t="shared" ca="1" si="626"/>
        <v/>
      </c>
      <c r="T1174" s="26" t="str">
        <f t="shared" ca="1" si="627"/>
        <v/>
      </c>
      <c r="U1174" s="26" t="str">
        <f t="shared" ca="1" si="628"/>
        <v/>
      </c>
      <c r="V1174" s="26" t="str">
        <f t="shared" ca="1" si="629"/>
        <v/>
      </c>
      <c r="W1174" s="26" t="str">
        <f t="shared" ca="1" si="630"/>
        <v/>
      </c>
      <c r="X1174" s="26" t="str">
        <f t="shared" ca="1" si="631"/>
        <v/>
      </c>
      <c r="Y1174" s="26" t="str">
        <f t="shared" ca="1" si="632"/>
        <v/>
      </c>
      <c r="Z1174" s="28" t="str">
        <f t="shared" ca="1" si="603"/>
        <v/>
      </c>
      <c r="AA1174" s="57" t="str">
        <f t="shared" ca="1" si="608"/>
        <v/>
      </c>
      <c r="AB1174" s="33" t="str">
        <f t="shared" ca="1" si="604"/>
        <v/>
      </c>
      <c r="AD1174" s="28" t="str">
        <f t="shared" ca="1" si="609"/>
        <v/>
      </c>
      <c r="AE1174" s="28" t="str">
        <f t="shared" ca="1" si="610"/>
        <v/>
      </c>
      <c r="AF1174" s="28" t="str">
        <f t="shared" ca="1" si="611"/>
        <v/>
      </c>
      <c r="AG1174" s="28" t="str">
        <f t="shared" ca="1" si="612"/>
        <v/>
      </c>
      <c r="AH1174" s="28" t="str">
        <f t="shared" ca="1" si="613"/>
        <v/>
      </c>
      <c r="AI1174" s="28" t="str">
        <f t="shared" ca="1" si="614"/>
        <v/>
      </c>
      <c r="AJ1174" s="28" t="str">
        <f t="shared" ca="1" si="615"/>
        <v/>
      </c>
      <c r="AK1174" s="28" t="str">
        <f t="shared" ca="1" si="616"/>
        <v/>
      </c>
      <c r="AL1174" s="28" t="str">
        <f t="shared" ca="1" si="617"/>
        <v/>
      </c>
      <c r="AM1174" s="28" t="str">
        <f t="shared" ca="1" si="618"/>
        <v/>
      </c>
      <c r="AN1174" s="28" t="str">
        <f t="shared" ca="1" si="605"/>
        <v/>
      </c>
      <c r="AO1174" s="28" t="str">
        <f t="shared" ca="1" si="619"/>
        <v/>
      </c>
      <c r="AP1174" s="33" t="str">
        <f t="shared" ca="1" si="606"/>
        <v/>
      </c>
    </row>
    <row r="1175" spans="1:42" x14ac:dyDescent="0.25">
      <c r="A1175" s="31" t="str">
        <f t="shared" ca="1" si="621"/>
        <v/>
      </c>
      <c r="B1175" s="32" t="str">
        <f t="shared" ca="1" si="622"/>
        <v/>
      </c>
      <c r="C1175" s="32" t="str">
        <f t="shared" ca="1" si="602"/>
        <v/>
      </c>
      <c r="D1175" s="48">
        <f>RAWDATA!A1177</f>
        <v>0</v>
      </c>
      <c r="E1175" s="48" t="str">
        <f t="shared" ca="1" si="620"/>
        <v/>
      </c>
      <c r="F1175" s="48" t="str">
        <f t="shared" ca="1" si="607"/>
        <v/>
      </c>
      <c r="G1175" s="48" t="str">
        <f t="shared" ca="1" si="607"/>
        <v/>
      </c>
      <c r="H1175" s="48" t="str">
        <f t="shared" ca="1" si="607"/>
        <v/>
      </c>
      <c r="I1175" s="48" t="str">
        <f t="shared" ca="1" si="607"/>
        <v/>
      </c>
      <c r="J1175" s="48" t="str">
        <f t="shared" ca="1" si="607"/>
        <v/>
      </c>
      <c r="K1175" s="48" t="str">
        <f t="shared" ca="1" si="607"/>
        <v/>
      </c>
      <c r="L1175" s="48" t="str">
        <f t="shared" ca="1" si="607"/>
        <v/>
      </c>
      <c r="M1175" s="48" t="str">
        <f t="shared" ca="1" si="607"/>
        <v/>
      </c>
      <c r="N1175" s="48" t="str">
        <f t="shared" ca="1" si="607"/>
        <v/>
      </c>
      <c r="P1175" s="26" t="str">
        <f t="shared" ca="1" si="623"/>
        <v/>
      </c>
      <c r="Q1175" s="26" t="str">
        <f t="shared" ca="1" si="624"/>
        <v/>
      </c>
      <c r="R1175" s="26" t="str">
        <f t="shared" ca="1" si="625"/>
        <v/>
      </c>
      <c r="S1175" s="26" t="str">
        <f t="shared" ca="1" si="626"/>
        <v/>
      </c>
      <c r="T1175" s="26" t="str">
        <f t="shared" ca="1" si="627"/>
        <v/>
      </c>
      <c r="U1175" s="26" t="str">
        <f t="shared" ca="1" si="628"/>
        <v/>
      </c>
      <c r="V1175" s="26" t="str">
        <f t="shared" ca="1" si="629"/>
        <v/>
      </c>
      <c r="W1175" s="26" t="str">
        <f t="shared" ca="1" si="630"/>
        <v/>
      </c>
      <c r="X1175" s="26" t="str">
        <f t="shared" ca="1" si="631"/>
        <v/>
      </c>
      <c r="Y1175" s="26" t="str">
        <f t="shared" ca="1" si="632"/>
        <v/>
      </c>
      <c r="Z1175" s="28" t="str">
        <f t="shared" ca="1" si="603"/>
        <v/>
      </c>
      <c r="AA1175" s="57" t="str">
        <f t="shared" ca="1" si="608"/>
        <v/>
      </c>
      <c r="AB1175" s="33" t="str">
        <f t="shared" ca="1" si="604"/>
        <v/>
      </c>
      <c r="AD1175" s="28" t="str">
        <f t="shared" ca="1" si="609"/>
        <v/>
      </c>
      <c r="AE1175" s="28" t="str">
        <f t="shared" ca="1" si="610"/>
        <v/>
      </c>
      <c r="AF1175" s="28" t="str">
        <f t="shared" ca="1" si="611"/>
        <v/>
      </c>
      <c r="AG1175" s="28" t="str">
        <f t="shared" ca="1" si="612"/>
        <v/>
      </c>
      <c r="AH1175" s="28" t="str">
        <f t="shared" ca="1" si="613"/>
        <v/>
      </c>
      <c r="AI1175" s="28" t="str">
        <f t="shared" ca="1" si="614"/>
        <v/>
      </c>
      <c r="AJ1175" s="28" t="str">
        <f t="shared" ca="1" si="615"/>
        <v/>
      </c>
      <c r="AK1175" s="28" t="str">
        <f t="shared" ca="1" si="616"/>
        <v/>
      </c>
      <c r="AL1175" s="28" t="str">
        <f t="shared" ca="1" si="617"/>
        <v/>
      </c>
      <c r="AM1175" s="28" t="str">
        <f t="shared" ca="1" si="618"/>
        <v/>
      </c>
      <c r="AN1175" s="28" t="str">
        <f t="shared" ca="1" si="605"/>
        <v/>
      </c>
      <c r="AO1175" s="28" t="str">
        <f t="shared" ca="1" si="619"/>
        <v/>
      </c>
      <c r="AP1175" s="33" t="str">
        <f t="shared" ca="1" si="606"/>
        <v/>
      </c>
    </row>
    <row r="1176" spans="1:42" x14ac:dyDescent="0.25">
      <c r="A1176" s="31" t="str">
        <f t="shared" ca="1" si="621"/>
        <v/>
      </c>
      <c r="B1176" s="32" t="str">
        <f t="shared" ca="1" si="622"/>
        <v/>
      </c>
      <c r="C1176" s="32" t="str">
        <f t="shared" ca="1" si="602"/>
        <v/>
      </c>
      <c r="D1176" s="48">
        <f>RAWDATA!A1178</f>
        <v>0</v>
      </c>
      <c r="E1176" s="48" t="str">
        <f t="shared" ca="1" si="620"/>
        <v/>
      </c>
      <c r="F1176" s="48" t="str">
        <f t="shared" ca="1" si="607"/>
        <v/>
      </c>
      <c r="G1176" s="48" t="str">
        <f t="shared" ca="1" si="607"/>
        <v/>
      </c>
      <c r="H1176" s="48" t="str">
        <f t="shared" ca="1" si="607"/>
        <v/>
      </c>
      <c r="I1176" s="48" t="str">
        <f t="shared" ca="1" si="607"/>
        <v/>
      </c>
      <c r="J1176" s="48" t="str">
        <f t="shared" ca="1" si="607"/>
        <v/>
      </c>
      <c r="K1176" s="48" t="str">
        <f t="shared" ca="1" si="607"/>
        <v/>
      </c>
      <c r="L1176" s="48" t="str">
        <f t="shared" ca="1" si="607"/>
        <v/>
      </c>
      <c r="M1176" s="48" t="str">
        <f t="shared" ca="1" si="607"/>
        <v/>
      </c>
      <c r="N1176" s="48" t="str">
        <f t="shared" ca="1" si="607"/>
        <v/>
      </c>
      <c r="P1176" s="26" t="str">
        <f t="shared" ca="1" si="623"/>
        <v/>
      </c>
      <c r="Q1176" s="26" t="str">
        <f t="shared" ca="1" si="624"/>
        <v/>
      </c>
      <c r="R1176" s="26" t="str">
        <f t="shared" ca="1" si="625"/>
        <v/>
      </c>
      <c r="S1176" s="26" t="str">
        <f t="shared" ca="1" si="626"/>
        <v/>
      </c>
      <c r="T1176" s="26" t="str">
        <f t="shared" ca="1" si="627"/>
        <v/>
      </c>
      <c r="U1176" s="26" t="str">
        <f t="shared" ca="1" si="628"/>
        <v/>
      </c>
      <c r="V1176" s="26" t="str">
        <f t="shared" ca="1" si="629"/>
        <v/>
      </c>
      <c r="W1176" s="26" t="str">
        <f t="shared" ca="1" si="630"/>
        <v/>
      </c>
      <c r="X1176" s="26" t="str">
        <f t="shared" ca="1" si="631"/>
        <v/>
      </c>
      <c r="Y1176" s="26" t="str">
        <f t="shared" ca="1" si="632"/>
        <v/>
      </c>
      <c r="Z1176" s="28" t="str">
        <f t="shared" ca="1" si="603"/>
        <v/>
      </c>
      <c r="AA1176" s="57" t="str">
        <f t="shared" ca="1" si="608"/>
        <v/>
      </c>
      <c r="AB1176" s="33" t="str">
        <f t="shared" ca="1" si="604"/>
        <v/>
      </c>
      <c r="AD1176" s="28" t="str">
        <f t="shared" ca="1" si="609"/>
        <v/>
      </c>
      <c r="AE1176" s="28" t="str">
        <f t="shared" ca="1" si="610"/>
        <v/>
      </c>
      <c r="AF1176" s="28" t="str">
        <f t="shared" ca="1" si="611"/>
        <v/>
      </c>
      <c r="AG1176" s="28" t="str">
        <f t="shared" ca="1" si="612"/>
        <v/>
      </c>
      <c r="AH1176" s="28" t="str">
        <f t="shared" ca="1" si="613"/>
        <v/>
      </c>
      <c r="AI1176" s="28" t="str">
        <f t="shared" ca="1" si="614"/>
        <v/>
      </c>
      <c r="AJ1176" s="28" t="str">
        <f t="shared" ca="1" si="615"/>
        <v/>
      </c>
      <c r="AK1176" s="28" t="str">
        <f t="shared" ca="1" si="616"/>
        <v/>
      </c>
      <c r="AL1176" s="28" t="str">
        <f t="shared" ca="1" si="617"/>
        <v/>
      </c>
      <c r="AM1176" s="28" t="str">
        <f t="shared" ca="1" si="618"/>
        <v/>
      </c>
      <c r="AN1176" s="28" t="str">
        <f t="shared" ca="1" si="605"/>
        <v/>
      </c>
      <c r="AO1176" s="28" t="str">
        <f t="shared" ca="1" si="619"/>
        <v/>
      </c>
      <c r="AP1176" s="33" t="str">
        <f t="shared" ca="1" si="606"/>
        <v/>
      </c>
    </row>
    <row r="1177" spans="1:42" x14ac:dyDescent="0.25">
      <c r="A1177" s="31" t="str">
        <f t="shared" ca="1" si="621"/>
        <v/>
      </c>
      <c r="B1177" s="32" t="str">
        <f t="shared" ca="1" si="622"/>
        <v/>
      </c>
      <c r="C1177" s="32" t="str">
        <f t="shared" ca="1" si="602"/>
        <v/>
      </c>
      <c r="D1177" s="48">
        <f>RAWDATA!A1179</f>
        <v>0</v>
      </c>
      <c r="E1177" s="48" t="str">
        <f t="shared" ca="1" si="620"/>
        <v/>
      </c>
      <c r="F1177" s="48" t="str">
        <f t="shared" ca="1" si="607"/>
        <v/>
      </c>
      <c r="G1177" s="48" t="str">
        <f t="shared" ca="1" si="607"/>
        <v/>
      </c>
      <c r="H1177" s="48" t="str">
        <f t="shared" ca="1" si="607"/>
        <v/>
      </c>
      <c r="I1177" s="48" t="str">
        <f t="shared" ca="1" si="607"/>
        <v/>
      </c>
      <c r="J1177" s="48" t="str">
        <f t="shared" ca="1" si="607"/>
        <v/>
      </c>
      <c r="K1177" s="48" t="str">
        <f t="shared" ca="1" si="607"/>
        <v/>
      </c>
      <c r="L1177" s="48" t="str">
        <f t="shared" ca="1" si="607"/>
        <v/>
      </c>
      <c r="M1177" s="48" t="str">
        <f t="shared" ca="1" si="607"/>
        <v/>
      </c>
      <c r="N1177" s="48" t="str">
        <f t="shared" ca="1" si="607"/>
        <v/>
      </c>
      <c r="P1177" s="26" t="str">
        <f t="shared" ca="1" si="623"/>
        <v/>
      </c>
      <c r="Q1177" s="26" t="str">
        <f t="shared" ca="1" si="624"/>
        <v/>
      </c>
      <c r="R1177" s="26" t="str">
        <f t="shared" ca="1" si="625"/>
        <v/>
      </c>
      <c r="S1177" s="26" t="str">
        <f t="shared" ca="1" si="626"/>
        <v/>
      </c>
      <c r="T1177" s="26" t="str">
        <f t="shared" ca="1" si="627"/>
        <v/>
      </c>
      <c r="U1177" s="26" t="str">
        <f t="shared" ca="1" si="628"/>
        <v/>
      </c>
      <c r="V1177" s="26" t="str">
        <f t="shared" ca="1" si="629"/>
        <v/>
      </c>
      <c r="W1177" s="26" t="str">
        <f t="shared" ca="1" si="630"/>
        <v/>
      </c>
      <c r="X1177" s="26" t="str">
        <f t="shared" ca="1" si="631"/>
        <v/>
      </c>
      <c r="Y1177" s="26" t="str">
        <f t="shared" ca="1" si="632"/>
        <v/>
      </c>
      <c r="Z1177" s="28" t="str">
        <f t="shared" ca="1" si="603"/>
        <v/>
      </c>
      <c r="AA1177" s="57" t="str">
        <f t="shared" ca="1" si="608"/>
        <v/>
      </c>
      <c r="AB1177" s="33" t="str">
        <f t="shared" ca="1" si="604"/>
        <v/>
      </c>
      <c r="AD1177" s="28" t="str">
        <f t="shared" ca="1" si="609"/>
        <v/>
      </c>
      <c r="AE1177" s="28" t="str">
        <f t="shared" ca="1" si="610"/>
        <v/>
      </c>
      <c r="AF1177" s="28" t="str">
        <f t="shared" ca="1" si="611"/>
        <v/>
      </c>
      <c r="AG1177" s="28" t="str">
        <f t="shared" ca="1" si="612"/>
        <v/>
      </c>
      <c r="AH1177" s="28" t="str">
        <f t="shared" ca="1" si="613"/>
        <v/>
      </c>
      <c r="AI1177" s="28" t="str">
        <f t="shared" ca="1" si="614"/>
        <v/>
      </c>
      <c r="AJ1177" s="28" t="str">
        <f t="shared" ca="1" si="615"/>
        <v/>
      </c>
      <c r="AK1177" s="28" t="str">
        <f t="shared" ca="1" si="616"/>
        <v/>
      </c>
      <c r="AL1177" s="28" t="str">
        <f t="shared" ca="1" si="617"/>
        <v/>
      </c>
      <c r="AM1177" s="28" t="str">
        <f t="shared" ca="1" si="618"/>
        <v/>
      </c>
      <c r="AN1177" s="28" t="str">
        <f t="shared" ca="1" si="605"/>
        <v/>
      </c>
      <c r="AO1177" s="28" t="str">
        <f t="shared" ca="1" si="619"/>
        <v/>
      </c>
      <c r="AP1177" s="33" t="str">
        <f t="shared" ca="1" si="606"/>
        <v/>
      </c>
    </row>
    <row r="1178" spans="1:42" x14ac:dyDescent="0.25">
      <c r="A1178" s="31" t="str">
        <f t="shared" ca="1" si="621"/>
        <v/>
      </c>
      <c r="B1178" s="32" t="str">
        <f t="shared" ca="1" si="622"/>
        <v/>
      </c>
      <c r="C1178" s="32" t="str">
        <f t="shared" ca="1" si="602"/>
        <v/>
      </c>
      <c r="D1178" s="48">
        <f>RAWDATA!A1180</f>
        <v>0</v>
      </c>
      <c r="E1178" s="48" t="str">
        <f t="shared" ca="1" si="620"/>
        <v/>
      </c>
      <c r="F1178" s="48" t="str">
        <f t="shared" ca="1" si="607"/>
        <v/>
      </c>
      <c r="G1178" s="48" t="str">
        <f t="shared" ca="1" si="607"/>
        <v/>
      </c>
      <c r="H1178" s="48" t="str">
        <f t="shared" ca="1" si="607"/>
        <v/>
      </c>
      <c r="I1178" s="48" t="str">
        <f t="shared" ca="1" si="607"/>
        <v/>
      </c>
      <c r="J1178" s="48" t="str">
        <f t="shared" ref="F1178:N1200" ca="1" si="633">IF(OR($D1178&lt;$B$3,$D1178&gt;$B$4),"",IF(ISERROR(VLOOKUP($D1178,INDIRECT($B$1),J$7,0)),"",VLOOKUP($D1178,INDIRECT($B$1),J$7,0)))</f>
        <v/>
      </c>
      <c r="K1178" s="48" t="str">
        <f t="shared" ca="1" si="633"/>
        <v/>
      </c>
      <c r="L1178" s="48" t="str">
        <f t="shared" ca="1" si="633"/>
        <v/>
      </c>
      <c r="M1178" s="48" t="str">
        <f t="shared" ca="1" si="633"/>
        <v/>
      </c>
      <c r="N1178" s="48" t="str">
        <f t="shared" ca="1" si="633"/>
        <v/>
      </c>
      <c r="P1178" s="26" t="str">
        <f t="shared" ca="1" si="623"/>
        <v/>
      </c>
      <c r="Q1178" s="26" t="str">
        <f t="shared" ca="1" si="624"/>
        <v/>
      </c>
      <c r="R1178" s="26" t="str">
        <f t="shared" ca="1" si="625"/>
        <v/>
      </c>
      <c r="S1178" s="26" t="str">
        <f t="shared" ca="1" si="626"/>
        <v/>
      </c>
      <c r="T1178" s="26" t="str">
        <f t="shared" ca="1" si="627"/>
        <v/>
      </c>
      <c r="U1178" s="26" t="str">
        <f t="shared" ca="1" si="628"/>
        <v/>
      </c>
      <c r="V1178" s="26" t="str">
        <f t="shared" ca="1" si="629"/>
        <v/>
      </c>
      <c r="W1178" s="26" t="str">
        <f t="shared" ca="1" si="630"/>
        <v/>
      </c>
      <c r="X1178" s="26" t="str">
        <f t="shared" ca="1" si="631"/>
        <v/>
      </c>
      <c r="Y1178" s="26" t="str">
        <f t="shared" ca="1" si="632"/>
        <v/>
      </c>
      <c r="Z1178" s="28" t="str">
        <f t="shared" ca="1" si="603"/>
        <v/>
      </c>
      <c r="AA1178" s="57" t="str">
        <f t="shared" ca="1" si="608"/>
        <v/>
      </c>
      <c r="AB1178" s="33" t="str">
        <f t="shared" ca="1" si="604"/>
        <v/>
      </c>
      <c r="AD1178" s="28" t="str">
        <f t="shared" ca="1" si="609"/>
        <v/>
      </c>
      <c r="AE1178" s="28" t="str">
        <f t="shared" ca="1" si="610"/>
        <v/>
      </c>
      <c r="AF1178" s="28" t="str">
        <f t="shared" ca="1" si="611"/>
        <v/>
      </c>
      <c r="AG1178" s="28" t="str">
        <f t="shared" ca="1" si="612"/>
        <v/>
      </c>
      <c r="AH1178" s="28" t="str">
        <f t="shared" ca="1" si="613"/>
        <v/>
      </c>
      <c r="AI1178" s="28" t="str">
        <f t="shared" ca="1" si="614"/>
        <v/>
      </c>
      <c r="AJ1178" s="28" t="str">
        <f t="shared" ca="1" si="615"/>
        <v/>
      </c>
      <c r="AK1178" s="28" t="str">
        <f t="shared" ca="1" si="616"/>
        <v/>
      </c>
      <c r="AL1178" s="28" t="str">
        <f t="shared" ca="1" si="617"/>
        <v/>
      </c>
      <c r="AM1178" s="28" t="str">
        <f t="shared" ca="1" si="618"/>
        <v/>
      </c>
      <c r="AN1178" s="28" t="str">
        <f t="shared" ca="1" si="605"/>
        <v/>
      </c>
      <c r="AO1178" s="28" t="str">
        <f t="shared" ca="1" si="619"/>
        <v/>
      </c>
      <c r="AP1178" s="33" t="str">
        <f t="shared" ca="1" si="606"/>
        <v/>
      </c>
    </row>
    <row r="1179" spans="1:42" x14ac:dyDescent="0.25">
      <c r="A1179" s="31" t="str">
        <f t="shared" ca="1" si="621"/>
        <v/>
      </c>
      <c r="B1179" s="32" t="str">
        <f t="shared" ca="1" si="622"/>
        <v/>
      </c>
      <c r="C1179" s="32" t="str">
        <f t="shared" ca="1" si="602"/>
        <v/>
      </c>
      <c r="D1179" s="48">
        <f>RAWDATA!A1181</f>
        <v>0</v>
      </c>
      <c r="E1179" s="48" t="str">
        <f t="shared" ca="1" si="620"/>
        <v/>
      </c>
      <c r="F1179" s="48" t="str">
        <f t="shared" ca="1" si="633"/>
        <v/>
      </c>
      <c r="G1179" s="48" t="str">
        <f t="shared" ca="1" si="633"/>
        <v/>
      </c>
      <c r="H1179" s="48" t="str">
        <f t="shared" ca="1" si="633"/>
        <v/>
      </c>
      <c r="I1179" s="48" t="str">
        <f t="shared" ca="1" si="633"/>
        <v/>
      </c>
      <c r="J1179" s="48" t="str">
        <f t="shared" ca="1" si="633"/>
        <v/>
      </c>
      <c r="K1179" s="48" t="str">
        <f t="shared" ca="1" si="633"/>
        <v/>
      </c>
      <c r="L1179" s="48" t="str">
        <f t="shared" ca="1" si="633"/>
        <v/>
      </c>
      <c r="M1179" s="48" t="str">
        <f t="shared" ca="1" si="633"/>
        <v/>
      </c>
      <c r="N1179" s="48" t="str">
        <f t="shared" ca="1" si="633"/>
        <v/>
      </c>
      <c r="P1179" s="26" t="str">
        <f t="shared" ca="1" si="623"/>
        <v/>
      </c>
      <c r="Q1179" s="26" t="str">
        <f t="shared" ca="1" si="624"/>
        <v/>
      </c>
      <c r="R1179" s="26" t="str">
        <f t="shared" ca="1" si="625"/>
        <v/>
      </c>
      <c r="S1179" s="26" t="str">
        <f t="shared" ca="1" si="626"/>
        <v/>
      </c>
      <c r="T1179" s="26" t="str">
        <f t="shared" ca="1" si="627"/>
        <v/>
      </c>
      <c r="U1179" s="26" t="str">
        <f t="shared" ca="1" si="628"/>
        <v/>
      </c>
      <c r="V1179" s="26" t="str">
        <f t="shared" ca="1" si="629"/>
        <v/>
      </c>
      <c r="W1179" s="26" t="str">
        <f t="shared" ca="1" si="630"/>
        <v/>
      </c>
      <c r="X1179" s="26" t="str">
        <f t="shared" ca="1" si="631"/>
        <v/>
      </c>
      <c r="Y1179" s="26" t="str">
        <f t="shared" ca="1" si="632"/>
        <v/>
      </c>
      <c r="Z1179" s="28" t="str">
        <f t="shared" ca="1" si="603"/>
        <v/>
      </c>
      <c r="AA1179" s="57" t="str">
        <f t="shared" ca="1" si="608"/>
        <v/>
      </c>
      <c r="AB1179" s="33" t="str">
        <f t="shared" ca="1" si="604"/>
        <v/>
      </c>
      <c r="AD1179" s="28" t="str">
        <f t="shared" ca="1" si="609"/>
        <v/>
      </c>
      <c r="AE1179" s="28" t="str">
        <f t="shared" ca="1" si="610"/>
        <v/>
      </c>
      <c r="AF1179" s="28" t="str">
        <f t="shared" ca="1" si="611"/>
        <v/>
      </c>
      <c r="AG1179" s="28" t="str">
        <f t="shared" ca="1" si="612"/>
        <v/>
      </c>
      <c r="AH1179" s="28" t="str">
        <f t="shared" ca="1" si="613"/>
        <v/>
      </c>
      <c r="AI1179" s="28" t="str">
        <f t="shared" ca="1" si="614"/>
        <v/>
      </c>
      <c r="AJ1179" s="28" t="str">
        <f t="shared" ca="1" si="615"/>
        <v/>
      </c>
      <c r="AK1179" s="28" t="str">
        <f t="shared" ca="1" si="616"/>
        <v/>
      </c>
      <c r="AL1179" s="28" t="str">
        <f t="shared" ca="1" si="617"/>
        <v/>
      </c>
      <c r="AM1179" s="28" t="str">
        <f t="shared" ca="1" si="618"/>
        <v/>
      </c>
      <c r="AN1179" s="28" t="str">
        <f t="shared" ca="1" si="605"/>
        <v/>
      </c>
      <c r="AO1179" s="28" t="str">
        <f t="shared" ca="1" si="619"/>
        <v/>
      </c>
      <c r="AP1179" s="33" t="str">
        <f t="shared" ca="1" si="606"/>
        <v/>
      </c>
    </row>
    <row r="1180" spans="1:42" x14ac:dyDescent="0.25">
      <c r="A1180" s="31" t="str">
        <f t="shared" ca="1" si="621"/>
        <v/>
      </c>
      <c r="B1180" s="32" t="str">
        <f t="shared" ca="1" si="622"/>
        <v/>
      </c>
      <c r="C1180" s="32" t="str">
        <f t="shared" ca="1" si="602"/>
        <v/>
      </c>
      <c r="D1180" s="48">
        <f>RAWDATA!A1182</f>
        <v>0</v>
      </c>
      <c r="E1180" s="48" t="str">
        <f t="shared" ca="1" si="620"/>
        <v/>
      </c>
      <c r="F1180" s="48" t="str">
        <f t="shared" ca="1" si="633"/>
        <v/>
      </c>
      <c r="G1180" s="48" t="str">
        <f t="shared" ca="1" si="633"/>
        <v/>
      </c>
      <c r="H1180" s="48" t="str">
        <f t="shared" ca="1" si="633"/>
        <v/>
      </c>
      <c r="I1180" s="48" t="str">
        <f t="shared" ca="1" si="633"/>
        <v/>
      </c>
      <c r="J1180" s="48" t="str">
        <f t="shared" ca="1" si="633"/>
        <v/>
      </c>
      <c r="K1180" s="48" t="str">
        <f t="shared" ca="1" si="633"/>
        <v/>
      </c>
      <c r="L1180" s="48" t="str">
        <f t="shared" ca="1" si="633"/>
        <v/>
      </c>
      <c r="M1180" s="48" t="str">
        <f t="shared" ca="1" si="633"/>
        <v/>
      </c>
      <c r="N1180" s="48" t="str">
        <f t="shared" ca="1" si="633"/>
        <v/>
      </c>
      <c r="P1180" s="26" t="str">
        <f t="shared" ca="1" si="623"/>
        <v/>
      </c>
      <c r="Q1180" s="26" t="str">
        <f t="shared" ca="1" si="624"/>
        <v/>
      </c>
      <c r="R1180" s="26" t="str">
        <f t="shared" ca="1" si="625"/>
        <v/>
      </c>
      <c r="S1180" s="26" t="str">
        <f t="shared" ca="1" si="626"/>
        <v/>
      </c>
      <c r="T1180" s="26" t="str">
        <f t="shared" ca="1" si="627"/>
        <v/>
      </c>
      <c r="U1180" s="26" t="str">
        <f t="shared" ca="1" si="628"/>
        <v/>
      </c>
      <c r="V1180" s="26" t="str">
        <f t="shared" ca="1" si="629"/>
        <v/>
      </c>
      <c r="W1180" s="26" t="str">
        <f t="shared" ca="1" si="630"/>
        <v/>
      </c>
      <c r="X1180" s="26" t="str">
        <f t="shared" ca="1" si="631"/>
        <v/>
      </c>
      <c r="Y1180" s="26" t="str">
        <f t="shared" ca="1" si="632"/>
        <v/>
      </c>
      <c r="Z1180" s="28" t="str">
        <f t="shared" ca="1" si="603"/>
        <v/>
      </c>
      <c r="AA1180" s="57" t="str">
        <f t="shared" ca="1" si="608"/>
        <v/>
      </c>
      <c r="AB1180" s="33" t="str">
        <f t="shared" ca="1" si="604"/>
        <v/>
      </c>
      <c r="AD1180" s="28" t="str">
        <f t="shared" ca="1" si="609"/>
        <v/>
      </c>
      <c r="AE1180" s="28" t="str">
        <f t="shared" ca="1" si="610"/>
        <v/>
      </c>
      <c r="AF1180" s="28" t="str">
        <f t="shared" ca="1" si="611"/>
        <v/>
      </c>
      <c r="AG1180" s="28" t="str">
        <f t="shared" ca="1" si="612"/>
        <v/>
      </c>
      <c r="AH1180" s="28" t="str">
        <f t="shared" ca="1" si="613"/>
        <v/>
      </c>
      <c r="AI1180" s="28" t="str">
        <f t="shared" ca="1" si="614"/>
        <v/>
      </c>
      <c r="AJ1180" s="28" t="str">
        <f t="shared" ca="1" si="615"/>
        <v/>
      </c>
      <c r="AK1180" s="28" t="str">
        <f t="shared" ca="1" si="616"/>
        <v/>
      </c>
      <c r="AL1180" s="28" t="str">
        <f t="shared" ca="1" si="617"/>
        <v/>
      </c>
      <c r="AM1180" s="28" t="str">
        <f t="shared" ca="1" si="618"/>
        <v/>
      </c>
      <c r="AN1180" s="28" t="str">
        <f t="shared" ca="1" si="605"/>
        <v/>
      </c>
      <c r="AO1180" s="28" t="str">
        <f t="shared" ca="1" si="619"/>
        <v/>
      </c>
      <c r="AP1180" s="33" t="str">
        <f t="shared" ca="1" si="606"/>
        <v/>
      </c>
    </row>
    <row r="1181" spans="1:42" x14ac:dyDescent="0.25">
      <c r="A1181" s="31" t="str">
        <f t="shared" ca="1" si="621"/>
        <v/>
      </c>
      <c r="B1181" s="32" t="str">
        <f t="shared" ca="1" si="622"/>
        <v/>
      </c>
      <c r="C1181" s="32" t="str">
        <f t="shared" ca="1" si="602"/>
        <v/>
      </c>
      <c r="D1181" s="48">
        <f>RAWDATA!A1183</f>
        <v>0</v>
      </c>
      <c r="E1181" s="48" t="str">
        <f t="shared" ca="1" si="620"/>
        <v/>
      </c>
      <c r="F1181" s="48" t="str">
        <f t="shared" ca="1" si="633"/>
        <v/>
      </c>
      <c r="G1181" s="48" t="str">
        <f t="shared" ca="1" si="633"/>
        <v/>
      </c>
      <c r="H1181" s="48" t="str">
        <f t="shared" ca="1" si="633"/>
        <v/>
      </c>
      <c r="I1181" s="48" t="str">
        <f t="shared" ca="1" si="633"/>
        <v/>
      </c>
      <c r="J1181" s="48" t="str">
        <f t="shared" ca="1" si="633"/>
        <v/>
      </c>
      <c r="K1181" s="48" t="str">
        <f t="shared" ca="1" si="633"/>
        <v/>
      </c>
      <c r="L1181" s="48" t="str">
        <f t="shared" ca="1" si="633"/>
        <v/>
      </c>
      <c r="M1181" s="48" t="str">
        <f t="shared" ca="1" si="633"/>
        <v/>
      </c>
      <c r="N1181" s="48" t="str">
        <f t="shared" ca="1" si="633"/>
        <v/>
      </c>
      <c r="P1181" s="26" t="str">
        <f t="shared" ca="1" si="623"/>
        <v/>
      </c>
      <c r="Q1181" s="26" t="str">
        <f t="shared" ca="1" si="624"/>
        <v/>
      </c>
      <c r="R1181" s="26" t="str">
        <f t="shared" ca="1" si="625"/>
        <v/>
      </c>
      <c r="S1181" s="26" t="str">
        <f t="shared" ca="1" si="626"/>
        <v/>
      </c>
      <c r="T1181" s="26" t="str">
        <f t="shared" ca="1" si="627"/>
        <v/>
      </c>
      <c r="U1181" s="26" t="str">
        <f t="shared" ca="1" si="628"/>
        <v/>
      </c>
      <c r="V1181" s="26" t="str">
        <f t="shared" ca="1" si="629"/>
        <v/>
      </c>
      <c r="W1181" s="26" t="str">
        <f t="shared" ca="1" si="630"/>
        <v/>
      </c>
      <c r="X1181" s="26" t="str">
        <f t="shared" ca="1" si="631"/>
        <v/>
      </c>
      <c r="Y1181" s="26" t="str">
        <f t="shared" ca="1" si="632"/>
        <v/>
      </c>
      <c r="Z1181" s="28" t="str">
        <f t="shared" ca="1" si="603"/>
        <v/>
      </c>
      <c r="AA1181" s="57" t="str">
        <f t="shared" ca="1" si="608"/>
        <v/>
      </c>
      <c r="AB1181" s="33" t="str">
        <f t="shared" ca="1" si="604"/>
        <v/>
      </c>
      <c r="AD1181" s="28" t="str">
        <f t="shared" ca="1" si="609"/>
        <v/>
      </c>
      <c r="AE1181" s="28" t="str">
        <f t="shared" ca="1" si="610"/>
        <v/>
      </c>
      <c r="AF1181" s="28" t="str">
        <f t="shared" ca="1" si="611"/>
        <v/>
      </c>
      <c r="AG1181" s="28" t="str">
        <f t="shared" ca="1" si="612"/>
        <v/>
      </c>
      <c r="AH1181" s="28" t="str">
        <f t="shared" ca="1" si="613"/>
        <v/>
      </c>
      <c r="AI1181" s="28" t="str">
        <f t="shared" ca="1" si="614"/>
        <v/>
      </c>
      <c r="AJ1181" s="28" t="str">
        <f t="shared" ca="1" si="615"/>
        <v/>
      </c>
      <c r="AK1181" s="28" t="str">
        <f t="shared" ca="1" si="616"/>
        <v/>
      </c>
      <c r="AL1181" s="28" t="str">
        <f t="shared" ca="1" si="617"/>
        <v/>
      </c>
      <c r="AM1181" s="28" t="str">
        <f t="shared" ca="1" si="618"/>
        <v/>
      </c>
      <c r="AN1181" s="28" t="str">
        <f t="shared" ca="1" si="605"/>
        <v/>
      </c>
      <c r="AO1181" s="28" t="str">
        <f t="shared" ca="1" si="619"/>
        <v/>
      </c>
      <c r="AP1181" s="33" t="str">
        <f t="shared" ca="1" si="606"/>
        <v/>
      </c>
    </row>
    <row r="1182" spans="1:42" x14ac:dyDescent="0.25">
      <c r="A1182" s="31" t="str">
        <f t="shared" ca="1" si="621"/>
        <v/>
      </c>
      <c r="B1182" s="32" t="str">
        <f t="shared" ca="1" si="622"/>
        <v/>
      </c>
      <c r="C1182" s="32" t="str">
        <f t="shared" ca="1" si="602"/>
        <v/>
      </c>
      <c r="D1182" s="48">
        <f>RAWDATA!A1184</f>
        <v>0</v>
      </c>
      <c r="E1182" s="48" t="str">
        <f t="shared" ca="1" si="620"/>
        <v/>
      </c>
      <c r="F1182" s="48" t="str">
        <f t="shared" ca="1" si="633"/>
        <v/>
      </c>
      <c r="G1182" s="48" t="str">
        <f t="shared" ca="1" si="633"/>
        <v/>
      </c>
      <c r="H1182" s="48" t="str">
        <f t="shared" ca="1" si="633"/>
        <v/>
      </c>
      <c r="I1182" s="48" t="str">
        <f t="shared" ca="1" si="633"/>
        <v/>
      </c>
      <c r="J1182" s="48" t="str">
        <f t="shared" ca="1" si="633"/>
        <v/>
      </c>
      <c r="K1182" s="48" t="str">
        <f t="shared" ca="1" si="633"/>
        <v/>
      </c>
      <c r="L1182" s="48" t="str">
        <f t="shared" ca="1" si="633"/>
        <v/>
      </c>
      <c r="M1182" s="48" t="str">
        <f t="shared" ca="1" si="633"/>
        <v/>
      </c>
      <c r="N1182" s="48" t="str">
        <f t="shared" ca="1" si="633"/>
        <v/>
      </c>
      <c r="P1182" s="26" t="str">
        <f t="shared" ca="1" si="623"/>
        <v/>
      </c>
      <c r="Q1182" s="26" t="str">
        <f t="shared" ca="1" si="624"/>
        <v/>
      </c>
      <c r="R1182" s="26" t="str">
        <f t="shared" ca="1" si="625"/>
        <v/>
      </c>
      <c r="S1182" s="26" t="str">
        <f t="shared" ca="1" si="626"/>
        <v/>
      </c>
      <c r="T1182" s="26" t="str">
        <f t="shared" ca="1" si="627"/>
        <v/>
      </c>
      <c r="U1182" s="26" t="str">
        <f t="shared" ca="1" si="628"/>
        <v/>
      </c>
      <c r="V1182" s="26" t="str">
        <f t="shared" ca="1" si="629"/>
        <v/>
      </c>
      <c r="W1182" s="26" t="str">
        <f t="shared" ca="1" si="630"/>
        <v/>
      </c>
      <c r="X1182" s="26" t="str">
        <f t="shared" ca="1" si="631"/>
        <v/>
      </c>
      <c r="Y1182" s="26" t="str">
        <f t="shared" ca="1" si="632"/>
        <v/>
      </c>
      <c r="Z1182" s="28" t="str">
        <f t="shared" ca="1" si="603"/>
        <v/>
      </c>
      <c r="AA1182" s="57" t="str">
        <f t="shared" ca="1" si="608"/>
        <v/>
      </c>
      <c r="AB1182" s="33" t="str">
        <f t="shared" ca="1" si="604"/>
        <v/>
      </c>
      <c r="AD1182" s="28" t="str">
        <f t="shared" ca="1" si="609"/>
        <v/>
      </c>
      <c r="AE1182" s="28" t="str">
        <f t="shared" ca="1" si="610"/>
        <v/>
      </c>
      <c r="AF1182" s="28" t="str">
        <f t="shared" ca="1" si="611"/>
        <v/>
      </c>
      <c r="AG1182" s="28" t="str">
        <f t="shared" ca="1" si="612"/>
        <v/>
      </c>
      <c r="AH1182" s="28" t="str">
        <f t="shared" ca="1" si="613"/>
        <v/>
      </c>
      <c r="AI1182" s="28" t="str">
        <f t="shared" ca="1" si="614"/>
        <v/>
      </c>
      <c r="AJ1182" s="28" t="str">
        <f t="shared" ca="1" si="615"/>
        <v/>
      </c>
      <c r="AK1182" s="28" t="str">
        <f t="shared" ca="1" si="616"/>
        <v/>
      </c>
      <c r="AL1182" s="28" t="str">
        <f t="shared" ca="1" si="617"/>
        <v/>
      </c>
      <c r="AM1182" s="28" t="str">
        <f t="shared" ca="1" si="618"/>
        <v/>
      </c>
      <c r="AN1182" s="28" t="str">
        <f t="shared" ca="1" si="605"/>
        <v/>
      </c>
      <c r="AO1182" s="28" t="str">
        <f t="shared" ca="1" si="619"/>
        <v/>
      </c>
      <c r="AP1182" s="33" t="str">
        <f t="shared" ca="1" si="606"/>
        <v/>
      </c>
    </row>
    <row r="1183" spans="1:42" x14ac:dyDescent="0.25">
      <c r="A1183" s="31" t="str">
        <f t="shared" ca="1" si="621"/>
        <v/>
      </c>
      <c r="B1183" s="32" t="str">
        <f t="shared" ca="1" si="622"/>
        <v/>
      </c>
      <c r="C1183" s="32" t="str">
        <f t="shared" ca="1" si="602"/>
        <v/>
      </c>
      <c r="D1183" s="48">
        <f>RAWDATA!A1185</f>
        <v>0</v>
      </c>
      <c r="E1183" s="48" t="str">
        <f t="shared" ca="1" si="620"/>
        <v/>
      </c>
      <c r="F1183" s="48" t="str">
        <f t="shared" ca="1" si="633"/>
        <v/>
      </c>
      <c r="G1183" s="48" t="str">
        <f t="shared" ca="1" si="633"/>
        <v/>
      </c>
      <c r="H1183" s="48" t="str">
        <f t="shared" ca="1" si="633"/>
        <v/>
      </c>
      <c r="I1183" s="48" t="str">
        <f t="shared" ca="1" si="633"/>
        <v/>
      </c>
      <c r="J1183" s="48" t="str">
        <f t="shared" ca="1" si="633"/>
        <v/>
      </c>
      <c r="K1183" s="48" t="str">
        <f t="shared" ca="1" si="633"/>
        <v/>
      </c>
      <c r="L1183" s="48" t="str">
        <f t="shared" ca="1" si="633"/>
        <v/>
      </c>
      <c r="M1183" s="48" t="str">
        <f t="shared" ca="1" si="633"/>
        <v/>
      </c>
      <c r="N1183" s="48" t="str">
        <f t="shared" ca="1" si="633"/>
        <v/>
      </c>
      <c r="P1183" s="26" t="str">
        <f t="shared" ca="1" si="623"/>
        <v/>
      </c>
      <c r="Q1183" s="26" t="str">
        <f t="shared" ca="1" si="624"/>
        <v/>
      </c>
      <c r="R1183" s="26" t="str">
        <f t="shared" ca="1" si="625"/>
        <v/>
      </c>
      <c r="S1183" s="26" t="str">
        <f t="shared" ca="1" si="626"/>
        <v/>
      </c>
      <c r="T1183" s="26" t="str">
        <f t="shared" ca="1" si="627"/>
        <v/>
      </c>
      <c r="U1183" s="26" t="str">
        <f t="shared" ca="1" si="628"/>
        <v/>
      </c>
      <c r="V1183" s="26" t="str">
        <f t="shared" ca="1" si="629"/>
        <v/>
      </c>
      <c r="W1183" s="26" t="str">
        <f t="shared" ca="1" si="630"/>
        <v/>
      </c>
      <c r="X1183" s="26" t="str">
        <f t="shared" ca="1" si="631"/>
        <v/>
      </c>
      <c r="Y1183" s="26" t="str">
        <f t="shared" ca="1" si="632"/>
        <v/>
      </c>
      <c r="Z1183" s="28" t="str">
        <f t="shared" ca="1" si="603"/>
        <v/>
      </c>
      <c r="AA1183" s="57" t="str">
        <f t="shared" ca="1" si="608"/>
        <v/>
      </c>
      <c r="AB1183" s="33" t="str">
        <f t="shared" ca="1" si="604"/>
        <v/>
      </c>
      <c r="AD1183" s="28" t="str">
        <f t="shared" ca="1" si="609"/>
        <v/>
      </c>
      <c r="AE1183" s="28" t="str">
        <f t="shared" ca="1" si="610"/>
        <v/>
      </c>
      <c r="AF1183" s="28" t="str">
        <f t="shared" ca="1" si="611"/>
        <v/>
      </c>
      <c r="AG1183" s="28" t="str">
        <f t="shared" ca="1" si="612"/>
        <v/>
      </c>
      <c r="AH1183" s="28" t="str">
        <f t="shared" ca="1" si="613"/>
        <v/>
      </c>
      <c r="AI1183" s="28" t="str">
        <f t="shared" ca="1" si="614"/>
        <v/>
      </c>
      <c r="AJ1183" s="28" t="str">
        <f t="shared" ca="1" si="615"/>
        <v/>
      </c>
      <c r="AK1183" s="28" t="str">
        <f t="shared" ca="1" si="616"/>
        <v/>
      </c>
      <c r="AL1183" s="28" t="str">
        <f t="shared" ca="1" si="617"/>
        <v/>
      </c>
      <c r="AM1183" s="28" t="str">
        <f t="shared" ca="1" si="618"/>
        <v/>
      </c>
      <c r="AN1183" s="28" t="str">
        <f t="shared" ca="1" si="605"/>
        <v/>
      </c>
      <c r="AO1183" s="28" t="str">
        <f t="shared" ca="1" si="619"/>
        <v/>
      </c>
      <c r="AP1183" s="33" t="str">
        <f t="shared" ca="1" si="606"/>
        <v/>
      </c>
    </row>
    <row r="1184" spans="1:42" x14ac:dyDescent="0.25">
      <c r="A1184" s="31" t="str">
        <f t="shared" ca="1" si="621"/>
        <v/>
      </c>
      <c r="B1184" s="32" t="str">
        <f t="shared" ca="1" si="622"/>
        <v/>
      </c>
      <c r="C1184" s="32" t="str">
        <f t="shared" ca="1" si="602"/>
        <v/>
      </c>
      <c r="D1184" s="48">
        <f>RAWDATA!A1186</f>
        <v>0</v>
      </c>
      <c r="E1184" s="48" t="str">
        <f t="shared" ca="1" si="620"/>
        <v/>
      </c>
      <c r="F1184" s="48" t="str">
        <f t="shared" ca="1" si="633"/>
        <v/>
      </c>
      <c r="G1184" s="48" t="str">
        <f t="shared" ca="1" si="633"/>
        <v/>
      </c>
      <c r="H1184" s="48" t="str">
        <f t="shared" ca="1" si="633"/>
        <v/>
      </c>
      <c r="I1184" s="48" t="str">
        <f t="shared" ca="1" si="633"/>
        <v/>
      </c>
      <c r="J1184" s="48" t="str">
        <f t="shared" ca="1" si="633"/>
        <v/>
      </c>
      <c r="K1184" s="48" t="str">
        <f t="shared" ca="1" si="633"/>
        <v/>
      </c>
      <c r="L1184" s="48" t="str">
        <f t="shared" ca="1" si="633"/>
        <v/>
      </c>
      <c r="M1184" s="48" t="str">
        <f t="shared" ca="1" si="633"/>
        <v/>
      </c>
      <c r="N1184" s="48" t="str">
        <f t="shared" ca="1" si="633"/>
        <v/>
      </c>
      <c r="P1184" s="26" t="str">
        <f t="shared" ca="1" si="623"/>
        <v/>
      </c>
      <c r="Q1184" s="26" t="str">
        <f t="shared" ca="1" si="624"/>
        <v/>
      </c>
      <c r="R1184" s="26" t="str">
        <f t="shared" ca="1" si="625"/>
        <v/>
      </c>
      <c r="S1184" s="26" t="str">
        <f t="shared" ca="1" si="626"/>
        <v/>
      </c>
      <c r="T1184" s="26" t="str">
        <f t="shared" ca="1" si="627"/>
        <v/>
      </c>
      <c r="U1184" s="26" t="str">
        <f t="shared" ca="1" si="628"/>
        <v/>
      </c>
      <c r="V1184" s="26" t="str">
        <f t="shared" ca="1" si="629"/>
        <v/>
      </c>
      <c r="W1184" s="26" t="str">
        <f t="shared" ca="1" si="630"/>
        <v/>
      </c>
      <c r="X1184" s="26" t="str">
        <f t="shared" ca="1" si="631"/>
        <v/>
      </c>
      <c r="Y1184" s="26" t="str">
        <f t="shared" ca="1" si="632"/>
        <v/>
      </c>
      <c r="Z1184" s="28" t="str">
        <f t="shared" ca="1" si="603"/>
        <v/>
      </c>
      <c r="AA1184" s="57" t="str">
        <f t="shared" ca="1" si="608"/>
        <v/>
      </c>
      <c r="AB1184" s="33" t="str">
        <f t="shared" ca="1" si="604"/>
        <v/>
      </c>
      <c r="AD1184" s="28" t="str">
        <f t="shared" ca="1" si="609"/>
        <v/>
      </c>
      <c r="AE1184" s="28" t="str">
        <f t="shared" ca="1" si="610"/>
        <v/>
      </c>
      <c r="AF1184" s="28" t="str">
        <f t="shared" ca="1" si="611"/>
        <v/>
      </c>
      <c r="AG1184" s="28" t="str">
        <f t="shared" ca="1" si="612"/>
        <v/>
      </c>
      <c r="AH1184" s="28" t="str">
        <f t="shared" ca="1" si="613"/>
        <v/>
      </c>
      <c r="AI1184" s="28" t="str">
        <f t="shared" ca="1" si="614"/>
        <v/>
      </c>
      <c r="AJ1184" s="28" t="str">
        <f t="shared" ca="1" si="615"/>
        <v/>
      </c>
      <c r="AK1184" s="28" t="str">
        <f t="shared" ca="1" si="616"/>
        <v/>
      </c>
      <c r="AL1184" s="28" t="str">
        <f t="shared" ca="1" si="617"/>
        <v/>
      </c>
      <c r="AM1184" s="28" t="str">
        <f t="shared" ca="1" si="618"/>
        <v/>
      </c>
      <c r="AN1184" s="28" t="str">
        <f t="shared" ca="1" si="605"/>
        <v/>
      </c>
      <c r="AO1184" s="28" t="str">
        <f t="shared" ca="1" si="619"/>
        <v/>
      </c>
      <c r="AP1184" s="33" t="str">
        <f t="shared" ca="1" si="606"/>
        <v/>
      </c>
    </row>
    <row r="1185" spans="1:42" x14ac:dyDescent="0.25">
      <c r="A1185" s="31" t="str">
        <f t="shared" ca="1" si="621"/>
        <v/>
      </c>
      <c r="B1185" s="32" t="str">
        <f t="shared" ca="1" si="622"/>
        <v/>
      </c>
      <c r="C1185" s="32" t="str">
        <f t="shared" ca="1" si="602"/>
        <v/>
      </c>
      <c r="D1185" s="48">
        <f>RAWDATA!A1187</f>
        <v>0</v>
      </c>
      <c r="E1185" s="48" t="str">
        <f t="shared" ca="1" si="620"/>
        <v/>
      </c>
      <c r="F1185" s="48" t="str">
        <f t="shared" ca="1" si="633"/>
        <v/>
      </c>
      <c r="G1185" s="48" t="str">
        <f t="shared" ca="1" si="633"/>
        <v/>
      </c>
      <c r="H1185" s="48" t="str">
        <f t="shared" ca="1" si="633"/>
        <v/>
      </c>
      <c r="I1185" s="48" t="str">
        <f t="shared" ca="1" si="633"/>
        <v/>
      </c>
      <c r="J1185" s="48" t="str">
        <f t="shared" ca="1" si="633"/>
        <v/>
      </c>
      <c r="K1185" s="48" t="str">
        <f t="shared" ca="1" si="633"/>
        <v/>
      </c>
      <c r="L1185" s="48" t="str">
        <f t="shared" ca="1" si="633"/>
        <v/>
      </c>
      <c r="M1185" s="48" t="str">
        <f t="shared" ca="1" si="633"/>
        <v/>
      </c>
      <c r="N1185" s="48" t="str">
        <f t="shared" ca="1" si="633"/>
        <v/>
      </c>
      <c r="P1185" s="26" t="str">
        <f t="shared" ca="1" si="623"/>
        <v/>
      </c>
      <c r="Q1185" s="26" t="str">
        <f t="shared" ca="1" si="624"/>
        <v/>
      </c>
      <c r="R1185" s="26" t="str">
        <f t="shared" ca="1" si="625"/>
        <v/>
      </c>
      <c r="S1185" s="26" t="str">
        <f t="shared" ca="1" si="626"/>
        <v/>
      </c>
      <c r="T1185" s="26" t="str">
        <f t="shared" ca="1" si="627"/>
        <v/>
      </c>
      <c r="U1185" s="26" t="str">
        <f t="shared" ca="1" si="628"/>
        <v/>
      </c>
      <c r="V1185" s="26" t="str">
        <f t="shared" ca="1" si="629"/>
        <v/>
      </c>
      <c r="W1185" s="26" t="str">
        <f t="shared" ca="1" si="630"/>
        <v/>
      </c>
      <c r="X1185" s="26" t="str">
        <f t="shared" ca="1" si="631"/>
        <v/>
      </c>
      <c r="Y1185" s="26" t="str">
        <f t="shared" ca="1" si="632"/>
        <v/>
      </c>
      <c r="Z1185" s="28" t="str">
        <f t="shared" ca="1" si="603"/>
        <v/>
      </c>
      <c r="AA1185" s="57" t="str">
        <f t="shared" ca="1" si="608"/>
        <v/>
      </c>
      <c r="AB1185" s="33" t="str">
        <f t="shared" ca="1" si="604"/>
        <v/>
      </c>
      <c r="AD1185" s="28" t="str">
        <f t="shared" ca="1" si="609"/>
        <v/>
      </c>
      <c r="AE1185" s="28" t="str">
        <f t="shared" ca="1" si="610"/>
        <v/>
      </c>
      <c r="AF1185" s="28" t="str">
        <f t="shared" ca="1" si="611"/>
        <v/>
      </c>
      <c r="AG1185" s="28" t="str">
        <f t="shared" ca="1" si="612"/>
        <v/>
      </c>
      <c r="AH1185" s="28" t="str">
        <f t="shared" ca="1" si="613"/>
        <v/>
      </c>
      <c r="AI1185" s="28" t="str">
        <f t="shared" ca="1" si="614"/>
        <v/>
      </c>
      <c r="AJ1185" s="28" t="str">
        <f t="shared" ca="1" si="615"/>
        <v/>
      </c>
      <c r="AK1185" s="28" t="str">
        <f t="shared" ca="1" si="616"/>
        <v/>
      </c>
      <c r="AL1185" s="28" t="str">
        <f t="shared" ca="1" si="617"/>
        <v/>
      </c>
      <c r="AM1185" s="28" t="str">
        <f t="shared" ca="1" si="618"/>
        <v/>
      </c>
      <c r="AN1185" s="28" t="str">
        <f t="shared" ca="1" si="605"/>
        <v/>
      </c>
      <c r="AO1185" s="28" t="str">
        <f t="shared" ca="1" si="619"/>
        <v/>
      </c>
      <c r="AP1185" s="33" t="str">
        <f t="shared" ca="1" si="606"/>
        <v/>
      </c>
    </row>
    <row r="1186" spans="1:42" x14ac:dyDescent="0.25">
      <c r="A1186" s="31" t="str">
        <f t="shared" ca="1" si="621"/>
        <v/>
      </c>
      <c r="B1186" s="32" t="str">
        <f t="shared" ca="1" si="622"/>
        <v/>
      </c>
      <c r="C1186" s="32" t="str">
        <f t="shared" ca="1" si="602"/>
        <v/>
      </c>
      <c r="D1186" s="48">
        <f>RAWDATA!A1188</f>
        <v>0</v>
      </c>
      <c r="E1186" s="48" t="str">
        <f t="shared" ca="1" si="620"/>
        <v/>
      </c>
      <c r="F1186" s="48" t="str">
        <f t="shared" ca="1" si="633"/>
        <v/>
      </c>
      <c r="G1186" s="48" t="str">
        <f t="shared" ca="1" si="633"/>
        <v/>
      </c>
      <c r="H1186" s="48" t="str">
        <f t="shared" ca="1" si="633"/>
        <v/>
      </c>
      <c r="I1186" s="48" t="str">
        <f t="shared" ca="1" si="633"/>
        <v/>
      </c>
      <c r="J1186" s="48" t="str">
        <f t="shared" ca="1" si="633"/>
        <v/>
      </c>
      <c r="K1186" s="48" t="str">
        <f t="shared" ca="1" si="633"/>
        <v/>
      </c>
      <c r="L1186" s="48" t="str">
        <f t="shared" ca="1" si="633"/>
        <v/>
      </c>
      <c r="M1186" s="48" t="str">
        <f t="shared" ca="1" si="633"/>
        <v/>
      </c>
      <c r="N1186" s="48" t="str">
        <f t="shared" ca="1" si="633"/>
        <v/>
      </c>
      <c r="P1186" s="26" t="str">
        <f t="shared" ca="1" si="623"/>
        <v/>
      </c>
      <c r="Q1186" s="26" t="str">
        <f t="shared" ca="1" si="624"/>
        <v/>
      </c>
      <c r="R1186" s="26" t="str">
        <f t="shared" ca="1" si="625"/>
        <v/>
      </c>
      <c r="S1186" s="26" t="str">
        <f t="shared" ca="1" si="626"/>
        <v/>
      </c>
      <c r="T1186" s="26" t="str">
        <f t="shared" ca="1" si="627"/>
        <v/>
      </c>
      <c r="U1186" s="26" t="str">
        <f t="shared" ca="1" si="628"/>
        <v/>
      </c>
      <c r="V1186" s="26" t="str">
        <f t="shared" ca="1" si="629"/>
        <v/>
      </c>
      <c r="W1186" s="26" t="str">
        <f t="shared" ca="1" si="630"/>
        <v/>
      </c>
      <c r="X1186" s="26" t="str">
        <f t="shared" ca="1" si="631"/>
        <v/>
      </c>
      <c r="Y1186" s="26" t="str">
        <f t="shared" ca="1" si="632"/>
        <v/>
      </c>
      <c r="Z1186" s="28" t="str">
        <f t="shared" ca="1" si="603"/>
        <v/>
      </c>
      <c r="AA1186" s="57" t="str">
        <f t="shared" ca="1" si="608"/>
        <v/>
      </c>
      <c r="AB1186" s="33" t="str">
        <f t="shared" ca="1" si="604"/>
        <v/>
      </c>
      <c r="AD1186" s="28" t="str">
        <f t="shared" ca="1" si="609"/>
        <v/>
      </c>
      <c r="AE1186" s="28" t="str">
        <f t="shared" ca="1" si="610"/>
        <v/>
      </c>
      <c r="AF1186" s="28" t="str">
        <f t="shared" ca="1" si="611"/>
        <v/>
      </c>
      <c r="AG1186" s="28" t="str">
        <f t="shared" ca="1" si="612"/>
        <v/>
      </c>
      <c r="AH1186" s="28" t="str">
        <f t="shared" ca="1" si="613"/>
        <v/>
      </c>
      <c r="AI1186" s="28" t="str">
        <f t="shared" ca="1" si="614"/>
        <v/>
      </c>
      <c r="AJ1186" s="28" t="str">
        <f t="shared" ca="1" si="615"/>
        <v/>
      </c>
      <c r="AK1186" s="28" t="str">
        <f t="shared" ca="1" si="616"/>
        <v/>
      </c>
      <c r="AL1186" s="28" t="str">
        <f t="shared" ca="1" si="617"/>
        <v/>
      </c>
      <c r="AM1186" s="28" t="str">
        <f t="shared" ca="1" si="618"/>
        <v/>
      </c>
      <c r="AN1186" s="28" t="str">
        <f t="shared" ca="1" si="605"/>
        <v/>
      </c>
      <c r="AO1186" s="28" t="str">
        <f t="shared" ca="1" si="619"/>
        <v/>
      </c>
      <c r="AP1186" s="33" t="str">
        <f t="shared" ca="1" si="606"/>
        <v/>
      </c>
    </row>
    <row r="1187" spans="1:42" x14ac:dyDescent="0.25">
      <c r="A1187" s="31" t="str">
        <f t="shared" ca="1" si="621"/>
        <v/>
      </c>
      <c r="B1187" s="32" t="str">
        <f t="shared" ca="1" si="622"/>
        <v/>
      </c>
      <c r="C1187" s="32" t="str">
        <f t="shared" ca="1" si="602"/>
        <v/>
      </c>
      <c r="D1187" s="48">
        <f>RAWDATA!A1189</f>
        <v>0</v>
      </c>
      <c r="E1187" s="48" t="str">
        <f t="shared" ca="1" si="620"/>
        <v/>
      </c>
      <c r="F1187" s="48" t="str">
        <f t="shared" ca="1" si="633"/>
        <v/>
      </c>
      <c r="G1187" s="48" t="str">
        <f t="shared" ca="1" si="633"/>
        <v/>
      </c>
      <c r="H1187" s="48" t="str">
        <f t="shared" ca="1" si="633"/>
        <v/>
      </c>
      <c r="I1187" s="48" t="str">
        <f t="shared" ca="1" si="633"/>
        <v/>
      </c>
      <c r="J1187" s="48" t="str">
        <f t="shared" ca="1" si="633"/>
        <v/>
      </c>
      <c r="K1187" s="48" t="str">
        <f t="shared" ca="1" si="633"/>
        <v/>
      </c>
      <c r="L1187" s="48" t="str">
        <f t="shared" ca="1" si="633"/>
        <v/>
      </c>
      <c r="M1187" s="48" t="str">
        <f t="shared" ca="1" si="633"/>
        <v/>
      </c>
      <c r="N1187" s="48" t="str">
        <f t="shared" ca="1" si="633"/>
        <v/>
      </c>
      <c r="P1187" s="26" t="str">
        <f t="shared" ca="1" si="623"/>
        <v/>
      </c>
      <c r="Q1187" s="26" t="str">
        <f t="shared" ca="1" si="624"/>
        <v/>
      </c>
      <c r="R1187" s="26" t="str">
        <f t="shared" ca="1" si="625"/>
        <v/>
      </c>
      <c r="S1187" s="26" t="str">
        <f t="shared" ca="1" si="626"/>
        <v/>
      </c>
      <c r="T1187" s="26" t="str">
        <f t="shared" ca="1" si="627"/>
        <v/>
      </c>
      <c r="U1187" s="26" t="str">
        <f t="shared" ca="1" si="628"/>
        <v/>
      </c>
      <c r="V1187" s="26" t="str">
        <f t="shared" ca="1" si="629"/>
        <v/>
      </c>
      <c r="W1187" s="26" t="str">
        <f t="shared" ca="1" si="630"/>
        <v/>
      </c>
      <c r="X1187" s="26" t="str">
        <f t="shared" ca="1" si="631"/>
        <v/>
      </c>
      <c r="Y1187" s="26" t="str">
        <f t="shared" ca="1" si="632"/>
        <v/>
      </c>
      <c r="Z1187" s="28" t="str">
        <f t="shared" ca="1" si="603"/>
        <v/>
      </c>
      <c r="AA1187" s="57" t="str">
        <f t="shared" ca="1" si="608"/>
        <v/>
      </c>
      <c r="AB1187" s="33" t="str">
        <f t="shared" ca="1" si="604"/>
        <v/>
      </c>
      <c r="AD1187" s="28" t="str">
        <f t="shared" ca="1" si="609"/>
        <v/>
      </c>
      <c r="AE1187" s="28" t="str">
        <f t="shared" ca="1" si="610"/>
        <v/>
      </c>
      <c r="AF1187" s="28" t="str">
        <f t="shared" ca="1" si="611"/>
        <v/>
      </c>
      <c r="AG1187" s="28" t="str">
        <f t="shared" ca="1" si="612"/>
        <v/>
      </c>
      <c r="AH1187" s="28" t="str">
        <f t="shared" ca="1" si="613"/>
        <v/>
      </c>
      <c r="AI1187" s="28" t="str">
        <f t="shared" ca="1" si="614"/>
        <v/>
      </c>
      <c r="AJ1187" s="28" t="str">
        <f t="shared" ca="1" si="615"/>
        <v/>
      </c>
      <c r="AK1187" s="28" t="str">
        <f t="shared" ca="1" si="616"/>
        <v/>
      </c>
      <c r="AL1187" s="28" t="str">
        <f t="shared" ca="1" si="617"/>
        <v/>
      </c>
      <c r="AM1187" s="28" t="str">
        <f t="shared" ca="1" si="618"/>
        <v/>
      </c>
      <c r="AN1187" s="28" t="str">
        <f t="shared" ca="1" si="605"/>
        <v/>
      </c>
      <c r="AO1187" s="28" t="str">
        <f t="shared" ca="1" si="619"/>
        <v/>
      </c>
      <c r="AP1187" s="33" t="str">
        <f t="shared" ca="1" si="606"/>
        <v/>
      </c>
    </row>
    <row r="1188" spans="1:42" x14ac:dyDescent="0.25">
      <c r="A1188" s="31" t="str">
        <f t="shared" ca="1" si="621"/>
        <v/>
      </c>
      <c r="B1188" s="32" t="str">
        <f t="shared" ca="1" si="622"/>
        <v/>
      </c>
      <c r="C1188" s="32" t="str">
        <f t="shared" ca="1" si="602"/>
        <v/>
      </c>
      <c r="D1188" s="48">
        <f>RAWDATA!A1190</f>
        <v>0</v>
      </c>
      <c r="E1188" s="48" t="str">
        <f t="shared" ca="1" si="620"/>
        <v/>
      </c>
      <c r="F1188" s="48" t="str">
        <f t="shared" ca="1" si="633"/>
        <v/>
      </c>
      <c r="G1188" s="48" t="str">
        <f t="shared" ca="1" si="633"/>
        <v/>
      </c>
      <c r="H1188" s="48" t="str">
        <f t="shared" ca="1" si="633"/>
        <v/>
      </c>
      <c r="I1188" s="48" t="str">
        <f t="shared" ca="1" si="633"/>
        <v/>
      </c>
      <c r="J1188" s="48" t="str">
        <f t="shared" ca="1" si="633"/>
        <v/>
      </c>
      <c r="K1188" s="48" t="str">
        <f t="shared" ca="1" si="633"/>
        <v/>
      </c>
      <c r="L1188" s="48" t="str">
        <f t="shared" ca="1" si="633"/>
        <v/>
      </c>
      <c r="M1188" s="48" t="str">
        <f t="shared" ca="1" si="633"/>
        <v/>
      </c>
      <c r="N1188" s="48" t="str">
        <f t="shared" ca="1" si="633"/>
        <v/>
      </c>
      <c r="P1188" s="26" t="str">
        <f t="shared" ca="1" si="623"/>
        <v/>
      </c>
      <c r="Q1188" s="26" t="str">
        <f t="shared" ca="1" si="624"/>
        <v/>
      </c>
      <c r="R1188" s="26" t="str">
        <f t="shared" ca="1" si="625"/>
        <v/>
      </c>
      <c r="S1188" s="26" t="str">
        <f t="shared" ca="1" si="626"/>
        <v/>
      </c>
      <c r="T1188" s="26" t="str">
        <f t="shared" ca="1" si="627"/>
        <v/>
      </c>
      <c r="U1188" s="26" t="str">
        <f t="shared" ca="1" si="628"/>
        <v/>
      </c>
      <c r="V1188" s="26" t="str">
        <f t="shared" ca="1" si="629"/>
        <v/>
      </c>
      <c r="W1188" s="26" t="str">
        <f t="shared" ca="1" si="630"/>
        <v/>
      </c>
      <c r="X1188" s="26" t="str">
        <f t="shared" ca="1" si="631"/>
        <v/>
      </c>
      <c r="Y1188" s="26" t="str">
        <f t="shared" ca="1" si="632"/>
        <v/>
      </c>
      <c r="Z1188" s="28" t="str">
        <f t="shared" ca="1" si="603"/>
        <v/>
      </c>
      <c r="AA1188" s="57" t="str">
        <f t="shared" ca="1" si="608"/>
        <v/>
      </c>
      <c r="AB1188" s="33" t="str">
        <f t="shared" ca="1" si="604"/>
        <v/>
      </c>
      <c r="AD1188" s="28" t="str">
        <f t="shared" ca="1" si="609"/>
        <v/>
      </c>
      <c r="AE1188" s="28" t="str">
        <f t="shared" ca="1" si="610"/>
        <v/>
      </c>
      <c r="AF1188" s="28" t="str">
        <f t="shared" ca="1" si="611"/>
        <v/>
      </c>
      <c r="AG1188" s="28" t="str">
        <f t="shared" ca="1" si="612"/>
        <v/>
      </c>
      <c r="AH1188" s="28" t="str">
        <f t="shared" ca="1" si="613"/>
        <v/>
      </c>
      <c r="AI1188" s="28" t="str">
        <f t="shared" ca="1" si="614"/>
        <v/>
      </c>
      <c r="AJ1188" s="28" t="str">
        <f t="shared" ca="1" si="615"/>
        <v/>
      </c>
      <c r="AK1188" s="28" t="str">
        <f t="shared" ca="1" si="616"/>
        <v/>
      </c>
      <c r="AL1188" s="28" t="str">
        <f t="shared" ca="1" si="617"/>
        <v/>
      </c>
      <c r="AM1188" s="28" t="str">
        <f t="shared" ca="1" si="618"/>
        <v/>
      </c>
      <c r="AN1188" s="28" t="str">
        <f t="shared" ca="1" si="605"/>
        <v/>
      </c>
      <c r="AO1188" s="28" t="str">
        <f t="shared" ca="1" si="619"/>
        <v/>
      </c>
      <c r="AP1188" s="33" t="str">
        <f t="shared" ca="1" si="606"/>
        <v/>
      </c>
    </row>
    <row r="1189" spans="1:42" x14ac:dyDescent="0.25">
      <c r="A1189" s="31" t="str">
        <f t="shared" ca="1" si="621"/>
        <v/>
      </c>
      <c r="B1189" s="32" t="str">
        <f t="shared" ca="1" si="622"/>
        <v/>
      </c>
      <c r="C1189" s="32" t="str">
        <f t="shared" ca="1" si="602"/>
        <v/>
      </c>
      <c r="D1189" s="48">
        <f>RAWDATA!A1191</f>
        <v>0</v>
      </c>
      <c r="E1189" s="48" t="str">
        <f t="shared" ca="1" si="620"/>
        <v/>
      </c>
      <c r="F1189" s="48" t="str">
        <f t="shared" ca="1" si="633"/>
        <v/>
      </c>
      <c r="G1189" s="48" t="str">
        <f t="shared" ca="1" si="633"/>
        <v/>
      </c>
      <c r="H1189" s="48" t="str">
        <f t="shared" ca="1" si="633"/>
        <v/>
      </c>
      <c r="I1189" s="48" t="str">
        <f t="shared" ca="1" si="633"/>
        <v/>
      </c>
      <c r="J1189" s="48" t="str">
        <f t="shared" ca="1" si="633"/>
        <v/>
      </c>
      <c r="K1189" s="48" t="str">
        <f t="shared" ca="1" si="633"/>
        <v/>
      </c>
      <c r="L1189" s="48" t="str">
        <f t="shared" ca="1" si="633"/>
        <v/>
      </c>
      <c r="M1189" s="48" t="str">
        <f t="shared" ca="1" si="633"/>
        <v/>
      </c>
      <c r="N1189" s="48" t="str">
        <f t="shared" ca="1" si="633"/>
        <v/>
      </c>
      <c r="P1189" s="26" t="str">
        <f t="shared" ca="1" si="623"/>
        <v/>
      </c>
      <c r="Q1189" s="26" t="str">
        <f t="shared" ca="1" si="624"/>
        <v/>
      </c>
      <c r="R1189" s="26" t="str">
        <f t="shared" ca="1" si="625"/>
        <v/>
      </c>
      <c r="S1189" s="26" t="str">
        <f t="shared" ca="1" si="626"/>
        <v/>
      </c>
      <c r="T1189" s="26" t="str">
        <f t="shared" ca="1" si="627"/>
        <v/>
      </c>
      <c r="U1189" s="26" t="str">
        <f t="shared" ca="1" si="628"/>
        <v/>
      </c>
      <c r="V1189" s="26" t="str">
        <f t="shared" ca="1" si="629"/>
        <v/>
      </c>
      <c r="W1189" s="26" t="str">
        <f t="shared" ca="1" si="630"/>
        <v/>
      </c>
      <c r="X1189" s="26" t="str">
        <f t="shared" ca="1" si="631"/>
        <v/>
      </c>
      <c r="Y1189" s="26" t="str">
        <f t="shared" ca="1" si="632"/>
        <v/>
      </c>
      <c r="Z1189" s="28" t="str">
        <f t="shared" ca="1" si="603"/>
        <v/>
      </c>
      <c r="AA1189" s="57" t="str">
        <f t="shared" ca="1" si="608"/>
        <v/>
      </c>
      <c r="AB1189" s="33" t="str">
        <f t="shared" ca="1" si="604"/>
        <v/>
      </c>
      <c r="AD1189" s="28" t="str">
        <f t="shared" ca="1" si="609"/>
        <v/>
      </c>
      <c r="AE1189" s="28" t="str">
        <f t="shared" ca="1" si="610"/>
        <v/>
      </c>
      <c r="AF1189" s="28" t="str">
        <f t="shared" ca="1" si="611"/>
        <v/>
      </c>
      <c r="AG1189" s="28" t="str">
        <f t="shared" ca="1" si="612"/>
        <v/>
      </c>
      <c r="AH1189" s="28" t="str">
        <f t="shared" ca="1" si="613"/>
        <v/>
      </c>
      <c r="AI1189" s="28" t="str">
        <f t="shared" ca="1" si="614"/>
        <v/>
      </c>
      <c r="AJ1189" s="28" t="str">
        <f t="shared" ca="1" si="615"/>
        <v/>
      </c>
      <c r="AK1189" s="28" t="str">
        <f t="shared" ca="1" si="616"/>
        <v/>
      </c>
      <c r="AL1189" s="28" t="str">
        <f t="shared" ca="1" si="617"/>
        <v/>
      </c>
      <c r="AM1189" s="28" t="str">
        <f t="shared" ca="1" si="618"/>
        <v/>
      </c>
      <c r="AN1189" s="28" t="str">
        <f t="shared" ca="1" si="605"/>
        <v/>
      </c>
      <c r="AO1189" s="28" t="str">
        <f t="shared" ca="1" si="619"/>
        <v/>
      </c>
      <c r="AP1189" s="33" t="str">
        <f t="shared" ca="1" si="606"/>
        <v/>
      </c>
    </row>
    <row r="1190" spans="1:42" x14ac:dyDescent="0.25">
      <c r="A1190" s="31" t="str">
        <f t="shared" ca="1" si="621"/>
        <v/>
      </c>
      <c r="B1190" s="32" t="str">
        <f t="shared" ca="1" si="622"/>
        <v/>
      </c>
      <c r="C1190" s="32" t="str">
        <f t="shared" ca="1" si="602"/>
        <v/>
      </c>
      <c r="D1190" s="48">
        <f>RAWDATA!A1192</f>
        <v>0</v>
      </c>
      <c r="E1190" s="48" t="str">
        <f t="shared" ca="1" si="620"/>
        <v/>
      </c>
      <c r="F1190" s="48" t="str">
        <f t="shared" ca="1" si="633"/>
        <v/>
      </c>
      <c r="G1190" s="48" t="str">
        <f t="shared" ca="1" si="633"/>
        <v/>
      </c>
      <c r="H1190" s="48" t="str">
        <f t="shared" ca="1" si="633"/>
        <v/>
      </c>
      <c r="I1190" s="48" t="str">
        <f t="shared" ca="1" si="633"/>
        <v/>
      </c>
      <c r="J1190" s="48" t="str">
        <f t="shared" ca="1" si="633"/>
        <v/>
      </c>
      <c r="K1190" s="48" t="str">
        <f t="shared" ca="1" si="633"/>
        <v/>
      </c>
      <c r="L1190" s="48" t="str">
        <f t="shared" ca="1" si="633"/>
        <v/>
      </c>
      <c r="M1190" s="48" t="str">
        <f t="shared" ca="1" si="633"/>
        <v/>
      </c>
      <c r="N1190" s="48" t="str">
        <f t="shared" ca="1" si="633"/>
        <v/>
      </c>
      <c r="P1190" s="26" t="str">
        <f t="shared" ca="1" si="623"/>
        <v/>
      </c>
      <c r="Q1190" s="26" t="str">
        <f t="shared" ca="1" si="624"/>
        <v/>
      </c>
      <c r="R1190" s="26" t="str">
        <f t="shared" ca="1" si="625"/>
        <v/>
      </c>
      <c r="S1190" s="26" t="str">
        <f t="shared" ca="1" si="626"/>
        <v/>
      </c>
      <c r="T1190" s="26" t="str">
        <f t="shared" ca="1" si="627"/>
        <v/>
      </c>
      <c r="U1190" s="26" t="str">
        <f t="shared" ca="1" si="628"/>
        <v/>
      </c>
      <c r="V1190" s="26" t="str">
        <f t="shared" ca="1" si="629"/>
        <v/>
      </c>
      <c r="W1190" s="26" t="str">
        <f t="shared" ca="1" si="630"/>
        <v/>
      </c>
      <c r="X1190" s="26" t="str">
        <f t="shared" ca="1" si="631"/>
        <v/>
      </c>
      <c r="Y1190" s="26" t="str">
        <f t="shared" ca="1" si="632"/>
        <v/>
      </c>
      <c r="Z1190" s="28" t="str">
        <f t="shared" ca="1" si="603"/>
        <v/>
      </c>
      <c r="AA1190" s="57" t="str">
        <f t="shared" ca="1" si="608"/>
        <v/>
      </c>
      <c r="AB1190" s="33" t="str">
        <f t="shared" ca="1" si="604"/>
        <v/>
      </c>
      <c r="AD1190" s="28" t="str">
        <f t="shared" ca="1" si="609"/>
        <v/>
      </c>
      <c r="AE1190" s="28" t="str">
        <f t="shared" ca="1" si="610"/>
        <v/>
      </c>
      <c r="AF1190" s="28" t="str">
        <f t="shared" ca="1" si="611"/>
        <v/>
      </c>
      <c r="AG1190" s="28" t="str">
        <f t="shared" ca="1" si="612"/>
        <v/>
      </c>
      <c r="AH1190" s="28" t="str">
        <f t="shared" ca="1" si="613"/>
        <v/>
      </c>
      <c r="AI1190" s="28" t="str">
        <f t="shared" ca="1" si="614"/>
        <v/>
      </c>
      <c r="AJ1190" s="28" t="str">
        <f t="shared" ca="1" si="615"/>
        <v/>
      </c>
      <c r="AK1190" s="28" t="str">
        <f t="shared" ca="1" si="616"/>
        <v/>
      </c>
      <c r="AL1190" s="28" t="str">
        <f t="shared" ca="1" si="617"/>
        <v/>
      </c>
      <c r="AM1190" s="28" t="str">
        <f t="shared" ca="1" si="618"/>
        <v/>
      </c>
      <c r="AN1190" s="28" t="str">
        <f t="shared" ca="1" si="605"/>
        <v/>
      </c>
      <c r="AO1190" s="28" t="str">
        <f t="shared" ca="1" si="619"/>
        <v/>
      </c>
      <c r="AP1190" s="33" t="str">
        <f t="shared" ca="1" si="606"/>
        <v/>
      </c>
    </row>
    <row r="1191" spans="1:42" x14ac:dyDescent="0.25">
      <c r="A1191" s="31" t="str">
        <f t="shared" ca="1" si="621"/>
        <v/>
      </c>
      <c r="B1191" s="32" t="str">
        <f t="shared" ca="1" si="622"/>
        <v/>
      </c>
      <c r="C1191" s="32" t="str">
        <f t="shared" ca="1" si="602"/>
        <v/>
      </c>
      <c r="D1191" s="48">
        <f>RAWDATA!A1193</f>
        <v>0</v>
      </c>
      <c r="E1191" s="48" t="str">
        <f t="shared" ca="1" si="620"/>
        <v/>
      </c>
      <c r="F1191" s="48" t="str">
        <f t="shared" ca="1" si="633"/>
        <v/>
      </c>
      <c r="G1191" s="48" t="str">
        <f t="shared" ca="1" si="633"/>
        <v/>
      </c>
      <c r="H1191" s="48" t="str">
        <f t="shared" ca="1" si="633"/>
        <v/>
      </c>
      <c r="I1191" s="48" t="str">
        <f t="shared" ca="1" si="633"/>
        <v/>
      </c>
      <c r="J1191" s="48" t="str">
        <f t="shared" ca="1" si="633"/>
        <v/>
      </c>
      <c r="K1191" s="48" t="str">
        <f t="shared" ca="1" si="633"/>
        <v/>
      </c>
      <c r="L1191" s="48" t="str">
        <f t="shared" ca="1" si="633"/>
        <v/>
      </c>
      <c r="M1191" s="48" t="str">
        <f t="shared" ca="1" si="633"/>
        <v/>
      </c>
      <c r="N1191" s="48" t="str">
        <f t="shared" ca="1" si="633"/>
        <v/>
      </c>
      <c r="P1191" s="26" t="str">
        <f t="shared" ca="1" si="623"/>
        <v/>
      </c>
      <c r="Q1191" s="26" t="str">
        <f t="shared" ca="1" si="624"/>
        <v/>
      </c>
      <c r="R1191" s="26" t="str">
        <f t="shared" ca="1" si="625"/>
        <v/>
      </c>
      <c r="S1191" s="26" t="str">
        <f t="shared" ca="1" si="626"/>
        <v/>
      </c>
      <c r="T1191" s="26" t="str">
        <f t="shared" ca="1" si="627"/>
        <v/>
      </c>
      <c r="U1191" s="26" t="str">
        <f t="shared" ca="1" si="628"/>
        <v/>
      </c>
      <c r="V1191" s="26" t="str">
        <f t="shared" ca="1" si="629"/>
        <v/>
      </c>
      <c r="W1191" s="26" t="str">
        <f t="shared" ca="1" si="630"/>
        <v/>
      </c>
      <c r="X1191" s="26" t="str">
        <f t="shared" ca="1" si="631"/>
        <v/>
      </c>
      <c r="Y1191" s="26" t="str">
        <f t="shared" ca="1" si="632"/>
        <v/>
      </c>
      <c r="Z1191" s="28" t="str">
        <f t="shared" ca="1" si="603"/>
        <v/>
      </c>
      <c r="AA1191" s="57" t="str">
        <f t="shared" ca="1" si="608"/>
        <v/>
      </c>
      <c r="AB1191" s="33" t="str">
        <f t="shared" ca="1" si="604"/>
        <v/>
      </c>
      <c r="AD1191" s="28" t="str">
        <f t="shared" ca="1" si="609"/>
        <v/>
      </c>
      <c r="AE1191" s="28" t="str">
        <f t="shared" ca="1" si="610"/>
        <v/>
      </c>
      <c r="AF1191" s="28" t="str">
        <f t="shared" ca="1" si="611"/>
        <v/>
      </c>
      <c r="AG1191" s="28" t="str">
        <f t="shared" ca="1" si="612"/>
        <v/>
      </c>
      <c r="AH1191" s="28" t="str">
        <f t="shared" ca="1" si="613"/>
        <v/>
      </c>
      <c r="AI1191" s="28" t="str">
        <f t="shared" ca="1" si="614"/>
        <v/>
      </c>
      <c r="AJ1191" s="28" t="str">
        <f t="shared" ca="1" si="615"/>
        <v/>
      </c>
      <c r="AK1191" s="28" t="str">
        <f t="shared" ca="1" si="616"/>
        <v/>
      </c>
      <c r="AL1191" s="28" t="str">
        <f t="shared" ca="1" si="617"/>
        <v/>
      </c>
      <c r="AM1191" s="28" t="str">
        <f t="shared" ca="1" si="618"/>
        <v/>
      </c>
      <c r="AN1191" s="28" t="str">
        <f t="shared" ca="1" si="605"/>
        <v/>
      </c>
      <c r="AO1191" s="28" t="str">
        <f t="shared" ca="1" si="619"/>
        <v/>
      </c>
      <c r="AP1191" s="33" t="str">
        <f t="shared" ca="1" si="606"/>
        <v/>
      </c>
    </row>
    <row r="1192" spans="1:42" x14ac:dyDescent="0.25">
      <c r="A1192" s="31" t="str">
        <f t="shared" ca="1" si="621"/>
        <v/>
      </c>
      <c r="B1192" s="32" t="str">
        <f t="shared" ca="1" si="622"/>
        <v/>
      </c>
      <c r="C1192" s="32" t="str">
        <f t="shared" ca="1" si="602"/>
        <v/>
      </c>
      <c r="D1192" s="48">
        <f>RAWDATA!A1194</f>
        <v>0</v>
      </c>
      <c r="E1192" s="48" t="str">
        <f t="shared" ca="1" si="620"/>
        <v/>
      </c>
      <c r="F1192" s="48" t="str">
        <f t="shared" ca="1" si="633"/>
        <v/>
      </c>
      <c r="G1192" s="48" t="str">
        <f t="shared" ca="1" si="633"/>
        <v/>
      </c>
      <c r="H1192" s="48" t="str">
        <f t="shared" ca="1" si="633"/>
        <v/>
      </c>
      <c r="I1192" s="48" t="str">
        <f t="shared" ca="1" si="633"/>
        <v/>
      </c>
      <c r="J1192" s="48" t="str">
        <f t="shared" ca="1" si="633"/>
        <v/>
      </c>
      <c r="K1192" s="48" t="str">
        <f t="shared" ca="1" si="633"/>
        <v/>
      </c>
      <c r="L1192" s="48" t="str">
        <f t="shared" ca="1" si="633"/>
        <v/>
      </c>
      <c r="M1192" s="48" t="str">
        <f t="shared" ca="1" si="633"/>
        <v/>
      </c>
      <c r="N1192" s="48" t="str">
        <f t="shared" ca="1" si="633"/>
        <v/>
      </c>
      <c r="P1192" s="26" t="str">
        <f t="shared" ca="1" si="623"/>
        <v/>
      </c>
      <c r="Q1192" s="26" t="str">
        <f t="shared" ca="1" si="624"/>
        <v/>
      </c>
      <c r="R1192" s="26" t="str">
        <f t="shared" ca="1" si="625"/>
        <v/>
      </c>
      <c r="S1192" s="26" t="str">
        <f t="shared" ca="1" si="626"/>
        <v/>
      </c>
      <c r="T1192" s="26" t="str">
        <f t="shared" ca="1" si="627"/>
        <v/>
      </c>
      <c r="U1192" s="26" t="str">
        <f t="shared" ca="1" si="628"/>
        <v/>
      </c>
      <c r="V1192" s="26" t="str">
        <f t="shared" ca="1" si="629"/>
        <v/>
      </c>
      <c r="W1192" s="26" t="str">
        <f t="shared" ca="1" si="630"/>
        <v/>
      </c>
      <c r="X1192" s="26" t="str">
        <f t="shared" ca="1" si="631"/>
        <v/>
      </c>
      <c r="Y1192" s="26" t="str">
        <f t="shared" ca="1" si="632"/>
        <v/>
      </c>
      <c r="Z1192" s="28" t="str">
        <f t="shared" ca="1" si="603"/>
        <v/>
      </c>
      <c r="AA1192" s="57" t="str">
        <f t="shared" ca="1" si="608"/>
        <v/>
      </c>
      <c r="AB1192" s="33" t="str">
        <f t="shared" ca="1" si="604"/>
        <v/>
      </c>
      <c r="AD1192" s="28" t="str">
        <f t="shared" ca="1" si="609"/>
        <v/>
      </c>
      <c r="AE1192" s="28" t="str">
        <f t="shared" ca="1" si="610"/>
        <v/>
      </c>
      <c r="AF1192" s="28" t="str">
        <f t="shared" ca="1" si="611"/>
        <v/>
      </c>
      <c r="AG1192" s="28" t="str">
        <f t="shared" ca="1" si="612"/>
        <v/>
      </c>
      <c r="AH1192" s="28" t="str">
        <f t="shared" ca="1" si="613"/>
        <v/>
      </c>
      <c r="AI1192" s="28" t="str">
        <f t="shared" ca="1" si="614"/>
        <v/>
      </c>
      <c r="AJ1192" s="28" t="str">
        <f t="shared" ca="1" si="615"/>
        <v/>
      </c>
      <c r="AK1192" s="28" t="str">
        <f t="shared" ca="1" si="616"/>
        <v/>
      </c>
      <c r="AL1192" s="28" t="str">
        <f t="shared" ca="1" si="617"/>
        <v/>
      </c>
      <c r="AM1192" s="28" t="str">
        <f t="shared" ca="1" si="618"/>
        <v/>
      </c>
      <c r="AN1192" s="28" t="str">
        <f t="shared" ca="1" si="605"/>
        <v/>
      </c>
      <c r="AO1192" s="28" t="str">
        <f t="shared" ca="1" si="619"/>
        <v/>
      </c>
      <c r="AP1192" s="33" t="str">
        <f t="shared" ca="1" si="606"/>
        <v/>
      </c>
    </row>
    <row r="1193" spans="1:42" x14ac:dyDescent="0.25">
      <c r="A1193" s="31" t="str">
        <f t="shared" ca="1" si="621"/>
        <v/>
      </c>
      <c r="B1193" s="32" t="str">
        <f t="shared" ca="1" si="622"/>
        <v/>
      </c>
      <c r="C1193" s="32" t="str">
        <f t="shared" ca="1" si="602"/>
        <v/>
      </c>
      <c r="D1193" s="48">
        <f>RAWDATA!A1195</f>
        <v>0</v>
      </c>
      <c r="E1193" s="48" t="str">
        <f t="shared" ca="1" si="620"/>
        <v/>
      </c>
      <c r="F1193" s="48" t="str">
        <f t="shared" ca="1" si="633"/>
        <v/>
      </c>
      <c r="G1193" s="48" t="str">
        <f t="shared" ca="1" si="633"/>
        <v/>
      </c>
      <c r="H1193" s="48" t="str">
        <f t="shared" ca="1" si="633"/>
        <v/>
      </c>
      <c r="I1193" s="48" t="str">
        <f t="shared" ca="1" si="633"/>
        <v/>
      </c>
      <c r="J1193" s="48" t="str">
        <f t="shared" ca="1" si="633"/>
        <v/>
      </c>
      <c r="K1193" s="48" t="str">
        <f t="shared" ca="1" si="633"/>
        <v/>
      </c>
      <c r="L1193" s="48" t="str">
        <f t="shared" ca="1" si="633"/>
        <v/>
      </c>
      <c r="M1193" s="48" t="str">
        <f t="shared" ca="1" si="633"/>
        <v/>
      </c>
      <c r="N1193" s="48" t="str">
        <f t="shared" ca="1" si="633"/>
        <v/>
      </c>
      <c r="P1193" s="26" t="str">
        <f t="shared" ca="1" si="623"/>
        <v/>
      </c>
      <c r="Q1193" s="26" t="str">
        <f t="shared" ca="1" si="624"/>
        <v/>
      </c>
      <c r="R1193" s="26" t="str">
        <f t="shared" ca="1" si="625"/>
        <v/>
      </c>
      <c r="S1193" s="26" t="str">
        <f t="shared" ca="1" si="626"/>
        <v/>
      </c>
      <c r="T1193" s="26" t="str">
        <f t="shared" ca="1" si="627"/>
        <v/>
      </c>
      <c r="U1193" s="26" t="str">
        <f t="shared" ca="1" si="628"/>
        <v/>
      </c>
      <c r="V1193" s="26" t="str">
        <f t="shared" ca="1" si="629"/>
        <v/>
      </c>
      <c r="W1193" s="26" t="str">
        <f t="shared" ca="1" si="630"/>
        <v/>
      </c>
      <c r="X1193" s="26" t="str">
        <f t="shared" ca="1" si="631"/>
        <v/>
      </c>
      <c r="Y1193" s="26" t="str">
        <f t="shared" ca="1" si="632"/>
        <v/>
      </c>
      <c r="Z1193" s="28" t="str">
        <f t="shared" ca="1" si="603"/>
        <v/>
      </c>
      <c r="AA1193" s="57" t="str">
        <f t="shared" ca="1" si="608"/>
        <v/>
      </c>
      <c r="AB1193" s="33" t="str">
        <f t="shared" ca="1" si="604"/>
        <v/>
      </c>
      <c r="AD1193" s="28" t="str">
        <f t="shared" ca="1" si="609"/>
        <v/>
      </c>
      <c r="AE1193" s="28" t="str">
        <f t="shared" ca="1" si="610"/>
        <v/>
      </c>
      <c r="AF1193" s="28" t="str">
        <f t="shared" ca="1" si="611"/>
        <v/>
      </c>
      <c r="AG1193" s="28" t="str">
        <f t="shared" ca="1" si="612"/>
        <v/>
      </c>
      <c r="AH1193" s="28" t="str">
        <f t="shared" ca="1" si="613"/>
        <v/>
      </c>
      <c r="AI1193" s="28" t="str">
        <f t="shared" ca="1" si="614"/>
        <v/>
      </c>
      <c r="AJ1193" s="28" t="str">
        <f t="shared" ca="1" si="615"/>
        <v/>
      </c>
      <c r="AK1193" s="28" t="str">
        <f t="shared" ca="1" si="616"/>
        <v/>
      </c>
      <c r="AL1193" s="28" t="str">
        <f t="shared" ca="1" si="617"/>
        <v/>
      </c>
      <c r="AM1193" s="28" t="str">
        <f t="shared" ca="1" si="618"/>
        <v/>
      </c>
      <c r="AN1193" s="28" t="str">
        <f t="shared" ca="1" si="605"/>
        <v/>
      </c>
      <c r="AO1193" s="28" t="str">
        <f t="shared" ca="1" si="619"/>
        <v/>
      </c>
      <c r="AP1193" s="33" t="str">
        <f t="shared" ca="1" si="606"/>
        <v/>
      </c>
    </row>
    <row r="1194" spans="1:42" x14ac:dyDescent="0.25">
      <c r="A1194" s="31" t="str">
        <f t="shared" ca="1" si="621"/>
        <v/>
      </c>
      <c r="B1194" s="32" t="str">
        <f t="shared" ca="1" si="622"/>
        <v/>
      </c>
      <c r="C1194" s="32" t="str">
        <f t="shared" ca="1" si="602"/>
        <v/>
      </c>
      <c r="D1194" s="48">
        <f>RAWDATA!A1196</f>
        <v>0</v>
      </c>
      <c r="E1194" s="48" t="str">
        <f t="shared" ca="1" si="620"/>
        <v/>
      </c>
      <c r="F1194" s="48" t="str">
        <f t="shared" ca="1" si="633"/>
        <v/>
      </c>
      <c r="G1194" s="48" t="str">
        <f t="shared" ca="1" si="633"/>
        <v/>
      </c>
      <c r="H1194" s="48" t="str">
        <f t="shared" ca="1" si="633"/>
        <v/>
      </c>
      <c r="I1194" s="48" t="str">
        <f t="shared" ca="1" si="633"/>
        <v/>
      </c>
      <c r="J1194" s="48" t="str">
        <f t="shared" ca="1" si="633"/>
        <v/>
      </c>
      <c r="K1194" s="48" t="str">
        <f t="shared" ca="1" si="633"/>
        <v/>
      </c>
      <c r="L1194" s="48" t="str">
        <f t="shared" ca="1" si="633"/>
        <v/>
      </c>
      <c r="M1194" s="48" t="str">
        <f t="shared" ca="1" si="633"/>
        <v/>
      </c>
      <c r="N1194" s="48" t="str">
        <f t="shared" ca="1" si="633"/>
        <v/>
      </c>
      <c r="P1194" s="26" t="str">
        <f t="shared" ca="1" si="623"/>
        <v/>
      </c>
      <c r="Q1194" s="26" t="str">
        <f t="shared" ca="1" si="624"/>
        <v/>
      </c>
      <c r="R1194" s="26" t="str">
        <f t="shared" ca="1" si="625"/>
        <v/>
      </c>
      <c r="S1194" s="26" t="str">
        <f t="shared" ca="1" si="626"/>
        <v/>
      </c>
      <c r="T1194" s="26" t="str">
        <f t="shared" ca="1" si="627"/>
        <v/>
      </c>
      <c r="U1194" s="26" t="str">
        <f t="shared" ca="1" si="628"/>
        <v/>
      </c>
      <c r="V1194" s="26" t="str">
        <f t="shared" ca="1" si="629"/>
        <v/>
      </c>
      <c r="W1194" s="26" t="str">
        <f t="shared" ca="1" si="630"/>
        <v/>
      </c>
      <c r="X1194" s="26" t="str">
        <f t="shared" ca="1" si="631"/>
        <v/>
      </c>
      <c r="Y1194" s="26" t="str">
        <f t="shared" ca="1" si="632"/>
        <v/>
      </c>
      <c r="Z1194" s="28" t="str">
        <f t="shared" ca="1" si="603"/>
        <v/>
      </c>
      <c r="AA1194" s="57" t="str">
        <f t="shared" ca="1" si="608"/>
        <v/>
      </c>
      <c r="AB1194" s="33" t="str">
        <f t="shared" ca="1" si="604"/>
        <v/>
      </c>
      <c r="AD1194" s="28" t="str">
        <f t="shared" ca="1" si="609"/>
        <v/>
      </c>
      <c r="AE1194" s="28" t="str">
        <f t="shared" ca="1" si="610"/>
        <v/>
      </c>
      <c r="AF1194" s="28" t="str">
        <f t="shared" ca="1" si="611"/>
        <v/>
      </c>
      <c r="AG1194" s="28" t="str">
        <f t="shared" ca="1" si="612"/>
        <v/>
      </c>
      <c r="AH1194" s="28" t="str">
        <f t="shared" ca="1" si="613"/>
        <v/>
      </c>
      <c r="AI1194" s="28" t="str">
        <f t="shared" ca="1" si="614"/>
        <v/>
      </c>
      <c r="AJ1194" s="28" t="str">
        <f t="shared" ca="1" si="615"/>
        <v/>
      </c>
      <c r="AK1194" s="28" t="str">
        <f t="shared" ca="1" si="616"/>
        <v/>
      </c>
      <c r="AL1194" s="28" t="str">
        <f t="shared" ca="1" si="617"/>
        <v/>
      </c>
      <c r="AM1194" s="28" t="str">
        <f t="shared" ca="1" si="618"/>
        <v/>
      </c>
      <c r="AN1194" s="28" t="str">
        <f t="shared" ca="1" si="605"/>
        <v/>
      </c>
      <c r="AO1194" s="28" t="str">
        <f t="shared" ca="1" si="619"/>
        <v/>
      </c>
      <c r="AP1194" s="33" t="str">
        <f t="shared" ca="1" si="606"/>
        <v/>
      </c>
    </row>
    <row r="1195" spans="1:42" x14ac:dyDescent="0.25">
      <c r="A1195" s="31" t="str">
        <f t="shared" ca="1" si="621"/>
        <v/>
      </c>
      <c r="B1195" s="32" t="str">
        <f t="shared" ca="1" si="622"/>
        <v/>
      </c>
      <c r="C1195" s="32" t="str">
        <f t="shared" ca="1" si="602"/>
        <v/>
      </c>
      <c r="D1195" s="48">
        <f>RAWDATA!A1197</f>
        <v>0</v>
      </c>
      <c r="E1195" s="48" t="str">
        <f t="shared" ca="1" si="620"/>
        <v/>
      </c>
      <c r="F1195" s="48" t="str">
        <f t="shared" ca="1" si="633"/>
        <v/>
      </c>
      <c r="G1195" s="48" t="str">
        <f t="shared" ca="1" si="633"/>
        <v/>
      </c>
      <c r="H1195" s="48" t="str">
        <f t="shared" ca="1" si="633"/>
        <v/>
      </c>
      <c r="I1195" s="48" t="str">
        <f t="shared" ca="1" si="633"/>
        <v/>
      </c>
      <c r="J1195" s="48" t="str">
        <f t="shared" ca="1" si="633"/>
        <v/>
      </c>
      <c r="K1195" s="48" t="str">
        <f t="shared" ca="1" si="633"/>
        <v/>
      </c>
      <c r="L1195" s="48" t="str">
        <f t="shared" ca="1" si="633"/>
        <v/>
      </c>
      <c r="M1195" s="48" t="str">
        <f t="shared" ca="1" si="633"/>
        <v/>
      </c>
      <c r="N1195" s="48" t="str">
        <f t="shared" ca="1" si="633"/>
        <v/>
      </c>
      <c r="P1195" s="26" t="str">
        <f t="shared" ca="1" si="623"/>
        <v/>
      </c>
      <c r="Q1195" s="26" t="str">
        <f t="shared" ca="1" si="624"/>
        <v/>
      </c>
      <c r="R1195" s="26" t="str">
        <f t="shared" ca="1" si="625"/>
        <v/>
      </c>
      <c r="S1195" s="26" t="str">
        <f t="shared" ca="1" si="626"/>
        <v/>
      </c>
      <c r="T1195" s="26" t="str">
        <f t="shared" ca="1" si="627"/>
        <v/>
      </c>
      <c r="U1195" s="26" t="str">
        <f t="shared" ca="1" si="628"/>
        <v/>
      </c>
      <c r="V1195" s="26" t="str">
        <f t="shared" ca="1" si="629"/>
        <v/>
      </c>
      <c r="W1195" s="26" t="str">
        <f t="shared" ca="1" si="630"/>
        <v/>
      </c>
      <c r="X1195" s="26" t="str">
        <f t="shared" ca="1" si="631"/>
        <v/>
      </c>
      <c r="Y1195" s="26" t="str">
        <f t="shared" ca="1" si="632"/>
        <v/>
      </c>
      <c r="Z1195" s="28" t="str">
        <f t="shared" ca="1" si="603"/>
        <v/>
      </c>
      <c r="AA1195" s="57" t="str">
        <f t="shared" ca="1" si="608"/>
        <v/>
      </c>
      <c r="AB1195" s="33" t="str">
        <f t="shared" ca="1" si="604"/>
        <v/>
      </c>
      <c r="AD1195" s="28" t="str">
        <f t="shared" ca="1" si="609"/>
        <v/>
      </c>
      <c r="AE1195" s="28" t="str">
        <f t="shared" ca="1" si="610"/>
        <v/>
      </c>
      <c r="AF1195" s="28" t="str">
        <f t="shared" ca="1" si="611"/>
        <v/>
      </c>
      <c r="AG1195" s="28" t="str">
        <f t="shared" ca="1" si="612"/>
        <v/>
      </c>
      <c r="AH1195" s="28" t="str">
        <f t="shared" ca="1" si="613"/>
        <v/>
      </c>
      <c r="AI1195" s="28" t="str">
        <f t="shared" ca="1" si="614"/>
        <v/>
      </c>
      <c r="AJ1195" s="28" t="str">
        <f t="shared" ca="1" si="615"/>
        <v/>
      </c>
      <c r="AK1195" s="28" t="str">
        <f t="shared" ca="1" si="616"/>
        <v/>
      </c>
      <c r="AL1195" s="28" t="str">
        <f t="shared" ca="1" si="617"/>
        <v/>
      </c>
      <c r="AM1195" s="28" t="str">
        <f t="shared" ca="1" si="618"/>
        <v/>
      </c>
      <c r="AN1195" s="28" t="str">
        <f t="shared" ca="1" si="605"/>
        <v/>
      </c>
      <c r="AO1195" s="28" t="str">
        <f t="shared" ca="1" si="619"/>
        <v/>
      </c>
      <c r="AP1195" s="33" t="str">
        <f t="shared" ca="1" si="606"/>
        <v/>
      </c>
    </row>
    <row r="1196" spans="1:42" x14ac:dyDescent="0.25">
      <c r="A1196" s="31" t="str">
        <f t="shared" ca="1" si="621"/>
        <v/>
      </c>
      <c r="B1196" s="32" t="str">
        <f t="shared" ca="1" si="622"/>
        <v/>
      </c>
      <c r="C1196" s="32" t="str">
        <f t="shared" ca="1" si="602"/>
        <v/>
      </c>
      <c r="D1196" s="48">
        <f>RAWDATA!A1198</f>
        <v>0</v>
      </c>
      <c r="E1196" s="48" t="str">
        <f t="shared" ca="1" si="620"/>
        <v/>
      </c>
      <c r="F1196" s="48" t="str">
        <f t="shared" ca="1" si="633"/>
        <v/>
      </c>
      <c r="G1196" s="48" t="str">
        <f t="shared" ca="1" si="633"/>
        <v/>
      </c>
      <c r="H1196" s="48" t="str">
        <f t="shared" ca="1" si="633"/>
        <v/>
      </c>
      <c r="I1196" s="48" t="str">
        <f t="shared" ca="1" si="633"/>
        <v/>
      </c>
      <c r="J1196" s="48" t="str">
        <f t="shared" ca="1" si="633"/>
        <v/>
      </c>
      <c r="K1196" s="48" t="str">
        <f t="shared" ca="1" si="633"/>
        <v/>
      </c>
      <c r="L1196" s="48" t="str">
        <f t="shared" ca="1" si="633"/>
        <v/>
      </c>
      <c r="M1196" s="48" t="str">
        <f t="shared" ca="1" si="633"/>
        <v/>
      </c>
      <c r="N1196" s="48" t="str">
        <f t="shared" ca="1" si="633"/>
        <v/>
      </c>
      <c r="P1196" s="26" t="str">
        <f t="shared" ca="1" si="623"/>
        <v/>
      </c>
      <c r="Q1196" s="26" t="str">
        <f t="shared" ca="1" si="624"/>
        <v/>
      </c>
      <c r="R1196" s="26" t="str">
        <f t="shared" ca="1" si="625"/>
        <v/>
      </c>
      <c r="S1196" s="26" t="str">
        <f t="shared" ca="1" si="626"/>
        <v/>
      </c>
      <c r="T1196" s="26" t="str">
        <f t="shared" ca="1" si="627"/>
        <v/>
      </c>
      <c r="U1196" s="26" t="str">
        <f t="shared" ca="1" si="628"/>
        <v/>
      </c>
      <c r="V1196" s="26" t="str">
        <f t="shared" ca="1" si="629"/>
        <v/>
      </c>
      <c r="W1196" s="26" t="str">
        <f t="shared" ca="1" si="630"/>
        <v/>
      </c>
      <c r="X1196" s="26" t="str">
        <f t="shared" ca="1" si="631"/>
        <v/>
      </c>
      <c r="Y1196" s="26" t="str">
        <f t="shared" ca="1" si="632"/>
        <v/>
      </c>
      <c r="Z1196" s="28" t="str">
        <f t="shared" ca="1" si="603"/>
        <v/>
      </c>
      <c r="AA1196" s="57" t="str">
        <f t="shared" ca="1" si="608"/>
        <v/>
      </c>
      <c r="AB1196" s="33" t="str">
        <f t="shared" ca="1" si="604"/>
        <v/>
      </c>
      <c r="AD1196" s="28" t="str">
        <f t="shared" ca="1" si="609"/>
        <v/>
      </c>
      <c r="AE1196" s="28" t="str">
        <f t="shared" ca="1" si="610"/>
        <v/>
      </c>
      <c r="AF1196" s="28" t="str">
        <f t="shared" ca="1" si="611"/>
        <v/>
      </c>
      <c r="AG1196" s="28" t="str">
        <f t="shared" ca="1" si="612"/>
        <v/>
      </c>
      <c r="AH1196" s="28" t="str">
        <f t="shared" ca="1" si="613"/>
        <v/>
      </c>
      <c r="AI1196" s="28" t="str">
        <f t="shared" ca="1" si="614"/>
        <v/>
      </c>
      <c r="AJ1196" s="28" t="str">
        <f t="shared" ca="1" si="615"/>
        <v/>
      </c>
      <c r="AK1196" s="28" t="str">
        <f t="shared" ca="1" si="616"/>
        <v/>
      </c>
      <c r="AL1196" s="28" t="str">
        <f t="shared" ca="1" si="617"/>
        <v/>
      </c>
      <c r="AM1196" s="28" t="str">
        <f t="shared" ca="1" si="618"/>
        <v/>
      </c>
      <c r="AN1196" s="28" t="str">
        <f t="shared" ca="1" si="605"/>
        <v/>
      </c>
      <c r="AO1196" s="28" t="str">
        <f t="shared" ca="1" si="619"/>
        <v/>
      </c>
      <c r="AP1196" s="33" t="str">
        <f t="shared" ca="1" si="606"/>
        <v/>
      </c>
    </row>
    <row r="1197" spans="1:42" x14ac:dyDescent="0.25">
      <c r="A1197" s="31" t="str">
        <f t="shared" ca="1" si="621"/>
        <v/>
      </c>
      <c r="B1197" s="32" t="str">
        <f t="shared" ca="1" si="622"/>
        <v/>
      </c>
      <c r="C1197" s="32" t="str">
        <f t="shared" ca="1" si="602"/>
        <v/>
      </c>
      <c r="D1197" s="48">
        <f>RAWDATA!A1199</f>
        <v>0</v>
      </c>
      <c r="E1197" s="48" t="str">
        <f t="shared" ca="1" si="620"/>
        <v/>
      </c>
      <c r="F1197" s="48" t="str">
        <f t="shared" ca="1" si="633"/>
        <v/>
      </c>
      <c r="G1197" s="48" t="str">
        <f t="shared" ca="1" si="633"/>
        <v/>
      </c>
      <c r="H1197" s="48" t="str">
        <f t="shared" ca="1" si="633"/>
        <v/>
      </c>
      <c r="I1197" s="48" t="str">
        <f t="shared" ca="1" si="633"/>
        <v/>
      </c>
      <c r="J1197" s="48" t="str">
        <f t="shared" ca="1" si="633"/>
        <v/>
      </c>
      <c r="K1197" s="48" t="str">
        <f t="shared" ca="1" si="633"/>
        <v/>
      </c>
      <c r="L1197" s="48" t="str">
        <f t="shared" ca="1" si="633"/>
        <v/>
      </c>
      <c r="M1197" s="48" t="str">
        <f t="shared" ca="1" si="633"/>
        <v/>
      </c>
      <c r="N1197" s="48" t="str">
        <f t="shared" ca="1" si="633"/>
        <v/>
      </c>
      <c r="P1197" s="26" t="str">
        <f t="shared" ca="1" si="623"/>
        <v/>
      </c>
      <c r="Q1197" s="26" t="str">
        <f t="shared" ca="1" si="624"/>
        <v/>
      </c>
      <c r="R1197" s="26" t="str">
        <f t="shared" ca="1" si="625"/>
        <v/>
      </c>
      <c r="S1197" s="26" t="str">
        <f t="shared" ca="1" si="626"/>
        <v/>
      </c>
      <c r="T1197" s="26" t="str">
        <f t="shared" ca="1" si="627"/>
        <v/>
      </c>
      <c r="U1197" s="26" t="str">
        <f t="shared" ca="1" si="628"/>
        <v/>
      </c>
      <c r="V1197" s="26" t="str">
        <f t="shared" ca="1" si="629"/>
        <v/>
      </c>
      <c r="W1197" s="26" t="str">
        <f t="shared" ca="1" si="630"/>
        <v/>
      </c>
      <c r="X1197" s="26" t="str">
        <f t="shared" ca="1" si="631"/>
        <v/>
      </c>
      <c r="Y1197" s="26" t="str">
        <f t="shared" ca="1" si="632"/>
        <v/>
      </c>
      <c r="Z1197" s="28" t="str">
        <f t="shared" ca="1" si="603"/>
        <v/>
      </c>
      <c r="AA1197" s="57" t="str">
        <f t="shared" ca="1" si="608"/>
        <v/>
      </c>
      <c r="AB1197" s="33" t="str">
        <f t="shared" ca="1" si="604"/>
        <v/>
      </c>
      <c r="AD1197" s="28" t="str">
        <f t="shared" ca="1" si="609"/>
        <v/>
      </c>
      <c r="AE1197" s="28" t="str">
        <f t="shared" ca="1" si="610"/>
        <v/>
      </c>
      <c r="AF1197" s="28" t="str">
        <f t="shared" ca="1" si="611"/>
        <v/>
      </c>
      <c r="AG1197" s="28" t="str">
        <f t="shared" ca="1" si="612"/>
        <v/>
      </c>
      <c r="AH1197" s="28" t="str">
        <f t="shared" ca="1" si="613"/>
        <v/>
      </c>
      <c r="AI1197" s="28" t="str">
        <f t="shared" ca="1" si="614"/>
        <v/>
      </c>
      <c r="AJ1197" s="28" t="str">
        <f t="shared" ca="1" si="615"/>
        <v/>
      </c>
      <c r="AK1197" s="28" t="str">
        <f t="shared" ca="1" si="616"/>
        <v/>
      </c>
      <c r="AL1197" s="28" t="str">
        <f t="shared" ca="1" si="617"/>
        <v/>
      </c>
      <c r="AM1197" s="28" t="str">
        <f t="shared" ca="1" si="618"/>
        <v/>
      </c>
      <c r="AN1197" s="28" t="str">
        <f t="shared" ca="1" si="605"/>
        <v/>
      </c>
      <c r="AO1197" s="28" t="str">
        <f t="shared" ca="1" si="619"/>
        <v/>
      </c>
      <c r="AP1197" s="33" t="str">
        <f t="shared" ca="1" si="606"/>
        <v/>
      </c>
    </row>
    <row r="1198" spans="1:42" x14ac:dyDescent="0.25">
      <c r="A1198" s="31" t="str">
        <f t="shared" ca="1" si="621"/>
        <v/>
      </c>
      <c r="B1198" s="32" t="str">
        <f t="shared" ca="1" si="622"/>
        <v/>
      </c>
      <c r="C1198" s="32" t="str">
        <f t="shared" ca="1" si="602"/>
        <v/>
      </c>
      <c r="D1198" s="48">
        <f>RAWDATA!A1200</f>
        <v>0</v>
      </c>
      <c r="E1198" s="48" t="str">
        <f t="shared" ca="1" si="620"/>
        <v/>
      </c>
      <c r="F1198" s="48" t="str">
        <f t="shared" ca="1" si="633"/>
        <v/>
      </c>
      <c r="G1198" s="48" t="str">
        <f t="shared" ca="1" si="633"/>
        <v/>
      </c>
      <c r="H1198" s="48" t="str">
        <f t="shared" ca="1" si="633"/>
        <v/>
      </c>
      <c r="I1198" s="48" t="str">
        <f t="shared" ca="1" si="633"/>
        <v/>
      </c>
      <c r="J1198" s="48" t="str">
        <f t="shared" ca="1" si="633"/>
        <v/>
      </c>
      <c r="K1198" s="48" t="str">
        <f t="shared" ca="1" si="633"/>
        <v/>
      </c>
      <c r="L1198" s="48" t="str">
        <f t="shared" ca="1" si="633"/>
        <v/>
      </c>
      <c r="M1198" s="48" t="str">
        <f t="shared" ca="1" si="633"/>
        <v/>
      </c>
      <c r="N1198" s="48" t="str">
        <f t="shared" ca="1" si="633"/>
        <v/>
      </c>
      <c r="P1198" s="26" t="str">
        <f t="shared" ca="1" si="623"/>
        <v/>
      </c>
      <c r="Q1198" s="26" t="str">
        <f t="shared" ca="1" si="624"/>
        <v/>
      </c>
      <c r="R1198" s="26" t="str">
        <f t="shared" ca="1" si="625"/>
        <v/>
      </c>
      <c r="S1198" s="26" t="str">
        <f t="shared" ca="1" si="626"/>
        <v/>
      </c>
      <c r="T1198" s="26" t="str">
        <f t="shared" ca="1" si="627"/>
        <v/>
      </c>
      <c r="U1198" s="26" t="str">
        <f t="shared" ca="1" si="628"/>
        <v/>
      </c>
      <c r="V1198" s="26" t="str">
        <f t="shared" ca="1" si="629"/>
        <v/>
      </c>
      <c r="W1198" s="26" t="str">
        <f t="shared" ca="1" si="630"/>
        <v/>
      </c>
      <c r="X1198" s="26" t="str">
        <f t="shared" ca="1" si="631"/>
        <v/>
      </c>
      <c r="Y1198" s="26" t="str">
        <f t="shared" ca="1" si="632"/>
        <v/>
      </c>
      <c r="Z1198" s="28" t="str">
        <f t="shared" ca="1" si="603"/>
        <v/>
      </c>
      <c r="AA1198" s="57" t="str">
        <f t="shared" ca="1" si="608"/>
        <v/>
      </c>
      <c r="AB1198" s="33" t="str">
        <f t="shared" ca="1" si="604"/>
        <v/>
      </c>
      <c r="AD1198" s="28" t="str">
        <f t="shared" ca="1" si="609"/>
        <v/>
      </c>
      <c r="AE1198" s="28" t="str">
        <f t="shared" ca="1" si="610"/>
        <v/>
      </c>
      <c r="AF1198" s="28" t="str">
        <f t="shared" ca="1" si="611"/>
        <v/>
      </c>
      <c r="AG1198" s="28" t="str">
        <f t="shared" ca="1" si="612"/>
        <v/>
      </c>
      <c r="AH1198" s="28" t="str">
        <f t="shared" ca="1" si="613"/>
        <v/>
      </c>
      <c r="AI1198" s="28" t="str">
        <f t="shared" ca="1" si="614"/>
        <v/>
      </c>
      <c r="AJ1198" s="28" t="str">
        <f t="shared" ca="1" si="615"/>
        <v/>
      </c>
      <c r="AK1198" s="28" t="str">
        <f t="shared" ca="1" si="616"/>
        <v/>
      </c>
      <c r="AL1198" s="28" t="str">
        <f t="shared" ca="1" si="617"/>
        <v/>
      </c>
      <c r="AM1198" s="28" t="str">
        <f t="shared" ca="1" si="618"/>
        <v/>
      </c>
      <c r="AN1198" s="28" t="str">
        <f t="shared" ca="1" si="605"/>
        <v/>
      </c>
      <c r="AO1198" s="28" t="str">
        <f t="shared" ca="1" si="619"/>
        <v/>
      </c>
      <c r="AP1198" s="33" t="str">
        <f t="shared" ca="1" si="606"/>
        <v/>
      </c>
    </row>
    <row r="1199" spans="1:42" x14ac:dyDescent="0.25">
      <c r="A1199" s="31" t="str">
        <f t="shared" ca="1" si="621"/>
        <v/>
      </c>
      <c r="B1199" s="32" t="str">
        <f t="shared" ca="1" si="622"/>
        <v/>
      </c>
      <c r="C1199" s="32" t="str">
        <f t="shared" ca="1" si="602"/>
        <v/>
      </c>
      <c r="D1199" s="48">
        <f>RAWDATA!A1201</f>
        <v>0</v>
      </c>
      <c r="E1199" s="48" t="str">
        <f t="shared" ca="1" si="620"/>
        <v/>
      </c>
      <c r="F1199" s="48" t="str">
        <f t="shared" ca="1" si="633"/>
        <v/>
      </c>
      <c r="G1199" s="48" t="str">
        <f t="shared" ca="1" si="633"/>
        <v/>
      </c>
      <c r="H1199" s="48" t="str">
        <f t="shared" ca="1" si="633"/>
        <v/>
      </c>
      <c r="I1199" s="48" t="str">
        <f t="shared" ca="1" si="633"/>
        <v/>
      </c>
      <c r="J1199" s="48" t="str">
        <f t="shared" ca="1" si="633"/>
        <v/>
      </c>
      <c r="K1199" s="48" t="str">
        <f t="shared" ca="1" si="633"/>
        <v/>
      </c>
      <c r="L1199" s="48" t="str">
        <f t="shared" ca="1" si="633"/>
        <v/>
      </c>
      <c r="M1199" s="48" t="str">
        <f t="shared" ca="1" si="633"/>
        <v/>
      </c>
      <c r="N1199" s="48" t="str">
        <f t="shared" ca="1" si="633"/>
        <v/>
      </c>
      <c r="P1199" s="26" t="str">
        <f t="shared" ca="1" si="623"/>
        <v/>
      </c>
      <c r="Q1199" s="26" t="str">
        <f t="shared" ca="1" si="624"/>
        <v/>
      </c>
      <c r="R1199" s="26" t="str">
        <f t="shared" ca="1" si="625"/>
        <v/>
      </c>
      <c r="S1199" s="26" t="str">
        <f t="shared" ca="1" si="626"/>
        <v/>
      </c>
      <c r="T1199" s="26" t="str">
        <f t="shared" ca="1" si="627"/>
        <v/>
      </c>
      <c r="U1199" s="26" t="str">
        <f t="shared" ca="1" si="628"/>
        <v/>
      </c>
      <c r="V1199" s="26" t="str">
        <f t="shared" ca="1" si="629"/>
        <v/>
      </c>
      <c r="W1199" s="26" t="str">
        <f t="shared" ca="1" si="630"/>
        <v/>
      </c>
      <c r="X1199" s="26" t="str">
        <f t="shared" ca="1" si="631"/>
        <v/>
      </c>
      <c r="Y1199" s="26" t="str">
        <f t="shared" ca="1" si="632"/>
        <v/>
      </c>
      <c r="Z1199" s="28" t="str">
        <f t="shared" ca="1" si="603"/>
        <v/>
      </c>
      <c r="AA1199" s="57" t="str">
        <f t="shared" ca="1" si="608"/>
        <v/>
      </c>
      <c r="AB1199" s="33" t="str">
        <f t="shared" ca="1" si="604"/>
        <v/>
      </c>
      <c r="AD1199" s="28" t="str">
        <f t="shared" ca="1" si="609"/>
        <v/>
      </c>
      <c r="AE1199" s="28" t="str">
        <f t="shared" ca="1" si="610"/>
        <v/>
      </c>
      <c r="AF1199" s="28" t="str">
        <f t="shared" ca="1" si="611"/>
        <v/>
      </c>
      <c r="AG1199" s="28" t="str">
        <f t="shared" ca="1" si="612"/>
        <v/>
      </c>
      <c r="AH1199" s="28" t="str">
        <f t="shared" ca="1" si="613"/>
        <v/>
      </c>
      <c r="AI1199" s="28" t="str">
        <f t="shared" ca="1" si="614"/>
        <v/>
      </c>
      <c r="AJ1199" s="28" t="str">
        <f t="shared" ca="1" si="615"/>
        <v/>
      </c>
      <c r="AK1199" s="28" t="str">
        <f t="shared" ca="1" si="616"/>
        <v/>
      </c>
      <c r="AL1199" s="28" t="str">
        <f t="shared" ca="1" si="617"/>
        <v/>
      </c>
      <c r="AM1199" s="28" t="str">
        <f t="shared" ca="1" si="618"/>
        <v/>
      </c>
      <c r="AN1199" s="28" t="str">
        <f t="shared" ca="1" si="605"/>
        <v/>
      </c>
      <c r="AO1199" s="28" t="str">
        <f t="shared" ca="1" si="619"/>
        <v/>
      </c>
      <c r="AP1199" s="33" t="str">
        <f t="shared" ca="1" si="606"/>
        <v/>
      </c>
    </row>
    <row r="1200" spans="1:42" x14ac:dyDescent="0.25">
      <c r="A1200" s="31" t="str">
        <f t="shared" ca="1" si="621"/>
        <v/>
      </c>
      <c r="B1200" s="32" t="str">
        <f t="shared" ca="1" si="622"/>
        <v/>
      </c>
      <c r="C1200" s="32" t="str">
        <f t="shared" ref="C1200" ca="1" si="634">IF(E1200="","",MONTH(A1200))</f>
        <v/>
      </c>
      <c r="D1200" s="48">
        <f>RAWDATA!A1202</f>
        <v>0</v>
      </c>
      <c r="E1200" s="48" t="str">
        <f t="shared" ca="1" si="620"/>
        <v/>
      </c>
      <c r="F1200" s="48" t="str">
        <f t="shared" ca="1" si="633"/>
        <v/>
      </c>
      <c r="G1200" s="48" t="str">
        <f t="shared" ca="1" si="633"/>
        <v/>
      </c>
      <c r="H1200" s="48" t="str">
        <f t="shared" ca="1" si="633"/>
        <v/>
      </c>
      <c r="I1200" s="48" t="str">
        <f t="shared" ca="1" si="633"/>
        <v/>
      </c>
      <c r="J1200" s="48" t="str">
        <f t="shared" ca="1" si="633"/>
        <v/>
      </c>
      <c r="K1200" s="48" t="str">
        <f t="shared" ca="1" si="633"/>
        <v/>
      </c>
      <c r="L1200" s="48" t="str">
        <f t="shared" ca="1" si="633"/>
        <v/>
      </c>
      <c r="M1200" s="48" t="str">
        <f t="shared" ca="1" si="633"/>
        <v/>
      </c>
      <c r="N1200" s="48" t="str">
        <f t="shared" ca="1" si="633"/>
        <v/>
      </c>
      <c r="P1200" s="26" t="str">
        <f t="shared" ca="1" si="623"/>
        <v/>
      </c>
      <c r="Q1200" s="26" t="str">
        <f t="shared" ca="1" si="624"/>
        <v/>
      </c>
      <c r="R1200" s="26" t="str">
        <f t="shared" ca="1" si="625"/>
        <v/>
      </c>
      <c r="S1200" s="26" t="str">
        <f t="shared" ca="1" si="626"/>
        <v/>
      </c>
      <c r="T1200" s="26" t="str">
        <f t="shared" ca="1" si="627"/>
        <v/>
      </c>
      <c r="U1200" s="26" t="str">
        <f t="shared" ca="1" si="628"/>
        <v/>
      </c>
      <c r="V1200" s="26" t="str">
        <f t="shared" ca="1" si="629"/>
        <v/>
      </c>
      <c r="W1200" s="26" t="str">
        <f t="shared" ca="1" si="630"/>
        <v/>
      </c>
      <c r="X1200" s="26" t="str">
        <f t="shared" ca="1" si="631"/>
        <v/>
      </c>
      <c r="Y1200" s="26" t="str">
        <f t="shared" ca="1" si="632"/>
        <v/>
      </c>
      <c r="Z1200" s="28" t="str">
        <f t="shared" ca="1" si="603"/>
        <v/>
      </c>
      <c r="AA1200" s="57" t="str">
        <f t="shared" ca="1" si="608"/>
        <v/>
      </c>
      <c r="AB1200" s="33" t="str">
        <f t="shared" ca="1" si="604"/>
        <v/>
      </c>
      <c r="AD1200" s="28" t="str">
        <f t="shared" ca="1" si="609"/>
        <v/>
      </c>
      <c r="AE1200" s="28" t="str">
        <f t="shared" ca="1" si="610"/>
        <v/>
      </c>
      <c r="AF1200" s="28" t="str">
        <f t="shared" ca="1" si="611"/>
        <v/>
      </c>
      <c r="AG1200" s="28" t="str">
        <f t="shared" ca="1" si="612"/>
        <v/>
      </c>
      <c r="AH1200" s="28" t="str">
        <f t="shared" ca="1" si="613"/>
        <v/>
      </c>
      <c r="AI1200" s="28" t="str">
        <f t="shared" ca="1" si="614"/>
        <v/>
      </c>
      <c r="AJ1200" s="28" t="str">
        <f t="shared" ca="1" si="615"/>
        <v/>
      </c>
      <c r="AK1200" s="28" t="str">
        <f t="shared" ca="1" si="616"/>
        <v/>
      </c>
      <c r="AL1200" s="28" t="str">
        <f t="shared" ca="1" si="617"/>
        <v/>
      </c>
      <c r="AM1200" s="28" t="str">
        <f t="shared" ca="1" si="618"/>
        <v/>
      </c>
      <c r="AN1200" s="28" t="str">
        <f t="shared" ca="1" si="605"/>
        <v/>
      </c>
      <c r="AO1200" s="28" t="str">
        <f t="shared" ca="1" si="619"/>
        <v/>
      </c>
      <c r="AP1200" s="33" t="str">
        <f t="shared" ca="1" si="606"/>
        <v/>
      </c>
    </row>
  </sheetData>
  <conditionalFormatting sqref="E1:N1">
    <cfRule type="colorScale" priority="1">
      <colorScale>
        <cfvo type="min"/>
        <cfvo type="percentile" val="50"/>
        <cfvo type="max"/>
        <color rgb="FFF8696B"/>
        <color rgb="FFFFEB84"/>
        <color rgb="FF63BE7B"/>
      </colorScale>
    </cfRule>
  </conditionalFormatting>
  <dataValidations count="2">
    <dataValidation type="list" allowBlank="1" showInputMessage="1" showErrorMessage="1" sqref="B5" xr:uid="{D4BCADF4-1994-498A-9A4D-0FC917D93265}">
      <formula1>"BM,CFP,DIV,EP,LTREV,STREV,SIZE,MOM"</formula1>
    </dataValidation>
    <dataValidation type="list" allowBlank="1" showInputMessage="1" showErrorMessage="1" sqref="B1" xr:uid="{14575C6D-85D4-47CC-9E1F-E0A8B097F156}">
      <formula1>"BM,CFP,DIV,EP,LTREV,STREV,SIZE,MOM,COMBO"</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DE63F-973B-43BB-9A04-01E6514F67C7}">
  <sheetPr>
    <tabColor theme="1"/>
  </sheetPr>
  <dimension ref="A1:FK1148"/>
  <sheetViews>
    <sheetView workbookViewId="0"/>
  </sheetViews>
  <sheetFormatPr defaultRowHeight="14.4" x14ac:dyDescent="0.3"/>
  <cols>
    <col min="12" max="12" width="2.109375" customWidth="1"/>
    <col min="13" max="23" width="9.109375" style="1"/>
    <col min="24" max="24" width="2.109375" style="1" customWidth="1"/>
    <col min="25" max="35" width="9.109375" style="1"/>
    <col min="36" max="36" width="2" customWidth="1"/>
    <col min="57" max="57" width="2" style="1" customWidth="1"/>
    <col min="58" max="77" width="9.109375" style="1"/>
    <col min="78" max="78" width="2" style="1" customWidth="1"/>
    <col min="79" max="98" width="9.109375" style="1"/>
    <col min="99" max="99" width="2" style="1" customWidth="1"/>
    <col min="100" max="119" width="9.109375" style="1"/>
    <col min="120" max="120" width="2" style="1" customWidth="1"/>
    <col min="121" max="140" width="9.109375" style="1"/>
    <col min="141" max="141" width="1.109375" customWidth="1"/>
    <col min="147" max="147" width="2.44140625" customWidth="1"/>
    <col min="148" max="149" width="18.5546875" customWidth="1"/>
    <col min="150" max="150" width="2.88671875" customWidth="1"/>
    <col min="151" max="152" width="20.88671875" customWidth="1"/>
    <col min="153" max="153" width="2.88671875" style="1" customWidth="1"/>
    <col min="154" max="155" width="20.88671875" style="1" customWidth="1"/>
    <col min="156" max="156" width="4.33203125" customWidth="1"/>
    <col min="157" max="167" width="9.109375" style="1"/>
  </cols>
  <sheetData>
    <row r="1" spans="1:167" s="1" customFormat="1" x14ac:dyDescent="0.3">
      <c r="A1" s="7" t="s">
        <v>80</v>
      </c>
      <c r="EM1" s="1">
        <f>AVERAGE(EM10:EM1110)</f>
        <v>0.66100817438691939</v>
      </c>
      <c r="EN1" s="1">
        <f>AVERAGE(EN10:EN1110)</f>
        <v>0.20375113533151684</v>
      </c>
      <c r="EO1" s="1">
        <f>AVERAGE(EO10:EO1110)</f>
        <v>0.37782924613987279</v>
      </c>
      <c r="EP1" s="1">
        <f>AVERAGE(EP10:EP1110)</f>
        <v>0.27506811989100771</v>
      </c>
      <c r="FA1" s="7"/>
    </row>
    <row r="2" spans="1:167" s="1" customFormat="1" x14ac:dyDescent="0.3">
      <c r="A2" s="1" t="s">
        <v>43</v>
      </c>
      <c r="B2" s="1">
        <f>AVERAGE(B10:B1201)</f>
        <v>1.0141489361702121</v>
      </c>
      <c r="C2" s="1">
        <f t="shared" ref="C2:K2" si="0">AVERAGE(C10:C1201)</f>
        <v>1.1268439716312073</v>
      </c>
      <c r="D2" s="1">
        <f t="shared" si="0"/>
        <v>1.1359574468085107</v>
      </c>
      <c r="E2" s="1">
        <f t="shared" si="0"/>
        <v>1.2270124113475185</v>
      </c>
      <c r="F2" s="1">
        <f t="shared" si="0"/>
        <v>1.2178546099290783</v>
      </c>
      <c r="G2" s="1">
        <f t="shared" si="0"/>
        <v>1.3298226950354617</v>
      </c>
      <c r="H2" s="1">
        <f t="shared" si="0"/>
        <v>1.3385460992907803</v>
      </c>
      <c r="I2" s="1">
        <f t="shared" si="0"/>
        <v>1.4367907801418445</v>
      </c>
      <c r="J2" s="1">
        <f t="shared" si="0"/>
        <v>1.5826684397163109</v>
      </c>
      <c r="K2" s="1">
        <f t="shared" si="0"/>
        <v>1.7908244680851075</v>
      </c>
      <c r="M2" s="1" t="s">
        <v>43</v>
      </c>
      <c r="N2" s="1">
        <f>AVERAGE(N10:N1201)</f>
        <v>2.7106496927129089</v>
      </c>
      <c r="O2" s="1">
        <f t="shared" ref="O2:W2" si="1">AVERAGE(O10:O1201)</f>
        <v>1.5281738366988562</v>
      </c>
      <c r="P2" s="1">
        <f t="shared" si="1"/>
        <v>1.3308516242317803</v>
      </c>
      <c r="Q2" s="1">
        <f t="shared" si="1"/>
        <v>1.2329411764705875</v>
      </c>
      <c r="R2" s="1">
        <f t="shared" si="1"/>
        <v>1.2576382791922749</v>
      </c>
      <c r="S2" s="1">
        <f t="shared" si="1"/>
        <v>1.1892186128182629</v>
      </c>
      <c r="T2" s="1">
        <f t="shared" si="1"/>
        <v>1.0894907813871837</v>
      </c>
      <c r="U2" s="1">
        <f t="shared" si="1"/>
        <v>1.0108340649692711</v>
      </c>
      <c r="V2" s="1">
        <f t="shared" si="1"/>
        <v>0.80478489903424044</v>
      </c>
      <c r="W2" s="1">
        <f t="shared" si="1"/>
        <v>0.1004477611940298</v>
      </c>
      <c r="Y2" s="1" t="s">
        <v>43</v>
      </c>
      <c r="Z2" s="1">
        <f>AVERAGE(Z10:Z1201)</f>
        <v>2.075018518518521</v>
      </c>
      <c r="AA2" s="1">
        <f t="shared" ref="AA2:AI2" si="2">AVERAGE(AA10:AA1201)</f>
        <v>1.5856111111111102</v>
      </c>
      <c r="AB2" s="1">
        <f t="shared" si="2"/>
        <v>1.4578611111111093</v>
      </c>
      <c r="AC2" s="1">
        <f t="shared" si="2"/>
        <v>1.3876018518518529</v>
      </c>
      <c r="AD2" s="1">
        <f t="shared" si="2"/>
        <v>1.3961574074074072</v>
      </c>
      <c r="AE2" s="1">
        <f t="shared" si="2"/>
        <v>1.2509629629629604</v>
      </c>
      <c r="AF2" s="1">
        <f t="shared" si="2"/>
        <v>1.265953703703705</v>
      </c>
      <c r="AG2" s="1">
        <f t="shared" si="2"/>
        <v>1.2441666666666678</v>
      </c>
      <c r="AH2" s="1">
        <f t="shared" si="2"/>
        <v>1.1466759259259267</v>
      </c>
      <c r="AI2" s="1">
        <f t="shared" si="2"/>
        <v>0.96431481481481507</v>
      </c>
      <c r="AT2" s="1" t="s">
        <v>43</v>
      </c>
      <c r="AU2" s="1">
        <f>AVERAGE(AU10:AU1201)</f>
        <v>0.951378896882495</v>
      </c>
      <c r="AV2" s="1">
        <f>AVERAGE(AV10:AV1201)</f>
        <v>1.0693645083932852</v>
      </c>
      <c r="AW2" s="1">
        <f t="shared" ref="AW2:BD2" si="3">AVERAGE(AW10:AW1201)</f>
        <v>1.1476858513189436</v>
      </c>
      <c r="AX2" s="1">
        <f t="shared" si="3"/>
        <v>1.1857194244604314</v>
      </c>
      <c r="AY2" s="1">
        <f t="shared" si="3"/>
        <v>1.2471822541966424</v>
      </c>
      <c r="AZ2" s="1">
        <f t="shared" si="3"/>
        <v>1.2765947242206241</v>
      </c>
      <c r="BA2" s="1">
        <f t="shared" si="3"/>
        <v>1.3829256594724231</v>
      </c>
      <c r="BB2" s="1">
        <f t="shared" si="3"/>
        <v>1.3948681055155872</v>
      </c>
      <c r="BC2" s="1">
        <f t="shared" si="3"/>
        <v>1.5006954436450821</v>
      </c>
      <c r="BD2" s="1">
        <f t="shared" si="3"/>
        <v>1.6131894484412479</v>
      </c>
      <c r="BO2" s="1" t="s">
        <v>43</v>
      </c>
      <c r="BP2" s="1">
        <f>AVERAGE(BP10:BP1201)</f>
        <v>0.98169064748201562</v>
      </c>
      <c r="BQ2" s="1">
        <f>AVERAGE(BQ10:BQ1201)</f>
        <v>1.1121462829736224</v>
      </c>
      <c r="BR2" s="1">
        <f t="shared" ref="BR2:BY2" si="4">AVERAGE(BR10:BR1201)</f>
        <v>1.1300959232613905</v>
      </c>
      <c r="BS2" s="1">
        <f t="shared" si="4"/>
        <v>1.1682613908872881</v>
      </c>
      <c r="BT2" s="1">
        <f t="shared" si="4"/>
        <v>1.215107913669063</v>
      </c>
      <c r="BU2" s="1">
        <f t="shared" si="4"/>
        <v>1.2566306954436437</v>
      </c>
      <c r="BV2" s="1">
        <f t="shared" si="4"/>
        <v>1.3071582733812954</v>
      </c>
      <c r="BW2" s="1">
        <f t="shared" si="4"/>
        <v>1.3669784172661854</v>
      </c>
      <c r="BX2" s="1">
        <f t="shared" si="4"/>
        <v>1.4715827338129503</v>
      </c>
      <c r="BY2" s="1">
        <f t="shared" si="4"/>
        <v>1.5801798561151106</v>
      </c>
      <c r="CJ2" s="1" t="s">
        <v>43</v>
      </c>
      <c r="CK2" s="1">
        <f>AVERAGE(CK10:CK1201)</f>
        <v>0.80515873015873118</v>
      </c>
      <c r="CL2" s="1">
        <f>AVERAGE(CL10:CL1201)</f>
        <v>0.99175485008818365</v>
      </c>
      <c r="CM2" s="1">
        <f t="shared" ref="CM2:CT2" si="5">AVERAGE(CM10:CM1201)</f>
        <v>1.0696825396825402</v>
      </c>
      <c r="CN2" s="1">
        <f t="shared" si="5"/>
        <v>1.228474426807759</v>
      </c>
      <c r="CO2" s="1">
        <f t="shared" si="5"/>
        <v>1.2354320987654315</v>
      </c>
      <c r="CP2" s="1">
        <f t="shared" si="5"/>
        <v>1.2914902998236315</v>
      </c>
      <c r="CQ2" s="1">
        <f t="shared" si="5"/>
        <v>1.4007936507936494</v>
      </c>
      <c r="CR2" s="1">
        <f t="shared" si="5"/>
        <v>1.4479982363315702</v>
      </c>
      <c r="CS2" s="1">
        <f t="shared" si="5"/>
        <v>1.6630776014109363</v>
      </c>
      <c r="CT2" s="1">
        <f t="shared" si="5"/>
        <v>1.9216490299823654</v>
      </c>
      <c r="DE2" s="1" t="s">
        <v>43</v>
      </c>
      <c r="DF2" s="1">
        <f>AVERAGE(DF10:DF1201)</f>
        <v>1.1366755793226384</v>
      </c>
      <c r="DG2" s="1">
        <f>AVERAGE(DG10:DG1201)</f>
        <v>1.1949732620320852</v>
      </c>
      <c r="DH2" s="1">
        <f t="shared" ref="DH2:DO2" si="6">AVERAGE(DH10:DH1201)</f>
        <v>1.1507219251336884</v>
      </c>
      <c r="DI2" s="1">
        <f t="shared" si="6"/>
        <v>1.220365418894831</v>
      </c>
      <c r="DJ2" s="1">
        <f t="shared" si="6"/>
        <v>1.1797950089126545</v>
      </c>
      <c r="DK2" s="1">
        <f t="shared" si="6"/>
        <v>1.2081907308377906</v>
      </c>
      <c r="DL2" s="1">
        <f t="shared" si="6"/>
        <v>1.2289483065953655</v>
      </c>
      <c r="DM2" s="1">
        <f t="shared" si="6"/>
        <v>1.2217914438502702</v>
      </c>
      <c r="DN2" s="1">
        <f t="shared" si="6"/>
        <v>1.2191087344028513</v>
      </c>
      <c r="DO2" s="1">
        <f t="shared" si="6"/>
        <v>1.1823707664884135</v>
      </c>
      <c r="DZ2" s="1" t="s">
        <v>43</v>
      </c>
      <c r="EA2" s="1">
        <f>AVERAGE(EA10:EA1201)</f>
        <v>1.7870811287477957</v>
      </c>
      <c r="EB2" s="1">
        <f>AVERAGE(EB10:EB1201)</f>
        <v>1.3599294532627855</v>
      </c>
      <c r="EC2" s="1">
        <f t="shared" ref="EC2:EJ2" si="7">AVERAGE(EC10:EC1201)</f>
        <v>1.287539682539683</v>
      </c>
      <c r="ED2" s="1">
        <f t="shared" si="7"/>
        <v>1.2315873015873009</v>
      </c>
      <c r="EE2" s="1">
        <f t="shared" si="7"/>
        <v>1.1752116402116402</v>
      </c>
      <c r="EF2" s="1">
        <f t="shared" si="7"/>
        <v>1.1882804232804236</v>
      </c>
      <c r="EG2" s="1">
        <f t="shared" si="7"/>
        <v>1.1101763668430344</v>
      </c>
      <c r="EH2" s="1">
        <f t="shared" si="7"/>
        <v>1.0823985890652548</v>
      </c>
      <c r="EI2" s="1">
        <f t="shared" si="7"/>
        <v>1.0241269841269851</v>
      </c>
      <c r="EJ2" s="1">
        <f t="shared" si="7"/>
        <v>0.90821869488536144</v>
      </c>
      <c r="FA2" s="1" t="s">
        <v>43</v>
      </c>
      <c r="FB2" s="1">
        <f>AVERAGE(FB10:FB1201)</f>
        <v>0.64174604316546757</v>
      </c>
      <c r="FC2" s="1">
        <f t="shared" ref="FC2:FK2" si="8">AVERAGE(FC10:FC1201)</f>
        <v>0.94793093525179961</v>
      </c>
      <c r="FD2" s="1">
        <f t="shared" si="8"/>
        <v>1.0656002398081548</v>
      </c>
      <c r="FE2" s="1">
        <f t="shared" si="8"/>
        <v>1.1334287769784168</v>
      </c>
      <c r="FF2" s="1">
        <f t="shared" si="8"/>
        <v>1.1908934052757796</v>
      </c>
      <c r="FG2" s="1">
        <f t="shared" si="8"/>
        <v>1.2452106714628308</v>
      </c>
      <c r="FH2" s="1">
        <f t="shared" si="8"/>
        <v>1.3175193045563545</v>
      </c>
      <c r="FI2" s="1">
        <f t="shared" si="8"/>
        <v>1.3389309352517993</v>
      </c>
      <c r="FJ2" s="1">
        <f t="shared" si="8"/>
        <v>1.4695299760191851</v>
      </c>
      <c r="FK2" s="1">
        <f t="shared" si="8"/>
        <v>1.8202661870503594</v>
      </c>
    </row>
    <row r="3" spans="1:167" s="1" customFormat="1" x14ac:dyDescent="0.3">
      <c r="A3" s="1" t="s">
        <v>44</v>
      </c>
      <c r="B3" s="2">
        <f>+(1+B2/100)^12-1</f>
        <v>0.12872075274446937</v>
      </c>
      <c r="C3" s="2">
        <f t="shared" ref="C3:K3" si="9">+(1+C2/100)^12-1</f>
        <v>0.14392471888237868</v>
      </c>
      <c r="D3" s="2">
        <f t="shared" si="9"/>
        <v>0.14516240786185253</v>
      </c>
      <c r="E3" s="2">
        <f t="shared" si="9"/>
        <v>0.15759604028784913</v>
      </c>
      <c r="F3" s="2">
        <f t="shared" si="9"/>
        <v>0.1563399611602645</v>
      </c>
      <c r="G3" s="2">
        <f t="shared" si="9"/>
        <v>0.17178353888888243</v>
      </c>
      <c r="H3" s="2">
        <f t="shared" si="9"/>
        <v>0.17299464724222013</v>
      </c>
      <c r="I3" s="2">
        <f t="shared" si="9"/>
        <v>0.18671384310525774</v>
      </c>
      <c r="J3" s="2">
        <f t="shared" si="9"/>
        <v>0.20735616396340584</v>
      </c>
      <c r="K3" s="2">
        <f t="shared" si="9"/>
        <v>0.23738140147450126</v>
      </c>
      <c r="M3" s="1" t="s">
        <v>44</v>
      </c>
      <c r="N3" s="2">
        <f>+(1+N2/100)^12-1</f>
        <v>0.37843317280102862</v>
      </c>
      <c r="O3" s="2">
        <f t="shared" ref="O3" si="10">+(1+O2/100)^12-1</f>
        <v>0.19960673790940997</v>
      </c>
      <c r="P3" s="2">
        <f t="shared" ref="P3" si="11">+(1+P2/100)^12-1</f>
        <v>0.17192632997651458</v>
      </c>
      <c r="Q3" s="2">
        <f t="shared" ref="Q3" si="12">+(1+Q2/100)^12-1</f>
        <v>0.15840989336247313</v>
      </c>
      <c r="R3" s="2">
        <f t="shared" ref="R3" si="13">+(1+R2/100)^12-1</f>
        <v>0.16180575881874004</v>
      </c>
      <c r="S3" s="2">
        <f t="shared" ref="S3" si="14">+(1+S2/100)^12-1</f>
        <v>0.15242032009558382</v>
      </c>
      <c r="T3" s="2">
        <f t="shared" ref="T3" si="15">+(1+T2/100)^12-1</f>
        <v>0.13886463352065737</v>
      </c>
      <c r="U3" s="2">
        <f t="shared" ref="U3" si="16">+(1+U2/100)^12-1</f>
        <v>0.12827635297771423</v>
      </c>
      <c r="V3" s="2">
        <f t="shared" ref="V3" si="17">+(1+V2/100)^12-1</f>
        <v>0.10096564423559085</v>
      </c>
      <c r="W3" s="2">
        <f t="shared" ref="W3" si="18">+(1+W2/100)^12-1</f>
        <v>1.2120547184505615E-2</v>
      </c>
      <c r="Y3" s="1" t="s">
        <v>44</v>
      </c>
      <c r="Z3" s="2">
        <f>+(1+Z2/100)^12-1</f>
        <v>0.27948031509656435</v>
      </c>
      <c r="AA3" s="2">
        <f t="shared" ref="AA3" si="19">+(1+AA2/100)^12-1</f>
        <v>0.20777593067546651</v>
      </c>
      <c r="AB3" s="2">
        <f t="shared" ref="AB3" si="20">+(1+AB2/100)^12-1</f>
        <v>0.18967525852019129</v>
      </c>
      <c r="AC3" s="2">
        <f t="shared" ref="AC3" si="21">+(1+AC2/100)^12-1</f>
        <v>0.17982666763605759</v>
      </c>
      <c r="AD3" s="2">
        <f t="shared" ref="AD3" si="22">+(1+AD2/100)^12-1</f>
        <v>0.18102193315765835</v>
      </c>
      <c r="AE3" s="2">
        <f t="shared" ref="AE3" si="23">+(1+AE2/100)^12-1</f>
        <v>0.16088700033997405</v>
      </c>
      <c r="AF3" s="2">
        <f t="shared" ref="AF3" si="24">+(1+AF2/100)^12-1</f>
        <v>0.1629511862215145</v>
      </c>
      <c r="AG3" s="2">
        <f t="shared" ref="AG3" si="25">+(1+AG2/100)^12-1</f>
        <v>0.15995227501280374</v>
      </c>
      <c r="AH3" s="2">
        <f t="shared" ref="AH3" si="26">+(1+AH2/100)^12-1</f>
        <v>0.14661964110049808</v>
      </c>
      <c r="AI3" s="2">
        <f t="shared" ref="AI3" si="27">+(1+AI2/100)^12-1</f>
        <v>0.1220567633868328</v>
      </c>
      <c r="AT3" s="1" t="s">
        <v>44</v>
      </c>
      <c r="AU3" s="2">
        <f>+(1+AU2/100)^12-1</f>
        <v>0.12033283425983621</v>
      </c>
      <c r="AV3" s="2">
        <f t="shared" ref="AV3" si="28">+(1+AV2/100)^12-1</f>
        <v>0.13614672272192285</v>
      </c>
      <c r="AW3" s="2">
        <f t="shared" ref="AW3" si="29">+(1+AW2/100)^12-1</f>
        <v>0.14675703332336654</v>
      </c>
      <c r="AX3" s="2">
        <f t="shared" ref="AX3" si="30">+(1+AX2/100)^12-1</f>
        <v>0.1519421937953136</v>
      </c>
      <c r="AY3" s="2">
        <f t="shared" ref="AY3" si="31">+(1+AY2/100)^12-1</f>
        <v>0.16036693720821527</v>
      </c>
      <c r="AZ3" s="2">
        <f t="shared" ref="AZ3" si="32">+(1+AZ2/100)^12-1</f>
        <v>0.16441846814384209</v>
      </c>
      <c r="BA3" s="2">
        <f t="shared" ref="BA3" si="33">+(1+BA2/100)^12-1</f>
        <v>0.17917384258906188</v>
      </c>
      <c r="BB3" s="2">
        <f t="shared" ref="BB3" si="34">+(1+BB2/100)^12-1</f>
        <v>0.18084173847972207</v>
      </c>
      <c r="BC3" s="2">
        <f t="shared" ref="BC3" si="35">+(1+BC2/100)^12-1</f>
        <v>0.19571647881843846</v>
      </c>
      <c r="BD3" s="2">
        <f t="shared" ref="BD3" si="36">+(1+BD2/100)^12-1</f>
        <v>0.21171643728794964</v>
      </c>
      <c r="BO3" s="1" t="s">
        <v>44</v>
      </c>
      <c r="BP3" s="2">
        <f>+(1+BP2/100)^12-1</f>
        <v>0.12437621286321687</v>
      </c>
      <c r="BQ3" s="2">
        <f t="shared" ref="BQ3" si="37">+(1+BQ2/100)^12-1</f>
        <v>0.14193122847601547</v>
      </c>
      <c r="BR3" s="2">
        <f t="shared" ref="BR3" si="38">+(1+BR2/100)^12-1</f>
        <v>0.14436622134151222</v>
      </c>
      <c r="BS3" s="2">
        <f t="shared" ref="BS3" si="39">+(1+BS2/100)^12-1</f>
        <v>0.14955945764066914</v>
      </c>
      <c r="BT3" s="2">
        <f t="shared" ref="BT3" si="40">+(1+BT2/100)^12-1</f>
        <v>0.15596346940418671</v>
      </c>
      <c r="BU3" s="2">
        <f t="shared" ref="BU3" si="41">+(1+BU2/100)^12-1</f>
        <v>0.1616670371313047</v>
      </c>
      <c r="BV3" s="2">
        <f t="shared" ref="BV3" si="42">+(1+BV2/100)^12-1</f>
        <v>0.16864229392710639</v>
      </c>
      <c r="BW3" s="2">
        <f t="shared" ref="BW3" si="43">+(1+BW2/100)^12-1</f>
        <v>0.17694999937690725</v>
      </c>
      <c r="BX3" s="2">
        <f t="shared" ref="BX3" si="44">+(1+BX2/100)^12-1</f>
        <v>0.19160746048811172</v>
      </c>
      <c r="BY3" s="2">
        <f t="shared" ref="BY3" si="45">+(1+BY2/100)^12-1</f>
        <v>0.20700127642322963</v>
      </c>
      <c r="CJ3" s="1" t="s">
        <v>44</v>
      </c>
      <c r="CK3" s="2">
        <f>+(1+CK2/100)^12-1</f>
        <v>0.10101463995975868</v>
      </c>
      <c r="CL3" s="2">
        <f t="shared" ref="CL3" si="46">+(1+CL2/100)^12-1</f>
        <v>0.12572166329151546</v>
      </c>
      <c r="CM3" s="2">
        <f t="shared" ref="CM3" si="47">+(1+CM2/100)^12-1</f>
        <v>0.13618962432269077</v>
      </c>
      <c r="CN3" s="2">
        <f t="shared" ref="CN3" si="48">+(1+CN2/100)^12-1</f>
        <v>0.15779668527934176</v>
      </c>
      <c r="CO3" s="2">
        <f t="shared" ref="CO3" si="49">+(1+CO2/100)^12-1</f>
        <v>0.15875198353951414</v>
      </c>
      <c r="CP3" s="2">
        <f t="shared" ref="CP3" si="50">+(1+CP2/100)^12-1</f>
        <v>0.16647525777666572</v>
      </c>
      <c r="CQ3" s="2">
        <f t="shared" ref="CQ3" si="51">+(1+CQ2/100)^12-1</f>
        <v>0.1816701094754738</v>
      </c>
      <c r="CR3" s="2">
        <f t="shared" ref="CR3" si="52">+(1+CR2/100)^12-1</f>
        <v>0.18828819833932031</v>
      </c>
      <c r="CS3" s="2">
        <f t="shared" ref="CS3" si="53">+(1+CS2/100)^12-1</f>
        <v>0.21887461774775852</v>
      </c>
      <c r="CT3" s="2">
        <f t="shared" ref="CT3" si="54">+(1+CT2/100)^12-1</f>
        <v>0.25660070781554145</v>
      </c>
      <c r="DE3" s="1" t="s">
        <v>44</v>
      </c>
      <c r="DF3" s="2">
        <f>+(1+DF2/100)^12-1</f>
        <v>0.14525998864290823</v>
      </c>
      <c r="DG3" s="2">
        <f t="shared" ref="DG3" si="55">+(1+DG2/100)^12-1</f>
        <v>0.15320702636720007</v>
      </c>
      <c r="DH3" s="2">
        <f t="shared" ref="DH3" si="56">+(1+DH2/100)^12-1</f>
        <v>0.14717015761509478</v>
      </c>
      <c r="DI3" s="2">
        <f t="shared" ref="DI3" si="57">+(1+DI2/100)^12-1</f>
        <v>0.15668421799893584</v>
      </c>
      <c r="DJ3" s="2">
        <f t="shared" ref="DJ3" si="58">+(1+DJ2/100)^12-1</f>
        <v>0.15113310092801124</v>
      </c>
      <c r="DK3" s="2">
        <f t="shared" ref="DK3" si="59">+(1+DK2/100)^12-1</f>
        <v>0.15501582362390121</v>
      </c>
      <c r="DL3" s="2">
        <f t="shared" ref="DL3" si="60">+(1+DL2/100)^12-1</f>
        <v>0.15786172673060705</v>
      </c>
      <c r="DM3" s="2">
        <f t="shared" ref="DM3" si="61">+(1+DM2/100)^12-1</f>
        <v>0.15687978200852681</v>
      </c>
      <c r="DN3" s="2">
        <f t="shared" ref="DN3" si="62">+(1+DN2/100)^12-1</f>
        <v>0.15651190233580858</v>
      </c>
      <c r="DO3" s="2">
        <f t="shared" ref="DO3" si="63">+(1+DO2/100)^12-1</f>
        <v>0.15148480612643911</v>
      </c>
      <c r="DZ3" s="1" t="s">
        <v>44</v>
      </c>
      <c r="EA3" s="2">
        <f>+(1+EA2/100)^12-1</f>
        <v>0.23683545815378748</v>
      </c>
      <c r="EB3" s="2">
        <f t="shared" ref="EB3" si="64">+(1+EB2/100)^12-1</f>
        <v>0.17596824701417413</v>
      </c>
      <c r="EC3" s="2">
        <f t="shared" ref="EC3" si="65">+(1+EC2/100)^12-1</f>
        <v>0.1659294300210552</v>
      </c>
      <c r="ED3" s="2">
        <f t="shared" ref="ED3" si="66">+(1+ED2/100)^12-1</f>
        <v>0.15822399813689225</v>
      </c>
      <c r="EE3" s="2">
        <f t="shared" ref="EE3" si="67">+(1+EE2/100)^12-1</f>
        <v>0.15050751123041062</v>
      </c>
      <c r="EF3" s="2">
        <f t="shared" ref="EF3" si="68">+(1+EF2/100)^12-1</f>
        <v>0.1522921087817819</v>
      </c>
      <c r="EG3" s="2">
        <f t="shared" ref="EG3" si="69">+(1+EG2/100)^12-1</f>
        <v>0.14166428514995255</v>
      </c>
      <c r="EH3" s="2">
        <f t="shared" ref="EH3" si="70">+(1+EH2/100)^12-1</f>
        <v>0.13790620379508267</v>
      </c>
      <c r="EI3" s="2">
        <f t="shared" ref="EI3" si="71">+(1+EI2/100)^12-1</f>
        <v>0.13005940289838636</v>
      </c>
      <c r="EJ3" s="2">
        <f t="shared" ref="EJ3" si="72">+(1+EJ2/100)^12-1</f>
        <v>0.11459855867495272</v>
      </c>
      <c r="FA3" s="1" t="s">
        <v>44</v>
      </c>
      <c r="FB3" s="2">
        <f>+(1+FB2/100)^12-1</f>
        <v>7.9786649118643194E-2</v>
      </c>
      <c r="FC3" s="2">
        <f t="shared" ref="FC3:FK3" si="73">+(1+FC2/100)^12-1</f>
        <v>0.11987374524779293</v>
      </c>
      <c r="FD3" s="2">
        <f t="shared" si="73"/>
        <v>0.1356390453885139</v>
      </c>
      <c r="FE3" s="2">
        <f t="shared" si="73"/>
        <v>0.14481886957564827</v>
      </c>
      <c r="FF3" s="2">
        <f t="shared" si="73"/>
        <v>0.15264922676274728</v>
      </c>
      <c r="FG3" s="2">
        <f t="shared" si="73"/>
        <v>0.16009581684382734</v>
      </c>
      <c r="FH3" s="2">
        <f t="shared" si="73"/>
        <v>0.17007735373020494</v>
      </c>
      <c r="FI3" s="2">
        <f t="shared" si="73"/>
        <v>0.17304810211815935</v>
      </c>
      <c r="FJ3" s="2">
        <f t="shared" si="73"/>
        <v>0.19131821978140762</v>
      </c>
      <c r="FK3" s="2">
        <f t="shared" si="73"/>
        <v>0.24168300476543081</v>
      </c>
    </row>
    <row r="4" spans="1:167" s="1" customFormat="1" x14ac:dyDescent="0.3">
      <c r="FA4" s="6" t="s">
        <v>103</v>
      </c>
      <c r="FB4" s="1">
        <v>2</v>
      </c>
      <c r="FC4" s="1">
        <v>2</v>
      </c>
      <c r="FD4" s="1">
        <v>2</v>
      </c>
    </row>
    <row r="5" spans="1:167" s="1" customFormat="1" x14ac:dyDescent="0.3">
      <c r="FB5" s="8" t="s">
        <v>65</v>
      </c>
      <c r="FC5" s="9" t="s">
        <v>63</v>
      </c>
      <c r="FD5" s="9" t="s">
        <v>62</v>
      </c>
      <c r="FE5" s="9" t="s">
        <v>59</v>
      </c>
      <c r="FF5" s="9" t="s">
        <v>61</v>
      </c>
      <c r="FG5" s="9" t="s">
        <v>58</v>
      </c>
      <c r="FH5" s="9" t="s">
        <v>60</v>
      </c>
      <c r="FI5" s="10" t="s">
        <v>64</v>
      </c>
    </row>
    <row r="6" spans="1:167" x14ac:dyDescent="0.3">
      <c r="A6" t="s">
        <v>25</v>
      </c>
      <c r="D6" t="s">
        <v>26</v>
      </c>
      <c r="M6" s="1" t="s">
        <v>25</v>
      </c>
      <c r="Q6" s="1" t="s">
        <v>27</v>
      </c>
      <c r="Y6" s="1" t="s">
        <v>25</v>
      </c>
      <c r="AC6" s="1" t="s">
        <v>28</v>
      </c>
      <c r="AK6" t="s">
        <v>25</v>
      </c>
      <c r="AO6" t="s">
        <v>29</v>
      </c>
      <c r="BF6" s="1" t="s">
        <v>25</v>
      </c>
      <c r="BJ6" s="1" t="s">
        <v>30</v>
      </c>
      <c r="CA6" s="1" t="s">
        <v>25</v>
      </c>
      <c r="CE6" s="1" t="s">
        <v>56</v>
      </c>
      <c r="CV6" s="1" t="s">
        <v>25</v>
      </c>
      <c r="CZ6" s="1" t="s">
        <v>31</v>
      </c>
      <c r="DQ6" s="1" t="s">
        <v>25</v>
      </c>
      <c r="DU6" s="1" t="s">
        <v>57</v>
      </c>
      <c r="EL6" s="1" t="s">
        <v>107</v>
      </c>
      <c r="ER6" s="1" t="s">
        <v>76</v>
      </c>
      <c r="ES6" s="1"/>
      <c r="EU6" s="1" t="s">
        <v>79</v>
      </c>
      <c r="EV6" s="1"/>
      <c r="EX6" s="1" t="s">
        <v>100</v>
      </c>
      <c r="FB6" s="11">
        <f>VLOOKUP(FB5,Inputs!$E$5:$G$13,3,0)</f>
        <v>0.33</v>
      </c>
      <c r="FC6" s="12">
        <f>VLOOKUP(FC5,Inputs!$E$5:$G$13,3,0)</f>
        <v>0.33</v>
      </c>
      <c r="FD6" s="12">
        <f>VLOOKUP(FD5,Inputs!$E$5:$G$13,3,0)</f>
        <v>0</v>
      </c>
      <c r="FE6" s="12">
        <f>VLOOKUP(FE5,Inputs!$E$5:$G$13,3,0)</f>
        <v>0</v>
      </c>
      <c r="FF6" s="12">
        <f>VLOOKUP(FF5,Inputs!$E$5:$G$13,3,0)</f>
        <v>0</v>
      </c>
      <c r="FG6" s="12">
        <f>VLOOKUP(FG5,Inputs!$E$5:$G$13,3,0)</f>
        <v>0.34</v>
      </c>
      <c r="FH6" s="12">
        <f>VLOOKUP(FH5,Inputs!$E$5:$G$13,3,0)</f>
        <v>0</v>
      </c>
      <c r="FI6" s="13">
        <f>VLOOKUP(FI5,Inputs!$E$5:$G$13,3,0)</f>
        <v>0</v>
      </c>
    </row>
    <row r="7" spans="1:167" ht="15" thickBot="1" x14ac:dyDescent="0.35">
      <c r="A7" s="5" t="s">
        <v>42</v>
      </c>
      <c r="B7" s="4"/>
      <c r="C7" s="4"/>
      <c r="D7" s="4"/>
      <c r="E7" s="4"/>
      <c r="F7" s="4"/>
      <c r="G7" s="4"/>
      <c r="H7" s="4"/>
      <c r="I7" s="4"/>
      <c r="J7" s="4"/>
      <c r="K7" s="4"/>
      <c r="M7" s="5" t="s">
        <v>42</v>
      </c>
      <c r="N7" s="4"/>
      <c r="O7" s="4"/>
      <c r="P7" s="4"/>
      <c r="Q7" s="4"/>
      <c r="R7" s="4"/>
      <c r="S7" s="4"/>
      <c r="T7" s="4"/>
      <c r="U7" s="4"/>
      <c r="V7" s="4"/>
      <c r="W7" s="4"/>
      <c r="Y7" s="5" t="s">
        <v>42</v>
      </c>
      <c r="Z7" s="4"/>
      <c r="AA7" s="4"/>
      <c r="AB7" s="4"/>
      <c r="AC7" s="4"/>
      <c r="AD7" s="4"/>
      <c r="AE7" s="4"/>
      <c r="AF7" s="4"/>
      <c r="AG7" s="4"/>
      <c r="AH7" s="4"/>
      <c r="AI7" s="4"/>
      <c r="AK7" s="5" t="s">
        <v>42</v>
      </c>
      <c r="AL7" s="4"/>
      <c r="AM7" s="4"/>
      <c r="AN7" s="4"/>
      <c r="AO7" s="4"/>
      <c r="AP7" s="4"/>
      <c r="AQ7" s="4"/>
      <c r="AR7" s="4"/>
      <c r="AS7" s="4"/>
      <c r="AT7" s="4"/>
      <c r="AU7" s="4"/>
      <c r="AV7" s="4"/>
      <c r="AW7" s="4"/>
      <c r="AX7" s="4"/>
      <c r="AY7" s="4"/>
      <c r="AZ7" s="4"/>
      <c r="BA7" s="4"/>
      <c r="BB7" s="4"/>
      <c r="BC7" s="4"/>
      <c r="BD7" s="4"/>
      <c r="BF7" s="5" t="s">
        <v>42</v>
      </c>
      <c r="BG7" s="4"/>
      <c r="BH7" s="4"/>
      <c r="BI7" s="4"/>
      <c r="BJ7" s="4"/>
      <c r="BK7" s="4"/>
      <c r="BL7" s="4"/>
      <c r="BM7" s="4"/>
      <c r="BN7" s="4"/>
      <c r="BO7" s="4"/>
      <c r="BP7" s="4"/>
      <c r="BQ7" s="4"/>
      <c r="BR7" s="4"/>
      <c r="BS7" s="4"/>
      <c r="BT7" s="4"/>
      <c r="BU7" s="4"/>
      <c r="BV7" s="4"/>
      <c r="BW7" s="4"/>
      <c r="BX7" s="4"/>
      <c r="BY7" s="4"/>
      <c r="CA7" s="5" t="s">
        <v>42</v>
      </c>
      <c r="CB7" s="4"/>
      <c r="CC7" s="4"/>
      <c r="CD7" s="4"/>
      <c r="CE7" s="4"/>
      <c r="CF7" s="4"/>
      <c r="CG7" s="4"/>
      <c r="CH7" s="4"/>
      <c r="CI7" s="4"/>
      <c r="CJ7" s="4"/>
      <c r="CK7" s="4"/>
      <c r="CL7" s="4"/>
      <c r="CM7" s="4"/>
      <c r="CN7" s="4"/>
      <c r="CO7" s="4"/>
      <c r="CP7" s="4"/>
      <c r="CQ7" s="4"/>
      <c r="CR7" s="4"/>
      <c r="CS7" s="4"/>
      <c r="CT7" s="4"/>
      <c r="CV7" s="5" t="s">
        <v>42</v>
      </c>
      <c r="CW7" s="4"/>
      <c r="CX7" s="4"/>
      <c r="CY7" s="4"/>
      <c r="CZ7" s="4"/>
      <c r="DA7" s="4"/>
      <c r="DB7" s="4"/>
      <c r="DC7" s="4"/>
      <c r="DD7" s="4"/>
      <c r="DE7" s="4"/>
      <c r="DF7" s="4"/>
      <c r="DG7" s="4"/>
      <c r="DH7" s="4"/>
      <c r="DI7" s="4"/>
      <c r="DJ7" s="4"/>
      <c r="DK7" s="4"/>
      <c r="DL7" s="4"/>
      <c r="DM7" s="4"/>
      <c r="DN7" s="4"/>
      <c r="DO7" s="4"/>
      <c r="DQ7" s="5" t="s">
        <v>42</v>
      </c>
      <c r="DR7" s="4"/>
      <c r="DS7" s="4"/>
      <c r="DT7" s="4"/>
      <c r="DU7" s="4"/>
      <c r="DV7" s="4"/>
      <c r="DW7" s="4"/>
      <c r="DX7" s="4"/>
      <c r="DY7" s="4"/>
      <c r="DZ7" s="4"/>
      <c r="EA7" s="4"/>
      <c r="EB7" s="4"/>
      <c r="EC7" s="4"/>
      <c r="ED7" s="4"/>
      <c r="EE7" s="4"/>
      <c r="EF7" s="4"/>
      <c r="EG7" s="4"/>
      <c r="EH7" s="4"/>
      <c r="EI7" s="4"/>
      <c r="EJ7" s="4"/>
      <c r="EL7" s="5" t="s">
        <v>42</v>
      </c>
      <c r="EM7" s="4"/>
      <c r="EN7" s="4"/>
      <c r="EO7" s="4"/>
      <c r="EP7" s="4"/>
      <c r="EQ7" s="3"/>
      <c r="ER7" s="5" t="s">
        <v>42</v>
      </c>
      <c r="ES7" s="4"/>
      <c r="EU7" s="5" t="s">
        <v>42</v>
      </c>
      <c r="EV7" s="4"/>
      <c r="EX7" s="5" t="s">
        <v>42</v>
      </c>
      <c r="EY7" s="4"/>
      <c r="FA7" s="5" t="s">
        <v>102</v>
      </c>
      <c r="FB7" s="14"/>
      <c r="FC7" s="4"/>
      <c r="FD7" s="4"/>
      <c r="FE7" s="4"/>
      <c r="FF7" s="4"/>
      <c r="FG7" s="4"/>
      <c r="FH7" s="4"/>
      <c r="FI7" s="4"/>
      <c r="FJ7" s="4"/>
      <c r="FK7" s="4"/>
    </row>
    <row r="8" spans="1:167" s="1" customFormat="1" x14ac:dyDescent="0.3">
      <c r="A8" s="3" t="s">
        <v>45</v>
      </c>
      <c r="B8" s="3"/>
      <c r="C8" s="3"/>
      <c r="D8" s="3"/>
      <c r="E8" s="3"/>
      <c r="F8" s="3"/>
      <c r="G8" s="3"/>
      <c r="H8" s="3"/>
      <c r="I8" s="3"/>
      <c r="J8" s="3"/>
      <c r="K8" s="3"/>
      <c r="M8" s="3" t="s">
        <v>45</v>
      </c>
      <c r="N8" s="3"/>
      <c r="O8" s="3"/>
      <c r="P8" s="3"/>
      <c r="Q8" s="3"/>
      <c r="R8" s="3"/>
      <c r="S8" s="3"/>
      <c r="T8" s="3"/>
      <c r="U8" s="3"/>
      <c r="V8" s="3"/>
      <c r="W8" s="3"/>
      <c r="Y8" s="3" t="s">
        <v>45</v>
      </c>
      <c r="Z8" s="3"/>
      <c r="AA8" s="3"/>
      <c r="AB8" s="3"/>
      <c r="AC8" s="3"/>
      <c r="AD8" s="3"/>
      <c r="AE8" s="3"/>
      <c r="AF8" s="3"/>
      <c r="AG8" s="3"/>
      <c r="AH8" s="3"/>
      <c r="AI8" s="3"/>
      <c r="AK8" s="1" t="s">
        <v>46</v>
      </c>
      <c r="BF8" s="1" t="s">
        <v>46</v>
      </c>
      <c r="CA8" s="1" t="s">
        <v>46</v>
      </c>
      <c r="CV8" s="1" t="s">
        <v>46</v>
      </c>
      <c r="DQ8" s="1" t="s">
        <v>46</v>
      </c>
      <c r="FA8" s="3" t="s">
        <v>45</v>
      </c>
      <c r="FB8" s="3"/>
      <c r="FC8" s="3"/>
      <c r="FD8" s="3"/>
      <c r="FE8" s="3"/>
      <c r="FF8" s="3"/>
      <c r="FG8" s="3"/>
      <c r="FH8" s="3"/>
      <c r="FI8" s="3"/>
      <c r="FJ8" s="3"/>
      <c r="FK8" s="3"/>
    </row>
    <row r="9" spans="1:167" x14ac:dyDescent="0.3">
      <c r="A9" s="1"/>
      <c r="B9" s="1" t="s">
        <v>32</v>
      </c>
      <c r="C9" s="1" t="s">
        <v>33</v>
      </c>
      <c r="D9" s="1" t="s">
        <v>34</v>
      </c>
      <c r="E9" s="1" t="s">
        <v>35</v>
      </c>
      <c r="F9" s="1" t="s">
        <v>36</v>
      </c>
      <c r="G9" s="1" t="s">
        <v>37</v>
      </c>
      <c r="H9" s="1" t="s">
        <v>38</v>
      </c>
      <c r="I9" s="1" t="s">
        <v>39</v>
      </c>
      <c r="J9" s="1" t="s">
        <v>40</v>
      </c>
      <c r="K9" s="1" t="s">
        <v>41</v>
      </c>
      <c r="N9" s="1" t="s">
        <v>32</v>
      </c>
      <c r="O9" s="1" t="s">
        <v>33</v>
      </c>
      <c r="P9" s="1" t="s">
        <v>34</v>
      </c>
      <c r="Q9" s="1" t="s">
        <v>35</v>
      </c>
      <c r="R9" s="1" t="s">
        <v>36</v>
      </c>
      <c r="S9" s="1" t="s">
        <v>37</v>
      </c>
      <c r="T9" s="1" t="s">
        <v>38</v>
      </c>
      <c r="U9" s="1" t="s">
        <v>39</v>
      </c>
      <c r="V9" s="1" t="s">
        <v>40</v>
      </c>
      <c r="W9" s="1" t="s">
        <v>41</v>
      </c>
      <c r="Z9" s="1" t="s">
        <v>32</v>
      </c>
      <c r="AA9" s="1" t="s">
        <v>33</v>
      </c>
      <c r="AB9" s="1" t="s">
        <v>34</v>
      </c>
      <c r="AC9" s="1" t="s">
        <v>35</v>
      </c>
      <c r="AD9" s="1" t="s">
        <v>36</v>
      </c>
      <c r="AE9" s="1" t="s">
        <v>37</v>
      </c>
      <c r="AF9" s="1" t="s">
        <v>38</v>
      </c>
      <c r="AG9" s="1" t="s">
        <v>39</v>
      </c>
      <c r="AH9" s="1" t="s">
        <v>40</v>
      </c>
      <c r="AI9" s="1" t="s">
        <v>41</v>
      </c>
      <c r="AL9" t="s">
        <v>47</v>
      </c>
      <c r="AM9" t="s">
        <v>48</v>
      </c>
      <c r="AN9" t="s">
        <v>49</v>
      </c>
      <c r="AO9" t="s">
        <v>50</v>
      </c>
      <c r="AP9" t="s">
        <v>51</v>
      </c>
      <c r="AQ9" t="s">
        <v>52</v>
      </c>
      <c r="AR9" t="s">
        <v>53</v>
      </c>
      <c r="AS9" t="s">
        <v>54</v>
      </c>
      <c r="AT9" t="s">
        <v>55</v>
      </c>
      <c r="AU9" t="s">
        <v>0</v>
      </c>
      <c r="AV9">
        <v>44532</v>
      </c>
      <c r="AW9">
        <v>44533</v>
      </c>
      <c r="AX9">
        <v>44534</v>
      </c>
      <c r="AY9">
        <v>44535</v>
      </c>
      <c r="AZ9">
        <v>44536</v>
      </c>
      <c r="BA9">
        <v>44537</v>
      </c>
      <c r="BB9">
        <v>44538</v>
      </c>
      <c r="BC9">
        <v>44539</v>
      </c>
      <c r="BD9" t="s">
        <v>1</v>
      </c>
      <c r="BG9" s="1" t="s">
        <v>47</v>
      </c>
      <c r="BH9" s="1" t="s">
        <v>48</v>
      </c>
      <c r="BI9" s="1" t="s">
        <v>49</v>
      </c>
      <c r="BJ9" s="1" t="s">
        <v>50</v>
      </c>
      <c r="BK9" s="1" t="s">
        <v>51</v>
      </c>
      <c r="BL9" s="1" t="s">
        <v>52</v>
      </c>
      <c r="BM9" s="1" t="s">
        <v>53</v>
      </c>
      <c r="BN9" s="1" t="s">
        <v>54</v>
      </c>
      <c r="BO9" s="1" t="s">
        <v>55</v>
      </c>
      <c r="BP9" s="1" t="s">
        <v>0</v>
      </c>
      <c r="BQ9" s="1">
        <v>44532</v>
      </c>
      <c r="BR9" s="1">
        <v>44533</v>
      </c>
      <c r="BS9" s="1">
        <v>44534</v>
      </c>
      <c r="BT9" s="1">
        <v>44535</v>
      </c>
      <c r="BU9" s="1">
        <v>44536</v>
      </c>
      <c r="BV9" s="1">
        <v>44537</v>
      </c>
      <c r="BW9" s="1">
        <v>44538</v>
      </c>
      <c r="BX9" s="1">
        <v>44539</v>
      </c>
      <c r="BY9" s="1" t="s">
        <v>1</v>
      </c>
      <c r="CB9" s="1" t="s">
        <v>47</v>
      </c>
      <c r="CC9" s="1" t="s">
        <v>48</v>
      </c>
      <c r="CD9" s="1" t="s">
        <v>49</v>
      </c>
      <c r="CE9" s="1" t="s">
        <v>50</v>
      </c>
      <c r="CF9" s="1" t="s">
        <v>51</v>
      </c>
      <c r="CG9" s="1" t="s">
        <v>52</v>
      </c>
      <c r="CH9" s="1" t="s">
        <v>53</v>
      </c>
      <c r="CI9" s="1" t="s">
        <v>54</v>
      </c>
      <c r="CJ9" s="1" t="s">
        <v>55</v>
      </c>
      <c r="CK9" s="1" t="s">
        <v>0</v>
      </c>
      <c r="CL9" s="1">
        <v>44532</v>
      </c>
      <c r="CM9" s="1">
        <v>44533</v>
      </c>
      <c r="CN9" s="1">
        <v>44534</v>
      </c>
      <c r="CO9" s="1">
        <v>44535</v>
      </c>
      <c r="CP9" s="1">
        <v>44536</v>
      </c>
      <c r="CQ9" s="1">
        <v>44537</v>
      </c>
      <c r="CR9" s="1">
        <v>44538</v>
      </c>
      <c r="CS9" s="1">
        <v>44539</v>
      </c>
      <c r="CT9" s="1" t="s">
        <v>1</v>
      </c>
      <c r="CW9" s="1" t="s">
        <v>47</v>
      </c>
      <c r="CX9" s="1" t="s">
        <v>48</v>
      </c>
      <c r="CY9" s="1" t="s">
        <v>49</v>
      </c>
      <c r="CZ9" s="1" t="s">
        <v>50</v>
      </c>
      <c r="DA9" s="1" t="s">
        <v>51</v>
      </c>
      <c r="DB9" s="1" t="s">
        <v>52</v>
      </c>
      <c r="DC9" s="1" t="s">
        <v>53</v>
      </c>
      <c r="DD9" s="1" t="s">
        <v>54</v>
      </c>
      <c r="DE9" s="1" t="s">
        <v>55</v>
      </c>
      <c r="DF9" s="1" t="s">
        <v>0</v>
      </c>
      <c r="DG9" s="1">
        <v>44532</v>
      </c>
      <c r="DH9" s="1">
        <v>44533</v>
      </c>
      <c r="DI9" s="1">
        <v>44534</v>
      </c>
      <c r="DJ9" s="1">
        <v>44535</v>
      </c>
      <c r="DK9" s="1">
        <v>44536</v>
      </c>
      <c r="DL9" s="1">
        <v>44537</v>
      </c>
      <c r="DM9" s="1">
        <v>44538</v>
      </c>
      <c r="DN9" s="1">
        <v>44539</v>
      </c>
      <c r="DO9" s="1" t="s">
        <v>1</v>
      </c>
      <c r="DR9" s="1" t="s">
        <v>47</v>
      </c>
      <c r="DS9" s="1" t="s">
        <v>48</v>
      </c>
      <c r="DT9" s="1" t="s">
        <v>49</v>
      </c>
      <c r="DU9" s="1" t="s">
        <v>50</v>
      </c>
      <c r="DV9" s="1" t="s">
        <v>51</v>
      </c>
      <c r="DW9" s="1" t="s">
        <v>52</v>
      </c>
      <c r="DX9" s="1" t="s">
        <v>53</v>
      </c>
      <c r="DY9" s="1" t="s">
        <v>54</v>
      </c>
      <c r="DZ9" s="1" t="s">
        <v>55</v>
      </c>
      <c r="EA9" s="1" t="s">
        <v>0</v>
      </c>
      <c r="EB9" s="1">
        <v>44532</v>
      </c>
      <c r="EC9" s="1">
        <v>44533</v>
      </c>
      <c r="ED9" s="1">
        <v>44534</v>
      </c>
      <c r="EE9" s="1">
        <v>44535</v>
      </c>
      <c r="EF9" s="1">
        <v>44536</v>
      </c>
      <c r="EG9" s="1">
        <v>44537</v>
      </c>
      <c r="EH9" s="1">
        <v>44538</v>
      </c>
      <c r="EI9" s="1">
        <v>44539</v>
      </c>
      <c r="EJ9" s="1" t="s">
        <v>1</v>
      </c>
      <c r="EM9" t="s">
        <v>74</v>
      </c>
      <c r="EN9" t="s">
        <v>10</v>
      </c>
      <c r="EO9" t="s">
        <v>75</v>
      </c>
      <c r="EP9" t="s">
        <v>11</v>
      </c>
      <c r="ER9" s="1"/>
      <c r="ES9" s="1" t="s">
        <v>77</v>
      </c>
      <c r="EU9" s="1"/>
      <c r="EV9" s="1" t="s">
        <v>78</v>
      </c>
      <c r="EY9" s="1" t="s">
        <v>101</v>
      </c>
      <c r="FB9" s="1" t="s">
        <v>32</v>
      </c>
      <c r="FC9" s="1" t="s">
        <v>33</v>
      </c>
      <c r="FD9" s="1" t="s">
        <v>34</v>
      </c>
      <c r="FE9" s="1" t="s">
        <v>35</v>
      </c>
      <c r="FF9" s="1" t="s">
        <v>36</v>
      </c>
      <c r="FG9" s="1" t="s">
        <v>37</v>
      </c>
      <c r="FH9" s="1" t="s">
        <v>38</v>
      </c>
      <c r="FI9" s="1" t="s">
        <v>39</v>
      </c>
      <c r="FJ9" s="1" t="s">
        <v>40</v>
      </c>
      <c r="FK9" s="1" t="s">
        <v>41</v>
      </c>
    </row>
    <row r="10" spans="1:167" x14ac:dyDescent="0.3">
      <c r="A10" s="1">
        <v>192701</v>
      </c>
      <c r="B10" s="1">
        <v>-0.47</v>
      </c>
      <c r="C10" s="1">
        <v>0.83</v>
      </c>
      <c r="D10" s="1">
        <v>3.95</v>
      </c>
      <c r="E10" s="1">
        <v>2.6</v>
      </c>
      <c r="F10" s="1">
        <v>-0.31</v>
      </c>
      <c r="G10" s="1">
        <v>3.09</v>
      </c>
      <c r="H10" s="1">
        <v>1.54</v>
      </c>
      <c r="I10" s="1">
        <v>0.64</v>
      </c>
      <c r="J10" s="1">
        <v>-0.62</v>
      </c>
      <c r="K10" s="1">
        <v>1.18</v>
      </c>
      <c r="M10" s="1">
        <v>192602</v>
      </c>
      <c r="N10" s="1">
        <v>-7.42</v>
      </c>
      <c r="O10" s="1">
        <v>-5.93</v>
      </c>
      <c r="P10" s="1">
        <v>-4.67</v>
      </c>
      <c r="Q10" s="1">
        <v>-4.41</v>
      </c>
      <c r="R10" s="1">
        <v>-4.49</v>
      </c>
      <c r="S10" s="1">
        <v>-3.98</v>
      </c>
      <c r="T10" s="1">
        <v>-4.96</v>
      </c>
      <c r="U10" s="1">
        <v>-5.29</v>
      </c>
      <c r="V10" s="1">
        <v>-6.1</v>
      </c>
      <c r="W10" s="1">
        <v>-6.82</v>
      </c>
      <c r="Y10" s="1">
        <v>193101</v>
      </c>
      <c r="Z10" s="1">
        <v>29.68</v>
      </c>
      <c r="AA10" s="1">
        <v>23.22</v>
      </c>
      <c r="AB10" s="1">
        <v>19.48</v>
      </c>
      <c r="AC10" s="1">
        <v>17.59</v>
      </c>
      <c r="AD10" s="1">
        <v>11.08</v>
      </c>
      <c r="AE10" s="1">
        <v>10.47</v>
      </c>
      <c r="AF10" s="1">
        <v>11.86</v>
      </c>
      <c r="AG10" s="1">
        <v>8.6199999999999992</v>
      </c>
      <c r="AH10" s="1">
        <v>9.17</v>
      </c>
      <c r="AI10" s="1">
        <v>9.42</v>
      </c>
      <c r="AK10">
        <v>195107</v>
      </c>
      <c r="AL10">
        <v>2.86</v>
      </c>
      <c r="AM10">
        <v>6.46</v>
      </c>
      <c r="AN10">
        <v>6.91</v>
      </c>
      <c r="AO10">
        <v>7.61</v>
      </c>
      <c r="AP10">
        <v>7.29</v>
      </c>
      <c r="AQ10">
        <v>6.06</v>
      </c>
      <c r="AR10">
        <v>6.84</v>
      </c>
      <c r="AS10">
        <v>7.36</v>
      </c>
      <c r="AT10">
        <v>7.38</v>
      </c>
      <c r="AU10">
        <v>6.46</v>
      </c>
      <c r="AV10">
        <v>8.16</v>
      </c>
      <c r="AW10">
        <v>4.82</v>
      </c>
      <c r="AX10">
        <v>7.34</v>
      </c>
      <c r="AY10">
        <v>7.5</v>
      </c>
      <c r="AZ10">
        <v>6.19</v>
      </c>
      <c r="BA10">
        <v>6.64</v>
      </c>
      <c r="BB10">
        <v>8.06</v>
      </c>
      <c r="BC10">
        <v>8.25</v>
      </c>
      <c r="BD10">
        <v>6.53</v>
      </c>
      <c r="BF10" s="1">
        <v>195107</v>
      </c>
      <c r="BG10" s="1">
        <v>2.86</v>
      </c>
      <c r="BH10" s="1">
        <v>7.42</v>
      </c>
      <c r="BI10" s="1">
        <v>6.46</v>
      </c>
      <c r="BJ10" s="1">
        <v>7.3</v>
      </c>
      <c r="BK10" s="1">
        <v>7.38</v>
      </c>
      <c r="BL10" s="1">
        <v>6.91</v>
      </c>
      <c r="BM10" s="1">
        <v>6.07</v>
      </c>
      <c r="BN10" s="1">
        <v>7.01</v>
      </c>
      <c r="BO10" s="1">
        <v>7.62</v>
      </c>
      <c r="BP10" s="1">
        <v>7.75</v>
      </c>
      <c r="BQ10" s="1">
        <v>7.02</v>
      </c>
      <c r="BR10" s="1">
        <v>7.5</v>
      </c>
      <c r="BS10" s="1">
        <v>6.33</v>
      </c>
      <c r="BT10" s="1">
        <v>6.88</v>
      </c>
      <c r="BU10" s="1">
        <v>5.25</v>
      </c>
      <c r="BV10" s="1">
        <v>7.37</v>
      </c>
      <c r="BW10" s="1">
        <v>6.65</v>
      </c>
      <c r="BX10" s="1">
        <v>8.49</v>
      </c>
      <c r="BY10" s="1">
        <v>6.73</v>
      </c>
      <c r="CA10" s="1">
        <v>192607</v>
      </c>
      <c r="CB10" s="1">
        <v>-6.29</v>
      </c>
      <c r="CC10" s="1">
        <v>2.76</v>
      </c>
      <c r="CD10" s="1">
        <v>1.1200000000000001</v>
      </c>
      <c r="CE10" s="1">
        <v>0.37</v>
      </c>
      <c r="CF10" s="1">
        <v>3.02</v>
      </c>
      <c r="CG10" s="1">
        <v>2.16</v>
      </c>
      <c r="CH10" s="1">
        <v>0.78</v>
      </c>
      <c r="CI10" s="1">
        <v>1.79</v>
      </c>
      <c r="CJ10" s="1">
        <v>-0.81</v>
      </c>
      <c r="CK10" s="1">
        <v>4.5199999999999996</v>
      </c>
      <c r="CL10" s="1">
        <v>1.55</v>
      </c>
      <c r="CM10" s="1">
        <v>2.25</v>
      </c>
      <c r="CN10" s="1">
        <v>2.0699999999999998</v>
      </c>
      <c r="CO10" s="1">
        <v>7.0000000000000007E-2</v>
      </c>
      <c r="CP10" s="1">
        <v>1.49</v>
      </c>
      <c r="CQ10" s="1">
        <v>0.83</v>
      </c>
      <c r="CR10" s="1">
        <v>2.77</v>
      </c>
      <c r="CS10" s="1">
        <v>-1.44</v>
      </c>
      <c r="CT10" s="1">
        <v>-0.17</v>
      </c>
      <c r="CV10" s="1">
        <v>192707</v>
      </c>
      <c r="CW10" s="1">
        <v>4.76</v>
      </c>
      <c r="CX10" s="1">
        <v>6.91</v>
      </c>
      <c r="CY10" s="1">
        <v>5.93</v>
      </c>
      <c r="CZ10" s="1">
        <v>6.89</v>
      </c>
      <c r="DA10" s="1">
        <v>6.72</v>
      </c>
      <c r="DB10" s="1">
        <v>6.27</v>
      </c>
      <c r="DC10" s="1">
        <v>5.24</v>
      </c>
      <c r="DD10" s="1">
        <v>6.41</v>
      </c>
      <c r="DE10" s="1">
        <v>7.91</v>
      </c>
      <c r="DF10" s="1">
        <v>8.4600000000000009</v>
      </c>
      <c r="DG10" s="1">
        <v>4.99</v>
      </c>
      <c r="DH10" s="1">
        <v>7.29</v>
      </c>
      <c r="DI10" s="1">
        <v>5.29</v>
      </c>
      <c r="DJ10" s="1">
        <v>5.75</v>
      </c>
      <c r="DK10" s="1">
        <v>4.72</v>
      </c>
      <c r="DL10" s="1">
        <v>7.96</v>
      </c>
      <c r="DM10" s="1">
        <v>4.8099999999999996</v>
      </c>
      <c r="DN10" s="1">
        <v>6.03</v>
      </c>
      <c r="DO10" s="1">
        <v>9.74</v>
      </c>
      <c r="DQ10" s="1">
        <v>192607</v>
      </c>
      <c r="DR10" s="1">
        <v>-99.99</v>
      </c>
      <c r="DS10" s="1">
        <v>-0.43</v>
      </c>
      <c r="DT10" s="1">
        <v>1.52</v>
      </c>
      <c r="DU10" s="1">
        <v>2.68</v>
      </c>
      <c r="DV10" s="1">
        <v>-0.56999999999999995</v>
      </c>
      <c r="DW10" s="1">
        <v>0.59</v>
      </c>
      <c r="DX10" s="1">
        <v>1.6</v>
      </c>
      <c r="DY10" s="1">
        <v>1.47</v>
      </c>
      <c r="DZ10" s="1">
        <v>3.33</v>
      </c>
      <c r="EA10" s="1">
        <v>-1.42</v>
      </c>
      <c r="EB10" s="1">
        <v>0.28999999999999998</v>
      </c>
      <c r="EC10" s="1">
        <v>-0.15</v>
      </c>
      <c r="ED10" s="1">
        <v>1.33</v>
      </c>
      <c r="EE10" s="1">
        <v>1.24</v>
      </c>
      <c r="EF10" s="1">
        <v>1.98</v>
      </c>
      <c r="EG10" s="1">
        <v>1.55</v>
      </c>
      <c r="EH10" s="1">
        <v>1.38</v>
      </c>
      <c r="EI10" s="1">
        <v>3.38</v>
      </c>
      <c r="EJ10" s="1">
        <v>3.29</v>
      </c>
      <c r="EL10">
        <v>192607</v>
      </c>
      <c r="EM10">
        <v>2.96</v>
      </c>
      <c r="EN10">
        <v>-2.2999999999999998</v>
      </c>
      <c r="EO10">
        <v>-2.87</v>
      </c>
      <c r="EP10">
        <v>0.22</v>
      </c>
      <c r="ER10" s="1">
        <v>192701</v>
      </c>
      <c r="ES10" s="1">
        <v>0.44</v>
      </c>
      <c r="EU10" s="1">
        <v>192602</v>
      </c>
      <c r="EV10" s="1">
        <v>-2.0099999999999998</v>
      </c>
      <c r="EX10" s="1">
        <v>193101</v>
      </c>
      <c r="EY10" s="1">
        <v>1.27</v>
      </c>
      <c r="FA10" s="1">
        <v>192701</v>
      </c>
      <c r="FB10" s="1" t="str">
        <f>IF(ISERROR(VLOOKUP($FA10,MOM,LOOKUPS!C$12,0)*$FB$6+VLOOKUP($FA10,STREV,LOOKUPS!C$10,0)*$FC$6+VLOOKUP($FA10,LTREV,LOOKUPS!C$9,0)*$FD$6+VLOOKUP($FA10,CFP,LOOKUPS!C$6,0)*$FE$6+VLOOKUP($FA10,EP,LOOKUPS!C$8,0)*$FF$6+VLOOKUP($FA10,BM,LOOKUPS!C$5,0)*$FG$6+VLOOKUP($FA10,DIV,LOOKUPS!C$7,0)*$FH$6++VLOOKUP($FA10,SIZE,LOOKUPS!C$11,0)*$FI$6),"",VLOOKUP($FA10,MOM,LOOKUPS!C$12,0)*$FB$6+VLOOKUP($FA10,STREV,LOOKUPS!C$10,0)*$FC$6+VLOOKUP($FA10,LTREV,LOOKUPS!C$9,0)*$FD$6+VLOOKUP($FA10,CFP,LOOKUPS!C$6,0)*$FE$6+VLOOKUP($FA10,EP,LOOKUPS!C$8,0)*$FF$6+VLOOKUP($FA10,BM,LOOKUPS!C$5,0)*$FG$6+VLOOKUP($FA10,DIV,LOOKUPS!C$7,0)*$FH$6++VLOOKUP($FA10,SIZE,LOOKUPS!C$11,0)*$FI$6)</f>
        <v/>
      </c>
      <c r="FC10" s="1" t="str">
        <f>IF(ISERROR(VLOOKUP($FA10,MOM,LOOKUPS!D$12,0)*$FB$6+VLOOKUP($FA10,STREV,LOOKUPS!D$10,0)*$FC$6+VLOOKUP($FA10,LTREV,LOOKUPS!D$9,0)*$FD$6+VLOOKUP($FA10,CFP,LOOKUPS!D$6,0)*$FE$6+VLOOKUP($FA10,EP,LOOKUPS!D$8,0)*$FF$6+VLOOKUP($FA10,BM,LOOKUPS!D$5,0)*$FG$6+VLOOKUP($FA10,DIV,LOOKUPS!D$7,0)*$FH$6++VLOOKUP($FA10,SIZE,LOOKUPS!D$11,0)*$FI$6),"",VLOOKUP($FA10,MOM,LOOKUPS!D$12,0)*$FB$6+VLOOKUP($FA10,STREV,LOOKUPS!D$10,0)*$FC$6+VLOOKUP($FA10,LTREV,LOOKUPS!D$9,0)*$FD$6+VLOOKUP($FA10,CFP,LOOKUPS!D$6,0)*$FE$6+VLOOKUP($FA10,EP,LOOKUPS!D$8,0)*$FF$6+VLOOKUP($FA10,BM,LOOKUPS!D$5,0)*$FG$6+VLOOKUP($FA10,DIV,LOOKUPS!D$7,0)*$FH$6++VLOOKUP($FA10,SIZE,LOOKUPS!D$11,0)*$FI$6)</f>
        <v/>
      </c>
      <c r="FD10" s="1" t="str">
        <f>IF(ISERROR(VLOOKUP($FA10,MOM,LOOKUPS!E$12,0)*$FB$6+VLOOKUP($FA10,STREV,LOOKUPS!E$10,0)*$FC$6+VLOOKUP($FA10,LTREV,LOOKUPS!E$9,0)*$FD$6+VLOOKUP($FA10,CFP,LOOKUPS!E$6,0)*$FE$6+VLOOKUP($FA10,EP,LOOKUPS!E$8,0)*$FF$6+VLOOKUP($FA10,BM,LOOKUPS!E$5,0)*$FG$6+VLOOKUP($FA10,DIV,LOOKUPS!E$7,0)*$FH$6++VLOOKUP($FA10,SIZE,LOOKUPS!E$11,0)*$FI$6),"",VLOOKUP($FA10,MOM,LOOKUPS!E$12,0)*$FB$6+VLOOKUP($FA10,STREV,LOOKUPS!E$10,0)*$FC$6+VLOOKUP($FA10,LTREV,LOOKUPS!E$9,0)*$FD$6+VLOOKUP($FA10,CFP,LOOKUPS!E$6,0)*$FE$6+VLOOKUP($FA10,EP,LOOKUPS!E$8,0)*$FF$6+VLOOKUP($FA10,BM,LOOKUPS!E$5,0)*$FG$6+VLOOKUP($FA10,DIV,LOOKUPS!E$7,0)*$FH$6++VLOOKUP($FA10,SIZE,LOOKUPS!E$11,0)*$FI$6)</f>
        <v/>
      </c>
      <c r="FE10" s="1" t="str">
        <f>IF(ISERROR(VLOOKUP($FA10,MOM,LOOKUPS!F$12,0)*$FB$6+VLOOKUP($FA10,STREV,LOOKUPS!F$10,0)*$FC$6+VLOOKUP($FA10,LTREV,LOOKUPS!F$9,0)*$FD$6+VLOOKUP($FA10,CFP,LOOKUPS!F$6,0)*$FE$6+VLOOKUP($FA10,EP,LOOKUPS!F$8,0)*$FF$6+VLOOKUP($FA10,BM,LOOKUPS!F$5,0)*$FG$6+VLOOKUP($FA10,DIV,LOOKUPS!F$7,0)*$FH$6++VLOOKUP($FA10,SIZE,LOOKUPS!F$11,0)*$FI$6),"",VLOOKUP($FA10,MOM,LOOKUPS!F$12,0)*$FB$6+VLOOKUP($FA10,STREV,LOOKUPS!F$10,0)*$FC$6+VLOOKUP($FA10,LTREV,LOOKUPS!F$9,0)*$FD$6+VLOOKUP($FA10,CFP,LOOKUPS!F$6,0)*$FE$6+VLOOKUP($FA10,EP,LOOKUPS!F$8,0)*$FF$6+VLOOKUP($FA10,BM,LOOKUPS!F$5,0)*$FG$6+VLOOKUP($FA10,DIV,LOOKUPS!F$7,0)*$FH$6++VLOOKUP($FA10,SIZE,LOOKUPS!F$11,0)*$FI$6)</f>
        <v/>
      </c>
      <c r="FF10" s="1" t="str">
        <f>IF(ISERROR(VLOOKUP($FA10,MOM,LOOKUPS!G$12,0)*$FB$6+VLOOKUP($FA10,STREV,LOOKUPS!G$10,0)*$FC$6+VLOOKUP($FA10,LTREV,LOOKUPS!G$9,0)*$FD$6+VLOOKUP($FA10,CFP,LOOKUPS!G$6,0)*$FE$6+VLOOKUP($FA10,EP,LOOKUPS!G$8,0)*$FF$6+VLOOKUP($FA10,BM,LOOKUPS!G$5,0)*$FG$6+VLOOKUP($FA10,DIV,LOOKUPS!G$7,0)*$FH$6++VLOOKUP($FA10,SIZE,LOOKUPS!G$11,0)*$FI$6),"",VLOOKUP($FA10,MOM,LOOKUPS!G$12,0)*$FB$6+VLOOKUP($FA10,STREV,LOOKUPS!G$10,0)*$FC$6+VLOOKUP($FA10,LTREV,LOOKUPS!G$9,0)*$FD$6+VLOOKUP($FA10,CFP,LOOKUPS!G$6,0)*$FE$6+VLOOKUP($FA10,EP,LOOKUPS!G$8,0)*$FF$6+VLOOKUP($FA10,BM,LOOKUPS!G$5,0)*$FG$6+VLOOKUP($FA10,DIV,LOOKUPS!G$7,0)*$FH$6++VLOOKUP($FA10,SIZE,LOOKUPS!G$11,0)*$FI$6)</f>
        <v/>
      </c>
      <c r="FG10" s="1" t="str">
        <f>IF(ISERROR(VLOOKUP($FA10,MOM,LOOKUPS!H$12,0)*$FB$6+VLOOKUP($FA10,STREV,LOOKUPS!H$10,0)*$FC$6+VLOOKUP($FA10,LTREV,LOOKUPS!H$9,0)*$FD$6+VLOOKUP($FA10,CFP,LOOKUPS!H$6,0)*$FE$6+VLOOKUP($FA10,EP,LOOKUPS!H$8,0)*$FF$6+VLOOKUP($FA10,BM,LOOKUPS!H$5,0)*$FG$6+VLOOKUP($FA10,DIV,LOOKUPS!H$7,0)*$FH$6++VLOOKUP($FA10,SIZE,LOOKUPS!H$11,0)*$FI$6),"",VLOOKUP($FA10,MOM,LOOKUPS!H$12,0)*$FB$6+VLOOKUP($FA10,STREV,LOOKUPS!H$10,0)*$FC$6+VLOOKUP($FA10,LTREV,LOOKUPS!H$9,0)*$FD$6+VLOOKUP($FA10,CFP,LOOKUPS!H$6,0)*$FE$6+VLOOKUP($FA10,EP,LOOKUPS!H$8,0)*$FF$6+VLOOKUP($FA10,BM,LOOKUPS!H$5,0)*$FG$6+VLOOKUP($FA10,DIV,LOOKUPS!H$7,0)*$FH$6++VLOOKUP($FA10,SIZE,LOOKUPS!H$11,0)*$FI$6)</f>
        <v/>
      </c>
      <c r="FH10" s="1" t="str">
        <f>IF(ISERROR(VLOOKUP($FA10,MOM,LOOKUPS!I$12,0)*$FB$6+VLOOKUP($FA10,STREV,LOOKUPS!I$10,0)*$FC$6+VLOOKUP($FA10,LTREV,LOOKUPS!I$9,0)*$FD$6+VLOOKUP($FA10,CFP,LOOKUPS!I$6,0)*$FE$6+VLOOKUP($FA10,EP,LOOKUPS!I$8,0)*$FF$6+VLOOKUP($FA10,BM,LOOKUPS!I$5,0)*$FG$6+VLOOKUP($FA10,DIV,LOOKUPS!I$7,0)*$FH$6++VLOOKUP($FA10,SIZE,LOOKUPS!I$11,0)*$FI$6),"",VLOOKUP($FA10,MOM,LOOKUPS!I$12,0)*$FB$6+VLOOKUP($FA10,STREV,LOOKUPS!I$10,0)*$FC$6+VLOOKUP($FA10,LTREV,LOOKUPS!I$9,0)*$FD$6+VLOOKUP($FA10,CFP,LOOKUPS!I$6,0)*$FE$6+VLOOKUP($FA10,EP,LOOKUPS!I$8,0)*$FF$6+VLOOKUP($FA10,BM,LOOKUPS!I$5,0)*$FG$6+VLOOKUP($FA10,DIV,LOOKUPS!I$7,0)*$FH$6++VLOOKUP($FA10,SIZE,LOOKUPS!I$11,0)*$FI$6)</f>
        <v/>
      </c>
      <c r="FI10" s="1" t="str">
        <f>IF(ISERROR(VLOOKUP($FA10,MOM,LOOKUPS!J$12,0)*$FB$6+VLOOKUP($FA10,STREV,LOOKUPS!J$10,0)*$FC$6+VLOOKUP($FA10,LTREV,LOOKUPS!J$9,0)*$FD$6+VLOOKUP($FA10,CFP,LOOKUPS!J$6,0)*$FE$6+VLOOKUP($FA10,EP,LOOKUPS!J$8,0)*$FF$6+VLOOKUP($FA10,BM,LOOKUPS!J$5,0)*$FG$6+VLOOKUP($FA10,DIV,LOOKUPS!J$7,0)*$FH$6++VLOOKUP($FA10,SIZE,LOOKUPS!J$11,0)*$FI$6),"",VLOOKUP($FA10,MOM,LOOKUPS!J$12,0)*$FB$6+VLOOKUP($FA10,STREV,LOOKUPS!J$10,0)*$FC$6+VLOOKUP($FA10,LTREV,LOOKUPS!J$9,0)*$FD$6+VLOOKUP($FA10,CFP,LOOKUPS!J$6,0)*$FE$6+VLOOKUP($FA10,EP,LOOKUPS!J$8,0)*$FF$6+VLOOKUP($FA10,BM,LOOKUPS!J$5,0)*$FG$6+VLOOKUP($FA10,DIV,LOOKUPS!J$7,0)*$FH$6++VLOOKUP($FA10,SIZE,LOOKUPS!J$11,0)*$FI$6)</f>
        <v/>
      </c>
      <c r="FJ10" s="1" t="str">
        <f>IF(ISERROR(VLOOKUP($FA10,MOM,LOOKUPS!K$12,0)*$FB$6+VLOOKUP($FA10,STREV,LOOKUPS!K$10,0)*$FC$6+VLOOKUP($FA10,LTREV,LOOKUPS!K$9,0)*$FD$6+VLOOKUP($FA10,CFP,LOOKUPS!K$6,0)*$FE$6+VLOOKUP($FA10,EP,LOOKUPS!K$8,0)*$FF$6+VLOOKUP($FA10,BM,LOOKUPS!K$5,0)*$FG$6+VLOOKUP($FA10,DIV,LOOKUPS!K$7,0)*$FH$6++VLOOKUP($FA10,SIZE,LOOKUPS!K$11,0)*$FI$6),"",VLOOKUP($FA10,MOM,LOOKUPS!K$12,0)*$FB$6+VLOOKUP($FA10,STREV,LOOKUPS!K$10,0)*$FC$6+VLOOKUP($FA10,LTREV,LOOKUPS!K$9,0)*$FD$6+VLOOKUP($FA10,CFP,LOOKUPS!K$6,0)*$FE$6+VLOOKUP($FA10,EP,LOOKUPS!K$8,0)*$FF$6+VLOOKUP($FA10,BM,LOOKUPS!K$5,0)*$FG$6+VLOOKUP($FA10,DIV,LOOKUPS!K$7,0)*$FH$6++VLOOKUP($FA10,SIZE,LOOKUPS!K$11,0)*$FI$6)</f>
        <v/>
      </c>
      <c r="FK10" s="1" t="str">
        <f>IF(ISERROR(VLOOKUP($FA10,MOM,LOOKUPS!L$12,0)*$FB$6+VLOOKUP($FA10,STREV,LOOKUPS!L$10,0)*$FC$6+VLOOKUP($FA10,LTREV,LOOKUPS!L$9,0)*$FD$6+VLOOKUP($FA10,CFP,LOOKUPS!L$6,0)*$FE$6+VLOOKUP($FA10,EP,LOOKUPS!L$8,0)*$FF$6+VLOOKUP($FA10,BM,LOOKUPS!L$5,0)*$FG$6+VLOOKUP($FA10,DIV,LOOKUPS!L$7,0)*$FH$6++VLOOKUP($FA10,SIZE,LOOKUPS!L$11,0)*$FI$6),"",VLOOKUP($FA10,MOM,LOOKUPS!L$12,0)*$FB$6+VLOOKUP($FA10,STREV,LOOKUPS!L$10,0)*$FC$6+VLOOKUP($FA10,LTREV,LOOKUPS!L$9,0)*$FD$6+VLOOKUP($FA10,CFP,LOOKUPS!L$6,0)*$FE$6+VLOOKUP($FA10,EP,LOOKUPS!L$8,0)*$FF$6+VLOOKUP($FA10,BM,LOOKUPS!L$5,0)*$FG$6+VLOOKUP($FA10,DIV,LOOKUPS!L$7,0)*$FH$6++VLOOKUP($FA10,SIZE,LOOKUPS!L$11,0)*$FI$6)</f>
        <v/>
      </c>
    </row>
    <row r="11" spans="1:167" x14ac:dyDescent="0.3">
      <c r="A11" s="1">
        <v>192702</v>
      </c>
      <c r="B11" s="1">
        <v>7.85</v>
      </c>
      <c r="C11" s="1">
        <v>4.3899999999999997</v>
      </c>
      <c r="D11" s="1">
        <v>7.33</v>
      </c>
      <c r="E11" s="1">
        <v>8.39</v>
      </c>
      <c r="F11" s="1">
        <v>5.05</v>
      </c>
      <c r="G11" s="1">
        <v>5.25</v>
      </c>
      <c r="H11" s="1">
        <v>4.92</v>
      </c>
      <c r="I11" s="1">
        <v>4.79</v>
      </c>
      <c r="J11" s="1">
        <v>5.79</v>
      </c>
      <c r="K11" s="1">
        <v>5.46</v>
      </c>
      <c r="M11" s="1">
        <v>192603</v>
      </c>
      <c r="N11" s="1">
        <v>-13.46</v>
      </c>
      <c r="O11" s="1">
        <v>-14.52</v>
      </c>
      <c r="P11" s="1">
        <v>-13.18</v>
      </c>
      <c r="Q11" s="1">
        <v>-9.9600000000000009</v>
      </c>
      <c r="R11" s="1">
        <v>-9.64</v>
      </c>
      <c r="S11" s="1">
        <v>-6.87</v>
      </c>
      <c r="T11" s="1">
        <v>-7.44</v>
      </c>
      <c r="U11" s="1">
        <v>-5.43</v>
      </c>
      <c r="V11" s="1">
        <v>-5.78</v>
      </c>
      <c r="W11" s="1">
        <v>-9.76</v>
      </c>
      <c r="Y11" s="1">
        <v>193102</v>
      </c>
      <c r="Z11" s="1">
        <v>22.36</v>
      </c>
      <c r="AA11" s="1">
        <v>22.55</v>
      </c>
      <c r="AB11" s="1">
        <v>20.58</v>
      </c>
      <c r="AC11" s="1">
        <v>17.190000000000001</v>
      </c>
      <c r="AD11" s="1">
        <v>17.46</v>
      </c>
      <c r="AE11" s="1">
        <v>8.4700000000000006</v>
      </c>
      <c r="AF11" s="1">
        <v>11.04</v>
      </c>
      <c r="AG11" s="1">
        <v>10.31</v>
      </c>
      <c r="AH11" s="1">
        <v>12.36</v>
      </c>
      <c r="AI11" s="1">
        <v>17.78</v>
      </c>
      <c r="AK11">
        <v>195108</v>
      </c>
      <c r="AL11">
        <v>13.61</v>
      </c>
      <c r="AM11">
        <v>4.57</v>
      </c>
      <c r="AN11">
        <v>4.97</v>
      </c>
      <c r="AO11">
        <v>5.33</v>
      </c>
      <c r="AP11">
        <v>3.74</v>
      </c>
      <c r="AQ11">
        <v>5.23</v>
      </c>
      <c r="AR11">
        <v>5.51</v>
      </c>
      <c r="AS11">
        <v>5.13</v>
      </c>
      <c r="AT11">
        <v>5.17</v>
      </c>
      <c r="AU11">
        <v>3.5</v>
      </c>
      <c r="AV11">
        <v>4</v>
      </c>
      <c r="AW11">
        <v>6.21</v>
      </c>
      <c r="AX11">
        <v>4.22</v>
      </c>
      <c r="AY11">
        <v>4.91</v>
      </c>
      <c r="AZ11">
        <v>6.12</v>
      </c>
      <c r="BA11">
        <v>4.62</v>
      </c>
      <c r="BB11">
        <v>5.63</v>
      </c>
      <c r="BC11">
        <v>5.56</v>
      </c>
      <c r="BD11">
        <v>4.8</v>
      </c>
      <c r="BF11" s="1">
        <v>195108</v>
      </c>
      <c r="BG11" s="1">
        <v>13.61</v>
      </c>
      <c r="BH11" s="1">
        <v>4.42</v>
      </c>
      <c r="BI11" s="1">
        <v>5.35</v>
      </c>
      <c r="BJ11" s="1">
        <v>5.01</v>
      </c>
      <c r="BK11" s="1">
        <v>3.74</v>
      </c>
      <c r="BL11" s="1">
        <v>5.51</v>
      </c>
      <c r="BM11" s="1">
        <v>5.08</v>
      </c>
      <c r="BN11" s="1">
        <v>5.58</v>
      </c>
      <c r="BO11" s="1">
        <v>4.96</v>
      </c>
      <c r="BP11" s="1">
        <v>2.97</v>
      </c>
      <c r="BQ11" s="1">
        <v>4.49</v>
      </c>
      <c r="BR11" s="1">
        <v>5.81</v>
      </c>
      <c r="BS11" s="1">
        <v>5.21</v>
      </c>
      <c r="BT11" s="1">
        <v>4.12</v>
      </c>
      <c r="BU11" s="1">
        <v>6.03</v>
      </c>
      <c r="BV11" s="1">
        <v>6.02</v>
      </c>
      <c r="BW11" s="1">
        <v>5.13</v>
      </c>
      <c r="BX11" s="1">
        <v>4.6500000000000004</v>
      </c>
      <c r="BY11" s="1">
        <v>5.27</v>
      </c>
      <c r="CA11" s="1">
        <v>192608</v>
      </c>
      <c r="CB11" s="1">
        <v>34.520000000000003</v>
      </c>
      <c r="CC11" s="1">
        <v>1.26</v>
      </c>
      <c r="CD11" s="1">
        <v>1.54</v>
      </c>
      <c r="CE11" s="1">
        <v>5.64</v>
      </c>
      <c r="CF11" s="1">
        <v>0.33</v>
      </c>
      <c r="CG11" s="1">
        <v>1.97</v>
      </c>
      <c r="CH11" s="1">
        <v>2.33</v>
      </c>
      <c r="CI11" s="1">
        <v>2.62</v>
      </c>
      <c r="CJ11" s="1">
        <v>6.15</v>
      </c>
      <c r="CK11" s="1">
        <v>0.34</v>
      </c>
      <c r="CL11" s="1">
        <v>0.31</v>
      </c>
      <c r="CM11" s="1">
        <v>3.16</v>
      </c>
      <c r="CN11" s="1">
        <v>0.81</v>
      </c>
      <c r="CO11" s="1">
        <v>2.79</v>
      </c>
      <c r="CP11" s="1">
        <v>1.88</v>
      </c>
      <c r="CQ11" s="1">
        <v>0.69</v>
      </c>
      <c r="CR11" s="1">
        <v>4.5999999999999996</v>
      </c>
      <c r="CS11" s="1">
        <v>5.81</v>
      </c>
      <c r="CT11" s="1">
        <v>6.48</v>
      </c>
      <c r="CV11" s="1">
        <v>192708</v>
      </c>
      <c r="CW11" s="1">
        <v>-0.59</v>
      </c>
      <c r="CX11" s="1">
        <v>0.72</v>
      </c>
      <c r="CY11" s="1">
        <v>1.27</v>
      </c>
      <c r="CZ11" s="1">
        <v>0.55000000000000004</v>
      </c>
      <c r="DA11" s="1">
        <v>1.1299999999999999</v>
      </c>
      <c r="DB11" s="1">
        <v>1.42</v>
      </c>
      <c r="DC11" s="1">
        <v>1.78</v>
      </c>
      <c r="DD11" s="1">
        <v>0.11</v>
      </c>
      <c r="DE11" s="1">
        <v>0</v>
      </c>
      <c r="DF11" s="1">
        <v>0.86</v>
      </c>
      <c r="DG11" s="1">
        <v>1.39</v>
      </c>
      <c r="DH11" s="1">
        <v>-0.13</v>
      </c>
      <c r="DI11" s="1">
        <v>2.92</v>
      </c>
      <c r="DJ11" s="1">
        <v>1.62</v>
      </c>
      <c r="DK11" s="1">
        <v>1.94</v>
      </c>
      <c r="DL11" s="1">
        <v>-1.41</v>
      </c>
      <c r="DM11" s="1">
        <v>1.68</v>
      </c>
      <c r="DN11" s="1">
        <v>2.2000000000000002</v>
      </c>
      <c r="DO11" s="1">
        <v>-2.14</v>
      </c>
      <c r="DQ11" s="1">
        <v>192608</v>
      </c>
      <c r="DR11" s="1">
        <v>-99.99</v>
      </c>
      <c r="DS11" s="1">
        <v>3.74</v>
      </c>
      <c r="DT11" s="1">
        <v>3.04</v>
      </c>
      <c r="DU11" s="1">
        <v>2.09</v>
      </c>
      <c r="DV11" s="1">
        <v>3.6</v>
      </c>
      <c r="DW11" s="1">
        <v>3.59</v>
      </c>
      <c r="DX11" s="1">
        <v>3.71</v>
      </c>
      <c r="DY11" s="1">
        <v>1.61</v>
      </c>
      <c r="DZ11" s="1">
        <v>2.33</v>
      </c>
      <c r="EA11" s="1">
        <v>4.6100000000000003</v>
      </c>
      <c r="EB11" s="1">
        <v>2.59</v>
      </c>
      <c r="EC11" s="1">
        <v>4.03</v>
      </c>
      <c r="ED11" s="1">
        <v>3.15</v>
      </c>
      <c r="EE11" s="1">
        <v>2.72</v>
      </c>
      <c r="EF11" s="1">
        <v>4.72</v>
      </c>
      <c r="EG11" s="1">
        <v>1.6</v>
      </c>
      <c r="EH11" s="1">
        <v>1.63</v>
      </c>
      <c r="EI11" s="1">
        <v>0.98</v>
      </c>
      <c r="EJ11" s="1">
        <v>3.7</v>
      </c>
      <c r="EL11">
        <v>192608</v>
      </c>
      <c r="EM11">
        <v>2.64</v>
      </c>
      <c r="EN11">
        <v>-1.4</v>
      </c>
      <c r="EO11">
        <v>4.1900000000000004</v>
      </c>
      <c r="EP11">
        <v>0.25</v>
      </c>
      <c r="ER11" s="1">
        <v>192702</v>
      </c>
      <c r="ES11" s="1">
        <v>-1.32</v>
      </c>
      <c r="EU11" s="1">
        <v>192603</v>
      </c>
      <c r="EV11" s="1">
        <v>-5.81</v>
      </c>
      <c r="EX11" s="1">
        <v>193102</v>
      </c>
      <c r="EY11" s="1">
        <v>2.25</v>
      </c>
      <c r="FA11" s="1">
        <v>192702</v>
      </c>
      <c r="FB11" s="1" t="str">
        <f>IF(ISERROR(VLOOKUP($FA11,MOM,LOOKUPS!C$12,0)*$FB$6+VLOOKUP($FA11,STREV,LOOKUPS!C$10,0)*$FC$6+VLOOKUP($FA11,LTREV,LOOKUPS!C$9,0)*$FD$6+VLOOKUP($FA11,CFP,LOOKUPS!C$6,0)*$FE$6+VLOOKUP($FA11,EP,LOOKUPS!C$8,0)*$FF$6+VLOOKUP($FA11,BM,LOOKUPS!C$5,0)*$FG$6+VLOOKUP($FA11,DIV,LOOKUPS!C$7,0)*$FH$6++VLOOKUP($FA11,SIZE,LOOKUPS!C$11,0)*$FI$6),"",VLOOKUP($FA11,MOM,LOOKUPS!C$12,0)*$FB$6+VLOOKUP($FA11,STREV,LOOKUPS!C$10,0)*$FC$6+VLOOKUP($FA11,LTREV,LOOKUPS!C$9,0)*$FD$6+VLOOKUP($FA11,CFP,LOOKUPS!C$6,0)*$FE$6+VLOOKUP($FA11,EP,LOOKUPS!C$8,0)*$FF$6+VLOOKUP($FA11,BM,LOOKUPS!C$5,0)*$FG$6+VLOOKUP($FA11,DIV,LOOKUPS!C$7,0)*$FH$6++VLOOKUP($FA11,SIZE,LOOKUPS!C$11,0)*$FI$6)</f>
        <v/>
      </c>
      <c r="FC11" s="1" t="str">
        <f>IF(ISERROR(VLOOKUP($FA11,MOM,LOOKUPS!D$12,0)*$FB$6+VLOOKUP($FA11,STREV,LOOKUPS!D$10,0)*$FC$6+VLOOKUP($FA11,LTREV,LOOKUPS!D$9,0)*$FD$6+VLOOKUP($FA11,CFP,LOOKUPS!D$6,0)*$FE$6+VLOOKUP($FA11,EP,LOOKUPS!D$8,0)*$FF$6+VLOOKUP($FA11,BM,LOOKUPS!D$5,0)*$FG$6+VLOOKUP($FA11,DIV,LOOKUPS!D$7,0)*$FH$6++VLOOKUP($FA11,SIZE,LOOKUPS!D$11,0)*$FI$6),"",VLOOKUP($FA11,MOM,LOOKUPS!D$12,0)*$FB$6+VLOOKUP($FA11,STREV,LOOKUPS!D$10,0)*$FC$6+VLOOKUP($FA11,LTREV,LOOKUPS!D$9,0)*$FD$6+VLOOKUP($FA11,CFP,LOOKUPS!D$6,0)*$FE$6+VLOOKUP($FA11,EP,LOOKUPS!D$8,0)*$FF$6+VLOOKUP($FA11,BM,LOOKUPS!D$5,0)*$FG$6+VLOOKUP($FA11,DIV,LOOKUPS!D$7,0)*$FH$6++VLOOKUP($FA11,SIZE,LOOKUPS!D$11,0)*$FI$6)</f>
        <v/>
      </c>
      <c r="FD11" s="1" t="str">
        <f>IF(ISERROR(VLOOKUP($FA11,MOM,LOOKUPS!E$12,0)*$FB$6+VLOOKUP($FA11,STREV,LOOKUPS!E$10,0)*$FC$6+VLOOKUP($FA11,LTREV,LOOKUPS!E$9,0)*$FD$6+VLOOKUP($FA11,CFP,LOOKUPS!E$6,0)*$FE$6+VLOOKUP($FA11,EP,LOOKUPS!E$8,0)*$FF$6+VLOOKUP($FA11,BM,LOOKUPS!E$5,0)*$FG$6+VLOOKUP($FA11,DIV,LOOKUPS!E$7,0)*$FH$6++VLOOKUP($FA11,SIZE,LOOKUPS!E$11,0)*$FI$6),"",VLOOKUP($FA11,MOM,LOOKUPS!E$12,0)*$FB$6+VLOOKUP($FA11,STREV,LOOKUPS!E$10,0)*$FC$6+VLOOKUP($FA11,LTREV,LOOKUPS!E$9,0)*$FD$6+VLOOKUP($FA11,CFP,LOOKUPS!E$6,0)*$FE$6+VLOOKUP($FA11,EP,LOOKUPS!E$8,0)*$FF$6+VLOOKUP($FA11,BM,LOOKUPS!E$5,0)*$FG$6+VLOOKUP($FA11,DIV,LOOKUPS!E$7,0)*$FH$6++VLOOKUP($FA11,SIZE,LOOKUPS!E$11,0)*$FI$6)</f>
        <v/>
      </c>
      <c r="FE11" s="1" t="str">
        <f>IF(ISERROR(VLOOKUP($FA11,MOM,LOOKUPS!F$12,0)*$FB$6+VLOOKUP($FA11,STREV,LOOKUPS!F$10,0)*$FC$6+VLOOKUP($FA11,LTREV,LOOKUPS!F$9,0)*$FD$6+VLOOKUP($FA11,CFP,LOOKUPS!F$6,0)*$FE$6+VLOOKUP($FA11,EP,LOOKUPS!F$8,0)*$FF$6+VLOOKUP($FA11,BM,LOOKUPS!F$5,0)*$FG$6+VLOOKUP($FA11,DIV,LOOKUPS!F$7,0)*$FH$6++VLOOKUP($FA11,SIZE,LOOKUPS!F$11,0)*$FI$6),"",VLOOKUP($FA11,MOM,LOOKUPS!F$12,0)*$FB$6+VLOOKUP($FA11,STREV,LOOKUPS!F$10,0)*$FC$6+VLOOKUP($FA11,LTREV,LOOKUPS!F$9,0)*$FD$6+VLOOKUP($FA11,CFP,LOOKUPS!F$6,0)*$FE$6+VLOOKUP($FA11,EP,LOOKUPS!F$8,0)*$FF$6+VLOOKUP($FA11,BM,LOOKUPS!F$5,0)*$FG$6+VLOOKUP($FA11,DIV,LOOKUPS!F$7,0)*$FH$6++VLOOKUP($FA11,SIZE,LOOKUPS!F$11,0)*$FI$6)</f>
        <v/>
      </c>
      <c r="FF11" s="1" t="str">
        <f>IF(ISERROR(VLOOKUP($FA11,MOM,LOOKUPS!G$12,0)*$FB$6+VLOOKUP($FA11,STREV,LOOKUPS!G$10,0)*$FC$6+VLOOKUP($FA11,LTREV,LOOKUPS!G$9,0)*$FD$6+VLOOKUP($FA11,CFP,LOOKUPS!G$6,0)*$FE$6+VLOOKUP($FA11,EP,LOOKUPS!G$8,0)*$FF$6+VLOOKUP($FA11,BM,LOOKUPS!G$5,0)*$FG$6+VLOOKUP($FA11,DIV,LOOKUPS!G$7,0)*$FH$6++VLOOKUP($FA11,SIZE,LOOKUPS!G$11,0)*$FI$6),"",VLOOKUP($FA11,MOM,LOOKUPS!G$12,0)*$FB$6+VLOOKUP($FA11,STREV,LOOKUPS!G$10,0)*$FC$6+VLOOKUP($FA11,LTREV,LOOKUPS!G$9,0)*$FD$6+VLOOKUP($FA11,CFP,LOOKUPS!G$6,0)*$FE$6+VLOOKUP($FA11,EP,LOOKUPS!G$8,0)*$FF$6+VLOOKUP($FA11,BM,LOOKUPS!G$5,0)*$FG$6+VLOOKUP($FA11,DIV,LOOKUPS!G$7,0)*$FH$6++VLOOKUP($FA11,SIZE,LOOKUPS!G$11,0)*$FI$6)</f>
        <v/>
      </c>
      <c r="FG11" s="1" t="str">
        <f>IF(ISERROR(VLOOKUP($FA11,MOM,LOOKUPS!H$12,0)*$FB$6+VLOOKUP($FA11,STREV,LOOKUPS!H$10,0)*$FC$6+VLOOKUP($FA11,LTREV,LOOKUPS!H$9,0)*$FD$6+VLOOKUP($FA11,CFP,LOOKUPS!H$6,0)*$FE$6+VLOOKUP($FA11,EP,LOOKUPS!H$8,0)*$FF$6+VLOOKUP($FA11,BM,LOOKUPS!H$5,0)*$FG$6+VLOOKUP($FA11,DIV,LOOKUPS!H$7,0)*$FH$6++VLOOKUP($FA11,SIZE,LOOKUPS!H$11,0)*$FI$6),"",VLOOKUP($FA11,MOM,LOOKUPS!H$12,0)*$FB$6+VLOOKUP($FA11,STREV,LOOKUPS!H$10,0)*$FC$6+VLOOKUP($FA11,LTREV,LOOKUPS!H$9,0)*$FD$6+VLOOKUP($FA11,CFP,LOOKUPS!H$6,0)*$FE$6+VLOOKUP($FA11,EP,LOOKUPS!H$8,0)*$FF$6+VLOOKUP($FA11,BM,LOOKUPS!H$5,0)*$FG$6+VLOOKUP($FA11,DIV,LOOKUPS!H$7,0)*$FH$6++VLOOKUP($FA11,SIZE,LOOKUPS!H$11,0)*$FI$6)</f>
        <v/>
      </c>
      <c r="FH11" s="1" t="str">
        <f>IF(ISERROR(VLOOKUP($FA11,MOM,LOOKUPS!I$12,0)*$FB$6+VLOOKUP($FA11,STREV,LOOKUPS!I$10,0)*$FC$6+VLOOKUP($FA11,LTREV,LOOKUPS!I$9,0)*$FD$6+VLOOKUP($FA11,CFP,LOOKUPS!I$6,0)*$FE$6+VLOOKUP($FA11,EP,LOOKUPS!I$8,0)*$FF$6+VLOOKUP($FA11,BM,LOOKUPS!I$5,0)*$FG$6+VLOOKUP($FA11,DIV,LOOKUPS!I$7,0)*$FH$6++VLOOKUP($FA11,SIZE,LOOKUPS!I$11,0)*$FI$6),"",VLOOKUP($FA11,MOM,LOOKUPS!I$12,0)*$FB$6+VLOOKUP($FA11,STREV,LOOKUPS!I$10,0)*$FC$6+VLOOKUP($FA11,LTREV,LOOKUPS!I$9,0)*$FD$6+VLOOKUP($FA11,CFP,LOOKUPS!I$6,0)*$FE$6+VLOOKUP($FA11,EP,LOOKUPS!I$8,0)*$FF$6+VLOOKUP($FA11,BM,LOOKUPS!I$5,0)*$FG$6+VLOOKUP($FA11,DIV,LOOKUPS!I$7,0)*$FH$6++VLOOKUP($FA11,SIZE,LOOKUPS!I$11,0)*$FI$6)</f>
        <v/>
      </c>
      <c r="FI11" s="1" t="str">
        <f>IF(ISERROR(VLOOKUP($FA11,MOM,LOOKUPS!J$12,0)*$FB$6+VLOOKUP($FA11,STREV,LOOKUPS!J$10,0)*$FC$6+VLOOKUP($FA11,LTREV,LOOKUPS!J$9,0)*$FD$6+VLOOKUP($FA11,CFP,LOOKUPS!J$6,0)*$FE$6+VLOOKUP($FA11,EP,LOOKUPS!J$8,0)*$FF$6+VLOOKUP($FA11,BM,LOOKUPS!J$5,0)*$FG$6+VLOOKUP($FA11,DIV,LOOKUPS!J$7,0)*$FH$6++VLOOKUP($FA11,SIZE,LOOKUPS!J$11,0)*$FI$6),"",VLOOKUP($FA11,MOM,LOOKUPS!J$12,0)*$FB$6+VLOOKUP($FA11,STREV,LOOKUPS!J$10,0)*$FC$6+VLOOKUP($FA11,LTREV,LOOKUPS!J$9,0)*$FD$6+VLOOKUP($FA11,CFP,LOOKUPS!J$6,0)*$FE$6+VLOOKUP($FA11,EP,LOOKUPS!J$8,0)*$FF$6+VLOOKUP($FA11,BM,LOOKUPS!J$5,0)*$FG$6+VLOOKUP($FA11,DIV,LOOKUPS!J$7,0)*$FH$6++VLOOKUP($FA11,SIZE,LOOKUPS!J$11,0)*$FI$6)</f>
        <v/>
      </c>
      <c r="FJ11" s="1" t="str">
        <f>IF(ISERROR(VLOOKUP($FA11,MOM,LOOKUPS!K$12,0)*$FB$6+VLOOKUP($FA11,STREV,LOOKUPS!K$10,0)*$FC$6+VLOOKUP($FA11,LTREV,LOOKUPS!K$9,0)*$FD$6+VLOOKUP($FA11,CFP,LOOKUPS!K$6,0)*$FE$6+VLOOKUP($FA11,EP,LOOKUPS!K$8,0)*$FF$6+VLOOKUP($FA11,BM,LOOKUPS!K$5,0)*$FG$6+VLOOKUP($FA11,DIV,LOOKUPS!K$7,0)*$FH$6++VLOOKUP($FA11,SIZE,LOOKUPS!K$11,0)*$FI$6),"",VLOOKUP($FA11,MOM,LOOKUPS!K$12,0)*$FB$6+VLOOKUP($FA11,STREV,LOOKUPS!K$10,0)*$FC$6+VLOOKUP($FA11,LTREV,LOOKUPS!K$9,0)*$FD$6+VLOOKUP($FA11,CFP,LOOKUPS!K$6,0)*$FE$6+VLOOKUP($FA11,EP,LOOKUPS!K$8,0)*$FF$6+VLOOKUP($FA11,BM,LOOKUPS!K$5,0)*$FG$6+VLOOKUP($FA11,DIV,LOOKUPS!K$7,0)*$FH$6++VLOOKUP($FA11,SIZE,LOOKUPS!K$11,0)*$FI$6)</f>
        <v/>
      </c>
      <c r="FK11" s="1" t="str">
        <f>IF(ISERROR(VLOOKUP($FA11,MOM,LOOKUPS!L$12,0)*$FB$6+VLOOKUP($FA11,STREV,LOOKUPS!L$10,0)*$FC$6+VLOOKUP($FA11,LTREV,LOOKUPS!L$9,0)*$FD$6+VLOOKUP($FA11,CFP,LOOKUPS!L$6,0)*$FE$6+VLOOKUP($FA11,EP,LOOKUPS!L$8,0)*$FF$6+VLOOKUP($FA11,BM,LOOKUPS!L$5,0)*$FG$6+VLOOKUP($FA11,DIV,LOOKUPS!L$7,0)*$FH$6++VLOOKUP($FA11,SIZE,LOOKUPS!L$11,0)*$FI$6),"",VLOOKUP($FA11,MOM,LOOKUPS!L$12,0)*$FB$6+VLOOKUP($FA11,STREV,LOOKUPS!L$10,0)*$FC$6+VLOOKUP($FA11,LTREV,LOOKUPS!L$9,0)*$FD$6+VLOOKUP($FA11,CFP,LOOKUPS!L$6,0)*$FE$6+VLOOKUP($FA11,EP,LOOKUPS!L$8,0)*$FF$6+VLOOKUP($FA11,BM,LOOKUPS!L$5,0)*$FG$6+VLOOKUP($FA11,DIV,LOOKUPS!L$7,0)*$FH$6++VLOOKUP($FA11,SIZE,LOOKUPS!L$11,0)*$FI$6)</f>
        <v/>
      </c>
    </row>
    <row r="12" spans="1:167" x14ac:dyDescent="0.3">
      <c r="A12" s="1">
        <v>192703</v>
      </c>
      <c r="B12" s="1">
        <v>-6.02</v>
      </c>
      <c r="C12" s="1">
        <v>-5.09</v>
      </c>
      <c r="D12" s="1">
        <v>-2.4700000000000002</v>
      </c>
      <c r="E12" s="1">
        <v>-1.6</v>
      </c>
      <c r="F12" s="1">
        <v>-1.74</v>
      </c>
      <c r="G12" s="1">
        <v>-1.44</v>
      </c>
      <c r="H12" s="1">
        <v>0.33</v>
      </c>
      <c r="I12" s="1">
        <v>-1.42</v>
      </c>
      <c r="J12" s="1">
        <v>0.37</v>
      </c>
      <c r="K12" s="1">
        <v>-0.78</v>
      </c>
      <c r="M12" s="1">
        <v>192604</v>
      </c>
      <c r="N12" s="1">
        <v>-0.63</v>
      </c>
      <c r="O12" s="1">
        <v>4.6399999999999997</v>
      </c>
      <c r="P12" s="1">
        <v>2.23</v>
      </c>
      <c r="Q12" s="1">
        <v>3.18</v>
      </c>
      <c r="R12" s="1">
        <v>4.8099999999999996</v>
      </c>
      <c r="S12" s="1">
        <v>2.83</v>
      </c>
      <c r="T12" s="1">
        <v>2.89</v>
      </c>
      <c r="U12" s="1">
        <v>3.74</v>
      </c>
      <c r="V12" s="1">
        <v>6.91</v>
      </c>
      <c r="W12" s="1">
        <v>1.58</v>
      </c>
      <c r="Y12" s="1">
        <v>193103</v>
      </c>
      <c r="Z12" s="1">
        <v>-1.69</v>
      </c>
      <c r="AA12" s="1">
        <v>-3.43</v>
      </c>
      <c r="AB12" s="1">
        <v>-9.0299999999999994</v>
      </c>
      <c r="AC12" s="1">
        <v>-3.19</v>
      </c>
      <c r="AD12" s="1">
        <v>-9.4600000000000009</v>
      </c>
      <c r="AE12" s="1">
        <v>-9.7200000000000006</v>
      </c>
      <c r="AF12" s="1">
        <v>-8.9</v>
      </c>
      <c r="AG12" s="1">
        <v>-7.61</v>
      </c>
      <c r="AH12" s="1">
        <v>-7.54</v>
      </c>
      <c r="AI12" s="1">
        <v>-7.04</v>
      </c>
      <c r="AK12">
        <v>195109</v>
      </c>
      <c r="AL12">
        <v>-2.42</v>
      </c>
      <c r="AM12">
        <v>1.0900000000000001</v>
      </c>
      <c r="AN12">
        <v>1.79</v>
      </c>
      <c r="AO12">
        <v>2.39</v>
      </c>
      <c r="AP12">
        <v>1.37</v>
      </c>
      <c r="AQ12">
        <v>0.79</v>
      </c>
      <c r="AR12">
        <v>2.2200000000000002</v>
      </c>
      <c r="AS12">
        <v>0.97</v>
      </c>
      <c r="AT12">
        <v>3.45</v>
      </c>
      <c r="AU12">
        <v>0.02</v>
      </c>
      <c r="AV12">
        <v>2.76</v>
      </c>
      <c r="AW12">
        <v>0.55000000000000004</v>
      </c>
      <c r="AX12">
        <v>1.03</v>
      </c>
      <c r="AY12">
        <v>3.68</v>
      </c>
      <c r="AZ12">
        <v>0.76</v>
      </c>
      <c r="BA12">
        <v>1.66</v>
      </c>
      <c r="BB12">
        <v>0.3</v>
      </c>
      <c r="BC12">
        <v>4.47</v>
      </c>
      <c r="BD12">
        <v>2.4500000000000002</v>
      </c>
      <c r="BF12" s="1">
        <v>195109</v>
      </c>
      <c r="BG12" s="1">
        <v>-2.42</v>
      </c>
      <c r="BH12" s="1">
        <v>1.1399999999999999</v>
      </c>
      <c r="BI12" s="1">
        <v>1.74</v>
      </c>
      <c r="BJ12" s="1">
        <v>2.2999999999999998</v>
      </c>
      <c r="BK12" s="1">
        <v>0.79</v>
      </c>
      <c r="BL12" s="1">
        <v>2.02</v>
      </c>
      <c r="BM12" s="1">
        <v>1.1299999999999999</v>
      </c>
      <c r="BN12" s="1">
        <v>2.19</v>
      </c>
      <c r="BO12" s="1">
        <v>2.4900000000000002</v>
      </c>
      <c r="BP12" s="1">
        <v>0.31</v>
      </c>
      <c r="BQ12" s="1">
        <v>1.26</v>
      </c>
      <c r="BR12" s="1">
        <v>1.83</v>
      </c>
      <c r="BS12" s="1">
        <v>2.2000000000000002</v>
      </c>
      <c r="BT12" s="1">
        <v>1.88</v>
      </c>
      <c r="BU12" s="1">
        <v>0.39</v>
      </c>
      <c r="BV12" s="1">
        <v>2.46</v>
      </c>
      <c r="BW12" s="1">
        <v>1.91</v>
      </c>
      <c r="BX12" s="1">
        <v>3.13</v>
      </c>
      <c r="BY12" s="1">
        <v>1.82</v>
      </c>
      <c r="CA12" s="1">
        <v>192609</v>
      </c>
      <c r="CB12" s="1">
        <v>-5.04</v>
      </c>
      <c r="CC12" s="1">
        <v>-1.61</v>
      </c>
      <c r="CD12" s="1">
        <v>-0.36</v>
      </c>
      <c r="CE12" s="1">
        <v>0.11</v>
      </c>
      <c r="CF12" s="1">
        <v>-2.0099999999999998</v>
      </c>
      <c r="CG12" s="1">
        <v>0.05</v>
      </c>
      <c r="CH12" s="1">
        <v>-1.1399999999999999</v>
      </c>
      <c r="CI12" s="1">
        <v>-0.75</v>
      </c>
      <c r="CJ12" s="1">
        <v>0.88</v>
      </c>
      <c r="CK12" s="1">
        <v>0.36</v>
      </c>
      <c r="CL12" s="1">
        <v>-4.33</v>
      </c>
      <c r="CM12" s="1">
        <v>-0.79</v>
      </c>
      <c r="CN12" s="1">
        <v>0.88</v>
      </c>
      <c r="CO12" s="1">
        <v>-0.74</v>
      </c>
      <c r="CP12" s="1">
        <v>-1.54</v>
      </c>
      <c r="CQ12" s="1">
        <v>-0.06</v>
      </c>
      <c r="CR12" s="1">
        <v>-1.47</v>
      </c>
      <c r="CS12" s="1">
        <v>-2.17</v>
      </c>
      <c r="CT12" s="1">
        <v>3.93</v>
      </c>
      <c r="CV12" s="1">
        <v>192709</v>
      </c>
      <c r="CW12" s="1">
        <v>2.29</v>
      </c>
      <c r="CX12" s="1">
        <v>3.62</v>
      </c>
      <c r="CY12" s="1">
        <v>4.24</v>
      </c>
      <c r="CZ12" s="1">
        <v>2.02</v>
      </c>
      <c r="DA12" s="1">
        <v>3.91</v>
      </c>
      <c r="DB12" s="1">
        <v>3.71</v>
      </c>
      <c r="DC12" s="1">
        <v>5.03</v>
      </c>
      <c r="DD12" s="1">
        <v>2.2799999999999998</v>
      </c>
      <c r="DE12" s="1">
        <v>2.0099999999999998</v>
      </c>
      <c r="DF12" s="1">
        <v>4.01</v>
      </c>
      <c r="DG12" s="1">
        <v>3.81</v>
      </c>
      <c r="DH12" s="1">
        <v>3.03</v>
      </c>
      <c r="DI12" s="1">
        <v>4.37</v>
      </c>
      <c r="DJ12" s="1">
        <v>4.57</v>
      </c>
      <c r="DK12" s="1">
        <v>5.49</v>
      </c>
      <c r="DL12" s="1">
        <v>2.52</v>
      </c>
      <c r="DM12" s="1">
        <v>2.0299999999999998</v>
      </c>
      <c r="DN12" s="1">
        <v>1.65</v>
      </c>
      <c r="DO12" s="1">
        <v>2.37</v>
      </c>
      <c r="DQ12" s="1">
        <v>192609</v>
      </c>
      <c r="DR12" s="1">
        <v>-99.99</v>
      </c>
      <c r="DS12" s="1">
        <v>-1.07</v>
      </c>
      <c r="DT12" s="1">
        <v>-0.54</v>
      </c>
      <c r="DU12" s="1">
        <v>0.16</v>
      </c>
      <c r="DV12" s="1">
        <v>-0.48</v>
      </c>
      <c r="DW12" s="1">
        <v>-1.4</v>
      </c>
      <c r="DX12" s="1">
        <v>0</v>
      </c>
      <c r="DY12" s="1">
        <v>-0.5</v>
      </c>
      <c r="DZ12" s="1">
        <v>-0.09</v>
      </c>
      <c r="EA12" s="1">
        <v>0.91</v>
      </c>
      <c r="EB12" s="1">
        <v>-1.87</v>
      </c>
      <c r="EC12" s="1">
        <v>-2.27</v>
      </c>
      <c r="ED12" s="1">
        <v>-0.53</v>
      </c>
      <c r="EE12" s="1">
        <v>7.0000000000000007E-2</v>
      </c>
      <c r="EF12" s="1">
        <v>-7.0000000000000007E-2</v>
      </c>
      <c r="EG12" s="1">
        <v>-1.64</v>
      </c>
      <c r="EH12" s="1">
        <v>0.64</v>
      </c>
      <c r="EI12" s="1">
        <v>-0.86</v>
      </c>
      <c r="EJ12" s="1">
        <v>0.67</v>
      </c>
      <c r="EL12">
        <v>192609</v>
      </c>
      <c r="EM12">
        <v>0.36</v>
      </c>
      <c r="EN12">
        <v>-1.32</v>
      </c>
      <c r="EO12">
        <v>0.01</v>
      </c>
      <c r="EP12">
        <v>0.23</v>
      </c>
      <c r="ER12" s="1">
        <v>192703</v>
      </c>
      <c r="ES12" s="1">
        <v>3.59</v>
      </c>
      <c r="EU12" s="1">
        <v>192604</v>
      </c>
      <c r="EV12" s="1">
        <v>-1.1200000000000001</v>
      </c>
      <c r="EX12" s="1">
        <v>193103</v>
      </c>
      <c r="EY12" s="1">
        <v>4.28</v>
      </c>
      <c r="FA12" s="1">
        <v>192703</v>
      </c>
      <c r="FB12" s="1" t="str">
        <f>IF(ISERROR(VLOOKUP($FA12,MOM,LOOKUPS!C$12,0)*$FB$6+VLOOKUP($FA12,STREV,LOOKUPS!C$10,0)*$FC$6+VLOOKUP($FA12,LTREV,LOOKUPS!C$9,0)*$FD$6+VLOOKUP($FA12,CFP,LOOKUPS!C$6,0)*$FE$6+VLOOKUP($FA12,EP,LOOKUPS!C$8,0)*$FF$6+VLOOKUP($FA12,BM,LOOKUPS!C$5,0)*$FG$6+VLOOKUP($FA12,DIV,LOOKUPS!C$7,0)*$FH$6++VLOOKUP($FA12,SIZE,LOOKUPS!C$11,0)*$FI$6),"",VLOOKUP($FA12,MOM,LOOKUPS!C$12,0)*$FB$6+VLOOKUP($FA12,STREV,LOOKUPS!C$10,0)*$FC$6+VLOOKUP($FA12,LTREV,LOOKUPS!C$9,0)*$FD$6+VLOOKUP($FA12,CFP,LOOKUPS!C$6,0)*$FE$6+VLOOKUP($FA12,EP,LOOKUPS!C$8,0)*$FF$6+VLOOKUP($FA12,BM,LOOKUPS!C$5,0)*$FG$6+VLOOKUP($FA12,DIV,LOOKUPS!C$7,0)*$FH$6++VLOOKUP($FA12,SIZE,LOOKUPS!C$11,0)*$FI$6)</f>
        <v/>
      </c>
      <c r="FC12" s="1" t="str">
        <f>IF(ISERROR(VLOOKUP($FA12,MOM,LOOKUPS!D$12,0)*$FB$6+VLOOKUP($FA12,STREV,LOOKUPS!D$10,0)*$FC$6+VLOOKUP($FA12,LTREV,LOOKUPS!D$9,0)*$FD$6+VLOOKUP($FA12,CFP,LOOKUPS!D$6,0)*$FE$6+VLOOKUP($FA12,EP,LOOKUPS!D$8,0)*$FF$6+VLOOKUP($FA12,BM,LOOKUPS!D$5,0)*$FG$6+VLOOKUP($FA12,DIV,LOOKUPS!D$7,0)*$FH$6++VLOOKUP($FA12,SIZE,LOOKUPS!D$11,0)*$FI$6),"",VLOOKUP($FA12,MOM,LOOKUPS!D$12,0)*$FB$6+VLOOKUP($FA12,STREV,LOOKUPS!D$10,0)*$FC$6+VLOOKUP($FA12,LTREV,LOOKUPS!D$9,0)*$FD$6+VLOOKUP($FA12,CFP,LOOKUPS!D$6,0)*$FE$6+VLOOKUP($FA12,EP,LOOKUPS!D$8,0)*$FF$6+VLOOKUP($FA12,BM,LOOKUPS!D$5,0)*$FG$6+VLOOKUP($FA12,DIV,LOOKUPS!D$7,0)*$FH$6++VLOOKUP($FA12,SIZE,LOOKUPS!D$11,0)*$FI$6)</f>
        <v/>
      </c>
      <c r="FD12" s="1" t="str">
        <f>IF(ISERROR(VLOOKUP($FA12,MOM,LOOKUPS!E$12,0)*$FB$6+VLOOKUP($FA12,STREV,LOOKUPS!E$10,0)*$FC$6+VLOOKUP($FA12,LTREV,LOOKUPS!E$9,0)*$FD$6+VLOOKUP($FA12,CFP,LOOKUPS!E$6,0)*$FE$6+VLOOKUP($FA12,EP,LOOKUPS!E$8,0)*$FF$6+VLOOKUP($FA12,BM,LOOKUPS!E$5,0)*$FG$6+VLOOKUP($FA12,DIV,LOOKUPS!E$7,0)*$FH$6++VLOOKUP($FA12,SIZE,LOOKUPS!E$11,0)*$FI$6),"",VLOOKUP($FA12,MOM,LOOKUPS!E$12,0)*$FB$6+VLOOKUP($FA12,STREV,LOOKUPS!E$10,0)*$FC$6+VLOOKUP($FA12,LTREV,LOOKUPS!E$9,0)*$FD$6+VLOOKUP($FA12,CFP,LOOKUPS!E$6,0)*$FE$6+VLOOKUP($FA12,EP,LOOKUPS!E$8,0)*$FF$6+VLOOKUP($FA12,BM,LOOKUPS!E$5,0)*$FG$6+VLOOKUP($FA12,DIV,LOOKUPS!E$7,0)*$FH$6++VLOOKUP($FA12,SIZE,LOOKUPS!E$11,0)*$FI$6)</f>
        <v/>
      </c>
      <c r="FE12" s="1" t="str">
        <f>IF(ISERROR(VLOOKUP($FA12,MOM,LOOKUPS!F$12,0)*$FB$6+VLOOKUP($FA12,STREV,LOOKUPS!F$10,0)*$FC$6+VLOOKUP($FA12,LTREV,LOOKUPS!F$9,0)*$FD$6+VLOOKUP($FA12,CFP,LOOKUPS!F$6,0)*$FE$6+VLOOKUP($FA12,EP,LOOKUPS!F$8,0)*$FF$6+VLOOKUP($FA12,BM,LOOKUPS!F$5,0)*$FG$6+VLOOKUP($FA12,DIV,LOOKUPS!F$7,0)*$FH$6++VLOOKUP($FA12,SIZE,LOOKUPS!F$11,0)*$FI$6),"",VLOOKUP($FA12,MOM,LOOKUPS!F$12,0)*$FB$6+VLOOKUP($FA12,STREV,LOOKUPS!F$10,0)*$FC$6+VLOOKUP($FA12,LTREV,LOOKUPS!F$9,0)*$FD$6+VLOOKUP($FA12,CFP,LOOKUPS!F$6,0)*$FE$6+VLOOKUP($FA12,EP,LOOKUPS!F$8,0)*$FF$6+VLOOKUP($FA12,BM,LOOKUPS!F$5,0)*$FG$6+VLOOKUP($FA12,DIV,LOOKUPS!F$7,0)*$FH$6++VLOOKUP($FA12,SIZE,LOOKUPS!F$11,0)*$FI$6)</f>
        <v/>
      </c>
      <c r="FF12" s="1" t="str">
        <f>IF(ISERROR(VLOOKUP($FA12,MOM,LOOKUPS!G$12,0)*$FB$6+VLOOKUP($FA12,STREV,LOOKUPS!G$10,0)*$FC$6+VLOOKUP($FA12,LTREV,LOOKUPS!G$9,0)*$FD$6+VLOOKUP($FA12,CFP,LOOKUPS!G$6,0)*$FE$6+VLOOKUP($FA12,EP,LOOKUPS!G$8,0)*$FF$6+VLOOKUP($FA12,BM,LOOKUPS!G$5,0)*$FG$6+VLOOKUP($FA12,DIV,LOOKUPS!G$7,0)*$FH$6++VLOOKUP($FA12,SIZE,LOOKUPS!G$11,0)*$FI$6),"",VLOOKUP($FA12,MOM,LOOKUPS!G$12,0)*$FB$6+VLOOKUP($FA12,STREV,LOOKUPS!G$10,0)*$FC$6+VLOOKUP($FA12,LTREV,LOOKUPS!G$9,0)*$FD$6+VLOOKUP($FA12,CFP,LOOKUPS!G$6,0)*$FE$6+VLOOKUP($FA12,EP,LOOKUPS!G$8,0)*$FF$6+VLOOKUP($FA12,BM,LOOKUPS!G$5,0)*$FG$6+VLOOKUP($FA12,DIV,LOOKUPS!G$7,0)*$FH$6++VLOOKUP($FA12,SIZE,LOOKUPS!G$11,0)*$FI$6)</f>
        <v/>
      </c>
      <c r="FG12" s="1" t="str">
        <f>IF(ISERROR(VLOOKUP($FA12,MOM,LOOKUPS!H$12,0)*$FB$6+VLOOKUP($FA12,STREV,LOOKUPS!H$10,0)*$FC$6+VLOOKUP($FA12,LTREV,LOOKUPS!H$9,0)*$FD$6+VLOOKUP($FA12,CFP,LOOKUPS!H$6,0)*$FE$6+VLOOKUP($FA12,EP,LOOKUPS!H$8,0)*$FF$6+VLOOKUP($FA12,BM,LOOKUPS!H$5,0)*$FG$6+VLOOKUP($FA12,DIV,LOOKUPS!H$7,0)*$FH$6++VLOOKUP($FA12,SIZE,LOOKUPS!H$11,0)*$FI$6),"",VLOOKUP($FA12,MOM,LOOKUPS!H$12,0)*$FB$6+VLOOKUP($FA12,STREV,LOOKUPS!H$10,0)*$FC$6+VLOOKUP($FA12,LTREV,LOOKUPS!H$9,0)*$FD$6+VLOOKUP($FA12,CFP,LOOKUPS!H$6,0)*$FE$6+VLOOKUP($FA12,EP,LOOKUPS!H$8,0)*$FF$6+VLOOKUP($FA12,BM,LOOKUPS!H$5,0)*$FG$6+VLOOKUP($FA12,DIV,LOOKUPS!H$7,0)*$FH$6++VLOOKUP($FA12,SIZE,LOOKUPS!H$11,0)*$FI$6)</f>
        <v/>
      </c>
      <c r="FH12" s="1" t="str">
        <f>IF(ISERROR(VLOOKUP($FA12,MOM,LOOKUPS!I$12,0)*$FB$6+VLOOKUP($FA12,STREV,LOOKUPS!I$10,0)*$FC$6+VLOOKUP($FA12,LTREV,LOOKUPS!I$9,0)*$FD$6+VLOOKUP($FA12,CFP,LOOKUPS!I$6,0)*$FE$6+VLOOKUP($FA12,EP,LOOKUPS!I$8,0)*$FF$6+VLOOKUP($FA12,BM,LOOKUPS!I$5,0)*$FG$6+VLOOKUP($FA12,DIV,LOOKUPS!I$7,0)*$FH$6++VLOOKUP($FA12,SIZE,LOOKUPS!I$11,0)*$FI$6),"",VLOOKUP($FA12,MOM,LOOKUPS!I$12,0)*$FB$6+VLOOKUP($FA12,STREV,LOOKUPS!I$10,0)*$FC$6+VLOOKUP($FA12,LTREV,LOOKUPS!I$9,0)*$FD$6+VLOOKUP($FA12,CFP,LOOKUPS!I$6,0)*$FE$6+VLOOKUP($FA12,EP,LOOKUPS!I$8,0)*$FF$6+VLOOKUP($FA12,BM,LOOKUPS!I$5,0)*$FG$6+VLOOKUP($FA12,DIV,LOOKUPS!I$7,0)*$FH$6++VLOOKUP($FA12,SIZE,LOOKUPS!I$11,0)*$FI$6)</f>
        <v/>
      </c>
      <c r="FI12" s="1" t="str">
        <f>IF(ISERROR(VLOOKUP($FA12,MOM,LOOKUPS!J$12,0)*$FB$6+VLOOKUP($FA12,STREV,LOOKUPS!J$10,0)*$FC$6+VLOOKUP($FA12,LTREV,LOOKUPS!J$9,0)*$FD$6+VLOOKUP($FA12,CFP,LOOKUPS!J$6,0)*$FE$6+VLOOKUP($FA12,EP,LOOKUPS!J$8,0)*$FF$6+VLOOKUP($FA12,BM,LOOKUPS!J$5,0)*$FG$6+VLOOKUP($FA12,DIV,LOOKUPS!J$7,0)*$FH$6++VLOOKUP($FA12,SIZE,LOOKUPS!J$11,0)*$FI$6),"",VLOOKUP($FA12,MOM,LOOKUPS!J$12,0)*$FB$6+VLOOKUP($FA12,STREV,LOOKUPS!J$10,0)*$FC$6+VLOOKUP($FA12,LTREV,LOOKUPS!J$9,0)*$FD$6+VLOOKUP($FA12,CFP,LOOKUPS!J$6,0)*$FE$6+VLOOKUP($FA12,EP,LOOKUPS!J$8,0)*$FF$6+VLOOKUP($FA12,BM,LOOKUPS!J$5,0)*$FG$6+VLOOKUP($FA12,DIV,LOOKUPS!J$7,0)*$FH$6++VLOOKUP($FA12,SIZE,LOOKUPS!J$11,0)*$FI$6)</f>
        <v/>
      </c>
      <c r="FJ12" s="1" t="str">
        <f>IF(ISERROR(VLOOKUP($FA12,MOM,LOOKUPS!K$12,0)*$FB$6+VLOOKUP($FA12,STREV,LOOKUPS!K$10,0)*$FC$6+VLOOKUP($FA12,LTREV,LOOKUPS!K$9,0)*$FD$6+VLOOKUP($FA12,CFP,LOOKUPS!K$6,0)*$FE$6+VLOOKUP($FA12,EP,LOOKUPS!K$8,0)*$FF$6+VLOOKUP($FA12,BM,LOOKUPS!K$5,0)*$FG$6+VLOOKUP($FA12,DIV,LOOKUPS!K$7,0)*$FH$6++VLOOKUP($FA12,SIZE,LOOKUPS!K$11,0)*$FI$6),"",VLOOKUP($FA12,MOM,LOOKUPS!K$12,0)*$FB$6+VLOOKUP($FA12,STREV,LOOKUPS!K$10,0)*$FC$6+VLOOKUP($FA12,LTREV,LOOKUPS!K$9,0)*$FD$6+VLOOKUP($FA12,CFP,LOOKUPS!K$6,0)*$FE$6+VLOOKUP($FA12,EP,LOOKUPS!K$8,0)*$FF$6+VLOOKUP($FA12,BM,LOOKUPS!K$5,0)*$FG$6+VLOOKUP($FA12,DIV,LOOKUPS!K$7,0)*$FH$6++VLOOKUP($FA12,SIZE,LOOKUPS!K$11,0)*$FI$6)</f>
        <v/>
      </c>
      <c r="FK12" s="1" t="str">
        <f>IF(ISERROR(VLOOKUP($FA12,MOM,LOOKUPS!L$12,0)*$FB$6+VLOOKUP($FA12,STREV,LOOKUPS!L$10,0)*$FC$6+VLOOKUP($FA12,LTREV,LOOKUPS!L$9,0)*$FD$6+VLOOKUP($FA12,CFP,LOOKUPS!L$6,0)*$FE$6+VLOOKUP($FA12,EP,LOOKUPS!L$8,0)*$FF$6+VLOOKUP($FA12,BM,LOOKUPS!L$5,0)*$FG$6+VLOOKUP($FA12,DIV,LOOKUPS!L$7,0)*$FH$6++VLOOKUP($FA12,SIZE,LOOKUPS!L$11,0)*$FI$6),"",VLOOKUP($FA12,MOM,LOOKUPS!L$12,0)*$FB$6+VLOOKUP($FA12,STREV,LOOKUPS!L$10,0)*$FC$6+VLOOKUP($FA12,LTREV,LOOKUPS!L$9,0)*$FD$6+VLOOKUP($FA12,CFP,LOOKUPS!L$6,0)*$FE$6+VLOOKUP($FA12,EP,LOOKUPS!L$8,0)*$FF$6+VLOOKUP($FA12,BM,LOOKUPS!L$5,0)*$FG$6+VLOOKUP($FA12,DIV,LOOKUPS!L$7,0)*$FH$6++VLOOKUP($FA12,SIZE,LOOKUPS!L$11,0)*$FI$6)</f>
        <v/>
      </c>
    </row>
    <row r="13" spans="1:167" x14ac:dyDescent="0.3">
      <c r="A13" s="1">
        <v>192704</v>
      </c>
      <c r="B13" s="1">
        <v>3.49</v>
      </c>
      <c r="C13" s="1">
        <v>-0.37</v>
      </c>
      <c r="D13" s="1">
        <v>0.04</v>
      </c>
      <c r="E13" s="1">
        <v>-1.0900000000000001</v>
      </c>
      <c r="F13" s="1">
        <v>-0.27</v>
      </c>
      <c r="G13" s="1">
        <v>0.4</v>
      </c>
      <c r="H13" s="1">
        <v>1.1200000000000001</v>
      </c>
      <c r="I13" s="1">
        <v>-0.44</v>
      </c>
      <c r="J13" s="1">
        <v>2.52</v>
      </c>
      <c r="K13" s="1">
        <v>4.16</v>
      </c>
      <c r="M13" s="1">
        <v>192605</v>
      </c>
      <c r="N13" s="1">
        <v>0.64</v>
      </c>
      <c r="O13" s="1">
        <v>-0.32</v>
      </c>
      <c r="P13" s="1">
        <v>-2.86</v>
      </c>
      <c r="Q13" s="1">
        <v>-0.31</v>
      </c>
      <c r="R13" s="1">
        <v>0.08</v>
      </c>
      <c r="S13" s="1">
        <v>0.65</v>
      </c>
      <c r="T13" s="1">
        <v>1.51</v>
      </c>
      <c r="U13" s="1">
        <v>-0.45</v>
      </c>
      <c r="V13" s="1">
        <v>0.31</v>
      </c>
      <c r="W13" s="1">
        <v>1.53</v>
      </c>
      <c r="Y13" s="1">
        <v>193104</v>
      </c>
      <c r="Z13" s="1">
        <v>-21.26</v>
      </c>
      <c r="AA13" s="1">
        <v>-19.09</v>
      </c>
      <c r="AB13" s="1">
        <v>-15.53</v>
      </c>
      <c r="AC13" s="1">
        <v>-12.5</v>
      </c>
      <c r="AD13" s="1">
        <v>-14.63</v>
      </c>
      <c r="AE13" s="1">
        <v>-14.59</v>
      </c>
      <c r="AF13" s="1">
        <v>-15.37</v>
      </c>
      <c r="AG13" s="1">
        <v>-13.61</v>
      </c>
      <c r="AH13" s="1">
        <v>-14.14</v>
      </c>
      <c r="AI13" s="1">
        <v>-12.58</v>
      </c>
      <c r="AK13">
        <v>195110</v>
      </c>
      <c r="AL13">
        <v>-3.31</v>
      </c>
      <c r="AM13">
        <v>-2.75</v>
      </c>
      <c r="AN13">
        <v>-2.0699999999999998</v>
      </c>
      <c r="AO13">
        <v>-2.9</v>
      </c>
      <c r="AP13">
        <v>-3.1</v>
      </c>
      <c r="AQ13">
        <v>-2.4700000000000002</v>
      </c>
      <c r="AR13">
        <v>-1.39</v>
      </c>
      <c r="AS13">
        <v>-2.4900000000000002</v>
      </c>
      <c r="AT13">
        <v>-3.19</v>
      </c>
      <c r="AU13">
        <v>-2.75</v>
      </c>
      <c r="AV13">
        <v>-3.47</v>
      </c>
      <c r="AW13">
        <v>-2.06</v>
      </c>
      <c r="AX13">
        <v>-2.89</v>
      </c>
      <c r="AY13">
        <v>-2</v>
      </c>
      <c r="AZ13">
        <v>-0.78</v>
      </c>
      <c r="BA13">
        <v>-2.63</v>
      </c>
      <c r="BB13">
        <v>-2.34</v>
      </c>
      <c r="BC13">
        <v>-3.91</v>
      </c>
      <c r="BD13">
        <v>-2.4900000000000002</v>
      </c>
      <c r="BF13" s="1">
        <v>195110</v>
      </c>
      <c r="BG13" s="1">
        <v>-3.31</v>
      </c>
      <c r="BH13" s="1">
        <v>-2.92</v>
      </c>
      <c r="BI13" s="1">
        <v>-2.16</v>
      </c>
      <c r="BJ13" s="1">
        <v>-2.5</v>
      </c>
      <c r="BK13" s="1">
        <v>-3.27</v>
      </c>
      <c r="BL13" s="1">
        <v>-3.1</v>
      </c>
      <c r="BM13" s="1">
        <v>-1.27</v>
      </c>
      <c r="BN13" s="1">
        <v>-2.64</v>
      </c>
      <c r="BO13" s="1">
        <v>-2.16</v>
      </c>
      <c r="BP13" s="1">
        <v>-4</v>
      </c>
      <c r="BQ13" s="1">
        <v>-2.57</v>
      </c>
      <c r="BR13" s="1">
        <v>-2.21</v>
      </c>
      <c r="BS13" s="1">
        <v>-3.96</v>
      </c>
      <c r="BT13" s="1">
        <v>-2.04</v>
      </c>
      <c r="BU13" s="1">
        <v>-0.5</v>
      </c>
      <c r="BV13" s="1">
        <v>-2.11</v>
      </c>
      <c r="BW13" s="1">
        <v>-3.18</v>
      </c>
      <c r="BX13" s="1">
        <v>-1.64</v>
      </c>
      <c r="BY13" s="1">
        <v>-2.71</v>
      </c>
      <c r="CA13" s="1">
        <v>192610</v>
      </c>
      <c r="CB13" s="1">
        <v>-7.11</v>
      </c>
      <c r="CC13" s="1">
        <v>-3.43</v>
      </c>
      <c r="CD13" s="1">
        <v>-3.31</v>
      </c>
      <c r="CE13" s="1">
        <v>-2.82</v>
      </c>
      <c r="CF13" s="1">
        <v>-3.8</v>
      </c>
      <c r="CG13" s="1">
        <v>-2.73</v>
      </c>
      <c r="CH13" s="1">
        <v>-3.4</v>
      </c>
      <c r="CI13" s="1">
        <v>-2.84</v>
      </c>
      <c r="CJ13" s="1">
        <v>-3.23</v>
      </c>
      <c r="CK13" s="1">
        <v>-4.12</v>
      </c>
      <c r="CL13" s="1">
        <v>-3.48</v>
      </c>
      <c r="CM13" s="1">
        <v>-2.68</v>
      </c>
      <c r="CN13" s="1">
        <v>-2.78</v>
      </c>
      <c r="CO13" s="1">
        <v>-2.31</v>
      </c>
      <c r="CP13" s="1">
        <v>-4.47</v>
      </c>
      <c r="CQ13" s="1">
        <v>-3.67</v>
      </c>
      <c r="CR13" s="1">
        <v>-1.99</v>
      </c>
      <c r="CS13" s="1">
        <v>-4.58</v>
      </c>
      <c r="CT13" s="1">
        <v>-1.88</v>
      </c>
      <c r="CV13" s="1">
        <v>192710</v>
      </c>
      <c r="CW13" s="1">
        <v>-6.87</v>
      </c>
      <c r="CX13" s="1">
        <v>-3.29</v>
      </c>
      <c r="CY13" s="1">
        <v>-1.87</v>
      </c>
      <c r="CZ13" s="1">
        <v>-2.04</v>
      </c>
      <c r="DA13" s="1">
        <v>-2.62</v>
      </c>
      <c r="DB13" s="1">
        <v>-4.18</v>
      </c>
      <c r="DC13" s="1">
        <v>-0.62</v>
      </c>
      <c r="DD13" s="1">
        <v>-2.23</v>
      </c>
      <c r="DE13" s="1">
        <v>-2.11</v>
      </c>
      <c r="DF13" s="1">
        <v>-4.78</v>
      </c>
      <c r="DG13" s="1">
        <v>-0.47</v>
      </c>
      <c r="DH13" s="1">
        <v>-4.67</v>
      </c>
      <c r="DI13" s="1">
        <v>-3.7</v>
      </c>
      <c r="DJ13" s="1">
        <v>-1.45</v>
      </c>
      <c r="DK13" s="1">
        <v>0.2</v>
      </c>
      <c r="DL13" s="1">
        <v>-2.5499999999999998</v>
      </c>
      <c r="DM13" s="1">
        <v>-1.89</v>
      </c>
      <c r="DN13" s="1">
        <v>-1.91</v>
      </c>
      <c r="DO13" s="1">
        <v>-2.2999999999999998</v>
      </c>
      <c r="DQ13" s="1">
        <v>192610</v>
      </c>
      <c r="DR13" s="1">
        <v>-99.99</v>
      </c>
      <c r="DS13" s="1">
        <v>-3.29</v>
      </c>
      <c r="DT13" s="1">
        <v>-3.52</v>
      </c>
      <c r="DU13" s="1">
        <v>-3.06</v>
      </c>
      <c r="DV13" s="1">
        <v>-3.25</v>
      </c>
      <c r="DW13" s="1">
        <v>-4.0999999999999996</v>
      </c>
      <c r="DX13" s="1">
        <v>-2.89</v>
      </c>
      <c r="DY13" s="1">
        <v>-3.36</v>
      </c>
      <c r="DZ13" s="1">
        <v>-2.95</v>
      </c>
      <c r="EA13" s="1">
        <v>-4.72</v>
      </c>
      <c r="EB13" s="1">
        <v>-1.77</v>
      </c>
      <c r="EC13" s="1">
        <v>-3.36</v>
      </c>
      <c r="ED13" s="1">
        <v>-4.83</v>
      </c>
      <c r="EE13" s="1">
        <v>-2.98</v>
      </c>
      <c r="EF13" s="1">
        <v>-2.8</v>
      </c>
      <c r="EG13" s="1">
        <v>-3.45</v>
      </c>
      <c r="EH13" s="1">
        <v>-3.27</v>
      </c>
      <c r="EI13" s="1">
        <v>-3.47</v>
      </c>
      <c r="EJ13" s="1">
        <v>-2.4300000000000002</v>
      </c>
      <c r="EL13">
        <v>192610</v>
      </c>
      <c r="EM13">
        <v>-3.24</v>
      </c>
      <c r="EN13">
        <v>0.04</v>
      </c>
      <c r="EO13">
        <v>0.51</v>
      </c>
      <c r="EP13">
        <v>0.32</v>
      </c>
      <c r="ER13" s="1">
        <v>192704</v>
      </c>
      <c r="ES13" s="1">
        <v>4.17</v>
      </c>
      <c r="EU13" s="1">
        <v>192605</v>
      </c>
      <c r="EV13" s="1">
        <v>-1.28</v>
      </c>
      <c r="EX13" s="1">
        <v>193104</v>
      </c>
      <c r="EY13" s="1">
        <v>-1.64</v>
      </c>
      <c r="FA13" s="1">
        <v>192704</v>
      </c>
      <c r="FB13" s="1" t="str">
        <f>IF(ISERROR(VLOOKUP($FA13,MOM,LOOKUPS!C$12,0)*$FB$6+VLOOKUP($FA13,STREV,LOOKUPS!C$10,0)*$FC$6+VLOOKUP($FA13,LTREV,LOOKUPS!C$9,0)*$FD$6+VLOOKUP($FA13,CFP,LOOKUPS!C$6,0)*$FE$6+VLOOKUP($FA13,EP,LOOKUPS!C$8,0)*$FF$6+VLOOKUP($FA13,BM,LOOKUPS!C$5,0)*$FG$6+VLOOKUP($FA13,DIV,LOOKUPS!C$7,0)*$FH$6++VLOOKUP($FA13,SIZE,LOOKUPS!C$11,0)*$FI$6),"",VLOOKUP($FA13,MOM,LOOKUPS!C$12,0)*$FB$6+VLOOKUP($FA13,STREV,LOOKUPS!C$10,0)*$FC$6+VLOOKUP($FA13,LTREV,LOOKUPS!C$9,0)*$FD$6+VLOOKUP($FA13,CFP,LOOKUPS!C$6,0)*$FE$6+VLOOKUP($FA13,EP,LOOKUPS!C$8,0)*$FF$6+VLOOKUP($FA13,BM,LOOKUPS!C$5,0)*$FG$6+VLOOKUP($FA13,DIV,LOOKUPS!C$7,0)*$FH$6++VLOOKUP($FA13,SIZE,LOOKUPS!C$11,0)*$FI$6)</f>
        <v/>
      </c>
      <c r="FC13" s="1" t="str">
        <f>IF(ISERROR(VLOOKUP($FA13,MOM,LOOKUPS!D$12,0)*$FB$6+VLOOKUP($FA13,STREV,LOOKUPS!D$10,0)*$FC$6+VLOOKUP($FA13,LTREV,LOOKUPS!D$9,0)*$FD$6+VLOOKUP($FA13,CFP,LOOKUPS!D$6,0)*$FE$6+VLOOKUP($FA13,EP,LOOKUPS!D$8,0)*$FF$6+VLOOKUP($FA13,BM,LOOKUPS!D$5,0)*$FG$6+VLOOKUP($FA13,DIV,LOOKUPS!D$7,0)*$FH$6++VLOOKUP($FA13,SIZE,LOOKUPS!D$11,0)*$FI$6),"",VLOOKUP($FA13,MOM,LOOKUPS!D$12,0)*$FB$6+VLOOKUP($FA13,STREV,LOOKUPS!D$10,0)*$FC$6+VLOOKUP($FA13,LTREV,LOOKUPS!D$9,0)*$FD$6+VLOOKUP($FA13,CFP,LOOKUPS!D$6,0)*$FE$6+VLOOKUP($FA13,EP,LOOKUPS!D$8,0)*$FF$6+VLOOKUP($FA13,BM,LOOKUPS!D$5,0)*$FG$6+VLOOKUP($FA13,DIV,LOOKUPS!D$7,0)*$FH$6++VLOOKUP($FA13,SIZE,LOOKUPS!D$11,0)*$FI$6)</f>
        <v/>
      </c>
      <c r="FD13" s="1" t="str">
        <f>IF(ISERROR(VLOOKUP($FA13,MOM,LOOKUPS!E$12,0)*$FB$6+VLOOKUP($FA13,STREV,LOOKUPS!E$10,0)*$FC$6+VLOOKUP($FA13,LTREV,LOOKUPS!E$9,0)*$FD$6+VLOOKUP($FA13,CFP,LOOKUPS!E$6,0)*$FE$6+VLOOKUP($FA13,EP,LOOKUPS!E$8,0)*$FF$6+VLOOKUP($FA13,BM,LOOKUPS!E$5,0)*$FG$6+VLOOKUP($FA13,DIV,LOOKUPS!E$7,0)*$FH$6++VLOOKUP($FA13,SIZE,LOOKUPS!E$11,0)*$FI$6),"",VLOOKUP($FA13,MOM,LOOKUPS!E$12,0)*$FB$6+VLOOKUP($FA13,STREV,LOOKUPS!E$10,0)*$FC$6+VLOOKUP($FA13,LTREV,LOOKUPS!E$9,0)*$FD$6+VLOOKUP($FA13,CFP,LOOKUPS!E$6,0)*$FE$6+VLOOKUP($FA13,EP,LOOKUPS!E$8,0)*$FF$6+VLOOKUP($FA13,BM,LOOKUPS!E$5,0)*$FG$6+VLOOKUP($FA13,DIV,LOOKUPS!E$7,0)*$FH$6++VLOOKUP($FA13,SIZE,LOOKUPS!E$11,0)*$FI$6)</f>
        <v/>
      </c>
      <c r="FE13" s="1" t="str">
        <f>IF(ISERROR(VLOOKUP($FA13,MOM,LOOKUPS!F$12,0)*$FB$6+VLOOKUP($FA13,STREV,LOOKUPS!F$10,0)*$FC$6+VLOOKUP($FA13,LTREV,LOOKUPS!F$9,0)*$FD$6+VLOOKUP($FA13,CFP,LOOKUPS!F$6,0)*$FE$6+VLOOKUP($FA13,EP,LOOKUPS!F$8,0)*$FF$6+VLOOKUP($FA13,BM,LOOKUPS!F$5,0)*$FG$6+VLOOKUP($FA13,DIV,LOOKUPS!F$7,0)*$FH$6++VLOOKUP($FA13,SIZE,LOOKUPS!F$11,0)*$FI$6),"",VLOOKUP($FA13,MOM,LOOKUPS!F$12,0)*$FB$6+VLOOKUP($FA13,STREV,LOOKUPS!F$10,0)*$FC$6+VLOOKUP($FA13,LTREV,LOOKUPS!F$9,0)*$FD$6+VLOOKUP($FA13,CFP,LOOKUPS!F$6,0)*$FE$6+VLOOKUP($FA13,EP,LOOKUPS!F$8,0)*$FF$6+VLOOKUP($FA13,BM,LOOKUPS!F$5,0)*$FG$6+VLOOKUP($FA13,DIV,LOOKUPS!F$7,0)*$FH$6++VLOOKUP($FA13,SIZE,LOOKUPS!F$11,0)*$FI$6)</f>
        <v/>
      </c>
      <c r="FF13" s="1" t="str">
        <f>IF(ISERROR(VLOOKUP($FA13,MOM,LOOKUPS!G$12,0)*$FB$6+VLOOKUP($FA13,STREV,LOOKUPS!G$10,0)*$FC$6+VLOOKUP($FA13,LTREV,LOOKUPS!G$9,0)*$FD$6+VLOOKUP($FA13,CFP,LOOKUPS!G$6,0)*$FE$6+VLOOKUP($FA13,EP,LOOKUPS!G$8,0)*$FF$6+VLOOKUP($FA13,BM,LOOKUPS!G$5,0)*$FG$6+VLOOKUP($FA13,DIV,LOOKUPS!G$7,0)*$FH$6++VLOOKUP($FA13,SIZE,LOOKUPS!G$11,0)*$FI$6),"",VLOOKUP($FA13,MOM,LOOKUPS!G$12,0)*$FB$6+VLOOKUP($FA13,STREV,LOOKUPS!G$10,0)*$FC$6+VLOOKUP($FA13,LTREV,LOOKUPS!G$9,0)*$FD$6+VLOOKUP($FA13,CFP,LOOKUPS!G$6,0)*$FE$6+VLOOKUP($FA13,EP,LOOKUPS!G$8,0)*$FF$6+VLOOKUP($FA13,BM,LOOKUPS!G$5,0)*$FG$6+VLOOKUP($FA13,DIV,LOOKUPS!G$7,0)*$FH$6++VLOOKUP($FA13,SIZE,LOOKUPS!G$11,0)*$FI$6)</f>
        <v/>
      </c>
      <c r="FG13" s="1" t="str">
        <f>IF(ISERROR(VLOOKUP($FA13,MOM,LOOKUPS!H$12,0)*$FB$6+VLOOKUP($FA13,STREV,LOOKUPS!H$10,0)*$FC$6+VLOOKUP($FA13,LTREV,LOOKUPS!H$9,0)*$FD$6+VLOOKUP($FA13,CFP,LOOKUPS!H$6,0)*$FE$6+VLOOKUP($FA13,EP,LOOKUPS!H$8,0)*$FF$6+VLOOKUP($FA13,BM,LOOKUPS!H$5,0)*$FG$6+VLOOKUP($FA13,DIV,LOOKUPS!H$7,0)*$FH$6++VLOOKUP($FA13,SIZE,LOOKUPS!H$11,0)*$FI$6),"",VLOOKUP($FA13,MOM,LOOKUPS!H$12,0)*$FB$6+VLOOKUP($FA13,STREV,LOOKUPS!H$10,0)*$FC$6+VLOOKUP($FA13,LTREV,LOOKUPS!H$9,0)*$FD$6+VLOOKUP($FA13,CFP,LOOKUPS!H$6,0)*$FE$6+VLOOKUP($FA13,EP,LOOKUPS!H$8,0)*$FF$6+VLOOKUP($FA13,BM,LOOKUPS!H$5,0)*$FG$6+VLOOKUP($FA13,DIV,LOOKUPS!H$7,0)*$FH$6++VLOOKUP($FA13,SIZE,LOOKUPS!H$11,0)*$FI$6)</f>
        <v/>
      </c>
      <c r="FH13" s="1" t="str">
        <f>IF(ISERROR(VLOOKUP($FA13,MOM,LOOKUPS!I$12,0)*$FB$6+VLOOKUP($FA13,STREV,LOOKUPS!I$10,0)*$FC$6+VLOOKUP($FA13,LTREV,LOOKUPS!I$9,0)*$FD$6+VLOOKUP($FA13,CFP,LOOKUPS!I$6,0)*$FE$6+VLOOKUP($FA13,EP,LOOKUPS!I$8,0)*$FF$6+VLOOKUP($FA13,BM,LOOKUPS!I$5,0)*$FG$6+VLOOKUP($FA13,DIV,LOOKUPS!I$7,0)*$FH$6++VLOOKUP($FA13,SIZE,LOOKUPS!I$11,0)*$FI$6),"",VLOOKUP($FA13,MOM,LOOKUPS!I$12,0)*$FB$6+VLOOKUP($FA13,STREV,LOOKUPS!I$10,0)*$FC$6+VLOOKUP($FA13,LTREV,LOOKUPS!I$9,0)*$FD$6+VLOOKUP($FA13,CFP,LOOKUPS!I$6,0)*$FE$6+VLOOKUP($FA13,EP,LOOKUPS!I$8,0)*$FF$6+VLOOKUP($FA13,BM,LOOKUPS!I$5,0)*$FG$6+VLOOKUP($FA13,DIV,LOOKUPS!I$7,0)*$FH$6++VLOOKUP($FA13,SIZE,LOOKUPS!I$11,0)*$FI$6)</f>
        <v/>
      </c>
      <c r="FI13" s="1" t="str">
        <f>IF(ISERROR(VLOOKUP($FA13,MOM,LOOKUPS!J$12,0)*$FB$6+VLOOKUP($FA13,STREV,LOOKUPS!J$10,0)*$FC$6+VLOOKUP($FA13,LTREV,LOOKUPS!J$9,0)*$FD$6+VLOOKUP($FA13,CFP,LOOKUPS!J$6,0)*$FE$6+VLOOKUP($FA13,EP,LOOKUPS!J$8,0)*$FF$6+VLOOKUP($FA13,BM,LOOKUPS!J$5,0)*$FG$6+VLOOKUP($FA13,DIV,LOOKUPS!J$7,0)*$FH$6++VLOOKUP($FA13,SIZE,LOOKUPS!J$11,0)*$FI$6),"",VLOOKUP($FA13,MOM,LOOKUPS!J$12,0)*$FB$6+VLOOKUP($FA13,STREV,LOOKUPS!J$10,0)*$FC$6+VLOOKUP($FA13,LTREV,LOOKUPS!J$9,0)*$FD$6+VLOOKUP($FA13,CFP,LOOKUPS!J$6,0)*$FE$6+VLOOKUP($FA13,EP,LOOKUPS!J$8,0)*$FF$6+VLOOKUP($FA13,BM,LOOKUPS!J$5,0)*$FG$6+VLOOKUP($FA13,DIV,LOOKUPS!J$7,0)*$FH$6++VLOOKUP($FA13,SIZE,LOOKUPS!J$11,0)*$FI$6)</f>
        <v/>
      </c>
      <c r="FJ13" s="1" t="str">
        <f>IF(ISERROR(VLOOKUP($FA13,MOM,LOOKUPS!K$12,0)*$FB$6+VLOOKUP($FA13,STREV,LOOKUPS!K$10,0)*$FC$6+VLOOKUP($FA13,LTREV,LOOKUPS!K$9,0)*$FD$6+VLOOKUP($FA13,CFP,LOOKUPS!K$6,0)*$FE$6+VLOOKUP($FA13,EP,LOOKUPS!K$8,0)*$FF$6+VLOOKUP($FA13,BM,LOOKUPS!K$5,0)*$FG$6+VLOOKUP($FA13,DIV,LOOKUPS!K$7,0)*$FH$6++VLOOKUP($FA13,SIZE,LOOKUPS!K$11,0)*$FI$6),"",VLOOKUP($FA13,MOM,LOOKUPS!K$12,0)*$FB$6+VLOOKUP($FA13,STREV,LOOKUPS!K$10,0)*$FC$6+VLOOKUP($FA13,LTREV,LOOKUPS!K$9,0)*$FD$6+VLOOKUP($FA13,CFP,LOOKUPS!K$6,0)*$FE$6+VLOOKUP($FA13,EP,LOOKUPS!K$8,0)*$FF$6+VLOOKUP($FA13,BM,LOOKUPS!K$5,0)*$FG$6+VLOOKUP($FA13,DIV,LOOKUPS!K$7,0)*$FH$6++VLOOKUP($FA13,SIZE,LOOKUPS!K$11,0)*$FI$6)</f>
        <v/>
      </c>
      <c r="FK13" s="1" t="str">
        <f>IF(ISERROR(VLOOKUP($FA13,MOM,LOOKUPS!L$12,0)*$FB$6+VLOOKUP($FA13,STREV,LOOKUPS!L$10,0)*$FC$6+VLOOKUP($FA13,LTREV,LOOKUPS!L$9,0)*$FD$6+VLOOKUP($FA13,CFP,LOOKUPS!L$6,0)*$FE$6+VLOOKUP($FA13,EP,LOOKUPS!L$8,0)*$FF$6+VLOOKUP($FA13,BM,LOOKUPS!L$5,0)*$FG$6+VLOOKUP($FA13,DIV,LOOKUPS!L$7,0)*$FH$6++VLOOKUP($FA13,SIZE,LOOKUPS!L$11,0)*$FI$6),"",VLOOKUP($FA13,MOM,LOOKUPS!L$12,0)*$FB$6+VLOOKUP($FA13,STREV,LOOKUPS!L$10,0)*$FC$6+VLOOKUP($FA13,LTREV,LOOKUPS!L$9,0)*$FD$6+VLOOKUP($FA13,CFP,LOOKUPS!L$6,0)*$FE$6+VLOOKUP($FA13,EP,LOOKUPS!L$8,0)*$FF$6+VLOOKUP($FA13,BM,LOOKUPS!L$5,0)*$FG$6+VLOOKUP($FA13,DIV,LOOKUPS!L$7,0)*$FH$6++VLOOKUP($FA13,SIZE,LOOKUPS!L$11,0)*$FI$6)</f>
        <v/>
      </c>
    </row>
    <row r="14" spans="1:167" x14ac:dyDescent="0.3">
      <c r="A14" s="1">
        <v>192705</v>
      </c>
      <c r="B14" s="1">
        <v>1.19</v>
      </c>
      <c r="C14" s="1">
        <v>3.21</v>
      </c>
      <c r="D14" s="1">
        <v>6.01</v>
      </c>
      <c r="E14" s="1">
        <v>5.2</v>
      </c>
      <c r="F14" s="1">
        <v>7.5</v>
      </c>
      <c r="G14" s="1">
        <v>9.32</v>
      </c>
      <c r="H14" s="1">
        <v>6.42</v>
      </c>
      <c r="I14" s="1">
        <v>7.79</v>
      </c>
      <c r="J14" s="1">
        <v>7.9</v>
      </c>
      <c r="K14" s="1">
        <v>8.68</v>
      </c>
      <c r="M14" s="1">
        <v>192606</v>
      </c>
      <c r="N14" s="1">
        <v>7.14</v>
      </c>
      <c r="O14" s="1">
        <v>4.87</v>
      </c>
      <c r="P14" s="1">
        <v>7.46</v>
      </c>
      <c r="Q14" s="1">
        <v>4.25</v>
      </c>
      <c r="R14" s="1">
        <v>4.95</v>
      </c>
      <c r="S14" s="1">
        <v>6.22</v>
      </c>
      <c r="T14" s="1">
        <v>3.97</v>
      </c>
      <c r="U14" s="1">
        <v>3.66</v>
      </c>
      <c r="V14" s="1">
        <v>7.57</v>
      </c>
      <c r="W14" s="1">
        <v>1.1200000000000001</v>
      </c>
      <c r="Y14" s="1">
        <v>193105</v>
      </c>
      <c r="Z14" s="1">
        <v>-14.91</v>
      </c>
      <c r="AA14" s="1">
        <v>-9.17</v>
      </c>
      <c r="AB14" s="1">
        <v>-16.36</v>
      </c>
      <c r="AC14" s="1">
        <v>-15.42</v>
      </c>
      <c r="AD14" s="1">
        <v>-13.41</v>
      </c>
      <c r="AE14" s="1">
        <v>-13.17</v>
      </c>
      <c r="AF14" s="1">
        <v>-13.21</v>
      </c>
      <c r="AG14" s="1">
        <v>-14.79</v>
      </c>
      <c r="AH14" s="1">
        <v>-15.67</v>
      </c>
      <c r="AI14" s="1">
        <v>-17.05</v>
      </c>
      <c r="AK14">
        <v>195111</v>
      </c>
      <c r="AL14">
        <v>8.8800000000000008</v>
      </c>
      <c r="AM14">
        <v>0.66</v>
      </c>
      <c r="AN14">
        <v>1.37</v>
      </c>
      <c r="AO14">
        <v>1.58</v>
      </c>
      <c r="AP14">
        <v>0.18</v>
      </c>
      <c r="AQ14">
        <v>1.6</v>
      </c>
      <c r="AR14">
        <v>1.1200000000000001</v>
      </c>
      <c r="AS14">
        <v>1.55</v>
      </c>
      <c r="AT14">
        <v>1.65</v>
      </c>
      <c r="AU14">
        <v>0.06</v>
      </c>
      <c r="AV14">
        <v>0.31</v>
      </c>
      <c r="AW14">
        <v>1.59</v>
      </c>
      <c r="AX14">
        <v>1.6</v>
      </c>
      <c r="AY14">
        <v>1.33</v>
      </c>
      <c r="AZ14">
        <v>0.92</v>
      </c>
      <c r="BA14">
        <v>1.67</v>
      </c>
      <c r="BB14">
        <v>1.44</v>
      </c>
      <c r="BC14">
        <v>1.18</v>
      </c>
      <c r="BD14">
        <v>2.1</v>
      </c>
      <c r="BF14" s="1">
        <v>195111</v>
      </c>
      <c r="BG14" s="1">
        <v>8.8800000000000008</v>
      </c>
      <c r="BH14" s="1">
        <v>0.9</v>
      </c>
      <c r="BI14" s="1">
        <v>1.82</v>
      </c>
      <c r="BJ14" s="1">
        <v>1.03</v>
      </c>
      <c r="BK14" s="1">
        <v>0.9</v>
      </c>
      <c r="BL14" s="1">
        <v>1.43</v>
      </c>
      <c r="BM14" s="1">
        <v>1.58</v>
      </c>
      <c r="BN14" s="1">
        <v>2.27</v>
      </c>
      <c r="BO14" s="1">
        <v>0.37</v>
      </c>
      <c r="BP14" s="1">
        <v>1.05</v>
      </c>
      <c r="BQ14" s="1">
        <v>0.76</v>
      </c>
      <c r="BR14" s="1">
        <v>0.9</v>
      </c>
      <c r="BS14" s="1">
        <v>1.95</v>
      </c>
      <c r="BT14" s="1">
        <v>2.14</v>
      </c>
      <c r="BU14" s="1">
        <v>1.02</v>
      </c>
      <c r="BV14" s="1">
        <v>2.17</v>
      </c>
      <c r="BW14" s="1">
        <v>2.38</v>
      </c>
      <c r="BX14" s="1">
        <v>0.01</v>
      </c>
      <c r="BY14" s="1">
        <v>0.73</v>
      </c>
      <c r="CA14" s="1">
        <v>192611</v>
      </c>
      <c r="CB14" s="1">
        <v>-5.83</v>
      </c>
      <c r="CC14" s="1">
        <v>2.0299999999999998</v>
      </c>
      <c r="CD14" s="1">
        <v>3.24</v>
      </c>
      <c r="CE14" s="1">
        <v>2.82</v>
      </c>
      <c r="CF14" s="1">
        <v>2.2000000000000002</v>
      </c>
      <c r="CG14" s="1">
        <v>3.09</v>
      </c>
      <c r="CH14" s="1">
        <v>2.48</v>
      </c>
      <c r="CI14" s="1">
        <v>3.55</v>
      </c>
      <c r="CJ14" s="1">
        <v>2.44</v>
      </c>
      <c r="CK14" s="1">
        <v>4.4400000000000004</v>
      </c>
      <c r="CL14" s="1">
        <v>0.01</v>
      </c>
      <c r="CM14" s="1">
        <v>1.71</v>
      </c>
      <c r="CN14" s="1">
        <v>4.45</v>
      </c>
      <c r="CO14" s="1">
        <v>3.56</v>
      </c>
      <c r="CP14" s="1">
        <v>1.43</v>
      </c>
      <c r="CQ14" s="1">
        <v>3.53</v>
      </c>
      <c r="CR14" s="1">
        <v>3.58</v>
      </c>
      <c r="CS14" s="1">
        <v>2.23</v>
      </c>
      <c r="CT14" s="1">
        <v>2.66</v>
      </c>
      <c r="CV14" s="1">
        <v>192711</v>
      </c>
      <c r="CW14" s="1">
        <v>14.86</v>
      </c>
      <c r="CX14" s="1">
        <v>7.68</v>
      </c>
      <c r="CY14" s="1">
        <v>7.06</v>
      </c>
      <c r="CZ14" s="1">
        <v>9.5299999999999994</v>
      </c>
      <c r="DA14" s="1">
        <v>7.83</v>
      </c>
      <c r="DB14" s="1">
        <v>7.85</v>
      </c>
      <c r="DC14" s="1">
        <v>5.77</v>
      </c>
      <c r="DD14" s="1">
        <v>7.33</v>
      </c>
      <c r="DE14" s="1">
        <v>11.15</v>
      </c>
      <c r="DF14" s="1">
        <v>6.07</v>
      </c>
      <c r="DG14" s="1">
        <v>9.64</v>
      </c>
      <c r="DH14" s="1">
        <v>7.37</v>
      </c>
      <c r="DI14" s="1">
        <v>8.3000000000000007</v>
      </c>
      <c r="DJ14" s="1">
        <v>6.2</v>
      </c>
      <c r="DK14" s="1">
        <v>5.33</v>
      </c>
      <c r="DL14" s="1">
        <v>8.39</v>
      </c>
      <c r="DM14" s="1">
        <v>6.24</v>
      </c>
      <c r="DN14" s="1">
        <v>9.0399999999999991</v>
      </c>
      <c r="DO14" s="1">
        <v>13.21</v>
      </c>
      <c r="DQ14" s="1">
        <v>192611</v>
      </c>
      <c r="DR14" s="1">
        <v>-99.99</v>
      </c>
      <c r="DS14" s="1">
        <v>-0.46</v>
      </c>
      <c r="DT14" s="1">
        <v>3.82</v>
      </c>
      <c r="DU14" s="1">
        <v>3.09</v>
      </c>
      <c r="DV14" s="1">
        <v>-0.54</v>
      </c>
      <c r="DW14" s="1">
        <v>2.1800000000000002</v>
      </c>
      <c r="DX14" s="1">
        <v>3.41</v>
      </c>
      <c r="DY14" s="1">
        <v>3.39</v>
      </c>
      <c r="DZ14" s="1">
        <v>3.16</v>
      </c>
      <c r="EA14" s="1">
        <v>-0.77</v>
      </c>
      <c r="EB14" s="1">
        <v>-0.32</v>
      </c>
      <c r="EC14" s="1">
        <v>-0.28999999999999998</v>
      </c>
      <c r="ED14" s="1">
        <v>4.6500000000000004</v>
      </c>
      <c r="EE14" s="1">
        <v>3.24</v>
      </c>
      <c r="EF14" s="1">
        <v>3.57</v>
      </c>
      <c r="EG14" s="1">
        <v>3.82</v>
      </c>
      <c r="EH14" s="1">
        <v>2.95</v>
      </c>
      <c r="EI14" s="1">
        <v>3.61</v>
      </c>
      <c r="EJ14" s="1">
        <v>2.7</v>
      </c>
      <c r="EL14">
        <v>192611</v>
      </c>
      <c r="EM14">
        <v>2.5299999999999998</v>
      </c>
      <c r="EN14">
        <v>-0.2</v>
      </c>
      <c r="EO14">
        <v>-0.35</v>
      </c>
      <c r="EP14">
        <v>0.31</v>
      </c>
      <c r="ER14" s="1">
        <v>192705</v>
      </c>
      <c r="ES14" s="1">
        <v>2.96</v>
      </c>
      <c r="EU14" s="1">
        <v>192606</v>
      </c>
      <c r="EV14" s="1">
        <v>4</v>
      </c>
      <c r="EX14" s="1">
        <v>193105</v>
      </c>
      <c r="EY14" s="1">
        <v>-2.84</v>
      </c>
      <c r="FA14" s="1">
        <v>192705</v>
      </c>
      <c r="FB14" s="1" t="str">
        <f>IF(ISERROR(VLOOKUP($FA14,MOM,LOOKUPS!C$12,0)*$FB$6+VLOOKUP($FA14,STREV,LOOKUPS!C$10,0)*$FC$6+VLOOKUP($FA14,LTREV,LOOKUPS!C$9,0)*$FD$6+VLOOKUP($FA14,CFP,LOOKUPS!C$6,0)*$FE$6+VLOOKUP($FA14,EP,LOOKUPS!C$8,0)*$FF$6+VLOOKUP($FA14,BM,LOOKUPS!C$5,0)*$FG$6+VLOOKUP($FA14,DIV,LOOKUPS!C$7,0)*$FH$6++VLOOKUP($FA14,SIZE,LOOKUPS!C$11,0)*$FI$6),"",VLOOKUP($FA14,MOM,LOOKUPS!C$12,0)*$FB$6+VLOOKUP($FA14,STREV,LOOKUPS!C$10,0)*$FC$6+VLOOKUP($FA14,LTREV,LOOKUPS!C$9,0)*$FD$6+VLOOKUP($FA14,CFP,LOOKUPS!C$6,0)*$FE$6+VLOOKUP($FA14,EP,LOOKUPS!C$8,0)*$FF$6+VLOOKUP($FA14,BM,LOOKUPS!C$5,0)*$FG$6+VLOOKUP($FA14,DIV,LOOKUPS!C$7,0)*$FH$6++VLOOKUP($FA14,SIZE,LOOKUPS!C$11,0)*$FI$6)</f>
        <v/>
      </c>
      <c r="FC14" s="1" t="str">
        <f>IF(ISERROR(VLOOKUP($FA14,MOM,LOOKUPS!D$12,0)*$FB$6+VLOOKUP($FA14,STREV,LOOKUPS!D$10,0)*$FC$6+VLOOKUP($FA14,LTREV,LOOKUPS!D$9,0)*$FD$6+VLOOKUP($FA14,CFP,LOOKUPS!D$6,0)*$FE$6+VLOOKUP($FA14,EP,LOOKUPS!D$8,0)*$FF$6+VLOOKUP($FA14,BM,LOOKUPS!D$5,0)*$FG$6+VLOOKUP($FA14,DIV,LOOKUPS!D$7,0)*$FH$6++VLOOKUP($FA14,SIZE,LOOKUPS!D$11,0)*$FI$6),"",VLOOKUP($FA14,MOM,LOOKUPS!D$12,0)*$FB$6+VLOOKUP($FA14,STREV,LOOKUPS!D$10,0)*$FC$6+VLOOKUP($FA14,LTREV,LOOKUPS!D$9,0)*$FD$6+VLOOKUP($FA14,CFP,LOOKUPS!D$6,0)*$FE$6+VLOOKUP($FA14,EP,LOOKUPS!D$8,0)*$FF$6+VLOOKUP($FA14,BM,LOOKUPS!D$5,0)*$FG$6+VLOOKUP($FA14,DIV,LOOKUPS!D$7,0)*$FH$6++VLOOKUP($FA14,SIZE,LOOKUPS!D$11,0)*$FI$6)</f>
        <v/>
      </c>
      <c r="FD14" s="1" t="str">
        <f>IF(ISERROR(VLOOKUP($FA14,MOM,LOOKUPS!E$12,0)*$FB$6+VLOOKUP($FA14,STREV,LOOKUPS!E$10,0)*$FC$6+VLOOKUP($FA14,LTREV,LOOKUPS!E$9,0)*$FD$6+VLOOKUP($FA14,CFP,LOOKUPS!E$6,0)*$FE$6+VLOOKUP($FA14,EP,LOOKUPS!E$8,0)*$FF$6+VLOOKUP($FA14,BM,LOOKUPS!E$5,0)*$FG$6+VLOOKUP($FA14,DIV,LOOKUPS!E$7,0)*$FH$6++VLOOKUP($FA14,SIZE,LOOKUPS!E$11,0)*$FI$6),"",VLOOKUP($FA14,MOM,LOOKUPS!E$12,0)*$FB$6+VLOOKUP($FA14,STREV,LOOKUPS!E$10,0)*$FC$6+VLOOKUP($FA14,LTREV,LOOKUPS!E$9,0)*$FD$6+VLOOKUP($FA14,CFP,LOOKUPS!E$6,0)*$FE$6+VLOOKUP($FA14,EP,LOOKUPS!E$8,0)*$FF$6+VLOOKUP($FA14,BM,LOOKUPS!E$5,0)*$FG$6+VLOOKUP($FA14,DIV,LOOKUPS!E$7,0)*$FH$6++VLOOKUP($FA14,SIZE,LOOKUPS!E$11,0)*$FI$6)</f>
        <v/>
      </c>
      <c r="FE14" s="1" t="str">
        <f>IF(ISERROR(VLOOKUP($FA14,MOM,LOOKUPS!F$12,0)*$FB$6+VLOOKUP($FA14,STREV,LOOKUPS!F$10,0)*$FC$6+VLOOKUP($FA14,LTREV,LOOKUPS!F$9,0)*$FD$6+VLOOKUP($FA14,CFP,LOOKUPS!F$6,0)*$FE$6+VLOOKUP($FA14,EP,LOOKUPS!F$8,0)*$FF$6+VLOOKUP($FA14,BM,LOOKUPS!F$5,0)*$FG$6+VLOOKUP($FA14,DIV,LOOKUPS!F$7,0)*$FH$6++VLOOKUP($FA14,SIZE,LOOKUPS!F$11,0)*$FI$6),"",VLOOKUP($FA14,MOM,LOOKUPS!F$12,0)*$FB$6+VLOOKUP($FA14,STREV,LOOKUPS!F$10,0)*$FC$6+VLOOKUP($FA14,LTREV,LOOKUPS!F$9,0)*$FD$6+VLOOKUP($FA14,CFP,LOOKUPS!F$6,0)*$FE$6+VLOOKUP($FA14,EP,LOOKUPS!F$8,0)*$FF$6+VLOOKUP($FA14,BM,LOOKUPS!F$5,0)*$FG$6+VLOOKUP($FA14,DIV,LOOKUPS!F$7,0)*$FH$6++VLOOKUP($FA14,SIZE,LOOKUPS!F$11,0)*$FI$6)</f>
        <v/>
      </c>
      <c r="FF14" s="1" t="str">
        <f>IF(ISERROR(VLOOKUP($FA14,MOM,LOOKUPS!G$12,0)*$FB$6+VLOOKUP($FA14,STREV,LOOKUPS!G$10,0)*$FC$6+VLOOKUP($FA14,LTREV,LOOKUPS!G$9,0)*$FD$6+VLOOKUP($FA14,CFP,LOOKUPS!G$6,0)*$FE$6+VLOOKUP($FA14,EP,LOOKUPS!G$8,0)*$FF$6+VLOOKUP($FA14,BM,LOOKUPS!G$5,0)*$FG$6+VLOOKUP($FA14,DIV,LOOKUPS!G$7,0)*$FH$6++VLOOKUP($FA14,SIZE,LOOKUPS!G$11,0)*$FI$6),"",VLOOKUP($FA14,MOM,LOOKUPS!G$12,0)*$FB$6+VLOOKUP($FA14,STREV,LOOKUPS!G$10,0)*$FC$6+VLOOKUP($FA14,LTREV,LOOKUPS!G$9,0)*$FD$6+VLOOKUP($FA14,CFP,LOOKUPS!G$6,0)*$FE$6+VLOOKUP($FA14,EP,LOOKUPS!G$8,0)*$FF$6+VLOOKUP($FA14,BM,LOOKUPS!G$5,0)*$FG$6+VLOOKUP($FA14,DIV,LOOKUPS!G$7,0)*$FH$6++VLOOKUP($FA14,SIZE,LOOKUPS!G$11,0)*$FI$6)</f>
        <v/>
      </c>
      <c r="FG14" s="1" t="str">
        <f>IF(ISERROR(VLOOKUP($FA14,MOM,LOOKUPS!H$12,0)*$FB$6+VLOOKUP($FA14,STREV,LOOKUPS!H$10,0)*$FC$6+VLOOKUP($FA14,LTREV,LOOKUPS!H$9,0)*$FD$6+VLOOKUP($FA14,CFP,LOOKUPS!H$6,0)*$FE$6+VLOOKUP($FA14,EP,LOOKUPS!H$8,0)*$FF$6+VLOOKUP($FA14,BM,LOOKUPS!H$5,0)*$FG$6+VLOOKUP($FA14,DIV,LOOKUPS!H$7,0)*$FH$6++VLOOKUP($FA14,SIZE,LOOKUPS!H$11,0)*$FI$6),"",VLOOKUP($FA14,MOM,LOOKUPS!H$12,0)*$FB$6+VLOOKUP($FA14,STREV,LOOKUPS!H$10,0)*$FC$6+VLOOKUP($FA14,LTREV,LOOKUPS!H$9,0)*$FD$6+VLOOKUP($FA14,CFP,LOOKUPS!H$6,0)*$FE$6+VLOOKUP($FA14,EP,LOOKUPS!H$8,0)*$FF$6+VLOOKUP($FA14,BM,LOOKUPS!H$5,0)*$FG$6+VLOOKUP($FA14,DIV,LOOKUPS!H$7,0)*$FH$6++VLOOKUP($FA14,SIZE,LOOKUPS!H$11,0)*$FI$6)</f>
        <v/>
      </c>
      <c r="FH14" s="1" t="str">
        <f>IF(ISERROR(VLOOKUP($FA14,MOM,LOOKUPS!I$12,0)*$FB$6+VLOOKUP($FA14,STREV,LOOKUPS!I$10,0)*$FC$6+VLOOKUP($FA14,LTREV,LOOKUPS!I$9,0)*$FD$6+VLOOKUP($FA14,CFP,LOOKUPS!I$6,0)*$FE$6+VLOOKUP($FA14,EP,LOOKUPS!I$8,0)*$FF$6+VLOOKUP($FA14,BM,LOOKUPS!I$5,0)*$FG$6+VLOOKUP($FA14,DIV,LOOKUPS!I$7,0)*$FH$6++VLOOKUP($FA14,SIZE,LOOKUPS!I$11,0)*$FI$6),"",VLOOKUP($FA14,MOM,LOOKUPS!I$12,0)*$FB$6+VLOOKUP($FA14,STREV,LOOKUPS!I$10,0)*$FC$6+VLOOKUP($FA14,LTREV,LOOKUPS!I$9,0)*$FD$6+VLOOKUP($FA14,CFP,LOOKUPS!I$6,0)*$FE$6+VLOOKUP($FA14,EP,LOOKUPS!I$8,0)*$FF$6+VLOOKUP($FA14,BM,LOOKUPS!I$5,0)*$FG$6+VLOOKUP($FA14,DIV,LOOKUPS!I$7,0)*$FH$6++VLOOKUP($FA14,SIZE,LOOKUPS!I$11,0)*$FI$6)</f>
        <v/>
      </c>
      <c r="FI14" s="1" t="str">
        <f>IF(ISERROR(VLOOKUP($FA14,MOM,LOOKUPS!J$12,0)*$FB$6+VLOOKUP($FA14,STREV,LOOKUPS!J$10,0)*$FC$6+VLOOKUP($FA14,LTREV,LOOKUPS!J$9,0)*$FD$6+VLOOKUP($FA14,CFP,LOOKUPS!J$6,0)*$FE$6+VLOOKUP($FA14,EP,LOOKUPS!J$8,0)*$FF$6+VLOOKUP($FA14,BM,LOOKUPS!J$5,0)*$FG$6+VLOOKUP($FA14,DIV,LOOKUPS!J$7,0)*$FH$6++VLOOKUP($FA14,SIZE,LOOKUPS!J$11,0)*$FI$6),"",VLOOKUP($FA14,MOM,LOOKUPS!J$12,0)*$FB$6+VLOOKUP($FA14,STREV,LOOKUPS!J$10,0)*$FC$6+VLOOKUP($FA14,LTREV,LOOKUPS!J$9,0)*$FD$6+VLOOKUP($FA14,CFP,LOOKUPS!J$6,0)*$FE$6+VLOOKUP($FA14,EP,LOOKUPS!J$8,0)*$FF$6+VLOOKUP($FA14,BM,LOOKUPS!J$5,0)*$FG$6+VLOOKUP($FA14,DIV,LOOKUPS!J$7,0)*$FH$6++VLOOKUP($FA14,SIZE,LOOKUPS!J$11,0)*$FI$6)</f>
        <v/>
      </c>
      <c r="FJ14" s="1" t="str">
        <f>IF(ISERROR(VLOOKUP($FA14,MOM,LOOKUPS!K$12,0)*$FB$6+VLOOKUP($FA14,STREV,LOOKUPS!K$10,0)*$FC$6+VLOOKUP($FA14,LTREV,LOOKUPS!K$9,0)*$FD$6+VLOOKUP($FA14,CFP,LOOKUPS!K$6,0)*$FE$6+VLOOKUP($FA14,EP,LOOKUPS!K$8,0)*$FF$6+VLOOKUP($FA14,BM,LOOKUPS!K$5,0)*$FG$6+VLOOKUP($FA14,DIV,LOOKUPS!K$7,0)*$FH$6++VLOOKUP($FA14,SIZE,LOOKUPS!K$11,0)*$FI$6),"",VLOOKUP($FA14,MOM,LOOKUPS!K$12,0)*$FB$6+VLOOKUP($FA14,STREV,LOOKUPS!K$10,0)*$FC$6+VLOOKUP($FA14,LTREV,LOOKUPS!K$9,0)*$FD$6+VLOOKUP($FA14,CFP,LOOKUPS!K$6,0)*$FE$6+VLOOKUP($FA14,EP,LOOKUPS!K$8,0)*$FF$6+VLOOKUP($FA14,BM,LOOKUPS!K$5,0)*$FG$6+VLOOKUP($FA14,DIV,LOOKUPS!K$7,0)*$FH$6++VLOOKUP($FA14,SIZE,LOOKUPS!K$11,0)*$FI$6)</f>
        <v/>
      </c>
      <c r="FK14" s="1" t="str">
        <f>IF(ISERROR(VLOOKUP($FA14,MOM,LOOKUPS!L$12,0)*$FB$6+VLOOKUP($FA14,STREV,LOOKUPS!L$10,0)*$FC$6+VLOOKUP($FA14,LTREV,LOOKUPS!L$9,0)*$FD$6+VLOOKUP($FA14,CFP,LOOKUPS!L$6,0)*$FE$6+VLOOKUP($FA14,EP,LOOKUPS!L$8,0)*$FF$6+VLOOKUP($FA14,BM,LOOKUPS!L$5,0)*$FG$6+VLOOKUP($FA14,DIV,LOOKUPS!L$7,0)*$FH$6++VLOOKUP($FA14,SIZE,LOOKUPS!L$11,0)*$FI$6),"",VLOOKUP($FA14,MOM,LOOKUPS!L$12,0)*$FB$6+VLOOKUP($FA14,STREV,LOOKUPS!L$10,0)*$FC$6+VLOOKUP($FA14,LTREV,LOOKUPS!L$9,0)*$FD$6+VLOOKUP($FA14,CFP,LOOKUPS!L$6,0)*$FE$6+VLOOKUP($FA14,EP,LOOKUPS!L$8,0)*$FF$6+VLOOKUP($FA14,BM,LOOKUPS!L$5,0)*$FG$6+VLOOKUP($FA14,DIV,LOOKUPS!L$7,0)*$FH$6++VLOOKUP($FA14,SIZE,LOOKUPS!L$11,0)*$FI$6)</f>
        <v/>
      </c>
    </row>
    <row r="15" spans="1:167" x14ac:dyDescent="0.3">
      <c r="A15" s="1">
        <v>192706</v>
      </c>
      <c r="B15" s="1">
        <v>-6.75</v>
      </c>
      <c r="C15" s="1">
        <v>-0.74</v>
      </c>
      <c r="D15" s="1">
        <v>-1.91</v>
      </c>
      <c r="E15" s="1">
        <v>-2.98</v>
      </c>
      <c r="F15" s="1">
        <v>-2.4700000000000002</v>
      </c>
      <c r="G15" s="1">
        <v>0.65</v>
      </c>
      <c r="H15" s="1">
        <v>-1.47</v>
      </c>
      <c r="I15" s="1">
        <v>-0.8</v>
      </c>
      <c r="J15" s="1">
        <v>-2.3199999999999998</v>
      </c>
      <c r="K15" s="1">
        <v>-2.67</v>
      </c>
      <c r="M15" s="1">
        <v>192607</v>
      </c>
      <c r="N15" s="1">
        <v>-0.25</v>
      </c>
      <c r="O15" s="1">
        <v>1.22</v>
      </c>
      <c r="P15" s="1">
        <v>1.54</v>
      </c>
      <c r="Q15" s="1">
        <v>0.06</v>
      </c>
      <c r="R15" s="1">
        <v>3.13</v>
      </c>
      <c r="S15" s="1">
        <v>1.54</v>
      </c>
      <c r="T15" s="1">
        <v>0.42</v>
      </c>
      <c r="U15" s="1">
        <v>1.99</v>
      </c>
      <c r="V15" s="1">
        <v>1.24</v>
      </c>
      <c r="W15" s="1">
        <v>2.17</v>
      </c>
      <c r="Y15" s="1">
        <v>193106</v>
      </c>
      <c r="Z15" s="1">
        <v>24.8</v>
      </c>
      <c r="AA15" s="1">
        <v>17.690000000000001</v>
      </c>
      <c r="AB15" s="1">
        <v>17.27</v>
      </c>
      <c r="AC15" s="1">
        <v>27.12</v>
      </c>
      <c r="AD15" s="1">
        <v>20.39</v>
      </c>
      <c r="AE15" s="1">
        <v>23.04</v>
      </c>
      <c r="AF15" s="1">
        <v>15.25</v>
      </c>
      <c r="AG15" s="1">
        <v>18.52</v>
      </c>
      <c r="AH15" s="1">
        <v>17.89</v>
      </c>
      <c r="AI15" s="1">
        <v>18.8</v>
      </c>
      <c r="AK15">
        <v>195112</v>
      </c>
      <c r="AL15">
        <v>0.03</v>
      </c>
      <c r="AM15">
        <v>2.5499999999999998</v>
      </c>
      <c r="AN15">
        <v>2.54</v>
      </c>
      <c r="AO15">
        <v>2.0099999999999998</v>
      </c>
      <c r="AP15">
        <v>2.62</v>
      </c>
      <c r="AQ15">
        <v>2.48</v>
      </c>
      <c r="AR15">
        <v>2.33</v>
      </c>
      <c r="AS15">
        <v>2.39</v>
      </c>
      <c r="AT15">
        <v>2.09</v>
      </c>
      <c r="AU15">
        <v>3.1</v>
      </c>
      <c r="AV15">
        <v>2.12</v>
      </c>
      <c r="AW15">
        <v>2.42</v>
      </c>
      <c r="AX15">
        <v>2.5499999999999998</v>
      </c>
      <c r="AY15">
        <v>1.77</v>
      </c>
      <c r="AZ15">
        <v>2.89</v>
      </c>
      <c r="BA15">
        <v>2.95</v>
      </c>
      <c r="BB15">
        <v>1.85</v>
      </c>
      <c r="BC15">
        <v>1.63</v>
      </c>
      <c r="BD15">
        <v>2.54</v>
      </c>
      <c r="BF15" s="1">
        <v>195112</v>
      </c>
      <c r="BG15" s="1">
        <v>0.03</v>
      </c>
      <c r="BH15" s="1">
        <v>2.69</v>
      </c>
      <c r="BI15" s="1">
        <v>2.58</v>
      </c>
      <c r="BJ15" s="1">
        <v>1.76</v>
      </c>
      <c r="BK15" s="1">
        <v>2.84</v>
      </c>
      <c r="BL15" s="1">
        <v>3.18</v>
      </c>
      <c r="BM15" s="1">
        <v>2.4700000000000002</v>
      </c>
      <c r="BN15" s="1">
        <v>2.36</v>
      </c>
      <c r="BO15" s="1">
        <v>0.99</v>
      </c>
      <c r="BP15" s="1">
        <v>4</v>
      </c>
      <c r="BQ15" s="1">
        <v>1.71</v>
      </c>
      <c r="BR15" s="1">
        <v>2.38</v>
      </c>
      <c r="BS15" s="1">
        <v>3.96</v>
      </c>
      <c r="BT15" s="1">
        <v>3.08</v>
      </c>
      <c r="BU15" s="1">
        <v>1.86</v>
      </c>
      <c r="BV15" s="1">
        <v>1.4</v>
      </c>
      <c r="BW15" s="1">
        <v>3.34</v>
      </c>
      <c r="BX15" s="1">
        <v>0.52</v>
      </c>
      <c r="BY15" s="1">
        <v>1.47</v>
      </c>
      <c r="CA15" s="1">
        <v>192612</v>
      </c>
      <c r="CB15" s="1">
        <v>-9.19</v>
      </c>
      <c r="CC15" s="1">
        <v>3.05</v>
      </c>
      <c r="CD15" s="1">
        <v>2.04</v>
      </c>
      <c r="CE15" s="1">
        <v>1.81</v>
      </c>
      <c r="CF15" s="1">
        <v>3.58</v>
      </c>
      <c r="CG15" s="1">
        <v>2.38</v>
      </c>
      <c r="CH15" s="1">
        <v>1.25</v>
      </c>
      <c r="CI15" s="1">
        <v>2.73</v>
      </c>
      <c r="CJ15" s="1">
        <v>1.42</v>
      </c>
      <c r="CK15" s="1">
        <v>4.21</v>
      </c>
      <c r="CL15" s="1">
        <v>2.96</v>
      </c>
      <c r="CM15" s="1">
        <v>1.99</v>
      </c>
      <c r="CN15" s="1">
        <v>2.76</v>
      </c>
      <c r="CO15" s="1">
        <v>0.88</v>
      </c>
      <c r="CP15" s="1">
        <v>1.63</v>
      </c>
      <c r="CQ15" s="1">
        <v>2.85</v>
      </c>
      <c r="CR15" s="1">
        <v>2.61</v>
      </c>
      <c r="CS15" s="1">
        <v>1.29</v>
      </c>
      <c r="CT15" s="1">
        <v>1.54</v>
      </c>
      <c r="CV15" s="1">
        <v>192712</v>
      </c>
      <c r="CW15" s="1">
        <v>1.91</v>
      </c>
      <c r="CX15" s="1">
        <v>3.13</v>
      </c>
      <c r="CY15" s="1">
        <v>3.65</v>
      </c>
      <c r="CZ15" s="1">
        <v>4.54</v>
      </c>
      <c r="DA15" s="1">
        <v>3.73</v>
      </c>
      <c r="DB15" s="1">
        <v>2.69</v>
      </c>
      <c r="DC15" s="1">
        <v>2.64</v>
      </c>
      <c r="DD15" s="1">
        <v>5.07</v>
      </c>
      <c r="DE15" s="1">
        <v>4.68</v>
      </c>
      <c r="DF15" s="1">
        <v>4.42</v>
      </c>
      <c r="DG15" s="1">
        <v>3.02</v>
      </c>
      <c r="DH15" s="1">
        <v>1.88</v>
      </c>
      <c r="DI15" s="1">
        <v>3.46</v>
      </c>
      <c r="DJ15" s="1">
        <v>2.09</v>
      </c>
      <c r="DK15" s="1">
        <v>3.2</v>
      </c>
      <c r="DL15" s="1">
        <v>5.86</v>
      </c>
      <c r="DM15" s="1">
        <v>4.26</v>
      </c>
      <c r="DN15" s="1">
        <v>5.66</v>
      </c>
      <c r="DO15" s="1">
        <v>3.73</v>
      </c>
      <c r="DQ15" s="1">
        <v>192612</v>
      </c>
      <c r="DR15" s="1">
        <v>-99.99</v>
      </c>
      <c r="DS15" s="1">
        <v>2.5</v>
      </c>
      <c r="DT15" s="1">
        <v>1.69</v>
      </c>
      <c r="DU15" s="1">
        <v>3.25</v>
      </c>
      <c r="DV15" s="1">
        <v>1.1599999999999999</v>
      </c>
      <c r="DW15" s="1">
        <v>3.78</v>
      </c>
      <c r="DX15" s="1">
        <v>1.32</v>
      </c>
      <c r="DY15" s="1">
        <v>2.63</v>
      </c>
      <c r="DZ15" s="1">
        <v>3.14</v>
      </c>
      <c r="EA15" s="1">
        <v>-2.65</v>
      </c>
      <c r="EB15" s="1">
        <v>4.96</v>
      </c>
      <c r="EC15" s="1">
        <v>5.25</v>
      </c>
      <c r="ED15" s="1">
        <v>2.31</v>
      </c>
      <c r="EE15" s="1">
        <v>1.35</v>
      </c>
      <c r="EF15" s="1">
        <v>1.28</v>
      </c>
      <c r="EG15" s="1">
        <v>1.82</v>
      </c>
      <c r="EH15" s="1">
        <v>3.45</v>
      </c>
      <c r="EI15" s="1">
        <v>3.27</v>
      </c>
      <c r="EJ15" s="1">
        <v>3.01</v>
      </c>
      <c r="EL15">
        <v>192612</v>
      </c>
      <c r="EM15">
        <v>2.62</v>
      </c>
      <c r="EN15">
        <v>-0.04</v>
      </c>
      <c r="EO15">
        <v>-0.02</v>
      </c>
      <c r="EP15">
        <v>0.28000000000000003</v>
      </c>
      <c r="ER15" s="1">
        <v>192706</v>
      </c>
      <c r="ES15" s="1">
        <v>0.53</v>
      </c>
      <c r="EU15" s="1">
        <v>192607</v>
      </c>
      <c r="EV15" s="1">
        <v>-1.84</v>
      </c>
      <c r="EX15" s="1">
        <v>193106</v>
      </c>
      <c r="EY15" s="1">
        <v>3.37</v>
      </c>
      <c r="FA15" s="1">
        <v>192706</v>
      </c>
      <c r="FB15" s="1" t="str">
        <f>IF(ISERROR(VLOOKUP($FA15,MOM,LOOKUPS!C$12,0)*$FB$6+VLOOKUP($FA15,STREV,LOOKUPS!C$10,0)*$FC$6+VLOOKUP($FA15,LTREV,LOOKUPS!C$9,0)*$FD$6+VLOOKUP($FA15,CFP,LOOKUPS!C$6,0)*$FE$6+VLOOKUP($FA15,EP,LOOKUPS!C$8,0)*$FF$6+VLOOKUP($FA15,BM,LOOKUPS!C$5,0)*$FG$6+VLOOKUP($FA15,DIV,LOOKUPS!C$7,0)*$FH$6++VLOOKUP($FA15,SIZE,LOOKUPS!C$11,0)*$FI$6),"",VLOOKUP($FA15,MOM,LOOKUPS!C$12,0)*$FB$6+VLOOKUP($FA15,STREV,LOOKUPS!C$10,0)*$FC$6+VLOOKUP($FA15,LTREV,LOOKUPS!C$9,0)*$FD$6+VLOOKUP($FA15,CFP,LOOKUPS!C$6,0)*$FE$6+VLOOKUP($FA15,EP,LOOKUPS!C$8,0)*$FF$6+VLOOKUP($FA15,BM,LOOKUPS!C$5,0)*$FG$6+VLOOKUP($FA15,DIV,LOOKUPS!C$7,0)*$FH$6++VLOOKUP($FA15,SIZE,LOOKUPS!C$11,0)*$FI$6)</f>
        <v/>
      </c>
      <c r="FC15" s="1" t="str">
        <f>IF(ISERROR(VLOOKUP($FA15,MOM,LOOKUPS!D$12,0)*$FB$6+VLOOKUP($FA15,STREV,LOOKUPS!D$10,0)*$FC$6+VLOOKUP($FA15,LTREV,LOOKUPS!D$9,0)*$FD$6+VLOOKUP($FA15,CFP,LOOKUPS!D$6,0)*$FE$6+VLOOKUP($FA15,EP,LOOKUPS!D$8,0)*$FF$6+VLOOKUP($FA15,BM,LOOKUPS!D$5,0)*$FG$6+VLOOKUP($FA15,DIV,LOOKUPS!D$7,0)*$FH$6++VLOOKUP($FA15,SIZE,LOOKUPS!D$11,0)*$FI$6),"",VLOOKUP($FA15,MOM,LOOKUPS!D$12,0)*$FB$6+VLOOKUP($FA15,STREV,LOOKUPS!D$10,0)*$FC$6+VLOOKUP($FA15,LTREV,LOOKUPS!D$9,0)*$FD$6+VLOOKUP($FA15,CFP,LOOKUPS!D$6,0)*$FE$6+VLOOKUP($FA15,EP,LOOKUPS!D$8,0)*$FF$6+VLOOKUP($FA15,BM,LOOKUPS!D$5,0)*$FG$6+VLOOKUP($FA15,DIV,LOOKUPS!D$7,0)*$FH$6++VLOOKUP($FA15,SIZE,LOOKUPS!D$11,0)*$FI$6)</f>
        <v/>
      </c>
      <c r="FD15" s="1" t="str">
        <f>IF(ISERROR(VLOOKUP($FA15,MOM,LOOKUPS!E$12,0)*$FB$6+VLOOKUP($FA15,STREV,LOOKUPS!E$10,0)*$FC$6+VLOOKUP($FA15,LTREV,LOOKUPS!E$9,0)*$FD$6+VLOOKUP($FA15,CFP,LOOKUPS!E$6,0)*$FE$6+VLOOKUP($FA15,EP,LOOKUPS!E$8,0)*$FF$6+VLOOKUP($FA15,BM,LOOKUPS!E$5,0)*$FG$6+VLOOKUP($FA15,DIV,LOOKUPS!E$7,0)*$FH$6++VLOOKUP($FA15,SIZE,LOOKUPS!E$11,0)*$FI$6),"",VLOOKUP($FA15,MOM,LOOKUPS!E$12,0)*$FB$6+VLOOKUP($FA15,STREV,LOOKUPS!E$10,0)*$FC$6+VLOOKUP($FA15,LTREV,LOOKUPS!E$9,0)*$FD$6+VLOOKUP($FA15,CFP,LOOKUPS!E$6,0)*$FE$6+VLOOKUP($FA15,EP,LOOKUPS!E$8,0)*$FF$6+VLOOKUP($FA15,BM,LOOKUPS!E$5,0)*$FG$6+VLOOKUP($FA15,DIV,LOOKUPS!E$7,0)*$FH$6++VLOOKUP($FA15,SIZE,LOOKUPS!E$11,0)*$FI$6)</f>
        <v/>
      </c>
      <c r="FE15" s="1" t="str">
        <f>IF(ISERROR(VLOOKUP($FA15,MOM,LOOKUPS!F$12,0)*$FB$6+VLOOKUP($FA15,STREV,LOOKUPS!F$10,0)*$FC$6+VLOOKUP($FA15,LTREV,LOOKUPS!F$9,0)*$FD$6+VLOOKUP($FA15,CFP,LOOKUPS!F$6,0)*$FE$6+VLOOKUP($FA15,EP,LOOKUPS!F$8,0)*$FF$6+VLOOKUP($FA15,BM,LOOKUPS!F$5,0)*$FG$6+VLOOKUP($FA15,DIV,LOOKUPS!F$7,0)*$FH$6++VLOOKUP($FA15,SIZE,LOOKUPS!F$11,0)*$FI$6),"",VLOOKUP($FA15,MOM,LOOKUPS!F$12,0)*$FB$6+VLOOKUP($FA15,STREV,LOOKUPS!F$10,0)*$FC$6+VLOOKUP($FA15,LTREV,LOOKUPS!F$9,0)*$FD$6+VLOOKUP($FA15,CFP,LOOKUPS!F$6,0)*$FE$6+VLOOKUP($FA15,EP,LOOKUPS!F$8,0)*$FF$6+VLOOKUP($FA15,BM,LOOKUPS!F$5,0)*$FG$6+VLOOKUP($FA15,DIV,LOOKUPS!F$7,0)*$FH$6++VLOOKUP($FA15,SIZE,LOOKUPS!F$11,0)*$FI$6)</f>
        <v/>
      </c>
      <c r="FF15" s="1" t="str">
        <f>IF(ISERROR(VLOOKUP($FA15,MOM,LOOKUPS!G$12,0)*$FB$6+VLOOKUP($FA15,STREV,LOOKUPS!G$10,0)*$FC$6+VLOOKUP($FA15,LTREV,LOOKUPS!G$9,0)*$FD$6+VLOOKUP($FA15,CFP,LOOKUPS!G$6,0)*$FE$6+VLOOKUP($FA15,EP,LOOKUPS!G$8,0)*$FF$6+VLOOKUP($FA15,BM,LOOKUPS!G$5,0)*$FG$6+VLOOKUP($FA15,DIV,LOOKUPS!G$7,0)*$FH$6++VLOOKUP($FA15,SIZE,LOOKUPS!G$11,0)*$FI$6),"",VLOOKUP($FA15,MOM,LOOKUPS!G$12,0)*$FB$6+VLOOKUP($FA15,STREV,LOOKUPS!G$10,0)*$FC$6+VLOOKUP($FA15,LTREV,LOOKUPS!G$9,0)*$FD$6+VLOOKUP($FA15,CFP,LOOKUPS!G$6,0)*$FE$6+VLOOKUP($FA15,EP,LOOKUPS!G$8,0)*$FF$6+VLOOKUP($FA15,BM,LOOKUPS!G$5,0)*$FG$6+VLOOKUP($FA15,DIV,LOOKUPS!G$7,0)*$FH$6++VLOOKUP($FA15,SIZE,LOOKUPS!G$11,0)*$FI$6)</f>
        <v/>
      </c>
      <c r="FG15" s="1" t="str">
        <f>IF(ISERROR(VLOOKUP($FA15,MOM,LOOKUPS!H$12,0)*$FB$6+VLOOKUP($FA15,STREV,LOOKUPS!H$10,0)*$FC$6+VLOOKUP($FA15,LTREV,LOOKUPS!H$9,0)*$FD$6+VLOOKUP($FA15,CFP,LOOKUPS!H$6,0)*$FE$6+VLOOKUP($FA15,EP,LOOKUPS!H$8,0)*$FF$6+VLOOKUP($FA15,BM,LOOKUPS!H$5,0)*$FG$6+VLOOKUP($FA15,DIV,LOOKUPS!H$7,0)*$FH$6++VLOOKUP($FA15,SIZE,LOOKUPS!H$11,0)*$FI$6),"",VLOOKUP($FA15,MOM,LOOKUPS!H$12,0)*$FB$6+VLOOKUP($FA15,STREV,LOOKUPS!H$10,0)*$FC$6+VLOOKUP($FA15,LTREV,LOOKUPS!H$9,0)*$FD$6+VLOOKUP($FA15,CFP,LOOKUPS!H$6,0)*$FE$6+VLOOKUP($FA15,EP,LOOKUPS!H$8,0)*$FF$6+VLOOKUP($FA15,BM,LOOKUPS!H$5,0)*$FG$6+VLOOKUP($FA15,DIV,LOOKUPS!H$7,0)*$FH$6++VLOOKUP($FA15,SIZE,LOOKUPS!H$11,0)*$FI$6)</f>
        <v/>
      </c>
      <c r="FH15" s="1" t="str">
        <f>IF(ISERROR(VLOOKUP($FA15,MOM,LOOKUPS!I$12,0)*$FB$6+VLOOKUP($FA15,STREV,LOOKUPS!I$10,0)*$FC$6+VLOOKUP($FA15,LTREV,LOOKUPS!I$9,0)*$FD$6+VLOOKUP($FA15,CFP,LOOKUPS!I$6,0)*$FE$6+VLOOKUP($FA15,EP,LOOKUPS!I$8,0)*$FF$6+VLOOKUP($FA15,BM,LOOKUPS!I$5,0)*$FG$6+VLOOKUP($FA15,DIV,LOOKUPS!I$7,0)*$FH$6++VLOOKUP($FA15,SIZE,LOOKUPS!I$11,0)*$FI$6),"",VLOOKUP($FA15,MOM,LOOKUPS!I$12,0)*$FB$6+VLOOKUP($FA15,STREV,LOOKUPS!I$10,0)*$FC$6+VLOOKUP($FA15,LTREV,LOOKUPS!I$9,0)*$FD$6+VLOOKUP($FA15,CFP,LOOKUPS!I$6,0)*$FE$6+VLOOKUP($FA15,EP,LOOKUPS!I$8,0)*$FF$6+VLOOKUP($FA15,BM,LOOKUPS!I$5,0)*$FG$6+VLOOKUP($FA15,DIV,LOOKUPS!I$7,0)*$FH$6++VLOOKUP($FA15,SIZE,LOOKUPS!I$11,0)*$FI$6)</f>
        <v/>
      </c>
      <c r="FI15" s="1" t="str">
        <f>IF(ISERROR(VLOOKUP($FA15,MOM,LOOKUPS!J$12,0)*$FB$6+VLOOKUP($FA15,STREV,LOOKUPS!J$10,0)*$FC$6+VLOOKUP($FA15,LTREV,LOOKUPS!J$9,0)*$FD$6+VLOOKUP($FA15,CFP,LOOKUPS!J$6,0)*$FE$6+VLOOKUP($FA15,EP,LOOKUPS!J$8,0)*$FF$6+VLOOKUP($FA15,BM,LOOKUPS!J$5,0)*$FG$6+VLOOKUP($FA15,DIV,LOOKUPS!J$7,0)*$FH$6++VLOOKUP($FA15,SIZE,LOOKUPS!J$11,0)*$FI$6),"",VLOOKUP($FA15,MOM,LOOKUPS!J$12,0)*$FB$6+VLOOKUP($FA15,STREV,LOOKUPS!J$10,0)*$FC$6+VLOOKUP($FA15,LTREV,LOOKUPS!J$9,0)*$FD$6+VLOOKUP($FA15,CFP,LOOKUPS!J$6,0)*$FE$6+VLOOKUP($FA15,EP,LOOKUPS!J$8,0)*$FF$6+VLOOKUP($FA15,BM,LOOKUPS!J$5,0)*$FG$6+VLOOKUP($FA15,DIV,LOOKUPS!J$7,0)*$FH$6++VLOOKUP($FA15,SIZE,LOOKUPS!J$11,0)*$FI$6)</f>
        <v/>
      </c>
      <c r="FJ15" s="1" t="str">
        <f>IF(ISERROR(VLOOKUP($FA15,MOM,LOOKUPS!K$12,0)*$FB$6+VLOOKUP($FA15,STREV,LOOKUPS!K$10,0)*$FC$6+VLOOKUP($FA15,LTREV,LOOKUPS!K$9,0)*$FD$6+VLOOKUP($FA15,CFP,LOOKUPS!K$6,0)*$FE$6+VLOOKUP($FA15,EP,LOOKUPS!K$8,0)*$FF$6+VLOOKUP($FA15,BM,LOOKUPS!K$5,0)*$FG$6+VLOOKUP($FA15,DIV,LOOKUPS!K$7,0)*$FH$6++VLOOKUP($FA15,SIZE,LOOKUPS!K$11,0)*$FI$6),"",VLOOKUP($FA15,MOM,LOOKUPS!K$12,0)*$FB$6+VLOOKUP($FA15,STREV,LOOKUPS!K$10,0)*$FC$6+VLOOKUP($FA15,LTREV,LOOKUPS!K$9,0)*$FD$6+VLOOKUP($FA15,CFP,LOOKUPS!K$6,0)*$FE$6+VLOOKUP($FA15,EP,LOOKUPS!K$8,0)*$FF$6+VLOOKUP($FA15,BM,LOOKUPS!K$5,0)*$FG$6+VLOOKUP($FA15,DIV,LOOKUPS!K$7,0)*$FH$6++VLOOKUP($FA15,SIZE,LOOKUPS!K$11,0)*$FI$6)</f>
        <v/>
      </c>
      <c r="FK15" s="1" t="str">
        <f>IF(ISERROR(VLOOKUP($FA15,MOM,LOOKUPS!L$12,0)*$FB$6+VLOOKUP($FA15,STREV,LOOKUPS!L$10,0)*$FC$6+VLOOKUP($FA15,LTREV,LOOKUPS!L$9,0)*$FD$6+VLOOKUP($FA15,CFP,LOOKUPS!L$6,0)*$FE$6+VLOOKUP($FA15,EP,LOOKUPS!L$8,0)*$FF$6+VLOOKUP($FA15,BM,LOOKUPS!L$5,0)*$FG$6+VLOOKUP($FA15,DIV,LOOKUPS!L$7,0)*$FH$6++VLOOKUP($FA15,SIZE,LOOKUPS!L$11,0)*$FI$6),"",VLOOKUP($FA15,MOM,LOOKUPS!L$12,0)*$FB$6+VLOOKUP($FA15,STREV,LOOKUPS!L$10,0)*$FC$6+VLOOKUP($FA15,LTREV,LOOKUPS!L$9,0)*$FD$6+VLOOKUP($FA15,CFP,LOOKUPS!L$6,0)*$FE$6+VLOOKUP($FA15,EP,LOOKUPS!L$8,0)*$FF$6+VLOOKUP($FA15,BM,LOOKUPS!L$5,0)*$FG$6+VLOOKUP($FA15,DIV,LOOKUPS!L$7,0)*$FH$6++VLOOKUP($FA15,SIZE,LOOKUPS!L$11,0)*$FI$6)</f>
        <v/>
      </c>
    </row>
    <row r="16" spans="1:167" x14ac:dyDescent="0.3">
      <c r="A16" s="1">
        <v>192707</v>
      </c>
      <c r="B16" s="1">
        <v>6.86</v>
      </c>
      <c r="C16" s="1">
        <v>4.46</v>
      </c>
      <c r="D16" s="1">
        <v>5.19</v>
      </c>
      <c r="E16" s="1">
        <v>6.26</v>
      </c>
      <c r="F16" s="1">
        <v>5.57</v>
      </c>
      <c r="G16" s="1">
        <v>5.09</v>
      </c>
      <c r="H16" s="1">
        <v>7.14</v>
      </c>
      <c r="I16" s="1">
        <v>4.67</v>
      </c>
      <c r="J16" s="1">
        <v>5.81</v>
      </c>
      <c r="K16" s="1">
        <v>9.35</v>
      </c>
      <c r="M16" s="1">
        <v>192608</v>
      </c>
      <c r="N16" s="1">
        <v>7.21</v>
      </c>
      <c r="O16" s="1">
        <v>4.63</v>
      </c>
      <c r="P16" s="1">
        <v>3.3</v>
      </c>
      <c r="Q16" s="1">
        <v>1.98</v>
      </c>
      <c r="R16" s="1">
        <v>2.93</v>
      </c>
      <c r="S16" s="1">
        <v>2.33</v>
      </c>
      <c r="T16" s="1">
        <v>2.17</v>
      </c>
      <c r="U16" s="1">
        <v>1.3</v>
      </c>
      <c r="V16" s="1">
        <v>4.53</v>
      </c>
      <c r="W16" s="1">
        <v>-0.44</v>
      </c>
      <c r="Y16" s="1">
        <v>193107</v>
      </c>
      <c r="Z16" s="1">
        <v>-4.5999999999999996</v>
      </c>
      <c r="AA16" s="1">
        <v>-3.91</v>
      </c>
      <c r="AB16" s="1">
        <v>-5.85</v>
      </c>
      <c r="AC16" s="1">
        <v>-5.99</v>
      </c>
      <c r="AD16" s="1">
        <v>-7.32</v>
      </c>
      <c r="AE16" s="1">
        <v>-9.3000000000000007</v>
      </c>
      <c r="AF16" s="1">
        <v>-8.35</v>
      </c>
      <c r="AG16" s="1">
        <v>-7.91</v>
      </c>
      <c r="AH16" s="1">
        <v>-10.44</v>
      </c>
      <c r="AI16" s="1">
        <v>-7.21</v>
      </c>
      <c r="AK16">
        <v>195201</v>
      </c>
      <c r="AL16">
        <v>-0.25</v>
      </c>
      <c r="AM16">
        <v>1.63</v>
      </c>
      <c r="AN16">
        <v>1.1000000000000001</v>
      </c>
      <c r="AO16">
        <v>1.9</v>
      </c>
      <c r="AP16">
        <v>2.2200000000000002</v>
      </c>
      <c r="AQ16">
        <v>1.1299999999999999</v>
      </c>
      <c r="AR16">
        <v>0.78</v>
      </c>
      <c r="AS16">
        <v>1.54</v>
      </c>
      <c r="AT16">
        <v>1.84</v>
      </c>
      <c r="AU16">
        <v>0.95</v>
      </c>
      <c r="AV16">
        <v>3.54</v>
      </c>
      <c r="AW16">
        <v>0.47</v>
      </c>
      <c r="AX16">
        <v>1.81</v>
      </c>
      <c r="AY16">
        <v>1.05</v>
      </c>
      <c r="AZ16">
        <v>0.52</v>
      </c>
      <c r="BA16">
        <v>1.03</v>
      </c>
      <c r="BB16">
        <v>2.0299999999999998</v>
      </c>
      <c r="BC16">
        <v>1.39</v>
      </c>
      <c r="BD16">
        <v>2.27</v>
      </c>
      <c r="BF16" s="1">
        <v>195201</v>
      </c>
      <c r="BG16" s="1">
        <v>-0.25</v>
      </c>
      <c r="BH16" s="1">
        <v>2.27</v>
      </c>
      <c r="BI16" s="1">
        <v>0.92</v>
      </c>
      <c r="BJ16" s="1">
        <v>1.49</v>
      </c>
      <c r="BK16" s="1">
        <v>1.94</v>
      </c>
      <c r="BL16" s="1">
        <v>1.45</v>
      </c>
      <c r="BM16" s="1">
        <v>1.1000000000000001</v>
      </c>
      <c r="BN16" s="1">
        <v>1.04</v>
      </c>
      <c r="BO16" s="1">
        <v>1.94</v>
      </c>
      <c r="BP16" s="1">
        <v>0.45</v>
      </c>
      <c r="BQ16" s="1">
        <v>3.38</v>
      </c>
      <c r="BR16" s="1">
        <v>2.94</v>
      </c>
      <c r="BS16" s="1">
        <v>0</v>
      </c>
      <c r="BT16" s="1">
        <v>0.49</v>
      </c>
      <c r="BU16" s="1">
        <v>1.71</v>
      </c>
      <c r="BV16" s="1">
        <v>1.5</v>
      </c>
      <c r="BW16" s="1">
        <v>0.56000000000000005</v>
      </c>
      <c r="BX16" s="1">
        <v>1.43</v>
      </c>
      <c r="BY16" s="1">
        <v>2.4700000000000002</v>
      </c>
      <c r="CA16" s="1">
        <v>192701</v>
      </c>
      <c r="CB16" s="1">
        <v>40.1</v>
      </c>
      <c r="CC16" s="1">
        <v>-0.19</v>
      </c>
      <c r="CD16" s="1">
        <v>-0.53</v>
      </c>
      <c r="CE16" s="1">
        <v>4.03</v>
      </c>
      <c r="CF16" s="1">
        <v>0.16</v>
      </c>
      <c r="CG16" s="1">
        <v>-0.93</v>
      </c>
      <c r="CH16" s="1">
        <v>-1.03</v>
      </c>
      <c r="CI16" s="1">
        <v>1.24</v>
      </c>
      <c r="CJ16" s="1">
        <v>5.21</v>
      </c>
      <c r="CK16" s="1">
        <v>0.75</v>
      </c>
      <c r="CL16" s="1">
        <v>-0.41</v>
      </c>
      <c r="CM16" s="1">
        <v>-0.91</v>
      </c>
      <c r="CN16" s="1">
        <v>-0.96</v>
      </c>
      <c r="CO16" s="1">
        <v>-0.48</v>
      </c>
      <c r="CP16" s="1">
        <v>-1.59</v>
      </c>
      <c r="CQ16" s="1">
        <v>0.87</v>
      </c>
      <c r="CR16" s="1">
        <v>1.63</v>
      </c>
      <c r="CS16" s="1">
        <v>1.8</v>
      </c>
      <c r="CT16" s="1">
        <v>8.6999999999999993</v>
      </c>
      <c r="CV16" s="1">
        <v>192801</v>
      </c>
      <c r="CW16" s="1">
        <v>6.63</v>
      </c>
      <c r="CX16" s="1">
        <v>2.06</v>
      </c>
      <c r="CY16" s="1">
        <v>1.77</v>
      </c>
      <c r="CZ16" s="1">
        <v>1.69</v>
      </c>
      <c r="DA16" s="1">
        <v>1.88</v>
      </c>
      <c r="DB16" s="1">
        <v>2.73</v>
      </c>
      <c r="DC16" s="1">
        <v>1.29</v>
      </c>
      <c r="DD16" s="1">
        <v>1.99</v>
      </c>
      <c r="DE16" s="1">
        <v>1.3</v>
      </c>
      <c r="DF16" s="1">
        <v>2.48</v>
      </c>
      <c r="DG16" s="1">
        <v>1.25</v>
      </c>
      <c r="DH16" s="1">
        <v>2.44</v>
      </c>
      <c r="DI16" s="1">
        <v>3.01</v>
      </c>
      <c r="DJ16" s="1">
        <v>1.42</v>
      </c>
      <c r="DK16" s="1">
        <v>1.17</v>
      </c>
      <c r="DL16" s="1">
        <v>1.48</v>
      </c>
      <c r="DM16" s="1">
        <v>2.5</v>
      </c>
      <c r="DN16" s="1">
        <v>1.24</v>
      </c>
      <c r="DO16" s="1">
        <v>1.35</v>
      </c>
      <c r="DQ16" s="1">
        <v>192701</v>
      </c>
      <c r="DR16" s="1">
        <v>-99.99</v>
      </c>
      <c r="DS16" s="1">
        <v>1.84</v>
      </c>
      <c r="DT16" s="1">
        <v>1.32</v>
      </c>
      <c r="DU16" s="1">
        <v>0.23</v>
      </c>
      <c r="DV16" s="1">
        <v>2.59</v>
      </c>
      <c r="DW16" s="1">
        <v>1.26</v>
      </c>
      <c r="DX16" s="1">
        <v>0.74</v>
      </c>
      <c r="DY16" s="1">
        <v>1.22</v>
      </c>
      <c r="DZ16" s="1">
        <v>-0.08</v>
      </c>
      <c r="EA16" s="1">
        <v>4.4400000000000004</v>
      </c>
      <c r="EB16" s="1">
        <v>0.77</v>
      </c>
      <c r="EC16" s="1">
        <v>0.34</v>
      </c>
      <c r="ED16" s="1">
        <v>2.1800000000000002</v>
      </c>
      <c r="EE16" s="1">
        <v>-0.64</v>
      </c>
      <c r="EF16" s="1">
        <v>2.15</v>
      </c>
      <c r="EG16" s="1">
        <v>1.61</v>
      </c>
      <c r="EH16" s="1">
        <v>0.83</v>
      </c>
      <c r="EI16" s="1">
        <v>0.27</v>
      </c>
      <c r="EJ16" s="1">
        <v>-0.43</v>
      </c>
      <c r="EL16">
        <v>192701</v>
      </c>
      <c r="EM16">
        <v>-0.06</v>
      </c>
      <c r="EN16">
        <v>-0.56000000000000005</v>
      </c>
      <c r="EO16">
        <v>4.83</v>
      </c>
      <c r="EP16">
        <v>0.25</v>
      </c>
      <c r="ER16" s="1">
        <v>192707</v>
      </c>
      <c r="ES16" s="1">
        <v>4.29</v>
      </c>
      <c r="EU16" s="1">
        <v>192608</v>
      </c>
      <c r="EV16" s="1">
        <v>1.39</v>
      </c>
      <c r="EX16" s="1">
        <v>193107</v>
      </c>
      <c r="EY16" s="1">
        <v>4.2</v>
      </c>
      <c r="FA16" s="1">
        <v>192707</v>
      </c>
      <c r="FB16" s="1" t="str">
        <f>IF(ISERROR(VLOOKUP($FA16,MOM,LOOKUPS!C$12,0)*$FB$6+VLOOKUP($FA16,STREV,LOOKUPS!C$10,0)*$FC$6+VLOOKUP($FA16,LTREV,LOOKUPS!C$9,0)*$FD$6+VLOOKUP($FA16,CFP,LOOKUPS!C$6,0)*$FE$6+VLOOKUP($FA16,EP,LOOKUPS!C$8,0)*$FF$6+VLOOKUP($FA16,BM,LOOKUPS!C$5,0)*$FG$6+VLOOKUP($FA16,DIV,LOOKUPS!C$7,0)*$FH$6++VLOOKUP($FA16,SIZE,LOOKUPS!C$11,0)*$FI$6),"",VLOOKUP($FA16,MOM,LOOKUPS!C$12,0)*$FB$6+VLOOKUP($FA16,STREV,LOOKUPS!C$10,0)*$FC$6+VLOOKUP($FA16,LTREV,LOOKUPS!C$9,0)*$FD$6+VLOOKUP($FA16,CFP,LOOKUPS!C$6,0)*$FE$6+VLOOKUP($FA16,EP,LOOKUPS!C$8,0)*$FF$6+VLOOKUP($FA16,BM,LOOKUPS!C$5,0)*$FG$6+VLOOKUP($FA16,DIV,LOOKUPS!C$7,0)*$FH$6++VLOOKUP($FA16,SIZE,LOOKUPS!C$11,0)*$FI$6)</f>
        <v/>
      </c>
      <c r="FC16" s="1" t="str">
        <f>IF(ISERROR(VLOOKUP($FA16,MOM,LOOKUPS!D$12,0)*$FB$6+VLOOKUP($FA16,STREV,LOOKUPS!D$10,0)*$FC$6+VLOOKUP($FA16,LTREV,LOOKUPS!D$9,0)*$FD$6+VLOOKUP($FA16,CFP,LOOKUPS!D$6,0)*$FE$6+VLOOKUP($FA16,EP,LOOKUPS!D$8,0)*$FF$6+VLOOKUP($FA16,BM,LOOKUPS!D$5,0)*$FG$6+VLOOKUP($FA16,DIV,LOOKUPS!D$7,0)*$FH$6++VLOOKUP($FA16,SIZE,LOOKUPS!D$11,0)*$FI$6),"",VLOOKUP($FA16,MOM,LOOKUPS!D$12,0)*$FB$6+VLOOKUP($FA16,STREV,LOOKUPS!D$10,0)*$FC$6+VLOOKUP($FA16,LTREV,LOOKUPS!D$9,0)*$FD$6+VLOOKUP($FA16,CFP,LOOKUPS!D$6,0)*$FE$6+VLOOKUP($FA16,EP,LOOKUPS!D$8,0)*$FF$6+VLOOKUP($FA16,BM,LOOKUPS!D$5,0)*$FG$6+VLOOKUP($FA16,DIV,LOOKUPS!D$7,0)*$FH$6++VLOOKUP($FA16,SIZE,LOOKUPS!D$11,0)*$FI$6)</f>
        <v/>
      </c>
      <c r="FD16" s="1" t="str">
        <f>IF(ISERROR(VLOOKUP($FA16,MOM,LOOKUPS!E$12,0)*$FB$6+VLOOKUP($FA16,STREV,LOOKUPS!E$10,0)*$FC$6+VLOOKUP($FA16,LTREV,LOOKUPS!E$9,0)*$FD$6+VLOOKUP($FA16,CFP,LOOKUPS!E$6,0)*$FE$6+VLOOKUP($FA16,EP,LOOKUPS!E$8,0)*$FF$6+VLOOKUP($FA16,BM,LOOKUPS!E$5,0)*$FG$6+VLOOKUP($FA16,DIV,LOOKUPS!E$7,0)*$FH$6++VLOOKUP($FA16,SIZE,LOOKUPS!E$11,0)*$FI$6),"",VLOOKUP($FA16,MOM,LOOKUPS!E$12,0)*$FB$6+VLOOKUP($FA16,STREV,LOOKUPS!E$10,0)*$FC$6+VLOOKUP($FA16,LTREV,LOOKUPS!E$9,0)*$FD$6+VLOOKUP($FA16,CFP,LOOKUPS!E$6,0)*$FE$6+VLOOKUP($FA16,EP,LOOKUPS!E$8,0)*$FF$6+VLOOKUP($FA16,BM,LOOKUPS!E$5,0)*$FG$6+VLOOKUP($FA16,DIV,LOOKUPS!E$7,0)*$FH$6++VLOOKUP($FA16,SIZE,LOOKUPS!E$11,0)*$FI$6)</f>
        <v/>
      </c>
      <c r="FE16" s="1" t="str">
        <f>IF(ISERROR(VLOOKUP($FA16,MOM,LOOKUPS!F$12,0)*$FB$6+VLOOKUP($FA16,STREV,LOOKUPS!F$10,0)*$FC$6+VLOOKUP($FA16,LTREV,LOOKUPS!F$9,0)*$FD$6+VLOOKUP($FA16,CFP,LOOKUPS!F$6,0)*$FE$6+VLOOKUP($FA16,EP,LOOKUPS!F$8,0)*$FF$6+VLOOKUP($FA16,BM,LOOKUPS!F$5,0)*$FG$6+VLOOKUP($FA16,DIV,LOOKUPS!F$7,0)*$FH$6++VLOOKUP($FA16,SIZE,LOOKUPS!F$11,0)*$FI$6),"",VLOOKUP($FA16,MOM,LOOKUPS!F$12,0)*$FB$6+VLOOKUP($FA16,STREV,LOOKUPS!F$10,0)*$FC$6+VLOOKUP($FA16,LTREV,LOOKUPS!F$9,0)*$FD$6+VLOOKUP($FA16,CFP,LOOKUPS!F$6,0)*$FE$6+VLOOKUP($FA16,EP,LOOKUPS!F$8,0)*$FF$6+VLOOKUP($FA16,BM,LOOKUPS!F$5,0)*$FG$6+VLOOKUP($FA16,DIV,LOOKUPS!F$7,0)*$FH$6++VLOOKUP($FA16,SIZE,LOOKUPS!F$11,0)*$FI$6)</f>
        <v/>
      </c>
      <c r="FF16" s="1" t="str">
        <f>IF(ISERROR(VLOOKUP($FA16,MOM,LOOKUPS!G$12,0)*$FB$6+VLOOKUP($FA16,STREV,LOOKUPS!G$10,0)*$FC$6+VLOOKUP($FA16,LTREV,LOOKUPS!G$9,0)*$FD$6+VLOOKUP($FA16,CFP,LOOKUPS!G$6,0)*$FE$6+VLOOKUP($FA16,EP,LOOKUPS!G$8,0)*$FF$6+VLOOKUP($FA16,BM,LOOKUPS!G$5,0)*$FG$6+VLOOKUP($FA16,DIV,LOOKUPS!G$7,0)*$FH$6++VLOOKUP($FA16,SIZE,LOOKUPS!G$11,0)*$FI$6),"",VLOOKUP($FA16,MOM,LOOKUPS!G$12,0)*$FB$6+VLOOKUP($FA16,STREV,LOOKUPS!G$10,0)*$FC$6+VLOOKUP($FA16,LTREV,LOOKUPS!G$9,0)*$FD$6+VLOOKUP($FA16,CFP,LOOKUPS!G$6,0)*$FE$6+VLOOKUP($FA16,EP,LOOKUPS!G$8,0)*$FF$6+VLOOKUP($FA16,BM,LOOKUPS!G$5,0)*$FG$6+VLOOKUP($FA16,DIV,LOOKUPS!G$7,0)*$FH$6++VLOOKUP($FA16,SIZE,LOOKUPS!G$11,0)*$FI$6)</f>
        <v/>
      </c>
      <c r="FG16" s="1" t="str">
        <f>IF(ISERROR(VLOOKUP($FA16,MOM,LOOKUPS!H$12,0)*$FB$6+VLOOKUP($FA16,STREV,LOOKUPS!H$10,0)*$FC$6+VLOOKUP($FA16,LTREV,LOOKUPS!H$9,0)*$FD$6+VLOOKUP($FA16,CFP,LOOKUPS!H$6,0)*$FE$6+VLOOKUP($FA16,EP,LOOKUPS!H$8,0)*$FF$6+VLOOKUP($FA16,BM,LOOKUPS!H$5,0)*$FG$6+VLOOKUP($FA16,DIV,LOOKUPS!H$7,0)*$FH$6++VLOOKUP($FA16,SIZE,LOOKUPS!H$11,0)*$FI$6),"",VLOOKUP($FA16,MOM,LOOKUPS!H$12,0)*$FB$6+VLOOKUP($FA16,STREV,LOOKUPS!H$10,0)*$FC$6+VLOOKUP($FA16,LTREV,LOOKUPS!H$9,0)*$FD$6+VLOOKUP($FA16,CFP,LOOKUPS!H$6,0)*$FE$6+VLOOKUP($FA16,EP,LOOKUPS!H$8,0)*$FF$6+VLOOKUP($FA16,BM,LOOKUPS!H$5,0)*$FG$6+VLOOKUP($FA16,DIV,LOOKUPS!H$7,0)*$FH$6++VLOOKUP($FA16,SIZE,LOOKUPS!H$11,0)*$FI$6)</f>
        <v/>
      </c>
      <c r="FH16" s="1" t="str">
        <f>IF(ISERROR(VLOOKUP($FA16,MOM,LOOKUPS!I$12,0)*$FB$6+VLOOKUP($FA16,STREV,LOOKUPS!I$10,0)*$FC$6+VLOOKUP($FA16,LTREV,LOOKUPS!I$9,0)*$FD$6+VLOOKUP($FA16,CFP,LOOKUPS!I$6,0)*$FE$6+VLOOKUP($FA16,EP,LOOKUPS!I$8,0)*$FF$6+VLOOKUP($FA16,BM,LOOKUPS!I$5,0)*$FG$6+VLOOKUP($FA16,DIV,LOOKUPS!I$7,0)*$FH$6++VLOOKUP($FA16,SIZE,LOOKUPS!I$11,0)*$FI$6),"",VLOOKUP($FA16,MOM,LOOKUPS!I$12,0)*$FB$6+VLOOKUP($FA16,STREV,LOOKUPS!I$10,0)*$FC$6+VLOOKUP($FA16,LTREV,LOOKUPS!I$9,0)*$FD$6+VLOOKUP($FA16,CFP,LOOKUPS!I$6,0)*$FE$6+VLOOKUP($FA16,EP,LOOKUPS!I$8,0)*$FF$6+VLOOKUP($FA16,BM,LOOKUPS!I$5,0)*$FG$6+VLOOKUP($FA16,DIV,LOOKUPS!I$7,0)*$FH$6++VLOOKUP($FA16,SIZE,LOOKUPS!I$11,0)*$FI$6)</f>
        <v/>
      </c>
      <c r="FI16" s="1" t="str">
        <f>IF(ISERROR(VLOOKUP($FA16,MOM,LOOKUPS!J$12,0)*$FB$6+VLOOKUP($FA16,STREV,LOOKUPS!J$10,0)*$FC$6+VLOOKUP($FA16,LTREV,LOOKUPS!J$9,0)*$FD$6+VLOOKUP($FA16,CFP,LOOKUPS!J$6,0)*$FE$6+VLOOKUP($FA16,EP,LOOKUPS!J$8,0)*$FF$6+VLOOKUP($FA16,BM,LOOKUPS!J$5,0)*$FG$6+VLOOKUP($FA16,DIV,LOOKUPS!J$7,0)*$FH$6++VLOOKUP($FA16,SIZE,LOOKUPS!J$11,0)*$FI$6),"",VLOOKUP($FA16,MOM,LOOKUPS!J$12,0)*$FB$6+VLOOKUP($FA16,STREV,LOOKUPS!J$10,0)*$FC$6+VLOOKUP($FA16,LTREV,LOOKUPS!J$9,0)*$FD$6+VLOOKUP($FA16,CFP,LOOKUPS!J$6,0)*$FE$6+VLOOKUP($FA16,EP,LOOKUPS!J$8,0)*$FF$6+VLOOKUP($FA16,BM,LOOKUPS!J$5,0)*$FG$6+VLOOKUP($FA16,DIV,LOOKUPS!J$7,0)*$FH$6++VLOOKUP($FA16,SIZE,LOOKUPS!J$11,0)*$FI$6)</f>
        <v/>
      </c>
      <c r="FJ16" s="1" t="str">
        <f>IF(ISERROR(VLOOKUP($FA16,MOM,LOOKUPS!K$12,0)*$FB$6+VLOOKUP($FA16,STREV,LOOKUPS!K$10,0)*$FC$6+VLOOKUP($FA16,LTREV,LOOKUPS!K$9,0)*$FD$6+VLOOKUP($FA16,CFP,LOOKUPS!K$6,0)*$FE$6+VLOOKUP($FA16,EP,LOOKUPS!K$8,0)*$FF$6+VLOOKUP($FA16,BM,LOOKUPS!K$5,0)*$FG$6+VLOOKUP($FA16,DIV,LOOKUPS!K$7,0)*$FH$6++VLOOKUP($FA16,SIZE,LOOKUPS!K$11,0)*$FI$6),"",VLOOKUP($FA16,MOM,LOOKUPS!K$12,0)*$FB$6+VLOOKUP($FA16,STREV,LOOKUPS!K$10,0)*$FC$6+VLOOKUP($FA16,LTREV,LOOKUPS!K$9,0)*$FD$6+VLOOKUP($FA16,CFP,LOOKUPS!K$6,0)*$FE$6+VLOOKUP($FA16,EP,LOOKUPS!K$8,0)*$FF$6+VLOOKUP($FA16,BM,LOOKUPS!K$5,0)*$FG$6+VLOOKUP($FA16,DIV,LOOKUPS!K$7,0)*$FH$6++VLOOKUP($FA16,SIZE,LOOKUPS!K$11,0)*$FI$6)</f>
        <v/>
      </c>
      <c r="FK16" s="1" t="str">
        <f>IF(ISERROR(VLOOKUP($FA16,MOM,LOOKUPS!L$12,0)*$FB$6+VLOOKUP($FA16,STREV,LOOKUPS!L$10,0)*$FC$6+VLOOKUP($FA16,LTREV,LOOKUPS!L$9,0)*$FD$6+VLOOKUP($FA16,CFP,LOOKUPS!L$6,0)*$FE$6+VLOOKUP($FA16,EP,LOOKUPS!L$8,0)*$FF$6+VLOOKUP($FA16,BM,LOOKUPS!L$5,0)*$FG$6+VLOOKUP($FA16,DIV,LOOKUPS!L$7,0)*$FH$6++VLOOKUP($FA16,SIZE,LOOKUPS!L$11,0)*$FI$6),"",VLOOKUP($FA16,MOM,LOOKUPS!L$12,0)*$FB$6+VLOOKUP($FA16,STREV,LOOKUPS!L$10,0)*$FC$6+VLOOKUP($FA16,LTREV,LOOKUPS!L$9,0)*$FD$6+VLOOKUP($FA16,CFP,LOOKUPS!L$6,0)*$FE$6+VLOOKUP($FA16,EP,LOOKUPS!L$8,0)*$FF$6+VLOOKUP($FA16,BM,LOOKUPS!L$5,0)*$FG$6+VLOOKUP($FA16,DIV,LOOKUPS!L$7,0)*$FH$6++VLOOKUP($FA16,SIZE,LOOKUPS!L$11,0)*$FI$6)</f>
        <v/>
      </c>
    </row>
    <row r="17" spans="1:167" x14ac:dyDescent="0.3">
      <c r="A17" s="1">
        <v>192708</v>
      </c>
      <c r="B17" s="1">
        <v>-2.42</v>
      </c>
      <c r="C17" s="1">
        <v>3.33</v>
      </c>
      <c r="D17" s="1">
        <v>-0.51</v>
      </c>
      <c r="E17" s="1">
        <v>-0.18</v>
      </c>
      <c r="F17" s="1">
        <v>1.0900000000000001</v>
      </c>
      <c r="G17" s="1">
        <v>1.1200000000000001</v>
      </c>
      <c r="H17" s="1">
        <v>1.85</v>
      </c>
      <c r="I17" s="1">
        <v>0.4</v>
      </c>
      <c r="J17" s="1">
        <v>0.76</v>
      </c>
      <c r="K17" s="1">
        <v>-1.64</v>
      </c>
      <c r="M17" s="1">
        <v>192609</v>
      </c>
      <c r="N17" s="1">
        <v>-2.5299999999999998</v>
      </c>
      <c r="O17" s="1">
        <v>0.8</v>
      </c>
      <c r="P17" s="1">
        <v>-0.99</v>
      </c>
      <c r="Q17" s="1">
        <v>-1.26</v>
      </c>
      <c r="R17" s="1">
        <v>-0.48</v>
      </c>
      <c r="S17" s="1">
        <v>-0.35</v>
      </c>
      <c r="T17" s="1">
        <v>1.38</v>
      </c>
      <c r="U17" s="1">
        <v>0.17</v>
      </c>
      <c r="V17" s="1">
        <v>-1.33</v>
      </c>
      <c r="W17" s="1">
        <v>-2.73</v>
      </c>
      <c r="Y17" s="1">
        <v>193108</v>
      </c>
      <c r="Z17" s="1">
        <v>-6.38</v>
      </c>
      <c r="AA17" s="1">
        <v>-2.95</v>
      </c>
      <c r="AB17" s="1">
        <v>-7.02</v>
      </c>
      <c r="AC17" s="1">
        <v>-1.49</v>
      </c>
      <c r="AD17" s="1">
        <v>-0.41</v>
      </c>
      <c r="AE17" s="1">
        <v>1.32</v>
      </c>
      <c r="AF17" s="1">
        <v>-0.65</v>
      </c>
      <c r="AG17" s="1">
        <v>-2.2799999999999998</v>
      </c>
      <c r="AH17" s="1">
        <v>2</v>
      </c>
      <c r="AI17" s="1">
        <v>-0.08</v>
      </c>
      <c r="AK17">
        <v>195202</v>
      </c>
      <c r="AL17">
        <v>-2.7</v>
      </c>
      <c r="AM17">
        <v>-3.3</v>
      </c>
      <c r="AN17">
        <v>-2.4</v>
      </c>
      <c r="AO17">
        <v>-2.25</v>
      </c>
      <c r="AP17">
        <v>-3.36</v>
      </c>
      <c r="AQ17">
        <v>-2.85</v>
      </c>
      <c r="AR17">
        <v>-2.84</v>
      </c>
      <c r="AS17">
        <v>-1.87</v>
      </c>
      <c r="AT17">
        <v>-2.21</v>
      </c>
      <c r="AU17">
        <v>-2.29</v>
      </c>
      <c r="AV17">
        <v>-4.47</v>
      </c>
      <c r="AW17">
        <v>-3.19</v>
      </c>
      <c r="AX17">
        <v>-2.5099999999999998</v>
      </c>
      <c r="AY17">
        <v>-2.68</v>
      </c>
      <c r="AZ17">
        <v>-2.99</v>
      </c>
      <c r="BA17">
        <v>-1.4</v>
      </c>
      <c r="BB17">
        <v>-2.34</v>
      </c>
      <c r="BC17">
        <v>-1.51</v>
      </c>
      <c r="BD17">
        <v>-2.89</v>
      </c>
      <c r="BF17" s="1">
        <v>195202</v>
      </c>
      <c r="BG17" s="1">
        <v>-2.7</v>
      </c>
      <c r="BH17" s="1">
        <v>-3.79</v>
      </c>
      <c r="BI17" s="1">
        <v>-2.59</v>
      </c>
      <c r="BJ17" s="1">
        <v>-1.23</v>
      </c>
      <c r="BK17" s="1">
        <v>-3.83</v>
      </c>
      <c r="BL17" s="1">
        <v>-3.12</v>
      </c>
      <c r="BM17" s="1">
        <v>-2.7</v>
      </c>
      <c r="BN17" s="1">
        <v>-1.75</v>
      </c>
      <c r="BO17" s="1">
        <v>-1.32</v>
      </c>
      <c r="BP17" s="1">
        <v>-4.58</v>
      </c>
      <c r="BQ17" s="1">
        <v>-3.11</v>
      </c>
      <c r="BR17" s="1">
        <v>-3.71</v>
      </c>
      <c r="BS17" s="1">
        <v>-2.54</v>
      </c>
      <c r="BT17" s="1">
        <v>-2.82</v>
      </c>
      <c r="BU17" s="1">
        <v>-2.59</v>
      </c>
      <c r="BV17" s="1">
        <v>-2.41</v>
      </c>
      <c r="BW17" s="1">
        <v>-1.06</v>
      </c>
      <c r="BX17" s="1">
        <v>-1.83</v>
      </c>
      <c r="BY17" s="1">
        <v>-0.79</v>
      </c>
      <c r="CA17" s="1">
        <v>192702</v>
      </c>
      <c r="CB17" s="1">
        <v>-15.01</v>
      </c>
      <c r="CC17" s="1">
        <v>4.51</v>
      </c>
      <c r="CD17" s="1">
        <v>4.78</v>
      </c>
      <c r="CE17" s="1">
        <v>8.6300000000000008</v>
      </c>
      <c r="CF17" s="1">
        <v>4.37</v>
      </c>
      <c r="CG17" s="1">
        <v>4.8600000000000003</v>
      </c>
      <c r="CH17" s="1">
        <v>4.93</v>
      </c>
      <c r="CI17" s="1">
        <v>5.44</v>
      </c>
      <c r="CJ17" s="1">
        <v>9.57</v>
      </c>
      <c r="CK17" s="1">
        <v>4.32</v>
      </c>
      <c r="CL17" s="1">
        <v>4.42</v>
      </c>
      <c r="CM17" s="1">
        <v>4.8</v>
      </c>
      <c r="CN17" s="1">
        <v>4.93</v>
      </c>
      <c r="CO17" s="1">
        <v>4.58</v>
      </c>
      <c r="CP17" s="1">
        <v>5.27</v>
      </c>
      <c r="CQ17" s="1">
        <v>4.33</v>
      </c>
      <c r="CR17" s="1">
        <v>6.64</v>
      </c>
      <c r="CS17" s="1">
        <v>8.67</v>
      </c>
      <c r="CT17" s="1">
        <v>10.51</v>
      </c>
      <c r="CV17" s="1">
        <v>192802</v>
      </c>
      <c r="CW17" s="1">
        <v>-3.88</v>
      </c>
      <c r="CX17" s="1">
        <v>-2.79</v>
      </c>
      <c r="CY17" s="1">
        <v>-1.57</v>
      </c>
      <c r="CZ17" s="1">
        <v>-1.22</v>
      </c>
      <c r="DA17" s="1">
        <v>-2.42</v>
      </c>
      <c r="DB17" s="1">
        <v>-2.42</v>
      </c>
      <c r="DC17" s="1">
        <v>-2.27</v>
      </c>
      <c r="DD17" s="1">
        <v>-1.33</v>
      </c>
      <c r="DE17" s="1">
        <v>-0.68</v>
      </c>
      <c r="DF17" s="1">
        <v>-3.41</v>
      </c>
      <c r="DG17" s="1">
        <v>-1.4</v>
      </c>
      <c r="DH17" s="1">
        <v>-3.56</v>
      </c>
      <c r="DI17" s="1">
        <v>-1.35</v>
      </c>
      <c r="DJ17" s="1">
        <v>-3.12</v>
      </c>
      <c r="DK17" s="1">
        <v>-1.42</v>
      </c>
      <c r="DL17" s="1">
        <v>-0.35</v>
      </c>
      <c r="DM17" s="1">
        <v>-2.3199999999999998</v>
      </c>
      <c r="DN17" s="1">
        <v>-1.43</v>
      </c>
      <c r="DO17" s="1">
        <v>0.06</v>
      </c>
      <c r="DQ17" s="1">
        <v>192702</v>
      </c>
      <c r="DR17" s="1">
        <v>-99.99</v>
      </c>
      <c r="DS17" s="1">
        <v>6.34</v>
      </c>
      <c r="DT17" s="1">
        <v>6.62</v>
      </c>
      <c r="DU17" s="1">
        <v>4.17</v>
      </c>
      <c r="DV17" s="1">
        <v>6.86</v>
      </c>
      <c r="DW17" s="1">
        <v>5.68</v>
      </c>
      <c r="DX17" s="1">
        <v>6.83</v>
      </c>
      <c r="DY17" s="1">
        <v>5.34</v>
      </c>
      <c r="DZ17" s="1">
        <v>4.28</v>
      </c>
      <c r="EA17" s="1">
        <v>6.49</v>
      </c>
      <c r="EB17" s="1">
        <v>7.19</v>
      </c>
      <c r="EC17" s="1">
        <v>5.31</v>
      </c>
      <c r="ED17" s="1">
        <v>6.05</v>
      </c>
      <c r="EE17" s="1">
        <v>5.63</v>
      </c>
      <c r="EF17" s="1">
        <v>8.06</v>
      </c>
      <c r="EG17" s="1">
        <v>6.75</v>
      </c>
      <c r="EH17" s="1">
        <v>3.94</v>
      </c>
      <c r="EI17" s="1">
        <v>4.91</v>
      </c>
      <c r="EJ17" s="1">
        <v>3.65</v>
      </c>
      <c r="EL17">
        <v>192702</v>
      </c>
      <c r="EM17">
        <v>4.18</v>
      </c>
      <c r="EN17">
        <v>-0.1</v>
      </c>
      <c r="EO17">
        <v>3.17</v>
      </c>
      <c r="EP17">
        <v>0.26</v>
      </c>
      <c r="ER17" s="1">
        <v>192708</v>
      </c>
      <c r="ES17" s="1">
        <v>1.1399999999999999</v>
      </c>
      <c r="EU17" s="1">
        <v>192609</v>
      </c>
      <c r="EV17" s="1">
        <v>-0.18</v>
      </c>
      <c r="EX17" s="1">
        <v>193108</v>
      </c>
      <c r="EY17" s="1">
        <v>-3.45</v>
      </c>
      <c r="FA17" s="1">
        <v>192708</v>
      </c>
      <c r="FB17" s="1" t="str">
        <f>IF(ISERROR(VLOOKUP($FA17,MOM,LOOKUPS!C$12,0)*$FB$6+VLOOKUP($FA17,STREV,LOOKUPS!C$10,0)*$FC$6+VLOOKUP($FA17,LTREV,LOOKUPS!C$9,0)*$FD$6+VLOOKUP($FA17,CFP,LOOKUPS!C$6,0)*$FE$6+VLOOKUP($FA17,EP,LOOKUPS!C$8,0)*$FF$6+VLOOKUP($FA17,BM,LOOKUPS!C$5,0)*$FG$6+VLOOKUP($FA17,DIV,LOOKUPS!C$7,0)*$FH$6++VLOOKUP($FA17,SIZE,LOOKUPS!C$11,0)*$FI$6),"",VLOOKUP($FA17,MOM,LOOKUPS!C$12,0)*$FB$6+VLOOKUP($FA17,STREV,LOOKUPS!C$10,0)*$FC$6+VLOOKUP($FA17,LTREV,LOOKUPS!C$9,0)*$FD$6+VLOOKUP($FA17,CFP,LOOKUPS!C$6,0)*$FE$6+VLOOKUP($FA17,EP,LOOKUPS!C$8,0)*$FF$6+VLOOKUP($FA17,BM,LOOKUPS!C$5,0)*$FG$6+VLOOKUP($FA17,DIV,LOOKUPS!C$7,0)*$FH$6++VLOOKUP($FA17,SIZE,LOOKUPS!C$11,0)*$FI$6)</f>
        <v/>
      </c>
      <c r="FC17" s="1" t="str">
        <f>IF(ISERROR(VLOOKUP($FA17,MOM,LOOKUPS!D$12,0)*$FB$6+VLOOKUP($FA17,STREV,LOOKUPS!D$10,0)*$FC$6+VLOOKUP($FA17,LTREV,LOOKUPS!D$9,0)*$FD$6+VLOOKUP($FA17,CFP,LOOKUPS!D$6,0)*$FE$6+VLOOKUP($FA17,EP,LOOKUPS!D$8,0)*$FF$6+VLOOKUP($FA17,BM,LOOKUPS!D$5,0)*$FG$6+VLOOKUP($FA17,DIV,LOOKUPS!D$7,0)*$FH$6++VLOOKUP($FA17,SIZE,LOOKUPS!D$11,0)*$FI$6),"",VLOOKUP($FA17,MOM,LOOKUPS!D$12,0)*$FB$6+VLOOKUP($FA17,STREV,LOOKUPS!D$10,0)*$FC$6+VLOOKUP($FA17,LTREV,LOOKUPS!D$9,0)*$FD$6+VLOOKUP($FA17,CFP,LOOKUPS!D$6,0)*$FE$6+VLOOKUP($FA17,EP,LOOKUPS!D$8,0)*$FF$6+VLOOKUP($FA17,BM,LOOKUPS!D$5,0)*$FG$6+VLOOKUP($FA17,DIV,LOOKUPS!D$7,0)*$FH$6++VLOOKUP($FA17,SIZE,LOOKUPS!D$11,0)*$FI$6)</f>
        <v/>
      </c>
      <c r="FD17" s="1" t="str">
        <f>IF(ISERROR(VLOOKUP($FA17,MOM,LOOKUPS!E$12,0)*$FB$6+VLOOKUP($FA17,STREV,LOOKUPS!E$10,0)*$FC$6+VLOOKUP($FA17,LTREV,LOOKUPS!E$9,0)*$FD$6+VLOOKUP($FA17,CFP,LOOKUPS!E$6,0)*$FE$6+VLOOKUP($FA17,EP,LOOKUPS!E$8,0)*$FF$6+VLOOKUP($FA17,BM,LOOKUPS!E$5,0)*$FG$6+VLOOKUP($FA17,DIV,LOOKUPS!E$7,0)*$FH$6++VLOOKUP($FA17,SIZE,LOOKUPS!E$11,0)*$FI$6),"",VLOOKUP($FA17,MOM,LOOKUPS!E$12,0)*$FB$6+VLOOKUP($FA17,STREV,LOOKUPS!E$10,0)*$FC$6+VLOOKUP($FA17,LTREV,LOOKUPS!E$9,0)*$FD$6+VLOOKUP($FA17,CFP,LOOKUPS!E$6,0)*$FE$6+VLOOKUP($FA17,EP,LOOKUPS!E$8,0)*$FF$6+VLOOKUP($FA17,BM,LOOKUPS!E$5,0)*$FG$6+VLOOKUP($FA17,DIV,LOOKUPS!E$7,0)*$FH$6++VLOOKUP($FA17,SIZE,LOOKUPS!E$11,0)*$FI$6)</f>
        <v/>
      </c>
      <c r="FE17" s="1" t="str">
        <f>IF(ISERROR(VLOOKUP($FA17,MOM,LOOKUPS!F$12,0)*$FB$6+VLOOKUP($FA17,STREV,LOOKUPS!F$10,0)*$FC$6+VLOOKUP($FA17,LTREV,LOOKUPS!F$9,0)*$FD$6+VLOOKUP($FA17,CFP,LOOKUPS!F$6,0)*$FE$6+VLOOKUP($FA17,EP,LOOKUPS!F$8,0)*$FF$6+VLOOKUP($FA17,BM,LOOKUPS!F$5,0)*$FG$6+VLOOKUP($FA17,DIV,LOOKUPS!F$7,0)*$FH$6++VLOOKUP($FA17,SIZE,LOOKUPS!F$11,0)*$FI$6),"",VLOOKUP($FA17,MOM,LOOKUPS!F$12,0)*$FB$6+VLOOKUP($FA17,STREV,LOOKUPS!F$10,0)*$FC$6+VLOOKUP($FA17,LTREV,LOOKUPS!F$9,0)*$FD$6+VLOOKUP($FA17,CFP,LOOKUPS!F$6,0)*$FE$6+VLOOKUP($FA17,EP,LOOKUPS!F$8,0)*$FF$6+VLOOKUP($FA17,BM,LOOKUPS!F$5,0)*$FG$6+VLOOKUP($FA17,DIV,LOOKUPS!F$7,0)*$FH$6++VLOOKUP($FA17,SIZE,LOOKUPS!F$11,0)*$FI$6)</f>
        <v/>
      </c>
      <c r="FF17" s="1" t="str">
        <f>IF(ISERROR(VLOOKUP($FA17,MOM,LOOKUPS!G$12,0)*$FB$6+VLOOKUP($FA17,STREV,LOOKUPS!G$10,0)*$FC$6+VLOOKUP($FA17,LTREV,LOOKUPS!G$9,0)*$FD$6+VLOOKUP($FA17,CFP,LOOKUPS!G$6,0)*$FE$6+VLOOKUP($FA17,EP,LOOKUPS!G$8,0)*$FF$6+VLOOKUP($FA17,BM,LOOKUPS!G$5,0)*$FG$6+VLOOKUP($FA17,DIV,LOOKUPS!G$7,0)*$FH$6++VLOOKUP($FA17,SIZE,LOOKUPS!G$11,0)*$FI$6),"",VLOOKUP($FA17,MOM,LOOKUPS!G$12,0)*$FB$6+VLOOKUP($FA17,STREV,LOOKUPS!G$10,0)*$FC$6+VLOOKUP($FA17,LTREV,LOOKUPS!G$9,0)*$FD$6+VLOOKUP($FA17,CFP,LOOKUPS!G$6,0)*$FE$6+VLOOKUP($FA17,EP,LOOKUPS!G$8,0)*$FF$6+VLOOKUP($FA17,BM,LOOKUPS!G$5,0)*$FG$6+VLOOKUP($FA17,DIV,LOOKUPS!G$7,0)*$FH$6++VLOOKUP($FA17,SIZE,LOOKUPS!G$11,0)*$FI$6)</f>
        <v/>
      </c>
      <c r="FG17" s="1" t="str">
        <f>IF(ISERROR(VLOOKUP($FA17,MOM,LOOKUPS!H$12,0)*$FB$6+VLOOKUP($FA17,STREV,LOOKUPS!H$10,0)*$FC$6+VLOOKUP($FA17,LTREV,LOOKUPS!H$9,0)*$FD$6+VLOOKUP($FA17,CFP,LOOKUPS!H$6,0)*$FE$6+VLOOKUP($FA17,EP,LOOKUPS!H$8,0)*$FF$6+VLOOKUP($FA17,BM,LOOKUPS!H$5,0)*$FG$6+VLOOKUP($FA17,DIV,LOOKUPS!H$7,0)*$FH$6++VLOOKUP($FA17,SIZE,LOOKUPS!H$11,0)*$FI$6),"",VLOOKUP($FA17,MOM,LOOKUPS!H$12,0)*$FB$6+VLOOKUP($FA17,STREV,LOOKUPS!H$10,0)*$FC$6+VLOOKUP($FA17,LTREV,LOOKUPS!H$9,0)*$FD$6+VLOOKUP($FA17,CFP,LOOKUPS!H$6,0)*$FE$6+VLOOKUP($FA17,EP,LOOKUPS!H$8,0)*$FF$6+VLOOKUP($FA17,BM,LOOKUPS!H$5,0)*$FG$6+VLOOKUP($FA17,DIV,LOOKUPS!H$7,0)*$FH$6++VLOOKUP($FA17,SIZE,LOOKUPS!H$11,0)*$FI$6)</f>
        <v/>
      </c>
      <c r="FH17" s="1" t="str">
        <f>IF(ISERROR(VLOOKUP($FA17,MOM,LOOKUPS!I$12,0)*$FB$6+VLOOKUP($FA17,STREV,LOOKUPS!I$10,0)*$FC$6+VLOOKUP($FA17,LTREV,LOOKUPS!I$9,0)*$FD$6+VLOOKUP($FA17,CFP,LOOKUPS!I$6,0)*$FE$6+VLOOKUP($FA17,EP,LOOKUPS!I$8,0)*$FF$6+VLOOKUP($FA17,BM,LOOKUPS!I$5,0)*$FG$6+VLOOKUP($FA17,DIV,LOOKUPS!I$7,0)*$FH$6++VLOOKUP($FA17,SIZE,LOOKUPS!I$11,0)*$FI$6),"",VLOOKUP($FA17,MOM,LOOKUPS!I$12,0)*$FB$6+VLOOKUP($FA17,STREV,LOOKUPS!I$10,0)*$FC$6+VLOOKUP($FA17,LTREV,LOOKUPS!I$9,0)*$FD$6+VLOOKUP($FA17,CFP,LOOKUPS!I$6,0)*$FE$6+VLOOKUP($FA17,EP,LOOKUPS!I$8,0)*$FF$6+VLOOKUP($FA17,BM,LOOKUPS!I$5,0)*$FG$6+VLOOKUP($FA17,DIV,LOOKUPS!I$7,0)*$FH$6++VLOOKUP($FA17,SIZE,LOOKUPS!I$11,0)*$FI$6)</f>
        <v/>
      </c>
      <c r="FI17" s="1" t="str">
        <f>IF(ISERROR(VLOOKUP($FA17,MOM,LOOKUPS!J$12,0)*$FB$6+VLOOKUP($FA17,STREV,LOOKUPS!J$10,0)*$FC$6+VLOOKUP($FA17,LTREV,LOOKUPS!J$9,0)*$FD$6+VLOOKUP($FA17,CFP,LOOKUPS!J$6,0)*$FE$6+VLOOKUP($FA17,EP,LOOKUPS!J$8,0)*$FF$6+VLOOKUP($FA17,BM,LOOKUPS!J$5,0)*$FG$6+VLOOKUP($FA17,DIV,LOOKUPS!J$7,0)*$FH$6++VLOOKUP($FA17,SIZE,LOOKUPS!J$11,0)*$FI$6),"",VLOOKUP($FA17,MOM,LOOKUPS!J$12,0)*$FB$6+VLOOKUP($FA17,STREV,LOOKUPS!J$10,0)*$FC$6+VLOOKUP($FA17,LTREV,LOOKUPS!J$9,0)*$FD$6+VLOOKUP($FA17,CFP,LOOKUPS!J$6,0)*$FE$6+VLOOKUP($FA17,EP,LOOKUPS!J$8,0)*$FF$6+VLOOKUP($FA17,BM,LOOKUPS!J$5,0)*$FG$6+VLOOKUP($FA17,DIV,LOOKUPS!J$7,0)*$FH$6++VLOOKUP($FA17,SIZE,LOOKUPS!J$11,0)*$FI$6)</f>
        <v/>
      </c>
      <c r="FJ17" s="1" t="str">
        <f>IF(ISERROR(VLOOKUP($FA17,MOM,LOOKUPS!K$12,0)*$FB$6+VLOOKUP($FA17,STREV,LOOKUPS!K$10,0)*$FC$6+VLOOKUP($FA17,LTREV,LOOKUPS!K$9,0)*$FD$6+VLOOKUP($FA17,CFP,LOOKUPS!K$6,0)*$FE$6+VLOOKUP($FA17,EP,LOOKUPS!K$8,0)*$FF$6+VLOOKUP($FA17,BM,LOOKUPS!K$5,0)*$FG$6+VLOOKUP($FA17,DIV,LOOKUPS!K$7,0)*$FH$6++VLOOKUP($FA17,SIZE,LOOKUPS!K$11,0)*$FI$6),"",VLOOKUP($FA17,MOM,LOOKUPS!K$12,0)*$FB$6+VLOOKUP($FA17,STREV,LOOKUPS!K$10,0)*$FC$6+VLOOKUP($FA17,LTREV,LOOKUPS!K$9,0)*$FD$6+VLOOKUP($FA17,CFP,LOOKUPS!K$6,0)*$FE$6+VLOOKUP($FA17,EP,LOOKUPS!K$8,0)*$FF$6+VLOOKUP($FA17,BM,LOOKUPS!K$5,0)*$FG$6+VLOOKUP($FA17,DIV,LOOKUPS!K$7,0)*$FH$6++VLOOKUP($FA17,SIZE,LOOKUPS!K$11,0)*$FI$6)</f>
        <v/>
      </c>
      <c r="FK17" s="1" t="str">
        <f>IF(ISERROR(VLOOKUP($FA17,MOM,LOOKUPS!L$12,0)*$FB$6+VLOOKUP($FA17,STREV,LOOKUPS!L$10,0)*$FC$6+VLOOKUP($FA17,LTREV,LOOKUPS!L$9,0)*$FD$6+VLOOKUP($FA17,CFP,LOOKUPS!L$6,0)*$FE$6+VLOOKUP($FA17,EP,LOOKUPS!L$8,0)*$FF$6+VLOOKUP($FA17,BM,LOOKUPS!L$5,0)*$FG$6+VLOOKUP($FA17,DIV,LOOKUPS!L$7,0)*$FH$6++VLOOKUP($FA17,SIZE,LOOKUPS!L$11,0)*$FI$6),"",VLOOKUP($FA17,MOM,LOOKUPS!L$12,0)*$FB$6+VLOOKUP($FA17,STREV,LOOKUPS!L$10,0)*$FC$6+VLOOKUP($FA17,LTREV,LOOKUPS!L$9,0)*$FD$6+VLOOKUP($FA17,CFP,LOOKUPS!L$6,0)*$FE$6+VLOOKUP($FA17,EP,LOOKUPS!L$8,0)*$FF$6+VLOOKUP($FA17,BM,LOOKUPS!L$5,0)*$FG$6+VLOOKUP($FA17,DIV,LOOKUPS!L$7,0)*$FH$6++VLOOKUP($FA17,SIZE,LOOKUPS!L$11,0)*$FI$6)</f>
        <v/>
      </c>
    </row>
    <row r="18" spans="1:167" x14ac:dyDescent="0.3">
      <c r="A18" s="1">
        <v>192709</v>
      </c>
      <c r="B18" s="1">
        <v>-0.36</v>
      </c>
      <c r="C18" s="1">
        <v>4.58</v>
      </c>
      <c r="D18" s="1">
        <v>0.65</v>
      </c>
      <c r="E18" s="1">
        <v>2.9</v>
      </c>
      <c r="F18" s="1">
        <v>1.45</v>
      </c>
      <c r="G18" s="1">
        <v>3.83</v>
      </c>
      <c r="H18" s="1">
        <v>3.3</v>
      </c>
      <c r="I18" s="1">
        <v>3.22</v>
      </c>
      <c r="J18" s="1">
        <v>7.21</v>
      </c>
      <c r="K18" s="1">
        <v>3.74</v>
      </c>
      <c r="M18" s="1">
        <v>192610</v>
      </c>
      <c r="N18" s="1">
        <v>-6.99</v>
      </c>
      <c r="O18" s="1">
        <v>-5.32</v>
      </c>
      <c r="P18" s="1">
        <v>-4.57</v>
      </c>
      <c r="Q18" s="1">
        <v>-2.37</v>
      </c>
      <c r="R18" s="1">
        <v>-2.2999999999999998</v>
      </c>
      <c r="S18" s="1">
        <v>-2.72</v>
      </c>
      <c r="T18" s="1">
        <v>-3.12</v>
      </c>
      <c r="U18" s="1">
        <v>-2.66</v>
      </c>
      <c r="V18" s="1">
        <v>-2.2999999999999998</v>
      </c>
      <c r="W18" s="1">
        <v>-2.4300000000000002</v>
      </c>
      <c r="Y18" s="1">
        <v>193109</v>
      </c>
      <c r="Z18" s="1">
        <v>-33.840000000000003</v>
      </c>
      <c r="AA18" s="1">
        <v>-28.98</v>
      </c>
      <c r="AB18" s="1">
        <v>-29.74</v>
      </c>
      <c r="AC18" s="1">
        <v>-31.55</v>
      </c>
      <c r="AD18" s="1">
        <v>-29.46</v>
      </c>
      <c r="AE18" s="1">
        <v>-33.92</v>
      </c>
      <c r="AF18" s="1">
        <v>-27.01</v>
      </c>
      <c r="AG18" s="1">
        <v>-26.69</v>
      </c>
      <c r="AH18" s="1">
        <v>-30.86</v>
      </c>
      <c r="AI18" s="1">
        <v>-34.549999999999997</v>
      </c>
      <c r="AK18">
        <v>195203</v>
      </c>
      <c r="AL18">
        <v>-2.2799999999999998</v>
      </c>
      <c r="AM18">
        <v>1.57</v>
      </c>
      <c r="AN18">
        <v>2.92</v>
      </c>
      <c r="AO18">
        <v>4.29</v>
      </c>
      <c r="AP18">
        <v>1.44</v>
      </c>
      <c r="AQ18">
        <v>2.3199999999999998</v>
      </c>
      <c r="AR18">
        <v>2.09</v>
      </c>
      <c r="AS18">
        <v>3.79</v>
      </c>
      <c r="AT18">
        <v>5</v>
      </c>
      <c r="AU18">
        <v>1.17</v>
      </c>
      <c r="AV18">
        <v>1.72</v>
      </c>
      <c r="AW18">
        <v>1.83</v>
      </c>
      <c r="AX18">
        <v>2.82</v>
      </c>
      <c r="AY18">
        <v>2.14</v>
      </c>
      <c r="AZ18">
        <v>2.04</v>
      </c>
      <c r="BA18">
        <v>4.71</v>
      </c>
      <c r="BB18">
        <v>2.91</v>
      </c>
      <c r="BC18">
        <v>6.06</v>
      </c>
      <c r="BD18">
        <v>3.97</v>
      </c>
      <c r="BF18" s="1">
        <v>195203</v>
      </c>
      <c r="BG18" s="1">
        <v>-2.2799999999999998</v>
      </c>
      <c r="BH18" s="1">
        <v>1.97</v>
      </c>
      <c r="BI18" s="1">
        <v>2.84</v>
      </c>
      <c r="BJ18" s="1">
        <v>4.0199999999999996</v>
      </c>
      <c r="BK18" s="1">
        <v>2.33</v>
      </c>
      <c r="BL18" s="1">
        <v>1.78</v>
      </c>
      <c r="BM18" s="1">
        <v>3.14</v>
      </c>
      <c r="BN18" s="1">
        <v>3.29</v>
      </c>
      <c r="BO18" s="1">
        <v>4.13</v>
      </c>
      <c r="BP18" s="1">
        <v>1.79</v>
      </c>
      <c r="BQ18" s="1">
        <v>2.86</v>
      </c>
      <c r="BR18" s="1">
        <v>1.23</v>
      </c>
      <c r="BS18" s="1">
        <v>2.3199999999999998</v>
      </c>
      <c r="BT18" s="1">
        <v>3.3</v>
      </c>
      <c r="BU18" s="1">
        <v>2.97</v>
      </c>
      <c r="BV18" s="1">
        <v>2.79</v>
      </c>
      <c r="BW18" s="1">
        <v>3.8</v>
      </c>
      <c r="BX18" s="1">
        <v>3.95</v>
      </c>
      <c r="BY18" s="1">
        <v>4.32</v>
      </c>
      <c r="CA18" s="1">
        <v>192703</v>
      </c>
      <c r="CB18" s="1">
        <v>13.67</v>
      </c>
      <c r="CC18" s="1">
        <v>-0.91</v>
      </c>
      <c r="CD18" s="1">
        <v>-1.34</v>
      </c>
      <c r="CE18" s="1">
        <v>-3.29</v>
      </c>
      <c r="CF18" s="1">
        <v>-0.34</v>
      </c>
      <c r="CG18" s="1">
        <v>-1.08</v>
      </c>
      <c r="CH18" s="1">
        <v>-2.38</v>
      </c>
      <c r="CI18" s="1">
        <v>-1.75</v>
      </c>
      <c r="CJ18" s="1">
        <v>-3.38</v>
      </c>
      <c r="CK18" s="1">
        <v>0.28999999999999998</v>
      </c>
      <c r="CL18" s="1">
        <v>-0.97</v>
      </c>
      <c r="CM18" s="1">
        <v>-2.0499999999999998</v>
      </c>
      <c r="CN18" s="1">
        <v>-0.14000000000000001</v>
      </c>
      <c r="CO18" s="1">
        <v>-1.5</v>
      </c>
      <c r="CP18" s="1">
        <v>-3.26</v>
      </c>
      <c r="CQ18" s="1">
        <v>-0.49</v>
      </c>
      <c r="CR18" s="1">
        <v>-3.11</v>
      </c>
      <c r="CS18" s="1">
        <v>-3.98</v>
      </c>
      <c r="CT18" s="1">
        <v>-2.75</v>
      </c>
      <c r="CV18" s="1">
        <v>192803</v>
      </c>
      <c r="CW18" s="1">
        <v>8.91</v>
      </c>
      <c r="CX18" s="1">
        <v>7.39</v>
      </c>
      <c r="CY18" s="1">
        <v>6.04</v>
      </c>
      <c r="CZ18" s="1">
        <v>5.75</v>
      </c>
      <c r="DA18" s="1">
        <v>8.14</v>
      </c>
      <c r="DB18" s="1">
        <v>5.41</v>
      </c>
      <c r="DC18" s="1">
        <v>6.13</v>
      </c>
      <c r="DD18" s="1">
        <v>5.3</v>
      </c>
      <c r="DE18" s="1">
        <v>6.75</v>
      </c>
      <c r="DF18" s="1">
        <v>8.3699999999999992</v>
      </c>
      <c r="DG18" s="1">
        <v>7.9</v>
      </c>
      <c r="DH18" s="1">
        <v>5.82</v>
      </c>
      <c r="DI18" s="1">
        <v>4.99</v>
      </c>
      <c r="DJ18" s="1">
        <v>6.32</v>
      </c>
      <c r="DK18" s="1">
        <v>5.94</v>
      </c>
      <c r="DL18" s="1">
        <v>6.86</v>
      </c>
      <c r="DM18" s="1">
        <v>3.75</v>
      </c>
      <c r="DN18" s="1">
        <v>8.2200000000000006</v>
      </c>
      <c r="DO18" s="1">
        <v>5.36</v>
      </c>
      <c r="DQ18" s="1">
        <v>192703</v>
      </c>
      <c r="DR18" s="1">
        <v>-99.99</v>
      </c>
      <c r="DS18" s="1">
        <v>-3.07</v>
      </c>
      <c r="DT18" s="1">
        <v>-1.93</v>
      </c>
      <c r="DU18" s="1">
        <v>-0.61</v>
      </c>
      <c r="DV18" s="1">
        <v>-3.7</v>
      </c>
      <c r="DW18" s="1">
        <v>-1.52</v>
      </c>
      <c r="DX18" s="1">
        <v>-3.26</v>
      </c>
      <c r="DY18" s="1">
        <v>-1.0900000000000001</v>
      </c>
      <c r="DZ18" s="1">
        <v>0.19</v>
      </c>
      <c r="EA18" s="1">
        <v>-5.88</v>
      </c>
      <c r="EB18" s="1">
        <v>-1.65</v>
      </c>
      <c r="EC18" s="1">
        <v>-1.79</v>
      </c>
      <c r="ED18" s="1">
        <v>-1.24</v>
      </c>
      <c r="EE18" s="1">
        <v>-3.14</v>
      </c>
      <c r="EF18" s="1">
        <v>-3.39</v>
      </c>
      <c r="EG18" s="1">
        <v>0.02</v>
      </c>
      <c r="EH18" s="1">
        <v>-2.19</v>
      </c>
      <c r="EI18" s="1">
        <v>-0.46</v>
      </c>
      <c r="EJ18" s="1">
        <v>0.85</v>
      </c>
      <c r="EL18">
        <v>192703</v>
      </c>
      <c r="EM18">
        <v>0.13</v>
      </c>
      <c r="EN18">
        <v>-1.6</v>
      </c>
      <c r="EO18">
        <v>-2.67</v>
      </c>
      <c r="EP18">
        <v>0.3</v>
      </c>
      <c r="ER18" s="1">
        <v>192709</v>
      </c>
      <c r="ES18" s="1">
        <v>1.89</v>
      </c>
      <c r="EU18" s="1">
        <v>192610</v>
      </c>
      <c r="EV18" s="1">
        <v>-2.0299999999999998</v>
      </c>
      <c r="EX18" s="1">
        <v>193109</v>
      </c>
      <c r="EY18" s="1">
        <v>-7.13</v>
      </c>
      <c r="FA18" s="1">
        <v>192709</v>
      </c>
      <c r="FB18" s="1" t="str">
        <f>IF(ISERROR(VLOOKUP($FA18,MOM,LOOKUPS!C$12,0)*$FB$6+VLOOKUP($FA18,STREV,LOOKUPS!C$10,0)*$FC$6+VLOOKUP($FA18,LTREV,LOOKUPS!C$9,0)*$FD$6+VLOOKUP($FA18,CFP,LOOKUPS!C$6,0)*$FE$6+VLOOKUP($FA18,EP,LOOKUPS!C$8,0)*$FF$6+VLOOKUP($FA18,BM,LOOKUPS!C$5,0)*$FG$6+VLOOKUP($FA18,DIV,LOOKUPS!C$7,0)*$FH$6++VLOOKUP($FA18,SIZE,LOOKUPS!C$11,0)*$FI$6),"",VLOOKUP($FA18,MOM,LOOKUPS!C$12,0)*$FB$6+VLOOKUP($FA18,STREV,LOOKUPS!C$10,0)*$FC$6+VLOOKUP($FA18,LTREV,LOOKUPS!C$9,0)*$FD$6+VLOOKUP($FA18,CFP,LOOKUPS!C$6,0)*$FE$6+VLOOKUP($FA18,EP,LOOKUPS!C$8,0)*$FF$6+VLOOKUP($FA18,BM,LOOKUPS!C$5,0)*$FG$6+VLOOKUP($FA18,DIV,LOOKUPS!C$7,0)*$FH$6++VLOOKUP($FA18,SIZE,LOOKUPS!C$11,0)*$FI$6)</f>
        <v/>
      </c>
      <c r="FC18" s="1" t="str">
        <f>IF(ISERROR(VLOOKUP($FA18,MOM,LOOKUPS!D$12,0)*$FB$6+VLOOKUP($FA18,STREV,LOOKUPS!D$10,0)*$FC$6+VLOOKUP($FA18,LTREV,LOOKUPS!D$9,0)*$FD$6+VLOOKUP($FA18,CFP,LOOKUPS!D$6,0)*$FE$6+VLOOKUP($FA18,EP,LOOKUPS!D$8,0)*$FF$6+VLOOKUP($FA18,BM,LOOKUPS!D$5,0)*$FG$6+VLOOKUP($FA18,DIV,LOOKUPS!D$7,0)*$FH$6++VLOOKUP($FA18,SIZE,LOOKUPS!D$11,0)*$FI$6),"",VLOOKUP($FA18,MOM,LOOKUPS!D$12,0)*$FB$6+VLOOKUP($FA18,STREV,LOOKUPS!D$10,0)*$FC$6+VLOOKUP($FA18,LTREV,LOOKUPS!D$9,0)*$FD$6+VLOOKUP($FA18,CFP,LOOKUPS!D$6,0)*$FE$6+VLOOKUP($FA18,EP,LOOKUPS!D$8,0)*$FF$6+VLOOKUP($FA18,BM,LOOKUPS!D$5,0)*$FG$6+VLOOKUP($FA18,DIV,LOOKUPS!D$7,0)*$FH$6++VLOOKUP($FA18,SIZE,LOOKUPS!D$11,0)*$FI$6)</f>
        <v/>
      </c>
      <c r="FD18" s="1" t="str">
        <f>IF(ISERROR(VLOOKUP($FA18,MOM,LOOKUPS!E$12,0)*$FB$6+VLOOKUP($FA18,STREV,LOOKUPS!E$10,0)*$FC$6+VLOOKUP($FA18,LTREV,LOOKUPS!E$9,0)*$FD$6+VLOOKUP($FA18,CFP,LOOKUPS!E$6,0)*$FE$6+VLOOKUP($FA18,EP,LOOKUPS!E$8,0)*$FF$6+VLOOKUP($FA18,BM,LOOKUPS!E$5,0)*$FG$6+VLOOKUP($FA18,DIV,LOOKUPS!E$7,0)*$FH$6++VLOOKUP($FA18,SIZE,LOOKUPS!E$11,0)*$FI$6),"",VLOOKUP($FA18,MOM,LOOKUPS!E$12,0)*$FB$6+VLOOKUP($FA18,STREV,LOOKUPS!E$10,0)*$FC$6+VLOOKUP($FA18,LTREV,LOOKUPS!E$9,0)*$FD$6+VLOOKUP($FA18,CFP,LOOKUPS!E$6,0)*$FE$6+VLOOKUP($FA18,EP,LOOKUPS!E$8,0)*$FF$6+VLOOKUP($FA18,BM,LOOKUPS!E$5,0)*$FG$6+VLOOKUP($FA18,DIV,LOOKUPS!E$7,0)*$FH$6++VLOOKUP($FA18,SIZE,LOOKUPS!E$11,0)*$FI$6)</f>
        <v/>
      </c>
      <c r="FE18" s="1" t="str">
        <f>IF(ISERROR(VLOOKUP($FA18,MOM,LOOKUPS!F$12,0)*$FB$6+VLOOKUP($FA18,STREV,LOOKUPS!F$10,0)*$FC$6+VLOOKUP($FA18,LTREV,LOOKUPS!F$9,0)*$FD$6+VLOOKUP($FA18,CFP,LOOKUPS!F$6,0)*$FE$6+VLOOKUP($FA18,EP,LOOKUPS!F$8,0)*$FF$6+VLOOKUP($FA18,BM,LOOKUPS!F$5,0)*$FG$6+VLOOKUP($FA18,DIV,LOOKUPS!F$7,0)*$FH$6++VLOOKUP($FA18,SIZE,LOOKUPS!F$11,0)*$FI$6),"",VLOOKUP($FA18,MOM,LOOKUPS!F$12,0)*$FB$6+VLOOKUP($FA18,STREV,LOOKUPS!F$10,0)*$FC$6+VLOOKUP($FA18,LTREV,LOOKUPS!F$9,0)*$FD$6+VLOOKUP($FA18,CFP,LOOKUPS!F$6,0)*$FE$6+VLOOKUP($FA18,EP,LOOKUPS!F$8,0)*$FF$6+VLOOKUP($FA18,BM,LOOKUPS!F$5,0)*$FG$6+VLOOKUP($FA18,DIV,LOOKUPS!F$7,0)*$FH$6++VLOOKUP($FA18,SIZE,LOOKUPS!F$11,0)*$FI$6)</f>
        <v/>
      </c>
      <c r="FF18" s="1" t="str">
        <f>IF(ISERROR(VLOOKUP($FA18,MOM,LOOKUPS!G$12,0)*$FB$6+VLOOKUP($FA18,STREV,LOOKUPS!G$10,0)*$FC$6+VLOOKUP($FA18,LTREV,LOOKUPS!G$9,0)*$FD$6+VLOOKUP($FA18,CFP,LOOKUPS!G$6,0)*$FE$6+VLOOKUP($FA18,EP,LOOKUPS!G$8,0)*$FF$6+VLOOKUP($FA18,BM,LOOKUPS!G$5,0)*$FG$6+VLOOKUP($FA18,DIV,LOOKUPS!G$7,0)*$FH$6++VLOOKUP($FA18,SIZE,LOOKUPS!G$11,0)*$FI$6),"",VLOOKUP($FA18,MOM,LOOKUPS!G$12,0)*$FB$6+VLOOKUP($FA18,STREV,LOOKUPS!G$10,0)*$FC$6+VLOOKUP($FA18,LTREV,LOOKUPS!G$9,0)*$FD$6+VLOOKUP($FA18,CFP,LOOKUPS!G$6,0)*$FE$6+VLOOKUP($FA18,EP,LOOKUPS!G$8,0)*$FF$6+VLOOKUP($FA18,BM,LOOKUPS!G$5,0)*$FG$6+VLOOKUP($FA18,DIV,LOOKUPS!G$7,0)*$FH$6++VLOOKUP($FA18,SIZE,LOOKUPS!G$11,0)*$FI$6)</f>
        <v/>
      </c>
      <c r="FG18" s="1" t="str">
        <f>IF(ISERROR(VLOOKUP($FA18,MOM,LOOKUPS!H$12,0)*$FB$6+VLOOKUP($FA18,STREV,LOOKUPS!H$10,0)*$FC$6+VLOOKUP($FA18,LTREV,LOOKUPS!H$9,0)*$FD$6+VLOOKUP($FA18,CFP,LOOKUPS!H$6,0)*$FE$6+VLOOKUP($FA18,EP,LOOKUPS!H$8,0)*$FF$6+VLOOKUP($FA18,BM,LOOKUPS!H$5,0)*$FG$6+VLOOKUP($FA18,DIV,LOOKUPS!H$7,0)*$FH$6++VLOOKUP($FA18,SIZE,LOOKUPS!H$11,0)*$FI$6),"",VLOOKUP($FA18,MOM,LOOKUPS!H$12,0)*$FB$6+VLOOKUP($FA18,STREV,LOOKUPS!H$10,0)*$FC$6+VLOOKUP($FA18,LTREV,LOOKUPS!H$9,0)*$FD$6+VLOOKUP($FA18,CFP,LOOKUPS!H$6,0)*$FE$6+VLOOKUP($FA18,EP,LOOKUPS!H$8,0)*$FF$6+VLOOKUP($FA18,BM,LOOKUPS!H$5,0)*$FG$6+VLOOKUP($FA18,DIV,LOOKUPS!H$7,0)*$FH$6++VLOOKUP($FA18,SIZE,LOOKUPS!H$11,0)*$FI$6)</f>
        <v/>
      </c>
      <c r="FH18" s="1" t="str">
        <f>IF(ISERROR(VLOOKUP($FA18,MOM,LOOKUPS!I$12,0)*$FB$6+VLOOKUP($FA18,STREV,LOOKUPS!I$10,0)*$FC$6+VLOOKUP($FA18,LTREV,LOOKUPS!I$9,0)*$FD$6+VLOOKUP($FA18,CFP,LOOKUPS!I$6,0)*$FE$6+VLOOKUP($FA18,EP,LOOKUPS!I$8,0)*$FF$6+VLOOKUP($FA18,BM,LOOKUPS!I$5,0)*$FG$6+VLOOKUP($FA18,DIV,LOOKUPS!I$7,0)*$FH$6++VLOOKUP($FA18,SIZE,LOOKUPS!I$11,0)*$FI$6),"",VLOOKUP($FA18,MOM,LOOKUPS!I$12,0)*$FB$6+VLOOKUP($FA18,STREV,LOOKUPS!I$10,0)*$FC$6+VLOOKUP($FA18,LTREV,LOOKUPS!I$9,0)*$FD$6+VLOOKUP($FA18,CFP,LOOKUPS!I$6,0)*$FE$6+VLOOKUP($FA18,EP,LOOKUPS!I$8,0)*$FF$6+VLOOKUP($FA18,BM,LOOKUPS!I$5,0)*$FG$6+VLOOKUP($FA18,DIV,LOOKUPS!I$7,0)*$FH$6++VLOOKUP($FA18,SIZE,LOOKUPS!I$11,0)*$FI$6)</f>
        <v/>
      </c>
      <c r="FI18" s="1" t="str">
        <f>IF(ISERROR(VLOOKUP($FA18,MOM,LOOKUPS!J$12,0)*$FB$6+VLOOKUP($FA18,STREV,LOOKUPS!J$10,0)*$FC$6+VLOOKUP($FA18,LTREV,LOOKUPS!J$9,0)*$FD$6+VLOOKUP($FA18,CFP,LOOKUPS!J$6,0)*$FE$6+VLOOKUP($FA18,EP,LOOKUPS!J$8,0)*$FF$6+VLOOKUP($FA18,BM,LOOKUPS!J$5,0)*$FG$6+VLOOKUP($FA18,DIV,LOOKUPS!J$7,0)*$FH$6++VLOOKUP($FA18,SIZE,LOOKUPS!J$11,0)*$FI$6),"",VLOOKUP($FA18,MOM,LOOKUPS!J$12,0)*$FB$6+VLOOKUP($FA18,STREV,LOOKUPS!J$10,0)*$FC$6+VLOOKUP($FA18,LTREV,LOOKUPS!J$9,0)*$FD$6+VLOOKUP($FA18,CFP,LOOKUPS!J$6,0)*$FE$6+VLOOKUP($FA18,EP,LOOKUPS!J$8,0)*$FF$6+VLOOKUP($FA18,BM,LOOKUPS!J$5,0)*$FG$6+VLOOKUP($FA18,DIV,LOOKUPS!J$7,0)*$FH$6++VLOOKUP($FA18,SIZE,LOOKUPS!J$11,0)*$FI$6)</f>
        <v/>
      </c>
      <c r="FJ18" s="1" t="str">
        <f>IF(ISERROR(VLOOKUP($FA18,MOM,LOOKUPS!K$12,0)*$FB$6+VLOOKUP($FA18,STREV,LOOKUPS!K$10,0)*$FC$6+VLOOKUP($FA18,LTREV,LOOKUPS!K$9,0)*$FD$6+VLOOKUP($FA18,CFP,LOOKUPS!K$6,0)*$FE$6+VLOOKUP($FA18,EP,LOOKUPS!K$8,0)*$FF$6+VLOOKUP($FA18,BM,LOOKUPS!K$5,0)*$FG$6+VLOOKUP($FA18,DIV,LOOKUPS!K$7,0)*$FH$6++VLOOKUP($FA18,SIZE,LOOKUPS!K$11,0)*$FI$6),"",VLOOKUP($FA18,MOM,LOOKUPS!K$12,0)*$FB$6+VLOOKUP($FA18,STREV,LOOKUPS!K$10,0)*$FC$6+VLOOKUP($FA18,LTREV,LOOKUPS!K$9,0)*$FD$6+VLOOKUP($FA18,CFP,LOOKUPS!K$6,0)*$FE$6+VLOOKUP($FA18,EP,LOOKUPS!K$8,0)*$FF$6+VLOOKUP($FA18,BM,LOOKUPS!K$5,0)*$FG$6+VLOOKUP($FA18,DIV,LOOKUPS!K$7,0)*$FH$6++VLOOKUP($FA18,SIZE,LOOKUPS!K$11,0)*$FI$6)</f>
        <v/>
      </c>
      <c r="FK18" s="1" t="str">
        <f>IF(ISERROR(VLOOKUP($FA18,MOM,LOOKUPS!L$12,0)*$FB$6+VLOOKUP($FA18,STREV,LOOKUPS!L$10,0)*$FC$6+VLOOKUP($FA18,LTREV,LOOKUPS!L$9,0)*$FD$6+VLOOKUP($FA18,CFP,LOOKUPS!L$6,0)*$FE$6+VLOOKUP($FA18,EP,LOOKUPS!L$8,0)*$FF$6+VLOOKUP($FA18,BM,LOOKUPS!L$5,0)*$FG$6+VLOOKUP($FA18,DIV,LOOKUPS!L$7,0)*$FH$6++VLOOKUP($FA18,SIZE,LOOKUPS!L$11,0)*$FI$6),"",VLOOKUP($FA18,MOM,LOOKUPS!L$12,0)*$FB$6+VLOOKUP($FA18,STREV,LOOKUPS!L$10,0)*$FC$6+VLOOKUP($FA18,LTREV,LOOKUPS!L$9,0)*$FD$6+VLOOKUP($FA18,CFP,LOOKUPS!L$6,0)*$FE$6+VLOOKUP($FA18,EP,LOOKUPS!L$8,0)*$FF$6+VLOOKUP($FA18,BM,LOOKUPS!L$5,0)*$FG$6+VLOOKUP($FA18,DIV,LOOKUPS!L$7,0)*$FH$6++VLOOKUP($FA18,SIZE,LOOKUPS!L$11,0)*$FI$6)</f>
        <v/>
      </c>
    </row>
    <row r="19" spans="1:167" x14ac:dyDescent="0.3">
      <c r="A19" s="1">
        <v>192710</v>
      </c>
      <c r="B19" s="1">
        <v>-6.63</v>
      </c>
      <c r="C19" s="1">
        <v>-4.87</v>
      </c>
      <c r="D19" s="1">
        <v>-4.66</v>
      </c>
      <c r="E19" s="1">
        <v>-4.66</v>
      </c>
      <c r="F19" s="1">
        <v>-1.45</v>
      </c>
      <c r="G19" s="1">
        <v>-2.88</v>
      </c>
      <c r="H19" s="1">
        <v>-3.56</v>
      </c>
      <c r="I19" s="1">
        <v>-0.89</v>
      </c>
      <c r="J19" s="1">
        <v>-4.4000000000000004</v>
      </c>
      <c r="K19" s="1">
        <v>-4.45</v>
      </c>
      <c r="M19" s="1">
        <v>192611</v>
      </c>
      <c r="N19" s="1">
        <v>-1.35</v>
      </c>
      <c r="O19" s="1">
        <v>5.24</v>
      </c>
      <c r="P19" s="1">
        <v>4.29</v>
      </c>
      <c r="Q19" s="1">
        <v>5.0199999999999996</v>
      </c>
      <c r="R19" s="1">
        <v>3.73</v>
      </c>
      <c r="S19" s="1">
        <v>3.2</v>
      </c>
      <c r="T19" s="1">
        <v>3.38</v>
      </c>
      <c r="U19" s="1">
        <v>2.6</v>
      </c>
      <c r="V19" s="1">
        <v>1.34</v>
      </c>
      <c r="W19" s="1">
        <v>-2.5</v>
      </c>
      <c r="Y19" s="1">
        <v>193110</v>
      </c>
      <c r="Z19" s="1">
        <v>18.23</v>
      </c>
      <c r="AA19" s="1">
        <v>10.29</v>
      </c>
      <c r="AB19" s="1">
        <v>6.42</v>
      </c>
      <c r="AC19" s="1">
        <v>10.36</v>
      </c>
      <c r="AD19" s="1">
        <v>8.49</v>
      </c>
      <c r="AE19" s="1">
        <v>9.16</v>
      </c>
      <c r="AF19" s="1">
        <v>7.96</v>
      </c>
      <c r="AG19" s="1">
        <v>11.57</v>
      </c>
      <c r="AH19" s="1">
        <v>11.08</v>
      </c>
      <c r="AI19" s="1">
        <v>11.06</v>
      </c>
      <c r="AK19">
        <v>195204</v>
      </c>
      <c r="AL19">
        <v>-4.8899999999999997</v>
      </c>
      <c r="AM19">
        <v>-4.2699999999999996</v>
      </c>
      <c r="AN19">
        <v>-5.41</v>
      </c>
      <c r="AO19">
        <v>-5.84</v>
      </c>
      <c r="AP19">
        <v>-4.3099999999999996</v>
      </c>
      <c r="AQ19">
        <v>-4.54</v>
      </c>
      <c r="AR19">
        <v>-5.32</v>
      </c>
      <c r="AS19">
        <v>-5.27</v>
      </c>
      <c r="AT19">
        <v>-6.53</v>
      </c>
      <c r="AU19">
        <v>-3.15</v>
      </c>
      <c r="AV19">
        <v>-5.5</v>
      </c>
      <c r="AW19">
        <v>-4.21</v>
      </c>
      <c r="AX19">
        <v>-4.88</v>
      </c>
      <c r="AY19">
        <v>-4.6500000000000004</v>
      </c>
      <c r="AZ19">
        <v>-5.99</v>
      </c>
      <c r="BA19">
        <v>-6.1</v>
      </c>
      <c r="BB19">
        <v>-4.47</v>
      </c>
      <c r="BC19">
        <v>-6.97</v>
      </c>
      <c r="BD19">
        <v>-6.11</v>
      </c>
      <c r="BF19" s="1">
        <v>195204</v>
      </c>
      <c r="BG19" s="1">
        <v>-4.8899999999999997</v>
      </c>
      <c r="BH19" s="1">
        <v>-4.71</v>
      </c>
      <c r="BI19" s="1">
        <v>-5.2</v>
      </c>
      <c r="BJ19" s="1">
        <v>-5.37</v>
      </c>
      <c r="BK19" s="1">
        <v>-4.6900000000000004</v>
      </c>
      <c r="BL19" s="1">
        <v>-5.08</v>
      </c>
      <c r="BM19" s="1">
        <v>-5.13</v>
      </c>
      <c r="BN19" s="1">
        <v>-4.53</v>
      </c>
      <c r="BO19" s="1">
        <v>-6.1</v>
      </c>
      <c r="BP19" s="1">
        <v>-4.59</v>
      </c>
      <c r="BQ19" s="1">
        <v>-4.79</v>
      </c>
      <c r="BR19" s="1">
        <v>-4.75</v>
      </c>
      <c r="BS19" s="1">
        <v>-5.4</v>
      </c>
      <c r="BT19" s="1">
        <v>-5.76</v>
      </c>
      <c r="BU19" s="1">
        <v>-4.49</v>
      </c>
      <c r="BV19" s="1">
        <v>-5.14</v>
      </c>
      <c r="BW19" s="1">
        <v>-3.9</v>
      </c>
      <c r="BX19" s="1">
        <v>-5.61</v>
      </c>
      <c r="BY19" s="1">
        <v>-6.6</v>
      </c>
      <c r="CA19" s="1">
        <v>192704</v>
      </c>
      <c r="CB19" s="1">
        <v>-1.64</v>
      </c>
      <c r="CC19" s="1">
        <v>0.42</v>
      </c>
      <c r="CD19" s="1">
        <v>0.05</v>
      </c>
      <c r="CE19" s="1">
        <v>2.9</v>
      </c>
      <c r="CF19" s="1">
        <v>0.13</v>
      </c>
      <c r="CG19" s="1">
        <v>0.49</v>
      </c>
      <c r="CH19" s="1">
        <v>-0.7</v>
      </c>
      <c r="CI19" s="1">
        <v>1.27</v>
      </c>
      <c r="CJ19" s="1">
        <v>3.85</v>
      </c>
      <c r="CK19" s="1">
        <v>0.89</v>
      </c>
      <c r="CL19" s="1">
        <v>-0.62</v>
      </c>
      <c r="CM19" s="1">
        <v>1.02</v>
      </c>
      <c r="CN19" s="1">
        <v>-0.04</v>
      </c>
      <c r="CO19" s="1">
        <v>-0.59</v>
      </c>
      <c r="CP19" s="1">
        <v>-0.81</v>
      </c>
      <c r="CQ19" s="1">
        <v>1.61</v>
      </c>
      <c r="CR19" s="1">
        <v>0.9</v>
      </c>
      <c r="CS19" s="1">
        <v>6.04</v>
      </c>
      <c r="CT19" s="1">
        <v>1.55</v>
      </c>
      <c r="CV19" s="1">
        <v>192804</v>
      </c>
      <c r="CW19" s="1">
        <v>14.95</v>
      </c>
      <c r="CX19" s="1">
        <v>5.72</v>
      </c>
      <c r="CY19" s="1">
        <v>3.86</v>
      </c>
      <c r="CZ19" s="1">
        <v>7.57</v>
      </c>
      <c r="DA19" s="1">
        <v>6.66</v>
      </c>
      <c r="DB19" s="1">
        <v>3.52</v>
      </c>
      <c r="DC19" s="1">
        <v>3.9</v>
      </c>
      <c r="DD19" s="1">
        <v>6.7</v>
      </c>
      <c r="DE19" s="1">
        <v>6.81</v>
      </c>
      <c r="DF19" s="1">
        <v>8.0399999999999991</v>
      </c>
      <c r="DG19" s="1">
        <v>5.24</v>
      </c>
      <c r="DH19" s="1">
        <v>3.74</v>
      </c>
      <c r="DI19" s="1">
        <v>3.3</v>
      </c>
      <c r="DJ19" s="1">
        <v>2.93</v>
      </c>
      <c r="DK19" s="1">
        <v>4.88</v>
      </c>
      <c r="DL19" s="1">
        <v>4.32</v>
      </c>
      <c r="DM19" s="1">
        <v>9.08</v>
      </c>
      <c r="DN19" s="1">
        <v>6.39</v>
      </c>
      <c r="DO19" s="1">
        <v>7.19</v>
      </c>
      <c r="DQ19" s="1">
        <v>192704</v>
      </c>
      <c r="DR19" s="1">
        <v>-99.99</v>
      </c>
      <c r="DS19" s="1">
        <v>3.31</v>
      </c>
      <c r="DT19" s="1">
        <v>-0.15</v>
      </c>
      <c r="DU19" s="1">
        <v>0.05</v>
      </c>
      <c r="DV19" s="1">
        <v>4.58</v>
      </c>
      <c r="DW19" s="1">
        <v>0.02</v>
      </c>
      <c r="DX19" s="1">
        <v>0.11</v>
      </c>
      <c r="DY19" s="1">
        <v>-0.16</v>
      </c>
      <c r="DZ19" s="1">
        <v>0.14000000000000001</v>
      </c>
      <c r="EA19" s="1">
        <v>4.12</v>
      </c>
      <c r="EB19" s="1">
        <v>5.01</v>
      </c>
      <c r="EC19" s="1">
        <v>0.68</v>
      </c>
      <c r="ED19" s="1">
        <v>-0.62</v>
      </c>
      <c r="EE19" s="1">
        <v>0.43</v>
      </c>
      <c r="EF19" s="1">
        <v>-0.23</v>
      </c>
      <c r="EG19" s="1">
        <v>-0.2</v>
      </c>
      <c r="EH19" s="1">
        <v>-0.12</v>
      </c>
      <c r="EI19" s="1">
        <v>-0.61</v>
      </c>
      <c r="EJ19" s="1">
        <v>0.9</v>
      </c>
      <c r="EL19">
        <v>192704</v>
      </c>
      <c r="EM19">
        <v>0.46</v>
      </c>
      <c r="EN19">
        <v>0.43</v>
      </c>
      <c r="EO19">
        <v>0.6</v>
      </c>
      <c r="EP19">
        <v>0.25</v>
      </c>
      <c r="ER19" s="1">
        <v>192710</v>
      </c>
      <c r="ES19" s="1">
        <v>-1.08</v>
      </c>
      <c r="EU19" s="1">
        <v>192611</v>
      </c>
      <c r="EV19" s="1">
        <v>0.96</v>
      </c>
      <c r="EX19" s="1">
        <v>193110</v>
      </c>
      <c r="EY19" s="1">
        <v>8.39</v>
      </c>
      <c r="FA19" s="1">
        <v>192710</v>
      </c>
      <c r="FB19" s="1" t="str">
        <f>IF(ISERROR(VLOOKUP($FA19,MOM,LOOKUPS!C$12,0)*$FB$6+VLOOKUP($FA19,STREV,LOOKUPS!C$10,0)*$FC$6+VLOOKUP($FA19,LTREV,LOOKUPS!C$9,0)*$FD$6+VLOOKUP($FA19,CFP,LOOKUPS!C$6,0)*$FE$6+VLOOKUP($FA19,EP,LOOKUPS!C$8,0)*$FF$6+VLOOKUP($FA19,BM,LOOKUPS!C$5,0)*$FG$6+VLOOKUP($FA19,DIV,LOOKUPS!C$7,0)*$FH$6++VLOOKUP($FA19,SIZE,LOOKUPS!C$11,0)*$FI$6),"",VLOOKUP($FA19,MOM,LOOKUPS!C$12,0)*$FB$6+VLOOKUP($FA19,STREV,LOOKUPS!C$10,0)*$FC$6+VLOOKUP($FA19,LTREV,LOOKUPS!C$9,0)*$FD$6+VLOOKUP($FA19,CFP,LOOKUPS!C$6,0)*$FE$6+VLOOKUP($FA19,EP,LOOKUPS!C$8,0)*$FF$6+VLOOKUP($FA19,BM,LOOKUPS!C$5,0)*$FG$6+VLOOKUP($FA19,DIV,LOOKUPS!C$7,0)*$FH$6++VLOOKUP($FA19,SIZE,LOOKUPS!C$11,0)*$FI$6)</f>
        <v/>
      </c>
      <c r="FC19" s="1" t="str">
        <f>IF(ISERROR(VLOOKUP($FA19,MOM,LOOKUPS!D$12,0)*$FB$6+VLOOKUP($FA19,STREV,LOOKUPS!D$10,0)*$FC$6+VLOOKUP($FA19,LTREV,LOOKUPS!D$9,0)*$FD$6+VLOOKUP($FA19,CFP,LOOKUPS!D$6,0)*$FE$6+VLOOKUP($FA19,EP,LOOKUPS!D$8,0)*$FF$6+VLOOKUP($FA19,BM,LOOKUPS!D$5,0)*$FG$6+VLOOKUP($FA19,DIV,LOOKUPS!D$7,0)*$FH$6++VLOOKUP($FA19,SIZE,LOOKUPS!D$11,0)*$FI$6),"",VLOOKUP($FA19,MOM,LOOKUPS!D$12,0)*$FB$6+VLOOKUP($FA19,STREV,LOOKUPS!D$10,0)*$FC$6+VLOOKUP($FA19,LTREV,LOOKUPS!D$9,0)*$FD$6+VLOOKUP($FA19,CFP,LOOKUPS!D$6,0)*$FE$6+VLOOKUP($FA19,EP,LOOKUPS!D$8,0)*$FF$6+VLOOKUP($FA19,BM,LOOKUPS!D$5,0)*$FG$6+VLOOKUP($FA19,DIV,LOOKUPS!D$7,0)*$FH$6++VLOOKUP($FA19,SIZE,LOOKUPS!D$11,0)*$FI$6)</f>
        <v/>
      </c>
      <c r="FD19" s="1" t="str">
        <f>IF(ISERROR(VLOOKUP($FA19,MOM,LOOKUPS!E$12,0)*$FB$6+VLOOKUP($FA19,STREV,LOOKUPS!E$10,0)*$FC$6+VLOOKUP($FA19,LTREV,LOOKUPS!E$9,0)*$FD$6+VLOOKUP($FA19,CFP,LOOKUPS!E$6,0)*$FE$6+VLOOKUP($FA19,EP,LOOKUPS!E$8,0)*$FF$6+VLOOKUP($FA19,BM,LOOKUPS!E$5,0)*$FG$6+VLOOKUP($FA19,DIV,LOOKUPS!E$7,0)*$FH$6++VLOOKUP($FA19,SIZE,LOOKUPS!E$11,0)*$FI$6),"",VLOOKUP($FA19,MOM,LOOKUPS!E$12,0)*$FB$6+VLOOKUP($FA19,STREV,LOOKUPS!E$10,0)*$FC$6+VLOOKUP($FA19,LTREV,LOOKUPS!E$9,0)*$FD$6+VLOOKUP($FA19,CFP,LOOKUPS!E$6,0)*$FE$6+VLOOKUP($FA19,EP,LOOKUPS!E$8,0)*$FF$6+VLOOKUP($FA19,BM,LOOKUPS!E$5,0)*$FG$6+VLOOKUP($FA19,DIV,LOOKUPS!E$7,0)*$FH$6++VLOOKUP($FA19,SIZE,LOOKUPS!E$11,0)*$FI$6)</f>
        <v/>
      </c>
      <c r="FE19" s="1" t="str">
        <f>IF(ISERROR(VLOOKUP($FA19,MOM,LOOKUPS!F$12,0)*$FB$6+VLOOKUP($FA19,STREV,LOOKUPS!F$10,0)*$FC$6+VLOOKUP($FA19,LTREV,LOOKUPS!F$9,0)*$FD$6+VLOOKUP($FA19,CFP,LOOKUPS!F$6,0)*$FE$6+VLOOKUP($FA19,EP,LOOKUPS!F$8,0)*$FF$6+VLOOKUP($FA19,BM,LOOKUPS!F$5,0)*$FG$6+VLOOKUP($FA19,DIV,LOOKUPS!F$7,0)*$FH$6++VLOOKUP($FA19,SIZE,LOOKUPS!F$11,0)*$FI$6),"",VLOOKUP($FA19,MOM,LOOKUPS!F$12,0)*$FB$6+VLOOKUP($FA19,STREV,LOOKUPS!F$10,0)*$FC$6+VLOOKUP($FA19,LTREV,LOOKUPS!F$9,0)*$FD$6+VLOOKUP($FA19,CFP,LOOKUPS!F$6,0)*$FE$6+VLOOKUP($FA19,EP,LOOKUPS!F$8,0)*$FF$6+VLOOKUP($FA19,BM,LOOKUPS!F$5,0)*$FG$6+VLOOKUP($FA19,DIV,LOOKUPS!F$7,0)*$FH$6++VLOOKUP($FA19,SIZE,LOOKUPS!F$11,0)*$FI$6)</f>
        <v/>
      </c>
      <c r="FF19" s="1" t="str">
        <f>IF(ISERROR(VLOOKUP($FA19,MOM,LOOKUPS!G$12,0)*$FB$6+VLOOKUP($FA19,STREV,LOOKUPS!G$10,0)*$FC$6+VLOOKUP($FA19,LTREV,LOOKUPS!G$9,0)*$FD$6+VLOOKUP($FA19,CFP,LOOKUPS!G$6,0)*$FE$6+VLOOKUP($FA19,EP,LOOKUPS!G$8,0)*$FF$6+VLOOKUP($FA19,BM,LOOKUPS!G$5,0)*$FG$6+VLOOKUP($FA19,DIV,LOOKUPS!G$7,0)*$FH$6++VLOOKUP($FA19,SIZE,LOOKUPS!G$11,0)*$FI$6),"",VLOOKUP($FA19,MOM,LOOKUPS!G$12,0)*$FB$6+VLOOKUP($FA19,STREV,LOOKUPS!G$10,0)*$FC$6+VLOOKUP($FA19,LTREV,LOOKUPS!G$9,0)*$FD$6+VLOOKUP($FA19,CFP,LOOKUPS!G$6,0)*$FE$6+VLOOKUP($FA19,EP,LOOKUPS!G$8,0)*$FF$6+VLOOKUP($FA19,BM,LOOKUPS!G$5,0)*$FG$6+VLOOKUP($FA19,DIV,LOOKUPS!G$7,0)*$FH$6++VLOOKUP($FA19,SIZE,LOOKUPS!G$11,0)*$FI$6)</f>
        <v/>
      </c>
      <c r="FG19" s="1" t="str">
        <f>IF(ISERROR(VLOOKUP($FA19,MOM,LOOKUPS!H$12,0)*$FB$6+VLOOKUP($FA19,STREV,LOOKUPS!H$10,0)*$FC$6+VLOOKUP($FA19,LTREV,LOOKUPS!H$9,0)*$FD$6+VLOOKUP($FA19,CFP,LOOKUPS!H$6,0)*$FE$6+VLOOKUP($FA19,EP,LOOKUPS!H$8,0)*$FF$6+VLOOKUP($FA19,BM,LOOKUPS!H$5,0)*$FG$6+VLOOKUP($FA19,DIV,LOOKUPS!H$7,0)*$FH$6++VLOOKUP($FA19,SIZE,LOOKUPS!H$11,0)*$FI$6),"",VLOOKUP($FA19,MOM,LOOKUPS!H$12,0)*$FB$6+VLOOKUP($FA19,STREV,LOOKUPS!H$10,0)*$FC$6+VLOOKUP($FA19,LTREV,LOOKUPS!H$9,0)*$FD$6+VLOOKUP($FA19,CFP,LOOKUPS!H$6,0)*$FE$6+VLOOKUP($FA19,EP,LOOKUPS!H$8,0)*$FF$6+VLOOKUP($FA19,BM,LOOKUPS!H$5,0)*$FG$6+VLOOKUP($FA19,DIV,LOOKUPS!H$7,0)*$FH$6++VLOOKUP($FA19,SIZE,LOOKUPS!H$11,0)*$FI$6)</f>
        <v/>
      </c>
      <c r="FH19" s="1" t="str">
        <f>IF(ISERROR(VLOOKUP($FA19,MOM,LOOKUPS!I$12,0)*$FB$6+VLOOKUP($FA19,STREV,LOOKUPS!I$10,0)*$FC$6+VLOOKUP($FA19,LTREV,LOOKUPS!I$9,0)*$FD$6+VLOOKUP($FA19,CFP,LOOKUPS!I$6,0)*$FE$6+VLOOKUP($FA19,EP,LOOKUPS!I$8,0)*$FF$6+VLOOKUP($FA19,BM,LOOKUPS!I$5,0)*$FG$6+VLOOKUP($FA19,DIV,LOOKUPS!I$7,0)*$FH$6++VLOOKUP($FA19,SIZE,LOOKUPS!I$11,0)*$FI$6),"",VLOOKUP($FA19,MOM,LOOKUPS!I$12,0)*$FB$6+VLOOKUP($FA19,STREV,LOOKUPS!I$10,0)*$FC$6+VLOOKUP($FA19,LTREV,LOOKUPS!I$9,0)*$FD$6+VLOOKUP($FA19,CFP,LOOKUPS!I$6,0)*$FE$6+VLOOKUP($FA19,EP,LOOKUPS!I$8,0)*$FF$6+VLOOKUP($FA19,BM,LOOKUPS!I$5,0)*$FG$6+VLOOKUP($FA19,DIV,LOOKUPS!I$7,0)*$FH$6++VLOOKUP($FA19,SIZE,LOOKUPS!I$11,0)*$FI$6)</f>
        <v/>
      </c>
      <c r="FI19" s="1" t="str">
        <f>IF(ISERROR(VLOOKUP($FA19,MOM,LOOKUPS!J$12,0)*$FB$6+VLOOKUP($FA19,STREV,LOOKUPS!J$10,0)*$FC$6+VLOOKUP($FA19,LTREV,LOOKUPS!J$9,0)*$FD$6+VLOOKUP($FA19,CFP,LOOKUPS!J$6,0)*$FE$6+VLOOKUP($FA19,EP,LOOKUPS!J$8,0)*$FF$6+VLOOKUP($FA19,BM,LOOKUPS!J$5,0)*$FG$6+VLOOKUP($FA19,DIV,LOOKUPS!J$7,0)*$FH$6++VLOOKUP($FA19,SIZE,LOOKUPS!J$11,0)*$FI$6),"",VLOOKUP($FA19,MOM,LOOKUPS!J$12,0)*$FB$6+VLOOKUP($FA19,STREV,LOOKUPS!J$10,0)*$FC$6+VLOOKUP($FA19,LTREV,LOOKUPS!J$9,0)*$FD$6+VLOOKUP($FA19,CFP,LOOKUPS!J$6,0)*$FE$6+VLOOKUP($FA19,EP,LOOKUPS!J$8,0)*$FF$6+VLOOKUP($FA19,BM,LOOKUPS!J$5,0)*$FG$6+VLOOKUP($FA19,DIV,LOOKUPS!J$7,0)*$FH$6++VLOOKUP($FA19,SIZE,LOOKUPS!J$11,0)*$FI$6)</f>
        <v/>
      </c>
      <c r="FJ19" s="1" t="str">
        <f>IF(ISERROR(VLOOKUP($FA19,MOM,LOOKUPS!K$12,0)*$FB$6+VLOOKUP($FA19,STREV,LOOKUPS!K$10,0)*$FC$6+VLOOKUP($FA19,LTREV,LOOKUPS!K$9,0)*$FD$6+VLOOKUP($FA19,CFP,LOOKUPS!K$6,0)*$FE$6+VLOOKUP($FA19,EP,LOOKUPS!K$8,0)*$FF$6+VLOOKUP($FA19,BM,LOOKUPS!K$5,0)*$FG$6+VLOOKUP($FA19,DIV,LOOKUPS!K$7,0)*$FH$6++VLOOKUP($FA19,SIZE,LOOKUPS!K$11,0)*$FI$6),"",VLOOKUP($FA19,MOM,LOOKUPS!K$12,0)*$FB$6+VLOOKUP($FA19,STREV,LOOKUPS!K$10,0)*$FC$6+VLOOKUP($FA19,LTREV,LOOKUPS!K$9,0)*$FD$6+VLOOKUP($FA19,CFP,LOOKUPS!K$6,0)*$FE$6+VLOOKUP($FA19,EP,LOOKUPS!K$8,0)*$FF$6+VLOOKUP($FA19,BM,LOOKUPS!K$5,0)*$FG$6+VLOOKUP($FA19,DIV,LOOKUPS!K$7,0)*$FH$6++VLOOKUP($FA19,SIZE,LOOKUPS!K$11,0)*$FI$6)</f>
        <v/>
      </c>
      <c r="FK19" s="1" t="str">
        <f>IF(ISERROR(VLOOKUP($FA19,MOM,LOOKUPS!L$12,0)*$FB$6+VLOOKUP($FA19,STREV,LOOKUPS!L$10,0)*$FC$6+VLOOKUP($FA19,LTREV,LOOKUPS!L$9,0)*$FD$6+VLOOKUP($FA19,CFP,LOOKUPS!L$6,0)*$FE$6+VLOOKUP($FA19,EP,LOOKUPS!L$8,0)*$FF$6+VLOOKUP($FA19,BM,LOOKUPS!L$5,0)*$FG$6+VLOOKUP($FA19,DIV,LOOKUPS!L$7,0)*$FH$6++VLOOKUP($FA19,SIZE,LOOKUPS!L$11,0)*$FI$6),"",VLOOKUP($FA19,MOM,LOOKUPS!L$12,0)*$FB$6+VLOOKUP($FA19,STREV,LOOKUPS!L$10,0)*$FC$6+VLOOKUP($FA19,LTREV,LOOKUPS!L$9,0)*$FD$6+VLOOKUP($FA19,CFP,LOOKUPS!L$6,0)*$FE$6+VLOOKUP($FA19,EP,LOOKUPS!L$8,0)*$FF$6+VLOOKUP($FA19,BM,LOOKUPS!L$5,0)*$FG$6+VLOOKUP($FA19,DIV,LOOKUPS!L$7,0)*$FH$6++VLOOKUP($FA19,SIZE,LOOKUPS!L$11,0)*$FI$6)</f>
        <v/>
      </c>
    </row>
    <row r="20" spans="1:167" x14ac:dyDescent="0.3">
      <c r="A20" s="1">
        <v>192711</v>
      </c>
      <c r="B20" s="1">
        <v>29.59</v>
      </c>
      <c r="C20" s="1">
        <v>9.15</v>
      </c>
      <c r="D20" s="1">
        <v>8.84</v>
      </c>
      <c r="E20" s="1">
        <v>8.7100000000000009</v>
      </c>
      <c r="F20" s="1">
        <v>6.34</v>
      </c>
      <c r="G20" s="1">
        <v>8.9</v>
      </c>
      <c r="H20" s="1">
        <v>7.87</v>
      </c>
      <c r="I20" s="1">
        <v>7.06</v>
      </c>
      <c r="J20" s="1">
        <v>8.0399999999999991</v>
      </c>
      <c r="K20" s="1">
        <v>8.24</v>
      </c>
      <c r="M20" s="1">
        <v>192612</v>
      </c>
      <c r="N20" s="1">
        <v>6.06</v>
      </c>
      <c r="O20" s="1">
        <v>2.38</v>
      </c>
      <c r="P20" s="1">
        <v>2.2999999999999998</v>
      </c>
      <c r="Q20" s="1">
        <v>2.52</v>
      </c>
      <c r="R20" s="1">
        <v>1.95</v>
      </c>
      <c r="S20" s="1">
        <v>2.1800000000000002</v>
      </c>
      <c r="T20" s="1">
        <v>0.75</v>
      </c>
      <c r="U20" s="1">
        <v>4.1500000000000004</v>
      </c>
      <c r="V20" s="1">
        <v>2.83</v>
      </c>
      <c r="W20" s="1">
        <v>-0.98</v>
      </c>
      <c r="Y20" s="1">
        <v>193111</v>
      </c>
      <c r="Z20" s="1">
        <v>-6.17</v>
      </c>
      <c r="AA20" s="1">
        <v>-10.029999999999999</v>
      </c>
      <c r="AB20" s="1">
        <v>-9.9700000000000006</v>
      </c>
      <c r="AC20" s="1">
        <v>-6.91</v>
      </c>
      <c r="AD20" s="1">
        <v>-11.65</v>
      </c>
      <c r="AE20" s="1">
        <v>-11.61</v>
      </c>
      <c r="AF20" s="1">
        <v>-12.37</v>
      </c>
      <c r="AG20" s="1">
        <v>-8</v>
      </c>
      <c r="AH20" s="1">
        <v>-8.41</v>
      </c>
      <c r="AI20" s="1">
        <v>-7.48</v>
      </c>
      <c r="AK20">
        <v>195205</v>
      </c>
      <c r="AL20">
        <v>-0.49</v>
      </c>
      <c r="AM20">
        <v>1.98</v>
      </c>
      <c r="AN20">
        <v>3.21</v>
      </c>
      <c r="AO20">
        <v>2.2799999999999998</v>
      </c>
      <c r="AP20">
        <v>1.9</v>
      </c>
      <c r="AQ20">
        <v>2.27</v>
      </c>
      <c r="AR20">
        <v>4.05</v>
      </c>
      <c r="AS20">
        <v>2.36</v>
      </c>
      <c r="AT20">
        <v>2.2000000000000002</v>
      </c>
      <c r="AU20">
        <v>1.64</v>
      </c>
      <c r="AV20">
        <v>2.17</v>
      </c>
      <c r="AW20">
        <v>2.14</v>
      </c>
      <c r="AX20">
        <v>2.41</v>
      </c>
      <c r="AY20">
        <v>3.91</v>
      </c>
      <c r="AZ20">
        <v>4.1900000000000004</v>
      </c>
      <c r="BA20">
        <v>2.2799999999999998</v>
      </c>
      <c r="BB20">
        <v>2.4300000000000002</v>
      </c>
      <c r="BC20">
        <v>2.6</v>
      </c>
      <c r="BD20">
        <v>1.81</v>
      </c>
      <c r="BF20" s="1">
        <v>195205</v>
      </c>
      <c r="BG20" s="1">
        <v>-0.49</v>
      </c>
      <c r="BH20" s="1">
        <v>2.1800000000000002</v>
      </c>
      <c r="BI20" s="1">
        <v>3.1</v>
      </c>
      <c r="BJ20" s="1">
        <v>2.16</v>
      </c>
      <c r="BK20" s="1">
        <v>1.47</v>
      </c>
      <c r="BL20" s="1">
        <v>3.08</v>
      </c>
      <c r="BM20" s="1">
        <v>2.75</v>
      </c>
      <c r="BN20" s="1">
        <v>3.26</v>
      </c>
      <c r="BO20" s="1">
        <v>2.16</v>
      </c>
      <c r="BP20" s="1">
        <v>1.69</v>
      </c>
      <c r="BQ20" s="1">
        <v>1.25</v>
      </c>
      <c r="BR20" s="1">
        <v>3.64</v>
      </c>
      <c r="BS20" s="1">
        <v>2.54</v>
      </c>
      <c r="BT20" s="1">
        <v>3.4</v>
      </c>
      <c r="BU20" s="1">
        <v>2.11</v>
      </c>
      <c r="BV20" s="1">
        <v>4.34</v>
      </c>
      <c r="BW20" s="1">
        <v>2.15</v>
      </c>
      <c r="BX20" s="1">
        <v>3.09</v>
      </c>
      <c r="BY20" s="1">
        <v>1.2</v>
      </c>
      <c r="CA20" s="1">
        <v>192705</v>
      </c>
      <c r="CB20" s="1">
        <v>-13.88</v>
      </c>
      <c r="CC20" s="1">
        <v>4.75</v>
      </c>
      <c r="CD20" s="1">
        <v>4.93</v>
      </c>
      <c r="CE20" s="1">
        <v>10.32</v>
      </c>
      <c r="CF20" s="1">
        <v>4.7699999999999996</v>
      </c>
      <c r="CG20" s="1">
        <v>5.15</v>
      </c>
      <c r="CH20" s="1">
        <v>4.16</v>
      </c>
      <c r="CI20" s="1">
        <v>7.66</v>
      </c>
      <c r="CJ20" s="1">
        <v>10.61</v>
      </c>
      <c r="CK20" s="1">
        <v>4.57</v>
      </c>
      <c r="CL20" s="1">
        <v>4.97</v>
      </c>
      <c r="CM20" s="1">
        <v>4.6900000000000004</v>
      </c>
      <c r="CN20" s="1">
        <v>5.61</v>
      </c>
      <c r="CO20" s="1">
        <v>4.01</v>
      </c>
      <c r="CP20" s="1">
        <v>4.3099999999999996</v>
      </c>
      <c r="CQ20" s="1">
        <v>5.74</v>
      </c>
      <c r="CR20" s="1">
        <v>9.7200000000000006</v>
      </c>
      <c r="CS20" s="1">
        <v>11.89</v>
      </c>
      <c r="CT20" s="1">
        <v>9.27</v>
      </c>
      <c r="CV20" s="1">
        <v>192805</v>
      </c>
      <c r="CW20" s="1">
        <v>5.98</v>
      </c>
      <c r="CX20" s="1">
        <v>2.5299999999999998</v>
      </c>
      <c r="CY20" s="1">
        <v>1.97</v>
      </c>
      <c r="CZ20" s="1">
        <v>5.22</v>
      </c>
      <c r="DA20" s="1">
        <v>2.4300000000000002</v>
      </c>
      <c r="DB20" s="1">
        <v>3.17</v>
      </c>
      <c r="DC20" s="1">
        <v>0.78</v>
      </c>
      <c r="DD20" s="1">
        <v>0.75</v>
      </c>
      <c r="DE20" s="1">
        <v>8.49</v>
      </c>
      <c r="DF20" s="1">
        <v>0.75</v>
      </c>
      <c r="DG20" s="1">
        <v>4.17</v>
      </c>
      <c r="DH20" s="1">
        <v>2.75</v>
      </c>
      <c r="DI20" s="1">
        <v>3.59</v>
      </c>
      <c r="DJ20" s="1">
        <v>1.63</v>
      </c>
      <c r="DK20" s="1">
        <v>-0.1</v>
      </c>
      <c r="DL20" s="1">
        <v>2.8</v>
      </c>
      <c r="DM20" s="1">
        <v>-1.31</v>
      </c>
      <c r="DN20" s="1">
        <v>3.64</v>
      </c>
      <c r="DO20" s="1">
        <v>13.07</v>
      </c>
      <c r="DQ20" s="1">
        <v>192705</v>
      </c>
      <c r="DR20" s="1">
        <v>-99.99</v>
      </c>
      <c r="DS20" s="1">
        <v>6.78</v>
      </c>
      <c r="DT20" s="1">
        <v>6.81</v>
      </c>
      <c r="DU20" s="1">
        <v>5.67</v>
      </c>
      <c r="DV20" s="1">
        <v>7.26</v>
      </c>
      <c r="DW20" s="1">
        <v>6.77</v>
      </c>
      <c r="DX20" s="1">
        <v>6.58</v>
      </c>
      <c r="DY20" s="1">
        <v>6.22</v>
      </c>
      <c r="DZ20" s="1">
        <v>5.48</v>
      </c>
      <c r="EA20" s="1">
        <v>5.45</v>
      </c>
      <c r="EB20" s="1">
        <v>8.9600000000000009</v>
      </c>
      <c r="EC20" s="1">
        <v>5.79</v>
      </c>
      <c r="ED20" s="1">
        <v>7.71</v>
      </c>
      <c r="EE20" s="1">
        <v>6.07</v>
      </c>
      <c r="EF20" s="1">
        <v>7.11</v>
      </c>
      <c r="EG20" s="1">
        <v>6.39</v>
      </c>
      <c r="EH20" s="1">
        <v>6.05</v>
      </c>
      <c r="EI20" s="1">
        <v>5.7</v>
      </c>
      <c r="EJ20" s="1">
        <v>5.25</v>
      </c>
      <c r="EL20">
        <v>192705</v>
      </c>
      <c r="EM20">
        <v>5.44</v>
      </c>
      <c r="EN20">
        <v>1.41</v>
      </c>
      <c r="EO20">
        <v>4.93</v>
      </c>
      <c r="EP20">
        <v>0.3</v>
      </c>
      <c r="ER20" s="1">
        <v>192711</v>
      </c>
      <c r="ES20" s="1">
        <v>-0.67</v>
      </c>
      <c r="EU20" s="1">
        <v>192612</v>
      </c>
      <c r="EV20" s="1">
        <v>1.95</v>
      </c>
      <c r="EX20" s="1">
        <v>193111</v>
      </c>
      <c r="EY20" s="1">
        <v>0.96</v>
      </c>
      <c r="FA20" s="1">
        <v>192711</v>
      </c>
      <c r="FB20" s="1" t="str">
        <f>IF(ISERROR(VLOOKUP($FA20,MOM,LOOKUPS!C$12,0)*$FB$6+VLOOKUP($FA20,STREV,LOOKUPS!C$10,0)*$FC$6+VLOOKUP($FA20,LTREV,LOOKUPS!C$9,0)*$FD$6+VLOOKUP($FA20,CFP,LOOKUPS!C$6,0)*$FE$6+VLOOKUP($FA20,EP,LOOKUPS!C$8,0)*$FF$6+VLOOKUP($FA20,BM,LOOKUPS!C$5,0)*$FG$6+VLOOKUP($FA20,DIV,LOOKUPS!C$7,0)*$FH$6++VLOOKUP($FA20,SIZE,LOOKUPS!C$11,0)*$FI$6),"",VLOOKUP($FA20,MOM,LOOKUPS!C$12,0)*$FB$6+VLOOKUP($FA20,STREV,LOOKUPS!C$10,0)*$FC$6+VLOOKUP($FA20,LTREV,LOOKUPS!C$9,0)*$FD$6+VLOOKUP($FA20,CFP,LOOKUPS!C$6,0)*$FE$6+VLOOKUP($FA20,EP,LOOKUPS!C$8,0)*$FF$6+VLOOKUP($FA20,BM,LOOKUPS!C$5,0)*$FG$6+VLOOKUP($FA20,DIV,LOOKUPS!C$7,0)*$FH$6++VLOOKUP($FA20,SIZE,LOOKUPS!C$11,0)*$FI$6)</f>
        <v/>
      </c>
      <c r="FC20" s="1" t="str">
        <f>IF(ISERROR(VLOOKUP($FA20,MOM,LOOKUPS!D$12,0)*$FB$6+VLOOKUP($FA20,STREV,LOOKUPS!D$10,0)*$FC$6+VLOOKUP($FA20,LTREV,LOOKUPS!D$9,0)*$FD$6+VLOOKUP($FA20,CFP,LOOKUPS!D$6,0)*$FE$6+VLOOKUP($FA20,EP,LOOKUPS!D$8,0)*$FF$6+VLOOKUP($FA20,BM,LOOKUPS!D$5,0)*$FG$6+VLOOKUP($FA20,DIV,LOOKUPS!D$7,0)*$FH$6++VLOOKUP($FA20,SIZE,LOOKUPS!D$11,0)*$FI$6),"",VLOOKUP($FA20,MOM,LOOKUPS!D$12,0)*$FB$6+VLOOKUP($FA20,STREV,LOOKUPS!D$10,0)*$FC$6+VLOOKUP($FA20,LTREV,LOOKUPS!D$9,0)*$FD$6+VLOOKUP($FA20,CFP,LOOKUPS!D$6,0)*$FE$6+VLOOKUP($FA20,EP,LOOKUPS!D$8,0)*$FF$6+VLOOKUP($FA20,BM,LOOKUPS!D$5,0)*$FG$6+VLOOKUP($FA20,DIV,LOOKUPS!D$7,0)*$FH$6++VLOOKUP($FA20,SIZE,LOOKUPS!D$11,0)*$FI$6)</f>
        <v/>
      </c>
      <c r="FD20" s="1" t="str">
        <f>IF(ISERROR(VLOOKUP($FA20,MOM,LOOKUPS!E$12,0)*$FB$6+VLOOKUP($FA20,STREV,LOOKUPS!E$10,0)*$FC$6+VLOOKUP($FA20,LTREV,LOOKUPS!E$9,0)*$FD$6+VLOOKUP($FA20,CFP,LOOKUPS!E$6,0)*$FE$6+VLOOKUP($FA20,EP,LOOKUPS!E$8,0)*$FF$6+VLOOKUP($FA20,BM,LOOKUPS!E$5,0)*$FG$6+VLOOKUP($FA20,DIV,LOOKUPS!E$7,0)*$FH$6++VLOOKUP($FA20,SIZE,LOOKUPS!E$11,0)*$FI$6),"",VLOOKUP($FA20,MOM,LOOKUPS!E$12,0)*$FB$6+VLOOKUP($FA20,STREV,LOOKUPS!E$10,0)*$FC$6+VLOOKUP($FA20,LTREV,LOOKUPS!E$9,0)*$FD$6+VLOOKUP($FA20,CFP,LOOKUPS!E$6,0)*$FE$6+VLOOKUP($FA20,EP,LOOKUPS!E$8,0)*$FF$6+VLOOKUP($FA20,BM,LOOKUPS!E$5,0)*$FG$6+VLOOKUP($FA20,DIV,LOOKUPS!E$7,0)*$FH$6++VLOOKUP($FA20,SIZE,LOOKUPS!E$11,0)*$FI$6)</f>
        <v/>
      </c>
      <c r="FE20" s="1" t="str">
        <f>IF(ISERROR(VLOOKUP($FA20,MOM,LOOKUPS!F$12,0)*$FB$6+VLOOKUP($FA20,STREV,LOOKUPS!F$10,0)*$FC$6+VLOOKUP($FA20,LTREV,LOOKUPS!F$9,0)*$FD$6+VLOOKUP($FA20,CFP,LOOKUPS!F$6,0)*$FE$6+VLOOKUP($FA20,EP,LOOKUPS!F$8,0)*$FF$6+VLOOKUP($FA20,BM,LOOKUPS!F$5,0)*$FG$6+VLOOKUP($FA20,DIV,LOOKUPS!F$7,0)*$FH$6++VLOOKUP($FA20,SIZE,LOOKUPS!F$11,0)*$FI$6),"",VLOOKUP($FA20,MOM,LOOKUPS!F$12,0)*$FB$6+VLOOKUP($FA20,STREV,LOOKUPS!F$10,0)*$FC$6+VLOOKUP($FA20,LTREV,LOOKUPS!F$9,0)*$FD$6+VLOOKUP($FA20,CFP,LOOKUPS!F$6,0)*$FE$6+VLOOKUP($FA20,EP,LOOKUPS!F$8,0)*$FF$6+VLOOKUP($FA20,BM,LOOKUPS!F$5,0)*$FG$6+VLOOKUP($FA20,DIV,LOOKUPS!F$7,0)*$FH$6++VLOOKUP($FA20,SIZE,LOOKUPS!F$11,0)*$FI$6)</f>
        <v/>
      </c>
      <c r="FF20" s="1" t="str">
        <f>IF(ISERROR(VLOOKUP($FA20,MOM,LOOKUPS!G$12,0)*$FB$6+VLOOKUP($FA20,STREV,LOOKUPS!G$10,0)*$FC$6+VLOOKUP($FA20,LTREV,LOOKUPS!G$9,0)*$FD$6+VLOOKUP($FA20,CFP,LOOKUPS!G$6,0)*$FE$6+VLOOKUP($FA20,EP,LOOKUPS!G$8,0)*$FF$6+VLOOKUP($FA20,BM,LOOKUPS!G$5,0)*$FG$6+VLOOKUP($FA20,DIV,LOOKUPS!G$7,0)*$FH$6++VLOOKUP($FA20,SIZE,LOOKUPS!G$11,0)*$FI$6),"",VLOOKUP($FA20,MOM,LOOKUPS!G$12,0)*$FB$6+VLOOKUP($FA20,STREV,LOOKUPS!G$10,0)*$FC$6+VLOOKUP($FA20,LTREV,LOOKUPS!G$9,0)*$FD$6+VLOOKUP($FA20,CFP,LOOKUPS!G$6,0)*$FE$6+VLOOKUP($FA20,EP,LOOKUPS!G$8,0)*$FF$6+VLOOKUP($FA20,BM,LOOKUPS!G$5,0)*$FG$6+VLOOKUP($FA20,DIV,LOOKUPS!G$7,0)*$FH$6++VLOOKUP($FA20,SIZE,LOOKUPS!G$11,0)*$FI$6)</f>
        <v/>
      </c>
      <c r="FG20" s="1" t="str">
        <f>IF(ISERROR(VLOOKUP($FA20,MOM,LOOKUPS!H$12,0)*$FB$6+VLOOKUP($FA20,STREV,LOOKUPS!H$10,0)*$FC$6+VLOOKUP($FA20,LTREV,LOOKUPS!H$9,0)*$FD$6+VLOOKUP($FA20,CFP,LOOKUPS!H$6,0)*$FE$6+VLOOKUP($FA20,EP,LOOKUPS!H$8,0)*$FF$6+VLOOKUP($FA20,BM,LOOKUPS!H$5,0)*$FG$6+VLOOKUP($FA20,DIV,LOOKUPS!H$7,0)*$FH$6++VLOOKUP($FA20,SIZE,LOOKUPS!H$11,0)*$FI$6),"",VLOOKUP($FA20,MOM,LOOKUPS!H$12,0)*$FB$6+VLOOKUP($FA20,STREV,LOOKUPS!H$10,0)*$FC$6+VLOOKUP($FA20,LTREV,LOOKUPS!H$9,0)*$FD$6+VLOOKUP($FA20,CFP,LOOKUPS!H$6,0)*$FE$6+VLOOKUP($FA20,EP,LOOKUPS!H$8,0)*$FF$6+VLOOKUP($FA20,BM,LOOKUPS!H$5,0)*$FG$6+VLOOKUP($FA20,DIV,LOOKUPS!H$7,0)*$FH$6++VLOOKUP($FA20,SIZE,LOOKUPS!H$11,0)*$FI$6)</f>
        <v/>
      </c>
      <c r="FH20" s="1" t="str">
        <f>IF(ISERROR(VLOOKUP($FA20,MOM,LOOKUPS!I$12,0)*$FB$6+VLOOKUP($FA20,STREV,LOOKUPS!I$10,0)*$FC$6+VLOOKUP($FA20,LTREV,LOOKUPS!I$9,0)*$FD$6+VLOOKUP($FA20,CFP,LOOKUPS!I$6,0)*$FE$6+VLOOKUP($FA20,EP,LOOKUPS!I$8,0)*$FF$6+VLOOKUP($FA20,BM,LOOKUPS!I$5,0)*$FG$6+VLOOKUP($FA20,DIV,LOOKUPS!I$7,0)*$FH$6++VLOOKUP($FA20,SIZE,LOOKUPS!I$11,0)*$FI$6),"",VLOOKUP($FA20,MOM,LOOKUPS!I$12,0)*$FB$6+VLOOKUP($FA20,STREV,LOOKUPS!I$10,0)*$FC$6+VLOOKUP($FA20,LTREV,LOOKUPS!I$9,0)*$FD$6+VLOOKUP($FA20,CFP,LOOKUPS!I$6,0)*$FE$6+VLOOKUP($FA20,EP,LOOKUPS!I$8,0)*$FF$6+VLOOKUP($FA20,BM,LOOKUPS!I$5,0)*$FG$6+VLOOKUP($FA20,DIV,LOOKUPS!I$7,0)*$FH$6++VLOOKUP($FA20,SIZE,LOOKUPS!I$11,0)*$FI$6)</f>
        <v/>
      </c>
      <c r="FI20" s="1" t="str">
        <f>IF(ISERROR(VLOOKUP($FA20,MOM,LOOKUPS!J$12,0)*$FB$6+VLOOKUP($FA20,STREV,LOOKUPS!J$10,0)*$FC$6+VLOOKUP($FA20,LTREV,LOOKUPS!J$9,0)*$FD$6+VLOOKUP($FA20,CFP,LOOKUPS!J$6,0)*$FE$6+VLOOKUP($FA20,EP,LOOKUPS!J$8,0)*$FF$6+VLOOKUP($FA20,BM,LOOKUPS!J$5,0)*$FG$6+VLOOKUP($FA20,DIV,LOOKUPS!J$7,0)*$FH$6++VLOOKUP($FA20,SIZE,LOOKUPS!J$11,0)*$FI$6),"",VLOOKUP($FA20,MOM,LOOKUPS!J$12,0)*$FB$6+VLOOKUP($FA20,STREV,LOOKUPS!J$10,0)*$FC$6+VLOOKUP($FA20,LTREV,LOOKUPS!J$9,0)*$FD$6+VLOOKUP($FA20,CFP,LOOKUPS!J$6,0)*$FE$6+VLOOKUP($FA20,EP,LOOKUPS!J$8,0)*$FF$6+VLOOKUP($FA20,BM,LOOKUPS!J$5,0)*$FG$6+VLOOKUP($FA20,DIV,LOOKUPS!J$7,0)*$FH$6++VLOOKUP($FA20,SIZE,LOOKUPS!J$11,0)*$FI$6)</f>
        <v/>
      </c>
      <c r="FJ20" s="1" t="str">
        <f>IF(ISERROR(VLOOKUP($FA20,MOM,LOOKUPS!K$12,0)*$FB$6+VLOOKUP($FA20,STREV,LOOKUPS!K$10,0)*$FC$6+VLOOKUP($FA20,LTREV,LOOKUPS!K$9,0)*$FD$6+VLOOKUP($FA20,CFP,LOOKUPS!K$6,0)*$FE$6+VLOOKUP($FA20,EP,LOOKUPS!K$8,0)*$FF$6+VLOOKUP($FA20,BM,LOOKUPS!K$5,0)*$FG$6+VLOOKUP($FA20,DIV,LOOKUPS!K$7,0)*$FH$6++VLOOKUP($FA20,SIZE,LOOKUPS!K$11,0)*$FI$6),"",VLOOKUP($FA20,MOM,LOOKUPS!K$12,0)*$FB$6+VLOOKUP($FA20,STREV,LOOKUPS!K$10,0)*$FC$6+VLOOKUP($FA20,LTREV,LOOKUPS!K$9,0)*$FD$6+VLOOKUP($FA20,CFP,LOOKUPS!K$6,0)*$FE$6+VLOOKUP($FA20,EP,LOOKUPS!K$8,0)*$FF$6+VLOOKUP($FA20,BM,LOOKUPS!K$5,0)*$FG$6+VLOOKUP($FA20,DIV,LOOKUPS!K$7,0)*$FH$6++VLOOKUP($FA20,SIZE,LOOKUPS!K$11,0)*$FI$6)</f>
        <v/>
      </c>
      <c r="FK20" s="1" t="str">
        <f>IF(ISERROR(VLOOKUP($FA20,MOM,LOOKUPS!L$12,0)*$FB$6+VLOOKUP($FA20,STREV,LOOKUPS!L$10,0)*$FC$6+VLOOKUP($FA20,LTREV,LOOKUPS!L$9,0)*$FD$6+VLOOKUP($FA20,CFP,LOOKUPS!L$6,0)*$FE$6+VLOOKUP($FA20,EP,LOOKUPS!L$8,0)*$FF$6+VLOOKUP($FA20,BM,LOOKUPS!L$5,0)*$FG$6+VLOOKUP($FA20,DIV,LOOKUPS!L$7,0)*$FH$6++VLOOKUP($FA20,SIZE,LOOKUPS!L$11,0)*$FI$6),"",VLOOKUP($FA20,MOM,LOOKUPS!L$12,0)*$FB$6+VLOOKUP($FA20,STREV,LOOKUPS!L$10,0)*$FC$6+VLOOKUP($FA20,LTREV,LOOKUPS!L$9,0)*$FD$6+VLOOKUP($FA20,CFP,LOOKUPS!L$6,0)*$FE$6+VLOOKUP($FA20,EP,LOOKUPS!L$8,0)*$FF$6+VLOOKUP($FA20,BM,LOOKUPS!L$5,0)*$FG$6+VLOOKUP($FA20,DIV,LOOKUPS!L$7,0)*$FH$6++VLOOKUP($FA20,SIZE,LOOKUPS!L$11,0)*$FI$6)</f>
        <v/>
      </c>
    </row>
    <row r="21" spans="1:167" x14ac:dyDescent="0.3">
      <c r="A21" s="1">
        <v>192712</v>
      </c>
      <c r="B21" s="1">
        <v>4.3600000000000003</v>
      </c>
      <c r="C21" s="1">
        <v>0.41</v>
      </c>
      <c r="D21" s="1">
        <v>2.0699999999999998</v>
      </c>
      <c r="E21" s="1">
        <v>4.09</v>
      </c>
      <c r="F21" s="1">
        <v>5.57</v>
      </c>
      <c r="G21" s="1">
        <v>2.95</v>
      </c>
      <c r="H21" s="1">
        <v>1.74</v>
      </c>
      <c r="I21" s="1">
        <v>1.51</v>
      </c>
      <c r="J21" s="1">
        <v>4.87</v>
      </c>
      <c r="K21" s="1">
        <v>4.6500000000000004</v>
      </c>
      <c r="M21" s="1">
        <v>192701</v>
      </c>
      <c r="N21" s="1">
        <v>4.95</v>
      </c>
      <c r="O21" s="1">
        <v>0.37</v>
      </c>
      <c r="P21" s="1">
        <v>-1.08</v>
      </c>
      <c r="Q21" s="1">
        <v>1.48</v>
      </c>
      <c r="R21" s="1">
        <v>-0.51</v>
      </c>
      <c r="S21" s="1">
        <v>0.67</v>
      </c>
      <c r="T21" s="1">
        <v>0.76</v>
      </c>
      <c r="U21" s="1">
        <v>2.2799999999999998</v>
      </c>
      <c r="V21" s="1">
        <v>1.51</v>
      </c>
      <c r="W21" s="1">
        <v>1.86</v>
      </c>
      <c r="Y21" s="1">
        <v>193112</v>
      </c>
      <c r="Z21" s="1">
        <v>-24.87</v>
      </c>
      <c r="AA21" s="1">
        <v>-17.45</v>
      </c>
      <c r="AB21" s="1">
        <v>-22.92</v>
      </c>
      <c r="AC21" s="1">
        <v>-21.32</v>
      </c>
      <c r="AD21" s="1">
        <v>-21.05</v>
      </c>
      <c r="AE21" s="1">
        <v>-19.5</v>
      </c>
      <c r="AF21" s="1">
        <v>-19.34</v>
      </c>
      <c r="AG21" s="1">
        <v>-14.73</v>
      </c>
      <c r="AH21" s="1">
        <v>-15.07</v>
      </c>
      <c r="AI21" s="1">
        <v>-13.2</v>
      </c>
      <c r="AK21">
        <v>195206</v>
      </c>
      <c r="AL21">
        <v>2.88</v>
      </c>
      <c r="AM21">
        <v>3.08</v>
      </c>
      <c r="AN21">
        <v>3.41</v>
      </c>
      <c r="AO21">
        <v>4.3899999999999997</v>
      </c>
      <c r="AP21">
        <v>2.71</v>
      </c>
      <c r="AQ21">
        <v>3.74</v>
      </c>
      <c r="AR21">
        <v>3.27</v>
      </c>
      <c r="AS21">
        <v>3.45</v>
      </c>
      <c r="AT21">
        <v>4.84</v>
      </c>
      <c r="AU21">
        <v>2.35</v>
      </c>
      <c r="AV21">
        <v>3.09</v>
      </c>
      <c r="AW21">
        <v>3.79</v>
      </c>
      <c r="AX21">
        <v>3.68</v>
      </c>
      <c r="AY21">
        <v>1.89</v>
      </c>
      <c r="AZ21">
        <v>4.6500000000000004</v>
      </c>
      <c r="BA21">
        <v>3.41</v>
      </c>
      <c r="BB21">
        <v>3.49</v>
      </c>
      <c r="BC21">
        <v>4.95</v>
      </c>
      <c r="BD21">
        <v>4.74</v>
      </c>
      <c r="BF21" s="1">
        <v>195206</v>
      </c>
      <c r="BG21" s="1">
        <v>2.88</v>
      </c>
      <c r="BH21" s="1">
        <v>2.98</v>
      </c>
      <c r="BI21" s="1">
        <v>3.53</v>
      </c>
      <c r="BJ21" s="1">
        <v>4.28</v>
      </c>
      <c r="BK21" s="1">
        <v>2.62</v>
      </c>
      <c r="BL21" s="1">
        <v>3.91</v>
      </c>
      <c r="BM21" s="1">
        <v>3.49</v>
      </c>
      <c r="BN21" s="1">
        <v>3.71</v>
      </c>
      <c r="BO21" s="1">
        <v>4.21</v>
      </c>
      <c r="BP21" s="1">
        <v>3.75</v>
      </c>
      <c r="BQ21" s="1">
        <v>1.52</v>
      </c>
      <c r="BR21" s="1">
        <v>3.71</v>
      </c>
      <c r="BS21" s="1">
        <v>4.1100000000000003</v>
      </c>
      <c r="BT21" s="1">
        <v>4.8600000000000003</v>
      </c>
      <c r="BU21" s="1">
        <v>2.12</v>
      </c>
      <c r="BV21" s="1">
        <v>3.01</v>
      </c>
      <c r="BW21" s="1">
        <v>4.43</v>
      </c>
      <c r="BX21" s="1">
        <v>3.92</v>
      </c>
      <c r="BY21" s="1">
        <v>4.5</v>
      </c>
      <c r="CA21" s="1">
        <v>192706</v>
      </c>
      <c r="CB21" s="1">
        <v>16.64</v>
      </c>
      <c r="CC21" s="1">
        <v>-2.2599999999999998</v>
      </c>
      <c r="CD21" s="1">
        <v>-1.77</v>
      </c>
      <c r="CE21" s="1">
        <v>-1.49</v>
      </c>
      <c r="CF21" s="1">
        <v>-1.31</v>
      </c>
      <c r="CG21" s="1">
        <v>-2.75</v>
      </c>
      <c r="CH21" s="1">
        <v>-2.4900000000000002</v>
      </c>
      <c r="CI21" s="1">
        <v>-0.93</v>
      </c>
      <c r="CJ21" s="1">
        <v>-1.7</v>
      </c>
      <c r="CK21" s="1">
        <v>-0.28000000000000003</v>
      </c>
      <c r="CL21" s="1">
        <v>-2.3199999999999998</v>
      </c>
      <c r="CM21" s="1">
        <v>-4.18</v>
      </c>
      <c r="CN21" s="1">
        <v>-1.31</v>
      </c>
      <c r="CO21" s="1">
        <v>-1.07</v>
      </c>
      <c r="CP21" s="1">
        <v>-3.95</v>
      </c>
      <c r="CQ21" s="1">
        <v>-0.81</v>
      </c>
      <c r="CR21" s="1">
        <v>-1.06</v>
      </c>
      <c r="CS21" s="1">
        <v>-2.86</v>
      </c>
      <c r="CT21" s="1">
        <v>-0.49</v>
      </c>
      <c r="CV21" s="1">
        <v>192806</v>
      </c>
      <c r="CW21" s="1">
        <v>-9.18</v>
      </c>
      <c r="CX21" s="1">
        <v>-6.07</v>
      </c>
      <c r="CY21" s="1">
        <v>-4.78</v>
      </c>
      <c r="CZ21" s="1">
        <v>-6.02</v>
      </c>
      <c r="DA21" s="1">
        <v>-5.76</v>
      </c>
      <c r="DB21" s="1">
        <v>-5.97</v>
      </c>
      <c r="DC21" s="1">
        <v>-4.62</v>
      </c>
      <c r="DD21" s="1">
        <v>-4.8499999999999996</v>
      </c>
      <c r="DE21" s="1">
        <v>-6.51</v>
      </c>
      <c r="DF21" s="1">
        <v>-7.34</v>
      </c>
      <c r="DG21" s="1">
        <v>-4.13</v>
      </c>
      <c r="DH21" s="1">
        <v>-6.72</v>
      </c>
      <c r="DI21" s="1">
        <v>-5.22</v>
      </c>
      <c r="DJ21" s="1">
        <v>-4.76</v>
      </c>
      <c r="DK21" s="1">
        <v>-4.49</v>
      </c>
      <c r="DL21" s="1">
        <v>-4.66</v>
      </c>
      <c r="DM21" s="1">
        <v>-5.03</v>
      </c>
      <c r="DN21" s="1">
        <v>-4.96</v>
      </c>
      <c r="DO21" s="1">
        <v>-7.96</v>
      </c>
      <c r="DQ21" s="1">
        <v>192706</v>
      </c>
      <c r="DR21" s="1">
        <v>-99.99</v>
      </c>
      <c r="DS21" s="1">
        <v>-2.4300000000000002</v>
      </c>
      <c r="DT21" s="1">
        <v>-1.18</v>
      </c>
      <c r="DU21" s="1">
        <v>-2.9</v>
      </c>
      <c r="DV21" s="1">
        <v>-3.52</v>
      </c>
      <c r="DW21" s="1">
        <v>-0.31</v>
      </c>
      <c r="DX21" s="1">
        <v>-1.43</v>
      </c>
      <c r="DY21" s="1">
        <v>-2.1800000000000002</v>
      </c>
      <c r="DZ21" s="1">
        <v>-2.86</v>
      </c>
      <c r="EA21" s="1">
        <v>-1.97</v>
      </c>
      <c r="EB21" s="1">
        <v>-4.9800000000000004</v>
      </c>
      <c r="EC21" s="1">
        <v>-0.14000000000000001</v>
      </c>
      <c r="ED21" s="1">
        <v>-0.47</v>
      </c>
      <c r="EE21" s="1">
        <v>-2.58</v>
      </c>
      <c r="EF21" s="1">
        <v>-0.25</v>
      </c>
      <c r="EG21" s="1">
        <v>-1.4</v>
      </c>
      <c r="EH21" s="1">
        <v>-2.97</v>
      </c>
      <c r="EI21" s="1">
        <v>-3.59</v>
      </c>
      <c r="EJ21" s="1">
        <v>-2.14</v>
      </c>
      <c r="EL21">
        <v>192706</v>
      </c>
      <c r="EM21">
        <v>-2.34</v>
      </c>
      <c r="EN21">
        <v>0.47</v>
      </c>
      <c r="EO21">
        <v>-1.53</v>
      </c>
      <c r="EP21">
        <v>0.26</v>
      </c>
      <c r="ER21" s="1">
        <v>192712</v>
      </c>
      <c r="ES21" s="1">
        <v>3.15</v>
      </c>
      <c r="EU21" s="1">
        <v>192701</v>
      </c>
      <c r="EV21" s="1">
        <v>-2</v>
      </c>
      <c r="EX21" s="1">
        <v>193112</v>
      </c>
      <c r="EY21" s="1">
        <v>-6.12</v>
      </c>
      <c r="FA21" s="1">
        <v>192712</v>
      </c>
      <c r="FB21" s="1" t="str">
        <f>IF(ISERROR(VLOOKUP($FA21,MOM,LOOKUPS!C$12,0)*$FB$6+VLOOKUP($FA21,STREV,LOOKUPS!C$10,0)*$FC$6+VLOOKUP($FA21,LTREV,LOOKUPS!C$9,0)*$FD$6+VLOOKUP($FA21,CFP,LOOKUPS!C$6,0)*$FE$6+VLOOKUP($FA21,EP,LOOKUPS!C$8,0)*$FF$6+VLOOKUP($FA21,BM,LOOKUPS!C$5,0)*$FG$6+VLOOKUP($FA21,DIV,LOOKUPS!C$7,0)*$FH$6++VLOOKUP($FA21,SIZE,LOOKUPS!C$11,0)*$FI$6),"",VLOOKUP($FA21,MOM,LOOKUPS!C$12,0)*$FB$6+VLOOKUP($FA21,STREV,LOOKUPS!C$10,0)*$FC$6+VLOOKUP($FA21,LTREV,LOOKUPS!C$9,0)*$FD$6+VLOOKUP($FA21,CFP,LOOKUPS!C$6,0)*$FE$6+VLOOKUP($FA21,EP,LOOKUPS!C$8,0)*$FF$6+VLOOKUP($FA21,BM,LOOKUPS!C$5,0)*$FG$6+VLOOKUP($FA21,DIV,LOOKUPS!C$7,0)*$FH$6++VLOOKUP($FA21,SIZE,LOOKUPS!C$11,0)*$FI$6)</f>
        <v/>
      </c>
      <c r="FC21" s="1" t="str">
        <f>IF(ISERROR(VLOOKUP($FA21,MOM,LOOKUPS!D$12,0)*$FB$6+VLOOKUP($FA21,STREV,LOOKUPS!D$10,0)*$FC$6+VLOOKUP($FA21,LTREV,LOOKUPS!D$9,0)*$FD$6+VLOOKUP($FA21,CFP,LOOKUPS!D$6,0)*$FE$6+VLOOKUP($FA21,EP,LOOKUPS!D$8,0)*$FF$6+VLOOKUP($FA21,BM,LOOKUPS!D$5,0)*$FG$6+VLOOKUP($FA21,DIV,LOOKUPS!D$7,0)*$FH$6++VLOOKUP($FA21,SIZE,LOOKUPS!D$11,0)*$FI$6),"",VLOOKUP($FA21,MOM,LOOKUPS!D$12,0)*$FB$6+VLOOKUP($FA21,STREV,LOOKUPS!D$10,0)*$FC$6+VLOOKUP($FA21,LTREV,LOOKUPS!D$9,0)*$FD$6+VLOOKUP($FA21,CFP,LOOKUPS!D$6,0)*$FE$6+VLOOKUP($FA21,EP,LOOKUPS!D$8,0)*$FF$6+VLOOKUP($FA21,BM,LOOKUPS!D$5,0)*$FG$6+VLOOKUP($FA21,DIV,LOOKUPS!D$7,0)*$FH$6++VLOOKUP($FA21,SIZE,LOOKUPS!D$11,0)*$FI$6)</f>
        <v/>
      </c>
      <c r="FD21" s="1" t="str">
        <f>IF(ISERROR(VLOOKUP($FA21,MOM,LOOKUPS!E$12,0)*$FB$6+VLOOKUP($FA21,STREV,LOOKUPS!E$10,0)*$FC$6+VLOOKUP($FA21,LTREV,LOOKUPS!E$9,0)*$FD$6+VLOOKUP($FA21,CFP,LOOKUPS!E$6,0)*$FE$6+VLOOKUP($FA21,EP,LOOKUPS!E$8,0)*$FF$6+VLOOKUP($FA21,BM,LOOKUPS!E$5,0)*$FG$6+VLOOKUP($FA21,DIV,LOOKUPS!E$7,0)*$FH$6++VLOOKUP($FA21,SIZE,LOOKUPS!E$11,0)*$FI$6),"",VLOOKUP($FA21,MOM,LOOKUPS!E$12,0)*$FB$6+VLOOKUP($FA21,STREV,LOOKUPS!E$10,0)*$FC$6+VLOOKUP($FA21,LTREV,LOOKUPS!E$9,0)*$FD$6+VLOOKUP($FA21,CFP,LOOKUPS!E$6,0)*$FE$6+VLOOKUP($FA21,EP,LOOKUPS!E$8,0)*$FF$6+VLOOKUP($FA21,BM,LOOKUPS!E$5,0)*$FG$6+VLOOKUP($FA21,DIV,LOOKUPS!E$7,0)*$FH$6++VLOOKUP($FA21,SIZE,LOOKUPS!E$11,0)*$FI$6)</f>
        <v/>
      </c>
      <c r="FE21" s="1" t="str">
        <f>IF(ISERROR(VLOOKUP($FA21,MOM,LOOKUPS!F$12,0)*$FB$6+VLOOKUP($FA21,STREV,LOOKUPS!F$10,0)*$FC$6+VLOOKUP($FA21,LTREV,LOOKUPS!F$9,0)*$FD$6+VLOOKUP($FA21,CFP,LOOKUPS!F$6,0)*$FE$6+VLOOKUP($FA21,EP,LOOKUPS!F$8,0)*$FF$6+VLOOKUP($FA21,BM,LOOKUPS!F$5,0)*$FG$6+VLOOKUP($FA21,DIV,LOOKUPS!F$7,0)*$FH$6++VLOOKUP($FA21,SIZE,LOOKUPS!F$11,0)*$FI$6),"",VLOOKUP($FA21,MOM,LOOKUPS!F$12,0)*$FB$6+VLOOKUP($FA21,STREV,LOOKUPS!F$10,0)*$FC$6+VLOOKUP($FA21,LTREV,LOOKUPS!F$9,0)*$FD$6+VLOOKUP($FA21,CFP,LOOKUPS!F$6,0)*$FE$6+VLOOKUP($FA21,EP,LOOKUPS!F$8,0)*$FF$6+VLOOKUP($FA21,BM,LOOKUPS!F$5,0)*$FG$6+VLOOKUP($FA21,DIV,LOOKUPS!F$7,0)*$FH$6++VLOOKUP($FA21,SIZE,LOOKUPS!F$11,0)*$FI$6)</f>
        <v/>
      </c>
      <c r="FF21" s="1" t="str">
        <f>IF(ISERROR(VLOOKUP($FA21,MOM,LOOKUPS!G$12,0)*$FB$6+VLOOKUP($FA21,STREV,LOOKUPS!G$10,0)*$FC$6+VLOOKUP($FA21,LTREV,LOOKUPS!G$9,0)*$FD$6+VLOOKUP($FA21,CFP,LOOKUPS!G$6,0)*$FE$6+VLOOKUP($FA21,EP,LOOKUPS!G$8,0)*$FF$6+VLOOKUP($FA21,BM,LOOKUPS!G$5,0)*$FG$6+VLOOKUP($FA21,DIV,LOOKUPS!G$7,0)*$FH$6++VLOOKUP($FA21,SIZE,LOOKUPS!G$11,0)*$FI$6),"",VLOOKUP($FA21,MOM,LOOKUPS!G$12,0)*$FB$6+VLOOKUP($FA21,STREV,LOOKUPS!G$10,0)*$FC$6+VLOOKUP($FA21,LTREV,LOOKUPS!G$9,0)*$FD$6+VLOOKUP($FA21,CFP,LOOKUPS!G$6,0)*$FE$6+VLOOKUP($FA21,EP,LOOKUPS!G$8,0)*$FF$6+VLOOKUP($FA21,BM,LOOKUPS!G$5,0)*$FG$6+VLOOKUP($FA21,DIV,LOOKUPS!G$7,0)*$FH$6++VLOOKUP($FA21,SIZE,LOOKUPS!G$11,0)*$FI$6)</f>
        <v/>
      </c>
      <c r="FG21" s="1" t="str">
        <f>IF(ISERROR(VLOOKUP($FA21,MOM,LOOKUPS!H$12,0)*$FB$6+VLOOKUP($FA21,STREV,LOOKUPS!H$10,0)*$FC$6+VLOOKUP($FA21,LTREV,LOOKUPS!H$9,0)*$FD$6+VLOOKUP($FA21,CFP,LOOKUPS!H$6,0)*$FE$6+VLOOKUP($FA21,EP,LOOKUPS!H$8,0)*$FF$6+VLOOKUP($FA21,BM,LOOKUPS!H$5,0)*$FG$6+VLOOKUP($FA21,DIV,LOOKUPS!H$7,0)*$FH$6++VLOOKUP($FA21,SIZE,LOOKUPS!H$11,0)*$FI$6),"",VLOOKUP($FA21,MOM,LOOKUPS!H$12,0)*$FB$6+VLOOKUP($FA21,STREV,LOOKUPS!H$10,0)*$FC$6+VLOOKUP($FA21,LTREV,LOOKUPS!H$9,0)*$FD$6+VLOOKUP($FA21,CFP,LOOKUPS!H$6,0)*$FE$6+VLOOKUP($FA21,EP,LOOKUPS!H$8,0)*$FF$6+VLOOKUP($FA21,BM,LOOKUPS!H$5,0)*$FG$6+VLOOKUP($FA21,DIV,LOOKUPS!H$7,0)*$FH$6++VLOOKUP($FA21,SIZE,LOOKUPS!H$11,0)*$FI$6)</f>
        <v/>
      </c>
      <c r="FH21" s="1" t="str">
        <f>IF(ISERROR(VLOOKUP($FA21,MOM,LOOKUPS!I$12,0)*$FB$6+VLOOKUP($FA21,STREV,LOOKUPS!I$10,0)*$FC$6+VLOOKUP($FA21,LTREV,LOOKUPS!I$9,0)*$FD$6+VLOOKUP($FA21,CFP,LOOKUPS!I$6,0)*$FE$6+VLOOKUP($FA21,EP,LOOKUPS!I$8,0)*$FF$6+VLOOKUP($FA21,BM,LOOKUPS!I$5,0)*$FG$6+VLOOKUP($FA21,DIV,LOOKUPS!I$7,0)*$FH$6++VLOOKUP($FA21,SIZE,LOOKUPS!I$11,0)*$FI$6),"",VLOOKUP($FA21,MOM,LOOKUPS!I$12,0)*$FB$6+VLOOKUP($FA21,STREV,LOOKUPS!I$10,0)*$FC$6+VLOOKUP($FA21,LTREV,LOOKUPS!I$9,0)*$FD$6+VLOOKUP($FA21,CFP,LOOKUPS!I$6,0)*$FE$6+VLOOKUP($FA21,EP,LOOKUPS!I$8,0)*$FF$6+VLOOKUP($FA21,BM,LOOKUPS!I$5,0)*$FG$6+VLOOKUP($FA21,DIV,LOOKUPS!I$7,0)*$FH$6++VLOOKUP($FA21,SIZE,LOOKUPS!I$11,0)*$FI$6)</f>
        <v/>
      </c>
      <c r="FI21" s="1" t="str">
        <f>IF(ISERROR(VLOOKUP($FA21,MOM,LOOKUPS!J$12,0)*$FB$6+VLOOKUP($FA21,STREV,LOOKUPS!J$10,0)*$FC$6+VLOOKUP($FA21,LTREV,LOOKUPS!J$9,0)*$FD$6+VLOOKUP($FA21,CFP,LOOKUPS!J$6,0)*$FE$6+VLOOKUP($FA21,EP,LOOKUPS!J$8,0)*$FF$6+VLOOKUP($FA21,BM,LOOKUPS!J$5,0)*$FG$6+VLOOKUP($FA21,DIV,LOOKUPS!J$7,0)*$FH$6++VLOOKUP($FA21,SIZE,LOOKUPS!J$11,0)*$FI$6),"",VLOOKUP($FA21,MOM,LOOKUPS!J$12,0)*$FB$6+VLOOKUP($FA21,STREV,LOOKUPS!J$10,0)*$FC$6+VLOOKUP($FA21,LTREV,LOOKUPS!J$9,0)*$FD$6+VLOOKUP($FA21,CFP,LOOKUPS!J$6,0)*$FE$6+VLOOKUP($FA21,EP,LOOKUPS!J$8,0)*$FF$6+VLOOKUP($FA21,BM,LOOKUPS!J$5,0)*$FG$6+VLOOKUP($FA21,DIV,LOOKUPS!J$7,0)*$FH$6++VLOOKUP($FA21,SIZE,LOOKUPS!J$11,0)*$FI$6)</f>
        <v/>
      </c>
      <c r="FJ21" s="1" t="str">
        <f>IF(ISERROR(VLOOKUP($FA21,MOM,LOOKUPS!K$12,0)*$FB$6+VLOOKUP($FA21,STREV,LOOKUPS!K$10,0)*$FC$6+VLOOKUP($FA21,LTREV,LOOKUPS!K$9,0)*$FD$6+VLOOKUP($FA21,CFP,LOOKUPS!K$6,0)*$FE$6+VLOOKUP($FA21,EP,LOOKUPS!K$8,0)*$FF$6+VLOOKUP($FA21,BM,LOOKUPS!K$5,0)*$FG$6+VLOOKUP($FA21,DIV,LOOKUPS!K$7,0)*$FH$6++VLOOKUP($FA21,SIZE,LOOKUPS!K$11,0)*$FI$6),"",VLOOKUP($FA21,MOM,LOOKUPS!K$12,0)*$FB$6+VLOOKUP($FA21,STREV,LOOKUPS!K$10,0)*$FC$6+VLOOKUP($FA21,LTREV,LOOKUPS!K$9,0)*$FD$6+VLOOKUP($FA21,CFP,LOOKUPS!K$6,0)*$FE$6+VLOOKUP($FA21,EP,LOOKUPS!K$8,0)*$FF$6+VLOOKUP($FA21,BM,LOOKUPS!K$5,0)*$FG$6+VLOOKUP($FA21,DIV,LOOKUPS!K$7,0)*$FH$6++VLOOKUP($FA21,SIZE,LOOKUPS!K$11,0)*$FI$6)</f>
        <v/>
      </c>
      <c r="FK21" s="1" t="str">
        <f>IF(ISERROR(VLOOKUP($FA21,MOM,LOOKUPS!L$12,0)*$FB$6+VLOOKUP($FA21,STREV,LOOKUPS!L$10,0)*$FC$6+VLOOKUP($FA21,LTREV,LOOKUPS!L$9,0)*$FD$6+VLOOKUP($FA21,CFP,LOOKUPS!L$6,0)*$FE$6+VLOOKUP($FA21,EP,LOOKUPS!L$8,0)*$FF$6+VLOOKUP($FA21,BM,LOOKUPS!L$5,0)*$FG$6+VLOOKUP($FA21,DIV,LOOKUPS!L$7,0)*$FH$6++VLOOKUP($FA21,SIZE,LOOKUPS!L$11,0)*$FI$6),"",VLOOKUP($FA21,MOM,LOOKUPS!L$12,0)*$FB$6+VLOOKUP($FA21,STREV,LOOKUPS!L$10,0)*$FC$6+VLOOKUP($FA21,LTREV,LOOKUPS!L$9,0)*$FD$6+VLOOKUP($FA21,CFP,LOOKUPS!L$6,0)*$FE$6+VLOOKUP($FA21,EP,LOOKUPS!L$8,0)*$FF$6+VLOOKUP($FA21,BM,LOOKUPS!L$5,0)*$FG$6+VLOOKUP($FA21,DIV,LOOKUPS!L$7,0)*$FH$6++VLOOKUP($FA21,SIZE,LOOKUPS!L$11,0)*$FI$6)</f>
        <v/>
      </c>
    </row>
    <row r="22" spans="1:167" x14ac:dyDescent="0.3">
      <c r="A22" s="1">
        <v>192801</v>
      </c>
      <c r="B22" s="1">
        <v>3.35</v>
      </c>
      <c r="C22" s="1">
        <v>3.02</v>
      </c>
      <c r="D22" s="1">
        <v>3.85</v>
      </c>
      <c r="E22" s="1">
        <v>7.65</v>
      </c>
      <c r="F22" s="1">
        <v>2.02</v>
      </c>
      <c r="G22" s="1">
        <v>0.27</v>
      </c>
      <c r="H22" s="1">
        <v>3.38</v>
      </c>
      <c r="I22" s="1">
        <v>0.06</v>
      </c>
      <c r="J22" s="1">
        <v>0.56000000000000005</v>
      </c>
      <c r="K22" s="1">
        <v>9.42</v>
      </c>
      <c r="M22" s="1">
        <v>192702</v>
      </c>
      <c r="N22" s="1">
        <v>6.89</v>
      </c>
      <c r="O22" s="1">
        <v>3.72</v>
      </c>
      <c r="P22" s="1">
        <v>5.39</v>
      </c>
      <c r="Q22" s="1">
        <v>3.4</v>
      </c>
      <c r="R22" s="1">
        <v>5.23</v>
      </c>
      <c r="S22" s="1">
        <v>5.22</v>
      </c>
      <c r="T22" s="1">
        <v>4.21</v>
      </c>
      <c r="U22" s="1">
        <v>7.21</v>
      </c>
      <c r="V22" s="1">
        <v>6.42</v>
      </c>
      <c r="W22" s="1">
        <v>9.2799999999999994</v>
      </c>
      <c r="Y22" s="1">
        <v>193201</v>
      </c>
      <c r="Z22" s="1">
        <v>24.16</v>
      </c>
      <c r="AA22" s="1">
        <v>19.46</v>
      </c>
      <c r="AB22" s="1">
        <v>14.7</v>
      </c>
      <c r="AC22" s="1">
        <v>8.82</v>
      </c>
      <c r="AD22" s="1">
        <v>10.91</v>
      </c>
      <c r="AE22" s="1">
        <v>7.53</v>
      </c>
      <c r="AF22" s="1">
        <v>9.61</v>
      </c>
      <c r="AG22" s="1">
        <v>4.74</v>
      </c>
      <c r="AH22" s="1">
        <v>-0.48</v>
      </c>
      <c r="AI22" s="1">
        <v>-0.87</v>
      </c>
      <c r="AK22">
        <v>195207</v>
      </c>
      <c r="AL22">
        <v>0.9</v>
      </c>
      <c r="AM22">
        <v>0.73</v>
      </c>
      <c r="AN22">
        <v>1.66</v>
      </c>
      <c r="AO22">
        <v>1.03</v>
      </c>
      <c r="AP22">
        <v>0.22</v>
      </c>
      <c r="AQ22">
        <v>1.67</v>
      </c>
      <c r="AR22">
        <v>1.68</v>
      </c>
      <c r="AS22">
        <v>1.45</v>
      </c>
      <c r="AT22">
        <v>0.96</v>
      </c>
      <c r="AU22">
        <v>-0.28999999999999998</v>
      </c>
      <c r="AV22">
        <v>0.73</v>
      </c>
      <c r="AW22">
        <v>1.79</v>
      </c>
      <c r="AX22">
        <v>1.55</v>
      </c>
      <c r="AY22">
        <v>1.27</v>
      </c>
      <c r="AZ22">
        <v>2.1</v>
      </c>
      <c r="BA22">
        <v>1.72</v>
      </c>
      <c r="BB22">
        <v>1.17</v>
      </c>
      <c r="BC22">
        <v>0.65</v>
      </c>
      <c r="BD22">
        <v>1.27</v>
      </c>
      <c r="BF22" s="1">
        <v>195207</v>
      </c>
      <c r="BG22" s="1">
        <v>2.95</v>
      </c>
      <c r="BH22" s="1">
        <v>0.62</v>
      </c>
      <c r="BI22" s="1">
        <v>1.67</v>
      </c>
      <c r="BJ22" s="1">
        <v>1.1000000000000001</v>
      </c>
      <c r="BK22" s="1">
        <v>0.06</v>
      </c>
      <c r="BL22" s="1">
        <v>2.2999999999999998</v>
      </c>
      <c r="BM22" s="1">
        <v>1.03</v>
      </c>
      <c r="BN22" s="1">
        <v>1.26</v>
      </c>
      <c r="BO22" s="1">
        <v>1.26</v>
      </c>
      <c r="BP22" s="1">
        <v>-0.76</v>
      </c>
      <c r="BQ22" s="1">
        <v>0.91</v>
      </c>
      <c r="BR22" s="1">
        <v>1.72</v>
      </c>
      <c r="BS22" s="1">
        <v>2.89</v>
      </c>
      <c r="BT22" s="1">
        <v>0.68</v>
      </c>
      <c r="BU22" s="1">
        <v>1.39</v>
      </c>
      <c r="BV22" s="1">
        <v>1.74</v>
      </c>
      <c r="BW22" s="1">
        <v>0.79</v>
      </c>
      <c r="BX22" s="1">
        <v>0.69</v>
      </c>
      <c r="BY22" s="1">
        <v>1.81</v>
      </c>
      <c r="CA22" s="1">
        <v>192707</v>
      </c>
      <c r="CB22" s="1">
        <v>3.23</v>
      </c>
      <c r="CC22" s="1">
        <v>7.05</v>
      </c>
      <c r="CD22" s="1">
        <v>6.61</v>
      </c>
      <c r="CE22" s="1">
        <v>5.08</v>
      </c>
      <c r="CF22" s="1">
        <v>6.68</v>
      </c>
      <c r="CG22" s="1">
        <v>8.2100000000000009</v>
      </c>
      <c r="CH22" s="1">
        <v>5.6</v>
      </c>
      <c r="CI22" s="1">
        <v>5.43</v>
      </c>
      <c r="CJ22" s="1">
        <v>5.52</v>
      </c>
      <c r="CK22" s="1">
        <v>8.02</v>
      </c>
      <c r="CL22" s="1">
        <v>5.37</v>
      </c>
      <c r="CM22" s="1">
        <v>7.79</v>
      </c>
      <c r="CN22" s="1">
        <v>8.6300000000000008</v>
      </c>
      <c r="CO22" s="1">
        <v>5.49</v>
      </c>
      <c r="CP22" s="1">
        <v>5.71</v>
      </c>
      <c r="CQ22" s="1">
        <v>6.65</v>
      </c>
      <c r="CR22" s="1">
        <v>4.21</v>
      </c>
      <c r="CS22" s="1">
        <v>6.83</v>
      </c>
      <c r="CT22" s="1">
        <v>4.18</v>
      </c>
      <c r="CV22" s="1">
        <v>192807</v>
      </c>
      <c r="CW22" s="1">
        <v>-0.97</v>
      </c>
      <c r="CX22" s="1">
        <v>1.51</v>
      </c>
      <c r="CY22" s="1">
        <v>1.03</v>
      </c>
      <c r="CZ22" s="1">
        <v>-0.47</v>
      </c>
      <c r="DA22" s="1">
        <v>1.7</v>
      </c>
      <c r="DB22" s="1">
        <v>1.22</v>
      </c>
      <c r="DC22" s="1">
        <v>0.78</v>
      </c>
      <c r="DD22" s="1">
        <v>1.1000000000000001</v>
      </c>
      <c r="DE22" s="1">
        <v>-1.1499999999999999</v>
      </c>
      <c r="DF22" s="1">
        <v>3.26</v>
      </c>
      <c r="DG22" s="1">
        <v>0.08</v>
      </c>
      <c r="DH22" s="1">
        <v>1.1499999999999999</v>
      </c>
      <c r="DI22" s="1">
        <v>1.3</v>
      </c>
      <c r="DJ22" s="1">
        <v>0.25</v>
      </c>
      <c r="DK22" s="1">
        <v>1.32</v>
      </c>
      <c r="DL22" s="1">
        <v>1.29</v>
      </c>
      <c r="DM22" s="1">
        <v>0.91</v>
      </c>
      <c r="DN22" s="1">
        <v>-1.66</v>
      </c>
      <c r="DO22" s="1">
        <v>-0.65</v>
      </c>
      <c r="DQ22" s="1">
        <v>192707</v>
      </c>
      <c r="DR22" s="1">
        <v>-99.99</v>
      </c>
      <c r="DS22" s="1">
        <v>5.91</v>
      </c>
      <c r="DT22" s="1">
        <v>5.03</v>
      </c>
      <c r="DU22" s="1">
        <v>6.8</v>
      </c>
      <c r="DV22" s="1">
        <v>6.61</v>
      </c>
      <c r="DW22" s="1">
        <v>5.12</v>
      </c>
      <c r="DX22" s="1">
        <v>4.3899999999999997</v>
      </c>
      <c r="DY22" s="1">
        <v>5.92</v>
      </c>
      <c r="DZ22" s="1">
        <v>7.08</v>
      </c>
      <c r="EA22" s="1">
        <v>7.89</v>
      </c>
      <c r="EB22" s="1">
        <v>5.31</v>
      </c>
      <c r="EC22" s="1">
        <v>4.5199999999999996</v>
      </c>
      <c r="ED22" s="1">
        <v>5.74</v>
      </c>
      <c r="EE22" s="1">
        <v>3.18</v>
      </c>
      <c r="EF22" s="1">
        <v>5.62</v>
      </c>
      <c r="EG22" s="1">
        <v>5.62</v>
      </c>
      <c r="EH22" s="1">
        <v>6.22</v>
      </c>
      <c r="EI22" s="1">
        <v>6.3</v>
      </c>
      <c r="EJ22" s="1">
        <v>7.85</v>
      </c>
      <c r="EL22">
        <v>192707</v>
      </c>
      <c r="EM22">
        <v>7.26</v>
      </c>
      <c r="EN22">
        <v>-3.23</v>
      </c>
      <c r="EO22">
        <v>-1.1599999999999999</v>
      </c>
      <c r="EP22">
        <v>0.3</v>
      </c>
      <c r="ER22" s="1">
        <v>192801</v>
      </c>
      <c r="ES22" s="1">
        <v>-0.6</v>
      </c>
      <c r="EU22" s="1">
        <v>192702</v>
      </c>
      <c r="EV22" s="1">
        <v>-1.31</v>
      </c>
      <c r="EX22" s="1">
        <v>193201</v>
      </c>
      <c r="EY22" s="1">
        <v>6.77</v>
      </c>
      <c r="FA22" s="1">
        <v>192801</v>
      </c>
      <c r="FB22" s="1" t="str">
        <f>IF(ISERROR(VLOOKUP($FA22,MOM,LOOKUPS!C$12,0)*$FB$6+VLOOKUP($FA22,STREV,LOOKUPS!C$10,0)*$FC$6+VLOOKUP($FA22,LTREV,LOOKUPS!C$9,0)*$FD$6+VLOOKUP($FA22,CFP,LOOKUPS!C$6,0)*$FE$6+VLOOKUP($FA22,EP,LOOKUPS!C$8,0)*$FF$6+VLOOKUP($FA22,BM,LOOKUPS!C$5,0)*$FG$6+VLOOKUP($FA22,DIV,LOOKUPS!C$7,0)*$FH$6++VLOOKUP($FA22,SIZE,LOOKUPS!C$11,0)*$FI$6),"",VLOOKUP($FA22,MOM,LOOKUPS!C$12,0)*$FB$6+VLOOKUP($FA22,STREV,LOOKUPS!C$10,0)*$FC$6+VLOOKUP($FA22,LTREV,LOOKUPS!C$9,0)*$FD$6+VLOOKUP($FA22,CFP,LOOKUPS!C$6,0)*$FE$6+VLOOKUP($FA22,EP,LOOKUPS!C$8,0)*$FF$6+VLOOKUP($FA22,BM,LOOKUPS!C$5,0)*$FG$6+VLOOKUP($FA22,DIV,LOOKUPS!C$7,0)*$FH$6++VLOOKUP($FA22,SIZE,LOOKUPS!C$11,0)*$FI$6)</f>
        <v/>
      </c>
      <c r="FC22" s="1" t="str">
        <f>IF(ISERROR(VLOOKUP($FA22,MOM,LOOKUPS!D$12,0)*$FB$6+VLOOKUP($FA22,STREV,LOOKUPS!D$10,0)*$FC$6+VLOOKUP($FA22,LTREV,LOOKUPS!D$9,0)*$FD$6+VLOOKUP($FA22,CFP,LOOKUPS!D$6,0)*$FE$6+VLOOKUP($FA22,EP,LOOKUPS!D$8,0)*$FF$6+VLOOKUP($FA22,BM,LOOKUPS!D$5,0)*$FG$6+VLOOKUP($FA22,DIV,LOOKUPS!D$7,0)*$FH$6++VLOOKUP($FA22,SIZE,LOOKUPS!D$11,0)*$FI$6),"",VLOOKUP($FA22,MOM,LOOKUPS!D$12,0)*$FB$6+VLOOKUP($FA22,STREV,LOOKUPS!D$10,0)*$FC$6+VLOOKUP($FA22,LTREV,LOOKUPS!D$9,0)*$FD$6+VLOOKUP($FA22,CFP,LOOKUPS!D$6,0)*$FE$6+VLOOKUP($FA22,EP,LOOKUPS!D$8,0)*$FF$6+VLOOKUP($FA22,BM,LOOKUPS!D$5,0)*$FG$6+VLOOKUP($FA22,DIV,LOOKUPS!D$7,0)*$FH$6++VLOOKUP($FA22,SIZE,LOOKUPS!D$11,0)*$FI$6)</f>
        <v/>
      </c>
      <c r="FD22" s="1" t="str">
        <f>IF(ISERROR(VLOOKUP($FA22,MOM,LOOKUPS!E$12,0)*$FB$6+VLOOKUP($FA22,STREV,LOOKUPS!E$10,0)*$FC$6+VLOOKUP($FA22,LTREV,LOOKUPS!E$9,0)*$FD$6+VLOOKUP($FA22,CFP,LOOKUPS!E$6,0)*$FE$6+VLOOKUP($FA22,EP,LOOKUPS!E$8,0)*$FF$6+VLOOKUP($FA22,BM,LOOKUPS!E$5,0)*$FG$6+VLOOKUP($FA22,DIV,LOOKUPS!E$7,0)*$FH$6++VLOOKUP($FA22,SIZE,LOOKUPS!E$11,0)*$FI$6),"",VLOOKUP($FA22,MOM,LOOKUPS!E$12,0)*$FB$6+VLOOKUP($FA22,STREV,LOOKUPS!E$10,0)*$FC$6+VLOOKUP($FA22,LTREV,LOOKUPS!E$9,0)*$FD$6+VLOOKUP($FA22,CFP,LOOKUPS!E$6,0)*$FE$6+VLOOKUP($FA22,EP,LOOKUPS!E$8,0)*$FF$6+VLOOKUP($FA22,BM,LOOKUPS!E$5,0)*$FG$6+VLOOKUP($FA22,DIV,LOOKUPS!E$7,0)*$FH$6++VLOOKUP($FA22,SIZE,LOOKUPS!E$11,0)*$FI$6)</f>
        <v/>
      </c>
      <c r="FE22" s="1" t="str">
        <f>IF(ISERROR(VLOOKUP($FA22,MOM,LOOKUPS!F$12,0)*$FB$6+VLOOKUP($FA22,STREV,LOOKUPS!F$10,0)*$FC$6+VLOOKUP($FA22,LTREV,LOOKUPS!F$9,0)*$FD$6+VLOOKUP($FA22,CFP,LOOKUPS!F$6,0)*$FE$6+VLOOKUP($FA22,EP,LOOKUPS!F$8,0)*$FF$6+VLOOKUP($FA22,BM,LOOKUPS!F$5,0)*$FG$6+VLOOKUP($FA22,DIV,LOOKUPS!F$7,0)*$FH$6++VLOOKUP($FA22,SIZE,LOOKUPS!F$11,0)*$FI$6),"",VLOOKUP($FA22,MOM,LOOKUPS!F$12,0)*$FB$6+VLOOKUP($FA22,STREV,LOOKUPS!F$10,0)*$FC$6+VLOOKUP($FA22,LTREV,LOOKUPS!F$9,0)*$FD$6+VLOOKUP($FA22,CFP,LOOKUPS!F$6,0)*$FE$6+VLOOKUP($FA22,EP,LOOKUPS!F$8,0)*$FF$6+VLOOKUP($FA22,BM,LOOKUPS!F$5,0)*$FG$6+VLOOKUP($FA22,DIV,LOOKUPS!F$7,0)*$FH$6++VLOOKUP($FA22,SIZE,LOOKUPS!F$11,0)*$FI$6)</f>
        <v/>
      </c>
      <c r="FF22" s="1" t="str">
        <f>IF(ISERROR(VLOOKUP($FA22,MOM,LOOKUPS!G$12,0)*$FB$6+VLOOKUP($FA22,STREV,LOOKUPS!G$10,0)*$FC$6+VLOOKUP($FA22,LTREV,LOOKUPS!G$9,0)*$FD$6+VLOOKUP($FA22,CFP,LOOKUPS!G$6,0)*$FE$6+VLOOKUP($FA22,EP,LOOKUPS!G$8,0)*$FF$6+VLOOKUP($FA22,BM,LOOKUPS!G$5,0)*$FG$6+VLOOKUP($FA22,DIV,LOOKUPS!G$7,0)*$FH$6++VLOOKUP($FA22,SIZE,LOOKUPS!G$11,0)*$FI$6),"",VLOOKUP($FA22,MOM,LOOKUPS!G$12,0)*$FB$6+VLOOKUP($FA22,STREV,LOOKUPS!G$10,0)*$FC$6+VLOOKUP($FA22,LTREV,LOOKUPS!G$9,0)*$FD$6+VLOOKUP($FA22,CFP,LOOKUPS!G$6,0)*$FE$6+VLOOKUP($FA22,EP,LOOKUPS!G$8,0)*$FF$6+VLOOKUP($FA22,BM,LOOKUPS!G$5,0)*$FG$6+VLOOKUP($FA22,DIV,LOOKUPS!G$7,0)*$FH$6++VLOOKUP($FA22,SIZE,LOOKUPS!G$11,0)*$FI$6)</f>
        <v/>
      </c>
      <c r="FG22" s="1" t="str">
        <f>IF(ISERROR(VLOOKUP($FA22,MOM,LOOKUPS!H$12,0)*$FB$6+VLOOKUP($FA22,STREV,LOOKUPS!H$10,0)*$FC$6+VLOOKUP($FA22,LTREV,LOOKUPS!H$9,0)*$FD$6+VLOOKUP($FA22,CFP,LOOKUPS!H$6,0)*$FE$6+VLOOKUP($FA22,EP,LOOKUPS!H$8,0)*$FF$6+VLOOKUP($FA22,BM,LOOKUPS!H$5,0)*$FG$6+VLOOKUP($FA22,DIV,LOOKUPS!H$7,0)*$FH$6++VLOOKUP($FA22,SIZE,LOOKUPS!H$11,0)*$FI$6),"",VLOOKUP($FA22,MOM,LOOKUPS!H$12,0)*$FB$6+VLOOKUP($FA22,STREV,LOOKUPS!H$10,0)*$FC$6+VLOOKUP($FA22,LTREV,LOOKUPS!H$9,0)*$FD$6+VLOOKUP($FA22,CFP,LOOKUPS!H$6,0)*$FE$6+VLOOKUP($FA22,EP,LOOKUPS!H$8,0)*$FF$6+VLOOKUP($FA22,BM,LOOKUPS!H$5,0)*$FG$6+VLOOKUP($FA22,DIV,LOOKUPS!H$7,0)*$FH$6++VLOOKUP($FA22,SIZE,LOOKUPS!H$11,0)*$FI$6)</f>
        <v/>
      </c>
      <c r="FH22" s="1" t="str">
        <f>IF(ISERROR(VLOOKUP($FA22,MOM,LOOKUPS!I$12,0)*$FB$6+VLOOKUP($FA22,STREV,LOOKUPS!I$10,0)*$FC$6+VLOOKUP($FA22,LTREV,LOOKUPS!I$9,0)*$FD$6+VLOOKUP($FA22,CFP,LOOKUPS!I$6,0)*$FE$6+VLOOKUP($FA22,EP,LOOKUPS!I$8,0)*$FF$6+VLOOKUP($FA22,BM,LOOKUPS!I$5,0)*$FG$6+VLOOKUP($FA22,DIV,LOOKUPS!I$7,0)*$FH$6++VLOOKUP($FA22,SIZE,LOOKUPS!I$11,0)*$FI$6),"",VLOOKUP($FA22,MOM,LOOKUPS!I$12,0)*$FB$6+VLOOKUP($FA22,STREV,LOOKUPS!I$10,0)*$FC$6+VLOOKUP($FA22,LTREV,LOOKUPS!I$9,0)*$FD$6+VLOOKUP($FA22,CFP,LOOKUPS!I$6,0)*$FE$6+VLOOKUP($FA22,EP,LOOKUPS!I$8,0)*$FF$6+VLOOKUP($FA22,BM,LOOKUPS!I$5,0)*$FG$6+VLOOKUP($FA22,DIV,LOOKUPS!I$7,0)*$FH$6++VLOOKUP($FA22,SIZE,LOOKUPS!I$11,0)*$FI$6)</f>
        <v/>
      </c>
      <c r="FI22" s="1" t="str">
        <f>IF(ISERROR(VLOOKUP($FA22,MOM,LOOKUPS!J$12,0)*$FB$6+VLOOKUP($FA22,STREV,LOOKUPS!J$10,0)*$FC$6+VLOOKUP($FA22,LTREV,LOOKUPS!J$9,0)*$FD$6+VLOOKUP($FA22,CFP,LOOKUPS!J$6,0)*$FE$6+VLOOKUP($FA22,EP,LOOKUPS!J$8,0)*$FF$6+VLOOKUP($FA22,BM,LOOKUPS!J$5,0)*$FG$6+VLOOKUP($FA22,DIV,LOOKUPS!J$7,0)*$FH$6++VLOOKUP($FA22,SIZE,LOOKUPS!J$11,0)*$FI$6),"",VLOOKUP($FA22,MOM,LOOKUPS!J$12,0)*$FB$6+VLOOKUP($FA22,STREV,LOOKUPS!J$10,0)*$FC$6+VLOOKUP($FA22,LTREV,LOOKUPS!J$9,0)*$FD$6+VLOOKUP($FA22,CFP,LOOKUPS!J$6,0)*$FE$6+VLOOKUP($FA22,EP,LOOKUPS!J$8,0)*$FF$6+VLOOKUP($FA22,BM,LOOKUPS!J$5,0)*$FG$6+VLOOKUP($FA22,DIV,LOOKUPS!J$7,0)*$FH$6++VLOOKUP($FA22,SIZE,LOOKUPS!J$11,0)*$FI$6)</f>
        <v/>
      </c>
      <c r="FJ22" s="1" t="str">
        <f>IF(ISERROR(VLOOKUP($FA22,MOM,LOOKUPS!K$12,0)*$FB$6+VLOOKUP($FA22,STREV,LOOKUPS!K$10,0)*$FC$6+VLOOKUP($FA22,LTREV,LOOKUPS!K$9,0)*$FD$6+VLOOKUP($FA22,CFP,LOOKUPS!K$6,0)*$FE$6+VLOOKUP($FA22,EP,LOOKUPS!K$8,0)*$FF$6+VLOOKUP($FA22,BM,LOOKUPS!K$5,0)*$FG$6+VLOOKUP($FA22,DIV,LOOKUPS!K$7,0)*$FH$6++VLOOKUP($FA22,SIZE,LOOKUPS!K$11,0)*$FI$6),"",VLOOKUP($FA22,MOM,LOOKUPS!K$12,0)*$FB$6+VLOOKUP($FA22,STREV,LOOKUPS!K$10,0)*$FC$6+VLOOKUP($FA22,LTREV,LOOKUPS!K$9,0)*$FD$6+VLOOKUP($FA22,CFP,LOOKUPS!K$6,0)*$FE$6+VLOOKUP($FA22,EP,LOOKUPS!K$8,0)*$FF$6+VLOOKUP($FA22,BM,LOOKUPS!K$5,0)*$FG$6+VLOOKUP($FA22,DIV,LOOKUPS!K$7,0)*$FH$6++VLOOKUP($FA22,SIZE,LOOKUPS!K$11,0)*$FI$6)</f>
        <v/>
      </c>
      <c r="FK22" s="1" t="str">
        <f>IF(ISERROR(VLOOKUP($FA22,MOM,LOOKUPS!L$12,0)*$FB$6+VLOOKUP($FA22,STREV,LOOKUPS!L$10,0)*$FC$6+VLOOKUP($FA22,LTREV,LOOKUPS!L$9,0)*$FD$6+VLOOKUP($FA22,CFP,LOOKUPS!L$6,0)*$FE$6+VLOOKUP($FA22,EP,LOOKUPS!L$8,0)*$FF$6+VLOOKUP($FA22,BM,LOOKUPS!L$5,0)*$FG$6+VLOOKUP($FA22,DIV,LOOKUPS!L$7,0)*$FH$6++VLOOKUP($FA22,SIZE,LOOKUPS!L$11,0)*$FI$6),"",VLOOKUP($FA22,MOM,LOOKUPS!L$12,0)*$FB$6+VLOOKUP($FA22,STREV,LOOKUPS!L$10,0)*$FC$6+VLOOKUP($FA22,LTREV,LOOKUPS!L$9,0)*$FD$6+VLOOKUP($FA22,CFP,LOOKUPS!L$6,0)*$FE$6+VLOOKUP($FA22,EP,LOOKUPS!L$8,0)*$FF$6+VLOOKUP($FA22,BM,LOOKUPS!L$5,0)*$FG$6+VLOOKUP($FA22,DIV,LOOKUPS!L$7,0)*$FH$6++VLOOKUP($FA22,SIZE,LOOKUPS!L$11,0)*$FI$6)</f>
        <v/>
      </c>
    </row>
    <row r="23" spans="1:167" x14ac:dyDescent="0.3">
      <c r="A23" s="1">
        <v>192802</v>
      </c>
      <c r="B23" s="1">
        <v>0.36</v>
      </c>
      <c r="C23" s="1">
        <v>-2.62</v>
      </c>
      <c r="D23" s="1">
        <v>-4.3600000000000003</v>
      </c>
      <c r="E23" s="1">
        <v>-0.66</v>
      </c>
      <c r="F23" s="1">
        <v>-1.18</v>
      </c>
      <c r="G23" s="1">
        <v>-0.84</v>
      </c>
      <c r="H23" s="1">
        <v>-2.79</v>
      </c>
      <c r="I23" s="1">
        <v>-3.92</v>
      </c>
      <c r="J23" s="1">
        <v>-3.31</v>
      </c>
      <c r="K23" s="1">
        <v>-5.19</v>
      </c>
      <c r="M23" s="1">
        <v>192703</v>
      </c>
      <c r="N23" s="1">
        <v>-6.84</v>
      </c>
      <c r="O23" s="1">
        <v>-2.35</v>
      </c>
      <c r="P23" s="1">
        <v>-0.68</v>
      </c>
      <c r="Q23" s="1">
        <v>-1.08</v>
      </c>
      <c r="R23" s="1">
        <v>-1.22</v>
      </c>
      <c r="S23" s="1">
        <v>-2.2799999999999998</v>
      </c>
      <c r="T23" s="1">
        <v>-2.09</v>
      </c>
      <c r="U23" s="1">
        <v>0.02</v>
      </c>
      <c r="V23" s="1">
        <v>2.33</v>
      </c>
      <c r="W23" s="1">
        <v>-6.2</v>
      </c>
      <c r="Y23" s="1">
        <v>193202</v>
      </c>
      <c r="Z23" s="1">
        <v>-3.81</v>
      </c>
      <c r="AA23" s="1">
        <v>3.51</v>
      </c>
      <c r="AB23" s="1">
        <v>-1.21</v>
      </c>
      <c r="AC23" s="1">
        <v>2.4500000000000002</v>
      </c>
      <c r="AD23" s="1">
        <v>3.94</v>
      </c>
      <c r="AE23" s="1">
        <v>-2.74</v>
      </c>
      <c r="AF23" s="1">
        <v>-0.82</v>
      </c>
      <c r="AG23" s="1">
        <v>5.48</v>
      </c>
      <c r="AH23" s="1">
        <v>2.94</v>
      </c>
      <c r="AI23" s="1">
        <v>6.24</v>
      </c>
      <c r="AK23">
        <v>195208</v>
      </c>
      <c r="AL23">
        <v>-0.89</v>
      </c>
      <c r="AM23">
        <v>-0.09</v>
      </c>
      <c r="AN23">
        <v>0.62</v>
      </c>
      <c r="AO23">
        <v>-0.42</v>
      </c>
      <c r="AP23">
        <v>-0.36</v>
      </c>
      <c r="AQ23">
        <v>0.45</v>
      </c>
      <c r="AR23">
        <v>1.03</v>
      </c>
      <c r="AS23">
        <v>-0.01</v>
      </c>
      <c r="AT23">
        <v>-0.64</v>
      </c>
      <c r="AU23">
        <v>-0.79</v>
      </c>
      <c r="AV23">
        <v>0.08</v>
      </c>
      <c r="AW23">
        <v>0.45</v>
      </c>
      <c r="AX23">
        <v>0.46</v>
      </c>
      <c r="AY23">
        <v>1.63</v>
      </c>
      <c r="AZ23">
        <v>0.42</v>
      </c>
      <c r="BA23">
        <v>-0.04</v>
      </c>
      <c r="BB23">
        <v>0.03</v>
      </c>
      <c r="BC23">
        <v>-0.19</v>
      </c>
      <c r="BD23">
        <v>-1.0900000000000001</v>
      </c>
      <c r="BF23" s="1">
        <v>195208</v>
      </c>
      <c r="BG23" s="1">
        <v>-2.83</v>
      </c>
      <c r="BH23" s="1">
        <v>0.56000000000000005</v>
      </c>
      <c r="BI23" s="1">
        <v>-0.21</v>
      </c>
      <c r="BJ23" s="1">
        <v>0.06</v>
      </c>
      <c r="BK23" s="1">
        <v>0.05</v>
      </c>
      <c r="BL23" s="1">
        <v>0.69</v>
      </c>
      <c r="BM23" s="1">
        <v>-0.23</v>
      </c>
      <c r="BN23" s="1">
        <v>-0.31</v>
      </c>
      <c r="BO23" s="1">
        <v>0.32</v>
      </c>
      <c r="BP23" s="1">
        <v>-0.71</v>
      </c>
      <c r="BQ23" s="1">
        <v>0.84</v>
      </c>
      <c r="BR23" s="1">
        <v>1.56</v>
      </c>
      <c r="BS23" s="1">
        <v>-0.2</v>
      </c>
      <c r="BT23" s="1">
        <v>-0.86</v>
      </c>
      <c r="BU23" s="1">
        <v>0.4</v>
      </c>
      <c r="BV23" s="1">
        <v>-0.17</v>
      </c>
      <c r="BW23" s="1">
        <v>-0.45</v>
      </c>
      <c r="BX23" s="1">
        <v>1.23</v>
      </c>
      <c r="BY23" s="1">
        <v>-0.56999999999999995</v>
      </c>
      <c r="CA23" s="1">
        <v>192708</v>
      </c>
      <c r="CB23" s="1">
        <v>6.25</v>
      </c>
      <c r="CC23" s="1">
        <v>2.5099999999999998</v>
      </c>
      <c r="CD23" s="1">
        <v>-0.34</v>
      </c>
      <c r="CE23" s="1">
        <v>-0.66</v>
      </c>
      <c r="CF23" s="1">
        <v>2.12</v>
      </c>
      <c r="CG23" s="1">
        <v>1.68</v>
      </c>
      <c r="CH23" s="1">
        <v>0.08</v>
      </c>
      <c r="CI23" s="1">
        <v>-1.6</v>
      </c>
      <c r="CJ23" s="1">
        <v>-0.18</v>
      </c>
      <c r="CK23" s="1">
        <v>3.91</v>
      </c>
      <c r="CL23" s="1">
        <v>0.37</v>
      </c>
      <c r="CM23" s="1">
        <v>3.3</v>
      </c>
      <c r="CN23" s="1">
        <v>0.06</v>
      </c>
      <c r="CO23" s="1">
        <v>0</v>
      </c>
      <c r="CP23" s="1">
        <v>0.17</v>
      </c>
      <c r="CQ23" s="1">
        <v>-1.59</v>
      </c>
      <c r="CR23" s="1">
        <v>-1.61</v>
      </c>
      <c r="CS23" s="1">
        <v>-0.5</v>
      </c>
      <c r="CT23" s="1">
        <v>0.14000000000000001</v>
      </c>
      <c r="CV23" s="1">
        <v>192808</v>
      </c>
      <c r="CW23" s="1">
        <v>5.15</v>
      </c>
      <c r="CX23" s="1">
        <v>7.63</v>
      </c>
      <c r="CY23" s="1">
        <v>6.85</v>
      </c>
      <c r="CZ23" s="1">
        <v>4</v>
      </c>
      <c r="DA23" s="1">
        <v>7.16</v>
      </c>
      <c r="DB23" s="1">
        <v>7.76</v>
      </c>
      <c r="DC23" s="1">
        <v>6.83</v>
      </c>
      <c r="DD23" s="1">
        <v>5.52</v>
      </c>
      <c r="DE23" s="1">
        <v>3.88</v>
      </c>
      <c r="DF23" s="1">
        <v>7.39</v>
      </c>
      <c r="DG23" s="1">
        <v>6.92</v>
      </c>
      <c r="DH23" s="1">
        <v>8.5399999999999991</v>
      </c>
      <c r="DI23" s="1">
        <v>6.97</v>
      </c>
      <c r="DJ23" s="1">
        <v>6.19</v>
      </c>
      <c r="DK23" s="1">
        <v>7.48</v>
      </c>
      <c r="DL23" s="1">
        <v>6.77</v>
      </c>
      <c r="DM23" s="1">
        <v>4.2300000000000004</v>
      </c>
      <c r="DN23" s="1">
        <v>4.26</v>
      </c>
      <c r="DO23" s="1">
        <v>3.5</v>
      </c>
      <c r="DQ23" s="1">
        <v>192708</v>
      </c>
      <c r="DR23" s="1">
        <v>-99.99</v>
      </c>
      <c r="DS23" s="1">
        <v>-0.53</v>
      </c>
      <c r="DT23" s="1">
        <v>0.2</v>
      </c>
      <c r="DU23" s="1">
        <v>1.67</v>
      </c>
      <c r="DV23" s="1">
        <v>-0.49</v>
      </c>
      <c r="DW23" s="1">
        <v>-0.05</v>
      </c>
      <c r="DX23" s="1">
        <v>-0.23</v>
      </c>
      <c r="DY23" s="1">
        <v>1.2</v>
      </c>
      <c r="DZ23" s="1">
        <v>1.66</v>
      </c>
      <c r="EA23" s="1">
        <v>-0.63</v>
      </c>
      <c r="EB23" s="1">
        <v>-0.34</v>
      </c>
      <c r="EC23" s="1">
        <v>-0.62</v>
      </c>
      <c r="ED23" s="1">
        <v>0.53</v>
      </c>
      <c r="EE23" s="1">
        <v>-1.24</v>
      </c>
      <c r="EF23" s="1">
        <v>0.81</v>
      </c>
      <c r="EG23" s="1">
        <v>0.71</v>
      </c>
      <c r="EH23" s="1">
        <v>1.7</v>
      </c>
      <c r="EI23" s="1">
        <v>1.62</v>
      </c>
      <c r="EJ23" s="1">
        <v>1.71</v>
      </c>
      <c r="EL23">
        <v>192708</v>
      </c>
      <c r="EM23">
        <v>1.97</v>
      </c>
      <c r="EN23">
        <v>-0.72</v>
      </c>
      <c r="EO23">
        <v>-3.69</v>
      </c>
      <c r="EP23">
        <v>0.28000000000000003</v>
      </c>
      <c r="ER23" s="1">
        <v>192802</v>
      </c>
      <c r="ES23" s="1">
        <v>-1.0900000000000001</v>
      </c>
      <c r="EU23" s="1">
        <v>192703</v>
      </c>
      <c r="EV23" s="1">
        <v>-3.3</v>
      </c>
      <c r="EX23" s="1">
        <v>193202</v>
      </c>
      <c r="EY23" s="1">
        <v>-0.12</v>
      </c>
      <c r="FA23" s="1">
        <v>192802</v>
      </c>
      <c r="FB23" s="1" t="str">
        <f>IF(ISERROR(VLOOKUP($FA23,MOM,LOOKUPS!C$12,0)*$FB$6+VLOOKUP($FA23,STREV,LOOKUPS!C$10,0)*$FC$6+VLOOKUP($FA23,LTREV,LOOKUPS!C$9,0)*$FD$6+VLOOKUP($FA23,CFP,LOOKUPS!C$6,0)*$FE$6+VLOOKUP($FA23,EP,LOOKUPS!C$8,0)*$FF$6+VLOOKUP($FA23,BM,LOOKUPS!C$5,0)*$FG$6+VLOOKUP($FA23,DIV,LOOKUPS!C$7,0)*$FH$6++VLOOKUP($FA23,SIZE,LOOKUPS!C$11,0)*$FI$6),"",VLOOKUP($FA23,MOM,LOOKUPS!C$12,0)*$FB$6+VLOOKUP($FA23,STREV,LOOKUPS!C$10,0)*$FC$6+VLOOKUP($FA23,LTREV,LOOKUPS!C$9,0)*$FD$6+VLOOKUP($FA23,CFP,LOOKUPS!C$6,0)*$FE$6+VLOOKUP($FA23,EP,LOOKUPS!C$8,0)*$FF$6+VLOOKUP($FA23,BM,LOOKUPS!C$5,0)*$FG$6+VLOOKUP($FA23,DIV,LOOKUPS!C$7,0)*$FH$6++VLOOKUP($FA23,SIZE,LOOKUPS!C$11,0)*$FI$6)</f>
        <v/>
      </c>
      <c r="FC23" s="1" t="str">
        <f>IF(ISERROR(VLOOKUP($FA23,MOM,LOOKUPS!D$12,0)*$FB$6+VLOOKUP($FA23,STREV,LOOKUPS!D$10,0)*$FC$6+VLOOKUP($FA23,LTREV,LOOKUPS!D$9,0)*$FD$6+VLOOKUP($FA23,CFP,LOOKUPS!D$6,0)*$FE$6+VLOOKUP($FA23,EP,LOOKUPS!D$8,0)*$FF$6+VLOOKUP($FA23,BM,LOOKUPS!D$5,0)*$FG$6+VLOOKUP($FA23,DIV,LOOKUPS!D$7,0)*$FH$6++VLOOKUP($FA23,SIZE,LOOKUPS!D$11,0)*$FI$6),"",VLOOKUP($FA23,MOM,LOOKUPS!D$12,0)*$FB$6+VLOOKUP($FA23,STREV,LOOKUPS!D$10,0)*$FC$6+VLOOKUP($FA23,LTREV,LOOKUPS!D$9,0)*$FD$6+VLOOKUP($FA23,CFP,LOOKUPS!D$6,0)*$FE$6+VLOOKUP($FA23,EP,LOOKUPS!D$8,0)*$FF$6+VLOOKUP($FA23,BM,LOOKUPS!D$5,0)*$FG$6+VLOOKUP($FA23,DIV,LOOKUPS!D$7,0)*$FH$6++VLOOKUP($FA23,SIZE,LOOKUPS!D$11,0)*$FI$6)</f>
        <v/>
      </c>
      <c r="FD23" s="1" t="str">
        <f>IF(ISERROR(VLOOKUP($FA23,MOM,LOOKUPS!E$12,0)*$FB$6+VLOOKUP($FA23,STREV,LOOKUPS!E$10,0)*$FC$6+VLOOKUP($FA23,LTREV,LOOKUPS!E$9,0)*$FD$6+VLOOKUP($FA23,CFP,LOOKUPS!E$6,0)*$FE$6+VLOOKUP($FA23,EP,LOOKUPS!E$8,0)*$FF$6+VLOOKUP($FA23,BM,LOOKUPS!E$5,0)*$FG$6+VLOOKUP($FA23,DIV,LOOKUPS!E$7,0)*$FH$6++VLOOKUP($FA23,SIZE,LOOKUPS!E$11,0)*$FI$6),"",VLOOKUP($FA23,MOM,LOOKUPS!E$12,0)*$FB$6+VLOOKUP($FA23,STREV,LOOKUPS!E$10,0)*$FC$6+VLOOKUP($FA23,LTREV,LOOKUPS!E$9,0)*$FD$6+VLOOKUP($FA23,CFP,LOOKUPS!E$6,0)*$FE$6+VLOOKUP($FA23,EP,LOOKUPS!E$8,0)*$FF$6+VLOOKUP($FA23,BM,LOOKUPS!E$5,0)*$FG$6+VLOOKUP($FA23,DIV,LOOKUPS!E$7,0)*$FH$6++VLOOKUP($FA23,SIZE,LOOKUPS!E$11,0)*$FI$6)</f>
        <v/>
      </c>
      <c r="FE23" s="1" t="str">
        <f>IF(ISERROR(VLOOKUP($FA23,MOM,LOOKUPS!F$12,0)*$FB$6+VLOOKUP($FA23,STREV,LOOKUPS!F$10,0)*$FC$6+VLOOKUP($FA23,LTREV,LOOKUPS!F$9,0)*$FD$6+VLOOKUP($FA23,CFP,LOOKUPS!F$6,0)*$FE$6+VLOOKUP($FA23,EP,LOOKUPS!F$8,0)*$FF$6+VLOOKUP($FA23,BM,LOOKUPS!F$5,0)*$FG$6+VLOOKUP($FA23,DIV,LOOKUPS!F$7,0)*$FH$6++VLOOKUP($FA23,SIZE,LOOKUPS!F$11,0)*$FI$6),"",VLOOKUP($FA23,MOM,LOOKUPS!F$12,0)*$FB$6+VLOOKUP($FA23,STREV,LOOKUPS!F$10,0)*$FC$6+VLOOKUP($FA23,LTREV,LOOKUPS!F$9,0)*$FD$6+VLOOKUP($FA23,CFP,LOOKUPS!F$6,0)*$FE$6+VLOOKUP($FA23,EP,LOOKUPS!F$8,0)*$FF$6+VLOOKUP($FA23,BM,LOOKUPS!F$5,0)*$FG$6+VLOOKUP($FA23,DIV,LOOKUPS!F$7,0)*$FH$6++VLOOKUP($FA23,SIZE,LOOKUPS!F$11,0)*$FI$6)</f>
        <v/>
      </c>
      <c r="FF23" s="1" t="str">
        <f>IF(ISERROR(VLOOKUP($FA23,MOM,LOOKUPS!G$12,0)*$FB$6+VLOOKUP($FA23,STREV,LOOKUPS!G$10,0)*$FC$6+VLOOKUP($FA23,LTREV,LOOKUPS!G$9,0)*$FD$6+VLOOKUP($FA23,CFP,LOOKUPS!G$6,0)*$FE$6+VLOOKUP($FA23,EP,LOOKUPS!G$8,0)*$FF$6+VLOOKUP($FA23,BM,LOOKUPS!G$5,0)*$FG$6+VLOOKUP($FA23,DIV,LOOKUPS!G$7,0)*$FH$6++VLOOKUP($FA23,SIZE,LOOKUPS!G$11,0)*$FI$6),"",VLOOKUP($FA23,MOM,LOOKUPS!G$12,0)*$FB$6+VLOOKUP($FA23,STREV,LOOKUPS!G$10,0)*$FC$6+VLOOKUP($FA23,LTREV,LOOKUPS!G$9,0)*$FD$6+VLOOKUP($FA23,CFP,LOOKUPS!G$6,0)*$FE$6+VLOOKUP($FA23,EP,LOOKUPS!G$8,0)*$FF$6+VLOOKUP($FA23,BM,LOOKUPS!G$5,0)*$FG$6+VLOOKUP($FA23,DIV,LOOKUPS!G$7,0)*$FH$6++VLOOKUP($FA23,SIZE,LOOKUPS!G$11,0)*$FI$6)</f>
        <v/>
      </c>
      <c r="FG23" s="1" t="str">
        <f>IF(ISERROR(VLOOKUP($FA23,MOM,LOOKUPS!H$12,0)*$FB$6+VLOOKUP($FA23,STREV,LOOKUPS!H$10,0)*$FC$6+VLOOKUP($FA23,LTREV,LOOKUPS!H$9,0)*$FD$6+VLOOKUP($FA23,CFP,LOOKUPS!H$6,0)*$FE$6+VLOOKUP($FA23,EP,LOOKUPS!H$8,0)*$FF$6+VLOOKUP($FA23,BM,LOOKUPS!H$5,0)*$FG$6+VLOOKUP($FA23,DIV,LOOKUPS!H$7,0)*$FH$6++VLOOKUP($FA23,SIZE,LOOKUPS!H$11,0)*$FI$6),"",VLOOKUP($FA23,MOM,LOOKUPS!H$12,0)*$FB$6+VLOOKUP($FA23,STREV,LOOKUPS!H$10,0)*$FC$6+VLOOKUP($FA23,LTREV,LOOKUPS!H$9,0)*$FD$6+VLOOKUP($FA23,CFP,LOOKUPS!H$6,0)*$FE$6+VLOOKUP($FA23,EP,LOOKUPS!H$8,0)*$FF$6+VLOOKUP($FA23,BM,LOOKUPS!H$5,0)*$FG$6+VLOOKUP($FA23,DIV,LOOKUPS!H$7,0)*$FH$6++VLOOKUP($FA23,SIZE,LOOKUPS!H$11,0)*$FI$6)</f>
        <v/>
      </c>
      <c r="FH23" s="1" t="str">
        <f>IF(ISERROR(VLOOKUP($FA23,MOM,LOOKUPS!I$12,0)*$FB$6+VLOOKUP($FA23,STREV,LOOKUPS!I$10,0)*$FC$6+VLOOKUP($FA23,LTREV,LOOKUPS!I$9,0)*$FD$6+VLOOKUP($FA23,CFP,LOOKUPS!I$6,0)*$FE$6+VLOOKUP($FA23,EP,LOOKUPS!I$8,0)*$FF$6+VLOOKUP($FA23,BM,LOOKUPS!I$5,0)*$FG$6+VLOOKUP($FA23,DIV,LOOKUPS!I$7,0)*$FH$6++VLOOKUP($FA23,SIZE,LOOKUPS!I$11,0)*$FI$6),"",VLOOKUP($FA23,MOM,LOOKUPS!I$12,0)*$FB$6+VLOOKUP($FA23,STREV,LOOKUPS!I$10,0)*$FC$6+VLOOKUP($FA23,LTREV,LOOKUPS!I$9,0)*$FD$6+VLOOKUP($FA23,CFP,LOOKUPS!I$6,0)*$FE$6+VLOOKUP($FA23,EP,LOOKUPS!I$8,0)*$FF$6+VLOOKUP($FA23,BM,LOOKUPS!I$5,0)*$FG$6+VLOOKUP($FA23,DIV,LOOKUPS!I$7,0)*$FH$6++VLOOKUP($FA23,SIZE,LOOKUPS!I$11,0)*$FI$6)</f>
        <v/>
      </c>
      <c r="FI23" s="1" t="str">
        <f>IF(ISERROR(VLOOKUP($FA23,MOM,LOOKUPS!J$12,0)*$FB$6+VLOOKUP($FA23,STREV,LOOKUPS!J$10,0)*$FC$6+VLOOKUP($FA23,LTREV,LOOKUPS!J$9,0)*$FD$6+VLOOKUP($FA23,CFP,LOOKUPS!J$6,0)*$FE$6+VLOOKUP($FA23,EP,LOOKUPS!J$8,0)*$FF$6+VLOOKUP($FA23,BM,LOOKUPS!J$5,0)*$FG$6+VLOOKUP($FA23,DIV,LOOKUPS!J$7,0)*$FH$6++VLOOKUP($FA23,SIZE,LOOKUPS!J$11,0)*$FI$6),"",VLOOKUP($FA23,MOM,LOOKUPS!J$12,0)*$FB$6+VLOOKUP($FA23,STREV,LOOKUPS!J$10,0)*$FC$6+VLOOKUP($FA23,LTREV,LOOKUPS!J$9,0)*$FD$6+VLOOKUP($FA23,CFP,LOOKUPS!J$6,0)*$FE$6+VLOOKUP($FA23,EP,LOOKUPS!J$8,0)*$FF$6+VLOOKUP($FA23,BM,LOOKUPS!J$5,0)*$FG$6+VLOOKUP($FA23,DIV,LOOKUPS!J$7,0)*$FH$6++VLOOKUP($FA23,SIZE,LOOKUPS!J$11,0)*$FI$6)</f>
        <v/>
      </c>
      <c r="FJ23" s="1" t="str">
        <f>IF(ISERROR(VLOOKUP($FA23,MOM,LOOKUPS!K$12,0)*$FB$6+VLOOKUP($FA23,STREV,LOOKUPS!K$10,0)*$FC$6+VLOOKUP($FA23,LTREV,LOOKUPS!K$9,0)*$FD$6+VLOOKUP($FA23,CFP,LOOKUPS!K$6,0)*$FE$6+VLOOKUP($FA23,EP,LOOKUPS!K$8,0)*$FF$6+VLOOKUP($FA23,BM,LOOKUPS!K$5,0)*$FG$6+VLOOKUP($FA23,DIV,LOOKUPS!K$7,0)*$FH$6++VLOOKUP($FA23,SIZE,LOOKUPS!K$11,0)*$FI$6),"",VLOOKUP($FA23,MOM,LOOKUPS!K$12,0)*$FB$6+VLOOKUP($FA23,STREV,LOOKUPS!K$10,0)*$FC$6+VLOOKUP($FA23,LTREV,LOOKUPS!K$9,0)*$FD$6+VLOOKUP($FA23,CFP,LOOKUPS!K$6,0)*$FE$6+VLOOKUP($FA23,EP,LOOKUPS!K$8,0)*$FF$6+VLOOKUP($FA23,BM,LOOKUPS!K$5,0)*$FG$6+VLOOKUP($FA23,DIV,LOOKUPS!K$7,0)*$FH$6++VLOOKUP($FA23,SIZE,LOOKUPS!K$11,0)*$FI$6)</f>
        <v/>
      </c>
      <c r="FK23" s="1" t="str">
        <f>IF(ISERROR(VLOOKUP($FA23,MOM,LOOKUPS!L$12,0)*$FB$6+VLOOKUP($FA23,STREV,LOOKUPS!L$10,0)*$FC$6+VLOOKUP($FA23,LTREV,LOOKUPS!L$9,0)*$FD$6+VLOOKUP($FA23,CFP,LOOKUPS!L$6,0)*$FE$6+VLOOKUP($FA23,EP,LOOKUPS!L$8,0)*$FF$6+VLOOKUP($FA23,BM,LOOKUPS!L$5,0)*$FG$6+VLOOKUP($FA23,DIV,LOOKUPS!L$7,0)*$FH$6++VLOOKUP($FA23,SIZE,LOOKUPS!L$11,0)*$FI$6),"",VLOOKUP($FA23,MOM,LOOKUPS!L$12,0)*$FB$6+VLOOKUP($FA23,STREV,LOOKUPS!L$10,0)*$FC$6+VLOOKUP($FA23,LTREV,LOOKUPS!L$9,0)*$FD$6+VLOOKUP($FA23,CFP,LOOKUPS!L$6,0)*$FE$6+VLOOKUP($FA23,EP,LOOKUPS!L$8,0)*$FF$6+VLOOKUP($FA23,BM,LOOKUPS!L$5,0)*$FG$6+VLOOKUP($FA23,DIV,LOOKUPS!L$7,0)*$FH$6++VLOOKUP($FA23,SIZE,LOOKUPS!L$11,0)*$FI$6)</f>
        <v/>
      </c>
    </row>
    <row r="24" spans="1:167" x14ac:dyDescent="0.3">
      <c r="A24" s="1">
        <v>192803</v>
      </c>
      <c r="B24" s="1">
        <v>7.15</v>
      </c>
      <c r="C24" s="1">
        <v>6.01</v>
      </c>
      <c r="D24" s="1">
        <v>7.92</v>
      </c>
      <c r="E24" s="1">
        <v>4.59</v>
      </c>
      <c r="F24" s="1">
        <v>5.48</v>
      </c>
      <c r="G24" s="1">
        <v>7.69</v>
      </c>
      <c r="H24" s="1">
        <v>6.13</v>
      </c>
      <c r="I24" s="1">
        <v>7.2</v>
      </c>
      <c r="J24" s="1">
        <v>7.65</v>
      </c>
      <c r="K24" s="1">
        <v>11.77</v>
      </c>
      <c r="M24" s="1">
        <v>192704</v>
      </c>
      <c r="N24" s="1">
        <v>1.93</v>
      </c>
      <c r="O24" s="1">
        <v>-2.9</v>
      </c>
      <c r="P24" s="1">
        <v>-0.26</v>
      </c>
      <c r="Q24" s="1">
        <v>1.22</v>
      </c>
      <c r="R24" s="1">
        <v>3.44</v>
      </c>
      <c r="S24" s="1">
        <v>1.82</v>
      </c>
      <c r="T24" s="1">
        <v>-0.42</v>
      </c>
      <c r="U24" s="1">
        <v>2.2599999999999998</v>
      </c>
      <c r="V24" s="1">
        <v>0.97</v>
      </c>
      <c r="W24" s="1">
        <v>-0.68</v>
      </c>
      <c r="Y24" s="1">
        <v>193203</v>
      </c>
      <c r="Z24" s="1">
        <v>-11.54</v>
      </c>
      <c r="AA24" s="1">
        <v>-11.62</v>
      </c>
      <c r="AB24" s="1">
        <v>-9.68</v>
      </c>
      <c r="AC24" s="1">
        <v>-13.39</v>
      </c>
      <c r="AD24" s="1">
        <v>-12.63</v>
      </c>
      <c r="AE24" s="1">
        <v>-12.32</v>
      </c>
      <c r="AF24" s="1">
        <v>-10.5</v>
      </c>
      <c r="AG24" s="1">
        <v>-9.52</v>
      </c>
      <c r="AH24" s="1">
        <v>-13.78</v>
      </c>
      <c r="AI24" s="1">
        <v>-12.01</v>
      </c>
      <c r="AK24">
        <v>195209</v>
      </c>
      <c r="AL24">
        <v>5.5</v>
      </c>
      <c r="AM24">
        <v>-1.65</v>
      </c>
      <c r="AN24">
        <v>-0.93</v>
      </c>
      <c r="AO24">
        <v>-1.86</v>
      </c>
      <c r="AP24">
        <v>-2.39</v>
      </c>
      <c r="AQ24">
        <v>-0.6</v>
      </c>
      <c r="AR24">
        <v>-0.65</v>
      </c>
      <c r="AS24">
        <v>-1.63</v>
      </c>
      <c r="AT24">
        <v>-1.84</v>
      </c>
      <c r="AU24">
        <v>-3.43</v>
      </c>
      <c r="AV24">
        <v>-1.34</v>
      </c>
      <c r="AW24">
        <v>-0.14000000000000001</v>
      </c>
      <c r="AX24">
        <v>-1.04</v>
      </c>
      <c r="AY24">
        <v>-1.1100000000000001</v>
      </c>
      <c r="AZ24">
        <v>-0.19</v>
      </c>
      <c r="BA24">
        <v>-1.38</v>
      </c>
      <c r="BB24">
        <v>-1.89</v>
      </c>
      <c r="BC24">
        <v>-1.44</v>
      </c>
      <c r="BD24">
        <v>-2.2400000000000002</v>
      </c>
      <c r="BF24" s="1">
        <v>195209</v>
      </c>
      <c r="BG24" s="1">
        <v>-2.25</v>
      </c>
      <c r="BH24" s="1">
        <v>-1.4</v>
      </c>
      <c r="BI24" s="1">
        <v>-1.43</v>
      </c>
      <c r="BJ24" s="1">
        <v>-1.25</v>
      </c>
      <c r="BK24" s="1">
        <v>-1.73</v>
      </c>
      <c r="BL24" s="1">
        <v>-0.73</v>
      </c>
      <c r="BM24" s="1">
        <v>-1.77</v>
      </c>
      <c r="BN24" s="1">
        <v>-1.36</v>
      </c>
      <c r="BO24" s="1">
        <v>-1.24</v>
      </c>
      <c r="BP24" s="1">
        <v>-1.75</v>
      </c>
      <c r="BQ24" s="1">
        <v>-1.7</v>
      </c>
      <c r="BR24" s="1">
        <v>-0.75</v>
      </c>
      <c r="BS24" s="1">
        <v>-0.7</v>
      </c>
      <c r="BT24" s="1">
        <v>-1.89</v>
      </c>
      <c r="BU24" s="1">
        <v>-1.64</v>
      </c>
      <c r="BV24" s="1">
        <v>-1.47</v>
      </c>
      <c r="BW24" s="1">
        <v>-1.25</v>
      </c>
      <c r="BX24" s="1">
        <v>-0.8</v>
      </c>
      <c r="BY24" s="1">
        <v>-1.68</v>
      </c>
      <c r="CA24" s="1">
        <v>192709</v>
      </c>
      <c r="CB24" s="1">
        <v>-7.35</v>
      </c>
      <c r="CC24" s="1">
        <v>3.7</v>
      </c>
      <c r="CD24" s="1">
        <v>3.19</v>
      </c>
      <c r="CE24" s="1">
        <v>2.52</v>
      </c>
      <c r="CF24" s="1">
        <v>4.45</v>
      </c>
      <c r="CG24" s="1">
        <v>3.34</v>
      </c>
      <c r="CH24" s="1">
        <v>3.37</v>
      </c>
      <c r="CI24" s="1">
        <v>2.62</v>
      </c>
      <c r="CJ24" s="1">
        <v>1.91</v>
      </c>
      <c r="CK24" s="1">
        <v>3.82</v>
      </c>
      <c r="CL24" s="1">
        <v>5.07</v>
      </c>
      <c r="CM24" s="1">
        <v>2.1800000000000002</v>
      </c>
      <c r="CN24" s="1">
        <v>4.5</v>
      </c>
      <c r="CO24" s="1">
        <v>3.32</v>
      </c>
      <c r="CP24" s="1">
        <v>3.43</v>
      </c>
      <c r="CQ24" s="1">
        <v>1.51</v>
      </c>
      <c r="CR24" s="1">
        <v>3.73</v>
      </c>
      <c r="CS24" s="1">
        <v>2.57</v>
      </c>
      <c r="CT24" s="1">
        <v>1.25</v>
      </c>
      <c r="CV24" s="1">
        <v>192809</v>
      </c>
      <c r="CW24" s="1">
        <v>7.52</v>
      </c>
      <c r="CX24" s="1">
        <v>3.62</v>
      </c>
      <c r="CY24" s="1">
        <v>3.26</v>
      </c>
      <c r="CZ24" s="1">
        <v>4.21</v>
      </c>
      <c r="DA24" s="1">
        <v>3.36</v>
      </c>
      <c r="DB24" s="1">
        <v>3.77</v>
      </c>
      <c r="DC24" s="1">
        <v>2.68</v>
      </c>
      <c r="DD24" s="1">
        <v>3.75</v>
      </c>
      <c r="DE24" s="1">
        <v>4.71</v>
      </c>
      <c r="DF24" s="1">
        <v>3.7</v>
      </c>
      <c r="DG24" s="1">
        <v>3.01</v>
      </c>
      <c r="DH24" s="1">
        <v>4.12</v>
      </c>
      <c r="DI24" s="1">
        <v>3.42</v>
      </c>
      <c r="DJ24" s="1">
        <v>1.57</v>
      </c>
      <c r="DK24" s="1">
        <v>3.83</v>
      </c>
      <c r="DL24" s="1">
        <v>4.28</v>
      </c>
      <c r="DM24" s="1">
        <v>3.21</v>
      </c>
      <c r="DN24" s="1">
        <v>6.98</v>
      </c>
      <c r="DO24" s="1">
        <v>2.4500000000000002</v>
      </c>
      <c r="DQ24" s="1">
        <v>192709</v>
      </c>
      <c r="DR24" s="1">
        <v>-99.99</v>
      </c>
      <c r="DS24" s="1">
        <v>0.57999999999999996</v>
      </c>
      <c r="DT24" s="1">
        <v>3.57</v>
      </c>
      <c r="DU24" s="1">
        <v>4.8899999999999997</v>
      </c>
      <c r="DV24" s="1">
        <v>0.06</v>
      </c>
      <c r="DW24" s="1">
        <v>2.15</v>
      </c>
      <c r="DX24" s="1">
        <v>3.06</v>
      </c>
      <c r="DY24" s="1">
        <v>5.0199999999999996</v>
      </c>
      <c r="DZ24" s="1">
        <v>5.0199999999999996</v>
      </c>
      <c r="EA24" s="1">
        <v>-0.69</v>
      </c>
      <c r="EB24" s="1">
        <v>0.81</v>
      </c>
      <c r="EC24" s="1">
        <v>1.61</v>
      </c>
      <c r="ED24" s="1">
        <v>2.7</v>
      </c>
      <c r="EE24" s="1">
        <v>1.75</v>
      </c>
      <c r="EF24" s="1">
        <v>4.3899999999999997</v>
      </c>
      <c r="EG24" s="1">
        <v>5.43</v>
      </c>
      <c r="EH24" s="1">
        <v>4.6100000000000003</v>
      </c>
      <c r="EI24" s="1">
        <v>4.7</v>
      </c>
      <c r="EJ24" s="1">
        <v>5.34</v>
      </c>
      <c r="EL24">
        <v>192709</v>
      </c>
      <c r="EM24">
        <v>4.76</v>
      </c>
      <c r="EN24">
        <v>-3.57</v>
      </c>
      <c r="EO24">
        <v>-0.71</v>
      </c>
      <c r="EP24">
        <v>0.21</v>
      </c>
      <c r="ER24" s="1">
        <v>192803</v>
      </c>
      <c r="ES24" s="1">
        <v>4.87</v>
      </c>
      <c r="EU24" s="1">
        <v>192704</v>
      </c>
      <c r="EV24" s="1">
        <v>-3.54</v>
      </c>
      <c r="EX24" s="1">
        <v>193203</v>
      </c>
      <c r="EY24" s="1">
        <v>1.28</v>
      </c>
      <c r="FA24" s="1">
        <v>192803</v>
      </c>
      <c r="FB24" s="1" t="str">
        <f>IF(ISERROR(VLOOKUP($FA24,MOM,LOOKUPS!C$12,0)*$FB$6+VLOOKUP($FA24,STREV,LOOKUPS!C$10,0)*$FC$6+VLOOKUP($FA24,LTREV,LOOKUPS!C$9,0)*$FD$6+VLOOKUP($FA24,CFP,LOOKUPS!C$6,0)*$FE$6+VLOOKUP($FA24,EP,LOOKUPS!C$8,0)*$FF$6+VLOOKUP($FA24,BM,LOOKUPS!C$5,0)*$FG$6+VLOOKUP($FA24,DIV,LOOKUPS!C$7,0)*$FH$6++VLOOKUP($FA24,SIZE,LOOKUPS!C$11,0)*$FI$6),"",VLOOKUP($FA24,MOM,LOOKUPS!C$12,0)*$FB$6+VLOOKUP($FA24,STREV,LOOKUPS!C$10,0)*$FC$6+VLOOKUP($FA24,LTREV,LOOKUPS!C$9,0)*$FD$6+VLOOKUP($FA24,CFP,LOOKUPS!C$6,0)*$FE$6+VLOOKUP($FA24,EP,LOOKUPS!C$8,0)*$FF$6+VLOOKUP($FA24,BM,LOOKUPS!C$5,0)*$FG$6+VLOOKUP($FA24,DIV,LOOKUPS!C$7,0)*$FH$6++VLOOKUP($FA24,SIZE,LOOKUPS!C$11,0)*$FI$6)</f>
        <v/>
      </c>
      <c r="FC24" s="1" t="str">
        <f>IF(ISERROR(VLOOKUP($FA24,MOM,LOOKUPS!D$12,0)*$FB$6+VLOOKUP($FA24,STREV,LOOKUPS!D$10,0)*$FC$6+VLOOKUP($FA24,LTREV,LOOKUPS!D$9,0)*$FD$6+VLOOKUP($FA24,CFP,LOOKUPS!D$6,0)*$FE$6+VLOOKUP($FA24,EP,LOOKUPS!D$8,0)*$FF$6+VLOOKUP($FA24,BM,LOOKUPS!D$5,0)*$FG$6+VLOOKUP($FA24,DIV,LOOKUPS!D$7,0)*$FH$6++VLOOKUP($FA24,SIZE,LOOKUPS!D$11,0)*$FI$6),"",VLOOKUP($FA24,MOM,LOOKUPS!D$12,0)*$FB$6+VLOOKUP($FA24,STREV,LOOKUPS!D$10,0)*$FC$6+VLOOKUP($FA24,LTREV,LOOKUPS!D$9,0)*$FD$6+VLOOKUP($FA24,CFP,LOOKUPS!D$6,0)*$FE$6+VLOOKUP($FA24,EP,LOOKUPS!D$8,0)*$FF$6+VLOOKUP($FA24,BM,LOOKUPS!D$5,0)*$FG$6+VLOOKUP($FA24,DIV,LOOKUPS!D$7,0)*$FH$6++VLOOKUP($FA24,SIZE,LOOKUPS!D$11,0)*$FI$6)</f>
        <v/>
      </c>
      <c r="FD24" s="1" t="str">
        <f>IF(ISERROR(VLOOKUP($FA24,MOM,LOOKUPS!E$12,0)*$FB$6+VLOOKUP($FA24,STREV,LOOKUPS!E$10,0)*$FC$6+VLOOKUP($FA24,LTREV,LOOKUPS!E$9,0)*$FD$6+VLOOKUP($FA24,CFP,LOOKUPS!E$6,0)*$FE$6+VLOOKUP($FA24,EP,LOOKUPS!E$8,0)*$FF$6+VLOOKUP($FA24,BM,LOOKUPS!E$5,0)*$FG$6+VLOOKUP($FA24,DIV,LOOKUPS!E$7,0)*$FH$6++VLOOKUP($FA24,SIZE,LOOKUPS!E$11,0)*$FI$6),"",VLOOKUP($FA24,MOM,LOOKUPS!E$12,0)*$FB$6+VLOOKUP($FA24,STREV,LOOKUPS!E$10,0)*$FC$6+VLOOKUP($FA24,LTREV,LOOKUPS!E$9,0)*$FD$6+VLOOKUP($FA24,CFP,LOOKUPS!E$6,0)*$FE$6+VLOOKUP($FA24,EP,LOOKUPS!E$8,0)*$FF$6+VLOOKUP($FA24,BM,LOOKUPS!E$5,0)*$FG$6+VLOOKUP($FA24,DIV,LOOKUPS!E$7,0)*$FH$6++VLOOKUP($FA24,SIZE,LOOKUPS!E$11,0)*$FI$6)</f>
        <v/>
      </c>
      <c r="FE24" s="1" t="str">
        <f>IF(ISERROR(VLOOKUP($FA24,MOM,LOOKUPS!F$12,0)*$FB$6+VLOOKUP($FA24,STREV,LOOKUPS!F$10,0)*$FC$6+VLOOKUP($FA24,LTREV,LOOKUPS!F$9,0)*$FD$6+VLOOKUP($FA24,CFP,LOOKUPS!F$6,0)*$FE$6+VLOOKUP($FA24,EP,LOOKUPS!F$8,0)*$FF$6+VLOOKUP($FA24,BM,LOOKUPS!F$5,0)*$FG$6+VLOOKUP($FA24,DIV,LOOKUPS!F$7,0)*$FH$6++VLOOKUP($FA24,SIZE,LOOKUPS!F$11,0)*$FI$6),"",VLOOKUP($FA24,MOM,LOOKUPS!F$12,0)*$FB$6+VLOOKUP($FA24,STREV,LOOKUPS!F$10,0)*$FC$6+VLOOKUP($FA24,LTREV,LOOKUPS!F$9,0)*$FD$6+VLOOKUP($FA24,CFP,LOOKUPS!F$6,0)*$FE$6+VLOOKUP($FA24,EP,LOOKUPS!F$8,0)*$FF$6+VLOOKUP($FA24,BM,LOOKUPS!F$5,0)*$FG$6+VLOOKUP($FA24,DIV,LOOKUPS!F$7,0)*$FH$6++VLOOKUP($FA24,SIZE,LOOKUPS!F$11,0)*$FI$6)</f>
        <v/>
      </c>
      <c r="FF24" s="1" t="str">
        <f>IF(ISERROR(VLOOKUP($FA24,MOM,LOOKUPS!G$12,0)*$FB$6+VLOOKUP($FA24,STREV,LOOKUPS!G$10,0)*$FC$6+VLOOKUP($FA24,LTREV,LOOKUPS!G$9,0)*$FD$6+VLOOKUP($FA24,CFP,LOOKUPS!G$6,0)*$FE$6+VLOOKUP($FA24,EP,LOOKUPS!G$8,0)*$FF$6+VLOOKUP($FA24,BM,LOOKUPS!G$5,0)*$FG$6+VLOOKUP($FA24,DIV,LOOKUPS!G$7,0)*$FH$6++VLOOKUP($FA24,SIZE,LOOKUPS!G$11,0)*$FI$6),"",VLOOKUP($FA24,MOM,LOOKUPS!G$12,0)*$FB$6+VLOOKUP($FA24,STREV,LOOKUPS!G$10,0)*$FC$6+VLOOKUP($FA24,LTREV,LOOKUPS!G$9,0)*$FD$6+VLOOKUP($FA24,CFP,LOOKUPS!G$6,0)*$FE$6+VLOOKUP($FA24,EP,LOOKUPS!G$8,0)*$FF$6+VLOOKUP($FA24,BM,LOOKUPS!G$5,0)*$FG$6+VLOOKUP($FA24,DIV,LOOKUPS!G$7,0)*$FH$6++VLOOKUP($FA24,SIZE,LOOKUPS!G$11,0)*$FI$6)</f>
        <v/>
      </c>
      <c r="FG24" s="1" t="str">
        <f>IF(ISERROR(VLOOKUP($FA24,MOM,LOOKUPS!H$12,0)*$FB$6+VLOOKUP($FA24,STREV,LOOKUPS!H$10,0)*$FC$6+VLOOKUP($FA24,LTREV,LOOKUPS!H$9,0)*$FD$6+VLOOKUP($FA24,CFP,LOOKUPS!H$6,0)*$FE$6+VLOOKUP($FA24,EP,LOOKUPS!H$8,0)*$FF$6+VLOOKUP($FA24,BM,LOOKUPS!H$5,0)*$FG$6+VLOOKUP($FA24,DIV,LOOKUPS!H$7,0)*$FH$6++VLOOKUP($FA24,SIZE,LOOKUPS!H$11,0)*$FI$6),"",VLOOKUP($FA24,MOM,LOOKUPS!H$12,0)*$FB$6+VLOOKUP($FA24,STREV,LOOKUPS!H$10,0)*$FC$6+VLOOKUP($FA24,LTREV,LOOKUPS!H$9,0)*$FD$6+VLOOKUP($FA24,CFP,LOOKUPS!H$6,0)*$FE$6+VLOOKUP($FA24,EP,LOOKUPS!H$8,0)*$FF$6+VLOOKUP($FA24,BM,LOOKUPS!H$5,0)*$FG$6+VLOOKUP($FA24,DIV,LOOKUPS!H$7,0)*$FH$6++VLOOKUP($FA24,SIZE,LOOKUPS!H$11,0)*$FI$6)</f>
        <v/>
      </c>
      <c r="FH24" s="1" t="str">
        <f>IF(ISERROR(VLOOKUP($FA24,MOM,LOOKUPS!I$12,0)*$FB$6+VLOOKUP($FA24,STREV,LOOKUPS!I$10,0)*$FC$6+VLOOKUP($FA24,LTREV,LOOKUPS!I$9,0)*$FD$6+VLOOKUP($FA24,CFP,LOOKUPS!I$6,0)*$FE$6+VLOOKUP($FA24,EP,LOOKUPS!I$8,0)*$FF$6+VLOOKUP($FA24,BM,LOOKUPS!I$5,0)*$FG$6+VLOOKUP($FA24,DIV,LOOKUPS!I$7,0)*$FH$6++VLOOKUP($FA24,SIZE,LOOKUPS!I$11,0)*$FI$6),"",VLOOKUP($FA24,MOM,LOOKUPS!I$12,0)*$FB$6+VLOOKUP($FA24,STREV,LOOKUPS!I$10,0)*$FC$6+VLOOKUP($FA24,LTREV,LOOKUPS!I$9,0)*$FD$6+VLOOKUP($FA24,CFP,LOOKUPS!I$6,0)*$FE$6+VLOOKUP($FA24,EP,LOOKUPS!I$8,0)*$FF$6+VLOOKUP($FA24,BM,LOOKUPS!I$5,0)*$FG$6+VLOOKUP($FA24,DIV,LOOKUPS!I$7,0)*$FH$6++VLOOKUP($FA24,SIZE,LOOKUPS!I$11,0)*$FI$6)</f>
        <v/>
      </c>
      <c r="FI24" s="1" t="str">
        <f>IF(ISERROR(VLOOKUP($FA24,MOM,LOOKUPS!J$12,0)*$FB$6+VLOOKUP($FA24,STREV,LOOKUPS!J$10,0)*$FC$6+VLOOKUP($FA24,LTREV,LOOKUPS!J$9,0)*$FD$6+VLOOKUP($FA24,CFP,LOOKUPS!J$6,0)*$FE$6+VLOOKUP($FA24,EP,LOOKUPS!J$8,0)*$FF$6+VLOOKUP($FA24,BM,LOOKUPS!J$5,0)*$FG$6+VLOOKUP($FA24,DIV,LOOKUPS!J$7,0)*$FH$6++VLOOKUP($FA24,SIZE,LOOKUPS!J$11,0)*$FI$6),"",VLOOKUP($FA24,MOM,LOOKUPS!J$12,0)*$FB$6+VLOOKUP($FA24,STREV,LOOKUPS!J$10,0)*$FC$6+VLOOKUP($FA24,LTREV,LOOKUPS!J$9,0)*$FD$6+VLOOKUP($FA24,CFP,LOOKUPS!J$6,0)*$FE$6+VLOOKUP($FA24,EP,LOOKUPS!J$8,0)*$FF$6+VLOOKUP($FA24,BM,LOOKUPS!J$5,0)*$FG$6+VLOOKUP($FA24,DIV,LOOKUPS!J$7,0)*$FH$6++VLOOKUP($FA24,SIZE,LOOKUPS!J$11,0)*$FI$6)</f>
        <v/>
      </c>
      <c r="FJ24" s="1" t="str">
        <f>IF(ISERROR(VLOOKUP($FA24,MOM,LOOKUPS!K$12,0)*$FB$6+VLOOKUP($FA24,STREV,LOOKUPS!K$10,0)*$FC$6+VLOOKUP($FA24,LTREV,LOOKUPS!K$9,0)*$FD$6+VLOOKUP($FA24,CFP,LOOKUPS!K$6,0)*$FE$6+VLOOKUP($FA24,EP,LOOKUPS!K$8,0)*$FF$6+VLOOKUP($FA24,BM,LOOKUPS!K$5,0)*$FG$6+VLOOKUP($FA24,DIV,LOOKUPS!K$7,0)*$FH$6++VLOOKUP($FA24,SIZE,LOOKUPS!K$11,0)*$FI$6),"",VLOOKUP($FA24,MOM,LOOKUPS!K$12,0)*$FB$6+VLOOKUP($FA24,STREV,LOOKUPS!K$10,0)*$FC$6+VLOOKUP($FA24,LTREV,LOOKUPS!K$9,0)*$FD$6+VLOOKUP($FA24,CFP,LOOKUPS!K$6,0)*$FE$6+VLOOKUP($FA24,EP,LOOKUPS!K$8,0)*$FF$6+VLOOKUP($FA24,BM,LOOKUPS!K$5,0)*$FG$6+VLOOKUP($FA24,DIV,LOOKUPS!K$7,0)*$FH$6++VLOOKUP($FA24,SIZE,LOOKUPS!K$11,0)*$FI$6)</f>
        <v/>
      </c>
      <c r="FK24" s="1" t="str">
        <f>IF(ISERROR(VLOOKUP($FA24,MOM,LOOKUPS!L$12,0)*$FB$6+VLOOKUP($FA24,STREV,LOOKUPS!L$10,0)*$FC$6+VLOOKUP($FA24,LTREV,LOOKUPS!L$9,0)*$FD$6+VLOOKUP($FA24,CFP,LOOKUPS!L$6,0)*$FE$6+VLOOKUP($FA24,EP,LOOKUPS!L$8,0)*$FF$6+VLOOKUP($FA24,BM,LOOKUPS!L$5,0)*$FG$6+VLOOKUP($FA24,DIV,LOOKUPS!L$7,0)*$FH$6++VLOOKUP($FA24,SIZE,LOOKUPS!L$11,0)*$FI$6),"",VLOOKUP($FA24,MOM,LOOKUPS!L$12,0)*$FB$6+VLOOKUP($FA24,STREV,LOOKUPS!L$10,0)*$FC$6+VLOOKUP($FA24,LTREV,LOOKUPS!L$9,0)*$FD$6+VLOOKUP($FA24,CFP,LOOKUPS!L$6,0)*$FE$6+VLOOKUP($FA24,EP,LOOKUPS!L$8,0)*$FF$6+VLOOKUP($FA24,BM,LOOKUPS!L$5,0)*$FG$6+VLOOKUP($FA24,DIV,LOOKUPS!L$7,0)*$FH$6++VLOOKUP($FA24,SIZE,LOOKUPS!L$11,0)*$FI$6)</f>
        <v/>
      </c>
    </row>
    <row r="25" spans="1:167" x14ac:dyDescent="0.3">
      <c r="A25" s="1">
        <v>192804</v>
      </c>
      <c r="B25" s="1">
        <v>7.21</v>
      </c>
      <c r="C25" s="1">
        <v>9.4700000000000006</v>
      </c>
      <c r="D25" s="1">
        <v>15.5</v>
      </c>
      <c r="E25" s="1">
        <v>12.83</v>
      </c>
      <c r="F25" s="1">
        <v>7.21</v>
      </c>
      <c r="G25" s="1">
        <v>15</v>
      </c>
      <c r="H25" s="1">
        <v>3.51</v>
      </c>
      <c r="I25" s="1">
        <v>3.82</v>
      </c>
      <c r="J25" s="1">
        <v>4.07</v>
      </c>
      <c r="K25" s="1">
        <v>8.14</v>
      </c>
      <c r="M25" s="1">
        <v>192705</v>
      </c>
      <c r="N25" s="1">
        <v>8.2799999999999994</v>
      </c>
      <c r="O25" s="1">
        <v>6.5</v>
      </c>
      <c r="P25" s="1">
        <v>4.05</v>
      </c>
      <c r="Q25" s="1">
        <v>5.08</v>
      </c>
      <c r="R25" s="1">
        <v>7.78</v>
      </c>
      <c r="S25" s="1">
        <v>4.3899999999999997</v>
      </c>
      <c r="T25" s="1">
        <v>5.92</v>
      </c>
      <c r="U25" s="1">
        <v>6.44</v>
      </c>
      <c r="V25" s="1">
        <v>6.09</v>
      </c>
      <c r="W25" s="1">
        <v>6.97</v>
      </c>
      <c r="Y25" s="1">
        <v>193204</v>
      </c>
      <c r="Z25" s="1">
        <v>-14.14</v>
      </c>
      <c r="AA25" s="1">
        <v>-17.48</v>
      </c>
      <c r="AB25" s="1">
        <v>-20.16</v>
      </c>
      <c r="AC25" s="1">
        <v>-16.39</v>
      </c>
      <c r="AD25" s="1">
        <v>-18.28</v>
      </c>
      <c r="AE25" s="1">
        <v>-15.91</v>
      </c>
      <c r="AF25" s="1">
        <v>-19.61</v>
      </c>
      <c r="AG25" s="1">
        <v>-18.670000000000002</v>
      </c>
      <c r="AH25" s="1">
        <v>-20.22</v>
      </c>
      <c r="AI25" s="1">
        <v>-19.850000000000001</v>
      </c>
      <c r="AK25">
        <v>195210</v>
      </c>
      <c r="AL25">
        <v>-1.74</v>
      </c>
      <c r="AM25">
        <v>-0.96</v>
      </c>
      <c r="AN25">
        <v>-1.22</v>
      </c>
      <c r="AO25">
        <v>-1.1599999999999999</v>
      </c>
      <c r="AP25">
        <v>-0.99</v>
      </c>
      <c r="AQ25">
        <v>-1.2</v>
      </c>
      <c r="AR25">
        <v>-1.45</v>
      </c>
      <c r="AS25">
        <v>-1.1200000000000001</v>
      </c>
      <c r="AT25">
        <v>-0.86</v>
      </c>
      <c r="AU25">
        <v>-1.52</v>
      </c>
      <c r="AV25">
        <v>-0.46</v>
      </c>
      <c r="AW25">
        <v>-0.9</v>
      </c>
      <c r="AX25">
        <v>-1.5</v>
      </c>
      <c r="AY25">
        <v>-0.88</v>
      </c>
      <c r="AZ25">
        <v>-2.02</v>
      </c>
      <c r="BA25">
        <v>-0.48</v>
      </c>
      <c r="BB25">
        <v>-1.79</v>
      </c>
      <c r="BC25">
        <v>-1.34</v>
      </c>
      <c r="BD25">
        <v>-0.37</v>
      </c>
      <c r="BF25" s="1">
        <v>195210</v>
      </c>
      <c r="BG25" s="1">
        <v>-6.43</v>
      </c>
      <c r="BH25" s="1">
        <v>-1.1000000000000001</v>
      </c>
      <c r="BI25" s="1">
        <v>-0.95</v>
      </c>
      <c r="BJ25" s="1">
        <v>-1.26</v>
      </c>
      <c r="BK25" s="1">
        <v>-1.1000000000000001</v>
      </c>
      <c r="BL25" s="1">
        <v>-0.68</v>
      </c>
      <c r="BM25" s="1">
        <v>-1.17</v>
      </c>
      <c r="BN25" s="1">
        <v>-1.44</v>
      </c>
      <c r="BO25" s="1">
        <v>-1.05</v>
      </c>
      <c r="BP25" s="1">
        <v>-1.35</v>
      </c>
      <c r="BQ25" s="1">
        <v>-0.85</v>
      </c>
      <c r="BR25" s="1">
        <v>-1.08</v>
      </c>
      <c r="BS25" s="1">
        <v>-0.28000000000000003</v>
      </c>
      <c r="BT25" s="1">
        <v>-0.8</v>
      </c>
      <c r="BU25" s="1">
        <v>-1.54</v>
      </c>
      <c r="BV25" s="1">
        <v>-1.18</v>
      </c>
      <c r="BW25" s="1">
        <v>-1.69</v>
      </c>
      <c r="BX25" s="1">
        <v>-0.27</v>
      </c>
      <c r="BY25" s="1">
        <v>-1.81</v>
      </c>
      <c r="CA25" s="1">
        <v>192710</v>
      </c>
      <c r="CB25" s="1">
        <v>1.59</v>
      </c>
      <c r="CC25" s="1">
        <v>-1.57</v>
      </c>
      <c r="CD25" s="1">
        <v>-2.8</v>
      </c>
      <c r="CE25" s="1">
        <v>-7.31</v>
      </c>
      <c r="CF25" s="1">
        <v>-1.26</v>
      </c>
      <c r="CG25" s="1">
        <v>-2.69</v>
      </c>
      <c r="CH25" s="1">
        <v>-1.95</v>
      </c>
      <c r="CI25" s="1">
        <v>-4.24</v>
      </c>
      <c r="CJ25" s="1">
        <v>-8.7899999999999991</v>
      </c>
      <c r="CK25" s="1">
        <v>-1.21</v>
      </c>
      <c r="CL25" s="1">
        <v>-1.3</v>
      </c>
      <c r="CM25" s="1">
        <v>-2.2000000000000002</v>
      </c>
      <c r="CN25" s="1">
        <v>-3.18</v>
      </c>
      <c r="CO25" s="1">
        <v>-2.12</v>
      </c>
      <c r="CP25" s="1">
        <v>-1.78</v>
      </c>
      <c r="CQ25" s="1">
        <v>-4.1100000000000003</v>
      </c>
      <c r="CR25" s="1">
        <v>-4.3600000000000003</v>
      </c>
      <c r="CS25" s="1">
        <v>-8.52</v>
      </c>
      <c r="CT25" s="1">
        <v>-9.06</v>
      </c>
      <c r="CV25" s="1">
        <v>192810</v>
      </c>
      <c r="CW25" s="1">
        <v>1.59</v>
      </c>
      <c r="CX25" s="1">
        <v>3.49</v>
      </c>
      <c r="CY25" s="1">
        <v>0.81</v>
      </c>
      <c r="CZ25" s="1">
        <v>0.93</v>
      </c>
      <c r="DA25" s="1">
        <v>2.72</v>
      </c>
      <c r="DB25" s="1">
        <v>3.02</v>
      </c>
      <c r="DC25" s="1">
        <v>0.36</v>
      </c>
      <c r="DD25" s="1">
        <v>1.19</v>
      </c>
      <c r="DE25" s="1">
        <v>0.93</v>
      </c>
      <c r="DF25" s="1">
        <v>4.5599999999999996</v>
      </c>
      <c r="DG25" s="1">
        <v>0.88</v>
      </c>
      <c r="DH25" s="1">
        <v>4.95</v>
      </c>
      <c r="DI25" s="1">
        <v>1.0900000000000001</v>
      </c>
      <c r="DJ25" s="1">
        <v>1.54</v>
      </c>
      <c r="DK25" s="1">
        <v>-0.85</v>
      </c>
      <c r="DL25" s="1">
        <v>1.44</v>
      </c>
      <c r="DM25" s="1">
        <v>0.94</v>
      </c>
      <c r="DN25" s="1">
        <v>0.11</v>
      </c>
      <c r="DO25" s="1">
        <v>1.76</v>
      </c>
      <c r="DQ25" s="1">
        <v>192710</v>
      </c>
      <c r="DR25" s="1">
        <v>-99.99</v>
      </c>
      <c r="DS25" s="1">
        <v>-5.36</v>
      </c>
      <c r="DT25" s="1">
        <v>-2.44</v>
      </c>
      <c r="DU25" s="1">
        <v>-3.86</v>
      </c>
      <c r="DV25" s="1">
        <v>-6.67</v>
      </c>
      <c r="DW25" s="1">
        <v>-2.2599999999999998</v>
      </c>
      <c r="DX25" s="1">
        <v>-2.84</v>
      </c>
      <c r="DY25" s="1">
        <v>-2.93</v>
      </c>
      <c r="DZ25" s="1">
        <v>-4.01</v>
      </c>
      <c r="EA25" s="1">
        <v>-5.89</v>
      </c>
      <c r="EB25" s="1">
        <v>-7.46</v>
      </c>
      <c r="EC25" s="1">
        <v>-2.78</v>
      </c>
      <c r="ED25" s="1">
        <v>-1.73</v>
      </c>
      <c r="EE25" s="1">
        <v>-2.96</v>
      </c>
      <c r="EF25" s="1">
        <v>-2.72</v>
      </c>
      <c r="EG25" s="1">
        <v>-2.33</v>
      </c>
      <c r="EH25" s="1">
        <v>-3.55</v>
      </c>
      <c r="EI25" s="1">
        <v>-4.2699999999999996</v>
      </c>
      <c r="EJ25" s="1">
        <v>-3.76</v>
      </c>
      <c r="EL25">
        <v>192710</v>
      </c>
      <c r="EM25">
        <v>-4.3099999999999996</v>
      </c>
      <c r="EN25">
        <v>2.13</v>
      </c>
      <c r="EO25">
        <v>-4.33</v>
      </c>
      <c r="EP25">
        <v>0.25</v>
      </c>
      <c r="ER25" s="1">
        <v>192804</v>
      </c>
      <c r="ES25" s="1">
        <v>-5.65</v>
      </c>
      <c r="EU25" s="1">
        <v>192705</v>
      </c>
      <c r="EV25" s="1">
        <v>-0.67</v>
      </c>
      <c r="EX25" s="1">
        <v>193204</v>
      </c>
      <c r="EY25" s="1">
        <v>0.36</v>
      </c>
      <c r="FA25" s="1">
        <v>192804</v>
      </c>
      <c r="FB25" s="1" t="str">
        <f>IF(ISERROR(VLOOKUP($FA25,MOM,LOOKUPS!C$12,0)*$FB$6+VLOOKUP($FA25,STREV,LOOKUPS!C$10,0)*$FC$6+VLOOKUP($FA25,LTREV,LOOKUPS!C$9,0)*$FD$6+VLOOKUP($FA25,CFP,LOOKUPS!C$6,0)*$FE$6+VLOOKUP($FA25,EP,LOOKUPS!C$8,0)*$FF$6+VLOOKUP($FA25,BM,LOOKUPS!C$5,0)*$FG$6+VLOOKUP($FA25,DIV,LOOKUPS!C$7,0)*$FH$6++VLOOKUP($FA25,SIZE,LOOKUPS!C$11,0)*$FI$6),"",VLOOKUP($FA25,MOM,LOOKUPS!C$12,0)*$FB$6+VLOOKUP($FA25,STREV,LOOKUPS!C$10,0)*$FC$6+VLOOKUP($FA25,LTREV,LOOKUPS!C$9,0)*$FD$6+VLOOKUP($FA25,CFP,LOOKUPS!C$6,0)*$FE$6+VLOOKUP($FA25,EP,LOOKUPS!C$8,0)*$FF$6+VLOOKUP($FA25,BM,LOOKUPS!C$5,0)*$FG$6+VLOOKUP($FA25,DIV,LOOKUPS!C$7,0)*$FH$6++VLOOKUP($FA25,SIZE,LOOKUPS!C$11,0)*$FI$6)</f>
        <v/>
      </c>
      <c r="FC25" s="1" t="str">
        <f>IF(ISERROR(VLOOKUP($FA25,MOM,LOOKUPS!D$12,0)*$FB$6+VLOOKUP($FA25,STREV,LOOKUPS!D$10,0)*$FC$6+VLOOKUP($FA25,LTREV,LOOKUPS!D$9,0)*$FD$6+VLOOKUP($FA25,CFP,LOOKUPS!D$6,0)*$FE$6+VLOOKUP($FA25,EP,LOOKUPS!D$8,0)*$FF$6+VLOOKUP($FA25,BM,LOOKUPS!D$5,0)*$FG$6+VLOOKUP($FA25,DIV,LOOKUPS!D$7,0)*$FH$6++VLOOKUP($FA25,SIZE,LOOKUPS!D$11,0)*$FI$6),"",VLOOKUP($FA25,MOM,LOOKUPS!D$12,0)*$FB$6+VLOOKUP($FA25,STREV,LOOKUPS!D$10,0)*$FC$6+VLOOKUP($FA25,LTREV,LOOKUPS!D$9,0)*$FD$6+VLOOKUP($FA25,CFP,LOOKUPS!D$6,0)*$FE$6+VLOOKUP($FA25,EP,LOOKUPS!D$8,0)*$FF$6+VLOOKUP($FA25,BM,LOOKUPS!D$5,0)*$FG$6+VLOOKUP($FA25,DIV,LOOKUPS!D$7,0)*$FH$6++VLOOKUP($FA25,SIZE,LOOKUPS!D$11,0)*$FI$6)</f>
        <v/>
      </c>
      <c r="FD25" s="1" t="str">
        <f>IF(ISERROR(VLOOKUP($FA25,MOM,LOOKUPS!E$12,0)*$FB$6+VLOOKUP($FA25,STREV,LOOKUPS!E$10,0)*$FC$6+VLOOKUP($FA25,LTREV,LOOKUPS!E$9,0)*$FD$6+VLOOKUP($FA25,CFP,LOOKUPS!E$6,0)*$FE$6+VLOOKUP($FA25,EP,LOOKUPS!E$8,0)*$FF$6+VLOOKUP($FA25,BM,LOOKUPS!E$5,0)*$FG$6+VLOOKUP($FA25,DIV,LOOKUPS!E$7,0)*$FH$6++VLOOKUP($FA25,SIZE,LOOKUPS!E$11,0)*$FI$6),"",VLOOKUP($FA25,MOM,LOOKUPS!E$12,0)*$FB$6+VLOOKUP($FA25,STREV,LOOKUPS!E$10,0)*$FC$6+VLOOKUP($FA25,LTREV,LOOKUPS!E$9,0)*$FD$6+VLOOKUP($FA25,CFP,LOOKUPS!E$6,0)*$FE$6+VLOOKUP($FA25,EP,LOOKUPS!E$8,0)*$FF$6+VLOOKUP($FA25,BM,LOOKUPS!E$5,0)*$FG$6+VLOOKUP($FA25,DIV,LOOKUPS!E$7,0)*$FH$6++VLOOKUP($FA25,SIZE,LOOKUPS!E$11,0)*$FI$6)</f>
        <v/>
      </c>
      <c r="FE25" s="1" t="str">
        <f>IF(ISERROR(VLOOKUP($FA25,MOM,LOOKUPS!F$12,0)*$FB$6+VLOOKUP($FA25,STREV,LOOKUPS!F$10,0)*$FC$6+VLOOKUP($FA25,LTREV,LOOKUPS!F$9,0)*$FD$6+VLOOKUP($FA25,CFP,LOOKUPS!F$6,0)*$FE$6+VLOOKUP($FA25,EP,LOOKUPS!F$8,0)*$FF$6+VLOOKUP($FA25,BM,LOOKUPS!F$5,0)*$FG$6+VLOOKUP($FA25,DIV,LOOKUPS!F$7,0)*$FH$6++VLOOKUP($FA25,SIZE,LOOKUPS!F$11,0)*$FI$6),"",VLOOKUP($FA25,MOM,LOOKUPS!F$12,0)*$FB$6+VLOOKUP($FA25,STREV,LOOKUPS!F$10,0)*$FC$6+VLOOKUP($FA25,LTREV,LOOKUPS!F$9,0)*$FD$6+VLOOKUP($FA25,CFP,LOOKUPS!F$6,0)*$FE$6+VLOOKUP($FA25,EP,LOOKUPS!F$8,0)*$FF$6+VLOOKUP($FA25,BM,LOOKUPS!F$5,0)*$FG$6+VLOOKUP($FA25,DIV,LOOKUPS!F$7,0)*$FH$6++VLOOKUP($FA25,SIZE,LOOKUPS!F$11,0)*$FI$6)</f>
        <v/>
      </c>
      <c r="FF25" s="1" t="str">
        <f>IF(ISERROR(VLOOKUP($FA25,MOM,LOOKUPS!G$12,0)*$FB$6+VLOOKUP($FA25,STREV,LOOKUPS!G$10,0)*$FC$6+VLOOKUP($FA25,LTREV,LOOKUPS!G$9,0)*$FD$6+VLOOKUP($FA25,CFP,LOOKUPS!G$6,0)*$FE$6+VLOOKUP($FA25,EP,LOOKUPS!G$8,0)*$FF$6+VLOOKUP($FA25,BM,LOOKUPS!G$5,0)*$FG$6+VLOOKUP($FA25,DIV,LOOKUPS!G$7,0)*$FH$6++VLOOKUP($FA25,SIZE,LOOKUPS!G$11,0)*$FI$6),"",VLOOKUP($FA25,MOM,LOOKUPS!G$12,0)*$FB$6+VLOOKUP($FA25,STREV,LOOKUPS!G$10,0)*$FC$6+VLOOKUP($FA25,LTREV,LOOKUPS!G$9,0)*$FD$6+VLOOKUP($FA25,CFP,LOOKUPS!G$6,0)*$FE$6+VLOOKUP($FA25,EP,LOOKUPS!G$8,0)*$FF$6+VLOOKUP($FA25,BM,LOOKUPS!G$5,0)*$FG$6+VLOOKUP($FA25,DIV,LOOKUPS!G$7,0)*$FH$6++VLOOKUP($FA25,SIZE,LOOKUPS!G$11,0)*$FI$6)</f>
        <v/>
      </c>
      <c r="FG25" s="1" t="str">
        <f>IF(ISERROR(VLOOKUP($FA25,MOM,LOOKUPS!H$12,0)*$FB$6+VLOOKUP($FA25,STREV,LOOKUPS!H$10,0)*$FC$6+VLOOKUP($FA25,LTREV,LOOKUPS!H$9,0)*$FD$6+VLOOKUP($FA25,CFP,LOOKUPS!H$6,0)*$FE$6+VLOOKUP($FA25,EP,LOOKUPS!H$8,0)*$FF$6+VLOOKUP($FA25,BM,LOOKUPS!H$5,0)*$FG$6+VLOOKUP($FA25,DIV,LOOKUPS!H$7,0)*$FH$6++VLOOKUP($FA25,SIZE,LOOKUPS!H$11,0)*$FI$6),"",VLOOKUP($FA25,MOM,LOOKUPS!H$12,0)*$FB$6+VLOOKUP($FA25,STREV,LOOKUPS!H$10,0)*$FC$6+VLOOKUP($FA25,LTREV,LOOKUPS!H$9,0)*$FD$6+VLOOKUP($FA25,CFP,LOOKUPS!H$6,0)*$FE$6+VLOOKUP($FA25,EP,LOOKUPS!H$8,0)*$FF$6+VLOOKUP($FA25,BM,LOOKUPS!H$5,0)*$FG$6+VLOOKUP($FA25,DIV,LOOKUPS!H$7,0)*$FH$6++VLOOKUP($FA25,SIZE,LOOKUPS!H$11,0)*$FI$6)</f>
        <v/>
      </c>
      <c r="FH25" s="1" t="str">
        <f>IF(ISERROR(VLOOKUP($FA25,MOM,LOOKUPS!I$12,0)*$FB$6+VLOOKUP($FA25,STREV,LOOKUPS!I$10,0)*$FC$6+VLOOKUP($FA25,LTREV,LOOKUPS!I$9,0)*$FD$6+VLOOKUP($FA25,CFP,LOOKUPS!I$6,0)*$FE$6+VLOOKUP($FA25,EP,LOOKUPS!I$8,0)*$FF$6+VLOOKUP($FA25,BM,LOOKUPS!I$5,0)*$FG$6+VLOOKUP($FA25,DIV,LOOKUPS!I$7,0)*$FH$6++VLOOKUP($FA25,SIZE,LOOKUPS!I$11,0)*$FI$6),"",VLOOKUP($FA25,MOM,LOOKUPS!I$12,0)*$FB$6+VLOOKUP($FA25,STREV,LOOKUPS!I$10,0)*$FC$6+VLOOKUP($FA25,LTREV,LOOKUPS!I$9,0)*$FD$6+VLOOKUP($FA25,CFP,LOOKUPS!I$6,0)*$FE$6+VLOOKUP($FA25,EP,LOOKUPS!I$8,0)*$FF$6+VLOOKUP($FA25,BM,LOOKUPS!I$5,0)*$FG$6+VLOOKUP($FA25,DIV,LOOKUPS!I$7,0)*$FH$6++VLOOKUP($FA25,SIZE,LOOKUPS!I$11,0)*$FI$6)</f>
        <v/>
      </c>
      <c r="FI25" s="1" t="str">
        <f>IF(ISERROR(VLOOKUP($FA25,MOM,LOOKUPS!J$12,0)*$FB$6+VLOOKUP($FA25,STREV,LOOKUPS!J$10,0)*$FC$6+VLOOKUP($FA25,LTREV,LOOKUPS!J$9,0)*$FD$6+VLOOKUP($FA25,CFP,LOOKUPS!J$6,0)*$FE$6+VLOOKUP($FA25,EP,LOOKUPS!J$8,0)*$FF$6+VLOOKUP($FA25,BM,LOOKUPS!J$5,0)*$FG$6+VLOOKUP($FA25,DIV,LOOKUPS!J$7,0)*$FH$6++VLOOKUP($FA25,SIZE,LOOKUPS!J$11,0)*$FI$6),"",VLOOKUP($FA25,MOM,LOOKUPS!J$12,0)*$FB$6+VLOOKUP($FA25,STREV,LOOKUPS!J$10,0)*$FC$6+VLOOKUP($FA25,LTREV,LOOKUPS!J$9,0)*$FD$6+VLOOKUP($FA25,CFP,LOOKUPS!J$6,0)*$FE$6+VLOOKUP($FA25,EP,LOOKUPS!J$8,0)*$FF$6+VLOOKUP($FA25,BM,LOOKUPS!J$5,0)*$FG$6+VLOOKUP($FA25,DIV,LOOKUPS!J$7,0)*$FH$6++VLOOKUP($FA25,SIZE,LOOKUPS!J$11,0)*$FI$6)</f>
        <v/>
      </c>
      <c r="FJ25" s="1" t="str">
        <f>IF(ISERROR(VLOOKUP($FA25,MOM,LOOKUPS!K$12,0)*$FB$6+VLOOKUP($FA25,STREV,LOOKUPS!K$10,0)*$FC$6+VLOOKUP($FA25,LTREV,LOOKUPS!K$9,0)*$FD$6+VLOOKUP($FA25,CFP,LOOKUPS!K$6,0)*$FE$6+VLOOKUP($FA25,EP,LOOKUPS!K$8,0)*$FF$6+VLOOKUP($FA25,BM,LOOKUPS!K$5,0)*$FG$6+VLOOKUP($FA25,DIV,LOOKUPS!K$7,0)*$FH$6++VLOOKUP($FA25,SIZE,LOOKUPS!K$11,0)*$FI$6),"",VLOOKUP($FA25,MOM,LOOKUPS!K$12,0)*$FB$6+VLOOKUP($FA25,STREV,LOOKUPS!K$10,0)*$FC$6+VLOOKUP($FA25,LTREV,LOOKUPS!K$9,0)*$FD$6+VLOOKUP($FA25,CFP,LOOKUPS!K$6,0)*$FE$6+VLOOKUP($FA25,EP,LOOKUPS!K$8,0)*$FF$6+VLOOKUP($FA25,BM,LOOKUPS!K$5,0)*$FG$6+VLOOKUP($FA25,DIV,LOOKUPS!K$7,0)*$FH$6++VLOOKUP($FA25,SIZE,LOOKUPS!K$11,0)*$FI$6)</f>
        <v/>
      </c>
      <c r="FK25" s="1" t="str">
        <f>IF(ISERROR(VLOOKUP($FA25,MOM,LOOKUPS!L$12,0)*$FB$6+VLOOKUP($FA25,STREV,LOOKUPS!L$10,0)*$FC$6+VLOOKUP($FA25,LTREV,LOOKUPS!L$9,0)*$FD$6+VLOOKUP($FA25,CFP,LOOKUPS!L$6,0)*$FE$6+VLOOKUP($FA25,EP,LOOKUPS!L$8,0)*$FF$6+VLOOKUP($FA25,BM,LOOKUPS!L$5,0)*$FG$6+VLOOKUP($FA25,DIV,LOOKUPS!L$7,0)*$FH$6++VLOOKUP($FA25,SIZE,LOOKUPS!L$11,0)*$FI$6),"",VLOOKUP($FA25,MOM,LOOKUPS!L$12,0)*$FB$6+VLOOKUP($FA25,STREV,LOOKUPS!L$10,0)*$FC$6+VLOOKUP($FA25,LTREV,LOOKUPS!L$9,0)*$FD$6+VLOOKUP($FA25,CFP,LOOKUPS!L$6,0)*$FE$6+VLOOKUP($FA25,EP,LOOKUPS!L$8,0)*$FF$6+VLOOKUP($FA25,BM,LOOKUPS!L$5,0)*$FG$6+VLOOKUP($FA25,DIV,LOOKUPS!L$7,0)*$FH$6++VLOOKUP($FA25,SIZE,LOOKUPS!L$11,0)*$FI$6)</f>
        <v/>
      </c>
    </row>
    <row r="26" spans="1:167" x14ac:dyDescent="0.3">
      <c r="A26" s="1">
        <v>192805</v>
      </c>
      <c r="B26" s="1">
        <v>14.1</v>
      </c>
      <c r="C26" s="1">
        <v>0.66</v>
      </c>
      <c r="D26" s="1">
        <v>3.02</v>
      </c>
      <c r="E26" s="1">
        <v>0.15</v>
      </c>
      <c r="F26" s="1">
        <v>2.5099999999999998</v>
      </c>
      <c r="G26" s="1">
        <v>1.0900000000000001</v>
      </c>
      <c r="H26" s="1">
        <v>3.39</v>
      </c>
      <c r="I26" s="1">
        <v>3.55</v>
      </c>
      <c r="J26" s="1">
        <v>4.47</v>
      </c>
      <c r="K26" s="1">
        <v>5.67</v>
      </c>
      <c r="M26" s="1">
        <v>192706</v>
      </c>
      <c r="N26" s="1">
        <v>-2.91</v>
      </c>
      <c r="O26" s="1">
        <v>0.41</v>
      </c>
      <c r="P26" s="1">
        <v>-2.21</v>
      </c>
      <c r="Q26" s="1">
        <v>-1.26</v>
      </c>
      <c r="R26" s="1">
        <v>-2.33</v>
      </c>
      <c r="S26" s="1">
        <v>-3.06</v>
      </c>
      <c r="T26" s="1">
        <v>-2.09</v>
      </c>
      <c r="U26" s="1">
        <v>-1.28</v>
      </c>
      <c r="V26" s="1">
        <v>-1.35</v>
      </c>
      <c r="W26" s="1">
        <v>-3.98</v>
      </c>
      <c r="Y26" s="1">
        <v>193205</v>
      </c>
      <c r="Z26" s="1">
        <v>-6.43</v>
      </c>
      <c r="AA26" s="1">
        <v>-15.89</v>
      </c>
      <c r="AB26" s="1">
        <v>-11.8</v>
      </c>
      <c r="AC26" s="1">
        <v>-22.54</v>
      </c>
      <c r="AD26" s="1">
        <v>-24.18</v>
      </c>
      <c r="AE26" s="1">
        <v>-26.31</v>
      </c>
      <c r="AF26" s="1">
        <v>-22.81</v>
      </c>
      <c r="AG26" s="1">
        <v>-26.14</v>
      </c>
      <c r="AH26" s="1">
        <v>-22.07</v>
      </c>
      <c r="AI26" s="1">
        <v>-25.71</v>
      </c>
      <c r="AK26">
        <v>195211</v>
      </c>
      <c r="AL26">
        <v>9.73</v>
      </c>
      <c r="AM26">
        <v>6.05</v>
      </c>
      <c r="AN26">
        <v>5.75</v>
      </c>
      <c r="AO26">
        <v>6.48</v>
      </c>
      <c r="AP26">
        <v>6.24</v>
      </c>
      <c r="AQ26">
        <v>5.33</v>
      </c>
      <c r="AR26">
        <v>5.84</v>
      </c>
      <c r="AS26">
        <v>5.8</v>
      </c>
      <c r="AT26">
        <v>7.05</v>
      </c>
      <c r="AU26">
        <v>6.77</v>
      </c>
      <c r="AV26">
        <v>5.72</v>
      </c>
      <c r="AW26">
        <v>5.65</v>
      </c>
      <c r="AX26">
        <v>5.0199999999999996</v>
      </c>
      <c r="AY26">
        <v>5.18</v>
      </c>
      <c r="AZ26">
        <v>6.51</v>
      </c>
      <c r="BA26">
        <v>6.29</v>
      </c>
      <c r="BB26">
        <v>5.3</v>
      </c>
      <c r="BC26">
        <v>5.85</v>
      </c>
      <c r="BD26">
        <v>8.25</v>
      </c>
      <c r="BF26" s="1">
        <v>195211</v>
      </c>
      <c r="BG26" s="1">
        <v>4.87</v>
      </c>
      <c r="BH26" s="1">
        <v>6.08</v>
      </c>
      <c r="BI26" s="1">
        <v>5.54</v>
      </c>
      <c r="BJ26" s="1">
        <v>6.78</v>
      </c>
      <c r="BK26" s="1">
        <v>6.54</v>
      </c>
      <c r="BL26" s="1">
        <v>5.08</v>
      </c>
      <c r="BM26" s="1">
        <v>6.1</v>
      </c>
      <c r="BN26" s="1">
        <v>6.22</v>
      </c>
      <c r="BO26" s="1">
        <v>6.44</v>
      </c>
      <c r="BP26" s="1">
        <v>6.71</v>
      </c>
      <c r="BQ26" s="1">
        <v>6.37</v>
      </c>
      <c r="BR26" s="1">
        <v>5.16</v>
      </c>
      <c r="BS26" s="1">
        <v>5</v>
      </c>
      <c r="BT26" s="1">
        <v>6.34</v>
      </c>
      <c r="BU26" s="1">
        <v>5.85</v>
      </c>
      <c r="BV26" s="1">
        <v>4.96</v>
      </c>
      <c r="BW26" s="1">
        <v>7.45</v>
      </c>
      <c r="BX26" s="1">
        <v>5.24</v>
      </c>
      <c r="BY26" s="1">
        <v>7.61</v>
      </c>
      <c r="CA26" s="1">
        <v>192711</v>
      </c>
      <c r="CB26" s="1">
        <v>0</v>
      </c>
      <c r="CC26" s="1">
        <v>9.14</v>
      </c>
      <c r="CD26" s="1">
        <v>8.67</v>
      </c>
      <c r="CE26" s="1">
        <v>10.91</v>
      </c>
      <c r="CF26" s="1">
        <v>8.31</v>
      </c>
      <c r="CG26" s="1">
        <v>10.130000000000001</v>
      </c>
      <c r="CH26" s="1">
        <v>8.8800000000000008</v>
      </c>
      <c r="CI26" s="1">
        <v>8.25</v>
      </c>
      <c r="CJ26" s="1">
        <v>11.85</v>
      </c>
      <c r="CK26" s="1">
        <v>7.97</v>
      </c>
      <c r="CL26" s="1">
        <v>8.66</v>
      </c>
      <c r="CM26" s="1">
        <v>10.78</v>
      </c>
      <c r="CN26" s="1">
        <v>9.48</v>
      </c>
      <c r="CO26" s="1">
        <v>9.56</v>
      </c>
      <c r="CP26" s="1">
        <v>8.19</v>
      </c>
      <c r="CQ26" s="1">
        <v>7.46</v>
      </c>
      <c r="CR26" s="1">
        <v>9.0399999999999991</v>
      </c>
      <c r="CS26" s="1">
        <v>11.28</v>
      </c>
      <c r="CT26" s="1">
        <v>12.44</v>
      </c>
      <c r="CV26" s="1">
        <v>192811</v>
      </c>
      <c r="CW26" s="1">
        <v>15.14</v>
      </c>
      <c r="CX26" s="1">
        <v>11.94</v>
      </c>
      <c r="CY26" s="1">
        <v>10.39</v>
      </c>
      <c r="CZ26" s="1">
        <v>7.24</v>
      </c>
      <c r="DA26" s="1">
        <v>11.42</v>
      </c>
      <c r="DB26" s="1">
        <v>11.83</v>
      </c>
      <c r="DC26" s="1">
        <v>9.57</v>
      </c>
      <c r="DD26" s="1">
        <v>10.02</v>
      </c>
      <c r="DE26" s="1">
        <v>6.7</v>
      </c>
      <c r="DF26" s="1">
        <v>11.14</v>
      </c>
      <c r="DG26" s="1">
        <v>11.7</v>
      </c>
      <c r="DH26" s="1">
        <v>12.91</v>
      </c>
      <c r="DI26" s="1">
        <v>10.76</v>
      </c>
      <c r="DJ26" s="1">
        <v>9.34</v>
      </c>
      <c r="DK26" s="1">
        <v>9.81</v>
      </c>
      <c r="DL26" s="1">
        <v>11.68</v>
      </c>
      <c r="DM26" s="1">
        <v>8.31</v>
      </c>
      <c r="DN26" s="1">
        <v>7.04</v>
      </c>
      <c r="DO26" s="1">
        <v>6.37</v>
      </c>
      <c r="DQ26" s="1">
        <v>192711</v>
      </c>
      <c r="DR26" s="1">
        <v>-99.99</v>
      </c>
      <c r="DS26" s="1">
        <v>15.93</v>
      </c>
      <c r="DT26" s="1">
        <v>7.49</v>
      </c>
      <c r="DU26" s="1">
        <v>7.18</v>
      </c>
      <c r="DV26" s="1">
        <v>16.66</v>
      </c>
      <c r="DW26" s="1">
        <v>10.36</v>
      </c>
      <c r="DX26" s="1">
        <v>7.84</v>
      </c>
      <c r="DY26" s="1">
        <v>8.01</v>
      </c>
      <c r="DZ26" s="1">
        <v>6.81</v>
      </c>
      <c r="EA26" s="1">
        <v>21.84</v>
      </c>
      <c r="EB26" s="1">
        <v>11.68</v>
      </c>
      <c r="EC26" s="1">
        <v>14.51</v>
      </c>
      <c r="ED26" s="1">
        <v>6.14</v>
      </c>
      <c r="EE26" s="1">
        <v>7.56</v>
      </c>
      <c r="EF26" s="1">
        <v>8.1199999999999992</v>
      </c>
      <c r="EG26" s="1">
        <v>8.1300000000000008</v>
      </c>
      <c r="EH26" s="1">
        <v>7.9</v>
      </c>
      <c r="EI26" s="1">
        <v>7.07</v>
      </c>
      <c r="EJ26" s="1">
        <v>6.56</v>
      </c>
      <c r="EL26">
        <v>192711</v>
      </c>
      <c r="EM26">
        <v>6.58</v>
      </c>
      <c r="EN26">
        <v>2.76</v>
      </c>
      <c r="EO26">
        <v>-0.31</v>
      </c>
      <c r="EP26">
        <v>0.21</v>
      </c>
      <c r="ER26" s="1">
        <v>192805</v>
      </c>
      <c r="ES26" s="1">
        <v>2.85</v>
      </c>
      <c r="EU26" s="1">
        <v>192706</v>
      </c>
      <c r="EV26" s="1">
        <v>-0.68</v>
      </c>
      <c r="EX26" s="1">
        <v>193205</v>
      </c>
      <c r="EY26" s="1">
        <v>9.85</v>
      </c>
      <c r="FA26" s="1">
        <v>192805</v>
      </c>
      <c r="FB26" s="1" t="str">
        <f>IF(ISERROR(VLOOKUP($FA26,MOM,LOOKUPS!C$12,0)*$FB$6+VLOOKUP($FA26,STREV,LOOKUPS!C$10,0)*$FC$6+VLOOKUP($FA26,LTREV,LOOKUPS!C$9,0)*$FD$6+VLOOKUP($FA26,CFP,LOOKUPS!C$6,0)*$FE$6+VLOOKUP($FA26,EP,LOOKUPS!C$8,0)*$FF$6+VLOOKUP($FA26,BM,LOOKUPS!C$5,0)*$FG$6+VLOOKUP($FA26,DIV,LOOKUPS!C$7,0)*$FH$6++VLOOKUP($FA26,SIZE,LOOKUPS!C$11,0)*$FI$6),"",VLOOKUP($FA26,MOM,LOOKUPS!C$12,0)*$FB$6+VLOOKUP($FA26,STREV,LOOKUPS!C$10,0)*$FC$6+VLOOKUP($FA26,LTREV,LOOKUPS!C$9,0)*$FD$6+VLOOKUP($FA26,CFP,LOOKUPS!C$6,0)*$FE$6+VLOOKUP($FA26,EP,LOOKUPS!C$8,0)*$FF$6+VLOOKUP($FA26,BM,LOOKUPS!C$5,0)*$FG$6+VLOOKUP($FA26,DIV,LOOKUPS!C$7,0)*$FH$6++VLOOKUP($FA26,SIZE,LOOKUPS!C$11,0)*$FI$6)</f>
        <v/>
      </c>
      <c r="FC26" s="1" t="str">
        <f>IF(ISERROR(VLOOKUP($FA26,MOM,LOOKUPS!D$12,0)*$FB$6+VLOOKUP($FA26,STREV,LOOKUPS!D$10,0)*$FC$6+VLOOKUP($FA26,LTREV,LOOKUPS!D$9,0)*$FD$6+VLOOKUP($FA26,CFP,LOOKUPS!D$6,0)*$FE$6+VLOOKUP($FA26,EP,LOOKUPS!D$8,0)*$FF$6+VLOOKUP($FA26,BM,LOOKUPS!D$5,0)*$FG$6+VLOOKUP($FA26,DIV,LOOKUPS!D$7,0)*$FH$6++VLOOKUP($FA26,SIZE,LOOKUPS!D$11,0)*$FI$6),"",VLOOKUP($FA26,MOM,LOOKUPS!D$12,0)*$FB$6+VLOOKUP($FA26,STREV,LOOKUPS!D$10,0)*$FC$6+VLOOKUP($FA26,LTREV,LOOKUPS!D$9,0)*$FD$6+VLOOKUP($FA26,CFP,LOOKUPS!D$6,0)*$FE$6+VLOOKUP($FA26,EP,LOOKUPS!D$8,0)*$FF$6+VLOOKUP($FA26,BM,LOOKUPS!D$5,0)*$FG$6+VLOOKUP($FA26,DIV,LOOKUPS!D$7,0)*$FH$6++VLOOKUP($FA26,SIZE,LOOKUPS!D$11,0)*$FI$6)</f>
        <v/>
      </c>
      <c r="FD26" s="1" t="str">
        <f>IF(ISERROR(VLOOKUP($FA26,MOM,LOOKUPS!E$12,0)*$FB$6+VLOOKUP($FA26,STREV,LOOKUPS!E$10,0)*$FC$6+VLOOKUP($FA26,LTREV,LOOKUPS!E$9,0)*$FD$6+VLOOKUP($FA26,CFP,LOOKUPS!E$6,0)*$FE$6+VLOOKUP($FA26,EP,LOOKUPS!E$8,0)*$FF$6+VLOOKUP($FA26,BM,LOOKUPS!E$5,0)*$FG$6+VLOOKUP($FA26,DIV,LOOKUPS!E$7,0)*$FH$6++VLOOKUP($FA26,SIZE,LOOKUPS!E$11,0)*$FI$6),"",VLOOKUP($FA26,MOM,LOOKUPS!E$12,0)*$FB$6+VLOOKUP($FA26,STREV,LOOKUPS!E$10,0)*$FC$6+VLOOKUP($FA26,LTREV,LOOKUPS!E$9,0)*$FD$6+VLOOKUP($FA26,CFP,LOOKUPS!E$6,0)*$FE$6+VLOOKUP($FA26,EP,LOOKUPS!E$8,0)*$FF$6+VLOOKUP($FA26,BM,LOOKUPS!E$5,0)*$FG$6+VLOOKUP($FA26,DIV,LOOKUPS!E$7,0)*$FH$6++VLOOKUP($FA26,SIZE,LOOKUPS!E$11,0)*$FI$6)</f>
        <v/>
      </c>
      <c r="FE26" s="1" t="str">
        <f>IF(ISERROR(VLOOKUP($FA26,MOM,LOOKUPS!F$12,0)*$FB$6+VLOOKUP($FA26,STREV,LOOKUPS!F$10,0)*$FC$6+VLOOKUP($FA26,LTREV,LOOKUPS!F$9,0)*$FD$6+VLOOKUP($FA26,CFP,LOOKUPS!F$6,0)*$FE$6+VLOOKUP($FA26,EP,LOOKUPS!F$8,0)*$FF$6+VLOOKUP($FA26,BM,LOOKUPS!F$5,0)*$FG$6+VLOOKUP($FA26,DIV,LOOKUPS!F$7,0)*$FH$6++VLOOKUP($FA26,SIZE,LOOKUPS!F$11,0)*$FI$6),"",VLOOKUP($FA26,MOM,LOOKUPS!F$12,0)*$FB$6+VLOOKUP($FA26,STREV,LOOKUPS!F$10,0)*$FC$6+VLOOKUP($FA26,LTREV,LOOKUPS!F$9,0)*$FD$6+VLOOKUP($FA26,CFP,LOOKUPS!F$6,0)*$FE$6+VLOOKUP($FA26,EP,LOOKUPS!F$8,0)*$FF$6+VLOOKUP($FA26,BM,LOOKUPS!F$5,0)*$FG$6+VLOOKUP($FA26,DIV,LOOKUPS!F$7,0)*$FH$6++VLOOKUP($FA26,SIZE,LOOKUPS!F$11,0)*$FI$6)</f>
        <v/>
      </c>
      <c r="FF26" s="1" t="str">
        <f>IF(ISERROR(VLOOKUP($FA26,MOM,LOOKUPS!G$12,0)*$FB$6+VLOOKUP($FA26,STREV,LOOKUPS!G$10,0)*$FC$6+VLOOKUP($FA26,LTREV,LOOKUPS!G$9,0)*$FD$6+VLOOKUP($FA26,CFP,LOOKUPS!G$6,0)*$FE$6+VLOOKUP($FA26,EP,LOOKUPS!G$8,0)*$FF$6+VLOOKUP($FA26,BM,LOOKUPS!G$5,0)*$FG$6+VLOOKUP($FA26,DIV,LOOKUPS!G$7,0)*$FH$6++VLOOKUP($FA26,SIZE,LOOKUPS!G$11,0)*$FI$6),"",VLOOKUP($FA26,MOM,LOOKUPS!G$12,0)*$FB$6+VLOOKUP($FA26,STREV,LOOKUPS!G$10,0)*$FC$6+VLOOKUP($FA26,LTREV,LOOKUPS!G$9,0)*$FD$6+VLOOKUP($FA26,CFP,LOOKUPS!G$6,0)*$FE$6+VLOOKUP($FA26,EP,LOOKUPS!G$8,0)*$FF$6+VLOOKUP($FA26,BM,LOOKUPS!G$5,0)*$FG$6+VLOOKUP($FA26,DIV,LOOKUPS!G$7,0)*$FH$6++VLOOKUP($FA26,SIZE,LOOKUPS!G$11,0)*$FI$6)</f>
        <v/>
      </c>
      <c r="FG26" s="1" t="str">
        <f>IF(ISERROR(VLOOKUP($FA26,MOM,LOOKUPS!H$12,0)*$FB$6+VLOOKUP($FA26,STREV,LOOKUPS!H$10,0)*$FC$6+VLOOKUP($FA26,LTREV,LOOKUPS!H$9,0)*$FD$6+VLOOKUP($FA26,CFP,LOOKUPS!H$6,0)*$FE$6+VLOOKUP($FA26,EP,LOOKUPS!H$8,0)*$FF$6+VLOOKUP($FA26,BM,LOOKUPS!H$5,0)*$FG$6+VLOOKUP($FA26,DIV,LOOKUPS!H$7,0)*$FH$6++VLOOKUP($FA26,SIZE,LOOKUPS!H$11,0)*$FI$6),"",VLOOKUP($FA26,MOM,LOOKUPS!H$12,0)*$FB$6+VLOOKUP($FA26,STREV,LOOKUPS!H$10,0)*$FC$6+VLOOKUP($FA26,LTREV,LOOKUPS!H$9,0)*$FD$6+VLOOKUP($FA26,CFP,LOOKUPS!H$6,0)*$FE$6+VLOOKUP($FA26,EP,LOOKUPS!H$8,0)*$FF$6+VLOOKUP($FA26,BM,LOOKUPS!H$5,0)*$FG$6+VLOOKUP($FA26,DIV,LOOKUPS!H$7,0)*$FH$6++VLOOKUP($FA26,SIZE,LOOKUPS!H$11,0)*$FI$6)</f>
        <v/>
      </c>
      <c r="FH26" s="1" t="str">
        <f>IF(ISERROR(VLOOKUP($FA26,MOM,LOOKUPS!I$12,0)*$FB$6+VLOOKUP($FA26,STREV,LOOKUPS!I$10,0)*$FC$6+VLOOKUP($FA26,LTREV,LOOKUPS!I$9,0)*$FD$6+VLOOKUP($FA26,CFP,LOOKUPS!I$6,0)*$FE$6+VLOOKUP($FA26,EP,LOOKUPS!I$8,0)*$FF$6+VLOOKUP($FA26,BM,LOOKUPS!I$5,0)*$FG$6+VLOOKUP($FA26,DIV,LOOKUPS!I$7,0)*$FH$6++VLOOKUP($FA26,SIZE,LOOKUPS!I$11,0)*$FI$6),"",VLOOKUP($FA26,MOM,LOOKUPS!I$12,0)*$FB$6+VLOOKUP($FA26,STREV,LOOKUPS!I$10,0)*$FC$6+VLOOKUP($FA26,LTREV,LOOKUPS!I$9,0)*$FD$6+VLOOKUP($FA26,CFP,LOOKUPS!I$6,0)*$FE$6+VLOOKUP($FA26,EP,LOOKUPS!I$8,0)*$FF$6+VLOOKUP($FA26,BM,LOOKUPS!I$5,0)*$FG$6+VLOOKUP($FA26,DIV,LOOKUPS!I$7,0)*$FH$6++VLOOKUP($FA26,SIZE,LOOKUPS!I$11,0)*$FI$6)</f>
        <v/>
      </c>
      <c r="FI26" s="1" t="str">
        <f>IF(ISERROR(VLOOKUP($FA26,MOM,LOOKUPS!J$12,0)*$FB$6+VLOOKUP($FA26,STREV,LOOKUPS!J$10,0)*$FC$6+VLOOKUP($FA26,LTREV,LOOKUPS!J$9,0)*$FD$6+VLOOKUP($FA26,CFP,LOOKUPS!J$6,0)*$FE$6+VLOOKUP($FA26,EP,LOOKUPS!J$8,0)*$FF$6+VLOOKUP($FA26,BM,LOOKUPS!J$5,0)*$FG$6+VLOOKUP($FA26,DIV,LOOKUPS!J$7,0)*$FH$6++VLOOKUP($FA26,SIZE,LOOKUPS!J$11,0)*$FI$6),"",VLOOKUP($FA26,MOM,LOOKUPS!J$12,0)*$FB$6+VLOOKUP($FA26,STREV,LOOKUPS!J$10,0)*$FC$6+VLOOKUP($FA26,LTREV,LOOKUPS!J$9,0)*$FD$6+VLOOKUP($FA26,CFP,LOOKUPS!J$6,0)*$FE$6+VLOOKUP($FA26,EP,LOOKUPS!J$8,0)*$FF$6+VLOOKUP($FA26,BM,LOOKUPS!J$5,0)*$FG$6+VLOOKUP($FA26,DIV,LOOKUPS!J$7,0)*$FH$6++VLOOKUP($FA26,SIZE,LOOKUPS!J$11,0)*$FI$6)</f>
        <v/>
      </c>
      <c r="FJ26" s="1" t="str">
        <f>IF(ISERROR(VLOOKUP($FA26,MOM,LOOKUPS!K$12,0)*$FB$6+VLOOKUP($FA26,STREV,LOOKUPS!K$10,0)*$FC$6+VLOOKUP($FA26,LTREV,LOOKUPS!K$9,0)*$FD$6+VLOOKUP($FA26,CFP,LOOKUPS!K$6,0)*$FE$6+VLOOKUP($FA26,EP,LOOKUPS!K$8,0)*$FF$6+VLOOKUP($FA26,BM,LOOKUPS!K$5,0)*$FG$6+VLOOKUP($FA26,DIV,LOOKUPS!K$7,0)*$FH$6++VLOOKUP($FA26,SIZE,LOOKUPS!K$11,0)*$FI$6),"",VLOOKUP($FA26,MOM,LOOKUPS!K$12,0)*$FB$6+VLOOKUP($FA26,STREV,LOOKUPS!K$10,0)*$FC$6+VLOOKUP($FA26,LTREV,LOOKUPS!K$9,0)*$FD$6+VLOOKUP($FA26,CFP,LOOKUPS!K$6,0)*$FE$6+VLOOKUP($FA26,EP,LOOKUPS!K$8,0)*$FF$6+VLOOKUP($FA26,BM,LOOKUPS!K$5,0)*$FG$6+VLOOKUP($FA26,DIV,LOOKUPS!K$7,0)*$FH$6++VLOOKUP($FA26,SIZE,LOOKUPS!K$11,0)*$FI$6)</f>
        <v/>
      </c>
      <c r="FK26" s="1" t="str">
        <f>IF(ISERROR(VLOOKUP($FA26,MOM,LOOKUPS!L$12,0)*$FB$6+VLOOKUP($FA26,STREV,LOOKUPS!L$10,0)*$FC$6+VLOOKUP($FA26,LTREV,LOOKUPS!L$9,0)*$FD$6+VLOOKUP($FA26,CFP,LOOKUPS!L$6,0)*$FE$6+VLOOKUP($FA26,EP,LOOKUPS!L$8,0)*$FF$6+VLOOKUP($FA26,BM,LOOKUPS!L$5,0)*$FG$6+VLOOKUP($FA26,DIV,LOOKUPS!L$7,0)*$FH$6++VLOOKUP($FA26,SIZE,LOOKUPS!L$11,0)*$FI$6),"",VLOOKUP($FA26,MOM,LOOKUPS!L$12,0)*$FB$6+VLOOKUP($FA26,STREV,LOOKUPS!L$10,0)*$FC$6+VLOOKUP($FA26,LTREV,LOOKUPS!L$9,0)*$FD$6+VLOOKUP($FA26,CFP,LOOKUPS!L$6,0)*$FE$6+VLOOKUP($FA26,EP,LOOKUPS!L$8,0)*$FF$6+VLOOKUP($FA26,BM,LOOKUPS!L$5,0)*$FG$6+VLOOKUP($FA26,DIV,LOOKUPS!L$7,0)*$FH$6++VLOOKUP($FA26,SIZE,LOOKUPS!L$11,0)*$FI$6)</f>
        <v/>
      </c>
    </row>
    <row r="27" spans="1:167" x14ac:dyDescent="0.3">
      <c r="A27" s="1">
        <v>192806</v>
      </c>
      <c r="B27" s="1">
        <v>-9.7799999999999994</v>
      </c>
      <c r="C27" s="1">
        <v>-6.76</v>
      </c>
      <c r="D27" s="1">
        <v>-7.23</v>
      </c>
      <c r="E27" s="1">
        <v>-5.8</v>
      </c>
      <c r="F27" s="1">
        <v>-6.58</v>
      </c>
      <c r="G27" s="1">
        <v>-4.12</v>
      </c>
      <c r="H27" s="1">
        <v>-6.89</v>
      </c>
      <c r="I27" s="1">
        <v>-7.69</v>
      </c>
      <c r="J27" s="1">
        <v>-6.38</v>
      </c>
      <c r="K27" s="1">
        <v>-7.11</v>
      </c>
      <c r="M27" s="1">
        <v>192707</v>
      </c>
      <c r="N27" s="1">
        <v>9.8699999999999992</v>
      </c>
      <c r="O27" s="1">
        <v>6.78</v>
      </c>
      <c r="P27" s="1">
        <v>4.58</v>
      </c>
      <c r="Q27" s="1">
        <v>6.3</v>
      </c>
      <c r="R27" s="1">
        <v>4.95</v>
      </c>
      <c r="S27" s="1">
        <v>8.01</v>
      </c>
      <c r="T27" s="1">
        <v>5.99</v>
      </c>
      <c r="U27" s="1">
        <v>6.21</v>
      </c>
      <c r="V27" s="1">
        <v>4.28</v>
      </c>
      <c r="W27" s="1">
        <v>2.76</v>
      </c>
      <c r="Y27" s="1">
        <v>193206</v>
      </c>
      <c r="Z27" s="1">
        <v>7.38</v>
      </c>
      <c r="AA27" s="1">
        <v>-10.220000000000001</v>
      </c>
      <c r="AB27" s="1">
        <v>12.51</v>
      </c>
      <c r="AC27" s="1">
        <v>3.87</v>
      </c>
      <c r="AD27" s="1">
        <v>4.87</v>
      </c>
      <c r="AE27" s="1">
        <v>6.64</v>
      </c>
      <c r="AF27" s="1">
        <v>9.31</v>
      </c>
      <c r="AG27" s="1">
        <v>3.89</v>
      </c>
      <c r="AH27" s="1">
        <v>2.97</v>
      </c>
      <c r="AI27" s="1">
        <v>1.95</v>
      </c>
      <c r="AK27">
        <v>195212</v>
      </c>
      <c r="AL27">
        <v>3.28</v>
      </c>
      <c r="AM27">
        <v>2.38</v>
      </c>
      <c r="AN27">
        <v>2.29</v>
      </c>
      <c r="AO27">
        <v>2.0299999999999998</v>
      </c>
      <c r="AP27">
        <v>2.4500000000000002</v>
      </c>
      <c r="AQ27">
        <v>2.2000000000000002</v>
      </c>
      <c r="AR27">
        <v>2.5499999999999998</v>
      </c>
      <c r="AS27">
        <v>1.84</v>
      </c>
      <c r="AT27">
        <v>2.15</v>
      </c>
      <c r="AU27">
        <v>2.62</v>
      </c>
      <c r="AV27">
        <v>2.2799999999999998</v>
      </c>
      <c r="AW27">
        <v>2.23</v>
      </c>
      <c r="AX27">
        <v>2.16</v>
      </c>
      <c r="AY27">
        <v>2.74</v>
      </c>
      <c r="AZ27">
        <v>2.37</v>
      </c>
      <c r="BA27">
        <v>1.88</v>
      </c>
      <c r="BB27">
        <v>1.8</v>
      </c>
      <c r="BC27">
        <v>1.96</v>
      </c>
      <c r="BD27">
        <v>2.34</v>
      </c>
      <c r="BF27" s="1">
        <v>195212</v>
      </c>
      <c r="BG27" s="1">
        <v>4.76</v>
      </c>
      <c r="BH27" s="1">
        <v>2.2400000000000002</v>
      </c>
      <c r="BI27" s="1">
        <v>2.19</v>
      </c>
      <c r="BJ27" s="1">
        <v>2.25</v>
      </c>
      <c r="BK27" s="1">
        <v>2.67</v>
      </c>
      <c r="BL27" s="1">
        <v>1.93</v>
      </c>
      <c r="BM27" s="1">
        <v>2.0499999999999998</v>
      </c>
      <c r="BN27" s="1">
        <v>2.0099999999999998</v>
      </c>
      <c r="BO27" s="1">
        <v>2.44</v>
      </c>
      <c r="BP27" s="1">
        <v>2.93</v>
      </c>
      <c r="BQ27" s="1">
        <v>2.41</v>
      </c>
      <c r="BR27" s="1">
        <v>1.39</v>
      </c>
      <c r="BS27" s="1">
        <v>2.4900000000000002</v>
      </c>
      <c r="BT27" s="1">
        <v>1.83</v>
      </c>
      <c r="BU27" s="1">
        <v>2.27</v>
      </c>
      <c r="BV27" s="1">
        <v>2.16</v>
      </c>
      <c r="BW27" s="1">
        <v>1.87</v>
      </c>
      <c r="BX27" s="1">
        <v>2.2599999999999998</v>
      </c>
      <c r="BY27" s="1">
        <v>2.61</v>
      </c>
      <c r="CA27" s="1">
        <v>192712</v>
      </c>
      <c r="CB27" s="1">
        <v>9.3800000000000008</v>
      </c>
      <c r="CC27" s="1">
        <v>3.87</v>
      </c>
      <c r="CD27" s="1">
        <v>3.27</v>
      </c>
      <c r="CE27" s="1">
        <v>3.51</v>
      </c>
      <c r="CF27" s="1">
        <v>3.26</v>
      </c>
      <c r="CG27" s="1">
        <v>3.49</v>
      </c>
      <c r="CH27" s="1">
        <v>4.29</v>
      </c>
      <c r="CI27" s="1">
        <v>3.42</v>
      </c>
      <c r="CJ27" s="1">
        <v>3.15</v>
      </c>
      <c r="CK27" s="1">
        <v>3.95</v>
      </c>
      <c r="CL27" s="1">
        <v>2.5499999999999998</v>
      </c>
      <c r="CM27" s="1">
        <v>5.07</v>
      </c>
      <c r="CN27" s="1">
        <v>1.92</v>
      </c>
      <c r="CO27" s="1">
        <v>4.9400000000000004</v>
      </c>
      <c r="CP27" s="1">
        <v>3.64</v>
      </c>
      <c r="CQ27" s="1">
        <v>2.6</v>
      </c>
      <c r="CR27" s="1">
        <v>4.24</v>
      </c>
      <c r="CS27" s="1">
        <v>4.37</v>
      </c>
      <c r="CT27" s="1">
        <v>1.89</v>
      </c>
      <c r="CV27" s="1">
        <v>192812</v>
      </c>
      <c r="CW27" s="1">
        <v>-2.42</v>
      </c>
      <c r="CX27" s="1">
        <v>0.56999999999999995</v>
      </c>
      <c r="CY27" s="1">
        <v>0.74</v>
      </c>
      <c r="CZ27" s="1">
        <v>1.29</v>
      </c>
      <c r="DA27" s="1">
        <v>7.0000000000000007E-2</v>
      </c>
      <c r="DB27" s="1">
        <v>1.78</v>
      </c>
      <c r="DC27" s="1">
        <v>0.46</v>
      </c>
      <c r="DD27" s="1">
        <v>0.7</v>
      </c>
      <c r="DE27" s="1">
        <v>1.24</v>
      </c>
      <c r="DF27" s="1">
        <v>0.55000000000000004</v>
      </c>
      <c r="DG27" s="1">
        <v>-0.42</v>
      </c>
      <c r="DH27" s="1">
        <v>1.53</v>
      </c>
      <c r="DI27" s="1">
        <v>2.0299999999999998</v>
      </c>
      <c r="DJ27" s="1">
        <v>0.37</v>
      </c>
      <c r="DK27" s="1">
        <v>0.54</v>
      </c>
      <c r="DL27" s="1">
        <v>0.02</v>
      </c>
      <c r="DM27" s="1">
        <v>1.39</v>
      </c>
      <c r="DN27" s="1">
        <v>1.08</v>
      </c>
      <c r="DO27" s="1">
        <v>1.39</v>
      </c>
      <c r="DQ27" s="1">
        <v>192712</v>
      </c>
      <c r="DR27" s="1">
        <v>-99.99</v>
      </c>
      <c r="DS27" s="1">
        <v>3.05</v>
      </c>
      <c r="DT27" s="1">
        <v>2.75</v>
      </c>
      <c r="DU27" s="1">
        <v>3.52</v>
      </c>
      <c r="DV27" s="1">
        <v>3.65</v>
      </c>
      <c r="DW27" s="1">
        <v>1.98</v>
      </c>
      <c r="DX27" s="1">
        <v>3.85</v>
      </c>
      <c r="DY27" s="1">
        <v>2.67</v>
      </c>
      <c r="DZ27" s="1">
        <v>3.23</v>
      </c>
      <c r="EA27" s="1">
        <v>4.28</v>
      </c>
      <c r="EB27" s="1">
        <v>3.05</v>
      </c>
      <c r="EC27" s="1">
        <v>1.9</v>
      </c>
      <c r="ED27" s="1">
        <v>2.0699999999999998</v>
      </c>
      <c r="EE27" s="1">
        <v>3.06</v>
      </c>
      <c r="EF27" s="1">
        <v>4.63</v>
      </c>
      <c r="EG27" s="1">
        <v>1.28</v>
      </c>
      <c r="EH27" s="1">
        <v>4.08</v>
      </c>
      <c r="EI27" s="1">
        <v>5.73</v>
      </c>
      <c r="EJ27" s="1">
        <v>0.73</v>
      </c>
      <c r="EL27">
        <v>192712</v>
      </c>
      <c r="EM27">
        <v>2.09</v>
      </c>
      <c r="EN27">
        <v>0.93</v>
      </c>
      <c r="EO27">
        <v>-1.06</v>
      </c>
      <c r="EP27">
        <v>0.22</v>
      </c>
      <c r="ER27" s="1">
        <v>192806</v>
      </c>
      <c r="ES27" s="1">
        <v>2.0499999999999998</v>
      </c>
      <c r="EU27" s="1">
        <v>192707</v>
      </c>
      <c r="EV27" s="1">
        <v>-0.76</v>
      </c>
      <c r="EX27" s="1">
        <v>193206</v>
      </c>
      <c r="EY27" s="1">
        <v>-1.36</v>
      </c>
      <c r="FA27" s="1">
        <v>192806</v>
      </c>
      <c r="FB27" s="1" t="str">
        <f>IF(ISERROR(VLOOKUP($FA27,MOM,LOOKUPS!C$12,0)*$FB$6+VLOOKUP($FA27,STREV,LOOKUPS!C$10,0)*$FC$6+VLOOKUP($FA27,LTREV,LOOKUPS!C$9,0)*$FD$6+VLOOKUP($FA27,CFP,LOOKUPS!C$6,0)*$FE$6+VLOOKUP($FA27,EP,LOOKUPS!C$8,0)*$FF$6+VLOOKUP($FA27,BM,LOOKUPS!C$5,0)*$FG$6+VLOOKUP($FA27,DIV,LOOKUPS!C$7,0)*$FH$6++VLOOKUP($FA27,SIZE,LOOKUPS!C$11,0)*$FI$6),"",VLOOKUP($FA27,MOM,LOOKUPS!C$12,0)*$FB$6+VLOOKUP($FA27,STREV,LOOKUPS!C$10,0)*$FC$6+VLOOKUP($FA27,LTREV,LOOKUPS!C$9,0)*$FD$6+VLOOKUP($FA27,CFP,LOOKUPS!C$6,0)*$FE$6+VLOOKUP($FA27,EP,LOOKUPS!C$8,0)*$FF$6+VLOOKUP($FA27,BM,LOOKUPS!C$5,0)*$FG$6+VLOOKUP($FA27,DIV,LOOKUPS!C$7,0)*$FH$6++VLOOKUP($FA27,SIZE,LOOKUPS!C$11,0)*$FI$6)</f>
        <v/>
      </c>
      <c r="FC27" s="1" t="str">
        <f>IF(ISERROR(VLOOKUP($FA27,MOM,LOOKUPS!D$12,0)*$FB$6+VLOOKUP($FA27,STREV,LOOKUPS!D$10,0)*$FC$6+VLOOKUP($FA27,LTREV,LOOKUPS!D$9,0)*$FD$6+VLOOKUP($FA27,CFP,LOOKUPS!D$6,0)*$FE$6+VLOOKUP($FA27,EP,LOOKUPS!D$8,0)*$FF$6+VLOOKUP($FA27,BM,LOOKUPS!D$5,0)*$FG$6+VLOOKUP($FA27,DIV,LOOKUPS!D$7,0)*$FH$6++VLOOKUP($FA27,SIZE,LOOKUPS!D$11,0)*$FI$6),"",VLOOKUP($FA27,MOM,LOOKUPS!D$12,0)*$FB$6+VLOOKUP($FA27,STREV,LOOKUPS!D$10,0)*$FC$6+VLOOKUP($FA27,LTREV,LOOKUPS!D$9,0)*$FD$6+VLOOKUP($FA27,CFP,LOOKUPS!D$6,0)*$FE$6+VLOOKUP($FA27,EP,LOOKUPS!D$8,0)*$FF$6+VLOOKUP($FA27,BM,LOOKUPS!D$5,0)*$FG$6+VLOOKUP($FA27,DIV,LOOKUPS!D$7,0)*$FH$6++VLOOKUP($FA27,SIZE,LOOKUPS!D$11,0)*$FI$6)</f>
        <v/>
      </c>
      <c r="FD27" s="1" t="str">
        <f>IF(ISERROR(VLOOKUP($FA27,MOM,LOOKUPS!E$12,0)*$FB$6+VLOOKUP($FA27,STREV,LOOKUPS!E$10,0)*$FC$6+VLOOKUP($FA27,LTREV,LOOKUPS!E$9,0)*$FD$6+VLOOKUP($FA27,CFP,LOOKUPS!E$6,0)*$FE$6+VLOOKUP($FA27,EP,LOOKUPS!E$8,0)*$FF$6+VLOOKUP($FA27,BM,LOOKUPS!E$5,0)*$FG$6+VLOOKUP($FA27,DIV,LOOKUPS!E$7,0)*$FH$6++VLOOKUP($FA27,SIZE,LOOKUPS!E$11,0)*$FI$6),"",VLOOKUP($FA27,MOM,LOOKUPS!E$12,0)*$FB$6+VLOOKUP($FA27,STREV,LOOKUPS!E$10,0)*$FC$6+VLOOKUP($FA27,LTREV,LOOKUPS!E$9,0)*$FD$6+VLOOKUP($FA27,CFP,LOOKUPS!E$6,0)*$FE$6+VLOOKUP($FA27,EP,LOOKUPS!E$8,0)*$FF$6+VLOOKUP($FA27,BM,LOOKUPS!E$5,0)*$FG$6+VLOOKUP($FA27,DIV,LOOKUPS!E$7,0)*$FH$6++VLOOKUP($FA27,SIZE,LOOKUPS!E$11,0)*$FI$6)</f>
        <v/>
      </c>
      <c r="FE27" s="1" t="str">
        <f>IF(ISERROR(VLOOKUP($FA27,MOM,LOOKUPS!F$12,0)*$FB$6+VLOOKUP($FA27,STREV,LOOKUPS!F$10,0)*$FC$6+VLOOKUP($FA27,LTREV,LOOKUPS!F$9,0)*$FD$6+VLOOKUP($FA27,CFP,LOOKUPS!F$6,0)*$FE$6+VLOOKUP($FA27,EP,LOOKUPS!F$8,0)*$FF$6+VLOOKUP($FA27,BM,LOOKUPS!F$5,0)*$FG$6+VLOOKUP($FA27,DIV,LOOKUPS!F$7,0)*$FH$6++VLOOKUP($FA27,SIZE,LOOKUPS!F$11,0)*$FI$6),"",VLOOKUP($FA27,MOM,LOOKUPS!F$12,0)*$FB$6+VLOOKUP($FA27,STREV,LOOKUPS!F$10,0)*$FC$6+VLOOKUP($FA27,LTREV,LOOKUPS!F$9,0)*$FD$6+VLOOKUP($FA27,CFP,LOOKUPS!F$6,0)*$FE$6+VLOOKUP($FA27,EP,LOOKUPS!F$8,0)*$FF$6+VLOOKUP($FA27,BM,LOOKUPS!F$5,0)*$FG$6+VLOOKUP($FA27,DIV,LOOKUPS!F$7,0)*$FH$6++VLOOKUP($FA27,SIZE,LOOKUPS!F$11,0)*$FI$6)</f>
        <v/>
      </c>
      <c r="FF27" s="1" t="str">
        <f>IF(ISERROR(VLOOKUP($FA27,MOM,LOOKUPS!G$12,0)*$FB$6+VLOOKUP($FA27,STREV,LOOKUPS!G$10,0)*$FC$6+VLOOKUP($FA27,LTREV,LOOKUPS!G$9,0)*$FD$6+VLOOKUP($FA27,CFP,LOOKUPS!G$6,0)*$FE$6+VLOOKUP($FA27,EP,LOOKUPS!G$8,0)*$FF$6+VLOOKUP($FA27,BM,LOOKUPS!G$5,0)*$FG$6+VLOOKUP($FA27,DIV,LOOKUPS!G$7,0)*$FH$6++VLOOKUP($FA27,SIZE,LOOKUPS!G$11,0)*$FI$6),"",VLOOKUP($FA27,MOM,LOOKUPS!G$12,0)*$FB$6+VLOOKUP($FA27,STREV,LOOKUPS!G$10,0)*$FC$6+VLOOKUP($FA27,LTREV,LOOKUPS!G$9,0)*$FD$6+VLOOKUP($FA27,CFP,LOOKUPS!G$6,0)*$FE$6+VLOOKUP($FA27,EP,LOOKUPS!G$8,0)*$FF$6+VLOOKUP($FA27,BM,LOOKUPS!G$5,0)*$FG$6+VLOOKUP($FA27,DIV,LOOKUPS!G$7,0)*$FH$6++VLOOKUP($FA27,SIZE,LOOKUPS!G$11,0)*$FI$6)</f>
        <v/>
      </c>
      <c r="FG27" s="1" t="str">
        <f>IF(ISERROR(VLOOKUP($FA27,MOM,LOOKUPS!H$12,0)*$FB$6+VLOOKUP($FA27,STREV,LOOKUPS!H$10,0)*$FC$6+VLOOKUP($FA27,LTREV,LOOKUPS!H$9,0)*$FD$6+VLOOKUP($FA27,CFP,LOOKUPS!H$6,0)*$FE$6+VLOOKUP($FA27,EP,LOOKUPS!H$8,0)*$FF$6+VLOOKUP($FA27,BM,LOOKUPS!H$5,0)*$FG$6+VLOOKUP($FA27,DIV,LOOKUPS!H$7,0)*$FH$6++VLOOKUP($FA27,SIZE,LOOKUPS!H$11,0)*$FI$6),"",VLOOKUP($FA27,MOM,LOOKUPS!H$12,0)*$FB$6+VLOOKUP($FA27,STREV,LOOKUPS!H$10,0)*$FC$6+VLOOKUP($FA27,LTREV,LOOKUPS!H$9,0)*$FD$6+VLOOKUP($FA27,CFP,LOOKUPS!H$6,0)*$FE$6+VLOOKUP($FA27,EP,LOOKUPS!H$8,0)*$FF$6+VLOOKUP($FA27,BM,LOOKUPS!H$5,0)*$FG$6+VLOOKUP($FA27,DIV,LOOKUPS!H$7,0)*$FH$6++VLOOKUP($FA27,SIZE,LOOKUPS!H$11,0)*$FI$6)</f>
        <v/>
      </c>
      <c r="FH27" s="1" t="str">
        <f>IF(ISERROR(VLOOKUP($FA27,MOM,LOOKUPS!I$12,0)*$FB$6+VLOOKUP($FA27,STREV,LOOKUPS!I$10,0)*$FC$6+VLOOKUP($FA27,LTREV,LOOKUPS!I$9,0)*$FD$6+VLOOKUP($FA27,CFP,LOOKUPS!I$6,0)*$FE$6+VLOOKUP($FA27,EP,LOOKUPS!I$8,0)*$FF$6+VLOOKUP($FA27,BM,LOOKUPS!I$5,0)*$FG$6+VLOOKUP($FA27,DIV,LOOKUPS!I$7,0)*$FH$6++VLOOKUP($FA27,SIZE,LOOKUPS!I$11,0)*$FI$6),"",VLOOKUP($FA27,MOM,LOOKUPS!I$12,0)*$FB$6+VLOOKUP($FA27,STREV,LOOKUPS!I$10,0)*$FC$6+VLOOKUP($FA27,LTREV,LOOKUPS!I$9,0)*$FD$6+VLOOKUP($FA27,CFP,LOOKUPS!I$6,0)*$FE$6+VLOOKUP($FA27,EP,LOOKUPS!I$8,0)*$FF$6+VLOOKUP($FA27,BM,LOOKUPS!I$5,0)*$FG$6+VLOOKUP($FA27,DIV,LOOKUPS!I$7,0)*$FH$6++VLOOKUP($FA27,SIZE,LOOKUPS!I$11,0)*$FI$6)</f>
        <v/>
      </c>
      <c r="FI27" s="1" t="str">
        <f>IF(ISERROR(VLOOKUP($FA27,MOM,LOOKUPS!J$12,0)*$FB$6+VLOOKUP($FA27,STREV,LOOKUPS!J$10,0)*$FC$6+VLOOKUP($FA27,LTREV,LOOKUPS!J$9,0)*$FD$6+VLOOKUP($FA27,CFP,LOOKUPS!J$6,0)*$FE$6+VLOOKUP($FA27,EP,LOOKUPS!J$8,0)*$FF$6+VLOOKUP($FA27,BM,LOOKUPS!J$5,0)*$FG$6+VLOOKUP($FA27,DIV,LOOKUPS!J$7,0)*$FH$6++VLOOKUP($FA27,SIZE,LOOKUPS!J$11,0)*$FI$6),"",VLOOKUP($FA27,MOM,LOOKUPS!J$12,0)*$FB$6+VLOOKUP($FA27,STREV,LOOKUPS!J$10,0)*$FC$6+VLOOKUP($FA27,LTREV,LOOKUPS!J$9,0)*$FD$6+VLOOKUP($FA27,CFP,LOOKUPS!J$6,0)*$FE$6+VLOOKUP($FA27,EP,LOOKUPS!J$8,0)*$FF$6+VLOOKUP($FA27,BM,LOOKUPS!J$5,0)*$FG$6+VLOOKUP($FA27,DIV,LOOKUPS!J$7,0)*$FH$6++VLOOKUP($FA27,SIZE,LOOKUPS!J$11,0)*$FI$6)</f>
        <v/>
      </c>
      <c r="FJ27" s="1" t="str">
        <f>IF(ISERROR(VLOOKUP($FA27,MOM,LOOKUPS!K$12,0)*$FB$6+VLOOKUP($FA27,STREV,LOOKUPS!K$10,0)*$FC$6+VLOOKUP($FA27,LTREV,LOOKUPS!K$9,0)*$FD$6+VLOOKUP($FA27,CFP,LOOKUPS!K$6,0)*$FE$6+VLOOKUP($FA27,EP,LOOKUPS!K$8,0)*$FF$6+VLOOKUP($FA27,BM,LOOKUPS!K$5,0)*$FG$6+VLOOKUP($FA27,DIV,LOOKUPS!K$7,0)*$FH$6++VLOOKUP($FA27,SIZE,LOOKUPS!K$11,0)*$FI$6),"",VLOOKUP($FA27,MOM,LOOKUPS!K$12,0)*$FB$6+VLOOKUP($FA27,STREV,LOOKUPS!K$10,0)*$FC$6+VLOOKUP($FA27,LTREV,LOOKUPS!K$9,0)*$FD$6+VLOOKUP($FA27,CFP,LOOKUPS!K$6,0)*$FE$6+VLOOKUP($FA27,EP,LOOKUPS!K$8,0)*$FF$6+VLOOKUP($FA27,BM,LOOKUPS!K$5,0)*$FG$6+VLOOKUP($FA27,DIV,LOOKUPS!K$7,0)*$FH$6++VLOOKUP($FA27,SIZE,LOOKUPS!K$11,0)*$FI$6)</f>
        <v/>
      </c>
      <c r="FK27" s="1" t="str">
        <f>IF(ISERROR(VLOOKUP($FA27,MOM,LOOKUPS!L$12,0)*$FB$6+VLOOKUP($FA27,STREV,LOOKUPS!L$10,0)*$FC$6+VLOOKUP($FA27,LTREV,LOOKUPS!L$9,0)*$FD$6+VLOOKUP($FA27,CFP,LOOKUPS!L$6,0)*$FE$6+VLOOKUP($FA27,EP,LOOKUPS!L$8,0)*$FF$6+VLOOKUP($FA27,BM,LOOKUPS!L$5,0)*$FG$6+VLOOKUP($FA27,DIV,LOOKUPS!L$7,0)*$FH$6++VLOOKUP($FA27,SIZE,LOOKUPS!L$11,0)*$FI$6),"",VLOOKUP($FA27,MOM,LOOKUPS!L$12,0)*$FB$6+VLOOKUP($FA27,STREV,LOOKUPS!L$10,0)*$FC$6+VLOOKUP($FA27,LTREV,LOOKUPS!L$9,0)*$FD$6+VLOOKUP($FA27,CFP,LOOKUPS!L$6,0)*$FE$6+VLOOKUP($FA27,EP,LOOKUPS!L$8,0)*$FF$6+VLOOKUP($FA27,BM,LOOKUPS!L$5,0)*$FG$6+VLOOKUP($FA27,DIV,LOOKUPS!L$7,0)*$FH$6++VLOOKUP($FA27,SIZE,LOOKUPS!L$11,0)*$FI$6)</f>
        <v/>
      </c>
    </row>
    <row r="28" spans="1:167" x14ac:dyDescent="0.3">
      <c r="A28" s="1">
        <v>192807</v>
      </c>
      <c r="B28" s="1">
        <v>-2.38</v>
      </c>
      <c r="C28" s="1">
        <v>-0.32</v>
      </c>
      <c r="D28" s="1">
        <v>-1.1299999999999999</v>
      </c>
      <c r="E28" s="1">
        <v>0.2</v>
      </c>
      <c r="F28" s="1">
        <v>-0.28000000000000003</v>
      </c>
      <c r="G28" s="1">
        <v>0.84</v>
      </c>
      <c r="H28" s="1">
        <v>1.83</v>
      </c>
      <c r="I28" s="1">
        <v>-0.19</v>
      </c>
      <c r="J28" s="1">
        <v>1.46</v>
      </c>
      <c r="K28" s="1">
        <v>1.39</v>
      </c>
      <c r="M28" s="1">
        <v>192708</v>
      </c>
      <c r="N28" s="1">
        <v>-1.82</v>
      </c>
      <c r="O28" s="1">
        <v>0.42</v>
      </c>
      <c r="P28" s="1">
        <v>0.25</v>
      </c>
      <c r="Q28" s="1">
        <v>0.26</v>
      </c>
      <c r="R28" s="1">
        <v>2.44</v>
      </c>
      <c r="S28" s="1">
        <v>2.3199999999999998</v>
      </c>
      <c r="T28" s="1">
        <v>2.71</v>
      </c>
      <c r="U28" s="1">
        <v>-1.57</v>
      </c>
      <c r="V28" s="1">
        <v>-0.88</v>
      </c>
      <c r="W28" s="1">
        <v>-1.06</v>
      </c>
      <c r="Y28" s="1">
        <v>193207</v>
      </c>
      <c r="Z28" s="1">
        <v>42.27</v>
      </c>
      <c r="AA28" s="1">
        <v>58.49</v>
      </c>
      <c r="AB28" s="1">
        <v>53.38</v>
      </c>
      <c r="AC28" s="1">
        <v>48.64</v>
      </c>
      <c r="AD28" s="1">
        <v>54.37</v>
      </c>
      <c r="AE28" s="1">
        <v>46.17</v>
      </c>
      <c r="AF28" s="1">
        <v>42.4</v>
      </c>
      <c r="AG28" s="1">
        <v>48.41</v>
      </c>
      <c r="AH28" s="1">
        <v>39.08</v>
      </c>
      <c r="AI28" s="1">
        <v>37.630000000000003</v>
      </c>
      <c r="AK28">
        <v>195301</v>
      </c>
      <c r="AL28">
        <v>0</v>
      </c>
      <c r="AM28">
        <v>0.83</v>
      </c>
      <c r="AN28">
        <v>1.38</v>
      </c>
      <c r="AO28">
        <v>2.92</v>
      </c>
      <c r="AP28">
        <v>0.46</v>
      </c>
      <c r="AQ28">
        <v>1.4</v>
      </c>
      <c r="AR28">
        <v>1.1000000000000001</v>
      </c>
      <c r="AS28">
        <v>1.69</v>
      </c>
      <c r="AT28">
        <v>3.72</v>
      </c>
      <c r="AU28">
        <v>-0.59</v>
      </c>
      <c r="AV28">
        <v>1.51</v>
      </c>
      <c r="AW28">
        <v>1.58</v>
      </c>
      <c r="AX28">
        <v>1.22</v>
      </c>
      <c r="AY28">
        <v>0.44</v>
      </c>
      <c r="AZ28">
        <v>1.76</v>
      </c>
      <c r="BA28">
        <v>2.1</v>
      </c>
      <c r="BB28">
        <v>1.28</v>
      </c>
      <c r="BC28">
        <v>3.27</v>
      </c>
      <c r="BD28">
        <v>4.17</v>
      </c>
      <c r="BF28" s="1">
        <v>195301</v>
      </c>
      <c r="BG28" s="1">
        <v>0</v>
      </c>
      <c r="BH28" s="1">
        <v>0.63</v>
      </c>
      <c r="BI28" s="1">
        <v>1.21</v>
      </c>
      <c r="BJ28" s="1">
        <v>3.39</v>
      </c>
      <c r="BK28" s="1">
        <v>0.09</v>
      </c>
      <c r="BL28" s="1">
        <v>1.73</v>
      </c>
      <c r="BM28" s="1">
        <v>0.97</v>
      </c>
      <c r="BN28" s="1">
        <v>2.4500000000000002</v>
      </c>
      <c r="BO28" s="1">
        <v>3.23</v>
      </c>
      <c r="BP28" s="1">
        <v>0.59</v>
      </c>
      <c r="BQ28" s="1">
        <v>-0.41</v>
      </c>
      <c r="BR28" s="1">
        <v>1.7</v>
      </c>
      <c r="BS28" s="1">
        <v>1.76</v>
      </c>
      <c r="BT28" s="1">
        <v>0.6</v>
      </c>
      <c r="BU28" s="1">
        <v>1.34</v>
      </c>
      <c r="BV28" s="1">
        <v>1.1599999999999999</v>
      </c>
      <c r="BW28" s="1">
        <v>3.71</v>
      </c>
      <c r="BX28" s="1">
        <v>2.1800000000000002</v>
      </c>
      <c r="BY28" s="1">
        <v>4.26</v>
      </c>
      <c r="CA28" s="1">
        <v>192801</v>
      </c>
      <c r="CB28" s="1">
        <v>0</v>
      </c>
      <c r="CC28" s="1">
        <v>1.71</v>
      </c>
      <c r="CD28" s="1">
        <v>2</v>
      </c>
      <c r="CE28" s="1">
        <v>4.74</v>
      </c>
      <c r="CF28" s="1">
        <v>1.91</v>
      </c>
      <c r="CG28" s="1">
        <v>2.38</v>
      </c>
      <c r="CH28" s="1">
        <v>1.48</v>
      </c>
      <c r="CI28" s="1">
        <v>1.94</v>
      </c>
      <c r="CJ28" s="1">
        <v>5.99</v>
      </c>
      <c r="CK28" s="1">
        <v>1.46</v>
      </c>
      <c r="CL28" s="1">
        <v>2.38</v>
      </c>
      <c r="CM28" s="1">
        <v>1.33</v>
      </c>
      <c r="CN28" s="1">
        <v>3.42</v>
      </c>
      <c r="CO28" s="1">
        <v>0.37</v>
      </c>
      <c r="CP28" s="1">
        <v>2.59</v>
      </c>
      <c r="CQ28" s="1">
        <v>1.63</v>
      </c>
      <c r="CR28" s="1">
        <v>2.25</v>
      </c>
      <c r="CS28" s="1">
        <v>3.21</v>
      </c>
      <c r="CT28" s="1">
        <v>8.84</v>
      </c>
      <c r="CV28" s="1">
        <v>192901</v>
      </c>
      <c r="CW28" s="1">
        <v>2.81</v>
      </c>
      <c r="CX28" s="1">
        <v>4.22</v>
      </c>
      <c r="CY28" s="1">
        <v>4.46</v>
      </c>
      <c r="CZ28" s="1">
        <v>2.2599999999999998</v>
      </c>
      <c r="DA28" s="1">
        <v>2.83</v>
      </c>
      <c r="DB28" s="1">
        <v>6.14</v>
      </c>
      <c r="DC28" s="1">
        <v>3.53</v>
      </c>
      <c r="DD28" s="1">
        <v>3.57</v>
      </c>
      <c r="DE28" s="1">
        <v>2.58</v>
      </c>
      <c r="DF28" s="1">
        <v>5.67</v>
      </c>
      <c r="DG28" s="1">
        <v>-0.01</v>
      </c>
      <c r="DH28" s="1">
        <v>6.94</v>
      </c>
      <c r="DI28" s="1">
        <v>5.37</v>
      </c>
      <c r="DJ28" s="1">
        <v>4.17</v>
      </c>
      <c r="DK28" s="1">
        <v>2.86</v>
      </c>
      <c r="DL28" s="1">
        <v>5.42</v>
      </c>
      <c r="DM28" s="1">
        <v>1.62</v>
      </c>
      <c r="DN28" s="1">
        <v>4.63</v>
      </c>
      <c r="DO28" s="1">
        <v>0.53</v>
      </c>
      <c r="DQ28" s="1">
        <v>192801</v>
      </c>
      <c r="DR28" s="1">
        <v>-99.99</v>
      </c>
      <c r="DS28" s="1">
        <v>8.27</v>
      </c>
      <c r="DT28" s="1">
        <v>2.06</v>
      </c>
      <c r="DU28" s="1">
        <v>-0.21</v>
      </c>
      <c r="DV28" s="1">
        <v>10.7</v>
      </c>
      <c r="DW28" s="1">
        <v>2.84</v>
      </c>
      <c r="DX28" s="1">
        <v>2.12</v>
      </c>
      <c r="DY28" s="1">
        <v>1.1399999999999999</v>
      </c>
      <c r="DZ28" s="1">
        <v>-0.46</v>
      </c>
      <c r="EA28" s="1">
        <v>16.09</v>
      </c>
      <c r="EB28" s="1">
        <v>5.51</v>
      </c>
      <c r="EC28" s="1">
        <v>3.57</v>
      </c>
      <c r="ED28" s="1">
        <v>2.0699999999999998</v>
      </c>
      <c r="EE28" s="1">
        <v>2.79</v>
      </c>
      <c r="EF28" s="1">
        <v>1.45</v>
      </c>
      <c r="EG28" s="1">
        <v>1.95</v>
      </c>
      <c r="EH28" s="1">
        <v>0.31</v>
      </c>
      <c r="EI28" s="1">
        <v>0.23</v>
      </c>
      <c r="EJ28" s="1">
        <v>-1.1599999999999999</v>
      </c>
      <c r="EL28">
        <v>192801</v>
      </c>
      <c r="EM28">
        <v>-0.68</v>
      </c>
      <c r="EN28">
        <v>4.25</v>
      </c>
      <c r="EO28">
        <v>-0.72</v>
      </c>
      <c r="EP28">
        <v>0.25</v>
      </c>
      <c r="ER28" s="1">
        <v>192807</v>
      </c>
      <c r="ES28" s="1">
        <v>2.82</v>
      </c>
      <c r="EU28" s="1">
        <v>192708</v>
      </c>
      <c r="EV28" s="1">
        <v>-1.21</v>
      </c>
      <c r="EX28" s="1">
        <v>193207</v>
      </c>
      <c r="EY28" s="1">
        <v>17.47</v>
      </c>
      <c r="FA28" s="1">
        <v>192807</v>
      </c>
      <c r="FB28" s="1" t="str">
        <f>IF(ISERROR(VLOOKUP($FA28,MOM,LOOKUPS!C$12,0)*$FB$6+VLOOKUP($FA28,STREV,LOOKUPS!C$10,0)*$FC$6+VLOOKUP($FA28,LTREV,LOOKUPS!C$9,0)*$FD$6+VLOOKUP($FA28,CFP,LOOKUPS!C$6,0)*$FE$6+VLOOKUP($FA28,EP,LOOKUPS!C$8,0)*$FF$6+VLOOKUP($FA28,BM,LOOKUPS!C$5,0)*$FG$6+VLOOKUP($FA28,DIV,LOOKUPS!C$7,0)*$FH$6++VLOOKUP($FA28,SIZE,LOOKUPS!C$11,0)*$FI$6),"",VLOOKUP($FA28,MOM,LOOKUPS!C$12,0)*$FB$6+VLOOKUP($FA28,STREV,LOOKUPS!C$10,0)*$FC$6+VLOOKUP($FA28,LTREV,LOOKUPS!C$9,0)*$FD$6+VLOOKUP($FA28,CFP,LOOKUPS!C$6,0)*$FE$6+VLOOKUP($FA28,EP,LOOKUPS!C$8,0)*$FF$6+VLOOKUP($FA28,BM,LOOKUPS!C$5,0)*$FG$6+VLOOKUP($FA28,DIV,LOOKUPS!C$7,0)*$FH$6++VLOOKUP($FA28,SIZE,LOOKUPS!C$11,0)*$FI$6)</f>
        <v/>
      </c>
      <c r="FC28" s="1" t="str">
        <f>IF(ISERROR(VLOOKUP($FA28,MOM,LOOKUPS!D$12,0)*$FB$6+VLOOKUP($FA28,STREV,LOOKUPS!D$10,0)*$FC$6+VLOOKUP($FA28,LTREV,LOOKUPS!D$9,0)*$FD$6+VLOOKUP($FA28,CFP,LOOKUPS!D$6,0)*$FE$6+VLOOKUP($FA28,EP,LOOKUPS!D$8,0)*$FF$6+VLOOKUP($FA28,BM,LOOKUPS!D$5,0)*$FG$6+VLOOKUP($FA28,DIV,LOOKUPS!D$7,0)*$FH$6++VLOOKUP($FA28,SIZE,LOOKUPS!D$11,0)*$FI$6),"",VLOOKUP($FA28,MOM,LOOKUPS!D$12,0)*$FB$6+VLOOKUP($FA28,STREV,LOOKUPS!D$10,0)*$FC$6+VLOOKUP($FA28,LTREV,LOOKUPS!D$9,0)*$FD$6+VLOOKUP($FA28,CFP,LOOKUPS!D$6,0)*$FE$6+VLOOKUP($FA28,EP,LOOKUPS!D$8,0)*$FF$6+VLOOKUP($FA28,BM,LOOKUPS!D$5,0)*$FG$6+VLOOKUP($FA28,DIV,LOOKUPS!D$7,0)*$FH$6++VLOOKUP($FA28,SIZE,LOOKUPS!D$11,0)*$FI$6)</f>
        <v/>
      </c>
      <c r="FD28" s="1" t="str">
        <f>IF(ISERROR(VLOOKUP($FA28,MOM,LOOKUPS!E$12,0)*$FB$6+VLOOKUP($FA28,STREV,LOOKUPS!E$10,0)*$FC$6+VLOOKUP($FA28,LTREV,LOOKUPS!E$9,0)*$FD$6+VLOOKUP($FA28,CFP,LOOKUPS!E$6,0)*$FE$6+VLOOKUP($FA28,EP,LOOKUPS!E$8,0)*$FF$6+VLOOKUP($FA28,BM,LOOKUPS!E$5,0)*$FG$6+VLOOKUP($FA28,DIV,LOOKUPS!E$7,0)*$FH$6++VLOOKUP($FA28,SIZE,LOOKUPS!E$11,0)*$FI$6),"",VLOOKUP($FA28,MOM,LOOKUPS!E$12,0)*$FB$6+VLOOKUP($FA28,STREV,LOOKUPS!E$10,0)*$FC$6+VLOOKUP($FA28,LTREV,LOOKUPS!E$9,0)*$FD$6+VLOOKUP($FA28,CFP,LOOKUPS!E$6,0)*$FE$6+VLOOKUP($FA28,EP,LOOKUPS!E$8,0)*$FF$6+VLOOKUP($FA28,BM,LOOKUPS!E$5,0)*$FG$6+VLOOKUP($FA28,DIV,LOOKUPS!E$7,0)*$FH$6++VLOOKUP($FA28,SIZE,LOOKUPS!E$11,0)*$FI$6)</f>
        <v/>
      </c>
      <c r="FE28" s="1" t="str">
        <f>IF(ISERROR(VLOOKUP($FA28,MOM,LOOKUPS!F$12,0)*$FB$6+VLOOKUP($FA28,STREV,LOOKUPS!F$10,0)*$FC$6+VLOOKUP($FA28,LTREV,LOOKUPS!F$9,0)*$FD$6+VLOOKUP($FA28,CFP,LOOKUPS!F$6,0)*$FE$6+VLOOKUP($FA28,EP,LOOKUPS!F$8,0)*$FF$6+VLOOKUP($FA28,BM,LOOKUPS!F$5,0)*$FG$6+VLOOKUP($FA28,DIV,LOOKUPS!F$7,0)*$FH$6++VLOOKUP($FA28,SIZE,LOOKUPS!F$11,0)*$FI$6),"",VLOOKUP($FA28,MOM,LOOKUPS!F$12,0)*$FB$6+VLOOKUP($FA28,STREV,LOOKUPS!F$10,0)*$FC$6+VLOOKUP($FA28,LTREV,LOOKUPS!F$9,0)*$FD$6+VLOOKUP($FA28,CFP,LOOKUPS!F$6,0)*$FE$6+VLOOKUP($FA28,EP,LOOKUPS!F$8,0)*$FF$6+VLOOKUP($FA28,BM,LOOKUPS!F$5,0)*$FG$6+VLOOKUP($FA28,DIV,LOOKUPS!F$7,0)*$FH$6++VLOOKUP($FA28,SIZE,LOOKUPS!F$11,0)*$FI$6)</f>
        <v/>
      </c>
      <c r="FF28" s="1" t="str">
        <f>IF(ISERROR(VLOOKUP($FA28,MOM,LOOKUPS!G$12,0)*$FB$6+VLOOKUP($FA28,STREV,LOOKUPS!G$10,0)*$FC$6+VLOOKUP($FA28,LTREV,LOOKUPS!G$9,0)*$FD$6+VLOOKUP($FA28,CFP,LOOKUPS!G$6,0)*$FE$6+VLOOKUP($FA28,EP,LOOKUPS!G$8,0)*$FF$6+VLOOKUP($FA28,BM,LOOKUPS!G$5,0)*$FG$6+VLOOKUP($FA28,DIV,LOOKUPS!G$7,0)*$FH$6++VLOOKUP($FA28,SIZE,LOOKUPS!G$11,0)*$FI$6),"",VLOOKUP($FA28,MOM,LOOKUPS!G$12,0)*$FB$6+VLOOKUP($FA28,STREV,LOOKUPS!G$10,0)*$FC$6+VLOOKUP($FA28,LTREV,LOOKUPS!G$9,0)*$FD$6+VLOOKUP($FA28,CFP,LOOKUPS!G$6,0)*$FE$6+VLOOKUP($FA28,EP,LOOKUPS!G$8,0)*$FF$6+VLOOKUP($FA28,BM,LOOKUPS!G$5,0)*$FG$6+VLOOKUP($FA28,DIV,LOOKUPS!G$7,0)*$FH$6++VLOOKUP($FA28,SIZE,LOOKUPS!G$11,0)*$FI$6)</f>
        <v/>
      </c>
      <c r="FG28" s="1" t="str">
        <f>IF(ISERROR(VLOOKUP($FA28,MOM,LOOKUPS!H$12,0)*$FB$6+VLOOKUP($FA28,STREV,LOOKUPS!H$10,0)*$FC$6+VLOOKUP($FA28,LTREV,LOOKUPS!H$9,0)*$FD$6+VLOOKUP($FA28,CFP,LOOKUPS!H$6,0)*$FE$6+VLOOKUP($FA28,EP,LOOKUPS!H$8,0)*$FF$6+VLOOKUP($FA28,BM,LOOKUPS!H$5,0)*$FG$6+VLOOKUP($FA28,DIV,LOOKUPS!H$7,0)*$FH$6++VLOOKUP($FA28,SIZE,LOOKUPS!H$11,0)*$FI$6),"",VLOOKUP($FA28,MOM,LOOKUPS!H$12,0)*$FB$6+VLOOKUP($FA28,STREV,LOOKUPS!H$10,0)*$FC$6+VLOOKUP($FA28,LTREV,LOOKUPS!H$9,0)*$FD$6+VLOOKUP($FA28,CFP,LOOKUPS!H$6,0)*$FE$6+VLOOKUP($FA28,EP,LOOKUPS!H$8,0)*$FF$6+VLOOKUP($FA28,BM,LOOKUPS!H$5,0)*$FG$6+VLOOKUP($FA28,DIV,LOOKUPS!H$7,0)*$FH$6++VLOOKUP($FA28,SIZE,LOOKUPS!H$11,0)*$FI$6)</f>
        <v/>
      </c>
      <c r="FH28" s="1" t="str">
        <f>IF(ISERROR(VLOOKUP($FA28,MOM,LOOKUPS!I$12,0)*$FB$6+VLOOKUP($FA28,STREV,LOOKUPS!I$10,0)*$FC$6+VLOOKUP($FA28,LTREV,LOOKUPS!I$9,0)*$FD$6+VLOOKUP($FA28,CFP,LOOKUPS!I$6,0)*$FE$6+VLOOKUP($FA28,EP,LOOKUPS!I$8,0)*$FF$6+VLOOKUP($FA28,BM,LOOKUPS!I$5,0)*$FG$6+VLOOKUP($FA28,DIV,LOOKUPS!I$7,0)*$FH$6++VLOOKUP($FA28,SIZE,LOOKUPS!I$11,0)*$FI$6),"",VLOOKUP($FA28,MOM,LOOKUPS!I$12,0)*$FB$6+VLOOKUP($FA28,STREV,LOOKUPS!I$10,0)*$FC$6+VLOOKUP($FA28,LTREV,LOOKUPS!I$9,0)*$FD$6+VLOOKUP($FA28,CFP,LOOKUPS!I$6,0)*$FE$6+VLOOKUP($FA28,EP,LOOKUPS!I$8,0)*$FF$6+VLOOKUP($FA28,BM,LOOKUPS!I$5,0)*$FG$6+VLOOKUP($FA28,DIV,LOOKUPS!I$7,0)*$FH$6++VLOOKUP($FA28,SIZE,LOOKUPS!I$11,0)*$FI$6)</f>
        <v/>
      </c>
      <c r="FI28" s="1" t="str">
        <f>IF(ISERROR(VLOOKUP($FA28,MOM,LOOKUPS!J$12,0)*$FB$6+VLOOKUP($FA28,STREV,LOOKUPS!J$10,0)*$FC$6+VLOOKUP($FA28,LTREV,LOOKUPS!J$9,0)*$FD$6+VLOOKUP($FA28,CFP,LOOKUPS!J$6,0)*$FE$6+VLOOKUP($FA28,EP,LOOKUPS!J$8,0)*$FF$6+VLOOKUP($FA28,BM,LOOKUPS!J$5,0)*$FG$6+VLOOKUP($FA28,DIV,LOOKUPS!J$7,0)*$FH$6++VLOOKUP($FA28,SIZE,LOOKUPS!J$11,0)*$FI$6),"",VLOOKUP($FA28,MOM,LOOKUPS!J$12,0)*$FB$6+VLOOKUP($FA28,STREV,LOOKUPS!J$10,0)*$FC$6+VLOOKUP($FA28,LTREV,LOOKUPS!J$9,0)*$FD$6+VLOOKUP($FA28,CFP,LOOKUPS!J$6,0)*$FE$6+VLOOKUP($FA28,EP,LOOKUPS!J$8,0)*$FF$6+VLOOKUP($FA28,BM,LOOKUPS!J$5,0)*$FG$6+VLOOKUP($FA28,DIV,LOOKUPS!J$7,0)*$FH$6++VLOOKUP($FA28,SIZE,LOOKUPS!J$11,0)*$FI$6)</f>
        <v/>
      </c>
      <c r="FJ28" s="1" t="str">
        <f>IF(ISERROR(VLOOKUP($FA28,MOM,LOOKUPS!K$12,0)*$FB$6+VLOOKUP($FA28,STREV,LOOKUPS!K$10,0)*$FC$6+VLOOKUP($FA28,LTREV,LOOKUPS!K$9,0)*$FD$6+VLOOKUP($FA28,CFP,LOOKUPS!K$6,0)*$FE$6+VLOOKUP($FA28,EP,LOOKUPS!K$8,0)*$FF$6+VLOOKUP($FA28,BM,LOOKUPS!K$5,0)*$FG$6+VLOOKUP($FA28,DIV,LOOKUPS!K$7,0)*$FH$6++VLOOKUP($FA28,SIZE,LOOKUPS!K$11,0)*$FI$6),"",VLOOKUP($FA28,MOM,LOOKUPS!K$12,0)*$FB$6+VLOOKUP($FA28,STREV,LOOKUPS!K$10,0)*$FC$6+VLOOKUP($FA28,LTREV,LOOKUPS!K$9,0)*$FD$6+VLOOKUP($FA28,CFP,LOOKUPS!K$6,0)*$FE$6+VLOOKUP($FA28,EP,LOOKUPS!K$8,0)*$FF$6+VLOOKUP($FA28,BM,LOOKUPS!K$5,0)*$FG$6+VLOOKUP($FA28,DIV,LOOKUPS!K$7,0)*$FH$6++VLOOKUP($FA28,SIZE,LOOKUPS!K$11,0)*$FI$6)</f>
        <v/>
      </c>
      <c r="FK28" s="1" t="str">
        <f>IF(ISERROR(VLOOKUP($FA28,MOM,LOOKUPS!L$12,0)*$FB$6+VLOOKUP($FA28,STREV,LOOKUPS!L$10,0)*$FC$6+VLOOKUP($FA28,LTREV,LOOKUPS!L$9,0)*$FD$6+VLOOKUP($FA28,CFP,LOOKUPS!L$6,0)*$FE$6+VLOOKUP($FA28,EP,LOOKUPS!L$8,0)*$FF$6+VLOOKUP($FA28,BM,LOOKUPS!L$5,0)*$FG$6+VLOOKUP($FA28,DIV,LOOKUPS!L$7,0)*$FH$6++VLOOKUP($FA28,SIZE,LOOKUPS!L$11,0)*$FI$6),"",VLOOKUP($FA28,MOM,LOOKUPS!L$12,0)*$FB$6+VLOOKUP($FA28,STREV,LOOKUPS!L$10,0)*$FC$6+VLOOKUP($FA28,LTREV,LOOKUPS!L$9,0)*$FD$6+VLOOKUP($FA28,CFP,LOOKUPS!L$6,0)*$FE$6+VLOOKUP($FA28,EP,LOOKUPS!L$8,0)*$FF$6+VLOOKUP($FA28,BM,LOOKUPS!L$5,0)*$FG$6+VLOOKUP($FA28,DIV,LOOKUPS!L$7,0)*$FH$6++VLOOKUP($FA28,SIZE,LOOKUPS!L$11,0)*$FI$6)</f>
        <v/>
      </c>
    </row>
    <row r="29" spans="1:167" x14ac:dyDescent="0.3">
      <c r="A29" s="1">
        <v>192808</v>
      </c>
      <c r="B29" s="1">
        <v>4.41</v>
      </c>
      <c r="C29" s="1">
        <v>4.1399999999999997</v>
      </c>
      <c r="D29" s="1">
        <v>4.72</v>
      </c>
      <c r="E29" s="1">
        <v>2.81</v>
      </c>
      <c r="F29" s="1">
        <v>6.67</v>
      </c>
      <c r="G29" s="1">
        <v>8.09</v>
      </c>
      <c r="H29" s="1">
        <v>5.15</v>
      </c>
      <c r="I29" s="1">
        <v>8.69</v>
      </c>
      <c r="J29" s="1">
        <v>8.51</v>
      </c>
      <c r="K29" s="1">
        <v>6.85</v>
      </c>
      <c r="M29" s="1">
        <v>192709</v>
      </c>
      <c r="N29" s="1">
        <v>5.88</v>
      </c>
      <c r="O29" s="1">
        <v>1.63</v>
      </c>
      <c r="P29" s="1">
        <v>1.45</v>
      </c>
      <c r="Q29" s="1">
        <v>2.89</v>
      </c>
      <c r="R29" s="1">
        <v>4</v>
      </c>
      <c r="S29" s="1">
        <v>3.59</v>
      </c>
      <c r="T29" s="1">
        <v>3.2</v>
      </c>
      <c r="U29" s="1">
        <v>3.61</v>
      </c>
      <c r="V29" s="1">
        <v>2.62</v>
      </c>
      <c r="W29" s="1">
        <v>2.08</v>
      </c>
      <c r="Y29" s="1">
        <v>193208</v>
      </c>
      <c r="Z29" s="1">
        <v>126.48</v>
      </c>
      <c r="AA29" s="1">
        <v>92.37</v>
      </c>
      <c r="AB29" s="1">
        <v>83.2</v>
      </c>
      <c r="AC29" s="1">
        <v>77.87</v>
      </c>
      <c r="AD29" s="1">
        <v>66.849999999999994</v>
      </c>
      <c r="AE29" s="1">
        <v>51.34</v>
      </c>
      <c r="AF29" s="1">
        <v>57.7</v>
      </c>
      <c r="AG29" s="1">
        <v>59.83</v>
      </c>
      <c r="AH29" s="1">
        <v>37.85</v>
      </c>
      <c r="AI29" s="1">
        <v>35.93</v>
      </c>
      <c r="AK29">
        <v>195302</v>
      </c>
      <c r="AL29">
        <v>1.59</v>
      </c>
      <c r="AM29">
        <v>0.9</v>
      </c>
      <c r="AN29">
        <v>0.72</v>
      </c>
      <c r="AO29">
        <v>1.1100000000000001</v>
      </c>
      <c r="AP29">
        <v>1.32</v>
      </c>
      <c r="AQ29">
        <v>0.2</v>
      </c>
      <c r="AR29">
        <v>0.91</v>
      </c>
      <c r="AS29">
        <v>0.48</v>
      </c>
      <c r="AT29">
        <v>1.52</v>
      </c>
      <c r="AU29">
        <v>2.02</v>
      </c>
      <c r="AV29">
        <v>0.62</v>
      </c>
      <c r="AW29">
        <v>0.04</v>
      </c>
      <c r="AX29">
        <v>0.36</v>
      </c>
      <c r="AY29">
        <v>0.79</v>
      </c>
      <c r="AZ29">
        <v>1.03</v>
      </c>
      <c r="BA29">
        <v>0.7</v>
      </c>
      <c r="BB29">
        <v>0.26</v>
      </c>
      <c r="BC29">
        <v>1.6</v>
      </c>
      <c r="BD29">
        <v>1.43</v>
      </c>
      <c r="BF29" s="1">
        <v>195302</v>
      </c>
      <c r="BG29" s="1">
        <v>24.32</v>
      </c>
      <c r="BH29" s="1">
        <v>0.91</v>
      </c>
      <c r="BI29" s="1">
        <v>0.42</v>
      </c>
      <c r="BJ29" s="1">
        <v>1.06</v>
      </c>
      <c r="BK29" s="1">
        <v>0.57999999999999996</v>
      </c>
      <c r="BL29" s="1">
        <v>1.03</v>
      </c>
      <c r="BM29" s="1">
        <v>0.08</v>
      </c>
      <c r="BN29" s="1">
        <v>1.02</v>
      </c>
      <c r="BO29" s="1">
        <v>1.1100000000000001</v>
      </c>
      <c r="BP29" s="1">
        <v>1.05</v>
      </c>
      <c r="BQ29" s="1">
        <v>0.1</v>
      </c>
      <c r="BR29" s="1">
        <v>1.57</v>
      </c>
      <c r="BS29" s="1">
        <v>0.48</v>
      </c>
      <c r="BT29" s="1">
        <v>-0.26</v>
      </c>
      <c r="BU29" s="1">
        <v>0.43</v>
      </c>
      <c r="BV29" s="1">
        <v>1.07</v>
      </c>
      <c r="BW29" s="1">
        <v>0.97</v>
      </c>
      <c r="BX29" s="1">
        <v>0.68</v>
      </c>
      <c r="BY29" s="1">
        <v>1.53</v>
      </c>
      <c r="CA29" s="1">
        <v>192802</v>
      </c>
      <c r="CB29" s="1">
        <v>-31.43</v>
      </c>
      <c r="CC29" s="1">
        <v>-2.37</v>
      </c>
      <c r="CD29" s="1">
        <v>-1.39</v>
      </c>
      <c r="CE29" s="1">
        <v>-3.43</v>
      </c>
      <c r="CF29" s="1">
        <v>-2.61</v>
      </c>
      <c r="CG29" s="1">
        <v>-1.52</v>
      </c>
      <c r="CH29" s="1">
        <v>-1.67</v>
      </c>
      <c r="CI29" s="1">
        <v>-1.37</v>
      </c>
      <c r="CJ29" s="1">
        <v>-4.32</v>
      </c>
      <c r="CK29" s="1">
        <v>-2.54</v>
      </c>
      <c r="CL29" s="1">
        <v>-2.68</v>
      </c>
      <c r="CM29" s="1">
        <v>-1.91</v>
      </c>
      <c r="CN29" s="1">
        <v>-1.1299999999999999</v>
      </c>
      <c r="CO29" s="1">
        <v>-3.57</v>
      </c>
      <c r="CP29" s="1">
        <v>0.24</v>
      </c>
      <c r="CQ29" s="1">
        <v>-1.0900000000000001</v>
      </c>
      <c r="CR29" s="1">
        <v>-1.66</v>
      </c>
      <c r="CS29" s="1">
        <v>-3.51</v>
      </c>
      <c r="CT29" s="1">
        <v>-5.14</v>
      </c>
      <c r="CV29" s="1">
        <v>192902</v>
      </c>
      <c r="CW29" s="1">
        <v>0.81</v>
      </c>
      <c r="CX29" s="1">
        <v>-0.03</v>
      </c>
      <c r="CY29" s="1">
        <v>0.25</v>
      </c>
      <c r="CZ29" s="1">
        <v>2.29</v>
      </c>
      <c r="DA29" s="1">
        <v>0.39</v>
      </c>
      <c r="DB29" s="1">
        <v>-0.13</v>
      </c>
      <c r="DC29" s="1">
        <v>0.02</v>
      </c>
      <c r="DD29" s="1">
        <v>0.69</v>
      </c>
      <c r="DE29" s="1">
        <v>2.89</v>
      </c>
      <c r="DF29" s="1">
        <v>0.47</v>
      </c>
      <c r="DG29" s="1">
        <v>0.32</v>
      </c>
      <c r="DH29" s="1">
        <v>-0.86</v>
      </c>
      <c r="DI29" s="1">
        <v>0.57999999999999996</v>
      </c>
      <c r="DJ29" s="1">
        <v>0.49</v>
      </c>
      <c r="DK29" s="1">
        <v>-0.47</v>
      </c>
      <c r="DL29" s="1">
        <v>0.35</v>
      </c>
      <c r="DM29" s="1">
        <v>1.05</v>
      </c>
      <c r="DN29" s="1">
        <v>2.91</v>
      </c>
      <c r="DO29" s="1">
        <v>2.87</v>
      </c>
      <c r="DQ29" s="1">
        <v>192802</v>
      </c>
      <c r="DR29" s="1">
        <v>-99.99</v>
      </c>
      <c r="DS29" s="1">
        <v>-1.78</v>
      </c>
      <c r="DT29" s="1">
        <v>-2.92</v>
      </c>
      <c r="DU29" s="1">
        <v>-2.13</v>
      </c>
      <c r="DV29" s="1">
        <v>-1.25</v>
      </c>
      <c r="DW29" s="1">
        <v>-3.17</v>
      </c>
      <c r="DX29" s="1">
        <v>-2.8</v>
      </c>
      <c r="DY29" s="1">
        <v>-2.85</v>
      </c>
      <c r="DZ29" s="1">
        <v>-1.61</v>
      </c>
      <c r="EA29" s="1">
        <v>-1.49</v>
      </c>
      <c r="EB29" s="1">
        <v>-1.02</v>
      </c>
      <c r="EC29" s="1">
        <v>-2.79</v>
      </c>
      <c r="ED29" s="1">
        <v>-3.55</v>
      </c>
      <c r="EE29" s="1">
        <v>-3.68</v>
      </c>
      <c r="EF29" s="1">
        <v>-1.93</v>
      </c>
      <c r="EG29" s="1">
        <v>-2.52</v>
      </c>
      <c r="EH29" s="1">
        <v>-3.18</v>
      </c>
      <c r="EI29" s="1">
        <v>-2</v>
      </c>
      <c r="EJ29" s="1">
        <v>-1.22</v>
      </c>
      <c r="EL29">
        <v>192802</v>
      </c>
      <c r="EM29">
        <v>-1.7</v>
      </c>
      <c r="EN29">
        <v>-2.0299999999999998</v>
      </c>
      <c r="EO29">
        <v>-0.69</v>
      </c>
      <c r="EP29">
        <v>0.33</v>
      </c>
      <c r="ER29" s="1">
        <v>192808</v>
      </c>
      <c r="ES29" s="1">
        <v>3.69</v>
      </c>
      <c r="EU29" s="1">
        <v>192709</v>
      </c>
      <c r="EV29" s="1">
        <v>-1.1000000000000001</v>
      </c>
      <c r="EX29" s="1">
        <v>193208</v>
      </c>
      <c r="EY29" s="1">
        <v>22.08</v>
      </c>
      <c r="FA29" s="1">
        <v>192808</v>
      </c>
      <c r="FB29" s="1" t="str">
        <f>IF(ISERROR(VLOOKUP($FA29,MOM,LOOKUPS!C$12,0)*$FB$6+VLOOKUP($FA29,STREV,LOOKUPS!C$10,0)*$FC$6+VLOOKUP($FA29,LTREV,LOOKUPS!C$9,0)*$FD$6+VLOOKUP($FA29,CFP,LOOKUPS!C$6,0)*$FE$6+VLOOKUP($FA29,EP,LOOKUPS!C$8,0)*$FF$6+VLOOKUP($FA29,BM,LOOKUPS!C$5,0)*$FG$6+VLOOKUP($FA29,DIV,LOOKUPS!C$7,0)*$FH$6++VLOOKUP($FA29,SIZE,LOOKUPS!C$11,0)*$FI$6),"",VLOOKUP($FA29,MOM,LOOKUPS!C$12,0)*$FB$6+VLOOKUP($FA29,STREV,LOOKUPS!C$10,0)*$FC$6+VLOOKUP($FA29,LTREV,LOOKUPS!C$9,0)*$FD$6+VLOOKUP($FA29,CFP,LOOKUPS!C$6,0)*$FE$6+VLOOKUP($FA29,EP,LOOKUPS!C$8,0)*$FF$6+VLOOKUP($FA29,BM,LOOKUPS!C$5,0)*$FG$6+VLOOKUP($FA29,DIV,LOOKUPS!C$7,0)*$FH$6++VLOOKUP($FA29,SIZE,LOOKUPS!C$11,0)*$FI$6)</f>
        <v/>
      </c>
      <c r="FC29" s="1" t="str">
        <f>IF(ISERROR(VLOOKUP($FA29,MOM,LOOKUPS!D$12,0)*$FB$6+VLOOKUP($FA29,STREV,LOOKUPS!D$10,0)*$FC$6+VLOOKUP($FA29,LTREV,LOOKUPS!D$9,0)*$FD$6+VLOOKUP($FA29,CFP,LOOKUPS!D$6,0)*$FE$6+VLOOKUP($FA29,EP,LOOKUPS!D$8,0)*$FF$6+VLOOKUP($FA29,BM,LOOKUPS!D$5,0)*$FG$6+VLOOKUP($FA29,DIV,LOOKUPS!D$7,0)*$FH$6++VLOOKUP($FA29,SIZE,LOOKUPS!D$11,0)*$FI$6),"",VLOOKUP($FA29,MOM,LOOKUPS!D$12,0)*$FB$6+VLOOKUP($FA29,STREV,LOOKUPS!D$10,0)*$FC$6+VLOOKUP($FA29,LTREV,LOOKUPS!D$9,0)*$FD$6+VLOOKUP($FA29,CFP,LOOKUPS!D$6,0)*$FE$6+VLOOKUP($FA29,EP,LOOKUPS!D$8,0)*$FF$6+VLOOKUP($FA29,BM,LOOKUPS!D$5,0)*$FG$6+VLOOKUP($FA29,DIV,LOOKUPS!D$7,0)*$FH$6++VLOOKUP($FA29,SIZE,LOOKUPS!D$11,0)*$FI$6)</f>
        <v/>
      </c>
      <c r="FD29" s="1" t="str">
        <f>IF(ISERROR(VLOOKUP($FA29,MOM,LOOKUPS!E$12,0)*$FB$6+VLOOKUP($FA29,STREV,LOOKUPS!E$10,0)*$FC$6+VLOOKUP($FA29,LTREV,LOOKUPS!E$9,0)*$FD$6+VLOOKUP($FA29,CFP,LOOKUPS!E$6,0)*$FE$6+VLOOKUP($FA29,EP,LOOKUPS!E$8,0)*$FF$6+VLOOKUP($FA29,BM,LOOKUPS!E$5,0)*$FG$6+VLOOKUP($FA29,DIV,LOOKUPS!E$7,0)*$FH$6++VLOOKUP($FA29,SIZE,LOOKUPS!E$11,0)*$FI$6),"",VLOOKUP($FA29,MOM,LOOKUPS!E$12,0)*$FB$6+VLOOKUP($FA29,STREV,LOOKUPS!E$10,0)*$FC$6+VLOOKUP($FA29,LTREV,LOOKUPS!E$9,0)*$FD$6+VLOOKUP($FA29,CFP,LOOKUPS!E$6,0)*$FE$6+VLOOKUP($FA29,EP,LOOKUPS!E$8,0)*$FF$6+VLOOKUP($FA29,BM,LOOKUPS!E$5,0)*$FG$6+VLOOKUP($FA29,DIV,LOOKUPS!E$7,0)*$FH$6++VLOOKUP($FA29,SIZE,LOOKUPS!E$11,0)*$FI$6)</f>
        <v/>
      </c>
      <c r="FE29" s="1" t="str">
        <f>IF(ISERROR(VLOOKUP($FA29,MOM,LOOKUPS!F$12,0)*$FB$6+VLOOKUP($FA29,STREV,LOOKUPS!F$10,0)*$FC$6+VLOOKUP($FA29,LTREV,LOOKUPS!F$9,0)*$FD$6+VLOOKUP($FA29,CFP,LOOKUPS!F$6,0)*$FE$6+VLOOKUP($FA29,EP,LOOKUPS!F$8,0)*$FF$6+VLOOKUP($FA29,BM,LOOKUPS!F$5,0)*$FG$6+VLOOKUP($FA29,DIV,LOOKUPS!F$7,0)*$FH$6++VLOOKUP($FA29,SIZE,LOOKUPS!F$11,0)*$FI$6),"",VLOOKUP($FA29,MOM,LOOKUPS!F$12,0)*$FB$6+VLOOKUP($FA29,STREV,LOOKUPS!F$10,0)*$FC$6+VLOOKUP($FA29,LTREV,LOOKUPS!F$9,0)*$FD$6+VLOOKUP($FA29,CFP,LOOKUPS!F$6,0)*$FE$6+VLOOKUP($FA29,EP,LOOKUPS!F$8,0)*$FF$6+VLOOKUP($FA29,BM,LOOKUPS!F$5,0)*$FG$6+VLOOKUP($FA29,DIV,LOOKUPS!F$7,0)*$FH$6++VLOOKUP($FA29,SIZE,LOOKUPS!F$11,0)*$FI$6)</f>
        <v/>
      </c>
      <c r="FF29" s="1" t="str">
        <f>IF(ISERROR(VLOOKUP($FA29,MOM,LOOKUPS!G$12,0)*$FB$6+VLOOKUP($FA29,STREV,LOOKUPS!G$10,0)*$FC$6+VLOOKUP($FA29,LTREV,LOOKUPS!G$9,0)*$FD$6+VLOOKUP($FA29,CFP,LOOKUPS!G$6,0)*$FE$6+VLOOKUP($FA29,EP,LOOKUPS!G$8,0)*$FF$6+VLOOKUP($FA29,BM,LOOKUPS!G$5,0)*$FG$6+VLOOKUP($FA29,DIV,LOOKUPS!G$7,0)*$FH$6++VLOOKUP($FA29,SIZE,LOOKUPS!G$11,0)*$FI$6),"",VLOOKUP($FA29,MOM,LOOKUPS!G$12,0)*$FB$6+VLOOKUP($FA29,STREV,LOOKUPS!G$10,0)*$FC$6+VLOOKUP($FA29,LTREV,LOOKUPS!G$9,0)*$FD$6+VLOOKUP($FA29,CFP,LOOKUPS!G$6,0)*$FE$6+VLOOKUP($FA29,EP,LOOKUPS!G$8,0)*$FF$6+VLOOKUP($FA29,BM,LOOKUPS!G$5,0)*$FG$6+VLOOKUP($FA29,DIV,LOOKUPS!G$7,0)*$FH$6++VLOOKUP($FA29,SIZE,LOOKUPS!G$11,0)*$FI$6)</f>
        <v/>
      </c>
      <c r="FG29" s="1" t="str">
        <f>IF(ISERROR(VLOOKUP($FA29,MOM,LOOKUPS!H$12,0)*$FB$6+VLOOKUP($FA29,STREV,LOOKUPS!H$10,0)*$FC$6+VLOOKUP($FA29,LTREV,LOOKUPS!H$9,0)*$FD$6+VLOOKUP($FA29,CFP,LOOKUPS!H$6,0)*$FE$6+VLOOKUP($FA29,EP,LOOKUPS!H$8,0)*$FF$6+VLOOKUP($FA29,BM,LOOKUPS!H$5,0)*$FG$6+VLOOKUP($FA29,DIV,LOOKUPS!H$7,0)*$FH$6++VLOOKUP($FA29,SIZE,LOOKUPS!H$11,0)*$FI$6),"",VLOOKUP($FA29,MOM,LOOKUPS!H$12,0)*$FB$6+VLOOKUP($FA29,STREV,LOOKUPS!H$10,0)*$FC$6+VLOOKUP($FA29,LTREV,LOOKUPS!H$9,0)*$FD$6+VLOOKUP($FA29,CFP,LOOKUPS!H$6,0)*$FE$6+VLOOKUP($FA29,EP,LOOKUPS!H$8,0)*$FF$6+VLOOKUP($FA29,BM,LOOKUPS!H$5,0)*$FG$6+VLOOKUP($FA29,DIV,LOOKUPS!H$7,0)*$FH$6++VLOOKUP($FA29,SIZE,LOOKUPS!H$11,0)*$FI$6)</f>
        <v/>
      </c>
      <c r="FH29" s="1" t="str">
        <f>IF(ISERROR(VLOOKUP($FA29,MOM,LOOKUPS!I$12,0)*$FB$6+VLOOKUP($FA29,STREV,LOOKUPS!I$10,0)*$FC$6+VLOOKUP($FA29,LTREV,LOOKUPS!I$9,0)*$FD$6+VLOOKUP($FA29,CFP,LOOKUPS!I$6,0)*$FE$6+VLOOKUP($FA29,EP,LOOKUPS!I$8,0)*$FF$6+VLOOKUP($FA29,BM,LOOKUPS!I$5,0)*$FG$6+VLOOKUP($FA29,DIV,LOOKUPS!I$7,0)*$FH$6++VLOOKUP($FA29,SIZE,LOOKUPS!I$11,0)*$FI$6),"",VLOOKUP($FA29,MOM,LOOKUPS!I$12,0)*$FB$6+VLOOKUP($FA29,STREV,LOOKUPS!I$10,0)*$FC$6+VLOOKUP($FA29,LTREV,LOOKUPS!I$9,0)*$FD$6+VLOOKUP($FA29,CFP,LOOKUPS!I$6,0)*$FE$6+VLOOKUP($FA29,EP,LOOKUPS!I$8,0)*$FF$6+VLOOKUP($FA29,BM,LOOKUPS!I$5,0)*$FG$6+VLOOKUP($FA29,DIV,LOOKUPS!I$7,0)*$FH$6++VLOOKUP($FA29,SIZE,LOOKUPS!I$11,0)*$FI$6)</f>
        <v/>
      </c>
      <c r="FI29" s="1" t="str">
        <f>IF(ISERROR(VLOOKUP($FA29,MOM,LOOKUPS!J$12,0)*$FB$6+VLOOKUP($FA29,STREV,LOOKUPS!J$10,0)*$FC$6+VLOOKUP($FA29,LTREV,LOOKUPS!J$9,0)*$FD$6+VLOOKUP($FA29,CFP,LOOKUPS!J$6,0)*$FE$6+VLOOKUP($FA29,EP,LOOKUPS!J$8,0)*$FF$6+VLOOKUP($FA29,BM,LOOKUPS!J$5,0)*$FG$6+VLOOKUP($FA29,DIV,LOOKUPS!J$7,0)*$FH$6++VLOOKUP($FA29,SIZE,LOOKUPS!J$11,0)*$FI$6),"",VLOOKUP($FA29,MOM,LOOKUPS!J$12,0)*$FB$6+VLOOKUP($FA29,STREV,LOOKUPS!J$10,0)*$FC$6+VLOOKUP($FA29,LTREV,LOOKUPS!J$9,0)*$FD$6+VLOOKUP($FA29,CFP,LOOKUPS!J$6,0)*$FE$6+VLOOKUP($FA29,EP,LOOKUPS!J$8,0)*$FF$6+VLOOKUP($FA29,BM,LOOKUPS!J$5,0)*$FG$6+VLOOKUP($FA29,DIV,LOOKUPS!J$7,0)*$FH$6++VLOOKUP($FA29,SIZE,LOOKUPS!J$11,0)*$FI$6)</f>
        <v/>
      </c>
      <c r="FJ29" s="1" t="str">
        <f>IF(ISERROR(VLOOKUP($FA29,MOM,LOOKUPS!K$12,0)*$FB$6+VLOOKUP($FA29,STREV,LOOKUPS!K$10,0)*$FC$6+VLOOKUP($FA29,LTREV,LOOKUPS!K$9,0)*$FD$6+VLOOKUP($FA29,CFP,LOOKUPS!K$6,0)*$FE$6+VLOOKUP($FA29,EP,LOOKUPS!K$8,0)*$FF$6+VLOOKUP($FA29,BM,LOOKUPS!K$5,0)*$FG$6+VLOOKUP($FA29,DIV,LOOKUPS!K$7,0)*$FH$6++VLOOKUP($FA29,SIZE,LOOKUPS!K$11,0)*$FI$6),"",VLOOKUP($FA29,MOM,LOOKUPS!K$12,0)*$FB$6+VLOOKUP($FA29,STREV,LOOKUPS!K$10,0)*$FC$6+VLOOKUP($FA29,LTREV,LOOKUPS!K$9,0)*$FD$6+VLOOKUP($FA29,CFP,LOOKUPS!K$6,0)*$FE$6+VLOOKUP($FA29,EP,LOOKUPS!K$8,0)*$FF$6+VLOOKUP($FA29,BM,LOOKUPS!K$5,0)*$FG$6+VLOOKUP($FA29,DIV,LOOKUPS!K$7,0)*$FH$6++VLOOKUP($FA29,SIZE,LOOKUPS!K$11,0)*$FI$6)</f>
        <v/>
      </c>
      <c r="FK29" s="1" t="str">
        <f>IF(ISERROR(VLOOKUP($FA29,MOM,LOOKUPS!L$12,0)*$FB$6+VLOOKUP($FA29,STREV,LOOKUPS!L$10,0)*$FC$6+VLOOKUP($FA29,LTREV,LOOKUPS!L$9,0)*$FD$6+VLOOKUP($FA29,CFP,LOOKUPS!L$6,0)*$FE$6+VLOOKUP($FA29,EP,LOOKUPS!L$8,0)*$FF$6+VLOOKUP($FA29,BM,LOOKUPS!L$5,0)*$FG$6+VLOOKUP($FA29,DIV,LOOKUPS!L$7,0)*$FH$6++VLOOKUP($FA29,SIZE,LOOKUPS!L$11,0)*$FI$6),"",VLOOKUP($FA29,MOM,LOOKUPS!L$12,0)*$FB$6+VLOOKUP($FA29,STREV,LOOKUPS!L$10,0)*$FC$6+VLOOKUP($FA29,LTREV,LOOKUPS!L$9,0)*$FD$6+VLOOKUP($FA29,CFP,LOOKUPS!L$6,0)*$FE$6+VLOOKUP($FA29,EP,LOOKUPS!L$8,0)*$FF$6+VLOOKUP($FA29,BM,LOOKUPS!L$5,0)*$FG$6+VLOOKUP($FA29,DIV,LOOKUPS!L$7,0)*$FH$6++VLOOKUP($FA29,SIZE,LOOKUPS!L$11,0)*$FI$6)</f>
        <v/>
      </c>
    </row>
    <row r="30" spans="1:167" x14ac:dyDescent="0.3">
      <c r="A30" s="1">
        <v>192809</v>
      </c>
      <c r="B30" s="1">
        <v>4.68</v>
      </c>
      <c r="C30" s="1">
        <v>6.42</v>
      </c>
      <c r="D30" s="1">
        <v>3.2</v>
      </c>
      <c r="E30" s="1">
        <v>1.89</v>
      </c>
      <c r="F30" s="1">
        <v>3.21</v>
      </c>
      <c r="G30" s="1">
        <v>5.69</v>
      </c>
      <c r="H30" s="1">
        <v>5.57</v>
      </c>
      <c r="I30" s="1">
        <v>5.36</v>
      </c>
      <c r="J30" s="1">
        <v>6.22</v>
      </c>
      <c r="K30" s="1">
        <v>8.15</v>
      </c>
      <c r="M30" s="1">
        <v>192710</v>
      </c>
      <c r="N30" s="1">
        <v>-4.2300000000000004</v>
      </c>
      <c r="O30" s="1">
        <v>-5.44</v>
      </c>
      <c r="P30" s="1">
        <v>-2.83</v>
      </c>
      <c r="Q30" s="1">
        <v>-3.97</v>
      </c>
      <c r="R30" s="1">
        <v>-3.82</v>
      </c>
      <c r="S30" s="1">
        <v>-2.46</v>
      </c>
      <c r="T30" s="1">
        <v>-2.67</v>
      </c>
      <c r="U30" s="1">
        <v>-2.98</v>
      </c>
      <c r="V30" s="1">
        <v>-3.28</v>
      </c>
      <c r="W30" s="1">
        <v>-6.2</v>
      </c>
      <c r="Y30" s="1">
        <v>193209</v>
      </c>
      <c r="Z30" s="1">
        <v>-14.72</v>
      </c>
      <c r="AA30" s="1">
        <v>-14.84</v>
      </c>
      <c r="AB30" s="1">
        <v>-3.08</v>
      </c>
      <c r="AC30" s="1">
        <v>-10.51</v>
      </c>
      <c r="AD30" s="1">
        <v>-0.54</v>
      </c>
      <c r="AE30" s="1">
        <v>-8.5399999999999991</v>
      </c>
      <c r="AF30" s="1">
        <v>-7</v>
      </c>
      <c r="AG30" s="1">
        <v>-3.53</v>
      </c>
      <c r="AH30" s="1">
        <v>-2.0699999999999998</v>
      </c>
      <c r="AI30" s="1">
        <v>-1.01</v>
      </c>
      <c r="AK30">
        <v>195303</v>
      </c>
      <c r="AL30">
        <v>-2.38</v>
      </c>
      <c r="AM30">
        <v>-0.88</v>
      </c>
      <c r="AN30">
        <v>-0.85</v>
      </c>
      <c r="AO30">
        <v>-0.75</v>
      </c>
      <c r="AP30">
        <v>-0.27</v>
      </c>
      <c r="AQ30">
        <v>-1.34</v>
      </c>
      <c r="AR30">
        <v>-0.76</v>
      </c>
      <c r="AS30">
        <v>-0.66</v>
      </c>
      <c r="AT30">
        <v>-1.1100000000000001</v>
      </c>
      <c r="AU30">
        <v>-1.53</v>
      </c>
      <c r="AV30">
        <v>0.99</v>
      </c>
      <c r="AW30">
        <v>-2.12</v>
      </c>
      <c r="AX30">
        <v>-0.59</v>
      </c>
      <c r="AY30">
        <v>-0.83</v>
      </c>
      <c r="AZ30">
        <v>-0.69</v>
      </c>
      <c r="BA30">
        <v>-1.29</v>
      </c>
      <c r="BB30">
        <v>-0.03</v>
      </c>
      <c r="BC30">
        <v>-1.75</v>
      </c>
      <c r="BD30">
        <v>-0.46</v>
      </c>
      <c r="BF30" s="1">
        <v>195303</v>
      </c>
      <c r="BG30" s="1">
        <v>-15.19</v>
      </c>
      <c r="BH30" s="1">
        <v>0.28999999999999998</v>
      </c>
      <c r="BI30" s="1">
        <v>-1.26</v>
      </c>
      <c r="BJ30" s="1">
        <v>-1.29</v>
      </c>
      <c r="BK30" s="1">
        <v>0.53</v>
      </c>
      <c r="BL30" s="1">
        <v>-0.24</v>
      </c>
      <c r="BM30" s="1">
        <v>-1.74</v>
      </c>
      <c r="BN30" s="1">
        <v>-1.57</v>
      </c>
      <c r="BO30" s="1">
        <v>-0.98</v>
      </c>
      <c r="BP30" s="1">
        <v>-0.84</v>
      </c>
      <c r="BQ30" s="1">
        <v>1.92</v>
      </c>
      <c r="BR30" s="1">
        <v>-0.17</v>
      </c>
      <c r="BS30" s="1">
        <v>-0.31</v>
      </c>
      <c r="BT30" s="1">
        <v>-1.61</v>
      </c>
      <c r="BU30" s="1">
        <v>-1.87</v>
      </c>
      <c r="BV30" s="1">
        <v>-1.23</v>
      </c>
      <c r="BW30" s="1">
        <v>-1.9</v>
      </c>
      <c r="BX30" s="1">
        <v>-1.52</v>
      </c>
      <c r="BY30" s="1">
        <v>-0.46</v>
      </c>
      <c r="CA30" s="1">
        <v>192803</v>
      </c>
      <c r="CB30" s="1">
        <v>45.83</v>
      </c>
      <c r="CC30" s="1">
        <v>8.4700000000000006</v>
      </c>
      <c r="CD30" s="1">
        <v>6.72</v>
      </c>
      <c r="CE30" s="1">
        <v>8.1199999999999992</v>
      </c>
      <c r="CF30" s="1">
        <v>8.76</v>
      </c>
      <c r="CG30" s="1">
        <v>8.39</v>
      </c>
      <c r="CH30" s="1">
        <v>6.32</v>
      </c>
      <c r="CI30" s="1">
        <v>4.4000000000000004</v>
      </c>
      <c r="CJ30" s="1">
        <v>10.52</v>
      </c>
      <c r="CK30" s="1">
        <v>9.5500000000000007</v>
      </c>
      <c r="CL30" s="1">
        <v>7.9</v>
      </c>
      <c r="CM30" s="1">
        <v>7.92</v>
      </c>
      <c r="CN30" s="1">
        <v>8.8699999999999992</v>
      </c>
      <c r="CO30" s="1">
        <v>7.19</v>
      </c>
      <c r="CP30" s="1">
        <v>5.45</v>
      </c>
      <c r="CQ30" s="1">
        <v>5.42</v>
      </c>
      <c r="CR30" s="1">
        <v>3.39</v>
      </c>
      <c r="CS30" s="1">
        <v>10.24</v>
      </c>
      <c r="CT30" s="1">
        <v>10.81</v>
      </c>
      <c r="CV30" s="1">
        <v>192903</v>
      </c>
      <c r="CW30" s="1">
        <v>-3.31</v>
      </c>
      <c r="CX30" s="1">
        <v>-2.2000000000000002</v>
      </c>
      <c r="CY30" s="1">
        <v>-2.58</v>
      </c>
      <c r="CZ30" s="1">
        <v>-3.66</v>
      </c>
      <c r="DA30" s="1">
        <v>-2.1800000000000002</v>
      </c>
      <c r="DB30" s="1">
        <v>-1.83</v>
      </c>
      <c r="DC30" s="1">
        <v>-2.79</v>
      </c>
      <c r="DD30" s="1">
        <v>-2.96</v>
      </c>
      <c r="DE30" s="1">
        <v>-4.18</v>
      </c>
      <c r="DF30" s="1">
        <v>-3.64</v>
      </c>
      <c r="DG30" s="1">
        <v>-0.76</v>
      </c>
      <c r="DH30" s="1">
        <v>-2.23</v>
      </c>
      <c r="DI30" s="1">
        <v>-1.44</v>
      </c>
      <c r="DJ30" s="1">
        <v>-3.14</v>
      </c>
      <c r="DK30" s="1">
        <v>-2.41</v>
      </c>
      <c r="DL30" s="1">
        <v>-3.31</v>
      </c>
      <c r="DM30" s="1">
        <v>-2.59</v>
      </c>
      <c r="DN30" s="1">
        <v>-3.76</v>
      </c>
      <c r="DO30" s="1">
        <v>-4.6100000000000003</v>
      </c>
      <c r="DQ30" s="1">
        <v>192803</v>
      </c>
      <c r="DR30" s="1">
        <v>-99.99</v>
      </c>
      <c r="DS30" s="1">
        <v>6.16</v>
      </c>
      <c r="DT30" s="1">
        <v>6.75</v>
      </c>
      <c r="DU30" s="1">
        <v>8.1999999999999993</v>
      </c>
      <c r="DV30" s="1">
        <v>4.72</v>
      </c>
      <c r="DW30" s="1">
        <v>7.7</v>
      </c>
      <c r="DX30" s="1">
        <v>7.57</v>
      </c>
      <c r="DY30" s="1">
        <v>8.16</v>
      </c>
      <c r="DZ30" s="1">
        <v>6.83</v>
      </c>
      <c r="EA30" s="1">
        <v>5.62</v>
      </c>
      <c r="EB30" s="1">
        <v>3.86</v>
      </c>
      <c r="EC30" s="1">
        <v>8.92</v>
      </c>
      <c r="ED30" s="1">
        <v>6.44</v>
      </c>
      <c r="EE30" s="1">
        <v>8.18</v>
      </c>
      <c r="EF30" s="1">
        <v>6.97</v>
      </c>
      <c r="EG30" s="1">
        <v>5.45</v>
      </c>
      <c r="EH30" s="1">
        <v>10.98</v>
      </c>
      <c r="EI30" s="1">
        <v>6.88</v>
      </c>
      <c r="EJ30" s="1">
        <v>6.79</v>
      </c>
      <c r="EL30">
        <v>192803</v>
      </c>
      <c r="EM30">
        <v>8.81</v>
      </c>
      <c r="EN30">
        <v>-0.26</v>
      </c>
      <c r="EO30">
        <v>-1.2</v>
      </c>
      <c r="EP30">
        <v>0.28999999999999998</v>
      </c>
      <c r="ER30" s="1">
        <v>192809</v>
      </c>
      <c r="ES30" s="1">
        <v>3.64</v>
      </c>
      <c r="EU30" s="1">
        <v>192710</v>
      </c>
      <c r="EV30" s="1">
        <v>-2.79</v>
      </c>
      <c r="EX30" s="1">
        <v>193209</v>
      </c>
      <c r="EY30" s="1">
        <v>-8.1</v>
      </c>
      <c r="FA30" s="1">
        <v>192809</v>
      </c>
      <c r="FB30" s="1" t="str">
        <f>IF(ISERROR(VLOOKUP($FA30,MOM,LOOKUPS!C$12,0)*$FB$6+VLOOKUP($FA30,STREV,LOOKUPS!C$10,0)*$FC$6+VLOOKUP($FA30,LTREV,LOOKUPS!C$9,0)*$FD$6+VLOOKUP($FA30,CFP,LOOKUPS!C$6,0)*$FE$6+VLOOKUP($FA30,EP,LOOKUPS!C$8,0)*$FF$6+VLOOKUP($FA30,BM,LOOKUPS!C$5,0)*$FG$6+VLOOKUP($FA30,DIV,LOOKUPS!C$7,0)*$FH$6++VLOOKUP($FA30,SIZE,LOOKUPS!C$11,0)*$FI$6),"",VLOOKUP($FA30,MOM,LOOKUPS!C$12,0)*$FB$6+VLOOKUP($FA30,STREV,LOOKUPS!C$10,0)*$FC$6+VLOOKUP($FA30,LTREV,LOOKUPS!C$9,0)*$FD$6+VLOOKUP($FA30,CFP,LOOKUPS!C$6,0)*$FE$6+VLOOKUP($FA30,EP,LOOKUPS!C$8,0)*$FF$6+VLOOKUP($FA30,BM,LOOKUPS!C$5,0)*$FG$6+VLOOKUP($FA30,DIV,LOOKUPS!C$7,0)*$FH$6++VLOOKUP($FA30,SIZE,LOOKUPS!C$11,0)*$FI$6)</f>
        <v/>
      </c>
      <c r="FC30" s="1" t="str">
        <f>IF(ISERROR(VLOOKUP($FA30,MOM,LOOKUPS!D$12,0)*$FB$6+VLOOKUP($FA30,STREV,LOOKUPS!D$10,0)*$FC$6+VLOOKUP($FA30,LTREV,LOOKUPS!D$9,0)*$FD$6+VLOOKUP($FA30,CFP,LOOKUPS!D$6,0)*$FE$6+VLOOKUP($FA30,EP,LOOKUPS!D$8,0)*$FF$6+VLOOKUP($FA30,BM,LOOKUPS!D$5,0)*$FG$6+VLOOKUP($FA30,DIV,LOOKUPS!D$7,0)*$FH$6++VLOOKUP($FA30,SIZE,LOOKUPS!D$11,0)*$FI$6),"",VLOOKUP($FA30,MOM,LOOKUPS!D$12,0)*$FB$6+VLOOKUP($FA30,STREV,LOOKUPS!D$10,0)*$FC$6+VLOOKUP($FA30,LTREV,LOOKUPS!D$9,0)*$FD$6+VLOOKUP($FA30,CFP,LOOKUPS!D$6,0)*$FE$6+VLOOKUP($FA30,EP,LOOKUPS!D$8,0)*$FF$6+VLOOKUP($FA30,BM,LOOKUPS!D$5,0)*$FG$6+VLOOKUP($FA30,DIV,LOOKUPS!D$7,0)*$FH$6++VLOOKUP($FA30,SIZE,LOOKUPS!D$11,0)*$FI$6)</f>
        <v/>
      </c>
      <c r="FD30" s="1" t="str">
        <f>IF(ISERROR(VLOOKUP($FA30,MOM,LOOKUPS!E$12,0)*$FB$6+VLOOKUP($FA30,STREV,LOOKUPS!E$10,0)*$FC$6+VLOOKUP($FA30,LTREV,LOOKUPS!E$9,0)*$FD$6+VLOOKUP($FA30,CFP,LOOKUPS!E$6,0)*$FE$6+VLOOKUP($FA30,EP,LOOKUPS!E$8,0)*$FF$6+VLOOKUP($FA30,BM,LOOKUPS!E$5,0)*$FG$6+VLOOKUP($FA30,DIV,LOOKUPS!E$7,0)*$FH$6++VLOOKUP($FA30,SIZE,LOOKUPS!E$11,0)*$FI$6),"",VLOOKUP($FA30,MOM,LOOKUPS!E$12,0)*$FB$6+VLOOKUP($FA30,STREV,LOOKUPS!E$10,0)*$FC$6+VLOOKUP($FA30,LTREV,LOOKUPS!E$9,0)*$FD$6+VLOOKUP($FA30,CFP,LOOKUPS!E$6,0)*$FE$6+VLOOKUP($FA30,EP,LOOKUPS!E$8,0)*$FF$6+VLOOKUP($FA30,BM,LOOKUPS!E$5,0)*$FG$6+VLOOKUP($FA30,DIV,LOOKUPS!E$7,0)*$FH$6++VLOOKUP($FA30,SIZE,LOOKUPS!E$11,0)*$FI$6)</f>
        <v/>
      </c>
      <c r="FE30" s="1" t="str">
        <f>IF(ISERROR(VLOOKUP($FA30,MOM,LOOKUPS!F$12,0)*$FB$6+VLOOKUP($FA30,STREV,LOOKUPS!F$10,0)*$FC$6+VLOOKUP($FA30,LTREV,LOOKUPS!F$9,0)*$FD$6+VLOOKUP($FA30,CFP,LOOKUPS!F$6,0)*$FE$6+VLOOKUP($FA30,EP,LOOKUPS!F$8,0)*$FF$6+VLOOKUP($FA30,BM,LOOKUPS!F$5,0)*$FG$6+VLOOKUP($FA30,DIV,LOOKUPS!F$7,0)*$FH$6++VLOOKUP($FA30,SIZE,LOOKUPS!F$11,0)*$FI$6),"",VLOOKUP($FA30,MOM,LOOKUPS!F$12,0)*$FB$6+VLOOKUP($FA30,STREV,LOOKUPS!F$10,0)*$FC$6+VLOOKUP($FA30,LTREV,LOOKUPS!F$9,0)*$FD$6+VLOOKUP($FA30,CFP,LOOKUPS!F$6,0)*$FE$6+VLOOKUP($FA30,EP,LOOKUPS!F$8,0)*$FF$6+VLOOKUP($FA30,BM,LOOKUPS!F$5,0)*$FG$6+VLOOKUP($FA30,DIV,LOOKUPS!F$7,0)*$FH$6++VLOOKUP($FA30,SIZE,LOOKUPS!F$11,0)*$FI$6)</f>
        <v/>
      </c>
      <c r="FF30" s="1" t="str">
        <f>IF(ISERROR(VLOOKUP($FA30,MOM,LOOKUPS!G$12,0)*$FB$6+VLOOKUP($FA30,STREV,LOOKUPS!G$10,0)*$FC$6+VLOOKUP($FA30,LTREV,LOOKUPS!G$9,0)*$FD$6+VLOOKUP($FA30,CFP,LOOKUPS!G$6,0)*$FE$6+VLOOKUP($FA30,EP,LOOKUPS!G$8,0)*$FF$6+VLOOKUP($FA30,BM,LOOKUPS!G$5,0)*$FG$6+VLOOKUP($FA30,DIV,LOOKUPS!G$7,0)*$FH$6++VLOOKUP($FA30,SIZE,LOOKUPS!G$11,0)*$FI$6),"",VLOOKUP($FA30,MOM,LOOKUPS!G$12,0)*$FB$6+VLOOKUP($FA30,STREV,LOOKUPS!G$10,0)*$FC$6+VLOOKUP($FA30,LTREV,LOOKUPS!G$9,0)*$FD$6+VLOOKUP($FA30,CFP,LOOKUPS!G$6,0)*$FE$6+VLOOKUP($FA30,EP,LOOKUPS!G$8,0)*$FF$6+VLOOKUP($FA30,BM,LOOKUPS!G$5,0)*$FG$6+VLOOKUP($FA30,DIV,LOOKUPS!G$7,0)*$FH$6++VLOOKUP($FA30,SIZE,LOOKUPS!G$11,0)*$FI$6)</f>
        <v/>
      </c>
      <c r="FG30" s="1" t="str">
        <f>IF(ISERROR(VLOOKUP($FA30,MOM,LOOKUPS!H$12,0)*$FB$6+VLOOKUP($FA30,STREV,LOOKUPS!H$10,0)*$FC$6+VLOOKUP($FA30,LTREV,LOOKUPS!H$9,0)*$FD$6+VLOOKUP($FA30,CFP,LOOKUPS!H$6,0)*$FE$6+VLOOKUP($FA30,EP,LOOKUPS!H$8,0)*$FF$6+VLOOKUP($FA30,BM,LOOKUPS!H$5,0)*$FG$6+VLOOKUP($FA30,DIV,LOOKUPS!H$7,0)*$FH$6++VLOOKUP($FA30,SIZE,LOOKUPS!H$11,0)*$FI$6),"",VLOOKUP($FA30,MOM,LOOKUPS!H$12,0)*$FB$6+VLOOKUP($FA30,STREV,LOOKUPS!H$10,0)*$FC$6+VLOOKUP($FA30,LTREV,LOOKUPS!H$9,0)*$FD$6+VLOOKUP($FA30,CFP,LOOKUPS!H$6,0)*$FE$6+VLOOKUP($FA30,EP,LOOKUPS!H$8,0)*$FF$6+VLOOKUP($FA30,BM,LOOKUPS!H$5,0)*$FG$6+VLOOKUP($FA30,DIV,LOOKUPS!H$7,0)*$FH$6++VLOOKUP($FA30,SIZE,LOOKUPS!H$11,0)*$FI$6)</f>
        <v/>
      </c>
      <c r="FH30" s="1" t="str">
        <f>IF(ISERROR(VLOOKUP($FA30,MOM,LOOKUPS!I$12,0)*$FB$6+VLOOKUP($FA30,STREV,LOOKUPS!I$10,0)*$FC$6+VLOOKUP($FA30,LTREV,LOOKUPS!I$9,0)*$FD$6+VLOOKUP($FA30,CFP,LOOKUPS!I$6,0)*$FE$6+VLOOKUP($FA30,EP,LOOKUPS!I$8,0)*$FF$6+VLOOKUP($FA30,BM,LOOKUPS!I$5,0)*$FG$6+VLOOKUP($FA30,DIV,LOOKUPS!I$7,0)*$FH$6++VLOOKUP($FA30,SIZE,LOOKUPS!I$11,0)*$FI$6),"",VLOOKUP($FA30,MOM,LOOKUPS!I$12,0)*$FB$6+VLOOKUP($FA30,STREV,LOOKUPS!I$10,0)*$FC$6+VLOOKUP($FA30,LTREV,LOOKUPS!I$9,0)*$FD$6+VLOOKUP($FA30,CFP,LOOKUPS!I$6,0)*$FE$6+VLOOKUP($FA30,EP,LOOKUPS!I$8,0)*$FF$6+VLOOKUP($FA30,BM,LOOKUPS!I$5,0)*$FG$6+VLOOKUP($FA30,DIV,LOOKUPS!I$7,0)*$FH$6++VLOOKUP($FA30,SIZE,LOOKUPS!I$11,0)*$FI$6)</f>
        <v/>
      </c>
      <c r="FI30" s="1" t="str">
        <f>IF(ISERROR(VLOOKUP($FA30,MOM,LOOKUPS!J$12,0)*$FB$6+VLOOKUP($FA30,STREV,LOOKUPS!J$10,0)*$FC$6+VLOOKUP($FA30,LTREV,LOOKUPS!J$9,0)*$FD$6+VLOOKUP($FA30,CFP,LOOKUPS!J$6,0)*$FE$6+VLOOKUP($FA30,EP,LOOKUPS!J$8,0)*$FF$6+VLOOKUP($FA30,BM,LOOKUPS!J$5,0)*$FG$6+VLOOKUP($FA30,DIV,LOOKUPS!J$7,0)*$FH$6++VLOOKUP($FA30,SIZE,LOOKUPS!J$11,0)*$FI$6),"",VLOOKUP($FA30,MOM,LOOKUPS!J$12,0)*$FB$6+VLOOKUP($FA30,STREV,LOOKUPS!J$10,0)*$FC$6+VLOOKUP($FA30,LTREV,LOOKUPS!J$9,0)*$FD$6+VLOOKUP($FA30,CFP,LOOKUPS!J$6,0)*$FE$6+VLOOKUP($FA30,EP,LOOKUPS!J$8,0)*$FF$6+VLOOKUP($FA30,BM,LOOKUPS!J$5,0)*$FG$6+VLOOKUP($FA30,DIV,LOOKUPS!J$7,0)*$FH$6++VLOOKUP($FA30,SIZE,LOOKUPS!J$11,0)*$FI$6)</f>
        <v/>
      </c>
      <c r="FJ30" s="1" t="str">
        <f>IF(ISERROR(VLOOKUP($FA30,MOM,LOOKUPS!K$12,0)*$FB$6+VLOOKUP($FA30,STREV,LOOKUPS!K$10,0)*$FC$6+VLOOKUP($FA30,LTREV,LOOKUPS!K$9,0)*$FD$6+VLOOKUP($FA30,CFP,LOOKUPS!K$6,0)*$FE$6+VLOOKUP($FA30,EP,LOOKUPS!K$8,0)*$FF$6+VLOOKUP($FA30,BM,LOOKUPS!K$5,0)*$FG$6+VLOOKUP($FA30,DIV,LOOKUPS!K$7,0)*$FH$6++VLOOKUP($FA30,SIZE,LOOKUPS!K$11,0)*$FI$6),"",VLOOKUP($FA30,MOM,LOOKUPS!K$12,0)*$FB$6+VLOOKUP($FA30,STREV,LOOKUPS!K$10,0)*$FC$6+VLOOKUP($FA30,LTREV,LOOKUPS!K$9,0)*$FD$6+VLOOKUP($FA30,CFP,LOOKUPS!K$6,0)*$FE$6+VLOOKUP($FA30,EP,LOOKUPS!K$8,0)*$FF$6+VLOOKUP($FA30,BM,LOOKUPS!K$5,0)*$FG$6+VLOOKUP($FA30,DIV,LOOKUPS!K$7,0)*$FH$6++VLOOKUP($FA30,SIZE,LOOKUPS!K$11,0)*$FI$6)</f>
        <v/>
      </c>
      <c r="FK30" s="1" t="str">
        <f>IF(ISERROR(VLOOKUP($FA30,MOM,LOOKUPS!L$12,0)*$FB$6+VLOOKUP($FA30,STREV,LOOKUPS!L$10,0)*$FC$6+VLOOKUP($FA30,LTREV,LOOKUPS!L$9,0)*$FD$6+VLOOKUP($FA30,CFP,LOOKUPS!L$6,0)*$FE$6+VLOOKUP($FA30,EP,LOOKUPS!L$8,0)*$FF$6+VLOOKUP($FA30,BM,LOOKUPS!L$5,0)*$FG$6+VLOOKUP($FA30,DIV,LOOKUPS!L$7,0)*$FH$6++VLOOKUP($FA30,SIZE,LOOKUPS!L$11,0)*$FI$6),"",VLOOKUP($FA30,MOM,LOOKUPS!L$12,0)*$FB$6+VLOOKUP($FA30,STREV,LOOKUPS!L$10,0)*$FC$6+VLOOKUP($FA30,LTREV,LOOKUPS!L$9,0)*$FD$6+VLOOKUP($FA30,CFP,LOOKUPS!L$6,0)*$FE$6+VLOOKUP($FA30,EP,LOOKUPS!L$8,0)*$FF$6+VLOOKUP($FA30,BM,LOOKUPS!L$5,0)*$FG$6+VLOOKUP($FA30,DIV,LOOKUPS!L$7,0)*$FH$6++VLOOKUP($FA30,SIZE,LOOKUPS!L$11,0)*$FI$6)</f>
        <v/>
      </c>
    </row>
    <row r="31" spans="1:167" x14ac:dyDescent="0.3">
      <c r="A31" s="1">
        <v>192810</v>
      </c>
      <c r="B31" s="1">
        <v>-0.37</v>
      </c>
      <c r="C31" s="1">
        <v>-0.64</v>
      </c>
      <c r="D31" s="1">
        <v>1.37</v>
      </c>
      <c r="E31" s="1">
        <v>-0.01</v>
      </c>
      <c r="F31" s="1">
        <v>-0.13</v>
      </c>
      <c r="G31" s="1">
        <v>0.46</v>
      </c>
      <c r="H31" s="1">
        <v>1.01</v>
      </c>
      <c r="I31" s="1">
        <v>2.76</v>
      </c>
      <c r="J31" s="1">
        <v>3.04</v>
      </c>
      <c r="K31" s="1">
        <v>9.2799999999999994</v>
      </c>
      <c r="M31" s="1">
        <v>192711</v>
      </c>
      <c r="N31" s="1">
        <v>18.93</v>
      </c>
      <c r="O31" s="1">
        <v>14.68</v>
      </c>
      <c r="P31" s="1">
        <v>10.11</v>
      </c>
      <c r="Q31" s="1">
        <v>7.47</v>
      </c>
      <c r="R31" s="1">
        <v>8</v>
      </c>
      <c r="S31" s="1">
        <v>7.39</v>
      </c>
      <c r="T31" s="1">
        <v>9.02</v>
      </c>
      <c r="U31" s="1">
        <v>7.12</v>
      </c>
      <c r="V31" s="1">
        <v>9.41</v>
      </c>
      <c r="W31" s="1">
        <v>6.87</v>
      </c>
      <c r="Y31" s="1">
        <v>193210</v>
      </c>
      <c r="Z31" s="1">
        <v>-20.3</v>
      </c>
      <c r="AA31" s="1">
        <v>-21.96</v>
      </c>
      <c r="AB31" s="1">
        <v>-20.95</v>
      </c>
      <c r="AC31" s="1">
        <v>-17.88</v>
      </c>
      <c r="AD31" s="1">
        <v>-19.3</v>
      </c>
      <c r="AE31" s="1">
        <v>-18.850000000000001</v>
      </c>
      <c r="AF31" s="1">
        <v>-15.21</v>
      </c>
      <c r="AG31" s="1">
        <v>-15.94</v>
      </c>
      <c r="AH31" s="1">
        <v>-14.2</v>
      </c>
      <c r="AI31" s="1">
        <v>-6.22</v>
      </c>
      <c r="AK31">
        <v>195304</v>
      </c>
      <c r="AL31">
        <v>-4.07</v>
      </c>
      <c r="AM31">
        <v>-2.15</v>
      </c>
      <c r="AN31">
        <v>-2.65</v>
      </c>
      <c r="AO31">
        <v>-0.9</v>
      </c>
      <c r="AP31">
        <v>-2.33</v>
      </c>
      <c r="AQ31">
        <v>-2.29</v>
      </c>
      <c r="AR31">
        <v>-2.77</v>
      </c>
      <c r="AS31">
        <v>-2.16</v>
      </c>
      <c r="AT31">
        <v>-0.34</v>
      </c>
      <c r="AU31">
        <v>-2.33</v>
      </c>
      <c r="AV31">
        <v>-2.33</v>
      </c>
      <c r="AW31">
        <v>-1.78</v>
      </c>
      <c r="AX31">
        <v>-2.78</v>
      </c>
      <c r="AY31">
        <v>-3.16</v>
      </c>
      <c r="AZ31">
        <v>-2.38</v>
      </c>
      <c r="BA31">
        <v>-2.29</v>
      </c>
      <c r="BB31">
        <v>-2.0299999999999998</v>
      </c>
      <c r="BC31">
        <v>0.16</v>
      </c>
      <c r="BD31">
        <v>-0.85</v>
      </c>
      <c r="BF31" s="1">
        <v>195304</v>
      </c>
      <c r="BG31" s="1">
        <v>-4.8099999999999996</v>
      </c>
      <c r="BH31" s="1">
        <v>-2.5499999999999998</v>
      </c>
      <c r="BI31" s="1">
        <v>-2.31</v>
      </c>
      <c r="BJ31" s="1">
        <v>-0.92</v>
      </c>
      <c r="BK31" s="1">
        <v>-2.81</v>
      </c>
      <c r="BL31" s="1">
        <v>-1.92</v>
      </c>
      <c r="BM31" s="1">
        <v>-2.6</v>
      </c>
      <c r="BN31" s="1">
        <v>-2.08</v>
      </c>
      <c r="BO31" s="1">
        <v>-0.41</v>
      </c>
      <c r="BP31" s="1">
        <v>-2.41</v>
      </c>
      <c r="BQ31" s="1">
        <v>-3.22</v>
      </c>
      <c r="BR31" s="1">
        <v>-2.04</v>
      </c>
      <c r="BS31" s="1">
        <v>-1.79</v>
      </c>
      <c r="BT31" s="1">
        <v>-2.86</v>
      </c>
      <c r="BU31" s="1">
        <v>-2.34</v>
      </c>
      <c r="BV31" s="1">
        <v>-2.25</v>
      </c>
      <c r="BW31" s="1">
        <v>-1.92</v>
      </c>
      <c r="BX31" s="1">
        <v>-0.04</v>
      </c>
      <c r="BY31" s="1">
        <v>-0.78</v>
      </c>
      <c r="CA31" s="1">
        <v>192804</v>
      </c>
      <c r="CB31" s="1">
        <v>-5.71</v>
      </c>
      <c r="CC31" s="1">
        <v>3.79</v>
      </c>
      <c r="CD31" s="1">
        <v>7.75</v>
      </c>
      <c r="CE31" s="1">
        <v>11.52</v>
      </c>
      <c r="CF31" s="1">
        <v>3.8</v>
      </c>
      <c r="CG31" s="1">
        <v>7.92</v>
      </c>
      <c r="CH31" s="1">
        <v>7.2</v>
      </c>
      <c r="CI31" s="1">
        <v>4.3099999999999996</v>
      </c>
      <c r="CJ31" s="1">
        <v>15.28</v>
      </c>
      <c r="CK31" s="1">
        <v>1.59</v>
      </c>
      <c r="CL31" s="1">
        <v>6.16</v>
      </c>
      <c r="CM31" s="1">
        <v>3.78</v>
      </c>
      <c r="CN31" s="1">
        <v>12.16</v>
      </c>
      <c r="CO31" s="1">
        <v>8.11</v>
      </c>
      <c r="CP31" s="1">
        <v>6.3</v>
      </c>
      <c r="CQ31" s="1">
        <v>4.53</v>
      </c>
      <c r="CR31" s="1">
        <v>4.08</v>
      </c>
      <c r="CS31" s="1">
        <v>7.69</v>
      </c>
      <c r="CT31" s="1">
        <v>23.04</v>
      </c>
      <c r="CV31" s="1">
        <v>192904</v>
      </c>
      <c r="CW31" s="1">
        <v>0.65</v>
      </c>
      <c r="CX31" s="1">
        <v>2.2000000000000002</v>
      </c>
      <c r="CY31" s="1">
        <v>2.06</v>
      </c>
      <c r="CZ31" s="1">
        <v>1.1100000000000001</v>
      </c>
      <c r="DA31" s="1">
        <v>1.83</v>
      </c>
      <c r="DB31" s="1">
        <v>2.48</v>
      </c>
      <c r="DC31" s="1">
        <v>2.2999999999999998</v>
      </c>
      <c r="DD31" s="1">
        <v>0.54</v>
      </c>
      <c r="DE31" s="1">
        <v>1.93</v>
      </c>
      <c r="DF31" s="1">
        <v>1.38</v>
      </c>
      <c r="DG31" s="1">
        <v>2.27</v>
      </c>
      <c r="DH31" s="1">
        <v>2.91</v>
      </c>
      <c r="DI31" s="1">
        <v>2.0699999999999998</v>
      </c>
      <c r="DJ31" s="1">
        <v>2.34</v>
      </c>
      <c r="DK31" s="1">
        <v>2.25</v>
      </c>
      <c r="DL31" s="1">
        <v>1.59</v>
      </c>
      <c r="DM31" s="1">
        <v>-0.57999999999999996</v>
      </c>
      <c r="DN31" s="1">
        <v>1.46</v>
      </c>
      <c r="DO31" s="1">
        <v>2.41</v>
      </c>
      <c r="DQ31" s="1">
        <v>192804</v>
      </c>
      <c r="DR31" s="1">
        <v>-99.99</v>
      </c>
      <c r="DS31" s="1">
        <v>14.83</v>
      </c>
      <c r="DT31" s="1">
        <v>6.61</v>
      </c>
      <c r="DU31" s="1">
        <v>4.2699999999999996</v>
      </c>
      <c r="DV31" s="1">
        <v>17.600000000000001</v>
      </c>
      <c r="DW31" s="1">
        <v>8.25</v>
      </c>
      <c r="DX31" s="1">
        <v>6.11</v>
      </c>
      <c r="DY31" s="1">
        <v>5.83</v>
      </c>
      <c r="DZ31" s="1">
        <v>4.22</v>
      </c>
      <c r="EA31" s="1">
        <v>26.04</v>
      </c>
      <c r="EB31" s="1">
        <v>9.4700000000000006</v>
      </c>
      <c r="EC31" s="1">
        <v>9.51</v>
      </c>
      <c r="ED31" s="1">
        <v>6.95</v>
      </c>
      <c r="EE31" s="1">
        <v>7.3</v>
      </c>
      <c r="EF31" s="1">
        <v>4.92</v>
      </c>
      <c r="EG31" s="1">
        <v>7.25</v>
      </c>
      <c r="EH31" s="1">
        <v>4.3499999999999996</v>
      </c>
      <c r="EI31" s="1">
        <v>4.8600000000000003</v>
      </c>
      <c r="EJ31" s="1">
        <v>3.59</v>
      </c>
      <c r="EL31">
        <v>192804</v>
      </c>
      <c r="EM31">
        <v>4.2300000000000004</v>
      </c>
      <c r="EN31">
        <v>3.82</v>
      </c>
      <c r="EO31">
        <v>3.67</v>
      </c>
      <c r="EP31">
        <v>0.22</v>
      </c>
      <c r="ER31" s="1">
        <v>192810</v>
      </c>
      <c r="ES31" s="1">
        <v>5.05</v>
      </c>
      <c r="EU31" s="1">
        <v>192711</v>
      </c>
      <c r="EV31" s="1">
        <v>4.47</v>
      </c>
      <c r="EX31" s="1">
        <v>193210</v>
      </c>
      <c r="EY31" s="1">
        <v>-8.24</v>
      </c>
      <c r="FA31" s="1">
        <v>192810</v>
      </c>
      <c r="FB31" s="1" t="str">
        <f>IF(ISERROR(VLOOKUP($FA31,MOM,LOOKUPS!C$12,0)*$FB$6+VLOOKUP($FA31,STREV,LOOKUPS!C$10,0)*$FC$6+VLOOKUP($FA31,LTREV,LOOKUPS!C$9,0)*$FD$6+VLOOKUP($FA31,CFP,LOOKUPS!C$6,0)*$FE$6+VLOOKUP($FA31,EP,LOOKUPS!C$8,0)*$FF$6+VLOOKUP($FA31,BM,LOOKUPS!C$5,0)*$FG$6+VLOOKUP($FA31,DIV,LOOKUPS!C$7,0)*$FH$6++VLOOKUP($FA31,SIZE,LOOKUPS!C$11,0)*$FI$6),"",VLOOKUP($FA31,MOM,LOOKUPS!C$12,0)*$FB$6+VLOOKUP($FA31,STREV,LOOKUPS!C$10,0)*$FC$6+VLOOKUP($FA31,LTREV,LOOKUPS!C$9,0)*$FD$6+VLOOKUP($FA31,CFP,LOOKUPS!C$6,0)*$FE$6+VLOOKUP($FA31,EP,LOOKUPS!C$8,0)*$FF$6+VLOOKUP($FA31,BM,LOOKUPS!C$5,0)*$FG$6+VLOOKUP($FA31,DIV,LOOKUPS!C$7,0)*$FH$6++VLOOKUP($FA31,SIZE,LOOKUPS!C$11,0)*$FI$6)</f>
        <v/>
      </c>
      <c r="FC31" s="1" t="str">
        <f>IF(ISERROR(VLOOKUP($FA31,MOM,LOOKUPS!D$12,0)*$FB$6+VLOOKUP($FA31,STREV,LOOKUPS!D$10,0)*$FC$6+VLOOKUP($FA31,LTREV,LOOKUPS!D$9,0)*$FD$6+VLOOKUP($FA31,CFP,LOOKUPS!D$6,0)*$FE$6+VLOOKUP($FA31,EP,LOOKUPS!D$8,0)*$FF$6+VLOOKUP($FA31,BM,LOOKUPS!D$5,0)*$FG$6+VLOOKUP($FA31,DIV,LOOKUPS!D$7,0)*$FH$6++VLOOKUP($FA31,SIZE,LOOKUPS!D$11,0)*$FI$6),"",VLOOKUP($FA31,MOM,LOOKUPS!D$12,0)*$FB$6+VLOOKUP($FA31,STREV,LOOKUPS!D$10,0)*$FC$6+VLOOKUP($FA31,LTREV,LOOKUPS!D$9,0)*$FD$6+VLOOKUP($FA31,CFP,LOOKUPS!D$6,0)*$FE$6+VLOOKUP($FA31,EP,LOOKUPS!D$8,0)*$FF$6+VLOOKUP($FA31,BM,LOOKUPS!D$5,0)*$FG$6+VLOOKUP($FA31,DIV,LOOKUPS!D$7,0)*$FH$6++VLOOKUP($FA31,SIZE,LOOKUPS!D$11,0)*$FI$6)</f>
        <v/>
      </c>
      <c r="FD31" s="1" t="str">
        <f>IF(ISERROR(VLOOKUP($FA31,MOM,LOOKUPS!E$12,0)*$FB$6+VLOOKUP($FA31,STREV,LOOKUPS!E$10,0)*$FC$6+VLOOKUP($FA31,LTREV,LOOKUPS!E$9,0)*$FD$6+VLOOKUP($FA31,CFP,LOOKUPS!E$6,0)*$FE$6+VLOOKUP($FA31,EP,LOOKUPS!E$8,0)*$FF$6+VLOOKUP($FA31,BM,LOOKUPS!E$5,0)*$FG$6+VLOOKUP($FA31,DIV,LOOKUPS!E$7,0)*$FH$6++VLOOKUP($FA31,SIZE,LOOKUPS!E$11,0)*$FI$6),"",VLOOKUP($FA31,MOM,LOOKUPS!E$12,0)*$FB$6+VLOOKUP($FA31,STREV,LOOKUPS!E$10,0)*$FC$6+VLOOKUP($FA31,LTREV,LOOKUPS!E$9,0)*$FD$6+VLOOKUP($FA31,CFP,LOOKUPS!E$6,0)*$FE$6+VLOOKUP($FA31,EP,LOOKUPS!E$8,0)*$FF$6+VLOOKUP($FA31,BM,LOOKUPS!E$5,0)*$FG$6+VLOOKUP($FA31,DIV,LOOKUPS!E$7,0)*$FH$6++VLOOKUP($FA31,SIZE,LOOKUPS!E$11,0)*$FI$6)</f>
        <v/>
      </c>
      <c r="FE31" s="1" t="str">
        <f>IF(ISERROR(VLOOKUP($FA31,MOM,LOOKUPS!F$12,0)*$FB$6+VLOOKUP($FA31,STREV,LOOKUPS!F$10,0)*$FC$6+VLOOKUP($FA31,LTREV,LOOKUPS!F$9,0)*$FD$6+VLOOKUP($FA31,CFP,LOOKUPS!F$6,0)*$FE$6+VLOOKUP($FA31,EP,LOOKUPS!F$8,0)*$FF$6+VLOOKUP($FA31,BM,LOOKUPS!F$5,0)*$FG$6+VLOOKUP($FA31,DIV,LOOKUPS!F$7,0)*$FH$6++VLOOKUP($FA31,SIZE,LOOKUPS!F$11,0)*$FI$6),"",VLOOKUP($FA31,MOM,LOOKUPS!F$12,0)*$FB$6+VLOOKUP($FA31,STREV,LOOKUPS!F$10,0)*$FC$6+VLOOKUP($FA31,LTREV,LOOKUPS!F$9,0)*$FD$6+VLOOKUP($FA31,CFP,LOOKUPS!F$6,0)*$FE$6+VLOOKUP($FA31,EP,LOOKUPS!F$8,0)*$FF$6+VLOOKUP($FA31,BM,LOOKUPS!F$5,0)*$FG$6+VLOOKUP($FA31,DIV,LOOKUPS!F$7,0)*$FH$6++VLOOKUP($FA31,SIZE,LOOKUPS!F$11,0)*$FI$6)</f>
        <v/>
      </c>
      <c r="FF31" s="1" t="str">
        <f>IF(ISERROR(VLOOKUP($FA31,MOM,LOOKUPS!G$12,0)*$FB$6+VLOOKUP($FA31,STREV,LOOKUPS!G$10,0)*$FC$6+VLOOKUP($FA31,LTREV,LOOKUPS!G$9,0)*$FD$6+VLOOKUP($FA31,CFP,LOOKUPS!G$6,0)*$FE$6+VLOOKUP($FA31,EP,LOOKUPS!G$8,0)*$FF$6+VLOOKUP($FA31,BM,LOOKUPS!G$5,0)*$FG$6+VLOOKUP($FA31,DIV,LOOKUPS!G$7,0)*$FH$6++VLOOKUP($FA31,SIZE,LOOKUPS!G$11,0)*$FI$6),"",VLOOKUP($FA31,MOM,LOOKUPS!G$12,0)*$FB$6+VLOOKUP($FA31,STREV,LOOKUPS!G$10,0)*$FC$6+VLOOKUP($FA31,LTREV,LOOKUPS!G$9,0)*$FD$6+VLOOKUP($FA31,CFP,LOOKUPS!G$6,0)*$FE$6+VLOOKUP($FA31,EP,LOOKUPS!G$8,0)*$FF$6+VLOOKUP($FA31,BM,LOOKUPS!G$5,0)*$FG$6+VLOOKUP($FA31,DIV,LOOKUPS!G$7,0)*$FH$6++VLOOKUP($FA31,SIZE,LOOKUPS!G$11,0)*$FI$6)</f>
        <v/>
      </c>
      <c r="FG31" s="1" t="str">
        <f>IF(ISERROR(VLOOKUP($FA31,MOM,LOOKUPS!H$12,0)*$FB$6+VLOOKUP($FA31,STREV,LOOKUPS!H$10,0)*$FC$6+VLOOKUP($FA31,LTREV,LOOKUPS!H$9,0)*$FD$6+VLOOKUP($FA31,CFP,LOOKUPS!H$6,0)*$FE$6+VLOOKUP($FA31,EP,LOOKUPS!H$8,0)*$FF$6+VLOOKUP($FA31,BM,LOOKUPS!H$5,0)*$FG$6+VLOOKUP($FA31,DIV,LOOKUPS!H$7,0)*$FH$6++VLOOKUP($FA31,SIZE,LOOKUPS!H$11,0)*$FI$6),"",VLOOKUP($FA31,MOM,LOOKUPS!H$12,0)*$FB$6+VLOOKUP($FA31,STREV,LOOKUPS!H$10,0)*$FC$6+VLOOKUP($FA31,LTREV,LOOKUPS!H$9,0)*$FD$6+VLOOKUP($FA31,CFP,LOOKUPS!H$6,0)*$FE$6+VLOOKUP($FA31,EP,LOOKUPS!H$8,0)*$FF$6+VLOOKUP($FA31,BM,LOOKUPS!H$5,0)*$FG$6+VLOOKUP($FA31,DIV,LOOKUPS!H$7,0)*$FH$6++VLOOKUP($FA31,SIZE,LOOKUPS!H$11,0)*$FI$6)</f>
        <v/>
      </c>
      <c r="FH31" s="1" t="str">
        <f>IF(ISERROR(VLOOKUP($FA31,MOM,LOOKUPS!I$12,0)*$FB$6+VLOOKUP($FA31,STREV,LOOKUPS!I$10,0)*$FC$6+VLOOKUP($FA31,LTREV,LOOKUPS!I$9,0)*$FD$6+VLOOKUP($FA31,CFP,LOOKUPS!I$6,0)*$FE$6+VLOOKUP($FA31,EP,LOOKUPS!I$8,0)*$FF$6+VLOOKUP($FA31,BM,LOOKUPS!I$5,0)*$FG$6+VLOOKUP($FA31,DIV,LOOKUPS!I$7,0)*$FH$6++VLOOKUP($FA31,SIZE,LOOKUPS!I$11,0)*$FI$6),"",VLOOKUP($FA31,MOM,LOOKUPS!I$12,0)*$FB$6+VLOOKUP($FA31,STREV,LOOKUPS!I$10,0)*$FC$6+VLOOKUP($FA31,LTREV,LOOKUPS!I$9,0)*$FD$6+VLOOKUP($FA31,CFP,LOOKUPS!I$6,0)*$FE$6+VLOOKUP($FA31,EP,LOOKUPS!I$8,0)*$FF$6+VLOOKUP($FA31,BM,LOOKUPS!I$5,0)*$FG$6+VLOOKUP($FA31,DIV,LOOKUPS!I$7,0)*$FH$6++VLOOKUP($FA31,SIZE,LOOKUPS!I$11,0)*$FI$6)</f>
        <v/>
      </c>
      <c r="FI31" s="1" t="str">
        <f>IF(ISERROR(VLOOKUP($FA31,MOM,LOOKUPS!J$12,0)*$FB$6+VLOOKUP($FA31,STREV,LOOKUPS!J$10,0)*$FC$6+VLOOKUP($FA31,LTREV,LOOKUPS!J$9,0)*$FD$6+VLOOKUP($FA31,CFP,LOOKUPS!J$6,0)*$FE$6+VLOOKUP($FA31,EP,LOOKUPS!J$8,0)*$FF$6+VLOOKUP($FA31,BM,LOOKUPS!J$5,0)*$FG$6+VLOOKUP($FA31,DIV,LOOKUPS!J$7,0)*$FH$6++VLOOKUP($FA31,SIZE,LOOKUPS!J$11,0)*$FI$6),"",VLOOKUP($FA31,MOM,LOOKUPS!J$12,0)*$FB$6+VLOOKUP($FA31,STREV,LOOKUPS!J$10,0)*$FC$6+VLOOKUP($FA31,LTREV,LOOKUPS!J$9,0)*$FD$6+VLOOKUP($FA31,CFP,LOOKUPS!J$6,0)*$FE$6+VLOOKUP($FA31,EP,LOOKUPS!J$8,0)*$FF$6+VLOOKUP($FA31,BM,LOOKUPS!J$5,0)*$FG$6+VLOOKUP($FA31,DIV,LOOKUPS!J$7,0)*$FH$6++VLOOKUP($FA31,SIZE,LOOKUPS!J$11,0)*$FI$6)</f>
        <v/>
      </c>
      <c r="FJ31" s="1" t="str">
        <f>IF(ISERROR(VLOOKUP($FA31,MOM,LOOKUPS!K$12,0)*$FB$6+VLOOKUP($FA31,STREV,LOOKUPS!K$10,0)*$FC$6+VLOOKUP($FA31,LTREV,LOOKUPS!K$9,0)*$FD$6+VLOOKUP($FA31,CFP,LOOKUPS!K$6,0)*$FE$6+VLOOKUP($FA31,EP,LOOKUPS!K$8,0)*$FF$6+VLOOKUP($FA31,BM,LOOKUPS!K$5,0)*$FG$6+VLOOKUP($FA31,DIV,LOOKUPS!K$7,0)*$FH$6++VLOOKUP($FA31,SIZE,LOOKUPS!K$11,0)*$FI$6),"",VLOOKUP($FA31,MOM,LOOKUPS!K$12,0)*$FB$6+VLOOKUP($FA31,STREV,LOOKUPS!K$10,0)*$FC$6+VLOOKUP($FA31,LTREV,LOOKUPS!K$9,0)*$FD$6+VLOOKUP($FA31,CFP,LOOKUPS!K$6,0)*$FE$6+VLOOKUP($FA31,EP,LOOKUPS!K$8,0)*$FF$6+VLOOKUP($FA31,BM,LOOKUPS!K$5,0)*$FG$6+VLOOKUP($FA31,DIV,LOOKUPS!K$7,0)*$FH$6++VLOOKUP($FA31,SIZE,LOOKUPS!K$11,0)*$FI$6)</f>
        <v/>
      </c>
      <c r="FK31" s="1" t="str">
        <f>IF(ISERROR(VLOOKUP($FA31,MOM,LOOKUPS!L$12,0)*$FB$6+VLOOKUP($FA31,STREV,LOOKUPS!L$10,0)*$FC$6+VLOOKUP($FA31,LTREV,LOOKUPS!L$9,0)*$FD$6+VLOOKUP($FA31,CFP,LOOKUPS!L$6,0)*$FE$6+VLOOKUP($FA31,EP,LOOKUPS!L$8,0)*$FF$6+VLOOKUP($FA31,BM,LOOKUPS!L$5,0)*$FG$6+VLOOKUP($FA31,DIV,LOOKUPS!L$7,0)*$FH$6++VLOOKUP($FA31,SIZE,LOOKUPS!L$11,0)*$FI$6),"",VLOOKUP($FA31,MOM,LOOKUPS!L$12,0)*$FB$6+VLOOKUP($FA31,STREV,LOOKUPS!L$10,0)*$FC$6+VLOOKUP($FA31,LTREV,LOOKUPS!L$9,0)*$FD$6+VLOOKUP($FA31,CFP,LOOKUPS!L$6,0)*$FE$6+VLOOKUP($FA31,EP,LOOKUPS!L$8,0)*$FF$6+VLOOKUP($FA31,BM,LOOKUPS!L$5,0)*$FG$6+VLOOKUP($FA31,DIV,LOOKUPS!L$7,0)*$FH$6++VLOOKUP($FA31,SIZE,LOOKUPS!L$11,0)*$FI$6)</f>
        <v/>
      </c>
    </row>
    <row r="32" spans="1:167" x14ac:dyDescent="0.3">
      <c r="A32" s="1">
        <v>192811</v>
      </c>
      <c r="B32" s="1">
        <v>9.2200000000000006</v>
      </c>
      <c r="C32" s="1">
        <v>11.47</v>
      </c>
      <c r="D32" s="1">
        <v>9.07</v>
      </c>
      <c r="E32" s="1">
        <v>9.91</v>
      </c>
      <c r="F32" s="1">
        <v>11.28</v>
      </c>
      <c r="G32" s="1">
        <v>13.83</v>
      </c>
      <c r="H32" s="1">
        <v>14.85</v>
      </c>
      <c r="I32" s="1">
        <v>8.8699999999999992</v>
      </c>
      <c r="J32" s="1">
        <v>12.15</v>
      </c>
      <c r="K32" s="1">
        <v>18.89</v>
      </c>
      <c r="M32" s="1">
        <v>192712</v>
      </c>
      <c r="N32" s="1">
        <v>3.6</v>
      </c>
      <c r="O32" s="1">
        <v>1.57</v>
      </c>
      <c r="P32" s="1">
        <v>2.79</v>
      </c>
      <c r="Q32" s="1">
        <v>2.44</v>
      </c>
      <c r="R32" s="1">
        <v>1.57</v>
      </c>
      <c r="S32" s="1">
        <v>5.22</v>
      </c>
      <c r="T32" s="1">
        <v>4.8499999999999996</v>
      </c>
      <c r="U32" s="1">
        <v>3.3</v>
      </c>
      <c r="V32" s="1">
        <v>3.07</v>
      </c>
      <c r="W32" s="1">
        <v>2.3199999999999998</v>
      </c>
      <c r="Y32" s="1">
        <v>193211</v>
      </c>
      <c r="Z32" s="1">
        <v>3.76</v>
      </c>
      <c r="AA32" s="1">
        <v>-11.02</v>
      </c>
      <c r="AB32" s="1">
        <v>-8.8000000000000007</v>
      </c>
      <c r="AC32" s="1">
        <v>-8.02</v>
      </c>
      <c r="AD32" s="1">
        <v>-9.1</v>
      </c>
      <c r="AE32" s="1">
        <v>-10.09</v>
      </c>
      <c r="AF32" s="1">
        <v>-4.9400000000000004</v>
      </c>
      <c r="AG32" s="1">
        <v>-7.02</v>
      </c>
      <c r="AH32" s="1">
        <v>-6.17</v>
      </c>
      <c r="AI32" s="1">
        <v>-2.73</v>
      </c>
      <c r="AK32">
        <v>195305</v>
      </c>
      <c r="AL32">
        <v>0</v>
      </c>
      <c r="AM32">
        <v>0.59</v>
      </c>
      <c r="AN32">
        <v>0.45</v>
      </c>
      <c r="AO32">
        <v>0.53</v>
      </c>
      <c r="AP32">
        <v>0.75</v>
      </c>
      <c r="AQ32">
        <v>-0.13</v>
      </c>
      <c r="AR32">
        <v>0.73</v>
      </c>
      <c r="AS32">
        <v>0.79</v>
      </c>
      <c r="AT32">
        <v>0.43</v>
      </c>
      <c r="AU32">
        <v>1.32</v>
      </c>
      <c r="AV32">
        <v>0.18</v>
      </c>
      <c r="AW32">
        <v>0.27</v>
      </c>
      <c r="AX32">
        <v>-0.52</v>
      </c>
      <c r="AY32">
        <v>0.56000000000000005</v>
      </c>
      <c r="AZ32">
        <v>0.89</v>
      </c>
      <c r="BA32">
        <v>0.84</v>
      </c>
      <c r="BB32">
        <v>0.73</v>
      </c>
      <c r="BC32">
        <v>0.86</v>
      </c>
      <c r="BD32">
        <v>0</v>
      </c>
      <c r="BF32" s="1">
        <v>195305</v>
      </c>
      <c r="BG32" s="1">
        <v>2.94</v>
      </c>
      <c r="BH32" s="1">
        <v>0.68</v>
      </c>
      <c r="BI32" s="1">
        <v>0.33</v>
      </c>
      <c r="BJ32" s="1">
        <v>0.62</v>
      </c>
      <c r="BK32" s="1">
        <v>0.87</v>
      </c>
      <c r="BL32" s="1">
        <v>-0.14000000000000001</v>
      </c>
      <c r="BM32" s="1">
        <v>0.99</v>
      </c>
      <c r="BN32" s="1">
        <v>0.63</v>
      </c>
      <c r="BO32" s="1">
        <v>0.25</v>
      </c>
      <c r="BP32" s="1">
        <v>0.88</v>
      </c>
      <c r="BQ32" s="1">
        <v>0.85</v>
      </c>
      <c r="BR32" s="1">
        <v>0.33</v>
      </c>
      <c r="BS32" s="1">
        <v>-0.61</v>
      </c>
      <c r="BT32" s="1">
        <v>0.53</v>
      </c>
      <c r="BU32" s="1">
        <v>1.46</v>
      </c>
      <c r="BV32" s="1">
        <v>-0.1</v>
      </c>
      <c r="BW32" s="1">
        <v>1.34</v>
      </c>
      <c r="BX32" s="1">
        <v>1.68</v>
      </c>
      <c r="BY32" s="1">
        <v>-1.1499999999999999</v>
      </c>
      <c r="CA32" s="1">
        <v>192805</v>
      </c>
      <c r="CB32" s="1">
        <v>-7.58</v>
      </c>
      <c r="CC32" s="1">
        <v>3.21</v>
      </c>
      <c r="CD32" s="1">
        <v>3.1</v>
      </c>
      <c r="CE32" s="1">
        <v>3.84</v>
      </c>
      <c r="CF32" s="1">
        <v>2.54</v>
      </c>
      <c r="CG32" s="1">
        <v>2.67</v>
      </c>
      <c r="CH32" s="1">
        <v>3.2</v>
      </c>
      <c r="CI32" s="1">
        <v>4.33</v>
      </c>
      <c r="CJ32" s="1">
        <v>4.0199999999999996</v>
      </c>
      <c r="CK32" s="1">
        <v>4.54</v>
      </c>
      <c r="CL32" s="1">
        <v>0.4</v>
      </c>
      <c r="CM32" s="1">
        <v>4.5</v>
      </c>
      <c r="CN32" s="1">
        <v>0.75</v>
      </c>
      <c r="CO32" s="1">
        <v>4.43</v>
      </c>
      <c r="CP32" s="1">
        <v>1.96</v>
      </c>
      <c r="CQ32" s="1">
        <v>5.16</v>
      </c>
      <c r="CR32" s="1">
        <v>3.49</v>
      </c>
      <c r="CS32" s="1">
        <v>4.4000000000000004</v>
      </c>
      <c r="CT32" s="1">
        <v>3.63</v>
      </c>
      <c r="CV32" s="1">
        <v>192905</v>
      </c>
      <c r="CW32" s="1">
        <v>-12.66</v>
      </c>
      <c r="CX32" s="1">
        <v>-6.97</v>
      </c>
      <c r="CY32" s="1">
        <v>-5.29</v>
      </c>
      <c r="CZ32" s="1">
        <v>-9.3000000000000007</v>
      </c>
      <c r="DA32" s="1">
        <v>-7.12</v>
      </c>
      <c r="DB32" s="1">
        <v>-5.55</v>
      </c>
      <c r="DC32" s="1">
        <v>-4.32</v>
      </c>
      <c r="DD32" s="1">
        <v>-7.69</v>
      </c>
      <c r="DE32" s="1">
        <v>-10.32</v>
      </c>
      <c r="DF32" s="1">
        <v>-7.47</v>
      </c>
      <c r="DG32" s="1">
        <v>-6.76</v>
      </c>
      <c r="DH32" s="1">
        <v>-6.69</v>
      </c>
      <c r="DI32" s="1">
        <v>-4.43</v>
      </c>
      <c r="DJ32" s="1">
        <v>-4.92</v>
      </c>
      <c r="DK32" s="1">
        <v>-3.68</v>
      </c>
      <c r="DL32" s="1">
        <v>-8.15</v>
      </c>
      <c r="DM32" s="1">
        <v>-7.22</v>
      </c>
      <c r="DN32" s="1">
        <v>-10.57</v>
      </c>
      <c r="DO32" s="1">
        <v>-10.06</v>
      </c>
      <c r="DQ32" s="1">
        <v>192805</v>
      </c>
      <c r="DR32" s="1">
        <v>-99.99</v>
      </c>
      <c r="DS32" s="1">
        <v>9.42</v>
      </c>
      <c r="DT32" s="1">
        <v>1.57</v>
      </c>
      <c r="DU32" s="1">
        <v>1.1000000000000001</v>
      </c>
      <c r="DV32" s="1">
        <v>10.65</v>
      </c>
      <c r="DW32" s="1">
        <v>4.3099999999999996</v>
      </c>
      <c r="DX32" s="1">
        <v>1.81</v>
      </c>
      <c r="DY32" s="1">
        <v>1.01</v>
      </c>
      <c r="DZ32" s="1">
        <v>1.23</v>
      </c>
      <c r="EA32" s="1">
        <v>11.47</v>
      </c>
      <c r="EB32" s="1">
        <v>9.86</v>
      </c>
      <c r="EC32" s="1">
        <v>7.07</v>
      </c>
      <c r="ED32" s="1">
        <v>1.45</v>
      </c>
      <c r="EE32" s="1">
        <v>1.31</v>
      </c>
      <c r="EF32" s="1">
        <v>2.31</v>
      </c>
      <c r="EG32" s="1">
        <v>1.2</v>
      </c>
      <c r="EH32" s="1">
        <v>0.82</v>
      </c>
      <c r="EI32" s="1">
        <v>1.6</v>
      </c>
      <c r="EJ32" s="1">
        <v>0.87</v>
      </c>
      <c r="EL32">
        <v>192805</v>
      </c>
      <c r="EM32">
        <v>1.52</v>
      </c>
      <c r="EN32">
        <v>2.98</v>
      </c>
      <c r="EO32">
        <v>-3.46</v>
      </c>
      <c r="EP32">
        <v>0.32</v>
      </c>
      <c r="ER32" s="1">
        <v>192811</v>
      </c>
      <c r="ES32" s="1">
        <v>2.12</v>
      </c>
      <c r="EU32" s="1">
        <v>192712</v>
      </c>
      <c r="EV32" s="1">
        <v>-0.28000000000000003</v>
      </c>
      <c r="EX32" s="1">
        <v>193211</v>
      </c>
      <c r="EY32" s="1">
        <v>-6.27</v>
      </c>
      <c r="FA32" s="1">
        <v>192811</v>
      </c>
      <c r="FB32" s="1" t="str">
        <f>IF(ISERROR(VLOOKUP($FA32,MOM,LOOKUPS!C$12,0)*$FB$6+VLOOKUP($FA32,STREV,LOOKUPS!C$10,0)*$FC$6+VLOOKUP($FA32,LTREV,LOOKUPS!C$9,0)*$FD$6+VLOOKUP($FA32,CFP,LOOKUPS!C$6,0)*$FE$6+VLOOKUP($FA32,EP,LOOKUPS!C$8,0)*$FF$6+VLOOKUP($FA32,BM,LOOKUPS!C$5,0)*$FG$6+VLOOKUP($FA32,DIV,LOOKUPS!C$7,0)*$FH$6++VLOOKUP($FA32,SIZE,LOOKUPS!C$11,0)*$FI$6),"",VLOOKUP($FA32,MOM,LOOKUPS!C$12,0)*$FB$6+VLOOKUP($FA32,STREV,LOOKUPS!C$10,0)*$FC$6+VLOOKUP($FA32,LTREV,LOOKUPS!C$9,0)*$FD$6+VLOOKUP($FA32,CFP,LOOKUPS!C$6,0)*$FE$6+VLOOKUP($FA32,EP,LOOKUPS!C$8,0)*$FF$6+VLOOKUP($FA32,BM,LOOKUPS!C$5,0)*$FG$6+VLOOKUP($FA32,DIV,LOOKUPS!C$7,0)*$FH$6++VLOOKUP($FA32,SIZE,LOOKUPS!C$11,0)*$FI$6)</f>
        <v/>
      </c>
      <c r="FC32" s="1" t="str">
        <f>IF(ISERROR(VLOOKUP($FA32,MOM,LOOKUPS!D$12,0)*$FB$6+VLOOKUP($FA32,STREV,LOOKUPS!D$10,0)*$FC$6+VLOOKUP($FA32,LTREV,LOOKUPS!D$9,0)*$FD$6+VLOOKUP($FA32,CFP,LOOKUPS!D$6,0)*$FE$6+VLOOKUP($FA32,EP,LOOKUPS!D$8,0)*$FF$6+VLOOKUP($FA32,BM,LOOKUPS!D$5,0)*$FG$6+VLOOKUP($FA32,DIV,LOOKUPS!D$7,0)*$FH$6++VLOOKUP($FA32,SIZE,LOOKUPS!D$11,0)*$FI$6),"",VLOOKUP($FA32,MOM,LOOKUPS!D$12,0)*$FB$6+VLOOKUP($FA32,STREV,LOOKUPS!D$10,0)*$FC$6+VLOOKUP($FA32,LTREV,LOOKUPS!D$9,0)*$FD$6+VLOOKUP($FA32,CFP,LOOKUPS!D$6,0)*$FE$6+VLOOKUP($FA32,EP,LOOKUPS!D$8,0)*$FF$6+VLOOKUP($FA32,BM,LOOKUPS!D$5,0)*$FG$6+VLOOKUP($FA32,DIV,LOOKUPS!D$7,0)*$FH$6++VLOOKUP($FA32,SIZE,LOOKUPS!D$11,0)*$FI$6)</f>
        <v/>
      </c>
      <c r="FD32" s="1" t="str">
        <f>IF(ISERROR(VLOOKUP($FA32,MOM,LOOKUPS!E$12,0)*$FB$6+VLOOKUP($FA32,STREV,LOOKUPS!E$10,0)*$FC$6+VLOOKUP($FA32,LTREV,LOOKUPS!E$9,0)*$FD$6+VLOOKUP($FA32,CFP,LOOKUPS!E$6,0)*$FE$6+VLOOKUP($FA32,EP,LOOKUPS!E$8,0)*$FF$6+VLOOKUP($FA32,BM,LOOKUPS!E$5,0)*$FG$6+VLOOKUP($FA32,DIV,LOOKUPS!E$7,0)*$FH$6++VLOOKUP($FA32,SIZE,LOOKUPS!E$11,0)*$FI$6),"",VLOOKUP($FA32,MOM,LOOKUPS!E$12,0)*$FB$6+VLOOKUP($FA32,STREV,LOOKUPS!E$10,0)*$FC$6+VLOOKUP($FA32,LTREV,LOOKUPS!E$9,0)*$FD$6+VLOOKUP($FA32,CFP,LOOKUPS!E$6,0)*$FE$6+VLOOKUP($FA32,EP,LOOKUPS!E$8,0)*$FF$6+VLOOKUP($FA32,BM,LOOKUPS!E$5,0)*$FG$6+VLOOKUP($FA32,DIV,LOOKUPS!E$7,0)*$FH$6++VLOOKUP($FA32,SIZE,LOOKUPS!E$11,0)*$FI$6)</f>
        <v/>
      </c>
      <c r="FE32" s="1" t="str">
        <f>IF(ISERROR(VLOOKUP($FA32,MOM,LOOKUPS!F$12,0)*$FB$6+VLOOKUP($FA32,STREV,LOOKUPS!F$10,0)*$FC$6+VLOOKUP($FA32,LTREV,LOOKUPS!F$9,0)*$FD$6+VLOOKUP($FA32,CFP,LOOKUPS!F$6,0)*$FE$6+VLOOKUP($FA32,EP,LOOKUPS!F$8,0)*$FF$6+VLOOKUP($FA32,BM,LOOKUPS!F$5,0)*$FG$6+VLOOKUP($FA32,DIV,LOOKUPS!F$7,0)*$FH$6++VLOOKUP($FA32,SIZE,LOOKUPS!F$11,0)*$FI$6),"",VLOOKUP($FA32,MOM,LOOKUPS!F$12,0)*$FB$6+VLOOKUP($FA32,STREV,LOOKUPS!F$10,0)*$FC$6+VLOOKUP($FA32,LTREV,LOOKUPS!F$9,0)*$FD$6+VLOOKUP($FA32,CFP,LOOKUPS!F$6,0)*$FE$6+VLOOKUP($FA32,EP,LOOKUPS!F$8,0)*$FF$6+VLOOKUP($FA32,BM,LOOKUPS!F$5,0)*$FG$6+VLOOKUP($FA32,DIV,LOOKUPS!F$7,0)*$FH$6++VLOOKUP($FA32,SIZE,LOOKUPS!F$11,0)*$FI$6)</f>
        <v/>
      </c>
      <c r="FF32" s="1" t="str">
        <f>IF(ISERROR(VLOOKUP($FA32,MOM,LOOKUPS!G$12,0)*$FB$6+VLOOKUP($FA32,STREV,LOOKUPS!G$10,0)*$FC$6+VLOOKUP($FA32,LTREV,LOOKUPS!G$9,0)*$FD$6+VLOOKUP($FA32,CFP,LOOKUPS!G$6,0)*$FE$6+VLOOKUP($FA32,EP,LOOKUPS!G$8,0)*$FF$6+VLOOKUP($FA32,BM,LOOKUPS!G$5,0)*$FG$6+VLOOKUP($FA32,DIV,LOOKUPS!G$7,0)*$FH$6++VLOOKUP($FA32,SIZE,LOOKUPS!G$11,0)*$FI$6),"",VLOOKUP($FA32,MOM,LOOKUPS!G$12,0)*$FB$6+VLOOKUP($FA32,STREV,LOOKUPS!G$10,0)*$FC$6+VLOOKUP($FA32,LTREV,LOOKUPS!G$9,0)*$FD$6+VLOOKUP($FA32,CFP,LOOKUPS!G$6,0)*$FE$6+VLOOKUP($FA32,EP,LOOKUPS!G$8,0)*$FF$6+VLOOKUP($FA32,BM,LOOKUPS!G$5,0)*$FG$6+VLOOKUP($FA32,DIV,LOOKUPS!G$7,0)*$FH$6++VLOOKUP($FA32,SIZE,LOOKUPS!G$11,0)*$FI$6)</f>
        <v/>
      </c>
      <c r="FG32" s="1" t="str">
        <f>IF(ISERROR(VLOOKUP($FA32,MOM,LOOKUPS!H$12,0)*$FB$6+VLOOKUP($FA32,STREV,LOOKUPS!H$10,0)*$FC$6+VLOOKUP($FA32,LTREV,LOOKUPS!H$9,0)*$FD$6+VLOOKUP($FA32,CFP,LOOKUPS!H$6,0)*$FE$6+VLOOKUP($FA32,EP,LOOKUPS!H$8,0)*$FF$6+VLOOKUP($FA32,BM,LOOKUPS!H$5,0)*$FG$6+VLOOKUP($FA32,DIV,LOOKUPS!H$7,0)*$FH$6++VLOOKUP($FA32,SIZE,LOOKUPS!H$11,0)*$FI$6),"",VLOOKUP($FA32,MOM,LOOKUPS!H$12,0)*$FB$6+VLOOKUP($FA32,STREV,LOOKUPS!H$10,0)*$FC$6+VLOOKUP($FA32,LTREV,LOOKUPS!H$9,0)*$FD$6+VLOOKUP($FA32,CFP,LOOKUPS!H$6,0)*$FE$6+VLOOKUP($FA32,EP,LOOKUPS!H$8,0)*$FF$6+VLOOKUP($FA32,BM,LOOKUPS!H$5,0)*$FG$6+VLOOKUP($FA32,DIV,LOOKUPS!H$7,0)*$FH$6++VLOOKUP($FA32,SIZE,LOOKUPS!H$11,0)*$FI$6)</f>
        <v/>
      </c>
      <c r="FH32" s="1" t="str">
        <f>IF(ISERROR(VLOOKUP($FA32,MOM,LOOKUPS!I$12,0)*$FB$6+VLOOKUP($FA32,STREV,LOOKUPS!I$10,0)*$FC$6+VLOOKUP($FA32,LTREV,LOOKUPS!I$9,0)*$FD$6+VLOOKUP($FA32,CFP,LOOKUPS!I$6,0)*$FE$6+VLOOKUP($FA32,EP,LOOKUPS!I$8,0)*$FF$6+VLOOKUP($FA32,BM,LOOKUPS!I$5,0)*$FG$6+VLOOKUP($FA32,DIV,LOOKUPS!I$7,0)*$FH$6++VLOOKUP($FA32,SIZE,LOOKUPS!I$11,0)*$FI$6),"",VLOOKUP($FA32,MOM,LOOKUPS!I$12,0)*$FB$6+VLOOKUP($FA32,STREV,LOOKUPS!I$10,0)*$FC$6+VLOOKUP($FA32,LTREV,LOOKUPS!I$9,0)*$FD$6+VLOOKUP($FA32,CFP,LOOKUPS!I$6,0)*$FE$6+VLOOKUP($FA32,EP,LOOKUPS!I$8,0)*$FF$6+VLOOKUP($FA32,BM,LOOKUPS!I$5,0)*$FG$6+VLOOKUP($FA32,DIV,LOOKUPS!I$7,0)*$FH$6++VLOOKUP($FA32,SIZE,LOOKUPS!I$11,0)*$FI$6)</f>
        <v/>
      </c>
      <c r="FI32" s="1" t="str">
        <f>IF(ISERROR(VLOOKUP($FA32,MOM,LOOKUPS!J$12,0)*$FB$6+VLOOKUP($FA32,STREV,LOOKUPS!J$10,0)*$FC$6+VLOOKUP($FA32,LTREV,LOOKUPS!J$9,0)*$FD$6+VLOOKUP($FA32,CFP,LOOKUPS!J$6,0)*$FE$6+VLOOKUP($FA32,EP,LOOKUPS!J$8,0)*$FF$6+VLOOKUP($FA32,BM,LOOKUPS!J$5,0)*$FG$6+VLOOKUP($FA32,DIV,LOOKUPS!J$7,0)*$FH$6++VLOOKUP($FA32,SIZE,LOOKUPS!J$11,0)*$FI$6),"",VLOOKUP($FA32,MOM,LOOKUPS!J$12,0)*$FB$6+VLOOKUP($FA32,STREV,LOOKUPS!J$10,0)*$FC$6+VLOOKUP($FA32,LTREV,LOOKUPS!J$9,0)*$FD$6+VLOOKUP($FA32,CFP,LOOKUPS!J$6,0)*$FE$6+VLOOKUP($FA32,EP,LOOKUPS!J$8,0)*$FF$6+VLOOKUP($FA32,BM,LOOKUPS!J$5,0)*$FG$6+VLOOKUP($FA32,DIV,LOOKUPS!J$7,0)*$FH$6++VLOOKUP($FA32,SIZE,LOOKUPS!J$11,0)*$FI$6)</f>
        <v/>
      </c>
      <c r="FJ32" s="1" t="str">
        <f>IF(ISERROR(VLOOKUP($FA32,MOM,LOOKUPS!K$12,0)*$FB$6+VLOOKUP($FA32,STREV,LOOKUPS!K$10,0)*$FC$6+VLOOKUP($FA32,LTREV,LOOKUPS!K$9,0)*$FD$6+VLOOKUP($FA32,CFP,LOOKUPS!K$6,0)*$FE$6+VLOOKUP($FA32,EP,LOOKUPS!K$8,0)*$FF$6+VLOOKUP($FA32,BM,LOOKUPS!K$5,0)*$FG$6+VLOOKUP($FA32,DIV,LOOKUPS!K$7,0)*$FH$6++VLOOKUP($FA32,SIZE,LOOKUPS!K$11,0)*$FI$6),"",VLOOKUP($FA32,MOM,LOOKUPS!K$12,0)*$FB$6+VLOOKUP($FA32,STREV,LOOKUPS!K$10,0)*$FC$6+VLOOKUP($FA32,LTREV,LOOKUPS!K$9,0)*$FD$6+VLOOKUP($FA32,CFP,LOOKUPS!K$6,0)*$FE$6+VLOOKUP($FA32,EP,LOOKUPS!K$8,0)*$FF$6+VLOOKUP($FA32,BM,LOOKUPS!K$5,0)*$FG$6+VLOOKUP($FA32,DIV,LOOKUPS!K$7,0)*$FH$6++VLOOKUP($FA32,SIZE,LOOKUPS!K$11,0)*$FI$6)</f>
        <v/>
      </c>
      <c r="FK32" s="1" t="str">
        <f>IF(ISERROR(VLOOKUP($FA32,MOM,LOOKUPS!L$12,0)*$FB$6+VLOOKUP($FA32,STREV,LOOKUPS!L$10,0)*$FC$6+VLOOKUP($FA32,LTREV,LOOKUPS!L$9,0)*$FD$6+VLOOKUP($FA32,CFP,LOOKUPS!L$6,0)*$FE$6+VLOOKUP($FA32,EP,LOOKUPS!L$8,0)*$FF$6+VLOOKUP($FA32,BM,LOOKUPS!L$5,0)*$FG$6+VLOOKUP($FA32,DIV,LOOKUPS!L$7,0)*$FH$6++VLOOKUP($FA32,SIZE,LOOKUPS!L$11,0)*$FI$6),"",VLOOKUP($FA32,MOM,LOOKUPS!L$12,0)*$FB$6+VLOOKUP($FA32,STREV,LOOKUPS!L$10,0)*$FC$6+VLOOKUP($FA32,LTREV,LOOKUPS!L$9,0)*$FD$6+VLOOKUP($FA32,CFP,LOOKUPS!L$6,0)*$FE$6+VLOOKUP($FA32,EP,LOOKUPS!L$8,0)*$FF$6+VLOOKUP($FA32,BM,LOOKUPS!L$5,0)*$FG$6+VLOOKUP($FA32,DIV,LOOKUPS!L$7,0)*$FH$6++VLOOKUP($FA32,SIZE,LOOKUPS!L$11,0)*$FI$6)</f>
        <v/>
      </c>
    </row>
    <row r="33" spans="1:167" x14ac:dyDescent="0.3">
      <c r="A33" s="1">
        <v>192812</v>
      </c>
      <c r="B33" s="1">
        <v>-5.52</v>
      </c>
      <c r="C33" s="1">
        <v>-1.58</v>
      </c>
      <c r="D33" s="1">
        <v>1.36</v>
      </c>
      <c r="E33" s="1">
        <v>-0.82</v>
      </c>
      <c r="F33" s="1">
        <v>-1.0900000000000001</v>
      </c>
      <c r="G33" s="1">
        <v>2.63</v>
      </c>
      <c r="H33" s="1">
        <v>1.18</v>
      </c>
      <c r="I33" s="1">
        <v>1.1000000000000001</v>
      </c>
      <c r="J33" s="1">
        <v>0.18</v>
      </c>
      <c r="K33" s="1">
        <v>-0.57999999999999996</v>
      </c>
      <c r="M33" s="1">
        <v>192801</v>
      </c>
      <c r="N33" s="1">
        <v>11.03</v>
      </c>
      <c r="O33" s="1">
        <v>2.29</v>
      </c>
      <c r="P33" s="1">
        <v>1.79</v>
      </c>
      <c r="Q33" s="1">
        <v>0.78</v>
      </c>
      <c r="R33" s="1">
        <v>6.69</v>
      </c>
      <c r="S33" s="1">
        <v>1.33</v>
      </c>
      <c r="T33" s="1">
        <v>2.5099999999999998</v>
      </c>
      <c r="U33" s="1">
        <v>2.58</v>
      </c>
      <c r="V33" s="1">
        <v>2.84</v>
      </c>
      <c r="W33" s="1">
        <v>0.74</v>
      </c>
      <c r="Y33" s="1">
        <v>193212</v>
      </c>
      <c r="Z33" s="1">
        <v>-13.28</v>
      </c>
      <c r="AA33" s="1">
        <v>-5.73</v>
      </c>
      <c r="AB33" s="1">
        <v>-10.1</v>
      </c>
      <c r="AC33" s="1">
        <v>-2.77</v>
      </c>
      <c r="AD33" s="1">
        <v>-4.5599999999999996</v>
      </c>
      <c r="AE33" s="1">
        <v>2.4300000000000002</v>
      </c>
      <c r="AF33" s="1">
        <v>-3.63</v>
      </c>
      <c r="AG33" s="1">
        <v>0.35</v>
      </c>
      <c r="AH33" s="1">
        <v>4.13</v>
      </c>
      <c r="AI33" s="1">
        <v>3.16</v>
      </c>
      <c r="AK33">
        <v>195306</v>
      </c>
      <c r="AL33">
        <v>-4.3099999999999996</v>
      </c>
      <c r="AM33">
        <v>-2.8</v>
      </c>
      <c r="AN33">
        <v>-2.4900000000000002</v>
      </c>
      <c r="AO33">
        <v>-3.49</v>
      </c>
      <c r="AP33">
        <v>-2.44</v>
      </c>
      <c r="AQ33">
        <v>-3.2</v>
      </c>
      <c r="AR33">
        <v>-1.84</v>
      </c>
      <c r="AS33">
        <v>-3.21</v>
      </c>
      <c r="AT33">
        <v>-3.71</v>
      </c>
      <c r="AU33">
        <v>-2.63</v>
      </c>
      <c r="AV33">
        <v>-2.2599999999999998</v>
      </c>
      <c r="AW33">
        <v>-3.54</v>
      </c>
      <c r="AX33">
        <v>-2.88</v>
      </c>
      <c r="AY33">
        <v>-1.93</v>
      </c>
      <c r="AZ33">
        <v>-1.76</v>
      </c>
      <c r="BA33">
        <v>-3.4</v>
      </c>
      <c r="BB33">
        <v>-3.02</v>
      </c>
      <c r="BC33">
        <v>-3.67</v>
      </c>
      <c r="BD33">
        <v>-3.76</v>
      </c>
      <c r="BF33" s="1">
        <v>195306</v>
      </c>
      <c r="BG33" s="1">
        <v>-7.71</v>
      </c>
      <c r="BH33" s="1">
        <v>-2.33</v>
      </c>
      <c r="BI33" s="1">
        <v>-2.6</v>
      </c>
      <c r="BJ33" s="1">
        <v>-3.78</v>
      </c>
      <c r="BK33" s="1">
        <v>-2.2799999999999998</v>
      </c>
      <c r="BL33" s="1">
        <v>-2.23</v>
      </c>
      <c r="BM33" s="1">
        <v>-2.6</v>
      </c>
      <c r="BN33" s="1">
        <v>-3.54</v>
      </c>
      <c r="BO33" s="1">
        <v>-3.72</v>
      </c>
      <c r="BP33" s="1">
        <v>-2.2400000000000002</v>
      </c>
      <c r="BQ33" s="1">
        <v>-2.33</v>
      </c>
      <c r="BR33" s="1">
        <v>-2.44</v>
      </c>
      <c r="BS33" s="1">
        <v>-2.0299999999999998</v>
      </c>
      <c r="BT33" s="1">
        <v>-2.23</v>
      </c>
      <c r="BU33" s="1">
        <v>-2.97</v>
      </c>
      <c r="BV33" s="1">
        <v>-3.17</v>
      </c>
      <c r="BW33" s="1">
        <v>-3.91</v>
      </c>
      <c r="BX33" s="1">
        <v>-3.48</v>
      </c>
      <c r="BY33" s="1">
        <v>-3.94</v>
      </c>
      <c r="CA33" s="1">
        <v>192806</v>
      </c>
      <c r="CB33" s="1">
        <v>42.62</v>
      </c>
      <c r="CC33" s="1">
        <v>-5.69</v>
      </c>
      <c r="CD33" s="1">
        <v>-6.38</v>
      </c>
      <c r="CE33" s="1">
        <v>-7.53</v>
      </c>
      <c r="CF33" s="1">
        <v>-5.75</v>
      </c>
      <c r="CG33" s="1">
        <v>-4.59</v>
      </c>
      <c r="CH33" s="1">
        <v>-7.08</v>
      </c>
      <c r="CI33" s="1">
        <v>-7.16</v>
      </c>
      <c r="CJ33" s="1">
        <v>-7.95</v>
      </c>
      <c r="CK33" s="1">
        <v>-5.33</v>
      </c>
      <c r="CL33" s="1">
        <v>-6.2</v>
      </c>
      <c r="CM33" s="1">
        <v>-5.55</v>
      </c>
      <c r="CN33" s="1">
        <v>-3.58</v>
      </c>
      <c r="CO33" s="1">
        <v>-6.78</v>
      </c>
      <c r="CP33" s="1">
        <v>-7.39</v>
      </c>
      <c r="CQ33" s="1">
        <v>-7.63</v>
      </c>
      <c r="CR33" s="1">
        <v>-6.69</v>
      </c>
      <c r="CS33" s="1">
        <v>-9.61</v>
      </c>
      <c r="CT33" s="1">
        <v>-6.23</v>
      </c>
      <c r="CV33" s="1">
        <v>192906</v>
      </c>
      <c r="CW33" s="1">
        <v>6.74</v>
      </c>
      <c r="CX33" s="1">
        <v>10.49</v>
      </c>
      <c r="CY33" s="1">
        <v>8.9</v>
      </c>
      <c r="CZ33" s="1">
        <v>5.98</v>
      </c>
      <c r="DA33" s="1">
        <v>10.36</v>
      </c>
      <c r="DB33" s="1">
        <v>10.73</v>
      </c>
      <c r="DC33" s="1">
        <v>8.39</v>
      </c>
      <c r="DD33" s="1">
        <v>7.22</v>
      </c>
      <c r="DE33" s="1">
        <v>5.83</v>
      </c>
      <c r="DF33" s="1">
        <v>11.08</v>
      </c>
      <c r="DG33" s="1">
        <v>9.61</v>
      </c>
      <c r="DH33" s="1">
        <v>10.74</v>
      </c>
      <c r="DI33" s="1">
        <v>10.72</v>
      </c>
      <c r="DJ33" s="1">
        <v>7.75</v>
      </c>
      <c r="DK33" s="1">
        <v>9.06</v>
      </c>
      <c r="DL33" s="1">
        <v>8.11</v>
      </c>
      <c r="DM33" s="1">
        <v>6.3</v>
      </c>
      <c r="DN33" s="1">
        <v>6.48</v>
      </c>
      <c r="DO33" s="1">
        <v>5.18</v>
      </c>
      <c r="DQ33" s="1">
        <v>192806</v>
      </c>
      <c r="DR33" s="1">
        <v>-99.99</v>
      </c>
      <c r="DS33" s="1">
        <v>-9.17</v>
      </c>
      <c r="DT33" s="1">
        <v>-6.54</v>
      </c>
      <c r="DU33" s="1">
        <v>-4.6100000000000003</v>
      </c>
      <c r="DV33" s="1">
        <v>-9.75</v>
      </c>
      <c r="DW33" s="1">
        <v>-7.36</v>
      </c>
      <c r="DX33" s="1">
        <v>-6.81</v>
      </c>
      <c r="DY33" s="1">
        <v>-5.72</v>
      </c>
      <c r="DZ33" s="1">
        <v>-4.18</v>
      </c>
      <c r="EA33" s="1">
        <v>-9.35</v>
      </c>
      <c r="EB33" s="1">
        <v>-10.119999999999999</v>
      </c>
      <c r="EC33" s="1">
        <v>-8.07</v>
      </c>
      <c r="ED33" s="1">
        <v>-6.63</v>
      </c>
      <c r="EE33" s="1">
        <v>-7.94</v>
      </c>
      <c r="EF33" s="1">
        <v>-5.68</v>
      </c>
      <c r="EG33" s="1">
        <v>-5.92</v>
      </c>
      <c r="EH33" s="1">
        <v>-5.5</v>
      </c>
      <c r="EI33" s="1">
        <v>-4.22</v>
      </c>
      <c r="EJ33" s="1">
        <v>-4.1399999999999997</v>
      </c>
      <c r="EL33">
        <v>192806</v>
      </c>
      <c r="EM33">
        <v>-4.8499999999999996</v>
      </c>
      <c r="EN33">
        <v>-3.5</v>
      </c>
      <c r="EO33">
        <v>-0.06</v>
      </c>
      <c r="EP33">
        <v>0.31</v>
      </c>
      <c r="ER33" s="1">
        <v>192812</v>
      </c>
      <c r="ES33" s="1">
        <v>1.78</v>
      </c>
      <c r="EU33" s="1">
        <v>192801</v>
      </c>
      <c r="EV33" s="1">
        <v>0.74</v>
      </c>
      <c r="EX33" s="1">
        <v>193212</v>
      </c>
      <c r="EY33" s="1">
        <v>-8.73</v>
      </c>
      <c r="FA33" s="1">
        <v>192812</v>
      </c>
      <c r="FB33" s="1" t="str">
        <f>IF(ISERROR(VLOOKUP($FA33,MOM,LOOKUPS!C$12,0)*$FB$6+VLOOKUP($FA33,STREV,LOOKUPS!C$10,0)*$FC$6+VLOOKUP($FA33,LTREV,LOOKUPS!C$9,0)*$FD$6+VLOOKUP($FA33,CFP,LOOKUPS!C$6,0)*$FE$6+VLOOKUP($FA33,EP,LOOKUPS!C$8,0)*$FF$6+VLOOKUP($FA33,BM,LOOKUPS!C$5,0)*$FG$6+VLOOKUP($FA33,DIV,LOOKUPS!C$7,0)*$FH$6++VLOOKUP($FA33,SIZE,LOOKUPS!C$11,0)*$FI$6),"",VLOOKUP($FA33,MOM,LOOKUPS!C$12,0)*$FB$6+VLOOKUP($FA33,STREV,LOOKUPS!C$10,0)*$FC$6+VLOOKUP($FA33,LTREV,LOOKUPS!C$9,0)*$FD$6+VLOOKUP($FA33,CFP,LOOKUPS!C$6,0)*$FE$6+VLOOKUP($FA33,EP,LOOKUPS!C$8,0)*$FF$6+VLOOKUP($FA33,BM,LOOKUPS!C$5,0)*$FG$6+VLOOKUP($FA33,DIV,LOOKUPS!C$7,0)*$FH$6++VLOOKUP($FA33,SIZE,LOOKUPS!C$11,0)*$FI$6)</f>
        <v/>
      </c>
      <c r="FC33" s="1" t="str">
        <f>IF(ISERROR(VLOOKUP($FA33,MOM,LOOKUPS!D$12,0)*$FB$6+VLOOKUP($FA33,STREV,LOOKUPS!D$10,0)*$FC$6+VLOOKUP($FA33,LTREV,LOOKUPS!D$9,0)*$FD$6+VLOOKUP($FA33,CFP,LOOKUPS!D$6,0)*$FE$6+VLOOKUP($FA33,EP,LOOKUPS!D$8,0)*$FF$6+VLOOKUP($FA33,BM,LOOKUPS!D$5,0)*$FG$6+VLOOKUP($FA33,DIV,LOOKUPS!D$7,0)*$FH$6++VLOOKUP($FA33,SIZE,LOOKUPS!D$11,0)*$FI$6),"",VLOOKUP($FA33,MOM,LOOKUPS!D$12,0)*$FB$6+VLOOKUP($FA33,STREV,LOOKUPS!D$10,0)*$FC$6+VLOOKUP($FA33,LTREV,LOOKUPS!D$9,0)*$FD$6+VLOOKUP($FA33,CFP,LOOKUPS!D$6,0)*$FE$6+VLOOKUP($FA33,EP,LOOKUPS!D$8,0)*$FF$6+VLOOKUP($FA33,BM,LOOKUPS!D$5,0)*$FG$6+VLOOKUP($FA33,DIV,LOOKUPS!D$7,0)*$FH$6++VLOOKUP($FA33,SIZE,LOOKUPS!D$11,0)*$FI$6)</f>
        <v/>
      </c>
      <c r="FD33" s="1" t="str">
        <f>IF(ISERROR(VLOOKUP($FA33,MOM,LOOKUPS!E$12,0)*$FB$6+VLOOKUP($FA33,STREV,LOOKUPS!E$10,0)*$FC$6+VLOOKUP($FA33,LTREV,LOOKUPS!E$9,0)*$FD$6+VLOOKUP($FA33,CFP,LOOKUPS!E$6,0)*$FE$6+VLOOKUP($FA33,EP,LOOKUPS!E$8,0)*$FF$6+VLOOKUP($FA33,BM,LOOKUPS!E$5,0)*$FG$6+VLOOKUP($FA33,DIV,LOOKUPS!E$7,0)*$FH$6++VLOOKUP($FA33,SIZE,LOOKUPS!E$11,0)*$FI$6),"",VLOOKUP($FA33,MOM,LOOKUPS!E$12,0)*$FB$6+VLOOKUP($FA33,STREV,LOOKUPS!E$10,0)*$FC$6+VLOOKUP($FA33,LTREV,LOOKUPS!E$9,0)*$FD$6+VLOOKUP($FA33,CFP,LOOKUPS!E$6,0)*$FE$6+VLOOKUP($FA33,EP,LOOKUPS!E$8,0)*$FF$6+VLOOKUP($FA33,BM,LOOKUPS!E$5,0)*$FG$6+VLOOKUP($FA33,DIV,LOOKUPS!E$7,0)*$FH$6++VLOOKUP($FA33,SIZE,LOOKUPS!E$11,0)*$FI$6)</f>
        <v/>
      </c>
      <c r="FE33" s="1" t="str">
        <f>IF(ISERROR(VLOOKUP($FA33,MOM,LOOKUPS!F$12,0)*$FB$6+VLOOKUP($FA33,STREV,LOOKUPS!F$10,0)*$FC$6+VLOOKUP($FA33,LTREV,LOOKUPS!F$9,0)*$FD$6+VLOOKUP($FA33,CFP,LOOKUPS!F$6,0)*$FE$6+VLOOKUP($FA33,EP,LOOKUPS!F$8,0)*$FF$6+VLOOKUP($FA33,BM,LOOKUPS!F$5,0)*$FG$6+VLOOKUP($FA33,DIV,LOOKUPS!F$7,0)*$FH$6++VLOOKUP($FA33,SIZE,LOOKUPS!F$11,0)*$FI$6),"",VLOOKUP($FA33,MOM,LOOKUPS!F$12,0)*$FB$6+VLOOKUP($FA33,STREV,LOOKUPS!F$10,0)*$FC$6+VLOOKUP($FA33,LTREV,LOOKUPS!F$9,0)*$FD$6+VLOOKUP($FA33,CFP,LOOKUPS!F$6,0)*$FE$6+VLOOKUP($FA33,EP,LOOKUPS!F$8,0)*$FF$6+VLOOKUP($FA33,BM,LOOKUPS!F$5,0)*$FG$6+VLOOKUP($FA33,DIV,LOOKUPS!F$7,0)*$FH$6++VLOOKUP($FA33,SIZE,LOOKUPS!F$11,0)*$FI$6)</f>
        <v/>
      </c>
      <c r="FF33" s="1" t="str">
        <f>IF(ISERROR(VLOOKUP($FA33,MOM,LOOKUPS!G$12,0)*$FB$6+VLOOKUP($FA33,STREV,LOOKUPS!G$10,0)*$FC$6+VLOOKUP($FA33,LTREV,LOOKUPS!G$9,0)*$FD$6+VLOOKUP($FA33,CFP,LOOKUPS!G$6,0)*$FE$6+VLOOKUP($FA33,EP,LOOKUPS!G$8,0)*$FF$6+VLOOKUP($FA33,BM,LOOKUPS!G$5,0)*$FG$6+VLOOKUP($FA33,DIV,LOOKUPS!G$7,0)*$FH$6++VLOOKUP($FA33,SIZE,LOOKUPS!G$11,0)*$FI$6),"",VLOOKUP($FA33,MOM,LOOKUPS!G$12,0)*$FB$6+VLOOKUP($FA33,STREV,LOOKUPS!G$10,0)*$FC$6+VLOOKUP($FA33,LTREV,LOOKUPS!G$9,0)*$FD$6+VLOOKUP($FA33,CFP,LOOKUPS!G$6,0)*$FE$6+VLOOKUP($FA33,EP,LOOKUPS!G$8,0)*$FF$6+VLOOKUP($FA33,BM,LOOKUPS!G$5,0)*$FG$6+VLOOKUP($FA33,DIV,LOOKUPS!G$7,0)*$FH$6++VLOOKUP($FA33,SIZE,LOOKUPS!G$11,0)*$FI$6)</f>
        <v/>
      </c>
      <c r="FG33" s="1" t="str">
        <f>IF(ISERROR(VLOOKUP($FA33,MOM,LOOKUPS!H$12,0)*$FB$6+VLOOKUP($FA33,STREV,LOOKUPS!H$10,0)*$FC$6+VLOOKUP($FA33,LTREV,LOOKUPS!H$9,0)*$FD$6+VLOOKUP($FA33,CFP,LOOKUPS!H$6,0)*$FE$6+VLOOKUP($FA33,EP,LOOKUPS!H$8,0)*$FF$6+VLOOKUP($FA33,BM,LOOKUPS!H$5,0)*$FG$6+VLOOKUP($FA33,DIV,LOOKUPS!H$7,0)*$FH$6++VLOOKUP($FA33,SIZE,LOOKUPS!H$11,0)*$FI$6),"",VLOOKUP($FA33,MOM,LOOKUPS!H$12,0)*$FB$6+VLOOKUP($FA33,STREV,LOOKUPS!H$10,0)*$FC$6+VLOOKUP($FA33,LTREV,LOOKUPS!H$9,0)*$FD$6+VLOOKUP($FA33,CFP,LOOKUPS!H$6,0)*$FE$6+VLOOKUP($FA33,EP,LOOKUPS!H$8,0)*$FF$6+VLOOKUP($FA33,BM,LOOKUPS!H$5,0)*$FG$6+VLOOKUP($FA33,DIV,LOOKUPS!H$7,0)*$FH$6++VLOOKUP($FA33,SIZE,LOOKUPS!H$11,0)*$FI$6)</f>
        <v/>
      </c>
      <c r="FH33" s="1" t="str">
        <f>IF(ISERROR(VLOOKUP($FA33,MOM,LOOKUPS!I$12,0)*$FB$6+VLOOKUP($FA33,STREV,LOOKUPS!I$10,0)*$FC$6+VLOOKUP($FA33,LTREV,LOOKUPS!I$9,0)*$FD$6+VLOOKUP($FA33,CFP,LOOKUPS!I$6,0)*$FE$6+VLOOKUP($FA33,EP,LOOKUPS!I$8,0)*$FF$6+VLOOKUP($FA33,BM,LOOKUPS!I$5,0)*$FG$6+VLOOKUP($FA33,DIV,LOOKUPS!I$7,0)*$FH$6++VLOOKUP($FA33,SIZE,LOOKUPS!I$11,0)*$FI$6),"",VLOOKUP($FA33,MOM,LOOKUPS!I$12,0)*$FB$6+VLOOKUP($FA33,STREV,LOOKUPS!I$10,0)*$FC$6+VLOOKUP($FA33,LTREV,LOOKUPS!I$9,0)*$FD$6+VLOOKUP($FA33,CFP,LOOKUPS!I$6,0)*$FE$6+VLOOKUP($FA33,EP,LOOKUPS!I$8,0)*$FF$6+VLOOKUP($FA33,BM,LOOKUPS!I$5,0)*$FG$6+VLOOKUP($FA33,DIV,LOOKUPS!I$7,0)*$FH$6++VLOOKUP($FA33,SIZE,LOOKUPS!I$11,0)*$FI$6)</f>
        <v/>
      </c>
      <c r="FI33" s="1" t="str">
        <f>IF(ISERROR(VLOOKUP($FA33,MOM,LOOKUPS!J$12,0)*$FB$6+VLOOKUP($FA33,STREV,LOOKUPS!J$10,0)*$FC$6+VLOOKUP($FA33,LTREV,LOOKUPS!J$9,0)*$FD$6+VLOOKUP($FA33,CFP,LOOKUPS!J$6,0)*$FE$6+VLOOKUP($FA33,EP,LOOKUPS!J$8,0)*$FF$6+VLOOKUP($FA33,BM,LOOKUPS!J$5,0)*$FG$6+VLOOKUP($FA33,DIV,LOOKUPS!J$7,0)*$FH$6++VLOOKUP($FA33,SIZE,LOOKUPS!J$11,0)*$FI$6),"",VLOOKUP($FA33,MOM,LOOKUPS!J$12,0)*$FB$6+VLOOKUP($FA33,STREV,LOOKUPS!J$10,0)*$FC$6+VLOOKUP($FA33,LTREV,LOOKUPS!J$9,0)*$FD$6+VLOOKUP($FA33,CFP,LOOKUPS!J$6,0)*$FE$6+VLOOKUP($FA33,EP,LOOKUPS!J$8,0)*$FF$6+VLOOKUP($FA33,BM,LOOKUPS!J$5,0)*$FG$6+VLOOKUP($FA33,DIV,LOOKUPS!J$7,0)*$FH$6++VLOOKUP($FA33,SIZE,LOOKUPS!J$11,0)*$FI$6)</f>
        <v/>
      </c>
      <c r="FJ33" s="1" t="str">
        <f>IF(ISERROR(VLOOKUP($FA33,MOM,LOOKUPS!K$12,0)*$FB$6+VLOOKUP($FA33,STREV,LOOKUPS!K$10,0)*$FC$6+VLOOKUP($FA33,LTREV,LOOKUPS!K$9,0)*$FD$6+VLOOKUP($FA33,CFP,LOOKUPS!K$6,0)*$FE$6+VLOOKUP($FA33,EP,LOOKUPS!K$8,0)*$FF$6+VLOOKUP($FA33,BM,LOOKUPS!K$5,0)*$FG$6+VLOOKUP($FA33,DIV,LOOKUPS!K$7,0)*$FH$6++VLOOKUP($FA33,SIZE,LOOKUPS!K$11,0)*$FI$6),"",VLOOKUP($FA33,MOM,LOOKUPS!K$12,0)*$FB$6+VLOOKUP($FA33,STREV,LOOKUPS!K$10,0)*$FC$6+VLOOKUP($FA33,LTREV,LOOKUPS!K$9,0)*$FD$6+VLOOKUP($FA33,CFP,LOOKUPS!K$6,0)*$FE$6+VLOOKUP($FA33,EP,LOOKUPS!K$8,0)*$FF$6+VLOOKUP($FA33,BM,LOOKUPS!K$5,0)*$FG$6+VLOOKUP($FA33,DIV,LOOKUPS!K$7,0)*$FH$6++VLOOKUP($FA33,SIZE,LOOKUPS!K$11,0)*$FI$6)</f>
        <v/>
      </c>
      <c r="FK33" s="1" t="str">
        <f>IF(ISERROR(VLOOKUP($FA33,MOM,LOOKUPS!L$12,0)*$FB$6+VLOOKUP($FA33,STREV,LOOKUPS!L$10,0)*$FC$6+VLOOKUP($FA33,LTREV,LOOKUPS!L$9,0)*$FD$6+VLOOKUP($FA33,CFP,LOOKUPS!L$6,0)*$FE$6+VLOOKUP($FA33,EP,LOOKUPS!L$8,0)*$FF$6+VLOOKUP($FA33,BM,LOOKUPS!L$5,0)*$FG$6+VLOOKUP($FA33,DIV,LOOKUPS!L$7,0)*$FH$6++VLOOKUP($FA33,SIZE,LOOKUPS!L$11,0)*$FI$6),"",VLOOKUP($FA33,MOM,LOOKUPS!L$12,0)*$FB$6+VLOOKUP($FA33,STREV,LOOKUPS!L$10,0)*$FC$6+VLOOKUP($FA33,LTREV,LOOKUPS!L$9,0)*$FD$6+VLOOKUP($FA33,CFP,LOOKUPS!L$6,0)*$FE$6+VLOOKUP($FA33,EP,LOOKUPS!L$8,0)*$FF$6+VLOOKUP($FA33,BM,LOOKUPS!L$5,0)*$FG$6+VLOOKUP($FA33,DIV,LOOKUPS!L$7,0)*$FH$6++VLOOKUP($FA33,SIZE,LOOKUPS!L$11,0)*$FI$6)</f>
        <v/>
      </c>
    </row>
    <row r="34" spans="1:167" x14ac:dyDescent="0.3">
      <c r="A34" s="1">
        <v>192901</v>
      </c>
      <c r="B34" s="1">
        <v>1.67</v>
      </c>
      <c r="C34" s="1">
        <v>2.31</v>
      </c>
      <c r="D34" s="1">
        <v>1.94</v>
      </c>
      <c r="E34" s="1">
        <v>2.23</v>
      </c>
      <c r="F34" s="1">
        <v>3.94</v>
      </c>
      <c r="G34" s="1">
        <v>2.0299999999999998</v>
      </c>
      <c r="H34" s="1">
        <v>5.15</v>
      </c>
      <c r="I34" s="1">
        <v>4.53</v>
      </c>
      <c r="J34" s="1">
        <v>5.97</v>
      </c>
      <c r="K34" s="1">
        <v>2.73</v>
      </c>
      <c r="M34" s="1">
        <v>192802</v>
      </c>
      <c r="N34" s="1">
        <v>-1.38</v>
      </c>
      <c r="O34" s="1">
        <v>-3.91</v>
      </c>
      <c r="P34" s="1">
        <v>-1.1399999999999999</v>
      </c>
      <c r="Q34" s="1">
        <v>-2.41</v>
      </c>
      <c r="R34" s="1">
        <v>-4.1399999999999997</v>
      </c>
      <c r="S34" s="1">
        <v>-1.88</v>
      </c>
      <c r="T34" s="1">
        <v>-0.67</v>
      </c>
      <c r="U34" s="1">
        <v>-2.65</v>
      </c>
      <c r="V34" s="1">
        <v>-1.24</v>
      </c>
      <c r="W34" s="1">
        <v>-2.9</v>
      </c>
      <c r="Y34" s="1">
        <v>193301</v>
      </c>
      <c r="Z34" s="1">
        <v>-3.11</v>
      </c>
      <c r="AA34" s="1">
        <v>11.33</v>
      </c>
      <c r="AB34" s="1">
        <v>4.3899999999999997</v>
      </c>
      <c r="AC34" s="1">
        <v>5.55</v>
      </c>
      <c r="AD34" s="1">
        <v>2.36</v>
      </c>
      <c r="AE34" s="1">
        <v>1.92</v>
      </c>
      <c r="AF34" s="1">
        <v>2.17</v>
      </c>
      <c r="AG34" s="1">
        <v>2.5</v>
      </c>
      <c r="AH34" s="1">
        <v>6</v>
      </c>
      <c r="AI34" s="1">
        <v>2.37</v>
      </c>
      <c r="AK34">
        <v>195307</v>
      </c>
      <c r="AL34">
        <v>3.05</v>
      </c>
      <c r="AM34">
        <v>2.38</v>
      </c>
      <c r="AN34">
        <v>2.29</v>
      </c>
      <c r="AO34">
        <v>1.95</v>
      </c>
      <c r="AP34">
        <v>2.31</v>
      </c>
      <c r="AQ34">
        <v>2.67</v>
      </c>
      <c r="AR34">
        <v>2.2999999999999998</v>
      </c>
      <c r="AS34">
        <v>1.62</v>
      </c>
      <c r="AT34">
        <v>2.17</v>
      </c>
      <c r="AU34">
        <v>2.56</v>
      </c>
      <c r="AV34">
        <v>2.06</v>
      </c>
      <c r="AW34">
        <v>2.5</v>
      </c>
      <c r="AX34">
        <v>2.84</v>
      </c>
      <c r="AY34">
        <v>1.64</v>
      </c>
      <c r="AZ34">
        <v>2.96</v>
      </c>
      <c r="BA34">
        <v>1.73</v>
      </c>
      <c r="BB34">
        <v>1.51</v>
      </c>
      <c r="BC34">
        <v>2.93</v>
      </c>
      <c r="BD34">
        <v>1.42</v>
      </c>
      <c r="BF34" s="1">
        <v>195307</v>
      </c>
      <c r="BG34" s="1">
        <v>1.83</v>
      </c>
      <c r="BH34" s="1">
        <v>2.4700000000000002</v>
      </c>
      <c r="BI34" s="1">
        <v>2.48</v>
      </c>
      <c r="BJ34" s="1">
        <v>1.66</v>
      </c>
      <c r="BK34" s="1">
        <v>2.63</v>
      </c>
      <c r="BL34" s="1">
        <v>2.4</v>
      </c>
      <c r="BM34" s="1">
        <v>2.37</v>
      </c>
      <c r="BN34" s="1">
        <v>1.83</v>
      </c>
      <c r="BO34" s="1">
        <v>1.92</v>
      </c>
      <c r="BP34" s="1">
        <v>2.56</v>
      </c>
      <c r="BQ34" s="1">
        <v>2.7</v>
      </c>
      <c r="BR34" s="1">
        <v>2.14</v>
      </c>
      <c r="BS34" s="1">
        <v>2.67</v>
      </c>
      <c r="BT34" s="1">
        <v>2.0499999999999998</v>
      </c>
      <c r="BU34" s="1">
        <v>2.69</v>
      </c>
      <c r="BV34" s="1">
        <v>2.52</v>
      </c>
      <c r="BW34" s="1">
        <v>1.1399999999999999</v>
      </c>
      <c r="BX34" s="1">
        <v>2.04</v>
      </c>
      <c r="BY34" s="1">
        <v>1.79</v>
      </c>
      <c r="CA34" s="1">
        <v>192807</v>
      </c>
      <c r="CB34" s="1">
        <v>-10.34</v>
      </c>
      <c r="CC34" s="1">
        <v>0.48</v>
      </c>
      <c r="CD34" s="1">
        <v>0.15</v>
      </c>
      <c r="CE34" s="1">
        <v>-0.44</v>
      </c>
      <c r="CF34" s="1">
        <v>0.98</v>
      </c>
      <c r="CG34" s="1">
        <v>-0.97</v>
      </c>
      <c r="CH34" s="1">
        <v>0.7</v>
      </c>
      <c r="CI34" s="1">
        <v>0.74</v>
      </c>
      <c r="CJ34" s="1">
        <v>-1.08</v>
      </c>
      <c r="CK34" s="1">
        <v>0.55000000000000004</v>
      </c>
      <c r="CL34" s="1">
        <v>1.43</v>
      </c>
      <c r="CM34" s="1">
        <v>-0.51</v>
      </c>
      <c r="CN34" s="1">
        <v>-1.44</v>
      </c>
      <c r="CO34" s="1">
        <v>0.48</v>
      </c>
      <c r="CP34" s="1">
        <v>0.92</v>
      </c>
      <c r="CQ34" s="1">
        <v>0.63</v>
      </c>
      <c r="CR34" s="1">
        <v>0.86</v>
      </c>
      <c r="CS34" s="1">
        <v>-1.32</v>
      </c>
      <c r="CT34" s="1">
        <v>-0.84</v>
      </c>
      <c r="CV34" s="1">
        <v>192907</v>
      </c>
      <c r="CW34" s="1">
        <v>0.1</v>
      </c>
      <c r="CX34" s="1">
        <v>4.3899999999999997</v>
      </c>
      <c r="CY34" s="1">
        <v>2.96</v>
      </c>
      <c r="CZ34" s="1">
        <v>0.5</v>
      </c>
      <c r="DA34" s="1">
        <v>3.99</v>
      </c>
      <c r="DB34" s="1">
        <v>3.97</v>
      </c>
      <c r="DC34" s="1">
        <v>3.61</v>
      </c>
      <c r="DD34" s="1">
        <v>1.62</v>
      </c>
      <c r="DE34" s="1">
        <v>-0.01</v>
      </c>
      <c r="DF34" s="1">
        <v>2.21</v>
      </c>
      <c r="DG34" s="1">
        <v>5.76</v>
      </c>
      <c r="DH34" s="1">
        <v>5.23</v>
      </c>
      <c r="DI34" s="1">
        <v>2.74</v>
      </c>
      <c r="DJ34" s="1">
        <v>4.99</v>
      </c>
      <c r="DK34" s="1">
        <v>2.2599999999999998</v>
      </c>
      <c r="DL34" s="1">
        <v>1.79</v>
      </c>
      <c r="DM34" s="1">
        <v>1.45</v>
      </c>
      <c r="DN34" s="1">
        <v>0.71</v>
      </c>
      <c r="DO34" s="1">
        <v>-0.7</v>
      </c>
      <c r="DQ34" s="1">
        <v>192807</v>
      </c>
      <c r="DR34" s="1">
        <v>-99.99</v>
      </c>
      <c r="DS34" s="1">
        <v>-0.87</v>
      </c>
      <c r="DT34" s="1">
        <v>0.52</v>
      </c>
      <c r="DU34" s="1">
        <v>1.1399999999999999</v>
      </c>
      <c r="DV34" s="1">
        <v>-0.52</v>
      </c>
      <c r="DW34" s="1">
        <v>-1.29</v>
      </c>
      <c r="DX34" s="1">
        <v>1.05</v>
      </c>
      <c r="DY34" s="1">
        <v>0.85</v>
      </c>
      <c r="DZ34" s="1">
        <v>1.37</v>
      </c>
      <c r="EA34" s="1">
        <v>-2.72</v>
      </c>
      <c r="EB34" s="1">
        <v>1.68</v>
      </c>
      <c r="EC34" s="1">
        <v>-1.57</v>
      </c>
      <c r="ED34" s="1">
        <v>-1.01</v>
      </c>
      <c r="EE34" s="1">
        <v>0.75</v>
      </c>
      <c r="EF34" s="1">
        <v>1.36</v>
      </c>
      <c r="EG34" s="1">
        <v>1.02</v>
      </c>
      <c r="EH34" s="1">
        <v>0.69</v>
      </c>
      <c r="EI34" s="1">
        <v>1.57</v>
      </c>
      <c r="EJ34" s="1">
        <v>1.17</v>
      </c>
      <c r="EL34">
        <v>192807</v>
      </c>
      <c r="EM34">
        <v>0.62</v>
      </c>
      <c r="EN34">
        <v>-1.35</v>
      </c>
      <c r="EO34">
        <v>-0.47</v>
      </c>
      <c r="EP34">
        <v>0.32</v>
      </c>
      <c r="ER34" s="1">
        <v>192901</v>
      </c>
      <c r="ES34" s="1">
        <v>2.4300000000000002</v>
      </c>
      <c r="EU34" s="1">
        <v>192802</v>
      </c>
      <c r="EV34" s="1">
        <v>0.18</v>
      </c>
      <c r="EX34" s="1">
        <v>193301</v>
      </c>
      <c r="EY34" s="1">
        <v>2.3199999999999998</v>
      </c>
      <c r="FA34" s="1">
        <v>192901</v>
      </c>
      <c r="FB34" s="1" t="str">
        <f>IF(ISERROR(VLOOKUP($FA34,MOM,LOOKUPS!C$12,0)*$FB$6+VLOOKUP($FA34,STREV,LOOKUPS!C$10,0)*$FC$6+VLOOKUP($FA34,LTREV,LOOKUPS!C$9,0)*$FD$6+VLOOKUP($FA34,CFP,LOOKUPS!C$6,0)*$FE$6+VLOOKUP($FA34,EP,LOOKUPS!C$8,0)*$FF$6+VLOOKUP($FA34,BM,LOOKUPS!C$5,0)*$FG$6+VLOOKUP($FA34,DIV,LOOKUPS!C$7,0)*$FH$6++VLOOKUP($FA34,SIZE,LOOKUPS!C$11,0)*$FI$6),"",VLOOKUP($FA34,MOM,LOOKUPS!C$12,0)*$FB$6+VLOOKUP($FA34,STREV,LOOKUPS!C$10,0)*$FC$6+VLOOKUP($FA34,LTREV,LOOKUPS!C$9,0)*$FD$6+VLOOKUP($FA34,CFP,LOOKUPS!C$6,0)*$FE$6+VLOOKUP($FA34,EP,LOOKUPS!C$8,0)*$FF$6+VLOOKUP($FA34,BM,LOOKUPS!C$5,0)*$FG$6+VLOOKUP($FA34,DIV,LOOKUPS!C$7,0)*$FH$6++VLOOKUP($FA34,SIZE,LOOKUPS!C$11,0)*$FI$6)</f>
        <v/>
      </c>
      <c r="FC34" s="1" t="str">
        <f>IF(ISERROR(VLOOKUP($FA34,MOM,LOOKUPS!D$12,0)*$FB$6+VLOOKUP($FA34,STREV,LOOKUPS!D$10,0)*$FC$6+VLOOKUP($FA34,LTREV,LOOKUPS!D$9,0)*$FD$6+VLOOKUP($FA34,CFP,LOOKUPS!D$6,0)*$FE$6+VLOOKUP($FA34,EP,LOOKUPS!D$8,0)*$FF$6+VLOOKUP($FA34,BM,LOOKUPS!D$5,0)*$FG$6+VLOOKUP($FA34,DIV,LOOKUPS!D$7,0)*$FH$6++VLOOKUP($FA34,SIZE,LOOKUPS!D$11,0)*$FI$6),"",VLOOKUP($FA34,MOM,LOOKUPS!D$12,0)*$FB$6+VLOOKUP($FA34,STREV,LOOKUPS!D$10,0)*$FC$6+VLOOKUP($FA34,LTREV,LOOKUPS!D$9,0)*$FD$6+VLOOKUP($FA34,CFP,LOOKUPS!D$6,0)*$FE$6+VLOOKUP($FA34,EP,LOOKUPS!D$8,0)*$FF$6+VLOOKUP($FA34,BM,LOOKUPS!D$5,0)*$FG$6+VLOOKUP($FA34,DIV,LOOKUPS!D$7,0)*$FH$6++VLOOKUP($FA34,SIZE,LOOKUPS!D$11,0)*$FI$6)</f>
        <v/>
      </c>
      <c r="FD34" s="1" t="str">
        <f>IF(ISERROR(VLOOKUP($FA34,MOM,LOOKUPS!E$12,0)*$FB$6+VLOOKUP($FA34,STREV,LOOKUPS!E$10,0)*$FC$6+VLOOKUP($FA34,LTREV,LOOKUPS!E$9,0)*$FD$6+VLOOKUP($FA34,CFP,LOOKUPS!E$6,0)*$FE$6+VLOOKUP($FA34,EP,LOOKUPS!E$8,0)*$FF$6+VLOOKUP($FA34,BM,LOOKUPS!E$5,0)*$FG$6+VLOOKUP($FA34,DIV,LOOKUPS!E$7,0)*$FH$6++VLOOKUP($FA34,SIZE,LOOKUPS!E$11,0)*$FI$6),"",VLOOKUP($FA34,MOM,LOOKUPS!E$12,0)*$FB$6+VLOOKUP($FA34,STREV,LOOKUPS!E$10,0)*$FC$6+VLOOKUP($FA34,LTREV,LOOKUPS!E$9,0)*$FD$6+VLOOKUP($FA34,CFP,LOOKUPS!E$6,0)*$FE$6+VLOOKUP($FA34,EP,LOOKUPS!E$8,0)*$FF$6+VLOOKUP($FA34,BM,LOOKUPS!E$5,0)*$FG$6+VLOOKUP($FA34,DIV,LOOKUPS!E$7,0)*$FH$6++VLOOKUP($FA34,SIZE,LOOKUPS!E$11,0)*$FI$6)</f>
        <v/>
      </c>
      <c r="FE34" s="1" t="str">
        <f>IF(ISERROR(VLOOKUP($FA34,MOM,LOOKUPS!F$12,0)*$FB$6+VLOOKUP($FA34,STREV,LOOKUPS!F$10,0)*$FC$6+VLOOKUP($FA34,LTREV,LOOKUPS!F$9,0)*$FD$6+VLOOKUP($FA34,CFP,LOOKUPS!F$6,0)*$FE$6+VLOOKUP($FA34,EP,LOOKUPS!F$8,0)*$FF$6+VLOOKUP($FA34,BM,LOOKUPS!F$5,0)*$FG$6+VLOOKUP($FA34,DIV,LOOKUPS!F$7,0)*$FH$6++VLOOKUP($FA34,SIZE,LOOKUPS!F$11,0)*$FI$6),"",VLOOKUP($FA34,MOM,LOOKUPS!F$12,0)*$FB$6+VLOOKUP($FA34,STREV,LOOKUPS!F$10,0)*$FC$6+VLOOKUP($FA34,LTREV,LOOKUPS!F$9,0)*$FD$6+VLOOKUP($FA34,CFP,LOOKUPS!F$6,0)*$FE$6+VLOOKUP($FA34,EP,LOOKUPS!F$8,0)*$FF$6+VLOOKUP($FA34,BM,LOOKUPS!F$5,0)*$FG$6+VLOOKUP($FA34,DIV,LOOKUPS!F$7,0)*$FH$6++VLOOKUP($FA34,SIZE,LOOKUPS!F$11,0)*$FI$6)</f>
        <v/>
      </c>
      <c r="FF34" s="1" t="str">
        <f>IF(ISERROR(VLOOKUP($FA34,MOM,LOOKUPS!G$12,0)*$FB$6+VLOOKUP($FA34,STREV,LOOKUPS!G$10,0)*$FC$6+VLOOKUP($FA34,LTREV,LOOKUPS!G$9,0)*$FD$6+VLOOKUP($FA34,CFP,LOOKUPS!G$6,0)*$FE$6+VLOOKUP($FA34,EP,LOOKUPS!G$8,0)*$FF$6+VLOOKUP($FA34,BM,LOOKUPS!G$5,0)*$FG$6+VLOOKUP($FA34,DIV,LOOKUPS!G$7,0)*$FH$6++VLOOKUP($FA34,SIZE,LOOKUPS!G$11,0)*$FI$6),"",VLOOKUP($FA34,MOM,LOOKUPS!G$12,0)*$FB$6+VLOOKUP($FA34,STREV,LOOKUPS!G$10,0)*$FC$6+VLOOKUP($FA34,LTREV,LOOKUPS!G$9,0)*$FD$6+VLOOKUP($FA34,CFP,LOOKUPS!G$6,0)*$FE$6+VLOOKUP($FA34,EP,LOOKUPS!G$8,0)*$FF$6+VLOOKUP($FA34,BM,LOOKUPS!G$5,0)*$FG$6+VLOOKUP($FA34,DIV,LOOKUPS!G$7,0)*$FH$6++VLOOKUP($FA34,SIZE,LOOKUPS!G$11,0)*$FI$6)</f>
        <v/>
      </c>
      <c r="FG34" s="1" t="str">
        <f>IF(ISERROR(VLOOKUP($FA34,MOM,LOOKUPS!H$12,0)*$FB$6+VLOOKUP($FA34,STREV,LOOKUPS!H$10,0)*$FC$6+VLOOKUP($FA34,LTREV,LOOKUPS!H$9,0)*$FD$6+VLOOKUP($FA34,CFP,LOOKUPS!H$6,0)*$FE$6+VLOOKUP($FA34,EP,LOOKUPS!H$8,0)*$FF$6+VLOOKUP($FA34,BM,LOOKUPS!H$5,0)*$FG$6+VLOOKUP($FA34,DIV,LOOKUPS!H$7,0)*$FH$6++VLOOKUP($FA34,SIZE,LOOKUPS!H$11,0)*$FI$6),"",VLOOKUP($FA34,MOM,LOOKUPS!H$12,0)*$FB$6+VLOOKUP($FA34,STREV,LOOKUPS!H$10,0)*$FC$6+VLOOKUP($FA34,LTREV,LOOKUPS!H$9,0)*$FD$6+VLOOKUP($FA34,CFP,LOOKUPS!H$6,0)*$FE$6+VLOOKUP($FA34,EP,LOOKUPS!H$8,0)*$FF$6+VLOOKUP($FA34,BM,LOOKUPS!H$5,0)*$FG$6+VLOOKUP($FA34,DIV,LOOKUPS!H$7,0)*$FH$6++VLOOKUP($FA34,SIZE,LOOKUPS!H$11,0)*$FI$6)</f>
        <v/>
      </c>
      <c r="FH34" s="1" t="str">
        <f>IF(ISERROR(VLOOKUP($FA34,MOM,LOOKUPS!I$12,0)*$FB$6+VLOOKUP($FA34,STREV,LOOKUPS!I$10,0)*$FC$6+VLOOKUP($FA34,LTREV,LOOKUPS!I$9,0)*$FD$6+VLOOKUP($FA34,CFP,LOOKUPS!I$6,0)*$FE$6+VLOOKUP($FA34,EP,LOOKUPS!I$8,0)*$FF$6+VLOOKUP($FA34,BM,LOOKUPS!I$5,0)*$FG$6+VLOOKUP($FA34,DIV,LOOKUPS!I$7,0)*$FH$6++VLOOKUP($FA34,SIZE,LOOKUPS!I$11,0)*$FI$6),"",VLOOKUP($FA34,MOM,LOOKUPS!I$12,0)*$FB$6+VLOOKUP($FA34,STREV,LOOKUPS!I$10,0)*$FC$6+VLOOKUP($FA34,LTREV,LOOKUPS!I$9,0)*$FD$6+VLOOKUP($FA34,CFP,LOOKUPS!I$6,0)*$FE$6+VLOOKUP($FA34,EP,LOOKUPS!I$8,0)*$FF$6+VLOOKUP($FA34,BM,LOOKUPS!I$5,0)*$FG$6+VLOOKUP($FA34,DIV,LOOKUPS!I$7,0)*$FH$6++VLOOKUP($FA34,SIZE,LOOKUPS!I$11,0)*$FI$6)</f>
        <v/>
      </c>
      <c r="FI34" s="1" t="str">
        <f>IF(ISERROR(VLOOKUP($FA34,MOM,LOOKUPS!J$12,0)*$FB$6+VLOOKUP($FA34,STREV,LOOKUPS!J$10,0)*$FC$6+VLOOKUP($FA34,LTREV,LOOKUPS!J$9,0)*$FD$6+VLOOKUP($FA34,CFP,LOOKUPS!J$6,0)*$FE$6+VLOOKUP($FA34,EP,LOOKUPS!J$8,0)*$FF$6+VLOOKUP($FA34,BM,LOOKUPS!J$5,0)*$FG$6+VLOOKUP($FA34,DIV,LOOKUPS!J$7,0)*$FH$6++VLOOKUP($FA34,SIZE,LOOKUPS!J$11,0)*$FI$6),"",VLOOKUP($FA34,MOM,LOOKUPS!J$12,0)*$FB$6+VLOOKUP($FA34,STREV,LOOKUPS!J$10,0)*$FC$6+VLOOKUP($FA34,LTREV,LOOKUPS!J$9,0)*$FD$6+VLOOKUP($FA34,CFP,LOOKUPS!J$6,0)*$FE$6+VLOOKUP($FA34,EP,LOOKUPS!J$8,0)*$FF$6+VLOOKUP($FA34,BM,LOOKUPS!J$5,0)*$FG$6+VLOOKUP($FA34,DIV,LOOKUPS!J$7,0)*$FH$6++VLOOKUP($FA34,SIZE,LOOKUPS!J$11,0)*$FI$6)</f>
        <v/>
      </c>
      <c r="FJ34" s="1" t="str">
        <f>IF(ISERROR(VLOOKUP($FA34,MOM,LOOKUPS!K$12,0)*$FB$6+VLOOKUP($FA34,STREV,LOOKUPS!K$10,0)*$FC$6+VLOOKUP($FA34,LTREV,LOOKUPS!K$9,0)*$FD$6+VLOOKUP($FA34,CFP,LOOKUPS!K$6,0)*$FE$6+VLOOKUP($FA34,EP,LOOKUPS!K$8,0)*$FF$6+VLOOKUP($FA34,BM,LOOKUPS!K$5,0)*$FG$6+VLOOKUP($FA34,DIV,LOOKUPS!K$7,0)*$FH$6++VLOOKUP($FA34,SIZE,LOOKUPS!K$11,0)*$FI$6),"",VLOOKUP($FA34,MOM,LOOKUPS!K$12,0)*$FB$6+VLOOKUP($FA34,STREV,LOOKUPS!K$10,0)*$FC$6+VLOOKUP($FA34,LTREV,LOOKUPS!K$9,0)*$FD$6+VLOOKUP($FA34,CFP,LOOKUPS!K$6,0)*$FE$6+VLOOKUP($FA34,EP,LOOKUPS!K$8,0)*$FF$6+VLOOKUP($FA34,BM,LOOKUPS!K$5,0)*$FG$6+VLOOKUP($FA34,DIV,LOOKUPS!K$7,0)*$FH$6++VLOOKUP($FA34,SIZE,LOOKUPS!K$11,0)*$FI$6)</f>
        <v/>
      </c>
      <c r="FK34" s="1" t="str">
        <f>IF(ISERROR(VLOOKUP($FA34,MOM,LOOKUPS!L$12,0)*$FB$6+VLOOKUP($FA34,STREV,LOOKUPS!L$10,0)*$FC$6+VLOOKUP($FA34,LTREV,LOOKUPS!L$9,0)*$FD$6+VLOOKUP($FA34,CFP,LOOKUPS!L$6,0)*$FE$6+VLOOKUP($FA34,EP,LOOKUPS!L$8,0)*$FF$6+VLOOKUP($FA34,BM,LOOKUPS!L$5,0)*$FG$6+VLOOKUP($FA34,DIV,LOOKUPS!L$7,0)*$FH$6++VLOOKUP($FA34,SIZE,LOOKUPS!L$11,0)*$FI$6),"",VLOOKUP($FA34,MOM,LOOKUPS!L$12,0)*$FB$6+VLOOKUP($FA34,STREV,LOOKUPS!L$10,0)*$FC$6+VLOOKUP($FA34,LTREV,LOOKUPS!L$9,0)*$FD$6+VLOOKUP($FA34,CFP,LOOKUPS!L$6,0)*$FE$6+VLOOKUP($FA34,EP,LOOKUPS!L$8,0)*$FF$6+VLOOKUP($FA34,BM,LOOKUPS!L$5,0)*$FG$6+VLOOKUP($FA34,DIV,LOOKUPS!L$7,0)*$FH$6++VLOOKUP($FA34,SIZE,LOOKUPS!L$11,0)*$FI$6)</f>
        <v/>
      </c>
    </row>
    <row r="35" spans="1:167" x14ac:dyDescent="0.3">
      <c r="A35" s="1">
        <v>192902</v>
      </c>
      <c r="B35" s="1">
        <v>-4.34</v>
      </c>
      <c r="C35" s="1">
        <v>0.36</v>
      </c>
      <c r="D35" s="1">
        <v>1.1299999999999999</v>
      </c>
      <c r="E35" s="1">
        <v>0</v>
      </c>
      <c r="F35" s="1">
        <v>-1.06</v>
      </c>
      <c r="G35" s="1">
        <v>0.69</v>
      </c>
      <c r="H35" s="1">
        <v>1.85</v>
      </c>
      <c r="I35" s="1">
        <v>0.81</v>
      </c>
      <c r="J35" s="1">
        <v>2.5299999999999998</v>
      </c>
      <c r="K35" s="1">
        <v>3.75</v>
      </c>
      <c r="M35" s="1">
        <v>192803</v>
      </c>
      <c r="N35" s="1">
        <v>10.08</v>
      </c>
      <c r="O35" s="1">
        <v>7.78</v>
      </c>
      <c r="P35" s="1">
        <v>4.01</v>
      </c>
      <c r="Q35" s="1">
        <v>8.2899999999999991</v>
      </c>
      <c r="R35" s="1">
        <v>6.73</v>
      </c>
      <c r="S35" s="1">
        <v>7.69</v>
      </c>
      <c r="T35" s="1">
        <v>6.13</v>
      </c>
      <c r="U35" s="1">
        <v>6.16</v>
      </c>
      <c r="V35" s="1">
        <v>10.14</v>
      </c>
      <c r="W35" s="1">
        <v>7.13</v>
      </c>
      <c r="Y35" s="1">
        <v>193302</v>
      </c>
      <c r="Z35" s="1">
        <v>-5.34</v>
      </c>
      <c r="AA35" s="1">
        <v>-19.100000000000001</v>
      </c>
      <c r="AB35" s="1">
        <v>-19.27</v>
      </c>
      <c r="AC35" s="1">
        <v>-16.559999999999999</v>
      </c>
      <c r="AD35" s="1">
        <v>-16.62</v>
      </c>
      <c r="AE35" s="1">
        <v>-17.79</v>
      </c>
      <c r="AF35" s="1">
        <v>-18.27</v>
      </c>
      <c r="AG35" s="1">
        <v>-17.149999999999999</v>
      </c>
      <c r="AH35" s="1">
        <v>-16.23</v>
      </c>
      <c r="AI35" s="1">
        <v>-11.13</v>
      </c>
      <c r="AK35">
        <v>195308</v>
      </c>
      <c r="AL35">
        <v>-9.4600000000000009</v>
      </c>
      <c r="AM35">
        <v>-3.22</v>
      </c>
      <c r="AN35">
        <v>-3</v>
      </c>
      <c r="AO35">
        <v>-6.42</v>
      </c>
      <c r="AP35">
        <v>-3.18</v>
      </c>
      <c r="AQ35">
        <v>-2.4300000000000002</v>
      </c>
      <c r="AR35">
        <v>-3.46</v>
      </c>
      <c r="AS35">
        <v>-4.43</v>
      </c>
      <c r="AT35">
        <v>-6.98</v>
      </c>
      <c r="AU35">
        <v>-4.04</v>
      </c>
      <c r="AV35">
        <v>-2.29</v>
      </c>
      <c r="AW35">
        <v>-3.3</v>
      </c>
      <c r="AX35">
        <v>-1.54</v>
      </c>
      <c r="AY35">
        <v>-3.23</v>
      </c>
      <c r="AZ35">
        <v>-3.7</v>
      </c>
      <c r="BA35">
        <v>-3.53</v>
      </c>
      <c r="BB35">
        <v>-5.31</v>
      </c>
      <c r="BC35">
        <v>-6.2</v>
      </c>
      <c r="BD35">
        <v>-7.74</v>
      </c>
      <c r="BF35" s="1">
        <v>195308</v>
      </c>
      <c r="BG35" s="1">
        <v>-7.18</v>
      </c>
      <c r="BH35" s="1">
        <v>-2.6</v>
      </c>
      <c r="BI35" s="1">
        <v>-3.46</v>
      </c>
      <c r="BJ35" s="1">
        <v>-6.14</v>
      </c>
      <c r="BK35" s="1">
        <v>-2.4700000000000002</v>
      </c>
      <c r="BL35" s="1">
        <v>-2.73</v>
      </c>
      <c r="BM35" s="1">
        <v>-3</v>
      </c>
      <c r="BN35" s="1">
        <v>-5.57</v>
      </c>
      <c r="BO35" s="1">
        <v>-6.28</v>
      </c>
      <c r="BP35" s="1">
        <v>-2.76</v>
      </c>
      <c r="BQ35" s="1">
        <v>-2.1800000000000002</v>
      </c>
      <c r="BR35" s="1">
        <v>-2.88</v>
      </c>
      <c r="BS35" s="1">
        <v>-2.59</v>
      </c>
      <c r="BT35" s="1">
        <v>-2.15</v>
      </c>
      <c r="BU35" s="1">
        <v>-3.86</v>
      </c>
      <c r="BV35" s="1">
        <v>-5.28</v>
      </c>
      <c r="BW35" s="1">
        <v>-5.87</v>
      </c>
      <c r="BX35" s="1">
        <v>-6.32</v>
      </c>
      <c r="BY35" s="1">
        <v>-6.23</v>
      </c>
      <c r="CA35" s="1">
        <v>192808</v>
      </c>
      <c r="CB35" s="1">
        <v>6.41</v>
      </c>
      <c r="CC35" s="1">
        <v>7.98</v>
      </c>
      <c r="CD35" s="1">
        <v>5.56</v>
      </c>
      <c r="CE35" s="1">
        <v>4.3499999999999996</v>
      </c>
      <c r="CF35" s="1">
        <v>8.18</v>
      </c>
      <c r="CG35" s="1">
        <v>6.58</v>
      </c>
      <c r="CH35" s="1">
        <v>5.62</v>
      </c>
      <c r="CI35" s="1">
        <v>4.18</v>
      </c>
      <c r="CJ35" s="1">
        <v>5.07</v>
      </c>
      <c r="CK35" s="1">
        <v>7.91</v>
      </c>
      <c r="CL35" s="1">
        <v>8.4600000000000009</v>
      </c>
      <c r="CM35" s="1">
        <v>7.58</v>
      </c>
      <c r="CN35" s="1">
        <v>5.56</v>
      </c>
      <c r="CO35" s="1">
        <v>6.8</v>
      </c>
      <c r="CP35" s="1">
        <v>4.42</v>
      </c>
      <c r="CQ35" s="1">
        <v>5.45</v>
      </c>
      <c r="CR35" s="1">
        <v>2.86</v>
      </c>
      <c r="CS35" s="1">
        <v>8.76</v>
      </c>
      <c r="CT35" s="1">
        <v>1.32</v>
      </c>
      <c r="CV35" s="1">
        <v>192908</v>
      </c>
      <c r="CW35" s="1">
        <v>0.02</v>
      </c>
      <c r="CX35" s="1">
        <v>6.71</v>
      </c>
      <c r="CY35" s="1">
        <v>4.7300000000000004</v>
      </c>
      <c r="CZ35" s="1">
        <v>1.32</v>
      </c>
      <c r="DA35" s="1">
        <v>6.68</v>
      </c>
      <c r="DB35" s="1">
        <v>6.15</v>
      </c>
      <c r="DC35" s="1">
        <v>5.12</v>
      </c>
      <c r="DD35" s="1">
        <v>2.14</v>
      </c>
      <c r="DE35" s="1">
        <v>1.34</v>
      </c>
      <c r="DF35" s="1">
        <v>4.38</v>
      </c>
      <c r="DG35" s="1">
        <v>8.92</v>
      </c>
      <c r="DH35" s="1">
        <v>6.77</v>
      </c>
      <c r="DI35" s="1">
        <v>5.55</v>
      </c>
      <c r="DJ35" s="1">
        <v>5.7</v>
      </c>
      <c r="DK35" s="1">
        <v>4.55</v>
      </c>
      <c r="DL35" s="1">
        <v>3.03</v>
      </c>
      <c r="DM35" s="1">
        <v>1.3</v>
      </c>
      <c r="DN35" s="1">
        <v>1.28</v>
      </c>
      <c r="DO35" s="1">
        <v>1.39</v>
      </c>
      <c r="DQ35" s="1">
        <v>192808</v>
      </c>
      <c r="DR35" s="1">
        <v>-99.99</v>
      </c>
      <c r="DS35" s="1">
        <v>3.01</v>
      </c>
      <c r="DT35" s="1">
        <v>6.61</v>
      </c>
      <c r="DU35" s="1">
        <v>7.51</v>
      </c>
      <c r="DV35" s="1">
        <v>3.04</v>
      </c>
      <c r="DW35" s="1">
        <v>4.6100000000000003</v>
      </c>
      <c r="DX35" s="1">
        <v>6.19</v>
      </c>
      <c r="DY35" s="1">
        <v>8.1300000000000008</v>
      </c>
      <c r="DZ35" s="1">
        <v>7.02</v>
      </c>
      <c r="EA35" s="1">
        <v>2.17</v>
      </c>
      <c r="EB35" s="1">
        <v>3.93</v>
      </c>
      <c r="EC35" s="1">
        <v>2.94</v>
      </c>
      <c r="ED35" s="1">
        <v>6.28</v>
      </c>
      <c r="EE35" s="1">
        <v>4.99</v>
      </c>
      <c r="EF35" s="1">
        <v>7.43</v>
      </c>
      <c r="EG35" s="1">
        <v>7.78</v>
      </c>
      <c r="EH35" s="1">
        <v>8.49</v>
      </c>
      <c r="EI35" s="1">
        <v>6.39</v>
      </c>
      <c r="EJ35" s="1">
        <v>7.65</v>
      </c>
      <c r="EL35">
        <v>192808</v>
      </c>
      <c r="EM35">
        <v>6.68</v>
      </c>
      <c r="EN35">
        <v>-2.0699999999999998</v>
      </c>
      <c r="EO35">
        <v>-2.11</v>
      </c>
      <c r="EP35">
        <v>0.32</v>
      </c>
      <c r="ER35" s="1">
        <v>192902</v>
      </c>
      <c r="ES35" s="1">
        <v>3.08</v>
      </c>
      <c r="EU35" s="1">
        <v>192803</v>
      </c>
      <c r="EV35" s="1">
        <v>-5.71</v>
      </c>
      <c r="EX35" s="1">
        <v>193302</v>
      </c>
      <c r="EY35" s="1">
        <v>-3.42</v>
      </c>
      <c r="FA35" s="1">
        <v>192902</v>
      </c>
      <c r="FB35" s="1" t="str">
        <f>IF(ISERROR(VLOOKUP($FA35,MOM,LOOKUPS!C$12,0)*$FB$6+VLOOKUP($FA35,STREV,LOOKUPS!C$10,0)*$FC$6+VLOOKUP($FA35,LTREV,LOOKUPS!C$9,0)*$FD$6+VLOOKUP($FA35,CFP,LOOKUPS!C$6,0)*$FE$6+VLOOKUP($FA35,EP,LOOKUPS!C$8,0)*$FF$6+VLOOKUP($FA35,BM,LOOKUPS!C$5,0)*$FG$6+VLOOKUP($FA35,DIV,LOOKUPS!C$7,0)*$FH$6++VLOOKUP($FA35,SIZE,LOOKUPS!C$11,0)*$FI$6),"",VLOOKUP($FA35,MOM,LOOKUPS!C$12,0)*$FB$6+VLOOKUP($FA35,STREV,LOOKUPS!C$10,0)*$FC$6+VLOOKUP($FA35,LTREV,LOOKUPS!C$9,0)*$FD$6+VLOOKUP($FA35,CFP,LOOKUPS!C$6,0)*$FE$6+VLOOKUP($FA35,EP,LOOKUPS!C$8,0)*$FF$6+VLOOKUP($FA35,BM,LOOKUPS!C$5,0)*$FG$6+VLOOKUP($FA35,DIV,LOOKUPS!C$7,0)*$FH$6++VLOOKUP($FA35,SIZE,LOOKUPS!C$11,0)*$FI$6)</f>
        <v/>
      </c>
      <c r="FC35" s="1" t="str">
        <f>IF(ISERROR(VLOOKUP($FA35,MOM,LOOKUPS!D$12,0)*$FB$6+VLOOKUP($FA35,STREV,LOOKUPS!D$10,0)*$FC$6+VLOOKUP($FA35,LTREV,LOOKUPS!D$9,0)*$FD$6+VLOOKUP($FA35,CFP,LOOKUPS!D$6,0)*$FE$6+VLOOKUP($FA35,EP,LOOKUPS!D$8,0)*$FF$6+VLOOKUP($FA35,BM,LOOKUPS!D$5,0)*$FG$6+VLOOKUP($FA35,DIV,LOOKUPS!D$7,0)*$FH$6++VLOOKUP($FA35,SIZE,LOOKUPS!D$11,0)*$FI$6),"",VLOOKUP($FA35,MOM,LOOKUPS!D$12,0)*$FB$6+VLOOKUP($FA35,STREV,LOOKUPS!D$10,0)*$FC$6+VLOOKUP($FA35,LTREV,LOOKUPS!D$9,0)*$FD$6+VLOOKUP($FA35,CFP,LOOKUPS!D$6,0)*$FE$6+VLOOKUP($FA35,EP,LOOKUPS!D$8,0)*$FF$6+VLOOKUP($FA35,BM,LOOKUPS!D$5,0)*$FG$6+VLOOKUP($FA35,DIV,LOOKUPS!D$7,0)*$FH$6++VLOOKUP($FA35,SIZE,LOOKUPS!D$11,0)*$FI$6)</f>
        <v/>
      </c>
      <c r="FD35" s="1" t="str">
        <f>IF(ISERROR(VLOOKUP($FA35,MOM,LOOKUPS!E$12,0)*$FB$6+VLOOKUP($FA35,STREV,LOOKUPS!E$10,0)*$FC$6+VLOOKUP($FA35,LTREV,LOOKUPS!E$9,0)*$FD$6+VLOOKUP($FA35,CFP,LOOKUPS!E$6,0)*$FE$6+VLOOKUP($FA35,EP,LOOKUPS!E$8,0)*$FF$6+VLOOKUP($FA35,BM,LOOKUPS!E$5,0)*$FG$6+VLOOKUP($FA35,DIV,LOOKUPS!E$7,0)*$FH$6++VLOOKUP($FA35,SIZE,LOOKUPS!E$11,0)*$FI$6),"",VLOOKUP($FA35,MOM,LOOKUPS!E$12,0)*$FB$6+VLOOKUP($FA35,STREV,LOOKUPS!E$10,0)*$FC$6+VLOOKUP($FA35,LTREV,LOOKUPS!E$9,0)*$FD$6+VLOOKUP($FA35,CFP,LOOKUPS!E$6,0)*$FE$6+VLOOKUP($FA35,EP,LOOKUPS!E$8,0)*$FF$6+VLOOKUP($FA35,BM,LOOKUPS!E$5,0)*$FG$6+VLOOKUP($FA35,DIV,LOOKUPS!E$7,0)*$FH$6++VLOOKUP($FA35,SIZE,LOOKUPS!E$11,0)*$FI$6)</f>
        <v/>
      </c>
      <c r="FE35" s="1" t="str">
        <f>IF(ISERROR(VLOOKUP($FA35,MOM,LOOKUPS!F$12,0)*$FB$6+VLOOKUP($FA35,STREV,LOOKUPS!F$10,0)*$FC$6+VLOOKUP($FA35,LTREV,LOOKUPS!F$9,0)*$FD$6+VLOOKUP($FA35,CFP,LOOKUPS!F$6,0)*$FE$6+VLOOKUP($FA35,EP,LOOKUPS!F$8,0)*$FF$6+VLOOKUP($FA35,BM,LOOKUPS!F$5,0)*$FG$6+VLOOKUP($FA35,DIV,LOOKUPS!F$7,0)*$FH$6++VLOOKUP($FA35,SIZE,LOOKUPS!F$11,0)*$FI$6),"",VLOOKUP($FA35,MOM,LOOKUPS!F$12,0)*$FB$6+VLOOKUP($FA35,STREV,LOOKUPS!F$10,0)*$FC$6+VLOOKUP($FA35,LTREV,LOOKUPS!F$9,0)*$FD$6+VLOOKUP($FA35,CFP,LOOKUPS!F$6,0)*$FE$6+VLOOKUP($FA35,EP,LOOKUPS!F$8,0)*$FF$6+VLOOKUP($FA35,BM,LOOKUPS!F$5,0)*$FG$6+VLOOKUP($FA35,DIV,LOOKUPS!F$7,0)*$FH$6++VLOOKUP($FA35,SIZE,LOOKUPS!F$11,0)*$FI$6)</f>
        <v/>
      </c>
      <c r="FF35" s="1" t="str">
        <f>IF(ISERROR(VLOOKUP($FA35,MOM,LOOKUPS!G$12,0)*$FB$6+VLOOKUP($FA35,STREV,LOOKUPS!G$10,0)*$FC$6+VLOOKUP($FA35,LTREV,LOOKUPS!G$9,0)*$FD$6+VLOOKUP($FA35,CFP,LOOKUPS!G$6,0)*$FE$6+VLOOKUP($FA35,EP,LOOKUPS!G$8,0)*$FF$6+VLOOKUP($FA35,BM,LOOKUPS!G$5,0)*$FG$6+VLOOKUP($FA35,DIV,LOOKUPS!G$7,0)*$FH$6++VLOOKUP($FA35,SIZE,LOOKUPS!G$11,0)*$FI$6),"",VLOOKUP($FA35,MOM,LOOKUPS!G$12,0)*$FB$6+VLOOKUP($FA35,STREV,LOOKUPS!G$10,0)*$FC$6+VLOOKUP($FA35,LTREV,LOOKUPS!G$9,0)*$FD$6+VLOOKUP($FA35,CFP,LOOKUPS!G$6,0)*$FE$6+VLOOKUP($FA35,EP,LOOKUPS!G$8,0)*$FF$6+VLOOKUP($FA35,BM,LOOKUPS!G$5,0)*$FG$6+VLOOKUP($FA35,DIV,LOOKUPS!G$7,0)*$FH$6++VLOOKUP($FA35,SIZE,LOOKUPS!G$11,0)*$FI$6)</f>
        <v/>
      </c>
      <c r="FG35" s="1" t="str">
        <f>IF(ISERROR(VLOOKUP($FA35,MOM,LOOKUPS!H$12,0)*$FB$6+VLOOKUP($FA35,STREV,LOOKUPS!H$10,0)*$FC$6+VLOOKUP($FA35,LTREV,LOOKUPS!H$9,0)*$FD$6+VLOOKUP($FA35,CFP,LOOKUPS!H$6,0)*$FE$6+VLOOKUP($FA35,EP,LOOKUPS!H$8,0)*$FF$6+VLOOKUP($FA35,BM,LOOKUPS!H$5,0)*$FG$6+VLOOKUP($FA35,DIV,LOOKUPS!H$7,0)*$FH$6++VLOOKUP($FA35,SIZE,LOOKUPS!H$11,0)*$FI$6),"",VLOOKUP($FA35,MOM,LOOKUPS!H$12,0)*$FB$6+VLOOKUP($FA35,STREV,LOOKUPS!H$10,0)*$FC$6+VLOOKUP($FA35,LTREV,LOOKUPS!H$9,0)*$FD$6+VLOOKUP($FA35,CFP,LOOKUPS!H$6,0)*$FE$6+VLOOKUP($FA35,EP,LOOKUPS!H$8,0)*$FF$6+VLOOKUP($FA35,BM,LOOKUPS!H$5,0)*$FG$6+VLOOKUP($FA35,DIV,LOOKUPS!H$7,0)*$FH$6++VLOOKUP($FA35,SIZE,LOOKUPS!H$11,0)*$FI$6)</f>
        <v/>
      </c>
      <c r="FH35" s="1" t="str">
        <f>IF(ISERROR(VLOOKUP($FA35,MOM,LOOKUPS!I$12,0)*$FB$6+VLOOKUP($FA35,STREV,LOOKUPS!I$10,0)*$FC$6+VLOOKUP($FA35,LTREV,LOOKUPS!I$9,0)*$FD$6+VLOOKUP($FA35,CFP,LOOKUPS!I$6,0)*$FE$6+VLOOKUP($FA35,EP,LOOKUPS!I$8,0)*$FF$6+VLOOKUP($FA35,BM,LOOKUPS!I$5,0)*$FG$6+VLOOKUP($FA35,DIV,LOOKUPS!I$7,0)*$FH$6++VLOOKUP($FA35,SIZE,LOOKUPS!I$11,0)*$FI$6),"",VLOOKUP($FA35,MOM,LOOKUPS!I$12,0)*$FB$6+VLOOKUP($FA35,STREV,LOOKUPS!I$10,0)*$FC$6+VLOOKUP($FA35,LTREV,LOOKUPS!I$9,0)*$FD$6+VLOOKUP($FA35,CFP,LOOKUPS!I$6,0)*$FE$6+VLOOKUP($FA35,EP,LOOKUPS!I$8,0)*$FF$6+VLOOKUP($FA35,BM,LOOKUPS!I$5,0)*$FG$6+VLOOKUP($FA35,DIV,LOOKUPS!I$7,0)*$FH$6++VLOOKUP($FA35,SIZE,LOOKUPS!I$11,0)*$FI$6)</f>
        <v/>
      </c>
      <c r="FI35" s="1" t="str">
        <f>IF(ISERROR(VLOOKUP($FA35,MOM,LOOKUPS!J$12,0)*$FB$6+VLOOKUP($FA35,STREV,LOOKUPS!J$10,0)*$FC$6+VLOOKUP($FA35,LTREV,LOOKUPS!J$9,0)*$FD$6+VLOOKUP($FA35,CFP,LOOKUPS!J$6,0)*$FE$6+VLOOKUP($FA35,EP,LOOKUPS!J$8,0)*$FF$6+VLOOKUP($FA35,BM,LOOKUPS!J$5,0)*$FG$6+VLOOKUP($FA35,DIV,LOOKUPS!J$7,0)*$FH$6++VLOOKUP($FA35,SIZE,LOOKUPS!J$11,0)*$FI$6),"",VLOOKUP($FA35,MOM,LOOKUPS!J$12,0)*$FB$6+VLOOKUP($FA35,STREV,LOOKUPS!J$10,0)*$FC$6+VLOOKUP($FA35,LTREV,LOOKUPS!J$9,0)*$FD$6+VLOOKUP($FA35,CFP,LOOKUPS!J$6,0)*$FE$6+VLOOKUP($FA35,EP,LOOKUPS!J$8,0)*$FF$6+VLOOKUP($FA35,BM,LOOKUPS!J$5,0)*$FG$6+VLOOKUP($FA35,DIV,LOOKUPS!J$7,0)*$FH$6++VLOOKUP($FA35,SIZE,LOOKUPS!J$11,0)*$FI$6)</f>
        <v/>
      </c>
      <c r="FJ35" s="1" t="str">
        <f>IF(ISERROR(VLOOKUP($FA35,MOM,LOOKUPS!K$12,0)*$FB$6+VLOOKUP($FA35,STREV,LOOKUPS!K$10,0)*$FC$6+VLOOKUP($FA35,LTREV,LOOKUPS!K$9,0)*$FD$6+VLOOKUP($FA35,CFP,LOOKUPS!K$6,0)*$FE$6+VLOOKUP($FA35,EP,LOOKUPS!K$8,0)*$FF$6+VLOOKUP($FA35,BM,LOOKUPS!K$5,0)*$FG$6+VLOOKUP($FA35,DIV,LOOKUPS!K$7,0)*$FH$6++VLOOKUP($FA35,SIZE,LOOKUPS!K$11,0)*$FI$6),"",VLOOKUP($FA35,MOM,LOOKUPS!K$12,0)*$FB$6+VLOOKUP($FA35,STREV,LOOKUPS!K$10,0)*$FC$6+VLOOKUP($FA35,LTREV,LOOKUPS!K$9,0)*$FD$6+VLOOKUP($FA35,CFP,LOOKUPS!K$6,0)*$FE$6+VLOOKUP($FA35,EP,LOOKUPS!K$8,0)*$FF$6+VLOOKUP($FA35,BM,LOOKUPS!K$5,0)*$FG$6+VLOOKUP($FA35,DIV,LOOKUPS!K$7,0)*$FH$6++VLOOKUP($FA35,SIZE,LOOKUPS!K$11,0)*$FI$6)</f>
        <v/>
      </c>
      <c r="FK35" s="1" t="str">
        <f>IF(ISERROR(VLOOKUP($FA35,MOM,LOOKUPS!L$12,0)*$FB$6+VLOOKUP($FA35,STREV,LOOKUPS!L$10,0)*$FC$6+VLOOKUP($FA35,LTREV,LOOKUPS!L$9,0)*$FD$6+VLOOKUP($FA35,CFP,LOOKUPS!L$6,0)*$FE$6+VLOOKUP($FA35,EP,LOOKUPS!L$8,0)*$FF$6+VLOOKUP($FA35,BM,LOOKUPS!L$5,0)*$FG$6+VLOOKUP($FA35,DIV,LOOKUPS!L$7,0)*$FH$6++VLOOKUP($FA35,SIZE,LOOKUPS!L$11,0)*$FI$6),"",VLOOKUP($FA35,MOM,LOOKUPS!L$12,0)*$FB$6+VLOOKUP($FA35,STREV,LOOKUPS!L$10,0)*$FC$6+VLOOKUP($FA35,LTREV,LOOKUPS!L$9,0)*$FD$6+VLOOKUP($FA35,CFP,LOOKUPS!L$6,0)*$FE$6+VLOOKUP($FA35,EP,LOOKUPS!L$8,0)*$FF$6+VLOOKUP($FA35,BM,LOOKUPS!L$5,0)*$FG$6+VLOOKUP($FA35,DIV,LOOKUPS!L$7,0)*$FH$6++VLOOKUP($FA35,SIZE,LOOKUPS!L$11,0)*$FI$6)</f>
        <v/>
      </c>
    </row>
    <row r="36" spans="1:167" x14ac:dyDescent="0.3">
      <c r="A36" s="1">
        <v>192903</v>
      </c>
      <c r="B36" s="1">
        <v>-5.29</v>
      </c>
      <c r="C36" s="1">
        <v>-2.74</v>
      </c>
      <c r="D36" s="1">
        <v>-3.63</v>
      </c>
      <c r="E36" s="1">
        <v>-2.0699999999999998</v>
      </c>
      <c r="F36" s="1">
        <v>-2.15</v>
      </c>
      <c r="G36" s="1">
        <v>-3.26</v>
      </c>
      <c r="H36" s="1">
        <v>-5.48</v>
      </c>
      <c r="I36" s="1">
        <v>-2.39</v>
      </c>
      <c r="J36" s="1">
        <v>-4.2300000000000004</v>
      </c>
      <c r="K36" s="1">
        <v>0.83</v>
      </c>
      <c r="M36" s="1">
        <v>192804</v>
      </c>
      <c r="N36" s="1">
        <v>10.18</v>
      </c>
      <c r="O36" s="1">
        <v>17.22</v>
      </c>
      <c r="P36" s="1">
        <v>4.55</v>
      </c>
      <c r="Q36" s="1">
        <v>6.96</v>
      </c>
      <c r="R36" s="1">
        <v>7.37</v>
      </c>
      <c r="S36" s="1">
        <v>6.28</v>
      </c>
      <c r="T36" s="1">
        <v>7.86</v>
      </c>
      <c r="U36" s="1">
        <v>8.5399999999999991</v>
      </c>
      <c r="V36" s="1">
        <v>5.6</v>
      </c>
      <c r="W36" s="1">
        <v>11.53</v>
      </c>
      <c r="Y36" s="1">
        <v>193303</v>
      </c>
      <c r="Z36" s="1">
        <v>15</v>
      </c>
      <c r="AA36" s="1">
        <v>16.600000000000001</v>
      </c>
      <c r="AB36" s="1">
        <v>10.66</v>
      </c>
      <c r="AC36" s="1">
        <v>9.35</v>
      </c>
      <c r="AD36" s="1">
        <v>7.98</v>
      </c>
      <c r="AE36" s="1">
        <v>13.09</v>
      </c>
      <c r="AF36" s="1">
        <v>16.48</v>
      </c>
      <c r="AG36" s="1">
        <v>9.32</v>
      </c>
      <c r="AH36" s="1">
        <v>7.53</v>
      </c>
      <c r="AI36" s="1">
        <v>1.71</v>
      </c>
      <c r="AK36">
        <v>195309</v>
      </c>
      <c r="AL36">
        <v>-6.48</v>
      </c>
      <c r="AM36">
        <v>0.65</v>
      </c>
      <c r="AN36">
        <v>7.0000000000000007E-2</v>
      </c>
      <c r="AO36">
        <v>-0.37</v>
      </c>
      <c r="AP36">
        <v>0.39</v>
      </c>
      <c r="AQ36">
        <v>0.56999999999999995</v>
      </c>
      <c r="AR36">
        <v>0.51</v>
      </c>
      <c r="AS36">
        <v>-0.53</v>
      </c>
      <c r="AT36">
        <v>-0.38</v>
      </c>
      <c r="AU36">
        <v>1.27</v>
      </c>
      <c r="AV36">
        <v>-0.51</v>
      </c>
      <c r="AW36">
        <v>1.1599999999999999</v>
      </c>
      <c r="AX36">
        <v>-0.03</v>
      </c>
      <c r="AY36">
        <v>-0.1</v>
      </c>
      <c r="AZ36">
        <v>1.1100000000000001</v>
      </c>
      <c r="BA36">
        <v>-0.72</v>
      </c>
      <c r="BB36">
        <v>-0.36</v>
      </c>
      <c r="BC36">
        <v>-0.32</v>
      </c>
      <c r="BD36">
        <v>-0.44</v>
      </c>
      <c r="BF36" s="1">
        <v>195309</v>
      </c>
      <c r="BG36" s="1">
        <v>-3.01</v>
      </c>
      <c r="BH36" s="1">
        <v>0.63</v>
      </c>
      <c r="BI36" s="1">
        <v>-7.0000000000000007E-2</v>
      </c>
      <c r="BJ36" s="1">
        <v>-0.27</v>
      </c>
      <c r="BK36" s="1">
        <v>0.42</v>
      </c>
      <c r="BL36" s="1">
        <v>0.31</v>
      </c>
      <c r="BM36" s="1">
        <v>0.32</v>
      </c>
      <c r="BN36" s="1">
        <v>-0.45</v>
      </c>
      <c r="BO36" s="1">
        <v>-0.2</v>
      </c>
      <c r="BP36" s="1">
        <v>-0.75</v>
      </c>
      <c r="BQ36" s="1">
        <v>1.59</v>
      </c>
      <c r="BR36" s="1">
        <v>1.06</v>
      </c>
      <c r="BS36" s="1">
        <v>-0.44</v>
      </c>
      <c r="BT36" s="1">
        <v>-0.22</v>
      </c>
      <c r="BU36" s="1">
        <v>0.88</v>
      </c>
      <c r="BV36" s="1">
        <v>-0.49</v>
      </c>
      <c r="BW36" s="1">
        <v>-0.41</v>
      </c>
      <c r="BX36" s="1">
        <v>-0.62</v>
      </c>
      <c r="BY36" s="1">
        <v>0.23</v>
      </c>
      <c r="CA36" s="1">
        <v>192809</v>
      </c>
      <c r="CB36" s="1">
        <v>0</v>
      </c>
      <c r="CC36" s="1">
        <v>4.3899999999999997</v>
      </c>
      <c r="CD36" s="1">
        <v>3.41</v>
      </c>
      <c r="CE36" s="1">
        <v>7.87</v>
      </c>
      <c r="CF36" s="1">
        <v>4.17</v>
      </c>
      <c r="CG36" s="1">
        <v>3.59</v>
      </c>
      <c r="CH36" s="1">
        <v>3.98</v>
      </c>
      <c r="CI36" s="1">
        <v>3.51</v>
      </c>
      <c r="CJ36" s="1">
        <v>9.89</v>
      </c>
      <c r="CK36" s="1">
        <v>4.7300000000000004</v>
      </c>
      <c r="CL36" s="1">
        <v>3.6</v>
      </c>
      <c r="CM36" s="1">
        <v>4.8099999999999996</v>
      </c>
      <c r="CN36" s="1">
        <v>2.34</v>
      </c>
      <c r="CO36" s="1">
        <v>4.91</v>
      </c>
      <c r="CP36" s="1">
        <v>3.03</v>
      </c>
      <c r="CQ36" s="1">
        <v>3.32</v>
      </c>
      <c r="CR36" s="1">
        <v>3.7</v>
      </c>
      <c r="CS36" s="1">
        <v>9.66</v>
      </c>
      <c r="CT36" s="1">
        <v>10.119999999999999</v>
      </c>
      <c r="CV36" s="1">
        <v>192909</v>
      </c>
      <c r="CW36" s="1">
        <v>-6.82</v>
      </c>
      <c r="CX36" s="1">
        <v>-0.94</v>
      </c>
      <c r="CY36" s="1">
        <v>-3.98</v>
      </c>
      <c r="CZ36" s="1">
        <v>-3.67</v>
      </c>
      <c r="DA36" s="1">
        <v>-1.04</v>
      </c>
      <c r="DB36" s="1">
        <v>-1.47</v>
      </c>
      <c r="DC36" s="1">
        <v>-4.45</v>
      </c>
      <c r="DD36" s="1">
        <v>-4.0199999999999996</v>
      </c>
      <c r="DE36" s="1">
        <v>-3.88</v>
      </c>
      <c r="DF36" s="1">
        <v>0.14000000000000001</v>
      </c>
      <c r="DG36" s="1">
        <v>-2.15</v>
      </c>
      <c r="DH36" s="1">
        <v>-0.74</v>
      </c>
      <c r="DI36" s="1">
        <v>-2.1800000000000002</v>
      </c>
      <c r="DJ36" s="1">
        <v>-6.2</v>
      </c>
      <c r="DK36" s="1">
        <v>-2.74</v>
      </c>
      <c r="DL36" s="1">
        <v>-4.8099999999999996</v>
      </c>
      <c r="DM36" s="1">
        <v>-3.26</v>
      </c>
      <c r="DN36" s="1">
        <v>-4.32</v>
      </c>
      <c r="DO36" s="1">
        <v>-3.46</v>
      </c>
      <c r="DQ36" s="1">
        <v>192809</v>
      </c>
      <c r="DR36" s="1">
        <v>-99.99</v>
      </c>
      <c r="DS36" s="1">
        <v>5.78</v>
      </c>
      <c r="DT36" s="1">
        <v>5.38</v>
      </c>
      <c r="DU36" s="1">
        <v>3.54</v>
      </c>
      <c r="DV36" s="1">
        <v>6.37</v>
      </c>
      <c r="DW36" s="1">
        <v>5.3</v>
      </c>
      <c r="DX36" s="1">
        <v>5.31</v>
      </c>
      <c r="DY36" s="1">
        <v>5.1100000000000003</v>
      </c>
      <c r="DZ36" s="1">
        <v>2.67</v>
      </c>
      <c r="EA36" s="1">
        <v>8.4700000000000006</v>
      </c>
      <c r="EB36" s="1">
        <v>4.22</v>
      </c>
      <c r="EC36" s="1">
        <v>4.62</v>
      </c>
      <c r="ED36" s="1">
        <v>5.98</v>
      </c>
      <c r="EE36" s="1">
        <v>4.2300000000000004</v>
      </c>
      <c r="EF36" s="1">
        <v>6.43</v>
      </c>
      <c r="EG36" s="1">
        <v>4.93</v>
      </c>
      <c r="EH36" s="1">
        <v>5.29</v>
      </c>
      <c r="EI36" s="1">
        <v>2.99</v>
      </c>
      <c r="EJ36" s="1">
        <v>2.34</v>
      </c>
      <c r="EL36">
        <v>192809</v>
      </c>
      <c r="EM36">
        <v>2.88</v>
      </c>
      <c r="EN36">
        <v>2.33</v>
      </c>
      <c r="EO36">
        <v>0.99</v>
      </c>
      <c r="EP36">
        <v>0.27</v>
      </c>
      <c r="ER36" s="1">
        <v>192903</v>
      </c>
      <c r="ES36" s="1">
        <v>-0.7</v>
      </c>
      <c r="EU36" s="1">
        <v>192804</v>
      </c>
      <c r="EV36" s="1">
        <v>-0.67</v>
      </c>
      <c r="EX36" s="1">
        <v>193303</v>
      </c>
      <c r="EY36" s="1">
        <v>6.41</v>
      </c>
      <c r="FA36" s="1">
        <v>192903</v>
      </c>
      <c r="FB36" s="1" t="str">
        <f>IF(ISERROR(VLOOKUP($FA36,MOM,LOOKUPS!C$12,0)*$FB$6+VLOOKUP($FA36,STREV,LOOKUPS!C$10,0)*$FC$6+VLOOKUP($FA36,LTREV,LOOKUPS!C$9,0)*$FD$6+VLOOKUP($FA36,CFP,LOOKUPS!C$6,0)*$FE$6+VLOOKUP($FA36,EP,LOOKUPS!C$8,0)*$FF$6+VLOOKUP($FA36,BM,LOOKUPS!C$5,0)*$FG$6+VLOOKUP($FA36,DIV,LOOKUPS!C$7,0)*$FH$6++VLOOKUP($FA36,SIZE,LOOKUPS!C$11,0)*$FI$6),"",VLOOKUP($FA36,MOM,LOOKUPS!C$12,0)*$FB$6+VLOOKUP($FA36,STREV,LOOKUPS!C$10,0)*$FC$6+VLOOKUP($FA36,LTREV,LOOKUPS!C$9,0)*$FD$6+VLOOKUP($FA36,CFP,LOOKUPS!C$6,0)*$FE$6+VLOOKUP($FA36,EP,LOOKUPS!C$8,0)*$FF$6+VLOOKUP($FA36,BM,LOOKUPS!C$5,0)*$FG$6+VLOOKUP($FA36,DIV,LOOKUPS!C$7,0)*$FH$6++VLOOKUP($FA36,SIZE,LOOKUPS!C$11,0)*$FI$6)</f>
        <v/>
      </c>
      <c r="FC36" s="1" t="str">
        <f>IF(ISERROR(VLOOKUP($FA36,MOM,LOOKUPS!D$12,0)*$FB$6+VLOOKUP($FA36,STREV,LOOKUPS!D$10,0)*$FC$6+VLOOKUP($FA36,LTREV,LOOKUPS!D$9,0)*$FD$6+VLOOKUP($FA36,CFP,LOOKUPS!D$6,0)*$FE$6+VLOOKUP($FA36,EP,LOOKUPS!D$8,0)*$FF$6+VLOOKUP($FA36,BM,LOOKUPS!D$5,0)*$FG$6+VLOOKUP($FA36,DIV,LOOKUPS!D$7,0)*$FH$6++VLOOKUP($FA36,SIZE,LOOKUPS!D$11,0)*$FI$6),"",VLOOKUP($FA36,MOM,LOOKUPS!D$12,0)*$FB$6+VLOOKUP($FA36,STREV,LOOKUPS!D$10,0)*$FC$6+VLOOKUP($FA36,LTREV,LOOKUPS!D$9,0)*$FD$6+VLOOKUP($FA36,CFP,LOOKUPS!D$6,0)*$FE$6+VLOOKUP($FA36,EP,LOOKUPS!D$8,0)*$FF$6+VLOOKUP($FA36,BM,LOOKUPS!D$5,0)*$FG$6+VLOOKUP($FA36,DIV,LOOKUPS!D$7,0)*$FH$6++VLOOKUP($FA36,SIZE,LOOKUPS!D$11,0)*$FI$6)</f>
        <v/>
      </c>
      <c r="FD36" s="1" t="str">
        <f>IF(ISERROR(VLOOKUP($FA36,MOM,LOOKUPS!E$12,0)*$FB$6+VLOOKUP($FA36,STREV,LOOKUPS!E$10,0)*$FC$6+VLOOKUP($FA36,LTREV,LOOKUPS!E$9,0)*$FD$6+VLOOKUP($FA36,CFP,LOOKUPS!E$6,0)*$FE$6+VLOOKUP($FA36,EP,LOOKUPS!E$8,0)*$FF$6+VLOOKUP($FA36,BM,LOOKUPS!E$5,0)*$FG$6+VLOOKUP($FA36,DIV,LOOKUPS!E$7,0)*$FH$6++VLOOKUP($FA36,SIZE,LOOKUPS!E$11,0)*$FI$6),"",VLOOKUP($FA36,MOM,LOOKUPS!E$12,0)*$FB$6+VLOOKUP($FA36,STREV,LOOKUPS!E$10,0)*$FC$6+VLOOKUP($FA36,LTREV,LOOKUPS!E$9,0)*$FD$6+VLOOKUP($FA36,CFP,LOOKUPS!E$6,0)*$FE$6+VLOOKUP($FA36,EP,LOOKUPS!E$8,0)*$FF$6+VLOOKUP($FA36,BM,LOOKUPS!E$5,0)*$FG$6+VLOOKUP($FA36,DIV,LOOKUPS!E$7,0)*$FH$6++VLOOKUP($FA36,SIZE,LOOKUPS!E$11,0)*$FI$6)</f>
        <v/>
      </c>
      <c r="FE36" s="1" t="str">
        <f>IF(ISERROR(VLOOKUP($FA36,MOM,LOOKUPS!F$12,0)*$FB$6+VLOOKUP($FA36,STREV,LOOKUPS!F$10,0)*$FC$6+VLOOKUP($FA36,LTREV,LOOKUPS!F$9,0)*$FD$6+VLOOKUP($FA36,CFP,LOOKUPS!F$6,0)*$FE$6+VLOOKUP($FA36,EP,LOOKUPS!F$8,0)*$FF$6+VLOOKUP($FA36,BM,LOOKUPS!F$5,0)*$FG$6+VLOOKUP($FA36,DIV,LOOKUPS!F$7,0)*$FH$6++VLOOKUP($FA36,SIZE,LOOKUPS!F$11,0)*$FI$6),"",VLOOKUP($FA36,MOM,LOOKUPS!F$12,0)*$FB$6+VLOOKUP($FA36,STREV,LOOKUPS!F$10,0)*$FC$6+VLOOKUP($FA36,LTREV,LOOKUPS!F$9,0)*$FD$6+VLOOKUP($FA36,CFP,LOOKUPS!F$6,0)*$FE$6+VLOOKUP($FA36,EP,LOOKUPS!F$8,0)*$FF$6+VLOOKUP($FA36,BM,LOOKUPS!F$5,0)*$FG$6+VLOOKUP($FA36,DIV,LOOKUPS!F$7,0)*$FH$6++VLOOKUP($FA36,SIZE,LOOKUPS!F$11,0)*$FI$6)</f>
        <v/>
      </c>
      <c r="FF36" s="1" t="str">
        <f>IF(ISERROR(VLOOKUP($FA36,MOM,LOOKUPS!G$12,0)*$FB$6+VLOOKUP($FA36,STREV,LOOKUPS!G$10,0)*$FC$6+VLOOKUP($FA36,LTREV,LOOKUPS!G$9,0)*$FD$6+VLOOKUP($FA36,CFP,LOOKUPS!G$6,0)*$FE$6+VLOOKUP($FA36,EP,LOOKUPS!G$8,0)*$FF$6+VLOOKUP($FA36,BM,LOOKUPS!G$5,0)*$FG$6+VLOOKUP($FA36,DIV,LOOKUPS!G$7,0)*$FH$6++VLOOKUP($FA36,SIZE,LOOKUPS!G$11,0)*$FI$6),"",VLOOKUP($FA36,MOM,LOOKUPS!G$12,0)*$FB$6+VLOOKUP($FA36,STREV,LOOKUPS!G$10,0)*$FC$6+VLOOKUP($FA36,LTREV,LOOKUPS!G$9,0)*$FD$6+VLOOKUP($FA36,CFP,LOOKUPS!G$6,0)*$FE$6+VLOOKUP($FA36,EP,LOOKUPS!G$8,0)*$FF$6+VLOOKUP($FA36,BM,LOOKUPS!G$5,0)*$FG$6+VLOOKUP($FA36,DIV,LOOKUPS!G$7,0)*$FH$6++VLOOKUP($FA36,SIZE,LOOKUPS!G$11,0)*$FI$6)</f>
        <v/>
      </c>
      <c r="FG36" s="1" t="str">
        <f>IF(ISERROR(VLOOKUP($FA36,MOM,LOOKUPS!H$12,0)*$FB$6+VLOOKUP($FA36,STREV,LOOKUPS!H$10,0)*$FC$6+VLOOKUP($FA36,LTREV,LOOKUPS!H$9,0)*$FD$6+VLOOKUP($FA36,CFP,LOOKUPS!H$6,0)*$FE$6+VLOOKUP($FA36,EP,LOOKUPS!H$8,0)*$FF$6+VLOOKUP($FA36,BM,LOOKUPS!H$5,0)*$FG$6+VLOOKUP($FA36,DIV,LOOKUPS!H$7,0)*$FH$6++VLOOKUP($FA36,SIZE,LOOKUPS!H$11,0)*$FI$6),"",VLOOKUP($FA36,MOM,LOOKUPS!H$12,0)*$FB$6+VLOOKUP($FA36,STREV,LOOKUPS!H$10,0)*$FC$6+VLOOKUP($FA36,LTREV,LOOKUPS!H$9,0)*$FD$6+VLOOKUP($FA36,CFP,LOOKUPS!H$6,0)*$FE$6+VLOOKUP($FA36,EP,LOOKUPS!H$8,0)*$FF$6+VLOOKUP($FA36,BM,LOOKUPS!H$5,0)*$FG$6+VLOOKUP($FA36,DIV,LOOKUPS!H$7,0)*$FH$6++VLOOKUP($FA36,SIZE,LOOKUPS!H$11,0)*$FI$6)</f>
        <v/>
      </c>
      <c r="FH36" s="1" t="str">
        <f>IF(ISERROR(VLOOKUP($FA36,MOM,LOOKUPS!I$12,0)*$FB$6+VLOOKUP($FA36,STREV,LOOKUPS!I$10,0)*$FC$6+VLOOKUP($FA36,LTREV,LOOKUPS!I$9,0)*$FD$6+VLOOKUP($FA36,CFP,LOOKUPS!I$6,0)*$FE$6+VLOOKUP($FA36,EP,LOOKUPS!I$8,0)*$FF$6+VLOOKUP($FA36,BM,LOOKUPS!I$5,0)*$FG$6+VLOOKUP($FA36,DIV,LOOKUPS!I$7,0)*$FH$6++VLOOKUP($FA36,SIZE,LOOKUPS!I$11,0)*$FI$6),"",VLOOKUP($FA36,MOM,LOOKUPS!I$12,0)*$FB$6+VLOOKUP($FA36,STREV,LOOKUPS!I$10,0)*$FC$6+VLOOKUP($FA36,LTREV,LOOKUPS!I$9,0)*$FD$6+VLOOKUP($FA36,CFP,LOOKUPS!I$6,0)*$FE$6+VLOOKUP($FA36,EP,LOOKUPS!I$8,0)*$FF$6+VLOOKUP($FA36,BM,LOOKUPS!I$5,0)*$FG$6+VLOOKUP($FA36,DIV,LOOKUPS!I$7,0)*$FH$6++VLOOKUP($FA36,SIZE,LOOKUPS!I$11,0)*$FI$6)</f>
        <v/>
      </c>
      <c r="FI36" s="1" t="str">
        <f>IF(ISERROR(VLOOKUP($FA36,MOM,LOOKUPS!J$12,0)*$FB$6+VLOOKUP($FA36,STREV,LOOKUPS!J$10,0)*$FC$6+VLOOKUP($FA36,LTREV,LOOKUPS!J$9,0)*$FD$6+VLOOKUP($FA36,CFP,LOOKUPS!J$6,0)*$FE$6+VLOOKUP($FA36,EP,LOOKUPS!J$8,0)*$FF$6+VLOOKUP($FA36,BM,LOOKUPS!J$5,0)*$FG$6+VLOOKUP($FA36,DIV,LOOKUPS!J$7,0)*$FH$6++VLOOKUP($FA36,SIZE,LOOKUPS!J$11,0)*$FI$6),"",VLOOKUP($FA36,MOM,LOOKUPS!J$12,0)*$FB$6+VLOOKUP($FA36,STREV,LOOKUPS!J$10,0)*$FC$6+VLOOKUP($FA36,LTREV,LOOKUPS!J$9,0)*$FD$6+VLOOKUP($FA36,CFP,LOOKUPS!J$6,0)*$FE$6+VLOOKUP($FA36,EP,LOOKUPS!J$8,0)*$FF$6+VLOOKUP($FA36,BM,LOOKUPS!J$5,0)*$FG$6+VLOOKUP($FA36,DIV,LOOKUPS!J$7,0)*$FH$6++VLOOKUP($FA36,SIZE,LOOKUPS!J$11,0)*$FI$6)</f>
        <v/>
      </c>
      <c r="FJ36" s="1" t="str">
        <f>IF(ISERROR(VLOOKUP($FA36,MOM,LOOKUPS!K$12,0)*$FB$6+VLOOKUP($FA36,STREV,LOOKUPS!K$10,0)*$FC$6+VLOOKUP($FA36,LTREV,LOOKUPS!K$9,0)*$FD$6+VLOOKUP($FA36,CFP,LOOKUPS!K$6,0)*$FE$6+VLOOKUP($FA36,EP,LOOKUPS!K$8,0)*$FF$6+VLOOKUP($FA36,BM,LOOKUPS!K$5,0)*$FG$6+VLOOKUP($FA36,DIV,LOOKUPS!K$7,0)*$FH$6++VLOOKUP($FA36,SIZE,LOOKUPS!K$11,0)*$FI$6),"",VLOOKUP($FA36,MOM,LOOKUPS!K$12,0)*$FB$6+VLOOKUP($FA36,STREV,LOOKUPS!K$10,0)*$FC$6+VLOOKUP($FA36,LTREV,LOOKUPS!K$9,0)*$FD$6+VLOOKUP($FA36,CFP,LOOKUPS!K$6,0)*$FE$6+VLOOKUP($FA36,EP,LOOKUPS!K$8,0)*$FF$6+VLOOKUP($FA36,BM,LOOKUPS!K$5,0)*$FG$6+VLOOKUP($FA36,DIV,LOOKUPS!K$7,0)*$FH$6++VLOOKUP($FA36,SIZE,LOOKUPS!K$11,0)*$FI$6)</f>
        <v/>
      </c>
      <c r="FK36" s="1" t="str">
        <f>IF(ISERROR(VLOOKUP($FA36,MOM,LOOKUPS!L$12,0)*$FB$6+VLOOKUP($FA36,STREV,LOOKUPS!L$10,0)*$FC$6+VLOOKUP($FA36,LTREV,LOOKUPS!L$9,0)*$FD$6+VLOOKUP($FA36,CFP,LOOKUPS!L$6,0)*$FE$6+VLOOKUP($FA36,EP,LOOKUPS!L$8,0)*$FF$6+VLOOKUP($FA36,BM,LOOKUPS!L$5,0)*$FG$6+VLOOKUP($FA36,DIV,LOOKUPS!L$7,0)*$FH$6++VLOOKUP($FA36,SIZE,LOOKUPS!L$11,0)*$FI$6),"",VLOOKUP($FA36,MOM,LOOKUPS!L$12,0)*$FB$6+VLOOKUP($FA36,STREV,LOOKUPS!L$10,0)*$FC$6+VLOOKUP($FA36,LTREV,LOOKUPS!L$9,0)*$FD$6+VLOOKUP($FA36,CFP,LOOKUPS!L$6,0)*$FE$6+VLOOKUP($FA36,EP,LOOKUPS!L$8,0)*$FF$6+VLOOKUP($FA36,BM,LOOKUPS!L$5,0)*$FG$6+VLOOKUP($FA36,DIV,LOOKUPS!L$7,0)*$FH$6++VLOOKUP($FA36,SIZE,LOOKUPS!L$11,0)*$FI$6)</f>
        <v/>
      </c>
    </row>
    <row r="37" spans="1:167" x14ac:dyDescent="0.3">
      <c r="A37" s="1">
        <v>192904</v>
      </c>
      <c r="B37" s="1">
        <v>-3.18</v>
      </c>
      <c r="C37" s="1">
        <v>1.99</v>
      </c>
      <c r="D37" s="1">
        <v>2.88</v>
      </c>
      <c r="E37" s="1">
        <v>-0.75</v>
      </c>
      <c r="F37" s="1">
        <v>0.81</v>
      </c>
      <c r="G37" s="1">
        <v>1.46</v>
      </c>
      <c r="H37" s="1">
        <v>2.9</v>
      </c>
      <c r="I37" s="1">
        <v>2.0099999999999998</v>
      </c>
      <c r="J37" s="1">
        <v>2.2200000000000002</v>
      </c>
      <c r="K37" s="1">
        <v>3.01</v>
      </c>
      <c r="M37" s="1">
        <v>192805</v>
      </c>
      <c r="N37" s="1">
        <v>7.86</v>
      </c>
      <c r="O37" s="1">
        <v>6.41</v>
      </c>
      <c r="P37" s="1">
        <v>4.1500000000000004</v>
      </c>
      <c r="Q37" s="1">
        <v>2.48</v>
      </c>
      <c r="R37" s="1">
        <v>5.65</v>
      </c>
      <c r="S37" s="1">
        <v>4.22</v>
      </c>
      <c r="T37" s="1">
        <v>2.09</v>
      </c>
      <c r="U37" s="1">
        <v>0.87</v>
      </c>
      <c r="V37" s="1">
        <v>3.31</v>
      </c>
      <c r="W37" s="1">
        <v>2.46</v>
      </c>
      <c r="Y37" s="1">
        <v>193304</v>
      </c>
      <c r="Z37" s="1">
        <v>66.2</v>
      </c>
      <c r="AA37" s="1">
        <v>67.86</v>
      </c>
      <c r="AB37" s="1">
        <v>60.82</v>
      </c>
      <c r="AC37" s="1">
        <v>63.5</v>
      </c>
      <c r="AD37" s="1">
        <v>71.040000000000006</v>
      </c>
      <c r="AE37" s="1">
        <v>47.1</v>
      </c>
      <c r="AF37" s="1">
        <v>50.16</v>
      </c>
      <c r="AG37" s="1">
        <v>41.36</v>
      </c>
      <c r="AH37" s="1">
        <v>35.83</v>
      </c>
      <c r="AI37" s="1">
        <v>25.54</v>
      </c>
      <c r="AK37">
        <v>195310</v>
      </c>
      <c r="AL37">
        <v>0.55000000000000004</v>
      </c>
      <c r="AM37">
        <v>3.33</v>
      </c>
      <c r="AN37">
        <v>4.18</v>
      </c>
      <c r="AO37">
        <v>4.97</v>
      </c>
      <c r="AP37">
        <v>2.74</v>
      </c>
      <c r="AQ37">
        <v>3.83</v>
      </c>
      <c r="AR37">
        <v>4.1399999999999997</v>
      </c>
      <c r="AS37">
        <v>5.21</v>
      </c>
      <c r="AT37">
        <v>4.8899999999999997</v>
      </c>
      <c r="AU37">
        <v>3.28</v>
      </c>
      <c r="AV37">
        <v>2.1800000000000002</v>
      </c>
      <c r="AW37">
        <v>4.49</v>
      </c>
      <c r="AX37">
        <v>3.14</v>
      </c>
      <c r="AY37">
        <v>3.62</v>
      </c>
      <c r="AZ37">
        <v>4.67</v>
      </c>
      <c r="BA37">
        <v>5.28</v>
      </c>
      <c r="BB37">
        <v>5.14</v>
      </c>
      <c r="BC37">
        <v>5.5</v>
      </c>
      <c r="BD37">
        <v>4.29</v>
      </c>
      <c r="BF37" s="1">
        <v>195310</v>
      </c>
      <c r="BG37" s="1">
        <v>1.93</v>
      </c>
      <c r="BH37" s="1">
        <v>3.1</v>
      </c>
      <c r="BI37" s="1">
        <v>4.1500000000000004</v>
      </c>
      <c r="BJ37" s="1">
        <v>5.3</v>
      </c>
      <c r="BK37" s="1">
        <v>3.39</v>
      </c>
      <c r="BL37" s="1">
        <v>3.03</v>
      </c>
      <c r="BM37" s="1">
        <v>4.0999999999999996</v>
      </c>
      <c r="BN37" s="1">
        <v>4.95</v>
      </c>
      <c r="BO37" s="1">
        <v>5.44</v>
      </c>
      <c r="BP37" s="1">
        <v>3.29</v>
      </c>
      <c r="BQ37" s="1">
        <v>3.49</v>
      </c>
      <c r="BR37" s="1">
        <v>2.5299999999999998</v>
      </c>
      <c r="BS37" s="1">
        <v>3.52</v>
      </c>
      <c r="BT37" s="1">
        <v>3.3</v>
      </c>
      <c r="BU37" s="1">
        <v>4.91</v>
      </c>
      <c r="BV37" s="1">
        <v>4.8899999999999997</v>
      </c>
      <c r="BW37" s="1">
        <v>5.0199999999999996</v>
      </c>
      <c r="BX37" s="1">
        <v>4.9400000000000004</v>
      </c>
      <c r="BY37" s="1">
        <v>5.93</v>
      </c>
      <c r="CA37" s="1">
        <v>192810</v>
      </c>
      <c r="CB37" s="1">
        <v>1.2</v>
      </c>
      <c r="CC37" s="1">
        <v>1.94</v>
      </c>
      <c r="CD37" s="1">
        <v>1.72</v>
      </c>
      <c r="CE37" s="1">
        <v>1.42</v>
      </c>
      <c r="CF37" s="1">
        <v>2.2400000000000002</v>
      </c>
      <c r="CG37" s="1">
        <v>1.88</v>
      </c>
      <c r="CH37" s="1">
        <v>1.53</v>
      </c>
      <c r="CI37" s="1">
        <v>1.62</v>
      </c>
      <c r="CJ37" s="1">
        <v>1.21</v>
      </c>
      <c r="CK37" s="1">
        <v>1.66</v>
      </c>
      <c r="CL37" s="1">
        <v>2.84</v>
      </c>
      <c r="CM37" s="1">
        <v>1.35</v>
      </c>
      <c r="CN37" s="1">
        <v>2.4300000000000002</v>
      </c>
      <c r="CO37" s="1">
        <v>1.81</v>
      </c>
      <c r="CP37" s="1">
        <v>1.24</v>
      </c>
      <c r="CQ37" s="1">
        <v>1.4</v>
      </c>
      <c r="CR37" s="1">
        <v>1.85</v>
      </c>
      <c r="CS37" s="1">
        <v>2.8</v>
      </c>
      <c r="CT37" s="1">
        <v>-0.4</v>
      </c>
      <c r="CV37" s="1">
        <v>192910</v>
      </c>
      <c r="CW37" s="1">
        <v>-23.29</v>
      </c>
      <c r="CX37" s="1">
        <v>-24.58</v>
      </c>
      <c r="CY37" s="1">
        <v>-14.98</v>
      </c>
      <c r="CZ37" s="1">
        <v>-14.52</v>
      </c>
      <c r="DA37" s="1">
        <v>-25.72</v>
      </c>
      <c r="DB37" s="1">
        <v>-19.11</v>
      </c>
      <c r="DC37" s="1">
        <v>-14.77</v>
      </c>
      <c r="DD37" s="1">
        <v>-14.82</v>
      </c>
      <c r="DE37" s="1">
        <v>-14.15</v>
      </c>
      <c r="DF37" s="1">
        <v>-25.76</v>
      </c>
      <c r="DG37" s="1">
        <v>-25.69</v>
      </c>
      <c r="DH37" s="1">
        <v>-22.32</v>
      </c>
      <c r="DI37" s="1">
        <v>-15.99</v>
      </c>
      <c r="DJ37" s="1">
        <v>-16.71</v>
      </c>
      <c r="DK37" s="1">
        <v>-12.83</v>
      </c>
      <c r="DL37" s="1">
        <v>-14.4</v>
      </c>
      <c r="DM37" s="1">
        <v>-15.22</v>
      </c>
      <c r="DN37" s="1">
        <v>-12.06</v>
      </c>
      <c r="DO37" s="1">
        <v>-16.18</v>
      </c>
      <c r="DQ37" s="1">
        <v>192810</v>
      </c>
      <c r="DR37" s="1">
        <v>-99.99</v>
      </c>
      <c r="DS37" s="1">
        <v>1.84</v>
      </c>
      <c r="DT37" s="1">
        <v>1.84</v>
      </c>
      <c r="DU37" s="1">
        <v>0.95</v>
      </c>
      <c r="DV37" s="1">
        <v>2.0499999999999998</v>
      </c>
      <c r="DW37" s="1">
        <v>1.91</v>
      </c>
      <c r="DX37" s="1">
        <v>2.14</v>
      </c>
      <c r="DY37" s="1">
        <v>0.02</v>
      </c>
      <c r="DZ37" s="1">
        <v>1.77</v>
      </c>
      <c r="EA37" s="1">
        <v>2.21</v>
      </c>
      <c r="EB37" s="1">
        <v>1.9</v>
      </c>
      <c r="EC37" s="1">
        <v>1.43</v>
      </c>
      <c r="ED37" s="1">
        <v>2.38</v>
      </c>
      <c r="EE37" s="1">
        <v>3.23</v>
      </c>
      <c r="EF37" s="1">
        <v>1.01</v>
      </c>
      <c r="EG37" s="1">
        <v>0.71</v>
      </c>
      <c r="EH37" s="1">
        <v>-0.67</v>
      </c>
      <c r="EI37" s="1">
        <v>1.67</v>
      </c>
      <c r="EJ37" s="1">
        <v>1.87</v>
      </c>
      <c r="EL37">
        <v>192810</v>
      </c>
      <c r="EM37">
        <v>1.33</v>
      </c>
      <c r="EN37">
        <v>2.27</v>
      </c>
      <c r="EO37">
        <v>-2.2599999999999998</v>
      </c>
      <c r="EP37">
        <v>0.41</v>
      </c>
      <c r="ER37" s="1">
        <v>192904</v>
      </c>
      <c r="ES37" s="1">
        <v>1.89</v>
      </c>
      <c r="EU37" s="1">
        <v>192805</v>
      </c>
      <c r="EV37" s="1">
        <v>3.16</v>
      </c>
      <c r="EX37" s="1">
        <v>193304</v>
      </c>
      <c r="EY37" s="1">
        <v>36.450000000000003</v>
      </c>
      <c r="FA37" s="1">
        <v>192904</v>
      </c>
      <c r="FB37" s="1" t="str">
        <f>IF(ISERROR(VLOOKUP($FA37,MOM,LOOKUPS!C$12,0)*$FB$6+VLOOKUP($FA37,STREV,LOOKUPS!C$10,0)*$FC$6+VLOOKUP($FA37,LTREV,LOOKUPS!C$9,0)*$FD$6+VLOOKUP($FA37,CFP,LOOKUPS!C$6,0)*$FE$6+VLOOKUP($FA37,EP,LOOKUPS!C$8,0)*$FF$6+VLOOKUP($FA37,BM,LOOKUPS!C$5,0)*$FG$6+VLOOKUP($FA37,DIV,LOOKUPS!C$7,0)*$FH$6++VLOOKUP($FA37,SIZE,LOOKUPS!C$11,0)*$FI$6),"",VLOOKUP($FA37,MOM,LOOKUPS!C$12,0)*$FB$6+VLOOKUP($FA37,STREV,LOOKUPS!C$10,0)*$FC$6+VLOOKUP($FA37,LTREV,LOOKUPS!C$9,0)*$FD$6+VLOOKUP($FA37,CFP,LOOKUPS!C$6,0)*$FE$6+VLOOKUP($FA37,EP,LOOKUPS!C$8,0)*$FF$6+VLOOKUP($FA37,BM,LOOKUPS!C$5,0)*$FG$6+VLOOKUP($FA37,DIV,LOOKUPS!C$7,0)*$FH$6++VLOOKUP($FA37,SIZE,LOOKUPS!C$11,0)*$FI$6)</f>
        <v/>
      </c>
      <c r="FC37" s="1" t="str">
        <f>IF(ISERROR(VLOOKUP($FA37,MOM,LOOKUPS!D$12,0)*$FB$6+VLOOKUP($FA37,STREV,LOOKUPS!D$10,0)*$FC$6+VLOOKUP($FA37,LTREV,LOOKUPS!D$9,0)*$FD$6+VLOOKUP($FA37,CFP,LOOKUPS!D$6,0)*$FE$6+VLOOKUP($FA37,EP,LOOKUPS!D$8,0)*$FF$6+VLOOKUP($FA37,BM,LOOKUPS!D$5,0)*$FG$6+VLOOKUP($FA37,DIV,LOOKUPS!D$7,0)*$FH$6++VLOOKUP($FA37,SIZE,LOOKUPS!D$11,0)*$FI$6),"",VLOOKUP($FA37,MOM,LOOKUPS!D$12,0)*$FB$6+VLOOKUP($FA37,STREV,LOOKUPS!D$10,0)*$FC$6+VLOOKUP($FA37,LTREV,LOOKUPS!D$9,0)*$FD$6+VLOOKUP($FA37,CFP,LOOKUPS!D$6,0)*$FE$6+VLOOKUP($FA37,EP,LOOKUPS!D$8,0)*$FF$6+VLOOKUP($FA37,BM,LOOKUPS!D$5,0)*$FG$6+VLOOKUP($FA37,DIV,LOOKUPS!D$7,0)*$FH$6++VLOOKUP($FA37,SIZE,LOOKUPS!D$11,0)*$FI$6)</f>
        <v/>
      </c>
      <c r="FD37" s="1" t="str">
        <f>IF(ISERROR(VLOOKUP($FA37,MOM,LOOKUPS!E$12,0)*$FB$6+VLOOKUP($FA37,STREV,LOOKUPS!E$10,0)*$FC$6+VLOOKUP($FA37,LTREV,LOOKUPS!E$9,0)*$FD$6+VLOOKUP($FA37,CFP,LOOKUPS!E$6,0)*$FE$6+VLOOKUP($FA37,EP,LOOKUPS!E$8,0)*$FF$6+VLOOKUP($FA37,BM,LOOKUPS!E$5,0)*$FG$6+VLOOKUP($FA37,DIV,LOOKUPS!E$7,0)*$FH$6++VLOOKUP($FA37,SIZE,LOOKUPS!E$11,0)*$FI$6),"",VLOOKUP($FA37,MOM,LOOKUPS!E$12,0)*$FB$6+VLOOKUP($FA37,STREV,LOOKUPS!E$10,0)*$FC$6+VLOOKUP($FA37,LTREV,LOOKUPS!E$9,0)*$FD$6+VLOOKUP($FA37,CFP,LOOKUPS!E$6,0)*$FE$6+VLOOKUP($FA37,EP,LOOKUPS!E$8,0)*$FF$6+VLOOKUP($FA37,BM,LOOKUPS!E$5,0)*$FG$6+VLOOKUP($FA37,DIV,LOOKUPS!E$7,0)*$FH$6++VLOOKUP($FA37,SIZE,LOOKUPS!E$11,0)*$FI$6)</f>
        <v/>
      </c>
      <c r="FE37" s="1" t="str">
        <f>IF(ISERROR(VLOOKUP($FA37,MOM,LOOKUPS!F$12,0)*$FB$6+VLOOKUP($FA37,STREV,LOOKUPS!F$10,0)*$FC$6+VLOOKUP($FA37,LTREV,LOOKUPS!F$9,0)*$FD$6+VLOOKUP($FA37,CFP,LOOKUPS!F$6,0)*$FE$6+VLOOKUP($FA37,EP,LOOKUPS!F$8,0)*$FF$6+VLOOKUP($FA37,BM,LOOKUPS!F$5,0)*$FG$6+VLOOKUP($FA37,DIV,LOOKUPS!F$7,0)*$FH$6++VLOOKUP($FA37,SIZE,LOOKUPS!F$11,0)*$FI$6),"",VLOOKUP($FA37,MOM,LOOKUPS!F$12,0)*$FB$6+VLOOKUP($FA37,STREV,LOOKUPS!F$10,0)*$FC$6+VLOOKUP($FA37,LTREV,LOOKUPS!F$9,0)*$FD$6+VLOOKUP($FA37,CFP,LOOKUPS!F$6,0)*$FE$6+VLOOKUP($FA37,EP,LOOKUPS!F$8,0)*$FF$6+VLOOKUP($FA37,BM,LOOKUPS!F$5,0)*$FG$6+VLOOKUP($FA37,DIV,LOOKUPS!F$7,0)*$FH$6++VLOOKUP($FA37,SIZE,LOOKUPS!F$11,0)*$FI$6)</f>
        <v/>
      </c>
      <c r="FF37" s="1" t="str">
        <f>IF(ISERROR(VLOOKUP($FA37,MOM,LOOKUPS!G$12,0)*$FB$6+VLOOKUP($FA37,STREV,LOOKUPS!G$10,0)*$FC$6+VLOOKUP($FA37,LTREV,LOOKUPS!G$9,0)*$FD$6+VLOOKUP($FA37,CFP,LOOKUPS!G$6,0)*$FE$6+VLOOKUP($FA37,EP,LOOKUPS!G$8,0)*$FF$6+VLOOKUP($FA37,BM,LOOKUPS!G$5,0)*$FG$6+VLOOKUP($FA37,DIV,LOOKUPS!G$7,0)*$FH$6++VLOOKUP($FA37,SIZE,LOOKUPS!G$11,0)*$FI$6),"",VLOOKUP($FA37,MOM,LOOKUPS!G$12,0)*$FB$6+VLOOKUP($FA37,STREV,LOOKUPS!G$10,0)*$FC$6+VLOOKUP($FA37,LTREV,LOOKUPS!G$9,0)*$FD$6+VLOOKUP($FA37,CFP,LOOKUPS!G$6,0)*$FE$6+VLOOKUP($FA37,EP,LOOKUPS!G$8,0)*$FF$6+VLOOKUP($FA37,BM,LOOKUPS!G$5,0)*$FG$6+VLOOKUP($FA37,DIV,LOOKUPS!G$7,0)*$FH$6++VLOOKUP($FA37,SIZE,LOOKUPS!G$11,0)*$FI$6)</f>
        <v/>
      </c>
      <c r="FG37" s="1" t="str">
        <f>IF(ISERROR(VLOOKUP($FA37,MOM,LOOKUPS!H$12,0)*$FB$6+VLOOKUP($FA37,STREV,LOOKUPS!H$10,0)*$FC$6+VLOOKUP($FA37,LTREV,LOOKUPS!H$9,0)*$FD$6+VLOOKUP($FA37,CFP,LOOKUPS!H$6,0)*$FE$6+VLOOKUP($FA37,EP,LOOKUPS!H$8,0)*$FF$6+VLOOKUP($FA37,BM,LOOKUPS!H$5,0)*$FG$6+VLOOKUP($FA37,DIV,LOOKUPS!H$7,0)*$FH$6++VLOOKUP($FA37,SIZE,LOOKUPS!H$11,0)*$FI$6),"",VLOOKUP($FA37,MOM,LOOKUPS!H$12,0)*$FB$6+VLOOKUP($FA37,STREV,LOOKUPS!H$10,0)*$FC$6+VLOOKUP($FA37,LTREV,LOOKUPS!H$9,0)*$FD$6+VLOOKUP($FA37,CFP,LOOKUPS!H$6,0)*$FE$6+VLOOKUP($FA37,EP,LOOKUPS!H$8,0)*$FF$6+VLOOKUP($FA37,BM,LOOKUPS!H$5,0)*$FG$6+VLOOKUP($FA37,DIV,LOOKUPS!H$7,0)*$FH$6++VLOOKUP($FA37,SIZE,LOOKUPS!H$11,0)*$FI$6)</f>
        <v/>
      </c>
      <c r="FH37" s="1" t="str">
        <f>IF(ISERROR(VLOOKUP($FA37,MOM,LOOKUPS!I$12,0)*$FB$6+VLOOKUP($FA37,STREV,LOOKUPS!I$10,0)*$FC$6+VLOOKUP($FA37,LTREV,LOOKUPS!I$9,0)*$FD$6+VLOOKUP($FA37,CFP,LOOKUPS!I$6,0)*$FE$6+VLOOKUP($FA37,EP,LOOKUPS!I$8,0)*$FF$6+VLOOKUP($FA37,BM,LOOKUPS!I$5,0)*$FG$6+VLOOKUP($FA37,DIV,LOOKUPS!I$7,0)*$FH$6++VLOOKUP($FA37,SIZE,LOOKUPS!I$11,0)*$FI$6),"",VLOOKUP($FA37,MOM,LOOKUPS!I$12,0)*$FB$6+VLOOKUP($FA37,STREV,LOOKUPS!I$10,0)*$FC$6+VLOOKUP($FA37,LTREV,LOOKUPS!I$9,0)*$FD$6+VLOOKUP($FA37,CFP,LOOKUPS!I$6,0)*$FE$6+VLOOKUP($FA37,EP,LOOKUPS!I$8,0)*$FF$6+VLOOKUP($FA37,BM,LOOKUPS!I$5,0)*$FG$6+VLOOKUP($FA37,DIV,LOOKUPS!I$7,0)*$FH$6++VLOOKUP($FA37,SIZE,LOOKUPS!I$11,0)*$FI$6)</f>
        <v/>
      </c>
      <c r="FI37" s="1" t="str">
        <f>IF(ISERROR(VLOOKUP($FA37,MOM,LOOKUPS!J$12,0)*$FB$6+VLOOKUP($FA37,STREV,LOOKUPS!J$10,0)*$FC$6+VLOOKUP($FA37,LTREV,LOOKUPS!J$9,0)*$FD$6+VLOOKUP($FA37,CFP,LOOKUPS!J$6,0)*$FE$6+VLOOKUP($FA37,EP,LOOKUPS!J$8,0)*$FF$6+VLOOKUP($FA37,BM,LOOKUPS!J$5,0)*$FG$6+VLOOKUP($FA37,DIV,LOOKUPS!J$7,0)*$FH$6++VLOOKUP($FA37,SIZE,LOOKUPS!J$11,0)*$FI$6),"",VLOOKUP($FA37,MOM,LOOKUPS!J$12,0)*$FB$6+VLOOKUP($FA37,STREV,LOOKUPS!J$10,0)*$FC$6+VLOOKUP($FA37,LTREV,LOOKUPS!J$9,0)*$FD$6+VLOOKUP($FA37,CFP,LOOKUPS!J$6,0)*$FE$6+VLOOKUP($FA37,EP,LOOKUPS!J$8,0)*$FF$6+VLOOKUP($FA37,BM,LOOKUPS!J$5,0)*$FG$6+VLOOKUP($FA37,DIV,LOOKUPS!J$7,0)*$FH$6++VLOOKUP($FA37,SIZE,LOOKUPS!J$11,0)*$FI$6)</f>
        <v/>
      </c>
      <c r="FJ37" s="1" t="str">
        <f>IF(ISERROR(VLOOKUP($FA37,MOM,LOOKUPS!K$12,0)*$FB$6+VLOOKUP($FA37,STREV,LOOKUPS!K$10,0)*$FC$6+VLOOKUP($FA37,LTREV,LOOKUPS!K$9,0)*$FD$6+VLOOKUP($FA37,CFP,LOOKUPS!K$6,0)*$FE$6+VLOOKUP($FA37,EP,LOOKUPS!K$8,0)*$FF$6+VLOOKUP($FA37,BM,LOOKUPS!K$5,0)*$FG$6+VLOOKUP($FA37,DIV,LOOKUPS!K$7,0)*$FH$6++VLOOKUP($FA37,SIZE,LOOKUPS!K$11,0)*$FI$6),"",VLOOKUP($FA37,MOM,LOOKUPS!K$12,0)*$FB$6+VLOOKUP($FA37,STREV,LOOKUPS!K$10,0)*$FC$6+VLOOKUP($FA37,LTREV,LOOKUPS!K$9,0)*$FD$6+VLOOKUP($FA37,CFP,LOOKUPS!K$6,0)*$FE$6+VLOOKUP($FA37,EP,LOOKUPS!K$8,0)*$FF$6+VLOOKUP($FA37,BM,LOOKUPS!K$5,0)*$FG$6+VLOOKUP($FA37,DIV,LOOKUPS!K$7,0)*$FH$6++VLOOKUP($FA37,SIZE,LOOKUPS!K$11,0)*$FI$6)</f>
        <v/>
      </c>
      <c r="FK37" s="1" t="str">
        <f>IF(ISERROR(VLOOKUP($FA37,MOM,LOOKUPS!L$12,0)*$FB$6+VLOOKUP($FA37,STREV,LOOKUPS!L$10,0)*$FC$6+VLOOKUP($FA37,LTREV,LOOKUPS!L$9,0)*$FD$6+VLOOKUP($FA37,CFP,LOOKUPS!L$6,0)*$FE$6+VLOOKUP($FA37,EP,LOOKUPS!L$8,0)*$FF$6+VLOOKUP($FA37,BM,LOOKUPS!L$5,0)*$FG$6+VLOOKUP($FA37,DIV,LOOKUPS!L$7,0)*$FH$6++VLOOKUP($FA37,SIZE,LOOKUPS!L$11,0)*$FI$6),"",VLOOKUP($FA37,MOM,LOOKUPS!L$12,0)*$FB$6+VLOOKUP($FA37,STREV,LOOKUPS!L$10,0)*$FC$6+VLOOKUP($FA37,LTREV,LOOKUPS!L$9,0)*$FD$6+VLOOKUP($FA37,CFP,LOOKUPS!L$6,0)*$FE$6+VLOOKUP($FA37,EP,LOOKUPS!L$8,0)*$FF$6+VLOOKUP($FA37,BM,LOOKUPS!L$5,0)*$FG$6+VLOOKUP($FA37,DIV,LOOKUPS!L$7,0)*$FH$6++VLOOKUP($FA37,SIZE,LOOKUPS!L$11,0)*$FI$6)</f>
        <v/>
      </c>
    </row>
    <row r="38" spans="1:167" x14ac:dyDescent="0.3">
      <c r="A38" s="1">
        <v>192905</v>
      </c>
      <c r="B38" s="1">
        <v>-13.14</v>
      </c>
      <c r="C38" s="1">
        <v>-12.29</v>
      </c>
      <c r="D38" s="1">
        <v>-6.82</v>
      </c>
      <c r="E38" s="1">
        <v>-8.8699999999999992</v>
      </c>
      <c r="F38" s="1">
        <v>-5.36</v>
      </c>
      <c r="G38" s="1">
        <v>-7.12</v>
      </c>
      <c r="H38" s="1">
        <v>-6.83</v>
      </c>
      <c r="I38" s="1">
        <v>-7.95</v>
      </c>
      <c r="J38" s="1">
        <v>-10</v>
      </c>
      <c r="K38" s="1">
        <v>-11.9</v>
      </c>
      <c r="M38" s="1">
        <v>192806</v>
      </c>
      <c r="N38" s="1">
        <v>-7.8</v>
      </c>
      <c r="O38" s="1">
        <v>-6.92</v>
      </c>
      <c r="P38" s="1">
        <v>-6.51</v>
      </c>
      <c r="Q38" s="1">
        <v>-6.03</v>
      </c>
      <c r="R38" s="1">
        <v>-4.07</v>
      </c>
      <c r="S38" s="1">
        <v>-5.45</v>
      </c>
      <c r="T38" s="1">
        <v>-6.82</v>
      </c>
      <c r="U38" s="1">
        <v>-7.5</v>
      </c>
      <c r="V38" s="1">
        <v>-6.67</v>
      </c>
      <c r="W38" s="1">
        <v>-12.52</v>
      </c>
      <c r="Y38" s="1">
        <v>193305</v>
      </c>
      <c r="Z38" s="1">
        <v>112.25</v>
      </c>
      <c r="AA38" s="1">
        <v>88.22</v>
      </c>
      <c r="AB38" s="1">
        <v>82.24</v>
      </c>
      <c r="AC38" s="1">
        <v>55.54</v>
      </c>
      <c r="AD38" s="1">
        <v>57.31</v>
      </c>
      <c r="AE38" s="1">
        <v>45.98</v>
      </c>
      <c r="AF38" s="1">
        <v>44.58</v>
      </c>
      <c r="AG38" s="1">
        <v>39.630000000000003</v>
      </c>
      <c r="AH38" s="1">
        <v>23.87</v>
      </c>
      <c r="AI38" s="1">
        <v>15.99</v>
      </c>
      <c r="AK38">
        <v>195311</v>
      </c>
      <c r="AL38">
        <v>-3.26</v>
      </c>
      <c r="AM38">
        <v>3.43</v>
      </c>
      <c r="AN38">
        <v>2.54</v>
      </c>
      <c r="AO38">
        <v>2.27</v>
      </c>
      <c r="AP38">
        <v>3.23</v>
      </c>
      <c r="AQ38">
        <v>3.03</v>
      </c>
      <c r="AR38">
        <v>2.56</v>
      </c>
      <c r="AS38">
        <v>2.42</v>
      </c>
      <c r="AT38">
        <v>2.39</v>
      </c>
      <c r="AU38">
        <v>4.3600000000000003</v>
      </c>
      <c r="AV38">
        <v>2.08</v>
      </c>
      <c r="AW38">
        <v>3.81</v>
      </c>
      <c r="AX38">
        <v>2.23</v>
      </c>
      <c r="AY38">
        <v>2.77</v>
      </c>
      <c r="AZ38">
        <v>2.34</v>
      </c>
      <c r="BA38">
        <v>2.82</v>
      </c>
      <c r="BB38">
        <v>2.02</v>
      </c>
      <c r="BC38">
        <v>2.5099999999999998</v>
      </c>
      <c r="BD38">
        <v>2.2799999999999998</v>
      </c>
      <c r="BF38" s="1">
        <v>195311</v>
      </c>
      <c r="BG38" s="1">
        <v>3.21</v>
      </c>
      <c r="BH38" s="1">
        <v>3.06</v>
      </c>
      <c r="BI38" s="1">
        <v>2.86</v>
      </c>
      <c r="BJ38" s="1">
        <v>2.15</v>
      </c>
      <c r="BK38" s="1">
        <v>3.11</v>
      </c>
      <c r="BL38" s="1">
        <v>2.3199999999999998</v>
      </c>
      <c r="BM38" s="1">
        <v>3.41</v>
      </c>
      <c r="BN38" s="1">
        <v>2.7</v>
      </c>
      <c r="BO38" s="1">
        <v>1.98</v>
      </c>
      <c r="BP38" s="1">
        <v>4.0599999999999996</v>
      </c>
      <c r="BQ38" s="1">
        <v>2.15</v>
      </c>
      <c r="BR38" s="1">
        <v>2.96</v>
      </c>
      <c r="BS38" s="1">
        <v>1.68</v>
      </c>
      <c r="BT38" s="1">
        <v>2.89</v>
      </c>
      <c r="BU38" s="1">
        <v>3.95</v>
      </c>
      <c r="BV38" s="1">
        <v>2.91</v>
      </c>
      <c r="BW38" s="1">
        <v>2.4900000000000002</v>
      </c>
      <c r="BX38" s="1">
        <v>1.62</v>
      </c>
      <c r="BY38" s="1">
        <v>2.34</v>
      </c>
      <c r="CA38" s="1">
        <v>192811</v>
      </c>
      <c r="CB38" s="1">
        <v>59.52</v>
      </c>
      <c r="CC38" s="1">
        <v>10.51</v>
      </c>
      <c r="CD38" s="1">
        <v>12.13</v>
      </c>
      <c r="CE38" s="1">
        <v>11.81</v>
      </c>
      <c r="CF38" s="1">
        <v>10.7</v>
      </c>
      <c r="CG38" s="1">
        <v>11.15</v>
      </c>
      <c r="CH38" s="1">
        <v>11.63</v>
      </c>
      <c r="CI38" s="1">
        <v>11.59</v>
      </c>
      <c r="CJ38" s="1">
        <v>12.67</v>
      </c>
      <c r="CK38" s="1">
        <v>12.37</v>
      </c>
      <c r="CL38" s="1">
        <v>8.9600000000000009</v>
      </c>
      <c r="CM38" s="1">
        <v>10.130000000000001</v>
      </c>
      <c r="CN38" s="1">
        <v>12.19</v>
      </c>
      <c r="CO38" s="1">
        <v>13.01</v>
      </c>
      <c r="CP38" s="1">
        <v>10.220000000000001</v>
      </c>
      <c r="CQ38" s="1">
        <v>13.08</v>
      </c>
      <c r="CR38" s="1">
        <v>10.050000000000001</v>
      </c>
      <c r="CS38" s="1">
        <v>15.92</v>
      </c>
      <c r="CT38" s="1">
        <v>9.35</v>
      </c>
      <c r="CV38" s="1">
        <v>192911</v>
      </c>
      <c r="CW38" s="1">
        <v>-13.58</v>
      </c>
      <c r="CX38" s="1">
        <v>-14.59</v>
      </c>
      <c r="CY38" s="1">
        <v>-9.85</v>
      </c>
      <c r="CZ38" s="1">
        <v>-9.51</v>
      </c>
      <c r="DA38" s="1">
        <v>-14.65</v>
      </c>
      <c r="DB38" s="1">
        <v>-12.69</v>
      </c>
      <c r="DC38" s="1">
        <v>-9.89</v>
      </c>
      <c r="DD38" s="1">
        <v>-8.9</v>
      </c>
      <c r="DE38" s="1">
        <v>-9.68</v>
      </c>
      <c r="DF38" s="1">
        <v>-13.05</v>
      </c>
      <c r="DG38" s="1">
        <v>-16.12</v>
      </c>
      <c r="DH38" s="1">
        <v>-14.48</v>
      </c>
      <c r="DI38" s="1">
        <v>-10.96</v>
      </c>
      <c r="DJ38" s="1">
        <v>-10.16</v>
      </c>
      <c r="DK38" s="1">
        <v>-9.6300000000000008</v>
      </c>
      <c r="DL38" s="1">
        <v>-8.61</v>
      </c>
      <c r="DM38" s="1">
        <v>-9.19</v>
      </c>
      <c r="DN38" s="1">
        <v>-9.17</v>
      </c>
      <c r="DO38" s="1">
        <v>-10.18</v>
      </c>
      <c r="DQ38" s="1">
        <v>192811</v>
      </c>
      <c r="DR38" s="1">
        <v>-99.99</v>
      </c>
      <c r="DS38" s="1">
        <v>12.48</v>
      </c>
      <c r="DT38" s="1">
        <v>11.13</v>
      </c>
      <c r="DU38" s="1">
        <v>11.46</v>
      </c>
      <c r="DV38" s="1">
        <v>14.26</v>
      </c>
      <c r="DW38" s="1">
        <v>8.24</v>
      </c>
      <c r="DX38" s="1">
        <v>12.73</v>
      </c>
      <c r="DY38" s="1">
        <v>10.66</v>
      </c>
      <c r="DZ38" s="1">
        <v>12.32</v>
      </c>
      <c r="EA38" s="1">
        <v>12.92</v>
      </c>
      <c r="EB38" s="1">
        <v>15.63</v>
      </c>
      <c r="EC38" s="1">
        <v>8.94</v>
      </c>
      <c r="ED38" s="1">
        <v>7.53</v>
      </c>
      <c r="EE38" s="1">
        <v>11.22</v>
      </c>
      <c r="EF38" s="1">
        <v>14.29</v>
      </c>
      <c r="EG38" s="1">
        <v>11.58</v>
      </c>
      <c r="EH38" s="1">
        <v>9.75</v>
      </c>
      <c r="EI38" s="1">
        <v>9.98</v>
      </c>
      <c r="EJ38" s="1">
        <v>14.62</v>
      </c>
      <c r="EL38">
        <v>192811</v>
      </c>
      <c r="EM38">
        <v>11.81</v>
      </c>
      <c r="EN38">
        <v>-1.81</v>
      </c>
      <c r="EO38">
        <v>2.8</v>
      </c>
      <c r="EP38">
        <v>0.38</v>
      </c>
      <c r="ER38" s="1">
        <v>192905</v>
      </c>
      <c r="ES38" s="1">
        <v>-2.04</v>
      </c>
      <c r="EU38" s="1">
        <v>192806</v>
      </c>
      <c r="EV38" s="1">
        <v>0.97</v>
      </c>
      <c r="EX38" s="1">
        <v>193305</v>
      </c>
      <c r="EY38" s="1">
        <v>32.99</v>
      </c>
      <c r="FA38" s="1">
        <v>192905</v>
      </c>
      <c r="FB38" s="1" t="str">
        <f>IF(ISERROR(VLOOKUP($FA38,MOM,LOOKUPS!C$12,0)*$FB$6+VLOOKUP($FA38,STREV,LOOKUPS!C$10,0)*$FC$6+VLOOKUP($FA38,LTREV,LOOKUPS!C$9,0)*$FD$6+VLOOKUP($FA38,CFP,LOOKUPS!C$6,0)*$FE$6+VLOOKUP($FA38,EP,LOOKUPS!C$8,0)*$FF$6+VLOOKUP($FA38,BM,LOOKUPS!C$5,0)*$FG$6+VLOOKUP($FA38,DIV,LOOKUPS!C$7,0)*$FH$6++VLOOKUP($FA38,SIZE,LOOKUPS!C$11,0)*$FI$6),"",VLOOKUP($FA38,MOM,LOOKUPS!C$12,0)*$FB$6+VLOOKUP($FA38,STREV,LOOKUPS!C$10,0)*$FC$6+VLOOKUP($FA38,LTREV,LOOKUPS!C$9,0)*$FD$6+VLOOKUP($FA38,CFP,LOOKUPS!C$6,0)*$FE$6+VLOOKUP($FA38,EP,LOOKUPS!C$8,0)*$FF$6+VLOOKUP($FA38,BM,LOOKUPS!C$5,0)*$FG$6+VLOOKUP($FA38,DIV,LOOKUPS!C$7,0)*$FH$6++VLOOKUP($FA38,SIZE,LOOKUPS!C$11,0)*$FI$6)</f>
        <v/>
      </c>
      <c r="FC38" s="1" t="str">
        <f>IF(ISERROR(VLOOKUP($FA38,MOM,LOOKUPS!D$12,0)*$FB$6+VLOOKUP($FA38,STREV,LOOKUPS!D$10,0)*$FC$6+VLOOKUP($FA38,LTREV,LOOKUPS!D$9,0)*$FD$6+VLOOKUP($FA38,CFP,LOOKUPS!D$6,0)*$FE$6+VLOOKUP($FA38,EP,LOOKUPS!D$8,0)*$FF$6+VLOOKUP($FA38,BM,LOOKUPS!D$5,0)*$FG$6+VLOOKUP($FA38,DIV,LOOKUPS!D$7,0)*$FH$6++VLOOKUP($FA38,SIZE,LOOKUPS!D$11,0)*$FI$6),"",VLOOKUP($FA38,MOM,LOOKUPS!D$12,0)*$FB$6+VLOOKUP($FA38,STREV,LOOKUPS!D$10,0)*$FC$6+VLOOKUP($FA38,LTREV,LOOKUPS!D$9,0)*$FD$6+VLOOKUP($FA38,CFP,LOOKUPS!D$6,0)*$FE$6+VLOOKUP($FA38,EP,LOOKUPS!D$8,0)*$FF$6+VLOOKUP($FA38,BM,LOOKUPS!D$5,0)*$FG$6+VLOOKUP($FA38,DIV,LOOKUPS!D$7,0)*$FH$6++VLOOKUP($FA38,SIZE,LOOKUPS!D$11,0)*$FI$6)</f>
        <v/>
      </c>
      <c r="FD38" s="1" t="str">
        <f>IF(ISERROR(VLOOKUP($FA38,MOM,LOOKUPS!E$12,0)*$FB$6+VLOOKUP($FA38,STREV,LOOKUPS!E$10,0)*$FC$6+VLOOKUP($FA38,LTREV,LOOKUPS!E$9,0)*$FD$6+VLOOKUP($FA38,CFP,LOOKUPS!E$6,0)*$FE$6+VLOOKUP($FA38,EP,LOOKUPS!E$8,0)*$FF$6+VLOOKUP($FA38,BM,LOOKUPS!E$5,0)*$FG$6+VLOOKUP($FA38,DIV,LOOKUPS!E$7,0)*$FH$6++VLOOKUP($FA38,SIZE,LOOKUPS!E$11,0)*$FI$6),"",VLOOKUP($FA38,MOM,LOOKUPS!E$12,0)*$FB$6+VLOOKUP($FA38,STREV,LOOKUPS!E$10,0)*$FC$6+VLOOKUP($FA38,LTREV,LOOKUPS!E$9,0)*$FD$6+VLOOKUP($FA38,CFP,LOOKUPS!E$6,0)*$FE$6+VLOOKUP($FA38,EP,LOOKUPS!E$8,0)*$FF$6+VLOOKUP($FA38,BM,LOOKUPS!E$5,0)*$FG$6+VLOOKUP($FA38,DIV,LOOKUPS!E$7,0)*$FH$6++VLOOKUP($FA38,SIZE,LOOKUPS!E$11,0)*$FI$6)</f>
        <v/>
      </c>
      <c r="FE38" s="1" t="str">
        <f>IF(ISERROR(VLOOKUP($FA38,MOM,LOOKUPS!F$12,0)*$FB$6+VLOOKUP($FA38,STREV,LOOKUPS!F$10,0)*$FC$6+VLOOKUP($FA38,LTREV,LOOKUPS!F$9,0)*$FD$6+VLOOKUP($FA38,CFP,LOOKUPS!F$6,0)*$FE$6+VLOOKUP($FA38,EP,LOOKUPS!F$8,0)*$FF$6+VLOOKUP($FA38,BM,LOOKUPS!F$5,0)*$FG$6+VLOOKUP($FA38,DIV,LOOKUPS!F$7,0)*$FH$6++VLOOKUP($FA38,SIZE,LOOKUPS!F$11,0)*$FI$6),"",VLOOKUP($FA38,MOM,LOOKUPS!F$12,0)*$FB$6+VLOOKUP($FA38,STREV,LOOKUPS!F$10,0)*$FC$6+VLOOKUP($FA38,LTREV,LOOKUPS!F$9,0)*$FD$6+VLOOKUP($FA38,CFP,LOOKUPS!F$6,0)*$FE$6+VLOOKUP($FA38,EP,LOOKUPS!F$8,0)*$FF$6+VLOOKUP($FA38,BM,LOOKUPS!F$5,0)*$FG$6+VLOOKUP($FA38,DIV,LOOKUPS!F$7,0)*$FH$6++VLOOKUP($FA38,SIZE,LOOKUPS!F$11,0)*$FI$6)</f>
        <v/>
      </c>
      <c r="FF38" s="1" t="str">
        <f>IF(ISERROR(VLOOKUP($FA38,MOM,LOOKUPS!G$12,0)*$FB$6+VLOOKUP($FA38,STREV,LOOKUPS!G$10,0)*$FC$6+VLOOKUP($FA38,LTREV,LOOKUPS!G$9,0)*$FD$6+VLOOKUP($FA38,CFP,LOOKUPS!G$6,0)*$FE$6+VLOOKUP($FA38,EP,LOOKUPS!G$8,0)*$FF$6+VLOOKUP($FA38,BM,LOOKUPS!G$5,0)*$FG$6+VLOOKUP($FA38,DIV,LOOKUPS!G$7,0)*$FH$6++VLOOKUP($FA38,SIZE,LOOKUPS!G$11,0)*$FI$6),"",VLOOKUP($FA38,MOM,LOOKUPS!G$12,0)*$FB$6+VLOOKUP($FA38,STREV,LOOKUPS!G$10,0)*$FC$6+VLOOKUP($FA38,LTREV,LOOKUPS!G$9,0)*$FD$6+VLOOKUP($FA38,CFP,LOOKUPS!G$6,0)*$FE$6+VLOOKUP($FA38,EP,LOOKUPS!G$8,0)*$FF$6+VLOOKUP($FA38,BM,LOOKUPS!G$5,0)*$FG$6+VLOOKUP($FA38,DIV,LOOKUPS!G$7,0)*$FH$6++VLOOKUP($FA38,SIZE,LOOKUPS!G$11,0)*$FI$6)</f>
        <v/>
      </c>
      <c r="FG38" s="1" t="str">
        <f>IF(ISERROR(VLOOKUP($FA38,MOM,LOOKUPS!H$12,0)*$FB$6+VLOOKUP($FA38,STREV,LOOKUPS!H$10,0)*$FC$6+VLOOKUP($FA38,LTREV,LOOKUPS!H$9,0)*$FD$6+VLOOKUP($FA38,CFP,LOOKUPS!H$6,0)*$FE$6+VLOOKUP($FA38,EP,LOOKUPS!H$8,0)*$FF$6+VLOOKUP($FA38,BM,LOOKUPS!H$5,0)*$FG$6+VLOOKUP($FA38,DIV,LOOKUPS!H$7,0)*$FH$6++VLOOKUP($FA38,SIZE,LOOKUPS!H$11,0)*$FI$6),"",VLOOKUP($FA38,MOM,LOOKUPS!H$12,0)*$FB$6+VLOOKUP($FA38,STREV,LOOKUPS!H$10,0)*$FC$6+VLOOKUP($FA38,LTREV,LOOKUPS!H$9,0)*$FD$6+VLOOKUP($FA38,CFP,LOOKUPS!H$6,0)*$FE$6+VLOOKUP($FA38,EP,LOOKUPS!H$8,0)*$FF$6+VLOOKUP($FA38,BM,LOOKUPS!H$5,0)*$FG$6+VLOOKUP($FA38,DIV,LOOKUPS!H$7,0)*$FH$6++VLOOKUP($FA38,SIZE,LOOKUPS!H$11,0)*$FI$6)</f>
        <v/>
      </c>
      <c r="FH38" s="1" t="str">
        <f>IF(ISERROR(VLOOKUP($FA38,MOM,LOOKUPS!I$12,0)*$FB$6+VLOOKUP($FA38,STREV,LOOKUPS!I$10,0)*$FC$6+VLOOKUP($FA38,LTREV,LOOKUPS!I$9,0)*$FD$6+VLOOKUP($FA38,CFP,LOOKUPS!I$6,0)*$FE$6+VLOOKUP($FA38,EP,LOOKUPS!I$8,0)*$FF$6+VLOOKUP($FA38,BM,LOOKUPS!I$5,0)*$FG$6+VLOOKUP($FA38,DIV,LOOKUPS!I$7,0)*$FH$6++VLOOKUP($FA38,SIZE,LOOKUPS!I$11,0)*$FI$6),"",VLOOKUP($FA38,MOM,LOOKUPS!I$12,0)*$FB$6+VLOOKUP($FA38,STREV,LOOKUPS!I$10,0)*$FC$6+VLOOKUP($FA38,LTREV,LOOKUPS!I$9,0)*$FD$6+VLOOKUP($FA38,CFP,LOOKUPS!I$6,0)*$FE$6+VLOOKUP($FA38,EP,LOOKUPS!I$8,0)*$FF$6+VLOOKUP($FA38,BM,LOOKUPS!I$5,0)*$FG$6+VLOOKUP($FA38,DIV,LOOKUPS!I$7,0)*$FH$6++VLOOKUP($FA38,SIZE,LOOKUPS!I$11,0)*$FI$6)</f>
        <v/>
      </c>
      <c r="FI38" s="1" t="str">
        <f>IF(ISERROR(VLOOKUP($FA38,MOM,LOOKUPS!J$12,0)*$FB$6+VLOOKUP($FA38,STREV,LOOKUPS!J$10,0)*$FC$6+VLOOKUP($FA38,LTREV,LOOKUPS!J$9,0)*$FD$6+VLOOKUP($FA38,CFP,LOOKUPS!J$6,0)*$FE$6+VLOOKUP($FA38,EP,LOOKUPS!J$8,0)*$FF$6+VLOOKUP($FA38,BM,LOOKUPS!J$5,0)*$FG$6+VLOOKUP($FA38,DIV,LOOKUPS!J$7,0)*$FH$6++VLOOKUP($FA38,SIZE,LOOKUPS!J$11,0)*$FI$6),"",VLOOKUP($FA38,MOM,LOOKUPS!J$12,0)*$FB$6+VLOOKUP($FA38,STREV,LOOKUPS!J$10,0)*$FC$6+VLOOKUP($FA38,LTREV,LOOKUPS!J$9,0)*$FD$6+VLOOKUP($FA38,CFP,LOOKUPS!J$6,0)*$FE$6+VLOOKUP($FA38,EP,LOOKUPS!J$8,0)*$FF$6+VLOOKUP($FA38,BM,LOOKUPS!J$5,0)*$FG$6+VLOOKUP($FA38,DIV,LOOKUPS!J$7,0)*$FH$6++VLOOKUP($FA38,SIZE,LOOKUPS!J$11,0)*$FI$6)</f>
        <v/>
      </c>
      <c r="FJ38" s="1" t="str">
        <f>IF(ISERROR(VLOOKUP($FA38,MOM,LOOKUPS!K$12,0)*$FB$6+VLOOKUP($FA38,STREV,LOOKUPS!K$10,0)*$FC$6+VLOOKUP($FA38,LTREV,LOOKUPS!K$9,0)*$FD$6+VLOOKUP($FA38,CFP,LOOKUPS!K$6,0)*$FE$6+VLOOKUP($FA38,EP,LOOKUPS!K$8,0)*$FF$6+VLOOKUP($FA38,BM,LOOKUPS!K$5,0)*$FG$6+VLOOKUP($FA38,DIV,LOOKUPS!K$7,0)*$FH$6++VLOOKUP($FA38,SIZE,LOOKUPS!K$11,0)*$FI$6),"",VLOOKUP($FA38,MOM,LOOKUPS!K$12,0)*$FB$6+VLOOKUP($FA38,STREV,LOOKUPS!K$10,0)*$FC$6+VLOOKUP($FA38,LTREV,LOOKUPS!K$9,0)*$FD$6+VLOOKUP($FA38,CFP,LOOKUPS!K$6,0)*$FE$6+VLOOKUP($FA38,EP,LOOKUPS!K$8,0)*$FF$6+VLOOKUP($FA38,BM,LOOKUPS!K$5,0)*$FG$6+VLOOKUP($FA38,DIV,LOOKUPS!K$7,0)*$FH$6++VLOOKUP($FA38,SIZE,LOOKUPS!K$11,0)*$FI$6)</f>
        <v/>
      </c>
      <c r="FK38" s="1" t="str">
        <f>IF(ISERROR(VLOOKUP($FA38,MOM,LOOKUPS!L$12,0)*$FB$6+VLOOKUP($FA38,STREV,LOOKUPS!L$10,0)*$FC$6+VLOOKUP($FA38,LTREV,LOOKUPS!L$9,0)*$FD$6+VLOOKUP($FA38,CFP,LOOKUPS!L$6,0)*$FE$6+VLOOKUP($FA38,EP,LOOKUPS!L$8,0)*$FF$6+VLOOKUP($FA38,BM,LOOKUPS!L$5,0)*$FG$6+VLOOKUP($FA38,DIV,LOOKUPS!L$7,0)*$FH$6++VLOOKUP($FA38,SIZE,LOOKUPS!L$11,0)*$FI$6),"",VLOOKUP($FA38,MOM,LOOKUPS!L$12,0)*$FB$6+VLOOKUP($FA38,STREV,LOOKUPS!L$10,0)*$FC$6+VLOOKUP($FA38,LTREV,LOOKUPS!L$9,0)*$FD$6+VLOOKUP($FA38,CFP,LOOKUPS!L$6,0)*$FE$6+VLOOKUP($FA38,EP,LOOKUPS!L$8,0)*$FF$6+VLOOKUP($FA38,BM,LOOKUPS!L$5,0)*$FG$6+VLOOKUP($FA38,DIV,LOOKUPS!L$7,0)*$FH$6++VLOOKUP($FA38,SIZE,LOOKUPS!L$11,0)*$FI$6)</f>
        <v/>
      </c>
    </row>
    <row r="39" spans="1:167" x14ac:dyDescent="0.3">
      <c r="A39" s="1">
        <v>192906</v>
      </c>
      <c r="B39" s="1">
        <v>3.8</v>
      </c>
      <c r="C39" s="1">
        <v>5.53</v>
      </c>
      <c r="D39" s="1">
        <v>3.73</v>
      </c>
      <c r="E39" s="1">
        <v>6.42</v>
      </c>
      <c r="F39" s="1">
        <v>4.6100000000000003</v>
      </c>
      <c r="G39" s="1">
        <v>7.43</v>
      </c>
      <c r="H39" s="1">
        <v>7.9</v>
      </c>
      <c r="I39" s="1">
        <v>10.84</v>
      </c>
      <c r="J39" s="1">
        <v>14.81</v>
      </c>
      <c r="K39" s="1">
        <v>13.03</v>
      </c>
      <c r="M39" s="1">
        <v>192807</v>
      </c>
      <c r="N39" s="1">
        <v>-0.87</v>
      </c>
      <c r="O39" s="1">
        <v>-0.56000000000000005</v>
      </c>
      <c r="P39" s="1">
        <v>-1.74</v>
      </c>
      <c r="Q39" s="1">
        <v>0.14000000000000001</v>
      </c>
      <c r="R39" s="1">
        <v>1.9</v>
      </c>
      <c r="S39" s="1">
        <v>0.95</v>
      </c>
      <c r="T39" s="1">
        <v>0.21</v>
      </c>
      <c r="U39" s="1">
        <v>1.31</v>
      </c>
      <c r="V39" s="1">
        <v>0.59</v>
      </c>
      <c r="W39" s="1">
        <v>0.18</v>
      </c>
      <c r="Y39" s="1">
        <v>193306</v>
      </c>
      <c r="Z39" s="1">
        <v>32.03</v>
      </c>
      <c r="AA39" s="1">
        <v>36.729999999999997</v>
      </c>
      <c r="AB39" s="1">
        <v>39.520000000000003</v>
      </c>
      <c r="AC39" s="1">
        <v>20.64</v>
      </c>
      <c r="AD39" s="1">
        <v>22.3</v>
      </c>
      <c r="AE39" s="1">
        <v>19.61</v>
      </c>
      <c r="AF39" s="1">
        <v>21.87</v>
      </c>
      <c r="AG39" s="1">
        <v>22.3</v>
      </c>
      <c r="AH39" s="1">
        <v>15.25</v>
      </c>
      <c r="AI39" s="1">
        <v>7.67</v>
      </c>
      <c r="AK39">
        <v>195312</v>
      </c>
      <c r="AL39">
        <v>-8.11</v>
      </c>
      <c r="AM39">
        <v>7.0000000000000007E-2</v>
      </c>
      <c r="AN39">
        <v>0.15</v>
      </c>
      <c r="AO39">
        <v>-1.24</v>
      </c>
      <c r="AP39">
        <v>-0.23</v>
      </c>
      <c r="AQ39">
        <v>0.86</v>
      </c>
      <c r="AR39">
        <v>-0.06</v>
      </c>
      <c r="AS39">
        <v>-1.05</v>
      </c>
      <c r="AT39">
        <v>-0.98</v>
      </c>
      <c r="AU39">
        <v>0.32</v>
      </c>
      <c r="AV39">
        <v>-0.8</v>
      </c>
      <c r="AW39">
        <v>0.66</v>
      </c>
      <c r="AX39">
        <v>1.07</v>
      </c>
      <c r="AY39">
        <v>-0.12</v>
      </c>
      <c r="AZ39">
        <v>0.01</v>
      </c>
      <c r="BA39">
        <v>-0.33</v>
      </c>
      <c r="BB39">
        <v>-1.75</v>
      </c>
      <c r="BC39">
        <v>-0.36</v>
      </c>
      <c r="BD39">
        <v>-1.58</v>
      </c>
      <c r="BF39" s="1">
        <v>195312</v>
      </c>
      <c r="BG39" s="1">
        <v>-6.7</v>
      </c>
      <c r="BH39" s="1">
        <v>-0.02</v>
      </c>
      <c r="BI39" s="1">
        <v>0.3</v>
      </c>
      <c r="BJ39" s="1">
        <v>-1.23</v>
      </c>
      <c r="BK39" s="1">
        <v>-0.62</v>
      </c>
      <c r="BL39" s="1">
        <v>0.28000000000000003</v>
      </c>
      <c r="BM39" s="1">
        <v>1.3</v>
      </c>
      <c r="BN39" s="1">
        <v>-1.1100000000000001</v>
      </c>
      <c r="BO39" s="1">
        <v>-1.1399999999999999</v>
      </c>
      <c r="BP39" s="1">
        <v>-0.81</v>
      </c>
      <c r="BQ39" s="1">
        <v>-0.43</v>
      </c>
      <c r="BR39" s="1">
        <v>1.17</v>
      </c>
      <c r="BS39" s="1">
        <v>-0.61</v>
      </c>
      <c r="BT39" s="1">
        <v>0.86</v>
      </c>
      <c r="BU39" s="1">
        <v>1.75</v>
      </c>
      <c r="BV39" s="1">
        <v>-0.81</v>
      </c>
      <c r="BW39" s="1">
        <v>-1.4</v>
      </c>
      <c r="BX39" s="1">
        <v>-1.04</v>
      </c>
      <c r="BY39" s="1">
        <v>-1.25</v>
      </c>
      <c r="CA39" s="1">
        <v>192812</v>
      </c>
      <c r="CB39" s="1">
        <v>-1.49</v>
      </c>
      <c r="CC39" s="1">
        <v>1.08</v>
      </c>
      <c r="CD39" s="1">
        <v>-0.26</v>
      </c>
      <c r="CE39" s="1">
        <v>-2.12</v>
      </c>
      <c r="CF39" s="1">
        <v>1.29</v>
      </c>
      <c r="CG39" s="1">
        <v>0.45</v>
      </c>
      <c r="CH39" s="1">
        <v>-0.44</v>
      </c>
      <c r="CI39" s="1">
        <v>-0.73</v>
      </c>
      <c r="CJ39" s="1">
        <v>-2.62</v>
      </c>
      <c r="CK39" s="1">
        <v>0.65</v>
      </c>
      <c r="CL39" s="1">
        <v>1.97</v>
      </c>
      <c r="CM39" s="1">
        <v>0.66</v>
      </c>
      <c r="CN39" s="1">
        <v>0.22</v>
      </c>
      <c r="CO39" s="1">
        <v>0.21</v>
      </c>
      <c r="CP39" s="1">
        <v>-1.1000000000000001</v>
      </c>
      <c r="CQ39" s="1">
        <v>-0.37</v>
      </c>
      <c r="CR39" s="1">
        <v>-1.1000000000000001</v>
      </c>
      <c r="CS39" s="1">
        <v>-3.29</v>
      </c>
      <c r="CT39" s="1">
        <v>-1.94</v>
      </c>
      <c r="CV39" s="1">
        <v>192912</v>
      </c>
      <c r="CW39" s="1">
        <v>-6.8</v>
      </c>
      <c r="CX39" s="1">
        <v>1.86</v>
      </c>
      <c r="CY39" s="1">
        <v>-1.07</v>
      </c>
      <c r="CZ39" s="1">
        <v>-4.09</v>
      </c>
      <c r="DA39" s="1">
        <v>2.39</v>
      </c>
      <c r="DB39" s="1">
        <v>-0.57999999999999996</v>
      </c>
      <c r="DC39" s="1">
        <v>-0.12</v>
      </c>
      <c r="DD39" s="1">
        <v>-2.4700000000000002</v>
      </c>
      <c r="DE39" s="1">
        <v>-4.8</v>
      </c>
      <c r="DF39" s="1">
        <v>2.11</v>
      </c>
      <c r="DG39" s="1">
        <v>2.64</v>
      </c>
      <c r="DH39" s="1">
        <v>0.8</v>
      </c>
      <c r="DI39" s="1">
        <v>-1.93</v>
      </c>
      <c r="DJ39" s="1">
        <v>-1.44</v>
      </c>
      <c r="DK39" s="1">
        <v>1.1599999999999999</v>
      </c>
      <c r="DL39" s="1">
        <v>-2.17</v>
      </c>
      <c r="DM39" s="1">
        <v>-2.76</v>
      </c>
      <c r="DN39" s="1">
        <v>-2.25</v>
      </c>
      <c r="DO39" s="1">
        <v>-7.28</v>
      </c>
      <c r="DQ39" s="1">
        <v>192812</v>
      </c>
      <c r="DR39" s="1">
        <v>-99.99</v>
      </c>
      <c r="DS39" s="1">
        <v>-2.6</v>
      </c>
      <c r="DT39" s="1">
        <v>0.5</v>
      </c>
      <c r="DU39" s="1">
        <v>0.93</v>
      </c>
      <c r="DV39" s="1">
        <v>-3.07</v>
      </c>
      <c r="DW39" s="1">
        <v>-1.18</v>
      </c>
      <c r="DX39" s="1">
        <v>0.55000000000000004</v>
      </c>
      <c r="DY39" s="1">
        <v>1.48</v>
      </c>
      <c r="DZ39" s="1">
        <v>0.72</v>
      </c>
      <c r="EA39" s="1">
        <v>-2.27</v>
      </c>
      <c r="EB39" s="1">
        <v>-3.88</v>
      </c>
      <c r="EC39" s="1">
        <v>-1.68</v>
      </c>
      <c r="ED39" s="1">
        <v>-0.68</v>
      </c>
      <c r="EE39" s="1">
        <v>-0.02</v>
      </c>
      <c r="EF39" s="1">
        <v>1.1299999999999999</v>
      </c>
      <c r="EG39" s="1">
        <v>1.61</v>
      </c>
      <c r="EH39" s="1">
        <v>1.35</v>
      </c>
      <c r="EI39" s="1">
        <v>0.97</v>
      </c>
      <c r="EJ39" s="1">
        <v>0.47</v>
      </c>
      <c r="EL39">
        <v>192812</v>
      </c>
      <c r="EM39">
        <v>0.36</v>
      </c>
      <c r="EN39">
        <v>-0.85</v>
      </c>
      <c r="EO39">
        <v>-0.6</v>
      </c>
      <c r="EP39">
        <v>0.06</v>
      </c>
      <c r="ER39" s="1">
        <v>192906</v>
      </c>
      <c r="ES39" s="1">
        <v>8.7899999999999991</v>
      </c>
      <c r="EU39" s="1">
        <v>192807</v>
      </c>
      <c r="EV39" s="1">
        <v>-1.7</v>
      </c>
      <c r="EX39" s="1">
        <v>193306</v>
      </c>
      <c r="EY39" s="1">
        <v>10.29</v>
      </c>
      <c r="FA39" s="1">
        <v>192906</v>
      </c>
      <c r="FB39" s="1" t="str">
        <f>IF(ISERROR(VLOOKUP($FA39,MOM,LOOKUPS!C$12,0)*$FB$6+VLOOKUP($FA39,STREV,LOOKUPS!C$10,0)*$FC$6+VLOOKUP($FA39,LTREV,LOOKUPS!C$9,0)*$FD$6+VLOOKUP($FA39,CFP,LOOKUPS!C$6,0)*$FE$6+VLOOKUP($FA39,EP,LOOKUPS!C$8,0)*$FF$6+VLOOKUP($FA39,BM,LOOKUPS!C$5,0)*$FG$6+VLOOKUP($FA39,DIV,LOOKUPS!C$7,0)*$FH$6++VLOOKUP($FA39,SIZE,LOOKUPS!C$11,0)*$FI$6),"",VLOOKUP($FA39,MOM,LOOKUPS!C$12,0)*$FB$6+VLOOKUP($FA39,STREV,LOOKUPS!C$10,0)*$FC$6+VLOOKUP($FA39,LTREV,LOOKUPS!C$9,0)*$FD$6+VLOOKUP($FA39,CFP,LOOKUPS!C$6,0)*$FE$6+VLOOKUP($FA39,EP,LOOKUPS!C$8,0)*$FF$6+VLOOKUP($FA39,BM,LOOKUPS!C$5,0)*$FG$6+VLOOKUP($FA39,DIV,LOOKUPS!C$7,0)*$FH$6++VLOOKUP($FA39,SIZE,LOOKUPS!C$11,0)*$FI$6)</f>
        <v/>
      </c>
      <c r="FC39" s="1" t="str">
        <f>IF(ISERROR(VLOOKUP($FA39,MOM,LOOKUPS!D$12,0)*$FB$6+VLOOKUP($FA39,STREV,LOOKUPS!D$10,0)*$FC$6+VLOOKUP($FA39,LTREV,LOOKUPS!D$9,0)*$FD$6+VLOOKUP($FA39,CFP,LOOKUPS!D$6,0)*$FE$6+VLOOKUP($FA39,EP,LOOKUPS!D$8,0)*$FF$6+VLOOKUP($FA39,BM,LOOKUPS!D$5,0)*$FG$6+VLOOKUP($FA39,DIV,LOOKUPS!D$7,0)*$FH$6++VLOOKUP($FA39,SIZE,LOOKUPS!D$11,0)*$FI$6),"",VLOOKUP($FA39,MOM,LOOKUPS!D$12,0)*$FB$6+VLOOKUP($FA39,STREV,LOOKUPS!D$10,0)*$FC$6+VLOOKUP($FA39,LTREV,LOOKUPS!D$9,0)*$FD$6+VLOOKUP($FA39,CFP,LOOKUPS!D$6,0)*$FE$6+VLOOKUP($FA39,EP,LOOKUPS!D$8,0)*$FF$6+VLOOKUP($FA39,BM,LOOKUPS!D$5,0)*$FG$6+VLOOKUP($FA39,DIV,LOOKUPS!D$7,0)*$FH$6++VLOOKUP($FA39,SIZE,LOOKUPS!D$11,0)*$FI$6)</f>
        <v/>
      </c>
      <c r="FD39" s="1" t="str">
        <f>IF(ISERROR(VLOOKUP($FA39,MOM,LOOKUPS!E$12,0)*$FB$6+VLOOKUP($FA39,STREV,LOOKUPS!E$10,0)*$FC$6+VLOOKUP($FA39,LTREV,LOOKUPS!E$9,0)*$FD$6+VLOOKUP($FA39,CFP,LOOKUPS!E$6,0)*$FE$6+VLOOKUP($FA39,EP,LOOKUPS!E$8,0)*$FF$6+VLOOKUP($FA39,BM,LOOKUPS!E$5,0)*$FG$6+VLOOKUP($FA39,DIV,LOOKUPS!E$7,0)*$FH$6++VLOOKUP($FA39,SIZE,LOOKUPS!E$11,0)*$FI$6),"",VLOOKUP($FA39,MOM,LOOKUPS!E$12,0)*$FB$6+VLOOKUP($FA39,STREV,LOOKUPS!E$10,0)*$FC$6+VLOOKUP($FA39,LTREV,LOOKUPS!E$9,0)*$FD$6+VLOOKUP($FA39,CFP,LOOKUPS!E$6,0)*$FE$6+VLOOKUP($FA39,EP,LOOKUPS!E$8,0)*$FF$6+VLOOKUP($FA39,BM,LOOKUPS!E$5,0)*$FG$6+VLOOKUP($FA39,DIV,LOOKUPS!E$7,0)*$FH$6++VLOOKUP($FA39,SIZE,LOOKUPS!E$11,0)*$FI$6)</f>
        <v/>
      </c>
      <c r="FE39" s="1" t="str">
        <f>IF(ISERROR(VLOOKUP($FA39,MOM,LOOKUPS!F$12,0)*$FB$6+VLOOKUP($FA39,STREV,LOOKUPS!F$10,0)*$FC$6+VLOOKUP($FA39,LTREV,LOOKUPS!F$9,0)*$FD$6+VLOOKUP($FA39,CFP,LOOKUPS!F$6,0)*$FE$6+VLOOKUP($FA39,EP,LOOKUPS!F$8,0)*$FF$6+VLOOKUP($FA39,BM,LOOKUPS!F$5,0)*$FG$6+VLOOKUP($FA39,DIV,LOOKUPS!F$7,0)*$FH$6++VLOOKUP($FA39,SIZE,LOOKUPS!F$11,0)*$FI$6),"",VLOOKUP($FA39,MOM,LOOKUPS!F$12,0)*$FB$6+VLOOKUP($FA39,STREV,LOOKUPS!F$10,0)*$FC$6+VLOOKUP($FA39,LTREV,LOOKUPS!F$9,0)*$FD$6+VLOOKUP($FA39,CFP,LOOKUPS!F$6,0)*$FE$6+VLOOKUP($FA39,EP,LOOKUPS!F$8,0)*$FF$6+VLOOKUP($FA39,BM,LOOKUPS!F$5,0)*$FG$6+VLOOKUP($FA39,DIV,LOOKUPS!F$7,0)*$FH$6++VLOOKUP($FA39,SIZE,LOOKUPS!F$11,0)*$FI$6)</f>
        <v/>
      </c>
      <c r="FF39" s="1" t="str">
        <f>IF(ISERROR(VLOOKUP($FA39,MOM,LOOKUPS!G$12,0)*$FB$6+VLOOKUP($FA39,STREV,LOOKUPS!G$10,0)*$FC$6+VLOOKUP($FA39,LTREV,LOOKUPS!G$9,0)*$FD$6+VLOOKUP($FA39,CFP,LOOKUPS!G$6,0)*$FE$6+VLOOKUP($FA39,EP,LOOKUPS!G$8,0)*$FF$6+VLOOKUP($FA39,BM,LOOKUPS!G$5,0)*$FG$6+VLOOKUP($FA39,DIV,LOOKUPS!G$7,0)*$FH$6++VLOOKUP($FA39,SIZE,LOOKUPS!G$11,0)*$FI$6),"",VLOOKUP($FA39,MOM,LOOKUPS!G$12,0)*$FB$6+VLOOKUP($FA39,STREV,LOOKUPS!G$10,0)*$FC$6+VLOOKUP($FA39,LTREV,LOOKUPS!G$9,0)*$FD$6+VLOOKUP($FA39,CFP,LOOKUPS!G$6,0)*$FE$6+VLOOKUP($FA39,EP,LOOKUPS!G$8,0)*$FF$6+VLOOKUP($FA39,BM,LOOKUPS!G$5,0)*$FG$6+VLOOKUP($FA39,DIV,LOOKUPS!G$7,0)*$FH$6++VLOOKUP($FA39,SIZE,LOOKUPS!G$11,0)*$FI$6)</f>
        <v/>
      </c>
      <c r="FG39" s="1" t="str">
        <f>IF(ISERROR(VLOOKUP($FA39,MOM,LOOKUPS!H$12,0)*$FB$6+VLOOKUP($FA39,STREV,LOOKUPS!H$10,0)*$FC$6+VLOOKUP($FA39,LTREV,LOOKUPS!H$9,0)*$FD$6+VLOOKUP($FA39,CFP,LOOKUPS!H$6,0)*$FE$6+VLOOKUP($FA39,EP,LOOKUPS!H$8,0)*$FF$6+VLOOKUP($FA39,BM,LOOKUPS!H$5,0)*$FG$6+VLOOKUP($FA39,DIV,LOOKUPS!H$7,0)*$FH$6++VLOOKUP($FA39,SIZE,LOOKUPS!H$11,0)*$FI$6),"",VLOOKUP($FA39,MOM,LOOKUPS!H$12,0)*$FB$6+VLOOKUP($FA39,STREV,LOOKUPS!H$10,0)*$FC$6+VLOOKUP($FA39,LTREV,LOOKUPS!H$9,0)*$FD$6+VLOOKUP($FA39,CFP,LOOKUPS!H$6,0)*$FE$6+VLOOKUP($FA39,EP,LOOKUPS!H$8,0)*$FF$6+VLOOKUP($FA39,BM,LOOKUPS!H$5,0)*$FG$6+VLOOKUP($FA39,DIV,LOOKUPS!H$7,0)*$FH$6++VLOOKUP($FA39,SIZE,LOOKUPS!H$11,0)*$FI$6)</f>
        <v/>
      </c>
      <c r="FH39" s="1" t="str">
        <f>IF(ISERROR(VLOOKUP($FA39,MOM,LOOKUPS!I$12,0)*$FB$6+VLOOKUP($FA39,STREV,LOOKUPS!I$10,0)*$FC$6+VLOOKUP($FA39,LTREV,LOOKUPS!I$9,0)*$FD$6+VLOOKUP($FA39,CFP,LOOKUPS!I$6,0)*$FE$6+VLOOKUP($FA39,EP,LOOKUPS!I$8,0)*$FF$6+VLOOKUP($FA39,BM,LOOKUPS!I$5,0)*$FG$6+VLOOKUP($FA39,DIV,LOOKUPS!I$7,0)*$FH$6++VLOOKUP($FA39,SIZE,LOOKUPS!I$11,0)*$FI$6),"",VLOOKUP($FA39,MOM,LOOKUPS!I$12,0)*$FB$6+VLOOKUP($FA39,STREV,LOOKUPS!I$10,0)*$FC$6+VLOOKUP($FA39,LTREV,LOOKUPS!I$9,0)*$FD$6+VLOOKUP($FA39,CFP,LOOKUPS!I$6,0)*$FE$6+VLOOKUP($FA39,EP,LOOKUPS!I$8,0)*$FF$6+VLOOKUP($FA39,BM,LOOKUPS!I$5,0)*$FG$6+VLOOKUP($FA39,DIV,LOOKUPS!I$7,0)*$FH$6++VLOOKUP($FA39,SIZE,LOOKUPS!I$11,0)*$FI$6)</f>
        <v/>
      </c>
      <c r="FI39" s="1" t="str">
        <f>IF(ISERROR(VLOOKUP($FA39,MOM,LOOKUPS!J$12,0)*$FB$6+VLOOKUP($FA39,STREV,LOOKUPS!J$10,0)*$FC$6+VLOOKUP($FA39,LTREV,LOOKUPS!J$9,0)*$FD$6+VLOOKUP($FA39,CFP,LOOKUPS!J$6,0)*$FE$6+VLOOKUP($FA39,EP,LOOKUPS!J$8,0)*$FF$6+VLOOKUP($FA39,BM,LOOKUPS!J$5,0)*$FG$6+VLOOKUP($FA39,DIV,LOOKUPS!J$7,0)*$FH$6++VLOOKUP($FA39,SIZE,LOOKUPS!J$11,0)*$FI$6),"",VLOOKUP($FA39,MOM,LOOKUPS!J$12,0)*$FB$6+VLOOKUP($FA39,STREV,LOOKUPS!J$10,0)*$FC$6+VLOOKUP($FA39,LTREV,LOOKUPS!J$9,0)*$FD$6+VLOOKUP($FA39,CFP,LOOKUPS!J$6,0)*$FE$6+VLOOKUP($FA39,EP,LOOKUPS!J$8,0)*$FF$6+VLOOKUP($FA39,BM,LOOKUPS!J$5,0)*$FG$6+VLOOKUP($FA39,DIV,LOOKUPS!J$7,0)*$FH$6++VLOOKUP($FA39,SIZE,LOOKUPS!J$11,0)*$FI$6)</f>
        <v/>
      </c>
      <c r="FJ39" s="1" t="str">
        <f>IF(ISERROR(VLOOKUP($FA39,MOM,LOOKUPS!K$12,0)*$FB$6+VLOOKUP($FA39,STREV,LOOKUPS!K$10,0)*$FC$6+VLOOKUP($FA39,LTREV,LOOKUPS!K$9,0)*$FD$6+VLOOKUP($FA39,CFP,LOOKUPS!K$6,0)*$FE$6+VLOOKUP($FA39,EP,LOOKUPS!K$8,0)*$FF$6+VLOOKUP($FA39,BM,LOOKUPS!K$5,0)*$FG$6+VLOOKUP($FA39,DIV,LOOKUPS!K$7,0)*$FH$6++VLOOKUP($FA39,SIZE,LOOKUPS!K$11,0)*$FI$6),"",VLOOKUP($FA39,MOM,LOOKUPS!K$12,0)*$FB$6+VLOOKUP($FA39,STREV,LOOKUPS!K$10,0)*$FC$6+VLOOKUP($FA39,LTREV,LOOKUPS!K$9,0)*$FD$6+VLOOKUP($FA39,CFP,LOOKUPS!K$6,0)*$FE$6+VLOOKUP($FA39,EP,LOOKUPS!K$8,0)*$FF$6+VLOOKUP($FA39,BM,LOOKUPS!K$5,0)*$FG$6+VLOOKUP($FA39,DIV,LOOKUPS!K$7,0)*$FH$6++VLOOKUP($FA39,SIZE,LOOKUPS!K$11,0)*$FI$6)</f>
        <v/>
      </c>
      <c r="FK39" s="1" t="str">
        <f>IF(ISERROR(VLOOKUP($FA39,MOM,LOOKUPS!L$12,0)*$FB$6+VLOOKUP($FA39,STREV,LOOKUPS!L$10,0)*$FC$6+VLOOKUP($FA39,LTREV,LOOKUPS!L$9,0)*$FD$6+VLOOKUP($FA39,CFP,LOOKUPS!L$6,0)*$FE$6+VLOOKUP($FA39,EP,LOOKUPS!L$8,0)*$FF$6+VLOOKUP($FA39,BM,LOOKUPS!L$5,0)*$FG$6+VLOOKUP($FA39,DIV,LOOKUPS!L$7,0)*$FH$6++VLOOKUP($FA39,SIZE,LOOKUPS!L$11,0)*$FI$6),"",VLOOKUP($FA39,MOM,LOOKUPS!L$12,0)*$FB$6+VLOOKUP($FA39,STREV,LOOKUPS!L$10,0)*$FC$6+VLOOKUP($FA39,LTREV,LOOKUPS!L$9,0)*$FD$6+VLOOKUP($FA39,CFP,LOOKUPS!L$6,0)*$FE$6+VLOOKUP($FA39,EP,LOOKUPS!L$8,0)*$FF$6+VLOOKUP($FA39,BM,LOOKUPS!L$5,0)*$FG$6+VLOOKUP($FA39,DIV,LOOKUPS!L$7,0)*$FH$6++VLOOKUP($FA39,SIZE,LOOKUPS!L$11,0)*$FI$6)</f>
        <v/>
      </c>
    </row>
    <row r="40" spans="1:167" x14ac:dyDescent="0.3">
      <c r="A40" s="1">
        <v>192907</v>
      </c>
      <c r="B40" s="1">
        <v>0.62</v>
      </c>
      <c r="C40" s="1">
        <v>-2.2599999999999998</v>
      </c>
      <c r="D40" s="1">
        <v>1.64</v>
      </c>
      <c r="E40" s="1">
        <v>0.37</v>
      </c>
      <c r="F40" s="1">
        <v>2.79</v>
      </c>
      <c r="G40" s="1">
        <v>4.5</v>
      </c>
      <c r="H40" s="1">
        <v>1.44</v>
      </c>
      <c r="I40" s="1">
        <v>3.32</v>
      </c>
      <c r="J40" s="1">
        <v>3.46</v>
      </c>
      <c r="K40" s="1">
        <v>1.57</v>
      </c>
      <c r="M40" s="1">
        <v>192808</v>
      </c>
      <c r="N40" s="1">
        <v>9.7200000000000006</v>
      </c>
      <c r="O40" s="1">
        <v>3.88</v>
      </c>
      <c r="P40" s="1">
        <v>5.0199999999999996</v>
      </c>
      <c r="Q40" s="1">
        <v>3.18</v>
      </c>
      <c r="R40" s="1">
        <v>6.93</v>
      </c>
      <c r="S40" s="1">
        <v>5.7</v>
      </c>
      <c r="T40" s="1">
        <v>5.15</v>
      </c>
      <c r="U40" s="1">
        <v>7.34</v>
      </c>
      <c r="V40" s="1">
        <v>7.82</v>
      </c>
      <c r="W40" s="1">
        <v>3.46</v>
      </c>
      <c r="Y40" s="1">
        <v>193307</v>
      </c>
      <c r="Z40" s="1">
        <v>-1.61</v>
      </c>
      <c r="AA40" s="1">
        <v>-11.6</v>
      </c>
      <c r="AB40" s="1">
        <v>-8.6999999999999993</v>
      </c>
      <c r="AC40" s="1">
        <v>-6.74</v>
      </c>
      <c r="AD40" s="1">
        <v>-11.91</v>
      </c>
      <c r="AE40" s="1">
        <v>-9.42</v>
      </c>
      <c r="AF40" s="1">
        <v>-14.55</v>
      </c>
      <c r="AG40" s="1">
        <v>-11.13</v>
      </c>
      <c r="AH40" s="1">
        <v>-9.9600000000000009</v>
      </c>
      <c r="AI40" s="1">
        <v>-6.04</v>
      </c>
      <c r="AK40">
        <v>195401</v>
      </c>
      <c r="AL40">
        <v>18.34</v>
      </c>
      <c r="AM40">
        <v>4.68</v>
      </c>
      <c r="AN40">
        <v>5.58</v>
      </c>
      <c r="AO40">
        <v>7.88</v>
      </c>
      <c r="AP40">
        <v>4.4400000000000004</v>
      </c>
      <c r="AQ40">
        <v>4.67</v>
      </c>
      <c r="AR40">
        <v>5.79</v>
      </c>
      <c r="AS40">
        <v>7.26</v>
      </c>
      <c r="AT40">
        <v>7.84</v>
      </c>
      <c r="AU40">
        <v>4.04</v>
      </c>
      <c r="AV40">
        <v>4.8499999999999996</v>
      </c>
      <c r="AW40">
        <v>5.15</v>
      </c>
      <c r="AX40">
        <v>4.18</v>
      </c>
      <c r="AY40">
        <v>6.47</v>
      </c>
      <c r="AZ40">
        <v>5.1100000000000003</v>
      </c>
      <c r="BA40">
        <v>6.55</v>
      </c>
      <c r="BB40">
        <v>7.95</v>
      </c>
      <c r="BC40">
        <v>7.35</v>
      </c>
      <c r="BD40">
        <v>8.32</v>
      </c>
      <c r="BF40" s="1">
        <v>195401</v>
      </c>
      <c r="BG40" s="1">
        <v>14.27</v>
      </c>
      <c r="BH40" s="1">
        <v>4.9000000000000004</v>
      </c>
      <c r="BI40" s="1">
        <v>5.94</v>
      </c>
      <c r="BJ40" s="1">
        <v>7.19</v>
      </c>
      <c r="BK40" s="1">
        <v>4.8</v>
      </c>
      <c r="BL40" s="1">
        <v>5.32</v>
      </c>
      <c r="BM40" s="1">
        <v>5.28</v>
      </c>
      <c r="BN40" s="1">
        <v>7.52</v>
      </c>
      <c r="BO40" s="1">
        <v>7.09</v>
      </c>
      <c r="BP40" s="1">
        <v>4.8499999999999996</v>
      </c>
      <c r="BQ40" s="1">
        <v>4.74</v>
      </c>
      <c r="BR40" s="1">
        <v>5.0999999999999996</v>
      </c>
      <c r="BS40" s="1">
        <v>5.55</v>
      </c>
      <c r="BT40" s="1">
        <v>4.99</v>
      </c>
      <c r="BU40" s="1">
        <v>5.58</v>
      </c>
      <c r="BV40" s="1">
        <v>7.66</v>
      </c>
      <c r="BW40" s="1">
        <v>7.39</v>
      </c>
      <c r="BX40" s="1">
        <v>7.71</v>
      </c>
      <c r="BY40" s="1">
        <v>6.48</v>
      </c>
      <c r="CA40" s="1">
        <v>192901</v>
      </c>
      <c r="CB40" s="1">
        <v>-3.03</v>
      </c>
      <c r="CC40" s="1">
        <v>4.28</v>
      </c>
      <c r="CD40" s="1">
        <v>2.2599999999999998</v>
      </c>
      <c r="CE40" s="1">
        <v>3.13</v>
      </c>
      <c r="CF40" s="1">
        <v>3.6</v>
      </c>
      <c r="CG40" s="1">
        <v>4.6500000000000004</v>
      </c>
      <c r="CH40" s="1">
        <v>1.1000000000000001</v>
      </c>
      <c r="CI40" s="1">
        <v>3.43</v>
      </c>
      <c r="CJ40" s="1">
        <v>2.82</v>
      </c>
      <c r="CK40" s="1">
        <v>2.69</v>
      </c>
      <c r="CL40" s="1">
        <v>4.55</v>
      </c>
      <c r="CM40" s="1">
        <v>5.59</v>
      </c>
      <c r="CN40" s="1">
        <v>3.69</v>
      </c>
      <c r="CO40" s="1">
        <v>1.77</v>
      </c>
      <c r="CP40" s="1">
        <v>0.43</v>
      </c>
      <c r="CQ40" s="1">
        <v>3.13</v>
      </c>
      <c r="CR40" s="1">
        <v>3.75</v>
      </c>
      <c r="CS40" s="1">
        <v>0.82</v>
      </c>
      <c r="CT40" s="1">
        <v>4.8600000000000003</v>
      </c>
      <c r="CV40" s="1">
        <v>193001</v>
      </c>
      <c r="CW40" s="1">
        <v>16.28</v>
      </c>
      <c r="CX40" s="1">
        <v>6.31</v>
      </c>
      <c r="CY40" s="1">
        <v>7.5</v>
      </c>
      <c r="CZ40" s="1">
        <v>9</v>
      </c>
      <c r="DA40" s="1">
        <v>5.5</v>
      </c>
      <c r="DB40" s="1">
        <v>9.06</v>
      </c>
      <c r="DC40" s="1">
        <v>6.53</v>
      </c>
      <c r="DD40" s="1">
        <v>6.83</v>
      </c>
      <c r="DE40" s="1">
        <v>10.119999999999999</v>
      </c>
      <c r="DF40" s="1">
        <v>3.45</v>
      </c>
      <c r="DG40" s="1">
        <v>7.38</v>
      </c>
      <c r="DH40" s="1">
        <v>7.92</v>
      </c>
      <c r="DI40" s="1">
        <v>10.17</v>
      </c>
      <c r="DJ40" s="1">
        <v>6.81</v>
      </c>
      <c r="DK40" s="1">
        <v>6.25</v>
      </c>
      <c r="DL40" s="1">
        <v>6.76</v>
      </c>
      <c r="DM40" s="1">
        <v>6.9</v>
      </c>
      <c r="DN40" s="1">
        <v>6.18</v>
      </c>
      <c r="DO40" s="1">
        <v>13.95</v>
      </c>
      <c r="DQ40" s="1">
        <v>192901</v>
      </c>
      <c r="DR40" s="1">
        <v>-99.99</v>
      </c>
      <c r="DS40" s="1">
        <v>3.28</v>
      </c>
      <c r="DT40" s="1">
        <v>2.36</v>
      </c>
      <c r="DU40" s="1">
        <v>5.14</v>
      </c>
      <c r="DV40" s="1">
        <v>4.79</v>
      </c>
      <c r="DW40" s="1">
        <v>1.5</v>
      </c>
      <c r="DX40" s="1">
        <v>1.54</v>
      </c>
      <c r="DY40" s="1">
        <v>3.87</v>
      </c>
      <c r="DZ40" s="1">
        <v>5.63</v>
      </c>
      <c r="EA40" s="1">
        <v>6.92</v>
      </c>
      <c r="EB40" s="1">
        <v>2.67</v>
      </c>
      <c r="EC40" s="1">
        <v>0.26</v>
      </c>
      <c r="ED40" s="1">
        <v>2.73</v>
      </c>
      <c r="EE40" s="1">
        <v>1.28</v>
      </c>
      <c r="EF40" s="1">
        <v>1.8</v>
      </c>
      <c r="EG40" s="1">
        <v>3.58</v>
      </c>
      <c r="EH40" s="1">
        <v>4.16</v>
      </c>
      <c r="EI40" s="1">
        <v>6.34</v>
      </c>
      <c r="EJ40" s="1">
        <v>4.93</v>
      </c>
      <c r="EL40">
        <v>192901</v>
      </c>
      <c r="EM40">
        <v>4.66</v>
      </c>
      <c r="EN40">
        <v>-3.54</v>
      </c>
      <c r="EO40">
        <v>-1.21</v>
      </c>
      <c r="EP40">
        <v>0.34</v>
      </c>
      <c r="ER40" s="1">
        <v>192907</v>
      </c>
      <c r="ES40" s="1">
        <v>2.95</v>
      </c>
      <c r="EU40" s="1">
        <v>192808</v>
      </c>
      <c r="EV40" s="1">
        <v>0.08</v>
      </c>
      <c r="EX40" s="1">
        <v>193307</v>
      </c>
      <c r="EY40" s="1">
        <v>0.5</v>
      </c>
      <c r="FA40" s="1">
        <v>192907</v>
      </c>
      <c r="FB40" s="1" t="str">
        <f>IF(ISERROR(VLOOKUP($FA40,MOM,LOOKUPS!C$12,0)*$FB$6+VLOOKUP($FA40,STREV,LOOKUPS!C$10,0)*$FC$6+VLOOKUP($FA40,LTREV,LOOKUPS!C$9,0)*$FD$6+VLOOKUP($FA40,CFP,LOOKUPS!C$6,0)*$FE$6+VLOOKUP($FA40,EP,LOOKUPS!C$8,0)*$FF$6+VLOOKUP($FA40,BM,LOOKUPS!C$5,0)*$FG$6+VLOOKUP($FA40,DIV,LOOKUPS!C$7,0)*$FH$6++VLOOKUP($FA40,SIZE,LOOKUPS!C$11,0)*$FI$6),"",VLOOKUP($FA40,MOM,LOOKUPS!C$12,0)*$FB$6+VLOOKUP($FA40,STREV,LOOKUPS!C$10,0)*$FC$6+VLOOKUP($FA40,LTREV,LOOKUPS!C$9,0)*$FD$6+VLOOKUP($FA40,CFP,LOOKUPS!C$6,0)*$FE$6+VLOOKUP($FA40,EP,LOOKUPS!C$8,0)*$FF$6+VLOOKUP($FA40,BM,LOOKUPS!C$5,0)*$FG$6+VLOOKUP($FA40,DIV,LOOKUPS!C$7,0)*$FH$6++VLOOKUP($FA40,SIZE,LOOKUPS!C$11,0)*$FI$6)</f>
        <v/>
      </c>
      <c r="FC40" s="1" t="str">
        <f>IF(ISERROR(VLOOKUP($FA40,MOM,LOOKUPS!D$12,0)*$FB$6+VLOOKUP($FA40,STREV,LOOKUPS!D$10,0)*$FC$6+VLOOKUP($FA40,LTREV,LOOKUPS!D$9,0)*$FD$6+VLOOKUP($FA40,CFP,LOOKUPS!D$6,0)*$FE$6+VLOOKUP($FA40,EP,LOOKUPS!D$8,0)*$FF$6+VLOOKUP($FA40,BM,LOOKUPS!D$5,0)*$FG$6+VLOOKUP($FA40,DIV,LOOKUPS!D$7,0)*$FH$6++VLOOKUP($FA40,SIZE,LOOKUPS!D$11,0)*$FI$6),"",VLOOKUP($FA40,MOM,LOOKUPS!D$12,0)*$FB$6+VLOOKUP($FA40,STREV,LOOKUPS!D$10,0)*$FC$6+VLOOKUP($FA40,LTREV,LOOKUPS!D$9,0)*$FD$6+VLOOKUP($FA40,CFP,LOOKUPS!D$6,0)*$FE$6+VLOOKUP($FA40,EP,LOOKUPS!D$8,0)*$FF$6+VLOOKUP($FA40,BM,LOOKUPS!D$5,0)*$FG$6+VLOOKUP($FA40,DIV,LOOKUPS!D$7,0)*$FH$6++VLOOKUP($FA40,SIZE,LOOKUPS!D$11,0)*$FI$6)</f>
        <v/>
      </c>
      <c r="FD40" s="1" t="str">
        <f>IF(ISERROR(VLOOKUP($FA40,MOM,LOOKUPS!E$12,0)*$FB$6+VLOOKUP($FA40,STREV,LOOKUPS!E$10,0)*$FC$6+VLOOKUP($FA40,LTREV,LOOKUPS!E$9,0)*$FD$6+VLOOKUP($FA40,CFP,LOOKUPS!E$6,0)*$FE$6+VLOOKUP($FA40,EP,LOOKUPS!E$8,0)*$FF$6+VLOOKUP($FA40,BM,LOOKUPS!E$5,0)*$FG$6+VLOOKUP($FA40,DIV,LOOKUPS!E$7,0)*$FH$6++VLOOKUP($FA40,SIZE,LOOKUPS!E$11,0)*$FI$6),"",VLOOKUP($FA40,MOM,LOOKUPS!E$12,0)*$FB$6+VLOOKUP($FA40,STREV,LOOKUPS!E$10,0)*$FC$6+VLOOKUP($FA40,LTREV,LOOKUPS!E$9,0)*$FD$6+VLOOKUP($FA40,CFP,LOOKUPS!E$6,0)*$FE$6+VLOOKUP($FA40,EP,LOOKUPS!E$8,0)*$FF$6+VLOOKUP($FA40,BM,LOOKUPS!E$5,0)*$FG$6+VLOOKUP($FA40,DIV,LOOKUPS!E$7,0)*$FH$6++VLOOKUP($FA40,SIZE,LOOKUPS!E$11,0)*$FI$6)</f>
        <v/>
      </c>
      <c r="FE40" s="1" t="str">
        <f>IF(ISERROR(VLOOKUP($FA40,MOM,LOOKUPS!F$12,0)*$FB$6+VLOOKUP($FA40,STREV,LOOKUPS!F$10,0)*$FC$6+VLOOKUP($FA40,LTREV,LOOKUPS!F$9,0)*$FD$6+VLOOKUP($FA40,CFP,LOOKUPS!F$6,0)*$FE$6+VLOOKUP($FA40,EP,LOOKUPS!F$8,0)*$FF$6+VLOOKUP($FA40,BM,LOOKUPS!F$5,0)*$FG$6+VLOOKUP($FA40,DIV,LOOKUPS!F$7,0)*$FH$6++VLOOKUP($FA40,SIZE,LOOKUPS!F$11,0)*$FI$6),"",VLOOKUP($FA40,MOM,LOOKUPS!F$12,0)*$FB$6+VLOOKUP($FA40,STREV,LOOKUPS!F$10,0)*$FC$6+VLOOKUP($FA40,LTREV,LOOKUPS!F$9,0)*$FD$6+VLOOKUP($FA40,CFP,LOOKUPS!F$6,0)*$FE$6+VLOOKUP($FA40,EP,LOOKUPS!F$8,0)*$FF$6+VLOOKUP($FA40,BM,LOOKUPS!F$5,0)*$FG$6+VLOOKUP($FA40,DIV,LOOKUPS!F$7,0)*$FH$6++VLOOKUP($FA40,SIZE,LOOKUPS!F$11,0)*$FI$6)</f>
        <v/>
      </c>
      <c r="FF40" s="1" t="str">
        <f>IF(ISERROR(VLOOKUP($FA40,MOM,LOOKUPS!G$12,0)*$FB$6+VLOOKUP($FA40,STREV,LOOKUPS!G$10,0)*$FC$6+VLOOKUP($FA40,LTREV,LOOKUPS!G$9,0)*$FD$6+VLOOKUP($FA40,CFP,LOOKUPS!G$6,0)*$FE$6+VLOOKUP($FA40,EP,LOOKUPS!G$8,0)*$FF$6+VLOOKUP($FA40,BM,LOOKUPS!G$5,0)*$FG$6+VLOOKUP($FA40,DIV,LOOKUPS!G$7,0)*$FH$6++VLOOKUP($FA40,SIZE,LOOKUPS!G$11,0)*$FI$6),"",VLOOKUP($FA40,MOM,LOOKUPS!G$12,0)*$FB$6+VLOOKUP($FA40,STREV,LOOKUPS!G$10,0)*$FC$6+VLOOKUP($FA40,LTREV,LOOKUPS!G$9,0)*$FD$6+VLOOKUP($FA40,CFP,LOOKUPS!G$6,0)*$FE$6+VLOOKUP($FA40,EP,LOOKUPS!G$8,0)*$FF$6+VLOOKUP($FA40,BM,LOOKUPS!G$5,0)*$FG$6+VLOOKUP($FA40,DIV,LOOKUPS!G$7,0)*$FH$6++VLOOKUP($FA40,SIZE,LOOKUPS!G$11,0)*$FI$6)</f>
        <v/>
      </c>
      <c r="FG40" s="1" t="str">
        <f>IF(ISERROR(VLOOKUP($FA40,MOM,LOOKUPS!H$12,0)*$FB$6+VLOOKUP($FA40,STREV,LOOKUPS!H$10,0)*$FC$6+VLOOKUP($FA40,LTREV,LOOKUPS!H$9,0)*$FD$6+VLOOKUP($FA40,CFP,LOOKUPS!H$6,0)*$FE$6+VLOOKUP($FA40,EP,LOOKUPS!H$8,0)*$FF$6+VLOOKUP($FA40,BM,LOOKUPS!H$5,0)*$FG$6+VLOOKUP($FA40,DIV,LOOKUPS!H$7,0)*$FH$6++VLOOKUP($FA40,SIZE,LOOKUPS!H$11,0)*$FI$6),"",VLOOKUP($FA40,MOM,LOOKUPS!H$12,0)*$FB$6+VLOOKUP($FA40,STREV,LOOKUPS!H$10,0)*$FC$6+VLOOKUP($FA40,LTREV,LOOKUPS!H$9,0)*$FD$6+VLOOKUP($FA40,CFP,LOOKUPS!H$6,0)*$FE$6+VLOOKUP($FA40,EP,LOOKUPS!H$8,0)*$FF$6+VLOOKUP($FA40,BM,LOOKUPS!H$5,0)*$FG$6+VLOOKUP($FA40,DIV,LOOKUPS!H$7,0)*$FH$6++VLOOKUP($FA40,SIZE,LOOKUPS!H$11,0)*$FI$6)</f>
        <v/>
      </c>
      <c r="FH40" s="1" t="str">
        <f>IF(ISERROR(VLOOKUP($FA40,MOM,LOOKUPS!I$12,0)*$FB$6+VLOOKUP($FA40,STREV,LOOKUPS!I$10,0)*$FC$6+VLOOKUP($FA40,LTREV,LOOKUPS!I$9,0)*$FD$6+VLOOKUP($FA40,CFP,LOOKUPS!I$6,0)*$FE$6+VLOOKUP($FA40,EP,LOOKUPS!I$8,0)*$FF$6+VLOOKUP($FA40,BM,LOOKUPS!I$5,0)*$FG$6+VLOOKUP($FA40,DIV,LOOKUPS!I$7,0)*$FH$6++VLOOKUP($FA40,SIZE,LOOKUPS!I$11,0)*$FI$6),"",VLOOKUP($FA40,MOM,LOOKUPS!I$12,0)*$FB$6+VLOOKUP($FA40,STREV,LOOKUPS!I$10,0)*$FC$6+VLOOKUP($FA40,LTREV,LOOKUPS!I$9,0)*$FD$6+VLOOKUP($FA40,CFP,LOOKUPS!I$6,0)*$FE$6+VLOOKUP($FA40,EP,LOOKUPS!I$8,0)*$FF$6+VLOOKUP($FA40,BM,LOOKUPS!I$5,0)*$FG$6+VLOOKUP($FA40,DIV,LOOKUPS!I$7,0)*$FH$6++VLOOKUP($FA40,SIZE,LOOKUPS!I$11,0)*$FI$6)</f>
        <v/>
      </c>
      <c r="FI40" s="1" t="str">
        <f>IF(ISERROR(VLOOKUP($FA40,MOM,LOOKUPS!J$12,0)*$FB$6+VLOOKUP($FA40,STREV,LOOKUPS!J$10,0)*$FC$6+VLOOKUP($FA40,LTREV,LOOKUPS!J$9,0)*$FD$6+VLOOKUP($FA40,CFP,LOOKUPS!J$6,0)*$FE$6+VLOOKUP($FA40,EP,LOOKUPS!J$8,0)*$FF$6+VLOOKUP($FA40,BM,LOOKUPS!J$5,0)*$FG$6+VLOOKUP($FA40,DIV,LOOKUPS!J$7,0)*$FH$6++VLOOKUP($FA40,SIZE,LOOKUPS!J$11,0)*$FI$6),"",VLOOKUP($FA40,MOM,LOOKUPS!J$12,0)*$FB$6+VLOOKUP($FA40,STREV,LOOKUPS!J$10,0)*$FC$6+VLOOKUP($FA40,LTREV,LOOKUPS!J$9,0)*$FD$6+VLOOKUP($FA40,CFP,LOOKUPS!J$6,0)*$FE$6+VLOOKUP($FA40,EP,LOOKUPS!J$8,0)*$FF$6+VLOOKUP($FA40,BM,LOOKUPS!J$5,0)*$FG$6+VLOOKUP($FA40,DIV,LOOKUPS!J$7,0)*$FH$6++VLOOKUP($FA40,SIZE,LOOKUPS!J$11,0)*$FI$6)</f>
        <v/>
      </c>
      <c r="FJ40" s="1" t="str">
        <f>IF(ISERROR(VLOOKUP($FA40,MOM,LOOKUPS!K$12,0)*$FB$6+VLOOKUP($FA40,STREV,LOOKUPS!K$10,0)*$FC$6+VLOOKUP($FA40,LTREV,LOOKUPS!K$9,0)*$FD$6+VLOOKUP($FA40,CFP,LOOKUPS!K$6,0)*$FE$6+VLOOKUP($FA40,EP,LOOKUPS!K$8,0)*$FF$6+VLOOKUP($FA40,BM,LOOKUPS!K$5,0)*$FG$6+VLOOKUP($FA40,DIV,LOOKUPS!K$7,0)*$FH$6++VLOOKUP($FA40,SIZE,LOOKUPS!K$11,0)*$FI$6),"",VLOOKUP($FA40,MOM,LOOKUPS!K$12,0)*$FB$6+VLOOKUP($FA40,STREV,LOOKUPS!K$10,0)*$FC$6+VLOOKUP($FA40,LTREV,LOOKUPS!K$9,0)*$FD$6+VLOOKUP($FA40,CFP,LOOKUPS!K$6,0)*$FE$6+VLOOKUP($FA40,EP,LOOKUPS!K$8,0)*$FF$6+VLOOKUP($FA40,BM,LOOKUPS!K$5,0)*$FG$6+VLOOKUP($FA40,DIV,LOOKUPS!K$7,0)*$FH$6++VLOOKUP($FA40,SIZE,LOOKUPS!K$11,0)*$FI$6)</f>
        <v/>
      </c>
      <c r="FK40" s="1" t="str">
        <f>IF(ISERROR(VLOOKUP($FA40,MOM,LOOKUPS!L$12,0)*$FB$6+VLOOKUP($FA40,STREV,LOOKUPS!L$10,0)*$FC$6+VLOOKUP($FA40,LTREV,LOOKUPS!L$9,0)*$FD$6+VLOOKUP($FA40,CFP,LOOKUPS!L$6,0)*$FE$6+VLOOKUP($FA40,EP,LOOKUPS!L$8,0)*$FF$6+VLOOKUP($FA40,BM,LOOKUPS!L$5,0)*$FG$6+VLOOKUP($FA40,DIV,LOOKUPS!L$7,0)*$FH$6++VLOOKUP($FA40,SIZE,LOOKUPS!L$11,0)*$FI$6),"",VLOOKUP($FA40,MOM,LOOKUPS!L$12,0)*$FB$6+VLOOKUP($FA40,STREV,LOOKUPS!L$10,0)*$FC$6+VLOOKUP($FA40,LTREV,LOOKUPS!L$9,0)*$FD$6+VLOOKUP($FA40,CFP,LOOKUPS!L$6,0)*$FE$6+VLOOKUP($FA40,EP,LOOKUPS!L$8,0)*$FF$6+VLOOKUP($FA40,BM,LOOKUPS!L$5,0)*$FG$6+VLOOKUP($FA40,DIV,LOOKUPS!L$7,0)*$FH$6++VLOOKUP($FA40,SIZE,LOOKUPS!L$11,0)*$FI$6)</f>
        <v/>
      </c>
    </row>
    <row r="41" spans="1:167" x14ac:dyDescent="0.3">
      <c r="A41" s="1">
        <v>192908</v>
      </c>
      <c r="B41" s="1">
        <v>-3.34</v>
      </c>
      <c r="C41" s="1">
        <v>0.03</v>
      </c>
      <c r="D41" s="1">
        <v>-0.01</v>
      </c>
      <c r="E41" s="1">
        <v>-0.6</v>
      </c>
      <c r="F41" s="1">
        <v>1.1000000000000001</v>
      </c>
      <c r="G41" s="1">
        <v>3.4</v>
      </c>
      <c r="H41" s="1">
        <v>7.51</v>
      </c>
      <c r="I41" s="1">
        <v>6.57</v>
      </c>
      <c r="J41" s="1">
        <v>7.81</v>
      </c>
      <c r="K41" s="1">
        <v>5.76</v>
      </c>
      <c r="M41" s="1">
        <v>192809</v>
      </c>
      <c r="N41" s="1">
        <v>6.6</v>
      </c>
      <c r="O41" s="1">
        <v>5.43</v>
      </c>
      <c r="P41" s="1">
        <v>2.5099999999999998</v>
      </c>
      <c r="Q41" s="1">
        <v>4.95</v>
      </c>
      <c r="R41" s="1">
        <v>4.34</v>
      </c>
      <c r="S41" s="1">
        <v>4.51</v>
      </c>
      <c r="T41" s="1">
        <v>4.5199999999999996</v>
      </c>
      <c r="U41" s="1">
        <v>4.5</v>
      </c>
      <c r="V41" s="1">
        <v>4.42</v>
      </c>
      <c r="W41" s="1">
        <v>8.24</v>
      </c>
      <c r="Y41" s="1">
        <v>193308</v>
      </c>
      <c r="Z41" s="1">
        <v>3.53</v>
      </c>
      <c r="AA41" s="1">
        <v>8.2899999999999991</v>
      </c>
      <c r="AB41" s="1">
        <v>11.11</v>
      </c>
      <c r="AC41" s="1">
        <v>15.02</v>
      </c>
      <c r="AD41" s="1">
        <v>13.35</v>
      </c>
      <c r="AE41" s="1">
        <v>13.09</v>
      </c>
      <c r="AF41" s="1">
        <v>15.42</v>
      </c>
      <c r="AG41" s="1">
        <v>14.2</v>
      </c>
      <c r="AH41" s="1">
        <v>10.07</v>
      </c>
      <c r="AI41" s="1">
        <v>9.0500000000000007</v>
      </c>
      <c r="AK41">
        <v>195402</v>
      </c>
      <c r="AL41">
        <v>3.76</v>
      </c>
      <c r="AM41">
        <v>1.1599999999999999</v>
      </c>
      <c r="AN41">
        <v>1.86</v>
      </c>
      <c r="AO41">
        <v>2.0699999999999998</v>
      </c>
      <c r="AP41">
        <v>0.89</v>
      </c>
      <c r="AQ41">
        <v>1.81</v>
      </c>
      <c r="AR41">
        <v>1.8</v>
      </c>
      <c r="AS41">
        <v>2.77</v>
      </c>
      <c r="AT41">
        <v>1.3</v>
      </c>
      <c r="AU41">
        <v>0.77</v>
      </c>
      <c r="AV41">
        <v>1.02</v>
      </c>
      <c r="AW41">
        <v>1.7</v>
      </c>
      <c r="AX41">
        <v>1.93</v>
      </c>
      <c r="AY41">
        <v>2.08</v>
      </c>
      <c r="AZ41">
        <v>1.51</v>
      </c>
      <c r="BA41">
        <v>1.92</v>
      </c>
      <c r="BB41">
        <v>3.6</v>
      </c>
      <c r="BC41">
        <v>1.17</v>
      </c>
      <c r="BD41">
        <v>1.43</v>
      </c>
      <c r="BF41" s="1">
        <v>195402</v>
      </c>
      <c r="BG41" s="1">
        <v>1.86</v>
      </c>
      <c r="BH41" s="1">
        <v>0.91</v>
      </c>
      <c r="BI41" s="1">
        <v>2.14</v>
      </c>
      <c r="BJ41" s="1">
        <v>1.86</v>
      </c>
      <c r="BK41" s="1">
        <v>1.28</v>
      </c>
      <c r="BL41" s="1">
        <v>1.1100000000000001</v>
      </c>
      <c r="BM41" s="1">
        <v>2.4700000000000002</v>
      </c>
      <c r="BN41" s="1">
        <v>1.71</v>
      </c>
      <c r="BO41" s="1">
        <v>1.85</v>
      </c>
      <c r="BP41" s="1">
        <v>0.93</v>
      </c>
      <c r="BQ41" s="1">
        <v>1.63</v>
      </c>
      <c r="BR41" s="1">
        <v>0.17</v>
      </c>
      <c r="BS41" s="1">
        <v>2.06</v>
      </c>
      <c r="BT41" s="1">
        <v>1.96</v>
      </c>
      <c r="BU41" s="1">
        <v>3</v>
      </c>
      <c r="BV41" s="1">
        <v>1.54</v>
      </c>
      <c r="BW41" s="1">
        <v>1.88</v>
      </c>
      <c r="BX41" s="1">
        <v>1.74</v>
      </c>
      <c r="BY41" s="1">
        <v>1.96</v>
      </c>
      <c r="CA41" s="1">
        <v>192902</v>
      </c>
      <c r="CB41" s="1">
        <v>-9.3800000000000008</v>
      </c>
      <c r="CC41" s="1">
        <v>-0.05</v>
      </c>
      <c r="CD41" s="1">
        <v>1.1200000000000001</v>
      </c>
      <c r="CE41" s="1">
        <v>0.47</v>
      </c>
      <c r="CF41" s="1">
        <v>-0.33</v>
      </c>
      <c r="CG41" s="1">
        <v>0.94</v>
      </c>
      <c r="CH41" s="1">
        <v>1.34</v>
      </c>
      <c r="CI41" s="1">
        <v>0.33</v>
      </c>
      <c r="CJ41" s="1">
        <v>0.57999999999999996</v>
      </c>
      <c r="CK41" s="1">
        <v>0.95</v>
      </c>
      <c r="CL41" s="1">
        <v>-1.67</v>
      </c>
      <c r="CM41" s="1">
        <v>0.5</v>
      </c>
      <c r="CN41" s="1">
        <v>1.39</v>
      </c>
      <c r="CO41" s="1">
        <v>3.3</v>
      </c>
      <c r="CP41" s="1">
        <v>-0.63</v>
      </c>
      <c r="CQ41" s="1">
        <v>0.42</v>
      </c>
      <c r="CR41" s="1">
        <v>0.24</v>
      </c>
      <c r="CS41" s="1">
        <v>0.51</v>
      </c>
      <c r="CT41" s="1">
        <v>0.66</v>
      </c>
      <c r="CV41" s="1">
        <v>193002</v>
      </c>
      <c r="CW41" s="1">
        <v>4.3099999999999996</v>
      </c>
      <c r="CX41" s="1">
        <v>4.1100000000000003</v>
      </c>
      <c r="CY41" s="1">
        <v>1.6</v>
      </c>
      <c r="CZ41" s="1">
        <v>3.02</v>
      </c>
      <c r="DA41" s="1">
        <v>4.0999999999999996</v>
      </c>
      <c r="DB41" s="1">
        <v>3.28</v>
      </c>
      <c r="DC41" s="1">
        <v>1.04</v>
      </c>
      <c r="DD41" s="1">
        <v>2.76</v>
      </c>
      <c r="DE41" s="1">
        <v>2.7</v>
      </c>
      <c r="DF41" s="1">
        <v>5.16</v>
      </c>
      <c r="DG41" s="1">
        <v>3.11</v>
      </c>
      <c r="DH41" s="1">
        <v>4.13</v>
      </c>
      <c r="DI41" s="1">
        <v>2.46</v>
      </c>
      <c r="DJ41" s="1">
        <v>0.17</v>
      </c>
      <c r="DK41" s="1">
        <v>1.92</v>
      </c>
      <c r="DL41" s="1">
        <v>1.87</v>
      </c>
      <c r="DM41" s="1">
        <v>3.61</v>
      </c>
      <c r="DN41" s="1">
        <v>1.4</v>
      </c>
      <c r="DO41" s="1">
        <v>3.93</v>
      </c>
      <c r="DQ41" s="1">
        <v>192902</v>
      </c>
      <c r="DR41" s="1">
        <v>-99.99</v>
      </c>
      <c r="DS41" s="1">
        <v>0.86</v>
      </c>
      <c r="DT41" s="1">
        <v>1.24</v>
      </c>
      <c r="DU41" s="1">
        <v>-0.15</v>
      </c>
      <c r="DV41" s="1">
        <v>0.69</v>
      </c>
      <c r="DW41" s="1">
        <v>1.3</v>
      </c>
      <c r="DX41" s="1">
        <v>0.59</v>
      </c>
      <c r="DY41" s="1">
        <v>1.24</v>
      </c>
      <c r="DZ41" s="1">
        <v>-0.31</v>
      </c>
      <c r="EA41" s="1">
        <v>2.99</v>
      </c>
      <c r="EB41" s="1">
        <v>-1.6</v>
      </c>
      <c r="EC41" s="1">
        <v>1.19</v>
      </c>
      <c r="ED41" s="1">
        <v>1.42</v>
      </c>
      <c r="EE41" s="1">
        <v>-0.45</v>
      </c>
      <c r="EF41" s="1">
        <v>1.63</v>
      </c>
      <c r="EG41" s="1">
        <v>2.31</v>
      </c>
      <c r="EH41" s="1">
        <v>0.16</v>
      </c>
      <c r="EI41" s="1">
        <v>-0.46</v>
      </c>
      <c r="EJ41" s="1">
        <v>-0.15</v>
      </c>
      <c r="EL41">
        <v>192902</v>
      </c>
      <c r="EM41">
        <v>-0.34</v>
      </c>
      <c r="EN41">
        <v>-0.39</v>
      </c>
      <c r="EO41">
        <v>1.68</v>
      </c>
      <c r="EP41">
        <v>0.36</v>
      </c>
      <c r="ER41" s="1">
        <v>192908</v>
      </c>
      <c r="ES41" s="1">
        <v>4.67</v>
      </c>
      <c r="EU41" s="1">
        <v>192809</v>
      </c>
      <c r="EV41" s="1">
        <v>-0.46</v>
      </c>
      <c r="EX41" s="1">
        <v>193308</v>
      </c>
      <c r="EY41" s="1">
        <v>2.79</v>
      </c>
      <c r="FA41" s="1">
        <v>192908</v>
      </c>
      <c r="FB41" s="1" t="str">
        <f>IF(ISERROR(VLOOKUP($FA41,MOM,LOOKUPS!C$12,0)*$FB$6+VLOOKUP($FA41,STREV,LOOKUPS!C$10,0)*$FC$6+VLOOKUP($FA41,LTREV,LOOKUPS!C$9,0)*$FD$6+VLOOKUP($FA41,CFP,LOOKUPS!C$6,0)*$FE$6+VLOOKUP($FA41,EP,LOOKUPS!C$8,0)*$FF$6+VLOOKUP($FA41,BM,LOOKUPS!C$5,0)*$FG$6+VLOOKUP($FA41,DIV,LOOKUPS!C$7,0)*$FH$6++VLOOKUP($FA41,SIZE,LOOKUPS!C$11,0)*$FI$6),"",VLOOKUP($FA41,MOM,LOOKUPS!C$12,0)*$FB$6+VLOOKUP($FA41,STREV,LOOKUPS!C$10,0)*$FC$6+VLOOKUP($FA41,LTREV,LOOKUPS!C$9,0)*$FD$6+VLOOKUP($FA41,CFP,LOOKUPS!C$6,0)*$FE$6+VLOOKUP($FA41,EP,LOOKUPS!C$8,0)*$FF$6+VLOOKUP($FA41,BM,LOOKUPS!C$5,0)*$FG$6+VLOOKUP($FA41,DIV,LOOKUPS!C$7,0)*$FH$6++VLOOKUP($FA41,SIZE,LOOKUPS!C$11,0)*$FI$6)</f>
        <v/>
      </c>
      <c r="FC41" s="1" t="str">
        <f>IF(ISERROR(VLOOKUP($FA41,MOM,LOOKUPS!D$12,0)*$FB$6+VLOOKUP($FA41,STREV,LOOKUPS!D$10,0)*$FC$6+VLOOKUP($FA41,LTREV,LOOKUPS!D$9,0)*$FD$6+VLOOKUP($FA41,CFP,LOOKUPS!D$6,0)*$FE$6+VLOOKUP($FA41,EP,LOOKUPS!D$8,0)*$FF$6+VLOOKUP($FA41,BM,LOOKUPS!D$5,0)*$FG$6+VLOOKUP($FA41,DIV,LOOKUPS!D$7,0)*$FH$6++VLOOKUP($FA41,SIZE,LOOKUPS!D$11,0)*$FI$6),"",VLOOKUP($FA41,MOM,LOOKUPS!D$12,0)*$FB$6+VLOOKUP($FA41,STREV,LOOKUPS!D$10,0)*$FC$6+VLOOKUP($FA41,LTREV,LOOKUPS!D$9,0)*$FD$6+VLOOKUP($FA41,CFP,LOOKUPS!D$6,0)*$FE$6+VLOOKUP($FA41,EP,LOOKUPS!D$8,0)*$FF$6+VLOOKUP($FA41,BM,LOOKUPS!D$5,0)*$FG$6+VLOOKUP($FA41,DIV,LOOKUPS!D$7,0)*$FH$6++VLOOKUP($FA41,SIZE,LOOKUPS!D$11,0)*$FI$6)</f>
        <v/>
      </c>
      <c r="FD41" s="1" t="str">
        <f>IF(ISERROR(VLOOKUP($FA41,MOM,LOOKUPS!E$12,0)*$FB$6+VLOOKUP($FA41,STREV,LOOKUPS!E$10,0)*$FC$6+VLOOKUP($FA41,LTREV,LOOKUPS!E$9,0)*$FD$6+VLOOKUP($FA41,CFP,LOOKUPS!E$6,0)*$FE$6+VLOOKUP($FA41,EP,LOOKUPS!E$8,0)*$FF$6+VLOOKUP($FA41,BM,LOOKUPS!E$5,0)*$FG$6+VLOOKUP($FA41,DIV,LOOKUPS!E$7,0)*$FH$6++VLOOKUP($FA41,SIZE,LOOKUPS!E$11,0)*$FI$6),"",VLOOKUP($FA41,MOM,LOOKUPS!E$12,0)*$FB$6+VLOOKUP($FA41,STREV,LOOKUPS!E$10,0)*$FC$6+VLOOKUP($FA41,LTREV,LOOKUPS!E$9,0)*$FD$6+VLOOKUP($FA41,CFP,LOOKUPS!E$6,0)*$FE$6+VLOOKUP($FA41,EP,LOOKUPS!E$8,0)*$FF$6+VLOOKUP($FA41,BM,LOOKUPS!E$5,0)*$FG$6+VLOOKUP($FA41,DIV,LOOKUPS!E$7,0)*$FH$6++VLOOKUP($FA41,SIZE,LOOKUPS!E$11,0)*$FI$6)</f>
        <v/>
      </c>
      <c r="FE41" s="1" t="str">
        <f>IF(ISERROR(VLOOKUP($FA41,MOM,LOOKUPS!F$12,0)*$FB$6+VLOOKUP($FA41,STREV,LOOKUPS!F$10,0)*$FC$6+VLOOKUP($FA41,LTREV,LOOKUPS!F$9,0)*$FD$6+VLOOKUP($FA41,CFP,LOOKUPS!F$6,0)*$FE$6+VLOOKUP($FA41,EP,LOOKUPS!F$8,0)*$FF$6+VLOOKUP($FA41,BM,LOOKUPS!F$5,0)*$FG$6+VLOOKUP($FA41,DIV,LOOKUPS!F$7,0)*$FH$6++VLOOKUP($FA41,SIZE,LOOKUPS!F$11,0)*$FI$6),"",VLOOKUP($FA41,MOM,LOOKUPS!F$12,0)*$FB$6+VLOOKUP($FA41,STREV,LOOKUPS!F$10,0)*$FC$6+VLOOKUP($FA41,LTREV,LOOKUPS!F$9,0)*$FD$6+VLOOKUP($FA41,CFP,LOOKUPS!F$6,0)*$FE$6+VLOOKUP($FA41,EP,LOOKUPS!F$8,0)*$FF$6+VLOOKUP($FA41,BM,LOOKUPS!F$5,0)*$FG$6+VLOOKUP($FA41,DIV,LOOKUPS!F$7,0)*$FH$6++VLOOKUP($FA41,SIZE,LOOKUPS!F$11,0)*$FI$6)</f>
        <v/>
      </c>
      <c r="FF41" s="1" t="str">
        <f>IF(ISERROR(VLOOKUP($FA41,MOM,LOOKUPS!G$12,0)*$FB$6+VLOOKUP($FA41,STREV,LOOKUPS!G$10,0)*$FC$6+VLOOKUP($FA41,LTREV,LOOKUPS!G$9,0)*$FD$6+VLOOKUP($FA41,CFP,LOOKUPS!G$6,0)*$FE$6+VLOOKUP($FA41,EP,LOOKUPS!G$8,0)*$FF$6+VLOOKUP($FA41,BM,LOOKUPS!G$5,0)*$FG$6+VLOOKUP($FA41,DIV,LOOKUPS!G$7,0)*$FH$6++VLOOKUP($FA41,SIZE,LOOKUPS!G$11,0)*$FI$6),"",VLOOKUP($FA41,MOM,LOOKUPS!G$12,0)*$FB$6+VLOOKUP($FA41,STREV,LOOKUPS!G$10,0)*$FC$6+VLOOKUP($FA41,LTREV,LOOKUPS!G$9,0)*$FD$6+VLOOKUP($FA41,CFP,LOOKUPS!G$6,0)*$FE$6+VLOOKUP($FA41,EP,LOOKUPS!G$8,0)*$FF$6+VLOOKUP($FA41,BM,LOOKUPS!G$5,0)*$FG$6+VLOOKUP($FA41,DIV,LOOKUPS!G$7,0)*$FH$6++VLOOKUP($FA41,SIZE,LOOKUPS!G$11,0)*$FI$6)</f>
        <v/>
      </c>
      <c r="FG41" s="1" t="str">
        <f>IF(ISERROR(VLOOKUP($FA41,MOM,LOOKUPS!H$12,0)*$FB$6+VLOOKUP($FA41,STREV,LOOKUPS!H$10,0)*$FC$6+VLOOKUP($FA41,LTREV,LOOKUPS!H$9,0)*$FD$6+VLOOKUP($FA41,CFP,LOOKUPS!H$6,0)*$FE$6+VLOOKUP($FA41,EP,LOOKUPS!H$8,0)*$FF$6+VLOOKUP($FA41,BM,LOOKUPS!H$5,0)*$FG$6+VLOOKUP($FA41,DIV,LOOKUPS!H$7,0)*$FH$6++VLOOKUP($FA41,SIZE,LOOKUPS!H$11,0)*$FI$6),"",VLOOKUP($FA41,MOM,LOOKUPS!H$12,0)*$FB$6+VLOOKUP($FA41,STREV,LOOKUPS!H$10,0)*$FC$6+VLOOKUP($FA41,LTREV,LOOKUPS!H$9,0)*$FD$6+VLOOKUP($FA41,CFP,LOOKUPS!H$6,0)*$FE$6+VLOOKUP($FA41,EP,LOOKUPS!H$8,0)*$FF$6+VLOOKUP($FA41,BM,LOOKUPS!H$5,0)*$FG$6+VLOOKUP($FA41,DIV,LOOKUPS!H$7,0)*$FH$6++VLOOKUP($FA41,SIZE,LOOKUPS!H$11,0)*$FI$6)</f>
        <v/>
      </c>
      <c r="FH41" s="1" t="str">
        <f>IF(ISERROR(VLOOKUP($FA41,MOM,LOOKUPS!I$12,0)*$FB$6+VLOOKUP($FA41,STREV,LOOKUPS!I$10,0)*$FC$6+VLOOKUP($FA41,LTREV,LOOKUPS!I$9,0)*$FD$6+VLOOKUP($FA41,CFP,LOOKUPS!I$6,0)*$FE$6+VLOOKUP($FA41,EP,LOOKUPS!I$8,0)*$FF$6+VLOOKUP($FA41,BM,LOOKUPS!I$5,0)*$FG$6+VLOOKUP($FA41,DIV,LOOKUPS!I$7,0)*$FH$6++VLOOKUP($FA41,SIZE,LOOKUPS!I$11,0)*$FI$6),"",VLOOKUP($FA41,MOM,LOOKUPS!I$12,0)*$FB$6+VLOOKUP($FA41,STREV,LOOKUPS!I$10,0)*$FC$6+VLOOKUP($FA41,LTREV,LOOKUPS!I$9,0)*$FD$6+VLOOKUP($FA41,CFP,LOOKUPS!I$6,0)*$FE$6+VLOOKUP($FA41,EP,LOOKUPS!I$8,0)*$FF$6+VLOOKUP($FA41,BM,LOOKUPS!I$5,0)*$FG$6+VLOOKUP($FA41,DIV,LOOKUPS!I$7,0)*$FH$6++VLOOKUP($FA41,SIZE,LOOKUPS!I$11,0)*$FI$6)</f>
        <v/>
      </c>
      <c r="FI41" s="1" t="str">
        <f>IF(ISERROR(VLOOKUP($FA41,MOM,LOOKUPS!J$12,0)*$FB$6+VLOOKUP($FA41,STREV,LOOKUPS!J$10,0)*$FC$6+VLOOKUP($FA41,LTREV,LOOKUPS!J$9,0)*$FD$6+VLOOKUP($FA41,CFP,LOOKUPS!J$6,0)*$FE$6+VLOOKUP($FA41,EP,LOOKUPS!J$8,0)*$FF$6+VLOOKUP($FA41,BM,LOOKUPS!J$5,0)*$FG$6+VLOOKUP($FA41,DIV,LOOKUPS!J$7,0)*$FH$6++VLOOKUP($FA41,SIZE,LOOKUPS!J$11,0)*$FI$6),"",VLOOKUP($FA41,MOM,LOOKUPS!J$12,0)*$FB$6+VLOOKUP($FA41,STREV,LOOKUPS!J$10,0)*$FC$6+VLOOKUP($FA41,LTREV,LOOKUPS!J$9,0)*$FD$6+VLOOKUP($FA41,CFP,LOOKUPS!J$6,0)*$FE$6+VLOOKUP($FA41,EP,LOOKUPS!J$8,0)*$FF$6+VLOOKUP($FA41,BM,LOOKUPS!J$5,0)*$FG$6+VLOOKUP($FA41,DIV,LOOKUPS!J$7,0)*$FH$6++VLOOKUP($FA41,SIZE,LOOKUPS!J$11,0)*$FI$6)</f>
        <v/>
      </c>
      <c r="FJ41" s="1" t="str">
        <f>IF(ISERROR(VLOOKUP($FA41,MOM,LOOKUPS!K$12,0)*$FB$6+VLOOKUP($FA41,STREV,LOOKUPS!K$10,0)*$FC$6+VLOOKUP($FA41,LTREV,LOOKUPS!K$9,0)*$FD$6+VLOOKUP($FA41,CFP,LOOKUPS!K$6,0)*$FE$6+VLOOKUP($FA41,EP,LOOKUPS!K$8,0)*$FF$6+VLOOKUP($FA41,BM,LOOKUPS!K$5,0)*$FG$6+VLOOKUP($FA41,DIV,LOOKUPS!K$7,0)*$FH$6++VLOOKUP($FA41,SIZE,LOOKUPS!K$11,0)*$FI$6),"",VLOOKUP($FA41,MOM,LOOKUPS!K$12,0)*$FB$6+VLOOKUP($FA41,STREV,LOOKUPS!K$10,0)*$FC$6+VLOOKUP($FA41,LTREV,LOOKUPS!K$9,0)*$FD$6+VLOOKUP($FA41,CFP,LOOKUPS!K$6,0)*$FE$6+VLOOKUP($FA41,EP,LOOKUPS!K$8,0)*$FF$6+VLOOKUP($FA41,BM,LOOKUPS!K$5,0)*$FG$6+VLOOKUP($FA41,DIV,LOOKUPS!K$7,0)*$FH$6++VLOOKUP($FA41,SIZE,LOOKUPS!K$11,0)*$FI$6)</f>
        <v/>
      </c>
      <c r="FK41" s="1" t="str">
        <f>IF(ISERROR(VLOOKUP($FA41,MOM,LOOKUPS!L$12,0)*$FB$6+VLOOKUP($FA41,STREV,LOOKUPS!L$10,0)*$FC$6+VLOOKUP($FA41,LTREV,LOOKUPS!L$9,0)*$FD$6+VLOOKUP($FA41,CFP,LOOKUPS!L$6,0)*$FE$6+VLOOKUP($FA41,EP,LOOKUPS!L$8,0)*$FF$6+VLOOKUP($FA41,BM,LOOKUPS!L$5,0)*$FG$6+VLOOKUP($FA41,DIV,LOOKUPS!L$7,0)*$FH$6++VLOOKUP($FA41,SIZE,LOOKUPS!L$11,0)*$FI$6),"",VLOOKUP($FA41,MOM,LOOKUPS!L$12,0)*$FB$6+VLOOKUP($FA41,STREV,LOOKUPS!L$10,0)*$FC$6+VLOOKUP($FA41,LTREV,LOOKUPS!L$9,0)*$FD$6+VLOOKUP($FA41,CFP,LOOKUPS!L$6,0)*$FE$6+VLOOKUP($FA41,EP,LOOKUPS!L$8,0)*$FF$6+VLOOKUP($FA41,BM,LOOKUPS!L$5,0)*$FG$6+VLOOKUP($FA41,DIV,LOOKUPS!L$7,0)*$FH$6++VLOOKUP($FA41,SIZE,LOOKUPS!L$11,0)*$FI$6)</f>
        <v/>
      </c>
    </row>
    <row r="42" spans="1:167" x14ac:dyDescent="0.3">
      <c r="A42" s="1">
        <v>192909</v>
      </c>
      <c r="B42" s="1">
        <v>-7.02</v>
      </c>
      <c r="C42" s="1">
        <v>-7.94</v>
      </c>
      <c r="D42" s="1">
        <v>-6.08</v>
      </c>
      <c r="E42" s="1">
        <v>-3.45</v>
      </c>
      <c r="F42" s="1">
        <v>-4.55</v>
      </c>
      <c r="G42" s="1">
        <v>-3.79</v>
      </c>
      <c r="H42" s="1">
        <v>-3.32</v>
      </c>
      <c r="I42" s="1">
        <v>-3.98</v>
      </c>
      <c r="J42" s="1">
        <v>-2.86</v>
      </c>
      <c r="K42" s="1">
        <v>-1.01</v>
      </c>
      <c r="M42" s="1">
        <v>192810</v>
      </c>
      <c r="N42" s="1">
        <v>2.4</v>
      </c>
      <c r="O42" s="1">
        <v>1.24</v>
      </c>
      <c r="P42" s="1">
        <v>1.96</v>
      </c>
      <c r="Q42" s="1">
        <v>-1.4</v>
      </c>
      <c r="R42" s="1">
        <v>1.1399999999999999</v>
      </c>
      <c r="S42" s="1">
        <v>0.66</v>
      </c>
      <c r="T42" s="1">
        <v>0.68</v>
      </c>
      <c r="U42" s="1">
        <v>1.24</v>
      </c>
      <c r="V42" s="1">
        <v>5.41</v>
      </c>
      <c r="W42" s="1">
        <v>3.41</v>
      </c>
      <c r="Y42" s="1">
        <v>193309</v>
      </c>
      <c r="Z42" s="1">
        <v>-19.149999999999999</v>
      </c>
      <c r="AA42" s="1">
        <v>-24.98</v>
      </c>
      <c r="AB42" s="1">
        <v>-22.41</v>
      </c>
      <c r="AC42" s="1">
        <v>-13.27</v>
      </c>
      <c r="AD42" s="1">
        <v>-15.15</v>
      </c>
      <c r="AE42" s="1">
        <v>-16.63</v>
      </c>
      <c r="AF42" s="1">
        <v>-13.31</v>
      </c>
      <c r="AG42" s="1">
        <v>-11.06</v>
      </c>
      <c r="AH42" s="1">
        <v>-8.99</v>
      </c>
      <c r="AI42" s="1">
        <v>-5.65</v>
      </c>
      <c r="AK42">
        <v>195403</v>
      </c>
      <c r="AL42">
        <v>7.29</v>
      </c>
      <c r="AM42">
        <v>3.32</v>
      </c>
      <c r="AN42">
        <v>2.34</v>
      </c>
      <c r="AO42">
        <v>3.97</v>
      </c>
      <c r="AP42">
        <v>2.9</v>
      </c>
      <c r="AQ42">
        <v>3.11</v>
      </c>
      <c r="AR42">
        <v>2.1</v>
      </c>
      <c r="AS42">
        <v>3.78</v>
      </c>
      <c r="AT42">
        <v>3.73</v>
      </c>
      <c r="AU42">
        <v>2.57</v>
      </c>
      <c r="AV42">
        <v>3.24</v>
      </c>
      <c r="AW42">
        <v>4.1500000000000004</v>
      </c>
      <c r="AX42">
        <v>2.0499999999999998</v>
      </c>
      <c r="AY42">
        <v>1.51</v>
      </c>
      <c r="AZ42">
        <v>2.69</v>
      </c>
      <c r="BA42">
        <v>3.1</v>
      </c>
      <c r="BB42">
        <v>4.4400000000000004</v>
      </c>
      <c r="BC42">
        <v>3.81</v>
      </c>
      <c r="BD42">
        <v>3.65</v>
      </c>
      <c r="BF42" s="1">
        <v>195403</v>
      </c>
      <c r="BG42" s="1">
        <v>4.08</v>
      </c>
      <c r="BH42" s="1">
        <v>2.71</v>
      </c>
      <c r="BI42" s="1">
        <v>2.6</v>
      </c>
      <c r="BJ42" s="1">
        <v>4.38</v>
      </c>
      <c r="BK42" s="1">
        <v>2.68</v>
      </c>
      <c r="BL42" s="1">
        <v>2.69</v>
      </c>
      <c r="BM42" s="1">
        <v>2.68</v>
      </c>
      <c r="BN42" s="1">
        <v>2.77</v>
      </c>
      <c r="BO42" s="1">
        <v>5.0199999999999996</v>
      </c>
      <c r="BP42" s="1">
        <v>3.57</v>
      </c>
      <c r="BQ42" s="1">
        <v>1.78</v>
      </c>
      <c r="BR42" s="1">
        <v>2.79</v>
      </c>
      <c r="BS42" s="1">
        <v>2.58</v>
      </c>
      <c r="BT42" s="1">
        <v>1.96</v>
      </c>
      <c r="BU42" s="1">
        <v>3.42</v>
      </c>
      <c r="BV42" s="1">
        <v>2.44</v>
      </c>
      <c r="BW42" s="1">
        <v>3.1</v>
      </c>
      <c r="BX42" s="1">
        <v>5.89</v>
      </c>
      <c r="BY42" s="1">
        <v>4.1500000000000004</v>
      </c>
      <c r="CA42" s="1">
        <v>192903</v>
      </c>
      <c r="CB42" s="1">
        <v>-13.79</v>
      </c>
      <c r="CC42" s="1">
        <v>-3.69</v>
      </c>
      <c r="CD42" s="1">
        <v>-1.77</v>
      </c>
      <c r="CE42" s="1">
        <v>-3.47</v>
      </c>
      <c r="CF42" s="1">
        <v>-3.52</v>
      </c>
      <c r="CG42" s="1">
        <v>-3.46</v>
      </c>
      <c r="CH42" s="1">
        <v>-1.1499999999999999</v>
      </c>
      <c r="CI42" s="1">
        <v>-2.87</v>
      </c>
      <c r="CJ42" s="1">
        <v>-3.25</v>
      </c>
      <c r="CK42" s="1">
        <v>-2.96</v>
      </c>
      <c r="CL42" s="1">
        <v>-4.0999999999999996</v>
      </c>
      <c r="CM42" s="1">
        <v>-4.03</v>
      </c>
      <c r="CN42" s="1">
        <v>-2.89</v>
      </c>
      <c r="CO42" s="1">
        <v>-1.98</v>
      </c>
      <c r="CP42" s="1">
        <v>-0.34</v>
      </c>
      <c r="CQ42" s="1">
        <v>-1.88</v>
      </c>
      <c r="CR42" s="1">
        <v>-3.9</v>
      </c>
      <c r="CS42" s="1">
        <v>-3.75</v>
      </c>
      <c r="CT42" s="1">
        <v>-2.75</v>
      </c>
      <c r="CV42" s="1">
        <v>193003</v>
      </c>
      <c r="CW42" s="1">
        <v>17.89</v>
      </c>
      <c r="CX42" s="1">
        <v>7.19</v>
      </c>
      <c r="CY42" s="1">
        <v>6.58</v>
      </c>
      <c r="CZ42" s="1">
        <v>4.9400000000000004</v>
      </c>
      <c r="DA42" s="1">
        <v>6.36</v>
      </c>
      <c r="DB42" s="1">
        <v>7.69</v>
      </c>
      <c r="DC42" s="1">
        <v>7.8</v>
      </c>
      <c r="DD42" s="1">
        <v>3.78</v>
      </c>
      <c r="DE42" s="1">
        <v>5.7</v>
      </c>
      <c r="DF42" s="1">
        <v>6.76</v>
      </c>
      <c r="DG42" s="1">
        <v>5.99</v>
      </c>
      <c r="DH42" s="1">
        <v>8.84</v>
      </c>
      <c r="DI42" s="1">
        <v>6.57</v>
      </c>
      <c r="DJ42" s="1">
        <v>6.53</v>
      </c>
      <c r="DK42" s="1">
        <v>9.07</v>
      </c>
      <c r="DL42" s="1">
        <v>4.0199999999999996</v>
      </c>
      <c r="DM42" s="1">
        <v>3.55</v>
      </c>
      <c r="DN42" s="1">
        <v>5.96</v>
      </c>
      <c r="DO42" s="1">
        <v>5.45</v>
      </c>
      <c r="DQ42" s="1">
        <v>192903</v>
      </c>
      <c r="DR42" s="1">
        <v>-99.99</v>
      </c>
      <c r="DS42" s="1">
        <v>-3.79</v>
      </c>
      <c r="DT42" s="1">
        <v>-4.47</v>
      </c>
      <c r="DU42" s="1">
        <v>-0.56999999999999995</v>
      </c>
      <c r="DV42" s="1">
        <v>-4.08</v>
      </c>
      <c r="DW42" s="1">
        <v>-4.32</v>
      </c>
      <c r="DX42" s="1">
        <v>-4.29</v>
      </c>
      <c r="DY42" s="1">
        <v>-2.95</v>
      </c>
      <c r="DZ42" s="1">
        <v>0.14000000000000001</v>
      </c>
      <c r="EA42" s="1">
        <v>-4.72</v>
      </c>
      <c r="EB42" s="1">
        <v>-3.44</v>
      </c>
      <c r="EC42" s="1">
        <v>-3.22</v>
      </c>
      <c r="ED42" s="1">
        <v>-5.42</v>
      </c>
      <c r="EE42" s="1">
        <v>-3.78</v>
      </c>
      <c r="EF42" s="1">
        <v>-4.8</v>
      </c>
      <c r="EG42" s="1">
        <v>-3.88</v>
      </c>
      <c r="EH42" s="1">
        <v>-2</v>
      </c>
      <c r="EI42" s="1">
        <v>-0.04</v>
      </c>
      <c r="EJ42" s="1">
        <v>0.32</v>
      </c>
      <c r="EL42">
        <v>192903</v>
      </c>
      <c r="EM42">
        <v>-0.89</v>
      </c>
      <c r="EN42">
        <v>-4.74</v>
      </c>
      <c r="EO42">
        <v>1.61</v>
      </c>
      <c r="EP42">
        <v>0.34</v>
      </c>
      <c r="ER42" s="1">
        <v>192909</v>
      </c>
      <c r="ES42" s="1">
        <v>3.04</v>
      </c>
      <c r="EU42" s="1">
        <v>192810</v>
      </c>
      <c r="EV42" s="1">
        <v>-2.23</v>
      </c>
      <c r="EX42" s="1">
        <v>193309</v>
      </c>
      <c r="EY42" s="1">
        <v>-14.07</v>
      </c>
      <c r="FA42" s="1">
        <v>192909</v>
      </c>
      <c r="FB42" s="1" t="str">
        <f>IF(ISERROR(VLOOKUP($FA42,MOM,LOOKUPS!C$12,0)*$FB$6+VLOOKUP($FA42,STREV,LOOKUPS!C$10,0)*$FC$6+VLOOKUP($FA42,LTREV,LOOKUPS!C$9,0)*$FD$6+VLOOKUP($FA42,CFP,LOOKUPS!C$6,0)*$FE$6+VLOOKUP($FA42,EP,LOOKUPS!C$8,0)*$FF$6+VLOOKUP($FA42,BM,LOOKUPS!C$5,0)*$FG$6+VLOOKUP($FA42,DIV,LOOKUPS!C$7,0)*$FH$6++VLOOKUP($FA42,SIZE,LOOKUPS!C$11,0)*$FI$6),"",VLOOKUP($FA42,MOM,LOOKUPS!C$12,0)*$FB$6+VLOOKUP($FA42,STREV,LOOKUPS!C$10,0)*$FC$6+VLOOKUP($FA42,LTREV,LOOKUPS!C$9,0)*$FD$6+VLOOKUP($FA42,CFP,LOOKUPS!C$6,0)*$FE$6+VLOOKUP($FA42,EP,LOOKUPS!C$8,0)*$FF$6+VLOOKUP($FA42,BM,LOOKUPS!C$5,0)*$FG$6+VLOOKUP($FA42,DIV,LOOKUPS!C$7,0)*$FH$6++VLOOKUP($FA42,SIZE,LOOKUPS!C$11,0)*$FI$6)</f>
        <v/>
      </c>
      <c r="FC42" s="1" t="str">
        <f>IF(ISERROR(VLOOKUP($FA42,MOM,LOOKUPS!D$12,0)*$FB$6+VLOOKUP($FA42,STREV,LOOKUPS!D$10,0)*$FC$6+VLOOKUP($FA42,LTREV,LOOKUPS!D$9,0)*$FD$6+VLOOKUP($FA42,CFP,LOOKUPS!D$6,0)*$FE$6+VLOOKUP($FA42,EP,LOOKUPS!D$8,0)*$FF$6+VLOOKUP($FA42,BM,LOOKUPS!D$5,0)*$FG$6+VLOOKUP($FA42,DIV,LOOKUPS!D$7,0)*$FH$6++VLOOKUP($FA42,SIZE,LOOKUPS!D$11,0)*$FI$6),"",VLOOKUP($FA42,MOM,LOOKUPS!D$12,0)*$FB$6+VLOOKUP($FA42,STREV,LOOKUPS!D$10,0)*$FC$6+VLOOKUP($FA42,LTREV,LOOKUPS!D$9,0)*$FD$6+VLOOKUP($FA42,CFP,LOOKUPS!D$6,0)*$FE$6+VLOOKUP($FA42,EP,LOOKUPS!D$8,0)*$FF$6+VLOOKUP($FA42,BM,LOOKUPS!D$5,0)*$FG$6+VLOOKUP($FA42,DIV,LOOKUPS!D$7,0)*$FH$6++VLOOKUP($FA42,SIZE,LOOKUPS!D$11,0)*$FI$6)</f>
        <v/>
      </c>
      <c r="FD42" s="1" t="str">
        <f>IF(ISERROR(VLOOKUP($FA42,MOM,LOOKUPS!E$12,0)*$FB$6+VLOOKUP($FA42,STREV,LOOKUPS!E$10,0)*$FC$6+VLOOKUP($FA42,LTREV,LOOKUPS!E$9,0)*$FD$6+VLOOKUP($FA42,CFP,LOOKUPS!E$6,0)*$FE$6+VLOOKUP($FA42,EP,LOOKUPS!E$8,0)*$FF$6+VLOOKUP($FA42,BM,LOOKUPS!E$5,0)*$FG$6+VLOOKUP($FA42,DIV,LOOKUPS!E$7,0)*$FH$6++VLOOKUP($FA42,SIZE,LOOKUPS!E$11,0)*$FI$6),"",VLOOKUP($FA42,MOM,LOOKUPS!E$12,0)*$FB$6+VLOOKUP($FA42,STREV,LOOKUPS!E$10,0)*$FC$6+VLOOKUP($FA42,LTREV,LOOKUPS!E$9,0)*$FD$6+VLOOKUP($FA42,CFP,LOOKUPS!E$6,0)*$FE$6+VLOOKUP($FA42,EP,LOOKUPS!E$8,0)*$FF$6+VLOOKUP($FA42,BM,LOOKUPS!E$5,0)*$FG$6+VLOOKUP($FA42,DIV,LOOKUPS!E$7,0)*$FH$6++VLOOKUP($FA42,SIZE,LOOKUPS!E$11,0)*$FI$6)</f>
        <v/>
      </c>
      <c r="FE42" s="1" t="str">
        <f>IF(ISERROR(VLOOKUP($FA42,MOM,LOOKUPS!F$12,0)*$FB$6+VLOOKUP($FA42,STREV,LOOKUPS!F$10,0)*$FC$6+VLOOKUP($FA42,LTREV,LOOKUPS!F$9,0)*$FD$6+VLOOKUP($FA42,CFP,LOOKUPS!F$6,0)*$FE$6+VLOOKUP($FA42,EP,LOOKUPS!F$8,0)*$FF$6+VLOOKUP($FA42,BM,LOOKUPS!F$5,0)*$FG$6+VLOOKUP($FA42,DIV,LOOKUPS!F$7,0)*$FH$6++VLOOKUP($FA42,SIZE,LOOKUPS!F$11,0)*$FI$6),"",VLOOKUP($FA42,MOM,LOOKUPS!F$12,0)*$FB$6+VLOOKUP($FA42,STREV,LOOKUPS!F$10,0)*$FC$6+VLOOKUP($FA42,LTREV,LOOKUPS!F$9,0)*$FD$6+VLOOKUP($FA42,CFP,LOOKUPS!F$6,0)*$FE$6+VLOOKUP($FA42,EP,LOOKUPS!F$8,0)*$FF$6+VLOOKUP($FA42,BM,LOOKUPS!F$5,0)*$FG$6+VLOOKUP($FA42,DIV,LOOKUPS!F$7,0)*$FH$6++VLOOKUP($FA42,SIZE,LOOKUPS!F$11,0)*$FI$6)</f>
        <v/>
      </c>
      <c r="FF42" s="1" t="str">
        <f>IF(ISERROR(VLOOKUP($FA42,MOM,LOOKUPS!G$12,0)*$FB$6+VLOOKUP($FA42,STREV,LOOKUPS!G$10,0)*$FC$6+VLOOKUP($FA42,LTREV,LOOKUPS!G$9,0)*$FD$6+VLOOKUP($FA42,CFP,LOOKUPS!G$6,0)*$FE$6+VLOOKUP($FA42,EP,LOOKUPS!G$8,0)*$FF$6+VLOOKUP($FA42,BM,LOOKUPS!G$5,0)*$FG$6+VLOOKUP($FA42,DIV,LOOKUPS!G$7,0)*$FH$6++VLOOKUP($FA42,SIZE,LOOKUPS!G$11,0)*$FI$6),"",VLOOKUP($FA42,MOM,LOOKUPS!G$12,0)*$FB$6+VLOOKUP($FA42,STREV,LOOKUPS!G$10,0)*$FC$6+VLOOKUP($FA42,LTREV,LOOKUPS!G$9,0)*$FD$6+VLOOKUP($FA42,CFP,LOOKUPS!G$6,0)*$FE$6+VLOOKUP($FA42,EP,LOOKUPS!G$8,0)*$FF$6+VLOOKUP($FA42,BM,LOOKUPS!G$5,0)*$FG$6+VLOOKUP($FA42,DIV,LOOKUPS!G$7,0)*$FH$6++VLOOKUP($FA42,SIZE,LOOKUPS!G$11,0)*$FI$6)</f>
        <v/>
      </c>
      <c r="FG42" s="1" t="str">
        <f>IF(ISERROR(VLOOKUP($FA42,MOM,LOOKUPS!H$12,0)*$FB$6+VLOOKUP($FA42,STREV,LOOKUPS!H$10,0)*$FC$6+VLOOKUP($FA42,LTREV,LOOKUPS!H$9,0)*$FD$6+VLOOKUP($FA42,CFP,LOOKUPS!H$6,0)*$FE$6+VLOOKUP($FA42,EP,LOOKUPS!H$8,0)*$FF$6+VLOOKUP($FA42,BM,LOOKUPS!H$5,0)*$FG$6+VLOOKUP($FA42,DIV,LOOKUPS!H$7,0)*$FH$6++VLOOKUP($FA42,SIZE,LOOKUPS!H$11,0)*$FI$6),"",VLOOKUP($FA42,MOM,LOOKUPS!H$12,0)*$FB$6+VLOOKUP($FA42,STREV,LOOKUPS!H$10,0)*$FC$6+VLOOKUP($FA42,LTREV,LOOKUPS!H$9,0)*$FD$6+VLOOKUP($FA42,CFP,LOOKUPS!H$6,0)*$FE$6+VLOOKUP($FA42,EP,LOOKUPS!H$8,0)*$FF$6+VLOOKUP($FA42,BM,LOOKUPS!H$5,0)*$FG$6+VLOOKUP($FA42,DIV,LOOKUPS!H$7,0)*$FH$6++VLOOKUP($FA42,SIZE,LOOKUPS!H$11,0)*$FI$6)</f>
        <v/>
      </c>
      <c r="FH42" s="1" t="str">
        <f>IF(ISERROR(VLOOKUP($FA42,MOM,LOOKUPS!I$12,0)*$FB$6+VLOOKUP($FA42,STREV,LOOKUPS!I$10,0)*$FC$6+VLOOKUP($FA42,LTREV,LOOKUPS!I$9,0)*$FD$6+VLOOKUP($FA42,CFP,LOOKUPS!I$6,0)*$FE$6+VLOOKUP($FA42,EP,LOOKUPS!I$8,0)*$FF$6+VLOOKUP($FA42,BM,LOOKUPS!I$5,0)*$FG$6+VLOOKUP($FA42,DIV,LOOKUPS!I$7,0)*$FH$6++VLOOKUP($FA42,SIZE,LOOKUPS!I$11,0)*$FI$6),"",VLOOKUP($FA42,MOM,LOOKUPS!I$12,0)*$FB$6+VLOOKUP($FA42,STREV,LOOKUPS!I$10,0)*$FC$6+VLOOKUP($FA42,LTREV,LOOKUPS!I$9,0)*$FD$6+VLOOKUP($FA42,CFP,LOOKUPS!I$6,0)*$FE$6+VLOOKUP($FA42,EP,LOOKUPS!I$8,0)*$FF$6+VLOOKUP($FA42,BM,LOOKUPS!I$5,0)*$FG$6+VLOOKUP($FA42,DIV,LOOKUPS!I$7,0)*$FH$6++VLOOKUP($FA42,SIZE,LOOKUPS!I$11,0)*$FI$6)</f>
        <v/>
      </c>
      <c r="FI42" s="1" t="str">
        <f>IF(ISERROR(VLOOKUP($FA42,MOM,LOOKUPS!J$12,0)*$FB$6+VLOOKUP($FA42,STREV,LOOKUPS!J$10,0)*$FC$6+VLOOKUP($FA42,LTREV,LOOKUPS!J$9,0)*$FD$6+VLOOKUP($FA42,CFP,LOOKUPS!J$6,0)*$FE$6+VLOOKUP($FA42,EP,LOOKUPS!J$8,0)*$FF$6+VLOOKUP($FA42,BM,LOOKUPS!J$5,0)*$FG$6+VLOOKUP($FA42,DIV,LOOKUPS!J$7,0)*$FH$6++VLOOKUP($FA42,SIZE,LOOKUPS!J$11,0)*$FI$6),"",VLOOKUP($FA42,MOM,LOOKUPS!J$12,0)*$FB$6+VLOOKUP($FA42,STREV,LOOKUPS!J$10,0)*$FC$6+VLOOKUP($FA42,LTREV,LOOKUPS!J$9,0)*$FD$6+VLOOKUP($FA42,CFP,LOOKUPS!J$6,0)*$FE$6+VLOOKUP($FA42,EP,LOOKUPS!J$8,0)*$FF$6+VLOOKUP($FA42,BM,LOOKUPS!J$5,0)*$FG$6+VLOOKUP($FA42,DIV,LOOKUPS!J$7,0)*$FH$6++VLOOKUP($FA42,SIZE,LOOKUPS!J$11,0)*$FI$6)</f>
        <v/>
      </c>
      <c r="FJ42" s="1" t="str">
        <f>IF(ISERROR(VLOOKUP($FA42,MOM,LOOKUPS!K$12,0)*$FB$6+VLOOKUP($FA42,STREV,LOOKUPS!K$10,0)*$FC$6+VLOOKUP($FA42,LTREV,LOOKUPS!K$9,0)*$FD$6+VLOOKUP($FA42,CFP,LOOKUPS!K$6,0)*$FE$6+VLOOKUP($FA42,EP,LOOKUPS!K$8,0)*$FF$6+VLOOKUP($FA42,BM,LOOKUPS!K$5,0)*$FG$6+VLOOKUP($FA42,DIV,LOOKUPS!K$7,0)*$FH$6++VLOOKUP($FA42,SIZE,LOOKUPS!K$11,0)*$FI$6),"",VLOOKUP($FA42,MOM,LOOKUPS!K$12,0)*$FB$6+VLOOKUP($FA42,STREV,LOOKUPS!K$10,0)*$FC$6+VLOOKUP($FA42,LTREV,LOOKUPS!K$9,0)*$FD$6+VLOOKUP($FA42,CFP,LOOKUPS!K$6,0)*$FE$6+VLOOKUP($FA42,EP,LOOKUPS!K$8,0)*$FF$6+VLOOKUP($FA42,BM,LOOKUPS!K$5,0)*$FG$6+VLOOKUP($FA42,DIV,LOOKUPS!K$7,0)*$FH$6++VLOOKUP($FA42,SIZE,LOOKUPS!K$11,0)*$FI$6)</f>
        <v/>
      </c>
      <c r="FK42" s="1" t="str">
        <f>IF(ISERROR(VLOOKUP($FA42,MOM,LOOKUPS!L$12,0)*$FB$6+VLOOKUP($FA42,STREV,LOOKUPS!L$10,0)*$FC$6+VLOOKUP($FA42,LTREV,LOOKUPS!L$9,0)*$FD$6+VLOOKUP($FA42,CFP,LOOKUPS!L$6,0)*$FE$6+VLOOKUP($FA42,EP,LOOKUPS!L$8,0)*$FF$6+VLOOKUP($FA42,BM,LOOKUPS!L$5,0)*$FG$6+VLOOKUP($FA42,DIV,LOOKUPS!L$7,0)*$FH$6++VLOOKUP($FA42,SIZE,LOOKUPS!L$11,0)*$FI$6),"",VLOOKUP($FA42,MOM,LOOKUPS!L$12,0)*$FB$6+VLOOKUP($FA42,STREV,LOOKUPS!L$10,0)*$FC$6+VLOOKUP($FA42,LTREV,LOOKUPS!L$9,0)*$FD$6+VLOOKUP($FA42,CFP,LOOKUPS!L$6,0)*$FE$6+VLOOKUP($FA42,EP,LOOKUPS!L$8,0)*$FF$6+VLOOKUP($FA42,BM,LOOKUPS!L$5,0)*$FG$6+VLOOKUP($FA42,DIV,LOOKUPS!L$7,0)*$FH$6++VLOOKUP($FA42,SIZE,LOOKUPS!L$11,0)*$FI$6)</f>
        <v/>
      </c>
    </row>
    <row r="43" spans="1:167" x14ac:dyDescent="0.3">
      <c r="A43" s="1">
        <v>192910</v>
      </c>
      <c r="B43" s="1">
        <v>-22.44</v>
      </c>
      <c r="C43" s="1">
        <v>-22.36</v>
      </c>
      <c r="D43" s="1">
        <v>-21.14</v>
      </c>
      <c r="E43" s="1">
        <v>-20.61</v>
      </c>
      <c r="F43" s="1">
        <v>-14.69</v>
      </c>
      <c r="G43" s="1">
        <v>-16.64</v>
      </c>
      <c r="H43" s="1">
        <v>-15.93</v>
      </c>
      <c r="I43" s="1">
        <v>-19.14</v>
      </c>
      <c r="J43" s="1">
        <v>-20.77</v>
      </c>
      <c r="K43" s="1">
        <v>-27.29</v>
      </c>
      <c r="M43" s="1">
        <v>192811</v>
      </c>
      <c r="N43" s="1">
        <v>14.29</v>
      </c>
      <c r="O43" s="1">
        <v>11.97</v>
      </c>
      <c r="P43" s="1">
        <v>8.08</v>
      </c>
      <c r="Q43" s="1">
        <v>9.32</v>
      </c>
      <c r="R43" s="1">
        <v>10.62</v>
      </c>
      <c r="S43" s="1">
        <v>13.37</v>
      </c>
      <c r="T43" s="1">
        <v>13.28</v>
      </c>
      <c r="U43" s="1">
        <v>12.24</v>
      </c>
      <c r="V43" s="1">
        <v>12.04</v>
      </c>
      <c r="W43" s="1">
        <v>11.32</v>
      </c>
      <c r="Y43" s="1">
        <v>193310</v>
      </c>
      <c r="Z43" s="1">
        <v>-14.75</v>
      </c>
      <c r="AA43" s="1">
        <v>-11.96</v>
      </c>
      <c r="AB43" s="1">
        <v>-12.58</v>
      </c>
      <c r="AC43" s="1">
        <v>-12.8</v>
      </c>
      <c r="AD43" s="1">
        <v>-15</v>
      </c>
      <c r="AE43" s="1">
        <v>-12.14</v>
      </c>
      <c r="AF43" s="1">
        <v>-11.04</v>
      </c>
      <c r="AG43" s="1">
        <v>-7.5</v>
      </c>
      <c r="AH43" s="1">
        <v>-9.93</v>
      </c>
      <c r="AI43" s="1">
        <v>-4.55</v>
      </c>
      <c r="AK43">
        <v>195404</v>
      </c>
      <c r="AL43">
        <v>-10.1</v>
      </c>
      <c r="AM43">
        <v>2.46</v>
      </c>
      <c r="AN43">
        <v>2.5099999999999998</v>
      </c>
      <c r="AO43">
        <v>1.08</v>
      </c>
      <c r="AP43">
        <v>1.59</v>
      </c>
      <c r="AQ43">
        <v>2.84</v>
      </c>
      <c r="AR43">
        <v>2.27</v>
      </c>
      <c r="AS43">
        <v>2.69</v>
      </c>
      <c r="AT43">
        <v>0.93</v>
      </c>
      <c r="AU43">
        <v>3.66</v>
      </c>
      <c r="AV43">
        <v>-0.52</v>
      </c>
      <c r="AW43">
        <v>4.18</v>
      </c>
      <c r="AX43">
        <v>1.47</v>
      </c>
      <c r="AY43">
        <v>2.64</v>
      </c>
      <c r="AZ43">
        <v>1.9</v>
      </c>
      <c r="BA43">
        <v>4.05</v>
      </c>
      <c r="BB43">
        <v>1.37</v>
      </c>
      <c r="BC43">
        <v>1.1200000000000001</v>
      </c>
      <c r="BD43">
        <v>0.74</v>
      </c>
      <c r="BF43" s="1">
        <v>195404</v>
      </c>
      <c r="BG43" s="1">
        <v>-6.19</v>
      </c>
      <c r="BH43" s="1">
        <v>2.1800000000000002</v>
      </c>
      <c r="BI43" s="1">
        <v>2.19</v>
      </c>
      <c r="BJ43" s="1">
        <v>1.74</v>
      </c>
      <c r="BK43" s="1">
        <v>1.71</v>
      </c>
      <c r="BL43" s="1">
        <v>2.59</v>
      </c>
      <c r="BM43" s="1">
        <v>2.61</v>
      </c>
      <c r="BN43" s="1">
        <v>2.42</v>
      </c>
      <c r="BO43" s="1">
        <v>0.94</v>
      </c>
      <c r="BP43" s="1">
        <v>1.82</v>
      </c>
      <c r="BQ43" s="1">
        <v>1.59</v>
      </c>
      <c r="BR43" s="1">
        <v>3.13</v>
      </c>
      <c r="BS43" s="1">
        <v>2.04</v>
      </c>
      <c r="BT43" s="1">
        <v>2.4900000000000002</v>
      </c>
      <c r="BU43" s="1">
        <v>2.74</v>
      </c>
      <c r="BV43" s="1">
        <v>1.49</v>
      </c>
      <c r="BW43" s="1">
        <v>3.36</v>
      </c>
      <c r="BX43" s="1">
        <v>0.7</v>
      </c>
      <c r="BY43" s="1">
        <v>1.17</v>
      </c>
      <c r="CA43" s="1">
        <v>192904</v>
      </c>
      <c r="CB43" s="1">
        <v>16</v>
      </c>
      <c r="CC43" s="1">
        <v>1.33</v>
      </c>
      <c r="CD43" s="1">
        <v>1.89</v>
      </c>
      <c r="CE43" s="1">
        <v>0.48</v>
      </c>
      <c r="CF43" s="1">
        <v>1.84</v>
      </c>
      <c r="CG43" s="1">
        <v>0.75</v>
      </c>
      <c r="CH43" s="1">
        <v>2.4300000000000002</v>
      </c>
      <c r="CI43" s="1">
        <v>1.1000000000000001</v>
      </c>
      <c r="CJ43" s="1">
        <v>0.43</v>
      </c>
      <c r="CK43" s="1">
        <v>4</v>
      </c>
      <c r="CL43" s="1">
        <v>-0.42</v>
      </c>
      <c r="CM43" s="1">
        <v>0.36</v>
      </c>
      <c r="CN43" s="1">
        <v>1.1399999999999999</v>
      </c>
      <c r="CO43" s="1">
        <v>5.01</v>
      </c>
      <c r="CP43" s="1">
        <v>-0.1</v>
      </c>
      <c r="CQ43" s="1">
        <v>1.59</v>
      </c>
      <c r="CR43" s="1">
        <v>0.59</v>
      </c>
      <c r="CS43" s="1">
        <v>1.61</v>
      </c>
      <c r="CT43" s="1">
        <v>-0.78</v>
      </c>
      <c r="CV43" s="1">
        <v>193004</v>
      </c>
      <c r="CW43" s="1">
        <v>-6.42</v>
      </c>
      <c r="CX43" s="1">
        <v>-1.88</v>
      </c>
      <c r="CY43" s="1">
        <v>-4.18</v>
      </c>
      <c r="CZ43" s="1">
        <v>-5.81</v>
      </c>
      <c r="DA43" s="1">
        <v>-0.33</v>
      </c>
      <c r="DB43" s="1">
        <v>-3.92</v>
      </c>
      <c r="DC43" s="1">
        <v>-4.05</v>
      </c>
      <c r="DD43" s="1">
        <v>-5.98</v>
      </c>
      <c r="DE43" s="1">
        <v>-5.59</v>
      </c>
      <c r="DF43" s="1">
        <v>1.08</v>
      </c>
      <c r="DG43" s="1">
        <v>-1.66</v>
      </c>
      <c r="DH43" s="1">
        <v>-4.91</v>
      </c>
      <c r="DI43" s="1">
        <v>-2.97</v>
      </c>
      <c r="DJ43" s="1">
        <v>-4.0599999999999996</v>
      </c>
      <c r="DK43" s="1">
        <v>-4.03</v>
      </c>
      <c r="DL43" s="1">
        <v>-5.75</v>
      </c>
      <c r="DM43" s="1">
        <v>-6.2</v>
      </c>
      <c r="DN43" s="1">
        <v>-10.029999999999999</v>
      </c>
      <c r="DO43" s="1">
        <v>-1.39</v>
      </c>
      <c r="DQ43" s="1">
        <v>192904</v>
      </c>
      <c r="DR43" s="1">
        <v>-99.99</v>
      </c>
      <c r="DS43" s="1">
        <v>0.74</v>
      </c>
      <c r="DT43" s="1">
        <v>2.31</v>
      </c>
      <c r="DU43" s="1">
        <v>0.91</v>
      </c>
      <c r="DV43" s="1">
        <v>2.13</v>
      </c>
      <c r="DW43" s="1">
        <v>0.28000000000000003</v>
      </c>
      <c r="DX43" s="1">
        <v>1.83</v>
      </c>
      <c r="DY43" s="1">
        <v>1.4</v>
      </c>
      <c r="DZ43" s="1">
        <v>1.47</v>
      </c>
      <c r="EA43" s="1">
        <v>5.05</v>
      </c>
      <c r="EB43" s="1">
        <v>-0.79</v>
      </c>
      <c r="EC43" s="1">
        <v>-2.02</v>
      </c>
      <c r="ED43" s="1">
        <v>2.59</v>
      </c>
      <c r="EE43" s="1">
        <v>2</v>
      </c>
      <c r="EF43" s="1">
        <v>1.66</v>
      </c>
      <c r="EG43" s="1">
        <v>2.99</v>
      </c>
      <c r="EH43" s="1">
        <v>-0.22</v>
      </c>
      <c r="EI43" s="1">
        <v>1.21</v>
      </c>
      <c r="EJ43" s="1">
        <v>1.72</v>
      </c>
      <c r="EL43">
        <v>192904</v>
      </c>
      <c r="EM43">
        <v>1.43</v>
      </c>
      <c r="EN43">
        <v>-1</v>
      </c>
      <c r="EO43">
        <v>0.6</v>
      </c>
      <c r="EP43">
        <v>0.36</v>
      </c>
      <c r="ER43" s="1">
        <v>192910</v>
      </c>
      <c r="ES43" s="1">
        <v>4.09</v>
      </c>
      <c r="EU43" s="1">
        <v>192811</v>
      </c>
      <c r="EV43" s="1">
        <v>-1.69</v>
      </c>
      <c r="EX43" s="1">
        <v>193310</v>
      </c>
      <c r="EY43" s="1">
        <v>-6.11</v>
      </c>
      <c r="FA43" s="1">
        <v>192910</v>
      </c>
      <c r="FB43" s="1" t="str">
        <f>IF(ISERROR(VLOOKUP($FA43,MOM,LOOKUPS!C$12,0)*$FB$6+VLOOKUP($FA43,STREV,LOOKUPS!C$10,0)*$FC$6+VLOOKUP($FA43,LTREV,LOOKUPS!C$9,0)*$FD$6+VLOOKUP($FA43,CFP,LOOKUPS!C$6,0)*$FE$6+VLOOKUP($FA43,EP,LOOKUPS!C$8,0)*$FF$6+VLOOKUP($FA43,BM,LOOKUPS!C$5,0)*$FG$6+VLOOKUP($FA43,DIV,LOOKUPS!C$7,0)*$FH$6++VLOOKUP($FA43,SIZE,LOOKUPS!C$11,0)*$FI$6),"",VLOOKUP($FA43,MOM,LOOKUPS!C$12,0)*$FB$6+VLOOKUP($FA43,STREV,LOOKUPS!C$10,0)*$FC$6+VLOOKUP($FA43,LTREV,LOOKUPS!C$9,0)*$FD$6+VLOOKUP($FA43,CFP,LOOKUPS!C$6,0)*$FE$6+VLOOKUP($FA43,EP,LOOKUPS!C$8,0)*$FF$6+VLOOKUP($FA43,BM,LOOKUPS!C$5,0)*$FG$6+VLOOKUP($FA43,DIV,LOOKUPS!C$7,0)*$FH$6++VLOOKUP($FA43,SIZE,LOOKUPS!C$11,0)*$FI$6)</f>
        <v/>
      </c>
      <c r="FC43" s="1" t="str">
        <f>IF(ISERROR(VLOOKUP($FA43,MOM,LOOKUPS!D$12,0)*$FB$6+VLOOKUP($FA43,STREV,LOOKUPS!D$10,0)*$FC$6+VLOOKUP($FA43,LTREV,LOOKUPS!D$9,0)*$FD$6+VLOOKUP($FA43,CFP,LOOKUPS!D$6,0)*$FE$6+VLOOKUP($FA43,EP,LOOKUPS!D$8,0)*$FF$6+VLOOKUP($FA43,BM,LOOKUPS!D$5,0)*$FG$6+VLOOKUP($FA43,DIV,LOOKUPS!D$7,0)*$FH$6++VLOOKUP($FA43,SIZE,LOOKUPS!D$11,0)*$FI$6),"",VLOOKUP($FA43,MOM,LOOKUPS!D$12,0)*$FB$6+VLOOKUP($FA43,STREV,LOOKUPS!D$10,0)*$FC$6+VLOOKUP($FA43,LTREV,LOOKUPS!D$9,0)*$FD$6+VLOOKUP($FA43,CFP,LOOKUPS!D$6,0)*$FE$6+VLOOKUP($FA43,EP,LOOKUPS!D$8,0)*$FF$6+VLOOKUP($FA43,BM,LOOKUPS!D$5,0)*$FG$6+VLOOKUP($FA43,DIV,LOOKUPS!D$7,0)*$FH$6++VLOOKUP($FA43,SIZE,LOOKUPS!D$11,0)*$FI$6)</f>
        <v/>
      </c>
      <c r="FD43" s="1" t="str">
        <f>IF(ISERROR(VLOOKUP($FA43,MOM,LOOKUPS!E$12,0)*$FB$6+VLOOKUP($FA43,STREV,LOOKUPS!E$10,0)*$FC$6+VLOOKUP($FA43,LTREV,LOOKUPS!E$9,0)*$FD$6+VLOOKUP($FA43,CFP,LOOKUPS!E$6,0)*$FE$6+VLOOKUP($FA43,EP,LOOKUPS!E$8,0)*$FF$6+VLOOKUP($FA43,BM,LOOKUPS!E$5,0)*$FG$6+VLOOKUP($FA43,DIV,LOOKUPS!E$7,0)*$FH$6++VLOOKUP($FA43,SIZE,LOOKUPS!E$11,0)*$FI$6),"",VLOOKUP($FA43,MOM,LOOKUPS!E$12,0)*$FB$6+VLOOKUP($FA43,STREV,LOOKUPS!E$10,0)*$FC$6+VLOOKUP($FA43,LTREV,LOOKUPS!E$9,0)*$FD$6+VLOOKUP($FA43,CFP,LOOKUPS!E$6,0)*$FE$6+VLOOKUP($FA43,EP,LOOKUPS!E$8,0)*$FF$6+VLOOKUP($FA43,BM,LOOKUPS!E$5,0)*$FG$6+VLOOKUP($FA43,DIV,LOOKUPS!E$7,0)*$FH$6++VLOOKUP($FA43,SIZE,LOOKUPS!E$11,0)*$FI$6)</f>
        <v/>
      </c>
      <c r="FE43" s="1" t="str">
        <f>IF(ISERROR(VLOOKUP($FA43,MOM,LOOKUPS!F$12,0)*$FB$6+VLOOKUP($FA43,STREV,LOOKUPS!F$10,0)*$FC$6+VLOOKUP($FA43,LTREV,LOOKUPS!F$9,0)*$FD$6+VLOOKUP($FA43,CFP,LOOKUPS!F$6,0)*$FE$6+VLOOKUP($FA43,EP,LOOKUPS!F$8,0)*$FF$6+VLOOKUP($FA43,BM,LOOKUPS!F$5,0)*$FG$6+VLOOKUP($FA43,DIV,LOOKUPS!F$7,0)*$FH$6++VLOOKUP($FA43,SIZE,LOOKUPS!F$11,0)*$FI$6),"",VLOOKUP($FA43,MOM,LOOKUPS!F$12,0)*$FB$6+VLOOKUP($FA43,STREV,LOOKUPS!F$10,0)*$FC$6+VLOOKUP($FA43,LTREV,LOOKUPS!F$9,0)*$FD$6+VLOOKUP($FA43,CFP,LOOKUPS!F$6,0)*$FE$6+VLOOKUP($FA43,EP,LOOKUPS!F$8,0)*$FF$6+VLOOKUP($FA43,BM,LOOKUPS!F$5,0)*$FG$6+VLOOKUP($FA43,DIV,LOOKUPS!F$7,0)*$FH$6++VLOOKUP($FA43,SIZE,LOOKUPS!F$11,0)*$FI$6)</f>
        <v/>
      </c>
      <c r="FF43" s="1" t="str">
        <f>IF(ISERROR(VLOOKUP($FA43,MOM,LOOKUPS!G$12,0)*$FB$6+VLOOKUP($FA43,STREV,LOOKUPS!G$10,0)*$FC$6+VLOOKUP($FA43,LTREV,LOOKUPS!G$9,0)*$FD$6+VLOOKUP($FA43,CFP,LOOKUPS!G$6,0)*$FE$6+VLOOKUP($FA43,EP,LOOKUPS!G$8,0)*$FF$6+VLOOKUP($FA43,BM,LOOKUPS!G$5,0)*$FG$6+VLOOKUP($FA43,DIV,LOOKUPS!G$7,0)*$FH$6++VLOOKUP($FA43,SIZE,LOOKUPS!G$11,0)*$FI$6),"",VLOOKUP($FA43,MOM,LOOKUPS!G$12,0)*$FB$6+VLOOKUP($FA43,STREV,LOOKUPS!G$10,0)*$FC$6+VLOOKUP($FA43,LTREV,LOOKUPS!G$9,0)*$FD$6+VLOOKUP($FA43,CFP,LOOKUPS!G$6,0)*$FE$6+VLOOKUP($FA43,EP,LOOKUPS!G$8,0)*$FF$6+VLOOKUP($FA43,BM,LOOKUPS!G$5,0)*$FG$6+VLOOKUP($FA43,DIV,LOOKUPS!G$7,0)*$FH$6++VLOOKUP($FA43,SIZE,LOOKUPS!G$11,0)*$FI$6)</f>
        <v/>
      </c>
      <c r="FG43" s="1" t="str">
        <f>IF(ISERROR(VLOOKUP($FA43,MOM,LOOKUPS!H$12,0)*$FB$6+VLOOKUP($FA43,STREV,LOOKUPS!H$10,0)*$FC$6+VLOOKUP($FA43,LTREV,LOOKUPS!H$9,0)*$FD$6+VLOOKUP($FA43,CFP,LOOKUPS!H$6,0)*$FE$6+VLOOKUP($FA43,EP,LOOKUPS!H$8,0)*$FF$6+VLOOKUP($FA43,BM,LOOKUPS!H$5,0)*$FG$6+VLOOKUP($FA43,DIV,LOOKUPS!H$7,0)*$FH$6++VLOOKUP($FA43,SIZE,LOOKUPS!H$11,0)*$FI$6),"",VLOOKUP($FA43,MOM,LOOKUPS!H$12,0)*$FB$6+VLOOKUP($FA43,STREV,LOOKUPS!H$10,0)*$FC$6+VLOOKUP($FA43,LTREV,LOOKUPS!H$9,0)*$FD$6+VLOOKUP($FA43,CFP,LOOKUPS!H$6,0)*$FE$6+VLOOKUP($FA43,EP,LOOKUPS!H$8,0)*$FF$6+VLOOKUP($FA43,BM,LOOKUPS!H$5,0)*$FG$6+VLOOKUP($FA43,DIV,LOOKUPS!H$7,0)*$FH$6++VLOOKUP($FA43,SIZE,LOOKUPS!H$11,0)*$FI$6)</f>
        <v/>
      </c>
      <c r="FH43" s="1" t="str">
        <f>IF(ISERROR(VLOOKUP($FA43,MOM,LOOKUPS!I$12,0)*$FB$6+VLOOKUP($FA43,STREV,LOOKUPS!I$10,0)*$FC$6+VLOOKUP($FA43,LTREV,LOOKUPS!I$9,0)*$FD$6+VLOOKUP($FA43,CFP,LOOKUPS!I$6,0)*$FE$6+VLOOKUP($FA43,EP,LOOKUPS!I$8,0)*$FF$6+VLOOKUP($FA43,BM,LOOKUPS!I$5,0)*$FG$6+VLOOKUP($FA43,DIV,LOOKUPS!I$7,0)*$FH$6++VLOOKUP($FA43,SIZE,LOOKUPS!I$11,0)*$FI$6),"",VLOOKUP($FA43,MOM,LOOKUPS!I$12,0)*$FB$6+VLOOKUP($FA43,STREV,LOOKUPS!I$10,0)*$FC$6+VLOOKUP($FA43,LTREV,LOOKUPS!I$9,0)*$FD$6+VLOOKUP($FA43,CFP,LOOKUPS!I$6,0)*$FE$6+VLOOKUP($FA43,EP,LOOKUPS!I$8,0)*$FF$6+VLOOKUP($FA43,BM,LOOKUPS!I$5,0)*$FG$6+VLOOKUP($FA43,DIV,LOOKUPS!I$7,0)*$FH$6++VLOOKUP($FA43,SIZE,LOOKUPS!I$11,0)*$FI$6)</f>
        <v/>
      </c>
      <c r="FI43" s="1" t="str">
        <f>IF(ISERROR(VLOOKUP($FA43,MOM,LOOKUPS!J$12,0)*$FB$6+VLOOKUP($FA43,STREV,LOOKUPS!J$10,0)*$FC$6+VLOOKUP($FA43,LTREV,LOOKUPS!J$9,0)*$FD$6+VLOOKUP($FA43,CFP,LOOKUPS!J$6,0)*$FE$6+VLOOKUP($FA43,EP,LOOKUPS!J$8,0)*$FF$6+VLOOKUP($FA43,BM,LOOKUPS!J$5,0)*$FG$6+VLOOKUP($FA43,DIV,LOOKUPS!J$7,0)*$FH$6++VLOOKUP($FA43,SIZE,LOOKUPS!J$11,0)*$FI$6),"",VLOOKUP($FA43,MOM,LOOKUPS!J$12,0)*$FB$6+VLOOKUP($FA43,STREV,LOOKUPS!J$10,0)*$FC$6+VLOOKUP($FA43,LTREV,LOOKUPS!J$9,0)*$FD$6+VLOOKUP($FA43,CFP,LOOKUPS!J$6,0)*$FE$6+VLOOKUP($FA43,EP,LOOKUPS!J$8,0)*$FF$6+VLOOKUP($FA43,BM,LOOKUPS!J$5,0)*$FG$6+VLOOKUP($FA43,DIV,LOOKUPS!J$7,0)*$FH$6++VLOOKUP($FA43,SIZE,LOOKUPS!J$11,0)*$FI$6)</f>
        <v/>
      </c>
      <c r="FJ43" s="1" t="str">
        <f>IF(ISERROR(VLOOKUP($FA43,MOM,LOOKUPS!K$12,0)*$FB$6+VLOOKUP($FA43,STREV,LOOKUPS!K$10,0)*$FC$6+VLOOKUP($FA43,LTREV,LOOKUPS!K$9,0)*$FD$6+VLOOKUP($FA43,CFP,LOOKUPS!K$6,0)*$FE$6+VLOOKUP($FA43,EP,LOOKUPS!K$8,0)*$FF$6+VLOOKUP($FA43,BM,LOOKUPS!K$5,0)*$FG$6+VLOOKUP($FA43,DIV,LOOKUPS!K$7,0)*$FH$6++VLOOKUP($FA43,SIZE,LOOKUPS!K$11,0)*$FI$6),"",VLOOKUP($FA43,MOM,LOOKUPS!K$12,0)*$FB$6+VLOOKUP($FA43,STREV,LOOKUPS!K$10,0)*$FC$6+VLOOKUP($FA43,LTREV,LOOKUPS!K$9,0)*$FD$6+VLOOKUP($FA43,CFP,LOOKUPS!K$6,0)*$FE$6+VLOOKUP($FA43,EP,LOOKUPS!K$8,0)*$FF$6+VLOOKUP($FA43,BM,LOOKUPS!K$5,0)*$FG$6+VLOOKUP($FA43,DIV,LOOKUPS!K$7,0)*$FH$6++VLOOKUP($FA43,SIZE,LOOKUPS!K$11,0)*$FI$6)</f>
        <v/>
      </c>
      <c r="FK43" s="1" t="str">
        <f>IF(ISERROR(VLOOKUP($FA43,MOM,LOOKUPS!L$12,0)*$FB$6+VLOOKUP($FA43,STREV,LOOKUPS!L$10,0)*$FC$6+VLOOKUP($FA43,LTREV,LOOKUPS!L$9,0)*$FD$6+VLOOKUP($FA43,CFP,LOOKUPS!L$6,0)*$FE$6+VLOOKUP($FA43,EP,LOOKUPS!L$8,0)*$FF$6+VLOOKUP($FA43,BM,LOOKUPS!L$5,0)*$FG$6+VLOOKUP($FA43,DIV,LOOKUPS!L$7,0)*$FH$6++VLOOKUP($FA43,SIZE,LOOKUPS!L$11,0)*$FI$6),"",VLOOKUP($FA43,MOM,LOOKUPS!L$12,0)*$FB$6+VLOOKUP($FA43,STREV,LOOKUPS!L$10,0)*$FC$6+VLOOKUP($FA43,LTREV,LOOKUPS!L$9,0)*$FD$6+VLOOKUP($FA43,CFP,LOOKUPS!L$6,0)*$FE$6+VLOOKUP($FA43,EP,LOOKUPS!L$8,0)*$FF$6+VLOOKUP($FA43,BM,LOOKUPS!L$5,0)*$FG$6+VLOOKUP($FA43,DIV,LOOKUPS!L$7,0)*$FH$6++VLOOKUP($FA43,SIZE,LOOKUPS!L$11,0)*$FI$6)</f>
        <v/>
      </c>
    </row>
    <row r="44" spans="1:167" x14ac:dyDescent="0.3">
      <c r="A44" s="1">
        <v>192911</v>
      </c>
      <c r="B44" s="1">
        <v>-10.96</v>
      </c>
      <c r="C44" s="1">
        <v>-13.59</v>
      </c>
      <c r="D44" s="1">
        <v>-12.08</v>
      </c>
      <c r="E44" s="1">
        <v>-8.0500000000000007</v>
      </c>
      <c r="F44" s="1">
        <v>-13.07</v>
      </c>
      <c r="G44" s="1">
        <v>-7.96</v>
      </c>
      <c r="H44" s="1">
        <v>-11</v>
      </c>
      <c r="I44" s="1">
        <v>-10.76</v>
      </c>
      <c r="J44" s="1">
        <v>-13.67</v>
      </c>
      <c r="K44" s="1">
        <v>-16.02</v>
      </c>
      <c r="M44" s="1">
        <v>192812</v>
      </c>
      <c r="N44" s="1">
        <v>0.04</v>
      </c>
      <c r="O44" s="1">
        <v>-0.96</v>
      </c>
      <c r="P44" s="1">
        <v>-0.66</v>
      </c>
      <c r="Q44" s="1">
        <v>1</v>
      </c>
      <c r="R44" s="1">
        <v>-1.64</v>
      </c>
      <c r="S44" s="1">
        <v>-0.49</v>
      </c>
      <c r="T44" s="1">
        <v>0.26</v>
      </c>
      <c r="U44" s="1">
        <v>-0.01</v>
      </c>
      <c r="V44" s="1">
        <v>2.15</v>
      </c>
      <c r="W44" s="1">
        <v>-3.15</v>
      </c>
      <c r="Y44" s="1">
        <v>193311</v>
      </c>
      <c r="Z44" s="1">
        <v>-0.12</v>
      </c>
      <c r="AA44" s="1">
        <v>7.3</v>
      </c>
      <c r="AB44" s="1">
        <v>8.99</v>
      </c>
      <c r="AC44" s="1">
        <v>6.88</v>
      </c>
      <c r="AD44" s="1">
        <v>8.61</v>
      </c>
      <c r="AE44" s="1">
        <v>7.2</v>
      </c>
      <c r="AF44" s="1">
        <v>10.39</v>
      </c>
      <c r="AG44" s="1">
        <v>10.33</v>
      </c>
      <c r="AH44" s="1">
        <v>2.94</v>
      </c>
      <c r="AI44" s="1">
        <v>3.98</v>
      </c>
      <c r="AK44">
        <v>195405</v>
      </c>
      <c r="AL44">
        <v>3.59</v>
      </c>
      <c r="AM44">
        <v>3.11</v>
      </c>
      <c r="AN44">
        <v>3.37</v>
      </c>
      <c r="AO44">
        <v>5.21</v>
      </c>
      <c r="AP44">
        <v>3.29</v>
      </c>
      <c r="AQ44">
        <v>3.31</v>
      </c>
      <c r="AR44">
        <v>3.25</v>
      </c>
      <c r="AS44">
        <v>3.28</v>
      </c>
      <c r="AT44">
        <v>6.08</v>
      </c>
      <c r="AU44">
        <v>2.87</v>
      </c>
      <c r="AV44">
        <v>3.71</v>
      </c>
      <c r="AW44">
        <v>2.76</v>
      </c>
      <c r="AX44">
        <v>3.88</v>
      </c>
      <c r="AY44">
        <v>2.2799999999999998</v>
      </c>
      <c r="AZ44">
        <v>4.21</v>
      </c>
      <c r="BA44">
        <v>3.1</v>
      </c>
      <c r="BB44">
        <v>3.47</v>
      </c>
      <c r="BC44">
        <v>5.62</v>
      </c>
      <c r="BD44">
        <v>6.54</v>
      </c>
      <c r="BF44" s="1">
        <v>195405</v>
      </c>
      <c r="BG44" s="1">
        <v>4.58</v>
      </c>
      <c r="BH44" s="1">
        <v>3.04</v>
      </c>
      <c r="BI44" s="1">
        <v>3.35</v>
      </c>
      <c r="BJ44" s="1">
        <v>5.22</v>
      </c>
      <c r="BK44" s="1">
        <v>3.51</v>
      </c>
      <c r="BL44" s="1">
        <v>2.5499999999999998</v>
      </c>
      <c r="BM44" s="1">
        <v>3.33</v>
      </c>
      <c r="BN44" s="1">
        <v>4.07</v>
      </c>
      <c r="BO44" s="1">
        <v>5.61</v>
      </c>
      <c r="BP44" s="1">
        <v>4.53</v>
      </c>
      <c r="BQ44" s="1">
        <v>2.4900000000000002</v>
      </c>
      <c r="BR44" s="1">
        <v>2.09</v>
      </c>
      <c r="BS44" s="1">
        <v>3.01</v>
      </c>
      <c r="BT44" s="1">
        <v>3.44</v>
      </c>
      <c r="BU44" s="1">
        <v>3.22</v>
      </c>
      <c r="BV44" s="1">
        <v>3.72</v>
      </c>
      <c r="BW44" s="1">
        <v>4.43</v>
      </c>
      <c r="BX44" s="1">
        <v>4.41</v>
      </c>
      <c r="BY44" s="1">
        <v>6.81</v>
      </c>
      <c r="CA44" s="1">
        <v>192905</v>
      </c>
      <c r="CB44" s="1">
        <v>17.239999999999998</v>
      </c>
      <c r="CC44" s="1">
        <v>-7.5</v>
      </c>
      <c r="CD44" s="1">
        <v>-7.97</v>
      </c>
      <c r="CE44" s="1">
        <v>-11.54</v>
      </c>
      <c r="CF44" s="1">
        <v>-7.19</v>
      </c>
      <c r="CG44" s="1">
        <v>-8.8699999999999992</v>
      </c>
      <c r="CH44" s="1">
        <v>-7.46</v>
      </c>
      <c r="CI44" s="1">
        <v>-10.199999999999999</v>
      </c>
      <c r="CJ44" s="1">
        <v>-10.74</v>
      </c>
      <c r="CK44" s="1">
        <v>-7.01</v>
      </c>
      <c r="CL44" s="1">
        <v>-7.38</v>
      </c>
      <c r="CM44" s="1">
        <v>-8.07</v>
      </c>
      <c r="CN44" s="1">
        <v>-9.68</v>
      </c>
      <c r="CO44" s="1">
        <v>-6.86</v>
      </c>
      <c r="CP44" s="1">
        <v>-8.0399999999999991</v>
      </c>
      <c r="CQ44" s="1">
        <v>-7.29</v>
      </c>
      <c r="CR44" s="1">
        <v>-13.16</v>
      </c>
      <c r="CS44" s="1">
        <v>-11.07</v>
      </c>
      <c r="CT44" s="1">
        <v>-10.41</v>
      </c>
      <c r="CV44" s="1">
        <v>193005</v>
      </c>
      <c r="CW44" s="1">
        <v>-6.27</v>
      </c>
      <c r="CX44" s="1">
        <v>-2.41</v>
      </c>
      <c r="CY44" s="1">
        <v>-1.87</v>
      </c>
      <c r="CZ44" s="1">
        <v>-2.63</v>
      </c>
      <c r="DA44" s="1">
        <v>-1.82</v>
      </c>
      <c r="DB44" s="1">
        <v>-2.27</v>
      </c>
      <c r="DC44" s="1">
        <v>-2.46</v>
      </c>
      <c r="DD44" s="1">
        <v>-2.19</v>
      </c>
      <c r="DE44" s="1">
        <v>-2.54</v>
      </c>
      <c r="DF44" s="1">
        <v>-3.32</v>
      </c>
      <c r="DG44" s="1">
        <v>-0.4</v>
      </c>
      <c r="DH44" s="1">
        <v>-3.56</v>
      </c>
      <c r="DI44" s="1">
        <v>-1.02</v>
      </c>
      <c r="DJ44" s="1">
        <v>-2.88</v>
      </c>
      <c r="DK44" s="1">
        <v>-2.06</v>
      </c>
      <c r="DL44" s="1">
        <v>-1.55</v>
      </c>
      <c r="DM44" s="1">
        <v>-2.79</v>
      </c>
      <c r="DN44" s="1">
        <v>-1.1399999999999999</v>
      </c>
      <c r="DO44" s="1">
        <v>-3.87</v>
      </c>
      <c r="DQ44" s="1">
        <v>192905</v>
      </c>
      <c r="DR44" s="1">
        <v>-99.99</v>
      </c>
      <c r="DS44" s="1">
        <v>-13.85</v>
      </c>
      <c r="DT44" s="1">
        <v>-8.65</v>
      </c>
      <c r="DU44" s="1">
        <v>-4.33</v>
      </c>
      <c r="DV44" s="1">
        <v>-13.48</v>
      </c>
      <c r="DW44" s="1">
        <v>-12.39</v>
      </c>
      <c r="DX44" s="1">
        <v>-8.2100000000000009</v>
      </c>
      <c r="DY44" s="1">
        <v>-7.01</v>
      </c>
      <c r="DZ44" s="1">
        <v>-3.51</v>
      </c>
      <c r="EA44" s="1">
        <v>-12.15</v>
      </c>
      <c r="EB44" s="1">
        <v>-14.8</v>
      </c>
      <c r="EC44" s="1">
        <v>-14.61</v>
      </c>
      <c r="ED44" s="1">
        <v>-10.18</v>
      </c>
      <c r="EE44" s="1">
        <v>-8.08</v>
      </c>
      <c r="EF44" s="1">
        <v>-8.35</v>
      </c>
      <c r="EG44" s="1">
        <v>-7.98</v>
      </c>
      <c r="EH44" s="1">
        <v>-6.01</v>
      </c>
      <c r="EI44" s="1">
        <v>-3.59</v>
      </c>
      <c r="EJ44" s="1">
        <v>-3.43</v>
      </c>
      <c r="EL44">
        <v>192905</v>
      </c>
      <c r="EM44">
        <v>-6.39</v>
      </c>
      <c r="EN44">
        <v>-5.35</v>
      </c>
      <c r="EO44">
        <v>-1.4</v>
      </c>
      <c r="EP44">
        <v>0.44</v>
      </c>
      <c r="ER44" s="1">
        <v>192911</v>
      </c>
      <c r="ES44" s="1">
        <v>-2.02</v>
      </c>
      <c r="EU44" s="1">
        <v>192812</v>
      </c>
      <c r="EV44" s="1">
        <v>-1.34</v>
      </c>
      <c r="EX44" s="1">
        <v>193311</v>
      </c>
      <c r="EY44" s="1">
        <v>2.29</v>
      </c>
      <c r="FA44" s="1">
        <v>192911</v>
      </c>
      <c r="FB44" s="1" t="str">
        <f>IF(ISERROR(VLOOKUP($FA44,MOM,LOOKUPS!C$12,0)*$FB$6+VLOOKUP($FA44,STREV,LOOKUPS!C$10,0)*$FC$6+VLOOKUP($FA44,LTREV,LOOKUPS!C$9,0)*$FD$6+VLOOKUP($FA44,CFP,LOOKUPS!C$6,0)*$FE$6+VLOOKUP($FA44,EP,LOOKUPS!C$8,0)*$FF$6+VLOOKUP($FA44,BM,LOOKUPS!C$5,0)*$FG$6+VLOOKUP($FA44,DIV,LOOKUPS!C$7,0)*$FH$6++VLOOKUP($FA44,SIZE,LOOKUPS!C$11,0)*$FI$6),"",VLOOKUP($FA44,MOM,LOOKUPS!C$12,0)*$FB$6+VLOOKUP($FA44,STREV,LOOKUPS!C$10,0)*$FC$6+VLOOKUP($FA44,LTREV,LOOKUPS!C$9,0)*$FD$6+VLOOKUP($FA44,CFP,LOOKUPS!C$6,0)*$FE$6+VLOOKUP($FA44,EP,LOOKUPS!C$8,0)*$FF$6+VLOOKUP($FA44,BM,LOOKUPS!C$5,0)*$FG$6+VLOOKUP($FA44,DIV,LOOKUPS!C$7,0)*$FH$6++VLOOKUP($FA44,SIZE,LOOKUPS!C$11,0)*$FI$6)</f>
        <v/>
      </c>
      <c r="FC44" s="1" t="str">
        <f>IF(ISERROR(VLOOKUP($FA44,MOM,LOOKUPS!D$12,0)*$FB$6+VLOOKUP($FA44,STREV,LOOKUPS!D$10,0)*$FC$6+VLOOKUP($FA44,LTREV,LOOKUPS!D$9,0)*$FD$6+VLOOKUP($FA44,CFP,LOOKUPS!D$6,0)*$FE$6+VLOOKUP($FA44,EP,LOOKUPS!D$8,0)*$FF$6+VLOOKUP($FA44,BM,LOOKUPS!D$5,0)*$FG$6+VLOOKUP($FA44,DIV,LOOKUPS!D$7,0)*$FH$6++VLOOKUP($FA44,SIZE,LOOKUPS!D$11,0)*$FI$6),"",VLOOKUP($FA44,MOM,LOOKUPS!D$12,0)*$FB$6+VLOOKUP($FA44,STREV,LOOKUPS!D$10,0)*$FC$6+VLOOKUP($FA44,LTREV,LOOKUPS!D$9,0)*$FD$6+VLOOKUP($FA44,CFP,LOOKUPS!D$6,0)*$FE$6+VLOOKUP($FA44,EP,LOOKUPS!D$8,0)*$FF$6+VLOOKUP($FA44,BM,LOOKUPS!D$5,0)*$FG$6+VLOOKUP($FA44,DIV,LOOKUPS!D$7,0)*$FH$6++VLOOKUP($FA44,SIZE,LOOKUPS!D$11,0)*$FI$6)</f>
        <v/>
      </c>
      <c r="FD44" s="1" t="str">
        <f>IF(ISERROR(VLOOKUP($FA44,MOM,LOOKUPS!E$12,0)*$FB$6+VLOOKUP($FA44,STREV,LOOKUPS!E$10,0)*$FC$6+VLOOKUP($FA44,LTREV,LOOKUPS!E$9,0)*$FD$6+VLOOKUP($FA44,CFP,LOOKUPS!E$6,0)*$FE$6+VLOOKUP($FA44,EP,LOOKUPS!E$8,0)*$FF$6+VLOOKUP($FA44,BM,LOOKUPS!E$5,0)*$FG$6+VLOOKUP($FA44,DIV,LOOKUPS!E$7,0)*$FH$6++VLOOKUP($FA44,SIZE,LOOKUPS!E$11,0)*$FI$6),"",VLOOKUP($FA44,MOM,LOOKUPS!E$12,0)*$FB$6+VLOOKUP($FA44,STREV,LOOKUPS!E$10,0)*$FC$6+VLOOKUP($FA44,LTREV,LOOKUPS!E$9,0)*$FD$6+VLOOKUP($FA44,CFP,LOOKUPS!E$6,0)*$FE$6+VLOOKUP($FA44,EP,LOOKUPS!E$8,0)*$FF$6+VLOOKUP($FA44,BM,LOOKUPS!E$5,0)*$FG$6+VLOOKUP($FA44,DIV,LOOKUPS!E$7,0)*$FH$6++VLOOKUP($FA44,SIZE,LOOKUPS!E$11,0)*$FI$6)</f>
        <v/>
      </c>
      <c r="FE44" s="1" t="str">
        <f>IF(ISERROR(VLOOKUP($FA44,MOM,LOOKUPS!F$12,0)*$FB$6+VLOOKUP($FA44,STREV,LOOKUPS!F$10,0)*$FC$6+VLOOKUP($FA44,LTREV,LOOKUPS!F$9,0)*$FD$6+VLOOKUP($FA44,CFP,LOOKUPS!F$6,0)*$FE$6+VLOOKUP($FA44,EP,LOOKUPS!F$8,0)*$FF$6+VLOOKUP($FA44,BM,LOOKUPS!F$5,0)*$FG$6+VLOOKUP($FA44,DIV,LOOKUPS!F$7,0)*$FH$6++VLOOKUP($FA44,SIZE,LOOKUPS!F$11,0)*$FI$6),"",VLOOKUP($FA44,MOM,LOOKUPS!F$12,0)*$FB$6+VLOOKUP($FA44,STREV,LOOKUPS!F$10,0)*$FC$6+VLOOKUP($FA44,LTREV,LOOKUPS!F$9,0)*$FD$6+VLOOKUP($FA44,CFP,LOOKUPS!F$6,0)*$FE$6+VLOOKUP($FA44,EP,LOOKUPS!F$8,0)*$FF$6+VLOOKUP($FA44,BM,LOOKUPS!F$5,0)*$FG$6+VLOOKUP($FA44,DIV,LOOKUPS!F$7,0)*$FH$6++VLOOKUP($FA44,SIZE,LOOKUPS!F$11,0)*$FI$6)</f>
        <v/>
      </c>
      <c r="FF44" s="1" t="str">
        <f>IF(ISERROR(VLOOKUP($FA44,MOM,LOOKUPS!G$12,0)*$FB$6+VLOOKUP($FA44,STREV,LOOKUPS!G$10,0)*$FC$6+VLOOKUP($FA44,LTREV,LOOKUPS!G$9,0)*$FD$6+VLOOKUP($FA44,CFP,LOOKUPS!G$6,0)*$FE$6+VLOOKUP($FA44,EP,LOOKUPS!G$8,0)*$FF$6+VLOOKUP($FA44,BM,LOOKUPS!G$5,0)*$FG$6+VLOOKUP($FA44,DIV,LOOKUPS!G$7,0)*$FH$6++VLOOKUP($FA44,SIZE,LOOKUPS!G$11,0)*$FI$6),"",VLOOKUP($FA44,MOM,LOOKUPS!G$12,0)*$FB$6+VLOOKUP($FA44,STREV,LOOKUPS!G$10,0)*$FC$6+VLOOKUP($FA44,LTREV,LOOKUPS!G$9,0)*$FD$6+VLOOKUP($FA44,CFP,LOOKUPS!G$6,0)*$FE$6+VLOOKUP($FA44,EP,LOOKUPS!G$8,0)*$FF$6+VLOOKUP($FA44,BM,LOOKUPS!G$5,0)*$FG$6+VLOOKUP($FA44,DIV,LOOKUPS!G$7,0)*$FH$6++VLOOKUP($FA44,SIZE,LOOKUPS!G$11,0)*$FI$6)</f>
        <v/>
      </c>
      <c r="FG44" s="1" t="str">
        <f>IF(ISERROR(VLOOKUP($FA44,MOM,LOOKUPS!H$12,0)*$FB$6+VLOOKUP($FA44,STREV,LOOKUPS!H$10,0)*$FC$6+VLOOKUP($FA44,LTREV,LOOKUPS!H$9,0)*$FD$6+VLOOKUP($FA44,CFP,LOOKUPS!H$6,0)*$FE$6+VLOOKUP($FA44,EP,LOOKUPS!H$8,0)*$FF$6+VLOOKUP($FA44,BM,LOOKUPS!H$5,0)*$FG$6+VLOOKUP($FA44,DIV,LOOKUPS!H$7,0)*$FH$6++VLOOKUP($FA44,SIZE,LOOKUPS!H$11,0)*$FI$6),"",VLOOKUP($FA44,MOM,LOOKUPS!H$12,0)*$FB$6+VLOOKUP($FA44,STREV,LOOKUPS!H$10,0)*$FC$6+VLOOKUP($FA44,LTREV,LOOKUPS!H$9,0)*$FD$6+VLOOKUP($FA44,CFP,LOOKUPS!H$6,0)*$FE$6+VLOOKUP($FA44,EP,LOOKUPS!H$8,0)*$FF$6+VLOOKUP($FA44,BM,LOOKUPS!H$5,0)*$FG$6+VLOOKUP($FA44,DIV,LOOKUPS!H$7,0)*$FH$6++VLOOKUP($FA44,SIZE,LOOKUPS!H$11,0)*$FI$6)</f>
        <v/>
      </c>
      <c r="FH44" s="1" t="str">
        <f>IF(ISERROR(VLOOKUP($FA44,MOM,LOOKUPS!I$12,0)*$FB$6+VLOOKUP($FA44,STREV,LOOKUPS!I$10,0)*$FC$6+VLOOKUP($FA44,LTREV,LOOKUPS!I$9,0)*$FD$6+VLOOKUP($FA44,CFP,LOOKUPS!I$6,0)*$FE$6+VLOOKUP($FA44,EP,LOOKUPS!I$8,0)*$FF$6+VLOOKUP($FA44,BM,LOOKUPS!I$5,0)*$FG$6+VLOOKUP($FA44,DIV,LOOKUPS!I$7,0)*$FH$6++VLOOKUP($FA44,SIZE,LOOKUPS!I$11,0)*$FI$6),"",VLOOKUP($FA44,MOM,LOOKUPS!I$12,0)*$FB$6+VLOOKUP($FA44,STREV,LOOKUPS!I$10,0)*$FC$6+VLOOKUP($FA44,LTREV,LOOKUPS!I$9,0)*$FD$6+VLOOKUP($FA44,CFP,LOOKUPS!I$6,0)*$FE$6+VLOOKUP($FA44,EP,LOOKUPS!I$8,0)*$FF$6+VLOOKUP($FA44,BM,LOOKUPS!I$5,0)*$FG$6+VLOOKUP($FA44,DIV,LOOKUPS!I$7,0)*$FH$6++VLOOKUP($FA44,SIZE,LOOKUPS!I$11,0)*$FI$6)</f>
        <v/>
      </c>
      <c r="FI44" s="1" t="str">
        <f>IF(ISERROR(VLOOKUP($FA44,MOM,LOOKUPS!J$12,0)*$FB$6+VLOOKUP($FA44,STREV,LOOKUPS!J$10,0)*$FC$6+VLOOKUP($FA44,LTREV,LOOKUPS!J$9,0)*$FD$6+VLOOKUP($FA44,CFP,LOOKUPS!J$6,0)*$FE$6+VLOOKUP($FA44,EP,LOOKUPS!J$8,0)*$FF$6+VLOOKUP($FA44,BM,LOOKUPS!J$5,0)*$FG$6+VLOOKUP($FA44,DIV,LOOKUPS!J$7,0)*$FH$6++VLOOKUP($FA44,SIZE,LOOKUPS!J$11,0)*$FI$6),"",VLOOKUP($FA44,MOM,LOOKUPS!J$12,0)*$FB$6+VLOOKUP($FA44,STREV,LOOKUPS!J$10,0)*$FC$6+VLOOKUP($FA44,LTREV,LOOKUPS!J$9,0)*$FD$6+VLOOKUP($FA44,CFP,LOOKUPS!J$6,0)*$FE$6+VLOOKUP($FA44,EP,LOOKUPS!J$8,0)*$FF$6+VLOOKUP($FA44,BM,LOOKUPS!J$5,0)*$FG$6+VLOOKUP($FA44,DIV,LOOKUPS!J$7,0)*$FH$6++VLOOKUP($FA44,SIZE,LOOKUPS!J$11,0)*$FI$6)</f>
        <v/>
      </c>
      <c r="FJ44" s="1" t="str">
        <f>IF(ISERROR(VLOOKUP($FA44,MOM,LOOKUPS!K$12,0)*$FB$6+VLOOKUP($FA44,STREV,LOOKUPS!K$10,0)*$FC$6+VLOOKUP($FA44,LTREV,LOOKUPS!K$9,0)*$FD$6+VLOOKUP($FA44,CFP,LOOKUPS!K$6,0)*$FE$6+VLOOKUP($FA44,EP,LOOKUPS!K$8,0)*$FF$6+VLOOKUP($FA44,BM,LOOKUPS!K$5,0)*$FG$6+VLOOKUP($FA44,DIV,LOOKUPS!K$7,0)*$FH$6++VLOOKUP($FA44,SIZE,LOOKUPS!K$11,0)*$FI$6),"",VLOOKUP($FA44,MOM,LOOKUPS!K$12,0)*$FB$6+VLOOKUP($FA44,STREV,LOOKUPS!K$10,0)*$FC$6+VLOOKUP($FA44,LTREV,LOOKUPS!K$9,0)*$FD$6+VLOOKUP($FA44,CFP,LOOKUPS!K$6,0)*$FE$6+VLOOKUP($FA44,EP,LOOKUPS!K$8,0)*$FF$6+VLOOKUP($FA44,BM,LOOKUPS!K$5,0)*$FG$6+VLOOKUP($FA44,DIV,LOOKUPS!K$7,0)*$FH$6++VLOOKUP($FA44,SIZE,LOOKUPS!K$11,0)*$FI$6)</f>
        <v/>
      </c>
      <c r="FK44" s="1" t="str">
        <f>IF(ISERROR(VLOOKUP($FA44,MOM,LOOKUPS!L$12,0)*$FB$6+VLOOKUP($FA44,STREV,LOOKUPS!L$10,0)*$FC$6+VLOOKUP($FA44,LTREV,LOOKUPS!L$9,0)*$FD$6+VLOOKUP($FA44,CFP,LOOKUPS!L$6,0)*$FE$6+VLOOKUP($FA44,EP,LOOKUPS!L$8,0)*$FF$6+VLOOKUP($FA44,BM,LOOKUPS!L$5,0)*$FG$6+VLOOKUP($FA44,DIV,LOOKUPS!L$7,0)*$FH$6++VLOOKUP($FA44,SIZE,LOOKUPS!L$11,0)*$FI$6),"",VLOOKUP($FA44,MOM,LOOKUPS!L$12,0)*$FB$6+VLOOKUP($FA44,STREV,LOOKUPS!L$10,0)*$FC$6+VLOOKUP($FA44,LTREV,LOOKUPS!L$9,0)*$FD$6+VLOOKUP($FA44,CFP,LOOKUPS!L$6,0)*$FE$6+VLOOKUP($FA44,EP,LOOKUPS!L$8,0)*$FF$6+VLOOKUP($FA44,BM,LOOKUPS!L$5,0)*$FG$6+VLOOKUP($FA44,DIV,LOOKUPS!L$7,0)*$FH$6++VLOOKUP($FA44,SIZE,LOOKUPS!L$11,0)*$FI$6)</f>
        <v/>
      </c>
    </row>
    <row r="45" spans="1:167" x14ac:dyDescent="0.3">
      <c r="A45" s="1">
        <v>192912</v>
      </c>
      <c r="B45" s="1">
        <v>-13.28</v>
      </c>
      <c r="C45" s="1">
        <v>-9.73</v>
      </c>
      <c r="D45" s="1">
        <v>-3.57</v>
      </c>
      <c r="E45" s="1">
        <v>-2.2000000000000002</v>
      </c>
      <c r="F45" s="1">
        <v>-2.12</v>
      </c>
      <c r="G45" s="1">
        <v>-0.82</v>
      </c>
      <c r="H45" s="1">
        <v>-4.62</v>
      </c>
      <c r="I45" s="1">
        <v>1.31</v>
      </c>
      <c r="J45" s="1">
        <v>2.08</v>
      </c>
      <c r="K45" s="1">
        <v>3.9</v>
      </c>
      <c r="M45" s="1">
        <v>192901</v>
      </c>
      <c r="N45" s="1">
        <v>3.25</v>
      </c>
      <c r="O45" s="1">
        <v>-1.37</v>
      </c>
      <c r="P45" s="1">
        <v>3.81</v>
      </c>
      <c r="Q45" s="1">
        <v>4.01</v>
      </c>
      <c r="R45" s="1">
        <v>4.05</v>
      </c>
      <c r="S45" s="1">
        <v>3.53</v>
      </c>
      <c r="T45" s="1">
        <v>5.21</v>
      </c>
      <c r="U45" s="1">
        <v>4.12</v>
      </c>
      <c r="V45" s="1">
        <v>3.9</v>
      </c>
      <c r="W45" s="1">
        <v>3.39</v>
      </c>
      <c r="Y45" s="1">
        <v>193312</v>
      </c>
      <c r="Z45" s="1">
        <v>-1.38</v>
      </c>
      <c r="AA45" s="1">
        <v>-0.82</v>
      </c>
      <c r="AB45" s="1">
        <v>0.82</v>
      </c>
      <c r="AC45" s="1">
        <v>1.78</v>
      </c>
      <c r="AD45" s="1">
        <v>3.48</v>
      </c>
      <c r="AE45" s="1">
        <v>2.92</v>
      </c>
      <c r="AF45" s="1">
        <v>0.99</v>
      </c>
      <c r="AG45" s="1">
        <v>3.6</v>
      </c>
      <c r="AH45" s="1">
        <v>2.11</v>
      </c>
      <c r="AI45" s="1">
        <v>-0.48</v>
      </c>
      <c r="AK45">
        <v>195406</v>
      </c>
      <c r="AL45">
        <v>2.2999999999999998</v>
      </c>
      <c r="AM45">
        <v>1.71</v>
      </c>
      <c r="AN45">
        <v>2.08</v>
      </c>
      <c r="AO45">
        <v>1.64</v>
      </c>
      <c r="AP45">
        <v>1.2</v>
      </c>
      <c r="AQ45">
        <v>2.8</v>
      </c>
      <c r="AR45">
        <v>1.9</v>
      </c>
      <c r="AS45">
        <v>1.46</v>
      </c>
      <c r="AT45">
        <v>1.83</v>
      </c>
      <c r="AU45">
        <v>0.85</v>
      </c>
      <c r="AV45">
        <v>1.55</v>
      </c>
      <c r="AW45">
        <v>2.73</v>
      </c>
      <c r="AX45">
        <v>2.87</v>
      </c>
      <c r="AY45">
        <v>3.17</v>
      </c>
      <c r="AZ45">
        <v>0.64</v>
      </c>
      <c r="BA45">
        <v>1.66</v>
      </c>
      <c r="BB45">
        <v>1.27</v>
      </c>
      <c r="BC45">
        <v>1.08</v>
      </c>
      <c r="BD45">
        <v>2.57</v>
      </c>
      <c r="BF45" s="1">
        <v>195406</v>
      </c>
      <c r="BG45" s="1">
        <v>2.61</v>
      </c>
      <c r="BH45" s="1">
        <v>1.25</v>
      </c>
      <c r="BI45" s="1">
        <v>2.2000000000000002</v>
      </c>
      <c r="BJ45" s="1">
        <v>1.91</v>
      </c>
      <c r="BK45" s="1">
        <v>1.53</v>
      </c>
      <c r="BL45" s="1">
        <v>1.32</v>
      </c>
      <c r="BM45" s="1">
        <v>2.95</v>
      </c>
      <c r="BN45" s="1">
        <v>1.37</v>
      </c>
      <c r="BO45" s="1">
        <v>1.95</v>
      </c>
      <c r="BP45" s="1">
        <v>1.37</v>
      </c>
      <c r="BQ45" s="1">
        <v>1.7</v>
      </c>
      <c r="BR45" s="1">
        <v>0.68</v>
      </c>
      <c r="BS45" s="1">
        <v>1.96</v>
      </c>
      <c r="BT45" s="1">
        <v>1.82</v>
      </c>
      <c r="BU45" s="1">
        <v>4.1100000000000003</v>
      </c>
      <c r="BV45" s="1">
        <v>0.91</v>
      </c>
      <c r="BW45" s="1">
        <v>1.83</v>
      </c>
      <c r="BX45" s="1">
        <v>2.2200000000000002</v>
      </c>
      <c r="BY45" s="1">
        <v>1.69</v>
      </c>
      <c r="CA45" s="1">
        <v>192906</v>
      </c>
      <c r="CB45" s="1">
        <v>-17.649999999999999</v>
      </c>
      <c r="CC45" s="1">
        <v>9.86</v>
      </c>
      <c r="CD45" s="1">
        <v>8.2799999999999994</v>
      </c>
      <c r="CE45" s="1">
        <v>5.74</v>
      </c>
      <c r="CF45" s="1">
        <v>10.02</v>
      </c>
      <c r="CG45" s="1">
        <v>9.4499999999999993</v>
      </c>
      <c r="CH45" s="1">
        <v>8.23</v>
      </c>
      <c r="CI45" s="1">
        <v>6.92</v>
      </c>
      <c r="CJ45" s="1">
        <v>5.38</v>
      </c>
      <c r="CK45" s="1">
        <v>10.07</v>
      </c>
      <c r="CL45" s="1">
        <v>9.9700000000000006</v>
      </c>
      <c r="CM45" s="1">
        <v>9.5399999999999991</v>
      </c>
      <c r="CN45" s="1">
        <v>9.35</v>
      </c>
      <c r="CO45" s="1">
        <v>10.98</v>
      </c>
      <c r="CP45" s="1">
        <v>5.52</v>
      </c>
      <c r="CQ45" s="1">
        <v>7.32</v>
      </c>
      <c r="CR45" s="1">
        <v>6.5</v>
      </c>
      <c r="CS45" s="1">
        <v>7.54</v>
      </c>
      <c r="CT45" s="1">
        <v>3.18</v>
      </c>
      <c r="CV45" s="1">
        <v>193006</v>
      </c>
      <c r="CW45" s="1">
        <v>-21.62</v>
      </c>
      <c r="CX45" s="1">
        <v>-18.100000000000001</v>
      </c>
      <c r="CY45" s="1">
        <v>-15.01</v>
      </c>
      <c r="CZ45" s="1">
        <v>-15.54</v>
      </c>
      <c r="DA45" s="1">
        <v>-18.46</v>
      </c>
      <c r="DB45" s="1">
        <v>-15.68</v>
      </c>
      <c r="DC45" s="1">
        <v>-16.309999999999999</v>
      </c>
      <c r="DD45" s="1">
        <v>-14.61</v>
      </c>
      <c r="DE45" s="1">
        <v>-15.42</v>
      </c>
      <c r="DF45" s="1">
        <v>-18.55</v>
      </c>
      <c r="DG45" s="1">
        <v>-18.37</v>
      </c>
      <c r="DH45" s="1">
        <v>-17.39</v>
      </c>
      <c r="DI45" s="1">
        <v>-14.07</v>
      </c>
      <c r="DJ45" s="1">
        <v>-16.47</v>
      </c>
      <c r="DK45" s="1">
        <v>-16.16</v>
      </c>
      <c r="DL45" s="1">
        <v>-13.36</v>
      </c>
      <c r="DM45" s="1">
        <v>-15.76</v>
      </c>
      <c r="DN45" s="1">
        <v>-14.97</v>
      </c>
      <c r="DO45" s="1">
        <v>-15.84</v>
      </c>
      <c r="DQ45" s="1">
        <v>192906</v>
      </c>
      <c r="DR45" s="1">
        <v>-99.99</v>
      </c>
      <c r="DS45" s="1">
        <v>5.81</v>
      </c>
      <c r="DT45" s="1">
        <v>8.16</v>
      </c>
      <c r="DU45" s="1">
        <v>9.44</v>
      </c>
      <c r="DV45" s="1">
        <v>5.42</v>
      </c>
      <c r="DW45" s="1">
        <v>6.26</v>
      </c>
      <c r="DX45" s="1">
        <v>8.17</v>
      </c>
      <c r="DY45" s="1">
        <v>9.7100000000000009</v>
      </c>
      <c r="DZ45" s="1">
        <v>9.61</v>
      </c>
      <c r="EA45" s="1">
        <v>4.1399999999999997</v>
      </c>
      <c r="EB45" s="1">
        <v>6.7</v>
      </c>
      <c r="EC45" s="1">
        <v>6.58</v>
      </c>
      <c r="ED45" s="1">
        <v>5.95</v>
      </c>
      <c r="EE45" s="1">
        <v>8.52</v>
      </c>
      <c r="EF45" s="1">
        <v>7.82</v>
      </c>
      <c r="EG45" s="1">
        <v>10.31</v>
      </c>
      <c r="EH45" s="1">
        <v>9.1</v>
      </c>
      <c r="EI45" s="1">
        <v>10.17</v>
      </c>
      <c r="EJ45" s="1">
        <v>9.06</v>
      </c>
      <c r="EL45">
        <v>192906</v>
      </c>
      <c r="EM45">
        <v>9.6999999999999993</v>
      </c>
      <c r="EN45">
        <v>-2.17</v>
      </c>
      <c r="EO45">
        <v>-2.76</v>
      </c>
      <c r="EP45">
        <v>0.52</v>
      </c>
      <c r="ER45" s="1">
        <v>192912</v>
      </c>
      <c r="ES45" s="1">
        <v>5.15</v>
      </c>
      <c r="EU45" s="1">
        <v>192901</v>
      </c>
      <c r="EV45" s="1">
        <v>-6.72</v>
      </c>
      <c r="EX45" s="1">
        <v>193312</v>
      </c>
      <c r="EY45" s="1">
        <v>-0.38</v>
      </c>
      <c r="FA45" s="1">
        <v>192912</v>
      </c>
      <c r="FB45" s="1" t="str">
        <f>IF(ISERROR(VLOOKUP($FA45,MOM,LOOKUPS!C$12,0)*$FB$6+VLOOKUP($FA45,STREV,LOOKUPS!C$10,0)*$FC$6+VLOOKUP($FA45,LTREV,LOOKUPS!C$9,0)*$FD$6+VLOOKUP($FA45,CFP,LOOKUPS!C$6,0)*$FE$6+VLOOKUP($FA45,EP,LOOKUPS!C$8,0)*$FF$6+VLOOKUP($FA45,BM,LOOKUPS!C$5,0)*$FG$6+VLOOKUP($FA45,DIV,LOOKUPS!C$7,0)*$FH$6++VLOOKUP($FA45,SIZE,LOOKUPS!C$11,0)*$FI$6),"",VLOOKUP($FA45,MOM,LOOKUPS!C$12,0)*$FB$6+VLOOKUP($FA45,STREV,LOOKUPS!C$10,0)*$FC$6+VLOOKUP($FA45,LTREV,LOOKUPS!C$9,0)*$FD$6+VLOOKUP($FA45,CFP,LOOKUPS!C$6,0)*$FE$6+VLOOKUP($FA45,EP,LOOKUPS!C$8,0)*$FF$6+VLOOKUP($FA45,BM,LOOKUPS!C$5,0)*$FG$6+VLOOKUP($FA45,DIV,LOOKUPS!C$7,0)*$FH$6++VLOOKUP($FA45,SIZE,LOOKUPS!C$11,0)*$FI$6)</f>
        <v/>
      </c>
      <c r="FC45" s="1" t="str">
        <f>IF(ISERROR(VLOOKUP($FA45,MOM,LOOKUPS!D$12,0)*$FB$6+VLOOKUP($FA45,STREV,LOOKUPS!D$10,0)*$FC$6+VLOOKUP($FA45,LTREV,LOOKUPS!D$9,0)*$FD$6+VLOOKUP($FA45,CFP,LOOKUPS!D$6,0)*$FE$6+VLOOKUP($FA45,EP,LOOKUPS!D$8,0)*$FF$6+VLOOKUP($FA45,BM,LOOKUPS!D$5,0)*$FG$6+VLOOKUP($FA45,DIV,LOOKUPS!D$7,0)*$FH$6++VLOOKUP($FA45,SIZE,LOOKUPS!D$11,0)*$FI$6),"",VLOOKUP($FA45,MOM,LOOKUPS!D$12,0)*$FB$6+VLOOKUP($FA45,STREV,LOOKUPS!D$10,0)*$FC$6+VLOOKUP($FA45,LTREV,LOOKUPS!D$9,0)*$FD$6+VLOOKUP($FA45,CFP,LOOKUPS!D$6,0)*$FE$6+VLOOKUP($FA45,EP,LOOKUPS!D$8,0)*$FF$6+VLOOKUP($FA45,BM,LOOKUPS!D$5,0)*$FG$6+VLOOKUP($FA45,DIV,LOOKUPS!D$7,0)*$FH$6++VLOOKUP($FA45,SIZE,LOOKUPS!D$11,0)*$FI$6)</f>
        <v/>
      </c>
      <c r="FD45" s="1" t="str">
        <f>IF(ISERROR(VLOOKUP($FA45,MOM,LOOKUPS!E$12,0)*$FB$6+VLOOKUP($FA45,STREV,LOOKUPS!E$10,0)*$FC$6+VLOOKUP($FA45,LTREV,LOOKUPS!E$9,0)*$FD$6+VLOOKUP($FA45,CFP,LOOKUPS!E$6,0)*$FE$6+VLOOKUP($FA45,EP,LOOKUPS!E$8,0)*$FF$6+VLOOKUP($FA45,BM,LOOKUPS!E$5,0)*$FG$6+VLOOKUP($FA45,DIV,LOOKUPS!E$7,0)*$FH$6++VLOOKUP($FA45,SIZE,LOOKUPS!E$11,0)*$FI$6),"",VLOOKUP($FA45,MOM,LOOKUPS!E$12,0)*$FB$6+VLOOKUP($FA45,STREV,LOOKUPS!E$10,0)*$FC$6+VLOOKUP($FA45,LTREV,LOOKUPS!E$9,0)*$FD$6+VLOOKUP($FA45,CFP,LOOKUPS!E$6,0)*$FE$6+VLOOKUP($FA45,EP,LOOKUPS!E$8,0)*$FF$6+VLOOKUP($FA45,BM,LOOKUPS!E$5,0)*$FG$6+VLOOKUP($FA45,DIV,LOOKUPS!E$7,0)*$FH$6++VLOOKUP($FA45,SIZE,LOOKUPS!E$11,0)*$FI$6)</f>
        <v/>
      </c>
      <c r="FE45" s="1" t="str">
        <f>IF(ISERROR(VLOOKUP($FA45,MOM,LOOKUPS!F$12,0)*$FB$6+VLOOKUP($FA45,STREV,LOOKUPS!F$10,0)*$FC$6+VLOOKUP($FA45,LTREV,LOOKUPS!F$9,0)*$FD$6+VLOOKUP($FA45,CFP,LOOKUPS!F$6,0)*$FE$6+VLOOKUP($FA45,EP,LOOKUPS!F$8,0)*$FF$6+VLOOKUP($FA45,BM,LOOKUPS!F$5,0)*$FG$6+VLOOKUP($FA45,DIV,LOOKUPS!F$7,0)*$FH$6++VLOOKUP($FA45,SIZE,LOOKUPS!F$11,0)*$FI$6),"",VLOOKUP($FA45,MOM,LOOKUPS!F$12,0)*$FB$6+VLOOKUP($FA45,STREV,LOOKUPS!F$10,0)*$FC$6+VLOOKUP($FA45,LTREV,LOOKUPS!F$9,0)*$FD$6+VLOOKUP($FA45,CFP,LOOKUPS!F$6,0)*$FE$6+VLOOKUP($FA45,EP,LOOKUPS!F$8,0)*$FF$6+VLOOKUP($FA45,BM,LOOKUPS!F$5,0)*$FG$6+VLOOKUP($FA45,DIV,LOOKUPS!F$7,0)*$FH$6++VLOOKUP($FA45,SIZE,LOOKUPS!F$11,0)*$FI$6)</f>
        <v/>
      </c>
      <c r="FF45" s="1" t="str">
        <f>IF(ISERROR(VLOOKUP($FA45,MOM,LOOKUPS!G$12,0)*$FB$6+VLOOKUP($FA45,STREV,LOOKUPS!G$10,0)*$FC$6+VLOOKUP($FA45,LTREV,LOOKUPS!G$9,0)*$FD$6+VLOOKUP($FA45,CFP,LOOKUPS!G$6,0)*$FE$6+VLOOKUP($FA45,EP,LOOKUPS!G$8,0)*$FF$6+VLOOKUP($FA45,BM,LOOKUPS!G$5,0)*$FG$6+VLOOKUP($FA45,DIV,LOOKUPS!G$7,0)*$FH$6++VLOOKUP($FA45,SIZE,LOOKUPS!G$11,0)*$FI$6),"",VLOOKUP($FA45,MOM,LOOKUPS!G$12,0)*$FB$6+VLOOKUP($FA45,STREV,LOOKUPS!G$10,0)*$FC$6+VLOOKUP($FA45,LTREV,LOOKUPS!G$9,0)*$FD$6+VLOOKUP($FA45,CFP,LOOKUPS!G$6,0)*$FE$6+VLOOKUP($FA45,EP,LOOKUPS!G$8,0)*$FF$6+VLOOKUP($FA45,BM,LOOKUPS!G$5,0)*$FG$6+VLOOKUP($FA45,DIV,LOOKUPS!G$7,0)*$FH$6++VLOOKUP($FA45,SIZE,LOOKUPS!G$11,0)*$FI$6)</f>
        <v/>
      </c>
      <c r="FG45" s="1" t="str">
        <f>IF(ISERROR(VLOOKUP($FA45,MOM,LOOKUPS!H$12,0)*$FB$6+VLOOKUP($FA45,STREV,LOOKUPS!H$10,0)*$FC$6+VLOOKUP($FA45,LTREV,LOOKUPS!H$9,0)*$FD$6+VLOOKUP($FA45,CFP,LOOKUPS!H$6,0)*$FE$6+VLOOKUP($FA45,EP,LOOKUPS!H$8,0)*$FF$6+VLOOKUP($FA45,BM,LOOKUPS!H$5,0)*$FG$6+VLOOKUP($FA45,DIV,LOOKUPS!H$7,0)*$FH$6++VLOOKUP($FA45,SIZE,LOOKUPS!H$11,0)*$FI$6),"",VLOOKUP($FA45,MOM,LOOKUPS!H$12,0)*$FB$6+VLOOKUP($FA45,STREV,LOOKUPS!H$10,0)*$FC$6+VLOOKUP($FA45,LTREV,LOOKUPS!H$9,0)*$FD$6+VLOOKUP($FA45,CFP,LOOKUPS!H$6,0)*$FE$6+VLOOKUP($FA45,EP,LOOKUPS!H$8,0)*$FF$6+VLOOKUP($FA45,BM,LOOKUPS!H$5,0)*$FG$6+VLOOKUP($FA45,DIV,LOOKUPS!H$7,0)*$FH$6++VLOOKUP($FA45,SIZE,LOOKUPS!H$11,0)*$FI$6)</f>
        <v/>
      </c>
      <c r="FH45" s="1" t="str">
        <f>IF(ISERROR(VLOOKUP($FA45,MOM,LOOKUPS!I$12,0)*$FB$6+VLOOKUP($FA45,STREV,LOOKUPS!I$10,0)*$FC$6+VLOOKUP($FA45,LTREV,LOOKUPS!I$9,0)*$FD$6+VLOOKUP($FA45,CFP,LOOKUPS!I$6,0)*$FE$6+VLOOKUP($FA45,EP,LOOKUPS!I$8,0)*$FF$6+VLOOKUP($FA45,BM,LOOKUPS!I$5,0)*$FG$6+VLOOKUP($FA45,DIV,LOOKUPS!I$7,0)*$FH$6++VLOOKUP($FA45,SIZE,LOOKUPS!I$11,0)*$FI$6),"",VLOOKUP($FA45,MOM,LOOKUPS!I$12,0)*$FB$6+VLOOKUP($FA45,STREV,LOOKUPS!I$10,0)*$FC$6+VLOOKUP($FA45,LTREV,LOOKUPS!I$9,0)*$FD$6+VLOOKUP($FA45,CFP,LOOKUPS!I$6,0)*$FE$6+VLOOKUP($FA45,EP,LOOKUPS!I$8,0)*$FF$6+VLOOKUP($FA45,BM,LOOKUPS!I$5,0)*$FG$6+VLOOKUP($FA45,DIV,LOOKUPS!I$7,0)*$FH$6++VLOOKUP($FA45,SIZE,LOOKUPS!I$11,0)*$FI$6)</f>
        <v/>
      </c>
      <c r="FI45" s="1" t="str">
        <f>IF(ISERROR(VLOOKUP($FA45,MOM,LOOKUPS!J$12,0)*$FB$6+VLOOKUP($FA45,STREV,LOOKUPS!J$10,0)*$FC$6+VLOOKUP($FA45,LTREV,LOOKUPS!J$9,0)*$FD$6+VLOOKUP($FA45,CFP,LOOKUPS!J$6,0)*$FE$6+VLOOKUP($FA45,EP,LOOKUPS!J$8,0)*$FF$6+VLOOKUP($FA45,BM,LOOKUPS!J$5,0)*$FG$6+VLOOKUP($FA45,DIV,LOOKUPS!J$7,0)*$FH$6++VLOOKUP($FA45,SIZE,LOOKUPS!J$11,0)*$FI$6),"",VLOOKUP($FA45,MOM,LOOKUPS!J$12,0)*$FB$6+VLOOKUP($FA45,STREV,LOOKUPS!J$10,0)*$FC$6+VLOOKUP($FA45,LTREV,LOOKUPS!J$9,0)*$FD$6+VLOOKUP($FA45,CFP,LOOKUPS!J$6,0)*$FE$6+VLOOKUP($FA45,EP,LOOKUPS!J$8,0)*$FF$6+VLOOKUP($FA45,BM,LOOKUPS!J$5,0)*$FG$6+VLOOKUP($FA45,DIV,LOOKUPS!J$7,0)*$FH$6++VLOOKUP($FA45,SIZE,LOOKUPS!J$11,0)*$FI$6)</f>
        <v/>
      </c>
      <c r="FJ45" s="1" t="str">
        <f>IF(ISERROR(VLOOKUP($FA45,MOM,LOOKUPS!K$12,0)*$FB$6+VLOOKUP($FA45,STREV,LOOKUPS!K$10,0)*$FC$6+VLOOKUP($FA45,LTREV,LOOKUPS!K$9,0)*$FD$6+VLOOKUP($FA45,CFP,LOOKUPS!K$6,0)*$FE$6+VLOOKUP($FA45,EP,LOOKUPS!K$8,0)*$FF$6+VLOOKUP($FA45,BM,LOOKUPS!K$5,0)*$FG$6+VLOOKUP($FA45,DIV,LOOKUPS!K$7,0)*$FH$6++VLOOKUP($FA45,SIZE,LOOKUPS!K$11,0)*$FI$6),"",VLOOKUP($FA45,MOM,LOOKUPS!K$12,0)*$FB$6+VLOOKUP($FA45,STREV,LOOKUPS!K$10,0)*$FC$6+VLOOKUP($FA45,LTREV,LOOKUPS!K$9,0)*$FD$6+VLOOKUP($FA45,CFP,LOOKUPS!K$6,0)*$FE$6+VLOOKUP($FA45,EP,LOOKUPS!K$8,0)*$FF$6+VLOOKUP($FA45,BM,LOOKUPS!K$5,0)*$FG$6+VLOOKUP($FA45,DIV,LOOKUPS!K$7,0)*$FH$6++VLOOKUP($FA45,SIZE,LOOKUPS!K$11,0)*$FI$6)</f>
        <v/>
      </c>
      <c r="FK45" s="1" t="str">
        <f>IF(ISERROR(VLOOKUP($FA45,MOM,LOOKUPS!L$12,0)*$FB$6+VLOOKUP($FA45,STREV,LOOKUPS!L$10,0)*$FC$6+VLOOKUP($FA45,LTREV,LOOKUPS!L$9,0)*$FD$6+VLOOKUP($FA45,CFP,LOOKUPS!L$6,0)*$FE$6+VLOOKUP($FA45,EP,LOOKUPS!L$8,0)*$FF$6+VLOOKUP($FA45,BM,LOOKUPS!L$5,0)*$FG$6+VLOOKUP($FA45,DIV,LOOKUPS!L$7,0)*$FH$6++VLOOKUP($FA45,SIZE,LOOKUPS!L$11,0)*$FI$6),"",VLOOKUP($FA45,MOM,LOOKUPS!L$12,0)*$FB$6+VLOOKUP($FA45,STREV,LOOKUPS!L$10,0)*$FC$6+VLOOKUP($FA45,LTREV,LOOKUPS!L$9,0)*$FD$6+VLOOKUP($FA45,CFP,LOOKUPS!L$6,0)*$FE$6+VLOOKUP($FA45,EP,LOOKUPS!L$8,0)*$FF$6+VLOOKUP($FA45,BM,LOOKUPS!L$5,0)*$FG$6+VLOOKUP($FA45,DIV,LOOKUPS!L$7,0)*$FH$6++VLOOKUP($FA45,SIZE,LOOKUPS!L$11,0)*$FI$6)</f>
        <v/>
      </c>
    </row>
    <row r="46" spans="1:167" x14ac:dyDescent="0.3">
      <c r="A46" s="1">
        <v>193001</v>
      </c>
      <c r="B46" s="1">
        <v>24.48</v>
      </c>
      <c r="C46" s="1">
        <v>21.22</v>
      </c>
      <c r="D46" s="1">
        <v>14.16</v>
      </c>
      <c r="E46" s="1">
        <v>9.49</v>
      </c>
      <c r="F46" s="1">
        <v>9.1300000000000008</v>
      </c>
      <c r="G46" s="1">
        <v>6.91</v>
      </c>
      <c r="H46" s="1">
        <v>8.09</v>
      </c>
      <c r="I46" s="1">
        <v>5.99</v>
      </c>
      <c r="J46" s="1">
        <v>4.9800000000000004</v>
      </c>
      <c r="K46" s="1">
        <v>4.54</v>
      </c>
      <c r="M46" s="1">
        <v>192902</v>
      </c>
      <c r="N46" s="1">
        <v>2.77</v>
      </c>
      <c r="O46" s="1">
        <v>0.22</v>
      </c>
      <c r="P46" s="1">
        <v>-0.68</v>
      </c>
      <c r="Q46" s="1">
        <v>-0.2</v>
      </c>
      <c r="R46" s="1">
        <v>0.85</v>
      </c>
      <c r="S46" s="1">
        <v>3.11</v>
      </c>
      <c r="T46" s="1">
        <v>0.21</v>
      </c>
      <c r="U46" s="1">
        <v>0.16</v>
      </c>
      <c r="V46" s="1">
        <v>-0.41</v>
      </c>
      <c r="W46" s="1">
        <v>0.63</v>
      </c>
      <c r="Y46" s="1">
        <v>193401</v>
      </c>
      <c r="Z46" s="1">
        <v>59.01</v>
      </c>
      <c r="AA46" s="1">
        <v>49.54</v>
      </c>
      <c r="AB46" s="1">
        <v>49.36</v>
      </c>
      <c r="AC46" s="1">
        <v>30.35</v>
      </c>
      <c r="AD46" s="1">
        <v>33.299999999999997</v>
      </c>
      <c r="AE46" s="1">
        <v>25.19</v>
      </c>
      <c r="AF46" s="1">
        <v>29.75</v>
      </c>
      <c r="AG46" s="1">
        <v>20.23</v>
      </c>
      <c r="AH46" s="1">
        <v>13.41</v>
      </c>
      <c r="AI46" s="1">
        <v>9.59</v>
      </c>
      <c r="AK46">
        <v>195407</v>
      </c>
      <c r="AL46">
        <v>29.27</v>
      </c>
      <c r="AM46">
        <v>5.91</v>
      </c>
      <c r="AN46">
        <v>5.96</v>
      </c>
      <c r="AO46">
        <v>9.32</v>
      </c>
      <c r="AP46">
        <v>5.08</v>
      </c>
      <c r="AQ46">
        <v>6.83</v>
      </c>
      <c r="AR46">
        <v>5.67</v>
      </c>
      <c r="AS46">
        <v>7.5</v>
      </c>
      <c r="AT46">
        <v>9.69</v>
      </c>
      <c r="AU46">
        <v>4.08</v>
      </c>
      <c r="AV46">
        <v>6.08</v>
      </c>
      <c r="AW46">
        <v>7.57</v>
      </c>
      <c r="AX46">
        <v>6.08</v>
      </c>
      <c r="AY46">
        <v>6.53</v>
      </c>
      <c r="AZ46">
        <v>4.82</v>
      </c>
      <c r="BA46">
        <v>6.41</v>
      </c>
      <c r="BB46">
        <v>8.59</v>
      </c>
      <c r="BC46">
        <v>8.68</v>
      </c>
      <c r="BD46">
        <v>10.69</v>
      </c>
      <c r="BF46" s="1">
        <v>195407</v>
      </c>
      <c r="BG46" s="1">
        <v>21.21</v>
      </c>
      <c r="BH46" s="1">
        <v>6.1</v>
      </c>
      <c r="BI46" s="1">
        <v>5.94</v>
      </c>
      <c r="BJ46" s="1">
        <v>9.25</v>
      </c>
      <c r="BK46" s="1">
        <v>5.7</v>
      </c>
      <c r="BL46" s="1">
        <v>6.15</v>
      </c>
      <c r="BM46" s="1">
        <v>6.15</v>
      </c>
      <c r="BN46" s="1">
        <v>6.78</v>
      </c>
      <c r="BO46" s="1">
        <v>10.11</v>
      </c>
      <c r="BP46" s="1">
        <v>4.45</v>
      </c>
      <c r="BQ46" s="1">
        <v>6.99</v>
      </c>
      <c r="BR46" s="1">
        <v>6.89</v>
      </c>
      <c r="BS46" s="1">
        <v>5.39</v>
      </c>
      <c r="BT46" s="1">
        <v>6.9</v>
      </c>
      <c r="BU46" s="1">
        <v>5.39</v>
      </c>
      <c r="BV46" s="1">
        <v>6.06</v>
      </c>
      <c r="BW46" s="1">
        <v>7.51</v>
      </c>
      <c r="BX46" s="1">
        <v>8.84</v>
      </c>
      <c r="BY46" s="1">
        <v>11.4</v>
      </c>
      <c r="CA46" s="1">
        <v>192907</v>
      </c>
      <c r="CB46" s="1">
        <v>-2.96</v>
      </c>
      <c r="CC46" s="1">
        <v>1.71</v>
      </c>
      <c r="CD46" s="1">
        <v>1.29</v>
      </c>
      <c r="CE46" s="1">
        <v>2.57</v>
      </c>
      <c r="CF46" s="1">
        <v>1.56</v>
      </c>
      <c r="CG46" s="1">
        <v>3.04</v>
      </c>
      <c r="CH46" s="1">
        <v>0.78</v>
      </c>
      <c r="CI46" s="1">
        <v>-0.25</v>
      </c>
      <c r="CJ46" s="1">
        <v>3.86</v>
      </c>
      <c r="CK46" s="1">
        <v>1.28</v>
      </c>
      <c r="CL46" s="1">
        <v>1.85</v>
      </c>
      <c r="CM46" s="1">
        <v>2.02</v>
      </c>
      <c r="CN46" s="1">
        <v>4.04</v>
      </c>
      <c r="CO46" s="1">
        <v>0.84</v>
      </c>
      <c r="CP46" s="1">
        <v>0.72</v>
      </c>
      <c r="CQ46" s="1">
        <v>-0.43</v>
      </c>
      <c r="CR46" s="1">
        <v>-0.05</v>
      </c>
      <c r="CS46" s="1">
        <v>5.7</v>
      </c>
      <c r="CT46" s="1">
        <v>2.0299999999999998</v>
      </c>
      <c r="CV46" s="1">
        <v>193007</v>
      </c>
      <c r="CW46" s="1">
        <v>1.65</v>
      </c>
      <c r="CX46" s="1">
        <v>3.65</v>
      </c>
      <c r="CY46" s="1">
        <v>4.49</v>
      </c>
      <c r="CZ46" s="1">
        <v>5.62</v>
      </c>
      <c r="DA46" s="1">
        <v>3.69</v>
      </c>
      <c r="DB46" s="1">
        <v>3.83</v>
      </c>
      <c r="DC46" s="1">
        <v>4.84</v>
      </c>
      <c r="DD46" s="1">
        <v>4.42</v>
      </c>
      <c r="DE46" s="1">
        <v>6.12</v>
      </c>
      <c r="DF46" s="1">
        <v>3.75</v>
      </c>
      <c r="DG46" s="1">
        <v>3.63</v>
      </c>
      <c r="DH46" s="1">
        <v>3.59</v>
      </c>
      <c r="DI46" s="1">
        <v>4.08</v>
      </c>
      <c r="DJ46" s="1">
        <v>5.07</v>
      </c>
      <c r="DK46" s="1">
        <v>4.62</v>
      </c>
      <c r="DL46" s="1">
        <v>4.1900000000000004</v>
      </c>
      <c r="DM46" s="1">
        <v>4.63</v>
      </c>
      <c r="DN46" s="1">
        <v>6.05</v>
      </c>
      <c r="DO46" s="1">
        <v>6.19</v>
      </c>
      <c r="DQ46" s="1">
        <v>192907</v>
      </c>
      <c r="DR46" s="1">
        <v>-99.99</v>
      </c>
      <c r="DS46" s="1">
        <v>-0.55000000000000004</v>
      </c>
      <c r="DT46" s="1">
        <v>2.2599999999999998</v>
      </c>
      <c r="DU46" s="1">
        <v>3.96</v>
      </c>
      <c r="DV46" s="1">
        <v>-1.3</v>
      </c>
      <c r="DW46" s="1">
        <v>1.65</v>
      </c>
      <c r="DX46" s="1">
        <v>1.98</v>
      </c>
      <c r="DY46" s="1">
        <v>2.4900000000000002</v>
      </c>
      <c r="DZ46" s="1">
        <v>4.83</v>
      </c>
      <c r="EA46" s="1">
        <v>-1.99</v>
      </c>
      <c r="EB46" s="1">
        <v>-0.62</v>
      </c>
      <c r="EC46" s="1">
        <v>0.99</v>
      </c>
      <c r="ED46" s="1">
        <v>2.31</v>
      </c>
      <c r="EE46" s="1">
        <v>1.85</v>
      </c>
      <c r="EF46" s="1">
        <v>2.1</v>
      </c>
      <c r="EG46" s="1">
        <v>2.78</v>
      </c>
      <c r="EH46" s="1">
        <v>2.2000000000000002</v>
      </c>
      <c r="EI46" s="1">
        <v>5.1100000000000003</v>
      </c>
      <c r="EJ46" s="1">
        <v>4.55</v>
      </c>
      <c r="EL46">
        <v>192907</v>
      </c>
      <c r="EM46">
        <v>4.46</v>
      </c>
      <c r="EN46">
        <v>-3.88</v>
      </c>
      <c r="EO46">
        <v>2.66</v>
      </c>
      <c r="EP46">
        <v>0.33</v>
      </c>
      <c r="ER46" s="1">
        <v>193001</v>
      </c>
      <c r="ES46" s="1">
        <v>-5.04</v>
      </c>
      <c r="EU46" s="1">
        <v>192902</v>
      </c>
      <c r="EV46" s="1">
        <v>-0.1</v>
      </c>
      <c r="EX46" s="1">
        <v>193401</v>
      </c>
      <c r="EY46" s="1">
        <v>26.95</v>
      </c>
      <c r="FA46" s="1">
        <v>193001</v>
      </c>
      <c r="FB46" s="1" t="str">
        <f>IF(ISERROR(VLOOKUP($FA46,MOM,LOOKUPS!C$12,0)*$FB$6+VLOOKUP($FA46,STREV,LOOKUPS!C$10,0)*$FC$6+VLOOKUP($FA46,LTREV,LOOKUPS!C$9,0)*$FD$6+VLOOKUP($FA46,CFP,LOOKUPS!C$6,0)*$FE$6+VLOOKUP($FA46,EP,LOOKUPS!C$8,0)*$FF$6+VLOOKUP($FA46,BM,LOOKUPS!C$5,0)*$FG$6+VLOOKUP($FA46,DIV,LOOKUPS!C$7,0)*$FH$6++VLOOKUP($FA46,SIZE,LOOKUPS!C$11,0)*$FI$6),"",VLOOKUP($FA46,MOM,LOOKUPS!C$12,0)*$FB$6+VLOOKUP($FA46,STREV,LOOKUPS!C$10,0)*$FC$6+VLOOKUP($FA46,LTREV,LOOKUPS!C$9,0)*$FD$6+VLOOKUP($FA46,CFP,LOOKUPS!C$6,0)*$FE$6+VLOOKUP($FA46,EP,LOOKUPS!C$8,0)*$FF$6+VLOOKUP($FA46,BM,LOOKUPS!C$5,0)*$FG$6+VLOOKUP($FA46,DIV,LOOKUPS!C$7,0)*$FH$6++VLOOKUP($FA46,SIZE,LOOKUPS!C$11,0)*$FI$6)</f>
        <v/>
      </c>
      <c r="FC46" s="1" t="str">
        <f>IF(ISERROR(VLOOKUP($FA46,MOM,LOOKUPS!D$12,0)*$FB$6+VLOOKUP($FA46,STREV,LOOKUPS!D$10,0)*$FC$6+VLOOKUP($FA46,LTREV,LOOKUPS!D$9,0)*$FD$6+VLOOKUP($FA46,CFP,LOOKUPS!D$6,0)*$FE$6+VLOOKUP($FA46,EP,LOOKUPS!D$8,0)*$FF$6+VLOOKUP($FA46,BM,LOOKUPS!D$5,0)*$FG$6+VLOOKUP($FA46,DIV,LOOKUPS!D$7,0)*$FH$6++VLOOKUP($FA46,SIZE,LOOKUPS!D$11,0)*$FI$6),"",VLOOKUP($FA46,MOM,LOOKUPS!D$12,0)*$FB$6+VLOOKUP($FA46,STREV,LOOKUPS!D$10,0)*$FC$6+VLOOKUP($FA46,LTREV,LOOKUPS!D$9,0)*$FD$6+VLOOKUP($FA46,CFP,LOOKUPS!D$6,0)*$FE$6+VLOOKUP($FA46,EP,LOOKUPS!D$8,0)*$FF$6+VLOOKUP($FA46,BM,LOOKUPS!D$5,0)*$FG$6+VLOOKUP($FA46,DIV,LOOKUPS!D$7,0)*$FH$6++VLOOKUP($FA46,SIZE,LOOKUPS!D$11,0)*$FI$6)</f>
        <v/>
      </c>
      <c r="FD46" s="1" t="str">
        <f>IF(ISERROR(VLOOKUP($FA46,MOM,LOOKUPS!E$12,0)*$FB$6+VLOOKUP($FA46,STREV,LOOKUPS!E$10,0)*$FC$6+VLOOKUP($FA46,LTREV,LOOKUPS!E$9,0)*$FD$6+VLOOKUP($FA46,CFP,LOOKUPS!E$6,0)*$FE$6+VLOOKUP($FA46,EP,LOOKUPS!E$8,0)*$FF$6+VLOOKUP($FA46,BM,LOOKUPS!E$5,0)*$FG$6+VLOOKUP($FA46,DIV,LOOKUPS!E$7,0)*$FH$6++VLOOKUP($FA46,SIZE,LOOKUPS!E$11,0)*$FI$6),"",VLOOKUP($FA46,MOM,LOOKUPS!E$12,0)*$FB$6+VLOOKUP($FA46,STREV,LOOKUPS!E$10,0)*$FC$6+VLOOKUP($FA46,LTREV,LOOKUPS!E$9,0)*$FD$6+VLOOKUP($FA46,CFP,LOOKUPS!E$6,0)*$FE$6+VLOOKUP($FA46,EP,LOOKUPS!E$8,0)*$FF$6+VLOOKUP($FA46,BM,LOOKUPS!E$5,0)*$FG$6+VLOOKUP($FA46,DIV,LOOKUPS!E$7,0)*$FH$6++VLOOKUP($FA46,SIZE,LOOKUPS!E$11,0)*$FI$6)</f>
        <v/>
      </c>
      <c r="FE46" s="1" t="str">
        <f>IF(ISERROR(VLOOKUP($FA46,MOM,LOOKUPS!F$12,0)*$FB$6+VLOOKUP($FA46,STREV,LOOKUPS!F$10,0)*$FC$6+VLOOKUP($FA46,LTREV,LOOKUPS!F$9,0)*$FD$6+VLOOKUP($FA46,CFP,LOOKUPS!F$6,0)*$FE$6+VLOOKUP($FA46,EP,LOOKUPS!F$8,0)*$FF$6+VLOOKUP($FA46,BM,LOOKUPS!F$5,0)*$FG$6+VLOOKUP($FA46,DIV,LOOKUPS!F$7,0)*$FH$6++VLOOKUP($FA46,SIZE,LOOKUPS!F$11,0)*$FI$6),"",VLOOKUP($FA46,MOM,LOOKUPS!F$12,0)*$FB$6+VLOOKUP($FA46,STREV,LOOKUPS!F$10,0)*$FC$6+VLOOKUP($FA46,LTREV,LOOKUPS!F$9,0)*$FD$6+VLOOKUP($FA46,CFP,LOOKUPS!F$6,0)*$FE$6+VLOOKUP($FA46,EP,LOOKUPS!F$8,0)*$FF$6+VLOOKUP($FA46,BM,LOOKUPS!F$5,0)*$FG$6+VLOOKUP($FA46,DIV,LOOKUPS!F$7,0)*$FH$6++VLOOKUP($FA46,SIZE,LOOKUPS!F$11,0)*$FI$6)</f>
        <v/>
      </c>
      <c r="FF46" s="1" t="str">
        <f>IF(ISERROR(VLOOKUP($FA46,MOM,LOOKUPS!G$12,0)*$FB$6+VLOOKUP($FA46,STREV,LOOKUPS!G$10,0)*$FC$6+VLOOKUP($FA46,LTREV,LOOKUPS!G$9,0)*$FD$6+VLOOKUP($FA46,CFP,LOOKUPS!G$6,0)*$FE$6+VLOOKUP($FA46,EP,LOOKUPS!G$8,0)*$FF$6+VLOOKUP($FA46,BM,LOOKUPS!G$5,0)*$FG$6+VLOOKUP($FA46,DIV,LOOKUPS!G$7,0)*$FH$6++VLOOKUP($FA46,SIZE,LOOKUPS!G$11,0)*$FI$6),"",VLOOKUP($FA46,MOM,LOOKUPS!G$12,0)*$FB$6+VLOOKUP($FA46,STREV,LOOKUPS!G$10,0)*$FC$6+VLOOKUP($FA46,LTREV,LOOKUPS!G$9,0)*$FD$6+VLOOKUP($FA46,CFP,LOOKUPS!G$6,0)*$FE$6+VLOOKUP($FA46,EP,LOOKUPS!G$8,0)*$FF$6+VLOOKUP($FA46,BM,LOOKUPS!G$5,0)*$FG$6+VLOOKUP($FA46,DIV,LOOKUPS!G$7,0)*$FH$6++VLOOKUP($FA46,SIZE,LOOKUPS!G$11,0)*$FI$6)</f>
        <v/>
      </c>
      <c r="FG46" s="1" t="str">
        <f>IF(ISERROR(VLOOKUP($FA46,MOM,LOOKUPS!H$12,0)*$FB$6+VLOOKUP($FA46,STREV,LOOKUPS!H$10,0)*$FC$6+VLOOKUP($FA46,LTREV,LOOKUPS!H$9,0)*$FD$6+VLOOKUP($FA46,CFP,LOOKUPS!H$6,0)*$FE$6+VLOOKUP($FA46,EP,LOOKUPS!H$8,0)*$FF$6+VLOOKUP($FA46,BM,LOOKUPS!H$5,0)*$FG$6+VLOOKUP($FA46,DIV,LOOKUPS!H$7,0)*$FH$6++VLOOKUP($FA46,SIZE,LOOKUPS!H$11,0)*$FI$6),"",VLOOKUP($FA46,MOM,LOOKUPS!H$12,0)*$FB$6+VLOOKUP($FA46,STREV,LOOKUPS!H$10,0)*$FC$6+VLOOKUP($FA46,LTREV,LOOKUPS!H$9,0)*$FD$6+VLOOKUP($FA46,CFP,LOOKUPS!H$6,0)*$FE$6+VLOOKUP($FA46,EP,LOOKUPS!H$8,0)*$FF$6+VLOOKUP($FA46,BM,LOOKUPS!H$5,0)*$FG$6+VLOOKUP($FA46,DIV,LOOKUPS!H$7,0)*$FH$6++VLOOKUP($FA46,SIZE,LOOKUPS!H$11,0)*$FI$6)</f>
        <v/>
      </c>
      <c r="FH46" s="1" t="str">
        <f>IF(ISERROR(VLOOKUP($FA46,MOM,LOOKUPS!I$12,0)*$FB$6+VLOOKUP($FA46,STREV,LOOKUPS!I$10,0)*$FC$6+VLOOKUP($FA46,LTREV,LOOKUPS!I$9,0)*$FD$6+VLOOKUP($FA46,CFP,LOOKUPS!I$6,0)*$FE$6+VLOOKUP($FA46,EP,LOOKUPS!I$8,0)*$FF$6+VLOOKUP($FA46,BM,LOOKUPS!I$5,0)*$FG$6+VLOOKUP($FA46,DIV,LOOKUPS!I$7,0)*$FH$6++VLOOKUP($FA46,SIZE,LOOKUPS!I$11,0)*$FI$6),"",VLOOKUP($FA46,MOM,LOOKUPS!I$12,0)*$FB$6+VLOOKUP($FA46,STREV,LOOKUPS!I$10,0)*$FC$6+VLOOKUP($FA46,LTREV,LOOKUPS!I$9,0)*$FD$6+VLOOKUP($FA46,CFP,LOOKUPS!I$6,0)*$FE$6+VLOOKUP($FA46,EP,LOOKUPS!I$8,0)*$FF$6+VLOOKUP($FA46,BM,LOOKUPS!I$5,0)*$FG$6+VLOOKUP($FA46,DIV,LOOKUPS!I$7,0)*$FH$6++VLOOKUP($FA46,SIZE,LOOKUPS!I$11,0)*$FI$6)</f>
        <v/>
      </c>
      <c r="FI46" s="1" t="str">
        <f>IF(ISERROR(VLOOKUP($FA46,MOM,LOOKUPS!J$12,0)*$FB$6+VLOOKUP($FA46,STREV,LOOKUPS!J$10,0)*$FC$6+VLOOKUP($FA46,LTREV,LOOKUPS!J$9,0)*$FD$6+VLOOKUP($FA46,CFP,LOOKUPS!J$6,0)*$FE$6+VLOOKUP($FA46,EP,LOOKUPS!J$8,0)*$FF$6+VLOOKUP($FA46,BM,LOOKUPS!J$5,0)*$FG$6+VLOOKUP($FA46,DIV,LOOKUPS!J$7,0)*$FH$6++VLOOKUP($FA46,SIZE,LOOKUPS!J$11,0)*$FI$6),"",VLOOKUP($FA46,MOM,LOOKUPS!J$12,0)*$FB$6+VLOOKUP($FA46,STREV,LOOKUPS!J$10,0)*$FC$6+VLOOKUP($FA46,LTREV,LOOKUPS!J$9,0)*$FD$6+VLOOKUP($FA46,CFP,LOOKUPS!J$6,0)*$FE$6+VLOOKUP($FA46,EP,LOOKUPS!J$8,0)*$FF$6+VLOOKUP($FA46,BM,LOOKUPS!J$5,0)*$FG$6+VLOOKUP($FA46,DIV,LOOKUPS!J$7,0)*$FH$6++VLOOKUP($FA46,SIZE,LOOKUPS!J$11,0)*$FI$6)</f>
        <v/>
      </c>
      <c r="FJ46" s="1" t="str">
        <f>IF(ISERROR(VLOOKUP($FA46,MOM,LOOKUPS!K$12,0)*$FB$6+VLOOKUP($FA46,STREV,LOOKUPS!K$10,0)*$FC$6+VLOOKUP($FA46,LTREV,LOOKUPS!K$9,0)*$FD$6+VLOOKUP($FA46,CFP,LOOKUPS!K$6,0)*$FE$6+VLOOKUP($FA46,EP,LOOKUPS!K$8,0)*$FF$6+VLOOKUP($FA46,BM,LOOKUPS!K$5,0)*$FG$6+VLOOKUP($FA46,DIV,LOOKUPS!K$7,0)*$FH$6++VLOOKUP($FA46,SIZE,LOOKUPS!K$11,0)*$FI$6),"",VLOOKUP($FA46,MOM,LOOKUPS!K$12,0)*$FB$6+VLOOKUP($FA46,STREV,LOOKUPS!K$10,0)*$FC$6+VLOOKUP($FA46,LTREV,LOOKUPS!K$9,0)*$FD$6+VLOOKUP($FA46,CFP,LOOKUPS!K$6,0)*$FE$6+VLOOKUP($FA46,EP,LOOKUPS!K$8,0)*$FF$6+VLOOKUP($FA46,BM,LOOKUPS!K$5,0)*$FG$6+VLOOKUP($FA46,DIV,LOOKUPS!K$7,0)*$FH$6++VLOOKUP($FA46,SIZE,LOOKUPS!K$11,0)*$FI$6)</f>
        <v/>
      </c>
      <c r="FK46" s="1" t="str">
        <f>IF(ISERROR(VLOOKUP($FA46,MOM,LOOKUPS!L$12,0)*$FB$6+VLOOKUP($FA46,STREV,LOOKUPS!L$10,0)*$FC$6+VLOOKUP($FA46,LTREV,LOOKUPS!L$9,0)*$FD$6+VLOOKUP($FA46,CFP,LOOKUPS!L$6,0)*$FE$6+VLOOKUP($FA46,EP,LOOKUPS!L$8,0)*$FF$6+VLOOKUP($FA46,BM,LOOKUPS!L$5,0)*$FG$6+VLOOKUP($FA46,DIV,LOOKUPS!L$7,0)*$FH$6++VLOOKUP($FA46,SIZE,LOOKUPS!L$11,0)*$FI$6),"",VLOOKUP($FA46,MOM,LOOKUPS!L$12,0)*$FB$6+VLOOKUP($FA46,STREV,LOOKUPS!L$10,0)*$FC$6+VLOOKUP($FA46,LTREV,LOOKUPS!L$9,0)*$FD$6+VLOOKUP($FA46,CFP,LOOKUPS!L$6,0)*$FE$6+VLOOKUP($FA46,EP,LOOKUPS!L$8,0)*$FF$6+VLOOKUP($FA46,BM,LOOKUPS!L$5,0)*$FG$6+VLOOKUP($FA46,DIV,LOOKUPS!L$7,0)*$FH$6++VLOOKUP($FA46,SIZE,LOOKUPS!L$11,0)*$FI$6)</f>
        <v/>
      </c>
    </row>
    <row r="47" spans="1:167" x14ac:dyDescent="0.3">
      <c r="A47" s="1">
        <v>193002</v>
      </c>
      <c r="B47" s="1">
        <v>4.74</v>
      </c>
      <c r="C47" s="1">
        <v>4.95</v>
      </c>
      <c r="D47" s="1">
        <v>3.61</v>
      </c>
      <c r="E47" s="1">
        <v>2.95</v>
      </c>
      <c r="F47" s="1">
        <v>1.86</v>
      </c>
      <c r="G47" s="1">
        <v>2.02</v>
      </c>
      <c r="H47" s="1">
        <v>2.58</v>
      </c>
      <c r="I47" s="1">
        <v>1.39</v>
      </c>
      <c r="J47" s="1">
        <v>2.29</v>
      </c>
      <c r="K47" s="1">
        <v>3.8</v>
      </c>
      <c r="M47" s="1">
        <v>192903</v>
      </c>
      <c r="N47" s="1">
        <v>-3.69</v>
      </c>
      <c r="O47" s="1">
        <v>-4.8</v>
      </c>
      <c r="P47" s="1">
        <v>-2.75</v>
      </c>
      <c r="Q47" s="1">
        <v>-3.48</v>
      </c>
      <c r="R47" s="1">
        <v>-3.44</v>
      </c>
      <c r="S47" s="1">
        <v>-3.19</v>
      </c>
      <c r="T47" s="1">
        <v>-1.88</v>
      </c>
      <c r="U47" s="1">
        <v>-1.9</v>
      </c>
      <c r="V47" s="1">
        <v>-4.38</v>
      </c>
      <c r="W47" s="1">
        <v>-3.29</v>
      </c>
      <c r="Y47" s="1">
        <v>193402</v>
      </c>
      <c r="Z47" s="1">
        <v>9.56</v>
      </c>
      <c r="AA47" s="1">
        <v>2.39</v>
      </c>
      <c r="AB47" s="1">
        <v>1.01</v>
      </c>
      <c r="AC47" s="1">
        <v>0.73</v>
      </c>
      <c r="AD47" s="1">
        <v>-0.52</v>
      </c>
      <c r="AE47" s="1">
        <v>0.42</v>
      </c>
      <c r="AF47" s="1">
        <v>-3.05</v>
      </c>
      <c r="AG47" s="1">
        <v>-0.3</v>
      </c>
      <c r="AH47" s="1">
        <v>-1.7</v>
      </c>
      <c r="AI47" s="1">
        <v>-1.02</v>
      </c>
      <c r="AK47">
        <v>195408</v>
      </c>
      <c r="AL47">
        <v>-7.1</v>
      </c>
      <c r="AM47">
        <v>-2.2599999999999998</v>
      </c>
      <c r="AN47">
        <v>-2.1800000000000002</v>
      </c>
      <c r="AO47">
        <v>-1.0900000000000001</v>
      </c>
      <c r="AP47">
        <v>-1.96</v>
      </c>
      <c r="AQ47">
        <v>-2.86</v>
      </c>
      <c r="AR47">
        <v>-2.12</v>
      </c>
      <c r="AS47">
        <v>-1.0900000000000001</v>
      </c>
      <c r="AT47">
        <v>-1.37</v>
      </c>
      <c r="AU47">
        <v>-1.89</v>
      </c>
      <c r="AV47">
        <v>-2.0299999999999998</v>
      </c>
      <c r="AW47">
        <v>-2.87</v>
      </c>
      <c r="AX47">
        <v>-2.85</v>
      </c>
      <c r="AY47">
        <v>-1.99</v>
      </c>
      <c r="AZ47">
        <v>-2.25</v>
      </c>
      <c r="BA47">
        <v>-1.64</v>
      </c>
      <c r="BB47">
        <v>-0.54</v>
      </c>
      <c r="BC47">
        <v>-1.69</v>
      </c>
      <c r="BD47">
        <v>-1.04</v>
      </c>
      <c r="BF47" s="1">
        <v>195408</v>
      </c>
      <c r="BG47" s="1">
        <v>-8.1999999999999993</v>
      </c>
      <c r="BH47" s="1">
        <v>-1.96</v>
      </c>
      <c r="BI47" s="1">
        <v>-1.94</v>
      </c>
      <c r="BJ47" s="1">
        <v>-1.66</v>
      </c>
      <c r="BK47" s="1">
        <v>-2.1800000000000002</v>
      </c>
      <c r="BL47" s="1">
        <v>-2</v>
      </c>
      <c r="BM47" s="1">
        <v>-2.08</v>
      </c>
      <c r="BN47" s="1">
        <v>-1.85</v>
      </c>
      <c r="BO47" s="1">
        <v>-1.2</v>
      </c>
      <c r="BP47" s="1">
        <v>-1.62</v>
      </c>
      <c r="BQ47" s="1">
        <v>-2.75</v>
      </c>
      <c r="BR47" s="1">
        <v>-1.52</v>
      </c>
      <c r="BS47" s="1">
        <v>-2.4900000000000002</v>
      </c>
      <c r="BT47" s="1">
        <v>-1.63</v>
      </c>
      <c r="BU47" s="1">
        <v>-2.5499999999999998</v>
      </c>
      <c r="BV47" s="1">
        <v>-1.1200000000000001</v>
      </c>
      <c r="BW47" s="1">
        <v>-2.6</v>
      </c>
      <c r="BX47" s="1">
        <v>-1.64</v>
      </c>
      <c r="BY47" s="1">
        <v>-0.75</v>
      </c>
      <c r="CA47" s="1">
        <v>192908</v>
      </c>
      <c r="CB47" s="1">
        <v>8.49</v>
      </c>
      <c r="CC47" s="1">
        <v>3</v>
      </c>
      <c r="CD47" s="1">
        <v>3.44</v>
      </c>
      <c r="CE47" s="1">
        <v>0.63</v>
      </c>
      <c r="CF47" s="1">
        <v>3.51</v>
      </c>
      <c r="CG47" s="1">
        <v>2.4</v>
      </c>
      <c r="CH47" s="1">
        <v>3.43</v>
      </c>
      <c r="CI47" s="1">
        <v>4.3</v>
      </c>
      <c r="CJ47" s="1">
        <v>-1.28</v>
      </c>
      <c r="CK47" s="1">
        <v>1.26</v>
      </c>
      <c r="CL47" s="1">
        <v>5.75</v>
      </c>
      <c r="CM47" s="1">
        <v>1.98</v>
      </c>
      <c r="CN47" s="1">
        <v>2.81</v>
      </c>
      <c r="CO47" s="1">
        <v>3.36</v>
      </c>
      <c r="CP47" s="1">
        <v>3.5</v>
      </c>
      <c r="CQ47" s="1">
        <v>4.09</v>
      </c>
      <c r="CR47" s="1">
        <v>4.53</v>
      </c>
      <c r="CS47" s="1">
        <v>-0.37</v>
      </c>
      <c r="CT47" s="1">
        <v>-2.2000000000000002</v>
      </c>
      <c r="CV47" s="1">
        <v>193008</v>
      </c>
      <c r="CW47" s="1">
        <v>-3.71</v>
      </c>
      <c r="CX47" s="1">
        <v>1.65</v>
      </c>
      <c r="CY47" s="1">
        <v>-0.84</v>
      </c>
      <c r="CZ47" s="1">
        <v>-4.1399999999999997</v>
      </c>
      <c r="DA47" s="1">
        <v>2.16</v>
      </c>
      <c r="DB47" s="1">
        <v>1.06</v>
      </c>
      <c r="DC47" s="1">
        <v>-1.72</v>
      </c>
      <c r="DD47" s="1">
        <v>-1.77</v>
      </c>
      <c r="DE47" s="1">
        <v>-5.16</v>
      </c>
      <c r="DF47" s="1">
        <v>1</v>
      </c>
      <c r="DG47" s="1">
        <v>3.31</v>
      </c>
      <c r="DH47" s="1">
        <v>0.67</v>
      </c>
      <c r="DI47" s="1">
        <v>1.45</v>
      </c>
      <c r="DJ47" s="1">
        <v>0.56999999999999995</v>
      </c>
      <c r="DK47" s="1">
        <v>-3.91</v>
      </c>
      <c r="DL47" s="1">
        <v>-1.43</v>
      </c>
      <c r="DM47" s="1">
        <v>-2.09</v>
      </c>
      <c r="DN47" s="1">
        <v>-2.69</v>
      </c>
      <c r="DO47" s="1">
        <v>-7.63</v>
      </c>
      <c r="DQ47" s="1">
        <v>192908</v>
      </c>
      <c r="DR47" s="1">
        <v>-99.99</v>
      </c>
      <c r="DS47" s="1">
        <v>-0.79</v>
      </c>
      <c r="DT47" s="1">
        <v>1.98</v>
      </c>
      <c r="DU47" s="1">
        <v>7.16</v>
      </c>
      <c r="DV47" s="1">
        <v>-2.13</v>
      </c>
      <c r="DW47" s="1">
        <v>1.46</v>
      </c>
      <c r="DX47" s="1">
        <v>1.7</v>
      </c>
      <c r="DY47" s="1">
        <v>3.7</v>
      </c>
      <c r="DZ47" s="1">
        <v>8.7899999999999991</v>
      </c>
      <c r="EA47" s="1">
        <v>-2.29</v>
      </c>
      <c r="EB47" s="1">
        <v>-1.97</v>
      </c>
      <c r="EC47" s="1">
        <v>1.94</v>
      </c>
      <c r="ED47" s="1">
        <v>0.99</v>
      </c>
      <c r="EE47" s="1">
        <v>0.52</v>
      </c>
      <c r="EF47" s="1">
        <v>2.86</v>
      </c>
      <c r="EG47" s="1">
        <v>3.54</v>
      </c>
      <c r="EH47" s="1">
        <v>3.86</v>
      </c>
      <c r="EI47" s="1">
        <v>7.74</v>
      </c>
      <c r="EJ47" s="1">
        <v>9.8000000000000007</v>
      </c>
      <c r="EL47">
        <v>192908</v>
      </c>
      <c r="EM47">
        <v>8.18</v>
      </c>
      <c r="EN47">
        <v>-9.52</v>
      </c>
      <c r="EO47">
        <v>0.06</v>
      </c>
      <c r="EP47">
        <v>0.4</v>
      </c>
      <c r="ER47" s="1">
        <v>193002</v>
      </c>
      <c r="ES47" s="1">
        <v>0.62</v>
      </c>
      <c r="EU47" s="1">
        <v>192903</v>
      </c>
      <c r="EV47" s="1">
        <v>-2.66</v>
      </c>
      <c r="EX47" s="1">
        <v>193402</v>
      </c>
      <c r="EY47" s="1">
        <v>1.86</v>
      </c>
      <c r="FA47" s="1">
        <v>193002</v>
      </c>
      <c r="FB47" s="1" t="str">
        <f>IF(ISERROR(VLOOKUP($FA47,MOM,LOOKUPS!C$12,0)*$FB$6+VLOOKUP($FA47,STREV,LOOKUPS!C$10,0)*$FC$6+VLOOKUP($FA47,LTREV,LOOKUPS!C$9,0)*$FD$6+VLOOKUP($FA47,CFP,LOOKUPS!C$6,0)*$FE$6+VLOOKUP($FA47,EP,LOOKUPS!C$8,0)*$FF$6+VLOOKUP($FA47,BM,LOOKUPS!C$5,0)*$FG$6+VLOOKUP($FA47,DIV,LOOKUPS!C$7,0)*$FH$6++VLOOKUP($FA47,SIZE,LOOKUPS!C$11,0)*$FI$6),"",VLOOKUP($FA47,MOM,LOOKUPS!C$12,0)*$FB$6+VLOOKUP($FA47,STREV,LOOKUPS!C$10,0)*$FC$6+VLOOKUP($FA47,LTREV,LOOKUPS!C$9,0)*$FD$6+VLOOKUP($FA47,CFP,LOOKUPS!C$6,0)*$FE$6+VLOOKUP($FA47,EP,LOOKUPS!C$8,0)*$FF$6+VLOOKUP($FA47,BM,LOOKUPS!C$5,0)*$FG$6+VLOOKUP($FA47,DIV,LOOKUPS!C$7,0)*$FH$6++VLOOKUP($FA47,SIZE,LOOKUPS!C$11,0)*$FI$6)</f>
        <v/>
      </c>
      <c r="FC47" s="1" t="str">
        <f>IF(ISERROR(VLOOKUP($FA47,MOM,LOOKUPS!D$12,0)*$FB$6+VLOOKUP($FA47,STREV,LOOKUPS!D$10,0)*$FC$6+VLOOKUP($FA47,LTREV,LOOKUPS!D$9,0)*$FD$6+VLOOKUP($FA47,CFP,LOOKUPS!D$6,0)*$FE$6+VLOOKUP($FA47,EP,LOOKUPS!D$8,0)*$FF$6+VLOOKUP($FA47,BM,LOOKUPS!D$5,0)*$FG$6+VLOOKUP($FA47,DIV,LOOKUPS!D$7,0)*$FH$6++VLOOKUP($FA47,SIZE,LOOKUPS!D$11,0)*$FI$6),"",VLOOKUP($FA47,MOM,LOOKUPS!D$12,0)*$FB$6+VLOOKUP($FA47,STREV,LOOKUPS!D$10,0)*$FC$6+VLOOKUP($FA47,LTREV,LOOKUPS!D$9,0)*$FD$6+VLOOKUP($FA47,CFP,LOOKUPS!D$6,0)*$FE$6+VLOOKUP($FA47,EP,LOOKUPS!D$8,0)*$FF$6+VLOOKUP($FA47,BM,LOOKUPS!D$5,0)*$FG$6+VLOOKUP($FA47,DIV,LOOKUPS!D$7,0)*$FH$6++VLOOKUP($FA47,SIZE,LOOKUPS!D$11,0)*$FI$6)</f>
        <v/>
      </c>
      <c r="FD47" s="1" t="str">
        <f>IF(ISERROR(VLOOKUP($FA47,MOM,LOOKUPS!E$12,0)*$FB$6+VLOOKUP($FA47,STREV,LOOKUPS!E$10,0)*$FC$6+VLOOKUP($FA47,LTREV,LOOKUPS!E$9,0)*$FD$6+VLOOKUP($FA47,CFP,LOOKUPS!E$6,0)*$FE$6+VLOOKUP($FA47,EP,LOOKUPS!E$8,0)*$FF$6+VLOOKUP($FA47,BM,LOOKUPS!E$5,0)*$FG$6+VLOOKUP($FA47,DIV,LOOKUPS!E$7,0)*$FH$6++VLOOKUP($FA47,SIZE,LOOKUPS!E$11,0)*$FI$6),"",VLOOKUP($FA47,MOM,LOOKUPS!E$12,0)*$FB$6+VLOOKUP($FA47,STREV,LOOKUPS!E$10,0)*$FC$6+VLOOKUP($FA47,LTREV,LOOKUPS!E$9,0)*$FD$6+VLOOKUP($FA47,CFP,LOOKUPS!E$6,0)*$FE$6+VLOOKUP($FA47,EP,LOOKUPS!E$8,0)*$FF$6+VLOOKUP($FA47,BM,LOOKUPS!E$5,0)*$FG$6+VLOOKUP($FA47,DIV,LOOKUPS!E$7,0)*$FH$6++VLOOKUP($FA47,SIZE,LOOKUPS!E$11,0)*$FI$6)</f>
        <v/>
      </c>
      <c r="FE47" s="1" t="str">
        <f>IF(ISERROR(VLOOKUP($FA47,MOM,LOOKUPS!F$12,0)*$FB$6+VLOOKUP($FA47,STREV,LOOKUPS!F$10,0)*$FC$6+VLOOKUP($FA47,LTREV,LOOKUPS!F$9,0)*$FD$6+VLOOKUP($FA47,CFP,LOOKUPS!F$6,0)*$FE$6+VLOOKUP($FA47,EP,LOOKUPS!F$8,0)*$FF$6+VLOOKUP($FA47,BM,LOOKUPS!F$5,0)*$FG$6+VLOOKUP($FA47,DIV,LOOKUPS!F$7,0)*$FH$6++VLOOKUP($FA47,SIZE,LOOKUPS!F$11,0)*$FI$6),"",VLOOKUP($FA47,MOM,LOOKUPS!F$12,0)*$FB$6+VLOOKUP($FA47,STREV,LOOKUPS!F$10,0)*$FC$6+VLOOKUP($FA47,LTREV,LOOKUPS!F$9,0)*$FD$6+VLOOKUP($FA47,CFP,LOOKUPS!F$6,0)*$FE$6+VLOOKUP($FA47,EP,LOOKUPS!F$8,0)*$FF$6+VLOOKUP($FA47,BM,LOOKUPS!F$5,0)*$FG$6+VLOOKUP($FA47,DIV,LOOKUPS!F$7,0)*$FH$6++VLOOKUP($FA47,SIZE,LOOKUPS!F$11,0)*$FI$6)</f>
        <v/>
      </c>
      <c r="FF47" s="1" t="str">
        <f>IF(ISERROR(VLOOKUP($FA47,MOM,LOOKUPS!G$12,0)*$FB$6+VLOOKUP($FA47,STREV,LOOKUPS!G$10,0)*$FC$6+VLOOKUP($FA47,LTREV,LOOKUPS!G$9,0)*$FD$6+VLOOKUP($FA47,CFP,LOOKUPS!G$6,0)*$FE$6+VLOOKUP($FA47,EP,LOOKUPS!G$8,0)*$FF$6+VLOOKUP($FA47,BM,LOOKUPS!G$5,0)*$FG$6+VLOOKUP($FA47,DIV,LOOKUPS!G$7,0)*$FH$6++VLOOKUP($FA47,SIZE,LOOKUPS!G$11,0)*$FI$6),"",VLOOKUP($FA47,MOM,LOOKUPS!G$12,0)*$FB$6+VLOOKUP($FA47,STREV,LOOKUPS!G$10,0)*$FC$6+VLOOKUP($FA47,LTREV,LOOKUPS!G$9,0)*$FD$6+VLOOKUP($FA47,CFP,LOOKUPS!G$6,0)*$FE$6+VLOOKUP($FA47,EP,LOOKUPS!G$8,0)*$FF$6+VLOOKUP($FA47,BM,LOOKUPS!G$5,0)*$FG$6+VLOOKUP($FA47,DIV,LOOKUPS!G$7,0)*$FH$6++VLOOKUP($FA47,SIZE,LOOKUPS!G$11,0)*$FI$6)</f>
        <v/>
      </c>
      <c r="FG47" s="1" t="str">
        <f>IF(ISERROR(VLOOKUP($FA47,MOM,LOOKUPS!H$12,0)*$FB$6+VLOOKUP($FA47,STREV,LOOKUPS!H$10,0)*$FC$6+VLOOKUP($FA47,LTREV,LOOKUPS!H$9,0)*$FD$6+VLOOKUP($FA47,CFP,LOOKUPS!H$6,0)*$FE$6+VLOOKUP($FA47,EP,LOOKUPS!H$8,0)*$FF$6+VLOOKUP($FA47,BM,LOOKUPS!H$5,0)*$FG$6+VLOOKUP($FA47,DIV,LOOKUPS!H$7,0)*$FH$6++VLOOKUP($FA47,SIZE,LOOKUPS!H$11,0)*$FI$6),"",VLOOKUP($FA47,MOM,LOOKUPS!H$12,0)*$FB$6+VLOOKUP($FA47,STREV,LOOKUPS!H$10,0)*$FC$6+VLOOKUP($FA47,LTREV,LOOKUPS!H$9,0)*$FD$6+VLOOKUP($FA47,CFP,LOOKUPS!H$6,0)*$FE$6+VLOOKUP($FA47,EP,LOOKUPS!H$8,0)*$FF$6+VLOOKUP($FA47,BM,LOOKUPS!H$5,0)*$FG$6+VLOOKUP($FA47,DIV,LOOKUPS!H$7,0)*$FH$6++VLOOKUP($FA47,SIZE,LOOKUPS!H$11,0)*$FI$6)</f>
        <v/>
      </c>
      <c r="FH47" s="1" t="str">
        <f>IF(ISERROR(VLOOKUP($FA47,MOM,LOOKUPS!I$12,0)*$FB$6+VLOOKUP($FA47,STREV,LOOKUPS!I$10,0)*$FC$6+VLOOKUP($FA47,LTREV,LOOKUPS!I$9,0)*$FD$6+VLOOKUP($FA47,CFP,LOOKUPS!I$6,0)*$FE$6+VLOOKUP($FA47,EP,LOOKUPS!I$8,0)*$FF$6+VLOOKUP($FA47,BM,LOOKUPS!I$5,0)*$FG$6+VLOOKUP($FA47,DIV,LOOKUPS!I$7,0)*$FH$6++VLOOKUP($FA47,SIZE,LOOKUPS!I$11,0)*$FI$6),"",VLOOKUP($FA47,MOM,LOOKUPS!I$12,0)*$FB$6+VLOOKUP($FA47,STREV,LOOKUPS!I$10,0)*$FC$6+VLOOKUP($FA47,LTREV,LOOKUPS!I$9,0)*$FD$6+VLOOKUP($FA47,CFP,LOOKUPS!I$6,0)*$FE$6+VLOOKUP($FA47,EP,LOOKUPS!I$8,0)*$FF$6+VLOOKUP($FA47,BM,LOOKUPS!I$5,0)*$FG$6+VLOOKUP($FA47,DIV,LOOKUPS!I$7,0)*$FH$6++VLOOKUP($FA47,SIZE,LOOKUPS!I$11,0)*$FI$6)</f>
        <v/>
      </c>
      <c r="FI47" s="1" t="str">
        <f>IF(ISERROR(VLOOKUP($FA47,MOM,LOOKUPS!J$12,0)*$FB$6+VLOOKUP($FA47,STREV,LOOKUPS!J$10,0)*$FC$6+VLOOKUP($FA47,LTREV,LOOKUPS!J$9,0)*$FD$6+VLOOKUP($FA47,CFP,LOOKUPS!J$6,0)*$FE$6+VLOOKUP($FA47,EP,LOOKUPS!J$8,0)*$FF$6+VLOOKUP($FA47,BM,LOOKUPS!J$5,0)*$FG$6+VLOOKUP($FA47,DIV,LOOKUPS!J$7,0)*$FH$6++VLOOKUP($FA47,SIZE,LOOKUPS!J$11,0)*$FI$6),"",VLOOKUP($FA47,MOM,LOOKUPS!J$12,0)*$FB$6+VLOOKUP($FA47,STREV,LOOKUPS!J$10,0)*$FC$6+VLOOKUP($FA47,LTREV,LOOKUPS!J$9,0)*$FD$6+VLOOKUP($FA47,CFP,LOOKUPS!J$6,0)*$FE$6+VLOOKUP($FA47,EP,LOOKUPS!J$8,0)*$FF$6+VLOOKUP($FA47,BM,LOOKUPS!J$5,0)*$FG$6+VLOOKUP($FA47,DIV,LOOKUPS!J$7,0)*$FH$6++VLOOKUP($FA47,SIZE,LOOKUPS!J$11,0)*$FI$6)</f>
        <v/>
      </c>
      <c r="FJ47" s="1" t="str">
        <f>IF(ISERROR(VLOOKUP($FA47,MOM,LOOKUPS!K$12,0)*$FB$6+VLOOKUP($FA47,STREV,LOOKUPS!K$10,0)*$FC$6+VLOOKUP($FA47,LTREV,LOOKUPS!K$9,0)*$FD$6+VLOOKUP($FA47,CFP,LOOKUPS!K$6,0)*$FE$6+VLOOKUP($FA47,EP,LOOKUPS!K$8,0)*$FF$6+VLOOKUP($FA47,BM,LOOKUPS!K$5,0)*$FG$6+VLOOKUP($FA47,DIV,LOOKUPS!K$7,0)*$FH$6++VLOOKUP($FA47,SIZE,LOOKUPS!K$11,0)*$FI$6),"",VLOOKUP($FA47,MOM,LOOKUPS!K$12,0)*$FB$6+VLOOKUP($FA47,STREV,LOOKUPS!K$10,0)*$FC$6+VLOOKUP($FA47,LTREV,LOOKUPS!K$9,0)*$FD$6+VLOOKUP($FA47,CFP,LOOKUPS!K$6,0)*$FE$6+VLOOKUP($FA47,EP,LOOKUPS!K$8,0)*$FF$6+VLOOKUP($FA47,BM,LOOKUPS!K$5,0)*$FG$6+VLOOKUP($FA47,DIV,LOOKUPS!K$7,0)*$FH$6++VLOOKUP($FA47,SIZE,LOOKUPS!K$11,0)*$FI$6)</f>
        <v/>
      </c>
      <c r="FK47" s="1" t="str">
        <f>IF(ISERROR(VLOOKUP($FA47,MOM,LOOKUPS!L$12,0)*$FB$6+VLOOKUP($FA47,STREV,LOOKUPS!L$10,0)*$FC$6+VLOOKUP($FA47,LTREV,LOOKUPS!L$9,0)*$FD$6+VLOOKUP($FA47,CFP,LOOKUPS!L$6,0)*$FE$6+VLOOKUP($FA47,EP,LOOKUPS!L$8,0)*$FF$6+VLOOKUP($FA47,BM,LOOKUPS!L$5,0)*$FG$6+VLOOKUP($FA47,DIV,LOOKUPS!L$7,0)*$FH$6++VLOOKUP($FA47,SIZE,LOOKUPS!L$11,0)*$FI$6),"",VLOOKUP($FA47,MOM,LOOKUPS!L$12,0)*$FB$6+VLOOKUP($FA47,STREV,LOOKUPS!L$10,0)*$FC$6+VLOOKUP($FA47,LTREV,LOOKUPS!L$9,0)*$FD$6+VLOOKUP($FA47,CFP,LOOKUPS!L$6,0)*$FE$6+VLOOKUP($FA47,EP,LOOKUPS!L$8,0)*$FF$6+VLOOKUP($FA47,BM,LOOKUPS!L$5,0)*$FG$6+VLOOKUP($FA47,DIV,LOOKUPS!L$7,0)*$FH$6++VLOOKUP($FA47,SIZE,LOOKUPS!L$11,0)*$FI$6)</f>
        <v/>
      </c>
    </row>
    <row r="48" spans="1:167" x14ac:dyDescent="0.3">
      <c r="A48" s="1">
        <v>193003</v>
      </c>
      <c r="B48" s="1">
        <v>24.56</v>
      </c>
      <c r="C48" s="1">
        <v>12.83</v>
      </c>
      <c r="D48" s="1">
        <v>10.81</v>
      </c>
      <c r="E48" s="1">
        <v>7.89</v>
      </c>
      <c r="F48" s="1">
        <v>11.27</v>
      </c>
      <c r="G48" s="1">
        <v>7.47</v>
      </c>
      <c r="H48" s="1">
        <v>7.2</v>
      </c>
      <c r="I48" s="1">
        <v>6.64</v>
      </c>
      <c r="J48" s="1">
        <v>5.85</v>
      </c>
      <c r="K48" s="1">
        <v>7.65</v>
      </c>
      <c r="M48" s="1">
        <v>192904</v>
      </c>
      <c r="N48" s="1">
        <v>2.86</v>
      </c>
      <c r="O48" s="1">
        <v>-0.41</v>
      </c>
      <c r="P48" s="1">
        <v>1.07</v>
      </c>
      <c r="Q48" s="1">
        <v>-0.96</v>
      </c>
      <c r="R48" s="1">
        <v>1.69</v>
      </c>
      <c r="S48" s="1">
        <v>3.64</v>
      </c>
      <c r="T48" s="1">
        <v>2.81</v>
      </c>
      <c r="U48" s="1">
        <v>-0.14000000000000001</v>
      </c>
      <c r="V48" s="1">
        <v>1.53</v>
      </c>
      <c r="W48" s="1">
        <v>1.85</v>
      </c>
      <c r="Y48" s="1">
        <v>193403</v>
      </c>
      <c r="Z48" s="1">
        <v>1.08</v>
      </c>
      <c r="AA48" s="1">
        <v>-1.43</v>
      </c>
      <c r="AB48" s="1">
        <v>2.09</v>
      </c>
      <c r="AC48" s="1">
        <v>0.38</v>
      </c>
      <c r="AD48" s="1">
        <v>0.83</v>
      </c>
      <c r="AE48" s="1">
        <v>1.05</v>
      </c>
      <c r="AF48" s="1">
        <v>1.38</v>
      </c>
      <c r="AG48" s="1">
        <v>-0.96</v>
      </c>
      <c r="AH48" s="1">
        <v>0.47</v>
      </c>
      <c r="AI48" s="1">
        <v>3.37</v>
      </c>
      <c r="AK48">
        <v>195409</v>
      </c>
      <c r="AL48">
        <v>4.8600000000000003</v>
      </c>
      <c r="AM48">
        <v>3.84</v>
      </c>
      <c r="AN48">
        <v>4.96</v>
      </c>
      <c r="AO48">
        <v>5.86</v>
      </c>
      <c r="AP48">
        <v>4.1900000000000004</v>
      </c>
      <c r="AQ48">
        <v>3.93</v>
      </c>
      <c r="AR48">
        <v>4.62</v>
      </c>
      <c r="AS48">
        <v>6.28</v>
      </c>
      <c r="AT48">
        <v>5.45</v>
      </c>
      <c r="AU48">
        <v>4.57</v>
      </c>
      <c r="AV48">
        <v>3.81</v>
      </c>
      <c r="AW48">
        <v>3.15</v>
      </c>
      <c r="AX48">
        <v>4.7</v>
      </c>
      <c r="AY48">
        <v>4.8899999999999997</v>
      </c>
      <c r="AZ48">
        <v>4.34</v>
      </c>
      <c r="BA48">
        <v>5.9</v>
      </c>
      <c r="BB48">
        <v>6.66</v>
      </c>
      <c r="BC48">
        <v>4.4400000000000004</v>
      </c>
      <c r="BD48">
        <v>6.47</v>
      </c>
      <c r="BF48" s="1">
        <v>195409</v>
      </c>
      <c r="BG48" s="1">
        <v>3.07</v>
      </c>
      <c r="BH48" s="1">
        <v>3.62</v>
      </c>
      <c r="BI48" s="1">
        <v>5.36</v>
      </c>
      <c r="BJ48" s="1">
        <v>5.49</v>
      </c>
      <c r="BK48" s="1">
        <v>4.07</v>
      </c>
      <c r="BL48" s="1">
        <v>2.88</v>
      </c>
      <c r="BM48" s="1">
        <v>6.12</v>
      </c>
      <c r="BN48" s="1">
        <v>5.25</v>
      </c>
      <c r="BO48" s="1">
        <v>6.05</v>
      </c>
      <c r="BP48" s="1">
        <v>4.6100000000000003</v>
      </c>
      <c r="BQ48" s="1">
        <v>3.51</v>
      </c>
      <c r="BR48" s="1">
        <v>2.74</v>
      </c>
      <c r="BS48" s="1">
        <v>3.02</v>
      </c>
      <c r="BT48" s="1">
        <v>5.79</v>
      </c>
      <c r="BU48" s="1">
        <v>6.46</v>
      </c>
      <c r="BV48" s="1">
        <v>6.13</v>
      </c>
      <c r="BW48" s="1">
        <v>4.3600000000000003</v>
      </c>
      <c r="BX48" s="1">
        <v>6.27</v>
      </c>
      <c r="BY48" s="1">
        <v>5.83</v>
      </c>
      <c r="CA48" s="1">
        <v>192909</v>
      </c>
      <c r="CB48" s="1">
        <v>-5.9</v>
      </c>
      <c r="CC48" s="1">
        <v>-3.82</v>
      </c>
      <c r="CD48" s="1">
        <v>-3.83</v>
      </c>
      <c r="CE48" s="1">
        <v>-5.17</v>
      </c>
      <c r="CF48" s="1">
        <v>-4.88</v>
      </c>
      <c r="CG48" s="1">
        <v>-1.76</v>
      </c>
      <c r="CH48" s="1">
        <v>-4.43</v>
      </c>
      <c r="CI48" s="1">
        <v>-4.7699999999999996</v>
      </c>
      <c r="CJ48" s="1">
        <v>-5.29</v>
      </c>
      <c r="CK48" s="1">
        <v>-4.8600000000000003</v>
      </c>
      <c r="CL48" s="1">
        <v>-4.8899999999999997</v>
      </c>
      <c r="CM48" s="1">
        <v>-1.67</v>
      </c>
      <c r="CN48" s="1">
        <v>-1.84</v>
      </c>
      <c r="CO48" s="1">
        <v>-3.67</v>
      </c>
      <c r="CP48" s="1">
        <v>-5.18</v>
      </c>
      <c r="CQ48" s="1">
        <v>-4.62</v>
      </c>
      <c r="CR48" s="1">
        <v>-4.92</v>
      </c>
      <c r="CS48" s="1">
        <v>-6.99</v>
      </c>
      <c r="CT48" s="1">
        <v>-3.59</v>
      </c>
      <c r="CV48" s="1">
        <v>193009</v>
      </c>
      <c r="CW48" s="1">
        <v>-18.21</v>
      </c>
      <c r="CX48" s="1">
        <v>-11.91</v>
      </c>
      <c r="CY48" s="1">
        <v>-12.6</v>
      </c>
      <c r="CZ48" s="1">
        <v>-16.63</v>
      </c>
      <c r="DA48" s="1">
        <v>-12.78</v>
      </c>
      <c r="DB48" s="1">
        <v>-10.07</v>
      </c>
      <c r="DC48" s="1">
        <v>-14.29</v>
      </c>
      <c r="DD48" s="1">
        <v>-13.48</v>
      </c>
      <c r="DE48" s="1">
        <v>-17.489999999999998</v>
      </c>
      <c r="DF48" s="1">
        <v>-13.7</v>
      </c>
      <c r="DG48" s="1">
        <v>-11.87</v>
      </c>
      <c r="DH48" s="1">
        <v>-10.24</v>
      </c>
      <c r="DI48" s="1">
        <v>-9.9</v>
      </c>
      <c r="DJ48" s="1">
        <v>-11.24</v>
      </c>
      <c r="DK48" s="1">
        <v>-17.21</v>
      </c>
      <c r="DL48" s="1">
        <v>-11.98</v>
      </c>
      <c r="DM48" s="1">
        <v>-14.91</v>
      </c>
      <c r="DN48" s="1">
        <v>-14.05</v>
      </c>
      <c r="DO48" s="1">
        <v>-20.93</v>
      </c>
      <c r="DQ48" s="1">
        <v>192909</v>
      </c>
      <c r="DR48" s="1">
        <v>-99.99</v>
      </c>
      <c r="DS48" s="1">
        <v>-5.99</v>
      </c>
      <c r="DT48" s="1">
        <v>-3.73</v>
      </c>
      <c r="DU48" s="1">
        <v>-3.63</v>
      </c>
      <c r="DV48" s="1">
        <v>-6.57</v>
      </c>
      <c r="DW48" s="1">
        <v>-4.46</v>
      </c>
      <c r="DX48" s="1">
        <v>-3.31</v>
      </c>
      <c r="DY48" s="1">
        <v>-3.24</v>
      </c>
      <c r="DZ48" s="1">
        <v>-4.3</v>
      </c>
      <c r="EA48" s="1">
        <v>-5.22</v>
      </c>
      <c r="EB48" s="1">
        <v>-7.91</v>
      </c>
      <c r="EC48" s="1">
        <v>-4.83</v>
      </c>
      <c r="ED48" s="1">
        <v>-4.0999999999999996</v>
      </c>
      <c r="EE48" s="1">
        <v>-3.36</v>
      </c>
      <c r="EF48" s="1">
        <v>-3.27</v>
      </c>
      <c r="EG48" s="1">
        <v>-4.2</v>
      </c>
      <c r="EH48" s="1">
        <v>-2.2799999999999998</v>
      </c>
      <c r="EI48" s="1">
        <v>-3.48</v>
      </c>
      <c r="EJ48" s="1">
        <v>-5.08</v>
      </c>
      <c r="EL48">
        <v>192909</v>
      </c>
      <c r="EM48">
        <v>-5.47</v>
      </c>
      <c r="EN48">
        <v>1.17</v>
      </c>
      <c r="EO48">
        <v>-0.63</v>
      </c>
      <c r="EP48">
        <v>0.35</v>
      </c>
      <c r="ER48" s="1">
        <v>193003</v>
      </c>
      <c r="ES48" s="1">
        <v>-4.2699999999999996</v>
      </c>
      <c r="EU48" s="1">
        <v>192904</v>
      </c>
      <c r="EV48" s="1">
        <v>1.08</v>
      </c>
      <c r="EX48" s="1">
        <v>193403</v>
      </c>
      <c r="EY48" s="1">
        <v>-1.55</v>
      </c>
      <c r="FA48" s="1">
        <v>193003</v>
      </c>
      <c r="FB48" s="1" t="str">
        <f>IF(ISERROR(VLOOKUP($FA48,MOM,LOOKUPS!C$12,0)*$FB$6+VLOOKUP($FA48,STREV,LOOKUPS!C$10,0)*$FC$6+VLOOKUP($FA48,LTREV,LOOKUPS!C$9,0)*$FD$6+VLOOKUP($FA48,CFP,LOOKUPS!C$6,0)*$FE$6+VLOOKUP($FA48,EP,LOOKUPS!C$8,0)*$FF$6+VLOOKUP($FA48,BM,LOOKUPS!C$5,0)*$FG$6+VLOOKUP($FA48,DIV,LOOKUPS!C$7,0)*$FH$6++VLOOKUP($FA48,SIZE,LOOKUPS!C$11,0)*$FI$6),"",VLOOKUP($FA48,MOM,LOOKUPS!C$12,0)*$FB$6+VLOOKUP($FA48,STREV,LOOKUPS!C$10,0)*$FC$6+VLOOKUP($FA48,LTREV,LOOKUPS!C$9,0)*$FD$6+VLOOKUP($FA48,CFP,LOOKUPS!C$6,0)*$FE$6+VLOOKUP($FA48,EP,LOOKUPS!C$8,0)*$FF$6+VLOOKUP($FA48,BM,LOOKUPS!C$5,0)*$FG$6+VLOOKUP($FA48,DIV,LOOKUPS!C$7,0)*$FH$6++VLOOKUP($FA48,SIZE,LOOKUPS!C$11,0)*$FI$6)</f>
        <v/>
      </c>
      <c r="FC48" s="1" t="str">
        <f>IF(ISERROR(VLOOKUP($FA48,MOM,LOOKUPS!D$12,0)*$FB$6+VLOOKUP($FA48,STREV,LOOKUPS!D$10,0)*$FC$6+VLOOKUP($FA48,LTREV,LOOKUPS!D$9,0)*$FD$6+VLOOKUP($FA48,CFP,LOOKUPS!D$6,0)*$FE$6+VLOOKUP($FA48,EP,LOOKUPS!D$8,0)*$FF$6+VLOOKUP($FA48,BM,LOOKUPS!D$5,0)*$FG$6+VLOOKUP($FA48,DIV,LOOKUPS!D$7,0)*$FH$6++VLOOKUP($FA48,SIZE,LOOKUPS!D$11,0)*$FI$6),"",VLOOKUP($FA48,MOM,LOOKUPS!D$12,0)*$FB$6+VLOOKUP($FA48,STREV,LOOKUPS!D$10,0)*$FC$6+VLOOKUP($FA48,LTREV,LOOKUPS!D$9,0)*$FD$6+VLOOKUP($FA48,CFP,LOOKUPS!D$6,0)*$FE$6+VLOOKUP($FA48,EP,LOOKUPS!D$8,0)*$FF$6+VLOOKUP($FA48,BM,LOOKUPS!D$5,0)*$FG$6+VLOOKUP($FA48,DIV,LOOKUPS!D$7,0)*$FH$6++VLOOKUP($FA48,SIZE,LOOKUPS!D$11,0)*$FI$6)</f>
        <v/>
      </c>
      <c r="FD48" s="1" t="str">
        <f>IF(ISERROR(VLOOKUP($FA48,MOM,LOOKUPS!E$12,0)*$FB$6+VLOOKUP($FA48,STREV,LOOKUPS!E$10,0)*$FC$6+VLOOKUP($FA48,LTREV,LOOKUPS!E$9,0)*$FD$6+VLOOKUP($FA48,CFP,LOOKUPS!E$6,0)*$FE$6+VLOOKUP($FA48,EP,LOOKUPS!E$8,0)*$FF$6+VLOOKUP($FA48,BM,LOOKUPS!E$5,0)*$FG$6+VLOOKUP($FA48,DIV,LOOKUPS!E$7,0)*$FH$6++VLOOKUP($FA48,SIZE,LOOKUPS!E$11,0)*$FI$6),"",VLOOKUP($FA48,MOM,LOOKUPS!E$12,0)*$FB$6+VLOOKUP($FA48,STREV,LOOKUPS!E$10,0)*$FC$6+VLOOKUP($FA48,LTREV,LOOKUPS!E$9,0)*$FD$6+VLOOKUP($FA48,CFP,LOOKUPS!E$6,0)*$FE$6+VLOOKUP($FA48,EP,LOOKUPS!E$8,0)*$FF$6+VLOOKUP($FA48,BM,LOOKUPS!E$5,0)*$FG$6+VLOOKUP($FA48,DIV,LOOKUPS!E$7,0)*$FH$6++VLOOKUP($FA48,SIZE,LOOKUPS!E$11,0)*$FI$6)</f>
        <v/>
      </c>
      <c r="FE48" s="1" t="str">
        <f>IF(ISERROR(VLOOKUP($FA48,MOM,LOOKUPS!F$12,0)*$FB$6+VLOOKUP($FA48,STREV,LOOKUPS!F$10,0)*$FC$6+VLOOKUP($FA48,LTREV,LOOKUPS!F$9,0)*$FD$6+VLOOKUP($FA48,CFP,LOOKUPS!F$6,0)*$FE$6+VLOOKUP($FA48,EP,LOOKUPS!F$8,0)*$FF$6+VLOOKUP($FA48,BM,LOOKUPS!F$5,0)*$FG$6+VLOOKUP($FA48,DIV,LOOKUPS!F$7,0)*$FH$6++VLOOKUP($FA48,SIZE,LOOKUPS!F$11,0)*$FI$6),"",VLOOKUP($FA48,MOM,LOOKUPS!F$12,0)*$FB$6+VLOOKUP($FA48,STREV,LOOKUPS!F$10,0)*$FC$6+VLOOKUP($FA48,LTREV,LOOKUPS!F$9,0)*$FD$6+VLOOKUP($FA48,CFP,LOOKUPS!F$6,0)*$FE$6+VLOOKUP($FA48,EP,LOOKUPS!F$8,0)*$FF$6+VLOOKUP($FA48,BM,LOOKUPS!F$5,0)*$FG$6+VLOOKUP($FA48,DIV,LOOKUPS!F$7,0)*$FH$6++VLOOKUP($FA48,SIZE,LOOKUPS!F$11,0)*$FI$6)</f>
        <v/>
      </c>
      <c r="FF48" s="1" t="str">
        <f>IF(ISERROR(VLOOKUP($FA48,MOM,LOOKUPS!G$12,0)*$FB$6+VLOOKUP($FA48,STREV,LOOKUPS!G$10,0)*$FC$6+VLOOKUP($FA48,LTREV,LOOKUPS!G$9,0)*$FD$6+VLOOKUP($FA48,CFP,LOOKUPS!G$6,0)*$FE$6+VLOOKUP($FA48,EP,LOOKUPS!G$8,0)*$FF$6+VLOOKUP($FA48,BM,LOOKUPS!G$5,0)*$FG$6+VLOOKUP($FA48,DIV,LOOKUPS!G$7,0)*$FH$6++VLOOKUP($FA48,SIZE,LOOKUPS!G$11,0)*$FI$6),"",VLOOKUP($FA48,MOM,LOOKUPS!G$12,0)*$FB$6+VLOOKUP($FA48,STREV,LOOKUPS!G$10,0)*$FC$6+VLOOKUP($FA48,LTREV,LOOKUPS!G$9,0)*$FD$6+VLOOKUP($FA48,CFP,LOOKUPS!G$6,0)*$FE$6+VLOOKUP($FA48,EP,LOOKUPS!G$8,0)*$FF$6+VLOOKUP($FA48,BM,LOOKUPS!G$5,0)*$FG$6+VLOOKUP($FA48,DIV,LOOKUPS!G$7,0)*$FH$6++VLOOKUP($FA48,SIZE,LOOKUPS!G$11,0)*$FI$6)</f>
        <v/>
      </c>
      <c r="FG48" s="1" t="str">
        <f>IF(ISERROR(VLOOKUP($FA48,MOM,LOOKUPS!H$12,0)*$FB$6+VLOOKUP($FA48,STREV,LOOKUPS!H$10,0)*$FC$6+VLOOKUP($FA48,LTREV,LOOKUPS!H$9,0)*$FD$6+VLOOKUP($FA48,CFP,LOOKUPS!H$6,0)*$FE$6+VLOOKUP($FA48,EP,LOOKUPS!H$8,0)*$FF$6+VLOOKUP($FA48,BM,LOOKUPS!H$5,0)*$FG$6+VLOOKUP($FA48,DIV,LOOKUPS!H$7,0)*$FH$6++VLOOKUP($FA48,SIZE,LOOKUPS!H$11,0)*$FI$6),"",VLOOKUP($FA48,MOM,LOOKUPS!H$12,0)*$FB$6+VLOOKUP($FA48,STREV,LOOKUPS!H$10,0)*$FC$6+VLOOKUP($FA48,LTREV,LOOKUPS!H$9,0)*$FD$6+VLOOKUP($FA48,CFP,LOOKUPS!H$6,0)*$FE$6+VLOOKUP($FA48,EP,LOOKUPS!H$8,0)*$FF$6+VLOOKUP($FA48,BM,LOOKUPS!H$5,0)*$FG$6+VLOOKUP($FA48,DIV,LOOKUPS!H$7,0)*$FH$6++VLOOKUP($FA48,SIZE,LOOKUPS!H$11,0)*$FI$6)</f>
        <v/>
      </c>
      <c r="FH48" s="1" t="str">
        <f>IF(ISERROR(VLOOKUP($FA48,MOM,LOOKUPS!I$12,0)*$FB$6+VLOOKUP($FA48,STREV,LOOKUPS!I$10,0)*$FC$6+VLOOKUP($FA48,LTREV,LOOKUPS!I$9,0)*$FD$6+VLOOKUP($FA48,CFP,LOOKUPS!I$6,0)*$FE$6+VLOOKUP($FA48,EP,LOOKUPS!I$8,0)*$FF$6+VLOOKUP($FA48,BM,LOOKUPS!I$5,0)*$FG$6+VLOOKUP($FA48,DIV,LOOKUPS!I$7,0)*$FH$6++VLOOKUP($FA48,SIZE,LOOKUPS!I$11,0)*$FI$6),"",VLOOKUP($FA48,MOM,LOOKUPS!I$12,0)*$FB$6+VLOOKUP($FA48,STREV,LOOKUPS!I$10,0)*$FC$6+VLOOKUP($FA48,LTREV,LOOKUPS!I$9,0)*$FD$6+VLOOKUP($FA48,CFP,LOOKUPS!I$6,0)*$FE$6+VLOOKUP($FA48,EP,LOOKUPS!I$8,0)*$FF$6+VLOOKUP($FA48,BM,LOOKUPS!I$5,0)*$FG$6+VLOOKUP($FA48,DIV,LOOKUPS!I$7,0)*$FH$6++VLOOKUP($FA48,SIZE,LOOKUPS!I$11,0)*$FI$6)</f>
        <v/>
      </c>
      <c r="FI48" s="1" t="str">
        <f>IF(ISERROR(VLOOKUP($FA48,MOM,LOOKUPS!J$12,0)*$FB$6+VLOOKUP($FA48,STREV,LOOKUPS!J$10,0)*$FC$6+VLOOKUP($FA48,LTREV,LOOKUPS!J$9,0)*$FD$6+VLOOKUP($FA48,CFP,LOOKUPS!J$6,0)*$FE$6+VLOOKUP($FA48,EP,LOOKUPS!J$8,0)*$FF$6+VLOOKUP($FA48,BM,LOOKUPS!J$5,0)*$FG$6+VLOOKUP($FA48,DIV,LOOKUPS!J$7,0)*$FH$6++VLOOKUP($FA48,SIZE,LOOKUPS!J$11,0)*$FI$6),"",VLOOKUP($FA48,MOM,LOOKUPS!J$12,0)*$FB$6+VLOOKUP($FA48,STREV,LOOKUPS!J$10,0)*$FC$6+VLOOKUP($FA48,LTREV,LOOKUPS!J$9,0)*$FD$6+VLOOKUP($FA48,CFP,LOOKUPS!J$6,0)*$FE$6+VLOOKUP($FA48,EP,LOOKUPS!J$8,0)*$FF$6+VLOOKUP($FA48,BM,LOOKUPS!J$5,0)*$FG$6+VLOOKUP($FA48,DIV,LOOKUPS!J$7,0)*$FH$6++VLOOKUP($FA48,SIZE,LOOKUPS!J$11,0)*$FI$6)</f>
        <v/>
      </c>
      <c r="FJ48" s="1" t="str">
        <f>IF(ISERROR(VLOOKUP($FA48,MOM,LOOKUPS!K$12,0)*$FB$6+VLOOKUP($FA48,STREV,LOOKUPS!K$10,0)*$FC$6+VLOOKUP($FA48,LTREV,LOOKUPS!K$9,0)*$FD$6+VLOOKUP($FA48,CFP,LOOKUPS!K$6,0)*$FE$6+VLOOKUP($FA48,EP,LOOKUPS!K$8,0)*$FF$6+VLOOKUP($FA48,BM,LOOKUPS!K$5,0)*$FG$6+VLOOKUP($FA48,DIV,LOOKUPS!K$7,0)*$FH$6++VLOOKUP($FA48,SIZE,LOOKUPS!K$11,0)*$FI$6),"",VLOOKUP($FA48,MOM,LOOKUPS!K$12,0)*$FB$6+VLOOKUP($FA48,STREV,LOOKUPS!K$10,0)*$FC$6+VLOOKUP($FA48,LTREV,LOOKUPS!K$9,0)*$FD$6+VLOOKUP($FA48,CFP,LOOKUPS!K$6,0)*$FE$6+VLOOKUP($FA48,EP,LOOKUPS!K$8,0)*$FF$6+VLOOKUP($FA48,BM,LOOKUPS!K$5,0)*$FG$6+VLOOKUP($FA48,DIV,LOOKUPS!K$7,0)*$FH$6++VLOOKUP($FA48,SIZE,LOOKUPS!K$11,0)*$FI$6)</f>
        <v/>
      </c>
      <c r="FK48" s="1" t="str">
        <f>IF(ISERROR(VLOOKUP($FA48,MOM,LOOKUPS!L$12,0)*$FB$6+VLOOKUP($FA48,STREV,LOOKUPS!L$10,0)*$FC$6+VLOOKUP($FA48,LTREV,LOOKUPS!L$9,0)*$FD$6+VLOOKUP($FA48,CFP,LOOKUPS!L$6,0)*$FE$6+VLOOKUP($FA48,EP,LOOKUPS!L$8,0)*$FF$6+VLOOKUP($FA48,BM,LOOKUPS!L$5,0)*$FG$6+VLOOKUP($FA48,DIV,LOOKUPS!L$7,0)*$FH$6++VLOOKUP($FA48,SIZE,LOOKUPS!L$11,0)*$FI$6),"",VLOOKUP($FA48,MOM,LOOKUPS!L$12,0)*$FB$6+VLOOKUP($FA48,STREV,LOOKUPS!L$10,0)*$FC$6+VLOOKUP($FA48,LTREV,LOOKUPS!L$9,0)*$FD$6+VLOOKUP($FA48,CFP,LOOKUPS!L$6,0)*$FE$6+VLOOKUP($FA48,EP,LOOKUPS!L$8,0)*$FF$6+VLOOKUP($FA48,BM,LOOKUPS!L$5,0)*$FG$6+VLOOKUP($FA48,DIV,LOOKUPS!L$7,0)*$FH$6++VLOOKUP($FA48,SIZE,LOOKUPS!L$11,0)*$FI$6)</f>
        <v/>
      </c>
    </row>
    <row r="49" spans="1:167" x14ac:dyDescent="0.3">
      <c r="A49" s="1">
        <v>193004</v>
      </c>
      <c r="B49" s="1">
        <v>-5.03</v>
      </c>
      <c r="C49" s="1">
        <v>-2.74</v>
      </c>
      <c r="D49" s="1">
        <v>-9.6199999999999992</v>
      </c>
      <c r="E49" s="1">
        <v>-7.21</v>
      </c>
      <c r="F49" s="1">
        <v>-4.91</v>
      </c>
      <c r="G49" s="1">
        <v>-4.22</v>
      </c>
      <c r="H49" s="1">
        <v>-6.97</v>
      </c>
      <c r="I49" s="1">
        <v>-3.84</v>
      </c>
      <c r="J49" s="1">
        <v>0.47</v>
      </c>
      <c r="K49" s="1">
        <v>-2.79</v>
      </c>
      <c r="M49" s="1">
        <v>192905</v>
      </c>
      <c r="N49" s="1">
        <v>-14.92</v>
      </c>
      <c r="O49" s="1">
        <v>-12.01</v>
      </c>
      <c r="P49" s="1">
        <v>-10.11</v>
      </c>
      <c r="Q49" s="1">
        <v>-8.74</v>
      </c>
      <c r="R49" s="1">
        <v>-6.28</v>
      </c>
      <c r="S49" s="1">
        <v>-5.92</v>
      </c>
      <c r="T49" s="1">
        <v>-7.42</v>
      </c>
      <c r="U49" s="1">
        <v>-7.13</v>
      </c>
      <c r="V49" s="1">
        <v>-7.94</v>
      </c>
      <c r="W49" s="1">
        <v>-10.119999999999999</v>
      </c>
      <c r="Y49" s="1">
        <v>193404</v>
      </c>
      <c r="Z49" s="1">
        <v>-1.28</v>
      </c>
      <c r="AA49" s="1">
        <v>-3.02</v>
      </c>
      <c r="AB49" s="1">
        <v>-0.81</v>
      </c>
      <c r="AC49" s="1">
        <v>1.1499999999999999</v>
      </c>
      <c r="AD49" s="1">
        <v>2.89</v>
      </c>
      <c r="AE49" s="1">
        <v>-1.17</v>
      </c>
      <c r="AF49" s="1">
        <v>-2.37</v>
      </c>
      <c r="AG49" s="1">
        <v>0.15</v>
      </c>
      <c r="AH49" s="1">
        <v>2.09</v>
      </c>
      <c r="AI49" s="1">
        <v>1.1299999999999999</v>
      </c>
      <c r="AK49">
        <v>195410</v>
      </c>
      <c r="AL49">
        <v>3.97</v>
      </c>
      <c r="AM49">
        <v>-1.75</v>
      </c>
      <c r="AN49">
        <v>-1.32</v>
      </c>
      <c r="AO49">
        <v>1.03</v>
      </c>
      <c r="AP49">
        <v>-1.56</v>
      </c>
      <c r="AQ49">
        <v>-1.33</v>
      </c>
      <c r="AR49">
        <v>-1.9</v>
      </c>
      <c r="AS49">
        <v>-0.54</v>
      </c>
      <c r="AT49">
        <v>1.59</v>
      </c>
      <c r="AU49">
        <v>-1.5</v>
      </c>
      <c r="AV49">
        <v>-1.63</v>
      </c>
      <c r="AW49">
        <v>-2.14</v>
      </c>
      <c r="AX49">
        <v>-0.52</v>
      </c>
      <c r="AY49">
        <v>-1.59</v>
      </c>
      <c r="AZ49">
        <v>-2.2000000000000002</v>
      </c>
      <c r="BA49">
        <v>-0.98</v>
      </c>
      <c r="BB49">
        <v>-0.11</v>
      </c>
      <c r="BC49">
        <v>-0.45</v>
      </c>
      <c r="BD49">
        <v>3.63</v>
      </c>
      <c r="BF49" s="1">
        <v>195410</v>
      </c>
      <c r="BG49" s="1">
        <v>-0.54</v>
      </c>
      <c r="BH49" s="1">
        <v>-1.88</v>
      </c>
      <c r="BI49" s="1">
        <v>-0.89</v>
      </c>
      <c r="BJ49" s="1">
        <v>0.71</v>
      </c>
      <c r="BK49" s="1">
        <v>-2.2799999999999998</v>
      </c>
      <c r="BL49" s="1">
        <v>-1.75</v>
      </c>
      <c r="BM49" s="1">
        <v>-0.86</v>
      </c>
      <c r="BN49" s="1">
        <v>-0.06</v>
      </c>
      <c r="BO49" s="1">
        <v>1.38</v>
      </c>
      <c r="BP49" s="1">
        <v>-1.58</v>
      </c>
      <c r="BQ49" s="1">
        <v>-2.99</v>
      </c>
      <c r="BR49" s="1">
        <v>-1.1100000000000001</v>
      </c>
      <c r="BS49" s="1">
        <v>-2.4</v>
      </c>
      <c r="BT49" s="1">
        <v>-1.41</v>
      </c>
      <c r="BU49" s="1">
        <v>-0.3</v>
      </c>
      <c r="BV49" s="1">
        <v>0.51</v>
      </c>
      <c r="BW49" s="1">
        <v>-0.65</v>
      </c>
      <c r="BX49" s="1">
        <v>1.79</v>
      </c>
      <c r="BY49" s="1">
        <v>0.96</v>
      </c>
      <c r="CA49" s="1">
        <v>192910</v>
      </c>
      <c r="CB49" s="1">
        <v>-13.84</v>
      </c>
      <c r="CC49" s="1">
        <v>-23.98</v>
      </c>
      <c r="CD49" s="1">
        <v>-17.91</v>
      </c>
      <c r="CE49" s="1">
        <v>-17.010000000000002</v>
      </c>
      <c r="CF49" s="1">
        <v>-25.61</v>
      </c>
      <c r="CG49" s="1">
        <v>-20.89</v>
      </c>
      <c r="CH49" s="1">
        <v>-17.45</v>
      </c>
      <c r="CI49" s="1">
        <v>-15.92</v>
      </c>
      <c r="CJ49" s="1">
        <v>-17.399999999999999</v>
      </c>
      <c r="CK49" s="1">
        <v>-26.4</v>
      </c>
      <c r="CL49" s="1">
        <v>-24.8</v>
      </c>
      <c r="CM49" s="1">
        <v>-20.7</v>
      </c>
      <c r="CN49" s="1">
        <v>-21.06</v>
      </c>
      <c r="CO49" s="1">
        <v>-17.7</v>
      </c>
      <c r="CP49" s="1">
        <v>-17.2</v>
      </c>
      <c r="CQ49" s="1">
        <v>-15.62</v>
      </c>
      <c r="CR49" s="1">
        <v>-16.21</v>
      </c>
      <c r="CS49" s="1">
        <v>-17.38</v>
      </c>
      <c r="CT49" s="1">
        <v>-17.41</v>
      </c>
      <c r="CV49" s="1">
        <v>193010</v>
      </c>
      <c r="CW49" s="1">
        <v>-10.86</v>
      </c>
      <c r="CX49" s="1">
        <v>-8.7100000000000009</v>
      </c>
      <c r="CY49" s="1">
        <v>-10.08</v>
      </c>
      <c r="CZ49" s="1">
        <v>-9.67</v>
      </c>
      <c r="DA49" s="1">
        <v>-9.3000000000000007</v>
      </c>
      <c r="DB49" s="1">
        <v>-7.87</v>
      </c>
      <c r="DC49" s="1">
        <v>-12.79</v>
      </c>
      <c r="DD49" s="1">
        <v>-8.58</v>
      </c>
      <c r="DE49" s="1">
        <v>-9.24</v>
      </c>
      <c r="DF49" s="1">
        <v>-9.19</v>
      </c>
      <c r="DG49" s="1">
        <v>-9.41</v>
      </c>
      <c r="DH49" s="1">
        <v>-7.58</v>
      </c>
      <c r="DI49" s="1">
        <v>-8.15</v>
      </c>
      <c r="DJ49" s="1">
        <v>-9.5399999999999991</v>
      </c>
      <c r="DK49" s="1">
        <v>-15.9</v>
      </c>
      <c r="DL49" s="1">
        <v>-6.56</v>
      </c>
      <c r="DM49" s="1">
        <v>-10.55</v>
      </c>
      <c r="DN49" s="1">
        <v>-10.210000000000001</v>
      </c>
      <c r="DO49" s="1">
        <v>-8.27</v>
      </c>
      <c r="DQ49" s="1">
        <v>192910</v>
      </c>
      <c r="DR49" s="1">
        <v>-99.99</v>
      </c>
      <c r="DS49" s="1">
        <v>-20.57</v>
      </c>
      <c r="DT49" s="1">
        <v>-20.49</v>
      </c>
      <c r="DU49" s="1">
        <v>-19.309999999999999</v>
      </c>
      <c r="DV49" s="1">
        <v>-19.739999999999998</v>
      </c>
      <c r="DW49" s="1">
        <v>-20.07</v>
      </c>
      <c r="DX49" s="1">
        <v>-20.67</v>
      </c>
      <c r="DY49" s="1">
        <v>-21.98</v>
      </c>
      <c r="DZ49" s="1">
        <v>-18.34</v>
      </c>
      <c r="EA49" s="1">
        <v>-19.21</v>
      </c>
      <c r="EB49" s="1">
        <v>-20.29</v>
      </c>
      <c r="EC49" s="1">
        <v>-22.25</v>
      </c>
      <c r="ED49" s="1">
        <v>-17.97</v>
      </c>
      <c r="EE49" s="1">
        <v>-21.69</v>
      </c>
      <c r="EF49" s="1">
        <v>-19.64</v>
      </c>
      <c r="EG49" s="1">
        <v>-22.7</v>
      </c>
      <c r="EH49" s="1">
        <v>-21.26</v>
      </c>
      <c r="EI49" s="1">
        <v>-18.940000000000001</v>
      </c>
      <c r="EJ49" s="1">
        <v>-17.75</v>
      </c>
      <c r="EL49">
        <v>192910</v>
      </c>
      <c r="EM49">
        <v>-20.12</v>
      </c>
      <c r="EN49">
        <v>-4.08</v>
      </c>
      <c r="EO49">
        <v>7.85</v>
      </c>
      <c r="EP49">
        <v>0.46</v>
      </c>
      <c r="ER49" s="1">
        <v>193004</v>
      </c>
      <c r="ES49" s="1">
        <v>3.98</v>
      </c>
      <c r="EU49" s="1">
        <v>192905</v>
      </c>
      <c r="EV49" s="1">
        <v>-2.3199999999999998</v>
      </c>
      <c r="EX49" s="1">
        <v>193404</v>
      </c>
      <c r="EY49" s="1">
        <v>-4.04</v>
      </c>
      <c r="FA49" s="1">
        <v>193004</v>
      </c>
      <c r="FB49" s="1" t="str">
        <f>IF(ISERROR(VLOOKUP($FA49,MOM,LOOKUPS!C$12,0)*$FB$6+VLOOKUP($FA49,STREV,LOOKUPS!C$10,0)*$FC$6+VLOOKUP($FA49,LTREV,LOOKUPS!C$9,0)*$FD$6+VLOOKUP($FA49,CFP,LOOKUPS!C$6,0)*$FE$6+VLOOKUP($FA49,EP,LOOKUPS!C$8,0)*$FF$6+VLOOKUP($FA49,BM,LOOKUPS!C$5,0)*$FG$6+VLOOKUP($FA49,DIV,LOOKUPS!C$7,0)*$FH$6++VLOOKUP($FA49,SIZE,LOOKUPS!C$11,0)*$FI$6),"",VLOOKUP($FA49,MOM,LOOKUPS!C$12,0)*$FB$6+VLOOKUP($FA49,STREV,LOOKUPS!C$10,0)*$FC$6+VLOOKUP($FA49,LTREV,LOOKUPS!C$9,0)*$FD$6+VLOOKUP($FA49,CFP,LOOKUPS!C$6,0)*$FE$6+VLOOKUP($FA49,EP,LOOKUPS!C$8,0)*$FF$6+VLOOKUP($FA49,BM,LOOKUPS!C$5,0)*$FG$6+VLOOKUP($FA49,DIV,LOOKUPS!C$7,0)*$FH$6++VLOOKUP($FA49,SIZE,LOOKUPS!C$11,0)*$FI$6)</f>
        <v/>
      </c>
      <c r="FC49" s="1" t="str">
        <f>IF(ISERROR(VLOOKUP($FA49,MOM,LOOKUPS!D$12,0)*$FB$6+VLOOKUP($FA49,STREV,LOOKUPS!D$10,0)*$FC$6+VLOOKUP($FA49,LTREV,LOOKUPS!D$9,0)*$FD$6+VLOOKUP($FA49,CFP,LOOKUPS!D$6,0)*$FE$6+VLOOKUP($FA49,EP,LOOKUPS!D$8,0)*$FF$6+VLOOKUP($FA49,BM,LOOKUPS!D$5,0)*$FG$6+VLOOKUP($FA49,DIV,LOOKUPS!D$7,0)*$FH$6++VLOOKUP($FA49,SIZE,LOOKUPS!D$11,0)*$FI$6),"",VLOOKUP($FA49,MOM,LOOKUPS!D$12,0)*$FB$6+VLOOKUP($FA49,STREV,LOOKUPS!D$10,0)*$FC$6+VLOOKUP($FA49,LTREV,LOOKUPS!D$9,0)*$FD$6+VLOOKUP($FA49,CFP,LOOKUPS!D$6,0)*$FE$6+VLOOKUP($FA49,EP,LOOKUPS!D$8,0)*$FF$6+VLOOKUP($FA49,BM,LOOKUPS!D$5,0)*$FG$6+VLOOKUP($FA49,DIV,LOOKUPS!D$7,0)*$FH$6++VLOOKUP($FA49,SIZE,LOOKUPS!D$11,0)*$FI$6)</f>
        <v/>
      </c>
      <c r="FD49" s="1" t="str">
        <f>IF(ISERROR(VLOOKUP($FA49,MOM,LOOKUPS!E$12,0)*$FB$6+VLOOKUP($FA49,STREV,LOOKUPS!E$10,0)*$FC$6+VLOOKUP($FA49,LTREV,LOOKUPS!E$9,0)*$FD$6+VLOOKUP($FA49,CFP,LOOKUPS!E$6,0)*$FE$6+VLOOKUP($FA49,EP,LOOKUPS!E$8,0)*$FF$6+VLOOKUP($FA49,BM,LOOKUPS!E$5,0)*$FG$6+VLOOKUP($FA49,DIV,LOOKUPS!E$7,0)*$FH$6++VLOOKUP($FA49,SIZE,LOOKUPS!E$11,0)*$FI$6),"",VLOOKUP($FA49,MOM,LOOKUPS!E$12,0)*$FB$6+VLOOKUP($FA49,STREV,LOOKUPS!E$10,0)*$FC$6+VLOOKUP($FA49,LTREV,LOOKUPS!E$9,0)*$FD$6+VLOOKUP($FA49,CFP,LOOKUPS!E$6,0)*$FE$6+VLOOKUP($FA49,EP,LOOKUPS!E$8,0)*$FF$6+VLOOKUP($FA49,BM,LOOKUPS!E$5,0)*$FG$6+VLOOKUP($FA49,DIV,LOOKUPS!E$7,0)*$FH$6++VLOOKUP($FA49,SIZE,LOOKUPS!E$11,0)*$FI$6)</f>
        <v/>
      </c>
      <c r="FE49" s="1" t="str">
        <f>IF(ISERROR(VLOOKUP($FA49,MOM,LOOKUPS!F$12,0)*$FB$6+VLOOKUP($FA49,STREV,LOOKUPS!F$10,0)*$FC$6+VLOOKUP($FA49,LTREV,LOOKUPS!F$9,0)*$FD$6+VLOOKUP($FA49,CFP,LOOKUPS!F$6,0)*$FE$6+VLOOKUP($FA49,EP,LOOKUPS!F$8,0)*$FF$6+VLOOKUP($FA49,BM,LOOKUPS!F$5,0)*$FG$6+VLOOKUP($FA49,DIV,LOOKUPS!F$7,0)*$FH$6++VLOOKUP($FA49,SIZE,LOOKUPS!F$11,0)*$FI$6),"",VLOOKUP($FA49,MOM,LOOKUPS!F$12,0)*$FB$6+VLOOKUP($FA49,STREV,LOOKUPS!F$10,0)*$FC$6+VLOOKUP($FA49,LTREV,LOOKUPS!F$9,0)*$FD$6+VLOOKUP($FA49,CFP,LOOKUPS!F$6,0)*$FE$6+VLOOKUP($FA49,EP,LOOKUPS!F$8,0)*$FF$6+VLOOKUP($FA49,BM,LOOKUPS!F$5,0)*$FG$6+VLOOKUP($FA49,DIV,LOOKUPS!F$7,0)*$FH$6++VLOOKUP($FA49,SIZE,LOOKUPS!F$11,0)*$FI$6)</f>
        <v/>
      </c>
      <c r="FF49" s="1" t="str">
        <f>IF(ISERROR(VLOOKUP($FA49,MOM,LOOKUPS!G$12,0)*$FB$6+VLOOKUP($FA49,STREV,LOOKUPS!G$10,0)*$FC$6+VLOOKUP($FA49,LTREV,LOOKUPS!G$9,0)*$FD$6+VLOOKUP($FA49,CFP,LOOKUPS!G$6,0)*$FE$6+VLOOKUP($FA49,EP,LOOKUPS!G$8,0)*$FF$6+VLOOKUP($FA49,BM,LOOKUPS!G$5,0)*$FG$6+VLOOKUP($FA49,DIV,LOOKUPS!G$7,0)*$FH$6++VLOOKUP($FA49,SIZE,LOOKUPS!G$11,0)*$FI$6),"",VLOOKUP($FA49,MOM,LOOKUPS!G$12,0)*$FB$6+VLOOKUP($FA49,STREV,LOOKUPS!G$10,0)*$FC$6+VLOOKUP($FA49,LTREV,LOOKUPS!G$9,0)*$FD$6+VLOOKUP($FA49,CFP,LOOKUPS!G$6,0)*$FE$6+VLOOKUP($FA49,EP,LOOKUPS!G$8,0)*$FF$6+VLOOKUP($FA49,BM,LOOKUPS!G$5,0)*$FG$6+VLOOKUP($FA49,DIV,LOOKUPS!G$7,0)*$FH$6++VLOOKUP($FA49,SIZE,LOOKUPS!G$11,0)*$FI$6)</f>
        <v/>
      </c>
      <c r="FG49" s="1" t="str">
        <f>IF(ISERROR(VLOOKUP($FA49,MOM,LOOKUPS!H$12,0)*$FB$6+VLOOKUP($FA49,STREV,LOOKUPS!H$10,0)*$FC$6+VLOOKUP($FA49,LTREV,LOOKUPS!H$9,0)*$FD$6+VLOOKUP($FA49,CFP,LOOKUPS!H$6,0)*$FE$6+VLOOKUP($FA49,EP,LOOKUPS!H$8,0)*$FF$6+VLOOKUP($FA49,BM,LOOKUPS!H$5,0)*$FG$6+VLOOKUP($FA49,DIV,LOOKUPS!H$7,0)*$FH$6++VLOOKUP($FA49,SIZE,LOOKUPS!H$11,0)*$FI$6),"",VLOOKUP($FA49,MOM,LOOKUPS!H$12,0)*$FB$6+VLOOKUP($FA49,STREV,LOOKUPS!H$10,0)*$FC$6+VLOOKUP($FA49,LTREV,LOOKUPS!H$9,0)*$FD$6+VLOOKUP($FA49,CFP,LOOKUPS!H$6,0)*$FE$6+VLOOKUP($FA49,EP,LOOKUPS!H$8,0)*$FF$6+VLOOKUP($FA49,BM,LOOKUPS!H$5,0)*$FG$6+VLOOKUP($FA49,DIV,LOOKUPS!H$7,0)*$FH$6++VLOOKUP($FA49,SIZE,LOOKUPS!H$11,0)*$FI$6)</f>
        <v/>
      </c>
      <c r="FH49" s="1" t="str">
        <f>IF(ISERROR(VLOOKUP($FA49,MOM,LOOKUPS!I$12,0)*$FB$6+VLOOKUP($FA49,STREV,LOOKUPS!I$10,0)*$FC$6+VLOOKUP($FA49,LTREV,LOOKUPS!I$9,0)*$FD$6+VLOOKUP($FA49,CFP,LOOKUPS!I$6,0)*$FE$6+VLOOKUP($FA49,EP,LOOKUPS!I$8,0)*$FF$6+VLOOKUP($FA49,BM,LOOKUPS!I$5,0)*$FG$6+VLOOKUP($FA49,DIV,LOOKUPS!I$7,0)*$FH$6++VLOOKUP($FA49,SIZE,LOOKUPS!I$11,0)*$FI$6),"",VLOOKUP($FA49,MOM,LOOKUPS!I$12,0)*$FB$6+VLOOKUP($FA49,STREV,LOOKUPS!I$10,0)*$FC$6+VLOOKUP($FA49,LTREV,LOOKUPS!I$9,0)*$FD$6+VLOOKUP($FA49,CFP,LOOKUPS!I$6,0)*$FE$6+VLOOKUP($FA49,EP,LOOKUPS!I$8,0)*$FF$6+VLOOKUP($FA49,BM,LOOKUPS!I$5,0)*$FG$6+VLOOKUP($FA49,DIV,LOOKUPS!I$7,0)*$FH$6++VLOOKUP($FA49,SIZE,LOOKUPS!I$11,0)*$FI$6)</f>
        <v/>
      </c>
      <c r="FI49" s="1" t="str">
        <f>IF(ISERROR(VLOOKUP($FA49,MOM,LOOKUPS!J$12,0)*$FB$6+VLOOKUP($FA49,STREV,LOOKUPS!J$10,0)*$FC$6+VLOOKUP($FA49,LTREV,LOOKUPS!J$9,0)*$FD$6+VLOOKUP($FA49,CFP,LOOKUPS!J$6,0)*$FE$6+VLOOKUP($FA49,EP,LOOKUPS!J$8,0)*$FF$6+VLOOKUP($FA49,BM,LOOKUPS!J$5,0)*$FG$6+VLOOKUP($FA49,DIV,LOOKUPS!J$7,0)*$FH$6++VLOOKUP($FA49,SIZE,LOOKUPS!J$11,0)*$FI$6),"",VLOOKUP($FA49,MOM,LOOKUPS!J$12,0)*$FB$6+VLOOKUP($FA49,STREV,LOOKUPS!J$10,0)*$FC$6+VLOOKUP($FA49,LTREV,LOOKUPS!J$9,0)*$FD$6+VLOOKUP($FA49,CFP,LOOKUPS!J$6,0)*$FE$6+VLOOKUP($FA49,EP,LOOKUPS!J$8,0)*$FF$6+VLOOKUP($FA49,BM,LOOKUPS!J$5,0)*$FG$6+VLOOKUP($FA49,DIV,LOOKUPS!J$7,0)*$FH$6++VLOOKUP($FA49,SIZE,LOOKUPS!J$11,0)*$FI$6)</f>
        <v/>
      </c>
      <c r="FJ49" s="1" t="str">
        <f>IF(ISERROR(VLOOKUP($FA49,MOM,LOOKUPS!K$12,0)*$FB$6+VLOOKUP($FA49,STREV,LOOKUPS!K$10,0)*$FC$6+VLOOKUP($FA49,LTREV,LOOKUPS!K$9,0)*$FD$6+VLOOKUP($FA49,CFP,LOOKUPS!K$6,0)*$FE$6+VLOOKUP($FA49,EP,LOOKUPS!K$8,0)*$FF$6+VLOOKUP($FA49,BM,LOOKUPS!K$5,0)*$FG$6+VLOOKUP($FA49,DIV,LOOKUPS!K$7,0)*$FH$6++VLOOKUP($FA49,SIZE,LOOKUPS!K$11,0)*$FI$6),"",VLOOKUP($FA49,MOM,LOOKUPS!K$12,0)*$FB$6+VLOOKUP($FA49,STREV,LOOKUPS!K$10,0)*$FC$6+VLOOKUP($FA49,LTREV,LOOKUPS!K$9,0)*$FD$6+VLOOKUP($FA49,CFP,LOOKUPS!K$6,0)*$FE$6+VLOOKUP($FA49,EP,LOOKUPS!K$8,0)*$FF$6+VLOOKUP($FA49,BM,LOOKUPS!K$5,0)*$FG$6+VLOOKUP($FA49,DIV,LOOKUPS!K$7,0)*$FH$6++VLOOKUP($FA49,SIZE,LOOKUPS!K$11,0)*$FI$6)</f>
        <v/>
      </c>
      <c r="FK49" s="1" t="str">
        <f>IF(ISERROR(VLOOKUP($FA49,MOM,LOOKUPS!L$12,0)*$FB$6+VLOOKUP($FA49,STREV,LOOKUPS!L$10,0)*$FC$6+VLOOKUP($FA49,LTREV,LOOKUPS!L$9,0)*$FD$6+VLOOKUP($FA49,CFP,LOOKUPS!L$6,0)*$FE$6+VLOOKUP($FA49,EP,LOOKUPS!L$8,0)*$FF$6+VLOOKUP($FA49,BM,LOOKUPS!L$5,0)*$FG$6+VLOOKUP($FA49,DIV,LOOKUPS!L$7,0)*$FH$6++VLOOKUP($FA49,SIZE,LOOKUPS!L$11,0)*$FI$6),"",VLOOKUP($FA49,MOM,LOOKUPS!L$12,0)*$FB$6+VLOOKUP($FA49,STREV,LOOKUPS!L$10,0)*$FC$6+VLOOKUP($FA49,LTREV,LOOKUPS!L$9,0)*$FD$6+VLOOKUP($FA49,CFP,LOOKUPS!L$6,0)*$FE$6+VLOOKUP($FA49,EP,LOOKUPS!L$8,0)*$FF$6+VLOOKUP($FA49,BM,LOOKUPS!L$5,0)*$FG$6+VLOOKUP($FA49,DIV,LOOKUPS!L$7,0)*$FH$6++VLOOKUP($FA49,SIZE,LOOKUPS!L$11,0)*$FI$6)</f>
        <v/>
      </c>
    </row>
    <row r="50" spans="1:167" x14ac:dyDescent="0.3">
      <c r="A50" s="1">
        <v>193005</v>
      </c>
      <c r="B50" s="1">
        <v>-9.73</v>
      </c>
      <c r="C50" s="1">
        <v>-7.5</v>
      </c>
      <c r="D50" s="1">
        <v>-3.5</v>
      </c>
      <c r="E50" s="1">
        <v>-3.98</v>
      </c>
      <c r="F50" s="1">
        <v>-2.0099999999999998</v>
      </c>
      <c r="G50" s="1">
        <v>-4.0599999999999996</v>
      </c>
      <c r="H50" s="1">
        <v>-1.68</v>
      </c>
      <c r="I50" s="1">
        <v>-2.06</v>
      </c>
      <c r="J50" s="1">
        <v>-0.61</v>
      </c>
      <c r="K50" s="1">
        <v>-2.52</v>
      </c>
      <c r="M50" s="1">
        <v>192906</v>
      </c>
      <c r="N50" s="1">
        <v>11.56</v>
      </c>
      <c r="O50" s="1">
        <v>7.59</v>
      </c>
      <c r="P50" s="1">
        <v>8.6300000000000008</v>
      </c>
      <c r="Q50" s="1">
        <v>8.27</v>
      </c>
      <c r="R50" s="1">
        <v>7.19</v>
      </c>
      <c r="S50" s="1">
        <v>7.11</v>
      </c>
      <c r="T50" s="1">
        <v>7.05</v>
      </c>
      <c r="U50" s="1">
        <v>5.97</v>
      </c>
      <c r="V50" s="1">
        <v>5.61</v>
      </c>
      <c r="W50" s="1">
        <v>5.74</v>
      </c>
      <c r="Y50" s="1">
        <v>193405</v>
      </c>
      <c r="Z50" s="1">
        <v>-14.77</v>
      </c>
      <c r="AA50" s="1">
        <v>-14.71</v>
      </c>
      <c r="AB50" s="1">
        <v>-15.81</v>
      </c>
      <c r="AC50" s="1">
        <v>-14.9</v>
      </c>
      <c r="AD50" s="1">
        <v>-12.67</v>
      </c>
      <c r="AE50" s="1">
        <v>-10.32</v>
      </c>
      <c r="AF50" s="1">
        <v>-9.82</v>
      </c>
      <c r="AG50" s="1">
        <v>-7.17</v>
      </c>
      <c r="AH50" s="1">
        <v>-5.71</v>
      </c>
      <c r="AI50" s="1">
        <v>-3.35</v>
      </c>
      <c r="AK50">
        <v>195411</v>
      </c>
      <c r="AL50">
        <v>6.45</v>
      </c>
      <c r="AM50">
        <v>7.96</v>
      </c>
      <c r="AN50">
        <v>8.9</v>
      </c>
      <c r="AO50">
        <v>11.49</v>
      </c>
      <c r="AP50">
        <v>8.34</v>
      </c>
      <c r="AQ50">
        <v>7.68</v>
      </c>
      <c r="AR50">
        <v>8.18</v>
      </c>
      <c r="AS50">
        <v>9.99</v>
      </c>
      <c r="AT50">
        <v>12.8</v>
      </c>
      <c r="AU50">
        <v>8.9499999999999993</v>
      </c>
      <c r="AV50">
        <v>7.72</v>
      </c>
      <c r="AW50">
        <v>7.21</v>
      </c>
      <c r="AX50">
        <v>8.14</v>
      </c>
      <c r="AY50">
        <v>7.68</v>
      </c>
      <c r="AZ50">
        <v>8.67</v>
      </c>
      <c r="BA50">
        <v>11.1</v>
      </c>
      <c r="BB50">
        <v>8.8699999999999992</v>
      </c>
      <c r="BC50">
        <v>12.2</v>
      </c>
      <c r="BD50">
        <v>13.4</v>
      </c>
      <c r="BF50" s="1">
        <v>195411</v>
      </c>
      <c r="BG50" s="1">
        <v>9.23</v>
      </c>
      <c r="BH50" s="1">
        <v>8.0299999999999994</v>
      </c>
      <c r="BI50" s="1">
        <v>8.81</v>
      </c>
      <c r="BJ50" s="1">
        <v>11.52</v>
      </c>
      <c r="BK50" s="1">
        <v>9</v>
      </c>
      <c r="BL50" s="1">
        <v>6.31</v>
      </c>
      <c r="BM50" s="1">
        <v>9.86</v>
      </c>
      <c r="BN50" s="1">
        <v>10.14</v>
      </c>
      <c r="BO50" s="1">
        <v>11.62</v>
      </c>
      <c r="BP50" s="1">
        <v>9.99</v>
      </c>
      <c r="BQ50" s="1">
        <v>7.99</v>
      </c>
      <c r="BR50" s="1">
        <v>6.12</v>
      </c>
      <c r="BS50" s="1">
        <v>6.5</v>
      </c>
      <c r="BT50" s="1">
        <v>9.26</v>
      </c>
      <c r="BU50" s="1">
        <v>10.47</v>
      </c>
      <c r="BV50" s="1">
        <v>8.98</v>
      </c>
      <c r="BW50" s="1">
        <v>11.32</v>
      </c>
      <c r="BX50" s="1">
        <v>10.79</v>
      </c>
      <c r="BY50" s="1">
        <v>12.47</v>
      </c>
      <c r="CA50" s="1">
        <v>192911</v>
      </c>
      <c r="CB50" s="1">
        <v>-13.98</v>
      </c>
      <c r="CC50" s="1">
        <v>-14.45</v>
      </c>
      <c r="CD50" s="1">
        <v>-10.08</v>
      </c>
      <c r="CE50" s="1">
        <v>-12.19</v>
      </c>
      <c r="CF50" s="1">
        <v>-13.7</v>
      </c>
      <c r="CG50" s="1">
        <v>-15.05</v>
      </c>
      <c r="CH50" s="1">
        <v>-8.15</v>
      </c>
      <c r="CI50" s="1">
        <v>-10</v>
      </c>
      <c r="CJ50" s="1">
        <v>-13.18</v>
      </c>
      <c r="CK50" s="1">
        <v>-13.39</v>
      </c>
      <c r="CL50" s="1">
        <v>-14.02</v>
      </c>
      <c r="CM50" s="1">
        <v>-15.96</v>
      </c>
      <c r="CN50" s="1">
        <v>-14.17</v>
      </c>
      <c r="CO50" s="1">
        <v>-8.17</v>
      </c>
      <c r="CP50" s="1">
        <v>-8.1199999999999992</v>
      </c>
      <c r="CQ50" s="1">
        <v>-9.84</v>
      </c>
      <c r="CR50" s="1">
        <v>-10.16</v>
      </c>
      <c r="CS50" s="1">
        <v>-12.43</v>
      </c>
      <c r="CT50" s="1">
        <v>-13.93</v>
      </c>
      <c r="CV50" s="1">
        <v>193011</v>
      </c>
      <c r="CW50" s="1">
        <v>-4.1500000000000004</v>
      </c>
      <c r="CX50" s="1">
        <v>-2.59</v>
      </c>
      <c r="CY50" s="1">
        <v>-2.35</v>
      </c>
      <c r="CZ50" s="1">
        <v>1.45</v>
      </c>
      <c r="DA50" s="1">
        <v>-2.7</v>
      </c>
      <c r="DB50" s="1">
        <v>-3.08</v>
      </c>
      <c r="DC50" s="1">
        <v>-3.25</v>
      </c>
      <c r="DD50" s="1">
        <v>0.56999999999999995</v>
      </c>
      <c r="DE50" s="1">
        <v>2.11</v>
      </c>
      <c r="DF50" s="1">
        <v>-3.97</v>
      </c>
      <c r="DG50" s="1">
        <v>-1.43</v>
      </c>
      <c r="DH50" s="1">
        <v>-2.37</v>
      </c>
      <c r="DI50" s="1">
        <v>-3.81</v>
      </c>
      <c r="DJ50" s="1">
        <v>-4.1100000000000003</v>
      </c>
      <c r="DK50" s="1">
        <v>-2.42</v>
      </c>
      <c r="DL50" s="1">
        <v>1.03</v>
      </c>
      <c r="DM50" s="1">
        <v>0.12</v>
      </c>
      <c r="DN50" s="1">
        <v>-0.05</v>
      </c>
      <c r="DO50" s="1">
        <v>4.2699999999999996</v>
      </c>
      <c r="DQ50" s="1">
        <v>192911</v>
      </c>
      <c r="DR50" s="1">
        <v>-99.99</v>
      </c>
      <c r="DS50" s="1">
        <v>-12.78</v>
      </c>
      <c r="DT50" s="1">
        <v>-12.94</v>
      </c>
      <c r="DU50" s="1">
        <v>-11.56</v>
      </c>
      <c r="DV50" s="1">
        <v>-12.43</v>
      </c>
      <c r="DW50" s="1">
        <v>-13.05</v>
      </c>
      <c r="DX50" s="1">
        <v>-12.88</v>
      </c>
      <c r="DY50" s="1">
        <v>-12.17</v>
      </c>
      <c r="DZ50" s="1">
        <v>-11.87</v>
      </c>
      <c r="EA50" s="1">
        <v>-11.33</v>
      </c>
      <c r="EB50" s="1">
        <v>-13.54</v>
      </c>
      <c r="EC50" s="1">
        <v>-13.5</v>
      </c>
      <c r="ED50" s="1">
        <v>-12.61</v>
      </c>
      <c r="EE50" s="1">
        <v>-12.94</v>
      </c>
      <c r="EF50" s="1">
        <v>-12.81</v>
      </c>
      <c r="EG50" s="1">
        <v>-13.39</v>
      </c>
      <c r="EH50" s="1">
        <v>-10.94</v>
      </c>
      <c r="EI50" s="1">
        <v>-11.81</v>
      </c>
      <c r="EJ50" s="1">
        <v>-11.94</v>
      </c>
      <c r="EL50">
        <v>192911</v>
      </c>
      <c r="EM50">
        <v>-12.74</v>
      </c>
      <c r="EN50">
        <v>-1.9</v>
      </c>
      <c r="EO50">
        <v>5.33</v>
      </c>
      <c r="EP50">
        <v>0.37</v>
      </c>
      <c r="ER50" s="1">
        <v>193005</v>
      </c>
      <c r="ES50" s="1">
        <v>-0.01</v>
      </c>
      <c r="EU50" s="1">
        <v>192906</v>
      </c>
      <c r="EV50" s="1">
        <v>1.37</v>
      </c>
      <c r="EX50" s="1">
        <v>193405</v>
      </c>
      <c r="EY50" s="1">
        <v>-7.54</v>
      </c>
      <c r="FA50" s="1">
        <v>193005</v>
      </c>
      <c r="FB50" s="1" t="str">
        <f>IF(ISERROR(VLOOKUP($FA50,MOM,LOOKUPS!C$12,0)*$FB$6+VLOOKUP($FA50,STREV,LOOKUPS!C$10,0)*$FC$6+VLOOKUP($FA50,LTREV,LOOKUPS!C$9,0)*$FD$6+VLOOKUP($FA50,CFP,LOOKUPS!C$6,0)*$FE$6+VLOOKUP($FA50,EP,LOOKUPS!C$8,0)*$FF$6+VLOOKUP($FA50,BM,LOOKUPS!C$5,0)*$FG$6+VLOOKUP($FA50,DIV,LOOKUPS!C$7,0)*$FH$6++VLOOKUP($FA50,SIZE,LOOKUPS!C$11,0)*$FI$6),"",VLOOKUP($FA50,MOM,LOOKUPS!C$12,0)*$FB$6+VLOOKUP($FA50,STREV,LOOKUPS!C$10,0)*$FC$6+VLOOKUP($FA50,LTREV,LOOKUPS!C$9,0)*$FD$6+VLOOKUP($FA50,CFP,LOOKUPS!C$6,0)*$FE$6+VLOOKUP($FA50,EP,LOOKUPS!C$8,0)*$FF$6+VLOOKUP($FA50,BM,LOOKUPS!C$5,0)*$FG$6+VLOOKUP($FA50,DIV,LOOKUPS!C$7,0)*$FH$6++VLOOKUP($FA50,SIZE,LOOKUPS!C$11,0)*$FI$6)</f>
        <v/>
      </c>
      <c r="FC50" s="1" t="str">
        <f>IF(ISERROR(VLOOKUP($FA50,MOM,LOOKUPS!D$12,0)*$FB$6+VLOOKUP($FA50,STREV,LOOKUPS!D$10,0)*$FC$6+VLOOKUP($FA50,LTREV,LOOKUPS!D$9,0)*$FD$6+VLOOKUP($FA50,CFP,LOOKUPS!D$6,0)*$FE$6+VLOOKUP($FA50,EP,LOOKUPS!D$8,0)*$FF$6+VLOOKUP($FA50,BM,LOOKUPS!D$5,0)*$FG$6+VLOOKUP($FA50,DIV,LOOKUPS!D$7,0)*$FH$6++VLOOKUP($FA50,SIZE,LOOKUPS!D$11,0)*$FI$6),"",VLOOKUP($FA50,MOM,LOOKUPS!D$12,0)*$FB$6+VLOOKUP($FA50,STREV,LOOKUPS!D$10,0)*$FC$6+VLOOKUP($FA50,LTREV,LOOKUPS!D$9,0)*$FD$6+VLOOKUP($FA50,CFP,LOOKUPS!D$6,0)*$FE$6+VLOOKUP($FA50,EP,LOOKUPS!D$8,0)*$FF$6+VLOOKUP($FA50,BM,LOOKUPS!D$5,0)*$FG$6+VLOOKUP($FA50,DIV,LOOKUPS!D$7,0)*$FH$6++VLOOKUP($FA50,SIZE,LOOKUPS!D$11,0)*$FI$6)</f>
        <v/>
      </c>
      <c r="FD50" s="1" t="str">
        <f>IF(ISERROR(VLOOKUP($FA50,MOM,LOOKUPS!E$12,0)*$FB$6+VLOOKUP($FA50,STREV,LOOKUPS!E$10,0)*$FC$6+VLOOKUP($FA50,LTREV,LOOKUPS!E$9,0)*$FD$6+VLOOKUP($FA50,CFP,LOOKUPS!E$6,0)*$FE$6+VLOOKUP($FA50,EP,LOOKUPS!E$8,0)*$FF$6+VLOOKUP($FA50,BM,LOOKUPS!E$5,0)*$FG$6+VLOOKUP($FA50,DIV,LOOKUPS!E$7,0)*$FH$6++VLOOKUP($FA50,SIZE,LOOKUPS!E$11,0)*$FI$6),"",VLOOKUP($FA50,MOM,LOOKUPS!E$12,0)*$FB$6+VLOOKUP($FA50,STREV,LOOKUPS!E$10,0)*$FC$6+VLOOKUP($FA50,LTREV,LOOKUPS!E$9,0)*$FD$6+VLOOKUP($FA50,CFP,LOOKUPS!E$6,0)*$FE$6+VLOOKUP($FA50,EP,LOOKUPS!E$8,0)*$FF$6+VLOOKUP($FA50,BM,LOOKUPS!E$5,0)*$FG$6+VLOOKUP($FA50,DIV,LOOKUPS!E$7,0)*$FH$6++VLOOKUP($FA50,SIZE,LOOKUPS!E$11,0)*$FI$6)</f>
        <v/>
      </c>
      <c r="FE50" s="1" t="str">
        <f>IF(ISERROR(VLOOKUP($FA50,MOM,LOOKUPS!F$12,0)*$FB$6+VLOOKUP($FA50,STREV,LOOKUPS!F$10,0)*$FC$6+VLOOKUP($FA50,LTREV,LOOKUPS!F$9,0)*$FD$6+VLOOKUP($FA50,CFP,LOOKUPS!F$6,0)*$FE$6+VLOOKUP($FA50,EP,LOOKUPS!F$8,0)*$FF$6+VLOOKUP($FA50,BM,LOOKUPS!F$5,0)*$FG$6+VLOOKUP($FA50,DIV,LOOKUPS!F$7,0)*$FH$6++VLOOKUP($FA50,SIZE,LOOKUPS!F$11,0)*$FI$6),"",VLOOKUP($FA50,MOM,LOOKUPS!F$12,0)*$FB$6+VLOOKUP($FA50,STREV,LOOKUPS!F$10,0)*$FC$6+VLOOKUP($FA50,LTREV,LOOKUPS!F$9,0)*$FD$6+VLOOKUP($FA50,CFP,LOOKUPS!F$6,0)*$FE$6+VLOOKUP($FA50,EP,LOOKUPS!F$8,0)*$FF$6+VLOOKUP($FA50,BM,LOOKUPS!F$5,0)*$FG$6+VLOOKUP($FA50,DIV,LOOKUPS!F$7,0)*$FH$6++VLOOKUP($FA50,SIZE,LOOKUPS!F$11,0)*$FI$6)</f>
        <v/>
      </c>
      <c r="FF50" s="1" t="str">
        <f>IF(ISERROR(VLOOKUP($FA50,MOM,LOOKUPS!G$12,0)*$FB$6+VLOOKUP($FA50,STREV,LOOKUPS!G$10,0)*$FC$6+VLOOKUP($FA50,LTREV,LOOKUPS!G$9,0)*$FD$6+VLOOKUP($FA50,CFP,LOOKUPS!G$6,0)*$FE$6+VLOOKUP($FA50,EP,LOOKUPS!G$8,0)*$FF$6+VLOOKUP($FA50,BM,LOOKUPS!G$5,0)*$FG$6+VLOOKUP($FA50,DIV,LOOKUPS!G$7,0)*$FH$6++VLOOKUP($FA50,SIZE,LOOKUPS!G$11,0)*$FI$6),"",VLOOKUP($FA50,MOM,LOOKUPS!G$12,0)*$FB$6+VLOOKUP($FA50,STREV,LOOKUPS!G$10,0)*$FC$6+VLOOKUP($FA50,LTREV,LOOKUPS!G$9,0)*$FD$6+VLOOKUP($FA50,CFP,LOOKUPS!G$6,0)*$FE$6+VLOOKUP($FA50,EP,LOOKUPS!G$8,0)*$FF$6+VLOOKUP($FA50,BM,LOOKUPS!G$5,0)*$FG$6+VLOOKUP($FA50,DIV,LOOKUPS!G$7,0)*$FH$6++VLOOKUP($FA50,SIZE,LOOKUPS!G$11,0)*$FI$6)</f>
        <v/>
      </c>
      <c r="FG50" s="1" t="str">
        <f>IF(ISERROR(VLOOKUP($FA50,MOM,LOOKUPS!H$12,0)*$FB$6+VLOOKUP($FA50,STREV,LOOKUPS!H$10,0)*$FC$6+VLOOKUP($FA50,LTREV,LOOKUPS!H$9,0)*$FD$6+VLOOKUP($FA50,CFP,LOOKUPS!H$6,0)*$FE$6+VLOOKUP($FA50,EP,LOOKUPS!H$8,0)*$FF$6+VLOOKUP($FA50,BM,LOOKUPS!H$5,0)*$FG$6+VLOOKUP($FA50,DIV,LOOKUPS!H$7,0)*$FH$6++VLOOKUP($FA50,SIZE,LOOKUPS!H$11,0)*$FI$6),"",VLOOKUP($FA50,MOM,LOOKUPS!H$12,0)*$FB$6+VLOOKUP($FA50,STREV,LOOKUPS!H$10,0)*$FC$6+VLOOKUP($FA50,LTREV,LOOKUPS!H$9,0)*$FD$6+VLOOKUP($FA50,CFP,LOOKUPS!H$6,0)*$FE$6+VLOOKUP($FA50,EP,LOOKUPS!H$8,0)*$FF$6+VLOOKUP($FA50,BM,LOOKUPS!H$5,0)*$FG$6+VLOOKUP($FA50,DIV,LOOKUPS!H$7,0)*$FH$6++VLOOKUP($FA50,SIZE,LOOKUPS!H$11,0)*$FI$6)</f>
        <v/>
      </c>
      <c r="FH50" s="1" t="str">
        <f>IF(ISERROR(VLOOKUP($FA50,MOM,LOOKUPS!I$12,0)*$FB$6+VLOOKUP($FA50,STREV,LOOKUPS!I$10,0)*$FC$6+VLOOKUP($FA50,LTREV,LOOKUPS!I$9,0)*$FD$6+VLOOKUP($FA50,CFP,LOOKUPS!I$6,0)*$FE$6+VLOOKUP($FA50,EP,LOOKUPS!I$8,0)*$FF$6+VLOOKUP($FA50,BM,LOOKUPS!I$5,0)*$FG$6+VLOOKUP($FA50,DIV,LOOKUPS!I$7,0)*$FH$6++VLOOKUP($FA50,SIZE,LOOKUPS!I$11,0)*$FI$6),"",VLOOKUP($FA50,MOM,LOOKUPS!I$12,0)*$FB$6+VLOOKUP($FA50,STREV,LOOKUPS!I$10,0)*$FC$6+VLOOKUP($FA50,LTREV,LOOKUPS!I$9,0)*$FD$6+VLOOKUP($FA50,CFP,LOOKUPS!I$6,0)*$FE$6+VLOOKUP($FA50,EP,LOOKUPS!I$8,0)*$FF$6+VLOOKUP($FA50,BM,LOOKUPS!I$5,0)*$FG$6+VLOOKUP($FA50,DIV,LOOKUPS!I$7,0)*$FH$6++VLOOKUP($FA50,SIZE,LOOKUPS!I$11,0)*$FI$6)</f>
        <v/>
      </c>
      <c r="FI50" s="1" t="str">
        <f>IF(ISERROR(VLOOKUP($FA50,MOM,LOOKUPS!J$12,0)*$FB$6+VLOOKUP($FA50,STREV,LOOKUPS!J$10,0)*$FC$6+VLOOKUP($FA50,LTREV,LOOKUPS!J$9,0)*$FD$6+VLOOKUP($FA50,CFP,LOOKUPS!J$6,0)*$FE$6+VLOOKUP($FA50,EP,LOOKUPS!J$8,0)*$FF$6+VLOOKUP($FA50,BM,LOOKUPS!J$5,0)*$FG$6+VLOOKUP($FA50,DIV,LOOKUPS!J$7,0)*$FH$6++VLOOKUP($FA50,SIZE,LOOKUPS!J$11,0)*$FI$6),"",VLOOKUP($FA50,MOM,LOOKUPS!J$12,0)*$FB$6+VLOOKUP($FA50,STREV,LOOKUPS!J$10,0)*$FC$6+VLOOKUP($FA50,LTREV,LOOKUPS!J$9,0)*$FD$6+VLOOKUP($FA50,CFP,LOOKUPS!J$6,0)*$FE$6+VLOOKUP($FA50,EP,LOOKUPS!J$8,0)*$FF$6+VLOOKUP($FA50,BM,LOOKUPS!J$5,0)*$FG$6+VLOOKUP($FA50,DIV,LOOKUPS!J$7,0)*$FH$6++VLOOKUP($FA50,SIZE,LOOKUPS!J$11,0)*$FI$6)</f>
        <v/>
      </c>
      <c r="FJ50" s="1" t="str">
        <f>IF(ISERROR(VLOOKUP($FA50,MOM,LOOKUPS!K$12,0)*$FB$6+VLOOKUP($FA50,STREV,LOOKUPS!K$10,0)*$FC$6+VLOOKUP($FA50,LTREV,LOOKUPS!K$9,0)*$FD$6+VLOOKUP($FA50,CFP,LOOKUPS!K$6,0)*$FE$6+VLOOKUP($FA50,EP,LOOKUPS!K$8,0)*$FF$6+VLOOKUP($FA50,BM,LOOKUPS!K$5,0)*$FG$6+VLOOKUP($FA50,DIV,LOOKUPS!K$7,0)*$FH$6++VLOOKUP($FA50,SIZE,LOOKUPS!K$11,0)*$FI$6),"",VLOOKUP($FA50,MOM,LOOKUPS!K$12,0)*$FB$6+VLOOKUP($FA50,STREV,LOOKUPS!K$10,0)*$FC$6+VLOOKUP($FA50,LTREV,LOOKUPS!K$9,0)*$FD$6+VLOOKUP($FA50,CFP,LOOKUPS!K$6,0)*$FE$6+VLOOKUP($FA50,EP,LOOKUPS!K$8,0)*$FF$6+VLOOKUP($FA50,BM,LOOKUPS!K$5,0)*$FG$6+VLOOKUP($FA50,DIV,LOOKUPS!K$7,0)*$FH$6++VLOOKUP($FA50,SIZE,LOOKUPS!K$11,0)*$FI$6)</f>
        <v/>
      </c>
      <c r="FK50" s="1" t="str">
        <f>IF(ISERROR(VLOOKUP($FA50,MOM,LOOKUPS!L$12,0)*$FB$6+VLOOKUP($FA50,STREV,LOOKUPS!L$10,0)*$FC$6+VLOOKUP($FA50,LTREV,LOOKUPS!L$9,0)*$FD$6+VLOOKUP($FA50,CFP,LOOKUPS!L$6,0)*$FE$6+VLOOKUP($FA50,EP,LOOKUPS!L$8,0)*$FF$6+VLOOKUP($FA50,BM,LOOKUPS!L$5,0)*$FG$6+VLOOKUP($FA50,DIV,LOOKUPS!L$7,0)*$FH$6++VLOOKUP($FA50,SIZE,LOOKUPS!L$11,0)*$FI$6),"",VLOOKUP($FA50,MOM,LOOKUPS!L$12,0)*$FB$6+VLOOKUP($FA50,STREV,LOOKUPS!L$10,0)*$FC$6+VLOOKUP($FA50,LTREV,LOOKUPS!L$9,0)*$FD$6+VLOOKUP($FA50,CFP,LOOKUPS!L$6,0)*$FE$6+VLOOKUP($FA50,EP,LOOKUPS!L$8,0)*$FF$6+VLOOKUP($FA50,BM,LOOKUPS!L$5,0)*$FG$6+VLOOKUP($FA50,DIV,LOOKUPS!L$7,0)*$FH$6++VLOOKUP($FA50,SIZE,LOOKUPS!L$11,0)*$FI$6)</f>
        <v/>
      </c>
    </row>
    <row r="51" spans="1:167" x14ac:dyDescent="0.3">
      <c r="A51" s="1">
        <v>193006</v>
      </c>
      <c r="B51" s="1">
        <v>-23.79</v>
      </c>
      <c r="C51" s="1">
        <v>-22.78</v>
      </c>
      <c r="D51" s="1">
        <v>-21.94</v>
      </c>
      <c r="E51" s="1">
        <v>-19.12</v>
      </c>
      <c r="F51" s="1">
        <v>-19.170000000000002</v>
      </c>
      <c r="G51" s="1">
        <v>-17.399999999999999</v>
      </c>
      <c r="H51" s="1">
        <v>-13.91</v>
      </c>
      <c r="I51" s="1">
        <v>-11.64</v>
      </c>
      <c r="J51" s="1">
        <v>-15.26</v>
      </c>
      <c r="K51" s="1">
        <v>-20.85</v>
      </c>
      <c r="M51" s="1">
        <v>192907</v>
      </c>
      <c r="N51" s="1">
        <v>-1.17</v>
      </c>
      <c r="O51" s="1">
        <v>1.22</v>
      </c>
      <c r="P51" s="1">
        <v>2.2799999999999998</v>
      </c>
      <c r="Q51" s="1">
        <v>1.78</v>
      </c>
      <c r="R51" s="1">
        <v>1.65</v>
      </c>
      <c r="S51" s="1">
        <v>5.2</v>
      </c>
      <c r="T51" s="1">
        <v>2.74</v>
      </c>
      <c r="U51" s="1">
        <v>3.02</v>
      </c>
      <c r="V51" s="1">
        <v>0.99</v>
      </c>
      <c r="W51" s="1">
        <v>1.32</v>
      </c>
      <c r="Y51" s="1">
        <v>193406</v>
      </c>
      <c r="Z51" s="1">
        <v>-6.99</v>
      </c>
      <c r="AA51" s="1">
        <v>-5.75</v>
      </c>
      <c r="AB51" s="1">
        <v>-1.17</v>
      </c>
      <c r="AC51" s="1">
        <v>1.59</v>
      </c>
      <c r="AD51" s="1">
        <v>1.61</v>
      </c>
      <c r="AE51" s="1">
        <v>1.1200000000000001</v>
      </c>
      <c r="AF51" s="1">
        <v>1.21</v>
      </c>
      <c r="AG51" s="1">
        <v>1.72</v>
      </c>
      <c r="AH51" s="1">
        <v>3.44</v>
      </c>
      <c r="AI51" s="1">
        <v>6.07</v>
      </c>
      <c r="AK51">
        <v>195412</v>
      </c>
      <c r="AL51">
        <v>19.39</v>
      </c>
      <c r="AM51">
        <v>4.93</v>
      </c>
      <c r="AN51">
        <v>5.98</v>
      </c>
      <c r="AO51">
        <v>10.62</v>
      </c>
      <c r="AP51">
        <v>5.71</v>
      </c>
      <c r="AQ51">
        <v>3.84</v>
      </c>
      <c r="AR51">
        <v>5.7</v>
      </c>
      <c r="AS51">
        <v>7.87</v>
      </c>
      <c r="AT51">
        <v>12.17</v>
      </c>
      <c r="AU51">
        <v>6.8</v>
      </c>
      <c r="AV51">
        <v>4.6100000000000003</v>
      </c>
      <c r="AW51">
        <v>3.38</v>
      </c>
      <c r="AX51">
        <v>4.3</v>
      </c>
      <c r="AY51">
        <v>4.5999999999999996</v>
      </c>
      <c r="AZ51">
        <v>6.8</v>
      </c>
      <c r="BA51">
        <v>8.24</v>
      </c>
      <c r="BB51">
        <v>7.5</v>
      </c>
      <c r="BC51">
        <v>10.130000000000001</v>
      </c>
      <c r="BD51">
        <v>14.22</v>
      </c>
      <c r="BF51" s="1">
        <v>195412</v>
      </c>
      <c r="BG51" s="1">
        <v>17.32</v>
      </c>
      <c r="BH51" s="1">
        <v>5.99</v>
      </c>
      <c r="BI51" s="1">
        <v>5.24</v>
      </c>
      <c r="BJ51" s="1">
        <v>10.52</v>
      </c>
      <c r="BK51" s="1">
        <v>6.36</v>
      </c>
      <c r="BL51" s="1">
        <v>5.16</v>
      </c>
      <c r="BM51" s="1">
        <v>4.58</v>
      </c>
      <c r="BN51" s="1">
        <v>7.89</v>
      </c>
      <c r="BO51" s="1">
        <v>11.23</v>
      </c>
      <c r="BP51" s="1">
        <v>7.35</v>
      </c>
      <c r="BQ51" s="1">
        <v>5.33</v>
      </c>
      <c r="BR51" s="1">
        <v>5.26</v>
      </c>
      <c r="BS51" s="1">
        <v>5.0599999999999996</v>
      </c>
      <c r="BT51" s="1">
        <v>3.7</v>
      </c>
      <c r="BU51" s="1">
        <v>5.48</v>
      </c>
      <c r="BV51" s="1">
        <v>6.71</v>
      </c>
      <c r="BW51" s="1">
        <v>9.09</v>
      </c>
      <c r="BX51" s="1">
        <v>9.59</v>
      </c>
      <c r="BY51" s="1">
        <v>12.91</v>
      </c>
      <c r="CA51" s="1">
        <v>192912</v>
      </c>
      <c r="CB51" s="1">
        <v>-3.16</v>
      </c>
      <c r="CC51" s="1">
        <v>-0.26</v>
      </c>
      <c r="CD51" s="1">
        <v>-3.8</v>
      </c>
      <c r="CE51" s="1">
        <v>-2.92</v>
      </c>
      <c r="CF51" s="1">
        <v>0.77</v>
      </c>
      <c r="CG51" s="1">
        <v>-3.72</v>
      </c>
      <c r="CH51" s="1">
        <v>-3.8</v>
      </c>
      <c r="CI51" s="1">
        <v>-2.09</v>
      </c>
      <c r="CJ51" s="1">
        <v>-3.54</v>
      </c>
      <c r="CK51" s="1">
        <v>0.94</v>
      </c>
      <c r="CL51" s="1">
        <v>0.6</v>
      </c>
      <c r="CM51" s="1">
        <v>-2.33</v>
      </c>
      <c r="CN51" s="1">
        <v>-5.05</v>
      </c>
      <c r="CO51" s="1">
        <v>-3.05</v>
      </c>
      <c r="CP51" s="1">
        <v>-4.57</v>
      </c>
      <c r="CQ51" s="1">
        <v>-2.5299999999999998</v>
      </c>
      <c r="CR51" s="1">
        <v>-1.65</v>
      </c>
      <c r="CS51" s="1">
        <v>-2.83</v>
      </c>
      <c r="CT51" s="1">
        <v>-4.24</v>
      </c>
      <c r="CV51" s="1">
        <v>193012</v>
      </c>
      <c r="CW51" s="1">
        <v>-19.55</v>
      </c>
      <c r="CX51" s="1">
        <v>-7.81</v>
      </c>
      <c r="CY51" s="1">
        <v>-10.8</v>
      </c>
      <c r="CZ51" s="1">
        <v>-15.36</v>
      </c>
      <c r="DA51" s="1">
        <v>-8.1</v>
      </c>
      <c r="DB51" s="1">
        <v>-7.78</v>
      </c>
      <c r="DC51" s="1">
        <v>-11.79</v>
      </c>
      <c r="DD51" s="1">
        <v>-13.1</v>
      </c>
      <c r="DE51" s="1">
        <v>-15.64</v>
      </c>
      <c r="DF51" s="1">
        <v>-8.9700000000000006</v>
      </c>
      <c r="DG51" s="1">
        <v>-7.24</v>
      </c>
      <c r="DH51" s="1">
        <v>-7.25</v>
      </c>
      <c r="DI51" s="1">
        <v>-8.33</v>
      </c>
      <c r="DJ51" s="1">
        <v>-11.23</v>
      </c>
      <c r="DK51" s="1">
        <v>-12.33</v>
      </c>
      <c r="DL51" s="1">
        <v>-11.37</v>
      </c>
      <c r="DM51" s="1">
        <v>-14.78</v>
      </c>
      <c r="DN51" s="1">
        <v>-16.03</v>
      </c>
      <c r="DO51" s="1">
        <v>-15.24</v>
      </c>
      <c r="DQ51" s="1">
        <v>192912</v>
      </c>
      <c r="DR51" s="1">
        <v>-99.99</v>
      </c>
      <c r="DS51" s="1">
        <v>-9.1199999999999992</v>
      </c>
      <c r="DT51" s="1">
        <v>-1.26</v>
      </c>
      <c r="DU51" s="1">
        <v>1.5</v>
      </c>
      <c r="DV51" s="1">
        <v>-9.65</v>
      </c>
      <c r="DW51" s="1">
        <v>-5.45</v>
      </c>
      <c r="DX51" s="1">
        <v>-1.45</v>
      </c>
      <c r="DY51" s="1">
        <v>-0.68</v>
      </c>
      <c r="DZ51" s="1">
        <v>3.35</v>
      </c>
      <c r="EA51" s="1">
        <v>-12.05</v>
      </c>
      <c r="EB51" s="1">
        <v>-7.25</v>
      </c>
      <c r="EC51" s="1">
        <v>-8.0299999999999994</v>
      </c>
      <c r="ED51" s="1">
        <v>-2.94</v>
      </c>
      <c r="EE51" s="1">
        <v>-0.78</v>
      </c>
      <c r="EF51" s="1">
        <v>-2.13</v>
      </c>
      <c r="EG51" s="1">
        <v>0.87</v>
      </c>
      <c r="EH51" s="1">
        <v>-2.2000000000000002</v>
      </c>
      <c r="EI51" s="1">
        <v>4.5199999999999996</v>
      </c>
      <c r="EJ51" s="1">
        <v>2.2200000000000002</v>
      </c>
      <c r="EL51">
        <v>192912</v>
      </c>
      <c r="EM51">
        <v>1.33</v>
      </c>
      <c r="EN51">
        <v>-4.33</v>
      </c>
      <c r="EO51">
        <v>-0.59</v>
      </c>
      <c r="EP51">
        <v>0.37</v>
      </c>
      <c r="ER51" s="1">
        <v>193006</v>
      </c>
      <c r="ES51" s="1">
        <v>6.61</v>
      </c>
      <c r="EU51" s="1">
        <v>192907</v>
      </c>
      <c r="EV51" s="1">
        <v>-1.54</v>
      </c>
      <c r="EX51" s="1">
        <v>193406</v>
      </c>
      <c r="EY51" s="1">
        <v>-4.54</v>
      </c>
      <c r="FA51" s="1">
        <v>193006</v>
      </c>
      <c r="FB51" s="1" t="str">
        <f>IF(ISERROR(VLOOKUP($FA51,MOM,LOOKUPS!C$12,0)*$FB$6+VLOOKUP($FA51,STREV,LOOKUPS!C$10,0)*$FC$6+VLOOKUP($FA51,LTREV,LOOKUPS!C$9,0)*$FD$6+VLOOKUP($FA51,CFP,LOOKUPS!C$6,0)*$FE$6+VLOOKUP($FA51,EP,LOOKUPS!C$8,0)*$FF$6+VLOOKUP($FA51,BM,LOOKUPS!C$5,0)*$FG$6+VLOOKUP($FA51,DIV,LOOKUPS!C$7,0)*$FH$6++VLOOKUP($FA51,SIZE,LOOKUPS!C$11,0)*$FI$6),"",VLOOKUP($FA51,MOM,LOOKUPS!C$12,0)*$FB$6+VLOOKUP($FA51,STREV,LOOKUPS!C$10,0)*$FC$6+VLOOKUP($FA51,LTREV,LOOKUPS!C$9,0)*$FD$6+VLOOKUP($FA51,CFP,LOOKUPS!C$6,0)*$FE$6+VLOOKUP($FA51,EP,LOOKUPS!C$8,0)*$FF$6+VLOOKUP($FA51,BM,LOOKUPS!C$5,0)*$FG$6+VLOOKUP($FA51,DIV,LOOKUPS!C$7,0)*$FH$6++VLOOKUP($FA51,SIZE,LOOKUPS!C$11,0)*$FI$6)</f>
        <v/>
      </c>
      <c r="FC51" s="1" t="str">
        <f>IF(ISERROR(VLOOKUP($FA51,MOM,LOOKUPS!D$12,0)*$FB$6+VLOOKUP($FA51,STREV,LOOKUPS!D$10,0)*$FC$6+VLOOKUP($FA51,LTREV,LOOKUPS!D$9,0)*$FD$6+VLOOKUP($FA51,CFP,LOOKUPS!D$6,0)*$FE$6+VLOOKUP($FA51,EP,LOOKUPS!D$8,0)*$FF$6+VLOOKUP($FA51,BM,LOOKUPS!D$5,0)*$FG$6+VLOOKUP($FA51,DIV,LOOKUPS!D$7,0)*$FH$6++VLOOKUP($FA51,SIZE,LOOKUPS!D$11,0)*$FI$6),"",VLOOKUP($FA51,MOM,LOOKUPS!D$12,0)*$FB$6+VLOOKUP($FA51,STREV,LOOKUPS!D$10,0)*$FC$6+VLOOKUP($FA51,LTREV,LOOKUPS!D$9,0)*$FD$6+VLOOKUP($FA51,CFP,LOOKUPS!D$6,0)*$FE$6+VLOOKUP($FA51,EP,LOOKUPS!D$8,0)*$FF$6+VLOOKUP($FA51,BM,LOOKUPS!D$5,0)*$FG$6+VLOOKUP($FA51,DIV,LOOKUPS!D$7,0)*$FH$6++VLOOKUP($FA51,SIZE,LOOKUPS!D$11,0)*$FI$6)</f>
        <v/>
      </c>
      <c r="FD51" s="1" t="str">
        <f>IF(ISERROR(VLOOKUP($FA51,MOM,LOOKUPS!E$12,0)*$FB$6+VLOOKUP($FA51,STREV,LOOKUPS!E$10,0)*$FC$6+VLOOKUP($FA51,LTREV,LOOKUPS!E$9,0)*$FD$6+VLOOKUP($FA51,CFP,LOOKUPS!E$6,0)*$FE$6+VLOOKUP($FA51,EP,LOOKUPS!E$8,0)*$FF$6+VLOOKUP($FA51,BM,LOOKUPS!E$5,0)*$FG$6+VLOOKUP($FA51,DIV,LOOKUPS!E$7,0)*$FH$6++VLOOKUP($FA51,SIZE,LOOKUPS!E$11,0)*$FI$6),"",VLOOKUP($FA51,MOM,LOOKUPS!E$12,0)*$FB$6+VLOOKUP($FA51,STREV,LOOKUPS!E$10,0)*$FC$6+VLOOKUP($FA51,LTREV,LOOKUPS!E$9,0)*$FD$6+VLOOKUP($FA51,CFP,LOOKUPS!E$6,0)*$FE$6+VLOOKUP($FA51,EP,LOOKUPS!E$8,0)*$FF$6+VLOOKUP($FA51,BM,LOOKUPS!E$5,0)*$FG$6+VLOOKUP($FA51,DIV,LOOKUPS!E$7,0)*$FH$6++VLOOKUP($FA51,SIZE,LOOKUPS!E$11,0)*$FI$6)</f>
        <v/>
      </c>
      <c r="FE51" s="1" t="str">
        <f>IF(ISERROR(VLOOKUP($FA51,MOM,LOOKUPS!F$12,0)*$FB$6+VLOOKUP($FA51,STREV,LOOKUPS!F$10,0)*$FC$6+VLOOKUP($FA51,LTREV,LOOKUPS!F$9,0)*$FD$6+VLOOKUP($FA51,CFP,LOOKUPS!F$6,0)*$FE$6+VLOOKUP($FA51,EP,LOOKUPS!F$8,0)*$FF$6+VLOOKUP($FA51,BM,LOOKUPS!F$5,0)*$FG$6+VLOOKUP($FA51,DIV,LOOKUPS!F$7,0)*$FH$6++VLOOKUP($FA51,SIZE,LOOKUPS!F$11,0)*$FI$6),"",VLOOKUP($FA51,MOM,LOOKUPS!F$12,0)*$FB$6+VLOOKUP($FA51,STREV,LOOKUPS!F$10,0)*$FC$6+VLOOKUP($FA51,LTREV,LOOKUPS!F$9,0)*$FD$6+VLOOKUP($FA51,CFP,LOOKUPS!F$6,0)*$FE$6+VLOOKUP($FA51,EP,LOOKUPS!F$8,0)*$FF$6+VLOOKUP($FA51,BM,LOOKUPS!F$5,0)*$FG$6+VLOOKUP($FA51,DIV,LOOKUPS!F$7,0)*$FH$6++VLOOKUP($FA51,SIZE,LOOKUPS!F$11,0)*$FI$6)</f>
        <v/>
      </c>
      <c r="FF51" s="1" t="str">
        <f>IF(ISERROR(VLOOKUP($FA51,MOM,LOOKUPS!G$12,0)*$FB$6+VLOOKUP($FA51,STREV,LOOKUPS!G$10,0)*$FC$6+VLOOKUP($FA51,LTREV,LOOKUPS!G$9,0)*$FD$6+VLOOKUP($FA51,CFP,LOOKUPS!G$6,0)*$FE$6+VLOOKUP($FA51,EP,LOOKUPS!G$8,0)*$FF$6+VLOOKUP($FA51,BM,LOOKUPS!G$5,0)*$FG$6+VLOOKUP($FA51,DIV,LOOKUPS!G$7,0)*$FH$6++VLOOKUP($FA51,SIZE,LOOKUPS!G$11,0)*$FI$6),"",VLOOKUP($FA51,MOM,LOOKUPS!G$12,0)*$FB$6+VLOOKUP($FA51,STREV,LOOKUPS!G$10,0)*$FC$6+VLOOKUP($FA51,LTREV,LOOKUPS!G$9,0)*$FD$6+VLOOKUP($FA51,CFP,LOOKUPS!G$6,0)*$FE$6+VLOOKUP($FA51,EP,LOOKUPS!G$8,0)*$FF$6+VLOOKUP($FA51,BM,LOOKUPS!G$5,0)*$FG$6+VLOOKUP($FA51,DIV,LOOKUPS!G$7,0)*$FH$6++VLOOKUP($FA51,SIZE,LOOKUPS!G$11,0)*$FI$6)</f>
        <v/>
      </c>
      <c r="FG51" s="1" t="str">
        <f>IF(ISERROR(VLOOKUP($FA51,MOM,LOOKUPS!H$12,0)*$FB$6+VLOOKUP($FA51,STREV,LOOKUPS!H$10,0)*$FC$6+VLOOKUP($FA51,LTREV,LOOKUPS!H$9,0)*$FD$6+VLOOKUP($FA51,CFP,LOOKUPS!H$6,0)*$FE$6+VLOOKUP($FA51,EP,LOOKUPS!H$8,0)*$FF$6+VLOOKUP($FA51,BM,LOOKUPS!H$5,0)*$FG$6+VLOOKUP($FA51,DIV,LOOKUPS!H$7,0)*$FH$6++VLOOKUP($FA51,SIZE,LOOKUPS!H$11,0)*$FI$6),"",VLOOKUP($FA51,MOM,LOOKUPS!H$12,0)*$FB$6+VLOOKUP($FA51,STREV,LOOKUPS!H$10,0)*$FC$6+VLOOKUP($FA51,LTREV,LOOKUPS!H$9,0)*$FD$6+VLOOKUP($FA51,CFP,LOOKUPS!H$6,0)*$FE$6+VLOOKUP($FA51,EP,LOOKUPS!H$8,0)*$FF$6+VLOOKUP($FA51,BM,LOOKUPS!H$5,0)*$FG$6+VLOOKUP($FA51,DIV,LOOKUPS!H$7,0)*$FH$6++VLOOKUP($FA51,SIZE,LOOKUPS!H$11,0)*$FI$6)</f>
        <v/>
      </c>
      <c r="FH51" s="1" t="str">
        <f>IF(ISERROR(VLOOKUP($FA51,MOM,LOOKUPS!I$12,0)*$FB$6+VLOOKUP($FA51,STREV,LOOKUPS!I$10,0)*$FC$6+VLOOKUP($FA51,LTREV,LOOKUPS!I$9,0)*$FD$6+VLOOKUP($FA51,CFP,LOOKUPS!I$6,0)*$FE$6+VLOOKUP($FA51,EP,LOOKUPS!I$8,0)*$FF$6+VLOOKUP($FA51,BM,LOOKUPS!I$5,0)*$FG$6+VLOOKUP($FA51,DIV,LOOKUPS!I$7,0)*$FH$6++VLOOKUP($FA51,SIZE,LOOKUPS!I$11,0)*$FI$6),"",VLOOKUP($FA51,MOM,LOOKUPS!I$12,0)*$FB$6+VLOOKUP($FA51,STREV,LOOKUPS!I$10,0)*$FC$6+VLOOKUP($FA51,LTREV,LOOKUPS!I$9,0)*$FD$6+VLOOKUP($FA51,CFP,LOOKUPS!I$6,0)*$FE$6+VLOOKUP($FA51,EP,LOOKUPS!I$8,0)*$FF$6+VLOOKUP($FA51,BM,LOOKUPS!I$5,0)*$FG$6+VLOOKUP($FA51,DIV,LOOKUPS!I$7,0)*$FH$6++VLOOKUP($FA51,SIZE,LOOKUPS!I$11,0)*$FI$6)</f>
        <v/>
      </c>
      <c r="FI51" s="1" t="str">
        <f>IF(ISERROR(VLOOKUP($FA51,MOM,LOOKUPS!J$12,0)*$FB$6+VLOOKUP($FA51,STREV,LOOKUPS!J$10,0)*$FC$6+VLOOKUP($FA51,LTREV,LOOKUPS!J$9,0)*$FD$6+VLOOKUP($FA51,CFP,LOOKUPS!J$6,0)*$FE$6+VLOOKUP($FA51,EP,LOOKUPS!J$8,0)*$FF$6+VLOOKUP($FA51,BM,LOOKUPS!J$5,0)*$FG$6+VLOOKUP($FA51,DIV,LOOKUPS!J$7,0)*$FH$6++VLOOKUP($FA51,SIZE,LOOKUPS!J$11,0)*$FI$6),"",VLOOKUP($FA51,MOM,LOOKUPS!J$12,0)*$FB$6+VLOOKUP($FA51,STREV,LOOKUPS!J$10,0)*$FC$6+VLOOKUP($FA51,LTREV,LOOKUPS!J$9,0)*$FD$6+VLOOKUP($FA51,CFP,LOOKUPS!J$6,0)*$FE$6+VLOOKUP($FA51,EP,LOOKUPS!J$8,0)*$FF$6+VLOOKUP($FA51,BM,LOOKUPS!J$5,0)*$FG$6+VLOOKUP($FA51,DIV,LOOKUPS!J$7,0)*$FH$6++VLOOKUP($FA51,SIZE,LOOKUPS!J$11,0)*$FI$6)</f>
        <v/>
      </c>
      <c r="FJ51" s="1" t="str">
        <f>IF(ISERROR(VLOOKUP($FA51,MOM,LOOKUPS!K$12,0)*$FB$6+VLOOKUP($FA51,STREV,LOOKUPS!K$10,0)*$FC$6+VLOOKUP($FA51,LTREV,LOOKUPS!K$9,0)*$FD$6+VLOOKUP($FA51,CFP,LOOKUPS!K$6,0)*$FE$6+VLOOKUP($FA51,EP,LOOKUPS!K$8,0)*$FF$6+VLOOKUP($FA51,BM,LOOKUPS!K$5,0)*$FG$6+VLOOKUP($FA51,DIV,LOOKUPS!K$7,0)*$FH$6++VLOOKUP($FA51,SIZE,LOOKUPS!K$11,0)*$FI$6),"",VLOOKUP($FA51,MOM,LOOKUPS!K$12,0)*$FB$6+VLOOKUP($FA51,STREV,LOOKUPS!K$10,0)*$FC$6+VLOOKUP($FA51,LTREV,LOOKUPS!K$9,0)*$FD$6+VLOOKUP($FA51,CFP,LOOKUPS!K$6,0)*$FE$6+VLOOKUP($FA51,EP,LOOKUPS!K$8,0)*$FF$6+VLOOKUP($FA51,BM,LOOKUPS!K$5,0)*$FG$6+VLOOKUP($FA51,DIV,LOOKUPS!K$7,0)*$FH$6++VLOOKUP($FA51,SIZE,LOOKUPS!K$11,0)*$FI$6)</f>
        <v/>
      </c>
      <c r="FK51" s="1" t="str">
        <f>IF(ISERROR(VLOOKUP($FA51,MOM,LOOKUPS!L$12,0)*$FB$6+VLOOKUP($FA51,STREV,LOOKUPS!L$10,0)*$FC$6+VLOOKUP($FA51,LTREV,LOOKUPS!L$9,0)*$FD$6+VLOOKUP($FA51,CFP,LOOKUPS!L$6,0)*$FE$6+VLOOKUP($FA51,EP,LOOKUPS!L$8,0)*$FF$6+VLOOKUP($FA51,BM,LOOKUPS!L$5,0)*$FG$6+VLOOKUP($FA51,DIV,LOOKUPS!L$7,0)*$FH$6++VLOOKUP($FA51,SIZE,LOOKUPS!L$11,0)*$FI$6),"",VLOOKUP($FA51,MOM,LOOKUPS!L$12,0)*$FB$6+VLOOKUP($FA51,STREV,LOOKUPS!L$10,0)*$FC$6+VLOOKUP($FA51,LTREV,LOOKUPS!L$9,0)*$FD$6+VLOOKUP($FA51,CFP,LOOKUPS!L$6,0)*$FE$6+VLOOKUP($FA51,EP,LOOKUPS!L$8,0)*$FF$6+VLOOKUP($FA51,BM,LOOKUPS!L$5,0)*$FG$6+VLOOKUP($FA51,DIV,LOOKUPS!L$7,0)*$FH$6++VLOOKUP($FA51,SIZE,LOOKUPS!L$11,0)*$FI$6)</f>
        <v/>
      </c>
    </row>
    <row r="52" spans="1:167" x14ac:dyDescent="0.3">
      <c r="A52" s="1">
        <v>193007</v>
      </c>
      <c r="B52" s="1">
        <v>5.0599999999999996</v>
      </c>
      <c r="C52" s="1">
        <v>3.77</v>
      </c>
      <c r="D52" s="1">
        <v>4.0999999999999996</v>
      </c>
      <c r="E52" s="1">
        <v>-7.0000000000000007E-2</v>
      </c>
      <c r="F52" s="1">
        <v>6.75</v>
      </c>
      <c r="G52" s="1">
        <v>4.8099999999999996</v>
      </c>
      <c r="H52" s="1">
        <v>4.04</v>
      </c>
      <c r="I52" s="1">
        <v>1.61</v>
      </c>
      <c r="J52" s="1">
        <v>2.25</v>
      </c>
      <c r="K52" s="1">
        <v>4.6399999999999997</v>
      </c>
      <c r="M52" s="1">
        <v>192908</v>
      </c>
      <c r="N52" s="1">
        <v>3.12</v>
      </c>
      <c r="O52" s="1">
        <v>1.03</v>
      </c>
      <c r="P52" s="1">
        <v>1.74</v>
      </c>
      <c r="Q52" s="1">
        <v>2.13</v>
      </c>
      <c r="R52" s="1">
        <v>2.58</v>
      </c>
      <c r="S52" s="1">
        <v>2.97</v>
      </c>
      <c r="T52" s="1">
        <v>3.01</v>
      </c>
      <c r="U52" s="1">
        <v>4.32</v>
      </c>
      <c r="V52" s="1">
        <v>5.33</v>
      </c>
      <c r="W52" s="1">
        <v>1.1299999999999999</v>
      </c>
      <c r="Y52" s="1">
        <v>193407</v>
      </c>
      <c r="Z52" s="1">
        <v>-23.61</v>
      </c>
      <c r="AA52" s="1">
        <v>-24.8</v>
      </c>
      <c r="AB52" s="1">
        <v>-26.4</v>
      </c>
      <c r="AC52" s="1">
        <v>-24.23</v>
      </c>
      <c r="AD52" s="1">
        <v>-19.47</v>
      </c>
      <c r="AE52" s="1">
        <v>-20.350000000000001</v>
      </c>
      <c r="AF52" s="1">
        <v>-16.239999999999998</v>
      </c>
      <c r="AG52" s="1">
        <v>-16.47</v>
      </c>
      <c r="AH52" s="1">
        <v>-8.49</v>
      </c>
      <c r="AI52" s="1">
        <v>-9.2799999999999994</v>
      </c>
      <c r="AK52">
        <v>195501</v>
      </c>
      <c r="AL52">
        <v>7.82</v>
      </c>
      <c r="AM52">
        <v>-0.18</v>
      </c>
      <c r="AN52">
        <v>1.4</v>
      </c>
      <c r="AO52">
        <v>2.7</v>
      </c>
      <c r="AP52">
        <v>-0.38</v>
      </c>
      <c r="AQ52">
        <v>0.95</v>
      </c>
      <c r="AR52">
        <v>1.44</v>
      </c>
      <c r="AS52">
        <v>2.2400000000000002</v>
      </c>
      <c r="AT52">
        <v>2.3199999999999998</v>
      </c>
      <c r="AU52">
        <v>-1</v>
      </c>
      <c r="AV52">
        <v>0.24</v>
      </c>
      <c r="AW52">
        <v>0.21</v>
      </c>
      <c r="AX52">
        <v>1.68</v>
      </c>
      <c r="AY52">
        <v>1</v>
      </c>
      <c r="AZ52">
        <v>1.88</v>
      </c>
      <c r="BA52">
        <v>1.03</v>
      </c>
      <c r="BB52">
        <v>3.45</v>
      </c>
      <c r="BC52">
        <v>3.58</v>
      </c>
      <c r="BD52">
        <v>1.07</v>
      </c>
      <c r="BF52" s="1">
        <v>195501</v>
      </c>
      <c r="BG52" s="1">
        <v>12.76</v>
      </c>
      <c r="BH52" s="1">
        <v>-0.15</v>
      </c>
      <c r="BI52" s="1">
        <v>1.29</v>
      </c>
      <c r="BJ52" s="1">
        <v>2.64</v>
      </c>
      <c r="BK52" s="1">
        <v>0.11</v>
      </c>
      <c r="BL52" s="1">
        <v>0.06</v>
      </c>
      <c r="BM52" s="1">
        <v>0.65</v>
      </c>
      <c r="BN52" s="1">
        <v>2.39</v>
      </c>
      <c r="BO52" s="1">
        <v>3.09</v>
      </c>
      <c r="BP52" s="1">
        <v>-0.5</v>
      </c>
      <c r="BQ52" s="1">
        <v>0.73</v>
      </c>
      <c r="BR52" s="1">
        <v>-0.66</v>
      </c>
      <c r="BS52" s="1">
        <v>0.8</v>
      </c>
      <c r="BT52" s="1">
        <v>0.7</v>
      </c>
      <c r="BU52" s="1">
        <v>0.6</v>
      </c>
      <c r="BV52" s="1">
        <v>3.03</v>
      </c>
      <c r="BW52" s="1">
        <v>1.74</v>
      </c>
      <c r="BX52" s="1">
        <v>3.47</v>
      </c>
      <c r="BY52" s="1">
        <v>2.7</v>
      </c>
      <c r="CA52" s="1">
        <v>193001</v>
      </c>
      <c r="CB52" s="1">
        <v>4.41</v>
      </c>
      <c r="CC52" s="1">
        <v>8.36</v>
      </c>
      <c r="CD52" s="1">
        <v>10.23</v>
      </c>
      <c r="CE52" s="1">
        <v>11.14</v>
      </c>
      <c r="CF52" s="1">
        <v>7.49</v>
      </c>
      <c r="CG52" s="1">
        <v>11.93</v>
      </c>
      <c r="CH52" s="1">
        <v>9.42</v>
      </c>
      <c r="CI52" s="1">
        <v>7.11</v>
      </c>
      <c r="CJ52" s="1">
        <v>13.72</v>
      </c>
      <c r="CK52" s="1">
        <v>7.46</v>
      </c>
      <c r="CL52" s="1">
        <v>7.52</v>
      </c>
      <c r="CM52" s="1">
        <v>10.1</v>
      </c>
      <c r="CN52" s="1">
        <v>13.69</v>
      </c>
      <c r="CO52" s="1">
        <v>8.0299999999999994</v>
      </c>
      <c r="CP52" s="1">
        <v>10.87</v>
      </c>
      <c r="CQ52" s="1">
        <v>8.32</v>
      </c>
      <c r="CR52" s="1">
        <v>5.89</v>
      </c>
      <c r="CS52" s="1">
        <v>14.74</v>
      </c>
      <c r="CT52" s="1">
        <v>12.69</v>
      </c>
      <c r="CV52" s="1">
        <v>193101</v>
      </c>
      <c r="CW52" s="1">
        <v>21.95</v>
      </c>
      <c r="CX52" s="1">
        <v>6.66</v>
      </c>
      <c r="CY52" s="1">
        <v>10.45</v>
      </c>
      <c r="CZ52" s="1">
        <v>13.14</v>
      </c>
      <c r="DA52" s="1">
        <v>6.4</v>
      </c>
      <c r="DB52" s="1">
        <v>7.38</v>
      </c>
      <c r="DC52" s="1">
        <v>11.75</v>
      </c>
      <c r="DD52" s="1">
        <v>10.199999999999999</v>
      </c>
      <c r="DE52" s="1">
        <v>14.81</v>
      </c>
      <c r="DF52" s="1">
        <v>4.59</v>
      </c>
      <c r="DG52" s="1">
        <v>8.2100000000000009</v>
      </c>
      <c r="DH52" s="1">
        <v>7.14</v>
      </c>
      <c r="DI52" s="1">
        <v>7.63</v>
      </c>
      <c r="DJ52" s="1">
        <v>11.05</v>
      </c>
      <c r="DK52" s="1">
        <v>12.42</v>
      </c>
      <c r="DL52" s="1">
        <v>10.69</v>
      </c>
      <c r="DM52" s="1">
        <v>9.73</v>
      </c>
      <c r="DN52" s="1">
        <v>14.13</v>
      </c>
      <c r="DO52" s="1">
        <v>15.49</v>
      </c>
      <c r="DQ52" s="1">
        <v>193001</v>
      </c>
      <c r="DR52" s="1">
        <v>-99.99</v>
      </c>
      <c r="DS52" s="1">
        <v>16.43</v>
      </c>
      <c r="DT52" s="1">
        <v>10.36</v>
      </c>
      <c r="DU52" s="1">
        <v>5.68</v>
      </c>
      <c r="DV52" s="1">
        <v>17.71</v>
      </c>
      <c r="DW52" s="1">
        <v>12.33</v>
      </c>
      <c r="DX52" s="1">
        <v>10.45</v>
      </c>
      <c r="DY52" s="1">
        <v>8.74</v>
      </c>
      <c r="DZ52" s="1">
        <v>4.5599999999999996</v>
      </c>
      <c r="EA52" s="1">
        <v>17.760000000000002</v>
      </c>
      <c r="EB52" s="1">
        <v>17.66</v>
      </c>
      <c r="EC52" s="1">
        <v>13.77</v>
      </c>
      <c r="ED52" s="1">
        <v>10.96</v>
      </c>
      <c r="EE52" s="1">
        <v>9.74</v>
      </c>
      <c r="EF52" s="1">
        <v>11.15</v>
      </c>
      <c r="EG52" s="1">
        <v>9.58</v>
      </c>
      <c r="EH52" s="1">
        <v>7.91</v>
      </c>
      <c r="EI52" s="1">
        <v>5.08</v>
      </c>
      <c r="EJ52" s="1">
        <v>4.0599999999999996</v>
      </c>
      <c r="EL52">
        <v>193001</v>
      </c>
      <c r="EM52">
        <v>5.61</v>
      </c>
      <c r="EN52">
        <v>3.54</v>
      </c>
      <c r="EO52">
        <v>-1.01</v>
      </c>
      <c r="EP52">
        <v>0.14000000000000001</v>
      </c>
      <c r="ER52" s="1">
        <v>193007</v>
      </c>
      <c r="ES52" s="1">
        <v>-2.11</v>
      </c>
      <c r="EU52" s="1">
        <v>192908</v>
      </c>
      <c r="EV52" s="1">
        <v>-1.95</v>
      </c>
      <c r="EX52" s="1">
        <v>193407</v>
      </c>
      <c r="EY52" s="1">
        <v>-13.43</v>
      </c>
      <c r="FA52" s="1">
        <v>193007</v>
      </c>
      <c r="FB52" s="1" t="str">
        <f>IF(ISERROR(VLOOKUP($FA52,MOM,LOOKUPS!C$12,0)*$FB$6+VLOOKUP($FA52,STREV,LOOKUPS!C$10,0)*$FC$6+VLOOKUP($FA52,LTREV,LOOKUPS!C$9,0)*$FD$6+VLOOKUP($FA52,CFP,LOOKUPS!C$6,0)*$FE$6+VLOOKUP($FA52,EP,LOOKUPS!C$8,0)*$FF$6+VLOOKUP($FA52,BM,LOOKUPS!C$5,0)*$FG$6+VLOOKUP($FA52,DIV,LOOKUPS!C$7,0)*$FH$6++VLOOKUP($FA52,SIZE,LOOKUPS!C$11,0)*$FI$6),"",VLOOKUP($FA52,MOM,LOOKUPS!C$12,0)*$FB$6+VLOOKUP($FA52,STREV,LOOKUPS!C$10,0)*$FC$6+VLOOKUP($FA52,LTREV,LOOKUPS!C$9,0)*$FD$6+VLOOKUP($FA52,CFP,LOOKUPS!C$6,0)*$FE$6+VLOOKUP($FA52,EP,LOOKUPS!C$8,0)*$FF$6+VLOOKUP($FA52,BM,LOOKUPS!C$5,0)*$FG$6+VLOOKUP($FA52,DIV,LOOKUPS!C$7,0)*$FH$6++VLOOKUP($FA52,SIZE,LOOKUPS!C$11,0)*$FI$6)</f>
        <v/>
      </c>
      <c r="FC52" s="1" t="str">
        <f>IF(ISERROR(VLOOKUP($FA52,MOM,LOOKUPS!D$12,0)*$FB$6+VLOOKUP($FA52,STREV,LOOKUPS!D$10,0)*$FC$6+VLOOKUP($FA52,LTREV,LOOKUPS!D$9,0)*$FD$6+VLOOKUP($FA52,CFP,LOOKUPS!D$6,0)*$FE$6+VLOOKUP($FA52,EP,LOOKUPS!D$8,0)*$FF$6+VLOOKUP($FA52,BM,LOOKUPS!D$5,0)*$FG$6+VLOOKUP($FA52,DIV,LOOKUPS!D$7,0)*$FH$6++VLOOKUP($FA52,SIZE,LOOKUPS!D$11,0)*$FI$6),"",VLOOKUP($FA52,MOM,LOOKUPS!D$12,0)*$FB$6+VLOOKUP($FA52,STREV,LOOKUPS!D$10,0)*$FC$6+VLOOKUP($FA52,LTREV,LOOKUPS!D$9,0)*$FD$6+VLOOKUP($FA52,CFP,LOOKUPS!D$6,0)*$FE$6+VLOOKUP($FA52,EP,LOOKUPS!D$8,0)*$FF$6+VLOOKUP($FA52,BM,LOOKUPS!D$5,0)*$FG$6+VLOOKUP($FA52,DIV,LOOKUPS!D$7,0)*$FH$6++VLOOKUP($FA52,SIZE,LOOKUPS!D$11,0)*$FI$6)</f>
        <v/>
      </c>
      <c r="FD52" s="1" t="str">
        <f>IF(ISERROR(VLOOKUP($FA52,MOM,LOOKUPS!E$12,0)*$FB$6+VLOOKUP($FA52,STREV,LOOKUPS!E$10,0)*$FC$6+VLOOKUP($FA52,LTREV,LOOKUPS!E$9,0)*$FD$6+VLOOKUP($FA52,CFP,LOOKUPS!E$6,0)*$FE$6+VLOOKUP($FA52,EP,LOOKUPS!E$8,0)*$FF$6+VLOOKUP($FA52,BM,LOOKUPS!E$5,0)*$FG$6+VLOOKUP($FA52,DIV,LOOKUPS!E$7,0)*$FH$6++VLOOKUP($FA52,SIZE,LOOKUPS!E$11,0)*$FI$6),"",VLOOKUP($FA52,MOM,LOOKUPS!E$12,0)*$FB$6+VLOOKUP($FA52,STREV,LOOKUPS!E$10,0)*$FC$6+VLOOKUP($FA52,LTREV,LOOKUPS!E$9,0)*$FD$6+VLOOKUP($FA52,CFP,LOOKUPS!E$6,0)*$FE$6+VLOOKUP($FA52,EP,LOOKUPS!E$8,0)*$FF$6+VLOOKUP($FA52,BM,LOOKUPS!E$5,0)*$FG$6+VLOOKUP($FA52,DIV,LOOKUPS!E$7,0)*$FH$6++VLOOKUP($FA52,SIZE,LOOKUPS!E$11,0)*$FI$6)</f>
        <v/>
      </c>
      <c r="FE52" s="1" t="str">
        <f>IF(ISERROR(VLOOKUP($FA52,MOM,LOOKUPS!F$12,0)*$FB$6+VLOOKUP($FA52,STREV,LOOKUPS!F$10,0)*$FC$6+VLOOKUP($FA52,LTREV,LOOKUPS!F$9,0)*$FD$6+VLOOKUP($FA52,CFP,LOOKUPS!F$6,0)*$FE$6+VLOOKUP($FA52,EP,LOOKUPS!F$8,0)*$FF$6+VLOOKUP($FA52,BM,LOOKUPS!F$5,0)*$FG$6+VLOOKUP($FA52,DIV,LOOKUPS!F$7,0)*$FH$6++VLOOKUP($FA52,SIZE,LOOKUPS!F$11,0)*$FI$6),"",VLOOKUP($FA52,MOM,LOOKUPS!F$12,0)*$FB$6+VLOOKUP($FA52,STREV,LOOKUPS!F$10,0)*$FC$6+VLOOKUP($FA52,LTREV,LOOKUPS!F$9,0)*$FD$6+VLOOKUP($FA52,CFP,LOOKUPS!F$6,0)*$FE$6+VLOOKUP($FA52,EP,LOOKUPS!F$8,0)*$FF$6+VLOOKUP($FA52,BM,LOOKUPS!F$5,0)*$FG$6+VLOOKUP($FA52,DIV,LOOKUPS!F$7,0)*$FH$6++VLOOKUP($FA52,SIZE,LOOKUPS!F$11,0)*$FI$6)</f>
        <v/>
      </c>
      <c r="FF52" s="1" t="str">
        <f>IF(ISERROR(VLOOKUP($FA52,MOM,LOOKUPS!G$12,0)*$FB$6+VLOOKUP($FA52,STREV,LOOKUPS!G$10,0)*$FC$6+VLOOKUP($FA52,LTREV,LOOKUPS!G$9,0)*$FD$6+VLOOKUP($FA52,CFP,LOOKUPS!G$6,0)*$FE$6+VLOOKUP($FA52,EP,LOOKUPS!G$8,0)*$FF$6+VLOOKUP($FA52,BM,LOOKUPS!G$5,0)*$FG$6+VLOOKUP($FA52,DIV,LOOKUPS!G$7,0)*$FH$6++VLOOKUP($FA52,SIZE,LOOKUPS!G$11,0)*$FI$6),"",VLOOKUP($FA52,MOM,LOOKUPS!G$12,0)*$FB$6+VLOOKUP($FA52,STREV,LOOKUPS!G$10,0)*$FC$6+VLOOKUP($FA52,LTREV,LOOKUPS!G$9,0)*$FD$6+VLOOKUP($FA52,CFP,LOOKUPS!G$6,0)*$FE$6+VLOOKUP($FA52,EP,LOOKUPS!G$8,0)*$FF$6+VLOOKUP($FA52,BM,LOOKUPS!G$5,0)*$FG$6+VLOOKUP($FA52,DIV,LOOKUPS!G$7,0)*$FH$6++VLOOKUP($FA52,SIZE,LOOKUPS!G$11,0)*$FI$6)</f>
        <v/>
      </c>
      <c r="FG52" s="1" t="str">
        <f>IF(ISERROR(VLOOKUP($FA52,MOM,LOOKUPS!H$12,0)*$FB$6+VLOOKUP($FA52,STREV,LOOKUPS!H$10,0)*$FC$6+VLOOKUP($FA52,LTREV,LOOKUPS!H$9,0)*$FD$6+VLOOKUP($FA52,CFP,LOOKUPS!H$6,0)*$FE$6+VLOOKUP($FA52,EP,LOOKUPS!H$8,0)*$FF$6+VLOOKUP($FA52,BM,LOOKUPS!H$5,0)*$FG$6+VLOOKUP($FA52,DIV,LOOKUPS!H$7,0)*$FH$6++VLOOKUP($FA52,SIZE,LOOKUPS!H$11,0)*$FI$6),"",VLOOKUP($FA52,MOM,LOOKUPS!H$12,0)*$FB$6+VLOOKUP($FA52,STREV,LOOKUPS!H$10,0)*$FC$6+VLOOKUP($FA52,LTREV,LOOKUPS!H$9,0)*$FD$6+VLOOKUP($FA52,CFP,LOOKUPS!H$6,0)*$FE$6+VLOOKUP($FA52,EP,LOOKUPS!H$8,0)*$FF$6+VLOOKUP($FA52,BM,LOOKUPS!H$5,0)*$FG$6+VLOOKUP($FA52,DIV,LOOKUPS!H$7,0)*$FH$6++VLOOKUP($FA52,SIZE,LOOKUPS!H$11,0)*$FI$6)</f>
        <v/>
      </c>
      <c r="FH52" s="1" t="str">
        <f>IF(ISERROR(VLOOKUP($FA52,MOM,LOOKUPS!I$12,0)*$FB$6+VLOOKUP($FA52,STREV,LOOKUPS!I$10,0)*$FC$6+VLOOKUP($FA52,LTREV,LOOKUPS!I$9,0)*$FD$6+VLOOKUP($FA52,CFP,LOOKUPS!I$6,0)*$FE$6+VLOOKUP($FA52,EP,LOOKUPS!I$8,0)*$FF$6+VLOOKUP($FA52,BM,LOOKUPS!I$5,0)*$FG$6+VLOOKUP($FA52,DIV,LOOKUPS!I$7,0)*$FH$6++VLOOKUP($FA52,SIZE,LOOKUPS!I$11,0)*$FI$6),"",VLOOKUP($FA52,MOM,LOOKUPS!I$12,0)*$FB$6+VLOOKUP($FA52,STREV,LOOKUPS!I$10,0)*$FC$6+VLOOKUP($FA52,LTREV,LOOKUPS!I$9,0)*$FD$6+VLOOKUP($FA52,CFP,LOOKUPS!I$6,0)*$FE$6+VLOOKUP($FA52,EP,LOOKUPS!I$8,0)*$FF$6+VLOOKUP($FA52,BM,LOOKUPS!I$5,0)*$FG$6+VLOOKUP($FA52,DIV,LOOKUPS!I$7,0)*$FH$6++VLOOKUP($FA52,SIZE,LOOKUPS!I$11,0)*$FI$6)</f>
        <v/>
      </c>
      <c r="FI52" s="1" t="str">
        <f>IF(ISERROR(VLOOKUP($FA52,MOM,LOOKUPS!J$12,0)*$FB$6+VLOOKUP($FA52,STREV,LOOKUPS!J$10,0)*$FC$6+VLOOKUP($FA52,LTREV,LOOKUPS!J$9,0)*$FD$6+VLOOKUP($FA52,CFP,LOOKUPS!J$6,0)*$FE$6+VLOOKUP($FA52,EP,LOOKUPS!J$8,0)*$FF$6+VLOOKUP($FA52,BM,LOOKUPS!J$5,0)*$FG$6+VLOOKUP($FA52,DIV,LOOKUPS!J$7,0)*$FH$6++VLOOKUP($FA52,SIZE,LOOKUPS!J$11,0)*$FI$6),"",VLOOKUP($FA52,MOM,LOOKUPS!J$12,0)*$FB$6+VLOOKUP($FA52,STREV,LOOKUPS!J$10,0)*$FC$6+VLOOKUP($FA52,LTREV,LOOKUPS!J$9,0)*$FD$6+VLOOKUP($FA52,CFP,LOOKUPS!J$6,0)*$FE$6+VLOOKUP($FA52,EP,LOOKUPS!J$8,0)*$FF$6+VLOOKUP($FA52,BM,LOOKUPS!J$5,0)*$FG$6+VLOOKUP($FA52,DIV,LOOKUPS!J$7,0)*$FH$6++VLOOKUP($FA52,SIZE,LOOKUPS!J$11,0)*$FI$6)</f>
        <v/>
      </c>
      <c r="FJ52" s="1" t="str">
        <f>IF(ISERROR(VLOOKUP($FA52,MOM,LOOKUPS!K$12,0)*$FB$6+VLOOKUP($FA52,STREV,LOOKUPS!K$10,0)*$FC$6+VLOOKUP($FA52,LTREV,LOOKUPS!K$9,0)*$FD$6+VLOOKUP($FA52,CFP,LOOKUPS!K$6,0)*$FE$6+VLOOKUP($FA52,EP,LOOKUPS!K$8,0)*$FF$6+VLOOKUP($FA52,BM,LOOKUPS!K$5,0)*$FG$6+VLOOKUP($FA52,DIV,LOOKUPS!K$7,0)*$FH$6++VLOOKUP($FA52,SIZE,LOOKUPS!K$11,0)*$FI$6),"",VLOOKUP($FA52,MOM,LOOKUPS!K$12,0)*$FB$6+VLOOKUP($FA52,STREV,LOOKUPS!K$10,0)*$FC$6+VLOOKUP($FA52,LTREV,LOOKUPS!K$9,0)*$FD$6+VLOOKUP($FA52,CFP,LOOKUPS!K$6,0)*$FE$6+VLOOKUP($FA52,EP,LOOKUPS!K$8,0)*$FF$6+VLOOKUP($FA52,BM,LOOKUPS!K$5,0)*$FG$6+VLOOKUP($FA52,DIV,LOOKUPS!K$7,0)*$FH$6++VLOOKUP($FA52,SIZE,LOOKUPS!K$11,0)*$FI$6)</f>
        <v/>
      </c>
      <c r="FK52" s="1" t="str">
        <f>IF(ISERROR(VLOOKUP($FA52,MOM,LOOKUPS!L$12,0)*$FB$6+VLOOKUP($FA52,STREV,LOOKUPS!L$10,0)*$FC$6+VLOOKUP($FA52,LTREV,LOOKUPS!L$9,0)*$FD$6+VLOOKUP($FA52,CFP,LOOKUPS!L$6,0)*$FE$6+VLOOKUP($FA52,EP,LOOKUPS!L$8,0)*$FF$6+VLOOKUP($FA52,BM,LOOKUPS!L$5,0)*$FG$6+VLOOKUP($FA52,DIV,LOOKUPS!L$7,0)*$FH$6++VLOOKUP($FA52,SIZE,LOOKUPS!L$11,0)*$FI$6),"",VLOOKUP($FA52,MOM,LOOKUPS!L$12,0)*$FB$6+VLOOKUP($FA52,STREV,LOOKUPS!L$10,0)*$FC$6+VLOOKUP($FA52,LTREV,LOOKUPS!L$9,0)*$FD$6+VLOOKUP($FA52,CFP,LOOKUPS!L$6,0)*$FE$6+VLOOKUP($FA52,EP,LOOKUPS!L$8,0)*$FF$6+VLOOKUP($FA52,BM,LOOKUPS!L$5,0)*$FG$6+VLOOKUP($FA52,DIV,LOOKUPS!L$7,0)*$FH$6++VLOOKUP($FA52,SIZE,LOOKUPS!L$11,0)*$FI$6)</f>
        <v/>
      </c>
    </row>
    <row r="53" spans="1:167" x14ac:dyDescent="0.3">
      <c r="A53" s="1">
        <v>193008</v>
      </c>
      <c r="B53" s="1">
        <v>-6.48</v>
      </c>
      <c r="C53" s="1">
        <v>-3.06</v>
      </c>
      <c r="D53" s="1">
        <v>-1.57</v>
      </c>
      <c r="E53" s="1">
        <v>-3.53</v>
      </c>
      <c r="F53" s="1">
        <v>-0.17</v>
      </c>
      <c r="G53" s="1">
        <v>-1.76</v>
      </c>
      <c r="H53" s="1">
        <v>-0.22</v>
      </c>
      <c r="I53" s="1">
        <v>-1.78</v>
      </c>
      <c r="J53" s="1">
        <v>0.93</v>
      </c>
      <c r="K53" s="1">
        <v>0.6</v>
      </c>
      <c r="M53" s="1">
        <v>192909</v>
      </c>
      <c r="N53" s="1">
        <v>-6.35</v>
      </c>
      <c r="O53" s="1">
        <v>-3.26</v>
      </c>
      <c r="P53" s="1">
        <v>-4.45</v>
      </c>
      <c r="Q53" s="1">
        <v>-2.6</v>
      </c>
      <c r="R53" s="1">
        <v>-3.1</v>
      </c>
      <c r="S53" s="1">
        <v>-4.41</v>
      </c>
      <c r="T53" s="1">
        <v>-4.55</v>
      </c>
      <c r="U53" s="1">
        <v>-5.74</v>
      </c>
      <c r="V53" s="1">
        <v>-4.62</v>
      </c>
      <c r="W53" s="1">
        <v>-4.79</v>
      </c>
      <c r="Y53" s="1">
        <v>193408</v>
      </c>
      <c r="Z53" s="1">
        <v>14.34</v>
      </c>
      <c r="AA53" s="1">
        <v>14.22</v>
      </c>
      <c r="AB53" s="1">
        <v>13.29</v>
      </c>
      <c r="AC53" s="1">
        <v>9.27</v>
      </c>
      <c r="AD53" s="1">
        <v>10.65</v>
      </c>
      <c r="AE53" s="1">
        <v>6.07</v>
      </c>
      <c r="AF53" s="1">
        <v>7.05</v>
      </c>
      <c r="AG53" s="1">
        <v>13.04</v>
      </c>
      <c r="AH53" s="1">
        <v>6.32</v>
      </c>
      <c r="AI53" s="1">
        <v>5.36</v>
      </c>
      <c r="AK53">
        <v>195502</v>
      </c>
      <c r="AL53">
        <v>10.95</v>
      </c>
      <c r="AM53">
        <v>2.87</v>
      </c>
      <c r="AN53">
        <v>4.46</v>
      </c>
      <c r="AO53">
        <v>5.89</v>
      </c>
      <c r="AP53">
        <v>2.9</v>
      </c>
      <c r="AQ53">
        <v>3.86</v>
      </c>
      <c r="AR53">
        <v>4.1900000000000004</v>
      </c>
      <c r="AS53">
        <v>4.66</v>
      </c>
      <c r="AT53">
        <v>6.45</v>
      </c>
      <c r="AU53">
        <v>3.39</v>
      </c>
      <c r="AV53">
        <v>2.42</v>
      </c>
      <c r="AW53">
        <v>2.8</v>
      </c>
      <c r="AX53">
        <v>4.92</v>
      </c>
      <c r="AY53">
        <v>4.82</v>
      </c>
      <c r="AZ53">
        <v>3.57</v>
      </c>
      <c r="BA53">
        <v>4.54</v>
      </c>
      <c r="BB53">
        <v>4.78</v>
      </c>
      <c r="BC53">
        <v>6.58</v>
      </c>
      <c r="BD53">
        <v>6.32</v>
      </c>
      <c r="BF53" s="1">
        <v>195502</v>
      </c>
      <c r="BG53" s="1">
        <v>4.59</v>
      </c>
      <c r="BH53" s="1">
        <v>4.2</v>
      </c>
      <c r="BI53" s="1">
        <v>3.58</v>
      </c>
      <c r="BJ53" s="1">
        <v>5.75</v>
      </c>
      <c r="BK53" s="1">
        <v>4.09</v>
      </c>
      <c r="BL53" s="1">
        <v>3.93</v>
      </c>
      <c r="BM53" s="1">
        <v>3.32</v>
      </c>
      <c r="BN53" s="1">
        <v>4.4800000000000004</v>
      </c>
      <c r="BO53" s="1">
        <v>6.26</v>
      </c>
      <c r="BP53" s="1">
        <v>4.25</v>
      </c>
      <c r="BQ53" s="1">
        <v>3.91</v>
      </c>
      <c r="BR53" s="1">
        <v>4.42</v>
      </c>
      <c r="BS53" s="1">
        <v>3.42</v>
      </c>
      <c r="BT53" s="1">
        <v>3.67</v>
      </c>
      <c r="BU53" s="1">
        <v>2.96</v>
      </c>
      <c r="BV53" s="1">
        <v>4.25</v>
      </c>
      <c r="BW53" s="1">
        <v>4.71</v>
      </c>
      <c r="BX53" s="1">
        <v>6.08</v>
      </c>
      <c r="BY53" s="1">
        <v>6.44</v>
      </c>
      <c r="CA53" s="1">
        <v>193002</v>
      </c>
      <c r="CB53" s="1">
        <v>7.21</v>
      </c>
      <c r="CC53" s="1">
        <v>3.51</v>
      </c>
      <c r="CD53" s="1">
        <v>2.12</v>
      </c>
      <c r="CE53" s="1">
        <v>3.55</v>
      </c>
      <c r="CF53" s="1">
        <v>2.33</v>
      </c>
      <c r="CG53" s="1">
        <v>5.42</v>
      </c>
      <c r="CH53" s="1">
        <v>0.85</v>
      </c>
      <c r="CI53" s="1">
        <v>1.87</v>
      </c>
      <c r="CJ53" s="1">
        <v>4.3099999999999996</v>
      </c>
      <c r="CK53" s="1">
        <v>1.85</v>
      </c>
      <c r="CL53" s="1">
        <v>2.82</v>
      </c>
      <c r="CM53" s="1">
        <v>5.89</v>
      </c>
      <c r="CN53" s="1">
        <v>4.97</v>
      </c>
      <c r="CO53" s="1">
        <v>0.3</v>
      </c>
      <c r="CP53" s="1">
        <v>1.41</v>
      </c>
      <c r="CQ53" s="1">
        <v>1.77</v>
      </c>
      <c r="CR53" s="1">
        <v>1.97</v>
      </c>
      <c r="CS53" s="1">
        <v>5.71</v>
      </c>
      <c r="CT53" s="1">
        <v>2.89</v>
      </c>
      <c r="CV53" s="1">
        <v>193102</v>
      </c>
      <c r="CW53" s="1">
        <v>20.13</v>
      </c>
      <c r="CX53" s="1">
        <v>11.15</v>
      </c>
      <c r="CY53" s="1">
        <v>12.71</v>
      </c>
      <c r="CZ53" s="1">
        <v>17.62</v>
      </c>
      <c r="DA53" s="1">
        <v>12.92</v>
      </c>
      <c r="DB53" s="1">
        <v>8.1300000000000008</v>
      </c>
      <c r="DC53" s="1">
        <v>14.16</v>
      </c>
      <c r="DD53" s="1">
        <v>14.77</v>
      </c>
      <c r="DE53" s="1">
        <v>18.670000000000002</v>
      </c>
      <c r="DF53" s="1">
        <v>14.26</v>
      </c>
      <c r="DG53" s="1">
        <v>11.59</v>
      </c>
      <c r="DH53" s="1">
        <v>7.75</v>
      </c>
      <c r="DI53" s="1">
        <v>8.52</v>
      </c>
      <c r="DJ53" s="1">
        <v>10.74</v>
      </c>
      <c r="DK53" s="1">
        <v>17.43</v>
      </c>
      <c r="DL53" s="1">
        <v>14.05</v>
      </c>
      <c r="DM53" s="1">
        <v>15.47</v>
      </c>
      <c r="DN53" s="1">
        <v>15.87</v>
      </c>
      <c r="DO53" s="1">
        <v>21.48</v>
      </c>
      <c r="DQ53" s="1">
        <v>193002</v>
      </c>
      <c r="DR53" s="1">
        <v>-99.99</v>
      </c>
      <c r="DS53" s="1">
        <v>4.46</v>
      </c>
      <c r="DT53" s="1">
        <v>2.71</v>
      </c>
      <c r="DU53" s="1">
        <v>3.1</v>
      </c>
      <c r="DV53" s="1">
        <v>4.6399999999999997</v>
      </c>
      <c r="DW53" s="1">
        <v>3.85</v>
      </c>
      <c r="DX53" s="1">
        <v>2.93</v>
      </c>
      <c r="DY53" s="1">
        <v>2.33</v>
      </c>
      <c r="DZ53" s="1">
        <v>3</v>
      </c>
      <c r="EA53" s="1">
        <v>5.0599999999999996</v>
      </c>
      <c r="EB53" s="1">
        <v>4.2300000000000004</v>
      </c>
      <c r="EC53" s="1">
        <v>4.09</v>
      </c>
      <c r="ED53" s="1">
        <v>3.62</v>
      </c>
      <c r="EE53" s="1">
        <v>2.67</v>
      </c>
      <c r="EF53" s="1">
        <v>3.19</v>
      </c>
      <c r="EG53" s="1">
        <v>1.35</v>
      </c>
      <c r="EH53" s="1">
        <v>3.29</v>
      </c>
      <c r="EI53" s="1">
        <v>2.99</v>
      </c>
      <c r="EJ53" s="1">
        <v>3.02</v>
      </c>
      <c r="EL53">
        <v>193002</v>
      </c>
      <c r="EM53">
        <v>2.5</v>
      </c>
      <c r="EN53">
        <v>0.13</v>
      </c>
      <c r="EO53">
        <v>0.39</v>
      </c>
      <c r="EP53">
        <v>0.3</v>
      </c>
      <c r="ER53" s="1">
        <v>193008</v>
      </c>
      <c r="ES53" s="1">
        <v>3.92</v>
      </c>
      <c r="EU53" s="1">
        <v>192909</v>
      </c>
      <c r="EV53" s="1">
        <v>1.72</v>
      </c>
      <c r="EX53" s="1">
        <v>193408</v>
      </c>
      <c r="EY53" s="1">
        <v>5.41</v>
      </c>
      <c r="FA53" s="1">
        <v>193008</v>
      </c>
      <c r="FB53" s="1" t="str">
        <f>IF(ISERROR(VLOOKUP($FA53,MOM,LOOKUPS!C$12,0)*$FB$6+VLOOKUP($FA53,STREV,LOOKUPS!C$10,0)*$FC$6+VLOOKUP($FA53,LTREV,LOOKUPS!C$9,0)*$FD$6+VLOOKUP($FA53,CFP,LOOKUPS!C$6,0)*$FE$6+VLOOKUP($FA53,EP,LOOKUPS!C$8,0)*$FF$6+VLOOKUP($FA53,BM,LOOKUPS!C$5,0)*$FG$6+VLOOKUP($FA53,DIV,LOOKUPS!C$7,0)*$FH$6++VLOOKUP($FA53,SIZE,LOOKUPS!C$11,0)*$FI$6),"",VLOOKUP($FA53,MOM,LOOKUPS!C$12,0)*$FB$6+VLOOKUP($FA53,STREV,LOOKUPS!C$10,0)*$FC$6+VLOOKUP($FA53,LTREV,LOOKUPS!C$9,0)*$FD$6+VLOOKUP($FA53,CFP,LOOKUPS!C$6,0)*$FE$6+VLOOKUP($FA53,EP,LOOKUPS!C$8,0)*$FF$6+VLOOKUP($FA53,BM,LOOKUPS!C$5,0)*$FG$6+VLOOKUP($FA53,DIV,LOOKUPS!C$7,0)*$FH$6++VLOOKUP($FA53,SIZE,LOOKUPS!C$11,0)*$FI$6)</f>
        <v/>
      </c>
      <c r="FC53" s="1" t="str">
        <f>IF(ISERROR(VLOOKUP($FA53,MOM,LOOKUPS!D$12,0)*$FB$6+VLOOKUP($FA53,STREV,LOOKUPS!D$10,0)*$FC$6+VLOOKUP($FA53,LTREV,LOOKUPS!D$9,0)*$FD$6+VLOOKUP($FA53,CFP,LOOKUPS!D$6,0)*$FE$6+VLOOKUP($FA53,EP,LOOKUPS!D$8,0)*$FF$6+VLOOKUP($FA53,BM,LOOKUPS!D$5,0)*$FG$6+VLOOKUP($FA53,DIV,LOOKUPS!D$7,0)*$FH$6++VLOOKUP($FA53,SIZE,LOOKUPS!D$11,0)*$FI$6),"",VLOOKUP($FA53,MOM,LOOKUPS!D$12,0)*$FB$6+VLOOKUP($FA53,STREV,LOOKUPS!D$10,0)*$FC$6+VLOOKUP($FA53,LTREV,LOOKUPS!D$9,0)*$FD$6+VLOOKUP($FA53,CFP,LOOKUPS!D$6,0)*$FE$6+VLOOKUP($FA53,EP,LOOKUPS!D$8,0)*$FF$6+VLOOKUP($FA53,BM,LOOKUPS!D$5,0)*$FG$6+VLOOKUP($FA53,DIV,LOOKUPS!D$7,0)*$FH$6++VLOOKUP($FA53,SIZE,LOOKUPS!D$11,0)*$FI$6)</f>
        <v/>
      </c>
      <c r="FD53" s="1" t="str">
        <f>IF(ISERROR(VLOOKUP($FA53,MOM,LOOKUPS!E$12,0)*$FB$6+VLOOKUP($FA53,STREV,LOOKUPS!E$10,0)*$FC$6+VLOOKUP($FA53,LTREV,LOOKUPS!E$9,0)*$FD$6+VLOOKUP($FA53,CFP,LOOKUPS!E$6,0)*$FE$6+VLOOKUP($FA53,EP,LOOKUPS!E$8,0)*$FF$6+VLOOKUP($FA53,BM,LOOKUPS!E$5,0)*$FG$6+VLOOKUP($FA53,DIV,LOOKUPS!E$7,0)*$FH$6++VLOOKUP($FA53,SIZE,LOOKUPS!E$11,0)*$FI$6),"",VLOOKUP($FA53,MOM,LOOKUPS!E$12,0)*$FB$6+VLOOKUP($FA53,STREV,LOOKUPS!E$10,0)*$FC$6+VLOOKUP($FA53,LTREV,LOOKUPS!E$9,0)*$FD$6+VLOOKUP($FA53,CFP,LOOKUPS!E$6,0)*$FE$6+VLOOKUP($FA53,EP,LOOKUPS!E$8,0)*$FF$6+VLOOKUP($FA53,BM,LOOKUPS!E$5,0)*$FG$6+VLOOKUP($FA53,DIV,LOOKUPS!E$7,0)*$FH$6++VLOOKUP($FA53,SIZE,LOOKUPS!E$11,0)*$FI$6)</f>
        <v/>
      </c>
      <c r="FE53" s="1" t="str">
        <f>IF(ISERROR(VLOOKUP($FA53,MOM,LOOKUPS!F$12,0)*$FB$6+VLOOKUP($FA53,STREV,LOOKUPS!F$10,0)*$FC$6+VLOOKUP($FA53,LTREV,LOOKUPS!F$9,0)*$FD$6+VLOOKUP($FA53,CFP,LOOKUPS!F$6,0)*$FE$6+VLOOKUP($FA53,EP,LOOKUPS!F$8,0)*$FF$6+VLOOKUP($FA53,BM,LOOKUPS!F$5,0)*$FG$6+VLOOKUP($FA53,DIV,LOOKUPS!F$7,0)*$FH$6++VLOOKUP($FA53,SIZE,LOOKUPS!F$11,0)*$FI$6),"",VLOOKUP($FA53,MOM,LOOKUPS!F$12,0)*$FB$6+VLOOKUP($FA53,STREV,LOOKUPS!F$10,0)*$FC$6+VLOOKUP($FA53,LTREV,LOOKUPS!F$9,0)*$FD$6+VLOOKUP($FA53,CFP,LOOKUPS!F$6,0)*$FE$6+VLOOKUP($FA53,EP,LOOKUPS!F$8,0)*$FF$6+VLOOKUP($FA53,BM,LOOKUPS!F$5,0)*$FG$6+VLOOKUP($FA53,DIV,LOOKUPS!F$7,0)*$FH$6++VLOOKUP($FA53,SIZE,LOOKUPS!F$11,0)*$FI$6)</f>
        <v/>
      </c>
      <c r="FF53" s="1" t="str">
        <f>IF(ISERROR(VLOOKUP($FA53,MOM,LOOKUPS!G$12,0)*$FB$6+VLOOKUP($FA53,STREV,LOOKUPS!G$10,0)*$FC$6+VLOOKUP($FA53,LTREV,LOOKUPS!G$9,0)*$FD$6+VLOOKUP($FA53,CFP,LOOKUPS!G$6,0)*$FE$6+VLOOKUP($FA53,EP,LOOKUPS!G$8,0)*$FF$6+VLOOKUP($FA53,BM,LOOKUPS!G$5,0)*$FG$6+VLOOKUP($FA53,DIV,LOOKUPS!G$7,0)*$FH$6++VLOOKUP($FA53,SIZE,LOOKUPS!G$11,0)*$FI$6),"",VLOOKUP($FA53,MOM,LOOKUPS!G$12,0)*$FB$6+VLOOKUP($FA53,STREV,LOOKUPS!G$10,0)*$FC$6+VLOOKUP($FA53,LTREV,LOOKUPS!G$9,0)*$FD$6+VLOOKUP($FA53,CFP,LOOKUPS!G$6,0)*$FE$6+VLOOKUP($FA53,EP,LOOKUPS!G$8,0)*$FF$6+VLOOKUP($FA53,BM,LOOKUPS!G$5,0)*$FG$6+VLOOKUP($FA53,DIV,LOOKUPS!G$7,0)*$FH$6++VLOOKUP($FA53,SIZE,LOOKUPS!G$11,0)*$FI$6)</f>
        <v/>
      </c>
      <c r="FG53" s="1" t="str">
        <f>IF(ISERROR(VLOOKUP($FA53,MOM,LOOKUPS!H$12,0)*$FB$6+VLOOKUP($FA53,STREV,LOOKUPS!H$10,0)*$FC$6+VLOOKUP($FA53,LTREV,LOOKUPS!H$9,0)*$FD$6+VLOOKUP($FA53,CFP,LOOKUPS!H$6,0)*$FE$6+VLOOKUP($FA53,EP,LOOKUPS!H$8,0)*$FF$6+VLOOKUP($FA53,BM,LOOKUPS!H$5,0)*$FG$6+VLOOKUP($FA53,DIV,LOOKUPS!H$7,0)*$FH$6++VLOOKUP($FA53,SIZE,LOOKUPS!H$11,0)*$FI$6),"",VLOOKUP($FA53,MOM,LOOKUPS!H$12,0)*$FB$6+VLOOKUP($FA53,STREV,LOOKUPS!H$10,0)*$FC$6+VLOOKUP($FA53,LTREV,LOOKUPS!H$9,0)*$FD$6+VLOOKUP($FA53,CFP,LOOKUPS!H$6,0)*$FE$6+VLOOKUP($FA53,EP,LOOKUPS!H$8,0)*$FF$6+VLOOKUP($FA53,BM,LOOKUPS!H$5,0)*$FG$6+VLOOKUP($FA53,DIV,LOOKUPS!H$7,0)*$FH$6++VLOOKUP($FA53,SIZE,LOOKUPS!H$11,0)*$FI$6)</f>
        <v/>
      </c>
      <c r="FH53" s="1" t="str">
        <f>IF(ISERROR(VLOOKUP($FA53,MOM,LOOKUPS!I$12,0)*$FB$6+VLOOKUP($FA53,STREV,LOOKUPS!I$10,0)*$FC$6+VLOOKUP($FA53,LTREV,LOOKUPS!I$9,0)*$FD$6+VLOOKUP($FA53,CFP,LOOKUPS!I$6,0)*$FE$6+VLOOKUP($FA53,EP,LOOKUPS!I$8,0)*$FF$6+VLOOKUP($FA53,BM,LOOKUPS!I$5,0)*$FG$6+VLOOKUP($FA53,DIV,LOOKUPS!I$7,0)*$FH$6++VLOOKUP($FA53,SIZE,LOOKUPS!I$11,0)*$FI$6),"",VLOOKUP($FA53,MOM,LOOKUPS!I$12,0)*$FB$6+VLOOKUP($FA53,STREV,LOOKUPS!I$10,0)*$FC$6+VLOOKUP($FA53,LTREV,LOOKUPS!I$9,0)*$FD$6+VLOOKUP($FA53,CFP,LOOKUPS!I$6,0)*$FE$6+VLOOKUP($FA53,EP,LOOKUPS!I$8,0)*$FF$6+VLOOKUP($FA53,BM,LOOKUPS!I$5,0)*$FG$6+VLOOKUP($FA53,DIV,LOOKUPS!I$7,0)*$FH$6++VLOOKUP($FA53,SIZE,LOOKUPS!I$11,0)*$FI$6)</f>
        <v/>
      </c>
      <c r="FI53" s="1" t="str">
        <f>IF(ISERROR(VLOOKUP($FA53,MOM,LOOKUPS!J$12,0)*$FB$6+VLOOKUP($FA53,STREV,LOOKUPS!J$10,0)*$FC$6+VLOOKUP($FA53,LTREV,LOOKUPS!J$9,0)*$FD$6+VLOOKUP($FA53,CFP,LOOKUPS!J$6,0)*$FE$6+VLOOKUP($FA53,EP,LOOKUPS!J$8,0)*$FF$6+VLOOKUP($FA53,BM,LOOKUPS!J$5,0)*$FG$6+VLOOKUP($FA53,DIV,LOOKUPS!J$7,0)*$FH$6++VLOOKUP($FA53,SIZE,LOOKUPS!J$11,0)*$FI$6),"",VLOOKUP($FA53,MOM,LOOKUPS!J$12,0)*$FB$6+VLOOKUP($FA53,STREV,LOOKUPS!J$10,0)*$FC$6+VLOOKUP($FA53,LTREV,LOOKUPS!J$9,0)*$FD$6+VLOOKUP($FA53,CFP,LOOKUPS!J$6,0)*$FE$6+VLOOKUP($FA53,EP,LOOKUPS!J$8,0)*$FF$6+VLOOKUP($FA53,BM,LOOKUPS!J$5,0)*$FG$6+VLOOKUP($FA53,DIV,LOOKUPS!J$7,0)*$FH$6++VLOOKUP($FA53,SIZE,LOOKUPS!J$11,0)*$FI$6)</f>
        <v/>
      </c>
      <c r="FJ53" s="1" t="str">
        <f>IF(ISERROR(VLOOKUP($FA53,MOM,LOOKUPS!K$12,0)*$FB$6+VLOOKUP($FA53,STREV,LOOKUPS!K$10,0)*$FC$6+VLOOKUP($FA53,LTREV,LOOKUPS!K$9,0)*$FD$6+VLOOKUP($FA53,CFP,LOOKUPS!K$6,0)*$FE$6+VLOOKUP($FA53,EP,LOOKUPS!K$8,0)*$FF$6+VLOOKUP($FA53,BM,LOOKUPS!K$5,0)*$FG$6+VLOOKUP($FA53,DIV,LOOKUPS!K$7,0)*$FH$6++VLOOKUP($FA53,SIZE,LOOKUPS!K$11,0)*$FI$6),"",VLOOKUP($FA53,MOM,LOOKUPS!K$12,0)*$FB$6+VLOOKUP($FA53,STREV,LOOKUPS!K$10,0)*$FC$6+VLOOKUP($FA53,LTREV,LOOKUPS!K$9,0)*$FD$6+VLOOKUP($FA53,CFP,LOOKUPS!K$6,0)*$FE$6+VLOOKUP($FA53,EP,LOOKUPS!K$8,0)*$FF$6+VLOOKUP($FA53,BM,LOOKUPS!K$5,0)*$FG$6+VLOOKUP($FA53,DIV,LOOKUPS!K$7,0)*$FH$6++VLOOKUP($FA53,SIZE,LOOKUPS!K$11,0)*$FI$6)</f>
        <v/>
      </c>
      <c r="FK53" s="1" t="str">
        <f>IF(ISERROR(VLOOKUP($FA53,MOM,LOOKUPS!L$12,0)*$FB$6+VLOOKUP($FA53,STREV,LOOKUPS!L$10,0)*$FC$6+VLOOKUP($FA53,LTREV,LOOKUPS!L$9,0)*$FD$6+VLOOKUP($FA53,CFP,LOOKUPS!L$6,0)*$FE$6+VLOOKUP($FA53,EP,LOOKUPS!L$8,0)*$FF$6+VLOOKUP($FA53,BM,LOOKUPS!L$5,0)*$FG$6+VLOOKUP($FA53,DIV,LOOKUPS!L$7,0)*$FH$6++VLOOKUP($FA53,SIZE,LOOKUPS!L$11,0)*$FI$6),"",VLOOKUP($FA53,MOM,LOOKUPS!L$12,0)*$FB$6+VLOOKUP($FA53,STREV,LOOKUPS!L$10,0)*$FC$6+VLOOKUP($FA53,LTREV,LOOKUPS!L$9,0)*$FD$6+VLOOKUP($FA53,CFP,LOOKUPS!L$6,0)*$FE$6+VLOOKUP($FA53,EP,LOOKUPS!L$8,0)*$FF$6+VLOOKUP($FA53,BM,LOOKUPS!L$5,0)*$FG$6+VLOOKUP($FA53,DIV,LOOKUPS!L$7,0)*$FH$6++VLOOKUP($FA53,SIZE,LOOKUPS!L$11,0)*$FI$6)</f>
        <v/>
      </c>
    </row>
    <row r="54" spans="1:167" x14ac:dyDescent="0.3">
      <c r="A54" s="1">
        <v>193009</v>
      </c>
      <c r="B54" s="1">
        <v>-22.04</v>
      </c>
      <c r="C54" s="1">
        <v>-20.079999999999998</v>
      </c>
      <c r="D54" s="1">
        <v>-20.86</v>
      </c>
      <c r="E54" s="1">
        <v>-16.11</v>
      </c>
      <c r="F54" s="1">
        <v>-14.92</v>
      </c>
      <c r="G54" s="1">
        <v>-13.73</v>
      </c>
      <c r="H54" s="1">
        <v>-13.04</v>
      </c>
      <c r="I54" s="1">
        <v>-11.36</v>
      </c>
      <c r="J54" s="1">
        <v>-10.19</v>
      </c>
      <c r="K54" s="1">
        <v>-9.8699999999999992</v>
      </c>
      <c r="M54" s="1">
        <v>192910</v>
      </c>
      <c r="N54" s="1">
        <v>-28.15</v>
      </c>
      <c r="O54" s="1">
        <v>-25.19</v>
      </c>
      <c r="P54" s="1">
        <v>-21.67</v>
      </c>
      <c r="Q54" s="1">
        <v>-18.79</v>
      </c>
      <c r="R54" s="1">
        <v>-16.54</v>
      </c>
      <c r="S54" s="1">
        <v>-19.72</v>
      </c>
      <c r="T54" s="1">
        <v>-18.66</v>
      </c>
      <c r="U54" s="1">
        <v>-18.89</v>
      </c>
      <c r="V54" s="1">
        <v>-19.77</v>
      </c>
      <c r="W54" s="1">
        <v>-23.75</v>
      </c>
      <c r="Y54" s="1">
        <v>193409</v>
      </c>
      <c r="Z54" s="1">
        <v>0.21</v>
      </c>
      <c r="AA54" s="1">
        <v>-3.31</v>
      </c>
      <c r="AB54" s="1">
        <v>-0.53</v>
      </c>
      <c r="AC54" s="1">
        <v>-1.34</v>
      </c>
      <c r="AD54" s="1">
        <v>-0.95</v>
      </c>
      <c r="AE54" s="1">
        <v>-1.27</v>
      </c>
      <c r="AF54" s="1">
        <v>-1.59</v>
      </c>
      <c r="AG54" s="1">
        <v>-2.2599999999999998</v>
      </c>
      <c r="AH54" s="1">
        <v>0.62</v>
      </c>
      <c r="AI54" s="1">
        <v>-0.98</v>
      </c>
      <c r="AK54">
        <v>195503</v>
      </c>
      <c r="AL54">
        <v>-9.01</v>
      </c>
      <c r="AM54">
        <v>0.32</v>
      </c>
      <c r="AN54">
        <v>-0.36</v>
      </c>
      <c r="AO54">
        <v>0.28000000000000003</v>
      </c>
      <c r="AP54">
        <v>1.1100000000000001</v>
      </c>
      <c r="AQ54">
        <v>-0.82</v>
      </c>
      <c r="AR54">
        <v>-0.59</v>
      </c>
      <c r="AS54">
        <v>-0.27</v>
      </c>
      <c r="AT54">
        <v>0.74</v>
      </c>
      <c r="AU54">
        <v>2.0699999999999998</v>
      </c>
      <c r="AV54">
        <v>0.14000000000000001</v>
      </c>
      <c r="AW54">
        <v>-1.26</v>
      </c>
      <c r="AX54">
        <v>-0.37</v>
      </c>
      <c r="AY54">
        <v>-1.1499999999999999</v>
      </c>
      <c r="AZ54">
        <v>-0.04</v>
      </c>
      <c r="BA54">
        <v>0.12</v>
      </c>
      <c r="BB54">
        <v>-0.65</v>
      </c>
      <c r="BC54">
        <v>0.2</v>
      </c>
      <c r="BD54">
        <v>1.28</v>
      </c>
      <c r="BF54" s="1">
        <v>195503</v>
      </c>
      <c r="BG54" s="1">
        <v>-0.99</v>
      </c>
      <c r="BH54" s="1">
        <v>0.28999999999999998</v>
      </c>
      <c r="BI54" s="1">
        <v>-0.7</v>
      </c>
      <c r="BJ54" s="1">
        <v>0.62</v>
      </c>
      <c r="BK54" s="1">
        <v>0.31</v>
      </c>
      <c r="BL54" s="1">
        <v>-0.73</v>
      </c>
      <c r="BM54" s="1">
        <v>-0.49</v>
      </c>
      <c r="BN54" s="1">
        <v>0.15</v>
      </c>
      <c r="BO54" s="1">
        <v>0.73</v>
      </c>
      <c r="BP54" s="1">
        <v>1.59</v>
      </c>
      <c r="BQ54" s="1">
        <v>-1</v>
      </c>
      <c r="BR54" s="1">
        <v>0.25</v>
      </c>
      <c r="BS54" s="1">
        <v>-1.73</v>
      </c>
      <c r="BT54" s="1">
        <v>0.55000000000000004</v>
      </c>
      <c r="BU54" s="1">
        <v>-1.56</v>
      </c>
      <c r="BV54" s="1">
        <v>-0.08</v>
      </c>
      <c r="BW54" s="1">
        <v>0.38</v>
      </c>
      <c r="BX54" s="1">
        <v>0.52</v>
      </c>
      <c r="BY54" s="1">
        <v>0.94</v>
      </c>
      <c r="CA54" s="1">
        <v>193003</v>
      </c>
      <c r="CB54" s="1">
        <v>-1.21</v>
      </c>
      <c r="CC54" s="1">
        <v>8.33</v>
      </c>
      <c r="CD54" s="1">
        <v>9.2899999999999991</v>
      </c>
      <c r="CE54" s="1">
        <v>13.59</v>
      </c>
      <c r="CF54" s="1">
        <v>7.69</v>
      </c>
      <c r="CG54" s="1">
        <v>7.02</v>
      </c>
      <c r="CH54" s="1">
        <v>9.5399999999999991</v>
      </c>
      <c r="CI54" s="1">
        <v>12.67</v>
      </c>
      <c r="CJ54" s="1">
        <v>14.49</v>
      </c>
      <c r="CK54" s="1">
        <v>9.8800000000000008</v>
      </c>
      <c r="CL54" s="1">
        <v>5.46</v>
      </c>
      <c r="CM54" s="1">
        <v>9.61</v>
      </c>
      <c r="CN54" s="1">
        <v>4.42</v>
      </c>
      <c r="CO54" s="1">
        <v>7.85</v>
      </c>
      <c r="CP54" s="1">
        <v>11.29</v>
      </c>
      <c r="CQ54" s="1">
        <v>13.59</v>
      </c>
      <c r="CR54" s="1">
        <v>11.74</v>
      </c>
      <c r="CS54" s="1">
        <v>12.34</v>
      </c>
      <c r="CT54" s="1">
        <v>16.690000000000001</v>
      </c>
      <c r="CV54" s="1">
        <v>193103</v>
      </c>
      <c r="CW54" s="1">
        <v>-4.25</v>
      </c>
      <c r="CX54" s="1">
        <v>-6.47</v>
      </c>
      <c r="CY54" s="1">
        <v>-7.15</v>
      </c>
      <c r="CZ54" s="1">
        <v>-7.44</v>
      </c>
      <c r="DA54" s="1">
        <v>-6.48</v>
      </c>
      <c r="DB54" s="1">
        <v>-7.07</v>
      </c>
      <c r="DC54" s="1">
        <v>-8.1199999999999992</v>
      </c>
      <c r="DD54" s="1">
        <v>-5.92</v>
      </c>
      <c r="DE54" s="1">
        <v>-7.54</v>
      </c>
      <c r="DF54" s="1">
        <v>-8.23</v>
      </c>
      <c r="DG54" s="1">
        <v>-4.72</v>
      </c>
      <c r="DH54" s="1">
        <v>-6.45</v>
      </c>
      <c r="DI54" s="1">
        <v>-7.72</v>
      </c>
      <c r="DJ54" s="1">
        <v>-7.74</v>
      </c>
      <c r="DK54" s="1">
        <v>-8.49</v>
      </c>
      <c r="DL54" s="1">
        <v>-4.59</v>
      </c>
      <c r="DM54" s="1">
        <v>-7.22</v>
      </c>
      <c r="DN54" s="1">
        <v>-7.77</v>
      </c>
      <c r="DO54" s="1">
        <v>-7.31</v>
      </c>
      <c r="DQ54" s="1">
        <v>193003</v>
      </c>
      <c r="DR54" s="1">
        <v>-99.99</v>
      </c>
      <c r="DS54" s="1">
        <v>14.84</v>
      </c>
      <c r="DT54" s="1">
        <v>9.34</v>
      </c>
      <c r="DU54" s="1">
        <v>7.3</v>
      </c>
      <c r="DV54" s="1">
        <v>15.29</v>
      </c>
      <c r="DW54" s="1">
        <v>10.55</v>
      </c>
      <c r="DX54" s="1">
        <v>10.63</v>
      </c>
      <c r="DY54" s="1">
        <v>9.3000000000000007</v>
      </c>
      <c r="DZ54" s="1">
        <v>6.05</v>
      </c>
      <c r="EA54" s="1">
        <v>18.170000000000002</v>
      </c>
      <c r="EB54" s="1">
        <v>12.4</v>
      </c>
      <c r="EC54" s="1">
        <v>13.92</v>
      </c>
      <c r="ED54" s="1">
        <v>7.35</v>
      </c>
      <c r="EE54" s="1">
        <v>12.99</v>
      </c>
      <c r="EF54" s="1">
        <v>8.27</v>
      </c>
      <c r="EG54" s="1">
        <v>8.81</v>
      </c>
      <c r="EH54" s="1">
        <v>9.7799999999999994</v>
      </c>
      <c r="EI54" s="1">
        <v>6.21</v>
      </c>
      <c r="EJ54" s="1">
        <v>5.9</v>
      </c>
      <c r="EL54">
        <v>193003</v>
      </c>
      <c r="EM54">
        <v>7.1</v>
      </c>
      <c r="EN54">
        <v>3.43</v>
      </c>
      <c r="EO54">
        <v>0.15</v>
      </c>
      <c r="EP54">
        <v>0.35</v>
      </c>
      <c r="ER54" s="1">
        <v>193009</v>
      </c>
      <c r="ES54" s="1">
        <v>11.51</v>
      </c>
      <c r="EU54" s="1">
        <v>192910</v>
      </c>
      <c r="EV54" s="1">
        <v>-2.4700000000000002</v>
      </c>
      <c r="EX54" s="1">
        <v>193409</v>
      </c>
      <c r="EY54" s="1">
        <v>0.02</v>
      </c>
      <c r="FA54" s="1">
        <v>193009</v>
      </c>
      <c r="FB54" s="1" t="str">
        <f>IF(ISERROR(VLOOKUP($FA54,MOM,LOOKUPS!C$12,0)*$FB$6+VLOOKUP($FA54,STREV,LOOKUPS!C$10,0)*$FC$6+VLOOKUP($FA54,LTREV,LOOKUPS!C$9,0)*$FD$6+VLOOKUP($FA54,CFP,LOOKUPS!C$6,0)*$FE$6+VLOOKUP($FA54,EP,LOOKUPS!C$8,0)*$FF$6+VLOOKUP($FA54,BM,LOOKUPS!C$5,0)*$FG$6+VLOOKUP($FA54,DIV,LOOKUPS!C$7,0)*$FH$6++VLOOKUP($FA54,SIZE,LOOKUPS!C$11,0)*$FI$6),"",VLOOKUP($FA54,MOM,LOOKUPS!C$12,0)*$FB$6+VLOOKUP($FA54,STREV,LOOKUPS!C$10,0)*$FC$6+VLOOKUP($FA54,LTREV,LOOKUPS!C$9,0)*$FD$6+VLOOKUP($FA54,CFP,LOOKUPS!C$6,0)*$FE$6+VLOOKUP($FA54,EP,LOOKUPS!C$8,0)*$FF$6+VLOOKUP($FA54,BM,LOOKUPS!C$5,0)*$FG$6+VLOOKUP($FA54,DIV,LOOKUPS!C$7,0)*$FH$6++VLOOKUP($FA54,SIZE,LOOKUPS!C$11,0)*$FI$6)</f>
        <v/>
      </c>
      <c r="FC54" s="1" t="str">
        <f>IF(ISERROR(VLOOKUP($FA54,MOM,LOOKUPS!D$12,0)*$FB$6+VLOOKUP($FA54,STREV,LOOKUPS!D$10,0)*$FC$6+VLOOKUP($FA54,LTREV,LOOKUPS!D$9,0)*$FD$6+VLOOKUP($FA54,CFP,LOOKUPS!D$6,0)*$FE$6+VLOOKUP($FA54,EP,LOOKUPS!D$8,0)*$FF$6+VLOOKUP($FA54,BM,LOOKUPS!D$5,0)*$FG$6+VLOOKUP($FA54,DIV,LOOKUPS!D$7,0)*$FH$6++VLOOKUP($FA54,SIZE,LOOKUPS!D$11,0)*$FI$6),"",VLOOKUP($FA54,MOM,LOOKUPS!D$12,0)*$FB$6+VLOOKUP($FA54,STREV,LOOKUPS!D$10,0)*$FC$6+VLOOKUP($FA54,LTREV,LOOKUPS!D$9,0)*$FD$6+VLOOKUP($FA54,CFP,LOOKUPS!D$6,0)*$FE$6+VLOOKUP($FA54,EP,LOOKUPS!D$8,0)*$FF$6+VLOOKUP($FA54,BM,LOOKUPS!D$5,0)*$FG$6+VLOOKUP($FA54,DIV,LOOKUPS!D$7,0)*$FH$6++VLOOKUP($FA54,SIZE,LOOKUPS!D$11,0)*$FI$6)</f>
        <v/>
      </c>
      <c r="FD54" s="1" t="str">
        <f>IF(ISERROR(VLOOKUP($FA54,MOM,LOOKUPS!E$12,0)*$FB$6+VLOOKUP($FA54,STREV,LOOKUPS!E$10,0)*$FC$6+VLOOKUP($FA54,LTREV,LOOKUPS!E$9,0)*$FD$6+VLOOKUP($FA54,CFP,LOOKUPS!E$6,0)*$FE$6+VLOOKUP($FA54,EP,LOOKUPS!E$8,0)*$FF$6+VLOOKUP($FA54,BM,LOOKUPS!E$5,0)*$FG$6+VLOOKUP($FA54,DIV,LOOKUPS!E$7,0)*$FH$6++VLOOKUP($FA54,SIZE,LOOKUPS!E$11,0)*$FI$6),"",VLOOKUP($FA54,MOM,LOOKUPS!E$12,0)*$FB$6+VLOOKUP($FA54,STREV,LOOKUPS!E$10,0)*$FC$6+VLOOKUP($FA54,LTREV,LOOKUPS!E$9,0)*$FD$6+VLOOKUP($FA54,CFP,LOOKUPS!E$6,0)*$FE$6+VLOOKUP($FA54,EP,LOOKUPS!E$8,0)*$FF$6+VLOOKUP($FA54,BM,LOOKUPS!E$5,0)*$FG$6+VLOOKUP($FA54,DIV,LOOKUPS!E$7,0)*$FH$6++VLOOKUP($FA54,SIZE,LOOKUPS!E$11,0)*$FI$6)</f>
        <v/>
      </c>
      <c r="FE54" s="1" t="str">
        <f>IF(ISERROR(VLOOKUP($FA54,MOM,LOOKUPS!F$12,0)*$FB$6+VLOOKUP($FA54,STREV,LOOKUPS!F$10,0)*$FC$6+VLOOKUP($FA54,LTREV,LOOKUPS!F$9,0)*$FD$6+VLOOKUP($FA54,CFP,LOOKUPS!F$6,0)*$FE$6+VLOOKUP($FA54,EP,LOOKUPS!F$8,0)*$FF$6+VLOOKUP($FA54,BM,LOOKUPS!F$5,0)*$FG$6+VLOOKUP($FA54,DIV,LOOKUPS!F$7,0)*$FH$6++VLOOKUP($FA54,SIZE,LOOKUPS!F$11,0)*$FI$6),"",VLOOKUP($FA54,MOM,LOOKUPS!F$12,0)*$FB$6+VLOOKUP($FA54,STREV,LOOKUPS!F$10,0)*$FC$6+VLOOKUP($FA54,LTREV,LOOKUPS!F$9,0)*$FD$6+VLOOKUP($FA54,CFP,LOOKUPS!F$6,0)*$FE$6+VLOOKUP($FA54,EP,LOOKUPS!F$8,0)*$FF$6+VLOOKUP($FA54,BM,LOOKUPS!F$5,0)*$FG$6+VLOOKUP($FA54,DIV,LOOKUPS!F$7,0)*$FH$6++VLOOKUP($FA54,SIZE,LOOKUPS!F$11,0)*$FI$6)</f>
        <v/>
      </c>
      <c r="FF54" s="1" t="str">
        <f>IF(ISERROR(VLOOKUP($FA54,MOM,LOOKUPS!G$12,0)*$FB$6+VLOOKUP($FA54,STREV,LOOKUPS!G$10,0)*$FC$6+VLOOKUP($FA54,LTREV,LOOKUPS!G$9,0)*$FD$6+VLOOKUP($FA54,CFP,LOOKUPS!G$6,0)*$FE$6+VLOOKUP($FA54,EP,LOOKUPS!G$8,0)*$FF$6+VLOOKUP($FA54,BM,LOOKUPS!G$5,0)*$FG$6+VLOOKUP($FA54,DIV,LOOKUPS!G$7,0)*$FH$6++VLOOKUP($FA54,SIZE,LOOKUPS!G$11,0)*$FI$6),"",VLOOKUP($FA54,MOM,LOOKUPS!G$12,0)*$FB$6+VLOOKUP($FA54,STREV,LOOKUPS!G$10,0)*$FC$6+VLOOKUP($FA54,LTREV,LOOKUPS!G$9,0)*$FD$6+VLOOKUP($FA54,CFP,LOOKUPS!G$6,0)*$FE$6+VLOOKUP($FA54,EP,LOOKUPS!G$8,0)*$FF$6+VLOOKUP($FA54,BM,LOOKUPS!G$5,0)*$FG$6+VLOOKUP($FA54,DIV,LOOKUPS!G$7,0)*$FH$6++VLOOKUP($FA54,SIZE,LOOKUPS!G$11,0)*$FI$6)</f>
        <v/>
      </c>
      <c r="FG54" s="1" t="str">
        <f>IF(ISERROR(VLOOKUP($FA54,MOM,LOOKUPS!H$12,0)*$FB$6+VLOOKUP($FA54,STREV,LOOKUPS!H$10,0)*$FC$6+VLOOKUP($FA54,LTREV,LOOKUPS!H$9,0)*$FD$6+VLOOKUP($FA54,CFP,LOOKUPS!H$6,0)*$FE$6+VLOOKUP($FA54,EP,LOOKUPS!H$8,0)*$FF$6+VLOOKUP($FA54,BM,LOOKUPS!H$5,0)*$FG$6+VLOOKUP($FA54,DIV,LOOKUPS!H$7,0)*$FH$6++VLOOKUP($FA54,SIZE,LOOKUPS!H$11,0)*$FI$6),"",VLOOKUP($FA54,MOM,LOOKUPS!H$12,0)*$FB$6+VLOOKUP($FA54,STREV,LOOKUPS!H$10,0)*$FC$6+VLOOKUP($FA54,LTREV,LOOKUPS!H$9,0)*$FD$6+VLOOKUP($FA54,CFP,LOOKUPS!H$6,0)*$FE$6+VLOOKUP($FA54,EP,LOOKUPS!H$8,0)*$FF$6+VLOOKUP($FA54,BM,LOOKUPS!H$5,0)*$FG$6+VLOOKUP($FA54,DIV,LOOKUPS!H$7,0)*$FH$6++VLOOKUP($FA54,SIZE,LOOKUPS!H$11,0)*$FI$6)</f>
        <v/>
      </c>
      <c r="FH54" s="1" t="str">
        <f>IF(ISERROR(VLOOKUP($FA54,MOM,LOOKUPS!I$12,0)*$FB$6+VLOOKUP($FA54,STREV,LOOKUPS!I$10,0)*$FC$6+VLOOKUP($FA54,LTREV,LOOKUPS!I$9,0)*$FD$6+VLOOKUP($FA54,CFP,LOOKUPS!I$6,0)*$FE$6+VLOOKUP($FA54,EP,LOOKUPS!I$8,0)*$FF$6+VLOOKUP($FA54,BM,LOOKUPS!I$5,0)*$FG$6+VLOOKUP($FA54,DIV,LOOKUPS!I$7,0)*$FH$6++VLOOKUP($FA54,SIZE,LOOKUPS!I$11,0)*$FI$6),"",VLOOKUP($FA54,MOM,LOOKUPS!I$12,0)*$FB$6+VLOOKUP($FA54,STREV,LOOKUPS!I$10,0)*$FC$6+VLOOKUP($FA54,LTREV,LOOKUPS!I$9,0)*$FD$6+VLOOKUP($FA54,CFP,LOOKUPS!I$6,0)*$FE$6+VLOOKUP($FA54,EP,LOOKUPS!I$8,0)*$FF$6+VLOOKUP($FA54,BM,LOOKUPS!I$5,0)*$FG$6+VLOOKUP($FA54,DIV,LOOKUPS!I$7,0)*$FH$6++VLOOKUP($FA54,SIZE,LOOKUPS!I$11,0)*$FI$6)</f>
        <v/>
      </c>
      <c r="FI54" s="1" t="str">
        <f>IF(ISERROR(VLOOKUP($FA54,MOM,LOOKUPS!J$12,0)*$FB$6+VLOOKUP($FA54,STREV,LOOKUPS!J$10,0)*$FC$6+VLOOKUP($FA54,LTREV,LOOKUPS!J$9,0)*$FD$6+VLOOKUP($FA54,CFP,LOOKUPS!J$6,0)*$FE$6+VLOOKUP($FA54,EP,LOOKUPS!J$8,0)*$FF$6+VLOOKUP($FA54,BM,LOOKUPS!J$5,0)*$FG$6+VLOOKUP($FA54,DIV,LOOKUPS!J$7,0)*$FH$6++VLOOKUP($FA54,SIZE,LOOKUPS!J$11,0)*$FI$6),"",VLOOKUP($FA54,MOM,LOOKUPS!J$12,0)*$FB$6+VLOOKUP($FA54,STREV,LOOKUPS!J$10,0)*$FC$6+VLOOKUP($FA54,LTREV,LOOKUPS!J$9,0)*$FD$6+VLOOKUP($FA54,CFP,LOOKUPS!J$6,0)*$FE$6+VLOOKUP($FA54,EP,LOOKUPS!J$8,0)*$FF$6+VLOOKUP($FA54,BM,LOOKUPS!J$5,0)*$FG$6+VLOOKUP($FA54,DIV,LOOKUPS!J$7,0)*$FH$6++VLOOKUP($FA54,SIZE,LOOKUPS!J$11,0)*$FI$6)</f>
        <v/>
      </c>
      <c r="FJ54" s="1" t="str">
        <f>IF(ISERROR(VLOOKUP($FA54,MOM,LOOKUPS!K$12,0)*$FB$6+VLOOKUP($FA54,STREV,LOOKUPS!K$10,0)*$FC$6+VLOOKUP($FA54,LTREV,LOOKUPS!K$9,0)*$FD$6+VLOOKUP($FA54,CFP,LOOKUPS!K$6,0)*$FE$6+VLOOKUP($FA54,EP,LOOKUPS!K$8,0)*$FF$6+VLOOKUP($FA54,BM,LOOKUPS!K$5,0)*$FG$6+VLOOKUP($FA54,DIV,LOOKUPS!K$7,0)*$FH$6++VLOOKUP($FA54,SIZE,LOOKUPS!K$11,0)*$FI$6),"",VLOOKUP($FA54,MOM,LOOKUPS!K$12,0)*$FB$6+VLOOKUP($FA54,STREV,LOOKUPS!K$10,0)*$FC$6+VLOOKUP($FA54,LTREV,LOOKUPS!K$9,0)*$FD$6+VLOOKUP($FA54,CFP,LOOKUPS!K$6,0)*$FE$6+VLOOKUP($FA54,EP,LOOKUPS!K$8,0)*$FF$6+VLOOKUP($FA54,BM,LOOKUPS!K$5,0)*$FG$6+VLOOKUP($FA54,DIV,LOOKUPS!K$7,0)*$FH$6++VLOOKUP($FA54,SIZE,LOOKUPS!K$11,0)*$FI$6)</f>
        <v/>
      </c>
      <c r="FK54" s="1" t="str">
        <f>IF(ISERROR(VLOOKUP($FA54,MOM,LOOKUPS!L$12,0)*$FB$6+VLOOKUP($FA54,STREV,LOOKUPS!L$10,0)*$FC$6+VLOOKUP($FA54,LTREV,LOOKUPS!L$9,0)*$FD$6+VLOOKUP($FA54,CFP,LOOKUPS!L$6,0)*$FE$6+VLOOKUP($FA54,EP,LOOKUPS!L$8,0)*$FF$6+VLOOKUP($FA54,BM,LOOKUPS!L$5,0)*$FG$6+VLOOKUP($FA54,DIV,LOOKUPS!L$7,0)*$FH$6++VLOOKUP($FA54,SIZE,LOOKUPS!L$11,0)*$FI$6),"",VLOOKUP($FA54,MOM,LOOKUPS!L$12,0)*$FB$6+VLOOKUP($FA54,STREV,LOOKUPS!L$10,0)*$FC$6+VLOOKUP($FA54,LTREV,LOOKUPS!L$9,0)*$FD$6+VLOOKUP($FA54,CFP,LOOKUPS!L$6,0)*$FE$6+VLOOKUP($FA54,EP,LOOKUPS!L$8,0)*$FF$6+VLOOKUP($FA54,BM,LOOKUPS!L$5,0)*$FG$6+VLOOKUP($FA54,DIV,LOOKUPS!L$7,0)*$FH$6++VLOOKUP($FA54,SIZE,LOOKUPS!L$11,0)*$FI$6)</f>
        <v/>
      </c>
    </row>
    <row r="55" spans="1:167" x14ac:dyDescent="0.3">
      <c r="A55" s="1">
        <v>193010</v>
      </c>
      <c r="B55" s="1">
        <v>-10.52</v>
      </c>
      <c r="C55" s="1">
        <v>-13.92</v>
      </c>
      <c r="D55" s="1">
        <v>-12.16</v>
      </c>
      <c r="E55" s="1">
        <v>-14.16</v>
      </c>
      <c r="F55" s="1">
        <v>-9.77</v>
      </c>
      <c r="G55" s="1">
        <v>-8.76</v>
      </c>
      <c r="H55" s="1">
        <v>-5.64</v>
      </c>
      <c r="I55" s="1">
        <v>-8.7100000000000009</v>
      </c>
      <c r="J55" s="1">
        <v>-7.05</v>
      </c>
      <c r="K55" s="1">
        <v>-7.67</v>
      </c>
      <c r="M55" s="1">
        <v>192911</v>
      </c>
      <c r="N55" s="1">
        <v>-12.74</v>
      </c>
      <c r="O55" s="1">
        <v>-17.05</v>
      </c>
      <c r="P55" s="1">
        <v>-16.059999999999999</v>
      </c>
      <c r="Q55" s="1">
        <v>-14.79</v>
      </c>
      <c r="R55" s="1">
        <v>-10.74</v>
      </c>
      <c r="S55" s="1">
        <v>-11.77</v>
      </c>
      <c r="T55" s="1">
        <v>-11.56</v>
      </c>
      <c r="U55" s="1">
        <v>-10.64</v>
      </c>
      <c r="V55" s="1">
        <v>-9.57</v>
      </c>
      <c r="W55" s="1">
        <v>-10.47</v>
      </c>
      <c r="Y55" s="1">
        <v>193410</v>
      </c>
      <c r="Z55" s="1">
        <v>0.13</v>
      </c>
      <c r="AA55" s="1">
        <v>-3.22</v>
      </c>
      <c r="AB55" s="1">
        <v>-5.31</v>
      </c>
      <c r="AC55" s="1">
        <v>-3.01</v>
      </c>
      <c r="AD55" s="1">
        <v>-3.71</v>
      </c>
      <c r="AE55" s="1">
        <v>-3.34</v>
      </c>
      <c r="AF55" s="1">
        <v>-0.1</v>
      </c>
      <c r="AG55" s="1">
        <v>-1.58</v>
      </c>
      <c r="AH55" s="1">
        <v>-0.54</v>
      </c>
      <c r="AI55" s="1">
        <v>0.43</v>
      </c>
      <c r="AK55">
        <v>195504</v>
      </c>
      <c r="AL55">
        <v>0.19</v>
      </c>
      <c r="AM55">
        <v>2.73</v>
      </c>
      <c r="AN55">
        <v>2.89</v>
      </c>
      <c r="AO55">
        <v>2.16</v>
      </c>
      <c r="AP55">
        <v>2.74</v>
      </c>
      <c r="AQ55">
        <v>2.74</v>
      </c>
      <c r="AR55">
        <v>2.97</v>
      </c>
      <c r="AS55">
        <v>2.33</v>
      </c>
      <c r="AT55">
        <v>2.3199999999999998</v>
      </c>
      <c r="AU55">
        <v>3.41</v>
      </c>
      <c r="AV55">
        <v>2.0699999999999998</v>
      </c>
      <c r="AW55">
        <v>2.7</v>
      </c>
      <c r="AX55">
        <v>2.78</v>
      </c>
      <c r="AY55">
        <v>2.98</v>
      </c>
      <c r="AZ55">
        <v>2.96</v>
      </c>
      <c r="BA55">
        <v>2.81</v>
      </c>
      <c r="BB55">
        <v>1.86</v>
      </c>
      <c r="BC55">
        <v>3.02</v>
      </c>
      <c r="BD55">
        <v>1.62</v>
      </c>
      <c r="BF55" s="1">
        <v>195504</v>
      </c>
      <c r="BG55" s="1">
        <v>2.64</v>
      </c>
      <c r="BH55" s="1">
        <v>2.4500000000000002</v>
      </c>
      <c r="BI55" s="1">
        <v>3.16</v>
      </c>
      <c r="BJ55" s="1">
        <v>1.96</v>
      </c>
      <c r="BK55" s="1">
        <v>3.16</v>
      </c>
      <c r="BL55" s="1">
        <v>2.16</v>
      </c>
      <c r="BM55" s="1">
        <v>3.49</v>
      </c>
      <c r="BN55" s="1">
        <v>1.99</v>
      </c>
      <c r="BO55" s="1">
        <v>2.15</v>
      </c>
      <c r="BP55" s="1">
        <v>3.84</v>
      </c>
      <c r="BQ55" s="1">
        <v>2.4700000000000002</v>
      </c>
      <c r="BR55" s="1">
        <v>1.04</v>
      </c>
      <c r="BS55" s="1">
        <v>3.31</v>
      </c>
      <c r="BT55" s="1">
        <v>3.76</v>
      </c>
      <c r="BU55" s="1">
        <v>3.2</v>
      </c>
      <c r="BV55" s="1">
        <v>2.37</v>
      </c>
      <c r="BW55" s="1">
        <v>1.59</v>
      </c>
      <c r="BX55" s="1">
        <v>2.41</v>
      </c>
      <c r="BY55" s="1">
        <v>1.88</v>
      </c>
      <c r="CA55" s="1">
        <v>193004</v>
      </c>
      <c r="CB55" s="1">
        <v>-11.39</v>
      </c>
      <c r="CC55" s="1">
        <v>-4.63</v>
      </c>
      <c r="CD55" s="1">
        <v>-3.63</v>
      </c>
      <c r="CE55" s="1">
        <v>-6.53</v>
      </c>
      <c r="CF55" s="1">
        <v>-2.4500000000000002</v>
      </c>
      <c r="CG55" s="1">
        <v>-5.54</v>
      </c>
      <c r="CH55" s="1">
        <v>-4.32</v>
      </c>
      <c r="CI55" s="1">
        <v>-4.3600000000000003</v>
      </c>
      <c r="CJ55" s="1">
        <v>-7.34</v>
      </c>
      <c r="CK55" s="1">
        <v>-1.74</v>
      </c>
      <c r="CL55" s="1">
        <v>-3.18</v>
      </c>
      <c r="CM55" s="1">
        <v>-9.0299999999999994</v>
      </c>
      <c r="CN55" s="1">
        <v>-2.0499999999999998</v>
      </c>
      <c r="CO55" s="1">
        <v>-5.38</v>
      </c>
      <c r="CP55" s="1">
        <v>-3.19</v>
      </c>
      <c r="CQ55" s="1">
        <v>-3.84</v>
      </c>
      <c r="CR55" s="1">
        <v>-4.8899999999999997</v>
      </c>
      <c r="CS55" s="1">
        <v>-4.92</v>
      </c>
      <c r="CT55" s="1">
        <v>-9.85</v>
      </c>
      <c r="CV55" s="1">
        <v>193104</v>
      </c>
      <c r="CW55" s="1">
        <v>-18.510000000000002</v>
      </c>
      <c r="CX55" s="1">
        <v>-9.92</v>
      </c>
      <c r="CY55" s="1">
        <v>-13.81</v>
      </c>
      <c r="CZ55" s="1">
        <v>-17.84</v>
      </c>
      <c r="DA55" s="1">
        <v>-10.039999999999999</v>
      </c>
      <c r="DB55" s="1">
        <v>-10.24</v>
      </c>
      <c r="DC55" s="1">
        <v>-15.86</v>
      </c>
      <c r="DD55" s="1">
        <v>-15.63</v>
      </c>
      <c r="DE55" s="1">
        <v>-17.510000000000002</v>
      </c>
      <c r="DF55" s="1">
        <v>-10.82</v>
      </c>
      <c r="DG55" s="1">
        <v>-9.25</v>
      </c>
      <c r="DH55" s="1">
        <v>-9.7100000000000009</v>
      </c>
      <c r="DI55" s="1">
        <v>-10.8</v>
      </c>
      <c r="DJ55" s="1">
        <v>-15.98</v>
      </c>
      <c r="DK55" s="1">
        <v>-15.76</v>
      </c>
      <c r="DL55" s="1">
        <v>-12.68</v>
      </c>
      <c r="DM55" s="1">
        <v>-18.510000000000002</v>
      </c>
      <c r="DN55" s="1">
        <v>-18.55</v>
      </c>
      <c r="DO55" s="1">
        <v>-16.47</v>
      </c>
      <c r="DQ55" s="1">
        <v>193004</v>
      </c>
      <c r="DR55" s="1">
        <v>-99.99</v>
      </c>
      <c r="DS55" s="1">
        <v>-5.91</v>
      </c>
      <c r="DT55" s="1">
        <v>-4.87</v>
      </c>
      <c r="DU55" s="1">
        <v>-3.55</v>
      </c>
      <c r="DV55" s="1">
        <v>-8.31</v>
      </c>
      <c r="DW55" s="1">
        <v>-3.93</v>
      </c>
      <c r="DX55" s="1">
        <v>-4.05</v>
      </c>
      <c r="DY55" s="1">
        <v>-4.59</v>
      </c>
      <c r="DZ55" s="1">
        <v>-3.09</v>
      </c>
      <c r="EA55" s="1">
        <v>-9.44</v>
      </c>
      <c r="EB55" s="1">
        <v>-7.18</v>
      </c>
      <c r="EC55" s="1">
        <v>-1.0900000000000001</v>
      </c>
      <c r="ED55" s="1">
        <v>-6.64</v>
      </c>
      <c r="EE55" s="1">
        <v>-2.4700000000000002</v>
      </c>
      <c r="EF55" s="1">
        <v>-5.62</v>
      </c>
      <c r="EG55" s="1">
        <v>-4.7</v>
      </c>
      <c r="EH55" s="1">
        <v>-4.47</v>
      </c>
      <c r="EI55" s="1">
        <v>-5.57</v>
      </c>
      <c r="EJ55" s="1">
        <v>-0.69</v>
      </c>
      <c r="EL55">
        <v>193004</v>
      </c>
      <c r="EM55">
        <v>-2.06</v>
      </c>
      <c r="EN55">
        <v>-0.2</v>
      </c>
      <c r="EO55">
        <v>-0.84</v>
      </c>
      <c r="EP55">
        <v>0.21</v>
      </c>
      <c r="ER55" s="1">
        <v>193010</v>
      </c>
      <c r="ES55" s="1">
        <v>6.89</v>
      </c>
      <c r="EU55" s="1">
        <v>192911</v>
      </c>
      <c r="EV55" s="1">
        <v>-7.99</v>
      </c>
      <c r="EX55" s="1">
        <v>193410</v>
      </c>
      <c r="EY55" s="1">
        <v>-4.0999999999999996</v>
      </c>
      <c r="FA55" s="1">
        <v>193010</v>
      </c>
      <c r="FB55" s="1" t="str">
        <f>IF(ISERROR(VLOOKUP($FA55,MOM,LOOKUPS!C$12,0)*$FB$6+VLOOKUP($FA55,STREV,LOOKUPS!C$10,0)*$FC$6+VLOOKUP($FA55,LTREV,LOOKUPS!C$9,0)*$FD$6+VLOOKUP($FA55,CFP,LOOKUPS!C$6,0)*$FE$6+VLOOKUP($FA55,EP,LOOKUPS!C$8,0)*$FF$6+VLOOKUP($FA55,BM,LOOKUPS!C$5,0)*$FG$6+VLOOKUP($FA55,DIV,LOOKUPS!C$7,0)*$FH$6++VLOOKUP($FA55,SIZE,LOOKUPS!C$11,0)*$FI$6),"",VLOOKUP($FA55,MOM,LOOKUPS!C$12,0)*$FB$6+VLOOKUP($FA55,STREV,LOOKUPS!C$10,0)*$FC$6+VLOOKUP($FA55,LTREV,LOOKUPS!C$9,0)*$FD$6+VLOOKUP($FA55,CFP,LOOKUPS!C$6,0)*$FE$6+VLOOKUP($FA55,EP,LOOKUPS!C$8,0)*$FF$6+VLOOKUP($FA55,BM,LOOKUPS!C$5,0)*$FG$6+VLOOKUP($FA55,DIV,LOOKUPS!C$7,0)*$FH$6++VLOOKUP($FA55,SIZE,LOOKUPS!C$11,0)*$FI$6)</f>
        <v/>
      </c>
      <c r="FC55" s="1" t="str">
        <f>IF(ISERROR(VLOOKUP($FA55,MOM,LOOKUPS!D$12,0)*$FB$6+VLOOKUP($FA55,STREV,LOOKUPS!D$10,0)*$FC$6+VLOOKUP($FA55,LTREV,LOOKUPS!D$9,0)*$FD$6+VLOOKUP($FA55,CFP,LOOKUPS!D$6,0)*$FE$6+VLOOKUP($FA55,EP,LOOKUPS!D$8,0)*$FF$6+VLOOKUP($FA55,BM,LOOKUPS!D$5,0)*$FG$6+VLOOKUP($FA55,DIV,LOOKUPS!D$7,0)*$FH$6++VLOOKUP($FA55,SIZE,LOOKUPS!D$11,0)*$FI$6),"",VLOOKUP($FA55,MOM,LOOKUPS!D$12,0)*$FB$6+VLOOKUP($FA55,STREV,LOOKUPS!D$10,0)*$FC$6+VLOOKUP($FA55,LTREV,LOOKUPS!D$9,0)*$FD$6+VLOOKUP($FA55,CFP,LOOKUPS!D$6,0)*$FE$6+VLOOKUP($FA55,EP,LOOKUPS!D$8,0)*$FF$6+VLOOKUP($FA55,BM,LOOKUPS!D$5,0)*$FG$6+VLOOKUP($FA55,DIV,LOOKUPS!D$7,0)*$FH$6++VLOOKUP($FA55,SIZE,LOOKUPS!D$11,0)*$FI$6)</f>
        <v/>
      </c>
      <c r="FD55" s="1" t="str">
        <f>IF(ISERROR(VLOOKUP($FA55,MOM,LOOKUPS!E$12,0)*$FB$6+VLOOKUP($FA55,STREV,LOOKUPS!E$10,0)*$FC$6+VLOOKUP($FA55,LTREV,LOOKUPS!E$9,0)*$FD$6+VLOOKUP($FA55,CFP,LOOKUPS!E$6,0)*$FE$6+VLOOKUP($FA55,EP,LOOKUPS!E$8,0)*$FF$6+VLOOKUP($FA55,BM,LOOKUPS!E$5,0)*$FG$6+VLOOKUP($FA55,DIV,LOOKUPS!E$7,0)*$FH$6++VLOOKUP($FA55,SIZE,LOOKUPS!E$11,0)*$FI$6),"",VLOOKUP($FA55,MOM,LOOKUPS!E$12,0)*$FB$6+VLOOKUP($FA55,STREV,LOOKUPS!E$10,0)*$FC$6+VLOOKUP($FA55,LTREV,LOOKUPS!E$9,0)*$FD$6+VLOOKUP($FA55,CFP,LOOKUPS!E$6,0)*$FE$6+VLOOKUP($FA55,EP,LOOKUPS!E$8,0)*$FF$6+VLOOKUP($FA55,BM,LOOKUPS!E$5,0)*$FG$6+VLOOKUP($FA55,DIV,LOOKUPS!E$7,0)*$FH$6++VLOOKUP($FA55,SIZE,LOOKUPS!E$11,0)*$FI$6)</f>
        <v/>
      </c>
      <c r="FE55" s="1" t="str">
        <f>IF(ISERROR(VLOOKUP($FA55,MOM,LOOKUPS!F$12,0)*$FB$6+VLOOKUP($FA55,STREV,LOOKUPS!F$10,0)*$FC$6+VLOOKUP($FA55,LTREV,LOOKUPS!F$9,0)*$FD$6+VLOOKUP($FA55,CFP,LOOKUPS!F$6,0)*$FE$6+VLOOKUP($FA55,EP,LOOKUPS!F$8,0)*$FF$6+VLOOKUP($FA55,BM,LOOKUPS!F$5,0)*$FG$6+VLOOKUP($FA55,DIV,LOOKUPS!F$7,0)*$FH$6++VLOOKUP($FA55,SIZE,LOOKUPS!F$11,0)*$FI$6),"",VLOOKUP($FA55,MOM,LOOKUPS!F$12,0)*$FB$6+VLOOKUP($FA55,STREV,LOOKUPS!F$10,0)*$FC$6+VLOOKUP($FA55,LTREV,LOOKUPS!F$9,0)*$FD$6+VLOOKUP($FA55,CFP,LOOKUPS!F$6,0)*$FE$6+VLOOKUP($FA55,EP,LOOKUPS!F$8,0)*$FF$6+VLOOKUP($FA55,BM,LOOKUPS!F$5,0)*$FG$6+VLOOKUP($FA55,DIV,LOOKUPS!F$7,0)*$FH$6++VLOOKUP($FA55,SIZE,LOOKUPS!F$11,0)*$FI$6)</f>
        <v/>
      </c>
      <c r="FF55" s="1" t="str">
        <f>IF(ISERROR(VLOOKUP($FA55,MOM,LOOKUPS!G$12,0)*$FB$6+VLOOKUP($FA55,STREV,LOOKUPS!G$10,0)*$FC$6+VLOOKUP($FA55,LTREV,LOOKUPS!G$9,0)*$FD$6+VLOOKUP($FA55,CFP,LOOKUPS!G$6,0)*$FE$6+VLOOKUP($FA55,EP,LOOKUPS!G$8,0)*$FF$6+VLOOKUP($FA55,BM,LOOKUPS!G$5,0)*$FG$6+VLOOKUP($FA55,DIV,LOOKUPS!G$7,0)*$FH$6++VLOOKUP($FA55,SIZE,LOOKUPS!G$11,0)*$FI$6),"",VLOOKUP($FA55,MOM,LOOKUPS!G$12,0)*$FB$6+VLOOKUP($FA55,STREV,LOOKUPS!G$10,0)*$FC$6+VLOOKUP($FA55,LTREV,LOOKUPS!G$9,0)*$FD$6+VLOOKUP($FA55,CFP,LOOKUPS!G$6,0)*$FE$6+VLOOKUP($FA55,EP,LOOKUPS!G$8,0)*$FF$6+VLOOKUP($FA55,BM,LOOKUPS!G$5,0)*$FG$6+VLOOKUP($FA55,DIV,LOOKUPS!G$7,0)*$FH$6++VLOOKUP($FA55,SIZE,LOOKUPS!G$11,0)*$FI$6)</f>
        <v/>
      </c>
      <c r="FG55" s="1" t="str">
        <f>IF(ISERROR(VLOOKUP($FA55,MOM,LOOKUPS!H$12,0)*$FB$6+VLOOKUP($FA55,STREV,LOOKUPS!H$10,0)*$FC$6+VLOOKUP($FA55,LTREV,LOOKUPS!H$9,0)*$FD$6+VLOOKUP($FA55,CFP,LOOKUPS!H$6,0)*$FE$6+VLOOKUP($FA55,EP,LOOKUPS!H$8,0)*$FF$6+VLOOKUP($FA55,BM,LOOKUPS!H$5,0)*$FG$6+VLOOKUP($FA55,DIV,LOOKUPS!H$7,0)*$FH$6++VLOOKUP($FA55,SIZE,LOOKUPS!H$11,0)*$FI$6),"",VLOOKUP($FA55,MOM,LOOKUPS!H$12,0)*$FB$6+VLOOKUP($FA55,STREV,LOOKUPS!H$10,0)*$FC$6+VLOOKUP($FA55,LTREV,LOOKUPS!H$9,0)*$FD$6+VLOOKUP($FA55,CFP,LOOKUPS!H$6,0)*$FE$6+VLOOKUP($FA55,EP,LOOKUPS!H$8,0)*$FF$6+VLOOKUP($FA55,BM,LOOKUPS!H$5,0)*$FG$6+VLOOKUP($FA55,DIV,LOOKUPS!H$7,0)*$FH$6++VLOOKUP($FA55,SIZE,LOOKUPS!H$11,0)*$FI$6)</f>
        <v/>
      </c>
      <c r="FH55" s="1" t="str">
        <f>IF(ISERROR(VLOOKUP($FA55,MOM,LOOKUPS!I$12,0)*$FB$6+VLOOKUP($FA55,STREV,LOOKUPS!I$10,0)*$FC$6+VLOOKUP($FA55,LTREV,LOOKUPS!I$9,0)*$FD$6+VLOOKUP($FA55,CFP,LOOKUPS!I$6,0)*$FE$6+VLOOKUP($FA55,EP,LOOKUPS!I$8,0)*$FF$6+VLOOKUP($FA55,BM,LOOKUPS!I$5,0)*$FG$6+VLOOKUP($FA55,DIV,LOOKUPS!I$7,0)*$FH$6++VLOOKUP($FA55,SIZE,LOOKUPS!I$11,0)*$FI$6),"",VLOOKUP($FA55,MOM,LOOKUPS!I$12,0)*$FB$6+VLOOKUP($FA55,STREV,LOOKUPS!I$10,0)*$FC$6+VLOOKUP($FA55,LTREV,LOOKUPS!I$9,0)*$FD$6+VLOOKUP($FA55,CFP,LOOKUPS!I$6,0)*$FE$6+VLOOKUP($FA55,EP,LOOKUPS!I$8,0)*$FF$6+VLOOKUP($FA55,BM,LOOKUPS!I$5,0)*$FG$6+VLOOKUP($FA55,DIV,LOOKUPS!I$7,0)*$FH$6++VLOOKUP($FA55,SIZE,LOOKUPS!I$11,0)*$FI$6)</f>
        <v/>
      </c>
      <c r="FI55" s="1" t="str">
        <f>IF(ISERROR(VLOOKUP($FA55,MOM,LOOKUPS!J$12,0)*$FB$6+VLOOKUP($FA55,STREV,LOOKUPS!J$10,0)*$FC$6+VLOOKUP($FA55,LTREV,LOOKUPS!J$9,0)*$FD$6+VLOOKUP($FA55,CFP,LOOKUPS!J$6,0)*$FE$6+VLOOKUP($FA55,EP,LOOKUPS!J$8,0)*$FF$6+VLOOKUP($FA55,BM,LOOKUPS!J$5,0)*$FG$6+VLOOKUP($FA55,DIV,LOOKUPS!J$7,0)*$FH$6++VLOOKUP($FA55,SIZE,LOOKUPS!J$11,0)*$FI$6),"",VLOOKUP($FA55,MOM,LOOKUPS!J$12,0)*$FB$6+VLOOKUP($FA55,STREV,LOOKUPS!J$10,0)*$FC$6+VLOOKUP($FA55,LTREV,LOOKUPS!J$9,0)*$FD$6+VLOOKUP($FA55,CFP,LOOKUPS!J$6,0)*$FE$6+VLOOKUP($FA55,EP,LOOKUPS!J$8,0)*$FF$6+VLOOKUP($FA55,BM,LOOKUPS!J$5,0)*$FG$6+VLOOKUP($FA55,DIV,LOOKUPS!J$7,0)*$FH$6++VLOOKUP($FA55,SIZE,LOOKUPS!J$11,0)*$FI$6)</f>
        <v/>
      </c>
      <c r="FJ55" s="1" t="str">
        <f>IF(ISERROR(VLOOKUP($FA55,MOM,LOOKUPS!K$12,0)*$FB$6+VLOOKUP($FA55,STREV,LOOKUPS!K$10,0)*$FC$6+VLOOKUP($FA55,LTREV,LOOKUPS!K$9,0)*$FD$6+VLOOKUP($FA55,CFP,LOOKUPS!K$6,0)*$FE$6+VLOOKUP($FA55,EP,LOOKUPS!K$8,0)*$FF$6+VLOOKUP($FA55,BM,LOOKUPS!K$5,0)*$FG$6+VLOOKUP($FA55,DIV,LOOKUPS!K$7,0)*$FH$6++VLOOKUP($FA55,SIZE,LOOKUPS!K$11,0)*$FI$6),"",VLOOKUP($FA55,MOM,LOOKUPS!K$12,0)*$FB$6+VLOOKUP($FA55,STREV,LOOKUPS!K$10,0)*$FC$6+VLOOKUP($FA55,LTREV,LOOKUPS!K$9,0)*$FD$6+VLOOKUP($FA55,CFP,LOOKUPS!K$6,0)*$FE$6+VLOOKUP($FA55,EP,LOOKUPS!K$8,0)*$FF$6+VLOOKUP($FA55,BM,LOOKUPS!K$5,0)*$FG$6+VLOOKUP($FA55,DIV,LOOKUPS!K$7,0)*$FH$6++VLOOKUP($FA55,SIZE,LOOKUPS!K$11,0)*$FI$6)</f>
        <v/>
      </c>
      <c r="FK55" s="1" t="str">
        <f>IF(ISERROR(VLOOKUP($FA55,MOM,LOOKUPS!L$12,0)*$FB$6+VLOOKUP($FA55,STREV,LOOKUPS!L$10,0)*$FC$6+VLOOKUP($FA55,LTREV,LOOKUPS!L$9,0)*$FD$6+VLOOKUP($FA55,CFP,LOOKUPS!L$6,0)*$FE$6+VLOOKUP($FA55,EP,LOOKUPS!L$8,0)*$FF$6+VLOOKUP($FA55,BM,LOOKUPS!L$5,0)*$FG$6+VLOOKUP($FA55,DIV,LOOKUPS!L$7,0)*$FH$6++VLOOKUP($FA55,SIZE,LOOKUPS!L$11,0)*$FI$6),"",VLOOKUP($FA55,MOM,LOOKUPS!L$12,0)*$FB$6+VLOOKUP($FA55,STREV,LOOKUPS!L$10,0)*$FC$6+VLOOKUP($FA55,LTREV,LOOKUPS!L$9,0)*$FD$6+VLOOKUP($FA55,CFP,LOOKUPS!L$6,0)*$FE$6+VLOOKUP($FA55,EP,LOOKUPS!L$8,0)*$FF$6+VLOOKUP($FA55,BM,LOOKUPS!L$5,0)*$FG$6+VLOOKUP($FA55,DIV,LOOKUPS!L$7,0)*$FH$6++VLOOKUP($FA55,SIZE,LOOKUPS!L$11,0)*$FI$6)</f>
        <v/>
      </c>
    </row>
    <row r="56" spans="1:167" x14ac:dyDescent="0.3">
      <c r="A56" s="1">
        <v>193011</v>
      </c>
      <c r="B56" s="1">
        <v>-1.28</v>
      </c>
      <c r="C56" s="1">
        <v>0.59</v>
      </c>
      <c r="D56" s="1">
        <v>-3.98</v>
      </c>
      <c r="E56" s="1">
        <v>-2.27</v>
      </c>
      <c r="F56" s="1">
        <v>-3.08</v>
      </c>
      <c r="G56" s="1">
        <v>-2.23</v>
      </c>
      <c r="H56" s="1">
        <v>-3.89</v>
      </c>
      <c r="I56" s="1">
        <v>-2.92</v>
      </c>
      <c r="J56" s="1">
        <v>-1.29</v>
      </c>
      <c r="K56" s="1">
        <v>-0.76</v>
      </c>
      <c r="M56" s="1">
        <v>192912</v>
      </c>
      <c r="N56" s="1">
        <v>-4.53</v>
      </c>
      <c r="O56" s="1">
        <v>-4</v>
      </c>
      <c r="P56" s="1">
        <v>-3.55</v>
      </c>
      <c r="Q56" s="1">
        <v>-0.71</v>
      </c>
      <c r="R56" s="1">
        <v>-1.31</v>
      </c>
      <c r="S56" s="1">
        <v>-0.42</v>
      </c>
      <c r="T56" s="1">
        <v>-3.4</v>
      </c>
      <c r="U56" s="1">
        <v>-1.7</v>
      </c>
      <c r="V56" s="1">
        <v>-2.33</v>
      </c>
      <c r="W56" s="1">
        <v>-3.94</v>
      </c>
      <c r="Y56" s="1">
        <v>193411</v>
      </c>
      <c r="Z56" s="1">
        <v>15.37</v>
      </c>
      <c r="AA56" s="1">
        <v>11.91</v>
      </c>
      <c r="AB56" s="1">
        <v>17.34</v>
      </c>
      <c r="AC56" s="1">
        <v>14.08</v>
      </c>
      <c r="AD56" s="1">
        <v>16.329999999999998</v>
      </c>
      <c r="AE56" s="1">
        <v>12.66</v>
      </c>
      <c r="AF56" s="1">
        <v>12.08</v>
      </c>
      <c r="AG56" s="1">
        <v>11.1</v>
      </c>
      <c r="AH56" s="1">
        <v>8.51</v>
      </c>
      <c r="AI56" s="1">
        <v>10.16</v>
      </c>
      <c r="AK56">
        <v>195505</v>
      </c>
      <c r="AL56">
        <v>-0.95</v>
      </c>
      <c r="AM56">
        <v>1.56</v>
      </c>
      <c r="AN56">
        <v>0.3</v>
      </c>
      <c r="AO56">
        <v>0.88</v>
      </c>
      <c r="AP56">
        <v>2.11</v>
      </c>
      <c r="AQ56">
        <v>0.15</v>
      </c>
      <c r="AR56">
        <v>0.54</v>
      </c>
      <c r="AS56">
        <v>0.53</v>
      </c>
      <c r="AT56">
        <v>0.93</v>
      </c>
      <c r="AU56">
        <v>2.09</v>
      </c>
      <c r="AV56">
        <v>2.13</v>
      </c>
      <c r="AW56">
        <v>0.47</v>
      </c>
      <c r="AX56">
        <v>-0.16</v>
      </c>
      <c r="AY56">
        <v>0.65</v>
      </c>
      <c r="AZ56">
        <v>0.44</v>
      </c>
      <c r="BA56">
        <v>0.28999999999999998</v>
      </c>
      <c r="BB56">
        <v>0.77</v>
      </c>
      <c r="BC56">
        <v>0.15</v>
      </c>
      <c r="BD56">
        <v>1.72</v>
      </c>
      <c r="BF56" s="1">
        <v>195505</v>
      </c>
      <c r="BG56" s="1">
        <v>8.39</v>
      </c>
      <c r="BH56" s="1">
        <v>0.87</v>
      </c>
      <c r="BI56" s="1">
        <v>1.04</v>
      </c>
      <c r="BJ56" s="1">
        <v>0.48</v>
      </c>
      <c r="BK56" s="1">
        <v>0.98</v>
      </c>
      <c r="BL56" s="1">
        <v>0.67</v>
      </c>
      <c r="BM56" s="1">
        <v>1.33</v>
      </c>
      <c r="BN56" s="1">
        <v>0.68</v>
      </c>
      <c r="BO56" s="1">
        <v>0.45</v>
      </c>
      <c r="BP56" s="1">
        <v>1.21</v>
      </c>
      <c r="BQ56" s="1">
        <v>0.74</v>
      </c>
      <c r="BR56" s="1">
        <v>0.66</v>
      </c>
      <c r="BS56" s="1">
        <v>0.68</v>
      </c>
      <c r="BT56" s="1">
        <v>1.85</v>
      </c>
      <c r="BU56" s="1">
        <v>0.8</v>
      </c>
      <c r="BV56" s="1">
        <v>0.83</v>
      </c>
      <c r="BW56" s="1">
        <v>0.52</v>
      </c>
      <c r="BX56" s="1">
        <v>0.74</v>
      </c>
      <c r="BY56" s="1">
        <v>0.16</v>
      </c>
      <c r="CA56" s="1">
        <v>193005</v>
      </c>
      <c r="CB56" s="1">
        <v>-22.33</v>
      </c>
      <c r="CC56" s="1">
        <v>-2.42</v>
      </c>
      <c r="CD56" s="1">
        <v>-3.04</v>
      </c>
      <c r="CE56" s="1">
        <v>-4.87</v>
      </c>
      <c r="CF56" s="1">
        <v>-2.54</v>
      </c>
      <c r="CG56" s="1">
        <v>-2.3199999999999998</v>
      </c>
      <c r="CH56" s="1">
        <v>-3.57</v>
      </c>
      <c r="CI56" s="1">
        <v>-3.14</v>
      </c>
      <c r="CJ56" s="1">
        <v>-5.42</v>
      </c>
      <c r="CK56" s="1">
        <v>-3.36</v>
      </c>
      <c r="CL56" s="1">
        <v>-1.71</v>
      </c>
      <c r="CM56" s="1">
        <v>-2.1800000000000002</v>
      </c>
      <c r="CN56" s="1">
        <v>-2.46</v>
      </c>
      <c r="CO56" s="1">
        <v>-2.54</v>
      </c>
      <c r="CP56" s="1">
        <v>-4.66</v>
      </c>
      <c r="CQ56" s="1">
        <v>-2.57</v>
      </c>
      <c r="CR56" s="1">
        <v>-3.73</v>
      </c>
      <c r="CS56" s="1">
        <v>-5.21</v>
      </c>
      <c r="CT56" s="1">
        <v>-5.64</v>
      </c>
      <c r="CV56" s="1">
        <v>193105</v>
      </c>
      <c r="CW56" s="1">
        <v>-15.59</v>
      </c>
      <c r="CX56" s="1">
        <v>-13.16</v>
      </c>
      <c r="CY56" s="1">
        <v>-14.08</v>
      </c>
      <c r="CZ56" s="1">
        <v>-13.81</v>
      </c>
      <c r="DA56" s="1">
        <v>-14.27</v>
      </c>
      <c r="DB56" s="1">
        <v>-11.69</v>
      </c>
      <c r="DC56" s="1">
        <v>-14.74</v>
      </c>
      <c r="DD56" s="1">
        <v>-14.99</v>
      </c>
      <c r="DE56" s="1">
        <v>-12.97</v>
      </c>
      <c r="DF56" s="1">
        <v>-15.04</v>
      </c>
      <c r="DG56" s="1">
        <v>-13.5</v>
      </c>
      <c r="DH56" s="1">
        <v>-11.02</v>
      </c>
      <c r="DI56" s="1">
        <v>-12.4</v>
      </c>
      <c r="DJ56" s="1">
        <v>-14.88</v>
      </c>
      <c r="DK56" s="1">
        <v>-14.61</v>
      </c>
      <c r="DL56" s="1">
        <v>-14.44</v>
      </c>
      <c r="DM56" s="1">
        <v>-15.53</v>
      </c>
      <c r="DN56" s="1">
        <v>-11.59</v>
      </c>
      <c r="DO56" s="1">
        <v>-14.35</v>
      </c>
      <c r="DQ56" s="1">
        <v>193005</v>
      </c>
      <c r="DR56" s="1">
        <v>-99.99</v>
      </c>
      <c r="DS56" s="1">
        <v>-7.29</v>
      </c>
      <c r="DT56" s="1">
        <v>-3.07</v>
      </c>
      <c r="DU56" s="1">
        <v>-1.49</v>
      </c>
      <c r="DV56" s="1">
        <v>-7.74</v>
      </c>
      <c r="DW56" s="1">
        <v>-4.6500000000000004</v>
      </c>
      <c r="DX56" s="1">
        <v>-2.66</v>
      </c>
      <c r="DY56" s="1">
        <v>-3.23</v>
      </c>
      <c r="DZ56" s="1">
        <v>-1.02</v>
      </c>
      <c r="EA56" s="1">
        <v>-10.6</v>
      </c>
      <c r="EB56" s="1">
        <v>-4.88</v>
      </c>
      <c r="EC56" s="1">
        <v>-6.41</v>
      </c>
      <c r="ED56" s="1">
        <v>-2.97</v>
      </c>
      <c r="EE56" s="1">
        <v>-2.5299999999999998</v>
      </c>
      <c r="EF56" s="1">
        <v>-2.79</v>
      </c>
      <c r="EG56" s="1">
        <v>-4.03</v>
      </c>
      <c r="EH56" s="1">
        <v>-2.46</v>
      </c>
      <c r="EI56" s="1">
        <v>-1.26</v>
      </c>
      <c r="EJ56" s="1">
        <v>-0.78</v>
      </c>
      <c r="EL56">
        <v>193005</v>
      </c>
      <c r="EM56">
        <v>-1.66</v>
      </c>
      <c r="EN56">
        <v>-2.04</v>
      </c>
      <c r="EO56">
        <v>-0.63</v>
      </c>
      <c r="EP56">
        <v>0.26</v>
      </c>
      <c r="ER56" s="1">
        <v>193011</v>
      </c>
      <c r="ES56" s="1">
        <v>-1.18</v>
      </c>
      <c r="EU56" s="1">
        <v>192912</v>
      </c>
      <c r="EV56" s="1">
        <v>1.56</v>
      </c>
      <c r="EX56" s="1">
        <v>193411</v>
      </c>
      <c r="EY56" s="1">
        <v>2.89</v>
      </c>
      <c r="FA56" s="1">
        <v>193011</v>
      </c>
      <c r="FB56" s="1" t="str">
        <f>IF(ISERROR(VLOOKUP($FA56,MOM,LOOKUPS!C$12,0)*$FB$6+VLOOKUP($FA56,STREV,LOOKUPS!C$10,0)*$FC$6+VLOOKUP($FA56,LTREV,LOOKUPS!C$9,0)*$FD$6+VLOOKUP($FA56,CFP,LOOKUPS!C$6,0)*$FE$6+VLOOKUP($FA56,EP,LOOKUPS!C$8,0)*$FF$6+VLOOKUP($FA56,BM,LOOKUPS!C$5,0)*$FG$6+VLOOKUP($FA56,DIV,LOOKUPS!C$7,0)*$FH$6++VLOOKUP($FA56,SIZE,LOOKUPS!C$11,0)*$FI$6),"",VLOOKUP($FA56,MOM,LOOKUPS!C$12,0)*$FB$6+VLOOKUP($FA56,STREV,LOOKUPS!C$10,0)*$FC$6+VLOOKUP($FA56,LTREV,LOOKUPS!C$9,0)*$FD$6+VLOOKUP($FA56,CFP,LOOKUPS!C$6,0)*$FE$6+VLOOKUP($FA56,EP,LOOKUPS!C$8,0)*$FF$6+VLOOKUP($FA56,BM,LOOKUPS!C$5,0)*$FG$6+VLOOKUP($FA56,DIV,LOOKUPS!C$7,0)*$FH$6++VLOOKUP($FA56,SIZE,LOOKUPS!C$11,0)*$FI$6)</f>
        <v/>
      </c>
      <c r="FC56" s="1" t="str">
        <f>IF(ISERROR(VLOOKUP($FA56,MOM,LOOKUPS!D$12,0)*$FB$6+VLOOKUP($FA56,STREV,LOOKUPS!D$10,0)*$FC$6+VLOOKUP($FA56,LTREV,LOOKUPS!D$9,0)*$FD$6+VLOOKUP($FA56,CFP,LOOKUPS!D$6,0)*$FE$6+VLOOKUP($FA56,EP,LOOKUPS!D$8,0)*$FF$6+VLOOKUP($FA56,BM,LOOKUPS!D$5,0)*$FG$6+VLOOKUP($FA56,DIV,LOOKUPS!D$7,0)*$FH$6++VLOOKUP($FA56,SIZE,LOOKUPS!D$11,0)*$FI$6),"",VLOOKUP($FA56,MOM,LOOKUPS!D$12,0)*$FB$6+VLOOKUP($FA56,STREV,LOOKUPS!D$10,0)*$FC$6+VLOOKUP($FA56,LTREV,LOOKUPS!D$9,0)*$FD$6+VLOOKUP($FA56,CFP,LOOKUPS!D$6,0)*$FE$6+VLOOKUP($FA56,EP,LOOKUPS!D$8,0)*$FF$6+VLOOKUP($FA56,BM,LOOKUPS!D$5,0)*$FG$6+VLOOKUP($FA56,DIV,LOOKUPS!D$7,0)*$FH$6++VLOOKUP($FA56,SIZE,LOOKUPS!D$11,0)*$FI$6)</f>
        <v/>
      </c>
      <c r="FD56" s="1" t="str">
        <f>IF(ISERROR(VLOOKUP($FA56,MOM,LOOKUPS!E$12,0)*$FB$6+VLOOKUP($FA56,STREV,LOOKUPS!E$10,0)*$FC$6+VLOOKUP($FA56,LTREV,LOOKUPS!E$9,0)*$FD$6+VLOOKUP($FA56,CFP,LOOKUPS!E$6,0)*$FE$6+VLOOKUP($FA56,EP,LOOKUPS!E$8,0)*$FF$6+VLOOKUP($FA56,BM,LOOKUPS!E$5,0)*$FG$6+VLOOKUP($FA56,DIV,LOOKUPS!E$7,0)*$FH$6++VLOOKUP($FA56,SIZE,LOOKUPS!E$11,0)*$FI$6),"",VLOOKUP($FA56,MOM,LOOKUPS!E$12,0)*$FB$6+VLOOKUP($FA56,STREV,LOOKUPS!E$10,0)*$FC$6+VLOOKUP($FA56,LTREV,LOOKUPS!E$9,0)*$FD$6+VLOOKUP($FA56,CFP,LOOKUPS!E$6,0)*$FE$6+VLOOKUP($FA56,EP,LOOKUPS!E$8,0)*$FF$6+VLOOKUP($FA56,BM,LOOKUPS!E$5,0)*$FG$6+VLOOKUP($FA56,DIV,LOOKUPS!E$7,0)*$FH$6++VLOOKUP($FA56,SIZE,LOOKUPS!E$11,0)*$FI$6)</f>
        <v/>
      </c>
      <c r="FE56" s="1" t="str">
        <f>IF(ISERROR(VLOOKUP($FA56,MOM,LOOKUPS!F$12,0)*$FB$6+VLOOKUP($FA56,STREV,LOOKUPS!F$10,0)*$FC$6+VLOOKUP($FA56,LTREV,LOOKUPS!F$9,0)*$FD$6+VLOOKUP($FA56,CFP,LOOKUPS!F$6,0)*$FE$6+VLOOKUP($FA56,EP,LOOKUPS!F$8,0)*$FF$6+VLOOKUP($FA56,BM,LOOKUPS!F$5,0)*$FG$6+VLOOKUP($FA56,DIV,LOOKUPS!F$7,0)*$FH$6++VLOOKUP($FA56,SIZE,LOOKUPS!F$11,0)*$FI$6),"",VLOOKUP($FA56,MOM,LOOKUPS!F$12,0)*$FB$6+VLOOKUP($FA56,STREV,LOOKUPS!F$10,0)*$FC$6+VLOOKUP($FA56,LTREV,LOOKUPS!F$9,0)*$FD$6+VLOOKUP($FA56,CFP,LOOKUPS!F$6,0)*$FE$6+VLOOKUP($FA56,EP,LOOKUPS!F$8,0)*$FF$6+VLOOKUP($FA56,BM,LOOKUPS!F$5,0)*$FG$6+VLOOKUP($FA56,DIV,LOOKUPS!F$7,0)*$FH$6++VLOOKUP($FA56,SIZE,LOOKUPS!F$11,0)*$FI$6)</f>
        <v/>
      </c>
      <c r="FF56" s="1" t="str">
        <f>IF(ISERROR(VLOOKUP($FA56,MOM,LOOKUPS!G$12,0)*$FB$6+VLOOKUP($FA56,STREV,LOOKUPS!G$10,0)*$FC$6+VLOOKUP($FA56,LTREV,LOOKUPS!G$9,0)*$FD$6+VLOOKUP($FA56,CFP,LOOKUPS!G$6,0)*$FE$6+VLOOKUP($FA56,EP,LOOKUPS!G$8,0)*$FF$6+VLOOKUP($FA56,BM,LOOKUPS!G$5,0)*$FG$6+VLOOKUP($FA56,DIV,LOOKUPS!G$7,0)*$FH$6++VLOOKUP($FA56,SIZE,LOOKUPS!G$11,0)*$FI$6),"",VLOOKUP($FA56,MOM,LOOKUPS!G$12,0)*$FB$6+VLOOKUP($FA56,STREV,LOOKUPS!G$10,0)*$FC$6+VLOOKUP($FA56,LTREV,LOOKUPS!G$9,0)*$FD$6+VLOOKUP($FA56,CFP,LOOKUPS!G$6,0)*$FE$6+VLOOKUP($FA56,EP,LOOKUPS!G$8,0)*$FF$6+VLOOKUP($FA56,BM,LOOKUPS!G$5,0)*$FG$6+VLOOKUP($FA56,DIV,LOOKUPS!G$7,0)*$FH$6++VLOOKUP($FA56,SIZE,LOOKUPS!G$11,0)*$FI$6)</f>
        <v/>
      </c>
      <c r="FG56" s="1" t="str">
        <f>IF(ISERROR(VLOOKUP($FA56,MOM,LOOKUPS!H$12,0)*$FB$6+VLOOKUP($FA56,STREV,LOOKUPS!H$10,0)*$FC$6+VLOOKUP($FA56,LTREV,LOOKUPS!H$9,0)*$FD$6+VLOOKUP($FA56,CFP,LOOKUPS!H$6,0)*$FE$6+VLOOKUP($FA56,EP,LOOKUPS!H$8,0)*$FF$6+VLOOKUP($FA56,BM,LOOKUPS!H$5,0)*$FG$6+VLOOKUP($FA56,DIV,LOOKUPS!H$7,0)*$FH$6++VLOOKUP($FA56,SIZE,LOOKUPS!H$11,0)*$FI$6),"",VLOOKUP($FA56,MOM,LOOKUPS!H$12,0)*$FB$6+VLOOKUP($FA56,STREV,LOOKUPS!H$10,0)*$FC$6+VLOOKUP($FA56,LTREV,LOOKUPS!H$9,0)*$FD$6+VLOOKUP($FA56,CFP,LOOKUPS!H$6,0)*$FE$6+VLOOKUP($FA56,EP,LOOKUPS!H$8,0)*$FF$6+VLOOKUP($FA56,BM,LOOKUPS!H$5,0)*$FG$6+VLOOKUP($FA56,DIV,LOOKUPS!H$7,0)*$FH$6++VLOOKUP($FA56,SIZE,LOOKUPS!H$11,0)*$FI$6)</f>
        <v/>
      </c>
      <c r="FH56" s="1" t="str">
        <f>IF(ISERROR(VLOOKUP($FA56,MOM,LOOKUPS!I$12,0)*$FB$6+VLOOKUP($FA56,STREV,LOOKUPS!I$10,0)*$FC$6+VLOOKUP($FA56,LTREV,LOOKUPS!I$9,0)*$FD$6+VLOOKUP($FA56,CFP,LOOKUPS!I$6,0)*$FE$6+VLOOKUP($FA56,EP,LOOKUPS!I$8,0)*$FF$6+VLOOKUP($FA56,BM,LOOKUPS!I$5,0)*$FG$6+VLOOKUP($FA56,DIV,LOOKUPS!I$7,0)*$FH$6++VLOOKUP($FA56,SIZE,LOOKUPS!I$11,0)*$FI$6),"",VLOOKUP($FA56,MOM,LOOKUPS!I$12,0)*$FB$6+VLOOKUP($FA56,STREV,LOOKUPS!I$10,0)*$FC$6+VLOOKUP($FA56,LTREV,LOOKUPS!I$9,0)*$FD$6+VLOOKUP($FA56,CFP,LOOKUPS!I$6,0)*$FE$6+VLOOKUP($FA56,EP,LOOKUPS!I$8,0)*$FF$6+VLOOKUP($FA56,BM,LOOKUPS!I$5,0)*$FG$6+VLOOKUP($FA56,DIV,LOOKUPS!I$7,0)*$FH$6++VLOOKUP($FA56,SIZE,LOOKUPS!I$11,0)*$FI$6)</f>
        <v/>
      </c>
      <c r="FI56" s="1" t="str">
        <f>IF(ISERROR(VLOOKUP($FA56,MOM,LOOKUPS!J$12,0)*$FB$6+VLOOKUP($FA56,STREV,LOOKUPS!J$10,0)*$FC$6+VLOOKUP($FA56,LTREV,LOOKUPS!J$9,0)*$FD$6+VLOOKUP($FA56,CFP,LOOKUPS!J$6,0)*$FE$6+VLOOKUP($FA56,EP,LOOKUPS!J$8,0)*$FF$6+VLOOKUP($FA56,BM,LOOKUPS!J$5,0)*$FG$6+VLOOKUP($FA56,DIV,LOOKUPS!J$7,0)*$FH$6++VLOOKUP($FA56,SIZE,LOOKUPS!J$11,0)*$FI$6),"",VLOOKUP($FA56,MOM,LOOKUPS!J$12,0)*$FB$6+VLOOKUP($FA56,STREV,LOOKUPS!J$10,0)*$FC$6+VLOOKUP($FA56,LTREV,LOOKUPS!J$9,0)*$FD$6+VLOOKUP($FA56,CFP,LOOKUPS!J$6,0)*$FE$6+VLOOKUP($FA56,EP,LOOKUPS!J$8,0)*$FF$6+VLOOKUP($FA56,BM,LOOKUPS!J$5,0)*$FG$6+VLOOKUP($FA56,DIV,LOOKUPS!J$7,0)*$FH$6++VLOOKUP($FA56,SIZE,LOOKUPS!J$11,0)*$FI$6)</f>
        <v/>
      </c>
      <c r="FJ56" s="1" t="str">
        <f>IF(ISERROR(VLOOKUP($FA56,MOM,LOOKUPS!K$12,0)*$FB$6+VLOOKUP($FA56,STREV,LOOKUPS!K$10,0)*$FC$6+VLOOKUP($FA56,LTREV,LOOKUPS!K$9,0)*$FD$6+VLOOKUP($FA56,CFP,LOOKUPS!K$6,0)*$FE$6+VLOOKUP($FA56,EP,LOOKUPS!K$8,0)*$FF$6+VLOOKUP($FA56,BM,LOOKUPS!K$5,0)*$FG$6+VLOOKUP($FA56,DIV,LOOKUPS!K$7,0)*$FH$6++VLOOKUP($FA56,SIZE,LOOKUPS!K$11,0)*$FI$6),"",VLOOKUP($FA56,MOM,LOOKUPS!K$12,0)*$FB$6+VLOOKUP($FA56,STREV,LOOKUPS!K$10,0)*$FC$6+VLOOKUP($FA56,LTREV,LOOKUPS!K$9,0)*$FD$6+VLOOKUP($FA56,CFP,LOOKUPS!K$6,0)*$FE$6+VLOOKUP($FA56,EP,LOOKUPS!K$8,0)*$FF$6+VLOOKUP($FA56,BM,LOOKUPS!K$5,0)*$FG$6+VLOOKUP($FA56,DIV,LOOKUPS!K$7,0)*$FH$6++VLOOKUP($FA56,SIZE,LOOKUPS!K$11,0)*$FI$6)</f>
        <v/>
      </c>
      <c r="FK56" s="1" t="str">
        <f>IF(ISERROR(VLOOKUP($FA56,MOM,LOOKUPS!L$12,0)*$FB$6+VLOOKUP($FA56,STREV,LOOKUPS!L$10,0)*$FC$6+VLOOKUP($FA56,LTREV,LOOKUPS!L$9,0)*$FD$6+VLOOKUP($FA56,CFP,LOOKUPS!L$6,0)*$FE$6+VLOOKUP($FA56,EP,LOOKUPS!L$8,0)*$FF$6+VLOOKUP($FA56,BM,LOOKUPS!L$5,0)*$FG$6+VLOOKUP($FA56,DIV,LOOKUPS!L$7,0)*$FH$6++VLOOKUP($FA56,SIZE,LOOKUPS!L$11,0)*$FI$6),"",VLOOKUP($FA56,MOM,LOOKUPS!L$12,0)*$FB$6+VLOOKUP($FA56,STREV,LOOKUPS!L$10,0)*$FC$6+VLOOKUP($FA56,LTREV,LOOKUPS!L$9,0)*$FD$6+VLOOKUP($FA56,CFP,LOOKUPS!L$6,0)*$FE$6+VLOOKUP($FA56,EP,LOOKUPS!L$8,0)*$FF$6+VLOOKUP($FA56,BM,LOOKUPS!L$5,0)*$FG$6+VLOOKUP($FA56,DIV,LOOKUPS!L$7,0)*$FH$6++VLOOKUP($FA56,SIZE,LOOKUPS!L$11,0)*$FI$6)</f>
        <v/>
      </c>
    </row>
    <row r="57" spans="1:167" x14ac:dyDescent="0.3">
      <c r="A57" s="1">
        <v>193012</v>
      </c>
      <c r="B57" s="1">
        <v>-25.4</v>
      </c>
      <c r="C57" s="1">
        <v>-18.38</v>
      </c>
      <c r="D57" s="1">
        <v>-17.63</v>
      </c>
      <c r="E57" s="1">
        <v>-15.12</v>
      </c>
      <c r="F57" s="1">
        <v>-15.95</v>
      </c>
      <c r="G57" s="1">
        <v>-10.98</v>
      </c>
      <c r="H57" s="1">
        <v>-13.34</v>
      </c>
      <c r="I57" s="1">
        <v>-8.7799999999999994</v>
      </c>
      <c r="J57" s="1">
        <v>-6.41</v>
      </c>
      <c r="K57" s="1">
        <v>-5.96</v>
      </c>
      <c r="M57" s="1">
        <v>193001</v>
      </c>
      <c r="N57" s="1">
        <v>29.1</v>
      </c>
      <c r="O57" s="1">
        <v>16.13</v>
      </c>
      <c r="P57" s="1">
        <v>14.21</v>
      </c>
      <c r="Q57" s="1">
        <v>9.39</v>
      </c>
      <c r="R57" s="1">
        <v>8.11</v>
      </c>
      <c r="S57" s="1">
        <v>9.8699999999999992</v>
      </c>
      <c r="T57" s="1">
        <v>5.6</v>
      </c>
      <c r="U57" s="1">
        <v>5.0999999999999996</v>
      </c>
      <c r="V57" s="1">
        <v>4.78</v>
      </c>
      <c r="W57" s="1">
        <v>5.54</v>
      </c>
      <c r="Y57" s="1">
        <v>193412</v>
      </c>
      <c r="Z57" s="1">
        <v>1.98</v>
      </c>
      <c r="AA57" s="1">
        <v>-0.3</v>
      </c>
      <c r="AB57" s="1">
        <v>-1.68</v>
      </c>
      <c r="AC57" s="1">
        <v>2.59</v>
      </c>
      <c r="AD57" s="1">
        <v>-0.43</v>
      </c>
      <c r="AE57" s="1">
        <v>3.01</v>
      </c>
      <c r="AF57" s="1">
        <v>0.87</v>
      </c>
      <c r="AG57" s="1">
        <v>0.99</v>
      </c>
      <c r="AH57" s="1">
        <v>1.75</v>
      </c>
      <c r="AI57" s="1">
        <v>1.64</v>
      </c>
      <c r="AK57">
        <v>195506</v>
      </c>
      <c r="AL57">
        <v>-5.77</v>
      </c>
      <c r="AM57">
        <v>3.13</v>
      </c>
      <c r="AN57">
        <v>3.59</v>
      </c>
      <c r="AO57">
        <v>5.2</v>
      </c>
      <c r="AP57">
        <v>3.19</v>
      </c>
      <c r="AQ57">
        <v>2.73</v>
      </c>
      <c r="AR57">
        <v>3.1</v>
      </c>
      <c r="AS57">
        <v>4.58</v>
      </c>
      <c r="AT57">
        <v>6.09</v>
      </c>
      <c r="AU57">
        <v>3.8</v>
      </c>
      <c r="AV57">
        <v>2.57</v>
      </c>
      <c r="AW57">
        <v>3.03</v>
      </c>
      <c r="AX57">
        <v>2.44</v>
      </c>
      <c r="AY57">
        <v>3.51</v>
      </c>
      <c r="AZ57">
        <v>2.68</v>
      </c>
      <c r="BA57">
        <v>5.74</v>
      </c>
      <c r="BB57">
        <v>3.42</v>
      </c>
      <c r="BC57">
        <v>3.2</v>
      </c>
      <c r="BD57">
        <v>8.98</v>
      </c>
      <c r="BF57" s="1">
        <v>195506</v>
      </c>
      <c r="BG57" s="1">
        <v>0.54</v>
      </c>
      <c r="BH57" s="1">
        <v>2.99</v>
      </c>
      <c r="BI57" s="1">
        <v>3.36</v>
      </c>
      <c r="BJ57" s="1">
        <v>5.55</v>
      </c>
      <c r="BK57" s="1">
        <v>3.22</v>
      </c>
      <c r="BL57" s="1">
        <v>2.2400000000000002</v>
      </c>
      <c r="BM57" s="1">
        <v>3.86</v>
      </c>
      <c r="BN57" s="1">
        <v>5.05</v>
      </c>
      <c r="BO57" s="1">
        <v>5.17</v>
      </c>
      <c r="BP57" s="1">
        <v>3.77</v>
      </c>
      <c r="BQ57" s="1">
        <v>2.66</v>
      </c>
      <c r="BR57" s="1">
        <v>2.5499999999999998</v>
      </c>
      <c r="BS57" s="1">
        <v>1.92</v>
      </c>
      <c r="BT57" s="1">
        <v>4.46</v>
      </c>
      <c r="BU57" s="1">
        <v>3.24</v>
      </c>
      <c r="BV57" s="1">
        <v>3.8</v>
      </c>
      <c r="BW57" s="1">
        <v>6.33</v>
      </c>
      <c r="BX57" s="1">
        <v>5.25</v>
      </c>
      <c r="BY57" s="1">
        <v>5.09</v>
      </c>
      <c r="CA57" s="1">
        <v>193006</v>
      </c>
      <c r="CB57" s="1">
        <v>-30.94</v>
      </c>
      <c r="CC57" s="1">
        <v>-18.84</v>
      </c>
      <c r="CD57" s="1">
        <v>-17.25</v>
      </c>
      <c r="CE57" s="1">
        <v>-17.600000000000001</v>
      </c>
      <c r="CF57" s="1">
        <v>-19.7</v>
      </c>
      <c r="CG57" s="1">
        <v>-18.73</v>
      </c>
      <c r="CH57" s="1">
        <v>-16.47</v>
      </c>
      <c r="CI57" s="1">
        <v>-15.56</v>
      </c>
      <c r="CJ57" s="1">
        <v>-18.670000000000002</v>
      </c>
      <c r="CK57" s="1">
        <v>-21.9</v>
      </c>
      <c r="CL57" s="1">
        <v>-17.5</v>
      </c>
      <c r="CM57" s="1">
        <v>-17.12</v>
      </c>
      <c r="CN57" s="1">
        <v>-20.34</v>
      </c>
      <c r="CO57" s="1">
        <v>-15.41</v>
      </c>
      <c r="CP57" s="1">
        <v>-17.600000000000001</v>
      </c>
      <c r="CQ57" s="1">
        <v>-15.68</v>
      </c>
      <c r="CR57" s="1">
        <v>-15.43</v>
      </c>
      <c r="CS57" s="1">
        <v>-17.43</v>
      </c>
      <c r="CT57" s="1">
        <v>-19.98</v>
      </c>
      <c r="CV57" s="1">
        <v>193106</v>
      </c>
      <c r="CW57" s="1">
        <v>24.77</v>
      </c>
      <c r="CX57" s="1">
        <v>13.94</v>
      </c>
      <c r="CY57" s="1">
        <v>15.88</v>
      </c>
      <c r="CZ57" s="1">
        <v>17.29</v>
      </c>
      <c r="DA57" s="1">
        <v>14.06</v>
      </c>
      <c r="DB57" s="1">
        <v>13.92</v>
      </c>
      <c r="DC57" s="1">
        <v>17.91</v>
      </c>
      <c r="DD57" s="1">
        <v>16.27</v>
      </c>
      <c r="DE57" s="1">
        <v>16.46</v>
      </c>
      <c r="DF57" s="1">
        <v>14.58</v>
      </c>
      <c r="DG57" s="1">
        <v>13.54</v>
      </c>
      <c r="DH57" s="1">
        <v>13.71</v>
      </c>
      <c r="DI57" s="1">
        <v>14.14</v>
      </c>
      <c r="DJ57" s="1">
        <v>18.89</v>
      </c>
      <c r="DK57" s="1">
        <v>16.98</v>
      </c>
      <c r="DL57" s="1">
        <v>13.48</v>
      </c>
      <c r="DM57" s="1">
        <v>18.989999999999998</v>
      </c>
      <c r="DN57" s="1">
        <v>15.73</v>
      </c>
      <c r="DO57" s="1">
        <v>17.18</v>
      </c>
      <c r="DQ57" s="1">
        <v>193006</v>
      </c>
      <c r="DR57" s="1">
        <v>-99.99</v>
      </c>
      <c r="DS57" s="1">
        <v>-19.61</v>
      </c>
      <c r="DT57" s="1">
        <v>-18.43</v>
      </c>
      <c r="DU57" s="1">
        <v>-16.690000000000001</v>
      </c>
      <c r="DV57" s="1">
        <v>-19.57</v>
      </c>
      <c r="DW57" s="1">
        <v>-19.809999999999999</v>
      </c>
      <c r="DX57" s="1">
        <v>-17.690000000000001</v>
      </c>
      <c r="DY57" s="1">
        <v>-18.27</v>
      </c>
      <c r="DZ57" s="1">
        <v>-15.95</v>
      </c>
      <c r="EA57" s="1">
        <v>-19.75</v>
      </c>
      <c r="EB57" s="1">
        <v>-19.39</v>
      </c>
      <c r="EC57" s="1">
        <v>-19.690000000000001</v>
      </c>
      <c r="ED57" s="1">
        <v>-19.93</v>
      </c>
      <c r="EE57" s="1">
        <v>-17.87</v>
      </c>
      <c r="EF57" s="1">
        <v>-17.510000000000002</v>
      </c>
      <c r="EG57" s="1">
        <v>-18.36</v>
      </c>
      <c r="EH57" s="1">
        <v>-18.190000000000001</v>
      </c>
      <c r="EI57" s="1">
        <v>-16.98</v>
      </c>
      <c r="EJ57" s="1">
        <v>-14.96</v>
      </c>
      <c r="EL57">
        <v>193006</v>
      </c>
      <c r="EM57">
        <v>-16.27</v>
      </c>
      <c r="EN57">
        <v>-3.24</v>
      </c>
      <c r="EO57">
        <v>2</v>
      </c>
      <c r="EP57">
        <v>0.27</v>
      </c>
      <c r="ER57" s="1">
        <v>193012</v>
      </c>
      <c r="ES57" s="1">
        <v>13.27</v>
      </c>
      <c r="EU57" s="1">
        <v>193001</v>
      </c>
      <c r="EV57" s="1">
        <v>5.45</v>
      </c>
      <c r="EX57" s="1">
        <v>193412</v>
      </c>
      <c r="EY57" s="1">
        <v>-2.0699999999999998</v>
      </c>
      <c r="FA57" s="1">
        <v>193012</v>
      </c>
      <c r="FB57" s="1" t="str">
        <f>IF(ISERROR(VLOOKUP($FA57,MOM,LOOKUPS!C$12,0)*$FB$6+VLOOKUP($FA57,STREV,LOOKUPS!C$10,0)*$FC$6+VLOOKUP($FA57,LTREV,LOOKUPS!C$9,0)*$FD$6+VLOOKUP($FA57,CFP,LOOKUPS!C$6,0)*$FE$6+VLOOKUP($FA57,EP,LOOKUPS!C$8,0)*$FF$6+VLOOKUP($FA57,BM,LOOKUPS!C$5,0)*$FG$6+VLOOKUP($FA57,DIV,LOOKUPS!C$7,0)*$FH$6++VLOOKUP($FA57,SIZE,LOOKUPS!C$11,0)*$FI$6),"",VLOOKUP($FA57,MOM,LOOKUPS!C$12,0)*$FB$6+VLOOKUP($FA57,STREV,LOOKUPS!C$10,0)*$FC$6+VLOOKUP($FA57,LTREV,LOOKUPS!C$9,0)*$FD$6+VLOOKUP($FA57,CFP,LOOKUPS!C$6,0)*$FE$6+VLOOKUP($FA57,EP,LOOKUPS!C$8,0)*$FF$6+VLOOKUP($FA57,BM,LOOKUPS!C$5,0)*$FG$6+VLOOKUP($FA57,DIV,LOOKUPS!C$7,0)*$FH$6++VLOOKUP($FA57,SIZE,LOOKUPS!C$11,0)*$FI$6)</f>
        <v/>
      </c>
      <c r="FC57" s="1" t="str">
        <f>IF(ISERROR(VLOOKUP($FA57,MOM,LOOKUPS!D$12,0)*$FB$6+VLOOKUP($FA57,STREV,LOOKUPS!D$10,0)*$FC$6+VLOOKUP($FA57,LTREV,LOOKUPS!D$9,0)*$FD$6+VLOOKUP($FA57,CFP,LOOKUPS!D$6,0)*$FE$6+VLOOKUP($FA57,EP,LOOKUPS!D$8,0)*$FF$6+VLOOKUP($FA57,BM,LOOKUPS!D$5,0)*$FG$6+VLOOKUP($FA57,DIV,LOOKUPS!D$7,0)*$FH$6++VLOOKUP($FA57,SIZE,LOOKUPS!D$11,0)*$FI$6),"",VLOOKUP($FA57,MOM,LOOKUPS!D$12,0)*$FB$6+VLOOKUP($FA57,STREV,LOOKUPS!D$10,0)*$FC$6+VLOOKUP($FA57,LTREV,LOOKUPS!D$9,0)*$FD$6+VLOOKUP($FA57,CFP,LOOKUPS!D$6,0)*$FE$6+VLOOKUP($FA57,EP,LOOKUPS!D$8,0)*$FF$6+VLOOKUP($FA57,BM,LOOKUPS!D$5,0)*$FG$6+VLOOKUP($FA57,DIV,LOOKUPS!D$7,0)*$FH$6++VLOOKUP($FA57,SIZE,LOOKUPS!D$11,0)*$FI$6)</f>
        <v/>
      </c>
      <c r="FD57" s="1" t="str">
        <f>IF(ISERROR(VLOOKUP($FA57,MOM,LOOKUPS!E$12,0)*$FB$6+VLOOKUP($FA57,STREV,LOOKUPS!E$10,0)*$FC$6+VLOOKUP($FA57,LTREV,LOOKUPS!E$9,0)*$FD$6+VLOOKUP($FA57,CFP,LOOKUPS!E$6,0)*$FE$6+VLOOKUP($FA57,EP,LOOKUPS!E$8,0)*$FF$6+VLOOKUP($FA57,BM,LOOKUPS!E$5,0)*$FG$6+VLOOKUP($FA57,DIV,LOOKUPS!E$7,0)*$FH$6++VLOOKUP($FA57,SIZE,LOOKUPS!E$11,0)*$FI$6),"",VLOOKUP($FA57,MOM,LOOKUPS!E$12,0)*$FB$6+VLOOKUP($FA57,STREV,LOOKUPS!E$10,0)*$FC$6+VLOOKUP($FA57,LTREV,LOOKUPS!E$9,0)*$FD$6+VLOOKUP($FA57,CFP,LOOKUPS!E$6,0)*$FE$6+VLOOKUP($FA57,EP,LOOKUPS!E$8,0)*$FF$6+VLOOKUP($FA57,BM,LOOKUPS!E$5,0)*$FG$6+VLOOKUP($FA57,DIV,LOOKUPS!E$7,0)*$FH$6++VLOOKUP($FA57,SIZE,LOOKUPS!E$11,0)*$FI$6)</f>
        <v/>
      </c>
      <c r="FE57" s="1" t="str">
        <f>IF(ISERROR(VLOOKUP($FA57,MOM,LOOKUPS!F$12,0)*$FB$6+VLOOKUP($FA57,STREV,LOOKUPS!F$10,0)*$FC$6+VLOOKUP($FA57,LTREV,LOOKUPS!F$9,0)*$FD$6+VLOOKUP($FA57,CFP,LOOKUPS!F$6,0)*$FE$6+VLOOKUP($FA57,EP,LOOKUPS!F$8,0)*$FF$6+VLOOKUP($FA57,BM,LOOKUPS!F$5,0)*$FG$6+VLOOKUP($FA57,DIV,LOOKUPS!F$7,0)*$FH$6++VLOOKUP($FA57,SIZE,LOOKUPS!F$11,0)*$FI$6),"",VLOOKUP($FA57,MOM,LOOKUPS!F$12,0)*$FB$6+VLOOKUP($FA57,STREV,LOOKUPS!F$10,0)*$FC$6+VLOOKUP($FA57,LTREV,LOOKUPS!F$9,0)*$FD$6+VLOOKUP($FA57,CFP,LOOKUPS!F$6,0)*$FE$6+VLOOKUP($FA57,EP,LOOKUPS!F$8,0)*$FF$6+VLOOKUP($FA57,BM,LOOKUPS!F$5,0)*$FG$6+VLOOKUP($FA57,DIV,LOOKUPS!F$7,0)*$FH$6++VLOOKUP($FA57,SIZE,LOOKUPS!F$11,0)*$FI$6)</f>
        <v/>
      </c>
      <c r="FF57" s="1" t="str">
        <f>IF(ISERROR(VLOOKUP($FA57,MOM,LOOKUPS!G$12,0)*$FB$6+VLOOKUP($FA57,STREV,LOOKUPS!G$10,0)*$FC$6+VLOOKUP($FA57,LTREV,LOOKUPS!G$9,0)*$FD$6+VLOOKUP($FA57,CFP,LOOKUPS!G$6,0)*$FE$6+VLOOKUP($FA57,EP,LOOKUPS!G$8,0)*$FF$6+VLOOKUP($FA57,BM,LOOKUPS!G$5,0)*$FG$6+VLOOKUP($FA57,DIV,LOOKUPS!G$7,0)*$FH$6++VLOOKUP($FA57,SIZE,LOOKUPS!G$11,0)*$FI$6),"",VLOOKUP($FA57,MOM,LOOKUPS!G$12,0)*$FB$6+VLOOKUP($FA57,STREV,LOOKUPS!G$10,0)*$FC$6+VLOOKUP($FA57,LTREV,LOOKUPS!G$9,0)*$FD$6+VLOOKUP($FA57,CFP,LOOKUPS!G$6,0)*$FE$6+VLOOKUP($FA57,EP,LOOKUPS!G$8,0)*$FF$6+VLOOKUP($FA57,BM,LOOKUPS!G$5,0)*$FG$6+VLOOKUP($FA57,DIV,LOOKUPS!G$7,0)*$FH$6++VLOOKUP($FA57,SIZE,LOOKUPS!G$11,0)*$FI$6)</f>
        <v/>
      </c>
      <c r="FG57" s="1" t="str">
        <f>IF(ISERROR(VLOOKUP($FA57,MOM,LOOKUPS!H$12,0)*$FB$6+VLOOKUP($FA57,STREV,LOOKUPS!H$10,0)*$FC$6+VLOOKUP($FA57,LTREV,LOOKUPS!H$9,0)*$FD$6+VLOOKUP($FA57,CFP,LOOKUPS!H$6,0)*$FE$6+VLOOKUP($FA57,EP,LOOKUPS!H$8,0)*$FF$6+VLOOKUP($FA57,BM,LOOKUPS!H$5,0)*$FG$6+VLOOKUP($FA57,DIV,LOOKUPS!H$7,0)*$FH$6++VLOOKUP($FA57,SIZE,LOOKUPS!H$11,0)*$FI$6),"",VLOOKUP($FA57,MOM,LOOKUPS!H$12,0)*$FB$6+VLOOKUP($FA57,STREV,LOOKUPS!H$10,0)*$FC$6+VLOOKUP($FA57,LTREV,LOOKUPS!H$9,0)*$FD$6+VLOOKUP($FA57,CFP,LOOKUPS!H$6,0)*$FE$6+VLOOKUP($FA57,EP,LOOKUPS!H$8,0)*$FF$6+VLOOKUP($FA57,BM,LOOKUPS!H$5,0)*$FG$6+VLOOKUP($FA57,DIV,LOOKUPS!H$7,0)*$FH$6++VLOOKUP($FA57,SIZE,LOOKUPS!H$11,0)*$FI$6)</f>
        <v/>
      </c>
      <c r="FH57" s="1" t="str">
        <f>IF(ISERROR(VLOOKUP($FA57,MOM,LOOKUPS!I$12,0)*$FB$6+VLOOKUP($FA57,STREV,LOOKUPS!I$10,0)*$FC$6+VLOOKUP($FA57,LTREV,LOOKUPS!I$9,0)*$FD$6+VLOOKUP($FA57,CFP,LOOKUPS!I$6,0)*$FE$6+VLOOKUP($FA57,EP,LOOKUPS!I$8,0)*$FF$6+VLOOKUP($FA57,BM,LOOKUPS!I$5,0)*$FG$6+VLOOKUP($FA57,DIV,LOOKUPS!I$7,0)*$FH$6++VLOOKUP($FA57,SIZE,LOOKUPS!I$11,0)*$FI$6),"",VLOOKUP($FA57,MOM,LOOKUPS!I$12,0)*$FB$6+VLOOKUP($FA57,STREV,LOOKUPS!I$10,0)*$FC$6+VLOOKUP($FA57,LTREV,LOOKUPS!I$9,0)*$FD$6+VLOOKUP($FA57,CFP,LOOKUPS!I$6,0)*$FE$6+VLOOKUP($FA57,EP,LOOKUPS!I$8,0)*$FF$6+VLOOKUP($FA57,BM,LOOKUPS!I$5,0)*$FG$6+VLOOKUP($FA57,DIV,LOOKUPS!I$7,0)*$FH$6++VLOOKUP($FA57,SIZE,LOOKUPS!I$11,0)*$FI$6)</f>
        <v/>
      </c>
      <c r="FI57" s="1" t="str">
        <f>IF(ISERROR(VLOOKUP($FA57,MOM,LOOKUPS!J$12,0)*$FB$6+VLOOKUP($FA57,STREV,LOOKUPS!J$10,0)*$FC$6+VLOOKUP($FA57,LTREV,LOOKUPS!J$9,0)*$FD$6+VLOOKUP($FA57,CFP,LOOKUPS!J$6,0)*$FE$6+VLOOKUP($FA57,EP,LOOKUPS!J$8,0)*$FF$6+VLOOKUP($FA57,BM,LOOKUPS!J$5,0)*$FG$6+VLOOKUP($FA57,DIV,LOOKUPS!J$7,0)*$FH$6++VLOOKUP($FA57,SIZE,LOOKUPS!J$11,0)*$FI$6),"",VLOOKUP($FA57,MOM,LOOKUPS!J$12,0)*$FB$6+VLOOKUP($FA57,STREV,LOOKUPS!J$10,0)*$FC$6+VLOOKUP($FA57,LTREV,LOOKUPS!J$9,0)*$FD$6+VLOOKUP($FA57,CFP,LOOKUPS!J$6,0)*$FE$6+VLOOKUP($FA57,EP,LOOKUPS!J$8,0)*$FF$6+VLOOKUP($FA57,BM,LOOKUPS!J$5,0)*$FG$6+VLOOKUP($FA57,DIV,LOOKUPS!J$7,0)*$FH$6++VLOOKUP($FA57,SIZE,LOOKUPS!J$11,0)*$FI$6)</f>
        <v/>
      </c>
      <c r="FJ57" s="1" t="str">
        <f>IF(ISERROR(VLOOKUP($FA57,MOM,LOOKUPS!K$12,0)*$FB$6+VLOOKUP($FA57,STREV,LOOKUPS!K$10,0)*$FC$6+VLOOKUP($FA57,LTREV,LOOKUPS!K$9,0)*$FD$6+VLOOKUP($FA57,CFP,LOOKUPS!K$6,0)*$FE$6+VLOOKUP($FA57,EP,LOOKUPS!K$8,0)*$FF$6+VLOOKUP($FA57,BM,LOOKUPS!K$5,0)*$FG$6+VLOOKUP($FA57,DIV,LOOKUPS!K$7,0)*$FH$6++VLOOKUP($FA57,SIZE,LOOKUPS!K$11,0)*$FI$6),"",VLOOKUP($FA57,MOM,LOOKUPS!K$12,0)*$FB$6+VLOOKUP($FA57,STREV,LOOKUPS!K$10,0)*$FC$6+VLOOKUP($FA57,LTREV,LOOKUPS!K$9,0)*$FD$6+VLOOKUP($FA57,CFP,LOOKUPS!K$6,0)*$FE$6+VLOOKUP($FA57,EP,LOOKUPS!K$8,0)*$FF$6+VLOOKUP($FA57,BM,LOOKUPS!K$5,0)*$FG$6+VLOOKUP($FA57,DIV,LOOKUPS!K$7,0)*$FH$6++VLOOKUP($FA57,SIZE,LOOKUPS!K$11,0)*$FI$6)</f>
        <v/>
      </c>
      <c r="FK57" s="1" t="str">
        <f>IF(ISERROR(VLOOKUP($FA57,MOM,LOOKUPS!L$12,0)*$FB$6+VLOOKUP($FA57,STREV,LOOKUPS!L$10,0)*$FC$6+VLOOKUP($FA57,LTREV,LOOKUPS!L$9,0)*$FD$6+VLOOKUP($FA57,CFP,LOOKUPS!L$6,0)*$FE$6+VLOOKUP($FA57,EP,LOOKUPS!L$8,0)*$FF$6+VLOOKUP($FA57,BM,LOOKUPS!L$5,0)*$FG$6+VLOOKUP($FA57,DIV,LOOKUPS!L$7,0)*$FH$6++VLOOKUP($FA57,SIZE,LOOKUPS!L$11,0)*$FI$6),"",VLOOKUP($FA57,MOM,LOOKUPS!L$12,0)*$FB$6+VLOOKUP($FA57,STREV,LOOKUPS!L$10,0)*$FC$6+VLOOKUP($FA57,LTREV,LOOKUPS!L$9,0)*$FD$6+VLOOKUP($FA57,CFP,LOOKUPS!L$6,0)*$FE$6+VLOOKUP($FA57,EP,LOOKUPS!L$8,0)*$FF$6+VLOOKUP($FA57,BM,LOOKUPS!L$5,0)*$FG$6+VLOOKUP($FA57,DIV,LOOKUPS!L$7,0)*$FH$6++VLOOKUP($FA57,SIZE,LOOKUPS!L$11,0)*$FI$6)</f>
        <v/>
      </c>
    </row>
    <row r="58" spans="1:167" x14ac:dyDescent="0.3">
      <c r="A58" s="1">
        <v>193101</v>
      </c>
      <c r="B58" s="1">
        <v>28.27</v>
      </c>
      <c r="C58" s="1">
        <v>25.41</v>
      </c>
      <c r="D58" s="1">
        <v>15.6</v>
      </c>
      <c r="E58" s="1">
        <v>14.81</v>
      </c>
      <c r="F58" s="1">
        <v>12.77</v>
      </c>
      <c r="G58" s="1">
        <v>11.29</v>
      </c>
      <c r="H58" s="1">
        <v>10.61</v>
      </c>
      <c r="I58" s="1">
        <v>6.63</v>
      </c>
      <c r="J58" s="1">
        <v>4.92</v>
      </c>
      <c r="K58" s="1">
        <v>11.64</v>
      </c>
      <c r="M58" s="1">
        <v>193002</v>
      </c>
      <c r="N58" s="1">
        <v>9</v>
      </c>
      <c r="O58" s="1">
        <v>1.66</v>
      </c>
      <c r="P58" s="1">
        <v>1.47</v>
      </c>
      <c r="Q58" s="1">
        <v>1.66</v>
      </c>
      <c r="R58" s="1">
        <v>4.7</v>
      </c>
      <c r="S58" s="1">
        <v>4.1500000000000004</v>
      </c>
      <c r="T58" s="1">
        <v>3.31</v>
      </c>
      <c r="U58" s="1">
        <v>4.75</v>
      </c>
      <c r="V58" s="1">
        <v>3.34</v>
      </c>
      <c r="W58" s="1">
        <v>1.04</v>
      </c>
      <c r="Y58" s="1">
        <v>193501</v>
      </c>
      <c r="Z58" s="1">
        <v>-2.72</v>
      </c>
      <c r="AA58" s="1">
        <v>-5.81</v>
      </c>
      <c r="AB58" s="1">
        <v>-0.86</v>
      </c>
      <c r="AC58" s="1">
        <v>-3.69</v>
      </c>
      <c r="AD58" s="1">
        <v>-1.55</v>
      </c>
      <c r="AE58" s="1">
        <v>-4.46</v>
      </c>
      <c r="AF58" s="1">
        <v>-4.2</v>
      </c>
      <c r="AG58" s="1">
        <v>-4.12</v>
      </c>
      <c r="AH58" s="1">
        <v>-3</v>
      </c>
      <c r="AI58" s="1">
        <v>-2.93</v>
      </c>
      <c r="AK58">
        <v>195507</v>
      </c>
      <c r="AL58">
        <v>2.94</v>
      </c>
      <c r="AM58">
        <v>0.69</v>
      </c>
      <c r="AN58">
        <v>1.54</v>
      </c>
      <c r="AO58">
        <v>1.4</v>
      </c>
      <c r="AP58">
        <v>0.75</v>
      </c>
      <c r="AQ58">
        <v>1.26</v>
      </c>
      <c r="AR58">
        <v>2.12</v>
      </c>
      <c r="AS58">
        <v>1.02</v>
      </c>
      <c r="AT58">
        <v>1.07</v>
      </c>
      <c r="AU58">
        <v>1.03</v>
      </c>
      <c r="AV58">
        <v>0.46</v>
      </c>
      <c r="AW58">
        <v>0.57999999999999996</v>
      </c>
      <c r="AX58">
        <v>1.94</v>
      </c>
      <c r="AY58">
        <v>2.64</v>
      </c>
      <c r="AZ58">
        <v>1.58</v>
      </c>
      <c r="BA58">
        <v>-0.01</v>
      </c>
      <c r="BB58">
        <v>2.0499999999999998</v>
      </c>
      <c r="BC58">
        <v>1.71</v>
      </c>
      <c r="BD58">
        <v>0.42</v>
      </c>
      <c r="BF58" s="1">
        <v>195507</v>
      </c>
      <c r="BG58" s="1">
        <v>0.33</v>
      </c>
      <c r="BH58" s="1">
        <v>1.18</v>
      </c>
      <c r="BI58" s="1">
        <v>1.54</v>
      </c>
      <c r="BJ58" s="1">
        <v>1.08</v>
      </c>
      <c r="BK58" s="1">
        <v>1.22</v>
      </c>
      <c r="BL58" s="1">
        <v>1.04</v>
      </c>
      <c r="BM58" s="1">
        <v>1.41</v>
      </c>
      <c r="BN58" s="1">
        <v>1.82</v>
      </c>
      <c r="BO58" s="1">
        <v>0.97</v>
      </c>
      <c r="BP58" s="1">
        <v>0.82</v>
      </c>
      <c r="BQ58" s="1">
        <v>1.62</v>
      </c>
      <c r="BR58" s="1">
        <v>1.1000000000000001</v>
      </c>
      <c r="BS58" s="1">
        <v>0.98</v>
      </c>
      <c r="BT58" s="1">
        <v>1.98</v>
      </c>
      <c r="BU58" s="1">
        <v>0.82</v>
      </c>
      <c r="BV58" s="1">
        <v>2.36</v>
      </c>
      <c r="BW58" s="1">
        <v>1.28</v>
      </c>
      <c r="BX58" s="1">
        <v>0.23</v>
      </c>
      <c r="BY58" s="1">
        <v>1.7</v>
      </c>
      <c r="CA58" s="1">
        <v>193007</v>
      </c>
      <c r="CB58" s="1">
        <v>-12.22</v>
      </c>
      <c r="CC58" s="1">
        <v>5.08</v>
      </c>
      <c r="CD58" s="1">
        <v>3.7</v>
      </c>
      <c r="CE58" s="1">
        <v>2.82</v>
      </c>
      <c r="CF58" s="1">
        <v>5.3</v>
      </c>
      <c r="CG58" s="1">
        <v>5.23</v>
      </c>
      <c r="CH58" s="1">
        <v>4.2699999999999996</v>
      </c>
      <c r="CI58" s="1">
        <v>2.8</v>
      </c>
      <c r="CJ58" s="1">
        <v>1.64</v>
      </c>
      <c r="CK58" s="1">
        <v>5.14</v>
      </c>
      <c r="CL58" s="1">
        <v>5.45</v>
      </c>
      <c r="CM58" s="1">
        <v>4.6399999999999997</v>
      </c>
      <c r="CN58" s="1">
        <v>5.81</v>
      </c>
      <c r="CO58" s="1">
        <v>5.07</v>
      </c>
      <c r="CP58" s="1">
        <v>3.47</v>
      </c>
      <c r="CQ58" s="1">
        <v>0.45</v>
      </c>
      <c r="CR58" s="1">
        <v>5.2</v>
      </c>
      <c r="CS58" s="1">
        <v>4.78</v>
      </c>
      <c r="CT58" s="1">
        <v>-1.56</v>
      </c>
      <c r="CV58" s="1">
        <v>193107</v>
      </c>
      <c r="CW58" s="1">
        <v>-7.38</v>
      </c>
      <c r="CX58" s="1">
        <v>-4.75</v>
      </c>
      <c r="CY58" s="1">
        <v>-6.42</v>
      </c>
      <c r="CZ58" s="1">
        <v>-8.83</v>
      </c>
      <c r="DA58" s="1">
        <v>-4.37</v>
      </c>
      <c r="DB58" s="1">
        <v>-5.81</v>
      </c>
      <c r="DC58" s="1">
        <v>-6.18</v>
      </c>
      <c r="DD58" s="1">
        <v>-8.0500000000000007</v>
      </c>
      <c r="DE58" s="1">
        <v>-8.7799999999999994</v>
      </c>
      <c r="DF58" s="1">
        <v>-3.26</v>
      </c>
      <c r="DG58" s="1">
        <v>-5.48</v>
      </c>
      <c r="DH58" s="1">
        <v>-5.47</v>
      </c>
      <c r="DI58" s="1">
        <v>-6.16</v>
      </c>
      <c r="DJ58" s="1">
        <v>-7.56</v>
      </c>
      <c r="DK58" s="1">
        <v>-4.8099999999999996</v>
      </c>
      <c r="DL58" s="1">
        <v>-7.17</v>
      </c>
      <c r="DM58" s="1">
        <v>-8.93</v>
      </c>
      <c r="DN58" s="1">
        <v>-7.58</v>
      </c>
      <c r="DO58" s="1">
        <v>-9.98</v>
      </c>
      <c r="DQ58" s="1">
        <v>193007</v>
      </c>
      <c r="DR58" s="1">
        <v>-99.99</v>
      </c>
      <c r="DS58" s="1">
        <v>2.17</v>
      </c>
      <c r="DT58" s="1">
        <v>4.62</v>
      </c>
      <c r="DU58" s="1">
        <v>4.1900000000000004</v>
      </c>
      <c r="DV58" s="1">
        <v>2.14</v>
      </c>
      <c r="DW58" s="1">
        <v>3.47</v>
      </c>
      <c r="DX58" s="1">
        <v>5.03</v>
      </c>
      <c r="DY58" s="1">
        <v>3.7</v>
      </c>
      <c r="DZ58" s="1">
        <v>4.45</v>
      </c>
      <c r="EA58" s="1">
        <v>1.61</v>
      </c>
      <c r="EB58" s="1">
        <v>2.68</v>
      </c>
      <c r="EC58" s="1">
        <v>2.2400000000000002</v>
      </c>
      <c r="ED58" s="1">
        <v>4.7</v>
      </c>
      <c r="EE58" s="1">
        <v>5.05</v>
      </c>
      <c r="EF58" s="1">
        <v>5.01</v>
      </c>
      <c r="EG58" s="1">
        <v>3.71</v>
      </c>
      <c r="EH58" s="1">
        <v>3.68</v>
      </c>
      <c r="EI58" s="1">
        <v>4.9800000000000004</v>
      </c>
      <c r="EJ58" s="1">
        <v>3.93</v>
      </c>
      <c r="EL58">
        <v>193007</v>
      </c>
      <c r="EM58">
        <v>4.12</v>
      </c>
      <c r="EN58">
        <v>-0.37</v>
      </c>
      <c r="EO58">
        <v>-1.56</v>
      </c>
      <c r="EP58">
        <v>0.2</v>
      </c>
      <c r="ER58" s="1">
        <v>193101</v>
      </c>
      <c r="ES58" s="1">
        <v>-10.82</v>
      </c>
      <c r="EU58" s="1">
        <v>193002</v>
      </c>
      <c r="EV58" s="1">
        <v>0.08</v>
      </c>
      <c r="EX58" s="1">
        <v>193501</v>
      </c>
      <c r="EY58" s="1">
        <v>-2.1</v>
      </c>
      <c r="FA58" s="1">
        <v>193101</v>
      </c>
      <c r="FB58" s="1" t="str">
        <f>IF(ISERROR(VLOOKUP($FA58,MOM,LOOKUPS!C$12,0)*$FB$6+VLOOKUP($FA58,STREV,LOOKUPS!C$10,0)*$FC$6+VLOOKUP($FA58,LTREV,LOOKUPS!C$9,0)*$FD$6+VLOOKUP($FA58,CFP,LOOKUPS!C$6,0)*$FE$6+VLOOKUP($FA58,EP,LOOKUPS!C$8,0)*$FF$6+VLOOKUP($FA58,BM,LOOKUPS!C$5,0)*$FG$6+VLOOKUP($FA58,DIV,LOOKUPS!C$7,0)*$FH$6++VLOOKUP($FA58,SIZE,LOOKUPS!C$11,0)*$FI$6),"",VLOOKUP($FA58,MOM,LOOKUPS!C$12,0)*$FB$6+VLOOKUP($FA58,STREV,LOOKUPS!C$10,0)*$FC$6+VLOOKUP($FA58,LTREV,LOOKUPS!C$9,0)*$FD$6+VLOOKUP($FA58,CFP,LOOKUPS!C$6,0)*$FE$6+VLOOKUP($FA58,EP,LOOKUPS!C$8,0)*$FF$6+VLOOKUP($FA58,BM,LOOKUPS!C$5,0)*$FG$6+VLOOKUP($FA58,DIV,LOOKUPS!C$7,0)*$FH$6++VLOOKUP($FA58,SIZE,LOOKUPS!C$11,0)*$FI$6)</f>
        <v/>
      </c>
      <c r="FC58" s="1" t="str">
        <f>IF(ISERROR(VLOOKUP($FA58,MOM,LOOKUPS!D$12,0)*$FB$6+VLOOKUP($FA58,STREV,LOOKUPS!D$10,0)*$FC$6+VLOOKUP($FA58,LTREV,LOOKUPS!D$9,0)*$FD$6+VLOOKUP($FA58,CFP,LOOKUPS!D$6,0)*$FE$6+VLOOKUP($FA58,EP,LOOKUPS!D$8,0)*$FF$6+VLOOKUP($FA58,BM,LOOKUPS!D$5,0)*$FG$6+VLOOKUP($FA58,DIV,LOOKUPS!D$7,0)*$FH$6++VLOOKUP($FA58,SIZE,LOOKUPS!D$11,0)*$FI$6),"",VLOOKUP($FA58,MOM,LOOKUPS!D$12,0)*$FB$6+VLOOKUP($FA58,STREV,LOOKUPS!D$10,0)*$FC$6+VLOOKUP($FA58,LTREV,LOOKUPS!D$9,0)*$FD$6+VLOOKUP($FA58,CFP,LOOKUPS!D$6,0)*$FE$6+VLOOKUP($FA58,EP,LOOKUPS!D$8,0)*$FF$6+VLOOKUP($FA58,BM,LOOKUPS!D$5,0)*$FG$6+VLOOKUP($FA58,DIV,LOOKUPS!D$7,0)*$FH$6++VLOOKUP($FA58,SIZE,LOOKUPS!D$11,0)*$FI$6)</f>
        <v/>
      </c>
      <c r="FD58" s="1" t="str">
        <f>IF(ISERROR(VLOOKUP($FA58,MOM,LOOKUPS!E$12,0)*$FB$6+VLOOKUP($FA58,STREV,LOOKUPS!E$10,0)*$FC$6+VLOOKUP($FA58,LTREV,LOOKUPS!E$9,0)*$FD$6+VLOOKUP($FA58,CFP,LOOKUPS!E$6,0)*$FE$6+VLOOKUP($FA58,EP,LOOKUPS!E$8,0)*$FF$6+VLOOKUP($FA58,BM,LOOKUPS!E$5,0)*$FG$6+VLOOKUP($FA58,DIV,LOOKUPS!E$7,0)*$FH$6++VLOOKUP($FA58,SIZE,LOOKUPS!E$11,0)*$FI$6),"",VLOOKUP($FA58,MOM,LOOKUPS!E$12,0)*$FB$6+VLOOKUP($FA58,STREV,LOOKUPS!E$10,0)*$FC$6+VLOOKUP($FA58,LTREV,LOOKUPS!E$9,0)*$FD$6+VLOOKUP($FA58,CFP,LOOKUPS!E$6,0)*$FE$6+VLOOKUP($FA58,EP,LOOKUPS!E$8,0)*$FF$6+VLOOKUP($FA58,BM,LOOKUPS!E$5,0)*$FG$6+VLOOKUP($FA58,DIV,LOOKUPS!E$7,0)*$FH$6++VLOOKUP($FA58,SIZE,LOOKUPS!E$11,0)*$FI$6)</f>
        <v/>
      </c>
      <c r="FE58" s="1" t="str">
        <f>IF(ISERROR(VLOOKUP($FA58,MOM,LOOKUPS!F$12,0)*$FB$6+VLOOKUP($FA58,STREV,LOOKUPS!F$10,0)*$FC$6+VLOOKUP($FA58,LTREV,LOOKUPS!F$9,0)*$FD$6+VLOOKUP($FA58,CFP,LOOKUPS!F$6,0)*$FE$6+VLOOKUP($FA58,EP,LOOKUPS!F$8,0)*$FF$6+VLOOKUP($FA58,BM,LOOKUPS!F$5,0)*$FG$6+VLOOKUP($FA58,DIV,LOOKUPS!F$7,0)*$FH$6++VLOOKUP($FA58,SIZE,LOOKUPS!F$11,0)*$FI$6),"",VLOOKUP($FA58,MOM,LOOKUPS!F$12,0)*$FB$6+VLOOKUP($FA58,STREV,LOOKUPS!F$10,0)*$FC$6+VLOOKUP($FA58,LTREV,LOOKUPS!F$9,0)*$FD$6+VLOOKUP($FA58,CFP,LOOKUPS!F$6,0)*$FE$6+VLOOKUP($FA58,EP,LOOKUPS!F$8,0)*$FF$6+VLOOKUP($FA58,BM,LOOKUPS!F$5,0)*$FG$6+VLOOKUP($FA58,DIV,LOOKUPS!F$7,0)*$FH$6++VLOOKUP($FA58,SIZE,LOOKUPS!F$11,0)*$FI$6)</f>
        <v/>
      </c>
      <c r="FF58" s="1" t="str">
        <f>IF(ISERROR(VLOOKUP($FA58,MOM,LOOKUPS!G$12,0)*$FB$6+VLOOKUP($FA58,STREV,LOOKUPS!G$10,0)*$FC$6+VLOOKUP($FA58,LTREV,LOOKUPS!G$9,0)*$FD$6+VLOOKUP($FA58,CFP,LOOKUPS!G$6,0)*$FE$6+VLOOKUP($FA58,EP,LOOKUPS!G$8,0)*$FF$6+VLOOKUP($FA58,BM,LOOKUPS!G$5,0)*$FG$6+VLOOKUP($FA58,DIV,LOOKUPS!G$7,0)*$FH$6++VLOOKUP($FA58,SIZE,LOOKUPS!G$11,0)*$FI$6),"",VLOOKUP($FA58,MOM,LOOKUPS!G$12,0)*$FB$6+VLOOKUP($FA58,STREV,LOOKUPS!G$10,0)*$FC$6+VLOOKUP($FA58,LTREV,LOOKUPS!G$9,0)*$FD$6+VLOOKUP($FA58,CFP,LOOKUPS!G$6,0)*$FE$6+VLOOKUP($FA58,EP,LOOKUPS!G$8,0)*$FF$6+VLOOKUP($FA58,BM,LOOKUPS!G$5,0)*$FG$6+VLOOKUP($FA58,DIV,LOOKUPS!G$7,0)*$FH$6++VLOOKUP($FA58,SIZE,LOOKUPS!G$11,0)*$FI$6)</f>
        <v/>
      </c>
      <c r="FG58" s="1" t="str">
        <f>IF(ISERROR(VLOOKUP($FA58,MOM,LOOKUPS!H$12,0)*$FB$6+VLOOKUP($FA58,STREV,LOOKUPS!H$10,0)*$FC$6+VLOOKUP($FA58,LTREV,LOOKUPS!H$9,0)*$FD$6+VLOOKUP($FA58,CFP,LOOKUPS!H$6,0)*$FE$6+VLOOKUP($FA58,EP,LOOKUPS!H$8,0)*$FF$6+VLOOKUP($FA58,BM,LOOKUPS!H$5,0)*$FG$6+VLOOKUP($FA58,DIV,LOOKUPS!H$7,0)*$FH$6++VLOOKUP($FA58,SIZE,LOOKUPS!H$11,0)*$FI$6),"",VLOOKUP($FA58,MOM,LOOKUPS!H$12,0)*$FB$6+VLOOKUP($FA58,STREV,LOOKUPS!H$10,0)*$FC$6+VLOOKUP($FA58,LTREV,LOOKUPS!H$9,0)*$FD$6+VLOOKUP($FA58,CFP,LOOKUPS!H$6,0)*$FE$6+VLOOKUP($FA58,EP,LOOKUPS!H$8,0)*$FF$6+VLOOKUP($FA58,BM,LOOKUPS!H$5,0)*$FG$6+VLOOKUP($FA58,DIV,LOOKUPS!H$7,0)*$FH$6++VLOOKUP($FA58,SIZE,LOOKUPS!H$11,0)*$FI$6)</f>
        <v/>
      </c>
      <c r="FH58" s="1" t="str">
        <f>IF(ISERROR(VLOOKUP($FA58,MOM,LOOKUPS!I$12,0)*$FB$6+VLOOKUP($FA58,STREV,LOOKUPS!I$10,0)*$FC$6+VLOOKUP($FA58,LTREV,LOOKUPS!I$9,0)*$FD$6+VLOOKUP($FA58,CFP,LOOKUPS!I$6,0)*$FE$6+VLOOKUP($FA58,EP,LOOKUPS!I$8,0)*$FF$6+VLOOKUP($FA58,BM,LOOKUPS!I$5,0)*$FG$6+VLOOKUP($FA58,DIV,LOOKUPS!I$7,0)*$FH$6++VLOOKUP($FA58,SIZE,LOOKUPS!I$11,0)*$FI$6),"",VLOOKUP($FA58,MOM,LOOKUPS!I$12,0)*$FB$6+VLOOKUP($FA58,STREV,LOOKUPS!I$10,0)*$FC$6+VLOOKUP($FA58,LTREV,LOOKUPS!I$9,0)*$FD$6+VLOOKUP($FA58,CFP,LOOKUPS!I$6,0)*$FE$6+VLOOKUP($FA58,EP,LOOKUPS!I$8,0)*$FF$6+VLOOKUP($FA58,BM,LOOKUPS!I$5,0)*$FG$6+VLOOKUP($FA58,DIV,LOOKUPS!I$7,0)*$FH$6++VLOOKUP($FA58,SIZE,LOOKUPS!I$11,0)*$FI$6)</f>
        <v/>
      </c>
      <c r="FI58" s="1" t="str">
        <f>IF(ISERROR(VLOOKUP($FA58,MOM,LOOKUPS!J$12,0)*$FB$6+VLOOKUP($FA58,STREV,LOOKUPS!J$10,0)*$FC$6+VLOOKUP($FA58,LTREV,LOOKUPS!J$9,0)*$FD$6+VLOOKUP($FA58,CFP,LOOKUPS!J$6,0)*$FE$6+VLOOKUP($FA58,EP,LOOKUPS!J$8,0)*$FF$6+VLOOKUP($FA58,BM,LOOKUPS!J$5,0)*$FG$6+VLOOKUP($FA58,DIV,LOOKUPS!J$7,0)*$FH$6++VLOOKUP($FA58,SIZE,LOOKUPS!J$11,0)*$FI$6),"",VLOOKUP($FA58,MOM,LOOKUPS!J$12,0)*$FB$6+VLOOKUP($FA58,STREV,LOOKUPS!J$10,0)*$FC$6+VLOOKUP($FA58,LTREV,LOOKUPS!J$9,0)*$FD$6+VLOOKUP($FA58,CFP,LOOKUPS!J$6,0)*$FE$6+VLOOKUP($FA58,EP,LOOKUPS!J$8,0)*$FF$6+VLOOKUP($FA58,BM,LOOKUPS!J$5,0)*$FG$6+VLOOKUP($FA58,DIV,LOOKUPS!J$7,0)*$FH$6++VLOOKUP($FA58,SIZE,LOOKUPS!J$11,0)*$FI$6)</f>
        <v/>
      </c>
      <c r="FJ58" s="1" t="str">
        <f>IF(ISERROR(VLOOKUP($FA58,MOM,LOOKUPS!K$12,0)*$FB$6+VLOOKUP($FA58,STREV,LOOKUPS!K$10,0)*$FC$6+VLOOKUP($FA58,LTREV,LOOKUPS!K$9,0)*$FD$6+VLOOKUP($FA58,CFP,LOOKUPS!K$6,0)*$FE$6+VLOOKUP($FA58,EP,LOOKUPS!K$8,0)*$FF$6+VLOOKUP($FA58,BM,LOOKUPS!K$5,0)*$FG$6+VLOOKUP($FA58,DIV,LOOKUPS!K$7,0)*$FH$6++VLOOKUP($FA58,SIZE,LOOKUPS!K$11,0)*$FI$6),"",VLOOKUP($FA58,MOM,LOOKUPS!K$12,0)*$FB$6+VLOOKUP($FA58,STREV,LOOKUPS!K$10,0)*$FC$6+VLOOKUP($FA58,LTREV,LOOKUPS!K$9,0)*$FD$6+VLOOKUP($FA58,CFP,LOOKUPS!K$6,0)*$FE$6+VLOOKUP($FA58,EP,LOOKUPS!K$8,0)*$FF$6+VLOOKUP($FA58,BM,LOOKUPS!K$5,0)*$FG$6+VLOOKUP($FA58,DIV,LOOKUPS!K$7,0)*$FH$6++VLOOKUP($FA58,SIZE,LOOKUPS!K$11,0)*$FI$6)</f>
        <v/>
      </c>
      <c r="FK58" s="1" t="str">
        <f>IF(ISERROR(VLOOKUP($FA58,MOM,LOOKUPS!L$12,0)*$FB$6+VLOOKUP($FA58,STREV,LOOKUPS!L$10,0)*$FC$6+VLOOKUP($FA58,LTREV,LOOKUPS!L$9,0)*$FD$6+VLOOKUP($FA58,CFP,LOOKUPS!L$6,0)*$FE$6+VLOOKUP($FA58,EP,LOOKUPS!L$8,0)*$FF$6+VLOOKUP($FA58,BM,LOOKUPS!L$5,0)*$FG$6+VLOOKUP($FA58,DIV,LOOKUPS!L$7,0)*$FH$6++VLOOKUP($FA58,SIZE,LOOKUPS!L$11,0)*$FI$6),"",VLOOKUP($FA58,MOM,LOOKUPS!L$12,0)*$FB$6+VLOOKUP($FA58,STREV,LOOKUPS!L$10,0)*$FC$6+VLOOKUP($FA58,LTREV,LOOKUPS!L$9,0)*$FD$6+VLOOKUP($FA58,CFP,LOOKUPS!L$6,0)*$FE$6+VLOOKUP($FA58,EP,LOOKUPS!L$8,0)*$FF$6+VLOOKUP($FA58,BM,LOOKUPS!L$5,0)*$FG$6+VLOOKUP($FA58,DIV,LOOKUPS!L$7,0)*$FH$6++VLOOKUP($FA58,SIZE,LOOKUPS!L$11,0)*$FI$6)</f>
        <v/>
      </c>
    </row>
    <row r="59" spans="1:167" x14ac:dyDescent="0.3">
      <c r="A59" s="1">
        <v>193102</v>
      </c>
      <c r="B59" s="1">
        <v>25.11</v>
      </c>
      <c r="C59" s="1">
        <v>26.08</v>
      </c>
      <c r="D59" s="1">
        <v>17.48</v>
      </c>
      <c r="E59" s="1">
        <v>19.149999999999999</v>
      </c>
      <c r="F59" s="1">
        <v>18.43</v>
      </c>
      <c r="G59" s="1">
        <v>16.079999999999998</v>
      </c>
      <c r="H59" s="1">
        <v>12.07</v>
      </c>
      <c r="I59" s="1">
        <v>10.210000000000001</v>
      </c>
      <c r="J59" s="1">
        <v>7.7</v>
      </c>
      <c r="K59" s="1">
        <v>7.06</v>
      </c>
      <c r="M59" s="1">
        <v>193003</v>
      </c>
      <c r="N59" s="1">
        <v>20.39</v>
      </c>
      <c r="O59" s="1">
        <v>11.54</v>
      </c>
      <c r="P59" s="1">
        <v>8.08</v>
      </c>
      <c r="Q59" s="1">
        <v>6.89</v>
      </c>
      <c r="R59" s="1">
        <v>8.93</v>
      </c>
      <c r="S59" s="1">
        <v>7.86</v>
      </c>
      <c r="T59" s="1">
        <v>9.3000000000000007</v>
      </c>
      <c r="U59" s="1">
        <v>11.43</v>
      </c>
      <c r="V59" s="1">
        <v>9.43</v>
      </c>
      <c r="W59" s="1">
        <v>10.67</v>
      </c>
      <c r="Y59" s="1">
        <v>193502</v>
      </c>
      <c r="Z59" s="1">
        <v>-15.59</v>
      </c>
      <c r="AA59" s="1">
        <v>-8.52</v>
      </c>
      <c r="AB59" s="1">
        <v>-9.25</v>
      </c>
      <c r="AC59" s="1">
        <v>-7.54</v>
      </c>
      <c r="AD59" s="1">
        <v>-7.94</v>
      </c>
      <c r="AE59" s="1">
        <v>-6.57</v>
      </c>
      <c r="AF59" s="1">
        <v>-3.39</v>
      </c>
      <c r="AG59" s="1">
        <v>-2.72</v>
      </c>
      <c r="AH59" s="1">
        <v>1.1200000000000001</v>
      </c>
      <c r="AI59" s="1">
        <v>0.01</v>
      </c>
      <c r="AK59">
        <v>195508</v>
      </c>
      <c r="AL59">
        <v>-4.62</v>
      </c>
      <c r="AM59">
        <v>1.1000000000000001</v>
      </c>
      <c r="AN59">
        <v>0.68</v>
      </c>
      <c r="AO59">
        <v>0.66</v>
      </c>
      <c r="AP59">
        <v>1.1000000000000001</v>
      </c>
      <c r="AQ59">
        <v>1.06</v>
      </c>
      <c r="AR59">
        <v>0.27</v>
      </c>
      <c r="AS59">
        <v>0.62</v>
      </c>
      <c r="AT59">
        <v>0.95</v>
      </c>
      <c r="AU59">
        <v>1.35</v>
      </c>
      <c r="AV59">
        <v>0.85</v>
      </c>
      <c r="AW59">
        <v>1.1100000000000001</v>
      </c>
      <c r="AX59">
        <v>1.01</v>
      </c>
      <c r="AY59">
        <v>-0.66</v>
      </c>
      <c r="AZ59">
        <v>1.22</v>
      </c>
      <c r="BA59">
        <v>1.1499999999999999</v>
      </c>
      <c r="BB59">
        <v>0.1</v>
      </c>
      <c r="BC59">
        <v>-0.03</v>
      </c>
      <c r="BD59">
        <v>1.92</v>
      </c>
      <c r="BF59" s="1">
        <v>195508</v>
      </c>
      <c r="BG59" s="1">
        <v>-0.67</v>
      </c>
      <c r="BH59" s="1">
        <v>0.47</v>
      </c>
      <c r="BI59" s="1">
        <v>0.72</v>
      </c>
      <c r="BJ59" s="1">
        <v>1.18</v>
      </c>
      <c r="BK59" s="1">
        <v>0.83</v>
      </c>
      <c r="BL59" s="1">
        <v>0.37</v>
      </c>
      <c r="BM59" s="1">
        <v>0.72</v>
      </c>
      <c r="BN59" s="1">
        <v>0.6</v>
      </c>
      <c r="BO59" s="1">
        <v>1.41</v>
      </c>
      <c r="BP59" s="1">
        <v>0.47</v>
      </c>
      <c r="BQ59" s="1">
        <v>1.19</v>
      </c>
      <c r="BR59" s="1">
        <v>-0.23</v>
      </c>
      <c r="BS59" s="1">
        <v>0.97</v>
      </c>
      <c r="BT59" s="1">
        <v>0.89</v>
      </c>
      <c r="BU59" s="1">
        <v>0.55000000000000004</v>
      </c>
      <c r="BV59" s="1">
        <v>0.48</v>
      </c>
      <c r="BW59" s="1">
        <v>0.72</v>
      </c>
      <c r="BX59" s="1">
        <v>0.78</v>
      </c>
      <c r="BY59" s="1">
        <v>2.02</v>
      </c>
      <c r="CA59" s="1">
        <v>193008</v>
      </c>
      <c r="CB59" s="1">
        <v>22.62</v>
      </c>
      <c r="CC59" s="1">
        <v>-0.65</v>
      </c>
      <c r="CD59" s="1">
        <v>-1.94</v>
      </c>
      <c r="CE59" s="1">
        <v>-3.4</v>
      </c>
      <c r="CF59" s="1">
        <v>-0.8</v>
      </c>
      <c r="CG59" s="1">
        <v>-1.1100000000000001</v>
      </c>
      <c r="CH59" s="1">
        <v>-1.73</v>
      </c>
      <c r="CI59" s="1">
        <v>-2.63</v>
      </c>
      <c r="CJ59" s="1">
        <v>-3.68</v>
      </c>
      <c r="CK59" s="1">
        <v>0.19</v>
      </c>
      <c r="CL59" s="1">
        <v>-1.8</v>
      </c>
      <c r="CM59" s="1">
        <v>-0.33</v>
      </c>
      <c r="CN59" s="1">
        <v>-1.89</v>
      </c>
      <c r="CO59" s="1">
        <v>-2.68</v>
      </c>
      <c r="CP59" s="1">
        <v>-0.77</v>
      </c>
      <c r="CQ59" s="1">
        <v>-2.41</v>
      </c>
      <c r="CR59" s="1">
        <v>-2.84</v>
      </c>
      <c r="CS59" s="1">
        <v>-4.18</v>
      </c>
      <c r="CT59" s="1">
        <v>-3.18</v>
      </c>
      <c r="CV59" s="1">
        <v>193108</v>
      </c>
      <c r="CW59" s="1">
        <v>-3.8</v>
      </c>
      <c r="CX59" s="1">
        <v>-0.65</v>
      </c>
      <c r="CY59" s="1">
        <v>-1.21</v>
      </c>
      <c r="CZ59" s="1">
        <v>-0.5</v>
      </c>
      <c r="DA59" s="1">
        <v>-0.08</v>
      </c>
      <c r="DB59" s="1">
        <v>-0.79</v>
      </c>
      <c r="DC59" s="1">
        <v>-1.85</v>
      </c>
      <c r="DD59" s="1">
        <v>-0.55000000000000004</v>
      </c>
      <c r="DE59" s="1">
        <v>-0.86</v>
      </c>
      <c r="DF59" s="1">
        <v>0.14000000000000001</v>
      </c>
      <c r="DG59" s="1">
        <v>-0.28999999999999998</v>
      </c>
      <c r="DH59" s="1">
        <v>-1.74</v>
      </c>
      <c r="DI59" s="1">
        <v>0.19</v>
      </c>
      <c r="DJ59" s="1">
        <v>-2.41</v>
      </c>
      <c r="DK59" s="1">
        <v>-1.28</v>
      </c>
      <c r="DL59" s="1">
        <v>-1.33</v>
      </c>
      <c r="DM59" s="1">
        <v>0.22</v>
      </c>
      <c r="DN59" s="1">
        <v>-1.92</v>
      </c>
      <c r="DO59" s="1">
        <v>0.2</v>
      </c>
      <c r="DQ59" s="1">
        <v>193008</v>
      </c>
      <c r="DR59" s="1">
        <v>-99.99</v>
      </c>
      <c r="DS59" s="1">
        <v>-4.07</v>
      </c>
      <c r="DT59" s="1">
        <v>-1.55</v>
      </c>
      <c r="DU59" s="1">
        <v>-0.11</v>
      </c>
      <c r="DV59" s="1">
        <v>-4.58</v>
      </c>
      <c r="DW59" s="1">
        <v>-2.0699999999999998</v>
      </c>
      <c r="DX59" s="1">
        <v>-1.98</v>
      </c>
      <c r="DY59" s="1">
        <v>-0.47</v>
      </c>
      <c r="DZ59" s="1">
        <v>-0.3</v>
      </c>
      <c r="EA59" s="1">
        <v>-5.31</v>
      </c>
      <c r="EB59" s="1">
        <v>-3.86</v>
      </c>
      <c r="EC59" s="1">
        <v>-3.07</v>
      </c>
      <c r="ED59" s="1">
        <v>-1.06</v>
      </c>
      <c r="EE59" s="1">
        <v>-3.22</v>
      </c>
      <c r="EF59" s="1">
        <v>-0.72</v>
      </c>
      <c r="EG59" s="1">
        <v>-1.19</v>
      </c>
      <c r="EH59" s="1">
        <v>0.26</v>
      </c>
      <c r="EI59" s="1">
        <v>-0.81</v>
      </c>
      <c r="EJ59" s="1">
        <v>0.19</v>
      </c>
      <c r="EL59">
        <v>193008</v>
      </c>
      <c r="EM59">
        <v>0.3</v>
      </c>
      <c r="EN59">
        <v>-2.2200000000000002</v>
      </c>
      <c r="EO59">
        <v>-0.78</v>
      </c>
      <c r="EP59">
        <v>0.09</v>
      </c>
      <c r="ER59" s="1">
        <v>193102</v>
      </c>
      <c r="ES59" s="1">
        <v>-14.37</v>
      </c>
      <c r="EU59" s="1">
        <v>193003</v>
      </c>
      <c r="EV59" s="1">
        <v>1.78</v>
      </c>
      <c r="EX59" s="1">
        <v>193502</v>
      </c>
      <c r="EY59" s="1">
        <v>-8.58</v>
      </c>
      <c r="FA59" s="1">
        <v>193102</v>
      </c>
      <c r="FB59" s="1" t="str">
        <f>IF(ISERROR(VLOOKUP($FA59,MOM,LOOKUPS!C$12,0)*$FB$6+VLOOKUP($FA59,STREV,LOOKUPS!C$10,0)*$FC$6+VLOOKUP($FA59,LTREV,LOOKUPS!C$9,0)*$FD$6+VLOOKUP($FA59,CFP,LOOKUPS!C$6,0)*$FE$6+VLOOKUP($FA59,EP,LOOKUPS!C$8,0)*$FF$6+VLOOKUP($FA59,BM,LOOKUPS!C$5,0)*$FG$6+VLOOKUP($FA59,DIV,LOOKUPS!C$7,0)*$FH$6++VLOOKUP($FA59,SIZE,LOOKUPS!C$11,0)*$FI$6),"",VLOOKUP($FA59,MOM,LOOKUPS!C$12,0)*$FB$6+VLOOKUP($FA59,STREV,LOOKUPS!C$10,0)*$FC$6+VLOOKUP($FA59,LTREV,LOOKUPS!C$9,0)*$FD$6+VLOOKUP($FA59,CFP,LOOKUPS!C$6,0)*$FE$6+VLOOKUP($FA59,EP,LOOKUPS!C$8,0)*$FF$6+VLOOKUP($FA59,BM,LOOKUPS!C$5,0)*$FG$6+VLOOKUP($FA59,DIV,LOOKUPS!C$7,0)*$FH$6++VLOOKUP($FA59,SIZE,LOOKUPS!C$11,0)*$FI$6)</f>
        <v/>
      </c>
      <c r="FC59" s="1" t="str">
        <f>IF(ISERROR(VLOOKUP($FA59,MOM,LOOKUPS!D$12,0)*$FB$6+VLOOKUP($FA59,STREV,LOOKUPS!D$10,0)*$FC$6+VLOOKUP($FA59,LTREV,LOOKUPS!D$9,0)*$FD$6+VLOOKUP($FA59,CFP,LOOKUPS!D$6,0)*$FE$6+VLOOKUP($FA59,EP,LOOKUPS!D$8,0)*$FF$6+VLOOKUP($FA59,BM,LOOKUPS!D$5,0)*$FG$6+VLOOKUP($FA59,DIV,LOOKUPS!D$7,0)*$FH$6++VLOOKUP($FA59,SIZE,LOOKUPS!D$11,0)*$FI$6),"",VLOOKUP($FA59,MOM,LOOKUPS!D$12,0)*$FB$6+VLOOKUP($FA59,STREV,LOOKUPS!D$10,0)*$FC$6+VLOOKUP($FA59,LTREV,LOOKUPS!D$9,0)*$FD$6+VLOOKUP($FA59,CFP,LOOKUPS!D$6,0)*$FE$6+VLOOKUP($FA59,EP,LOOKUPS!D$8,0)*$FF$6+VLOOKUP($FA59,BM,LOOKUPS!D$5,0)*$FG$6+VLOOKUP($FA59,DIV,LOOKUPS!D$7,0)*$FH$6++VLOOKUP($FA59,SIZE,LOOKUPS!D$11,0)*$FI$6)</f>
        <v/>
      </c>
      <c r="FD59" s="1" t="str">
        <f>IF(ISERROR(VLOOKUP($FA59,MOM,LOOKUPS!E$12,0)*$FB$6+VLOOKUP($FA59,STREV,LOOKUPS!E$10,0)*$FC$6+VLOOKUP($FA59,LTREV,LOOKUPS!E$9,0)*$FD$6+VLOOKUP($FA59,CFP,LOOKUPS!E$6,0)*$FE$6+VLOOKUP($FA59,EP,LOOKUPS!E$8,0)*$FF$6+VLOOKUP($FA59,BM,LOOKUPS!E$5,0)*$FG$6+VLOOKUP($FA59,DIV,LOOKUPS!E$7,0)*$FH$6++VLOOKUP($FA59,SIZE,LOOKUPS!E$11,0)*$FI$6),"",VLOOKUP($FA59,MOM,LOOKUPS!E$12,0)*$FB$6+VLOOKUP($FA59,STREV,LOOKUPS!E$10,0)*$FC$6+VLOOKUP($FA59,LTREV,LOOKUPS!E$9,0)*$FD$6+VLOOKUP($FA59,CFP,LOOKUPS!E$6,0)*$FE$6+VLOOKUP($FA59,EP,LOOKUPS!E$8,0)*$FF$6+VLOOKUP($FA59,BM,LOOKUPS!E$5,0)*$FG$6+VLOOKUP($FA59,DIV,LOOKUPS!E$7,0)*$FH$6++VLOOKUP($FA59,SIZE,LOOKUPS!E$11,0)*$FI$6)</f>
        <v/>
      </c>
      <c r="FE59" s="1" t="str">
        <f>IF(ISERROR(VLOOKUP($FA59,MOM,LOOKUPS!F$12,0)*$FB$6+VLOOKUP($FA59,STREV,LOOKUPS!F$10,0)*$FC$6+VLOOKUP($FA59,LTREV,LOOKUPS!F$9,0)*$FD$6+VLOOKUP($FA59,CFP,LOOKUPS!F$6,0)*$FE$6+VLOOKUP($FA59,EP,LOOKUPS!F$8,0)*$FF$6+VLOOKUP($FA59,BM,LOOKUPS!F$5,0)*$FG$6+VLOOKUP($FA59,DIV,LOOKUPS!F$7,0)*$FH$6++VLOOKUP($FA59,SIZE,LOOKUPS!F$11,0)*$FI$6),"",VLOOKUP($FA59,MOM,LOOKUPS!F$12,0)*$FB$6+VLOOKUP($FA59,STREV,LOOKUPS!F$10,0)*$FC$6+VLOOKUP($FA59,LTREV,LOOKUPS!F$9,0)*$FD$6+VLOOKUP($FA59,CFP,LOOKUPS!F$6,0)*$FE$6+VLOOKUP($FA59,EP,LOOKUPS!F$8,0)*$FF$6+VLOOKUP($FA59,BM,LOOKUPS!F$5,0)*$FG$6+VLOOKUP($FA59,DIV,LOOKUPS!F$7,0)*$FH$6++VLOOKUP($FA59,SIZE,LOOKUPS!F$11,0)*$FI$6)</f>
        <v/>
      </c>
      <c r="FF59" s="1" t="str">
        <f>IF(ISERROR(VLOOKUP($FA59,MOM,LOOKUPS!G$12,0)*$FB$6+VLOOKUP($FA59,STREV,LOOKUPS!G$10,0)*$FC$6+VLOOKUP($FA59,LTREV,LOOKUPS!G$9,0)*$FD$6+VLOOKUP($FA59,CFP,LOOKUPS!G$6,0)*$FE$6+VLOOKUP($FA59,EP,LOOKUPS!G$8,0)*$FF$6+VLOOKUP($FA59,BM,LOOKUPS!G$5,0)*$FG$6+VLOOKUP($FA59,DIV,LOOKUPS!G$7,0)*$FH$6++VLOOKUP($FA59,SIZE,LOOKUPS!G$11,0)*$FI$6),"",VLOOKUP($FA59,MOM,LOOKUPS!G$12,0)*$FB$6+VLOOKUP($FA59,STREV,LOOKUPS!G$10,0)*$FC$6+VLOOKUP($FA59,LTREV,LOOKUPS!G$9,0)*$FD$6+VLOOKUP($FA59,CFP,LOOKUPS!G$6,0)*$FE$6+VLOOKUP($FA59,EP,LOOKUPS!G$8,0)*$FF$6+VLOOKUP($FA59,BM,LOOKUPS!G$5,0)*$FG$6+VLOOKUP($FA59,DIV,LOOKUPS!G$7,0)*$FH$6++VLOOKUP($FA59,SIZE,LOOKUPS!G$11,0)*$FI$6)</f>
        <v/>
      </c>
      <c r="FG59" s="1" t="str">
        <f>IF(ISERROR(VLOOKUP($FA59,MOM,LOOKUPS!H$12,0)*$FB$6+VLOOKUP($FA59,STREV,LOOKUPS!H$10,0)*$FC$6+VLOOKUP($FA59,LTREV,LOOKUPS!H$9,0)*$FD$6+VLOOKUP($FA59,CFP,LOOKUPS!H$6,0)*$FE$6+VLOOKUP($FA59,EP,LOOKUPS!H$8,0)*$FF$6+VLOOKUP($FA59,BM,LOOKUPS!H$5,0)*$FG$6+VLOOKUP($FA59,DIV,LOOKUPS!H$7,0)*$FH$6++VLOOKUP($FA59,SIZE,LOOKUPS!H$11,0)*$FI$6),"",VLOOKUP($FA59,MOM,LOOKUPS!H$12,0)*$FB$6+VLOOKUP($FA59,STREV,LOOKUPS!H$10,0)*$FC$6+VLOOKUP($FA59,LTREV,LOOKUPS!H$9,0)*$FD$6+VLOOKUP($FA59,CFP,LOOKUPS!H$6,0)*$FE$6+VLOOKUP($FA59,EP,LOOKUPS!H$8,0)*$FF$6+VLOOKUP($FA59,BM,LOOKUPS!H$5,0)*$FG$6+VLOOKUP($FA59,DIV,LOOKUPS!H$7,0)*$FH$6++VLOOKUP($FA59,SIZE,LOOKUPS!H$11,0)*$FI$6)</f>
        <v/>
      </c>
      <c r="FH59" s="1" t="str">
        <f>IF(ISERROR(VLOOKUP($FA59,MOM,LOOKUPS!I$12,0)*$FB$6+VLOOKUP($FA59,STREV,LOOKUPS!I$10,0)*$FC$6+VLOOKUP($FA59,LTREV,LOOKUPS!I$9,0)*$FD$6+VLOOKUP($FA59,CFP,LOOKUPS!I$6,0)*$FE$6+VLOOKUP($FA59,EP,LOOKUPS!I$8,0)*$FF$6+VLOOKUP($FA59,BM,LOOKUPS!I$5,0)*$FG$6+VLOOKUP($FA59,DIV,LOOKUPS!I$7,0)*$FH$6++VLOOKUP($FA59,SIZE,LOOKUPS!I$11,0)*$FI$6),"",VLOOKUP($FA59,MOM,LOOKUPS!I$12,0)*$FB$6+VLOOKUP($FA59,STREV,LOOKUPS!I$10,0)*$FC$6+VLOOKUP($FA59,LTREV,LOOKUPS!I$9,0)*$FD$6+VLOOKUP($FA59,CFP,LOOKUPS!I$6,0)*$FE$6+VLOOKUP($FA59,EP,LOOKUPS!I$8,0)*$FF$6+VLOOKUP($FA59,BM,LOOKUPS!I$5,0)*$FG$6+VLOOKUP($FA59,DIV,LOOKUPS!I$7,0)*$FH$6++VLOOKUP($FA59,SIZE,LOOKUPS!I$11,0)*$FI$6)</f>
        <v/>
      </c>
      <c r="FI59" s="1" t="str">
        <f>IF(ISERROR(VLOOKUP($FA59,MOM,LOOKUPS!J$12,0)*$FB$6+VLOOKUP($FA59,STREV,LOOKUPS!J$10,0)*$FC$6+VLOOKUP($FA59,LTREV,LOOKUPS!J$9,0)*$FD$6+VLOOKUP($FA59,CFP,LOOKUPS!J$6,0)*$FE$6+VLOOKUP($FA59,EP,LOOKUPS!J$8,0)*$FF$6+VLOOKUP($FA59,BM,LOOKUPS!J$5,0)*$FG$6+VLOOKUP($FA59,DIV,LOOKUPS!J$7,0)*$FH$6++VLOOKUP($FA59,SIZE,LOOKUPS!J$11,0)*$FI$6),"",VLOOKUP($FA59,MOM,LOOKUPS!J$12,0)*$FB$6+VLOOKUP($FA59,STREV,LOOKUPS!J$10,0)*$FC$6+VLOOKUP($FA59,LTREV,LOOKUPS!J$9,0)*$FD$6+VLOOKUP($FA59,CFP,LOOKUPS!J$6,0)*$FE$6+VLOOKUP($FA59,EP,LOOKUPS!J$8,0)*$FF$6+VLOOKUP($FA59,BM,LOOKUPS!J$5,0)*$FG$6+VLOOKUP($FA59,DIV,LOOKUPS!J$7,0)*$FH$6++VLOOKUP($FA59,SIZE,LOOKUPS!J$11,0)*$FI$6)</f>
        <v/>
      </c>
      <c r="FJ59" s="1" t="str">
        <f>IF(ISERROR(VLOOKUP($FA59,MOM,LOOKUPS!K$12,0)*$FB$6+VLOOKUP($FA59,STREV,LOOKUPS!K$10,0)*$FC$6+VLOOKUP($FA59,LTREV,LOOKUPS!K$9,0)*$FD$6+VLOOKUP($FA59,CFP,LOOKUPS!K$6,0)*$FE$6+VLOOKUP($FA59,EP,LOOKUPS!K$8,0)*$FF$6+VLOOKUP($FA59,BM,LOOKUPS!K$5,0)*$FG$6+VLOOKUP($FA59,DIV,LOOKUPS!K$7,0)*$FH$6++VLOOKUP($FA59,SIZE,LOOKUPS!K$11,0)*$FI$6),"",VLOOKUP($FA59,MOM,LOOKUPS!K$12,0)*$FB$6+VLOOKUP($FA59,STREV,LOOKUPS!K$10,0)*$FC$6+VLOOKUP($FA59,LTREV,LOOKUPS!K$9,0)*$FD$6+VLOOKUP($FA59,CFP,LOOKUPS!K$6,0)*$FE$6+VLOOKUP($FA59,EP,LOOKUPS!K$8,0)*$FF$6+VLOOKUP($FA59,BM,LOOKUPS!K$5,0)*$FG$6+VLOOKUP($FA59,DIV,LOOKUPS!K$7,0)*$FH$6++VLOOKUP($FA59,SIZE,LOOKUPS!K$11,0)*$FI$6)</f>
        <v/>
      </c>
      <c r="FK59" s="1" t="str">
        <f>IF(ISERROR(VLOOKUP($FA59,MOM,LOOKUPS!L$12,0)*$FB$6+VLOOKUP($FA59,STREV,LOOKUPS!L$10,0)*$FC$6+VLOOKUP($FA59,LTREV,LOOKUPS!L$9,0)*$FD$6+VLOOKUP($FA59,CFP,LOOKUPS!L$6,0)*$FE$6+VLOOKUP($FA59,EP,LOOKUPS!L$8,0)*$FF$6+VLOOKUP($FA59,BM,LOOKUPS!L$5,0)*$FG$6+VLOOKUP($FA59,DIV,LOOKUPS!L$7,0)*$FH$6++VLOOKUP($FA59,SIZE,LOOKUPS!L$11,0)*$FI$6),"",VLOOKUP($FA59,MOM,LOOKUPS!L$12,0)*$FB$6+VLOOKUP($FA59,STREV,LOOKUPS!L$10,0)*$FC$6+VLOOKUP($FA59,LTREV,LOOKUPS!L$9,0)*$FD$6+VLOOKUP($FA59,CFP,LOOKUPS!L$6,0)*$FE$6+VLOOKUP($FA59,EP,LOOKUPS!L$8,0)*$FF$6+VLOOKUP($FA59,BM,LOOKUPS!L$5,0)*$FG$6+VLOOKUP($FA59,DIV,LOOKUPS!L$7,0)*$FH$6++VLOOKUP($FA59,SIZE,LOOKUPS!L$11,0)*$FI$6)</f>
        <v/>
      </c>
    </row>
    <row r="60" spans="1:167" x14ac:dyDescent="0.3">
      <c r="A60" s="1">
        <v>193103</v>
      </c>
      <c r="B60" s="1">
        <v>-11.2</v>
      </c>
      <c r="C60" s="1">
        <v>-11.35</v>
      </c>
      <c r="D60" s="1">
        <v>-8.24</v>
      </c>
      <c r="E60" s="1">
        <v>-2.15</v>
      </c>
      <c r="F60" s="1">
        <v>-7.35</v>
      </c>
      <c r="G60" s="1">
        <v>-7.22</v>
      </c>
      <c r="H60" s="1">
        <v>-9.27</v>
      </c>
      <c r="I60" s="1">
        <v>-4.8499999999999996</v>
      </c>
      <c r="J60" s="1">
        <v>-3.17</v>
      </c>
      <c r="K60" s="1">
        <v>1.96</v>
      </c>
      <c r="M60" s="1">
        <v>193004</v>
      </c>
      <c r="N60" s="1">
        <v>-5.44</v>
      </c>
      <c r="O60" s="1">
        <v>-3.05</v>
      </c>
      <c r="P60" s="1">
        <v>-3.98</v>
      </c>
      <c r="Q60" s="1">
        <v>-2.94</v>
      </c>
      <c r="R60" s="1">
        <v>-6.56</v>
      </c>
      <c r="S60" s="1">
        <v>-3.3</v>
      </c>
      <c r="T60" s="1">
        <v>-3.66</v>
      </c>
      <c r="U60" s="1">
        <v>-5.49</v>
      </c>
      <c r="V60" s="1">
        <v>-6.72</v>
      </c>
      <c r="W60" s="1">
        <v>-2.39</v>
      </c>
      <c r="Y60" s="1">
        <v>193503</v>
      </c>
      <c r="Z60" s="1">
        <v>-7.24</v>
      </c>
      <c r="AA60" s="1">
        <v>-7.36</v>
      </c>
      <c r="AB60" s="1">
        <v>-12.59</v>
      </c>
      <c r="AC60" s="1">
        <v>-8.85</v>
      </c>
      <c r="AD60" s="1">
        <v>-7.21</v>
      </c>
      <c r="AE60" s="1">
        <v>-7.31</v>
      </c>
      <c r="AF60" s="1">
        <v>-5.46</v>
      </c>
      <c r="AG60" s="1">
        <v>-6.39</v>
      </c>
      <c r="AH60" s="1">
        <v>-8.41</v>
      </c>
      <c r="AI60" s="1">
        <v>-4.7699999999999996</v>
      </c>
      <c r="AK60">
        <v>195509</v>
      </c>
      <c r="AL60">
        <v>1.42</v>
      </c>
      <c r="AM60">
        <v>-1.82</v>
      </c>
      <c r="AN60">
        <v>-1.39</v>
      </c>
      <c r="AO60">
        <v>0.06</v>
      </c>
      <c r="AP60">
        <v>-2.27</v>
      </c>
      <c r="AQ60">
        <v>-0.56000000000000005</v>
      </c>
      <c r="AR60">
        <v>-1.39</v>
      </c>
      <c r="AS60">
        <v>-0.74</v>
      </c>
      <c r="AT60">
        <v>-0.46</v>
      </c>
      <c r="AU60">
        <v>-1.77</v>
      </c>
      <c r="AV60">
        <v>-2.77</v>
      </c>
      <c r="AW60">
        <v>-0.91</v>
      </c>
      <c r="AX60">
        <v>-0.2</v>
      </c>
      <c r="AY60">
        <v>-1.01</v>
      </c>
      <c r="AZ60">
        <v>-1.78</v>
      </c>
      <c r="BA60">
        <v>-2.58</v>
      </c>
      <c r="BB60">
        <v>1.1100000000000001</v>
      </c>
      <c r="BC60">
        <v>-0.01</v>
      </c>
      <c r="BD60">
        <v>-0.91</v>
      </c>
      <c r="BF60" s="1">
        <v>195509</v>
      </c>
      <c r="BG60" s="1">
        <v>-2.27</v>
      </c>
      <c r="BH60" s="1">
        <v>-1.27</v>
      </c>
      <c r="BI60" s="1">
        <v>-1.1000000000000001</v>
      </c>
      <c r="BJ60" s="1">
        <v>-0.77</v>
      </c>
      <c r="BK60" s="1">
        <v>-1.72</v>
      </c>
      <c r="BL60" s="1">
        <v>-1.1299999999999999</v>
      </c>
      <c r="BM60" s="1">
        <v>-1.56</v>
      </c>
      <c r="BN60" s="1">
        <v>0.28000000000000003</v>
      </c>
      <c r="BO60" s="1">
        <v>-1.1499999999999999</v>
      </c>
      <c r="BP60" s="1">
        <v>-1.92</v>
      </c>
      <c r="BQ60" s="1">
        <v>-1.52</v>
      </c>
      <c r="BR60" s="1">
        <v>-0.39</v>
      </c>
      <c r="BS60" s="1">
        <v>-1.86</v>
      </c>
      <c r="BT60" s="1">
        <v>-2.0499999999999998</v>
      </c>
      <c r="BU60" s="1">
        <v>-1.07</v>
      </c>
      <c r="BV60" s="1">
        <v>0.57999999999999996</v>
      </c>
      <c r="BW60" s="1">
        <v>-0.01</v>
      </c>
      <c r="BX60" s="1">
        <v>-1.29</v>
      </c>
      <c r="BY60" s="1">
        <v>-1.01</v>
      </c>
      <c r="CA60" s="1">
        <v>193009</v>
      </c>
      <c r="CB60" s="1">
        <v>-13.05</v>
      </c>
      <c r="CC60" s="1">
        <v>-13.29</v>
      </c>
      <c r="CD60" s="1">
        <v>-13.62</v>
      </c>
      <c r="CE60" s="1">
        <v>-18.66</v>
      </c>
      <c r="CF60" s="1">
        <v>-12.57</v>
      </c>
      <c r="CG60" s="1">
        <v>-13.79</v>
      </c>
      <c r="CH60" s="1">
        <v>-13.91</v>
      </c>
      <c r="CI60" s="1">
        <v>-16.47</v>
      </c>
      <c r="CJ60" s="1">
        <v>-18.399999999999999</v>
      </c>
      <c r="CK60" s="1">
        <v>-13.54</v>
      </c>
      <c r="CL60" s="1">
        <v>-11.61</v>
      </c>
      <c r="CM60" s="1">
        <v>-14.75</v>
      </c>
      <c r="CN60" s="1">
        <v>-12.83</v>
      </c>
      <c r="CO60" s="1">
        <v>-13.53</v>
      </c>
      <c r="CP60" s="1">
        <v>-14.29</v>
      </c>
      <c r="CQ60" s="1">
        <v>-13.82</v>
      </c>
      <c r="CR60" s="1">
        <v>-19.170000000000002</v>
      </c>
      <c r="CS60" s="1">
        <v>-19.239999999999998</v>
      </c>
      <c r="CT60" s="1">
        <v>-17.55</v>
      </c>
      <c r="CV60" s="1">
        <v>193109</v>
      </c>
      <c r="CW60" s="1">
        <v>-32.19</v>
      </c>
      <c r="CX60" s="1">
        <v>-28.46</v>
      </c>
      <c r="CY60" s="1">
        <v>-28.21</v>
      </c>
      <c r="CZ60" s="1">
        <v>-33.21</v>
      </c>
      <c r="DA60" s="1">
        <v>-29.53</v>
      </c>
      <c r="DB60" s="1">
        <v>-28.47</v>
      </c>
      <c r="DC60" s="1">
        <v>-25.25</v>
      </c>
      <c r="DD60" s="1">
        <v>-33.130000000000003</v>
      </c>
      <c r="DE60" s="1">
        <v>-32.56</v>
      </c>
      <c r="DF60" s="1">
        <v>-30.12</v>
      </c>
      <c r="DG60" s="1">
        <v>-28.96</v>
      </c>
      <c r="DH60" s="1">
        <v>-26.42</v>
      </c>
      <c r="DI60" s="1">
        <v>-30.56</v>
      </c>
      <c r="DJ60" s="1">
        <v>-25.84</v>
      </c>
      <c r="DK60" s="1">
        <v>-24.67</v>
      </c>
      <c r="DL60" s="1">
        <v>-31.77</v>
      </c>
      <c r="DM60" s="1">
        <v>-34.5</v>
      </c>
      <c r="DN60" s="1">
        <v>-34.729999999999997</v>
      </c>
      <c r="DO60" s="1">
        <v>-30.38</v>
      </c>
      <c r="DQ60" s="1">
        <v>193009</v>
      </c>
      <c r="DR60" s="1">
        <v>-99.99</v>
      </c>
      <c r="DS60" s="1">
        <v>-17.920000000000002</v>
      </c>
      <c r="DT60" s="1">
        <v>-15</v>
      </c>
      <c r="DU60" s="1">
        <v>-12.57</v>
      </c>
      <c r="DV60" s="1">
        <v>-17.91</v>
      </c>
      <c r="DW60" s="1">
        <v>-16.34</v>
      </c>
      <c r="DX60" s="1">
        <v>-14.65</v>
      </c>
      <c r="DY60" s="1">
        <v>-13.88</v>
      </c>
      <c r="DZ60" s="1">
        <v>-12.93</v>
      </c>
      <c r="EA60" s="1">
        <v>-13.93</v>
      </c>
      <c r="EB60" s="1">
        <v>-21.9</v>
      </c>
      <c r="EC60" s="1">
        <v>-17.93</v>
      </c>
      <c r="ED60" s="1">
        <v>-14.78</v>
      </c>
      <c r="EE60" s="1">
        <v>-14.48</v>
      </c>
      <c r="EF60" s="1">
        <v>-14.82</v>
      </c>
      <c r="EG60" s="1">
        <v>-15.91</v>
      </c>
      <c r="EH60" s="1">
        <v>-11.86</v>
      </c>
      <c r="EI60" s="1">
        <v>-14.17</v>
      </c>
      <c r="EJ60" s="1">
        <v>-11.73</v>
      </c>
      <c r="EL60">
        <v>193009</v>
      </c>
      <c r="EM60">
        <v>-12.75</v>
      </c>
      <c r="EN60">
        <v>-2.2200000000000002</v>
      </c>
      <c r="EO60">
        <v>-5.27</v>
      </c>
      <c r="EP60">
        <v>0.22</v>
      </c>
      <c r="ER60" s="1">
        <v>193103</v>
      </c>
      <c r="ES60" s="1">
        <v>9.4600000000000009</v>
      </c>
      <c r="EU60" s="1">
        <v>193004</v>
      </c>
      <c r="EV60" s="1">
        <v>-0.13</v>
      </c>
      <c r="EX60" s="1">
        <v>193503</v>
      </c>
      <c r="EY60" s="1">
        <v>-0.46</v>
      </c>
      <c r="FA60" s="1">
        <v>193103</v>
      </c>
      <c r="FB60" s="1" t="str">
        <f>IF(ISERROR(VLOOKUP($FA60,MOM,LOOKUPS!C$12,0)*$FB$6+VLOOKUP($FA60,STREV,LOOKUPS!C$10,0)*$FC$6+VLOOKUP($FA60,LTREV,LOOKUPS!C$9,0)*$FD$6+VLOOKUP($FA60,CFP,LOOKUPS!C$6,0)*$FE$6+VLOOKUP($FA60,EP,LOOKUPS!C$8,0)*$FF$6+VLOOKUP($FA60,BM,LOOKUPS!C$5,0)*$FG$6+VLOOKUP($FA60,DIV,LOOKUPS!C$7,0)*$FH$6++VLOOKUP($FA60,SIZE,LOOKUPS!C$11,0)*$FI$6),"",VLOOKUP($FA60,MOM,LOOKUPS!C$12,0)*$FB$6+VLOOKUP($FA60,STREV,LOOKUPS!C$10,0)*$FC$6+VLOOKUP($FA60,LTREV,LOOKUPS!C$9,0)*$FD$6+VLOOKUP($FA60,CFP,LOOKUPS!C$6,0)*$FE$6+VLOOKUP($FA60,EP,LOOKUPS!C$8,0)*$FF$6+VLOOKUP($FA60,BM,LOOKUPS!C$5,0)*$FG$6+VLOOKUP($FA60,DIV,LOOKUPS!C$7,0)*$FH$6++VLOOKUP($FA60,SIZE,LOOKUPS!C$11,0)*$FI$6)</f>
        <v/>
      </c>
      <c r="FC60" s="1" t="str">
        <f>IF(ISERROR(VLOOKUP($FA60,MOM,LOOKUPS!D$12,0)*$FB$6+VLOOKUP($FA60,STREV,LOOKUPS!D$10,0)*$FC$6+VLOOKUP($FA60,LTREV,LOOKUPS!D$9,0)*$FD$6+VLOOKUP($FA60,CFP,LOOKUPS!D$6,0)*$FE$6+VLOOKUP($FA60,EP,LOOKUPS!D$8,0)*$FF$6+VLOOKUP($FA60,BM,LOOKUPS!D$5,0)*$FG$6+VLOOKUP($FA60,DIV,LOOKUPS!D$7,0)*$FH$6++VLOOKUP($FA60,SIZE,LOOKUPS!D$11,0)*$FI$6),"",VLOOKUP($FA60,MOM,LOOKUPS!D$12,0)*$FB$6+VLOOKUP($FA60,STREV,LOOKUPS!D$10,0)*$FC$6+VLOOKUP($FA60,LTREV,LOOKUPS!D$9,0)*$FD$6+VLOOKUP($FA60,CFP,LOOKUPS!D$6,0)*$FE$6+VLOOKUP($FA60,EP,LOOKUPS!D$8,0)*$FF$6+VLOOKUP($FA60,BM,LOOKUPS!D$5,0)*$FG$6+VLOOKUP($FA60,DIV,LOOKUPS!D$7,0)*$FH$6++VLOOKUP($FA60,SIZE,LOOKUPS!D$11,0)*$FI$6)</f>
        <v/>
      </c>
      <c r="FD60" s="1" t="str">
        <f>IF(ISERROR(VLOOKUP($FA60,MOM,LOOKUPS!E$12,0)*$FB$6+VLOOKUP($FA60,STREV,LOOKUPS!E$10,0)*$FC$6+VLOOKUP($FA60,LTREV,LOOKUPS!E$9,0)*$FD$6+VLOOKUP($FA60,CFP,LOOKUPS!E$6,0)*$FE$6+VLOOKUP($FA60,EP,LOOKUPS!E$8,0)*$FF$6+VLOOKUP($FA60,BM,LOOKUPS!E$5,0)*$FG$6+VLOOKUP($FA60,DIV,LOOKUPS!E$7,0)*$FH$6++VLOOKUP($FA60,SIZE,LOOKUPS!E$11,0)*$FI$6),"",VLOOKUP($FA60,MOM,LOOKUPS!E$12,0)*$FB$6+VLOOKUP($FA60,STREV,LOOKUPS!E$10,0)*$FC$6+VLOOKUP($FA60,LTREV,LOOKUPS!E$9,0)*$FD$6+VLOOKUP($FA60,CFP,LOOKUPS!E$6,0)*$FE$6+VLOOKUP($FA60,EP,LOOKUPS!E$8,0)*$FF$6+VLOOKUP($FA60,BM,LOOKUPS!E$5,0)*$FG$6+VLOOKUP($FA60,DIV,LOOKUPS!E$7,0)*$FH$6++VLOOKUP($FA60,SIZE,LOOKUPS!E$11,0)*$FI$6)</f>
        <v/>
      </c>
      <c r="FE60" s="1" t="str">
        <f>IF(ISERROR(VLOOKUP($FA60,MOM,LOOKUPS!F$12,0)*$FB$6+VLOOKUP($FA60,STREV,LOOKUPS!F$10,0)*$FC$6+VLOOKUP($FA60,LTREV,LOOKUPS!F$9,0)*$FD$6+VLOOKUP($FA60,CFP,LOOKUPS!F$6,0)*$FE$6+VLOOKUP($FA60,EP,LOOKUPS!F$8,0)*$FF$6+VLOOKUP($FA60,BM,LOOKUPS!F$5,0)*$FG$6+VLOOKUP($FA60,DIV,LOOKUPS!F$7,0)*$FH$6++VLOOKUP($FA60,SIZE,LOOKUPS!F$11,0)*$FI$6),"",VLOOKUP($FA60,MOM,LOOKUPS!F$12,0)*$FB$6+VLOOKUP($FA60,STREV,LOOKUPS!F$10,0)*$FC$6+VLOOKUP($FA60,LTREV,LOOKUPS!F$9,0)*$FD$6+VLOOKUP($FA60,CFP,LOOKUPS!F$6,0)*$FE$6+VLOOKUP($FA60,EP,LOOKUPS!F$8,0)*$FF$6+VLOOKUP($FA60,BM,LOOKUPS!F$5,0)*$FG$6+VLOOKUP($FA60,DIV,LOOKUPS!F$7,0)*$FH$6++VLOOKUP($FA60,SIZE,LOOKUPS!F$11,0)*$FI$6)</f>
        <v/>
      </c>
      <c r="FF60" s="1" t="str">
        <f>IF(ISERROR(VLOOKUP($FA60,MOM,LOOKUPS!G$12,0)*$FB$6+VLOOKUP($FA60,STREV,LOOKUPS!G$10,0)*$FC$6+VLOOKUP($FA60,LTREV,LOOKUPS!G$9,0)*$FD$6+VLOOKUP($FA60,CFP,LOOKUPS!G$6,0)*$FE$6+VLOOKUP($FA60,EP,LOOKUPS!G$8,0)*$FF$6+VLOOKUP($FA60,BM,LOOKUPS!G$5,0)*$FG$6+VLOOKUP($FA60,DIV,LOOKUPS!G$7,0)*$FH$6++VLOOKUP($FA60,SIZE,LOOKUPS!G$11,0)*$FI$6),"",VLOOKUP($FA60,MOM,LOOKUPS!G$12,0)*$FB$6+VLOOKUP($FA60,STREV,LOOKUPS!G$10,0)*$FC$6+VLOOKUP($FA60,LTREV,LOOKUPS!G$9,0)*$FD$6+VLOOKUP($FA60,CFP,LOOKUPS!G$6,0)*$FE$6+VLOOKUP($FA60,EP,LOOKUPS!G$8,0)*$FF$6+VLOOKUP($FA60,BM,LOOKUPS!G$5,0)*$FG$6+VLOOKUP($FA60,DIV,LOOKUPS!G$7,0)*$FH$6++VLOOKUP($FA60,SIZE,LOOKUPS!G$11,0)*$FI$6)</f>
        <v/>
      </c>
      <c r="FG60" s="1" t="str">
        <f>IF(ISERROR(VLOOKUP($FA60,MOM,LOOKUPS!H$12,0)*$FB$6+VLOOKUP($FA60,STREV,LOOKUPS!H$10,0)*$FC$6+VLOOKUP($FA60,LTREV,LOOKUPS!H$9,0)*$FD$6+VLOOKUP($FA60,CFP,LOOKUPS!H$6,0)*$FE$6+VLOOKUP($FA60,EP,LOOKUPS!H$8,0)*$FF$6+VLOOKUP($FA60,BM,LOOKUPS!H$5,0)*$FG$6+VLOOKUP($FA60,DIV,LOOKUPS!H$7,0)*$FH$6++VLOOKUP($FA60,SIZE,LOOKUPS!H$11,0)*$FI$6),"",VLOOKUP($FA60,MOM,LOOKUPS!H$12,0)*$FB$6+VLOOKUP($FA60,STREV,LOOKUPS!H$10,0)*$FC$6+VLOOKUP($FA60,LTREV,LOOKUPS!H$9,0)*$FD$6+VLOOKUP($FA60,CFP,LOOKUPS!H$6,0)*$FE$6+VLOOKUP($FA60,EP,LOOKUPS!H$8,0)*$FF$6+VLOOKUP($FA60,BM,LOOKUPS!H$5,0)*$FG$6+VLOOKUP($FA60,DIV,LOOKUPS!H$7,0)*$FH$6++VLOOKUP($FA60,SIZE,LOOKUPS!H$11,0)*$FI$6)</f>
        <v/>
      </c>
      <c r="FH60" s="1" t="str">
        <f>IF(ISERROR(VLOOKUP($FA60,MOM,LOOKUPS!I$12,0)*$FB$6+VLOOKUP($FA60,STREV,LOOKUPS!I$10,0)*$FC$6+VLOOKUP($FA60,LTREV,LOOKUPS!I$9,0)*$FD$6+VLOOKUP($FA60,CFP,LOOKUPS!I$6,0)*$FE$6+VLOOKUP($FA60,EP,LOOKUPS!I$8,0)*$FF$6+VLOOKUP($FA60,BM,LOOKUPS!I$5,0)*$FG$6+VLOOKUP($FA60,DIV,LOOKUPS!I$7,0)*$FH$6++VLOOKUP($FA60,SIZE,LOOKUPS!I$11,0)*$FI$6),"",VLOOKUP($FA60,MOM,LOOKUPS!I$12,0)*$FB$6+VLOOKUP($FA60,STREV,LOOKUPS!I$10,0)*$FC$6+VLOOKUP($FA60,LTREV,LOOKUPS!I$9,0)*$FD$6+VLOOKUP($FA60,CFP,LOOKUPS!I$6,0)*$FE$6+VLOOKUP($FA60,EP,LOOKUPS!I$8,0)*$FF$6+VLOOKUP($FA60,BM,LOOKUPS!I$5,0)*$FG$6+VLOOKUP($FA60,DIV,LOOKUPS!I$7,0)*$FH$6++VLOOKUP($FA60,SIZE,LOOKUPS!I$11,0)*$FI$6)</f>
        <v/>
      </c>
      <c r="FI60" s="1" t="str">
        <f>IF(ISERROR(VLOOKUP($FA60,MOM,LOOKUPS!J$12,0)*$FB$6+VLOOKUP($FA60,STREV,LOOKUPS!J$10,0)*$FC$6+VLOOKUP($FA60,LTREV,LOOKUPS!J$9,0)*$FD$6+VLOOKUP($FA60,CFP,LOOKUPS!J$6,0)*$FE$6+VLOOKUP($FA60,EP,LOOKUPS!J$8,0)*$FF$6+VLOOKUP($FA60,BM,LOOKUPS!J$5,0)*$FG$6+VLOOKUP($FA60,DIV,LOOKUPS!J$7,0)*$FH$6++VLOOKUP($FA60,SIZE,LOOKUPS!J$11,0)*$FI$6),"",VLOOKUP($FA60,MOM,LOOKUPS!J$12,0)*$FB$6+VLOOKUP($FA60,STREV,LOOKUPS!J$10,0)*$FC$6+VLOOKUP($FA60,LTREV,LOOKUPS!J$9,0)*$FD$6+VLOOKUP($FA60,CFP,LOOKUPS!J$6,0)*$FE$6+VLOOKUP($FA60,EP,LOOKUPS!J$8,0)*$FF$6+VLOOKUP($FA60,BM,LOOKUPS!J$5,0)*$FG$6+VLOOKUP($FA60,DIV,LOOKUPS!J$7,0)*$FH$6++VLOOKUP($FA60,SIZE,LOOKUPS!J$11,0)*$FI$6)</f>
        <v/>
      </c>
      <c r="FJ60" s="1" t="str">
        <f>IF(ISERROR(VLOOKUP($FA60,MOM,LOOKUPS!K$12,0)*$FB$6+VLOOKUP($FA60,STREV,LOOKUPS!K$10,0)*$FC$6+VLOOKUP($FA60,LTREV,LOOKUPS!K$9,0)*$FD$6+VLOOKUP($FA60,CFP,LOOKUPS!K$6,0)*$FE$6+VLOOKUP($FA60,EP,LOOKUPS!K$8,0)*$FF$6+VLOOKUP($FA60,BM,LOOKUPS!K$5,0)*$FG$6+VLOOKUP($FA60,DIV,LOOKUPS!K$7,0)*$FH$6++VLOOKUP($FA60,SIZE,LOOKUPS!K$11,0)*$FI$6),"",VLOOKUP($FA60,MOM,LOOKUPS!K$12,0)*$FB$6+VLOOKUP($FA60,STREV,LOOKUPS!K$10,0)*$FC$6+VLOOKUP($FA60,LTREV,LOOKUPS!K$9,0)*$FD$6+VLOOKUP($FA60,CFP,LOOKUPS!K$6,0)*$FE$6+VLOOKUP($FA60,EP,LOOKUPS!K$8,0)*$FF$6+VLOOKUP($FA60,BM,LOOKUPS!K$5,0)*$FG$6+VLOOKUP($FA60,DIV,LOOKUPS!K$7,0)*$FH$6++VLOOKUP($FA60,SIZE,LOOKUPS!K$11,0)*$FI$6)</f>
        <v/>
      </c>
      <c r="FK60" s="1" t="str">
        <f>IF(ISERROR(VLOOKUP($FA60,MOM,LOOKUPS!L$12,0)*$FB$6+VLOOKUP($FA60,STREV,LOOKUPS!L$10,0)*$FC$6+VLOOKUP($FA60,LTREV,LOOKUPS!L$9,0)*$FD$6+VLOOKUP($FA60,CFP,LOOKUPS!L$6,0)*$FE$6+VLOOKUP($FA60,EP,LOOKUPS!L$8,0)*$FF$6+VLOOKUP($FA60,BM,LOOKUPS!L$5,0)*$FG$6+VLOOKUP($FA60,DIV,LOOKUPS!L$7,0)*$FH$6++VLOOKUP($FA60,SIZE,LOOKUPS!L$11,0)*$FI$6),"",VLOOKUP($FA60,MOM,LOOKUPS!L$12,0)*$FB$6+VLOOKUP($FA60,STREV,LOOKUPS!L$10,0)*$FC$6+VLOOKUP($FA60,LTREV,LOOKUPS!L$9,0)*$FD$6+VLOOKUP($FA60,CFP,LOOKUPS!L$6,0)*$FE$6+VLOOKUP($FA60,EP,LOOKUPS!L$8,0)*$FF$6+VLOOKUP($FA60,BM,LOOKUPS!L$5,0)*$FG$6+VLOOKUP($FA60,DIV,LOOKUPS!L$7,0)*$FH$6++VLOOKUP($FA60,SIZE,LOOKUPS!L$11,0)*$FI$6)</f>
        <v/>
      </c>
    </row>
    <row r="61" spans="1:167" x14ac:dyDescent="0.3">
      <c r="A61" s="1">
        <v>193104</v>
      </c>
      <c r="B61" s="1">
        <v>-23.2</v>
      </c>
      <c r="C61" s="1">
        <v>-19.14</v>
      </c>
      <c r="D61" s="1">
        <v>-19.45</v>
      </c>
      <c r="E61" s="1">
        <v>-17.72</v>
      </c>
      <c r="F61" s="1">
        <v>-15.4</v>
      </c>
      <c r="G61" s="1">
        <v>-15.62</v>
      </c>
      <c r="H61" s="1">
        <v>-14.4</v>
      </c>
      <c r="I61" s="1">
        <v>-10.08</v>
      </c>
      <c r="J61" s="1">
        <v>-10.5</v>
      </c>
      <c r="K61" s="1">
        <v>-8.58</v>
      </c>
      <c r="M61" s="1">
        <v>193005</v>
      </c>
      <c r="N61" s="1">
        <v>-3.49</v>
      </c>
      <c r="O61" s="1">
        <v>-5.25</v>
      </c>
      <c r="P61" s="1">
        <v>-5.66</v>
      </c>
      <c r="Q61" s="1">
        <v>-3.87</v>
      </c>
      <c r="R61" s="1">
        <v>-2.25</v>
      </c>
      <c r="S61" s="1">
        <v>-2.69</v>
      </c>
      <c r="T61" s="1">
        <v>-2.96</v>
      </c>
      <c r="U61" s="1">
        <v>-4.13</v>
      </c>
      <c r="V61" s="1">
        <v>-2.68</v>
      </c>
      <c r="W61" s="1">
        <v>-7.6</v>
      </c>
      <c r="Y61" s="1">
        <v>193504</v>
      </c>
      <c r="Z61" s="1">
        <v>10.81</v>
      </c>
      <c r="AA61" s="1">
        <v>16.149999999999999</v>
      </c>
      <c r="AB61" s="1">
        <v>10.97</v>
      </c>
      <c r="AC61" s="1">
        <v>9.44</v>
      </c>
      <c r="AD61" s="1">
        <v>10.7</v>
      </c>
      <c r="AE61" s="1">
        <v>10.1</v>
      </c>
      <c r="AF61" s="1">
        <v>12.65</v>
      </c>
      <c r="AG61" s="1">
        <v>7.35</v>
      </c>
      <c r="AH61" s="1">
        <v>5.95</v>
      </c>
      <c r="AI61" s="1">
        <v>7.83</v>
      </c>
      <c r="AK61">
        <v>195510</v>
      </c>
      <c r="AL61">
        <v>-1.26</v>
      </c>
      <c r="AM61">
        <v>-1.89</v>
      </c>
      <c r="AN61">
        <v>-1.83</v>
      </c>
      <c r="AO61">
        <v>-1.59</v>
      </c>
      <c r="AP61">
        <v>-1.74</v>
      </c>
      <c r="AQ61">
        <v>-2.17</v>
      </c>
      <c r="AR61">
        <v>-1.71</v>
      </c>
      <c r="AS61">
        <v>-1.97</v>
      </c>
      <c r="AT61">
        <v>-1.28</v>
      </c>
      <c r="AU61">
        <v>-2.44</v>
      </c>
      <c r="AV61">
        <v>-1.05</v>
      </c>
      <c r="AW61">
        <v>-2.19</v>
      </c>
      <c r="AX61">
        <v>-2.15</v>
      </c>
      <c r="AY61">
        <v>-0.77</v>
      </c>
      <c r="AZ61">
        <v>-2.67</v>
      </c>
      <c r="BA61">
        <v>-1.74</v>
      </c>
      <c r="BB61">
        <v>-2.2000000000000002</v>
      </c>
      <c r="BC61">
        <v>-0.53</v>
      </c>
      <c r="BD61">
        <v>-2.04</v>
      </c>
      <c r="BF61" s="1">
        <v>195510</v>
      </c>
      <c r="BG61" s="1">
        <v>-3.25</v>
      </c>
      <c r="BH61" s="1">
        <v>-2.48</v>
      </c>
      <c r="BI61" s="1">
        <v>-1.49</v>
      </c>
      <c r="BJ61" s="1">
        <v>-1.19</v>
      </c>
      <c r="BK61" s="1">
        <v>-2.6</v>
      </c>
      <c r="BL61" s="1">
        <v>-2.19</v>
      </c>
      <c r="BM61" s="1">
        <v>-1.3</v>
      </c>
      <c r="BN61" s="1">
        <v>-1.67</v>
      </c>
      <c r="BO61" s="1">
        <v>-0.71</v>
      </c>
      <c r="BP61" s="1">
        <v>-3.68</v>
      </c>
      <c r="BQ61" s="1">
        <v>-1.5</v>
      </c>
      <c r="BR61" s="1">
        <v>-2.23</v>
      </c>
      <c r="BS61" s="1">
        <v>-2.15</v>
      </c>
      <c r="BT61" s="1">
        <v>-1.35</v>
      </c>
      <c r="BU61" s="1">
        <v>-1.24</v>
      </c>
      <c r="BV61" s="1">
        <v>-1.22</v>
      </c>
      <c r="BW61" s="1">
        <v>-2.13</v>
      </c>
      <c r="BX61" s="1">
        <v>-0.9</v>
      </c>
      <c r="BY61" s="1">
        <v>-0.53</v>
      </c>
      <c r="CA61" s="1">
        <v>193010</v>
      </c>
      <c r="CB61" s="1">
        <v>-9.31</v>
      </c>
      <c r="CC61" s="1">
        <v>-11.01</v>
      </c>
      <c r="CD61" s="1">
        <v>-9.41</v>
      </c>
      <c r="CE61" s="1">
        <v>-8.84</v>
      </c>
      <c r="CF61" s="1">
        <v>-11.3</v>
      </c>
      <c r="CG61" s="1">
        <v>-9.33</v>
      </c>
      <c r="CH61" s="1">
        <v>-8.65</v>
      </c>
      <c r="CI61" s="1">
        <v>-11.49</v>
      </c>
      <c r="CJ61" s="1">
        <v>-7.84</v>
      </c>
      <c r="CK61" s="1">
        <v>-10.72</v>
      </c>
      <c r="CL61" s="1">
        <v>-11.88</v>
      </c>
      <c r="CM61" s="1">
        <v>-10.41</v>
      </c>
      <c r="CN61" s="1">
        <v>-8.26</v>
      </c>
      <c r="CO61" s="1">
        <v>-8.39</v>
      </c>
      <c r="CP61" s="1">
        <v>-8.91</v>
      </c>
      <c r="CQ61" s="1">
        <v>-12.12</v>
      </c>
      <c r="CR61" s="1">
        <v>-10.85</v>
      </c>
      <c r="CS61" s="1">
        <v>-10.94</v>
      </c>
      <c r="CT61" s="1">
        <v>-4.7</v>
      </c>
      <c r="CV61" s="1">
        <v>193110</v>
      </c>
      <c r="CW61" s="1">
        <v>10.73</v>
      </c>
      <c r="CX61" s="1">
        <v>8.7799999999999994</v>
      </c>
      <c r="CY61" s="1">
        <v>8.56</v>
      </c>
      <c r="CZ61" s="1">
        <v>10.99</v>
      </c>
      <c r="DA61" s="1">
        <v>10.49</v>
      </c>
      <c r="DB61" s="1">
        <v>6.7</v>
      </c>
      <c r="DC61" s="1">
        <v>6.4</v>
      </c>
      <c r="DD61" s="1">
        <v>11.39</v>
      </c>
      <c r="DE61" s="1">
        <v>11.86</v>
      </c>
      <c r="DF61" s="1">
        <v>10.48</v>
      </c>
      <c r="DG61" s="1">
        <v>10.51</v>
      </c>
      <c r="DH61" s="1">
        <v>5.54</v>
      </c>
      <c r="DI61" s="1">
        <v>7.89</v>
      </c>
      <c r="DJ61" s="1">
        <v>4.41</v>
      </c>
      <c r="DK61" s="1">
        <v>8.39</v>
      </c>
      <c r="DL61" s="1">
        <v>13.53</v>
      </c>
      <c r="DM61" s="1">
        <v>9.24</v>
      </c>
      <c r="DN61" s="1">
        <v>16.27</v>
      </c>
      <c r="DO61" s="1">
        <v>7.46</v>
      </c>
      <c r="DQ61" s="1">
        <v>193010</v>
      </c>
      <c r="DR61" s="1">
        <v>-99.99</v>
      </c>
      <c r="DS61" s="1">
        <v>-9.48</v>
      </c>
      <c r="DT61" s="1">
        <v>-10.16</v>
      </c>
      <c r="DU61" s="1">
        <v>-9.9499999999999993</v>
      </c>
      <c r="DV61" s="1">
        <v>-8.7899999999999991</v>
      </c>
      <c r="DW61" s="1">
        <v>-10.77</v>
      </c>
      <c r="DX61" s="1">
        <v>-10.49</v>
      </c>
      <c r="DY61" s="1">
        <v>-9.5500000000000007</v>
      </c>
      <c r="DZ61" s="1">
        <v>-9.86</v>
      </c>
      <c r="EA61" s="1">
        <v>-6.89</v>
      </c>
      <c r="EB61" s="1">
        <v>-10.65</v>
      </c>
      <c r="EC61" s="1">
        <v>-10.87</v>
      </c>
      <c r="ED61" s="1">
        <v>-10.67</v>
      </c>
      <c r="EE61" s="1">
        <v>-9.59</v>
      </c>
      <c r="EF61" s="1">
        <v>-11.41</v>
      </c>
      <c r="EG61" s="1">
        <v>-8.98</v>
      </c>
      <c r="EH61" s="1">
        <v>-10.119999999999999</v>
      </c>
      <c r="EI61" s="1">
        <v>-11.42</v>
      </c>
      <c r="EJ61" s="1">
        <v>-8.34</v>
      </c>
      <c r="EL61">
        <v>193010</v>
      </c>
      <c r="EM61">
        <v>-8.7799999999999994</v>
      </c>
      <c r="EN61">
        <v>-0.1</v>
      </c>
      <c r="EO61">
        <v>-1.35</v>
      </c>
      <c r="EP61">
        <v>0.09</v>
      </c>
      <c r="ER61" s="1">
        <v>193104</v>
      </c>
      <c r="ES61" s="1">
        <v>11.59</v>
      </c>
      <c r="EU61" s="1">
        <v>193005</v>
      </c>
      <c r="EV61" s="1">
        <v>3.44</v>
      </c>
      <c r="EX61" s="1">
        <v>193504</v>
      </c>
      <c r="EY61" s="1">
        <v>5.49</v>
      </c>
      <c r="FA61" s="1">
        <v>193104</v>
      </c>
      <c r="FB61" s="1" t="str">
        <f>IF(ISERROR(VLOOKUP($FA61,MOM,LOOKUPS!C$12,0)*$FB$6+VLOOKUP($FA61,STREV,LOOKUPS!C$10,0)*$FC$6+VLOOKUP($FA61,LTREV,LOOKUPS!C$9,0)*$FD$6+VLOOKUP($FA61,CFP,LOOKUPS!C$6,0)*$FE$6+VLOOKUP($FA61,EP,LOOKUPS!C$8,0)*$FF$6+VLOOKUP($FA61,BM,LOOKUPS!C$5,0)*$FG$6+VLOOKUP($FA61,DIV,LOOKUPS!C$7,0)*$FH$6++VLOOKUP($FA61,SIZE,LOOKUPS!C$11,0)*$FI$6),"",VLOOKUP($FA61,MOM,LOOKUPS!C$12,0)*$FB$6+VLOOKUP($FA61,STREV,LOOKUPS!C$10,0)*$FC$6+VLOOKUP($FA61,LTREV,LOOKUPS!C$9,0)*$FD$6+VLOOKUP($FA61,CFP,LOOKUPS!C$6,0)*$FE$6+VLOOKUP($FA61,EP,LOOKUPS!C$8,0)*$FF$6+VLOOKUP($FA61,BM,LOOKUPS!C$5,0)*$FG$6+VLOOKUP($FA61,DIV,LOOKUPS!C$7,0)*$FH$6++VLOOKUP($FA61,SIZE,LOOKUPS!C$11,0)*$FI$6)</f>
        <v/>
      </c>
      <c r="FC61" s="1" t="str">
        <f>IF(ISERROR(VLOOKUP($FA61,MOM,LOOKUPS!D$12,0)*$FB$6+VLOOKUP($FA61,STREV,LOOKUPS!D$10,0)*$FC$6+VLOOKUP($FA61,LTREV,LOOKUPS!D$9,0)*$FD$6+VLOOKUP($FA61,CFP,LOOKUPS!D$6,0)*$FE$6+VLOOKUP($FA61,EP,LOOKUPS!D$8,0)*$FF$6+VLOOKUP($FA61,BM,LOOKUPS!D$5,0)*$FG$6+VLOOKUP($FA61,DIV,LOOKUPS!D$7,0)*$FH$6++VLOOKUP($FA61,SIZE,LOOKUPS!D$11,0)*$FI$6),"",VLOOKUP($FA61,MOM,LOOKUPS!D$12,0)*$FB$6+VLOOKUP($FA61,STREV,LOOKUPS!D$10,0)*$FC$6+VLOOKUP($FA61,LTREV,LOOKUPS!D$9,0)*$FD$6+VLOOKUP($FA61,CFP,LOOKUPS!D$6,0)*$FE$6+VLOOKUP($FA61,EP,LOOKUPS!D$8,0)*$FF$6+VLOOKUP($FA61,BM,LOOKUPS!D$5,0)*$FG$6+VLOOKUP($FA61,DIV,LOOKUPS!D$7,0)*$FH$6++VLOOKUP($FA61,SIZE,LOOKUPS!D$11,0)*$FI$6)</f>
        <v/>
      </c>
      <c r="FD61" s="1" t="str">
        <f>IF(ISERROR(VLOOKUP($FA61,MOM,LOOKUPS!E$12,0)*$FB$6+VLOOKUP($FA61,STREV,LOOKUPS!E$10,0)*$FC$6+VLOOKUP($FA61,LTREV,LOOKUPS!E$9,0)*$FD$6+VLOOKUP($FA61,CFP,LOOKUPS!E$6,0)*$FE$6+VLOOKUP($FA61,EP,LOOKUPS!E$8,0)*$FF$6+VLOOKUP($FA61,BM,LOOKUPS!E$5,0)*$FG$6+VLOOKUP($FA61,DIV,LOOKUPS!E$7,0)*$FH$6++VLOOKUP($FA61,SIZE,LOOKUPS!E$11,0)*$FI$6),"",VLOOKUP($FA61,MOM,LOOKUPS!E$12,0)*$FB$6+VLOOKUP($FA61,STREV,LOOKUPS!E$10,0)*$FC$6+VLOOKUP($FA61,LTREV,LOOKUPS!E$9,0)*$FD$6+VLOOKUP($FA61,CFP,LOOKUPS!E$6,0)*$FE$6+VLOOKUP($FA61,EP,LOOKUPS!E$8,0)*$FF$6+VLOOKUP($FA61,BM,LOOKUPS!E$5,0)*$FG$6+VLOOKUP($FA61,DIV,LOOKUPS!E$7,0)*$FH$6++VLOOKUP($FA61,SIZE,LOOKUPS!E$11,0)*$FI$6)</f>
        <v/>
      </c>
      <c r="FE61" s="1" t="str">
        <f>IF(ISERROR(VLOOKUP($FA61,MOM,LOOKUPS!F$12,0)*$FB$6+VLOOKUP($FA61,STREV,LOOKUPS!F$10,0)*$FC$6+VLOOKUP($FA61,LTREV,LOOKUPS!F$9,0)*$FD$6+VLOOKUP($FA61,CFP,LOOKUPS!F$6,0)*$FE$6+VLOOKUP($FA61,EP,LOOKUPS!F$8,0)*$FF$6+VLOOKUP($FA61,BM,LOOKUPS!F$5,0)*$FG$6+VLOOKUP($FA61,DIV,LOOKUPS!F$7,0)*$FH$6++VLOOKUP($FA61,SIZE,LOOKUPS!F$11,0)*$FI$6),"",VLOOKUP($FA61,MOM,LOOKUPS!F$12,0)*$FB$6+VLOOKUP($FA61,STREV,LOOKUPS!F$10,0)*$FC$6+VLOOKUP($FA61,LTREV,LOOKUPS!F$9,0)*$FD$6+VLOOKUP($FA61,CFP,LOOKUPS!F$6,0)*$FE$6+VLOOKUP($FA61,EP,LOOKUPS!F$8,0)*$FF$6+VLOOKUP($FA61,BM,LOOKUPS!F$5,0)*$FG$6+VLOOKUP($FA61,DIV,LOOKUPS!F$7,0)*$FH$6++VLOOKUP($FA61,SIZE,LOOKUPS!F$11,0)*$FI$6)</f>
        <v/>
      </c>
      <c r="FF61" s="1" t="str">
        <f>IF(ISERROR(VLOOKUP($FA61,MOM,LOOKUPS!G$12,0)*$FB$6+VLOOKUP($FA61,STREV,LOOKUPS!G$10,0)*$FC$6+VLOOKUP($FA61,LTREV,LOOKUPS!G$9,0)*$FD$6+VLOOKUP($FA61,CFP,LOOKUPS!G$6,0)*$FE$6+VLOOKUP($FA61,EP,LOOKUPS!G$8,0)*$FF$6+VLOOKUP($FA61,BM,LOOKUPS!G$5,0)*$FG$6+VLOOKUP($FA61,DIV,LOOKUPS!G$7,0)*$FH$6++VLOOKUP($FA61,SIZE,LOOKUPS!G$11,0)*$FI$6),"",VLOOKUP($FA61,MOM,LOOKUPS!G$12,0)*$FB$6+VLOOKUP($FA61,STREV,LOOKUPS!G$10,0)*$FC$6+VLOOKUP($FA61,LTREV,LOOKUPS!G$9,0)*$FD$6+VLOOKUP($FA61,CFP,LOOKUPS!G$6,0)*$FE$6+VLOOKUP($FA61,EP,LOOKUPS!G$8,0)*$FF$6+VLOOKUP($FA61,BM,LOOKUPS!G$5,0)*$FG$6+VLOOKUP($FA61,DIV,LOOKUPS!G$7,0)*$FH$6++VLOOKUP($FA61,SIZE,LOOKUPS!G$11,0)*$FI$6)</f>
        <v/>
      </c>
      <c r="FG61" s="1" t="str">
        <f>IF(ISERROR(VLOOKUP($FA61,MOM,LOOKUPS!H$12,0)*$FB$6+VLOOKUP($FA61,STREV,LOOKUPS!H$10,0)*$FC$6+VLOOKUP($FA61,LTREV,LOOKUPS!H$9,0)*$FD$6+VLOOKUP($FA61,CFP,LOOKUPS!H$6,0)*$FE$6+VLOOKUP($FA61,EP,LOOKUPS!H$8,0)*$FF$6+VLOOKUP($FA61,BM,LOOKUPS!H$5,0)*$FG$6+VLOOKUP($FA61,DIV,LOOKUPS!H$7,0)*$FH$6++VLOOKUP($FA61,SIZE,LOOKUPS!H$11,0)*$FI$6),"",VLOOKUP($FA61,MOM,LOOKUPS!H$12,0)*$FB$6+VLOOKUP($FA61,STREV,LOOKUPS!H$10,0)*$FC$6+VLOOKUP($FA61,LTREV,LOOKUPS!H$9,0)*$FD$6+VLOOKUP($FA61,CFP,LOOKUPS!H$6,0)*$FE$6+VLOOKUP($FA61,EP,LOOKUPS!H$8,0)*$FF$6+VLOOKUP($FA61,BM,LOOKUPS!H$5,0)*$FG$6+VLOOKUP($FA61,DIV,LOOKUPS!H$7,0)*$FH$6++VLOOKUP($FA61,SIZE,LOOKUPS!H$11,0)*$FI$6)</f>
        <v/>
      </c>
      <c r="FH61" s="1" t="str">
        <f>IF(ISERROR(VLOOKUP($FA61,MOM,LOOKUPS!I$12,0)*$FB$6+VLOOKUP($FA61,STREV,LOOKUPS!I$10,0)*$FC$6+VLOOKUP($FA61,LTREV,LOOKUPS!I$9,0)*$FD$6+VLOOKUP($FA61,CFP,LOOKUPS!I$6,0)*$FE$6+VLOOKUP($FA61,EP,LOOKUPS!I$8,0)*$FF$6+VLOOKUP($FA61,BM,LOOKUPS!I$5,0)*$FG$6+VLOOKUP($FA61,DIV,LOOKUPS!I$7,0)*$FH$6++VLOOKUP($FA61,SIZE,LOOKUPS!I$11,0)*$FI$6),"",VLOOKUP($FA61,MOM,LOOKUPS!I$12,0)*$FB$6+VLOOKUP($FA61,STREV,LOOKUPS!I$10,0)*$FC$6+VLOOKUP($FA61,LTREV,LOOKUPS!I$9,0)*$FD$6+VLOOKUP($FA61,CFP,LOOKUPS!I$6,0)*$FE$6+VLOOKUP($FA61,EP,LOOKUPS!I$8,0)*$FF$6+VLOOKUP($FA61,BM,LOOKUPS!I$5,0)*$FG$6+VLOOKUP($FA61,DIV,LOOKUPS!I$7,0)*$FH$6++VLOOKUP($FA61,SIZE,LOOKUPS!I$11,0)*$FI$6)</f>
        <v/>
      </c>
      <c r="FI61" s="1" t="str">
        <f>IF(ISERROR(VLOOKUP($FA61,MOM,LOOKUPS!J$12,0)*$FB$6+VLOOKUP($FA61,STREV,LOOKUPS!J$10,0)*$FC$6+VLOOKUP($FA61,LTREV,LOOKUPS!J$9,0)*$FD$6+VLOOKUP($FA61,CFP,LOOKUPS!J$6,0)*$FE$6+VLOOKUP($FA61,EP,LOOKUPS!J$8,0)*$FF$6+VLOOKUP($FA61,BM,LOOKUPS!J$5,0)*$FG$6+VLOOKUP($FA61,DIV,LOOKUPS!J$7,0)*$FH$6++VLOOKUP($FA61,SIZE,LOOKUPS!J$11,0)*$FI$6),"",VLOOKUP($FA61,MOM,LOOKUPS!J$12,0)*$FB$6+VLOOKUP($FA61,STREV,LOOKUPS!J$10,0)*$FC$6+VLOOKUP($FA61,LTREV,LOOKUPS!J$9,0)*$FD$6+VLOOKUP($FA61,CFP,LOOKUPS!J$6,0)*$FE$6+VLOOKUP($FA61,EP,LOOKUPS!J$8,0)*$FF$6+VLOOKUP($FA61,BM,LOOKUPS!J$5,0)*$FG$6+VLOOKUP($FA61,DIV,LOOKUPS!J$7,0)*$FH$6++VLOOKUP($FA61,SIZE,LOOKUPS!J$11,0)*$FI$6)</f>
        <v/>
      </c>
      <c r="FJ61" s="1" t="str">
        <f>IF(ISERROR(VLOOKUP($FA61,MOM,LOOKUPS!K$12,0)*$FB$6+VLOOKUP($FA61,STREV,LOOKUPS!K$10,0)*$FC$6+VLOOKUP($FA61,LTREV,LOOKUPS!K$9,0)*$FD$6+VLOOKUP($FA61,CFP,LOOKUPS!K$6,0)*$FE$6+VLOOKUP($FA61,EP,LOOKUPS!K$8,0)*$FF$6+VLOOKUP($FA61,BM,LOOKUPS!K$5,0)*$FG$6+VLOOKUP($FA61,DIV,LOOKUPS!K$7,0)*$FH$6++VLOOKUP($FA61,SIZE,LOOKUPS!K$11,0)*$FI$6),"",VLOOKUP($FA61,MOM,LOOKUPS!K$12,0)*$FB$6+VLOOKUP($FA61,STREV,LOOKUPS!K$10,0)*$FC$6+VLOOKUP($FA61,LTREV,LOOKUPS!K$9,0)*$FD$6+VLOOKUP($FA61,CFP,LOOKUPS!K$6,0)*$FE$6+VLOOKUP($FA61,EP,LOOKUPS!K$8,0)*$FF$6+VLOOKUP($FA61,BM,LOOKUPS!K$5,0)*$FG$6+VLOOKUP($FA61,DIV,LOOKUPS!K$7,0)*$FH$6++VLOOKUP($FA61,SIZE,LOOKUPS!K$11,0)*$FI$6)</f>
        <v/>
      </c>
      <c r="FK61" s="1" t="str">
        <f>IF(ISERROR(VLOOKUP($FA61,MOM,LOOKUPS!L$12,0)*$FB$6+VLOOKUP($FA61,STREV,LOOKUPS!L$10,0)*$FC$6+VLOOKUP($FA61,LTREV,LOOKUPS!L$9,0)*$FD$6+VLOOKUP($FA61,CFP,LOOKUPS!L$6,0)*$FE$6+VLOOKUP($FA61,EP,LOOKUPS!L$8,0)*$FF$6+VLOOKUP($FA61,BM,LOOKUPS!L$5,0)*$FG$6+VLOOKUP($FA61,DIV,LOOKUPS!L$7,0)*$FH$6++VLOOKUP($FA61,SIZE,LOOKUPS!L$11,0)*$FI$6),"",VLOOKUP($FA61,MOM,LOOKUPS!L$12,0)*$FB$6+VLOOKUP($FA61,STREV,LOOKUPS!L$10,0)*$FC$6+VLOOKUP($FA61,LTREV,LOOKUPS!L$9,0)*$FD$6+VLOOKUP($FA61,CFP,LOOKUPS!L$6,0)*$FE$6+VLOOKUP($FA61,EP,LOOKUPS!L$8,0)*$FF$6+VLOOKUP($FA61,BM,LOOKUPS!L$5,0)*$FG$6+VLOOKUP($FA61,DIV,LOOKUPS!L$7,0)*$FH$6++VLOOKUP($FA61,SIZE,LOOKUPS!L$11,0)*$FI$6)</f>
        <v/>
      </c>
    </row>
    <row r="62" spans="1:167" x14ac:dyDescent="0.3">
      <c r="A62" s="1">
        <v>193105</v>
      </c>
      <c r="B62" s="1">
        <v>-17.41</v>
      </c>
      <c r="C62" s="1">
        <v>-19.100000000000001</v>
      </c>
      <c r="D62" s="1">
        <v>-16.53</v>
      </c>
      <c r="E62" s="1">
        <v>-14.51</v>
      </c>
      <c r="F62" s="1">
        <v>-15.98</v>
      </c>
      <c r="G62" s="1">
        <v>-14.5</v>
      </c>
      <c r="H62" s="1">
        <v>-12.6</v>
      </c>
      <c r="I62" s="1">
        <v>-12.13</v>
      </c>
      <c r="J62" s="1">
        <v>-10.4</v>
      </c>
      <c r="K62" s="1">
        <v>-8.08</v>
      </c>
      <c r="M62" s="1">
        <v>193006</v>
      </c>
      <c r="N62" s="1">
        <v>-22.6</v>
      </c>
      <c r="O62" s="1">
        <v>-23.35</v>
      </c>
      <c r="P62" s="1">
        <v>-21.22</v>
      </c>
      <c r="Q62" s="1">
        <v>-18.809999999999999</v>
      </c>
      <c r="R62" s="1">
        <v>-16.600000000000001</v>
      </c>
      <c r="S62" s="1">
        <v>-18.010000000000002</v>
      </c>
      <c r="T62" s="1">
        <v>-14.85</v>
      </c>
      <c r="U62" s="1">
        <v>-16.62</v>
      </c>
      <c r="V62" s="1">
        <v>-19.14</v>
      </c>
      <c r="W62" s="1">
        <v>-18.239999999999998</v>
      </c>
      <c r="Y62" s="1">
        <v>193505</v>
      </c>
      <c r="Z62" s="1">
        <v>7.95</v>
      </c>
      <c r="AA62" s="1">
        <v>2.87</v>
      </c>
      <c r="AB62" s="1">
        <v>3.95</v>
      </c>
      <c r="AC62" s="1">
        <v>-0.24</v>
      </c>
      <c r="AD62" s="1">
        <v>1.67</v>
      </c>
      <c r="AE62" s="1">
        <v>2.19</v>
      </c>
      <c r="AF62" s="1">
        <v>2.12</v>
      </c>
      <c r="AG62" s="1">
        <v>1.26</v>
      </c>
      <c r="AH62" s="1">
        <v>2.02</v>
      </c>
      <c r="AI62" s="1">
        <v>1.69</v>
      </c>
      <c r="AK62">
        <v>195511</v>
      </c>
      <c r="AL62">
        <v>2.34</v>
      </c>
      <c r="AM62">
        <v>6.2</v>
      </c>
      <c r="AN62">
        <v>4.88</v>
      </c>
      <c r="AO62">
        <v>6.34</v>
      </c>
      <c r="AP62">
        <v>5.84</v>
      </c>
      <c r="AQ62">
        <v>5.08</v>
      </c>
      <c r="AR62">
        <v>4.5</v>
      </c>
      <c r="AS62">
        <v>6.11</v>
      </c>
      <c r="AT62">
        <v>7.03</v>
      </c>
      <c r="AU62">
        <v>5.81</v>
      </c>
      <c r="AV62">
        <v>5.87</v>
      </c>
      <c r="AW62">
        <v>6.92</v>
      </c>
      <c r="AX62">
        <v>3.24</v>
      </c>
      <c r="AY62">
        <v>4.47</v>
      </c>
      <c r="AZ62">
        <v>4.54</v>
      </c>
      <c r="BA62">
        <v>7.28</v>
      </c>
      <c r="BB62">
        <v>4.95</v>
      </c>
      <c r="BC62">
        <v>5.83</v>
      </c>
      <c r="BD62">
        <v>8.23</v>
      </c>
      <c r="BF62" s="1">
        <v>195511</v>
      </c>
      <c r="BG62" s="1">
        <v>2.74</v>
      </c>
      <c r="BH62" s="1">
        <v>6.07</v>
      </c>
      <c r="BI62" s="1">
        <v>4.7300000000000004</v>
      </c>
      <c r="BJ62" s="1">
        <v>6.59</v>
      </c>
      <c r="BK62" s="1">
        <v>6.15</v>
      </c>
      <c r="BL62" s="1">
        <v>5.56</v>
      </c>
      <c r="BM62" s="1">
        <v>3.84</v>
      </c>
      <c r="BN62" s="1">
        <v>6.4</v>
      </c>
      <c r="BO62" s="1">
        <v>6.48</v>
      </c>
      <c r="BP62" s="1">
        <v>6.57</v>
      </c>
      <c r="BQ62" s="1">
        <v>5.71</v>
      </c>
      <c r="BR62" s="1">
        <v>5.91</v>
      </c>
      <c r="BS62" s="1">
        <v>5.22</v>
      </c>
      <c r="BT62" s="1">
        <v>3.57</v>
      </c>
      <c r="BU62" s="1">
        <v>4.13</v>
      </c>
      <c r="BV62" s="1">
        <v>5.98</v>
      </c>
      <c r="BW62" s="1">
        <v>6.82</v>
      </c>
      <c r="BX62" s="1">
        <v>5.89</v>
      </c>
      <c r="BY62" s="1">
        <v>7.06</v>
      </c>
      <c r="CA62" s="1">
        <v>193011</v>
      </c>
      <c r="CB62" s="1">
        <v>-25.37</v>
      </c>
      <c r="CC62" s="1">
        <v>-0.1</v>
      </c>
      <c r="CD62" s="1">
        <v>-2.2400000000000002</v>
      </c>
      <c r="CE62" s="1">
        <v>-3.15</v>
      </c>
      <c r="CF62" s="1">
        <v>-0.77</v>
      </c>
      <c r="CG62" s="1">
        <v>0.37</v>
      </c>
      <c r="CH62" s="1">
        <v>-3.19</v>
      </c>
      <c r="CI62" s="1">
        <v>-2.2599999999999998</v>
      </c>
      <c r="CJ62" s="1">
        <v>-3.47</v>
      </c>
      <c r="CK62" s="1">
        <v>-2.57</v>
      </c>
      <c r="CL62" s="1">
        <v>1.03</v>
      </c>
      <c r="CM62" s="1">
        <v>1.26</v>
      </c>
      <c r="CN62" s="1">
        <v>-0.53</v>
      </c>
      <c r="CO62" s="1">
        <v>-4.0199999999999996</v>
      </c>
      <c r="CP62" s="1">
        <v>-2.35</v>
      </c>
      <c r="CQ62" s="1">
        <v>-2.0299999999999998</v>
      </c>
      <c r="CR62" s="1">
        <v>-2.5</v>
      </c>
      <c r="CS62" s="1">
        <v>-4.0999999999999996</v>
      </c>
      <c r="CT62" s="1">
        <v>-2.83</v>
      </c>
      <c r="CV62" s="1">
        <v>193111</v>
      </c>
      <c r="CW62" s="1">
        <v>-10.02</v>
      </c>
      <c r="CX62" s="1">
        <v>-6.69</v>
      </c>
      <c r="CY62" s="1">
        <v>-10.35</v>
      </c>
      <c r="CZ62" s="1">
        <v>-8.14</v>
      </c>
      <c r="DA62" s="1">
        <v>-7.03</v>
      </c>
      <c r="DB62" s="1">
        <v>-7.99</v>
      </c>
      <c r="DC62" s="1">
        <v>-11.48</v>
      </c>
      <c r="DD62" s="1">
        <v>-6.84</v>
      </c>
      <c r="DE62" s="1">
        <v>-9.59</v>
      </c>
      <c r="DF62" s="1">
        <v>-6.89</v>
      </c>
      <c r="DG62" s="1">
        <v>-7.17</v>
      </c>
      <c r="DH62" s="1">
        <v>-6.04</v>
      </c>
      <c r="DI62" s="1">
        <v>-9.99</v>
      </c>
      <c r="DJ62" s="1">
        <v>-10.09</v>
      </c>
      <c r="DK62" s="1">
        <v>-12.87</v>
      </c>
      <c r="DL62" s="1">
        <v>-8.43</v>
      </c>
      <c r="DM62" s="1">
        <v>-5.25</v>
      </c>
      <c r="DN62" s="1">
        <v>-8.7200000000000006</v>
      </c>
      <c r="DO62" s="1">
        <v>-10.45</v>
      </c>
      <c r="DQ62" s="1">
        <v>193011</v>
      </c>
      <c r="DR62" s="1">
        <v>-99.99</v>
      </c>
      <c r="DS62" s="1">
        <v>-2.61</v>
      </c>
      <c r="DT62" s="1">
        <v>-1.96</v>
      </c>
      <c r="DU62" s="1">
        <v>-2.39</v>
      </c>
      <c r="DV62" s="1">
        <v>-3.08</v>
      </c>
      <c r="DW62" s="1">
        <v>-2.17</v>
      </c>
      <c r="DX62" s="1">
        <v>-1.1000000000000001</v>
      </c>
      <c r="DY62" s="1">
        <v>-2.35</v>
      </c>
      <c r="DZ62" s="1">
        <v>-2.75</v>
      </c>
      <c r="EA62" s="1">
        <v>-4.49</v>
      </c>
      <c r="EB62" s="1">
        <v>-1.71</v>
      </c>
      <c r="EC62" s="1">
        <v>-1.68</v>
      </c>
      <c r="ED62" s="1">
        <v>-2.64</v>
      </c>
      <c r="EE62" s="1">
        <v>-0.62</v>
      </c>
      <c r="EF62" s="1">
        <v>-1.59</v>
      </c>
      <c r="EG62" s="1">
        <v>-3.02</v>
      </c>
      <c r="EH62" s="1">
        <v>-1.7</v>
      </c>
      <c r="EI62" s="1">
        <v>-2.92</v>
      </c>
      <c r="EJ62" s="1">
        <v>-2.58</v>
      </c>
      <c r="EL62">
        <v>193011</v>
      </c>
      <c r="EM62">
        <v>-3.04</v>
      </c>
      <c r="EN62">
        <v>2.21</v>
      </c>
      <c r="EO62">
        <v>-3.53</v>
      </c>
      <c r="EP62">
        <v>0.13</v>
      </c>
      <c r="ER62" s="1">
        <v>193105</v>
      </c>
      <c r="ES62" s="1">
        <v>9.1</v>
      </c>
      <c r="EU62" s="1">
        <v>193006</v>
      </c>
      <c r="EV62" s="1">
        <v>-6.14</v>
      </c>
      <c r="EX62" s="1">
        <v>193505</v>
      </c>
      <c r="EY62" s="1">
        <v>2.09</v>
      </c>
      <c r="FA62" s="1">
        <v>193105</v>
      </c>
      <c r="FB62" s="1" t="str">
        <f>IF(ISERROR(VLOOKUP($FA62,MOM,LOOKUPS!C$12,0)*$FB$6+VLOOKUP($FA62,STREV,LOOKUPS!C$10,0)*$FC$6+VLOOKUP($FA62,LTREV,LOOKUPS!C$9,0)*$FD$6+VLOOKUP($FA62,CFP,LOOKUPS!C$6,0)*$FE$6+VLOOKUP($FA62,EP,LOOKUPS!C$8,0)*$FF$6+VLOOKUP($FA62,BM,LOOKUPS!C$5,0)*$FG$6+VLOOKUP($FA62,DIV,LOOKUPS!C$7,0)*$FH$6++VLOOKUP($FA62,SIZE,LOOKUPS!C$11,0)*$FI$6),"",VLOOKUP($FA62,MOM,LOOKUPS!C$12,0)*$FB$6+VLOOKUP($FA62,STREV,LOOKUPS!C$10,0)*$FC$6+VLOOKUP($FA62,LTREV,LOOKUPS!C$9,0)*$FD$6+VLOOKUP($FA62,CFP,LOOKUPS!C$6,0)*$FE$6+VLOOKUP($FA62,EP,LOOKUPS!C$8,0)*$FF$6+VLOOKUP($FA62,BM,LOOKUPS!C$5,0)*$FG$6+VLOOKUP($FA62,DIV,LOOKUPS!C$7,0)*$FH$6++VLOOKUP($FA62,SIZE,LOOKUPS!C$11,0)*$FI$6)</f>
        <v/>
      </c>
      <c r="FC62" s="1" t="str">
        <f>IF(ISERROR(VLOOKUP($FA62,MOM,LOOKUPS!D$12,0)*$FB$6+VLOOKUP($FA62,STREV,LOOKUPS!D$10,0)*$FC$6+VLOOKUP($FA62,LTREV,LOOKUPS!D$9,0)*$FD$6+VLOOKUP($FA62,CFP,LOOKUPS!D$6,0)*$FE$6+VLOOKUP($FA62,EP,LOOKUPS!D$8,0)*$FF$6+VLOOKUP($FA62,BM,LOOKUPS!D$5,0)*$FG$6+VLOOKUP($FA62,DIV,LOOKUPS!D$7,0)*$FH$6++VLOOKUP($FA62,SIZE,LOOKUPS!D$11,0)*$FI$6),"",VLOOKUP($FA62,MOM,LOOKUPS!D$12,0)*$FB$6+VLOOKUP($FA62,STREV,LOOKUPS!D$10,0)*$FC$6+VLOOKUP($FA62,LTREV,LOOKUPS!D$9,0)*$FD$6+VLOOKUP($FA62,CFP,LOOKUPS!D$6,0)*$FE$6+VLOOKUP($FA62,EP,LOOKUPS!D$8,0)*$FF$6+VLOOKUP($FA62,BM,LOOKUPS!D$5,0)*$FG$6+VLOOKUP($FA62,DIV,LOOKUPS!D$7,0)*$FH$6++VLOOKUP($FA62,SIZE,LOOKUPS!D$11,0)*$FI$6)</f>
        <v/>
      </c>
      <c r="FD62" s="1" t="str">
        <f>IF(ISERROR(VLOOKUP($FA62,MOM,LOOKUPS!E$12,0)*$FB$6+VLOOKUP($FA62,STREV,LOOKUPS!E$10,0)*$FC$6+VLOOKUP($FA62,LTREV,LOOKUPS!E$9,0)*$FD$6+VLOOKUP($FA62,CFP,LOOKUPS!E$6,0)*$FE$6+VLOOKUP($FA62,EP,LOOKUPS!E$8,0)*$FF$6+VLOOKUP($FA62,BM,LOOKUPS!E$5,0)*$FG$6+VLOOKUP($FA62,DIV,LOOKUPS!E$7,0)*$FH$6++VLOOKUP($FA62,SIZE,LOOKUPS!E$11,0)*$FI$6),"",VLOOKUP($FA62,MOM,LOOKUPS!E$12,0)*$FB$6+VLOOKUP($FA62,STREV,LOOKUPS!E$10,0)*$FC$6+VLOOKUP($FA62,LTREV,LOOKUPS!E$9,0)*$FD$6+VLOOKUP($FA62,CFP,LOOKUPS!E$6,0)*$FE$6+VLOOKUP($FA62,EP,LOOKUPS!E$8,0)*$FF$6+VLOOKUP($FA62,BM,LOOKUPS!E$5,0)*$FG$6+VLOOKUP($FA62,DIV,LOOKUPS!E$7,0)*$FH$6++VLOOKUP($FA62,SIZE,LOOKUPS!E$11,0)*$FI$6)</f>
        <v/>
      </c>
      <c r="FE62" s="1" t="str">
        <f>IF(ISERROR(VLOOKUP($FA62,MOM,LOOKUPS!F$12,0)*$FB$6+VLOOKUP($FA62,STREV,LOOKUPS!F$10,0)*$FC$6+VLOOKUP($FA62,LTREV,LOOKUPS!F$9,0)*$FD$6+VLOOKUP($FA62,CFP,LOOKUPS!F$6,0)*$FE$6+VLOOKUP($FA62,EP,LOOKUPS!F$8,0)*$FF$6+VLOOKUP($FA62,BM,LOOKUPS!F$5,0)*$FG$6+VLOOKUP($FA62,DIV,LOOKUPS!F$7,0)*$FH$6++VLOOKUP($FA62,SIZE,LOOKUPS!F$11,0)*$FI$6),"",VLOOKUP($FA62,MOM,LOOKUPS!F$12,0)*$FB$6+VLOOKUP($FA62,STREV,LOOKUPS!F$10,0)*$FC$6+VLOOKUP($FA62,LTREV,LOOKUPS!F$9,0)*$FD$6+VLOOKUP($FA62,CFP,LOOKUPS!F$6,0)*$FE$6+VLOOKUP($FA62,EP,LOOKUPS!F$8,0)*$FF$6+VLOOKUP($FA62,BM,LOOKUPS!F$5,0)*$FG$6+VLOOKUP($FA62,DIV,LOOKUPS!F$7,0)*$FH$6++VLOOKUP($FA62,SIZE,LOOKUPS!F$11,0)*$FI$6)</f>
        <v/>
      </c>
      <c r="FF62" s="1" t="str">
        <f>IF(ISERROR(VLOOKUP($FA62,MOM,LOOKUPS!G$12,0)*$FB$6+VLOOKUP($FA62,STREV,LOOKUPS!G$10,0)*$FC$6+VLOOKUP($FA62,LTREV,LOOKUPS!G$9,0)*$FD$6+VLOOKUP($FA62,CFP,LOOKUPS!G$6,0)*$FE$6+VLOOKUP($FA62,EP,LOOKUPS!G$8,0)*$FF$6+VLOOKUP($FA62,BM,LOOKUPS!G$5,0)*$FG$6+VLOOKUP($FA62,DIV,LOOKUPS!G$7,0)*$FH$6++VLOOKUP($FA62,SIZE,LOOKUPS!G$11,0)*$FI$6),"",VLOOKUP($FA62,MOM,LOOKUPS!G$12,0)*$FB$6+VLOOKUP($FA62,STREV,LOOKUPS!G$10,0)*$FC$6+VLOOKUP($FA62,LTREV,LOOKUPS!G$9,0)*$FD$6+VLOOKUP($FA62,CFP,LOOKUPS!G$6,0)*$FE$6+VLOOKUP($FA62,EP,LOOKUPS!G$8,0)*$FF$6+VLOOKUP($FA62,BM,LOOKUPS!G$5,0)*$FG$6+VLOOKUP($FA62,DIV,LOOKUPS!G$7,0)*$FH$6++VLOOKUP($FA62,SIZE,LOOKUPS!G$11,0)*$FI$6)</f>
        <v/>
      </c>
      <c r="FG62" s="1" t="str">
        <f>IF(ISERROR(VLOOKUP($FA62,MOM,LOOKUPS!H$12,0)*$FB$6+VLOOKUP($FA62,STREV,LOOKUPS!H$10,0)*$FC$6+VLOOKUP($FA62,LTREV,LOOKUPS!H$9,0)*$FD$6+VLOOKUP($FA62,CFP,LOOKUPS!H$6,0)*$FE$6+VLOOKUP($FA62,EP,LOOKUPS!H$8,0)*$FF$6+VLOOKUP($FA62,BM,LOOKUPS!H$5,0)*$FG$6+VLOOKUP($FA62,DIV,LOOKUPS!H$7,0)*$FH$6++VLOOKUP($FA62,SIZE,LOOKUPS!H$11,0)*$FI$6),"",VLOOKUP($FA62,MOM,LOOKUPS!H$12,0)*$FB$6+VLOOKUP($FA62,STREV,LOOKUPS!H$10,0)*$FC$6+VLOOKUP($FA62,LTREV,LOOKUPS!H$9,0)*$FD$6+VLOOKUP($FA62,CFP,LOOKUPS!H$6,0)*$FE$6+VLOOKUP($FA62,EP,LOOKUPS!H$8,0)*$FF$6+VLOOKUP($FA62,BM,LOOKUPS!H$5,0)*$FG$6+VLOOKUP($FA62,DIV,LOOKUPS!H$7,0)*$FH$6++VLOOKUP($FA62,SIZE,LOOKUPS!H$11,0)*$FI$6)</f>
        <v/>
      </c>
      <c r="FH62" s="1" t="str">
        <f>IF(ISERROR(VLOOKUP($FA62,MOM,LOOKUPS!I$12,0)*$FB$6+VLOOKUP($FA62,STREV,LOOKUPS!I$10,0)*$FC$6+VLOOKUP($FA62,LTREV,LOOKUPS!I$9,0)*$FD$6+VLOOKUP($FA62,CFP,LOOKUPS!I$6,0)*$FE$6+VLOOKUP($FA62,EP,LOOKUPS!I$8,0)*$FF$6+VLOOKUP($FA62,BM,LOOKUPS!I$5,0)*$FG$6+VLOOKUP($FA62,DIV,LOOKUPS!I$7,0)*$FH$6++VLOOKUP($FA62,SIZE,LOOKUPS!I$11,0)*$FI$6),"",VLOOKUP($FA62,MOM,LOOKUPS!I$12,0)*$FB$6+VLOOKUP($FA62,STREV,LOOKUPS!I$10,0)*$FC$6+VLOOKUP($FA62,LTREV,LOOKUPS!I$9,0)*$FD$6+VLOOKUP($FA62,CFP,LOOKUPS!I$6,0)*$FE$6+VLOOKUP($FA62,EP,LOOKUPS!I$8,0)*$FF$6+VLOOKUP($FA62,BM,LOOKUPS!I$5,0)*$FG$6+VLOOKUP($FA62,DIV,LOOKUPS!I$7,0)*$FH$6++VLOOKUP($FA62,SIZE,LOOKUPS!I$11,0)*$FI$6)</f>
        <v/>
      </c>
      <c r="FI62" s="1" t="str">
        <f>IF(ISERROR(VLOOKUP($FA62,MOM,LOOKUPS!J$12,0)*$FB$6+VLOOKUP($FA62,STREV,LOOKUPS!J$10,0)*$FC$6+VLOOKUP($FA62,LTREV,LOOKUPS!J$9,0)*$FD$6+VLOOKUP($FA62,CFP,LOOKUPS!J$6,0)*$FE$6+VLOOKUP($FA62,EP,LOOKUPS!J$8,0)*$FF$6+VLOOKUP($FA62,BM,LOOKUPS!J$5,0)*$FG$6+VLOOKUP($FA62,DIV,LOOKUPS!J$7,0)*$FH$6++VLOOKUP($FA62,SIZE,LOOKUPS!J$11,0)*$FI$6),"",VLOOKUP($FA62,MOM,LOOKUPS!J$12,0)*$FB$6+VLOOKUP($FA62,STREV,LOOKUPS!J$10,0)*$FC$6+VLOOKUP($FA62,LTREV,LOOKUPS!J$9,0)*$FD$6+VLOOKUP($FA62,CFP,LOOKUPS!J$6,0)*$FE$6+VLOOKUP($FA62,EP,LOOKUPS!J$8,0)*$FF$6+VLOOKUP($FA62,BM,LOOKUPS!J$5,0)*$FG$6+VLOOKUP($FA62,DIV,LOOKUPS!J$7,0)*$FH$6++VLOOKUP($FA62,SIZE,LOOKUPS!J$11,0)*$FI$6)</f>
        <v/>
      </c>
      <c r="FJ62" s="1" t="str">
        <f>IF(ISERROR(VLOOKUP($FA62,MOM,LOOKUPS!K$12,0)*$FB$6+VLOOKUP($FA62,STREV,LOOKUPS!K$10,0)*$FC$6+VLOOKUP($FA62,LTREV,LOOKUPS!K$9,0)*$FD$6+VLOOKUP($FA62,CFP,LOOKUPS!K$6,0)*$FE$6+VLOOKUP($FA62,EP,LOOKUPS!K$8,0)*$FF$6+VLOOKUP($FA62,BM,LOOKUPS!K$5,0)*$FG$6+VLOOKUP($FA62,DIV,LOOKUPS!K$7,0)*$FH$6++VLOOKUP($FA62,SIZE,LOOKUPS!K$11,0)*$FI$6),"",VLOOKUP($FA62,MOM,LOOKUPS!K$12,0)*$FB$6+VLOOKUP($FA62,STREV,LOOKUPS!K$10,0)*$FC$6+VLOOKUP($FA62,LTREV,LOOKUPS!K$9,0)*$FD$6+VLOOKUP($FA62,CFP,LOOKUPS!K$6,0)*$FE$6+VLOOKUP($FA62,EP,LOOKUPS!K$8,0)*$FF$6+VLOOKUP($FA62,BM,LOOKUPS!K$5,0)*$FG$6+VLOOKUP($FA62,DIV,LOOKUPS!K$7,0)*$FH$6++VLOOKUP($FA62,SIZE,LOOKUPS!K$11,0)*$FI$6)</f>
        <v/>
      </c>
      <c r="FK62" s="1" t="str">
        <f>IF(ISERROR(VLOOKUP($FA62,MOM,LOOKUPS!L$12,0)*$FB$6+VLOOKUP($FA62,STREV,LOOKUPS!L$10,0)*$FC$6+VLOOKUP($FA62,LTREV,LOOKUPS!L$9,0)*$FD$6+VLOOKUP($FA62,CFP,LOOKUPS!L$6,0)*$FE$6+VLOOKUP($FA62,EP,LOOKUPS!L$8,0)*$FF$6+VLOOKUP($FA62,BM,LOOKUPS!L$5,0)*$FG$6+VLOOKUP($FA62,DIV,LOOKUPS!L$7,0)*$FH$6++VLOOKUP($FA62,SIZE,LOOKUPS!L$11,0)*$FI$6),"",VLOOKUP($FA62,MOM,LOOKUPS!L$12,0)*$FB$6+VLOOKUP($FA62,STREV,LOOKUPS!L$10,0)*$FC$6+VLOOKUP($FA62,LTREV,LOOKUPS!L$9,0)*$FD$6+VLOOKUP($FA62,CFP,LOOKUPS!L$6,0)*$FE$6+VLOOKUP($FA62,EP,LOOKUPS!L$8,0)*$FF$6+VLOOKUP($FA62,BM,LOOKUPS!L$5,0)*$FG$6+VLOOKUP($FA62,DIV,LOOKUPS!L$7,0)*$FH$6++VLOOKUP($FA62,SIZE,LOOKUPS!L$11,0)*$FI$6)</f>
        <v/>
      </c>
    </row>
    <row r="63" spans="1:167" x14ac:dyDescent="0.3">
      <c r="A63" s="1">
        <v>193106</v>
      </c>
      <c r="B63" s="1">
        <v>27.73</v>
      </c>
      <c r="C63" s="1">
        <v>28.55</v>
      </c>
      <c r="D63" s="1">
        <v>21.34</v>
      </c>
      <c r="E63" s="1">
        <v>21.45</v>
      </c>
      <c r="F63" s="1">
        <v>23.04</v>
      </c>
      <c r="G63" s="1">
        <v>18.57</v>
      </c>
      <c r="H63" s="1">
        <v>14.61</v>
      </c>
      <c r="I63" s="1">
        <v>11.85</v>
      </c>
      <c r="J63" s="1">
        <v>9.5500000000000007</v>
      </c>
      <c r="K63" s="1">
        <v>8.77</v>
      </c>
      <c r="M63" s="1">
        <v>193007</v>
      </c>
      <c r="N63" s="1">
        <v>9.5399999999999991</v>
      </c>
      <c r="O63" s="1">
        <v>6.35</v>
      </c>
      <c r="P63" s="1">
        <v>6.62</v>
      </c>
      <c r="Q63" s="1">
        <v>4.93</v>
      </c>
      <c r="R63" s="1">
        <v>4.58</v>
      </c>
      <c r="S63" s="1">
        <v>4.49</v>
      </c>
      <c r="T63" s="1">
        <v>1.1399999999999999</v>
      </c>
      <c r="U63" s="1">
        <v>1.89</v>
      </c>
      <c r="V63" s="1">
        <v>0.37</v>
      </c>
      <c r="W63" s="1">
        <v>-2.5299999999999998</v>
      </c>
      <c r="Y63" s="1">
        <v>193506</v>
      </c>
      <c r="Z63" s="1">
        <v>-2.1</v>
      </c>
      <c r="AA63" s="1">
        <v>5.55</v>
      </c>
      <c r="AB63" s="1">
        <v>4.12</v>
      </c>
      <c r="AC63" s="1">
        <v>3.88</v>
      </c>
      <c r="AD63" s="1">
        <v>6.7</v>
      </c>
      <c r="AE63" s="1">
        <v>6.97</v>
      </c>
      <c r="AF63" s="1">
        <v>2.79</v>
      </c>
      <c r="AG63" s="1">
        <v>4.25</v>
      </c>
      <c r="AH63" s="1">
        <v>4.96</v>
      </c>
      <c r="AI63" s="1">
        <v>3.91</v>
      </c>
      <c r="AK63">
        <v>195512</v>
      </c>
      <c r="AL63">
        <v>-0.08</v>
      </c>
      <c r="AM63">
        <v>3.32</v>
      </c>
      <c r="AN63">
        <v>2.09</v>
      </c>
      <c r="AO63">
        <v>2.2799999999999998</v>
      </c>
      <c r="AP63">
        <v>3.32</v>
      </c>
      <c r="AQ63">
        <v>2.67</v>
      </c>
      <c r="AR63">
        <v>1.71</v>
      </c>
      <c r="AS63">
        <v>2.91</v>
      </c>
      <c r="AT63">
        <v>1.97</v>
      </c>
      <c r="AU63">
        <v>4.7300000000000004</v>
      </c>
      <c r="AV63">
        <v>1.92</v>
      </c>
      <c r="AW63">
        <v>3.31</v>
      </c>
      <c r="AX63">
        <v>2.04</v>
      </c>
      <c r="AY63">
        <v>1.07</v>
      </c>
      <c r="AZ63">
        <v>2.36</v>
      </c>
      <c r="BA63">
        <v>2.91</v>
      </c>
      <c r="BB63">
        <v>2.9</v>
      </c>
      <c r="BC63">
        <v>2.27</v>
      </c>
      <c r="BD63">
        <v>1.68</v>
      </c>
      <c r="BF63" s="1">
        <v>195512</v>
      </c>
      <c r="BG63" s="1">
        <v>4.7</v>
      </c>
      <c r="BH63" s="1">
        <v>2.73</v>
      </c>
      <c r="BI63" s="1">
        <v>2.27</v>
      </c>
      <c r="BJ63" s="1">
        <v>2.36</v>
      </c>
      <c r="BK63" s="1">
        <v>2.62</v>
      </c>
      <c r="BL63" s="1">
        <v>2.44</v>
      </c>
      <c r="BM63" s="1">
        <v>2.61</v>
      </c>
      <c r="BN63" s="1">
        <v>1.6</v>
      </c>
      <c r="BO63" s="1">
        <v>2.92</v>
      </c>
      <c r="BP63" s="1">
        <v>3.96</v>
      </c>
      <c r="BQ63" s="1">
        <v>1.25</v>
      </c>
      <c r="BR63" s="1">
        <v>2.95</v>
      </c>
      <c r="BS63" s="1">
        <v>1.92</v>
      </c>
      <c r="BT63" s="1">
        <v>2.54</v>
      </c>
      <c r="BU63" s="1">
        <v>2.67</v>
      </c>
      <c r="BV63" s="1">
        <v>1.96</v>
      </c>
      <c r="BW63" s="1">
        <v>1.24</v>
      </c>
      <c r="BX63" s="1">
        <v>2.96</v>
      </c>
      <c r="BY63" s="1">
        <v>2.88</v>
      </c>
      <c r="CA63" s="1">
        <v>193012</v>
      </c>
      <c r="CB63" s="1">
        <v>-6.05</v>
      </c>
      <c r="CC63" s="1">
        <v>-9.15</v>
      </c>
      <c r="CD63" s="1">
        <v>-12.45</v>
      </c>
      <c r="CE63" s="1">
        <v>-19.04</v>
      </c>
      <c r="CF63" s="1">
        <v>-8.17</v>
      </c>
      <c r="CG63" s="1">
        <v>-11.17</v>
      </c>
      <c r="CH63" s="1">
        <v>-12.26</v>
      </c>
      <c r="CI63" s="1">
        <v>-14.62</v>
      </c>
      <c r="CJ63" s="1">
        <v>-20.98</v>
      </c>
      <c r="CK63" s="1">
        <v>-8.61</v>
      </c>
      <c r="CL63" s="1">
        <v>-7.74</v>
      </c>
      <c r="CM63" s="1">
        <v>-11.13</v>
      </c>
      <c r="CN63" s="1">
        <v>-11.2</v>
      </c>
      <c r="CO63" s="1">
        <v>-11.06</v>
      </c>
      <c r="CP63" s="1">
        <v>-13.46</v>
      </c>
      <c r="CQ63" s="1">
        <v>-14.11</v>
      </c>
      <c r="CR63" s="1">
        <v>-15.12</v>
      </c>
      <c r="CS63" s="1">
        <v>-20.02</v>
      </c>
      <c r="CT63" s="1">
        <v>-21.95</v>
      </c>
      <c r="CV63" s="1">
        <v>193112</v>
      </c>
      <c r="CW63" s="1">
        <v>-22.3</v>
      </c>
      <c r="CX63" s="1">
        <v>-13.46</v>
      </c>
      <c r="CY63" s="1">
        <v>-15.82</v>
      </c>
      <c r="CZ63" s="1">
        <v>-19.61</v>
      </c>
      <c r="DA63" s="1">
        <v>-13.68</v>
      </c>
      <c r="DB63" s="1">
        <v>-14.4</v>
      </c>
      <c r="DC63" s="1">
        <v>-13.48</v>
      </c>
      <c r="DD63" s="1">
        <v>-20.52</v>
      </c>
      <c r="DE63" s="1">
        <v>-19.12</v>
      </c>
      <c r="DF63" s="1">
        <v>-13.61</v>
      </c>
      <c r="DG63" s="1">
        <v>-13.76</v>
      </c>
      <c r="DH63" s="1">
        <v>-13.03</v>
      </c>
      <c r="DI63" s="1">
        <v>-15.8</v>
      </c>
      <c r="DJ63" s="1">
        <v>-12.7</v>
      </c>
      <c r="DK63" s="1">
        <v>-14.27</v>
      </c>
      <c r="DL63" s="1">
        <v>-20.45</v>
      </c>
      <c r="DM63" s="1">
        <v>-20.58</v>
      </c>
      <c r="DN63" s="1">
        <v>-17.03</v>
      </c>
      <c r="DO63" s="1">
        <v>-21.21</v>
      </c>
      <c r="DQ63" s="1">
        <v>193012</v>
      </c>
      <c r="DR63" s="1">
        <v>-99.99</v>
      </c>
      <c r="DS63" s="1">
        <v>-19.39</v>
      </c>
      <c r="DT63" s="1">
        <v>-12.95</v>
      </c>
      <c r="DU63" s="1">
        <v>-9.5500000000000007</v>
      </c>
      <c r="DV63" s="1">
        <v>-19.77</v>
      </c>
      <c r="DW63" s="1">
        <v>-17.98</v>
      </c>
      <c r="DX63" s="1">
        <v>-11.38</v>
      </c>
      <c r="DY63" s="1">
        <v>-10.65</v>
      </c>
      <c r="DZ63" s="1">
        <v>-9.5</v>
      </c>
      <c r="EA63" s="1">
        <v>-21.74</v>
      </c>
      <c r="EB63" s="1">
        <v>-17.87</v>
      </c>
      <c r="EC63" s="1">
        <v>-18.64</v>
      </c>
      <c r="ED63" s="1">
        <v>-17.329999999999998</v>
      </c>
      <c r="EE63" s="1">
        <v>-11.57</v>
      </c>
      <c r="EF63" s="1">
        <v>-11.19</v>
      </c>
      <c r="EG63" s="1">
        <v>-11.67</v>
      </c>
      <c r="EH63" s="1">
        <v>-9.65</v>
      </c>
      <c r="EI63" s="1">
        <v>-11.49</v>
      </c>
      <c r="EJ63" s="1">
        <v>-7.57</v>
      </c>
      <c r="EL63">
        <v>193012</v>
      </c>
      <c r="EM63">
        <v>-7.83</v>
      </c>
      <c r="EN63">
        <v>-4.67</v>
      </c>
      <c r="EO63">
        <v>-5.4</v>
      </c>
      <c r="EP63">
        <v>0.14000000000000001</v>
      </c>
      <c r="ER63" s="1">
        <v>193106</v>
      </c>
      <c r="ES63" s="1">
        <v>-17.809999999999999</v>
      </c>
      <c r="EU63" s="1">
        <v>193007</v>
      </c>
      <c r="EV63" s="1">
        <v>6.1</v>
      </c>
      <c r="EX63" s="1">
        <v>193506</v>
      </c>
      <c r="EY63" s="1">
        <v>0.09</v>
      </c>
      <c r="FA63" s="1">
        <v>193106</v>
      </c>
      <c r="FB63" s="1" t="str">
        <f>IF(ISERROR(VLOOKUP($FA63,MOM,LOOKUPS!C$12,0)*$FB$6+VLOOKUP($FA63,STREV,LOOKUPS!C$10,0)*$FC$6+VLOOKUP($FA63,LTREV,LOOKUPS!C$9,0)*$FD$6+VLOOKUP($FA63,CFP,LOOKUPS!C$6,0)*$FE$6+VLOOKUP($FA63,EP,LOOKUPS!C$8,0)*$FF$6+VLOOKUP($FA63,BM,LOOKUPS!C$5,0)*$FG$6+VLOOKUP($FA63,DIV,LOOKUPS!C$7,0)*$FH$6++VLOOKUP($FA63,SIZE,LOOKUPS!C$11,0)*$FI$6),"",VLOOKUP($FA63,MOM,LOOKUPS!C$12,0)*$FB$6+VLOOKUP($FA63,STREV,LOOKUPS!C$10,0)*$FC$6+VLOOKUP($FA63,LTREV,LOOKUPS!C$9,0)*$FD$6+VLOOKUP($FA63,CFP,LOOKUPS!C$6,0)*$FE$6+VLOOKUP($FA63,EP,LOOKUPS!C$8,0)*$FF$6+VLOOKUP($FA63,BM,LOOKUPS!C$5,0)*$FG$6+VLOOKUP($FA63,DIV,LOOKUPS!C$7,0)*$FH$6++VLOOKUP($FA63,SIZE,LOOKUPS!C$11,0)*$FI$6)</f>
        <v/>
      </c>
      <c r="FC63" s="1" t="str">
        <f>IF(ISERROR(VLOOKUP($FA63,MOM,LOOKUPS!D$12,0)*$FB$6+VLOOKUP($FA63,STREV,LOOKUPS!D$10,0)*$FC$6+VLOOKUP($FA63,LTREV,LOOKUPS!D$9,0)*$FD$6+VLOOKUP($FA63,CFP,LOOKUPS!D$6,0)*$FE$6+VLOOKUP($FA63,EP,LOOKUPS!D$8,0)*$FF$6+VLOOKUP($FA63,BM,LOOKUPS!D$5,0)*$FG$6+VLOOKUP($FA63,DIV,LOOKUPS!D$7,0)*$FH$6++VLOOKUP($FA63,SIZE,LOOKUPS!D$11,0)*$FI$6),"",VLOOKUP($FA63,MOM,LOOKUPS!D$12,0)*$FB$6+VLOOKUP($FA63,STREV,LOOKUPS!D$10,0)*$FC$6+VLOOKUP($FA63,LTREV,LOOKUPS!D$9,0)*$FD$6+VLOOKUP($FA63,CFP,LOOKUPS!D$6,0)*$FE$6+VLOOKUP($FA63,EP,LOOKUPS!D$8,0)*$FF$6+VLOOKUP($FA63,BM,LOOKUPS!D$5,0)*$FG$6+VLOOKUP($FA63,DIV,LOOKUPS!D$7,0)*$FH$6++VLOOKUP($FA63,SIZE,LOOKUPS!D$11,0)*$FI$6)</f>
        <v/>
      </c>
      <c r="FD63" s="1" t="str">
        <f>IF(ISERROR(VLOOKUP($FA63,MOM,LOOKUPS!E$12,0)*$FB$6+VLOOKUP($FA63,STREV,LOOKUPS!E$10,0)*$FC$6+VLOOKUP($FA63,LTREV,LOOKUPS!E$9,0)*$FD$6+VLOOKUP($FA63,CFP,LOOKUPS!E$6,0)*$FE$6+VLOOKUP($FA63,EP,LOOKUPS!E$8,0)*$FF$6+VLOOKUP($FA63,BM,LOOKUPS!E$5,0)*$FG$6+VLOOKUP($FA63,DIV,LOOKUPS!E$7,0)*$FH$6++VLOOKUP($FA63,SIZE,LOOKUPS!E$11,0)*$FI$6),"",VLOOKUP($FA63,MOM,LOOKUPS!E$12,0)*$FB$6+VLOOKUP($FA63,STREV,LOOKUPS!E$10,0)*$FC$6+VLOOKUP($FA63,LTREV,LOOKUPS!E$9,0)*$FD$6+VLOOKUP($FA63,CFP,LOOKUPS!E$6,0)*$FE$6+VLOOKUP($FA63,EP,LOOKUPS!E$8,0)*$FF$6+VLOOKUP($FA63,BM,LOOKUPS!E$5,0)*$FG$6+VLOOKUP($FA63,DIV,LOOKUPS!E$7,0)*$FH$6++VLOOKUP($FA63,SIZE,LOOKUPS!E$11,0)*$FI$6)</f>
        <v/>
      </c>
      <c r="FE63" s="1" t="str">
        <f>IF(ISERROR(VLOOKUP($FA63,MOM,LOOKUPS!F$12,0)*$FB$6+VLOOKUP($FA63,STREV,LOOKUPS!F$10,0)*$FC$6+VLOOKUP($FA63,LTREV,LOOKUPS!F$9,0)*$FD$6+VLOOKUP($FA63,CFP,LOOKUPS!F$6,0)*$FE$6+VLOOKUP($FA63,EP,LOOKUPS!F$8,0)*$FF$6+VLOOKUP($FA63,BM,LOOKUPS!F$5,0)*$FG$6+VLOOKUP($FA63,DIV,LOOKUPS!F$7,0)*$FH$6++VLOOKUP($FA63,SIZE,LOOKUPS!F$11,0)*$FI$6),"",VLOOKUP($FA63,MOM,LOOKUPS!F$12,0)*$FB$6+VLOOKUP($FA63,STREV,LOOKUPS!F$10,0)*$FC$6+VLOOKUP($FA63,LTREV,LOOKUPS!F$9,0)*$FD$6+VLOOKUP($FA63,CFP,LOOKUPS!F$6,0)*$FE$6+VLOOKUP($FA63,EP,LOOKUPS!F$8,0)*$FF$6+VLOOKUP($FA63,BM,LOOKUPS!F$5,0)*$FG$6+VLOOKUP($FA63,DIV,LOOKUPS!F$7,0)*$FH$6++VLOOKUP($FA63,SIZE,LOOKUPS!F$11,0)*$FI$6)</f>
        <v/>
      </c>
      <c r="FF63" s="1" t="str">
        <f>IF(ISERROR(VLOOKUP($FA63,MOM,LOOKUPS!G$12,0)*$FB$6+VLOOKUP($FA63,STREV,LOOKUPS!G$10,0)*$FC$6+VLOOKUP($FA63,LTREV,LOOKUPS!G$9,0)*$FD$6+VLOOKUP($FA63,CFP,LOOKUPS!G$6,0)*$FE$6+VLOOKUP($FA63,EP,LOOKUPS!G$8,0)*$FF$6+VLOOKUP($FA63,BM,LOOKUPS!G$5,0)*$FG$6+VLOOKUP($FA63,DIV,LOOKUPS!G$7,0)*$FH$6++VLOOKUP($FA63,SIZE,LOOKUPS!G$11,0)*$FI$6),"",VLOOKUP($FA63,MOM,LOOKUPS!G$12,0)*$FB$6+VLOOKUP($FA63,STREV,LOOKUPS!G$10,0)*$FC$6+VLOOKUP($FA63,LTREV,LOOKUPS!G$9,0)*$FD$6+VLOOKUP($FA63,CFP,LOOKUPS!G$6,0)*$FE$6+VLOOKUP($FA63,EP,LOOKUPS!G$8,0)*$FF$6+VLOOKUP($FA63,BM,LOOKUPS!G$5,0)*$FG$6+VLOOKUP($FA63,DIV,LOOKUPS!G$7,0)*$FH$6++VLOOKUP($FA63,SIZE,LOOKUPS!G$11,0)*$FI$6)</f>
        <v/>
      </c>
      <c r="FG63" s="1" t="str">
        <f>IF(ISERROR(VLOOKUP($FA63,MOM,LOOKUPS!H$12,0)*$FB$6+VLOOKUP($FA63,STREV,LOOKUPS!H$10,0)*$FC$6+VLOOKUP($FA63,LTREV,LOOKUPS!H$9,0)*$FD$6+VLOOKUP($FA63,CFP,LOOKUPS!H$6,0)*$FE$6+VLOOKUP($FA63,EP,LOOKUPS!H$8,0)*$FF$6+VLOOKUP($FA63,BM,LOOKUPS!H$5,0)*$FG$6+VLOOKUP($FA63,DIV,LOOKUPS!H$7,0)*$FH$6++VLOOKUP($FA63,SIZE,LOOKUPS!H$11,0)*$FI$6),"",VLOOKUP($FA63,MOM,LOOKUPS!H$12,0)*$FB$6+VLOOKUP($FA63,STREV,LOOKUPS!H$10,0)*$FC$6+VLOOKUP($FA63,LTREV,LOOKUPS!H$9,0)*$FD$6+VLOOKUP($FA63,CFP,LOOKUPS!H$6,0)*$FE$6+VLOOKUP($FA63,EP,LOOKUPS!H$8,0)*$FF$6+VLOOKUP($FA63,BM,LOOKUPS!H$5,0)*$FG$6+VLOOKUP($FA63,DIV,LOOKUPS!H$7,0)*$FH$6++VLOOKUP($FA63,SIZE,LOOKUPS!H$11,0)*$FI$6)</f>
        <v/>
      </c>
      <c r="FH63" s="1" t="str">
        <f>IF(ISERROR(VLOOKUP($FA63,MOM,LOOKUPS!I$12,0)*$FB$6+VLOOKUP($FA63,STREV,LOOKUPS!I$10,0)*$FC$6+VLOOKUP($FA63,LTREV,LOOKUPS!I$9,0)*$FD$6+VLOOKUP($FA63,CFP,LOOKUPS!I$6,0)*$FE$6+VLOOKUP($FA63,EP,LOOKUPS!I$8,0)*$FF$6+VLOOKUP($FA63,BM,LOOKUPS!I$5,0)*$FG$6+VLOOKUP($FA63,DIV,LOOKUPS!I$7,0)*$FH$6++VLOOKUP($FA63,SIZE,LOOKUPS!I$11,0)*$FI$6),"",VLOOKUP($FA63,MOM,LOOKUPS!I$12,0)*$FB$6+VLOOKUP($FA63,STREV,LOOKUPS!I$10,0)*$FC$6+VLOOKUP($FA63,LTREV,LOOKUPS!I$9,0)*$FD$6+VLOOKUP($FA63,CFP,LOOKUPS!I$6,0)*$FE$6+VLOOKUP($FA63,EP,LOOKUPS!I$8,0)*$FF$6+VLOOKUP($FA63,BM,LOOKUPS!I$5,0)*$FG$6+VLOOKUP($FA63,DIV,LOOKUPS!I$7,0)*$FH$6++VLOOKUP($FA63,SIZE,LOOKUPS!I$11,0)*$FI$6)</f>
        <v/>
      </c>
      <c r="FI63" s="1" t="str">
        <f>IF(ISERROR(VLOOKUP($FA63,MOM,LOOKUPS!J$12,0)*$FB$6+VLOOKUP($FA63,STREV,LOOKUPS!J$10,0)*$FC$6+VLOOKUP($FA63,LTREV,LOOKUPS!J$9,0)*$FD$6+VLOOKUP($FA63,CFP,LOOKUPS!J$6,0)*$FE$6+VLOOKUP($FA63,EP,LOOKUPS!J$8,0)*$FF$6+VLOOKUP($FA63,BM,LOOKUPS!J$5,0)*$FG$6+VLOOKUP($FA63,DIV,LOOKUPS!J$7,0)*$FH$6++VLOOKUP($FA63,SIZE,LOOKUPS!J$11,0)*$FI$6),"",VLOOKUP($FA63,MOM,LOOKUPS!J$12,0)*$FB$6+VLOOKUP($FA63,STREV,LOOKUPS!J$10,0)*$FC$6+VLOOKUP($FA63,LTREV,LOOKUPS!J$9,0)*$FD$6+VLOOKUP($FA63,CFP,LOOKUPS!J$6,0)*$FE$6+VLOOKUP($FA63,EP,LOOKUPS!J$8,0)*$FF$6+VLOOKUP($FA63,BM,LOOKUPS!J$5,0)*$FG$6+VLOOKUP($FA63,DIV,LOOKUPS!J$7,0)*$FH$6++VLOOKUP($FA63,SIZE,LOOKUPS!J$11,0)*$FI$6)</f>
        <v/>
      </c>
      <c r="FJ63" s="1" t="str">
        <f>IF(ISERROR(VLOOKUP($FA63,MOM,LOOKUPS!K$12,0)*$FB$6+VLOOKUP($FA63,STREV,LOOKUPS!K$10,0)*$FC$6+VLOOKUP($FA63,LTREV,LOOKUPS!K$9,0)*$FD$6+VLOOKUP($FA63,CFP,LOOKUPS!K$6,0)*$FE$6+VLOOKUP($FA63,EP,LOOKUPS!K$8,0)*$FF$6+VLOOKUP($FA63,BM,LOOKUPS!K$5,0)*$FG$6+VLOOKUP($FA63,DIV,LOOKUPS!K$7,0)*$FH$6++VLOOKUP($FA63,SIZE,LOOKUPS!K$11,0)*$FI$6),"",VLOOKUP($FA63,MOM,LOOKUPS!K$12,0)*$FB$6+VLOOKUP($FA63,STREV,LOOKUPS!K$10,0)*$FC$6+VLOOKUP($FA63,LTREV,LOOKUPS!K$9,0)*$FD$6+VLOOKUP($FA63,CFP,LOOKUPS!K$6,0)*$FE$6+VLOOKUP($FA63,EP,LOOKUPS!K$8,0)*$FF$6+VLOOKUP($FA63,BM,LOOKUPS!K$5,0)*$FG$6+VLOOKUP($FA63,DIV,LOOKUPS!K$7,0)*$FH$6++VLOOKUP($FA63,SIZE,LOOKUPS!K$11,0)*$FI$6)</f>
        <v/>
      </c>
      <c r="FK63" s="1" t="str">
        <f>IF(ISERROR(VLOOKUP($FA63,MOM,LOOKUPS!L$12,0)*$FB$6+VLOOKUP($FA63,STREV,LOOKUPS!L$10,0)*$FC$6+VLOOKUP($FA63,LTREV,LOOKUPS!L$9,0)*$FD$6+VLOOKUP($FA63,CFP,LOOKUPS!L$6,0)*$FE$6+VLOOKUP($FA63,EP,LOOKUPS!L$8,0)*$FF$6+VLOOKUP($FA63,BM,LOOKUPS!L$5,0)*$FG$6+VLOOKUP($FA63,DIV,LOOKUPS!L$7,0)*$FH$6++VLOOKUP($FA63,SIZE,LOOKUPS!L$11,0)*$FI$6),"",VLOOKUP($FA63,MOM,LOOKUPS!L$12,0)*$FB$6+VLOOKUP($FA63,STREV,LOOKUPS!L$10,0)*$FC$6+VLOOKUP($FA63,LTREV,LOOKUPS!L$9,0)*$FD$6+VLOOKUP($FA63,CFP,LOOKUPS!L$6,0)*$FE$6+VLOOKUP($FA63,EP,LOOKUPS!L$8,0)*$FF$6+VLOOKUP($FA63,BM,LOOKUPS!L$5,0)*$FG$6+VLOOKUP($FA63,DIV,LOOKUPS!L$7,0)*$FH$6++VLOOKUP($FA63,SIZE,LOOKUPS!L$11,0)*$FI$6)</f>
        <v/>
      </c>
    </row>
    <row r="64" spans="1:167" x14ac:dyDescent="0.3">
      <c r="A64" s="1">
        <v>193107</v>
      </c>
      <c r="B64" s="1">
        <v>-11.27</v>
      </c>
      <c r="C64" s="1">
        <v>-10.87</v>
      </c>
      <c r="D64" s="1">
        <v>-10.26</v>
      </c>
      <c r="E64" s="1">
        <v>-10.3</v>
      </c>
      <c r="F64" s="1">
        <v>-8.83</v>
      </c>
      <c r="G64" s="1">
        <v>-5.35</v>
      </c>
      <c r="H64" s="1">
        <v>-5.0599999999999996</v>
      </c>
      <c r="I64" s="1">
        <v>-1.78</v>
      </c>
      <c r="J64" s="1">
        <v>-3.58</v>
      </c>
      <c r="K64" s="1">
        <v>-2.78</v>
      </c>
      <c r="M64" s="1">
        <v>193008</v>
      </c>
      <c r="N64" s="1">
        <v>0.43</v>
      </c>
      <c r="O64" s="1">
        <v>-2.27</v>
      </c>
      <c r="P64" s="1">
        <v>-2</v>
      </c>
      <c r="Q64" s="1">
        <v>-1.34</v>
      </c>
      <c r="R64" s="1">
        <v>-0.76</v>
      </c>
      <c r="S64" s="1">
        <v>1.08</v>
      </c>
      <c r="T64" s="1">
        <v>0.26</v>
      </c>
      <c r="U64" s="1">
        <v>-3.02</v>
      </c>
      <c r="V64" s="1">
        <v>-3.32</v>
      </c>
      <c r="W64" s="1">
        <v>-6.48</v>
      </c>
      <c r="Y64" s="1">
        <v>193507</v>
      </c>
      <c r="Z64" s="1">
        <v>20.76</v>
      </c>
      <c r="AA64" s="1">
        <v>11.68</v>
      </c>
      <c r="AB64" s="1">
        <v>11.66</v>
      </c>
      <c r="AC64" s="1">
        <v>12.63</v>
      </c>
      <c r="AD64" s="1">
        <v>14.77</v>
      </c>
      <c r="AE64" s="1">
        <v>10</v>
      </c>
      <c r="AF64" s="1">
        <v>11.19</v>
      </c>
      <c r="AG64" s="1">
        <v>7.03</v>
      </c>
      <c r="AH64" s="1">
        <v>5.44</v>
      </c>
      <c r="AI64" s="1">
        <v>2.91</v>
      </c>
      <c r="AK64">
        <v>195601</v>
      </c>
      <c r="AL64">
        <v>2.33</v>
      </c>
      <c r="AM64">
        <v>-3.51</v>
      </c>
      <c r="AN64">
        <v>-2.11</v>
      </c>
      <c r="AO64">
        <v>-2.21</v>
      </c>
      <c r="AP64">
        <v>-3.78</v>
      </c>
      <c r="AQ64">
        <v>-2.61</v>
      </c>
      <c r="AR64">
        <v>-1.88</v>
      </c>
      <c r="AS64">
        <v>-2.27</v>
      </c>
      <c r="AT64">
        <v>-2.2599999999999998</v>
      </c>
      <c r="AU64">
        <v>-3.58</v>
      </c>
      <c r="AV64">
        <v>-3.98</v>
      </c>
      <c r="AW64">
        <v>-2.97</v>
      </c>
      <c r="AX64">
        <v>-2.25</v>
      </c>
      <c r="AY64">
        <v>-2.16</v>
      </c>
      <c r="AZ64">
        <v>-1.6</v>
      </c>
      <c r="BA64">
        <v>-2.44</v>
      </c>
      <c r="BB64">
        <v>-2.09</v>
      </c>
      <c r="BC64">
        <v>-1.58</v>
      </c>
      <c r="BD64">
        <v>-2.95</v>
      </c>
      <c r="BF64" s="1">
        <v>195601</v>
      </c>
      <c r="BG64" s="1">
        <v>-0.51</v>
      </c>
      <c r="BH64" s="1">
        <v>-2.92</v>
      </c>
      <c r="BI64" s="1">
        <v>-2.2400000000000002</v>
      </c>
      <c r="BJ64" s="1">
        <v>-2.74</v>
      </c>
      <c r="BK64" s="1">
        <v>-3.23</v>
      </c>
      <c r="BL64" s="1">
        <v>-2.4</v>
      </c>
      <c r="BM64" s="1">
        <v>-2.35</v>
      </c>
      <c r="BN64" s="1">
        <v>-2.2200000000000002</v>
      </c>
      <c r="BO64" s="1">
        <v>-2.79</v>
      </c>
      <c r="BP64" s="1">
        <v>-3.07</v>
      </c>
      <c r="BQ64" s="1">
        <v>-3.39</v>
      </c>
      <c r="BR64" s="1">
        <v>-2.31</v>
      </c>
      <c r="BS64" s="1">
        <v>-2.4900000000000002</v>
      </c>
      <c r="BT64" s="1">
        <v>-1.96</v>
      </c>
      <c r="BU64" s="1">
        <v>-2.74</v>
      </c>
      <c r="BV64" s="1">
        <v>-1.79</v>
      </c>
      <c r="BW64" s="1">
        <v>-2.64</v>
      </c>
      <c r="BX64" s="1">
        <v>-2.08</v>
      </c>
      <c r="BY64" s="1">
        <v>-3.48</v>
      </c>
      <c r="CA64" s="1">
        <v>193101</v>
      </c>
      <c r="CB64" s="1">
        <v>15.45</v>
      </c>
      <c r="CC64" s="1">
        <v>8.11</v>
      </c>
      <c r="CD64" s="1">
        <v>11.63</v>
      </c>
      <c r="CE64" s="1">
        <v>21.12</v>
      </c>
      <c r="CF64" s="1">
        <v>7.89</v>
      </c>
      <c r="CG64" s="1">
        <v>9.68</v>
      </c>
      <c r="CH64" s="1">
        <v>11.09</v>
      </c>
      <c r="CI64" s="1">
        <v>15.27</v>
      </c>
      <c r="CJ64" s="1">
        <v>23.22</v>
      </c>
      <c r="CK64" s="1">
        <v>7.15</v>
      </c>
      <c r="CL64" s="1">
        <v>8.65</v>
      </c>
      <c r="CM64" s="1">
        <v>8.5500000000000007</v>
      </c>
      <c r="CN64" s="1">
        <v>10.81</v>
      </c>
      <c r="CO64" s="1">
        <v>9.41</v>
      </c>
      <c r="CP64" s="1">
        <v>12.78</v>
      </c>
      <c r="CQ64" s="1">
        <v>13.59</v>
      </c>
      <c r="CR64" s="1">
        <v>16.93</v>
      </c>
      <c r="CS64" s="1">
        <v>20.14</v>
      </c>
      <c r="CT64" s="1">
        <v>26.4</v>
      </c>
      <c r="CV64" s="1">
        <v>193201</v>
      </c>
      <c r="CW64" s="1">
        <v>14.93</v>
      </c>
      <c r="CX64" s="1">
        <v>2.48</v>
      </c>
      <c r="CY64" s="1">
        <v>2.09</v>
      </c>
      <c r="CZ64" s="1">
        <v>9.94</v>
      </c>
      <c r="DA64" s="1">
        <v>2.65</v>
      </c>
      <c r="DB64" s="1">
        <v>2.16</v>
      </c>
      <c r="DC64" s="1">
        <v>-0.02</v>
      </c>
      <c r="DD64" s="1">
        <v>7.1</v>
      </c>
      <c r="DE64" s="1">
        <v>10.88</v>
      </c>
      <c r="DF64" s="1">
        <v>4.3499999999999996</v>
      </c>
      <c r="DG64" s="1">
        <v>1</v>
      </c>
      <c r="DH64" s="1">
        <v>2.14</v>
      </c>
      <c r="DI64" s="1">
        <v>2.1800000000000002</v>
      </c>
      <c r="DJ64" s="1">
        <v>-2.0499999999999998</v>
      </c>
      <c r="DK64" s="1">
        <v>2.06</v>
      </c>
      <c r="DL64" s="1">
        <v>6.16</v>
      </c>
      <c r="DM64" s="1">
        <v>8.0500000000000007</v>
      </c>
      <c r="DN64" s="1">
        <v>9.92</v>
      </c>
      <c r="DO64" s="1">
        <v>11.85</v>
      </c>
      <c r="DQ64" s="1">
        <v>193101</v>
      </c>
      <c r="DR64" s="1">
        <v>-99.99</v>
      </c>
      <c r="DS64" s="1">
        <v>21.87</v>
      </c>
      <c r="DT64" s="1">
        <v>12.25</v>
      </c>
      <c r="DU64" s="1">
        <v>8.68</v>
      </c>
      <c r="DV64" s="1">
        <v>22.39</v>
      </c>
      <c r="DW64" s="1">
        <v>18.2</v>
      </c>
      <c r="DX64" s="1">
        <v>12.44</v>
      </c>
      <c r="DY64" s="1">
        <v>8.2799999999999994</v>
      </c>
      <c r="DZ64" s="1">
        <v>8.98</v>
      </c>
      <c r="EA64" s="1">
        <v>24.31</v>
      </c>
      <c r="EB64" s="1">
        <v>20.57</v>
      </c>
      <c r="EC64" s="1">
        <v>20.85</v>
      </c>
      <c r="ED64" s="1">
        <v>15.58</v>
      </c>
      <c r="EE64" s="1">
        <v>12.23</v>
      </c>
      <c r="EF64" s="1">
        <v>12.65</v>
      </c>
      <c r="EG64" s="1">
        <v>8.48</v>
      </c>
      <c r="EH64" s="1">
        <v>8.08</v>
      </c>
      <c r="EI64" s="1">
        <v>11.32</v>
      </c>
      <c r="EJ64" s="1">
        <v>6.71</v>
      </c>
      <c r="EL64">
        <v>193101</v>
      </c>
      <c r="EM64">
        <v>6.24</v>
      </c>
      <c r="EN64">
        <v>3.77</v>
      </c>
      <c r="EO64">
        <v>7.16</v>
      </c>
      <c r="EP64">
        <v>0.15</v>
      </c>
      <c r="ER64" s="1">
        <v>193107</v>
      </c>
      <c r="ES64" s="1">
        <v>8.08</v>
      </c>
      <c r="EU64" s="1">
        <v>193008</v>
      </c>
      <c r="EV64" s="1">
        <v>1.91</v>
      </c>
      <c r="EX64" s="1">
        <v>193507</v>
      </c>
      <c r="EY64" s="1">
        <v>9.7200000000000006</v>
      </c>
      <c r="FA64" s="1">
        <v>193107</v>
      </c>
      <c r="FB64" s="1" t="str">
        <f>IF(ISERROR(VLOOKUP($FA64,MOM,LOOKUPS!C$12,0)*$FB$6+VLOOKUP($FA64,STREV,LOOKUPS!C$10,0)*$FC$6+VLOOKUP($FA64,LTREV,LOOKUPS!C$9,0)*$FD$6+VLOOKUP($FA64,CFP,LOOKUPS!C$6,0)*$FE$6+VLOOKUP($FA64,EP,LOOKUPS!C$8,0)*$FF$6+VLOOKUP($FA64,BM,LOOKUPS!C$5,0)*$FG$6+VLOOKUP($FA64,DIV,LOOKUPS!C$7,0)*$FH$6++VLOOKUP($FA64,SIZE,LOOKUPS!C$11,0)*$FI$6),"",VLOOKUP($FA64,MOM,LOOKUPS!C$12,0)*$FB$6+VLOOKUP($FA64,STREV,LOOKUPS!C$10,0)*$FC$6+VLOOKUP($FA64,LTREV,LOOKUPS!C$9,0)*$FD$6+VLOOKUP($FA64,CFP,LOOKUPS!C$6,0)*$FE$6+VLOOKUP($FA64,EP,LOOKUPS!C$8,0)*$FF$6+VLOOKUP($FA64,BM,LOOKUPS!C$5,0)*$FG$6+VLOOKUP($FA64,DIV,LOOKUPS!C$7,0)*$FH$6++VLOOKUP($FA64,SIZE,LOOKUPS!C$11,0)*$FI$6)</f>
        <v/>
      </c>
      <c r="FC64" s="1" t="str">
        <f>IF(ISERROR(VLOOKUP($FA64,MOM,LOOKUPS!D$12,0)*$FB$6+VLOOKUP($FA64,STREV,LOOKUPS!D$10,0)*$FC$6+VLOOKUP($FA64,LTREV,LOOKUPS!D$9,0)*$FD$6+VLOOKUP($FA64,CFP,LOOKUPS!D$6,0)*$FE$6+VLOOKUP($FA64,EP,LOOKUPS!D$8,0)*$FF$6+VLOOKUP($FA64,BM,LOOKUPS!D$5,0)*$FG$6+VLOOKUP($FA64,DIV,LOOKUPS!D$7,0)*$FH$6++VLOOKUP($FA64,SIZE,LOOKUPS!D$11,0)*$FI$6),"",VLOOKUP($FA64,MOM,LOOKUPS!D$12,0)*$FB$6+VLOOKUP($FA64,STREV,LOOKUPS!D$10,0)*$FC$6+VLOOKUP($FA64,LTREV,LOOKUPS!D$9,0)*$FD$6+VLOOKUP($FA64,CFP,LOOKUPS!D$6,0)*$FE$6+VLOOKUP($FA64,EP,LOOKUPS!D$8,0)*$FF$6+VLOOKUP($FA64,BM,LOOKUPS!D$5,0)*$FG$6+VLOOKUP($FA64,DIV,LOOKUPS!D$7,0)*$FH$6++VLOOKUP($FA64,SIZE,LOOKUPS!D$11,0)*$FI$6)</f>
        <v/>
      </c>
      <c r="FD64" s="1" t="str">
        <f>IF(ISERROR(VLOOKUP($FA64,MOM,LOOKUPS!E$12,0)*$FB$6+VLOOKUP($FA64,STREV,LOOKUPS!E$10,0)*$FC$6+VLOOKUP($FA64,LTREV,LOOKUPS!E$9,0)*$FD$6+VLOOKUP($FA64,CFP,LOOKUPS!E$6,0)*$FE$6+VLOOKUP($FA64,EP,LOOKUPS!E$8,0)*$FF$6+VLOOKUP($FA64,BM,LOOKUPS!E$5,0)*$FG$6+VLOOKUP($FA64,DIV,LOOKUPS!E$7,0)*$FH$6++VLOOKUP($FA64,SIZE,LOOKUPS!E$11,0)*$FI$6),"",VLOOKUP($FA64,MOM,LOOKUPS!E$12,0)*$FB$6+VLOOKUP($FA64,STREV,LOOKUPS!E$10,0)*$FC$6+VLOOKUP($FA64,LTREV,LOOKUPS!E$9,0)*$FD$6+VLOOKUP($FA64,CFP,LOOKUPS!E$6,0)*$FE$6+VLOOKUP($FA64,EP,LOOKUPS!E$8,0)*$FF$6+VLOOKUP($FA64,BM,LOOKUPS!E$5,0)*$FG$6+VLOOKUP($FA64,DIV,LOOKUPS!E$7,0)*$FH$6++VLOOKUP($FA64,SIZE,LOOKUPS!E$11,0)*$FI$6)</f>
        <v/>
      </c>
      <c r="FE64" s="1" t="str">
        <f>IF(ISERROR(VLOOKUP($FA64,MOM,LOOKUPS!F$12,0)*$FB$6+VLOOKUP($FA64,STREV,LOOKUPS!F$10,0)*$FC$6+VLOOKUP($FA64,LTREV,LOOKUPS!F$9,0)*$FD$6+VLOOKUP($FA64,CFP,LOOKUPS!F$6,0)*$FE$6+VLOOKUP($FA64,EP,LOOKUPS!F$8,0)*$FF$6+VLOOKUP($FA64,BM,LOOKUPS!F$5,0)*$FG$6+VLOOKUP($FA64,DIV,LOOKUPS!F$7,0)*$FH$6++VLOOKUP($FA64,SIZE,LOOKUPS!F$11,0)*$FI$6),"",VLOOKUP($FA64,MOM,LOOKUPS!F$12,0)*$FB$6+VLOOKUP($FA64,STREV,LOOKUPS!F$10,0)*$FC$6+VLOOKUP($FA64,LTREV,LOOKUPS!F$9,0)*$FD$6+VLOOKUP($FA64,CFP,LOOKUPS!F$6,0)*$FE$6+VLOOKUP($FA64,EP,LOOKUPS!F$8,0)*$FF$6+VLOOKUP($FA64,BM,LOOKUPS!F$5,0)*$FG$6+VLOOKUP($FA64,DIV,LOOKUPS!F$7,0)*$FH$6++VLOOKUP($FA64,SIZE,LOOKUPS!F$11,0)*$FI$6)</f>
        <v/>
      </c>
      <c r="FF64" s="1" t="str">
        <f>IF(ISERROR(VLOOKUP($FA64,MOM,LOOKUPS!G$12,0)*$FB$6+VLOOKUP($FA64,STREV,LOOKUPS!G$10,0)*$FC$6+VLOOKUP($FA64,LTREV,LOOKUPS!G$9,0)*$FD$6+VLOOKUP($FA64,CFP,LOOKUPS!G$6,0)*$FE$6+VLOOKUP($FA64,EP,LOOKUPS!G$8,0)*$FF$6+VLOOKUP($FA64,BM,LOOKUPS!G$5,0)*$FG$6+VLOOKUP($FA64,DIV,LOOKUPS!G$7,0)*$FH$6++VLOOKUP($FA64,SIZE,LOOKUPS!G$11,0)*$FI$6),"",VLOOKUP($FA64,MOM,LOOKUPS!G$12,0)*$FB$6+VLOOKUP($FA64,STREV,LOOKUPS!G$10,0)*$FC$6+VLOOKUP($FA64,LTREV,LOOKUPS!G$9,0)*$FD$6+VLOOKUP($FA64,CFP,LOOKUPS!G$6,0)*$FE$6+VLOOKUP($FA64,EP,LOOKUPS!G$8,0)*$FF$6+VLOOKUP($FA64,BM,LOOKUPS!G$5,0)*$FG$6+VLOOKUP($FA64,DIV,LOOKUPS!G$7,0)*$FH$6++VLOOKUP($FA64,SIZE,LOOKUPS!G$11,0)*$FI$6)</f>
        <v/>
      </c>
      <c r="FG64" s="1" t="str">
        <f>IF(ISERROR(VLOOKUP($FA64,MOM,LOOKUPS!H$12,0)*$FB$6+VLOOKUP($FA64,STREV,LOOKUPS!H$10,0)*$FC$6+VLOOKUP($FA64,LTREV,LOOKUPS!H$9,0)*$FD$6+VLOOKUP($FA64,CFP,LOOKUPS!H$6,0)*$FE$6+VLOOKUP($FA64,EP,LOOKUPS!H$8,0)*$FF$6+VLOOKUP($FA64,BM,LOOKUPS!H$5,0)*$FG$6+VLOOKUP($FA64,DIV,LOOKUPS!H$7,0)*$FH$6++VLOOKUP($FA64,SIZE,LOOKUPS!H$11,0)*$FI$6),"",VLOOKUP($FA64,MOM,LOOKUPS!H$12,0)*$FB$6+VLOOKUP($FA64,STREV,LOOKUPS!H$10,0)*$FC$6+VLOOKUP($FA64,LTREV,LOOKUPS!H$9,0)*$FD$6+VLOOKUP($FA64,CFP,LOOKUPS!H$6,0)*$FE$6+VLOOKUP($FA64,EP,LOOKUPS!H$8,0)*$FF$6+VLOOKUP($FA64,BM,LOOKUPS!H$5,0)*$FG$6+VLOOKUP($FA64,DIV,LOOKUPS!H$7,0)*$FH$6++VLOOKUP($FA64,SIZE,LOOKUPS!H$11,0)*$FI$6)</f>
        <v/>
      </c>
      <c r="FH64" s="1" t="str">
        <f>IF(ISERROR(VLOOKUP($FA64,MOM,LOOKUPS!I$12,0)*$FB$6+VLOOKUP($FA64,STREV,LOOKUPS!I$10,0)*$FC$6+VLOOKUP($FA64,LTREV,LOOKUPS!I$9,0)*$FD$6+VLOOKUP($FA64,CFP,LOOKUPS!I$6,0)*$FE$6+VLOOKUP($FA64,EP,LOOKUPS!I$8,0)*$FF$6+VLOOKUP($FA64,BM,LOOKUPS!I$5,0)*$FG$6+VLOOKUP($FA64,DIV,LOOKUPS!I$7,0)*$FH$6++VLOOKUP($FA64,SIZE,LOOKUPS!I$11,0)*$FI$6),"",VLOOKUP($FA64,MOM,LOOKUPS!I$12,0)*$FB$6+VLOOKUP($FA64,STREV,LOOKUPS!I$10,0)*$FC$6+VLOOKUP($FA64,LTREV,LOOKUPS!I$9,0)*$FD$6+VLOOKUP($FA64,CFP,LOOKUPS!I$6,0)*$FE$6+VLOOKUP($FA64,EP,LOOKUPS!I$8,0)*$FF$6+VLOOKUP($FA64,BM,LOOKUPS!I$5,0)*$FG$6+VLOOKUP($FA64,DIV,LOOKUPS!I$7,0)*$FH$6++VLOOKUP($FA64,SIZE,LOOKUPS!I$11,0)*$FI$6)</f>
        <v/>
      </c>
      <c r="FI64" s="1" t="str">
        <f>IF(ISERROR(VLOOKUP($FA64,MOM,LOOKUPS!J$12,0)*$FB$6+VLOOKUP($FA64,STREV,LOOKUPS!J$10,0)*$FC$6+VLOOKUP($FA64,LTREV,LOOKUPS!J$9,0)*$FD$6+VLOOKUP($FA64,CFP,LOOKUPS!J$6,0)*$FE$6+VLOOKUP($FA64,EP,LOOKUPS!J$8,0)*$FF$6+VLOOKUP($FA64,BM,LOOKUPS!J$5,0)*$FG$6+VLOOKUP($FA64,DIV,LOOKUPS!J$7,0)*$FH$6++VLOOKUP($FA64,SIZE,LOOKUPS!J$11,0)*$FI$6),"",VLOOKUP($FA64,MOM,LOOKUPS!J$12,0)*$FB$6+VLOOKUP($FA64,STREV,LOOKUPS!J$10,0)*$FC$6+VLOOKUP($FA64,LTREV,LOOKUPS!J$9,0)*$FD$6+VLOOKUP($FA64,CFP,LOOKUPS!J$6,0)*$FE$6+VLOOKUP($FA64,EP,LOOKUPS!J$8,0)*$FF$6+VLOOKUP($FA64,BM,LOOKUPS!J$5,0)*$FG$6+VLOOKUP($FA64,DIV,LOOKUPS!J$7,0)*$FH$6++VLOOKUP($FA64,SIZE,LOOKUPS!J$11,0)*$FI$6)</f>
        <v/>
      </c>
      <c r="FJ64" s="1" t="str">
        <f>IF(ISERROR(VLOOKUP($FA64,MOM,LOOKUPS!K$12,0)*$FB$6+VLOOKUP($FA64,STREV,LOOKUPS!K$10,0)*$FC$6+VLOOKUP($FA64,LTREV,LOOKUPS!K$9,0)*$FD$6+VLOOKUP($FA64,CFP,LOOKUPS!K$6,0)*$FE$6+VLOOKUP($FA64,EP,LOOKUPS!K$8,0)*$FF$6+VLOOKUP($FA64,BM,LOOKUPS!K$5,0)*$FG$6+VLOOKUP($FA64,DIV,LOOKUPS!K$7,0)*$FH$6++VLOOKUP($FA64,SIZE,LOOKUPS!K$11,0)*$FI$6),"",VLOOKUP($FA64,MOM,LOOKUPS!K$12,0)*$FB$6+VLOOKUP($FA64,STREV,LOOKUPS!K$10,0)*$FC$6+VLOOKUP($FA64,LTREV,LOOKUPS!K$9,0)*$FD$6+VLOOKUP($FA64,CFP,LOOKUPS!K$6,0)*$FE$6+VLOOKUP($FA64,EP,LOOKUPS!K$8,0)*$FF$6+VLOOKUP($FA64,BM,LOOKUPS!K$5,0)*$FG$6+VLOOKUP($FA64,DIV,LOOKUPS!K$7,0)*$FH$6++VLOOKUP($FA64,SIZE,LOOKUPS!K$11,0)*$FI$6)</f>
        <v/>
      </c>
      <c r="FK64" s="1" t="str">
        <f>IF(ISERROR(VLOOKUP($FA64,MOM,LOOKUPS!L$12,0)*$FB$6+VLOOKUP($FA64,STREV,LOOKUPS!L$10,0)*$FC$6+VLOOKUP($FA64,LTREV,LOOKUPS!L$9,0)*$FD$6+VLOOKUP($FA64,CFP,LOOKUPS!L$6,0)*$FE$6+VLOOKUP($FA64,EP,LOOKUPS!L$8,0)*$FF$6+VLOOKUP($FA64,BM,LOOKUPS!L$5,0)*$FG$6+VLOOKUP($FA64,DIV,LOOKUPS!L$7,0)*$FH$6++VLOOKUP($FA64,SIZE,LOOKUPS!L$11,0)*$FI$6),"",VLOOKUP($FA64,MOM,LOOKUPS!L$12,0)*$FB$6+VLOOKUP($FA64,STREV,LOOKUPS!L$10,0)*$FC$6+VLOOKUP($FA64,LTREV,LOOKUPS!L$9,0)*$FD$6+VLOOKUP($FA64,CFP,LOOKUPS!L$6,0)*$FE$6+VLOOKUP($FA64,EP,LOOKUPS!L$8,0)*$FF$6+VLOOKUP($FA64,BM,LOOKUPS!L$5,0)*$FG$6+VLOOKUP($FA64,DIV,LOOKUPS!L$7,0)*$FH$6++VLOOKUP($FA64,SIZE,LOOKUPS!L$11,0)*$FI$6)</f>
        <v/>
      </c>
    </row>
    <row r="65" spans="1:167" x14ac:dyDescent="0.3">
      <c r="A65" s="1">
        <v>193108</v>
      </c>
      <c r="B65" s="1">
        <v>1.05</v>
      </c>
      <c r="C65" s="1">
        <v>-4.22</v>
      </c>
      <c r="D65" s="1">
        <v>-0.71</v>
      </c>
      <c r="E65" s="1">
        <v>-3.81</v>
      </c>
      <c r="F65" s="1">
        <v>-3.59</v>
      </c>
      <c r="G65" s="1">
        <v>-0.89</v>
      </c>
      <c r="H65" s="1">
        <v>-1.6</v>
      </c>
      <c r="I65" s="1">
        <v>-3.4</v>
      </c>
      <c r="J65" s="1">
        <v>-0.03</v>
      </c>
      <c r="K65" s="1">
        <v>-0.67</v>
      </c>
      <c r="M65" s="1">
        <v>193009</v>
      </c>
      <c r="N65" s="1">
        <v>-16.27</v>
      </c>
      <c r="O65" s="1">
        <v>-19.78</v>
      </c>
      <c r="P65" s="1">
        <v>-18.38</v>
      </c>
      <c r="Q65" s="1">
        <v>-13.35</v>
      </c>
      <c r="R65" s="1">
        <v>-13.59</v>
      </c>
      <c r="S65" s="1">
        <v>-12.57</v>
      </c>
      <c r="T65" s="1">
        <v>-12.17</v>
      </c>
      <c r="U65" s="1">
        <v>-14.22</v>
      </c>
      <c r="V65" s="1">
        <v>-15.29</v>
      </c>
      <c r="W65" s="1">
        <v>-17.22</v>
      </c>
      <c r="Y65" s="1">
        <v>193508</v>
      </c>
      <c r="Z65" s="1">
        <v>24.81</v>
      </c>
      <c r="AA65" s="1">
        <v>16.98</v>
      </c>
      <c r="AB65" s="1">
        <v>15.66</v>
      </c>
      <c r="AC65" s="1">
        <v>9.02</v>
      </c>
      <c r="AD65" s="1">
        <v>3.82</v>
      </c>
      <c r="AE65" s="1">
        <v>6.79</v>
      </c>
      <c r="AF65" s="1">
        <v>3.87</v>
      </c>
      <c r="AG65" s="1">
        <v>4.4400000000000004</v>
      </c>
      <c r="AH65" s="1">
        <v>2.14</v>
      </c>
      <c r="AI65" s="1">
        <v>0.1</v>
      </c>
      <c r="AK65">
        <v>195602</v>
      </c>
      <c r="AL65">
        <v>9.02</v>
      </c>
      <c r="AM65">
        <v>4.16</v>
      </c>
      <c r="AN65">
        <v>2.82</v>
      </c>
      <c r="AO65">
        <v>3.86</v>
      </c>
      <c r="AP65">
        <v>4.4000000000000004</v>
      </c>
      <c r="AQ65">
        <v>2.75</v>
      </c>
      <c r="AR65">
        <v>3.06</v>
      </c>
      <c r="AS65">
        <v>3.03</v>
      </c>
      <c r="AT65">
        <v>4.4400000000000004</v>
      </c>
      <c r="AU65">
        <v>4.57</v>
      </c>
      <c r="AV65">
        <v>4.24</v>
      </c>
      <c r="AW65">
        <v>3.67</v>
      </c>
      <c r="AX65">
        <v>1.83</v>
      </c>
      <c r="AY65">
        <v>3.86</v>
      </c>
      <c r="AZ65">
        <v>2.2400000000000002</v>
      </c>
      <c r="BA65">
        <v>3.36</v>
      </c>
      <c r="BB65">
        <v>2.7</v>
      </c>
      <c r="BC65">
        <v>4.05</v>
      </c>
      <c r="BD65">
        <v>4.83</v>
      </c>
      <c r="BF65" s="1">
        <v>195602</v>
      </c>
      <c r="BG65" s="1">
        <v>4.7699999999999996</v>
      </c>
      <c r="BH65" s="1">
        <v>3.7</v>
      </c>
      <c r="BI65" s="1">
        <v>3.33</v>
      </c>
      <c r="BJ65" s="1">
        <v>3.64</v>
      </c>
      <c r="BK65" s="1">
        <v>4.09</v>
      </c>
      <c r="BL65" s="1">
        <v>3.41</v>
      </c>
      <c r="BM65" s="1">
        <v>3.24</v>
      </c>
      <c r="BN65" s="1">
        <v>3.1</v>
      </c>
      <c r="BO65" s="1">
        <v>3.83</v>
      </c>
      <c r="BP65" s="1">
        <v>3.13</v>
      </c>
      <c r="BQ65" s="1">
        <v>5.0599999999999996</v>
      </c>
      <c r="BR65" s="1">
        <v>2.94</v>
      </c>
      <c r="BS65" s="1">
        <v>3.88</v>
      </c>
      <c r="BT65" s="1">
        <v>3.02</v>
      </c>
      <c r="BU65" s="1">
        <v>3.46</v>
      </c>
      <c r="BV65" s="1">
        <v>2.95</v>
      </c>
      <c r="BW65" s="1">
        <v>3.26</v>
      </c>
      <c r="BX65" s="1">
        <v>3.66</v>
      </c>
      <c r="BY65" s="1">
        <v>4</v>
      </c>
      <c r="CA65" s="1">
        <v>193102</v>
      </c>
      <c r="CB65" s="1">
        <v>20.399999999999999</v>
      </c>
      <c r="CC65" s="1">
        <v>14.08</v>
      </c>
      <c r="CD65" s="1">
        <v>13.15</v>
      </c>
      <c r="CE65" s="1">
        <v>20.72</v>
      </c>
      <c r="CF65" s="1">
        <v>13.56</v>
      </c>
      <c r="CG65" s="1">
        <v>14.51</v>
      </c>
      <c r="CH65" s="1">
        <v>13.52</v>
      </c>
      <c r="CI65" s="1">
        <v>14.59</v>
      </c>
      <c r="CJ65" s="1">
        <v>22.37</v>
      </c>
      <c r="CK65" s="1">
        <v>12.47</v>
      </c>
      <c r="CL65" s="1">
        <v>14.67</v>
      </c>
      <c r="CM65" s="1">
        <v>15.15</v>
      </c>
      <c r="CN65" s="1">
        <v>13.88</v>
      </c>
      <c r="CO65" s="1">
        <v>13.67</v>
      </c>
      <c r="CP65" s="1">
        <v>13.36</v>
      </c>
      <c r="CQ65" s="1">
        <v>11.65</v>
      </c>
      <c r="CR65" s="1">
        <v>17.489999999999998</v>
      </c>
      <c r="CS65" s="1">
        <v>29.43</v>
      </c>
      <c r="CT65" s="1">
        <v>14.79</v>
      </c>
      <c r="CV65" s="1">
        <v>193202</v>
      </c>
      <c r="CW65" s="1">
        <v>1.65</v>
      </c>
      <c r="CX65" s="1">
        <v>3.71</v>
      </c>
      <c r="CY65" s="1">
        <v>3.71</v>
      </c>
      <c r="CZ65" s="1">
        <v>-1</v>
      </c>
      <c r="DA65" s="1">
        <v>5.25</v>
      </c>
      <c r="DB65" s="1">
        <v>2.54</v>
      </c>
      <c r="DC65" s="1">
        <v>2.23</v>
      </c>
      <c r="DD65" s="1">
        <v>2.29</v>
      </c>
      <c r="DE65" s="1">
        <v>-0.78</v>
      </c>
      <c r="DF65" s="1">
        <v>3.81</v>
      </c>
      <c r="DG65" s="1">
        <v>6.64</v>
      </c>
      <c r="DH65" s="1">
        <v>0.81</v>
      </c>
      <c r="DI65" s="1">
        <v>4.3099999999999996</v>
      </c>
      <c r="DJ65" s="1">
        <v>3.12</v>
      </c>
      <c r="DK65" s="1">
        <v>1.32</v>
      </c>
      <c r="DL65" s="1">
        <v>6.03</v>
      </c>
      <c r="DM65" s="1">
        <v>-1.44</v>
      </c>
      <c r="DN65" s="1">
        <v>-2.58</v>
      </c>
      <c r="DO65" s="1">
        <v>1.02</v>
      </c>
      <c r="DQ65" s="1">
        <v>193102</v>
      </c>
      <c r="DR65" s="1">
        <v>-99.99</v>
      </c>
      <c r="DS65" s="1">
        <v>22.07</v>
      </c>
      <c r="DT65" s="1">
        <v>13.96</v>
      </c>
      <c r="DU65" s="1">
        <v>11.58</v>
      </c>
      <c r="DV65" s="1">
        <v>24.08</v>
      </c>
      <c r="DW65" s="1">
        <v>15.37</v>
      </c>
      <c r="DX65" s="1">
        <v>14.52</v>
      </c>
      <c r="DY65" s="1">
        <v>12.07</v>
      </c>
      <c r="DZ65" s="1">
        <v>12.42</v>
      </c>
      <c r="EA65" s="1">
        <v>21.91</v>
      </c>
      <c r="EB65" s="1">
        <v>26.09</v>
      </c>
      <c r="EC65" s="1">
        <v>18.21</v>
      </c>
      <c r="ED65" s="1">
        <v>12.57</v>
      </c>
      <c r="EE65" s="1">
        <v>14.11</v>
      </c>
      <c r="EF65" s="1">
        <v>14.93</v>
      </c>
      <c r="EG65" s="1">
        <v>14.26</v>
      </c>
      <c r="EH65" s="1">
        <v>9.91</v>
      </c>
      <c r="EI65" s="1">
        <v>13.72</v>
      </c>
      <c r="EJ65" s="1">
        <v>11.17</v>
      </c>
      <c r="EL65">
        <v>193102</v>
      </c>
      <c r="EM65">
        <v>10.88</v>
      </c>
      <c r="EN65">
        <v>3.38</v>
      </c>
      <c r="EO65">
        <v>1.61</v>
      </c>
      <c r="EP65">
        <v>0.04</v>
      </c>
      <c r="ER65" s="1">
        <v>193108</v>
      </c>
      <c r="ES65" s="1">
        <v>-3.52</v>
      </c>
      <c r="EU65" s="1">
        <v>193009</v>
      </c>
      <c r="EV65" s="1">
        <v>-3.71</v>
      </c>
      <c r="EX65" s="1">
        <v>193508</v>
      </c>
      <c r="EY65" s="1">
        <v>9.84</v>
      </c>
      <c r="FA65" s="1">
        <v>193108</v>
      </c>
      <c r="FB65" s="1" t="str">
        <f>IF(ISERROR(VLOOKUP($FA65,MOM,LOOKUPS!C$12,0)*$FB$6+VLOOKUP($FA65,STREV,LOOKUPS!C$10,0)*$FC$6+VLOOKUP($FA65,LTREV,LOOKUPS!C$9,0)*$FD$6+VLOOKUP($FA65,CFP,LOOKUPS!C$6,0)*$FE$6+VLOOKUP($FA65,EP,LOOKUPS!C$8,0)*$FF$6+VLOOKUP($FA65,BM,LOOKUPS!C$5,0)*$FG$6+VLOOKUP($FA65,DIV,LOOKUPS!C$7,0)*$FH$6++VLOOKUP($FA65,SIZE,LOOKUPS!C$11,0)*$FI$6),"",VLOOKUP($FA65,MOM,LOOKUPS!C$12,0)*$FB$6+VLOOKUP($FA65,STREV,LOOKUPS!C$10,0)*$FC$6+VLOOKUP($FA65,LTREV,LOOKUPS!C$9,0)*$FD$6+VLOOKUP($FA65,CFP,LOOKUPS!C$6,0)*$FE$6+VLOOKUP($FA65,EP,LOOKUPS!C$8,0)*$FF$6+VLOOKUP($FA65,BM,LOOKUPS!C$5,0)*$FG$6+VLOOKUP($FA65,DIV,LOOKUPS!C$7,0)*$FH$6++VLOOKUP($FA65,SIZE,LOOKUPS!C$11,0)*$FI$6)</f>
        <v/>
      </c>
      <c r="FC65" s="1" t="str">
        <f>IF(ISERROR(VLOOKUP($FA65,MOM,LOOKUPS!D$12,0)*$FB$6+VLOOKUP($FA65,STREV,LOOKUPS!D$10,0)*$FC$6+VLOOKUP($FA65,LTREV,LOOKUPS!D$9,0)*$FD$6+VLOOKUP($FA65,CFP,LOOKUPS!D$6,0)*$FE$6+VLOOKUP($FA65,EP,LOOKUPS!D$8,0)*$FF$6+VLOOKUP($FA65,BM,LOOKUPS!D$5,0)*$FG$6+VLOOKUP($FA65,DIV,LOOKUPS!D$7,0)*$FH$6++VLOOKUP($FA65,SIZE,LOOKUPS!D$11,0)*$FI$6),"",VLOOKUP($FA65,MOM,LOOKUPS!D$12,0)*$FB$6+VLOOKUP($FA65,STREV,LOOKUPS!D$10,0)*$FC$6+VLOOKUP($FA65,LTREV,LOOKUPS!D$9,0)*$FD$6+VLOOKUP($FA65,CFP,LOOKUPS!D$6,0)*$FE$6+VLOOKUP($FA65,EP,LOOKUPS!D$8,0)*$FF$6+VLOOKUP($FA65,BM,LOOKUPS!D$5,0)*$FG$6+VLOOKUP($FA65,DIV,LOOKUPS!D$7,0)*$FH$6++VLOOKUP($FA65,SIZE,LOOKUPS!D$11,0)*$FI$6)</f>
        <v/>
      </c>
      <c r="FD65" s="1" t="str">
        <f>IF(ISERROR(VLOOKUP($FA65,MOM,LOOKUPS!E$12,0)*$FB$6+VLOOKUP($FA65,STREV,LOOKUPS!E$10,0)*$FC$6+VLOOKUP($FA65,LTREV,LOOKUPS!E$9,0)*$FD$6+VLOOKUP($FA65,CFP,LOOKUPS!E$6,0)*$FE$6+VLOOKUP($FA65,EP,LOOKUPS!E$8,0)*$FF$6+VLOOKUP($FA65,BM,LOOKUPS!E$5,0)*$FG$6+VLOOKUP($FA65,DIV,LOOKUPS!E$7,0)*$FH$6++VLOOKUP($FA65,SIZE,LOOKUPS!E$11,0)*$FI$6),"",VLOOKUP($FA65,MOM,LOOKUPS!E$12,0)*$FB$6+VLOOKUP($FA65,STREV,LOOKUPS!E$10,0)*$FC$6+VLOOKUP($FA65,LTREV,LOOKUPS!E$9,0)*$FD$6+VLOOKUP($FA65,CFP,LOOKUPS!E$6,0)*$FE$6+VLOOKUP($FA65,EP,LOOKUPS!E$8,0)*$FF$6+VLOOKUP($FA65,BM,LOOKUPS!E$5,0)*$FG$6+VLOOKUP($FA65,DIV,LOOKUPS!E$7,0)*$FH$6++VLOOKUP($FA65,SIZE,LOOKUPS!E$11,0)*$FI$6)</f>
        <v/>
      </c>
      <c r="FE65" s="1" t="str">
        <f>IF(ISERROR(VLOOKUP($FA65,MOM,LOOKUPS!F$12,0)*$FB$6+VLOOKUP($FA65,STREV,LOOKUPS!F$10,0)*$FC$6+VLOOKUP($FA65,LTREV,LOOKUPS!F$9,0)*$FD$6+VLOOKUP($FA65,CFP,LOOKUPS!F$6,0)*$FE$6+VLOOKUP($FA65,EP,LOOKUPS!F$8,0)*$FF$6+VLOOKUP($FA65,BM,LOOKUPS!F$5,0)*$FG$6+VLOOKUP($FA65,DIV,LOOKUPS!F$7,0)*$FH$6++VLOOKUP($FA65,SIZE,LOOKUPS!F$11,0)*$FI$6),"",VLOOKUP($FA65,MOM,LOOKUPS!F$12,0)*$FB$6+VLOOKUP($FA65,STREV,LOOKUPS!F$10,0)*$FC$6+VLOOKUP($FA65,LTREV,LOOKUPS!F$9,0)*$FD$6+VLOOKUP($FA65,CFP,LOOKUPS!F$6,0)*$FE$6+VLOOKUP($FA65,EP,LOOKUPS!F$8,0)*$FF$6+VLOOKUP($FA65,BM,LOOKUPS!F$5,0)*$FG$6+VLOOKUP($FA65,DIV,LOOKUPS!F$7,0)*$FH$6++VLOOKUP($FA65,SIZE,LOOKUPS!F$11,0)*$FI$6)</f>
        <v/>
      </c>
      <c r="FF65" s="1" t="str">
        <f>IF(ISERROR(VLOOKUP($FA65,MOM,LOOKUPS!G$12,0)*$FB$6+VLOOKUP($FA65,STREV,LOOKUPS!G$10,0)*$FC$6+VLOOKUP($FA65,LTREV,LOOKUPS!G$9,0)*$FD$6+VLOOKUP($FA65,CFP,LOOKUPS!G$6,0)*$FE$6+VLOOKUP($FA65,EP,LOOKUPS!G$8,0)*$FF$6+VLOOKUP($FA65,BM,LOOKUPS!G$5,0)*$FG$6+VLOOKUP($FA65,DIV,LOOKUPS!G$7,0)*$FH$6++VLOOKUP($FA65,SIZE,LOOKUPS!G$11,0)*$FI$6),"",VLOOKUP($FA65,MOM,LOOKUPS!G$12,0)*$FB$6+VLOOKUP($FA65,STREV,LOOKUPS!G$10,0)*$FC$6+VLOOKUP($FA65,LTREV,LOOKUPS!G$9,0)*$FD$6+VLOOKUP($FA65,CFP,LOOKUPS!G$6,0)*$FE$6+VLOOKUP($FA65,EP,LOOKUPS!G$8,0)*$FF$6+VLOOKUP($FA65,BM,LOOKUPS!G$5,0)*$FG$6+VLOOKUP($FA65,DIV,LOOKUPS!G$7,0)*$FH$6++VLOOKUP($FA65,SIZE,LOOKUPS!G$11,0)*$FI$6)</f>
        <v/>
      </c>
      <c r="FG65" s="1" t="str">
        <f>IF(ISERROR(VLOOKUP($FA65,MOM,LOOKUPS!H$12,0)*$FB$6+VLOOKUP($FA65,STREV,LOOKUPS!H$10,0)*$FC$6+VLOOKUP($FA65,LTREV,LOOKUPS!H$9,0)*$FD$6+VLOOKUP($FA65,CFP,LOOKUPS!H$6,0)*$FE$6+VLOOKUP($FA65,EP,LOOKUPS!H$8,0)*$FF$6+VLOOKUP($FA65,BM,LOOKUPS!H$5,0)*$FG$6+VLOOKUP($FA65,DIV,LOOKUPS!H$7,0)*$FH$6++VLOOKUP($FA65,SIZE,LOOKUPS!H$11,0)*$FI$6),"",VLOOKUP($FA65,MOM,LOOKUPS!H$12,0)*$FB$6+VLOOKUP($FA65,STREV,LOOKUPS!H$10,0)*$FC$6+VLOOKUP($FA65,LTREV,LOOKUPS!H$9,0)*$FD$6+VLOOKUP($FA65,CFP,LOOKUPS!H$6,0)*$FE$6+VLOOKUP($FA65,EP,LOOKUPS!H$8,0)*$FF$6+VLOOKUP($FA65,BM,LOOKUPS!H$5,0)*$FG$6+VLOOKUP($FA65,DIV,LOOKUPS!H$7,0)*$FH$6++VLOOKUP($FA65,SIZE,LOOKUPS!H$11,0)*$FI$6)</f>
        <v/>
      </c>
      <c r="FH65" s="1" t="str">
        <f>IF(ISERROR(VLOOKUP($FA65,MOM,LOOKUPS!I$12,0)*$FB$6+VLOOKUP($FA65,STREV,LOOKUPS!I$10,0)*$FC$6+VLOOKUP($FA65,LTREV,LOOKUPS!I$9,0)*$FD$6+VLOOKUP($FA65,CFP,LOOKUPS!I$6,0)*$FE$6+VLOOKUP($FA65,EP,LOOKUPS!I$8,0)*$FF$6+VLOOKUP($FA65,BM,LOOKUPS!I$5,0)*$FG$6+VLOOKUP($FA65,DIV,LOOKUPS!I$7,0)*$FH$6++VLOOKUP($FA65,SIZE,LOOKUPS!I$11,0)*$FI$6),"",VLOOKUP($FA65,MOM,LOOKUPS!I$12,0)*$FB$6+VLOOKUP($FA65,STREV,LOOKUPS!I$10,0)*$FC$6+VLOOKUP($FA65,LTREV,LOOKUPS!I$9,0)*$FD$6+VLOOKUP($FA65,CFP,LOOKUPS!I$6,0)*$FE$6+VLOOKUP($FA65,EP,LOOKUPS!I$8,0)*$FF$6+VLOOKUP($FA65,BM,LOOKUPS!I$5,0)*$FG$6+VLOOKUP($FA65,DIV,LOOKUPS!I$7,0)*$FH$6++VLOOKUP($FA65,SIZE,LOOKUPS!I$11,0)*$FI$6)</f>
        <v/>
      </c>
      <c r="FI65" s="1" t="str">
        <f>IF(ISERROR(VLOOKUP($FA65,MOM,LOOKUPS!J$12,0)*$FB$6+VLOOKUP($FA65,STREV,LOOKUPS!J$10,0)*$FC$6+VLOOKUP($FA65,LTREV,LOOKUPS!J$9,0)*$FD$6+VLOOKUP($FA65,CFP,LOOKUPS!J$6,0)*$FE$6+VLOOKUP($FA65,EP,LOOKUPS!J$8,0)*$FF$6+VLOOKUP($FA65,BM,LOOKUPS!J$5,0)*$FG$6+VLOOKUP($FA65,DIV,LOOKUPS!J$7,0)*$FH$6++VLOOKUP($FA65,SIZE,LOOKUPS!J$11,0)*$FI$6),"",VLOOKUP($FA65,MOM,LOOKUPS!J$12,0)*$FB$6+VLOOKUP($FA65,STREV,LOOKUPS!J$10,0)*$FC$6+VLOOKUP($FA65,LTREV,LOOKUPS!J$9,0)*$FD$6+VLOOKUP($FA65,CFP,LOOKUPS!J$6,0)*$FE$6+VLOOKUP($FA65,EP,LOOKUPS!J$8,0)*$FF$6+VLOOKUP($FA65,BM,LOOKUPS!J$5,0)*$FG$6+VLOOKUP($FA65,DIV,LOOKUPS!J$7,0)*$FH$6++VLOOKUP($FA65,SIZE,LOOKUPS!J$11,0)*$FI$6)</f>
        <v/>
      </c>
      <c r="FJ65" s="1" t="str">
        <f>IF(ISERROR(VLOOKUP($FA65,MOM,LOOKUPS!K$12,0)*$FB$6+VLOOKUP($FA65,STREV,LOOKUPS!K$10,0)*$FC$6+VLOOKUP($FA65,LTREV,LOOKUPS!K$9,0)*$FD$6+VLOOKUP($FA65,CFP,LOOKUPS!K$6,0)*$FE$6+VLOOKUP($FA65,EP,LOOKUPS!K$8,0)*$FF$6+VLOOKUP($FA65,BM,LOOKUPS!K$5,0)*$FG$6+VLOOKUP($FA65,DIV,LOOKUPS!K$7,0)*$FH$6++VLOOKUP($FA65,SIZE,LOOKUPS!K$11,0)*$FI$6),"",VLOOKUP($FA65,MOM,LOOKUPS!K$12,0)*$FB$6+VLOOKUP($FA65,STREV,LOOKUPS!K$10,0)*$FC$6+VLOOKUP($FA65,LTREV,LOOKUPS!K$9,0)*$FD$6+VLOOKUP($FA65,CFP,LOOKUPS!K$6,0)*$FE$6+VLOOKUP($FA65,EP,LOOKUPS!K$8,0)*$FF$6+VLOOKUP($FA65,BM,LOOKUPS!K$5,0)*$FG$6+VLOOKUP($FA65,DIV,LOOKUPS!K$7,0)*$FH$6++VLOOKUP($FA65,SIZE,LOOKUPS!K$11,0)*$FI$6)</f>
        <v/>
      </c>
      <c r="FK65" s="1" t="str">
        <f>IF(ISERROR(VLOOKUP($FA65,MOM,LOOKUPS!L$12,0)*$FB$6+VLOOKUP($FA65,STREV,LOOKUPS!L$10,0)*$FC$6+VLOOKUP($FA65,LTREV,LOOKUPS!L$9,0)*$FD$6+VLOOKUP($FA65,CFP,LOOKUPS!L$6,0)*$FE$6+VLOOKUP($FA65,EP,LOOKUPS!L$8,0)*$FF$6+VLOOKUP($FA65,BM,LOOKUPS!L$5,0)*$FG$6+VLOOKUP($FA65,DIV,LOOKUPS!L$7,0)*$FH$6++VLOOKUP($FA65,SIZE,LOOKUPS!L$11,0)*$FI$6),"",VLOOKUP($FA65,MOM,LOOKUPS!L$12,0)*$FB$6+VLOOKUP($FA65,STREV,LOOKUPS!L$10,0)*$FC$6+VLOOKUP($FA65,LTREV,LOOKUPS!L$9,0)*$FD$6+VLOOKUP($FA65,CFP,LOOKUPS!L$6,0)*$FE$6+VLOOKUP($FA65,EP,LOOKUPS!L$8,0)*$FF$6+VLOOKUP($FA65,BM,LOOKUPS!L$5,0)*$FG$6+VLOOKUP($FA65,DIV,LOOKUPS!L$7,0)*$FH$6++VLOOKUP($FA65,SIZE,LOOKUPS!L$11,0)*$FI$6)</f>
        <v/>
      </c>
    </row>
    <row r="66" spans="1:167" x14ac:dyDescent="0.3">
      <c r="A66" s="1">
        <v>193109</v>
      </c>
      <c r="B66" s="1">
        <v>-33.840000000000003</v>
      </c>
      <c r="C66" s="1">
        <v>-38.67</v>
      </c>
      <c r="D66" s="1">
        <v>-36.64</v>
      </c>
      <c r="E66" s="1">
        <v>-30.43</v>
      </c>
      <c r="F66" s="1">
        <v>-32.619999999999997</v>
      </c>
      <c r="G66" s="1">
        <v>-29.03</v>
      </c>
      <c r="H66" s="1">
        <v>-30.52</v>
      </c>
      <c r="I66" s="1">
        <v>-29.18</v>
      </c>
      <c r="J66" s="1">
        <v>-25.4</v>
      </c>
      <c r="K66" s="1">
        <v>-26.06</v>
      </c>
      <c r="M66" s="1">
        <v>193010</v>
      </c>
      <c r="N66" s="1">
        <v>-8.64</v>
      </c>
      <c r="O66" s="1">
        <v>-9.81</v>
      </c>
      <c r="P66" s="1">
        <v>-10.65</v>
      </c>
      <c r="Q66" s="1">
        <v>-13.57</v>
      </c>
      <c r="R66" s="1">
        <v>-11.97</v>
      </c>
      <c r="S66" s="1">
        <v>-8.93</v>
      </c>
      <c r="T66" s="1">
        <v>-8.82</v>
      </c>
      <c r="U66" s="1">
        <v>-9.9499999999999993</v>
      </c>
      <c r="V66" s="1">
        <v>-8.09</v>
      </c>
      <c r="W66" s="1">
        <v>-6.88</v>
      </c>
      <c r="Y66" s="1">
        <v>193509</v>
      </c>
      <c r="Z66" s="1">
        <v>-2.02</v>
      </c>
      <c r="AA66" s="1">
        <v>0.98</v>
      </c>
      <c r="AB66" s="1">
        <v>2.91</v>
      </c>
      <c r="AC66" s="1">
        <v>6.89</v>
      </c>
      <c r="AD66" s="1">
        <v>4.82</v>
      </c>
      <c r="AE66" s="1">
        <v>3.23</v>
      </c>
      <c r="AF66" s="1">
        <v>3.13</v>
      </c>
      <c r="AG66" s="1">
        <v>1.87</v>
      </c>
      <c r="AH66" s="1">
        <v>0.2</v>
      </c>
      <c r="AI66" s="1">
        <v>1.46</v>
      </c>
      <c r="AK66">
        <v>195603</v>
      </c>
      <c r="AL66">
        <v>6.1</v>
      </c>
      <c r="AM66">
        <v>6.17</v>
      </c>
      <c r="AN66">
        <v>4.9800000000000004</v>
      </c>
      <c r="AO66">
        <v>6.33</v>
      </c>
      <c r="AP66">
        <v>6.1</v>
      </c>
      <c r="AQ66">
        <v>5.49</v>
      </c>
      <c r="AR66">
        <v>4.09</v>
      </c>
      <c r="AS66">
        <v>6.25</v>
      </c>
      <c r="AT66">
        <v>6.75</v>
      </c>
      <c r="AU66">
        <v>6.12</v>
      </c>
      <c r="AV66">
        <v>6.08</v>
      </c>
      <c r="AW66">
        <v>6.31</v>
      </c>
      <c r="AX66">
        <v>4.68</v>
      </c>
      <c r="AY66">
        <v>4.17</v>
      </c>
      <c r="AZ66">
        <v>4.0199999999999996</v>
      </c>
      <c r="BA66">
        <v>7.02</v>
      </c>
      <c r="BB66">
        <v>5.48</v>
      </c>
      <c r="BC66">
        <v>6.83</v>
      </c>
      <c r="BD66">
        <v>6.67</v>
      </c>
      <c r="BF66" s="1">
        <v>195603</v>
      </c>
      <c r="BG66" s="1">
        <v>5.0599999999999996</v>
      </c>
      <c r="BH66" s="1">
        <v>6.81</v>
      </c>
      <c r="BI66" s="1">
        <v>4.97</v>
      </c>
      <c r="BJ66" s="1">
        <v>5.65</v>
      </c>
      <c r="BK66" s="1">
        <v>7.15</v>
      </c>
      <c r="BL66" s="1">
        <v>5.46</v>
      </c>
      <c r="BM66" s="1">
        <v>4.54</v>
      </c>
      <c r="BN66" s="1">
        <v>5.83</v>
      </c>
      <c r="BO66" s="1">
        <v>5.64</v>
      </c>
      <c r="BP66" s="1">
        <v>7.55</v>
      </c>
      <c r="BQ66" s="1">
        <v>6.75</v>
      </c>
      <c r="BR66" s="1">
        <v>6.13</v>
      </c>
      <c r="BS66" s="1">
        <v>4.8</v>
      </c>
      <c r="BT66" s="1">
        <v>4.5599999999999996</v>
      </c>
      <c r="BU66" s="1">
        <v>4.51</v>
      </c>
      <c r="BV66" s="1">
        <v>5.99</v>
      </c>
      <c r="BW66" s="1">
        <v>5.68</v>
      </c>
      <c r="BX66" s="1">
        <v>5.56</v>
      </c>
      <c r="BY66" s="1">
        <v>5.72</v>
      </c>
      <c r="CA66" s="1">
        <v>193103</v>
      </c>
      <c r="CB66" s="1">
        <v>-3.74</v>
      </c>
      <c r="CC66" s="1">
        <v>-5.49</v>
      </c>
      <c r="CD66" s="1">
        <v>-6.6</v>
      </c>
      <c r="CE66" s="1">
        <v>-5.65</v>
      </c>
      <c r="CF66" s="1">
        <v>-4.3899999999999997</v>
      </c>
      <c r="CG66" s="1">
        <v>-7.87</v>
      </c>
      <c r="CH66" s="1">
        <v>-6.09</v>
      </c>
      <c r="CI66" s="1">
        <v>-7.3</v>
      </c>
      <c r="CJ66" s="1">
        <v>-4.25</v>
      </c>
      <c r="CK66" s="1">
        <v>-4.0199999999999996</v>
      </c>
      <c r="CL66" s="1">
        <v>-4.76</v>
      </c>
      <c r="CM66" s="1">
        <v>-7.7</v>
      </c>
      <c r="CN66" s="1">
        <v>-8.0299999999999994</v>
      </c>
      <c r="CO66" s="1">
        <v>-6.87</v>
      </c>
      <c r="CP66" s="1">
        <v>-5.32</v>
      </c>
      <c r="CQ66" s="1">
        <v>-6.19</v>
      </c>
      <c r="CR66" s="1">
        <v>-8.3699999999999992</v>
      </c>
      <c r="CS66" s="1">
        <v>-6.37</v>
      </c>
      <c r="CT66" s="1">
        <v>-1.94</v>
      </c>
      <c r="CV66" s="1">
        <v>193203</v>
      </c>
      <c r="CW66" s="1">
        <v>-13.09</v>
      </c>
      <c r="CX66" s="1">
        <v>-10.69</v>
      </c>
      <c r="CY66" s="1">
        <v>-11.26</v>
      </c>
      <c r="CZ66" s="1">
        <v>-13.05</v>
      </c>
      <c r="DA66" s="1">
        <v>-10.08</v>
      </c>
      <c r="DB66" s="1">
        <v>-12.53</v>
      </c>
      <c r="DC66" s="1">
        <v>-9.36</v>
      </c>
      <c r="DD66" s="1">
        <v>-13.59</v>
      </c>
      <c r="DE66" s="1">
        <v>-12.48</v>
      </c>
      <c r="DF66" s="1">
        <v>-11.37</v>
      </c>
      <c r="DG66" s="1">
        <v>-8.81</v>
      </c>
      <c r="DH66" s="1">
        <v>-11.83</v>
      </c>
      <c r="DI66" s="1">
        <v>-13.25</v>
      </c>
      <c r="DJ66" s="1">
        <v>-8.48</v>
      </c>
      <c r="DK66" s="1">
        <v>-10.26</v>
      </c>
      <c r="DL66" s="1">
        <v>-13.02</v>
      </c>
      <c r="DM66" s="1">
        <v>-14.17</v>
      </c>
      <c r="DN66" s="1">
        <v>-12.52</v>
      </c>
      <c r="DO66" s="1">
        <v>-12.44</v>
      </c>
      <c r="DQ66" s="1">
        <v>193103</v>
      </c>
      <c r="DR66" s="1">
        <v>-99.99</v>
      </c>
      <c r="DS66" s="1">
        <v>-4.43</v>
      </c>
      <c r="DT66" s="1">
        <v>-6.63</v>
      </c>
      <c r="DU66" s="1">
        <v>-7.61</v>
      </c>
      <c r="DV66" s="1">
        <v>-4.58</v>
      </c>
      <c r="DW66" s="1">
        <v>-4.67</v>
      </c>
      <c r="DX66" s="1">
        <v>-6.44</v>
      </c>
      <c r="DY66" s="1">
        <v>-8.0399999999999991</v>
      </c>
      <c r="DZ66" s="1">
        <v>-7.6</v>
      </c>
      <c r="EA66" s="1">
        <v>-0.74</v>
      </c>
      <c r="EB66" s="1">
        <v>-8.09</v>
      </c>
      <c r="EC66" s="1">
        <v>-4.1399999999999997</v>
      </c>
      <c r="ED66" s="1">
        <v>-5.19</v>
      </c>
      <c r="EE66" s="1">
        <v>-5.95</v>
      </c>
      <c r="EF66" s="1">
        <v>-6.94</v>
      </c>
      <c r="EG66" s="1">
        <v>-8.4499999999999993</v>
      </c>
      <c r="EH66" s="1">
        <v>-7.62</v>
      </c>
      <c r="EI66" s="1">
        <v>-9.2799999999999994</v>
      </c>
      <c r="EJ66" s="1">
        <v>-5.97</v>
      </c>
      <c r="EL66">
        <v>193103</v>
      </c>
      <c r="EM66">
        <v>-6.43</v>
      </c>
      <c r="EN66">
        <v>3.07</v>
      </c>
      <c r="EO66">
        <v>-3.66</v>
      </c>
      <c r="EP66">
        <v>0.13</v>
      </c>
      <c r="ER66" s="1">
        <v>193109</v>
      </c>
      <c r="ES66" s="1">
        <v>10.23</v>
      </c>
      <c r="EU66" s="1">
        <v>193010</v>
      </c>
      <c r="EV66" s="1">
        <v>-3.69</v>
      </c>
      <c r="EX66" s="1">
        <v>193509</v>
      </c>
      <c r="EY66" s="1">
        <v>0.05</v>
      </c>
      <c r="FA66" s="1">
        <v>193109</v>
      </c>
      <c r="FB66" s="1" t="str">
        <f>IF(ISERROR(VLOOKUP($FA66,MOM,LOOKUPS!C$12,0)*$FB$6+VLOOKUP($FA66,STREV,LOOKUPS!C$10,0)*$FC$6+VLOOKUP($FA66,LTREV,LOOKUPS!C$9,0)*$FD$6+VLOOKUP($FA66,CFP,LOOKUPS!C$6,0)*$FE$6+VLOOKUP($FA66,EP,LOOKUPS!C$8,0)*$FF$6+VLOOKUP($FA66,BM,LOOKUPS!C$5,0)*$FG$6+VLOOKUP($FA66,DIV,LOOKUPS!C$7,0)*$FH$6++VLOOKUP($FA66,SIZE,LOOKUPS!C$11,0)*$FI$6),"",VLOOKUP($FA66,MOM,LOOKUPS!C$12,0)*$FB$6+VLOOKUP($FA66,STREV,LOOKUPS!C$10,0)*$FC$6+VLOOKUP($FA66,LTREV,LOOKUPS!C$9,0)*$FD$6+VLOOKUP($FA66,CFP,LOOKUPS!C$6,0)*$FE$6+VLOOKUP($FA66,EP,LOOKUPS!C$8,0)*$FF$6+VLOOKUP($FA66,BM,LOOKUPS!C$5,0)*$FG$6+VLOOKUP($FA66,DIV,LOOKUPS!C$7,0)*$FH$6++VLOOKUP($FA66,SIZE,LOOKUPS!C$11,0)*$FI$6)</f>
        <v/>
      </c>
      <c r="FC66" s="1" t="str">
        <f>IF(ISERROR(VLOOKUP($FA66,MOM,LOOKUPS!D$12,0)*$FB$6+VLOOKUP($FA66,STREV,LOOKUPS!D$10,0)*$FC$6+VLOOKUP($FA66,LTREV,LOOKUPS!D$9,0)*$FD$6+VLOOKUP($FA66,CFP,LOOKUPS!D$6,0)*$FE$6+VLOOKUP($FA66,EP,LOOKUPS!D$8,0)*$FF$6+VLOOKUP($FA66,BM,LOOKUPS!D$5,0)*$FG$6+VLOOKUP($FA66,DIV,LOOKUPS!D$7,0)*$FH$6++VLOOKUP($FA66,SIZE,LOOKUPS!D$11,0)*$FI$6),"",VLOOKUP($FA66,MOM,LOOKUPS!D$12,0)*$FB$6+VLOOKUP($FA66,STREV,LOOKUPS!D$10,0)*$FC$6+VLOOKUP($FA66,LTREV,LOOKUPS!D$9,0)*$FD$6+VLOOKUP($FA66,CFP,LOOKUPS!D$6,0)*$FE$6+VLOOKUP($FA66,EP,LOOKUPS!D$8,0)*$FF$6+VLOOKUP($FA66,BM,LOOKUPS!D$5,0)*$FG$6+VLOOKUP($FA66,DIV,LOOKUPS!D$7,0)*$FH$6++VLOOKUP($FA66,SIZE,LOOKUPS!D$11,0)*$FI$6)</f>
        <v/>
      </c>
      <c r="FD66" s="1" t="str">
        <f>IF(ISERROR(VLOOKUP($FA66,MOM,LOOKUPS!E$12,0)*$FB$6+VLOOKUP($FA66,STREV,LOOKUPS!E$10,0)*$FC$6+VLOOKUP($FA66,LTREV,LOOKUPS!E$9,0)*$FD$6+VLOOKUP($FA66,CFP,LOOKUPS!E$6,0)*$FE$6+VLOOKUP($FA66,EP,LOOKUPS!E$8,0)*$FF$6+VLOOKUP($FA66,BM,LOOKUPS!E$5,0)*$FG$6+VLOOKUP($FA66,DIV,LOOKUPS!E$7,0)*$FH$6++VLOOKUP($FA66,SIZE,LOOKUPS!E$11,0)*$FI$6),"",VLOOKUP($FA66,MOM,LOOKUPS!E$12,0)*$FB$6+VLOOKUP($FA66,STREV,LOOKUPS!E$10,0)*$FC$6+VLOOKUP($FA66,LTREV,LOOKUPS!E$9,0)*$FD$6+VLOOKUP($FA66,CFP,LOOKUPS!E$6,0)*$FE$6+VLOOKUP($FA66,EP,LOOKUPS!E$8,0)*$FF$6+VLOOKUP($FA66,BM,LOOKUPS!E$5,0)*$FG$6+VLOOKUP($FA66,DIV,LOOKUPS!E$7,0)*$FH$6++VLOOKUP($FA66,SIZE,LOOKUPS!E$11,0)*$FI$6)</f>
        <v/>
      </c>
      <c r="FE66" s="1" t="str">
        <f>IF(ISERROR(VLOOKUP($FA66,MOM,LOOKUPS!F$12,0)*$FB$6+VLOOKUP($FA66,STREV,LOOKUPS!F$10,0)*$FC$6+VLOOKUP($FA66,LTREV,LOOKUPS!F$9,0)*$FD$6+VLOOKUP($FA66,CFP,LOOKUPS!F$6,0)*$FE$6+VLOOKUP($FA66,EP,LOOKUPS!F$8,0)*$FF$6+VLOOKUP($FA66,BM,LOOKUPS!F$5,0)*$FG$6+VLOOKUP($FA66,DIV,LOOKUPS!F$7,0)*$FH$6++VLOOKUP($FA66,SIZE,LOOKUPS!F$11,0)*$FI$6),"",VLOOKUP($FA66,MOM,LOOKUPS!F$12,0)*$FB$6+VLOOKUP($FA66,STREV,LOOKUPS!F$10,0)*$FC$6+VLOOKUP($FA66,LTREV,LOOKUPS!F$9,0)*$FD$6+VLOOKUP($FA66,CFP,LOOKUPS!F$6,0)*$FE$6+VLOOKUP($FA66,EP,LOOKUPS!F$8,0)*$FF$6+VLOOKUP($FA66,BM,LOOKUPS!F$5,0)*$FG$6+VLOOKUP($FA66,DIV,LOOKUPS!F$7,0)*$FH$6++VLOOKUP($FA66,SIZE,LOOKUPS!F$11,0)*$FI$6)</f>
        <v/>
      </c>
      <c r="FF66" s="1" t="str">
        <f>IF(ISERROR(VLOOKUP($FA66,MOM,LOOKUPS!G$12,0)*$FB$6+VLOOKUP($FA66,STREV,LOOKUPS!G$10,0)*$FC$6+VLOOKUP($FA66,LTREV,LOOKUPS!G$9,0)*$FD$6+VLOOKUP($FA66,CFP,LOOKUPS!G$6,0)*$FE$6+VLOOKUP($FA66,EP,LOOKUPS!G$8,0)*$FF$6+VLOOKUP($FA66,BM,LOOKUPS!G$5,0)*$FG$6+VLOOKUP($FA66,DIV,LOOKUPS!G$7,0)*$FH$6++VLOOKUP($FA66,SIZE,LOOKUPS!G$11,0)*$FI$6),"",VLOOKUP($FA66,MOM,LOOKUPS!G$12,0)*$FB$6+VLOOKUP($FA66,STREV,LOOKUPS!G$10,0)*$FC$6+VLOOKUP($FA66,LTREV,LOOKUPS!G$9,0)*$FD$6+VLOOKUP($FA66,CFP,LOOKUPS!G$6,0)*$FE$6+VLOOKUP($FA66,EP,LOOKUPS!G$8,0)*$FF$6+VLOOKUP($FA66,BM,LOOKUPS!G$5,0)*$FG$6+VLOOKUP($FA66,DIV,LOOKUPS!G$7,0)*$FH$6++VLOOKUP($FA66,SIZE,LOOKUPS!G$11,0)*$FI$6)</f>
        <v/>
      </c>
      <c r="FG66" s="1" t="str">
        <f>IF(ISERROR(VLOOKUP($FA66,MOM,LOOKUPS!H$12,0)*$FB$6+VLOOKUP($FA66,STREV,LOOKUPS!H$10,0)*$FC$6+VLOOKUP($FA66,LTREV,LOOKUPS!H$9,0)*$FD$6+VLOOKUP($FA66,CFP,LOOKUPS!H$6,0)*$FE$6+VLOOKUP($FA66,EP,LOOKUPS!H$8,0)*$FF$6+VLOOKUP($FA66,BM,LOOKUPS!H$5,0)*$FG$6+VLOOKUP($FA66,DIV,LOOKUPS!H$7,0)*$FH$6++VLOOKUP($FA66,SIZE,LOOKUPS!H$11,0)*$FI$6),"",VLOOKUP($FA66,MOM,LOOKUPS!H$12,0)*$FB$6+VLOOKUP($FA66,STREV,LOOKUPS!H$10,0)*$FC$6+VLOOKUP($FA66,LTREV,LOOKUPS!H$9,0)*$FD$6+VLOOKUP($FA66,CFP,LOOKUPS!H$6,0)*$FE$6+VLOOKUP($FA66,EP,LOOKUPS!H$8,0)*$FF$6+VLOOKUP($FA66,BM,LOOKUPS!H$5,0)*$FG$6+VLOOKUP($FA66,DIV,LOOKUPS!H$7,0)*$FH$6++VLOOKUP($FA66,SIZE,LOOKUPS!H$11,0)*$FI$6)</f>
        <v/>
      </c>
      <c r="FH66" s="1" t="str">
        <f>IF(ISERROR(VLOOKUP($FA66,MOM,LOOKUPS!I$12,0)*$FB$6+VLOOKUP($FA66,STREV,LOOKUPS!I$10,0)*$FC$6+VLOOKUP($FA66,LTREV,LOOKUPS!I$9,0)*$FD$6+VLOOKUP($FA66,CFP,LOOKUPS!I$6,0)*$FE$6+VLOOKUP($FA66,EP,LOOKUPS!I$8,0)*$FF$6+VLOOKUP($FA66,BM,LOOKUPS!I$5,0)*$FG$6+VLOOKUP($FA66,DIV,LOOKUPS!I$7,0)*$FH$6++VLOOKUP($FA66,SIZE,LOOKUPS!I$11,0)*$FI$6),"",VLOOKUP($FA66,MOM,LOOKUPS!I$12,0)*$FB$6+VLOOKUP($FA66,STREV,LOOKUPS!I$10,0)*$FC$6+VLOOKUP($FA66,LTREV,LOOKUPS!I$9,0)*$FD$6+VLOOKUP($FA66,CFP,LOOKUPS!I$6,0)*$FE$6+VLOOKUP($FA66,EP,LOOKUPS!I$8,0)*$FF$6+VLOOKUP($FA66,BM,LOOKUPS!I$5,0)*$FG$6+VLOOKUP($FA66,DIV,LOOKUPS!I$7,0)*$FH$6++VLOOKUP($FA66,SIZE,LOOKUPS!I$11,0)*$FI$6)</f>
        <v/>
      </c>
      <c r="FI66" s="1" t="str">
        <f>IF(ISERROR(VLOOKUP($FA66,MOM,LOOKUPS!J$12,0)*$FB$6+VLOOKUP($FA66,STREV,LOOKUPS!J$10,0)*$FC$6+VLOOKUP($FA66,LTREV,LOOKUPS!J$9,0)*$FD$6+VLOOKUP($FA66,CFP,LOOKUPS!J$6,0)*$FE$6+VLOOKUP($FA66,EP,LOOKUPS!J$8,0)*$FF$6+VLOOKUP($FA66,BM,LOOKUPS!J$5,0)*$FG$6+VLOOKUP($FA66,DIV,LOOKUPS!J$7,0)*$FH$6++VLOOKUP($FA66,SIZE,LOOKUPS!J$11,0)*$FI$6),"",VLOOKUP($FA66,MOM,LOOKUPS!J$12,0)*$FB$6+VLOOKUP($FA66,STREV,LOOKUPS!J$10,0)*$FC$6+VLOOKUP($FA66,LTREV,LOOKUPS!J$9,0)*$FD$6+VLOOKUP($FA66,CFP,LOOKUPS!J$6,0)*$FE$6+VLOOKUP($FA66,EP,LOOKUPS!J$8,0)*$FF$6+VLOOKUP($FA66,BM,LOOKUPS!J$5,0)*$FG$6+VLOOKUP($FA66,DIV,LOOKUPS!J$7,0)*$FH$6++VLOOKUP($FA66,SIZE,LOOKUPS!J$11,0)*$FI$6)</f>
        <v/>
      </c>
      <c r="FJ66" s="1" t="str">
        <f>IF(ISERROR(VLOOKUP($FA66,MOM,LOOKUPS!K$12,0)*$FB$6+VLOOKUP($FA66,STREV,LOOKUPS!K$10,0)*$FC$6+VLOOKUP($FA66,LTREV,LOOKUPS!K$9,0)*$FD$6+VLOOKUP($FA66,CFP,LOOKUPS!K$6,0)*$FE$6+VLOOKUP($FA66,EP,LOOKUPS!K$8,0)*$FF$6+VLOOKUP($FA66,BM,LOOKUPS!K$5,0)*$FG$6+VLOOKUP($FA66,DIV,LOOKUPS!K$7,0)*$FH$6++VLOOKUP($FA66,SIZE,LOOKUPS!K$11,0)*$FI$6),"",VLOOKUP($FA66,MOM,LOOKUPS!K$12,0)*$FB$6+VLOOKUP($FA66,STREV,LOOKUPS!K$10,0)*$FC$6+VLOOKUP($FA66,LTREV,LOOKUPS!K$9,0)*$FD$6+VLOOKUP($FA66,CFP,LOOKUPS!K$6,0)*$FE$6+VLOOKUP($FA66,EP,LOOKUPS!K$8,0)*$FF$6+VLOOKUP($FA66,BM,LOOKUPS!K$5,0)*$FG$6+VLOOKUP($FA66,DIV,LOOKUPS!K$7,0)*$FH$6++VLOOKUP($FA66,SIZE,LOOKUPS!K$11,0)*$FI$6)</f>
        <v/>
      </c>
      <c r="FK66" s="1" t="str">
        <f>IF(ISERROR(VLOOKUP($FA66,MOM,LOOKUPS!L$12,0)*$FB$6+VLOOKUP($FA66,STREV,LOOKUPS!L$10,0)*$FC$6+VLOOKUP($FA66,LTREV,LOOKUPS!L$9,0)*$FD$6+VLOOKUP($FA66,CFP,LOOKUPS!L$6,0)*$FE$6+VLOOKUP($FA66,EP,LOOKUPS!L$8,0)*$FF$6+VLOOKUP($FA66,BM,LOOKUPS!L$5,0)*$FG$6+VLOOKUP($FA66,DIV,LOOKUPS!L$7,0)*$FH$6++VLOOKUP($FA66,SIZE,LOOKUPS!L$11,0)*$FI$6),"",VLOOKUP($FA66,MOM,LOOKUPS!L$12,0)*$FB$6+VLOOKUP($FA66,STREV,LOOKUPS!L$10,0)*$FC$6+VLOOKUP($FA66,LTREV,LOOKUPS!L$9,0)*$FD$6+VLOOKUP($FA66,CFP,LOOKUPS!L$6,0)*$FE$6+VLOOKUP($FA66,EP,LOOKUPS!L$8,0)*$FF$6+VLOOKUP($FA66,BM,LOOKUPS!L$5,0)*$FG$6+VLOOKUP($FA66,DIV,LOOKUPS!L$7,0)*$FH$6++VLOOKUP($FA66,SIZE,LOOKUPS!L$11,0)*$FI$6)</f>
        <v/>
      </c>
    </row>
    <row r="67" spans="1:167" x14ac:dyDescent="0.3">
      <c r="A67" s="1">
        <v>193110</v>
      </c>
      <c r="B67" s="1">
        <v>6.76</v>
      </c>
      <c r="C67" s="1">
        <v>11.78</v>
      </c>
      <c r="D67" s="1">
        <v>12.62</v>
      </c>
      <c r="E67" s="1">
        <v>12.81</v>
      </c>
      <c r="F67" s="1">
        <v>7.16</v>
      </c>
      <c r="G67" s="1">
        <v>5.89</v>
      </c>
      <c r="H67" s="1">
        <v>13.65</v>
      </c>
      <c r="I67" s="1">
        <v>6.18</v>
      </c>
      <c r="J67" s="1">
        <v>14.78</v>
      </c>
      <c r="K67" s="1">
        <v>13.57</v>
      </c>
      <c r="M67" s="1">
        <v>193011</v>
      </c>
      <c r="N67" s="1">
        <v>2.97</v>
      </c>
      <c r="O67" s="1">
        <v>-1.53</v>
      </c>
      <c r="P67" s="1">
        <v>-2.83</v>
      </c>
      <c r="Q67" s="1">
        <v>-1.1100000000000001</v>
      </c>
      <c r="R67" s="1">
        <v>-4.74</v>
      </c>
      <c r="S67" s="1">
        <v>-0.72</v>
      </c>
      <c r="T67" s="1">
        <v>-3.04</v>
      </c>
      <c r="U67" s="1">
        <v>-3.3</v>
      </c>
      <c r="V67" s="1">
        <v>-4.3099999999999996</v>
      </c>
      <c r="W67" s="1">
        <v>-4.54</v>
      </c>
      <c r="Y67" s="1">
        <v>193510</v>
      </c>
      <c r="Z67" s="1">
        <v>12.66</v>
      </c>
      <c r="AA67" s="1">
        <v>7.72</v>
      </c>
      <c r="AB67" s="1">
        <v>9.81</v>
      </c>
      <c r="AC67" s="1">
        <v>13.18</v>
      </c>
      <c r="AD67" s="1">
        <v>10.14</v>
      </c>
      <c r="AE67" s="1">
        <v>8.83</v>
      </c>
      <c r="AF67" s="1">
        <v>8.65</v>
      </c>
      <c r="AG67" s="1">
        <v>5.75</v>
      </c>
      <c r="AH67" s="1">
        <v>4.49</v>
      </c>
      <c r="AI67" s="1">
        <v>5.33</v>
      </c>
      <c r="AK67">
        <v>195604</v>
      </c>
      <c r="AL67">
        <v>4.3099999999999996</v>
      </c>
      <c r="AM67">
        <v>-7.0000000000000007E-2</v>
      </c>
      <c r="AN67">
        <v>0.46</v>
      </c>
      <c r="AO67">
        <v>1.4</v>
      </c>
      <c r="AP67">
        <v>-0.44</v>
      </c>
      <c r="AQ67">
        <v>0.49</v>
      </c>
      <c r="AR67">
        <v>0.26</v>
      </c>
      <c r="AS67">
        <v>1.08</v>
      </c>
      <c r="AT67">
        <v>1.52</v>
      </c>
      <c r="AU67">
        <v>0.52</v>
      </c>
      <c r="AV67">
        <v>-1.39</v>
      </c>
      <c r="AW67">
        <v>0.67</v>
      </c>
      <c r="AX67">
        <v>0.3</v>
      </c>
      <c r="AY67">
        <v>1.01</v>
      </c>
      <c r="AZ67">
        <v>-0.51</v>
      </c>
      <c r="BA67">
        <v>1.01</v>
      </c>
      <c r="BB67">
        <v>1.1499999999999999</v>
      </c>
      <c r="BC67">
        <v>1.34</v>
      </c>
      <c r="BD67">
        <v>1.7</v>
      </c>
      <c r="BF67" s="1">
        <v>195604</v>
      </c>
      <c r="BG67" s="1">
        <v>-1.68</v>
      </c>
      <c r="BH67" s="1">
        <v>0.91</v>
      </c>
      <c r="BI67" s="1">
        <v>-0.18</v>
      </c>
      <c r="BJ67" s="1">
        <v>1.42</v>
      </c>
      <c r="BK67" s="1">
        <v>0.3</v>
      </c>
      <c r="BL67" s="1">
        <v>0.76</v>
      </c>
      <c r="BM67" s="1">
        <v>-0.26</v>
      </c>
      <c r="BN67" s="1">
        <v>0.92</v>
      </c>
      <c r="BO67" s="1">
        <v>1.41</v>
      </c>
      <c r="BP67" s="1">
        <v>-0.06</v>
      </c>
      <c r="BQ67" s="1">
        <v>0.66</v>
      </c>
      <c r="BR67" s="1">
        <v>2.12</v>
      </c>
      <c r="BS67" s="1">
        <v>-0.59</v>
      </c>
      <c r="BT67" s="1">
        <v>-0.7</v>
      </c>
      <c r="BU67" s="1">
        <v>0.18</v>
      </c>
      <c r="BV67" s="1">
        <v>0.39</v>
      </c>
      <c r="BW67" s="1">
        <v>1.44</v>
      </c>
      <c r="BX67" s="1">
        <v>1.66</v>
      </c>
      <c r="BY67" s="1">
        <v>1.17</v>
      </c>
      <c r="CA67" s="1">
        <v>193104</v>
      </c>
      <c r="CB67" s="1">
        <v>-18.059999999999999</v>
      </c>
      <c r="CC67" s="1">
        <v>-12.58</v>
      </c>
      <c r="CD67" s="1">
        <v>-15.18</v>
      </c>
      <c r="CE67" s="1">
        <v>-17.14</v>
      </c>
      <c r="CF67" s="1">
        <v>-12.68</v>
      </c>
      <c r="CG67" s="1">
        <v>-13.6</v>
      </c>
      <c r="CH67" s="1">
        <v>-15.11</v>
      </c>
      <c r="CI67" s="1">
        <v>-15.91</v>
      </c>
      <c r="CJ67" s="1">
        <v>-17.670000000000002</v>
      </c>
      <c r="CK67" s="1">
        <v>-12.86</v>
      </c>
      <c r="CL67" s="1">
        <v>-12.5</v>
      </c>
      <c r="CM67" s="1">
        <v>-12.36</v>
      </c>
      <c r="CN67" s="1">
        <v>-14.85</v>
      </c>
      <c r="CO67" s="1">
        <v>-15.48</v>
      </c>
      <c r="CP67" s="1">
        <v>-14.73</v>
      </c>
      <c r="CQ67" s="1">
        <v>-15.7</v>
      </c>
      <c r="CR67" s="1">
        <v>-16.12</v>
      </c>
      <c r="CS67" s="1">
        <v>-18.25</v>
      </c>
      <c r="CT67" s="1">
        <v>-17.04</v>
      </c>
      <c r="CV67" s="1">
        <v>193204</v>
      </c>
      <c r="CW67" s="1">
        <v>-17.07</v>
      </c>
      <c r="CX67" s="1">
        <v>-17.39</v>
      </c>
      <c r="CY67" s="1">
        <v>-17.309999999999999</v>
      </c>
      <c r="CZ67" s="1">
        <v>-19.18</v>
      </c>
      <c r="DA67" s="1">
        <v>-18.3</v>
      </c>
      <c r="DB67" s="1">
        <v>-16.7</v>
      </c>
      <c r="DC67" s="1">
        <v>-17.05</v>
      </c>
      <c r="DD67" s="1">
        <v>-18.02</v>
      </c>
      <c r="DE67" s="1">
        <v>-19.440000000000001</v>
      </c>
      <c r="DF67" s="1">
        <v>-15.87</v>
      </c>
      <c r="DG67" s="1">
        <v>-20.67</v>
      </c>
      <c r="DH67" s="1">
        <v>-15.65</v>
      </c>
      <c r="DI67" s="1">
        <v>-17.760000000000002</v>
      </c>
      <c r="DJ67" s="1">
        <v>-18.600000000000001</v>
      </c>
      <c r="DK67" s="1">
        <v>-15.46</v>
      </c>
      <c r="DL67" s="1">
        <v>-17.38</v>
      </c>
      <c r="DM67" s="1">
        <v>-18.66</v>
      </c>
      <c r="DN67" s="1">
        <v>-20.420000000000002</v>
      </c>
      <c r="DO67" s="1">
        <v>-18.440000000000001</v>
      </c>
      <c r="DQ67" s="1">
        <v>193104</v>
      </c>
      <c r="DR67" s="1">
        <v>-99.99</v>
      </c>
      <c r="DS67" s="1">
        <v>-18.14</v>
      </c>
      <c r="DT67" s="1">
        <v>-15.75</v>
      </c>
      <c r="DU67" s="1">
        <v>-11.97</v>
      </c>
      <c r="DV67" s="1">
        <v>-18.64</v>
      </c>
      <c r="DW67" s="1">
        <v>-17.420000000000002</v>
      </c>
      <c r="DX67" s="1">
        <v>-15.08</v>
      </c>
      <c r="DY67" s="1">
        <v>-13.81</v>
      </c>
      <c r="DZ67" s="1">
        <v>-11.7</v>
      </c>
      <c r="EA67" s="1">
        <v>-17.97</v>
      </c>
      <c r="EB67" s="1">
        <v>-19.27</v>
      </c>
      <c r="EC67" s="1">
        <v>-17.18</v>
      </c>
      <c r="ED67" s="1">
        <v>-17.670000000000002</v>
      </c>
      <c r="EE67" s="1">
        <v>-14.75</v>
      </c>
      <c r="EF67" s="1">
        <v>-15.42</v>
      </c>
      <c r="EG67" s="1">
        <v>-15.14</v>
      </c>
      <c r="EH67" s="1">
        <v>-12.49</v>
      </c>
      <c r="EI67" s="1">
        <v>-13.22</v>
      </c>
      <c r="EJ67" s="1">
        <v>-10.23</v>
      </c>
      <c r="EL67">
        <v>193104</v>
      </c>
      <c r="EM67">
        <v>-9.98</v>
      </c>
      <c r="EN67">
        <v>-4.62</v>
      </c>
      <c r="EO67">
        <v>-3.94</v>
      </c>
      <c r="EP67">
        <v>0.08</v>
      </c>
      <c r="ER67" s="1">
        <v>193110</v>
      </c>
      <c r="ES67" s="1">
        <v>3.2</v>
      </c>
      <c r="EU67" s="1">
        <v>193011</v>
      </c>
      <c r="EV67" s="1">
        <v>1.48</v>
      </c>
      <c r="EX67" s="1">
        <v>193510</v>
      </c>
      <c r="EY67" s="1">
        <v>5.71</v>
      </c>
      <c r="FA67" s="1">
        <v>193110</v>
      </c>
      <c r="FB67" s="1" t="str">
        <f>IF(ISERROR(VLOOKUP($FA67,MOM,LOOKUPS!C$12,0)*$FB$6+VLOOKUP($FA67,STREV,LOOKUPS!C$10,0)*$FC$6+VLOOKUP($FA67,LTREV,LOOKUPS!C$9,0)*$FD$6+VLOOKUP($FA67,CFP,LOOKUPS!C$6,0)*$FE$6+VLOOKUP($FA67,EP,LOOKUPS!C$8,0)*$FF$6+VLOOKUP($FA67,BM,LOOKUPS!C$5,0)*$FG$6+VLOOKUP($FA67,DIV,LOOKUPS!C$7,0)*$FH$6++VLOOKUP($FA67,SIZE,LOOKUPS!C$11,0)*$FI$6),"",VLOOKUP($FA67,MOM,LOOKUPS!C$12,0)*$FB$6+VLOOKUP($FA67,STREV,LOOKUPS!C$10,0)*$FC$6+VLOOKUP($FA67,LTREV,LOOKUPS!C$9,0)*$FD$6+VLOOKUP($FA67,CFP,LOOKUPS!C$6,0)*$FE$6+VLOOKUP($FA67,EP,LOOKUPS!C$8,0)*$FF$6+VLOOKUP($FA67,BM,LOOKUPS!C$5,0)*$FG$6+VLOOKUP($FA67,DIV,LOOKUPS!C$7,0)*$FH$6++VLOOKUP($FA67,SIZE,LOOKUPS!C$11,0)*$FI$6)</f>
        <v/>
      </c>
      <c r="FC67" s="1" t="str">
        <f>IF(ISERROR(VLOOKUP($FA67,MOM,LOOKUPS!D$12,0)*$FB$6+VLOOKUP($FA67,STREV,LOOKUPS!D$10,0)*$FC$6+VLOOKUP($FA67,LTREV,LOOKUPS!D$9,0)*$FD$6+VLOOKUP($FA67,CFP,LOOKUPS!D$6,0)*$FE$6+VLOOKUP($FA67,EP,LOOKUPS!D$8,0)*$FF$6+VLOOKUP($FA67,BM,LOOKUPS!D$5,0)*$FG$6+VLOOKUP($FA67,DIV,LOOKUPS!D$7,0)*$FH$6++VLOOKUP($FA67,SIZE,LOOKUPS!D$11,0)*$FI$6),"",VLOOKUP($FA67,MOM,LOOKUPS!D$12,0)*$FB$6+VLOOKUP($FA67,STREV,LOOKUPS!D$10,0)*$FC$6+VLOOKUP($FA67,LTREV,LOOKUPS!D$9,0)*$FD$6+VLOOKUP($FA67,CFP,LOOKUPS!D$6,0)*$FE$6+VLOOKUP($FA67,EP,LOOKUPS!D$8,0)*$FF$6+VLOOKUP($FA67,BM,LOOKUPS!D$5,0)*$FG$6+VLOOKUP($FA67,DIV,LOOKUPS!D$7,0)*$FH$6++VLOOKUP($FA67,SIZE,LOOKUPS!D$11,0)*$FI$6)</f>
        <v/>
      </c>
      <c r="FD67" s="1" t="str">
        <f>IF(ISERROR(VLOOKUP($FA67,MOM,LOOKUPS!E$12,0)*$FB$6+VLOOKUP($FA67,STREV,LOOKUPS!E$10,0)*$FC$6+VLOOKUP($FA67,LTREV,LOOKUPS!E$9,0)*$FD$6+VLOOKUP($FA67,CFP,LOOKUPS!E$6,0)*$FE$6+VLOOKUP($FA67,EP,LOOKUPS!E$8,0)*$FF$6+VLOOKUP($FA67,BM,LOOKUPS!E$5,0)*$FG$6+VLOOKUP($FA67,DIV,LOOKUPS!E$7,0)*$FH$6++VLOOKUP($FA67,SIZE,LOOKUPS!E$11,0)*$FI$6),"",VLOOKUP($FA67,MOM,LOOKUPS!E$12,0)*$FB$6+VLOOKUP($FA67,STREV,LOOKUPS!E$10,0)*$FC$6+VLOOKUP($FA67,LTREV,LOOKUPS!E$9,0)*$FD$6+VLOOKUP($FA67,CFP,LOOKUPS!E$6,0)*$FE$6+VLOOKUP($FA67,EP,LOOKUPS!E$8,0)*$FF$6+VLOOKUP($FA67,BM,LOOKUPS!E$5,0)*$FG$6+VLOOKUP($FA67,DIV,LOOKUPS!E$7,0)*$FH$6++VLOOKUP($FA67,SIZE,LOOKUPS!E$11,0)*$FI$6)</f>
        <v/>
      </c>
      <c r="FE67" s="1" t="str">
        <f>IF(ISERROR(VLOOKUP($FA67,MOM,LOOKUPS!F$12,0)*$FB$6+VLOOKUP($FA67,STREV,LOOKUPS!F$10,0)*$FC$6+VLOOKUP($FA67,LTREV,LOOKUPS!F$9,0)*$FD$6+VLOOKUP($FA67,CFP,LOOKUPS!F$6,0)*$FE$6+VLOOKUP($FA67,EP,LOOKUPS!F$8,0)*$FF$6+VLOOKUP($FA67,BM,LOOKUPS!F$5,0)*$FG$6+VLOOKUP($FA67,DIV,LOOKUPS!F$7,0)*$FH$6++VLOOKUP($FA67,SIZE,LOOKUPS!F$11,0)*$FI$6),"",VLOOKUP($FA67,MOM,LOOKUPS!F$12,0)*$FB$6+VLOOKUP($FA67,STREV,LOOKUPS!F$10,0)*$FC$6+VLOOKUP($FA67,LTREV,LOOKUPS!F$9,0)*$FD$6+VLOOKUP($FA67,CFP,LOOKUPS!F$6,0)*$FE$6+VLOOKUP($FA67,EP,LOOKUPS!F$8,0)*$FF$6+VLOOKUP($FA67,BM,LOOKUPS!F$5,0)*$FG$6+VLOOKUP($FA67,DIV,LOOKUPS!F$7,0)*$FH$6++VLOOKUP($FA67,SIZE,LOOKUPS!F$11,0)*$FI$6)</f>
        <v/>
      </c>
      <c r="FF67" s="1" t="str">
        <f>IF(ISERROR(VLOOKUP($FA67,MOM,LOOKUPS!G$12,0)*$FB$6+VLOOKUP($FA67,STREV,LOOKUPS!G$10,0)*$FC$6+VLOOKUP($FA67,LTREV,LOOKUPS!G$9,0)*$FD$6+VLOOKUP($FA67,CFP,LOOKUPS!G$6,0)*$FE$6+VLOOKUP($FA67,EP,LOOKUPS!G$8,0)*$FF$6+VLOOKUP($FA67,BM,LOOKUPS!G$5,0)*$FG$6+VLOOKUP($FA67,DIV,LOOKUPS!G$7,0)*$FH$6++VLOOKUP($FA67,SIZE,LOOKUPS!G$11,0)*$FI$6),"",VLOOKUP($FA67,MOM,LOOKUPS!G$12,0)*$FB$6+VLOOKUP($FA67,STREV,LOOKUPS!G$10,0)*$FC$6+VLOOKUP($FA67,LTREV,LOOKUPS!G$9,0)*$FD$6+VLOOKUP($FA67,CFP,LOOKUPS!G$6,0)*$FE$6+VLOOKUP($FA67,EP,LOOKUPS!G$8,0)*$FF$6+VLOOKUP($FA67,BM,LOOKUPS!G$5,0)*$FG$6+VLOOKUP($FA67,DIV,LOOKUPS!G$7,0)*$FH$6++VLOOKUP($FA67,SIZE,LOOKUPS!G$11,0)*$FI$6)</f>
        <v/>
      </c>
      <c r="FG67" s="1" t="str">
        <f>IF(ISERROR(VLOOKUP($FA67,MOM,LOOKUPS!H$12,0)*$FB$6+VLOOKUP($FA67,STREV,LOOKUPS!H$10,0)*$FC$6+VLOOKUP($FA67,LTREV,LOOKUPS!H$9,0)*$FD$6+VLOOKUP($FA67,CFP,LOOKUPS!H$6,0)*$FE$6+VLOOKUP($FA67,EP,LOOKUPS!H$8,0)*$FF$6+VLOOKUP($FA67,BM,LOOKUPS!H$5,0)*$FG$6+VLOOKUP($FA67,DIV,LOOKUPS!H$7,0)*$FH$6++VLOOKUP($FA67,SIZE,LOOKUPS!H$11,0)*$FI$6),"",VLOOKUP($FA67,MOM,LOOKUPS!H$12,0)*$FB$6+VLOOKUP($FA67,STREV,LOOKUPS!H$10,0)*$FC$6+VLOOKUP($FA67,LTREV,LOOKUPS!H$9,0)*$FD$6+VLOOKUP($FA67,CFP,LOOKUPS!H$6,0)*$FE$6+VLOOKUP($FA67,EP,LOOKUPS!H$8,0)*$FF$6+VLOOKUP($FA67,BM,LOOKUPS!H$5,0)*$FG$6+VLOOKUP($FA67,DIV,LOOKUPS!H$7,0)*$FH$6++VLOOKUP($FA67,SIZE,LOOKUPS!H$11,0)*$FI$6)</f>
        <v/>
      </c>
      <c r="FH67" s="1" t="str">
        <f>IF(ISERROR(VLOOKUP($FA67,MOM,LOOKUPS!I$12,0)*$FB$6+VLOOKUP($FA67,STREV,LOOKUPS!I$10,0)*$FC$6+VLOOKUP($FA67,LTREV,LOOKUPS!I$9,0)*$FD$6+VLOOKUP($FA67,CFP,LOOKUPS!I$6,0)*$FE$6+VLOOKUP($FA67,EP,LOOKUPS!I$8,0)*$FF$6+VLOOKUP($FA67,BM,LOOKUPS!I$5,0)*$FG$6+VLOOKUP($FA67,DIV,LOOKUPS!I$7,0)*$FH$6++VLOOKUP($FA67,SIZE,LOOKUPS!I$11,0)*$FI$6),"",VLOOKUP($FA67,MOM,LOOKUPS!I$12,0)*$FB$6+VLOOKUP($FA67,STREV,LOOKUPS!I$10,0)*$FC$6+VLOOKUP($FA67,LTREV,LOOKUPS!I$9,0)*$FD$6+VLOOKUP($FA67,CFP,LOOKUPS!I$6,0)*$FE$6+VLOOKUP($FA67,EP,LOOKUPS!I$8,0)*$FF$6+VLOOKUP($FA67,BM,LOOKUPS!I$5,0)*$FG$6+VLOOKUP($FA67,DIV,LOOKUPS!I$7,0)*$FH$6++VLOOKUP($FA67,SIZE,LOOKUPS!I$11,0)*$FI$6)</f>
        <v/>
      </c>
      <c r="FI67" s="1" t="str">
        <f>IF(ISERROR(VLOOKUP($FA67,MOM,LOOKUPS!J$12,0)*$FB$6+VLOOKUP($FA67,STREV,LOOKUPS!J$10,0)*$FC$6+VLOOKUP($FA67,LTREV,LOOKUPS!J$9,0)*$FD$6+VLOOKUP($FA67,CFP,LOOKUPS!J$6,0)*$FE$6+VLOOKUP($FA67,EP,LOOKUPS!J$8,0)*$FF$6+VLOOKUP($FA67,BM,LOOKUPS!J$5,0)*$FG$6+VLOOKUP($FA67,DIV,LOOKUPS!J$7,0)*$FH$6++VLOOKUP($FA67,SIZE,LOOKUPS!J$11,0)*$FI$6),"",VLOOKUP($FA67,MOM,LOOKUPS!J$12,0)*$FB$6+VLOOKUP($FA67,STREV,LOOKUPS!J$10,0)*$FC$6+VLOOKUP($FA67,LTREV,LOOKUPS!J$9,0)*$FD$6+VLOOKUP($FA67,CFP,LOOKUPS!J$6,0)*$FE$6+VLOOKUP($FA67,EP,LOOKUPS!J$8,0)*$FF$6+VLOOKUP($FA67,BM,LOOKUPS!J$5,0)*$FG$6+VLOOKUP($FA67,DIV,LOOKUPS!J$7,0)*$FH$6++VLOOKUP($FA67,SIZE,LOOKUPS!J$11,0)*$FI$6)</f>
        <v/>
      </c>
      <c r="FJ67" s="1" t="str">
        <f>IF(ISERROR(VLOOKUP($FA67,MOM,LOOKUPS!K$12,0)*$FB$6+VLOOKUP($FA67,STREV,LOOKUPS!K$10,0)*$FC$6+VLOOKUP($FA67,LTREV,LOOKUPS!K$9,0)*$FD$6+VLOOKUP($FA67,CFP,LOOKUPS!K$6,0)*$FE$6+VLOOKUP($FA67,EP,LOOKUPS!K$8,0)*$FF$6+VLOOKUP($FA67,BM,LOOKUPS!K$5,0)*$FG$6+VLOOKUP($FA67,DIV,LOOKUPS!K$7,0)*$FH$6++VLOOKUP($FA67,SIZE,LOOKUPS!K$11,0)*$FI$6),"",VLOOKUP($FA67,MOM,LOOKUPS!K$12,0)*$FB$6+VLOOKUP($FA67,STREV,LOOKUPS!K$10,0)*$FC$6+VLOOKUP($FA67,LTREV,LOOKUPS!K$9,0)*$FD$6+VLOOKUP($FA67,CFP,LOOKUPS!K$6,0)*$FE$6+VLOOKUP($FA67,EP,LOOKUPS!K$8,0)*$FF$6+VLOOKUP($FA67,BM,LOOKUPS!K$5,0)*$FG$6+VLOOKUP($FA67,DIV,LOOKUPS!K$7,0)*$FH$6++VLOOKUP($FA67,SIZE,LOOKUPS!K$11,0)*$FI$6)</f>
        <v/>
      </c>
      <c r="FK67" s="1" t="str">
        <f>IF(ISERROR(VLOOKUP($FA67,MOM,LOOKUPS!L$12,0)*$FB$6+VLOOKUP($FA67,STREV,LOOKUPS!L$10,0)*$FC$6+VLOOKUP($FA67,LTREV,LOOKUPS!L$9,0)*$FD$6+VLOOKUP($FA67,CFP,LOOKUPS!L$6,0)*$FE$6+VLOOKUP($FA67,EP,LOOKUPS!L$8,0)*$FF$6+VLOOKUP($FA67,BM,LOOKUPS!L$5,0)*$FG$6+VLOOKUP($FA67,DIV,LOOKUPS!L$7,0)*$FH$6++VLOOKUP($FA67,SIZE,LOOKUPS!L$11,0)*$FI$6),"",VLOOKUP($FA67,MOM,LOOKUPS!L$12,0)*$FB$6+VLOOKUP($FA67,STREV,LOOKUPS!L$10,0)*$FC$6+VLOOKUP($FA67,LTREV,LOOKUPS!L$9,0)*$FD$6+VLOOKUP($FA67,CFP,LOOKUPS!L$6,0)*$FE$6+VLOOKUP($FA67,EP,LOOKUPS!L$8,0)*$FF$6+VLOOKUP($FA67,BM,LOOKUPS!L$5,0)*$FG$6+VLOOKUP($FA67,DIV,LOOKUPS!L$7,0)*$FH$6++VLOOKUP($FA67,SIZE,LOOKUPS!L$11,0)*$FI$6)</f>
        <v/>
      </c>
    </row>
    <row r="68" spans="1:167" x14ac:dyDescent="0.3">
      <c r="A68" s="1">
        <v>193111</v>
      </c>
      <c r="B68" s="1">
        <v>-13.81</v>
      </c>
      <c r="C68" s="1">
        <v>-13.42</v>
      </c>
      <c r="D68" s="1">
        <v>-11.65</v>
      </c>
      <c r="E68" s="1">
        <v>-11.28</v>
      </c>
      <c r="F68" s="1">
        <v>-8.2899999999999991</v>
      </c>
      <c r="G68" s="1">
        <v>-7.23</v>
      </c>
      <c r="H68" s="1">
        <v>-6.77</v>
      </c>
      <c r="I68" s="1">
        <v>-9.0500000000000007</v>
      </c>
      <c r="J68" s="1">
        <v>-5.82</v>
      </c>
      <c r="K68" s="1">
        <v>-3.54</v>
      </c>
      <c r="M68" s="1">
        <v>193012</v>
      </c>
      <c r="N68" s="1">
        <v>-19.28</v>
      </c>
      <c r="O68" s="1">
        <v>-15.59</v>
      </c>
      <c r="P68" s="1">
        <v>-17.75</v>
      </c>
      <c r="Q68" s="1">
        <v>-11.87</v>
      </c>
      <c r="R68" s="1">
        <v>-11.77</v>
      </c>
      <c r="S68" s="1">
        <v>-9.43</v>
      </c>
      <c r="T68" s="1">
        <v>-11.83</v>
      </c>
      <c r="U68" s="1">
        <v>-10</v>
      </c>
      <c r="V68" s="1">
        <v>-15.62</v>
      </c>
      <c r="W68" s="1">
        <v>-15.22</v>
      </c>
      <c r="Y68" s="1">
        <v>193511</v>
      </c>
      <c r="Z68" s="1">
        <v>31.21</v>
      </c>
      <c r="AA68" s="1">
        <v>21.09</v>
      </c>
      <c r="AB68" s="1">
        <v>19.690000000000001</v>
      </c>
      <c r="AC68" s="1">
        <v>16.440000000000001</v>
      </c>
      <c r="AD68" s="1">
        <v>19.62</v>
      </c>
      <c r="AE68" s="1">
        <v>12.86</v>
      </c>
      <c r="AF68" s="1">
        <v>8.9700000000000006</v>
      </c>
      <c r="AG68" s="1">
        <v>5.95</v>
      </c>
      <c r="AH68" s="1">
        <v>6.3</v>
      </c>
      <c r="AI68" s="1">
        <v>7.97</v>
      </c>
      <c r="AK68">
        <v>195605</v>
      </c>
      <c r="AL68">
        <v>-1.8</v>
      </c>
      <c r="AM68">
        <v>-4.12</v>
      </c>
      <c r="AN68">
        <v>-3.16</v>
      </c>
      <c r="AO68">
        <v>-4.59</v>
      </c>
      <c r="AP68">
        <v>-4.68</v>
      </c>
      <c r="AQ68">
        <v>-2.72</v>
      </c>
      <c r="AR68">
        <v>-2.79</v>
      </c>
      <c r="AS68">
        <v>-4.43</v>
      </c>
      <c r="AT68">
        <v>-4.7699999999999996</v>
      </c>
      <c r="AU68">
        <v>-5.49</v>
      </c>
      <c r="AV68">
        <v>-3.87</v>
      </c>
      <c r="AW68">
        <v>-3.01</v>
      </c>
      <c r="AX68">
        <v>-2.42</v>
      </c>
      <c r="AY68">
        <v>-3.02</v>
      </c>
      <c r="AZ68">
        <v>-2.56</v>
      </c>
      <c r="BA68">
        <v>-4.6399999999999997</v>
      </c>
      <c r="BB68">
        <v>-4.21</v>
      </c>
      <c r="BC68">
        <v>-4.75</v>
      </c>
      <c r="BD68">
        <v>-4.79</v>
      </c>
      <c r="BF68" s="1">
        <v>195605</v>
      </c>
      <c r="BG68" s="1">
        <v>-5.17</v>
      </c>
      <c r="BH68" s="1">
        <v>-4.18</v>
      </c>
      <c r="BI68" s="1">
        <v>-3.1</v>
      </c>
      <c r="BJ68" s="1">
        <v>-4.47</v>
      </c>
      <c r="BK68" s="1">
        <v>-4.83</v>
      </c>
      <c r="BL68" s="1">
        <v>-2.8</v>
      </c>
      <c r="BM68" s="1">
        <v>-3.08</v>
      </c>
      <c r="BN68" s="1">
        <v>-4.25</v>
      </c>
      <c r="BO68" s="1">
        <v>-4.22</v>
      </c>
      <c r="BP68" s="1">
        <v>-5.65</v>
      </c>
      <c r="BQ68" s="1">
        <v>-4</v>
      </c>
      <c r="BR68" s="1">
        <v>-2.89</v>
      </c>
      <c r="BS68" s="1">
        <v>-2.71</v>
      </c>
      <c r="BT68" s="1">
        <v>-2.35</v>
      </c>
      <c r="BU68" s="1">
        <v>-3.83</v>
      </c>
      <c r="BV68" s="1">
        <v>-3.53</v>
      </c>
      <c r="BW68" s="1">
        <v>-4.96</v>
      </c>
      <c r="BX68" s="1">
        <v>-5.25</v>
      </c>
      <c r="BY68" s="1">
        <v>-3.22</v>
      </c>
      <c r="CA68" s="1">
        <v>193105</v>
      </c>
      <c r="CB68" s="1">
        <v>-21.69</v>
      </c>
      <c r="CC68" s="1">
        <v>-12.8</v>
      </c>
      <c r="CD68" s="1">
        <v>-13.7</v>
      </c>
      <c r="CE68" s="1">
        <v>-15.84</v>
      </c>
      <c r="CF68" s="1">
        <v>-12.38</v>
      </c>
      <c r="CG68" s="1">
        <v>-12.08</v>
      </c>
      <c r="CH68" s="1">
        <v>-15.06</v>
      </c>
      <c r="CI68" s="1">
        <v>-14.92</v>
      </c>
      <c r="CJ68" s="1">
        <v>-15.93</v>
      </c>
      <c r="CK68" s="1">
        <v>-11.71</v>
      </c>
      <c r="CL68" s="1">
        <v>-13.06</v>
      </c>
      <c r="CM68" s="1">
        <v>-13.65</v>
      </c>
      <c r="CN68" s="1">
        <v>-10.51</v>
      </c>
      <c r="CO68" s="1">
        <v>-15.84</v>
      </c>
      <c r="CP68" s="1">
        <v>-14.3</v>
      </c>
      <c r="CQ68" s="1">
        <v>-14.16</v>
      </c>
      <c r="CR68" s="1">
        <v>-15.66</v>
      </c>
      <c r="CS68" s="1">
        <v>-16.71</v>
      </c>
      <c r="CT68" s="1">
        <v>-15.09</v>
      </c>
      <c r="CV68" s="1">
        <v>193205</v>
      </c>
      <c r="CW68" s="1">
        <v>-16.39</v>
      </c>
      <c r="CX68" s="1">
        <v>-21.14</v>
      </c>
      <c r="CY68" s="1">
        <v>-23.22</v>
      </c>
      <c r="CZ68" s="1">
        <v>-22.63</v>
      </c>
      <c r="DA68" s="1">
        <v>-19.43</v>
      </c>
      <c r="DB68" s="1">
        <v>-25.82</v>
      </c>
      <c r="DC68" s="1">
        <v>-21.53</v>
      </c>
      <c r="DD68" s="1">
        <v>-22.8</v>
      </c>
      <c r="DE68" s="1">
        <v>-22.39</v>
      </c>
      <c r="DF68" s="1">
        <v>-20.82</v>
      </c>
      <c r="DG68" s="1">
        <v>-18.04</v>
      </c>
      <c r="DH68" s="1">
        <v>-24.41</v>
      </c>
      <c r="DI68" s="1">
        <v>-27.24</v>
      </c>
      <c r="DJ68" s="1">
        <v>-21.77</v>
      </c>
      <c r="DK68" s="1">
        <v>-21.29</v>
      </c>
      <c r="DL68" s="1">
        <v>-22.52</v>
      </c>
      <c r="DM68" s="1">
        <v>-23.08</v>
      </c>
      <c r="DN68" s="1">
        <v>-23.33</v>
      </c>
      <c r="DO68" s="1">
        <v>-21.43</v>
      </c>
      <c r="DQ68" s="1">
        <v>193105</v>
      </c>
      <c r="DR68" s="1">
        <v>-99.99</v>
      </c>
      <c r="DS68" s="1">
        <v>-13.14</v>
      </c>
      <c r="DT68" s="1">
        <v>-13.79</v>
      </c>
      <c r="DU68" s="1">
        <v>-15.73</v>
      </c>
      <c r="DV68" s="1">
        <v>-14.59</v>
      </c>
      <c r="DW68" s="1">
        <v>-11.37</v>
      </c>
      <c r="DX68" s="1">
        <v>-13.74</v>
      </c>
      <c r="DY68" s="1">
        <v>-16.059999999999999</v>
      </c>
      <c r="DZ68" s="1">
        <v>-15.23</v>
      </c>
      <c r="EA68" s="1">
        <v>-12.3</v>
      </c>
      <c r="EB68" s="1">
        <v>-16.670000000000002</v>
      </c>
      <c r="EC68" s="1">
        <v>-10.41</v>
      </c>
      <c r="ED68" s="1">
        <v>-12.31</v>
      </c>
      <c r="EE68" s="1">
        <v>-12.78</v>
      </c>
      <c r="EF68" s="1">
        <v>-14.71</v>
      </c>
      <c r="EG68" s="1">
        <v>-15.38</v>
      </c>
      <c r="EH68" s="1">
        <v>-16.73</v>
      </c>
      <c r="EI68" s="1">
        <v>-17.420000000000002</v>
      </c>
      <c r="EJ68" s="1">
        <v>-13.1</v>
      </c>
      <c r="EL68">
        <v>193105</v>
      </c>
      <c r="EM68">
        <v>-13.24</v>
      </c>
      <c r="EN68">
        <v>5.17</v>
      </c>
      <c r="EO68">
        <v>-6.58</v>
      </c>
      <c r="EP68">
        <v>0.09</v>
      </c>
      <c r="ER68" s="1">
        <v>193111</v>
      </c>
      <c r="ES68" s="1">
        <v>7.69</v>
      </c>
      <c r="EU68" s="1">
        <v>193012</v>
      </c>
      <c r="EV68" s="1">
        <v>-2.82</v>
      </c>
      <c r="EX68" s="1">
        <v>193511</v>
      </c>
      <c r="EY68" s="1">
        <v>7.61</v>
      </c>
      <c r="FA68" s="1">
        <v>193111</v>
      </c>
      <c r="FB68" s="1" t="str">
        <f>IF(ISERROR(VLOOKUP($FA68,MOM,LOOKUPS!C$12,0)*$FB$6+VLOOKUP($FA68,STREV,LOOKUPS!C$10,0)*$FC$6+VLOOKUP($FA68,LTREV,LOOKUPS!C$9,0)*$FD$6+VLOOKUP($FA68,CFP,LOOKUPS!C$6,0)*$FE$6+VLOOKUP($FA68,EP,LOOKUPS!C$8,0)*$FF$6+VLOOKUP($FA68,BM,LOOKUPS!C$5,0)*$FG$6+VLOOKUP($FA68,DIV,LOOKUPS!C$7,0)*$FH$6++VLOOKUP($FA68,SIZE,LOOKUPS!C$11,0)*$FI$6),"",VLOOKUP($FA68,MOM,LOOKUPS!C$12,0)*$FB$6+VLOOKUP($FA68,STREV,LOOKUPS!C$10,0)*$FC$6+VLOOKUP($FA68,LTREV,LOOKUPS!C$9,0)*$FD$6+VLOOKUP($FA68,CFP,LOOKUPS!C$6,0)*$FE$6+VLOOKUP($FA68,EP,LOOKUPS!C$8,0)*$FF$6+VLOOKUP($FA68,BM,LOOKUPS!C$5,0)*$FG$6+VLOOKUP($FA68,DIV,LOOKUPS!C$7,0)*$FH$6++VLOOKUP($FA68,SIZE,LOOKUPS!C$11,0)*$FI$6)</f>
        <v/>
      </c>
      <c r="FC68" s="1" t="str">
        <f>IF(ISERROR(VLOOKUP($FA68,MOM,LOOKUPS!D$12,0)*$FB$6+VLOOKUP($FA68,STREV,LOOKUPS!D$10,0)*$FC$6+VLOOKUP($FA68,LTREV,LOOKUPS!D$9,0)*$FD$6+VLOOKUP($FA68,CFP,LOOKUPS!D$6,0)*$FE$6+VLOOKUP($FA68,EP,LOOKUPS!D$8,0)*$FF$6+VLOOKUP($FA68,BM,LOOKUPS!D$5,0)*$FG$6+VLOOKUP($FA68,DIV,LOOKUPS!D$7,0)*$FH$6++VLOOKUP($FA68,SIZE,LOOKUPS!D$11,0)*$FI$6),"",VLOOKUP($FA68,MOM,LOOKUPS!D$12,0)*$FB$6+VLOOKUP($FA68,STREV,LOOKUPS!D$10,0)*$FC$6+VLOOKUP($FA68,LTREV,LOOKUPS!D$9,0)*$FD$6+VLOOKUP($FA68,CFP,LOOKUPS!D$6,0)*$FE$6+VLOOKUP($FA68,EP,LOOKUPS!D$8,0)*$FF$6+VLOOKUP($FA68,BM,LOOKUPS!D$5,0)*$FG$6+VLOOKUP($FA68,DIV,LOOKUPS!D$7,0)*$FH$6++VLOOKUP($FA68,SIZE,LOOKUPS!D$11,0)*$FI$6)</f>
        <v/>
      </c>
      <c r="FD68" s="1" t="str">
        <f>IF(ISERROR(VLOOKUP($FA68,MOM,LOOKUPS!E$12,0)*$FB$6+VLOOKUP($FA68,STREV,LOOKUPS!E$10,0)*$FC$6+VLOOKUP($FA68,LTREV,LOOKUPS!E$9,0)*$FD$6+VLOOKUP($FA68,CFP,LOOKUPS!E$6,0)*$FE$6+VLOOKUP($FA68,EP,LOOKUPS!E$8,0)*$FF$6+VLOOKUP($FA68,BM,LOOKUPS!E$5,0)*$FG$6+VLOOKUP($FA68,DIV,LOOKUPS!E$7,0)*$FH$6++VLOOKUP($FA68,SIZE,LOOKUPS!E$11,0)*$FI$6),"",VLOOKUP($FA68,MOM,LOOKUPS!E$12,0)*$FB$6+VLOOKUP($FA68,STREV,LOOKUPS!E$10,0)*$FC$6+VLOOKUP($FA68,LTREV,LOOKUPS!E$9,0)*$FD$6+VLOOKUP($FA68,CFP,LOOKUPS!E$6,0)*$FE$6+VLOOKUP($FA68,EP,LOOKUPS!E$8,0)*$FF$6+VLOOKUP($FA68,BM,LOOKUPS!E$5,0)*$FG$6+VLOOKUP($FA68,DIV,LOOKUPS!E$7,0)*$FH$6++VLOOKUP($FA68,SIZE,LOOKUPS!E$11,0)*$FI$6)</f>
        <v/>
      </c>
      <c r="FE68" s="1" t="str">
        <f>IF(ISERROR(VLOOKUP($FA68,MOM,LOOKUPS!F$12,0)*$FB$6+VLOOKUP($FA68,STREV,LOOKUPS!F$10,0)*$FC$6+VLOOKUP($FA68,LTREV,LOOKUPS!F$9,0)*$FD$6+VLOOKUP($FA68,CFP,LOOKUPS!F$6,0)*$FE$6+VLOOKUP($FA68,EP,LOOKUPS!F$8,0)*$FF$6+VLOOKUP($FA68,BM,LOOKUPS!F$5,0)*$FG$6+VLOOKUP($FA68,DIV,LOOKUPS!F$7,0)*$FH$6++VLOOKUP($FA68,SIZE,LOOKUPS!F$11,0)*$FI$6),"",VLOOKUP($FA68,MOM,LOOKUPS!F$12,0)*$FB$6+VLOOKUP($FA68,STREV,LOOKUPS!F$10,0)*$FC$6+VLOOKUP($FA68,LTREV,LOOKUPS!F$9,0)*$FD$6+VLOOKUP($FA68,CFP,LOOKUPS!F$6,0)*$FE$6+VLOOKUP($FA68,EP,LOOKUPS!F$8,0)*$FF$6+VLOOKUP($FA68,BM,LOOKUPS!F$5,0)*$FG$6+VLOOKUP($FA68,DIV,LOOKUPS!F$7,0)*$FH$6++VLOOKUP($FA68,SIZE,LOOKUPS!F$11,0)*$FI$6)</f>
        <v/>
      </c>
      <c r="FF68" s="1" t="str">
        <f>IF(ISERROR(VLOOKUP($FA68,MOM,LOOKUPS!G$12,0)*$FB$6+VLOOKUP($FA68,STREV,LOOKUPS!G$10,0)*$FC$6+VLOOKUP($FA68,LTREV,LOOKUPS!G$9,0)*$FD$6+VLOOKUP($FA68,CFP,LOOKUPS!G$6,0)*$FE$6+VLOOKUP($FA68,EP,LOOKUPS!G$8,0)*$FF$6+VLOOKUP($FA68,BM,LOOKUPS!G$5,0)*$FG$6+VLOOKUP($FA68,DIV,LOOKUPS!G$7,0)*$FH$6++VLOOKUP($FA68,SIZE,LOOKUPS!G$11,0)*$FI$6),"",VLOOKUP($FA68,MOM,LOOKUPS!G$12,0)*$FB$6+VLOOKUP($FA68,STREV,LOOKUPS!G$10,0)*$FC$6+VLOOKUP($FA68,LTREV,LOOKUPS!G$9,0)*$FD$6+VLOOKUP($FA68,CFP,LOOKUPS!G$6,0)*$FE$6+VLOOKUP($FA68,EP,LOOKUPS!G$8,0)*$FF$6+VLOOKUP($FA68,BM,LOOKUPS!G$5,0)*$FG$6+VLOOKUP($FA68,DIV,LOOKUPS!G$7,0)*$FH$6++VLOOKUP($FA68,SIZE,LOOKUPS!G$11,0)*$FI$6)</f>
        <v/>
      </c>
      <c r="FG68" s="1" t="str">
        <f>IF(ISERROR(VLOOKUP($FA68,MOM,LOOKUPS!H$12,0)*$FB$6+VLOOKUP($FA68,STREV,LOOKUPS!H$10,0)*$FC$6+VLOOKUP($FA68,LTREV,LOOKUPS!H$9,0)*$FD$6+VLOOKUP($FA68,CFP,LOOKUPS!H$6,0)*$FE$6+VLOOKUP($FA68,EP,LOOKUPS!H$8,0)*$FF$6+VLOOKUP($FA68,BM,LOOKUPS!H$5,0)*$FG$6+VLOOKUP($FA68,DIV,LOOKUPS!H$7,0)*$FH$6++VLOOKUP($FA68,SIZE,LOOKUPS!H$11,0)*$FI$6),"",VLOOKUP($FA68,MOM,LOOKUPS!H$12,0)*$FB$6+VLOOKUP($FA68,STREV,LOOKUPS!H$10,0)*$FC$6+VLOOKUP($FA68,LTREV,LOOKUPS!H$9,0)*$FD$6+VLOOKUP($FA68,CFP,LOOKUPS!H$6,0)*$FE$6+VLOOKUP($FA68,EP,LOOKUPS!H$8,0)*$FF$6+VLOOKUP($FA68,BM,LOOKUPS!H$5,0)*$FG$6+VLOOKUP($FA68,DIV,LOOKUPS!H$7,0)*$FH$6++VLOOKUP($FA68,SIZE,LOOKUPS!H$11,0)*$FI$6)</f>
        <v/>
      </c>
      <c r="FH68" s="1" t="str">
        <f>IF(ISERROR(VLOOKUP($FA68,MOM,LOOKUPS!I$12,0)*$FB$6+VLOOKUP($FA68,STREV,LOOKUPS!I$10,0)*$FC$6+VLOOKUP($FA68,LTREV,LOOKUPS!I$9,0)*$FD$6+VLOOKUP($FA68,CFP,LOOKUPS!I$6,0)*$FE$6+VLOOKUP($FA68,EP,LOOKUPS!I$8,0)*$FF$6+VLOOKUP($FA68,BM,LOOKUPS!I$5,0)*$FG$6+VLOOKUP($FA68,DIV,LOOKUPS!I$7,0)*$FH$6++VLOOKUP($FA68,SIZE,LOOKUPS!I$11,0)*$FI$6),"",VLOOKUP($FA68,MOM,LOOKUPS!I$12,0)*$FB$6+VLOOKUP($FA68,STREV,LOOKUPS!I$10,0)*$FC$6+VLOOKUP($FA68,LTREV,LOOKUPS!I$9,0)*$FD$6+VLOOKUP($FA68,CFP,LOOKUPS!I$6,0)*$FE$6+VLOOKUP($FA68,EP,LOOKUPS!I$8,0)*$FF$6+VLOOKUP($FA68,BM,LOOKUPS!I$5,0)*$FG$6+VLOOKUP($FA68,DIV,LOOKUPS!I$7,0)*$FH$6++VLOOKUP($FA68,SIZE,LOOKUPS!I$11,0)*$FI$6)</f>
        <v/>
      </c>
      <c r="FI68" s="1" t="str">
        <f>IF(ISERROR(VLOOKUP($FA68,MOM,LOOKUPS!J$12,0)*$FB$6+VLOOKUP($FA68,STREV,LOOKUPS!J$10,0)*$FC$6+VLOOKUP($FA68,LTREV,LOOKUPS!J$9,0)*$FD$6+VLOOKUP($FA68,CFP,LOOKUPS!J$6,0)*$FE$6+VLOOKUP($FA68,EP,LOOKUPS!J$8,0)*$FF$6+VLOOKUP($FA68,BM,LOOKUPS!J$5,0)*$FG$6+VLOOKUP($FA68,DIV,LOOKUPS!J$7,0)*$FH$6++VLOOKUP($FA68,SIZE,LOOKUPS!J$11,0)*$FI$6),"",VLOOKUP($FA68,MOM,LOOKUPS!J$12,0)*$FB$6+VLOOKUP($FA68,STREV,LOOKUPS!J$10,0)*$FC$6+VLOOKUP($FA68,LTREV,LOOKUPS!J$9,0)*$FD$6+VLOOKUP($FA68,CFP,LOOKUPS!J$6,0)*$FE$6+VLOOKUP($FA68,EP,LOOKUPS!J$8,0)*$FF$6+VLOOKUP($FA68,BM,LOOKUPS!J$5,0)*$FG$6+VLOOKUP($FA68,DIV,LOOKUPS!J$7,0)*$FH$6++VLOOKUP($FA68,SIZE,LOOKUPS!J$11,0)*$FI$6)</f>
        <v/>
      </c>
      <c r="FJ68" s="1" t="str">
        <f>IF(ISERROR(VLOOKUP($FA68,MOM,LOOKUPS!K$12,0)*$FB$6+VLOOKUP($FA68,STREV,LOOKUPS!K$10,0)*$FC$6+VLOOKUP($FA68,LTREV,LOOKUPS!K$9,0)*$FD$6+VLOOKUP($FA68,CFP,LOOKUPS!K$6,0)*$FE$6+VLOOKUP($FA68,EP,LOOKUPS!K$8,0)*$FF$6+VLOOKUP($FA68,BM,LOOKUPS!K$5,0)*$FG$6+VLOOKUP($FA68,DIV,LOOKUPS!K$7,0)*$FH$6++VLOOKUP($FA68,SIZE,LOOKUPS!K$11,0)*$FI$6),"",VLOOKUP($FA68,MOM,LOOKUPS!K$12,0)*$FB$6+VLOOKUP($FA68,STREV,LOOKUPS!K$10,0)*$FC$6+VLOOKUP($FA68,LTREV,LOOKUPS!K$9,0)*$FD$6+VLOOKUP($FA68,CFP,LOOKUPS!K$6,0)*$FE$6+VLOOKUP($FA68,EP,LOOKUPS!K$8,0)*$FF$6+VLOOKUP($FA68,BM,LOOKUPS!K$5,0)*$FG$6+VLOOKUP($FA68,DIV,LOOKUPS!K$7,0)*$FH$6++VLOOKUP($FA68,SIZE,LOOKUPS!K$11,0)*$FI$6)</f>
        <v/>
      </c>
      <c r="FK68" s="1" t="str">
        <f>IF(ISERROR(VLOOKUP($FA68,MOM,LOOKUPS!L$12,0)*$FB$6+VLOOKUP($FA68,STREV,LOOKUPS!L$10,0)*$FC$6+VLOOKUP($FA68,LTREV,LOOKUPS!L$9,0)*$FD$6+VLOOKUP($FA68,CFP,LOOKUPS!L$6,0)*$FE$6+VLOOKUP($FA68,EP,LOOKUPS!L$8,0)*$FF$6+VLOOKUP($FA68,BM,LOOKUPS!L$5,0)*$FG$6+VLOOKUP($FA68,DIV,LOOKUPS!L$7,0)*$FH$6++VLOOKUP($FA68,SIZE,LOOKUPS!L$11,0)*$FI$6),"",VLOOKUP($FA68,MOM,LOOKUPS!L$12,0)*$FB$6+VLOOKUP($FA68,STREV,LOOKUPS!L$10,0)*$FC$6+VLOOKUP($FA68,LTREV,LOOKUPS!L$9,0)*$FD$6+VLOOKUP($FA68,CFP,LOOKUPS!L$6,0)*$FE$6+VLOOKUP($FA68,EP,LOOKUPS!L$8,0)*$FF$6+VLOOKUP($FA68,BM,LOOKUPS!L$5,0)*$FG$6+VLOOKUP($FA68,DIV,LOOKUPS!L$7,0)*$FH$6++VLOOKUP($FA68,SIZE,LOOKUPS!L$11,0)*$FI$6)</f>
        <v/>
      </c>
    </row>
    <row r="69" spans="1:167" x14ac:dyDescent="0.3">
      <c r="A69" s="1">
        <v>193112</v>
      </c>
      <c r="B69" s="1">
        <v>-26.75</v>
      </c>
      <c r="C69" s="1">
        <v>-25.19</v>
      </c>
      <c r="D69" s="1">
        <v>-24.19</v>
      </c>
      <c r="E69" s="1">
        <v>-20.07</v>
      </c>
      <c r="F69" s="1">
        <v>-19.88</v>
      </c>
      <c r="G69" s="1">
        <v>-19.489999999999998</v>
      </c>
      <c r="H69" s="1">
        <v>-15.29</v>
      </c>
      <c r="I69" s="1">
        <v>-12.32</v>
      </c>
      <c r="J69" s="1">
        <v>-13.6</v>
      </c>
      <c r="K69" s="1">
        <v>-9.7899999999999991</v>
      </c>
      <c r="M69" s="1">
        <v>193101</v>
      </c>
      <c r="N69" s="1">
        <v>41.5</v>
      </c>
      <c r="O69" s="1">
        <v>24.81</v>
      </c>
      <c r="P69" s="1">
        <v>18.91</v>
      </c>
      <c r="Q69" s="1">
        <v>10.56</v>
      </c>
      <c r="R69" s="1">
        <v>13.64</v>
      </c>
      <c r="S69" s="1">
        <v>10.59</v>
      </c>
      <c r="T69" s="1">
        <v>8.06</v>
      </c>
      <c r="U69" s="1">
        <v>5.26</v>
      </c>
      <c r="V69" s="1">
        <v>5.18</v>
      </c>
      <c r="W69" s="1">
        <v>3.81</v>
      </c>
      <c r="Y69" s="1">
        <v>193512</v>
      </c>
      <c r="Z69" s="1">
        <v>2.2200000000000002</v>
      </c>
      <c r="AA69" s="1">
        <v>6.67</v>
      </c>
      <c r="AB69" s="1">
        <v>3.59</v>
      </c>
      <c r="AC69" s="1">
        <v>9.6199999999999992</v>
      </c>
      <c r="AD69" s="1">
        <v>9.24</v>
      </c>
      <c r="AE69" s="1">
        <v>6.47</v>
      </c>
      <c r="AF69" s="1">
        <v>4.12</v>
      </c>
      <c r="AG69" s="1">
        <v>3.9</v>
      </c>
      <c r="AH69" s="1">
        <v>6.64</v>
      </c>
      <c r="AI69" s="1">
        <v>2.82</v>
      </c>
      <c r="AK69">
        <v>195606</v>
      </c>
      <c r="AL69">
        <v>-5.65</v>
      </c>
      <c r="AM69">
        <v>3.3</v>
      </c>
      <c r="AN69">
        <v>2.84</v>
      </c>
      <c r="AO69">
        <v>2.69</v>
      </c>
      <c r="AP69">
        <v>2.65</v>
      </c>
      <c r="AQ69">
        <v>3.26</v>
      </c>
      <c r="AR69">
        <v>3.01</v>
      </c>
      <c r="AS69">
        <v>2.73</v>
      </c>
      <c r="AT69">
        <v>3.01</v>
      </c>
      <c r="AU69">
        <v>2.46</v>
      </c>
      <c r="AV69">
        <v>2.83</v>
      </c>
      <c r="AW69">
        <v>4.5999999999999996</v>
      </c>
      <c r="AX69">
        <v>1.91</v>
      </c>
      <c r="AY69">
        <v>3.3</v>
      </c>
      <c r="AZ69">
        <v>2.73</v>
      </c>
      <c r="BA69">
        <v>3.41</v>
      </c>
      <c r="BB69">
        <v>2.06</v>
      </c>
      <c r="BC69">
        <v>3.26</v>
      </c>
      <c r="BD69">
        <v>2.76</v>
      </c>
      <c r="BF69" s="1">
        <v>195606</v>
      </c>
      <c r="BG69" s="1">
        <v>-0.76</v>
      </c>
      <c r="BH69" s="1">
        <v>2.74</v>
      </c>
      <c r="BI69" s="1">
        <v>3.23</v>
      </c>
      <c r="BJ69" s="1">
        <v>2.81</v>
      </c>
      <c r="BK69" s="1">
        <v>3.23</v>
      </c>
      <c r="BL69" s="1">
        <v>2.57</v>
      </c>
      <c r="BM69" s="1">
        <v>3.14</v>
      </c>
      <c r="BN69" s="1">
        <v>2.73</v>
      </c>
      <c r="BO69" s="1">
        <v>3.12</v>
      </c>
      <c r="BP69" s="1">
        <v>4.1100000000000003</v>
      </c>
      <c r="BQ69" s="1">
        <v>2.34</v>
      </c>
      <c r="BR69" s="1">
        <v>1.77</v>
      </c>
      <c r="BS69" s="1">
        <v>3.37</v>
      </c>
      <c r="BT69" s="1">
        <v>3.94</v>
      </c>
      <c r="BU69" s="1">
        <v>2.3199999999999998</v>
      </c>
      <c r="BV69" s="1">
        <v>3.26</v>
      </c>
      <c r="BW69" s="1">
        <v>2.19</v>
      </c>
      <c r="BX69" s="1">
        <v>2.5499999999999998</v>
      </c>
      <c r="BY69" s="1">
        <v>3.68</v>
      </c>
      <c r="CA69" s="1">
        <v>193106</v>
      </c>
      <c r="CB69" s="1">
        <v>8.73</v>
      </c>
      <c r="CC69" s="1">
        <v>15.08</v>
      </c>
      <c r="CD69" s="1">
        <v>15.96</v>
      </c>
      <c r="CE69" s="1">
        <v>24.73</v>
      </c>
      <c r="CF69" s="1">
        <v>14.36</v>
      </c>
      <c r="CG69" s="1">
        <v>14.94</v>
      </c>
      <c r="CH69" s="1">
        <v>15.62</v>
      </c>
      <c r="CI69" s="1">
        <v>21.44</v>
      </c>
      <c r="CJ69" s="1">
        <v>25.4</v>
      </c>
      <c r="CK69" s="1">
        <v>15.93</v>
      </c>
      <c r="CL69" s="1">
        <v>12.77</v>
      </c>
      <c r="CM69" s="1">
        <v>16.510000000000002</v>
      </c>
      <c r="CN69" s="1">
        <v>13.37</v>
      </c>
      <c r="CO69" s="1">
        <v>15.88</v>
      </c>
      <c r="CP69" s="1">
        <v>15.37</v>
      </c>
      <c r="CQ69" s="1">
        <v>19.350000000000001</v>
      </c>
      <c r="CR69" s="1">
        <v>23.45</v>
      </c>
      <c r="CS69" s="1">
        <v>23.66</v>
      </c>
      <c r="CT69" s="1">
        <v>27.24</v>
      </c>
      <c r="CV69" s="1">
        <v>193206</v>
      </c>
      <c r="CW69" s="1">
        <v>5.0199999999999996</v>
      </c>
      <c r="CX69" s="1">
        <v>3.2</v>
      </c>
      <c r="CY69" s="1">
        <v>3.09</v>
      </c>
      <c r="CZ69" s="1">
        <v>4.92</v>
      </c>
      <c r="DA69" s="1">
        <v>2.13</v>
      </c>
      <c r="DB69" s="1">
        <v>5.91</v>
      </c>
      <c r="DC69" s="1">
        <v>-0.22</v>
      </c>
      <c r="DD69" s="1">
        <v>3.55</v>
      </c>
      <c r="DE69" s="1">
        <v>7.05</v>
      </c>
      <c r="DF69" s="1">
        <v>1.87</v>
      </c>
      <c r="DG69" s="1">
        <v>2.38</v>
      </c>
      <c r="DH69" s="1">
        <v>5.36</v>
      </c>
      <c r="DI69" s="1">
        <v>6.44</v>
      </c>
      <c r="DJ69" s="1">
        <v>-2.63</v>
      </c>
      <c r="DK69" s="1">
        <v>2.25</v>
      </c>
      <c r="DL69" s="1">
        <v>6.37</v>
      </c>
      <c r="DM69" s="1">
        <v>0.79</v>
      </c>
      <c r="DN69" s="1">
        <v>10.8</v>
      </c>
      <c r="DO69" s="1">
        <v>3.22</v>
      </c>
      <c r="DQ69" s="1">
        <v>193106</v>
      </c>
      <c r="DR69" s="1">
        <v>-99.99</v>
      </c>
      <c r="DS69" s="1">
        <v>19.579999999999998</v>
      </c>
      <c r="DT69" s="1">
        <v>16.690000000000001</v>
      </c>
      <c r="DU69" s="1">
        <v>18.97</v>
      </c>
      <c r="DV69" s="1">
        <v>21.1</v>
      </c>
      <c r="DW69" s="1">
        <v>15.6</v>
      </c>
      <c r="DX69" s="1">
        <v>16.96</v>
      </c>
      <c r="DY69" s="1">
        <v>19.97</v>
      </c>
      <c r="DZ69" s="1">
        <v>17.68</v>
      </c>
      <c r="EA69" s="1">
        <v>22.61</v>
      </c>
      <c r="EB69" s="1">
        <v>19.739999999999998</v>
      </c>
      <c r="EC69" s="1">
        <v>16.739999999999998</v>
      </c>
      <c r="ED69" s="1">
        <v>14.47</v>
      </c>
      <c r="EE69" s="1">
        <v>17.11</v>
      </c>
      <c r="EF69" s="1">
        <v>16.82</v>
      </c>
      <c r="EG69" s="1">
        <v>18.38</v>
      </c>
      <c r="EH69" s="1">
        <v>21.56</v>
      </c>
      <c r="EI69" s="1">
        <v>19.46</v>
      </c>
      <c r="EJ69" s="1">
        <v>15.95</v>
      </c>
      <c r="EL69">
        <v>193106</v>
      </c>
      <c r="EM69">
        <v>13.9</v>
      </c>
      <c r="EN69">
        <v>-5.38</v>
      </c>
      <c r="EO69">
        <v>11.31</v>
      </c>
      <c r="EP69">
        <v>0.08</v>
      </c>
      <c r="ER69" s="1">
        <v>193112</v>
      </c>
      <c r="ES69" s="1">
        <v>14.22</v>
      </c>
      <c r="EU69" s="1">
        <v>193101</v>
      </c>
      <c r="EV69" s="1">
        <v>16.39</v>
      </c>
      <c r="EX69" s="1">
        <v>193512</v>
      </c>
      <c r="EY69" s="1">
        <v>1.38</v>
      </c>
      <c r="FA69" s="1">
        <v>193112</v>
      </c>
      <c r="FB69" s="1" t="str">
        <f>IF(ISERROR(VLOOKUP($FA69,MOM,LOOKUPS!C$12,0)*$FB$6+VLOOKUP($FA69,STREV,LOOKUPS!C$10,0)*$FC$6+VLOOKUP($FA69,LTREV,LOOKUPS!C$9,0)*$FD$6+VLOOKUP($FA69,CFP,LOOKUPS!C$6,0)*$FE$6+VLOOKUP($FA69,EP,LOOKUPS!C$8,0)*$FF$6+VLOOKUP($FA69,BM,LOOKUPS!C$5,0)*$FG$6+VLOOKUP($FA69,DIV,LOOKUPS!C$7,0)*$FH$6++VLOOKUP($FA69,SIZE,LOOKUPS!C$11,0)*$FI$6),"",VLOOKUP($FA69,MOM,LOOKUPS!C$12,0)*$FB$6+VLOOKUP($FA69,STREV,LOOKUPS!C$10,0)*$FC$6+VLOOKUP($FA69,LTREV,LOOKUPS!C$9,0)*$FD$6+VLOOKUP($FA69,CFP,LOOKUPS!C$6,0)*$FE$6+VLOOKUP($FA69,EP,LOOKUPS!C$8,0)*$FF$6+VLOOKUP($FA69,BM,LOOKUPS!C$5,0)*$FG$6+VLOOKUP($FA69,DIV,LOOKUPS!C$7,0)*$FH$6++VLOOKUP($FA69,SIZE,LOOKUPS!C$11,0)*$FI$6)</f>
        <v/>
      </c>
      <c r="FC69" s="1" t="str">
        <f>IF(ISERROR(VLOOKUP($FA69,MOM,LOOKUPS!D$12,0)*$FB$6+VLOOKUP($FA69,STREV,LOOKUPS!D$10,0)*$FC$6+VLOOKUP($FA69,LTREV,LOOKUPS!D$9,0)*$FD$6+VLOOKUP($FA69,CFP,LOOKUPS!D$6,0)*$FE$6+VLOOKUP($FA69,EP,LOOKUPS!D$8,0)*$FF$6+VLOOKUP($FA69,BM,LOOKUPS!D$5,0)*$FG$6+VLOOKUP($FA69,DIV,LOOKUPS!D$7,0)*$FH$6++VLOOKUP($FA69,SIZE,LOOKUPS!D$11,0)*$FI$6),"",VLOOKUP($FA69,MOM,LOOKUPS!D$12,0)*$FB$6+VLOOKUP($FA69,STREV,LOOKUPS!D$10,0)*$FC$6+VLOOKUP($FA69,LTREV,LOOKUPS!D$9,0)*$FD$6+VLOOKUP($FA69,CFP,LOOKUPS!D$6,0)*$FE$6+VLOOKUP($FA69,EP,LOOKUPS!D$8,0)*$FF$6+VLOOKUP($FA69,BM,LOOKUPS!D$5,0)*$FG$6+VLOOKUP($FA69,DIV,LOOKUPS!D$7,0)*$FH$6++VLOOKUP($FA69,SIZE,LOOKUPS!D$11,0)*$FI$6)</f>
        <v/>
      </c>
      <c r="FD69" s="1" t="str">
        <f>IF(ISERROR(VLOOKUP($FA69,MOM,LOOKUPS!E$12,0)*$FB$6+VLOOKUP($FA69,STREV,LOOKUPS!E$10,0)*$FC$6+VLOOKUP($FA69,LTREV,LOOKUPS!E$9,0)*$FD$6+VLOOKUP($FA69,CFP,LOOKUPS!E$6,0)*$FE$6+VLOOKUP($FA69,EP,LOOKUPS!E$8,0)*$FF$6+VLOOKUP($FA69,BM,LOOKUPS!E$5,0)*$FG$6+VLOOKUP($FA69,DIV,LOOKUPS!E$7,0)*$FH$6++VLOOKUP($FA69,SIZE,LOOKUPS!E$11,0)*$FI$6),"",VLOOKUP($FA69,MOM,LOOKUPS!E$12,0)*$FB$6+VLOOKUP($FA69,STREV,LOOKUPS!E$10,0)*$FC$6+VLOOKUP($FA69,LTREV,LOOKUPS!E$9,0)*$FD$6+VLOOKUP($FA69,CFP,LOOKUPS!E$6,0)*$FE$6+VLOOKUP($FA69,EP,LOOKUPS!E$8,0)*$FF$6+VLOOKUP($FA69,BM,LOOKUPS!E$5,0)*$FG$6+VLOOKUP($FA69,DIV,LOOKUPS!E$7,0)*$FH$6++VLOOKUP($FA69,SIZE,LOOKUPS!E$11,0)*$FI$6)</f>
        <v/>
      </c>
      <c r="FE69" s="1" t="str">
        <f>IF(ISERROR(VLOOKUP($FA69,MOM,LOOKUPS!F$12,0)*$FB$6+VLOOKUP($FA69,STREV,LOOKUPS!F$10,0)*$FC$6+VLOOKUP($FA69,LTREV,LOOKUPS!F$9,0)*$FD$6+VLOOKUP($FA69,CFP,LOOKUPS!F$6,0)*$FE$6+VLOOKUP($FA69,EP,LOOKUPS!F$8,0)*$FF$6+VLOOKUP($FA69,BM,LOOKUPS!F$5,0)*$FG$6+VLOOKUP($FA69,DIV,LOOKUPS!F$7,0)*$FH$6++VLOOKUP($FA69,SIZE,LOOKUPS!F$11,0)*$FI$6),"",VLOOKUP($FA69,MOM,LOOKUPS!F$12,0)*$FB$6+VLOOKUP($FA69,STREV,LOOKUPS!F$10,0)*$FC$6+VLOOKUP($FA69,LTREV,LOOKUPS!F$9,0)*$FD$6+VLOOKUP($FA69,CFP,LOOKUPS!F$6,0)*$FE$6+VLOOKUP($FA69,EP,LOOKUPS!F$8,0)*$FF$6+VLOOKUP($FA69,BM,LOOKUPS!F$5,0)*$FG$6+VLOOKUP($FA69,DIV,LOOKUPS!F$7,0)*$FH$6++VLOOKUP($FA69,SIZE,LOOKUPS!F$11,0)*$FI$6)</f>
        <v/>
      </c>
      <c r="FF69" s="1" t="str">
        <f>IF(ISERROR(VLOOKUP($FA69,MOM,LOOKUPS!G$12,0)*$FB$6+VLOOKUP($FA69,STREV,LOOKUPS!G$10,0)*$FC$6+VLOOKUP($FA69,LTREV,LOOKUPS!G$9,0)*$FD$6+VLOOKUP($FA69,CFP,LOOKUPS!G$6,0)*$FE$6+VLOOKUP($FA69,EP,LOOKUPS!G$8,0)*$FF$6+VLOOKUP($FA69,BM,LOOKUPS!G$5,0)*$FG$6+VLOOKUP($FA69,DIV,LOOKUPS!G$7,0)*$FH$6++VLOOKUP($FA69,SIZE,LOOKUPS!G$11,0)*$FI$6),"",VLOOKUP($FA69,MOM,LOOKUPS!G$12,0)*$FB$6+VLOOKUP($FA69,STREV,LOOKUPS!G$10,0)*$FC$6+VLOOKUP($FA69,LTREV,LOOKUPS!G$9,0)*$FD$6+VLOOKUP($FA69,CFP,LOOKUPS!G$6,0)*$FE$6+VLOOKUP($FA69,EP,LOOKUPS!G$8,0)*$FF$6+VLOOKUP($FA69,BM,LOOKUPS!G$5,0)*$FG$6+VLOOKUP($FA69,DIV,LOOKUPS!G$7,0)*$FH$6++VLOOKUP($FA69,SIZE,LOOKUPS!G$11,0)*$FI$6)</f>
        <v/>
      </c>
      <c r="FG69" s="1" t="str">
        <f>IF(ISERROR(VLOOKUP($FA69,MOM,LOOKUPS!H$12,0)*$FB$6+VLOOKUP($FA69,STREV,LOOKUPS!H$10,0)*$FC$6+VLOOKUP($FA69,LTREV,LOOKUPS!H$9,0)*$FD$6+VLOOKUP($FA69,CFP,LOOKUPS!H$6,0)*$FE$6+VLOOKUP($FA69,EP,LOOKUPS!H$8,0)*$FF$6+VLOOKUP($FA69,BM,LOOKUPS!H$5,0)*$FG$6+VLOOKUP($FA69,DIV,LOOKUPS!H$7,0)*$FH$6++VLOOKUP($FA69,SIZE,LOOKUPS!H$11,0)*$FI$6),"",VLOOKUP($FA69,MOM,LOOKUPS!H$12,0)*$FB$6+VLOOKUP($FA69,STREV,LOOKUPS!H$10,0)*$FC$6+VLOOKUP($FA69,LTREV,LOOKUPS!H$9,0)*$FD$6+VLOOKUP($FA69,CFP,LOOKUPS!H$6,0)*$FE$6+VLOOKUP($FA69,EP,LOOKUPS!H$8,0)*$FF$6+VLOOKUP($FA69,BM,LOOKUPS!H$5,0)*$FG$6+VLOOKUP($FA69,DIV,LOOKUPS!H$7,0)*$FH$6++VLOOKUP($FA69,SIZE,LOOKUPS!H$11,0)*$FI$6)</f>
        <v/>
      </c>
      <c r="FH69" s="1" t="str">
        <f>IF(ISERROR(VLOOKUP($FA69,MOM,LOOKUPS!I$12,0)*$FB$6+VLOOKUP($FA69,STREV,LOOKUPS!I$10,0)*$FC$6+VLOOKUP($FA69,LTREV,LOOKUPS!I$9,0)*$FD$6+VLOOKUP($FA69,CFP,LOOKUPS!I$6,0)*$FE$6+VLOOKUP($FA69,EP,LOOKUPS!I$8,0)*$FF$6+VLOOKUP($FA69,BM,LOOKUPS!I$5,0)*$FG$6+VLOOKUP($FA69,DIV,LOOKUPS!I$7,0)*$FH$6++VLOOKUP($FA69,SIZE,LOOKUPS!I$11,0)*$FI$6),"",VLOOKUP($FA69,MOM,LOOKUPS!I$12,0)*$FB$6+VLOOKUP($FA69,STREV,LOOKUPS!I$10,0)*$FC$6+VLOOKUP($FA69,LTREV,LOOKUPS!I$9,0)*$FD$6+VLOOKUP($FA69,CFP,LOOKUPS!I$6,0)*$FE$6+VLOOKUP($FA69,EP,LOOKUPS!I$8,0)*$FF$6+VLOOKUP($FA69,BM,LOOKUPS!I$5,0)*$FG$6+VLOOKUP($FA69,DIV,LOOKUPS!I$7,0)*$FH$6++VLOOKUP($FA69,SIZE,LOOKUPS!I$11,0)*$FI$6)</f>
        <v/>
      </c>
      <c r="FI69" s="1" t="str">
        <f>IF(ISERROR(VLOOKUP($FA69,MOM,LOOKUPS!J$12,0)*$FB$6+VLOOKUP($FA69,STREV,LOOKUPS!J$10,0)*$FC$6+VLOOKUP($FA69,LTREV,LOOKUPS!J$9,0)*$FD$6+VLOOKUP($FA69,CFP,LOOKUPS!J$6,0)*$FE$6+VLOOKUP($FA69,EP,LOOKUPS!J$8,0)*$FF$6+VLOOKUP($FA69,BM,LOOKUPS!J$5,0)*$FG$6+VLOOKUP($FA69,DIV,LOOKUPS!J$7,0)*$FH$6++VLOOKUP($FA69,SIZE,LOOKUPS!J$11,0)*$FI$6),"",VLOOKUP($FA69,MOM,LOOKUPS!J$12,0)*$FB$6+VLOOKUP($FA69,STREV,LOOKUPS!J$10,0)*$FC$6+VLOOKUP($FA69,LTREV,LOOKUPS!J$9,0)*$FD$6+VLOOKUP($FA69,CFP,LOOKUPS!J$6,0)*$FE$6+VLOOKUP($FA69,EP,LOOKUPS!J$8,0)*$FF$6+VLOOKUP($FA69,BM,LOOKUPS!J$5,0)*$FG$6+VLOOKUP($FA69,DIV,LOOKUPS!J$7,0)*$FH$6++VLOOKUP($FA69,SIZE,LOOKUPS!J$11,0)*$FI$6)</f>
        <v/>
      </c>
      <c r="FJ69" s="1" t="str">
        <f>IF(ISERROR(VLOOKUP($FA69,MOM,LOOKUPS!K$12,0)*$FB$6+VLOOKUP($FA69,STREV,LOOKUPS!K$10,0)*$FC$6+VLOOKUP($FA69,LTREV,LOOKUPS!K$9,0)*$FD$6+VLOOKUP($FA69,CFP,LOOKUPS!K$6,0)*$FE$6+VLOOKUP($FA69,EP,LOOKUPS!K$8,0)*$FF$6+VLOOKUP($FA69,BM,LOOKUPS!K$5,0)*$FG$6+VLOOKUP($FA69,DIV,LOOKUPS!K$7,0)*$FH$6++VLOOKUP($FA69,SIZE,LOOKUPS!K$11,0)*$FI$6),"",VLOOKUP($FA69,MOM,LOOKUPS!K$12,0)*$FB$6+VLOOKUP($FA69,STREV,LOOKUPS!K$10,0)*$FC$6+VLOOKUP($FA69,LTREV,LOOKUPS!K$9,0)*$FD$6+VLOOKUP($FA69,CFP,LOOKUPS!K$6,0)*$FE$6+VLOOKUP($FA69,EP,LOOKUPS!K$8,0)*$FF$6+VLOOKUP($FA69,BM,LOOKUPS!K$5,0)*$FG$6+VLOOKUP($FA69,DIV,LOOKUPS!K$7,0)*$FH$6++VLOOKUP($FA69,SIZE,LOOKUPS!K$11,0)*$FI$6)</f>
        <v/>
      </c>
      <c r="FK69" s="1" t="str">
        <f>IF(ISERROR(VLOOKUP($FA69,MOM,LOOKUPS!L$12,0)*$FB$6+VLOOKUP($FA69,STREV,LOOKUPS!L$10,0)*$FC$6+VLOOKUP($FA69,LTREV,LOOKUPS!L$9,0)*$FD$6+VLOOKUP($FA69,CFP,LOOKUPS!L$6,0)*$FE$6+VLOOKUP($FA69,EP,LOOKUPS!L$8,0)*$FF$6+VLOOKUP($FA69,BM,LOOKUPS!L$5,0)*$FG$6+VLOOKUP($FA69,DIV,LOOKUPS!L$7,0)*$FH$6++VLOOKUP($FA69,SIZE,LOOKUPS!L$11,0)*$FI$6),"",VLOOKUP($FA69,MOM,LOOKUPS!L$12,0)*$FB$6+VLOOKUP($FA69,STREV,LOOKUPS!L$10,0)*$FC$6+VLOOKUP($FA69,LTREV,LOOKUPS!L$9,0)*$FD$6+VLOOKUP($FA69,CFP,LOOKUPS!L$6,0)*$FE$6+VLOOKUP($FA69,EP,LOOKUPS!L$8,0)*$FF$6+VLOOKUP($FA69,BM,LOOKUPS!L$5,0)*$FG$6+VLOOKUP($FA69,DIV,LOOKUPS!L$7,0)*$FH$6++VLOOKUP($FA69,SIZE,LOOKUPS!L$11,0)*$FI$6)</f>
        <v/>
      </c>
    </row>
    <row r="70" spans="1:167" x14ac:dyDescent="0.3">
      <c r="A70" s="1">
        <v>193201</v>
      </c>
      <c r="B70" s="1">
        <v>31.22</v>
      </c>
      <c r="C70" s="1">
        <v>8.7899999999999991</v>
      </c>
      <c r="D70" s="1">
        <v>8.17</v>
      </c>
      <c r="E70" s="1">
        <v>7.63</v>
      </c>
      <c r="F70" s="1">
        <v>13.17</v>
      </c>
      <c r="G70" s="1">
        <v>8.02</v>
      </c>
      <c r="H70" s="1">
        <v>1.57</v>
      </c>
      <c r="I70" s="1">
        <v>1.26</v>
      </c>
      <c r="J70" s="1">
        <v>2.59</v>
      </c>
      <c r="K70" s="1">
        <v>3.18</v>
      </c>
      <c r="M70" s="1">
        <v>193102</v>
      </c>
      <c r="N70" s="1">
        <v>16.739999999999998</v>
      </c>
      <c r="O70" s="1">
        <v>16.87</v>
      </c>
      <c r="P70" s="1">
        <v>11.63</v>
      </c>
      <c r="Q70" s="1">
        <v>14.96</v>
      </c>
      <c r="R70" s="1">
        <v>11.71</v>
      </c>
      <c r="S70" s="1">
        <v>13.4</v>
      </c>
      <c r="T70" s="1">
        <v>16.3</v>
      </c>
      <c r="U70" s="1">
        <v>16.920000000000002</v>
      </c>
      <c r="V70" s="1">
        <v>20.3</v>
      </c>
      <c r="W70" s="1">
        <v>19.34</v>
      </c>
      <c r="Y70" s="1">
        <v>193601</v>
      </c>
      <c r="Z70" s="1">
        <v>40.340000000000003</v>
      </c>
      <c r="AA70" s="1">
        <v>25.8</v>
      </c>
      <c r="AB70" s="1">
        <v>14.28</v>
      </c>
      <c r="AC70" s="1">
        <v>14.95</v>
      </c>
      <c r="AD70" s="1">
        <v>13.59</v>
      </c>
      <c r="AE70" s="1">
        <v>10.37</v>
      </c>
      <c r="AF70" s="1">
        <v>12.88</v>
      </c>
      <c r="AG70" s="1">
        <v>8.34</v>
      </c>
      <c r="AH70" s="1">
        <v>8.19</v>
      </c>
      <c r="AI70" s="1">
        <v>4.74</v>
      </c>
      <c r="AK70">
        <v>195607</v>
      </c>
      <c r="AL70">
        <v>-3.7</v>
      </c>
      <c r="AM70">
        <v>3.84</v>
      </c>
      <c r="AN70">
        <v>4.3899999999999997</v>
      </c>
      <c r="AO70">
        <v>5.48</v>
      </c>
      <c r="AP70">
        <v>4.08</v>
      </c>
      <c r="AQ70">
        <v>3.96</v>
      </c>
      <c r="AR70">
        <v>4.22</v>
      </c>
      <c r="AS70">
        <v>4.54</v>
      </c>
      <c r="AT70">
        <v>5.96</v>
      </c>
      <c r="AU70">
        <v>4.25</v>
      </c>
      <c r="AV70">
        <v>3.92</v>
      </c>
      <c r="AW70">
        <v>3.35</v>
      </c>
      <c r="AX70">
        <v>4.5599999999999996</v>
      </c>
      <c r="AY70">
        <v>4.79</v>
      </c>
      <c r="AZ70">
        <v>3.66</v>
      </c>
      <c r="BA70">
        <v>4.5599999999999996</v>
      </c>
      <c r="BB70">
        <v>4.51</v>
      </c>
      <c r="BC70">
        <v>5.05</v>
      </c>
      <c r="BD70">
        <v>6.87</v>
      </c>
      <c r="BF70" s="1">
        <v>195607</v>
      </c>
      <c r="BG70" s="1">
        <v>0.03</v>
      </c>
      <c r="BH70" s="1">
        <v>4.0599999999999996</v>
      </c>
      <c r="BI70" s="1">
        <v>4.21</v>
      </c>
      <c r="BJ70" s="1">
        <v>5.6</v>
      </c>
      <c r="BK70" s="1">
        <v>4.09</v>
      </c>
      <c r="BL70" s="1">
        <v>4.3</v>
      </c>
      <c r="BM70" s="1">
        <v>4.2300000000000004</v>
      </c>
      <c r="BN70" s="1">
        <v>4.57</v>
      </c>
      <c r="BO70" s="1">
        <v>5.71</v>
      </c>
      <c r="BP70" s="1">
        <v>4.07</v>
      </c>
      <c r="BQ70" s="1">
        <v>4.1100000000000003</v>
      </c>
      <c r="BR70" s="1">
        <v>3.99</v>
      </c>
      <c r="BS70" s="1">
        <v>4.6100000000000003</v>
      </c>
      <c r="BT70" s="1">
        <v>4.29</v>
      </c>
      <c r="BU70" s="1">
        <v>4.16</v>
      </c>
      <c r="BV70" s="1">
        <v>3.76</v>
      </c>
      <c r="BW70" s="1">
        <v>5.37</v>
      </c>
      <c r="BX70" s="1">
        <v>5.17</v>
      </c>
      <c r="BY70" s="1">
        <v>6.26</v>
      </c>
      <c r="CA70" s="1">
        <v>193107</v>
      </c>
      <c r="CB70" s="1">
        <v>-18.079999999999998</v>
      </c>
      <c r="CC70" s="1">
        <v>-5.9</v>
      </c>
      <c r="CD70" s="1">
        <v>-8.75</v>
      </c>
      <c r="CE70" s="1">
        <v>-5.41</v>
      </c>
      <c r="CF70" s="1">
        <v>-5.81</v>
      </c>
      <c r="CG70" s="1">
        <v>-6.3</v>
      </c>
      <c r="CH70" s="1">
        <v>-9.01</v>
      </c>
      <c r="CI70" s="1">
        <v>-8.09</v>
      </c>
      <c r="CJ70" s="1">
        <v>-5.29</v>
      </c>
      <c r="CK70" s="1">
        <v>-5.94</v>
      </c>
      <c r="CL70" s="1">
        <v>-5.68</v>
      </c>
      <c r="CM70" s="1">
        <v>-6.07</v>
      </c>
      <c r="CN70" s="1">
        <v>-6.52</v>
      </c>
      <c r="CO70" s="1">
        <v>-7.81</v>
      </c>
      <c r="CP70" s="1">
        <v>-10.210000000000001</v>
      </c>
      <c r="CQ70" s="1">
        <v>-10.51</v>
      </c>
      <c r="CR70" s="1">
        <v>-5.67</v>
      </c>
      <c r="CS70" s="1">
        <v>-6.19</v>
      </c>
      <c r="CT70" s="1">
        <v>-4.38</v>
      </c>
      <c r="CV70" s="1">
        <v>193207</v>
      </c>
      <c r="CW70" s="1">
        <v>50.75</v>
      </c>
      <c r="CX70" s="1">
        <v>26.44</v>
      </c>
      <c r="CY70" s="1">
        <v>34.130000000000003</v>
      </c>
      <c r="CZ70" s="1">
        <v>49.56</v>
      </c>
      <c r="DA70" s="1">
        <v>23.67</v>
      </c>
      <c r="DB70" s="1">
        <v>32.130000000000003</v>
      </c>
      <c r="DC70" s="1">
        <v>36.549999999999997</v>
      </c>
      <c r="DD70" s="1">
        <v>36.94</v>
      </c>
      <c r="DE70" s="1">
        <v>52.94</v>
      </c>
      <c r="DF70" s="1">
        <v>27.26</v>
      </c>
      <c r="DG70" s="1">
        <v>20.27</v>
      </c>
      <c r="DH70" s="1">
        <v>31.98</v>
      </c>
      <c r="DI70" s="1">
        <v>32.28</v>
      </c>
      <c r="DJ70" s="1">
        <v>29.72</v>
      </c>
      <c r="DK70" s="1">
        <v>43.38</v>
      </c>
      <c r="DL70" s="1">
        <v>31.24</v>
      </c>
      <c r="DM70" s="1">
        <v>42.8</v>
      </c>
      <c r="DN70" s="1">
        <v>40.61</v>
      </c>
      <c r="DO70" s="1">
        <v>66</v>
      </c>
      <c r="DQ70" s="1">
        <v>193107</v>
      </c>
      <c r="DR70" s="1">
        <v>-99.99</v>
      </c>
      <c r="DS70" s="1">
        <v>-5.87</v>
      </c>
      <c r="DT70" s="1">
        <v>-7.48</v>
      </c>
      <c r="DU70" s="1">
        <v>-7.05</v>
      </c>
      <c r="DV70" s="1">
        <v>-6.04</v>
      </c>
      <c r="DW70" s="1">
        <v>-6.17</v>
      </c>
      <c r="DX70" s="1">
        <v>-8.52</v>
      </c>
      <c r="DY70" s="1">
        <v>-6.33</v>
      </c>
      <c r="DZ70" s="1">
        <v>-7.28</v>
      </c>
      <c r="EA70" s="1">
        <v>-3.77</v>
      </c>
      <c r="EB70" s="1">
        <v>-8.24</v>
      </c>
      <c r="EC70" s="1">
        <v>-5.53</v>
      </c>
      <c r="ED70" s="1">
        <v>-6.81</v>
      </c>
      <c r="EE70" s="1">
        <v>-8.7100000000000009</v>
      </c>
      <c r="EF70" s="1">
        <v>-8.32</v>
      </c>
      <c r="EG70" s="1">
        <v>-6.07</v>
      </c>
      <c r="EH70" s="1">
        <v>-6.6</v>
      </c>
      <c r="EI70" s="1">
        <v>-7.25</v>
      </c>
      <c r="EJ70" s="1">
        <v>-7.31</v>
      </c>
      <c r="EL70">
        <v>193107</v>
      </c>
      <c r="EM70">
        <v>-6.62</v>
      </c>
      <c r="EN70">
        <v>1.43</v>
      </c>
      <c r="EO70">
        <v>-2.1</v>
      </c>
      <c r="EP70">
        <v>0.06</v>
      </c>
      <c r="ER70" s="1">
        <v>193201</v>
      </c>
      <c r="ES70" s="1">
        <v>-10.37</v>
      </c>
      <c r="EU70" s="1">
        <v>193102</v>
      </c>
      <c r="EV70" s="1">
        <v>-2.86</v>
      </c>
      <c r="EX70" s="1">
        <v>193601</v>
      </c>
      <c r="EY70" s="1">
        <v>12.34</v>
      </c>
      <c r="FA70" s="1">
        <v>193201</v>
      </c>
      <c r="FB70" s="1" t="str">
        <f>IF(ISERROR(VLOOKUP($FA70,MOM,LOOKUPS!C$12,0)*$FB$6+VLOOKUP($FA70,STREV,LOOKUPS!C$10,0)*$FC$6+VLOOKUP($FA70,LTREV,LOOKUPS!C$9,0)*$FD$6+VLOOKUP($FA70,CFP,LOOKUPS!C$6,0)*$FE$6+VLOOKUP($FA70,EP,LOOKUPS!C$8,0)*$FF$6+VLOOKUP($FA70,BM,LOOKUPS!C$5,0)*$FG$6+VLOOKUP($FA70,DIV,LOOKUPS!C$7,0)*$FH$6++VLOOKUP($FA70,SIZE,LOOKUPS!C$11,0)*$FI$6),"",VLOOKUP($FA70,MOM,LOOKUPS!C$12,0)*$FB$6+VLOOKUP($FA70,STREV,LOOKUPS!C$10,0)*$FC$6+VLOOKUP($FA70,LTREV,LOOKUPS!C$9,0)*$FD$6+VLOOKUP($FA70,CFP,LOOKUPS!C$6,0)*$FE$6+VLOOKUP($FA70,EP,LOOKUPS!C$8,0)*$FF$6+VLOOKUP($FA70,BM,LOOKUPS!C$5,0)*$FG$6+VLOOKUP($FA70,DIV,LOOKUPS!C$7,0)*$FH$6++VLOOKUP($FA70,SIZE,LOOKUPS!C$11,0)*$FI$6)</f>
        <v/>
      </c>
      <c r="FC70" s="1" t="str">
        <f>IF(ISERROR(VLOOKUP($FA70,MOM,LOOKUPS!D$12,0)*$FB$6+VLOOKUP($FA70,STREV,LOOKUPS!D$10,0)*$FC$6+VLOOKUP($FA70,LTREV,LOOKUPS!D$9,0)*$FD$6+VLOOKUP($FA70,CFP,LOOKUPS!D$6,0)*$FE$6+VLOOKUP($FA70,EP,LOOKUPS!D$8,0)*$FF$6+VLOOKUP($FA70,BM,LOOKUPS!D$5,0)*$FG$6+VLOOKUP($FA70,DIV,LOOKUPS!D$7,0)*$FH$6++VLOOKUP($FA70,SIZE,LOOKUPS!D$11,0)*$FI$6),"",VLOOKUP($FA70,MOM,LOOKUPS!D$12,0)*$FB$6+VLOOKUP($FA70,STREV,LOOKUPS!D$10,0)*$FC$6+VLOOKUP($FA70,LTREV,LOOKUPS!D$9,0)*$FD$6+VLOOKUP($FA70,CFP,LOOKUPS!D$6,0)*$FE$6+VLOOKUP($FA70,EP,LOOKUPS!D$8,0)*$FF$6+VLOOKUP($FA70,BM,LOOKUPS!D$5,0)*$FG$6+VLOOKUP($FA70,DIV,LOOKUPS!D$7,0)*$FH$6++VLOOKUP($FA70,SIZE,LOOKUPS!D$11,0)*$FI$6)</f>
        <v/>
      </c>
      <c r="FD70" s="1" t="str">
        <f>IF(ISERROR(VLOOKUP($FA70,MOM,LOOKUPS!E$12,0)*$FB$6+VLOOKUP($FA70,STREV,LOOKUPS!E$10,0)*$FC$6+VLOOKUP($FA70,LTREV,LOOKUPS!E$9,0)*$FD$6+VLOOKUP($FA70,CFP,LOOKUPS!E$6,0)*$FE$6+VLOOKUP($FA70,EP,LOOKUPS!E$8,0)*$FF$6+VLOOKUP($FA70,BM,LOOKUPS!E$5,0)*$FG$6+VLOOKUP($FA70,DIV,LOOKUPS!E$7,0)*$FH$6++VLOOKUP($FA70,SIZE,LOOKUPS!E$11,0)*$FI$6),"",VLOOKUP($FA70,MOM,LOOKUPS!E$12,0)*$FB$6+VLOOKUP($FA70,STREV,LOOKUPS!E$10,0)*$FC$6+VLOOKUP($FA70,LTREV,LOOKUPS!E$9,0)*$FD$6+VLOOKUP($FA70,CFP,LOOKUPS!E$6,0)*$FE$6+VLOOKUP($FA70,EP,LOOKUPS!E$8,0)*$FF$6+VLOOKUP($FA70,BM,LOOKUPS!E$5,0)*$FG$6+VLOOKUP($FA70,DIV,LOOKUPS!E$7,0)*$FH$6++VLOOKUP($FA70,SIZE,LOOKUPS!E$11,0)*$FI$6)</f>
        <v/>
      </c>
      <c r="FE70" s="1" t="str">
        <f>IF(ISERROR(VLOOKUP($FA70,MOM,LOOKUPS!F$12,0)*$FB$6+VLOOKUP($FA70,STREV,LOOKUPS!F$10,0)*$FC$6+VLOOKUP($FA70,LTREV,LOOKUPS!F$9,0)*$FD$6+VLOOKUP($FA70,CFP,LOOKUPS!F$6,0)*$FE$6+VLOOKUP($FA70,EP,LOOKUPS!F$8,0)*$FF$6+VLOOKUP($FA70,BM,LOOKUPS!F$5,0)*$FG$6+VLOOKUP($FA70,DIV,LOOKUPS!F$7,0)*$FH$6++VLOOKUP($FA70,SIZE,LOOKUPS!F$11,0)*$FI$6),"",VLOOKUP($FA70,MOM,LOOKUPS!F$12,0)*$FB$6+VLOOKUP($FA70,STREV,LOOKUPS!F$10,0)*$FC$6+VLOOKUP($FA70,LTREV,LOOKUPS!F$9,0)*$FD$6+VLOOKUP($FA70,CFP,LOOKUPS!F$6,0)*$FE$6+VLOOKUP($FA70,EP,LOOKUPS!F$8,0)*$FF$6+VLOOKUP($FA70,BM,LOOKUPS!F$5,0)*$FG$6+VLOOKUP($FA70,DIV,LOOKUPS!F$7,0)*$FH$6++VLOOKUP($FA70,SIZE,LOOKUPS!F$11,0)*$FI$6)</f>
        <v/>
      </c>
      <c r="FF70" s="1" t="str">
        <f>IF(ISERROR(VLOOKUP($FA70,MOM,LOOKUPS!G$12,0)*$FB$6+VLOOKUP($FA70,STREV,LOOKUPS!G$10,0)*$FC$6+VLOOKUP($FA70,LTREV,LOOKUPS!G$9,0)*$FD$6+VLOOKUP($FA70,CFP,LOOKUPS!G$6,0)*$FE$6+VLOOKUP($FA70,EP,LOOKUPS!G$8,0)*$FF$6+VLOOKUP($FA70,BM,LOOKUPS!G$5,0)*$FG$6+VLOOKUP($FA70,DIV,LOOKUPS!G$7,0)*$FH$6++VLOOKUP($FA70,SIZE,LOOKUPS!G$11,0)*$FI$6),"",VLOOKUP($FA70,MOM,LOOKUPS!G$12,0)*$FB$6+VLOOKUP($FA70,STREV,LOOKUPS!G$10,0)*$FC$6+VLOOKUP($FA70,LTREV,LOOKUPS!G$9,0)*$FD$6+VLOOKUP($FA70,CFP,LOOKUPS!G$6,0)*$FE$6+VLOOKUP($FA70,EP,LOOKUPS!G$8,0)*$FF$6+VLOOKUP($FA70,BM,LOOKUPS!G$5,0)*$FG$6+VLOOKUP($FA70,DIV,LOOKUPS!G$7,0)*$FH$6++VLOOKUP($FA70,SIZE,LOOKUPS!G$11,0)*$FI$6)</f>
        <v/>
      </c>
      <c r="FG70" s="1" t="str">
        <f>IF(ISERROR(VLOOKUP($FA70,MOM,LOOKUPS!H$12,0)*$FB$6+VLOOKUP($FA70,STREV,LOOKUPS!H$10,0)*$FC$6+VLOOKUP($FA70,LTREV,LOOKUPS!H$9,0)*$FD$6+VLOOKUP($FA70,CFP,LOOKUPS!H$6,0)*$FE$6+VLOOKUP($FA70,EP,LOOKUPS!H$8,0)*$FF$6+VLOOKUP($FA70,BM,LOOKUPS!H$5,0)*$FG$6+VLOOKUP($FA70,DIV,LOOKUPS!H$7,0)*$FH$6++VLOOKUP($FA70,SIZE,LOOKUPS!H$11,0)*$FI$6),"",VLOOKUP($FA70,MOM,LOOKUPS!H$12,0)*$FB$6+VLOOKUP($FA70,STREV,LOOKUPS!H$10,0)*$FC$6+VLOOKUP($FA70,LTREV,LOOKUPS!H$9,0)*$FD$6+VLOOKUP($FA70,CFP,LOOKUPS!H$6,0)*$FE$6+VLOOKUP($FA70,EP,LOOKUPS!H$8,0)*$FF$6+VLOOKUP($FA70,BM,LOOKUPS!H$5,0)*$FG$6+VLOOKUP($FA70,DIV,LOOKUPS!H$7,0)*$FH$6++VLOOKUP($FA70,SIZE,LOOKUPS!H$11,0)*$FI$6)</f>
        <v/>
      </c>
      <c r="FH70" s="1" t="str">
        <f>IF(ISERROR(VLOOKUP($FA70,MOM,LOOKUPS!I$12,0)*$FB$6+VLOOKUP($FA70,STREV,LOOKUPS!I$10,0)*$FC$6+VLOOKUP($FA70,LTREV,LOOKUPS!I$9,0)*$FD$6+VLOOKUP($FA70,CFP,LOOKUPS!I$6,0)*$FE$6+VLOOKUP($FA70,EP,LOOKUPS!I$8,0)*$FF$6+VLOOKUP($FA70,BM,LOOKUPS!I$5,0)*$FG$6+VLOOKUP($FA70,DIV,LOOKUPS!I$7,0)*$FH$6++VLOOKUP($FA70,SIZE,LOOKUPS!I$11,0)*$FI$6),"",VLOOKUP($FA70,MOM,LOOKUPS!I$12,0)*$FB$6+VLOOKUP($FA70,STREV,LOOKUPS!I$10,0)*$FC$6+VLOOKUP($FA70,LTREV,LOOKUPS!I$9,0)*$FD$6+VLOOKUP($FA70,CFP,LOOKUPS!I$6,0)*$FE$6+VLOOKUP($FA70,EP,LOOKUPS!I$8,0)*$FF$6+VLOOKUP($FA70,BM,LOOKUPS!I$5,0)*$FG$6+VLOOKUP($FA70,DIV,LOOKUPS!I$7,0)*$FH$6++VLOOKUP($FA70,SIZE,LOOKUPS!I$11,0)*$FI$6)</f>
        <v/>
      </c>
      <c r="FI70" s="1" t="str">
        <f>IF(ISERROR(VLOOKUP($FA70,MOM,LOOKUPS!J$12,0)*$FB$6+VLOOKUP($FA70,STREV,LOOKUPS!J$10,0)*$FC$6+VLOOKUP($FA70,LTREV,LOOKUPS!J$9,0)*$FD$6+VLOOKUP($FA70,CFP,LOOKUPS!J$6,0)*$FE$6+VLOOKUP($FA70,EP,LOOKUPS!J$8,0)*$FF$6+VLOOKUP($FA70,BM,LOOKUPS!J$5,0)*$FG$6+VLOOKUP($FA70,DIV,LOOKUPS!J$7,0)*$FH$6++VLOOKUP($FA70,SIZE,LOOKUPS!J$11,0)*$FI$6),"",VLOOKUP($FA70,MOM,LOOKUPS!J$12,0)*$FB$6+VLOOKUP($FA70,STREV,LOOKUPS!J$10,0)*$FC$6+VLOOKUP($FA70,LTREV,LOOKUPS!J$9,0)*$FD$6+VLOOKUP($FA70,CFP,LOOKUPS!J$6,0)*$FE$6+VLOOKUP($FA70,EP,LOOKUPS!J$8,0)*$FF$6+VLOOKUP($FA70,BM,LOOKUPS!J$5,0)*$FG$6+VLOOKUP($FA70,DIV,LOOKUPS!J$7,0)*$FH$6++VLOOKUP($FA70,SIZE,LOOKUPS!J$11,0)*$FI$6)</f>
        <v/>
      </c>
      <c r="FJ70" s="1" t="str">
        <f>IF(ISERROR(VLOOKUP($FA70,MOM,LOOKUPS!K$12,0)*$FB$6+VLOOKUP($FA70,STREV,LOOKUPS!K$10,0)*$FC$6+VLOOKUP($FA70,LTREV,LOOKUPS!K$9,0)*$FD$6+VLOOKUP($FA70,CFP,LOOKUPS!K$6,0)*$FE$6+VLOOKUP($FA70,EP,LOOKUPS!K$8,0)*$FF$6+VLOOKUP($FA70,BM,LOOKUPS!K$5,0)*$FG$6+VLOOKUP($FA70,DIV,LOOKUPS!K$7,0)*$FH$6++VLOOKUP($FA70,SIZE,LOOKUPS!K$11,0)*$FI$6),"",VLOOKUP($FA70,MOM,LOOKUPS!K$12,0)*$FB$6+VLOOKUP($FA70,STREV,LOOKUPS!K$10,0)*$FC$6+VLOOKUP($FA70,LTREV,LOOKUPS!K$9,0)*$FD$6+VLOOKUP($FA70,CFP,LOOKUPS!K$6,0)*$FE$6+VLOOKUP($FA70,EP,LOOKUPS!K$8,0)*$FF$6+VLOOKUP($FA70,BM,LOOKUPS!K$5,0)*$FG$6+VLOOKUP($FA70,DIV,LOOKUPS!K$7,0)*$FH$6++VLOOKUP($FA70,SIZE,LOOKUPS!K$11,0)*$FI$6)</f>
        <v/>
      </c>
      <c r="FK70" s="1" t="str">
        <f>IF(ISERROR(VLOOKUP($FA70,MOM,LOOKUPS!L$12,0)*$FB$6+VLOOKUP($FA70,STREV,LOOKUPS!L$10,0)*$FC$6+VLOOKUP($FA70,LTREV,LOOKUPS!L$9,0)*$FD$6+VLOOKUP($FA70,CFP,LOOKUPS!L$6,0)*$FE$6+VLOOKUP($FA70,EP,LOOKUPS!L$8,0)*$FF$6+VLOOKUP($FA70,BM,LOOKUPS!L$5,0)*$FG$6+VLOOKUP($FA70,DIV,LOOKUPS!L$7,0)*$FH$6++VLOOKUP($FA70,SIZE,LOOKUPS!L$11,0)*$FI$6),"",VLOOKUP($FA70,MOM,LOOKUPS!L$12,0)*$FB$6+VLOOKUP($FA70,STREV,LOOKUPS!L$10,0)*$FC$6+VLOOKUP($FA70,LTREV,LOOKUPS!L$9,0)*$FD$6+VLOOKUP($FA70,CFP,LOOKUPS!L$6,0)*$FE$6+VLOOKUP($FA70,EP,LOOKUPS!L$8,0)*$FF$6+VLOOKUP($FA70,BM,LOOKUPS!L$5,0)*$FG$6+VLOOKUP($FA70,DIV,LOOKUPS!L$7,0)*$FH$6++VLOOKUP($FA70,SIZE,LOOKUPS!L$11,0)*$FI$6)</f>
        <v/>
      </c>
    </row>
    <row r="71" spans="1:167" x14ac:dyDescent="0.3">
      <c r="A71" s="1">
        <v>193202</v>
      </c>
      <c r="B71" s="1">
        <v>-1.1100000000000001</v>
      </c>
      <c r="C71" s="1">
        <v>0.68</v>
      </c>
      <c r="D71" s="1">
        <v>2.1800000000000002</v>
      </c>
      <c r="E71" s="1">
        <v>-2.73</v>
      </c>
      <c r="F71" s="1">
        <v>1.51</v>
      </c>
      <c r="G71" s="1">
        <v>4.3600000000000003</v>
      </c>
      <c r="H71" s="1">
        <v>3.47</v>
      </c>
      <c r="I71" s="1">
        <v>4.5599999999999996</v>
      </c>
      <c r="J71" s="1">
        <v>4.8899999999999997</v>
      </c>
      <c r="K71" s="1">
        <v>2.78</v>
      </c>
      <c r="M71" s="1">
        <v>193103</v>
      </c>
      <c r="N71" s="1">
        <v>-1.38</v>
      </c>
      <c r="O71" s="1">
        <v>-5.15</v>
      </c>
      <c r="P71" s="1">
        <v>-5.75</v>
      </c>
      <c r="Q71" s="1">
        <v>-3.8</v>
      </c>
      <c r="R71" s="1">
        <v>-4.93</v>
      </c>
      <c r="S71" s="1">
        <v>-4.67</v>
      </c>
      <c r="T71" s="1">
        <v>-6.5</v>
      </c>
      <c r="U71" s="1">
        <v>-10.55</v>
      </c>
      <c r="V71" s="1">
        <v>-9.26</v>
      </c>
      <c r="W71" s="1">
        <v>-11.28</v>
      </c>
      <c r="Y71" s="1">
        <v>193602</v>
      </c>
      <c r="Z71" s="1">
        <v>1.98</v>
      </c>
      <c r="AA71" s="1">
        <v>4.87</v>
      </c>
      <c r="AB71" s="1">
        <v>5.92</v>
      </c>
      <c r="AC71" s="1">
        <v>5.91</v>
      </c>
      <c r="AD71" s="1">
        <v>5.1100000000000003</v>
      </c>
      <c r="AE71" s="1">
        <v>7.97</v>
      </c>
      <c r="AF71" s="1">
        <v>5.71</v>
      </c>
      <c r="AG71" s="1">
        <v>2.95</v>
      </c>
      <c r="AH71" s="1">
        <v>3.71</v>
      </c>
      <c r="AI71" s="1">
        <v>1.51</v>
      </c>
      <c r="AK71">
        <v>195608</v>
      </c>
      <c r="AL71">
        <v>-7.69</v>
      </c>
      <c r="AM71">
        <v>-2.4300000000000002</v>
      </c>
      <c r="AN71">
        <v>-1.3</v>
      </c>
      <c r="AO71">
        <v>-0.89</v>
      </c>
      <c r="AP71">
        <v>-2.71</v>
      </c>
      <c r="AQ71">
        <v>-2.11</v>
      </c>
      <c r="AR71">
        <v>-1.06</v>
      </c>
      <c r="AS71">
        <v>-0.55000000000000004</v>
      </c>
      <c r="AT71">
        <v>-1.1599999999999999</v>
      </c>
      <c r="AU71">
        <v>-2.4900000000000002</v>
      </c>
      <c r="AV71">
        <v>-2.93</v>
      </c>
      <c r="AW71">
        <v>-1.87</v>
      </c>
      <c r="AX71">
        <v>-2.35</v>
      </c>
      <c r="AY71">
        <v>-1.36</v>
      </c>
      <c r="AZ71">
        <v>-0.76</v>
      </c>
      <c r="BA71">
        <v>-0.75</v>
      </c>
      <c r="BB71">
        <v>-0.34</v>
      </c>
      <c r="BC71">
        <v>-1.37</v>
      </c>
      <c r="BD71">
        <v>-0.95</v>
      </c>
      <c r="BF71" s="1">
        <v>195608</v>
      </c>
      <c r="BG71" s="1">
        <v>-1.1399999999999999</v>
      </c>
      <c r="BH71" s="1">
        <v>-2.62</v>
      </c>
      <c r="BI71" s="1">
        <v>-1.63</v>
      </c>
      <c r="BJ71" s="1">
        <v>-0.31</v>
      </c>
      <c r="BK71" s="1">
        <v>-2.76</v>
      </c>
      <c r="BL71" s="1">
        <v>-2.4</v>
      </c>
      <c r="BM71" s="1">
        <v>-1.19</v>
      </c>
      <c r="BN71" s="1">
        <v>-1.24</v>
      </c>
      <c r="BO71" s="1">
        <v>-7.0000000000000007E-2</v>
      </c>
      <c r="BP71" s="1">
        <v>-3.27</v>
      </c>
      <c r="BQ71" s="1">
        <v>-2.25</v>
      </c>
      <c r="BR71" s="1">
        <v>-2.33</v>
      </c>
      <c r="BS71" s="1">
        <v>-2.4700000000000002</v>
      </c>
      <c r="BT71" s="1">
        <v>-1.41</v>
      </c>
      <c r="BU71" s="1">
        <v>-0.97</v>
      </c>
      <c r="BV71" s="1">
        <v>-1.68</v>
      </c>
      <c r="BW71" s="1">
        <v>-0.79</v>
      </c>
      <c r="BX71" s="1">
        <v>-1.1100000000000001</v>
      </c>
      <c r="BY71" s="1">
        <v>0.97</v>
      </c>
      <c r="CA71" s="1">
        <v>193108</v>
      </c>
      <c r="CB71" s="1">
        <v>-0.44</v>
      </c>
      <c r="CC71" s="1">
        <v>-0.32</v>
      </c>
      <c r="CD71" s="1">
        <v>-0.91</v>
      </c>
      <c r="CE71" s="1">
        <v>-3.85</v>
      </c>
      <c r="CF71" s="1">
        <v>0.24</v>
      </c>
      <c r="CG71" s="1">
        <v>-0.88</v>
      </c>
      <c r="CH71" s="1">
        <v>-0.67</v>
      </c>
      <c r="CI71" s="1">
        <v>-2.12</v>
      </c>
      <c r="CJ71" s="1">
        <v>-4.66</v>
      </c>
      <c r="CK71" s="1">
        <v>0.41</v>
      </c>
      <c r="CL71" s="1">
        <v>7.0000000000000007E-2</v>
      </c>
      <c r="CM71" s="1">
        <v>-1.46</v>
      </c>
      <c r="CN71" s="1">
        <v>-0.3</v>
      </c>
      <c r="CO71" s="1">
        <v>-0.99</v>
      </c>
      <c r="CP71" s="1">
        <v>-0.35</v>
      </c>
      <c r="CQ71" s="1">
        <v>-2.0299999999999998</v>
      </c>
      <c r="CR71" s="1">
        <v>-2.21</v>
      </c>
      <c r="CS71" s="1">
        <v>-2.71</v>
      </c>
      <c r="CT71" s="1">
        <v>-6.64</v>
      </c>
      <c r="CV71" s="1">
        <v>193208</v>
      </c>
      <c r="CW71" s="1">
        <v>87.87</v>
      </c>
      <c r="CX71" s="1">
        <v>36.35</v>
      </c>
      <c r="CY71" s="1">
        <v>44.34</v>
      </c>
      <c r="CZ71" s="1">
        <v>58.95</v>
      </c>
      <c r="DA71" s="1">
        <v>36.51</v>
      </c>
      <c r="DB71" s="1">
        <v>40.31</v>
      </c>
      <c r="DC71" s="1">
        <v>45.54</v>
      </c>
      <c r="DD71" s="1">
        <v>43.58</v>
      </c>
      <c r="DE71" s="1">
        <v>65.709999999999994</v>
      </c>
      <c r="DF71" s="1">
        <v>42.14</v>
      </c>
      <c r="DG71" s="1">
        <v>31.2</v>
      </c>
      <c r="DH71" s="1">
        <v>36.020000000000003</v>
      </c>
      <c r="DI71" s="1">
        <v>44.59</v>
      </c>
      <c r="DJ71" s="1">
        <v>44.98</v>
      </c>
      <c r="DK71" s="1">
        <v>46.1</v>
      </c>
      <c r="DL71" s="1">
        <v>41.78</v>
      </c>
      <c r="DM71" s="1">
        <v>45.43</v>
      </c>
      <c r="DN71" s="1">
        <v>58.91</v>
      </c>
      <c r="DO71" s="1">
        <v>72.92</v>
      </c>
      <c r="DQ71" s="1">
        <v>193108</v>
      </c>
      <c r="DR71" s="1">
        <v>-99.99</v>
      </c>
      <c r="DS71" s="1">
        <v>-4.8899999999999997</v>
      </c>
      <c r="DT71" s="1">
        <v>-1.38</v>
      </c>
      <c r="DU71" s="1">
        <v>0.57999999999999996</v>
      </c>
      <c r="DV71" s="1">
        <v>-5.61</v>
      </c>
      <c r="DW71" s="1">
        <v>-1.76</v>
      </c>
      <c r="DX71" s="1">
        <v>-2.14</v>
      </c>
      <c r="DY71" s="1">
        <v>0.2</v>
      </c>
      <c r="DZ71" s="1">
        <v>0.09</v>
      </c>
      <c r="EA71" s="1">
        <v>-6.67</v>
      </c>
      <c r="EB71" s="1">
        <v>-4.59</v>
      </c>
      <c r="EC71" s="1">
        <v>-3.46</v>
      </c>
      <c r="ED71" s="1">
        <v>-7.0000000000000007E-2</v>
      </c>
      <c r="EE71" s="1">
        <v>-3.08</v>
      </c>
      <c r="EF71" s="1">
        <v>-1.2</v>
      </c>
      <c r="EG71" s="1">
        <v>-1.17</v>
      </c>
      <c r="EH71" s="1">
        <v>1.56</v>
      </c>
      <c r="EI71" s="1">
        <v>-0.43</v>
      </c>
      <c r="EJ71" s="1">
        <v>0.62</v>
      </c>
      <c r="EL71">
        <v>193108</v>
      </c>
      <c r="EM71">
        <v>0.41</v>
      </c>
      <c r="EN71">
        <v>-1.97</v>
      </c>
      <c r="EO71">
        <v>-1.49</v>
      </c>
      <c r="EP71">
        <v>0.03</v>
      </c>
      <c r="ER71" s="1">
        <v>193202</v>
      </c>
      <c r="ES71" s="1">
        <v>1.62</v>
      </c>
      <c r="EU71" s="1">
        <v>193103</v>
      </c>
      <c r="EV71" s="1">
        <v>5.07</v>
      </c>
      <c r="EX71" s="1">
        <v>193602</v>
      </c>
      <c r="EY71" s="1">
        <v>1.8</v>
      </c>
      <c r="FA71" s="1">
        <v>193202</v>
      </c>
      <c r="FB71" s="1" t="str">
        <f>IF(ISERROR(VLOOKUP($FA71,MOM,LOOKUPS!C$12,0)*$FB$6+VLOOKUP($FA71,STREV,LOOKUPS!C$10,0)*$FC$6+VLOOKUP($FA71,LTREV,LOOKUPS!C$9,0)*$FD$6+VLOOKUP($FA71,CFP,LOOKUPS!C$6,0)*$FE$6+VLOOKUP($FA71,EP,LOOKUPS!C$8,0)*$FF$6+VLOOKUP($FA71,BM,LOOKUPS!C$5,0)*$FG$6+VLOOKUP($FA71,DIV,LOOKUPS!C$7,0)*$FH$6++VLOOKUP($FA71,SIZE,LOOKUPS!C$11,0)*$FI$6),"",VLOOKUP($FA71,MOM,LOOKUPS!C$12,0)*$FB$6+VLOOKUP($FA71,STREV,LOOKUPS!C$10,0)*$FC$6+VLOOKUP($FA71,LTREV,LOOKUPS!C$9,0)*$FD$6+VLOOKUP($FA71,CFP,LOOKUPS!C$6,0)*$FE$6+VLOOKUP($FA71,EP,LOOKUPS!C$8,0)*$FF$6+VLOOKUP($FA71,BM,LOOKUPS!C$5,0)*$FG$6+VLOOKUP($FA71,DIV,LOOKUPS!C$7,0)*$FH$6++VLOOKUP($FA71,SIZE,LOOKUPS!C$11,0)*$FI$6)</f>
        <v/>
      </c>
      <c r="FC71" s="1" t="str">
        <f>IF(ISERROR(VLOOKUP($FA71,MOM,LOOKUPS!D$12,0)*$FB$6+VLOOKUP($FA71,STREV,LOOKUPS!D$10,0)*$FC$6+VLOOKUP($FA71,LTREV,LOOKUPS!D$9,0)*$FD$6+VLOOKUP($FA71,CFP,LOOKUPS!D$6,0)*$FE$6+VLOOKUP($FA71,EP,LOOKUPS!D$8,0)*$FF$6+VLOOKUP($FA71,BM,LOOKUPS!D$5,0)*$FG$6+VLOOKUP($FA71,DIV,LOOKUPS!D$7,0)*$FH$6++VLOOKUP($FA71,SIZE,LOOKUPS!D$11,0)*$FI$6),"",VLOOKUP($FA71,MOM,LOOKUPS!D$12,0)*$FB$6+VLOOKUP($FA71,STREV,LOOKUPS!D$10,0)*$FC$6+VLOOKUP($FA71,LTREV,LOOKUPS!D$9,0)*$FD$6+VLOOKUP($FA71,CFP,LOOKUPS!D$6,0)*$FE$6+VLOOKUP($FA71,EP,LOOKUPS!D$8,0)*$FF$6+VLOOKUP($FA71,BM,LOOKUPS!D$5,0)*$FG$6+VLOOKUP($FA71,DIV,LOOKUPS!D$7,0)*$FH$6++VLOOKUP($FA71,SIZE,LOOKUPS!D$11,0)*$FI$6)</f>
        <v/>
      </c>
      <c r="FD71" s="1" t="str">
        <f>IF(ISERROR(VLOOKUP($FA71,MOM,LOOKUPS!E$12,0)*$FB$6+VLOOKUP($FA71,STREV,LOOKUPS!E$10,0)*$FC$6+VLOOKUP($FA71,LTREV,LOOKUPS!E$9,0)*$FD$6+VLOOKUP($FA71,CFP,LOOKUPS!E$6,0)*$FE$6+VLOOKUP($FA71,EP,LOOKUPS!E$8,0)*$FF$6+VLOOKUP($FA71,BM,LOOKUPS!E$5,0)*$FG$6+VLOOKUP($FA71,DIV,LOOKUPS!E$7,0)*$FH$6++VLOOKUP($FA71,SIZE,LOOKUPS!E$11,0)*$FI$6),"",VLOOKUP($FA71,MOM,LOOKUPS!E$12,0)*$FB$6+VLOOKUP($FA71,STREV,LOOKUPS!E$10,0)*$FC$6+VLOOKUP($FA71,LTREV,LOOKUPS!E$9,0)*$FD$6+VLOOKUP($FA71,CFP,LOOKUPS!E$6,0)*$FE$6+VLOOKUP($FA71,EP,LOOKUPS!E$8,0)*$FF$6+VLOOKUP($FA71,BM,LOOKUPS!E$5,0)*$FG$6+VLOOKUP($FA71,DIV,LOOKUPS!E$7,0)*$FH$6++VLOOKUP($FA71,SIZE,LOOKUPS!E$11,0)*$FI$6)</f>
        <v/>
      </c>
      <c r="FE71" s="1" t="str">
        <f>IF(ISERROR(VLOOKUP($FA71,MOM,LOOKUPS!F$12,0)*$FB$6+VLOOKUP($FA71,STREV,LOOKUPS!F$10,0)*$FC$6+VLOOKUP($FA71,LTREV,LOOKUPS!F$9,0)*$FD$6+VLOOKUP($FA71,CFP,LOOKUPS!F$6,0)*$FE$6+VLOOKUP($FA71,EP,LOOKUPS!F$8,0)*$FF$6+VLOOKUP($FA71,BM,LOOKUPS!F$5,0)*$FG$6+VLOOKUP($FA71,DIV,LOOKUPS!F$7,0)*$FH$6++VLOOKUP($FA71,SIZE,LOOKUPS!F$11,0)*$FI$6),"",VLOOKUP($FA71,MOM,LOOKUPS!F$12,0)*$FB$6+VLOOKUP($FA71,STREV,LOOKUPS!F$10,0)*$FC$6+VLOOKUP($FA71,LTREV,LOOKUPS!F$9,0)*$FD$6+VLOOKUP($FA71,CFP,LOOKUPS!F$6,0)*$FE$6+VLOOKUP($FA71,EP,LOOKUPS!F$8,0)*$FF$6+VLOOKUP($FA71,BM,LOOKUPS!F$5,0)*$FG$6+VLOOKUP($FA71,DIV,LOOKUPS!F$7,0)*$FH$6++VLOOKUP($FA71,SIZE,LOOKUPS!F$11,0)*$FI$6)</f>
        <v/>
      </c>
      <c r="FF71" s="1" t="str">
        <f>IF(ISERROR(VLOOKUP($FA71,MOM,LOOKUPS!G$12,0)*$FB$6+VLOOKUP($FA71,STREV,LOOKUPS!G$10,0)*$FC$6+VLOOKUP($FA71,LTREV,LOOKUPS!G$9,0)*$FD$6+VLOOKUP($FA71,CFP,LOOKUPS!G$6,0)*$FE$6+VLOOKUP($FA71,EP,LOOKUPS!G$8,0)*$FF$6+VLOOKUP($FA71,BM,LOOKUPS!G$5,0)*$FG$6+VLOOKUP($FA71,DIV,LOOKUPS!G$7,0)*$FH$6++VLOOKUP($FA71,SIZE,LOOKUPS!G$11,0)*$FI$6),"",VLOOKUP($FA71,MOM,LOOKUPS!G$12,0)*$FB$6+VLOOKUP($FA71,STREV,LOOKUPS!G$10,0)*$FC$6+VLOOKUP($FA71,LTREV,LOOKUPS!G$9,0)*$FD$6+VLOOKUP($FA71,CFP,LOOKUPS!G$6,0)*$FE$6+VLOOKUP($FA71,EP,LOOKUPS!G$8,0)*$FF$6+VLOOKUP($FA71,BM,LOOKUPS!G$5,0)*$FG$6+VLOOKUP($FA71,DIV,LOOKUPS!G$7,0)*$FH$6++VLOOKUP($FA71,SIZE,LOOKUPS!G$11,0)*$FI$6)</f>
        <v/>
      </c>
      <c r="FG71" s="1" t="str">
        <f>IF(ISERROR(VLOOKUP($FA71,MOM,LOOKUPS!H$12,0)*$FB$6+VLOOKUP($FA71,STREV,LOOKUPS!H$10,0)*$FC$6+VLOOKUP($FA71,LTREV,LOOKUPS!H$9,0)*$FD$6+VLOOKUP($FA71,CFP,LOOKUPS!H$6,0)*$FE$6+VLOOKUP($FA71,EP,LOOKUPS!H$8,0)*$FF$6+VLOOKUP($FA71,BM,LOOKUPS!H$5,0)*$FG$6+VLOOKUP($FA71,DIV,LOOKUPS!H$7,0)*$FH$6++VLOOKUP($FA71,SIZE,LOOKUPS!H$11,0)*$FI$6),"",VLOOKUP($FA71,MOM,LOOKUPS!H$12,0)*$FB$6+VLOOKUP($FA71,STREV,LOOKUPS!H$10,0)*$FC$6+VLOOKUP($FA71,LTREV,LOOKUPS!H$9,0)*$FD$6+VLOOKUP($FA71,CFP,LOOKUPS!H$6,0)*$FE$6+VLOOKUP($FA71,EP,LOOKUPS!H$8,0)*$FF$6+VLOOKUP($FA71,BM,LOOKUPS!H$5,0)*$FG$6+VLOOKUP($FA71,DIV,LOOKUPS!H$7,0)*$FH$6++VLOOKUP($FA71,SIZE,LOOKUPS!H$11,0)*$FI$6)</f>
        <v/>
      </c>
      <c r="FH71" s="1" t="str">
        <f>IF(ISERROR(VLOOKUP($FA71,MOM,LOOKUPS!I$12,0)*$FB$6+VLOOKUP($FA71,STREV,LOOKUPS!I$10,0)*$FC$6+VLOOKUP($FA71,LTREV,LOOKUPS!I$9,0)*$FD$6+VLOOKUP($FA71,CFP,LOOKUPS!I$6,0)*$FE$6+VLOOKUP($FA71,EP,LOOKUPS!I$8,0)*$FF$6+VLOOKUP($FA71,BM,LOOKUPS!I$5,0)*$FG$6+VLOOKUP($FA71,DIV,LOOKUPS!I$7,0)*$FH$6++VLOOKUP($FA71,SIZE,LOOKUPS!I$11,0)*$FI$6),"",VLOOKUP($FA71,MOM,LOOKUPS!I$12,0)*$FB$6+VLOOKUP($FA71,STREV,LOOKUPS!I$10,0)*$FC$6+VLOOKUP($FA71,LTREV,LOOKUPS!I$9,0)*$FD$6+VLOOKUP($FA71,CFP,LOOKUPS!I$6,0)*$FE$6+VLOOKUP($FA71,EP,LOOKUPS!I$8,0)*$FF$6+VLOOKUP($FA71,BM,LOOKUPS!I$5,0)*$FG$6+VLOOKUP($FA71,DIV,LOOKUPS!I$7,0)*$FH$6++VLOOKUP($FA71,SIZE,LOOKUPS!I$11,0)*$FI$6)</f>
        <v/>
      </c>
      <c r="FI71" s="1" t="str">
        <f>IF(ISERROR(VLOOKUP($FA71,MOM,LOOKUPS!J$12,0)*$FB$6+VLOOKUP($FA71,STREV,LOOKUPS!J$10,0)*$FC$6+VLOOKUP($FA71,LTREV,LOOKUPS!J$9,0)*$FD$6+VLOOKUP($FA71,CFP,LOOKUPS!J$6,0)*$FE$6+VLOOKUP($FA71,EP,LOOKUPS!J$8,0)*$FF$6+VLOOKUP($FA71,BM,LOOKUPS!J$5,0)*$FG$6+VLOOKUP($FA71,DIV,LOOKUPS!J$7,0)*$FH$6++VLOOKUP($FA71,SIZE,LOOKUPS!J$11,0)*$FI$6),"",VLOOKUP($FA71,MOM,LOOKUPS!J$12,0)*$FB$6+VLOOKUP($FA71,STREV,LOOKUPS!J$10,0)*$FC$6+VLOOKUP($FA71,LTREV,LOOKUPS!J$9,0)*$FD$6+VLOOKUP($FA71,CFP,LOOKUPS!J$6,0)*$FE$6+VLOOKUP($FA71,EP,LOOKUPS!J$8,0)*$FF$6+VLOOKUP($FA71,BM,LOOKUPS!J$5,0)*$FG$6+VLOOKUP($FA71,DIV,LOOKUPS!J$7,0)*$FH$6++VLOOKUP($FA71,SIZE,LOOKUPS!J$11,0)*$FI$6)</f>
        <v/>
      </c>
      <c r="FJ71" s="1" t="str">
        <f>IF(ISERROR(VLOOKUP($FA71,MOM,LOOKUPS!K$12,0)*$FB$6+VLOOKUP($FA71,STREV,LOOKUPS!K$10,0)*$FC$6+VLOOKUP($FA71,LTREV,LOOKUPS!K$9,0)*$FD$6+VLOOKUP($FA71,CFP,LOOKUPS!K$6,0)*$FE$6+VLOOKUP($FA71,EP,LOOKUPS!K$8,0)*$FF$6+VLOOKUP($FA71,BM,LOOKUPS!K$5,0)*$FG$6+VLOOKUP($FA71,DIV,LOOKUPS!K$7,0)*$FH$6++VLOOKUP($FA71,SIZE,LOOKUPS!K$11,0)*$FI$6),"",VLOOKUP($FA71,MOM,LOOKUPS!K$12,0)*$FB$6+VLOOKUP($FA71,STREV,LOOKUPS!K$10,0)*$FC$6+VLOOKUP($FA71,LTREV,LOOKUPS!K$9,0)*$FD$6+VLOOKUP($FA71,CFP,LOOKUPS!K$6,0)*$FE$6+VLOOKUP($FA71,EP,LOOKUPS!K$8,0)*$FF$6+VLOOKUP($FA71,BM,LOOKUPS!K$5,0)*$FG$6+VLOOKUP($FA71,DIV,LOOKUPS!K$7,0)*$FH$6++VLOOKUP($FA71,SIZE,LOOKUPS!K$11,0)*$FI$6)</f>
        <v/>
      </c>
      <c r="FK71" s="1" t="str">
        <f>IF(ISERROR(VLOOKUP($FA71,MOM,LOOKUPS!L$12,0)*$FB$6+VLOOKUP($FA71,STREV,LOOKUPS!L$10,0)*$FC$6+VLOOKUP($FA71,LTREV,LOOKUPS!L$9,0)*$FD$6+VLOOKUP($FA71,CFP,LOOKUPS!L$6,0)*$FE$6+VLOOKUP($FA71,EP,LOOKUPS!L$8,0)*$FF$6+VLOOKUP($FA71,BM,LOOKUPS!L$5,0)*$FG$6+VLOOKUP($FA71,DIV,LOOKUPS!L$7,0)*$FH$6++VLOOKUP($FA71,SIZE,LOOKUPS!L$11,0)*$FI$6),"",VLOOKUP($FA71,MOM,LOOKUPS!L$12,0)*$FB$6+VLOOKUP($FA71,STREV,LOOKUPS!L$10,0)*$FC$6+VLOOKUP($FA71,LTREV,LOOKUPS!L$9,0)*$FD$6+VLOOKUP($FA71,CFP,LOOKUPS!L$6,0)*$FE$6+VLOOKUP($FA71,EP,LOOKUPS!L$8,0)*$FF$6+VLOOKUP($FA71,BM,LOOKUPS!L$5,0)*$FG$6+VLOOKUP($FA71,DIV,LOOKUPS!L$7,0)*$FH$6++VLOOKUP($FA71,SIZE,LOOKUPS!L$11,0)*$FI$6)</f>
        <v/>
      </c>
    </row>
    <row r="72" spans="1:167" x14ac:dyDescent="0.3">
      <c r="A72" s="1">
        <v>193203</v>
      </c>
      <c r="B72" s="1">
        <v>-20.41</v>
      </c>
      <c r="C72" s="1">
        <v>-16.920000000000002</v>
      </c>
      <c r="D72" s="1">
        <v>-13.92</v>
      </c>
      <c r="E72" s="1">
        <v>-12.7</v>
      </c>
      <c r="F72" s="1">
        <v>-10.35</v>
      </c>
      <c r="G72" s="1">
        <v>-14.24</v>
      </c>
      <c r="H72" s="1">
        <v>-11.19</v>
      </c>
      <c r="I72" s="1">
        <v>-9.1199999999999992</v>
      </c>
      <c r="J72" s="1">
        <v>-7.93</v>
      </c>
      <c r="K72" s="1">
        <v>-5.86</v>
      </c>
      <c r="M72" s="1">
        <v>193104</v>
      </c>
      <c r="N72" s="1">
        <v>-17.12</v>
      </c>
      <c r="O72" s="1">
        <v>-17.420000000000002</v>
      </c>
      <c r="P72" s="1">
        <v>-17</v>
      </c>
      <c r="Q72" s="1">
        <v>-18.079999999999998</v>
      </c>
      <c r="R72" s="1">
        <v>-16.350000000000001</v>
      </c>
      <c r="S72" s="1">
        <v>-11.92</v>
      </c>
      <c r="T72" s="1">
        <v>-13.9</v>
      </c>
      <c r="U72" s="1">
        <v>-10.6</v>
      </c>
      <c r="V72" s="1">
        <v>-11.51</v>
      </c>
      <c r="W72" s="1">
        <v>-18.93</v>
      </c>
      <c r="Y72" s="1">
        <v>193603</v>
      </c>
      <c r="Z72" s="1">
        <v>-0.02</v>
      </c>
      <c r="AA72" s="1">
        <v>-1.78</v>
      </c>
      <c r="AB72" s="1">
        <v>1.22</v>
      </c>
      <c r="AC72" s="1">
        <v>0.53</v>
      </c>
      <c r="AD72" s="1">
        <v>-2.87</v>
      </c>
      <c r="AE72" s="1">
        <v>1.08</v>
      </c>
      <c r="AF72" s="1">
        <v>2.76</v>
      </c>
      <c r="AG72" s="1">
        <v>1.76</v>
      </c>
      <c r="AH72" s="1">
        <v>1.99</v>
      </c>
      <c r="AI72" s="1">
        <v>2.16</v>
      </c>
      <c r="AK72">
        <v>195609</v>
      </c>
      <c r="AL72">
        <v>2.08</v>
      </c>
      <c r="AM72">
        <v>-4.93</v>
      </c>
      <c r="AN72">
        <v>-3.87</v>
      </c>
      <c r="AO72">
        <v>-3.07</v>
      </c>
      <c r="AP72">
        <v>-5.58</v>
      </c>
      <c r="AQ72">
        <v>-3.53</v>
      </c>
      <c r="AR72">
        <v>-4.43</v>
      </c>
      <c r="AS72">
        <v>-3.07</v>
      </c>
      <c r="AT72">
        <v>-3.14</v>
      </c>
      <c r="AU72">
        <v>-5.4</v>
      </c>
      <c r="AV72">
        <v>-5.75</v>
      </c>
      <c r="AW72">
        <v>-3.63</v>
      </c>
      <c r="AX72">
        <v>-3.42</v>
      </c>
      <c r="AY72">
        <v>-4.25</v>
      </c>
      <c r="AZ72">
        <v>-4.6100000000000003</v>
      </c>
      <c r="BA72">
        <v>-3.2</v>
      </c>
      <c r="BB72">
        <v>-2.93</v>
      </c>
      <c r="BC72">
        <v>-3.37</v>
      </c>
      <c r="BD72">
        <v>-2.91</v>
      </c>
      <c r="BF72" s="1">
        <v>195609</v>
      </c>
      <c r="BG72" s="1">
        <v>-1.19</v>
      </c>
      <c r="BH72" s="1">
        <v>-5.13</v>
      </c>
      <c r="BI72" s="1">
        <v>-3.73</v>
      </c>
      <c r="BJ72" s="1">
        <v>-3.12</v>
      </c>
      <c r="BK72" s="1">
        <v>-5.78</v>
      </c>
      <c r="BL72" s="1">
        <v>-3.7</v>
      </c>
      <c r="BM72" s="1">
        <v>-3.71</v>
      </c>
      <c r="BN72" s="1">
        <v>-3.86</v>
      </c>
      <c r="BO72" s="1">
        <v>-2.79</v>
      </c>
      <c r="BP72" s="1">
        <v>-6.8</v>
      </c>
      <c r="BQ72" s="1">
        <v>-4.75</v>
      </c>
      <c r="BR72" s="1">
        <v>-3.84</v>
      </c>
      <c r="BS72" s="1">
        <v>-3.56</v>
      </c>
      <c r="BT72" s="1">
        <v>-4.4000000000000004</v>
      </c>
      <c r="BU72" s="1">
        <v>-2.99</v>
      </c>
      <c r="BV72" s="1">
        <v>-3.94</v>
      </c>
      <c r="BW72" s="1">
        <v>-3.77</v>
      </c>
      <c r="BX72" s="1">
        <v>-3.24</v>
      </c>
      <c r="BY72" s="1">
        <v>-2.34</v>
      </c>
      <c r="CA72" s="1">
        <v>193109</v>
      </c>
      <c r="CB72" s="1">
        <v>-15.83</v>
      </c>
      <c r="CC72" s="1">
        <v>-28.73</v>
      </c>
      <c r="CD72" s="1">
        <v>-30.41</v>
      </c>
      <c r="CE72" s="1">
        <v>-32.090000000000003</v>
      </c>
      <c r="CF72" s="1">
        <v>-29.87</v>
      </c>
      <c r="CG72" s="1">
        <v>-27.61</v>
      </c>
      <c r="CH72" s="1">
        <v>-31.37</v>
      </c>
      <c r="CI72" s="1">
        <v>-32.36</v>
      </c>
      <c r="CJ72" s="1">
        <v>-30.85</v>
      </c>
      <c r="CK72" s="1">
        <v>-29.22</v>
      </c>
      <c r="CL72" s="1">
        <v>-30.5</v>
      </c>
      <c r="CM72" s="1">
        <v>-26.43</v>
      </c>
      <c r="CN72" s="1">
        <v>-28.77</v>
      </c>
      <c r="CO72" s="1">
        <v>-31.07</v>
      </c>
      <c r="CP72" s="1">
        <v>-31.66</v>
      </c>
      <c r="CQ72" s="1">
        <v>-30.14</v>
      </c>
      <c r="CR72" s="1">
        <v>-34.58</v>
      </c>
      <c r="CS72" s="1">
        <v>-34.17</v>
      </c>
      <c r="CT72" s="1">
        <v>-27.47</v>
      </c>
      <c r="CV72" s="1">
        <v>193209</v>
      </c>
      <c r="CW72" s="1">
        <v>-6.58</v>
      </c>
      <c r="CX72" s="1">
        <v>-4.22</v>
      </c>
      <c r="CY72" s="1">
        <v>-4.16</v>
      </c>
      <c r="CZ72" s="1">
        <v>-5.31</v>
      </c>
      <c r="DA72" s="1">
        <v>-5.0999999999999996</v>
      </c>
      <c r="DB72" s="1">
        <v>-3.6</v>
      </c>
      <c r="DC72" s="1">
        <v>-4.76</v>
      </c>
      <c r="DD72" s="1">
        <v>-2.23</v>
      </c>
      <c r="DE72" s="1">
        <v>-6.94</v>
      </c>
      <c r="DF72" s="1">
        <v>-8.48</v>
      </c>
      <c r="DG72" s="1">
        <v>-1.91</v>
      </c>
      <c r="DH72" s="1">
        <v>-2.4500000000000002</v>
      </c>
      <c r="DI72" s="1">
        <v>-4.76</v>
      </c>
      <c r="DJ72" s="1">
        <v>-4.4000000000000004</v>
      </c>
      <c r="DK72" s="1">
        <v>-5.13</v>
      </c>
      <c r="DL72" s="1">
        <v>-2.41</v>
      </c>
      <c r="DM72" s="1">
        <v>-2.0499999999999998</v>
      </c>
      <c r="DN72" s="1">
        <v>-5.96</v>
      </c>
      <c r="DO72" s="1">
        <v>-7.98</v>
      </c>
      <c r="DQ72" s="1">
        <v>193109</v>
      </c>
      <c r="DR72" s="1">
        <v>-99.99</v>
      </c>
      <c r="DS72" s="1">
        <v>-29.88</v>
      </c>
      <c r="DT72" s="1">
        <v>-30.99</v>
      </c>
      <c r="DU72" s="1">
        <v>-30.51</v>
      </c>
      <c r="DV72" s="1">
        <v>-29.22</v>
      </c>
      <c r="DW72" s="1">
        <v>-31.47</v>
      </c>
      <c r="DX72" s="1">
        <v>-32.130000000000003</v>
      </c>
      <c r="DY72" s="1">
        <v>-29.31</v>
      </c>
      <c r="DZ72" s="1">
        <v>-30.4</v>
      </c>
      <c r="EA72" s="1">
        <v>-25.26</v>
      </c>
      <c r="EB72" s="1">
        <v>-33.020000000000003</v>
      </c>
      <c r="EC72" s="1">
        <v>-31.17</v>
      </c>
      <c r="ED72" s="1">
        <v>-31.77</v>
      </c>
      <c r="EE72" s="1">
        <v>-31.44</v>
      </c>
      <c r="EF72" s="1">
        <v>-32.83</v>
      </c>
      <c r="EG72" s="1">
        <v>-27.89</v>
      </c>
      <c r="EH72" s="1">
        <v>-30.73</v>
      </c>
      <c r="EI72" s="1">
        <v>-32.31</v>
      </c>
      <c r="EJ72" s="1">
        <v>-28.43</v>
      </c>
      <c r="EL72">
        <v>193109</v>
      </c>
      <c r="EM72">
        <v>-29.13</v>
      </c>
      <c r="EN72">
        <v>0.56000000000000005</v>
      </c>
      <c r="EO72">
        <v>-6.75</v>
      </c>
      <c r="EP72">
        <v>0.03</v>
      </c>
      <c r="ER72" s="1">
        <v>193203</v>
      </c>
      <c r="ES72" s="1">
        <v>10.33</v>
      </c>
      <c r="EU72" s="1">
        <v>193104</v>
      </c>
      <c r="EV72" s="1">
        <v>-5.49</v>
      </c>
      <c r="EX72" s="1">
        <v>193603</v>
      </c>
      <c r="EY72" s="1">
        <v>-1.58</v>
      </c>
      <c r="FA72" s="1">
        <v>193203</v>
      </c>
      <c r="FB72" s="1" t="str">
        <f>IF(ISERROR(VLOOKUP($FA72,MOM,LOOKUPS!C$12,0)*$FB$6+VLOOKUP($FA72,STREV,LOOKUPS!C$10,0)*$FC$6+VLOOKUP($FA72,LTREV,LOOKUPS!C$9,0)*$FD$6+VLOOKUP($FA72,CFP,LOOKUPS!C$6,0)*$FE$6+VLOOKUP($FA72,EP,LOOKUPS!C$8,0)*$FF$6+VLOOKUP($FA72,BM,LOOKUPS!C$5,0)*$FG$6+VLOOKUP($FA72,DIV,LOOKUPS!C$7,0)*$FH$6++VLOOKUP($FA72,SIZE,LOOKUPS!C$11,0)*$FI$6),"",VLOOKUP($FA72,MOM,LOOKUPS!C$12,0)*$FB$6+VLOOKUP($FA72,STREV,LOOKUPS!C$10,0)*$FC$6+VLOOKUP($FA72,LTREV,LOOKUPS!C$9,0)*$FD$6+VLOOKUP($FA72,CFP,LOOKUPS!C$6,0)*$FE$6+VLOOKUP($FA72,EP,LOOKUPS!C$8,0)*$FF$6+VLOOKUP($FA72,BM,LOOKUPS!C$5,0)*$FG$6+VLOOKUP($FA72,DIV,LOOKUPS!C$7,0)*$FH$6++VLOOKUP($FA72,SIZE,LOOKUPS!C$11,0)*$FI$6)</f>
        <v/>
      </c>
      <c r="FC72" s="1" t="str">
        <f>IF(ISERROR(VLOOKUP($FA72,MOM,LOOKUPS!D$12,0)*$FB$6+VLOOKUP($FA72,STREV,LOOKUPS!D$10,0)*$FC$6+VLOOKUP($FA72,LTREV,LOOKUPS!D$9,0)*$FD$6+VLOOKUP($FA72,CFP,LOOKUPS!D$6,0)*$FE$6+VLOOKUP($FA72,EP,LOOKUPS!D$8,0)*$FF$6+VLOOKUP($FA72,BM,LOOKUPS!D$5,0)*$FG$6+VLOOKUP($FA72,DIV,LOOKUPS!D$7,0)*$FH$6++VLOOKUP($FA72,SIZE,LOOKUPS!D$11,0)*$FI$6),"",VLOOKUP($FA72,MOM,LOOKUPS!D$12,0)*$FB$6+VLOOKUP($FA72,STREV,LOOKUPS!D$10,0)*$FC$6+VLOOKUP($FA72,LTREV,LOOKUPS!D$9,0)*$FD$6+VLOOKUP($FA72,CFP,LOOKUPS!D$6,0)*$FE$6+VLOOKUP($FA72,EP,LOOKUPS!D$8,0)*$FF$6+VLOOKUP($FA72,BM,LOOKUPS!D$5,0)*$FG$6+VLOOKUP($FA72,DIV,LOOKUPS!D$7,0)*$FH$6++VLOOKUP($FA72,SIZE,LOOKUPS!D$11,0)*$FI$6)</f>
        <v/>
      </c>
      <c r="FD72" s="1" t="str">
        <f>IF(ISERROR(VLOOKUP($FA72,MOM,LOOKUPS!E$12,0)*$FB$6+VLOOKUP($FA72,STREV,LOOKUPS!E$10,0)*$FC$6+VLOOKUP($FA72,LTREV,LOOKUPS!E$9,0)*$FD$6+VLOOKUP($FA72,CFP,LOOKUPS!E$6,0)*$FE$6+VLOOKUP($FA72,EP,LOOKUPS!E$8,0)*$FF$6+VLOOKUP($FA72,BM,LOOKUPS!E$5,0)*$FG$6+VLOOKUP($FA72,DIV,LOOKUPS!E$7,0)*$FH$6++VLOOKUP($FA72,SIZE,LOOKUPS!E$11,0)*$FI$6),"",VLOOKUP($FA72,MOM,LOOKUPS!E$12,0)*$FB$6+VLOOKUP($FA72,STREV,LOOKUPS!E$10,0)*$FC$6+VLOOKUP($FA72,LTREV,LOOKUPS!E$9,0)*$FD$6+VLOOKUP($FA72,CFP,LOOKUPS!E$6,0)*$FE$6+VLOOKUP($FA72,EP,LOOKUPS!E$8,0)*$FF$6+VLOOKUP($FA72,BM,LOOKUPS!E$5,0)*$FG$6+VLOOKUP($FA72,DIV,LOOKUPS!E$7,0)*$FH$6++VLOOKUP($FA72,SIZE,LOOKUPS!E$11,0)*$FI$6)</f>
        <v/>
      </c>
      <c r="FE72" s="1" t="str">
        <f>IF(ISERROR(VLOOKUP($FA72,MOM,LOOKUPS!F$12,0)*$FB$6+VLOOKUP($FA72,STREV,LOOKUPS!F$10,0)*$FC$6+VLOOKUP($FA72,LTREV,LOOKUPS!F$9,0)*$FD$6+VLOOKUP($FA72,CFP,LOOKUPS!F$6,0)*$FE$6+VLOOKUP($FA72,EP,LOOKUPS!F$8,0)*$FF$6+VLOOKUP($FA72,BM,LOOKUPS!F$5,0)*$FG$6+VLOOKUP($FA72,DIV,LOOKUPS!F$7,0)*$FH$6++VLOOKUP($FA72,SIZE,LOOKUPS!F$11,0)*$FI$6),"",VLOOKUP($FA72,MOM,LOOKUPS!F$12,0)*$FB$6+VLOOKUP($FA72,STREV,LOOKUPS!F$10,0)*$FC$6+VLOOKUP($FA72,LTREV,LOOKUPS!F$9,0)*$FD$6+VLOOKUP($FA72,CFP,LOOKUPS!F$6,0)*$FE$6+VLOOKUP($FA72,EP,LOOKUPS!F$8,0)*$FF$6+VLOOKUP($FA72,BM,LOOKUPS!F$5,0)*$FG$6+VLOOKUP($FA72,DIV,LOOKUPS!F$7,0)*$FH$6++VLOOKUP($FA72,SIZE,LOOKUPS!F$11,0)*$FI$6)</f>
        <v/>
      </c>
      <c r="FF72" s="1" t="str">
        <f>IF(ISERROR(VLOOKUP($FA72,MOM,LOOKUPS!G$12,0)*$FB$6+VLOOKUP($FA72,STREV,LOOKUPS!G$10,0)*$FC$6+VLOOKUP($FA72,LTREV,LOOKUPS!G$9,0)*$FD$6+VLOOKUP($FA72,CFP,LOOKUPS!G$6,0)*$FE$6+VLOOKUP($FA72,EP,LOOKUPS!G$8,0)*$FF$6+VLOOKUP($FA72,BM,LOOKUPS!G$5,0)*$FG$6+VLOOKUP($FA72,DIV,LOOKUPS!G$7,0)*$FH$6++VLOOKUP($FA72,SIZE,LOOKUPS!G$11,0)*$FI$6),"",VLOOKUP($FA72,MOM,LOOKUPS!G$12,0)*$FB$6+VLOOKUP($FA72,STREV,LOOKUPS!G$10,0)*$FC$6+VLOOKUP($FA72,LTREV,LOOKUPS!G$9,0)*$FD$6+VLOOKUP($FA72,CFP,LOOKUPS!G$6,0)*$FE$6+VLOOKUP($FA72,EP,LOOKUPS!G$8,0)*$FF$6+VLOOKUP($FA72,BM,LOOKUPS!G$5,0)*$FG$6+VLOOKUP($FA72,DIV,LOOKUPS!G$7,0)*$FH$6++VLOOKUP($FA72,SIZE,LOOKUPS!G$11,0)*$FI$6)</f>
        <v/>
      </c>
      <c r="FG72" s="1" t="str">
        <f>IF(ISERROR(VLOOKUP($FA72,MOM,LOOKUPS!H$12,0)*$FB$6+VLOOKUP($FA72,STREV,LOOKUPS!H$10,0)*$FC$6+VLOOKUP($FA72,LTREV,LOOKUPS!H$9,0)*$FD$6+VLOOKUP($FA72,CFP,LOOKUPS!H$6,0)*$FE$6+VLOOKUP($FA72,EP,LOOKUPS!H$8,0)*$FF$6+VLOOKUP($FA72,BM,LOOKUPS!H$5,0)*$FG$6+VLOOKUP($FA72,DIV,LOOKUPS!H$7,0)*$FH$6++VLOOKUP($FA72,SIZE,LOOKUPS!H$11,0)*$FI$6),"",VLOOKUP($FA72,MOM,LOOKUPS!H$12,0)*$FB$6+VLOOKUP($FA72,STREV,LOOKUPS!H$10,0)*$FC$6+VLOOKUP($FA72,LTREV,LOOKUPS!H$9,0)*$FD$6+VLOOKUP($FA72,CFP,LOOKUPS!H$6,0)*$FE$6+VLOOKUP($FA72,EP,LOOKUPS!H$8,0)*$FF$6+VLOOKUP($FA72,BM,LOOKUPS!H$5,0)*$FG$6+VLOOKUP($FA72,DIV,LOOKUPS!H$7,0)*$FH$6++VLOOKUP($FA72,SIZE,LOOKUPS!H$11,0)*$FI$6)</f>
        <v/>
      </c>
      <c r="FH72" s="1" t="str">
        <f>IF(ISERROR(VLOOKUP($FA72,MOM,LOOKUPS!I$12,0)*$FB$6+VLOOKUP($FA72,STREV,LOOKUPS!I$10,0)*$FC$6+VLOOKUP($FA72,LTREV,LOOKUPS!I$9,0)*$FD$6+VLOOKUP($FA72,CFP,LOOKUPS!I$6,0)*$FE$6+VLOOKUP($FA72,EP,LOOKUPS!I$8,0)*$FF$6+VLOOKUP($FA72,BM,LOOKUPS!I$5,0)*$FG$6+VLOOKUP($FA72,DIV,LOOKUPS!I$7,0)*$FH$6++VLOOKUP($FA72,SIZE,LOOKUPS!I$11,0)*$FI$6),"",VLOOKUP($FA72,MOM,LOOKUPS!I$12,0)*$FB$6+VLOOKUP($FA72,STREV,LOOKUPS!I$10,0)*$FC$6+VLOOKUP($FA72,LTREV,LOOKUPS!I$9,0)*$FD$6+VLOOKUP($FA72,CFP,LOOKUPS!I$6,0)*$FE$6+VLOOKUP($FA72,EP,LOOKUPS!I$8,0)*$FF$6+VLOOKUP($FA72,BM,LOOKUPS!I$5,0)*$FG$6+VLOOKUP($FA72,DIV,LOOKUPS!I$7,0)*$FH$6++VLOOKUP($FA72,SIZE,LOOKUPS!I$11,0)*$FI$6)</f>
        <v/>
      </c>
      <c r="FI72" s="1" t="str">
        <f>IF(ISERROR(VLOOKUP($FA72,MOM,LOOKUPS!J$12,0)*$FB$6+VLOOKUP($FA72,STREV,LOOKUPS!J$10,0)*$FC$6+VLOOKUP($FA72,LTREV,LOOKUPS!J$9,0)*$FD$6+VLOOKUP($FA72,CFP,LOOKUPS!J$6,0)*$FE$6+VLOOKUP($FA72,EP,LOOKUPS!J$8,0)*$FF$6+VLOOKUP($FA72,BM,LOOKUPS!J$5,0)*$FG$6+VLOOKUP($FA72,DIV,LOOKUPS!J$7,0)*$FH$6++VLOOKUP($FA72,SIZE,LOOKUPS!J$11,0)*$FI$6),"",VLOOKUP($FA72,MOM,LOOKUPS!J$12,0)*$FB$6+VLOOKUP($FA72,STREV,LOOKUPS!J$10,0)*$FC$6+VLOOKUP($FA72,LTREV,LOOKUPS!J$9,0)*$FD$6+VLOOKUP($FA72,CFP,LOOKUPS!J$6,0)*$FE$6+VLOOKUP($FA72,EP,LOOKUPS!J$8,0)*$FF$6+VLOOKUP($FA72,BM,LOOKUPS!J$5,0)*$FG$6+VLOOKUP($FA72,DIV,LOOKUPS!J$7,0)*$FH$6++VLOOKUP($FA72,SIZE,LOOKUPS!J$11,0)*$FI$6)</f>
        <v/>
      </c>
      <c r="FJ72" s="1" t="str">
        <f>IF(ISERROR(VLOOKUP($FA72,MOM,LOOKUPS!K$12,0)*$FB$6+VLOOKUP($FA72,STREV,LOOKUPS!K$10,0)*$FC$6+VLOOKUP($FA72,LTREV,LOOKUPS!K$9,0)*$FD$6+VLOOKUP($FA72,CFP,LOOKUPS!K$6,0)*$FE$6+VLOOKUP($FA72,EP,LOOKUPS!K$8,0)*$FF$6+VLOOKUP($FA72,BM,LOOKUPS!K$5,0)*$FG$6+VLOOKUP($FA72,DIV,LOOKUPS!K$7,0)*$FH$6++VLOOKUP($FA72,SIZE,LOOKUPS!K$11,0)*$FI$6),"",VLOOKUP($FA72,MOM,LOOKUPS!K$12,0)*$FB$6+VLOOKUP($FA72,STREV,LOOKUPS!K$10,0)*$FC$6+VLOOKUP($FA72,LTREV,LOOKUPS!K$9,0)*$FD$6+VLOOKUP($FA72,CFP,LOOKUPS!K$6,0)*$FE$6+VLOOKUP($FA72,EP,LOOKUPS!K$8,0)*$FF$6+VLOOKUP($FA72,BM,LOOKUPS!K$5,0)*$FG$6+VLOOKUP($FA72,DIV,LOOKUPS!K$7,0)*$FH$6++VLOOKUP($FA72,SIZE,LOOKUPS!K$11,0)*$FI$6)</f>
        <v/>
      </c>
      <c r="FK72" s="1" t="str">
        <f>IF(ISERROR(VLOOKUP($FA72,MOM,LOOKUPS!L$12,0)*$FB$6+VLOOKUP($FA72,STREV,LOOKUPS!L$10,0)*$FC$6+VLOOKUP($FA72,LTREV,LOOKUPS!L$9,0)*$FD$6+VLOOKUP($FA72,CFP,LOOKUPS!L$6,0)*$FE$6+VLOOKUP($FA72,EP,LOOKUPS!L$8,0)*$FF$6+VLOOKUP($FA72,BM,LOOKUPS!L$5,0)*$FG$6+VLOOKUP($FA72,DIV,LOOKUPS!L$7,0)*$FH$6++VLOOKUP($FA72,SIZE,LOOKUPS!L$11,0)*$FI$6),"",VLOOKUP($FA72,MOM,LOOKUPS!L$12,0)*$FB$6+VLOOKUP($FA72,STREV,LOOKUPS!L$10,0)*$FC$6+VLOOKUP($FA72,LTREV,LOOKUPS!L$9,0)*$FD$6+VLOOKUP($FA72,CFP,LOOKUPS!L$6,0)*$FE$6+VLOOKUP($FA72,EP,LOOKUPS!L$8,0)*$FF$6+VLOOKUP($FA72,BM,LOOKUPS!L$5,0)*$FG$6+VLOOKUP($FA72,DIV,LOOKUPS!L$7,0)*$FH$6++VLOOKUP($FA72,SIZE,LOOKUPS!L$11,0)*$FI$6)</f>
        <v/>
      </c>
    </row>
    <row r="73" spans="1:167" x14ac:dyDescent="0.3">
      <c r="A73" s="1">
        <v>193204</v>
      </c>
      <c r="B73" s="1">
        <v>-22.43</v>
      </c>
      <c r="C73" s="1">
        <v>-21.28</v>
      </c>
      <c r="D73" s="1">
        <v>-18.600000000000001</v>
      </c>
      <c r="E73" s="1">
        <v>-19.579999999999998</v>
      </c>
      <c r="F73" s="1">
        <v>-20.73</v>
      </c>
      <c r="G73" s="1">
        <v>-18.71</v>
      </c>
      <c r="H73" s="1">
        <v>-18.02</v>
      </c>
      <c r="I73" s="1">
        <v>-15.55</v>
      </c>
      <c r="J73" s="1">
        <v>-15.52</v>
      </c>
      <c r="K73" s="1">
        <v>-11.12</v>
      </c>
      <c r="M73" s="1">
        <v>193105</v>
      </c>
      <c r="N73" s="1">
        <v>-11.91</v>
      </c>
      <c r="O73" s="1">
        <v>-17.420000000000002</v>
      </c>
      <c r="P73" s="1">
        <v>-15.97</v>
      </c>
      <c r="Q73" s="1">
        <v>-16.77</v>
      </c>
      <c r="R73" s="1">
        <v>-13.6</v>
      </c>
      <c r="S73" s="1">
        <v>-15.1</v>
      </c>
      <c r="T73" s="1">
        <v>-12.45</v>
      </c>
      <c r="U73" s="1">
        <v>-13.86</v>
      </c>
      <c r="V73" s="1">
        <v>-10.9</v>
      </c>
      <c r="W73" s="1">
        <v>-11.64</v>
      </c>
      <c r="Y73" s="1">
        <v>193604</v>
      </c>
      <c r="Z73" s="1">
        <v>-21.73</v>
      </c>
      <c r="AA73" s="1">
        <v>-17.02</v>
      </c>
      <c r="AB73" s="1">
        <v>-14.3</v>
      </c>
      <c r="AC73" s="1">
        <v>-15.23</v>
      </c>
      <c r="AD73" s="1">
        <v>-12.47</v>
      </c>
      <c r="AE73" s="1">
        <v>-12.68</v>
      </c>
      <c r="AF73" s="1">
        <v>-9.2100000000000009</v>
      </c>
      <c r="AG73" s="1">
        <v>-8.66</v>
      </c>
      <c r="AH73" s="1">
        <v>-9.94</v>
      </c>
      <c r="AI73" s="1">
        <v>-5.67</v>
      </c>
      <c r="AK73">
        <v>195610</v>
      </c>
      <c r="AL73">
        <v>-6.12</v>
      </c>
      <c r="AM73">
        <v>0.69</v>
      </c>
      <c r="AN73">
        <v>0.53</v>
      </c>
      <c r="AO73">
        <v>1.45</v>
      </c>
      <c r="AP73">
        <v>-0.04</v>
      </c>
      <c r="AQ73">
        <v>0.94</v>
      </c>
      <c r="AR73">
        <v>0.91</v>
      </c>
      <c r="AS73">
        <v>1.38</v>
      </c>
      <c r="AT73">
        <v>1.08</v>
      </c>
      <c r="AU73">
        <v>-0.49</v>
      </c>
      <c r="AV73">
        <v>0.41</v>
      </c>
      <c r="AW73">
        <v>2.16</v>
      </c>
      <c r="AX73">
        <v>-0.28000000000000003</v>
      </c>
      <c r="AY73">
        <v>0.88</v>
      </c>
      <c r="AZ73">
        <v>0.93</v>
      </c>
      <c r="BA73">
        <v>0.57999999999999996</v>
      </c>
      <c r="BB73">
        <v>2.1800000000000002</v>
      </c>
      <c r="BC73">
        <v>0.5</v>
      </c>
      <c r="BD73">
        <v>1.66</v>
      </c>
      <c r="BF73" s="1">
        <v>195610</v>
      </c>
      <c r="BG73" s="1">
        <v>-5.31</v>
      </c>
      <c r="BH73" s="1">
        <v>0.47</v>
      </c>
      <c r="BI73" s="1">
        <v>0.62</v>
      </c>
      <c r="BJ73" s="1">
        <v>1.71</v>
      </c>
      <c r="BK73" s="1">
        <v>0.46</v>
      </c>
      <c r="BL73" s="1">
        <v>0.3</v>
      </c>
      <c r="BM73" s="1">
        <v>1.02</v>
      </c>
      <c r="BN73" s="1">
        <v>0.56999999999999995</v>
      </c>
      <c r="BO73" s="1">
        <v>2.1800000000000002</v>
      </c>
      <c r="BP73" s="1">
        <v>0.11</v>
      </c>
      <c r="BQ73" s="1">
        <v>0.8</v>
      </c>
      <c r="BR73" s="1">
        <v>0.5</v>
      </c>
      <c r="BS73" s="1">
        <v>0.1</v>
      </c>
      <c r="BT73" s="1">
        <v>0.55000000000000004</v>
      </c>
      <c r="BU73" s="1">
        <v>1.49</v>
      </c>
      <c r="BV73" s="1">
        <v>0.36</v>
      </c>
      <c r="BW73" s="1">
        <v>0.78</v>
      </c>
      <c r="BX73" s="1">
        <v>2.33</v>
      </c>
      <c r="BY73" s="1">
        <v>2.02</v>
      </c>
      <c r="CA73" s="1">
        <v>193110</v>
      </c>
      <c r="CB73" s="1">
        <v>29.66</v>
      </c>
      <c r="CC73" s="1">
        <v>9.07</v>
      </c>
      <c r="CD73" s="1">
        <v>9.09</v>
      </c>
      <c r="CE73" s="1">
        <v>10.9</v>
      </c>
      <c r="CF73" s="1">
        <v>9.83</v>
      </c>
      <c r="CG73" s="1">
        <v>9.11</v>
      </c>
      <c r="CH73" s="1">
        <v>8.5399999999999991</v>
      </c>
      <c r="CI73" s="1">
        <v>10.36</v>
      </c>
      <c r="CJ73" s="1">
        <v>10.31</v>
      </c>
      <c r="CK73" s="1">
        <v>10.46</v>
      </c>
      <c r="CL73" s="1">
        <v>9.2100000000000009</v>
      </c>
      <c r="CM73" s="1">
        <v>7.55</v>
      </c>
      <c r="CN73" s="1">
        <v>10.68</v>
      </c>
      <c r="CO73" s="1">
        <v>10.050000000000001</v>
      </c>
      <c r="CP73" s="1">
        <v>7.03</v>
      </c>
      <c r="CQ73" s="1">
        <v>8.61</v>
      </c>
      <c r="CR73" s="1">
        <v>12.09</v>
      </c>
      <c r="CS73" s="1">
        <v>12.16</v>
      </c>
      <c r="CT73" s="1">
        <v>8.4</v>
      </c>
      <c r="CV73" s="1">
        <v>193210</v>
      </c>
      <c r="CW73" s="1">
        <v>-19.3</v>
      </c>
      <c r="CX73" s="1">
        <v>-10.32</v>
      </c>
      <c r="CY73" s="1">
        <v>-13.76</v>
      </c>
      <c r="CZ73" s="1">
        <v>-18.239999999999998</v>
      </c>
      <c r="DA73" s="1">
        <v>-9.07</v>
      </c>
      <c r="DB73" s="1">
        <v>-12.23</v>
      </c>
      <c r="DC73" s="1">
        <v>-12.9</v>
      </c>
      <c r="DD73" s="1">
        <v>-16.91</v>
      </c>
      <c r="DE73" s="1">
        <v>-19.21</v>
      </c>
      <c r="DF73" s="1">
        <v>-8.84</v>
      </c>
      <c r="DG73" s="1">
        <v>-9.2899999999999991</v>
      </c>
      <c r="DH73" s="1">
        <v>-12.81</v>
      </c>
      <c r="DI73" s="1">
        <v>-11.66</v>
      </c>
      <c r="DJ73" s="1">
        <v>-10.039999999999999</v>
      </c>
      <c r="DK73" s="1">
        <v>-15.77</v>
      </c>
      <c r="DL73" s="1">
        <v>-17.489999999999998</v>
      </c>
      <c r="DM73" s="1">
        <v>-16.309999999999999</v>
      </c>
      <c r="DN73" s="1">
        <v>-19.05</v>
      </c>
      <c r="DO73" s="1">
        <v>-19.38</v>
      </c>
      <c r="DQ73" s="1">
        <v>193110</v>
      </c>
      <c r="DR73" s="1">
        <v>-99.99</v>
      </c>
      <c r="DS73" s="1">
        <v>8.85</v>
      </c>
      <c r="DT73" s="1">
        <v>11.32</v>
      </c>
      <c r="DU73" s="1">
        <v>8.93</v>
      </c>
      <c r="DV73" s="1">
        <v>8.7899999999999991</v>
      </c>
      <c r="DW73" s="1">
        <v>10.94</v>
      </c>
      <c r="DX73" s="1">
        <v>11.26</v>
      </c>
      <c r="DY73" s="1">
        <v>10.01</v>
      </c>
      <c r="DZ73" s="1">
        <v>8.32</v>
      </c>
      <c r="EA73" s="1">
        <v>5.94</v>
      </c>
      <c r="EB73" s="1">
        <v>11.48</v>
      </c>
      <c r="EC73" s="1">
        <v>8.9700000000000006</v>
      </c>
      <c r="ED73" s="1">
        <v>12.9</v>
      </c>
      <c r="EE73" s="1">
        <v>10.25</v>
      </c>
      <c r="EF73" s="1">
        <v>12.26</v>
      </c>
      <c r="EG73" s="1">
        <v>9.85</v>
      </c>
      <c r="EH73" s="1">
        <v>10.17</v>
      </c>
      <c r="EI73" s="1">
        <v>8.85</v>
      </c>
      <c r="EJ73" s="1">
        <v>7.79</v>
      </c>
      <c r="EL73">
        <v>193110</v>
      </c>
      <c r="EM73">
        <v>8.0399999999999991</v>
      </c>
      <c r="EN73">
        <v>-1.87</v>
      </c>
      <c r="EO73">
        <v>1.7</v>
      </c>
      <c r="EP73">
        <v>0.1</v>
      </c>
      <c r="ER73" s="1">
        <v>193204</v>
      </c>
      <c r="ES73" s="1">
        <v>6.95</v>
      </c>
      <c r="EU73" s="1">
        <v>193105</v>
      </c>
      <c r="EV73" s="1">
        <v>-3.47</v>
      </c>
      <c r="EX73" s="1">
        <v>193604</v>
      </c>
      <c r="EY73" s="1">
        <v>-6.97</v>
      </c>
      <c r="FA73" s="1">
        <v>193204</v>
      </c>
      <c r="FB73" s="1" t="str">
        <f>IF(ISERROR(VLOOKUP($FA73,MOM,LOOKUPS!C$12,0)*$FB$6+VLOOKUP($FA73,STREV,LOOKUPS!C$10,0)*$FC$6+VLOOKUP($FA73,LTREV,LOOKUPS!C$9,0)*$FD$6+VLOOKUP($FA73,CFP,LOOKUPS!C$6,0)*$FE$6+VLOOKUP($FA73,EP,LOOKUPS!C$8,0)*$FF$6+VLOOKUP($FA73,BM,LOOKUPS!C$5,0)*$FG$6+VLOOKUP($FA73,DIV,LOOKUPS!C$7,0)*$FH$6++VLOOKUP($FA73,SIZE,LOOKUPS!C$11,0)*$FI$6),"",VLOOKUP($FA73,MOM,LOOKUPS!C$12,0)*$FB$6+VLOOKUP($FA73,STREV,LOOKUPS!C$10,0)*$FC$6+VLOOKUP($FA73,LTREV,LOOKUPS!C$9,0)*$FD$6+VLOOKUP($FA73,CFP,LOOKUPS!C$6,0)*$FE$6+VLOOKUP($FA73,EP,LOOKUPS!C$8,0)*$FF$6+VLOOKUP($FA73,BM,LOOKUPS!C$5,0)*$FG$6+VLOOKUP($FA73,DIV,LOOKUPS!C$7,0)*$FH$6++VLOOKUP($FA73,SIZE,LOOKUPS!C$11,0)*$FI$6)</f>
        <v/>
      </c>
      <c r="FC73" s="1" t="str">
        <f>IF(ISERROR(VLOOKUP($FA73,MOM,LOOKUPS!D$12,0)*$FB$6+VLOOKUP($FA73,STREV,LOOKUPS!D$10,0)*$FC$6+VLOOKUP($FA73,LTREV,LOOKUPS!D$9,0)*$FD$6+VLOOKUP($FA73,CFP,LOOKUPS!D$6,0)*$FE$6+VLOOKUP($FA73,EP,LOOKUPS!D$8,0)*$FF$6+VLOOKUP($FA73,BM,LOOKUPS!D$5,0)*$FG$6+VLOOKUP($FA73,DIV,LOOKUPS!D$7,0)*$FH$6++VLOOKUP($FA73,SIZE,LOOKUPS!D$11,0)*$FI$6),"",VLOOKUP($FA73,MOM,LOOKUPS!D$12,0)*$FB$6+VLOOKUP($FA73,STREV,LOOKUPS!D$10,0)*$FC$6+VLOOKUP($FA73,LTREV,LOOKUPS!D$9,0)*$FD$6+VLOOKUP($FA73,CFP,LOOKUPS!D$6,0)*$FE$6+VLOOKUP($FA73,EP,LOOKUPS!D$8,0)*$FF$6+VLOOKUP($FA73,BM,LOOKUPS!D$5,0)*$FG$6+VLOOKUP($FA73,DIV,LOOKUPS!D$7,0)*$FH$6++VLOOKUP($FA73,SIZE,LOOKUPS!D$11,0)*$FI$6)</f>
        <v/>
      </c>
      <c r="FD73" s="1" t="str">
        <f>IF(ISERROR(VLOOKUP($FA73,MOM,LOOKUPS!E$12,0)*$FB$6+VLOOKUP($FA73,STREV,LOOKUPS!E$10,0)*$FC$6+VLOOKUP($FA73,LTREV,LOOKUPS!E$9,0)*$FD$6+VLOOKUP($FA73,CFP,LOOKUPS!E$6,0)*$FE$6+VLOOKUP($FA73,EP,LOOKUPS!E$8,0)*$FF$6+VLOOKUP($FA73,BM,LOOKUPS!E$5,0)*$FG$6+VLOOKUP($FA73,DIV,LOOKUPS!E$7,0)*$FH$6++VLOOKUP($FA73,SIZE,LOOKUPS!E$11,0)*$FI$6),"",VLOOKUP($FA73,MOM,LOOKUPS!E$12,0)*$FB$6+VLOOKUP($FA73,STREV,LOOKUPS!E$10,0)*$FC$6+VLOOKUP($FA73,LTREV,LOOKUPS!E$9,0)*$FD$6+VLOOKUP($FA73,CFP,LOOKUPS!E$6,0)*$FE$6+VLOOKUP($FA73,EP,LOOKUPS!E$8,0)*$FF$6+VLOOKUP($FA73,BM,LOOKUPS!E$5,0)*$FG$6+VLOOKUP($FA73,DIV,LOOKUPS!E$7,0)*$FH$6++VLOOKUP($FA73,SIZE,LOOKUPS!E$11,0)*$FI$6)</f>
        <v/>
      </c>
      <c r="FE73" s="1" t="str">
        <f>IF(ISERROR(VLOOKUP($FA73,MOM,LOOKUPS!F$12,0)*$FB$6+VLOOKUP($FA73,STREV,LOOKUPS!F$10,0)*$FC$6+VLOOKUP($FA73,LTREV,LOOKUPS!F$9,0)*$FD$6+VLOOKUP($FA73,CFP,LOOKUPS!F$6,0)*$FE$6+VLOOKUP($FA73,EP,LOOKUPS!F$8,0)*$FF$6+VLOOKUP($FA73,BM,LOOKUPS!F$5,0)*$FG$6+VLOOKUP($FA73,DIV,LOOKUPS!F$7,0)*$FH$6++VLOOKUP($FA73,SIZE,LOOKUPS!F$11,0)*$FI$6),"",VLOOKUP($FA73,MOM,LOOKUPS!F$12,0)*$FB$6+VLOOKUP($FA73,STREV,LOOKUPS!F$10,0)*$FC$6+VLOOKUP($FA73,LTREV,LOOKUPS!F$9,0)*$FD$6+VLOOKUP($FA73,CFP,LOOKUPS!F$6,0)*$FE$6+VLOOKUP($FA73,EP,LOOKUPS!F$8,0)*$FF$6+VLOOKUP($FA73,BM,LOOKUPS!F$5,0)*$FG$6+VLOOKUP($FA73,DIV,LOOKUPS!F$7,0)*$FH$6++VLOOKUP($FA73,SIZE,LOOKUPS!F$11,0)*$FI$6)</f>
        <v/>
      </c>
      <c r="FF73" s="1" t="str">
        <f>IF(ISERROR(VLOOKUP($FA73,MOM,LOOKUPS!G$12,0)*$FB$6+VLOOKUP($FA73,STREV,LOOKUPS!G$10,0)*$FC$6+VLOOKUP($FA73,LTREV,LOOKUPS!G$9,0)*$FD$6+VLOOKUP($FA73,CFP,LOOKUPS!G$6,0)*$FE$6+VLOOKUP($FA73,EP,LOOKUPS!G$8,0)*$FF$6+VLOOKUP($FA73,BM,LOOKUPS!G$5,0)*$FG$6+VLOOKUP($FA73,DIV,LOOKUPS!G$7,0)*$FH$6++VLOOKUP($FA73,SIZE,LOOKUPS!G$11,0)*$FI$6),"",VLOOKUP($FA73,MOM,LOOKUPS!G$12,0)*$FB$6+VLOOKUP($FA73,STREV,LOOKUPS!G$10,0)*$FC$6+VLOOKUP($FA73,LTREV,LOOKUPS!G$9,0)*$FD$6+VLOOKUP($FA73,CFP,LOOKUPS!G$6,0)*$FE$6+VLOOKUP($FA73,EP,LOOKUPS!G$8,0)*$FF$6+VLOOKUP($FA73,BM,LOOKUPS!G$5,0)*$FG$6+VLOOKUP($FA73,DIV,LOOKUPS!G$7,0)*$FH$6++VLOOKUP($FA73,SIZE,LOOKUPS!G$11,0)*$FI$6)</f>
        <v/>
      </c>
      <c r="FG73" s="1" t="str">
        <f>IF(ISERROR(VLOOKUP($FA73,MOM,LOOKUPS!H$12,0)*$FB$6+VLOOKUP($FA73,STREV,LOOKUPS!H$10,0)*$FC$6+VLOOKUP($FA73,LTREV,LOOKUPS!H$9,0)*$FD$6+VLOOKUP($FA73,CFP,LOOKUPS!H$6,0)*$FE$6+VLOOKUP($FA73,EP,LOOKUPS!H$8,0)*$FF$6+VLOOKUP($FA73,BM,LOOKUPS!H$5,0)*$FG$6+VLOOKUP($FA73,DIV,LOOKUPS!H$7,0)*$FH$6++VLOOKUP($FA73,SIZE,LOOKUPS!H$11,0)*$FI$6),"",VLOOKUP($FA73,MOM,LOOKUPS!H$12,0)*$FB$6+VLOOKUP($FA73,STREV,LOOKUPS!H$10,0)*$FC$6+VLOOKUP($FA73,LTREV,LOOKUPS!H$9,0)*$FD$6+VLOOKUP($FA73,CFP,LOOKUPS!H$6,0)*$FE$6+VLOOKUP($FA73,EP,LOOKUPS!H$8,0)*$FF$6+VLOOKUP($FA73,BM,LOOKUPS!H$5,0)*$FG$6+VLOOKUP($FA73,DIV,LOOKUPS!H$7,0)*$FH$6++VLOOKUP($FA73,SIZE,LOOKUPS!H$11,0)*$FI$6)</f>
        <v/>
      </c>
      <c r="FH73" s="1" t="str">
        <f>IF(ISERROR(VLOOKUP($FA73,MOM,LOOKUPS!I$12,0)*$FB$6+VLOOKUP($FA73,STREV,LOOKUPS!I$10,0)*$FC$6+VLOOKUP($FA73,LTREV,LOOKUPS!I$9,0)*$FD$6+VLOOKUP($FA73,CFP,LOOKUPS!I$6,0)*$FE$6+VLOOKUP($FA73,EP,LOOKUPS!I$8,0)*$FF$6+VLOOKUP($FA73,BM,LOOKUPS!I$5,0)*$FG$6+VLOOKUP($FA73,DIV,LOOKUPS!I$7,0)*$FH$6++VLOOKUP($FA73,SIZE,LOOKUPS!I$11,0)*$FI$6),"",VLOOKUP($FA73,MOM,LOOKUPS!I$12,0)*$FB$6+VLOOKUP($FA73,STREV,LOOKUPS!I$10,0)*$FC$6+VLOOKUP($FA73,LTREV,LOOKUPS!I$9,0)*$FD$6+VLOOKUP($FA73,CFP,LOOKUPS!I$6,0)*$FE$6+VLOOKUP($FA73,EP,LOOKUPS!I$8,0)*$FF$6+VLOOKUP($FA73,BM,LOOKUPS!I$5,0)*$FG$6+VLOOKUP($FA73,DIV,LOOKUPS!I$7,0)*$FH$6++VLOOKUP($FA73,SIZE,LOOKUPS!I$11,0)*$FI$6)</f>
        <v/>
      </c>
      <c r="FI73" s="1" t="str">
        <f>IF(ISERROR(VLOOKUP($FA73,MOM,LOOKUPS!J$12,0)*$FB$6+VLOOKUP($FA73,STREV,LOOKUPS!J$10,0)*$FC$6+VLOOKUP($FA73,LTREV,LOOKUPS!J$9,0)*$FD$6+VLOOKUP($FA73,CFP,LOOKUPS!J$6,0)*$FE$6+VLOOKUP($FA73,EP,LOOKUPS!J$8,0)*$FF$6+VLOOKUP($FA73,BM,LOOKUPS!J$5,0)*$FG$6+VLOOKUP($FA73,DIV,LOOKUPS!J$7,0)*$FH$6++VLOOKUP($FA73,SIZE,LOOKUPS!J$11,0)*$FI$6),"",VLOOKUP($FA73,MOM,LOOKUPS!J$12,0)*$FB$6+VLOOKUP($FA73,STREV,LOOKUPS!J$10,0)*$FC$6+VLOOKUP($FA73,LTREV,LOOKUPS!J$9,0)*$FD$6+VLOOKUP($FA73,CFP,LOOKUPS!J$6,0)*$FE$6+VLOOKUP($FA73,EP,LOOKUPS!J$8,0)*$FF$6+VLOOKUP($FA73,BM,LOOKUPS!J$5,0)*$FG$6+VLOOKUP($FA73,DIV,LOOKUPS!J$7,0)*$FH$6++VLOOKUP($FA73,SIZE,LOOKUPS!J$11,0)*$FI$6)</f>
        <v/>
      </c>
      <c r="FJ73" s="1" t="str">
        <f>IF(ISERROR(VLOOKUP($FA73,MOM,LOOKUPS!K$12,0)*$FB$6+VLOOKUP($FA73,STREV,LOOKUPS!K$10,0)*$FC$6+VLOOKUP($FA73,LTREV,LOOKUPS!K$9,0)*$FD$6+VLOOKUP($FA73,CFP,LOOKUPS!K$6,0)*$FE$6+VLOOKUP($FA73,EP,LOOKUPS!K$8,0)*$FF$6+VLOOKUP($FA73,BM,LOOKUPS!K$5,0)*$FG$6+VLOOKUP($FA73,DIV,LOOKUPS!K$7,0)*$FH$6++VLOOKUP($FA73,SIZE,LOOKUPS!K$11,0)*$FI$6),"",VLOOKUP($FA73,MOM,LOOKUPS!K$12,0)*$FB$6+VLOOKUP($FA73,STREV,LOOKUPS!K$10,0)*$FC$6+VLOOKUP($FA73,LTREV,LOOKUPS!K$9,0)*$FD$6+VLOOKUP($FA73,CFP,LOOKUPS!K$6,0)*$FE$6+VLOOKUP($FA73,EP,LOOKUPS!K$8,0)*$FF$6+VLOOKUP($FA73,BM,LOOKUPS!K$5,0)*$FG$6+VLOOKUP($FA73,DIV,LOOKUPS!K$7,0)*$FH$6++VLOOKUP($FA73,SIZE,LOOKUPS!K$11,0)*$FI$6)</f>
        <v/>
      </c>
      <c r="FK73" s="1" t="str">
        <f>IF(ISERROR(VLOOKUP($FA73,MOM,LOOKUPS!L$12,0)*$FB$6+VLOOKUP($FA73,STREV,LOOKUPS!L$10,0)*$FC$6+VLOOKUP($FA73,LTREV,LOOKUPS!L$9,0)*$FD$6+VLOOKUP($FA73,CFP,LOOKUPS!L$6,0)*$FE$6+VLOOKUP($FA73,EP,LOOKUPS!L$8,0)*$FF$6+VLOOKUP($FA73,BM,LOOKUPS!L$5,0)*$FG$6+VLOOKUP($FA73,DIV,LOOKUPS!L$7,0)*$FH$6++VLOOKUP($FA73,SIZE,LOOKUPS!L$11,0)*$FI$6),"",VLOOKUP($FA73,MOM,LOOKUPS!L$12,0)*$FB$6+VLOOKUP($FA73,STREV,LOOKUPS!L$10,0)*$FC$6+VLOOKUP($FA73,LTREV,LOOKUPS!L$9,0)*$FD$6+VLOOKUP($FA73,CFP,LOOKUPS!L$6,0)*$FE$6+VLOOKUP($FA73,EP,LOOKUPS!L$8,0)*$FF$6+VLOOKUP($FA73,BM,LOOKUPS!L$5,0)*$FG$6+VLOOKUP($FA73,DIV,LOOKUPS!L$7,0)*$FH$6++VLOOKUP($FA73,SIZE,LOOKUPS!L$11,0)*$FI$6)</f>
        <v/>
      </c>
    </row>
    <row r="74" spans="1:167" x14ac:dyDescent="0.3">
      <c r="A74" s="1">
        <v>193205</v>
      </c>
      <c r="B74" s="1">
        <v>-22.22</v>
      </c>
      <c r="C74" s="1">
        <v>-22.95</v>
      </c>
      <c r="D74" s="1">
        <v>-20.64</v>
      </c>
      <c r="E74" s="1">
        <v>-21.15</v>
      </c>
      <c r="F74" s="1">
        <v>-22.75</v>
      </c>
      <c r="G74" s="1">
        <v>-19.38</v>
      </c>
      <c r="H74" s="1">
        <v>-18.96</v>
      </c>
      <c r="I74" s="1">
        <v>-19.32</v>
      </c>
      <c r="J74" s="1">
        <v>-20.010000000000002</v>
      </c>
      <c r="K74" s="1">
        <v>-16.899999999999999</v>
      </c>
      <c r="M74" s="1">
        <v>193106</v>
      </c>
      <c r="N74" s="1">
        <v>39.42</v>
      </c>
      <c r="O74" s="1">
        <v>30.05</v>
      </c>
      <c r="P74" s="1">
        <v>23.96</v>
      </c>
      <c r="Q74" s="1">
        <v>16.41</v>
      </c>
      <c r="R74" s="1">
        <v>17.21</v>
      </c>
      <c r="S74" s="1">
        <v>14.97</v>
      </c>
      <c r="T74" s="1">
        <v>12.86</v>
      </c>
      <c r="U74" s="1">
        <v>13.39</v>
      </c>
      <c r="V74" s="1">
        <v>6.97</v>
      </c>
      <c r="W74" s="1">
        <v>6.03</v>
      </c>
      <c r="Y74" s="1">
        <v>193605</v>
      </c>
      <c r="Z74" s="1">
        <v>10.88</v>
      </c>
      <c r="AA74" s="1">
        <v>7.75</v>
      </c>
      <c r="AB74" s="1">
        <v>4.84</v>
      </c>
      <c r="AC74" s="1">
        <v>5.78</v>
      </c>
      <c r="AD74" s="1">
        <v>5.49</v>
      </c>
      <c r="AE74" s="1">
        <v>4.75</v>
      </c>
      <c r="AF74" s="1">
        <v>3.62</v>
      </c>
      <c r="AG74" s="1">
        <v>3.07</v>
      </c>
      <c r="AH74" s="1">
        <v>4.0999999999999996</v>
      </c>
      <c r="AI74" s="1">
        <v>3.29</v>
      </c>
      <c r="AK74">
        <v>195611</v>
      </c>
      <c r="AL74">
        <v>6.52</v>
      </c>
      <c r="AM74">
        <v>0.17</v>
      </c>
      <c r="AN74">
        <v>0.37</v>
      </c>
      <c r="AO74">
        <v>1.57</v>
      </c>
      <c r="AP74">
        <v>-1.62</v>
      </c>
      <c r="AQ74">
        <v>1.78</v>
      </c>
      <c r="AR74">
        <v>0.64</v>
      </c>
      <c r="AS74">
        <v>0.62</v>
      </c>
      <c r="AT74">
        <v>1.92</v>
      </c>
      <c r="AU74">
        <v>-1.78</v>
      </c>
      <c r="AV74">
        <v>-1.46</v>
      </c>
      <c r="AW74">
        <v>3.74</v>
      </c>
      <c r="AX74">
        <v>-0.18</v>
      </c>
      <c r="AY74">
        <v>0.13</v>
      </c>
      <c r="AZ74">
        <v>1.1499999999999999</v>
      </c>
      <c r="BA74">
        <v>0.37</v>
      </c>
      <c r="BB74">
        <v>0.88</v>
      </c>
      <c r="BC74">
        <v>1.78</v>
      </c>
      <c r="BD74">
        <v>2.06</v>
      </c>
      <c r="BF74" s="1">
        <v>195611</v>
      </c>
      <c r="BG74" s="1">
        <v>-0.53</v>
      </c>
      <c r="BH74" s="1">
        <v>0.38</v>
      </c>
      <c r="BI74" s="1">
        <v>0.47</v>
      </c>
      <c r="BJ74" s="1">
        <v>1.39</v>
      </c>
      <c r="BK74" s="1">
        <v>0.52</v>
      </c>
      <c r="BL74" s="1">
        <v>0.31</v>
      </c>
      <c r="BM74" s="1">
        <v>0.19</v>
      </c>
      <c r="BN74" s="1">
        <v>1.01</v>
      </c>
      <c r="BO74" s="1">
        <v>1.57</v>
      </c>
      <c r="BP74" s="1">
        <v>-0.15</v>
      </c>
      <c r="BQ74" s="1">
        <v>1.19</v>
      </c>
      <c r="BR74" s="1">
        <v>0.1</v>
      </c>
      <c r="BS74" s="1">
        <v>0.53</v>
      </c>
      <c r="BT74" s="1">
        <v>1.02</v>
      </c>
      <c r="BU74" s="1">
        <v>-0.66</v>
      </c>
      <c r="BV74" s="1">
        <v>1</v>
      </c>
      <c r="BW74" s="1">
        <v>1.03</v>
      </c>
      <c r="BX74" s="1">
        <v>2.4</v>
      </c>
      <c r="BY74" s="1">
        <v>0.74</v>
      </c>
      <c r="CA74" s="1">
        <v>193111</v>
      </c>
      <c r="CB74" s="1">
        <v>-4.8</v>
      </c>
      <c r="CC74" s="1">
        <v>-7.46</v>
      </c>
      <c r="CD74" s="1">
        <v>-9.98</v>
      </c>
      <c r="CE74" s="1">
        <v>-9.26</v>
      </c>
      <c r="CF74" s="1">
        <v>-7.57</v>
      </c>
      <c r="CG74" s="1">
        <v>-8.26</v>
      </c>
      <c r="CH74" s="1">
        <v>-9.91</v>
      </c>
      <c r="CI74" s="1">
        <v>-9.2799999999999994</v>
      </c>
      <c r="CJ74" s="1">
        <v>-10.01</v>
      </c>
      <c r="CK74" s="1">
        <v>-5.57</v>
      </c>
      <c r="CL74" s="1">
        <v>-9.5399999999999991</v>
      </c>
      <c r="CM74" s="1">
        <v>-7.24</v>
      </c>
      <c r="CN74" s="1">
        <v>-9.2799999999999994</v>
      </c>
      <c r="CO74" s="1">
        <v>-11.35</v>
      </c>
      <c r="CP74" s="1">
        <v>-8.4700000000000006</v>
      </c>
      <c r="CQ74" s="1">
        <v>-10.84</v>
      </c>
      <c r="CR74" s="1">
        <v>-7.75</v>
      </c>
      <c r="CS74" s="1">
        <v>-12.36</v>
      </c>
      <c r="CT74" s="1">
        <v>-7.58</v>
      </c>
      <c r="CV74" s="1">
        <v>193211</v>
      </c>
      <c r="CW74" s="1">
        <v>-7.81</v>
      </c>
      <c r="CX74" s="1">
        <v>-4</v>
      </c>
      <c r="CY74" s="1">
        <v>-6.34</v>
      </c>
      <c r="CZ74" s="1">
        <v>-6.97</v>
      </c>
      <c r="DA74" s="1">
        <v>-3.61</v>
      </c>
      <c r="DB74" s="1">
        <v>-5.47</v>
      </c>
      <c r="DC74" s="1">
        <v>-6.34</v>
      </c>
      <c r="DD74" s="1">
        <v>-5.82</v>
      </c>
      <c r="DE74" s="1">
        <v>-7.91</v>
      </c>
      <c r="DF74" s="1">
        <v>-5.82</v>
      </c>
      <c r="DG74" s="1">
        <v>-1.53</v>
      </c>
      <c r="DH74" s="1">
        <v>-4.7699999999999996</v>
      </c>
      <c r="DI74" s="1">
        <v>-6.17</v>
      </c>
      <c r="DJ74" s="1">
        <v>-6.53</v>
      </c>
      <c r="DK74" s="1">
        <v>-6.15</v>
      </c>
      <c r="DL74" s="1">
        <v>-6.52</v>
      </c>
      <c r="DM74" s="1">
        <v>-5.0999999999999996</v>
      </c>
      <c r="DN74" s="1">
        <v>-4.8600000000000003</v>
      </c>
      <c r="DO74" s="1">
        <v>-11.14</v>
      </c>
      <c r="DQ74" s="1">
        <v>193111</v>
      </c>
      <c r="DR74" s="1">
        <v>-99.99</v>
      </c>
      <c r="DS74" s="1">
        <v>-8.2100000000000009</v>
      </c>
      <c r="DT74" s="1">
        <v>-9.01</v>
      </c>
      <c r="DU74" s="1">
        <v>-9.94</v>
      </c>
      <c r="DV74" s="1">
        <v>-8.8800000000000008</v>
      </c>
      <c r="DW74" s="1">
        <v>-8.49</v>
      </c>
      <c r="DX74" s="1">
        <v>-7.95</v>
      </c>
      <c r="DY74" s="1">
        <v>-9.2200000000000006</v>
      </c>
      <c r="DZ74" s="1">
        <v>-10.7</v>
      </c>
      <c r="EA74" s="1">
        <v>-6.9</v>
      </c>
      <c r="EB74" s="1">
        <v>-10.76</v>
      </c>
      <c r="EC74" s="1">
        <v>-6.87</v>
      </c>
      <c r="ED74" s="1">
        <v>-10.1</v>
      </c>
      <c r="EE74" s="1">
        <v>-6.33</v>
      </c>
      <c r="EF74" s="1">
        <v>-9.58</v>
      </c>
      <c r="EG74" s="1">
        <v>-10.029999999999999</v>
      </c>
      <c r="EH74" s="1">
        <v>-8.39</v>
      </c>
      <c r="EI74" s="1">
        <v>-11.32</v>
      </c>
      <c r="EJ74" s="1">
        <v>-10.07</v>
      </c>
      <c r="EL74">
        <v>193111</v>
      </c>
      <c r="EM74">
        <v>-9.08</v>
      </c>
      <c r="EN74">
        <v>4.3</v>
      </c>
      <c r="EO74">
        <v>-5.05</v>
      </c>
      <c r="EP74">
        <v>0.17</v>
      </c>
      <c r="ER74" s="1">
        <v>193205</v>
      </c>
      <c r="ES74" s="1">
        <v>12.2</v>
      </c>
      <c r="EU74" s="1">
        <v>193106</v>
      </c>
      <c r="EV74" s="1">
        <v>17.73</v>
      </c>
      <c r="EX74" s="1">
        <v>193605</v>
      </c>
      <c r="EY74" s="1">
        <v>3.24</v>
      </c>
      <c r="FA74" s="1">
        <v>193205</v>
      </c>
      <c r="FB74" s="1" t="str">
        <f>IF(ISERROR(VLOOKUP($FA74,MOM,LOOKUPS!C$12,0)*$FB$6+VLOOKUP($FA74,STREV,LOOKUPS!C$10,0)*$FC$6+VLOOKUP($FA74,LTREV,LOOKUPS!C$9,0)*$FD$6+VLOOKUP($FA74,CFP,LOOKUPS!C$6,0)*$FE$6+VLOOKUP($FA74,EP,LOOKUPS!C$8,0)*$FF$6+VLOOKUP($FA74,BM,LOOKUPS!C$5,0)*$FG$6+VLOOKUP($FA74,DIV,LOOKUPS!C$7,0)*$FH$6++VLOOKUP($FA74,SIZE,LOOKUPS!C$11,0)*$FI$6),"",VLOOKUP($FA74,MOM,LOOKUPS!C$12,0)*$FB$6+VLOOKUP($FA74,STREV,LOOKUPS!C$10,0)*$FC$6+VLOOKUP($FA74,LTREV,LOOKUPS!C$9,0)*$FD$6+VLOOKUP($FA74,CFP,LOOKUPS!C$6,0)*$FE$6+VLOOKUP($FA74,EP,LOOKUPS!C$8,0)*$FF$6+VLOOKUP($FA74,BM,LOOKUPS!C$5,0)*$FG$6+VLOOKUP($FA74,DIV,LOOKUPS!C$7,0)*$FH$6++VLOOKUP($FA74,SIZE,LOOKUPS!C$11,0)*$FI$6)</f>
        <v/>
      </c>
      <c r="FC74" s="1" t="str">
        <f>IF(ISERROR(VLOOKUP($FA74,MOM,LOOKUPS!D$12,0)*$FB$6+VLOOKUP($FA74,STREV,LOOKUPS!D$10,0)*$FC$6+VLOOKUP($FA74,LTREV,LOOKUPS!D$9,0)*$FD$6+VLOOKUP($FA74,CFP,LOOKUPS!D$6,0)*$FE$6+VLOOKUP($FA74,EP,LOOKUPS!D$8,0)*$FF$6+VLOOKUP($FA74,BM,LOOKUPS!D$5,0)*$FG$6+VLOOKUP($FA74,DIV,LOOKUPS!D$7,0)*$FH$6++VLOOKUP($FA74,SIZE,LOOKUPS!D$11,0)*$FI$6),"",VLOOKUP($FA74,MOM,LOOKUPS!D$12,0)*$FB$6+VLOOKUP($FA74,STREV,LOOKUPS!D$10,0)*$FC$6+VLOOKUP($FA74,LTREV,LOOKUPS!D$9,0)*$FD$6+VLOOKUP($FA74,CFP,LOOKUPS!D$6,0)*$FE$6+VLOOKUP($FA74,EP,LOOKUPS!D$8,0)*$FF$6+VLOOKUP($FA74,BM,LOOKUPS!D$5,0)*$FG$6+VLOOKUP($FA74,DIV,LOOKUPS!D$7,0)*$FH$6++VLOOKUP($FA74,SIZE,LOOKUPS!D$11,0)*$FI$6)</f>
        <v/>
      </c>
      <c r="FD74" s="1" t="str">
        <f>IF(ISERROR(VLOOKUP($FA74,MOM,LOOKUPS!E$12,0)*$FB$6+VLOOKUP($FA74,STREV,LOOKUPS!E$10,0)*$FC$6+VLOOKUP($FA74,LTREV,LOOKUPS!E$9,0)*$FD$6+VLOOKUP($FA74,CFP,LOOKUPS!E$6,0)*$FE$6+VLOOKUP($FA74,EP,LOOKUPS!E$8,0)*$FF$6+VLOOKUP($FA74,BM,LOOKUPS!E$5,0)*$FG$6+VLOOKUP($FA74,DIV,LOOKUPS!E$7,0)*$FH$6++VLOOKUP($FA74,SIZE,LOOKUPS!E$11,0)*$FI$6),"",VLOOKUP($FA74,MOM,LOOKUPS!E$12,0)*$FB$6+VLOOKUP($FA74,STREV,LOOKUPS!E$10,0)*$FC$6+VLOOKUP($FA74,LTREV,LOOKUPS!E$9,0)*$FD$6+VLOOKUP($FA74,CFP,LOOKUPS!E$6,0)*$FE$6+VLOOKUP($FA74,EP,LOOKUPS!E$8,0)*$FF$6+VLOOKUP($FA74,BM,LOOKUPS!E$5,0)*$FG$6+VLOOKUP($FA74,DIV,LOOKUPS!E$7,0)*$FH$6++VLOOKUP($FA74,SIZE,LOOKUPS!E$11,0)*$FI$6)</f>
        <v/>
      </c>
      <c r="FE74" s="1" t="str">
        <f>IF(ISERROR(VLOOKUP($FA74,MOM,LOOKUPS!F$12,0)*$FB$6+VLOOKUP($FA74,STREV,LOOKUPS!F$10,0)*$FC$6+VLOOKUP($FA74,LTREV,LOOKUPS!F$9,0)*$FD$6+VLOOKUP($FA74,CFP,LOOKUPS!F$6,0)*$FE$6+VLOOKUP($FA74,EP,LOOKUPS!F$8,0)*$FF$6+VLOOKUP($FA74,BM,LOOKUPS!F$5,0)*$FG$6+VLOOKUP($FA74,DIV,LOOKUPS!F$7,0)*$FH$6++VLOOKUP($FA74,SIZE,LOOKUPS!F$11,0)*$FI$6),"",VLOOKUP($FA74,MOM,LOOKUPS!F$12,0)*$FB$6+VLOOKUP($FA74,STREV,LOOKUPS!F$10,0)*$FC$6+VLOOKUP($FA74,LTREV,LOOKUPS!F$9,0)*$FD$6+VLOOKUP($FA74,CFP,LOOKUPS!F$6,0)*$FE$6+VLOOKUP($FA74,EP,LOOKUPS!F$8,0)*$FF$6+VLOOKUP($FA74,BM,LOOKUPS!F$5,0)*$FG$6+VLOOKUP($FA74,DIV,LOOKUPS!F$7,0)*$FH$6++VLOOKUP($FA74,SIZE,LOOKUPS!F$11,0)*$FI$6)</f>
        <v/>
      </c>
      <c r="FF74" s="1" t="str">
        <f>IF(ISERROR(VLOOKUP($FA74,MOM,LOOKUPS!G$12,0)*$FB$6+VLOOKUP($FA74,STREV,LOOKUPS!G$10,0)*$FC$6+VLOOKUP($FA74,LTREV,LOOKUPS!G$9,0)*$FD$6+VLOOKUP($FA74,CFP,LOOKUPS!G$6,0)*$FE$6+VLOOKUP($FA74,EP,LOOKUPS!G$8,0)*$FF$6+VLOOKUP($FA74,BM,LOOKUPS!G$5,0)*$FG$6+VLOOKUP($FA74,DIV,LOOKUPS!G$7,0)*$FH$6++VLOOKUP($FA74,SIZE,LOOKUPS!G$11,0)*$FI$6),"",VLOOKUP($FA74,MOM,LOOKUPS!G$12,0)*$FB$6+VLOOKUP($FA74,STREV,LOOKUPS!G$10,0)*$FC$6+VLOOKUP($FA74,LTREV,LOOKUPS!G$9,0)*$FD$6+VLOOKUP($FA74,CFP,LOOKUPS!G$6,0)*$FE$6+VLOOKUP($FA74,EP,LOOKUPS!G$8,0)*$FF$6+VLOOKUP($FA74,BM,LOOKUPS!G$5,0)*$FG$6+VLOOKUP($FA74,DIV,LOOKUPS!G$7,0)*$FH$6++VLOOKUP($FA74,SIZE,LOOKUPS!G$11,0)*$FI$6)</f>
        <v/>
      </c>
      <c r="FG74" s="1" t="str">
        <f>IF(ISERROR(VLOOKUP($FA74,MOM,LOOKUPS!H$12,0)*$FB$6+VLOOKUP($FA74,STREV,LOOKUPS!H$10,0)*$FC$6+VLOOKUP($FA74,LTREV,LOOKUPS!H$9,0)*$FD$6+VLOOKUP($FA74,CFP,LOOKUPS!H$6,0)*$FE$6+VLOOKUP($FA74,EP,LOOKUPS!H$8,0)*$FF$6+VLOOKUP($FA74,BM,LOOKUPS!H$5,0)*$FG$6+VLOOKUP($FA74,DIV,LOOKUPS!H$7,0)*$FH$6++VLOOKUP($FA74,SIZE,LOOKUPS!H$11,0)*$FI$6),"",VLOOKUP($FA74,MOM,LOOKUPS!H$12,0)*$FB$6+VLOOKUP($FA74,STREV,LOOKUPS!H$10,0)*$FC$6+VLOOKUP($FA74,LTREV,LOOKUPS!H$9,0)*$FD$6+VLOOKUP($FA74,CFP,LOOKUPS!H$6,0)*$FE$6+VLOOKUP($FA74,EP,LOOKUPS!H$8,0)*$FF$6+VLOOKUP($FA74,BM,LOOKUPS!H$5,0)*$FG$6+VLOOKUP($FA74,DIV,LOOKUPS!H$7,0)*$FH$6++VLOOKUP($FA74,SIZE,LOOKUPS!H$11,0)*$FI$6)</f>
        <v/>
      </c>
      <c r="FH74" s="1" t="str">
        <f>IF(ISERROR(VLOOKUP($FA74,MOM,LOOKUPS!I$12,0)*$FB$6+VLOOKUP($FA74,STREV,LOOKUPS!I$10,0)*$FC$6+VLOOKUP($FA74,LTREV,LOOKUPS!I$9,0)*$FD$6+VLOOKUP($FA74,CFP,LOOKUPS!I$6,0)*$FE$6+VLOOKUP($FA74,EP,LOOKUPS!I$8,0)*$FF$6+VLOOKUP($FA74,BM,LOOKUPS!I$5,0)*$FG$6+VLOOKUP($FA74,DIV,LOOKUPS!I$7,0)*$FH$6++VLOOKUP($FA74,SIZE,LOOKUPS!I$11,0)*$FI$6),"",VLOOKUP($FA74,MOM,LOOKUPS!I$12,0)*$FB$6+VLOOKUP($FA74,STREV,LOOKUPS!I$10,0)*$FC$6+VLOOKUP($FA74,LTREV,LOOKUPS!I$9,0)*$FD$6+VLOOKUP($FA74,CFP,LOOKUPS!I$6,0)*$FE$6+VLOOKUP($FA74,EP,LOOKUPS!I$8,0)*$FF$6+VLOOKUP($FA74,BM,LOOKUPS!I$5,0)*$FG$6+VLOOKUP($FA74,DIV,LOOKUPS!I$7,0)*$FH$6++VLOOKUP($FA74,SIZE,LOOKUPS!I$11,0)*$FI$6)</f>
        <v/>
      </c>
      <c r="FI74" s="1" t="str">
        <f>IF(ISERROR(VLOOKUP($FA74,MOM,LOOKUPS!J$12,0)*$FB$6+VLOOKUP($FA74,STREV,LOOKUPS!J$10,0)*$FC$6+VLOOKUP($FA74,LTREV,LOOKUPS!J$9,0)*$FD$6+VLOOKUP($FA74,CFP,LOOKUPS!J$6,0)*$FE$6+VLOOKUP($FA74,EP,LOOKUPS!J$8,0)*$FF$6+VLOOKUP($FA74,BM,LOOKUPS!J$5,0)*$FG$6+VLOOKUP($FA74,DIV,LOOKUPS!J$7,0)*$FH$6++VLOOKUP($FA74,SIZE,LOOKUPS!J$11,0)*$FI$6),"",VLOOKUP($FA74,MOM,LOOKUPS!J$12,0)*$FB$6+VLOOKUP($FA74,STREV,LOOKUPS!J$10,0)*$FC$6+VLOOKUP($FA74,LTREV,LOOKUPS!J$9,0)*$FD$6+VLOOKUP($FA74,CFP,LOOKUPS!J$6,0)*$FE$6+VLOOKUP($FA74,EP,LOOKUPS!J$8,0)*$FF$6+VLOOKUP($FA74,BM,LOOKUPS!J$5,0)*$FG$6+VLOOKUP($FA74,DIV,LOOKUPS!J$7,0)*$FH$6++VLOOKUP($FA74,SIZE,LOOKUPS!J$11,0)*$FI$6)</f>
        <v/>
      </c>
      <c r="FJ74" s="1" t="str">
        <f>IF(ISERROR(VLOOKUP($FA74,MOM,LOOKUPS!K$12,0)*$FB$6+VLOOKUP($FA74,STREV,LOOKUPS!K$10,0)*$FC$6+VLOOKUP($FA74,LTREV,LOOKUPS!K$9,0)*$FD$6+VLOOKUP($FA74,CFP,LOOKUPS!K$6,0)*$FE$6+VLOOKUP($FA74,EP,LOOKUPS!K$8,0)*$FF$6+VLOOKUP($FA74,BM,LOOKUPS!K$5,0)*$FG$6+VLOOKUP($FA74,DIV,LOOKUPS!K$7,0)*$FH$6++VLOOKUP($FA74,SIZE,LOOKUPS!K$11,0)*$FI$6),"",VLOOKUP($FA74,MOM,LOOKUPS!K$12,0)*$FB$6+VLOOKUP($FA74,STREV,LOOKUPS!K$10,0)*$FC$6+VLOOKUP($FA74,LTREV,LOOKUPS!K$9,0)*$FD$6+VLOOKUP($FA74,CFP,LOOKUPS!K$6,0)*$FE$6+VLOOKUP($FA74,EP,LOOKUPS!K$8,0)*$FF$6+VLOOKUP($FA74,BM,LOOKUPS!K$5,0)*$FG$6+VLOOKUP($FA74,DIV,LOOKUPS!K$7,0)*$FH$6++VLOOKUP($FA74,SIZE,LOOKUPS!K$11,0)*$FI$6)</f>
        <v/>
      </c>
      <c r="FK74" s="1" t="str">
        <f>IF(ISERROR(VLOOKUP($FA74,MOM,LOOKUPS!L$12,0)*$FB$6+VLOOKUP($FA74,STREV,LOOKUPS!L$10,0)*$FC$6+VLOOKUP($FA74,LTREV,LOOKUPS!L$9,0)*$FD$6+VLOOKUP($FA74,CFP,LOOKUPS!L$6,0)*$FE$6+VLOOKUP($FA74,EP,LOOKUPS!L$8,0)*$FF$6+VLOOKUP($FA74,BM,LOOKUPS!L$5,0)*$FG$6+VLOOKUP($FA74,DIV,LOOKUPS!L$7,0)*$FH$6++VLOOKUP($FA74,SIZE,LOOKUPS!L$11,0)*$FI$6),"",VLOOKUP($FA74,MOM,LOOKUPS!L$12,0)*$FB$6+VLOOKUP($FA74,STREV,LOOKUPS!L$10,0)*$FC$6+VLOOKUP($FA74,LTREV,LOOKUPS!L$9,0)*$FD$6+VLOOKUP($FA74,CFP,LOOKUPS!L$6,0)*$FE$6+VLOOKUP($FA74,EP,LOOKUPS!L$8,0)*$FF$6+VLOOKUP($FA74,BM,LOOKUPS!L$5,0)*$FG$6+VLOOKUP($FA74,DIV,LOOKUPS!L$7,0)*$FH$6++VLOOKUP($FA74,SIZE,LOOKUPS!L$11,0)*$FI$6)</f>
        <v/>
      </c>
    </row>
    <row r="75" spans="1:167" x14ac:dyDescent="0.3">
      <c r="A75" s="1">
        <v>193206</v>
      </c>
      <c r="B75" s="1">
        <v>4.0199999999999996</v>
      </c>
      <c r="C75" s="1">
        <v>6.14</v>
      </c>
      <c r="D75" s="1">
        <v>4.09</v>
      </c>
      <c r="E75" s="1">
        <v>6.94</v>
      </c>
      <c r="F75" s="1">
        <v>3.97</v>
      </c>
      <c r="G75" s="1">
        <v>2.9</v>
      </c>
      <c r="H75" s="1">
        <v>-1.63</v>
      </c>
      <c r="I75" s="1">
        <v>2.2000000000000002</v>
      </c>
      <c r="J75" s="1">
        <v>7.14</v>
      </c>
      <c r="K75" s="1">
        <v>5</v>
      </c>
      <c r="M75" s="1">
        <v>193107</v>
      </c>
      <c r="N75" s="1">
        <v>0.89</v>
      </c>
      <c r="O75" s="1">
        <v>-3.1</v>
      </c>
      <c r="P75" s="1">
        <v>-4.47</v>
      </c>
      <c r="Q75" s="1">
        <v>-6.11</v>
      </c>
      <c r="R75" s="1">
        <v>-7.76</v>
      </c>
      <c r="S75" s="1">
        <v>-8.6</v>
      </c>
      <c r="T75" s="1">
        <v>-7.06</v>
      </c>
      <c r="U75" s="1">
        <v>-10.26</v>
      </c>
      <c r="V75" s="1">
        <v>-10.98</v>
      </c>
      <c r="W75" s="1">
        <v>-11.43</v>
      </c>
      <c r="Y75" s="1">
        <v>193606</v>
      </c>
      <c r="Z75" s="1">
        <v>-0.36</v>
      </c>
      <c r="AA75" s="1">
        <v>-2.3199999999999998</v>
      </c>
      <c r="AB75" s="1">
        <v>-1.1200000000000001</v>
      </c>
      <c r="AC75" s="1">
        <v>-0.38</v>
      </c>
      <c r="AD75" s="1">
        <v>0.28000000000000003</v>
      </c>
      <c r="AE75" s="1">
        <v>0.51</v>
      </c>
      <c r="AF75" s="1">
        <v>1.24</v>
      </c>
      <c r="AG75" s="1">
        <v>0.1</v>
      </c>
      <c r="AH75" s="1">
        <v>1.1000000000000001</v>
      </c>
      <c r="AI75" s="1">
        <v>1.49</v>
      </c>
      <c r="AK75">
        <v>195612</v>
      </c>
      <c r="AL75">
        <v>-14.29</v>
      </c>
      <c r="AM75">
        <v>3.46</v>
      </c>
      <c r="AN75">
        <v>2.62</v>
      </c>
      <c r="AO75">
        <v>3.57</v>
      </c>
      <c r="AP75">
        <v>3.65</v>
      </c>
      <c r="AQ75">
        <v>2.62</v>
      </c>
      <c r="AR75">
        <v>2.5299999999999998</v>
      </c>
      <c r="AS75">
        <v>3.01</v>
      </c>
      <c r="AT75">
        <v>3.98</v>
      </c>
      <c r="AU75">
        <v>4.3099999999999996</v>
      </c>
      <c r="AV75">
        <v>3</v>
      </c>
      <c r="AW75">
        <v>3.08</v>
      </c>
      <c r="AX75">
        <v>2.16</v>
      </c>
      <c r="AY75">
        <v>3.27</v>
      </c>
      <c r="AZ75">
        <v>1.79</v>
      </c>
      <c r="BA75">
        <v>3.26</v>
      </c>
      <c r="BB75">
        <v>2.75</v>
      </c>
      <c r="BC75">
        <v>3.26</v>
      </c>
      <c r="BD75">
        <v>4.71</v>
      </c>
      <c r="BF75" s="1">
        <v>195612</v>
      </c>
      <c r="BG75" s="1">
        <v>-5.81</v>
      </c>
      <c r="BH75" s="1">
        <v>3.58</v>
      </c>
      <c r="BI75" s="1">
        <v>3.02</v>
      </c>
      <c r="BJ75" s="1">
        <v>3.06</v>
      </c>
      <c r="BK75" s="1">
        <v>4.42</v>
      </c>
      <c r="BL75" s="1">
        <v>2.4</v>
      </c>
      <c r="BM75" s="1">
        <v>2.85</v>
      </c>
      <c r="BN75" s="1">
        <v>3.14</v>
      </c>
      <c r="BO75" s="1">
        <v>3.18</v>
      </c>
      <c r="BP75" s="1">
        <v>4.54</v>
      </c>
      <c r="BQ75" s="1">
        <v>4.3</v>
      </c>
      <c r="BR75" s="1">
        <v>1.9</v>
      </c>
      <c r="BS75" s="1">
        <v>2.89</v>
      </c>
      <c r="BT75" s="1">
        <v>2.09</v>
      </c>
      <c r="BU75" s="1">
        <v>3.61</v>
      </c>
      <c r="BV75" s="1">
        <v>3.49</v>
      </c>
      <c r="BW75" s="1">
        <v>2.8</v>
      </c>
      <c r="BX75" s="1">
        <v>2.83</v>
      </c>
      <c r="BY75" s="1">
        <v>3.54</v>
      </c>
      <c r="CA75" s="1">
        <v>193112</v>
      </c>
      <c r="CB75" s="1">
        <v>-32.03</v>
      </c>
      <c r="CC75" s="1">
        <v>-13.13</v>
      </c>
      <c r="CD75" s="1">
        <v>-18.27</v>
      </c>
      <c r="CE75" s="1">
        <v>-23.84</v>
      </c>
      <c r="CF75" s="1">
        <v>-12.66</v>
      </c>
      <c r="CG75" s="1">
        <v>-15.57</v>
      </c>
      <c r="CH75" s="1">
        <v>-18.079999999999998</v>
      </c>
      <c r="CI75" s="1">
        <v>-21.98</v>
      </c>
      <c r="CJ75" s="1">
        <v>-23.76</v>
      </c>
      <c r="CK75" s="1">
        <v>-13.36</v>
      </c>
      <c r="CL75" s="1">
        <v>-11.98</v>
      </c>
      <c r="CM75" s="1">
        <v>-14.07</v>
      </c>
      <c r="CN75" s="1">
        <v>-17.059999999999999</v>
      </c>
      <c r="CO75" s="1">
        <v>-17.12</v>
      </c>
      <c r="CP75" s="1">
        <v>-19.05</v>
      </c>
      <c r="CQ75" s="1">
        <v>-19.899999999999999</v>
      </c>
      <c r="CR75" s="1">
        <v>-24.02</v>
      </c>
      <c r="CS75" s="1">
        <v>-21.02</v>
      </c>
      <c r="CT75" s="1">
        <v>-26.58</v>
      </c>
      <c r="CV75" s="1">
        <v>193212</v>
      </c>
      <c r="CW75" s="1">
        <v>-7.73</v>
      </c>
      <c r="CX75" s="1">
        <v>1.01</v>
      </c>
      <c r="CY75" s="1">
        <v>0.73</v>
      </c>
      <c r="CZ75" s="1">
        <v>-1.6</v>
      </c>
      <c r="DA75" s="1">
        <v>-0.21</v>
      </c>
      <c r="DB75" s="1">
        <v>2.59</v>
      </c>
      <c r="DC75" s="1">
        <v>0.96</v>
      </c>
      <c r="DD75" s="1">
        <v>-0.17</v>
      </c>
      <c r="DE75" s="1">
        <v>-2.56</v>
      </c>
      <c r="DF75" s="1">
        <v>-1.17</v>
      </c>
      <c r="DG75" s="1">
        <v>0.7</v>
      </c>
      <c r="DH75" s="1">
        <v>3.45</v>
      </c>
      <c r="DI75" s="1">
        <v>1.7</v>
      </c>
      <c r="DJ75" s="1">
        <v>2.6</v>
      </c>
      <c r="DK75" s="1">
        <v>-0.67</v>
      </c>
      <c r="DL75" s="1">
        <v>-0.64</v>
      </c>
      <c r="DM75" s="1">
        <v>0.32</v>
      </c>
      <c r="DN75" s="1">
        <v>-3.35</v>
      </c>
      <c r="DO75" s="1">
        <v>-1.72</v>
      </c>
      <c r="DQ75" s="1">
        <v>193112</v>
      </c>
      <c r="DR75" s="1">
        <v>-99.99</v>
      </c>
      <c r="DS75" s="1">
        <v>-22.35</v>
      </c>
      <c r="DT75" s="1">
        <v>-16.940000000000001</v>
      </c>
      <c r="DU75" s="1">
        <v>-16.059999999999999</v>
      </c>
      <c r="DV75" s="1">
        <v>-23.49</v>
      </c>
      <c r="DW75" s="1">
        <v>-17.73</v>
      </c>
      <c r="DX75" s="1">
        <v>-19.510000000000002</v>
      </c>
      <c r="DY75" s="1">
        <v>-14.74</v>
      </c>
      <c r="DZ75" s="1">
        <v>-16.059999999999999</v>
      </c>
      <c r="EA75" s="1">
        <v>-24.42</v>
      </c>
      <c r="EB75" s="1">
        <v>-22.65</v>
      </c>
      <c r="EC75" s="1">
        <v>-20.16</v>
      </c>
      <c r="ED75" s="1">
        <v>-15.29</v>
      </c>
      <c r="EE75" s="1">
        <v>-20.58</v>
      </c>
      <c r="EF75" s="1">
        <v>-18.45</v>
      </c>
      <c r="EG75" s="1">
        <v>-13.46</v>
      </c>
      <c r="EH75" s="1">
        <v>-16.05</v>
      </c>
      <c r="EI75" s="1">
        <v>-16.73</v>
      </c>
      <c r="EJ75" s="1">
        <v>-15.39</v>
      </c>
      <c r="EL75">
        <v>193112</v>
      </c>
      <c r="EM75">
        <v>-13.53</v>
      </c>
      <c r="EN75">
        <v>-0.56000000000000005</v>
      </c>
      <c r="EO75">
        <v>-8.86</v>
      </c>
      <c r="EP75">
        <v>0.12</v>
      </c>
      <c r="ER75" s="1">
        <v>193206</v>
      </c>
      <c r="ES75" s="1">
        <v>2.1</v>
      </c>
      <c r="EU75" s="1">
        <v>193107</v>
      </c>
      <c r="EV75" s="1">
        <v>7.57</v>
      </c>
      <c r="EX75" s="1">
        <v>193606</v>
      </c>
      <c r="EY75" s="1">
        <v>-2.35</v>
      </c>
      <c r="FA75" s="1">
        <v>193206</v>
      </c>
      <c r="FB75" s="1" t="str">
        <f>IF(ISERROR(VLOOKUP($FA75,MOM,LOOKUPS!C$12,0)*$FB$6+VLOOKUP($FA75,STREV,LOOKUPS!C$10,0)*$FC$6+VLOOKUP($FA75,LTREV,LOOKUPS!C$9,0)*$FD$6+VLOOKUP($FA75,CFP,LOOKUPS!C$6,0)*$FE$6+VLOOKUP($FA75,EP,LOOKUPS!C$8,0)*$FF$6+VLOOKUP($FA75,BM,LOOKUPS!C$5,0)*$FG$6+VLOOKUP($FA75,DIV,LOOKUPS!C$7,0)*$FH$6++VLOOKUP($FA75,SIZE,LOOKUPS!C$11,0)*$FI$6),"",VLOOKUP($FA75,MOM,LOOKUPS!C$12,0)*$FB$6+VLOOKUP($FA75,STREV,LOOKUPS!C$10,0)*$FC$6+VLOOKUP($FA75,LTREV,LOOKUPS!C$9,0)*$FD$6+VLOOKUP($FA75,CFP,LOOKUPS!C$6,0)*$FE$6+VLOOKUP($FA75,EP,LOOKUPS!C$8,0)*$FF$6+VLOOKUP($FA75,BM,LOOKUPS!C$5,0)*$FG$6+VLOOKUP($FA75,DIV,LOOKUPS!C$7,0)*$FH$6++VLOOKUP($FA75,SIZE,LOOKUPS!C$11,0)*$FI$6)</f>
        <v/>
      </c>
      <c r="FC75" s="1" t="str">
        <f>IF(ISERROR(VLOOKUP($FA75,MOM,LOOKUPS!D$12,0)*$FB$6+VLOOKUP($FA75,STREV,LOOKUPS!D$10,0)*$FC$6+VLOOKUP($FA75,LTREV,LOOKUPS!D$9,0)*$FD$6+VLOOKUP($FA75,CFP,LOOKUPS!D$6,0)*$FE$6+VLOOKUP($FA75,EP,LOOKUPS!D$8,0)*$FF$6+VLOOKUP($FA75,BM,LOOKUPS!D$5,0)*$FG$6+VLOOKUP($FA75,DIV,LOOKUPS!D$7,0)*$FH$6++VLOOKUP($FA75,SIZE,LOOKUPS!D$11,0)*$FI$6),"",VLOOKUP($FA75,MOM,LOOKUPS!D$12,0)*$FB$6+VLOOKUP($FA75,STREV,LOOKUPS!D$10,0)*$FC$6+VLOOKUP($FA75,LTREV,LOOKUPS!D$9,0)*$FD$6+VLOOKUP($FA75,CFP,LOOKUPS!D$6,0)*$FE$6+VLOOKUP($FA75,EP,LOOKUPS!D$8,0)*$FF$6+VLOOKUP($FA75,BM,LOOKUPS!D$5,0)*$FG$6+VLOOKUP($FA75,DIV,LOOKUPS!D$7,0)*$FH$6++VLOOKUP($FA75,SIZE,LOOKUPS!D$11,0)*$FI$6)</f>
        <v/>
      </c>
      <c r="FD75" s="1" t="str">
        <f>IF(ISERROR(VLOOKUP($FA75,MOM,LOOKUPS!E$12,0)*$FB$6+VLOOKUP($FA75,STREV,LOOKUPS!E$10,0)*$FC$6+VLOOKUP($FA75,LTREV,LOOKUPS!E$9,0)*$FD$6+VLOOKUP($FA75,CFP,LOOKUPS!E$6,0)*$FE$6+VLOOKUP($FA75,EP,LOOKUPS!E$8,0)*$FF$6+VLOOKUP($FA75,BM,LOOKUPS!E$5,0)*$FG$6+VLOOKUP($FA75,DIV,LOOKUPS!E$7,0)*$FH$6++VLOOKUP($FA75,SIZE,LOOKUPS!E$11,0)*$FI$6),"",VLOOKUP($FA75,MOM,LOOKUPS!E$12,0)*$FB$6+VLOOKUP($FA75,STREV,LOOKUPS!E$10,0)*$FC$6+VLOOKUP($FA75,LTREV,LOOKUPS!E$9,0)*$FD$6+VLOOKUP($FA75,CFP,LOOKUPS!E$6,0)*$FE$6+VLOOKUP($FA75,EP,LOOKUPS!E$8,0)*$FF$6+VLOOKUP($FA75,BM,LOOKUPS!E$5,0)*$FG$6+VLOOKUP($FA75,DIV,LOOKUPS!E$7,0)*$FH$6++VLOOKUP($FA75,SIZE,LOOKUPS!E$11,0)*$FI$6)</f>
        <v/>
      </c>
      <c r="FE75" s="1" t="str">
        <f>IF(ISERROR(VLOOKUP($FA75,MOM,LOOKUPS!F$12,0)*$FB$6+VLOOKUP($FA75,STREV,LOOKUPS!F$10,0)*$FC$6+VLOOKUP($FA75,LTREV,LOOKUPS!F$9,0)*$FD$6+VLOOKUP($FA75,CFP,LOOKUPS!F$6,0)*$FE$6+VLOOKUP($FA75,EP,LOOKUPS!F$8,0)*$FF$6+VLOOKUP($FA75,BM,LOOKUPS!F$5,0)*$FG$6+VLOOKUP($FA75,DIV,LOOKUPS!F$7,0)*$FH$6++VLOOKUP($FA75,SIZE,LOOKUPS!F$11,0)*$FI$6),"",VLOOKUP($FA75,MOM,LOOKUPS!F$12,0)*$FB$6+VLOOKUP($FA75,STREV,LOOKUPS!F$10,0)*$FC$6+VLOOKUP($FA75,LTREV,LOOKUPS!F$9,0)*$FD$6+VLOOKUP($FA75,CFP,LOOKUPS!F$6,0)*$FE$6+VLOOKUP($FA75,EP,LOOKUPS!F$8,0)*$FF$6+VLOOKUP($FA75,BM,LOOKUPS!F$5,0)*$FG$6+VLOOKUP($FA75,DIV,LOOKUPS!F$7,0)*$FH$6++VLOOKUP($FA75,SIZE,LOOKUPS!F$11,0)*$FI$6)</f>
        <v/>
      </c>
      <c r="FF75" s="1" t="str">
        <f>IF(ISERROR(VLOOKUP($FA75,MOM,LOOKUPS!G$12,0)*$FB$6+VLOOKUP($FA75,STREV,LOOKUPS!G$10,0)*$FC$6+VLOOKUP($FA75,LTREV,LOOKUPS!G$9,0)*$FD$6+VLOOKUP($FA75,CFP,LOOKUPS!G$6,0)*$FE$6+VLOOKUP($FA75,EP,LOOKUPS!G$8,0)*$FF$6+VLOOKUP($FA75,BM,LOOKUPS!G$5,0)*$FG$6+VLOOKUP($FA75,DIV,LOOKUPS!G$7,0)*$FH$6++VLOOKUP($FA75,SIZE,LOOKUPS!G$11,0)*$FI$6),"",VLOOKUP($FA75,MOM,LOOKUPS!G$12,0)*$FB$6+VLOOKUP($FA75,STREV,LOOKUPS!G$10,0)*$FC$6+VLOOKUP($FA75,LTREV,LOOKUPS!G$9,0)*$FD$6+VLOOKUP($FA75,CFP,LOOKUPS!G$6,0)*$FE$6+VLOOKUP($FA75,EP,LOOKUPS!G$8,0)*$FF$6+VLOOKUP($FA75,BM,LOOKUPS!G$5,0)*$FG$6+VLOOKUP($FA75,DIV,LOOKUPS!G$7,0)*$FH$6++VLOOKUP($FA75,SIZE,LOOKUPS!G$11,0)*$FI$6)</f>
        <v/>
      </c>
      <c r="FG75" s="1" t="str">
        <f>IF(ISERROR(VLOOKUP($FA75,MOM,LOOKUPS!H$12,0)*$FB$6+VLOOKUP($FA75,STREV,LOOKUPS!H$10,0)*$FC$6+VLOOKUP($FA75,LTREV,LOOKUPS!H$9,0)*$FD$6+VLOOKUP($FA75,CFP,LOOKUPS!H$6,0)*$FE$6+VLOOKUP($FA75,EP,LOOKUPS!H$8,0)*$FF$6+VLOOKUP($FA75,BM,LOOKUPS!H$5,0)*$FG$6+VLOOKUP($FA75,DIV,LOOKUPS!H$7,0)*$FH$6++VLOOKUP($FA75,SIZE,LOOKUPS!H$11,0)*$FI$6),"",VLOOKUP($FA75,MOM,LOOKUPS!H$12,0)*$FB$6+VLOOKUP($FA75,STREV,LOOKUPS!H$10,0)*$FC$6+VLOOKUP($FA75,LTREV,LOOKUPS!H$9,0)*$FD$6+VLOOKUP($FA75,CFP,LOOKUPS!H$6,0)*$FE$6+VLOOKUP($FA75,EP,LOOKUPS!H$8,0)*$FF$6+VLOOKUP($FA75,BM,LOOKUPS!H$5,0)*$FG$6+VLOOKUP($FA75,DIV,LOOKUPS!H$7,0)*$FH$6++VLOOKUP($FA75,SIZE,LOOKUPS!H$11,0)*$FI$6)</f>
        <v/>
      </c>
      <c r="FH75" s="1" t="str">
        <f>IF(ISERROR(VLOOKUP($FA75,MOM,LOOKUPS!I$12,0)*$FB$6+VLOOKUP($FA75,STREV,LOOKUPS!I$10,0)*$FC$6+VLOOKUP($FA75,LTREV,LOOKUPS!I$9,0)*$FD$6+VLOOKUP($FA75,CFP,LOOKUPS!I$6,0)*$FE$6+VLOOKUP($FA75,EP,LOOKUPS!I$8,0)*$FF$6+VLOOKUP($FA75,BM,LOOKUPS!I$5,0)*$FG$6+VLOOKUP($FA75,DIV,LOOKUPS!I$7,0)*$FH$6++VLOOKUP($FA75,SIZE,LOOKUPS!I$11,0)*$FI$6),"",VLOOKUP($FA75,MOM,LOOKUPS!I$12,0)*$FB$6+VLOOKUP($FA75,STREV,LOOKUPS!I$10,0)*$FC$6+VLOOKUP($FA75,LTREV,LOOKUPS!I$9,0)*$FD$6+VLOOKUP($FA75,CFP,LOOKUPS!I$6,0)*$FE$6+VLOOKUP($FA75,EP,LOOKUPS!I$8,0)*$FF$6+VLOOKUP($FA75,BM,LOOKUPS!I$5,0)*$FG$6+VLOOKUP($FA75,DIV,LOOKUPS!I$7,0)*$FH$6++VLOOKUP($FA75,SIZE,LOOKUPS!I$11,0)*$FI$6)</f>
        <v/>
      </c>
      <c r="FI75" s="1" t="str">
        <f>IF(ISERROR(VLOOKUP($FA75,MOM,LOOKUPS!J$12,0)*$FB$6+VLOOKUP($FA75,STREV,LOOKUPS!J$10,0)*$FC$6+VLOOKUP($FA75,LTREV,LOOKUPS!J$9,0)*$FD$6+VLOOKUP($FA75,CFP,LOOKUPS!J$6,0)*$FE$6+VLOOKUP($FA75,EP,LOOKUPS!J$8,0)*$FF$6+VLOOKUP($FA75,BM,LOOKUPS!J$5,0)*$FG$6+VLOOKUP($FA75,DIV,LOOKUPS!J$7,0)*$FH$6++VLOOKUP($FA75,SIZE,LOOKUPS!J$11,0)*$FI$6),"",VLOOKUP($FA75,MOM,LOOKUPS!J$12,0)*$FB$6+VLOOKUP($FA75,STREV,LOOKUPS!J$10,0)*$FC$6+VLOOKUP($FA75,LTREV,LOOKUPS!J$9,0)*$FD$6+VLOOKUP($FA75,CFP,LOOKUPS!J$6,0)*$FE$6+VLOOKUP($FA75,EP,LOOKUPS!J$8,0)*$FF$6+VLOOKUP($FA75,BM,LOOKUPS!J$5,0)*$FG$6+VLOOKUP($FA75,DIV,LOOKUPS!J$7,0)*$FH$6++VLOOKUP($FA75,SIZE,LOOKUPS!J$11,0)*$FI$6)</f>
        <v/>
      </c>
      <c r="FJ75" s="1" t="str">
        <f>IF(ISERROR(VLOOKUP($FA75,MOM,LOOKUPS!K$12,0)*$FB$6+VLOOKUP($FA75,STREV,LOOKUPS!K$10,0)*$FC$6+VLOOKUP($FA75,LTREV,LOOKUPS!K$9,0)*$FD$6+VLOOKUP($FA75,CFP,LOOKUPS!K$6,0)*$FE$6+VLOOKUP($FA75,EP,LOOKUPS!K$8,0)*$FF$6+VLOOKUP($FA75,BM,LOOKUPS!K$5,0)*$FG$6+VLOOKUP($FA75,DIV,LOOKUPS!K$7,0)*$FH$6++VLOOKUP($FA75,SIZE,LOOKUPS!K$11,0)*$FI$6),"",VLOOKUP($FA75,MOM,LOOKUPS!K$12,0)*$FB$6+VLOOKUP($FA75,STREV,LOOKUPS!K$10,0)*$FC$6+VLOOKUP($FA75,LTREV,LOOKUPS!K$9,0)*$FD$6+VLOOKUP($FA75,CFP,LOOKUPS!K$6,0)*$FE$6+VLOOKUP($FA75,EP,LOOKUPS!K$8,0)*$FF$6+VLOOKUP($FA75,BM,LOOKUPS!K$5,0)*$FG$6+VLOOKUP($FA75,DIV,LOOKUPS!K$7,0)*$FH$6++VLOOKUP($FA75,SIZE,LOOKUPS!K$11,0)*$FI$6)</f>
        <v/>
      </c>
      <c r="FK75" s="1" t="str">
        <f>IF(ISERROR(VLOOKUP($FA75,MOM,LOOKUPS!L$12,0)*$FB$6+VLOOKUP($FA75,STREV,LOOKUPS!L$10,0)*$FC$6+VLOOKUP($FA75,LTREV,LOOKUPS!L$9,0)*$FD$6+VLOOKUP($FA75,CFP,LOOKUPS!L$6,0)*$FE$6+VLOOKUP($FA75,EP,LOOKUPS!L$8,0)*$FF$6+VLOOKUP($FA75,BM,LOOKUPS!L$5,0)*$FG$6+VLOOKUP($FA75,DIV,LOOKUPS!L$7,0)*$FH$6++VLOOKUP($FA75,SIZE,LOOKUPS!L$11,0)*$FI$6),"",VLOOKUP($FA75,MOM,LOOKUPS!L$12,0)*$FB$6+VLOOKUP($FA75,STREV,LOOKUPS!L$10,0)*$FC$6+VLOOKUP($FA75,LTREV,LOOKUPS!L$9,0)*$FD$6+VLOOKUP($FA75,CFP,LOOKUPS!L$6,0)*$FE$6+VLOOKUP($FA75,EP,LOOKUPS!L$8,0)*$FF$6+VLOOKUP($FA75,BM,LOOKUPS!L$5,0)*$FG$6+VLOOKUP($FA75,DIV,LOOKUPS!L$7,0)*$FH$6++VLOOKUP($FA75,SIZE,LOOKUPS!L$11,0)*$FI$6)</f>
        <v/>
      </c>
    </row>
    <row r="76" spans="1:167" x14ac:dyDescent="0.3">
      <c r="A76" s="1">
        <v>193207</v>
      </c>
      <c r="B76" s="1">
        <v>68.760000000000005</v>
      </c>
      <c r="C76" s="1">
        <v>73.989999999999995</v>
      </c>
      <c r="D76" s="1">
        <v>53.37</v>
      </c>
      <c r="E76" s="1">
        <v>65.290000000000006</v>
      </c>
      <c r="F76" s="1">
        <v>43.51</v>
      </c>
      <c r="G76" s="1">
        <v>39.229999999999997</v>
      </c>
      <c r="H76" s="1">
        <v>27.66</v>
      </c>
      <c r="I76" s="1">
        <v>29.71</v>
      </c>
      <c r="J76" s="1">
        <v>19.75</v>
      </c>
      <c r="K76" s="1">
        <v>13.02</v>
      </c>
      <c r="M76" s="1">
        <v>193108</v>
      </c>
      <c r="N76" s="1">
        <v>-0.72</v>
      </c>
      <c r="O76" s="1">
        <v>-3.62</v>
      </c>
      <c r="P76" s="1">
        <v>-0.8</v>
      </c>
      <c r="Q76" s="1">
        <v>-1.23</v>
      </c>
      <c r="R76" s="1">
        <v>-0.37</v>
      </c>
      <c r="S76" s="1">
        <v>-2.33</v>
      </c>
      <c r="T76" s="1">
        <v>-1.1299999999999999</v>
      </c>
      <c r="U76" s="1">
        <v>-1.41</v>
      </c>
      <c r="V76" s="1">
        <v>-1.37</v>
      </c>
      <c r="W76" s="1">
        <v>-5.55</v>
      </c>
      <c r="Y76" s="1">
        <v>193607</v>
      </c>
      <c r="Z76" s="1">
        <v>6.54</v>
      </c>
      <c r="AA76" s="1">
        <v>9.8699999999999992</v>
      </c>
      <c r="AB76" s="1">
        <v>11.03</v>
      </c>
      <c r="AC76" s="1">
        <v>8.41</v>
      </c>
      <c r="AD76" s="1">
        <v>10.63</v>
      </c>
      <c r="AE76" s="1">
        <v>7.44</v>
      </c>
      <c r="AF76" s="1">
        <v>6.09</v>
      </c>
      <c r="AG76" s="1">
        <v>7.9</v>
      </c>
      <c r="AH76" s="1">
        <v>5.41</v>
      </c>
      <c r="AI76" s="1">
        <v>5.35</v>
      </c>
      <c r="AK76">
        <v>195701</v>
      </c>
      <c r="AL76">
        <v>11.9</v>
      </c>
      <c r="AM76">
        <v>-1.1299999999999999</v>
      </c>
      <c r="AN76">
        <v>0.66</v>
      </c>
      <c r="AO76">
        <v>-1.55</v>
      </c>
      <c r="AP76">
        <v>-1.56</v>
      </c>
      <c r="AQ76">
        <v>0.52</v>
      </c>
      <c r="AR76">
        <v>0.43</v>
      </c>
      <c r="AS76">
        <v>-0.42</v>
      </c>
      <c r="AT76">
        <v>-1.67</v>
      </c>
      <c r="AU76">
        <v>-1.92</v>
      </c>
      <c r="AV76">
        <v>-1.19</v>
      </c>
      <c r="AW76">
        <v>-0.28999999999999998</v>
      </c>
      <c r="AX76">
        <v>1.33</v>
      </c>
      <c r="AY76">
        <v>-0.11</v>
      </c>
      <c r="AZ76">
        <v>0.98</v>
      </c>
      <c r="BA76">
        <v>0.47</v>
      </c>
      <c r="BB76">
        <v>-1.32</v>
      </c>
      <c r="BC76">
        <v>-1.84</v>
      </c>
      <c r="BD76">
        <v>-1.5</v>
      </c>
      <c r="BF76" s="1">
        <v>195701</v>
      </c>
      <c r="BG76" s="1">
        <v>8.27</v>
      </c>
      <c r="BH76" s="1">
        <v>-1.26</v>
      </c>
      <c r="BI76" s="1">
        <v>-0.11</v>
      </c>
      <c r="BJ76" s="1">
        <v>-0.73</v>
      </c>
      <c r="BK76" s="1">
        <v>-1.24</v>
      </c>
      <c r="BL76" s="1">
        <v>-0.4</v>
      </c>
      <c r="BM76" s="1">
        <v>-0.49</v>
      </c>
      <c r="BN76" s="1">
        <v>-0.27</v>
      </c>
      <c r="BO76" s="1">
        <v>-0.8</v>
      </c>
      <c r="BP76" s="1">
        <v>-1.8</v>
      </c>
      <c r="BQ76" s="1">
        <v>-0.68</v>
      </c>
      <c r="BR76" s="1">
        <v>-1.29</v>
      </c>
      <c r="BS76" s="1">
        <v>0.49</v>
      </c>
      <c r="BT76" s="1">
        <v>0.23</v>
      </c>
      <c r="BU76" s="1">
        <v>-1.22</v>
      </c>
      <c r="BV76" s="1">
        <v>0.05</v>
      </c>
      <c r="BW76" s="1">
        <v>-0.57999999999999996</v>
      </c>
      <c r="BX76" s="1">
        <v>-1.28</v>
      </c>
      <c r="BY76" s="1">
        <v>-0.32</v>
      </c>
      <c r="CA76" s="1">
        <v>193201</v>
      </c>
      <c r="CB76" s="1">
        <v>24.63</v>
      </c>
      <c r="CC76" s="1">
        <v>0.47</v>
      </c>
      <c r="CD76" s="1">
        <v>6.69</v>
      </c>
      <c r="CE76" s="1">
        <v>16.05</v>
      </c>
      <c r="CF76" s="1">
        <v>-0.01</v>
      </c>
      <c r="CG76" s="1">
        <v>1.38</v>
      </c>
      <c r="CH76" s="1">
        <v>7.28</v>
      </c>
      <c r="CI76" s="1">
        <v>12.4</v>
      </c>
      <c r="CJ76" s="1">
        <v>17.16</v>
      </c>
      <c r="CK76" s="1">
        <v>0.46</v>
      </c>
      <c r="CL76" s="1">
        <v>-0.48</v>
      </c>
      <c r="CM76" s="1">
        <v>1.44</v>
      </c>
      <c r="CN76" s="1">
        <v>1.32</v>
      </c>
      <c r="CO76" s="1">
        <v>4.4400000000000004</v>
      </c>
      <c r="CP76" s="1">
        <v>10.16</v>
      </c>
      <c r="CQ76" s="1">
        <v>10.94</v>
      </c>
      <c r="CR76" s="1">
        <v>13.83</v>
      </c>
      <c r="CS76" s="1">
        <v>14.34</v>
      </c>
      <c r="CT76" s="1">
        <v>20.07</v>
      </c>
      <c r="CV76" s="1">
        <v>193301</v>
      </c>
      <c r="CW76" s="1">
        <v>2.98</v>
      </c>
      <c r="CX76" s="1">
        <v>-0.85</v>
      </c>
      <c r="CY76" s="1">
        <v>6.26</v>
      </c>
      <c r="CZ76" s="1">
        <v>6.09</v>
      </c>
      <c r="DA76" s="1">
        <v>-1.02</v>
      </c>
      <c r="DB76" s="1">
        <v>1.76</v>
      </c>
      <c r="DC76" s="1">
        <v>7.57</v>
      </c>
      <c r="DD76" s="1">
        <v>5.74</v>
      </c>
      <c r="DE76" s="1">
        <v>6.27</v>
      </c>
      <c r="DF76" s="1">
        <v>-6.91</v>
      </c>
      <c r="DG76" s="1">
        <v>4.54</v>
      </c>
      <c r="DH76" s="1">
        <v>-0.5</v>
      </c>
      <c r="DI76" s="1">
        <v>4.09</v>
      </c>
      <c r="DJ76" s="1">
        <v>6.1</v>
      </c>
      <c r="DK76" s="1">
        <v>9.0500000000000007</v>
      </c>
      <c r="DL76" s="1">
        <v>5.74</v>
      </c>
      <c r="DM76" s="1">
        <v>5.73</v>
      </c>
      <c r="DN76" s="1">
        <v>4.96</v>
      </c>
      <c r="DO76" s="1">
        <v>7.67</v>
      </c>
      <c r="DQ76" s="1">
        <v>193201</v>
      </c>
      <c r="DR76" s="1">
        <v>-99.99</v>
      </c>
      <c r="DS76" s="1">
        <v>15.12</v>
      </c>
      <c r="DT76" s="1">
        <v>6.53</v>
      </c>
      <c r="DU76" s="1">
        <v>3.36</v>
      </c>
      <c r="DV76" s="1">
        <v>17.75</v>
      </c>
      <c r="DW76" s="1">
        <v>10.75</v>
      </c>
      <c r="DX76" s="1">
        <v>6.4</v>
      </c>
      <c r="DY76" s="1">
        <v>2.41</v>
      </c>
      <c r="DZ76" s="1">
        <v>3.55</v>
      </c>
      <c r="EA76" s="1">
        <v>21.35</v>
      </c>
      <c r="EB76" s="1">
        <v>14.51</v>
      </c>
      <c r="EC76" s="1">
        <v>10.039999999999999</v>
      </c>
      <c r="ED76" s="1">
        <v>11.45</v>
      </c>
      <c r="EE76" s="1">
        <v>6.16</v>
      </c>
      <c r="EF76" s="1">
        <v>6.64</v>
      </c>
      <c r="EG76" s="1">
        <v>1.85</v>
      </c>
      <c r="EH76" s="1">
        <v>2.99</v>
      </c>
      <c r="EI76" s="1">
        <v>5.34</v>
      </c>
      <c r="EJ76" s="1">
        <v>1.74</v>
      </c>
      <c r="EL76">
        <v>193201</v>
      </c>
      <c r="EM76">
        <v>-1.58</v>
      </c>
      <c r="EN76">
        <v>3.94</v>
      </c>
      <c r="EO76">
        <v>9.0399999999999991</v>
      </c>
      <c r="EP76">
        <v>0.23</v>
      </c>
      <c r="ER76" s="1">
        <v>193207</v>
      </c>
      <c r="ES76" s="1">
        <v>-43.94</v>
      </c>
      <c r="EU76" s="1">
        <v>193108</v>
      </c>
      <c r="EV76" s="1">
        <v>1.79</v>
      </c>
      <c r="EX76" s="1">
        <v>193607</v>
      </c>
      <c r="EY76" s="1">
        <v>4.67</v>
      </c>
      <c r="FA76" s="1">
        <v>193207</v>
      </c>
      <c r="FB76" s="1" t="str">
        <f>IF(ISERROR(VLOOKUP($FA76,MOM,LOOKUPS!C$12,0)*$FB$6+VLOOKUP($FA76,STREV,LOOKUPS!C$10,0)*$FC$6+VLOOKUP($FA76,LTREV,LOOKUPS!C$9,0)*$FD$6+VLOOKUP($FA76,CFP,LOOKUPS!C$6,0)*$FE$6+VLOOKUP($FA76,EP,LOOKUPS!C$8,0)*$FF$6+VLOOKUP($FA76,BM,LOOKUPS!C$5,0)*$FG$6+VLOOKUP($FA76,DIV,LOOKUPS!C$7,0)*$FH$6++VLOOKUP($FA76,SIZE,LOOKUPS!C$11,0)*$FI$6),"",VLOOKUP($FA76,MOM,LOOKUPS!C$12,0)*$FB$6+VLOOKUP($FA76,STREV,LOOKUPS!C$10,0)*$FC$6+VLOOKUP($FA76,LTREV,LOOKUPS!C$9,0)*$FD$6+VLOOKUP($FA76,CFP,LOOKUPS!C$6,0)*$FE$6+VLOOKUP($FA76,EP,LOOKUPS!C$8,0)*$FF$6+VLOOKUP($FA76,BM,LOOKUPS!C$5,0)*$FG$6+VLOOKUP($FA76,DIV,LOOKUPS!C$7,0)*$FH$6++VLOOKUP($FA76,SIZE,LOOKUPS!C$11,0)*$FI$6)</f>
        <v/>
      </c>
      <c r="FC76" s="1" t="str">
        <f>IF(ISERROR(VLOOKUP($FA76,MOM,LOOKUPS!D$12,0)*$FB$6+VLOOKUP($FA76,STREV,LOOKUPS!D$10,0)*$FC$6+VLOOKUP($FA76,LTREV,LOOKUPS!D$9,0)*$FD$6+VLOOKUP($FA76,CFP,LOOKUPS!D$6,0)*$FE$6+VLOOKUP($FA76,EP,LOOKUPS!D$8,0)*$FF$6+VLOOKUP($FA76,BM,LOOKUPS!D$5,0)*$FG$6+VLOOKUP($FA76,DIV,LOOKUPS!D$7,0)*$FH$6++VLOOKUP($FA76,SIZE,LOOKUPS!D$11,0)*$FI$6),"",VLOOKUP($FA76,MOM,LOOKUPS!D$12,0)*$FB$6+VLOOKUP($FA76,STREV,LOOKUPS!D$10,0)*$FC$6+VLOOKUP($FA76,LTREV,LOOKUPS!D$9,0)*$FD$6+VLOOKUP($FA76,CFP,LOOKUPS!D$6,0)*$FE$6+VLOOKUP($FA76,EP,LOOKUPS!D$8,0)*$FF$6+VLOOKUP($FA76,BM,LOOKUPS!D$5,0)*$FG$6+VLOOKUP($FA76,DIV,LOOKUPS!D$7,0)*$FH$6++VLOOKUP($FA76,SIZE,LOOKUPS!D$11,0)*$FI$6)</f>
        <v/>
      </c>
      <c r="FD76" s="1" t="str">
        <f>IF(ISERROR(VLOOKUP($FA76,MOM,LOOKUPS!E$12,0)*$FB$6+VLOOKUP($FA76,STREV,LOOKUPS!E$10,0)*$FC$6+VLOOKUP($FA76,LTREV,LOOKUPS!E$9,0)*$FD$6+VLOOKUP($FA76,CFP,LOOKUPS!E$6,0)*$FE$6+VLOOKUP($FA76,EP,LOOKUPS!E$8,0)*$FF$6+VLOOKUP($FA76,BM,LOOKUPS!E$5,0)*$FG$6+VLOOKUP($FA76,DIV,LOOKUPS!E$7,0)*$FH$6++VLOOKUP($FA76,SIZE,LOOKUPS!E$11,0)*$FI$6),"",VLOOKUP($FA76,MOM,LOOKUPS!E$12,0)*$FB$6+VLOOKUP($FA76,STREV,LOOKUPS!E$10,0)*$FC$6+VLOOKUP($FA76,LTREV,LOOKUPS!E$9,0)*$FD$6+VLOOKUP($FA76,CFP,LOOKUPS!E$6,0)*$FE$6+VLOOKUP($FA76,EP,LOOKUPS!E$8,0)*$FF$6+VLOOKUP($FA76,BM,LOOKUPS!E$5,0)*$FG$6+VLOOKUP($FA76,DIV,LOOKUPS!E$7,0)*$FH$6++VLOOKUP($FA76,SIZE,LOOKUPS!E$11,0)*$FI$6)</f>
        <v/>
      </c>
      <c r="FE76" s="1" t="str">
        <f>IF(ISERROR(VLOOKUP($FA76,MOM,LOOKUPS!F$12,0)*$FB$6+VLOOKUP($FA76,STREV,LOOKUPS!F$10,0)*$FC$6+VLOOKUP($FA76,LTREV,LOOKUPS!F$9,0)*$FD$6+VLOOKUP($FA76,CFP,LOOKUPS!F$6,0)*$FE$6+VLOOKUP($FA76,EP,LOOKUPS!F$8,0)*$FF$6+VLOOKUP($FA76,BM,LOOKUPS!F$5,0)*$FG$6+VLOOKUP($FA76,DIV,LOOKUPS!F$7,0)*$FH$6++VLOOKUP($FA76,SIZE,LOOKUPS!F$11,0)*$FI$6),"",VLOOKUP($FA76,MOM,LOOKUPS!F$12,0)*$FB$6+VLOOKUP($FA76,STREV,LOOKUPS!F$10,0)*$FC$6+VLOOKUP($FA76,LTREV,LOOKUPS!F$9,0)*$FD$6+VLOOKUP($FA76,CFP,LOOKUPS!F$6,0)*$FE$6+VLOOKUP($FA76,EP,LOOKUPS!F$8,0)*$FF$6+VLOOKUP($FA76,BM,LOOKUPS!F$5,0)*$FG$6+VLOOKUP($FA76,DIV,LOOKUPS!F$7,0)*$FH$6++VLOOKUP($FA76,SIZE,LOOKUPS!F$11,0)*$FI$6)</f>
        <v/>
      </c>
      <c r="FF76" s="1" t="str">
        <f>IF(ISERROR(VLOOKUP($FA76,MOM,LOOKUPS!G$12,0)*$FB$6+VLOOKUP($FA76,STREV,LOOKUPS!G$10,0)*$FC$6+VLOOKUP($FA76,LTREV,LOOKUPS!G$9,0)*$FD$6+VLOOKUP($FA76,CFP,LOOKUPS!G$6,0)*$FE$6+VLOOKUP($FA76,EP,LOOKUPS!G$8,0)*$FF$6+VLOOKUP($FA76,BM,LOOKUPS!G$5,0)*$FG$6+VLOOKUP($FA76,DIV,LOOKUPS!G$7,0)*$FH$6++VLOOKUP($FA76,SIZE,LOOKUPS!G$11,0)*$FI$6),"",VLOOKUP($FA76,MOM,LOOKUPS!G$12,0)*$FB$6+VLOOKUP($FA76,STREV,LOOKUPS!G$10,0)*$FC$6+VLOOKUP($FA76,LTREV,LOOKUPS!G$9,0)*$FD$6+VLOOKUP($FA76,CFP,LOOKUPS!G$6,0)*$FE$6+VLOOKUP($FA76,EP,LOOKUPS!G$8,0)*$FF$6+VLOOKUP($FA76,BM,LOOKUPS!G$5,0)*$FG$6+VLOOKUP($FA76,DIV,LOOKUPS!G$7,0)*$FH$6++VLOOKUP($FA76,SIZE,LOOKUPS!G$11,0)*$FI$6)</f>
        <v/>
      </c>
      <c r="FG76" s="1" t="str">
        <f>IF(ISERROR(VLOOKUP($FA76,MOM,LOOKUPS!H$12,0)*$FB$6+VLOOKUP($FA76,STREV,LOOKUPS!H$10,0)*$FC$6+VLOOKUP($FA76,LTREV,LOOKUPS!H$9,0)*$FD$6+VLOOKUP($FA76,CFP,LOOKUPS!H$6,0)*$FE$6+VLOOKUP($FA76,EP,LOOKUPS!H$8,0)*$FF$6+VLOOKUP($FA76,BM,LOOKUPS!H$5,0)*$FG$6+VLOOKUP($FA76,DIV,LOOKUPS!H$7,0)*$FH$6++VLOOKUP($FA76,SIZE,LOOKUPS!H$11,0)*$FI$6),"",VLOOKUP($FA76,MOM,LOOKUPS!H$12,0)*$FB$6+VLOOKUP($FA76,STREV,LOOKUPS!H$10,0)*$FC$6+VLOOKUP($FA76,LTREV,LOOKUPS!H$9,0)*$FD$6+VLOOKUP($FA76,CFP,LOOKUPS!H$6,0)*$FE$6+VLOOKUP($FA76,EP,LOOKUPS!H$8,0)*$FF$6+VLOOKUP($FA76,BM,LOOKUPS!H$5,0)*$FG$6+VLOOKUP($FA76,DIV,LOOKUPS!H$7,0)*$FH$6++VLOOKUP($FA76,SIZE,LOOKUPS!H$11,0)*$FI$6)</f>
        <v/>
      </c>
      <c r="FH76" s="1" t="str">
        <f>IF(ISERROR(VLOOKUP($FA76,MOM,LOOKUPS!I$12,0)*$FB$6+VLOOKUP($FA76,STREV,LOOKUPS!I$10,0)*$FC$6+VLOOKUP($FA76,LTREV,LOOKUPS!I$9,0)*$FD$6+VLOOKUP($FA76,CFP,LOOKUPS!I$6,0)*$FE$6+VLOOKUP($FA76,EP,LOOKUPS!I$8,0)*$FF$6+VLOOKUP($FA76,BM,LOOKUPS!I$5,0)*$FG$6+VLOOKUP($FA76,DIV,LOOKUPS!I$7,0)*$FH$6++VLOOKUP($FA76,SIZE,LOOKUPS!I$11,0)*$FI$6),"",VLOOKUP($FA76,MOM,LOOKUPS!I$12,0)*$FB$6+VLOOKUP($FA76,STREV,LOOKUPS!I$10,0)*$FC$6+VLOOKUP($FA76,LTREV,LOOKUPS!I$9,0)*$FD$6+VLOOKUP($FA76,CFP,LOOKUPS!I$6,0)*$FE$6+VLOOKUP($FA76,EP,LOOKUPS!I$8,0)*$FF$6+VLOOKUP($FA76,BM,LOOKUPS!I$5,0)*$FG$6+VLOOKUP($FA76,DIV,LOOKUPS!I$7,0)*$FH$6++VLOOKUP($FA76,SIZE,LOOKUPS!I$11,0)*$FI$6)</f>
        <v/>
      </c>
      <c r="FI76" s="1" t="str">
        <f>IF(ISERROR(VLOOKUP($FA76,MOM,LOOKUPS!J$12,0)*$FB$6+VLOOKUP($FA76,STREV,LOOKUPS!J$10,0)*$FC$6+VLOOKUP($FA76,LTREV,LOOKUPS!J$9,0)*$FD$6+VLOOKUP($FA76,CFP,LOOKUPS!J$6,0)*$FE$6+VLOOKUP($FA76,EP,LOOKUPS!J$8,0)*$FF$6+VLOOKUP($FA76,BM,LOOKUPS!J$5,0)*$FG$6+VLOOKUP($FA76,DIV,LOOKUPS!J$7,0)*$FH$6++VLOOKUP($FA76,SIZE,LOOKUPS!J$11,0)*$FI$6),"",VLOOKUP($FA76,MOM,LOOKUPS!J$12,0)*$FB$6+VLOOKUP($FA76,STREV,LOOKUPS!J$10,0)*$FC$6+VLOOKUP($FA76,LTREV,LOOKUPS!J$9,0)*$FD$6+VLOOKUP($FA76,CFP,LOOKUPS!J$6,0)*$FE$6+VLOOKUP($FA76,EP,LOOKUPS!J$8,0)*$FF$6+VLOOKUP($FA76,BM,LOOKUPS!J$5,0)*$FG$6+VLOOKUP($FA76,DIV,LOOKUPS!J$7,0)*$FH$6++VLOOKUP($FA76,SIZE,LOOKUPS!J$11,0)*$FI$6)</f>
        <v/>
      </c>
      <c r="FJ76" s="1" t="str">
        <f>IF(ISERROR(VLOOKUP($FA76,MOM,LOOKUPS!K$12,0)*$FB$6+VLOOKUP($FA76,STREV,LOOKUPS!K$10,0)*$FC$6+VLOOKUP($FA76,LTREV,LOOKUPS!K$9,0)*$FD$6+VLOOKUP($FA76,CFP,LOOKUPS!K$6,0)*$FE$6+VLOOKUP($FA76,EP,LOOKUPS!K$8,0)*$FF$6+VLOOKUP($FA76,BM,LOOKUPS!K$5,0)*$FG$6+VLOOKUP($FA76,DIV,LOOKUPS!K$7,0)*$FH$6++VLOOKUP($FA76,SIZE,LOOKUPS!K$11,0)*$FI$6),"",VLOOKUP($FA76,MOM,LOOKUPS!K$12,0)*$FB$6+VLOOKUP($FA76,STREV,LOOKUPS!K$10,0)*$FC$6+VLOOKUP($FA76,LTREV,LOOKUPS!K$9,0)*$FD$6+VLOOKUP($FA76,CFP,LOOKUPS!K$6,0)*$FE$6+VLOOKUP($FA76,EP,LOOKUPS!K$8,0)*$FF$6+VLOOKUP($FA76,BM,LOOKUPS!K$5,0)*$FG$6+VLOOKUP($FA76,DIV,LOOKUPS!K$7,0)*$FH$6++VLOOKUP($FA76,SIZE,LOOKUPS!K$11,0)*$FI$6)</f>
        <v/>
      </c>
      <c r="FK76" s="1" t="str">
        <f>IF(ISERROR(VLOOKUP($FA76,MOM,LOOKUPS!L$12,0)*$FB$6+VLOOKUP($FA76,STREV,LOOKUPS!L$10,0)*$FC$6+VLOOKUP($FA76,LTREV,LOOKUPS!L$9,0)*$FD$6+VLOOKUP($FA76,CFP,LOOKUPS!L$6,0)*$FE$6+VLOOKUP($FA76,EP,LOOKUPS!L$8,0)*$FF$6+VLOOKUP($FA76,BM,LOOKUPS!L$5,0)*$FG$6+VLOOKUP($FA76,DIV,LOOKUPS!L$7,0)*$FH$6++VLOOKUP($FA76,SIZE,LOOKUPS!L$11,0)*$FI$6),"",VLOOKUP($FA76,MOM,LOOKUPS!L$12,0)*$FB$6+VLOOKUP($FA76,STREV,LOOKUPS!L$10,0)*$FC$6+VLOOKUP($FA76,LTREV,LOOKUPS!L$9,0)*$FD$6+VLOOKUP($FA76,CFP,LOOKUPS!L$6,0)*$FE$6+VLOOKUP($FA76,EP,LOOKUPS!L$8,0)*$FF$6+VLOOKUP($FA76,BM,LOOKUPS!L$5,0)*$FG$6+VLOOKUP($FA76,DIV,LOOKUPS!L$7,0)*$FH$6++VLOOKUP($FA76,SIZE,LOOKUPS!L$11,0)*$FI$6)</f>
        <v/>
      </c>
    </row>
    <row r="77" spans="1:167" x14ac:dyDescent="0.3">
      <c r="A77" s="1">
        <v>193208</v>
      </c>
      <c r="B77" s="1">
        <v>115.61</v>
      </c>
      <c r="C77" s="1">
        <v>112.13</v>
      </c>
      <c r="D77" s="1">
        <v>74.44</v>
      </c>
      <c r="E77" s="1">
        <v>76.849999999999994</v>
      </c>
      <c r="F77" s="1">
        <v>75.39</v>
      </c>
      <c r="G77" s="1">
        <v>62.38</v>
      </c>
      <c r="H77" s="1">
        <v>46.86</v>
      </c>
      <c r="I77" s="1">
        <v>36.270000000000003</v>
      </c>
      <c r="J77" s="1">
        <v>37.33</v>
      </c>
      <c r="K77" s="1">
        <v>30.73</v>
      </c>
      <c r="M77" s="1">
        <v>193109</v>
      </c>
      <c r="N77" s="1">
        <v>-26.65</v>
      </c>
      <c r="O77" s="1">
        <v>-31.5</v>
      </c>
      <c r="P77" s="1">
        <v>-34.200000000000003</v>
      </c>
      <c r="Q77" s="1">
        <v>-29.5</v>
      </c>
      <c r="R77" s="1">
        <v>-31.58</v>
      </c>
      <c r="S77" s="1">
        <v>-25.89</v>
      </c>
      <c r="T77" s="1">
        <v>-30.6</v>
      </c>
      <c r="U77" s="1">
        <v>-34.11</v>
      </c>
      <c r="V77" s="1">
        <v>-33.58</v>
      </c>
      <c r="W77" s="1">
        <v>-33.590000000000003</v>
      </c>
      <c r="Y77" s="1">
        <v>193608</v>
      </c>
      <c r="Z77" s="1">
        <v>0.85</v>
      </c>
      <c r="AA77" s="1">
        <v>3.88</v>
      </c>
      <c r="AB77" s="1">
        <v>4.16</v>
      </c>
      <c r="AC77" s="1">
        <v>5.13</v>
      </c>
      <c r="AD77" s="1">
        <v>1.44</v>
      </c>
      <c r="AE77" s="1">
        <v>1.61</v>
      </c>
      <c r="AF77" s="1">
        <v>3.15</v>
      </c>
      <c r="AG77" s="1">
        <v>1.85</v>
      </c>
      <c r="AH77" s="1">
        <v>-0.37</v>
      </c>
      <c r="AI77" s="1">
        <v>2.06</v>
      </c>
      <c r="AK77">
        <v>195702</v>
      </c>
      <c r="AL77">
        <v>-6.38</v>
      </c>
      <c r="AM77">
        <v>-1.1399999999999999</v>
      </c>
      <c r="AN77">
        <v>-2.17</v>
      </c>
      <c r="AO77">
        <v>-2.54</v>
      </c>
      <c r="AP77">
        <v>-1.1399999999999999</v>
      </c>
      <c r="AQ77">
        <v>-1.25</v>
      </c>
      <c r="AR77">
        <v>-2.2000000000000002</v>
      </c>
      <c r="AS77">
        <v>-2.39</v>
      </c>
      <c r="AT77">
        <v>-2.88</v>
      </c>
      <c r="AU77">
        <v>-1.48</v>
      </c>
      <c r="AV77">
        <v>-0.8</v>
      </c>
      <c r="AW77">
        <v>-1.1399999999999999</v>
      </c>
      <c r="AX77">
        <v>-1.36</v>
      </c>
      <c r="AY77">
        <v>-2.33</v>
      </c>
      <c r="AZ77">
        <v>-2.08</v>
      </c>
      <c r="BA77">
        <v>-2.92</v>
      </c>
      <c r="BB77">
        <v>-1.86</v>
      </c>
      <c r="BC77">
        <v>-2.21</v>
      </c>
      <c r="BD77">
        <v>-3.55</v>
      </c>
      <c r="BF77" s="1">
        <v>195702</v>
      </c>
      <c r="BG77" s="1">
        <v>-8.49</v>
      </c>
      <c r="BH77" s="1">
        <v>-1.06</v>
      </c>
      <c r="BI77" s="1">
        <v>-1.3</v>
      </c>
      <c r="BJ77" s="1">
        <v>-3.35</v>
      </c>
      <c r="BK77" s="1">
        <v>-1.1599999999999999</v>
      </c>
      <c r="BL77" s="1">
        <v>-0.92</v>
      </c>
      <c r="BM77" s="1">
        <v>-0.82</v>
      </c>
      <c r="BN77" s="1">
        <v>-3.29</v>
      </c>
      <c r="BO77" s="1">
        <v>-3.02</v>
      </c>
      <c r="BP77" s="1">
        <v>-1.3</v>
      </c>
      <c r="BQ77" s="1">
        <v>-1.03</v>
      </c>
      <c r="BR77" s="1">
        <v>-0.84</v>
      </c>
      <c r="BS77" s="1">
        <v>-1</v>
      </c>
      <c r="BT77" s="1">
        <v>-0.75</v>
      </c>
      <c r="BU77" s="1">
        <v>-0.89</v>
      </c>
      <c r="BV77" s="1">
        <v>-2.58</v>
      </c>
      <c r="BW77" s="1">
        <v>-4</v>
      </c>
      <c r="BX77" s="1">
        <v>-3.67</v>
      </c>
      <c r="BY77" s="1">
        <v>-2.38</v>
      </c>
      <c r="CA77" s="1">
        <v>193202</v>
      </c>
      <c r="CB77" s="1">
        <v>-6.8</v>
      </c>
      <c r="CC77" s="1">
        <v>2.92</v>
      </c>
      <c r="CD77" s="1">
        <v>2.29</v>
      </c>
      <c r="CE77" s="1">
        <v>0.9</v>
      </c>
      <c r="CF77" s="1">
        <v>3.06</v>
      </c>
      <c r="CG77" s="1">
        <v>3.97</v>
      </c>
      <c r="CH77" s="1">
        <v>1.89</v>
      </c>
      <c r="CI77" s="1">
        <v>-0.08</v>
      </c>
      <c r="CJ77" s="1">
        <v>1.47</v>
      </c>
      <c r="CK77" s="1">
        <v>3.34</v>
      </c>
      <c r="CL77" s="1">
        <v>2.78</v>
      </c>
      <c r="CM77" s="1">
        <v>2.66</v>
      </c>
      <c r="CN77" s="1">
        <v>5.29</v>
      </c>
      <c r="CO77" s="1">
        <v>0.77</v>
      </c>
      <c r="CP77" s="1">
        <v>3.04</v>
      </c>
      <c r="CQ77" s="1">
        <v>7.0000000000000007E-2</v>
      </c>
      <c r="CR77" s="1">
        <v>-0.23</v>
      </c>
      <c r="CS77" s="1">
        <v>2.42</v>
      </c>
      <c r="CT77" s="1">
        <v>0.48</v>
      </c>
      <c r="CV77" s="1">
        <v>193302</v>
      </c>
      <c r="CW77" s="1">
        <v>-15.9</v>
      </c>
      <c r="CX77" s="1">
        <v>-11</v>
      </c>
      <c r="CY77" s="1">
        <v>-16.39</v>
      </c>
      <c r="CZ77" s="1">
        <v>-18.16</v>
      </c>
      <c r="DA77" s="1">
        <v>-10.1</v>
      </c>
      <c r="DB77" s="1">
        <v>-13.7</v>
      </c>
      <c r="DC77" s="1">
        <v>-17.27</v>
      </c>
      <c r="DD77" s="1">
        <v>-15.26</v>
      </c>
      <c r="DE77" s="1">
        <v>-20.170000000000002</v>
      </c>
      <c r="DF77" s="1">
        <v>-8.65</v>
      </c>
      <c r="DG77" s="1">
        <v>-11.47</v>
      </c>
      <c r="DH77" s="1">
        <v>-12.8</v>
      </c>
      <c r="DI77" s="1">
        <v>-14.63</v>
      </c>
      <c r="DJ77" s="1">
        <v>-13.59</v>
      </c>
      <c r="DK77" s="1">
        <v>-20.96</v>
      </c>
      <c r="DL77" s="1">
        <v>-16.34</v>
      </c>
      <c r="DM77" s="1">
        <v>-14.15</v>
      </c>
      <c r="DN77" s="1">
        <v>-19.93</v>
      </c>
      <c r="DO77" s="1">
        <v>-20.420000000000002</v>
      </c>
      <c r="DQ77" s="1">
        <v>193202</v>
      </c>
      <c r="DR77" s="1">
        <v>-99.99</v>
      </c>
      <c r="DS77" s="1">
        <v>1.91</v>
      </c>
      <c r="DT77" s="1">
        <v>0.91</v>
      </c>
      <c r="DU77" s="1">
        <v>4.1100000000000003</v>
      </c>
      <c r="DV77" s="1">
        <v>0.56999999999999995</v>
      </c>
      <c r="DW77" s="1">
        <v>0.16</v>
      </c>
      <c r="DX77" s="1">
        <v>2.44</v>
      </c>
      <c r="DY77" s="1">
        <v>2.85</v>
      </c>
      <c r="DZ77" s="1">
        <v>4.7699999999999996</v>
      </c>
      <c r="EA77" s="1">
        <v>-1.1399999999999999</v>
      </c>
      <c r="EB77" s="1">
        <v>2.11</v>
      </c>
      <c r="EC77" s="1">
        <v>4.4800000000000004</v>
      </c>
      <c r="ED77" s="1">
        <v>-4.1500000000000004</v>
      </c>
      <c r="EE77" s="1">
        <v>4.2</v>
      </c>
      <c r="EF77" s="1">
        <v>0.68</v>
      </c>
      <c r="EG77" s="1">
        <v>2.92</v>
      </c>
      <c r="EH77" s="1">
        <v>2.79</v>
      </c>
      <c r="EI77" s="1">
        <v>3.87</v>
      </c>
      <c r="EJ77" s="1">
        <v>5.69</v>
      </c>
      <c r="EL77">
        <v>193202</v>
      </c>
      <c r="EM77">
        <v>5.46</v>
      </c>
      <c r="EN77">
        <v>-2.77</v>
      </c>
      <c r="EO77">
        <v>-1.45</v>
      </c>
      <c r="EP77">
        <v>0.23</v>
      </c>
      <c r="ER77" s="1">
        <v>193208</v>
      </c>
      <c r="ES77" s="1">
        <v>-52.27</v>
      </c>
      <c r="EU77" s="1">
        <v>193109</v>
      </c>
      <c r="EV77" s="1">
        <v>2.61</v>
      </c>
      <c r="EX77" s="1">
        <v>193608</v>
      </c>
      <c r="EY77" s="1">
        <v>2.34</v>
      </c>
      <c r="FA77" s="1">
        <v>193208</v>
      </c>
      <c r="FB77" s="1" t="str">
        <f>IF(ISERROR(VLOOKUP($FA77,MOM,LOOKUPS!C$12,0)*$FB$6+VLOOKUP($FA77,STREV,LOOKUPS!C$10,0)*$FC$6+VLOOKUP($FA77,LTREV,LOOKUPS!C$9,0)*$FD$6+VLOOKUP($FA77,CFP,LOOKUPS!C$6,0)*$FE$6+VLOOKUP($FA77,EP,LOOKUPS!C$8,0)*$FF$6+VLOOKUP($FA77,BM,LOOKUPS!C$5,0)*$FG$6+VLOOKUP($FA77,DIV,LOOKUPS!C$7,0)*$FH$6++VLOOKUP($FA77,SIZE,LOOKUPS!C$11,0)*$FI$6),"",VLOOKUP($FA77,MOM,LOOKUPS!C$12,0)*$FB$6+VLOOKUP($FA77,STREV,LOOKUPS!C$10,0)*$FC$6+VLOOKUP($FA77,LTREV,LOOKUPS!C$9,0)*$FD$6+VLOOKUP($FA77,CFP,LOOKUPS!C$6,0)*$FE$6+VLOOKUP($FA77,EP,LOOKUPS!C$8,0)*$FF$6+VLOOKUP($FA77,BM,LOOKUPS!C$5,0)*$FG$6+VLOOKUP($FA77,DIV,LOOKUPS!C$7,0)*$FH$6++VLOOKUP($FA77,SIZE,LOOKUPS!C$11,0)*$FI$6)</f>
        <v/>
      </c>
      <c r="FC77" s="1" t="str">
        <f>IF(ISERROR(VLOOKUP($FA77,MOM,LOOKUPS!D$12,0)*$FB$6+VLOOKUP($FA77,STREV,LOOKUPS!D$10,0)*$FC$6+VLOOKUP($FA77,LTREV,LOOKUPS!D$9,0)*$FD$6+VLOOKUP($FA77,CFP,LOOKUPS!D$6,0)*$FE$6+VLOOKUP($FA77,EP,LOOKUPS!D$8,0)*$FF$6+VLOOKUP($FA77,BM,LOOKUPS!D$5,0)*$FG$6+VLOOKUP($FA77,DIV,LOOKUPS!D$7,0)*$FH$6++VLOOKUP($FA77,SIZE,LOOKUPS!D$11,0)*$FI$6),"",VLOOKUP($FA77,MOM,LOOKUPS!D$12,0)*$FB$6+VLOOKUP($FA77,STREV,LOOKUPS!D$10,0)*$FC$6+VLOOKUP($FA77,LTREV,LOOKUPS!D$9,0)*$FD$6+VLOOKUP($FA77,CFP,LOOKUPS!D$6,0)*$FE$6+VLOOKUP($FA77,EP,LOOKUPS!D$8,0)*$FF$6+VLOOKUP($FA77,BM,LOOKUPS!D$5,0)*$FG$6+VLOOKUP($FA77,DIV,LOOKUPS!D$7,0)*$FH$6++VLOOKUP($FA77,SIZE,LOOKUPS!D$11,0)*$FI$6)</f>
        <v/>
      </c>
      <c r="FD77" s="1" t="str">
        <f>IF(ISERROR(VLOOKUP($FA77,MOM,LOOKUPS!E$12,0)*$FB$6+VLOOKUP($FA77,STREV,LOOKUPS!E$10,0)*$FC$6+VLOOKUP($FA77,LTREV,LOOKUPS!E$9,0)*$FD$6+VLOOKUP($FA77,CFP,LOOKUPS!E$6,0)*$FE$6+VLOOKUP($FA77,EP,LOOKUPS!E$8,0)*$FF$6+VLOOKUP($FA77,BM,LOOKUPS!E$5,0)*$FG$6+VLOOKUP($FA77,DIV,LOOKUPS!E$7,0)*$FH$6++VLOOKUP($FA77,SIZE,LOOKUPS!E$11,0)*$FI$6),"",VLOOKUP($FA77,MOM,LOOKUPS!E$12,0)*$FB$6+VLOOKUP($FA77,STREV,LOOKUPS!E$10,0)*$FC$6+VLOOKUP($FA77,LTREV,LOOKUPS!E$9,0)*$FD$6+VLOOKUP($FA77,CFP,LOOKUPS!E$6,0)*$FE$6+VLOOKUP($FA77,EP,LOOKUPS!E$8,0)*$FF$6+VLOOKUP($FA77,BM,LOOKUPS!E$5,0)*$FG$6+VLOOKUP($FA77,DIV,LOOKUPS!E$7,0)*$FH$6++VLOOKUP($FA77,SIZE,LOOKUPS!E$11,0)*$FI$6)</f>
        <v/>
      </c>
      <c r="FE77" s="1" t="str">
        <f>IF(ISERROR(VLOOKUP($FA77,MOM,LOOKUPS!F$12,0)*$FB$6+VLOOKUP($FA77,STREV,LOOKUPS!F$10,0)*$FC$6+VLOOKUP($FA77,LTREV,LOOKUPS!F$9,0)*$FD$6+VLOOKUP($FA77,CFP,LOOKUPS!F$6,0)*$FE$6+VLOOKUP($FA77,EP,LOOKUPS!F$8,0)*$FF$6+VLOOKUP($FA77,BM,LOOKUPS!F$5,0)*$FG$6+VLOOKUP($FA77,DIV,LOOKUPS!F$7,0)*$FH$6++VLOOKUP($FA77,SIZE,LOOKUPS!F$11,0)*$FI$6),"",VLOOKUP($FA77,MOM,LOOKUPS!F$12,0)*$FB$6+VLOOKUP($FA77,STREV,LOOKUPS!F$10,0)*$FC$6+VLOOKUP($FA77,LTREV,LOOKUPS!F$9,0)*$FD$6+VLOOKUP($FA77,CFP,LOOKUPS!F$6,0)*$FE$6+VLOOKUP($FA77,EP,LOOKUPS!F$8,0)*$FF$6+VLOOKUP($FA77,BM,LOOKUPS!F$5,0)*$FG$6+VLOOKUP($FA77,DIV,LOOKUPS!F$7,0)*$FH$6++VLOOKUP($FA77,SIZE,LOOKUPS!F$11,0)*$FI$6)</f>
        <v/>
      </c>
      <c r="FF77" s="1" t="str">
        <f>IF(ISERROR(VLOOKUP($FA77,MOM,LOOKUPS!G$12,0)*$FB$6+VLOOKUP($FA77,STREV,LOOKUPS!G$10,0)*$FC$6+VLOOKUP($FA77,LTREV,LOOKUPS!G$9,0)*$FD$6+VLOOKUP($FA77,CFP,LOOKUPS!G$6,0)*$FE$6+VLOOKUP($FA77,EP,LOOKUPS!G$8,0)*$FF$6+VLOOKUP($FA77,BM,LOOKUPS!G$5,0)*$FG$6+VLOOKUP($FA77,DIV,LOOKUPS!G$7,0)*$FH$6++VLOOKUP($FA77,SIZE,LOOKUPS!G$11,0)*$FI$6),"",VLOOKUP($FA77,MOM,LOOKUPS!G$12,0)*$FB$6+VLOOKUP($FA77,STREV,LOOKUPS!G$10,0)*$FC$6+VLOOKUP($FA77,LTREV,LOOKUPS!G$9,0)*$FD$6+VLOOKUP($FA77,CFP,LOOKUPS!G$6,0)*$FE$6+VLOOKUP($FA77,EP,LOOKUPS!G$8,0)*$FF$6+VLOOKUP($FA77,BM,LOOKUPS!G$5,0)*$FG$6+VLOOKUP($FA77,DIV,LOOKUPS!G$7,0)*$FH$6++VLOOKUP($FA77,SIZE,LOOKUPS!G$11,0)*$FI$6)</f>
        <v/>
      </c>
      <c r="FG77" s="1" t="str">
        <f>IF(ISERROR(VLOOKUP($FA77,MOM,LOOKUPS!H$12,0)*$FB$6+VLOOKUP($FA77,STREV,LOOKUPS!H$10,0)*$FC$6+VLOOKUP($FA77,LTREV,LOOKUPS!H$9,0)*$FD$6+VLOOKUP($FA77,CFP,LOOKUPS!H$6,0)*$FE$6+VLOOKUP($FA77,EP,LOOKUPS!H$8,0)*$FF$6+VLOOKUP($FA77,BM,LOOKUPS!H$5,0)*$FG$6+VLOOKUP($FA77,DIV,LOOKUPS!H$7,0)*$FH$6++VLOOKUP($FA77,SIZE,LOOKUPS!H$11,0)*$FI$6),"",VLOOKUP($FA77,MOM,LOOKUPS!H$12,0)*$FB$6+VLOOKUP($FA77,STREV,LOOKUPS!H$10,0)*$FC$6+VLOOKUP($FA77,LTREV,LOOKUPS!H$9,0)*$FD$6+VLOOKUP($FA77,CFP,LOOKUPS!H$6,0)*$FE$6+VLOOKUP($FA77,EP,LOOKUPS!H$8,0)*$FF$6+VLOOKUP($FA77,BM,LOOKUPS!H$5,0)*$FG$6+VLOOKUP($FA77,DIV,LOOKUPS!H$7,0)*$FH$6++VLOOKUP($FA77,SIZE,LOOKUPS!H$11,0)*$FI$6)</f>
        <v/>
      </c>
      <c r="FH77" s="1" t="str">
        <f>IF(ISERROR(VLOOKUP($FA77,MOM,LOOKUPS!I$12,0)*$FB$6+VLOOKUP($FA77,STREV,LOOKUPS!I$10,0)*$FC$6+VLOOKUP($FA77,LTREV,LOOKUPS!I$9,0)*$FD$6+VLOOKUP($FA77,CFP,LOOKUPS!I$6,0)*$FE$6+VLOOKUP($FA77,EP,LOOKUPS!I$8,0)*$FF$6+VLOOKUP($FA77,BM,LOOKUPS!I$5,0)*$FG$6+VLOOKUP($FA77,DIV,LOOKUPS!I$7,0)*$FH$6++VLOOKUP($FA77,SIZE,LOOKUPS!I$11,0)*$FI$6),"",VLOOKUP($FA77,MOM,LOOKUPS!I$12,0)*$FB$6+VLOOKUP($FA77,STREV,LOOKUPS!I$10,0)*$FC$6+VLOOKUP($FA77,LTREV,LOOKUPS!I$9,0)*$FD$6+VLOOKUP($FA77,CFP,LOOKUPS!I$6,0)*$FE$6+VLOOKUP($FA77,EP,LOOKUPS!I$8,0)*$FF$6+VLOOKUP($FA77,BM,LOOKUPS!I$5,0)*$FG$6+VLOOKUP($FA77,DIV,LOOKUPS!I$7,0)*$FH$6++VLOOKUP($FA77,SIZE,LOOKUPS!I$11,0)*$FI$6)</f>
        <v/>
      </c>
      <c r="FI77" s="1" t="str">
        <f>IF(ISERROR(VLOOKUP($FA77,MOM,LOOKUPS!J$12,0)*$FB$6+VLOOKUP($FA77,STREV,LOOKUPS!J$10,0)*$FC$6+VLOOKUP($FA77,LTREV,LOOKUPS!J$9,0)*$FD$6+VLOOKUP($FA77,CFP,LOOKUPS!J$6,0)*$FE$6+VLOOKUP($FA77,EP,LOOKUPS!J$8,0)*$FF$6+VLOOKUP($FA77,BM,LOOKUPS!J$5,0)*$FG$6+VLOOKUP($FA77,DIV,LOOKUPS!J$7,0)*$FH$6++VLOOKUP($FA77,SIZE,LOOKUPS!J$11,0)*$FI$6),"",VLOOKUP($FA77,MOM,LOOKUPS!J$12,0)*$FB$6+VLOOKUP($FA77,STREV,LOOKUPS!J$10,0)*$FC$6+VLOOKUP($FA77,LTREV,LOOKUPS!J$9,0)*$FD$6+VLOOKUP($FA77,CFP,LOOKUPS!J$6,0)*$FE$6+VLOOKUP($FA77,EP,LOOKUPS!J$8,0)*$FF$6+VLOOKUP($FA77,BM,LOOKUPS!J$5,0)*$FG$6+VLOOKUP($FA77,DIV,LOOKUPS!J$7,0)*$FH$6++VLOOKUP($FA77,SIZE,LOOKUPS!J$11,0)*$FI$6)</f>
        <v/>
      </c>
      <c r="FJ77" s="1" t="str">
        <f>IF(ISERROR(VLOOKUP($FA77,MOM,LOOKUPS!K$12,0)*$FB$6+VLOOKUP($FA77,STREV,LOOKUPS!K$10,0)*$FC$6+VLOOKUP($FA77,LTREV,LOOKUPS!K$9,0)*$FD$6+VLOOKUP($FA77,CFP,LOOKUPS!K$6,0)*$FE$6+VLOOKUP($FA77,EP,LOOKUPS!K$8,0)*$FF$6+VLOOKUP($FA77,BM,LOOKUPS!K$5,0)*$FG$6+VLOOKUP($FA77,DIV,LOOKUPS!K$7,0)*$FH$6++VLOOKUP($FA77,SIZE,LOOKUPS!K$11,0)*$FI$6),"",VLOOKUP($FA77,MOM,LOOKUPS!K$12,0)*$FB$6+VLOOKUP($FA77,STREV,LOOKUPS!K$10,0)*$FC$6+VLOOKUP($FA77,LTREV,LOOKUPS!K$9,0)*$FD$6+VLOOKUP($FA77,CFP,LOOKUPS!K$6,0)*$FE$6+VLOOKUP($FA77,EP,LOOKUPS!K$8,0)*$FF$6+VLOOKUP($FA77,BM,LOOKUPS!K$5,0)*$FG$6+VLOOKUP($FA77,DIV,LOOKUPS!K$7,0)*$FH$6++VLOOKUP($FA77,SIZE,LOOKUPS!K$11,0)*$FI$6)</f>
        <v/>
      </c>
      <c r="FK77" s="1" t="str">
        <f>IF(ISERROR(VLOOKUP($FA77,MOM,LOOKUPS!L$12,0)*$FB$6+VLOOKUP($FA77,STREV,LOOKUPS!L$10,0)*$FC$6+VLOOKUP($FA77,LTREV,LOOKUPS!L$9,0)*$FD$6+VLOOKUP($FA77,CFP,LOOKUPS!L$6,0)*$FE$6+VLOOKUP($FA77,EP,LOOKUPS!L$8,0)*$FF$6+VLOOKUP($FA77,BM,LOOKUPS!L$5,0)*$FG$6+VLOOKUP($FA77,DIV,LOOKUPS!L$7,0)*$FH$6++VLOOKUP($FA77,SIZE,LOOKUPS!L$11,0)*$FI$6),"",VLOOKUP($FA77,MOM,LOOKUPS!L$12,0)*$FB$6+VLOOKUP($FA77,STREV,LOOKUPS!L$10,0)*$FC$6+VLOOKUP($FA77,LTREV,LOOKUPS!L$9,0)*$FD$6+VLOOKUP($FA77,CFP,LOOKUPS!L$6,0)*$FE$6+VLOOKUP($FA77,EP,LOOKUPS!L$8,0)*$FF$6+VLOOKUP($FA77,BM,LOOKUPS!L$5,0)*$FG$6+VLOOKUP($FA77,DIV,LOOKUPS!L$7,0)*$FH$6++VLOOKUP($FA77,SIZE,LOOKUPS!L$11,0)*$FI$6)</f>
        <v/>
      </c>
    </row>
    <row r="78" spans="1:167" x14ac:dyDescent="0.3">
      <c r="A78" s="1">
        <v>193209</v>
      </c>
      <c r="B78" s="1">
        <v>-10.47</v>
      </c>
      <c r="C78" s="1">
        <v>-2.58</v>
      </c>
      <c r="D78" s="1">
        <v>-8.6999999999999993</v>
      </c>
      <c r="E78" s="1">
        <v>-7.59</v>
      </c>
      <c r="F78" s="1">
        <v>-8.23</v>
      </c>
      <c r="G78" s="1">
        <v>-0.82</v>
      </c>
      <c r="H78" s="1">
        <v>-7.01</v>
      </c>
      <c r="I78" s="1">
        <v>-7.59</v>
      </c>
      <c r="J78" s="1">
        <v>-4.5199999999999996</v>
      </c>
      <c r="K78" s="1">
        <v>-2.7</v>
      </c>
      <c r="M78" s="1">
        <v>193110</v>
      </c>
      <c r="N78" s="1">
        <v>25.75</v>
      </c>
      <c r="O78" s="1">
        <v>18.77</v>
      </c>
      <c r="P78" s="1">
        <v>20.02</v>
      </c>
      <c r="Q78" s="1">
        <v>16.03</v>
      </c>
      <c r="R78" s="1">
        <v>12.74</v>
      </c>
      <c r="S78" s="1">
        <v>8.1999999999999993</v>
      </c>
      <c r="T78" s="1">
        <v>7.25</v>
      </c>
      <c r="U78" s="1">
        <v>3.06</v>
      </c>
      <c r="V78" s="1">
        <v>-0.83</v>
      </c>
      <c r="W78" s="1">
        <v>-7.44</v>
      </c>
      <c r="Y78" s="1">
        <v>193609</v>
      </c>
      <c r="Z78" s="1">
        <v>5.73</v>
      </c>
      <c r="AA78" s="1">
        <v>4.45</v>
      </c>
      <c r="AB78" s="1">
        <v>4.04</v>
      </c>
      <c r="AC78" s="1">
        <v>3.83</v>
      </c>
      <c r="AD78" s="1">
        <v>3.09</v>
      </c>
      <c r="AE78" s="1">
        <v>3.25</v>
      </c>
      <c r="AF78" s="1">
        <v>1.49</v>
      </c>
      <c r="AG78" s="1">
        <v>3.01</v>
      </c>
      <c r="AH78" s="1">
        <v>2.11</v>
      </c>
      <c r="AI78" s="1">
        <v>2.6</v>
      </c>
      <c r="AK78">
        <v>195703</v>
      </c>
      <c r="AL78">
        <v>29.55</v>
      </c>
      <c r="AM78">
        <v>2.99</v>
      </c>
      <c r="AN78">
        <v>1.9</v>
      </c>
      <c r="AO78">
        <v>1.95</v>
      </c>
      <c r="AP78">
        <v>3.52</v>
      </c>
      <c r="AQ78">
        <v>1.6</v>
      </c>
      <c r="AR78">
        <v>1.96</v>
      </c>
      <c r="AS78">
        <v>2.5299999999999998</v>
      </c>
      <c r="AT78">
        <v>1.62</v>
      </c>
      <c r="AU78">
        <v>3.85</v>
      </c>
      <c r="AV78">
        <v>3.19</v>
      </c>
      <c r="AW78">
        <v>1.94</v>
      </c>
      <c r="AX78">
        <v>1.25</v>
      </c>
      <c r="AY78">
        <v>1.65</v>
      </c>
      <c r="AZ78">
        <v>2.27</v>
      </c>
      <c r="BA78">
        <v>2.4300000000000002</v>
      </c>
      <c r="BB78">
        <v>2.62</v>
      </c>
      <c r="BC78">
        <v>1.86</v>
      </c>
      <c r="BD78">
        <v>1.37</v>
      </c>
      <c r="BF78" s="1">
        <v>195703</v>
      </c>
      <c r="BG78" s="1">
        <v>7.82</v>
      </c>
      <c r="BH78" s="1">
        <v>2.68</v>
      </c>
      <c r="BI78" s="1">
        <v>1.84</v>
      </c>
      <c r="BJ78" s="1">
        <v>2.37</v>
      </c>
      <c r="BK78" s="1">
        <v>2.69</v>
      </c>
      <c r="BL78" s="1">
        <v>1.99</v>
      </c>
      <c r="BM78" s="1">
        <v>1.86</v>
      </c>
      <c r="BN78" s="1">
        <v>2.0699999999999998</v>
      </c>
      <c r="BO78" s="1">
        <v>2.65</v>
      </c>
      <c r="BP78" s="1">
        <v>2.98</v>
      </c>
      <c r="BQ78" s="1">
        <v>2.41</v>
      </c>
      <c r="BR78" s="1">
        <v>2.65</v>
      </c>
      <c r="BS78" s="1">
        <v>1.34</v>
      </c>
      <c r="BT78" s="1">
        <v>1.88</v>
      </c>
      <c r="BU78" s="1">
        <v>1.84</v>
      </c>
      <c r="BV78" s="1">
        <v>2.31</v>
      </c>
      <c r="BW78" s="1">
        <v>1.82</v>
      </c>
      <c r="BX78" s="1">
        <v>2.6</v>
      </c>
      <c r="BY78" s="1">
        <v>2.69</v>
      </c>
      <c r="CA78" s="1">
        <v>193203</v>
      </c>
      <c r="CB78" s="1">
        <v>0.8</v>
      </c>
      <c r="CC78" s="1">
        <v>-10.94</v>
      </c>
      <c r="CD78" s="1">
        <v>-13.27</v>
      </c>
      <c r="CE78" s="1">
        <v>-11.05</v>
      </c>
      <c r="CF78" s="1">
        <v>-10.42</v>
      </c>
      <c r="CG78" s="1">
        <v>-13.87</v>
      </c>
      <c r="CH78" s="1">
        <v>-12.14</v>
      </c>
      <c r="CI78" s="1">
        <v>-12.12</v>
      </c>
      <c r="CJ78" s="1">
        <v>-10.99</v>
      </c>
      <c r="CK78" s="1">
        <v>-9.34</v>
      </c>
      <c r="CL78" s="1">
        <v>-11.51</v>
      </c>
      <c r="CM78" s="1">
        <v>-11.99</v>
      </c>
      <c r="CN78" s="1">
        <v>-15.72</v>
      </c>
      <c r="CO78" s="1">
        <v>-9.1199999999999992</v>
      </c>
      <c r="CP78" s="1">
        <v>-15.22</v>
      </c>
      <c r="CQ78" s="1">
        <v>-13.1</v>
      </c>
      <c r="CR78" s="1">
        <v>-11.16</v>
      </c>
      <c r="CS78" s="1">
        <v>-11.9</v>
      </c>
      <c r="CT78" s="1">
        <v>-10.06</v>
      </c>
      <c r="CV78" s="1">
        <v>193303</v>
      </c>
      <c r="CW78" s="1">
        <v>13.7</v>
      </c>
      <c r="CX78" s="1">
        <v>6.73</v>
      </c>
      <c r="CY78" s="1">
        <v>6.36</v>
      </c>
      <c r="CZ78" s="1">
        <v>9.9600000000000009</v>
      </c>
      <c r="DA78" s="1">
        <v>5.16</v>
      </c>
      <c r="DB78" s="1">
        <v>7.81</v>
      </c>
      <c r="DC78" s="1">
        <v>4.26</v>
      </c>
      <c r="DD78" s="1">
        <v>11.93</v>
      </c>
      <c r="DE78" s="1">
        <v>8.5500000000000007</v>
      </c>
      <c r="DF78" s="1">
        <v>2.5</v>
      </c>
      <c r="DG78" s="1">
        <v>7.68</v>
      </c>
      <c r="DH78" s="1">
        <v>9.8800000000000008</v>
      </c>
      <c r="DI78" s="1">
        <v>5.68</v>
      </c>
      <c r="DJ78" s="1">
        <v>0.41</v>
      </c>
      <c r="DK78" s="1">
        <v>8.1199999999999992</v>
      </c>
      <c r="DL78" s="1">
        <v>11.09</v>
      </c>
      <c r="DM78" s="1">
        <v>12.79</v>
      </c>
      <c r="DN78" s="1">
        <v>9.8800000000000008</v>
      </c>
      <c r="DO78" s="1">
        <v>7.14</v>
      </c>
      <c r="DQ78" s="1">
        <v>193203</v>
      </c>
      <c r="DR78" s="1">
        <v>-99.99</v>
      </c>
      <c r="DS78" s="1">
        <v>-11.39</v>
      </c>
      <c r="DT78" s="1">
        <v>-12.46</v>
      </c>
      <c r="DU78" s="1">
        <v>-12.26</v>
      </c>
      <c r="DV78" s="1">
        <v>-10.56</v>
      </c>
      <c r="DW78" s="1">
        <v>-11.65</v>
      </c>
      <c r="DX78" s="1">
        <v>-13.61</v>
      </c>
      <c r="DY78" s="1">
        <v>-12.2</v>
      </c>
      <c r="DZ78" s="1">
        <v>-12.36</v>
      </c>
      <c r="EA78" s="1">
        <v>-9.7100000000000009</v>
      </c>
      <c r="EB78" s="1">
        <v>-11.34</v>
      </c>
      <c r="EC78" s="1">
        <v>-12.99</v>
      </c>
      <c r="ED78" s="1">
        <v>-10.29</v>
      </c>
      <c r="EE78" s="1">
        <v>-14.53</v>
      </c>
      <c r="EF78" s="1">
        <v>-12.7</v>
      </c>
      <c r="EG78" s="1">
        <v>-12.32</v>
      </c>
      <c r="EH78" s="1">
        <v>-12.08</v>
      </c>
      <c r="EI78" s="1">
        <v>-11.9</v>
      </c>
      <c r="EJ78" s="1">
        <v>-12.82</v>
      </c>
      <c r="EL78">
        <v>193203</v>
      </c>
      <c r="EM78">
        <v>-11.21</v>
      </c>
      <c r="EN78">
        <v>2.27</v>
      </c>
      <c r="EO78">
        <v>-2.3199999999999998</v>
      </c>
      <c r="EP78">
        <v>0.16</v>
      </c>
      <c r="ER78" s="1">
        <v>193209</v>
      </c>
      <c r="ES78" s="1">
        <v>2.44</v>
      </c>
      <c r="EU78" s="1">
        <v>193110</v>
      </c>
      <c r="EV78" s="1">
        <v>18.23</v>
      </c>
      <c r="EX78" s="1">
        <v>193609</v>
      </c>
      <c r="EY78" s="1">
        <v>-0.89</v>
      </c>
      <c r="FA78" s="1">
        <v>193209</v>
      </c>
      <c r="FB78" s="1" t="str">
        <f>IF(ISERROR(VLOOKUP($FA78,MOM,LOOKUPS!C$12,0)*$FB$6+VLOOKUP($FA78,STREV,LOOKUPS!C$10,0)*$FC$6+VLOOKUP($FA78,LTREV,LOOKUPS!C$9,0)*$FD$6+VLOOKUP($FA78,CFP,LOOKUPS!C$6,0)*$FE$6+VLOOKUP($FA78,EP,LOOKUPS!C$8,0)*$FF$6+VLOOKUP($FA78,BM,LOOKUPS!C$5,0)*$FG$6+VLOOKUP($FA78,DIV,LOOKUPS!C$7,0)*$FH$6++VLOOKUP($FA78,SIZE,LOOKUPS!C$11,0)*$FI$6),"",VLOOKUP($FA78,MOM,LOOKUPS!C$12,0)*$FB$6+VLOOKUP($FA78,STREV,LOOKUPS!C$10,0)*$FC$6+VLOOKUP($FA78,LTREV,LOOKUPS!C$9,0)*$FD$6+VLOOKUP($FA78,CFP,LOOKUPS!C$6,0)*$FE$6+VLOOKUP($FA78,EP,LOOKUPS!C$8,0)*$FF$6+VLOOKUP($FA78,BM,LOOKUPS!C$5,0)*$FG$6+VLOOKUP($FA78,DIV,LOOKUPS!C$7,0)*$FH$6++VLOOKUP($FA78,SIZE,LOOKUPS!C$11,0)*$FI$6)</f>
        <v/>
      </c>
      <c r="FC78" s="1" t="str">
        <f>IF(ISERROR(VLOOKUP($FA78,MOM,LOOKUPS!D$12,0)*$FB$6+VLOOKUP($FA78,STREV,LOOKUPS!D$10,0)*$FC$6+VLOOKUP($FA78,LTREV,LOOKUPS!D$9,0)*$FD$6+VLOOKUP($FA78,CFP,LOOKUPS!D$6,0)*$FE$6+VLOOKUP($FA78,EP,LOOKUPS!D$8,0)*$FF$6+VLOOKUP($FA78,BM,LOOKUPS!D$5,0)*$FG$6+VLOOKUP($FA78,DIV,LOOKUPS!D$7,0)*$FH$6++VLOOKUP($FA78,SIZE,LOOKUPS!D$11,0)*$FI$6),"",VLOOKUP($FA78,MOM,LOOKUPS!D$12,0)*$FB$6+VLOOKUP($FA78,STREV,LOOKUPS!D$10,0)*$FC$6+VLOOKUP($FA78,LTREV,LOOKUPS!D$9,0)*$FD$6+VLOOKUP($FA78,CFP,LOOKUPS!D$6,0)*$FE$6+VLOOKUP($FA78,EP,LOOKUPS!D$8,0)*$FF$6+VLOOKUP($FA78,BM,LOOKUPS!D$5,0)*$FG$6+VLOOKUP($FA78,DIV,LOOKUPS!D$7,0)*$FH$6++VLOOKUP($FA78,SIZE,LOOKUPS!D$11,0)*$FI$6)</f>
        <v/>
      </c>
      <c r="FD78" s="1" t="str">
        <f>IF(ISERROR(VLOOKUP($FA78,MOM,LOOKUPS!E$12,0)*$FB$6+VLOOKUP($FA78,STREV,LOOKUPS!E$10,0)*$FC$6+VLOOKUP($FA78,LTREV,LOOKUPS!E$9,0)*$FD$6+VLOOKUP($FA78,CFP,LOOKUPS!E$6,0)*$FE$6+VLOOKUP($FA78,EP,LOOKUPS!E$8,0)*$FF$6+VLOOKUP($FA78,BM,LOOKUPS!E$5,0)*$FG$6+VLOOKUP($FA78,DIV,LOOKUPS!E$7,0)*$FH$6++VLOOKUP($FA78,SIZE,LOOKUPS!E$11,0)*$FI$6),"",VLOOKUP($FA78,MOM,LOOKUPS!E$12,0)*$FB$6+VLOOKUP($FA78,STREV,LOOKUPS!E$10,0)*$FC$6+VLOOKUP($FA78,LTREV,LOOKUPS!E$9,0)*$FD$6+VLOOKUP($FA78,CFP,LOOKUPS!E$6,0)*$FE$6+VLOOKUP($FA78,EP,LOOKUPS!E$8,0)*$FF$6+VLOOKUP($FA78,BM,LOOKUPS!E$5,0)*$FG$6+VLOOKUP($FA78,DIV,LOOKUPS!E$7,0)*$FH$6++VLOOKUP($FA78,SIZE,LOOKUPS!E$11,0)*$FI$6)</f>
        <v/>
      </c>
      <c r="FE78" s="1" t="str">
        <f>IF(ISERROR(VLOOKUP($FA78,MOM,LOOKUPS!F$12,0)*$FB$6+VLOOKUP($FA78,STREV,LOOKUPS!F$10,0)*$FC$6+VLOOKUP($FA78,LTREV,LOOKUPS!F$9,0)*$FD$6+VLOOKUP($FA78,CFP,LOOKUPS!F$6,0)*$FE$6+VLOOKUP($FA78,EP,LOOKUPS!F$8,0)*$FF$6+VLOOKUP($FA78,BM,LOOKUPS!F$5,0)*$FG$6+VLOOKUP($FA78,DIV,LOOKUPS!F$7,0)*$FH$6++VLOOKUP($FA78,SIZE,LOOKUPS!F$11,0)*$FI$6),"",VLOOKUP($FA78,MOM,LOOKUPS!F$12,0)*$FB$6+VLOOKUP($FA78,STREV,LOOKUPS!F$10,0)*$FC$6+VLOOKUP($FA78,LTREV,LOOKUPS!F$9,0)*$FD$6+VLOOKUP($FA78,CFP,LOOKUPS!F$6,0)*$FE$6+VLOOKUP($FA78,EP,LOOKUPS!F$8,0)*$FF$6+VLOOKUP($FA78,BM,LOOKUPS!F$5,0)*$FG$6+VLOOKUP($FA78,DIV,LOOKUPS!F$7,0)*$FH$6++VLOOKUP($FA78,SIZE,LOOKUPS!F$11,0)*$FI$6)</f>
        <v/>
      </c>
      <c r="FF78" s="1" t="str">
        <f>IF(ISERROR(VLOOKUP($FA78,MOM,LOOKUPS!G$12,0)*$FB$6+VLOOKUP($FA78,STREV,LOOKUPS!G$10,0)*$FC$6+VLOOKUP($FA78,LTREV,LOOKUPS!G$9,0)*$FD$6+VLOOKUP($FA78,CFP,LOOKUPS!G$6,0)*$FE$6+VLOOKUP($FA78,EP,LOOKUPS!G$8,0)*$FF$6+VLOOKUP($FA78,BM,LOOKUPS!G$5,0)*$FG$6+VLOOKUP($FA78,DIV,LOOKUPS!G$7,0)*$FH$6++VLOOKUP($FA78,SIZE,LOOKUPS!G$11,0)*$FI$6),"",VLOOKUP($FA78,MOM,LOOKUPS!G$12,0)*$FB$6+VLOOKUP($FA78,STREV,LOOKUPS!G$10,0)*$FC$6+VLOOKUP($FA78,LTREV,LOOKUPS!G$9,0)*$FD$6+VLOOKUP($FA78,CFP,LOOKUPS!G$6,0)*$FE$6+VLOOKUP($FA78,EP,LOOKUPS!G$8,0)*$FF$6+VLOOKUP($FA78,BM,LOOKUPS!G$5,0)*$FG$6+VLOOKUP($FA78,DIV,LOOKUPS!G$7,0)*$FH$6++VLOOKUP($FA78,SIZE,LOOKUPS!G$11,0)*$FI$6)</f>
        <v/>
      </c>
      <c r="FG78" s="1" t="str">
        <f>IF(ISERROR(VLOOKUP($FA78,MOM,LOOKUPS!H$12,0)*$FB$6+VLOOKUP($FA78,STREV,LOOKUPS!H$10,0)*$FC$6+VLOOKUP($FA78,LTREV,LOOKUPS!H$9,0)*$FD$6+VLOOKUP($FA78,CFP,LOOKUPS!H$6,0)*$FE$6+VLOOKUP($FA78,EP,LOOKUPS!H$8,0)*$FF$6+VLOOKUP($FA78,BM,LOOKUPS!H$5,0)*$FG$6+VLOOKUP($FA78,DIV,LOOKUPS!H$7,0)*$FH$6++VLOOKUP($FA78,SIZE,LOOKUPS!H$11,0)*$FI$6),"",VLOOKUP($FA78,MOM,LOOKUPS!H$12,0)*$FB$6+VLOOKUP($FA78,STREV,LOOKUPS!H$10,0)*$FC$6+VLOOKUP($FA78,LTREV,LOOKUPS!H$9,0)*$FD$6+VLOOKUP($FA78,CFP,LOOKUPS!H$6,0)*$FE$6+VLOOKUP($FA78,EP,LOOKUPS!H$8,0)*$FF$6+VLOOKUP($FA78,BM,LOOKUPS!H$5,0)*$FG$6+VLOOKUP($FA78,DIV,LOOKUPS!H$7,0)*$FH$6++VLOOKUP($FA78,SIZE,LOOKUPS!H$11,0)*$FI$6)</f>
        <v/>
      </c>
      <c r="FH78" s="1" t="str">
        <f>IF(ISERROR(VLOOKUP($FA78,MOM,LOOKUPS!I$12,0)*$FB$6+VLOOKUP($FA78,STREV,LOOKUPS!I$10,0)*$FC$6+VLOOKUP($FA78,LTREV,LOOKUPS!I$9,0)*$FD$6+VLOOKUP($FA78,CFP,LOOKUPS!I$6,0)*$FE$6+VLOOKUP($FA78,EP,LOOKUPS!I$8,0)*$FF$6+VLOOKUP($FA78,BM,LOOKUPS!I$5,0)*$FG$6+VLOOKUP($FA78,DIV,LOOKUPS!I$7,0)*$FH$6++VLOOKUP($FA78,SIZE,LOOKUPS!I$11,0)*$FI$6),"",VLOOKUP($FA78,MOM,LOOKUPS!I$12,0)*$FB$6+VLOOKUP($FA78,STREV,LOOKUPS!I$10,0)*$FC$6+VLOOKUP($FA78,LTREV,LOOKUPS!I$9,0)*$FD$6+VLOOKUP($FA78,CFP,LOOKUPS!I$6,0)*$FE$6+VLOOKUP($FA78,EP,LOOKUPS!I$8,0)*$FF$6+VLOOKUP($FA78,BM,LOOKUPS!I$5,0)*$FG$6+VLOOKUP($FA78,DIV,LOOKUPS!I$7,0)*$FH$6++VLOOKUP($FA78,SIZE,LOOKUPS!I$11,0)*$FI$6)</f>
        <v/>
      </c>
      <c r="FI78" s="1" t="str">
        <f>IF(ISERROR(VLOOKUP($FA78,MOM,LOOKUPS!J$12,0)*$FB$6+VLOOKUP($FA78,STREV,LOOKUPS!J$10,0)*$FC$6+VLOOKUP($FA78,LTREV,LOOKUPS!J$9,0)*$FD$6+VLOOKUP($FA78,CFP,LOOKUPS!J$6,0)*$FE$6+VLOOKUP($FA78,EP,LOOKUPS!J$8,0)*$FF$6+VLOOKUP($FA78,BM,LOOKUPS!J$5,0)*$FG$6+VLOOKUP($FA78,DIV,LOOKUPS!J$7,0)*$FH$6++VLOOKUP($FA78,SIZE,LOOKUPS!J$11,0)*$FI$6),"",VLOOKUP($FA78,MOM,LOOKUPS!J$12,0)*$FB$6+VLOOKUP($FA78,STREV,LOOKUPS!J$10,0)*$FC$6+VLOOKUP($FA78,LTREV,LOOKUPS!J$9,0)*$FD$6+VLOOKUP($FA78,CFP,LOOKUPS!J$6,0)*$FE$6+VLOOKUP($FA78,EP,LOOKUPS!J$8,0)*$FF$6+VLOOKUP($FA78,BM,LOOKUPS!J$5,0)*$FG$6+VLOOKUP($FA78,DIV,LOOKUPS!J$7,0)*$FH$6++VLOOKUP($FA78,SIZE,LOOKUPS!J$11,0)*$FI$6)</f>
        <v/>
      </c>
      <c r="FJ78" s="1" t="str">
        <f>IF(ISERROR(VLOOKUP($FA78,MOM,LOOKUPS!K$12,0)*$FB$6+VLOOKUP($FA78,STREV,LOOKUPS!K$10,0)*$FC$6+VLOOKUP($FA78,LTREV,LOOKUPS!K$9,0)*$FD$6+VLOOKUP($FA78,CFP,LOOKUPS!K$6,0)*$FE$6+VLOOKUP($FA78,EP,LOOKUPS!K$8,0)*$FF$6+VLOOKUP($FA78,BM,LOOKUPS!K$5,0)*$FG$6+VLOOKUP($FA78,DIV,LOOKUPS!K$7,0)*$FH$6++VLOOKUP($FA78,SIZE,LOOKUPS!K$11,0)*$FI$6),"",VLOOKUP($FA78,MOM,LOOKUPS!K$12,0)*$FB$6+VLOOKUP($FA78,STREV,LOOKUPS!K$10,0)*$FC$6+VLOOKUP($FA78,LTREV,LOOKUPS!K$9,0)*$FD$6+VLOOKUP($FA78,CFP,LOOKUPS!K$6,0)*$FE$6+VLOOKUP($FA78,EP,LOOKUPS!K$8,0)*$FF$6+VLOOKUP($FA78,BM,LOOKUPS!K$5,0)*$FG$6+VLOOKUP($FA78,DIV,LOOKUPS!K$7,0)*$FH$6++VLOOKUP($FA78,SIZE,LOOKUPS!K$11,0)*$FI$6)</f>
        <v/>
      </c>
      <c r="FK78" s="1" t="str">
        <f>IF(ISERROR(VLOOKUP($FA78,MOM,LOOKUPS!L$12,0)*$FB$6+VLOOKUP($FA78,STREV,LOOKUPS!L$10,0)*$FC$6+VLOOKUP($FA78,LTREV,LOOKUPS!L$9,0)*$FD$6+VLOOKUP($FA78,CFP,LOOKUPS!L$6,0)*$FE$6+VLOOKUP($FA78,EP,LOOKUPS!L$8,0)*$FF$6+VLOOKUP($FA78,BM,LOOKUPS!L$5,0)*$FG$6+VLOOKUP($FA78,DIV,LOOKUPS!L$7,0)*$FH$6++VLOOKUP($FA78,SIZE,LOOKUPS!L$11,0)*$FI$6),"",VLOOKUP($FA78,MOM,LOOKUPS!L$12,0)*$FB$6+VLOOKUP($FA78,STREV,LOOKUPS!L$10,0)*$FC$6+VLOOKUP($FA78,LTREV,LOOKUPS!L$9,0)*$FD$6+VLOOKUP($FA78,CFP,LOOKUPS!L$6,0)*$FE$6+VLOOKUP($FA78,EP,LOOKUPS!L$8,0)*$FF$6+VLOOKUP($FA78,BM,LOOKUPS!L$5,0)*$FG$6+VLOOKUP($FA78,DIV,LOOKUPS!L$7,0)*$FH$6++VLOOKUP($FA78,SIZE,LOOKUPS!L$11,0)*$FI$6)</f>
        <v/>
      </c>
    </row>
    <row r="79" spans="1:167" x14ac:dyDescent="0.3">
      <c r="A79" s="1">
        <v>193210</v>
      </c>
      <c r="B79" s="1">
        <v>-15.33</v>
      </c>
      <c r="C79" s="1">
        <v>-16.12</v>
      </c>
      <c r="D79" s="1">
        <v>-19.61</v>
      </c>
      <c r="E79" s="1">
        <v>-17.38</v>
      </c>
      <c r="F79" s="1">
        <v>-15.2</v>
      </c>
      <c r="G79" s="1">
        <v>-16.14</v>
      </c>
      <c r="H79" s="1">
        <v>-15.26</v>
      </c>
      <c r="I79" s="1">
        <v>-15.53</v>
      </c>
      <c r="J79" s="1">
        <v>-17.82</v>
      </c>
      <c r="K79" s="1">
        <v>-18.61</v>
      </c>
      <c r="M79" s="1">
        <v>193111</v>
      </c>
      <c r="N79" s="1">
        <v>-4.96</v>
      </c>
      <c r="O79" s="1">
        <v>-9.85</v>
      </c>
      <c r="P79" s="1">
        <v>-8.3699999999999992</v>
      </c>
      <c r="Q79" s="1">
        <v>-6.69</v>
      </c>
      <c r="R79" s="1">
        <v>-7.96</v>
      </c>
      <c r="S79" s="1">
        <v>-8.43</v>
      </c>
      <c r="T79" s="1">
        <v>-10.17</v>
      </c>
      <c r="U79" s="1">
        <v>-9.66</v>
      </c>
      <c r="V79" s="1">
        <v>-11.57</v>
      </c>
      <c r="W79" s="1">
        <v>-12.85</v>
      </c>
      <c r="Y79" s="1">
        <v>193610</v>
      </c>
      <c r="Z79" s="1">
        <v>5.93</v>
      </c>
      <c r="AA79" s="1">
        <v>7.52</v>
      </c>
      <c r="AB79" s="1">
        <v>8.1300000000000008</v>
      </c>
      <c r="AC79" s="1">
        <v>8.33</v>
      </c>
      <c r="AD79" s="1">
        <v>7.3</v>
      </c>
      <c r="AE79" s="1">
        <v>8.33</v>
      </c>
      <c r="AF79" s="1">
        <v>6.06</v>
      </c>
      <c r="AG79" s="1">
        <v>5.44</v>
      </c>
      <c r="AH79" s="1">
        <v>4.99</v>
      </c>
      <c r="AI79" s="1">
        <v>4.29</v>
      </c>
      <c r="AK79">
        <v>195704</v>
      </c>
      <c r="AL79">
        <v>-5.26</v>
      </c>
      <c r="AM79">
        <v>3.68</v>
      </c>
      <c r="AN79">
        <v>2.09</v>
      </c>
      <c r="AO79">
        <v>2.98</v>
      </c>
      <c r="AP79">
        <v>3.55</v>
      </c>
      <c r="AQ79">
        <v>2.92</v>
      </c>
      <c r="AR79">
        <v>2.02</v>
      </c>
      <c r="AS79">
        <v>2.2400000000000002</v>
      </c>
      <c r="AT79">
        <v>3.43</v>
      </c>
      <c r="AU79">
        <v>3.7</v>
      </c>
      <c r="AV79">
        <v>3.4</v>
      </c>
      <c r="AW79">
        <v>3.93</v>
      </c>
      <c r="AX79">
        <v>1.9</v>
      </c>
      <c r="AY79">
        <v>1.76</v>
      </c>
      <c r="AZ79">
        <v>2.27</v>
      </c>
      <c r="BA79">
        <v>2.41</v>
      </c>
      <c r="BB79">
        <v>2.06</v>
      </c>
      <c r="BC79">
        <v>2.94</v>
      </c>
      <c r="BD79">
        <v>3.92</v>
      </c>
      <c r="BF79" s="1">
        <v>195704</v>
      </c>
      <c r="BG79" s="1">
        <v>0.41</v>
      </c>
      <c r="BH79" s="1">
        <v>3.24</v>
      </c>
      <c r="BI79" s="1">
        <v>2.71</v>
      </c>
      <c r="BJ79" s="1">
        <v>2.57</v>
      </c>
      <c r="BK79" s="1">
        <v>4.01</v>
      </c>
      <c r="BL79" s="1">
        <v>2.09</v>
      </c>
      <c r="BM79" s="1">
        <v>2.5099999999999998</v>
      </c>
      <c r="BN79" s="1">
        <v>3.01</v>
      </c>
      <c r="BO79" s="1">
        <v>2.52</v>
      </c>
      <c r="BP79" s="1">
        <v>5.04</v>
      </c>
      <c r="BQ79" s="1">
        <v>2.97</v>
      </c>
      <c r="BR79" s="1">
        <v>1.7</v>
      </c>
      <c r="BS79" s="1">
        <v>2.48</v>
      </c>
      <c r="BT79" s="1">
        <v>2.08</v>
      </c>
      <c r="BU79" s="1">
        <v>2.95</v>
      </c>
      <c r="BV79" s="1">
        <v>3.35</v>
      </c>
      <c r="BW79" s="1">
        <v>2.67</v>
      </c>
      <c r="BX79" s="1">
        <v>2.68</v>
      </c>
      <c r="BY79" s="1">
        <v>2.35</v>
      </c>
      <c r="CA79" s="1">
        <v>193204</v>
      </c>
      <c r="CB79" s="1">
        <v>-20.94</v>
      </c>
      <c r="CC79" s="1">
        <v>-18.93</v>
      </c>
      <c r="CD79" s="1">
        <v>-17.399999999999999</v>
      </c>
      <c r="CE79" s="1">
        <v>-17.690000000000001</v>
      </c>
      <c r="CF79" s="1">
        <v>-18.87</v>
      </c>
      <c r="CG79" s="1">
        <v>-15.54</v>
      </c>
      <c r="CH79" s="1">
        <v>-18.04</v>
      </c>
      <c r="CI79" s="1">
        <v>-18.64</v>
      </c>
      <c r="CJ79" s="1">
        <v>-18.649999999999999</v>
      </c>
      <c r="CK79" s="1">
        <v>-18.690000000000001</v>
      </c>
      <c r="CL79" s="1">
        <v>-19.05</v>
      </c>
      <c r="CM79" s="1">
        <v>-19.05</v>
      </c>
      <c r="CN79" s="1">
        <v>-12.09</v>
      </c>
      <c r="CO79" s="1">
        <v>-18.02</v>
      </c>
      <c r="CP79" s="1">
        <v>-18.059999999999999</v>
      </c>
      <c r="CQ79" s="1">
        <v>-21.51</v>
      </c>
      <c r="CR79" s="1">
        <v>-15.83</v>
      </c>
      <c r="CS79" s="1">
        <v>-18.48</v>
      </c>
      <c r="CT79" s="1">
        <v>-18.82</v>
      </c>
      <c r="CV79" s="1">
        <v>193304</v>
      </c>
      <c r="CW79" s="1">
        <v>58.53</v>
      </c>
      <c r="CX79" s="1">
        <v>36.53</v>
      </c>
      <c r="CY79" s="1">
        <v>45.71</v>
      </c>
      <c r="CZ79" s="1">
        <v>51.69</v>
      </c>
      <c r="DA79" s="1">
        <v>34.520000000000003</v>
      </c>
      <c r="DB79" s="1">
        <v>45.32</v>
      </c>
      <c r="DC79" s="1">
        <v>44.24</v>
      </c>
      <c r="DD79" s="1">
        <v>44.34</v>
      </c>
      <c r="DE79" s="1">
        <v>55.34</v>
      </c>
      <c r="DF79" s="1">
        <v>34.380000000000003</v>
      </c>
      <c r="DG79" s="1">
        <v>34.659999999999997</v>
      </c>
      <c r="DH79" s="1">
        <v>40.53</v>
      </c>
      <c r="DI79" s="1">
        <v>50.25</v>
      </c>
      <c r="DJ79" s="1">
        <v>40.299999999999997</v>
      </c>
      <c r="DK79" s="1">
        <v>48.18</v>
      </c>
      <c r="DL79" s="1">
        <v>44.3</v>
      </c>
      <c r="DM79" s="1">
        <v>44.39</v>
      </c>
      <c r="DN79" s="1">
        <v>54.78</v>
      </c>
      <c r="DO79" s="1">
        <v>55.94</v>
      </c>
      <c r="DQ79" s="1">
        <v>193204</v>
      </c>
      <c r="DR79" s="1">
        <v>-99.99</v>
      </c>
      <c r="DS79" s="1">
        <v>-18.82</v>
      </c>
      <c r="DT79" s="1">
        <v>-16.350000000000001</v>
      </c>
      <c r="DU79" s="1">
        <v>-18.239999999999998</v>
      </c>
      <c r="DV79" s="1">
        <v>-18.059999999999999</v>
      </c>
      <c r="DW79" s="1">
        <v>-17.579999999999998</v>
      </c>
      <c r="DX79" s="1">
        <v>-18.010000000000002</v>
      </c>
      <c r="DY79" s="1">
        <v>-16.010000000000002</v>
      </c>
      <c r="DZ79" s="1">
        <v>-18.61</v>
      </c>
      <c r="EA79" s="1">
        <v>-15.08</v>
      </c>
      <c r="EB79" s="1">
        <v>-20.78</v>
      </c>
      <c r="EC79" s="1">
        <v>-20.260000000000002</v>
      </c>
      <c r="ED79" s="1">
        <v>-14.86</v>
      </c>
      <c r="EE79" s="1">
        <v>-20.41</v>
      </c>
      <c r="EF79" s="1">
        <v>-15.71</v>
      </c>
      <c r="EG79" s="1">
        <v>-14.58</v>
      </c>
      <c r="EH79" s="1">
        <v>-17.489999999999998</v>
      </c>
      <c r="EI79" s="1">
        <v>-18.510000000000002</v>
      </c>
      <c r="EJ79" s="1">
        <v>-18.72</v>
      </c>
      <c r="EL79">
        <v>193204</v>
      </c>
      <c r="EM79">
        <v>-17.96</v>
      </c>
      <c r="EN79">
        <v>1.44</v>
      </c>
      <c r="EO79">
        <v>1.42</v>
      </c>
      <c r="EP79">
        <v>0.11</v>
      </c>
      <c r="ER79" s="1">
        <v>193210</v>
      </c>
      <c r="ES79" s="1">
        <v>4.29</v>
      </c>
      <c r="EU79" s="1">
        <v>193111</v>
      </c>
      <c r="EV79" s="1">
        <v>1.25</v>
      </c>
      <c r="EX79" s="1">
        <v>193610</v>
      </c>
      <c r="EY79" s="1">
        <v>1.65</v>
      </c>
      <c r="FA79" s="1">
        <v>193210</v>
      </c>
      <c r="FB79" s="1" t="str">
        <f>IF(ISERROR(VLOOKUP($FA79,MOM,LOOKUPS!C$12,0)*$FB$6+VLOOKUP($FA79,STREV,LOOKUPS!C$10,0)*$FC$6+VLOOKUP($FA79,LTREV,LOOKUPS!C$9,0)*$FD$6+VLOOKUP($FA79,CFP,LOOKUPS!C$6,0)*$FE$6+VLOOKUP($FA79,EP,LOOKUPS!C$8,0)*$FF$6+VLOOKUP($FA79,BM,LOOKUPS!C$5,0)*$FG$6+VLOOKUP($FA79,DIV,LOOKUPS!C$7,0)*$FH$6++VLOOKUP($FA79,SIZE,LOOKUPS!C$11,0)*$FI$6),"",VLOOKUP($FA79,MOM,LOOKUPS!C$12,0)*$FB$6+VLOOKUP($FA79,STREV,LOOKUPS!C$10,0)*$FC$6+VLOOKUP($FA79,LTREV,LOOKUPS!C$9,0)*$FD$6+VLOOKUP($FA79,CFP,LOOKUPS!C$6,0)*$FE$6+VLOOKUP($FA79,EP,LOOKUPS!C$8,0)*$FF$6+VLOOKUP($FA79,BM,LOOKUPS!C$5,0)*$FG$6+VLOOKUP($FA79,DIV,LOOKUPS!C$7,0)*$FH$6++VLOOKUP($FA79,SIZE,LOOKUPS!C$11,0)*$FI$6)</f>
        <v/>
      </c>
      <c r="FC79" s="1" t="str">
        <f>IF(ISERROR(VLOOKUP($FA79,MOM,LOOKUPS!D$12,0)*$FB$6+VLOOKUP($FA79,STREV,LOOKUPS!D$10,0)*$FC$6+VLOOKUP($FA79,LTREV,LOOKUPS!D$9,0)*$FD$6+VLOOKUP($FA79,CFP,LOOKUPS!D$6,0)*$FE$6+VLOOKUP($FA79,EP,LOOKUPS!D$8,0)*$FF$6+VLOOKUP($FA79,BM,LOOKUPS!D$5,0)*$FG$6+VLOOKUP($FA79,DIV,LOOKUPS!D$7,0)*$FH$6++VLOOKUP($FA79,SIZE,LOOKUPS!D$11,0)*$FI$6),"",VLOOKUP($FA79,MOM,LOOKUPS!D$12,0)*$FB$6+VLOOKUP($FA79,STREV,LOOKUPS!D$10,0)*$FC$6+VLOOKUP($FA79,LTREV,LOOKUPS!D$9,0)*$FD$6+VLOOKUP($FA79,CFP,LOOKUPS!D$6,0)*$FE$6+VLOOKUP($FA79,EP,LOOKUPS!D$8,0)*$FF$6+VLOOKUP($FA79,BM,LOOKUPS!D$5,0)*$FG$6+VLOOKUP($FA79,DIV,LOOKUPS!D$7,0)*$FH$6++VLOOKUP($FA79,SIZE,LOOKUPS!D$11,0)*$FI$6)</f>
        <v/>
      </c>
      <c r="FD79" s="1" t="str">
        <f>IF(ISERROR(VLOOKUP($FA79,MOM,LOOKUPS!E$12,0)*$FB$6+VLOOKUP($FA79,STREV,LOOKUPS!E$10,0)*$FC$6+VLOOKUP($FA79,LTREV,LOOKUPS!E$9,0)*$FD$6+VLOOKUP($FA79,CFP,LOOKUPS!E$6,0)*$FE$6+VLOOKUP($FA79,EP,LOOKUPS!E$8,0)*$FF$6+VLOOKUP($FA79,BM,LOOKUPS!E$5,0)*$FG$6+VLOOKUP($FA79,DIV,LOOKUPS!E$7,0)*$FH$6++VLOOKUP($FA79,SIZE,LOOKUPS!E$11,0)*$FI$6),"",VLOOKUP($FA79,MOM,LOOKUPS!E$12,0)*$FB$6+VLOOKUP($FA79,STREV,LOOKUPS!E$10,0)*$FC$6+VLOOKUP($FA79,LTREV,LOOKUPS!E$9,0)*$FD$6+VLOOKUP($FA79,CFP,LOOKUPS!E$6,0)*$FE$6+VLOOKUP($FA79,EP,LOOKUPS!E$8,0)*$FF$6+VLOOKUP($FA79,BM,LOOKUPS!E$5,0)*$FG$6+VLOOKUP($FA79,DIV,LOOKUPS!E$7,0)*$FH$6++VLOOKUP($FA79,SIZE,LOOKUPS!E$11,0)*$FI$6)</f>
        <v/>
      </c>
      <c r="FE79" s="1" t="str">
        <f>IF(ISERROR(VLOOKUP($FA79,MOM,LOOKUPS!F$12,0)*$FB$6+VLOOKUP($FA79,STREV,LOOKUPS!F$10,0)*$FC$6+VLOOKUP($FA79,LTREV,LOOKUPS!F$9,0)*$FD$6+VLOOKUP($FA79,CFP,LOOKUPS!F$6,0)*$FE$6+VLOOKUP($FA79,EP,LOOKUPS!F$8,0)*$FF$6+VLOOKUP($FA79,BM,LOOKUPS!F$5,0)*$FG$6+VLOOKUP($FA79,DIV,LOOKUPS!F$7,0)*$FH$6++VLOOKUP($FA79,SIZE,LOOKUPS!F$11,0)*$FI$6),"",VLOOKUP($FA79,MOM,LOOKUPS!F$12,0)*$FB$6+VLOOKUP($FA79,STREV,LOOKUPS!F$10,0)*$FC$6+VLOOKUP($FA79,LTREV,LOOKUPS!F$9,0)*$FD$6+VLOOKUP($FA79,CFP,LOOKUPS!F$6,0)*$FE$6+VLOOKUP($FA79,EP,LOOKUPS!F$8,0)*$FF$6+VLOOKUP($FA79,BM,LOOKUPS!F$5,0)*$FG$6+VLOOKUP($FA79,DIV,LOOKUPS!F$7,0)*$FH$6++VLOOKUP($FA79,SIZE,LOOKUPS!F$11,0)*$FI$6)</f>
        <v/>
      </c>
      <c r="FF79" s="1" t="str">
        <f>IF(ISERROR(VLOOKUP($FA79,MOM,LOOKUPS!G$12,0)*$FB$6+VLOOKUP($FA79,STREV,LOOKUPS!G$10,0)*$FC$6+VLOOKUP($FA79,LTREV,LOOKUPS!G$9,0)*$FD$6+VLOOKUP($FA79,CFP,LOOKUPS!G$6,0)*$FE$6+VLOOKUP($FA79,EP,LOOKUPS!G$8,0)*$FF$6+VLOOKUP($FA79,BM,LOOKUPS!G$5,0)*$FG$6+VLOOKUP($FA79,DIV,LOOKUPS!G$7,0)*$FH$6++VLOOKUP($FA79,SIZE,LOOKUPS!G$11,0)*$FI$6),"",VLOOKUP($FA79,MOM,LOOKUPS!G$12,0)*$FB$6+VLOOKUP($FA79,STREV,LOOKUPS!G$10,0)*$FC$6+VLOOKUP($FA79,LTREV,LOOKUPS!G$9,0)*$FD$6+VLOOKUP($FA79,CFP,LOOKUPS!G$6,0)*$FE$6+VLOOKUP($FA79,EP,LOOKUPS!G$8,0)*$FF$6+VLOOKUP($FA79,BM,LOOKUPS!G$5,0)*$FG$6+VLOOKUP($FA79,DIV,LOOKUPS!G$7,0)*$FH$6++VLOOKUP($FA79,SIZE,LOOKUPS!G$11,0)*$FI$6)</f>
        <v/>
      </c>
      <c r="FG79" s="1" t="str">
        <f>IF(ISERROR(VLOOKUP($FA79,MOM,LOOKUPS!H$12,0)*$FB$6+VLOOKUP($FA79,STREV,LOOKUPS!H$10,0)*$FC$6+VLOOKUP($FA79,LTREV,LOOKUPS!H$9,0)*$FD$6+VLOOKUP($FA79,CFP,LOOKUPS!H$6,0)*$FE$6+VLOOKUP($FA79,EP,LOOKUPS!H$8,0)*$FF$6+VLOOKUP($FA79,BM,LOOKUPS!H$5,0)*$FG$6+VLOOKUP($FA79,DIV,LOOKUPS!H$7,0)*$FH$6++VLOOKUP($FA79,SIZE,LOOKUPS!H$11,0)*$FI$6),"",VLOOKUP($FA79,MOM,LOOKUPS!H$12,0)*$FB$6+VLOOKUP($FA79,STREV,LOOKUPS!H$10,0)*$FC$6+VLOOKUP($FA79,LTREV,LOOKUPS!H$9,0)*$FD$6+VLOOKUP($FA79,CFP,LOOKUPS!H$6,0)*$FE$6+VLOOKUP($FA79,EP,LOOKUPS!H$8,0)*$FF$6+VLOOKUP($FA79,BM,LOOKUPS!H$5,0)*$FG$6+VLOOKUP($FA79,DIV,LOOKUPS!H$7,0)*$FH$6++VLOOKUP($FA79,SIZE,LOOKUPS!H$11,0)*$FI$6)</f>
        <v/>
      </c>
      <c r="FH79" s="1" t="str">
        <f>IF(ISERROR(VLOOKUP($FA79,MOM,LOOKUPS!I$12,0)*$FB$6+VLOOKUP($FA79,STREV,LOOKUPS!I$10,0)*$FC$6+VLOOKUP($FA79,LTREV,LOOKUPS!I$9,0)*$FD$6+VLOOKUP($FA79,CFP,LOOKUPS!I$6,0)*$FE$6+VLOOKUP($FA79,EP,LOOKUPS!I$8,0)*$FF$6+VLOOKUP($FA79,BM,LOOKUPS!I$5,0)*$FG$6+VLOOKUP($FA79,DIV,LOOKUPS!I$7,0)*$FH$6++VLOOKUP($FA79,SIZE,LOOKUPS!I$11,0)*$FI$6),"",VLOOKUP($FA79,MOM,LOOKUPS!I$12,0)*$FB$6+VLOOKUP($FA79,STREV,LOOKUPS!I$10,0)*$FC$6+VLOOKUP($FA79,LTREV,LOOKUPS!I$9,0)*$FD$6+VLOOKUP($FA79,CFP,LOOKUPS!I$6,0)*$FE$6+VLOOKUP($FA79,EP,LOOKUPS!I$8,0)*$FF$6+VLOOKUP($FA79,BM,LOOKUPS!I$5,0)*$FG$6+VLOOKUP($FA79,DIV,LOOKUPS!I$7,0)*$FH$6++VLOOKUP($FA79,SIZE,LOOKUPS!I$11,0)*$FI$6)</f>
        <v/>
      </c>
      <c r="FI79" s="1" t="str">
        <f>IF(ISERROR(VLOOKUP($FA79,MOM,LOOKUPS!J$12,0)*$FB$6+VLOOKUP($FA79,STREV,LOOKUPS!J$10,0)*$FC$6+VLOOKUP($FA79,LTREV,LOOKUPS!J$9,0)*$FD$6+VLOOKUP($FA79,CFP,LOOKUPS!J$6,0)*$FE$6+VLOOKUP($FA79,EP,LOOKUPS!J$8,0)*$FF$6+VLOOKUP($FA79,BM,LOOKUPS!J$5,0)*$FG$6+VLOOKUP($FA79,DIV,LOOKUPS!J$7,0)*$FH$6++VLOOKUP($FA79,SIZE,LOOKUPS!J$11,0)*$FI$6),"",VLOOKUP($FA79,MOM,LOOKUPS!J$12,0)*$FB$6+VLOOKUP($FA79,STREV,LOOKUPS!J$10,0)*$FC$6+VLOOKUP($FA79,LTREV,LOOKUPS!J$9,0)*$FD$6+VLOOKUP($FA79,CFP,LOOKUPS!J$6,0)*$FE$6+VLOOKUP($FA79,EP,LOOKUPS!J$8,0)*$FF$6+VLOOKUP($FA79,BM,LOOKUPS!J$5,0)*$FG$6+VLOOKUP($FA79,DIV,LOOKUPS!J$7,0)*$FH$6++VLOOKUP($FA79,SIZE,LOOKUPS!J$11,0)*$FI$6)</f>
        <v/>
      </c>
      <c r="FJ79" s="1" t="str">
        <f>IF(ISERROR(VLOOKUP($FA79,MOM,LOOKUPS!K$12,0)*$FB$6+VLOOKUP($FA79,STREV,LOOKUPS!K$10,0)*$FC$6+VLOOKUP($FA79,LTREV,LOOKUPS!K$9,0)*$FD$6+VLOOKUP($FA79,CFP,LOOKUPS!K$6,0)*$FE$6+VLOOKUP($FA79,EP,LOOKUPS!K$8,0)*$FF$6+VLOOKUP($FA79,BM,LOOKUPS!K$5,0)*$FG$6+VLOOKUP($FA79,DIV,LOOKUPS!K$7,0)*$FH$6++VLOOKUP($FA79,SIZE,LOOKUPS!K$11,0)*$FI$6),"",VLOOKUP($FA79,MOM,LOOKUPS!K$12,0)*$FB$6+VLOOKUP($FA79,STREV,LOOKUPS!K$10,0)*$FC$6+VLOOKUP($FA79,LTREV,LOOKUPS!K$9,0)*$FD$6+VLOOKUP($FA79,CFP,LOOKUPS!K$6,0)*$FE$6+VLOOKUP($FA79,EP,LOOKUPS!K$8,0)*$FF$6+VLOOKUP($FA79,BM,LOOKUPS!K$5,0)*$FG$6+VLOOKUP($FA79,DIV,LOOKUPS!K$7,0)*$FH$6++VLOOKUP($FA79,SIZE,LOOKUPS!K$11,0)*$FI$6)</f>
        <v/>
      </c>
      <c r="FK79" s="1" t="str">
        <f>IF(ISERROR(VLOOKUP($FA79,MOM,LOOKUPS!L$12,0)*$FB$6+VLOOKUP($FA79,STREV,LOOKUPS!L$10,0)*$FC$6+VLOOKUP($FA79,LTREV,LOOKUPS!L$9,0)*$FD$6+VLOOKUP($FA79,CFP,LOOKUPS!L$6,0)*$FE$6+VLOOKUP($FA79,EP,LOOKUPS!L$8,0)*$FF$6+VLOOKUP($FA79,BM,LOOKUPS!L$5,0)*$FG$6+VLOOKUP($FA79,DIV,LOOKUPS!L$7,0)*$FH$6++VLOOKUP($FA79,SIZE,LOOKUPS!L$11,0)*$FI$6),"",VLOOKUP($FA79,MOM,LOOKUPS!L$12,0)*$FB$6+VLOOKUP($FA79,STREV,LOOKUPS!L$10,0)*$FC$6+VLOOKUP($FA79,LTREV,LOOKUPS!L$9,0)*$FD$6+VLOOKUP($FA79,CFP,LOOKUPS!L$6,0)*$FE$6+VLOOKUP($FA79,EP,LOOKUPS!L$8,0)*$FF$6+VLOOKUP($FA79,BM,LOOKUPS!L$5,0)*$FG$6+VLOOKUP($FA79,DIV,LOOKUPS!L$7,0)*$FH$6++VLOOKUP($FA79,SIZE,LOOKUPS!L$11,0)*$FI$6)</f>
        <v/>
      </c>
    </row>
    <row r="80" spans="1:167" x14ac:dyDescent="0.3">
      <c r="A80" s="1">
        <v>193211</v>
      </c>
      <c r="B80" s="1">
        <v>-9.82</v>
      </c>
      <c r="C80" s="1">
        <v>-6.97</v>
      </c>
      <c r="D80" s="1">
        <v>0.47</v>
      </c>
      <c r="E80" s="1">
        <v>-10.29</v>
      </c>
      <c r="F80" s="1">
        <v>-7.35</v>
      </c>
      <c r="G80" s="1">
        <v>-6.47</v>
      </c>
      <c r="H80" s="1">
        <v>-7.95</v>
      </c>
      <c r="I80" s="1">
        <v>-4.42</v>
      </c>
      <c r="J80" s="1">
        <v>-6.88</v>
      </c>
      <c r="K80" s="1">
        <v>-7.91</v>
      </c>
      <c r="M80" s="1">
        <v>193112</v>
      </c>
      <c r="N80" s="1">
        <v>-21.24</v>
      </c>
      <c r="O80" s="1">
        <v>-19.46</v>
      </c>
      <c r="P80" s="1">
        <v>-21.12</v>
      </c>
      <c r="Q80" s="1">
        <v>-19.100000000000001</v>
      </c>
      <c r="R80" s="1">
        <v>-17.329999999999998</v>
      </c>
      <c r="S80" s="1">
        <v>-15.65</v>
      </c>
      <c r="T80" s="1">
        <v>-12.46</v>
      </c>
      <c r="U80" s="1">
        <v>-21.35</v>
      </c>
      <c r="V80" s="1">
        <v>-15.98</v>
      </c>
      <c r="W80" s="1">
        <v>-22.43</v>
      </c>
      <c r="Y80" s="1">
        <v>193611</v>
      </c>
      <c r="Z80" s="1">
        <v>11.05</v>
      </c>
      <c r="AA80" s="1">
        <v>7.69</v>
      </c>
      <c r="AB80" s="1">
        <v>11.47</v>
      </c>
      <c r="AC80" s="1">
        <v>11.28</v>
      </c>
      <c r="AD80" s="1">
        <v>12.15</v>
      </c>
      <c r="AE80" s="1">
        <v>8.32</v>
      </c>
      <c r="AF80" s="1">
        <v>9.36</v>
      </c>
      <c r="AG80" s="1">
        <v>9.76</v>
      </c>
      <c r="AH80" s="1">
        <v>5.22</v>
      </c>
      <c r="AI80" s="1">
        <v>6.63</v>
      </c>
      <c r="AK80">
        <v>195705</v>
      </c>
      <c r="AL80">
        <v>1.85</v>
      </c>
      <c r="AM80">
        <v>3.23</v>
      </c>
      <c r="AN80">
        <v>2.27</v>
      </c>
      <c r="AO80">
        <v>1.59</v>
      </c>
      <c r="AP80">
        <v>3.62</v>
      </c>
      <c r="AQ80">
        <v>1.91</v>
      </c>
      <c r="AR80">
        <v>2.39</v>
      </c>
      <c r="AS80">
        <v>2.1800000000000002</v>
      </c>
      <c r="AT80">
        <v>1.68</v>
      </c>
      <c r="AU80">
        <v>3.47</v>
      </c>
      <c r="AV80">
        <v>3.78</v>
      </c>
      <c r="AW80">
        <v>2.4500000000000002</v>
      </c>
      <c r="AX80">
        <v>1.37</v>
      </c>
      <c r="AY80">
        <v>2.4700000000000002</v>
      </c>
      <c r="AZ80">
        <v>2.31</v>
      </c>
      <c r="BA80">
        <v>2.94</v>
      </c>
      <c r="BB80">
        <v>1.42</v>
      </c>
      <c r="BC80">
        <v>1.49</v>
      </c>
      <c r="BD80">
        <v>1.87</v>
      </c>
      <c r="BF80" s="1">
        <v>195705</v>
      </c>
      <c r="BG80" s="1">
        <v>3.3</v>
      </c>
      <c r="BH80" s="1">
        <v>3.13</v>
      </c>
      <c r="BI80" s="1">
        <v>2.31</v>
      </c>
      <c r="BJ80" s="1">
        <v>1.53</v>
      </c>
      <c r="BK80" s="1">
        <v>3.03</v>
      </c>
      <c r="BL80" s="1">
        <v>2.33</v>
      </c>
      <c r="BM80" s="1">
        <v>2.67</v>
      </c>
      <c r="BN80" s="1">
        <v>2.0099999999999998</v>
      </c>
      <c r="BO80" s="1">
        <v>1.56</v>
      </c>
      <c r="BP80" s="1">
        <v>3.67</v>
      </c>
      <c r="BQ80" s="1">
        <v>2.38</v>
      </c>
      <c r="BR80" s="1">
        <v>3.34</v>
      </c>
      <c r="BS80" s="1">
        <v>1.32</v>
      </c>
      <c r="BT80" s="1">
        <v>3.31</v>
      </c>
      <c r="BU80" s="1">
        <v>2.0099999999999998</v>
      </c>
      <c r="BV80" s="1">
        <v>2.57</v>
      </c>
      <c r="BW80" s="1">
        <v>1.46</v>
      </c>
      <c r="BX80" s="1">
        <v>2.0499999999999998</v>
      </c>
      <c r="BY80" s="1">
        <v>1.07</v>
      </c>
      <c r="CA80" s="1">
        <v>193205</v>
      </c>
      <c r="CB80" s="1">
        <v>2.67</v>
      </c>
      <c r="CC80" s="1">
        <v>-21.67</v>
      </c>
      <c r="CD80" s="1">
        <v>-23.85</v>
      </c>
      <c r="CE80" s="1">
        <v>-14.79</v>
      </c>
      <c r="CF80" s="1">
        <v>-22.06</v>
      </c>
      <c r="CG80" s="1">
        <v>-23.57</v>
      </c>
      <c r="CH80" s="1">
        <v>-23.81</v>
      </c>
      <c r="CI80" s="1">
        <v>-20.61</v>
      </c>
      <c r="CJ80" s="1">
        <v>-12.28</v>
      </c>
      <c r="CK80" s="1">
        <v>-20.82</v>
      </c>
      <c r="CL80" s="1">
        <v>-23.29</v>
      </c>
      <c r="CM80" s="1">
        <v>-20.9</v>
      </c>
      <c r="CN80" s="1">
        <v>-26.2</v>
      </c>
      <c r="CO80" s="1">
        <v>-21.21</v>
      </c>
      <c r="CP80" s="1">
        <v>-26.41</v>
      </c>
      <c r="CQ80" s="1">
        <v>-21.55</v>
      </c>
      <c r="CR80" s="1">
        <v>-19.690000000000001</v>
      </c>
      <c r="CS80" s="1">
        <v>-16.36</v>
      </c>
      <c r="CT80" s="1">
        <v>-8.1300000000000008</v>
      </c>
      <c r="CV80" s="1">
        <v>193305</v>
      </c>
      <c r="CW80" s="1">
        <v>83.44</v>
      </c>
      <c r="CX80" s="1">
        <v>34.17</v>
      </c>
      <c r="CY80" s="1">
        <v>33.47</v>
      </c>
      <c r="CZ80" s="1">
        <v>51.38</v>
      </c>
      <c r="DA80" s="1">
        <v>37.549999999999997</v>
      </c>
      <c r="DB80" s="1">
        <v>25.49</v>
      </c>
      <c r="DC80" s="1">
        <v>33.56</v>
      </c>
      <c r="DD80" s="1">
        <v>45.93</v>
      </c>
      <c r="DE80" s="1">
        <v>52.45</v>
      </c>
      <c r="DF80" s="1">
        <v>45.77</v>
      </c>
      <c r="DG80" s="1">
        <v>29.79</v>
      </c>
      <c r="DH80" s="1">
        <v>27.42</v>
      </c>
      <c r="DI80" s="1">
        <v>23.5</v>
      </c>
      <c r="DJ80" s="1">
        <v>28.96</v>
      </c>
      <c r="DK80" s="1">
        <v>38.15</v>
      </c>
      <c r="DL80" s="1">
        <v>42.71</v>
      </c>
      <c r="DM80" s="1">
        <v>49.24</v>
      </c>
      <c r="DN80" s="1">
        <v>43.52</v>
      </c>
      <c r="DO80" s="1">
        <v>61.91</v>
      </c>
      <c r="DQ80" s="1">
        <v>193205</v>
      </c>
      <c r="DR80" s="1">
        <v>-99.99</v>
      </c>
      <c r="DS80" s="1">
        <v>-11.46</v>
      </c>
      <c r="DT80" s="1">
        <v>-23.25</v>
      </c>
      <c r="DU80" s="1">
        <v>-25.03</v>
      </c>
      <c r="DV80" s="1">
        <v>-7.07</v>
      </c>
      <c r="DW80" s="1">
        <v>-20.16</v>
      </c>
      <c r="DX80" s="1">
        <v>-25.36</v>
      </c>
      <c r="DY80" s="1">
        <v>-22.53</v>
      </c>
      <c r="DZ80" s="1">
        <v>-25.84</v>
      </c>
      <c r="EA80" s="1">
        <v>-5.45</v>
      </c>
      <c r="EB80" s="1">
        <v>-8.5399999999999991</v>
      </c>
      <c r="EC80" s="1">
        <v>-19.760000000000002</v>
      </c>
      <c r="ED80" s="1">
        <v>-20.57</v>
      </c>
      <c r="EE80" s="1">
        <v>-25.22</v>
      </c>
      <c r="EF80" s="1">
        <v>-25.49</v>
      </c>
      <c r="EG80" s="1">
        <v>-21.73</v>
      </c>
      <c r="EH80" s="1">
        <v>-23.34</v>
      </c>
      <c r="EI80" s="1">
        <v>-26.62</v>
      </c>
      <c r="EJ80" s="1">
        <v>-25.06</v>
      </c>
      <c r="EL80">
        <v>193205</v>
      </c>
      <c r="EM80">
        <v>-20.51</v>
      </c>
      <c r="EN80">
        <v>3.91</v>
      </c>
      <c r="EO80">
        <v>-2.99</v>
      </c>
      <c r="EP80">
        <v>0.06</v>
      </c>
      <c r="ER80" s="1">
        <v>193211</v>
      </c>
      <c r="ES80" s="1">
        <v>-2.0699999999999998</v>
      </c>
      <c r="EU80" s="1">
        <v>193112</v>
      </c>
      <c r="EV80" s="1">
        <v>-5.87</v>
      </c>
      <c r="EX80" s="1">
        <v>193611</v>
      </c>
      <c r="EY80" s="1">
        <v>-2.12</v>
      </c>
      <c r="FA80" s="1">
        <v>193211</v>
      </c>
      <c r="FB80" s="1" t="str">
        <f>IF(ISERROR(VLOOKUP($FA80,MOM,LOOKUPS!C$12,0)*$FB$6+VLOOKUP($FA80,STREV,LOOKUPS!C$10,0)*$FC$6+VLOOKUP($FA80,LTREV,LOOKUPS!C$9,0)*$FD$6+VLOOKUP($FA80,CFP,LOOKUPS!C$6,0)*$FE$6+VLOOKUP($FA80,EP,LOOKUPS!C$8,0)*$FF$6+VLOOKUP($FA80,BM,LOOKUPS!C$5,0)*$FG$6+VLOOKUP($FA80,DIV,LOOKUPS!C$7,0)*$FH$6++VLOOKUP($FA80,SIZE,LOOKUPS!C$11,0)*$FI$6),"",VLOOKUP($FA80,MOM,LOOKUPS!C$12,0)*$FB$6+VLOOKUP($FA80,STREV,LOOKUPS!C$10,0)*$FC$6+VLOOKUP($FA80,LTREV,LOOKUPS!C$9,0)*$FD$6+VLOOKUP($FA80,CFP,LOOKUPS!C$6,0)*$FE$6+VLOOKUP($FA80,EP,LOOKUPS!C$8,0)*$FF$6+VLOOKUP($FA80,BM,LOOKUPS!C$5,0)*$FG$6+VLOOKUP($FA80,DIV,LOOKUPS!C$7,0)*$FH$6++VLOOKUP($FA80,SIZE,LOOKUPS!C$11,0)*$FI$6)</f>
        <v/>
      </c>
      <c r="FC80" s="1" t="str">
        <f>IF(ISERROR(VLOOKUP($FA80,MOM,LOOKUPS!D$12,0)*$FB$6+VLOOKUP($FA80,STREV,LOOKUPS!D$10,0)*$FC$6+VLOOKUP($FA80,LTREV,LOOKUPS!D$9,0)*$FD$6+VLOOKUP($FA80,CFP,LOOKUPS!D$6,0)*$FE$6+VLOOKUP($FA80,EP,LOOKUPS!D$8,0)*$FF$6+VLOOKUP($FA80,BM,LOOKUPS!D$5,0)*$FG$6+VLOOKUP($FA80,DIV,LOOKUPS!D$7,0)*$FH$6++VLOOKUP($FA80,SIZE,LOOKUPS!D$11,0)*$FI$6),"",VLOOKUP($FA80,MOM,LOOKUPS!D$12,0)*$FB$6+VLOOKUP($FA80,STREV,LOOKUPS!D$10,0)*$FC$6+VLOOKUP($FA80,LTREV,LOOKUPS!D$9,0)*$FD$6+VLOOKUP($FA80,CFP,LOOKUPS!D$6,0)*$FE$6+VLOOKUP($FA80,EP,LOOKUPS!D$8,0)*$FF$6+VLOOKUP($FA80,BM,LOOKUPS!D$5,0)*$FG$6+VLOOKUP($FA80,DIV,LOOKUPS!D$7,0)*$FH$6++VLOOKUP($FA80,SIZE,LOOKUPS!D$11,0)*$FI$6)</f>
        <v/>
      </c>
      <c r="FD80" s="1" t="str">
        <f>IF(ISERROR(VLOOKUP($FA80,MOM,LOOKUPS!E$12,0)*$FB$6+VLOOKUP($FA80,STREV,LOOKUPS!E$10,0)*$FC$6+VLOOKUP($FA80,LTREV,LOOKUPS!E$9,0)*$FD$6+VLOOKUP($FA80,CFP,LOOKUPS!E$6,0)*$FE$6+VLOOKUP($FA80,EP,LOOKUPS!E$8,0)*$FF$6+VLOOKUP($FA80,BM,LOOKUPS!E$5,0)*$FG$6+VLOOKUP($FA80,DIV,LOOKUPS!E$7,0)*$FH$6++VLOOKUP($FA80,SIZE,LOOKUPS!E$11,0)*$FI$6),"",VLOOKUP($FA80,MOM,LOOKUPS!E$12,0)*$FB$6+VLOOKUP($FA80,STREV,LOOKUPS!E$10,0)*$FC$6+VLOOKUP($FA80,LTREV,LOOKUPS!E$9,0)*$FD$6+VLOOKUP($FA80,CFP,LOOKUPS!E$6,0)*$FE$6+VLOOKUP($FA80,EP,LOOKUPS!E$8,0)*$FF$6+VLOOKUP($FA80,BM,LOOKUPS!E$5,0)*$FG$6+VLOOKUP($FA80,DIV,LOOKUPS!E$7,0)*$FH$6++VLOOKUP($FA80,SIZE,LOOKUPS!E$11,0)*$FI$6)</f>
        <v/>
      </c>
      <c r="FE80" s="1" t="str">
        <f>IF(ISERROR(VLOOKUP($FA80,MOM,LOOKUPS!F$12,0)*$FB$6+VLOOKUP($FA80,STREV,LOOKUPS!F$10,0)*$FC$6+VLOOKUP($FA80,LTREV,LOOKUPS!F$9,0)*$FD$6+VLOOKUP($FA80,CFP,LOOKUPS!F$6,0)*$FE$6+VLOOKUP($FA80,EP,LOOKUPS!F$8,0)*$FF$6+VLOOKUP($FA80,BM,LOOKUPS!F$5,0)*$FG$6+VLOOKUP($FA80,DIV,LOOKUPS!F$7,0)*$FH$6++VLOOKUP($FA80,SIZE,LOOKUPS!F$11,0)*$FI$6),"",VLOOKUP($FA80,MOM,LOOKUPS!F$12,0)*$FB$6+VLOOKUP($FA80,STREV,LOOKUPS!F$10,0)*$FC$6+VLOOKUP($FA80,LTREV,LOOKUPS!F$9,0)*$FD$6+VLOOKUP($FA80,CFP,LOOKUPS!F$6,0)*$FE$6+VLOOKUP($FA80,EP,LOOKUPS!F$8,0)*$FF$6+VLOOKUP($FA80,BM,LOOKUPS!F$5,0)*$FG$6+VLOOKUP($FA80,DIV,LOOKUPS!F$7,0)*$FH$6++VLOOKUP($FA80,SIZE,LOOKUPS!F$11,0)*$FI$6)</f>
        <v/>
      </c>
      <c r="FF80" s="1" t="str">
        <f>IF(ISERROR(VLOOKUP($FA80,MOM,LOOKUPS!G$12,0)*$FB$6+VLOOKUP($FA80,STREV,LOOKUPS!G$10,0)*$FC$6+VLOOKUP($FA80,LTREV,LOOKUPS!G$9,0)*$FD$6+VLOOKUP($FA80,CFP,LOOKUPS!G$6,0)*$FE$6+VLOOKUP($FA80,EP,LOOKUPS!G$8,0)*$FF$6+VLOOKUP($FA80,BM,LOOKUPS!G$5,0)*$FG$6+VLOOKUP($FA80,DIV,LOOKUPS!G$7,0)*$FH$6++VLOOKUP($FA80,SIZE,LOOKUPS!G$11,0)*$FI$6),"",VLOOKUP($FA80,MOM,LOOKUPS!G$12,0)*$FB$6+VLOOKUP($FA80,STREV,LOOKUPS!G$10,0)*$FC$6+VLOOKUP($FA80,LTREV,LOOKUPS!G$9,0)*$FD$6+VLOOKUP($FA80,CFP,LOOKUPS!G$6,0)*$FE$6+VLOOKUP($FA80,EP,LOOKUPS!G$8,0)*$FF$6+VLOOKUP($FA80,BM,LOOKUPS!G$5,0)*$FG$6+VLOOKUP($FA80,DIV,LOOKUPS!G$7,0)*$FH$6++VLOOKUP($FA80,SIZE,LOOKUPS!G$11,0)*$FI$6)</f>
        <v/>
      </c>
      <c r="FG80" s="1" t="str">
        <f>IF(ISERROR(VLOOKUP($FA80,MOM,LOOKUPS!H$12,0)*$FB$6+VLOOKUP($FA80,STREV,LOOKUPS!H$10,0)*$FC$6+VLOOKUP($FA80,LTREV,LOOKUPS!H$9,0)*$FD$6+VLOOKUP($FA80,CFP,LOOKUPS!H$6,0)*$FE$6+VLOOKUP($FA80,EP,LOOKUPS!H$8,0)*$FF$6+VLOOKUP($FA80,BM,LOOKUPS!H$5,0)*$FG$6+VLOOKUP($FA80,DIV,LOOKUPS!H$7,0)*$FH$6++VLOOKUP($FA80,SIZE,LOOKUPS!H$11,0)*$FI$6),"",VLOOKUP($FA80,MOM,LOOKUPS!H$12,0)*$FB$6+VLOOKUP($FA80,STREV,LOOKUPS!H$10,0)*$FC$6+VLOOKUP($FA80,LTREV,LOOKUPS!H$9,0)*$FD$6+VLOOKUP($FA80,CFP,LOOKUPS!H$6,0)*$FE$6+VLOOKUP($FA80,EP,LOOKUPS!H$8,0)*$FF$6+VLOOKUP($FA80,BM,LOOKUPS!H$5,0)*$FG$6+VLOOKUP($FA80,DIV,LOOKUPS!H$7,0)*$FH$6++VLOOKUP($FA80,SIZE,LOOKUPS!H$11,0)*$FI$6)</f>
        <v/>
      </c>
      <c r="FH80" s="1" t="str">
        <f>IF(ISERROR(VLOOKUP($FA80,MOM,LOOKUPS!I$12,0)*$FB$6+VLOOKUP($FA80,STREV,LOOKUPS!I$10,0)*$FC$6+VLOOKUP($FA80,LTREV,LOOKUPS!I$9,0)*$FD$6+VLOOKUP($FA80,CFP,LOOKUPS!I$6,0)*$FE$6+VLOOKUP($FA80,EP,LOOKUPS!I$8,0)*$FF$6+VLOOKUP($FA80,BM,LOOKUPS!I$5,0)*$FG$6+VLOOKUP($FA80,DIV,LOOKUPS!I$7,0)*$FH$6++VLOOKUP($FA80,SIZE,LOOKUPS!I$11,0)*$FI$6),"",VLOOKUP($FA80,MOM,LOOKUPS!I$12,0)*$FB$6+VLOOKUP($FA80,STREV,LOOKUPS!I$10,0)*$FC$6+VLOOKUP($FA80,LTREV,LOOKUPS!I$9,0)*$FD$6+VLOOKUP($FA80,CFP,LOOKUPS!I$6,0)*$FE$6+VLOOKUP($FA80,EP,LOOKUPS!I$8,0)*$FF$6+VLOOKUP($FA80,BM,LOOKUPS!I$5,0)*$FG$6+VLOOKUP($FA80,DIV,LOOKUPS!I$7,0)*$FH$6++VLOOKUP($FA80,SIZE,LOOKUPS!I$11,0)*$FI$6)</f>
        <v/>
      </c>
      <c r="FI80" s="1" t="str">
        <f>IF(ISERROR(VLOOKUP($FA80,MOM,LOOKUPS!J$12,0)*$FB$6+VLOOKUP($FA80,STREV,LOOKUPS!J$10,0)*$FC$6+VLOOKUP($FA80,LTREV,LOOKUPS!J$9,0)*$FD$6+VLOOKUP($FA80,CFP,LOOKUPS!J$6,0)*$FE$6+VLOOKUP($FA80,EP,LOOKUPS!J$8,0)*$FF$6+VLOOKUP($FA80,BM,LOOKUPS!J$5,0)*$FG$6+VLOOKUP($FA80,DIV,LOOKUPS!J$7,0)*$FH$6++VLOOKUP($FA80,SIZE,LOOKUPS!J$11,0)*$FI$6),"",VLOOKUP($FA80,MOM,LOOKUPS!J$12,0)*$FB$6+VLOOKUP($FA80,STREV,LOOKUPS!J$10,0)*$FC$6+VLOOKUP($FA80,LTREV,LOOKUPS!J$9,0)*$FD$6+VLOOKUP($FA80,CFP,LOOKUPS!J$6,0)*$FE$6+VLOOKUP($FA80,EP,LOOKUPS!J$8,0)*$FF$6+VLOOKUP($FA80,BM,LOOKUPS!J$5,0)*$FG$6+VLOOKUP($FA80,DIV,LOOKUPS!J$7,0)*$FH$6++VLOOKUP($FA80,SIZE,LOOKUPS!J$11,0)*$FI$6)</f>
        <v/>
      </c>
      <c r="FJ80" s="1" t="str">
        <f>IF(ISERROR(VLOOKUP($FA80,MOM,LOOKUPS!K$12,0)*$FB$6+VLOOKUP($FA80,STREV,LOOKUPS!K$10,0)*$FC$6+VLOOKUP($FA80,LTREV,LOOKUPS!K$9,0)*$FD$6+VLOOKUP($FA80,CFP,LOOKUPS!K$6,0)*$FE$6+VLOOKUP($FA80,EP,LOOKUPS!K$8,0)*$FF$6+VLOOKUP($FA80,BM,LOOKUPS!K$5,0)*$FG$6+VLOOKUP($FA80,DIV,LOOKUPS!K$7,0)*$FH$6++VLOOKUP($FA80,SIZE,LOOKUPS!K$11,0)*$FI$6),"",VLOOKUP($FA80,MOM,LOOKUPS!K$12,0)*$FB$6+VLOOKUP($FA80,STREV,LOOKUPS!K$10,0)*$FC$6+VLOOKUP($FA80,LTREV,LOOKUPS!K$9,0)*$FD$6+VLOOKUP($FA80,CFP,LOOKUPS!K$6,0)*$FE$6+VLOOKUP($FA80,EP,LOOKUPS!K$8,0)*$FF$6+VLOOKUP($FA80,BM,LOOKUPS!K$5,0)*$FG$6+VLOOKUP($FA80,DIV,LOOKUPS!K$7,0)*$FH$6++VLOOKUP($FA80,SIZE,LOOKUPS!K$11,0)*$FI$6)</f>
        <v/>
      </c>
      <c r="FK80" s="1" t="str">
        <f>IF(ISERROR(VLOOKUP($FA80,MOM,LOOKUPS!L$12,0)*$FB$6+VLOOKUP($FA80,STREV,LOOKUPS!L$10,0)*$FC$6+VLOOKUP($FA80,LTREV,LOOKUPS!L$9,0)*$FD$6+VLOOKUP($FA80,CFP,LOOKUPS!L$6,0)*$FE$6+VLOOKUP($FA80,EP,LOOKUPS!L$8,0)*$FF$6+VLOOKUP($FA80,BM,LOOKUPS!L$5,0)*$FG$6+VLOOKUP($FA80,DIV,LOOKUPS!L$7,0)*$FH$6++VLOOKUP($FA80,SIZE,LOOKUPS!L$11,0)*$FI$6),"",VLOOKUP($FA80,MOM,LOOKUPS!L$12,0)*$FB$6+VLOOKUP($FA80,STREV,LOOKUPS!L$10,0)*$FC$6+VLOOKUP($FA80,LTREV,LOOKUPS!L$9,0)*$FD$6+VLOOKUP($FA80,CFP,LOOKUPS!L$6,0)*$FE$6+VLOOKUP($FA80,EP,LOOKUPS!L$8,0)*$FF$6+VLOOKUP($FA80,BM,LOOKUPS!L$5,0)*$FG$6+VLOOKUP($FA80,DIV,LOOKUPS!L$7,0)*$FH$6++VLOOKUP($FA80,SIZE,LOOKUPS!L$11,0)*$FI$6)</f>
        <v/>
      </c>
    </row>
    <row r="81" spans="1:167" x14ac:dyDescent="0.3">
      <c r="A81" s="1">
        <v>193212</v>
      </c>
      <c r="B81" s="1">
        <v>-9.9700000000000006</v>
      </c>
      <c r="C81" s="1">
        <v>-6.8</v>
      </c>
      <c r="D81" s="1">
        <v>-4.97</v>
      </c>
      <c r="E81" s="1">
        <v>-4.3099999999999996</v>
      </c>
      <c r="F81" s="1">
        <v>-4.33</v>
      </c>
      <c r="G81" s="1">
        <v>-3.39</v>
      </c>
      <c r="H81" s="1">
        <v>-2.66</v>
      </c>
      <c r="I81" s="1">
        <v>-1.06</v>
      </c>
      <c r="J81" s="1">
        <v>0.59</v>
      </c>
      <c r="K81" s="1">
        <v>-0.25</v>
      </c>
      <c r="M81" s="1">
        <v>193201</v>
      </c>
      <c r="N81" s="1">
        <v>41.96</v>
      </c>
      <c r="O81" s="1">
        <v>13.23</v>
      </c>
      <c r="P81" s="1">
        <v>14.37</v>
      </c>
      <c r="Q81" s="1">
        <v>11.4</v>
      </c>
      <c r="R81" s="1">
        <v>3.5</v>
      </c>
      <c r="S81" s="1">
        <v>5.08</v>
      </c>
      <c r="T81" s="1">
        <v>3.66</v>
      </c>
      <c r="U81" s="1">
        <v>-0.47</v>
      </c>
      <c r="V81" s="1">
        <v>0.16</v>
      </c>
      <c r="W81" s="1">
        <v>-9.66</v>
      </c>
      <c r="Y81" s="1">
        <v>193612</v>
      </c>
      <c r="Z81" s="1">
        <v>4.1500000000000004</v>
      </c>
      <c r="AA81" s="1">
        <v>2.9</v>
      </c>
      <c r="AB81" s="1">
        <v>0.67</v>
      </c>
      <c r="AC81" s="1">
        <v>3.06</v>
      </c>
      <c r="AD81" s="1">
        <v>6.95</v>
      </c>
      <c r="AE81" s="1">
        <v>2.46</v>
      </c>
      <c r="AF81" s="1">
        <v>3.99</v>
      </c>
      <c r="AG81" s="1">
        <v>0.81</v>
      </c>
      <c r="AH81" s="1">
        <v>2.79</v>
      </c>
      <c r="AI81" s="1">
        <v>-1.27</v>
      </c>
      <c r="AK81">
        <v>195706</v>
      </c>
      <c r="AL81">
        <v>14.55</v>
      </c>
      <c r="AM81">
        <v>-0.8</v>
      </c>
      <c r="AN81">
        <v>-2.1800000000000002</v>
      </c>
      <c r="AO81">
        <v>-0.74</v>
      </c>
      <c r="AP81">
        <v>-0.1</v>
      </c>
      <c r="AQ81">
        <v>-2.1</v>
      </c>
      <c r="AR81">
        <v>-2.37</v>
      </c>
      <c r="AS81">
        <v>-1.5</v>
      </c>
      <c r="AT81">
        <v>-0.61</v>
      </c>
      <c r="AU81">
        <v>0.59</v>
      </c>
      <c r="AV81">
        <v>-0.79</v>
      </c>
      <c r="AW81">
        <v>-2.2000000000000002</v>
      </c>
      <c r="AX81">
        <v>-2</v>
      </c>
      <c r="AY81">
        <v>-2.16</v>
      </c>
      <c r="AZ81">
        <v>-2.57</v>
      </c>
      <c r="BA81">
        <v>-2</v>
      </c>
      <c r="BB81">
        <v>-1</v>
      </c>
      <c r="BC81">
        <v>-0.79</v>
      </c>
      <c r="BD81">
        <v>-0.43</v>
      </c>
      <c r="BF81" s="1">
        <v>195706</v>
      </c>
      <c r="BG81" s="1">
        <v>-4.0199999999999996</v>
      </c>
      <c r="BH81" s="1">
        <v>-1.33</v>
      </c>
      <c r="BI81" s="1">
        <v>-1.62</v>
      </c>
      <c r="BJ81" s="1">
        <v>-0.77</v>
      </c>
      <c r="BK81" s="1">
        <v>-0.55000000000000004</v>
      </c>
      <c r="BL81" s="1">
        <v>-2.68</v>
      </c>
      <c r="BM81" s="1">
        <v>-1.65</v>
      </c>
      <c r="BN81" s="1">
        <v>-0.8</v>
      </c>
      <c r="BO81" s="1">
        <v>-0.71</v>
      </c>
      <c r="BP81" s="1">
        <v>1</v>
      </c>
      <c r="BQ81" s="1">
        <v>-2.1</v>
      </c>
      <c r="BR81" s="1">
        <v>-2.89</v>
      </c>
      <c r="BS81" s="1">
        <v>-2.48</v>
      </c>
      <c r="BT81" s="1">
        <v>-2.67</v>
      </c>
      <c r="BU81" s="1">
        <v>-0.61</v>
      </c>
      <c r="BV81" s="1">
        <v>-0.69</v>
      </c>
      <c r="BW81" s="1">
        <v>-0.9</v>
      </c>
      <c r="BX81" s="1">
        <v>-0.67</v>
      </c>
      <c r="BY81" s="1">
        <v>-0.75</v>
      </c>
      <c r="CA81" s="1">
        <v>193206</v>
      </c>
      <c r="CB81" s="1">
        <v>10.48</v>
      </c>
      <c r="CC81" s="1">
        <v>3.44</v>
      </c>
      <c r="CD81" s="1">
        <v>4.37</v>
      </c>
      <c r="CE81" s="1">
        <v>3.69</v>
      </c>
      <c r="CF81" s="1">
        <v>3.03</v>
      </c>
      <c r="CG81" s="1">
        <v>2.13</v>
      </c>
      <c r="CH81" s="1">
        <v>3.35</v>
      </c>
      <c r="CI81" s="1">
        <v>6.01</v>
      </c>
      <c r="CJ81" s="1">
        <v>4.97</v>
      </c>
      <c r="CK81" s="1">
        <v>1.73</v>
      </c>
      <c r="CL81" s="1">
        <v>4.34</v>
      </c>
      <c r="CM81" s="1">
        <v>4.26</v>
      </c>
      <c r="CN81" s="1">
        <v>0.03</v>
      </c>
      <c r="CO81" s="1">
        <v>2.54</v>
      </c>
      <c r="CP81" s="1">
        <v>4.1399999999999997</v>
      </c>
      <c r="CQ81" s="1">
        <v>10.82</v>
      </c>
      <c r="CR81" s="1">
        <v>1.27</v>
      </c>
      <c r="CS81" s="1">
        <v>7.93</v>
      </c>
      <c r="CT81" s="1">
        <v>1.9</v>
      </c>
      <c r="CV81" s="1">
        <v>193306</v>
      </c>
      <c r="CW81" s="1">
        <v>29.49</v>
      </c>
      <c r="CX81" s="1">
        <v>14.71</v>
      </c>
      <c r="CY81" s="1">
        <v>14.7</v>
      </c>
      <c r="CZ81" s="1">
        <v>19.96</v>
      </c>
      <c r="DA81" s="1">
        <v>15.65</v>
      </c>
      <c r="DB81" s="1">
        <v>12.95</v>
      </c>
      <c r="DC81" s="1">
        <v>15.73</v>
      </c>
      <c r="DD81" s="1">
        <v>13.53</v>
      </c>
      <c r="DE81" s="1">
        <v>23.52</v>
      </c>
      <c r="DF81" s="1">
        <v>20.55</v>
      </c>
      <c r="DG81" s="1">
        <v>11.02</v>
      </c>
      <c r="DH81" s="1">
        <v>12.82</v>
      </c>
      <c r="DI81" s="1">
        <v>13.08</v>
      </c>
      <c r="DJ81" s="1">
        <v>20.149999999999999</v>
      </c>
      <c r="DK81" s="1">
        <v>11.31</v>
      </c>
      <c r="DL81" s="1">
        <v>14.23</v>
      </c>
      <c r="DM81" s="1">
        <v>12.82</v>
      </c>
      <c r="DN81" s="1">
        <v>14.7</v>
      </c>
      <c r="DO81" s="1">
        <v>32.86</v>
      </c>
      <c r="DQ81" s="1">
        <v>193206</v>
      </c>
      <c r="DR81" s="1">
        <v>-99.99</v>
      </c>
      <c r="DS81" s="1">
        <v>1.55</v>
      </c>
      <c r="DT81" s="1">
        <v>6.35</v>
      </c>
      <c r="DU81" s="1">
        <v>3.54</v>
      </c>
      <c r="DV81" s="1">
        <v>1.32</v>
      </c>
      <c r="DW81" s="1">
        <v>4.76</v>
      </c>
      <c r="DX81" s="1">
        <v>7.63</v>
      </c>
      <c r="DY81" s="1">
        <v>4.46</v>
      </c>
      <c r="DZ81" s="1">
        <v>2.1800000000000002</v>
      </c>
      <c r="EA81" s="1">
        <v>5.43</v>
      </c>
      <c r="EB81" s="1">
        <v>-2.36</v>
      </c>
      <c r="EC81" s="1">
        <v>1.98</v>
      </c>
      <c r="ED81" s="1">
        <v>7.62</v>
      </c>
      <c r="EE81" s="1">
        <v>9.33</v>
      </c>
      <c r="EF81" s="1">
        <v>6.02</v>
      </c>
      <c r="EG81" s="1">
        <v>2.61</v>
      </c>
      <c r="EH81" s="1">
        <v>6.36</v>
      </c>
      <c r="EI81" s="1">
        <v>3.4</v>
      </c>
      <c r="EJ81" s="1">
        <v>0.96</v>
      </c>
      <c r="EL81">
        <v>193206</v>
      </c>
      <c r="EM81">
        <v>-0.7</v>
      </c>
      <c r="EN81">
        <v>0.34</v>
      </c>
      <c r="EO81">
        <v>5.3</v>
      </c>
      <c r="EP81">
        <v>0.02</v>
      </c>
      <c r="ER81" s="1">
        <v>193212</v>
      </c>
      <c r="ES81" s="1">
        <v>5.26</v>
      </c>
      <c r="EU81" s="1">
        <v>193201</v>
      </c>
      <c r="EV81" s="1">
        <v>15.78</v>
      </c>
      <c r="EX81" s="1">
        <v>193612</v>
      </c>
      <c r="EY81" s="1">
        <v>3.44</v>
      </c>
      <c r="FA81" s="1">
        <v>193212</v>
      </c>
      <c r="FB81" s="1" t="str">
        <f>IF(ISERROR(VLOOKUP($FA81,MOM,LOOKUPS!C$12,0)*$FB$6+VLOOKUP($FA81,STREV,LOOKUPS!C$10,0)*$FC$6+VLOOKUP($FA81,LTREV,LOOKUPS!C$9,0)*$FD$6+VLOOKUP($FA81,CFP,LOOKUPS!C$6,0)*$FE$6+VLOOKUP($FA81,EP,LOOKUPS!C$8,0)*$FF$6+VLOOKUP($FA81,BM,LOOKUPS!C$5,0)*$FG$6+VLOOKUP($FA81,DIV,LOOKUPS!C$7,0)*$FH$6++VLOOKUP($FA81,SIZE,LOOKUPS!C$11,0)*$FI$6),"",VLOOKUP($FA81,MOM,LOOKUPS!C$12,0)*$FB$6+VLOOKUP($FA81,STREV,LOOKUPS!C$10,0)*$FC$6+VLOOKUP($FA81,LTREV,LOOKUPS!C$9,0)*$FD$6+VLOOKUP($FA81,CFP,LOOKUPS!C$6,0)*$FE$6+VLOOKUP($FA81,EP,LOOKUPS!C$8,0)*$FF$6+VLOOKUP($FA81,BM,LOOKUPS!C$5,0)*$FG$6+VLOOKUP($FA81,DIV,LOOKUPS!C$7,0)*$FH$6++VLOOKUP($FA81,SIZE,LOOKUPS!C$11,0)*$FI$6)</f>
        <v/>
      </c>
      <c r="FC81" s="1" t="str">
        <f>IF(ISERROR(VLOOKUP($FA81,MOM,LOOKUPS!D$12,0)*$FB$6+VLOOKUP($FA81,STREV,LOOKUPS!D$10,0)*$FC$6+VLOOKUP($FA81,LTREV,LOOKUPS!D$9,0)*$FD$6+VLOOKUP($FA81,CFP,LOOKUPS!D$6,0)*$FE$6+VLOOKUP($FA81,EP,LOOKUPS!D$8,0)*$FF$6+VLOOKUP($FA81,BM,LOOKUPS!D$5,0)*$FG$6+VLOOKUP($FA81,DIV,LOOKUPS!D$7,0)*$FH$6++VLOOKUP($FA81,SIZE,LOOKUPS!D$11,0)*$FI$6),"",VLOOKUP($FA81,MOM,LOOKUPS!D$12,0)*$FB$6+VLOOKUP($FA81,STREV,LOOKUPS!D$10,0)*$FC$6+VLOOKUP($FA81,LTREV,LOOKUPS!D$9,0)*$FD$6+VLOOKUP($FA81,CFP,LOOKUPS!D$6,0)*$FE$6+VLOOKUP($FA81,EP,LOOKUPS!D$8,0)*$FF$6+VLOOKUP($FA81,BM,LOOKUPS!D$5,0)*$FG$6+VLOOKUP($FA81,DIV,LOOKUPS!D$7,0)*$FH$6++VLOOKUP($FA81,SIZE,LOOKUPS!D$11,0)*$FI$6)</f>
        <v/>
      </c>
      <c r="FD81" s="1" t="str">
        <f>IF(ISERROR(VLOOKUP($FA81,MOM,LOOKUPS!E$12,0)*$FB$6+VLOOKUP($FA81,STREV,LOOKUPS!E$10,0)*$FC$6+VLOOKUP($FA81,LTREV,LOOKUPS!E$9,0)*$FD$6+VLOOKUP($FA81,CFP,LOOKUPS!E$6,0)*$FE$6+VLOOKUP($FA81,EP,LOOKUPS!E$8,0)*$FF$6+VLOOKUP($FA81,BM,LOOKUPS!E$5,0)*$FG$6+VLOOKUP($FA81,DIV,LOOKUPS!E$7,0)*$FH$6++VLOOKUP($FA81,SIZE,LOOKUPS!E$11,0)*$FI$6),"",VLOOKUP($FA81,MOM,LOOKUPS!E$12,0)*$FB$6+VLOOKUP($FA81,STREV,LOOKUPS!E$10,0)*$FC$6+VLOOKUP($FA81,LTREV,LOOKUPS!E$9,0)*$FD$6+VLOOKUP($FA81,CFP,LOOKUPS!E$6,0)*$FE$6+VLOOKUP($FA81,EP,LOOKUPS!E$8,0)*$FF$6+VLOOKUP($FA81,BM,LOOKUPS!E$5,0)*$FG$6+VLOOKUP($FA81,DIV,LOOKUPS!E$7,0)*$FH$6++VLOOKUP($FA81,SIZE,LOOKUPS!E$11,0)*$FI$6)</f>
        <v/>
      </c>
      <c r="FE81" s="1" t="str">
        <f>IF(ISERROR(VLOOKUP($FA81,MOM,LOOKUPS!F$12,0)*$FB$6+VLOOKUP($FA81,STREV,LOOKUPS!F$10,0)*$FC$6+VLOOKUP($FA81,LTREV,LOOKUPS!F$9,0)*$FD$6+VLOOKUP($FA81,CFP,LOOKUPS!F$6,0)*$FE$6+VLOOKUP($FA81,EP,LOOKUPS!F$8,0)*$FF$6+VLOOKUP($FA81,BM,LOOKUPS!F$5,0)*$FG$6+VLOOKUP($FA81,DIV,LOOKUPS!F$7,0)*$FH$6++VLOOKUP($FA81,SIZE,LOOKUPS!F$11,0)*$FI$6),"",VLOOKUP($FA81,MOM,LOOKUPS!F$12,0)*$FB$6+VLOOKUP($FA81,STREV,LOOKUPS!F$10,0)*$FC$6+VLOOKUP($FA81,LTREV,LOOKUPS!F$9,0)*$FD$6+VLOOKUP($FA81,CFP,LOOKUPS!F$6,0)*$FE$6+VLOOKUP($FA81,EP,LOOKUPS!F$8,0)*$FF$6+VLOOKUP($FA81,BM,LOOKUPS!F$5,0)*$FG$6+VLOOKUP($FA81,DIV,LOOKUPS!F$7,0)*$FH$6++VLOOKUP($FA81,SIZE,LOOKUPS!F$11,0)*$FI$6)</f>
        <v/>
      </c>
      <c r="FF81" s="1" t="str">
        <f>IF(ISERROR(VLOOKUP($FA81,MOM,LOOKUPS!G$12,0)*$FB$6+VLOOKUP($FA81,STREV,LOOKUPS!G$10,0)*$FC$6+VLOOKUP($FA81,LTREV,LOOKUPS!G$9,0)*$FD$6+VLOOKUP($FA81,CFP,LOOKUPS!G$6,0)*$FE$6+VLOOKUP($FA81,EP,LOOKUPS!G$8,0)*$FF$6+VLOOKUP($FA81,BM,LOOKUPS!G$5,0)*$FG$6+VLOOKUP($FA81,DIV,LOOKUPS!G$7,0)*$FH$6++VLOOKUP($FA81,SIZE,LOOKUPS!G$11,0)*$FI$6),"",VLOOKUP($FA81,MOM,LOOKUPS!G$12,0)*$FB$6+VLOOKUP($FA81,STREV,LOOKUPS!G$10,0)*$FC$6+VLOOKUP($FA81,LTREV,LOOKUPS!G$9,0)*$FD$6+VLOOKUP($FA81,CFP,LOOKUPS!G$6,0)*$FE$6+VLOOKUP($FA81,EP,LOOKUPS!G$8,0)*$FF$6+VLOOKUP($FA81,BM,LOOKUPS!G$5,0)*$FG$6+VLOOKUP($FA81,DIV,LOOKUPS!G$7,0)*$FH$6++VLOOKUP($FA81,SIZE,LOOKUPS!G$11,0)*$FI$6)</f>
        <v/>
      </c>
      <c r="FG81" s="1" t="str">
        <f>IF(ISERROR(VLOOKUP($FA81,MOM,LOOKUPS!H$12,0)*$FB$6+VLOOKUP($FA81,STREV,LOOKUPS!H$10,0)*$FC$6+VLOOKUP($FA81,LTREV,LOOKUPS!H$9,0)*$FD$6+VLOOKUP($FA81,CFP,LOOKUPS!H$6,0)*$FE$6+VLOOKUP($FA81,EP,LOOKUPS!H$8,0)*$FF$6+VLOOKUP($FA81,BM,LOOKUPS!H$5,0)*$FG$6+VLOOKUP($FA81,DIV,LOOKUPS!H$7,0)*$FH$6++VLOOKUP($FA81,SIZE,LOOKUPS!H$11,0)*$FI$6),"",VLOOKUP($FA81,MOM,LOOKUPS!H$12,0)*$FB$6+VLOOKUP($FA81,STREV,LOOKUPS!H$10,0)*$FC$6+VLOOKUP($FA81,LTREV,LOOKUPS!H$9,0)*$FD$6+VLOOKUP($FA81,CFP,LOOKUPS!H$6,0)*$FE$6+VLOOKUP($FA81,EP,LOOKUPS!H$8,0)*$FF$6+VLOOKUP($FA81,BM,LOOKUPS!H$5,0)*$FG$6+VLOOKUP($FA81,DIV,LOOKUPS!H$7,0)*$FH$6++VLOOKUP($FA81,SIZE,LOOKUPS!H$11,0)*$FI$6)</f>
        <v/>
      </c>
      <c r="FH81" s="1" t="str">
        <f>IF(ISERROR(VLOOKUP($FA81,MOM,LOOKUPS!I$12,0)*$FB$6+VLOOKUP($FA81,STREV,LOOKUPS!I$10,0)*$FC$6+VLOOKUP($FA81,LTREV,LOOKUPS!I$9,0)*$FD$6+VLOOKUP($FA81,CFP,LOOKUPS!I$6,0)*$FE$6+VLOOKUP($FA81,EP,LOOKUPS!I$8,0)*$FF$6+VLOOKUP($FA81,BM,LOOKUPS!I$5,0)*$FG$6+VLOOKUP($FA81,DIV,LOOKUPS!I$7,0)*$FH$6++VLOOKUP($FA81,SIZE,LOOKUPS!I$11,0)*$FI$6),"",VLOOKUP($FA81,MOM,LOOKUPS!I$12,0)*$FB$6+VLOOKUP($FA81,STREV,LOOKUPS!I$10,0)*$FC$6+VLOOKUP($FA81,LTREV,LOOKUPS!I$9,0)*$FD$6+VLOOKUP($FA81,CFP,LOOKUPS!I$6,0)*$FE$6+VLOOKUP($FA81,EP,LOOKUPS!I$8,0)*$FF$6+VLOOKUP($FA81,BM,LOOKUPS!I$5,0)*$FG$6+VLOOKUP($FA81,DIV,LOOKUPS!I$7,0)*$FH$6++VLOOKUP($FA81,SIZE,LOOKUPS!I$11,0)*$FI$6)</f>
        <v/>
      </c>
      <c r="FI81" s="1" t="str">
        <f>IF(ISERROR(VLOOKUP($FA81,MOM,LOOKUPS!J$12,0)*$FB$6+VLOOKUP($FA81,STREV,LOOKUPS!J$10,0)*$FC$6+VLOOKUP($FA81,LTREV,LOOKUPS!J$9,0)*$FD$6+VLOOKUP($FA81,CFP,LOOKUPS!J$6,0)*$FE$6+VLOOKUP($FA81,EP,LOOKUPS!J$8,0)*$FF$6+VLOOKUP($FA81,BM,LOOKUPS!J$5,0)*$FG$6+VLOOKUP($FA81,DIV,LOOKUPS!J$7,0)*$FH$6++VLOOKUP($FA81,SIZE,LOOKUPS!J$11,0)*$FI$6),"",VLOOKUP($FA81,MOM,LOOKUPS!J$12,0)*$FB$6+VLOOKUP($FA81,STREV,LOOKUPS!J$10,0)*$FC$6+VLOOKUP($FA81,LTREV,LOOKUPS!J$9,0)*$FD$6+VLOOKUP($FA81,CFP,LOOKUPS!J$6,0)*$FE$6+VLOOKUP($FA81,EP,LOOKUPS!J$8,0)*$FF$6+VLOOKUP($FA81,BM,LOOKUPS!J$5,0)*$FG$6+VLOOKUP($FA81,DIV,LOOKUPS!J$7,0)*$FH$6++VLOOKUP($FA81,SIZE,LOOKUPS!J$11,0)*$FI$6)</f>
        <v/>
      </c>
      <c r="FJ81" s="1" t="str">
        <f>IF(ISERROR(VLOOKUP($FA81,MOM,LOOKUPS!K$12,0)*$FB$6+VLOOKUP($FA81,STREV,LOOKUPS!K$10,0)*$FC$6+VLOOKUP($FA81,LTREV,LOOKUPS!K$9,0)*$FD$6+VLOOKUP($FA81,CFP,LOOKUPS!K$6,0)*$FE$6+VLOOKUP($FA81,EP,LOOKUPS!K$8,0)*$FF$6+VLOOKUP($FA81,BM,LOOKUPS!K$5,0)*$FG$6+VLOOKUP($FA81,DIV,LOOKUPS!K$7,0)*$FH$6++VLOOKUP($FA81,SIZE,LOOKUPS!K$11,0)*$FI$6),"",VLOOKUP($FA81,MOM,LOOKUPS!K$12,0)*$FB$6+VLOOKUP($FA81,STREV,LOOKUPS!K$10,0)*$FC$6+VLOOKUP($FA81,LTREV,LOOKUPS!K$9,0)*$FD$6+VLOOKUP($FA81,CFP,LOOKUPS!K$6,0)*$FE$6+VLOOKUP($FA81,EP,LOOKUPS!K$8,0)*$FF$6+VLOOKUP($FA81,BM,LOOKUPS!K$5,0)*$FG$6+VLOOKUP($FA81,DIV,LOOKUPS!K$7,0)*$FH$6++VLOOKUP($FA81,SIZE,LOOKUPS!K$11,0)*$FI$6)</f>
        <v/>
      </c>
      <c r="FK81" s="1" t="str">
        <f>IF(ISERROR(VLOOKUP($FA81,MOM,LOOKUPS!L$12,0)*$FB$6+VLOOKUP($FA81,STREV,LOOKUPS!L$10,0)*$FC$6+VLOOKUP($FA81,LTREV,LOOKUPS!L$9,0)*$FD$6+VLOOKUP($FA81,CFP,LOOKUPS!L$6,0)*$FE$6+VLOOKUP($FA81,EP,LOOKUPS!L$8,0)*$FF$6+VLOOKUP($FA81,BM,LOOKUPS!L$5,0)*$FG$6+VLOOKUP($FA81,DIV,LOOKUPS!L$7,0)*$FH$6++VLOOKUP($FA81,SIZE,LOOKUPS!L$11,0)*$FI$6),"",VLOOKUP($FA81,MOM,LOOKUPS!L$12,0)*$FB$6+VLOOKUP($FA81,STREV,LOOKUPS!L$10,0)*$FC$6+VLOOKUP($FA81,LTREV,LOOKUPS!L$9,0)*$FD$6+VLOOKUP($FA81,CFP,LOOKUPS!L$6,0)*$FE$6+VLOOKUP($FA81,EP,LOOKUPS!L$8,0)*$FF$6+VLOOKUP($FA81,BM,LOOKUPS!L$5,0)*$FG$6+VLOOKUP($FA81,DIV,LOOKUPS!L$7,0)*$FH$6++VLOOKUP($FA81,SIZE,LOOKUPS!L$11,0)*$FI$6)</f>
        <v/>
      </c>
    </row>
    <row r="82" spans="1:167" x14ac:dyDescent="0.3">
      <c r="A82" s="1">
        <v>193301</v>
      </c>
      <c r="B82" s="1">
        <v>2.12</v>
      </c>
      <c r="C82" s="1">
        <v>4.47</v>
      </c>
      <c r="D82" s="1">
        <v>7.41</v>
      </c>
      <c r="E82" s="1">
        <v>6.05</v>
      </c>
      <c r="F82" s="1">
        <v>1.74</v>
      </c>
      <c r="G82" s="1">
        <v>4.32</v>
      </c>
      <c r="H82" s="1">
        <v>4.0199999999999996</v>
      </c>
      <c r="I82" s="1">
        <v>3.89</v>
      </c>
      <c r="J82" s="1">
        <v>4.96</v>
      </c>
      <c r="K82" s="1">
        <v>-3.3</v>
      </c>
      <c r="M82" s="1">
        <v>193202</v>
      </c>
      <c r="N82" s="1">
        <v>7.16</v>
      </c>
      <c r="O82" s="1">
        <v>5.14</v>
      </c>
      <c r="P82" s="1">
        <v>4.3099999999999996</v>
      </c>
      <c r="Q82" s="1">
        <v>2.68</v>
      </c>
      <c r="R82" s="1">
        <v>7.1</v>
      </c>
      <c r="S82" s="1">
        <v>4.07</v>
      </c>
      <c r="T82" s="1">
        <v>4.1100000000000003</v>
      </c>
      <c r="U82" s="1">
        <v>-0.8</v>
      </c>
      <c r="V82" s="1">
        <v>-2.36</v>
      </c>
      <c r="W82" s="1">
        <v>-8.25</v>
      </c>
      <c r="Y82" s="1">
        <v>193701</v>
      </c>
      <c r="Z82" s="1">
        <v>11.74</v>
      </c>
      <c r="AA82" s="1">
        <v>9.4</v>
      </c>
      <c r="AB82" s="1">
        <v>7.98</v>
      </c>
      <c r="AC82" s="1">
        <v>6.27</v>
      </c>
      <c r="AD82" s="1">
        <v>6.28</v>
      </c>
      <c r="AE82" s="1">
        <v>9.01</v>
      </c>
      <c r="AF82" s="1">
        <v>8.35</v>
      </c>
      <c r="AG82" s="1">
        <v>9.1999999999999993</v>
      </c>
      <c r="AH82" s="1">
        <v>6.05</v>
      </c>
      <c r="AI82" s="1">
        <v>7.72</v>
      </c>
      <c r="AK82">
        <v>195707</v>
      </c>
      <c r="AL82">
        <v>-1.1299999999999999</v>
      </c>
      <c r="AM82">
        <v>0.74</v>
      </c>
      <c r="AN82">
        <v>0.27</v>
      </c>
      <c r="AO82">
        <v>1.1200000000000001</v>
      </c>
      <c r="AP82">
        <v>1.17</v>
      </c>
      <c r="AQ82">
        <v>0.35</v>
      </c>
      <c r="AR82">
        <v>0.1</v>
      </c>
      <c r="AS82">
        <v>0.55000000000000004</v>
      </c>
      <c r="AT82">
        <v>1.1599999999999999</v>
      </c>
      <c r="AU82">
        <v>0.02</v>
      </c>
      <c r="AV82">
        <v>2.29</v>
      </c>
      <c r="AW82">
        <v>-0.11</v>
      </c>
      <c r="AX82">
        <v>0.8</v>
      </c>
      <c r="AY82">
        <v>-0.08</v>
      </c>
      <c r="AZ82">
        <v>0.28999999999999998</v>
      </c>
      <c r="BA82">
        <v>0.05</v>
      </c>
      <c r="BB82">
        <v>1.05</v>
      </c>
      <c r="BC82">
        <v>-0.5</v>
      </c>
      <c r="BD82">
        <v>2.86</v>
      </c>
      <c r="BF82" s="1">
        <v>195707</v>
      </c>
      <c r="BG82" s="1">
        <v>0.94</v>
      </c>
      <c r="BH82" s="1">
        <v>1.01</v>
      </c>
      <c r="BI82" s="1">
        <v>0.11</v>
      </c>
      <c r="BJ82" s="1">
        <v>0.93</v>
      </c>
      <c r="BK82" s="1">
        <v>0.31</v>
      </c>
      <c r="BL82" s="1">
        <v>1.44</v>
      </c>
      <c r="BM82" s="1">
        <v>-0.18</v>
      </c>
      <c r="BN82" s="1">
        <v>0.28999999999999998</v>
      </c>
      <c r="BO82" s="1">
        <v>1.26</v>
      </c>
      <c r="BP82" s="1">
        <v>0.28000000000000003</v>
      </c>
      <c r="BQ82" s="1">
        <v>0.34</v>
      </c>
      <c r="BR82" s="1">
        <v>2.4</v>
      </c>
      <c r="BS82" s="1">
        <v>0.49</v>
      </c>
      <c r="BT82" s="1">
        <v>-0.74</v>
      </c>
      <c r="BU82" s="1">
        <v>0.37</v>
      </c>
      <c r="BV82" s="1">
        <v>0.32</v>
      </c>
      <c r="BW82" s="1">
        <v>0.27</v>
      </c>
      <c r="BX82" s="1">
        <v>0.44</v>
      </c>
      <c r="BY82" s="1">
        <v>2.0699999999999998</v>
      </c>
      <c r="CA82" s="1">
        <v>193207</v>
      </c>
      <c r="CB82" s="1">
        <v>28.02</v>
      </c>
      <c r="CC82" s="1">
        <v>29.51</v>
      </c>
      <c r="CD82" s="1">
        <v>39.9</v>
      </c>
      <c r="CE82" s="1">
        <v>63.64</v>
      </c>
      <c r="CF82" s="1">
        <v>29.51</v>
      </c>
      <c r="CG82" s="1">
        <v>31.92</v>
      </c>
      <c r="CH82" s="1">
        <v>40.07</v>
      </c>
      <c r="CI82" s="1">
        <v>52.37</v>
      </c>
      <c r="CJ82" s="1">
        <v>65.650000000000006</v>
      </c>
      <c r="CK82" s="1">
        <v>27.9</v>
      </c>
      <c r="CL82" s="1">
        <v>31.08</v>
      </c>
      <c r="CM82" s="1">
        <v>29.51</v>
      </c>
      <c r="CN82" s="1">
        <v>34.33</v>
      </c>
      <c r="CO82" s="1">
        <v>39.72</v>
      </c>
      <c r="CP82" s="1">
        <v>40.43</v>
      </c>
      <c r="CQ82" s="1">
        <v>45.13</v>
      </c>
      <c r="CR82" s="1">
        <v>59.6</v>
      </c>
      <c r="CS82" s="1">
        <v>68.2</v>
      </c>
      <c r="CT82" s="1">
        <v>63.05</v>
      </c>
      <c r="CV82" s="1">
        <v>193307</v>
      </c>
      <c r="CW82" s="1">
        <v>-9.27</v>
      </c>
      <c r="CX82" s="1">
        <v>-12.85</v>
      </c>
      <c r="CY82" s="1">
        <v>-8.2799999999999994</v>
      </c>
      <c r="CZ82" s="1">
        <v>-8.17</v>
      </c>
      <c r="DA82" s="1">
        <v>-13.36</v>
      </c>
      <c r="DB82" s="1">
        <v>-11.2</v>
      </c>
      <c r="DC82" s="1">
        <v>-8.51</v>
      </c>
      <c r="DD82" s="1">
        <v>-7.98</v>
      </c>
      <c r="DE82" s="1">
        <v>-6.95</v>
      </c>
      <c r="DF82" s="1">
        <v>-15.08</v>
      </c>
      <c r="DG82" s="1">
        <v>-11.71</v>
      </c>
      <c r="DH82" s="1">
        <v>-11.81</v>
      </c>
      <c r="DI82" s="1">
        <v>-10.6</v>
      </c>
      <c r="DJ82" s="1">
        <v>-6.83</v>
      </c>
      <c r="DK82" s="1">
        <v>-10.18</v>
      </c>
      <c r="DL82" s="1">
        <v>-5.52</v>
      </c>
      <c r="DM82" s="1">
        <v>-10.55</v>
      </c>
      <c r="DN82" s="1">
        <v>-6.48</v>
      </c>
      <c r="DO82" s="1">
        <v>-7.54</v>
      </c>
      <c r="DQ82" s="1">
        <v>193207</v>
      </c>
      <c r="DR82" s="1">
        <v>-99.99</v>
      </c>
      <c r="DS82" s="1">
        <v>50.07</v>
      </c>
      <c r="DT82" s="1">
        <v>40.880000000000003</v>
      </c>
      <c r="DU82" s="1">
        <v>39.94</v>
      </c>
      <c r="DV82" s="1">
        <v>47.57</v>
      </c>
      <c r="DW82" s="1">
        <v>50.9</v>
      </c>
      <c r="DX82" s="1">
        <v>41.93</v>
      </c>
      <c r="DY82" s="1">
        <v>37.65</v>
      </c>
      <c r="DZ82" s="1">
        <v>38.74</v>
      </c>
      <c r="EA82" s="1">
        <v>48.19</v>
      </c>
      <c r="EB82" s="1">
        <v>46.94</v>
      </c>
      <c r="EC82" s="1">
        <v>55.08</v>
      </c>
      <c r="ED82" s="1">
        <v>46.73</v>
      </c>
      <c r="EE82" s="1">
        <v>38.22</v>
      </c>
      <c r="EF82" s="1">
        <v>45.69</v>
      </c>
      <c r="EG82" s="1">
        <v>32.96</v>
      </c>
      <c r="EH82" s="1">
        <v>42.33</v>
      </c>
      <c r="EI82" s="1">
        <v>42.18</v>
      </c>
      <c r="EJ82" s="1">
        <v>35.299999999999997</v>
      </c>
      <c r="EL82">
        <v>193207</v>
      </c>
      <c r="EM82">
        <v>33.840000000000003</v>
      </c>
      <c r="EN82">
        <v>-4.4400000000000004</v>
      </c>
      <c r="EO82">
        <v>35.46</v>
      </c>
      <c r="EP82">
        <v>0.03</v>
      </c>
      <c r="ER82" s="1">
        <v>193301</v>
      </c>
      <c r="ES82" s="1">
        <v>-1.5</v>
      </c>
      <c r="EU82" s="1">
        <v>193202</v>
      </c>
      <c r="EV82" s="1">
        <v>9.5500000000000007</v>
      </c>
      <c r="EX82" s="1">
        <v>193701</v>
      </c>
      <c r="EY82" s="1">
        <v>1.1599999999999999</v>
      </c>
      <c r="FA82" s="1">
        <v>193301</v>
      </c>
      <c r="FB82" s="1" t="str">
        <f>IF(ISERROR(VLOOKUP($FA82,MOM,LOOKUPS!C$12,0)*$FB$6+VLOOKUP($FA82,STREV,LOOKUPS!C$10,0)*$FC$6+VLOOKUP($FA82,LTREV,LOOKUPS!C$9,0)*$FD$6+VLOOKUP($FA82,CFP,LOOKUPS!C$6,0)*$FE$6+VLOOKUP($FA82,EP,LOOKUPS!C$8,0)*$FF$6+VLOOKUP($FA82,BM,LOOKUPS!C$5,0)*$FG$6+VLOOKUP($FA82,DIV,LOOKUPS!C$7,0)*$FH$6++VLOOKUP($FA82,SIZE,LOOKUPS!C$11,0)*$FI$6),"",VLOOKUP($FA82,MOM,LOOKUPS!C$12,0)*$FB$6+VLOOKUP($FA82,STREV,LOOKUPS!C$10,0)*$FC$6+VLOOKUP($FA82,LTREV,LOOKUPS!C$9,0)*$FD$6+VLOOKUP($FA82,CFP,LOOKUPS!C$6,0)*$FE$6+VLOOKUP($FA82,EP,LOOKUPS!C$8,0)*$FF$6+VLOOKUP($FA82,BM,LOOKUPS!C$5,0)*$FG$6+VLOOKUP($FA82,DIV,LOOKUPS!C$7,0)*$FH$6++VLOOKUP($FA82,SIZE,LOOKUPS!C$11,0)*$FI$6)</f>
        <v/>
      </c>
      <c r="FC82" s="1" t="str">
        <f>IF(ISERROR(VLOOKUP($FA82,MOM,LOOKUPS!D$12,0)*$FB$6+VLOOKUP($FA82,STREV,LOOKUPS!D$10,0)*$FC$6+VLOOKUP($FA82,LTREV,LOOKUPS!D$9,0)*$FD$6+VLOOKUP($FA82,CFP,LOOKUPS!D$6,0)*$FE$6+VLOOKUP($FA82,EP,LOOKUPS!D$8,0)*$FF$6+VLOOKUP($FA82,BM,LOOKUPS!D$5,0)*$FG$6+VLOOKUP($FA82,DIV,LOOKUPS!D$7,0)*$FH$6++VLOOKUP($FA82,SIZE,LOOKUPS!D$11,0)*$FI$6),"",VLOOKUP($FA82,MOM,LOOKUPS!D$12,0)*$FB$6+VLOOKUP($FA82,STREV,LOOKUPS!D$10,0)*$FC$6+VLOOKUP($FA82,LTREV,LOOKUPS!D$9,0)*$FD$6+VLOOKUP($FA82,CFP,LOOKUPS!D$6,0)*$FE$6+VLOOKUP($FA82,EP,LOOKUPS!D$8,0)*$FF$6+VLOOKUP($FA82,BM,LOOKUPS!D$5,0)*$FG$6+VLOOKUP($FA82,DIV,LOOKUPS!D$7,0)*$FH$6++VLOOKUP($FA82,SIZE,LOOKUPS!D$11,0)*$FI$6)</f>
        <v/>
      </c>
      <c r="FD82" s="1" t="str">
        <f>IF(ISERROR(VLOOKUP($FA82,MOM,LOOKUPS!E$12,0)*$FB$6+VLOOKUP($FA82,STREV,LOOKUPS!E$10,0)*$FC$6+VLOOKUP($FA82,LTREV,LOOKUPS!E$9,0)*$FD$6+VLOOKUP($FA82,CFP,LOOKUPS!E$6,0)*$FE$6+VLOOKUP($FA82,EP,LOOKUPS!E$8,0)*$FF$6+VLOOKUP($FA82,BM,LOOKUPS!E$5,0)*$FG$6+VLOOKUP($FA82,DIV,LOOKUPS!E$7,0)*$FH$6++VLOOKUP($FA82,SIZE,LOOKUPS!E$11,0)*$FI$6),"",VLOOKUP($FA82,MOM,LOOKUPS!E$12,0)*$FB$6+VLOOKUP($FA82,STREV,LOOKUPS!E$10,0)*$FC$6+VLOOKUP($FA82,LTREV,LOOKUPS!E$9,0)*$FD$6+VLOOKUP($FA82,CFP,LOOKUPS!E$6,0)*$FE$6+VLOOKUP($FA82,EP,LOOKUPS!E$8,0)*$FF$6+VLOOKUP($FA82,BM,LOOKUPS!E$5,0)*$FG$6+VLOOKUP($FA82,DIV,LOOKUPS!E$7,0)*$FH$6++VLOOKUP($FA82,SIZE,LOOKUPS!E$11,0)*$FI$6)</f>
        <v/>
      </c>
      <c r="FE82" s="1" t="str">
        <f>IF(ISERROR(VLOOKUP($FA82,MOM,LOOKUPS!F$12,0)*$FB$6+VLOOKUP($FA82,STREV,LOOKUPS!F$10,0)*$FC$6+VLOOKUP($FA82,LTREV,LOOKUPS!F$9,0)*$FD$6+VLOOKUP($FA82,CFP,LOOKUPS!F$6,0)*$FE$6+VLOOKUP($FA82,EP,LOOKUPS!F$8,0)*$FF$6+VLOOKUP($FA82,BM,LOOKUPS!F$5,0)*$FG$6+VLOOKUP($FA82,DIV,LOOKUPS!F$7,0)*$FH$6++VLOOKUP($FA82,SIZE,LOOKUPS!F$11,0)*$FI$6),"",VLOOKUP($FA82,MOM,LOOKUPS!F$12,0)*$FB$6+VLOOKUP($FA82,STREV,LOOKUPS!F$10,0)*$FC$6+VLOOKUP($FA82,LTREV,LOOKUPS!F$9,0)*$FD$6+VLOOKUP($FA82,CFP,LOOKUPS!F$6,0)*$FE$6+VLOOKUP($FA82,EP,LOOKUPS!F$8,0)*$FF$6+VLOOKUP($FA82,BM,LOOKUPS!F$5,0)*$FG$6+VLOOKUP($FA82,DIV,LOOKUPS!F$7,0)*$FH$6++VLOOKUP($FA82,SIZE,LOOKUPS!F$11,0)*$FI$6)</f>
        <v/>
      </c>
      <c r="FF82" s="1" t="str">
        <f>IF(ISERROR(VLOOKUP($FA82,MOM,LOOKUPS!G$12,0)*$FB$6+VLOOKUP($FA82,STREV,LOOKUPS!G$10,0)*$FC$6+VLOOKUP($FA82,LTREV,LOOKUPS!G$9,0)*$FD$6+VLOOKUP($FA82,CFP,LOOKUPS!G$6,0)*$FE$6+VLOOKUP($FA82,EP,LOOKUPS!G$8,0)*$FF$6+VLOOKUP($FA82,BM,LOOKUPS!G$5,0)*$FG$6+VLOOKUP($FA82,DIV,LOOKUPS!G$7,0)*$FH$6++VLOOKUP($FA82,SIZE,LOOKUPS!G$11,0)*$FI$6),"",VLOOKUP($FA82,MOM,LOOKUPS!G$12,0)*$FB$6+VLOOKUP($FA82,STREV,LOOKUPS!G$10,0)*$FC$6+VLOOKUP($FA82,LTREV,LOOKUPS!G$9,0)*$FD$6+VLOOKUP($FA82,CFP,LOOKUPS!G$6,0)*$FE$6+VLOOKUP($FA82,EP,LOOKUPS!G$8,0)*$FF$6+VLOOKUP($FA82,BM,LOOKUPS!G$5,0)*$FG$6+VLOOKUP($FA82,DIV,LOOKUPS!G$7,0)*$FH$6++VLOOKUP($FA82,SIZE,LOOKUPS!G$11,0)*$FI$6)</f>
        <v/>
      </c>
      <c r="FG82" s="1" t="str">
        <f>IF(ISERROR(VLOOKUP($FA82,MOM,LOOKUPS!H$12,0)*$FB$6+VLOOKUP($FA82,STREV,LOOKUPS!H$10,0)*$FC$6+VLOOKUP($FA82,LTREV,LOOKUPS!H$9,0)*$FD$6+VLOOKUP($FA82,CFP,LOOKUPS!H$6,0)*$FE$6+VLOOKUP($FA82,EP,LOOKUPS!H$8,0)*$FF$6+VLOOKUP($FA82,BM,LOOKUPS!H$5,0)*$FG$6+VLOOKUP($FA82,DIV,LOOKUPS!H$7,0)*$FH$6++VLOOKUP($FA82,SIZE,LOOKUPS!H$11,0)*$FI$6),"",VLOOKUP($FA82,MOM,LOOKUPS!H$12,0)*$FB$6+VLOOKUP($FA82,STREV,LOOKUPS!H$10,0)*$FC$6+VLOOKUP($FA82,LTREV,LOOKUPS!H$9,0)*$FD$6+VLOOKUP($FA82,CFP,LOOKUPS!H$6,0)*$FE$6+VLOOKUP($FA82,EP,LOOKUPS!H$8,0)*$FF$6+VLOOKUP($FA82,BM,LOOKUPS!H$5,0)*$FG$6+VLOOKUP($FA82,DIV,LOOKUPS!H$7,0)*$FH$6++VLOOKUP($FA82,SIZE,LOOKUPS!H$11,0)*$FI$6)</f>
        <v/>
      </c>
      <c r="FH82" s="1" t="str">
        <f>IF(ISERROR(VLOOKUP($FA82,MOM,LOOKUPS!I$12,0)*$FB$6+VLOOKUP($FA82,STREV,LOOKUPS!I$10,0)*$FC$6+VLOOKUP($FA82,LTREV,LOOKUPS!I$9,0)*$FD$6+VLOOKUP($FA82,CFP,LOOKUPS!I$6,0)*$FE$6+VLOOKUP($FA82,EP,LOOKUPS!I$8,0)*$FF$6+VLOOKUP($FA82,BM,LOOKUPS!I$5,0)*$FG$6+VLOOKUP($FA82,DIV,LOOKUPS!I$7,0)*$FH$6++VLOOKUP($FA82,SIZE,LOOKUPS!I$11,0)*$FI$6),"",VLOOKUP($FA82,MOM,LOOKUPS!I$12,0)*$FB$6+VLOOKUP($FA82,STREV,LOOKUPS!I$10,0)*$FC$6+VLOOKUP($FA82,LTREV,LOOKUPS!I$9,0)*$FD$6+VLOOKUP($FA82,CFP,LOOKUPS!I$6,0)*$FE$6+VLOOKUP($FA82,EP,LOOKUPS!I$8,0)*$FF$6+VLOOKUP($FA82,BM,LOOKUPS!I$5,0)*$FG$6+VLOOKUP($FA82,DIV,LOOKUPS!I$7,0)*$FH$6++VLOOKUP($FA82,SIZE,LOOKUPS!I$11,0)*$FI$6)</f>
        <v/>
      </c>
      <c r="FI82" s="1" t="str">
        <f>IF(ISERROR(VLOOKUP($FA82,MOM,LOOKUPS!J$12,0)*$FB$6+VLOOKUP($FA82,STREV,LOOKUPS!J$10,0)*$FC$6+VLOOKUP($FA82,LTREV,LOOKUPS!J$9,0)*$FD$6+VLOOKUP($FA82,CFP,LOOKUPS!J$6,0)*$FE$6+VLOOKUP($FA82,EP,LOOKUPS!J$8,0)*$FF$6+VLOOKUP($FA82,BM,LOOKUPS!J$5,0)*$FG$6+VLOOKUP($FA82,DIV,LOOKUPS!J$7,0)*$FH$6++VLOOKUP($FA82,SIZE,LOOKUPS!J$11,0)*$FI$6),"",VLOOKUP($FA82,MOM,LOOKUPS!J$12,0)*$FB$6+VLOOKUP($FA82,STREV,LOOKUPS!J$10,0)*$FC$6+VLOOKUP($FA82,LTREV,LOOKUPS!J$9,0)*$FD$6+VLOOKUP($FA82,CFP,LOOKUPS!J$6,0)*$FE$6+VLOOKUP($FA82,EP,LOOKUPS!J$8,0)*$FF$6+VLOOKUP($FA82,BM,LOOKUPS!J$5,0)*$FG$6+VLOOKUP($FA82,DIV,LOOKUPS!J$7,0)*$FH$6++VLOOKUP($FA82,SIZE,LOOKUPS!J$11,0)*$FI$6)</f>
        <v/>
      </c>
      <c r="FJ82" s="1" t="str">
        <f>IF(ISERROR(VLOOKUP($FA82,MOM,LOOKUPS!K$12,0)*$FB$6+VLOOKUP($FA82,STREV,LOOKUPS!K$10,0)*$FC$6+VLOOKUP($FA82,LTREV,LOOKUPS!K$9,0)*$FD$6+VLOOKUP($FA82,CFP,LOOKUPS!K$6,0)*$FE$6+VLOOKUP($FA82,EP,LOOKUPS!K$8,0)*$FF$6+VLOOKUP($FA82,BM,LOOKUPS!K$5,0)*$FG$6+VLOOKUP($FA82,DIV,LOOKUPS!K$7,0)*$FH$6++VLOOKUP($FA82,SIZE,LOOKUPS!K$11,0)*$FI$6),"",VLOOKUP($FA82,MOM,LOOKUPS!K$12,0)*$FB$6+VLOOKUP($FA82,STREV,LOOKUPS!K$10,0)*$FC$6+VLOOKUP($FA82,LTREV,LOOKUPS!K$9,0)*$FD$6+VLOOKUP($FA82,CFP,LOOKUPS!K$6,0)*$FE$6+VLOOKUP($FA82,EP,LOOKUPS!K$8,0)*$FF$6+VLOOKUP($FA82,BM,LOOKUPS!K$5,0)*$FG$6+VLOOKUP($FA82,DIV,LOOKUPS!K$7,0)*$FH$6++VLOOKUP($FA82,SIZE,LOOKUPS!K$11,0)*$FI$6)</f>
        <v/>
      </c>
      <c r="FK82" s="1" t="str">
        <f>IF(ISERROR(VLOOKUP($FA82,MOM,LOOKUPS!L$12,0)*$FB$6+VLOOKUP($FA82,STREV,LOOKUPS!L$10,0)*$FC$6+VLOOKUP($FA82,LTREV,LOOKUPS!L$9,0)*$FD$6+VLOOKUP($FA82,CFP,LOOKUPS!L$6,0)*$FE$6+VLOOKUP($FA82,EP,LOOKUPS!L$8,0)*$FF$6+VLOOKUP($FA82,BM,LOOKUPS!L$5,0)*$FG$6+VLOOKUP($FA82,DIV,LOOKUPS!L$7,0)*$FH$6++VLOOKUP($FA82,SIZE,LOOKUPS!L$11,0)*$FI$6),"",VLOOKUP($FA82,MOM,LOOKUPS!L$12,0)*$FB$6+VLOOKUP($FA82,STREV,LOOKUPS!L$10,0)*$FC$6+VLOOKUP($FA82,LTREV,LOOKUPS!L$9,0)*$FD$6+VLOOKUP($FA82,CFP,LOOKUPS!L$6,0)*$FE$6+VLOOKUP($FA82,EP,LOOKUPS!L$8,0)*$FF$6+VLOOKUP($FA82,BM,LOOKUPS!L$5,0)*$FG$6+VLOOKUP($FA82,DIV,LOOKUPS!L$7,0)*$FH$6++VLOOKUP($FA82,SIZE,LOOKUPS!L$11,0)*$FI$6)</f>
        <v/>
      </c>
    </row>
    <row r="83" spans="1:167" x14ac:dyDescent="0.3">
      <c r="A83" s="1">
        <v>193302</v>
      </c>
      <c r="B83" s="1">
        <v>-17.600000000000001</v>
      </c>
      <c r="C83" s="1">
        <v>-16.45</v>
      </c>
      <c r="D83" s="1">
        <v>-19.559999999999999</v>
      </c>
      <c r="E83" s="1">
        <v>-19.96</v>
      </c>
      <c r="F83" s="1">
        <v>-14.91</v>
      </c>
      <c r="G83" s="1">
        <v>-16.78</v>
      </c>
      <c r="H83" s="1">
        <v>-15.4</v>
      </c>
      <c r="I83" s="1">
        <v>-13.25</v>
      </c>
      <c r="J83" s="1">
        <v>-12.69</v>
      </c>
      <c r="K83" s="1">
        <v>-11.6</v>
      </c>
      <c r="M83" s="1">
        <v>193203</v>
      </c>
      <c r="N83" s="1">
        <v>-7.22</v>
      </c>
      <c r="O83" s="1">
        <v>-13.36</v>
      </c>
      <c r="P83" s="1">
        <v>-17.63</v>
      </c>
      <c r="Q83" s="1">
        <v>-7.19</v>
      </c>
      <c r="R83" s="1">
        <v>-10.37</v>
      </c>
      <c r="S83" s="1">
        <v>-12.6</v>
      </c>
      <c r="T83" s="1">
        <v>-11.44</v>
      </c>
      <c r="U83" s="1">
        <v>-13.6</v>
      </c>
      <c r="V83" s="1">
        <v>-13.93</v>
      </c>
      <c r="W83" s="1">
        <v>-15.32</v>
      </c>
      <c r="Y83" s="1">
        <v>193702</v>
      </c>
      <c r="Z83" s="1">
        <v>2.81</v>
      </c>
      <c r="AA83" s="1">
        <v>2.4900000000000002</v>
      </c>
      <c r="AB83" s="1">
        <v>2.16</v>
      </c>
      <c r="AC83" s="1">
        <v>3.3</v>
      </c>
      <c r="AD83" s="1">
        <v>5.8</v>
      </c>
      <c r="AE83" s="1">
        <v>4.54</v>
      </c>
      <c r="AF83" s="1">
        <v>0.7</v>
      </c>
      <c r="AG83" s="1">
        <v>3.36</v>
      </c>
      <c r="AH83" s="1">
        <v>1.42</v>
      </c>
      <c r="AI83" s="1">
        <v>0.01</v>
      </c>
      <c r="AK83">
        <v>195708</v>
      </c>
      <c r="AL83">
        <v>-2.38</v>
      </c>
      <c r="AM83">
        <v>-5.31</v>
      </c>
      <c r="AN83">
        <v>-3.94</v>
      </c>
      <c r="AO83">
        <v>-4.91</v>
      </c>
      <c r="AP83">
        <v>-5.91</v>
      </c>
      <c r="AQ83">
        <v>-4.25</v>
      </c>
      <c r="AR83">
        <v>-3.96</v>
      </c>
      <c r="AS83">
        <v>-3.58</v>
      </c>
      <c r="AT83">
        <v>-5.49</v>
      </c>
      <c r="AU83">
        <v>-6.34</v>
      </c>
      <c r="AV83">
        <v>-5.48</v>
      </c>
      <c r="AW83">
        <v>-4.0999999999999996</v>
      </c>
      <c r="AX83">
        <v>-4.4000000000000004</v>
      </c>
      <c r="AY83">
        <v>-3.16</v>
      </c>
      <c r="AZ83">
        <v>-4.75</v>
      </c>
      <c r="BA83">
        <v>-3.43</v>
      </c>
      <c r="BB83">
        <v>-3.74</v>
      </c>
      <c r="BC83">
        <v>-4.7699999999999996</v>
      </c>
      <c r="BD83">
        <v>-6.22</v>
      </c>
      <c r="BF83" s="1">
        <v>195708</v>
      </c>
      <c r="BG83" s="1">
        <v>-5.13</v>
      </c>
      <c r="BH83" s="1">
        <v>-5.38</v>
      </c>
      <c r="BI83" s="1">
        <v>-3.57</v>
      </c>
      <c r="BJ83" s="1">
        <v>-5.0999999999999996</v>
      </c>
      <c r="BK83" s="1">
        <v>-5.72</v>
      </c>
      <c r="BL83" s="1">
        <v>-4.17</v>
      </c>
      <c r="BM83" s="1">
        <v>-3.78</v>
      </c>
      <c r="BN83" s="1">
        <v>-4.1900000000000004</v>
      </c>
      <c r="BO83" s="1">
        <v>-4.99</v>
      </c>
      <c r="BP83" s="1">
        <v>-6.61</v>
      </c>
      <c r="BQ83" s="1">
        <v>-4.84</v>
      </c>
      <c r="BR83" s="1">
        <v>-4.68</v>
      </c>
      <c r="BS83" s="1">
        <v>-3.65</v>
      </c>
      <c r="BT83" s="1">
        <v>-3.66</v>
      </c>
      <c r="BU83" s="1">
        <v>-3.9</v>
      </c>
      <c r="BV83" s="1">
        <v>-3.07</v>
      </c>
      <c r="BW83" s="1">
        <v>-5.34</v>
      </c>
      <c r="BX83" s="1">
        <v>-4.3499999999999996</v>
      </c>
      <c r="BY83" s="1">
        <v>-5.63</v>
      </c>
      <c r="CA83" s="1">
        <v>193208</v>
      </c>
      <c r="CB83" s="1">
        <v>139.82</v>
      </c>
      <c r="CC83" s="1">
        <v>36.5</v>
      </c>
      <c r="CD83" s="1">
        <v>61.24</v>
      </c>
      <c r="CE83" s="1">
        <v>93.22</v>
      </c>
      <c r="CF83" s="1">
        <v>35.340000000000003</v>
      </c>
      <c r="CG83" s="1">
        <v>46.56</v>
      </c>
      <c r="CH83" s="1">
        <v>58.82</v>
      </c>
      <c r="CI83" s="1">
        <v>73.25</v>
      </c>
      <c r="CJ83" s="1">
        <v>103.19</v>
      </c>
      <c r="CK83" s="1">
        <v>32.659999999999997</v>
      </c>
      <c r="CL83" s="1">
        <v>37.979999999999997</v>
      </c>
      <c r="CM83" s="1">
        <v>38.82</v>
      </c>
      <c r="CN83" s="1">
        <v>54.29</v>
      </c>
      <c r="CO83" s="1">
        <v>55.36</v>
      </c>
      <c r="CP83" s="1">
        <v>62.33</v>
      </c>
      <c r="CQ83" s="1">
        <v>73.06</v>
      </c>
      <c r="CR83" s="1">
        <v>73.44</v>
      </c>
      <c r="CS83" s="1">
        <v>97.1</v>
      </c>
      <c r="CT83" s="1">
        <v>109.39</v>
      </c>
      <c r="CV83" s="1">
        <v>193308</v>
      </c>
      <c r="CW83" s="1">
        <v>10.67</v>
      </c>
      <c r="CX83" s="1">
        <v>17.05</v>
      </c>
      <c r="CY83" s="1">
        <v>12.57</v>
      </c>
      <c r="CZ83" s="1">
        <v>6.02</v>
      </c>
      <c r="DA83" s="1">
        <v>19.18</v>
      </c>
      <c r="DB83" s="1">
        <v>12.66</v>
      </c>
      <c r="DC83" s="1">
        <v>13.88</v>
      </c>
      <c r="DD83" s="1">
        <v>8.4600000000000009</v>
      </c>
      <c r="DE83" s="1">
        <v>5.61</v>
      </c>
      <c r="DF83" s="1">
        <v>21.76</v>
      </c>
      <c r="DG83" s="1">
        <v>16.7</v>
      </c>
      <c r="DH83" s="1">
        <v>12.69</v>
      </c>
      <c r="DI83" s="1">
        <v>12.63</v>
      </c>
      <c r="DJ83" s="1">
        <v>12.47</v>
      </c>
      <c r="DK83" s="1">
        <v>15.29</v>
      </c>
      <c r="DL83" s="1">
        <v>10.02</v>
      </c>
      <c r="DM83" s="1">
        <v>6.84</v>
      </c>
      <c r="DN83" s="1">
        <v>5.85</v>
      </c>
      <c r="DO83" s="1">
        <v>5.31</v>
      </c>
      <c r="DQ83" s="1">
        <v>193208</v>
      </c>
      <c r="DR83" s="1">
        <v>-99.99</v>
      </c>
      <c r="DS83" s="1">
        <v>100.96</v>
      </c>
      <c r="DT83" s="1">
        <v>58.4</v>
      </c>
      <c r="DU83" s="1">
        <v>42.83</v>
      </c>
      <c r="DV83" s="1">
        <v>113.4</v>
      </c>
      <c r="DW83" s="1">
        <v>72.53</v>
      </c>
      <c r="DX83" s="1">
        <v>56.53</v>
      </c>
      <c r="DY83" s="1">
        <v>50.64</v>
      </c>
      <c r="DZ83" s="1">
        <v>39.56</v>
      </c>
      <c r="EA83" s="1">
        <v>135.57</v>
      </c>
      <c r="EB83" s="1">
        <v>91.24</v>
      </c>
      <c r="EC83" s="1">
        <v>76.45</v>
      </c>
      <c r="ED83" s="1">
        <v>68.61</v>
      </c>
      <c r="EE83" s="1">
        <v>55.9</v>
      </c>
      <c r="EF83" s="1">
        <v>57.18</v>
      </c>
      <c r="EG83" s="1">
        <v>51.9</v>
      </c>
      <c r="EH83" s="1">
        <v>49.37</v>
      </c>
      <c r="EI83" s="1">
        <v>41.34</v>
      </c>
      <c r="EJ83" s="1">
        <v>37.79</v>
      </c>
      <c r="EL83">
        <v>193208</v>
      </c>
      <c r="EM83">
        <v>37.06</v>
      </c>
      <c r="EN83">
        <v>14.29</v>
      </c>
      <c r="EO83">
        <v>33.03</v>
      </c>
      <c r="EP83">
        <v>0.03</v>
      </c>
      <c r="ER83" s="1">
        <v>193302</v>
      </c>
      <c r="ES83" s="1">
        <v>4.17</v>
      </c>
      <c r="EU83" s="1">
        <v>193203</v>
      </c>
      <c r="EV83" s="1">
        <v>-0.63</v>
      </c>
      <c r="EX83" s="1">
        <v>193702</v>
      </c>
      <c r="EY83" s="1">
        <v>-0.33</v>
      </c>
      <c r="FA83" s="1">
        <v>193302</v>
      </c>
      <c r="FB83" s="1" t="str">
        <f>IF(ISERROR(VLOOKUP($FA83,MOM,LOOKUPS!C$12,0)*$FB$6+VLOOKUP($FA83,STREV,LOOKUPS!C$10,0)*$FC$6+VLOOKUP($FA83,LTREV,LOOKUPS!C$9,0)*$FD$6+VLOOKUP($FA83,CFP,LOOKUPS!C$6,0)*$FE$6+VLOOKUP($FA83,EP,LOOKUPS!C$8,0)*$FF$6+VLOOKUP($FA83,BM,LOOKUPS!C$5,0)*$FG$6+VLOOKUP($FA83,DIV,LOOKUPS!C$7,0)*$FH$6++VLOOKUP($FA83,SIZE,LOOKUPS!C$11,0)*$FI$6),"",VLOOKUP($FA83,MOM,LOOKUPS!C$12,0)*$FB$6+VLOOKUP($FA83,STREV,LOOKUPS!C$10,0)*$FC$6+VLOOKUP($FA83,LTREV,LOOKUPS!C$9,0)*$FD$6+VLOOKUP($FA83,CFP,LOOKUPS!C$6,0)*$FE$6+VLOOKUP($FA83,EP,LOOKUPS!C$8,0)*$FF$6+VLOOKUP($FA83,BM,LOOKUPS!C$5,0)*$FG$6+VLOOKUP($FA83,DIV,LOOKUPS!C$7,0)*$FH$6++VLOOKUP($FA83,SIZE,LOOKUPS!C$11,0)*$FI$6)</f>
        <v/>
      </c>
      <c r="FC83" s="1" t="str">
        <f>IF(ISERROR(VLOOKUP($FA83,MOM,LOOKUPS!D$12,0)*$FB$6+VLOOKUP($FA83,STREV,LOOKUPS!D$10,0)*$FC$6+VLOOKUP($FA83,LTREV,LOOKUPS!D$9,0)*$FD$6+VLOOKUP($FA83,CFP,LOOKUPS!D$6,0)*$FE$6+VLOOKUP($FA83,EP,LOOKUPS!D$8,0)*$FF$6+VLOOKUP($FA83,BM,LOOKUPS!D$5,0)*$FG$6+VLOOKUP($FA83,DIV,LOOKUPS!D$7,0)*$FH$6++VLOOKUP($FA83,SIZE,LOOKUPS!D$11,0)*$FI$6),"",VLOOKUP($FA83,MOM,LOOKUPS!D$12,0)*$FB$6+VLOOKUP($FA83,STREV,LOOKUPS!D$10,0)*$FC$6+VLOOKUP($FA83,LTREV,LOOKUPS!D$9,0)*$FD$6+VLOOKUP($FA83,CFP,LOOKUPS!D$6,0)*$FE$6+VLOOKUP($FA83,EP,LOOKUPS!D$8,0)*$FF$6+VLOOKUP($FA83,BM,LOOKUPS!D$5,0)*$FG$6+VLOOKUP($FA83,DIV,LOOKUPS!D$7,0)*$FH$6++VLOOKUP($FA83,SIZE,LOOKUPS!D$11,0)*$FI$6)</f>
        <v/>
      </c>
      <c r="FD83" s="1" t="str">
        <f>IF(ISERROR(VLOOKUP($FA83,MOM,LOOKUPS!E$12,0)*$FB$6+VLOOKUP($FA83,STREV,LOOKUPS!E$10,0)*$FC$6+VLOOKUP($FA83,LTREV,LOOKUPS!E$9,0)*$FD$6+VLOOKUP($FA83,CFP,LOOKUPS!E$6,0)*$FE$6+VLOOKUP($FA83,EP,LOOKUPS!E$8,0)*$FF$6+VLOOKUP($FA83,BM,LOOKUPS!E$5,0)*$FG$6+VLOOKUP($FA83,DIV,LOOKUPS!E$7,0)*$FH$6++VLOOKUP($FA83,SIZE,LOOKUPS!E$11,0)*$FI$6),"",VLOOKUP($FA83,MOM,LOOKUPS!E$12,0)*$FB$6+VLOOKUP($FA83,STREV,LOOKUPS!E$10,0)*$FC$6+VLOOKUP($FA83,LTREV,LOOKUPS!E$9,0)*$FD$6+VLOOKUP($FA83,CFP,LOOKUPS!E$6,0)*$FE$6+VLOOKUP($FA83,EP,LOOKUPS!E$8,0)*$FF$6+VLOOKUP($FA83,BM,LOOKUPS!E$5,0)*$FG$6+VLOOKUP($FA83,DIV,LOOKUPS!E$7,0)*$FH$6++VLOOKUP($FA83,SIZE,LOOKUPS!E$11,0)*$FI$6)</f>
        <v/>
      </c>
      <c r="FE83" s="1" t="str">
        <f>IF(ISERROR(VLOOKUP($FA83,MOM,LOOKUPS!F$12,0)*$FB$6+VLOOKUP($FA83,STREV,LOOKUPS!F$10,0)*$FC$6+VLOOKUP($FA83,LTREV,LOOKUPS!F$9,0)*$FD$6+VLOOKUP($FA83,CFP,LOOKUPS!F$6,0)*$FE$6+VLOOKUP($FA83,EP,LOOKUPS!F$8,0)*$FF$6+VLOOKUP($FA83,BM,LOOKUPS!F$5,0)*$FG$6+VLOOKUP($FA83,DIV,LOOKUPS!F$7,0)*$FH$6++VLOOKUP($FA83,SIZE,LOOKUPS!F$11,0)*$FI$6),"",VLOOKUP($FA83,MOM,LOOKUPS!F$12,0)*$FB$6+VLOOKUP($FA83,STREV,LOOKUPS!F$10,0)*$FC$6+VLOOKUP($FA83,LTREV,LOOKUPS!F$9,0)*$FD$6+VLOOKUP($FA83,CFP,LOOKUPS!F$6,0)*$FE$6+VLOOKUP($FA83,EP,LOOKUPS!F$8,0)*$FF$6+VLOOKUP($FA83,BM,LOOKUPS!F$5,0)*$FG$6+VLOOKUP($FA83,DIV,LOOKUPS!F$7,0)*$FH$6++VLOOKUP($FA83,SIZE,LOOKUPS!F$11,0)*$FI$6)</f>
        <v/>
      </c>
      <c r="FF83" s="1" t="str">
        <f>IF(ISERROR(VLOOKUP($FA83,MOM,LOOKUPS!G$12,0)*$FB$6+VLOOKUP($FA83,STREV,LOOKUPS!G$10,0)*$FC$6+VLOOKUP($FA83,LTREV,LOOKUPS!G$9,0)*$FD$6+VLOOKUP($FA83,CFP,LOOKUPS!G$6,0)*$FE$6+VLOOKUP($FA83,EP,LOOKUPS!G$8,0)*$FF$6+VLOOKUP($FA83,BM,LOOKUPS!G$5,0)*$FG$6+VLOOKUP($FA83,DIV,LOOKUPS!G$7,0)*$FH$6++VLOOKUP($FA83,SIZE,LOOKUPS!G$11,0)*$FI$6),"",VLOOKUP($FA83,MOM,LOOKUPS!G$12,0)*$FB$6+VLOOKUP($FA83,STREV,LOOKUPS!G$10,0)*$FC$6+VLOOKUP($FA83,LTREV,LOOKUPS!G$9,0)*$FD$6+VLOOKUP($FA83,CFP,LOOKUPS!G$6,0)*$FE$6+VLOOKUP($FA83,EP,LOOKUPS!G$8,0)*$FF$6+VLOOKUP($FA83,BM,LOOKUPS!G$5,0)*$FG$6+VLOOKUP($FA83,DIV,LOOKUPS!G$7,0)*$FH$6++VLOOKUP($FA83,SIZE,LOOKUPS!G$11,0)*$FI$6)</f>
        <v/>
      </c>
      <c r="FG83" s="1" t="str">
        <f>IF(ISERROR(VLOOKUP($FA83,MOM,LOOKUPS!H$12,0)*$FB$6+VLOOKUP($FA83,STREV,LOOKUPS!H$10,0)*$FC$6+VLOOKUP($FA83,LTREV,LOOKUPS!H$9,0)*$FD$6+VLOOKUP($FA83,CFP,LOOKUPS!H$6,0)*$FE$6+VLOOKUP($FA83,EP,LOOKUPS!H$8,0)*$FF$6+VLOOKUP($FA83,BM,LOOKUPS!H$5,0)*$FG$6+VLOOKUP($FA83,DIV,LOOKUPS!H$7,0)*$FH$6++VLOOKUP($FA83,SIZE,LOOKUPS!H$11,0)*$FI$6),"",VLOOKUP($FA83,MOM,LOOKUPS!H$12,0)*$FB$6+VLOOKUP($FA83,STREV,LOOKUPS!H$10,0)*$FC$6+VLOOKUP($FA83,LTREV,LOOKUPS!H$9,0)*$FD$6+VLOOKUP($FA83,CFP,LOOKUPS!H$6,0)*$FE$6+VLOOKUP($FA83,EP,LOOKUPS!H$8,0)*$FF$6+VLOOKUP($FA83,BM,LOOKUPS!H$5,0)*$FG$6+VLOOKUP($FA83,DIV,LOOKUPS!H$7,0)*$FH$6++VLOOKUP($FA83,SIZE,LOOKUPS!H$11,0)*$FI$6)</f>
        <v/>
      </c>
      <c r="FH83" s="1" t="str">
        <f>IF(ISERROR(VLOOKUP($FA83,MOM,LOOKUPS!I$12,0)*$FB$6+VLOOKUP($FA83,STREV,LOOKUPS!I$10,0)*$FC$6+VLOOKUP($FA83,LTREV,LOOKUPS!I$9,0)*$FD$6+VLOOKUP($FA83,CFP,LOOKUPS!I$6,0)*$FE$6+VLOOKUP($FA83,EP,LOOKUPS!I$8,0)*$FF$6+VLOOKUP($FA83,BM,LOOKUPS!I$5,0)*$FG$6+VLOOKUP($FA83,DIV,LOOKUPS!I$7,0)*$FH$6++VLOOKUP($FA83,SIZE,LOOKUPS!I$11,0)*$FI$6),"",VLOOKUP($FA83,MOM,LOOKUPS!I$12,0)*$FB$6+VLOOKUP($FA83,STREV,LOOKUPS!I$10,0)*$FC$6+VLOOKUP($FA83,LTREV,LOOKUPS!I$9,0)*$FD$6+VLOOKUP($FA83,CFP,LOOKUPS!I$6,0)*$FE$6+VLOOKUP($FA83,EP,LOOKUPS!I$8,0)*$FF$6+VLOOKUP($FA83,BM,LOOKUPS!I$5,0)*$FG$6+VLOOKUP($FA83,DIV,LOOKUPS!I$7,0)*$FH$6++VLOOKUP($FA83,SIZE,LOOKUPS!I$11,0)*$FI$6)</f>
        <v/>
      </c>
      <c r="FI83" s="1" t="str">
        <f>IF(ISERROR(VLOOKUP($FA83,MOM,LOOKUPS!J$12,0)*$FB$6+VLOOKUP($FA83,STREV,LOOKUPS!J$10,0)*$FC$6+VLOOKUP($FA83,LTREV,LOOKUPS!J$9,0)*$FD$6+VLOOKUP($FA83,CFP,LOOKUPS!J$6,0)*$FE$6+VLOOKUP($FA83,EP,LOOKUPS!J$8,0)*$FF$6+VLOOKUP($FA83,BM,LOOKUPS!J$5,0)*$FG$6+VLOOKUP($FA83,DIV,LOOKUPS!J$7,0)*$FH$6++VLOOKUP($FA83,SIZE,LOOKUPS!J$11,0)*$FI$6),"",VLOOKUP($FA83,MOM,LOOKUPS!J$12,0)*$FB$6+VLOOKUP($FA83,STREV,LOOKUPS!J$10,0)*$FC$6+VLOOKUP($FA83,LTREV,LOOKUPS!J$9,0)*$FD$6+VLOOKUP($FA83,CFP,LOOKUPS!J$6,0)*$FE$6+VLOOKUP($FA83,EP,LOOKUPS!J$8,0)*$FF$6+VLOOKUP($FA83,BM,LOOKUPS!J$5,0)*$FG$6+VLOOKUP($FA83,DIV,LOOKUPS!J$7,0)*$FH$6++VLOOKUP($FA83,SIZE,LOOKUPS!J$11,0)*$FI$6)</f>
        <v/>
      </c>
      <c r="FJ83" s="1" t="str">
        <f>IF(ISERROR(VLOOKUP($FA83,MOM,LOOKUPS!K$12,0)*$FB$6+VLOOKUP($FA83,STREV,LOOKUPS!K$10,0)*$FC$6+VLOOKUP($FA83,LTREV,LOOKUPS!K$9,0)*$FD$6+VLOOKUP($FA83,CFP,LOOKUPS!K$6,0)*$FE$6+VLOOKUP($FA83,EP,LOOKUPS!K$8,0)*$FF$6+VLOOKUP($FA83,BM,LOOKUPS!K$5,0)*$FG$6+VLOOKUP($FA83,DIV,LOOKUPS!K$7,0)*$FH$6++VLOOKUP($FA83,SIZE,LOOKUPS!K$11,0)*$FI$6),"",VLOOKUP($FA83,MOM,LOOKUPS!K$12,0)*$FB$6+VLOOKUP($FA83,STREV,LOOKUPS!K$10,0)*$FC$6+VLOOKUP($FA83,LTREV,LOOKUPS!K$9,0)*$FD$6+VLOOKUP($FA83,CFP,LOOKUPS!K$6,0)*$FE$6+VLOOKUP($FA83,EP,LOOKUPS!K$8,0)*$FF$6+VLOOKUP($FA83,BM,LOOKUPS!K$5,0)*$FG$6+VLOOKUP($FA83,DIV,LOOKUPS!K$7,0)*$FH$6++VLOOKUP($FA83,SIZE,LOOKUPS!K$11,0)*$FI$6)</f>
        <v/>
      </c>
      <c r="FK83" s="1" t="str">
        <f>IF(ISERROR(VLOOKUP($FA83,MOM,LOOKUPS!L$12,0)*$FB$6+VLOOKUP($FA83,STREV,LOOKUPS!L$10,0)*$FC$6+VLOOKUP($FA83,LTREV,LOOKUPS!L$9,0)*$FD$6+VLOOKUP($FA83,CFP,LOOKUPS!L$6,0)*$FE$6+VLOOKUP($FA83,EP,LOOKUPS!L$8,0)*$FF$6+VLOOKUP($FA83,BM,LOOKUPS!L$5,0)*$FG$6+VLOOKUP($FA83,DIV,LOOKUPS!L$7,0)*$FH$6++VLOOKUP($FA83,SIZE,LOOKUPS!L$11,0)*$FI$6),"",VLOOKUP($FA83,MOM,LOOKUPS!L$12,0)*$FB$6+VLOOKUP($FA83,STREV,LOOKUPS!L$10,0)*$FC$6+VLOOKUP($FA83,LTREV,LOOKUPS!L$9,0)*$FD$6+VLOOKUP($FA83,CFP,LOOKUPS!L$6,0)*$FE$6+VLOOKUP($FA83,EP,LOOKUPS!L$8,0)*$FF$6+VLOOKUP($FA83,BM,LOOKUPS!L$5,0)*$FG$6+VLOOKUP($FA83,DIV,LOOKUPS!L$7,0)*$FH$6++VLOOKUP($FA83,SIZE,LOOKUPS!L$11,0)*$FI$6)</f>
        <v/>
      </c>
    </row>
    <row r="84" spans="1:167" x14ac:dyDescent="0.3">
      <c r="A84" s="1">
        <v>193303</v>
      </c>
      <c r="B84" s="1">
        <v>6.55</v>
      </c>
      <c r="C84" s="1">
        <v>10.96</v>
      </c>
      <c r="D84" s="1">
        <v>10.66</v>
      </c>
      <c r="E84" s="1">
        <v>6.17</v>
      </c>
      <c r="F84" s="1">
        <v>12.24</v>
      </c>
      <c r="G84" s="1">
        <v>15.58</v>
      </c>
      <c r="H84" s="1">
        <v>10.02</v>
      </c>
      <c r="I84" s="1">
        <v>7.79</v>
      </c>
      <c r="J84" s="1">
        <v>11.75</v>
      </c>
      <c r="K84" s="1">
        <v>12.14</v>
      </c>
      <c r="M84" s="1">
        <v>193204</v>
      </c>
      <c r="N84" s="1">
        <v>-10.89</v>
      </c>
      <c r="O84" s="1">
        <v>-19.32</v>
      </c>
      <c r="P84" s="1">
        <v>-21.03</v>
      </c>
      <c r="Q84" s="1">
        <v>-21.47</v>
      </c>
      <c r="R84" s="1">
        <v>-19.14</v>
      </c>
      <c r="S84" s="1">
        <v>-18.22</v>
      </c>
      <c r="T84" s="1">
        <v>-17.96</v>
      </c>
      <c r="U84" s="1">
        <v>-16</v>
      </c>
      <c r="V84" s="1">
        <v>-15.25</v>
      </c>
      <c r="W84" s="1">
        <v>-20.69</v>
      </c>
      <c r="Y84" s="1">
        <v>193703</v>
      </c>
      <c r="Z84" s="1">
        <v>-1.1000000000000001</v>
      </c>
      <c r="AA84" s="1">
        <v>-2.66</v>
      </c>
      <c r="AB84" s="1">
        <v>1.82</v>
      </c>
      <c r="AC84" s="1">
        <v>0.47</v>
      </c>
      <c r="AD84" s="1">
        <v>-4.6100000000000003</v>
      </c>
      <c r="AE84" s="1">
        <v>2.4700000000000002</v>
      </c>
      <c r="AF84" s="1">
        <v>0.35</v>
      </c>
      <c r="AG84" s="1">
        <v>0.7</v>
      </c>
      <c r="AH84" s="1">
        <v>1.25</v>
      </c>
      <c r="AI84" s="1">
        <v>1.74</v>
      </c>
      <c r="AK84">
        <v>195709</v>
      </c>
      <c r="AL84">
        <v>-2.09</v>
      </c>
      <c r="AM84">
        <v>-5.6</v>
      </c>
      <c r="AN84">
        <v>-3.65</v>
      </c>
      <c r="AO84">
        <v>-4.83</v>
      </c>
      <c r="AP84">
        <v>-5.86</v>
      </c>
      <c r="AQ84">
        <v>-4.12</v>
      </c>
      <c r="AR84">
        <v>-3.65</v>
      </c>
      <c r="AS84">
        <v>-3.92</v>
      </c>
      <c r="AT84">
        <v>-5.4</v>
      </c>
      <c r="AU84">
        <v>-6.52</v>
      </c>
      <c r="AV84">
        <v>-5.21</v>
      </c>
      <c r="AW84">
        <v>-5.07</v>
      </c>
      <c r="AX84">
        <v>-3.17</v>
      </c>
      <c r="AY84">
        <v>-4.29</v>
      </c>
      <c r="AZ84">
        <v>-3.01</v>
      </c>
      <c r="BA84">
        <v>-4.16</v>
      </c>
      <c r="BB84">
        <v>-3.68</v>
      </c>
      <c r="BC84">
        <v>-4.93</v>
      </c>
      <c r="BD84">
        <v>-5.87</v>
      </c>
      <c r="BF84" s="1">
        <v>195709</v>
      </c>
      <c r="BG84" s="1">
        <v>-6.7</v>
      </c>
      <c r="BH84" s="1">
        <v>-5.64</v>
      </c>
      <c r="BI84" s="1">
        <v>-3.66</v>
      </c>
      <c r="BJ84" s="1">
        <v>-4.3899999999999997</v>
      </c>
      <c r="BK84" s="1">
        <v>-6.06</v>
      </c>
      <c r="BL84" s="1">
        <v>-4.3</v>
      </c>
      <c r="BM84" s="1">
        <v>-3.99</v>
      </c>
      <c r="BN84" s="1">
        <v>-3.64</v>
      </c>
      <c r="BO84" s="1">
        <v>-4.37</v>
      </c>
      <c r="BP84" s="1">
        <v>-7.25</v>
      </c>
      <c r="BQ84" s="1">
        <v>-4.87</v>
      </c>
      <c r="BR84" s="1">
        <v>-4.79</v>
      </c>
      <c r="BS84" s="1">
        <v>-3.81</v>
      </c>
      <c r="BT84" s="1">
        <v>-3.81</v>
      </c>
      <c r="BU84" s="1">
        <v>-4.16</v>
      </c>
      <c r="BV84" s="1">
        <v>-2.86</v>
      </c>
      <c r="BW84" s="1">
        <v>-4.4400000000000004</v>
      </c>
      <c r="BX84" s="1">
        <v>-3.85</v>
      </c>
      <c r="BY84" s="1">
        <v>-4.9000000000000004</v>
      </c>
      <c r="CA84" s="1">
        <v>193209</v>
      </c>
      <c r="CB84" s="1">
        <v>-19.02</v>
      </c>
      <c r="CC84" s="1">
        <v>-1.54</v>
      </c>
      <c r="CD84" s="1">
        <v>-3.57</v>
      </c>
      <c r="CE84" s="1">
        <v>-11.3</v>
      </c>
      <c r="CF84" s="1">
        <v>-0.64</v>
      </c>
      <c r="CG84" s="1">
        <v>-4.07</v>
      </c>
      <c r="CH84" s="1">
        <v>-5.32</v>
      </c>
      <c r="CI84" s="1">
        <v>-4.3499999999999996</v>
      </c>
      <c r="CJ84" s="1">
        <v>-11.95</v>
      </c>
      <c r="CK84" s="1">
        <v>-0.57999999999999996</v>
      </c>
      <c r="CL84" s="1">
        <v>-0.7</v>
      </c>
      <c r="CM84" s="1">
        <v>-3.34</v>
      </c>
      <c r="CN84" s="1">
        <v>-4.8</v>
      </c>
      <c r="CO84" s="1">
        <v>-6.25</v>
      </c>
      <c r="CP84" s="1">
        <v>-4.37</v>
      </c>
      <c r="CQ84" s="1">
        <v>1.2</v>
      </c>
      <c r="CR84" s="1">
        <v>-10</v>
      </c>
      <c r="CS84" s="1">
        <v>-12.46</v>
      </c>
      <c r="CT84" s="1">
        <v>-11.41</v>
      </c>
      <c r="CV84" s="1">
        <v>193309</v>
      </c>
      <c r="CW84" s="1">
        <v>-18.45</v>
      </c>
      <c r="CX84" s="1">
        <v>-9.73</v>
      </c>
      <c r="CY84" s="1">
        <v>-8.08</v>
      </c>
      <c r="CZ84" s="1">
        <v>-8.7899999999999991</v>
      </c>
      <c r="DA84" s="1">
        <v>-9.83</v>
      </c>
      <c r="DB84" s="1">
        <v>-9.76</v>
      </c>
      <c r="DC84" s="1">
        <v>-8.9600000000000009</v>
      </c>
      <c r="DD84" s="1">
        <v>-7.82</v>
      </c>
      <c r="DE84" s="1">
        <v>-7.5</v>
      </c>
      <c r="DF84" s="1">
        <v>-6.57</v>
      </c>
      <c r="DG84" s="1">
        <v>-12.95</v>
      </c>
      <c r="DH84" s="1">
        <v>-9.5299999999999994</v>
      </c>
      <c r="DI84" s="1">
        <v>-9.9700000000000006</v>
      </c>
      <c r="DJ84" s="1">
        <v>-10.33</v>
      </c>
      <c r="DK84" s="1">
        <v>-7.59</v>
      </c>
      <c r="DL84" s="1">
        <v>-4.49</v>
      </c>
      <c r="DM84" s="1">
        <v>-11.3</v>
      </c>
      <c r="DN84" s="1">
        <v>-6.08</v>
      </c>
      <c r="DO84" s="1">
        <v>-9.2799999999999994</v>
      </c>
      <c r="DQ84" s="1">
        <v>193209</v>
      </c>
      <c r="DR84" s="1">
        <v>-99.99</v>
      </c>
      <c r="DS84" s="1">
        <v>-9.69</v>
      </c>
      <c r="DT84" s="1">
        <v>-4.75</v>
      </c>
      <c r="DU84" s="1">
        <v>-2.6</v>
      </c>
      <c r="DV84" s="1">
        <v>-9.4600000000000009</v>
      </c>
      <c r="DW84" s="1">
        <v>-7.45</v>
      </c>
      <c r="DX84" s="1">
        <v>-5.2</v>
      </c>
      <c r="DY84" s="1">
        <v>-3.89</v>
      </c>
      <c r="DZ84" s="1">
        <v>-1.92</v>
      </c>
      <c r="EA84" s="1">
        <v>-10.81</v>
      </c>
      <c r="EB84" s="1">
        <v>-8.1</v>
      </c>
      <c r="EC84" s="1">
        <v>-10.16</v>
      </c>
      <c r="ED84" s="1">
        <v>-4.78</v>
      </c>
      <c r="EE84" s="1">
        <v>-4.6500000000000004</v>
      </c>
      <c r="EF84" s="1">
        <v>-5.77</v>
      </c>
      <c r="EG84" s="1">
        <v>-3.83</v>
      </c>
      <c r="EH84" s="1">
        <v>-3.96</v>
      </c>
      <c r="EI84" s="1">
        <v>-2.0699999999999998</v>
      </c>
      <c r="EJ84" s="1">
        <v>-1.78</v>
      </c>
      <c r="EL84">
        <v>193209</v>
      </c>
      <c r="EM84">
        <v>-2.94</v>
      </c>
      <c r="EN84">
        <v>-2.44</v>
      </c>
      <c r="EO84">
        <v>-6.82</v>
      </c>
      <c r="EP84">
        <v>0.03</v>
      </c>
      <c r="ER84" s="1">
        <v>193303</v>
      </c>
      <c r="ES84" s="1">
        <v>2.21</v>
      </c>
      <c r="EU84" s="1">
        <v>193204</v>
      </c>
      <c r="EV84" s="1">
        <v>-1.72</v>
      </c>
      <c r="EX84" s="1">
        <v>193703</v>
      </c>
      <c r="EY84" s="1">
        <v>-1.82</v>
      </c>
      <c r="FA84" s="1">
        <v>193303</v>
      </c>
      <c r="FB84" s="1" t="str">
        <f>IF(ISERROR(VLOOKUP($FA84,MOM,LOOKUPS!C$12,0)*$FB$6+VLOOKUP($FA84,STREV,LOOKUPS!C$10,0)*$FC$6+VLOOKUP($FA84,LTREV,LOOKUPS!C$9,0)*$FD$6+VLOOKUP($FA84,CFP,LOOKUPS!C$6,0)*$FE$6+VLOOKUP($FA84,EP,LOOKUPS!C$8,0)*$FF$6+VLOOKUP($FA84,BM,LOOKUPS!C$5,0)*$FG$6+VLOOKUP($FA84,DIV,LOOKUPS!C$7,0)*$FH$6++VLOOKUP($FA84,SIZE,LOOKUPS!C$11,0)*$FI$6),"",VLOOKUP($FA84,MOM,LOOKUPS!C$12,0)*$FB$6+VLOOKUP($FA84,STREV,LOOKUPS!C$10,0)*$FC$6+VLOOKUP($FA84,LTREV,LOOKUPS!C$9,0)*$FD$6+VLOOKUP($FA84,CFP,LOOKUPS!C$6,0)*$FE$6+VLOOKUP($FA84,EP,LOOKUPS!C$8,0)*$FF$6+VLOOKUP($FA84,BM,LOOKUPS!C$5,0)*$FG$6+VLOOKUP($FA84,DIV,LOOKUPS!C$7,0)*$FH$6++VLOOKUP($FA84,SIZE,LOOKUPS!C$11,0)*$FI$6)</f>
        <v/>
      </c>
      <c r="FC84" s="1" t="str">
        <f>IF(ISERROR(VLOOKUP($FA84,MOM,LOOKUPS!D$12,0)*$FB$6+VLOOKUP($FA84,STREV,LOOKUPS!D$10,0)*$FC$6+VLOOKUP($FA84,LTREV,LOOKUPS!D$9,0)*$FD$6+VLOOKUP($FA84,CFP,LOOKUPS!D$6,0)*$FE$6+VLOOKUP($FA84,EP,LOOKUPS!D$8,0)*$FF$6+VLOOKUP($FA84,BM,LOOKUPS!D$5,0)*$FG$6+VLOOKUP($FA84,DIV,LOOKUPS!D$7,0)*$FH$6++VLOOKUP($FA84,SIZE,LOOKUPS!D$11,0)*$FI$6),"",VLOOKUP($FA84,MOM,LOOKUPS!D$12,0)*$FB$6+VLOOKUP($FA84,STREV,LOOKUPS!D$10,0)*$FC$6+VLOOKUP($FA84,LTREV,LOOKUPS!D$9,0)*$FD$6+VLOOKUP($FA84,CFP,LOOKUPS!D$6,0)*$FE$6+VLOOKUP($FA84,EP,LOOKUPS!D$8,0)*$FF$6+VLOOKUP($FA84,BM,LOOKUPS!D$5,0)*$FG$6+VLOOKUP($FA84,DIV,LOOKUPS!D$7,0)*$FH$6++VLOOKUP($FA84,SIZE,LOOKUPS!D$11,0)*$FI$6)</f>
        <v/>
      </c>
      <c r="FD84" s="1" t="str">
        <f>IF(ISERROR(VLOOKUP($FA84,MOM,LOOKUPS!E$12,0)*$FB$6+VLOOKUP($FA84,STREV,LOOKUPS!E$10,0)*$FC$6+VLOOKUP($FA84,LTREV,LOOKUPS!E$9,0)*$FD$6+VLOOKUP($FA84,CFP,LOOKUPS!E$6,0)*$FE$6+VLOOKUP($FA84,EP,LOOKUPS!E$8,0)*$FF$6+VLOOKUP($FA84,BM,LOOKUPS!E$5,0)*$FG$6+VLOOKUP($FA84,DIV,LOOKUPS!E$7,0)*$FH$6++VLOOKUP($FA84,SIZE,LOOKUPS!E$11,0)*$FI$6),"",VLOOKUP($FA84,MOM,LOOKUPS!E$12,0)*$FB$6+VLOOKUP($FA84,STREV,LOOKUPS!E$10,0)*$FC$6+VLOOKUP($FA84,LTREV,LOOKUPS!E$9,0)*$FD$6+VLOOKUP($FA84,CFP,LOOKUPS!E$6,0)*$FE$6+VLOOKUP($FA84,EP,LOOKUPS!E$8,0)*$FF$6+VLOOKUP($FA84,BM,LOOKUPS!E$5,0)*$FG$6+VLOOKUP($FA84,DIV,LOOKUPS!E$7,0)*$FH$6++VLOOKUP($FA84,SIZE,LOOKUPS!E$11,0)*$FI$6)</f>
        <v/>
      </c>
      <c r="FE84" s="1" t="str">
        <f>IF(ISERROR(VLOOKUP($FA84,MOM,LOOKUPS!F$12,0)*$FB$6+VLOOKUP($FA84,STREV,LOOKUPS!F$10,0)*$FC$6+VLOOKUP($FA84,LTREV,LOOKUPS!F$9,0)*$FD$6+VLOOKUP($FA84,CFP,LOOKUPS!F$6,0)*$FE$6+VLOOKUP($FA84,EP,LOOKUPS!F$8,0)*$FF$6+VLOOKUP($FA84,BM,LOOKUPS!F$5,0)*$FG$6+VLOOKUP($FA84,DIV,LOOKUPS!F$7,0)*$FH$6++VLOOKUP($FA84,SIZE,LOOKUPS!F$11,0)*$FI$6),"",VLOOKUP($FA84,MOM,LOOKUPS!F$12,0)*$FB$6+VLOOKUP($FA84,STREV,LOOKUPS!F$10,0)*$FC$6+VLOOKUP($FA84,LTREV,LOOKUPS!F$9,0)*$FD$6+VLOOKUP($FA84,CFP,LOOKUPS!F$6,0)*$FE$6+VLOOKUP($FA84,EP,LOOKUPS!F$8,0)*$FF$6+VLOOKUP($FA84,BM,LOOKUPS!F$5,0)*$FG$6+VLOOKUP($FA84,DIV,LOOKUPS!F$7,0)*$FH$6++VLOOKUP($FA84,SIZE,LOOKUPS!F$11,0)*$FI$6)</f>
        <v/>
      </c>
      <c r="FF84" s="1" t="str">
        <f>IF(ISERROR(VLOOKUP($FA84,MOM,LOOKUPS!G$12,0)*$FB$6+VLOOKUP($FA84,STREV,LOOKUPS!G$10,0)*$FC$6+VLOOKUP($FA84,LTREV,LOOKUPS!G$9,0)*$FD$6+VLOOKUP($FA84,CFP,LOOKUPS!G$6,0)*$FE$6+VLOOKUP($FA84,EP,LOOKUPS!G$8,0)*$FF$6+VLOOKUP($FA84,BM,LOOKUPS!G$5,0)*$FG$6+VLOOKUP($FA84,DIV,LOOKUPS!G$7,0)*$FH$6++VLOOKUP($FA84,SIZE,LOOKUPS!G$11,0)*$FI$6),"",VLOOKUP($FA84,MOM,LOOKUPS!G$12,0)*$FB$6+VLOOKUP($FA84,STREV,LOOKUPS!G$10,0)*$FC$6+VLOOKUP($FA84,LTREV,LOOKUPS!G$9,0)*$FD$6+VLOOKUP($FA84,CFP,LOOKUPS!G$6,0)*$FE$6+VLOOKUP($FA84,EP,LOOKUPS!G$8,0)*$FF$6+VLOOKUP($FA84,BM,LOOKUPS!G$5,0)*$FG$6+VLOOKUP($FA84,DIV,LOOKUPS!G$7,0)*$FH$6++VLOOKUP($FA84,SIZE,LOOKUPS!G$11,0)*$FI$6)</f>
        <v/>
      </c>
      <c r="FG84" s="1" t="str">
        <f>IF(ISERROR(VLOOKUP($FA84,MOM,LOOKUPS!H$12,0)*$FB$6+VLOOKUP($FA84,STREV,LOOKUPS!H$10,0)*$FC$6+VLOOKUP($FA84,LTREV,LOOKUPS!H$9,0)*$FD$6+VLOOKUP($FA84,CFP,LOOKUPS!H$6,0)*$FE$6+VLOOKUP($FA84,EP,LOOKUPS!H$8,0)*$FF$6+VLOOKUP($FA84,BM,LOOKUPS!H$5,0)*$FG$6+VLOOKUP($FA84,DIV,LOOKUPS!H$7,0)*$FH$6++VLOOKUP($FA84,SIZE,LOOKUPS!H$11,0)*$FI$6),"",VLOOKUP($FA84,MOM,LOOKUPS!H$12,0)*$FB$6+VLOOKUP($FA84,STREV,LOOKUPS!H$10,0)*$FC$6+VLOOKUP($FA84,LTREV,LOOKUPS!H$9,0)*$FD$6+VLOOKUP($FA84,CFP,LOOKUPS!H$6,0)*$FE$6+VLOOKUP($FA84,EP,LOOKUPS!H$8,0)*$FF$6+VLOOKUP($FA84,BM,LOOKUPS!H$5,0)*$FG$6+VLOOKUP($FA84,DIV,LOOKUPS!H$7,0)*$FH$6++VLOOKUP($FA84,SIZE,LOOKUPS!H$11,0)*$FI$6)</f>
        <v/>
      </c>
      <c r="FH84" s="1" t="str">
        <f>IF(ISERROR(VLOOKUP($FA84,MOM,LOOKUPS!I$12,0)*$FB$6+VLOOKUP($FA84,STREV,LOOKUPS!I$10,0)*$FC$6+VLOOKUP($FA84,LTREV,LOOKUPS!I$9,0)*$FD$6+VLOOKUP($FA84,CFP,LOOKUPS!I$6,0)*$FE$6+VLOOKUP($FA84,EP,LOOKUPS!I$8,0)*$FF$6+VLOOKUP($FA84,BM,LOOKUPS!I$5,0)*$FG$6+VLOOKUP($FA84,DIV,LOOKUPS!I$7,0)*$FH$6++VLOOKUP($FA84,SIZE,LOOKUPS!I$11,0)*$FI$6),"",VLOOKUP($FA84,MOM,LOOKUPS!I$12,0)*$FB$6+VLOOKUP($FA84,STREV,LOOKUPS!I$10,0)*$FC$6+VLOOKUP($FA84,LTREV,LOOKUPS!I$9,0)*$FD$6+VLOOKUP($FA84,CFP,LOOKUPS!I$6,0)*$FE$6+VLOOKUP($FA84,EP,LOOKUPS!I$8,0)*$FF$6+VLOOKUP($FA84,BM,LOOKUPS!I$5,0)*$FG$6+VLOOKUP($FA84,DIV,LOOKUPS!I$7,0)*$FH$6++VLOOKUP($FA84,SIZE,LOOKUPS!I$11,0)*$FI$6)</f>
        <v/>
      </c>
      <c r="FI84" s="1" t="str">
        <f>IF(ISERROR(VLOOKUP($FA84,MOM,LOOKUPS!J$12,0)*$FB$6+VLOOKUP($FA84,STREV,LOOKUPS!J$10,0)*$FC$6+VLOOKUP($FA84,LTREV,LOOKUPS!J$9,0)*$FD$6+VLOOKUP($FA84,CFP,LOOKUPS!J$6,0)*$FE$6+VLOOKUP($FA84,EP,LOOKUPS!J$8,0)*$FF$6+VLOOKUP($FA84,BM,LOOKUPS!J$5,0)*$FG$6+VLOOKUP($FA84,DIV,LOOKUPS!J$7,0)*$FH$6++VLOOKUP($FA84,SIZE,LOOKUPS!J$11,0)*$FI$6),"",VLOOKUP($FA84,MOM,LOOKUPS!J$12,0)*$FB$6+VLOOKUP($FA84,STREV,LOOKUPS!J$10,0)*$FC$6+VLOOKUP($FA84,LTREV,LOOKUPS!J$9,0)*$FD$6+VLOOKUP($FA84,CFP,LOOKUPS!J$6,0)*$FE$6+VLOOKUP($FA84,EP,LOOKUPS!J$8,0)*$FF$6+VLOOKUP($FA84,BM,LOOKUPS!J$5,0)*$FG$6+VLOOKUP($FA84,DIV,LOOKUPS!J$7,0)*$FH$6++VLOOKUP($FA84,SIZE,LOOKUPS!J$11,0)*$FI$6)</f>
        <v/>
      </c>
      <c r="FJ84" s="1" t="str">
        <f>IF(ISERROR(VLOOKUP($FA84,MOM,LOOKUPS!K$12,0)*$FB$6+VLOOKUP($FA84,STREV,LOOKUPS!K$10,0)*$FC$6+VLOOKUP($FA84,LTREV,LOOKUPS!K$9,0)*$FD$6+VLOOKUP($FA84,CFP,LOOKUPS!K$6,0)*$FE$6+VLOOKUP($FA84,EP,LOOKUPS!K$8,0)*$FF$6+VLOOKUP($FA84,BM,LOOKUPS!K$5,0)*$FG$6+VLOOKUP($FA84,DIV,LOOKUPS!K$7,0)*$FH$6++VLOOKUP($FA84,SIZE,LOOKUPS!K$11,0)*$FI$6),"",VLOOKUP($FA84,MOM,LOOKUPS!K$12,0)*$FB$6+VLOOKUP($FA84,STREV,LOOKUPS!K$10,0)*$FC$6+VLOOKUP($FA84,LTREV,LOOKUPS!K$9,0)*$FD$6+VLOOKUP($FA84,CFP,LOOKUPS!K$6,0)*$FE$6+VLOOKUP($FA84,EP,LOOKUPS!K$8,0)*$FF$6+VLOOKUP($FA84,BM,LOOKUPS!K$5,0)*$FG$6+VLOOKUP($FA84,DIV,LOOKUPS!K$7,0)*$FH$6++VLOOKUP($FA84,SIZE,LOOKUPS!K$11,0)*$FI$6)</f>
        <v/>
      </c>
      <c r="FK84" s="1" t="str">
        <f>IF(ISERROR(VLOOKUP($FA84,MOM,LOOKUPS!L$12,0)*$FB$6+VLOOKUP($FA84,STREV,LOOKUPS!L$10,0)*$FC$6+VLOOKUP($FA84,LTREV,LOOKUPS!L$9,0)*$FD$6+VLOOKUP($FA84,CFP,LOOKUPS!L$6,0)*$FE$6+VLOOKUP($FA84,EP,LOOKUPS!L$8,0)*$FF$6+VLOOKUP($FA84,BM,LOOKUPS!L$5,0)*$FG$6+VLOOKUP($FA84,DIV,LOOKUPS!L$7,0)*$FH$6++VLOOKUP($FA84,SIZE,LOOKUPS!L$11,0)*$FI$6),"",VLOOKUP($FA84,MOM,LOOKUPS!L$12,0)*$FB$6+VLOOKUP($FA84,STREV,LOOKUPS!L$10,0)*$FC$6+VLOOKUP($FA84,LTREV,LOOKUPS!L$9,0)*$FD$6+VLOOKUP($FA84,CFP,LOOKUPS!L$6,0)*$FE$6+VLOOKUP($FA84,EP,LOOKUPS!L$8,0)*$FF$6+VLOOKUP($FA84,BM,LOOKUPS!L$5,0)*$FG$6+VLOOKUP($FA84,DIV,LOOKUPS!L$7,0)*$FH$6++VLOOKUP($FA84,SIZE,LOOKUPS!L$11,0)*$FI$6)</f>
        <v/>
      </c>
    </row>
    <row r="85" spans="1:167" x14ac:dyDescent="0.3">
      <c r="A85" s="1">
        <v>193304</v>
      </c>
      <c r="B85" s="1">
        <v>55.93</v>
      </c>
      <c r="C85" s="1">
        <v>59.6</v>
      </c>
      <c r="D85" s="1">
        <v>55.27</v>
      </c>
      <c r="E85" s="1">
        <v>62.9</v>
      </c>
      <c r="F85" s="1">
        <v>44.51</v>
      </c>
      <c r="G85" s="1">
        <v>51.95</v>
      </c>
      <c r="H85" s="1">
        <v>47.2</v>
      </c>
      <c r="I85" s="1">
        <v>57.35</v>
      </c>
      <c r="J85" s="1">
        <v>42.23</v>
      </c>
      <c r="K85" s="1">
        <v>44.75</v>
      </c>
      <c r="M85" s="1">
        <v>193205</v>
      </c>
      <c r="N85" s="1">
        <v>-14.37</v>
      </c>
      <c r="O85" s="1">
        <v>-19.95</v>
      </c>
      <c r="P85" s="1">
        <v>-24.18</v>
      </c>
      <c r="Q85" s="1">
        <v>-21.77</v>
      </c>
      <c r="R85" s="1">
        <v>-24.71</v>
      </c>
      <c r="S85" s="1">
        <v>-20.18</v>
      </c>
      <c r="T85" s="1">
        <v>-21.8</v>
      </c>
      <c r="U85" s="1">
        <v>-21.2</v>
      </c>
      <c r="V85" s="1">
        <v>-15.16</v>
      </c>
      <c r="W85" s="1">
        <v>-23.18</v>
      </c>
      <c r="Y85" s="1">
        <v>193704</v>
      </c>
      <c r="Z85" s="1">
        <v>-13.05</v>
      </c>
      <c r="AA85" s="1">
        <v>-11.51</v>
      </c>
      <c r="AB85" s="1">
        <v>-10.87</v>
      </c>
      <c r="AC85" s="1">
        <v>-6.87</v>
      </c>
      <c r="AD85" s="1">
        <v>-10.47</v>
      </c>
      <c r="AE85" s="1">
        <v>-11.88</v>
      </c>
      <c r="AF85" s="1">
        <v>-10.199999999999999</v>
      </c>
      <c r="AG85" s="1">
        <v>-11.85</v>
      </c>
      <c r="AH85" s="1">
        <v>-10.039999999999999</v>
      </c>
      <c r="AI85" s="1">
        <v>-9.32</v>
      </c>
      <c r="AK85">
        <v>195710</v>
      </c>
      <c r="AL85">
        <v>-11.52</v>
      </c>
      <c r="AM85">
        <v>-4.3</v>
      </c>
      <c r="AN85">
        <v>-4.18</v>
      </c>
      <c r="AO85">
        <v>-6.04</v>
      </c>
      <c r="AP85">
        <v>-4.99</v>
      </c>
      <c r="AQ85">
        <v>-3.6</v>
      </c>
      <c r="AR85">
        <v>-3.04</v>
      </c>
      <c r="AS85">
        <v>-5.64</v>
      </c>
      <c r="AT85">
        <v>-6.6</v>
      </c>
      <c r="AU85">
        <v>-5.16</v>
      </c>
      <c r="AV85">
        <v>-4.82</v>
      </c>
      <c r="AW85">
        <v>-2.9</v>
      </c>
      <c r="AX85">
        <v>-4.3</v>
      </c>
      <c r="AY85">
        <v>-3.31</v>
      </c>
      <c r="AZ85">
        <v>-2.78</v>
      </c>
      <c r="BA85">
        <v>-6.36</v>
      </c>
      <c r="BB85">
        <v>-4.92</v>
      </c>
      <c r="BC85">
        <v>-8.08</v>
      </c>
      <c r="BD85">
        <v>-5.09</v>
      </c>
      <c r="BF85" s="1">
        <v>195710</v>
      </c>
      <c r="BG85" s="1">
        <v>-12.84</v>
      </c>
      <c r="BH85" s="1">
        <v>-4.91</v>
      </c>
      <c r="BI85" s="1">
        <v>-3.6</v>
      </c>
      <c r="BJ85" s="1">
        <v>-6.15</v>
      </c>
      <c r="BK85" s="1">
        <v>-5.24</v>
      </c>
      <c r="BL85" s="1">
        <v>-4.0599999999999996</v>
      </c>
      <c r="BM85" s="1">
        <v>-3.82</v>
      </c>
      <c r="BN85" s="1">
        <v>-4.3499999999999996</v>
      </c>
      <c r="BO85" s="1">
        <v>-6.28</v>
      </c>
      <c r="BP85" s="1">
        <v>-6.36</v>
      </c>
      <c r="BQ85" s="1">
        <v>-4.12</v>
      </c>
      <c r="BR85" s="1">
        <v>-4.24</v>
      </c>
      <c r="BS85" s="1">
        <v>-3.87</v>
      </c>
      <c r="BT85" s="1">
        <v>-3.54</v>
      </c>
      <c r="BU85" s="1">
        <v>-4.1100000000000003</v>
      </c>
      <c r="BV85" s="1">
        <v>-2.89</v>
      </c>
      <c r="BW85" s="1">
        <v>-5.87</v>
      </c>
      <c r="BX85" s="1">
        <v>-6.73</v>
      </c>
      <c r="BY85" s="1">
        <v>-5.83</v>
      </c>
      <c r="CA85" s="1">
        <v>193210</v>
      </c>
      <c r="CB85" s="1">
        <v>-12.61</v>
      </c>
      <c r="CC85" s="1">
        <v>-10.76</v>
      </c>
      <c r="CD85" s="1">
        <v>-18.34</v>
      </c>
      <c r="CE85" s="1">
        <v>-21.04</v>
      </c>
      <c r="CF85" s="1">
        <v>-10.99</v>
      </c>
      <c r="CG85" s="1">
        <v>-14.51</v>
      </c>
      <c r="CH85" s="1">
        <v>-17.98</v>
      </c>
      <c r="CI85" s="1">
        <v>-20.37</v>
      </c>
      <c r="CJ85" s="1">
        <v>-20.53</v>
      </c>
      <c r="CK85" s="1">
        <v>-11.01</v>
      </c>
      <c r="CL85" s="1">
        <v>-10.96</v>
      </c>
      <c r="CM85" s="1">
        <v>-10.3</v>
      </c>
      <c r="CN85" s="1">
        <v>-18.71</v>
      </c>
      <c r="CO85" s="1">
        <v>-17.75</v>
      </c>
      <c r="CP85" s="1">
        <v>-18.21</v>
      </c>
      <c r="CQ85" s="1">
        <v>-18.7</v>
      </c>
      <c r="CR85" s="1">
        <v>-22.08</v>
      </c>
      <c r="CS85" s="1">
        <v>-20.82</v>
      </c>
      <c r="CT85" s="1">
        <v>-20.23</v>
      </c>
      <c r="CV85" s="1">
        <v>193310</v>
      </c>
      <c r="CW85" s="1">
        <v>-12.75</v>
      </c>
      <c r="CX85" s="1">
        <v>-8.3000000000000007</v>
      </c>
      <c r="CY85" s="1">
        <v>-5.71</v>
      </c>
      <c r="CZ85" s="1">
        <v>-6.85</v>
      </c>
      <c r="DA85" s="1">
        <v>-7.77</v>
      </c>
      <c r="DB85" s="1">
        <v>-8.32</v>
      </c>
      <c r="DC85" s="1">
        <v>-7.18</v>
      </c>
      <c r="DD85" s="1">
        <v>-3.8</v>
      </c>
      <c r="DE85" s="1">
        <v>-7.07</v>
      </c>
      <c r="DF85" s="1">
        <v>-8.5</v>
      </c>
      <c r="DG85" s="1">
        <v>-7.06</v>
      </c>
      <c r="DH85" s="1">
        <v>-9.39</v>
      </c>
      <c r="DI85" s="1">
        <v>-7.29</v>
      </c>
      <c r="DJ85" s="1">
        <v>-6.7</v>
      </c>
      <c r="DK85" s="1">
        <v>-7.67</v>
      </c>
      <c r="DL85" s="1">
        <v>-1.3</v>
      </c>
      <c r="DM85" s="1">
        <v>-6.41</v>
      </c>
      <c r="DN85" s="1">
        <v>-7.38</v>
      </c>
      <c r="DO85" s="1">
        <v>-6.69</v>
      </c>
      <c r="DQ85" s="1">
        <v>193210</v>
      </c>
      <c r="DR85" s="1">
        <v>-99.99</v>
      </c>
      <c r="DS85" s="1">
        <v>-18.36</v>
      </c>
      <c r="DT85" s="1">
        <v>-17.579999999999998</v>
      </c>
      <c r="DU85" s="1">
        <v>-13.35</v>
      </c>
      <c r="DV85" s="1">
        <v>-18.59</v>
      </c>
      <c r="DW85" s="1">
        <v>-18.940000000000001</v>
      </c>
      <c r="DX85" s="1">
        <v>-17.8</v>
      </c>
      <c r="DY85" s="1">
        <v>-15.12</v>
      </c>
      <c r="DZ85" s="1">
        <v>-12.31</v>
      </c>
      <c r="EA85" s="1">
        <v>-18.16</v>
      </c>
      <c r="EB85" s="1">
        <v>-19.010000000000002</v>
      </c>
      <c r="EC85" s="1">
        <v>-17.91</v>
      </c>
      <c r="ED85" s="1">
        <v>-19.95</v>
      </c>
      <c r="EE85" s="1">
        <v>-17.03</v>
      </c>
      <c r="EF85" s="1">
        <v>-18.579999999999998</v>
      </c>
      <c r="EG85" s="1">
        <v>-14.8</v>
      </c>
      <c r="EH85" s="1">
        <v>-15.44</v>
      </c>
      <c r="EI85" s="1">
        <v>-12.89</v>
      </c>
      <c r="EJ85" s="1">
        <v>-11.73</v>
      </c>
      <c r="EL85">
        <v>193210</v>
      </c>
      <c r="EM85">
        <v>-13.17</v>
      </c>
      <c r="EN85">
        <v>-2.76</v>
      </c>
      <c r="EO85">
        <v>-10.050000000000001</v>
      </c>
      <c r="EP85">
        <v>0.02</v>
      </c>
      <c r="ER85" s="1">
        <v>193304</v>
      </c>
      <c r="ES85" s="1">
        <v>-15.95</v>
      </c>
      <c r="EU85" s="1">
        <v>193205</v>
      </c>
      <c r="EV85" s="1">
        <v>-0.27</v>
      </c>
      <c r="EX85" s="1">
        <v>193704</v>
      </c>
      <c r="EY85" s="1">
        <v>-0.08</v>
      </c>
      <c r="FA85" s="1">
        <v>193304</v>
      </c>
      <c r="FB85" s="1" t="str">
        <f>IF(ISERROR(VLOOKUP($FA85,MOM,LOOKUPS!C$12,0)*$FB$6+VLOOKUP($FA85,STREV,LOOKUPS!C$10,0)*$FC$6+VLOOKUP($FA85,LTREV,LOOKUPS!C$9,0)*$FD$6+VLOOKUP($FA85,CFP,LOOKUPS!C$6,0)*$FE$6+VLOOKUP($FA85,EP,LOOKUPS!C$8,0)*$FF$6+VLOOKUP($FA85,BM,LOOKUPS!C$5,0)*$FG$6+VLOOKUP($FA85,DIV,LOOKUPS!C$7,0)*$FH$6++VLOOKUP($FA85,SIZE,LOOKUPS!C$11,0)*$FI$6),"",VLOOKUP($FA85,MOM,LOOKUPS!C$12,0)*$FB$6+VLOOKUP($FA85,STREV,LOOKUPS!C$10,0)*$FC$6+VLOOKUP($FA85,LTREV,LOOKUPS!C$9,0)*$FD$6+VLOOKUP($FA85,CFP,LOOKUPS!C$6,0)*$FE$6+VLOOKUP($FA85,EP,LOOKUPS!C$8,0)*$FF$6+VLOOKUP($FA85,BM,LOOKUPS!C$5,0)*$FG$6+VLOOKUP($FA85,DIV,LOOKUPS!C$7,0)*$FH$6++VLOOKUP($FA85,SIZE,LOOKUPS!C$11,0)*$FI$6)</f>
        <v/>
      </c>
      <c r="FC85" s="1" t="str">
        <f>IF(ISERROR(VLOOKUP($FA85,MOM,LOOKUPS!D$12,0)*$FB$6+VLOOKUP($FA85,STREV,LOOKUPS!D$10,0)*$FC$6+VLOOKUP($FA85,LTREV,LOOKUPS!D$9,0)*$FD$6+VLOOKUP($FA85,CFP,LOOKUPS!D$6,0)*$FE$6+VLOOKUP($FA85,EP,LOOKUPS!D$8,0)*$FF$6+VLOOKUP($FA85,BM,LOOKUPS!D$5,0)*$FG$6+VLOOKUP($FA85,DIV,LOOKUPS!D$7,0)*$FH$6++VLOOKUP($FA85,SIZE,LOOKUPS!D$11,0)*$FI$6),"",VLOOKUP($FA85,MOM,LOOKUPS!D$12,0)*$FB$6+VLOOKUP($FA85,STREV,LOOKUPS!D$10,0)*$FC$6+VLOOKUP($FA85,LTREV,LOOKUPS!D$9,0)*$FD$6+VLOOKUP($FA85,CFP,LOOKUPS!D$6,0)*$FE$6+VLOOKUP($FA85,EP,LOOKUPS!D$8,0)*$FF$6+VLOOKUP($FA85,BM,LOOKUPS!D$5,0)*$FG$6+VLOOKUP($FA85,DIV,LOOKUPS!D$7,0)*$FH$6++VLOOKUP($FA85,SIZE,LOOKUPS!D$11,0)*$FI$6)</f>
        <v/>
      </c>
      <c r="FD85" s="1" t="str">
        <f>IF(ISERROR(VLOOKUP($FA85,MOM,LOOKUPS!E$12,0)*$FB$6+VLOOKUP($FA85,STREV,LOOKUPS!E$10,0)*$FC$6+VLOOKUP($FA85,LTREV,LOOKUPS!E$9,0)*$FD$6+VLOOKUP($FA85,CFP,LOOKUPS!E$6,0)*$FE$6+VLOOKUP($FA85,EP,LOOKUPS!E$8,0)*$FF$6+VLOOKUP($FA85,BM,LOOKUPS!E$5,0)*$FG$6+VLOOKUP($FA85,DIV,LOOKUPS!E$7,0)*$FH$6++VLOOKUP($FA85,SIZE,LOOKUPS!E$11,0)*$FI$6),"",VLOOKUP($FA85,MOM,LOOKUPS!E$12,0)*$FB$6+VLOOKUP($FA85,STREV,LOOKUPS!E$10,0)*$FC$6+VLOOKUP($FA85,LTREV,LOOKUPS!E$9,0)*$FD$6+VLOOKUP($FA85,CFP,LOOKUPS!E$6,0)*$FE$6+VLOOKUP($FA85,EP,LOOKUPS!E$8,0)*$FF$6+VLOOKUP($FA85,BM,LOOKUPS!E$5,0)*$FG$6+VLOOKUP($FA85,DIV,LOOKUPS!E$7,0)*$FH$6++VLOOKUP($FA85,SIZE,LOOKUPS!E$11,0)*$FI$6)</f>
        <v/>
      </c>
      <c r="FE85" s="1" t="str">
        <f>IF(ISERROR(VLOOKUP($FA85,MOM,LOOKUPS!F$12,0)*$FB$6+VLOOKUP($FA85,STREV,LOOKUPS!F$10,0)*$FC$6+VLOOKUP($FA85,LTREV,LOOKUPS!F$9,0)*$FD$6+VLOOKUP($FA85,CFP,LOOKUPS!F$6,0)*$FE$6+VLOOKUP($FA85,EP,LOOKUPS!F$8,0)*$FF$6+VLOOKUP($FA85,BM,LOOKUPS!F$5,0)*$FG$6+VLOOKUP($FA85,DIV,LOOKUPS!F$7,0)*$FH$6++VLOOKUP($FA85,SIZE,LOOKUPS!F$11,0)*$FI$6),"",VLOOKUP($FA85,MOM,LOOKUPS!F$12,0)*$FB$6+VLOOKUP($FA85,STREV,LOOKUPS!F$10,0)*$FC$6+VLOOKUP($FA85,LTREV,LOOKUPS!F$9,0)*$FD$6+VLOOKUP($FA85,CFP,LOOKUPS!F$6,0)*$FE$6+VLOOKUP($FA85,EP,LOOKUPS!F$8,0)*$FF$6+VLOOKUP($FA85,BM,LOOKUPS!F$5,0)*$FG$6+VLOOKUP($FA85,DIV,LOOKUPS!F$7,0)*$FH$6++VLOOKUP($FA85,SIZE,LOOKUPS!F$11,0)*$FI$6)</f>
        <v/>
      </c>
      <c r="FF85" s="1" t="str">
        <f>IF(ISERROR(VLOOKUP($FA85,MOM,LOOKUPS!G$12,0)*$FB$6+VLOOKUP($FA85,STREV,LOOKUPS!G$10,0)*$FC$6+VLOOKUP($FA85,LTREV,LOOKUPS!G$9,0)*$FD$6+VLOOKUP($FA85,CFP,LOOKUPS!G$6,0)*$FE$6+VLOOKUP($FA85,EP,LOOKUPS!G$8,0)*$FF$6+VLOOKUP($FA85,BM,LOOKUPS!G$5,0)*$FG$6+VLOOKUP($FA85,DIV,LOOKUPS!G$7,0)*$FH$6++VLOOKUP($FA85,SIZE,LOOKUPS!G$11,0)*$FI$6),"",VLOOKUP($FA85,MOM,LOOKUPS!G$12,0)*$FB$6+VLOOKUP($FA85,STREV,LOOKUPS!G$10,0)*$FC$6+VLOOKUP($FA85,LTREV,LOOKUPS!G$9,0)*$FD$6+VLOOKUP($FA85,CFP,LOOKUPS!G$6,0)*$FE$6+VLOOKUP($FA85,EP,LOOKUPS!G$8,0)*$FF$6+VLOOKUP($FA85,BM,LOOKUPS!G$5,0)*$FG$6+VLOOKUP($FA85,DIV,LOOKUPS!G$7,0)*$FH$6++VLOOKUP($FA85,SIZE,LOOKUPS!G$11,0)*$FI$6)</f>
        <v/>
      </c>
      <c r="FG85" s="1" t="str">
        <f>IF(ISERROR(VLOOKUP($FA85,MOM,LOOKUPS!H$12,0)*$FB$6+VLOOKUP($FA85,STREV,LOOKUPS!H$10,0)*$FC$6+VLOOKUP($FA85,LTREV,LOOKUPS!H$9,0)*$FD$6+VLOOKUP($FA85,CFP,LOOKUPS!H$6,0)*$FE$6+VLOOKUP($FA85,EP,LOOKUPS!H$8,0)*$FF$6+VLOOKUP($FA85,BM,LOOKUPS!H$5,0)*$FG$6+VLOOKUP($FA85,DIV,LOOKUPS!H$7,0)*$FH$6++VLOOKUP($FA85,SIZE,LOOKUPS!H$11,0)*$FI$6),"",VLOOKUP($FA85,MOM,LOOKUPS!H$12,0)*$FB$6+VLOOKUP($FA85,STREV,LOOKUPS!H$10,0)*$FC$6+VLOOKUP($FA85,LTREV,LOOKUPS!H$9,0)*$FD$6+VLOOKUP($FA85,CFP,LOOKUPS!H$6,0)*$FE$6+VLOOKUP($FA85,EP,LOOKUPS!H$8,0)*$FF$6+VLOOKUP($FA85,BM,LOOKUPS!H$5,0)*$FG$6+VLOOKUP($FA85,DIV,LOOKUPS!H$7,0)*$FH$6++VLOOKUP($FA85,SIZE,LOOKUPS!H$11,0)*$FI$6)</f>
        <v/>
      </c>
      <c r="FH85" s="1" t="str">
        <f>IF(ISERROR(VLOOKUP($FA85,MOM,LOOKUPS!I$12,0)*$FB$6+VLOOKUP($FA85,STREV,LOOKUPS!I$10,0)*$FC$6+VLOOKUP($FA85,LTREV,LOOKUPS!I$9,0)*$FD$6+VLOOKUP($FA85,CFP,LOOKUPS!I$6,0)*$FE$6+VLOOKUP($FA85,EP,LOOKUPS!I$8,0)*$FF$6+VLOOKUP($FA85,BM,LOOKUPS!I$5,0)*$FG$6+VLOOKUP($FA85,DIV,LOOKUPS!I$7,0)*$FH$6++VLOOKUP($FA85,SIZE,LOOKUPS!I$11,0)*$FI$6),"",VLOOKUP($FA85,MOM,LOOKUPS!I$12,0)*$FB$6+VLOOKUP($FA85,STREV,LOOKUPS!I$10,0)*$FC$6+VLOOKUP($FA85,LTREV,LOOKUPS!I$9,0)*$FD$6+VLOOKUP($FA85,CFP,LOOKUPS!I$6,0)*$FE$6+VLOOKUP($FA85,EP,LOOKUPS!I$8,0)*$FF$6+VLOOKUP($FA85,BM,LOOKUPS!I$5,0)*$FG$6+VLOOKUP($FA85,DIV,LOOKUPS!I$7,0)*$FH$6++VLOOKUP($FA85,SIZE,LOOKUPS!I$11,0)*$FI$6)</f>
        <v/>
      </c>
      <c r="FI85" s="1" t="str">
        <f>IF(ISERROR(VLOOKUP($FA85,MOM,LOOKUPS!J$12,0)*$FB$6+VLOOKUP($FA85,STREV,LOOKUPS!J$10,0)*$FC$6+VLOOKUP($FA85,LTREV,LOOKUPS!J$9,0)*$FD$6+VLOOKUP($FA85,CFP,LOOKUPS!J$6,0)*$FE$6+VLOOKUP($FA85,EP,LOOKUPS!J$8,0)*$FF$6+VLOOKUP($FA85,BM,LOOKUPS!J$5,0)*$FG$6+VLOOKUP($FA85,DIV,LOOKUPS!J$7,0)*$FH$6++VLOOKUP($FA85,SIZE,LOOKUPS!J$11,0)*$FI$6),"",VLOOKUP($FA85,MOM,LOOKUPS!J$12,0)*$FB$6+VLOOKUP($FA85,STREV,LOOKUPS!J$10,0)*$FC$6+VLOOKUP($FA85,LTREV,LOOKUPS!J$9,0)*$FD$6+VLOOKUP($FA85,CFP,LOOKUPS!J$6,0)*$FE$6+VLOOKUP($FA85,EP,LOOKUPS!J$8,0)*$FF$6+VLOOKUP($FA85,BM,LOOKUPS!J$5,0)*$FG$6+VLOOKUP($FA85,DIV,LOOKUPS!J$7,0)*$FH$6++VLOOKUP($FA85,SIZE,LOOKUPS!J$11,0)*$FI$6)</f>
        <v/>
      </c>
      <c r="FJ85" s="1" t="str">
        <f>IF(ISERROR(VLOOKUP($FA85,MOM,LOOKUPS!K$12,0)*$FB$6+VLOOKUP($FA85,STREV,LOOKUPS!K$10,0)*$FC$6+VLOOKUP($FA85,LTREV,LOOKUPS!K$9,0)*$FD$6+VLOOKUP($FA85,CFP,LOOKUPS!K$6,0)*$FE$6+VLOOKUP($FA85,EP,LOOKUPS!K$8,0)*$FF$6+VLOOKUP($FA85,BM,LOOKUPS!K$5,0)*$FG$6+VLOOKUP($FA85,DIV,LOOKUPS!K$7,0)*$FH$6++VLOOKUP($FA85,SIZE,LOOKUPS!K$11,0)*$FI$6),"",VLOOKUP($FA85,MOM,LOOKUPS!K$12,0)*$FB$6+VLOOKUP($FA85,STREV,LOOKUPS!K$10,0)*$FC$6+VLOOKUP($FA85,LTREV,LOOKUPS!K$9,0)*$FD$6+VLOOKUP($FA85,CFP,LOOKUPS!K$6,0)*$FE$6+VLOOKUP($FA85,EP,LOOKUPS!K$8,0)*$FF$6+VLOOKUP($FA85,BM,LOOKUPS!K$5,0)*$FG$6+VLOOKUP($FA85,DIV,LOOKUPS!K$7,0)*$FH$6++VLOOKUP($FA85,SIZE,LOOKUPS!K$11,0)*$FI$6)</f>
        <v/>
      </c>
      <c r="FK85" s="1" t="str">
        <f>IF(ISERROR(VLOOKUP($FA85,MOM,LOOKUPS!L$12,0)*$FB$6+VLOOKUP($FA85,STREV,LOOKUPS!L$10,0)*$FC$6+VLOOKUP($FA85,LTREV,LOOKUPS!L$9,0)*$FD$6+VLOOKUP($FA85,CFP,LOOKUPS!L$6,0)*$FE$6+VLOOKUP($FA85,EP,LOOKUPS!L$8,0)*$FF$6+VLOOKUP($FA85,BM,LOOKUPS!L$5,0)*$FG$6+VLOOKUP($FA85,DIV,LOOKUPS!L$7,0)*$FH$6++VLOOKUP($FA85,SIZE,LOOKUPS!L$11,0)*$FI$6),"",VLOOKUP($FA85,MOM,LOOKUPS!L$12,0)*$FB$6+VLOOKUP($FA85,STREV,LOOKUPS!L$10,0)*$FC$6+VLOOKUP($FA85,LTREV,LOOKUPS!L$9,0)*$FD$6+VLOOKUP($FA85,CFP,LOOKUPS!L$6,0)*$FE$6+VLOOKUP($FA85,EP,LOOKUPS!L$8,0)*$FF$6+VLOOKUP($FA85,BM,LOOKUPS!L$5,0)*$FG$6+VLOOKUP($FA85,DIV,LOOKUPS!L$7,0)*$FH$6++VLOOKUP($FA85,SIZE,LOOKUPS!L$11,0)*$FI$6)</f>
        <v/>
      </c>
    </row>
    <row r="86" spans="1:167" x14ac:dyDescent="0.3">
      <c r="A86" s="1">
        <v>193305</v>
      </c>
      <c r="B86" s="1">
        <v>80.36</v>
      </c>
      <c r="C86" s="1">
        <v>70.97</v>
      </c>
      <c r="D86" s="1">
        <v>70.45</v>
      </c>
      <c r="E86" s="1">
        <v>66.209999999999994</v>
      </c>
      <c r="F86" s="1">
        <v>50.83</v>
      </c>
      <c r="G86" s="1">
        <v>51.01</v>
      </c>
      <c r="H86" s="1">
        <v>62.93</v>
      </c>
      <c r="I86" s="1">
        <v>56.58</v>
      </c>
      <c r="J86" s="1">
        <v>37.46</v>
      </c>
      <c r="K86" s="1">
        <v>56.6</v>
      </c>
      <c r="M86" s="1">
        <v>193206</v>
      </c>
      <c r="N86" s="1">
        <v>29.84</v>
      </c>
      <c r="O86" s="1">
        <v>11.19</v>
      </c>
      <c r="P86" s="1">
        <v>8.7799999999999994</v>
      </c>
      <c r="Q86" s="1">
        <v>8.43</v>
      </c>
      <c r="R86" s="1">
        <v>-1.1499999999999999</v>
      </c>
      <c r="S86" s="1">
        <v>-2.77</v>
      </c>
      <c r="T86" s="1">
        <v>0.23</v>
      </c>
      <c r="U86" s="1">
        <v>-0.22</v>
      </c>
      <c r="V86" s="1">
        <v>-3.7</v>
      </c>
      <c r="W86" s="1">
        <v>-9.1199999999999992</v>
      </c>
      <c r="Y86" s="1">
        <v>193705</v>
      </c>
      <c r="Z86" s="1">
        <v>-7.73</v>
      </c>
      <c r="AA86" s="1">
        <v>-2.2200000000000002</v>
      </c>
      <c r="AB86" s="1">
        <v>-3.52</v>
      </c>
      <c r="AC86" s="1">
        <v>-2.59</v>
      </c>
      <c r="AD86" s="1">
        <v>-3.31</v>
      </c>
      <c r="AE86" s="1">
        <v>-2.1800000000000002</v>
      </c>
      <c r="AF86" s="1">
        <v>-0.47</v>
      </c>
      <c r="AG86" s="1">
        <v>-0.16</v>
      </c>
      <c r="AH86" s="1">
        <v>-0.87</v>
      </c>
      <c r="AI86" s="1">
        <v>-1.06</v>
      </c>
      <c r="AK86">
        <v>195711</v>
      </c>
      <c r="AL86">
        <v>7.42</v>
      </c>
      <c r="AM86">
        <v>4.9400000000000004</v>
      </c>
      <c r="AN86">
        <v>2.59</v>
      </c>
      <c r="AO86">
        <v>2.15</v>
      </c>
      <c r="AP86">
        <v>5.76</v>
      </c>
      <c r="AQ86">
        <v>3.73</v>
      </c>
      <c r="AR86">
        <v>2.0099999999999998</v>
      </c>
      <c r="AS86">
        <v>3.12</v>
      </c>
      <c r="AT86">
        <v>1.2</v>
      </c>
      <c r="AU86">
        <v>5.68</v>
      </c>
      <c r="AV86">
        <v>5.84</v>
      </c>
      <c r="AW86">
        <v>3.27</v>
      </c>
      <c r="AX86">
        <v>4.1900000000000004</v>
      </c>
      <c r="AY86">
        <v>2.3199999999999998</v>
      </c>
      <c r="AZ86">
        <v>1.7</v>
      </c>
      <c r="BA86">
        <v>2.16</v>
      </c>
      <c r="BB86">
        <v>4.09</v>
      </c>
      <c r="BC86">
        <v>1.1000000000000001</v>
      </c>
      <c r="BD86">
        <v>1.3</v>
      </c>
      <c r="BF86" s="1">
        <v>195711</v>
      </c>
      <c r="BG86" s="1">
        <v>8</v>
      </c>
      <c r="BH86" s="1">
        <v>4.97</v>
      </c>
      <c r="BI86" s="1">
        <v>2.72</v>
      </c>
      <c r="BJ86" s="1">
        <v>1.94</v>
      </c>
      <c r="BK86" s="1">
        <v>6.11</v>
      </c>
      <c r="BL86" s="1">
        <v>3.21</v>
      </c>
      <c r="BM86" s="1">
        <v>2.4300000000000002</v>
      </c>
      <c r="BN86" s="1">
        <v>2.27</v>
      </c>
      <c r="BO86" s="1">
        <v>1.78</v>
      </c>
      <c r="BP86" s="1">
        <v>7.33</v>
      </c>
      <c r="BQ86" s="1">
        <v>4.9000000000000004</v>
      </c>
      <c r="BR86" s="1">
        <v>2.7</v>
      </c>
      <c r="BS86" s="1">
        <v>3.72</v>
      </c>
      <c r="BT86" s="1">
        <v>2.61</v>
      </c>
      <c r="BU86" s="1">
        <v>2.27</v>
      </c>
      <c r="BV86" s="1">
        <v>2.29</v>
      </c>
      <c r="BW86" s="1">
        <v>2.25</v>
      </c>
      <c r="BX86" s="1">
        <v>2.38</v>
      </c>
      <c r="BY86" s="1">
        <v>1.19</v>
      </c>
      <c r="CA86" s="1">
        <v>193211</v>
      </c>
      <c r="CB86" s="1">
        <v>1.53</v>
      </c>
      <c r="CC86" s="1">
        <v>-2.71</v>
      </c>
      <c r="CD86" s="1">
        <v>-7.43</v>
      </c>
      <c r="CE86" s="1">
        <v>-10.039999999999999</v>
      </c>
      <c r="CF86" s="1">
        <v>-3.05</v>
      </c>
      <c r="CG86" s="1">
        <v>-4.3600000000000003</v>
      </c>
      <c r="CH86" s="1">
        <v>-8.0399999999999991</v>
      </c>
      <c r="CI86" s="1">
        <v>-9.2799999999999994</v>
      </c>
      <c r="CJ86" s="1">
        <v>-9.2200000000000006</v>
      </c>
      <c r="CK86" s="1">
        <v>-2.42</v>
      </c>
      <c r="CL86" s="1">
        <v>-3.67</v>
      </c>
      <c r="CM86" s="1">
        <v>-2.0299999999999998</v>
      </c>
      <c r="CN86" s="1">
        <v>-6.69</v>
      </c>
      <c r="CO86" s="1">
        <v>-7.87</v>
      </c>
      <c r="CP86" s="1">
        <v>-8.2100000000000009</v>
      </c>
      <c r="CQ86" s="1">
        <v>-6.95</v>
      </c>
      <c r="CR86" s="1">
        <v>-11.65</v>
      </c>
      <c r="CS86" s="1">
        <v>-14.25</v>
      </c>
      <c r="CT86" s="1">
        <v>-3.92</v>
      </c>
      <c r="CV86" s="1">
        <v>193311</v>
      </c>
      <c r="CW86" s="1">
        <v>6.33</v>
      </c>
      <c r="CX86" s="1">
        <v>11.58</v>
      </c>
      <c r="CY86" s="1">
        <v>6.12</v>
      </c>
      <c r="CZ86" s="1">
        <v>4.0999999999999996</v>
      </c>
      <c r="DA86" s="1">
        <v>10.6</v>
      </c>
      <c r="DB86" s="1">
        <v>9.93</v>
      </c>
      <c r="DC86" s="1">
        <v>7.33</v>
      </c>
      <c r="DD86" s="1">
        <v>4.88</v>
      </c>
      <c r="DE86" s="1">
        <v>2.95</v>
      </c>
      <c r="DF86" s="1">
        <v>9.8000000000000007</v>
      </c>
      <c r="DG86" s="1">
        <v>11.36</v>
      </c>
      <c r="DH86" s="1">
        <v>13.58</v>
      </c>
      <c r="DI86" s="1">
        <v>6.42</v>
      </c>
      <c r="DJ86" s="1">
        <v>7.79</v>
      </c>
      <c r="DK86" s="1">
        <v>6.87</v>
      </c>
      <c r="DL86" s="1">
        <v>3.48</v>
      </c>
      <c r="DM86" s="1">
        <v>6.34</v>
      </c>
      <c r="DN86" s="1">
        <v>3.09</v>
      </c>
      <c r="DO86" s="1">
        <v>2.77</v>
      </c>
      <c r="DQ86" s="1">
        <v>193211</v>
      </c>
      <c r="DR86" s="1">
        <v>-99.99</v>
      </c>
      <c r="DS86" s="1">
        <v>-6.47</v>
      </c>
      <c r="DT86" s="1">
        <v>-7.62</v>
      </c>
      <c r="DU86" s="1">
        <v>-5.87</v>
      </c>
      <c r="DV86" s="1">
        <v>-4.2699999999999996</v>
      </c>
      <c r="DW86" s="1">
        <v>-9.76</v>
      </c>
      <c r="DX86" s="1">
        <v>-7.15</v>
      </c>
      <c r="DY86" s="1">
        <v>-6.68</v>
      </c>
      <c r="DZ86" s="1">
        <v>-5.87</v>
      </c>
      <c r="EA86" s="1">
        <v>-7.92</v>
      </c>
      <c r="EB86" s="1">
        <v>-0.67</v>
      </c>
      <c r="EC86" s="1">
        <v>-10.85</v>
      </c>
      <c r="ED86" s="1">
        <v>-8.68</v>
      </c>
      <c r="EE86" s="1">
        <v>-6.97</v>
      </c>
      <c r="EF86" s="1">
        <v>-7.33</v>
      </c>
      <c r="EG86" s="1">
        <v>-7.49</v>
      </c>
      <c r="EH86" s="1">
        <v>-5.87</v>
      </c>
      <c r="EI86" s="1">
        <v>-5.64</v>
      </c>
      <c r="EJ86" s="1">
        <v>-6.09</v>
      </c>
      <c r="EL86">
        <v>193211</v>
      </c>
      <c r="EM86">
        <v>-5.88</v>
      </c>
      <c r="EN86">
        <v>2.08</v>
      </c>
      <c r="EO86">
        <v>-13.28</v>
      </c>
      <c r="EP86">
        <v>0.02</v>
      </c>
      <c r="ER86" s="1">
        <v>193305</v>
      </c>
      <c r="ES86" s="1">
        <v>-3.91</v>
      </c>
      <c r="EU86" s="1">
        <v>193206</v>
      </c>
      <c r="EV86" s="1">
        <v>15.86</v>
      </c>
      <c r="EX86" s="1">
        <v>193705</v>
      </c>
      <c r="EY86" s="1">
        <v>-2.75</v>
      </c>
      <c r="FA86" s="1">
        <v>193305</v>
      </c>
      <c r="FB86" s="1" t="str">
        <f>IF(ISERROR(VLOOKUP($FA86,MOM,LOOKUPS!C$12,0)*$FB$6+VLOOKUP($FA86,STREV,LOOKUPS!C$10,0)*$FC$6+VLOOKUP($FA86,LTREV,LOOKUPS!C$9,0)*$FD$6+VLOOKUP($FA86,CFP,LOOKUPS!C$6,0)*$FE$6+VLOOKUP($FA86,EP,LOOKUPS!C$8,0)*$FF$6+VLOOKUP($FA86,BM,LOOKUPS!C$5,0)*$FG$6+VLOOKUP($FA86,DIV,LOOKUPS!C$7,0)*$FH$6++VLOOKUP($FA86,SIZE,LOOKUPS!C$11,0)*$FI$6),"",VLOOKUP($FA86,MOM,LOOKUPS!C$12,0)*$FB$6+VLOOKUP($FA86,STREV,LOOKUPS!C$10,0)*$FC$6+VLOOKUP($FA86,LTREV,LOOKUPS!C$9,0)*$FD$6+VLOOKUP($FA86,CFP,LOOKUPS!C$6,0)*$FE$6+VLOOKUP($FA86,EP,LOOKUPS!C$8,0)*$FF$6+VLOOKUP($FA86,BM,LOOKUPS!C$5,0)*$FG$6+VLOOKUP($FA86,DIV,LOOKUPS!C$7,0)*$FH$6++VLOOKUP($FA86,SIZE,LOOKUPS!C$11,0)*$FI$6)</f>
        <v/>
      </c>
      <c r="FC86" s="1" t="str">
        <f>IF(ISERROR(VLOOKUP($FA86,MOM,LOOKUPS!D$12,0)*$FB$6+VLOOKUP($FA86,STREV,LOOKUPS!D$10,0)*$FC$6+VLOOKUP($FA86,LTREV,LOOKUPS!D$9,0)*$FD$6+VLOOKUP($FA86,CFP,LOOKUPS!D$6,0)*$FE$6+VLOOKUP($FA86,EP,LOOKUPS!D$8,0)*$FF$6+VLOOKUP($FA86,BM,LOOKUPS!D$5,0)*$FG$6+VLOOKUP($FA86,DIV,LOOKUPS!D$7,0)*$FH$6++VLOOKUP($FA86,SIZE,LOOKUPS!D$11,0)*$FI$6),"",VLOOKUP($FA86,MOM,LOOKUPS!D$12,0)*$FB$6+VLOOKUP($FA86,STREV,LOOKUPS!D$10,0)*$FC$6+VLOOKUP($FA86,LTREV,LOOKUPS!D$9,0)*$FD$6+VLOOKUP($FA86,CFP,LOOKUPS!D$6,0)*$FE$6+VLOOKUP($FA86,EP,LOOKUPS!D$8,0)*$FF$6+VLOOKUP($FA86,BM,LOOKUPS!D$5,0)*$FG$6+VLOOKUP($FA86,DIV,LOOKUPS!D$7,0)*$FH$6++VLOOKUP($FA86,SIZE,LOOKUPS!D$11,0)*$FI$6)</f>
        <v/>
      </c>
      <c r="FD86" s="1" t="str">
        <f>IF(ISERROR(VLOOKUP($FA86,MOM,LOOKUPS!E$12,0)*$FB$6+VLOOKUP($FA86,STREV,LOOKUPS!E$10,0)*$FC$6+VLOOKUP($FA86,LTREV,LOOKUPS!E$9,0)*$FD$6+VLOOKUP($FA86,CFP,LOOKUPS!E$6,0)*$FE$6+VLOOKUP($FA86,EP,LOOKUPS!E$8,0)*$FF$6+VLOOKUP($FA86,BM,LOOKUPS!E$5,0)*$FG$6+VLOOKUP($FA86,DIV,LOOKUPS!E$7,0)*$FH$6++VLOOKUP($FA86,SIZE,LOOKUPS!E$11,0)*$FI$6),"",VLOOKUP($FA86,MOM,LOOKUPS!E$12,0)*$FB$6+VLOOKUP($FA86,STREV,LOOKUPS!E$10,0)*$FC$6+VLOOKUP($FA86,LTREV,LOOKUPS!E$9,0)*$FD$6+VLOOKUP($FA86,CFP,LOOKUPS!E$6,0)*$FE$6+VLOOKUP($FA86,EP,LOOKUPS!E$8,0)*$FF$6+VLOOKUP($FA86,BM,LOOKUPS!E$5,0)*$FG$6+VLOOKUP($FA86,DIV,LOOKUPS!E$7,0)*$FH$6++VLOOKUP($FA86,SIZE,LOOKUPS!E$11,0)*$FI$6)</f>
        <v/>
      </c>
      <c r="FE86" s="1" t="str">
        <f>IF(ISERROR(VLOOKUP($FA86,MOM,LOOKUPS!F$12,0)*$FB$6+VLOOKUP($FA86,STREV,LOOKUPS!F$10,0)*$FC$6+VLOOKUP($FA86,LTREV,LOOKUPS!F$9,0)*$FD$6+VLOOKUP($FA86,CFP,LOOKUPS!F$6,0)*$FE$6+VLOOKUP($FA86,EP,LOOKUPS!F$8,0)*$FF$6+VLOOKUP($FA86,BM,LOOKUPS!F$5,0)*$FG$6+VLOOKUP($FA86,DIV,LOOKUPS!F$7,0)*$FH$6++VLOOKUP($FA86,SIZE,LOOKUPS!F$11,0)*$FI$6),"",VLOOKUP($FA86,MOM,LOOKUPS!F$12,0)*$FB$6+VLOOKUP($FA86,STREV,LOOKUPS!F$10,0)*$FC$6+VLOOKUP($FA86,LTREV,LOOKUPS!F$9,0)*$FD$6+VLOOKUP($FA86,CFP,LOOKUPS!F$6,0)*$FE$6+VLOOKUP($FA86,EP,LOOKUPS!F$8,0)*$FF$6+VLOOKUP($FA86,BM,LOOKUPS!F$5,0)*$FG$6+VLOOKUP($FA86,DIV,LOOKUPS!F$7,0)*$FH$6++VLOOKUP($FA86,SIZE,LOOKUPS!F$11,0)*$FI$6)</f>
        <v/>
      </c>
      <c r="FF86" s="1" t="str">
        <f>IF(ISERROR(VLOOKUP($FA86,MOM,LOOKUPS!G$12,0)*$FB$6+VLOOKUP($FA86,STREV,LOOKUPS!G$10,0)*$FC$6+VLOOKUP($FA86,LTREV,LOOKUPS!G$9,0)*$FD$6+VLOOKUP($FA86,CFP,LOOKUPS!G$6,0)*$FE$6+VLOOKUP($FA86,EP,LOOKUPS!G$8,0)*$FF$6+VLOOKUP($FA86,BM,LOOKUPS!G$5,0)*$FG$6+VLOOKUP($FA86,DIV,LOOKUPS!G$7,0)*$FH$6++VLOOKUP($FA86,SIZE,LOOKUPS!G$11,0)*$FI$6),"",VLOOKUP($FA86,MOM,LOOKUPS!G$12,0)*$FB$6+VLOOKUP($FA86,STREV,LOOKUPS!G$10,0)*$FC$6+VLOOKUP($FA86,LTREV,LOOKUPS!G$9,0)*$FD$6+VLOOKUP($FA86,CFP,LOOKUPS!G$6,0)*$FE$6+VLOOKUP($FA86,EP,LOOKUPS!G$8,0)*$FF$6+VLOOKUP($FA86,BM,LOOKUPS!G$5,0)*$FG$6+VLOOKUP($FA86,DIV,LOOKUPS!G$7,0)*$FH$6++VLOOKUP($FA86,SIZE,LOOKUPS!G$11,0)*$FI$6)</f>
        <v/>
      </c>
      <c r="FG86" s="1" t="str">
        <f>IF(ISERROR(VLOOKUP($FA86,MOM,LOOKUPS!H$12,0)*$FB$6+VLOOKUP($FA86,STREV,LOOKUPS!H$10,0)*$FC$6+VLOOKUP($FA86,LTREV,LOOKUPS!H$9,0)*$FD$6+VLOOKUP($FA86,CFP,LOOKUPS!H$6,0)*$FE$6+VLOOKUP($FA86,EP,LOOKUPS!H$8,0)*$FF$6+VLOOKUP($FA86,BM,LOOKUPS!H$5,0)*$FG$6+VLOOKUP($FA86,DIV,LOOKUPS!H$7,0)*$FH$6++VLOOKUP($FA86,SIZE,LOOKUPS!H$11,0)*$FI$6),"",VLOOKUP($FA86,MOM,LOOKUPS!H$12,0)*$FB$6+VLOOKUP($FA86,STREV,LOOKUPS!H$10,0)*$FC$6+VLOOKUP($FA86,LTREV,LOOKUPS!H$9,0)*$FD$6+VLOOKUP($FA86,CFP,LOOKUPS!H$6,0)*$FE$6+VLOOKUP($FA86,EP,LOOKUPS!H$8,0)*$FF$6+VLOOKUP($FA86,BM,LOOKUPS!H$5,0)*$FG$6+VLOOKUP($FA86,DIV,LOOKUPS!H$7,0)*$FH$6++VLOOKUP($FA86,SIZE,LOOKUPS!H$11,0)*$FI$6)</f>
        <v/>
      </c>
      <c r="FH86" s="1" t="str">
        <f>IF(ISERROR(VLOOKUP($FA86,MOM,LOOKUPS!I$12,0)*$FB$6+VLOOKUP($FA86,STREV,LOOKUPS!I$10,0)*$FC$6+VLOOKUP($FA86,LTREV,LOOKUPS!I$9,0)*$FD$6+VLOOKUP($FA86,CFP,LOOKUPS!I$6,0)*$FE$6+VLOOKUP($FA86,EP,LOOKUPS!I$8,0)*$FF$6+VLOOKUP($FA86,BM,LOOKUPS!I$5,0)*$FG$6+VLOOKUP($FA86,DIV,LOOKUPS!I$7,0)*$FH$6++VLOOKUP($FA86,SIZE,LOOKUPS!I$11,0)*$FI$6),"",VLOOKUP($FA86,MOM,LOOKUPS!I$12,0)*$FB$6+VLOOKUP($FA86,STREV,LOOKUPS!I$10,0)*$FC$6+VLOOKUP($FA86,LTREV,LOOKUPS!I$9,0)*$FD$6+VLOOKUP($FA86,CFP,LOOKUPS!I$6,0)*$FE$6+VLOOKUP($FA86,EP,LOOKUPS!I$8,0)*$FF$6+VLOOKUP($FA86,BM,LOOKUPS!I$5,0)*$FG$6+VLOOKUP($FA86,DIV,LOOKUPS!I$7,0)*$FH$6++VLOOKUP($FA86,SIZE,LOOKUPS!I$11,0)*$FI$6)</f>
        <v/>
      </c>
      <c r="FI86" s="1" t="str">
        <f>IF(ISERROR(VLOOKUP($FA86,MOM,LOOKUPS!J$12,0)*$FB$6+VLOOKUP($FA86,STREV,LOOKUPS!J$10,0)*$FC$6+VLOOKUP($FA86,LTREV,LOOKUPS!J$9,0)*$FD$6+VLOOKUP($FA86,CFP,LOOKUPS!J$6,0)*$FE$6+VLOOKUP($FA86,EP,LOOKUPS!J$8,0)*$FF$6+VLOOKUP($FA86,BM,LOOKUPS!J$5,0)*$FG$6+VLOOKUP($FA86,DIV,LOOKUPS!J$7,0)*$FH$6++VLOOKUP($FA86,SIZE,LOOKUPS!J$11,0)*$FI$6),"",VLOOKUP($FA86,MOM,LOOKUPS!J$12,0)*$FB$6+VLOOKUP($FA86,STREV,LOOKUPS!J$10,0)*$FC$6+VLOOKUP($FA86,LTREV,LOOKUPS!J$9,0)*$FD$6+VLOOKUP($FA86,CFP,LOOKUPS!J$6,0)*$FE$6+VLOOKUP($FA86,EP,LOOKUPS!J$8,0)*$FF$6+VLOOKUP($FA86,BM,LOOKUPS!J$5,0)*$FG$6+VLOOKUP($FA86,DIV,LOOKUPS!J$7,0)*$FH$6++VLOOKUP($FA86,SIZE,LOOKUPS!J$11,0)*$FI$6)</f>
        <v/>
      </c>
      <c r="FJ86" s="1" t="str">
        <f>IF(ISERROR(VLOOKUP($FA86,MOM,LOOKUPS!K$12,0)*$FB$6+VLOOKUP($FA86,STREV,LOOKUPS!K$10,0)*$FC$6+VLOOKUP($FA86,LTREV,LOOKUPS!K$9,0)*$FD$6+VLOOKUP($FA86,CFP,LOOKUPS!K$6,0)*$FE$6+VLOOKUP($FA86,EP,LOOKUPS!K$8,0)*$FF$6+VLOOKUP($FA86,BM,LOOKUPS!K$5,0)*$FG$6+VLOOKUP($FA86,DIV,LOOKUPS!K$7,0)*$FH$6++VLOOKUP($FA86,SIZE,LOOKUPS!K$11,0)*$FI$6),"",VLOOKUP($FA86,MOM,LOOKUPS!K$12,0)*$FB$6+VLOOKUP($FA86,STREV,LOOKUPS!K$10,0)*$FC$6+VLOOKUP($FA86,LTREV,LOOKUPS!K$9,0)*$FD$6+VLOOKUP($FA86,CFP,LOOKUPS!K$6,0)*$FE$6+VLOOKUP($FA86,EP,LOOKUPS!K$8,0)*$FF$6+VLOOKUP($FA86,BM,LOOKUPS!K$5,0)*$FG$6+VLOOKUP($FA86,DIV,LOOKUPS!K$7,0)*$FH$6++VLOOKUP($FA86,SIZE,LOOKUPS!K$11,0)*$FI$6)</f>
        <v/>
      </c>
      <c r="FK86" s="1" t="str">
        <f>IF(ISERROR(VLOOKUP($FA86,MOM,LOOKUPS!L$12,0)*$FB$6+VLOOKUP($FA86,STREV,LOOKUPS!L$10,0)*$FC$6+VLOOKUP($FA86,LTREV,LOOKUPS!L$9,0)*$FD$6+VLOOKUP($FA86,CFP,LOOKUPS!L$6,0)*$FE$6+VLOOKUP($FA86,EP,LOOKUPS!L$8,0)*$FF$6+VLOOKUP($FA86,BM,LOOKUPS!L$5,0)*$FG$6+VLOOKUP($FA86,DIV,LOOKUPS!L$7,0)*$FH$6++VLOOKUP($FA86,SIZE,LOOKUPS!L$11,0)*$FI$6),"",VLOOKUP($FA86,MOM,LOOKUPS!L$12,0)*$FB$6+VLOOKUP($FA86,STREV,LOOKUPS!L$10,0)*$FC$6+VLOOKUP($FA86,LTREV,LOOKUPS!L$9,0)*$FD$6+VLOOKUP($FA86,CFP,LOOKUPS!L$6,0)*$FE$6+VLOOKUP($FA86,EP,LOOKUPS!L$8,0)*$FF$6+VLOOKUP($FA86,BM,LOOKUPS!L$5,0)*$FG$6+VLOOKUP($FA86,DIV,LOOKUPS!L$7,0)*$FH$6++VLOOKUP($FA86,SIZE,LOOKUPS!L$11,0)*$FI$6)</f>
        <v/>
      </c>
    </row>
    <row r="87" spans="1:167" x14ac:dyDescent="0.3">
      <c r="A87" s="1">
        <v>193306</v>
      </c>
      <c r="B87" s="1">
        <v>31.75</v>
      </c>
      <c r="C87" s="1">
        <v>26.34</v>
      </c>
      <c r="D87" s="1">
        <v>26.11</v>
      </c>
      <c r="E87" s="1">
        <v>23.89</v>
      </c>
      <c r="F87" s="1">
        <v>16.579999999999998</v>
      </c>
      <c r="G87" s="1">
        <v>21.86</v>
      </c>
      <c r="H87" s="1">
        <v>19.46</v>
      </c>
      <c r="I87" s="1">
        <v>19.54</v>
      </c>
      <c r="J87" s="1">
        <v>27.5</v>
      </c>
      <c r="K87" s="1">
        <v>15.55</v>
      </c>
      <c r="M87" s="1">
        <v>193207</v>
      </c>
      <c r="N87" s="1">
        <v>62.69</v>
      </c>
      <c r="O87" s="1">
        <v>53.97</v>
      </c>
      <c r="P87" s="1">
        <v>43.16</v>
      </c>
      <c r="Q87" s="1">
        <v>34.549999999999997</v>
      </c>
      <c r="R87" s="1">
        <v>65.900000000000006</v>
      </c>
      <c r="S87" s="1">
        <v>35.42</v>
      </c>
      <c r="T87" s="1">
        <v>39.590000000000003</v>
      </c>
      <c r="U87" s="1">
        <v>48.65</v>
      </c>
      <c r="V87" s="1">
        <v>43.41</v>
      </c>
      <c r="W87" s="1">
        <v>38.299999999999997</v>
      </c>
      <c r="Y87" s="1">
        <v>193706</v>
      </c>
      <c r="Z87" s="1">
        <v>-13.73</v>
      </c>
      <c r="AA87" s="1">
        <v>-7.35</v>
      </c>
      <c r="AB87" s="1">
        <v>-7.13</v>
      </c>
      <c r="AC87" s="1">
        <v>-6.84</v>
      </c>
      <c r="AD87" s="1">
        <v>-8.68</v>
      </c>
      <c r="AE87" s="1">
        <v>-6.36</v>
      </c>
      <c r="AF87" s="1">
        <v>-7.97</v>
      </c>
      <c r="AG87" s="1">
        <v>-7.1</v>
      </c>
      <c r="AH87" s="1">
        <v>-6.53</v>
      </c>
      <c r="AI87" s="1">
        <v>-7.12</v>
      </c>
      <c r="AK87">
        <v>195712</v>
      </c>
      <c r="AL87">
        <v>-3.32</v>
      </c>
      <c r="AM87">
        <v>-2.95</v>
      </c>
      <c r="AN87">
        <v>-1.92</v>
      </c>
      <c r="AO87">
        <v>-5.27</v>
      </c>
      <c r="AP87">
        <v>-2.79</v>
      </c>
      <c r="AQ87">
        <v>-2.0099999999999998</v>
      </c>
      <c r="AR87">
        <v>-1.33</v>
      </c>
      <c r="AS87">
        <v>-3.94</v>
      </c>
      <c r="AT87">
        <v>-6.09</v>
      </c>
      <c r="AU87">
        <v>-3.39</v>
      </c>
      <c r="AV87">
        <v>-2.2000000000000002</v>
      </c>
      <c r="AW87">
        <v>-3.26</v>
      </c>
      <c r="AX87">
        <v>-0.77</v>
      </c>
      <c r="AY87">
        <v>-1.07</v>
      </c>
      <c r="AZ87">
        <v>-1.58</v>
      </c>
      <c r="BA87">
        <v>-4.26</v>
      </c>
      <c r="BB87">
        <v>-3.62</v>
      </c>
      <c r="BC87">
        <v>-6.68</v>
      </c>
      <c r="BD87">
        <v>-5.49</v>
      </c>
      <c r="BF87" s="1">
        <v>195712</v>
      </c>
      <c r="BG87" s="1">
        <v>-4.01</v>
      </c>
      <c r="BH87" s="1">
        <v>-2.4500000000000002</v>
      </c>
      <c r="BI87" s="1">
        <v>-2.1800000000000002</v>
      </c>
      <c r="BJ87" s="1">
        <v>-5.19</v>
      </c>
      <c r="BK87" s="1">
        <v>-3.17</v>
      </c>
      <c r="BL87" s="1">
        <v>-1.23</v>
      </c>
      <c r="BM87" s="1">
        <v>-1.78</v>
      </c>
      <c r="BN87" s="1">
        <v>-4.28</v>
      </c>
      <c r="BO87" s="1">
        <v>-5.32</v>
      </c>
      <c r="BP87" s="1">
        <v>-4.55</v>
      </c>
      <c r="BQ87" s="1">
        <v>-1.8</v>
      </c>
      <c r="BR87" s="1">
        <v>-1.02</v>
      </c>
      <c r="BS87" s="1">
        <v>-1.45</v>
      </c>
      <c r="BT87" s="1">
        <v>-0.88</v>
      </c>
      <c r="BU87" s="1">
        <v>-2.67</v>
      </c>
      <c r="BV87" s="1">
        <v>-3.67</v>
      </c>
      <c r="BW87" s="1">
        <v>-4.91</v>
      </c>
      <c r="BX87" s="1">
        <v>-4.68</v>
      </c>
      <c r="BY87" s="1">
        <v>-5.96</v>
      </c>
      <c r="CA87" s="1">
        <v>193212</v>
      </c>
      <c r="CB87" s="1">
        <v>-12.86</v>
      </c>
      <c r="CC87" s="1">
        <v>1.37</v>
      </c>
      <c r="CD87" s="1">
        <v>-2.5099999999999998</v>
      </c>
      <c r="CE87" s="1">
        <v>-9.39</v>
      </c>
      <c r="CF87" s="1">
        <v>2.67</v>
      </c>
      <c r="CG87" s="1">
        <v>-1.08</v>
      </c>
      <c r="CH87" s="1">
        <v>0.06</v>
      </c>
      <c r="CI87" s="1">
        <v>-8.7799999999999994</v>
      </c>
      <c r="CJ87" s="1">
        <v>-9.9499999999999993</v>
      </c>
      <c r="CK87" s="1">
        <v>2.0099999999999998</v>
      </c>
      <c r="CL87" s="1">
        <v>3.33</v>
      </c>
      <c r="CM87" s="1">
        <v>-1.26</v>
      </c>
      <c r="CN87" s="1">
        <v>-0.9</v>
      </c>
      <c r="CO87" s="1">
        <v>0.61</v>
      </c>
      <c r="CP87" s="1">
        <v>-0.48</v>
      </c>
      <c r="CQ87" s="1">
        <v>-9.2799999999999994</v>
      </c>
      <c r="CR87" s="1">
        <v>-8.27</v>
      </c>
      <c r="CS87" s="1">
        <v>-7.77</v>
      </c>
      <c r="CT87" s="1">
        <v>-12.33</v>
      </c>
      <c r="CV87" s="1">
        <v>193312</v>
      </c>
      <c r="CW87" s="1">
        <v>1.34</v>
      </c>
      <c r="CX87" s="1">
        <v>7.18</v>
      </c>
      <c r="CY87" s="1">
        <v>1.33</v>
      </c>
      <c r="CZ87" s="1">
        <v>0</v>
      </c>
      <c r="DA87" s="1">
        <v>8.7100000000000009</v>
      </c>
      <c r="DB87" s="1">
        <v>3.25</v>
      </c>
      <c r="DC87" s="1">
        <v>0.41</v>
      </c>
      <c r="DD87" s="1">
        <v>2.72</v>
      </c>
      <c r="DE87" s="1">
        <v>-1.82</v>
      </c>
      <c r="DF87" s="1">
        <v>9.7100000000000009</v>
      </c>
      <c r="DG87" s="1">
        <v>7.75</v>
      </c>
      <c r="DH87" s="1">
        <v>4.0599999999999996</v>
      </c>
      <c r="DI87" s="1">
        <v>2.48</v>
      </c>
      <c r="DJ87" s="1">
        <v>-0.46</v>
      </c>
      <c r="DK87" s="1">
        <v>1.29</v>
      </c>
      <c r="DL87" s="1">
        <v>1.93</v>
      </c>
      <c r="DM87" s="1">
        <v>3.55</v>
      </c>
      <c r="DN87" s="1">
        <v>0.78</v>
      </c>
      <c r="DO87" s="1">
        <v>-5.07</v>
      </c>
      <c r="DQ87" s="1">
        <v>193212</v>
      </c>
      <c r="DR87" s="1">
        <v>-99.99</v>
      </c>
      <c r="DS87" s="1">
        <v>-9.6</v>
      </c>
      <c r="DT87" s="1">
        <v>-4.72</v>
      </c>
      <c r="DU87" s="1">
        <v>3.4</v>
      </c>
      <c r="DV87" s="1">
        <v>-11.24</v>
      </c>
      <c r="DW87" s="1">
        <v>-8.0399999999999991</v>
      </c>
      <c r="DX87" s="1">
        <v>-2.5499999999999998</v>
      </c>
      <c r="DY87" s="1">
        <v>-0.98</v>
      </c>
      <c r="DZ87" s="1">
        <v>4.0599999999999996</v>
      </c>
      <c r="EA87" s="1">
        <v>-9.68</v>
      </c>
      <c r="EB87" s="1">
        <v>-12.76</v>
      </c>
      <c r="EC87" s="1">
        <v>-6.4</v>
      </c>
      <c r="ED87" s="1">
        <v>-9.66</v>
      </c>
      <c r="EE87" s="1">
        <v>-4.2699999999999996</v>
      </c>
      <c r="EF87" s="1">
        <v>-0.74</v>
      </c>
      <c r="EG87" s="1">
        <v>-4.03</v>
      </c>
      <c r="EH87" s="1">
        <v>2.0699999999999998</v>
      </c>
      <c r="EI87" s="1">
        <v>2.64</v>
      </c>
      <c r="EJ87" s="1">
        <v>5.48</v>
      </c>
      <c r="EL87">
        <v>193212</v>
      </c>
      <c r="EM87">
        <v>4.4000000000000004</v>
      </c>
      <c r="EN87">
        <v>-8.27</v>
      </c>
      <c r="EO87">
        <v>-8.17</v>
      </c>
      <c r="EP87">
        <v>0.01</v>
      </c>
      <c r="ER87" s="1">
        <v>193306</v>
      </c>
      <c r="ES87" s="1">
        <v>3.38</v>
      </c>
      <c r="EU87" s="1">
        <v>193207</v>
      </c>
      <c r="EV87" s="1">
        <v>-1.58</v>
      </c>
      <c r="EX87" s="1">
        <v>193706</v>
      </c>
      <c r="EY87" s="1">
        <v>0.69</v>
      </c>
      <c r="FA87" s="1">
        <v>193306</v>
      </c>
      <c r="FB87" s="1" t="str">
        <f>IF(ISERROR(VLOOKUP($FA87,MOM,LOOKUPS!C$12,0)*$FB$6+VLOOKUP($FA87,STREV,LOOKUPS!C$10,0)*$FC$6+VLOOKUP($FA87,LTREV,LOOKUPS!C$9,0)*$FD$6+VLOOKUP($FA87,CFP,LOOKUPS!C$6,0)*$FE$6+VLOOKUP($FA87,EP,LOOKUPS!C$8,0)*$FF$6+VLOOKUP($FA87,BM,LOOKUPS!C$5,0)*$FG$6+VLOOKUP($FA87,DIV,LOOKUPS!C$7,0)*$FH$6++VLOOKUP($FA87,SIZE,LOOKUPS!C$11,0)*$FI$6),"",VLOOKUP($FA87,MOM,LOOKUPS!C$12,0)*$FB$6+VLOOKUP($FA87,STREV,LOOKUPS!C$10,0)*$FC$6+VLOOKUP($FA87,LTREV,LOOKUPS!C$9,0)*$FD$6+VLOOKUP($FA87,CFP,LOOKUPS!C$6,0)*$FE$6+VLOOKUP($FA87,EP,LOOKUPS!C$8,0)*$FF$6+VLOOKUP($FA87,BM,LOOKUPS!C$5,0)*$FG$6+VLOOKUP($FA87,DIV,LOOKUPS!C$7,0)*$FH$6++VLOOKUP($FA87,SIZE,LOOKUPS!C$11,0)*$FI$6)</f>
        <v/>
      </c>
      <c r="FC87" s="1" t="str">
        <f>IF(ISERROR(VLOOKUP($FA87,MOM,LOOKUPS!D$12,0)*$FB$6+VLOOKUP($FA87,STREV,LOOKUPS!D$10,0)*$FC$6+VLOOKUP($FA87,LTREV,LOOKUPS!D$9,0)*$FD$6+VLOOKUP($FA87,CFP,LOOKUPS!D$6,0)*$FE$6+VLOOKUP($FA87,EP,LOOKUPS!D$8,0)*$FF$6+VLOOKUP($FA87,BM,LOOKUPS!D$5,0)*$FG$6+VLOOKUP($FA87,DIV,LOOKUPS!D$7,0)*$FH$6++VLOOKUP($FA87,SIZE,LOOKUPS!D$11,0)*$FI$6),"",VLOOKUP($FA87,MOM,LOOKUPS!D$12,0)*$FB$6+VLOOKUP($FA87,STREV,LOOKUPS!D$10,0)*$FC$6+VLOOKUP($FA87,LTREV,LOOKUPS!D$9,0)*$FD$6+VLOOKUP($FA87,CFP,LOOKUPS!D$6,0)*$FE$6+VLOOKUP($FA87,EP,LOOKUPS!D$8,0)*$FF$6+VLOOKUP($FA87,BM,LOOKUPS!D$5,0)*$FG$6+VLOOKUP($FA87,DIV,LOOKUPS!D$7,0)*$FH$6++VLOOKUP($FA87,SIZE,LOOKUPS!D$11,0)*$FI$6)</f>
        <v/>
      </c>
      <c r="FD87" s="1" t="str">
        <f>IF(ISERROR(VLOOKUP($FA87,MOM,LOOKUPS!E$12,0)*$FB$6+VLOOKUP($FA87,STREV,LOOKUPS!E$10,0)*$FC$6+VLOOKUP($FA87,LTREV,LOOKUPS!E$9,0)*$FD$6+VLOOKUP($FA87,CFP,LOOKUPS!E$6,0)*$FE$6+VLOOKUP($FA87,EP,LOOKUPS!E$8,0)*$FF$6+VLOOKUP($FA87,BM,LOOKUPS!E$5,0)*$FG$6+VLOOKUP($FA87,DIV,LOOKUPS!E$7,0)*$FH$6++VLOOKUP($FA87,SIZE,LOOKUPS!E$11,0)*$FI$6),"",VLOOKUP($FA87,MOM,LOOKUPS!E$12,0)*$FB$6+VLOOKUP($FA87,STREV,LOOKUPS!E$10,0)*$FC$6+VLOOKUP($FA87,LTREV,LOOKUPS!E$9,0)*$FD$6+VLOOKUP($FA87,CFP,LOOKUPS!E$6,0)*$FE$6+VLOOKUP($FA87,EP,LOOKUPS!E$8,0)*$FF$6+VLOOKUP($FA87,BM,LOOKUPS!E$5,0)*$FG$6+VLOOKUP($FA87,DIV,LOOKUPS!E$7,0)*$FH$6++VLOOKUP($FA87,SIZE,LOOKUPS!E$11,0)*$FI$6)</f>
        <v/>
      </c>
      <c r="FE87" s="1" t="str">
        <f>IF(ISERROR(VLOOKUP($FA87,MOM,LOOKUPS!F$12,0)*$FB$6+VLOOKUP($FA87,STREV,LOOKUPS!F$10,0)*$FC$6+VLOOKUP($FA87,LTREV,LOOKUPS!F$9,0)*$FD$6+VLOOKUP($FA87,CFP,LOOKUPS!F$6,0)*$FE$6+VLOOKUP($FA87,EP,LOOKUPS!F$8,0)*$FF$6+VLOOKUP($FA87,BM,LOOKUPS!F$5,0)*$FG$6+VLOOKUP($FA87,DIV,LOOKUPS!F$7,0)*$FH$6++VLOOKUP($FA87,SIZE,LOOKUPS!F$11,0)*$FI$6),"",VLOOKUP($FA87,MOM,LOOKUPS!F$12,0)*$FB$6+VLOOKUP($FA87,STREV,LOOKUPS!F$10,0)*$FC$6+VLOOKUP($FA87,LTREV,LOOKUPS!F$9,0)*$FD$6+VLOOKUP($FA87,CFP,LOOKUPS!F$6,0)*$FE$6+VLOOKUP($FA87,EP,LOOKUPS!F$8,0)*$FF$6+VLOOKUP($FA87,BM,LOOKUPS!F$5,0)*$FG$6+VLOOKUP($FA87,DIV,LOOKUPS!F$7,0)*$FH$6++VLOOKUP($FA87,SIZE,LOOKUPS!F$11,0)*$FI$6)</f>
        <v/>
      </c>
      <c r="FF87" s="1" t="str">
        <f>IF(ISERROR(VLOOKUP($FA87,MOM,LOOKUPS!G$12,0)*$FB$6+VLOOKUP($FA87,STREV,LOOKUPS!G$10,0)*$FC$6+VLOOKUP($FA87,LTREV,LOOKUPS!G$9,0)*$FD$6+VLOOKUP($FA87,CFP,LOOKUPS!G$6,0)*$FE$6+VLOOKUP($FA87,EP,LOOKUPS!G$8,0)*$FF$6+VLOOKUP($FA87,BM,LOOKUPS!G$5,0)*$FG$6+VLOOKUP($FA87,DIV,LOOKUPS!G$7,0)*$FH$6++VLOOKUP($FA87,SIZE,LOOKUPS!G$11,0)*$FI$6),"",VLOOKUP($FA87,MOM,LOOKUPS!G$12,0)*$FB$6+VLOOKUP($FA87,STREV,LOOKUPS!G$10,0)*$FC$6+VLOOKUP($FA87,LTREV,LOOKUPS!G$9,0)*$FD$6+VLOOKUP($FA87,CFP,LOOKUPS!G$6,0)*$FE$6+VLOOKUP($FA87,EP,LOOKUPS!G$8,0)*$FF$6+VLOOKUP($FA87,BM,LOOKUPS!G$5,0)*$FG$6+VLOOKUP($FA87,DIV,LOOKUPS!G$7,0)*$FH$6++VLOOKUP($FA87,SIZE,LOOKUPS!G$11,0)*$FI$6)</f>
        <v/>
      </c>
      <c r="FG87" s="1" t="str">
        <f>IF(ISERROR(VLOOKUP($FA87,MOM,LOOKUPS!H$12,0)*$FB$6+VLOOKUP($FA87,STREV,LOOKUPS!H$10,0)*$FC$6+VLOOKUP($FA87,LTREV,LOOKUPS!H$9,0)*$FD$6+VLOOKUP($FA87,CFP,LOOKUPS!H$6,0)*$FE$6+VLOOKUP($FA87,EP,LOOKUPS!H$8,0)*$FF$6+VLOOKUP($FA87,BM,LOOKUPS!H$5,0)*$FG$6+VLOOKUP($FA87,DIV,LOOKUPS!H$7,0)*$FH$6++VLOOKUP($FA87,SIZE,LOOKUPS!H$11,0)*$FI$6),"",VLOOKUP($FA87,MOM,LOOKUPS!H$12,0)*$FB$6+VLOOKUP($FA87,STREV,LOOKUPS!H$10,0)*$FC$6+VLOOKUP($FA87,LTREV,LOOKUPS!H$9,0)*$FD$6+VLOOKUP($FA87,CFP,LOOKUPS!H$6,0)*$FE$6+VLOOKUP($FA87,EP,LOOKUPS!H$8,0)*$FF$6+VLOOKUP($FA87,BM,LOOKUPS!H$5,0)*$FG$6+VLOOKUP($FA87,DIV,LOOKUPS!H$7,0)*$FH$6++VLOOKUP($FA87,SIZE,LOOKUPS!H$11,0)*$FI$6)</f>
        <v/>
      </c>
      <c r="FH87" s="1" t="str">
        <f>IF(ISERROR(VLOOKUP($FA87,MOM,LOOKUPS!I$12,0)*$FB$6+VLOOKUP($FA87,STREV,LOOKUPS!I$10,0)*$FC$6+VLOOKUP($FA87,LTREV,LOOKUPS!I$9,0)*$FD$6+VLOOKUP($FA87,CFP,LOOKUPS!I$6,0)*$FE$6+VLOOKUP($FA87,EP,LOOKUPS!I$8,0)*$FF$6+VLOOKUP($FA87,BM,LOOKUPS!I$5,0)*$FG$6+VLOOKUP($FA87,DIV,LOOKUPS!I$7,0)*$FH$6++VLOOKUP($FA87,SIZE,LOOKUPS!I$11,0)*$FI$6),"",VLOOKUP($FA87,MOM,LOOKUPS!I$12,0)*$FB$6+VLOOKUP($FA87,STREV,LOOKUPS!I$10,0)*$FC$6+VLOOKUP($FA87,LTREV,LOOKUPS!I$9,0)*$FD$6+VLOOKUP($FA87,CFP,LOOKUPS!I$6,0)*$FE$6+VLOOKUP($FA87,EP,LOOKUPS!I$8,0)*$FF$6+VLOOKUP($FA87,BM,LOOKUPS!I$5,0)*$FG$6+VLOOKUP($FA87,DIV,LOOKUPS!I$7,0)*$FH$6++VLOOKUP($FA87,SIZE,LOOKUPS!I$11,0)*$FI$6)</f>
        <v/>
      </c>
      <c r="FI87" s="1" t="str">
        <f>IF(ISERROR(VLOOKUP($FA87,MOM,LOOKUPS!J$12,0)*$FB$6+VLOOKUP($FA87,STREV,LOOKUPS!J$10,0)*$FC$6+VLOOKUP($FA87,LTREV,LOOKUPS!J$9,0)*$FD$6+VLOOKUP($FA87,CFP,LOOKUPS!J$6,0)*$FE$6+VLOOKUP($FA87,EP,LOOKUPS!J$8,0)*$FF$6+VLOOKUP($FA87,BM,LOOKUPS!J$5,0)*$FG$6+VLOOKUP($FA87,DIV,LOOKUPS!J$7,0)*$FH$6++VLOOKUP($FA87,SIZE,LOOKUPS!J$11,0)*$FI$6),"",VLOOKUP($FA87,MOM,LOOKUPS!J$12,0)*$FB$6+VLOOKUP($FA87,STREV,LOOKUPS!J$10,0)*$FC$6+VLOOKUP($FA87,LTREV,LOOKUPS!J$9,0)*$FD$6+VLOOKUP($FA87,CFP,LOOKUPS!J$6,0)*$FE$6+VLOOKUP($FA87,EP,LOOKUPS!J$8,0)*$FF$6+VLOOKUP($FA87,BM,LOOKUPS!J$5,0)*$FG$6+VLOOKUP($FA87,DIV,LOOKUPS!J$7,0)*$FH$6++VLOOKUP($FA87,SIZE,LOOKUPS!J$11,0)*$FI$6)</f>
        <v/>
      </c>
      <c r="FJ87" s="1" t="str">
        <f>IF(ISERROR(VLOOKUP($FA87,MOM,LOOKUPS!K$12,0)*$FB$6+VLOOKUP($FA87,STREV,LOOKUPS!K$10,0)*$FC$6+VLOOKUP($FA87,LTREV,LOOKUPS!K$9,0)*$FD$6+VLOOKUP($FA87,CFP,LOOKUPS!K$6,0)*$FE$6+VLOOKUP($FA87,EP,LOOKUPS!K$8,0)*$FF$6+VLOOKUP($FA87,BM,LOOKUPS!K$5,0)*$FG$6+VLOOKUP($FA87,DIV,LOOKUPS!K$7,0)*$FH$6++VLOOKUP($FA87,SIZE,LOOKUPS!K$11,0)*$FI$6),"",VLOOKUP($FA87,MOM,LOOKUPS!K$12,0)*$FB$6+VLOOKUP($FA87,STREV,LOOKUPS!K$10,0)*$FC$6+VLOOKUP($FA87,LTREV,LOOKUPS!K$9,0)*$FD$6+VLOOKUP($FA87,CFP,LOOKUPS!K$6,0)*$FE$6+VLOOKUP($FA87,EP,LOOKUPS!K$8,0)*$FF$6+VLOOKUP($FA87,BM,LOOKUPS!K$5,0)*$FG$6+VLOOKUP($FA87,DIV,LOOKUPS!K$7,0)*$FH$6++VLOOKUP($FA87,SIZE,LOOKUPS!K$11,0)*$FI$6)</f>
        <v/>
      </c>
      <c r="FK87" s="1" t="str">
        <f>IF(ISERROR(VLOOKUP($FA87,MOM,LOOKUPS!L$12,0)*$FB$6+VLOOKUP($FA87,STREV,LOOKUPS!L$10,0)*$FC$6+VLOOKUP($FA87,LTREV,LOOKUPS!L$9,0)*$FD$6+VLOOKUP($FA87,CFP,LOOKUPS!L$6,0)*$FE$6+VLOOKUP($FA87,EP,LOOKUPS!L$8,0)*$FF$6+VLOOKUP($FA87,BM,LOOKUPS!L$5,0)*$FG$6+VLOOKUP($FA87,DIV,LOOKUPS!L$7,0)*$FH$6++VLOOKUP($FA87,SIZE,LOOKUPS!L$11,0)*$FI$6),"",VLOOKUP($FA87,MOM,LOOKUPS!L$12,0)*$FB$6+VLOOKUP($FA87,STREV,LOOKUPS!L$10,0)*$FC$6+VLOOKUP($FA87,LTREV,LOOKUPS!L$9,0)*$FD$6+VLOOKUP($FA87,CFP,LOOKUPS!L$6,0)*$FE$6+VLOOKUP($FA87,EP,LOOKUPS!L$8,0)*$FF$6+VLOOKUP($FA87,BM,LOOKUPS!L$5,0)*$FG$6+VLOOKUP($FA87,DIV,LOOKUPS!L$7,0)*$FH$6++VLOOKUP($FA87,SIZE,LOOKUPS!L$11,0)*$FI$6)</f>
        <v/>
      </c>
    </row>
    <row r="88" spans="1:167" x14ac:dyDescent="0.3">
      <c r="A88" s="1">
        <v>193307</v>
      </c>
      <c r="B88" s="1">
        <v>-8.7100000000000009</v>
      </c>
      <c r="C88" s="1">
        <v>-11.45</v>
      </c>
      <c r="D88" s="1">
        <v>-8.33</v>
      </c>
      <c r="E88" s="1">
        <v>-10.44</v>
      </c>
      <c r="F88" s="1">
        <v>-10.29</v>
      </c>
      <c r="G88" s="1">
        <v>-8.5</v>
      </c>
      <c r="H88" s="1">
        <v>-11.37</v>
      </c>
      <c r="I88" s="1">
        <v>-7.16</v>
      </c>
      <c r="J88" s="1">
        <v>-9.74</v>
      </c>
      <c r="K88" s="1">
        <v>-9.35</v>
      </c>
      <c r="M88" s="1">
        <v>193208</v>
      </c>
      <c r="N88" s="1">
        <v>104.56</v>
      </c>
      <c r="O88" s="1">
        <v>57.36</v>
      </c>
      <c r="P88" s="1">
        <v>57.35</v>
      </c>
      <c r="Q88" s="1">
        <v>48.02</v>
      </c>
      <c r="R88" s="1">
        <v>61.47</v>
      </c>
      <c r="S88" s="1">
        <v>58.2</v>
      </c>
      <c r="T88" s="1">
        <v>61.85</v>
      </c>
      <c r="U88" s="1">
        <v>62.62</v>
      </c>
      <c r="V88" s="1">
        <v>86.77</v>
      </c>
      <c r="W88" s="1">
        <v>73.09</v>
      </c>
      <c r="Y88" s="1">
        <v>193707</v>
      </c>
      <c r="Z88" s="1">
        <v>12.14</v>
      </c>
      <c r="AA88" s="1">
        <v>9.26</v>
      </c>
      <c r="AB88" s="1">
        <v>9.52</v>
      </c>
      <c r="AC88" s="1">
        <v>9.23</v>
      </c>
      <c r="AD88" s="1">
        <v>10.62</v>
      </c>
      <c r="AE88" s="1">
        <v>9.41</v>
      </c>
      <c r="AF88" s="1">
        <v>10.72</v>
      </c>
      <c r="AG88" s="1">
        <v>10.64</v>
      </c>
      <c r="AH88" s="1">
        <v>10.31</v>
      </c>
      <c r="AI88" s="1">
        <v>11.12</v>
      </c>
      <c r="AK88">
        <v>195801</v>
      </c>
      <c r="AL88">
        <v>20.73</v>
      </c>
      <c r="AM88">
        <v>6.57</v>
      </c>
      <c r="AN88">
        <v>8.2799999999999994</v>
      </c>
      <c r="AO88">
        <v>11.17</v>
      </c>
      <c r="AP88">
        <v>6.29</v>
      </c>
      <c r="AQ88">
        <v>7.24</v>
      </c>
      <c r="AR88">
        <v>7.57</v>
      </c>
      <c r="AS88">
        <v>9.94</v>
      </c>
      <c r="AT88">
        <v>12.13</v>
      </c>
      <c r="AU88">
        <v>6.53</v>
      </c>
      <c r="AV88">
        <v>6.06</v>
      </c>
      <c r="AW88">
        <v>7.13</v>
      </c>
      <c r="AX88">
        <v>7.35</v>
      </c>
      <c r="AY88">
        <v>7.2</v>
      </c>
      <c r="AZ88">
        <v>7.94</v>
      </c>
      <c r="BA88">
        <v>10.65</v>
      </c>
      <c r="BB88">
        <v>9.2200000000000006</v>
      </c>
      <c r="BC88">
        <v>11.82</v>
      </c>
      <c r="BD88">
        <v>12.45</v>
      </c>
      <c r="BF88" s="1">
        <v>195801</v>
      </c>
      <c r="BG88" s="1">
        <v>18.190000000000001</v>
      </c>
      <c r="BH88" s="1">
        <v>6.42</v>
      </c>
      <c r="BI88" s="1">
        <v>8.51</v>
      </c>
      <c r="BJ88" s="1">
        <v>10.86</v>
      </c>
      <c r="BK88" s="1">
        <v>6.32</v>
      </c>
      <c r="BL88" s="1">
        <v>7.18</v>
      </c>
      <c r="BM88" s="1">
        <v>8.61</v>
      </c>
      <c r="BN88" s="1">
        <v>9.9</v>
      </c>
      <c r="BO88" s="1">
        <v>10.89</v>
      </c>
      <c r="BP88" s="1">
        <v>6.85</v>
      </c>
      <c r="BQ88" s="1">
        <v>5.8</v>
      </c>
      <c r="BR88" s="1">
        <v>6.6</v>
      </c>
      <c r="BS88" s="1">
        <v>7.76</v>
      </c>
      <c r="BT88" s="1">
        <v>8.5500000000000007</v>
      </c>
      <c r="BU88" s="1">
        <v>8.68</v>
      </c>
      <c r="BV88" s="1">
        <v>9.0399999999999991</v>
      </c>
      <c r="BW88" s="1">
        <v>10.78</v>
      </c>
      <c r="BX88" s="1">
        <v>9.49</v>
      </c>
      <c r="BY88" s="1">
        <v>12.3</v>
      </c>
      <c r="CA88" s="1">
        <v>193301</v>
      </c>
      <c r="CB88" s="1">
        <v>-4.2300000000000004</v>
      </c>
      <c r="CC88" s="1">
        <v>4.13</v>
      </c>
      <c r="CD88" s="1">
        <v>2.59</v>
      </c>
      <c r="CE88" s="1">
        <v>7.29</v>
      </c>
      <c r="CF88" s="1">
        <v>2.84</v>
      </c>
      <c r="CG88" s="1">
        <v>3.7</v>
      </c>
      <c r="CH88" s="1">
        <v>3.85</v>
      </c>
      <c r="CI88" s="1">
        <v>4.0599999999999996</v>
      </c>
      <c r="CJ88" s="1">
        <v>7.84</v>
      </c>
      <c r="CK88" s="1">
        <v>2.14</v>
      </c>
      <c r="CL88" s="1">
        <v>3.53</v>
      </c>
      <c r="CM88" s="1">
        <v>6.73</v>
      </c>
      <c r="CN88" s="1">
        <v>0.67</v>
      </c>
      <c r="CO88" s="1">
        <v>4.2300000000000004</v>
      </c>
      <c r="CP88" s="1">
        <v>3.47</v>
      </c>
      <c r="CQ88" s="1">
        <v>1.99</v>
      </c>
      <c r="CR88" s="1">
        <v>6.21</v>
      </c>
      <c r="CS88" s="1">
        <v>5.48</v>
      </c>
      <c r="CT88" s="1">
        <v>10.41</v>
      </c>
      <c r="CV88" s="1">
        <v>193401</v>
      </c>
      <c r="CW88" s="1">
        <v>40.81</v>
      </c>
      <c r="CX88" s="1">
        <v>16.47</v>
      </c>
      <c r="CY88" s="1">
        <v>15.18</v>
      </c>
      <c r="CZ88" s="1">
        <v>16.43</v>
      </c>
      <c r="DA88" s="1">
        <v>16.38</v>
      </c>
      <c r="DB88" s="1">
        <v>15.91</v>
      </c>
      <c r="DC88" s="1">
        <v>17.329999999999998</v>
      </c>
      <c r="DD88" s="1">
        <v>13.5</v>
      </c>
      <c r="DE88" s="1">
        <v>16.63</v>
      </c>
      <c r="DF88" s="1">
        <v>17.52</v>
      </c>
      <c r="DG88" s="1">
        <v>15.29</v>
      </c>
      <c r="DH88" s="1">
        <v>16.66</v>
      </c>
      <c r="DI88" s="1">
        <v>15.18</v>
      </c>
      <c r="DJ88" s="1">
        <v>17.809999999999999</v>
      </c>
      <c r="DK88" s="1">
        <v>16.850000000000001</v>
      </c>
      <c r="DL88" s="1">
        <v>11.06</v>
      </c>
      <c r="DM88" s="1">
        <v>16.04</v>
      </c>
      <c r="DN88" s="1">
        <v>10.92</v>
      </c>
      <c r="DO88" s="1">
        <v>23.76</v>
      </c>
      <c r="DQ88" s="1">
        <v>193301</v>
      </c>
      <c r="DR88" s="1">
        <v>-99.99</v>
      </c>
      <c r="DS88" s="1">
        <v>3.26</v>
      </c>
      <c r="DT88" s="1">
        <v>4.63</v>
      </c>
      <c r="DU88" s="1">
        <v>2.46</v>
      </c>
      <c r="DV88" s="1">
        <v>4.04</v>
      </c>
      <c r="DW88" s="1">
        <v>4.37</v>
      </c>
      <c r="DX88" s="1">
        <v>5.26</v>
      </c>
      <c r="DY88" s="1">
        <v>2.89</v>
      </c>
      <c r="DZ88" s="1">
        <v>1.33</v>
      </c>
      <c r="EA88" s="1">
        <v>2.13</v>
      </c>
      <c r="EB88" s="1">
        <v>5.9</v>
      </c>
      <c r="EC88" s="1">
        <v>1.73</v>
      </c>
      <c r="ED88" s="1">
        <v>6.98</v>
      </c>
      <c r="EE88" s="1">
        <v>3.12</v>
      </c>
      <c r="EF88" s="1">
        <v>7.5</v>
      </c>
      <c r="EG88" s="1">
        <v>1.04</v>
      </c>
      <c r="EH88" s="1">
        <v>4.7300000000000004</v>
      </c>
      <c r="EI88" s="1">
        <v>2.5499999999999998</v>
      </c>
      <c r="EJ88" s="1">
        <v>0.12</v>
      </c>
      <c r="EL88">
        <v>193301</v>
      </c>
      <c r="EM88">
        <v>1.25</v>
      </c>
      <c r="EN88">
        <v>0.69</v>
      </c>
      <c r="EO88">
        <v>6.23</v>
      </c>
      <c r="EP88">
        <v>0.01</v>
      </c>
      <c r="ER88" s="1">
        <v>193307</v>
      </c>
      <c r="ES88" s="1">
        <v>0.39</v>
      </c>
      <c r="EU88" s="1">
        <v>193208</v>
      </c>
      <c r="EV88" s="1">
        <v>-19.899999999999999</v>
      </c>
      <c r="EX88" s="1">
        <v>193707</v>
      </c>
      <c r="EY88" s="1">
        <v>-1.2</v>
      </c>
      <c r="FA88" s="1">
        <v>193307</v>
      </c>
      <c r="FB88" s="1" t="str">
        <f>IF(ISERROR(VLOOKUP($FA88,MOM,LOOKUPS!C$12,0)*$FB$6+VLOOKUP($FA88,STREV,LOOKUPS!C$10,0)*$FC$6+VLOOKUP($FA88,LTREV,LOOKUPS!C$9,0)*$FD$6+VLOOKUP($FA88,CFP,LOOKUPS!C$6,0)*$FE$6+VLOOKUP($FA88,EP,LOOKUPS!C$8,0)*$FF$6+VLOOKUP($FA88,BM,LOOKUPS!C$5,0)*$FG$6+VLOOKUP($FA88,DIV,LOOKUPS!C$7,0)*$FH$6++VLOOKUP($FA88,SIZE,LOOKUPS!C$11,0)*$FI$6),"",VLOOKUP($FA88,MOM,LOOKUPS!C$12,0)*$FB$6+VLOOKUP($FA88,STREV,LOOKUPS!C$10,0)*$FC$6+VLOOKUP($FA88,LTREV,LOOKUPS!C$9,0)*$FD$6+VLOOKUP($FA88,CFP,LOOKUPS!C$6,0)*$FE$6+VLOOKUP($FA88,EP,LOOKUPS!C$8,0)*$FF$6+VLOOKUP($FA88,BM,LOOKUPS!C$5,0)*$FG$6+VLOOKUP($FA88,DIV,LOOKUPS!C$7,0)*$FH$6++VLOOKUP($FA88,SIZE,LOOKUPS!C$11,0)*$FI$6)</f>
        <v/>
      </c>
      <c r="FC88" s="1" t="str">
        <f>IF(ISERROR(VLOOKUP($FA88,MOM,LOOKUPS!D$12,0)*$FB$6+VLOOKUP($FA88,STREV,LOOKUPS!D$10,0)*$FC$6+VLOOKUP($FA88,LTREV,LOOKUPS!D$9,0)*$FD$6+VLOOKUP($FA88,CFP,LOOKUPS!D$6,0)*$FE$6+VLOOKUP($FA88,EP,LOOKUPS!D$8,0)*$FF$6+VLOOKUP($FA88,BM,LOOKUPS!D$5,0)*$FG$6+VLOOKUP($FA88,DIV,LOOKUPS!D$7,0)*$FH$6++VLOOKUP($FA88,SIZE,LOOKUPS!D$11,0)*$FI$6),"",VLOOKUP($FA88,MOM,LOOKUPS!D$12,0)*$FB$6+VLOOKUP($FA88,STREV,LOOKUPS!D$10,0)*$FC$6+VLOOKUP($FA88,LTREV,LOOKUPS!D$9,0)*$FD$6+VLOOKUP($FA88,CFP,LOOKUPS!D$6,0)*$FE$6+VLOOKUP($FA88,EP,LOOKUPS!D$8,0)*$FF$6+VLOOKUP($FA88,BM,LOOKUPS!D$5,0)*$FG$6+VLOOKUP($FA88,DIV,LOOKUPS!D$7,0)*$FH$6++VLOOKUP($FA88,SIZE,LOOKUPS!D$11,0)*$FI$6)</f>
        <v/>
      </c>
      <c r="FD88" s="1" t="str">
        <f>IF(ISERROR(VLOOKUP($FA88,MOM,LOOKUPS!E$12,0)*$FB$6+VLOOKUP($FA88,STREV,LOOKUPS!E$10,0)*$FC$6+VLOOKUP($FA88,LTREV,LOOKUPS!E$9,0)*$FD$6+VLOOKUP($FA88,CFP,LOOKUPS!E$6,0)*$FE$6+VLOOKUP($FA88,EP,LOOKUPS!E$8,0)*$FF$6+VLOOKUP($FA88,BM,LOOKUPS!E$5,0)*$FG$6+VLOOKUP($FA88,DIV,LOOKUPS!E$7,0)*$FH$6++VLOOKUP($FA88,SIZE,LOOKUPS!E$11,0)*$FI$6),"",VLOOKUP($FA88,MOM,LOOKUPS!E$12,0)*$FB$6+VLOOKUP($FA88,STREV,LOOKUPS!E$10,0)*$FC$6+VLOOKUP($FA88,LTREV,LOOKUPS!E$9,0)*$FD$6+VLOOKUP($FA88,CFP,LOOKUPS!E$6,0)*$FE$6+VLOOKUP($FA88,EP,LOOKUPS!E$8,0)*$FF$6+VLOOKUP($FA88,BM,LOOKUPS!E$5,0)*$FG$6+VLOOKUP($FA88,DIV,LOOKUPS!E$7,0)*$FH$6++VLOOKUP($FA88,SIZE,LOOKUPS!E$11,0)*$FI$6)</f>
        <v/>
      </c>
      <c r="FE88" s="1" t="str">
        <f>IF(ISERROR(VLOOKUP($FA88,MOM,LOOKUPS!F$12,0)*$FB$6+VLOOKUP($FA88,STREV,LOOKUPS!F$10,0)*$FC$6+VLOOKUP($FA88,LTREV,LOOKUPS!F$9,0)*$FD$6+VLOOKUP($FA88,CFP,LOOKUPS!F$6,0)*$FE$6+VLOOKUP($FA88,EP,LOOKUPS!F$8,0)*$FF$6+VLOOKUP($FA88,BM,LOOKUPS!F$5,0)*$FG$6+VLOOKUP($FA88,DIV,LOOKUPS!F$7,0)*$FH$6++VLOOKUP($FA88,SIZE,LOOKUPS!F$11,0)*$FI$6),"",VLOOKUP($FA88,MOM,LOOKUPS!F$12,0)*$FB$6+VLOOKUP($FA88,STREV,LOOKUPS!F$10,0)*$FC$6+VLOOKUP($FA88,LTREV,LOOKUPS!F$9,0)*$FD$6+VLOOKUP($FA88,CFP,LOOKUPS!F$6,0)*$FE$6+VLOOKUP($FA88,EP,LOOKUPS!F$8,0)*$FF$6+VLOOKUP($FA88,BM,LOOKUPS!F$5,0)*$FG$6+VLOOKUP($FA88,DIV,LOOKUPS!F$7,0)*$FH$6++VLOOKUP($FA88,SIZE,LOOKUPS!F$11,0)*$FI$6)</f>
        <v/>
      </c>
      <c r="FF88" s="1" t="str">
        <f>IF(ISERROR(VLOOKUP($FA88,MOM,LOOKUPS!G$12,0)*$FB$6+VLOOKUP($FA88,STREV,LOOKUPS!G$10,0)*$FC$6+VLOOKUP($FA88,LTREV,LOOKUPS!G$9,0)*$FD$6+VLOOKUP($FA88,CFP,LOOKUPS!G$6,0)*$FE$6+VLOOKUP($FA88,EP,LOOKUPS!G$8,0)*$FF$6+VLOOKUP($FA88,BM,LOOKUPS!G$5,0)*$FG$6+VLOOKUP($FA88,DIV,LOOKUPS!G$7,0)*$FH$6++VLOOKUP($FA88,SIZE,LOOKUPS!G$11,0)*$FI$6),"",VLOOKUP($FA88,MOM,LOOKUPS!G$12,0)*$FB$6+VLOOKUP($FA88,STREV,LOOKUPS!G$10,0)*$FC$6+VLOOKUP($FA88,LTREV,LOOKUPS!G$9,0)*$FD$6+VLOOKUP($FA88,CFP,LOOKUPS!G$6,0)*$FE$6+VLOOKUP($FA88,EP,LOOKUPS!G$8,0)*$FF$6+VLOOKUP($FA88,BM,LOOKUPS!G$5,0)*$FG$6+VLOOKUP($FA88,DIV,LOOKUPS!G$7,0)*$FH$6++VLOOKUP($FA88,SIZE,LOOKUPS!G$11,0)*$FI$6)</f>
        <v/>
      </c>
      <c r="FG88" s="1" t="str">
        <f>IF(ISERROR(VLOOKUP($FA88,MOM,LOOKUPS!H$12,0)*$FB$6+VLOOKUP($FA88,STREV,LOOKUPS!H$10,0)*$FC$6+VLOOKUP($FA88,LTREV,LOOKUPS!H$9,0)*$FD$6+VLOOKUP($FA88,CFP,LOOKUPS!H$6,0)*$FE$6+VLOOKUP($FA88,EP,LOOKUPS!H$8,0)*$FF$6+VLOOKUP($FA88,BM,LOOKUPS!H$5,0)*$FG$6+VLOOKUP($FA88,DIV,LOOKUPS!H$7,0)*$FH$6++VLOOKUP($FA88,SIZE,LOOKUPS!H$11,0)*$FI$6),"",VLOOKUP($FA88,MOM,LOOKUPS!H$12,0)*$FB$6+VLOOKUP($FA88,STREV,LOOKUPS!H$10,0)*$FC$6+VLOOKUP($FA88,LTREV,LOOKUPS!H$9,0)*$FD$6+VLOOKUP($FA88,CFP,LOOKUPS!H$6,0)*$FE$6+VLOOKUP($FA88,EP,LOOKUPS!H$8,0)*$FF$6+VLOOKUP($FA88,BM,LOOKUPS!H$5,0)*$FG$6+VLOOKUP($FA88,DIV,LOOKUPS!H$7,0)*$FH$6++VLOOKUP($FA88,SIZE,LOOKUPS!H$11,0)*$FI$6)</f>
        <v/>
      </c>
      <c r="FH88" s="1" t="str">
        <f>IF(ISERROR(VLOOKUP($FA88,MOM,LOOKUPS!I$12,0)*$FB$6+VLOOKUP($FA88,STREV,LOOKUPS!I$10,0)*$FC$6+VLOOKUP($FA88,LTREV,LOOKUPS!I$9,0)*$FD$6+VLOOKUP($FA88,CFP,LOOKUPS!I$6,0)*$FE$6+VLOOKUP($FA88,EP,LOOKUPS!I$8,0)*$FF$6+VLOOKUP($FA88,BM,LOOKUPS!I$5,0)*$FG$6+VLOOKUP($FA88,DIV,LOOKUPS!I$7,0)*$FH$6++VLOOKUP($FA88,SIZE,LOOKUPS!I$11,0)*$FI$6),"",VLOOKUP($FA88,MOM,LOOKUPS!I$12,0)*$FB$6+VLOOKUP($FA88,STREV,LOOKUPS!I$10,0)*$FC$6+VLOOKUP($FA88,LTREV,LOOKUPS!I$9,0)*$FD$6+VLOOKUP($FA88,CFP,LOOKUPS!I$6,0)*$FE$6+VLOOKUP($FA88,EP,LOOKUPS!I$8,0)*$FF$6+VLOOKUP($FA88,BM,LOOKUPS!I$5,0)*$FG$6+VLOOKUP($FA88,DIV,LOOKUPS!I$7,0)*$FH$6++VLOOKUP($FA88,SIZE,LOOKUPS!I$11,0)*$FI$6)</f>
        <v/>
      </c>
      <c r="FI88" s="1" t="str">
        <f>IF(ISERROR(VLOOKUP($FA88,MOM,LOOKUPS!J$12,0)*$FB$6+VLOOKUP($FA88,STREV,LOOKUPS!J$10,0)*$FC$6+VLOOKUP($FA88,LTREV,LOOKUPS!J$9,0)*$FD$6+VLOOKUP($FA88,CFP,LOOKUPS!J$6,0)*$FE$6+VLOOKUP($FA88,EP,LOOKUPS!J$8,0)*$FF$6+VLOOKUP($FA88,BM,LOOKUPS!J$5,0)*$FG$6+VLOOKUP($FA88,DIV,LOOKUPS!J$7,0)*$FH$6++VLOOKUP($FA88,SIZE,LOOKUPS!J$11,0)*$FI$6),"",VLOOKUP($FA88,MOM,LOOKUPS!J$12,0)*$FB$6+VLOOKUP($FA88,STREV,LOOKUPS!J$10,0)*$FC$6+VLOOKUP($FA88,LTREV,LOOKUPS!J$9,0)*$FD$6+VLOOKUP($FA88,CFP,LOOKUPS!J$6,0)*$FE$6+VLOOKUP($FA88,EP,LOOKUPS!J$8,0)*$FF$6+VLOOKUP($FA88,BM,LOOKUPS!J$5,0)*$FG$6+VLOOKUP($FA88,DIV,LOOKUPS!J$7,0)*$FH$6++VLOOKUP($FA88,SIZE,LOOKUPS!J$11,0)*$FI$6)</f>
        <v/>
      </c>
      <c r="FJ88" s="1" t="str">
        <f>IF(ISERROR(VLOOKUP($FA88,MOM,LOOKUPS!K$12,0)*$FB$6+VLOOKUP($FA88,STREV,LOOKUPS!K$10,0)*$FC$6+VLOOKUP($FA88,LTREV,LOOKUPS!K$9,0)*$FD$6+VLOOKUP($FA88,CFP,LOOKUPS!K$6,0)*$FE$6+VLOOKUP($FA88,EP,LOOKUPS!K$8,0)*$FF$6+VLOOKUP($FA88,BM,LOOKUPS!K$5,0)*$FG$6+VLOOKUP($FA88,DIV,LOOKUPS!K$7,0)*$FH$6++VLOOKUP($FA88,SIZE,LOOKUPS!K$11,0)*$FI$6),"",VLOOKUP($FA88,MOM,LOOKUPS!K$12,0)*$FB$6+VLOOKUP($FA88,STREV,LOOKUPS!K$10,0)*$FC$6+VLOOKUP($FA88,LTREV,LOOKUPS!K$9,0)*$FD$6+VLOOKUP($FA88,CFP,LOOKUPS!K$6,0)*$FE$6+VLOOKUP($FA88,EP,LOOKUPS!K$8,0)*$FF$6+VLOOKUP($FA88,BM,LOOKUPS!K$5,0)*$FG$6+VLOOKUP($FA88,DIV,LOOKUPS!K$7,0)*$FH$6++VLOOKUP($FA88,SIZE,LOOKUPS!K$11,0)*$FI$6)</f>
        <v/>
      </c>
      <c r="FK88" s="1" t="str">
        <f>IF(ISERROR(VLOOKUP($FA88,MOM,LOOKUPS!L$12,0)*$FB$6+VLOOKUP($FA88,STREV,LOOKUPS!L$10,0)*$FC$6+VLOOKUP($FA88,LTREV,LOOKUPS!L$9,0)*$FD$6+VLOOKUP($FA88,CFP,LOOKUPS!L$6,0)*$FE$6+VLOOKUP($FA88,EP,LOOKUPS!L$8,0)*$FF$6+VLOOKUP($FA88,BM,LOOKUPS!L$5,0)*$FG$6+VLOOKUP($FA88,DIV,LOOKUPS!L$7,0)*$FH$6++VLOOKUP($FA88,SIZE,LOOKUPS!L$11,0)*$FI$6),"",VLOOKUP($FA88,MOM,LOOKUPS!L$12,0)*$FB$6+VLOOKUP($FA88,STREV,LOOKUPS!L$10,0)*$FC$6+VLOOKUP($FA88,LTREV,LOOKUPS!L$9,0)*$FD$6+VLOOKUP($FA88,CFP,LOOKUPS!L$6,0)*$FE$6+VLOOKUP($FA88,EP,LOOKUPS!L$8,0)*$FF$6+VLOOKUP($FA88,BM,LOOKUPS!L$5,0)*$FG$6+VLOOKUP($FA88,DIV,LOOKUPS!L$7,0)*$FH$6++VLOOKUP($FA88,SIZE,LOOKUPS!L$11,0)*$FI$6)</f>
        <v/>
      </c>
    </row>
    <row r="89" spans="1:167" x14ac:dyDescent="0.3">
      <c r="A89" s="1">
        <v>193308</v>
      </c>
      <c r="B89" s="1">
        <v>4.83</v>
      </c>
      <c r="C89" s="1">
        <v>3.83</v>
      </c>
      <c r="D89" s="1">
        <v>12.1</v>
      </c>
      <c r="E89" s="1">
        <v>12.06</v>
      </c>
      <c r="F89" s="1">
        <v>13.42</v>
      </c>
      <c r="G89" s="1">
        <v>15.41</v>
      </c>
      <c r="H89" s="1">
        <v>13.73</v>
      </c>
      <c r="I89" s="1">
        <v>14.08</v>
      </c>
      <c r="J89" s="1">
        <v>12.35</v>
      </c>
      <c r="K89" s="1">
        <v>10.79</v>
      </c>
      <c r="M89" s="1">
        <v>193209</v>
      </c>
      <c r="N89" s="1">
        <v>1.95</v>
      </c>
      <c r="O89" s="1">
        <v>-3.01</v>
      </c>
      <c r="P89" s="1">
        <v>-2.17</v>
      </c>
      <c r="Q89" s="1">
        <v>-0.81</v>
      </c>
      <c r="R89" s="1">
        <v>-4.54</v>
      </c>
      <c r="S89" s="1">
        <v>-6.78</v>
      </c>
      <c r="T89" s="1">
        <v>-6.95</v>
      </c>
      <c r="U89" s="1">
        <v>-6.36</v>
      </c>
      <c r="V89" s="1">
        <v>-12.64</v>
      </c>
      <c r="W89" s="1">
        <v>-20.59</v>
      </c>
      <c r="Y89" s="1">
        <v>193708</v>
      </c>
      <c r="Z89" s="1">
        <v>-9.34</v>
      </c>
      <c r="AA89" s="1">
        <v>-6.12</v>
      </c>
      <c r="AB89" s="1">
        <v>-5.82</v>
      </c>
      <c r="AC89" s="1">
        <v>-4.5999999999999996</v>
      </c>
      <c r="AD89" s="1">
        <v>-5.96</v>
      </c>
      <c r="AE89" s="1">
        <v>-5.45</v>
      </c>
      <c r="AF89" s="1">
        <v>-4.5599999999999996</v>
      </c>
      <c r="AG89" s="1">
        <v>-5.1100000000000003</v>
      </c>
      <c r="AH89" s="1">
        <v>-4.78</v>
      </c>
      <c r="AI89" s="1">
        <v>-3.58</v>
      </c>
      <c r="AK89">
        <v>195802</v>
      </c>
      <c r="AL89">
        <v>-3.99</v>
      </c>
      <c r="AM89">
        <v>-1.3</v>
      </c>
      <c r="AN89">
        <v>-0.18</v>
      </c>
      <c r="AO89">
        <v>-0.16</v>
      </c>
      <c r="AP89">
        <v>-1.43</v>
      </c>
      <c r="AQ89">
        <v>-0.69</v>
      </c>
      <c r="AR89">
        <v>0.02</v>
      </c>
      <c r="AS89">
        <v>0.63</v>
      </c>
      <c r="AT89">
        <v>-1.06</v>
      </c>
      <c r="AU89">
        <v>-1.36</v>
      </c>
      <c r="AV89">
        <v>-1.5</v>
      </c>
      <c r="AW89">
        <v>-1.02</v>
      </c>
      <c r="AX89">
        <v>-0.37</v>
      </c>
      <c r="AY89">
        <v>0.1</v>
      </c>
      <c r="AZ89">
        <v>-0.06</v>
      </c>
      <c r="BA89">
        <v>-0.41</v>
      </c>
      <c r="BB89">
        <v>1.67</v>
      </c>
      <c r="BC89">
        <v>-1.43</v>
      </c>
      <c r="BD89">
        <v>-0.69</v>
      </c>
      <c r="BF89" s="1">
        <v>195802</v>
      </c>
      <c r="BG89" s="1">
        <v>-4.71</v>
      </c>
      <c r="BH89" s="1">
        <v>-0.87</v>
      </c>
      <c r="BI89" s="1">
        <v>-0.16</v>
      </c>
      <c r="BJ89" s="1">
        <v>-0.25</v>
      </c>
      <c r="BK89" s="1">
        <v>-0.89</v>
      </c>
      <c r="BL89" s="1">
        <v>-0.21</v>
      </c>
      <c r="BM89" s="1">
        <v>-0.54</v>
      </c>
      <c r="BN89" s="1">
        <v>-7.0000000000000007E-2</v>
      </c>
      <c r="BO89" s="1">
        <v>-0.28999999999999998</v>
      </c>
      <c r="BP89" s="1">
        <v>-3.02</v>
      </c>
      <c r="BQ89" s="1">
        <v>1.24</v>
      </c>
      <c r="BR89" s="1">
        <v>-0.84</v>
      </c>
      <c r="BS89" s="1">
        <v>0.42</v>
      </c>
      <c r="BT89" s="1">
        <v>-0.21</v>
      </c>
      <c r="BU89" s="1">
        <v>-0.86</v>
      </c>
      <c r="BV89" s="1">
        <v>0.02</v>
      </c>
      <c r="BW89" s="1">
        <v>-0.17</v>
      </c>
      <c r="BX89" s="1">
        <v>0.57999999999999996</v>
      </c>
      <c r="BY89" s="1">
        <v>-1.17</v>
      </c>
      <c r="CA89" s="1">
        <v>193302</v>
      </c>
      <c r="CB89" s="1">
        <v>-3.76</v>
      </c>
      <c r="CC89" s="1">
        <v>-14.7</v>
      </c>
      <c r="CD89" s="1">
        <v>-17.12</v>
      </c>
      <c r="CE89" s="1">
        <v>-16.239999999999998</v>
      </c>
      <c r="CF89" s="1">
        <v>-15</v>
      </c>
      <c r="CG89" s="1">
        <v>-17.149999999999999</v>
      </c>
      <c r="CH89" s="1">
        <v>-16.55</v>
      </c>
      <c r="CI89" s="1">
        <v>-15.29</v>
      </c>
      <c r="CJ89" s="1">
        <v>-16.670000000000002</v>
      </c>
      <c r="CK89" s="1">
        <v>-14.8</v>
      </c>
      <c r="CL89" s="1">
        <v>-15.19</v>
      </c>
      <c r="CM89" s="1">
        <v>-14.11</v>
      </c>
      <c r="CN89" s="1">
        <v>-20.239999999999998</v>
      </c>
      <c r="CO89" s="1">
        <v>-18.13</v>
      </c>
      <c r="CP89" s="1">
        <v>-14.98</v>
      </c>
      <c r="CQ89" s="1">
        <v>-15.19</v>
      </c>
      <c r="CR89" s="1">
        <v>-15.39</v>
      </c>
      <c r="CS89" s="1">
        <v>-18.03</v>
      </c>
      <c r="CT89" s="1">
        <v>-15.18</v>
      </c>
      <c r="CV89" s="1">
        <v>193402</v>
      </c>
      <c r="CW89" s="1">
        <v>2.1800000000000002</v>
      </c>
      <c r="CX89" s="1">
        <v>-1.34</v>
      </c>
      <c r="CY89" s="1">
        <v>-1.62</v>
      </c>
      <c r="CZ89" s="1">
        <v>1.9</v>
      </c>
      <c r="DA89" s="1">
        <v>-1.88</v>
      </c>
      <c r="DB89" s="1">
        <v>-0.84</v>
      </c>
      <c r="DC89" s="1">
        <v>-2.0699999999999998</v>
      </c>
      <c r="DD89" s="1">
        <v>-0.87</v>
      </c>
      <c r="DE89" s="1">
        <v>3.26</v>
      </c>
      <c r="DF89" s="1">
        <v>-2.04</v>
      </c>
      <c r="DG89" s="1">
        <v>-1.73</v>
      </c>
      <c r="DH89" s="1">
        <v>-0.22</v>
      </c>
      <c r="DI89" s="1">
        <v>-1.43</v>
      </c>
      <c r="DJ89" s="1">
        <v>-0.48</v>
      </c>
      <c r="DK89" s="1">
        <v>-3.65</v>
      </c>
      <c r="DL89" s="1">
        <v>-0.97</v>
      </c>
      <c r="DM89" s="1">
        <v>-0.77</v>
      </c>
      <c r="DN89" s="1">
        <v>4.74</v>
      </c>
      <c r="DO89" s="1">
        <v>1.41</v>
      </c>
      <c r="DQ89" s="1">
        <v>193302</v>
      </c>
      <c r="DR89" s="1">
        <v>-99.99</v>
      </c>
      <c r="DS89" s="1">
        <v>-15.05</v>
      </c>
      <c r="DT89" s="1">
        <v>-16.239999999999998</v>
      </c>
      <c r="DU89" s="1">
        <v>-15.23</v>
      </c>
      <c r="DV89" s="1">
        <v>-11.51</v>
      </c>
      <c r="DW89" s="1">
        <v>-19.3</v>
      </c>
      <c r="DX89" s="1">
        <v>-16.829999999999998</v>
      </c>
      <c r="DY89" s="1">
        <v>-14.53</v>
      </c>
      <c r="DZ89" s="1">
        <v>-15.61</v>
      </c>
      <c r="EA89" s="1">
        <v>-12.41</v>
      </c>
      <c r="EB89" s="1">
        <v>-10.64</v>
      </c>
      <c r="EC89" s="1">
        <v>-21.91</v>
      </c>
      <c r="ED89" s="1">
        <v>-16.72</v>
      </c>
      <c r="EE89" s="1">
        <v>-16.02</v>
      </c>
      <c r="EF89" s="1">
        <v>-17.670000000000002</v>
      </c>
      <c r="EG89" s="1">
        <v>-14.6</v>
      </c>
      <c r="EH89" s="1">
        <v>-14.47</v>
      </c>
      <c r="EI89" s="1">
        <v>-15.94</v>
      </c>
      <c r="EJ89" s="1">
        <v>-15.28</v>
      </c>
      <c r="EL89">
        <v>193302</v>
      </c>
      <c r="EM89">
        <v>-15.24</v>
      </c>
      <c r="EN89">
        <v>-2.75</v>
      </c>
      <c r="EO89">
        <v>-2.73</v>
      </c>
      <c r="EP89">
        <v>-0.03</v>
      </c>
      <c r="ER89" s="1">
        <v>193308</v>
      </c>
      <c r="ES89" s="1">
        <v>7.55</v>
      </c>
      <c r="EU89" s="1">
        <v>193209</v>
      </c>
      <c r="EV89" s="1">
        <v>9.5500000000000007</v>
      </c>
      <c r="EX89" s="1">
        <v>193708</v>
      </c>
      <c r="EY89" s="1">
        <v>-2.12</v>
      </c>
      <c r="FA89" s="1">
        <v>193308</v>
      </c>
      <c r="FB89" s="1" t="str">
        <f>IF(ISERROR(VLOOKUP($FA89,MOM,LOOKUPS!C$12,0)*$FB$6+VLOOKUP($FA89,STREV,LOOKUPS!C$10,0)*$FC$6+VLOOKUP($FA89,LTREV,LOOKUPS!C$9,0)*$FD$6+VLOOKUP($FA89,CFP,LOOKUPS!C$6,0)*$FE$6+VLOOKUP($FA89,EP,LOOKUPS!C$8,0)*$FF$6+VLOOKUP($FA89,BM,LOOKUPS!C$5,0)*$FG$6+VLOOKUP($FA89,DIV,LOOKUPS!C$7,0)*$FH$6++VLOOKUP($FA89,SIZE,LOOKUPS!C$11,0)*$FI$6),"",VLOOKUP($FA89,MOM,LOOKUPS!C$12,0)*$FB$6+VLOOKUP($FA89,STREV,LOOKUPS!C$10,0)*$FC$6+VLOOKUP($FA89,LTREV,LOOKUPS!C$9,0)*$FD$6+VLOOKUP($FA89,CFP,LOOKUPS!C$6,0)*$FE$6+VLOOKUP($FA89,EP,LOOKUPS!C$8,0)*$FF$6+VLOOKUP($FA89,BM,LOOKUPS!C$5,0)*$FG$6+VLOOKUP($FA89,DIV,LOOKUPS!C$7,0)*$FH$6++VLOOKUP($FA89,SIZE,LOOKUPS!C$11,0)*$FI$6)</f>
        <v/>
      </c>
      <c r="FC89" s="1" t="str">
        <f>IF(ISERROR(VLOOKUP($FA89,MOM,LOOKUPS!D$12,0)*$FB$6+VLOOKUP($FA89,STREV,LOOKUPS!D$10,0)*$FC$6+VLOOKUP($FA89,LTREV,LOOKUPS!D$9,0)*$FD$6+VLOOKUP($FA89,CFP,LOOKUPS!D$6,0)*$FE$6+VLOOKUP($FA89,EP,LOOKUPS!D$8,0)*$FF$6+VLOOKUP($FA89,BM,LOOKUPS!D$5,0)*$FG$6+VLOOKUP($FA89,DIV,LOOKUPS!D$7,0)*$FH$6++VLOOKUP($FA89,SIZE,LOOKUPS!D$11,0)*$FI$6),"",VLOOKUP($FA89,MOM,LOOKUPS!D$12,0)*$FB$6+VLOOKUP($FA89,STREV,LOOKUPS!D$10,0)*$FC$6+VLOOKUP($FA89,LTREV,LOOKUPS!D$9,0)*$FD$6+VLOOKUP($FA89,CFP,LOOKUPS!D$6,0)*$FE$6+VLOOKUP($FA89,EP,LOOKUPS!D$8,0)*$FF$6+VLOOKUP($FA89,BM,LOOKUPS!D$5,0)*$FG$6+VLOOKUP($FA89,DIV,LOOKUPS!D$7,0)*$FH$6++VLOOKUP($FA89,SIZE,LOOKUPS!D$11,0)*$FI$6)</f>
        <v/>
      </c>
      <c r="FD89" s="1" t="str">
        <f>IF(ISERROR(VLOOKUP($FA89,MOM,LOOKUPS!E$12,0)*$FB$6+VLOOKUP($FA89,STREV,LOOKUPS!E$10,0)*$FC$6+VLOOKUP($FA89,LTREV,LOOKUPS!E$9,0)*$FD$6+VLOOKUP($FA89,CFP,LOOKUPS!E$6,0)*$FE$6+VLOOKUP($FA89,EP,LOOKUPS!E$8,0)*$FF$6+VLOOKUP($FA89,BM,LOOKUPS!E$5,0)*$FG$6+VLOOKUP($FA89,DIV,LOOKUPS!E$7,0)*$FH$6++VLOOKUP($FA89,SIZE,LOOKUPS!E$11,0)*$FI$6),"",VLOOKUP($FA89,MOM,LOOKUPS!E$12,0)*$FB$6+VLOOKUP($FA89,STREV,LOOKUPS!E$10,0)*$FC$6+VLOOKUP($FA89,LTREV,LOOKUPS!E$9,0)*$FD$6+VLOOKUP($FA89,CFP,LOOKUPS!E$6,0)*$FE$6+VLOOKUP($FA89,EP,LOOKUPS!E$8,0)*$FF$6+VLOOKUP($FA89,BM,LOOKUPS!E$5,0)*$FG$6+VLOOKUP($FA89,DIV,LOOKUPS!E$7,0)*$FH$6++VLOOKUP($FA89,SIZE,LOOKUPS!E$11,0)*$FI$6)</f>
        <v/>
      </c>
      <c r="FE89" s="1" t="str">
        <f>IF(ISERROR(VLOOKUP($FA89,MOM,LOOKUPS!F$12,0)*$FB$6+VLOOKUP($FA89,STREV,LOOKUPS!F$10,0)*$FC$6+VLOOKUP($FA89,LTREV,LOOKUPS!F$9,0)*$FD$6+VLOOKUP($FA89,CFP,LOOKUPS!F$6,0)*$FE$6+VLOOKUP($FA89,EP,LOOKUPS!F$8,0)*$FF$6+VLOOKUP($FA89,BM,LOOKUPS!F$5,0)*$FG$6+VLOOKUP($FA89,DIV,LOOKUPS!F$7,0)*$FH$6++VLOOKUP($FA89,SIZE,LOOKUPS!F$11,0)*$FI$6),"",VLOOKUP($FA89,MOM,LOOKUPS!F$12,0)*$FB$6+VLOOKUP($FA89,STREV,LOOKUPS!F$10,0)*$FC$6+VLOOKUP($FA89,LTREV,LOOKUPS!F$9,0)*$FD$6+VLOOKUP($FA89,CFP,LOOKUPS!F$6,0)*$FE$6+VLOOKUP($FA89,EP,LOOKUPS!F$8,0)*$FF$6+VLOOKUP($FA89,BM,LOOKUPS!F$5,0)*$FG$6+VLOOKUP($FA89,DIV,LOOKUPS!F$7,0)*$FH$6++VLOOKUP($FA89,SIZE,LOOKUPS!F$11,0)*$FI$6)</f>
        <v/>
      </c>
      <c r="FF89" s="1" t="str">
        <f>IF(ISERROR(VLOOKUP($FA89,MOM,LOOKUPS!G$12,0)*$FB$6+VLOOKUP($FA89,STREV,LOOKUPS!G$10,0)*$FC$6+VLOOKUP($FA89,LTREV,LOOKUPS!G$9,0)*$FD$6+VLOOKUP($FA89,CFP,LOOKUPS!G$6,0)*$FE$6+VLOOKUP($FA89,EP,LOOKUPS!G$8,0)*$FF$6+VLOOKUP($FA89,BM,LOOKUPS!G$5,0)*$FG$6+VLOOKUP($FA89,DIV,LOOKUPS!G$7,0)*$FH$6++VLOOKUP($FA89,SIZE,LOOKUPS!G$11,0)*$FI$6),"",VLOOKUP($FA89,MOM,LOOKUPS!G$12,0)*$FB$6+VLOOKUP($FA89,STREV,LOOKUPS!G$10,0)*$FC$6+VLOOKUP($FA89,LTREV,LOOKUPS!G$9,0)*$FD$6+VLOOKUP($FA89,CFP,LOOKUPS!G$6,0)*$FE$6+VLOOKUP($FA89,EP,LOOKUPS!G$8,0)*$FF$6+VLOOKUP($FA89,BM,LOOKUPS!G$5,0)*$FG$6+VLOOKUP($FA89,DIV,LOOKUPS!G$7,0)*$FH$6++VLOOKUP($FA89,SIZE,LOOKUPS!G$11,0)*$FI$6)</f>
        <v/>
      </c>
      <c r="FG89" s="1" t="str">
        <f>IF(ISERROR(VLOOKUP($FA89,MOM,LOOKUPS!H$12,0)*$FB$6+VLOOKUP($FA89,STREV,LOOKUPS!H$10,0)*$FC$6+VLOOKUP($FA89,LTREV,LOOKUPS!H$9,0)*$FD$6+VLOOKUP($FA89,CFP,LOOKUPS!H$6,0)*$FE$6+VLOOKUP($FA89,EP,LOOKUPS!H$8,0)*$FF$6+VLOOKUP($FA89,BM,LOOKUPS!H$5,0)*$FG$6+VLOOKUP($FA89,DIV,LOOKUPS!H$7,0)*$FH$6++VLOOKUP($FA89,SIZE,LOOKUPS!H$11,0)*$FI$6),"",VLOOKUP($FA89,MOM,LOOKUPS!H$12,0)*$FB$6+VLOOKUP($FA89,STREV,LOOKUPS!H$10,0)*$FC$6+VLOOKUP($FA89,LTREV,LOOKUPS!H$9,0)*$FD$6+VLOOKUP($FA89,CFP,LOOKUPS!H$6,0)*$FE$6+VLOOKUP($FA89,EP,LOOKUPS!H$8,0)*$FF$6+VLOOKUP($FA89,BM,LOOKUPS!H$5,0)*$FG$6+VLOOKUP($FA89,DIV,LOOKUPS!H$7,0)*$FH$6++VLOOKUP($FA89,SIZE,LOOKUPS!H$11,0)*$FI$6)</f>
        <v/>
      </c>
      <c r="FH89" s="1" t="str">
        <f>IF(ISERROR(VLOOKUP($FA89,MOM,LOOKUPS!I$12,0)*$FB$6+VLOOKUP($FA89,STREV,LOOKUPS!I$10,0)*$FC$6+VLOOKUP($FA89,LTREV,LOOKUPS!I$9,0)*$FD$6+VLOOKUP($FA89,CFP,LOOKUPS!I$6,0)*$FE$6+VLOOKUP($FA89,EP,LOOKUPS!I$8,0)*$FF$6+VLOOKUP($FA89,BM,LOOKUPS!I$5,0)*$FG$6+VLOOKUP($FA89,DIV,LOOKUPS!I$7,0)*$FH$6++VLOOKUP($FA89,SIZE,LOOKUPS!I$11,0)*$FI$6),"",VLOOKUP($FA89,MOM,LOOKUPS!I$12,0)*$FB$6+VLOOKUP($FA89,STREV,LOOKUPS!I$10,0)*$FC$6+VLOOKUP($FA89,LTREV,LOOKUPS!I$9,0)*$FD$6+VLOOKUP($FA89,CFP,LOOKUPS!I$6,0)*$FE$6+VLOOKUP($FA89,EP,LOOKUPS!I$8,0)*$FF$6+VLOOKUP($FA89,BM,LOOKUPS!I$5,0)*$FG$6+VLOOKUP($FA89,DIV,LOOKUPS!I$7,0)*$FH$6++VLOOKUP($FA89,SIZE,LOOKUPS!I$11,0)*$FI$6)</f>
        <v/>
      </c>
      <c r="FI89" s="1" t="str">
        <f>IF(ISERROR(VLOOKUP($FA89,MOM,LOOKUPS!J$12,0)*$FB$6+VLOOKUP($FA89,STREV,LOOKUPS!J$10,0)*$FC$6+VLOOKUP($FA89,LTREV,LOOKUPS!J$9,0)*$FD$6+VLOOKUP($FA89,CFP,LOOKUPS!J$6,0)*$FE$6+VLOOKUP($FA89,EP,LOOKUPS!J$8,0)*$FF$6+VLOOKUP($FA89,BM,LOOKUPS!J$5,0)*$FG$6+VLOOKUP($FA89,DIV,LOOKUPS!J$7,0)*$FH$6++VLOOKUP($FA89,SIZE,LOOKUPS!J$11,0)*$FI$6),"",VLOOKUP($FA89,MOM,LOOKUPS!J$12,0)*$FB$6+VLOOKUP($FA89,STREV,LOOKUPS!J$10,0)*$FC$6+VLOOKUP($FA89,LTREV,LOOKUPS!J$9,0)*$FD$6+VLOOKUP($FA89,CFP,LOOKUPS!J$6,0)*$FE$6+VLOOKUP($FA89,EP,LOOKUPS!J$8,0)*$FF$6+VLOOKUP($FA89,BM,LOOKUPS!J$5,0)*$FG$6+VLOOKUP($FA89,DIV,LOOKUPS!J$7,0)*$FH$6++VLOOKUP($FA89,SIZE,LOOKUPS!J$11,0)*$FI$6)</f>
        <v/>
      </c>
      <c r="FJ89" s="1" t="str">
        <f>IF(ISERROR(VLOOKUP($FA89,MOM,LOOKUPS!K$12,0)*$FB$6+VLOOKUP($FA89,STREV,LOOKUPS!K$10,0)*$FC$6+VLOOKUP($FA89,LTREV,LOOKUPS!K$9,0)*$FD$6+VLOOKUP($FA89,CFP,LOOKUPS!K$6,0)*$FE$6+VLOOKUP($FA89,EP,LOOKUPS!K$8,0)*$FF$6+VLOOKUP($FA89,BM,LOOKUPS!K$5,0)*$FG$6+VLOOKUP($FA89,DIV,LOOKUPS!K$7,0)*$FH$6++VLOOKUP($FA89,SIZE,LOOKUPS!K$11,0)*$FI$6),"",VLOOKUP($FA89,MOM,LOOKUPS!K$12,0)*$FB$6+VLOOKUP($FA89,STREV,LOOKUPS!K$10,0)*$FC$6+VLOOKUP($FA89,LTREV,LOOKUPS!K$9,0)*$FD$6+VLOOKUP($FA89,CFP,LOOKUPS!K$6,0)*$FE$6+VLOOKUP($FA89,EP,LOOKUPS!K$8,0)*$FF$6+VLOOKUP($FA89,BM,LOOKUPS!K$5,0)*$FG$6+VLOOKUP($FA89,DIV,LOOKUPS!K$7,0)*$FH$6++VLOOKUP($FA89,SIZE,LOOKUPS!K$11,0)*$FI$6)</f>
        <v/>
      </c>
      <c r="FK89" s="1" t="str">
        <f>IF(ISERROR(VLOOKUP($FA89,MOM,LOOKUPS!L$12,0)*$FB$6+VLOOKUP($FA89,STREV,LOOKUPS!L$10,0)*$FC$6+VLOOKUP($FA89,LTREV,LOOKUPS!L$9,0)*$FD$6+VLOOKUP($FA89,CFP,LOOKUPS!L$6,0)*$FE$6+VLOOKUP($FA89,EP,LOOKUPS!L$8,0)*$FF$6+VLOOKUP($FA89,BM,LOOKUPS!L$5,0)*$FG$6+VLOOKUP($FA89,DIV,LOOKUPS!L$7,0)*$FH$6++VLOOKUP($FA89,SIZE,LOOKUPS!L$11,0)*$FI$6),"",VLOOKUP($FA89,MOM,LOOKUPS!L$12,0)*$FB$6+VLOOKUP($FA89,STREV,LOOKUPS!L$10,0)*$FC$6+VLOOKUP($FA89,LTREV,LOOKUPS!L$9,0)*$FD$6+VLOOKUP($FA89,CFP,LOOKUPS!L$6,0)*$FE$6+VLOOKUP($FA89,EP,LOOKUPS!L$8,0)*$FF$6+VLOOKUP($FA89,BM,LOOKUPS!L$5,0)*$FG$6+VLOOKUP($FA89,DIV,LOOKUPS!L$7,0)*$FH$6++VLOOKUP($FA89,SIZE,LOOKUPS!L$11,0)*$FI$6)</f>
        <v/>
      </c>
    </row>
    <row r="90" spans="1:167" x14ac:dyDescent="0.3">
      <c r="A90" s="1">
        <v>193309</v>
      </c>
      <c r="B90" s="1">
        <v>-21.3</v>
      </c>
      <c r="C90" s="1">
        <v>-17.04</v>
      </c>
      <c r="D90" s="1">
        <v>-16.920000000000002</v>
      </c>
      <c r="E90" s="1">
        <v>-15.96</v>
      </c>
      <c r="F90" s="1">
        <v>-14.27</v>
      </c>
      <c r="G90" s="1">
        <v>-8.7899999999999991</v>
      </c>
      <c r="H90" s="1">
        <v>-15.16</v>
      </c>
      <c r="I90" s="1">
        <v>-13.83</v>
      </c>
      <c r="J90" s="1">
        <v>-13.35</v>
      </c>
      <c r="K90" s="1">
        <v>-15.43</v>
      </c>
      <c r="M90" s="1">
        <v>193210</v>
      </c>
      <c r="N90" s="1">
        <v>-13.79</v>
      </c>
      <c r="O90" s="1">
        <v>-20.32</v>
      </c>
      <c r="P90" s="1">
        <v>-13.58</v>
      </c>
      <c r="Q90" s="1">
        <v>-18.059999999999999</v>
      </c>
      <c r="R90" s="1">
        <v>-18.809999999999999</v>
      </c>
      <c r="S90" s="1">
        <v>-14.82</v>
      </c>
      <c r="T90" s="1">
        <v>-15.45</v>
      </c>
      <c r="U90" s="1">
        <v>-11.51</v>
      </c>
      <c r="V90" s="1">
        <v>-19.059999999999999</v>
      </c>
      <c r="W90" s="1">
        <v>-20.58</v>
      </c>
      <c r="Y90" s="1">
        <v>193709</v>
      </c>
      <c r="Z90" s="1">
        <v>-22.63</v>
      </c>
      <c r="AA90" s="1">
        <v>-19.88</v>
      </c>
      <c r="AB90" s="1">
        <v>-20.94</v>
      </c>
      <c r="AC90" s="1">
        <v>-18.87</v>
      </c>
      <c r="AD90" s="1">
        <v>-18.75</v>
      </c>
      <c r="AE90" s="1">
        <v>-19.64</v>
      </c>
      <c r="AF90" s="1">
        <v>-19.21</v>
      </c>
      <c r="AG90" s="1">
        <v>-19.62</v>
      </c>
      <c r="AH90" s="1">
        <v>-18.75</v>
      </c>
      <c r="AI90" s="1">
        <v>-20.010000000000002</v>
      </c>
      <c r="AK90">
        <v>195803</v>
      </c>
      <c r="AL90">
        <v>1.81</v>
      </c>
      <c r="AM90">
        <v>3.73</v>
      </c>
      <c r="AN90">
        <v>3.89</v>
      </c>
      <c r="AO90">
        <v>4.3099999999999996</v>
      </c>
      <c r="AP90">
        <v>3.7</v>
      </c>
      <c r="AQ90">
        <v>3.11</v>
      </c>
      <c r="AR90">
        <v>4.3099999999999996</v>
      </c>
      <c r="AS90">
        <v>4.62</v>
      </c>
      <c r="AT90">
        <v>4.09</v>
      </c>
      <c r="AU90">
        <v>3.01</v>
      </c>
      <c r="AV90">
        <v>4.38</v>
      </c>
      <c r="AW90">
        <v>3.78</v>
      </c>
      <c r="AX90">
        <v>2.4500000000000002</v>
      </c>
      <c r="AY90">
        <v>4.29</v>
      </c>
      <c r="AZ90">
        <v>4.33</v>
      </c>
      <c r="BA90">
        <v>4.49</v>
      </c>
      <c r="BB90">
        <v>4.75</v>
      </c>
      <c r="BC90">
        <v>4.51</v>
      </c>
      <c r="BD90">
        <v>3.66</v>
      </c>
      <c r="BF90" s="1">
        <v>195803</v>
      </c>
      <c r="BG90" s="1">
        <v>3.04</v>
      </c>
      <c r="BH90" s="1">
        <v>3.63</v>
      </c>
      <c r="BI90" s="1">
        <v>3.49</v>
      </c>
      <c r="BJ90" s="1">
        <v>4.71</v>
      </c>
      <c r="BK90" s="1">
        <v>3.68</v>
      </c>
      <c r="BL90" s="1">
        <v>3.45</v>
      </c>
      <c r="BM90" s="1">
        <v>3.7</v>
      </c>
      <c r="BN90" s="1">
        <v>3.85</v>
      </c>
      <c r="BO90" s="1">
        <v>4.8</v>
      </c>
      <c r="BP90" s="1">
        <v>4.25</v>
      </c>
      <c r="BQ90" s="1">
        <v>3.12</v>
      </c>
      <c r="BR90" s="1">
        <v>3.53</v>
      </c>
      <c r="BS90" s="1">
        <v>3.37</v>
      </c>
      <c r="BT90" s="1">
        <v>3.6</v>
      </c>
      <c r="BU90" s="1">
        <v>3.81</v>
      </c>
      <c r="BV90" s="1">
        <v>3.19</v>
      </c>
      <c r="BW90" s="1">
        <v>4.53</v>
      </c>
      <c r="BX90" s="1">
        <v>4.8899999999999997</v>
      </c>
      <c r="BY90" s="1">
        <v>4.72</v>
      </c>
      <c r="CA90" s="1">
        <v>193303</v>
      </c>
      <c r="CB90" s="1">
        <v>4.45</v>
      </c>
      <c r="CC90" s="1">
        <v>5.62</v>
      </c>
      <c r="CD90" s="1">
        <v>10.95</v>
      </c>
      <c r="CE90" s="1">
        <v>15.44</v>
      </c>
      <c r="CF90" s="1">
        <v>4.46</v>
      </c>
      <c r="CG90" s="1">
        <v>11.16</v>
      </c>
      <c r="CH90" s="1">
        <v>7.81</v>
      </c>
      <c r="CI90" s="1">
        <v>12.74</v>
      </c>
      <c r="CJ90" s="1">
        <v>17.36</v>
      </c>
      <c r="CK90" s="1">
        <v>4.74</v>
      </c>
      <c r="CL90" s="1">
        <v>4.18</v>
      </c>
      <c r="CM90" s="1">
        <v>7.95</v>
      </c>
      <c r="CN90" s="1">
        <v>14.43</v>
      </c>
      <c r="CO90" s="1">
        <v>8.75</v>
      </c>
      <c r="CP90" s="1">
        <v>6.88</v>
      </c>
      <c r="CQ90" s="1">
        <v>13.77</v>
      </c>
      <c r="CR90" s="1">
        <v>11.67</v>
      </c>
      <c r="CS90" s="1">
        <v>18.63</v>
      </c>
      <c r="CT90" s="1">
        <v>15.99</v>
      </c>
      <c r="CV90" s="1">
        <v>193403</v>
      </c>
      <c r="CW90" s="1">
        <v>0.05</v>
      </c>
      <c r="CX90" s="1">
        <v>2.12</v>
      </c>
      <c r="CY90" s="1">
        <v>1.81</v>
      </c>
      <c r="CZ90" s="1">
        <v>0.47</v>
      </c>
      <c r="DA90" s="1">
        <v>3.26</v>
      </c>
      <c r="DB90" s="1">
        <v>2.0099999999999998</v>
      </c>
      <c r="DC90" s="1">
        <v>0.7</v>
      </c>
      <c r="DD90" s="1">
        <v>1.39</v>
      </c>
      <c r="DE90" s="1">
        <v>0.12</v>
      </c>
      <c r="DF90" s="1">
        <v>2.5499999999999998</v>
      </c>
      <c r="DG90" s="1">
        <v>3.94</v>
      </c>
      <c r="DH90" s="1">
        <v>-0.2</v>
      </c>
      <c r="DI90" s="1">
        <v>4.12</v>
      </c>
      <c r="DJ90" s="1">
        <v>0</v>
      </c>
      <c r="DK90" s="1">
        <v>1.4</v>
      </c>
      <c r="DL90" s="1">
        <v>1.61</v>
      </c>
      <c r="DM90" s="1">
        <v>1.1599999999999999</v>
      </c>
      <c r="DN90" s="1">
        <v>-0.26</v>
      </c>
      <c r="DO90" s="1">
        <v>0.59</v>
      </c>
      <c r="DQ90" s="1">
        <v>193303</v>
      </c>
      <c r="DR90" s="1">
        <v>-99.99</v>
      </c>
      <c r="DS90" s="1">
        <v>15.31</v>
      </c>
      <c r="DT90" s="1">
        <v>9.9499999999999993</v>
      </c>
      <c r="DU90" s="1">
        <v>6.17</v>
      </c>
      <c r="DV90" s="1">
        <v>13.03</v>
      </c>
      <c r="DW90" s="1">
        <v>16.7</v>
      </c>
      <c r="DX90" s="1">
        <v>7.74</v>
      </c>
      <c r="DY90" s="1">
        <v>10.4</v>
      </c>
      <c r="DZ90" s="1">
        <v>4.12</v>
      </c>
      <c r="EA90" s="1">
        <v>10.97</v>
      </c>
      <c r="EB90" s="1">
        <v>15.03</v>
      </c>
      <c r="EC90" s="1">
        <v>19.73</v>
      </c>
      <c r="ED90" s="1">
        <v>13.68</v>
      </c>
      <c r="EE90" s="1">
        <v>7.94</v>
      </c>
      <c r="EF90" s="1">
        <v>7.52</v>
      </c>
      <c r="EG90" s="1">
        <v>10.54</v>
      </c>
      <c r="EH90" s="1">
        <v>10.27</v>
      </c>
      <c r="EI90" s="1">
        <v>4.3</v>
      </c>
      <c r="EJ90" s="1">
        <v>3.94</v>
      </c>
      <c r="EL90">
        <v>193303</v>
      </c>
      <c r="EM90">
        <v>3.29</v>
      </c>
      <c r="EN90">
        <v>3.9</v>
      </c>
      <c r="EO90">
        <v>7.38</v>
      </c>
      <c r="EP90">
        <v>0.04</v>
      </c>
      <c r="ER90" s="1">
        <v>193309</v>
      </c>
      <c r="ES90" s="1">
        <v>1.65</v>
      </c>
      <c r="EU90" s="1">
        <v>193210</v>
      </c>
      <c r="EV90" s="1">
        <v>-1.53</v>
      </c>
      <c r="EX90" s="1">
        <v>193709</v>
      </c>
      <c r="EY90" s="1">
        <v>-3.53</v>
      </c>
      <c r="FA90" s="1">
        <v>193309</v>
      </c>
      <c r="FB90" s="1" t="str">
        <f>IF(ISERROR(VLOOKUP($FA90,MOM,LOOKUPS!C$12,0)*$FB$6+VLOOKUP($FA90,STREV,LOOKUPS!C$10,0)*$FC$6+VLOOKUP($FA90,LTREV,LOOKUPS!C$9,0)*$FD$6+VLOOKUP($FA90,CFP,LOOKUPS!C$6,0)*$FE$6+VLOOKUP($FA90,EP,LOOKUPS!C$8,0)*$FF$6+VLOOKUP($FA90,BM,LOOKUPS!C$5,0)*$FG$6+VLOOKUP($FA90,DIV,LOOKUPS!C$7,0)*$FH$6++VLOOKUP($FA90,SIZE,LOOKUPS!C$11,0)*$FI$6),"",VLOOKUP($FA90,MOM,LOOKUPS!C$12,0)*$FB$6+VLOOKUP($FA90,STREV,LOOKUPS!C$10,0)*$FC$6+VLOOKUP($FA90,LTREV,LOOKUPS!C$9,0)*$FD$6+VLOOKUP($FA90,CFP,LOOKUPS!C$6,0)*$FE$6+VLOOKUP($FA90,EP,LOOKUPS!C$8,0)*$FF$6+VLOOKUP($FA90,BM,LOOKUPS!C$5,0)*$FG$6+VLOOKUP($FA90,DIV,LOOKUPS!C$7,0)*$FH$6++VLOOKUP($FA90,SIZE,LOOKUPS!C$11,0)*$FI$6)</f>
        <v/>
      </c>
      <c r="FC90" s="1" t="str">
        <f>IF(ISERROR(VLOOKUP($FA90,MOM,LOOKUPS!D$12,0)*$FB$6+VLOOKUP($FA90,STREV,LOOKUPS!D$10,0)*$FC$6+VLOOKUP($FA90,LTREV,LOOKUPS!D$9,0)*$FD$6+VLOOKUP($FA90,CFP,LOOKUPS!D$6,0)*$FE$6+VLOOKUP($FA90,EP,LOOKUPS!D$8,0)*$FF$6+VLOOKUP($FA90,BM,LOOKUPS!D$5,0)*$FG$6+VLOOKUP($FA90,DIV,LOOKUPS!D$7,0)*$FH$6++VLOOKUP($FA90,SIZE,LOOKUPS!D$11,0)*$FI$6),"",VLOOKUP($FA90,MOM,LOOKUPS!D$12,0)*$FB$6+VLOOKUP($FA90,STREV,LOOKUPS!D$10,0)*$FC$6+VLOOKUP($FA90,LTREV,LOOKUPS!D$9,0)*$FD$6+VLOOKUP($FA90,CFP,LOOKUPS!D$6,0)*$FE$6+VLOOKUP($FA90,EP,LOOKUPS!D$8,0)*$FF$6+VLOOKUP($FA90,BM,LOOKUPS!D$5,0)*$FG$6+VLOOKUP($FA90,DIV,LOOKUPS!D$7,0)*$FH$6++VLOOKUP($FA90,SIZE,LOOKUPS!D$11,0)*$FI$6)</f>
        <v/>
      </c>
      <c r="FD90" s="1" t="str">
        <f>IF(ISERROR(VLOOKUP($FA90,MOM,LOOKUPS!E$12,0)*$FB$6+VLOOKUP($FA90,STREV,LOOKUPS!E$10,0)*$FC$6+VLOOKUP($FA90,LTREV,LOOKUPS!E$9,0)*$FD$6+VLOOKUP($FA90,CFP,LOOKUPS!E$6,0)*$FE$6+VLOOKUP($FA90,EP,LOOKUPS!E$8,0)*$FF$6+VLOOKUP($FA90,BM,LOOKUPS!E$5,0)*$FG$6+VLOOKUP($FA90,DIV,LOOKUPS!E$7,0)*$FH$6++VLOOKUP($FA90,SIZE,LOOKUPS!E$11,0)*$FI$6),"",VLOOKUP($FA90,MOM,LOOKUPS!E$12,0)*$FB$6+VLOOKUP($FA90,STREV,LOOKUPS!E$10,0)*$FC$6+VLOOKUP($FA90,LTREV,LOOKUPS!E$9,0)*$FD$6+VLOOKUP($FA90,CFP,LOOKUPS!E$6,0)*$FE$6+VLOOKUP($FA90,EP,LOOKUPS!E$8,0)*$FF$6+VLOOKUP($FA90,BM,LOOKUPS!E$5,0)*$FG$6+VLOOKUP($FA90,DIV,LOOKUPS!E$7,0)*$FH$6++VLOOKUP($FA90,SIZE,LOOKUPS!E$11,0)*$FI$6)</f>
        <v/>
      </c>
      <c r="FE90" s="1" t="str">
        <f>IF(ISERROR(VLOOKUP($FA90,MOM,LOOKUPS!F$12,0)*$FB$6+VLOOKUP($FA90,STREV,LOOKUPS!F$10,0)*$FC$6+VLOOKUP($FA90,LTREV,LOOKUPS!F$9,0)*$FD$6+VLOOKUP($FA90,CFP,LOOKUPS!F$6,0)*$FE$6+VLOOKUP($FA90,EP,LOOKUPS!F$8,0)*$FF$6+VLOOKUP($FA90,BM,LOOKUPS!F$5,0)*$FG$6+VLOOKUP($FA90,DIV,LOOKUPS!F$7,0)*$FH$6++VLOOKUP($FA90,SIZE,LOOKUPS!F$11,0)*$FI$6),"",VLOOKUP($FA90,MOM,LOOKUPS!F$12,0)*$FB$6+VLOOKUP($FA90,STREV,LOOKUPS!F$10,0)*$FC$6+VLOOKUP($FA90,LTREV,LOOKUPS!F$9,0)*$FD$6+VLOOKUP($FA90,CFP,LOOKUPS!F$6,0)*$FE$6+VLOOKUP($FA90,EP,LOOKUPS!F$8,0)*$FF$6+VLOOKUP($FA90,BM,LOOKUPS!F$5,0)*$FG$6+VLOOKUP($FA90,DIV,LOOKUPS!F$7,0)*$FH$6++VLOOKUP($FA90,SIZE,LOOKUPS!F$11,0)*$FI$6)</f>
        <v/>
      </c>
      <c r="FF90" s="1" t="str">
        <f>IF(ISERROR(VLOOKUP($FA90,MOM,LOOKUPS!G$12,0)*$FB$6+VLOOKUP($FA90,STREV,LOOKUPS!G$10,0)*$FC$6+VLOOKUP($FA90,LTREV,LOOKUPS!G$9,0)*$FD$6+VLOOKUP($FA90,CFP,LOOKUPS!G$6,0)*$FE$6+VLOOKUP($FA90,EP,LOOKUPS!G$8,0)*$FF$6+VLOOKUP($FA90,BM,LOOKUPS!G$5,0)*$FG$6+VLOOKUP($FA90,DIV,LOOKUPS!G$7,0)*$FH$6++VLOOKUP($FA90,SIZE,LOOKUPS!G$11,0)*$FI$6),"",VLOOKUP($FA90,MOM,LOOKUPS!G$12,0)*$FB$6+VLOOKUP($FA90,STREV,LOOKUPS!G$10,0)*$FC$6+VLOOKUP($FA90,LTREV,LOOKUPS!G$9,0)*$FD$6+VLOOKUP($FA90,CFP,LOOKUPS!G$6,0)*$FE$6+VLOOKUP($FA90,EP,LOOKUPS!G$8,0)*$FF$6+VLOOKUP($FA90,BM,LOOKUPS!G$5,0)*$FG$6+VLOOKUP($FA90,DIV,LOOKUPS!G$7,0)*$FH$6++VLOOKUP($FA90,SIZE,LOOKUPS!G$11,0)*$FI$6)</f>
        <v/>
      </c>
      <c r="FG90" s="1" t="str">
        <f>IF(ISERROR(VLOOKUP($FA90,MOM,LOOKUPS!H$12,0)*$FB$6+VLOOKUP($FA90,STREV,LOOKUPS!H$10,0)*$FC$6+VLOOKUP($FA90,LTREV,LOOKUPS!H$9,0)*$FD$6+VLOOKUP($FA90,CFP,LOOKUPS!H$6,0)*$FE$6+VLOOKUP($FA90,EP,LOOKUPS!H$8,0)*$FF$6+VLOOKUP($FA90,BM,LOOKUPS!H$5,0)*$FG$6+VLOOKUP($FA90,DIV,LOOKUPS!H$7,0)*$FH$6++VLOOKUP($FA90,SIZE,LOOKUPS!H$11,0)*$FI$6),"",VLOOKUP($FA90,MOM,LOOKUPS!H$12,0)*$FB$6+VLOOKUP($FA90,STREV,LOOKUPS!H$10,0)*$FC$6+VLOOKUP($FA90,LTREV,LOOKUPS!H$9,0)*$FD$6+VLOOKUP($FA90,CFP,LOOKUPS!H$6,0)*$FE$6+VLOOKUP($FA90,EP,LOOKUPS!H$8,0)*$FF$6+VLOOKUP($FA90,BM,LOOKUPS!H$5,0)*$FG$6+VLOOKUP($FA90,DIV,LOOKUPS!H$7,0)*$FH$6++VLOOKUP($FA90,SIZE,LOOKUPS!H$11,0)*$FI$6)</f>
        <v/>
      </c>
      <c r="FH90" s="1" t="str">
        <f>IF(ISERROR(VLOOKUP($FA90,MOM,LOOKUPS!I$12,0)*$FB$6+VLOOKUP($FA90,STREV,LOOKUPS!I$10,0)*$FC$6+VLOOKUP($FA90,LTREV,LOOKUPS!I$9,0)*$FD$6+VLOOKUP($FA90,CFP,LOOKUPS!I$6,0)*$FE$6+VLOOKUP($FA90,EP,LOOKUPS!I$8,0)*$FF$6+VLOOKUP($FA90,BM,LOOKUPS!I$5,0)*$FG$6+VLOOKUP($FA90,DIV,LOOKUPS!I$7,0)*$FH$6++VLOOKUP($FA90,SIZE,LOOKUPS!I$11,0)*$FI$6),"",VLOOKUP($FA90,MOM,LOOKUPS!I$12,0)*$FB$6+VLOOKUP($FA90,STREV,LOOKUPS!I$10,0)*$FC$6+VLOOKUP($FA90,LTREV,LOOKUPS!I$9,0)*$FD$6+VLOOKUP($FA90,CFP,LOOKUPS!I$6,0)*$FE$6+VLOOKUP($FA90,EP,LOOKUPS!I$8,0)*$FF$6+VLOOKUP($FA90,BM,LOOKUPS!I$5,0)*$FG$6+VLOOKUP($FA90,DIV,LOOKUPS!I$7,0)*$FH$6++VLOOKUP($FA90,SIZE,LOOKUPS!I$11,0)*$FI$6)</f>
        <v/>
      </c>
      <c r="FI90" s="1" t="str">
        <f>IF(ISERROR(VLOOKUP($FA90,MOM,LOOKUPS!J$12,0)*$FB$6+VLOOKUP($FA90,STREV,LOOKUPS!J$10,0)*$FC$6+VLOOKUP($FA90,LTREV,LOOKUPS!J$9,0)*$FD$6+VLOOKUP($FA90,CFP,LOOKUPS!J$6,0)*$FE$6+VLOOKUP($FA90,EP,LOOKUPS!J$8,0)*$FF$6+VLOOKUP($FA90,BM,LOOKUPS!J$5,0)*$FG$6+VLOOKUP($FA90,DIV,LOOKUPS!J$7,0)*$FH$6++VLOOKUP($FA90,SIZE,LOOKUPS!J$11,0)*$FI$6),"",VLOOKUP($FA90,MOM,LOOKUPS!J$12,0)*$FB$6+VLOOKUP($FA90,STREV,LOOKUPS!J$10,0)*$FC$6+VLOOKUP($FA90,LTREV,LOOKUPS!J$9,0)*$FD$6+VLOOKUP($FA90,CFP,LOOKUPS!J$6,0)*$FE$6+VLOOKUP($FA90,EP,LOOKUPS!J$8,0)*$FF$6+VLOOKUP($FA90,BM,LOOKUPS!J$5,0)*$FG$6+VLOOKUP($FA90,DIV,LOOKUPS!J$7,0)*$FH$6++VLOOKUP($FA90,SIZE,LOOKUPS!J$11,0)*$FI$6)</f>
        <v/>
      </c>
      <c r="FJ90" s="1" t="str">
        <f>IF(ISERROR(VLOOKUP($FA90,MOM,LOOKUPS!K$12,0)*$FB$6+VLOOKUP($FA90,STREV,LOOKUPS!K$10,0)*$FC$6+VLOOKUP($FA90,LTREV,LOOKUPS!K$9,0)*$FD$6+VLOOKUP($FA90,CFP,LOOKUPS!K$6,0)*$FE$6+VLOOKUP($FA90,EP,LOOKUPS!K$8,0)*$FF$6+VLOOKUP($FA90,BM,LOOKUPS!K$5,0)*$FG$6+VLOOKUP($FA90,DIV,LOOKUPS!K$7,0)*$FH$6++VLOOKUP($FA90,SIZE,LOOKUPS!K$11,0)*$FI$6),"",VLOOKUP($FA90,MOM,LOOKUPS!K$12,0)*$FB$6+VLOOKUP($FA90,STREV,LOOKUPS!K$10,0)*$FC$6+VLOOKUP($FA90,LTREV,LOOKUPS!K$9,0)*$FD$6+VLOOKUP($FA90,CFP,LOOKUPS!K$6,0)*$FE$6+VLOOKUP($FA90,EP,LOOKUPS!K$8,0)*$FF$6+VLOOKUP($FA90,BM,LOOKUPS!K$5,0)*$FG$6+VLOOKUP($FA90,DIV,LOOKUPS!K$7,0)*$FH$6++VLOOKUP($FA90,SIZE,LOOKUPS!K$11,0)*$FI$6)</f>
        <v/>
      </c>
      <c r="FK90" s="1" t="str">
        <f>IF(ISERROR(VLOOKUP($FA90,MOM,LOOKUPS!L$12,0)*$FB$6+VLOOKUP($FA90,STREV,LOOKUPS!L$10,0)*$FC$6+VLOOKUP($FA90,LTREV,LOOKUPS!L$9,0)*$FD$6+VLOOKUP($FA90,CFP,LOOKUPS!L$6,0)*$FE$6+VLOOKUP($FA90,EP,LOOKUPS!L$8,0)*$FF$6+VLOOKUP($FA90,BM,LOOKUPS!L$5,0)*$FG$6+VLOOKUP($FA90,DIV,LOOKUPS!L$7,0)*$FH$6++VLOOKUP($FA90,SIZE,LOOKUPS!L$11,0)*$FI$6),"",VLOOKUP($FA90,MOM,LOOKUPS!L$12,0)*$FB$6+VLOOKUP($FA90,STREV,LOOKUPS!L$10,0)*$FC$6+VLOOKUP($FA90,LTREV,LOOKUPS!L$9,0)*$FD$6+VLOOKUP($FA90,CFP,LOOKUPS!L$6,0)*$FE$6+VLOOKUP($FA90,EP,LOOKUPS!L$8,0)*$FF$6+VLOOKUP($FA90,BM,LOOKUPS!L$5,0)*$FG$6+VLOOKUP($FA90,DIV,LOOKUPS!L$7,0)*$FH$6++VLOOKUP($FA90,SIZE,LOOKUPS!L$11,0)*$FI$6)</f>
        <v/>
      </c>
    </row>
    <row r="91" spans="1:167" x14ac:dyDescent="0.3">
      <c r="A91" s="1">
        <v>193310</v>
      </c>
      <c r="B91" s="1">
        <v>-9.44</v>
      </c>
      <c r="C91" s="1">
        <v>-10</v>
      </c>
      <c r="D91" s="1">
        <v>-11.38</v>
      </c>
      <c r="E91" s="1">
        <v>-10.38</v>
      </c>
      <c r="F91" s="1">
        <v>-12.88</v>
      </c>
      <c r="G91" s="1">
        <v>-10.37</v>
      </c>
      <c r="H91" s="1">
        <v>-10.4</v>
      </c>
      <c r="I91" s="1">
        <v>-12.59</v>
      </c>
      <c r="J91" s="1">
        <v>-10.66</v>
      </c>
      <c r="K91" s="1">
        <v>-10.83</v>
      </c>
      <c r="M91" s="1">
        <v>193211</v>
      </c>
      <c r="N91" s="1">
        <v>2.36</v>
      </c>
      <c r="O91" s="1">
        <v>-7.81</v>
      </c>
      <c r="P91" s="1">
        <v>-7.54</v>
      </c>
      <c r="Q91" s="1">
        <v>-9.7799999999999994</v>
      </c>
      <c r="R91" s="1">
        <v>-10.08</v>
      </c>
      <c r="S91" s="1">
        <v>-7.88</v>
      </c>
      <c r="T91" s="1">
        <v>-8.33</v>
      </c>
      <c r="U91" s="1">
        <v>-6.5</v>
      </c>
      <c r="V91" s="1">
        <v>-3.92</v>
      </c>
      <c r="W91" s="1">
        <v>-8.57</v>
      </c>
      <c r="Y91" s="1">
        <v>193710</v>
      </c>
      <c r="Z91" s="1">
        <v>-7.94</v>
      </c>
      <c r="AA91" s="1">
        <v>-8.4</v>
      </c>
      <c r="AB91" s="1">
        <v>-11.04</v>
      </c>
      <c r="AC91" s="1">
        <v>-8.89</v>
      </c>
      <c r="AD91" s="1">
        <v>-9.32</v>
      </c>
      <c r="AE91" s="1">
        <v>-9.43</v>
      </c>
      <c r="AF91" s="1">
        <v>-9.43</v>
      </c>
      <c r="AG91" s="1">
        <v>-10.9</v>
      </c>
      <c r="AH91" s="1">
        <v>-11.89</v>
      </c>
      <c r="AI91" s="1">
        <v>-12.54</v>
      </c>
      <c r="AK91">
        <v>195804</v>
      </c>
      <c r="AL91">
        <v>8.66</v>
      </c>
      <c r="AM91">
        <v>2.89</v>
      </c>
      <c r="AN91">
        <v>2.79</v>
      </c>
      <c r="AO91">
        <v>2.19</v>
      </c>
      <c r="AP91">
        <v>2.89</v>
      </c>
      <c r="AQ91">
        <v>3.37</v>
      </c>
      <c r="AR91">
        <v>2.36</v>
      </c>
      <c r="AS91">
        <v>2.29</v>
      </c>
      <c r="AT91">
        <v>2.29</v>
      </c>
      <c r="AU91">
        <v>1.4</v>
      </c>
      <c r="AV91">
        <v>4.3499999999999996</v>
      </c>
      <c r="AW91">
        <v>2.89</v>
      </c>
      <c r="AX91">
        <v>3.85</v>
      </c>
      <c r="AY91">
        <v>2.78</v>
      </c>
      <c r="AZ91">
        <v>1.94</v>
      </c>
      <c r="BA91">
        <v>2.6</v>
      </c>
      <c r="BB91">
        <v>1.99</v>
      </c>
      <c r="BC91">
        <v>2.39</v>
      </c>
      <c r="BD91">
        <v>2.1800000000000002</v>
      </c>
      <c r="BF91" s="1">
        <v>195804</v>
      </c>
      <c r="BG91" s="1">
        <v>8.76</v>
      </c>
      <c r="BH91" s="1">
        <v>2.0699999999999998</v>
      </c>
      <c r="BI91" s="1">
        <v>3.22</v>
      </c>
      <c r="BJ91" s="1">
        <v>2.36</v>
      </c>
      <c r="BK91" s="1">
        <v>2.21</v>
      </c>
      <c r="BL91" s="1">
        <v>2.81</v>
      </c>
      <c r="BM91" s="1">
        <v>3.4</v>
      </c>
      <c r="BN91" s="1">
        <v>1.86</v>
      </c>
      <c r="BO91" s="1">
        <v>2.82</v>
      </c>
      <c r="BP91" s="1">
        <v>1.28</v>
      </c>
      <c r="BQ91" s="1">
        <v>3.14</v>
      </c>
      <c r="BR91" s="1">
        <v>1.79</v>
      </c>
      <c r="BS91" s="1">
        <v>3.82</v>
      </c>
      <c r="BT91" s="1">
        <v>3.62</v>
      </c>
      <c r="BU91" s="1">
        <v>3.18</v>
      </c>
      <c r="BV91" s="1">
        <v>2.2799999999999998</v>
      </c>
      <c r="BW91" s="1">
        <v>1.41</v>
      </c>
      <c r="BX91" s="1">
        <v>3.37</v>
      </c>
      <c r="BY91" s="1">
        <v>2.27</v>
      </c>
      <c r="CA91" s="1">
        <v>193304</v>
      </c>
      <c r="CB91" s="1">
        <v>65.180000000000007</v>
      </c>
      <c r="CC91" s="1">
        <v>35.75</v>
      </c>
      <c r="CD91" s="1">
        <v>57.66</v>
      </c>
      <c r="CE91" s="1">
        <v>60.68</v>
      </c>
      <c r="CF91" s="1">
        <v>35.479999999999997</v>
      </c>
      <c r="CG91" s="1">
        <v>46.99</v>
      </c>
      <c r="CH91" s="1">
        <v>59.01</v>
      </c>
      <c r="CI91" s="1">
        <v>56.35</v>
      </c>
      <c r="CJ91" s="1">
        <v>62.06</v>
      </c>
      <c r="CK91" s="1">
        <v>36.26</v>
      </c>
      <c r="CL91" s="1">
        <v>34.72</v>
      </c>
      <c r="CM91" s="1">
        <v>36.31</v>
      </c>
      <c r="CN91" s="1">
        <v>57.86</v>
      </c>
      <c r="CO91" s="1">
        <v>56.25</v>
      </c>
      <c r="CP91" s="1">
        <v>61.72</v>
      </c>
      <c r="CQ91" s="1">
        <v>54.79</v>
      </c>
      <c r="CR91" s="1">
        <v>57.97</v>
      </c>
      <c r="CS91" s="1">
        <v>53.33</v>
      </c>
      <c r="CT91" s="1">
        <v>71.42</v>
      </c>
      <c r="CV91" s="1">
        <v>193404</v>
      </c>
      <c r="CW91" s="1">
        <v>-0.48</v>
      </c>
      <c r="CX91" s="1">
        <v>-2.2799999999999998</v>
      </c>
      <c r="CY91" s="1">
        <v>0.25</v>
      </c>
      <c r="CZ91" s="1">
        <v>2.89</v>
      </c>
      <c r="DA91" s="1">
        <v>-2.7</v>
      </c>
      <c r="DB91" s="1">
        <v>0.27</v>
      </c>
      <c r="DC91" s="1">
        <v>-1.48</v>
      </c>
      <c r="DD91" s="1">
        <v>1.91</v>
      </c>
      <c r="DE91" s="1">
        <v>3.4</v>
      </c>
      <c r="DF91" s="1">
        <v>-2</v>
      </c>
      <c r="DG91" s="1">
        <v>-3.36</v>
      </c>
      <c r="DH91" s="1">
        <v>-1.42</v>
      </c>
      <c r="DI91" s="1">
        <v>1.89</v>
      </c>
      <c r="DJ91" s="1">
        <v>-0.62</v>
      </c>
      <c r="DK91" s="1">
        <v>-2.34</v>
      </c>
      <c r="DL91" s="1">
        <v>1.92</v>
      </c>
      <c r="DM91" s="1">
        <v>1.9</v>
      </c>
      <c r="DN91" s="1">
        <v>2.85</v>
      </c>
      <c r="DO91" s="1">
        <v>4.0999999999999996</v>
      </c>
      <c r="DQ91" s="1">
        <v>193304</v>
      </c>
      <c r="DR91" s="1">
        <v>-99.99</v>
      </c>
      <c r="DS91" s="1">
        <v>56.52</v>
      </c>
      <c r="DT91" s="1">
        <v>52.53</v>
      </c>
      <c r="DU91" s="1">
        <v>44.24</v>
      </c>
      <c r="DV91" s="1">
        <v>58.58</v>
      </c>
      <c r="DW91" s="1">
        <v>53.63</v>
      </c>
      <c r="DX91" s="1">
        <v>53.52</v>
      </c>
      <c r="DY91" s="1">
        <v>48.96</v>
      </c>
      <c r="DZ91" s="1">
        <v>41.63</v>
      </c>
      <c r="EA91" s="1">
        <v>59.82</v>
      </c>
      <c r="EB91" s="1">
        <v>57.37</v>
      </c>
      <c r="EC91" s="1">
        <v>52.53</v>
      </c>
      <c r="ED91" s="1">
        <v>54.74</v>
      </c>
      <c r="EE91" s="1">
        <v>50.54</v>
      </c>
      <c r="EF91" s="1">
        <v>56.63</v>
      </c>
      <c r="EG91" s="1">
        <v>48.46</v>
      </c>
      <c r="EH91" s="1">
        <v>49.46</v>
      </c>
      <c r="EI91" s="1">
        <v>47.53</v>
      </c>
      <c r="EJ91" s="1">
        <v>35.74</v>
      </c>
      <c r="EL91">
        <v>193304</v>
      </c>
      <c r="EM91">
        <v>38.85</v>
      </c>
      <c r="EN91">
        <v>4.5599999999999996</v>
      </c>
      <c r="EO91">
        <v>17.43</v>
      </c>
      <c r="EP91">
        <v>0.1</v>
      </c>
      <c r="ER91" s="1">
        <v>193310</v>
      </c>
      <c r="ES91" s="1">
        <v>-2.4</v>
      </c>
      <c r="EU91" s="1">
        <v>193211</v>
      </c>
      <c r="EV91" s="1">
        <v>-0.06</v>
      </c>
      <c r="EX91" s="1">
        <v>193710</v>
      </c>
      <c r="EY91" s="1">
        <v>2.3199999999999998</v>
      </c>
      <c r="FA91" s="1">
        <v>193310</v>
      </c>
      <c r="FB91" s="1" t="str">
        <f>IF(ISERROR(VLOOKUP($FA91,MOM,LOOKUPS!C$12,0)*$FB$6+VLOOKUP($FA91,STREV,LOOKUPS!C$10,0)*$FC$6+VLOOKUP($FA91,LTREV,LOOKUPS!C$9,0)*$FD$6+VLOOKUP($FA91,CFP,LOOKUPS!C$6,0)*$FE$6+VLOOKUP($FA91,EP,LOOKUPS!C$8,0)*$FF$6+VLOOKUP($FA91,BM,LOOKUPS!C$5,0)*$FG$6+VLOOKUP($FA91,DIV,LOOKUPS!C$7,0)*$FH$6++VLOOKUP($FA91,SIZE,LOOKUPS!C$11,0)*$FI$6),"",VLOOKUP($FA91,MOM,LOOKUPS!C$12,0)*$FB$6+VLOOKUP($FA91,STREV,LOOKUPS!C$10,0)*$FC$6+VLOOKUP($FA91,LTREV,LOOKUPS!C$9,0)*$FD$6+VLOOKUP($FA91,CFP,LOOKUPS!C$6,0)*$FE$6+VLOOKUP($FA91,EP,LOOKUPS!C$8,0)*$FF$6+VLOOKUP($FA91,BM,LOOKUPS!C$5,0)*$FG$6+VLOOKUP($FA91,DIV,LOOKUPS!C$7,0)*$FH$6++VLOOKUP($FA91,SIZE,LOOKUPS!C$11,0)*$FI$6)</f>
        <v/>
      </c>
      <c r="FC91" s="1" t="str">
        <f>IF(ISERROR(VLOOKUP($FA91,MOM,LOOKUPS!D$12,0)*$FB$6+VLOOKUP($FA91,STREV,LOOKUPS!D$10,0)*$FC$6+VLOOKUP($FA91,LTREV,LOOKUPS!D$9,0)*$FD$6+VLOOKUP($FA91,CFP,LOOKUPS!D$6,0)*$FE$6+VLOOKUP($FA91,EP,LOOKUPS!D$8,0)*$FF$6+VLOOKUP($FA91,BM,LOOKUPS!D$5,0)*$FG$6+VLOOKUP($FA91,DIV,LOOKUPS!D$7,0)*$FH$6++VLOOKUP($FA91,SIZE,LOOKUPS!D$11,0)*$FI$6),"",VLOOKUP($FA91,MOM,LOOKUPS!D$12,0)*$FB$6+VLOOKUP($FA91,STREV,LOOKUPS!D$10,0)*$FC$6+VLOOKUP($FA91,LTREV,LOOKUPS!D$9,0)*$FD$6+VLOOKUP($FA91,CFP,LOOKUPS!D$6,0)*$FE$6+VLOOKUP($FA91,EP,LOOKUPS!D$8,0)*$FF$6+VLOOKUP($FA91,BM,LOOKUPS!D$5,0)*$FG$6+VLOOKUP($FA91,DIV,LOOKUPS!D$7,0)*$FH$6++VLOOKUP($FA91,SIZE,LOOKUPS!D$11,0)*$FI$6)</f>
        <v/>
      </c>
      <c r="FD91" s="1" t="str">
        <f>IF(ISERROR(VLOOKUP($FA91,MOM,LOOKUPS!E$12,0)*$FB$6+VLOOKUP($FA91,STREV,LOOKUPS!E$10,0)*$FC$6+VLOOKUP($FA91,LTREV,LOOKUPS!E$9,0)*$FD$6+VLOOKUP($FA91,CFP,LOOKUPS!E$6,0)*$FE$6+VLOOKUP($FA91,EP,LOOKUPS!E$8,0)*$FF$6+VLOOKUP($FA91,BM,LOOKUPS!E$5,0)*$FG$6+VLOOKUP($FA91,DIV,LOOKUPS!E$7,0)*$FH$6++VLOOKUP($FA91,SIZE,LOOKUPS!E$11,0)*$FI$6),"",VLOOKUP($FA91,MOM,LOOKUPS!E$12,0)*$FB$6+VLOOKUP($FA91,STREV,LOOKUPS!E$10,0)*$FC$6+VLOOKUP($FA91,LTREV,LOOKUPS!E$9,0)*$FD$6+VLOOKUP($FA91,CFP,LOOKUPS!E$6,0)*$FE$6+VLOOKUP($FA91,EP,LOOKUPS!E$8,0)*$FF$6+VLOOKUP($FA91,BM,LOOKUPS!E$5,0)*$FG$6+VLOOKUP($FA91,DIV,LOOKUPS!E$7,0)*$FH$6++VLOOKUP($FA91,SIZE,LOOKUPS!E$11,0)*$FI$6)</f>
        <v/>
      </c>
      <c r="FE91" s="1" t="str">
        <f>IF(ISERROR(VLOOKUP($FA91,MOM,LOOKUPS!F$12,0)*$FB$6+VLOOKUP($FA91,STREV,LOOKUPS!F$10,0)*$FC$6+VLOOKUP($FA91,LTREV,LOOKUPS!F$9,0)*$FD$6+VLOOKUP($FA91,CFP,LOOKUPS!F$6,0)*$FE$6+VLOOKUP($FA91,EP,LOOKUPS!F$8,0)*$FF$6+VLOOKUP($FA91,BM,LOOKUPS!F$5,0)*$FG$6+VLOOKUP($FA91,DIV,LOOKUPS!F$7,0)*$FH$6++VLOOKUP($FA91,SIZE,LOOKUPS!F$11,0)*$FI$6),"",VLOOKUP($FA91,MOM,LOOKUPS!F$12,0)*$FB$6+VLOOKUP($FA91,STREV,LOOKUPS!F$10,0)*$FC$6+VLOOKUP($FA91,LTREV,LOOKUPS!F$9,0)*$FD$6+VLOOKUP($FA91,CFP,LOOKUPS!F$6,0)*$FE$6+VLOOKUP($FA91,EP,LOOKUPS!F$8,0)*$FF$6+VLOOKUP($FA91,BM,LOOKUPS!F$5,0)*$FG$6+VLOOKUP($FA91,DIV,LOOKUPS!F$7,0)*$FH$6++VLOOKUP($FA91,SIZE,LOOKUPS!F$11,0)*$FI$6)</f>
        <v/>
      </c>
      <c r="FF91" s="1" t="str">
        <f>IF(ISERROR(VLOOKUP($FA91,MOM,LOOKUPS!G$12,0)*$FB$6+VLOOKUP($FA91,STREV,LOOKUPS!G$10,0)*$FC$6+VLOOKUP($FA91,LTREV,LOOKUPS!G$9,0)*$FD$6+VLOOKUP($FA91,CFP,LOOKUPS!G$6,0)*$FE$6+VLOOKUP($FA91,EP,LOOKUPS!G$8,0)*$FF$6+VLOOKUP($FA91,BM,LOOKUPS!G$5,0)*$FG$6+VLOOKUP($FA91,DIV,LOOKUPS!G$7,0)*$FH$6++VLOOKUP($FA91,SIZE,LOOKUPS!G$11,0)*$FI$6),"",VLOOKUP($FA91,MOM,LOOKUPS!G$12,0)*$FB$6+VLOOKUP($FA91,STREV,LOOKUPS!G$10,0)*$FC$6+VLOOKUP($FA91,LTREV,LOOKUPS!G$9,0)*$FD$6+VLOOKUP($FA91,CFP,LOOKUPS!G$6,0)*$FE$6+VLOOKUP($FA91,EP,LOOKUPS!G$8,0)*$FF$6+VLOOKUP($FA91,BM,LOOKUPS!G$5,0)*$FG$6+VLOOKUP($FA91,DIV,LOOKUPS!G$7,0)*$FH$6++VLOOKUP($FA91,SIZE,LOOKUPS!G$11,0)*$FI$6)</f>
        <v/>
      </c>
      <c r="FG91" s="1" t="str">
        <f>IF(ISERROR(VLOOKUP($FA91,MOM,LOOKUPS!H$12,0)*$FB$6+VLOOKUP($FA91,STREV,LOOKUPS!H$10,0)*$FC$6+VLOOKUP($FA91,LTREV,LOOKUPS!H$9,0)*$FD$6+VLOOKUP($FA91,CFP,LOOKUPS!H$6,0)*$FE$6+VLOOKUP($FA91,EP,LOOKUPS!H$8,0)*$FF$6+VLOOKUP($FA91,BM,LOOKUPS!H$5,0)*$FG$6+VLOOKUP($FA91,DIV,LOOKUPS!H$7,0)*$FH$6++VLOOKUP($FA91,SIZE,LOOKUPS!H$11,0)*$FI$6),"",VLOOKUP($FA91,MOM,LOOKUPS!H$12,0)*$FB$6+VLOOKUP($FA91,STREV,LOOKUPS!H$10,0)*$FC$6+VLOOKUP($FA91,LTREV,LOOKUPS!H$9,0)*$FD$6+VLOOKUP($FA91,CFP,LOOKUPS!H$6,0)*$FE$6+VLOOKUP($FA91,EP,LOOKUPS!H$8,0)*$FF$6+VLOOKUP($FA91,BM,LOOKUPS!H$5,0)*$FG$6+VLOOKUP($FA91,DIV,LOOKUPS!H$7,0)*$FH$6++VLOOKUP($FA91,SIZE,LOOKUPS!H$11,0)*$FI$6)</f>
        <v/>
      </c>
      <c r="FH91" s="1" t="str">
        <f>IF(ISERROR(VLOOKUP($FA91,MOM,LOOKUPS!I$12,0)*$FB$6+VLOOKUP($FA91,STREV,LOOKUPS!I$10,0)*$FC$6+VLOOKUP($FA91,LTREV,LOOKUPS!I$9,0)*$FD$6+VLOOKUP($FA91,CFP,LOOKUPS!I$6,0)*$FE$6+VLOOKUP($FA91,EP,LOOKUPS!I$8,0)*$FF$6+VLOOKUP($FA91,BM,LOOKUPS!I$5,0)*$FG$6+VLOOKUP($FA91,DIV,LOOKUPS!I$7,0)*$FH$6++VLOOKUP($FA91,SIZE,LOOKUPS!I$11,0)*$FI$6),"",VLOOKUP($FA91,MOM,LOOKUPS!I$12,0)*$FB$6+VLOOKUP($FA91,STREV,LOOKUPS!I$10,0)*$FC$6+VLOOKUP($FA91,LTREV,LOOKUPS!I$9,0)*$FD$6+VLOOKUP($FA91,CFP,LOOKUPS!I$6,0)*$FE$6+VLOOKUP($FA91,EP,LOOKUPS!I$8,0)*$FF$6+VLOOKUP($FA91,BM,LOOKUPS!I$5,0)*$FG$6+VLOOKUP($FA91,DIV,LOOKUPS!I$7,0)*$FH$6++VLOOKUP($FA91,SIZE,LOOKUPS!I$11,0)*$FI$6)</f>
        <v/>
      </c>
      <c r="FI91" s="1" t="str">
        <f>IF(ISERROR(VLOOKUP($FA91,MOM,LOOKUPS!J$12,0)*$FB$6+VLOOKUP($FA91,STREV,LOOKUPS!J$10,0)*$FC$6+VLOOKUP($FA91,LTREV,LOOKUPS!J$9,0)*$FD$6+VLOOKUP($FA91,CFP,LOOKUPS!J$6,0)*$FE$6+VLOOKUP($FA91,EP,LOOKUPS!J$8,0)*$FF$6+VLOOKUP($FA91,BM,LOOKUPS!J$5,0)*$FG$6+VLOOKUP($FA91,DIV,LOOKUPS!J$7,0)*$FH$6++VLOOKUP($FA91,SIZE,LOOKUPS!J$11,0)*$FI$6),"",VLOOKUP($FA91,MOM,LOOKUPS!J$12,0)*$FB$6+VLOOKUP($FA91,STREV,LOOKUPS!J$10,0)*$FC$6+VLOOKUP($FA91,LTREV,LOOKUPS!J$9,0)*$FD$6+VLOOKUP($FA91,CFP,LOOKUPS!J$6,0)*$FE$6+VLOOKUP($FA91,EP,LOOKUPS!J$8,0)*$FF$6+VLOOKUP($FA91,BM,LOOKUPS!J$5,0)*$FG$6+VLOOKUP($FA91,DIV,LOOKUPS!J$7,0)*$FH$6++VLOOKUP($FA91,SIZE,LOOKUPS!J$11,0)*$FI$6)</f>
        <v/>
      </c>
      <c r="FJ91" s="1" t="str">
        <f>IF(ISERROR(VLOOKUP($FA91,MOM,LOOKUPS!K$12,0)*$FB$6+VLOOKUP($FA91,STREV,LOOKUPS!K$10,0)*$FC$6+VLOOKUP($FA91,LTREV,LOOKUPS!K$9,0)*$FD$6+VLOOKUP($FA91,CFP,LOOKUPS!K$6,0)*$FE$6+VLOOKUP($FA91,EP,LOOKUPS!K$8,0)*$FF$6+VLOOKUP($FA91,BM,LOOKUPS!K$5,0)*$FG$6+VLOOKUP($FA91,DIV,LOOKUPS!K$7,0)*$FH$6++VLOOKUP($FA91,SIZE,LOOKUPS!K$11,0)*$FI$6),"",VLOOKUP($FA91,MOM,LOOKUPS!K$12,0)*$FB$6+VLOOKUP($FA91,STREV,LOOKUPS!K$10,0)*$FC$6+VLOOKUP($FA91,LTREV,LOOKUPS!K$9,0)*$FD$6+VLOOKUP($FA91,CFP,LOOKUPS!K$6,0)*$FE$6+VLOOKUP($FA91,EP,LOOKUPS!K$8,0)*$FF$6+VLOOKUP($FA91,BM,LOOKUPS!K$5,0)*$FG$6+VLOOKUP($FA91,DIV,LOOKUPS!K$7,0)*$FH$6++VLOOKUP($FA91,SIZE,LOOKUPS!K$11,0)*$FI$6)</f>
        <v/>
      </c>
      <c r="FK91" s="1" t="str">
        <f>IF(ISERROR(VLOOKUP($FA91,MOM,LOOKUPS!L$12,0)*$FB$6+VLOOKUP($FA91,STREV,LOOKUPS!L$10,0)*$FC$6+VLOOKUP($FA91,LTREV,LOOKUPS!L$9,0)*$FD$6+VLOOKUP($FA91,CFP,LOOKUPS!L$6,0)*$FE$6+VLOOKUP($FA91,EP,LOOKUPS!L$8,0)*$FF$6+VLOOKUP($FA91,BM,LOOKUPS!L$5,0)*$FG$6+VLOOKUP($FA91,DIV,LOOKUPS!L$7,0)*$FH$6++VLOOKUP($FA91,SIZE,LOOKUPS!L$11,0)*$FI$6),"",VLOOKUP($FA91,MOM,LOOKUPS!L$12,0)*$FB$6+VLOOKUP($FA91,STREV,LOOKUPS!L$10,0)*$FC$6+VLOOKUP($FA91,LTREV,LOOKUPS!L$9,0)*$FD$6+VLOOKUP($FA91,CFP,LOOKUPS!L$6,0)*$FE$6+VLOOKUP($FA91,EP,LOOKUPS!L$8,0)*$FF$6+VLOOKUP($FA91,BM,LOOKUPS!L$5,0)*$FG$6+VLOOKUP($FA91,DIV,LOOKUPS!L$7,0)*$FH$6++VLOOKUP($FA91,SIZE,LOOKUPS!L$11,0)*$FI$6)</f>
        <v/>
      </c>
    </row>
    <row r="92" spans="1:167" x14ac:dyDescent="0.3">
      <c r="A92" s="1">
        <v>193311</v>
      </c>
      <c r="B92" s="1">
        <v>0.74</v>
      </c>
      <c r="C92" s="1">
        <v>2.36</v>
      </c>
      <c r="D92" s="1">
        <v>7.15</v>
      </c>
      <c r="E92" s="1">
        <v>10.25</v>
      </c>
      <c r="F92" s="1">
        <v>7.09</v>
      </c>
      <c r="G92" s="1">
        <v>6.66</v>
      </c>
      <c r="H92" s="1">
        <v>9.35</v>
      </c>
      <c r="I92" s="1">
        <v>11.16</v>
      </c>
      <c r="J92" s="1">
        <v>4.9000000000000004</v>
      </c>
      <c r="K92" s="1">
        <v>6.79</v>
      </c>
      <c r="M92" s="1">
        <v>193212</v>
      </c>
      <c r="N92" s="1">
        <v>-2.65</v>
      </c>
      <c r="O92" s="1">
        <v>-5.48</v>
      </c>
      <c r="P92" s="1">
        <v>-4.2300000000000004</v>
      </c>
      <c r="Q92" s="1">
        <v>-2.2599999999999998</v>
      </c>
      <c r="R92" s="1">
        <v>-3.23</v>
      </c>
      <c r="S92" s="1">
        <v>1.52</v>
      </c>
      <c r="T92" s="1">
        <v>-1.94</v>
      </c>
      <c r="U92" s="1">
        <v>-10.01</v>
      </c>
      <c r="V92" s="1">
        <v>-0.16</v>
      </c>
      <c r="W92" s="1">
        <v>-9.67</v>
      </c>
      <c r="Y92" s="1">
        <v>193711</v>
      </c>
      <c r="Z92" s="1">
        <v>-12.44</v>
      </c>
      <c r="AA92" s="1">
        <v>-8.99</v>
      </c>
      <c r="AB92" s="1">
        <v>-9.43</v>
      </c>
      <c r="AC92" s="1">
        <v>-9.5500000000000007</v>
      </c>
      <c r="AD92" s="1">
        <v>-10.86</v>
      </c>
      <c r="AE92" s="1">
        <v>-11.13</v>
      </c>
      <c r="AF92" s="1">
        <v>-12.57</v>
      </c>
      <c r="AG92" s="1">
        <v>-11.81</v>
      </c>
      <c r="AH92" s="1">
        <v>-10.4</v>
      </c>
      <c r="AI92" s="1">
        <v>-13.87</v>
      </c>
      <c r="AK92">
        <v>195805</v>
      </c>
      <c r="AL92">
        <v>8.5500000000000007</v>
      </c>
      <c r="AM92">
        <v>3.07</v>
      </c>
      <c r="AN92">
        <v>2.96</v>
      </c>
      <c r="AO92">
        <v>3.78</v>
      </c>
      <c r="AP92">
        <v>3.24</v>
      </c>
      <c r="AQ92">
        <v>2.37</v>
      </c>
      <c r="AR92">
        <v>3.44</v>
      </c>
      <c r="AS92">
        <v>3.26</v>
      </c>
      <c r="AT92">
        <v>3.87</v>
      </c>
      <c r="AU92">
        <v>2.84</v>
      </c>
      <c r="AV92">
        <v>3.65</v>
      </c>
      <c r="AW92">
        <v>2.72</v>
      </c>
      <c r="AX92">
        <v>2.02</v>
      </c>
      <c r="AY92">
        <v>4.32</v>
      </c>
      <c r="AZ92">
        <v>2.58</v>
      </c>
      <c r="BA92">
        <v>2.93</v>
      </c>
      <c r="BB92">
        <v>3.6</v>
      </c>
      <c r="BC92">
        <v>4.91</v>
      </c>
      <c r="BD92">
        <v>2.81</v>
      </c>
      <c r="BF92" s="1">
        <v>195805</v>
      </c>
      <c r="BG92" s="1">
        <v>8.5299999999999994</v>
      </c>
      <c r="BH92" s="1">
        <v>3.46</v>
      </c>
      <c r="BI92" s="1">
        <v>2.98</v>
      </c>
      <c r="BJ92" s="1">
        <v>3.22</v>
      </c>
      <c r="BK92" s="1">
        <v>4.04</v>
      </c>
      <c r="BL92" s="1">
        <v>2.5</v>
      </c>
      <c r="BM92" s="1">
        <v>2.9</v>
      </c>
      <c r="BN92" s="1">
        <v>3.64</v>
      </c>
      <c r="BO92" s="1">
        <v>2.89</v>
      </c>
      <c r="BP92" s="1">
        <v>4.01</v>
      </c>
      <c r="BQ92" s="1">
        <v>4.07</v>
      </c>
      <c r="BR92" s="1">
        <v>2.2999999999999998</v>
      </c>
      <c r="BS92" s="1">
        <v>2.7</v>
      </c>
      <c r="BT92" s="1">
        <v>2.89</v>
      </c>
      <c r="BU92" s="1">
        <v>2.92</v>
      </c>
      <c r="BV92" s="1">
        <v>3.4</v>
      </c>
      <c r="BW92" s="1">
        <v>3.88</v>
      </c>
      <c r="BX92" s="1">
        <v>3.38</v>
      </c>
      <c r="BY92" s="1">
        <v>2.4</v>
      </c>
      <c r="CA92" s="1">
        <v>193305</v>
      </c>
      <c r="CB92" s="1">
        <v>102.19</v>
      </c>
      <c r="CC92" s="1">
        <v>32.31</v>
      </c>
      <c r="CD92" s="1">
        <v>57.81</v>
      </c>
      <c r="CE92" s="1">
        <v>87.54</v>
      </c>
      <c r="CF92" s="1">
        <v>29.61</v>
      </c>
      <c r="CG92" s="1">
        <v>45.35</v>
      </c>
      <c r="CH92" s="1">
        <v>55.8</v>
      </c>
      <c r="CI92" s="1">
        <v>76.349999999999994</v>
      </c>
      <c r="CJ92" s="1">
        <v>88.03</v>
      </c>
      <c r="CK92" s="1">
        <v>25.8</v>
      </c>
      <c r="CL92" s="1">
        <v>33.35</v>
      </c>
      <c r="CM92" s="1">
        <v>37.76</v>
      </c>
      <c r="CN92" s="1">
        <v>53.07</v>
      </c>
      <c r="CO92" s="1">
        <v>54.63</v>
      </c>
      <c r="CP92" s="1">
        <v>56.95</v>
      </c>
      <c r="CQ92" s="1">
        <v>66.45</v>
      </c>
      <c r="CR92" s="1">
        <v>86.6</v>
      </c>
      <c r="CS92" s="1">
        <v>94.91</v>
      </c>
      <c r="CT92" s="1">
        <v>80.63</v>
      </c>
      <c r="CV92" s="1">
        <v>193405</v>
      </c>
      <c r="CW92" s="1">
        <v>-13.21</v>
      </c>
      <c r="CX92" s="1">
        <v>-9.09</v>
      </c>
      <c r="CY92" s="1">
        <v>-5.75</v>
      </c>
      <c r="CZ92" s="1">
        <v>-4.83</v>
      </c>
      <c r="DA92" s="1">
        <v>-10.130000000000001</v>
      </c>
      <c r="DB92" s="1">
        <v>-7.27</v>
      </c>
      <c r="DC92" s="1">
        <v>-6.36</v>
      </c>
      <c r="DD92" s="1">
        <v>-4.01</v>
      </c>
      <c r="DE92" s="1">
        <v>-4.58</v>
      </c>
      <c r="DF92" s="1">
        <v>-9.3699999999999992</v>
      </c>
      <c r="DG92" s="1">
        <v>-10.87</v>
      </c>
      <c r="DH92" s="1">
        <v>-6.95</v>
      </c>
      <c r="DI92" s="1">
        <v>-7.58</v>
      </c>
      <c r="DJ92" s="1">
        <v>-6.76</v>
      </c>
      <c r="DK92" s="1">
        <v>-5.95</v>
      </c>
      <c r="DL92" s="1">
        <v>-2.75</v>
      </c>
      <c r="DM92" s="1">
        <v>-5.31</v>
      </c>
      <c r="DN92" s="1">
        <v>-5.36</v>
      </c>
      <c r="DO92" s="1">
        <v>-3.61</v>
      </c>
      <c r="DQ92" s="1">
        <v>193305</v>
      </c>
      <c r="DR92" s="1">
        <v>-99.99</v>
      </c>
      <c r="DS92" s="1">
        <v>99.33</v>
      </c>
      <c r="DT92" s="1">
        <v>57.61</v>
      </c>
      <c r="DU92" s="1">
        <v>26.27</v>
      </c>
      <c r="DV92" s="1">
        <v>107.64</v>
      </c>
      <c r="DW92" s="1">
        <v>81.64</v>
      </c>
      <c r="DX92" s="1">
        <v>51.75</v>
      </c>
      <c r="DY92" s="1">
        <v>39.1</v>
      </c>
      <c r="DZ92" s="1">
        <v>23.61</v>
      </c>
      <c r="EA92" s="1">
        <v>109.14</v>
      </c>
      <c r="EB92" s="1">
        <v>106.16</v>
      </c>
      <c r="EC92" s="1">
        <v>83.08</v>
      </c>
      <c r="ED92" s="1">
        <v>80.209999999999994</v>
      </c>
      <c r="EE92" s="1">
        <v>58</v>
      </c>
      <c r="EF92" s="1">
        <v>45.2</v>
      </c>
      <c r="EG92" s="1">
        <v>46.62</v>
      </c>
      <c r="EH92" s="1">
        <v>31.59</v>
      </c>
      <c r="EI92" s="1">
        <v>22.13</v>
      </c>
      <c r="EJ92" s="1">
        <v>25.08</v>
      </c>
      <c r="EL92">
        <v>193305</v>
      </c>
      <c r="EM92">
        <v>21.43</v>
      </c>
      <c r="EN92">
        <v>36.700000000000003</v>
      </c>
      <c r="EO92">
        <v>19.03</v>
      </c>
      <c r="EP92">
        <v>0.04</v>
      </c>
      <c r="ER92" s="1">
        <v>193311</v>
      </c>
      <c r="ES92" s="1">
        <v>6.43</v>
      </c>
      <c r="EU92" s="1">
        <v>193212</v>
      </c>
      <c r="EV92" s="1">
        <v>-0.56000000000000005</v>
      </c>
      <c r="EX92" s="1">
        <v>193711</v>
      </c>
      <c r="EY92" s="1">
        <v>2.82</v>
      </c>
      <c r="FA92" s="1">
        <v>193311</v>
      </c>
      <c r="FB92" s="1" t="str">
        <f>IF(ISERROR(VLOOKUP($FA92,MOM,LOOKUPS!C$12,0)*$FB$6+VLOOKUP($FA92,STREV,LOOKUPS!C$10,0)*$FC$6+VLOOKUP($FA92,LTREV,LOOKUPS!C$9,0)*$FD$6+VLOOKUP($FA92,CFP,LOOKUPS!C$6,0)*$FE$6+VLOOKUP($FA92,EP,LOOKUPS!C$8,0)*$FF$6+VLOOKUP($FA92,BM,LOOKUPS!C$5,0)*$FG$6+VLOOKUP($FA92,DIV,LOOKUPS!C$7,0)*$FH$6++VLOOKUP($FA92,SIZE,LOOKUPS!C$11,0)*$FI$6),"",VLOOKUP($FA92,MOM,LOOKUPS!C$12,0)*$FB$6+VLOOKUP($FA92,STREV,LOOKUPS!C$10,0)*$FC$6+VLOOKUP($FA92,LTREV,LOOKUPS!C$9,0)*$FD$6+VLOOKUP($FA92,CFP,LOOKUPS!C$6,0)*$FE$6+VLOOKUP($FA92,EP,LOOKUPS!C$8,0)*$FF$6+VLOOKUP($FA92,BM,LOOKUPS!C$5,0)*$FG$6+VLOOKUP($FA92,DIV,LOOKUPS!C$7,0)*$FH$6++VLOOKUP($FA92,SIZE,LOOKUPS!C$11,0)*$FI$6)</f>
        <v/>
      </c>
      <c r="FC92" s="1" t="str">
        <f>IF(ISERROR(VLOOKUP($FA92,MOM,LOOKUPS!D$12,0)*$FB$6+VLOOKUP($FA92,STREV,LOOKUPS!D$10,0)*$FC$6+VLOOKUP($FA92,LTREV,LOOKUPS!D$9,0)*$FD$6+VLOOKUP($FA92,CFP,LOOKUPS!D$6,0)*$FE$6+VLOOKUP($FA92,EP,LOOKUPS!D$8,0)*$FF$6+VLOOKUP($FA92,BM,LOOKUPS!D$5,0)*$FG$6+VLOOKUP($FA92,DIV,LOOKUPS!D$7,0)*$FH$6++VLOOKUP($FA92,SIZE,LOOKUPS!D$11,0)*$FI$6),"",VLOOKUP($FA92,MOM,LOOKUPS!D$12,0)*$FB$6+VLOOKUP($FA92,STREV,LOOKUPS!D$10,0)*$FC$6+VLOOKUP($FA92,LTREV,LOOKUPS!D$9,0)*$FD$6+VLOOKUP($FA92,CFP,LOOKUPS!D$6,0)*$FE$6+VLOOKUP($FA92,EP,LOOKUPS!D$8,0)*$FF$6+VLOOKUP($FA92,BM,LOOKUPS!D$5,0)*$FG$6+VLOOKUP($FA92,DIV,LOOKUPS!D$7,0)*$FH$6++VLOOKUP($FA92,SIZE,LOOKUPS!D$11,0)*$FI$6)</f>
        <v/>
      </c>
      <c r="FD92" s="1" t="str">
        <f>IF(ISERROR(VLOOKUP($FA92,MOM,LOOKUPS!E$12,0)*$FB$6+VLOOKUP($FA92,STREV,LOOKUPS!E$10,0)*$FC$6+VLOOKUP($FA92,LTREV,LOOKUPS!E$9,0)*$FD$6+VLOOKUP($FA92,CFP,LOOKUPS!E$6,0)*$FE$6+VLOOKUP($FA92,EP,LOOKUPS!E$8,0)*$FF$6+VLOOKUP($FA92,BM,LOOKUPS!E$5,0)*$FG$6+VLOOKUP($FA92,DIV,LOOKUPS!E$7,0)*$FH$6++VLOOKUP($FA92,SIZE,LOOKUPS!E$11,0)*$FI$6),"",VLOOKUP($FA92,MOM,LOOKUPS!E$12,0)*$FB$6+VLOOKUP($FA92,STREV,LOOKUPS!E$10,0)*$FC$6+VLOOKUP($FA92,LTREV,LOOKUPS!E$9,0)*$FD$6+VLOOKUP($FA92,CFP,LOOKUPS!E$6,0)*$FE$6+VLOOKUP($FA92,EP,LOOKUPS!E$8,0)*$FF$6+VLOOKUP($FA92,BM,LOOKUPS!E$5,0)*$FG$6+VLOOKUP($FA92,DIV,LOOKUPS!E$7,0)*$FH$6++VLOOKUP($FA92,SIZE,LOOKUPS!E$11,0)*$FI$6)</f>
        <v/>
      </c>
      <c r="FE92" s="1" t="str">
        <f>IF(ISERROR(VLOOKUP($FA92,MOM,LOOKUPS!F$12,0)*$FB$6+VLOOKUP($FA92,STREV,LOOKUPS!F$10,0)*$FC$6+VLOOKUP($FA92,LTREV,LOOKUPS!F$9,0)*$FD$6+VLOOKUP($FA92,CFP,LOOKUPS!F$6,0)*$FE$6+VLOOKUP($FA92,EP,LOOKUPS!F$8,0)*$FF$6+VLOOKUP($FA92,BM,LOOKUPS!F$5,0)*$FG$6+VLOOKUP($FA92,DIV,LOOKUPS!F$7,0)*$FH$6++VLOOKUP($FA92,SIZE,LOOKUPS!F$11,0)*$FI$6),"",VLOOKUP($FA92,MOM,LOOKUPS!F$12,0)*$FB$6+VLOOKUP($FA92,STREV,LOOKUPS!F$10,0)*$FC$6+VLOOKUP($FA92,LTREV,LOOKUPS!F$9,0)*$FD$6+VLOOKUP($FA92,CFP,LOOKUPS!F$6,0)*$FE$6+VLOOKUP($FA92,EP,LOOKUPS!F$8,0)*$FF$6+VLOOKUP($FA92,BM,LOOKUPS!F$5,0)*$FG$6+VLOOKUP($FA92,DIV,LOOKUPS!F$7,0)*$FH$6++VLOOKUP($FA92,SIZE,LOOKUPS!F$11,0)*$FI$6)</f>
        <v/>
      </c>
      <c r="FF92" s="1" t="str">
        <f>IF(ISERROR(VLOOKUP($FA92,MOM,LOOKUPS!G$12,0)*$FB$6+VLOOKUP($FA92,STREV,LOOKUPS!G$10,0)*$FC$6+VLOOKUP($FA92,LTREV,LOOKUPS!G$9,0)*$FD$6+VLOOKUP($FA92,CFP,LOOKUPS!G$6,0)*$FE$6+VLOOKUP($FA92,EP,LOOKUPS!G$8,0)*$FF$6+VLOOKUP($FA92,BM,LOOKUPS!G$5,0)*$FG$6+VLOOKUP($FA92,DIV,LOOKUPS!G$7,0)*$FH$6++VLOOKUP($FA92,SIZE,LOOKUPS!G$11,0)*$FI$6),"",VLOOKUP($FA92,MOM,LOOKUPS!G$12,0)*$FB$6+VLOOKUP($FA92,STREV,LOOKUPS!G$10,0)*$FC$6+VLOOKUP($FA92,LTREV,LOOKUPS!G$9,0)*$FD$6+VLOOKUP($FA92,CFP,LOOKUPS!G$6,0)*$FE$6+VLOOKUP($FA92,EP,LOOKUPS!G$8,0)*$FF$6+VLOOKUP($FA92,BM,LOOKUPS!G$5,0)*$FG$6+VLOOKUP($FA92,DIV,LOOKUPS!G$7,0)*$FH$6++VLOOKUP($FA92,SIZE,LOOKUPS!G$11,0)*$FI$6)</f>
        <v/>
      </c>
      <c r="FG92" s="1" t="str">
        <f>IF(ISERROR(VLOOKUP($FA92,MOM,LOOKUPS!H$12,0)*$FB$6+VLOOKUP($FA92,STREV,LOOKUPS!H$10,0)*$FC$6+VLOOKUP($FA92,LTREV,LOOKUPS!H$9,0)*$FD$6+VLOOKUP($FA92,CFP,LOOKUPS!H$6,0)*$FE$6+VLOOKUP($FA92,EP,LOOKUPS!H$8,0)*$FF$6+VLOOKUP($FA92,BM,LOOKUPS!H$5,0)*$FG$6+VLOOKUP($FA92,DIV,LOOKUPS!H$7,0)*$FH$6++VLOOKUP($FA92,SIZE,LOOKUPS!H$11,0)*$FI$6),"",VLOOKUP($FA92,MOM,LOOKUPS!H$12,0)*$FB$6+VLOOKUP($FA92,STREV,LOOKUPS!H$10,0)*$FC$6+VLOOKUP($FA92,LTREV,LOOKUPS!H$9,0)*$FD$6+VLOOKUP($FA92,CFP,LOOKUPS!H$6,0)*$FE$6+VLOOKUP($FA92,EP,LOOKUPS!H$8,0)*$FF$6+VLOOKUP($FA92,BM,LOOKUPS!H$5,0)*$FG$6+VLOOKUP($FA92,DIV,LOOKUPS!H$7,0)*$FH$6++VLOOKUP($FA92,SIZE,LOOKUPS!H$11,0)*$FI$6)</f>
        <v/>
      </c>
      <c r="FH92" s="1" t="str">
        <f>IF(ISERROR(VLOOKUP($FA92,MOM,LOOKUPS!I$12,0)*$FB$6+VLOOKUP($FA92,STREV,LOOKUPS!I$10,0)*$FC$6+VLOOKUP($FA92,LTREV,LOOKUPS!I$9,0)*$FD$6+VLOOKUP($FA92,CFP,LOOKUPS!I$6,0)*$FE$6+VLOOKUP($FA92,EP,LOOKUPS!I$8,0)*$FF$6+VLOOKUP($FA92,BM,LOOKUPS!I$5,0)*$FG$6+VLOOKUP($FA92,DIV,LOOKUPS!I$7,0)*$FH$6++VLOOKUP($FA92,SIZE,LOOKUPS!I$11,0)*$FI$6),"",VLOOKUP($FA92,MOM,LOOKUPS!I$12,0)*$FB$6+VLOOKUP($FA92,STREV,LOOKUPS!I$10,0)*$FC$6+VLOOKUP($FA92,LTREV,LOOKUPS!I$9,0)*$FD$6+VLOOKUP($FA92,CFP,LOOKUPS!I$6,0)*$FE$6+VLOOKUP($FA92,EP,LOOKUPS!I$8,0)*$FF$6+VLOOKUP($FA92,BM,LOOKUPS!I$5,0)*$FG$6+VLOOKUP($FA92,DIV,LOOKUPS!I$7,0)*$FH$6++VLOOKUP($FA92,SIZE,LOOKUPS!I$11,0)*$FI$6)</f>
        <v/>
      </c>
      <c r="FI92" s="1" t="str">
        <f>IF(ISERROR(VLOOKUP($FA92,MOM,LOOKUPS!J$12,0)*$FB$6+VLOOKUP($FA92,STREV,LOOKUPS!J$10,0)*$FC$6+VLOOKUP($FA92,LTREV,LOOKUPS!J$9,0)*$FD$6+VLOOKUP($FA92,CFP,LOOKUPS!J$6,0)*$FE$6+VLOOKUP($FA92,EP,LOOKUPS!J$8,0)*$FF$6+VLOOKUP($FA92,BM,LOOKUPS!J$5,0)*$FG$6+VLOOKUP($FA92,DIV,LOOKUPS!J$7,0)*$FH$6++VLOOKUP($FA92,SIZE,LOOKUPS!J$11,0)*$FI$6),"",VLOOKUP($FA92,MOM,LOOKUPS!J$12,0)*$FB$6+VLOOKUP($FA92,STREV,LOOKUPS!J$10,0)*$FC$6+VLOOKUP($FA92,LTREV,LOOKUPS!J$9,0)*$FD$6+VLOOKUP($FA92,CFP,LOOKUPS!J$6,0)*$FE$6+VLOOKUP($FA92,EP,LOOKUPS!J$8,0)*$FF$6+VLOOKUP($FA92,BM,LOOKUPS!J$5,0)*$FG$6+VLOOKUP($FA92,DIV,LOOKUPS!J$7,0)*$FH$6++VLOOKUP($FA92,SIZE,LOOKUPS!J$11,0)*$FI$6)</f>
        <v/>
      </c>
      <c r="FJ92" s="1" t="str">
        <f>IF(ISERROR(VLOOKUP($FA92,MOM,LOOKUPS!K$12,0)*$FB$6+VLOOKUP($FA92,STREV,LOOKUPS!K$10,0)*$FC$6+VLOOKUP($FA92,LTREV,LOOKUPS!K$9,0)*$FD$6+VLOOKUP($FA92,CFP,LOOKUPS!K$6,0)*$FE$6+VLOOKUP($FA92,EP,LOOKUPS!K$8,0)*$FF$6+VLOOKUP($FA92,BM,LOOKUPS!K$5,0)*$FG$6+VLOOKUP($FA92,DIV,LOOKUPS!K$7,0)*$FH$6++VLOOKUP($FA92,SIZE,LOOKUPS!K$11,0)*$FI$6),"",VLOOKUP($FA92,MOM,LOOKUPS!K$12,0)*$FB$6+VLOOKUP($FA92,STREV,LOOKUPS!K$10,0)*$FC$6+VLOOKUP($FA92,LTREV,LOOKUPS!K$9,0)*$FD$6+VLOOKUP($FA92,CFP,LOOKUPS!K$6,0)*$FE$6+VLOOKUP($FA92,EP,LOOKUPS!K$8,0)*$FF$6+VLOOKUP($FA92,BM,LOOKUPS!K$5,0)*$FG$6+VLOOKUP($FA92,DIV,LOOKUPS!K$7,0)*$FH$6++VLOOKUP($FA92,SIZE,LOOKUPS!K$11,0)*$FI$6)</f>
        <v/>
      </c>
      <c r="FK92" s="1" t="str">
        <f>IF(ISERROR(VLOOKUP($FA92,MOM,LOOKUPS!L$12,0)*$FB$6+VLOOKUP($FA92,STREV,LOOKUPS!L$10,0)*$FC$6+VLOOKUP($FA92,LTREV,LOOKUPS!L$9,0)*$FD$6+VLOOKUP($FA92,CFP,LOOKUPS!L$6,0)*$FE$6+VLOOKUP($FA92,EP,LOOKUPS!L$8,0)*$FF$6+VLOOKUP($FA92,BM,LOOKUPS!L$5,0)*$FG$6+VLOOKUP($FA92,DIV,LOOKUPS!L$7,0)*$FH$6++VLOOKUP($FA92,SIZE,LOOKUPS!L$11,0)*$FI$6),"",VLOOKUP($FA92,MOM,LOOKUPS!L$12,0)*$FB$6+VLOOKUP($FA92,STREV,LOOKUPS!L$10,0)*$FC$6+VLOOKUP($FA92,LTREV,LOOKUPS!L$9,0)*$FD$6+VLOOKUP($FA92,CFP,LOOKUPS!L$6,0)*$FE$6+VLOOKUP($FA92,EP,LOOKUPS!L$8,0)*$FF$6+VLOOKUP($FA92,BM,LOOKUPS!L$5,0)*$FG$6+VLOOKUP($FA92,DIV,LOOKUPS!L$7,0)*$FH$6++VLOOKUP($FA92,SIZE,LOOKUPS!L$11,0)*$FI$6)</f>
        <v/>
      </c>
    </row>
    <row r="93" spans="1:167" x14ac:dyDescent="0.3">
      <c r="A93" s="1">
        <v>193312</v>
      </c>
      <c r="B93" s="1">
        <v>-1.71</v>
      </c>
      <c r="C93" s="1">
        <v>-1.51</v>
      </c>
      <c r="D93" s="1">
        <v>3.06</v>
      </c>
      <c r="E93" s="1">
        <v>3.14</v>
      </c>
      <c r="F93" s="1">
        <v>2.56</v>
      </c>
      <c r="G93" s="1">
        <v>1.1499999999999999</v>
      </c>
      <c r="H93" s="1">
        <v>3.16</v>
      </c>
      <c r="I93" s="1">
        <v>4.1100000000000003</v>
      </c>
      <c r="J93" s="1">
        <v>2.4900000000000002</v>
      </c>
      <c r="K93" s="1">
        <v>2.91</v>
      </c>
      <c r="M93" s="1">
        <v>193301</v>
      </c>
      <c r="N93" s="1">
        <v>14.86</v>
      </c>
      <c r="O93" s="1">
        <v>4.41</v>
      </c>
      <c r="P93" s="1">
        <v>3.89</v>
      </c>
      <c r="Q93" s="1">
        <v>2.66</v>
      </c>
      <c r="R93" s="1">
        <v>1.89</v>
      </c>
      <c r="S93" s="1">
        <v>0.76</v>
      </c>
      <c r="T93" s="1">
        <v>2.37</v>
      </c>
      <c r="U93" s="1">
        <v>2.5</v>
      </c>
      <c r="V93" s="1">
        <v>0.77</v>
      </c>
      <c r="W93" s="1">
        <v>0.65</v>
      </c>
      <c r="Y93" s="1">
        <v>193712</v>
      </c>
      <c r="Z93" s="1">
        <v>-17.05</v>
      </c>
      <c r="AA93" s="1">
        <v>-11.32</v>
      </c>
      <c r="AB93" s="1">
        <v>-6.61</v>
      </c>
      <c r="AC93" s="1">
        <v>-8.83</v>
      </c>
      <c r="AD93" s="1">
        <v>-11.25</v>
      </c>
      <c r="AE93" s="1">
        <v>-9.9700000000000006</v>
      </c>
      <c r="AF93" s="1">
        <v>-9.48</v>
      </c>
      <c r="AG93" s="1">
        <v>-10.49</v>
      </c>
      <c r="AH93" s="1">
        <v>-9.81</v>
      </c>
      <c r="AI93" s="1">
        <v>-12.22</v>
      </c>
      <c r="AK93">
        <v>195806</v>
      </c>
      <c r="AL93">
        <v>5.48</v>
      </c>
      <c r="AM93">
        <v>2.78</v>
      </c>
      <c r="AN93">
        <v>2.5099999999999998</v>
      </c>
      <c r="AO93">
        <v>2.82</v>
      </c>
      <c r="AP93">
        <v>2.69</v>
      </c>
      <c r="AQ93">
        <v>3.16</v>
      </c>
      <c r="AR93">
        <v>1.99</v>
      </c>
      <c r="AS93">
        <v>2.75</v>
      </c>
      <c r="AT93">
        <v>2.84</v>
      </c>
      <c r="AU93">
        <v>2.5</v>
      </c>
      <c r="AV93">
        <v>2.88</v>
      </c>
      <c r="AW93">
        <v>2.97</v>
      </c>
      <c r="AX93">
        <v>3.35</v>
      </c>
      <c r="AY93">
        <v>1.68</v>
      </c>
      <c r="AZ93">
        <v>2.29</v>
      </c>
      <c r="BA93">
        <v>2.71</v>
      </c>
      <c r="BB93">
        <v>2.79</v>
      </c>
      <c r="BC93">
        <v>2.69</v>
      </c>
      <c r="BD93">
        <v>2.99</v>
      </c>
      <c r="BF93" s="1">
        <v>195806</v>
      </c>
      <c r="BG93" s="1">
        <v>2.13</v>
      </c>
      <c r="BH93" s="1">
        <v>2.73</v>
      </c>
      <c r="BI93" s="1">
        <v>2.62</v>
      </c>
      <c r="BJ93" s="1">
        <v>2.8</v>
      </c>
      <c r="BK93" s="1">
        <v>2.71</v>
      </c>
      <c r="BL93" s="1">
        <v>2.5299999999999998</v>
      </c>
      <c r="BM93" s="1">
        <v>2.66</v>
      </c>
      <c r="BN93" s="1">
        <v>2.88</v>
      </c>
      <c r="BO93" s="1">
        <v>2.76</v>
      </c>
      <c r="BP93" s="1">
        <v>3.37</v>
      </c>
      <c r="BQ93" s="1">
        <v>2.0499999999999998</v>
      </c>
      <c r="BR93" s="1">
        <v>2.76</v>
      </c>
      <c r="BS93" s="1">
        <v>2.2999999999999998</v>
      </c>
      <c r="BT93" s="1">
        <v>2.23</v>
      </c>
      <c r="BU93" s="1">
        <v>3.07</v>
      </c>
      <c r="BV93" s="1">
        <v>2.87</v>
      </c>
      <c r="BW93" s="1">
        <v>2.89</v>
      </c>
      <c r="BX93" s="1">
        <v>2.0299999999999998</v>
      </c>
      <c r="BY93" s="1">
        <v>3.48</v>
      </c>
      <c r="CA93" s="1">
        <v>193306</v>
      </c>
      <c r="CB93" s="1">
        <v>42.61</v>
      </c>
      <c r="CC93" s="1">
        <v>12.18</v>
      </c>
      <c r="CD93" s="1">
        <v>23.79</v>
      </c>
      <c r="CE93" s="1">
        <v>27.75</v>
      </c>
      <c r="CF93" s="1">
        <v>12.62</v>
      </c>
      <c r="CG93" s="1">
        <v>17.8</v>
      </c>
      <c r="CH93" s="1">
        <v>19.010000000000002</v>
      </c>
      <c r="CI93" s="1">
        <v>25.04</v>
      </c>
      <c r="CJ93" s="1">
        <v>33.15</v>
      </c>
      <c r="CK93" s="1">
        <v>10.86</v>
      </c>
      <c r="CL93" s="1">
        <v>14.35</v>
      </c>
      <c r="CM93" s="1">
        <v>11.3</v>
      </c>
      <c r="CN93" s="1">
        <v>24.41</v>
      </c>
      <c r="CO93" s="1">
        <v>17.29</v>
      </c>
      <c r="CP93" s="1">
        <v>20.7</v>
      </c>
      <c r="CQ93" s="1">
        <v>32.659999999999997</v>
      </c>
      <c r="CR93" s="1">
        <v>17.149999999999999</v>
      </c>
      <c r="CS93" s="1">
        <v>27.15</v>
      </c>
      <c r="CT93" s="1">
        <v>39.6</v>
      </c>
      <c r="CV93" s="1">
        <v>193406</v>
      </c>
      <c r="CW93" s="1">
        <v>-1.52</v>
      </c>
      <c r="CX93" s="1">
        <v>3.88</v>
      </c>
      <c r="CY93" s="1">
        <v>3.84</v>
      </c>
      <c r="CZ93" s="1">
        <v>2.09</v>
      </c>
      <c r="DA93" s="1">
        <v>3.04</v>
      </c>
      <c r="DB93" s="1">
        <v>4.79</v>
      </c>
      <c r="DC93" s="1">
        <v>3.55</v>
      </c>
      <c r="DD93" s="1">
        <v>3.71</v>
      </c>
      <c r="DE93" s="1">
        <v>1.54</v>
      </c>
      <c r="DF93" s="1">
        <v>2.77</v>
      </c>
      <c r="DG93" s="1">
        <v>3.3</v>
      </c>
      <c r="DH93" s="1">
        <v>5.59</v>
      </c>
      <c r="DI93" s="1">
        <v>4.03</v>
      </c>
      <c r="DJ93" s="1">
        <v>4.5999999999999996</v>
      </c>
      <c r="DK93" s="1">
        <v>2.5</v>
      </c>
      <c r="DL93" s="1">
        <v>4.22</v>
      </c>
      <c r="DM93" s="1">
        <v>3.17</v>
      </c>
      <c r="DN93" s="1">
        <v>1.75</v>
      </c>
      <c r="DO93" s="1">
        <v>1.26</v>
      </c>
      <c r="DQ93" s="1">
        <v>193306</v>
      </c>
      <c r="DR93" s="1">
        <v>-99.99</v>
      </c>
      <c r="DS93" s="1">
        <v>37.450000000000003</v>
      </c>
      <c r="DT93" s="1">
        <v>17.920000000000002</v>
      </c>
      <c r="DU93" s="1">
        <v>13.99</v>
      </c>
      <c r="DV93" s="1">
        <v>43.09</v>
      </c>
      <c r="DW93" s="1">
        <v>23.73</v>
      </c>
      <c r="DX93" s="1">
        <v>18.309999999999999</v>
      </c>
      <c r="DY93" s="1">
        <v>13.99</v>
      </c>
      <c r="DZ93" s="1">
        <v>14.09</v>
      </c>
      <c r="EA93" s="1">
        <v>47.61</v>
      </c>
      <c r="EB93" s="1">
        <v>38.92</v>
      </c>
      <c r="EC93" s="1">
        <v>26.6</v>
      </c>
      <c r="ED93" s="1">
        <v>20.94</v>
      </c>
      <c r="EE93" s="1">
        <v>19.559999999999999</v>
      </c>
      <c r="EF93" s="1">
        <v>16.989999999999998</v>
      </c>
      <c r="EG93" s="1">
        <v>14.19</v>
      </c>
      <c r="EH93" s="1">
        <v>13.79</v>
      </c>
      <c r="EI93" s="1">
        <v>14.98</v>
      </c>
      <c r="EJ93" s="1">
        <v>13.19</v>
      </c>
      <c r="EL93">
        <v>193306</v>
      </c>
      <c r="EM93">
        <v>13.11</v>
      </c>
      <c r="EN93">
        <v>8.56</v>
      </c>
      <c r="EO93">
        <v>-2.0499999999999998</v>
      </c>
      <c r="EP93">
        <v>0.02</v>
      </c>
      <c r="ER93" s="1">
        <v>193312</v>
      </c>
      <c r="ES93" s="1">
        <v>4.0599999999999996</v>
      </c>
      <c r="EU93" s="1">
        <v>193301</v>
      </c>
      <c r="EV93" s="1">
        <v>7.72</v>
      </c>
      <c r="EX93" s="1">
        <v>193712</v>
      </c>
      <c r="EY93" s="1">
        <v>1.05</v>
      </c>
      <c r="FA93" s="1">
        <v>193312</v>
      </c>
      <c r="FB93" s="1" t="str">
        <f>IF(ISERROR(VLOOKUP($FA93,MOM,LOOKUPS!C$12,0)*$FB$6+VLOOKUP($FA93,STREV,LOOKUPS!C$10,0)*$FC$6+VLOOKUP($FA93,LTREV,LOOKUPS!C$9,0)*$FD$6+VLOOKUP($FA93,CFP,LOOKUPS!C$6,0)*$FE$6+VLOOKUP($FA93,EP,LOOKUPS!C$8,0)*$FF$6+VLOOKUP($FA93,BM,LOOKUPS!C$5,0)*$FG$6+VLOOKUP($FA93,DIV,LOOKUPS!C$7,0)*$FH$6++VLOOKUP($FA93,SIZE,LOOKUPS!C$11,0)*$FI$6),"",VLOOKUP($FA93,MOM,LOOKUPS!C$12,0)*$FB$6+VLOOKUP($FA93,STREV,LOOKUPS!C$10,0)*$FC$6+VLOOKUP($FA93,LTREV,LOOKUPS!C$9,0)*$FD$6+VLOOKUP($FA93,CFP,LOOKUPS!C$6,0)*$FE$6+VLOOKUP($FA93,EP,LOOKUPS!C$8,0)*$FF$6+VLOOKUP($FA93,BM,LOOKUPS!C$5,0)*$FG$6+VLOOKUP($FA93,DIV,LOOKUPS!C$7,0)*$FH$6++VLOOKUP($FA93,SIZE,LOOKUPS!C$11,0)*$FI$6)</f>
        <v/>
      </c>
      <c r="FC93" s="1" t="str">
        <f>IF(ISERROR(VLOOKUP($FA93,MOM,LOOKUPS!D$12,0)*$FB$6+VLOOKUP($FA93,STREV,LOOKUPS!D$10,0)*$FC$6+VLOOKUP($FA93,LTREV,LOOKUPS!D$9,0)*$FD$6+VLOOKUP($FA93,CFP,LOOKUPS!D$6,0)*$FE$6+VLOOKUP($FA93,EP,LOOKUPS!D$8,0)*$FF$6+VLOOKUP($FA93,BM,LOOKUPS!D$5,0)*$FG$6+VLOOKUP($FA93,DIV,LOOKUPS!D$7,0)*$FH$6++VLOOKUP($FA93,SIZE,LOOKUPS!D$11,0)*$FI$6),"",VLOOKUP($FA93,MOM,LOOKUPS!D$12,0)*$FB$6+VLOOKUP($FA93,STREV,LOOKUPS!D$10,0)*$FC$6+VLOOKUP($FA93,LTREV,LOOKUPS!D$9,0)*$FD$6+VLOOKUP($FA93,CFP,LOOKUPS!D$6,0)*$FE$6+VLOOKUP($FA93,EP,LOOKUPS!D$8,0)*$FF$6+VLOOKUP($FA93,BM,LOOKUPS!D$5,0)*$FG$6+VLOOKUP($FA93,DIV,LOOKUPS!D$7,0)*$FH$6++VLOOKUP($FA93,SIZE,LOOKUPS!D$11,0)*$FI$6)</f>
        <v/>
      </c>
      <c r="FD93" s="1" t="str">
        <f>IF(ISERROR(VLOOKUP($FA93,MOM,LOOKUPS!E$12,0)*$FB$6+VLOOKUP($FA93,STREV,LOOKUPS!E$10,0)*$FC$6+VLOOKUP($FA93,LTREV,LOOKUPS!E$9,0)*$FD$6+VLOOKUP($FA93,CFP,LOOKUPS!E$6,0)*$FE$6+VLOOKUP($FA93,EP,LOOKUPS!E$8,0)*$FF$6+VLOOKUP($FA93,BM,LOOKUPS!E$5,0)*$FG$6+VLOOKUP($FA93,DIV,LOOKUPS!E$7,0)*$FH$6++VLOOKUP($FA93,SIZE,LOOKUPS!E$11,0)*$FI$6),"",VLOOKUP($FA93,MOM,LOOKUPS!E$12,0)*$FB$6+VLOOKUP($FA93,STREV,LOOKUPS!E$10,0)*$FC$6+VLOOKUP($FA93,LTREV,LOOKUPS!E$9,0)*$FD$6+VLOOKUP($FA93,CFP,LOOKUPS!E$6,0)*$FE$6+VLOOKUP($FA93,EP,LOOKUPS!E$8,0)*$FF$6+VLOOKUP($FA93,BM,LOOKUPS!E$5,0)*$FG$6+VLOOKUP($FA93,DIV,LOOKUPS!E$7,0)*$FH$6++VLOOKUP($FA93,SIZE,LOOKUPS!E$11,0)*$FI$6)</f>
        <v/>
      </c>
      <c r="FE93" s="1" t="str">
        <f>IF(ISERROR(VLOOKUP($FA93,MOM,LOOKUPS!F$12,0)*$FB$6+VLOOKUP($FA93,STREV,LOOKUPS!F$10,0)*$FC$6+VLOOKUP($FA93,LTREV,LOOKUPS!F$9,0)*$FD$6+VLOOKUP($FA93,CFP,LOOKUPS!F$6,0)*$FE$6+VLOOKUP($FA93,EP,LOOKUPS!F$8,0)*$FF$6+VLOOKUP($FA93,BM,LOOKUPS!F$5,0)*$FG$6+VLOOKUP($FA93,DIV,LOOKUPS!F$7,0)*$FH$6++VLOOKUP($FA93,SIZE,LOOKUPS!F$11,0)*$FI$6),"",VLOOKUP($FA93,MOM,LOOKUPS!F$12,0)*$FB$6+VLOOKUP($FA93,STREV,LOOKUPS!F$10,0)*$FC$6+VLOOKUP($FA93,LTREV,LOOKUPS!F$9,0)*$FD$6+VLOOKUP($FA93,CFP,LOOKUPS!F$6,0)*$FE$6+VLOOKUP($FA93,EP,LOOKUPS!F$8,0)*$FF$6+VLOOKUP($FA93,BM,LOOKUPS!F$5,0)*$FG$6+VLOOKUP($FA93,DIV,LOOKUPS!F$7,0)*$FH$6++VLOOKUP($FA93,SIZE,LOOKUPS!F$11,0)*$FI$6)</f>
        <v/>
      </c>
      <c r="FF93" s="1" t="str">
        <f>IF(ISERROR(VLOOKUP($FA93,MOM,LOOKUPS!G$12,0)*$FB$6+VLOOKUP($FA93,STREV,LOOKUPS!G$10,0)*$FC$6+VLOOKUP($FA93,LTREV,LOOKUPS!G$9,0)*$FD$6+VLOOKUP($FA93,CFP,LOOKUPS!G$6,0)*$FE$6+VLOOKUP($FA93,EP,LOOKUPS!G$8,0)*$FF$6+VLOOKUP($FA93,BM,LOOKUPS!G$5,0)*$FG$6+VLOOKUP($FA93,DIV,LOOKUPS!G$7,0)*$FH$6++VLOOKUP($FA93,SIZE,LOOKUPS!G$11,0)*$FI$6),"",VLOOKUP($FA93,MOM,LOOKUPS!G$12,0)*$FB$6+VLOOKUP($FA93,STREV,LOOKUPS!G$10,0)*$FC$6+VLOOKUP($FA93,LTREV,LOOKUPS!G$9,0)*$FD$6+VLOOKUP($FA93,CFP,LOOKUPS!G$6,0)*$FE$6+VLOOKUP($FA93,EP,LOOKUPS!G$8,0)*$FF$6+VLOOKUP($FA93,BM,LOOKUPS!G$5,0)*$FG$6+VLOOKUP($FA93,DIV,LOOKUPS!G$7,0)*$FH$6++VLOOKUP($FA93,SIZE,LOOKUPS!G$11,0)*$FI$6)</f>
        <v/>
      </c>
      <c r="FG93" s="1" t="str">
        <f>IF(ISERROR(VLOOKUP($FA93,MOM,LOOKUPS!H$12,0)*$FB$6+VLOOKUP($FA93,STREV,LOOKUPS!H$10,0)*$FC$6+VLOOKUP($FA93,LTREV,LOOKUPS!H$9,0)*$FD$6+VLOOKUP($FA93,CFP,LOOKUPS!H$6,0)*$FE$6+VLOOKUP($FA93,EP,LOOKUPS!H$8,0)*$FF$6+VLOOKUP($FA93,BM,LOOKUPS!H$5,0)*$FG$6+VLOOKUP($FA93,DIV,LOOKUPS!H$7,0)*$FH$6++VLOOKUP($FA93,SIZE,LOOKUPS!H$11,0)*$FI$6),"",VLOOKUP($FA93,MOM,LOOKUPS!H$12,0)*$FB$6+VLOOKUP($FA93,STREV,LOOKUPS!H$10,0)*$FC$6+VLOOKUP($FA93,LTREV,LOOKUPS!H$9,0)*$FD$6+VLOOKUP($FA93,CFP,LOOKUPS!H$6,0)*$FE$6+VLOOKUP($FA93,EP,LOOKUPS!H$8,0)*$FF$6+VLOOKUP($FA93,BM,LOOKUPS!H$5,0)*$FG$6+VLOOKUP($FA93,DIV,LOOKUPS!H$7,0)*$FH$6++VLOOKUP($FA93,SIZE,LOOKUPS!H$11,0)*$FI$6)</f>
        <v/>
      </c>
      <c r="FH93" s="1" t="str">
        <f>IF(ISERROR(VLOOKUP($FA93,MOM,LOOKUPS!I$12,0)*$FB$6+VLOOKUP($FA93,STREV,LOOKUPS!I$10,0)*$FC$6+VLOOKUP($FA93,LTREV,LOOKUPS!I$9,0)*$FD$6+VLOOKUP($FA93,CFP,LOOKUPS!I$6,0)*$FE$6+VLOOKUP($FA93,EP,LOOKUPS!I$8,0)*$FF$6+VLOOKUP($FA93,BM,LOOKUPS!I$5,0)*$FG$6+VLOOKUP($FA93,DIV,LOOKUPS!I$7,0)*$FH$6++VLOOKUP($FA93,SIZE,LOOKUPS!I$11,0)*$FI$6),"",VLOOKUP($FA93,MOM,LOOKUPS!I$12,0)*$FB$6+VLOOKUP($FA93,STREV,LOOKUPS!I$10,0)*$FC$6+VLOOKUP($FA93,LTREV,LOOKUPS!I$9,0)*$FD$6+VLOOKUP($FA93,CFP,LOOKUPS!I$6,0)*$FE$6+VLOOKUP($FA93,EP,LOOKUPS!I$8,0)*$FF$6+VLOOKUP($FA93,BM,LOOKUPS!I$5,0)*$FG$6+VLOOKUP($FA93,DIV,LOOKUPS!I$7,0)*$FH$6++VLOOKUP($FA93,SIZE,LOOKUPS!I$11,0)*$FI$6)</f>
        <v/>
      </c>
      <c r="FI93" s="1" t="str">
        <f>IF(ISERROR(VLOOKUP($FA93,MOM,LOOKUPS!J$12,0)*$FB$6+VLOOKUP($FA93,STREV,LOOKUPS!J$10,0)*$FC$6+VLOOKUP($FA93,LTREV,LOOKUPS!J$9,0)*$FD$6+VLOOKUP($FA93,CFP,LOOKUPS!J$6,0)*$FE$6+VLOOKUP($FA93,EP,LOOKUPS!J$8,0)*$FF$6+VLOOKUP($FA93,BM,LOOKUPS!J$5,0)*$FG$6+VLOOKUP($FA93,DIV,LOOKUPS!J$7,0)*$FH$6++VLOOKUP($FA93,SIZE,LOOKUPS!J$11,0)*$FI$6),"",VLOOKUP($FA93,MOM,LOOKUPS!J$12,0)*$FB$6+VLOOKUP($FA93,STREV,LOOKUPS!J$10,0)*$FC$6+VLOOKUP($FA93,LTREV,LOOKUPS!J$9,0)*$FD$6+VLOOKUP($FA93,CFP,LOOKUPS!J$6,0)*$FE$6+VLOOKUP($FA93,EP,LOOKUPS!J$8,0)*$FF$6+VLOOKUP($FA93,BM,LOOKUPS!J$5,0)*$FG$6+VLOOKUP($FA93,DIV,LOOKUPS!J$7,0)*$FH$6++VLOOKUP($FA93,SIZE,LOOKUPS!J$11,0)*$FI$6)</f>
        <v/>
      </c>
      <c r="FJ93" s="1" t="str">
        <f>IF(ISERROR(VLOOKUP($FA93,MOM,LOOKUPS!K$12,0)*$FB$6+VLOOKUP($FA93,STREV,LOOKUPS!K$10,0)*$FC$6+VLOOKUP($FA93,LTREV,LOOKUPS!K$9,0)*$FD$6+VLOOKUP($FA93,CFP,LOOKUPS!K$6,0)*$FE$6+VLOOKUP($FA93,EP,LOOKUPS!K$8,0)*$FF$6+VLOOKUP($FA93,BM,LOOKUPS!K$5,0)*$FG$6+VLOOKUP($FA93,DIV,LOOKUPS!K$7,0)*$FH$6++VLOOKUP($FA93,SIZE,LOOKUPS!K$11,0)*$FI$6),"",VLOOKUP($FA93,MOM,LOOKUPS!K$12,0)*$FB$6+VLOOKUP($FA93,STREV,LOOKUPS!K$10,0)*$FC$6+VLOOKUP($FA93,LTREV,LOOKUPS!K$9,0)*$FD$6+VLOOKUP($FA93,CFP,LOOKUPS!K$6,0)*$FE$6+VLOOKUP($FA93,EP,LOOKUPS!K$8,0)*$FF$6+VLOOKUP($FA93,BM,LOOKUPS!K$5,0)*$FG$6+VLOOKUP($FA93,DIV,LOOKUPS!K$7,0)*$FH$6++VLOOKUP($FA93,SIZE,LOOKUPS!K$11,0)*$FI$6)</f>
        <v/>
      </c>
      <c r="FK93" s="1" t="str">
        <f>IF(ISERROR(VLOOKUP($FA93,MOM,LOOKUPS!L$12,0)*$FB$6+VLOOKUP($FA93,STREV,LOOKUPS!L$10,0)*$FC$6+VLOOKUP($FA93,LTREV,LOOKUPS!L$9,0)*$FD$6+VLOOKUP($FA93,CFP,LOOKUPS!L$6,0)*$FE$6+VLOOKUP($FA93,EP,LOOKUPS!L$8,0)*$FF$6+VLOOKUP($FA93,BM,LOOKUPS!L$5,0)*$FG$6+VLOOKUP($FA93,DIV,LOOKUPS!L$7,0)*$FH$6++VLOOKUP($FA93,SIZE,LOOKUPS!L$11,0)*$FI$6),"",VLOOKUP($FA93,MOM,LOOKUPS!L$12,0)*$FB$6+VLOOKUP($FA93,STREV,LOOKUPS!L$10,0)*$FC$6+VLOOKUP($FA93,LTREV,LOOKUPS!L$9,0)*$FD$6+VLOOKUP($FA93,CFP,LOOKUPS!L$6,0)*$FE$6+VLOOKUP($FA93,EP,LOOKUPS!L$8,0)*$FF$6+VLOOKUP($FA93,BM,LOOKUPS!L$5,0)*$FG$6+VLOOKUP($FA93,DIV,LOOKUPS!L$7,0)*$FH$6++VLOOKUP($FA93,SIZE,LOOKUPS!L$11,0)*$FI$6)</f>
        <v/>
      </c>
    </row>
    <row r="94" spans="1:167" x14ac:dyDescent="0.3">
      <c r="A94" s="1">
        <v>193401</v>
      </c>
      <c r="B94" s="1">
        <v>42.93</v>
      </c>
      <c r="C94" s="1">
        <v>39.42</v>
      </c>
      <c r="D94" s="1">
        <v>33.9</v>
      </c>
      <c r="E94" s="1">
        <v>30.8</v>
      </c>
      <c r="F94" s="1">
        <v>32.020000000000003</v>
      </c>
      <c r="G94" s="1">
        <v>28.82</v>
      </c>
      <c r="H94" s="1">
        <v>25.87</v>
      </c>
      <c r="I94" s="1">
        <v>26.87</v>
      </c>
      <c r="J94" s="1">
        <v>34.340000000000003</v>
      </c>
      <c r="K94" s="1">
        <v>27.47</v>
      </c>
      <c r="M94" s="1">
        <v>193302</v>
      </c>
      <c r="N94" s="1">
        <v>-8.8000000000000007</v>
      </c>
      <c r="O94" s="1">
        <v>-11.1</v>
      </c>
      <c r="P94" s="1">
        <v>-15.97</v>
      </c>
      <c r="Q94" s="1">
        <v>-15.93</v>
      </c>
      <c r="R94" s="1">
        <v>-19.02</v>
      </c>
      <c r="S94" s="1">
        <v>-18.149999999999999</v>
      </c>
      <c r="T94" s="1">
        <v>-14.94</v>
      </c>
      <c r="U94" s="1">
        <v>-15.06</v>
      </c>
      <c r="V94" s="1">
        <v>-19.2</v>
      </c>
      <c r="W94" s="1">
        <v>-21.17</v>
      </c>
      <c r="Y94" s="1">
        <v>193801</v>
      </c>
      <c r="Z94" s="1">
        <v>1.99</v>
      </c>
      <c r="AA94" s="1">
        <v>2.0299999999999998</v>
      </c>
      <c r="AB94" s="1">
        <v>6.03</v>
      </c>
      <c r="AC94" s="1">
        <v>4.6500000000000004</v>
      </c>
      <c r="AD94" s="1">
        <v>6.03</v>
      </c>
      <c r="AE94" s="1">
        <v>5.83</v>
      </c>
      <c r="AF94" s="1">
        <v>4.58</v>
      </c>
      <c r="AG94" s="1">
        <v>4.2300000000000004</v>
      </c>
      <c r="AH94" s="1">
        <v>5.87</v>
      </c>
      <c r="AI94" s="1">
        <v>1.9</v>
      </c>
      <c r="AK94">
        <v>195807</v>
      </c>
      <c r="AL94">
        <v>13.15</v>
      </c>
      <c r="AM94">
        <v>4.3499999999999996</v>
      </c>
      <c r="AN94">
        <v>4.68</v>
      </c>
      <c r="AO94">
        <v>6.35</v>
      </c>
      <c r="AP94">
        <v>4.6100000000000003</v>
      </c>
      <c r="AQ94">
        <v>3.76</v>
      </c>
      <c r="AR94">
        <v>4.49</v>
      </c>
      <c r="AS94">
        <v>5.65</v>
      </c>
      <c r="AT94">
        <v>6.9</v>
      </c>
      <c r="AU94">
        <v>4.12</v>
      </c>
      <c r="AV94">
        <v>5.1100000000000003</v>
      </c>
      <c r="AW94">
        <v>3.81</v>
      </c>
      <c r="AX94">
        <v>3.7</v>
      </c>
      <c r="AY94">
        <v>3.9</v>
      </c>
      <c r="AZ94">
        <v>5.08</v>
      </c>
      <c r="BA94">
        <v>6.04</v>
      </c>
      <c r="BB94">
        <v>5.26</v>
      </c>
      <c r="BC94">
        <v>6.66</v>
      </c>
      <c r="BD94">
        <v>7.14</v>
      </c>
      <c r="BF94" s="1">
        <v>195807</v>
      </c>
      <c r="BG94" s="1">
        <v>9.3699999999999992</v>
      </c>
      <c r="BH94" s="1">
        <v>4.6100000000000003</v>
      </c>
      <c r="BI94" s="1">
        <v>4.2699999999999996</v>
      </c>
      <c r="BJ94" s="1">
        <v>6.38</v>
      </c>
      <c r="BK94" s="1">
        <v>5.03</v>
      </c>
      <c r="BL94" s="1">
        <v>3.59</v>
      </c>
      <c r="BM94" s="1">
        <v>4.42</v>
      </c>
      <c r="BN94" s="1">
        <v>5.43</v>
      </c>
      <c r="BO94" s="1">
        <v>6.57</v>
      </c>
      <c r="BP94" s="1">
        <v>5.69</v>
      </c>
      <c r="BQ94" s="1">
        <v>4.3499999999999996</v>
      </c>
      <c r="BR94" s="1">
        <v>3.78</v>
      </c>
      <c r="BS94" s="1">
        <v>3.4</v>
      </c>
      <c r="BT94" s="1">
        <v>3.29</v>
      </c>
      <c r="BU94" s="1">
        <v>5.54</v>
      </c>
      <c r="BV94" s="1">
        <v>4.84</v>
      </c>
      <c r="BW94" s="1">
        <v>6.02</v>
      </c>
      <c r="BX94" s="1">
        <v>6.56</v>
      </c>
      <c r="BY94" s="1">
        <v>6.57</v>
      </c>
      <c r="CA94" s="1">
        <v>193307</v>
      </c>
      <c r="CB94" s="1">
        <v>12.9</v>
      </c>
      <c r="CC94" s="1">
        <v>-10.23</v>
      </c>
      <c r="CD94" s="1">
        <v>-12.49</v>
      </c>
      <c r="CE94" s="1">
        <v>-5.49</v>
      </c>
      <c r="CF94" s="1">
        <v>-9.59</v>
      </c>
      <c r="CG94" s="1">
        <v>-12.19</v>
      </c>
      <c r="CH94" s="1">
        <v>-12.19</v>
      </c>
      <c r="CI94" s="1">
        <v>-9.75</v>
      </c>
      <c r="CJ94" s="1">
        <v>-4.8600000000000003</v>
      </c>
      <c r="CK94" s="1">
        <v>-9.09</v>
      </c>
      <c r="CL94" s="1">
        <v>-10.08</v>
      </c>
      <c r="CM94" s="1">
        <v>-11.51</v>
      </c>
      <c r="CN94" s="1">
        <v>-12.86</v>
      </c>
      <c r="CO94" s="1">
        <v>-13.42</v>
      </c>
      <c r="CP94" s="1">
        <v>-10.94</v>
      </c>
      <c r="CQ94" s="1">
        <v>-12.73</v>
      </c>
      <c r="CR94" s="1">
        <v>-6.77</v>
      </c>
      <c r="CS94" s="1">
        <v>-9.18</v>
      </c>
      <c r="CT94" s="1">
        <v>-0.47</v>
      </c>
      <c r="CV94" s="1">
        <v>193407</v>
      </c>
      <c r="CW94" s="1">
        <v>-23.76</v>
      </c>
      <c r="CX94" s="1">
        <v>-14.26</v>
      </c>
      <c r="CY94" s="1">
        <v>-9.9</v>
      </c>
      <c r="CZ94" s="1">
        <v>-8.68</v>
      </c>
      <c r="DA94" s="1">
        <v>-15.46</v>
      </c>
      <c r="DB94" s="1">
        <v>-11.17</v>
      </c>
      <c r="DC94" s="1">
        <v>-10.72</v>
      </c>
      <c r="DD94" s="1">
        <v>-7.53</v>
      </c>
      <c r="DE94" s="1">
        <v>-9.35</v>
      </c>
      <c r="DF94" s="1">
        <v>-17.010000000000002</v>
      </c>
      <c r="DG94" s="1">
        <v>-13.85</v>
      </c>
      <c r="DH94" s="1">
        <v>-11.92</v>
      </c>
      <c r="DI94" s="1">
        <v>-10.39</v>
      </c>
      <c r="DJ94" s="1">
        <v>-10.59</v>
      </c>
      <c r="DK94" s="1">
        <v>-10.84</v>
      </c>
      <c r="DL94" s="1">
        <v>-7.7</v>
      </c>
      <c r="DM94" s="1">
        <v>-7.36</v>
      </c>
      <c r="DN94" s="1">
        <v>-7.8</v>
      </c>
      <c r="DO94" s="1">
        <v>-10.84</v>
      </c>
      <c r="DQ94" s="1">
        <v>193307</v>
      </c>
      <c r="DR94" s="1">
        <v>-99.99</v>
      </c>
      <c r="DS94" s="1">
        <v>-3.3</v>
      </c>
      <c r="DT94" s="1">
        <v>-12.41</v>
      </c>
      <c r="DU94" s="1">
        <v>-11.33</v>
      </c>
      <c r="DV94" s="1">
        <v>-2.21</v>
      </c>
      <c r="DW94" s="1">
        <v>-8.4600000000000009</v>
      </c>
      <c r="DX94" s="1">
        <v>-14.87</v>
      </c>
      <c r="DY94" s="1">
        <v>-10.34</v>
      </c>
      <c r="DZ94" s="1">
        <v>-10.89</v>
      </c>
      <c r="EA94" s="1">
        <v>1.62</v>
      </c>
      <c r="EB94" s="1">
        <v>-5.98</v>
      </c>
      <c r="EC94" s="1">
        <v>-5.51</v>
      </c>
      <c r="ED94" s="1">
        <v>-11.4</v>
      </c>
      <c r="EE94" s="1">
        <v>-15.51</v>
      </c>
      <c r="EF94" s="1">
        <v>-14.22</v>
      </c>
      <c r="EG94" s="1">
        <v>-8.4700000000000006</v>
      </c>
      <c r="EH94" s="1">
        <v>-12.21</v>
      </c>
      <c r="EI94" s="1">
        <v>-10.62</v>
      </c>
      <c r="EJ94" s="1">
        <v>-11.17</v>
      </c>
      <c r="EL94">
        <v>193307</v>
      </c>
      <c r="EM94">
        <v>-9.6300000000000008</v>
      </c>
      <c r="EN94">
        <v>-1.01</v>
      </c>
      <c r="EO94">
        <v>3.27</v>
      </c>
      <c r="EP94">
        <v>0.02</v>
      </c>
      <c r="ER94" s="1">
        <v>193401</v>
      </c>
      <c r="ES94" s="1">
        <v>-3.37</v>
      </c>
      <c r="EU94" s="1">
        <v>193302</v>
      </c>
      <c r="EV94" s="1">
        <v>3.13</v>
      </c>
      <c r="EX94" s="1">
        <v>193801</v>
      </c>
      <c r="EY94" s="1">
        <v>-0.21</v>
      </c>
      <c r="FA94" s="1">
        <v>193401</v>
      </c>
      <c r="FB94" s="1" t="str">
        <f>IF(ISERROR(VLOOKUP($FA94,MOM,LOOKUPS!C$12,0)*$FB$6+VLOOKUP($FA94,STREV,LOOKUPS!C$10,0)*$FC$6+VLOOKUP($FA94,LTREV,LOOKUPS!C$9,0)*$FD$6+VLOOKUP($FA94,CFP,LOOKUPS!C$6,0)*$FE$6+VLOOKUP($FA94,EP,LOOKUPS!C$8,0)*$FF$6+VLOOKUP($FA94,BM,LOOKUPS!C$5,0)*$FG$6+VLOOKUP($FA94,DIV,LOOKUPS!C$7,0)*$FH$6++VLOOKUP($FA94,SIZE,LOOKUPS!C$11,0)*$FI$6),"",VLOOKUP($FA94,MOM,LOOKUPS!C$12,0)*$FB$6+VLOOKUP($FA94,STREV,LOOKUPS!C$10,0)*$FC$6+VLOOKUP($FA94,LTREV,LOOKUPS!C$9,0)*$FD$6+VLOOKUP($FA94,CFP,LOOKUPS!C$6,0)*$FE$6+VLOOKUP($FA94,EP,LOOKUPS!C$8,0)*$FF$6+VLOOKUP($FA94,BM,LOOKUPS!C$5,0)*$FG$6+VLOOKUP($FA94,DIV,LOOKUPS!C$7,0)*$FH$6++VLOOKUP($FA94,SIZE,LOOKUPS!C$11,0)*$FI$6)</f>
        <v/>
      </c>
      <c r="FC94" s="1" t="str">
        <f>IF(ISERROR(VLOOKUP($FA94,MOM,LOOKUPS!D$12,0)*$FB$6+VLOOKUP($FA94,STREV,LOOKUPS!D$10,0)*$FC$6+VLOOKUP($FA94,LTREV,LOOKUPS!D$9,0)*$FD$6+VLOOKUP($FA94,CFP,LOOKUPS!D$6,0)*$FE$6+VLOOKUP($FA94,EP,LOOKUPS!D$8,0)*$FF$6+VLOOKUP($FA94,BM,LOOKUPS!D$5,0)*$FG$6+VLOOKUP($FA94,DIV,LOOKUPS!D$7,0)*$FH$6++VLOOKUP($FA94,SIZE,LOOKUPS!D$11,0)*$FI$6),"",VLOOKUP($FA94,MOM,LOOKUPS!D$12,0)*$FB$6+VLOOKUP($FA94,STREV,LOOKUPS!D$10,0)*$FC$6+VLOOKUP($FA94,LTREV,LOOKUPS!D$9,0)*$FD$6+VLOOKUP($FA94,CFP,LOOKUPS!D$6,0)*$FE$6+VLOOKUP($FA94,EP,LOOKUPS!D$8,0)*$FF$6+VLOOKUP($FA94,BM,LOOKUPS!D$5,0)*$FG$6+VLOOKUP($FA94,DIV,LOOKUPS!D$7,0)*$FH$6++VLOOKUP($FA94,SIZE,LOOKUPS!D$11,0)*$FI$6)</f>
        <v/>
      </c>
      <c r="FD94" s="1" t="str">
        <f>IF(ISERROR(VLOOKUP($FA94,MOM,LOOKUPS!E$12,0)*$FB$6+VLOOKUP($FA94,STREV,LOOKUPS!E$10,0)*$FC$6+VLOOKUP($FA94,LTREV,LOOKUPS!E$9,0)*$FD$6+VLOOKUP($FA94,CFP,LOOKUPS!E$6,0)*$FE$6+VLOOKUP($FA94,EP,LOOKUPS!E$8,0)*$FF$6+VLOOKUP($FA94,BM,LOOKUPS!E$5,0)*$FG$6+VLOOKUP($FA94,DIV,LOOKUPS!E$7,0)*$FH$6++VLOOKUP($FA94,SIZE,LOOKUPS!E$11,0)*$FI$6),"",VLOOKUP($FA94,MOM,LOOKUPS!E$12,0)*$FB$6+VLOOKUP($FA94,STREV,LOOKUPS!E$10,0)*$FC$6+VLOOKUP($FA94,LTREV,LOOKUPS!E$9,0)*$FD$6+VLOOKUP($FA94,CFP,LOOKUPS!E$6,0)*$FE$6+VLOOKUP($FA94,EP,LOOKUPS!E$8,0)*$FF$6+VLOOKUP($FA94,BM,LOOKUPS!E$5,0)*$FG$6+VLOOKUP($FA94,DIV,LOOKUPS!E$7,0)*$FH$6++VLOOKUP($FA94,SIZE,LOOKUPS!E$11,0)*$FI$6)</f>
        <v/>
      </c>
      <c r="FE94" s="1" t="str">
        <f>IF(ISERROR(VLOOKUP($FA94,MOM,LOOKUPS!F$12,0)*$FB$6+VLOOKUP($FA94,STREV,LOOKUPS!F$10,0)*$FC$6+VLOOKUP($FA94,LTREV,LOOKUPS!F$9,0)*$FD$6+VLOOKUP($FA94,CFP,LOOKUPS!F$6,0)*$FE$6+VLOOKUP($FA94,EP,LOOKUPS!F$8,0)*$FF$6+VLOOKUP($FA94,BM,LOOKUPS!F$5,0)*$FG$6+VLOOKUP($FA94,DIV,LOOKUPS!F$7,0)*$FH$6++VLOOKUP($FA94,SIZE,LOOKUPS!F$11,0)*$FI$6),"",VLOOKUP($FA94,MOM,LOOKUPS!F$12,0)*$FB$6+VLOOKUP($FA94,STREV,LOOKUPS!F$10,0)*$FC$6+VLOOKUP($FA94,LTREV,LOOKUPS!F$9,0)*$FD$6+VLOOKUP($FA94,CFP,LOOKUPS!F$6,0)*$FE$6+VLOOKUP($FA94,EP,LOOKUPS!F$8,0)*$FF$6+VLOOKUP($FA94,BM,LOOKUPS!F$5,0)*$FG$6+VLOOKUP($FA94,DIV,LOOKUPS!F$7,0)*$FH$6++VLOOKUP($FA94,SIZE,LOOKUPS!F$11,0)*$FI$6)</f>
        <v/>
      </c>
      <c r="FF94" s="1" t="str">
        <f>IF(ISERROR(VLOOKUP($FA94,MOM,LOOKUPS!G$12,0)*$FB$6+VLOOKUP($FA94,STREV,LOOKUPS!G$10,0)*$FC$6+VLOOKUP($FA94,LTREV,LOOKUPS!G$9,0)*$FD$6+VLOOKUP($FA94,CFP,LOOKUPS!G$6,0)*$FE$6+VLOOKUP($FA94,EP,LOOKUPS!G$8,0)*$FF$6+VLOOKUP($FA94,BM,LOOKUPS!G$5,0)*$FG$6+VLOOKUP($FA94,DIV,LOOKUPS!G$7,0)*$FH$6++VLOOKUP($FA94,SIZE,LOOKUPS!G$11,0)*$FI$6),"",VLOOKUP($FA94,MOM,LOOKUPS!G$12,0)*$FB$6+VLOOKUP($FA94,STREV,LOOKUPS!G$10,0)*$FC$6+VLOOKUP($FA94,LTREV,LOOKUPS!G$9,0)*$FD$6+VLOOKUP($FA94,CFP,LOOKUPS!G$6,0)*$FE$6+VLOOKUP($FA94,EP,LOOKUPS!G$8,0)*$FF$6+VLOOKUP($FA94,BM,LOOKUPS!G$5,0)*$FG$6+VLOOKUP($FA94,DIV,LOOKUPS!G$7,0)*$FH$6++VLOOKUP($FA94,SIZE,LOOKUPS!G$11,0)*$FI$6)</f>
        <v/>
      </c>
      <c r="FG94" s="1" t="str">
        <f>IF(ISERROR(VLOOKUP($FA94,MOM,LOOKUPS!H$12,0)*$FB$6+VLOOKUP($FA94,STREV,LOOKUPS!H$10,0)*$FC$6+VLOOKUP($FA94,LTREV,LOOKUPS!H$9,0)*$FD$6+VLOOKUP($FA94,CFP,LOOKUPS!H$6,0)*$FE$6+VLOOKUP($FA94,EP,LOOKUPS!H$8,0)*$FF$6+VLOOKUP($FA94,BM,LOOKUPS!H$5,0)*$FG$6+VLOOKUP($FA94,DIV,LOOKUPS!H$7,0)*$FH$6++VLOOKUP($FA94,SIZE,LOOKUPS!H$11,0)*$FI$6),"",VLOOKUP($FA94,MOM,LOOKUPS!H$12,0)*$FB$6+VLOOKUP($FA94,STREV,LOOKUPS!H$10,0)*$FC$6+VLOOKUP($FA94,LTREV,LOOKUPS!H$9,0)*$FD$6+VLOOKUP($FA94,CFP,LOOKUPS!H$6,0)*$FE$6+VLOOKUP($FA94,EP,LOOKUPS!H$8,0)*$FF$6+VLOOKUP($FA94,BM,LOOKUPS!H$5,0)*$FG$6+VLOOKUP($FA94,DIV,LOOKUPS!H$7,0)*$FH$6++VLOOKUP($FA94,SIZE,LOOKUPS!H$11,0)*$FI$6)</f>
        <v/>
      </c>
      <c r="FH94" s="1" t="str">
        <f>IF(ISERROR(VLOOKUP($FA94,MOM,LOOKUPS!I$12,0)*$FB$6+VLOOKUP($FA94,STREV,LOOKUPS!I$10,0)*$FC$6+VLOOKUP($FA94,LTREV,LOOKUPS!I$9,0)*$FD$6+VLOOKUP($FA94,CFP,LOOKUPS!I$6,0)*$FE$6+VLOOKUP($FA94,EP,LOOKUPS!I$8,0)*$FF$6+VLOOKUP($FA94,BM,LOOKUPS!I$5,0)*$FG$6+VLOOKUP($FA94,DIV,LOOKUPS!I$7,0)*$FH$6++VLOOKUP($FA94,SIZE,LOOKUPS!I$11,0)*$FI$6),"",VLOOKUP($FA94,MOM,LOOKUPS!I$12,0)*$FB$6+VLOOKUP($FA94,STREV,LOOKUPS!I$10,0)*$FC$6+VLOOKUP($FA94,LTREV,LOOKUPS!I$9,0)*$FD$6+VLOOKUP($FA94,CFP,LOOKUPS!I$6,0)*$FE$6+VLOOKUP($FA94,EP,LOOKUPS!I$8,0)*$FF$6+VLOOKUP($FA94,BM,LOOKUPS!I$5,0)*$FG$6+VLOOKUP($FA94,DIV,LOOKUPS!I$7,0)*$FH$6++VLOOKUP($FA94,SIZE,LOOKUPS!I$11,0)*$FI$6)</f>
        <v/>
      </c>
      <c r="FI94" s="1" t="str">
        <f>IF(ISERROR(VLOOKUP($FA94,MOM,LOOKUPS!J$12,0)*$FB$6+VLOOKUP($FA94,STREV,LOOKUPS!J$10,0)*$FC$6+VLOOKUP($FA94,LTREV,LOOKUPS!J$9,0)*$FD$6+VLOOKUP($FA94,CFP,LOOKUPS!J$6,0)*$FE$6+VLOOKUP($FA94,EP,LOOKUPS!J$8,0)*$FF$6+VLOOKUP($FA94,BM,LOOKUPS!J$5,0)*$FG$6+VLOOKUP($FA94,DIV,LOOKUPS!J$7,0)*$FH$6++VLOOKUP($FA94,SIZE,LOOKUPS!J$11,0)*$FI$6),"",VLOOKUP($FA94,MOM,LOOKUPS!J$12,0)*$FB$6+VLOOKUP($FA94,STREV,LOOKUPS!J$10,0)*$FC$6+VLOOKUP($FA94,LTREV,LOOKUPS!J$9,0)*$FD$6+VLOOKUP($FA94,CFP,LOOKUPS!J$6,0)*$FE$6+VLOOKUP($FA94,EP,LOOKUPS!J$8,0)*$FF$6+VLOOKUP($FA94,BM,LOOKUPS!J$5,0)*$FG$6+VLOOKUP($FA94,DIV,LOOKUPS!J$7,0)*$FH$6++VLOOKUP($FA94,SIZE,LOOKUPS!J$11,0)*$FI$6)</f>
        <v/>
      </c>
      <c r="FJ94" s="1" t="str">
        <f>IF(ISERROR(VLOOKUP($FA94,MOM,LOOKUPS!K$12,0)*$FB$6+VLOOKUP($FA94,STREV,LOOKUPS!K$10,0)*$FC$6+VLOOKUP($FA94,LTREV,LOOKUPS!K$9,0)*$FD$6+VLOOKUP($FA94,CFP,LOOKUPS!K$6,0)*$FE$6+VLOOKUP($FA94,EP,LOOKUPS!K$8,0)*$FF$6+VLOOKUP($FA94,BM,LOOKUPS!K$5,0)*$FG$6+VLOOKUP($FA94,DIV,LOOKUPS!K$7,0)*$FH$6++VLOOKUP($FA94,SIZE,LOOKUPS!K$11,0)*$FI$6),"",VLOOKUP($FA94,MOM,LOOKUPS!K$12,0)*$FB$6+VLOOKUP($FA94,STREV,LOOKUPS!K$10,0)*$FC$6+VLOOKUP($FA94,LTREV,LOOKUPS!K$9,0)*$FD$6+VLOOKUP($FA94,CFP,LOOKUPS!K$6,0)*$FE$6+VLOOKUP($FA94,EP,LOOKUPS!K$8,0)*$FF$6+VLOOKUP($FA94,BM,LOOKUPS!K$5,0)*$FG$6+VLOOKUP($FA94,DIV,LOOKUPS!K$7,0)*$FH$6++VLOOKUP($FA94,SIZE,LOOKUPS!K$11,0)*$FI$6)</f>
        <v/>
      </c>
      <c r="FK94" s="1" t="str">
        <f>IF(ISERROR(VLOOKUP($FA94,MOM,LOOKUPS!L$12,0)*$FB$6+VLOOKUP($FA94,STREV,LOOKUPS!L$10,0)*$FC$6+VLOOKUP($FA94,LTREV,LOOKUPS!L$9,0)*$FD$6+VLOOKUP($FA94,CFP,LOOKUPS!L$6,0)*$FE$6+VLOOKUP($FA94,EP,LOOKUPS!L$8,0)*$FF$6+VLOOKUP($FA94,BM,LOOKUPS!L$5,0)*$FG$6+VLOOKUP($FA94,DIV,LOOKUPS!L$7,0)*$FH$6++VLOOKUP($FA94,SIZE,LOOKUPS!L$11,0)*$FI$6),"",VLOOKUP($FA94,MOM,LOOKUPS!L$12,0)*$FB$6+VLOOKUP($FA94,STREV,LOOKUPS!L$10,0)*$FC$6+VLOOKUP($FA94,LTREV,LOOKUPS!L$9,0)*$FD$6+VLOOKUP($FA94,CFP,LOOKUPS!L$6,0)*$FE$6+VLOOKUP($FA94,EP,LOOKUPS!L$8,0)*$FF$6+VLOOKUP($FA94,BM,LOOKUPS!L$5,0)*$FG$6+VLOOKUP($FA94,DIV,LOOKUPS!L$7,0)*$FH$6++VLOOKUP($FA94,SIZE,LOOKUPS!L$11,0)*$FI$6)</f>
        <v/>
      </c>
    </row>
    <row r="95" spans="1:167" x14ac:dyDescent="0.3">
      <c r="A95" s="1">
        <v>193402</v>
      </c>
      <c r="B95" s="1">
        <v>1.1200000000000001</v>
      </c>
      <c r="C95" s="1">
        <v>0.48</v>
      </c>
      <c r="D95" s="1">
        <v>1.27</v>
      </c>
      <c r="E95" s="1">
        <v>1.66</v>
      </c>
      <c r="F95" s="1">
        <v>1.2</v>
      </c>
      <c r="G95" s="1">
        <v>0.3</v>
      </c>
      <c r="H95" s="1">
        <v>0.83</v>
      </c>
      <c r="I95" s="1">
        <v>-0.22</v>
      </c>
      <c r="J95" s="1">
        <v>0.4</v>
      </c>
      <c r="K95" s="1">
        <v>3.97</v>
      </c>
      <c r="M95" s="1">
        <v>193303</v>
      </c>
      <c r="N95" s="1">
        <v>31.26</v>
      </c>
      <c r="O95" s="1">
        <v>8.59</v>
      </c>
      <c r="P95" s="1">
        <v>11.48</v>
      </c>
      <c r="Q95" s="1">
        <v>8.06</v>
      </c>
      <c r="R95" s="1">
        <v>12.74</v>
      </c>
      <c r="S95" s="1">
        <v>8.83</v>
      </c>
      <c r="T95" s="1">
        <v>7.46</v>
      </c>
      <c r="U95" s="1">
        <v>4.58</v>
      </c>
      <c r="V95" s="1">
        <v>5.34</v>
      </c>
      <c r="W95" s="1">
        <v>3.64</v>
      </c>
      <c r="Y95" s="1">
        <v>193802</v>
      </c>
      <c r="Z95" s="1">
        <v>2.86</v>
      </c>
      <c r="AA95" s="1">
        <v>7.21</v>
      </c>
      <c r="AB95" s="1">
        <v>6.03</v>
      </c>
      <c r="AC95" s="1">
        <v>3.3</v>
      </c>
      <c r="AD95" s="1">
        <v>4.16</v>
      </c>
      <c r="AE95" s="1">
        <v>4.6500000000000004</v>
      </c>
      <c r="AF95" s="1">
        <v>7.72</v>
      </c>
      <c r="AG95" s="1">
        <v>8.56</v>
      </c>
      <c r="AH95" s="1">
        <v>7.94</v>
      </c>
      <c r="AI95" s="1">
        <v>8.66</v>
      </c>
      <c r="AK95">
        <v>195808</v>
      </c>
      <c r="AL95">
        <v>8.2200000000000006</v>
      </c>
      <c r="AM95">
        <v>1.92</v>
      </c>
      <c r="AN95">
        <v>2.35</v>
      </c>
      <c r="AO95">
        <v>3.9</v>
      </c>
      <c r="AP95">
        <v>2.2999999999999998</v>
      </c>
      <c r="AQ95">
        <v>1.24</v>
      </c>
      <c r="AR95">
        <v>2.79</v>
      </c>
      <c r="AS95">
        <v>3.72</v>
      </c>
      <c r="AT95">
        <v>3.39</v>
      </c>
      <c r="AU95">
        <v>3.31</v>
      </c>
      <c r="AV95">
        <v>1.28</v>
      </c>
      <c r="AW95">
        <v>1.17</v>
      </c>
      <c r="AX95">
        <v>1.32</v>
      </c>
      <c r="AY95">
        <v>2.56</v>
      </c>
      <c r="AZ95">
        <v>3.01</v>
      </c>
      <c r="BA95">
        <v>2.5</v>
      </c>
      <c r="BB95">
        <v>4.9400000000000004</v>
      </c>
      <c r="BC95">
        <v>2.86</v>
      </c>
      <c r="BD95">
        <v>3.91</v>
      </c>
      <c r="BF95" s="1">
        <v>195808</v>
      </c>
      <c r="BG95" s="1">
        <v>5.4</v>
      </c>
      <c r="BH95" s="1">
        <v>1.9</v>
      </c>
      <c r="BI95" s="1">
        <v>2.48</v>
      </c>
      <c r="BJ95" s="1">
        <v>3.93</v>
      </c>
      <c r="BK95" s="1">
        <v>2.4</v>
      </c>
      <c r="BL95" s="1">
        <v>1.05</v>
      </c>
      <c r="BM95" s="1">
        <v>2.0099999999999998</v>
      </c>
      <c r="BN95" s="1">
        <v>4.2699999999999996</v>
      </c>
      <c r="BO95" s="1">
        <v>3.98</v>
      </c>
      <c r="BP95" s="1">
        <v>3.66</v>
      </c>
      <c r="BQ95" s="1">
        <v>1.1100000000000001</v>
      </c>
      <c r="BR95" s="1">
        <v>0.9</v>
      </c>
      <c r="BS95" s="1">
        <v>1.2</v>
      </c>
      <c r="BT95" s="1">
        <v>1</v>
      </c>
      <c r="BU95" s="1">
        <v>3.01</v>
      </c>
      <c r="BV95" s="1">
        <v>4.71</v>
      </c>
      <c r="BW95" s="1">
        <v>3.84</v>
      </c>
      <c r="BX95" s="1">
        <v>2.37</v>
      </c>
      <c r="BY95" s="1">
        <v>5.56</v>
      </c>
      <c r="CA95" s="1">
        <v>193308</v>
      </c>
      <c r="CB95" s="1">
        <v>5.37</v>
      </c>
      <c r="CC95" s="1">
        <v>12.94</v>
      </c>
      <c r="CD95" s="1">
        <v>13.16</v>
      </c>
      <c r="CE95" s="1">
        <v>8.7100000000000009</v>
      </c>
      <c r="CF95" s="1">
        <v>11.9</v>
      </c>
      <c r="CG95" s="1">
        <v>14.79</v>
      </c>
      <c r="CH95" s="1">
        <v>13.25</v>
      </c>
      <c r="CI95" s="1">
        <v>10.65</v>
      </c>
      <c r="CJ95" s="1">
        <v>8.23</v>
      </c>
      <c r="CK95" s="1">
        <v>10.92</v>
      </c>
      <c r="CL95" s="1">
        <v>12.85</v>
      </c>
      <c r="CM95" s="1">
        <v>15.06</v>
      </c>
      <c r="CN95" s="1">
        <v>14.51</v>
      </c>
      <c r="CO95" s="1">
        <v>13.37</v>
      </c>
      <c r="CP95" s="1">
        <v>13.13</v>
      </c>
      <c r="CQ95" s="1">
        <v>11.64</v>
      </c>
      <c r="CR95" s="1">
        <v>9.67</v>
      </c>
      <c r="CS95" s="1">
        <v>12.04</v>
      </c>
      <c r="CT95" s="1">
        <v>4.3600000000000003</v>
      </c>
      <c r="CV95" s="1">
        <v>193408</v>
      </c>
      <c r="CW95" s="1">
        <v>12.07</v>
      </c>
      <c r="CX95" s="1">
        <v>8.57</v>
      </c>
      <c r="CY95" s="1">
        <v>6.99</v>
      </c>
      <c r="CZ95" s="1">
        <v>2.4700000000000002</v>
      </c>
      <c r="DA95" s="1">
        <v>10.53</v>
      </c>
      <c r="DB95" s="1">
        <v>6.32</v>
      </c>
      <c r="DC95" s="1">
        <v>6.96</v>
      </c>
      <c r="DD95" s="1">
        <v>4.41</v>
      </c>
      <c r="DE95" s="1">
        <v>2.2799999999999998</v>
      </c>
      <c r="DF95" s="1">
        <v>10.49</v>
      </c>
      <c r="DG95" s="1">
        <v>10.56</v>
      </c>
      <c r="DH95" s="1">
        <v>4.72</v>
      </c>
      <c r="DI95" s="1">
        <v>7.97</v>
      </c>
      <c r="DJ95" s="1">
        <v>6.37</v>
      </c>
      <c r="DK95" s="1">
        <v>7.55</v>
      </c>
      <c r="DL95" s="1">
        <v>6.06</v>
      </c>
      <c r="DM95" s="1">
        <v>2.82</v>
      </c>
      <c r="DN95" s="1">
        <v>4.21</v>
      </c>
      <c r="DO95" s="1">
        <v>0.43</v>
      </c>
      <c r="DQ95" s="1">
        <v>193308</v>
      </c>
      <c r="DR95" s="1">
        <v>-99.99</v>
      </c>
      <c r="DS95" s="1">
        <v>4.6500000000000004</v>
      </c>
      <c r="DT95" s="1">
        <v>13.26</v>
      </c>
      <c r="DU95" s="1">
        <v>14.86</v>
      </c>
      <c r="DV95" s="1">
        <v>2.91</v>
      </c>
      <c r="DW95" s="1">
        <v>8.34</v>
      </c>
      <c r="DX95" s="1">
        <v>14.57</v>
      </c>
      <c r="DY95" s="1">
        <v>16.45</v>
      </c>
      <c r="DZ95" s="1">
        <v>13.54</v>
      </c>
      <c r="EA95" s="1">
        <v>0.61</v>
      </c>
      <c r="EB95" s="1">
        <v>5.18</v>
      </c>
      <c r="EC95" s="1">
        <v>8.15</v>
      </c>
      <c r="ED95" s="1">
        <v>8.5399999999999991</v>
      </c>
      <c r="EE95" s="1">
        <v>13.42</v>
      </c>
      <c r="EF95" s="1">
        <v>15.73</v>
      </c>
      <c r="EG95" s="1">
        <v>15.36</v>
      </c>
      <c r="EH95" s="1">
        <v>17.53</v>
      </c>
      <c r="EI95" s="1">
        <v>14.91</v>
      </c>
      <c r="EJ95" s="1">
        <v>12.15</v>
      </c>
      <c r="EL95">
        <v>193308</v>
      </c>
      <c r="EM95">
        <v>12.05</v>
      </c>
      <c r="EN95">
        <v>-5.45</v>
      </c>
      <c r="EO95">
        <v>2.96</v>
      </c>
      <c r="EP95">
        <v>0.03</v>
      </c>
      <c r="ER95" s="1">
        <v>193402</v>
      </c>
      <c r="ES95" s="1">
        <v>-0.35</v>
      </c>
      <c r="EU95" s="1">
        <v>193303</v>
      </c>
      <c r="EV95" s="1">
        <v>10.16</v>
      </c>
      <c r="EX95" s="1">
        <v>193802</v>
      </c>
      <c r="EY95" s="1">
        <v>-3.68</v>
      </c>
      <c r="FA95" s="1">
        <v>193402</v>
      </c>
      <c r="FB95" s="1" t="str">
        <f>IF(ISERROR(VLOOKUP($FA95,MOM,LOOKUPS!C$12,0)*$FB$6+VLOOKUP($FA95,STREV,LOOKUPS!C$10,0)*$FC$6+VLOOKUP($FA95,LTREV,LOOKUPS!C$9,0)*$FD$6+VLOOKUP($FA95,CFP,LOOKUPS!C$6,0)*$FE$6+VLOOKUP($FA95,EP,LOOKUPS!C$8,0)*$FF$6+VLOOKUP($FA95,BM,LOOKUPS!C$5,0)*$FG$6+VLOOKUP($FA95,DIV,LOOKUPS!C$7,0)*$FH$6++VLOOKUP($FA95,SIZE,LOOKUPS!C$11,0)*$FI$6),"",VLOOKUP($FA95,MOM,LOOKUPS!C$12,0)*$FB$6+VLOOKUP($FA95,STREV,LOOKUPS!C$10,0)*$FC$6+VLOOKUP($FA95,LTREV,LOOKUPS!C$9,0)*$FD$6+VLOOKUP($FA95,CFP,LOOKUPS!C$6,0)*$FE$6+VLOOKUP($FA95,EP,LOOKUPS!C$8,0)*$FF$6+VLOOKUP($FA95,BM,LOOKUPS!C$5,0)*$FG$6+VLOOKUP($FA95,DIV,LOOKUPS!C$7,0)*$FH$6++VLOOKUP($FA95,SIZE,LOOKUPS!C$11,0)*$FI$6)</f>
        <v/>
      </c>
      <c r="FC95" s="1" t="str">
        <f>IF(ISERROR(VLOOKUP($FA95,MOM,LOOKUPS!D$12,0)*$FB$6+VLOOKUP($FA95,STREV,LOOKUPS!D$10,0)*$FC$6+VLOOKUP($FA95,LTREV,LOOKUPS!D$9,0)*$FD$6+VLOOKUP($FA95,CFP,LOOKUPS!D$6,0)*$FE$6+VLOOKUP($FA95,EP,LOOKUPS!D$8,0)*$FF$6+VLOOKUP($FA95,BM,LOOKUPS!D$5,0)*$FG$6+VLOOKUP($FA95,DIV,LOOKUPS!D$7,0)*$FH$6++VLOOKUP($FA95,SIZE,LOOKUPS!D$11,0)*$FI$6),"",VLOOKUP($FA95,MOM,LOOKUPS!D$12,0)*$FB$6+VLOOKUP($FA95,STREV,LOOKUPS!D$10,0)*$FC$6+VLOOKUP($FA95,LTREV,LOOKUPS!D$9,0)*$FD$6+VLOOKUP($FA95,CFP,LOOKUPS!D$6,0)*$FE$6+VLOOKUP($FA95,EP,LOOKUPS!D$8,0)*$FF$6+VLOOKUP($FA95,BM,LOOKUPS!D$5,0)*$FG$6+VLOOKUP($FA95,DIV,LOOKUPS!D$7,0)*$FH$6++VLOOKUP($FA95,SIZE,LOOKUPS!D$11,0)*$FI$6)</f>
        <v/>
      </c>
      <c r="FD95" s="1" t="str">
        <f>IF(ISERROR(VLOOKUP($FA95,MOM,LOOKUPS!E$12,0)*$FB$6+VLOOKUP($FA95,STREV,LOOKUPS!E$10,0)*$FC$6+VLOOKUP($FA95,LTREV,LOOKUPS!E$9,0)*$FD$6+VLOOKUP($FA95,CFP,LOOKUPS!E$6,0)*$FE$6+VLOOKUP($FA95,EP,LOOKUPS!E$8,0)*$FF$6+VLOOKUP($FA95,BM,LOOKUPS!E$5,0)*$FG$6+VLOOKUP($FA95,DIV,LOOKUPS!E$7,0)*$FH$6++VLOOKUP($FA95,SIZE,LOOKUPS!E$11,0)*$FI$6),"",VLOOKUP($FA95,MOM,LOOKUPS!E$12,0)*$FB$6+VLOOKUP($FA95,STREV,LOOKUPS!E$10,0)*$FC$6+VLOOKUP($FA95,LTREV,LOOKUPS!E$9,0)*$FD$6+VLOOKUP($FA95,CFP,LOOKUPS!E$6,0)*$FE$6+VLOOKUP($FA95,EP,LOOKUPS!E$8,0)*$FF$6+VLOOKUP($FA95,BM,LOOKUPS!E$5,0)*$FG$6+VLOOKUP($FA95,DIV,LOOKUPS!E$7,0)*$FH$6++VLOOKUP($FA95,SIZE,LOOKUPS!E$11,0)*$FI$6)</f>
        <v/>
      </c>
      <c r="FE95" s="1" t="str">
        <f>IF(ISERROR(VLOOKUP($FA95,MOM,LOOKUPS!F$12,0)*$FB$6+VLOOKUP($FA95,STREV,LOOKUPS!F$10,0)*$FC$6+VLOOKUP($FA95,LTREV,LOOKUPS!F$9,0)*$FD$6+VLOOKUP($FA95,CFP,LOOKUPS!F$6,0)*$FE$6+VLOOKUP($FA95,EP,LOOKUPS!F$8,0)*$FF$6+VLOOKUP($FA95,BM,LOOKUPS!F$5,0)*$FG$6+VLOOKUP($FA95,DIV,LOOKUPS!F$7,0)*$FH$6++VLOOKUP($FA95,SIZE,LOOKUPS!F$11,0)*$FI$6),"",VLOOKUP($FA95,MOM,LOOKUPS!F$12,0)*$FB$6+VLOOKUP($FA95,STREV,LOOKUPS!F$10,0)*$FC$6+VLOOKUP($FA95,LTREV,LOOKUPS!F$9,0)*$FD$6+VLOOKUP($FA95,CFP,LOOKUPS!F$6,0)*$FE$6+VLOOKUP($FA95,EP,LOOKUPS!F$8,0)*$FF$6+VLOOKUP($FA95,BM,LOOKUPS!F$5,0)*$FG$6+VLOOKUP($FA95,DIV,LOOKUPS!F$7,0)*$FH$6++VLOOKUP($FA95,SIZE,LOOKUPS!F$11,0)*$FI$6)</f>
        <v/>
      </c>
      <c r="FF95" s="1" t="str">
        <f>IF(ISERROR(VLOOKUP($FA95,MOM,LOOKUPS!G$12,0)*$FB$6+VLOOKUP($FA95,STREV,LOOKUPS!G$10,0)*$FC$6+VLOOKUP($FA95,LTREV,LOOKUPS!G$9,0)*$FD$6+VLOOKUP($FA95,CFP,LOOKUPS!G$6,0)*$FE$6+VLOOKUP($FA95,EP,LOOKUPS!G$8,0)*$FF$6+VLOOKUP($FA95,BM,LOOKUPS!G$5,0)*$FG$6+VLOOKUP($FA95,DIV,LOOKUPS!G$7,0)*$FH$6++VLOOKUP($FA95,SIZE,LOOKUPS!G$11,0)*$FI$6),"",VLOOKUP($FA95,MOM,LOOKUPS!G$12,0)*$FB$6+VLOOKUP($FA95,STREV,LOOKUPS!G$10,0)*$FC$6+VLOOKUP($FA95,LTREV,LOOKUPS!G$9,0)*$FD$6+VLOOKUP($FA95,CFP,LOOKUPS!G$6,0)*$FE$6+VLOOKUP($FA95,EP,LOOKUPS!G$8,0)*$FF$6+VLOOKUP($FA95,BM,LOOKUPS!G$5,0)*$FG$6+VLOOKUP($FA95,DIV,LOOKUPS!G$7,0)*$FH$6++VLOOKUP($FA95,SIZE,LOOKUPS!G$11,0)*$FI$6)</f>
        <v/>
      </c>
      <c r="FG95" s="1" t="str">
        <f>IF(ISERROR(VLOOKUP($FA95,MOM,LOOKUPS!H$12,0)*$FB$6+VLOOKUP($FA95,STREV,LOOKUPS!H$10,0)*$FC$6+VLOOKUP($FA95,LTREV,LOOKUPS!H$9,0)*$FD$6+VLOOKUP($FA95,CFP,LOOKUPS!H$6,0)*$FE$6+VLOOKUP($FA95,EP,LOOKUPS!H$8,0)*$FF$6+VLOOKUP($FA95,BM,LOOKUPS!H$5,0)*$FG$6+VLOOKUP($FA95,DIV,LOOKUPS!H$7,0)*$FH$6++VLOOKUP($FA95,SIZE,LOOKUPS!H$11,0)*$FI$6),"",VLOOKUP($FA95,MOM,LOOKUPS!H$12,0)*$FB$6+VLOOKUP($FA95,STREV,LOOKUPS!H$10,0)*$FC$6+VLOOKUP($FA95,LTREV,LOOKUPS!H$9,0)*$FD$6+VLOOKUP($FA95,CFP,LOOKUPS!H$6,0)*$FE$6+VLOOKUP($FA95,EP,LOOKUPS!H$8,0)*$FF$6+VLOOKUP($FA95,BM,LOOKUPS!H$5,0)*$FG$6+VLOOKUP($FA95,DIV,LOOKUPS!H$7,0)*$FH$6++VLOOKUP($FA95,SIZE,LOOKUPS!H$11,0)*$FI$6)</f>
        <v/>
      </c>
      <c r="FH95" s="1" t="str">
        <f>IF(ISERROR(VLOOKUP($FA95,MOM,LOOKUPS!I$12,0)*$FB$6+VLOOKUP($FA95,STREV,LOOKUPS!I$10,0)*$FC$6+VLOOKUP($FA95,LTREV,LOOKUPS!I$9,0)*$FD$6+VLOOKUP($FA95,CFP,LOOKUPS!I$6,0)*$FE$6+VLOOKUP($FA95,EP,LOOKUPS!I$8,0)*$FF$6+VLOOKUP($FA95,BM,LOOKUPS!I$5,0)*$FG$6+VLOOKUP($FA95,DIV,LOOKUPS!I$7,0)*$FH$6++VLOOKUP($FA95,SIZE,LOOKUPS!I$11,0)*$FI$6),"",VLOOKUP($FA95,MOM,LOOKUPS!I$12,0)*$FB$6+VLOOKUP($FA95,STREV,LOOKUPS!I$10,0)*$FC$6+VLOOKUP($FA95,LTREV,LOOKUPS!I$9,0)*$FD$6+VLOOKUP($FA95,CFP,LOOKUPS!I$6,0)*$FE$6+VLOOKUP($FA95,EP,LOOKUPS!I$8,0)*$FF$6+VLOOKUP($FA95,BM,LOOKUPS!I$5,0)*$FG$6+VLOOKUP($FA95,DIV,LOOKUPS!I$7,0)*$FH$6++VLOOKUP($FA95,SIZE,LOOKUPS!I$11,0)*$FI$6)</f>
        <v/>
      </c>
      <c r="FI95" s="1" t="str">
        <f>IF(ISERROR(VLOOKUP($FA95,MOM,LOOKUPS!J$12,0)*$FB$6+VLOOKUP($FA95,STREV,LOOKUPS!J$10,0)*$FC$6+VLOOKUP($FA95,LTREV,LOOKUPS!J$9,0)*$FD$6+VLOOKUP($FA95,CFP,LOOKUPS!J$6,0)*$FE$6+VLOOKUP($FA95,EP,LOOKUPS!J$8,0)*$FF$6+VLOOKUP($FA95,BM,LOOKUPS!J$5,0)*$FG$6+VLOOKUP($FA95,DIV,LOOKUPS!J$7,0)*$FH$6++VLOOKUP($FA95,SIZE,LOOKUPS!J$11,0)*$FI$6),"",VLOOKUP($FA95,MOM,LOOKUPS!J$12,0)*$FB$6+VLOOKUP($FA95,STREV,LOOKUPS!J$10,0)*$FC$6+VLOOKUP($FA95,LTREV,LOOKUPS!J$9,0)*$FD$6+VLOOKUP($FA95,CFP,LOOKUPS!J$6,0)*$FE$6+VLOOKUP($FA95,EP,LOOKUPS!J$8,0)*$FF$6+VLOOKUP($FA95,BM,LOOKUPS!J$5,0)*$FG$6+VLOOKUP($FA95,DIV,LOOKUPS!J$7,0)*$FH$6++VLOOKUP($FA95,SIZE,LOOKUPS!J$11,0)*$FI$6)</f>
        <v/>
      </c>
      <c r="FJ95" s="1" t="str">
        <f>IF(ISERROR(VLOOKUP($FA95,MOM,LOOKUPS!K$12,0)*$FB$6+VLOOKUP($FA95,STREV,LOOKUPS!K$10,0)*$FC$6+VLOOKUP($FA95,LTREV,LOOKUPS!K$9,0)*$FD$6+VLOOKUP($FA95,CFP,LOOKUPS!K$6,0)*$FE$6+VLOOKUP($FA95,EP,LOOKUPS!K$8,0)*$FF$6+VLOOKUP($FA95,BM,LOOKUPS!K$5,0)*$FG$6+VLOOKUP($FA95,DIV,LOOKUPS!K$7,0)*$FH$6++VLOOKUP($FA95,SIZE,LOOKUPS!K$11,0)*$FI$6),"",VLOOKUP($FA95,MOM,LOOKUPS!K$12,0)*$FB$6+VLOOKUP($FA95,STREV,LOOKUPS!K$10,0)*$FC$6+VLOOKUP($FA95,LTREV,LOOKUPS!K$9,0)*$FD$6+VLOOKUP($FA95,CFP,LOOKUPS!K$6,0)*$FE$6+VLOOKUP($FA95,EP,LOOKUPS!K$8,0)*$FF$6+VLOOKUP($FA95,BM,LOOKUPS!K$5,0)*$FG$6+VLOOKUP($FA95,DIV,LOOKUPS!K$7,0)*$FH$6++VLOOKUP($FA95,SIZE,LOOKUPS!K$11,0)*$FI$6)</f>
        <v/>
      </c>
      <c r="FK95" s="1" t="str">
        <f>IF(ISERROR(VLOOKUP($FA95,MOM,LOOKUPS!L$12,0)*$FB$6+VLOOKUP($FA95,STREV,LOOKUPS!L$10,0)*$FC$6+VLOOKUP($FA95,LTREV,LOOKUPS!L$9,0)*$FD$6+VLOOKUP($FA95,CFP,LOOKUPS!L$6,0)*$FE$6+VLOOKUP($FA95,EP,LOOKUPS!L$8,0)*$FF$6+VLOOKUP($FA95,BM,LOOKUPS!L$5,0)*$FG$6+VLOOKUP($FA95,DIV,LOOKUPS!L$7,0)*$FH$6++VLOOKUP($FA95,SIZE,LOOKUPS!L$11,0)*$FI$6),"",VLOOKUP($FA95,MOM,LOOKUPS!L$12,0)*$FB$6+VLOOKUP($FA95,STREV,LOOKUPS!L$10,0)*$FC$6+VLOOKUP($FA95,LTREV,LOOKUPS!L$9,0)*$FD$6+VLOOKUP($FA95,CFP,LOOKUPS!L$6,0)*$FE$6+VLOOKUP($FA95,EP,LOOKUPS!L$8,0)*$FF$6+VLOOKUP($FA95,BM,LOOKUPS!L$5,0)*$FG$6+VLOOKUP($FA95,DIV,LOOKUPS!L$7,0)*$FH$6++VLOOKUP($FA95,SIZE,LOOKUPS!L$11,0)*$FI$6)</f>
        <v/>
      </c>
    </row>
    <row r="96" spans="1:167" x14ac:dyDescent="0.3">
      <c r="A96" s="1">
        <v>193403</v>
      </c>
      <c r="B96" s="1">
        <v>-1.21</v>
      </c>
      <c r="C96" s="1">
        <v>-0.01</v>
      </c>
      <c r="D96" s="1">
        <v>2.89</v>
      </c>
      <c r="E96" s="1">
        <v>-0.25</v>
      </c>
      <c r="F96" s="1">
        <v>-0.43</v>
      </c>
      <c r="G96" s="1">
        <v>-0.76</v>
      </c>
      <c r="H96" s="1">
        <v>2.23</v>
      </c>
      <c r="I96" s="1">
        <v>1.23</v>
      </c>
      <c r="J96" s="1">
        <v>0.59</v>
      </c>
      <c r="K96" s="1">
        <v>1.84</v>
      </c>
      <c r="M96" s="1">
        <v>193304</v>
      </c>
      <c r="N96" s="1">
        <v>70.489999999999995</v>
      </c>
      <c r="O96" s="1">
        <v>48.22</v>
      </c>
      <c r="P96" s="1">
        <v>50.38</v>
      </c>
      <c r="Q96" s="1">
        <v>28.76</v>
      </c>
      <c r="R96" s="1">
        <v>42.43</v>
      </c>
      <c r="S96" s="1">
        <v>45.95</v>
      </c>
      <c r="T96" s="1">
        <v>59.36</v>
      </c>
      <c r="U96" s="1">
        <v>60.52</v>
      </c>
      <c r="V96" s="1">
        <v>52.89</v>
      </c>
      <c r="W96" s="1">
        <v>45.28</v>
      </c>
      <c r="Y96" s="1">
        <v>193803</v>
      </c>
      <c r="Z96" s="1">
        <v>-29.24</v>
      </c>
      <c r="AA96" s="1">
        <v>-23.84</v>
      </c>
      <c r="AB96" s="1">
        <v>-27.21</v>
      </c>
      <c r="AC96" s="1">
        <v>-27.66</v>
      </c>
      <c r="AD96" s="1">
        <v>-25.65</v>
      </c>
      <c r="AE96" s="1">
        <v>-27.9</v>
      </c>
      <c r="AF96" s="1">
        <v>-32.42</v>
      </c>
      <c r="AG96" s="1">
        <v>-31.68</v>
      </c>
      <c r="AH96" s="1">
        <v>-32.880000000000003</v>
      </c>
      <c r="AI96" s="1">
        <v>-36.39</v>
      </c>
      <c r="AK96">
        <v>195809</v>
      </c>
      <c r="AL96">
        <v>15.56</v>
      </c>
      <c r="AM96">
        <v>4.6900000000000004</v>
      </c>
      <c r="AN96">
        <v>4.46</v>
      </c>
      <c r="AO96">
        <v>6.68</v>
      </c>
      <c r="AP96">
        <v>4.78</v>
      </c>
      <c r="AQ96">
        <v>4.38</v>
      </c>
      <c r="AR96">
        <v>3.53</v>
      </c>
      <c r="AS96">
        <v>5.52</v>
      </c>
      <c r="AT96">
        <v>7.77</v>
      </c>
      <c r="AU96">
        <v>4.54</v>
      </c>
      <c r="AV96">
        <v>5.0199999999999996</v>
      </c>
      <c r="AW96">
        <v>4.5199999999999996</v>
      </c>
      <c r="AX96">
        <v>4.24</v>
      </c>
      <c r="AY96">
        <v>4.2</v>
      </c>
      <c r="AZ96">
        <v>2.86</v>
      </c>
      <c r="BA96">
        <v>6.55</v>
      </c>
      <c r="BB96">
        <v>4.49</v>
      </c>
      <c r="BC96">
        <v>7.5</v>
      </c>
      <c r="BD96">
        <v>8.0399999999999991</v>
      </c>
      <c r="BF96" s="1">
        <v>195809</v>
      </c>
      <c r="BG96" s="1">
        <v>15.9</v>
      </c>
      <c r="BH96" s="1">
        <v>4.16</v>
      </c>
      <c r="BI96" s="1">
        <v>4.55</v>
      </c>
      <c r="BJ96" s="1">
        <v>6.56</v>
      </c>
      <c r="BK96" s="1">
        <v>4.08</v>
      </c>
      <c r="BL96" s="1">
        <v>4.08</v>
      </c>
      <c r="BM96" s="1">
        <v>4.59</v>
      </c>
      <c r="BN96" s="1">
        <v>5.68</v>
      </c>
      <c r="BO96" s="1">
        <v>6.75</v>
      </c>
      <c r="BP96" s="1">
        <v>3.98</v>
      </c>
      <c r="BQ96" s="1">
        <v>4.18</v>
      </c>
      <c r="BR96" s="1">
        <v>4.32</v>
      </c>
      <c r="BS96" s="1">
        <v>3.84</v>
      </c>
      <c r="BT96" s="1">
        <v>4.6100000000000003</v>
      </c>
      <c r="BU96" s="1">
        <v>4.58</v>
      </c>
      <c r="BV96" s="1">
        <v>5.16</v>
      </c>
      <c r="BW96" s="1">
        <v>6.18</v>
      </c>
      <c r="BX96" s="1">
        <v>6.65</v>
      </c>
      <c r="BY96" s="1">
        <v>6.84</v>
      </c>
      <c r="CA96" s="1">
        <v>193309</v>
      </c>
      <c r="CB96" s="1">
        <v>-19.52</v>
      </c>
      <c r="CC96" s="1">
        <v>-9.9499999999999993</v>
      </c>
      <c r="CD96" s="1">
        <v>-13.99</v>
      </c>
      <c r="CE96" s="1">
        <v>-20.14</v>
      </c>
      <c r="CF96" s="1">
        <v>-8.9600000000000009</v>
      </c>
      <c r="CG96" s="1">
        <v>-10.35</v>
      </c>
      <c r="CH96" s="1">
        <v>-15.94</v>
      </c>
      <c r="CI96" s="1">
        <v>-14.7</v>
      </c>
      <c r="CJ96" s="1">
        <v>-23.17</v>
      </c>
      <c r="CK96" s="1">
        <v>-6.92</v>
      </c>
      <c r="CL96" s="1">
        <v>-10.96</v>
      </c>
      <c r="CM96" s="1">
        <v>-11.96</v>
      </c>
      <c r="CN96" s="1">
        <v>-8.74</v>
      </c>
      <c r="CO96" s="1">
        <v>-15.46</v>
      </c>
      <c r="CP96" s="1">
        <v>-16.420000000000002</v>
      </c>
      <c r="CQ96" s="1">
        <v>-15.32</v>
      </c>
      <c r="CR96" s="1">
        <v>-14.08</v>
      </c>
      <c r="CS96" s="1">
        <v>-19.940000000000001</v>
      </c>
      <c r="CT96" s="1">
        <v>-26.52</v>
      </c>
      <c r="CV96" s="1">
        <v>193409</v>
      </c>
      <c r="CW96" s="1">
        <v>-1.75</v>
      </c>
      <c r="CX96" s="1">
        <v>-1.22</v>
      </c>
      <c r="CY96" s="1">
        <v>1.1200000000000001</v>
      </c>
      <c r="CZ96" s="1">
        <v>-0.67</v>
      </c>
      <c r="DA96" s="1">
        <v>-0.83</v>
      </c>
      <c r="DB96" s="1">
        <v>-0.04</v>
      </c>
      <c r="DC96" s="1">
        <v>-0.38</v>
      </c>
      <c r="DD96" s="1">
        <v>1.25</v>
      </c>
      <c r="DE96" s="1">
        <v>-0.6</v>
      </c>
      <c r="DF96" s="1">
        <v>-0.36</v>
      </c>
      <c r="DG96" s="1">
        <v>-1.32</v>
      </c>
      <c r="DH96" s="1">
        <v>-1.98</v>
      </c>
      <c r="DI96" s="1">
        <v>1.98</v>
      </c>
      <c r="DJ96" s="1">
        <v>0.5</v>
      </c>
      <c r="DK96" s="1">
        <v>-1.25</v>
      </c>
      <c r="DL96" s="1">
        <v>3.38</v>
      </c>
      <c r="DM96" s="1">
        <v>-0.8</v>
      </c>
      <c r="DN96" s="1">
        <v>-0.74</v>
      </c>
      <c r="DO96" s="1">
        <v>-0.46</v>
      </c>
      <c r="DQ96" s="1">
        <v>193309</v>
      </c>
      <c r="DR96" s="1">
        <v>-99.99</v>
      </c>
      <c r="DS96" s="1">
        <v>-18.489999999999998</v>
      </c>
      <c r="DT96" s="1">
        <v>-15.26</v>
      </c>
      <c r="DU96" s="1">
        <v>-11.44</v>
      </c>
      <c r="DV96" s="1">
        <v>-19.5</v>
      </c>
      <c r="DW96" s="1">
        <v>-16.489999999999998</v>
      </c>
      <c r="DX96" s="1">
        <v>-14.9</v>
      </c>
      <c r="DY96" s="1">
        <v>-13.13</v>
      </c>
      <c r="DZ96" s="1">
        <v>-11.4</v>
      </c>
      <c r="EA96" s="1">
        <v>-20.260000000000002</v>
      </c>
      <c r="EB96" s="1">
        <v>-18.77</v>
      </c>
      <c r="EC96" s="1">
        <v>-16.47</v>
      </c>
      <c r="ED96" s="1">
        <v>-16.5</v>
      </c>
      <c r="EE96" s="1">
        <v>-13.52</v>
      </c>
      <c r="EF96" s="1">
        <v>-16.27</v>
      </c>
      <c r="EG96" s="1">
        <v>-14.73</v>
      </c>
      <c r="EH96" s="1">
        <v>-11.53</v>
      </c>
      <c r="EI96" s="1">
        <v>-11.34</v>
      </c>
      <c r="EJ96" s="1">
        <v>-11.46</v>
      </c>
      <c r="EL96">
        <v>193309</v>
      </c>
      <c r="EM96">
        <v>-10.65</v>
      </c>
      <c r="EN96">
        <v>-0.32</v>
      </c>
      <c r="EO96">
        <v>-11.77</v>
      </c>
      <c r="EP96">
        <v>0.02</v>
      </c>
      <c r="ER96" s="1">
        <v>193403</v>
      </c>
      <c r="ES96" s="1">
        <v>-0.69</v>
      </c>
      <c r="EU96" s="1">
        <v>193304</v>
      </c>
      <c r="EV96" s="1">
        <v>-12.28</v>
      </c>
      <c r="EX96" s="1">
        <v>193803</v>
      </c>
      <c r="EY96" s="1">
        <v>7.94</v>
      </c>
      <c r="FA96" s="1">
        <v>193403</v>
      </c>
      <c r="FB96" s="1" t="str">
        <f>IF(ISERROR(VLOOKUP($FA96,MOM,LOOKUPS!C$12,0)*$FB$6+VLOOKUP($FA96,STREV,LOOKUPS!C$10,0)*$FC$6+VLOOKUP($FA96,LTREV,LOOKUPS!C$9,0)*$FD$6+VLOOKUP($FA96,CFP,LOOKUPS!C$6,0)*$FE$6+VLOOKUP($FA96,EP,LOOKUPS!C$8,0)*$FF$6+VLOOKUP($FA96,BM,LOOKUPS!C$5,0)*$FG$6+VLOOKUP($FA96,DIV,LOOKUPS!C$7,0)*$FH$6++VLOOKUP($FA96,SIZE,LOOKUPS!C$11,0)*$FI$6),"",VLOOKUP($FA96,MOM,LOOKUPS!C$12,0)*$FB$6+VLOOKUP($FA96,STREV,LOOKUPS!C$10,0)*$FC$6+VLOOKUP($FA96,LTREV,LOOKUPS!C$9,0)*$FD$6+VLOOKUP($FA96,CFP,LOOKUPS!C$6,0)*$FE$6+VLOOKUP($FA96,EP,LOOKUPS!C$8,0)*$FF$6+VLOOKUP($FA96,BM,LOOKUPS!C$5,0)*$FG$6+VLOOKUP($FA96,DIV,LOOKUPS!C$7,0)*$FH$6++VLOOKUP($FA96,SIZE,LOOKUPS!C$11,0)*$FI$6)</f>
        <v/>
      </c>
      <c r="FC96" s="1" t="str">
        <f>IF(ISERROR(VLOOKUP($FA96,MOM,LOOKUPS!D$12,0)*$FB$6+VLOOKUP($FA96,STREV,LOOKUPS!D$10,0)*$FC$6+VLOOKUP($FA96,LTREV,LOOKUPS!D$9,0)*$FD$6+VLOOKUP($FA96,CFP,LOOKUPS!D$6,0)*$FE$6+VLOOKUP($FA96,EP,LOOKUPS!D$8,0)*$FF$6+VLOOKUP($FA96,BM,LOOKUPS!D$5,0)*$FG$6+VLOOKUP($FA96,DIV,LOOKUPS!D$7,0)*$FH$6++VLOOKUP($FA96,SIZE,LOOKUPS!D$11,0)*$FI$6),"",VLOOKUP($FA96,MOM,LOOKUPS!D$12,0)*$FB$6+VLOOKUP($FA96,STREV,LOOKUPS!D$10,0)*$FC$6+VLOOKUP($FA96,LTREV,LOOKUPS!D$9,0)*$FD$6+VLOOKUP($FA96,CFP,LOOKUPS!D$6,0)*$FE$6+VLOOKUP($FA96,EP,LOOKUPS!D$8,0)*$FF$6+VLOOKUP($FA96,BM,LOOKUPS!D$5,0)*$FG$6+VLOOKUP($FA96,DIV,LOOKUPS!D$7,0)*$FH$6++VLOOKUP($FA96,SIZE,LOOKUPS!D$11,0)*$FI$6)</f>
        <v/>
      </c>
      <c r="FD96" s="1" t="str">
        <f>IF(ISERROR(VLOOKUP($FA96,MOM,LOOKUPS!E$12,0)*$FB$6+VLOOKUP($FA96,STREV,LOOKUPS!E$10,0)*$FC$6+VLOOKUP($FA96,LTREV,LOOKUPS!E$9,0)*$FD$6+VLOOKUP($FA96,CFP,LOOKUPS!E$6,0)*$FE$6+VLOOKUP($FA96,EP,LOOKUPS!E$8,0)*$FF$6+VLOOKUP($FA96,BM,LOOKUPS!E$5,0)*$FG$6+VLOOKUP($FA96,DIV,LOOKUPS!E$7,0)*$FH$6++VLOOKUP($FA96,SIZE,LOOKUPS!E$11,0)*$FI$6),"",VLOOKUP($FA96,MOM,LOOKUPS!E$12,0)*$FB$6+VLOOKUP($FA96,STREV,LOOKUPS!E$10,0)*$FC$6+VLOOKUP($FA96,LTREV,LOOKUPS!E$9,0)*$FD$6+VLOOKUP($FA96,CFP,LOOKUPS!E$6,0)*$FE$6+VLOOKUP($FA96,EP,LOOKUPS!E$8,0)*$FF$6+VLOOKUP($FA96,BM,LOOKUPS!E$5,0)*$FG$6+VLOOKUP($FA96,DIV,LOOKUPS!E$7,0)*$FH$6++VLOOKUP($FA96,SIZE,LOOKUPS!E$11,0)*$FI$6)</f>
        <v/>
      </c>
      <c r="FE96" s="1" t="str">
        <f>IF(ISERROR(VLOOKUP($FA96,MOM,LOOKUPS!F$12,0)*$FB$6+VLOOKUP($FA96,STREV,LOOKUPS!F$10,0)*$FC$6+VLOOKUP($FA96,LTREV,LOOKUPS!F$9,0)*$FD$6+VLOOKUP($FA96,CFP,LOOKUPS!F$6,0)*$FE$6+VLOOKUP($FA96,EP,LOOKUPS!F$8,0)*$FF$6+VLOOKUP($FA96,BM,LOOKUPS!F$5,0)*$FG$6+VLOOKUP($FA96,DIV,LOOKUPS!F$7,0)*$FH$6++VLOOKUP($FA96,SIZE,LOOKUPS!F$11,0)*$FI$6),"",VLOOKUP($FA96,MOM,LOOKUPS!F$12,0)*$FB$6+VLOOKUP($FA96,STREV,LOOKUPS!F$10,0)*$FC$6+VLOOKUP($FA96,LTREV,LOOKUPS!F$9,0)*$FD$6+VLOOKUP($FA96,CFP,LOOKUPS!F$6,0)*$FE$6+VLOOKUP($FA96,EP,LOOKUPS!F$8,0)*$FF$6+VLOOKUP($FA96,BM,LOOKUPS!F$5,0)*$FG$6+VLOOKUP($FA96,DIV,LOOKUPS!F$7,0)*$FH$6++VLOOKUP($FA96,SIZE,LOOKUPS!F$11,0)*$FI$6)</f>
        <v/>
      </c>
      <c r="FF96" s="1" t="str">
        <f>IF(ISERROR(VLOOKUP($FA96,MOM,LOOKUPS!G$12,0)*$FB$6+VLOOKUP($FA96,STREV,LOOKUPS!G$10,0)*$FC$6+VLOOKUP($FA96,LTREV,LOOKUPS!G$9,0)*$FD$6+VLOOKUP($FA96,CFP,LOOKUPS!G$6,0)*$FE$6+VLOOKUP($FA96,EP,LOOKUPS!G$8,0)*$FF$6+VLOOKUP($FA96,BM,LOOKUPS!G$5,0)*$FG$6+VLOOKUP($FA96,DIV,LOOKUPS!G$7,0)*$FH$6++VLOOKUP($FA96,SIZE,LOOKUPS!G$11,0)*$FI$6),"",VLOOKUP($FA96,MOM,LOOKUPS!G$12,0)*$FB$6+VLOOKUP($FA96,STREV,LOOKUPS!G$10,0)*$FC$6+VLOOKUP($FA96,LTREV,LOOKUPS!G$9,0)*$FD$6+VLOOKUP($FA96,CFP,LOOKUPS!G$6,0)*$FE$6+VLOOKUP($FA96,EP,LOOKUPS!G$8,0)*$FF$6+VLOOKUP($FA96,BM,LOOKUPS!G$5,0)*$FG$6+VLOOKUP($FA96,DIV,LOOKUPS!G$7,0)*$FH$6++VLOOKUP($FA96,SIZE,LOOKUPS!G$11,0)*$FI$6)</f>
        <v/>
      </c>
      <c r="FG96" s="1" t="str">
        <f>IF(ISERROR(VLOOKUP($FA96,MOM,LOOKUPS!H$12,0)*$FB$6+VLOOKUP($FA96,STREV,LOOKUPS!H$10,0)*$FC$6+VLOOKUP($FA96,LTREV,LOOKUPS!H$9,0)*$FD$6+VLOOKUP($FA96,CFP,LOOKUPS!H$6,0)*$FE$6+VLOOKUP($FA96,EP,LOOKUPS!H$8,0)*$FF$6+VLOOKUP($FA96,BM,LOOKUPS!H$5,0)*$FG$6+VLOOKUP($FA96,DIV,LOOKUPS!H$7,0)*$FH$6++VLOOKUP($FA96,SIZE,LOOKUPS!H$11,0)*$FI$6),"",VLOOKUP($FA96,MOM,LOOKUPS!H$12,0)*$FB$6+VLOOKUP($FA96,STREV,LOOKUPS!H$10,0)*$FC$6+VLOOKUP($FA96,LTREV,LOOKUPS!H$9,0)*$FD$6+VLOOKUP($FA96,CFP,LOOKUPS!H$6,0)*$FE$6+VLOOKUP($FA96,EP,LOOKUPS!H$8,0)*$FF$6+VLOOKUP($FA96,BM,LOOKUPS!H$5,0)*$FG$6+VLOOKUP($FA96,DIV,LOOKUPS!H$7,0)*$FH$6++VLOOKUP($FA96,SIZE,LOOKUPS!H$11,0)*$FI$6)</f>
        <v/>
      </c>
      <c r="FH96" s="1" t="str">
        <f>IF(ISERROR(VLOOKUP($FA96,MOM,LOOKUPS!I$12,0)*$FB$6+VLOOKUP($FA96,STREV,LOOKUPS!I$10,0)*$FC$6+VLOOKUP($FA96,LTREV,LOOKUPS!I$9,0)*$FD$6+VLOOKUP($FA96,CFP,LOOKUPS!I$6,0)*$FE$6+VLOOKUP($FA96,EP,LOOKUPS!I$8,0)*$FF$6+VLOOKUP($FA96,BM,LOOKUPS!I$5,0)*$FG$6+VLOOKUP($FA96,DIV,LOOKUPS!I$7,0)*$FH$6++VLOOKUP($FA96,SIZE,LOOKUPS!I$11,0)*$FI$6),"",VLOOKUP($FA96,MOM,LOOKUPS!I$12,0)*$FB$6+VLOOKUP($FA96,STREV,LOOKUPS!I$10,0)*$FC$6+VLOOKUP($FA96,LTREV,LOOKUPS!I$9,0)*$FD$6+VLOOKUP($FA96,CFP,LOOKUPS!I$6,0)*$FE$6+VLOOKUP($FA96,EP,LOOKUPS!I$8,0)*$FF$6+VLOOKUP($FA96,BM,LOOKUPS!I$5,0)*$FG$6+VLOOKUP($FA96,DIV,LOOKUPS!I$7,0)*$FH$6++VLOOKUP($FA96,SIZE,LOOKUPS!I$11,0)*$FI$6)</f>
        <v/>
      </c>
      <c r="FI96" s="1" t="str">
        <f>IF(ISERROR(VLOOKUP($FA96,MOM,LOOKUPS!J$12,0)*$FB$6+VLOOKUP($FA96,STREV,LOOKUPS!J$10,0)*$FC$6+VLOOKUP($FA96,LTREV,LOOKUPS!J$9,0)*$FD$6+VLOOKUP($FA96,CFP,LOOKUPS!J$6,0)*$FE$6+VLOOKUP($FA96,EP,LOOKUPS!J$8,0)*$FF$6+VLOOKUP($FA96,BM,LOOKUPS!J$5,0)*$FG$6+VLOOKUP($FA96,DIV,LOOKUPS!J$7,0)*$FH$6++VLOOKUP($FA96,SIZE,LOOKUPS!J$11,0)*$FI$6),"",VLOOKUP($FA96,MOM,LOOKUPS!J$12,0)*$FB$6+VLOOKUP($FA96,STREV,LOOKUPS!J$10,0)*$FC$6+VLOOKUP($FA96,LTREV,LOOKUPS!J$9,0)*$FD$6+VLOOKUP($FA96,CFP,LOOKUPS!J$6,0)*$FE$6+VLOOKUP($FA96,EP,LOOKUPS!J$8,0)*$FF$6+VLOOKUP($FA96,BM,LOOKUPS!J$5,0)*$FG$6+VLOOKUP($FA96,DIV,LOOKUPS!J$7,0)*$FH$6++VLOOKUP($FA96,SIZE,LOOKUPS!J$11,0)*$FI$6)</f>
        <v/>
      </c>
      <c r="FJ96" s="1" t="str">
        <f>IF(ISERROR(VLOOKUP($FA96,MOM,LOOKUPS!K$12,0)*$FB$6+VLOOKUP($FA96,STREV,LOOKUPS!K$10,0)*$FC$6+VLOOKUP($FA96,LTREV,LOOKUPS!K$9,0)*$FD$6+VLOOKUP($FA96,CFP,LOOKUPS!K$6,0)*$FE$6+VLOOKUP($FA96,EP,LOOKUPS!K$8,0)*$FF$6+VLOOKUP($FA96,BM,LOOKUPS!K$5,0)*$FG$6+VLOOKUP($FA96,DIV,LOOKUPS!K$7,0)*$FH$6++VLOOKUP($FA96,SIZE,LOOKUPS!K$11,0)*$FI$6),"",VLOOKUP($FA96,MOM,LOOKUPS!K$12,0)*$FB$6+VLOOKUP($FA96,STREV,LOOKUPS!K$10,0)*$FC$6+VLOOKUP($FA96,LTREV,LOOKUPS!K$9,0)*$FD$6+VLOOKUP($FA96,CFP,LOOKUPS!K$6,0)*$FE$6+VLOOKUP($FA96,EP,LOOKUPS!K$8,0)*$FF$6+VLOOKUP($FA96,BM,LOOKUPS!K$5,0)*$FG$6+VLOOKUP($FA96,DIV,LOOKUPS!K$7,0)*$FH$6++VLOOKUP($FA96,SIZE,LOOKUPS!K$11,0)*$FI$6)</f>
        <v/>
      </c>
      <c r="FK96" s="1" t="str">
        <f>IF(ISERROR(VLOOKUP($FA96,MOM,LOOKUPS!L$12,0)*$FB$6+VLOOKUP($FA96,STREV,LOOKUPS!L$10,0)*$FC$6+VLOOKUP($FA96,LTREV,LOOKUPS!L$9,0)*$FD$6+VLOOKUP($FA96,CFP,LOOKUPS!L$6,0)*$FE$6+VLOOKUP($FA96,EP,LOOKUPS!L$8,0)*$FF$6+VLOOKUP($FA96,BM,LOOKUPS!L$5,0)*$FG$6+VLOOKUP($FA96,DIV,LOOKUPS!L$7,0)*$FH$6++VLOOKUP($FA96,SIZE,LOOKUPS!L$11,0)*$FI$6),"",VLOOKUP($FA96,MOM,LOOKUPS!L$12,0)*$FB$6+VLOOKUP($FA96,STREV,LOOKUPS!L$10,0)*$FC$6+VLOOKUP($FA96,LTREV,LOOKUPS!L$9,0)*$FD$6+VLOOKUP($FA96,CFP,LOOKUPS!L$6,0)*$FE$6+VLOOKUP($FA96,EP,LOOKUPS!L$8,0)*$FF$6+VLOOKUP($FA96,BM,LOOKUPS!L$5,0)*$FG$6+VLOOKUP($FA96,DIV,LOOKUPS!L$7,0)*$FH$6++VLOOKUP($FA96,SIZE,LOOKUPS!L$11,0)*$FI$6)</f>
        <v/>
      </c>
    </row>
    <row r="97" spans="1:167" x14ac:dyDescent="0.3">
      <c r="A97" s="1">
        <v>193404</v>
      </c>
      <c r="B97" s="1">
        <v>1.55</v>
      </c>
      <c r="C97" s="1">
        <v>0.84</v>
      </c>
      <c r="D97" s="1">
        <v>2.0099999999999998</v>
      </c>
      <c r="E97" s="1">
        <v>1.1299999999999999</v>
      </c>
      <c r="F97" s="1">
        <v>0</v>
      </c>
      <c r="G97" s="1">
        <v>1.21</v>
      </c>
      <c r="H97" s="1">
        <v>-2.37</v>
      </c>
      <c r="I97" s="1">
        <v>-0.48</v>
      </c>
      <c r="J97" s="1">
        <v>-0.85</v>
      </c>
      <c r="K97" s="1">
        <v>-3.98</v>
      </c>
      <c r="M97" s="1">
        <v>193305</v>
      </c>
      <c r="N97" s="1">
        <v>95.25</v>
      </c>
      <c r="O97" s="1">
        <v>64.89</v>
      </c>
      <c r="P97" s="1">
        <v>64.7</v>
      </c>
      <c r="Q97" s="1">
        <v>57.53</v>
      </c>
      <c r="R97" s="1">
        <v>49.22</v>
      </c>
      <c r="S97" s="1">
        <v>51.59</v>
      </c>
      <c r="T97" s="1">
        <v>59.48</v>
      </c>
      <c r="U97" s="1">
        <v>64.12</v>
      </c>
      <c r="V97" s="1">
        <v>51.53</v>
      </c>
      <c r="W97" s="1">
        <v>56.41</v>
      </c>
      <c r="Y97" s="1">
        <v>193804</v>
      </c>
      <c r="Z97" s="1">
        <v>21.85</v>
      </c>
      <c r="AA97" s="1">
        <v>17.670000000000002</v>
      </c>
      <c r="AB97" s="1">
        <v>18.96</v>
      </c>
      <c r="AC97" s="1">
        <v>22.04</v>
      </c>
      <c r="AD97" s="1">
        <v>19.82</v>
      </c>
      <c r="AE97" s="1">
        <v>17.89</v>
      </c>
      <c r="AF97" s="1">
        <v>17.09</v>
      </c>
      <c r="AG97" s="1">
        <v>22.68</v>
      </c>
      <c r="AH97" s="1">
        <v>27.97</v>
      </c>
      <c r="AI97" s="1">
        <v>25.72</v>
      </c>
      <c r="AK97">
        <v>195810</v>
      </c>
      <c r="AL97">
        <v>26.18</v>
      </c>
      <c r="AM97">
        <v>3.06</v>
      </c>
      <c r="AN97">
        <v>3.4</v>
      </c>
      <c r="AO97">
        <v>3.23</v>
      </c>
      <c r="AP97">
        <v>2.86</v>
      </c>
      <c r="AQ97">
        <v>3.37</v>
      </c>
      <c r="AR97">
        <v>3.53</v>
      </c>
      <c r="AS97">
        <v>2.61</v>
      </c>
      <c r="AT97">
        <v>3.85</v>
      </c>
      <c r="AU97">
        <v>3.74</v>
      </c>
      <c r="AV97">
        <v>1.97</v>
      </c>
      <c r="AW97">
        <v>3.46</v>
      </c>
      <c r="AX97">
        <v>3.28</v>
      </c>
      <c r="AY97">
        <v>2.57</v>
      </c>
      <c r="AZ97">
        <v>4.5</v>
      </c>
      <c r="BA97">
        <v>3.24</v>
      </c>
      <c r="BB97">
        <v>1.98</v>
      </c>
      <c r="BC97">
        <v>3.99</v>
      </c>
      <c r="BD97">
        <v>3.7</v>
      </c>
      <c r="BF97" s="1">
        <v>195810</v>
      </c>
      <c r="BG97" s="1">
        <v>7.71</v>
      </c>
      <c r="BH97" s="1">
        <v>3.74</v>
      </c>
      <c r="BI97" s="1">
        <v>2.5299999999999998</v>
      </c>
      <c r="BJ97" s="1">
        <v>4.0199999999999996</v>
      </c>
      <c r="BK97" s="1">
        <v>3.85</v>
      </c>
      <c r="BL97" s="1">
        <v>2.97</v>
      </c>
      <c r="BM97" s="1">
        <v>2.65</v>
      </c>
      <c r="BN97" s="1">
        <v>2.59</v>
      </c>
      <c r="BO97" s="1">
        <v>4.63</v>
      </c>
      <c r="BP97" s="1">
        <v>4.67</v>
      </c>
      <c r="BQ97" s="1">
        <v>3.02</v>
      </c>
      <c r="BR97" s="1">
        <v>3.51</v>
      </c>
      <c r="BS97" s="1">
        <v>2.41</v>
      </c>
      <c r="BT97" s="1">
        <v>3.04</v>
      </c>
      <c r="BU97" s="1">
        <v>2.27</v>
      </c>
      <c r="BV97" s="1">
        <v>2.38</v>
      </c>
      <c r="BW97" s="1">
        <v>2.8</v>
      </c>
      <c r="BX97" s="1">
        <v>4.1500000000000004</v>
      </c>
      <c r="BY97" s="1">
        <v>5.1100000000000003</v>
      </c>
      <c r="CA97" s="1">
        <v>193310</v>
      </c>
      <c r="CB97" s="1">
        <v>-14.45</v>
      </c>
      <c r="CC97" s="1">
        <v>-7.13</v>
      </c>
      <c r="CD97" s="1">
        <v>-10.9</v>
      </c>
      <c r="CE97" s="1">
        <v>-13.58</v>
      </c>
      <c r="CF97" s="1">
        <v>-6.51</v>
      </c>
      <c r="CG97" s="1">
        <v>-8.69</v>
      </c>
      <c r="CH97" s="1">
        <v>-11.32</v>
      </c>
      <c r="CI97" s="1">
        <v>-13.03</v>
      </c>
      <c r="CJ97" s="1">
        <v>-13.33</v>
      </c>
      <c r="CK97" s="1">
        <v>-8.02</v>
      </c>
      <c r="CL97" s="1">
        <v>-5.03</v>
      </c>
      <c r="CM97" s="1">
        <v>-8.3800000000000008</v>
      </c>
      <c r="CN97" s="1">
        <v>-9</v>
      </c>
      <c r="CO97" s="1">
        <v>-10.98</v>
      </c>
      <c r="CP97" s="1">
        <v>-11.67</v>
      </c>
      <c r="CQ97" s="1">
        <v>-11.96</v>
      </c>
      <c r="CR97" s="1">
        <v>-14.09</v>
      </c>
      <c r="CS97" s="1">
        <v>-13.83</v>
      </c>
      <c r="CT97" s="1">
        <v>-12.8</v>
      </c>
      <c r="CV97" s="1">
        <v>193410</v>
      </c>
      <c r="CW97" s="1">
        <v>-4.0599999999999996</v>
      </c>
      <c r="CX97" s="1">
        <v>1.49</v>
      </c>
      <c r="CY97" s="1">
        <v>0.6</v>
      </c>
      <c r="CZ97" s="1">
        <v>1</v>
      </c>
      <c r="DA97" s="1">
        <v>0.56999999999999995</v>
      </c>
      <c r="DB97" s="1">
        <v>2.59</v>
      </c>
      <c r="DC97" s="1">
        <v>0.79</v>
      </c>
      <c r="DD97" s="1">
        <v>1.07</v>
      </c>
      <c r="DE97" s="1">
        <v>-0.09</v>
      </c>
      <c r="DF97" s="1">
        <v>1</v>
      </c>
      <c r="DG97" s="1">
        <v>0.13</v>
      </c>
      <c r="DH97" s="1">
        <v>3.3</v>
      </c>
      <c r="DI97" s="1">
        <v>1.86</v>
      </c>
      <c r="DJ97" s="1">
        <v>-0.37</v>
      </c>
      <c r="DK97" s="1">
        <v>1.95</v>
      </c>
      <c r="DL97" s="1">
        <v>-1.1200000000000001</v>
      </c>
      <c r="DM97" s="1">
        <v>3.11</v>
      </c>
      <c r="DN97" s="1">
        <v>-0.51</v>
      </c>
      <c r="DO97" s="1">
        <v>0.28999999999999998</v>
      </c>
      <c r="DQ97" s="1">
        <v>193310</v>
      </c>
      <c r="DR97" s="1">
        <v>-99.99</v>
      </c>
      <c r="DS97" s="1">
        <v>-11.73</v>
      </c>
      <c r="DT97" s="1">
        <v>-11.05</v>
      </c>
      <c r="DU97" s="1">
        <v>-9.11</v>
      </c>
      <c r="DV97" s="1">
        <v>-11.66</v>
      </c>
      <c r="DW97" s="1">
        <v>-11.75</v>
      </c>
      <c r="DX97" s="1">
        <v>-12.05</v>
      </c>
      <c r="DY97" s="1">
        <v>-9.58</v>
      </c>
      <c r="DZ97" s="1">
        <v>-8.33</v>
      </c>
      <c r="EA97" s="1">
        <v>-10.3</v>
      </c>
      <c r="EB97" s="1">
        <v>-12.97</v>
      </c>
      <c r="EC97" s="1">
        <v>-11.88</v>
      </c>
      <c r="ED97" s="1">
        <v>-11.62</v>
      </c>
      <c r="EE97" s="1">
        <v>-12.17</v>
      </c>
      <c r="EF97" s="1">
        <v>-11.93</v>
      </c>
      <c r="EG97" s="1">
        <v>-8.48</v>
      </c>
      <c r="EH97" s="1">
        <v>-10.67</v>
      </c>
      <c r="EI97" s="1">
        <v>-8</v>
      </c>
      <c r="EJ97" s="1">
        <v>-8.67</v>
      </c>
      <c r="EL97">
        <v>193310</v>
      </c>
      <c r="EM97">
        <v>-8.36</v>
      </c>
      <c r="EN97">
        <v>-0.08</v>
      </c>
      <c r="EO97">
        <v>-8.4600000000000009</v>
      </c>
      <c r="EP97">
        <v>0.01</v>
      </c>
      <c r="ER97" s="1">
        <v>193404</v>
      </c>
      <c r="ES97" s="1">
        <v>-5.12</v>
      </c>
      <c r="EU97" s="1">
        <v>193305</v>
      </c>
      <c r="EV97" s="1">
        <v>2.4900000000000002</v>
      </c>
      <c r="EX97" s="1">
        <v>193804</v>
      </c>
      <c r="EY97" s="1">
        <v>-3.31</v>
      </c>
      <c r="FA97" s="1">
        <v>193404</v>
      </c>
      <c r="FB97" s="1" t="str">
        <f>IF(ISERROR(VLOOKUP($FA97,MOM,LOOKUPS!C$12,0)*$FB$6+VLOOKUP($FA97,STREV,LOOKUPS!C$10,0)*$FC$6+VLOOKUP($FA97,LTREV,LOOKUPS!C$9,0)*$FD$6+VLOOKUP($FA97,CFP,LOOKUPS!C$6,0)*$FE$6+VLOOKUP($FA97,EP,LOOKUPS!C$8,0)*$FF$6+VLOOKUP($FA97,BM,LOOKUPS!C$5,0)*$FG$6+VLOOKUP($FA97,DIV,LOOKUPS!C$7,0)*$FH$6++VLOOKUP($FA97,SIZE,LOOKUPS!C$11,0)*$FI$6),"",VLOOKUP($FA97,MOM,LOOKUPS!C$12,0)*$FB$6+VLOOKUP($FA97,STREV,LOOKUPS!C$10,0)*$FC$6+VLOOKUP($FA97,LTREV,LOOKUPS!C$9,0)*$FD$6+VLOOKUP($FA97,CFP,LOOKUPS!C$6,0)*$FE$6+VLOOKUP($FA97,EP,LOOKUPS!C$8,0)*$FF$6+VLOOKUP($FA97,BM,LOOKUPS!C$5,0)*$FG$6+VLOOKUP($FA97,DIV,LOOKUPS!C$7,0)*$FH$6++VLOOKUP($FA97,SIZE,LOOKUPS!C$11,0)*$FI$6)</f>
        <v/>
      </c>
      <c r="FC97" s="1" t="str">
        <f>IF(ISERROR(VLOOKUP($FA97,MOM,LOOKUPS!D$12,0)*$FB$6+VLOOKUP($FA97,STREV,LOOKUPS!D$10,0)*$FC$6+VLOOKUP($FA97,LTREV,LOOKUPS!D$9,0)*$FD$6+VLOOKUP($FA97,CFP,LOOKUPS!D$6,0)*$FE$6+VLOOKUP($FA97,EP,LOOKUPS!D$8,0)*$FF$6+VLOOKUP($FA97,BM,LOOKUPS!D$5,0)*$FG$6+VLOOKUP($FA97,DIV,LOOKUPS!D$7,0)*$FH$6++VLOOKUP($FA97,SIZE,LOOKUPS!D$11,0)*$FI$6),"",VLOOKUP($FA97,MOM,LOOKUPS!D$12,0)*$FB$6+VLOOKUP($FA97,STREV,LOOKUPS!D$10,0)*$FC$6+VLOOKUP($FA97,LTREV,LOOKUPS!D$9,0)*$FD$6+VLOOKUP($FA97,CFP,LOOKUPS!D$6,0)*$FE$6+VLOOKUP($FA97,EP,LOOKUPS!D$8,0)*$FF$6+VLOOKUP($FA97,BM,LOOKUPS!D$5,0)*$FG$6+VLOOKUP($FA97,DIV,LOOKUPS!D$7,0)*$FH$6++VLOOKUP($FA97,SIZE,LOOKUPS!D$11,0)*$FI$6)</f>
        <v/>
      </c>
      <c r="FD97" s="1" t="str">
        <f>IF(ISERROR(VLOOKUP($FA97,MOM,LOOKUPS!E$12,0)*$FB$6+VLOOKUP($FA97,STREV,LOOKUPS!E$10,0)*$FC$6+VLOOKUP($FA97,LTREV,LOOKUPS!E$9,0)*$FD$6+VLOOKUP($FA97,CFP,LOOKUPS!E$6,0)*$FE$6+VLOOKUP($FA97,EP,LOOKUPS!E$8,0)*$FF$6+VLOOKUP($FA97,BM,LOOKUPS!E$5,0)*$FG$6+VLOOKUP($FA97,DIV,LOOKUPS!E$7,0)*$FH$6++VLOOKUP($FA97,SIZE,LOOKUPS!E$11,0)*$FI$6),"",VLOOKUP($FA97,MOM,LOOKUPS!E$12,0)*$FB$6+VLOOKUP($FA97,STREV,LOOKUPS!E$10,0)*$FC$6+VLOOKUP($FA97,LTREV,LOOKUPS!E$9,0)*$FD$6+VLOOKUP($FA97,CFP,LOOKUPS!E$6,0)*$FE$6+VLOOKUP($FA97,EP,LOOKUPS!E$8,0)*$FF$6+VLOOKUP($FA97,BM,LOOKUPS!E$5,0)*$FG$6+VLOOKUP($FA97,DIV,LOOKUPS!E$7,0)*$FH$6++VLOOKUP($FA97,SIZE,LOOKUPS!E$11,0)*$FI$6)</f>
        <v/>
      </c>
      <c r="FE97" s="1" t="str">
        <f>IF(ISERROR(VLOOKUP($FA97,MOM,LOOKUPS!F$12,0)*$FB$6+VLOOKUP($FA97,STREV,LOOKUPS!F$10,0)*$FC$6+VLOOKUP($FA97,LTREV,LOOKUPS!F$9,0)*$FD$6+VLOOKUP($FA97,CFP,LOOKUPS!F$6,0)*$FE$6+VLOOKUP($FA97,EP,LOOKUPS!F$8,0)*$FF$6+VLOOKUP($FA97,BM,LOOKUPS!F$5,0)*$FG$6+VLOOKUP($FA97,DIV,LOOKUPS!F$7,0)*$FH$6++VLOOKUP($FA97,SIZE,LOOKUPS!F$11,0)*$FI$6),"",VLOOKUP($FA97,MOM,LOOKUPS!F$12,0)*$FB$6+VLOOKUP($FA97,STREV,LOOKUPS!F$10,0)*$FC$6+VLOOKUP($FA97,LTREV,LOOKUPS!F$9,0)*$FD$6+VLOOKUP($FA97,CFP,LOOKUPS!F$6,0)*$FE$6+VLOOKUP($FA97,EP,LOOKUPS!F$8,0)*$FF$6+VLOOKUP($FA97,BM,LOOKUPS!F$5,0)*$FG$6+VLOOKUP($FA97,DIV,LOOKUPS!F$7,0)*$FH$6++VLOOKUP($FA97,SIZE,LOOKUPS!F$11,0)*$FI$6)</f>
        <v/>
      </c>
      <c r="FF97" s="1" t="str">
        <f>IF(ISERROR(VLOOKUP($FA97,MOM,LOOKUPS!G$12,0)*$FB$6+VLOOKUP($FA97,STREV,LOOKUPS!G$10,0)*$FC$6+VLOOKUP($FA97,LTREV,LOOKUPS!G$9,0)*$FD$6+VLOOKUP($FA97,CFP,LOOKUPS!G$6,0)*$FE$6+VLOOKUP($FA97,EP,LOOKUPS!G$8,0)*$FF$6+VLOOKUP($FA97,BM,LOOKUPS!G$5,0)*$FG$6+VLOOKUP($FA97,DIV,LOOKUPS!G$7,0)*$FH$6++VLOOKUP($FA97,SIZE,LOOKUPS!G$11,0)*$FI$6),"",VLOOKUP($FA97,MOM,LOOKUPS!G$12,0)*$FB$6+VLOOKUP($FA97,STREV,LOOKUPS!G$10,0)*$FC$6+VLOOKUP($FA97,LTREV,LOOKUPS!G$9,0)*$FD$6+VLOOKUP($FA97,CFP,LOOKUPS!G$6,0)*$FE$6+VLOOKUP($FA97,EP,LOOKUPS!G$8,0)*$FF$6+VLOOKUP($FA97,BM,LOOKUPS!G$5,0)*$FG$6+VLOOKUP($FA97,DIV,LOOKUPS!G$7,0)*$FH$6++VLOOKUP($FA97,SIZE,LOOKUPS!G$11,0)*$FI$6)</f>
        <v/>
      </c>
      <c r="FG97" s="1" t="str">
        <f>IF(ISERROR(VLOOKUP($FA97,MOM,LOOKUPS!H$12,0)*$FB$6+VLOOKUP($FA97,STREV,LOOKUPS!H$10,0)*$FC$6+VLOOKUP($FA97,LTREV,LOOKUPS!H$9,0)*$FD$6+VLOOKUP($FA97,CFP,LOOKUPS!H$6,0)*$FE$6+VLOOKUP($FA97,EP,LOOKUPS!H$8,0)*$FF$6+VLOOKUP($FA97,BM,LOOKUPS!H$5,0)*$FG$6+VLOOKUP($FA97,DIV,LOOKUPS!H$7,0)*$FH$6++VLOOKUP($FA97,SIZE,LOOKUPS!H$11,0)*$FI$6),"",VLOOKUP($FA97,MOM,LOOKUPS!H$12,0)*$FB$6+VLOOKUP($FA97,STREV,LOOKUPS!H$10,0)*$FC$6+VLOOKUP($FA97,LTREV,LOOKUPS!H$9,0)*$FD$6+VLOOKUP($FA97,CFP,LOOKUPS!H$6,0)*$FE$6+VLOOKUP($FA97,EP,LOOKUPS!H$8,0)*$FF$6+VLOOKUP($FA97,BM,LOOKUPS!H$5,0)*$FG$6+VLOOKUP($FA97,DIV,LOOKUPS!H$7,0)*$FH$6++VLOOKUP($FA97,SIZE,LOOKUPS!H$11,0)*$FI$6)</f>
        <v/>
      </c>
      <c r="FH97" s="1" t="str">
        <f>IF(ISERROR(VLOOKUP($FA97,MOM,LOOKUPS!I$12,0)*$FB$6+VLOOKUP($FA97,STREV,LOOKUPS!I$10,0)*$FC$6+VLOOKUP($FA97,LTREV,LOOKUPS!I$9,0)*$FD$6+VLOOKUP($FA97,CFP,LOOKUPS!I$6,0)*$FE$6+VLOOKUP($FA97,EP,LOOKUPS!I$8,0)*$FF$6+VLOOKUP($FA97,BM,LOOKUPS!I$5,0)*$FG$6+VLOOKUP($FA97,DIV,LOOKUPS!I$7,0)*$FH$6++VLOOKUP($FA97,SIZE,LOOKUPS!I$11,0)*$FI$6),"",VLOOKUP($FA97,MOM,LOOKUPS!I$12,0)*$FB$6+VLOOKUP($FA97,STREV,LOOKUPS!I$10,0)*$FC$6+VLOOKUP($FA97,LTREV,LOOKUPS!I$9,0)*$FD$6+VLOOKUP($FA97,CFP,LOOKUPS!I$6,0)*$FE$6+VLOOKUP($FA97,EP,LOOKUPS!I$8,0)*$FF$6+VLOOKUP($FA97,BM,LOOKUPS!I$5,0)*$FG$6+VLOOKUP($FA97,DIV,LOOKUPS!I$7,0)*$FH$6++VLOOKUP($FA97,SIZE,LOOKUPS!I$11,0)*$FI$6)</f>
        <v/>
      </c>
      <c r="FI97" s="1" t="str">
        <f>IF(ISERROR(VLOOKUP($FA97,MOM,LOOKUPS!J$12,0)*$FB$6+VLOOKUP($FA97,STREV,LOOKUPS!J$10,0)*$FC$6+VLOOKUP($FA97,LTREV,LOOKUPS!J$9,0)*$FD$6+VLOOKUP($FA97,CFP,LOOKUPS!J$6,0)*$FE$6+VLOOKUP($FA97,EP,LOOKUPS!J$8,0)*$FF$6+VLOOKUP($FA97,BM,LOOKUPS!J$5,0)*$FG$6+VLOOKUP($FA97,DIV,LOOKUPS!J$7,0)*$FH$6++VLOOKUP($FA97,SIZE,LOOKUPS!J$11,0)*$FI$6),"",VLOOKUP($FA97,MOM,LOOKUPS!J$12,0)*$FB$6+VLOOKUP($FA97,STREV,LOOKUPS!J$10,0)*$FC$6+VLOOKUP($FA97,LTREV,LOOKUPS!J$9,0)*$FD$6+VLOOKUP($FA97,CFP,LOOKUPS!J$6,0)*$FE$6+VLOOKUP($FA97,EP,LOOKUPS!J$8,0)*$FF$6+VLOOKUP($FA97,BM,LOOKUPS!J$5,0)*$FG$6+VLOOKUP($FA97,DIV,LOOKUPS!J$7,0)*$FH$6++VLOOKUP($FA97,SIZE,LOOKUPS!J$11,0)*$FI$6)</f>
        <v/>
      </c>
      <c r="FJ97" s="1" t="str">
        <f>IF(ISERROR(VLOOKUP($FA97,MOM,LOOKUPS!K$12,0)*$FB$6+VLOOKUP($FA97,STREV,LOOKUPS!K$10,0)*$FC$6+VLOOKUP($FA97,LTREV,LOOKUPS!K$9,0)*$FD$6+VLOOKUP($FA97,CFP,LOOKUPS!K$6,0)*$FE$6+VLOOKUP($FA97,EP,LOOKUPS!K$8,0)*$FF$6+VLOOKUP($FA97,BM,LOOKUPS!K$5,0)*$FG$6+VLOOKUP($FA97,DIV,LOOKUPS!K$7,0)*$FH$6++VLOOKUP($FA97,SIZE,LOOKUPS!K$11,0)*$FI$6),"",VLOOKUP($FA97,MOM,LOOKUPS!K$12,0)*$FB$6+VLOOKUP($FA97,STREV,LOOKUPS!K$10,0)*$FC$6+VLOOKUP($FA97,LTREV,LOOKUPS!K$9,0)*$FD$6+VLOOKUP($FA97,CFP,LOOKUPS!K$6,0)*$FE$6+VLOOKUP($FA97,EP,LOOKUPS!K$8,0)*$FF$6+VLOOKUP($FA97,BM,LOOKUPS!K$5,0)*$FG$6+VLOOKUP($FA97,DIV,LOOKUPS!K$7,0)*$FH$6++VLOOKUP($FA97,SIZE,LOOKUPS!K$11,0)*$FI$6)</f>
        <v/>
      </c>
      <c r="FK97" s="1" t="str">
        <f>IF(ISERROR(VLOOKUP($FA97,MOM,LOOKUPS!L$12,0)*$FB$6+VLOOKUP($FA97,STREV,LOOKUPS!L$10,0)*$FC$6+VLOOKUP($FA97,LTREV,LOOKUPS!L$9,0)*$FD$6+VLOOKUP($FA97,CFP,LOOKUPS!L$6,0)*$FE$6+VLOOKUP($FA97,EP,LOOKUPS!L$8,0)*$FF$6+VLOOKUP($FA97,BM,LOOKUPS!L$5,0)*$FG$6+VLOOKUP($FA97,DIV,LOOKUPS!L$7,0)*$FH$6++VLOOKUP($FA97,SIZE,LOOKUPS!L$11,0)*$FI$6),"",VLOOKUP($FA97,MOM,LOOKUPS!L$12,0)*$FB$6+VLOOKUP($FA97,STREV,LOOKUPS!L$10,0)*$FC$6+VLOOKUP($FA97,LTREV,LOOKUPS!L$9,0)*$FD$6+VLOOKUP($FA97,CFP,LOOKUPS!L$6,0)*$FE$6+VLOOKUP($FA97,EP,LOOKUPS!L$8,0)*$FF$6+VLOOKUP($FA97,BM,LOOKUPS!L$5,0)*$FG$6+VLOOKUP($FA97,DIV,LOOKUPS!L$7,0)*$FH$6++VLOOKUP($FA97,SIZE,LOOKUPS!L$11,0)*$FI$6)</f>
        <v/>
      </c>
    </row>
    <row r="98" spans="1:167" x14ac:dyDescent="0.3">
      <c r="A98" s="1">
        <v>193405</v>
      </c>
      <c r="B98" s="1">
        <v>-8.61</v>
      </c>
      <c r="C98" s="1">
        <v>-9.17</v>
      </c>
      <c r="D98" s="1">
        <v>-9.4600000000000009</v>
      </c>
      <c r="E98" s="1">
        <v>-9.14</v>
      </c>
      <c r="F98" s="1">
        <v>-11.03</v>
      </c>
      <c r="G98" s="1">
        <v>-12.53</v>
      </c>
      <c r="H98" s="1">
        <v>-11.72</v>
      </c>
      <c r="I98" s="1">
        <v>-11.98</v>
      </c>
      <c r="J98" s="1">
        <v>-13.42</v>
      </c>
      <c r="K98" s="1">
        <v>-12.38</v>
      </c>
      <c r="M98" s="1">
        <v>193306</v>
      </c>
      <c r="N98" s="1">
        <v>15.42</v>
      </c>
      <c r="O98" s="1">
        <v>19.18</v>
      </c>
      <c r="P98" s="1">
        <v>18.809999999999999</v>
      </c>
      <c r="Q98" s="1">
        <v>23.35</v>
      </c>
      <c r="R98" s="1">
        <v>26.77</v>
      </c>
      <c r="S98" s="1">
        <v>27.18</v>
      </c>
      <c r="T98" s="1">
        <v>27.13</v>
      </c>
      <c r="U98" s="1">
        <v>18.75</v>
      </c>
      <c r="V98" s="1">
        <v>29.25</v>
      </c>
      <c r="W98" s="1">
        <v>22.26</v>
      </c>
      <c r="Y98" s="1">
        <v>193805</v>
      </c>
      <c r="Z98" s="1">
        <v>-6.63</v>
      </c>
      <c r="AA98" s="1">
        <v>-6.04</v>
      </c>
      <c r="AB98" s="1">
        <v>-4.17</v>
      </c>
      <c r="AC98" s="1">
        <v>-4.7</v>
      </c>
      <c r="AD98" s="1">
        <v>-6.17</v>
      </c>
      <c r="AE98" s="1">
        <v>-6.4</v>
      </c>
      <c r="AF98" s="1">
        <v>-8.99</v>
      </c>
      <c r="AG98" s="1">
        <v>-8.33</v>
      </c>
      <c r="AH98" s="1">
        <v>-10.220000000000001</v>
      </c>
      <c r="AI98" s="1">
        <v>-9.02</v>
      </c>
      <c r="AK98">
        <v>195811</v>
      </c>
      <c r="AL98">
        <v>6.16</v>
      </c>
      <c r="AM98">
        <v>4.46</v>
      </c>
      <c r="AN98">
        <v>5.21</v>
      </c>
      <c r="AO98">
        <v>3.26</v>
      </c>
      <c r="AP98">
        <v>4.43</v>
      </c>
      <c r="AQ98">
        <v>5.13</v>
      </c>
      <c r="AR98">
        <v>5.69</v>
      </c>
      <c r="AS98">
        <v>3.9</v>
      </c>
      <c r="AT98">
        <v>2.83</v>
      </c>
      <c r="AU98">
        <v>6.72</v>
      </c>
      <c r="AV98">
        <v>2.13</v>
      </c>
      <c r="AW98">
        <v>4.53</v>
      </c>
      <c r="AX98">
        <v>5.74</v>
      </c>
      <c r="AY98">
        <v>5.97</v>
      </c>
      <c r="AZ98">
        <v>5.41</v>
      </c>
      <c r="BA98">
        <v>3.7</v>
      </c>
      <c r="BB98">
        <v>4.1100000000000003</v>
      </c>
      <c r="BC98">
        <v>2.39</v>
      </c>
      <c r="BD98">
        <v>3.28</v>
      </c>
      <c r="BF98" s="1">
        <v>195811</v>
      </c>
      <c r="BG98" s="1">
        <v>1.18</v>
      </c>
      <c r="BH98" s="1">
        <v>4.1399999999999997</v>
      </c>
      <c r="BI98" s="1">
        <v>4.29</v>
      </c>
      <c r="BJ98" s="1">
        <v>4.8600000000000003</v>
      </c>
      <c r="BK98" s="1">
        <v>4.62</v>
      </c>
      <c r="BL98" s="1">
        <v>4.22</v>
      </c>
      <c r="BM98" s="1">
        <v>4.18</v>
      </c>
      <c r="BN98" s="1">
        <v>5.12</v>
      </c>
      <c r="BO98" s="1">
        <v>3.95</v>
      </c>
      <c r="BP98" s="1">
        <v>4.2</v>
      </c>
      <c r="BQ98" s="1">
        <v>5.05</v>
      </c>
      <c r="BR98" s="1">
        <v>3.18</v>
      </c>
      <c r="BS98" s="1">
        <v>5.28</v>
      </c>
      <c r="BT98" s="1">
        <v>3.79</v>
      </c>
      <c r="BU98" s="1">
        <v>4.57</v>
      </c>
      <c r="BV98" s="1">
        <v>3.54</v>
      </c>
      <c r="BW98" s="1">
        <v>6.67</v>
      </c>
      <c r="BX98" s="1">
        <v>4.42</v>
      </c>
      <c r="BY98" s="1">
        <v>3.49</v>
      </c>
      <c r="CA98" s="1">
        <v>193311</v>
      </c>
      <c r="CB98" s="1">
        <v>-10.37</v>
      </c>
      <c r="CC98" s="1">
        <v>6.72</v>
      </c>
      <c r="CD98" s="1">
        <v>7.19</v>
      </c>
      <c r="CE98" s="1">
        <v>7.6</v>
      </c>
      <c r="CF98" s="1">
        <v>6.44</v>
      </c>
      <c r="CG98" s="1">
        <v>8.2200000000000006</v>
      </c>
      <c r="CH98" s="1">
        <v>6.52</v>
      </c>
      <c r="CI98" s="1">
        <v>9.4</v>
      </c>
      <c r="CJ98" s="1">
        <v>5.3</v>
      </c>
      <c r="CK98" s="1">
        <v>5.83</v>
      </c>
      <c r="CL98" s="1">
        <v>7.03</v>
      </c>
      <c r="CM98" s="1">
        <v>7.3</v>
      </c>
      <c r="CN98" s="1">
        <v>9.15</v>
      </c>
      <c r="CO98" s="1">
        <v>6.27</v>
      </c>
      <c r="CP98" s="1">
        <v>6.78</v>
      </c>
      <c r="CQ98" s="1">
        <v>6.58</v>
      </c>
      <c r="CR98" s="1">
        <v>12.22</v>
      </c>
      <c r="CS98" s="1">
        <v>10.89</v>
      </c>
      <c r="CT98" s="1">
        <v>-0.49</v>
      </c>
      <c r="CV98" s="1">
        <v>193411</v>
      </c>
      <c r="CW98" s="1">
        <v>15.41</v>
      </c>
      <c r="CX98" s="1">
        <v>12.36</v>
      </c>
      <c r="CY98" s="1">
        <v>9.6199999999999992</v>
      </c>
      <c r="CZ98" s="1">
        <v>7.22</v>
      </c>
      <c r="DA98" s="1">
        <v>13.5</v>
      </c>
      <c r="DB98" s="1">
        <v>11.53</v>
      </c>
      <c r="DC98" s="1">
        <v>9.93</v>
      </c>
      <c r="DD98" s="1">
        <v>7.71</v>
      </c>
      <c r="DE98" s="1">
        <v>5.87</v>
      </c>
      <c r="DF98" s="1">
        <v>12.52</v>
      </c>
      <c r="DG98" s="1">
        <v>14.52</v>
      </c>
      <c r="DH98" s="1">
        <v>10.119999999999999</v>
      </c>
      <c r="DI98" s="1">
        <v>13</v>
      </c>
      <c r="DJ98" s="1">
        <v>10.89</v>
      </c>
      <c r="DK98" s="1">
        <v>8.9700000000000006</v>
      </c>
      <c r="DL98" s="1">
        <v>5.43</v>
      </c>
      <c r="DM98" s="1">
        <v>9.81</v>
      </c>
      <c r="DN98" s="1">
        <v>6.33</v>
      </c>
      <c r="DO98" s="1">
        <v>5.44</v>
      </c>
      <c r="DQ98" s="1">
        <v>193311</v>
      </c>
      <c r="DR98" s="1">
        <v>-99.99</v>
      </c>
      <c r="DS98" s="1">
        <v>3.14</v>
      </c>
      <c r="DT98" s="1">
        <v>7.23</v>
      </c>
      <c r="DU98" s="1">
        <v>9.2100000000000009</v>
      </c>
      <c r="DV98" s="1">
        <v>3.81</v>
      </c>
      <c r="DW98" s="1">
        <v>4.4000000000000004</v>
      </c>
      <c r="DX98" s="1">
        <v>6.7</v>
      </c>
      <c r="DY98" s="1">
        <v>9.0500000000000007</v>
      </c>
      <c r="DZ98" s="1">
        <v>9.01</v>
      </c>
      <c r="EA98" s="1">
        <v>0.56000000000000005</v>
      </c>
      <c r="EB98" s="1">
        <v>6.96</v>
      </c>
      <c r="EC98" s="1">
        <v>1.8</v>
      </c>
      <c r="ED98" s="1">
        <v>7.01</v>
      </c>
      <c r="EE98" s="1">
        <v>5.43</v>
      </c>
      <c r="EF98" s="1">
        <v>7.97</v>
      </c>
      <c r="EG98" s="1">
        <v>8.49</v>
      </c>
      <c r="EH98" s="1">
        <v>9.6</v>
      </c>
      <c r="EI98" s="1">
        <v>8.39</v>
      </c>
      <c r="EJ98" s="1">
        <v>9.64</v>
      </c>
      <c r="EL98">
        <v>193311</v>
      </c>
      <c r="EM98">
        <v>9.9700000000000006</v>
      </c>
      <c r="EN98">
        <v>-6.48</v>
      </c>
      <c r="EO98">
        <v>2.33</v>
      </c>
      <c r="EP98">
        <v>0.02</v>
      </c>
      <c r="ER98" s="1">
        <v>193405</v>
      </c>
      <c r="ES98" s="1">
        <v>-2.7</v>
      </c>
      <c r="EU98" s="1">
        <v>193306</v>
      </c>
      <c r="EV98" s="1">
        <v>0</v>
      </c>
      <c r="EX98" s="1">
        <v>193805</v>
      </c>
      <c r="EY98" s="1">
        <v>3.82</v>
      </c>
      <c r="FA98" s="1">
        <v>193405</v>
      </c>
      <c r="FB98" s="1" t="str">
        <f>IF(ISERROR(VLOOKUP($FA98,MOM,LOOKUPS!C$12,0)*$FB$6+VLOOKUP($FA98,STREV,LOOKUPS!C$10,0)*$FC$6+VLOOKUP($FA98,LTREV,LOOKUPS!C$9,0)*$FD$6+VLOOKUP($FA98,CFP,LOOKUPS!C$6,0)*$FE$6+VLOOKUP($FA98,EP,LOOKUPS!C$8,0)*$FF$6+VLOOKUP($FA98,BM,LOOKUPS!C$5,0)*$FG$6+VLOOKUP($FA98,DIV,LOOKUPS!C$7,0)*$FH$6++VLOOKUP($FA98,SIZE,LOOKUPS!C$11,0)*$FI$6),"",VLOOKUP($FA98,MOM,LOOKUPS!C$12,0)*$FB$6+VLOOKUP($FA98,STREV,LOOKUPS!C$10,0)*$FC$6+VLOOKUP($FA98,LTREV,LOOKUPS!C$9,0)*$FD$6+VLOOKUP($FA98,CFP,LOOKUPS!C$6,0)*$FE$6+VLOOKUP($FA98,EP,LOOKUPS!C$8,0)*$FF$6+VLOOKUP($FA98,BM,LOOKUPS!C$5,0)*$FG$6+VLOOKUP($FA98,DIV,LOOKUPS!C$7,0)*$FH$6++VLOOKUP($FA98,SIZE,LOOKUPS!C$11,0)*$FI$6)</f>
        <v/>
      </c>
      <c r="FC98" s="1" t="str">
        <f>IF(ISERROR(VLOOKUP($FA98,MOM,LOOKUPS!D$12,0)*$FB$6+VLOOKUP($FA98,STREV,LOOKUPS!D$10,0)*$FC$6+VLOOKUP($FA98,LTREV,LOOKUPS!D$9,0)*$FD$6+VLOOKUP($FA98,CFP,LOOKUPS!D$6,0)*$FE$6+VLOOKUP($FA98,EP,LOOKUPS!D$8,0)*$FF$6+VLOOKUP($FA98,BM,LOOKUPS!D$5,0)*$FG$6+VLOOKUP($FA98,DIV,LOOKUPS!D$7,0)*$FH$6++VLOOKUP($FA98,SIZE,LOOKUPS!D$11,0)*$FI$6),"",VLOOKUP($FA98,MOM,LOOKUPS!D$12,0)*$FB$6+VLOOKUP($FA98,STREV,LOOKUPS!D$10,0)*$FC$6+VLOOKUP($FA98,LTREV,LOOKUPS!D$9,0)*$FD$6+VLOOKUP($FA98,CFP,LOOKUPS!D$6,0)*$FE$6+VLOOKUP($FA98,EP,LOOKUPS!D$8,0)*$FF$6+VLOOKUP($FA98,BM,LOOKUPS!D$5,0)*$FG$6+VLOOKUP($FA98,DIV,LOOKUPS!D$7,0)*$FH$6++VLOOKUP($FA98,SIZE,LOOKUPS!D$11,0)*$FI$6)</f>
        <v/>
      </c>
      <c r="FD98" s="1" t="str">
        <f>IF(ISERROR(VLOOKUP($FA98,MOM,LOOKUPS!E$12,0)*$FB$6+VLOOKUP($FA98,STREV,LOOKUPS!E$10,0)*$FC$6+VLOOKUP($FA98,LTREV,LOOKUPS!E$9,0)*$FD$6+VLOOKUP($FA98,CFP,LOOKUPS!E$6,0)*$FE$6+VLOOKUP($FA98,EP,LOOKUPS!E$8,0)*$FF$6+VLOOKUP($FA98,BM,LOOKUPS!E$5,0)*$FG$6+VLOOKUP($FA98,DIV,LOOKUPS!E$7,0)*$FH$6++VLOOKUP($FA98,SIZE,LOOKUPS!E$11,0)*$FI$6),"",VLOOKUP($FA98,MOM,LOOKUPS!E$12,0)*$FB$6+VLOOKUP($FA98,STREV,LOOKUPS!E$10,0)*$FC$6+VLOOKUP($FA98,LTREV,LOOKUPS!E$9,0)*$FD$6+VLOOKUP($FA98,CFP,LOOKUPS!E$6,0)*$FE$6+VLOOKUP($FA98,EP,LOOKUPS!E$8,0)*$FF$6+VLOOKUP($FA98,BM,LOOKUPS!E$5,0)*$FG$6+VLOOKUP($FA98,DIV,LOOKUPS!E$7,0)*$FH$6++VLOOKUP($FA98,SIZE,LOOKUPS!E$11,0)*$FI$6)</f>
        <v/>
      </c>
      <c r="FE98" s="1" t="str">
        <f>IF(ISERROR(VLOOKUP($FA98,MOM,LOOKUPS!F$12,0)*$FB$6+VLOOKUP($FA98,STREV,LOOKUPS!F$10,0)*$FC$6+VLOOKUP($FA98,LTREV,LOOKUPS!F$9,0)*$FD$6+VLOOKUP($FA98,CFP,LOOKUPS!F$6,0)*$FE$6+VLOOKUP($FA98,EP,LOOKUPS!F$8,0)*$FF$6+VLOOKUP($FA98,BM,LOOKUPS!F$5,0)*$FG$6+VLOOKUP($FA98,DIV,LOOKUPS!F$7,0)*$FH$6++VLOOKUP($FA98,SIZE,LOOKUPS!F$11,0)*$FI$6),"",VLOOKUP($FA98,MOM,LOOKUPS!F$12,0)*$FB$6+VLOOKUP($FA98,STREV,LOOKUPS!F$10,0)*$FC$6+VLOOKUP($FA98,LTREV,LOOKUPS!F$9,0)*$FD$6+VLOOKUP($FA98,CFP,LOOKUPS!F$6,0)*$FE$6+VLOOKUP($FA98,EP,LOOKUPS!F$8,0)*$FF$6+VLOOKUP($FA98,BM,LOOKUPS!F$5,0)*$FG$6+VLOOKUP($FA98,DIV,LOOKUPS!F$7,0)*$FH$6++VLOOKUP($FA98,SIZE,LOOKUPS!F$11,0)*$FI$6)</f>
        <v/>
      </c>
      <c r="FF98" s="1" t="str">
        <f>IF(ISERROR(VLOOKUP($FA98,MOM,LOOKUPS!G$12,0)*$FB$6+VLOOKUP($FA98,STREV,LOOKUPS!G$10,0)*$FC$6+VLOOKUP($FA98,LTREV,LOOKUPS!G$9,0)*$FD$6+VLOOKUP($FA98,CFP,LOOKUPS!G$6,0)*$FE$6+VLOOKUP($FA98,EP,LOOKUPS!G$8,0)*$FF$6+VLOOKUP($FA98,BM,LOOKUPS!G$5,0)*$FG$6+VLOOKUP($FA98,DIV,LOOKUPS!G$7,0)*$FH$6++VLOOKUP($FA98,SIZE,LOOKUPS!G$11,0)*$FI$6),"",VLOOKUP($FA98,MOM,LOOKUPS!G$12,0)*$FB$6+VLOOKUP($FA98,STREV,LOOKUPS!G$10,0)*$FC$6+VLOOKUP($FA98,LTREV,LOOKUPS!G$9,0)*$FD$6+VLOOKUP($FA98,CFP,LOOKUPS!G$6,0)*$FE$6+VLOOKUP($FA98,EP,LOOKUPS!G$8,0)*$FF$6+VLOOKUP($FA98,BM,LOOKUPS!G$5,0)*$FG$6+VLOOKUP($FA98,DIV,LOOKUPS!G$7,0)*$FH$6++VLOOKUP($FA98,SIZE,LOOKUPS!G$11,0)*$FI$6)</f>
        <v/>
      </c>
      <c r="FG98" s="1" t="str">
        <f>IF(ISERROR(VLOOKUP($FA98,MOM,LOOKUPS!H$12,0)*$FB$6+VLOOKUP($FA98,STREV,LOOKUPS!H$10,0)*$FC$6+VLOOKUP($FA98,LTREV,LOOKUPS!H$9,0)*$FD$6+VLOOKUP($FA98,CFP,LOOKUPS!H$6,0)*$FE$6+VLOOKUP($FA98,EP,LOOKUPS!H$8,0)*$FF$6+VLOOKUP($FA98,BM,LOOKUPS!H$5,0)*$FG$6+VLOOKUP($FA98,DIV,LOOKUPS!H$7,0)*$FH$6++VLOOKUP($FA98,SIZE,LOOKUPS!H$11,0)*$FI$6),"",VLOOKUP($FA98,MOM,LOOKUPS!H$12,0)*$FB$6+VLOOKUP($FA98,STREV,LOOKUPS!H$10,0)*$FC$6+VLOOKUP($FA98,LTREV,LOOKUPS!H$9,0)*$FD$6+VLOOKUP($FA98,CFP,LOOKUPS!H$6,0)*$FE$6+VLOOKUP($FA98,EP,LOOKUPS!H$8,0)*$FF$6+VLOOKUP($FA98,BM,LOOKUPS!H$5,0)*$FG$6+VLOOKUP($FA98,DIV,LOOKUPS!H$7,0)*$FH$6++VLOOKUP($FA98,SIZE,LOOKUPS!H$11,0)*$FI$6)</f>
        <v/>
      </c>
      <c r="FH98" s="1" t="str">
        <f>IF(ISERROR(VLOOKUP($FA98,MOM,LOOKUPS!I$12,0)*$FB$6+VLOOKUP($FA98,STREV,LOOKUPS!I$10,0)*$FC$6+VLOOKUP($FA98,LTREV,LOOKUPS!I$9,0)*$FD$6+VLOOKUP($FA98,CFP,LOOKUPS!I$6,0)*$FE$6+VLOOKUP($FA98,EP,LOOKUPS!I$8,0)*$FF$6+VLOOKUP($FA98,BM,LOOKUPS!I$5,0)*$FG$6+VLOOKUP($FA98,DIV,LOOKUPS!I$7,0)*$FH$6++VLOOKUP($FA98,SIZE,LOOKUPS!I$11,0)*$FI$6),"",VLOOKUP($FA98,MOM,LOOKUPS!I$12,0)*$FB$6+VLOOKUP($FA98,STREV,LOOKUPS!I$10,0)*$FC$6+VLOOKUP($FA98,LTREV,LOOKUPS!I$9,0)*$FD$6+VLOOKUP($FA98,CFP,LOOKUPS!I$6,0)*$FE$6+VLOOKUP($FA98,EP,LOOKUPS!I$8,0)*$FF$6+VLOOKUP($FA98,BM,LOOKUPS!I$5,0)*$FG$6+VLOOKUP($FA98,DIV,LOOKUPS!I$7,0)*$FH$6++VLOOKUP($FA98,SIZE,LOOKUPS!I$11,0)*$FI$6)</f>
        <v/>
      </c>
      <c r="FI98" s="1" t="str">
        <f>IF(ISERROR(VLOOKUP($FA98,MOM,LOOKUPS!J$12,0)*$FB$6+VLOOKUP($FA98,STREV,LOOKUPS!J$10,0)*$FC$6+VLOOKUP($FA98,LTREV,LOOKUPS!J$9,0)*$FD$6+VLOOKUP($FA98,CFP,LOOKUPS!J$6,0)*$FE$6+VLOOKUP($FA98,EP,LOOKUPS!J$8,0)*$FF$6+VLOOKUP($FA98,BM,LOOKUPS!J$5,0)*$FG$6+VLOOKUP($FA98,DIV,LOOKUPS!J$7,0)*$FH$6++VLOOKUP($FA98,SIZE,LOOKUPS!J$11,0)*$FI$6),"",VLOOKUP($FA98,MOM,LOOKUPS!J$12,0)*$FB$6+VLOOKUP($FA98,STREV,LOOKUPS!J$10,0)*$FC$6+VLOOKUP($FA98,LTREV,LOOKUPS!J$9,0)*$FD$6+VLOOKUP($FA98,CFP,LOOKUPS!J$6,0)*$FE$6+VLOOKUP($FA98,EP,LOOKUPS!J$8,0)*$FF$6+VLOOKUP($FA98,BM,LOOKUPS!J$5,0)*$FG$6+VLOOKUP($FA98,DIV,LOOKUPS!J$7,0)*$FH$6++VLOOKUP($FA98,SIZE,LOOKUPS!J$11,0)*$FI$6)</f>
        <v/>
      </c>
      <c r="FJ98" s="1" t="str">
        <f>IF(ISERROR(VLOOKUP($FA98,MOM,LOOKUPS!K$12,0)*$FB$6+VLOOKUP($FA98,STREV,LOOKUPS!K$10,0)*$FC$6+VLOOKUP($FA98,LTREV,LOOKUPS!K$9,0)*$FD$6+VLOOKUP($FA98,CFP,LOOKUPS!K$6,0)*$FE$6+VLOOKUP($FA98,EP,LOOKUPS!K$8,0)*$FF$6+VLOOKUP($FA98,BM,LOOKUPS!K$5,0)*$FG$6+VLOOKUP($FA98,DIV,LOOKUPS!K$7,0)*$FH$6++VLOOKUP($FA98,SIZE,LOOKUPS!K$11,0)*$FI$6),"",VLOOKUP($FA98,MOM,LOOKUPS!K$12,0)*$FB$6+VLOOKUP($FA98,STREV,LOOKUPS!K$10,0)*$FC$6+VLOOKUP($FA98,LTREV,LOOKUPS!K$9,0)*$FD$6+VLOOKUP($FA98,CFP,LOOKUPS!K$6,0)*$FE$6+VLOOKUP($FA98,EP,LOOKUPS!K$8,0)*$FF$6+VLOOKUP($FA98,BM,LOOKUPS!K$5,0)*$FG$6+VLOOKUP($FA98,DIV,LOOKUPS!K$7,0)*$FH$6++VLOOKUP($FA98,SIZE,LOOKUPS!K$11,0)*$FI$6)</f>
        <v/>
      </c>
      <c r="FK98" s="1" t="str">
        <f>IF(ISERROR(VLOOKUP($FA98,MOM,LOOKUPS!L$12,0)*$FB$6+VLOOKUP($FA98,STREV,LOOKUPS!L$10,0)*$FC$6+VLOOKUP($FA98,LTREV,LOOKUPS!L$9,0)*$FD$6+VLOOKUP($FA98,CFP,LOOKUPS!L$6,0)*$FE$6+VLOOKUP($FA98,EP,LOOKUPS!L$8,0)*$FF$6+VLOOKUP($FA98,BM,LOOKUPS!L$5,0)*$FG$6+VLOOKUP($FA98,DIV,LOOKUPS!L$7,0)*$FH$6++VLOOKUP($FA98,SIZE,LOOKUPS!L$11,0)*$FI$6),"",VLOOKUP($FA98,MOM,LOOKUPS!L$12,0)*$FB$6+VLOOKUP($FA98,STREV,LOOKUPS!L$10,0)*$FC$6+VLOOKUP($FA98,LTREV,LOOKUPS!L$9,0)*$FD$6+VLOOKUP($FA98,CFP,LOOKUPS!L$6,0)*$FE$6+VLOOKUP($FA98,EP,LOOKUPS!L$8,0)*$FF$6+VLOOKUP($FA98,BM,LOOKUPS!L$5,0)*$FG$6+VLOOKUP($FA98,DIV,LOOKUPS!L$7,0)*$FH$6++VLOOKUP($FA98,SIZE,LOOKUPS!L$11,0)*$FI$6)</f>
        <v/>
      </c>
    </row>
    <row r="99" spans="1:167" x14ac:dyDescent="0.3">
      <c r="A99" s="1">
        <v>193406</v>
      </c>
      <c r="B99" s="1">
        <v>-2.16</v>
      </c>
      <c r="C99" s="1">
        <v>-0.15</v>
      </c>
      <c r="D99" s="1">
        <v>0.06</v>
      </c>
      <c r="E99" s="1">
        <v>0.54</v>
      </c>
      <c r="F99" s="1">
        <v>0.96</v>
      </c>
      <c r="G99" s="1">
        <v>0.27</v>
      </c>
      <c r="H99" s="1">
        <v>1.79</v>
      </c>
      <c r="I99" s="1">
        <v>2.5</v>
      </c>
      <c r="J99" s="1">
        <v>-1.96</v>
      </c>
      <c r="K99" s="1">
        <v>-0.2</v>
      </c>
      <c r="M99" s="1">
        <v>193307</v>
      </c>
      <c r="N99" s="1">
        <v>-0.92</v>
      </c>
      <c r="O99" s="1">
        <v>-3.01</v>
      </c>
      <c r="P99" s="1">
        <v>-7.59</v>
      </c>
      <c r="Q99" s="1">
        <v>-8.52</v>
      </c>
      <c r="R99" s="1">
        <v>-12.3</v>
      </c>
      <c r="S99" s="1">
        <v>-10.82</v>
      </c>
      <c r="T99" s="1">
        <v>-10.81</v>
      </c>
      <c r="U99" s="1">
        <v>-16.04</v>
      </c>
      <c r="V99" s="1">
        <v>-10.26</v>
      </c>
      <c r="W99" s="1">
        <v>-12.81</v>
      </c>
      <c r="Y99" s="1">
        <v>193806</v>
      </c>
      <c r="Z99" s="1">
        <v>32.94</v>
      </c>
      <c r="AA99" s="1">
        <v>24.34</v>
      </c>
      <c r="AB99" s="1">
        <v>25.54</v>
      </c>
      <c r="AC99" s="1">
        <v>26.03</v>
      </c>
      <c r="AD99" s="1">
        <v>28.69</v>
      </c>
      <c r="AE99" s="1">
        <v>29.26</v>
      </c>
      <c r="AF99" s="1">
        <v>32.79</v>
      </c>
      <c r="AG99" s="1">
        <v>38.85</v>
      </c>
      <c r="AH99" s="1">
        <v>34.340000000000003</v>
      </c>
      <c r="AI99" s="1">
        <v>41.9</v>
      </c>
      <c r="AK99">
        <v>195812</v>
      </c>
      <c r="AL99">
        <v>16.66</v>
      </c>
      <c r="AM99">
        <v>4.82</v>
      </c>
      <c r="AN99">
        <v>4.3</v>
      </c>
      <c r="AO99">
        <v>4.05</v>
      </c>
      <c r="AP99">
        <v>5.01</v>
      </c>
      <c r="AQ99">
        <v>4.57</v>
      </c>
      <c r="AR99">
        <v>4.57</v>
      </c>
      <c r="AS99">
        <v>3.24</v>
      </c>
      <c r="AT99">
        <v>4.5199999999999996</v>
      </c>
      <c r="AU99">
        <v>4.8899999999999997</v>
      </c>
      <c r="AV99">
        <v>5.12</v>
      </c>
      <c r="AW99">
        <v>4.46</v>
      </c>
      <c r="AX99">
        <v>4.68</v>
      </c>
      <c r="AY99">
        <v>4.43</v>
      </c>
      <c r="AZ99">
        <v>4.71</v>
      </c>
      <c r="BA99">
        <v>3.36</v>
      </c>
      <c r="BB99">
        <v>3.13</v>
      </c>
      <c r="BC99">
        <v>4.0599999999999996</v>
      </c>
      <c r="BD99">
        <v>4.97</v>
      </c>
      <c r="BF99" s="1">
        <v>195812</v>
      </c>
      <c r="BG99" s="1">
        <v>9.84</v>
      </c>
      <c r="BH99" s="1">
        <v>4.66</v>
      </c>
      <c r="BI99" s="1">
        <v>4.91</v>
      </c>
      <c r="BJ99" s="1">
        <v>3.31</v>
      </c>
      <c r="BK99" s="1">
        <v>5.14</v>
      </c>
      <c r="BL99" s="1">
        <v>4.3499999999999996</v>
      </c>
      <c r="BM99" s="1">
        <v>5.0199999999999996</v>
      </c>
      <c r="BN99" s="1">
        <v>3.89</v>
      </c>
      <c r="BO99" s="1">
        <v>3.37</v>
      </c>
      <c r="BP99" s="1">
        <v>5.36</v>
      </c>
      <c r="BQ99" s="1">
        <v>4.91</v>
      </c>
      <c r="BR99" s="1">
        <v>3.72</v>
      </c>
      <c r="BS99" s="1">
        <v>4.99</v>
      </c>
      <c r="BT99" s="1">
        <v>4.5</v>
      </c>
      <c r="BU99" s="1">
        <v>5.54</v>
      </c>
      <c r="BV99" s="1">
        <v>4.5999999999999996</v>
      </c>
      <c r="BW99" s="1">
        <v>3.2</v>
      </c>
      <c r="BX99" s="1">
        <v>3.3</v>
      </c>
      <c r="BY99" s="1">
        <v>3.43</v>
      </c>
      <c r="CA99" s="1">
        <v>193312</v>
      </c>
      <c r="CB99" s="1">
        <v>-2.31</v>
      </c>
      <c r="CC99" s="1">
        <v>2.13</v>
      </c>
      <c r="CD99" s="1">
        <v>2.2999999999999998</v>
      </c>
      <c r="CE99" s="1">
        <v>1.94</v>
      </c>
      <c r="CF99" s="1">
        <v>1.03</v>
      </c>
      <c r="CG99" s="1">
        <v>2.93</v>
      </c>
      <c r="CH99" s="1">
        <v>4.5199999999999996</v>
      </c>
      <c r="CI99" s="1">
        <v>-0.03</v>
      </c>
      <c r="CJ99" s="1">
        <v>2.2200000000000002</v>
      </c>
      <c r="CK99" s="1">
        <v>-1.48</v>
      </c>
      <c r="CL99" s="1">
        <v>3.5</v>
      </c>
      <c r="CM99" s="1">
        <v>4.34</v>
      </c>
      <c r="CN99" s="1">
        <v>1.53</v>
      </c>
      <c r="CO99" s="1">
        <v>6.44</v>
      </c>
      <c r="CP99" s="1">
        <v>2.56</v>
      </c>
      <c r="CQ99" s="1">
        <v>-1.48</v>
      </c>
      <c r="CR99" s="1">
        <v>1.39</v>
      </c>
      <c r="CS99" s="1">
        <v>6.22</v>
      </c>
      <c r="CT99" s="1">
        <v>-1.92</v>
      </c>
      <c r="CV99" s="1">
        <v>193412</v>
      </c>
      <c r="CW99" s="1">
        <v>1.21</v>
      </c>
      <c r="CX99" s="1">
        <v>1.87</v>
      </c>
      <c r="CY99" s="1">
        <v>2.71</v>
      </c>
      <c r="CZ99" s="1">
        <v>7.0000000000000007E-2</v>
      </c>
      <c r="DA99" s="1">
        <v>2.73</v>
      </c>
      <c r="DB99" s="1">
        <v>0.69</v>
      </c>
      <c r="DC99" s="1">
        <v>4.1399999999999997</v>
      </c>
      <c r="DD99" s="1">
        <v>0.91</v>
      </c>
      <c r="DE99" s="1">
        <v>-0.25</v>
      </c>
      <c r="DF99" s="1">
        <v>2.92</v>
      </c>
      <c r="DG99" s="1">
        <v>2.54</v>
      </c>
      <c r="DH99" s="1">
        <v>0.16</v>
      </c>
      <c r="DI99" s="1">
        <v>1.23</v>
      </c>
      <c r="DJ99" s="1">
        <v>4.9400000000000004</v>
      </c>
      <c r="DK99" s="1">
        <v>3.34</v>
      </c>
      <c r="DL99" s="1">
        <v>1.1499999999999999</v>
      </c>
      <c r="DM99" s="1">
        <v>0.69</v>
      </c>
      <c r="DN99" s="1">
        <v>1.84</v>
      </c>
      <c r="DO99" s="1">
        <v>-2.1800000000000002</v>
      </c>
      <c r="DQ99" s="1">
        <v>193312</v>
      </c>
      <c r="DR99" s="1">
        <v>-99.99</v>
      </c>
      <c r="DS99" s="1">
        <v>0.54</v>
      </c>
      <c r="DT99" s="1">
        <v>2.4700000000000002</v>
      </c>
      <c r="DU99" s="1">
        <v>2.0299999999999998</v>
      </c>
      <c r="DV99" s="1">
        <v>-1.77</v>
      </c>
      <c r="DW99" s="1">
        <v>2.98</v>
      </c>
      <c r="DX99" s="1">
        <v>3.37</v>
      </c>
      <c r="DY99" s="1">
        <v>2.15</v>
      </c>
      <c r="DZ99" s="1">
        <v>2.06</v>
      </c>
      <c r="EA99" s="1">
        <v>-1.44</v>
      </c>
      <c r="EB99" s="1">
        <v>-2.1</v>
      </c>
      <c r="EC99" s="1">
        <v>5.16</v>
      </c>
      <c r="ED99" s="1">
        <v>0.81</v>
      </c>
      <c r="EE99" s="1">
        <v>2.63</v>
      </c>
      <c r="EF99" s="1">
        <v>4.0999999999999996</v>
      </c>
      <c r="EG99" s="1">
        <v>2.33</v>
      </c>
      <c r="EH99" s="1">
        <v>1.97</v>
      </c>
      <c r="EI99" s="1">
        <v>2.6</v>
      </c>
      <c r="EJ99" s="1">
        <v>1.52</v>
      </c>
      <c r="EL99">
        <v>193312</v>
      </c>
      <c r="EM99">
        <v>1.83</v>
      </c>
      <c r="EN99">
        <v>0.66</v>
      </c>
      <c r="EO99">
        <v>-1.53</v>
      </c>
      <c r="EP99">
        <v>0.02</v>
      </c>
      <c r="ER99" s="1">
        <v>193406</v>
      </c>
      <c r="ES99" s="1">
        <v>-0.9</v>
      </c>
      <c r="EU99" s="1">
        <v>193307</v>
      </c>
      <c r="EV99" s="1">
        <v>7.96</v>
      </c>
      <c r="EX99" s="1">
        <v>193806</v>
      </c>
      <c r="EY99" s="1">
        <v>-12.35</v>
      </c>
      <c r="FA99" s="1">
        <v>193406</v>
      </c>
      <c r="FB99" s="1" t="str">
        <f>IF(ISERROR(VLOOKUP($FA99,MOM,LOOKUPS!C$12,0)*$FB$6+VLOOKUP($FA99,STREV,LOOKUPS!C$10,0)*$FC$6+VLOOKUP($FA99,LTREV,LOOKUPS!C$9,0)*$FD$6+VLOOKUP($FA99,CFP,LOOKUPS!C$6,0)*$FE$6+VLOOKUP($FA99,EP,LOOKUPS!C$8,0)*$FF$6+VLOOKUP($FA99,BM,LOOKUPS!C$5,0)*$FG$6+VLOOKUP($FA99,DIV,LOOKUPS!C$7,0)*$FH$6++VLOOKUP($FA99,SIZE,LOOKUPS!C$11,0)*$FI$6),"",VLOOKUP($FA99,MOM,LOOKUPS!C$12,0)*$FB$6+VLOOKUP($FA99,STREV,LOOKUPS!C$10,0)*$FC$6+VLOOKUP($FA99,LTREV,LOOKUPS!C$9,0)*$FD$6+VLOOKUP($FA99,CFP,LOOKUPS!C$6,0)*$FE$6+VLOOKUP($FA99,EP,LOOKUPS!C$8,0)*$FF$6+VLOOKUP($FA99,BM,LOOKUPS!C$5,0)*$FG$6+VLOOKUP($FA99,DIV,LOOKUPS!C$7,0)*$FH$6++VLOOKUP($FA99,SIZE,LOOKUPS!C$11,0)*$FI$6)</f>
        <v/>
      </c>
      <c r="FC99" s="1" t="str">
        <f>IF(ISERROR(VLOOKUP($FA99,MOM,LOOKUPS!D$12,0)*$FB$6+VLOOKUP($FA99,STREV,LOOKUPS!D$10,0)*$FC$6+VLOOKUP($FA99,LTREV,LOOKUPS!D$9,0)*$FD$6+VLOOKUP($FA99,CFP,LOOKUPS!D$6,0)*$FE$6+VLOOKUP($FA99,EP,LOOKUPS!D$8,0)*$FF$6+VLOOKUP($FA99,BM,LOOKUPS!D$5,0)*$FG$6+VLOOKUP($FA99,DIV,LOOKUPS!D$7,0)*$FH$6++VLOOKUP($FA99,SIZE,LOOKUPS!D$11,0)*$FI$6),"",VLOOKUP($FA99,MOM,LOOKUPS!D$12,0)*$FB$6+VLOOKUP($FA99,STREV,LOOKUPS!D$10,0)*$FC$6+VLOOKUP($FA99,LTREV,LOOKUPS!D$9,0)*$FD$6+VLOOKUP($FA99,CFP,LOOKUPS!D$6,0)*$FE$6+VLOOKUP($FA99,EP,LOOKUPS!D$8,0)*$FF$6+VLOOKUP($FA99,BM,LOOKUPS!D$5,0)*$FG$6+VLOOKUP($FA99,DIV,LOOKUPS!D$7,0)*$FH$6++VLOOKUP($FA99,SIZE,LOOKUPS!D$11,0)*$FI$6)</f>
        <v/>
      </c>
      <c r="FD99" s="1" t="str">
        <f>IF(ISERROR(VLOOKUP($FA99,MOM,LOOKUPS!E$12,0)*$FB$6+VLOOKUP($FA99,STREV,LOOKUPS!E$10,0)*$FC$6+VLOOKUP($FA99,LTREV,LOOKUPS!E$9,0)*$FD$6+VLOOKUP($FA99,CFP,LOOKUPS!E$6,0)*$FE$6+VLOOKUP($FA99,EP,LOOKUPS!E$8,0)*$FF$6+VLOOKUP($FA99,BM,LOOKUPS!E$5,0)*$FG$6+VLOOKUP($FA99,DIV,LOOKUPS!E$7,0)*$FH$6++VLOOKUP($FA99,SIZE,LOOKUPS!E$11,0)*$FI$6),"",VLOOKUP($FA99,MOM,LOOKUPS!E$12,0)*$FB$6+VLOOKUP($FA99,STREV,LOOKUPS!E$10,0)*$FC$6+VLOOKUP($FA99,LTREV,LOOKUPS!E$9,0)*$FD$6+VLOOKUP($FA99,CFP,LOOKUPS!E$6,0)*$FE$6+VLOOKUP($FA99,EP,LOOKUPS!E$8,0)*$FF$6+VLOOKUP($FA99,BM,LOOKUPS!E$5,0)*$FG$6+VLOOKUP($FA99,DIV,LOOKUPS!E$7,0)*$FH$6++VLOOKUP($FA99,SIZE,LOOKUPS!E$11,0)*$FI$6)</f>
        <v/>
      </c>
      <c r="FE99" s="1" t="str">
        <f>IF(ISERROR(VLOOKUP($FA99,MOM,LOOKUPS!F$12,0)*$FB$6+VLOOKUP($FA99,STREV,LOOKUPS!F$10,0)*$FC$6+VLOOKUP($FA99,LTREV,LOOKUPS!F$9,0)*$FD$6+VLOOKUP($FA99,CFP,LOOKUPS!F$6,0)*$FE$6+VLOOKUP($FA99,EP,LOOKUPS!F$8,0)*$FF$6+VLOOKUP($FA99,BM,LOOKUPS!F$5,0)*$FG$6+VLOOKUP($FA99,DIV,LOOKUPS!F$7,0)*$FH$6++VLOOKUP($FA99,SIZE,LOOKUPS!F$11,0)*$FI$6),"",VLOOKUP($FA99,MOM,LOOKUPS!F$12,0)*$FB$6+VLOOKUP($FA99,STREV,LOOKUPS!F$10,0)*$FC$6+VLOOKUP($FA99,LTREV,LOOKUPS!F$9,0)*$FD$6+VLOOKUP($FA99,CFP,LOOKUPS!F$6,0)*$FE$6+VLOOKUP($FA99,EP,LOOKUPS!F$8,0)*$FF$6+VLOOKUP($FA99,BM,LOOKUPS!F$5,0)*$FG$6+VLOOKUP($FA99,DIV,LOOKUPS!F$7,0)*$FH$6++VLOOKUP($FA99,SIZE,LOOKUPS!F$11,0)*$FI$6)</f>
        <v/>
      </c>
      <c r="FF99" s="1" t="str">
        <f>IF(ISERROR(VLOOKUP($FA99,MOM,LOOKUPS!G$12,0)*$FB$6+VLOOKUP($FA99,STREV,LOOKUPS!G$10,0)*$FC$6+VLOOKUP($FA99,LTREV,LOOKUPS!G$9,0)*$FD$6+VLOOKUP($FA99,CFP,LOOKUPS!G$6,0)*$FE$6+VLOOKUP($FA99,EP,LOOKUPS!G$8,0)*$FF$6+VLOOKUP($FA99,BM,LOOKUPS!G$5,0)*$FG$6+VLOOKUP($FA99,DIV,LOOKUPS!G$7,0)*$FH$6++VLOOKUP($FA99,SIZE,LOOKUPS!G$11,0)*$FI$6),"",VLOOKUP($FA99,MOM,LOOKUPS!G$12,0)*$FB$6+VLOOKUP($FA99,STREV,LOOKUPS!G$10,0)*$FC$6+VLOOKUP($FA99,LTREV,LOOKUPS!G$9,0)*$FD$6+VLOOKUP($FA99,CFP,LOOKUPS!G$6,0)*$FE$6+VLOOKUP($FA99,EP,LOOKUPS!G$8,0)*$FF$6+VLOOKUP($FA99,BM,LOOKUPS!G$5,0)*$FG$6+VLOOKUP($FA99,DIV,LOOKUPS!G$7,0)*$FH$6++VLOOKUP($FA99,SIZE,LOOKUPS!G$11,0)*$FI$6)</f>
        <v/>
      </c>
      <c r="FG99" s="1" t="str">
        <f>IF(ISERROR(VLOOKUP($FA99,MOM,LOOKUPS!H$12,0)*$FB$6+VLOOKUP($FA99,STREV,LOOKUPS!H$10,0)*$FC$6+VLOOKUP($FA99,LTREV,LOOKUPS!H$9,0)*$FD$6+VLOOKUP($FA99,CFP,LOOKUPS!H$6,0)*$FE$6+VLOOKUP($FA99,EP,LOOKUPS!H$8,0)*$FF$6+VLOOKUP($FA99,BM,LOOKUPS!H$5,0)*$FG$6+VLOOKUP($FA99,DIV,LOOKUPS!H$7,0)*$FH$6++VLOOKUP($FA99,SIZE,LOOKUPS!H$11,0)*$FI$6),"",VLOOKUP($FA99,MOM,LOOKUPS!H$12,0)*$FB$6+VLOOKUP($FA99,STREV,LOOKUPS!H$10,0)*$FC$6+VLOOKUP($FA99,LTREV,LOOKUPS!H$9,0)*$FD$6+VLOOKUP($FA99,CFP,LOOKUPS!H$6,0)*$FE$6+VLOOKUP($FA99,EP,LOOKUPS!H$8,0)*$FF$6+VLOOKUP($FA99,BM,LOOKUPS!H$5,0)*$FG$6+VLOOKUP($FA99,DIV,LOOKUPS!H$7,0)*$FH$6++VLOOKUP($FA99,SIZE,LOOKUPS!H$11,0)*$FI$6)</f>
        <v/>
      </c>
      <c r="FH99" s="1" t="str">
        <f>IF(ISERROR(VLOOKUP($FA99,MOM,LOOKUPS!I$12,0)*$FB$6+VLOOKUP($FA99,STREV,LOOKUPS!I$10,0)*$FC$6+VLOOKUP($FA99,LTREV,LOOKUPS!I$9,0)*$FD$6+VLOOKUP($FA99,CFP,LOOKUPS!I$6,0)*$FE$6+VLOOKUP($FA99,EP,LOOKUPS!I$8,0)*$FF$6+VLOOKUP($FA99,BM,LOOKUPS!I$5,0)*$FG$6+VLOOKUP($FA99,DIV,LOOKUPS!I$7,0)*$FH$6++VLOOKUP($FA99,SIZE,LOOKUPS!I$11,0)*$FI$6),"",VLOOKUP($FA99,MOM,LOOKUPS!I$12,0)*$FB$6+VLOOKUP($FA99,STREV,LOOKUPS!I$10,0)*$FC$6+VLOOKUP($FA99,LTREV,LOOKUPS!I$9,0)*$FD$6+VLOOKUP($FA99,CFP,LOOKUPS!I$6,0)*$FE$6+VLOOKUP($FA99,EP,LOOKUPS!I$8,0)*$FF$6+VLOOKUP($FA99,BM,LOOKUPS!I$5,0)*$FG$6+VLOOKUP($FA99,DIV,LOOKUPS!I$7,0)*$FH$6++VLOOKUP($FA99,SIZE,LOOKUPS!I$11,0)*$FI$6)</f>
        <v/>
      </c>
      <c r="FI99" s="1" t="str">
        <f>IF(ISERROR(VLOOKUP($FA99,MOM,LOOKUPS!J$12,0)*$FB$6+VLOOKUP($FA99,STREV,LOOKUPS!J$10,0)*$FC$6+VLOOKUP($FA99,LTREV,LOOKUPS!J$9,0)*$FD$6+VLOOKUP($FA99,CFP,LOOKUPS!J$6,0)*$FE$6+VLOOKUP($FA99,EP,LOOKUPS!J$8,0)*$FF$6+VLOOKUP($FA99,BM,LOOKUPS!J$5,0)*$FG$6+VLOOKUP($FA99,DIV,LOOKUPS!J$7,0)*$FH$6++VLOOKUP($FA99,SIZE,LOOKUPS!J$11,0)*$FI$6),"",VLOOKUP($FA99,MOM,LOOKUPS!J$12,0)*$FB$6+VLOOKUP($FA99,STREV,LOOKUPS!J$10,0)*$FC$6+VLOOKUP($FA99,LTREV,LOOKUPS!J$9,0)*$FD$6+VLOOKUP($FA99,CFP,LOOKUPS!J$6,0)*$FE$6+VLOOKUP($FA99,EP,LOOKUPS!J$8,0)*$FF$6+VLOOKUP($FA99,BM,LOOKUPS!J$5,0)*$FG$6+VLOOKUP($FA99,DIV,LOOKUPS!J$7,0)*$FH$6++VLOOKUP($FA99,SIZE,LOOKUPS!J$11,0)*$FI$6)</f>
        <v/>
      </c>
      <c r="FJ99" s="1" t="str">
        <f>IF(ISERROR(VLOOKUP($FA99,MOM,LOOKUPS!K$12,0)*$FB$6+VLOOKUP($FA99,STREV,LOOKUPS!K$10,0)*$FC$6+VLOOKUP($FA99,LTREV,LOOKUPS!K$9,0)*$FD$6+VLOOKUP($FA99,CFP,LOOKUPS!K$6,0)*$FE$6+VLOOKUP($FA99,EP,LOOKUPS!K$8,0)*$FF$6+VLOOKUP($FA99,BM,LOOKUPS!K$5,0)*$FG$6+VLOOKUP($FA99,DIV,LOOKUPS!K$7,0)*$FH$6++VLOOKUP($FA99,SIZE,LOOKUPS!K$11,0)*$FI$6),"",VLOOKUP($FA99,MOM,LOOKUPS!K$12,0)*$FB$6+VLOOKUP($FA99,STREV,LOOKUPS!K$10,0)*$FC$6+VLOOKUP($FA99,LTREV,LOOKUPS!K$9,0)*$FD$6+VLOOKUP($FA99,CFP,LOOKUPS!K$6,0)*$FE$6+VLOOKUP($FA99,EP,LOOKUPS!K$8,0)*$FF$6+VLOOKUP($FA99,BM,LOOKUPS!K$5,0)*$FG$6+VLOOKUP($FA99,DIV,LOOKUPS!K$7,0)*$FH$6++VLOOKUP($FA99,SIZE,LOOKUPS!K$11,0)*$FI$6)</f>
        <v/>
      </c>
      <c r="FK99" s="1" t="str">
        <f>IF(ISERROR(VLOOKUP($FA99,MOM,LOOKUPS!L$12,0)*$FB$6+VLOOKUP($FA99,STREV,LOOKUPS!L$10,0)*$FC$6+VLOOKUP($FA99,LTREV,LOOKUPS!L$9,0)*$FD$6+VLOOKUP($FA99,CFP,LOOKUPS!L$6,0)*$FE$6+VLOOKUP($FA99,EP,LOOKUPS!L$8,0)*$FF$6+VLOOKUP($FA99,BM,LOOKUPS!L$5,0)*$FG$6+VLOOKUP($FA99,DIV,LOOKUPS!L$7,0)*$FH$6++VLOOKUP($FA99,SIZE,LOOKUPS!L$11,0)*$FI$6),"",VLOOKUP($FA99,MOM,LOOKUPS!L$12,0)*$FB$6+VLOOKUP($FA99,STREV,LOOKUPS!L$10,0)*$FC$6+VLOOKUP($FA99,LTREV,LOOKUPS!L$9,0)*$FD$6+VLOOKUP($FA99,CFP,LOOKUPS!L$6,0)*$FE$6+VLOOKUP($FA99,EP,LOOKUPS!L$8,0)*$FF$6+VLOOKUP($FA99,BM,LOOKUPS!L$5,0)*$FG$6+VLOOKUP($FA99,DIV,LOOKUPS!L$7,0)*$FH$6++VLOOKUP($FA99,SIZE,LOOKUPS!L$11,0)*$FI$6)</f>
        <v/>
      </c>
    </row>
    <row r="100" spans="1:167" x14ac:dyDescent="0.3">
      <c r="A100" s="1">
        <v>193407</v>
      </c>
      <c r="B100" s="1">
        <v>-22.09</v>
      </c>
      <c r="C100" s="1">
        <v>-22.69</v>
      </c>
      <c r="D100" s="1">
        <v>-22.71</v>
      </c>
      <c r="E100" s="1">
        <v>-20.14</v>
      </c>
      <c r="F100" s="1">
        <v>-19.13</v>
      </c>
      <c r="G100" s="1">
        <v>-18.809999999999999</v>
      </c>
      <c r="H100" s="1">
        <v>-18.989999999999998</v>
      </c>
      <c r="I100" s="1">
        <v>-12.32</v>
      </c>
      <c r="J100" s="1">
        <v>-13.32</v>
      </c>
      <c r="K100" s="1">
        <v>-17.89</v>
      </c>
      <c r="M100" s="1">
        <v>193308</v>
      </c>
      <c r="N100" s="1">
        <v>20.309999999999999</v>
      </c>
      <c r="O100" s="1">
        <v>15.37</v>
      </c>
      <c r="P100" s="1">
        <v>14.36</v>
      </c>
      <c r="Q100" s="1">
        <v>11.09</v>
      </c>
      <c r="R100" s="1">
        <v>9.67</v>
      </c>
      <c r="S100" s="1">
        <v>11.68</v>
      </c>
      <c r="T100" s="1">
        <v>7.51</v>
      </c>
      <c r="U100" s="1">
        <v>8.6999999999999993</v>
      </c>
      <c r="V100" s="1">
        <v>9.56</v>
      </c>
      <c r="W100" s="1">
        <v>4.46</v>
      </c>
      <c r="Y100" s="1">
        <v>193807</v>
      </c>
      <c r="Z100" s="1">
        <v>12.28</v>
      </c>
      <c r="AA100" s="1">
        <v>11.65</v>
      </c>
      <c r="AB100" s="1">
        <v>14.4</v>
      </c>
      <c r="AC100" s="1">
        <v>12.32</v>
      </c>
      <c r="AD100" s="1">
        <v>11.03</v>
      </c>
      <c r="AE100" s="1">
        <v>11.78</v>
      </c>
      <c r="AF100" s="1">
        <v>9.74</v>
      </c>
      <c r="AG100" s="1">
        <v>12.66</v>
      </c>
      <c r="AH100" s="1">
        <v>13.2</v>
      </c>
      <c r="AI100" s="1">
        <v>15.43</v>
      </c>
      <c r="AK100">
        <v>195901</v>
      </c>
      <c r="AL100">
        <v>-2.31</v>
      </c>
      <c r="AM100">
        <v>1.21</v>
      </c>
      <c r="AN100">
        <v>2.9</v>
      </c>
      <c r="AO100">
        <v>6.5</v>
      </c>
      <c r="AP100">
        <v>0.05</v>
      </c>
      <c r="AQ100">
        <v>2.27</v>
      </c>
      <c r="AR100">
        <v>3.29</v>
      </c>
      <c r="AS100">
        <v>4.3</v>
      </c>
      <c r="AT100">
        <v>7.44</v>
      </c>
      <c r="AU100">
        <v>-0.01</v>
      </c>
      <c r="AV100">
        <v>0.12</v>
      </c>
      <c r="AW100">
        <v>3.52</v>
      </c>
      <c r="AX100">
        <v>1.03</v>
      </c>
      <c r="AY100">
        <v>3.76</v>
      </c>
      <c r="AZ100">
        <v>2.81</v>
      </c>
      <c r="BA100">
        <v>3.97</v>
      </c>
      <c r="BB100">
        <v>4.63</v>
      </c>
      <c r="BC100">
        <v>5.71</v>
      </c>
      <c r="BD100">
        <v>9.18</v>
      </c>
      <c r="BF100" s="1">
        <v>195901</v>
      </c>
      <c r="BG100" s="1">
        <v>6.79</v>
      </c>
      <c r="BH100" s="1">
        <v>1.02</v>
      </c>
      <c r="BI100" s="1">
        <v>3.59</v>
      </c>
      <c r="BJ100" s="1">
        <v>5.5</v>
      </c>
      <c r="BK100" s="1">
        <v>0.61</v>
      </c>
      <c r="BL100" s="1">
        <v>2.34</v>
      </c>
      <c r="BM100" s="1">
        <v>3.7</v>
      </c>
      <c r="BN100" s="1">
        <v>4.13</v>
      </c>
      <c r="BO100" s="1">
        <v>6.17</v>
      </c>
      <c r="BP100" s="1">
        <v>0.35</v>
      </c>
      <c r="BQ100" s="1">
        <v>0.88</v>
      </c>
      <c r="BR100" s="1">
        <v>1.84</v>
      </c>
      <c r="BS100" s="1">
        <v>2.86</v>
      </c>
      <c r="BT100" s="1">
        <v>1.84</v>
      </c>
      <c r="BU100" s="1">
        <v>5.56</v>
      </c>
      <c r="BV100" s="1">
        <v>4.0999999999999996</v>
      </c>
      <c r="BW100" s="1">
        <v>4.16</v>
      </c>
      <c r="BX100" s="1">
        <v>4.5999999999999996</v>
      </c>
      <c r="BY100" s="1">
        <v>7.71</v>
      </c>
      <c r="CA100" s="1">
        <v>193401</v>
      </c>
      <c r="CB100" s="1">
        <v>40.270000000000003</v>
      </c>
      <c r="CC100" s="1">
        <v>19.55</v>
      </c>
      <c r="CD100" s="1">
        <v>30.28</v>
      </c>
      <c r="CE100" s="1">
        <v>42.88</v>
      </c>
      <c r="CF100" s="1">
        <v>18.87</v>
      </c>
      <c r="CG100" s="1">
        <v>21.91</v>
      </c>
      <c r="CH100" s="1">
        <v>30.89</v>
      </c>
      <c r="CI100" s="1">
        <v>34.07</v>
      </c>
      <c r="CJ100" s="1">
        <v>48.51</v>
      </c>
      <c r="CK100" s="1">
        <v>21</v>
      </c>
      <c r="CL100" s="1">
        <v>16.78</v>
      </c>
      <c r="CM100" s="1">
        <v>20.93</v>
      </c>
      <c r="CN100" s="1">
        <v>22.9</v>
      </c>
      <c r="CO100" s="1">
        <v>28.15</v>
      </c>
      <c r="CP100" s="1">
        <v>33.71</v>
      </c>
      <c r="CQ100" s="1">
        <v>36.56</v>
      </c>
      <c r="CR100" s="1">
        <v>31.62</v>
      </c>
      <c r="CS100" s="1">
        <v>36.659999999999997</v>
      </c>
      <c r="CT100" s="1">
        <v>60.76</v>
      </c>
      <c r="CV100" s="1">
        <v>193501</v>
      </c>
      <c r="CW100" s="1">
        <v>-3.67</v>
      </c>
      <c r="CX100" s="1">
        <v>-3.79</v>
      </c>
      <c r="CY100" s="1">
        <v>-2.0699999999999998</v>
      </c>
      <c r="CZ100" s="1">
        <v>-1.5</v>
      </c>
      <c r="DA100" s="1">
        <v>-2.77</v>
      </c>
      <c r="DB100" s="1">
        <v>-3.71</v>
      </c>
      <c r="DC100" s="1">
        <v>-2.95</v>
      </c>
      <c r="DD100" s="1">
        <v>-1.61</v>
      </c>
      <c r="DE100" s="1">
        <v>-1.01</v>
      </c>
      <c r="DF100" s="1">
        <v>-2.2000000000000002</v>
      </c>
      <c r="DG100" s="1">
        <v>-3.36</v>
      </c>
      <c r="DH100" s="1">
        <v>-5.8</v>
      </c>
      <c r="DI100" s="1">
        <v>-1.54</v>
      </c>
      <c r="DJ100" s="1">
        <v>-2.08</v>
      </c>
      <c r="DK100" s="1">
        <v>-3.81</v>
      </c>
      <c r="DL100" s="1">
        <v>-0.71</v>
      </c>
      <c r="DM100" s="1">
        <v>-2.44</v>
      </c>
      <c r="DN100" s="1">
        <v>-1.94</v>
      </c>
      <c r="DO100" s="1">
        <v>-0.16</v>
      </c>
      <c r="DQ100" s="1">
        <v>193401</v>
      </c>
      <c r="DR100" s="1">
        <v>-99.99</v>
      </c>
      <c r="DS100" s="1">
        <v>48.55</v>
      </c>
      <c r="DT100" s="1">
        <v>31.54</v>
      </c>
      <c r="DU100" s="1">
        <v>16.600000000000001</v>
      </c>
      <c r="DV100" s="1">
        <v>53.22</v>
      </c>
      <c r="DW100" s="1">
        <v>39.520000000000003</v>
      </c>
      <c r="DX100" s="1">
        <v>30.78</v>
      </c>
      <c r="DY100" s="1">
        <v>21.81</v>
      </c>
      <c r="DZ100" s="1">
        <v>15.5</v>
      </c>
      <c r="EA100" s="1">
        <v>53.68</v>
      </c>
      <c r="EB100" s="1">
        <v>52.77</v>
      </c>
      <c r="EC100" s="1">
        <v>39.28</v>
      </c>
      <c r="ED100" s="1">
        <v>39.770000000000003</v>
      </c>
      <c r="EE100" s="1">
        <v>29.48</v>
      </c>
      <c r="EF100" s="1">
        <v>32.06</v>
      </c>
      <c r="EG100" s="1">
        <v>24.82</v>
      </c>
      <c r="EH100" s="1">
        <v>18.809999999999999</v>
      </c>
      <c r="EI100" s="1">
        <v>16.739999999999998</v>
      </c>
      <c r="EJ100" s="1">
        <v>14.24</v>
      </c>
      <c r="EL100">
        <v>193401</v>
      </c>
      <c r="EM100">
        <v>12.6</v>
      </c>
      <c r="EN100">
        <v>12.53</v>
      </c>
      <c r="EO100">
        <v>15.54</v>
      </c>
      <c r="EP100">
        <v>0.05</v>
      </c>
      <c r="ER100" s="1">
        <v>193407</v>
      </c>
      <c r="ES100" s="1">
        <v>8.6300000000000008</v>
      </c>
      <c r="EU100" s="1">
        <v>193308</v>
      </c>
      <c r="EV100" s="1">
        <v>8.2899999999999991</v>
      </c>
      <c r="EX100" s="1">
        <v>193807</v>
      </c>
      <c r="EY100" s="1">
        <v>-2.97</v>
      </c>
      <c r="FA100" s="1">
        <v>193407</v>
      </c>
      <c r="FB100" s="1" t="str">
        <f>IF(ISERROR(VLOOKUP($FA100,MOM,LOOKUPS!C$12,0)*$FB$6+VLOOKUP($FA100,STREV,LOOKUPS!C$10,0)*$FC$6+VLOOKUP($FA100,LTREV,LOOKUPS!C$9,0)*$FD$6+VLOOKUP($FA100,CFP,LOOKUPS!C$6,0)*$FE$6+VLOOKUP($FA100,EP,LOOKUPS!C$8,0)*$FF$6+VLOOKUP($FA100,BM,LOOKUPS!C$5,0)*$FG$6+VLOOKUP($FA100,DIV,LOOKUPS!C$7,0)*$FH$6++VLOOKUP($FA100,SIZE,LOOKUPS!C$11,0)*$FI$6),"",VLOOKUP($FA100,MOM,LOOKUPS!C$12,0)*$FB$6+VLOOKUP($FA100,STREV,LOOKUPS!C$10,0)*$FC$6+VLOOKUP($FA100,LTREV,LOOKUPS!C$9,0)*$FD$6+VLOOKUP($FA100,CFP,LOOKUPS!C$6,0)*$FE$6+VLOOKUP($FA100,EP,LOOKUPS!C$8,0)*$FF$6+VLOOKUP($FA100,BM,LOOKUPS!C$5,0)*$FG$6+VLOOKUP($FA100,DIV,LOOKUPS!C$7,0)*$FH$6++VLOOKUP($FA100,SIZE,LOOKUPS!C$11,0)*$FI$6)</f>
        <v/>
      </c>
      <c r="FC100" s="1" t="str">
        <f>IF(ISERROR(VLOOKUP($FA100,MOM,LOOKUPS!D$12,0)*$FB$6+VLOOKUP($FA100,STREV,LOOKUPS!D$10,0)*$FC$6+VLOOKUP($FA100,LTREV,LOOKUPS!D$9,0)*$FD$6+VLOOKUP($FA100,CFP,LOOKUPS!D$6,0)*$FE$6+VLOOKUP($FA100,EP,LOOKUPS!D$8,0)*$FF$6+VLOOKUP($FA100,BM,LOOKUPS!D$5,0)*$FG$6+VLOOKUP($FA100,DIV,LOOKUPS!D$7,0)*$FH$6++VLOOKUP($FA100,SIZE,LOOKUPS!D$11,0)*$FI$6),"",VLOOKUP($FA100,MOM,LOOKUPS!D$12,0)*$FB$6+VLOOKUP($FA100,STREV,LOOKUPS!D$10,0)*$FC$6+VLOOKUP($FA100,LTREV,LOOKUPS!D$9,0)*$FD$6+VLOOKUP($FA100,CFP,LOOKUPS!D$6,0)*$FE$6+VLOOKUP($FA100,EP,LOOKUPS!D$8,0)*$FF$6+VLOOKUP($FA100,BM,LOOKUPS!D$5,0)*$FG$6+VLOOKUP($FA100,DIV,LOOKUPS!D$7,0)*$FH$6++VLOOKUP($FA100,SIZE,LOOKUPS!D$11,0)*$FI$6)</f>
        <v/>
      </c>
      <c r="FD100" s="1" t="str">
        <f>IF(ISERROR(VLOOKUP($FA100,MOM,LOOKUPS!E$12,0)*$FB$6+VLOOKUP($FA100,STREV,LOOKUPS!E$10,0)*$FC$6+VLOOKUP($FA100,LTREV,LOOKUPS!E$9,0)*$FD$6+VLOOKUP($FA100,CFP,LOOKUPS!E$6,0)*$FE$6+VLOOKUP($FA100,EP,LOOKUPS!E$8,0)*$FF$6+VLOOKUP($FA100,BM,LOOKUPS!E$5,0)*$FG$6+VLOOKUP($FA100,DIV,LOOKUPS!E$7,0)*$FH$6++VLOOKUP($FA100,SIZE,LOOKUPS!E$11,0)*$FI$6),"",VLOOKUP($FA100,MOM,LOOKUPS!E$12,0)*$FB$6+VLOOKUP($FA100,STREV,LOOKUPS!E$10,0)*$FC$6+VLOOKUP($FA100,LTREV,LOOKUPS!E$9,0)*$FD$6+VLOOKUP($FA100,CFP,LOOKUPS!E$6,0)*$FE$6+VLOOKUP($FA100,EP,LOOKUPS!E$8,0)*$FF$6+VLOOKUP($FA100,BM,LOOKUPS!E$5,0)*$FG$6+VLOOKUP($FA100,DIV,LOOKUPS!E$7,0)*$FH$6++VLOOKUP($FA100,SIZE,LOOKUPS!E$11,0)*$FI$6)</f>
        <v/>
      </c>
      <c r="FE100" s="1" t="str">
        <f>IF(ISERROR(VLOOKUP($FA100,MOM,LOOKUPS!F$12,0)*$FB$6+VLOOKUP($FA100,STREV,LOOKUPS!F$10,0)*$FC$6+VLOOKUP($FA100,LTREV,LOOKUPS!F$9,0)*$FD$6+VLOOKUP($FA100,CFP,LOOKUPS!F$6,0)*$FE$6+VLOOKUP($FA100,EP,LOOKUPS!F$8,0)*$FF$6+VLOOKUP($FA100,BM,LOOKUPS!F$5,0)*$FG$6+VLOOKUP($FA100,DIV,LOOKUPS!F$7,0)*$FH$6++VLOOKUP($FA100,SIZE,LOOKUPS!F$11,0)*$FI$6),"",VLOOKUP($FA100,MOM,LOOKUPS!F$12,0)*$FB$6+VLOOKUP($FA100,STREV,LOOKUPS!F$10,0)*$FC$6+VLOOKUP($FA100,LTREV,LOOKUPS!F$9,0)*$FD$6+VLOOKUP($FA100,CFP,LOOKUPS!F$6,0)*$FE$6+VLOOKUP($FA100,EP,LOOKUPS!F$8,0)*$FF$6+VLOOKUP($FA100,BM,LOOKUPS!F$5,0)*$FG$6+VLOOKUP($FA100,DIV,LOOKUPS!F$7,0)*$FH$6++VLOOKUP($FA100,SIZE,LOOKUPS!F$11,0)*$FI$6)</f>
        <v/>
      </c>
      <c r="FF100" s="1" t="str">
        <f>IF(ISERROR(VLOOKUP($FA100,MOM,LOOKUPS!G$12,0)*$FB$6+VLOOKUP($FA100,STREV,LOOKUPS!G$10,0)*$FC$6+VLOOKUP($FA100,LTREV,LOOKUPS!G$9,0)*$FD$6+VLOOKUP($FA100,CFP,LOOKUPS!G$6,0)*$FE$6+VLOOKUP($FA100,EP,LOOKUPS!G$8,0)*$FF$6+VLOOKUP($FA100,BM,LOOKUPS!G$5,0)*$FG$6+VLOOKUP($FA100,DIV,LOOKUPS!G$7,0)*$FH$6++VLOOKUP($FA100,SIZE,LOOKUPS!G$11,0)*$FI$6),"",VLOOKUP($FA100,MOM,LOOKUPS!G$12,0)*$FB$6+VLOOKUP($FA100,STREV,LOOKUPS!G$10,0)*$FC$6+VLOOKUP($FA100,LTREV,LOOKUPS!G$9,0)*$FD$6+VLOOKUP($FA100,CFP,LOOKUPS!G$6,0)*$FE$6+VLOOKUP($FA100,EP,LOOKUPS!G$8,0)*$FF$6+VLOOKUP($FA100,BM,LOOKUPS!G$5,0)*$FG$6+VLOOKUP($FA100,DIV,LOOKUPS!G$7,0)*$FH$6++VLOOKUP($FA100,SIZE,LOOKUPS!G$11,0)*$FI$6)</f>
        <v/>
      </c>
      <c r="FG100" s="1" t="str">
        <f>IF(ISERROR(VLOOKUP($FA100,MOM,LOOKUPS!H$12,0)*$FB$6+VLOOKUP($FA100,STREV,LOOKUPS!H$10,0)*$FC$6+VLOOKUP($FA100,LTREV,LOOKUPS!H$9,0)*$FD$6+VLOOKUP($FA100,CFP,LOOKUPS!H$6,0)*$FE$6+VLOOKUP($FA100,EP,LOOKUPS!H$8,0)*$FF$6+VLOOKUP($FA100,BM,LOOKUPS!H$5,0)*$FG$6+VLOOKUP($FA100,DIV,LOOKUPS!H$7,0)*$FH$6++VLOOKUP($FA100,SIZE,LOOKUPS!H$11,0)*$FI$6),"",VLOOKUP($FA100,MOM,LOOKUPS!H$12,0)*$FB$6+VLOOKUP($FA100,STREV,LOOKUPS!H$10,0)*$FC$6+VLOOKUP($FA100,LTREV,LOOKUPS!H$9,0)*$FD$6+VLOOKUP($FA100,CFP,LOOKUPS!H$6,0)*$FE$6+VLOOKUP($FA100,EP,LOOKUPS!H$8,0)*$FF$6+VLOOKUP($FA100,BM,LOOKUPS!H$5,0)*$FG$6+VLOOKUP($FA100,DIV,LOOKUPS!H$7,0)*$FH$6++VLOOKUP($FA100,SIZE,LOOKUPS!H$11,0)*$FI$6)</f>
        <v/>
      </c>
      <c r="FH100" s="1" t="str">
        <f>IF(ISERROR(VLOOKUP($FA100,MOM,LOOKUPS!I$12,0)*$FB$6+VLOOKUP($FA100,STREV,LOOKUPS!I$10,0)*$FC$6+VLOOKUP($FA100,LTREV,LOOKUPS!I$9,0)*$FD$6+VLOOKUP($FA100,CFP,LOOKUPS!I$6,0)*$FE$6+VLOOKUP($FA100,EP,LOOKUPS!I$8,0)*$FF$6+VLOOKUP($FA100,BM,LOOKUPS!I$5,0)*$FG$6+VLOOKUP($FA100,DIV,LOOKUPS!I$7,0)*$FH$6++VLOOKUP($FA100,SIZE,LOOKUPS!I$11,0)*$FI$6),"",VLOOKUP($FA100,MOM,LOOKUPS!I$12,0)*$FB$6+VLOOKUP($FA100,STREV,LOOKUPS!I$10,0)*$FC$6+VLOOKUP($FA100,LTREV,LOOKUPS!I$9,0)*$FD$6+VLOOKUP($FA100,CFP,LOOKUPS!I$6,0)*$FE$6+VLOOKUP($FA100,EP,LOOKUPS!I$8,0)*$FF$6+VLOOKUP($FA100,BM,LOOKUPS!I$5,0)*$FG$6+VLOOKUP($FA100,DIV,LOOKUPS!I$7,0)*$FH$6++VLOOKUP($FA100,SIZE,LOOKUPS!I$11,0)*$FI$6)</f>
        <v/>
      </c>
      <c r="FI100" s="1" t="str">
        <f>IF(ISERROR(VLOOKUP($FA100,MOM,LOOKUPS!J$12,0)*$FB$6+VLOOKUP($FA100,STREV,LOOKUPS!J$10,0)*$FC$6+VLOOKUP($FA100,LTREV,LOOKUPS!J$9,0)*$FD$6+VLOOKUP($FA100,CFP,LOOKUPS!J$6,0)*$FE$6+VLOOKUP($FA100,EP,LOOKUPS!J$8,0)*$FF$6+VLOOKUP($FA100,BM,LOOKUPS!J$5,0)*$FG$6+VLOOKUP($FA100,DIV,LOOKUPS!J$7,0)*$FH$6++VLOOKUP($FA100,SIZE,LOOKUPS!J$11,0)*$FI$6),"",VLOOKUP($FA100,MOM,LOOKUPS!J$12,0)*$FB$6+VLOOKUP($FA100,STREV,LOOKUPS!J$10,0)*$FC$6+VLOOKUP($FA100,LTREV,LOOKUPS!J$9,0)*$FD$6+VLOOKUP($FA100,CFP,LOOKUPS!J$6,0)*$FE$6+VLOOKUP($FA100,EP,LOOKUPS!J$8,0)*$FF$6+VLOOKUP($FA100,BM,LOOKUPS!J$5,0)*$FG$6+VLOOKUP($FA100,DIV,LOOKUPS!J$7,0)*$FH$6++VLOOKUP($FA100,SIZE,LOOKUPS!J$11,0)*$FI$6)</f>
        <v/>
      </c>
      <c r="FJ100" s="1" t="str">
        <f>IF(ISERROR(VLOOKUP($FA100,MOM,LOOKUPS!K$12,0)*$FB$6+VLOOKUP($FA100,STREV,LOOKUPS!K$10,0)*$FC$6+VLOOKUP($FA100,LTREV,LOOKUPS!K$9,0)*$FD$6+VLOOKUP($FA100,CFP,LOOKUPS!K$6,0)*$FE$6+VLOOKUP($FA100,EP,LOOKUPS!K$8,0)*$FF$6+VLOOKUP($FA100,BM,LOOKUPS!K$5,0)*$FG$6+VLOOKUP($FA100,DIV,LOOKUPS!K$7,0)*$FH$6++VLOOKUP($FA100,SIZE,LOOKUPS!K$11,0)*$FI$6),"",VLOOKUP($FA100,MOM,LOOKUPS!K$12,0)*$FB$6+VLOOKUP($FA100,STREV,LOOKUPS!K$10,0)*$FC$6+VLOOKUP($FA100,LTREV,LOOKUPS!K$9,0)*$FD$6+VLOOKUP($FA100,CFP,LOOKUPS!K$6,0)*$FE$6+VLOOKUP($FA100,EP,LOOKUPS!K$8,0)*$FF$6+VLOOKUP($FA100,BM,LOOKUPS!K$5,0)*$FG$6+VLOOKUP($FA100,DIV,LOOKUPS!K$7,0)*$FH$6++VLOOKUP($FA100,SIZE,LOOKUPS!K$11,0)*$FI$6)</f>
        <v/>
      </c>
      <c r="FK100" s="1" t="str">
        <f>IF(ISERROR(VLOOKUP($FA100,MOM,LOOKUPS!L$12,0)*$FB$6+VLOOKUP($FA100,STREV,LOOKUPS!L$10,0)*$FC$6+VLOOKUP($FA100,LTREV,LOOKUPS!L$9,0)*$FD$6+VLOOKUP($FA100,CFP,LOOKUPS!L$6,0)*$FE$6+VLOOKUP($FA100,EP,LOOKUPS!L$8,0)*$FF$6+VLOOKUP($FA100,BM,LOOKUPS!L$5,0)*$FG$6+VLOOKUP($FA100,DIV,LOOKUPS!L$7,0)*$FH$6++VLOOKUP($FA100,SIZE,LOOKUPS!L$11,0)*$FI$6),"",VLOOKUP($FA100,MOM,LOOKUPS!L$12,0)*$FB$6+VLOOKUP($FA100,STREV,LOOKUPS!L$10,0)*$FC$6+VLOOKUP($FA100,LTREV,LOOKUPS!L$9,0)*$FD$6+VLOOKUP($FA100,CFP,LOOKUPS!L$6,0)*$FE$6+VLOOKUP($FA100,EP,LOOKUPS!L$8,0)*$FF$6+VLOOKUP($FA100,BM,LOOKUPS!L$5,0)*$FG$6+VLOOKUP($FA100,DIV,LOOKUPS!L$7,0)*$FH$6++VLOOKUP($FA100,SIZE,LOOKUPS!L$11,0)*$FI$6)</f>
        <v/>
      </c>
    </row>
    <row r="101" spans="1:167" x14ac:dyDescent="0.3">
      <c r="A101" s="1">
        <v>193408</v>
      </c>
      <c r="B101" s="1">
        <v>6.59</v>
      </c>
      <c r="C101" s="1">
        <v>11.12</v>
      </c>
      <c r="D101" s="1">
        <v>12.73</v>
      </c>
      <c r="E101" s="1">
        <v>9.82</v>
      </c>
      <c r="F101" s="1">
        <v>8.16</v>
      </c>
      <c r="G101" s="1">
        <v>9.18</v>
      </c>
      <c r="H101" s="1">
        <v>9.6199999999999992</v>
      </c>
      <c r="I101" s="1">
        <v>8.73</v>
      </c>
      <c r="J101" s="1">
        <v>11.05</v>
      </c>
      <c r="K101" s="1">
        <v>11.97</v>
      </c>
      <c r="M101" s="1">
        <v>193309</v>
      </c>
      <c r="N101" s="1">
        <v>-13.5</v>
      </c>
      <c r="O101" s="1">
        <v>-15.7</v>
      </c>
      <c r="P101" s="1">
        <v>-16.52</v>
      </c>
      <c r="Q101" s="1">
        <v>-18.079999999999998</v>
      </c>
      <c r="R101" s="1">
        <v>-15.55</v>
      </c>
      <c r="S101" s="1">
        <v>-13.6</v>
      </c>
      <c r="T101" s="1">
        <v>-16.41</v>
      </c>
      <c r="U101" s="1">
        <v>-15.02</v>
      </c>
      <c r="V101" s="1">
        <v>-14.94</v>
      </c>
      <c r="W101" s="1">
        <v>-13.07</v>
      </c>
      <c r="Y101" s="1">
        <v>193808</v>
      </c>
      <c r="Z101" s="1">
        <v>-12.72</v>
      </c>
      <c r="AA101" s="1">
        <v>-10.52</v>
      </c>
      <c r="AB101" s="1">
        <v>-7.51</v>
      </c>
      <c r="AC101" s="1">
        <v>-7.57</v>
      </c>
      <c r="AD101" s="1">
        <v>-6.71</v>
      </c>
      <c r="AE101" s="1">
        <v>-7.93</v>
      </c>
      <c r="AF101" s="1">
        <v>-4.03</v>
      </c>
      <c r="AG101" s="1">
        <v>-4</v>
      </c>
      <c r="AH101" s="1">
        <v>-3.95</v>
      </c>
      <c r="AI101" s="1">
        <v>-3.71</v>
      </c>
      <c r="AK101">
        <v>195902</v>
      </c>
      <c r="AL101">
        <v>-3.69</v>
      </c>
      <c r="AM101">
        <v>3.15</v>
      </c>
      <c r="AN101">
        <v>3.13</v>
      </c>
      <c r="AO101">
        <v>3.72</v>
      </c>
      <c r="AP101">
        <v>3.64</v>
      </c>
      <c r="AQ101">
        <v>2.61</v>
      </c>
      <c r="AR101">
        <v>2.92</v>
      </c>
      <c r="AS101">
        <v>3.84</v>
      </c>
      <c r="AT101">
        <v>3.56</v>
      </c>
      <c r="AU101">
        <v>3.62</v>
      </c>
      <c r="AV101">
        <v>3.66</v>
      </c>
      <c r="AW101">
        <v>2.15</v>
      </c>
      <c r="AX101">
        <v>3.07</v>
      </c>
      <c r="AY101">
        <v>2.4900000000000002</v>
      </c>
      <c r="AZ101">
        <v>3.36</v>
      </c>
      <c r="BA101">
        <v>3.62</v>
      </c>
      <c r="BB101">
        <v>4.05</v>
      </c>
      <c r="BC101">
        <v>4.5199999999999996</v>
      </c>
      <c r="BD101">
        <v>2.59</v>
      </c>
      <c r="BF101" s="1">
        <v>195902</v>
      </c>
      <c r="BG101" s="1">
        <v>1.31</v>
      </c>
      <c r="BH101" s="1">
        <v>3.47</v>
      </c>
      <c r="BI101" s="1">
        <v>2.5</v>
      </c>
      <c r="BJ101" s="1">
        <v>4.2699999999999996</v>
      </c>
      <c r="BK101" s="1">
        <v>3.5</v>
      </c>
      <c r="BL101" s="1">
        <v>3.18</v>
      </c>
      <c r="BM101" s="1">
        <v>2.37</v>
      </c>
      <c r="BN101" s="1">
        <v>3.14</v>
      </c>
      <c r="BO101" s="1">
        <v>4.43</v>
      </c>
      <c r="BP101" s="1">
        <v>4.54</v>
      </c>
      <c r="BQ101" s="1">
        <v>2.4500000000000002</v>
      </c>
      <c r="BR101" s="1">
        <v>3.41</v>
      </c>
      <c r="BS101" s="1">
        <v>2.94</v>
      </c>
      <c r="BT101" s="1">
        <v>2.97</v>
      </c>
      <c r="BU101" s="1">
        <v>1.77</v>
      </c>
      <c r="BV101" s="1">
        <v>2.3199999999999998</v>
      </c>
      <c r="BW101" s="1">
        <v>3.95</v>
      </c>
      <c r="BX101" s="1">
        <v>3.95</v>
      </c>
      <c r="BY101" s="1">
        <v>4.9000000000000004</v>
      </c>
      <c r="CA101" s="1">
        <v>193402</v>
      </c>
      <c r="CB101" s="1">
        <v>0.7</v>
      </c>
      <c r="CC101" s="1">
        <v>-1.36</v>
      </c>
      <c r="CD101" s="1">
        <v>1.33</v>
      </c>
      <c r="CE101" s="1">
        <v>3.92</v>
      </c>
      <c r="CF101" s="1">
        <v>-2.15</v>
      </c>
      <c r="CG101" s="1">
        <v>1.03</v>
      </c>
      <c r="CH101" s="1">
        <v>1.03</v>
      </c>
      <c r="CI101" s="1">
        <v>2.63</v>
      </c>
      <c r="CJ101" s="1">
        <v>4</v>
      </c>
      <c r="CK101" s="1">
        <v>-2.59</v>
      </c>
      <c r="CL101" s="1">
        <v>-1.72</v>
      </c>
      <c r="CM101" s="1">
        <v>0.23</v>
      </c>
      <c r="CN101" s="1">
        <v>1.82</v>
      </c>
      <c r="CO101" s="1">
        <v>-1.41</v>
      </c>
      <c r="CP101" s="1">
        <v>3.54</v>
      </c>
      <c r="CQ101" s="1">
        <v>1.45</v>
      </c>
      <c r="CR101" s="1">
        <v>3.78</v>
      </c>
      <c r="CS101" s="1">
        <v>2.41</v>
      </c>
      <c r="CT101" s="1">
        <v>5.64</v>
      </c>
      <c r="CV101" s="1">
        <v>193502</v>
      </c>
      <c r="CW101" s="1">
        <v>-9.2899999999999991</v>
      </c>
      <c r="CX101" s="1">
        <v>-7.0000000000000007E-2</v>
      </c>
      <c r="CY101" s="1">
        <v>0.23</v>
      </c>
      <c r="CZ101" s="1">
        <v>-0.21</v>
      </c>
      <c r="DA101" s="1">
        <v>-1.58</v>
      </c>
      <c r="DB101" s="1">
        <v>1.01</v>
      </c>
      <c r="DC101" s="1">
        <v>0.3</v>
      </c>
      <c r="DD101" s="1">
        <v>1.59</v>
      </c>
      <c r="DE101" s="1">
        <v>-1.3</v>
      </c>
      <c r="DF101" s="1">
        <v>-1.35</v>
      </c>
      <c r="DG101" s="1">
        <v>-1.81</v>
      </c>
      <c r="DH101" s="1">
        <v>2.89</v>
      </c>
      <c r="DI101" s="1">
        <v>-0.94</v>
      </c>
      <c r="DJ101" s="1">
        <v>0.88</v>
      </c>
      <c r="DK101" s="1">
        <v>-0.28000000000000003</v>
      </c>
      <c r="DL101" s="1">
        <v>1.28</v>
      </c>
      <c r="DM101" s="1">
        <v>1.88</v>
      </c>
      <c r="DN101" s="1">
        <v>1.69</v>
      </c>
      <c r="DO101" s="1">
        <v>-4.07</v>
      </c>
      <c r="DQ101" s="1">
        <v>193402</v>
      </c>
      <c r="DR101" s="1">
        <v>-99.99</v>
      </c>
      <c r="DS101" s="1">
        <v>6.48</v>
      </c>
      <c r="DT101" s="1">
        <v>0.32</v>
      </c>
      <c r="DU101" s="1">
        <v>-2.66</v>
      </c>
      <c r="DV101" s="1">
        <v>7.75</v>
      </c>
      <c r="DW101" s="1">
        <v>2.15</v>
      </c>
      <c r="DX101" s="1">
        <v>1.58</v>
      </c>
      <c r="DY101" s="1">
        <v>-1.82</v>
      </c>
      <c r="DZ101" s="1">
        <v>-3.26</v>
      </c>
      <c r="EA101" s="1">
        <v>7.31</v>
      </c>
      <c r="EB101" s="1">
        <v>8.19</v>
      </c>
      <c r="EC101" s="1">
        <v>3.96</v>
      </c>
      <c r="ED101" s="1">
        <v>0.34</v>
      </c>
      <c r="EE101" s="1">
        <v>0.35</v>
      </c>
      <c r="EF101" s="1">
        <v>2.78</v>
      </c>
      <c r="EG101" s="1">
        <v>-2.2000000000000002</v>
      </c>
      <c r="EH101" s="1">
        <v>-1.44</v>
      </c>
      <c r="EI101" s="1">
        <v>-3.14</v>
      </c>
      <c r="EJ101" s="1">
        <v>-3.38</v>
      </c>
      <c r="EL101">
        <v>193402</v>
      </c>
      <c r="EM101">
        <v>-2.5</v>
      </c>
      <c r="EN101">
        <v>5.19</v>
      </c>
      <c r="EO101">
        <v>2.12</v>
      </c>
      <c r="EP101">
        <v>0.02</v>
      </c>
      <c r="ER101" s="1">
        <v>193408</v>
      </c>
      <c r="ES101" s="1">
        <v>2.41</v>
      </c>
      <c r="EU101" s="1">
        <v>193309</v>
      </c>
      <c r="EV101" s="1">
        <v>-0.45</v>
      </c>
      <c r="EX101" s="1">
        <v>193808</v>
      </c>
      <c r="EY101" s="1">
        <v>-3.15</v>
      </c>
      <c r="FA101" s="1">
        <v>193408</v>
      </c>
      <c r="FB101" s="1" t="str">
        <f>IF(ISERROR(VLOOKUP($FA101,MOM,LOOKUPS!C$12,0)*$FB$6+VLOOKUP($FA101,STREV,LOOKUPS!C$10,0)*$FC$6+VLOOKUP($FA101,LTREV,LOOKUPS!C$9,0)*$FD$6+VLOOKUP($FA101,CFP,LOOKUPS!C$6,0)*$FE$6+VLOOKUP($FA101,EP,LOOKUPS!C$8,0)*$FF$6+VLOOKUP($FA101,BM,LOOKUPS!C$5,0)*$FG$6+VLOOKUP($FA101,DIV,LOOKUPS!C$7,0)*$FH$6++VLOOKUP($FA101,SIZE,LOOKUPS!C$11,0)*$FI$6),"",VLOOKUP($FA101,MOM,LOOKUPS!C$12,0)*$FB$6+VLOOKUP($FA101,STREV,LOOKUPS!C$10,0)*$FC$6+VLOOKUP($FA101,LTREV,LOOKUPS!C$9,0)*$FD$6+VLOOKUP($FA101,CFP,LOOKUPS!C$6,0)*$FE$6+VLOOKUP($FA101,EP,LOOKUPS!C$8,0)*$FF$6+VLOOKUP($FA101,BM,LOOKUPS!C$5,0)*$FG$6+VLOOKUP($FA101,DIV,LOOKUPS!C$7,0)*$FH$6++VLOOKUP($FA101,SIZE,LOOKUPS!C$11,0)*$FI$6)</f>
        <v/>
      </c>
      <c r="FC101" s="1" t="str">
        <f>IF(ISERROR(VLOOKUP($FA101,MOM,LOOKUPS!D$12,0)*$FB$6+VLOOKUP($FA101,STREV,LOOKUPS!D$10,0)*$FC$6+VLOOKUP($FA101,LTREV,LOOKUPS!D$9,0)*$FD$6+VLOOKUP($FA101,CFP,LOOKUPS!D$6,0)*$FE$6+VLOOKUP($FA101,EP,LOOKUPS!D$8,0)*$FF$6+VLOOKUP($FA101,BM,LOOKUPS!D$5,0)*$FG$6+VLOOKUP($FA101,DIV,LOOKUPS!D$7,0)*$FH$6++VLOOKUP($FA101,SIZE,LOOKUPS!D$11,0)*$FI$6),"",VLOOKUP($FA101,MOM,LOOKUPS!D$12,0)*$FB$6+VLOOKUP($FA101,STREV,LOOKUPS!D$10,0)*$FC$6+VLOOKUP($FA101,LTREV,LOOKUPS!D$9,0)*$FD$6+VLOOKUP($FA101,CFP,LOOKUPS!D$6,0)*$FE$6+VLOOKUP($FA101,EP,LOOKUPS!D$8,0)*$FF$6+VLOOKUP($FA101,BM,LOOKUPS!D$5,0)*$FG$6+VLOOKUP($FA101,DIV,LOOKUPS!D$7,0)*$FH$6++VLOOKUP($FA101,SIZE,LOOKUPS!D$11,0)*$FI$6)</f>
        <v/>
      </c>
      <c r="FD101" s="1" t="str">
        <f>IF(ISERROR(VLOOKUP($FA101,MOM,LOOKUPS!E$12,0)*$FB$6+VLOOKUP($FA101,STREV,LOOKUPS!E$10,0)*$FC$6+VLOOKUP($FA101,LTREV,LOOKUPS!E$9,0)*$FD$6+VLOOKUP($FA101,CFP,LOOKUPS!E$6,0)*$FE$6+VLOOKUP($FA101,EP,LOOKUPS!E$8,0)*$FF$6+VLOOKUP($FA101,BM,LOOKUPS!E$5,0)*$FG$6+VLOOKUP($FA101,DIV,LOOKUPS!E$7,0)*$FH$6++VLOOKUP($FA101,SIZE,LOOKUPS!E$11,0)*$FI$6),"",VLOOKUP($FA101,MOM,LOOKUPS!E$12,0)*$FB$6+VLOOKUP($FA101,STREV,LOOKUPS!E$10,0)*$FC$6+VLOOKUP($FA101,LTREV,LOOKUPS!E$9,0)*$FD$6+VLOOKUP($FA101,CFP,LOOKUPS!E$6,0)*$FE$6+VLOOKUP($FA101,EP,LOOKUPS!E$8,0)*$FF$6+VLOOKUP($FA101,BM,LOOKUPS!E$5,0)*$FG$6+VLOOKUP($FA101,DIV,LOOKUPS!E$7,0)*$FH$6++VLOOKUP($FA101,SIZE,LOOKUPS!E$11,0)*$FI$6)</f>
        <v/>
      </c>
      <c r="FE101" s="1" t="str">
        <f>IF(ISERROR(VLOOKUP($FA101,MOM,LOOKUPS!F$12,0)*$FB$6+VLOOKUP($FA101,STREV,LOOKUPS!F$10,0)*$FC$6+VLOOKUP($FA101,LTREV,LOOKUPS!F$9,0)*$FD$6+VLOOKUP($FA101,CFP,LOOKUPS!F$6,0)*$FE$6+VLOOKUP($FA101,EP,LOOKUPS!F$8,0)*$FF$6+VLOOKUP($FA101,BM,LOOKUPS!F$5,0)*$FG$6+VLOOKUP($FA101,DIV,LOOKUPS!F$7,0)*$FH$6++VLOOKUP($FA101,SIZE,LOOKUPS!F$11,0)*$FI$6),"",VLOOKUP($FA101,MOM,LOOKUPS!F$12,0)*$FB$6+VLOOKUP($FA101,STREV,LOOKUPS!F$10,0)*$FC$6+VLOOKUP($FA101,LTREV,LOOKUPS!F$9,0)*$FD$6+VLOOKUP($FA101,CFP,LOOKUPS!F$6,0)*$FE$6+VLOOKUP($FA101,EP,LOOKUPS!F$8,0)*$FF$6+VLOOKUP($FA101,BM,LOOKUPS!F$5,0)*$FG$6+VLOOKUP($FA101,DIV,LOOKUPS!F$7,0)*$FH$6++VLOOKUP($FA101,SIZE,LOOKUPS!F$11,0)*$FI$6)</f>
        <v/>
      </c>
      <c r="FF101" s="1" t="str">
        <f>IF(ISERROR(VLOOKUP($FA101,MOM,LOOKUPS!G$12,0)*$FB$6+VLOOKUP($FA101,STREV,LOOKUPS!G$10,0)*$FC$6+VLOOKUP($FA101,LTREV,LOOKUPS!G$9,0)*$FD$6+VLOOKUP($FA101,CFP,LOOKUPS!G$6,0)*$FE$6+VLOOKUP($FA101,EP,LOOKUPS!G$8,0)*$FF$6+VLOOKUP($FA101,BM,LOOKUPS!G$5,0)*$FG$6+VLOOKUP($FA101,DIV,LOOKUPS!G$7,0)*$FH$6++VLOOKUP($FA101,SIZE,LOOKUPS!G$11,0)*$FI$6),"",VLOOKUP($FA101,MOM,LOOKUPS!G$12,0)*$FB$6+VLOOKUP($FA101,STREV,LOOKUPS!G$10,0)*$FC$6+VLOOKUP($FA101,LTREV,LOOKUPS!G$9,0)*$FD$6+VLOOKUP($FA101,CFP,LOOKUPS!G$6,0)*$FE$6+VLOOKUP($FA101,EP,LOOKUPS!G$8,0)*$FF$6+VLOOKUP($FA101,BM,LOOKUPS!G$5,0)*$FG$6+VLOOKUP($FA101,DIV,LOOKUPS!G$7,0)*$FH$6++VLOOKUP($FA101,SIZE,LOOKUPS!G$11,0)*$FI$6)</f>
        <v/>
      </c>
      <c r="FG101" s="1" t="str">
        <f>IF(ISERROR(VLOOKUP($FA101,MOM,LOOKUPS!H$12,0)*$FB$6+VLOOKUP($FA101,STREV,LOOKUPS!H$10,0)*$FC$6+VLOOKUP($FA101,LTREV,LOOKUPS!H$9,0)*$FD$6+VLOOKUP($FA101,CFP,LOOKUPS!H$6,0)*$FE$6+VLOOKUP($FA101,EP,LOOKUPS!H$8,0)*$FF$6+VLOOKUP($FA101,BM,LOOKUPS!H$5,0)*$FG$6+VLOOKUP($FA101,DIV,LOOKUPS!H$7,0)*$FH$6++VLOOKUP($FA101,SIZE,LOOKUPS!H$11,0)*$FI$6),"",VLOOKUP($FA101,MOM,LOOKUPS!H$12,0)*$FB$6+VLOOKUP($FA101,STREV,LOOKUPS!H$10,0)*$FC$6+VLOOKUP($FA101,LTREV,LOOKUPS!H$9,0)*$FD$6+VLOOKUP($FA101,CFP,LOOKUPS!H$6,0)*$FE$6+VLOOKUP($FA101,EP,LOOKUPS!H$8,0)*$FF$6+VLOOKUP($FA101,BM,LOOKUPS!H$5,0)*$FG$6+VLOOKUP($FA101,DIV,LOOKUPS!H$7,0)*$FH$6++VLOOKUP($FA101,SIZE,LOOKUPS!H$11,0)*$FI$6)</f>
        <v/>
      </c>
      <c r="FH101" s="1" t="str">
        <f>IF(ISERROR(VLOOKUP($FA101,MOM,LOOKUPS!I$12,0)*$FB$6+VLOOKUP($FA101,STREV,LOOKUPS!I$10,0)*$FC$6+VLOOKUP($FA101,LTREV,LOOKUPS!I$9,0)*$FD$6+VLOOKUP($FA101,CFP,LOOKUPS!I$6,0)*$FE$6+VLOOKUP($FA101,EP,LOOKUPS!I$8,0)*$FF$6+VLOOKUP($FA101,BM,LOOKUPS!I$5,0)*$FG$6+VLOOKUP($FA101,DIV,LOOKUPS!I$7,0)*$FH$6++VLOOKUP($FA101,SIZE,LOOKUPS!I$11,0)*$FI$6),"",VLOOKUP($FA101,MOM,LOOKUPS!I$12,0)*$FB$6+VLOOKUP($FA101,STREV,LOOKUPS!I$10,0)*$FC$6+VLOOKUP($FA101,LTREV,LOOKUPS!I$9,0)*$FD$6+VLOOKUP($FA101,CFP,LOOKUPS!I$6,0)*$FE$6+VLOOKUP($FA101,EP,LOOKUPS!I$8,0)*$FF$6+VLOOKUP($FA101,BM,LOOKUPS!I$5,0)*$FG$6+VLOOKUP($FA101,DIV,LOOKUPS!I$7,0)*$FH$6++VLOOKUP($FA101,SIZE,LOOKUPS!I$11,0)*$FI$6)</f>
        <v/>
      </c>
      <c r="FI101" s="1" t="str">
        <f>IF(ISERROR(VLOOKUP($FA101,MOM,LOOKUPS!J$12,0)*$FB$6+VLOOKUP($FA101,STREV,LOOKUPS!J$10,0)*$FC$6+VLOOKUP($FA101,LTREV,LOOKUPS!J$9,0)*$FD$6+VLOOKUP($FA101,CFP,LOOKUPS!J$6,0)*$FE$6+VLOOKUP($FA101,EP,LOOKUPS!J$8,0)*$FF$6+VLOOKUP($FA101,BM,LOOKUPS!J$5,0)*$FG$6+VLOOKUP($FA101,DIV,LOOKUPS!J$7,0)*$FH$6++VLOOKUP($FA101,SIZE,LOOKUPS!J$11,0)*$FI$6),"",VLOOKUP($FA101,MOM,LOOKUPS!J$12,0)*$FB$6+VLOOKUP($FA101,STREV,LOOKUPS!J$10,0)*$FC$6+VLOOKUP($FA101,LTREV,LOOKUPS!J$9,0)*$FD$6+VLOOKUP($FA101,CFP,LOOKUPS!J$6,0)*$FE$6+VLOOKUP($FA101,EP,LOOKUPS!J$8,0)*$FF$6+VLOOKUP($FA101,BM,LOOKUPS!J$5,0)*$FG$6+VLOOKUP($FA101,DIV,LOOKUPS!J$7,0)*$FH$6++VLOOKUP($FA101,SIZE,LOOKUPS!J$11,0)*$FI$6)</f>
        <v/>
      </c>
      <c r="FJ101" s="1" t="str">
        <f>IF(ISERROR(VLOOKUP($FA101,MOM,LOOKUPS!K$12,0)*$FB$6+VLOOKUP($FA101,STREV,LOOKUPS!K$10,0)*$FC$6+VLOOKUP($FA101,LTREV,LOOKUPS!K$9,0)*$FD$6+VLOOKUP($FA101,CFP,LOOKUPS!K$6,0)*$FE$6+VLOOKUP($FA101,EP,LOOKUPS!K$8,0)*$FF$6+VLOOKUP($FA101,BM,LOOKUPS!K$5,0)*$FG$6+VLOOKUP($FA101,DIV,LOOKUPS!K$7,0)*$FH$6++VLOOKUP($FA101,SIZE,LOOKUPS!K$11,0)*$FI$6),"",VLOOKUP($FA101,MOM,LOOKUPS!K$12,0)*$FB$6+VLOOKUP($FA101,STREV,LOOKUPS!K$10,0)*$FC$6+VLOOKUP($FA101,LTREV,LOOKUPS!K$9,0)*$FD$6+VLOOKUP($FA101,CFP,LOOKUPS!K$6,0)*$FE$6+VLOOKUP($FA101,EP,LOOKUPS!K$8,0)*$FF$6+VLOOKUP($FA101,BM,LOOKUPS!K$5,0)*$FG$6+VLOOKUP($FA101,DIV,LOOKUPS!K$7,0)*$FH$6++VLOOKUP($FA101,SIZE,LOOKUPS!K$11,0)*$FI$6)</f>
        <v/>
      </c>
      <c r="FK101" s="1" t="str">
        <f>IF(ISERROR(VLOOKUP($FA101,MOM,LOOKUPS!L$12,0)*$FB$6+VLOOKUP($FA101,STREV,LOOKUPS!L$10,0)*$FC$6+VLOOKUP($FA101,LTREV,LOOKUPS!L$9,0)*$FD$6+VLOOKUP($FA101,CFP,LOOKUPS!L$6,0)*$FE$6+VLOOKUP($FA101,EP,LOOKUPS!L$8,0)*$FF$6+VLOOKUP($FA101,BM,LOOKUPS!L$5,0)*$FG$6+VLOOKUP($FA101,DIV,LOOKUPS!L$7,0)*$FH$6++VLOOKUP($FA101,SIZE,LOOKUPS!L$11,0)*$FI$6),"",VLOOKUP($FA101,MOM,LOOKUPS!L$12,0)*$FB$6+VLOOKUP($FA101,STREV,LOOKUPS!L$10,0)*$FC$6+VLOOKUP($FA101,LTREV,LOOKUPS!L$9,0)*$FD$6+VLOOKUP($FA101,CFP,LOOKUPS!L$6,0)*$FE$6+VLOOKUP($FA101,EP,LOOKUPS!L$8,0)*$FF$6+VLOOKUP($FA101,BM,LOOKUPS!L$5,0)*$FG$6+VLOOKUP($FA101,DIV,LOOKUPS!L$7,0)*$FH$6++VLOOKUP($FA101,SIZE,LOOKUPS!L$11,0)*$FI$6)</f>
        <v/>
      </c>
    </row>
    <row r="102" spans="1:167" x14ac:dyDescent="0.3">
      <c r="A102" s="1">
        <v>193409</v>
      </c>
      <c r="B102" s="1">
        <v>-1.76</v>
      </c>
      <c r="C102" s="1">
        <v>-2.86</v>
      </c>
      <c r="D102" s="1">
        <v>-2.34</v>
      </c>
      <c r="E102" s="1">
        <v>-1.07</v>
      </c>
      <c r="F102" s="1">
        <v>-1.89</v>
      </c>
      <c r="G102" s="1">
        <v>-0.18</v>
      </c>
      <c r="H102" s="1">
        <v>-1.1100000000000001</v>
      </c>
      <c r="I102" s="1">
        <v>1.44</v>
      </c>
      <c r="J102" s="1">
        <v>-0.74</v>
      </c>
      <c r="K102" s="1">
        <v>-1.01</v>
      </c>
      <c r="M102" s="1">
        <v>193310</v>
      </c>
      <c r="N102" s="1">
        <v>-5.0599999999999996</v>
      </c>
      <c r="O102" s="1">
        <v>-12.9</v>
      </c>
      <c r="P102" s="1">
        <v>-13.41</v>
      </c>
      <c r="Q102" s="1">
        <v>-12.98</v>
      </c>
      <c r="R102" s="1">
        <v>-11.31</v>
      </c>
      <c r="S102" s="1">
        <v>-9.0399999999999991</v>
      </c>
      <c r="T102" s="1">
        <v>-10.44</v>
      </c>
      <c r="U102" s="1">
        <v>-12.17</v>
      </c>
      <c r="V102" s="1">
        <v>-10.36</v>
      </c>
      <c r="W102" s="1">
        <v>-10.64</v>
      </c>
      <c r="Y102" s="1">
        <v>193809</v>
      </c>
      <c r="Z102" s="1">
        <v>-1.33</v>
      </c>
      <c r="AA102" s="1">
        <v>-1.47</v>
      </c>
      <c r="AB102" s="1">
        <v>-2.19</v>
      </c>
      <c r="AC102" s="1">
        <v>-1.74</v>
      </c>
      <c r="AD102" s="1">
        <v>-1.2</v>
      </c>
      <c r="AE102" s="1">
        <v>-1.18</v>
      </c>
      <c r="AF102" s="1">
        <v>-0.9</v>
      </c>
      <c r="AG102" s="1">
        <v>-0.36</v>
      </c>
      <c r="AH102" s="1">
        <v>-1.73</v>
      </c>
      <c r="AI102" s="1">
        <v>-1.44</v>
      </c>
      <c r="AK102">
        <v>195903</v>
      </c>
      <c r="AL102">
        <v>7.92</v>
      </c>
      <c r="AM102">
        <v>1.18</v>
      </c>
      <c r="AN102">
        <v>0.62</v>
      </c>
      <c r="AO102">
        <v>2.95</v>
      </c>
      <c r="AP102">
        <v>1</v>
      </c>
      <c r="AQ102">
        <v>1.37</v>
      </c>
      <c r="AR102">
        <v>0.57999999999999996</v>
      </c>
      <c r="AS102">
        <v>1.51</v>
      </c>
      <c r="AT102">
        <v>2.98</v>
      </c>
      <c r="AU102">
        <v>1.47</v>
      </c>
      <c r="AV102">
        <v>0.52</v>
      </c>
      <c r="AW102">
        <v>1.56</v>
      </c>
      <c r="AX102">
        <v>1.18</v>
      </c>
      <c r="AY102">
        <v>0.14000000000000001</v>
      </c>
      <c r="AZ102">
        <v>1.03</v>
      </c>
      <c r="BA102">
        <v>0.13</v>
      </c>
      <c r="BB102">
        <v>2.9</v>
      </c>
      <c r="BC102">
        <v>1.58</v>
      </c>
      <c r="BD102">
        <v>4.3899999999999997</v>
      </c>
      <c r="BF102" s="1">
        <v>195903</v>
      </c>
      <c r="BG102" s="1">
        <v>0.61</v>
      </c>
      <c r="BH102" s="1">
        <v>1.64</v>
      </c>
      <c r="BI102" s="1">
        <v>1.0900000000000001</v>
      </c>
      <c r="BJ102" s="1">
        <v>1.81</v>
      </c>
      <c r="BK102" s="1">
        <v>1.7</v>
      </c>
      <c r="BL102" s="1">
        <v>0.78</v>
      </c>
      <c r="BM102" s="1">
        <v>1.8</v>
      </c>
      <c r="BN102" s="1">
        <v>0.45</v>
      </c>
      <c r="BO102" s="1">
        <v>2.64</v>
      </c>
      <c r="BP102" s="1">
        <v>1.74</v>
      </c>
      <c r="BQ102" s="1">
        <v>1.66</v>
      </c>
      <c r="BR102" s="1">
        <v>1.52</v>
      </c>
      <c r="BS102" s="1">
        <v>0.01</v>
      </c>
      <c r="BT102" s="1">
        <v>1.54</v>
      </c>
      <c r="BU102" s="1">
        <v>2.06</v>
      </c>
      <c r="BV102" s="1">
        <v>0.73</v>
      </c>
      <c r="BW102" s="1">
        <v>0.18</v>
      </c>
      <c r="BX102" s="1">
        <v>1.46</v>
      </c>
      <c r="BY102" s="1">
        <v>3.8</v>
      </c>
      <c r="CA102" s="1">
        <v>193403</v>
      </c>
      <c r="CB102" s="1">
        <v>16.43</v>
      </c>
      <c r="CC102" s="1">
        <v>1.1100000000000001</v>
      </c>
      <c r="CD102" s="1">
        <v>1.1000000000000001</v>
      </c>
      <c r="CE102" s="1">
        <v>-1.06</v>
      </c>
      <c r="CF102" s="1">
        <v>1.73</v>
      </c>
      <c r="CG102" s="1">
        <v>1.17</v>
      </c>
      <c r="CH102" s="1">
        <v>0.31</v>
      </c>
      <c r="CI102" s="1">
        <v>0.19</v>
      </c>
      <c r="CJ102" s="1">
        <v>-1.1499999999999999</v>
      </c>
      <c r="CK102" s="1">
        <v>2.61</v>
      </c>
      <c r="CL102" s="1">
        <v>0.86</v>
      </c>
      <c r="CM102" s="1">
        <v>-0.14000000000000001</v>
      </c>
      <c r="CN102" s="1">
        <v>2.4900000000000002</v>
      </c>
      <c r="CO102" s="1">
        <v>0.44</v>
      </c>
      <c r="CP102" s="1">
        <v>0.18</v>
      </c>
      <c r="CQ102" s="1">
        <v>1.29</v>
      </c>
      <c r="CR102" s="1">
        <v>-0.89</v>
      </c>
      <c r="CS102" s="1">
        <v>-3.38</v>
      </c>
      <c r="CT102" s="1">
        <v>1.1599999999999999</v>
      </c>
      <c r="CV102" s="1">
        <v>193503</v>
      </c>
      <c r="CW102" s="1">
        <v>-9.7100000000000009</v>
      </c>
      <c r="CX102" s="1">
        <v>-4.78</v>
      </c>
      <c r="CY102" s="1">
        <v>-4.2</v>
      </c>
      <c r="CZ102" s="1">
        <v>-1.92</v>
      </c>
      <c r="DA102" s="1">
        <v>-5.07</v>
      </c>
      <c r="DB102" s="1">
        <v>-4.95</v>
      </c>
      <c r="DC102" s="1">
        <v>-3.81</v>
      </c>
      <c r="DD102" s="1">
        <v>-4.1500000000000004</v>
      </c>
      <c r="DE102" s="1">
        <v>-0.41</v>
      </c>
      <c r="DF102" s="1">
        <v>-3.1</v>
      </c>
      <c r="DG102" s="1">
        <v>-7.12</v>
      </c>
      <c r="DH102" s="1">
        <v>-4.2</v>
      </c>
      <c r="DI102" s="1">
        <v>-5.73</v>
      </c>
      <c r="DJ102" s="1">
        <v>-4.68</v>
      </c>
      <c r="DK102" s="1">
        <v>-2.94</v>
      </c>
      <c r="DL102" s="1">
        <v>-3.44</v>
      </c>
      <c r="DM102" s="1">
        <v>-4.8099999999999996</v>
      </c>
      <c r="DN102" s="1">
        <v>-4.5599999999999996</v>
      </c>
      <c r="DO102" s="1">
        <v>3.42</v>
      </c>
      <c r="DQ102" s="1">
        <v>193403</v>
      </c>
      <c r="DR102" s="1">
        <v>-99.99</v>
      </c>
      <c r="DS102" s="1">
        <v>1.25</v>
      </c>
      <c r="DT102" s="1">
        <v>0.34</v>
      </c>
      <c r="DU102" s="1">
        <v>0.36</v>
      </c>
      <c r="DV102" s="1">
        <v>0.65</v>
      </c>
      <c r="DW102" s="1">
        <v>1.49</v>
      </c>
      <c r="DX102" s="1">
        <v>0.2</v>
      </c>
      <c r="DY102" s="1">
        <v>0.64</v>
      </c>
      <c r="DZ102" s="1">
        <v>0.11</v>
      </c>
      <c r="EA102" s="1">
        <v>2.69</v>
      </c>
      <c r="EB102" s="1">
        <v>-1.35</v>
      </c>
      <c r="EC102" s="1">
        <v>2.4500000000000002</v>
      </c>
      <c r="ED102" s="1">
        <v>0.53</v>
      </c>
      <c r="EE102" s="1">
        <v>1.51</v>
      </c>
      <c r="EF102" s="1">
        <v>-1.0900000000000001</v>
      </c>
      <c r="EG102" s="1">
        <v>0.41</v>
      </c>
      <c r="EH102" s="1">
        <v>0.88</v>
      </c>
      <c r="EI102" s="1">
        <v>0.6</v>
      </c>
      <c r="EJ102" s="1">
        <v>-0.39</v>
      </c>
      <c r="EL102">
        <v>193403</v>
      </c>
      <c r="EM102">
        <v>0.09</v>
      </c>
      <c r="EN102">
        <v>2.5099999999999998</v>
      </c>
      <c r="EO102">
        <v>-2.73</v>
      </c>
      <c r="EP102">
        <v>0.02</v>
      </c>
      <c r="ER102" s="1">
        <v>193409</v>
      </c>
      <c r="ES102" s="1">
        <v>0.03</v>
      </c>
      <c r="EU102" s="1">
        <v>193310</v>
      </c>
      <c r="EV102" s="1">
        <v>-1.18</v>
      </c>
      <c r="EX102" s="1">
        <v>193809</v>
      </c>
      <c r="EY102" s="1">
        <v>-0.56000000000000005</v>
      </c>
      <c r="FA102" s="1">
        <v>193409</v>
      </c>
      <c r="FB102" s="1" t="str">
        <f>IF(ISERROR(VLOOKUP($FA102,MOM,LOOKUPS!C$12,0)*$FB$6+VLOOKUP($FA102,STREV,LOOKUPS!C$10,0)*$FC$6+VLOOKUP($FA102,LTREV,LOOKUPS!C$9,0)*$FD$6+VLOOKUP($FA102,CFP,LOOKUPS!C$6,0)*$FE$6+VLOOKUP($FA102,EP,LOOKUPS!C$8,0)*$FF$6+VLOOKUP($FA102,BM,LOOKUPS!C$5,0)*$FG$6+VLOOKUP($FA102,DIV,LOOKUPS!C$7,0)*$FH$6++VLOOKUP($FA102,SIZE,LOOKUPS!C$11,0)*$FI$6),"",VLOOKUP($FA102,MOM,LOOKUPS!C$12,0)*$FB$6+VLOOKUP($FA102,STREV,LOOKUPS!C$10,0)*$FC$6+VLOOKUP($FA102,LTREV,LOOKUPS!C$9,0)*$FD$6+VLOOKUP($FA102,CFP,LOOKUPS!C$6,0)*$FE$6+VLOOKUP($FA102,EP,LOOKUPS!C$8,0)*$FF$6+VLOOKUP($FA102,BM,LOOKUPS!C$5,0)*$FG$6+VLOOKUP($FA102,DIV,LOOKUPS!C$7,0)*$FH$6++VLOOKUP($FA102,SIZE,LOOKUPS!C$11,0)*$FI$6)</f>
        <v/>
      </c>
      <c r="FC102" s="1" t="str">
        <f>IF(ISERROR(VLOOKUP($FA102,MOM,LOOKUPS!D$12,0)*$FB$6+VLOOKUP($FA102,STREV,LOOKUPS!D$10,0)*$FC$6+VLOOKUP($FA102,LTREV,LOOKUPS!D$9,0)*$FD$6+VLOOKUP($FA102,CFP,LOOKUPS!D$6,0)*$FE$6+VLOOKUP($FA102,EP,LOOKUPS!D$8,0)*$FF$6+VLOOKUP($FA102,BM,LOOKUPS!D$5,0)*$FG$6+VLOOKUP($FA102,DIV,LOOKUPS!D$7,0)*$FH$6++VLOOKUP($FA102,SIZE,LOOKUPS!D$11,0)*$FI$6),"",VLOOKUP($FA102,MOM,LOOKUPS!D$12,0)*$FB$6+VLOOKUP($FA102,STREV,LOOKUPS!D$10,0)*$FC$6+VLOOKUP($FA102,LTREV,LOOKUPS!D$9,0)*$FD$6+VLOOKUP($FA102,CFP,LOOKUPS!D$6,0)*$FE$6+VLOOKUP($FA102,EP,LOOKUPS!D$8,0)*$FF$6+VLOOKUP($FA102,BM,LOOKUPS!D$5,0)*$FG$6+VLOOKUP($FA102,DIV,LOOKUPS!D$7,0)*$FH$6++VLOOKUP($FA102,SIZE,LOOKUPS!D$11,0)*$FI$6)</f>
        <v/>
      </c>
      <c r="FD102" s="1" t="str">
        <f>IF(ISERROR(VLOOKUP($FA102,MOM,LOOKUPS!E$12,0)*$FB$6+VLOOKUP($FA102,STREV,LOOKUPS!E$10,0)*$FC$6+VLOOKUP($FA102,LTREV,LOOKUPS!E$9,0)*$FD$6+VLOOKUP($FA102,CFP,LOOKUPS!E$6,0)*$FE$6+VLOOKUP($FA102,EP,LOOKUPS!E$8,0)*$FF$6+VLOOKUP($FA102,BM,LOOKUPS!E$5,0)*$FG$6+VLOOKUP($FA102,DIV,LOOKUPS!E$7,0)*$FH$6++VLOOKUP($FA102,SIZE,LOOKUPS!E$11,0)*$FI$6),"",VLOOKUP($FA102,MOM,LOOKUPS!E$12,0)*$FB$6+VLOOKUP($FA102,STREV,LOOKUPS!E$10,0)*$FC$6+VLOOKUP($FA102,LTREV,LOOKUPS!E$9,0)*$FD$6+VLOOKUP($FA102,CFP,LOOKUPS!E$6,0)*$FE$6+VLOOKUP($FA102,EP,LOOKUPS!E$8,0)*$FF$6+VLOOKUP($FA102,BM,LOOKUPS!E$5,0)*$FG$6+VLOOKUP($FA102,DIV,LOOKUPS!E$7,0)*$FH$6++VLOOKUP($FA102,SIZE,LOOKUPS!E$11,0)*$FI$6)</f>
        <v/>
      </c>
      <c r="FE102" s="1" t="str">
        <f>IF(ISERROR(VLOOKUP($FA102,MOM,LOOKUPS!F$12,0)*$FB$6+VLOOKUP($FA102,STREV,LOOKUPS!F$10,0)*$FC$6+VLOOKUP($FA102,LTREV,LOOKUPS!F$9,0)*$FD$6+VLOOKUP($FA102,CFP,LOOKUPS!F$6,0)*$FE$6+VLOOKUP($FA102,EP,LOOKUPS!F$8,0)*$FF$6+VLOOKUP($FA102,BM,LOOKUPS!F$5,0)*$FG$6+VLOOKUP($FA102,DIV,LOOKUPS!F$7,0)*$FH$6++VLOOKUP($FA102,SIZE,LOOKUPS!F$11,0)*$FI$6),"",VLOOKUP($FA102,MOM,LOOKUPS!F$12,0)*$FB$6+VLOOKUP($FA102,STREV,LOOKUPS!F$10,0)*$FC$6+VLOOKUP($FA102,LTREV,LOOKUPS!F$9,0)*$FD$6+VLOOKUP($FA102,CFP,LOOKUPS!F$6,0)*$FE$6+VLOOKUP($FA102,EP,LOOKUPS!F$8,0)*$FF$6+VLOOKUP($FA102,BM,LOOKUPS!F$5,0)*$FG$6+VLOOKUP($FA102,DIV,LOOKUPS!F$7,0)*$FH$6++VLOOKUP($FA102,SIZE,LOOKUPS!F$11,0)*$FI$6)</f>
        <v/>
      </c>
      <c r="FF102" s="1" t="str">
        <f>IF(ISERROR(VLOOKUP($FA102,MOM,LOOKUPS!G$12,0)*$FB$6+VLOOKUP($FA102,STREV,LOOKUPS!G$10,0)*$FC$6+VLOOKUP($FA102,LTREV,LOOKUPS!G$9,0)*$FD$6+VLOOKUP($FA102,CFP,LOOKUPS!G$6,0)*$FE$6+VLOOKUP($FA102,EP,LOOKUPS!G$8,0)*$FF$6+VLOOKUP($FA102,BM,LOOKUPS!G$5,0)*$FG$6+VLOOKUP($FA102,DIV,LOOKUPS!G$7,0)*$FH$6++VLOOKUP($FA102,SIZE,LOOKUPS!G$11,0)*$FI$6),"",VLOOKUP($FA102,MOM,LOOKUPS!G$12,0)*$FB$6+VLOOKUP($FA102,STREV,LOOKUPS!G$10,0)*$FC$6+VLOOKUP($FA102,LTREV,LOOKUPS!G$9,0)*$FD$6+VLOOKUP($FA102,CFP,LOOKUPS!G$6,0)*$FE$6+VLOOKUP($FA102,EP,LOOKUPS!G$8,0)*$FF$6+VLOOKUP($FA102,BM,LOOKUPS!G$5,0)*$FG$6+VLOOKUP($FA102,DIV,LOOKUPS!G$7,0)*$FH$6++VLOOKUP($FA102,SIZE,LOOKUPS!G$11,0)*$FI$6)</f>
        <v/>
      </c>
      <c r="FG102" s="1" t="str">
        <f>IF(ISERROR(VLOOKUP($FA102,MOM,LOOKUPS!H$12,0)*$FB$6+VLOOKUP($FA102,STREV,LOOKUPS!H$10,0)*$FC$6+VLOOKUP($FA102,LTREV,LOOKUPS!H$9,0)*$FD$6+VLOOKUP($FA102,CFP,LOOKUPS!H$6,0)*$FE$6+VLOOKUP($FA102,EP,LOOKUPS!H$8,0)*$FF$6+VLOOKUP($FA102,BM,LOOKUPS!H$5,0)*$FG$6+VLOOKUP($FA102,DIV,LOOKUPS!H$7,0)*$FH$6++VLOOKUP($FA102,SIZE,LOOKUPS!H$11,0)*$FI$6),"",VLOOKUP($FA102,MOM,LOOKUPS!H$12,0)*$FB$6+VLOOKUP($FA102,STREV,LOOKUPS!H$10,0)*$FC$6+VLOOKUP($FA102,LTREV,LOOKUPS!H$9,0)*$FD$6+VLOOKUP($FA102,CFP,LOOKUPS!H$6,0)*$FE$6+VLOOKUP($FA102,EP,LOOKUPS!H$8,0)*$FF$6+VLOOKUP($FA102,BM,LOOKUPS!H$5,0)*$FG$6+VLOOKUP($FA102,DIV,LOOKUPS!H$7,0)*$FH$6++VLOOKUP($FA102,SIZE,LOOKUPS!H$11,0)*$FI$6)</f>
        <v/>
      </c>
      <c r="FH102" s="1" t="str">
        <f>IF(ISERROR(VLOOKUP($FA102,MOM,LOOKUPS!I$12,0)*$FB$6+VLOOKUP($FA102,STREV,LOOKUPS!I$10,0)*$FC$6+VLOOKUP($FA102,LTREV,LOOKUPS!I$9,0)*$FD$6+VLOOKUP($FA102,CFP,LOOKUPS!I$6,0)*$FE$6+VLOOKUP($FA102,EP,LOOKUPS!I$8,0)*$FF$6+VLOOKUP($FA102,BM,LOOKUPS!I$5,0)*$FG$6+VLOOKUP($FA102,DIV,LOOKUPS!I$7,0)*$FH$6++VLOOKUP($FA102,SIZE,LOOKUPS!I$11,0)*$FI$6),"",VLOOKUP($FA102,MOM,LOOKUPS!I$12,0)*$FB$6+VLOOKUP($FA102,STREV,LOOKUPS!I$10,0)*$FC$6+VLOOKUP($FA102,LTREV,LOOKUPS!I$9,0)*$FD$6+VLOOKUP($FA102,CFP,LOOKUPS!I$6,0)*$FE$6+VLOOKUP($FA102,EP,LOOKUPS!I$8,0)*$FF$6+VLOOKUP($FA102,BM,LOOKUPS!I$5,0)*$FG$6+VLOOKUP($FA102,DIV,LOOKUPS!I$7,0)*$FH$6++VLOOKUP($FA102,SIZE,LOOKUPS!I$11,0)*$FI$6)</f>
        <v/>
      </c>
      <c r="FI102" s="1" t="str">
        <f>IF(ISERROR(VLOOKUP($FA102,MOM,LOOKUPS!J$12,0)*$FB$6+VLOOKUP($FA102,STREV,LOOKUPS!J$10,0)*$FC$6+VLOOKUP($FA102,LTREV,LOOKUPS!J$9,0)*$FD$6+VLOOKUP($FA102,CFP,LOOKUPS!J$6,0)*$FE$6+VLOOKUP($FA102,EP,LOOKUPS!J$8,0)*$FF$6+VLOOKUP($FA102,BM,LOOKUPS!J$5,0)*$FG$6+VLOOKUP($FA102,DIV,LOOKUPS!J$7,0)*$FH$6++VLOOKUP($FA102,SIZE,LOOKUPS!J$11,0)*$FI$6),"",VLOOKUP($FA102,MOM,LOOKUPS!J$12,0)*$FB$6+VLOOKUP($FA102,STREV,LOOKUPS!J$10,0)*$FC$6+VLOOKUP($FA102,LTREV,LOOKUPS!J$9,0)*$FD$6+VLOOKUP($FA102,CFP,LOOKUPS!J$6,0)*$FE$6+VLOOKUP($FA102,EP,LOOKUPS!J$8,0)*$FF$6+VLOOKUP($FA102,BM,LOOKUPS!J$5,0)*$FG$6+VLOOKUP($FA102,DIV,LOOKUPS!J$7,0)*$FH$6++VLOOKUP($FA102,SIZE,LOOKUPS!J$11,0)*$FI$6)</f>
        <v/>
      </c>
      <c r="FJ102" s="1" t="str">
        <f>IF(ISERROR(VLOOKUP($FA102,MOM,LOOKUPS!K$12,0)*$FB$6+VLOOKUP($FA102,STREV,LOOKUPS!K$10,0)*$FC$6+VLOOKUP($FA102,LTREV,LOOKUPS!K$9,0)*$FD$6+VLOOKUP($FA102,CFP,LOOKUPS!K$6,0)*$FE$6+VLOOKUP($FA102,EP,LOOKUPS!K$8,0)*$FF$6+VLOOKUP($FA102,BM,LOOKUPS!K$5,0)*$FG$6+VLOOKUP($FA102,DIV,LOOKUPS!K$7,0)*$FH$6++VLOOKUP($FA102,SIZE,LOOKUPS!K$11,0)*$FI$6),"",VLOOKUP($FA102,MOM,LOOKUPS!K$12,0)*$FB$6+VLOOKUP($FA102,STREV,LOOKUPS!K$10,0)*$FC$6+VLOOKUP($FA102,LTREV,LOOKUPS!K$9,0)*$FD$6+VLOOKUP($FA102,CFP,LOOKUPS!K$6,0)*$FE$6+VLOOKUP($FA102,EP,LOOKUPS!K$8,0)*$FF$6+VLOOKUP($FA102,BM,LOOKUPS!K$5,0)*$FG$6+VLOOKUP($FA102,DIV,LOOKUPS!K$7,0)*$FH$6++VLOOKUP($FA102,SIZE,LOOKUPS!K$11,0)*$FI$6)</f>
        <v/>
      </c>
      <c r="FK102" s="1" t="str">
        <f>IF(ISERROR(VLOOKUP($FA102,MOM,LOOKUPS!L$12,0)*$FB$6+VLOOKUP($FA102,STREV,LOOKUPS!L$10,0)*$FC$6+VLOOKUP($FA102,LTREV,LOOKUPS!L$9,0)*$FD$6+VLOOKUP($FA102,CFP,LOOKUPS!L$6,0)*$FE$6+VLOOKUP($FA102,EP,LOOKUPS!L$8,0)*$FF$6+VLOOKUP($FA102,BM,LOOKUPS!L$5,0)*$FG$6+VLOOKUP($FA102,DIV,LOOKUPS!L$7,0)*$FH$6++VLOOKUP($FA102,SIZE,LOOKUPS!L$11,0)*$FI$6),"",VLOOKUP($FA102,MOM,LOOKUPS!L$12,0)*$FB$6+VLOOKUP($FA102,STREV,LOOKUPS!L$10,0)*$FC$6+VLOOKUP($FA102,LTREV,LOOKUPS!L$9,0)*$FD$6+VLOOKUP($FA102,CFP,LOOKUPS!L$6,0)*$FE$6+VLOOKUP($FA102,EP,LOOKUPS!L$8,0)*$FF$6+VLOOKUP($FA102,BM,LOOKUPS!L$5,0)*$FG$6+VLOOKUP($FA102,DIV,LOOKUPS!L$7,0)*$FH$6++VLOOKUP($FA102,SIZE,LOOKUPS!L$11,0)*$FI$6)</f>
        <v/>
      </c>
    </row>
    <row r="103" spans="1:167" x14ac:dyDescent="0.3">
      <c r="A103" s="1">
        <v>193410</v>
      </c>
      <c r="B103" s="1">
        <v>-5.85</v>
      </c>
      <c r="C103" s="1">
        <v>-6.44</v>
      </c>
      <c r="D103" s="1">
        <v>-5.69</v>
      </c>
      <c r="E103" s="1">
        <v>-3.32</v>
      </c>
      <c r="F103" s="1">
        <v>-3.64</v>
      </c>
      <c r="G103" s="1">
        <v>-0.63</v>
      </c>
      <c r="H103" s="1">
        <v>-0.59</v>
      </c>
      <c r="I103" s="1">
        <v>3.03</v>
      </c>
      <c r="J103" s="1">
        <v>1.98</v>
      </c>
      <c r="K103" s="1">
        <v>1.95</v>
      </c>
      <c r="M103" s="1">
        <v>193311</v>
      </c>
      <c r="N103" s="1">
        <v>9.3800000000000008</v>
      </c>
      <c r="O103" s="1">
        <v>11.56</v>
      </c>
      <c r="P103" s="1">
        <v>6.59</v>
      </c>
      <c r="Q103" s="1">
        <v>8.09</v>
      </c>
      <c r="R103" s="1">
        <v>9.6999999999999993</v>
      </c>
      <c r="S103" s="1">
        <v>8.6</v>
      </c>
      <c r="T103" s="1">
        <v>4.45</v>
      </c>
      <c r="U103" s="1">
        <v>3.99</v>
      </c>
      <c r="V103" s="1">
        <v>2.16</v>
      </c>
      <c r="W103" s="1">
        <v>0.94</v>
      </c>
      <c r="Y103" s="1">
        <v>193810</v>
      </c>
      <c r="Z103" s="1">
        <v>21.19</v>
      </c>
      <c r="AA103" s="1">
        <v>21.61</v>
      </c>
      <c r="AB103" s="1">
        <v>16.09</v>
      </c>
      <c r="AC103" s="1">
        <v>11.32</v>
      </c>
      <c r="AD103" s="1">
        <v>14.95</v>
      </c>
      <c r="AE103" s="1">
        <v>11.45</v>
      </c>
      <c r="AF103" s="1">
        <v>13.2</v>
      </c>
      <c r="AG103" s="1">
        <v>10.06</v>
      </c>
      <c r="AH103" s="1">
        <v>12.63</v>
      </c>
      <c r="AI103" s="1">
        <v>12.89</v>
      </c>
      <c r="AK103">
        <v>195904</v>
      </c>
      <c r="AL103">
        <v>1.49</v>
      </c>
      <c r="AM103">
        <v>3.58</v>
      </c>
      <c r="AN103">
        <v>2.68</v>
      </c>
      <c r="AO103">
        <v>2.95</v>
      </c>
      <c r="AP103">
        <v>4.3600000000000003</v>
      </c>
      <c r="AQ103">
        <v>2.39</v>
      </c>
      <c r="AR103">
        <v>2.73</v>
      </c>
      <c r="AS103">
        <v>3.29</v>
      </c>
      <c r="AT103">
        <v>2.38</v>
      </c>
      <c r="AU103">
        <v>5.96</v>
      </c>
      <c r="AV103">
        <v>2.76</v>
      </c>
      <c r="AW103">
        <v>2.02</v>
      </c>
      <c r="AX103">
        <v>2.75</v>
      </c>
      <c r="AY103">
        <v>1.33</v>
      </c>
      <c r="AZ103">
        <v>4.16</v>
      </c>
      <c r="BA103">
        <v>2.5</v>
      </c>
      <c r="BB103">
        <v>4.08</v>
      </c>
      <c r="BC103">
        <v>0.93</v>
      </c>
      <c r="BD103">
        <v>3.83</v>
      </c>
      <c r="BF103" s="1">
        <v>195904</v>
      </c>
      <c r="BG103" s="1">
        <v>2.08</v>
      </c>
      <c r="BH103" s="1">
        <v>2.54</v>
      </c>
      <c r="BI103" s="1">
        <v>2.7</v>
      </c>
      <c r="BJ103" s="1">
        <v>4.2</v>
      </c>
      <c r="BK103" s="1">
        <v>3.24</v>
      </c>
      <c r="BL103" s="1">
        <v>1.58</v>
      </c>
      <c r="BM103" s="1">
        <v>3.59</v>
      </c>
      <c r="BN103" s="1">
        <v>3.34</v>
      </c>
      <c r="BO103" s="1">
        <v>3.74</v>
      </c>
      <c r="BP103" s="1">
        <v>4.88</v>
      </c>
      <c r="BQ103" s="1">
        <v>1.57</v>
      </c>
      <c r="BR103" s="1">
        <v>1.1499999999999999</v>
      </c>
      <c r="BS103" s="1">
        <v>2.02</v>
      </c>
      <c r="BT103" s="1">
        <v>3.41</v>
      </c>
      <c r="BU103" s="1">
        <v>3.77</v>
      </c>
      <c r="BV103" s="1">
        <v>1.57</v>
      </c>
      <c r="BW103" s="1">
        <v>5.09</v>
      </c>
      <c r="BX103" s="1">
        <v>4.1100000000000003</v>
      </c>
      <c r="BY103" s="1">
        <v>3.38</v>
      </c>
      <c r="CA103" s="1">
        <v>193404</v>
      </c>
      <c r="CB103" s="1">
        <v>2.4900000000000002</v>
      </c>
      <c r="CC103" s="1">
        <v>-0.01</v>
      </c>
      <c r="CD103" s="1">
        <v>-0.38</v>
      </c>
      <c r="CE103" s="1">
        <v>0.01</v>
      </c>
      <c r="CF103" s="1">
        <v>0.1</v>
      </c>
      <c r="CG103" s="1">
        <v>-0.43</v>
      </c>
      <c r="CH103" s="1">
        <v>-0.59</v>
      </c>
      <c r="CI103" s="1">
        <v>0.63</v>
      </c>
      <c r="CJ103" s="1">
        <v>-0.46</v>
      </c>
      <c r="CK103" s="1">
        <v>1.19</v>
      </c>
      <c r="CL103" s="1">
        <v>-0.97</v>
      </c>
      <c r="CM103" s="1">
        <v>-0.24</v>
      </c>
      <c r="CN103" s="1">
        <v>-0.63</v>
      </c>
      <c r="CO103" s="1">
        <v>-1.65</v>
      </c>
      <c r="CP103" s="1">
        <v>0.51</v>
      </c>
      <c r="CQ103" s="1">
        <v>0.3</v>
      </c>
      <c r="CR103" s="1">
        <v>0.96</v>
      </c>
      <c r="CS103" s="1">
        <v>-0.23</v>
      </c>
      <c r="CT103" s="1">
        <v>-0.7</v>
      </c>
      <c r="CV103" s="1">
        <v>193504</v>
      </c>
      <c r="CW103" s="1">
        <v>11.58</v>
      </c>
      <c r="CX103" s="1">
        <v>8.64</v>
      </c>
      <c r="CY103" s="1">
        <v>6.41</v>
      </c>
      <c r="CZ103" s="1">
        <v>6.63</v>
      </c>
      <c r="DA103" s="1">
        <v>8.48</v>
      </c>
      <c r="DB103" s="1">
        <v>7.76</v>
      </c>
      <c r="DC103" s="1">
        <v>7.2</v>
      </c>
      <c r="DD103" s="1">
        <v>4.29</v>
      </c>
      <c r="DE103" s="1">
        <v>7.98</v>
      </c>
      <c r="DF103" s="1">
        <v>10.1</v>
      </c>
      <c r="DG103" s="1">
        <v>6.79</v>
      </c>
      <c r="DH103" s="1">
        <v>8.9499999999999993</v>
      </c>
      <c r="DI103" s="1">
        <v>6.53</v>
      </c>
      <c r="DJ103" s="1">
        <v>6.64</v>
      </c>
      <c r="DK103" s="1">
        <v>7.75</v>
      </c>
      <c r="DL103" s="1">
        <v>4.57</v>
      </c>
      <c r="DM103" s="1">
        <v>4.03</v>
      </c>
      <c r="DN103" s="1">
        <v>5.45</v>
      </c>
      <c r="DO103" s="1">
        <v>10.31</v>
      </c>
      <c r="DQ103" s="1">
        <v>193404</v>
      </c>
      <c r="DR103" s="1">
        <v>-99.99</v>
      </c>
      <c r="DS103" s="1">
        <v>2.48</v>
      </c>
      <c r="DT103" s="1">
        <v>-1.25</v>
      </c>
      <c r="DU103" s="1">
        <v>-1.24</v>
      </c>
      <c r="DV103" s="1">
        <v>3.14</v>
      </c>
      <c r="DW103" s="1">
        <v>0.52</v>
      </c>
      <c r="DX103" s="1">
        <v>-1.26</v>
      </c>
      <c r="DY103" s="1">
        <v>-1.63</v>
      </c>
      <c r="DZ103" s="1">
        <v>-1.4</v>
      </c>
      <c r="EA103" s="1">
        <v>4.0999999999999996</v>
      </c>
      <c r="EB103" s="1">
        <v>2.2000000000000002</v>
      </c>
      <c r="EC103" s="1">
        <v>1.1499999999999999</v>
      </c>
      <c r="ED103" s="1">
        <v>-0.1</v>
      </c>
      <c r="EE103" s="1">
        <v>-1.55</v>
      </c>
      <c r="EF103" s="1">
        <v>-0.98</v>
      </c>
      <c r="EG103" s="1">
        <v>-2.35</v>
      </c>
      <c r="EH103" s="1">
        <v>-0.91</v>
      </c>
      <c r="EI103" s="1">
        <v>-1.04</v>
      </c>
      <c r="EJ103" s="1">
        <v>-1.76</v>
      </c>
      <c r="EL103">
        <v>193404</v>
      </c>
      <c r="EM103">
        <v>-1.79</v>
      </c>
      <c r="EN103">
        <v>2.8</v>
      </c>
      <c r="EO103">
        <v>-3.75</v>
      </c>
      <c r="EP103">
        <v>0.01</v>
      </c>
      <c r="ER103" s="1">
        <v>193410</v>
      </c>
      <c r="ES103" s="1">
        <v>7.04</v>
      </c>
      <c r="EU103" s="1">
        <v>193311</v>
      </c>
      <c r="EV103" s="1">
        <v>5.97</v>
      </c>
      <c r="EX103" s="1">
        <v>193810</v>
      </c>
      <c r="EY103" s="1">
        <v>5.56</v>
      </c>
      <c r="FA103" s="1">
        <v>193410</v>
      </c>
      <c r="FB103" s="1" t="str">
        <f>IF(ISERROR(VLOOKUP($FA103,MOM,LOOKUPS!C$12,0)*$FB$6+VLOOKUP($FA103,STREV,LOOKUPS!C$10,0)*$FC$6+VLOOKUP($FA103,LTREV,LOOKUPS!C$9,0)*$FD$6+VLOOKUP($FA103,CFP,LOOKUPS!C$6,0)*$FE$6+VLOOKUP($FA103,EP,LOOKUPS!C$8,0)*$FF$6+VLOOKUP($FA103,BM,LOOKUPS!C$5,0)*$FG$6+VLOOKUP($FA103,DIV,LOOKUPS!C$7,0)*$FH$6++VLOOKUP($FA103,SIZE,LOOKUPS!C$11,0)*$FI$6),"",VLOOKUP($FA103,MOM,LOOKUPS!C$12,0)*$FB$6+VLOOKUP($FA103,STREV,LOOKUPS!C$10,0)*$FC$6+VLOOKUP($FA103,LTREV,LOOKUPS!C$9,0)*$FD$6+VLOOKUP($FA103,CFP,LOOKUPS!C$6,0)*$FE$6+VLOOKUP($FA103,EP,LOOKUPS!C$8,0)*$FF$6+VLOOKUP($FA103,BM,LOOKUPS!C$5,0)*$FG$6+VLOOKUP($FA103,DIV,LOOKUPS!C$7,0)*$FH$6++VLOOKUP($FA103,SIZE,LOOKUPS!C$11,0)*$FI$6)</f>
        <v/>
      </c>
      <c r="FC103" s="1" t="str">
        <f>IF(ISERROR(VLOOKUP($FA103,MOM,LOOKUPS!D$12,0)*$FB$6+VLOOKUP($FA103,STREV,LOOKUPS!D$10,0)*$FC$6+VLOOKUP($FA103,LTREV,LOOKUPS!D$9,0)*$FD$6+VLOOKUP($FA103,CFP,LOOKUPS!D$6,0)*$FE$6+VLOOKUP($FA103,EP,LOOKUPS!D$8,0)*$FF$6+VLOOKUP($FA103,BM,LOOKUPS!D$5,0)*$FG$6+VLOOKUP($FA103,DIV,LOOKUPS!D$7,0)*$FH$6++VLOOKUP($FA103,SIZE,LOOKUPS!D$11,0)*$FI$6),"",VLOOKUP($FA103,MOM,LOOKUPS!D$12,0)*$FB$6+VLOOKUP($FA103,STREV,LOOKUPS!D$10,0)*$FC$6+VLOOKUP($FA103,LTREV,LOOKUPS!D$9,0)*$FD$6+VLOOKUP($FA103,CFP,LOOKUPS!D$6,0)*$FE$6+VLOOKUP($FA103,EP,LOOKUPS!D$8,0)*$FF$6+VLOOKUP($FA103,BM,LOOKUPS!D$5,0)*$FG$6+VLOOKUP($FA103,DIV,LOOKUPS!D$7,0)*$FH$6++VLOOKUP($FA103,SIZE,LOOKUPS!D$11,0)*$FI$6)</f>
        <v/>
      </c>
      <c r="FD103" s="1" t="str">
        <f>IF(ISERROR(VLOOKUP($FA103,MOM,LOOKUPS!E$12,0)*$FB$6+VLOOKUP($FA103,STREV,LOOKUPS!E$10,0)*$FC$6+VLOOKUP($FA103,LTREV,LOOKUPS!E$9,0)*$FD$6+VLOOKUP($FA103,CFP,LOOKUPS!E$6,0)*$FE$6+VLOOKUP($FA103,EP,LOOKUPS!E$8,0)*$FF$6+VLOOKUP($FA103,BM,LOOKUPS!E$5,0)*$FG$6+VLOOKUP($FA103,DIV,LOOKUPS!E$7,0)*$FH$6++VLOOKUP($FA103,SIZE,LOOKUPS!E$11,0)*$FI$6),"",VLOOKUP($FA103,MOM,LOOKUPS!E$12,0)*$FB$6+VLOOKUP($FA103,STREV,LOOKUPS!E$10,0)*$FC$6+VLOOKUP($FA103,LTREV,LOOKUPS!E$9,0)*$FD$6+VLOOKUP($FA103,CFP,LOOKUPS!E$6,0)*$FE$6+VLOOKUP($FA103,EP,LOOKUPS!E$8,0)*$FF$6+VLOOKUP($FA103,BM,LOOKUPS!E$5,0)*$FG$6+VLOOKUP($FA103,DIV,LOOKUPS!E$7,0)*$FH$6++VLOOKUP($FA103,SIZE,LOOKUPS!E$11,0)*$FI$6)</f>
        <v/>
      </c>
      <c r="FE103" s="1" t="str">
        <f>IF(ISERROR(VLOOKUP($FA103,MOM,LOOKUPS!F$12,0)*$FB$6+VLOOKUP($FA103,STREV,LOOKUPS!F$10,0)*$FC$6+VLOOKUP($FA103,LTREV,LOOKUPS!F$9,0)*$FD$6+VLOOKUP($FA103,CFP,LOOKUPS!F$6,0)*$FE$6+VLOOKUP($FA103,EP,LOOKUPS!F$8,0)*$FF$6+VLOOKUP($FA103,BM,LOOKUPS!F$5,0)*$FG$6+VLOOKUP($FA103,DIV,LOOKUPS!F$7,0)*$FH$6++VLOOKUP($FA103,SIZE,LOOKUPS!F$11,0)*$FI$6),"",VLOOKUP($FA103,MOM,LOOKUPS!F$12,0)*$FB$6+VLOOKUP($FA103,STREV,LOOKUPS!F$10,0)*$FC$6+VLOOKUP($FA103,LTREV,LOOKUPS!F$9,0)*$FD$6+VLOOKUP($FA103,CFP,LOOKUPS!F$6,0)*$FE$6+VLOOKUP($FA103,EP,LOOKUPS!F$8,0)*$FF$6+VLOOKUP($FA103,BM,LOOKUPS!F$5,0)*$FG$6+VLOOKUP($FA103,DIV,LOOKUPS!F$7,0)*$FH$6++VLOOKUP($FA103,SIZE,LOOKUPS!F$11,0)*$FI$6)</f>
        <v/>
      </c>
      <c r="FF103" s="1" t="str">
        <f>IF(ISERROR(VLOOKUP($FA103,MOM,LOOKUPS!G$12,0)*$FB$6+VLOOKUP($FA103,STREV,LOOKUPS!G$10,0)*$FC$6+VLOOKUP($FA103,LTREV,LOOKUPS!G$9,0)*$FD$6+VLOOKUP($FA103,CFP,LOOKUPS!G$6,0)*$FE$6+VLOOKUP($FA103,EP,LOOKUPS!G$8,0)*$FF$6+VLOOKUP($FA103,BM,LOOKUPS!G$5,0)*$FG$6+VLOOKUP($FA103,DIV,LOOKUPS!G$7,0)*$FH$6++VLOOKUP($FA103,SIZE,LOOKUPS!G$11,0)*$FI$6),"",VLOOKUP($FA103,MOM,LOOKUPS!G$12,0)*$FB$6+VLOOKUP($FA103,STREV,LOOKUPS!G$10,0)*$FC$6+VLOOKUP($FA103,LTREV,LOOKUPS!G$9,0)*$FD$6+VLOOKUP($FA103,CFP,LOOKUPS!G$6,0)*$FE$6+VLOOKUP($FA103,EP,LOOKUPS!G$8,0)*$FF$6+VLOOKUP($FA103,BM,LOOKUPS!G$5,0)*$FG$6+VLOOKUP($FA103,DIV,LOOKUPS!G$7,0)*$FH$6++VLOOKUP($FA103,SIZE,LOOKUPS!G$11,0)*$FI$6)</f>
        <v/>
      </c>
      <c r="FG103" s="1" t="str">
        <f>IF(ISERROR(VLOOKUP($FA103,MOM,LOOKUPS!H$12,0)*$FB$6+VLOOKUP($FA103,STREV,LOOKUPS!H$10,0)*$FC$6+VLOOKUP($FA103,LTREV,LOOKUPS!H$9,0)*$FD$6+VLOOKUP($FA103,CFP,LOOKUPS!H$6,0)*$FE$6+VLOOKUP($FA103,EP,LOOKUPS!H$8,0)*$FF$6+VLOOKUP($FA103,BM,LOOKUPS!H$5,0)*$FG$6+VLOOKUP($FA103,DIV,LOOKUPS!H$7,0)*$FH$6++VLOOKUP($FA103,SIZE,LOOKUPS!H$11,0)*$FI$6),"",VLOOKUP($FA103,MOM,LOOKUPS!H$12,0)*$FB$6+VLOOKUP($FA103,STREV,LOOKUPS!H$10,0)*$FC$6+VLOOKUP($FA103,LTREV,LOOKUPS!H$9,0)*$FD$6+VLOOKUP($FA103,CFP,LOOKUPS!H$6,0)*$FE$6+VLOOKUP($FA103,EP,LOOKUPS!H$8,0)*$FF$6+VLOOKUP($FA103,BM,LOOKUPS!H$5,0)*$FG$6+VLOOKUP($FA103,DIV,LOOKUPS!H$7,0)*$FH$6++VLOOKUP($FA103,SIZE,LOOKUPS!H$11,0)*$FI$6)</f>
        <v/>
      </c>
      <c r="FH103" s="1" t="str">
        <f>IF(ISERROR(VLOOKUP($FA103,MOM,LOOKUPS!I$12,0)*$FB$6+VLOOKUP($FA103,STREV,LOOKUPS!I$10,0)*$FC$6+VLOOKUP($FA103,LTREV,LOOKUPS!I$9,0)*$FD$6+VLOOKUP($FA103,CFP,LOOKUPS!I$6,0)*$FE$6+VLOOKUP($FA103,EP,LOOKUPS!I$8,0)*$FF$6+VLOOKUP($FA103,BM,LOOKUPS!I$5,0)*$FG$6+VLOOKUP($FA103,DIV,LOOKUPS!I$7,0)*$FH$6++VLOOKUP($FA103,SIZE,LOOKUPS!I$11,0)*$FI$6),"",VLOOKUP($FA103,MOM,LOOKUPS!I$12,0)*$FB$6+VLOOKUP($FA103,STREV,LOOKUPS!I$10,0)*$FC$6+VLOOKUP($FA103,LTREV,LOOKUPS!I$9,0)*$FD$6+VLOOKUP($FA103,CFP,LOOKUPS!I$6,0)*$FE$6+VLOOKUP($FA103,EP,LOOKUPS!I$8,0)*$FF$6+VLOOKUP($FA103,BM,LOOKUPS!I$5,0)*$FG$6+VLOOKUP($FA103,DIV,LOOKUPS!I$7,0)*$FH$6++VLOOKUP($FA103,SIZE,LOOKUPS!I$11,0)*$FI$6)</f>
        <v/>
      </c>
      <c r="FI103" s="1" t="str">
        <f>IF(ISERROR(VLOOKUP($FA103,MOM,LOOKUPS!J$12,0)*$FB$6+VLOOKUP($FA103,STREV,LOOKUPS!J$10,0)*$FC$6+VLOOKUP($FA103,LTREV,LOOKUPS!J$9,0)*$FD$6+VLOOKUP($FA103,CFP,LOOKUPS!J$6,0)*$FE$6+VLOOKUP($FA103,EP,LOOKUPS!J$8,0)*$FF$6+VLOOKUP($FA103,BM,LOOKUPS!J$5,0)*$FG$6+VLOOKUP($FA103,DIV,LOOKUPS!J$7,0)*$FH$6++VLOOKUP($FA103,SIZE,LOOKUPS!J$11,0)*$FI$6),"",VLOOKUP($FA103,MOM,LOOKUPS!J$12,0)*$FB$6+VLOOKUP($FA103,STREV,LOOKUPS!J$10,0)*$FC$6+VLOOKUP($FA103,LTREV,LOOKUPS!J$9,0)*$FD$6+VLOOKUP($FA103,CFP,LOOKUPS!J$6,0)*$FE$6+VLOOKUP($FA103,EP,LOOKUPS!J$8,0)*$FF$6+VLOOKUP($FA103,BM,LOOKUPS!J$5,0)*$FG$6+VLOOKUP($FA103,DIV,LOOKUPS!J$7,0)*$FH$6++VLOOKUP($FA103,SIZE,LOOKUPS!J$11,0)*$FI$6)</f>
        <v/>
      </c>
      <c r="FJ103" s="1" t="str">
        <f>IF(ISERROR(VLOOKUP($FA103,MOM,LOOKUPS!K$12,0)*$FB$6+VLOOKUP($FA103,STREV,LOOKUPS!K$10,0)*$FC$6+VLOOKUP($FA103,LTREV,LOOKUPS!K$9,0)*$FD$6+VLOOKUP($FA103,CFP,LOOKUPS!K$6,0)*$FE$6+VLOOKUP($FA103,EP,LOOKUPS!K$8,0)*$FF$6+VLOOKUP($FA103,BM,LOOKUPS!K$5,0)*$FG$6+VLOOKUP($FA103,DIV,LOOKUPS!K$7,0)*$FH$6++VLOOKUP($FA103,SIZE,LOOKUPS!K$11,0)*$FI$6),"",VLOOKUP($FA103,MOM,LOOKUPS!K$12,0)*$FB$6+VLOOKUP($FA103,STREV,LOOKUPS!K$10,0)*$FC$6+VLOOKUP($FA103,LTREV,LOOKUPS!K$9,0)*$FD$6+VLOOKUP($FA103,CFP,LOOKUPS!K$6,0)*$FE$6+VLOOKUP($FA103,EP,LOOKUPS!K$8,0)*$FF$6+VLOOKUP($FA103,BM,LOOKUPS!K$5,0)*$FG$6+VLOOKUP($FA103,DIV,LOOKUPS!K$7,0)*$FH$6++VLOOKUP($FA103,SIZE,LOOKUPS!K$11,0)*$FI$6)</f>
        <v/>
      </c>
      <c r="FK103" s="1" t="str">
        <f>IF(ISERROR(VLOOKUP($FA103,MOM,LOOKUPS!L$12,0)*$FB$6+VLOOKUP($FA103,STREV,LOOKUPS!L$10,0)*$FC$6+VLOOKUP($FA103,LTREV,LOOKUPS!L$9,0)*$FD$6+VLOOKUP($FA103,CFP,LOOKUPS!L$6,0)*$FE$6+VLOOKUP($FA103,EP,LOOKUPS!L$8,0)*$FF$6+VLOOKUP($FA103,BM,LOOKUPS!L$5,0)*$FG$6+VLOOKUP($FA103,DIV,LOOKUPS!L$7,0)*$FH$6++VLOOKUP($FA103,SIZE,LOOKUPS!L$11,0)*$FI$6),"",VLOOKUP($FA103,MOM,LOOKUPS!L$12,0)*$FB$6+VLOOKUP($FA103,STREV,LOOKUPS!L$10,0)*$FC$6+VLOOKUP($FA103,LTREV,LOOKUPS!L$9,0)*$FD$6+VLOOKUP($FA103,CFP,LOOKUPS!L$6,0)*$FE$6+VLOOKUP($FA103,EP,LOOKUPS!L$8,0)*$FF$6+VLOOKUP($FA103,BM,LOOKUPS!L$5,0)*$FG$6+VLOOKUP($FA103,DIV,LOOKUPS!L$7,0)*$FH$6++VLOOKUP($FA103,SIZE,LOOKUPS!L$11,0)*$FI$6)</f>
        <v/>
      </c>
    </row>
    <row r="104" spans="1:167" x14ac:dyDescent="0.3">
      <c r="A104" s="1">
        <v>193411</v>
      </c>
      <c r="B104" s="1">
        <v>12.82</v>
      </c>
      <c r="C104" s="1">
        <v>11.69</v>
      </c>
      <c r="D104" s="1">
        <v>10.37</v>
      </c>
      <c r="E104" s="1">
        <v>14.88</v>
      </c>
      <c r="F104" s="1">
        <v>10.6</v>
      </c>
      <c r="G104" s="1">
        <v>13.6</v>
      </c>
      <c r="H104" s="1">
        <v>13.56</v>
      </c>
      <c r="I104" s="1">
        <v>16.16</v>
      </c>
      <c r="J104" s="1">
        <v>14.56</v>
      </c>
      <c r="K104" s="1">
        <v>13.53</v>
      </c>
      <c r="M104" s="1">
        <v>193312</v>
      </c>
      <c r="N104" s="1">
        <v>5.44</v>
      </c>
      <c r="O104" s="1">
        <v>0.55000000000000004</v>
      </c>
      <c r="P104" s="1">
        <v>1.73</v>
      </c>
      <c r="Q104" s="1">
        <v>0.66</v>
      </c>
      <c r="R104" s="1">
        <v>-0.76</v>
      </c>
      <c r="S104" s="1">
        <v>2.64</v>
      </c>
      <c r="T104" s="1">
        <v>0.14000000000000001</v>
      </c>
      <c r="U104" s="1">
        <v>2.64</v>
      </c>
      <c r="V104" s="1">
        <v>3.72</v>
      </c>
      <c r="W104" s="1">
        <v>2.1</v>
      </c>
      <c r="Y104" s="1">
        <v>193811</v>
      </c>
      <c r="Z104" s="1">
        <v>-6.53</v>
      </c>
      <c r="AA104" s="1">
        <v>-7.19</v>
      </c>
      <c r="AB104" s="1">
        <v>-5.35</v>
      </c>
      <c r="AC104" s="1">
        <v>-7.03</v>
      </c>
      <c r="AD104" s="1">
        <v>-3.72</v>
      </c>
      <c r="AE104" s="1">
        <v>-2.9</v>
      </c>
      <c r="AF104" s="1">
        <v>-0.93</v>
      </c>
      <c r="AG104" s="1">
        <v>-2.14</v>
      </c>
      <c r="AH104" s="1">
        <v>-3.98</v>
      </c>
      <c r="AI104" s="1">
        <v>-4.3099999999999996</v>
      </c>
      <c r="AK104">
        <v>195905</v>
      </c>
      <c r="AL104">
        <v>4.53</v>
      </c>
      <c r="AM104">
        <v>0.16</v>
      </c>
      <c r="AN104">
        <v>1.23</v>
      </c>
      <c r="AO104">
        <v>1.5</v>
      </c>
      <c r="AP104">
        <v>0.61</v>
      </c>
      <c r="AQ104">
        <v>0.28000000000000003</v>
      </c>
      <c r="AR104">
        <v>0.57999999999999996</v>
      </c>
      <c r="AS104">
        <v>1.87</v>
      </c>
      <c r="AT104">
        <v>1.61</v>
      </c>
      <c r="AU104">
        <v>1.01</v>
      </c>
      <c r="AV104">
        <v>0.21</v>
      </c>
      <c r="AW104">
        <v>-0.75</v>
      </c>
      <c r="AX104">
        <v>1.3</v>
      </c>
      <c r="AY104">
        <v>-0.14000000000000001</v>
      </c>
      <c r="AZ104">
        <v>1.32</v>
      </c>
      <c r="BA104">
        <v>2.48</v>
      </c>
      <c r="BB104">
        <v>1.27</v>
      </c>
      <c r="BC104">
        <v>1.0900000000000001</v>
      </c>
      <c r="BD104">
        <v>2.14</v>
      </c>
      <c r="BF104" s="1">
        <v>195905</v>
      </c>
      <c r="BG104" s="1">
        <v>0.73</v>
      </c>
      <c r="BH104" s="1">
        <v>0.76</v>
      </c>
      <c r="BI104" s="1">
        <v>0.81</v>
      </c>
      <c r="BJ104" s="1">
        <v>1.48</v>
      </c>
      <c r="BK104" s="1">
        <v>1.19</v>
      </c>
      <c r="BL104" s="1">
        <v>0.18</v>
      </c>
      <c r="BM104" s="1">
        <v>1.17</v>
      </c>
      <c r="BN104" s="1">
        <v>0.7</v>
      </c>
      <c r="BO104" s="1">
        <v>1.75</v>
      </c>
      <c r="BP104" s="1">
        <v>0.32</v>
      </c>
      <c r="BQ104" s="1">
        <v>2.0699999999999998</v>
      </c>
      <c r="BR104" s="1">
        <v>-0.08</v>
      </c>
      <c r="BS104" s="1">
        <v>0.44</v>
      </c>
      <c r="BT104" s="1">
        <v>1.68</v>
      </c>
      <c r="BU104" s="1">
        <v>0.65</v>
      </c>
      <c r="BV104" s="1">
        <v>0.47</v>
      </c>
      <c r="BW104" s="1">
        <v>0.93</v>
      </c>
      <c r="BX104" s="1">
        <v>1.91</v>
      </c>
      <c r="BY104" s="1">
        <v>1.6</v>
      </c>
      <c r="CA104" s="1">
        <v>193405</v>
      </c>
      <c r="CB104" s="1">
        <v>-18.440000000000001</v>
      </c>
      <c r="CC104" s="1">
        <v>-7.55</v>
      </c>
      <c r="CD104" s="1">
        <v>-10.28</v>
      </c>
      <c r="CE104" s="1">
        <v>-14.41</v>
      </c>
      <c r="CF104" s="1">
        <v>-6.89</v>
      </c>
      <c r="CG104" s="1">
        <v>-8.75</v>
      </c>
      <c r="CH104" s="1">
        <v>-10.81</v>
      </c>
      <c r="CI104" s="1">
        <v>-11.64</v>
      </c>
      <c r="CJ104" s="1">
        <v>-15.42</v>
      </c>
      <c r="CK104" s="1">
        <v>-7.38</v>
      </c>
      <c r="CL104" s="1">
        <v>-6.42</v>
      </c>
      <c r="CM104" s="1">
        <v>-8.8699999999999992</v>
      </c>
      <c r="CN104" s="1">
        <v>-8.64</v>
      </c>
      <c r="CO104" s="1">
        <v>-9.84</v>
      </c>
      <c r="CP104" s="1">
        <v>-11.82</v>
      </c>
      <c r="CQ104" s="1">
        <v>-10.85</v>
      </c>
      <c r="CR104" s="1">
        <v>-12.41</v>
      </c>
      <c r="CS104" s="1">
        <v>-15.93</v>
      </c>
      <c r="CT104" s="1">
        <v>-14.88</v>
      </c>
      <c r="CV104" s="1">
        <v>193505</v>
      </c>
      <c r="CW104" s="1">
        <v>2.2400000000000002</v>
      </c>
      <c r="CX104" s="1">
        <v>3.04</v>
      </c>
      <c r="CY104" s="1">
        <v>2.82</v>
      </c>
      <c r="CZ104" s="1">
        <v>2.25</v>
      </c>
      <c r="DA104" s="1">
        <v>2.39</v>
      </c>
      <c r="DB104" s="1">
        <v>5.18</v>
      </c>
      <c r="DC104" s="1">
        <v>0.88</v>
      </c>
      <c r="DD104" s="1">
        <v>3.08</v>
      </c>
      <c r="DE104" s="1">
        <v>2.0699999999999998</v>
      </c>
      <c r="DF104" s="1">
        <v>2.73</v>
      </c>
      <c r="DG104" s="1">
        <v>2.04</v>
      </c>
      <c r="DH104" s="1">
        <v>4.3</v>
      </c>
      <c r="DI104" s="1">
        <v>6.1</v>
      </c>
      <c r="DJ104" s="1">
        <v>0.93</v>
      </c>
      <c r="DK104" s="1">
        <v>0.84</v>
      </c>
      <c r="DL104" s="1">
        <v>3.59</v>
      </c>
      <c r="DM104" s="1">
        <v>2.6</v>
      </c>
      <c r="DN104" s="1">
        <v>-0.12</v>
      </c>
      <c r="DO104" s="1">
        <v>4.1100000000000003</v>
      </c>
      <c r="DQ104" s="1">
        <v>193405</v>
      </c>
      <c r="DR104" s="1">
        <v>-99.99</v>
      </c>
      <c r="DS104" s="1">
        <v>-13.72</v>
      </c>
      <c r="DT104" s="1">
        <v>-10.89</v>
      </c>
      <c r="DU104" s="1">
        <v>-8.11</v>
      </c>
      <c r="DV104" s="1">
        <v>-14.93</v>
      </c>
      <c r="DW104" s="1">
        <v>-11.48</v>
      </c>
      <c r="DX104" s="1">
        <v>-10.37</v>
      </c>
      <c r="DY104" s="1">
        <v>-9.59</v>
      </c>
      <c r="DZ104" s="1">
        <v>-8.17</v>
      </c>
      <c r="EA104" s="1">
        <v>-14.85</v>
      </c>
      <c r="EB104" s="1">
        <v>-15.01</v>
      </c>
      <c r="EC104" s="1">
        <v>-11.33</v>
      </c>
      <c r="ED104" s="1">
        <v>-11.63</v>
      </c>
      <c r="EE104" s="1">
        <v>-9.85</v>
      </c>
      <c r="EF104" s="1">
        <v>-10.88</v>
      </c>
      <c r="EG104" s="1">
        <v>-11.19</v>
      </c>
      <c r="EH104" s="1">
        <v>-7.99</v>
      </c>
      <c r="EI104" s="1">
        <v>-9</v>
      </c>
      <c r="EJ104" s="1">
        <v>-7.32</v>
      </c>
      <c r="EL104">
        <v>193405</v>
      </c>
      <c r="EM104">
        <v>-7.25</v>
      </c>
      <c r="EN104">
        <v>-0.26</v>
      </c>
      <c r="EO104">
        <v>-5.91</v>
      </c>
      <c r="EP104">
        <v>0.01</v>
      </c>
      <c r="ER104" s="1">
        <v>193411</v>
      </c>
      <c r="ES104" s="1">
        <v>4.1399999999999997</v>
      </c>
      <c r="EU104" s="1">
        <v>193312</v>
      </c>
      <c r="EV104" s="1">
        <v>-0.69</v>
      </c>
      <c r="EX104" s="1">
        <v>193811</v>
      </c>
      <c r="EY104" s="1">
        <v>-2.95</v>
      </c>
      <c r="FA104" s="1">
        <v>193411</v>
      </c>
      <c r="FB104" s="1" t="str">
        <f>IF(ISERROR(VLOOKUP($FA104,MOM,LOOKUPS!C$12,0)*$FB$6+VLOOKUP($FA104,STREV,LOOKUPS!C$10,0)*$FC$6+VLOOKUP($FA104,LTREV,LOOKUPS!C$9,0)*$FD$6+VLOOKUP($FA104,CFP,LOOKUPS!C$6,0)*$FE$6+VLOOKUP($FA104,EP,LOOKUPS!C$8,0)*$FF$6+VLOOKUP($FA104,BM,LOOKUPS!C$5,0)*$FG$6+VLOOKUP($FA104,DIV,LOOKUPS!C$7,0)*$FH$6++VLOOKUP($FA104,SIZE,LOOKUPS!C$11,0)*$FI$6),"",VLOOKUP($FA104,MOM,LOOKUPS!C$12,0)*$FB$6+VLOOKUP($FA104,STREV,LOOKUPS!C$10,0)*$FC$6+VLOOKUP($FA104,LTREV,LOOKUPS!C$9,0)*$FD$6+VLOOKUP($FA104,CFP,LOOKUPS!C$6,0)*$FE$6+VLOOKUP($FA104,EP,LOOKUPS!C$8,0)*$FF$6+VLOOKUP($FA104,BM,LOOKUPS!C$5,0)*$FG$6+VLOOKUP($FA104,DIV,LOOKUPS!C$7,0)*$FH$6++VLOOKUP($FA104,SIZE,LOOKUPS!C$11,0)*$FI$6)</f>
        <v/>
      </c>
      <c r="FC104" s="1" t="str">
        <f>IF(ISERROR(VLOOKUP($FA104,MOM,LOOKUPS!D$12,0)*$FB$6+VLOOKUP($FA104,STREV,LOOKUPS!D$10,0)*$FC$6+VLOOKUP($FA104,LTREV,LOOKUPS!D$9,0)*$FD$6+VLOOKUP($FA104,CFP,LOOKUPS!D$6,0)*$FE$6+VLOOKUP($FA104,EP,LOOKUPS!D$8,0)*$FF$6+VLOOKUP($FA104,BM,LOOKUPS!D$5,0)*$FG$6+VLOOKUP($FA104,DIV,LOOKUPS!D$7,0)*$FH$6++VLOOKUP($FA104,SIZE,LOOKUPS!D$11,0)*$FI$6),"",VLOOKUP($FA104,MOM,LOOKUPS!D$12,0)*$FB$6+VLOOKUP($FA104,STREV,LOOKUPS!D$10,0)*$FC$6+VLOOKUP($FA104,LTREV,LOOKUPS!D$9,0)*$FD$6+VLOOKUP($FA104,CFP,LOOKUPS!D$6,0)*$FE$6+VLOOKUP($FA104,EP,LOOKUPS!D$8,0)*$FF$6+VLOOKUP($FA104,BM,LOOKUPS!D$5,0)*$FG$6+VLOOKUP($FA104,DIV,LOOKUPS!D$7,0)*$FH$6++VLOOKUP($FA104,SIZE,LOOKUPS!D$11,0)*$FI$6)</f>
        <v/>
      </c>
      <c r="FD104" s="1" t="str">
        <f>IF(ISERROR(VLOOKUP($FA104,MOM,LOOKUPS!E$12,0)*$FB$6+VLOOKUP($FA104,STREV,LOOKUPS!E$10,0)*$FC$6+VLOOKUP($FA104,LTREV,LOOKUPS!E$9,0)*$FD$6+VLOOKUP($FA104,CFP,LOOKUPS!E$6,0)*$FE$6+VLOOKUP($FA104,EP,LOOKUPS!E$8,0)*$FF$6+VLOOKUP($FA104,BM,LOOKUPS!E$5,0)*$FG$6+VLOOKUP($FA104,DIV,LOOKUPS!E$7,0)*$FH$6++VLOOKUP($FA104,SIZE,LOOKUPS!E$11,0)*$FI$6),"",VLOOKUP($FA104,MOM,LOOKUPS!E$12,0)*$FB$6+VLOOKUP($FA104,STREV,LOOKUPS!E$10,0)*$FC$6+VLOOKUP($FA104,LTREV,LOOKUPS!E$9,0)*$FD$6+VLOOKUP($FA104,CFP,LOOKUPS!E$6,0)*$FE$6+VLOOKUP($FA104,EP,LOOKUPS!E$8,0)*$FF$6+VLOOKUP($FA104,BM,LOOKUPS!E$5,0)*$FG$6+VLOOKUP($FA104,DIV,LOOKUPS!E$7,0)*$FH$6++VLOOKUP($FA104,SIZE,LOOKUPS!E$11,0)*$FI$6)</f>
        <v/>
      </c>
      <c r="FE104" s="1" t="str">
        <f>IF(ISERROR(VLOOKUP($FA104,MOM,LOOKUPS!F$12,0)*$FB$6+VLOOKUP($FA104,STREV,LOOKUPS!F$10,0)*$FC$6+VLOOKUP($FA104,LTREV,LOOKUPS!F$9,0)*$FD$6+VLOOKUP($FA104,CFP,LOOKUPS!F$6,0)*$FE$6+VLOOKUP($FA104,EP,LOOKUPS!F$8,0)*$FF$6+VLOOKUP($FA104,BM,LOOKUPS!F$5,0)*$FG$6+VLOOKUP($FA104,DIV,LOOKUPS!F$7,0)*$FH$6++VLOOKUP($FA104,SIZE,LOOKUPS!F$11,0)*$FI$6),"",VLOOKUP($FA104,MOM,LOOKUPS!F$12,0)*$FB$6+VLOOKUP($FA104,STREV,LOOKUPS!F$10,0)*$FC$6+VLOOKUP($FA104,LTREV,LOOKUPS!F$9,0)*$FD$6+VLOOKUP($FA104,CFP,LOOKUPS!F$6,0)*$FE$6+VLOOKUP($FA104,EP,LOOKUPS!F$8,0)*$FF$6+VLOOKUP($FA104,BM,LOOKUPS!F$5,0)*$FG$6+VLOOKUP($FA104,DIV,LOOKUPS!F$7,0)*$FH$6++VLOOKUP($FA104,SIZE,LOOKUPS!F$11,0)*$FI$6)</f>
        <v/>
      </c>
      <c r="FF104" s="1" t="str">
        <f>IF(ISERROR(VLOOKUP($FA104,MOM,LOOKUPS!G$12,0)*$FB$6+VLOOKUP($FA104,STREV,LOOKUPS!G$10,0)*$FC$6+VLOOKUP($FA104,LTREV,LOOKUPS!G$9,0)*$FD$6+VLOOKUP($FA104,CFP,LOOKUPS!G$6,0)*$FE$6+VLOOKUP($FA104,EP,LOOKUPS!G$8,0)*$FF$6+VLOOKUP($FA104,BM,LOOKUPS!G$5,0)*$FG$6+VLOOKUP($FA104,DIV,LOOKUPS!G$7,0)*$FH$6++VLOOKUP($FA104,SIZE,LOOKUPS!G$11,0)*$FI$6),"",VLOOKUP($FA104,MOM,LOOKUPS!G$12,0)*$FB$6+VLOOKUP($FA104,STREV,LOOKUPS!G$10,0)*$FC$6+VLOOKUP($FA104,LTREV,LOOKUPS!G$9,0)*$FD$6+VLOOKUP($FA104,CFP,LOOKUPS!G$6,0)*$FE$6+VLOOKUP($FA104,EP,LOOKUPS!G$8,0)*$FF$6+VLOOKUP($FA104,BM,LOOKUPS!G$5,0)*$FG$6+VLOOKUP($FA104,DIV,LOOKUPS!G$7,0)*$FH$6++VLOOKUP($FA104,SIZE,LOOKUPS!G$11,0)*$FI$6)</f>
        <v/>
      </c>
      <c r="FG104" s="1" t="str">
        <f>IF(ISERROR(VLOOKUP($FA104,MOM,LOOKUPS!H$12,0)*$FB$6+VLOOKUP($FA104,STREV,LOOKUPS!H$10,0)*$FC$6+VLOOKUP($FA104,LTREV,LOOKUPS!H$9,0)*$FD$6+VLOOKUP($FA104,CFP,LOOKUPS!H$6,0)*$FE$6+VLOOKUP($FA104,EP,LOOKUPS!H$8,0)*$FF$6+VLOOKUP($FA104,BM,LOOKUPS!H$5,0)*$FG$6+VLOOKUP($FA104,DIV,LOOKUPS!H$7,0)*$FH$6++VLOOKUP($FA104,SIZE,LOOKUPS!H$11,0)*$FI$6),"",VLOOKUP($FA104,MOM,LOOKUPS!H$12,0)*$FB$6+VLOOKUP($FA104,STREV,LOOKUPS!H$10,0)*$FC$6+VLOOKUP($FA104,LTREV,LOOKUPS!H$9,0)*$FD$6+VLOOKUP($FA104,CFP,LOOKUPS!H$6,0)*$FE$6+VLOOKUP($FA104,EP,LOOKUPS!H$8,0)*$FF$6+VLOOKUP($FA104,BM,LOOKUPS!H$5,0)*$FG$6+VLOOKUP($FA104,DIV,LOOKUPS!H$7,0)*$FH$6++VLOOKUP($FA104,SIZE,LOOKUPS!H$11,0)*$FI$6)</f>
        <v/>
      </c>
      <c r="FH104" s="1" t="str">
        <f>IF(ISERROR(VLOOKUP($FA104,MOM,LOOKUPS!I$12,0)*$FB$6+VLOOKUP($FA104,STREV,LOOKUPS!I$10,0)*$FC$6+VLOOKUP($FA104,LTREV,LOOKUPS!I$9,0)*$FD$6+VLOOKUP($FA104,CFP,LOOKUPS!I$6,0)*$FE$6+VLOOKUP($FA104,EP,LOOKUPS!I$8,0)*$FF$6+VLOOKUP($FA104,BM,LOOKUPS!I$5,0)*$FG$6+VLOOKUP($FA104,DIV,LOOKUPS!I$7,0)*$FH$6++VLOOKUP($FA104,SIZE,LOOKUPS!I$11,0)*$FI$6),"",VLOOKUP($FA104,MOM,LOOKUPS!I$12,0)*$FB$6+VLOOKUP($FA104,STREV,LOOKUPS!I$10,0)*$FC$6+VLOOKUP($FA104,LTREV,LOOKUPS!I$9,0)*$FD$6+VLOOKUP($FA104,CFP,LOOKUPS!I$6,0)*$FE$6+VLOOKUP($FA104,EP,LOOKUPS!I$8,0)*$FF$6+VLOOKUP($FA104,BM,LOOKUPS!I$5,0)*$FG$6+VLOOKUP($FA104,DIV,LOOKUPS!I$7,0)*$FH$6++VLOOKUP($FA104,SIZE,LOOKUPS!I$11,0)*$FI$6)</f>
        <v/>
      </c>
      <c r="FI104" s="1" t="str">
        <f>IF(ISERROR(VLOOKUP($FA104,MOM,LOOKUPS!J$12,0)*$FB$6+VLOOKUP($FA104,STREV,LOOKUPS!J$10,0)*$FC$6+VLOOKUP($FA104,LTREV,LOOKUPS!J$9,0)*$FD$6+VLOOKUP($FA104,CFP,LOOKUPS!J$6,0)*$FE$6+VLOOKUP($FA104,EP,LOOKUPS!J$8,0)*$FF$6+VLOOKUP($FA104,BM,LOOKUPS!J$5,0)*$FG$6+VLOOKUP($FA104,DIV,LOOKUPS!J$7,0)*$FH$6++VLOOKUP($FA104,SIZE,LOOKUPS!J$11,0)*$FI$6),"",VLOOKUP($FA104,MOM,LOOKUPS!J$12,0)*$FB$6+VLOOKUP($FA104,STREV,LOOKUPS!J$10,0)*$FC$6+VLOOKUP($FA104,LTREV,LOOKUPS!J$9,0)*$FD$6+VLOOKUP($FA104,CFP,LOOKUPS!J$6,0)*$FE$6+VLOOKUP($FA104,EP,LOOKUPS!J$8,0)*$FF$6+VLOOKUP($FA104,BM,LOOKUPS!J$5,0)*$FG$6+VLOOKUP($FA104,DIV,LOOKUPS!J$7,0)*$FH$6++VLOOKUP($FA104,SIZE,LOOKUPS!J$11,0)*$FI$6)</f>
        <v/>
      </c>
      <c r="FJ104" s="1" t="str">
        <f>IF(ISERROR(VLOOKUP($FA104,MOM,LOOKUPS!K$12,0)*$FB$6+VLOOKUP($FA104,STREV,LOOKUPS!K$10,0)*$FC$6+VLOOKUP($FA104,LTREV,LOOKUPS!K$9,0)*$FD$6+VLOOKUP($FA104,CFP,LOOKUPS!K$6,0)*$FE$6+VLOOKUP($FA104,EP,LOOKUPS!K$8,0)*$FF$6+VLOOKUP($FA104,BM,LOOKUPS!K$5,0)*$FG$6+VLOOKUP($FA104,DIV,LOOKUPS!K$7,0)*$FH$6++VLOOKUP($FA104,SIZE,LOOKUPS!K$11,0)*$FI$6),"",VLOOKUP($FA104,MOM,LOOKUPS!K$12,0)*$FB$6+VLOOKUP($FA104,STREV,LOOKUPS!K$10,0)*$FC$6+VLOOKUP($FA104,LTREV,LOOKUPS!K$9,0)*$FD$6+VLOOKUP($FA104,CFP,LOOKUPS!K$6,0)*$FE$6+VLOOKUP($FA104,EP,LOOKUPS!K$8,0)*$FF$6+VLOOKUP($FA104,BM,LOOKUPS!K$5,0)*$FG$6+VLOOKUP($FA104,DIV,LOOKUPS!K$7,0)*$FH$6++VLOOKUP($FA104,SIZE,LOOKUPS!K$11,0)*$FI$6)</f>
        <v/>
      </c>
      <c r="FK104" s="1" t="str">
        <f>IF(ISERROR(VLOOKUP($FA104,MOM,LOOKUPS!L$12,0)*$FB$6+VLOOKUP($FA104,STREV,LOOKUPS!L$10,0)*$FC$6+VLOOKUP($FA104,LTREV,LOOKUPS!L$9,0)*$FD$6+VLOOKUP($FA104,CFP,LOOKUPS!L$6,0)*$FE$6+VLOOKUP($FA104,EP,LOOKUPS!L$8,0)*$FF$6+VLOOKUP($FA104,BM,LOOKUPS!L$5,0)*$FG$6+VLOOKUP($FA104,DIV,LOOKUPS!L$7,0)*$FH$6++VLOOKUP($FA104,SIZE,LOOKUPS!L$11,0)*$FI$6),"",VLOOKUP($FA104,MOM,LOOKUPS!L$12,0)*$FB$6+VLOOKUP($FA104,STREV,LOOKUPS!L$10,0)*$FC$6+VLOOKUP($FA104,LTREV,LOOKUPS!L$9,0)*$FD$6+VLOOKUP($FA104,CFP,LOOKUPS!L$6,0)*$FE$6+VLOOKUP($FA104,EP,LOOKUPS!L$8,0)*$FF$6+VLOOKUP($FA104,BM,LOOKUPS!L$5,0)*$FG$6+VLOOKUP($FA104,DIV,LOOKUPS!L$7,0)*$FH$6++VLOOKUP($FA104,SIZE,LOOKUPS!L$11,0)*$FI$6)</f>
        <v/>
      </c>
    </row>
    <row r="105" spans="1:167" x14ac:dyDescent="0.3">
      <c r="A105" s="1">
        <v>193412</v>
      </c>
      <c r="B105" s="1">
        <v>2.04</v>
      </c>
      <c r="C105" s="1">
        <v>-3.39</v>
      </c>
      <c r="D105" s="1">
        <v>0.78</v>
      </c>
      <c r="E105" s="1">
        <v>-0.01</v>
      </c>
      <c r="F105" s="1">
        <v>1.24</v>
      </c>
      <c r="G105" s="1">
        <v>0.99</v>
      </c>
      <c r="H105" s="1">
        <v>-0.09</v>
      </c>
      <c r="I105" s="1">
        <v>2.09</v>
      </c>
      <c r="J105" s="1">
        <v>4.3</v>
      </c>
      <c r="K105" s="1">
        <v>6.7</v>
      </c>
      <c r="M105" s="1">
        <v>193401</v>
      </c>
      <c r="N105" s="1">
        <v>59.41</v>
      </c>
      <c r="O105" s="1">
        <v>40.700000000000003</v>
      </c>
      <c r="P105" s="1">
        <v>37.11</v>
      </c>
      <c r="Q105" s="1">
        <v>21.17</v>
      </c>
      <c r="R105" s="1">
        <v>32.57</v>
      </c>
      <c r="S105" s="1">
        <v>21.1</v>
      </c>
      <c r="T105" s="1">
        <v>24.84</v>
      </c>
      <c r="U105" s="1">
        <v>26.31</v>
      </c>
      <c r="V105" s="1">
        <v>28.65</v>
      </c>
      <c r="W105" s="1">
        <v>28.31</v>
      </c>
      <c r="Y105" s="1">
        <v>193812</v>
      </c>
      <c r="Z105" s="1">
        <v>-0.81</v>
      </c>
      <c r="AA105" s="1">
        <v>2.91</v>
      </c>
      <c r="AB105" s="1">
        <v>0.68</v>
      </c>
      <c r="AC105" s="1">
        <v>5.57</v>
      </c>
      <c r="AD105" s="1">
        <v>4.54</v>
      </c>
      <c r="AE105" s="1">
        <v>3.33</v>
      </c>
      <c r="AF105" s="1">
        <v>5.93</v>
      </c>
      <c r="AG105" s="1">
        <v>2.3199999999999998</v>
      </c>
      <c r="AH105" s="1">
        <v>6.2</v>
      </c>
      <c r="AI105" s="1">
        <v>4.79</v>
      </c>
      <c r="AK105">
        <v>195906</v>
      </c>
      <c r="AL105">
        <v>6.63</v>
      </c>
      <c r="AM105">
        <v>0.8</v>
      </c>
      <c r="AN105">
        <v>0.25</v>
      </c>
      <c r="AO105">
        <v>1</v>
      </c>
      <c r="AP105">
        <v>1.1599999999999999</v>
      </c>
      <c r="AQ105">
        <v>-0.18</v>
      </c>
      <c r="AR105">
        <v>-0.23</v>
      </c>
      <c r="AS105">
        <v>0.64</v>
      </c>
      <c r="AT105">
        <v>1.83</v>
      </c>
      <c r="AU105">
        <v>1.63</v>
      </c>
      <c r="AV105">
        <v>0.68</v>
      </c>
      <c r="AW105">
        <v>0.1</v>
      </c>
      <c r="AX105">
        <v>-0.45</v>
      </c>
      <c r="AY105">
        <v>-0.65</v>
      </c>
      <c r="AZ105">
        <v>0.2</v>
      </c>
      <c r="BA105">
        <v>1.93</v>
      </c>
      <c r="BB105">
        <v>-0.66</v>
      </c>
      <c r="BC105">
        <v>1.64</v>
      </c>
      <c r="BD105">
        <v>2.02</v>
      </c>
      <c r="BF105" s="1">
        <v>195906</v>
      </c>
      <c r="BG105" s="1">
        <v>1.67</v>
      </c>
      <c r="BH105" s="1">
        <v>0.36</v>
      </c>
      <c r="BI105" s="1">
        <v>0.04</v>
      </c>
      <c r="BJ105" s="1">
        <v>1.56</v>
      </c>
      <c r="BK105" s="1">
        <v>0.54</v>
      </c>
      <c r="BL105" s="1">
        <v>-0.54</v>
      </c>
      <c r="BM105" s="1">
        <v>0.59</v>
      </c>
      <c r="BN105" s="1">
        <v>1.25</v>
      </c>
      <c r="BO105" s="1">
        <v>1.1299999999999999</v>
      </c>
      <c r="BP105" s="1">
        <v>0.86</v>
      </c>
      <c r="BQ105" s="1">
        <v>0.21</v>
      </c>
      <c r="BR105" s="1">
        <v>0.01</v>
      </c>
      <c r="BS105" s="1">
        <v>-1.1100000000000001</v>
      </c>
      <c r="BT105" s="1">
        <v>0.47</v>
      </c>
      <c r="BU105" s="1">
        <v>0.72</v>
      </c>
      <c r="BV105" s="1">
        <v>0.05</v>
      </c>
      <c r="BW105" s="1">
        <v>2.4300000000000002</v>
      </c>
      <c r="BX105" s="1">
        <v>0.53</v>
      </c>
      <c r="BY105" s="1">
        <v>1.71</v>
      </c>
      <c r="CA105" s="1">
        <v>193406</v>
      </c>
      <c r="CB105" s="1">
        <v>-8.82</v>
      </c>
      <c r="CC105" s="1">
        <v>2.2200000000000002</v>
      </c>
      <c r="CD105" s="1">
        <v>0.53</v>
      </c>
      <c r="CE105" s="1">
        <v>-1.07</v>
      </c>
      <c r="CF105" s="1">
        <v>2.4300000000000002</v>
      </c>
      <c r="CG105" s="1">
        <v>1.92</v>
      </c>
      <c r="CH105" s="1">
        <v>0.68</v>
      </c>
      <c r="CI105" s="1">
        <v>-0.02</v>
      </c>
      <c r="CJ105" s="1">
        <v>-2.23</v>
      </c>
      <c r="CK105" s="1">
        <v>0.83</v>
      </c>
      <c r="CL105" s="1">
        <v>4.01</v>
      </c>
      <c r="CM105" s="1">
        <v>1.78</v>
      </c>
      <c r="CN105" s="1">
        <v>2.0499999999999998</v>
      </c>
      <c r="CO105" s="1">
        <v>0.77</v>
      </c>
      <c r="CP105" s="1">
        <v>0.6</v>
      </c>
      <c r="CQ105" s="1">
        <v>-1.29</v>
      </c>
      <c r="CR105" s="1">
        <v>1.22</v>
      </c>
      <c r="CS105" s="1">
        <v>-2.4</v>
      </c>
      <c r="CT105" s="1">
        <v>-2.0499999999999998</v>
      </c>
      <c r="CV105" s="1">
        <v>193506</v>
      </c>
      <c r="CW105" s="1">
        <v>2.89</v>
      </c>
      <c r="CX105" s="1">
        <v>7.3</v>
      </c>
      <c r="CY105" s="1">
        <v>5.35</v>
      </c>
      <c r="CZ105" s="1">
        <v>5.87</v>
      </c>
      <c r="DA105" s="1">
        <v>8.3800000000000008</v>
      </c>
      <c r="DB105" s="1">
        <v>5.77</v>
      </c>
      <c r="DC105" s="1">
        <v>5.46</v>
      </c>
      <c r="DD105" s="1">
        <v>5.1100000000000003</v>
      </c>
      <c r="DE105" s="1">
        <v>5.75</v>
      </c>
      <c r="DF105" s="1">
        <v>9</v>
      </c>
      <c r="DG105" s="1">
        <v>7.73</v>
      </c>
      <c r="DH105" s="1">
        <v>5.18</v>
      </c>
      <c r="DI105" s="1">
        <v>6.37</v>
      </c>
      <c r="DJ105" s="1">
        <v>5.0199999999999996</v>
      </c>
      <c r="DK105" s="1">
        <v>5.9</v>
      </c>
      <c r="DL105" s="1">
        <v>4.03</v>
      </c>
      <c r="DM105" s="1">
        <v>6.11</v>
      </c>
      <c r="DN105" s="1">
        <v>6.67</v>
      </c>
      <c r="DO105" s="1">
        <v>4.9000000000000004</v>
      </c>
      <c r="DQ105" s="1">
        <v>193406</v>
      </c>
      <c r="DR105" s="1">
        <v>-99.99</v>
      </c>
      <c r="DS105" s="1">
        <v>-3.32</v>
      </c>
      <c r="DT105" s="1">
        <v>0.18</v>
      </c>
      <c r="DU105" s="1">
        <v>3.47</v>
      </c>
      <c r="DV105" s="1">
        <v>-3.5</v>
      </c>
      <c r="DW105" s="1">
        <v>-2.2400000000000002</v>
      </c>
      <c r="DX105" s="1">
        <v>0.82</v>
      </c>
      <c r="DY105" s="1">
        <v>2.19</v>
      </c>
      <c r="DZ105" s="1">
        <v>3.33</v>
      </c>
      <c r="EA105" s="1">
        <v>-5.74</v>
      </c>
      <c r="EB105" s="1">
        <v>-1.25</v>
      </c>
      <c r="EC105" s="1">
        <v>-2.98</v>
      </c>
      <c r="ED105" s="1">
        <v>-1.5</v>
      </c>
      <c r="EE105" s="1">
        <v>1.38</v>
      </c>
      <c r="EF105" s="1">
        <v>0.25</v>
      </c>
      <c r="EG105" s="1">
        <v>0.62</v>
      </c>
      <c r="EH105" s="1">
        <v>3.76</v>
      </c>
      <c r="EI105" s="1">
        <v>3.13</v>
      </c>
      <c r="EJ105" s="1">
        <v>3.53</v>
      </c>
      <c r="EL105">
        <v>193406</v>
      </c>
      <c r="EM105">
        <v>2.64</v>
      </c>
      <c r="EN105">
        <v>-2.14</v>
      </c>
      <c r="EO105">
        <v>-2.92</v>
      </c>
      <c r="EP105">
        <v>0.01</v>
      </c>
      <c r="ER105" s="1">
        <v>193412</v>
      </c>
      <c r="ES105" s="1">
        <v>4.66</v>
      </c>
      <c r="EU105" s="1">
        <v>193401</v>
      </c>
      <c r="EV105" s="1">
        <v>9.7799999999999994</v>
      </c>
      <c r="EX105" s="1">
        <v>193812</v>
      </c>
      <c r="EY105" s="1">
        <v>-1.35</v>
      </c>
      <c r="FA105" s="1">
        <v>193412</v>
      </c>
      <c r="FB105" s="1" t="str">
        <f>IF(ISERROR(VLOOKUP($FA105,MOM,LOOKUPS!C$12,0)*$FB$6+VLOOKUP($FA105,STREV,LOOKUPS!C$10,0)*$FC$6+VLOOKUP($FA105,LTREV,LOOKUPS!C$9,0)*$FD$6+VLOOKUP($FA105,CFP,LOOKUPS!C$6,0)*$FE$6+VLOOKUP($FA105,EP,LOOKUPS!C$8,0)*$FF$6+VLOOKUP($FA105,BM,LOOKUPS!C$5,0)*$FG$6+VLOOKUP($FA105,DIV,LOOKUPS!C$7,0)*$FH$6++VLOOKUP($FA105,SIZE,LOOKUPS!C$11,0)*$FI$6),"",VLOOKUP($FA105,MOM,LOOKUPS!C$12,0)*$FB$6+VLOOKUP($FA105,STREV,LOOKUPS!C$10,0)*$FC$6+VLOOKUP($FA105,LTREV,LOOKUPS!C$9,0)*$FD$6+VLOOKUP($FA105,CFP,LOOKUPS!C$6,0)*$FE$6+VLOOKUP($FA105,EP,LOOKUPS!C$8,0)*$FF$6+VLOOKUP($FA105,BM,LOOKUPS!C$5,0)*$FG$6+VLOOKUP($FA105,DIV,LOOKUPS!C$7,0)*$FH$6++VLOOKUP($FA105,SIZE,LOOKUPS!C$11,0)*$FI$6)</f>
        <v/>
      </c>
      <c r="FC105" s="1" t="str">
        <f>IF(ISERROR(VLOOKUP($FA105,MOM,LOOKUPS!D$12,0)*$FB$6+VLOOKUP($FA105,STREV,LOOKUPS!D$10,0)*$FC$6+VLOOKUP($FA105,LTREV,LOOKUPS!D$9,0)*$FD$6+VLOOKUP($FA105,CFP,LOOKUPS!D$6,0)*$FE$6+VLOOKUP($FA105,EP,LOOKUPS!D$8,0)*$FF$6+VLOOKUP($FA105,BM,LOOKUPS!D$5,0)*$FG$6+VLOOKUP($FA105,DIV,LOOKUPS!D$7,0)*$FH$6++VLOOKUP($FA105,SIZE,LOOKUPS!D$11,0)*$FI$6),"",VLOOKUP($FA105,MOM,LOOKUPS!D$12,0)*$FB$6+VLOOKUP($FA105,STREV,LOOKUPS!D$10,0)*$FC$6+VLOOKUP($FA105,LTREV,LOOKUPS!D$9,0)*$FD$6+VLOOKUP($FA105,CFP,LOOKUPS!D$6,0)*$FE$6+VLOOKUP($FA105,EP,LOOKUPS!D$8,0)*$FF$6+VLOOKUP($FA105,BM,LOOKUPS!D$5,0)*$FG$6+VLOOKUP($FA105,DIV,LOOKUPS!D$7,0)*$FH$6++VLOOKUP($FA105,SIZE,LOOKUPS!D$11,0)*$FI$6)</f>
        <v/>
      </c>
      <c r="FD105" s="1" t="str">
        <f>IF(ISERROR(VLOOKUP($FA105,MOM,LOOKUPS!E$12,0)*$FB$6+VLOOKUP($FA105,STREV,LOOKUPS!E$10,0)*$FC$6+VLOOKUP($FA105,LTREV,LOOKUPS!E$9,0)*$FD$6+VLOOKUP($FA105,CFP,LOOKUPS!E$6,0)*$FE$6+VLOOKUP($FA105,EP,LOOKUPS!E$8,0)*$FF$6+VLOOKUP($FA105,BM,LOOKUPS!E$5,0)*$FG$6+VLOOKUP($FA105,DIV,LOOKUPS!E$7,0)*$FH$6++VLOOKUP($FA105,SIZE,LOOKUPS!E$11,0)*$FI$6),"",VLOOKUP($FA105,MOM,LOOKUPS!E$12,0)*$FB$6+VLOOKUP($FA105,STREV,LOOKUPS!E$10,0)*$FC$6+VLOOKUP($FA105,LTREV,LOOKUPS!E$9,0)*$FD$6+VLOOKUP($FA105,CFP,LOOKUPS!E$6,0)*$FE$6+VLOOKUP($FA105,EP,LOOKUPS!E$8,0)*$FF$6+VLOOKUP($FA105,BM,LOOKUPS!E$5,0)*$FG$6+VLOOKUP($FA105,DIV,LOOKUPS!E$7,0)*$FH$6++VLOOKUP($FA105,SIZE,LOOKUPS!E$11,0)*$FI$6)</f>
        <v/>
      </c>
      <c r="FE105" s="1" t="str">
        <f>IF(ISERROR(VLOOKUP($FA105,MOM,LOOKUPS!F$12,0)*$FB$6+VLOOKUP($FA105,STREV,LOOKUPS!F$10,0)*$FC$6+VLOOKUP($FA105,LTREV,LOOKUPS!F$9,0)*$FD$6+VLOOKUP($FA105,CFP,LOOKUPS!F$6,0)*$FE$6+VLOOKUP($FA105,EP,LOOKUPS!F$8,0)*$FF$6+VLOOKUP($FA105,BM,LOOKUPS!F$5,0)*$FG$6+VLOOKUP($FA105,DIV,LOOKUPS!F$7,0)*$FH$6++VLOOKUP($FA105,SIZE,LOOKUPS!F$11,0)*$FI$6),"",VLOOKUP($FA105,MOM,LOOKUPS!F$12,0)*$FB$6+VLOOKUP($FA105,STREV,LOOKUPS!F$10,0)*$FC$6+VLOOKUP($FA105,LTREV,LOOKUPS!F$9,0)*$FD$6+VLOOKUP($FA105,CFP,LOOKUPS!F$6,0)*$FE$6+VLOOKUP($FA105,EP,LOOKUPS!F$8,0)*$FF$6+VLOOKUP($FA105,BM,LOOKUPS!F$5,0)*$FG$6+VLOOKUP($FA105,DIV,LOOKUPS!F$7,0)*$FH$6++VLOOKUP($FA105,SIZE,LOOKUPS!F$11,0)*$FI$6)</f>
        <v/>
      </c>
      <c r="FF105" s="1" t="str">
        <f>IF(ISERROR(VLOOKUP($FA105,MOM,LOOKUPS!G$12,0)*$FB$6+VLOOKUP($FA105,STREV,LOOKUPS!G$10,0)*$FC$6+VLOOKUP($FA105,LTREV,LOOKUPS!G$9,0)*$FD$6+VLOOKUP($FA105,CFP,LOOKUPS!G$6,0)*$FE$6+VLOOKUP($FA105,EP,LOOKUPS!G$8,0)*$FF$6+VLOOKUP($FA105,BM,LOOKUPS!G$5,0)*$FG$6+VLOOKUP($FA105,DIV,LOOKUPS!G$7,0)*$FH$6++VLOOKUP($FA105,SIZE,LOOKUPS!G$11,0)*$FI$6),"",VLOOKUP($FA105,MOM,LOOKUPS!G$12,0)*$FB$6+VLOOKUP($FA105,STREV,LOOKUPS!G$10,0)*$FC$6+VLOOKUP($FA105,LTREV,LOOKUPS!G$9,0)*$FD$6+VLOOKUP($FA105,CFP,LOOKUPS!G$6,0)*$FE$6+VLOOKUP($FA105,EP,LOOKUPS!G$8,0)*$FF$6+VLOOKUP($FA105,BM,LOOKUPS!G$5,0)*$FG$6+VLOOKUP($FA105,DIV,LOOKUPS!G$7,0)*$FH$6++VLOOKUP($FA105,SIZE,LOOKUPS!G$11,0)*$FI$6)</f>
        <v/>
      </c>
      <c r="FG105" s="1" t="str">
        <f>IF(ISERROR(VLOOKUP($FA105,MOM,LOOKUPS!H$12,0)*$FB$6+VLOOKUP($FA105,STREV,LOOKUPS!H$10,0)*$FC$6+VLOOKUP($FA105,LTREV,LOOKUPS!H$9,0)*$FD$6+VLOOKUP($FA105,CFP,LOOKUPS!H$6,0)*$FE$6+VLOOKUP($FA105,EP,LOOKUPS!H$8,0)*$FF$6+VLOOKUP($FA105,BM,LOOKUPS!H$5,0)*$FG$6+VLOOKUP($FA105,DIV,LOOKUPS!H$7,0)*$FH$6++VLOOKUP($FA105,SIZE,LOOKUPS!H$11,0)*$FI$6),"",VLOOKUP($FA105,MOM,LOOKUPS!H$12,0)*$FB$6+VLOOKUP($FA105,STREV,LOOKUPS!H$10,0)*$FC$6+VLOOKUP($FA105,LTREV,LOOKUPS!H$9,0)*$FD$6+VLOOKUP($FA105,CFP,LOOKUPS!H$6,0)*$FE$6+VLOOKUP($FA105,EP,LOOKUPS!H$8,0)*$FF$6+VLOOKUP($FA105,BM,LOOKUPS!H$5,0)*$FG$6+VLOOKUP($FA105,DIV,LOOKUPS!H$7,0)*$FH$6++VLOOKUP($FA105,SIZE,LOOKUPS!H$11,0)*$FI$6)</f>
        <v/>
      </c>
      <c r="FH105" s="1" t="str">
        <f>IF(ISERROR(VLOOKUP($FA105,MOM,LOOKUPS!I$12,0)*$FB$6+VLOOKUP($FA105,STREV,LOOKUPS!I$10,0)*$FC$6+VLOOKUP($FA105,LTREV,LOOKUPS!I$9,0)*$FD$6+VLOOKUP($FA105,CFP,LOOKUPS!I$6,0)*$FE$6+VLOOKUP($FA105,EP,LOOKUPS!I$8,0)*$FF$6+VLOOKUP($FA105,BM,LOOKUPS!I$5,0)*$FG$6+VLOOKUP($FA105,DIV,LOOKUPS!I$7,0)*$FH$6++VLOOKUP($FA105,SIZE,LOOKUPS!I$11,0)*$FI$6),"",VLOOKUP($FA105,MOM,LOOKUPS!I$12,0)*$FB$6+VLOOKUP($FA105,STREV,LOOKUPS!I$10,0)*$FC$6+VLOOKUP($FA105,LTREV,LOOKUPS!I$9,0)*$FD$6+VLOOKUP($FA105,CFP,LOOKUPS!I$6,0)*$FE$6+VLOOKUP($FA105,EP,LOOKUPS!I$8,0)*$FF$6+VLOOKUP($FA105,BM,LOOKUPS!I$5,0)*$FG$6+VLOOKUP($FA105,DIV,LOOKUPS!I$7,0)*$FH$6++VLOOKUP($FA105,SIZE,LOOKUPS!I$11,0)*$FI$6)</f>
        <v/>
      </c>
      <c r="FI105" s="1" t="str">
        <f>IF(ISERROR(VLOOKUP($FA105,MOM,LOOKUPS!J$12,0)*$FB$6+VLOOKUP($FA105,STREV,LOOKUPS!J$10,0)*$FC$6+VLOOKUP($FA105,LTREV,LOOKUPS!J$9,0)*$FD$6+VLOOKUP($FA105,CFP,LOOKUPS!J$6,0)*$FE$6+VLOOKUP($FA105,EP,LOOKUPS!J$8,0)*$FF$6+VLOOKUP($FA105,BM,LOOKUPS!J$5,0)*$FG$6+VLOOKUP($FA105,DIV,LOOKUPS!J$7,0)*$FH$6++VLOOKUP($FA105,SIZE,LOOKUPS!J$11,0)*$FI$6),"",VLOOKUP($FA105,MOM,LOOKUPS!J$12,0)*$FB$6+VLOOKUP($FA105,STREV,LOOKUPS!J$10,0)*$FC$6+VLOOKUP($FA105,LTREV,LOOKUPS!J$9,0)*$FD$6+VLOOKUP($FA105,CFP,LOOKUPS!J$6,0)*$FE$6+VLOOKUP($FA105,EP,LOOKUPS!J$8,0)*$FF$6+VLOOKUP($FA105,BM,LOOKUPS!J$5,0)*$FG$6+VLOOKUP($FA105,DIV,LOOKUPS!J$7,0)*$FH$6++VLOOKUP($FA105,SIZE,LOOKUPS!J$11,0)*$FI$6)</f>
        <v/>
      </c>
      <c r="FJ105" s="1" t="str">
        <f>IF(ISERROR(VLOOKUP($FA105,MOM,LOOKUPS!K$12,0)*$FB$6+VLOOKUP($FA105,STREV,LOOKUPS!K$10,0)*$FC$6+VLOOKUP($FA105,LTREV,LOOKUPS!K$9,0)*$FD$6+VLOOKUP($FA105,CFP,LOOKUPS!K$6,0)*$FE$6+VLOOKUP($FA105,EP,LOOKUPS!K$8,0)*$FF$6+VLOOKUP($FA105,BM,LOOKUPS!K$5,0)*$FG$6+VLOOKUP($FA105,DIV,LOOKUPS!K$7,0)*$FH$6++VLOOKUP($FA105,SIZE,LOOKUPS!K$11,0)*$FI$6),"",VLOOKUP($FA105,MOM,LOOKUPS!K$12,0)*$FB$6+VLOOKUP($FA105,STREV,LOOKUPS!K$10,0)*$FC$6+VLOOKUP($FA105,LTREV,LOOKUPS!K$9,0)*$FD$6+VLOOKUP($FA105,CFP,LOOKUPS!K$6,0)*$FE$6+VLOOKUP($FA105,EP,LOOKUPS!K$8,0)*$FF$6+VLOOKUP($FA105,BM,LOOKUPS!K$5,0)*$FG$6+VLOOKUP($FA105,DIV,LOOKUPS!K$7,0)*$FH$6++VLOOKUP($FA105,SIZE,LOOKUPS!K$11,0)*$FI$6)</f>
        <v/>
      </c>
      <c r="FK105" s="1" t="str">
        <f>IF(ISERROR(VLOOKUP($FA105,MOM,LOOKUPS!L$12,0)*$FB$6+VLOOKUP($FA105,STREV,LOOKUPS!L$10,0)*$FC$6+VLOOKUP($FA105,LTREV,LOOKUPS!L$9,0)*$FD$6+VLOOKUP($FA105,CFP,LOOKUPS!L$6,0)*$FE$6+VLOOKUP($FA105,EP,LOOKUPS!L$8,0)*$FF$6+VLOOKUP($FA105,BM,LOOKUPS!L$5,0)*$FG$6+VLOOKUP($FA105,DIV,LOOKUPS!L$7,0)*$FH$6++VLOOKUP($FA105,SIZE,LOOKUPS!L$11,0)*$FI$6),"",VLOOKUP($FA105,MOM,LOOKUPS!L$12,0)*$FB$6+VLOOKUP($FA105,STREV,LOOKUPS!L$10,0)*$FC$6+VLOOKUP($FA105,LTREV,LOOKUPS!L$9,0)*$FD$6+VLOOKUP($FA105,CFP,LOOKUPS!L$6,0)*$FE$6+VLOOKUP($FA105,EP,LOOKUPS!L$8,0)*$FF$6+VLOOKUP($FA105,BM,LOOKUPS!L$5,0)*$FG$6+VLOOKUP($FA105,DIV,LOOKUPS!L$7,0)*$FH$6++VLOOKUP($FA105,SIZE,LOOKUPS!L$11,0)*$FI$6)</f>
        <v/>
      </c>
    </row>
    <row r="106" spans="1:167" x14ac:dyDescent="0.3">
      <c r="A106" s="1">
        <v>193501</v>
      </c>
      <c r="B106" s="1">
        <v>-3.71</v>
      </c>
      <c r="C106" s="1">
        <v>-4.0199999999999996</v>
      </c>
      <c r="D106" s="1">
        <v>-4.6500000000000004</v>
      </c>
      <c r="E106" s="1">
        <v>-1.6</v>
      </c>
      <c r="F106" s="1">
        <v>-2.21</v>
      </c>
      <c r="G106" s="1">
        <v>-4.8099999999999996</v>
      </c>
      <c r="H106" s="1">
        <v>-2.93</v>
      </c>
      <c r="I106" s="1">
        <v>-2.71</v>
      </c>
      <c r="J106" s="1">
        <v>-3.4</v>
      </c>
      <c r="K106" s="1">
        <v>-2.31</v>
      </c>
      <c r="M106" s="1">
        <v>193402</v>
      </c>
      <c r="N106" s="1">
        <v>3.37</v>
      </c>
      <c r="O106" s="1">
        <v>-0.96</v>
      </c>
      <c r="P106" s="1">
        <v>-2.0699999999999998</v>
      </c>
      <c r="Q106" s="1">
        <v>0.83</v>
      </c>
      <c r="R106" s="1">
        <v>3.13</v>
      </c>
      <c r="S106" s="1">
        <v>1.95</v>
      </c>
      <c r="T106" s="1">
        <v>-0.6</v>
      </c>
      <c r="U106" s="1">
        <v>2.16</v>
      </c>
      <c r="V106" s="1">
        <v>3.72</v>
      </c>
      <c r="W106" s="1">
        <v>-0.41</v>
      </c>
      <c r="Y106" s="1">
        <v>193901</v>
      </c>
      <c r="Z106" s="1">
        <v>-5.48</v>
      </c>
      <c r="AA106" s="1">
        <v>-10.39</v>
      </c>
      <c r="AB106" s="1">
        <v>-5.59</v>
      </c>
      <c r="AC106" s="1">
        <v>-7.06</v>
      </c>
      <c r="AD106" s="1">
        <v>-7.87</v>
      </c>
      <c r="AE106" s="1">
        <v>-7</v>
      </c>
      <c r="AF106" s="1">
        <v>-6.31</v>
      </c>
      <c r="AG106" s="1">
        <v>-7.44</v>
      </c>
      <c r="AH106" s="1">
        <v>-8.76</v>
      </c>
      <c r="AI106" s="1">
        <v>-9.84</v>
      </c>
      <c r="AK106">
        <v>195907</v>
      </c>
      <c r="AL106">
        <v>6.07</v>
      </c>
      <c r="AM106">
        <v>2.9</v>
      </c>
      <c r="AN106">
        <v>3.32</v>
      </c>
      <c r="AO106">
        <v>3.41</v>
      </c>
      <c r="AP106">
        <v>3.48</v>
      </c>
      <c r="AQ106">
        <v>2.5499999999999998</v>
      </c>
      <c r="AR106">
        <v>3.55</v>
      </c>
      <c r="AS106">
        <v>2.85</v>
      </c>
      <c r="AT106">
        <v>3.67</v>
      </c>
      <c r="AU106">
        <v>3.9</v>
      </c>
      <c r="AV106">
        <v>3.06</v>
      </c>
      <c r="AW106">
        <v>1.73</v>
      </c>
      <c r="AX106">
        <v>3.37</v>
      </c>
      <c r="AY106">
        <v>3.76</v>
      </c>
      <c r="AZ106">
        <v>3.34</v>
      </c>
      <c r="BA106">
        <v>2.8</v>
      </c>
      <c r="BB106">
        <v>2.9</v>
      </c>
      <c r="BC106">
        <v>4.08</v>
      </c>
      <c r="BD106">
        <v>3.25</v>
      </c>
      <c r="BF106" s="1">
        <v>195907</v>
      </c>
      <c r="BG106" s="1">
        <v>3.59</v>
      </c>
      <c r="BH106" s="1">
        <v>2.95</v>
      </c>
      <c r="BI106" s="1">
        <v>2.98</v>
      </c>
      <c r="BJ106" s="1">
        <v>3.81</v>
      </c>
      <c r="BK106" s="1">
        <v>2.4900000000000002</v>
      </c>
      <c r="BL106" s="1">
        <v>3.22</v>
      </c>
      <c r="BM106" s="1">
        <v>3.28</v>
      </c>
      <c r="BN106" s="1">
        <v>3.24</v>
      </c>
      <c r="BO106" s="1">
        <v>3.88</v>
      </c>
      <c r="BP106" s="1">
        <v>2.87</v>
      </c>
      <c r="BQ106" s="1">
        <v>2.1</v>
      </c>
      <c r="BR106" s="1">
        <v>3.85</v>
      </c>
      <c r="BS106" s="1">
        <v>2.57</v>
      </c>
      <c r="BT106" s="1">
        <v>3.65</v>
      </c>
      <c r="BU106" s="1">
        <v>2.92</v>
      </c>
      <c r="BV106" s="1">
        <v>2.79</v>
      </c>
      <c r="BW106" s="1">
        <v>3.69</v>
      </c>
      <c r="BX106" s="1">
        <v>3.11</v>
      </c>
      <c r="BY106" s="1">
        <v>4.63</v>
      </c>
      <c r="CA106" s="1">
        <v>193407</v>
      </c>
      <c r="CB106" s="1">
        <v>-28.16</v>
      </c>
      <c r="CC106" s="1">
        <v>-12.87</v>
      </c>
      <c r="CD106" s="1">
        <v>-18.16</v>
      </c>
      <c r="CE106" s="1">
        <v>-24.34</v>
      </c>
      <c r="CF106" s="1">
        <v>-12.53</v>
      </c>
      <c r="CG106" s="1">
        <v>-14.25</v>
      </c>
      <c r="CH106" s="1">
        <v>-18.13</v>
      </c>
      <c r="CI106" s="1">
        <v>-22.65</v>
      </c>
      <c r="CJ106" s="1">
        <v>-24.58</v>
      </c>
      <c r="CK106" s="1">
        <v>-10.53</v>
      </c>
      <c r="CL106" s="1">
        <v>-14.53</v>
      </c>
      <c r="CM106" s="1">
        <v>-13.55</v>
      </c>
      <c r="CN106" s="1">
        <v>-14.95</v>
      </c>
      <c r="CO106" s="1">
        <v>-17.350000000000001</v>
      </c>
      <c r="CP106" s="1">
        <v>-18.920000000000002</v>
      </c>
      <c r="CQ106" s="1">
        <v>-21.45</v>
      </c>
      <c r="CR106" s="1">
        <v>-23.86</v>
      </c>
      <c r="CS106" s="1">
        <v>-23.91</v>
      </c>
      <c r="CT106" s="1">
        <v>-25.27</v>
      </c>
      <c r="CV106" s="1">
        <v>193507</v>
      </c>
      <c r="CW106" s="1">
        <v>15.18</v>
      </c>
      <c r="CX106" s="1">
        <v>6.64</v>
      </c>
      <c r="CY106" s="1">
        <v>5.64</v>
      </c>
      <c r="CZ106" s="1">
        <v>5.14</v>
      </c>
      <c r="DA106" s="1">
        <v>8.1</v>
      </c>
      <c r="DB106" s="1">
        <v>5.62</v>
      </c>
      <c r="DC106" s="1">
        <v>5.22</v>
      </c>
      <c r="DD106" s="1">
        <v>5.64</v>
      </c>
      <c r="DE106" s="1">
        <v>4.4000000000000004</v>
      </c>
      <c r="DF106" s="1">
        <v>9.91</v>
      </c>
      <c r="DG106" s="1">
        <v>6.28</v>
      </c>
      <c r="DH106" s="1">
        <v>3.83</v>
      </c>
      <c r="DI106" s="1">
        <v>7.46</v>
      </c>
      <c r="DJ106" s="1">
        <v>3.29</v>
      </c>
      <c r="DK106" s="1">
        <v>7.28</v>
      </c>
      <c r="DL106" s="1">
        <v>4.6399999999999997</v>
      </c>
      <c r="DM106" s="1">
        <v>6.64</v>
      </c>
      <c r="DN106" s="1">
        <v>6.72</v>
      </c>
      <c r="DO106" s="1">
        <v>2</v>
      </c>
      <c r="DQ106" s="1">
        <v>193407</v>
      </c>
      <c r="DR106" s="1">
        <v>-99.99</v>
      </c>
      <c r="DS106" s="1">
        <v>-22.99</v>
      </c>
      <c r="DT106" s="1">
        <v>-19.27</v>
      </c>
      <c r="DU106" s="1">
        <v>-13.2</v>
      </c>
      <c r="DV106" s="1">
        <v>-22.18</v>
      </c>
      <c r="DW106" s="1">
        <v>-23.6</v>
      </c>
      <c r="DX106" s="1">
        <v>-19.3</v>
      </c>
      <c r="DY106" s="1">
        <v>-15.54</v>
      </c>
      <c r="DZ106" s="1">
        <v>-12.18</v>
      </c>
      <c r="EA106" s="1">
        <v>-19.420000000000002</v>
      </c>
      <c r="EB106" s="1">
        <v>-24.86</v>
      </c>
      <c r="EC106" s="1">
        <v>-24.59</v>
      </c>
      <c r="ED106" s="1">
        <v>-22.62</v>
      </c>
      <c r="EE106" s="1">
        <v>-20.51</v>
      </c>
      <c r="EF106" s="1">
        <v>-18.079999999999998</v>
      </c>
      <c r="EG106" s="1">
        <v>-15.84</v>
      </c>
      <c r="EH106" s="1">
        <v>-15.25</v>
      </c>
      <c r="EI106" s="1">
        <v>-14.23</v>
      </c>
      <c r="EJ106" s="1">
        <v>-10.1</v>
      </c>
      <c r="EL106">
        <v>193407</v>
      </c>
      <c r="EM106">
        <v>-10.96</v>
      </c>
      <c r="EN106">
        <v>-6.92</v>
      </c>
      <c r="EO106">
        <v>-10.64</v>
      </c>
      <c r="EP106">
        <v>0.01</v>
      </c>
      <c r="ER106" s="1">
        <v>193501</v>
      </c>
      <c r="ES106" s="1">
        <v>3.61</v>
      </c>
      <c r="EU106" s="1">
        <v>193402</v>
      </c>
      <c r="EV106" s="1">
        <v>2.1800000000000002</v>
      </c>
      <c r="EX106" s="1">
        <v>193901</v>
      </c>
      <c r="EY106" s="1">
        <v>-1.03</v>
      </c>
      <c r="FA106" s="1">
        <v>193501</v>
      </c>
      <c r="FB106" s="1" t="str">
        <f>IF(ISERROR(VLOOKUP($FA106,MOM,LOOKUPS!C$12,0)*$FB$6+VLOOKUP($FA106,STREV,LOOKUPS!C$10,0)*$FC$6+VLOOKUP($FA106,LTREV,LOOKUPS!C$9,0)*$FD$6+VLOOKUP($FA106,CFP,LOOKUPS!C$6,0)*$FE$6+VLOOKUP($FA106,EP,LOOKUPS!C$8,0)*$FF$6+VLOOKUP($FA106,BM,LOOKUPS!C$5,0)*$FG$6+VLOOKUP($FA106,DIV,LOOKUPS!C$7,0)*$FH$6++VLOOKUP($FA106,SIZE,LOOKUPS!C$11,0)*$FI$6),"",VLOOKUP($FA106,MOM,LOOKUPS!C$12,0)*$FB$6+VLOOKUP($FA106,STREV,LOOKUPS!C$10,0)*$FC$6+VLOOKUP($FA106,LTREV,LOOKUPS!C$9,0)*$FD$6+VLOOKUP($FA106,CFP,LOOKUPS!C$6,0)*$FE$6+VLOOKUP($FA106,EP,LOOKUPS!C$8,0)*$FF$6+VLOOKUP($FA106,BM,LOOKUPS!C$5,0)*$FG$6+VLOOKUP($FA106,DIV,LOOKUPS!C$7,0)*$FH$6++VLOOKUP($FA106,SIZE,LOOKUPS!C$11,0)*$FI$6)</f>
        <v/>
      </c>
      <c r="FC106" s="1" t="str">
        <f>IF(ISERROR(VLOOKUP($FA106,MOM,LOOKUPS!D$12,0)*$FB$6+VLOOKUP($FA106,STREV,LOOKUPS!D$10,0)*$FC$6+VLOOKUP($FA106,LTREV,LOOKUPS!D$9,0)*$FD$6+VLOOKUP($FA106,CFP,LOOKUPS!D$6,0)*$FE$6+VLOOKUP($FA106,EP,LOOKUPS!D$8,0)*$FF$6+VLOOKUP($FA106,BM,LOOKUPS!D$5,0)*$FG$6+VLOOKUP($FA106,DIV,LOOKUPS!D$7,0)*$FH$6++VLOOKUP($FA106,SIZE,LOOKUPS!D$11,0)*$FI$6),"",VLOOKUP($FA106,MOM,LOOKUPS!D$12,0)*$FB$6+VLOOKUP($FA106,STREV,LOOKUPS!D$10,0)*$FC$6+VLOOKUP($FA106,LTREV,LOOKUPS!D$9,0)*$FD$6+VLOOKUP($FA106,CFP,LOOKUPS!D$6,0)*$FE$6+VLOOKUP($FA106,EP,LOOKUPS!D$8,0)*$FF$6+VLOOKUP($FA106,BM,LOOKUPS!D$5,0)*$FG$6+VLOOKUP($FA106,DIV,LOOKUPS!D$7,0)*$FH$6++VLOOKUP($FA106,SIZE,LOOKUPS!D$11,0)*$FI$6)</f>
        <v/>
      </c>
      <c r="FD106" s="1" t="str">
        <f>IF(ISERROR(VLOOKUP($FA106,MOM,LOOKUPS!E$12,0)*$FB$6+VLOOKUP($FA106,STREV,LOOKUPS!E$10,0)*$FC$6+VLOOKUP($FA106,LTREV,LOOKUPS!E$9,0)*$FD$6+VLOOKUP($FA106,CFP,LOOKUPS!E$6,0)*$FE$6+VLOOKUP($FA106,EP,LOOKUPS!E$8,0)*$FF$6+VLOOKUP($FA106,BM,LOOKUPS!E$5,0)*$FG$6+VLOOKUP($FA106,DIV,LOOKUPS!E$7,0)*$FH$6++VLOOKUP($FA106,SIZE,LOOKUPS!E$11,0)*$FI$6),"",VLOOKUP($FA106,MOM,LOOKUPS!E$12,0)*$FB$6+VLOOKUP($FA106,STREV,LOOKUPS!E$10,0)*$FC$6+VLOOKUP($FA106,LTREV,LOOKUPS!E$9,0)*$FD$6+VLOOKUP($FA106,CFP,LOOKUPS!E$6,0)*$FE$6+VLOOKUP($FA106,EP,LOOKUPS!E$8,0)*$FF$6+VLOOKUP($FA106,BM,LOOKUPS!E$5,0)*$FG$6+VLOOKUP($FA106,DIV,LOOKUPS!E$7,0)*$FH$6++VLOOKUP($FA106,SIZE,LOOKUPS!E$11,0)*$FI$6)</f>
        <v/>
      </c>
      <c r="FE106" s="1" t="str">
        <f>IF(ISERROR(VLOOKUP($FA106,MOM,LOOKUPS!F$12,0)*$FB$6+VLOOKUP($FA106,STREV,LOOKUPS!F$10,0)*$FC$6+VLOOKUP($FA106,LTREV,LOOKUPS!F$9,0)*$FD$6+VLOOKUP($FA106,CFP,LOOKUPS!F$6,0)*$FE$6+VLOOKUP($FA106,EP,LOOKUPS!F$8,0)*$FF$6+VLOOKUP($FA106,BM,LOOKUPS!F$5,0)*$FG$6+VLOOKUP($FA106,DIV,LOOKUPS!F$7,0)*$FH$6++VLOOKUP($FA106,SIZE,LOOKUPS!F$11,0)*$FI$6),"",VLOOKUP($FA106,MOM,LOOKUPS!F$12,0)*$FB$6+VLOOKUP($FA106,STREV,LOOKUPS!F$10,0)*$FC$6+VLOOKUP($FA106,LTREV,LOOKUPS!F$9,0)*$FD$6+VLOOKUP($FA106,CFP,LOOKUPS!F$6,0)*$FE$6+VLOOKUP($FA106,EP,LOOKUPS!F$8,0)*$FF$6+VLOOKUP($FA106,BM,LOOKUPS!F$5,0)*$FG$6+VLOOKUP($FA106,DIV,LOOKUPS!F$7,0)*$FH$6++VLOOKUP($FA106,SIZE,LOOKUPS!F$11,0)*$FI$6)</f>
        <v/>
      </c>
      <c r="FF106" s="1" t="str">
        <f>IF(ISERROR(VLOOKUP($FA106,MOM,LOOKUPS!G$12,0)*$FB$6+VLOOKUP($FA106,STREV,LOOKUPS!G$10,0)*$FC$6+VLOOKUP($FA106,LTREV,LOOKUPS!G$9,0)*$FD$6+VLOOKUP($FA106,CFP,LOOKUPS!G$6,0)*$FE$6+VLOOKUP($FA106,EP,LOOKUPS!G$8,0)*$FF$6+VLOOKUP($FA106,BM,LOOKUPS!G$5,0)*$FG$6+VLOOKUP($FA106,DIV,LOOKUPS!G$7,0)*$FH$6++VLOOKUP($FA106,SIZE,LOOKUPS!G$11,0)*$FI$6),"",VLOOKUP($FA106,MOM,LOOKUPS!G$12,0)*$FB$6+VLOOKUP($FA106,STREV,LOOKUPS!G$10,0)*$FC$6+VLOOKUP($FA106,LTREV,LOOKUPS!G$9,0)*$FD$6+VLOOKUP($FA106,CFP,LOOKUPS!G$6,0)*$FE$6+VLOOKUP($FA106,EP,LOOKUPS!G$8,0)*$FF$6+VLOOKUP($FA106,BM,LOOKUPS!G$5,0)*$FG$6+VLOOKUP($FA106,DIV,LOOKUPS!G$7,0)*$FH$6++VLOOKUP($FA106,SIZE,LOOKUPS!G$11,0)*$FI$6)</f>
        <v/>
      </c>
      <c r="FG106" s="1" t="str">
        <f>IF(ISERROR(VLOOKUP($FA106,MOM,LOOKUPS!H$12,0)*$FB$6+VLOOKUP($FA106,STREV,LOOKUPS!H$10,0)*$FC$6+VLOOKUP($FA106,LTREV,LOOKUPS!H$9,0)*$FD$6+VLOOKUP($FA106,CFP,LOOKUPS!H$6,0)*$FE$6+VLOOKUP($FA106,EP,LOOKUPS!H$8,0)*$FF$6+VLOOKUP($FA106,BM,LOOKUPS!H$5,0)*$FG$6+VLOOKUP($FA106,DIV,LOOKUPS!H$7,0)*$FH$6++VLOOKUP($FA106,SIZE,LOOKUPS!H$11,0)*$FI$6),"",VLOOKUP($FA106,MOM,LOOKUPS!H$12,0)*$FB$6+VLOOKUP($FA106,STREV,LOOKUPS!H$10,0)*$FC$6+VLOOKUP($FA106,LTREV,LOOKUPS!H$9,0)*$FD$6+VLOOKUP($FA106,CFP,LOOKUPS!H$6,0)*$FE$6+VLOOKUP($FA106,EP,LOOKUPS!H$8,0)*$FF$6+VLOOKUP($FA106,BM,LOOKUPS!H$5,0)*$FG$6+VLOOKUP($FA106,DIV,LOOKUPS!H$7,0)*$FH$6++VLOOKUP($FA106,SIZE,LOOKUPS!H$11,0)*$FI$6)</f>
        <v/>
      </c>
      <c r="FH106" s="1" t="str">
        <f>IF(ISERROR(VLOOKUP($FA106,MOM,LOOKUPS!I$12,0)*$FB$6+VLOOKUP($FA106,STREV,LOOKUPS!I$10,0)*$FC$6+VLOOKUP($FA106,LTREV,LOOKUPS!I$9,0)*$FD$6+VLOOKUP($FA106,CFP,LOOKUPS!I$6,0)*$FE$6+VLOOKUP($FA106,EP,LOOKUPS!I$8,0)*$FF$6+VLOOKUP($FA106,BM,LOOKUPS!I$5,0)*$FG$6+VLOOKUP($FA106,DIV,LOOKUPS!I$7,0)*$FH$6++VLOOKUP($FA106,SIZE,LOOKUPS!I$11,0)*$FI$6),"",VLOOKUP($FA106,MOM,LOOKUPS!I$12,0)*$FB$6+VLOOKUP($FA106,STREV,LOOKUPS!I$10,0)*$FC$6+VLOOKUP($FA106,LTREV,LOOKUPS!I$9,0)*$FD$6+VLOOKUP($FA106,CFP,LOOKUPS!I$6,0)*$FE$6+VLOOKUP($FA106,EP,LOOKUPS!I$8,0)*$FF$6+VLOOKUP($FA106,BM,LOOKUPS!I$5,0)*$FG$6+VLOOKUP($FA106,DIV,LOOKUPS!I$7,0)*$FH$6++VLOOKUP($FA106,SIZE,LOOKUPS!I$11,0)*$FI$6)</f>
        <v/>
      </c>
      <c r="FI106" s="1" t="str">
        <f>IF(ISERROR(VLOOKUP($FA106,MOM,LOOKUPS!J$12,0)*$FB$6+VLOOKUP($FA106,STREV,LOOKUPS!J$10,0)*$FC$6+VLOOKUP($FA106,LTREV,LOOKUPS!J$9,0)*$FD$6+VLOOKUP($FA106,CFP,LOOKUPS!J$6,0)*$FE$6+VLOOKUP($FA106,EP,LOOKUPS!J$8,0)*$FF$6+VLOOKUP($FA106,BM,LOOKUPS!J$5,0)*$FG$6+VLOOKUP($FA106,DIV,LOOKUPS!J$7,0)*$FH$6++VLOOKUP($FA106,SIZE,LOOKUPS!J$11,0)*$FI$6),"",VLOOKUP($FA106,MOM,LOOKUPS!J$12,0)*$FB$6+VLOOKUP($FA106,STREV,LOOKUPS!J$10,0)*$FC$6+VLOOKUP($FA106,LTREV,LOOKUPS!J$9,0)*$FD$6+VLOOKUP($FA106,CFP,LOOKUPS!J$6,0)*$FE$6+VLOOKUP($FA106,EP,LOOKUPS!J$8,0)*$FF$6+VLOOKUP($FA106,BM,LOOKUPS!J$5,0)*$FG$6+VLOOKUP($FA106,DIV,LOOKUPS!J$7,0)*$FH$6++VLOOKUP($FA106,SIZE,LOOKUPS!J$11,0)*$FI$6)</f>
        <v/>
      </c>
      <c r="FJ106" s="1" t="str">
        <f>IF(ISERROR(VLOOKUP($FA106,MOM,LOOKUPS!K$12,0)*$FB$6+VLOOKUP($FA106,STREV,LOOKUPS!K$10,0)*$FC$6+VLOOKUP($FA106,LTREV,LOOKUPS!K$9,0)*$FD$6+VLOOKUP($FA106,CFP,LOOKUPS!K$6,0)*$FE$6+VLOOKUP($FA106,EP,LOOKUPS!K$8,0)*$FF$6+VLOOKUP($FA106,BM,LOOKUPS!K$5,0)*$FG$6+VLOOKUP($FA106,DIV,LOOKUPS!K$7,0)*$FH$6++VLOOKUP($FA106,SIZE,LOOKUPS!K$11,0)*$FI$6),"",VLOOKUP($FA106,MOM,LOOKUPS!K$12,0)*$FB$6+VLOOKUP($FA106,STREV,LOOKUPS!K$10,0)*$FC$6+VLOOKUP($FA106,LTREV,LOOKUPS!K$9,0)*$FD$6+VLOOKUP($FA106,CFP,LOOKUPS!K$6,0)*$FE$6+VLOOKUP($FA106,EP,LOOKUPS!K$8,0)*$FF$6+VLOOKUP($FA106,BM,LOOKUPS!K$5,0)*$FG$6+VLOOKUP($FA106,DIV,LOOKUPS!K$7,0)*$FH$6++VLOOKUP($FA106,SIZE,LOOKUPS!K$11,0)*$FI$6)</f>
        <v/>
      </c>
      <c r="FK106" s="1" t="str">
        <f>IF(ISERROR(VLOOKUP($FA106,MOM,LOOKUPS!L$12,0)*$FB$6+VLOOKUP($FA106,STREV,LOOKUPS!L$10,0)*$FC$6+VLOOKUP($FA106,LTREV,LOOKUPS!L$9,0)*$FD$6+VLOOKUP($FA106,CFP,LOOKUPS!L$6,0)*$FE$6+VLOOKUP($FA106,EP,LOOKUPS!L$8,0)*$FF$6+VLOOKUP($FA106,BM,LOOKUPS!L$5,0)*$FG$6+VLOOKUP($FA106,DIV,LOOKUPS!L$7,0)*$FH$6++VLOOKUP($FA106,SIZE,LOOKUPS!L$11,0)*$FI$6),"",VLOOKUP($FA106,MOM,LOOKUPS!L$12,0)*$FB$6+VLOOKUP($FA106,STREV,LOOKUPS!L$10,0)*$FC$6+VLOOKUP($FA106,LTREV,LOOKUPS!L$9,0)*$FD$6+VLOOKUP($FA106,CFP,LOOKUPS!L$6,0)*$FE$6+VLOOKUP($FA106,EP,LOOKUPS!L$8,0)*$FF$6+VLOOKUP($FA106,BM,LOOKUPS!L$5,0)*$FG$6+VLOOKUP($FA106,DIV,LOOKUPS!L$7,0)*$FH$6++VLOOKUP($FA106,SIZE,LOOKUPS!L$11,0)*$FI$6)</f>
        <v/>
      </c>
    </row>
    <row r="107" spans="1:167" x14ac:dyDescent="0.3">
      <c r="A107" s="1">
        <v>193502</v>
      </c>
      <c r="B107" s="1">
        <v>-18.66</v>
      </c>
      <c r="C107" s="1">
        <v>-12.19</v>
      </c>
      <c r="D107" s="1">
        <v>-10.81</v>
      </c>
      <c r="E107" s="1">
        <v>-6.91</v>
      </c>
      <c r="F107" s="1">
        <v>-7.85</v>
      </c>
      <c r="G107" s="1">
        <v>-2.58</v>
      </c>
      <c r="H107" s="1">
        <v>-0.33</v>
      </c>
      <c r="I107" s="1">
        <v>-0.25</v>
      </c>
      <c r="J107" s="1">
        <v>1.54</v>
      </c>
      <c r="K107" s="1">
        <v>1.1100000000000001</v>
      </c>
      <c r="M107" s="1">
        <v>193403</v>
      </c>
      <c r="N107" s="1">
        <v>5.6</v>
      </c>
      <c r="O107" s="1">
        <v>0.13</v>
      </c>
      <c r="P107" s="1">
        <v>0.6</v>
      </c>
      <c r="Q107" s="1">
        <v>0.94</v>
      </c>
      <c r="R107" s="1">
        <v>0.26</v>
      </c>
      <c r="S107" s="1">
        <v>-0.49</v>
      </c>
      <c r="T107" s="1">
        <v>2.2200000000000002</v>
      </c>
      <c r="U107" s="1">
        <v>0.17</v>
      </c>
      <c r="V107" s="1">
        <v>-2.2200000000000002</v>
      </c>
      <c r="W107" s="1">
        <v>-0.53</v>
      </c>
      <c r="Y107" s="1">
        <v>193902</v>
      </c>
      <c r="Z107" s="1">
        <v>4.8499999999999996</v>
      </c>
      <c r="AA107" s="1">
        <v>4.2699999999999996</v>
      </c>
      <c r="AB107" s="1">
        <v>4.09</v>
      </c>
      <c r="AC107" s="1">
        <v>4.4400000000000004</v>
      </c>
      <c r="AD107" s="1">
        <v>3.53</v>
      </c>
      <c r="AE107" s="1">
        <v>4.37</v>
      </c>
      <c r="AF107" s="1">
        <v>4.07</v>
      </c>
      <c r="AG107" s="1">
        <v>3.87</v>
      </c>
      <c r="AH107" s="1">
        <v>3.5</v>
      </c>
      <c r="AI107" s="1">
        <v>4.4800000000000004</v>
      </c>
      <c r="AK107">
        <v>195908</v>
      </c>
      <c r="AL107">
        <v>6.52</v>
      </c>
      <c r="AM107">
        <v>-2.5</v>
      </c>
      <c r="AN107">
        <v>-0.24</v>
      </c>
      <c r="AO107">
        <v>-1.63</v>
      </c>
      <c r="AP107">
        <v>-2.57</v>
      </c>
      <c r="AQ107">
        <v>-1.47</v>
      </c>
      <c r="AR107">
        <v>-0.4</v>
      </c>
      <c r="AS107">
        <v>-0.18</v>
      </c>
      <c r="AT107">
        <v>-2.06</v>
      </c>
      <c r="AU107">
        <v>-2.59</v>
      </c>
      <c r="AV107">
        <v>-2.5499999999999998</v>
      </c>
      <c r="AW107">
        <v>-2.36</v>
      </c>
      <c r="AX107">
        <v>-0.57999999999999996</v>
      </c>
      <c r="AY107">
        <v>-1.1499999999999999</v>
      </c>
      <c r="AZ107">
        <v>0.36</v>
      </c>
      <c r="BA107">
        <v>0.42</v>
      </c>
      <c r="BB107">
        <v>-0.79</v>
      </c>
      <c r="BC107">
        <v>-2</v>
      </c>
      <c r="BD107">
        <v>-2.12</v>
      </c>
      <c r="BF107" s="1">
        <v>195908</v>
      </c>
      <c r="BG107" s="1">
        <v>-2.69</v>
      </c>
      <c r="BH107" s="1">
        <v>-2.86</v>
      </c>
      <c r="BI107" s="1">
        <v>-0.34</v>
      </c>
      <c r="BJ107" s="1">
        <v>-0.9</v>
      </c>
      <c r="BK107" s="1">
        <v>-3.02</v>
      </c>
      <c r="BL107" s="1">
        <v>-1.89</v>
      </c>
      <c r="BM107" s="1">
        <v>-0.33</v>
      </c>
      <c r="BN107" s="1">
        <v>-0.49</v>
      </c>
      <c r="BO107" s="1">
        <v>-0.6</v>
      </c>
      <c r="BP107" s="1">
        <v>-4.0199999999999996</v>
      </c>
      <c r="BQ107" s="1">
        <v>-2.0099999999999998</v>
      </c>
      <c r="BR107" s="1">
        <v>-2.54</v>
      </c>
      <c r="BS107" s="1">
        <v>-1.23</v>
      </c>
      <c r="BT107" s="1">
        <v>-1.26</v>
      </c>
      <c r="BU107" s="1">
        <v>0.61</v>
      </c>
      <c r="BV107" s="1">
        <v>0.52</v>
      </c>
      <c r="BW107" s="1">
        <v>-1.48</v>
      </c>
      <c r="BX107" s="1">
        <v>0.25</v>
      </c>
      <c r="BY107" s="1">
        <v>-1.44</v>
      </c>
      <c r="CA107" s="1">
        <v>193408</v>
      </c>
      <c r="CB107" s="1">
        <v>18.350000000000001</v>
      </c>
      <c r="CC107" s="1">
        <v>7.59</v>
      </c>
      <c r="CD107" s="1">
        <v>9.0500000000000007</v>
      </c>
      <c r="CE107" s="1">
        <v>12.43</v>
      </c>
      <c r="CF107" s="1">
        <v>7.14</v>
      </c>
      <c r="CG107" s="1">
        <v>8.39</v>
      </c>
      <c r="CH107" s="1">
        <v>8.5</v>
      </c>
      <c r="CI107" s="1">
        <v>11.69</v>
      </c>
      <c r="CJ107" s="1">
        <v>12.41</v>
      </c>
      <c r="CK107" s="1">
        <v>6.29</v>
      </c>
      <c r="CL107" s="1">
        <v>7.99</v>
      </c>
      <c r="CM107" s="1">
        <v>8.51</v>
      </c>
      <c r="CN107" s="1">
        <v>8.26</v>
      </c>
      <c r="CO107" s="1">
        <v>5.41</v>
      </c>
      <c r="CP107" s="1">
        <v>11.64</v>
      </c>
      <c r="CQ107" s="1">
        <v>10.93</v>
      </c>
      <c r="CR107" s="1">
        <v>12.46</v>
      </c>
      <c r="CS107" s="1">
        <v>9.26</v>
      </c>
      <c r="CT107" s="1">
        <v>15.62</v>
      </c>
      <c r="CV107" s="1">
        <v>193508</v>
      </c>
      <c r="CW107" s="1">
        <v>14.32</v>
      </c>
      <c r="CX107" s="1">
        <v>1.32</v>
      </c>
      <c r="CY107" s="1">
        <v>0.93</v>
      </c>
      <c r="CZ107" s="1">
        <v>2.3199999999999998</v>
      </c>
      <c r="DA107" s="1">
        <v>1.36</v>
      </c>
      <c r="DB107" s="1">
        <v>0.4</v>
      </c>
      <c r="DC107" s="1">
        <v>1.83</v>
      </c>
      <c r="DD107" s="1">
        <v>0.69</v>
      </c>
      <c r="DE107" s="1">
        <v>3.04</v>
      </c>
      <c r="DF107" s="1">
        <v>1.27</v>
      </c>
      <c r="DG107" s="1">
        <v>1.45</v>
      </c>
      <c r="DH107" s="1">
        <v>1.23</v>
      </c>
      <c r="DI107" s="1">
        <v>-0.46</v>
      </c>
      <c r="DJ107" s="1">
        <v>1.34</v>
      </c>
      <c r="DK107" s="1">
        <v>2.34</v>
      </c>
      <c r="DL107" s="1">
        <v>0.54</v>
      </c>
      <c r="DM107" s="1">
        <v>0.84</v>
      </c>
      <c r="DN107" s="1">
        <v>0.74</v>
      </c>
      <c r="DO107" s="1">
        <v>5.42</v>
      </c>
      <c r="DQ107" s="1">
        <v>193408</v>
      </c>
      <c r="DR107" s="1">
        <v>-99.99</v>
      </c>
      <c r="DS107" s="1">
        <v>12.63</v>
      </c>
      <c r="DT107" s="1">
        <v>9.83</v>
      </c>
      <c r="DU107" s="1">
        <v>6.22</v>
      </c>
      <c r="DV107" s="1">
        <v>10.9</v>
      </c>
      <c r="DW107" s="1">
        <v>12.82</v>
      </c>
      <c r="DX107" s="1">
        <v>10.78</v>
      </c>
      <c r="DY107" s="1">
        <v>7.75</v>
      </c>
      <c r="DZ107" s="1">
        <v>5.69</v>
      </c>
      <c r="EA107" s="1">
        <v>7.76</v>
      </c>
      <c r="EB107" s="1">
        <v>13.94</v>
      </c>
      <c r="EC107" s="1">
        <v>16.100000000000001</v>
      </c>
      <c r="ED107" s="1">
        <v>9.5399999999999991</v>
      </c>
      <c r="EE107" s="1">
        <v>12.02</v>
      </c>
      <c r="EF107" s="1">
        <v>9.52</v>
      </c>
      <c r="EG107" s="1">
        <v>8.2200000000000006</v>
      </c>
      <c r="EH107" s="1">
        <v>7.29</v>
      </c>
      <c r="EI107" s="1">
        <v>6.42</v>
      </c>
      <c r="EJ107" s="1">
        <v>4.95</v>
      </c>
      <c r="EL107">
        <v>193408</v>
      </c>
      <c r="EM107">
        <v>5.58</v>
      </c>
      <c r="EN107">
        <v>5.39</v>
      </c>
      <c r="EO107">
        <v>0.45</v>
      </c>
      <c r="EP107">
        <v>0.01</v>
      </c>
      <c r="ER107" s="1">
        <v>193502</v>
      </c>
      <c r="ES107" s="1">
        <v>13.85</v>
      </c>
      <c r="EU107" s="1">
        <v>193403</v>
      </c>
      <c r="EV107" s="1">
        <v>1.28</v>
      </c>
      <c r="EX107" s="1">
        <v>193902</v>
      </c>
      <c r="EY107" s="1">
        <v>2.35</v>
      </c>
      <c r="FA107" s="1">
        <v>193502</v>
      </c>
      <c r="FB107" s="1" t="str">
        <f>IF(ISERROR(VLOOKUP($FA107,MOM,LOOKUPS!C$12,0)*$FB$6+VLOOKUP($FA107,STREV,LOOKUPS!C$10,0)*$FC$6+VLOOKUP($FA107,LTREV,LOOKUPS!C$9,0)*$FD$6+VLOOKUP($FA107,CFP,LOOKUPS!C$6,0)*$FE$6+VLOOKUP($FA107,EP,LOOKUPS!C$8,0)*$FF$6+VLOOKUP($FA107,BM,LOOKUPS!C$5,0)*$FG$6+VLOOKUP($FA107,DIV,LOOKUPS!C$7,0)*$FH$6++VLOOKUP($FA107,SIZE,LOOKUPS!C$11,0)*$FI$6),"",VLOOKUP($FA107,MOM,LOOKUPS!C$12,0)*$FB$6+VLOOKUP($FA107,STREV,LOOKUPS!C$10,0)*$FC$6+VLOOKUP($FA107,LTREV,LOOKUPS!C$9,0)*$FD$6+VLOOKUP($FA107,CFP,LOOKUPS!C$6,0)*$FE$6+VLOOKUP($FA107,EP,LOOKUPS!C$8,0)*$FF$6+VLOOKUP($FA107,BM,LOOKUPS!C$5,0)*$FG$6+VLOOKUP($FA107,DIV,LOOKUPS!C$7,0)*$FH$6++VLOOKUP($FA107,SIZE,LOOKUPS!C$11,0)*$FI$6)</f>
        <v/>
      </c>
      <c r="FC107" s="1" t="str">
        <f>IF(ISERROR(VLOOKUP($FA107,MOM,LOOKUPS!D$12,0)*$FB$6+VLOOKUP($FA107,STREV,LOOKUPS!D$10,0)*$FC$6+VLOOKUP($FA107,LTREV,LOOKUPS!D$9,0)*$FD$6+VLOOKUP($FA107,CFP,LOOKUPS!D$6,0)*$FE$6+VLOOKUP($FA107,EP,LOOKUPS!D$8,0)*$FF$6+VLOOKUP($FA107,BM,LOOKUPS!D$5,0)*$FG$6+VLOOKUP($FA107,DIV,LOOKUPS!D$7,0)*$FH$6++VLOOKUP($FA107,SIZE,LOOKUPS!D$11,0)*$FI$6),"",VLOOKUP($FA107,MOM,LOOKUPS!D$12,0)*$FB$6+VLOOKUP($FA107,STREV,LOOKUPS!D$10,0)*$FC$6+VLOOKUP($FA107,LTREV,LOOKUPS!D$9,0)*$FD$6+VLOOKUP($FA107,CFP,LOOKUPS!D$6,0)*$FE$6+VLOOKUP($FA107,EP,LOOKUPS!D$8,0)*$FF$6+VLOOKUP($FA107,BM,LOOKUPS!D$5,0)*$FG$6+VLOOKUP($FA107,DIV,LOOKUPS!D$7,0)*$FH$6++VLOOKUP($FA107,SIZE,LOOKUPS!D$11,0)*$FI$6)</f>
        <v/>
      </c>
      <c r="FD107" s="1" t="str">
        <f>IF(ISERROR(VLOOKUP($FA107,MOM,LOOKUPS!E$12,0)*$FB$6+VLOOKUP($FA107,STREV,LOOKUPS!E$10,0)*$FC$6+VLOOKUP($FA107,LTREV,LOOKUPS!E$9,0)*$FD$6+VLOOKUP($FA107,CFP,LOOKUPS!E$6,0)*$FE$6+VLOOKUP($FA107,EP,LOOKUPS!E$8,0)*$FF$6+VLOOKUP($FA107,BM,LOOKUPS!E$5,0)*$FG$6+VLOOKUP($FA107,DIV,LOOKUPS!E$7,0)*$FH$6++VLOOKUP($FA107,SIZE,LOOKUPS!E$11,0)*$FI$6),"",VLOOKUP($FA107,MOM,LOOKUPS!E$12,0)*$FB$6+VLOOKUP($FA107,STREV,LOOKUPS!E$10,0)*$FC$6+VLOOKUP($FA107,LTREV,LOOKUPS!E$9,0)*$FD$6+VLOOKUP($FA107,CFP,LOOKUPS!E$6,0)*$FE$6+VLOOKUP($FA107,EP,LOOKUPS!E$8,0)*$FF$6+VLOOKUP($FA107,BM,LOOKUPS!E$5,0)*$FG$6+VLOOKUP($FA107,DIV,LOOKUPS!E$7,0)*$FH$6++VLOOKUP($FA107,SIZE,LOOKUPS!E$11,0)*$FI$6)</f>
        <v/>
      </c>
      <c r="FE107" s="1" t="str">
        <f>IF(ISERROR(VLOOKUP($FA107,MOM,LOOKUPS!F$12,0)*$FB$6+VLOOKUP($FA107,STREV,LOOKUPS!F$10,0)*$FC$6+VLOOKUP($FA107,LTREV,LOOKUPS!F$9,0)*$FD$6+VLOOKUP($FA107,CFP,LOOKUPS!F$6,0)*$FE$6+VLOOKUP($FA107,EP,LOOKUPS!F$8,0)*$FF$6+VLOOKUP($FA107,BM,LOOKUPS!F$5,0)*$FG$6+VLOOKUP($FA107,DIV,LOOKUPS!F$7,0)*$FH$6++VLOOKUP($FA107,SIZE,LOOKUPS!F$11,0)*$FI$6),"",VLOOKUP($FA107,MOM,LOOKUPS!F$12,0)*$FB$6+VLOOKUP($FA107,STREV,LOOKUPS!F$10,0)*$FC$6+VLOOKUP($FA107,LTREV,LOOKUPS!F$9,0)*$FD$6+VLOOKUP($FA107,CFP,LOOKUPS!F$6,0)*$FE$6+VLOOKUP($FA107,EP,LOOKUPS!F$8,0)*$FF$6+VLOOKUP($FA107,BM,LOOKUPS!F$5,0)*$FG$6+VLOOKUP($FA107,DIV,LOOKUPS!F$7,0)*$FH$6++VLOOKUP($FA107,SIZE,LOOKUPS!F$11,0)*$FI$6)</f>
        <v/>
      </c>
      <c r="FF107" s="1" t="str">
        <f>IF(ISERROR(VLOOKUP($FA107,MOM,LOOKUPS!G$12,0)*$FB$6+VLOOKUP($FA107,STREV,LOOKUPS!G$10,0)*$FC$6+VLOOKUP($FA107,LTREV,LOOKUPS!G$9,0)*$FD$6+VLOOKUP($FA107,CFP,LOOKUPS!G$6,0)*$FE$6+VLOOKUP($FA107,EP,LOOKUPS!G$8,0)*$FF$6+VLOOKUP($FA107,BM,LOOKUPS!G$5,0)*$FG$6+VLOOKUP($FA107,DIV,LOOKUPS!G$7,0)*$FH$6++VLOOKUP($FA107,SIZE,LOOKUPS!G$11,0)*$FI$6),"",VLOOKUP($FA107,MOM,LOOKUPS!G$12,0)*$FB$6+VLOOKUP($FA107,STREV,LOOKUPS!G$10,0)*$FC$6+VLOOKUP($FA107,LTREV,LOOKUPS!G$9,0)*$FD$6+VLOOKUP($FA107,CFP,LOOKUPS!G$6,0)*$FE$6+VLOOKUP($FA107,EP,LOOKUPS!G$8,0)*$FF$6+VLOOKUP($FA107,BM,LOOKUPS!G$5,0)*$FG$6+VLOOKUP($FA107,DIV,LOOKUPS!G$7,0)*$FH$6++VLOOKUP($FA107,SIZE,LOOKUPS!G$11,0)*$FI$6)</f>
        <v/>
      </c>
      <c r="FG107" s="1" t="str">
        <f>IF(ISERROR(VLOOKUP($FA107,MOM,LOOKUPS!H$12,0)*$FB$6+VLOOKUP($FA107,STREV,LOOKUPS!H$10,0)*$FC$6+VLOOKUP($FA107,LTREV,LOOKUPS!H$9,0)*$FD$6+VLOOKUP($FA107,CFP,LOOKUPS!H$6,0)*$FE$6+VLOOKUP($FA107,EP,LOOKUPS!H$8,0)*$FF$6+VLOOKUP($FA107,BM,LOOKUPS!H$5,0)*$FG$6+VLOOKUP($FA107,DIV,LOOKUPS!H$7,0)*$FH$6++VLOOKUP($FA107,SIZE,LOOKUPS!H$11,0)*$FI$6),"",VLOOKUP($FA107,MOM,LOOKUPS!H$12,0)*$FB$6+VLOOKUP($FA107,STREV,LOOKUPS!H$10,0)*$FC$6+VLOOKUP($FA107,LTREV,LOOKUPS!H$9,0)*$FD$6+VLOOKUP($FA107,CFP,LOOKUPS!H$6,0)*$FE$6+VLOOKUP($FA107,EP,LOOKUPS!H$8,0)*$FF$6+VLOOKUP($FA107,BM,LOOKUPS!H$5,0)*$FG$6+VLOOKUP($FA107,DIV,LOOKUPS!H$7,0)*$FH$6++VLOOKUP($FA107,SIZE,LOOKUPS!H$11,0)*$FI$6)</f>
        <v/>
      </c>
      <c r="FH107" s="1" t="str">
        <f>IF(ISERROR(VLOOKUP($FA107,MOM,LOOKUPS!I$12,0)*$FB$6+VLOOKUP($FA107,STREV,LOOKUPS!I$10,0)*$FC$6+VLOOKUP($FA107,LTREV,LOOKUPS!I$9,0)*$FD$6+VLOOKUP($FA107,CFP,LOOKUPS!I$6,0)*$FE$6+VLOOKUP($FA107,EP,LOOKUPS!I$8,0)*$FF$6+VLOOKUP($FA107,BM,LOOKUPS!I$5,0)*$FG$6+VLOOKUP($FA107,DIV,LOOKUPS!I$7,0)*$FH$6++VLOOKUP($FA107,SIZE,LOOKUPS!I$11,0)*$FI$6),"",VLOOKUP($FA107,MOM,LOOKUPS!I$12,0)*$FB$6+VLOOKUP($FA107,STREV,LOOKUPS!I$10,0)*$FC$6+VLOOKUP($FA107,LTREV,LOOKUPS!I$9,0)*$FD$6+VLOOKUP($FA107,CFP,LOOKUPS!I$6,0)*$FE$6+VLOOKUP($FA107,EP,LOOKUPS!I$8,0)*$FF$6+VLOOKUP($FA107,BM,LOOKUPS!I$5,0)*$FG$6+VLOOKUP($FA107,DIV,LOOKUPS!I$7,0)*$FH$6++VLOOKUP($FA107,SIZE,LOOKUPS!I$11,0)*$FI$6)</f>
        <v/>
      </c>
      <c r="FI107" s="1" t="str">
        <f>IF(ISERROR(VLOOKUP($FA107,MOM,LOOKUPS!J$12,0)*$FB$6+VLOOKUP($FA107,STREV,LOOKUPS!J$10,0)*$FC$6+VLOOKUP($FA107,LTREV,LOOKUPS!J$9,0)*$FD$6+VLOOKUP($FA107,CFP,LOOKUPS!J$6,0)*$FE$6+VLOOKUP($FA107,EP,LOOKUPS!J$8,0)*$FF$6+VLOOKUP($FA107,BM,LOOKUPS!J$5,0)*$FG$6+VLOOKUP($FA107,DIV,LOOKUPS!J$7,0)*$FH$6++VLOOKUP($FA107,SIZE,LOOKUPS!J$11,0)*$FI$6),"",VLOOKUP($FA107,MOM,LOOKUPS!J$12,0)*$FB$6+VLOOKUP($FA107,STREV,LOOKUPS!J$10,0)*$FC$6+VLOOKUP($FA107,LTREV,LOOKUPS!J$9,0)*$FD$6+VLOOKUP($FA107,CFP,LOOKUPS!J$6,0)*$FE$6+VLOOKUP($FA107,EP,LOOKUPS!J$8,0)*$FF$6+VLOOKUP($FA107,BM,LOOKUPS!J$5,0)*$FG$6+VLOOKUP($FA107,DIV,LOOKUPS!J$7,0)*$FH$6++VLOOKUP($FA107,SIZE,LOOKUPS!J$11,0)*$FI$6)</f>
        <v/>
      </c>
      <c r="FJ107" s="1" t="str">
        <f>IF(ISERROR(VLOOKUP($FA107,MOM,LOOKUPS!K$12,0)*$FB$6+VLOOKUP($FA107,STREV,LOOKUPS!K$10,0)*$FC$6+VLOOKUP($FA107,LTREV,LOOKUPS!K$9,0)*$FD$6+VLOOKUP($FA107,CFP,LOOKUPS!K$6,0)*$FE$6+VLOOKUP($FA107,EP,LOOKUPS!K$8,0)*$FF$6+VLOOKUP($FA107,BM,LOOKUPS!K$5,0)*$FG$6+VLOOKUP($FA107,DIV,LOOKUPS!K$7,0)*$FH$6++VLOOKUP($FA107,SIZE,LOOKUPS!K$11,0)*$FI$6),"",VLOOKUP($FA107,MOM,LOOKUPS!K$12,0)*$FB$6+VLOOKUP($FA107,STREV,LOOKUPS!K$10,0)*$FC$6+VLOOKUP($FA107,LTREV,LOOKUPS!K$9,0)*$FD$6+VLOOKUP($FA107,CFP,LOOKUPS!K$6,0)*$FE$6+VLOOKUP($FA107,EP,LOOKUPS!K$8,0)*$FF$6+VLOOKUP($FA107,BM,LOOKUPS!K$5,0)*$FG$6+VLOOKUP($FA107,DIV,LOOKUPS!K$7,0)*$FH$6++VLOOKUP($FA107,SIZE,LOOKUPS!K$11,0)*$FI$6)</f>
        <v/>
      </c>
      <c r="FK107" s="1" t="str">
        <f>IF(ISERROR(VLOOKUP($FA107,MOM,LOOKUPS!L$12,0)*$FB$6+VLOOKUP($FA107,STREV,LOOKUPS!L$10,0)*$FC$6+VLOOKUP($FA107,LTREV,LOOKUPS!L$9,0)*$FD$6+VLOOKUP($FA107,CFP,LOOKUPS!L$6,0)*$FE$6+VLOOKUP($FA107,EP,LOOKUPS!L$8,0)*$FF$6+VLOOKUP($FA107,BM,LOOKUPS!L$5,0)*$FG$6+VLOOKUP($FA107,DIV,LOOKUPS!L$7,0)*$FH$6++VLOOKUP($FA107,SIZE,LOOKUPS!L$11,0)*$FI$6),"",VLOOKUP($FA107,MOM,LOOKUPS!L$12,0)*$FB$6+VLOOKUP($FA107,STREV,LOOKUPS!L$10,0)*$FC$6+VLOOKUP($FA107,LTREV,LOOKUPS!L$9,0)*$FD$6+VLOOKUP($FA107,CFP,LOOKUPS!L$6,0)*$FE$6+VLOOKUP($FA107,EP,LOOKUPS!L$8,0)*$FF$6+VLOOKUP($FA107,BM,LOOKUPS!L$5,0)*$FG$6+VLOOKUP($FA107,DIV,LOOKUPS!L$7,0)*$FH$6++VLOOKUP($FA107,SIZE,LOOKUPS!L$11,0)*$FI$6)</f>
        <v/>
      </c>
    </row>
    <row r="108" spans="1:167" x14ac:dyDescent="0.3">
      <c r="A108" s="1">
        <v>193503</v>
      </c>
      <c r="B108" s="1">
        <v>-11.24</v>
      </c>
      <c r="C108" s="1">
        <v>-10.66</v>
      </c>
      <c r="D108" s="1">
        <v>-7.82</v>
      </c>
      <c r="E108" s="1">
        <v>-9.9</v>
      </c>
      <c r="F108" s="1">
        <v>-6.21</v>
      </c>
      <c r="G108" s="1">
        <v>-8</v>
      </c>
      <c r="H108" s="1">
        <v>-6.79</v>
      </c>
      <c r="I108" s="1">
        <v>-3.58</v>
      </c>
      <c r="J108" s="1">
        <v>-4.97</v>
      </c>
      <c r="K108" s="1">
        <v>-4.82</v>
      </c>
      <c r="M108" s="1">
        <v>193404</v>
      </c>
      <c r="N108" s="1">
        <v>5.54</v>
      </c>
      <c r="O108" s="1">
        <v>1.1499999999999999</v>
      </c>
      <c r="P108" s="1">
        <v>-1.94</v>
      </c>
      <c r="Q108" s="1">
        <v>0.61</v>
      </c>
      <c r="R108" s="1">
        <v>-1</v>
      </c>
      <c r="S108" s="1">
        <v>-1.85</v>
      </c>
      <c r="T108" s="1">
        <v>-0.78</v>
      </c>
      <c r="U108" s="1">
        <v>-0.94</v>
      </c>
      <c r="V108" s="1">
        <v>1.33</v>
      </c>
      <c r="W108" s="1">
        <v>-2.61</v>
      </c>
      <c r="Y108" s="1">
        <v>193903</v>
      </c>
      <c r="Z108" s="1">
        <v>-20.9</v>
      </c>
      <c r="AA108" s="1">
        <v>-22.53</v>
      </c>
      <c r="AB108" s="1">
        <v>-22.4</v>
      </c>
      <c r="AC108" s="1">
        <v>-16.61</v>
      </c>
      <c r="AD108" s="1">
        <v>-17.510000000000002</v>
      </c>
      <c r="AE108" s="1">
        <v>-15.58</v>
      </c>
      <c r="AF108" s="1">
        <v>-14.42</v>
      </c>
      <c r="AG108" s="1">
        <v>-13.52</v>
      </c>
      <c r="AH108" s="1">
        <v>-19.190000000000001</v>
      </c>
      <c r="AI108" s="1">
        <v>-15.55</v>
      </c>
      <c r="AK108">
        <v>195909</v>
      </c>
      <c r="AL108">
        <v>-6.51</v>
      </c>
      <c r="AM108">
        <v>-5.32</v>
      </c>
      <c r="AN108">
        <v>-3.89</v>
      </c>
      <c r="AO108">
        <v>-4.3499999999999996</v>
      </c>
      <c r="AP108">
        <v>-5.29</v>
      </c>
      <c r="AQ108">
        <v>-4.99</v>
      </c>
      <c r="AR108">
        <v>-3.96</v>
      </c>
      <c r="AS108">
        <v>-3.61</v>
      </c>
      <c r="AT108">
        <v>-4.43</v>
      </c>
      <c r="AU108">
        <v>-6.11</v>
      </c>
      <c r="AV108">
        <v>-4.47</v>
      </c>
      <c r="AW108">
        <v>-5.38</v>
      </c>
      <c r="AX108">
        <v>-4.6100000000000003</v>
      </c>
      <c r="AY108">
        <v>-4.7300000000000004</v>
      </c>
      <c r="AZ108">
        <v>-3.18</v>
      </c>
      <c r="BA108">
        <v>-3.04</v>
      </c>
      <c r="BB108">
        <v>-4.18</v>
      </c>
      <c r="BC108">
        <v>-4.4400000000000004</v>
      </c>
      <c r="BD108">
        <v>-4.42</v>
      </c>
      <c r="BF108" s="1">
        <v>195909</v>
      </c>
      <c r="BG108" s="1">
        <v>-7.63</v>
      </c>
      <c r="BH108" s="1">
        <v>-5.08</v>
      </c>
      <c r="BI108" s="1">
        <v>-4.34</v>
      </c>
      <c r="BJ108" s="1">
        <v>-3.59</v>
      </c>
      <c r="BK108" s="1">
        <v>-5.0999999999999996</v>
      </c>
      <c r="BL108" s="1">
        <v>-4.72</v>
      </c>
      <c r="BM108" s="1">
        <v>-4.3099999999999996</v>
      </c>
      <c r="BN108" s="1">
        <v>-4.09</v>
      </c>
      <c r="BO108" s="1">
        <v>-3.47</v>
      </c>
      <c r="BP108" s="1">
        <v>-4.7</v>
      </c>
      <c r="BQ108" s="1">
        <v>-5.51</v>
      </c>
      <c r="BR108" s="1">
        <v>-5.04</v>
      </c>
      <c r="BS108" s="1">
        <v>-4.3899999999999997</v>
      </c>
      <c r="BT108" s="1">
        <v>-4.47</v>
      </c>
      <c r="BU108" s="1">
        <v>-4.1399999999999997</v>
      </c>
      <c r="BV108" s="1">
        <v>-4.38</v>
      </c>
      <c r="BW108" s="1">
        <v>-3.8</v>
      </c>
      <c r="BX108" s="1">
        <v>-4</v>
      </c>
      <c r="BY108" s="1">
        <v>-2.96</v>
      </c>
      <c r="CA108" s="1">
        <v>193409</v>
      </c>
      <c r="CB108" s="1">
        <v>-3.01</v>
      </c>
      <c r="CC108" s="1">
        <v>-0.82</v>
      </c>
      <c r="CD108" s="1">
        <v>-0.56999999999999995</v>
      </c>
      <c r="CE108" s="1">
        <v>-2.19</v>
      </c>
      <c r="CF108" s="1">
        <v>-0.82</v>
      </c>
      <c r="CG108" s="1">
        <v>-0.3</v>
      </c>
      <c r="CH108" s="1">
        <v>-1.43</v>
      </c>
      <c r="CI108" s="1">
        <v>-0.88</v>
      </c>
      <c r="CJ108" s="1">
        <v>-2.23</v>
      </c>
      <c r="CK108" s="1">
        <v>-0.98</v>
      </c>
      <c r="CL108" s="1">
        <v>-0.67</v>
      </c>
      <c r="CM108" s="1">
        <v>-0.83</v>
      </c>
      <c r="CN108" s="1">
        <v>0.22</v>
      </c>
      <c r="CO108" s="1">
        <v>-1.66</v>
      </c>
      <c r="CP108" s="1">
        <v>-1.2</v>
      </c>
      <c r="CQ108" s="1">
        <v>0.34</v>
      </c>
      <c r="CR108" s="1">
        <v>-2.11</v>
      </c>
      <c r="CS108" s="1">
        <v>-2.04</v>
      </c>
      <c r="CT108" s="1">
        <v>-2.42</v>
      </c>
      <c r="CV108" s="1">
        <v>193509</v>
      </c>
      <c r="CW108" s="1">
        <v>2.14</v>
      </c>
      <c r="CX108" s="1">
        <v>3.53</v>
      </c>
      <c r="CY108" s="1">
        <v>3.12</v>
      </c>
      <c r="CZ108" s="1">
        <v>0.55000000000000004</v>
      </c>
      <c r="DA108" s="1">
        <v>4.54</v>
      </c>
      <c r="DB108" s="1">
        <v>3.11</v>
      </c>
      <c r="DC108" s="1">
        <v>2.38</v>
      </c>
      <c r="DD108" s="1">
        <v>2.63</v>
      </c>
      <c r="DE108" s="1">
        <v>-0.28000000000000003</v>
      </c>
      <c r="DF108" s="1">
        <v>4.0199999999999996</v>
      </c>
      <c r="DG108" s="1">
        <v>5.0599999999999996</v>
      </c>
      <c r="DH108" s="1">
        <v>1.59</v>
      </c>
      <c r="DI108" s="1">
        <v>4.68</v>
      </c>
      <c r="DJ108" s="1">
        <v>2.81</v>
      </c>
      <c r="DK108" s="1">
        <v>1.91</v>
      </c>
      <c r="DL108" s="1">
        <v>3.03</v>
      </c>
      <c r="DM108" s="1">
        <v>2.2400000000000002</v>
      </c>
      <c r="DN108" s="1">
        <v>1.35</v>
      </c>
      <c r="DO108" s="1">
        <v>-1.96</v>
      </c>
      <c r="DQ108" s="1">
        <v>193409</v>
      </c>
      <c r="DR108" s="1">
        <v>-99.99</v>
      </c>
      <c r="DS108" s="1">
        <v>-2.06</v>
      </c>
      <c r="DT108" s="1">
        <v>-0.77</v>
      </c>
      <c r="DU108" s="1">
        <v>-0.49</v>
      </c>
      <c r="DV108" s="1">
        <v>-1.73</v>
      </c>
      <c r="DW108" s="1">
        <v>-2.1800000000000002</v>
      </c>
      <c r="DX108" s="1">
        <v>-1.1200000000000001</v>
      </c>
      <c r="DY108" s="1">
        <v>0.15</v>
      </c>
      <c r="DZ108" s="1">
        <v>-0.47</v>
      </c>
      <c r="EA108" s="1">
        <v>-1.7</v>
      </c>
      <c r="EB108" s="1">
        <v>-1.76</v>
      </c>
      <c r="EC108" s="1">
        <v>-2.73</v>
      </c>
      <c r="ED108" s="1">
        <v>-1.63</v>
      </c>
      <c r="EE108" s="1">
        <v>-1.67</v>
      </c>
      <c r="EF108" s="1">
        <v>-0.56999999999999995</v>
      </c>
      <c r="EG108" s="1">
        <v>0.81</v>
      </c>
      <c r="EH108" s="1">
        <v>-0.51</v>
      </c>
      <c r="EI108" s="1">
        <v>-0.92</v>
      </c>
      <c r="EJ108" s="1">
        <v>-0.01</v>
      </c>
      <c r="EL108">
        <v>193409</v>
      </c>
      <c r="EM108">
        <v>-0.23</v>
      </c>
      <c r="EN108">
        <v>-1.5</v>
      </c>
      <c r="EO108">
        <v>-1.22</v>
      </c>
      <c r="EP108">
        <v>0.01</v>
      </c>
      <c r="ER108" s="1">
        <v>193503</v>
      </c>
      <c r="ES108" s="1">
        <v>2.86</v>
      </c>
      <c r="EU108" s="1">
        <v>193404</v>
      </c>
      <c r="EV108" s="1">
        <v>0.08</v>
      </c>
      <c r="EX108" s="1">
        <v>193903</v>
      </c>
      <c r="EY108" s="1">
        <v>-7.29</v>
      </c>
      <c r="FA108" s="1">
        <v>193503</v>
      </c>
      <c r="FB108" s="1" t="str">
        <f>IF(ISERROR(VLOOKUP($FA108,MOM,LOOKUPS!C$12,0)*$FB$6+VLOOKUP($FA108,STREV,LOOKUPS!C$10,0)*$FC$6+VLOOKUP($FA108,LTREV,LOOKUPS!C$9,0)*$FD$6+VLOOKUP($FA108,CFP,LOOKUPS!C$6,0)*$FE$6+VLOOKUP($FA108,EP,LOOKUPS!C$8,0)*$FF$6+VLOOKUP($FA108,BM,LOOKUPS!C$5,0)*$FG$6+VLOOKUP($FA108,DIV,LOOKUPS!C$7,0)*$FH$6++VLOOKUP($FA108,SIZE,LOOKUPS!C$11,0)*$FI$6),"",VLOOKUP($FA108,MOM,LOOKUPS!C$12,0)*$FB$6+VLOOKUP($FA108,STREV,LOOKUPS!C$10,0)*$FC$6+VLOOKUP($FA108,LTREV,LOOKUPS!C$9,0)*$FD$6+VLOOKUP($FA108,CFP,LOOKUPS!C$6,0)*$FE$6+VLOOKUP($FA108,EP,LOOKUPS!C$8,0)*$FF$6+VLOOKUP($FA108,BM,LOOKUPS!C$5,0)*$FG$6+VLOOKUP($FA108,DIV,LOOKUPS!C$7,0)*$FH$6++VLOOKUP($FA108,SIZE,LOOKUPS!C$11,0)*$FI$6)</f>
        <v/>
      </c>
      <c r="FC108" s="1" t="str">
        <f>IF(ISERROR(VLOOKUP($FA108,MOM,LOOKUPS!D$12,0)*$FB$6+VLOOKUP($FA108,STREV,LOOKUPS!D$10,0)*$FC$6+VLOOKUP($FA108,LTREV,LOOKUPS!D$9,0)*$FD$6+VLOOKUP($FA108,CFP,LOOKUPS!D$6,0)*$FE$6+VLOOKUP($FA108,EP,LOOKUPS!D$8,0)*$FF$6+VLOOKUP($FA108,BM,LOOKUPS!D$5,0)*$FG$6+VLOOKUP($FA108,DIV,LOOKUPS!D$7,0)*$FH$6++VLOOKUP($FA108,SIZE,LOOKUPS!D$11,0)*$FI$6),"",VLOOKUP($FA108,MOM,LOOKUPS!D$12,0)*$FB$6+VLOOKUP($FA108,STREV,LOOKUPS!D$10,0)*$FC$6+VLOOKUP($FA108,LTREV,LOOKUPS!D$9,0)*$FD$6+VLOOKUP($FA108,CFP,LOOKUPS!D$6,0)*$FE$6+VLOOKUP($FA108,EP,LOOKUPS!D$8,0)*$FF$6+VLOOKUP($FA108,BM,LOOKUPS!D$5,0)*$FG$6+VLOOKUP($FA108,DIV,LOOKUPS!D$7,0)*$FH$6++VLOOKUP($FA108,SIZE,LOOKUPS!D$11,0)*$FI$6)</f>
        <v/>
      </c>
      <c r="FD108" s="1" t="str">
        <f>IF(ISERROR(VLOOKUP($FA108,MOM,LOOKUPS!E$12,0)*$FB$6+VLOOKUP($FA108,STREV,LOOKUPS!E$10,0)*$FC$6+VLOOKUP($FA108,LTREV,LOOKUPS!E$9,0)*$FD$6+VLOOKUP($FA108,CFP,LOOKUPS!E$6,0)*$FE$6+VLOOKUP($FA108,EP,LOOKUPS!E$8,0)*$FF$6+VLOOKUP($FA108,BM,LOOKUPS!E$5,0)*$FG$6+VLOOKUP($FA108,DIV,LOOKUPS!E$7,0)*$FH$6++VLOOKUP($FA108,SIZE,LOOKUPS!E$11,0)*$FI$6),"",VLOOKUP($FA108,MOM,LOOKUPS!E$12,0)*$FB$6+VLOOKUP($FA108,STREV,LOOKUPS!E$10,0)*$FC$6+VLOOKUP($FA108,LTREV,LOOKUPS!E$9,0)*$FD$6+VLOOKUP($FA108,CFP,LOOKUPS!E$6,0)*$FE$6+VLOOKUP($FA108,EP,LOOKUPS!E$8,0)*$FF$6+VLOOKUP($FA108,BM,LOOKUPS!E$5,0)*$FG$6+VLOOKUP($FA108,DIV,LOOKUPS!E$7,0)*$FH$6++VLOOKUP($FA108,SIZE,LOOKUPS!E$11,0)*$FI$6)</f>
        <v/>
      </c>
      <c r="FE108" s="1" t="str">
        <f>IF(ISERROR(VLOOKUP($FA108,MOM,LOOKUPS!F$12,0)*$FB$6+VLOOKUP($FA108,STREV,LOOKUPS!F$10,0)*$FC$6+VLOOKUP($FA108,LTREV,LOOKUPS!F$9,0)*$FD$6+VLOOKUP($FA108,CFP,LOOKUPS!F$6,0)*$FE$6+VLOOKUP($FA108,EP,LOOKUPS!F$8,0)*$FF$6+VLOOKUP($FA108,BM,LOOKUPS!F$5,0)*$FG$6+VLOOKUP($FA108,DIV,LOOKUPS!F$7,0)*$FH$6++VLOOKUP($FA108,SIZE,LOOKUPS!F$11,0)*$FI$6),"",VLOOKUP($FA108,MOM,LOOKUPS!F$12,0)*$FB$6+VLOOKUP($FA108,STREV,LOOKUPS!F$10,0)*$FC$6+VLOOKUP($FA108,LTREV,LOOKUPS!F$9,0)*$FD$6+VLOOKUP($FA108,CFP,LOOKUPS!F$6,0)*$FE$6+VLOOKUP($FA108,EP,LOOKUPS!F$8,0)*$FF$6+VLOOKUP($FA108,BM,LOOKUPS!F$5,0)*$FG$6+VLOOKUP($FA108,DIV,LOOKUPS!F$7,0)*$FH$6++VLOOKUP($FA108,SIZE,LOOKUPS!F$11,0)*$FI$6)</f>
        <v/>
      </c>
      <c r="FF108" s="1" t="str">
        <f>IF(ISERROR(VLOOKUP($FA108,MOM,LOOKUPS!G$12,0)*$FB$6+VLOOKUP($FA108,STREV,LOOKUPS!G$10,0)*$FC$6+VLOOKUP($FA108,LTREV,LOOKUPS!G$9,0)*$FD$6+VLOOKUP($FA108,CFP,LOOKUPS!G$6,0)*$FE$6+VLOOKUP($FA108,EP,LOOKUPS!G$8,0)*$FF$6+VLOOKUP($FA108,BM,LOOKUPS!G$5,0)*$FG$6+VLOOKUP($FA108,DIV,LOOKUPS!G$7,0)*$FH$6++VLOOKUP($FA108,SIZE,LOOKUPS!G$11,0)*$FI$6),"",VLOOKUP($FA108,MOM,LOOKUPS!G$12,0)*$FB$6+VLOOKUP($FA108,STREV,LOOKUPS!G$10,0)*$FC$6+VLOOKUP($FA108,LTREV,LOOKUPS!G$9,0)*$FD$6+VLOOKUP($FA108,CFP,LOOKUPS!G$6,0)*$FE$6+VLOOKUP($FA108,EP,LOOKUPS!G$8,0)*$FF$6+VLOOKUP($FA108,BM,LOOKUPS!G$5,0)*$FG$6+VLOOKUP($FA108,DIV,LOOKUPS!G$7,0)*$FH$6++VLOOKUP($FA108,SIZE,LOOKUPS!G$11,0)*$FI$6)</f>
        <v/>
      </c>
      <c r="FG108" s="1" t="str">
        <f>IF(ISERROR(VLOOKUP($FA108,MOM,LOOKUPS!H$12,0)*$FB$6+VLOOKUP($FA108,STREV,LOOKUPS!H$10,0)*$FC$6+VLOOKUP($FA108,LTREV,LOOKUPS!H$9,0)*$FD$6+VLOOKUP($FA108,CFP,LOOKUPS!H$6,0)*$FE$6+VLOOKUP($FA108,EP,LOOKUPS!H$8,0)*$FF$6+VLOOKUP($FA108,BM,LOOKUPS!H$5,0)*$FG$6+VLOOKUP($FA108,DIV,LOOKUPS!H$7,0)*$FH$6++VLOOKUP($FA108,SIZE,LOOKUPS!H$11,0)*$FI$6),"",VLOOKUP($FA108,MOM,LOOKUPS!H$12,0)*$FB$6+VLOOKUP($FA108,STREV,LOOKUPS!H$10,0)*$FC$6+VLOOKUP($FA108,LTREV,LOOKUPS!H$9,0)*$FD$6+VLOOKUP($FA108,CFP,LOOKUPS!H$6,0)*$FE$6+VLOOKUP($FA108,EP,LOOKUPS!H$8,0)*$FF$6+VLOOKUP($FA108,BM,LOOKUPS!H$5,0)*$FG$6+VLOOKUP($FA108,DIV,LOOKUPS!H$7,0)*$FH$6++VLOOKUP($FA108,SIZE,LOOKUPS!H$11,0)*$FI$6)</f>
        <v/>
      </c>
      <c r="FH108" s="1" t="str">
        <f>IF(ISERROR(VLOOKUP($FA108,MOM,LOOKUPS!I$12,0)*$FB$6+VLOOKUP($FA108,STREV,LOOKUPS!I$10,0)*$FC$6+VLOOKUP($FA108,LTREV,LOOKUPS!I$9,0)*$FD$6+VLOOKUP($FA108,CFP,LOOKUPS!I$6,0)*$FE$6+VLOOKUP($FA108,EP,LOOKUPS!I$8,0)*$FF$6+VLOOKUP($FA108,BM,LOOKUPS!I$5,0)*$FG$6+VLOOKUP($FA108,DIV,LOOKUPS!I$7,0)*$FH$6++VLOOKUP($FA108,SIZE,LOOKUPS!I$11,0)*$FI$6),"",VLOOKUP($FA108,MOM,LOOKUPS!I$12,0)*$FB$6+VLOOKUP($FA108,STREV,LOOKUPS!I$10,0)*$FC$6+VLOOKUP($FA108,LTREV,LOOKUPS!I$9,0)*$FD$6+VLOOKUP($FA108,CFP,LOOKUPS!I$6,0)*$FE$6+VLOOKUP($FA108,EP,LOOKUPS!I$8,0)*$FF$6+VLOOKUP($FA108,BM,LOOKUPS!I$5,0)*$FG$6+VLOOKUP($FA108,DIV,LOOKUPS!I$7,0)*$FH$6++VLOOKUP($FA108,SIZE,LOOKUPS!I$11,0)*$FI$6)</f>
        <v/>
      </c>
      <c r="FI108" s="1" t="str">
        <f>IF(ISERROR(VLOOKUP($FA108,MOM,LOOKUPS!J$12,0)*$FB$6+VLOOKUP($FA108,STREV,LOOKUPS!J$10,0)*$FC$6+VLOOKUP($FA108,LTREV,LOOKUPS!J$9,0)*$FD$6+VLOOKUP($FA108,CFP,LOOKUPS!J$6,0)*$FE$6+VLOOKUP($FA108,EP,LOOKUPS!J$8,0)*$FF$6+VLOOKUP($FA108,BM,LOOKUPS!J$5,0)*$FG$6+VLOOKUP($FA108,DIV,LOOKUPS!J$7,0)*$FH$6++VLOOKUP($FA108,SIZE,LOOKUPS!J$11,0)*$FI$6),"",VLOOKUP($FA108,MOM,LOOKUPS!J$12,0)*$FB$6+VLOOKUP($FA108,STREV,LOOKUPS!J$10,0)*$FC$6+VLOOKUP($FA108,LTREV,LOOKUPS!J$9,0)*$FD$6+VLOOKUP($FA108,CFP,LOOKUPS!J$6,0)*$FE$6+VLOOKUP($FA108,EP,LOOKUPS!J$8,0)*$FF$6+VLOOKUP($FA108,BM,LOOKUPS!J$5,0)*$FG$6+VLOOKUP($FA108,DIV,LOOKUPS!J$7,0)*$FH$6++VLOOKUP($FA108,SIZE,LOOKUPS!J$11,0)*$FI$6)</f>
        <v/>
      </c>
      <c r="FJ108" s="1" t="str">
        <f>IF(ISERROR(VLOOKUP($FA108,MOM,LOOKUPS!K$12,0)*$FB$6+VLOOKUP($FA108,STREV,LOOKUPS!K$10,0)*$FC$6+VLOOKUP($FA108,LTREV,LOOKUPS!K$9,0)*$FD$6+VLOOKUP($FA108,CFP,LOOKUPS!K$6,0)*$FE$6+VLOOKUP($FA108,EP,LOOKUPS!K$8,0)*$FF$6+VLOOKUP($FA108,BM,LOOKUPS!K$5,0)*$FG$6+VLOOKUP($FA108,DIV,LOOKUPS!K$7,0)*$FH$6++VLOOKUP($FA108,SIZE,LOOKUPS!K$11,0)*$FI$6),"",VLOOKUP($FA108,MOM,LOOKUPS!K$12,0)*$FB$6+VLOOKUP($FA108,STREV,LOOKUPS!K$10,0)*$FC$6+VLOOKUP($FA108,LTREV,LOOKUPS!K$9,0)*$FD$6+VLOOKUP($FA108,CFP,LOOKUPS!K$6,0)*$FE$6+VLOOKUP($FA108,EP,LOOKUPS!K$8,0)*$FF$6+VLOOKUP($FA108,BM,LOOKUPS!K$5,0)*$FG$6+VLOOKUP($FA108,DIV,LOOKUPS!K$7,0)*$FH$6++VLOOKUP($FA108,SIZE,LOOKUPS!K$11,0)*$FI$6)</f>
        <v/>
      </c>
      <c r="FK108" s="1" t="str">
        <f>IF(ISERROR(VLOOKUP($FA108,MOM,LOOKUPS!L$12,0)*$FB$6+VLOOKUP($FA108,STREV,LOOKUPS!L$10,0)*$FC$6+VLOOKUP($FA108,LTREV,LOOKUPS!L$9,0)*$FD$6+VLOOKUP($FA108,CFP,LOOKUPS!L$6,0)*$FE$6+VLOOKUP($FA108,EP,LOOKUPS!L$8,0)*$FF$6+VLOOKUP($FA108,BM,LOOKUPS!L$5,0)*$FG$6+VLOOKUP($FA108,DIV,LOOKUPS!L$7,0)*$FH$6++VLOOKUP($FA108,SIZE,LOOKUPS!L$11,0)*$FI$6),"",VLOOKUP($FA108,MOM,LOOKUPS!L$12,0)*$FB$6+VLOOKUP($FA108,STREV,LOOKUPS!L$10,0)*$FC$6+VLOOKUP($FA108,LTREV,LOOKUPS!L$9,0)*$FD$6+VLOOKUP($FA108,CFP,LOOKUPS!L$6,0)*$FE$6+VLOOKUP($FA108,EP,LOOKUPS!L$8,0)*$FF$6+VLOOKUP($FA108,BM,LOOKUPS!L$5,0)*$FG$6+VLOOKUP($FA108,DIV,LOOKUPS!L$7,0)*$FH$6++VLOOKUP($FA108,SIZE,LOOKUPS!L$11,0)*$FI$6)</f>
        <v/>
      </c>
    </row>
    <row r="109" spans="1:167" x14ac:dyDescent="0.3">
      <c r="A109" s="1">
        <v>193504</v>
      </c>
      <c r="B109" s="1">
        <v>9.66</v>
      </c>
      <c r="C109" s="1">
        <v>17.93</v>
      </c>
      <c r="D109" s="1">
        <v>9.77</v>
      </c>
      <c r="E109" s="1">
        <v>10.38</v>
      </c>
      <c r="F109" s="1">
        <v>13.3</v>
      </c>
      <c r="G109" s="1">
        <v>10.09</v>
      </c>
      <c r="H109" s="1">
        <v>6.51</v>
      </c>
      <c r="I109" s="1">
        <v>6.89</v>
      </c>
      <c r="J109" s="1">
        <v>8.3699999999999992</v>
      </c>
      <c r="K109" s="1">
        <v>6.35</v>
      </c>
      <c r="M109" s="1">
        <v>193405</v>
      </c>
      <c r="N109" s="1">
        <v>-13.52</v>
      </c>
      <c r="O109" s="1">
        <v>-14.15</v>
      </c>
      <c r="P109" s="1">
        <v>-12.72</v>
      </c>
      <c r="Q109" s="1">
        <v>-11.77</v>
      </c>
      <c r="R109" s="1">
        <v>-9.82</v>
      </c>
      <c r="S109" s="1">
        <v>-9.8000000000000007</v>
      </c>
      <c r="T109" s="1">
        <v>-8.9700000000000006</v>
      </c>
      <c r="U109" s="1">
        <v>-6.93</v>
      </c>
      <c r="V109" s="1">
        <v>-10.01</v>
      </c>
      <c r="W109" s="1">
        <v>-10.78</v>
      </c>
      <c r="Y109" s="1">
        <v>193904</v>
      </c>
      <c r="Z109" s="1">
        <v>-1.98</v>
      </c>
      <c r="AA109" s="1">
        <v>1.29</v>
      </c>
      <c r="AB109" s="1">
        <v>3.45</v>
      </c>
      <c r="AC109" s="1">
        <v>1.28</v>
      </c>
      <c r="AD109" s="1">
        <v>-0.71</v>
      </c>
      <c r="AE109" s="1">
        <v>0.49</v>
      </c>
      <c r="AF109" s="1">
        <v>-0.5</v>
      </c>
      <c r="AG109" s="1">
        <v>-0.69</v>
      </c>
      <c r="AH109" s="1">
        <v>1.03</v>
      </c>
      <c r="AI109" s="1">
        <v>-1.62</v>
      </c>
      <c r="AK109">
        <v>195910</v>
      </c>
      <c r="AL109">
        <v>7.39</v>
      </c>
      <c r="AM109">
        <v>3.2</v>
      </c>
      <c r="AN109">
        <v>1.99</v>
      </c>
      <c r="AO109">
        <v>2.09</v>
      </c>
      <c r="AP109">
        <v>3.74</v>
      </c>
      <c r="AQ109">
        <v>2.1</v>
      </c>
      <c r="AR109">
        <v>2.23</v>
      </c>
      <c r="AS109">
        <v>2.4900000000000002</v>
      </c>
      <c r="AT109">
        <v>1.35</v>
      </c>
      <c r="AU109">
        <v>3.54</v>
      </c>
      <c r="AV109">
        <v>3.95</v>
      </c>
      <c r="AW109">
        <v>2.12</v>
      </c>
      <c r="AX109">
        <v>2.08</v>
      </c>
      <c r="AY109">
        <v>2.46</v>
      </c>
      <c r="AZ109">
        <v>2</v>
      </c>
      <c r="BA109">
        <v>1.44</v>
      </c>
      <c r="BB109">
        <v>3.55</v>
      </c>
      <c r="BC109">
        <v>3</v>
      </c>
      <c r="BD109">
        <v>-0.28999999999999998</v>
      </c>
      <c r="BF109" s="1">
        <v>195910</v>
      </c>
      <c r="BG109" s="1">
        <v>0.46</v>
      </c>
      <c r="BH109" s="1">
        <v>2.9</v>
      </c>
      <c r="BI109" s="1">
        <v>2.48</v>
      </c>
      <c r="BJ109" s="1">
        <v>2.11</v>
      </c>
      <c r="BK109" s="1">
        <v>2.9</v>
      </c>
      <c r="BL109" s="1">
        <v>2.56</v>
      </c>
      <c r="BM109" s="1">
        <v>2.81</v>
      </c>
      <c r="BN109" s="1">
        <v>1.78</v>
      </c>
      <c r="BO109" s="1">
        <v>2.42</v>
      </c>
      <c r="BP109" s="1">
        <v>4.16</v>
      </c>
      <c r="BQ109" s="1">
        <v>1.62</v>
      </c>
      <c r="BR109" s="1">
        <v>2.89</v>
      </c>
      <c r="BS109" s="1">
        <v>2.2200000000000002</v>
      </c>
      <c r="BT109" s="1">
        <v>2.72</v>
      </c>
      <c r="BU109" s="1">
        <v>2.9</v>
      </c>
      <c r="BV109" s="1">
        <v>2.0699999999999998</v>
      </c>
      <c r="BW109" s="1">
        <v>1.5</v>
      </c>
      <c r="BX109" s="1">
        <v>1.62</v>
      </c>
      <c r="BY109" s="1">
        <v>3.2</v>
      </c>
      <c r="CA109" s="1">
        <v>193410</v>
      </c>
      <c r="CB109" s="1">
        <v>-8.36</v>
      </c>
      <c r="CC109" s="1">
        <v>0.61</v>
      </c>
      <c r="CD109" s="1">
        <v>-1.69</v>
      </c>
      <c r="CE109" s="1">
        <v>-5.56</v>
      </c>
      <c r="CF109" s="1">
        <v>0.89</v>
      </c>
      <c r="CG109" s="1">
        <v>0.43</v>
      </c>
      <c r="CH109" s="1">
        <v>-1</v>
      </c>
      <c r="CI109" s="1">
        <v>-5.63</v>
      </c>
      <c r="CJ109" s="1">
        <v>-5.54</v>
      </c>
      <c r="CK109" s="1">
        <v>1.1599999999999999</v>
      </c>
      <c r="CL109" s="1">
        <v>0.61</v>
      </c>
      <c r="CM109" s="1">
        <v>0.05</v>
      </c>
      <c r="CN109" s="1">
        <v>0.81</v>
      </c>
      <c r="CO109" s="1">
        <v>-0.62</v>
      </c>
      <c r="CP109" s="1">
        <v>-1.4</v>
      </c>
      <c r="CQ109" s="1">
        <v>-5.68</v>
      </c>
      <c r="CR109" s="1">
        <v>-5.59</v>
      </c>
      <c r="CS109" s="1">
        <v>-6.67</v>
      </c>
      <c r="CT109" s="1">
        <v>-4.3899999999999997</v>
      </c>
      <c r="CV109" s="1">
        <v>193510</v>
      </c>
      <c r="CW109" s="1">
        <v>9.94</v>
      </c>
      <c r="CX109" s="1">
        <v>8.33</v>
      </c>
      <c r="CY109" s="1">
        <v>6.41</v>
      </c>
      <c r="CZ109" s="1">
        <v>4.8</v>
      </c>
      <c r="DA109" s="1">
        <v>9.0500000000000007</v>
      </c>
      <c r="DB109" s="1">
        <v>6.97</v>
      </c>
      <c r="DC109" s="1">
        <v>7.34</v>
      </c>
      <c r="DD109" s="1">
        <v>4.74</v>
      </c>
      <c r="DE109" s="1">
        <v>4.41</v>
      </c>
      <c r="DF109" s="1">
        <v>9.5500000000000007</v>
      </c>
      <c r="DG109" s="1">
        <v>8.5500000000000007</v>
      </c>
      <c r="DH109" s="1">
        <v>6.94</v>
      </c>
      <c r="DI109" s="1">
        <v>7</v>
      </c>
      <c r="DJ109" s="1">
        <v>8.2899999999999991</v>
      </c>
      <c r="DK109" s="1">
        <v>6.32</v>
      </c>
      <c r="DL109" s="1">
        <v>3.86</v>
      </c>
      <c r="DM109" s="1">
        <v>5.59</v>
      </c>
      <c r="DN109" s="1">
        <v>5.86</v>
      </c>
      <c r="DO109" s="1">
        <v>2.92</v>
      </c>
      <c r="DQ109" s="1">
        <v>193410</v>
      </c>
      <c r="DR109" s="1">
        <v>-99.99</v>
      </c>
      <c r="DS109" s="1">
        <v>-2.5499999999999998</v>
      </c>
      <c r="DT109" s="1">
        <v>-2.29</v>
      </c>
      <c r="DU109" s="1">
        <v>-1.1000000000000001</v>
      </c>
      <c r="DV109" s="1">
        <v>-3.17</v>
      </c>
      <c r="DW109" s="1">
        <v>-1.97</v>
      </c>
      <c r="DX109" s="1">
        <v>-2.4700000000000002</v>
      </c>
      <c r="DY109" s="1">
        <v>-1.73</v>
      </c>
      <c r="DZ109" s="1">
        <v>-0.72</v>
      </c>
      <c r="EA109" s="1">
        <v>-4.3600000000000003</v>
      </c>
      <c r="EB109" s="1">
        <v>-2.04</v>
      </c>
      <c r="EC109" s="1">
        <v>-1.3</v>
      </c>
      <c r="ED109" s="1">
        <v>-2.61</v>
      </c>
      <c r="EE109" s="1">
        <v>-2.8</v>
      </c>
      <c r="EF109" s="1">
        <v>-2.14</v>
      </c>
      <c r="EG109" s="1">
        <v>-1.59</v>
      </c>
      <c r="EH109" s="1">
        <v>-1.87</v>
      </c>
      <c r="EI109" s="1">
        <v>0.19</v>
      </c>
      <c r="EJ109" s="1">
        <v>-1.65</v>
      </c>
      <c r="EL109">
        <v>193410</v>
      </c>
      <c r="EM109">
        <v>-1.66</v>
      </c>
      <c r="EN109">
        <v>1.25</v>
      </c>
      <c r="EO109">
        <v>-5.1100000000000003</v>
      </c>
      <c r="EP109">
        <v>0.01</v>
      </c>
      <c r="ER109" s="1">
        <v>193504</v>
      </c>
      <c r="ES109" s="1">
        <v>-4.72</v>
      </c>
      <c r="EU109" s="1">
        <v>193405</v>
      </c>
      <c r="EV109" s="1">
        <v>-6.07</v>
      </c>
      <c r="EX109" s="1">
        <v>193904</v>
      </c>
      <c r="EY109" s="1">
        <v>1.1499999999999999</v>
      </c>
      <c r="FA109" s="1">
        <v>193504</v>
      </c>
      <c r="FB109" s="1" t="str">
        <f>IF(ISERROR(VLOOKUP($FA109,MOM,LOOKUPS!C$12,0)*$FB$6+VLOOKUP($FA109,STREV,LOOKUPS!C$10,0)*$FC$6+VLOOKUP($FA109,LTREV,LOOKUPS!C$9,0)*$FD$6+VLOOKUP($FA109,CFP,LOOKUPS!C$6,0)*$FE$6+VLOOKUP($FA109,EP,LOOKUPS!C$8,0)*$FF$6+VLOOKUP($FA109,BM,LOOKUPS!C$5,0)*$FG$6+VLOOKUP($FA109,DIV,LOOKUPS!C$7,0)*$FH$6++VLOOKUP($FA109,SIZE,LOOKUPS!C$11,0)*$FI$6),"",VLOOKUP($FA109,MOM,LOOKUPS!C$12,0)*$FB$6+VLOOKUP($FA109,STREV,LOOKUPS!C$10,0)*$FC$6+VLOOKUP($FA109,LTREV,LOOKUPS!C$9,0)*$FD$6+VLOOKUP($FA109,CFP,LOOKUPS!C$6,0)*$FE$6+VLOOKUP($FA109,EP,LOOKUPS!C$8,0)*$FF$6+VLOOKUP($FA109,BM,LOOKUPS!C$5,0)*$FG$6+VLOOKUP($FA109,DIV,LOOKUPS!C$7,0)*$FH$6++VLOOKUP($FA109,SIZE,LOOKUPS!C$11,0)*$FI$6)</f>
        <v/>
      </c>
      <c r="FC109" s="1" t="str">
        <f>IF(ISERROR(VLOOKUP($FA109,MOM,LOOKUPS!D$12,0)*$FB$6+VLOOKUP($FA109,STREV,LOOKUPS!D$10,0)*$FC$6+VLOOKUP($FA109,LTREV,LOOKUPS!D$9,0)*$FD$6+VLOOKUP($FA109,CFP,LOOKUPS!D$6,0)*$FE$6+VLOOKUP($FA109,EP,LOOKUPS!D$8,0)*$FF$6+VLOOKUP($FA109,BM,LOOKUPS!D$5,0)*$FG$6+VLOOKUP($FA109,DIV,LOOKUPS!D$7,0)*$FH$6++VLOOKUP($FA109,SIZE,LOOKUPS!D$11,0)*$FI$6),"",VLOOKUP($FA109,MOM,LOOKUPS!D$12,0)*$FB$6+VLOOKUP($FA109,STREV,LOOKUPS!D$10,0)*$FC$6+VLOOKUP($FA109,LTREV,LOOKUPS!D$9,0)*$FD$6+VLOOKUP($FA109,CFP,LOOKUPS!D$6,0)*$FE$6+VLOOKUP($FA109,EP,LOOKUPS!D$8,0)*$FF$6+VLOOKUP($FA109,BM,LOOKUPS!D$5,0)*$FG$6+VLOOKUP($FA109,DIV,LOOKUPS!D$7,0)*$FH$6++VLOOKUP($FA109,SIZE,LOOKUPS!D$11,0)*$FI$6)</f>
        <v/>
      </c>
      <c r="FD109" s="1" t="str">
        <f>IF(ISERROR(VLOOKUP($FA109,MOM,LOOKUPS!E$12,0)*$FB$6+VLOOKUP($FA109,STREV,LOOKUPS!E$10,0)*$FC$6+VLOOKUP($FA109,LTREV,LOOKUPS!E$9,0)*$FD$6+VLOOKUP($FA109,CFP,LOOKUPS!E$6,0)*$FE$6+VLOOKUP($FA109,EP,LOOKUPS!E$8,0)*$FF$6+VLOOKUP($FA109,BM,LOOKUPS!E$5,0)*$FG$6+VLOOKUP($FA109,DIV,LOOKUPS!E$7,0)*$FH$6++VLOOKUP($FA109,SIZE,LOOKUPS!E$11,0)*$FI$6),"",VLOOKUP($FA109,MOM,LOOKUPS!E$12,0)*$FB$6+VLOOKUP($FA109,STREV,LOOKUPS!E$10,0)*$FC$6+VLOOKUP($FA109,LTREV,LOOKUPS!E$9,0)*$FD$6+VLOOKUP($FA109,CFP,LOOKUPS!E$6,0)*$FE$6+VLOOKUP($FA109,EP,LOOKUPS!E$8,0)*$FF$6+VLOOKUP($FA109,BM,LOOKUPS!E$5,0)*$FG$6+VLOOKUP($FA109,DIV,LOOKUPS!E$7,0)*$FH$6++VLOOKUP($FA109,SIZE,LOOKUPS!E$11,0)*$FI$6)</f>
        <v/>
      </c>
      <c r="FE109" s="1" t="str">
        <f>IF(ISERROR(VLOOKUP($FA109,MOM,LOOKUPS!F$12,0)*$FB$6+VLOOKUP($FA109,STREV,LOOKUPS!F$10,0)*$FC$6+VLOOKUP($FA109,LTREV,LOOKUPS!F$9,0)*$FD$6+VLOOKUP($FA109,CFP,LOOKUPS!F$6,0)*$FE$6+VLOOKUP($FA109,EP,LOOKUPS!F$8,0)*$FF$6+VLOOKUP($FA109,BM,LOOKUPS!F$5,0)*$FG$6+VLOOKUP($FA109,DIV,LOOKUPS!F$7,0)*$FH$6++VLOOKUP($FA109,SIZE,LOOKUPS!F$11,0)*$FI$6),"",VLOOKUP($FA109,MOM,LOOKUPS!F$12,0)*$FB$6+VLOOKUP($FA109,STREV,LOOKUPS!F$10,0)*$FC$6+VLOOKUP($FA109,LTREV,LOOKUPS!F$9,0)*$FD$6+VLOOKUP($FA109,CFP,LOOKUPS!F$6,0)*$FE$6+VLOOKUP($FA109,EP,LOOKUPS!F$8,0)*$FF$6+VLOOKUP($FA109,BM,LOOKUPS!F$5,0)*$FG$6+VLOOKUP($FA109,DIV,LOOKUPS!F$7,0)*$FH$6++VLOOKUP($FA109,SIZE,LOOKUPS!F$11,0)*$FI$6)</f>
        <v/>
      </c>
      <c r="FF109" s="1" t="str">
        <f>IF(ISERROR(VLOOKUP($FA109,MOM,LOOKUPS!G$12,0)*$FB$6+VLOOKUP($FA109,STREV,LOOKUPS!G$10,0)*$FC$6+VLOOKUP($FA109,LTREV,LOOKUPS!G$9,0)*$FD$6+VLOOKUP($FA109,CFP,LOOKUPS!G$6,0)*$FE$6+VLOOKUP($FA109,EP,LOOKUPS!G$8,0)*$FF$6+VLOOKUP($FA109,BM,LOOKUPS!G$5,0)*$FG$6+VLOOKUP($FA109,DIV,LOOKUPS!G$7,0)*$FH$6++VLOOKUP($FA109,SIZE,LOOKUPS!G$11,0)*$FI$6),"",VLOOKUP($FA109,MOM,LOOKUPS!G$12,0)*$FB$6+VLOOKUP($FA109,STREV,LOOKUPS!G$10,0)*$FC$6+VLOOKUP($FA109,LTREV,LOOKUPS!G$9,0)*$FD$6+VLOOKUP($FA109,CFP,LOOKUPS!G$6,0)*$FE$6+VLOOKUP($FA109,EP,LOOKUPS!G$8,0)*$FF$6+VLOOKUP($FA109,BM,LOOKUPS!G$5,0)*$FG$6+VLOOKUP($FA109,DIV,LOOKUPS!G$7,0)*$FH$6++VLOOKUP($FA109,SIZE,LOOKUPS!G$11,0)*$FI$6)</f>
        <v/>
      </c>
      <c r="FG109" s="1" t="str">
        <f>IF(ISERROR(VLOOKUP($FA109,MOM,LOOKUPS!H$12,0)*$FB$6+VLOOKUP($FA109,STREV,LOOKUPS!H$10,0)*$FC$6+VLOOKUP($FA109,LTREV,LOOKUPS!H$9,0)*$FD$6+VLOOKUP($FA109,CFP,LOOKUPS!H$6,0)*$FE$6+VLOOKUP($FA109,EP,LOOKUPS!H$8,0)*$FF$6+VLOOKUP($FA109,BM,LOOKUPS!H$5,0)*$FG$6+VLOOKUP($FA109,DIV,LOOKUPS!H$7,0)*$FH$6++VLOOKUP($FA109,SIZE,LOOKUPS!H$11,0)*$FI$6),"",VLOOKUP($FA109,MOM,LOOKUPS!H$12,0)*$FB$6+VLOOKUP($FA109,STREV,LOOKUPS!H$10,0)*$FC$6+VLOOKUP($FA109,LTREV,LOOKUPS!H$9,0)*$FD$6+VLOOKUP($FA109,CFP,LOOKUPS!H$6,0)*$FE$6+VLOOKUP($FA109,EP,LOOKUPS!H$8,0)*$FF$6+VLOOKUP($FA109,BM,LOOKUPS!H$5,0)*$FG$6+VLOOKUP($FA109,DIV,LOOKUPS!H$7,0)*$FH$6++VLOOKUP($FA109,SIZE,LOOKUPS!H$11,0)*$FI$6)</f>
        <v/>
      </c>
      <c r="FH109" s="1" t="str">
        <f>IF(ISERROR(VLOOKUP($FA109,MOM,LOOKUPS!I$12,0)*$FB$6+VLOOKUP($FA109,STREV,LOOKUPS!I$10,0)*$FC$6+VLOOKUP($FA109,LTREV,LOOKUPS!I$9,0)*$FD$6+VLOOKUP($FA109,CFP,LOOKUPS!I$6,0)*$FE$6+VLOOKUP($FA109,EP,LOOKUPS!I$8,0)*$FF$6+VLOOKUP($FA109,BM,LOOKUPS!I$5,0)*$FG$6+VLOOKUP($FA109,DIV,LOOKUPS!I$7,0)*$FH$6++VLOOKUP($FA109,SIZE,LOOKUPS!I$11,0)*$FI$6),"",VLOOKUP($FA109,MOM,LOOKUPS!I$12,0)*$FB$6+VLOOKUP($FA109,STREV,LOOKUPS!I$10,0)*$FC$6+VLOOKUP($FA109,LTREV,LOOKUPS!I$9,0)*$FD$6+VLOOKUP($FA109,CFP,LOOKUPS!I$6,0)*$FE$6+VLOOKUP($FA109,EP,LOOKUPS!I$8,0)*$FF$6+VLOOKUP($FA109,BM,LOOKUPS!I$5,0)*$FG$6+VLOOKUP($FA109,DIV,LOOKUPS!I$7,0)*$FH$6++VLOOKUP($FA109,SIZE,LOOKUPS!I$11,0)*$FI$6)</f>
        <v/>
      </c>
      <c r="FI109" s="1" t="str">
        <f>IF(ISERROR(VLOOKUP($FA109,MOM,LOOKUPS!J$12,0)*$FB$6+VLOOKUP($FA109,STREV,LOOKUPS!J$10,0)*$FC$6+VLOOKUP($FA109,LTREV,LOOKUPS!J$9,0)*$FD$6+VLOOKUP($FA109,CFP,LOOKUPS!J$6,0)*$FE$6+VLOOKUP($FA109,EP,LOOKUPS!J$8,0)*$FF$6+VLOOKUP($FA109,BM,LOOKUPS!J$5,0)*$FG$6+VLOOKUP($FA109,DIV,LOOKUPS!J$7,0)*$FH$6++VLOOKUP($FA109,SIZE,LOOKUPS!J$11,0)*$FI$6),"",VLOOKUP($FA109,MOM,LOOKUPS!J$12,0)*$FB$6+VLOOKUP($FA109,STREV,LOOKUPS!J$10,0)*$FC$6+VLOOKUP($FA109,LTREV,LOOKUPS!J$9,0)*$FD$6+VLOOKUP($FA109,CFP,LOOKUPS!J$6,0)*$FE$6+VLOOKUP($FA109,EP,LOOKUPS!J$8,0)*$FF$6+VLOOKUP($FA109,BM,LOOKUPS!J$5,0)*$FG$6+VLOOKUP($FA109,DIV,LOOKUPS!J$7,0)*$FH$6++VLOOKUP($FA109,SIZE,LOOKUPS!J$11,0)*$FI$6)</f>
        <v/>
      </c>
      <c r="FJ109" s="1" t="str">
        <f>IF(ISERROR(VLOOKUP($FA109,MOM,LOOKUPS!K$12,0)*$FB$6+VLOOKUP($FA109,STREV,LOOKUPS!K$10,0)*$FC$6+VLOOKUP($FA109,LTREV,LOOKUPS!K$9,0)*$FD$6+VLOOKUP($FA109,CFP,LOOKUPS!K$6,0)*$FE$6+VLOOKUP($FA109,EP,LOOKUPS!K$8,0)*$FF$6+VLOOKUP($FA109,BM,LOOKUPS!K$5,0)*$FG$6+VLOOKUP($FA109,DIV,LOOKUPS!K$7,0)*$FH$6++VLOOKUP($FA109,SIZE,LOOKUPS!K$11,0)*$FI$6),"",VLOOKUP($FA109,MOM,LOOKUPS!K$12,0)*$FB$6+VLOOKUP($FA109,STREV,LOOKUPS!K$10,0)*$FC$6+VLOOKUP($FA109,LTREV,LOOKUPS!K$9,0)*$FD$6+VLOOKUP($FA109,CFP,LOOKUPS!K$6,0)*$FE$6+VLOOKUP($FA109,EP,LOOKUPS!K$8,0)*$FF$6+VLOOKUP($FA109,BM,LOOKUPS!K$5,0)*$FG$6+VLOOKUP($FA109,DIV,LOOKUPS!K$7,0)*$FH$6++VLOOKUP($FA109,SIZE,LOOKUPS!K$11,0)*$FI$6)</f>
        <v/>
      </c>
      <c r="FK109" s="1" t="str">
        <f>IF(ISERROR(VLOOKUP($FA109,MOM,LOOKUPS!L$12,0)*$FB$6+VLOOKUP($FA109,STREV,LOOKUPS!L$10,0)*$FC$6+VLOOKUP($FA109,LTREV,LOOKUPS!L$9,0)*$FD$6+VLOOKUP($FA109,CFP,LOOKUPS!L$6,0)*$FE$6+VLOOKUP($FA109,EP,LOOKUPS!L$8,0)*$FF$6+VLOOKUP($FA109,BM,LOOKUPS!L$5,0)*$FG$6+VLOOKUP($FA109,DIV,LOOKUPS!L$7,0)*$FH$6++VLOOKUP($FA109,SIZE,LOOKUPS!L$11,0)*$FI$6),"",VLOOKUP($FA109,MOM,LOOKUPS!L$12,0)*$FB$6+VLOOKUP($FA109,STREV,LOOKUPS!L$10,0)*$FC$6+VLOOKUP($FA109,LTREV,LOOKUPS!L$9,0)*$FD$6+VLOOKUP($FA109,CFP,LOOKUPS!L$6,0)*$FE$6+VLOOKUP($FA109,EP,LOOKUPS!L$8,0)*$FF$6+VLOOKUP($FA109,BM,LOOKUPS!L$5,0)*$FG$6+VLOOKUP($FA109,DIV,LOOKUPS!L$7,0)*$FH$6++VLOOKUP($FA109,SIZE,LOOKUPS!L$11,0)*$FI$6)</f>
        <v/>
      </c>
    </row>
    <row r="110" spans="1:167" x14ac:dyDescent="0.3">
      <c r="A110" s="1">
        <v>193505</v>
      </c>
      <c r="B110" s="1">
        <v>4.96</v>
      </c>
      <c r="C110" s="1">
        <v>0.99</v>
      </c>
      <c r="D110" s="1">
        <v>3.76</v>
      </c>
      <c r="E110" s="1">
        <v>2.38</v>
      </c>
      <c r="F110" s="1">
        <v>3.41</v>
      </c>
      <c r="G110" s="1">
        <v>2.85</v>
      </c>
      <c r="H110" s="1">
        <v>0.89</v>
      </c>
      <c r="I110" s="1">
        <v>0.39</v>
      </c>
      <c r="J110" s="1">
        <v>1.85</v>
      </c>
      <c r="K110" s="1">
        <v>2.64</v>
      </c>
      <c r="M110" s="1">
        <v>193406</v>
      </c>
      <c r="N110" s="1">
        <v>-2.17</v>
      </c>
      <c r="O110" s="1">
        <v>-1.1499999999999999</v>
      </c>
      <c r="P110" s="1">
        <v>-0.8</v>
      </c>
      <c r="Q110" s="1">
        <v>-1.02</v>
      </c>
      <c r="R110" s="1">
        <v>0.54</v>
      </c>
      <c r="S110" s="1">
        <v>1.45</v>
      </c>
      <c r="T110" s="1">
        <v>1.5</v>
      </c>
      <c r="U110" s="1">
        <v>1.9</v>
      </c>
      <c r="V110" s="1">
        <v>0.53</v>
      </c>
      <c r="W110" s="1">
        <v>1.29</v>
      </c>
      <c r="Y110" s="1">
        <v>193905</v>
      </c>
      <c r="Z110" s="1">
        <v>8.68</v>
      </c>
      <c r="AA110" s="1">
        <v>9.31</v>
      </c>
      <c r="AB110" s="1">
        <v>7.26</v>
      </c>
      <c r="AC110" s="1">
        <v>7.95</v>
      </c>
      <c r="AD110" s="1">
        <v>8.91</v>
      </c>
      <c r="AE110" s="1">
        <v>8.6300000000000008</v>
      </c>
      <c r="AF110" s="1">
        <v>9.02</v>
      </c>
      <c r="AG110" s="1">
        <v>7.99</v>
      </c>
      <c r="AH110" s="1">
        <v>9.58</v>
      </c>
      <c r="AI110" s="1">
        <v>9.17</v>
      </c>
      <c r="AK110">
        <v>195911</v>
      </c>
      <c r="AL110">
        <v>12.95</v>
      </c>
      <c r="AM110">
        <v>2.65</v>
      </c>
      <c r="AN110">
        <v>1.66</v>
      </c>
      <c r="AO110">
        <v>2.06</v>
      </c>
      <c r="AP110">
        <v>3.5</v>
      </c>
      <c r="AQ110">
        <v>1.56</v>
      </c>
      <c r="AR110">
        <v>1.84</v>
      </c>
      <c r="AS110">
        <v>1.44</v>
      </c>
      <c r="AT110">
        <v>2.04</v>
      </c>
      <c r="AU110">
        <v>3.96</v>
      </c>
      <c r="AV110">
        <v>3.05</v>
      </c>
      <c r="AW110">
        <v>0.95</v>
      </c>
      <c r="AX110">
        <v>2.17</v>
      </c>
      <c r="AY110">
        <v>2.23</v>
      </c>
      <c r="AZ110">
        <v>1.44</v>
      </c>
      <c r="BA110">
        <v>0.78</v>
      </c>
      <c r="BB110">
        <v>2.09</v>
      </c>
      <c r="BC110">
        <v>3.42</v>
      </c>
      <c r="BD110">
        <v>0.66</v>
      </c>
      <c r="BF110" s="1">
        <v>195911</v>
      </c>
      <c r="BG110" s="1">
        <v>2.23</v>
      </c>
      <c r="BH110" s="1">
        <v>2.52</v>
      </c>
      <c r="BI110" s="1">
        <v>1.78</v>
      </c>
      <c r="BJ110" s="1">
        <v>2.27</v>
      </c>
      <c r="BK110" s="1">
        <v>3.16</v>
      </c>
      <c r="BL110" s="1">
        <v>1.79</v>
      </c>
      <c r="BM110" s="1">
        <v>2.09</v>
      </c>
      <c r="BN110" s="1">
        <v>0.53</v>
      </c>
      <c r="BO110" s="1">
        <v>3.19</v>
      </c>
      <c r="BP110" s="1">
        <v>3.68</v>
      </c>
      <c r="BQ110" s="1">
        <v>2.64</v>
      </c>
      <c r="BR110" s="1">
        <v>1.25</v>
      </c>
      <c r="BS110" s="1">
        <v>2.33</v>
      </c>
      <c r="BT110" s="1">
        <v>1.31</v>
      </c>
      <c r="BU110" s="1">
        <v>2.87</v>
      </c>
      <c r="BV110" s="1">
        <v>0.6</v>
      </c>
      <c r="BW110" s="1">
        <v>0.46</v>
      </c>
      <c r="BX110" s="1">
        <v>1.93</v>
      </c>
      <c r="BY110" s="1">
        <v>4.42</v>
      </c>
      <c r="CA110" s="1">
        <v>193411</v>
      </c>
      <c r="CB110" s="1">
        <v>20.49</v>
      </c>
      <c r="CC110" s="1">
        <v>13.62</v>
      </c>
      <c r="CD110" s="1">
        <v>13.88</v>
      </c>
      <c r="CE110" s="1">
        <v>12.96</v>
      </c>
      <c r="CF110" s="1">
        <v>12.94</v>
      </c>
      <c r="CG110" s="1">
        <v>13.05</v>
      </c>
      <c r="CH110" s="1">
        <v>15.28</v>
      </c>
      <c r="CI110" s="1">
        <v>16.39</v>
      </c>
      <c r="CJ110" s="1">
        <v>9.98</v>
      </c>
      <c r="CK110" s="1">
        <v>11.43</v>
      </c>
      <c r="CL110" s="1">
        <v>14.46</v>
      </c>
      <c r="CM110" s="1">
        <v>14.98</v>
      </c>
      <c r="CN110" s="1">
        <v>11.11</v>
      </c>
      <c r="CO110" s="1">
        <v>15.21</v>
      </c>
      <c r="CP110" s="1">
        <v>15.35</v>
      </c>
      <c r="CQ110" s="1">
        <v>13.88</v>
      </c>
      <c r="CR110" s="1">
        <v>18.809999999999999</v>
      </c>
      <c r="CS110" s="1">
        <v>16.02</v>
      </c>
      <c r="CT110" s="1">
        <v>3.94</v>
      </c>
      <c r="CV110" s="1">
        <v>193511</v>
      </c>
      <c r="CW110" s="1">
        <v>23.28</v>
      </c>
      <c r="CX110" s="1">
        <v>6.08</v>
      </c>
      <c r="CY110" s="1">
        <v>3.65</v>
      </c>
      <c r="CZ110" s="1">
        <v>4.0599999999999996</v>
      </c>
      <c r="DA110" s="1">
        <v>6.1</v>
      </c>
      <c r="DB110" s="1">
        <v>4.83</v>
      </c>
      <c r="DC110" s="1">
        <v>3.71</v>
      </c>
      <c r="DD110" s="1">
        <v>3.37</v>
      </c>
      <c r="DE110" s="1">
        <v>4.5199999999999996</v>
      </c>
      <c r="DF110" s="1">
        <v>7.06</v>
      </c>
      <c r="DG110" s="1">
        <v>5.14</v>
      </c>
      <c r="DH110" s="1">
        <v>6.05</v>
      </c>
      <c r="DI110" s="1">
        <v>3.58</v>
      </c>
      <c r="DJ110" s="1">
        <v>2</v>
      </c>
      <c r="DK110" s="1">
        <v>5.53</v>
      </c>
      <c r="DL110" s="1">
        <v>3.62</v>
      </c>
      <c r="DM110" s="1">
        <v>3.12</v>
      </c>
      <c r="DN110" s="1">
        <v>4.6500000000000004</v>
      </c>
      <c r="DO110" s="1">
        <v>4.38</v>
      </c>
      <c r="DQ110" s="1">
        <v>193411</v>
      </c>
      <c r="DR110" s="1">
        <v>-99.99</v>
      </c>
      <c r="DS110" s="1">
        <v>15.99</v>
      </c>
      <c r="DT110" s="1">
        <v>13.64</v>
      </c>
      <c r="DU110" s="1">
        <v>9.57</v>
      </c>
      <c r="DV110" s="1">
        <v>16.329999999999998</v>
      </c>
      <c r="DW110" s="1">
        <v>14.71</v>
      </c>
      <c r="DX110" s="1">
        <v>13.64</v>
      </c>
      <c r="DY110" s="1">
        <v>12.36</v>
      </c>
      <c r="DZ110" s="1">
        <v>8.58</v>
      </c>
      <c r="EA110" s="1">
        <v>15.79</v>
      </c>
      <c r="EB110" s="1">
        <v>16.82</v>
      </c>
      <c r="EC110" s="1">
        <v>15.31</v>
      </c>
      <c r="ED110" s="1">
        <v>14.14</v>
      </c>
      <c r="EE110" s="1">
        <v>15.35</v>
      </c>
      <c r="EF110" s="1">
        <v>11.93</v>
      </c>
      <c r="EG110" s="1">
        <v>13.16</v>
      </c>
      <c r="EH110" s="1">
        <v>11.56</v>
      </c>
      <c r="EI110" s="1">
        <v>9.09</v>
      </c>
      <c r="EJ110" s="1">
        <v>8.07</v>
      </c>
      <c r="EL110">
        <v>193411</v>
      </c>
      <c r="EM110">
        <v>8.33</v>
      </c>
      <c r="EN110">
        <v>6.5</v>
      </c>
      <c r="EO110">
        <v>-2.2400000000000002</v>
      </c>
      <c r="EP110">
        <v>0.01</v>
      </c>
      <c r="ER110" s="1">
        <v>193505</v>
      </c>
      <c r="ES110" s="1">
        <v>-3.62</v>
      </c>
      <c r="EU110" s="1">
        <v>193406</v>
      </c>
      <c r="EV110" s="1">
        <v>-0.85</v>
      </c>
      <c r="EX110" s="1">
        <v>193905</v>
      </c>
      <c r="EY110" s="1">
        <v>-0.12</v>
      </c>
      <c r="FA110" s="1">
        <v>193505</v>
      </c>
      <c r="FB110" s="1" t="str">
        <f>IF(ISERROR(VLOOKUP($FA110,MOM,LOOKUPS!C$12,0)*$FB$6+VLOOKUP($FA110,STREV,LOOKUPS!C$10,0)*$FC$6+VLOOKUP($FA110,LTREV,LOOKUPS!C$9,0)*$FD$6+VLOOKUP($FA110,CFP,LOOKUPS!C$6,0)*$FE$6+VLOOKUP($FA110,EP,LOOKUPS!C$8,0)*$FF$6+VLOOKUP($FA110,BM,LOOKUPS!C$5,0)*$FG$6+VLOOKUP($FA110,DIV,LOOKUPS!C$7,0)*$FH$6++VLOOKUP($FA110,SIZE,LOOKUPS!C$11,0)*$FI$6),"",VLOOKUP($FA110,MOM,LOOKUPS!C$12,0)*$FB$6+VLOOKUP($FA110,STREV,LOOKUPS!C$10,0)*$FC$6+VLOOKUP($FA110,LTREV,LOOKUPS!C$9,0)*$FD$6+VLOOKUP($FA110,CFP,LOOKUPS!C$6,0)*$FE$6+VLOOKUP($FA110,EP,LOOKUPS!C$8,0)*$FF$6+VLOOKUP($FA110,BM,LOOKUPS!C$5,0)*$FG$6+VLOOKUP($FA110,DIV,LOOKUPS!C$7,0)*$FH$6++VLOOKUP($FA110,SIZE,LOOKUPS!C$11,0)*$FI$6)</f>
        <v/>
      </c>
      <c r="FC110" s="1" t="str">
        <f>IF(ISERROR(VLOOKUP($FA110,MOM,LOOKUPS!D$12,0)*$FB$6+VLOOKUP($FA110,STREV,LOOKUPS!D$10,0)*$FC$6+VLOOKUP($FA110,LTREV,LOOKUPS!D$9,0)*$FD$6+VLOOKUP($FA110,CFP,LOOKUPS!D$6,0)*$FE$6+VLOOKUP($FA110,EP,LOOKUPS!D$8,0)*$FF$6+VLOOKUP($FA110,BM,LOOKUPS!D$5,0)*$FG$6+VLOOKUP($FA110,DIV,LOOKUPS!D$7,0)*$FH$6++VLOOKUP($FA110,SIZE,LOOKUPS!D$11,0)*$FI$6),"",VLOOKUP($FA110,MOM,LOOKUPS!D$12,0)*$FB$6+VLOOKUP($FA110,STREV,LOOKUPS!D$10,0)*$FC$6+VLOOKUP($FA110,LTREV,LOOKUPS!D$9,0)*$FD$6+VLOOKUP($FA110,CFP,LOOKUPS!D$6,0)*$FE$6+VLOOKUP($FA110,EP,LOOKUPS!D$8,0)*$FF$6+VLOOKUP($FA110,BM,LOOKUPS!D$5,0)*$FG$6+VLOOKUP($FA110,DIV,LOOKUPS!D$7,0)*$FH$6++VLOOKUP($FA110,SIZE,LOOKUPS!D$11,0)*$FI$6)</f>
        <v/>
      </c>
      <c r="FD110" s="1" t="str">
        <f>IF(ISERROR(VLOOKUP($FA110,MOM,LOOKUPS!E$12,0)*$FB$6+VLOOKUP($FA110,STREV,LOOKUPS!E$10,0)*$FC$6+VLOOKUP($FA110,LTREV,LOOKUPS!E$9,0)*$FD$6+VLOOKUP($FA110,CFP,LOOKUPS!E$6,0)*$FE$6+VLOOKUP($FA110,EP,LOOKUPS!E$8,0)*$FF$6+VLOOKUP($FA110,BM,LOOKUPS!E$5,0)*$FG$6+VLOOKUP($FA110,DIV,LOOKUPS!E$7,0)*$FH$6++VLOOKUP($FA110,SIZE,LOOKUPS!E$11,0)*$FI$6),"",VLOOKUP($FA110,MOM,LOOKUPS!E$12,0)*$FB$6+VLOOKUP($FA110,STREV,LOOKUPS!E$10,0)*$FC$6+VLOOKUP($FA110,LTREV,LOOKUPS!E$9,0)*$FD$6+VLOOKUP($FA110,CFP,LOOKUPS!E$6,0)*$FE$6+VLOOKUP($FA110,EP,LOOKUPS!E$8,0)*$FF$6+VLOOKUP($FA110,BM,LOOKUPS!E$5,0)*$FG$6+VLOOKUP($FA110,DIV,LOOKUPS!E$7,0)*$FH$6++VLOOKUP($FA110,SIZE,LOOKUPS!E$11,0)*$FI$6)</f>
        <v/>
      </c>
      <c r="FE110" s="1" t="str">
        <f>IF(ISERROR(VLOOKUP($FA110,MOM,LOOKUPS!F$12,0)*$FB$6+VLOOKUP($FA110,STREV,LOOKUPS!F$10,0)*$FC$6+VLOOKUP($FA110,LTREV,LOOKUPS!F$9,0)*$FD$6+VLOOKUP($FA110,CFP,LOOKUPS!F$6,0)*$FE$6+VLOOKUP($FA110,EP,LOOKUPS!F$8,0)*$FF$6+VLOOKUP($FA110,BM,LOOKUPS!F$5,0)*$FG$6+VLOOKUP($FA110,DIV,LOOKUPS!F$7,0)*$FH$6++VLOOKUP($FA110,SIZE,LOOKUPS!F$11,0)*$FI$6),"",VLOOKUP($FA110,MOM,LOOKUPS!F$12,0)*$FB$6+VLOOKUP($FA110,STREV,LOOKUPS!F$10,0)*$FC$6+VLOOKUP($FA110,LTREV,LOOKUPS!F$9,0)*$FD$6+VLOOKUP($FA110,CFP,LOOKUPS!F$6,0)*$FE$6+VLOOKUP($FA110,EP,LOOKUPS!F$8,0)*$FF$6+VLOOKUP($FA110,BM,LOOKUPS!F$5,0)*$FG$6+VLOOKUP($FA110,DIV,LOOKUPS!F$7,0)*$FH$6++VLOOKUP($FA110,SIZE,LOOKUPS!F$11,0)*$FI$6)</f>
        <v/>
      </c>
      <c r="FF110" s="1" t="str">
        <f>IF(ISERROR(VLOOKUP($FA110,MOM,LOOKUPS!G$12,0)*$FB$6+VLOOKUP($FA110,STREV,LOOKUPS!G$10,0)*$FC$6+VLOOKUP($FA110,LTREV,LOOKUPS!G$9,0)*$FD$6+VLOOKUP($FA110,CFP,LOOKUPS!G$6,0)*$FE$6+VLOOKUP($FA110,EP,LOOKUPS!G$8,0)*$FF$6+VLOOKUP($FA110,BM,LOOKUPS!G$5,0)*$FG$6+VLOOKUP($FA110,DIV,LOOKUPS!G$7,0)*$FH$6++VLOOKUP($FA110,SIZE,LOOKUPS!G$11,0)*$FI$6),"",VLOOKUP($FA110,MOM,LOOKUPS!G$12,0)*$FB$6+VLOOKUP($FA110,STREV,LOOKUPS!G$10,0)*$FC$6+VLOOKUP($FA110,LTREV,LOOKUPS!G$9,0)*$FD$6+VLOOKUP($FA110,CFP,LOOKUPS!G$6,0)*$FE$6+VLOOKUP($FA110,EP,LOOKUPS!G$8,0)*$FF$6+VLOOKUP($FA110,BM,LOOKUPS!G$5,0)*$FG$6+VLOOKUP($FA110,DIV,LOOKUPS!G$7,0)*$FH$6++VLOOKUP($FA110,SIZE,LOOKUPS!G$11,0)*$FI$6)</f>
        <v/>
      </c>
      <c r="FG110" s="1" t="str">
        <f>IF(ISERROR(VLOOKUP($FA110,MOM,LOOKUPS!H$12,0)*$FB$6+VLOOKUP($FA110,STREV,LOOKUPS!H$10,0)*$FC$6+VLOOKUP($FA110,LTREV,LOOKUPS!H$9,0)*$FD$6+VLOOKUP($FA110,CFP,LOOKUPS!H$6,0)*$FE$6+VLOOKUP($FA110,EP,LOOKUPS!H$8,0)*$FF$6+VLOOKUP($FA110,BM,LOOKUPS!H$5,0)*$FG$6+VLOOKUP($FA110,DIV,LOOKUPS!H$7,0)*$FH$6++VLOOKUP($FA110,SIZE,LOOKUPS!H$11,0)*$FI$6),"",VLOOKUP($FA110,MOM,LOOKUPS!H$12,0)*$FB$6+VLOOKUP($FA110,STREV,LOOKUPS!H$10,0)*$FC$6+VLOOKUP($FA110,LTREV,LOOKUPS!H$9,0)*$FD$6+VLOOKUP($FA110,CFP,LOOKUPS!H$6,0)*$FE$6+VLOOKUP($FA110,EP,LOOKUPS!H$8,0)*$FF$6+VLOOKUP($FA110,BM,LOOKUPS!H$5,0)*$FG$6+VLOOKUP($FA110,DIV,LOOKUPS!H$7,0)*$FH$6++VLOOKUP($FA110,SIZE,LOOKUPS!H$11,0)*$FI$6)</f>
        <v/>
      </c>
      <c r="FH110" s="1" t="str">
        <f>IF(ISERROR(VLOOKUP($FA110,MOM,LOOKUPS!I$12,0)*$FB$6+VLOOKUP($FA110,STREV,LOOKUPS!I$10,0)*$FC$6+VLOOKUP($FA110,LTREV,LOOKUPS!I$9,0)*$FD$6+VLOOKUP($FA110,CFP,LOOKUPS!I$6,0)*$FE$6+VLOOKUP($FA110,EP,LOOKUPS!I$8,0)*$FF$6+VLOOKUP($FA110,BM,LOOKUPS!I$5,0)*$FG$6+VLOOKUP($FA110,DIV,LOOKUPS!I$7,0)*$FH$6++VLOOKUP($FA110,SIZE,LOOKUPS!I$11,0)*$FI$6),"",VLOOKUP($FA110,MOM,LOOKUPS!I$12,0)*$FB$6+VLOOKUP($FA110,STREV,LOOKUPS!I$10,0)*$FC$6+VLOOKUP($FA110,LTREV,LOOKUPS!I$9,0)*$FD$6+VLOOKUP($FA110,CFP,LOOKUPS!I$6,0)*$FE$6+VLOOKUP($FA110,EP,LOOKUPS!I$8,0)*$FF$6+VLOOKUP($FA110,BM,LOOKUPS!I$5,0)*$FG$6+VLOOKUP($FA110,DIV,LOOKUPS!I$7,0)*$FH$6++VLOOKUP($FA110,SIZE,LOOKUPS!I$11,0)*$FI$6)</f>
        <v/>
      </c>
      <c r="FI110" s="1" t="str">
        <f>IF(ISERROR(VLOOKUP($FA110,MOM,LOOKUPS!J$12,0)*$FB$6+VLOOKUP($FA110,STREV,LOOKUPS!J$10,0)*$FC$6+VLOOKUP($FA110,LTREV,LOOKUPS!J$9,0)*$FD$6+VLOOKUP($FA110,CFP,LOOKUPS!J$6,0)*$FE$6+VLOOKUP($FA110,EP,LOOKUPS!J$8,0)*$FF$6+VLOOKUP($FA110,BM,LOOKUPS!J$5,0)*$FG$6+VLOOKUP($FA110,DIV,LOOKUPS!J$7,0)*$FH$6++VLOOKUP($FA110,SIZE,LOOKUPS!J$11,0)*$FI$6),"",VLOOKUP($FA110,MOM,LOOKUPS!J$12,0)*$FB$6+VLOOKUP($FA110,STREV,LOOKUPS!J$10,0)*$FC$6+VLOOKUP($FA110,LTREV,LOOKUPS!J$9,0)*$FD$6+VLOOKUP($FA110,CFP,LOOKUPS!J$6,0)*$FE$6+VLOOKUP($FA110,EP,LOOKUPS!J$8,0)*$FF$6+VLOOKUP($FA110,BM,LOOKUPS!J$5,0)*$FG$6+VLOOKUP($FA110,DIV,LOOKUPS!J$7,0)*$FH$6++VLOOKUP($FA110,SIZE,LOOKUPS!J$11,0)*$FI$6)</f>
        <v/>
      </c>
      <c r="FJ110" s="1" t="str">
        <f>IF(ISERROR(VLOOKUP($FA110,MOM,LOOKUPS!K$12,0)*$FB$6+VLOOKUP($FA110,STREV,LOOKUPS!K$10,0)*$FC$6+VLOOKUP($FA110,LTREV,LOOKUPS!K$9,0)*$FD$6+VLOOKUP($FA110,CFP,LOOKUPS!K$6,0)*$FE$6+VLOOKUP($FA110,EP,LOOKUPS!K$8,0)*$FF$6+VLOOKUP($FA110,BM,LOOKUPS!K$5,0)*$FG$6+VLOOKUP($FA110,DIV,LOOKUPS!K$7,0)*$FH$6++VLOOKUP($FA110,SIZE,LOOKUPS!K$11,0)*$FI$6),"",VLOOKUP($FA110,MOM,LOOKUPS!K$12,0)*$FB$6+VLOOKUP($FA110,STREV,LOOKUPS!K$10,0)*$FC$6+VLOOKUP($FA110,LTREV,LOOKUPS!K$9,0)*$FD$6+VLOOKUP($FA110,CFP,LOOKUPS!K$6,0)*$FE$6+VLOOKUP($FA110,EP,LOOKUPS!K$8,0)*$FF$6+VLOOKUP($FA110,BM,LOOKUPS!K$5,0)*$FG$6+VLOOKUP($FA110,DIV,LOOKUPS!K$7,0)*$FH$6++VLOOKUP($FA110,SIZE,LOOKUPS!K$11,0)*$FI$6)</f>
        <v/>
      </c>
      <c r="FK110" s="1" t="str">
        <f>IF(ISERROR(VLOOKUP($FA110,MOM,LOOKUPS!L$12,0)*$FB$6+VLOOKUP($FA110,STREV,LOOKUPS!L$10,0)*$FC$6+VLOOKUP($FA110,LTREV,LOOKUPS!L$9,0)*$FD$6+VLOOKUP($FA110,CFP,LOOKUPS!L$6,0)*$FE$6+VLOOKUP($FA110,EP,LOOKUPS!L$8,0)*$FF$6+VLOOKUP($FA110,BM,LOOKUPS!L$5,0)*$FG$6+VLOOKUP($FA110,DIV,LOOKUPS!L$7,0)*$FH$6++VLOOKUP($FA110,SIZE,LOOKUPS!L$11,0)*$FI$6),"",VLOOKUP($FA110,MOM,LOOKUPS!L$12,0)*$FB$6+VLOOKUP($FA110,STREV,LOOKUPS!L$10,0)*$FC$6+VLOOKUP($FA110,LTREV,LOOKUPS!L$9,0)*$FD$6+VLOOKUP($FA110,CFP,LOOKUPS!L$6,0)*$FE$6+VLOOKUP($FA110,EP,LOOKUPS!L$8,0)*$FF$6+VLOOKUP($FA110,BM,LOOKUPS!L$5,0)*$FG$6+VLOOKUP($FA110,DIV,LOOKUPS!L$7,0)*$FH$6++VLOOKUP($FA110,SIZE,LOOKUPS!L$11,0)*$FI$6)</f>
        <v/>
      </c>
    </row>
    <row r="111" spans="1:167" x14ac:dyDescent="0.3">
      <c r="A111" s="1">
        <v>193506</v>
      </c>
      <c r="B111" s="1">
        <v>-2.42</v>
      </c>
      <c r="C111" s="1">
        <v>2.6</v>
      </c>
      <c r="D111" s="1">
        <v>2.9</v>
      </c>
      <c r="E111" s="1">
        <v>2.76</v>
      </c>
      <c r="F111" s="1">
        <v>5.99</v>
      </c>
      <c r="G111" s="1">
        <v>6.22</v>
      </c>
      <c r="H111" s="1">
        <v>5.03</v>
      </c>
      <c r="I111" s="1">
        <v>6.36</v>
      </c>
      <c r="J111" s="1">
        <v>5.71</v>
      </c>
      <c r="K111" s="1">
        <v>6.98</v>
      </c>
      <c r="M111" s="1">
        <v>193407</v>
      </c>
      <c r="N111" s="1">
        <v>-20.32</v>
      </c>
      <c r="O111" s="1">
        <v>-24.46</v>
      </c>
      <c r="P111" s="1">
        <v>-20.41</v>
      </c>
      <c r="Q111" s="1">
        <v>-20.96</v>
      </c>
      <c r="R111" s="1">
        <v>-18.28</v>
      </c>
      <c r="S111" s="1">
        <v>-17.510000000000002</v>
      </c>
      <c r="T111" s="1">
        <v>-16.940000000000001</v>
      </c>
      <c r="U111" s="1">
        <v>-14.12</v>
      </c>
      <c r="V111" s="1">
        <v>-18</v>
      </c>
      <c r="W111" s="1">
        <v>-16.5</v>
      </c>
      <c r="Y111" s="1">
        <v>193906</v>
      </c>
      <c r="Z111" s="1">
        <v>-12.41</v>
      </c>
      <c r="AA111" s="1">
        <v>-12.23</v>
      </c>
      <c r="AB111" s="1">
        <v>-11.1</v>
      </c>
      <c r="AC111" s="1">
        <v>-11.35</v>
      </c>
      <c r="AD111" s="1">
        <v>-7.5</v>
      </c>
      <c r="AE111" s="1">
        <v>-7.91</v>
      </c>
      <c r="AF111" s="1">
        <v>-4.4400000000000004</v>
      </c>
      <c r="AG111" s="1">
        <v>-7.56</v>
      </c>
      <c r="AH111" s="1">
        <v>-8.16</v>
      </c>
      <c r="AI111" s="1">
        <v>-5.22</v>
      </c>
      <c r="AK111">
        <v>195912</v>
      </c>
      <c r="AL111">
        <v>-5.96</v>
      </c>
      <c r="AM111">
        <v>2.79</v>
      </c>
      <c r="AN111">
        <v>2.0299999999999998</v>
      </c>
      <c r="AO111">
        <v>1.66</v>
      </c>
      <c r="AP111">
        <v>2.58</v>
      </c>
      <c r="AQ111">
        <v>1.77</v>
      </c>
      <c r="AR111">
        <v>3.02</v>
      </c>
      <c r="AS111">
        <v>2.2200000000000002</v>
      </c>
      <c r="AT111">
        <v>1.1399999999999999</v>
      </c>
      <c r="AU111">
        <v>3.1</v>
      </c>
      <c r="AV111">
        <v>2.0499999999999998</v>
      </c>
      <c r="AW111">
        <v>3.23</v>
      </c>
      <c r="AX111">
        <v>0.31</v>
      </c>
      <c r="AY111">
        <v>3.44</v>
      </c>
      <c r="AZ111">
        <v>2.59</v>
      </c>
      <c r="BA111">
        <v>1.75</v>
      </c>
      <c r="BB111">
        <v>2.7</v>
      </c>
      <c r="BC111">
        <v>1.52</v>
      </c>
      <c r="BD111">
        <v>0.77</v>
      </c>
      <c r="BF111" s="1">
        <v>195912</v>
      </c>
      <c r="BG111" s="1">
        <v>-0.1</v>
      </c>
      <c r="BH111" s="1">
        <v>2.91</v>
      </c>
      <c r="BI111" s="1">
        <v>2.04</v>
      </c>
      <c r="BJ111" s="1">
        <v>1.45</v>
      </c>
      <c r="BK111" s="1">
        <v>3.13</v>
      </c>
      <c r="BL111" s="1">
        <v>2.68</v>
      </c>
      <c r="BM111" s="1">
        <v>1.35</v>
      </c>
      <c r="BN111" s="1">
        <v>2.99</v>
      </c>
      <c r="BO111" s="1">
        <v>0.46</v>
      </c>
      <c r="BP111" s="1">
        <v>4.2</v>
      </c>
      <c r="BQ111" s="1">
        <v>2.04</v>
      </c>
      <c r="BR111" s="1">
        <v>2.46</v>
      </c>
      <c r="BS111" s="1">
        <v>2.9</v>
      </c>
      <c r="BT111" s="1">
        <v>2.06</v>
      </c>
      <c r="BU111" s="1">
        <v>0.64</v>
      </c>
      <c r="BV111" s="1">
        <v>2.58</v>
      </c>
      <c r="BW111" s="1">
        <v>3.39</v>
      </c>
      <c r="BX111" s="1">
        <v>1.73</v>
      </c>
      <c r="BY111" s="1">
        <v>-0.78</v>
      </c>
      <c r="CA111" s="1">
        <v>193412</v>
      </c>
      <c r="CB111" s="1">
        <v>-1.89</v>
      </c>
      <c r="CC111" s="1">
        <v>2.21</v>
      </c>
      <c r="CD111" s="1">
        <v>1.88</v>
      </c>
      <c r="CE111" s="1">
        <v>-0.44</v>
      </c>
      <c r="CF111" s="1">
        <v>2.2400000000000002</v>
      </c>
      <c r="CG111" s="1">
        <v>2.5299999999999998</v>
      </c>
      <c r="CH111" s="1">
        <v>1.82</v>
      </c>
      <c r="CI111" s="1">
        <v>2.17</v>
      </c>
      <c r="CJ111" s="1">
        <v>-2.35</v>
      </c>
      <c r="CK111" s="1">
        <v>1.1499999999999999</v>
      </c>
      <c r="CL111" s="1">
        <v>3.33</v>
      </c>
      <c r="CM111" s="1">
        <v>2.16</v>
      </c>
      <c r="CN111" s="1">
        <v>2.89</v>
      </c>
      <c r="CO111" s="1">
        <v>1.82</v>
      </c>
      <c r="CP111" s="1">
        <v>1.81</v>
      </c>
      <c r="CQ111" s="1">
        <v>0.98</v>
      </c>
      <c r="CR111" s="1">
        <v>3.32</v>
      </c>
      <c r="CS111" s="1">
        <v>-2.9</v>
      </c>
      <c r="CT111" s="1">
        <v>-1.79</v>
      </c>
      <c r="CV111" s="1">
        <v>193512</v>
      </c>
      <c r="CW111" s="1">
        <v>6.79</v>
      </c>
      <c r="CX111" s="1">
        <v>6.56</v>
      </c>
      <c r="CY111" s="1">
        <v>4.0199999999999996</v>
      </c>
      <c r="CZ111" s="1">
        <v>4.16</v>
      </c>
      <c r="DA111" s="1">
        <v>5.44</v>
      </c>
      <c r="DB111" s="1">
        <v>7.14</v>
      </c>
      <c r="DC111" s="1">
        <v>4.12</v>
      </c>
      <c r="DD111" s="1">
        <v>2.5499999999999998</v>
      </c>
      <c r="DE111" s="1">
        <v>4.82</v>
      </c>
      <c r="DF111" s="1">
        <v>5.95</v>
      </c>
      <c r="DG111" s="1">
        <v>4.9400000000000004</v>
      </c>
      <c r="DH111" s="1">
        <v>8.7200000000000006</v>
      </c>
      <c r="DI111" s="1">
        <v>5.5</v>
      </c>
      <c r="DJ111" s="1">
        <v>3.53</v>
      </c>
      <c r="DK111" s="1">
        <v>4.76</v>
      </c>
      <c r="DL111" s="1">
        <v>2.2799999999999998</v>
      </c>
      <c r="DM111" s="1">
        <v>2.81</v>
      </c>
      <c r="DN111" s="1">
        <v>5.14</v>
      </c>
      <c r="DO111" s="1">
        <v>4.49</v>
      </c>
      <c r="DQ111" s="1">
        <v>193412</v>
      </c>
      <c r="DR111" s="1">
        <v>-99.99</v>
      </c>
      <c r="DS111" s="1">
        <v>1.79</v>
      </c>
      <c r="DT111" s="1">
        <v>1.72</v>
      </c>
      <c r="DU111" s="1">
        <v>0.56000000000000005</v>
      </c>
      <c r="DV111" s="1">
        <v>0.98</v>
      </c>
      <c r="DW111" s="1">
        <v>2.21</v>
      </c>
      <c r="DX111" s="1">
        <v>2.06</v>
      </c>
      <c r="DY111" s="1">
        <v>1.79</v>
      </c>
      <c r="DZ111" s="1">
        <v>-0.08</v>
      </c>
      <c r="EA111" s="1">
        <v>1.39</v>
      </c>
      <c r="EB111" s="1">
        <v>0.59</v>
      </c>
      <c r="EC111" s="1">
        <v>3.44</v>
      </c>
      <c r="ED111" s="1">
        <v>1.02</v>
      </c>
      <c r="EE111" s="1">
        <v>2.52</v>
      </c>
      <c r="EF111" s="1">
        <v>1.6</v>
      </c>
      <c r="EG111" s="1">
        <v>1.75</v>
      </c>
      <c r="EH111" s="1">
        <v>1.83</v>
      </c>
      <c r="EI111" s="1">
        <v>0.03</v>
      </c>
      <c r="EJ111" s="1">
        <v>-0.18</v>
      </c>
      <c r="EL111">
        <v>193412</v>
      </c>
      <c r="EM111">
        <v>0.36</v>
      </c>
      <c r="EN111">
        <v>3.06</v>
      </c>
      <c r="EO111">
        <v>-3.2</v>
      </c>
      <c r="EP111">
        <v>0.01</v>
      </c>
      <c r="ER111" s="1">
        <v>193506</v>
      </c>
      <c r="ES111" s="1">
        <v>2.06</v>
      </c>
      <c r="EU111" s="1">
        <v>193407</v>
      </c>
      <c r="EV111" s="1">
        <v>-4.97</v>
      </c>
      <c r="EX111" s="1">
        <v>193906</v>
      </c>
      <c r="EY111" s="1">
        <v>-5.01</v>
      </c>
      <c r="FA111" s="1">
        <v>193506</v>
      </c>
      <c r="FB111" s="1" t="str">
        <f>IF(ISERROR(VLOOKUP($FA111,MOM,LOOKUPS!C$12,0)*$FB$6+VLOOKUP($FA111,STREV,LOOKUPS!C$10,0)*$FC$6+VLOOKUP($FA111,LTREV,LOOKUPS!C$9,0)*$FD$6+VLOOKUP($FA111,CFP,LOOKUPS!C$6,0)*$FE$6+VLOOKUP($FA111,EP,LOOKUPS!C$8,0)*$FF$6+VLOOKUP($FA111,BM,LOOKUPS!C$5,0)*$FG$6+VLOOKUP($FA111,DIV,LOOKUPS!C$7,0)*$FH$6++VLOOKUP($FA111,SIZE,LOOKUPS!C$11,0)*$FI$6),"",VLOOKUP($FA111,MOM,LOOKUPS!C$12,0)*$FB$6+VLOOKUP($FA111,STREV,LOOKUPS!C$10,0)*$FC$6+VLOOKUP($FA111,LTREV,LOOKUPS!C$9,0)*$FD$6+VLOOKUP($FA111,CFP,LOOKUPS!C$6,0)*$FE$6+VLOOKUP($FA111,EP,LOOKUPS!C$8,0)*$FF$6+VLOOKUP($FA111,BM,LOOKUPS!C$5,0)*$FG$6+VLOOKUP($FA111,DIV,LOOKUPS!C$7,0)*$FH$6++VLOOKUP($FA111,SIZE,LOOKUPS!C$11,0)*$FI$6)</f>
        <v/>
      </c>
      <c r="FC111" s="1" t="str">
        <f>IF(ISERROR(VLOOKUP($FA111,MOM,LOOKUPS!D$12,0)*$FB$6+VLOOKUP($FA111,STREV,LOOKUPS!D$10,0)*$FC$6+VLOOKUP($FA111,LTREV,LOOKUPS!D$9,0)*$FD$6+VLOOKUP($FA111,CFP,LOOKUPS!D$6,0)*$FE$6+VLOOKUP($FA111,EP,LOOKUPS!D$8,0)*$FF$6+VLOOKUP($FA111,BM,LOOKUPS!D$5,0)*$FG$6+VLOOKUP($FA111,DIV,LOOKUPS!D$7,0)*$FH$6++VLOOKUP($FA111,SIZE,LOOKUPS!D$11,0)*$FI$6),"",VLOOKUP($FA111,MOM,LOOKUPS!D$12,0)*$FB$6+VLOOKUP($FA111,STREV,LOOKUPS!D$10,0)*$FC$6+VLOOKUP($FA111,LTREV,LOOKUPS!D$9,0)*$FD$6+VLOOKUP($FA111,CFP,LOOKUPS!D$6,0)*$FE$6+VLOOKUP($FA111,EP,LOOKUPS!D$8,0)*$FF$6+VLOOKUP($FA111,BM,LOOKUPS!D$5,0)*$FG$6+VLOOKUP($FA111,DIV,LOOKUPS!D$7,0)*$FH$6++VLOOKUP($FA111,SIZE,LOOKUPS!D$11,0)*$FI$6)</f>
        <v/>
      </c>
      <c r="FD111" s="1" t="str">
        <f>IF(ISERROR(VLOOKUP($FA111,MOM,LOOKUPS!E$12,0)*$FB$6+VLOOKUP($FA111,STREV,LOOKUPS!E$10,0)*$FC$6+VLOOKUP($FA111,LTREV,LOOKUPS!E$9,0)*$FD$6+VLOOKUP($FA111,CFP,LOOKUPS!E$6,0)*$FE$6+VLOOKUP($FA111,EP,LOOKUPS!E$8,0)*$FF$6+VLOOKUP($FA111,BM,LOOKUPS!E$5,0)*$FG$6+VLOOKUP($FA111,DIV,LOOKUPS!E$7,0)*$FH$6++VLOOKUP($FA111,SIZE,LOOKUPS!E$11,0)*$FI$6),"",VLOOKUP($FA111,MOM,LOOKUPS!E$12,0)*$FB$6+VLOOKUP($FA111,STREV,LOOKUPS!E$10,0)*$FC$6+VLOOKUP($FA111,LTREV,LOOKUPS!E$9,0)*$FD$6+VLOOKUP($FA111,CFP,LOOKUPS!E$6,0)*$FE$6+VLOOKUP($FA111,EP,LOOKUPS!E$8,0)*$FF$6+VLOOKUP($FA111,BM,LOOKUPS!E$5,0)*$FG$6+VLOOKUP($FA111,DIV,LOOKUPS!E$7,0)*$FH$6++VLOOKUP($FA111,SIZE,LOOKUPS!E$11,0)*$FI$6)</f>
        <v/>
      </c>
      <c r="FE111" s="1" t="str">
        <f>IF(ISERROR(VLOOKUP($FA111,MOM,LOOKUPS!F$12,0)*$FB$6+VLOOKUP($FA111,STREV,LOOKUPS!F$10,0)*$FC$6+VLOOKUP($FA111,LTREV,LOOKUPS!F$9,0)*$FD$6+VLOOKUP($FA111,CFP,LOOKUPS!F$6,0)*$FE$6+VLOOKUP($FA111,EP,LOOKUPS!F$8,0)*$FF$6+VLOOKUP($FA111,BM,LOOKUPS!F$5,0)*$FG$6+VLOOKUP($FA111,DIV,LOOKUPS!F$7,0)*$FH$6++VLOOKUP($FA111,SIZE,LOOKUPS!F$11,0)*$FI$6),"",VLOOKUP($FA111,MOM,LOOKUPS!F$12,0)*$FB$6+VLOOKUP($FA111,STREV,LOOKUPS!F$10,0)*$FC$6+VLOOKUP($FA111,LTREV,LOOKUPS!F$9,0)*$FD$6+VLOOKUP($FA111,CFP,LOOKUPS!F$6,0)*$FE$6+VLOOKUP($FA111,EP,LOOKUPS!F$8,0)*$FF$6+VLOOKUP($FA111,BM,LOOKUPS!F$5,0)*$FG$6+VLOOKUP($FA111,DIV,LOOKUPS!F$7,0)*$FH$6++VLOOKUP($FA111,SIZE,LOOKUPS!F$11,0)*$FI$6)</f>
        <v/>
      </c>
      <c r="FF111" s="1" t="str">
        <f>IF(ISERROR(VLOOKUP($FA111,MOM,LOOKUPS!G$12,0)*$FB$6+VLOOKUP($FA111,STREV,LOOKUPS!G$10,0)*$FC$6+VLOOKUP($FA111,LTREV,LOOKUPS!G$9,0)*$FD$6+VLOOKUP($FA111,CFP,LOOKUPS!G$6,0)*$FE$6+VLOOKUP($FA111,EP,LOOKUPS!G$8,0)*$FF$6+VLOOKUP($FA111,BM,LOOKUPS!G$5,0)*$FG$6+VLOOKUP($FA111,DIV,LOOKUPS!G$7,0)*$FH$6++VLOOKUP($FA111,SIZE,LOOKUPS!G$11,0)*$FI$6),"",VLOOKUP($FA111,MOM,LOOKUPS!G$12,0)*$FB$6+VLOOKUP($FA111,STREV,LOOKUPS!G$10,0)*$FC$6+VLOOKUP($FA111,LTREV,LOOKUPS!G$9,0)*$FD$6+VLOOKUP($FA111,CFP,LOOKUPS!G$6,0)*$FE$6+VLOOKUP($FA111,EP,LOOKUPS!G$8,0)*$FF$6+VLOOKUP($FA111,BM,LOOKUPS!G$5,0)*$FG$6+VLOOKUP($FA111,DIV,LOOKUPS!G$7,0)*$FH$6++VLOOKUP($FA111,SIZE,LOOKUPS!G$11,0)*$FI$6)</f>
        <v/>
      </c>
      <c r="FG111" s="1" t="str">
        <f>IF(ISERROR(VLOOKUP($FA111,MOM,LOOKUPS!H$12,0)*$FB$6+VLOOKUP($FA111,STREV,LOOKUPS!H$10,0)*$FC$6+VLOOKUP($FA111,LTREV,LOOKUPS!H$9,0)*$FD$6+VLOOKUP($FA111,CFP,LOOKUPS!H$6,0)*$FE$6+VLOOKUP($FA111,EP,LOOKUPS!H$8,0)*$FF$6+VLOOKUP($FA111,BM,LOOKUPS!H$5,0)*$FG$6+VLOOKUP($FA111,DIV,LOOKUPS!H$7,0)*$FH$6++VLOOKUP($FA111,SIZE,LOOKUPS!H$11,0)*$FI$6),"",VLOOKUP($FA111,MOM,LOOKUPS!H$12,0)*$FB$6+VLOOKUP($FA111,STREV,LOOKUPS!H$10,0)*$FC$6+VLOOKUP($FA111,LTREV,LOOKUPS!H$9,0)*$FD$6+VLOOKUP($FA111,CFP,LOOKUPS!H$6,0)*$FE$6+VLOOKUP($FA111,EP,LOOKUPS!H$8,0)*$FF$6+VLOOKUP($FA111,BM,LOOKUPS!H$5,0)*$FG$6+VLOOKUP($FA111,DIV,LOOKUPS!H$7,0)*$FH$6++VLOOKUP($FA111,SIZE,LOOKUPS!H$11,0)*$FI$6)</f>
        <v/>
      </c>
      <c r="FH111" s="1" t="str">
        <f>IF(ISERROR(VLOOKUP($FA111,MOM,LOOKUPS!I$12,0)*$FB$6+VLOOKUP($FA111,STREV,LOOKUPS!I$10,0)*$FC$6+VLOOKUP($FA111,LTREV,LOOKUPS!I$9,0)*$FD$6+VLOOKUP($FA111,CFP,LOOKUPS!I$6,0)*$FE$6+VLOOKUP($FA111,EP,LOOKUPS!I$8,0)*$FF$6+VLOOKUP($FA111,BM,LOOKUPS!I$5,0)*$FG$6+VLOOKUP($FA111,DIV,LOOKUPS!I$7,0)*$FH$6++VLOOKUP($FA111,SIZE,LOOKUPS!I$11,0)*$FI$6),"",VLOOKUP($FA111,MOM,LOOKUPS!I$12,0)*$FB$6+VLOOKUP($FA111,STREV,LOOKUPS!I$10,0)*$FC$6+VLOOKUP($FA111,LTREV,LOOKUPS!I$9,0)*$FD$6+VLOOKUP($FA111,CFP,LOOKUPS!I$6,0)*$FE$6+VLOOKUP($FA111,EP,LOOKUPS!I$8,0)*$FF$6+VLOOKUP($FA111,BM,LOOKUPS!I$5,0)*$FG$6+VLOOKUP($FA111,DIV,LOOKUPS!I$7,0)*$FH$6++VLOOKUP($FA111,SIZE,LOOKUPS!I$11,0)*$FI$6)</f>
        <v/>
      </c>
      <c r="FI111" s="1" t="str">
        <f>IF(ISERROR(VLOOKUP($FA111,MOM,LOOKUPS!J$12,0)*$FB$6+VLOOKUP($FA111,STREV,LOOKUPS!J$10,0)*$FC$6+VLOOKUP($FA111,LTREV,LOOKUPS!J$9,0)*$FD$6+VLOOKUP($FA111,CFP,LOOKUPS!J$6,0)*$FE$6+VLOOKUP($FA111,EP,LOOKUPS!J$8,0)*$FF$6+VLOOKUP($FA111,BM,LOOKUPS!J$5,0)*$FG$6+VLOOKUP($FA111,DIV,LOOKUPS!J$7,0)*$FH$6++VLOOKUP($FA111,SIZE,LOOKUPS!J$11,0)*$FI$6),"",VLOOKUP($FA111,MOM,LOOKUPS!J$12,0)*$FB$6+VLOOKUP($FA111,STREV,LOOKUPS!J$10,0)*$FC$6+VLOOKUP($FA111,LTREV,LOOKUPS!J$9,0)*$FD$6+VLOOKUP($FA111,CFP,LOOKUPS!J$6,0)*$FE$6+VLOOKUP($FA111,EP,LOOKUPS!J$8,0)*$FF$6+VLOOKUP($FA111,BM,LOOKUPS!J$5,0)*$FG$6+VLOOKUP($FA111,DIV,LOOKUPS!J$7,0)*$FH$6++VLOOKUP($FA111,SIZE,LOOKUPS!J$11,0)*$FI$6)</f>
        <v/>
      </c>
      <c r="FJ111" s="1" t="str">
        <f>IF(ISERROR(VLOOKUP($FA111,MOM,LOOKUPS!K$12,0)*$FB$6+VLOOKUP($FA111,STREV,LOOKUPS!K$10,0)*$FC$6+VLOOKUP($FA111,LTREV,LOOKUPS!K$9,0)*$FD$6+VLOOKUP($FA111,CFP,LOOKUPS!K$6,0)*$FE$6+VLOOKUP($FA111,EP,LOOKUPS!K$8,0)*$FF$6+VLOOKUP($FA111,BM,LOOKUPS!K$5,0)*$FG$6+VLOOKUP($FA111,DIV,LOOKUPS!K$7,0)*$FH$6++VLOOKUP($FA111,SIZE,LOOKUPS!K$11,0)*$FI$6),"",VLOOKUP($FA111,MOM,LOOKUPS!K$12,0)*$FB$6+VLOOKUP($FA111,STREV,LOOKUPS!K$10,0)*$FC$6+VLOOKUP($FA111,LTREV,LOOKUPS!K$9,0)*$FD$6+VLOOKUP($FA111,CFP,LOOKUPS!K$6,0)*$FE$6+VLOOKUP($FA111,EP,LOOKUPS!K$8,0)*$FF$6+VLOOKUP($FA111,BM,LOOKUPS!K$5,0)*$FG$6+VLOOKUP($FA111,DIV,LOOKUPS!K$7,0)*$FH$6++VLOOKUP($FA111,SIZE,LOOKUPS!K$11,0)*$FI$6)</f>
        <v/>
      </c>
      <c r="FK111" s="1" t="str">
        <f>IF(ISERROR(VLOOKUP($FA111,MOM,LOOKUPS!L$12,0)*$FB$6+VLOOKUP($FA111,STREV,LOOKUPS!L$10,0)*$FC$6+VLOOKUP($FA111,LTREV,LOOKUPS!L$9,0)*$FD$6+VLOOKUP($FA111,CFP,LOOKUPS!L$6,0)*$FE$6+VLOOKUP($FA111,EP,LOOKUPS!L$8,0)*$FF$6+VLOOKUP($FA111,BM,LOOKUPS!L$5,0)*$FG$6+VLOOKUP($FA111,DIV,LOOKUPS!L$7,0)*$FH$6++VLOOKUP($FA111,SIZE,LOOKUPS!L$11,0)*$FI$6),"",VLOOKUP($FA111,MOM,LOOKUPS!L$12,0)*$FB$6+VLOOKUP($FA111,STREV,LOOKUPS!L$10,0)*$FC$6+VLOOKUP($FA111,LTREV,LOOKUPS!L$9,0)*$FD$6+VLOOKUP($FA111,CFP,LOOKUPS!L$6,0)*$FE$6+VLOOKUP($FA111,EP,LOOKUPS!L$8,0)*$FF$6+VLOOKUP($FA111,BM,LOOKUPS!L$5,0)*$FG$6+VLOOKUP($FA111,DIV,LOOKUPS!L$7,0)*$FH$6++VLOOKUP($FA111,SIZE,LOOKUPS!L$11,0)*$FI$6)</f>
        <v/>
      </c>
    </row>
    <row r="112" spans="1:167" x14ac:dyDescent="0.3">
      <c r="A112" s="1">
        <v>193507</v>
      </c>
      <c r="B112" s="1">
        <v>13.6</v>
      </c>
      <c r="C112" s="1">
        <v>15.54</v>
      </c>
      <c r="D112" s="1">
        <v>15.61</v>
      </c>
      <c r="E112" s="1">
        <v>12.25</v>
      </c>
      <c r="F112" s="1">
        <v>9.9499999999999993</v>
      </c>
      <c r="G112" s="1">
        <v>4.83</v>
      </c>
      <c r="H112" s="1">
        <v>12.36</v>
      </c>
      <c r="I112" s="1">
        <v>8.35</v>
      </c>
      <c r="J112" s="1">
        <v>9.02</v>
      </c>
      <c r="K112" s="1">
        <v>8.9700000000000006</v>
      </c>
      <c r="M112" s="1">
        <v>193408</v>
      </c>
      <c r="N112" s="1">
        <v>22.57</v>
      </c>
      <c r="O112" s="1">
        <v>18.73</v>
      </c>
      <c r="P112" s="1">
        <v>12.63</v>
      </c>
      <c r="Q112" s="1">
        <v>16.149999999999999</v>
      </c>
      <c r="R112" s="1">
        <v>11.47</v>
      </c>
      <c r="S112" s="1">
        <v>4.72</v>
      </c>
      <c r="T112" s="1">
        <v>4.2699999999999996</v>
      </c>
      <c r="U112" s="1">
        <v>4.54</v>
      </c>
      <c r="V112" s="1">
        <v>2.91</v>
      </c>
      <c r="W112" s="1">
        <v>-0.44</v>
      </c>
      <c r="Y112" s="1">
        <v>193907</v>
      </c>
      <c r="Z112" s="1">
        <v>13.04</v>
      </c>
      <c r="AA112" s="1">
        <v>14.63</v>
      </c>
      <c r="AB112" s="1">
        <v>14.42</v>
      </c>
      <c r="AC112" s="1">
        <v>14.78</v>
      </c>
      <c r="AD112" s="1">
        <v>13.17</v>
      </c>
      <c r="AE112" s="1">
        <v>12.13</v>
      </c>
      <c r="AF112" s="1">
        <v>11.41</v>
      </c>
      <c r="AG112" s="1">
        <v>15.13</v>
      </c>
      <c r="AH112" s="1">
        <v>15.93</v>
      </c>
      <c r="AI112" s="1">
        <v>13.74</v>
      </c>
      <c r="AK112">
        <v>196001</v>
      </c>
      <c r="AL112">
        <v>-2.73</v>
      </c>
      <c r="AM112">
        <v>-6.61</v>
      </c>
      <c r="AN112">
        <v>-4.26</v>
      </c>
      <c r="AO112">
        <v>-5.05</v>
      </c>
      <c r="AP112">
        <v>-6.35</v>
      </c>
      <c r="AQ112">
        <v>-5.64</v>
      </c>
      <c r="AR112">
        <v>-4.7699999999999996</v>
      </c>
      <c r="AS112">
        <v>-4.12</v>
      </c>
      <c r="AT112">
        <v>-5.14</v>
      </c>
      <c r="AU112">
        <v>-7.03</v>
      </c>
      <c r="AV112">
        <v>-5.67</v>
      </c>
      <c r="AW112">
        <v>-7.13</v>
      </c>
      <c r="AX112">
        <v>-4.1500000000000004</v>
      </c>
      <c r="AY112">
        <v>-4.59</v>
      </c>
      <c r="AZ112">
        <v>-4.95</v>
      </c>
      <c r="BA112">
        <v>-3.35</v>
      </c>
      <c r="BB112">
        <v>-4.8899999999999997</v>
      </c>
      <c r="BC112">
        <v>-3.96</v>
      </c>
      <c r="BD112">
        <v>-6.31</v>
      </c>
      <c r="BF112" s="1">
        <v>196001</v>
      </c>
      <c r="BG112" s="1">
        <v>-3.9</v>
      </c>
      <c r="BH112" s="1">
        <v>-7.14</v>
      </c>
      <c r="BI112" s="1">
        <v>-4.71</v>
      </c>
      <c r="BJ112" s="1">
        <v>-3.71</v>
      </c>
      <c r="BK112" s="1">
        <v>-8.1</v>
      </c>
      <c r="BL112" s="1">
        <v>-5.54</v>
      </c>
      <c r="BM112" s="1">
        <v>-4.17</v>
      </c>
      <c r="BN112" s="1">
        <v>-4.0599999999999996</v>
      </c>
      <c r="BO112" s="1">
        <v>-3.84</v>
      </c>
      <c r="BP112" s="1">
        <v>-8.86</v>
      </c>
      <c r="BQ112" s="1">
        <v>-7.33</v>
      </c>
      <c r="BR112" s="1">
        <v>-5.23</v>
      </c>
      <c r="BS112" s="1">
        <v>-5.86</v>
      </c>
      <c r="BT112" s="1">
        <v>-4.4000000000000004</v>
      </c>
      <c r="BU112" s="1">
        <v>-3.95</v>
      </c>
      <c r="BV112" s="1">
        <v>-4.66</v>
      </c>
      <c r="BW112" s="1">
        <v>-3.47</v>
      </c>
      <c r="BX112" s="1">
        <v>-3.83</v>
      </c>
      <c r="BY112" s="1">
        <v>-3.84</v>
      </c>
      <c r="CA112" s="1">
        <v>193501</v>
      </c>
      <c r="CB112" s="1">
        <v>6.49</v>
      </c>
      <c r="CC112" s="1">
        <v>-4.05</v>
      </c>
      <c r="CD112" s="1">
        <v>-2.9</v>
      </c>
      <c r="CE112" s="1">
        <v>-3.12</v>
      </c>
      <c r="CF112" s="1">
        <v>-3.56</v>
      </c>
      <c r="CG112" s="1">
        <v>-3.73</v>
      </c>
      <c r="CH112" s="1">
        <v>-3.3</v>
      </c>
      <c r="CI112" s="1">
        <v>-2.4300000000000002</v>
      </c>
      <c r="CJ112" s="1">
        <v>-3.54</v>
      </c>
      <c r="CK112" s="1">
        <v>-3.2</v>
      </c>
      <c r="CL112" s="1">
        <v>-3.92</v>
      </c>
      <c r="CM112" s="1">
        <v>-5.03</v>
      </c>
      <c r="CN112" s="1">
        <v>-2.4300000000000002</v>
      </c>
      <c r="CO112" s="1">
        <v>-3.49</v>
      </c>
      <c r="CP112" s="1">
        <v>-3.11</v>
      </c>
      <c r="CQ112" s="1">
        <v>-2.56</v>
      </c>
      <c r="CR112" s="1">
        <v>-2.2999999999999998</v>
      </c>
      <c r="CS112" s="1">
        <v>-5.07</v>
      </c>
      <c r="CT112" s="1">
        <v>-2.0099999999999998</v>
      </c>
      <c r="CV112" s="1">
        <v>193601</v>
      </c>
      <c r="CW112" s="1">
        <v>22.59</v>
      </c>
      <c r="CX112" s="1">
        <v>7.63</v>
      </c>
      <c r="CY112" s="1">
        <v>4.6900000000000004</v>
      </c>
      <c r="CZ112" s="1">
        <v>6.12</v>
      </c>
      <c r="DA112" s="1">
        <v>9.06</v>
      </c>
      <c r="DB112" s="1">
        <v>5.08</v>
      </c>
      <c r="DC112" s="1">
        <v>3.9</v>
      </c>
      <c r="DD112" s="1">
        <v>5.55</v>
      </c>
      <c r="DE112" s="1">
        <v>6.49</v>
      </c>
      <c r="DF112" s="1">
        <v>9.15</v>
      </c>
      <c r="DG112" s="1">
        <v>8.9700000000000006</v>
      </c>
      <c r="DH112" s="1">
        <v>4.88</v>
      </c>
      <c r="DI112" s="1">
        <v>5.29</v>
      </c>
      <c r="DJ112" s="1">
        <v>4.28</v>
      </c>
      <c r="DK112" s="1">
        <v>3.48</v>
      </c>
      <c r="DL112" s="1">
        <v>5.72</v>
      </c>
      <c r="DM112" s="1">
        <v>5.38</v>
      </c>
      <c r="DN112" s="1">
        <v>5.51</v>
      </c>
      <c r="DO112" s="1">
        <v>7.5</v>
      </c>
      <c r="DQ112" s="1">
        <v>193501</v>
      </c>
      <c r="DR112" s="1">
        <v>-99.99</v>
      </c>
      <c r="DS112" s="1">
        <v>-1.25</v>
      </c>
      <c r="DT112" s="1">
        <v>-3.55</v>
      </c>
      <c r="DU112" s="1">
        <v>-4.4800000000000004</v>
      </c>
      <c r="DV112" s="1">
        <v>-0.04</v>
      </c>
      <c r="DW112" s="1">
        <v>-2.82</v>
      </c>
      <c r="DX112" s="1">
        <v>-4.08</v>
      </c>
      <c r="DY112" s="1">
        <v>-4.5999999999999996</v>
      </c>
      <c r="DZ112" s="1">
        <v>-4.1500000000000004</v>
      </c>
      <c r="EA112" s="1">
        <v>1.68</v>
      </c>
      <c r="EB112" s="1">
        <v>-1.61</v>
      </c>
      <c r="EC112" s="1">
        <v>-3.68</v>
      </c>
      <c r="ED112" s="1">
        <v>-1.98</v>
      </c>
      <c r="EE112" s="1">
        <v>-4.88</v>
      </c>
      <c r="EF112" s="1">
        <v>-3.27</v>
      </c>
      <c r="EG112" s="1">
        <v>-4.0599999999999996</v>
      </c>
      <c r="EH112" s="1">
        <v>-5.14</v>
      </c>
      <c r="EI112" s="1">
        <v>-5.18</v>
      </c>
      <c r="EJ112" s="1">
        <v>-3.11</v>
      </c>
      <c r="EL112">
        <v>193501</v>
      </c>
      <c r="EM112">
        <v>-3.45</v>
      </c>
      <c r="EN112">
        <v>1.1000000000000001</v>
      </c>
      <c r="EO112">
        <v>-1.86</v>
      </c>
      <c r="EP112">
        <v>0.01</v>
      </c>
      <c r="ER112" s="1">
        <v>193507</v>
      </c>
      <c r="ES112" s="1">
        <v>-4.21</v>
      </c>
      <c r="EU112" s="1">
        <v>193408</v>
      </c>
      <c r="EV112" s="1">
        <v>12.75</v>
      </c>
      <c r="EX112" s="1">
        <v>193907</v>
      </c>
      <c r="EY112" s="1">
        <v>1.5</v>
      </c>
      <c r="FA112" s="1">
        <v>193507</v>
      </c>
      <c r="FB112" s="1" t="str">
        <f>IF(ISERROR(VLOOKUP($FA112,MOM,LOOKUPS!C$12,0)*$FB$6+VLOOKUP($FA112,STREV,LOOKUPS!C$10,0)*$FC$6+VLOOKUP($FA112,LTREV,LOOKUPS!C$9,0)*$FD$6+VLOOKUP($FA112,CFP,LOOKUPS!C$6,0)*$FE$6+VLOOKUP($FA112,EP,LOOKUPS!C$8,0)*$FF$6+VLOOKUP($FA112,BM,LOOKUPS!C$5,0)*$FG$6+VLOOKUP($FA112,DIV,LOOKUPS!C$7,0)*$FH$6++VLOOKUP($FA112,SIZE,LOOKUPS!C$11,0)*$FI$6),"",VLOOKUP($FA112,MOM,LOOKUPS!C$12,0)*$FB$6+VLOOKUP($FA112,STREV,LOOKUPS!C$10,0)*$FC$6+VLOOKUP($FA112,LTREV,LOOKUPS!C$9,0)*$FD$6+VLOOKUP($FA112,CFP,LOOKUPS!C$6,0)*$FE$6+VLOOKUP($FA112,EP,LOOKUPS!C$8,0)*$FF$6+VLOOKUP($FA112,BM,LOOKUPS!C$5,0)*$FG$6+VLOOKUP($FA112,DIV,LOOKUPS!C$7,0)*$FH$6++VLOOKUP($FA112,SIZE,LOOKUPS!C$11,0)*$FI$6)</f>
        <v/>
      </c>
      <c r="FC112" s="1" t="str">
        <f>IF(ISERROR(VLOOKUP($FA112,MOM,LOOKUPS!D$12,0)*$FB$6+VLOOKUP($FA112,STREV,LOOKUPS!D$10,0)*$FC$6+VLOOKUP($FA112,LTREV,LOOKUPS!D$9,0)*$FD$6+VLOOKUP($FA112,CFP,LOOKUPS!D$6,0)*$FE$6+VLOOKUP($FA112,EP,LOOKUPS!D$8,0)*$FF$6+VLOOKUP($FA112,BM,LOOKUPS!D$5,0)*$FG$6+VLOOKUP($FA112,DIV,LOOKUPS!D$7,0)*$FH$6++VLOOKUP($FA112,SIZE,LOOKUPS!D$11,0)*$FI$6),"",VLOOKUP($FA112,MOM,LOOKUPS!D$12,0)*$FB$6+VLOOKUP($FA112,STREV,LOOKUPS!D$10,0)*$FC$6+VLOOKUP($FA112,LTREV,LOOKUPS!D$9,0)*$FD$6+VLOOKUP($FA112,CFP,LOOKUPS!D$6,0)*$FE$6+VLOOKUP($FA112,EP,LOOKUPS!D$8,0)*$FF$6+VLOOKUP($FA112,BM,LOOKUPS!D$5,0)*$FG$6+VLOOKUP($FA112,DIV,LOOKUPS!D$7,0)*$FH$6++VLOOKUP($FA112,SIZE,LOOKUPS!D$11,0)*$FI$6)</f>
        <v/>
      </c>
      <c r="FD112" s="1" t="str">
        <f>IF(ISERROR(VLOOKUP($FA112,MOM,LOOKUPS!E$12,0)*$FB$6+VLOOKUP($FA112,STREV,LOOKUPS!E$10,0)*$FC$6+VLOOKUP($FA112,LTREV,LOOKUPS!E$9,0)*$FD$6+VLOOKUP($FA112,CFP,LOOKUPS!E$6,0)*$FE$6+VLOOKUP($FA112,EP,LOOKUPS!E$8,0)*$FF$6+VLOOKUP($FA112,BM,LOOKUPS!E$5,0)*$FG$6+VLOOKUP($FA112,DIV,LOOKUPS!E$7,0)*$FH$6++VLOOKUP($FA112,SIZE,LOOKUPS!E$11,0)*$FI$6),"",VLOOKUP($FA112,MOM,LOOKUPS!E$12,0)*$FB$6+VLOOKUP($FA112,STREV,LOOKUPS!E$10,0)*$FC$6+VLOOKUP($FA112,LTREV,LOOKUPS!E$9,0)*$FD$6+VLOOKUP($FA112,CFP,LOOKUPS!E$6,0)*$FE$6+VLOOKUP($FA112,EP,LOOKUPS!E$8,0)*$FF$6+VLOOKUP($FA112,BM,LOOKUPS!E$5,0)*$FG$6+VLOOKUP($FA112,DIV,LOOKUPS!E$7,0)*$FH$6++VLOOKUP($FA112,SIZE,LOOKUPS!E$11,0)*$FI$6)</f>
        <v/>
      </c>
      <c r="FE112" s="1" t="str">
        <f>IF(ISERROR(VLOOKUP($FA112,MOM,LOOKUPS!F$12,0)*$FB$6+VLOOKUP($FA112,STREV,LOOKUPS!F$10,0)*$FC$6+VLOOKUP($FA112,LTREV,LOOKUPS!F$9,0)*$FD$6+VLOOKUP($FA112,CFP,LOOKUPS!F$6,0)*$FE$6+VLOOKUP($FA112,EP,LOOKUPS!F$8,0)*$FF$6+VLOOKUP($FA112,BM,LOOKUPS!F$5,0)*$FG$6+VLOOKUP($FA112,DIV,LOOKUPS!F$7,0)*$FH$6++VLOOKUP($FA112,SIZE,LOOKUPS!F$11,0)*$FI$6),"",VLOOKUP($FA112,MOM,LOOKUPS!F$12,0)*$FB$6+VLOOKUP($FA112,STREV,LOOKUPS!F$10,0)*$FC$6+VLOOKUP($FA112,LTREV,LOOKUPS!F$9,0)*$FD$6+VLOOKUP($FA112,CFP,LOOKUPS!F$6,0)*$FE$6+VLOOKUP($FA112,EP,LOOKUPS!F$8,0)*$FF$6+VLOOKUP($FA112,BM,LOOKUPS!F$5,0)*$FG$6+VLOOKUP($FA112,DIV,LOOKUPS!F$7,0)*$FH$6++VLOOKUP($FA112,SIZE,LOOKUPS!F$11,0)*$FI$6)</f>
        <v/>
      </c>
      <c r="FF112" s="1" t="str">
        <f>IF(ISERROR(VLOOKUP($FA112,MOM,LOOKUPS!G$12,0)*$FB$6+VLOOKUP($FA112,STREV,LOOKUPS!G$10,0)*$FC$6+VLOOKUP($FA112,LTREV,LOOKUPS!G$9,0)*$FD$6+VLOOKUP($FA112,CFP,LOOKUPS!G$6,0)*$FE$6+VLOOKUP($FA112,EP,LOOKUPS!G$8,0)*$FF$6+VLOOKUP($FA112,BM,LOOKUPS!G$5,0)*$FG$6+VLOOKUP($FA112,DIV,LOOKUPS!G$7,0)*$FH$6++VLOOKUP($FA112,SIZE,LOOKUPS!G$11,0)*$FI$6),"",VLOOKUP($FA112,MOM,LOOKUPS!G$12,0)*$FB$6+VLOOKUP($FA112,STREV,LOOKUPS!G$10,0)*$FC$6+VLOOKUP($FA112,LTREV,LOOKUPS!G$9,0)*$FD$6+VLOOKUP($FA112,CFP,LOOKUPS!G$6,0)*$FE$6+VLOOKUP($FA112,EP,LOOKUPS!G$8,0)*$FF$6+VLOOKUP($FA112,BM,LOOKUPS!G$5,0)*$FG$6+VLOOKUP($FA112,DIV,LOOKUPS!G$7,0)*$FH$6++VLOOKUP($FA112,SIZE,LOOKUPS!G$11,0)*$FI$6)</f>
        <v/>
      </c>
      <c r="FG112" s="1" t="str">
        <f>IF(ISERROR(VLOOKUP($FA112,MOM,LOOKUPS!H$12,0)*$FB$6+VLOOKUP($FA112,STREV,LOOKUPS!H$10,0)*$FC$6+VLOOKUP($FA112,LTREV,LOOKUPS!H$9,0)*$FD$6+VLOOKUP($FA112,CFP,LOOKUPS!H$6,0)*$FE$6+VLOOKUP($FA112,EP,LOOKUPS!H$8,0)*$FF$6+VLOOKUP($FA112,BM,LOOKUPS!H$5,0)*$FG$6+VLOOKUP($FA112,DIV,LOOKUPS!H$7,0)*$FH$6++VLOOKUP($FA112,SIZE,LOOKUPS!H$11,0)*$FI$6),"",VLOOKUP($FA112,MOM,LOOKUPS!H$12,0)*$FB$6+VLOOKUP($FA112,STREV,LOOKUPS!H$10,0)*$FC$6+VLOOKUP($FA112,LTREV,LOOKUPS!H$9,0)*$FD$6+VLOOKUP($FA112,CFP,LOOKUPS!H$6,0)*$FE$6+VLOOKUP($FA112,EP,LOOKUPS!H$8,0)*$FF$6+VLOOKUP($FA112,BM,LOOKUPS!H$5,0)*$FG$6+VLOOKUP($FA112,DIV,LOOKUPS!H$7,0)*$FH$6++VLOOKUP($FA112,SIZE,LOOKUPS!H$11,0)*$FI$6)</f>
        <v/>
      </c>
      <c r="FH112" s="1" t="str">
        <f>IF(ISERROR(VLOOKUP($FA112,MOM,LOOKUPS!I$12,0)*$FB$6+VLOOKUP($FA112,STREV,LOOKUPS!I$10,0)*$FC$6+VLOOKUP($FA112,LTREV,LOOKUPS!I$9,0)*$FD$6+VLOOKUP($FA112,CFP,LOOKUPS!I$6,0)*$FE$6+VLOOKUP($FA112,EP,LOOKUPS!I$8,0)*$FF$6+VLOOKUP($FA112,BM,LOOKUPS!I$5,0)*$FG$6+VLOOKUP($FA112,DIV,LOOKUPS!I$7,0)*$FH$6++VLOOKUP($FA112,SIZE,LOOKUPS!I$11,0)*$FI$6),"",VLOOKUP($FA112,MOM,LOOKUPS!I$12,0)*$FB$6+VLOOKUP($FA112,STREV,LOOKUPS!I$10,0)*$FC$6+VLOOKUP($FA112,LTREV,LOOKUPS!I$9,0)*$FD$6+VLOOKUP($FA112,CFP,LOOKUPS!I$6,0)*$FE$6+VLOOKUP($FA112,EP,LOOKUPS!I$8,0)*$FF$6+VLOOKUP($FA112,BM,LOOKUPS!I$5,0)*$FG$6+VLOOKUP($FA112,DIV,LOOKUPS!I$7,0)*$FH$6++VLOOKUP($FA112,SIZE,LOOKUPS!I$11,0)*$FI$6)</f>
        <v/>
      </c>
      <c r="FI112" s="1" t="str">
        <f>IF(ISERROR(VLOOKUP($FA112,MOM,LOOKUPS!J$12,0)*$FB$6+VLOOKUP($FA112,STREV,LOOKUPS!J$10,0)*$FC$6+VLOOKUP($FA112,LTREV,LOOKUPS!J$9,0)*$FD$6+VLOOKUP($FA112,CFP,LOOKUPS!J$6,0)*$FE$6+VLOOKUP($FA112,EP,LOOKUPS!J$8,0)*$FF$6+VLOOKUP($FA112,BM,LOOKUPS!J$5,0)*$FG$6+VLOOKUP($FA112,DIV,LOOKUPS!J$7,0)*$FH$6++VLOOKUP($FA112,SIZE,LOOKUPS!J$11,0)*$FI$6),"",VLOOKUP($FA112,MOM,LOOKUPS!J$12,0)*$FB$6+VLOOKUP($FA112,STREV,LOOKUPS!J$10,0)*$FC$6+VLOOKUP($FA112,LTREV,LOOKUPS!J$9,0)*$FD$6+VLOOKUP($FA112,CFP,LOOKUPS!J$6,0)*$FE$6+VLOOKUP($FA112,EP,LOOKUPS!J$8,0)*$FF$6+VLOOKUP($FA112,BM,LOOKUPS!J$5,0)*$FG$6+VLOOKUP($FA112,DIV,LOOKUPS!J$7,0)*$FH$6++VLOOKUP($FA112,SIZE,LOOKUPS!J$11,0)*$FI$6)</f>
        <v/>
      </c>
      <c r="FJ112" s="1" t="str">
        <f>IF(ISERROR(VLOOKUP($FA112,MOM,LOOKUPS!K$12,0)*$FB$6+VLOOKUP($FA112,STREV,LOOKUPS!K$10,0)*$FC$6+VLOOKUP($FA112,LTREV,LOOKUPS!K$9,0)*$FD$6+VLOOKUP($FA112,CFP,LOOKUPS!K$6,0)*$FE$6+VLOOKUP($FA112,EP,LOOKUPS!K$8,0)*$FF$6+VLOOKUP($FA112,BM,LOOKUPS!K$5,0)*$FG$6+VLOOKUP($FA112,DIV,LOOKUPS!K$7,0)*$FH$6++VLOOKUP($FA112,SIZE,LOOKUPS!K$11,0)*$FI$6),"",VLOOKUP($FA112,MOM,LOOKUPS!K$12,0)*$FB$6+VLOOKUP($FA112,STREV,LOOKUPS!K$10,0)*$FC$6+VLOOKUP($FA112,LTREV,LOOKUPS!K$9,0)*$FD$6+VLOOKUP($FA112,CFP,LOOKUPS!K$6,0)*$FE$6+VLOOKUP($FA112,EP,LOOKUPS!K$8,0)*$FF$6+VLOOKUP($FA112,BM,LOOKUPS!K$5,0)*$FG$6+VLOOKUP($FA112,DIV,LOOKUPS!K$7,0)*$FH$6++VLOOKUP($FA112,SIZE,LOOKUPS!K$11,0)*$FI$6)</f>
        <v/>
      </c>
      <c r="FK112" s="1" t="str">
        <f>IF(ISERROR(VLOOKUP($FA112,MOM,LOOKUPS!L$12,0)*$FB$6+VLOOKUP($FA112,STREV,LOOKUPS!L$10,0)*$FC$6+VLOOKUP($FA112,LTREV,LOOKUPS!L$9,0)*$FD$6+VLOOKUP($FA112,CFP,LOOKUPS!L$6,0)*$FE$6+VLOOKUP($FA112,EP,LOOKUPS!L$8,0)*$FF$6+VLOOKUP($FA112,BM,LOOKUPS!L$5,0)*$FG$6+VLOOKUP($FA112,DIV,LOOKUPS!L$7,0)*$FH$6++VLOOKUP($FA112,SIZE,LOOKUPS!L$11,0)*$FI$6),"",VLOOKUP($FA112,MOM,LOOKUPS!L$12,0)*$FB$6+VLOOKUP($FA112,STREV,LOOKUPS!L$10,0)*$FC$6+VLOOKUP($FA112,LTREV,LOOKUPS!L$9,0)*$FD$6+VLOOKUP($FA112,CFP,LOOKUPS!L$6,0)*$FE$6+VLOOKUP($FA112,EP,LOOKUPS!L$8,0)*$FF$6+VLOOKUP($FA112,BM,LOOKUPS!L$5,0)*$FG$6+VLOOKUP($FA112,DIV,LOOKUPS!L$7,0)*$FH$6++VLOOKUP($FA112,SIZE,LOOKUPS!L$11,0)*$FI$6)</f>
        <v/>
      </c>
    </row>
    <row r="113" spans="1:167" x14ac:dyDescent="0.3">
      <c r="A113" s="1">
        <v>193508</v>
      </c>
      <c r="B113" s="1">
        <v>25.54</v>
      </c>
      <c r="C113" s="1">
        <v>16.43</v>
      </c>
      <c r="D113" s="1">
        <v>12.85</v>
      </c>
      <c r="E113" s="1">
        <v>4.93</v>
      </c>
      <c r="F113" s="1">
        <v>4.1100000000000003</v>
      </c>
      <c r="G113" s="1">
        <v>4.01</v>
      </c>
      <c r="H113" s="1">
        <v>3.6</v>
      </c>
      <c r="I113" s="1">
        <v>4.46</v>
      </c>
      <c r="J113" s="1">
        <v>2.74</v>
      </c>
      <c r="K113" s="1">
        <v>6</v>
      </c>
      <c r="M113" s="1">
        <v>193409</v>
      </c>
      <c r="N113" s="1">
        <v>0.08</v>
      </c>
      <c r="O113" s="1">
        <v>-1.81</v>
      </c>
      <c r="P113" s="1">
        <v>-0.11</v>
      </c>
      <c r="Q113" s="1">
        <v>-1.21</v>
      </c>
      <c r="R113" s="1">
        <v>0.08</v>
      </c>
      <c r="S113" s="1">
        <v>-0.56000000000000005</v>
      </c>
      <c r="T113" s="1">
        <v>-0.67</v>
      </c>
      <c r="U113" s="1">
        <v>-2.2200000000000002</v>
      </c>
      <c r="V113" s="1">
        <v>-3.64</v>
      </c>
      <c r="W113" s="1">
        <v>-1.62</v>
      </c>
      <c r="Y113" s="1">
        <v>193908</v>
      </c>
      <c r="Z113" s="1">
        <v>-9.5299999999999994</v>
      </c>
      <c r="AA113" s="1">
        <v>-12.02</v>
      </c>
      <c r="AB113" s="1">
        <v>-10.45</v>
      </c>
      <c r="AC113" s="1">
        <v>-10.18</v>
      </c>
      <c r="AD113" s="1">
        <v>-10.039999999999999</v>
      </c>
      <c r="AE113" s="1">
        <v>-10.51</v>
      </c>
      <c r="AF113" s="1">
        <v>-9.91</v>
      </c>
      <c r="AG113" s="1">
        <v>-10.19</v>
      </c>
      <c r="AH113" s="1">
        <v>-11.19</v>
      </c>
      <c r="AI113" s="1">
        <v>-11.92</v>
      </c>
      <c r="AK113">
        <v>196002</v>
      </c>
      <c r="AL113">
        <v>-0.27</v>
      </c>
      <c r="AM113">
        <v>3.1</v>
      </c>
      <c r="AN113">
        <v>1.17</v>
      </c>
      <c r="AO113">
        <v>1.1399999999999999</v>
      </c>
      <c r="AP113">
        <v>3.93</v>
      </c>
      <c r="AQ113">
        <v>1.02</v>
      </c>
      <c r="AR113">
        <v>1.69</v>
      </c>
      <c r="AS113">
        <v>0.72</v>
      </c>
      <c r="AT113">
        <v>1.34</v>
      </c>
      <c r="AU113">
        <v>5.98</v>
      </c>
      <c r="AV113">
        <v>1.88</v>
      </c>
      <c r="AW113">
        <v>1.44</v>
      </c>
      <c r="AX113">
        <v>0.6</v>
      </c>
      <c r="AY113">
        <v>1.48</v>
      </c>
      <c r="AZ113">
        <v>1.9</v>
      </c>
      <c r="BA113">
        <v>0.7</v>
      </c>
      <c r="BB113">
        <v>0.75</v>
      </c>
      <c r="BC113">
        <v>1.56</v>
      </c>
      <c r="BD113">
        <v>1.1299999999999999</v>
      </c>
      <c r="BF113" s="1">
        <v>196002</v>
      </c>
      <c r="BG113" s="1">
        <v>9.2100000000000009</v>
      </c>
      <c r="BH113" s="1">
        <v>1.68</v>
      </c>
      <c r="BI113" s="1">
        <v>1.7</v>
      </c>
      <c r="BJ113" s="1">
        <v>1.03</v>
      </c>
      <c r="BK113" s="1">
        <v>1.89</v>
      </c>
      <c r="BL113" s="1">
        <v>1.38</v>
      </c>
      <c r="BM113" s="1">
        <v>1.5</v>
      </c>
      <c r="BN113" s="1">
        <v>0.93</v>
      </c>
      <c r="BO113" s="1">
        <v>1.77</v>
      </c>
      <c r="BP113" s="1">
        <v>2.59</v>
      </c>
      <c r="BQ113" s="1">
        <v>1.18</v>
      </c>
      <c r="BR113" s="1">
        <v>1.27</v>
      </c>
      <c r="BS113" s="1">
        <v>1.49</v>
      </c>
      <c r="BT113" s="1">
        <v>1.84</v>
      </c>
      <c r="BU113" s="1">
        <v>1.1499999999999999</v>
      </c>
      <c r="BV113" s="1">
        <v>2.3199999999999998</v>
      </c>
      <c r="BW113" s="1">
        <v>-0.43</v>
      </c>
      <c r="BX113" s="1">
        <v>0.65</v>
      </c>
      <c r="BY113" s="1">
        <v>2.87</v>
      </c>
      <c r="CA113" s="1">
        <v>193502</v>
      </c>
      <c r="CB113" s="1">
        <v>-18.3</v>
      </c>
      <c r="CC113" s="1">
        <v>-1.43</v>
      </c>
      <c r="CD113" s="1">
        <v>-4.4400000000000004</v>
      </c>
      <c r="CE113" s="1">
        <v>-9.6300000000000008</v>
      </c>
      <c r="CF113" s="1">
        <v>-0.57999999999999996</v>
      </c>
      <c r="CG113" s="1">
        <v>-3.06</v>
      </c>
      <c r="CH113" s="1">
        <v>-2.89</v>
      </c>
      <c r="CI113" s="1">
        <v>-7.86</v>
      </c>
      <c r="CJ113" s="1">
        <v>-11.18</v>
      </c>
      <c r="CK113" s="1">
        <v>0.08</v>
      </c>
      <c r="CL113" s="1">
        <v>-1.25</v>
      </c>
      <c r="CM113" s="1">
        <v>-3.13</v>
      </c>
      <c r="CN113" s="1">
        <v>-2.98</v>
      </c>
      <c r="CO113" s="1">
        <v>-1.17</v>
      </c>
      <c r="CP113" s="1">
        <v>-4.68</v>
      </c>
      <c r="CQ113" s="1">
        <v>-9.18</v>
      </c>
      <c r="CR113" s="1">
        <v>-6.61</v>
      </c>
      <c r="CS113" s="1">
        <v>-7.66</v>
      </c>
      <c r="CT113" s="1">
        <v>-14.63</v>
      </c>
      <c r="CV113" s="1">
        <v>193602</v>
      </c>
      <c r="CW113" s="1">
        <v>5.98</v>
      </c>
      <c r="CX113" s="1">
        <v>3.46</v>
      </c>
      <c r="CY113" s="1">
        <v>2.5099999999999998</v>
      </c>
      <c r="CZ113" s="1">
        <v>0.97</v>
      </c>
      <c r="DA113" s="1">
        <v>4.43</v>
      </c>
      <c r="DB113" s="1">
        <v>1.7</v>
      </c>
      <c r="DC113" s="1">
        <v>3.38</v>
      </c>
      <c r="DD113" s="1">
        <v>1.5</v>
      </c>
      <c r="DE113" s="1">
        <v>0.68</v>
      </c>
      <c r="DF113" s="1">
        <v>4.12</v>
      </c>
      <c r="DG113" s="1">
        <v>4.75</v>
      </c>
      <c r="DH113" s="1">
        <v>1.59</v>
      </c>
      <c r="DI113" s="1">
        <v>1.81</v>
      </c>
      <c r="DJ113" s="1">
        <v>2.56</v>
      </c>
      <c r="DK113" s="1">
        <v>4.25</v>
      </c>
      <c r="DL113" s="1">
        <v>1.42</v>
      </c>
      <c r="DM113" s="1">
        <v>1.58</v>
      </c>
      <c r="DN113" s="1">
        <v>0.02</v>
      </c>
      <c r="DO113" s="1">
        <v>1.36</v>
      </c>
      <c r="DQ113" s="1">
        <v>193502</v>
      </c>
      <c r="DR113" s="1">
        <v>-99.99</v>
      </c>
      <c r="DS113" s="1">
        <v>-9.18</v>
      </c>
      <c r="DT113" s="1">
        <v>-5.25</v>
      </c>
      <c r="DU113" s="1">
        <v>-2.56</v>
      </c>
      <c r="DV113" s="1">
        <v>-10.75</v>
      </c>
      <c r="DW113" s="1">
        <v>-6.7</v>
      </c>
      <c r="DX113" s="1">
        <v>-4.72</v>
      </c>
      <c r="DY113" s="1">
        <v>-3.7</v>
      </c>
      <c r="DZ113" s="1">
        <v>-2.25</v>
      </c>
      <c r="EA113" s="1">
        <v>-12.96</v>
      </c>
      <c r="EB113" s="1">
        <v>-8.77</v>
      </c>
      <c r="EC113" s="1">
        <v>-6.05</v>
      </c>
      <c r="ED113" s="1">
        <v>-7.32</v>
      </c>
      <c r="EE113" s="1">
        <v>-3.54</v>
      </c>
      <c r="EF113" s="1">
        <v>-5.93</v>
      </c>
      <c r="EG113" s="1">
        <v>-4.22</v>
      </c>
      <c r="EH113" s="1">
        <v>-3.18</v>
      </c>
      <c r="EI113" s="1">
        <v>-2.33</v>
      </c>
      <c r="EJ113" s="1">
        <v>-2.1800000000000002</v>
      </c>
      <c r="EL113">
        <v>193502</v>
      </c>
      <c r="EM113">
        <v>-1.94</v>
      </c>
      <c r="EN113">
        <v>0.41</v>
      </c>
      <c r="EO113">
        <v>-7.27</v>
      </c>
      <c r="EP113">
        <v>0.02</v>
      </c>
      <c r="ER113" s="1">
        <v>193508</v>
      </c>
      <c r="ES113" s="1">
        <v>-7.69</v>
      </c>
      <c r="EU113" s="1">
        <v>193409</v>
      </c>
      <c r="EV113" s="1">
        <v>1.81</v>
      </c>
      <c r="EX113" s="1">
        <v>193908</v>
      </c>
      <c r="EY113" s="1">
        <v>-0.33</v>
      </c>
      <c r="FA113" s="1">
        <v>193508</v>
      </c>
      <c r="FB113" s="1" t="str">
        <f>IF(ISERROR(VLOOKUP($FA113,MOM,LOOKUPS!C$12,0)*$FB$6+VLOOKUP($FA113,STREV,LOOKUPS!C$10,0)*$FC$6+VLOOKUP($FA113,LTREV,LOOKUPS!C$9,0)*$FD$6+VLOOKUP($FA113,CFP,LOOKUPS!C$6,0)*$FE$6+VLOOKUP($FA113,EP,LOOKUPS!C$8,0)*$FF$6+VLOOKUP($FA113,BM,LOOKUPS!C$5,0)*$FG$6+VLOOKUP($FA113,DIV,LOOKUPS!C$7,0)*$FH$6++VLOOKUP($FA113,SIZE,LOOKUPS!C$11,0)*$FI$6),"",VLOOKUP($FA113,MOM,LOOKUPS!C$12,0)*$FB$6+VLOOKUP($FA113,STREV,LOOKUPS!C$10,0)*$FC$6+VLOOKUP($FA113,LTREV,LOOKUPS!C$9,0)*$FD$6+VLOOKUP($FA113,CFP,LOOKUPS!C$6,0)*$FE$6+VLOOKUP($FA113,EP,LOOKUPS!C$8,0)*$FF$6+VLOOKUP($FA113,BM,LOOKUPS!C$5,0)*$FG$6+VLOOKUP($FA113,DIV,LOOKUPS!C$7,0)*$FH$6++VLOOKUP($FA113,SIZE,LOOKUPS!C$11,0)*$FI$6)</f>
        <v/>
      </c>
      <c r="FC113" s="1" t="str">
        <f>IF(ISERROR(VLOOKUP($FA113,MOM,LOOKUPS!D$12,0)*$FB$6+VLOOKUP($FA113,STREV,LOOKUPS!D$10,0)*$FC$6+VLOOKUP($FA113,LTREV,LOOKUPS!D$9,0)*$FD$6+VLOOKUP($FA113,CFP,LOOKUPS!D$6,0)*$FE$6+VLOOKUP($FA113,EP,LOOKUPS!D$8,0)*$FF$6+VLOOKUP($FA113,BM,LOOKUPS!D$5,0)*$FG$6+VLOOKUP($FA113,DIV,LOOKUPS!D$7,0)*$FH$6++VLOOKUP($FA113,SIZE,LOOKUPS!D$11,0)*$FI$6),"",VLOOKUP($FA113,MOM,LOOKUPS!D$12,0)*$FB$6+VLOOKUP($FA113,STREV,LOOKUPS!D$10,0)*$FC$6+VLOOKUP($FA113,LTREV,LOOKUPS!D$9,0)*$FD$6+VLOOKUP($FA113,CFP,LOOKUPS!D$6,0)*$FE$6+VLOOKUP($FA113,EP,LOOKUPS!D$8,0)*$FF$6+VLOOKUP($FA113,BM,LOOKUPS!D$5,0)*$FG$6+VLOOKUP($FA113,DIV,LOOKUPS!D$7,0)*$FH$6++VLOOKUP($FA113,SIZE,LOOKUPS!D$11,0)*$FI$6)</f>
        <v/>
      </c>
      <c r="FD113" s="1" t="str">
        <f>IF(ISERROR(VLOOKUP($FA113,MOM,LOOKUPS!E$12,0)*$FB$6+VLOOKUP($FA113,STREV,LOOKUPS!E$10,0)*$FC$6+VLOOKUP($FA113,LTREV,LOOKUPS!E$9,0)*$FD$6+VLOOKUP($FA113,CFP,LOOKUPS!E$6,0)*$FE$6+VLOOKUP($FA113,EP,LOOKUPS!E$8,0)*$FF$6+VLOOKUP($FA113,BM,LOOKUPS!E$5,0)*$FG$6+VLOOKUP($FA113,DIV,LOOKUPS!E$7,0)*$FH$6++VLOOKUP($FA113,SIZE,LOOKUPS!E$11,0)*$FI$6),"",VLOOKUP($FA113,MOM,LOOKUPS!E$12,0)*$FB$6+VLOOKUP($FA113,STREV,LOOKUPS!E$10,0)*$FC$6+VLOOKUP($FA113,LTREV,LOOKUPS!E$9,0)*$FD$6+VLOOKUP($FA113,CFP,LOOKUPS!E$6,0)*$FE$6+VLOOKUP($FA113,EP,LOOKUPS!E$8,0)*$FF$6+VLOOKUP($FA113,BM,LOOKUPS!E$5,0)*$FG$6+VLOOKUP($FA113,DIV,LOOKUPS!E$7,0)*$FH$6++VLOOKUP($FA113,SIZE,LOOKUPS!E$11,0)*$FI$6)</f>
        <v/>
      </c>
      <c r="FE113" s="1" t="str">
        <f>IF(ISERROR(VLOOKUP($FA113,MOM,LOOKUPS!F$12,0)*$FB$6+VLOOKUP($FA113,STREV,LOOKUPS!F$10,0)*$FC$6+VLOOKUP($FA113,LTREV,LOOKUPS!F$9,0)*$FD$6+VLOOKUP($FA113,CFP,LOOKUPS!F$6,0)*$FE$6+VLOOKUP($FA113,EP,LOOKUPS!F$8,0)*$FF$6+VLOOKUP($FA113,BM,LOOKUPS!F$5,0)*$FG$6+VLOOKUP($FA113,DIV,LOOKUPS!F$7,0)*$FH$6++VLOOKUP($FA113,SIZE,LOOKUPS!F$11,0)*$FI$6),"",VLOOKUP($FA113,MOM,LOOKUPS!F$12,0)*$FB$6+VLOOKUP($FA113,STREV,LOOKUPS!F$10,0)*$FC$6+VLOOKUP($FA113,LTREV,LOOKUPS!F$9,0)*$FD$6+VLOOKUP($FA113,CFP,LOOKUPS!F$6,0)*$FE$6+VLOOKUP($FA113,EP,LOOKUPS!F$8,0)*$FF$6+VLOOKUP($FA113,BM,LOOKUPS!F$5,0)*$FG$6+VLOOKUP($FA113,DIV,LOOKUPS!F$7,0)*$FH$6++VLOOKUP($FA113,SIZE,LOOKUPS!F$11,0)*$FI$6)</f>
        <v/>
      </c>
      <c r="FF113" s="1" t="str">
        <f>IF(ISERROR(VLOOKUP($FA113,MOM,LOOKUPS!G$12,0)*$FB$6+VLOOKUP($FA113,STREV,LOOKUPS!G$10,0)*$FC$6+VLOOKUP($FA113,LTREV,LOOKUPS!G$9,0)*$FD$6+VLOOKUP($FA113,CFP,LOOKUPS!G$6,0)*$FE$6+VLOOKUP($FA113,EP,LOOKUPS!G$8,0)*$FF$6+VLOOKUP($FA113,BM,LOOKUPS!G$5,0)*$FG$6+VLOOKUP($FA113,DIV,LOOKUPS!G$7,0)*$FH$6++VLOOKUP($FA113,SIZE,LOOKUPS!G$11,0)*$FI$6),"",VLOOKUP($FA113,MOM,LOOKUPS!G$12,0)*$FB$6+VLOOKUP($FA113,STREV,LOOKUPS!G$10,0)*$FC$6+VLOOKUP($FA113,LTREV,LOOKUPS!G$9,0)*$FD$6+VLOOKUP($FA113,CFP,LOOKUPS!G$6,0)*$FE$6+VLOOKUP($FA113,EP,LOOKUPS!G$8,0)*$FF$6+VLOOKUP($FA113,BM,LOOKUPS!G$5,0)*$FG$6+VLOOKUP($FA113,DIV,LOOKUPS!G$7,0)*$FH$6++VLOOKUP($FA113,SIZE,LOOKUPS!G$11,0)*$FI$6)</f>
        <v/>
      </c>
      <c r="FG113" s="1" t="str">
        <f>IF(ISERROR(VLOOKUP($FA113,MOM,LOOKUPS!H$12,0)*$FB$6+VLOOKUP($FA113,STREV,LOOKUPS!H$10,0)*$FC$6+VLOOKUP($FA113,LTREV,LOOKUPS!H$9,0)*$FD$6+VLOOKUP($FA113,CFP,LOOKUPS!H$6,0)*$FE$6+VLOOKUP($FA113,EP,LOOKUPS!H$8,0)*$FF$6+VLOOKUP($FA113,BM,LOOKUPS!H$5,0)*$FG$6+VLOOKUP($FA113,DIV,LOOKUPS!H$7,0)*$FH$6++VLOOKUP($FA113,SIZE,LOOKUPS!H$11,0)*$FI$6),"",VLOOKUP($FA113,MOM,LOOKUPS!H$12,0)*$FB$6+VLOOKUP($FA113,STREV,LOOKUPS!H$10,0)*$FC$6+VLOOKUP($FA113,LTREV,LOOKUPS!H$9,0)*$FD$6+VLOOKUP($FA113,CFP,LOOKUPS!H$6,0)*$FE$6+VLOOKUP($FA113,EP,LOOKUPS!H$8,0)*$FF$6+VLOOKUP($FA113,BM,LOOKUPS!H$5,0)*$FG$6+VLOOKUP($FA113,DIV,LOOKUPS!H$7,0)*$FH$6++VLOOKUP($FA113,SIZE,LOOKUPS!H$11,0)*$FI$6)</f>
        <v/>
      </c>
      <c r="FH113" s="1" t="str">
        <f>IF(ISERROR(VLOOKUP($FA113,MOM,LOOKUPS!I$12,0)*$FB$6+VLOOKUP($FA113,STREV,LOOKUPS!I$10,0)*$FC$6+VLOOKUP($FA113,LTREV,LOOKUPS!I$9,0)*$FD$6+VLOOKUP($FA113,CFP,LOOKUPS!I$6,0)*$FE$6+VLOOKUP($FA113,EP,LOOKUPS!I$8,0)*$FF$6+VLOOKUP($FA113,BM,LOOKUPS!I$5,0)*$FG$6+VLOOKUP($FA113,DIV,LOOKUPS!I$7,0)*$FH$6++VLOOKUP($FA113,SIZE,LOOKUPS!I$11,0)*$FI$6),"",VLOOKUP($FA113,MOM,LOOKUPS!I$12,0)*$FB$6+VLOOKUP($FA113,STREV,LOOKUPS!I$10,0)*$FC$6+VLOOKUP($FA113,LTREV,LOOKUPS!I$9,0)*$FD$6+VLOOKUP($FA113,CFP,LOOKUPS!I$6,0)*$FE$6+VLOOKUP($FA113,EP,LOOKUPS!I$8,0)*$FF$6+VLOOKUP($FA113,BM,LOOKUPS!I$5,0)*$FG$6+VLOOKUP($FA113,DIV,LOOKUPS!I$7,0)*$FH$6++VLOOKUP($FA113,SIZE,LOOKUPS!I$11,0)*$FI$6)</f>
        <v/>
      </c>
      <c r="FI113" s="1" t="str">
        <f>IF(ISERROR(VLOOKUP($FA113,MOM,LOOKUPS!J$12,0)*$FB$6+VLOOKUP($FA113,STREV,LOOKUPS!J$10,0)*$FC$6+VLOOKUP($FA113,LTREV,LOOKUPS!J$9,0)*$FD$6+VLOOKUP($FA113,CFP,LOOKUPS!J$6,0)*$FE$6+VLOOKUP($FA113,EP,LOOKUPS!J$8,0)*$FF$6+VLOOKUP($FA113,BM,LOOKUPS!J$5,0)*$FG$6+VLOOKUP($FA113,DIV,LOOKUPS!J$7,0)*$FH$6++VLOOKUP($FA113,SIZE,LOOKUPS!J$11,0)*$FI$6),"",VLOOKUP($FA113,MOM,LOOKUPS!J$12,0)*$FB$6+VLOOKUP($FA113,STREV,LOOKUPS!J$10,0)*$FC$6+VLOOKUP($FA113,LTREV,LOOKUPS!J$9,0)*$FD$6+VLOOKUP($FA113,CFP,LOOKUPS!J$6,0)*$FE$6+VLOOKUP($FA113,EP,LOOKUPS!J$8,0)*$FF$6+VLOOKUP($FA113,BM,LOOKUPS!J$5,0)*$FG$6+VLOOKUP($FA113,DIV,LOOKUPS!J$7,0)*$FH$6++VLOOKUP($FA113,SIZE,LOOKUPS!J$11,0)*$FI$6)</f>
        <v/>
      </c>
      <c r="FJ113" s="1" t="str">
        <f>IF(ISERROR(VLOOKUP($FA113,MOM,LOOKUPS!K$12,0)*$FB$6+VLOOKUP($FA113,STREV,LOOKUPS!K$10,0)*$FC$6+VLOOKUP($FA113,LTREV,LOOKUPS!K$9,0)*$FD$6+VLOOKUP($FA113,CFP,LOOKUPS!K$6,0)*$FE$6+VLOOKUP($FA113,EP,LOOKUPS!K$8,0)*$FF$6+VLOOKUP($FA113,BM,LOOKUPS!K$5,0)*$FG$6+VLOOKUP($FA113,DIV,LOOKUPS!K$7,0)*$FH$6++VLOOKUP($FA113,SIZE,LOOKUPS!K$11,0)*$FI$6),"",VLOOKUP($FA113,MOM,LOOKUPS!K$12,0)*$FB$6+VLOOKUP($FA113,STREV,LOOKUPS!K$10,0)*$FC$6+VLOOKUP($FA113,LTREV,LOOKUPS!K$9,0)*$FD$6+VLOOKUP($FA113,CFP,LOOKUPS!K$6,0)*$FE$6+VLOOKUP($FA113,EP,LOOKUPS!K$8,0)*$FF$6+VLOOKUP($FA113,BM,LOOKUPS!K$5,0)*$FG$6+VLOOKUP($FA113,DIV,LOOKUPS!K$7,0)*$FH$6++VLOOKUP($FA113,SIZE,LOOKUPS!K$11,0)*$FI$6)</f>
        <v/>
      </c>
      <c r="FK113" s="1" t="str">
        <f>IF(ISERROR(VLOOKUP($FA113,MOM,LOOKUPS!L$12,0)*$FB$6+VLOOKUP($FA113,STREV,LOOKUPS!L$10,0)*$FC$6+VLOOKUP($FA113,LTREV,LOOKUPS!L$9,0)*$FD$6+VLOOKUP($FA113,CFP,LOOKUPS!L$6,0)*$FE$6+VLOOKUP($FA113,EP,LOOKUPS!L$8,0)*$FF$6+VLOOKUP($FA113,BM,LOOKUPS!L$5,0)*$FG$6+VLOOKUP($FA113,DIV,LOOKUPS!L$7,0)*$FH$6++VLOOKUP($FA113,SIZE,LOOKUPS!L$11,0)*$FI$6),"",VLOOKUP($FA113,MOM,LOOKUPS!L$12,0)*$FB$6+VLOOKUP($FA113,STREV,LOOKUPS!L$10,0)*$FC$6+VLOOKUP($FA113,LTREV,LOOKUPS!L$9,0)*$FD$6+VLOOKUP($FA113,CFP,LOOKUPS!L$6,0)*$FE$6+VLOOKUP($FA113,EP,LOOKUPS!L$8,0)*$FF$6+VLOOKUP($FA113,BM,LOOKUPS!L$5,0)*$FG$6+VLOOKUP($FA113,DIV,LOOKUPS!L$7,0)*$FH$6++VLOOKUP($FA113,SIZE,LOOKUPS!L$11,0)*$FI$6)</f>
        <v/>
      </c>
    </row>
    <row r="114" spans="1:167" x14ac:dyDescent="0.3">
      <c r="A114" s="1">
        <v>193509</v>
      </c>
      <c r="B114" s="1">
        <v>-9.6999999999999993</v>
      </c>
      <c r="C114" s="1">
        <v>0.79</v>
      </c>
      <c r="D114" s="1">
        <v>0.73</v>
      </c>
      <c r="E114" s="1">
        <v>2.0699999999999998</v>
      </c>
      <c r="F114" s="1">
        <v>2.87</v>
      </c>
      <c r="G114" s="1">
        <v>4.47</v>
      </c>
      <c r="H114" s="1">
        <v>2.1</v>
      </c>
      <c r="I114" s="1">
        <v>4.4800000000000004</v>
      </c>
      <c r="J114" s="1">
        <v>5.64</v>
      </c>
      <c r="K114" s="1">
        <v>9.64</v>
      </c>
      <c r="M114" s="1">
        <v>193410</v>
      </c>
      <c r="N114" s="1">
        <v>-0.94</v>
      </c>
      <c r="O114" s="1">
        <v>-2.2200000000000002</v>
      </c>
      <c r="P114" s="1">
        <v>-2.71</v>
      </c>
      <c r="Q114" s="1">
        <v>-1.27</v>
      </c>
      <c r="R114" s="1">
        <v>-4.08</v>
      </c>
      <c r="S114" s="1">
        <v>-3.27</v>
      </c>
      <c r="T114" s="1">
        <v>0.11</v>
      </c>
      <c r="U114" s="1">
        <v>-2.02</v>
      </c>
      <c r="V114" s="1">
        <v>-2.1</v>
      </c>
      <c r="W114" s="1">
        <v>-0.3</v>
      </c>
      <c r="Y114" s="1">
        <v>193909</v>
      </c>
      <c r="Z114" s="1">
        <v>100.89</v>
      </c>
      <c r="AA114" s="1">
        <v>63.95</v>
      </c>
      <c r="AB114" s="1">
        <v>39.39</v>
      </c>
      <c r="AC114" s="1">
        <v>34.01</v>
      </c>
      <c r="AD114" s="1">
        <v>33.07</v>
      </c>
      <c r="AE114" s="1">
        <v>25.4</v>
      </c>
      <c r="AF114" s="1">
        <v>27.81</v>
      </c>
      <c r="AG114" s="1">
        <v>30.29</v>
      </c>
      <c r="AH114" s="1">
        <v>34.020000000000003</v>
      </c>
      <c r="AI114" s="1">
        <v>28</v>
      </c>
      <c r="AK114">
        <v>196003</v>
      </c>
      <c r="AL114">
        <v>7.84</v>
      </c>
      <c r="AM114">
        <v>-1.47</v>
      </c>
      <c r="AN114">
        <v>-1.26</v>
      </c>
      <c r="AO114">
        <v>-2.88</v>
      </c>
      <c r="AP114">
        <v>-1.03</v>
      </c>
      <c r="AQ114">
        <v>-2.3199999999999998</v>
      </c>
      <c r="AR114">
        <v>-0.82</v>
      </c>
      <c r="AS114">
        <v>-1.29</v>
      </c>
      <c r="AT114">
        <v>-3.58</v>
      </c>
      <c r="AU114">
        <v>-0.32</v>
      </c>
      <c r="AV114">
        <v>-1.75</v>
      </c>
      <c r="AW114">
        <v>-2.34</v>
      </c>
      <c r="AX114">
        <v>-2.2999999999999998</v>
      </c>
      <c r="AY114">
        <v>-1.22</v>
      </c>
      <c r="AZ114">
        <v>-0.42</v>
      </c>
      <c r="BA114">
        <v>-1.1100000000000001</v>
      </c>
      <c r="BB114">
        <v>-1.47</v>
      </c>
      <c r="BC114">
        <v>-2.1</v>
      </c>
      <c r="BD114">
        <v>-5.07</v>
      </c>
      <c r="BF114" s="1">
        <v>196003</v>
      </c>
      <c r="BG114" s="1">
        <v>-2.2999999999999998</v>
      </c>
      <c r="BH114" s="1">
        <v>-2.4900000000000002</v>
      </c>
      <c r="BI114" s="1">
        <v>-0.72</v>
      </c>
      <c r="BJ114" s="1">
        <v>-2.34</v>
      </c>
      <c r="BK114" s="1">
        <v>-2.0699999999999998</v>
      </c>
      <c r="BL114" s="1">
        <v>-2.4</v>
      </c>
      <c r="BM114" s="1">
        <v>-0.51</v>
      </c>
      <c r="BN114" s="1">
        <v>-0.99</v>
      </c>
      <c r="BO114" s="1">
        <v>-2.71</v>
      </c>
      <c r="BP114" s="1">
        <v>-1.99</v>
      </c>
      <c r="BQ114" s="1">
        <v>-2.14</v>
      </c>
      <c r="BR114" s="1">
        <v>-3.32</v>
      </c>
      <c r="BS114" s="1">
        <v>-1.47</v>
      </c>
      <c r="BT114" s="1">
        <v>-1.1200000000000001</v>
      </c>
      <c r="BU114" s="1">
        <v>0.1</v>
      </c>
      <c r="BV114" s="1">
        <v>-0.37</v>
      </c>
      <c r="BW114" s="1">
        <v>-1.59</v>
      </c>
      <c r="BX114" s="1">
        <v>-1.6</v>
      </c>
      <c r="BY114" s="1">
        <v>-3.8</v>
      </c>
      <c r="CA114" s="1">
        <v>193503</v>
      </c>
      <c r="CB114" s="1">
        <v>-12.24</v>
      </c>
      <c r="CC114" s="1">
        <v>-5</v>
      </c>
      <c r="CD114" s="1">
        <v>-6.85</v>
      </c>
      <c r="CE114" s="1">
        <v>-11.14</v>
      </c>
      <c r="CF114" s="1">
        <v>-4.57</v>
      </c>
      <c r="CG114" s="1">
        <v>-6.68</v>
      </c>
      <c r="CH114" s="1">
        <v>-5.24</v>
      </c>
      <c r="CI114" s="1">
        <v>-9.93</v>
      </c>
      <c r="CJ114" s="1">
        <v>-11.53</v>
      </c>
      <c r="CK114" s="1">
        <v>-3.53</v>
      </c>
      <c r="CL114" s="1">
        <v>-5.63</v>
      </c>
      <c r="CM114" s="1">
        <v>-5.84</v>
      </c>
      <c r="CN114" s="1">
        <v>-7.52</v>
      </c>
      <c r="CO114" s="1">
        <v>-5.25</v>
      </c>
      <c r="CP114" s="1">
        <v>-5.23</v>
      </c>
      <c r="CQ114" s="1">
        <v>-9.4700000000000006</v>
      </c>
      <c r="CR114" s="1">
        <v>-10.37</v>
      </c>
      <c r="CS114" s="1">
        <v>-7.82</v>
      </c>
      <c r="CT114" s="1">
        <v>-15.19</v>
      </c>
      <c r="CV114" s="1">
        <v>193603</v>
      </c>
      <c r="CW114" s="1">
        <v>0.99</v>
      </c>
      <c r="CX114" s="1">
        <v>1.8</v>
      </c>
      <c r="CY114" s="1">
        <v>0.73</v>
      </c>
      <c r="CZ114" s="1">
        <v>-0.28999999999999998</v>
      </c>
      <c r="DA114" s="1">
        <v>2.13</v>
      </c>
      <c r="DB114" s="1">
        <v>1.34</v>
      </c>
      <c r="DC114" s="1">
        <v>-0.09</v>
      </c>
      <c r="DD114" s="1">
        <v>1.1299999999999999</v>
      </c>
      <c r="DE114" s="1">
        <v>-0.77</v>
      </c>
      <c r="DF114" s="1">
        <v>2.09</v>
      </c>
      <c r="DG114" s="1">
        <v>2.17</v>
      </c>
      <c r="DH114" s="1">
        <v>1.1499999999999999</v>
      </c>
      <c r="DI114" s="1">
        <v>1.53</v>
      </c>
      <c r="DJ114" s="1">
        <v>-1.04</v>
      </c>
      <c r="DK114" s="1">
        <v>0.92</v>
      </c>
      <c r="DL114" s="1">
        <v>1.59</v>
      </c>
      <c r="DM114" s="1">
        <v>0.69</v>
      </c>
      <c r="DN114" s="1">
        <v>-1.6</v>
      </c>
      <c r="DO114" s="1">
        <v>0.09</v>
      </c>
      <c r="DQ114" s="1">
        <v>193503</v>
      </c>
      <c r="DR114" s="1">
        <v>-99.99</v>
      </c>
      <c r="DS114" s="1">
        <v>-10.94</v>
      </c>
      <c r="DT114" s="1">
        <v>-7.63</v>
      </c>
      <c r="DU114" s="1">
        <v>-3.35</v>
      </c>
      <c r="DV114" s="1">
        <v>-10.63</v>
      </c>
      <c r="DW114" s="1">
        <v>-10.039999999999999</v>
      </c>
      <c r="DX114" s="1">
        <v>-8.2799999999999994</v>
      </c>
      <c r="DY114" s="1">
        <v>-4.63</v>
      </c>
      <c r="DZ114" s="1">
        <v>-3.08</v>
      </c>
      <c r="EA114" s="1">
        <v>-9.73</v>
      </c>
      <c r="EB114" s="1">
        <v>-11.45</v>
      </c>
      <c r="EC114" s="1">
        <v>-11.56</v>
      </c>
      <c r="ED114" s="1">
        <v>-8.57</v>
      </c>
      <c r="EE114" s="1">
        <v>-8.4499999999999993</v>
      </c>
      <c r="EF114" s="1">
        <v>-8.11</v>
      </c>
      <c r="EG114" s="1">
        <v>-5.38</v>
      </c>
      <c r="EH114" s="1">
        <v>-3.88</v>
      </c>
      <c r="EI114" s="1">
        <v>-4.46</v>
      </c>
      <c r="EJ114" s="1">
        <v>-1.68</v>
      </c>
      <c r="EL114">
        <v>193503</v>
      </c>
      <c r="EM114">
        <v>-3.68</v>
      </c>
      <c r="EN114">
        <v>-3.57</v>
      </c>
      <c r="EO114">
        <v>-5.0999999999999996</v>
      </c>
      <c r="EP114">
        <v>0.01</v>
      </c>
      <c r="ER114" s="1">
        <v>193509</v>
      </c>
      <c r="ES114" s="1">
        <v>8.93</v>
      </c>
      <c r="EU114" s="1">
        <v>193410</v>
      </c>
      <c r="EV114" s="1">
        <v>0.02</v>
      </c>
      <c r="EX114" s="1">
        <v>193909</v>
      </c>
      <c r="EY114" s="1">
        <v>13.98</v>
      </c>
      <c r="FA114" s="1">
        <v>193509</v>
      </c>
      <c r="FB114" s="1" t="str">
        <f>IF(ISERROR(VLOOKUP($FA114,MOM,LOOKUPS!C$12,0)*$FB$6+VLOOKUP($FA114,STREV,LOOKUPS!C$10,0)*$FC$6+VLOOKUP($FA114,LTREV,LOOKUPS!C$9,0)*$FD$6+VLOOKUP($FA114,CFP,LOOKUPS!C$6,0)*$FE$6+VLOOKUP($FA114,EP,LOOKUPS!C$8,0)*$FF$6+VLOOKUP($FA114,BM,LOOKUPS!C$5,0)*$FG$6+VLOOKUP($FA114,DIV,LOOKUPS!C$7,0)*$FH$6++VLOOKUP($FA114,SIZE,LOOKUPS!C$11,0)*$FI$6),"",VLOOKUP($FA114,MOM,LOOKUPS!C$12,0)*$FB$6+VLOOKUP($FA114,STREV,LOOKUPS!C$10,0)*$FC$6+VLOOKUP($FA114,LTREV,LOOKUPS!C$9,0)*$FD$6+VLOOKUP($FA114,CFP,LOOKUPS!C$6,0)*$FE$6+VLOOKUP($FA114,EP,LOOKUPS!C$8,0)*$FF$6+VLOOKUP($FA114,BM,LOOKUPS!C$5,0)*$FG$6+VLOOKUP($FA114,DIV,LOOKUPS!C$7,0)*$FH$6++VLOOKUP($FA114,SIZE,LOOKUPS!C$11,0)*$FI$6)</f>
        <v/>
      </c>
      <c r="FC114" s="1" t="str">
        <f>IF(ISERROR(VLOOKUP($FA114,MOM,LOOKUPS!D$12,0)*$FB$6+VLOOKUP($FA114,STREV,LOOKUPS!D$10,0)*$FC$6+VLOOKUP($FA114,LTREV,LOOKUPS!D$9,0)*$FD$6+VLOOKUP($FA114,CFP,LOOKUPS!D$6,0)*$FE$6+VLOOKUP($FA114,EP,LOOKUPS!D$8,0)*$FF$6+VLOOKUP($FA114,BM,LOOKUPS!D$5,0)*$FG$6+VLOOKUP($FA114,DIV,LOOKUPS!D$7,0)*$FH$6++VLOOKUP($FA114,SIZE,LOOKUPS!D$11,0)*$FI$6),"",VLOOKUP($FA114,MOM,LOOKUPS!D$12,0)*$FB$6+VLOOKUP($FA114,STREV,LOOKUPS!D$10,0)*$FC$6+VLOOKUP($FA114,LTREV,LOOKUPS!D$9,0)*$FD$6+VLOOKUP($FA114,CFP,LOOKUPS!D$6,0)*$FE$6+VLOOKUP($FA114,EP,LOOKUPS!D$8,0)*$FF$6+VLOOKUP($FA114,BM,LOOKUPS!D$5,0)*$FG$6+VLOOKUP($FA114,DIV,LOOKUPS!D$7,0)*$FH$6++VLOOKUP($FA114,SIZE,LOOKUPS!D$11,0)*$FI$6)</f>
        <v/>
      </c>
      <c r="FD114" s="1" t="str">
        <f>IF(ISERROR(VLOOKUP($FA114,MOM,LOOKUPS!E$12,0)*$FB$6+VLOOKUP($FA114,STREV,LOOKUPS!E$10,0)*$FC$6+VLOOKUP($FA114,LTREV,LOOKUPS!E$9,0)*$FD$6+VLOOKUP($FA114,CFP,LOOKUPS!E$6,0)*$FE$6+VLOOKUP($FA114,EP,LOOKUPS!E$8,0)*$FF$6+VLOOKUP($FA114,BM,LOOKUPS!E$5,0)*$FG$6+VLOOKUP($FA114,DIV,LOOKUPS!E$7,0)*$FH$6++VLOOKUP($FA114,SIZE,LOOKUPS!E$11,0)*$FI$6),"",VLOOKUP($FA114,MOM,LOOKUPS!E$12,0)*$FB$6+VLOOKUP($FA114,STREV,LOOKUPS!E$10,0)*$FC$6+VLOOKUP($FA114,LTREV,LOOKUPS!E$9,0)*$FD$6+VLOOKUP($FA114,CFP,LOOKUPS!E$6,0)*$FE$6+VLOOKUP($FA114,EP,LOOKUPS!E$8,0)*$FF$6+VLOOKUP($FA114,BM,LOOKUPS!E$5,0)*$FG$6+VLOOKUP($FA114,DIV,LOOKUPS!E$7,0)*$FH$6++VLOOKUP($FA114,SIZE,LOOKUPS!E$11,0)*$FI$6)</f>
        <v/>
      </c>
      <c r="FE114" s="1" t="str">
        <f>IF(ISERROR(VLOOKUP($FA114,MOM,LOOKUPS!F$12,0)*$FB$6+VLOOKUP($FA114,STREV,LOOKUPS!F$10,0)*$FC$6+VLOOKUP($FA114,LTREV,LOOKUPS!F$9,0)*$FD$6+VLOOKUP($FA114,CFP,LOOKUPS!F$6,0)*$FE$6+VLOOKUP($FA114,EP,LOOKUPS!F$8,0)*$FF$6+VLOOKUP($FA114,BM,LOOKUPS!F$5,0)*$FG$6+VLOOKUP($FA114,DIV,LOOKUPS!F$7,0)*$FH$6++VLOOKUP($FA114,SIZE,LOOKUPS!F$11,0)*$FI$6),"",VLOOKUP($FA114,MOM,LOOKUPS!F$12,0)*$FB$6+VLOOKUP($FA114,STREV,LOOKUPS!F$10,0)*$FC$6+VLOOKUP($FA114,LTREV,LOOKUPS!F$9,0)*$FD$6+VLOOKUP($FA114,CFP,LOOKUPS!F$6,0)*$FE$6+VLOOKUP($FA114,EP,LOOKUPS!F$8,0)*$FF$6+VLOOKUP($FA114,BM,LOOKUPS!F$5,0)*$FG$6+VLOOKUP($FA114,DIV,LOOKUPS!F$7,0)*$FH$6++VLOOKUP($FA114,SIZE,LOOKUPS!F$11,0)*$FI$6)</f>
        <v/>
      </c>
      <c r="FF114" s="1" t="str">
        <f>IF(ISERROR(VLOOKUP($FA114,MOM,LOOKUPS!G$12,0)*$FB$6+VLOOKUP($FA114,STREV,LOOKUPS!G$10,0)*$FC$6+VLOOKUP($FA114,LTREV,LOOKUPS!G$9,0)*$FD$6+VLOOKUP($FA114,CFP,LOOKUPS!G$6,0)*$FE$6+VLOOKUP($FA114,EP,LOOKUPS!G$8,0)*$FF$6+VLOOKUP($FA114,BM,LOOKUPS!G$5,0)*$FG$6+VLOOKUP($FA114,DIV,LOOKUPS!G$7,0)*$FH$6++VLOOKUP($FA114,SIZE,LOOKUPS!G$11,0)*$FI$6),"",VLOOKUP($FA114,MOM,LOOKUPS!G$12,0)*$FB$6+VLOOKUP($FA114,STREV,LOOKUPS!G$10,0)*$FC$6+VLOOKUP($FA114,LTREV,LOOKUPS!G$9,0)*$FD$6+VLOOKUP($FA114,CFP,LOOKUPS!G$6,0)*$FE$6+VLOOKUP($FA114,EP,LOOKUPS!G$8,0)*$FF$6+VLOOKUP($FA114,BM,LOOKUPS!G$5,0)*$FG$6+VLOOKUP($FA114,DIV,LOOKUPS!G$7,0)*$FH$6++VLOOKUP($FA114,SIZE,LOOKUPS!G$11,0)*$FI$6)</f>
        <v/>
      </c>
      <c r="FG114" s="1" t="str">
        <f>IF(ISERROR(VLOOKUP($FA114,MOM,LOOKUPS!H$12,0)*$FB$6+VLOOKUP($FA114,STREV,LOOKUPS!H$10,0)*$FC$6+VLOOKUP($FA114,LTREV,LOOKUPS!H$9,0)*$FD$6+VLOOKUP($FA114,CFP,LOOKUPS!H$6,0)*$FE$6+VLOOKUP($FA114,EP,LOOKUPS!H$8,0)*$FF$6+VLOOKUP($FA114,BM,LOOKUPS!H$5,0)*$FG$6+VLOOKUP($FA114,DIV,LOOKUPS!H$7,0)*$FH$6++VLOOKUP($FA114,SIZE,LOOKUPS!H$11,0)*$FI$6),"",VLOOKUP($FA114,MOM,LOOKUPS!H$12,0)*$FB$6+VLOOKUP($FA114,STREV,LOOKUPS!H$10,0)*$FC$6+VLOOKUP($FA114,LTREV,LOOKUPS!H$9,0)*$FD$6+VLOOKUP($FA114,CFP,LOOKUPS!H$6,0)*$FE$6+VLOOKUP($FA114,EP,LOOKUPS!H$8,0)*$FF$6+VLOOKUP($FA114,BM,LOOKUPS!H$5,0)*$FG$6+VLOOKUP($FA114,DIV,LOOKUPS!H$7,0)*$FH$6++VLOOKUP($FA114,SIZE,LOOKUPS!H$11,0)*$FI$6)</f>
        <v/>
      </c>
      <c r="FH114" s="1" t="str">
        <f>IF(ISERROR(VLOOKUP($FA114,MOM,LOOKUPS!I$12,0)*$FB$6+VLOOKUP($FA114,STREV,LOOKUPS!I$10,0)*$FC$6+VLOOKUP($FA114,LTREV,LOOKUPS!I$9,0)*$FD$6+VLOOKUP($FA114,CFP,LOOKUPS!I$6,0)*$FE$6+VLOOKUP($FA114,EP,LOOKUPS!I$8,0)*$FF$6+VLOOKUP($FA114,BM,LOOKUPS!I$5,0)*$FG$6+VLOOKUP($FA114,DIV,LOOKUPS!I$7,0)*$FH$6++VLOOKUP($FA114,SIZE,LOOKUPS!I$11,0)*$FI$6),"",VLOOKUP($FA114,MOM,LOOKUPS!I$12,0)*$FB$6+VLOOKUP($FA114,STREV,LOOKUPS!I$10,0)*$FC$6+VLOOKUP($FA114,LTREV,LOOKUPS!I$9,0)*$FD$6+VLOOKUP($FA114,CFP,LOOKUPS!I$6,0)*$FE$6+VLOOKUP($FA114,EP,LOOKUPS!I$8,0)*$FF$6+VLOOKUP($FA114,BM,LOOKUPS!I$5,0)*$FG$6+VLOOKUP($FA114,DIV,LOOKUPS!I$7,0)*$FH$6++VLOOKUP($FA114,SIZE,LOOKUPS!I$11,0)*$FI$6)</f>
        <v/>
      </c>
      <c r="FI114" s="1" t="str">
        <f>IF(ISERROR(VLOOKUP($FA114,MOM,LOOKUPS!J$12,0)*$FB$6+VLOOKUP($FA114,STREV,LOOKUPS!J$10,0)*$FC$6+VLOOKUP($FA114,LTREV,LOOKUPS!J$9,0)*$FD$6+VLOOKUP($FA114,CFP,LOOKUPS!J$6,0)*$FE$6+VLOOKUP($FA114,EP,LOOKUPS!J$8,0)*$FF$6+VLOOKUP($FA114,BM,LOOKUPS!J$5,0)*$FG$6+VLOOKUP($FA114,DIV,LOOKUPS!J$7,0)*$FH$6++VLOOKUP($FA114,SIZE,LOOKUPS!J$11,0)*$FI$6),"",VLOOKUP($FA114,MOM,LOOKUPS!J$12,0)*$FB$6+VLOOKUP($FA114,STREV,LOOKUPS!J$10,0)*$FC$6+VLOOKUP($FA114,LTREV,LOOKUPS!J$9,0)*$FD$6+VLOOKUP($FA114,CFP,LOOKUPS!J$6,0)*$FE$6+VLOOKUP($FA114,EP,LOOKUPS!J$8,0)*$FF$6+VLOOKUP($FA114,BM,LOOKUPS!J$5,0)*$FG$6+VLOOKUP($FA114,DIV,LOOKUPS!J$7,0)*$FH$6++VLOOKUP($FA114,SIZE,LOOKUPS!J$11,0)*$FI$6)</f>
        <v/>
      </c>
      <c r="FJ114" s="1" t="str">
        <f>IF(ISERROR(VLOOKUP($FA114,MOM,LOOKUPS!K$12,0)*$FB$6+VLOOKUP($FA114,STREV,LOOKUPS!K$10,0)*$FC$6+VLOOKUP($FA114,LTREV,LOOKUPS!K$9,0)*$FD$6+VLOOKUP($FA114,CFP,LOOKUPS!K$6,0)*$FE$6+VLOOKUP($FA114,EP,LOOKUPS!K$8,0)*$FF$6+VLOOKUP($FA114,BM,LOOKUPS!K$5,0)*$FG$6+VLOOKUP($FA114,DIV,LOOKUPS!K$7,0)*$FH$6++VLOOKUP($FA114,SIZE,LOOKUPS!K$11,0)*$FI$6),"",VLOOKUP($FA114,MOM,LOOKUPS!K$12,0)*$FB$6+VLOOKUP($FA114,STREV,LOOKUPS!K$10,0)*$FC$6+VLOOKUP($FA114,LTREV,LOOKUPS!K$9,0)*$FD$6+VLOOKUP($FA114,CFP,LOOKUPS!K$6,0)*$FE$6+VLOOKUP($FA114,EP,LOOKUPS!K$8,0)*$FF$6+VLOOKUP($FA114,BM,LOOKUPS!K$5,0)*$FG$6+VLOOKUP($FA114,DIV,LOOKUPS!K$7,0)*$FH$6++VLOOKUP($FA114,SIZE,LOOKUPS!K$11,0)*$FI$6)</f>
        <v/>
      </c>
      <c r="FK114" s="1" t="str">
        <f>IF(ISERROR(VLOOKUP($FA114,MOM,LOOKUPS!L$12,0)*$FB$6+VLOOKUP($FA114,STREV,LOOKUPS!L$10,0)*$FC$6+VLOOKUP($FA114,LTREV,LOOKUPS!L$9,0)*$FD$6+VLOOKUP($FA114,CFP,LOOKUPS!L$6,0)*$FE$6+VLOOKUP($FA114,EP,LOOKUPS!L$8,0)*$FF$6+VLOOKUP($FA114,BM,LOOKUPS!L$5,0)*$FG$6+VLOOKUP($FA114,DIV,LOOKUPS!L$7,0)*$FH$6++VLOOKUP($FA114,SIZE,LOOKUPS!L$11,0)*$FI$6),"",VLOOKUP($FA114,MOM,LOOKUPS!L$12,0)*$FB$6+VLOOKUP($FA114,STREV,LOOKUPS!L$10,0)*$FC$6+VLOOKUP($FA114,LTREV,LOOKUPS!L$9,0)*$FD$6+VLOOKUP($FA114,CFP,LOOKUPS!L$6,0)*$FE$6+VLOOKUP($FA114,EP,LOOKUPS!L$8,0)*$FF$6+VLOOKUP($FA114,BM,LOOKUPS!L$5,0)*$FG$6+VLOOKUP($FA114,DIV,LOOKUPS!L$7,0)*$FH$6++VLOOKUP($FA114,SIZE,LOOKUPS!L$11,0)*$FI$6)</f>
        <v/>
      </c>
    </row>
    <row r="115" spans="1:167" x14ac:dyDescent="0.3">
      <c r="A115" s="1">
        <v>193510</v>
      </c>
      <c r="B115" s="1">
        <v>8.25</v>
      </c>
      <c r="C115" s="1">
        <v>9.34</v>
      </c>
      <c r="D115" s="1">
        <v>5.01</v>
      </c>
      <c r="E115" s="1">
        <v>7.71</v>
      </c>
      <c r="F115" s="1">
        <v>8.44</v>
      </c>
      <c r="G115" s="1">
        <v>7.01</v>
      </c>
      <c r="H115" s="1">
        <v>9.0399999999999991</v>
      </c>
      <c r="I115" s="1">
        <v>9.25</v>
      </c>
      <c r="J115" s="1">
        <v>8.99</v>
      </c>
      <c r="K115" s="1">
        <v>11.09</v>
      </c>
      <c r="M115" s="1">
        <v>193411</v>
      </c>
      <c r="N115" s="1">
        <v>14.71</v>
      </c>
      <c r="O115" s="1">
        <v>13.94</v>
      </c>
      <c r="P115" s="1">
        <v>12.64</v>
      </c>
      <c r="Q115" s="1">
        <v>11.31</v>
      </c>
      <c r="R115" s="1">
        <v>15.79</v>
      </c>
      <c r="S115" s="1">
        <v>15.08</v>
      </c>
      <c r="T115" s="1">
        <v>10.09</v>
      </c>
      <c r="U115" s="1">
        <v>12.72</v>
      </c>
      <c r="V115" s="1">
        <v>16.149999999999999</v>
      </c>
      <c r="W115" s="1">
        <v>5.87</v>
      </c>
      <c r="Y115" s="1">
        <v>193910</v>
      </c>
      <c r="Z115" s="1">
        <v>-8.23</v>
      </c>
      <c r="AA115" s="1">
        <v>-3.63</v>
      </c>
      <c r="AB115" s="1">
        <v>-4.58</v>
      </c>
      <c r="AC115" s="1">
        <v>-0.51</v>
      </c>
      <c r="AD115" s="1">
        <v>1.55</v>
      </c>
      <c r="AE115" s="1">
        <v>0.15</v>
      </c>
      <c r="AF115" s="1">
        <v>2.0099999999999998</v>
      </c>
      <c r="AG115" s="1">
        <v>0.61</v>
      </c>
      <c r="AH115" s="1">
        <v>-2.15</v>
      </c>
      <c r="AI115" s="1">
        <v>1.1599999999999999</v>
      </c>
      <c r="AK115">
        <v>196004</v>
      </c>
      <c r="AL115">
        <v>5.6</v>
      </c>
      <c r="AM115">
        <v>-0.91</v>
      </c>
      <c r="AN115">
        <v>-1.25</v>
      </c>
      <c r="AO115">
        <v>-1.58</v>
      </c>
      <c r="AP115">
        <v>-0.35</v>
      </c>
      <c r="AQ115">
        <v>-1.36</v>
      </c>
      <c r="AR115">
        <v>-1.54</v>
      </c>
      <c r="AS115">
        <v>-1.17</v>
      </c>
      <c r="AT115">
        <v>-1.8</v>
      </c>
      <c r="AU115">
        <v>-1.22</v>
      </c>
      <c r="AV115">
        <v>0.52</v>
      </c>
      <c r="AW115">
        <v>-2.02</v>
      </c>
      <c r="AX115">
        <v>-0.71</v>
      </c>
      <c r="AY115">
        <v>-1.39</v>
      </c>
      <c r="AZ115">
        <v>-1.69</v>
      </c>
      <c r="BA115">
        <v>-1.2</v>
      </c>
      <c r="BB115">
        <v>-1.1299999999999999</v>
      </c>
      <c r="BC115">
        <v>-0.69</v>
      </c>
      <c r="BD115">
        <v>-2.9</v>
      </c>
      <c r="BF115" s="1">
        <v>196004</v>
      </c>
      <c r="BG115" s="1">
        <v>-1.59</v>
      </c>
      <c r="BH115" s="1">
        <v>-2.02</v>
      </c>
      <c r="BI115" s="1">
        <v>-0.81</v>
      </c>
      <c r="BJ115" s="1">
        <v>-0.69</v>
      </c>
      <c r="BK115" s="1">
        <v>-2.46</v>
      </c>
      <c r="BL115" s="1">
        <v>-1.1499999999999999</v>
      </c>
      <c r="BM115" s="1">
        <v>-1.36</v>
      </c>
      <c r="BN115" s="1">
        <v>0.17</v>
      </c>
      <c r="BO115" s="1">
        <v>-0.88</v>
      </c>
      <c r="BP115" s="1">
        <v>-1.86</v>
      </c>
      <c r="BQ115" s="1">
        <v>-3.06</v>
      </c>
      <c r="BR115" s="1">
        <v>-1.1599999999999999</v>
      </c>
      <c r="BS115" s="1">
        <v>-1.1299999999999999</v>
      </c>
      <c r="BT115" s="1">
        <v>-1.48</v>
      </c>
      <c r="BU115" s="1">
        <v>-1.25</v>
      </c>
      <c r="BV115" s="1">
        <v>0.65</v>
      </c>
      <c r="BW115" s="1">
        <v>-0.3</v>
      </c>
      <c r="BX115" s="1">
        <v>0.81</v>
      </c>
      <c r="BY115" s="1">
        <v>-2.5299999999999998</v>
      </c>
      <c r="CA115" s="1">
        <v>193504</v>
      </c>
      <c r="CB115" s="1">
        <v>1.87</v>
      </c>
      <c r="CC115" s="1">
        <v>8.83</v>
      </c>
      <c r="CD115" s="1">
        <v>9.42</v>
      </c>
      <c r="CE115" s="1">
        <v>12.25</v>
      </c>
      <c r="CF115" s="1">
        <v>7.95</v>
      </c>
      <c r="CG115" s="1">
        <v>9.8699999999999992</v>
      </c>
      <c r="CH115" s="1">
        <v>9.42</v>
      </c>
      <c r="CI115" s="1">
        <v>11.46</v>
      </c>
      <c r="CJ115" s="1">
        <v>11.78</v>
      </c>
      <c r="CK115" s="1">
        <v>6.27</v>
      </c>
      <c r="CL115" s="1">
        <v>9.66</v>
      </c>
      <c r="CM115" s="1">
        <v>10.57</v>
      </c>
      <c r="CN115" s="1">
        <v>9.17</v>
      </c>
      <c r="CO115" s="1">
        <v>7.67</v>
      </c>
      <c r="CP115" s="1">
        <v>11.24</v>
      </c>
      <c r="CQ115" s="1">
        <v>9.66</v>
      </c>
      <c r="CR115" s="1">
        <v>13.19</v>
      </c>
      <c r="CS115" s="1">
        <v>11.24</v>
      </c>
      <c r="CT115" s="1">
        <v>12.31</v>
      </c>
      <c r="CV115" s="1">
        <v>193604</v>
      </c>
      <c r="CW115" s="1">
        <v>-16.45</v>
      </c>
      <c r="CX115" s="1">
        <v>-8.69</v>
      </c>
      <c r="CY115" s="1">
        <v>-7.33</v>
      </c>
      <c r="CZ115" s="1">
        <v>-6.47</v>
      </c>
      <c r="DA115" s="1">
        <v>-9.4700000000000006</v>
      </c>
      <c r="DB115" s="1">
        <v>-7.33</v>
      </c>
      <c r="DC115" s="1">
        <v>-7.43</v>
      </c>
      <c r="DD115" s="1">
        <v>-6.92</v>
      </c>
      <c r="DE115" s="1">
        <v>-6.26</v>
      </c>
      <c r="DF115" s="1">
        <v>-9.01</v>
      </c>
      <c r="DG115" s="1">
        <v>-9.94</v>
      </c>
      <c r="DH115" s="1">
        <v>-7.17</v>
      </c>
      <c r="DI115" s="1">
        <v>-7.5</v>
      </c>
      <c r="DJ115" s="1">
        <v>-7.4</v>
      </c>
      <c r="DK115" s="1">
        <v>-7.46</v>
      </c>
      <c r="DL115" s="1">
        <v>-6.95</v>
      </c>
      <c r="DM115" s="1">
        <v>-6.89</v>
      </c>
      <c r="DN115" s="1">
        <v>-7.11</v>
      </c>
      <c r="DO115" s="1">
        <v>-5.41</v>
      </c>
      <c r="DQ115" s="1">
        <v>193504</v>
      </c>
      <c r="DR115" s="1">
        <v>-99.99</v>
      </c>
      <c r="DS115" s="1">
        <v>11.02</v>
      </c>
      <c r="DT115" s="1">
        <v>9.4499999999999993</v>
      </c>
      <c r="DU115" s="1">
        <v>8.98</v>
      </c>
      <c r="DV115" s="1">
        <v>10.99</v>
      </c>
      <c r="DW115" s="1">
        <v>11.05</v>
      </c>
      <c r="DX115" s="1">
        <v>9.66</v>
      </c>
      <c r="DY115" s="1">
        <v>7.23</v>
      </c>
      <c r="DZ115" s="1">
        <v>9.94</v>
      </c>
      <c r="EA115" s="1">
        <v>10.63</v>
      </c>
      <c r="EB115" s="1">
        <v>11.33</v>
      </c>
      <c r="EC115" s="1">
        <v>11.08</v>
      </c>
      <c r="ED115" s="1">
        <v>11.03</v>
      </c>
      <c r="EE115" s="1">
        <v>8.6</v>
      </c>
      <c r="EF115" s="1">
        <v>10.74</v>
      </c>
      <c r="EG115" s="1">
        <v>7.43</v>
      </c>
      <c r="EH115" s="1">
        <v>7.04</v>
      </c>
      <c r="EI115" s="1">
        <v>10.42</v>
      </c>
      <c r="EJ115" s="1">
        <v>9.4499999999999993</v>
      </c>
      <c r="EL115">
        <v>193504</v>
      </c>
      <c r="EM115">
        <v>9.06</v>
      </c>
      <c r="EN115">
        <v>-1.51</v>
      </c>
      <c r="EO115">
        <v>4.3499999999999996</v>
      </c>
      <c r="EP115">
        <v>0.01</v>
      </c>
      <c r="ER115" s="1">
        <v>193510</v>
      </c>
      <c r="ES115" s="1">
        <v>2.09</v>
      </c>
      <c r="EU115" s="1">
        <v>193411</v>
      </c>
      <c r="EV115" s="1">
        <v>2.09</v>
      </c>
      <c r="EX115" s="1">
        <v>193910</v>
      </c>
      <c r="EY115" s="1">
        <v>-3.84</v>
      </c>
      <c r="FA115" s="1">
        <v>193510</v>
      </c>
      <c r="FB115" s="1" t="str">
        <f>IF(ISERROR(VLOOKUP($FA115,MOM,LOOKUPS!C$12,0)*$FB$6+VLOOKUP($FA115,STREV,LOOKUPS!C$10,0)*$FC$6+VLOOKUP($FA115,LTREV,LOOKUPS!C$9,0)*$FD$6+VLOOKUP($FA115,CFP,LOOKUPS!C$6,0)*$FE$6+VLOOKUP($FA115,EP,LOOKUPS!C$8,0)*$FF$6+VLOOKUP($FA115,BM,LOOKUPS!C$5,0)*$FG$6+VLOOKUP($FA115,DIV,LOOKUPS!C$7,0)*$FH$6++VLOOKUP($FA115,SIZE,LOOKUPS!C$11,0)*$FI$6),"",VLOOKUP($FA115,MOM,LOOKUPS!C$12,0)*$FB$6+VLOOKUP($FA115,STREV,LOOKUPS!C$10,0)*$FC$6+VLOOKUP($FA115,LTREV,LOOKUPS!C$9,0)*$FD$6+VLOOKUP($FA115,CFP,LOOKUPS!C$6,0)*$FE$6+VLOOKUP($FA115,EP,LOOKUPS!C$8,0)*$FF$6+VLOOKUP($FA115,BM,LOOKUPS!C$5,0)*$FG$6+VLOOKUP($FA115,DIV,LOOKUPS!C$7,0)*$FH$6++VLOOKUP($FA115,SIZE,LOOKUPS!C$11,0)*$FI$6)</f>
        <v/>
      </c>
      <c r="FC115" s="1" t="str">
        <f>IF(ISERROR(VLOOKUP($FA115,MOM,LOOKUPS!D$12,0)*$FB$6+VLOOKUP($FA115,STREV,LOOKUPS!D$10,0)*$FC$6+VLOOKUP($FA115,LTREV,LOOKUPS!D$9,0)*$FD$6+VLOOKUP($FA115,CFP,LOOKUPS!D$6,0)*$FE$6+VLOOKUP($FA115,EP,LOOKUPS!D$8,0)*$FF$6+VLOOKUP($FA115,BM,LOOKUPS!D$5,0)*$FG$6+VLOOKUP($FA115,DIV,LOOKUPS!D$7,0)*$FH$6++VLOOKUP($FA115,SIZE,LOOKUPS!D$11,0)*$FI$6),"",VLOOKUP($FA115,MOM,LOOKUPS!D$12,0)*$FB$6+VLOOKUP($FA115,STREV,LOOKUPS!D$10,0)*$FC$6+VLOOKUP($FA115,LTREV,LOOKUPS!D$9,0)*$FD$6+VLOOKUP($FA115,CFP,LOOKUPS!D$6,0)*$FE$6+VLOOKUP($FA115,EP,LOOKUPS!D$8,0)*$FF$6+VLOOKUP($FA115,BM,LOOKUPS!D$5,0)*$FG$6+VLOOKUP($FA115,DIV,LOOKUPS!D$7,0)*$FH$6++VLOOKUP($FA115,SIZE,LOOKUPS!D$11,0)*$FI$6)</f>
        <v/>
      </c>
      <c r="FD115" s="1" t="str">
        <f>IF(ISERROR(VLOOKUP($FA115,MOM,LOOKUPS!E$12,0)*$FB$6+VLOOKUP($FA115,STREV,LOOKUPS!E$10,0)*$FC$6+VLOOKUP($FA115,LTREV,LOOKUPS!E$9,0)*$FD$6+VLOOKUP($FA115,CFP,LOOKUPS!E$6,0)*$FE$6+VLOOKUP($FA115,EP,LOOKUPS!E$8,0)*$FF$6+VLOOKUP($FA115,BM,LOOKUPS!E$5,0)*$FG$6+VLOOKUP($FA115,DIV,LOOKUPS!E$7,0)*$FH$6++VLOOKUP($FA115,SIZE,LOOKUPS!E$11,0)*$FI$6),"",VLOOKUP($FA115,MOM,LOOKUPS!E$12,0)*$FB$6+VLOOKUP($FA115,STREV,LOOKUPS!E$10,0)*$FC$6+VLOOKUP($FA115,LTREV,LOOKUPS!E$9,0)*$FD$6+VLOOKUP($FA115,CFP,LOOKUPS!E$6,0)*$FE$6+VLOOKUP($FA115,EP,LOOKUPS!E$8,0)*$FF$6+VLOOKUP($FA115,BM,LOOKUPS!E$5,0)*$FG$6+VLOOKUP($FA115,DIV,LOOKUPS!E$7,0)*$FH$6++VLOOKUP($FA115,SIZE,LOOKUPS!E$11,0)*$FI$6)</f>
        <v/>
      </c>
      <c r="FE115" s="1" t="str">
        <f>IF(ISERROR(VLOOKUP($FA115,MOM,LOOKUPS!F$12,0)*$FB$6+VLOOKUP($FA115,STREV,LOOKUPS!F$10,0)*$FC$6+VLOOKUP($FA115,LTREV,LOOKUPS!F$9,0)*$FD$6+VLOOKUP($FA115,CFP,LOOKUPS!F$6,0)*$FE$6+VLOOKUP($FA115,EP,LOOKUPS!F$8,0)*$FF$6+VLOOKUP($FA115,BM,LOOKUPS!F$5,0)*$FG$6+VLOOKUP($FA115,DIV,LOOKUPS!F$7,0)*$FH$6++VLOOKUP($FA115,SIZE,LOOKUPS!F$11,0)*$FI$6),"",VLOOKUP($FA115,MOM,LOOKUPS!F$12,0)*$FB$6+VLOOKUP($FA115,STREV,LOOKUPS!F$10,0)*$FC$6+VLOOKUP($FA115,LTREV,LOOKUPS!F$9,0)*$FD$6+VLOOKUP($FA115,CFP,LOOKUPS!F$6,0)*$FE$6+VLOOKUP($FA115,EP,LOOKUPS!F$8,0)*$FF$6+VLOOKUP($FA115,BM,LOOKUPS!F$5,0)*$FG$6+VLOOKUP($FA115,DIV,LOOKUPS!F$7,0)*$FH$6++VLOOKUP($FA115,SIZE,LOOKUPS!F$11,0)*$FI$6)</f>
        <v/>
      </c>
      <c r="FF115" s="1" t="str">
        <f>IF(ISERROR(VLOOKUP($FA115,MOM,LOOKUPS!G$12,0)*$FB$6+VLOOKUP($FA115,STREV,LOOKUPS!G$10,0)*$FC$6+VLOOKUP($FA115,LTREV,LOOKUPS!G$9,0)*$FD$6+VLOOKUP($FA115,CFP,LOOKUPS!G$6,0)*$FE$6+VLOOKUP($FA115,EP,LOOKUPS!G$8,0)*$FF$6+VLOOKUP($FA115,BM,LOOKUPS!G$5,0)*$FG$6+VLOOKUP($FA115,DIV,LOOKUPS!G$7,0)*$FH$6++VLOOKUP($FA115,SIZE,LOOKUPS!G$11,0)*$FI$6),"",VLOOKUP($FA115,MOM,LOOKUPS!G$12,0)*$FB$6+VLOOKUP($FA115,STREV,LOOKUPS!G$10,0)*$FC$6+VLOOKUP($FA115,LTREV,LOOKUPS!G$9,0)*$FD$6+VLOOKUP($FA115,CFP,LOOKUPS!G$6,0)*$FE$6+VLOOKUP($FA115,EP,LOOKUPS!G$8,0)*$FF$6+VLOOKUP($FA115,BM,LOOKUPS!G$5,0)*$FG$6+VLOOKUP($FA115,DIV,LOOKUPS!G$7,0)*$FH$6++VLOOKUP($FA115,SIZE,LOOKUPS!G$11,0)*$FI$6)</f>
        <v/>
      </c>
      <c r="FG115" s="1" t="str">
        <f>IF(ISERROR(VLOOKUP($FA115,MOM,LOOKUPS!H$12,0)*$FB$6+VLOOKUP($FA115,STREV,LOOKUPS!H$10,0)*$FC$6+VLOOKUP($FA115,LTREV,LOOKUPS!H$9,0)*$FD$6+VLOOKUP($FA115,CFP,LOOKUPS!H$6,0)*$FE$6+VLOOKUP($FA115,EP,LOOKUPS!H$8,0)*$FF$6+VLOOKUP($FA115,BM,LOOKUPS!H$5,0)*$FG$6+VLOOKUP($FA115,DIV,LOOKUPS!H$7,0)*$FH$6++VLOOKUP($FA115,SIZE,LOOKUPS!H$11,0)*$FI$6),"",VLOOKUP($FA115,MOM,LOOKUPS!H$12,0)*$FB$6+VLOOKUP($FA115,STREV,LOOKUPS!H$10,0)*$FC$6+VLOOKUP($FA115,LTREV,LOOKUPS!H$9,0)*$FD$6+VLOOKUP($FA115,CFP,LOOKUPS!H$6,0)*$FE$6+VLOOKUP($FA115,EP,LOOKUPS!H$8,0)*$FF$6+VLOOKUP($FA115,BM,LOOKUPS!H$5,0)*$FG$6+VLOOKUP($FA115,DIV,LOOKUPS!H$7,0)*$FH$6++VLOOKUP($FA115,SIZE,LOOKUPS!H$11,0)*$FI$6)</f>
        <v/>
      </c>
      <c r="FH115" s="1" t="str">
        <f>IF(ISERROR(VLOOKUP($FA115,MOM,LOOKUPS!I$12,0)*$FB$6+VLOOKUP($FA115,STREV,LOOKUPS!I$10,0)*$FC$6+VLOOKUP($FA115,LTREV,LOOKUPS!I$9,0)*$FD$6+VLOOKUP($FA115,CFP,LOOKUPS!I$6,0)*$FE$6+VLOOKUP($FA115,EP,LOOKUPS!I$8,0)*$FF$6+VLOOKUP($FA115,BM,LOOKUPS!I$5,0)*$FG$6+VLOOKUP($FA115,DIV,LOOKUPS!I$7,0)*$FH$6++VLOOKUP($FA115,SIZE,LOOKUPS!I$11,0)*$FI$6),"",VLOOKUP($FA115,MOM,LOOKUPS!I$12,0)*$FB$6+VLOOKUP($FA115,STREV,LOOKUPS!I$10,0)*$FC$6+VLOOKUP($FA115,LTREV,LOOKUPS!I$9,0)*$FD$6+VLOOKUP($FA115,CFP,LOOKUPS!I$6,0)*$FE$6+VLOOKUP($FA115,EP,LOOKUPS!I$8,0)*$FF$6+VLOOKUP($FA115,BM,LOOKUPS!I$5,0)*$FG$6+VLOOKUP($FA115,DIV,LOOKUPS!I$7,0)*$FH$6++VLOOKUP($FA115,SIZE,LOOKUPS!I$11,0)*$FI$6)</f>
        <v/>
      </c>
      <c r="FI115" s="1" t="str">
        <f>IF(ISERROR(VLOOKUP($FA115,MOM,LOOKUPS!J$12,0)*$FB$6+VLOOKUP($FA115,STREV,LOOKUPS!J$10,0)*$FC$6+VLOOKUP($FA115,LTREV,LOOKUPS!J$9,0)*$FD$6+VLOOKUP($FA115,CFP,LOOKUPS!J$6,0)*$FE$6+VLOOKUP($FA115,EP,LOOKUPS!J$8,0)*$FF$6+VLOOKUP($FA115,BM,LOOKUPS!J$5,0)*$FG$6+VLOOKUP($FA115,DIV,LOOKUPS!J$7,0)*$FH$6++VLOOKUP($FA115,SIZE,LOOKUPS!J$11,0)*$FI$6),"",VLOOKUP($FA115,MOM,LOOKUPS!J$12,0)*$FB$6+VLOOKUP($FA115,STREV,LOOKUPS!J$10,0)*$FC$6+VLOOKUP($FA115,LTREV,LOOKUPS!J$9,0)*$FD$6+VLOOKUP($FA115,CFP,LOOKUPS!J$6,0)*$FE$6+VLOOKUP($FA115,EP,LOOKUPS!J$8,0)*$FF$6+VLOOKUP($FA115,BM,LOOKUPS!J$5,0)*$FG$6+VLOOKUP($FA115,DIV,LOOKUPS!J$7,0)*$FH$6++VLOOKUP($FA115,SIZE,LOOKUPS!J$11,0)*$FI$6)</f>
        <v/>
      </c>
      <c r="FJ115" s="1" t="str">
        <f>IF(ISERROR(VLOOKUP($FA115,MOM,LOOKUPS!K$12,0)*$FB$6+VLOOKUP($FA115,STREV,LOOKUPS!K$10,0)*$FC$6+VLOOKUP($FA115,LTREV,LOOKUPS!K$9,0)*$FD$6+VLOOKUP($FA115,CFP,LOOKUPS!K$6,0)*$FE$6+VLOOKUP($FA115,EP,LOOKUPS!K$8,0)*$FF$6+VLOOKUP($FA115,BM,LOOKUPS!K$5,0)*$FG$6+VLOOKUP($FA115,DIV,LOOKUPS!K$7,0)*$FH$6++VLOOKUP($FA115,SIZE,LOOKUPS!K$11,0)*$FI$6),"",VLOOKUP($FA115,MOM,LOOKUPS!K$12,0)*$FB$6+VLOOKUP($FA115,STREV,LOOKUPS!K$10,0)*$FC$6+VLOOKUP($FA115,LTREV,LOOKUPS!K$9,0)*$FD$6+VLOOKUP($FA115,CFP,LOOKUPS!K$6,0)*$FE$6+VLOOKUP($FA115,EP,LOOKUPS!K$8,0)*$FF$6+VLOOKUP($FA115,BM,LOOKUPS!K$5,0)*$FG$6+VLOOKUP($FA115,DIV,LOOKUPS!K$7,0)*$FH$6++VLOOKUP($FA115,SIZE,LOOKUPS!K$11,0)*$FI$6)</f>
        <v/>
      </c>
      <c r="FK115" s="1" t="str">
        <f>IF(ISERROR(VLOOKUP($FA115,MOM,LOOKUPS!L$12,0)*$FB$6+VLOOKUP($FA115,STREV,LOOKUPS!L$10,0)*$FC$6+VLOOKUP($FA115,LTREV,LOOKUPS!L$9,0)*$FD$6+VLOOKUP($FA115,CFP,LOOKUPS!L$6,0)*$FE$6+VLOOKUP($FA115,EP,LOOKUPS!L$8,0)*$FF$6+VLOOKUP($FA115,BM,LOOKUPS!L$5,0)*$FG$6+VLOOKUP($FA115,DIV,LOOKUPS!L$7,0)*$FH$6++VLOOKUP($FA115,SIZE,LOOKUPS!L$11,0)*$FI$6),"",VLOOKUP($FA115,MOM,LOOKUPS!L$12,0)*$FB$6+VLOOKUP($FA115,STREV,LOOKUPS!L$10,0)*$FC$6+VLOOKUP($FA115,LTREV,LOOKUPS!L$9,0)*$FD$6+VLOOKUP($FA115,CFP,LOOKUPS!L$6,0)*$FE$6+VLOOKUP($FA115,EP,LOOKUPS!L$8,0)*$FF$6+VLOOKUP($FA115,BM,LOOKUPS!L$5,0)*$FG$6+VLOOKUP($FA115,DIV,LOOKUPS!L$7,0)*$FH$6++VLOOKUP($FA115,SIZE,LOOKUPS!L$11,0)*$FI$6)</f>
        <v/>
      </c>
    </row>
    <row r="116" spans="1:167" x14ac:dyDescent="0.3">
      <c r="A116" s="1">
        <v>193511</v>
      </c>
      <c r="B116" s="1">
        <v>40.98</v>
      </c>
      <c r="C116" s="1">
        <v>24.44</v>
      </c>
      <c r="D116" s="1">
        <v>13.02</v>
      </c>
      <c r="E116" s="1">
        <v>10.42</v>
      </c>
      <c r="F116" s="1">
        <v>14.83</v>
      </c>
      <c r="G116" s="1">
        <v>8.64</v>
      </c>
      <c r="H116" s="1">
        <v>6.72</v>
      </c>
      <c r="I116" s="1">
        <v>9.01</v>
      </c>
      <c r="J116" s="1">
        <v>9.1199999999999992</v>
      </c>
      <c r="K116" s="1">
        <v>10.69</v>
      </c>
      <c r="M116" s="1">
        <v>193412</v>
      </c>
      <c r="N116" s="1">
        <v>3.46</v>
      </c>
      <c r="O116" s="1">
        <v>-0.64</v>
      </c>
      <c r="P116" s="1">
        <v>2.16</v>
      </c>
      <c r="Q116" s="1">
        <v>1.46</v>
      </c>
      <c r="R116" s="1">
        <v>-1.48</v>
      </c>
      <c r="S116" s="1">
        <v>1.49</v>
      </c>
      <c r="T116" s="1">
        <v>2.2799999999999998</v>
      </c>
      <c r="U116" s="1">
        <v>3.42</v>
      </c>
      <c r="V116" s="1">
        <v>1.76</v>
      </c>
      <c r="W116" s="1">
        <v>0.69</v>
      </c>
      <c r="Y116" s="1">
        <v>193911</v>
      </c>
      <c r="Z116" s="1">
        <v>-18.38</v>
      </c>
      <c r="AA116" s="1">
        <v>-12.48</v>
      </c>
      <c r="AB116" s="1">
        <v>-8.68</v>
      </c>
      <c r="AC116" s="1">
        <v>-5.88</v>
      </c>
      <c r="AD116" s="1">
        <v>-4.08</v>
      </c>
      <c r="AE116" s="1">
        <v>-5.44</v>
      </c>
      <c r="AF116" s="1">
        <v>-9.16</v>
      </c>
      <c r="AG116" s="1">
        <v>-7.34</v>
      </c>
      <c r="AH116" s="1">
        <v>-7.95</v>
      </c>
      <c r="AI116" s="1">
        <v>-7.87</v>
      </c>
      <c r="AK116">
        <v>196005</v>
      </c>
      <c r="AL116">
        <v>17.59</v>
      </c>
      <c r="AM116">
        <v>5.43</v>
      </c>
      <c r="AN116">
        <v>2.73</v>
      </c>
      <c r="AO116">
        <v>1.38</v>
      </c>
      <c r="AP116">
        <v>6.2</v>
      </c>
      <c r="AQ116">
        <v>3.16</v>
      </c>
      <c r="AR116">
        <v>3.21</v>
      </c>
      <c r="AS116">
        <v>1.19</v>
      </c>
      <c r="AT116">
        <v>1.91</v>
      </c>
      <c r="AU116">
        <v>7.94</v>
      </c>
      <c r="AV116">
        <v>4.47</v>
      </c>
      <c r="AW116">
        <v>3.89</v>
      </c>
      <c r="AX116">
        <v>2.4300000000000002</v>
      </c>
      <c r="AY116">
        <v>3.67</v>
      </c>
      <c r="AZ116">
        <v>2.73</v>
      </c>
      <c r="BA116">
        <v>2.06</v>
      </c>
      <c r="BB116">
        <v>0.31</v>
      </c>
      <c r="BC116">
        <v>3.52</v>
      </c>
      <c r="BD116">
        <v>0.28999999999999998</v>
      </c>
      <c r="BF116" s="1">
        <v>196005</v>
      </c>
      <c r="BG116" s="1">
        <v>2.27</v>
      </c>
      <c r="BH116" s="1">
        <v>4.49</v>
      </c>
      <c r="BI116" s="1">
        <v>2.88</v>
      </c>
      <c r="BJ116" s="1">
        <v>2.4900000000000002</v>
      </c>
      <c r="BK116" s="1">
        <v>5.71</v>
      </c>
      <c r="BL116" s="1">
        <v>3.02</v>
      </c>
      <c r="BM116" s="1">
        <v>2.46</v>
      </c>
      <c r="BN116" s="1">
        <v>2.42</v>
      </c>
      <c r="BO116" s="1">
        <v>2.63</v>
      </c>
      <c r="BP116" s="1">
        <v>7.2</v>
      </c>
      <c r="BQ116" s="1">
        <v>4.1900000000000004</v>
      </c>
      <c r="BR116" s="1">
        <v>2.06</v>
      </c>
      <c r="BS116" s="1">
        <v>4</v>
      </c>
      <c r="BT116" s="1">
        <v>3.1</v>
      </c>
      <c r="BU116" s="1">
        <v>1.82</v>
      </c>
      <c r="BV116" s="1">
        <v>2.6</v>
      </c>
      <c r="BW116" s="1">
        <v>2.23</v>
      </c>
      <c r="BX116" s="1">
        <v>2.14</v>
      </c>
      <c r="BY116" s="1">
        <v>3.1</v>
      </c>
      <c r="CA116" s="1">
        <v>193505</v>
      </c>
      <c r="CB116" s="1">
        <v>5.18</v>
      </c>
      <c r="CC116" s="1">
        <v>0.63</v>
      </c>
      <c r="CD116" s="1">
        <v>3.15</v>
      </c>
      <c r="CE116" s="1">
        <v>2.81</v>
      </c>
      <c r="CF116" s="1">
        <v>0.82</v>
      </c>
      <c r="CG116" s="1">
        <v>1.3</v>
      </c>
      <c r="CH116" s="1">
        <v>3.35</v>
      </c>
      <c r="CI116" s="1">
        <v>3.44</v>
      </c>
      <c r="CJ116" s="1">
        <v>2.5499999999999998</v>
      </c>
      <c r="CK116" s="1">
        <v>1.06</v>
      </c>
      <c r="CL116" s="1">
        <v>0.59</v>
      </c>
      <c r="CM116" s="1">
        <v>0.24</v>
      </c>
      <c r="CN116" s="1">
        <v>2.36</v>
      </c>
      <c r="CO116" s="1">
        <v>3.5</v>
      </c>
      <c r="CP116" s="1">
        <v>3.2</v>
      </c>
      <c r="CQ116" s="1">
        <v>3.57</v>
      </c>
      <c r="CR116" s="1">
        <v>3.31</v>
      </c>
      <c r="CS116" s="1">
        <v>4.66</v>
      </c>
      <c r="CT116" s="1">
        <v>0.48</v>
      </c>
      <c r="CV116" s="1">
        <v>193605</v>
      </c>
      <c r="CW116" s="1">
        <v>6.63</v>
      </c>
      <c r="CX116" s="1">
        <v>4.46</v>
      </c>
      <c r="CY116" s="1">
        <v>3.59</v>
      </c>
      <c r="CZ116" s="1">
        <v>3.36</v>
      </c>
      <c r="DA116" s="1">
        <v>3.55</v>
      </c>
      <c r="DB116" s="1">
        <v>4.8099999999999996</v>
      </c>
      <c r="DC116" s="1">
        <v>3.9</v>
      </c>
      <c r="DD116" s="1">
        <v>3.25</v>
      </c>
      <c r="DE116" s="1">
        <v>3.39</v>
      </c>
      <c r="DF116" s="1">
        <v>3.2</v>
      </c>
      <c r="DG116" s="1">
        <v>3.89</v>
      </c>
      <c r="DH116" s="1">
        <v>6.22</v>
      </c>
      <c r="DI116" s="1">
        <v>3.36</v>
      </c>
      <c r="DJ116" s="1">
        <v>3.51</v>
      </c>
      <c r="DK116" s="1">
        <v>4.32</v>
      </c>
      <c r="DL116" s="1">
        <v>3.19</v>
      </c>
      <c r="DM116" s="1">
        <v>3.31</v>
      </c>
      <c r="DN116" s="1">
        <v>3.32</v>
      </c>
      <c r="DO116" s="1">
        <v>3.46</v>
      </c>
      <c r="DQ116" s="1">
        <v>193505</v>
      </c>
      <c r="DR116" s="1">
        <v>-99.99</v>
      </c>
      <c r="DS116" s="1">
        <v>1.31</v>
      </c>
      <c r="DT116" s="1">
        <v>2.06</v>
      </c>
      <c r="DU116" s="1">
        <v>3.89</v>
      </c>
      <c r="DV116" s="1">
        <v>0.86</v>
      </c>
      <c r="DW116" s="1">
        <v>2.84</v>
      </c>
      <c r="DX116" s="1">
        <v>1.57</v>
      </c>
      <c r="DY116" s="1">
        <v>2.09</v>
      </c>
      <c r="DZ116" s="1">
        <v>4.5599999999999996</v>
      </c>
      <c r="EA116" s="1">
        <v>-0.92</v>
      </c>
      <c r="EB116" s="1">
        <v>2.4700000000000002</v>
      </c>
      <c r="EC116" s="1">
        <v>2.19</v>
      </c>
      <c r="ED116" s="1">
        <v>3.47</v>
      </c>
      <c r="EE116" s="1">
        <v>-0.08</v>
      </c>
      <c r="EF116" s="1">
        <v>3.22</v>
      </c>
      <c r="EG116" s="1">
        <v>1.61</v>
      </c>
      <c r="EH116" s="1">
        <v>2.56</v>
      </c>
      <c r="EI116" s="1">
        <v>5.26</v>
      </c>
      <c r="EJ116" s="1">
        <v>3.85</v>
      </c>
      <c r="EL116">
        <v>193505</v>
      </c>
      <c r="EM116">
        <v>3.47</v>
      </c>
      <c r="EN116">
        <v>-3.38</v>
      </c>
      <c r="EO116">
        <v>2.56</v>
      </c>
      <c r="EP116">
        <v>0.01</v>
      </c>
      <c r="ER116" s="1">
        <v>193511</v>
      </c>
      <c r="ES116" s="1">
        <v>-5.91</v>
      </c>
      <c r="EU116" s="1">
        <v>193412</v>
      </c>
      <c r="EV116" s="1">
        <v>-2.96</v>
      </c>
      <c r="EX116" s="1">
        <v>193911</v>
      </c>
      <c r="EY116" s="1">
        <v>-3.53</v>
      </c>
      <c r="FA116" s="1">
        <v>193511</v>
      </c>
      <c r="FB116" s="1" t="str">
        <f>IF(ISERROR(VLOOKUP($FA116,MOM,LOOKUPS!C$12,0)*$FB$6+VLOOKUP($FA116,STREV,LOOKUPS!C$10,0)*$FC$6+VLOOKUP($FA116,LTREV,LOOKUPS!C$9,0)*$FD$6+VLOOKUP($FA116,CFP,LOOKUPS!C$6,0)*$FE$6+VLOOKUP($FA116,EP,LOOKUPS!C$8,0)*$FF$6+VLOOKUP($FA116,BM,LOOKUPS!C$5,0)*$FG$6+VLOOKUP($FA116,DIV,LOOKUPS!C$7,0)*$FH$6++VLOOKUP($FA116,SIZE,LOOKUPS!C$11,0)*$FI$6),"",VLOOKUP($FA116,MOM,LOOKUPS!C$12,0)*$FB$6+VLOOKUP($FA116,STREV,LOOKUPS!C$10,0)*$FC$6+VLOOKUP($FA116,LTREV,LOOKUPS!C$9,0)*$FD$6+VLOOKUP($FA116,CFP,LOOKUPS!C$6,0)*$FE$6+VLOOKUP($FA116,EP,LOOKUPS!C$8,0)*$FF$6+VLOOKUP($FA116,BM,LOOKUPS!C$5,0)*$FG$6+VLOOKUP($FA116,DIV,LOOKUPS!C$7,0)*$FH$6++VLOOKUP($FA116,SIZE,LOOKUPS!C$11,0)*$FI$6)</f>
        <v/>
      </c>
      <c r="FC116" s="1" t="str">
        <f>IF(ISERROR(VLOOKUP($FA116,MOM,LOOKUPS!D$12,0)*$FB$6+VLOOKUP($FA116,STREV,LOOKUPS!D$10,0)*$FC$6+VLOOKUP($FA116,LTREV,LOOKUPS!D$9,0)*$FD$6+VLOOKUP($FA116,CFP,LOOKUPS!D$6,0)*$FE$6+VLOOKUP($FA116,EP,LOOKUPS!D$8,0)*$FF$6+VLOOKUP($FA116,BM,LOOKUPS!D$5,0)*$FG$6+VLOOKUP($FA116,DIV,LOOKUPS!D$7,0)*$FH$6++VLOOKUP($FA116,SIZE,LOOKUPS!D$11,0)*$FI$6),"",VLOOKUP($FA116,MOM,LOOKUPS!D$12,0)*$FB$6+VLOOKUP($FA116,STREV,LOOKUPS!D$10,0)*$FC$6+VLOOKUP($FA116,LTREV,LOOKUPS!D$9,0)*$FD$6+VLOOKUP($FA116,CFP,LOOKUPS!D$6,0)*$FE$6+VLOOKUP($FA116,EP,LOOKUPS!D$8,0)*$FF$6+VLOOKUP($FA116,BM,LOOKUPS!D$5,0)*$FG$6+VLOOKUP($FA116,DIV,LOOKUPS!D$7,0)*$FH$6++VLOOKUP($FA116,SIZE,LOOKUPS!D$11,0)*$FI$6)</f>
        <v/>
      </c>
      <c r="FD116" s="1" t="str">
        <f>IF(ISERROR(VLOOKUP($FA116,MOM,LOOKUPS!E$12,0)*$FB$6+VLOOKUP($FA116,STREV,LOOKUPS!E$10,0)*$FC$6+VLOOKUP($FA116,LTREV,LOOKUPS!E$9,0)*$FD$6+VLOOKUP($FA116,CFP,LOOKUPS!E$6,0)*$FE$6+VLOOKUP($FA116,EP,LOOKUPS!E$8,0)*$FF$6+VLOOKUP($FA116,BM,LOOKUPS!E$5,0)*$FG$6+VLOOKUP($FA116,DIV,LOOKUPS!E$7,0)*$FH$6++VLOOKUP($FA116,SIZE,LOOKUPS!E$11,0)*$FI$6),"",VLOOKUP($FA116,MOM,LOOKUPS!E$12,0)*$FB$6+VLOOKUP($FA116,STREV,LOOKUPS!E$10,0)*$FC$6+VLOOKUP($FA116,LTREV,LOOKUPS!E$9,0)*$FD$6+VLOOKUP($FA116,CFP,LOOKUPS!E$6,0)*$FE$6+VLOOKUP($FA116,EP,LOOKUPS!E$8,0)*$FF$6+VLOOKUP($FA116,BM,LOOKUPS!E$5,0)*$FG$6+VLOOKUP($FA116,DIV,LOOKUPS!E$7,0)*$FH$6++VLOOKUP($FA116,SIZE,LOOKUPS!E$11,0)*$FI$6)</f>
        <v/>
      </c>
      <c r="FE116" s="1" t="str">
        <f>IF(ISERROR(VLOOKUP($FA116,MOM,LOOKUPS!F$12,0)*$FB$6+VLOOKUP($FA116,STREV,LOOKUPS!F$10,0)*$FC$6+VLOOKUP($FA116,LTREV,LOOKUPS!F$9,0)*$FD$6+VLOOKUP($FA116,CFP,LOOKUPS!F$6,0)*$FE$6+VLOOKUP($FA116,EP,LOOKUPS!F$8,0)*$FF$6+VLOOKUP($FA116,BM,LOOKUPS!F$5,0)*$FG$6+VLOOKUP($FA116,DIV,LOOKUPS!F$7,0)*$FH$6++VLOOKUP($FA116,SIZE,LOOKUPS!F$11,0)*$FI$6),"",VLOOKUP($FA116,MOM,LOOKUPS!F$12,0)*$FB$6+VLOOKUP($FA116,STREV,LOOKUPS!F$10,0)*$FC$6+VLOOKUP($FA116,LTREV,LOOKUPS!F$9,0)*$FD$6+VLOOKUP($FA116,CFP,LOOKUPS!F$6,0)*$FE$6+VLOOKUP($FA116,EP,LOOKUPS!F$8,0)*$FF$6+VLOOKUP($FA116,BM,LOOKUPS!F$5,0)*$FG$6+VLOOKUP($FA116,DIV,LOOKUPS!F$7,0)*$FH$6++VLOOKUP($FA116,SIZE,LOOKUPS!F$11,0)*$FI$6)</f>
        <v/>
      </c>
      <c r="FF116" s="1" t="str">
        <f>IF(ISERROR(VLOOKUP($FA116,MOM,LOOKUPS!G$12,0)*$FB$6+VLOOKUP($FA116,STREV,LOOKUPS!G$10,0)*$FC$6+VLOOKUP($FA116,LTREV,LOOKUPS!G$9,0)*$FD$6+VLOOKUP($FA116,CFP,LOOKUPS!G$6,0)*$FE$6+VLOOKUP($FA116,EP,LOOKUPS!G$8,0)*$FF$6+VLOOKUP($FA116,BM,LOOKUPS!G$5,0)*$FG$6+VLOOKUP($FA116,DIV,LOOKUPS!G$7,0)*$FH$6++VLOOKUP($FA116,SIZE,LOOKUPS!G$11,0)*$FI$6),"",VLOOKUP($FA116,MOM,LOOKUPS!G$12,0)*$FB$6+VLOOKUP($FA116,STREV,LOOKUPS!G$10,0)*$FC$6+VLOOKUP($FA116,LTREV,LOOKUPS!G$9,0)*$FD$6+VLOOKUP($FA116,CFP,LOOKUPS!G$6,0)*$FE$6+VLOOKUP($FA116,EP,LOOKUPS!G$8,0)*$FF$6+VLOOKUP($FA116,BM,LOOKUPS!G$5,0)*$FG$6+VLOOKUP($FA116,DIV,LOOKUPS!G$7,0)*$FH$6++VLOOKUP($FA116,SIZE,LOOKUPS!G$11,0)*$FI$6)</f>
        <v/>
      </c>
      <c r="FG116" s="1" t="str">
        <f>IF(ISERROR(VLOOKUP($FA116,MOM,LOOKUPS!H$12,0)*$FB$6+VLOOKUP($FA116,STREV,LOOKUPS!H$10,0)*$FC$6+VLOOKUP($FA116,LTREV,LOOKUPS!H$9,0)*$FD$6+VLOOKUP($FA116,CFP,LOOKUPS!H$6,0)*$FE$6+VLOOKUP($FA116,EP,LOOKUPS!H$8,0)*$FF$6+VLOOKUP($FA116,BM,LOOKUPS!H$5,0)*$FG$6+VLOOKUP($FA116,DIV,LOOKUPS!H$7,0)*$FH$6++VLOOKUP($FA116,SIZE,LOOKUPS!H$11,0)*$FI$6),"",VLOOKUP($FA116,MOM,LOOKUPS!H$12,0)*$FB$6+VLOOKUP($FA116,STREV,LOOKUPS!H$10,0)*$FC$6+VLOOKUP($FA116,LTREV,LOOKUPS!H$9,0)*$FD$6+VLOOKUP($FA116,CFP,LOOKUPS!H$6,0)*$FE$6+VLOOKUP($FA116,EP,LOOKUPS!H$8,0)*$FF$6+VLOOKUP($FA116,BM,LOOKUPS!H$5,0)*$FG$6+VLOOKUP($FA116,DIV,LOOKUPS!H$7,0)*$FH$6++VLOOKUP($FA116,SIZE,LOOKUPS!H$11,0)*$FI$6)</f>
        <v/>
      </c>
      <c r="FH116" s="1" t="str">
        <f>IF(ISERROR(VLOOKUP($FA116,MOM,LOOKUPS!I$12,0)*$FB$6+VLOOKUP($FA116,STREV,LOOKUPS!I$10,0)*$FC$6+VLOOKUP($FA116,LTREV,LOOKUPS!I$9,0)*$FD$6+VLOOKUP($FA116,CFP,LOOKUPS!I$6,0)*$FE$6+VLOOKUP($FA116,EP,LOOKUPS!I$8,0)*$FF$6+VLOOKUP($FA116,BM,LOOKUPS!I$5,0)*$FG$6+VLOOKUP($FA116,DIV,LOOKUPS!I$7,0)*$FH$6++VLOOKUP($FA116,SIZE,LOOKUPS!I$11,0)*$FI$6),"",VLOOKUP($FA116,MOM,LOOKUPS!I$12,0)*$FB$6+VLOOKUP($FA116,STREV,LOOKUPS!I$10,0)*$FC$6+VLOOKUP($FA116,LTREV,LOOKUPS!I$9,0)*$FD$6+VLOOKUP($FA116,CFP,LOOKUPS!I$6,0)*$FE$6+VLOOKUP($FA116,EP,LOOKUPS!I$8,0)*$FF$6+VLOOKUP($FA116,BM,LOOKUPS!I$5,0)*$FG$6+VLOOKUP($FA116,DIV,LOOKUPS!I$7,0)*$FH$6++VLOOKUP($FA116,SIZE,LOOKUPS!I$11,0)*$FI$6)</f>
        <v/>
      </c>
      <c r="FI116" s="1" t="str">
        <f>IF(ISERROR(VLOOKUP($FA116,MOM,LOOKUPS!J$12,0)*$FB$6+VLOOKUP($FA116,STREV,LOOKUPS!J$10,0)*$FC$6+VLOOKUP($FA116,LTREV,LOOKUPS!J$9,0)*$FD$6+VLOOKUP($FA116,CFP,LOOKUPS!J$6,0)*$FE$6+VLOOKUP($FA116,EP,LOOKUPS!J$8,0)*$FF$6+VLOOKUP($FA116,BM,LOOKUPS!J$5,0)*$FG$6+VLOOKUP($FA116,DIV,LOOKUPS!J$7,0)*$FH$6++VLOOKUP($FA116,SIZE,LOOKUPS!J$11,0)*$FI$6),"",VLOOKUP($FA116,MOM,LOOKUPS!J$12,0)*$FB$6+VLOOKUP($FA116,STREV,LOOKUPS!J$10,0)*$FC$6+VLOOKUP($FA116,LTREV,LOOKUPS!J$9,0)*$FD$6+VLOOKUP($FA116,CFP,LOOKUPS!J$6,0)*$FE$6+VLOOKUP($FA116,EP,LOOKUPS!J$8,0)*$FF$6+VLOOKUP($FA116,BM,LOOKUPS!J$5,0)*$FG$6+VLOOKUP($FA116,DIV,LOOKUPS!J$7,0)*$FH$6++VLOOKUP($FA116,SIZE,LOOKUPS!J$11,0)*$FI$6)</f>
        <v/>
      </c>
      <c r="FJ116" s="1" t="str">
        <f>IF(ISERROR(VLOOKUP($FA116,MOM,LOOKUPS!K$12,0)*$FB$6+VLOOKUP($FA116,STREV,LOOKUPS!K$10,0)*$FC$6+VLOOKUP($FA116,LTREV,LOOKUPS!K$9,0)*$FD$6+VLOOKUP($FA116,CFP,LOOKUPS!K$6,0)*$FE$6+VLOOKUP($FA116,EP,LOOKUPS!K$8,0)*$FF$6+VLOOKUP($FA116,BM,LOOKUPS!K$5,0)*$FG$6+VLOOKUP($FA116,DIV,LOOKUPS!K$7,0)*$FH$6++VLOOKUP($FA116,SIZE,LOOKUPS!K$11,0)*$FI$6),"",VLOOKUP($FA116,MOM,LOOKUPS!K$12,0)*$FB$6+VLOOKUP($FA116,STREV,LOOKUPS!K$10,0)*$FC$6+VLOOKUP($FA116,LTREV,LOOKUPS!K$9,0)*$FD$6+VLOOKUP($FA116,CFP,LOOKUPS!K$6,0)*$FE$6+VLOOKUP($FA116,EP,LOOKUPS!K$8,0)*$FF$6+VLOOKUP($FA116,BM,LOOKUPS!K$5,0)*$FG$6+VLOOKUP($FA116,DIV,LOOKUPS!K$7,0)*$FH$6++VLOOKUP($FA116,SIZE,LOOKUPS!K$11,0)*$FI$6)</f>
        <v/>
      </c>
      <c r="FK116" s="1" t="str">
        <f>IF(ISERROR(VLOOKUP($FA116,MOM,LOOKUPS!L$12,0)*$FB$6+VLOOKUP($FA116,STREV,LOOKUPS!L$10,0)*$FC$6+VLOOKUP($FA116,LTREV,LOOKUPS!L$9,0)*$FD$6+VLOOKUP($FA116,CFP,LOOKUPS!L$6,0)*$FE$6+VLOOKUP($FA116,EP,LOOKUPS!L$8,0)*$FF$6+VLOOKUP($FA116,BM,LOOKUPS!L$5,0)*$FG$6+VLOOKUP($FA116,DIV,LOOKUPS!L$7,0)*$FH$6++VLOOKUP($FA116,SIZE,LOOKUPS!L$11,0)*$FI$6),"",VLOOKUP($FA116,MOM,LOOKUPS!L$12,0)*$FB$6+VLOOKUP($FA116,STREV,LOOKUPS!L$10,0)*$FC$6+VLOOKUP($FA116,LTREV,LOOKUPS!L$9,0)*$FD$6+VLOOKUP($FA116,CFP,LOOKUPS!L$6,0)*$FE$6+VLOOKUP($FA116,EP,LOOKUPS!L$8,0)*$FF$6+VLOOKUP($FA116,BM,LOOKUPS!L$5,0)*$FG$6+VLOOKUP($FA116,DIV,LOOKUPS!L$7,0)*$FH$6++VLOOKUP($FA116,SIZE,LOOKUPS!L$11,0)*$FI$6)</f>
        <v/>
      </c>
    </row>
    <row r="117" spans="1:167" x14ac:dyDescent="0.3">
      <c r="A117" s="1">
        <v>193512</v>
      </c>
      <c r="B117" s="1">
        <v>-1.23</v>
      </c>
      <c r="C117" s="1">
        <v>3.1</v>
      </c>
      <c r="D117" s="1">
        <v>7.4</v>
      </c>
      <c r="E117" s="1">
        <v>5.62</v>
      </c>
      <c r="F117" s="1">
        <v>4.7300000000000004</v>
      </c>
      <c r="G117" s="1">
        <v>4.12</v>
      </c>
      <c r="H117" s="1">
        <v>9.94</v>
      </c>
      <c r="I117" s="1">
        <v>6.72</v>
      </c>
      <c r="J117" s="1">
        <v>8.01</v>
      </c>
      <c r="K117" s="1">
        <v>10.48</v>
      </c>
      <c r="M117" s="1">
        <v>193501</v>
      </c>
      <c r="N117" s="1">
        <v>5.35</v>
      </c>
      <c r="O117" s="1">
        <v>-3.19</v>
      </c>
      <c r="P117" s="1">
        <v>-3.37</v>
      </c>
      <c r="Q117" s="1">
        <v>-5.5</v>
      </c>
      <c r="R117" s="1">
        <v>-1.1399999999999999</v>
      </c>
      <c r="S117" s="1">
        <v>-4.9000000000000004</v>
      </c>
      <c r="T117" s="1">
        <v>-0.85</v>
      </c>
      <c r="U117" s="1">
        <v>-5.54</v>
      </c>
      <c r="V117" s="1">
        <v>-4.22</v>
      </c>
      <c r="W117" s="1">
        <v>-8.1</v>
      </c>
      <c r="Y117" s="1">
        <v>193912</v>
      </c>
      <c r="Z117" s="1">
        <v>-6.7</v>
      </c>
      <c r="AA117" s="1">
        <v>-0.37</v>
      </c>
      <c r="AB117" s="1">
        <v>0.21</v>
      </c>
      <c r="AC117" s="1">
        <v>1.53</v>
      </c>
      <c r="AD117" s="1">
        <v>5.5</v>
      </c>
      <c r="AE117" s="1">
        <v>1.45</v>
      </c>
      <c r="AF117" s="1">
        <v>3.79</v>
      </c>
      <c r="AG117" s="1">
        <v>0.74</v>
      </c>
      <c r="AH117" s="1">
        <v>3.76</v>
      </c>
      <c r="AI117" s="1">
        <v>1.99</v>
      </c>
      <c r="AK117">
        <v>196006</v>
      </c>
      <c r="AL117">
        <v>-0.52</v>
      </c>
      <c r="AM117">
        <v>1.81</v>
      </c>
      <c r="AN117">
        <v>2.9</v>
      </c>
      <c r="AO117">
        <v>2.83</v>
      </c>
      <c r="AP117">
        <v>2</v>
      </c>
      <c r="AQ117">
        <v>2.15</v>
      </c>
      <c r="AR117">
        <v>1.97</v>
      </c>
      <c r="AS117">
        <v>4.1500000000000004</v>
      </c>
      <c r="AT117">
        <v>2.5099999999999998</v>
      </c>
      <c r="AU117">
        <v>0.53</v>
      </c>
      <c r="AV117">
        <v>3.47</v>
      </c>
      <c r="AW117">
        <v>1.43</v>
      </c>
      <c r="AX117">
        <v>2.86</v>
      </c>
      <c r="AY117">
        <v>2.5299999999999998</v>
      </c>
      <c r="AZ117">
        <v>1.39</v>
      </c>
      <c r="BA117">
        <v>4.83</v>
      </c>
      <c r="BB117">
        <v>3.47</v>
      </c>
      <c r="BC117">
        <v>1.84</v>
      </c>
      <c r="BD117">
        <v>3.17</v>
      </c>
      <c r="BF117" s="1">
        <v>196006</v>
      </c>
      <c r="BG117" s="1">
        <v>3.13</v>
      </c>
      <c r="BH117" s="1">
        <v>1.1599999999999999</v>
      </c>
      <c r="BI117" s="1">
        <v>3.01</v>
      </c>
      <c r="BJ117" s="1">
        <v>3.23</v>
      </c>
      <c r="BK117" s="1">
        <v>0.63</v>
      </c>
      <c r="BL117" s="1">
        <v>2.73</v>
      </c>
      <c r="BM117" s="1">
        <v>2.19</v>
      </c>
      <c r="BN117" s="1">
        <v>3.88</v>
      </c>
      <c r="BO117" s="1">
        <v>3.17</v>
      </c>
      <c r="BP117" s="1">
        <v>-0.15</v>
      </c>
      <c r="BQ117" s="1">
        <v>1.43</v>
      </c>
      <c r="BR117" s="1">
        <v>2.2000000000000002</v>
      </c>
      <c r="BS117" s="1">
        <v>3.27</v>
      </c>
      <c r="BT117" s="1">
        <v>1.96</v>
      </c>
      <c r="BU117" s="1">
        <v>2.41</v>
      </c>
      <c r="BV117" s="1">
        <v>4.43</v>
      </c>
      <c r="BW117" s="1">
        <v>3.34</v>
      </c>
      <c r="BX117" s="1">
        <v>4.49</v>
      </c>
      <c r="BY117" s="1">
        <v>1.88</v>
      </c>
      <c r="CA117" s="1">
        <v>193506</v>
      </c>
      <c r="CB117" s="1">
        <v>-1.75</v>
      </c>
      <c r="CC117" s="1">
        <v>6.01</v>
      </c>
      <c r="CD117" s="1">
        <v>5.14</v>
      </c>
      <c r="CE117" s="1">
        <v>1.59</v>
      </c>
      <c r="CF117" s="1">
        <v>5.62</v>
      </c>
      <c r="CG117" s="1">
        <v>8.26</v>
      </c>
      <c r="CH117" s="1">
        <v>4.6900000000000004</v>
      </c>
      <c r="CI117" s="1">
        <v>2.71</v>
      </c>
      <c r="CJ117" s="1">
        <v>0.28999999999999998</v>
      </c>
      <c r="CK117" s="1">
        <v>5.05</v>
      </c>
      <c r="CL117" s="1">
        <v>6.2</v>
      </c>
      <c r="CM117" s="1">
        <v>6.76</v>
      </c>
      <c r="CN117" s="1">
        <v>9.76</v>
      </c>
      <c r="CO117" s="1">
        <v>4.84</v>
      </c>
      <c r="CP117" s="1">
        <v>4.5199999999999996</v>
      </c>
      <c r="CQ117" s="1">
        <v>1.2</v>
      </c>
      <c r="CR117" s="1">
        <v>4.16</v>
      </c>
      <c r="CS117" s="1">
        <v>1.72</v>
      </c>
      <c r="CT117" s="1">
        <v>-1.1100000000000001</v>
      </c>
      <c r="CV117" s="1">
        <v>193606</v>
      </c>
      <c r="CW117" s="1">
        <v>-1.5</v>
      </c>
      <c r="CX117" s="1">
        <v>1.51</v>
      </c>
      <c r="CY117" s="1">
        <v>2.33</v>
      </c>
      <c r="CZ117" s="1">
        <v>1.56</v>
      </c>
      <c r="DA117" s="1">
        <v>1.1599999999999999</v>
      </c>
      <c r="DB117" s="1">
        <v>3.36</v>
      </c>
      <c r="DC117" s="1">
        <v>1.19</v>
      </c>
      <c r="DD117" s="1">
        <v>1.71</v>
      </c>
      <c r="DE117" s="1">
        <v>1.82</v>
      </c>
      <c r="DF117" s="1">
        <v>1.93</v>
      </c>
      <c r="DG117" s="1">
        <v>0.4</v>
      </c>
      <c r="DH117" s="1">
        <v>2.19</v>
      </c>
      <c r="DI117" s="1">
        <v>4.57</v>
      </c>
      <c r="DJ117" s="1">
        <v>0.51</v>
      </c>
      <c r="DK117" s="1">
        <v>1.92</v>
      </c>
      <c r="DL117" s="1">
        <v>2.39</v>
      </c>
      <c r="DM117" s="1">
        <v>1.06</v>
      </c>
      <c r="DN117" s="1">
        <v>2.06</v>
      </c>
      <c r="DO117" s="1">
        <v>1.57</v>
      </c>
      <c r="DQ117" s="1">
        <v>193506</v>
      </c>
      <c r="DR117" s="1">
        <v>-99.99</v>
      </c>
      <c r="DS117" s="1">
        <v>0.55000000000000004</v>
      </c>
      <c r="DT117" s="1">
        <v>5</v>
      </c>
      <c r="DU117" s="1">
        <v>6.54</v>
      </c>
      <c r="DV117" s="1">
        <v>-0.33</v>
      </c>
      <c r="DW117" s="1">
        <v>2.84</v>
      </c>
      <c r="DX117" s="1">
        <v>5.25</v>
      </c>
      <c r="DY117" s="1">
        <v>5.83</v>
      </c>
      <c r="DZ117" s="1">
        <v>7.02</v>
      </c>
      <c r="EA117" s="1">
        <v>-1.46</v>
      </c>
      <c r="EB117" s="1">
        <v>0.69</v>
      </c>
      <c r="EC117" s="1">
        <v>2.25</v>
      </c>
      <c r="ED117" s="1">
        <v>3.41</v>
      </c>
      <c r="EE117" s="1">
        <v>3.57</v>
      </c>
      <c r="EF117" s="1">
        <v>6.94</v>
      </c>
      <c r="EG117" s="1">
        <v>6.1</v>
      </c>
      <c r="EH117" s="1">
        <v>5.56</v>
      </c>
      <c r="EI117" s="1">
        <v>7.63</v>
      </c>
      <c r="EJ117" s="1">
        <v>6.4</v>
      </c>
      <c r="EL117">
        <v>193506</v>
      </c>
      <c r="EM117">
        <v>5.93</v>
      </c>
      <c r="EN117">
        <v>-2.5099999999999998</v>
      </c>
      <c r="EO117">
        <v>-1.65</v>
      </c>
      <c r="EP117">
        <v>0.01</v>
      </c>
      <c r="ER117" s="1">
        <v>193512</v>
      </c>
      <c r="ES117" s="1">
        <v>3.75</v>
      </c>
      <c r="EU117" s="1">
        <v>193501</v>
      </c>
      <c r="EV117" s="1">
        <v>2.77</v>
      </c>
      <c r="EX117" s="1">
        <v>193912</v>
      </c>
      <c r="EY117" s="1">
        <v>-1.6</v>
      </c>
      <c r="FA117" s="1">
        <v>193512</v>
      </c>
      <c r="FB117" s="1" t="str">
        <f>IF(ISERROR(VLOOKUP($FA117,MOM,LOOKUPS!C$12,0)*$FB$6+VLOOKUP($FA117,STREV,LOOKUPS!C$10,0)*$FC$6+VLOOKUP($FA117,LTREV,LOOKUPS!C$9,0)*$FD$6+VLOOKUP($FA117,CFP,LOOKUPS!C$6,0)*$FE$6+VLOOKUP($FA117,EP,LOOKUPS!C$8,0)*$FF$6+VLOOKUP($FA117,BM,LOOKUPS!C$5,0)*$FG$6+VLOOKUP($FA117,DIV,LOOKUPS!C$7,0)*$FH$6++VLOOKUP($FA117,SIZE,LOOKUPS!C$11,0)*$FI$6),"",VLOOKUP($FA117,MOM,LOOKUPS!C$12,0)*$FB$6+VLOOKUP($FA117,STREV,LOOKUPS!C$10,0)*$FC$6+VLOOKUP($FA117,LTREV,LOOKUPS!C$9,0)*$FD$6+VLOOKUP($FA117,CFP,LOOKUPS!C$6,0)*$FE$6+VLOOKUP($FA117,EP,LOOKUPS!C$8,0)*$FF$6+VLOOKUP($FA117,BM,LOOKUPS!C$5,0)*$FG$6+VLOOKUP($FA117,DIV,LOOKUPS!C$7,0)*$FH$6++VLOOKUP($FA117,SIZE,LOOKUPS!C$11,0)*$FI$6)</f>
        <v/>
      </c>
      <c r="FC117" s="1" t="str">
        <f>IF(ISERROR(VLOOKUP($FA117,MOM,LOOKUPS!D$12,0)*$FB$6+VLOOKUP($FA117,STREV,LOOKUPS!D$10,0)*$FC$6+VLOOKUP($FA117,LTREV,LOOKUPS!D$9,0)*$FD$6+VLOOKUP($FA117,CFP,LOOKUPS!D$6,0)*$FE$6+VLOOKUP($FA117,EP,LOOKUPS!D$8,0)*$FF$6+VLOOKUP($FA117,BM,LOOKUPS!D$5,0)*$FG$6+VLOOKUP($FA117,DIV,LOOKUPS!D$7,0)*$FH$6++VLOOKUP($FA117,SIZE,LOOKUPS!D$11,0)*$FI$6),"",VLOOKUP($FA117,MOM,LOOKUPS!D$12,0)*$FB$6+VLOOKUP($FA117,STREV,LOOKUPS!D$10,0)*$FC$6+VLOOKUP($FA117,LTREV,LOOKUPS!D$9,0)*$FD$6+VLOOKUP($FA117,CFP,LOOKUPS!D$6,0)*$FE$6+VLOOKUP($FA117,EP,LOOKUPS!D$8,0)*$FF$6+VLOOKUP($FA117,BM,LOOKUPS!D$5,0)*$FG$6+VLOOKUP($FA117,DIV,LOOKUPS!D$7,0)*$FH$6++VLOOKUP($FA117,SIZE,LOOKUPS!D$11,0)*$FI$6)</f>
        <v/>
      </c>
      <c r="FD117" s="1" t="str">
        <f>IF(ISERROR(VLOOKUP($FA117,MOM,LOOKUPS!E$12,0)*$FB$6+VLOOKUP($FA117,STREV,LOOKUPS!E$10,0)*$FC$6+VLOOKUP($FA117,LTREV,LOOKUPS!E$9,0)*$FD$6+VLOOKUP($FA117,CFP,LOOKUPS!E$6,0)*$FE$6+VLOOKUP($FA117,EP,LOOKUPS!E$8,0)*$FF$6+VLOOKUP($FA117,BM,LOOKUPS!E$5,0)*$FG$6+VLOOKUP($FA117,DIV,LOOKUPS!E$7,0)*$FH$6++VLOOKUP($FA117,SIZE,LOOKUPS!E$11,0)*$FI$6),"",VLOOKUP($FA117,MOM,LOOKUPS!E$12,0)*$FB$6+VLOOKUP($FA117,STREV,LOOKUPS!E$10,0)*$FC$6+VLOOKUP($FA117,LTREV,LOOKUPS!E$9,0)*$FD$6+VLOOKUP($FA117,CFP,LOOKUPS!E$6,0)*$FE$6+VLOOKUP($FA117,EP,LOOKUPS!E$8,0)*$FF$6+VLOOKUP($FA117,BM,LOOKUPS!E$5,0)*$FG$6+VLOOKUP($FA117,DIV,LOOKUPS!E$7,0)*$FH$6++VLOOKUP($FA117,SIZE,LOOKUPS!E$11,0)*$FI$6)</f>
        <v/>
      </c>
      <c r="FE117" s="1" t="str">
        <f>IF(ISERROR(VLOOKUP($FA117,MOM,LOOKUPS!F$12,0)*$FB$6+VLOOKUP($FA117,STREV,LOOKUPS!F$10,0)*$FC$6+VLOOKUP($FA117,LTREV,LOOKUPS!F$9,0)*$FD$6+VLOOKUP($FA117,CFP,LOOKUPS!F$6,0)*$FE$6+VLOOKUP($FA117,EP,LOOKUPS!F$8,0)*$FF$6+VLOOKUP($FA117,BM,LOOKUPS!F$5,0)*$FG$6+VLOOKUP($FA117,DIV,LOOKUPS!F$7,0)*$FH$6++VLOOKUP($FA117,SIZE,LOOKUPS!F$11,0)*$FI$6),"",VLOOKUP($FA117,MOM,LOOKUPS!F$12,0)*$FB$6+VLOOKUP($FA117,STREV,LOOKUPS!F$10,0)*$FC$6+VLOOKUP($FA117,LTREV,LOOKUPS!F$9,0)*$FD$6+VLOOKUP($FA117,CFP,LOOKUPS!F$6,0)*$FE$6+VLOOKUP($FA117,EP,LOOKUPS!F$8,0)*$FF$6+VLOOKUP($FA117,BM,LOOKUPS!F$5,0)*$FG$6+VLOOKUP($FA117,DIV,LOOKUPS!F$7,0)*$FH$6++VLOOKUP($FA117,SIZE,LOOKUPS!F$11,0)*$FI$6)</f>
        <v/>
      </c>
      <c r="FF117" s="1" t="str">
        <f>IF(ISERROR(VLOOKUP($FA117,MOM,LOOKUPS!G$12,0)*$FB$6+VLOOKUP($FA117,STREV,LOOKUPS!G$10,0)*$FC$6+VLOOKUP($FA117,LTREV,LOOKUPS!G$9,0)*$FD$6+VLOOKUP($FA117,CFP,LOOKUPS!G$6,0)*$FE$6+VLOOKUP($FA117,EP,LOOKUPS!G$8,0)*$FF$6+VLOOKUP($FA117,BM,LOOKUPS!G$5,0)*$FG$6+VLOOKUP($FA117,DIV,LOOKUPS!G$7,0)*$FH$6++VLOOKUP($FA117,SIZE,LOOKUPS!G$11,0)*$FI$6),"",VLOOKUP($FA117,MOM,LOOKUPS!G$12,0)*$FB$6+VLOOKUP($FA117,STREV,LOOKUPS!G$10,0)*$FC$6+VLOOKUP($FA117,LTREV,LOOKUPS!G$9,0)*$FD$6+VLOOKUP($FA117,CFP,LOOKUPS!G$6,0)*$FE$6+VLOOKUP($FA117,EP,LOOKUPS!G$8,0)*$FF$6+VLOOKUP($FA117,BM,LOOKUPS!G$5,0)*$FG$6+VLOOKUP($FA117,DIV,LOOKUPS!G$7,0)*$FH$6++VLOOKUP($FA117,SIZE,LOOKUPS!G$11,0)*$FI$6)</f>
        <v/>
      </c>
      <c r="FG117" s="1" t="str">
        <f>IF(ISERROR(VLOOKUP($FA117,MOM,LOOKUPS!H$12,0)*$FB$6+VLOOKUP($FA117,STREV,LOOKUPS!H$10,0)*$FC$6+VLOOKUP($FA117,LTREV,LOOKUPS!H$9,0)*$FD$6+VLOOKUP($FA117,CFP,LOOKUPS!H$6,0)*$FE$6+VLOOKUP($FA117,EP,LOOKUPS!H$8,0)*$FF$6+VLOOKUP($FA117,BM,LOOKUPS!H$5,0)*$FG$6+VLOOKUP($FA117,DIV,LOOKUPS!H$7,0)*$FH$6++VLOOKUP($FA117,SIZE,LOOKUPS!H$11,0)*$FI$6),"",VLOOKUP($FA117,MOM,LOOKUPS!H$12,0)*$FB$6+VLOOKUP($FA117,STREV,LOOKUPS!H$10,0)*$FC$6+VLOOKUP($FA117,LTREV,LOOKUPS!H$9,0)*$FD$6+VLOOKUP($FA117,CFP,LOOKUPS!H$6,0)*$FE$6+VLOOKUP($FA117,EP,LOOKUPS!H$8,0)*$FF$6+VLOOKUP($FA117,BM,LOOKUPS!H$5,0)*$FG$6+VLOOKUP($FA117,DIV,LOOKUPS!H$7,0)*$FH$6++VLOOKUP($FA117,SIZE,LOOKUPS!H$11,0)*$FI$6)</f>
        <v/>
      </c>
      <c r="FH117" s="1" t="str">
        <f>IF(ISERROR(VLOOKUP($FA117,MOM,LOOKUPS!I$12,0)*$FB$6+VLOOKUP($FA117,STREV,LOOKUPS!I$10,0)*$FC$6+VLOOKUP($FA117,LTREV,LOOKUPS!I$9,0)*$FD$6+VLOOKUP($FA117,CFP,LOOKUPS!I$6,0)*$FE$6+VLOOKUP($FA117,EP,LOOKUPS!I$8,0)*$FF$6+VLOOKUP($FA117,BM,LOOKUPS!I$5,0)*$FG$6+VLOOKUP($FA117,DIV,LOOKUPS!I$7,0)*$FH$6++VLOOKUP($FA117,SIZE,LOOKUPS!I$11,0)*$FI$6),"",VLOOKUP($FA117,MOM,LOOKUPS!I$12,0)*$FB$6+VLOOKUP($FA117,STREV,LOOKUPS!I$10,0)*$FC$6+VLOOKUP($FA117,LTREV,LOOKUPS!I$9,0)*$FD$6+VLOOKUP($FA117,CFP,LOOKUPS!I$6,0)*$FE$6+VLOOKUP($FA117,EP,LOOKUPS!I$8,0)*$FF$6+VLOOKUP($FA117,BM,LOOKUPS!I$5,0)*$FG$6+VLOOKUP($FA117,DIV,LOOKUPS!I$7,0)*$FH$6++VLOOKUP($FA117,SIZE,LOOKUPS!I$11,0)*$FI$6)</f>
        <v/>
      </c>
      <c r="FI117" s="1" t="str">
        <f>IF(ISERROR(VLOOKUP($FA117,MOM,LOOKUPS!J$12,0)*$FB$6+VLOOKUP($FA117,STREV,LOOKUPS!J$10,0)*$FC$6+VLOOKUP($FA117,LTREV,LOOKUPS!J$9,0)*$FD$6+VLOOKUP($FA117,CFP,LOOKUPS!J$6,0)*$FE$6+VLOOKUP($FA117,EP,LOOKUPS!J$8,0)*$FF$6+VLOOKUP($FA117,BM,LOOKUPS!J$5,0)*$FG$6+VLOOKUP($FA117,DIV,LOOKUPS!J$7,0)*$FH$6++VLOOKUP($FA117,SIZE,LOOKUPS!J$11,0)*$FI$6),"",VLOOKUP($FA117,MOM,LOOKUPS!J$12,0)*$FB$6+VLOOKUP($FA117,STREV,LOOKUPS!J$10,0)*$FC$6+VLOOKUP($FA117,LTREV,LOOKUPS!J$9,0)*$FD$6+VLOOKUP($FA117,CFP,LOOKUPS!J$6,0)*$FE$6+VLOOKUP($FA117,EP,LOOKUPS!J$8,0)*$FF$6+VLOOKUP($FA117,BM,LOOKUPS!J$5,0)*$FG$6+VLOOKUP($FA117,DIV,LOOKUPS!J$7,0)*$FH$6++VLOOKUP($FA117,SIZE,LOOKUPS!J$11,0)*$FI$6)</f>
        <v/>
      </c>
      <c r="FJ117" s="1" t="str">
        <f>IF(ISERROR(VLOOKUP($FA117,MOM,LOOKUPS!K$12,0)*$FB$6+VLOOKUP($FA117,STREV,LOOKUPS!K$10,0)*$FC$6+VLOOKUP($FA117,LTREV,LOOKUPS!K$9,0)*$FD$6+VLOOKUP($FA117,CFP,LOOKUPS!K$6,0)*$FE$6+VLOOKUP($FA117,EP,LOOKUPS!K$8,0)*$FF$6+VLOOKUP($FA117,BM,LOOKUPS!K$5,0)*$FG$6+VLOOKUP($FA117,DIV,LOOKUPS!K$7,0)*$FH$6++VLOOKUP($FA117,SIZE,LOOKUPS!K$11,0)*$FI$6),"",VLOOKUP($FA117,MOM,LOOKUPS!K$12,0)*$FB$6+VLOOKUP($FA117,STREV,LOOKUPS!K$10,0)*$FC$6+VLOOKUP($FA117,LTREV,LOOKUPS!K$9,0)*$FD$6+VLOOKUP($FA117,CFP,LOOKUPS!K$6,0)*$FE$6+VLOOKUP($FA117,EP,LOOKUPS!K$8,0)*$FF$6+VLOOKUP($FA117,BM,LOOKUPS!K$5,0)*$FG$6+VLOOKUP($FA117,DIV,LOOKUPS!K$7,0)*$FH$6++VLOOKUP($FA117,SIZE,LOOKUPS!K$11,0)*$FI$6)</f>
        <v/>
      </c>
      <c r="FK117" s="1" t="str">
        <f>IF(ISERROR(VLOOKUP($FA117,MOM,LOOKUPS!L$12,0)*$FB$6+VLOOKUP($FA117,STREV,LOOKUPS!L$10,0)*$FC$6+VLOOKUP($FA117,LTREV,LOOKUPS!L$9,0)*$FD$6+VLOOKUP($FA117,CFP,LOOKUPS!L$6,0)*$FE$6+VLOOKUP($FA117,EP,LOOKUPS!L$8,0)*$FF$6+VLOOKUP($FA117,BM,LOOKUPS!L$5,0)*$FG$6+VLOOKUP($FA117,DIV,LOOKUPS!L$7,0)*$FH$6++VLOOKUP($FA117,SIZE,LOOKUPS!L$11,0)*$FI$6),"",VLOOKUP($FA117,MOM,LOOKUPS!L$12,0)*$FB$6+VLOOKUP($FA117,STREV,LOOKUPS!L$10,0)*$FC$6+VLOOKUP($FA117,LTREV,LOOKUPS!L$9,0)*$FD$6+VLOOKUP($FA117,CFP,LOOKUPS!L$6,0)*$FE$6+VLOOKUP($FA117,EP,LOOKUPS!L$8,0)*$FF$6+VLOOKUP($FA117,BM,LOOKUPS!L$5,0)*$FG$6+VLOOKUP($FA117,DIV,LOOKUPS!L$7,0)*$FH$6++VLOOKUP($FA117,SIZE,LOOKUPS!L$11,0)*$FI$6)</f>
        <v/>
      </c>
    </row>
    <row r="118" spans="1:167" x14ac:dyDescent="0.3">
      <c r="A118" s="1">
        <v>193601</v>
      </c>
      <c r="B118" s="1">
        <v>25.02</v>
      </c>
      <c r="C118" s="1">
        <v>16.62</v>
      </c>
      <c r="D118" s="1">
        <v>16.64</v>
      </c>
      <c r="E118" s="1">
        <v>11.62</v>
      </c>
      <c r="F118" s="1">
        <v>12.88</v>
      </c>
      <c r="G118" s="1">
        <v>10.97</v>
      </c>
      <c r="H118" s="1">
        <v>14.35</v>
      </c>
      <c r="I118" s="1">
        <v>15.72</v>
      </c>
      <c r="J118" s="1">
        <v>17.239999999999998</v>
      </c>
      <c r="K118" s="1">
        <v>11.19</v>
      </c>
      <c r="M118" s="1">
        <v>193502</v>
      </c>
      <c r="N118" s="1">
        <v>-5.14</v>
      </c>
      <c r="O118" s="1">
        <v>-8.4</v>
      </c>
      <c r="P118" s="1">
        <v>-5.31</v>
      </c>
      <c r="Q118" s="1">
        <v>-3.81</v>
      </c>
      <c r="R118" s="1">
        <v>-7.16</v>
      </c>
      <c r="S118" s="1">
        <v>-4.07</v>
      </c>
      <c r="T118" s="1">
        <v>-2.34</v>
      </c>
      <c r="U118" s="1">
        <v>0.05</v>
      </c>
      <c r="V118" s="1">
        <v>-5.29</v>
      </c>
      <c r="W118" s="1">
        <v>-14.7</v>
      </c>
      <c r="Y118" s="1">
        <v>194001</v>
      </c>
      <c r="Z118" s="1">
        <v>1.03</v>
      </c>
      <c r="AA118" s="1">
        <v>-1.6</v>
      </c>
      <c r="AB118" s="1">
        <v>-1.53</v>
      </c>
      <c r="AC118" s="1">
        <v>-1.84</v>
      </c>
      <c r="AD118" s="1">
        <v>-1.28</v>
      </c>
      <c r="AE118" s="1">
        <v>-2.06</v>
      </c>
      <c r="AF118" s="1">
        <v>-3.75</v>
      </c>
      <c r="AG118" s="1">
        <v>-3.51</v>
      </c>
      <c r="AH118" s="1">
        <v>-4.5</v>
      </c>
      <c r="AI118" s="1">
        <v>-3.12</v>
      </c>
      <c r="AK118">
        <v>196007</v>
      </c>
      <c r="AL118">
        <v>-7.88</v>
      </c>
      <c r="AM118">
        <v>-4.2300000000000004</v>
      </c>
      <c r="AN118">
        <v>-1.48</v>
      </c>
      <c r="AO118">
        <v>-1.03</v>
      </c>
      <c r="AP118">
        <v>-4.57</v>
      </c>
      <c r="AQ118">
        <v>-2.98</v>
      </c>
      <c r="AR118">
        <v>-1.3</v>
      </c>
      <c r="AS118">
        <v>-0.73</v>
      </c>
      <c r="AT118">
        <v>-1.25</v>
      </c>
      <c r="AU118">
        <v>-5.19</v>
      </c>
      <c r="AV118">
        <v>-3.95</v>
      </c>
      <c r="AW118">
        <v>-3.56</v>
      </c>
      <c r="AX118">
        <v>-2.41</v>
      </c>
      <c r="AY118">
        <v>-0.85</v>
      </c>
      <c r="AZ118">
        <v>-1.76</v>
      </c>
      <c r="BA118">
        <v>-0.88</v>
      </c>
      <c r="BB118">
        <v>-0.59</v>
      </c>
      <c r="BC118">
        <v>-0.95</v>
      </c>
      <c r="BD118">
        <v>-1.55</v>
      </c>
      <c r="BF118" s="1">
        <v>196007</v>
      </c>
      <c r="BG118" s="1">
        <v>-4.82</v>
      </c>
      <c r="BH118" s="1">
        <v>-4.03</v>
      </c>
      <c r="BI118" s="1">
        <v>-1.49</v>
      </c>
      <c r="BJ118" s="1">
        <v>-1.02</v>
      </c>
      <c r="BK118" s="1">
        <v>-4.84</v>
      </c>
      <c r="BL118" s="1">
        <v>-2.68</v>
      </c>
      <c r="BM118" s="1">
        <v>-1.1200000000000001</v>
      </c>
      <c r="BN118" s="1">
        <v>-1.04</v>
      </c>
      <c r="BO118" s="1">
        <v>-0.89</v>
      </c>
      <c r="BP118" s="1">
        <v>-5.46</v>
      </c>
      <c r="BQ118" s="1">
        <v>-4.21</v>
      </c>
      <c r="BR118" s="1">
        <v>-2.44</v>
      </c>
      <c r="BS118" s="1">
        <v>-2.93</v>
      </c>
      <c r="BT118" s="1">
        <v>-1.1200000000000001</v>
      </c>
      <c r="BU118" s="1">
        <v>-1.1200000000000001</v>
      </c>
      <c r="BV118" s="1">
        <v>-0.79</v>
      </c>
      <c r="BW118" s="1">
        <v>-1.29</v>
      </c>
      <c r="BX118" s="1">
        <v>-1.36</v>
      </c>
      <c r="BY118" s="1">
        <v>-0.42</v>
      </c>
      <c r="CA118" s="1">
        <v>193507</v>
      </c>
      <c r="CB118" s="1">
        <v>14.47</v>
      </c>
      <c r="CC118" s="1">
        <v>7.35</v>
      </c>
      <c r="CD118" s="1">
        <v>10.87</v>
      </c>
      <c r="CE118" s="1">
        <v>13.32</v>
      </c>
      <c r="CF118" s="1">
        <v>6.92</v>
      </c>
      <c r="CG118" s="1">
        <v>9.31</v>
      </c>
      <c r="CH118" s="1">
        <v>11.44</v>
      </c>
      <c r="CI118" s="1">
        <v>12.08</v>
      </c>
      <c r="CJ118" s="1">
        <v>13.02</v>
      </c>
      <c r="CK118" s="1">
        <v>6.55</v>
      </c>
      <c r="CL118" s="1">
        <v>7.28</v>
      </c>
      <c r="CM118" s="1">
        <v>8.23</v>
      </c>
      <c r="CN118" s="1">
        <v>10.36</v>
      </c>
      <c r="CO118" s="1">
        <v>14.77</v>
      </c>
      <c r="CP118" s="1">
        <v>8.06</v>
      </c>
      <c r="CQ118" s="1">
        <v>10.25</v>
      </c>
      <c r="CR118" s="1">
        <v>13.92</v>
      </c>
      <c r="CS118" s="1">
        <v>13.75</v>
      </c>
      <c r="CT118" s="1">
        <v>12.28</v>
      </c>
      <c r="CV118" s="1">
        <v>193607</v>
      </c>
      <c r="CW118" s="1">
        <v>9.48</v>
      </c>
      <c r="CX118" s="1">
        <v>9.09</v>
      </c>
      <c r="CY118" s="1">
        <v>6.12</v>
      </c>
      <c r="CZ118" s="1">
        <v>4.18</v>
      </c>
      <c r="DA118" s="1">
        <v>9.59</v>
      </c>
      <c r="DB118" s="1">
        <v>7.7</v>
      </c>
      <c r="DC118" s="1">
        <v>4.87</v>
      </c>
      <c r="DD118" s="1">
        <v>6.03</v>
      </c>
      <c r="DE118" s="1">
        <v>3.96</v>
      </c>
      <c r="DF118" s="1">
        <v>10.41</v>
      </c>
      <c r="DG118" s="1">
        <v>8.8000000000000007</v>
      </c>
      <c r="DH118" s="1">
        <v>8.08</v>
      </c>
      <c r="DI118" s="1">
        <v>7.34</v>
      </c>
      <c r="DJ118" s="1">
        <v>7.18</v>
      </c>
      <c r="DK118" s="1">
        <v>2.5499999999999998</v>
      </c>
      <c r="DL118" s="1">
        <v>7.4</v>
      </c>
      <c r="DM118" s="1">
        <v>4.63</v>
      </c>
      <c r="DN118" s="1">
        <v>5.87</v>
      </c>
      <c r="DO118" s="1">
        <v>2</v>
      </c>
      <c r="DQ118" s="1">
        <v>193507</v>
      </c>
      <c r="DR118" s="1">
        <v>-99.99</v>
      </c>
      <c r="DS118" s="1">
        <v>14.19</v>
      </c>
      <c r="DT118" s="1">
        <v>11.69</v>
      </c>
      <c r="DU118" s="1">
        <v>7.1</v>
      </c>
      <c r="DV118" s="1">
        <v>14.68</v>
      </c>
      <c r="DW118" s="1">
        <v>14.27</v>
      </c>
      <c r="DX118" s="1">
        <v>11.49</v>
      </c>
      <c r="DY118" s="1">
        <v>7.85</v>
      </c>
      <c r="DZ118" s="1">
        <v>7.05</v>
      </c>
      <c r="EA118" s="1">
        <v>15.08</v>
      </c>
      <c r="EB118" s="1">
        <v>14.3</v>
      </c>
      <c r="EC118" s="1">
        <v>13.22</v>
      </c>
      <c r="ED118" s="1">
        <v>15.3</v>
      </c>
      <c r="EE118" s="1">
        <v>11.62</v>
      </c>
      <c r="EF118" s="1">
        <v>11.36</v>
      </c>
      <c r="EG118" s="1">
        <v>8.49</v>
      </c>
      <c r="EH118" s="1">
        <v>7.21</v>
      </c>
      <c r="EI118" s="1">
        <v>6.89</v>
      </c>
      <c r="EJ118" s="1">
        <v>7.2</v>
      </c>
      <c r="EL118">
        <v>193507</v>
      </c>
      <c r="EM118">
        <v>7.51</v>
      </c>
      <c r="EN118">
        <v>1.47</v>
      </c>
      <c r="EO118">
        <v>6.86</v>
      </c>
      <c r="EP118">
        <v>0.01</v>
      </c>
      <c r="ER118" s="1">
        <v>193601</v>
      </c>
      <c r="ES118" s="1">
        <v>-3.36</v>
      </c>
      <c r="EU118" s="1">
        <v>193502</v>
      </c>
      <c r="EV118" s="1">
        <v>-2.95</v>
      </c>
      <c r="EX118" s="1">
        <v>194001</v>
      </c>
      <c r="EY118" s="1">
        <v>3.69</v>
      </c>
      <c r="FA118" s="1">
        <v>193601</v>
      </c>
      <c r="FB118" s="1" t="str">
        <f>IF(ISERROR(VLOOKUP($FA118,MOM,LOOKUPS!C$12,0)*$FB$6+VLOOKUP($FA118,STREV,LOOKUPS!C$10,0)*$FC$6+VLOOKUP($FA118,LTREV,LOOKUPS!C$9,0)*$FD$6+VLOOKUP($FA118,CFP,LOOKUPS!C$6,0)*$FE$6+VLOOKUP($FA118,EP,LOOKUPS!C$8,0)*$FF$6+VLOOKUP($FA118,BM,LOOKUPS!C$5,0)*$FG$6+VLOOKUP($FA118,DIV,LOOKUPS!C$7,0)*$FH$6++VLOOKUP($FA118,SIZE,LOOKUPS!C$11,0)*$FI$6),"",VLOOKUP($FA118,MOM,LOOKUPS!C$12,0)*$FB$6+VLOOKUP($FA118,STREV,LOOKUPS!C$10,0)*$FC$6+VLOOKUP($FA118,LTREV,LOOKUPS!C$9,0)*$FD$6+VLOOKUP($FA118,CFP,LOOKUPS!C$6,0)*$FE$6+VLOOKUP($FA118,EP,LOOKUPS!C$8,0)*$FF$6+VLOOKUP($FA118,BM,LOOKUPS!C$5,0)*$FG$6+VLOOKUP($FA118,DIV,LOOKUPS!C$7,0)*$FH$6++VLOOKUP($FA118,SIZE,LOOKUPS!C$11,0)*$FI$6)</f>
        <v/>
      </c>
      <c r="FC118" s="1" t="str">
        <f>IF(ISERROR(VLOOKUP($FA118,MOM,LOOKUPS!D$12,0)*$FB$6+VLOOKUP($FA118,STREV,LOOKUPS!D$10,0)*$FC$6+VLOOKUP($FA118,LTREV,LOOKUPS!D$9,0)*$FD$6+VLOOKUP($FA118,CFP,LOOKUPS!D$6,0)*$FE$6+VLOOKUP($FA118,EP,LOOKUPS!D$8,0)*$FF$6+VLOOKUP($FA118,BM,LOOKUPS!D$5,0)*$FG$6+VLOOKUP($FA118,DIV,LOOKUPS!D$7,0)*$FH$6++VLOOKUP($FA118,SIZE,LOOKUPS!D$11,0)*$FI$6),"",VLOOKUP($FA118,MOM,LOOKUPS!D$12,0)*$FB$6+VLOOKUP($FA118,STREV,LOOKUPS!D$10,0)*$FC$6+VLOOKUP($FA118,LTREV,LOOKUPS!D$9,0)*$FD$6+VLOOKUP($FA118,CFP,LOOKUPS!D$6,0)*$FE$6+VLOOKUP($FA118,EP,LOOKUPS!D$8,0)*$FF$6+VLOOKUP($FA118,BM,LOOKUPS!D$5,0)*$FG$6+VLOOKUP($FA118,DIV,LOOKUPS!D$7,0)*$FH$6++VLOOKUP($FA118,SIZE,LOOKUPS!D$11,0)*$FI$6)</f>
        <v/>
      </c>
      <c r="FD118" s="1" t="str">
        <f>IF(ISERROR(VLOOKUP($FA118,MOM,LOOKUPS!E$12,0)*$FB$6+VLOOKUP($FA118,STREV,LOOKUPS!E$10,0)*$FC$6+VLOOKUP($FA118,LTREV,LOOKUPS!E$9,0)*$FD$6+VLOOKUP($FA118,CFP,LOOKUPS!E$6,0)*$FE$6+VLOOKUP($FA118,EP,LOOKUPS!E$8,0)*$FF$6+VLOOKUP($FA118,BM,LOOKUPS!E$5,0)*$FG$6+VLOOKUP($FA118,DIV,LOOKUPS!E$7,0)*$FH$6++VLOOKUP($FA118,SIZE,LOOKUPS!E$11,0)*$FI$6),"",VLOOKUP($FA118,MOM,LOOKUPS!E$12,0)*$FB$6+VLOOKUP($FA118,STREV,LOOKUPS!E$10,0)*$FC$6+VLOOKUP($FA118,LTREV,LOOKUPS!E$9,0)*$FD$6+VLOOKUP($FA118,CFP,LOOKUPS!E$6,0)*$FE$6+VLOOKUP($FA118,EP,LOOKUPS!E$8,0)*$FF$6+VLOOKUP($FA118,BM,LOOKUPS!E$5,0)*$FG$6+VLOOKUP($FA118,DIV,LOOKUPS!E$7,0)*$FH$6++VLOOKUP($FA118,SIZE,LOOKUPS!E$11,0)*$FI$6)</f>
        <v/>
      </c>
      <c r="FE118" s="1" t="str">
        <f>IF(ISERROR(VLOOKUP($FA118,MOM,LOOKUPS!F$12,0)*$FB$6+VLOOKUP($FA118,STREV,LOOKUPS!F$10,0)*$FC$6+VLOOKUP($FA118,LTREV,LOOKUPS!F$9,0)*$FD$6+VLOOKUP($FA118,CFP,LOOKUPS!F$6,0)*$FE$6+VLOOKUP($FA118,EP,LOOKUPS!F$8,0)*$FF$6+VLOOKUP($FA118,BM,LOOKUPS!F$5,0)*$FG$6+VLOOKUP($FA118,DIV,LOOKUPS!F$7,0)*$FH$6++VLOOKUP($FA118,SIZE,LOOKUPS!F$11,0)*$FI$6),"",VLOOKUP($FA118,MOM,LOOKUPS!F$12,0)*$FB$6+VLOOKUP($FA118,STREV,LOOKUPS!F$10,0)*$FC$6+VLOOKUP($FA118,LTREV,LOOKUPS!F$9,0)*$FD$6+VLOOKUP($FA118,CFP,LOOKUPS!F$6,0)*$FE$6+VLOOKUP($FA118,EP,LOOKUPS!F$8,0)*$FF$6+VLOOKUP($FA118,BM,LOOKUPS!F$5,0)*$FG$6+VLOOKUP($FA118,DIV,LOOKUPS!F$7,0)*$FH$6++VLOOKUP($FA118,SIZE,LOOKUPS!F$11,0)*$FI$6)</f>
        <v/>
      </c>
      <c r="FF118" s="1" t="str">
        <f>IF(ISERROR(VLOOKUP($FA118,MOM,LOOKUPS!G$12,0)*$FB$6+VLOOKUP($FA118,STREV,LOOKUPS!G$10,0)*$FC$6+VLOOKUP($FA118,LTREV,LOOKUPS!G$9,0)*$FD$6+VLOOKUP($FA118,CFP,LOOKUPS!G$6,0)*$FE$6+VLOOKUP($FA118,EP,LOOKUPS!G$8,0)*$FF$6+VLOOKUP($FA118,BM,LOOKUPS!G$5,0)*$FG$6+VLOOKUP($FA118,DIV,LOOKUPS!G$7,0)*$FH$6++VLOOKUP($FA118,SIZE,LOOKUPS!G$11,0)*$FI$6),"",VLOOKUP($FA118,MOM,LOOKUPS!G$12,0)*$FB$6+VLOOKUP($FA118,STREV,LOOKUPS!G$10,0)*$FC$6+VLOOKUP($FA118,LTREV,LOOKUPS!G$9,0)*$FD$6+VLOOKUP($FA118,CFP,LOOKUPS!G$6,0)*$FE$6+VLOOKUP($FA118,EP,LOOKUPS!G$8,0)*$FF$6+VLOOKUP($FA118,BM,LOOKUPS!G$5,0)*$FG$6+VLOOKUP($FA118,DIV,LOOKUPS!G$7,0)*$FH$6++VLOOKUP($FA118,SIZE,LOOKUPS!G$11,0)*$FI$6)</f>
        <v/>
      </c>
      <c r="FG118" s="1" t="str">
        <f>IF(ISERROR(VLOOKUP($FA118,MOM,LOOKUPS!H$12,0)*$FB$6+VLOOKUP($FA118,STREV,LOOKUPS!H$10,0)*$FC$6+VLOOKUP($FA118,LTREV,LOOKUPS!H$9,0)*$FD$6+VLOOKUP($FA118,CFP,LOOKUPS!H$6,0)*$FE$6+VLOOKUP($FA118,EP,LOOKUPS!H$8,0)*$FF$6+VLOOKUP($FA118,BM,LOOKUPS!H$5,0)*$FG$6+VLOOKUP($FA118,DIV,LOOKUPS!H$7,0)*$FH$6++VLOOKUP($FA118,SIZE,LOOKUPS!H$11,0)*$FI$6),"",VLOOKUP($FA118,MOM,LOOKUPS!H$12,0)*$FB$6+VLOOKUP($FA118,STREV,LOOKUPS!H$10,0)*$FC$6+VLOOKUP($FA118,LTREV,LOOKUPS!H$9,0)*$FD$6+VLOOKUP($FA118,CFP,LOOKUPS!H$6,0)*$FE$6+VLOOKUP($FA118,EP,LOOKUPS!H$8,0)*$FF$6+VLOOKUP($FA118,BM,LOOKUPS!H$5,0)*$FG$6+VLOOKUP($FA118,DIV,LOOKUPS!H$7,0)*$FH$6++VLOOKUP($FA118,SIZE,LOOKUPS!H$11,0)*$FI$6)</f>
        <v/>
      </c>
      <c r="FH118" s="1" t="str">
        <f>IF(ISERROR(VLOOKUP($FA118,MOM,LOOKUPS!I$12,0)*$FB$6+VLOOKUP($FA118,STREV,LOOKUPS!I$10,0)*$FC$6+VLOOKUP($FA118,LTREV,LOOKUPS!I$9,0)*$FD$6+VLOOKUP($FA118,CFP,LOOKUPS!I$6,0)*$FE$6+VLOOKUP($FA118,EP,LOOKUPS!I$8,0)*$FF$6+VLOOKUP($FA118,BM,LOOKUPS!I$5,0)*$FG$6+VLOOKUP($FA118,DIV,LOOKUPS!I$7,0)*$FH$6++VLOOKUP($FA118,SIZE,LOOKUPS!I$11,0)*$FI$6),"",VLOOKUP($FA118,MOM,LOOKUPS!I$12,0)*$FB$6+VLOOKUP($FA118,STREV,LOOKUPS!I$10,0)*$FC$6+VLOOKUP($FA118,LTREV,LOOKUPS!I$9,0)*$FD$6+VLOOKUP($FA118,CFP,LOOKUPS!I$6,0)*$FE$6+VLOOKUP($FA118,EP,LOOKUPS!I$8,0)*$FF$6+VLOOKUP($FA118,BM,LOOKUPS!I$5,0)*$FG$6+VLOOKUP($FA118,DIV,LOOKUPS!I$7,0)*$FH$6++VLOOKUP($FA118,SIZE,LOOKUPS!I$11,0)*$FI$6)</f>
        <v/>
      </c>
      <c r="FI118" s="1" t="str">
        <f>IF(ISERROR(VLOOKUP($FA118,MOM,LOOKUPS!J$12,0)*$FB$6+VLOOKUP($FA118,STREV,LOOKUPS!J$10,0)*$FC$6+VLOOKUP($FA118,LTREV,LOOKUPS!J$9,0)*$FD$6+VLOOKUP($FA118,CFP,LOOKUPS!J$6,0)*$FE$6+VLOOKUP($FA118,EP,LOOKUPS!J$8,0)*$FF$6+VLOOKUP($FA118,BM,LOOKUPS!J$5,0)*$FG$6+VLOOKUP($FA118,DIV,LOOKUPS!J$7,0)*$FH$6++VLOOKUP($FA118,SIZE,LOOKUPS!J$11,0)*$FI$6),"",VLOOKUP($FA118,MOM,LOOKUPS!J$12,0)*$FB$6+VLOOKUP($FA118,STREV,LOOKUPS!J$10,0)*$FC$6+VLOOKUP($FA118,LTREV,LOOKUPS!J$9,0)*$FD$6+VLOOKUP($FA118,CFP,LOOKUPS!J$6,0)*$FE$6+VLOOKUP($FA118,EP,LOOKUPS!J$8,0)*$FF$6+VLOOKUP($FA118,BM,LOOKUPS!J$5,0)*$FG$6+VLOOKUP($FA118,DIV,LOOKUPS!J$7,0)*$FH$6++VLOOKUP($FA118,SIZE,LOOKUPS!J$11,0)*$FI$6)</f>
        <v/>
      </c>
      <c r="FJ118" s="1" t="str">
        <f>IF(ISERROR(VLOOKUP($FA118,MOM,LOOKUPS!K$12,0)*$FB$6+VLOOKUP($FA118,STREV,LOOKUPS!K$10,0)*$FC$6+VLOOKUP($FA118,LTREV,LOOKUPS!K$9,0)*$FD$6+VLOOKUP($FA118,CFP,LOOKUPS!K$6,0)*$FE$6+VLOOKUP($FA118,EP,LOOKUPS!K$8,0)*$FF$6+VLOOKUP($FA118,BM,LOOKUPS!K$5,0)*$FG$6+VLOOKUP($FA118,DIV,LOOKUPS!K$7,0)*$FH$6++VLOOKUP($FA118,SIZE,LOOKUPS!K$11,0)*$FI$6),"",VLOOKUP($FA118,MOM,LOOKUPS!K$12,0)*$FB$6+VLOOKUP($FA118,STREV,LOOKUPS!K$10,0)*$FC$6+VLOOKUP($FA118,LTREV,LOOKUPS!K$9,0)*$FD$6+VLOOKUP($FA118,CFP,LOOKUPS!K$6,0)*$FE$6+VLOOKUP($FA118,EP,LOOKUPS!K$8,0)*$FF$6+VLOOKUP($FA118,BM,LOOKUPS!K$5,0)*$FG$6+VLOOKUP($FA118,DIV,LOOKUPS!K$7,0)*$FH$6++VLOOKUP($FA118,SIZE,LOOKUPS!K$11,0)*$FI$6)</f>
        <v/>
      </c>
      <c r="FK118" s="1" t="str">
        <f>IF(ISERROR(VLOOKUP($FA118,MOM,LOOKUPS!L$12,0)*$FB$6+VLOOKUP($FA118,STREV,LOOKUPS!L$10,0)*$FC$6+VLOOKUP($FA118,LTREV,LOOKUPS!L$9,0)*$FD$6+VLOOKUP($FA118,CFP,LOOKUPS!L$6,0)*$FE$6+VLOOKUP($FA118,EP,LOOKUPS!L$8,0)*$FF$6+VLOOKUP($FA118,BM,LOOKUPS!L$5,0)*$FG$6+VLOOKUP($FA118,DIV,LOOKUPS!L$7,0)*$FH$6++VLOOKUP($FA118,SIZE,LOOKUPS!L$11,0)*$FI$6),"",VLOOKUP($FA118,MOM,LOOKUPS!L$12,0)*$FB$6+VLOOKUP($FA118,STREV,LOOKUPS!L$10,0)*$FC$6+VLOOKUP($FA118,LTREV,LOOKUPS!L$9,0)*$FD$6+VLOOKUP($FA118,CFP,LOOKUPS!L$6,0)*$FE$6+VLOOKUP($FA118,EP,LOOKUPS!L$8,0)*$FF$6+VLOOKUP($FA118,BM,LOOKUPS!L$5,0)*$FG$6+VLOOKUP($FA118,DIV,LOOKUPS!L$7,0)*$FH$6++VLOOKUP($FA118,SIZE,LOOKUPS!L$11,0)*$FI$6)</f>
        <v/>
      </c>
    </row>
    <row r="119" spans="1:167" x14ac:dyDescent="0.3">
      <c r="A119" s="1">
        <v>193602</v>
      </c>
      <c r="B119" s="1">
        <v>1.48</v>
      </c>
      <c r="C119" s="1">
        <v>2.35</v>
      </c>
      <c r="D119" s="1">
        <v>1.81</v>
      </c>
      <c r="E119" s="1">
        <v>2.93</v>
      </c>
      <c r="F119" s="1">
        <v>6.08</v>
      </c>
      <c r="G119" s="1">
        <v>7.16</v>
      </c>
      <c r="H119" s="1">
        <v>5.62</v>
      </c>
      <c r="I119" s="1">
        <v>7.87</v>
      </c>
      <c r="J119" s="1">
        <v>5.3</v>
      </c>
      <c r="K119" s="1">
        <v>2.75</v>
      </c>
      <c r="M119" s="1">
        <v>193503</v>
      </c>
      <c r="N119" s="1">
        <v>-6.68</v>
      </c>
      <c r="O119" s="1">
        <v>-13.2</v>
      </c>
      <c r="P119" s="1">
        <v>-10.050000000000001</v>
      </c>
      <c r="Q119" s="1">
        <v>-9.86</v>
      </c>
      <c r="R119" s="1">
        <v>-8.82</v>
      </c>
      <c r="S119" s="1">
        <v>-5.0999999999999996</v>
      </c>
      <c r="T119" s="1">
        <v>-5.71</v>
      </c>
      <c r="U119" s="1">
        <v>-3.73</v>
      </c>
      <c r="V119" s="1">
        <v>-5.3</v>
      </c>
      <c r="W119" s="1">
        <v>-5.62</v>
      </c>
      <c r="Y119" s="1">
        <v>194002</v>
      </c>
      <c r="Z119" s="1">
        <v>4.41</v>
      </c>
      <c r="AA119" s="1">
        <v>3.62</v>
      </c>
      <c r="AB119" s="1">
        <v>0.66</v>
      </c>
      <c r="AC119" s="1">
        <v>5.1100000000000003</v>
      </c>
      <c r="AD119" s="1">
        <v>1.61</v>
      </c>
      <c r="AE119" s="1">
        <v>2.85</v>
      </c>
      <c r="AF119" s="1">
        <v>2.52</v>
      </c>
      <c r="AG119" s="1">
        <v>3.02</v>
      </c>
      <c r="AH119" s="1">
        <v>3.97</v>
      </c>
      <c r="AI119" s="1">
        <v>3.02</v>
      </c>
      <c r="AK119">
        <v>196008</v>
      </c>
      <c r="AL119">
        <v>12.43</v>
      </c>
      <c r="AM119">
        <v>2.4700000000000002</v>
      </c>
      <c r="AN119">
        <v>3.14</v>
      </c>
      <c r="AO119">
        <v>4.45</v>
      </c>
      <c r="AP119">
        <v>2.2200000000000002</v>
      </c>
      <c r="AQ119">
        <v>2.95</v>
      </c>
      <c r="AR119">
        <v>3.1</v>
      </c>
      <c r="AS119">
        <v>3.01</v>
      </c>
      <c r="AT119">
        <v>5.39</v>
      </c>
      <c r="AU119">
        <v>2.25</v>
      </c>
      <c r="AV119">
        <v>2.19</v>
      </c>
      <c r="AW119">
        <v>2.99</v>
      </c>
      <c r="AX119">
        <v>2.92</v>
      </c>
      <c r="AY119">
        <v>2.75</v>
      </c>
      <c r="AZ119">
        <v>3.45</v>
      </c>
      <c r="BA119">
        <v>3.45</v>
      </c>
      <c r="BB119">
        <v>2.57</v>
      </c>
      <c r="BC119">
        <v>5.41</v>
      </c>
      <c r="BD119">
        <v>5.36</v>
      </c>
      <c r="BF119" s="1">
        <v>196008</v>
      </c>
      <c r="BG119" s="1">
        <v>8.01</v>
      </c>
      <c r="BH119" s="1">
        <v>2.5</v>
      </c>
      <c r="BI119" s="1">
        <v>3.22</v>
      </c>
      <c r="BJ119" s="1">
        <v>4.5999999999999996</v>
      </c>
      <c r="BK119" s="1">
        <v>2.54</v>
      </c>
      <c r="BL119" s="1">
        <v>2.65</v>
      </c>
      <c r="BM119" s="1">
        <v>3.41</v>
      </c>
      <c r="BN119" s="1">
        <v>3.68</v>
      </c>
      <c r="BO119" s="1">
        <v>4.82</v>
      </c>
      <c r="BP119" s="1">
        <v>1.88</v>
      </c>
      <c r="BQ119" s="1">
        <v>3.21</v>
      </c>
      <c r="BR119" s="1">
        <v>2.41</v>
      </c>
      <c r="BS119" s="1">
        <v>2.9</v>
      </c>
      <c r="BT119" s="1">
        <v>2.62</v>
      </c>
      <c r="BU119" s="1">
        <v>4.2</v>
      </c>
      <c r="BV119" s="1">
        <v>3.17</v>
      </c>
      <c r="BW119" s="1">
        <v>4.17</v>
      </c>
      <c r="BX119" s="1">
        <v>2.79</v>
      </c>
      <c r="BY119" s="1">
        <v>6.8</v>
      </c>
      <c r="CA119" s="1">
        <v>193508</v>
      </c>
      <c r="CB119" s="1">
        <v>9.4600000000000009</v>
      </c>
      <c r="CC119" s="1">
        <v>1.92</v>
      </c>
      <c r="CD119" s="1">
        <v>5.9</v>
      </c>
      <c r="CE119" s="1">
        <v>14.99</v>
      </c>
      <c r="CF119" s="1">
        <v>0.8</v>
      </c>
      <c r="CG119" s="1">
        <v>3.4</v>
      </c>
      <c r="CH119" s="1">
        <v>5.85</v>
      </c>
      <c r="CI119" s="1">
        <v>10.69</v>
      </c>
      <c r="CJ119" s="1">
        <v>16.41</v>
      </c>
      <c r="CK119" s="1">
        <v>0.95</v>
      </c>
      <c r="CL119" s="1">
        <v>0.65</v>
      </c>
      <c r="CM119" s="1">
        <v>4.18</v>
      </c>
      <c r="CN119" s="1">
        <v>2.66</v>
      </c>
      <c r="CO119" s="1">
        <v>7.7</v>
      </c>
      <c r="CP119" s="1">
        <v>3.96</v>
      </c>
      <c r="CQ119" s="1">
        <v>9.2799999999999994</v>
      </c>
      <c r="CR119" s="1">
        <v>12.12</v>
      </c>
      <c r="CS119" s="1">
        <v>10.62</v>
      </c>
      <c r="CT119" s="1">
        <v>22.3</v>
      </c>
      <c r="CV119" s="1">
        <v>193608</v>
      </c>
      <c r="CW119" s="1">
        <v>2.86</v>
      </c>
      <c r="CX119" s="1">
        <v>1.7</v>
      </c>
      <c r="CY119" s="1">
        <v>1.7</v>
      </c>
      <c r="CZ119" s="1">
        <v>1.03</v>
      </c>
      <c r="DA119" s="1">
        <v>1.57</v>
      </c>
      <c r="DB119" s="1">
        <v>1.8</v>
      </c>
      <c r="DC119" s="1">
        <v>1.24</v>
      </c>
      <c r="DD119" s="1">
        <v>1.65</v>
      </c>
      <c r="DE119" s="1">
        <v>1.26</v>
      </c>
      <c r="DF119" s="1">
        <v>1.56</v>
      </c>
      <c r="DG119" s="1">
        <v>1.57</v>
      </c>
      <c r="DH119" s="1">
        <v>1.98</v>
      </c>
      <c r="DI119" s="1">
        <v>1.63</v>
      </c>
      <c r="DJ119" s="1">
        <v>0.49</v>
      </c>
      <c r="DK119" s="1">
        <v>1.98</v>
      </c>
      <c r="DL119" s="1">
        <v>2.72</v>
      </c>
      <c r="DM119" s="1">
        <v>0.55000000000000004</v>
      </c>
      <c r="DN119" s="1">
        <v>0.39</v>
      </c>
      <c r="DO119" s="1">
        <v>2.19</v>
      </c>
      <c r="DQ119" s="1">
        <v>193508</v>
      </c>
      <c r="DR119" s="1">
        <v>-99.99</v>
      </c>
      <c r="DS119" s="1">
        <v>17.84</v>
      </c>
      <c r="DT119" s="1">
        <v>6.37</v>
      </c>
      <c r="DU119" s="1">
        <v>1.89</v>
      </c>
      <c r="DV119" s="1">
        <v>20.18</v>
      </c>
      <c r="DW119" s="1">
        <v>10.49</v>
      </c>
      <c r="DX119" s="1">
        <v>7.02</v>
      </c>
      <c r="DY119" s="1">
        <v>2.99</v>
      </c>
      <c r="DZ119" s="1">
        <v>1.66</v>
      </c>
      <c r="EA119" s="1">
        <v>23.67</v>
      </c>
      <c r="EB119" s="1">
        <v>16.79</v>
      </c>
      <c r="EC119" s="1">
        <v>13.23</v>
      </c>
      <c r="ED119" s="1">
        <v>7.8</v>
      </c>
      <c r="EE119" s="1">
        <v>8.17</v>
      </c>
      <c r="EF119" s="1">
        <v>5.86</v>
      </c>
      <c r="EG119" s="1">
        <v>3.61</v>
      </c>
      <c r="EH119" s="1">
        <v>2.36</v>
      </c>
      <c r="EI119" s="1">
        <v>2.76</v>
      </c>
      <c r="EJ119" s="1">
        <v>0.56999999999999995</v>
      </c>
      <c r="EL119">
        <v>193508</v>
      </c>
      <c r="EM119">
        <v>2.65</v>
      </c>
      <c r="EN119">
        <v>6.28</v>
      </c>
      <c r="EO119">
        <v>5.7</v>
      </c>
      <c r="EP119">
        <v>0.01</v>
      </c>
      <c r="ER119" s="1">
        <v>193602</v>
      </c>
      <c r="ES119" s="1">
        <v>2.5099999999999998</v>
      </c>
      <c r="EU119" s="1">
        <v>193503</v>
      </c>
      <c r="EV119" s="1">
        <v>-2.04</v>
      </c>
      <c r="EX119" s="1">
        <v>194002</v>
      </c>
      <c r="EY119" s="1">
        <v>-1.2</v>
      </c>
      <c r="FA119" s="1">
        <v>193602</v>
      </c>
      <c r="FB119" s="1" t="str">
        <f>IF(ISERROR(VLOOKUP($FA119,MOM,LOOKUPS!C$12,0)*$FB$6+VLOOKUP($FA119,STREV,LOOKUPS!C$10,0)*$FC$6+VLOOKUP($FA119,LTREV,LOOKUPS!C$9,0)*$FD$6+VLOOKUP($FA119,CFP,LOOKUPS!C$6,0)*$FE$6+VLOOKUP($FA119,EP,LOOKUPS!C$8,0)*$FF$6+VLOOKUP($FA119,BM,LOOKUPS!C$5,0)*$FG$6+VLOOKUP($FA119,DIV,LOOKUPS!C$7,0)*$FH$6++VLOOKUP($FA119,SIZE,LOOKUPS!C$11,0)*$FI$6),"",VLOOKUP($FA119,MOM,LOOKUPS!C$12,0)*$FB$6+VLOOKUP($FA119,STREV,LOOKUPS!C$10,0)*$FC$6+VLOOKUP($FA119,LTREV,LOOKUPS!C$9,0)*$FD$6+VLOOKUP($FA119,CFP,LOOKUPS!C$6,0)*$FE$6+VLOOKUP($FA119,EP,LOOKUPS!C$8,0)*$FF$6+VLOOKUP($FA119,BM,LOOKUPS!C$5,0)*$FG$6+VLOOKUP($FA119,DIV,LOOKUPS!C$7,0)*$FH$6++VLOOKUP($FA119,SIZE,LOOKUPS!C$11,0)*$FI$6)</f>
        <v/>
      </c>
      <c r="FC119" s="1" t="str">
        <f>IF(ISERROR(VLOOKUP($FA119,MOM,LOOKUPS!D$12,0)*$FB$6+VLOOKUP($FA119,STREV,LOOKUPS!D$10,0)*$FC$6+VLOOKUP($FA119,LTREV,LOOKUPS!D$9,0)*$FD$6+VLOOKUP($FA119,CFP,LOOKUPS!D$6,0)*$FE$6+VLOOKUP($FA119,EP,LOOKUPS!D$8,0)*$FF$6+VLOOKUP($FA119,BM,LOOKUPS!D$5,0)*$FG$6+VLOOKUP($FA119,DIV,LOOKUPS!D$7,0)*$FH$6++VLOOKUP($FA119,SIZE,LOOKUPS!D$11,0)*$FI$6),"",VLOOKUP($FA119,MOM,LOOKUPS!D$12,0)*$FB$6+VLOOKUP($FA119,STREV,LOOKUPS!D$10,0)*$FC$6+VLOOKUP($FA119,LTREV,LOOKUPS!D$9,0)*$FD$6+VLOOKUP($FA119,CFP,LOOKUPS!D$6,0)*$FE$6+VLOOKUP($FA119,EP,LOOKUPS!D$8,0)*$FF$6+VLOOKUP($FA119,BM,LOOKUPS!D$5,0)*$FG$6+VLOOKUP($FA119,DIV,LOOKUPS!D$7,0)*$FH$6++VLOOKUP($FA119,SIZE,LOOKUPS!D$11,0)*$FI$6)</f>
        <v/>
      </c>
      <c r="FD119" s="1" t="str">
        <f>IF(ISERROR(VLOOKUP($FA119,MOM,LOOKUPS!E$12,0)*$FB$6+VLOOKUP($FA119,STREV,LOOKUPS!E$10,0)*$FC$6+VLOOKUP($FA119,LTREV,LOOKUPS!E$9,0)*$FD$6+VLOOKUP($FA119,CFP,LOOKUPS!E$6,0)*$FE$6+VLOOKUP($FA119,EP,LOOKUPS!E$8,0)*$FF$6+VLOOKUP($FA119,BM,LOOKUPS!E$5,0)*$FG$6+VLOOKUP($FA119,DIV,LOOKUPS!E$7,0)*$FH$6++VLOOKUP($FA119,SIZE,LOOKUPS!E$11,0)*$FI$6),"",VLOOKUP($FA119,MOM,LOOKUPS!E$12,0)*$FB$6+VLOOKUP($FA119,STREV,LOOKUPS!E$10,0)*$FC$6+VLOOKUP($FA119,LTREV,LOOKUPS!E$9,0)*$FD$6+VLOOKUP($FA119,CFP,LOOKUPS!E$6,0)*$FE$6+VLOOKUP($FA119,EP,LOOKUPS!E$8,0)*$FF$6+VLOOKUP($FA119,BM,LOOKUPS!E$5,0)*$FG$6+VLOOKUP($FA119,DIV,LOOKUPS!E$7,0)*$FH$6++VLOOKUP($FA119,SIZE,LOOKUPS!E$11,0)*$FI$6)</f>
        <v/>
      </c>
      <c r="FE119" s="1" t="str">
        <f>IF(ISERROR(VLOOKUP($FA119,MOM,LOOKUPS!F$12,0)*$FB$6+VLOOKUP($FA119,STREV,LOOKUPS!F$10,0)*$FC$6+VLOOKUP($FA119,LTREV,LOOKUPS!F$9,0)*$FD$6+VLOOKUP($FA119,CFP,LOOKUPS!F$6,0)*$FE$6+VLOOKUP($FA119,EP,LOOKUPS!F$8,0)*$FF$6+VLOOKUP($FA119,BM,LOOKUPS!F$5,0)*$FG$6+VLOOKUP($FA119,DIV,LOOKUPS!F$7,0)*$FH$6++VLOOKUP($FA119,SIZE,LOOKUPS!F$11,0)*$FI$6),"",VLOOKUP($FA119,MOM,LOOKUPS!F$12,0)*$FB$6+VLOOKUP($FA119,STREV,LOOKUPS!F$10,0)*$FC$6+VLOOKUP($FA119,LTREV,LOOKUPS!F$9,0)*$FD$6+VLOOKUP($FA119,CFP,LOOKUPS!F$6,0)*$FE$6+VLOOKUP($FA119,EP,LOOKUPS!F$8,0)*$FF$6+VLOOKUP($FA119,BM,LOOKUPS!F$5,0)*$FG$6+VLOOKUP($FA119,DIV,LOOKUPS!F$7,0)*$FH$6++VLOOKUP($FA119,SIZE,LOOKUPS!F$11,0)*$FI$6)</f>
        <v/>
      </c>
      <c r="FF119" s="1" t="str">
        <f>IF(ISERROR(VLOOKUP($FA119,MOM,LOOKUPS!G$12,0)*$FB$6+VLOOKUP($FA119,STREV,LOOKUPS!G$10,0)*$FC$6+VLOOKUP($FA119,LTREV,LOOKUPS!G$9,0)*$FD$6+VLOOKUP($FA119,CFP,LOOKUPS!G$6,0)*$FE$6+VLOOKUP($FA119,EP,LOOKUPS!G$8,0)*$FF$6+VLOOKUP($FA119,BM,LOOKUPS!G$5,0)*$FG$6+VLOOKUP($FA119,DIV,LOOKUPS!G$7,0)*$FH$6++VLOOKUP($FA119,SIZE,LOOKUPS!G$11,0)*$FI$6),"",VLOOKUP($FA119,MOM,LOOKUPS!G$12,0)*$FB$6+VLOOKUP($FA119,STREV,LOOKUPS!G$10,0)*$FC$6+VLOOKUP($FA119,LTREV,LOOKUPS!G$9,0)*$FD$6+VLOOKUP($FA119,CFP,LOOKUPS!G$6,0)*$FE$6+VLOOKUP($FA119,EP,LOOKUPS!G$8,0)*$FF$6+VLOOKUP($FA119,BM,LOOKUPS!G$5,0)*$FG$6+VLOOKUP($FA119,DIV,LOOKUPS!G$7,0)*$FH$6++VLOOKUP($FA119,SIZE,LOOKUPS!G$11,0)*$FI$6)</f>
        <v/>
      </c>
      <c r="FG119" s="1" t="str">
        <f>IF(ISERROR(VLOOKUP($FA119,MOM,LOOKUPS!H$12,0)*$FB$6+VLOOKUP($FA119,STREV,LOOKUPS!H$10,0)*$FC$6+VLOOKUP($FA119,LTREV,LOOKUPS!H$9,0)*$FD$6+VLOOKUP($FA119,CFP,LOOKUPS!H$6,0)*$FE$6+VLOOKUP($FA119,EP,LOOKUPS!H$8,0)*$FF$6+VLOOKUP($FA119,BM,LOOKUPS!H$5,0)*$FG$6+VLOOKUP($FA119,DIV,LOOKUPS!H$7,0)*$FH$6++VLOOKUP($FA119,SIZE,LOOKUPS!H$11,0)*$FI$6),"",VLOOKUP($FA119,MOM,LOOKUPS!H$12,0)*$FB$6+VLOOKUP($FA119,STREV,LOOKUPS!H$10,0)*$FC$6+VLOOKUP($FA119,LTREV,LOOKUPS!H$9,0)*$FD$6+VLOOKUP($FA119,CFP,LOOKUPS!H$6,0)*$FE$6+VLOOKUP($FA119,EP,LOOKUPS!H$8,0)*$FF$6+VLOOKUP($FA119,BM,LOOKUPS!H$5,0)*$FG$6+VLOOKUP($FA119,DIV,LOOKUPS!H$7,0)*$FH$6++VLOOKUP($FA119,SIZE,LOOKUPS!H$11,0)*$FI$6)</f>
        <v/>
      </c>
      <c r="FH119" s="1" t="str">
        <f>IF(ISERROR(VLOOKUP($FA119,MOM,LOOKUPS!I$12,0)*$FB$6+VLOOKUP($FA119,STREV,LOOKUPS!I$10,0)*$FC$6+VLOOKUP($FA119,LTREV,LOOKUPS!I$9,0)*$FD$6+VLOOKUP($FA119,CFP,LOOKUPS!I$6,0)*$FE$6+VLOOKUP($FA119,EP,LOOKUPS!I$8,0)*$FF$6+VLOOKUP($FA119,BM,LOOKUPS!I$5,0)*$FG$6+VLOOKUP($FA119,DIV,LOOKUPS!I$7,0)*$FH$6++VLOOKUP($FA119,SIZE,LOOKUPS!I$11,0)*$FI$6),"",VLOOKUP($FA119,MOM,LOOKUPS!I$12,0)*$FB$6+VLOOKUP($FA119,STREV,LOOKUPS!I$10,0)*$FC$6+VLOOKUP($FA119,LTREV,LOOKUPS!I$9,0)*$FD$6+VLOOKUP($FA119,CFP,LOOKUPS!I$6,0)*$FE$6+VLOOKUP($FA119,EP,LOOKUPS!I$8,0)*$FF$6+VLOOKUP($FA119,BM,LOOKUPS!I$5,0)*$FG$6+VLOOKUP($FA119,DIV,LOOKUPS!I$7,0)*$FH$6++VLOOKUP($FA119,SIZE,LOOKUPS!I$11,0)*$FI$6)</f>
        <v/>
      </c>
      <c r="FI119" s="1" t="str">
        <f>IF(ISERROR(VLOOKUP($FA119,MOM,LOOKUPS!J$12,0)*$FB$6+VLOOKUP($FA119,STREV,LOOKUPS!J$10,0)*$FC$6+VLOOKUP($FA119,LTREV,LOOKUPS!J$9,0)*$FD$6+VLOOKUP($FA119,CFP,LOOKUPS!J$6,0)*$FE$6+VLOOKUP($FA119,EP,LOOKUPS!J$8,0)*$FF$6+VLOOKUP($FA119,BM,LOOKUPS!J$5,0)*$FG$6+VLOOKUP($FA119,DIV,LOOKUPS!J$7,0)*$FH$6++VLOOKUP($FA119,SIZE,LOOKUPS!J$11,0)*$FI$6),"",VLOOKUP($FA119,MOM,LOOKUPS!J$12,0)*$FB$6+VLOOKUP($FA119,STREV,LOOKUPS!J$10,0)*$FC$6+VLOOKUP($FA119,LTREV,LOOKUPS!J$9,0)*$FD$6+VLOOKUP($FA119,CFP,LOOKUPS!J$6,0)*$FE$6+VLOOKUP($FA119,EP,LOOKUPS!J$8,0)*$FF$6+VLOOKUP($FA119,BM,LOOKUPS!J$5,0)*$FG$6+VLOOKUP($FA119,DIV,LOOKUPS!J$7,0)*$FH$6++VLOOKUP($FA119,SIZE,LOOKUPS!J$11,0)*$FI$6)</f>
        <v/>
      </c>
      <c r="FJ119" s="1" t="str">
        <f>IF(ISERROR(VLOOKUP($FA119,MOM,LOOKUPS!K$12,0)*$FB$6+VLOOKUP($FA119,STREV,LOOKUPS!K$10,0)*$FC$6+VLOOKUP($FA119,LTREV,LOOKUPS!K$9,0)*$FD$6+VLOOKUP($FA119,CFP,LOOKUPS!K$6,0)*$FE$6+VLOOKUP($FA119,EP,LOOKUPS!K$8,0)*$FF$6+VLOOKUP($FA119,BM,LOOKUPS!K$5,0)*$FG$6+VLOOKUP($FA119,DIV,LOOKUPS!K$7,0)*$FH$6++VLOOKUP($FA119,SIZE,LOOKUPS!K$11,0)*$FI$6),"",VLOOKUP($FA119,MOM,LOOKUPS!K$12,0)*$FB$6+VLOOKUP($FA119,STREV,LOOKUPS!K$10,0)*$FC$6+VLOOKUP($FA119,LTREV,LOOKUPS!K$9,0)*$FD$6+VLOOKUP($FA119,CFP,LOOKUPS!K$6,0)*$FE$6+VLOOKUP($FA119,EP,LOOKUPS!K$8,0)*$FF$6+VLOOKUP($FA119,BM,LOOKUPS!K$5,0)*$FG$6+VLOOKUP($FA119,DIV,LOOKUPS!K$7,0)*$FH$6++VLOOKUP($FA119,SIZE,LOOKUPS!K$11,0)*$FI$6)</f>
        <v/>
      </c>
      <c r="FK119" s="1" t="str">
        <f>IF(ISERROR(VLOOKUP($FA119,MOM,LOOKUPS!L$12,0)*$FB$6+VLOOKUP($FA119,STREV,LOOKUPS!L$10,0)*$FC$6+VLOOKUP($FA119,LTREV,LOOKUPS!L$9,0)*$FD$6+VLOOKUP($FA119,CFP,LOOKUPS!L$6,0)*$FE$6+VLOOKUP($FA119,EP,LOOKUPS!L$8,0)*$FF$6+VLOOKUP($FA119,BM,LOOKUPS!L$5,0)*$FG$6+VLOOKUP($FA119,DIV,LOOKUPS!L$7,0)*$FH$6++VLOOKUP($FA119,SIZE,LOOKUPS!L$11,0)*$FI$6),"",VLOOKUP($FA119,MOM,LOOKUPS!L$12,0)*$FB$6+VLOOKUP($FA119,STREV,LOOKUPS!L$10,0)*$FC$6+VLOOKUP($FA119,LTREV,LOOKUPS!L$9,0)*$FD$6+VLOOKUP($FA119,CFP,LOOKUPS!L$6,0)*$FE$6+VLOOKUP($FA119,EP,LOOKUPS!L$8,0)*$FF$6+VLOOKUP($FA119,BM,LOOKUPS!L$5,0)*$FG$6+VLOOKUP($FA119,DIV,LOOKUPS!L$7,0)*$FH$6++VLOOKUP($FA119,SIZE,LOOKUPS!L$11,0)*$FI$6)</f>
        <v/>
      </c>
    </row>
    <row r="120" spans="1:167" x14ac:dyDescent="0.3">
      <c r="A120" s="1">
        <v>193603</v>
      </c>
      <c r="B120" s="1">
        <v>0.51</v>
      </c>
      <c r="C120" s="1">
        <v>-1.44</v>
      </c>
      <c r="D120" s="1">
        <v>1.64</v>
      </c>
      <c r="E120" s="1">
        <v>0.17</v>
      </c>
      <c r="F120" s="1">
        <v>-1.02</v>
      </c>
      <c r="G120" s="1">
        <v>1</v>
      </c>
      <c r="H120" s="1">
        <v>0.87</v>
      </c>
      <c r="I120" s="1">
        <v>-0.54</v>
      </c>
      <c r="J120" s="1">
        <v>2.5299999999999998</v>
      </c>
      <c r="K120" s="1">
        <v>4.22</v>
      </c>
      <c r="M120" s="1">
        <v>193504</v>
      </c>
      <c r="N120" s="1">
        <v>18.95</v>
      </c>
      <c r="O120" s="1">
        <v>13.31</v>
      </c>
      <c r="P120" s="1">
        <v>10.7</v>
      </c>
      <c r="Q120" s="1">
        <v>10.9</v>
      </c>
      <c r="R120" s="1">
        <v>8</v>
      </c>
      <c r="S120" s="1">
        <v>7.31</v>
      </c>
      <c r="T120" s="1">
        <v>7.84</v>
      </c>
      <c r="U120" s="1">
        <v>6.85</v>
      </c>
      <c r="V120" s="1">
        <v>9.4499999999999993</v>
      </c>
      <c r="W120" s="1">
        <v>7.84</v>
      </c>
      <c r="Y120" s="1">
        <v>194003</v>
      </c>
      <c r="Z120" s="1">
        <v>3.21</v>
      </c>
      <c r="AA120" s="1">
        <v>2.7</v>
      </c>
      <c r="AB120" s="1">
        <v>1.67</v>
      </c>
      <c r="AC120" s="1">
        <v>2.98</v>
      </c>
      <c r="AD120" s="1">
        <v>2.77</v>
      </c>
      <c r="AE120" s="1">
        <v>1.74</v>
      </c>
      <c r="AF120" s="1">
        <v>2.98</v>
      </c>
      <c r="AG120" s="1">
        <v>1.96</v>
      </c>
      <c r="AH120" s="1">
        <v>3.99</v>
      </c>
      <c r="AI120" s="1">
        <v>2.59</v>
      </c>
      <c r="AK120">
        <v>196009</v>
      </c>
      <c r="AL120">
        <v>-10.95</v>
      </c>
      <c r="AM120">
        <v>-7.03</v>
      </c>
      <c r="AN120">
        <v>-5.23</v>
      </c>
      <c r="AO120">
        <v>-5.36</v>
      </c>
      <c r="AP120">
        <v>-7.35</v>
      </c>
      <c r="AQ120">
        <v>-6.49</v>
      </c>
      <c r="AR120">
        <v>-5.0999999999999996</v>
      </c>
      <c r="AS120">
        <v>-4.04</v>
      </c>
      <c r="AT120">
        <v>-6.05</v>
      </c>
      <c r="AU120">
        <v>-8.23</v>
      </c>
      <c r="AV120">
        <v>-6.48</v>
      </c>
      <c r="AW120">
        <v>-6.39</v>
      </c>
      <c r="AX120">
        <v>-6.58</v>
      </c>
      <c r="AY120">
        <v>-5.63</v>
      </c>
      <c r="AZ120">
        <v>-4.57</v>
      </c>
      <c r="BA120">
        <v>-4.12</v>
      </c>
      <c r="BB120">
        <v>-3.97</v>
      </c>
      <c r="BC120">
        <v>-5.78</v>
      </c>
      <c r="BD120">
        <v>-6.33</v>
      </c>
      <c r="BF120" s="1">
        <v>196009</v>
      </c>
      <c r="BG120" s="1">
        <v>-8.92</v>
      </c>
      <c r="BH120" s="1">
        <v>-7.21</v>
      </c>
      <c r="BI120" s="1">
        <v>-5.18</v>
      </c>
      <c r="BJ120" s="1">
        <v>-5.14</v>
      </c>
      <c r="BK120" s="1">
        <v>-7.99</v>
      </c>
      <c r="BL120" s="1">
        <v>-5.78</v>
      </c>
      <c r="BM120" s="1">
        <v>-5.22</v>
      </c>
      <c r="BN120" s="1">
        <v>-4.08</v>
      </c>
      <c r="BO120" s="1">
        <v>-5.81</v>
      </c>
      <c r="BP120" s="1">
        <v>-8.2799999999999994</v>
      </c>
      <c r="BQ120" s="1">
        <v>-7.7</v>
      </c>
      <c r="BR120" s="1">
        <v>-5.66</v>
      </c>
      <c r="BS120" s="1">
        <v>-5.9</v>
      </c>
      <c r="BT120" s="1">
        <v>-4.8499999999999996</v>
      </c>
      <c r="BU120" s="1">
        <v>-5.6</v>
      </c>
      <c r="BV120" s="1">
        <v>-4.3600000000000003</v>
      </c>
      <c r="BW120" s="1">
        <v>-3.8</v>
      </c>
      <c r="BX120" s="1">
        <v>-5.17</v>
      </c>
      <c r="BY120" s="1">
        <v>-6.44</v>
      </c>
      <c r="CA120" s="1">
        <v>193509</v>
      </c>
      <c r="CB120" s="1">
        <v>-5.34</v>
      </c>
      <c r="CC120" s="1">
        <v>3.28</v>
      </c>
      <c r="CD120" s="1">
        <v>4.16</v>
      </c>
      <c r="CE120" s="1">
        <v>-7.0000000000000007E-2</v>
      </c>
      <c r="CF120" s="1">
        <v>3.06</v>
      </c>
      <c r="CG120" s="1">
        <v>4.5</v>
      </c>
      <c r="CH120" s="1">
        <v>2.54</v>
      </c>
      <c r="CI120" s="1">
        <v>5.68</v>
      </c>
      <c r="CJ120" s="1">
        <v>-2.64</v>
      </c>
      <c r="CK120" s="1">
        <v>1.69</v>
      </c>
      <c r="CL120" s="1">
        <v>4.4400000000000004</v>
      </c>
      <c r="CM120" s="1">
        <v>3.72</v>
      </c>
      <c r="CN120" s="1">
        <v>5.25</v>
      </c>
      <c r="CO120" s="1">
        <v>3.67</v>
      </c>
      <c r="CP120" s="1">
        <v>1.42</v>
      </c>
      <c r="CQ120" s="1">
        <v>6.23</v>
      </c>
      <c r="CR120" s="1">
        <v>5.12</v>
      </c>
      <c r="CS120" s="1">
        <v>-0.39</v>
      </c>
      <c r="CT120" s="1">
        <v>-4.92</v>
      </c>
      <c r="CV120" s="1">
        <v>193609</v>
      </c>
      <c r="CW120" s="1">
        <v>4.5199999999999996</v>
      </c>
      <c r="CX120" s="1">
        <v>2.46</v>
      </c>
      <c r="CY120" s="1">
        <v>2.85</v>
      </c>
      <c r="CZ120" s="1">
        <v>1.35</v>
      </c>
      <c r="DA120" s="1">
        <v>2.48</v>
      </c>
      <c r="DB120" s="1">
        <v>2.73</v>
      </c>
      <c r="DC120" s="1">
        <v>2.46</v>
      </c>
      <c r="DD120" s="1">
        <v>2.15</v>
      </c>
      <c r="DE120" s="1">
        <v>1.63</v>
      </c>
      <c r="DF120" s="1">
        <v>2.84</v>
      </c>
      <c r="DG120" s="1">
        <v>2.14</v>
      </c>
      <c r="DH120" s="1">
        <v>2.42</v>
      </c>
      <c r="DI120" s="1">
        <v>3.02</v>
      </c>
      <c r="DJ120" s="1">
        <v>2.23</v>
      </c>
      <c r="DK120" s="1">
        <v>2.7</v>
      </c>
      <c r="DL120" s="1">
        <v>3.47</v>
      </c>
      <c r="DM120" s="1">
        <v>0.79</v>
      </c>
      <c r="DN120" s="1">
        <v>2.76</v>
      </c>
      <c r="DO120" s="1">
        <v>0.43</v>
      </c>
      <c r="DQ120" s="1">
        <v>193509</v>
      </c>
      <c r="DR120" s="1">
        <v>-99.99</v>
      </c>
      <c r="DS120" s="1">
        <v>1.26</v>
      </c>
      <c r="DT120" s="1">
        <v>3.46</v>
      </c>
      <c r="DU120" s="1">
        <v>1.97</v>
      </c>
      <c r="DV120" s="1">
        <v>1.19</v>
      </c>
      <c r="DW120" s="1">
        <v>2.31</v>
      </c>
      <c r="DX120" s="1">
        <v>4.2699999999999996</v>
      </c>
      <c r="DY120" s="1">
        <v>2.21</v>
      </c>
      <c r="DZ120" s="1">
        <v>1.76</v>
      </c>
      <c r="EA120" s="1">
        <v>-1.07</v>
      </c>
      <c r="EB120" s="1">
        <v>3.34</v>
      </c>
      <c r="EC120" s="1">
        <v>1.39</v>
      </c>
      <c r="ED120" s="1">
        <v>3.23</v>
      </c>
      <c r="EE120" s="1">
        <v>5.85</v>
      </c>
      <c r="EF120" s="1">
        <v>2.67</v>
      </c>
      <c r="EG120" s="1">
        <v>2.04</v>
      </c>
      <c r="EH120" s="1">
        <v>2.37</v>
      </c>
      <c r="EI120" s="1">
        <v>2.21</v>
      </c>
      <c r="EJ120" s="1">
        <v>1.32</v>
      </c>
      <c r="EL120">
        <v>193509</v>
      </c>
      <c r="EM120">
        <v>2.63</v>
      </c>
      <c r="EN120">
        <v>1.57</v>
      </c>
      <c r="EO120">
        <v>-4.05</v>
      </c>
      <c r="EP120">
        <v>0.01</v>
      </c>
      <c r="ER120" s="1">
        <v>193603</v>
      </c>
      <c r="ES120" s="1">
        <v>1.79</v>
      </c>
      <c r="EU120" s="1">
        <v>193504</v>
      </c>
      <c r="EV120" s="1">
        <v>3.09</v>
      </c>
      <c r="EX120" s="1">
        <v>194003</v>
      </c>
      <c r="EY120" s="1">
        <v>-1.23</v>
      </c>
      <c r="FA120" s="1">
        <v>193603</v>
      </c>
      <c r="FB120" s="1" t="str">
        <f>IF(ISERROR(VLOOKUP($FA120,MOM,LOOKUPS!C$12,0)*$FB$6+VLOOKUP($FA120,STREV,LOOKUPS!C$10,0)*$FC$6+VLOOKUP($FA120,LTREV,LOOKUPS!C$9,0)*$FD$6+VLOOKUP($FA120,CFP,LOOKUPS!C$6,0)*$FE$6+VLOOKUP($FA120,EP,LOOKUPS!C$8,0)*$FF$6+VLOOKUP($FA120,BM,LOOKUPS!C$5,0)*$FG$6+VLOOKUP($FA120,DIV,LOOKUPS!C$7,0)*$FH$6++VLOOKUP($FA120,SIZE,LOOKUPS!C$11,0)*$FI$6),"",VLOOKUP($FA120,MOM,LOOKUPS!C$12,0)*$FB$6+VLOOKUP($FA120,STREV,LOOKUPS!C$10,0)*$FC$6+VLOOKUP($FA120,LTREV,LOOKUPS!C$9,0)*$FD$6+VLOOKUP($FA120,CFP,LOOKUPS!C$6,0)*$FE$6+VLOOKUP($FA120,EP,LOOKUPS!C$8,0)*$FF$6+VLOOKUP($FA120,BM,LOOKUPS!C$5,0)*$FG$6+VLOOKUP($FA120,DIV,LOOKUPS!C$7,0)*$FH$6++VLOOKUP($FA120,SIZE,LOOKUPS!C$11,0)*$FI$6)</f>
        <v/>
      </c>
      <c r="FC120" s="1" t="str">
        <f>IF(ISERROR(VLOOKUP($FA120,MOM,LOOKUPS!D$12,0)*$FB$6+VLOOKUP($FA120,STREV,LOOKUPS!D$10,0)*$FC$6+VLOOKUP($FA120,LTREV,LOOKUPS!D$9,0)*$FD$6+VLOOKUP($FA120,CFP,LOOKUPS!D$6,0)*$FE$6+VLOOKUP($FA120,EP,LOOKUPS!D$8,0)*$FF$6+VLOOKUP($FA120,BM,LOOKUPS!D$5,0)*$FG$6+VLOOKUP($FA120,DIV,LOOKUPS!D$7,0)*$FH$6++VLOOKUP($FA120,SIZE,LOOKUPS!D$11,0)*$FI$6),"",VLOOKUP($FA120,MOM,LOOKUPS!D$12,0)*$FB$6+VLOOKUP($FA120,STREV,LOOKUPS!D$10,0)*$FC$6+VLOOKUP($FA120,LTREV,LOOKUPS!D$9,0)*$FD$6+VLOOKUP($FA120,CFP,LOOKUPS!D$6,0)*$FE$6+VLOOKUP($FA120,EP,LOOKUPS!D$8,0)*$FF$6+VLOOKUP($FA120,BM,LOOKUPS!D$5,0)*$FG$6+VLOOKUP($FA120,DIV,LOOKUPS!D$7,0)*$FH$6++VLOOKUP($FA120,SIZE,LOOKUPS!D$11,0)*$FI$6)</f>
        <v/>
      </c>
      <c r="FD120" s="1" t="str">
        <f>IF(ISERROR(VLOOKUP($FA120,MOM,LOOKUPS!E$12,0)*$FB$6+VLOOKUP($FA120,STREV,LOOKUPS!E$10,0)*$FC$6+VLOOKUP($FA120,LTREV,LOOKUPS!E$9,0)*$FD$6+VLOOKUP($FA120,CFP,LOOKUPS!E$6,0)*$FE$6+VLOOKUP($FA120,EP,LOOKUPS!E$8,0)*$FF$6+VLOOKUP($FA120,BM,LOOKUPS!E$5,0)*$FG$6+VLOOKUP($FA120,DIV,LOOKUPS!E$7,0)*$FH$6++VLOOKUP($FA120,SIZE,LOOKUPS!E$11,0)*$FI$6),"",VLOOKUP($FA120,MOM,LOOKUPS!E$12,0)*$FB$6+VLOOKUP($FA120,STREV,LOOKUPS!E$10,0)*$FC$6+VLOOKUP($FA120,LTREV,LOOKUPS!E$9,0)*$FD$6+VLOOKUP($FA120,CFP,LOOKUPS!E$6,0)*$FE$6+VLOOKUP($FA120,EP,LOOKUPS!E$8,0)*$FF$6+VLOOKUP($FA120,BM,LOOKUPS!E$5,0)*$FG$6+VLOOKUP($FA120,DIV,LOOKUPS!E$7,0)*$FH$6++VLOOKUP($FA120,SIZE,LOOKUPS!E$11,0)*$FI$6)</f>
        <v/>
      </c>
      <c r="FE120" s="1" t="str">
        <f>IF(ISERROR(VLOOKUP($FA120,MOM,LOOKUPS!F$12,0)*$FB$6+VLOOKUP($FA120,STREV,LOOKUPS!F$10,0)*$FC$6+VLOOKUP($FA120,LTREV,LOOKUPS!F$9,0)*$FD$6+VLOOKUP($FA120,CFP,LOOKUPS!F$6,0)*$FE$6+VLOOKUP($FA120,EP,LOOKUPS!F$8,0)*$FF$6+VLOOKUP($FA120,BM,LOOKUPS!F$5,0)*$FG$6+VLOOKUP($FA120,DIV,LOOKUPS!F$7,0)*$FH$6++VLOOKUP($FA120,SIZE,LOOKUPS!F$11,0)*$FI$6),"",VLOOKUP($FA120,MOM,LOOKUPS!F$12,0)*$FB$6+VLOOKUP($FA120,STREV,LOOKUPS!F$10,0)*$FC$6+VLOOKUP($FA120,LTREV,LOOKUPS!F$9,0)*$FD$6+VLOOKUP($FA120,CFP,LOOKUPS!F$6,0)*$FE$6+VLOOKUP($FA120,EP,LOOKUPS!F$8,0)*$FF$6+VLOOKUP($FA120,BM,LOOKUPS!F$5,0)*$FG$6+VLOOKUP($FA120,DIV,LOOKUPS!F$7,0)*$FH$6++VLOOKUP($FA120,SIZE,LOOKUPS!F$11,0)*$FI$6)</f>
        <v/>
      </c>
      <c r="FF120" s="1" t="str">
        <f>IF(ISERROR(VLOOKUP($FA120,MOM,LOOKUPS!G$12,0)*$FB$6+VLOOKUP($FA120,STREV,LOOKUPS!G$10,0)*$FC$6+VLOOKUP($FA120,LTREV,LOOKUPS!G$9,0)*$FD$6+VLOOKUP($FA120,CFP,LOOKUPS!G$6,0)*$FE$6+VLOOKUP($FA120,EP,LOOKUPS!G$8,0)*$FF$6+VLOOKUP($FA120,BM,LOOKUPS!G$5,0)*$FG$6+VLOOKUP($FA120,DIV,LOOKUPS!G$7,0)*$FH$6++VLOOKUP($FA120,SIZE,LOOKUPS!G$11,0)*$FI$6),"",VLOOKUP($FA120,MOM,LOOKUPS!G$12,0)*$FB$6+VLOOKUP($FA120,STREV,LOOKUPS!G$10,0)*$FC$6+VLOOKUP($FA120,LTREV,LOOKUPS!G$9,0)*$FD$6+VLOOKUP($FA120,CFP,LOOKUPS!G$6,0)*$FE$6+VLOOKUP($FA120,EP,LOOKUPS!G$8,0)*$FF$6+VLOOKUP($FA120,BM,LOOKUPS!G$5,0)*$FG$6+VLOOKUP($FA120,DIV,LOOKUPS!G$7,0)*$FH$6++VLOOKUP($FA120,SIZE,LOOKUPS!G$11,0)*$FI$6)</f>
        <v/>
      </c>
      <c r="FG120" s="1" t="str">
        <f>IF(ISERROR(VLOOKUP($FA120,MOM,LOOKUPS!H$12,0)*$FB$6+VLOOKUP($FA120,STREV,LOOKUPS!H$10,0)*$FC$6+VLOOKUP($FA120,LTREV,LOOKUPS!H$9,0)*$FD$6+VLOOKUP($FA120,CFP,LOOKUPS!H$6,0)*$FE$6+VLOOKUP($FA120,EP,LOOKUPS!H$8,0)*$FF$6+VLOOKUP($FA120,BM,LOOKUPS!H$5,0)*$FG$6+VLOOKUP($FA120,DIV,LOOKUPS!H$7,0)*$FH$6++VLOOKUP($FA120,SIZE,LOOKUPS!H$11,0)*$FI$6),"",VLOOKUP($FA120,MOM,LOOKUPS!H$12,0)*$FB$6+VLOOKUP($FA120,STREV,LOOKUPS!H$10,0)*$FC$6+VLOOKUP($FA120,LTREV,LOOKUPS!H$9,0)*$FD$6+VLOOKUP($FA120,CFP,LOOKUPS!H$6,0)*$FE$6+VLOOKUP($FA120,EP,LOOKUPS!H$8,0)*$FF$6+VLOOKUP($FA120,BM,LOOKUPS!H$5,0)*$FG$6+VLOOKUP($FA120,DIV,LOOKUPS!H$7,0)*$FH$6++VLOOKUP($FA120,SIZE,LOOKUPS!H$11,0)*$FI$6)</f>
        <v/>
      </c>
      <c r="FH120" s="1" t="str">
        <f>IF(ISERROR(VLOOKUP($FA120,MOM,LOOKUPS!I$12,0)*$FB$6+VLOOKUP($FA120,STREV,LOOKUPS!I$10,0)*$FC$6+VLOOKUP($FA120,LTREV,LOOKUPS!I$9,0)*$FD$6+VLOOKUP($FA120,CFP,LOOKUPS!I$6,0)*$FE$6+VLOOKUP($FA120,EP,LOOKUPS!I$8,0)*$FF$6+VLOOKUP($FA120,BM,LOOKUPS!I$5,0)*$FG$6+VLOOKUP($FA120,DIV,LOOKUPS!I$7,0)*$FH$6++VLOOKUP($FA120,SIZE,LOOKUPS!I$11,0)*$FI$6),"",VLOOKUP($FA120,MOM,LOOKUPS!I$12,0)*$FB$6+VLOOKUP($FA120,STREV,LOOKUPS!I$10,0)*$FC$6+VLOOKUP($FA120,LTREV,LOOKUPS!I$9,0)*$FD$6+VLOOKUP($FA120,CFP,LOOKUPS!I$6,0)*$FE$6+VLOOKUP($FA120,EP,LOOKUPS!I$8,0)*$FF$6+VLOOKUP($FA120,BM,LOOKUPS!I$5,0)*$FG$6+VLOOKUP($FA120,DIV,LOOKUPS!I$7,0)*$FH$6++VLOOKUP($FA120,SIZE,LOOKUPS!I$11,0)*$FI$6)</f>
        <v/>
      </c>
      <c r="FI120" s="1" t="str">
        <f>IF(ISERROR(VLOOKUP($FA120,MOM,LOOKUPS!J$12,0)*$FB$6+VLOOKUP($FA120,STREV,LOOKUPS!J$10,0)*$FC$6+VLOOKUP($FA120,LTREV,LOOKUPS!J$9,0)*$FD$6+VLOOKUP($FA120,CFP,LOOKUPS!J$6,0)*$FE$6+VLOOKUP($FA120,EP,LOOKUPS!J$8,0)*$FF$6+VLOOKUP($FA120,BM,LOOKUPS!J$5,0)*$FG$6+VLOOKUP($FA120,DIV,LOOKUPS!J$7,0)*$FH$6++VLOOKUP($FA120,SIZE,LOOKUPS!J$11,0)*$FI$6),"",VLOOKUP($FA120,MOM,LOOKUPS!J$12,0)*$FB$6+VLOOKUP($FA120,STREV,LOOKUPS!J$10,0)*$FC$6+VLOOKUP($FA120,LTREV,LOOKUPS!J$9,0)*$FD$6+VLOOKUP($FA120,CFP,LOOKUPS!J$6,0)*$FE$6+VLOOKUP($FA120,EP,LOOKUPS!J$8,0)*$FF$6+VLOOKUP($FA120,BM,LOOKUPS!J$5,0)*$FG$6+VLOOKUP($FA120,DIV,LOOKUPS!J$7,0)*$FH$6++VLOOKUP($FA120,SIZE,LOOKUPS!J$11,0)*$FI$6)</f>
        <v/>
      </c>
      <c r="FJ120" s="1" t="str">
        <f>IF(ISERROR(VLOOKUP($FA120,MOM,LOOKUPS!K$12,0)*$FB$6+VLOOKUP($FA120,STREV,LOOKUPS!K$10,0)*$FC$6+VLOOKUP($FA120,LTREV,LOOKUPS!K$9,0)*$FD$6+VLOOKUP($FA120,CFP,LOOKUPS!K$6,0)*$FE$6+VLOOKUP($FA120,EP,LOOKUPS!K$8,0)*$FF$6+VLOOKUP($FA120,BM,LOOKUPS!K$5,0)*$FG$6+VLOOKUP($FA120,DIV,LOOKUPS!K$7,0)*$FH$6++VLOOKUP($FA120,SIZE,LOOKUPS!K$11,0)*$FI$6),"",VLOOKUP($FA120,MOM,LOOKUPS!K$12,0)*$FB$6+VLOOKUP($FA120,STREV,LOOKUPS!K$10,0)*$FC$6+VLOOKUP($FA120,LTREV,LOOKUPS!K$9,0)*$FD$6+VLOOKUP($FA120,CFP,LOOKUPS!K$6,0)*$FE$6+VLOOKUP($FA120,EP,LOOKUPS!K$8,0)*$FF$6+VLOOKUP($FA120,BM,LOOKUPS!K$5,0)*$FG$6+VLOOKUP($FA120,DIV,LOOKUPS!K$7,0)*$FH$6++VLOOKUP($FA120,SIZE,LOOKUPS!K$11,0)*$FI$6)</f>
        <v/>
      </c>
      <c r="FK120" s="1" t="str">
        <f>IF(ISERROR(VLOOKUP($FA120,MOM,LOOKUPS!L$12,0)*$FB$6+VLOOKUP($FA120,STREV,LOOKUPS!L$10,0)*$FC$6+VLOOKUP($FA120,LTREV,LOOKUPS!L$9,0)*$FD$6+VLOOKUP($FA120,CFP,LOOKUPS!L$6,0)*$FE$6+VLOOKUP($FA120,EP,LOOKUPS!L$8,0)*$FF$6+VLOOKUP($FA120,BM,LOOKUPS!L$5,0)*$FG$6+VLOOKUP($FA120,DIV,LOOKUPS!L$7,0)*$FH$6++VLOOKUP($FA120,SIZE,LOOKUPS!L$11,0)*$FI$6),"",VLOOKUP($FA120,MOM,LOOKUPS!L$12,0)*$FB$6+VLOOKUP($FA120,STREV,LOOKUPS!L$10,0)*$FC$6+VLOOKUP($FA120,LTREV,LOOKUPS!L$9,0)*$FD$6+VLOOKUP($FA120,CFP,LOOKUPS!L$6,0)*$FE$6+VLOOKUP($FA120,EP,LOOKUPS!L$8,0)*$FF$6+VLOOKUP($FA120,BM,LOOKUPS!L$5,0)*$FG$6+VLOOKUP($FA120,DIV,LOOKUPS!L$7,0)*$FH$6++VLOOKUP($FA120,SIZE,LOOKUPS!L$11,0)*$FI$6)</f>
        <v/>
      </c>
    </row>
    <row r="121" spans="1:167" x14ac:dyDescent="0.3">
      <c r="A121" s="1">
        <v>193604</v>
      </c>
      <c r="B121" s="1">
        <v>-5.46</v>
      </c>
      <c r="C121" s="1">
        <v>-4.3</v>
      </c>
      <c r="D121" s="1">
        <v>-10.99</v>
      </c>
      <c r="E121" s="1">
        <v>-11.91</v>
      </c>
      <c r="F121" s="1">
        <v>-13.38</v>
      </c>
      <c r="G121" s="1">
        <v>-13.57</v>
      </c>
      <c r="H121" s="1">
        <v>-16.54</v>
      </c>
      <c r="I121" s="1">
        <v>-14.11</v>
      </c>
      <c r="J121" s="1">
        <v>-16.190000000000001</v>
      </c>
      <c r="K121" s="1">
        <v>-18.510000000000002</v>
      </c>
      <c r="M121" s="1">
        <v>193505</v>
      </c>
      <c r="N121" s="1">
        <v>7.19</v>
      </c>
      <c r="O121" s="1">
        <v>5.97</v>
      </c>
      <c r="P121" s="1">
        <v>5.34</v>
      </c>
      <c r="Q121" s="1">
        <v>2.62</v>
      </c>
      <c r="R121" s="1">
        <v>2.96</v>
      </c>
      <c r="S121" s="1">
        <v>1.91</v>
      </c>
      <c r="T121" s="1">
        <v>1.98</v>
      </c>
      <c r="U121" s="1">
        <v>1.1000000000000001</v>
      </c>
      <c r="V121" s="1">
        <v>1.4</v>
      </c>
      <c r="W121" s="1">
        <v>-7.36</v>
      </c>
      <c r="Y121" s="1">
        <v>194004</v>
      </c>
      <c r="Z121" s="1">
        <v>-1.32</v>
      </c>
      <c r="AA121" s="1">
        <v>-0.81</v>
      </c>
      <c r="AB121" s="1">
        <v>5.87</v>
      </c>
      <c r="AC121" s="1">
        <v>-0.2</v>
      </c>
      <c r="AD121" s="1">
        <v>0.32</v>
      </c>
      <c r="AE121" s="1">
        <v>0.73</v>
      </c>
      <c r="AF121" s="1">
        <v>-0.3</v>
      </c>
      <c r="AG121" s="1">
        <v>0.95</v>
      </c>
      <c r="AH121" s="1">
        <v>0.8</v>
      </c>
      <c r="AI121" s="1">
        <v>0.53</v>
      </c>
      <c r="AK121">
        <v>196010</v>
      </c>
      <c r="AL121">
        <v>-11.02</v>
      </c>
      <c r="AM121">
        <v>-3.38</v>
      </c>
      <c r="AN121">
        <v>-1.1399999999999999</v>
      </c>
      <c r="AO121">
        <v>-2.29</v>
      </c>
      <c r="AP121">
        <v>-4.12</v>
      </c>
      <c r="AQ121">
        <v>-1.71</v>
      </c>
      <c r="AR121">
        <v>-0.94</v>
      </c>
      <c r="AS121">
        <v>-1.72</v>
      </c>
      <c r="AT121">
        <v>-2.2799999999999998</v>
      </c>
      <c r="AU121">
        <v>-5.4</v>
      </c>
      <c r="AV121">
        <v>-2.86</v>
      </c>
      <c r="AW121">
        <v>-1.89</v>
      </c>
      <c r="AX121">
        <v>-1.54</v>
      </c>
      <c r="AY121">
        <v>-0.8</v>
      </c>
      <c r="AZ121">
        <v>-1.07</v>
      </c>
      <c r="BA121">
        <v>-1.1299999999999999</v>
      </c>
      <c r="BB121">
        <v>-2.3199999999999998</v>
      </c>
      <c r="BC121">
        <v>-1.4</v>
      </c>
      <c r="BD121">
        <v>-3.17</v>
      </c>
      <c r="BF121" s="1">
        <v>196010</v>
      </c>
      <c r="BG121" s="1">
        <v>-5.65</v>
      </c>
      <c r="BH121" s="1">
        <v>-3.08</v>
      </c>
      <c r="BI121" s="1">
        <v>-1.34</v>
      </c>
      <c r="BJ121" s="1">
        <v>-2.2599999999999998</v>
      </c>
      <c r="BK121" s="1">
        <v>-4.2</v>
      </c>
      <c r="BL121" s="1">
        <v>-1.72</v>
      </c>
      <c r="BM121" s="1">
        <v>-0.97</v>
      </c>
      <c r="BN121" s="1">
        <v>-1.04</v>
      </c>
      <c r="BO121" s="1">
        <v>-2.78</v>
      </c>
      <c r="BP121" s="1">
        <v>-5.86</v>
      </c>
      <c r="BQ121" s="1">
        <v>-2.5099999999999998</v>
      </c>
      <c r="BR121" s="1">
        <v>-0.87</v>
      </c>
      <c r="BS121" s="1">
        <v>-2.59</v>
      </c>
      <c r="BT121" s="1">
        <v>-1.26</v>
      </c>
      <c r="BU121" s="1">
        <v>-0.69</v>
      </c>
      <c r="BV121" s="1">
        <v>-0.83</v>
      </c>
      <c r="BW121" s="1">
        <v>-1.24</v>
      </c>
      <c r="BX121" s="1">
        <v>-2.2999999999999998</v>
      </c>
      <c r="BY121" s="1">
        <v>-3.25</v>
      </c>
      <c r="CA121" s="1">
        <v>193510</v>
      </c>
      <c r="CB121" s="1">
        <v>17.91</v>
      </c>
      <c r="CC121" s="1">
        <v>7.31</v>
      </c>
      <c r="CD121" s="1">
        <v>10.029999999999999</v>
      </c>
      <c r="CE121" s="1">
        <v>7.24</v>
      </c>
      <c r="CF121" s="1">
        <v>6.81</v>
      </c>
      <c r="CG121" s="1">
        <v>8.3800000000000008</v>
      </c>
      <c r="CH121" s="1">
        <v>9.5</v>
      </c>
      <c r="CI121" s="1">
        <v>10.79</v>
      </c>
      <c r="CJ121" s="1">
        <v>6.42</v>
      </c>
      <c r="CK121" s="1">
        <v>6.86</v>
      </c>
      <c r="CL121" s="1">
        <v>6.76</v>
      </c>
      <c r="CM121" s="1">
        <v>8.31</v>
      </c>
      <c r="CN121" s="1">
        <v>8.4499999999999993</v>
      </c>
      <c r="CO121" s="1">
        <v>9.0500000000000007</v>
      </c>
      <c r="CP121" s="1">
        <v>9.9499999999999993</v>
      </c>
      <c r="CQ121" s="1">
        <v>12.67</v>
      </c>
      <c r="CR121" s="1">
        <v>8.8800000000000008</v>
      </c>
      <c r="CS121" s="1">
        <v>11.28</v>
      </c>
      <c r="CT121" s="1">
        <v>1.48</v>
      </c>
      <c r="CV121" s="1">
        <v>193610</v>
      </c>
      <c r="CW121" s="1">
        <v>7.65</v>
      </c>
      <c r="CX121" s="1">
        <v>7.9</v>
      </c>
      <c r="CY121" s="1">
        <v>4.96</v>
      </c>
      <c r="CZ121" s="1">
        <v>5.58</v>
      </c>
      <c r="DA121" s="1">
        <v>7.94</v>
      </c>
      <c r="DB121" s="1">
        <v>7.21</v>
      </c>
      <c r="DC121" s="1">
        <v>4.43</v>
      </c>
      <c r="DD121" s="1">
        <v>4.72</v>
      </c>
      <c r="DE121" s="1">
        <v>5.82</v>
      </c>
      <c r="DF121" s="1">
        <v>8.26</v>
      </c>
      <c r="DG121" s="1">
        <v>7.63</v>
      </c>
      <c r="DH121" s="1">
        <v>7.82</v>
      </c>
      <c r="DI121" s="1">
        <v>6.62</v>
      </c>
      <c r="DJ121" s="1">
        <v>4.8099999999999996</v>
      </c>
      <c r="DK121" s="1">
        <v>4.0199999999999996</v>
      </c>
      <c r="DL121" s="1">
        <v>4.3499999999999996</v>
      </c>
      <c r="DM121" s="1">
        <v>5.0999999999999996</v>
      </c>
      <c r="DN121" s="1">
        <v>5.1100000000000003</v>
      </c>
      <c r="DO121" s="1">
        <v>6.58</v>
      </c>
      <c r="DQ121" s="1">
        <v>193510</v>
      </c>
      <c r="DR121" s="1">
        <v>-99.99</v>
      </c>
      <c r="DS121" s="1">
        <v>9.01</v>
      </c>
      <c r="DT121" s="1">
        <v>8.66</v>
      </c>
      <c r="DU121" s="1">
        <v>7.63</v>
      </c>
      <c r="DV121" s="1">
        <v>7.84</v>
      </c>
      <c r="DW121" s="1">
        <v>10.37</v>
      </c>
      <c r="DX121" s="1">
        <v>9.7100000000000009</v>
      </c>
      <c r="DY121" s="1">
        <v>6.81</v>
      </c>
      <c r="DZ121" s="1">
        <v>7.52</v>
      </c>
      <c r="EA121" s="1">
        <v>5.25</v>
      </c>
      <c r="EB121" s="1">
        <v>10.32</v>
      </c>
      <c r="EC121" s="1">
        <v>11.29</v>
      </c>
      <c r="ED121" s="1">
        <v>9.4499999999999993</v>
      </c>
      <c r="EE121" s="1">
        <v>9.14</v>
      </c>
      <c r="EF121" s="1">
        <v>10.3</v>
      </c>
      <c r="EG121" s="1">
        <v>5.77</v>
      </c>
      <c r="EH121" s="1">
        <v>7.85</v>
      </c>
      <c r="EI121" s="1">
        <v>8.25</v>
      </c>
      <c r="EJ121" s="1">
        <v>6.81</v>
      </c>
      <c r="EL121">
        <v>193510</v>
      </c>
      <c r="EM121">
        <v>7.03</v>
      </c>
      <c r="EN121">
        <v>2.64</v>
      </c>
      <c r="EO121">
        <v>-2.33</v>
      </c>
      <c r="EP121">
        <v>0.01</v>
      </c>
      <c r="ER121" s="1">
        <v>193604</v>
      </c>
      <c r="ES121" s="1">
        <v>-7.88</v>
      </c>
      <c r="EU121" s="1">
        <v>193505</v>
      </c>
      <c r="EV121" s="1">
        <v>3.97</v>
      </c>
      <c r="EX121" s="1">
        <v>194004</v>
      </c>
      <c r="EY121" s="1">
        <v>1.26</v>
      </c>
      <c r="FA121" s="1">
        <v>193604</v>
      </c>
      <c r="FB121" s="1" t="str">
        <f>IF(ISERROR(VLOOKUP($FA121,MOM,LOOKUPS!C$12,0)*$FB$6+VLOOKUP($FA121,STREV,LOOKUPS!C$10,0)*$FC$6+VLOOKUP($FA121,LTREV,LOOKUPS!C$9,0)*$FD$6+VLOOKUP($FA121,CFP,LOOKUPS!C$6,0)*$FE$6+VLOOKUP($FA121,EP,LOOKUPS!C$8,0)*$FF$6+VLOOKUP($FA121,BM,LOOKUPS!C$5,0)*$FG$6+VLOOKUP($FA121,DIV,LOOKUPS!C$7,0)*$FH$6++VLOOKUP($FA121,SIZE,LOOKUPS!C$11,0)*$FI$6),"",VLOOKUP($FA121,MOM,LOOKUPS!C$12,0)*$FB$6+VLOOKUP($FA121,STREV,LOOKUPS!C$10,0)*$FC$6+VLOOKUP($FA121,LTREV,LOOKUPS!C$9,0)*$FD$6+VLOOKUP($FA121,CFP,LOOKUPS!C$6,0)*$FE$6+VLOOKUP($FA121,EP,LOOKUPS!C$8,0)*$FF$6+VLOOKUP($FA121,BM,LOOKUPS!C$5,0)*$FG$6+VLOOKUP($FA121,DIV,LOOKUPS!C$7,0)*$FH$6++VLOOKUP($FA121,SIZE,LOOKUPS!C$11,0)*$FI$6)</f>
        <v/>
      </c>
      <c r="FC121" s="1" t="str">
        <f>IF(ISERROR(VLOOKUP($FA121,MOM,LOOKUPS!D$12,0)*$FB$6+VLOOKUP($FA121,STREV,LOOKUPS!D$10,0)*$FC$6+VLOOKUP($FA121,LTREV,LOOKUPS!D$9,0)*$FD$6+VLOOKUP($FA121,CFP,LOOKUPS!D$6,0)*$FE$6+VLOOKUP($FA121,EP,LOOKUPS!D$8,0)*$FF$6+VLOOKUP($FA121,BM,LOOKUPS!D$5,0)*$FG$6+VLOOKUP($FA121,DIV,LOOKUPS!D$7,0)*$FH$6++VLOOKUP($FA121,SIZE,LOOKUPS!D$11,0)*$FI$6),"",VLOOKUP($FA121,MOM,LOOKUPS!D$12,0)*$FB$6+VLOOKUP($FA121,STREV,LOOKUPS!D$10,0)*$FC$6+VLOOKUP($FA121,LTREV,LOOKUPS!D$9,0)*$FD$6+VLOOKUP($FA121,CFP,LOOKUPS!D$6,0)*$FE$6+VLOOKUP($FA121,EP,LOOKUPS!D$8,0)*$FF$6+VLOOKUP($FA121,BM,LOOKUPS!D$5,0)*$FG$6+VLOOKUP($FA121,DIV,LOOKUPS!D$7,0)*$FH$6++VLOOKUP($FA121,SIZE,LOOKUPS!D$11,0)*$FI$6)</f>
        <v/>
      </c>
      <c r="FD121" s="1" t="str">
        <f>IF(ISERROR(VLOOKUP($FA121,MOM,LOOKUPS!E$12,0)*$FB$6+VLOOKUP($FA121,STREV,LOOKUPS!E$10,0)*$FC$6+VLOOKUP($FA121,LTREV,LOOKUPS!E$9,0)*$FD$6+VLOOKUP($FA121,CFP,LOOKUPS!E$6,0)*$FE$6+VLOOKUP($FA121,EP,LOOKUPS!E$8,0)*$FF$6+VLOOKUP($FA121,BM,LOOKUPS!E$5,0)*$FG$6+VLOOKUP($FA121,DIV,LOOKUPS!E$7,0)*$FH$6++VLOOKUP($FA121,SIZE,LOOKUPS!E$11,0)*$FI$6),"",VLOOKUP($FA121,MOM,LOOKUPS!E$12,0)*$FB$6+VLOOKUP($FA121,STREV,LOOKUPS!E$10,0)*$FC$6+VLOOKUP($FA121,LTREV,LOOKUPS!E$9,0)*$FD$6+VLOOKUP($FA121,CFP,LOOKUPS!E$6,0)*$FE$6+VLOOKUP($FA121,EP,LOOKUPS!E$8,0)*$FF$6+VLOOKUP($FA121,BM,LOOKUPS!E$5,0)*$FG$6+VLOOKUP($FA121,DIV,LOOKUPS!E$7,0)*$FH$6++VLOOKUP($FA121,SIZE,LOOKUPS!E$11,0)*$FI$6)</f>
        <v/>
      </c>
      <c r="FE121" s="1" t="str">
        <f>IF(ISERROR(VLOOKUP($FA121,MOM,LOOKUPS!F$12,0)*$FB$6+VLOOKUP($FA121,STREV,LOOKUPS!F$10,0)*$FC$6+VLOOKUP($FA121,LTREV,LOOKUPS!F$9,0)*$FD$6+VLOOKUP($FA121,CFP,LOOKUPS!F$6,0)*$FE$6+VLOOKUP($FA121,EP,LOOKUPS!F$8,0)*$FF$6+VLOOKUP($FA121,BM,LOOKUPS!F$5,0)*$FG$6+VLOOKUP($FA121,DIV,LOOKUPS!F$7,0)*$FH$6++VLOOKUP($FA121,SIZE,LOOKUPS!F$11,0)*$FI$6),"",VLOOKUP($FA121,MOM,LOOKUPS!F$12,0)*$FB$6+VLOOKUP($FA121,STREV,LOOKUPS!F$10,0)*$FC$6+VLOOKUP($FA121,LTREV,LOOKUPS!F$9,0)*$FD$6+VLOOKUP($FA121,CFP,LOOKUPS!F$6,0)*$FE$6+VLOOKUP($FA121,EP,LOOKUPS!F$8,0)*$FF$6+VLOOKUP($FA121,BM,LOOKUPS!F$5,0)*$FG$6+VLOOKUP($FA121,DIV,LOOKUPS!F$7,0)*$FH$6++VLOOKUP($FA121,SIZE,LOOKUPS!F$11,0)*$FI$6)</f>
        <v/>
      </c>
      <c r="FF121" s="1" t="str">
        <f>IF(ISERROR(VLOOKUP($FA121,MOM,LOOKUPS!G$12,0)*$FB$6+VLOOKUP($FA121,STREV,LOOKUPS!G$10,0)*$FC$6+VLOOKUP($FA121,LTREV,LOOKUPS!G$9,0)*$FD$6+VLOOKUP($FA121,CFP,LOOKUPS!G$6,0)*$FE$6+VLOOKUP($FA121,EP,LOOKUPS!G$8,0)*$FF$6+VLOOKUP($FA121,BM,LOOKUPS!G$5,0)*$FG$6+VLOOKUP($FA121,DIV,LOOKUPS!G$7,0)*$FH$6++VLOOKUP($FA121,SIZE,LOOKUPS!G$11,0)*$FI$6),"",VLOOKUP($FA121,MOM,LOOKUPS!G$12,0)*$FB$6+VLOOKUP($FA121,STREV,LOOKUPS!G$10,0)*$FC$6+VLOOKUP($FA121,LTREV,LOOKUPS!G$9,0)*$FD$6+VLOOKUP($FA121,CFP,LOOKUPS!G$6,0)*$FE$6+VLOOKUP($FA121,EP,LOOKUPS!G$8,0)*$FF$6+VLOOKUP($FA121,BM,LOOKUPS!G$5,0)*$FG$6+VLOOKUP($FA121,DIV,LOOKUPS!G$7,0)*$FH$6++VLOOKUP($FA121,SIZE,LOOKUPS!G$11,0)*$FI$6)</f>
        <v/>
      </c>
      <c r="FG121" s="1" t="str">
        <f>IF(ISERROR(VLOOKUP($FA121,MOM,LOOKUPS!H$12,0)*$FB$6+VLOOKUP($FA121,STREV,LOOKUPS!H$10,0)*$FC$6+VLOOKUP($FA121,LTREV,LOOKUPS!H$9,0)*$FD$6+VLOOKUP($FA121,CFP,LOOKUPS!H$6,0)*$FE$6+VLOOKUP($FA121,EP,LOOKUPS!H$8,0)*$FF$6+VLOOKUP($FA121,BM,LOOKUPS!H$5,0)*$FG$6+VLOOKUP($FA121,DIV,LOOKUPS!H$7,0)*$FH$6++VLOOKUP($FA121,SIZE,LOOKUPS!H$11,0)*$FI$6),"",VLOOKUP($FA121,MOM,LOOKUPS!H$12,0)*$FB$6+VLOOKUP($FA121,STREV,LOOKUPS!H$10,0)*$FC$6+VLOOKUP($FA121,LTREV,LOOKUPS!H$9,0)*$FD$6+VLOOKUP($FA121,CFP,LOOKUPS!H$6,0)*$FE$6+VLOOKUP($FA121,EP,LOOKUPS!H$8,0)*$FF$6+VLOOKUP($FA121,BM,LOOKUPS!H$5,0)*$FG$6+VLOOKUP($FA121,DIV,LOOKUPS!H$7,0)*$FH$6++VLOOKUP($FA121,SIZE,LOOKUPS!H$11,0)*$FI$6)</f>
        <v/>
      </c>
      <c r="FH121" s="1" t="str">
        <f>IF(ISERROR(VLOOKUP($FA121,MOM,LOOKUPS!I$12,0)*$FB$6+VLOOKUP($FA121,STREV,LOOKUPS!I$10,0)*$FC$6+VLOOKUP($FA121,LTREV,LOOKUPS!I$9,0)*$FD$6+VLOOKUP($FA121,CFP,LOOKUPS!I$6,0)*$FE$6+VLOOKUP($FA121,EP,LOOKUPS!I$8,0)*$FF$6+VLOOKUP($FA121,BM,LOOKUPS!I$5,0)*$FG$6+VLOOKUP($FA121,DIV,LOOKUPS!I$7,0)*$FH$6++VLOOKUP($FA121,SIZE,LOOKUPS!I$11,0)*$FI$6),"",VLOOKUP($FA121,MOM,LOOKUPS!I$12,0)*$FB$6+VLOOKUP($FA121,STREV,LOOKUPS!I$10,0)*$FC$6+VLOOKUP($FA121,LTREV,LOOKUPS!I$9,0)*$FD$6+VLOOKUP($FA121,CFP,LOOKUPS!I$6,0)*$FE$6+VLOOKUP($FA121,EP,LOOKUPS!I$8,0)*$FF$6+VLOOKUP($FA121,BM,LOOKUPS!I$5,0)*$FG$6+VLOOKUP($FA121,DIV,LOOKUPS!I$7,0)*$FH$6++VLOOKUP($FA121,SIZE,LOOKUPS!I$11,0)*$FI$6)</f>
        <v/>
      </c>
      <c r="FI121" s="1" t="str">
        <f>IF(ISERROR(VLOOKUP($FA121,MOM,LOOKUPS!J$12,0)*$FB$6+VLOOKUP($FA121,STREV,LOOKUPS!J$10,0)*$FC$6+VLOOKUP($FA121,LTREV,LOOKUPS!J$9,0)*$FD$6+VLOOKUP($FA121,CFP,LOOKUPS!J$6,0)*$FE$6+VLOOKUP($FA121,EP,LOOKUPS!J$8,0)*$FF$6+VLOOKUP($FA121,BM,LOOKUPS!J$5,0)*$FG$6+VLOOKUP($FA121,DIV,LOOKUPS!J$7,0)*$FH$6++VLOOKUP($FA121,SIZE,LOOKUPS!J$11,0)*$FI$6),"",VLOOKUP($FA121,MOM,LOOKUPS!J$12,0)*$FB$6+VLOOKUP($FA121,STREV,LOOKUPS!J$10,0)*$FC$6+VLOOKUP($FA121,LTREV,LOOKUPS!J$9,0)*$FD$6+VLOOKUP($FA121,CFP,LOOKUPS!J$6,0)*$FE$6+VLOOKUP($FA121,EP,LOOKUPS!J$8,0)*$FF$6+VLOOKUP($FA121,BM,LOOKUPS!J$5,0)*$FG$6+VLOOKUP($FA121,DIV,LOOKUPS!J$7,0)*$FH$6++VLOOKUP($FA121,SIZE,LOOKUPS!J$11,0)*$FI$6)</f>
        <v/>
      </c>
      <c r="FJ121" s="1" t="str">
        <f>IF(ISERROR(VLOOKUP($FA121,MOM,LOOKUPS!K$12,0)*$FB$6+VLOOKUP($FA121,STREV,LOOKUPS!K$10,0)*$FC$6+VLOOKUP($FA121,LTREV,LOOKUPS!K$9,0)*$FD$6+VLOOKUP($FA121,CFP,LOOKUPS!K$6,0)*$FE$6+VLOOKUP($FA121,EP,LOOKUPS!K$8,0)*$FF$6+VLOOKUP($FA121,BM,LOOKUPS!K$5,0)*$FG$6+VLOOKUP($FA121,DIV,LOOKUPS!K$7,0)*$FH$6++VLOOKUP($FA121,SIZE,LOOKUPS!K$11,0)*$FI$6),"",VLOOKUP($FA121,MOM,LOOKUPS!K$12,0)*$FB$6+VLOOKUP($FA121,STREV,LOOKUPS!K$10,0)*$FC$6+VLOOKUP($FA121,LTREV,LOOKUPS!K$9,0)*$FD$6+VLOOKUP($FA121,CFP,LOOKUPS!K$6,0)*$FE$6+VLOOKUP($FA121,EP,LOOKUPS!K$8,0)*$FF$6+VLOOKUP($FA121,BM,LOOKUPS!K$5,0)*$FG$6+VLOOKUP($FA121,DIV,LOOKUPS!K$7,0)*$FH$6++VLOOKUP($FA121,SIZE,LOOKUPS!K$11,0)*$FI$6)</f>
        <v/>
      </c>
      <c r="FK121" s="1" t="str">
        <f>IF(ISERROR(VLOOKUP($FA121,MOM,LOOKUPS!L$12,0)*$FB$6+VLOOKUP($FA121,STREV,LOOKUPS!L$10,0)*$FC$6+VLOOKUP($FA121,LTREV,LOOKUPS!L$9,0)*$FD$6+VLOOKUP($FA121,CFP,LOOKUPS!L$6,0)*$FE$6+VLOOKUP($FA121,EP,LOOKUPS!L$8,0)*$FF$6+VLOOKUP($FA121,BM,LOOKUPS!L$5,0)*$FG$6+VLOOKUP($FA121,DIV,LOOKUPS!L$7,0)*$FH$6++VLOOKUP($FA121,SIZE,LOOKUPS!L$11,0)*$FI$6),"",VLOOKUP($FA121,MOM,LOOKUPS!L$12,0)*$FB$6+VLOOKUP($FA121,STREV,LOOKUPS!L$10,0)*$FC$6+VLOOKUP($FA121,LTREV,LOOKUPS!L$9,0)*$FD$6+VLOOKUP($FA121,CFP,LOOKUPS!L$6,0)*$FE$6+VLOOKUP($FA121,EP,LOOKUPS!L$8,0)*$FF$6+VLOOKUP($FA121,BM,LOOKUPS!L$5,0)*$FG$6+VLOOKUP($FA121,DIV,LOOKUPS!L$7,0)*$FH$6++VLOOKUP($FA121,SIZE,LOOKUPS!L$11,0)*$FI$6)</f>
        <v/>
      </c>
    </row>
    <row r="122" spans="1:167" x14ac:dyDescent="0.3">
      <c r="A122" s="1">
        <v>193605</v>
      </c>
      <c r="B122" s="1">
        <v>2.48</v>
      </c>
      <c r="C122" s="1">
        <v>2.73</v>
      </c>
      <c r="D122" s="1">
        <v>5.05</v>
      </c>
      <c r="E122" s="1">
        <v>3.88</v>
      </c>
      <c r="F122" s="1">
        <v>4.29</v>
      </c>
      <c r="G122" s="1">
        <v>5.32</v>
      </c>
      <c r="H122" s="1">
        <v>7.4</v>
      </c>
      <c r="I122" s="1">
        <v>6.06</v>
      </c>
      <c r="J122" s="1">
        <v>6.54</v>
      </c>
      <c r="K122" s="1">
        <v>8.76</v>
      </c>
      <c r="M122" s="1">
        <v>193506</v>
      </c>
      <c r="N122" s="1">
        <v>2.6</v>
      </c>
      <c r="O122" s="1">
        <v>5.63</v>
      </c>
      <c r="P122" s="1">
        <v>2.73</v>
      </c>
      <c r="Q122" s="1">
        <v>4.3899999999999997</v>
      </c>
      <c r="R122" s="1">
        <v>3.84</v>
      </c>
      <c r="S122" s="1">
        <v>6.62</v>
      </c>
      <c r="T122" s="1">
        <v>4.3</v>
      </c>
      <c r="U122" s="1">
        <v>5.53</v>
      </c>
      <c r="V122" s="1">
        <v>3.41</v>
      </c>
      <c r="W122" s="1">
        <v>2.59</v>
      </c>
      <c r="Y122" s="1">
        <v>194005</v>
      </c>
      <c r="Z122" s="1">
        <v>-26.46</v>
      </c>
      <c r="AA122" s="1">
        <v>-30.99</v>
      </c>
      <c r="AB122" s="1">
        <v>-30.51</v>
      </c>
      <c r="AC122" s="1">
        <v>-26.07</v>
      </c>
      <c r="AD122" s="1">
        <v>-25.23</v>
      </c>
      <c r="AE122" s="1">
        <v>-25.08</v>
      </c>
      <c r="AF122" s="1">
        <v>-24.87</v>
      </c>
      <c r="AG122" s="1">
        <v>-25.97</v>
      </c>
      <c r="AH122" s="1">
        <v>-26.73</v>
      </c>
      <c r="AI122" s="1">
        <v>-28.86</v>
      </c>
      <c r="AK122">
        <v>196011</v>
      </c>
      <c r="AL122">
        <v>3.49</v>
      </c>
      <c r="AM122">
        <v>6.6</v>
      </c>
      <c r="AN122">
        <v>5.37</v>
      </c>
      <c r="AO122">
        <v>4.34</v>
      </c>
      <c r="AP122">
        <v>6.96</v>
      </c>
      <c r="AQ122">
        <v>5.64</v>
      </c>
      <c r="AR122">
        <v>5.17</v>
      </c>
      <c r="AS122">
        <v>5.42</v>
      </c>
      <c r="AT122">
        <v>3.96</v>
      </c>
      <c r="AU122">
        <v>6.57</v>
      </c>
      <c r="AV122">
        <v>7.34</v>
      </c>
      <c r="AW122">
        <v>5.86</v>
      </c>
      <c r="AX122">
        <v>5.42</v>
      </c>
      <c r="AY122">
        <v>6.04</v>
      </c>
      <c r="AZ122">
        <v>4.3</v>
      </c>
      <c r="BA122">
        <v>5.71</v>
      </c>
      <c r="BB122">
        <v>5.12</v>
      </c>
      <c r="BC122">
        <v>4.7</v>
      </c>
      <c r="BD122">
        <v>3.21</v>
      </c>
      <c r="BF122" s="1">
        <v>196011</v>
      </c>
      <c r="BG122" s="1">
        <v>-2.4</v>
      </c>
      <c r="BH122" s="1">
        <v>6.43</v>
      </c>
      <c r="BI122" s="1">
        <v>5.36</v>
      </c>
      <c r="BJ122" s="1">
        <v>4.9800000000000004</v>
      </c>
      <c r="BK122" s="1">
        <v>6.62</v>
      </c>
      <c r="BL122" s="1">
        <v>6.26</v>
      </c>
      <c r="BM122" s="1">
        <v>4.43</v>
      </c>
      <c r="BN122" s="1">
        <v>5.16</v>
      </c>
      <c r="BO122" s="1">
        <v>5.36</v>
      </c>
      <c r="BP122" s="1">
        <v>6.54</v>
      </c>
      <c r="BQ122" s="1">
        <v>6.7</v>
      </c>
      <c r="BR122" s="1">
        <v>6.05</v>
      </c>
      <c r="BS122" s="1">
        <v>6.47</v>
      </c>
      <c r="BT122" s="1">
        <v>4.9800000000000004</v>
      </c>
      <c r="BU122" s="1">
        <v>3.88</v>
      </c>
      <c r="BV122" s="1">
        <v>6.13</v>
      </c>
      <c r="BW122" s="1">
        <v>4.21</v>
      </c>
      <c r="BX122" s="1">
        <v>5.54</v>
      </c>
      <c r="BY122" s="1">
        <v>5.2</v>
      </c>
      <c r="CA122" s="1">
        <v>193511</v>
      </c>
      <c r="CB122" s="1">
        <v>41.76</v>
      </c>
      <c r="CC122" s="1">
        <v>6.37</v>
      </c>
      <c r="CD122" s="1">
        <v>8.77</v>
      </c>
      <c r="CE122" s="1">
        <v>28.01</v>
      </c>
      <c r="CF122" s="1">
        <v>7.14</v>
      </c>
      <c r="CG122" s="1">
        <v>6.13</v>
      </c>
      <c r="CH122" s="1">
        <v>9.2200000000000006</v>
      </c>
      <c r="CI122" s="1">
        <v>13.5</v>
      </c>
      <c r="CJ122" s="1">
        <v>33.090000000000003</v>
      </c>
      <c r="CK122" s="1">
        <v>5.39</v>
      </c>
      <c r="CL122" s="1">
        <v>8.9</v>
      </c>
      <c r="CM122" s="1">
        <v>4.8099999999999996</v>
      </c>
      <c r="CN122" s="1">
        <v>7.4</v>
      </c>
      <c r="CO122" s="1">
        <v>9.35</v>
      </c>
      <c r="CP122" s="1">
        <v>9.09</v>
      </c>
      <c r="CQ122" s="1">
        <v>9.2899999999999991</v>
      </c>
      <c r="CR122" s="1">
        <v>17.79</v>
      </c>
      <c r="CS122" s="1">
        <v>18.23</v>
      </c>
      <c r="CT122" s="1">
        <v>48.19</v>
      </c>
      <c r="CV122" s="1">
        <v>193611</v>
      </c>
      <c r="CW122" s="1">
        <v>13.66</v>
      </c>
      <c r="CX122" s="1">
        <v>5.71</v>
      </c>
      <c r="CY122" s="1">
        <v>4.72</v>
      </c>
      <c r="CZ122" s="1">
        <v>5.36</v>
      </c>
      <c r="DA122" s="1">
        <v>6.1</v>
      </c>
      <c r="DB122" s="1">
        <v>5.34</v>
      </c>
      <c r="DC122" s="1">
        <v>3.95</v>
      </c>
      <c r="DD122" s="1">
        <v>4.66</v>
      </c>
      <c r="DE122" s="1">
        <v>6.01</v>
      </c>
      <c r="DF122" s="1">
        <v>7.08</v>
      </c>
      <c r="DG122" s="1">
        <v>5.15</v>
      </c>
      <c r="DH122" s="1">
        <v>4.9400000000000004</v>
      </c>
      <c r="DI122" s="1">
        <v>5.72</v>
      </c>
      <c r="DJ122" s="1">
        <v>2.58</v>
      </c>
      <c r="DK122" s="1">
        <v>5.36</v>
      </c>
      <c r="DL122" s="1">
        <v>5.22</v>
      </c>
      <c r="DM122" s="1">
        <v>4.08</v>
      </c>
      <c r="DN122" s="1">
        <v>5.64</v>
      </c>
      <c r="DO122" s="1">
        <v>6.39</v>
      </c>
      <c r="DQ122" s="1">
        <v>193511</v>
      </c>
      <c r="DR122" s="1">
        <v>-99.99</v>
      </c>
      <c r="DS122" s="1">
        <v>32.04</v>
      </c>
      <c r="DT122" s="1">
        <v>9.2799999999999994</v>
      </c>
      <c r="DU122" s="1">
        <v>4.8899999999999997</v>
      </c>
      <c r="DV122" s="1">
        <v>40.03</v>
      </c>
      <c r="DW122" s="1">
        <v>13.25</v>
      </c>
      <c r="DX122" s="1">
        <v>9.98</v>
      </c>
      <c r="DY122" s="1">
        <v>5.82</v>
      </c>
      <c r="DZ122" s="1">
        <v>5.0599999999999996</v>
      </c>
      <c r="EA122" s="1">
        <v>49.26</v>
      </c>
      <c r="EB122" s="1">
        <v>31.22</v>
      </c>
      <c r="EC122" s="1">
        <v>16.420000000000002</v>
      </c>
      <c r="ED122" s="1">
        <v>10.07</v>
      </c>
      <c r="EE122" s="1">
        <v>10.52</v>
      </c>
      <c r="EF122" s="1">
        <v>9.42</v>
      </c>
      <c r="EG122" s="1">
        <v>7.09</v>
      </c>
      <c r="EH122" s="1">
        <v>4.55</v>
      </c>
      <c r="EI122" s="1">
        <v>5.58</v>
      </c>
      <c r="EJ122" s="1">
        <v>4.5599999999999996</v>
      </c>
      <c r="EL122">
        <v>193511</v>
      </c>
      <c r="EM122">
        <v>4.88</v>
      </c>
      <c r="EN122">
        <v>4.28</v>
      </c>
      <c r="EO122">
        <v>11.91</v>
      </c>
      <c r="EP122">
        <v>0.02</v>
      </c>
      <c r="ER122" s="1">
        <v>193605</v>
      </c>
      <c r="ES122" s="1">
        <v>2.44</v>
      </c>
      <c r="EU122" s="1">
        <v>193506</v>
      </c>
      <c r="EV122" s="1">
        <v>1.98</v>
      </c>
      <c r="EX122" s="1">
        <v>194005</v>
      </c>
      <c r="EY122" s="1">
        <v>-3.04</v>
      </c>
      <c r="FA122" s="1">
        <v>193605</v>
      </c>
      <c r="FB122" s="1" t="str">
        <f>IF(ISERROR(VLOOKUP($FA122,MOM,LOOKUPS!C$12,0)*$FB$6+VLOOKUP($FA122,STREV,LOOKUPS!C$10,0)*$FC$6+VLOOKUP($FA122,LTREV,LOOKUPS!C$9,0)*$FD$6+VLOOKUP($FA122,CFP,LOOKUPS!C$6,0)*$FE$6+VLOOKUP($FA122,EP,LOOKUPS!C$8,0)*$FF$6+VLOOKUP($FA122,BM,LOOKUPS!C$5,0)*$FG$6+VLOOKUP($FA122,DIV,LOOKUPS!C$7,0)*$FH$6++VLOOKUP($FA122,SIZE,LOOKUPS!C$11,0)*$FI$6),"",VLOOKUP($FA122,MOM,LOOKUPS!C$12,0)*$FB$6+VLOOKUP($FA122,STREV,LOOKUPS!C$10,0)*$FC$6+VLOOKUP($FA122,LTREV,LOOKUPS!C$9,0)*$FD$6+VLOOKUP($FA122,CFP,LOOKUPS!C$6,0)*$FE$6+VLOOKUP($FA122,EP,LOOKUPS!C$8,0)*$FF$6+VLOOKUP($FA122,BM,LOOKUPS!C$5,0)*$FG$6+VLOOKUP($FA122,DIV,LOOKUPS!C$7,0)*$FH$6++VLOOKUP($FA122,SIZE,LOOKUPS!C$11,0)*$FI$6)</f>
        <v/>
      </c>
      <c r="FC122" s="1" t="str">
        <f>IF(ISERROR(VLOOKUP($FA122,MOM,LOOKUPS!D$12,0)*$FB$6+VLOOKUP($FA122,STREV,LOOKUPS!D$10,0)*$FC$6+VLOOKUP($FA122,LTREV,LOOKUPS!D$9,0)*$FD$6+VLOOKUP($FA122,CFP,LOOKUPS!D$6,0)*$FE$6+VLOOKUP($FA122,EP,LOOKUPS!D$8,0)*$FF$6+VLOOKUP($FA122,BM,LOOKUPS!D$5,0)*$FG$6+VLOOKUP($FA122,DIV,LOOKUPS!D$7,0)*$FH$6++VLOOKUP($FA122,SIZE,LOOKUPS!D$11,0)*$FI$6),"",VLOOKUP($FA122,MOM,LOOKUPS!D$12,0)*$FB$6+VLOOKUP($FA122,STREV,LOOKUPS!D$10,0)*$FC$6+VLOOKUP($FA122,LTREV,LOOKUPS!D$9,0)*$FD$6+VLOOKUP($FA122,CFP,LOOKUPS!D$6,0)*$FE$6+VLOOKUP($FA122,EP,LOOKUPS!D$8,0)*$FF$6+VLOOKUP($FA122,BM,LOOKUPS!D$5,0)*$FG$6+VLOOKUP($FA122,DIV,LOOKUPS!D$7,0)*$FH$6++VLOOKUP($FA122,SIZE,LOOKUPS!D$11,0)*$FI$6)</f>
        <v/>
      </c>
      <c r="FD122" s="1" t="str">
        <f>IF(ISERROR(VLOOKUP($FA122,MOM,LOOKUPS!E$12,0)*$FB$6+VLOOKUP($FA122,STREV,LOOKUPS!E$10,0)*$FC$6+VLOOKUP($FA122,LTREV,LOOKUPS!E$9,0)*$FD$6+VLOOKUP($FA122,CFP,LOOKUPS!E$6,0)*$FE$6+VLOOKUP($FA122,EP,LOOKUPS!E$8,0)*$FF$6+VLOOKUP($FA122,BM,LOOKUPS!E$5,0)*$FG$6+VLOOKUP($FA122,DIV,LOOKUPS!E$7,0)*$FH$6++VLOOKUP($FA122,SIZE,LOOKUPS!E$11,0)*$FI$6),"",VLOOKUP($FA122,MOM,LOOKUPS!E$12,0)*$FB$6+VLOOKUP($FA122,STREV,LOOKUPS!E$10,0)*$FC$6+VLOOKUP($FA122,LTREV,LOOKUPS!E$9,0)*$FD$6+VLOOKUP($FA122,CFP,LOOKUPS!E$6,0)*$FE$6+VLOOKUP($FA122,EP,LOOKUPS!E$8,0)*$FF$6+VLOOKUP($FA122,BM,LOOKUPS!E$5,0)*$FG$6+VLOOKUP($FA122,DIV,LOOKUPS!E$7,0)*$FH$6++VLOOKUP($FA122,SIZE,LOOKUPS!E$11,0)*$FI$6)</f>
        <v/>
      </c>
      <c r="FE122" s="1" t="str">
        <f>IF(ISERROR(VLOOKUP($FA122,MOM,LOOKUPS!F$12,0)*$FB$6+VLOOKUP($FA122,STREV,LOOKUPS!F$10,0)*$FC$6+VLOOKUP($FA122,LTREV,LOOKUPS!F$9,0)*$FD$6+VLOOKUP($FA122,CFP,LOOKUPS!F$6,0)*$FE$6+VLOOKUP($FA122,EP,LOOKUPS!F$8,0)*$FF$6+VLOOKUP($FA122,BM,LOOKUPS!F$5,0)*$FG$6+VLOOKUP($FA122,DIV,LOOKUPS!F$7,0)*$FH$6++VLOOKUP($FA122,SIZE,LOOKUPS!F$11,0)*$FI$6),"",VLOOKUP($FA122,MOM,LOOKUPS!F$12,0)*$FB$6+VLOOKUP($FA122,STREV,LOOKUPS!F$10,0)*$FC$6+VLOOKUP($FA122,LTREV,LOOKUPS!F$9,0)*$FD$6+VLOOKUP($FA122,CFP,LOOKUPS!F$6,0)*$FE$6+VLOOKUP($FA122,EP,LOOKUPS!F$8,0)*$FF$6+VLOOKUP($FA122,BM,LOOKUPS!F$5,0)*$FG$6+VLOOKUP($FA122,DIV,LOOKUPS!F$7,0)*$FH$6++VLOOKUP($FA122,SIZE,LOOKUPS!F$11,0)*$FI$6)</f>
        <v/>
      </c>
      <c r="FF122" s="1" t="str">
        <f>IF(ISERROR(VLOOKUP($FA122,MOM,LOOKUPS!G$12,0)*$FB$6+VLOOKUP($FA122,STREV,LOOKUPS!G$10,0)*$FC$6+VLOOKUP($FA122,LTREV,LOOKUPS!G$9,0)*$FD$6+VLOOKUP($FA122,CFP,LOOKUPS!G$6,0)*$FE$6+VLOOKUP($FA122,EP,LOOKUPS!G$8,0)*$FF$6+VLOOKUP($FA122,BM,LOOKUPS!G$5,0)*$FG$6+VLOOKUP($FA122,DIV,LOOKUPS!G$7,0)*$FH$6++VLOOKUP($FA122,SIZE,LOOKUPS!G$11,0)*$FI$6),"",VLOOKUP($FA122,MOM,LOOKUPS!G$12,0)*$FB$6+VLOOKUP($FA122,STREV,LOOKUPS!G$10,0)*$FC$6+VLOOKUP($FA122,LTREV,LOOKUPS!G$9,0)*$FD$6+VLOOKUP($FA122,CFP,LOOKUPS!G$6,0)*$FE$6+VLOOKUP($FA122,EP,LOOKUPS!G$8,0)*$FF$6+VLOOKUP($FA122,BM,LOOKUPS!G$5,0)*$FG$6+VLOOKUP($FA122,DIV,LOOKUPS!G$7,0)*$FH$6++VLOOKUP($FA122,SIZE,LOOKUPS!G$11,0)*$FI$6)</f>
        <v/>
      </c>
      <c r="FG122" s="1" t="str">
        <f>IF(ISERROR(VLOOKUP($FA122,MOM,LOOKUPS!H$12,0)*$FB$6+VLOOKUP($FA122,STREV,LOOKUPS!H$10,0)*$FC$6+VLOOKUP($FA122,LTREV,LOOKUPS!H$9,0)*$FD$6+VLOOKUP($FA122,CFP,LOOKUPS!H$6,0)*$FE$6+VLOOKUP($FA122,EP,LOOKUPS!H$8,0)*$FF$6+VLOOKUP($FA122,BM,LOOKUPS!H$5,0)*$FG$6+VLOOKUP($FA122,DIV,LOOKUPS!H$7,0)*$FH$6++VLOOKUP($FA122,SIZE,LOOKUPS!H$11,0)*$FI$6),"",VLOOKUP($FA122,MOM,LOOKUPS!H$12,0)*$FB$6+VLOOKUP($FA122,STREV,LOOKUPS!H$10,0)*$FC$6+VLOOKUP($FA122,LTREV,LOOKUPS!H$9,0)*$FD$6+VLOOKUP($FA122,CFP,LOOKUPS!H$6,0)*$FE$6+VLOOKUP($FA122,EP,LOOKUPS!H$8,0)*$FF$6+VLOOKUP($FA122,BM,LOOKUPS!H$5,0)*$FG$6+VLOOKUP($FA122,DIV,LOOKUPS!H$7,0)*$FH$6++VLOOKUP($FA122,SIZE,LOOKUPS!H$11,0)*$FI$6)</f>
        <v/>
      </c>
      <c r="FH122" s="1" t="str">
        <f>IF(ISERROR(VLOOKUP($FA122,MOM,LOOKUPS!I$12,0)*$FB$6+VLOOKUP($FA122,STREV,LOOKUPS!I$10,0)*$FC$6+VLOOKUP($FA122,LTREV,LOOKUPS!I$9,0)*$FD$6+VLOOKUP($FA122,CFP,LOOKUPS!I$6,0)*$FE$6+VLOOKUP($FA122,EP,LOOKUPS!I$8,0)*$FF$6+VLOOKUP($FA122,BM,LOOKUPS!I$5,0)*$FG$6+VLOOKUP($FA122,DIV,LOOKUPS!I$7,0)*$FH$6++VLOOKUP($FA122,SIZE,LOOKUPS!I$11,0)*$FI$6),"",VLOOKUP($FA122,MOM,LOOKUPS!I$12,0)*$FB$6+VLOOKUP($FA122,STREV,LOOKUPS!I$10,0)*$FC$6+VLOOKUP($FA122,LTREV,LOOKUPS!I$9,0)*$FD$6+VLOOKUP($FA122,CFP,LOOKUPS!I$6,0)*$FE$6+VLOOKUP($FA122,EP,LOOKUPS!I$8,0)*$FF$6+VLOOKUP($FA122,BM,LOOKUPS!I$5,0)*$FG$6+VLOOKUP($FA122,DIV,LOOKUPS!I$7,0)*$FH$6++VLOOKUP($FA122,SIZE,LOOKUPS!I$11,0)*$FI$6)</f>
        <v/>
      </c>
      <c r="FI122" s="1" t="str">
        <f>IF(ISERROR(VLOOKUP($FA122,MOM,LOOKUPS!J$12,0)*$FB$6+VLOOKUP($FA122,STREV,LOOKUPS!J$10,0)*$FC$6+VLOOKUP($FA122,LTREV,LOOKUPS!J$9,0)*$FD$6+VLOOKUP($FA122,CFP,LOOKUPS!J$6,0)*$FE$6+VLOOKUP($FA122,EP,LOOKUPS!J$8,0)*$FF$6+VLOOKUP($FA122,BM,LOOKUPS!J$5,0)*$FG$6+VLOOKUP($FA122,DIV,LOOKUPS!J$7,0)*$FH$6++VLOOKUP($FA122,SIZE,LOOKUPS!J$11,0)*$FI$6),"",VLOOKUP($FA122,MOM,LOOKUPS!J$12,0)*$FB$6+VLOOKUP($FA122,STREV,LOOKUPS!J$10,0)*$FC$6+VLOOKUP($FA122,LTREV,LOOKUPS!J$9,0)*$FD$6+VLOOKUP($FA122,CFP,LOOKUPS!J$6,0)*$FE$6+VLOOKUP($FA122,EP,LOOKUPS!J$8,0)*$FF$6+VLOOKUP($FA122,BM,LOOKUPS!J$5,0)*$FG$6+VLOOKUP($FA122,DIV,LOOKUPS!J$7,0)*$FH$6++VLOOKUP($FA122,SIZE,LOOKUPS!J$11,0)*$FI$6)</f>
        <v/>
      </c>
      <c r="FJ122" s="1" t="str">
        <f>IF(ISERROR(VLOOKUP($FA122,MOM,LOOKUPS!K$12,0)*$FB$6+VLOOKUP($FA122,STREV,LOOKUPS!K$10,0)*$FC$6+VLOOKUP($FA122,LTREV,LOOKUPS!K$9,0)*$FD$6+VLOOKUP($FA122,CFP,LOOKUPS!K$6,0)*$FE$6+VLOOKUP($FA122,EP,LOOKUPS!K$8,0)*$FF$6+VLOOKUP($FA122,BM,LOOKUPS!K$5,0)*$FG$6+VLOOKUP($FA122,DIV,LOOKUPS!K$7,0)*$FH$6++VLOOKUP($FA122,SIZE,LOOKUPS!K$11,0)*$FI$6),"",VLOOKUP($FA122,MOM,LOOKUPS!K$12,0)*$FB$6+VLOOKUP($FA122,STREV,LOOKUPS!K$10,0)*$FC$6+VLOOKUP($FA122,LTREV,LOOKUPS!K$9,0)*$FD$6+VLOOKUP($FA122,CFP,LOOKUPS!K$6,0)*$FE$6+VLOOKUP($FA122,EP,LOOKUPS!K$8,0)*$FF$6+VLOOKUP($FA122,BM,LOOKUPS!K$5,0)*$FG$6+VLOOKUP($FA122,DIV,LOOKUPS!K$7,0)*$FH$6++VLOOKUP($FA122,SIZE,LOOKUPS!K$11,0)*$FI$6)</f>
        <v/>
      </c>
      <c r="FK122" s="1" t="str">
        <f>IF(ISERROR(VLOOKUP($FA122,MOM,LOOKUPS!L$12,0)*$FB$6+VLOOKUP($FA122,STREV,LOOKUPS!L$10,0)*$FC$6+VLOOKUP($FA122,LTREV,LOOKUPS!L$9,0)*$FD$6+VLOOKUP($FA122,CFP,LOOKUPS!L$6,0)*$FE$6+VLOOKUP($FA122,EP,LOOKUPS!L$8,0)*$FF$6+VLOOKUP($FA122,BM,LOOKUPS!L$5,0)*$FG$6+VLOOKUP($FA122,DIV,LOOKUPS!L$7,0)*$FH$6++VLOOKUP($FA122,SIZE,LOOKUPS!L$11,0)*$FI$6),"",VLOOKUP($FA122,MOM,LOOKUPS!L$12,0)*$FB$6+VLOOKUP($FA122,STREV,LOOKUPS!L$10,0)*$FC$6+VLOOKUP($FA122,LTREV,LOOKUPS!L$9,0)*$FD$6+VLOOKUP($FA122,CFP,LOOKUPS!L$6,0)*$FE$6+VLOOKUP($FA122,EP,LOOKUPS!L$8,0)*$FF$6+VLOOKUP($FA122,BM,LOOKUPS!L$5,0)*$FG$6+VLOOKUP($FA122,DIV,LOOKUPS!L$7,0)*$FH$6++VLOOKUP($FA122,SIZE,LOOKUPS!L$11,0)*$FI$6)</f>
        <v/>
      </c>
    </row>
    <row r="123" spans="1:167" x14ac:dyDescent="0.3">
      <c r="A123" s="1">
        <v>193606</v>
      </c>
      <c r="B123" s="1">
        <v>-1.08</v>
      </c>
      <c r="C123" s="1">
        <v>0.95</v>
      </c>
      <c r="D123" s="1">
        <v>-0.38</v>
      </c>
      <c r="E123" s="1">
        <v>-0.23</v>
      </c>
      <c r="F123" s="1">
        <v>1.07</v>
      </c>
      <c r="G123" s="1">
        <v>1.1000000000000001</v>
      </c>
      <c r="H123" s="1">
        <v>0.28999999999999998</v>
      </c>
      <c r="I123" s="1">
        <v>-0.85</v>
      </c>
      <c r="J123" s="1">
        <v>1.87</v>
      </c>
      <c r="K123" s="1">
        <v>-2.83</v>
      </c>
      <c r="M123" s="1">
        <v>193507</v>
      </c>
      <c r="N123" s="1">
        <v>16.920000000000002</v>
      </c>
      <c r="O123" s="1">
        <v>12.48</v>
      </c>
      <c r="P123" s="1">
        <v>11.81</v>
      </c>
      <c r="Q123" s="1">
        <v>8.32</v>
      </c>
      <c r="R123" s="1">
        <v>9.0299999999999994</v>
      </c>
      <c r="S123" s="1">
        <v>8.32</v>
      </c>
      <c r="T123" s="1">
        <v>10.28</v>
      </c>
      <c r="U123" s="1">
        <v>12.13</v>
      </c>
      <c r="V123" s="1">
        <v>12.64</v>
      </c>
      <c r="W123" s="1">
        <v>7.99</v>
      </c>
      <c r="Y123" s="1">
        <v>194006</v>
      </c>
      <c r="Z123" s="1">
        <v>5</v>
      </c>
      <c r="AA123" s="1">
        <v>8.11</v>
      </c>
      <c r="AB123" s="1">
        <v>10.42</v>
      </c>
      <c r="AC123" s="1">
        <v>8.52</v>
      </c>
      <c r="AD123" s="1">
        <v>5.43</v>
      </c>
      <c r="AE123" s="1">
        <v>6.77</v>
      </c>
      <c r="AF123" s="1">
        <v>6.26</v>
      </c>
      <c r="AG123" s="1">
        <v>7.06</v>
      </c>
      <c r="AH123" s="1">
        <v>3.97</v>
      </c>
      <c r="AI123" s="1">
        <v>7.8</v>
      </c>
      <c r="AK123">
        <v>196012</v>
      </c>
      <c r="AL123">
        <v>7.99</v>
      </c>
      <c r="AM123">
        <v>4.8499999999999996</v>
      </c>
      <c r="AN123">
        <v>4.58</v>
      </c>
      <c r="AO123">
        <v>4.17</v>
      </c>
      <c r="AP123">
        <v>5.21</v>
      </c>
      <c r="AQ123">
        <v>4.9400000000000004</v>
      </c>
      <c r="AR123">
        <v>4.3</v>
      </c>
      <c r="AS123">
        <v>4.7</v>
      </c>
      <c r="AT123">
        <v>3.54</v>
      </c>
      <c r="AU123">
        <v>6.28</v>
      </c>
      <c r="AV123">
        <v>4.1500000000000004</v>
      </c>
      <c r="AW123">
        <v>4.12</v>
      </c>
      <c r="AX123">
        <v>5.74</v>
      </c>
      <c r="AY123">
        <v>4</v>
      </c>
      <c r="AZ123">
        <v>4.6100000000000003</v>
      </c>
      <c r="BA123">
        <v>3.97</v>
      </c>
      <c r="BB123">
        <v>5.43</v>
      </c>
      <c r="BC123">
        <v>4.01</v>
      </c>
      <c r="BD123">
        <v>3.06</v>
      </c>
      <c r="BF123" s="1">
        <v>196012</v>
      </c>
      <c r="BG123" s="1">
        <v>8.2100000000000009</v>
      </c>
      <c r="BH123" s="1">
        <v>4.99</v>
      </c>
      <c r="BI123" s="1">
        <v>4.78</v>
      </c>
      <c r="BJ123" s="1">
        <v>3.63</v>
      </c>
      <c r="BK123" s="1">
        <v>5.12</v>
      </c>
      <c r="BL123" s="1">
        <v>4.72</v>
      </c>
      <c r="BM123" s="1">
        <v>4.9800000000000004</v>
      </c>
      <c r="BN123" s="1">
        <v>4.32</v>
      </c>
      <c r="BO123" s="1">
        <v>3.33</v>
      </c>
      <c r="BP123" s="1">
        <v>4.46</v>
      </c>
      <c r="BQ123" s="1">
        <v>5.78</v>
      </c>
      <c r="BR123" s="1">
        <v>4.74</v>
      </c>
      <c r="BS123" s="1">
        <v>4.71</v>
      </c>
      <c r="BT123" s="1">
        <v>5.1100000000000003</v>
      </c>
      <c r="BU123" s="1">
        <v>4.8600000000000003</v>
      </c>
      <c r="BV123" s="1">
        <v>4.43</v>
      </c>
      <c r="BW123" s="1">
        <v>4.22</v>
      </c>
      <c r="BX123" s="1">
        <v>3.42</v>
      </c>
      <c r="BY123" s="1">
        <v>3.25</v>
      </c>
      <c r="CA123" s="1">
        <v>193512</v>
      </c>
      <c r="CB123" s="1">
        <v>21.81</v>
      </c>
      <c r="CC123" s="1">
        <v>4.2300000000000004</v>
      </c>
      <c r="CD123" s="1">
        <v>7.8</v>
      </c>
      <c r="CE123" s="1">
        <v>5.31</v>
      </c>
      <c r="CF123" s="1">
        <v>5.01</v>
      </c>
      <c r="CG123" s="1">
        <v>3.61</v>
      </c>
      <c r="CH123" s="1">
        <v>10.039999999999999</v>
      </c>
      <c r="CI123" s="1">
        <v>6.41</v>
      </c>
      <c r="CJ123" s="1">
        <v>4.92</v>
      </c>
      <c r="CK123" s="1">
        <v>6.79</v>
      </c>
      <c r="CL123" s="1">
        <v>3.23</v>
      </c>
      <c r="CM123" s="1">
        <v>2.64</v>
      </c>
      <c r="CN123" s="1">
        <v>4.54</v>
      </c>
      <c r="CO123" s="1">
        <v>7.02</v>
      </c>
      <c r="CP123" s="1">
        <v>13.07</v>
      </c>
      <c r="CQ123" s="1">
        <v>6.71</v>
      </c>
      <c r="CR123" s="1">
        <v>6.11</v>
      </c>
      <c r="CS123" s="1">
        <v>7.49</v>
      </c>
      <c r="CT123" s="1">
        <v>2.34</v>
      </c>
      <c r="CV123" s="1">
        <v>193612</v>
      </c>
      <c r="CW123" s="1">
        <v>5.09</v>
      </c>
      <c r="CX123" s="1">
        <v>3.64</v>
      </c>
      <c r="CY123" s="1">
        <v>-0.17</v>
      </c>
      <c r="CZ123" s="1">
        <v>-1.85</v>
      </c>
      <c r="DA123" s="1">
        <v>4.1500000000000004</v>
      </c>
      <c r="DB123" s="1">
        <v>1.74</v>
      </c>
      <c r="DC123" s="1">
        <v>0.26</v>
      </c>
      <c r="DD123" s="1">
        <v>-2.2400000000000002</v>
      </c>
      <c r="DE123" s="1">
        <v>-1.56</v>
      </c>
      <c r="DF123" s="1">
        <v>7.37</v>
      </c>
      <c r="DG123" s="1">
        <v>1.1000000000000001</v>
      </c>
      <c r="DH123" s="1">
        <v>2.63</v>
      </c>
      <c r="DI123" s="1">
        <v>0.88</v>
      </c>
      <c r="DJ123" s="1">
        <v>0.75</v>
      </c>
      <c r="DK123" s="1">
        <v>-0.25</v>
      </c>
      <c r="DL123" s="1">
        <v>-2.06</v>
      </c>
      <c r="DM123" s="1">
        <v>-2.4300000000000002</v>
      </c>
      <c r="DN123" s="1">
        <v>-1.76</v>
      </c>
      <c r="DO123" s="1">
        <v>-1.36</v>
      </c>
      <c r="DQ123" s="1">
        <v>193512</v>
      </c>
      <c r="DR123" s="1">
        <v>-99.99</v>
      </c>
      <c r="DS123" s="1">
        <v>4.6500000000000004</v>
      </c>
      <c r="DT123" s="1">
        <v>7.48</v>
      </c>
      <c r="DU123" s="1">
        <v>4.99</v>
      </c>
      <c r="DV123" s="1">
        <v>3.56</v>
      </c>
      <c r="DW123" s="1">
        <v>6.99</v>
      </c>
      <c r="DX123" s="1">
        <v>8.01</v>
      </c>
      <c r="DY123" s="1">
        <v>6.39</v>
      </c>
      <c r="DZ123" s="1">
        <v>4.42</v>
      </c>
      <c r="EA123" s="1">
        <v>4.67</v>
      </c>
      <c r="EB123" s="1">
        <v>2.5099999999999998</v>
      </c>
      <c r="EC123" s="1">
        <v>6.76</v>
      </c>
      <c r="ED123" s="1">
        <v>7.22</v>
      </c>
      <c r="EE123" s="1">
        <v>6.05</v>
      </c>
      <c r="EF123" s="1">
        <v>10</v>
      </c>
      <c r="EG123" s="1">
        <v>6.66</v>
      </c>
      <c r="EH123" s="1">
        <v>6.11</v>
      </c>
      <c r="EI123" s="1">
        <v>3.93</v>
      </c>
      <c r="EJ123" s="1">
        <v>4.8899999999999997</v>
      </c>
      <c r="EL123">
        <v>193512</v>
      </c>
      <c r="EM123">
        <v>4.5599999999999996</v>
      </c>
      <c r="EN123">
        <v>0.23</v>
      </c>
      <c r="EO123">
        <v>1.07</v>
      </c>
      <c r="EP123">
        <v>0.01</v>
      </c>
      <c r="ER123" s="1">
        <v>193606</v>
      </c>
      <c r="ES123" s="1">
        <v>0.46</v>
      </c>
      <c r="EU123" s="1">
        <v>193507</v>
      </c>
      <c r="EV123" s="1">
        <v>-1.23</v>
      </c>
      <c r="EX123" s="1">
        <v>194006</v>
      </c>
      <c r="EY123" s="1">
        <v>1.66</v>
      </c>
      <c r="FA123" s="1">
        <v>193606</v>
      </c>
      <c r="FB123" s="1" t="str">
        <f>IF(ISERROR(VLOOKUP($FA123,MOM,LOOKUPS!C$12,0)*$FB$6+VLOOKUP($FA123,STREV,LOOKUPS!C$10,0)*$FC$6+VLOOKUP($FA123,LTREV,LOOKUPS!C$9,0)*$FD$6+VLOOKUP($FA123,CFP,LOOKUPS!C$6,0)*$FE$6+VLOOKUP($FA123,EP,LOOKUPS!C$8,0)*$FF$6+VLOOKUP($FA123,BM,LOOKUPS!C$5,0)*$FG$6+VLOOKUP($FA123,DIV,LOOKUPS!C$7,0)*$FH$6++VLOOKUP($FA123,SIZE,LOOKUPS!C$11,0)*$FI$6),"",VLOOKUP($FA123,MOM,LOOKUPS!C$12,0)*$FB$6+VLOOKUP($FA123,STREV,LOOKUPS!C$10,0)*$FC$6+VLOOKUP($FA123,LTREV,LOOKUPS!C$9,0)*$FD$6+VLOOKUP($FA123,CFP,LOOKUPS!C$6,0)*$FE$6+VLOOKUP($FA123,EP,LOOKUPS!C$8,0)*$FF$6+VLOOKUP($FA123,BM,LOOKUPS!C$5,0)*$FG$6+VLOOKUP($FA123,DIV,LOOKUPS!C$7,0)*$FH$6++VLOOKUP($FA123,SIZE,LOOKUPS!C$11,0)*$FI$6)</f>
        <v/>
      </c>
      <c r="FC123" s="1" t="str">
        <f>IF(ISERROR(VLOOKUP($FA123,MOM,LOOKUPS!D$12,0)*$FB$6+VLOOKUP($FA123,STREV,LOOKUPS!D$10,0)*$FC$6+VLOOKUP($FA123,LTREV,LOOKUPS!D$9,0)*$FD$6+VLOOKUP($FA123,CFP,LOOKUPS!D$6,0)*$FE$6+VLOOKUP($FA123,EP,LOOKUPS!D$8,0)*$FF$6+VLOOKUP($FA123,BM,LOOKUPS!D$5,0)*$FG$6+VLOOKUP($FA123,DIV,LOOKUPS!D$7,0)*$FH$6++VLOOKUP($FA123,SIZE,LOOKUPS!D$11,0)*$FI$6),"",VLOOKUP($FA123,MOM,LOOKUPS!D$12,0)*$FB$6+VLOOKUP($FA123,STREV,LOOKUPS!D$10,0)*$FC$6+VLOOKUP($FA123,LTREV,LOOKUPS!D$9,0)*$FD$6+VLOOKUP($FA123,CFP,LOOKUPS!D$6,0)*$FE$6+VLOOKUP($FA123,EP,LOOKUPS!D$8,0)*$FF$6+VLOOKUP($FA123,BM,LOOKUPS!D$5,0)*$FG$6+VLOOKUP($FA123,DIV,LOOKUPS!D$7,0)*$FH$6++VLOOKUP($FA123,SIZE,LOOKUPS!D$11,0)*$FI$6)</f>
        <v/>
      </c>
      <c r="FD123" s="1" t="str">
        <f>IF(ISERROR(VLOOKUP($FA123,MOM,LOOKUPS!E$12,0)*$FB$6+VLOOKUP($FA123,STREV,LOOKUPS!E$10,0)*$FC$6+VLOOKUP($FA123,LTREV,LOOKUPS!E$9,0)*$FD$6+VLOOKUP($FA123,CFP,LOOKUPS!E$6,0)*$FE$6+VLOOKUP($FA123,EP,LOOKUPS!E$8,0)*$FF$6+VLOOKUP($FA123,BM,LOOKUPS!E$5,0)*$FG$6+VLOOKUP($FA123,DIV,LOOKUPS!E$7,0)*$FH$6++VLOOKUP($FA123,SIZE,LOOKUPS!E$11,0)*$FI$6),"",VLOOKUP($FA123,MOM,LOOKUPS!E$12,0)*$FB$6+VLOOKUP($FA123,STREV,LOOKUPS!E$10,0)*$FC$6+VLOOKUP($FA123,LTREV,LOOKUPS!E$9,0)*$FD$6+VLOOKUP($FA123,CFP,LOOKUPS!E$6,0)*$FE$6+VLOOKUP($FA123,EP,LOOKUPS!E$8,0)*$FF$6+VLOOKUP($FA123,BM,LOOKUPS!E$5,0)*$FG$6+VLOOKUP($FA123,DIV,LOOKUPS!E$7,0)*$FH$6++VLOOKUP($FA123,SIZE,LOOKUPS!E$11,0)*$FI$6)</f>
        <v/>
      </c>
      <c r="FE123" s="1" t="str">
        <f>IF(ISERROR(VLOOKUP($FA123,MOM,LOOKUPS!F$12,0)*$FB$6+VLOOKUP($FA123,STREV,LOOKUPS!F$10,0)*$FC$6+VLOOKUP($FA123,LTREV,LOOKUPS!F$9,0)*$FD$6+VLOOKUP($FA123,CFP,LOOKUPS!F$6,0)*$FE$6+VLOOKUP($FA123,EP,LOOKUPS!F$8,0)*$FF$6+VLOOKUP($FA123,BM,LOOKUPS!F$5,0)*$FG$6+VLOOKUP($FA123,DIV,LOOKUPS!F$7,0)*$FH$6++VLOOKUP($FA123,SIZE,LOOKUPS!F$11,0)*$FI$6),"",VLOOKUP($FA123,MOM,LOOKUPS!F$12,0)*$FB$6+VLOOKUP($FA123,STREV,LOOKUPS!F$10,0)*$FC$6+VLOOKUP($FA123,LTREV,LOOKUPS!F$9,0)*$FD$6+VLOOKUP($FA123,CFP,LOOKUPS!F$6,0)*$FE$6+VLOOKUP($FA123,EP,LOOKUPS!F$8,0)*$FF$6+VLOOKUP($FA123,BM,LOOKUPS!F$5,0)*$FG$6+VLOOKUP($FA123,DIV,LOOKUPS!F$7,0)*$FH$6++VLOOKUP($FA123,SIZE,LOOKUPS!F$11,0)*$FI$6)</f>
        <v/>
      </c>
      <c r="FF123" s="1" t="str">
        <f>IF(ISERROR(VLOOKUP($FA123,MOM,LOOKUPS!G$12,0)*$FB$6+VLOOKUP($FA123,STREV,LOOKUPS!G$10,0)*$FC$6+VLOOKUP($FA123,LTREV,LOOKUPS!G$9,0)*$FD$6+VLOOKUP($FA123,CFP,LOOKUPS!G$6,0)*$FE$6+VLOOKUP($FA123,EP,LOOKUPS!G$8,0)*$FF$6+VLOOKUP($FA123,BM,LOOKUPS!G$5,0)*$FG$6+VLOOKUP($FA123,DIV,LOOKUPS!G$7,0)*$FH$6++VLOOKUP($FA123,SIZE,LOOKUPS!G$11,0)*$FI$6),"",VLOOKUP($FA123,MOM,LOOKUPS!G$12,0)*$FB$6+VLOOKUP($FA123,STREV,LOOKUPS!G$10,0)*$FC$6+VLOOKUP($FA123,LTREV,LOOKUPS!G$9,0)*$FD$6+VLOOKUP($FA123,CFP,LOOKUPS!G$6,0)*$FE$6+VLOOKUP($FA123,EP,LOOKUPS!G$8,0)*$FF$6+VLOOKUP($FA123,BM,LOOKUPS!G$5,0)*$FG$6+VLOOKUP($FA123,DIV,LOOKUPS!G$7,0)*$FH$6++VLOOKUP($FA123,SIZE,LOOKUPS!G$11,0)*$FI$6)</f>
        <v/>
      </c>
      <c r="FG123" s="1" t="str">
        <f>IF(ISERROR(VLOOKUP($FA123,MOM,LOOKUPS!H$12,0)*$FB$6+VLOOKUP($FA123,STREV,LOOKUPS!H$10,0)*$FC$6+VLOOKUP($FA123,LTREV,LOOKUPS!H$9,0)*$FD$6+VLOOKUP($FA123,CFP,LOOKUPS!H$6,0)*$FE$6+VLOOKUP($FA123,EP,LOOKUPS!H$8,0)*$FF$6+VLOOKUP($FA123,BM,LOOKUPS!H$5,0)*$FG$6+VLOOKUP($FA123,DIV,LOOKUPS!H$7,0)*$FH$6++VLOOKUP($FA123,SIZE,LOOKUPS!H$11,0)*$FI$6),"",VLOOKUP($FA123,MOM,LOOKUPS!H$12,0)*$FB$6+VLOOKUP($FA123,STREV,LOOKUPS!H$10,0)*$FC$6+VLOOKUP($FA123,LTREV,LOOKUPS!H$9,0)*$FD$6+VLOOKUP($FA123,CFP,LOOKUPS!H$6,0)*$FE$6+VLOOKUP($FA123,EP,LOOKUPS!H$8,0)*$FF$6+VLOOKUP($FA123,BM,LOOKUPS!H$5,0)*$FG$6+VLOOKUP($FA123,DIV,LOOKUPS!H$7,0)*$FH$6++VLOOKUP($FA123,SIZE,LOOKUPS!H$11,0)*$FI$6)</f>
        <v/>
      </c>
      <c r="FH123" s="1" t="str">
        <f>IF(ISERROR(VLOOKUP($FA123,MOM,LOOKUPS!I$12,0)*$FB$6+VLOOKUP($FA123,STREV,LOOKUPS!I$10,0)*$FC$6+VLOOKUP($FA123,LTREV,LOOKUPS!I$9,0)*$FD$6+VLOOKUP($FA123,CFP,LOOKUPS!I$6,0)*$FE$6+VLOOKUP($FA123,EP,LOOKUPS!I$8,0)*$FF$6+VLOOKUP($FA123,BM,LOOKUPS!I$5,0)*$FG$6+VLOOKUP($FA123,DIV,LOOKUPS!I$7,0)*$FH$6++VLOOKUP($FA123,SIZE,LOOKUPS!I$11,0)*$FI$6),"",VLOOKUP($FA123,MOM,LOOKUPS!I$12,0)*$FB$6+VLOOKUP($FA123,STREV,LOOKUPS!I$10,0)*$FC$6+VLOOKUP($FA123,LTREV,LOOKUPS!I$9,0)*$FD$6+VLOOKUP($FA123,CFP,LOOKUPS!I$6,0)*$FE$6+VLOOKUP($FA123,EP,LOOKUPS!I$8,0)*$FF$6+VLOOKUP($FA123,BM,LOOKUPS!I$5,0)*$FG$6+VLOOKUP($FA123,DIV,LOOKUPS!I$7,0)*$FH$6++VLOOKUP($FA123,SIZE,LOOKUPS!I$11,0)*$FI$6)</f>
        <v/>
      </c>
      <c r="FI123" s="1" t="str">
        <f>IF(ISERROR(VLOOKUP($FA123,MOM,LOOKUPS!J$12,0)*$FB$6+VLOOKUP($FA123,STREV,LOOKUPS!J$10,0)*$FC$6+VLOOKUP($FA123,LTREV,LOOKUPS!J$9,0)*$FD$6+VLOOKUP($FA123,CFP,LOOKUPS!J$6,0)*$FE$6+VLOOKUP($FA123,EP,LOOKUPS!J$8,0)*$FF$6+VLOOKUP($FA123,BM,LOOKUPS!J$5,0)*$FG$6+VLOOKUP($FA123,DIV,LOOKUPS!J$7,0)*$FH$6++VLOOKUP($FA123,SIZE,LOOKUPS!J$11,0)*$FI$6),"",VLOOKUP($FA123,MOM,LOOKUPS!J$12,0)*$FB$6+VLOOKUP($FA123,STREV,LOOKUPS!J$10,0)*$FC$6+VLOOKUP($FA123,LTREV,LOOKUPS!J$9,0)*$FD$6+VLOOKUP($FA123,CFP,LOOKUPS!J$6,0)*$FE$6+VLOOKUP($FA123,EP,LOOKUPS!J$8,0)*$FF$6+VLOOKUP($FA123,BM,LOOKUPS!J$5,0)*$FG$6+VLOOKUP($FA123,DIV,LOOKUPS!J$7,0)*$FH$6++VLOOKUP($FA123,SIZE,LOOKUPS!J$11,0)*$FI$6)</f>
        <v/>
      </c>
      <c r="FJ123" s="1" t="str">
        <f>IF(ISERROR(VLOOKUP($FA123,MOM,LOOKUPS!K$12,0)*$FB$6+VLOOKUP($FA123,STREV,LOOKUPS!K$10,0)*$FC$6+VLOOKUP($FA123,LTREV,LOOKUPS!K$9,0)*$FD$6+VLOOKUP($FA123,CFP,LOOKUPS!K$6,0)*$FE$6+VLOOKUP($FA123,EP,LOOKUPS!K$8,0)*$FF$6+VLOOKUP($FA123,BM,LOOKUPS!K$5,0)*$FG$6+VLOOKUP($FA123,DIV,LOOKUPS!K$7,0)*$FH$6++VLOOKUP($FA123,SIZE,LOOKUPS!K$11,0)*$FI$6),"",VLOOKUP($FA123,MOM,LOOKUPS!K$12,0)*$FB$6+VLOOKUP($FA123,STREV,LOOKUPS!K$10,0)*$FC$6+VLOOKUP($FA123,LTREV,LOOKUPS!K$9,0)*$FD$6+VLOOKUP($FA123,CFP,LOOKUPS!K$6,0)*$FE$6+VLOOKUP($FA123,EP,LOOKUPS!K$8,0)*$FF$6+VLOOKUP($FA123,BM,LOOKUPS!K$5,0)*$FG$6+VLOOKUP($FA123,DIV,LOOKUPS!K$7,0)*$FH$6++VLOOKUP($FA123,SIZE,LOOKUPS!K$11,0)*$FI$6)</f>
        <v/>
      </c>
      <c r="FK123" s="1" t="str">
        <f>IF(ISERROR(VLOOKUP($FA123,MOM,LOOKUPS!L$12,0)*$FB$6+VLOOKUP($FA123,STREV,LOOKUPS!L$10,0)*$FC$6+VLOOKUP($FA123,LTREV,LOOKUPS!L$9,0)*$FD$6+VLOOKUP($FA123,CFP,LOOKUPS!L$6,0)*$FE$6+VLOOKUP($FA123,EP,LOOKUPS!L$8,0)*$FF$6+VLOOKUP($FA123,BM,LOOKUPS!L$5,0)*$FG$6+VLOOKUP($FA123,DIV,LOOKUPS!L$7,0)*$FH$6++VLOOKUP($FA123,SIZE,LOOKUPS!L$11,0)*$FI$6),"",VLOOKUP($FA123,MOM,LOOKUPS!L$12,0)*$FB$6+VLOOKUP($FA123,STREV,LOOKUPS!L$10,0)*$FC$6+VLOOKUP($FA123,LTREV,LOOKUPS!L$9,0)*$FD$6+VLOOKUP($FA123,CFP,LOOKUPS!L$6,0)*$FE$6+VLOOKUP($FA123,EP,LOOKUPS!L$8,0)*$FF$6+VLOOKUP($FA123,BM,LOOKUPS!L$5,0)*$FG$6+VLOOKUP($FA123,DIV,LOOKUPS!L$7,0)*$FH$6++VLOOKUP($FA123,SIZE,LOOKUPS!L$11,0)*$FI$6)</f>
        <v/>
      </c>
    </row>
    <row r="124" spans="1:167" x14ac:dyDescent="0.3">
      <c r="A124" s="1">
        <v>193607</v>
      </c>
      <c r="B124" s="1">
        <v>2.95</v>
      </c>
      <c r="C124" s="1">
        <v>5.6</v>
      </c>
      <c r="D124" s="1">
        <v>5.66</v>
      </c>
      <c r="E124" s="1">
        <v>10.210000000000001</v>
      </c>
      <c r="F124" s="1">
        <v>8.06</v>
      </c>
      <c r="G124" s="1">
        <v>7.09</v>
      </c>
      <c r="H124" s="1">
        <v>10.23</v>
      </c>
      <c r="I124" s="1">
        <v>8.52</v>
      </c>
      <c r="J124" s="1">
        <v>10.49</v>
      </c>
      <c r="K124" s="1">
        <v>10.06</v>
      </c>
      <c r="M124" s="1">
        <v>193508</v>
      </c>
      <c r="N124" s="1">
        <v>16.239999999999998</v>
      </c>
      <c r="O124" s="1">
        <v>5.8</v>
      </c>
      <c r="P124" s="1">
        <v>6.91</v>
      </c>
      <c r="Q124" s="1">
        <v>5.24</v>
      </c>
      <c r="R124" s="1">
        <v>6.87</v>
      </c>
      <c r="S124" s="1">
        <v>6.2</v>
      </c>
      <c r="T124" s="1">
        <v>10.56</v>
      </c>
      <c r="U124" s="1">
        <v>10.61</v>
      </c>
      <c r="V124" s="1">
        <v>10.23</v>
      </c>
      <c r="W124" s="1">
        <v>5.35</v>
      </c>
      <c r="Y124" s="1">
        <v>194007</v>
      </c>
      <c r="Z124" s="1">
        <v>7.49</v>
      </c>
      <c r="AA124" s="1">
        <v>0.16</v>
      </c>
      <c r="AB124" s="1">
        <v>2.86</v>
      </c>
      <c r="AC124" s="1">
        <v>2.92</v>
      </c>
      <c r="AD124" s="1">
        <v>2.9</v>
      </c>
      <c r="AE124" s="1">
        <v>3.89</v>
      </c>
      <c r="AF124" s="1">
        <v>3.7</v>
      </c>
      <c r="AG124" s="1">
        <v>4.46</v>
      </c>
      <c r="AH124" s="1">
        <v>4.12</v>
      </c>
      <c r="AI124" s="1">
        <v>3.82</v>
      </c>
      <c r="AK124">
        <v>196101</v>
      </c>
      <c r="AL124">
        <v>7.35</v>
      </c>
      <c r="AM124">
        <v>5.85</v>
      </c>
      <c r="AN124">
        <v>6.66</v>
      </c>
      <c r="AO124">
        <v>10.210000000000001</v>
      </c>
      <c r="AP124">
        <v>5.04</v>
      </c>
      <c r="AQ124">
        <v>6.98</v>
      </c>
      <c r="AR124">
        <v>6.02</v>
      </c>
      <c r="AS124">
        <v>7.97</v>
      </c>
      <c r="AT124">
        <v>11.36</v>
      </c>
      <c r="AU124">
        <v>4.04</v>
      </c>
      <c r="AV124">
        <v>6.04</v>
      </c>
      <c r="AW124">
        <v>7.47</v>
      </c>
      <c r="AX124">
        <v>6.51</v>
      </c>
      <c r="AY124">
        <v>7.37</v>
      </c>
      <c r="AZ124">
        <v>4.68</v>
      </c>
      <c r="BA124">
        <v>8.0500000000000007</v>
      </c>
      <c r="BB124">
        <v>7.89</v>
      </c>
      <c r="BC124">
        <v>9.9</v>
      </c>
      <c r="BD124">
        <v>12.85</v>
      </c>
      <c r="BF124" s="1">
        <v>196101</v>
      </c>
      <c r="BG124" s="1">
        <v>9.74</v>
      </c>
      <c r="BH124" s="1">
        <v>6.33</v>
      </c>
      <c r="BI124" s="1">
        <v>6.79</v>
      </c>
      <c r="BJ124" s="1">
        <v>9.39</v>
      </c>
      <c r="BK124" s="1">
        <v>5.57</v>
      </c>
      <c r="BL124" s="1">
        <v>7.7</v>
      </c>
      <c r="BM124" s="1">
        <v>6.74</v>
      </c>
      <c r="BN124" s="1">
        <v>6.99</v>
      </c>
      <c r="BO124" s="1">
        <v>10.15</v>
      </c>
      <c r="BP124" s="1">
        <v>6.2</v>
      </c>
      <c r="BQ124" s="1">
        <v>4.93</v>
      </c>
      <c r="BR124" s="1">
        <v>7.83</v>
      </c>
      <c r="BS124" s="1">
        <v>7.56</v>
      </c>
      <c r="BT124" s="1">
        <v>7.87</v>
      </c>
      <c r="BU124" s="1">
        <v>5.61</v>
      </c>
      <c r="BV124" s="1">
        <v>6.1</v>
      </c>
      <c r="BW124" s="1">
        <v>7.87</v>
      </c>
      <c r="BX124" s="1">
        <v>9.4700000000000006</v>
      </c>
      <c r="BY124" s="1">
        <v>10.83</v>
      </c>
      <c r="CA124" s="1">
        <v>193601</v>
      </c>
      <c r="CB124" s="1">
        <v>41.15</v>
      </c>
      <c r="CC124" s="1">
        <v>6.59</v>
      </c>
      <c r="CD124" s="1">
        <v>10.27</v>
      </c>
      <c r="CE124" s="1">
        <v>26.44</v>
      </c>
      <c r="CF124" s="1">
        <v>6.14</v>
      </c>
      <c r="CG124" s="1">
        <v>8.3800000000000008</v>
      </c>
      <c r="CH124" s="1">
        <v>9.59</v>
      </c>
      <c r="CI124" s="1">
        <v>16.010000000000002</v>
      </c>
      <c r="CJ124" s="1">
        <v>29.96</v>
      </c>
      <c r="CK124" s="1">
        <v>6.56</v>
      </c>
      <c r="CL124" s="1">
        <v>5.73</v>
      </c>
      <c r="CM124" s="1">
        <v>7.49</v>
      </c>
      <c r="CN124" s="1">
        <v>9.24</v>
      </c>
      <c r="CO124" s="1">
        <v>8.7899999999999991</v>
      </c>
      <c r="CP124" s="1">
        <v>10.39</v>
      </c>
      <c r="CQ124" s="1">
        <v>12.67</v>
      </c>
      <c r="CR124" s="1">
        <v>19.39</v>
      </c>
      <c r="CS124" s="1">
        <v>18.39</v>
      </c>
      <c r="CT124" s="1">
        <v>41.52</v>
      </c>
      <c r="CV124" s="1">
        <v>193701</v>
      </c>
      <c r="CW124" s="1">
        <v>12.57</v>
      </c>
      <c r="CX124" s="1">
        <v>3.95</v>
      </c>
      <c r="CY124" s="1">
        <v>3.5</v>
      </c>
      <c r="CZ124" s="1">
        <v>3.6</v>
      </c>
      <c r="DA124" s="1">
        <v>4.01</v>
      </c>
      <c r="DB124" s="1">
        <v>4.18</v>
      </c>
      <c r="DC124" s="1">
        <v>2.95</v>
      </c>
      <c r="DD124" s="1">
        <v>3.35</v>
      </c>
      <c r="DE124" s="1">
        <v>3.84</v>
      </c>
      <c r="DF124" s="1">
        <v>3.3</v>
      </c>
      <c r="DG124" s="1">
        <v>4.68</v>
      </c>
      <c r="DH124" s="1">
        <v>3.84</v>
      </c>
      <c r="DI124" s="1">
        <v>4.5199999999999996</v>
      </c>
      <c r="DJ124" s="1">
        <v>3.23</v>
      </c>
      <c r="DK124" s="1">
        <v>2.67</v>
      </c>
      <c r="DL124" s="1">
        <v>3.57</v>
      </c>
      <c r="DM124" s="1">
        <v>3.14</v>
      </c>
      <c r="DN124" s="1">
        <v>4.33</v>
      </c>
      <c r="DO124" s="1">
        <v>3.33</v>
      </c>
      <c r="DQ124" s="1">
        <v>193601</v>
      </c>
      <c r="DR124" s="1">
        <v>-99.99</v>
      </c>
      <c r="DS124" s="1">
        <v>29.8</v>
      </c>
      <c r="DT124" s="1">
        <v>10.84</v>
      </c>
      <c r="DU124" s="1">
        <v>6.23</v>
      </c>
      <c r="DV124" s="1">
        <v>35.119999999999997</v>
      </c>
      <c r="DW124" s="1">
        <v>16.899999999999999</v>
      </c>
      <c r="DX124" s="1">
        <v>9.89</v>
      </c>
      <c r="DY124" s="1">
        <v>6.92</v>
      </c>
      <c r="DZ124" s="1">
        <v>7.09</v>
      </c>
      <c r="EA124" s="1">
        <v>46.36</v>
      </c>
      <c r="EB124" s="1">
        <v>24.55</v>
      </c>
      <c r="EC124" s="1">
        <v>19.48</v>
      </c>
      <c r="ED124" s="1">
        <v>14.33</v>
      </c>
      <c r="EE124" s="1">
        <v>8.5399999999999991</v>
      </c>
      <c r="EF124" s="1">
        <v>11.26</v>
      </c>
      <c r="EG124" s="1">
        <v>9.3000000000000007</v>
      </c>
      <c r="EH124" s="1">
        <v>4.54</v>
      </c>
      <c r="EI124" s="1">
        <v>8</v>
      </c>
      <c r="EJ124" s="1">
        <v>6.21</v>
      </c>
      <c r="EL124">
        <v>193601</v>
      </c>
      <c r="EM124">
        <v>6.89</v>
      </c>
      <c r="EN124">
        <v>5.14</v>
      </c>
      <c r="EO124">
        <v>10.51</v>
      </c>
      <c r="EP124">
        <v>0.01</v>
      </c>
      <c r="ER124" s="1">
        <v>193607</v>
      </c>
      <c r="ES124" s="1">
        <v>3</v>
      </c>
      <c r="EU124" s="1">
        <v>193508</v>
      </c>
      <c r="EV124" s="1">
        <v>-3.45</v>
      </c>
      <c r="EX124" s="1">
        <v>194007</v>
      </c>
      <c r="EY124" s="1">
        <v>-1.36</v>
      </c>
      <c r="FA124" s="1">
        <v>193607</v>
      </c>
      <c r="FB124" s="1" t="str">
        <f>IF(ISERROR(VLOOKUP($FA124,MOM,LOOKUPS!C$12,0)*$FB$6+VLOOKUP($FA124,STREV,LOOKUPS!C$10,0)*$FC$6+VLOOKUP($FA124,LTREV,LOOKUPS!C$9,0)*$FD$6+VLOOKUP($FA124,CFP,LOOKUPS!C$6,0)*$FE$6+VLOOKUP($FA124,EP,LOOKUPS!C$8,0)*$FF$6+VLOOKUP($FA124,BM,LOOKUPS!C$5,0)*$FG$6+VLOOKUP($FA124,DIV,LOOKUPS!C$7,0)*$FH$6++VLOOKUP($FA124,SIZE,LOOKUPS!C$11,0)*$FI$6),"",VLOOKUP($FA124,MOM,LOOKUPS!C$12,0)*$FB$6+VLOOKUP($FA124,STREV,LOOKUPS!C$10,0)*$FC$6+VLOOKUP($FA124,LTREV,LOOKUPS!C$9,0)*$FD$6+VLOOKUP($FA124,CFP,LOOKUPS!C$6,0)*$FE$6+VLOOKUP($FA124,EP,LOOKUPS!C$8,0)*$FF$6+VLOOKUP($FA124,BM,LOOKUPS!C$5,0)*$FG$6+VLOOKUP($FA124,DIV,LOOKUPS!C$7,0)*$FH$6++VLOOKUP($FA124,SIZE,LOOKUPS!C$11,0)*$FI$6)</f>
        <v/>
      </c>
      <c r="FC124" s="1" t="str">
        <f>IF(ISERROR(VLOOKUP($FA124,MOM,LOOKUPS!D$12,0)*$FB$6+VLOOKUP($FA124,STREV,LOOKUPS!D$10,0)*$FC$6+VLOOKUP($FA124,LTREV,LOOKUPS!D$9,0)*$FD$6+VLOOKUP($FA124,CFP,LOOKUPS!D$6,0)*$FE$6+VLOOKUP($FA124,EP,LOOKUPS!D$8,0)*$FF$6+VLOOKUP($FA124,BM,LOOKUPS!D$5,0)*$FG$6+VLOOKUP($FA124,DIV,LOOKUPS!D$7,0)*$FH$6++VLOOKUP($FA124,SIZE,LOOKUPS!D$11,0)*$FI$6),"",VLOOKUP($FA124,MOM,LOOKUPS!D$12,0)*$FB$6+VLOOKUP($FA124,STREV,LOOKUPS!D$10,0)*$FC$6+VLOOKUP($FA124,LTREV,LOOKUPS!D$9,0)*$FD$6+VLOOKUP($FA124,CFP,LOOKUPS!D$6,0)*$FE$6+VLOOKUP($FA124,EP,LOOKUPS!D$8,0)*$FF$6+VLOOKUP($FA124,BM,LOOKUPS!D$5,0)*$FG$6+VLOOKUP($FA124,DIV,LOOKUPS!D$7,0)*$FH$6++VLOOKUP($FA124,SIZE,LOOKUPS!D$11,0)*$FI$6)</f>
        <v/>
      </c>
      <c r="FD124" s="1" t="str">
        <f>IF(ISERROR(VLOOKUP($FA124,MOM,LOOKUPS!E$12,0)*$FB$6+VLOOKUP($FA124,STREV,LOOKUPS!E$10,0)*$FC$6+VLOOKUP($FA124,LTREV,LOOKUPS!E$9,0)*$FD$6+VLOOKUP($FA124,CFP,LOOKUPS!E$6,0)*$FE$6+VLOOKUP($FA124,EP,LOOKUPS!E$8,0)*$FF$6+VLOOKUP($FA124,BM,LOOKUPS!E$5,0)*$FG$6+VLOOKUP($FA124,DIV,LOOKUPS!E$7,0)*$FH$6++VLOOKUP($FA124,SIZE,LOOKUPS!E$11,0)*$FI$6),"",VLOOKUP($FA124,MOM,LOOKUPS!E$12,0)*$FB$6+VLOOKUP($FA124,STREV,LOOKUPS!E$10,0)*$FC$6+VLOOKUP($FA124,LTREV,LOOKUPS!E$9,0)*$FD$6+VLOOKUP($FA124,CFP,LOOKUPS!E$6,0)*$FE$6+VLOOKUP($FA124,EP,LOOKUPS!E$8,0)*$FF$6+VLOOKUP($FA124,BM,LOOKUPS!E$5,0)*$FG$6+VLOOKUP($FA124,DIV,LOOKUPS!E$7,0)*$FH$6++VLOOKUP($FA124,SIZE,LOOKUPS!E$11,0)*$FI$6)</f>
        <v/>
      </c>
      <c r="FE124" s="1" t="str">
        <f>IF(ISERROR(VLOOKUP($FA124,MOM,LOOKUPS!F$12,0)*$FB$6+VLOOKUP($FA124,STREV,LOOKUPS!F$10,0)*$FC$6+VLOOKUP($FA124,LTREV,LOOKUPS!F$9,0)*$FD$6+VLOOKUP($FA124,CFP,LOOKUPS!F$6,0)*$FE$6+VLOOKUP($FA124,EP,LOOKUPS!F$8,0)*$FF$6+VLOOKUP($FA124,BM,LOOKUPS!F$5,0)*$FG$6+VLOOKUP($FA124,DIV,LOOKUPS!F$7,0)*$FH$6++VLOOKUP($FA124,SIZE,LOOKUPS!F$11,0)*$FI$6),"",VLOOKUP($FA124,MOM,LOOKUPS!F$12,0)*$FB$6+VLOOKUP($FA124,STREV,LOOKUPS!F$10,0)*$FC$6+VLOOKUP($FA124,LTREV,LOOKUPS!F$9,0)*$FD$6+VLOOKUP($FA124,CFP,LOOKUPS!F$6,0)*$FE$6+VLOOKUP($FA124,EP,LOOKUPS!F$8,0)*$FF$6+VLOOKUP($FA124,BM,LOOKUPS!F$5,0)*$FG$6+VLOOKUP($FA124,DIV,LOOKUPS!F$7,0)*$FH$6++VLOOKUP($FA124,SIZE,LOOKUPS!F$11,0)*$FI$6)</f>
        <v/>
      </c>
      <c r="FF124" s="1" t="str">
        <f>IF(ISERROR(VLOOKUP($FA124,MOM,LOOKUPS!G$12,0)*$FB$6+VLOOKUP($FA124,STREV,LOOKUPS!G$10,0)*$FC$6+VLOOKUP($FA124,LTREV,LOOKUPS!G$9,0)*$FD$6+VLOOKUP($FA124,CFP,LOOKUPS!G$6,0)*$FE$6+VLOOKUP($FA124,EP,LOOKUPS!G$8,0)*$FF$6+VLOOKUP($FA124,BM,LOOKUPS!G$5,0)*$FG$6+VLOOKUP($FA124,DIV,LOOKUPS!G$7,0)*$FH$6++VLOOKUP($FA124,SIZE,LOOKUPS!G$11,0)*$FI$6),"",VLOOKUP($FA124,MOM,LOOKUPS!G$12,0)*$FB$6+VLOOKUP($FA124,STREV,LOOKUPS!G$10,0)*$FC$6+VLOOKUP($FA124,LTREV,LOOKUPS!G$9,0)*$FD$6+VLOOKUP($FA124,CFP,LOOKUPS!G$6,0)*$FE$6+VLOOKUP($FA124,EP,LOOKUPS!G$8,0)*$FF$6+VLOOKUP($FA124,BM,LOOKUPS!G$5,0)*$FG$6+VLOOKUP($FA124,DIV,LOOKUPS!G$7,0)*$FH$6++VLOOKUP($FA124,SIZE,LOOKUPS!G$11,0)*$FI$6)</f>
        <v/>
      </c>
      <c r="FG124" s="1" t="str">
        <f>IF(ISERROR(VLOOKUP($FA124,MOM,LOOKUPS!H$12,0)*$FB$6+VLOOKUP($FA124,STREV,LOOKUPS!H$10,0)*$FC$6+VLOOKUP($FA124,LTREV,LOOKUPS!H$9,0)*$FD$6+VLOOKUP($FA124,CFP,LOOKUPS!H$6,0)*$FE$6+VLOOKUP($FA124,EP,LOOKUPS!H$8,0)*$FF$6+VLOOKUP($FA124,BM,LOOKUPS!H$5,0)*$FG$6+VLOOKUP($FA124,DIV,LOOKUPS!H$7,0)*$FH$6++VLOOKUP($FA124,SIZE,LOOKUPS!H$11,0)*$FI$6),"",VLOOKUP($FA124,MOM,LOOKUPS!H$12,0)*$FB$6+VLOOKUP($FA124,STREV,LOOKUPS!H$10,0)*$FC$6+VLOOKUP($FA124,LTREV,LOOKUPS!H$9,0)*$FD$6+VLOOKUP($FA124,CFP,LOOKUPS!H$6,0)*$FE$6+VLOOKUP($FA124,EP,LOOKUPS!H$8,0)*$FF$6+VLOOKUP($FA124,BM,LOOKUPS!H$5,0)*$FG$6+VLOOKUP($FA124,DIV,LOOKUPS!H$7,0)*$FH$6++VLOOKUP($FA124,SIZE,LOOKUPS!H$11,0)*$FI$6)</f>
        <v/>
      </c>
      <c r="FH124" s="1" t="str">
        <f>IF(ISERROR(VLOOKUP($FA124,MOM,LOOKUPS!I$12,0)*$FB$6+VLOOKUP($FA124,STREV,LOOKUPS!I$10,0)*$FC$6+VLOOKUP($FA124,LTREV,LOOKUPS!I$9,0)*$FD$6+VLOOKUP($FA124,CFP,LOOKUPS!I$6,0)*$FE$6+VLOOKUP($FA124,EP,LOOKUPS!I$8,0)*$FF$6+VLOOKUP($FA124,BM,LOOKUPS!I$5,0)*$FG$6+VLOOKUP($FA124,DIV,LOOKUPS!I$7,0)*$FH$6++VLOOKUP($FA124,SIZE,LOOKUPS!I$11,0)*$FI$6),"",VLOOKUP($FA124,MOM,LOOKUPS!I$12,0)*$FB$6+VLOOKUP($FA124,STREV,LOOKUPS!I$10,0)*$FC$6+VLOOKUP($FA124,LTREV,LOOKUPS!I$9,0)*$FD$6+VLOOKUP($FA124,CFP,LOOKUPS!I$6,0)*$FE$6+VLOOKUP($FA124,EP,LOOKUPS!I$8,0)*$FF$6+VLOOKUP($FA124,BM,LOOKUPS!I$5,0)*$FG$6+VLOOKUP($FA124,DIV,LOOKUPS!I$7,0)*$FH$6++VLOOKUP($FA124,SIZE,LOOKUPS!I$11,0)*$FI$6)</f>
        <v/>
      </c>
      <c r="FI124" s="1" t="str">
        <f>IF(ISERROR(VLOOKUP($FA124,MOM,LOOKUPS!J$12,0)*$FB$6+VLOOKUP($FA124,STREV,LOOKUPS!J$10,0)*$FC$6+VLOOKUP($FA124,LTREV,LOOKUPS!J$9,0)*$FD$6+VLOOKUP($FA124,CFP,LOOKUPS!J$6,0)*$FE$6+VLOOKUP($FA124,EP,LOOKUPS!J$8,0)*$FF$6+VLOOKUP($FA124,BM,LOOKUPS!J$5,0)*$FG$6+VLOOKUP($FA124,DIV,LOOKUPS!J$7,0)*$FH$6++VLOOKUP($FA124,SIZE,LOOKUPS!J$11,0)*$FI$6),"",VLOOKUP($FA124,MOM,LOOKUPS!J$12,0)*$FB$6+VLOOKUP($FA124,STREV,LOOKUPS!J$10,0)*$FC$6+VLOOKUP($FA124,LTREV,LOOKUPS!J$9,0)*$FD$6+VLOOKUP($FA124,CFP,LOOKUPS!J$6,0)*$FE$6+VLOOKUP($FA124,EP,LOOKUPS!J$8,0)*$FF$6+VLOOKUP($FA124,BM,LOOKUPS!J$5,0)*$FG$6+VLOOKUP($FA124,DIV,LOOKUPS!J$7,0)*$FH$6++VLOOKUP($FA124,SIZE,LOOKUPS!J$11,0)*$FI$6)</f>
        <v/>
      </c>
      <c r="FJ124" s="1" t="str">
        <f>IF(ISERROR(VLOOKUP($FA124,MOM,LOOKUPS!K$12,0)*$FB$6+VLOOKUP($FA124,STREV,LOOKUPS!K$10,0)*$FC$6+VLOOKUP($FA124,LTREV,LOOKUPS!K$9,0)*$FD$6+VLOOKUP($FA124,CFP,LOOKUPS!K$6,0)*$FE$6+VLOOKUP($FA124,EP,LOOKUPS!K$8,0)*$FF$6+VLOOKUP($FA124,BM,LOOKUPS!K$5,0)*$FG$6+VLOOKUP($FA124,DIV,LOOKUPS!K$7,0)*$FH$6++VLOOKUP($FA124,SIZE,LOOKUPS!K$11,0)*$FI$6),"",VLOOKUP($FA124,MOM,LOOKUPS!K$12,0)*$FB$6+VLOOKUP($FA124,STREV,LOOKUPS!K$10,0)*$FC$6+VLOOKUP($FA124,LTREV,LOOKUPS!K$9,0)*$FD$6+VLOOKUP($FA124,CFP,LOOKUPS!K$6,0)*$FE$6+VLOOKUP($FA124,EP,LOOKUPS!K$8,0)*$FF$6+VLOOKUP($FA124,BM,LOOKUPS!K$5,0)*$FG$6+VLOOKUP($FA124,DIV,LOOKUPS!K$7,0)*$FH$6++VLOOKUP($FA124,SIZE,LOOKUPS!K$11,0)*$FI$6)</f>
        <v/>
      </c>
      <c r="FK124" s="1" t="str">
        <f>IF(ISERROR(VLOOKUP($FA124,MOM,LOOKUPS!L$12,0)*$FB$6+VLOOKUP($FA124,STREV,LOOKUPS!L$10,0)*$FC$6+VLOOKUP($FA124,LTREV,LOOKUPS!L$9,0)*$FD$6+VLOOKUP($FA124,CFP,LOOKUPS!L$6,0)*$FE$6+VLOOKUP($FA124,EP,LOOKUPS!L$8,0)*$FF$6+VLOOKUP($FA124,BM,LOOKUPS!L$5,0)*$FG$6+VLOOKUP($FA124,DIV,LOOKUPS!L$7,0)*$FH$6++VLOOKUP($FA124,SIZE,LOOKUPS!L$11,0)*$FI$6),"",VLOOKUP($FA124,MOM,LOOKUPS!L$12,0)*$FB$6+VLOOKUP($FA124,STREV,LOOKUPS!L$10,0)*$FC$6+VLOOKUP($FA124,LTREV,LOOKUPS!L$9,0)*$FD$6+VLOOKUP($FA124,CFP,LOOKUPS!L$6,0)*$FE$6+VLOOKUP($FA124,EP,LOOKUPS!L$8,0)*$FF$6+VLOOKUP($FA124,BM,LOOKUPS!L$5,0)*$FG$6+VLOOKUP($FA124,DIV,LOOKUPS!L$7,0)*$FH$6++VLOOKUP($FA124,SIZE,LOOKUPS!L$11,0)*$FI$6)</f>
        <v/>
      </c>
    </row>
    <row r="125" spans="1:167" x14ac:dyDescent="0.3">
      <c r="A125" s="1">
        <v>193608</v>
      </c>
      <c r="B125" s="1">
        <v>0.48</v>
      </c>
      <c r="C125" s="1">
        <v>0.48</v>
      </c>
      <c r="D125" s="1">
        <v>2.5299999999999998</v>
      </c>
      <c r="E125" s="1">
        <v>2.95</v>
      </c>
      <c r="F125" s="1">
        <v>4.4800000000000004</v>
      </c>
      <c r="G125" s="1">
        <v>2.93</v>
      </c>
      <c r="H125" s="1">
        <v>-0.18</v>
      </c>
      <c r="I125" s="1">
        <v>3.89</v>
      </c>
      <c r="J125" s="1">
        <v>4.09</v>
      </c>
      <c r="K125" s="1">
        <v>0.12</v>
      </c>
      <c r="M125" s="1">
        <v>193509</v>
      </c>
      <c r="N125" s="1">
        <v>5.68</v>
      </c>
      <c r="O125" s="1">
        <v>3.45</v>
      </c>
      <c r="P125" s="1">
        <v>3.59</v>
      </c>
      <c r="Q125" s="1">
        <v>3.42</v>
      </c>
      <c r="R125" s="1">
        <v>2.4900000000000002</v>
      </c>
      <c r="S125" s="1">
        <v>3.68</v>
      </c>
      <c r="T125" s="1">
        <v>3.17</v>
      </c>
      <c r="U125" s="1">
        <v>4.13</v>
      </c>
      <c r="V125" s="1">
        <v>1.49</v>
      </c>
      <c r="W125" s="1">
        <v>-6.77</v>
      </c>
      <c r="Y125" s="1">
        <v>194008</v>
      </c>
      <c r="Z125" s="1">
        <v>-0.45</v>
      </c>
      <c r="AA125" s="1">
        <v>2.09</v>
      </c>
      <c r="AB125" s="1">
        <v>2.16</v>
      </c>
      <c r="AC125" s="1">
        <v>2.48</v>
      </c>
      <c r="AD125" s="1">
        <v>2.48</v>
      </c>
      <c r="AE125" s="1">
        <v>1.86</v>
      </c>
      <c r="AF125" s="1">
        <v>2.5499999999999998</v>
      </c>
      <c r="AG125" s="1">
        <v>3.57</v>
      </c>
      <c r="AH125" s="1">
        <v>1.74</v>
      </c>
      <c r="AI125" s="1">
        <v>4.21</v>
      </c>
      <c r="AK125">
        <v>196102</v>
      </c>
      <c r="AL125">
        <v>14.5</v>
      </c>
      <c r="AM125">
        <v>5.79</v>
      </c>
      <c r="AN125">
        <v>5.37</v>
      </c>
      <c r="AO125">
        <v>6.13</v>
      </c>
      <c r="AP125">
        <v>5.82</v>
      </c>
      <c r="AQ125">
        <v>5.39</v>
      </c>
      <c r="AR125">
        <v>6.15</v>
      </c>
      <c r="AS125">
        <v>4.7699999999999996</v>
      </c>
      <c r="AT125">
        <v>6.5</v>
      </c>
      <c r="AU125">
        <v>4.59</v>
      </c>
      <c r="AV125">
        <v>7.02</v>
      </c>
      <c r="AW125">
        <v>5.74</v>
      </c>
      <c r="AX125">
        <v>5.04</v>
      </c>
      <c r="AY125">
        <v>6.25</v>
      </c>
      <c r="AZ125">
        <v>6.06</v>
      </c>
      <c r="BA125">
        <v>4.16</v>
      </c>
      <c r="BB125">
        <v>5.39</v>
      </c>
      <c r="BC125">
        <v>7.86</v>
      </c>
      <c r="BD125">
        <v>5.13</v>
      </c>
      <c r="BF125" s="1">
        <v>196102</v>
      </c>
      <c r="BG125" s="1">
        <v>13.01</v>
      </c>
      <c r="BH125" s="1">
        <v>5.65</v>
      </c>
      <c r="BI125" s="1">
        <v>5.0599999999999996</v>
      </c>
      <c r="BJ125" s="1">
        <v>6.72</v>
      </c>
      <c r="BK125" s="1">
        <v>5.37</v>
      </c>
      <c r="BL125" s="1">
        <v>5.71</v>
      </c>
      <c r="BM125" s="1">
        <v>4.71</v>
      </c>
      <c r="BN125" s="1">
        <v>6.22</v>
      </c>
      <c r="BO125" s="1">
        <v>6.68</v>
      </c>
      <c r="BP125" s="1">
        <v>5.21</v>
      </c>
      <c r="BQ125" s="1">
        <v>5.53</v>
      </c>
      <c r="BR125" s="1">
        <v>6.19</v>
      </c>
      <c r="BS125" s="1">
        <v>5.23</v>
      </c>
      <c r="BT125" s="1">
        <v>5.18</v>
      </c>
      <c r="BU125" s="1">
        <v>4.24</v>
      </c>
      <c r="BV125" s="1">
        <v>5.63</v>
      </c>
      <c r="BW125" s="1">
        <v>6.81</v>
      </c>
      <c r="BX125" s="1">
        <v>5.36</v>
      </c>
      <c r="BY125" s="1">
        <v>7.97</v>
      </c>
      <c r="CA125" s="1">
        <v>193602</v>
      </c>
      <c r="CB125" s="1">
        <v>-3.56</v>
      </c>
      <c r="CC125" s="1">
        <v>2.16</v>
      </c>
      <c r="CD125" s="1">
        <v>6.27</v>
      </c>
      <c r="CE125" s="1">
        <v>5.62</v>
      </c>
      <c r="CF125" s="1">
        <v>2.48</v>
      </c>
      <c r="CG125" s="1">
        <v>3.2</v>
      </c>
      <c r="CH125" s="1">
        <v>6.28</v>
      </c>
      <c r="CI125" s="1">
        <v>6.3</v>
      </c>
      <c r="CJ125" s="1">
        <v>5.99</v>
      </c>
      <c r="CK125" s="1">
        <v>2.67</v>
      </c>
      <c r="CL125" s="1">
        <v>2.2999999999999998</v>
      </c>
      <c r="CM125" s="1">
        <v>1.51</v>
      </c>
      <c r="CN125" s="1">
        <v>4.84</v>
      </c>
      <c r="CO125" s="1">
        <v>6.24</v>
      </c>
      <c r="CP125" s="1">
        <v>6.32</v>
      </c>
      <c r="CQ125" s="1">
        <v>7.69</v>
      </c>
      <c r="CR125" s="1">
        <v>4.88</v>
      </c>
      <c r="CS125" s="1">
        <v>7.74</v>
      </c>
      <c r="CT125" s="1">
        <v>4.21</v>
      </c>
      <c r="CV125" s="1">
        <v>193702</v>
      </c>
      <c r="CW125" s="1">
        <v>4.53</v>
      </c>
      <c r="CX125" s="1">
        <v>2.13</v>
      </c>
      <c r="CY125" s="1">
        <v>0.84</v>
      </c>
      <c r="CZ125" s="1">
        <v>0.42</v>
      </c>
      <c r="DA125" s="1">
        <v>2.35</v>
      </c>
      <c r="DB125" s="1">
        <v>1.38</v>
      </c>
      <c r="DC125" s="1">
        <v>0.28000000000000003</v>
      </c>
      <c r="DD125" s="1">
        <v>1.03</v>
      </c>
      <c r="DE125" s="1">
        <v>0.45</v>
      </c>
      <c r="DF125" s="1">
        <v>0.91</v>
      </c>
      <c r="DG125" s="1">
        <v>3.72</v>
      </c>
      <c r="DH125" s="1">
        <v>1.69</v>
      </c>
      <c r="DI125" s="1">
        <v>1.06</v>
      </c>
      <c r="DJ125" s="1">
        <v>-0.59</v>
      </c>
      <c r="DK125" s="1">
        <v>1.1599999999999999</v>
      </c>
      <c r="DL125" s="1">
        <v>1.69</v>
      </c>
      <c r="DM125" s="1">
        <v>0.35</v>
      </c>
      <c r="DN125" s="1">
        <v>0.79</v>
      </c>
      <c r="DO125" s="1">
        <v>0.1</v>
      </c>
      <c r="DQ125" s="1">
        <v>193602</v>
      </c>
      <c r="DR125" s="1">
        <v>-99.99</v>
      </c>
      <c r="DS125" s="1">
        <v>5.58</v>
      </c>
      <c r="DT125" s="1">
        <v>4.43</v>
      </c>
      <c r="DU125" s="1">
        <v>2.93</v>
      </c>
      <c r="DV125" s="1">
        <v>5.29</v>
      </c>
      <c r="DW125" s="1">
        <v>5.78</v>
      </c>
      <c r="DX125" s="1">
        <v>4.62</v>
      </c>
      <c r="DY125" s="1">
        <v>3.42</v>
      </c>
      <c r="DZ125" s="1">
        <v>2.4900000000000002</v>
      </c>
      <c r="EA125" s="1">
        <v>1.83</v>
      </c>
      <c r="EB125" s="1">
        <v>8.48</v>
      </c>
      <c r="EC125" s="1">
        <v>6.14</v>
      </c>
      <c r="ED125" s="1">
        <v>5.42</v>
      </c>
      <c r="EE125" s="1">
        <v>6.17</v>
      </c>
      <c r="EF125" s="1">
        <v>3.06</v>
      </c>
      <c r="EG125" s="1">
        <v>3.05</v>
      </c>
      <c r="EH125" s="1">
        <v>3.78</v>
      </c>
      <c r="EI125" s="1">
        <v>3.52</v>
      </c>
      <c r="EJ125" s="1">
        <v>1.5</v>
      </c>
      <c r="EL125">
        <v>193602</v>
      </c>
      <c r="EM125">
        <v>2.4900000000000002</v>
      </c>
      <c r="EN125">
        <v>1.1399999999999999</v>
      </c>
      <c r="EO125">
        <v>5.04</v>
      </c>
      <c r="EP125">
        <v>0.01</v>
      </c>
      <c r="ER125" s="1">
        <v>193608</v>
      </c>
      <c r="ES125" s="1">
        <v>0.56000000000000005</v>
      </c>
      <c r="EU125" s="1">
        <v>193509</v>
      </c>
      <c r="EV125" s="1">
        <v>-0.59</v>
      </c>
      <c r="EX125" s="1">
        <v>194008</v>
      </c>
      <c r="EY125" s="1">
        <v>-1.82</v>
      </c>
      <c r="FA125" s="1">
        <v>193608</v>
      </c>
      <c r="FB125" s="1" t="str">
        <f>IF(ISERROR(VLOOKUP($FA125,MOM,LOOKUPS!C$12,0)*$FB$6+VLOOKUP($FA125,STREV,LOOKUPS!C$10,0)*$FC$6+VLOOKUP($FA125,LTREV,LOOKUPS!C$9,0)*$FD$6+VLOOKUP($FA125,CFP,LOOKUPS!C$6,0)*$FE$6+VLOOKUP($FA125,EP,LOOKUPS!C$8,0)*$FF$6+VLOOKUP($FA125,BM,LOOKUPS!C$5,0)*$FG$6+VLOOKUP($FA125,DIV,LOOKUPS!C$7,0)*$FH$6++VLOOKUP($FA125,SIZE,LOOKUPS!C$11,0)*$FI$6),"",VLOOKUP($FA125,MOM,LOOKUPS!C$12,0)*$FB$6+VLOOKUP($FA125,STREV,LOOKUPS!C$10,0)*$FC$6+VLOOKUP($FA125,LTREV,LOOKUPS!C$9,0)*$FD$6+VLOOKUP($FA125,CFP,LOOKUPS!C$6,0)*$FE$6+VLOOKUP($FA125,EP,LOOKUPS!C$8,0)*$FF$6+VLOOKUP($FA125,BM,LOOKUPS!C$5,0)*$FG$6+VLOOKUP($FA125,DIV,LOOKUPS!C$7,0)*$FH$6++VLOOKUP($FA125,SIZE,LOOKUPS!C$11,0)*$FI$6)</f>
        <v/>
      </c>
      <c r="FC125" s="1" t="str">
        <f>IF(ISERROR(VLOOKUP($FA125,MOM,LOOKUPS!D$12,0)*$FB$6+VLOOKUP($FA125,STREV,LOOKUPS!D$10,0)*$FC$6+VLOOKUP($FA125,LTREV,LOOKUPS!D$9,0)*$FD$6+VLOOKUP($FA125,CFP,LOOKUPS!D$6,0)*$FE$6+VLOOKUP($FA125,EP,LOOKUPS!D$8,0)*$FF$6+VLOOKUP($FA125,BM,LOOKUPS!D$5,0)*$FG$6+VLOOKUP($FA125,DIV,LOOKUPS!D$7,0)*$FH$6++VLOOKUP($FA125,SIZE,LOOKUPS!D$11,0)*$FI$6),"",VLOOKUP($FA125,MOM,LOOKUPS!D$12,0)*$FB$6+VLOOKUP($FA125,STREV,LOOKUPS!D$10,0)*$FC$6+VLOOKUP($FA125,LTREV,LOOKUPS!D$9,0)*$FD$6+VLOOKUP($FA125,CFP,LOOKUPS!D$6,0)*$FE$6+VLOOKUP($FA125,EP,LOOKUPS!D$8,0)*$FF$6+VLOOKUP($FA125,BM,LOOKUPS!D$5,0)*$FG$6+VLOOKUP($FA125,DIV,LOOKUPS!D$7,0)*$FH$6++VLOOKUP($FA125,SIZE,LOOKUPS!D$11,0)*$FI$6)</f>
        <v/>
      </c>
      <c r="FD125" s="1" t="str">
        <f>IF(ISERROR(VLOOKUP($FA125,MOM,LOOKUPS!E$12,0)*$FB$6+VLOOKUP($FA125,STREV,LOOKUPS!E$10,0)*$FC$6+VLOOKUP($FA125,LTREV,LOOKUPS!E$9,0)*$FD$6+VLOOKUP($FA125,CFP,LOOKUPS!E$6,0)*$FE$6+VLOOKUP($FA125,EP,LOOKUPS!E$8,0)*$FF$6+VLOOKUP($FA125,BM,LOOKUPS!E$5,0)*$FG$6+VLOOKUP($FA125,DIV,LOOKUPS!E$7,0)*$FH$6++VLOOKUP($FA125,SIZE,LOOKUPS!E$11,0)*$FI$6),"",VLOOKUP($FA125,MOM,LOOKUPS!E$12,0)*$FB$6+VLOOKUP($FA125,STREV,LOOKUPS!E$10,0)*$FC$6+VLOOKUP($FA125,LTREV,LOOKUPS!E$9,0)*$FD$6+VLOOKUP($FA125,CFP,LOOKUPS!E$6,0)*$FE$6+VLOOKUP($FA125,EP,LOOKUPS!E$8,0)*$FF$6+VLOOKUP($FA125,BM,LOOKUPS!E$5,0)*$FG$6+VLOOKUP($FA125,DIV,LOOKUPS!E$7,0)*$FH$6++VLOOKUP($FA125,SIZE,LOOKUPS!E$11,0)*$FI$6)</f>
        <v/>
      </c>
      <c r="FE125" s="1" t="str">
        <f>IF(ISERROR(VLOOKUP($FA125,MOM,LOOKUPS!F$12,0)*$FB$6+VLOOKUP($FA125,STREV,LOOKUPS!F$10,0)*$FC$6+VLOOKUP($FA125,LTREV,LOOKUPS!F$9,0)*$FD$6+VLOOKUP($FA125,CFP,LOOKUPS!F$6,0)*$FE$6+VLOOKUP($FA125,EP,LOOKUPS!F$8,0)*$FF$6+VLOOKUP($FA125,BM,LOOKUPS!F$5,0)*$FG$6+VLOOKUP($FA125,DIV,LOOKUPS!F$7,0)*$FH$6++VLOOKUP($FA125,SIZE,LOOKUPS!F$11,0)*$FI$6),"",VLOOKUP($FA125,MOM,LOOKUPS!F$12,0)*$FB$6+VLOOKUP($FA125,STREV,LOOKUPS!F$10,0)*$FC$6+VLOOKUP($FA125,LTREV,LOOKUPS!F$9,0)*$FD$6+VLOOKUP($FA125,CFP,LOOKUPS!F$6,0)*$FE$6+VLOOKUP($FA125,EP,LOOKUPS!F$8,0)*$FF$6+VLOOKUP($FA125,BM,LOOKUPS!F$5,0)*$FG$6+VLOOKUP($FA125,DIV,LOOKUPS!F$7,0)*$FH$6++VLOOKUP($FA125,SIZE,LOOKUPS!F$11,0)*$FI$6)</f>
        <v/>
      </c>
      <c r="FF125" s="1" t="str">
        <f>IF(ISERROR(VLOOKUP($FA125,MOM,LOOKUPS!G$12,0)*$FB$6+VLOOKUP($FA125,STREV,LOOKUPS!G$10,0)*$FC$6+VLOOKUP($FA125,LTREV,LOOKUPS!G$9,0)*$FD$6+VLOOKUP($FA125,CFP,LOOKUPS!G$6,0)*$FE$6+VLOOKUP($FA125,EP,LOOKUPS!G$8,0)*$FF$6+VLOOKUP($FA125,BM,LOOKUPS!G$5,0)*$FG$6+VLOOKUP($FA125,DIV,LOOKUPS!G$7,0)*$FH$6++VLOOKUP($FA125,SIZE,LOOKUPS!G$11,0)*$FI$6),"",VLOOKUP($FA125,MOM,LOOKUPS!G$12,0)*$FB$6+VLOOKUP($FA125,STREV,LOOKUPS!G$10,0)*$FC$6+VLOOKUP($FA125,LTREV,LOOKUPS!G$9,0)*$FD$6+VLOOKUP($FA125,CFP,LOOKUPS!G$6,0)*$FE$6+VLOOKUP($FA125,EP,LOOKUPS!G$8,0)*$FF$6+VLOOKUP($FA125,BM,LOOKUPS!G$5,0)*$FG$6+VLOOKUP($FA125,DIV,LOOKUPS!G$7,0)*$FH$6++VLOOKUP($FA125,SIZE,LOOKUPS!G$11,0)*$FI$6)</f>
        <v/>
      </c>
      <c r="FG125" s="1" t="str">
        <f>IF(ISERROR(VLOOKUP($FA125,MOM,LOOKUPS!H$12,0)*$FB$6+VLOOKUP($FA125,STREV,LOOKUPS!H$10,0)*$FC$6+VLOOKUP($FA125,LTREV,LOOKUPS!H$9,0)*$FD$6+VLOOKUP($FA125,CFP,LOOKUPS!H$6,0)*$FE$6+VLOOKUP($FA125,EP,LOOKUPS!H$8,0)*$FF$6+VLOOKUP($FA125,BM,LOOKUPS!H$5,0)*$FG$6+VLOOKUP($FA125,DIV,LOOKUPS!H$7,0)*$FH$6++VLOOKUP($FA125,SIZE,LOOKUPS!H$11,0)*$FI$6),"",VLOOKUP($FA125,MOM,LOOKUPS!H$12,0)*$FB$6+VLOOKUP($FA125,STREV,LOOKUPS!H$10,0)*$FC$6+VLOOKUP($FA125,LTREV,LOOKUPS!H$9,0)*$FD$6+VLOOKUP($FA125,CFP,LOOKUPS!H$6,0)*$FE$6+VLOOKUP($FA125,EP,LOOKUPS!H$8,0)*$FF$6+VLOOKUP($FA125,BM,LOOKUPS!H$5,0)*$FG$6+VLOOKUP($FA125,DIV,LOOKUPS!H$7,0)*$FH$6++VLOOKUP($FA125,SIZE,LOOKUPS!H$11,0)*$FI$6)</f>
        <v/>
      </c>
      <c r="FH125" s="1" t="str">
        <f>IF(ISERROR(VLOOKUP($FA125,MOM,LOOKUPS!I$12,0)*$FB$6+VLOOKUP($FA125,STREV,LOOKUPS!I$10,0)*$FC$6+VLOOKUP($FA125,LTREV,LOOKUPS!I$9,0)*$FD$6+VLOOKUP($FA125,CFP,LOOKUPS!I$6,0)*$FE$6+VLOOKUP($FA125,EP,LOOKUPS!I$8,0)*$FF$6+VLOOKUP($FA125,BM,LOOKUPS!I$5,0)*$FG$6+VLOOKUP($FA125,DIV,LOOKUPS!I$7,0)*$FH$6++VLOOKUP($FA125,SIZE,LOOKUPS!I$11,0)*$FI$6),"",VLOOKUP($FA125,MOM,LOOKUPS!I$12,0)*$FB$6+VLOOKUP($FA125,STREV,LOOKUPS!I$10,0)*$FC$6+VLOOKUP($FA125,LTREV,LOOKUPS!I$9,0)*$FD$6+VLOOKUP($FA125,CFP,LOOKUPS!I$6,0)*$FE$6+VLOOKUP($FA125,EP,LOOKUPS!I$8,0)*$FF$6+VLOOKUP($FA125,BM,LOOKUPS!I$5,0)*$FG$6+VLOOKUP($FA125,DIV,LOOKUPS!I$7,0)*$FH$6++VLOOKUP($FA125,SIZE,LOOKUPS!I$11,0)*$FI$6)</f>
        <v/>
      </c>
      <c r="FI125" s="1" t="str">
        <f>IF(ISERROR(VLOOKUP($FA125,MOM,LOOKUPS!J$12,0)*$FB$6+VLOOKUP($FA125,STREV,LOOKUPS!J$10,0)*$FC$6+VLOOKUP($FA125,LTREV,LOOKUPS!J$9,0)*$FD$6+VLOOKUP($FA125,CFP,LOOKUPS!J$6,0)*$FE$6+VLOOKUP($FA125,EP,LOOKUPS!J$8,0)*$FF$6+VLOOKUP($FA125,BM,LOOKUPS!J$5,0)*$FG$6+VLOOKUP($FA125,DIV,LOOKUPS!J$7,0)*$FH$6++VLOOKUP($FA125,SIZE,LOOKUPS!J$11,0)*$FI$6),"",VLOOKUP($FA125,MOM,LOOKUPS!J$12,0)*$FB$6+VLOOKUP($FA125,STREV,LOOKUPS!J$10,0)*$FC$6+VLOOKUP($FA125,LTREV,LOOKUPS!J$9,0)*$FD$6+VLOOKUP($FA125,CFP,LOOKUPS!J$6,0)*$FE$6+VLOOKUP($FA125,EP,LOOKUPS!J$8,0)*$FF$6+VLOOKUP($FA125,BM,LOOKUPS!J$5,0)*$FG$6+VLOOKUP($FA125,DIV,LOOKUPS!J$7,0)*$FH$6++VLOOKUP($FA125,SIZE,LOOKUPS!J$11,0)*$FI$6)</f>
        <v/>
      </c>
      <c r="FJ125" s="1" t="str">
        <f>IF(ISERROR(VLOOKUP($FA125,MOM,LOOKUPS!K$12,0)*$FB$6+VLOOKUP($FA125,STREV,LOOKUPS!K$10,0)*$FC$6+VLOOKUP($FA125,LTREV,LOOKUPS!K$9,0)*$FD$6+VLOOKUP($FA125,CFP,LOOKUPS!K$6,0)*$FE$6+VLOOKUP($FA125,EP,LOOKUPS!K$8,0)*$FF$6+VLOOKUP($FA125,BM,LOOKUPS!K$5,0)*$FG$6+VLOOKUP($FA125,DIV,LOOKUPS!K$7,0)*$FH$6++VLOOKUP($FA125,SIZE,LOOKUPS!K$11,0)*$FI$6),"",VLOOKUP($FA125,MOM,LOOKUPS!K$12,0)*$FB$6+VLOOKUP($FA125,STREV,LOOKUPS!K$10,0)*$FC$6+VLOOKUP($FA125,LTREV,LOOKUPS!K$9,0)*$FD$6+VLOOKUP($FA125,CFP,LOOKUPS!K$6,0)*$FE$6+VLOOKUP($FA125,EP,LOOKUPS!K$8,0)*$FF$6+VLOOKUP($FA125,BM,LOOKUPS!K$5,0)*$FG$6+VLOOKUP($FA125,DIV,LOOKUPS!K$7,0)*$FH$6++VLOOKUP($FA125,SIZE,LOOKUPS!K$11,0)*$FI$6)</f>
        <v/>
      </c>
      <c r="FK125" s="1" t="str">
        <f>IF(ISERROR(VLOOKUP($FA125,MOM,LOOKUPS!L$12,0)*$FB$6+VLOOKUP($FA125,STREV,LOOKUPS!L$10,0)*$FC$6+VLOOKUP($FA125,LTREV,LOOKUPS!L$9,0)*$FD$6+VLOOKUP($FA125,CFP,LOOKUPS!L$6,0)*$FE$6+VLOOKUP($FA125,EP,LOOKUPS!L$8,0)*$FF$6+VLOOKUP($FA125,BM,LOOKUPS!L$5,0)*$FG$6+VLOOKUP($FA125,DIV,LOOKUPS!L$7,0)*$FH$6++VLOOKUP($FA125,SIZE,LOOKUPS!L$11,0)*$FI$6),"",VLOOKUP($FA125,MOM,LOOKUPS!L$12,0)*$FB$6+VLOOKUP($FA125,STREV,LOOKUPS!L$10,0)*$FC$6+VLOOKUP($FA125,LTREV,LOOKUPS!L$9,0)*$FD$6+VLOOKUP($FA125,CFP,LOOKUPS!L$6,0)*$FE$6+VLOOKUP($FA125,EP,LOOKUPS!L$8,0)*$FF$6+VLOOKUP($FA125,BM,LOOKUPS!L$5,0)*$FG$6+VLOOKUP($FA125,DIV,LOOKUPS!L$7,0)*$FH$6++VLOOKUP($FA125,SIZE,LOOKUPS!L$11,0)*$FI$6)</f>
        <v/>
      </c>
    </row>
    <row r="126" spans="1:167" x14ac:dyDescent="0.3">
      <c r="A126" s="1">
        <v>193609</v>
      </c>
      <c r="B126" s="1">
        <v>5.8</v>
      </c>
      <c r="C126" s="1">
        <v>1.0900000000000001</v>
      </c>
      <c r="D126" s="1">
        <v>3.23</v>
      </c>
      <c r="E126" s="1">
        <v>3.04</v>
      </c>
      <c r="F126" s="1">
        <v>2.65</v>
      </c>
      <c r="G126" s="1">
        <v>5.2</v>
      </c>
      <c r="H126" s="1">
        <v>0.68</v>
      </c>
      <c r="I126" s="1">
        <v>4.07</v>
      </c>
      <c r="J126" s="1">
        <v>2.31</v>
      </c>
      <c r="K126" s="1">
        <v>4.74</v>
      </c>
      <c r="M126" s="1">
        <v>193510</v>
      </c>
      <c r="N126" s="1">
        <v>16.2</v>
      </c>
      <c r="O126" s="1">
        <v>8.69</v>
      </c>
      <c r="P126" s="1">
        <v>8.17</v>
      </c>
      <c r="Q126" s="1">
        <v>9.07</v>
      </c>
      <c r="R126" s="1">
        <v>7.59</v>
      </c>
      <c r="S126" s="1">
        <v>6.72</v>
      </c>
      <c r="T126" s="1">
        <v>3.73</v>
      </c>
      <c r="U126" s="1">
        <v>9.06</v>
      </c>
      <c r="V126" s="1">
        <v>8.99</v>
      </c>
      <c r="W126" s="1">
        <v>6.27</v>
      </c>
      <c r="Y126" s="1">
        <v>194009</v>
      </c>
      <c r="Z126" s="1">
        <v>1.28</v>
      </c>
      <c r="AA126" s="1">
        <v>2.99</v>
      </c>
      <c r="AB126" s="1">
        <v>3.41</v>
      </c>
      <c r="AC126" s="1">
        <v>5.98</v>
      </c>
      <c r="AD126" s="1">
        <v>3.67</v>
      </c>
      <c r="AE126" s="1">
        <v>3.2</v>
      </c>
      <c r="AF126" s="1">
        <v>4.3899999999999997</v>
      </c>
      <c r="AG126" s="1">
        <v>2.88</v>
      </c>
      <c r="AH126" s="1">
        <v>4.3600000000000003</v>
      </c>
      <c r="AI126" s="1">
        <v>4.2300000000000004</v>
      </c>
      <c r="AK126">
        <v>196103</v>
      </c>
      <c r="AL126">
        <v>8.39</v>
      </c>
      <c r="AM126">
        <v>3.82</v>
      </c>
      <c r="AN126">
        <v>4.84</v>
      </c>
      <c r="AO126">
        <v>4.43</v>
      </c>
      <c r="AP126">
        <v>4.1500000000000004</v>
      </c>
      <c r="AQ126">
        <v>4.4800000000000004</v>
      </c>
      <c r="AR126">
        <v>4.16</v>
      </c>
      <c r="AS126">
        <v>4.76</v>
      </c>
      <c r="AT126">
        <v>4.51</v>
      </c>
      <c r="AU126">
        <v>3.38</v>
      </c>
      <c r="AV126">
        <v>4.9000000000000004</v>
      </c>
      <c r="AW126">
        <v>3.15</v>
      </c>
      <c r="AX126">
        <v>5.78</v>
      </c>
      <c r="AY126">
        <v>4.7300000000000004</v>
      </c>
      <c r="AZ126">
        <v>3.59</v>
      </c>
      <c r="BA126">
        <v>5.23</v>
      </c>
      <c r="BB126">
        <v>4.28</v>
      </c>
      <c r="BC126">
        <v>4.46</v>
      </c>
      <c r="BD126">
        <v>4.55</v>
      </c>
      <c r="BF126" s="1">
        <v>196103</v>
      </c>
      <c r="BG126" s="1">
        <v>8.09</v>
      </c>
      <c r="BH126" s="1">
        <v>4.63</v>
      </c>
      <c r="BI126" s="1">
        <v>4.04</v>
      </c>
      <c r="BJ126" s="1">
        <v>4.46</v>
      </c>
      <c r="BK126" s="1">
        <v>4.68</v>
      </c>
      <c r="BL126" s="1">
        <v>3.94</v>
      </c>
      <c r="BM126" s="1">
        <v>3.95</v>
      </c>
      <c r="BN126" s="1">
        <v>4.97</v>
      </c>
      <c r="BO126" s="1">
        <v>4.1900000000000004</v>
      </c>
      <c r="BP126" s="1">
        <v>5.18</v>
      </c>
      <c r="BQ126" s="1">
        <v>4.18</v>
      </c>
      <c r="BR126" s="1">
        <v>4.53</v>
      </c>
      <c r="BS126" s="1">
        <v>3.35</v>
      </c>
      <c r="BT126" s="1">
        <v>3.87</v>
      </c>
      <c r="BU126" s="1">
        <v>4.0199999999999996</v>
      </c>
      <c r="BV126" s="1">
        <v>4.93</v>
      </c>
      <c r="BW126" s="1">
        <v>5</v>
      </c>
      <c r="BX126" s="1">
        <v>4.1399999999999997</v>
      </c>
      <c r="BY126" s="1">
        <v>4.24</v>
      </c>
      <c r="CA126" s="1">
        <v>193603</v>
      </c>
      <c r="CB126" s="1">
        <v>4.6100000000000003</v>
      </c>
      <c r="CC126" s="1">
        <v>1.22</v>
      </c>
      <c r="CD126" s="1">
        <v>1.45</v>
      </c>
      <c r="CE126" s="1">
        <v>-0.21</v>
      </c>
      <c r="CF126" s="1">
        <v>1.34</v>
      </c>
      <c r="CG126" s="1">
        <v>0.89</v>
      </c>
      <c r="CH126" s="1">
        <v>2.04</v>
      </c>
      <c r="CI126" s="1">
        <v>1.56</v>
      </c>
      <c r="CJ126" s="1">
        <v>-1.42</v>
      </c>
      <c r="CK126" s="1">
        <v>0.84</v>
      </c>
      <c r="CL126" s="1">
        <v>1.84</v>
      </c>
      <c r="CM126" s="1">
        <v>0.98</v>
      </c>
      <c r="CN126" s="1">
        <v>0.8</v>
      </c>
      <c r="CO126" s="1">
        <v>1.7</v>
      </c>
      <c r="CP126" s="1">
        <v>2.39</v>
      </c>
      <c r="CQ126" s="1">
        <v>0.95</v>
      </c>
      <c r="CR126" s="1">
        <v>2.1800000000000002</v>
      </c>
      <c r="CS126" s="1">
        <v>-0.22</v>
      </c>
      <c r="CT126" s="1">
        <v>-2.67</v>
      </c>
      <c r="CV126" s="1">
        <v>193703</v>
      </c>
      <c r="CW126" s="1">
        <v>1.27</v>
      </c>
      <c r="CX126" s="1">
        <v>-0.46</v>
      </c>
      <c r="CY126" s="1">
        <v>-1.17</v>
      </c>
      <c r="CZ126" s="1">
        <v>-1.67</v>
      </c>
      <c r="DA126" s="1">
        <v>-1.1399999999999999</v>
      </c>
      <c r="DB126" s="1">
        <v>-0.18</v>
      </c>
      <c r="DC126" s="1">
        <v>-0.42</v>
      </c>
      <c r="DD126" s="1">
        <v>-2.06</v>
      </c>
      <c r="DE126" s="1">
        <v>-1.71</v>
      </c>
      <c r="DF126" s="1">
        <v>-0.87</v>
      </c>
      <c r="DG126" s="1">
        <v>-1.41</v>
      </c>
      <c r="DH126" s="1">
        <v>0.92</v>
      </c>
      <c r="DI126" s="1">
        <v>-1.28</v>
      </c>
      <c r="DJ126" s="1">
        <v>-0.54</v>
      </c>
      <c r="DK126" s="1">
        <v>-0.31</v>
      </c>
      <c r="DL126" s="1">
        <v>-2.52</v>
      </c>
      <c r="DM126" s="1">
        <v>-1.59</v>
      </c>
      <c r="DN126" s="1">
        <v>-2.78</v>
      </c>
      <c r="DO126" s="1">
        <v>-0.61</v>
      </c>
      <c r="DQ126" s="1">
        <v>193603</v>
      </c>
      <c r="DR126" s="1">
        <v>-99.99</v>
      </c>
      <c r="DS126" s="1">
        <v>0.5</v>
      </c>
      <c r="DT126" s="1">
        <v>1.94</v>
      </c>
      <c r="DU126" s="1">
        <v>-0.14000000000000001</v>
      </c>
      <c r="DV126" s="1">
        <v>0.12</v>
      </c>
      <c r="DW126" s="1">
        <v>0.81</v>
      </c>
      <c r="DX126" s="1">
        <v>3.22</v>
      </c>
      <c r="DY126" s="1">
        <v>-0.02</v>
      </c>
      <c r="DZ126" s="1">
        <v>0.26</v>
      </c>
      <c r="EA126" s="1">
        <v>-1.08</v>
      </c>
      <c r="EB126" s="1">
        <v>1.2</v>
      </c>
      <c r="EC126" s="1">
        <v>1.23</v>
      </c>
      <c r="ED126" s="1">
        <v>0.39</v>
      </c>
      <c r="EE126" s="1">
        <v>1.32</v>
      </c>
      <c r="EF126" s="1">
        <v>5.14</v>
      </c>
      <c r="EG126" s="1">
        <v>0.9</v>
      </c>
      <c r="EH126" s="1">
        <v>-0.95</v>
      </c>
      <c r="EI126" s="1">
        <v>0.38</v>
      </c>
      <c r="EJ126" s="1">
        <v>0.15</v>
      </c>
      <c r="EL126">
        <v>193603</v>
      </c>
      <c r="EM126">
        <v>0.99</v>
      </c>
      <c r="EN126">
        <v>0.65</v>
      </c>
      <c r="EO126">
        <v>-1.66</v>
      </c>
      <c r="EP126">
        <v>0.02</v>
      </c>
      <c r="ER126" s="1">
        <v>193609</v>
      </c>
      <c r="ES126" s="1">
        <v>1.26</v>
      </c>
      <c r="EU126" s="1">
        <v>193510</v>
      </c>
      <c r="EV126" s="1">
        <v>1.69</v>
      </c>
      <c r="EX126" s="1">
        <v>194009</v>
      </c>
      <c r="EY126" s="1">
        <v>-1.63</v>
      </c>
      <c r="FA126" s="1">
        <v>193609</v>
      </c>
      <c r="FB126" s="1" t="str">
        <f>IF(ISERROR(VLOOKUP($FA126,MOM,LOOKUPS!C$12,0)*$FB$6+VLOOKUP($FA126,STREV,LOOKUPS!C$10,0)*$FC$6+VLOOKUP($FA126,LTREV,LOOKUPS!C$9,0)*$FD$6+VLOOKUP($FA126,CFP,LOOKUPS!C$6,0)*$FE$6+VLOOKUP($FA126,EP,LOOKUPS!C$8,0)*$FF$6+VLOOKUP($FA126,BM,LOOKUPS!C$5,0)*$FG$6+VLOOKUP($FA126,DIV,LOOKUPS!C$7,0)*$FH$6++VLOOKUP($FA126,SIZE,LOOKUPS!C$11,0)*$FI$6),"",VLOOKUP($FA126,MOM,LOOKUPS!C$12,0)*$FB$6+VLOOKUP($FA126,STREV,LOOKUPS!C$10,0)*$FC$6+VLOOKUP($FA126,LTREV,LOOKUPS!C$9,0)*$FD$6+VLOOKUP($FA126,CFP,LOOKUPS!C$6,0)*$FE$6+VLOOKUP($FA126,EP,LOOKUPS!C$8,0)*$FF$6+VLOOKUP($FA126,BM,LOOKUPS!C$5,0)*$FG$6+VLOOKUP($FA126,DIV,LOOKUPS!C$7,0)*$FH$6++VLOOKUP($FA126,SIZE,LOOKUPS!C$11,0)*$FI$6)</f>
        <v/>
      </c>
      <c r="FC126" s="1" t="str">
        <f>IF(ISERROR(VLOOKUP($FA126,MOM,LOOKUPS!D$12,0)*$FB$6+VLOOKUP($FA126,STREV,LOOKUPS!D$10,0)*$FC$6+VLOOKUP($FA126,LTREV,LOOKUPS!D$9,0)*$FD$6+VLOOKUP($FA126,CFP,LOOKUPS!D$6,0)*$FE$6+VLOOKUP($FA126,EP,LOOKUPS!D$8,0)*$FF$6+VLOOKUP($FA126,BM,LOOKUPS!D$5,0)*$FG$6+VLOOKUP($FA126,DIV,LOOKUPS!D$7,0)*$FH$6++VLOOKUP($FA126,SIZE,LOOKUPS!D$11,0)*$FI$6),"",VLOOKUP($FA126,MOM,LOOKUPS!D$12,0)*$FB$6+VLOOKUP($FA126,STREV,LOOKUPS!D$10,0)*$FC$6+VLOOKUP($FA126,LTREV,LOOKUPS!D$9,0)*$FD$6+VLOOKUP($FA126,CFP,LOOKUPS!D$6,0)*$FE$6+VLOOKUP($FA126,EP,LOOKUPS!D$8,0)*$FF$6+VLOOKUP($FA126,BM,LOOKUPS!D$5,0)*$FG$6+VLOOKUP($FA126,DIV,LOOKUPS!D$7,0)*$FH$6++VLOOKUP($FA126,SIZE,LOOKUPS!D$11,0)*$FI$6)</f>
        <v/>
      </c>
      <c r="FD126" s="1" t="str">
        <f>IF(ISERROR(VLOOKUP($FA126,MOM,LOOKUPS!E$12,0)*$FB$6+VLOOKUP($FA126,STREV,LOOKUPS!E$10,0)*$FC$6+VLOOKUP($FA126,LTREV,LOOKUPS!E$9,0)*$FD$6+VLOOKUP($FA126,CFP,LOOKUPS!E$6,0)*$FE$6+VLOOKUP($FA126,EP,LOOKUPS!E$8,0)*$FF$6+VLOOKUP($FA126,BM,LOOKUPS!E$5,0)*$FG$6+VLOOKUP($FA126,DIV,LOOKUPS!E$7,0)*$FH$6++VLOOKUP($FA126,SIZE,LOOKUPS!E$11,0)*$FI$6),"",VLOOKUP($FA126,MOM,LOOKUPS!E$12,0)*$FB$6+VLOOKUP($FA126,STREV,LOOKUPS!E$10,0)*$FC$6+VLOOKUP($FA126,LTREV,LOOKUPS!E$9,0)*$FD$6+VLOOKUP($FA126,CFP,LOOKUPS!E$6,0)*$FE$6+VLOOKUP($FA126,EP,LOOKUPS!E$8,0)*$FF$6+VLOOKUP($FA126,BM,LOOKUPS!E$5,0)*$FG$6+VLOOKUP($FA126,DIV,LOOKUPS!E$7,0)*$FH$6++VLOOKUP($FA126,SIZE,LOOKUPS!E$11,0)*$FI$6)</f>
        <v/>
      </c>
      <c r="FE126" s="1" t="str">
        <f>IF(ISERROR(VLOOKUP($FA126,MOM,LOOKUPS!F$12,0)*$FB$6+VLOOKUP($FA126,STREV,LOOKUPS!F$10,0)*$FC$6+VLOOKUP($FA126,LTREV,LOOKUPS!F$9,0)*$FD$6+VLOOKUP($FA126,CFP,LOOKUPS!F$6,0)*$FE$6+VLOOKUP($FA126,EP,LOOKUPS!F$8,0)*$FF$6+VLOOKUP($FA126,BM,LOOKUPS!F$5,0)*$FG$6+VLOOKUP($FA126,DIV,LOOKUPS!F$7,0)*$FH$6++VLOOKUP($FA126,SIZE,LOOKUPS!F$11,0)*$FI$6),"",VLOOKUP($FA126,MOM,LOOKUPS!F$12,0)*$FB$6+VLOOKUP($FA126,STREV,LOOKUPS!F$10,0)*$FC$6+VLOOKUP($FA126,LTREV,LOOKUPS!F$9,0)*$FD$6+VLOOKUP($FA126,CFP,LOOKUPS!F$6,0)*$FE$6+VLOOKUP($FA126,EP,LOOKUPS!F$8,0)*$FF$6+VLOOKUP($FA126,BM,LOOKUPS!F$5,0)*$FG$6+VLOOKUP($FA126,DIV,LOOKUPS!F$7,0)*$FH$6++VLOOKUP($FA126,SIZE,LOOKUPS!F$11,0)*$FI$6)</f>
        <v/>
      </c>
      <c r="FF126" s="1" t="str">
        <f>IF(ISERROR(VLOOKUP($FA126,MOM,LOOKUPS!G$12,0)*$FB$6+VLOOKUP($FA126,STREV,LOOKUPS!G$10,0)*$FC$6+VLOOKUP($FA126,LTREV,LOOKUPS!G$9,0)*$FD$6+VLOOKUP($FA126,CFP,LOOKUPS!G$6,0)*$FE$6+VLOOKUP($FA126,EP,LOOKUPS!G$8,0)*$FF$6+VLOOKUP($FA126,BM,LOOKUPS!G$5,0)*$FG$6+VLOOKUP($FA126,DIV,LOOKUPS!G$7,0)*$FH$6++VLOOKUP($FA126,SIZE,LOOKUPS!G$11,0)*$FI$6),"",VLOOKUP($FA126,MOM,LOOKUPS!G$12,0)*$FB$6+VLOOKUP($FA126,STREV,LOOKUPS!G$10,0)*$FC$6+VLOOKUP($FA126,LTREV,LOOKUPS!G$9,0)*$FD$6+VLOOKUP($FA126,CFP,LOOKUPS!G$6,0)*$FE$6+VLOOKUP($FA126,EP,LOOKUPS!G$8,0)*$FF$6+VLOOKUP($FA126,BM,LOOKUPS!G$5,0)*$FG$6+VLOOKUP($FA126,DIV,LOOKUPS!G$7,0)*$FH$6++VLOOKUP($FA126,SIZE,LOOKUPS!G$11,0)*$FI$6)</f>
        <v/>
      </c>
      <c r="FG126" s="1" t="str">
        <f>IF(ISERROR(VLOOKUP($FA126,MOM,LOOKUPS!H$12,0)*$FB$6+VLOOKUP($FA126,STREV,LOOKUPS!H$10,0)*$FC$6+VLOOKUP($FA126,LTREV,LOOKUPS!H$9,0)*$FD$6+VLOOKUP($FA126,CFP,LOOKUPS!H$6,0)*$FE$6+VLOOKUP($FA126,EP,LOOKUPS!H$8,0)*$FF$6+VLOOKUP($FA126,BM,LOOKUPS!H$5,0)*$FG$6+VLOOKUP($FA126,DIV,LOOKUPS!H$7,0)*$FH$6++VLOOKUP($FA126,SIZE,LOOKUPS!H$11,0)*$FI$6),"",VLOOKUP($FA126,MOM,LOOKUPS!H$12,0)*$FB$6+VLOOKUP($FA126,STREV,LOOKUPS!H$10,0)*$FC$6+VLOOKUP($FA126,LTREV,LOOKUPS!H$9,0)*$FD$6+VLOOKUP($FA126,CFP,LOOKUPS!H$6,0)*$FE$6+VLOOKUP($FA126,EP,LOOKUPS!H$8,0)*$FF$6+VLOOKUP($FA126,BM,LOOKUPS!H$5,0)*$FG$6+VLOOKUP($FA126,DIV,LOOKUPS!H$7,0)*$FH$6++VLOOKUP($FA126,SIZE,LOOKUPS!H$11,0)*$FI$6)</f>
        <v/>
      </c>
      <c r="FH126" s="1" t="str">
        <f>IF(ISERROR(VLOOKUP($FA126,MOM,LOOKUPS!I$12,0)*$FB$6+VLOOKUP($FA126,STREV,LOOKUPS!I$10,0)*$FC$6+VLOOKUP($FA126,LTREV,LOOKUPS!I$9,0)*$FD$6+VLOOKUP($FA126,CFP,LOOKUPS!I$6,0)*$FE$6+VLOOKUP($FA126,EP,LOOKUPS!I$8,0)*$FF$6+VLOOKUP($FA126,BM,LOOKUPS!I$5,0)*$FG$6+VLOOKUP($FA126,DIV,LOOKUPS!I$7,0)*$FH$6++VLOOKUP($FA126,SIZE,LOOKUPS!I$11,0)*$FI$6),"",VLOOKUP($FA126,MOM,LOOKUPS!I$12,0)*$FB$6+VLOOKUP($FA126,STREV,LOOKUPS!I$10,0)*$FC$6+VLOOKUP($FA126,LTREV,LOOKUPS!I$9,0)*$FD$6+VLOOKUP($FA126,CFP,LOOKUPS!I$6,0)*$FE$6+VLOOKUP($FA126,EP,LOOKUPS!I$8,0)*$FF$6+VLOOKUP($FA126,BM,LOOKUPS!I$5,0)*$FG$6+VLOOKUP($FA126,DIV,LOOKUPS!I$7,0)*$FH$6++VLOOKUP($FA126,SIZE,LOOKUPS!I$11,0)*$FI$6)</f>
        <v/>
      </c>
      <c r="FI126" s="1" t="str">
        <f>IF(ISERROR(VLOOKUP($FA126,MOM,LOOKUPS!J$12,0)*$FB$6+VLOOKUP($FA126,STREV,LOOKUPS!J$10,0)*$FC$6+VLOOKUP($FA126,LTREV,LOOKUPS!J$9,0)*$FD$6+VLOOKUP($FA126,CFP,LOOKUPS!J$6,0)*$FE$6+VLOOKUP($FA126,EP,LOOKUPS!J$8,0)*$FF$6+VLOOKUP($FA126,BM,LOOKUPS!J$5,0)*$FG$6+VLOOKUP($FA126,DIV,LOOKUPS!J$7,0)*$FH$6++VLOOKUP($FA126,SIZE,LOOKUPS!J$11,0)*$FI$6),"",VLOOKUP($FA126,MOM,LOOKUPS!J$12,0)*$FB$6+VLOOKUP($FA126,STREV,LOOKUPS!J$10,0)*$FC$6+VLOOKUP($FA126,LTREV,LOOKUPS!J$9,0)*$FD$6+VLOOKUP($FA126,CFP,LOOKUPS!J$6,0)*$FE$6+VLOOKUP($FA126,EP,LOOKUPS!J$8,0)*$FF$6+VLOOKUP($FA126,BM,LOOKUPS!J$5,0)*$FG$6+VLOOKUP($FA126,DIV,LOOKUPS!J$7,0)*$FH$6++VLOOKUP($FA126,SIZE,LOOKUPS!J$11,0)*$FI$6)</f>
        <v/>
      </c>
      <c r="FJ126" s="1" t="str">
        <f>IF(ISERROR(VLOOKUP($FA126,MOM,LOOKUPS!K$12,0)*$FB$6+VLOOKUP($FA126,STREV,LOOKUPS!K$10,0)*$FC$6+VLOOKUP($FA126,LTREV,LOOKUPS!K$9,0)*$FD$6+VLOOKUP($FA126,CFP,LOOKUPS!K$6,0)*$FE$6+VLOOKUP($FA126,EP,LOOKUPS!K$8,0)*$FF$6+VLOOKUP($FA126,BM,LOOKUPS!K$5,0)*$FG$6+VLOOKUP($FA126,DIV,LOOKUPS!K$7,0)*$FH$6++VLOOKUP($FA126,SIZE,LOOKUPS!K$11,0)*$FI$6),"",VLOOKUP($FA126,MOM,LOOKUPS!K$12,0)*$FB$6+VLOOKUP($FA126,STREV,LOOKUPS!K$10,0)*$FC$6+VLOOKUP($FA126,LTREV,LOOKUPS!K$9,0)*$FD$6+VLOOKUP($FA126,CFP,LOOKUPS!K$6,0)*$FE$6+VLOOKUP($FA126,EP,LOOKUPS!K$8,0)*$FF$6+VLOOKUP($FA126,BM,LOOKUPS!K$5,0)*$FG$6+VLOOKUP($FA126,DIV,LOOKUPS!K$7,0)*$FH$6++VLOOKUP($FA126,SIZE,LOOKUPS!K$11,0)*$FI$6)</f>
        <v/>
      </c>
      <c r="FK126" s="1" t="str">
        <f>IF(ISERROR(VLOOKUP($FA126,MOM,LOOKUPS!L$12,0)*$FB$6+VLOOKUP($FA126,STREV,LOOKUPS!L$10,0)*$FC$6+VLOOKUP($FA126,LTREV,LOOKUPS!L$9,0)*$FD$6+VLOOKUP($FA126,CFP,LOOKUPS!L$6,0)*$FE$6+VLOOKUP($FA126,EP,LOOKUPS!L$8,0)*$FF$6+VLOOKUP($FA126,BM,LOOKUPS!L$5,0)*$FG$6+VLOOKUP($FA126,DIV,LOOKUPS!L$7,0)*$FH$6++VLOOKUP($FA126,SIZE,LOOKUPS!L$11,0)*$FI$6),"",VLOOKUP($FA126,MOM,LOOKUPS!L$12,0)*$FB$6+VLOOKUP($FA126,STREV,LOOKUPS!L$10,0)*$FC$6+VLOOKUP($FA126,LTREV,LOOKUPS!L$9,0)*$FD$6+VLOOKUP($FA126,CFP,LOOKUPS!L$6,0)*$FE$6+VLOOKUP($FA126,EP,LOOKUPS!L$8,0)*$FF$6+VLOOKUP($FA126,BM,LOOKUPS!L$5,0)*$FG$6+VLOOKUP($FA126,DIV,LOOKUPS!L$7,0)*$FH$6++VLOOKUP($FA126,SIZE,LOOKUPS!L$11,0)*$FI$6)</f>
        <v/>
      </c>
    </row>
    <row r="127" spans="1:167" x14ac:dyDescent="0.3">
      <c r="A127" s="1">
        <v>193610</v>
      </c>
      <c r="B127" s="1">
        <v>6.48</v>
      </c>
      <c r="C127" s="1">
        <v>5.85</v>
      </c>
      <c r="D127" s="1">
        <v>4.5199999999999996</v>
      </c>
      <c r="E127" s="1">
        <v>7.24</v>
      </c>
      <c r="F127" s="1">
        <v>4.1100000000000003</v>
      </c>
      <c r="G127" s="1">
        <v>7.48</v>
      </c>
      <c r="H127" s="1">
        <v>9.73</v>
      </c>
      <c r="I127" s="1">
        <v>7.14</v>
      </c>
      <c r="J127" s="1">
        <v>6.4</v>
      </c>
      <c r="K127" s="1">
        <v>7.01</v>
      </c>
      <c r="M127" s="1">
        <v>193511</v>
      </c>
      <c r="N127" s="1">
        <v>36.729999999999997</v>
      </c>
      <c r="O127" s="1">
        <v>14.19</v>
      </c>
      <c r="P127" s="1">
        <v>24.15</v>
      </c>
      <c r="Q127" s="1">
        <v>8.68</v>
      </c>
      <c r="R127" s="1">
        <v>11.36</v>
      </c>
      <c r="S127" s="1">
        <v>7.37</v>
      </c>
      <c r="T127" s="1">
        <v>12.73</v>
      </c>
      <c r="U127" s="1">
        <v>11.56</v>
      </c>
      <c r="V127" s="1">
        <v>7.87</v>
      </c>
      <c r="W127" s="1">
        <v>10.82</v>
      </c>
      <c r="Y127" s="1">
        <v>194010</v>
      </c>
      <c r="Z127" s="1">
        <v>4.0999999999999996</v>
      </c>
      <c r="AA127" s="1">
        <v>6.43</v>
      </c>
      <c r="AB127" s="1">
        <v>8.3000000000000007</v>
      </c>
      <c r="AC127" s="1">
        <v>0.83</v>
      </c>
      <c r="AD127" s="1">
        <v>2.92</v>
      </c>
      <c r="AE127" s="1">
        <v>3.48</v>
      </c>
      <c r="AF127" s="1">
        <v>5.36</v>
      </c>
      <c r="AG127" s="1">
        <v>3.82</v>
      </c>
      <c r="AH127" s="1">
        <v>8.89</v>
      </c>
      <c r="AI127" s="1">
        <v>6.28</v>
      </c>
      <c r="AK127">
        <v>196104</v>
      </c>
      <c r="AL127">
        <v>-1.75</v>
      </c>
      <c r="AM127">
        <v>0.26</v>
      </c>
      <c r="AN127">
        <v>0.12</v>
      </c>
      <c r="AO127">
        <v>1.85</v>
      </c>
      <c r="AP127">
        <v>0.59</v>
      </c>
      <c r="AQ127">
        <v>-0.33</v>
      </c>
      <c r="AR127">
        <v>0.1</v>
      </c>
      <c r="AS127">
        <v>0.87</v>
      </c>
      <c r="AT127">
        <v>2.19</v>
      </c>
      <c r="AU127">
        <v>-0.44</v>
      </c>
      <c r="AV127">
        <v>1.61</v>
      </c>
      <c r="AW127">
        <v>-0.41</v>
      </c>
      <c r="AX127">
        <v>-0.26</v>
      </c>
      <c r="AY127">
        <v>-0.3</v>
      </c>
      <c r="AZ127">
        <v>0.5</v>
      </c>
      <c r="BA127">
        <v>0.56000000000000005</v>
      </c>
      <c r="BB127">
        <v>1.18</v>
      </c>
      <c r="BC127">
        <v>2.21</v>
      </c>
      <c r="BD127">
        <v>2.17</v>
      </c>
      <c r="BF127" s="1">
        <v>196104</v>
      </c>
      <c r="BG127" s="1">
        <v>1.02</v>
      </c>
      <c r="BH127" s="1">
        <v>-0.11</v>
      </c>
      <c r="BI127" s="1">
        <v>0.75</v>
      </c>
      <c r="BJ127" s="1">
        <v>1.42</v>
      </c>
      <c r="BK127" s="1">
        <v>-0.8</v>
      </c>
      <c r="BL127" s="1">
        <v>1.62</v>
      </c>
      <c r="BM127" s="1">
        <v>-0.15</v>
      </c>
      <c r="BN127" s="1">
        <v>1.77</v>
      </c>
      <c r="BO127" s="1">
        <v>1.03</v>
      </c>
      <c r="BP127" s="1">
        <v>-0.86</v>
      </c>
      <c r="BQ127" s="1">
        <v>-0.74</v>
      </c>
      <c r="BR127" s="1">
        <v>1.26</v>
      </c>
      <c r="BS127" s="1">
        <v>1.98</v>
      </c>
      <c r="BT127" s="1">
        <v>0.26</v>
      </c>
      <c r="BU127" s="1">
        <v>-0.56000000000000005</v>
      </c>
      <c r="BV127" s="1">
        <v>1.34</v>
      </c>
      <c r="BW127" s="1">
        <v>2.19</v>
      </c>
      <c r="BX127" s="1">
        <v>0.89</v>
      </c>
      <c r="BY127" s="1">
        <v>1.1599999999999999</v>
      </c>
      <c r="CA127" s="1">
        <v>193604</v>
      </c>
      <c r="CB127" s="1">
        <v>-10.99</v>
      </c>
      <c r="CC127" s="1">
        <v>-8.82</v>
      </c>
      <c r="CD127" s="1">
        <v>-12.06</v>
      </c>
      <c r="CE127" s="1">
        <v>-16.010000000000002</v>
      </c>
      <c r="CF127" s="1">
        <v>-8.69</v>
      </c>
      <c r="CG127" s="1">
        <v>-10.5</v>
      </c>
      <c r="CH127" s="1">
        <v>-11.7</v>
      </c>
      <c r="CI127" s="1">
        <v>-12.99</v>
      </c>
      <c r="CJ127" s="1">
        <v>-17.55</v>
      </c>
      <c r="CK127" s="1">
        <v>-9.02</v>
      </c>
      <c r="CL127" s="1">
        <v>-8.36</v>
      </c>
      <c r="CM127" s="1">
        <v>-9.09</v>
      </c>
      <c r="CN127" s="1">
        <v>-11.83</v>
      </c>
      <c r="CO127" s="1">
        <v>-11.91</v>
      </c>
      <c r="CP127" s="1">
        <v>-11.49</v>
      </c>
      <c r="CQ127" s="1">
        <v>-13.01</v>
      </c>
      <c r="CR127" s="1">
        <v>-12.97</v>
      </c>
      <c r="CS127" s="1">
        <v>-15.45</v>
      </c>
      <c r="CT127" s="1">
        <v>-19.73</v>
      </c>
      <c r="CV127" s="1">
        <v>193704</v>
      </c>
      <c r="CW127" s="1">
        <v>-13.61</v>
      </c>
      <c r="CX127" s="1">
        <v>-8.18</v>
      </c>
      <c r="CY127" s="1">
        <v>-7.17</v>
      </c>
      <c r="CZ127" s="1">
        <v>-6.49</v>
      </c>
      <c r="DA127" s="1">
        <v>-8.59</v>
      </c>
      <c r="DB127" s="1">
        <v>-7.41</v>
      </c>
      <c r="DC127" s="1">
        <v>-7.66</v>
      </c>
      <c r="DD127" s="1">
        <v>-5.72</v>
      </c>
      <c r="DE127" s="1">
        <v>-7</v>
      </c>
      <c r="DF127" s="1">
        <v>-9.1</v>
      </c>
      <c r="DG127" s="1">
        <v>-8.11</v>
      </c>
      <c r="DH127" s="1">
        <v>-7.37</v>
      </c>
      <c r="DI127" s="1">
        <v>-7.46</v>
      </c>
      <c r="DJ127" s="1">
        <v>-6.41</v>
      </c>
      <c r="DK127" s="1">
        <v>-8.91</v>
      </c>
      <c r="DL127" s="1">
        <v>-5.95</v>
      </c>
      <c r="DM127" s="1">
        <v>-5.49</v>
      </c>
      <c r="DN127" s="1">
        <v>-5.7</v>
      </c>
      <c r="DO127" s="1">
        <v>-8.34</v>
      </c>
      <c r="DQ127" s="1">
        <v>193604</v>
      </c>
      <c r="DR127" s="1">
        <v>-99.99</v>
      </c>
      <c r="DS127" s="1">
        <v>-17.82</v>
      </c>
      <c r="DT127" s="1">
        <v>-11.52</v>
      </c>
      <c r="DU127" s="1">
        <v>-8.14</v>
      </c>
      <c r="DV127" s="1">
        <v>-18.940000000000001</v>
      </c>
      <c r="DW127" s="1">
        <v>-15.31</v>
      </c>
      <c r="DX127" s="1">
        <v>-10.79</v>
      </c>
      <c r="DY127" s="1">
        <v>-9.44</v>
      </c>
      <c r="DZ127" s="1">
        <v>-7.61</v>
      </c>
      <c r="EA127" s="1">
        <v>-23.67</v>
      </c>
      <c r="EB127" s="1">
        <v>-14.7</v>
      </c>
      <c r="EC127" s="1">
        <v>-15.71</v>
      </c>
      <c r="ED127" s="1">
        <v>-14.9</v>
      </c>
      <c r="EE127" s="1">
        <v>-11.38</v>
      </c>
      <c r="EF127" s="1">
        <v>-10.199999999999999</v>
      </c>
      <c r="EG127" s="1">
        <v>-9.6999999999999993</v>
      </c>
      <c r="EH127" s="1">
        <v>-9.18</v>
      </c>
      <c r="EI127" s="1">
        <v>-9.0399999999999991</v>
      </c>
      <c r="EJ127" s="1">
        <v>-6.23</v>
      </c>
      <c r="EL127">
        <v>193604</v>
      </c>
      <c r="EM127">
        <v>-8.14</v>
      </c>
      <c r="EN127">
        <v>-6.04</v>
      </c>
      <c r="EO127">
        <v>-2.08</v>
      </c>
      <c r="EP127">
        <v>0.02</v>
      </c>
      <c r="ER127" s="1">
        <v>193610</v>
      </c>
      <c r="ES127" s="1">
        <v>1.04</v>
      </c>
      <c r="EU127" s="1">
        <v>193511</v>
      </c>
      <c r="EV127" s="1">
        <v>5.81</v>
      </c>
      <c r="EX127" s="1">
        <v>194010</v>
      </c>
      <c r="EY127" s="1">
        <v>0.87</v>
      </c>
      <c r="FA127" s="1">
        <v>193610</v>
      </c>
      <c r="FB127" s="1" t="str">
        <f>IF(ISERROR(VLOOKUP($FA127,MOM,LOOKUPS!C$12,0)*$FB$6+VLOOKUP($FA127,STREV,LOOKUPS!C$10,0)*$FC$6+VLOOKUP($FA127,LTREV,LOOKUPS!C$9,0)*$FD$6+VLOOKUP($FA127,CFP,LOOKUPS!C$6,0)*$FE$6+VLOOKUP($FA127,EP,LOOKUPS!C$8,0)*$FF$6+VLOOKUP($FA127,BM,LOOKUPS!C$5,0)*$FG$6+VLOOKUP($FA127,DIV,LOOKUPS!C$7,0)*$FH$6++VLOOKUP($FA127,SIZE,LOOKUPS!C$11,0)*$FI$6),"",VLOOKUP($FA127,MOM,LOOKUPS!C$12,0)*$FB$6+VLOOKUP($FA127,STREV,LOOKUPS!C$10,0)*$FC$6+VLOOKUP($FA127,LTREV,LOOKUPS!C$9,0)*$FD$6+VLOOKUP($FA127,CFP,LOOKUPS!C$6,0)*$FE$6+VLOOKUP($FA127,EP,LOOKUPS!C$8,0)*$FF$6+VLOOKUP($FA127,BM,LOOKUPS!C$5,0)*$FG$6+VLOOKUP($FA127,DIV,LOOKUPS!C$7,0)*$FH$6++VLOOKUP($FA127,SIZE,LOOKUPS!C$11,0)*$FI$6)</f>
        <v/>
      </c>
      <c r="FC127" s="1" t="str">
        <f>IF(ISERROR(VLOOKUP($FA127,MOM,LOOKUPS!D$12,0)*$FB$6+VLOOKUP($FA127,STREV,LOOKUPS!D$10,0)*$FC$6+VLOOKUP($FA127,LTREV,LOOKUPS!D$9,0)*$FD$6+VLOOKUP($FA127,CFP,LOOKUPS!D$6,0)*$FE$6+VLOOKUP($FA127,EP,LOOKUPS!D$8,0)*$FF$6+VLOOKUP($FA127,BM,LOOKUPS!D$5,0)*$FG$6+VLOOKUP($FA127,DIV,LOOKUPS!D$7,0)*$FH$6++VLOOKUP($FA127,SIZE,LOOKUPS!D$11,0)*$FI$6),"",VLOOKUP($FA127,MOM,LOOKUPS!D$12,0)*$FB$6+VLOOKUP($FA127,STREV,LOOKUPS!D$10,0)*$FC$6+VLOOKUP($FA127,LTREV,LOOKUPS!D$9,0)*$FD$6+VLOOKUP($FA127,CFP,LOOKUPS!D$6,0)*$FE$6+VLOOKUP($FA127,EP,LOOKUPS!D$8,0)*$FF$6+VLOOKUP($FA127,BM,LOOKUPS!D$5,0)*$FG$6+VLOOKUP($FA127,DIV,LOOKUPS!D$7,0)*$FH$6++VLOOKUP($FA127,SIZE,LOOKUPS!D$11,0)*$FI$6)</f>
        <v/>
      </c>
      <c r="FD127" s="1" t="str">
        <f>IF(ISERROR(VLOOKUP($FA127,MOM,LOOKUPS!E$12,0)*$FB$6+VLOOKUP($FA127,STREV,LOOKUPS!E$10,0)*$FC$6+VLOOKUP($FA127,LTREV,LOOKUPS!E$9,0)*$FD$6+VLOOKUP($FA127,CFP,LOOKUPS!E$6,0)*$FE$6+VLOOKUP($FA127,EP,LOOKUPS!E$8,0)*$FF$6+VLOOKUP($FA127,BM,LOOKUPS!E$5,0)*$FG$6+VLOOKUP($FA127,DIV,LOOKUPS!E$7,0)*$FH$6++VLOOKUP($FA127,SIZE,LOOKUPS!E$11,0)*$FI$6),"",VLOOKUP($FA127,MOM,LOOKUPS!E$12,0)*$FB$6+VLOOKUP($FA127,STREV,LOOKUPS!E$10,0)*$FC$6+VLOOKUP($FA127,LTREV,LOOKUPS!E$9,0)*$FD$6+VLOOKUP($FA127,CFP,LOOKUPS!E$6,0)*$FE$6+VLOOKUP($FA127,EP,LOOKUPS!E$8,0)*$FF$6+VLOOKUP($FA127,BM,LOOKUPS!E$5,0)*$FG$6+VLOOKUP($FA127,DIV,LOOKUPS!E$7,0)*$FH$6++VLOOKUP($FA127,SIZE,LOOKUPS!E$11,0)*$FI$6)</f>
        <v/>
      </c>
      <c r="FE127" s="1" t="str">
        <f>IF(ISERROR(VLOOKUP($FA127,MOM,LOOKUPS!F$12,0)*$FB$6+VLOOKUP($FA127,STREV,LOOKUPS!F$10,0)*$FC$6+VLOOKUP($FA127,LTREV,LOOKUPS!F$9,0)*$FD$6+VLOOKUP($FA127,CFP,LOOKUPS!F$6,0)*$FE$6+VLOOKUP($FA127,EP,LOOKUPS!F$8,0)*$FF$6+VLOOKUP($FA127,BM,LOOKUPS!F$5,0)*$FG$6+VLOOKUP($FA127,DIV,LOOKUPS!F$7,0)*$FH$6++VLOOKUP($FA127,SIZE,LOOKUPS!F$11,0)*$FI$6),"",VLOOKUP($FA127,MOM,LOOKUPS!F$12,0)*$FB$6+VLOOKUP($FA127,STREV,LOOKUPS!F$10,0)*$FC$6+VLOOKUP($FA127,LTREV,LOOKUPS!F$9,0)*$FD$6+VLOOKUP($FA127,CFP,LOOKUPS!F$6,0)*$FE$6+VLOOKUP($FA127,EP,LOOKUPS!F$8,0)*$FF$6+VLOOKUP($FA127,BM,LOOKUPS!F$5,0)*$FG$6+VLOOKUP($FA127,DIV,LOOKUPS!F$7,0)*$FH$6++VLOOKUP($FA127,SIZE,LOOKUPS!F$11,0)*$FI$6)</f>
        <v/>
      </c>
      <c r="FF127" s="1" t="str">
        <f>IF(ISERROR(VLOOKUP($FA127,MOM,LOOKUPS!G$12,0)*$FB$6+VLOOKUP($FA127,STREV,LOOKUPS!G$10,0)*$FC$6+VLOOKUP($FA127,LTREV,LOOKUPS!G$9,0)*$FD$6+VLOOKUP($FA127,CFP,LOOKUPS!G$6,0)*$FE$6+VLOOKUP($FA127,EP,LOOKUPS!G$8,0)*$FF$6+VLOOKUP($FA127,BM,LOOKUPS!G$5,0)*$FG$6+VLOOKUP($FA127,DIV,LOOKUPS!G$7,0)*$FH$6++VLOOKUP($FA127,SIZE,LOOKUPS!G$11,0)*$FI$6),"",VLOOKUP($FA127,MOM,LOOKUPS!G$12,0)*$FB$6+VLOOKUP($FA127,STREV,LOOKUPS!G$10,0)*$FC$6+VLOOKUP($FA127,LTREV,LOOKUPS!G$9,0)*$FD$6+VLOOKUP($FA127,CFP,LOOKUPS!G$6,0)*$FE$6+VLOOKUP($FA127,EP,LOOKUPS!G$8,0)*$FF$6+VLOOKUP($FA127,BM,LOOKUPS!G$5,0)*$FG$6+VLOOKUP($FA127,DIV,LOOKUPS!G$7,0)*$FH$6++VLOOKUP($FA127,SIZE,LOOKUPS!G$11,0)*$FI$6)</f>
        <v/>
      </c>
      <c r="FG127" s="1" t="str">
        <f>IF(ISERROR(VLOOKUP($FA127,MOM,LOOKUPS!H$12,0)*$FB$6+VLOOKUP($FA127,STREV,LOOKUPS!H$10,0)*$FC$6+VLOOKUP($FA127,LTREV,LOOKUPS!H$9,0)*$FD$6+VLOOKUP($FA127,CFP,LOOKUPS!H$6,0)*$FE$6+VLOOKUP($FA127,EP,LOOKUPS!H$8,0)*$FF$6+VLOOKUP($FA127,BM,LOOKUPS!H$5,0)*$FG$6+VLOOKUP($FA127,DIV,LOOKUPS!H$7,0)*$FH$6++VLOOKUP($FA127,SIZE,LOOKUPS!H$11,0)*$FI$6),"",VLOOKUP($FA127,MOM,LOOKUPS!H$12,0)*$FB$6+VLOOKUP($FA127,STREV,LOOKUPS!H$10,0)*$FC$6+VLOOKUP($FA127,LTREV,LOOKUPS!H$9,0)*$FD$6+VLOOKUP($FA127,CFP,LOOKUPS!H$6,0)*$FE$6+VLOOKUP($FA127,EP,LOOKUPS!H$8,0)*$FF$6+VLOOKUP($FA127,BM,LOOKUPS!H$5,0)*$FG$6+VLOOKUP($FA127,DIV,LOOKUPS!H$7,0)*$FH$6++VLOOKUP($FA127,SIZE,LOOKUPS!H$11,0)*$FI$6)</f>
        <v/>
      </c>
      <c r="FH127" s="1" t="str">
        <f>IF(ISERROR(VLOOKUP($FA127,MOM,LOOKUPS!I$12,0)*$FB$6+VLOOKUP($FA127,STREV,LOOKUPS!I$10,0)*$FC$6+VLOOKUP($FA127,LTREV,LOOKUPS!I$9,0)*$FD$6+VLOOKUP($FA127,CFP,LOOKUPS!I$6,0)*$FE$6+VLOOKUP($FA127,EP,LOOKUPS!I$8,0)*$FF$6+VLOOKUP($FA127,BM,LOOKUPS!I$5,0)*$FG$6+VLOOKUP($FA127,DIV,LOOKUPS!I$7,0)*$FH$6++VLOOKUP($FA127,SIZE,LOOKUPS!I$11,0)*$FI$6),"",VLOOKUP($FA127,MOM,LOOKUPS!I$12,0)*$FB$6+VLOOKUP($FA127,STREV,LOOKUPS!I$10,0)*$FC$6+VLOOKUP($FA127,LTREV,LOOKUPS!I$9,0)*$FD$6+VLOOKUP($FA127,CFP,LOOKUPS!I$6,0)*$FE$6+VLOOKUP($FA127,EP,LOOKUPS!I$8,0)*$FF$6+VLOOKUP($FA127,BM,LOOKUPS!I$5,0)*$FG$6+VLOOKUP($FA127,DIV,LOOKUPS!I$7,0)*$FH$6++VLOOKUP($FA127,SIZE,LOOKUPS!I$11,0)*$FI$6)</f>
        <v/>
      </c>
      <c r="FI127" s="1" t="str">
        <f>IF(ISERROR(VLOOKUP($FA127,MOM,LOOKUPS!J$12,0)*$FB$6+VLOOKUP($FA127,STREV,LOOKUPS!J$10,0)*$FC$6+VLOOKUP($FA127,LTREV,LOOKUPS!J$9,0)*$FD$6+VLOOKUP($FA127,CFP,LOOKUPS!J$6,0)*$FE$6+VLOOKUP($FA127,EP,LOOKUPS!J$8,0)*$FF$6+VLOOKUP($FA127,BM,LOOKUPS!J$5,0)*$FG$6+VLOOKUP($FA127,DIV,LOOKUPS!J$7,0)*$FH$6++VLOOKUP($FA127,SIZE,LOOKUPS!J$11,0)*$FI$6),"",VLOOKUP($FA127,MOM,LOOKUPS!J$12,0)*$FB$6+VLOOKUP($FA127,STREV,LOOKUPS!J$10,0)*$FC$6+VLOOKUP($FA127,LTREV,LOOKUPS!J$9,0)*$FD$6+VLOOKUP($FA127,CFP,LOOKUPS!J$6,0)*$FE$6+VLOOKUP($FA127,EP,LOOKUPS!J$8,0)*$FF$6+VLOOKUP($FA127,BM,LOOKUPS!J$5,0)*$FG$6+VLOOKUP($FA127,DIV,LOOKUPS!J$7,0)*$FH$6++VLOOKUP($FA127,SIZE,LOOKUPS!J$11,0)*$FI$6)</f>
        <v/>
      </c>
      <c r="FJ127" s="1" t="str">
        <f>IF(ISERROR(VLOOKUP($FA127,MOM,LOOKUPS!K$12,0)*$FB$6+VLOOKUP($FA127,STREV,LOOKUPS!K$10,0)*$FC$6+VLOOKUP($FA127,LTREV,LOOKUPS!K$9,0)*$FD$6+VLOOKUP($FA127,CFP,LOOKUPS!K$6,0)*$FE$6+VLOOKUP($FA127,EP,LOOKUPS!K$8,0)*$FF$6+VLOOKUP($FA127,BM,LOOKUPS!K$5,0)*$FG$6+VLOOKUP($FA127,DIV,LOOKUPS!K$7,0)*$FH$6++VLOOKUP($FA127,SIZE,LOOKUPS!K$11,0)*$FI$6),"",VLOOKUP($FA127,MOM,LOOKUPS!K$12,0)*$FB$6+VLOOKUP($FA127,STREV,LOOKUPS!K$10,0)*$FC$6+VLOOKUP($FA127,LTREV,LOOKUPS!K$9,0)*$FD$6+VLOOKUP($FA127,CFP,LOOKUPS!K$6,0)*$FE$6+VLOOKUP($FA127,EP,LOOKUPS!K$8,0)*$FF$6+VLOOKUP($FA127,BM,LOOKUPS!K$5,0)*$FG$6+VLOOKUP($FA127,DIV,LOOKUPS!K$7,0)*$FH$6++VLOOKUP($FA127,SIZE,LOOKUPS!K$11,0)*$FI$6)</f>
        <v/>
      </c>
      <c r="FK127" s="1" t="str">
        <f>IF(ISERROR(VLOOKUP($FA127,MOM,LOOKUPS!L$12,0)*$FB$6+VLOOKUP($FA127,STREV,LOOKUPS!L$10,0)*$FC$6+VLOOKUP($FA127,LTREV,LOOKUPS!L$9,0)*$FD$6+VLOOKUP($FA127,CFP,LOOKUPS!L$6,0)*$FE$6+VLOOKUP($FA127,EP,LOOKUPS!L$8,0)*$FF$6+VLOOKUP($FA127,BM,LOOKUPS!L$5,0)*$FG$6+VLOOKUP($FA127,DIV,LOOKUPS!L$7,0)*$FH$6++VLOOKUP($FA127,SIZE,LOOKUPS!L$11,0)*$FI$6),"",VLOOKUP($FA127,MOM,LOOKUPS!L$12,0)*$FB$6+VLOOKUP($FA127,STREV,LOOKUPS!L$10,0)*$FC$6+VLOOKUP($FA127,LTREV,LOOKUPS!L$9,0)*$FD$6+VLOOKUP($FA127,CFP,LOOKUPS!L$6,0)*$FE$6+VLOOKUP($FA127,EP,LOOKUPS!L$8,0)*$FF$6+VLOOKUP($FA127,BM,LOOKUPS!L$5,0)*$FG$6+VLOOKUP($FA127,DIV,LOOKUPS!L$7,0)*$FH$6++VLOOKUP($FA127,SIZE,LOOKUPS!L$11,0)*$FI$6)</f>
        <v/>
      </c>
    </row>
    <row r="128" spans="1:167" x14ac:dyDescent="0.3">
      <c r="A128" s="1">
        <v>193611</v>
      </c>
      <c r="B128" s="1">
        <v>8.6199999999999992</v>
      </c>
      <c r="C128" s="1">
        <v>10.34</v>
      </c>
      <c r="D128" s="1">
        <v>6.5</v>
      </c>
      <c r="E128" s="1">
        <v>9.4</v>
      </c>
      <c r="F128" s="1">
        <v>8.4</v>
      </c>
      <c r="G128" s="1">
        <v>7.78</v>
      </c>
      <c r="H128" s="1">
        <v>10.55</v>
      </c>
      <c r="I128" s="1">
        <v>11.19</v>
      </c>
      <c r="J128" s="1">
        <v>10.58</v>
      </c>
      <c r="K128" s="1">
        <v>8.6199999999999992</v>
      </c>
      <c r="M128" s="1">
        <v>193512</v>
      </c>
      <c r="N128" s="1">
        <v>10.23</v>
      </c>
      <c r="O128" s="1">
        <v>4.3099999999999996</v>
      </c>
      <c r="P128" s="1">
        <v>3.91</v>
      </c>
      <c r="Q128" s="1">
        <v>4.6100000000000003</v>
      </c>
      <c r="R128" s="1">
        <v>8.44</v>
      </c>
      <c r="S128" s="1">
        <v>3.77</v>
      </c>
      <c r="T128" s="1">
        <v>7.4</v>
      </c>
      <c r="U128" s="1">
        <v>11.38</v>
      </c>
      <c r="V128" s="1">
        <v>7.35</v>
      </c>
      <c r="W128" s="1">
        <v>-1.93</v>
      </c>
      <c r="Y128" s="1">
        <v>194011</v>
      </c>
      <c r="Z128" s="1">
        <v>-4.3600000000000003</v>
      </c>
      <c r="AA128" s="1">
        <v>0.06</v>
      </c>
      <c r="AB128" s="1">
        <v>-1.48</v>
      </c>
      <c r="AC128" s="1">
        <v>-0.22</v>
      </c>
      <c r="AD128" s="1">
        <v>-1.86</v>
      </c>
      <c r="AE128" s="1">
        <v>0.03</v>
      </c>
      <c r="AF128" s="1">
        <v>-0.41</v>
      </c>
      <c r="AG128" s="1">
        <v>-0.6</v>
      </c>
      <c r="AH128" s="1">
        <v>1</v>
      </c>
      <c r="AI128" s="1">
        <v>3.45</v>
      </c>
      <c r="AK128">
        <v>196105</v>
      </c>
      <c r="AL128">
        <v>1.67</v>
      </c>
      <c r="AM128">
        <v>4.38</v>
      </c>
      <c r="AN128">
        <v>4.05</v>
      </c>
      <c r="AO128">
        <v>5.29</v>
      </c>
      <c r="AP128">
        <v>3.64</v>
      </c>
      <c r="AQ128">
        <v>4.4400000000000004</v>
      </c>
      <c r="AR128">
        <v>4.32</v>
      </c>
      <c r="AS128">
        <v>5.07</v>
      </c>
      <c r="AT128">
        <v>5.12</v>
      </c>
      <c r="AU128">
        <v>3.28</v>
      </c>
      <c r="AV128">
        <v>4</v>
      </c>
      <c r="AW128">
        <v>5.86</v>
      </c>
      <c r="AX128">
        <v>3.04</v>
      </c>
      <c r="AY128">
        <v>2.92</v>
      </c>
      <c r="AZ128">
        <v>5.71</v>
      </c>
      <c r="BA128">
        <v>4.53</v>
      </c>
      <c r="BB128">
        <v>5.62</v>
      </c>
      <c r="BC128">
        <v>3.51</v>
      </c>
      <c r="BD128">
        <v>6.76</v>
      </c>
      <c r="BF128" s="1">
        <v>196105</v>
      </c>
      <c r="BG128" s="1">
        <v>1.1200000000000001</v>
      </c>
      <c r="BH128" s="1">
        <v>4.54</v>
      </c>
      <c r="BI128" s="1">
        <v>3.23</v>
      </c>
      <c r="BJ128" s="1">
        <v>6.4</v>
      </c>
      <c r="BK128" s="1">
        <v>4.34</v>
      </c>
      <c r="BL128" s="1">
        <v>3.73</v>
      </c>
      <c r="BM128" s="1">
        <v>3.09</v>
      </c>
      <c r="BN128" s="1">
        <v>4.3099999999999996</v>
      </c>
      <c r="BO128" s="1">
        <v>7.42</v>
      </c>
      <c r="BP128" s="1">
        <v>3.68</v>
      </c>
      <c r="BQ128" s="1">
        <v>5.01</v>
      </c>
      <c r="BR128" s="1">
        <v>4.93</v>
      </c>
      <c r="BS128" s="1">
        <v>2.52</v>
      </c>
      <c r="BT128" s="1">
        <v>3.48</v>
      </c>
      <c r="BU128" s="1">
        <v>2.69</v>
      </c>
      <c r="BV128" s="1">
        <v>4.25</v>
      </c>
      <c r="BW128" s="1">
        <v>4.38</v>
      </c>
      <c r="BX128" s="1">
        <v>6.96</v>
      </c>
      <c r="BY128" s="1">
        <v>7.88</v>
      </c>
      <c r="CA128" s="1">
        <v>193605</v>
      </c>
      <c r="CB128" s="1">
        <v>-5.75</v>
      </c>
      <c r="CC128" s="1">
        <v>3.79</v>
      </c>
      <c r="CD128" s="1">
        <v>4.87</v>
      </c>
      <c r="CE128" s="1">
        <v>7.88</v>
      </c>
      <c r="CF128" s="1">
        <v>4.43</v>
      </c>
      <c r="CG128" s="1">
        <v>3.52</v>
      </c>
      <c r="CH128" s="1">
        <v>4.79</v>
      </c>
      <c r="CI128" s="1">
        <v>5.97</v>
      </c>
      <c r="CJ128" s="1">
        <v>8.5399999999999991</v>
      </c>
      <c r="CK128" s="1">
        <v>4.3099999999999996</v>
      </c>
      <c r="CL128" s="1">
        <v>4.55</v>
      </c>
      <c r="CM128" s="1">
        <v>2.46</v>
      </c>
      <c r="CN128" s="1">
        <v>4.53</v>
      </c>
      <c r="CO128" s="1">
        <v>5.09</v>
      </c>
      <c r="CP128" s="1">
        <v>4.4800000000000004</v>
      </c>
      <c r="CQ128" s="1">
        <v>5.38</v>
      </c>
      <c r="CR128" s="1">
        <v>6.57</v>
      </c>
      <c r="CS128" s="1">
        <v>6.14</v>
      </c>
      <c r="CT128" s="1">
        <v>11.02</v>
      </c>
      <c r="CV128" s="1">
        <v>193705</v>
      </c>
      <c r="CW128" s="1">
        <v>-3.75</v>
      </c>
      <c r="CX128" s="1">
        <v>-0.38</v>
      </c>
      <c r="CY128" s="1">
        <v>-1.03</v>
      </c>
      <c r="CZ128" s="1">
        <v>-1.7</v>
      </c>
      <c r="DA128" s="1">
        <v>-0.56000000000000005</v>
      </c>
      <c r="DB128" s="1">
        <v>-0.08</v>
      </c>
      <c r="DC128" s="1">
        <v>-0.93</v>
      </c>
      <c r="DD128" s="1">
        <v>-1.21</v>
      </c>
      <c r="DE128" s="1">
        <v>-2.4300000000000002</v>
      </c>
      <c r="DF128" s="1">
        <v>-0.45</v>
      </c>
      <c r="DG128" s="1">
        <v>-0.67</v>
      </c>
      <c r="DH128" s="1">
        <v>-0.02</v>
      </c>
      <c r="DI128" s="1">
        <v>-0.13</v>
      </c>
      <c r="DJ128" s="1">
        <v>-0.13</v>
      </c>
      <c r="DK128" s="1">
        <v>-1.72</v>
      </c>
      <c r="DL128" s="1">
        <v>-2.12</v>
      </c>
      <c r="DM128" s="1">
        <v>-0.28000000000000003</v>
      </c>
      <c r="DN128" s="1">
        <v>-3.47</v>
      </c>
      <c r="DO128" s="1">
        <v>-1.35</v>
      </c>
      <c r="DQ128" s="1">
        <v>193605</v>
      </c>
      <c r="DR128" s="1">
        <v>-99.99</v>
      </c>
      <c r="DS128" s="1">
        <v>5.57</v>
      </c>
      <c r="DT128" s="1">
        <v>5.49</v>
      </c>
      <c r="DU128" s="1">
        <v>4.72</v>
      </c>
      <c r="DV128" s="1">
        <v>6.46</v>
      </c>
      <c r="DW128" s="1">
        <v>5.28</v>
      </c>
      <c r="DX128" s="1">
        <v>6.1</v>
      </c>
      <c r="DY128" s="1">
        <v>3.5</v>
      </c>
      <c r="DZ128" s="1">
        <v>5.13</v>
      </c>
      <c r="EA128" s="1">
        <v>7.21</v>
      </c>
      <c r="EB128" s="1">
        <v>5.78</v>
      </c>
      <c r="EC128" s="1">
        <v>3.91</v>
      </c>
      <c r="ED128" s="1">
        <v>6.67</v>
      </c>
      <c r="EE128" s="1">
        <v>6.82</v>
      </c>
      <c r="EF128" s="1">
        <v>5.38</v>
      </c>
      <c r="EG128" s="1">
        <v>3.1</v>
      </c>
      <c r="EH128" s="1">
        <v>3.91</v>
      </c>
      <c r="EI128" s="1">
        <v>4.53</v>
      </c>
      <c r="EJ128" s="1">
        <v>5.7</v>
      </c>
      <c r="EL128">
        <v>193605</v>
      </c>
      <c r="EM128">
        <v>5.19</v>
      </c>
      <c r="EN128">
        <v>0.83</v>
      </c>
      <c r="EO128">
        <v>2.63</v>
      </c>
      <c r="EP128">
        <v>0.02</v>
      </c>
      <c r="ER128" s="1">
        <v>193611</v>
      </c>
      <c r="ES128" s="1">
        <v>2.1800000000000002</v>
      </c>
      <c r="EU128" s="1">
        <v>193512</v>
      </c>
      <c r="EV128" s="1">
        <v>-3.21</v>
      </c>
      <c r="EX128" s="1">
        <v>194011</v>
      </c>
      <c r="EY128" s="1">
        <v>-5.09</v>
      </c>
      <c r="FA128" s="1">
        <v>193611</v>
      </c>
      <c r="FB128" s="1" t="str">
        <f>IF(ISERROR(VLOOKUP($FA128,MOM,LOOKUPS!C$12,0)*$FB$6+VLOOKUP($FA128,STREV,LOOKUPS!C$10,0)*$FC$6+VLOOKUP($FA128,LTREV,LOOKUPS!C$9,0)*$FD$6+VLOOKUP($FA128,CFP,LOOKUPS!C$6,0)*$FE$6+VLOOKUP($FA128,EP,LOOKUPS!C$8,0)*$FF$6+VLOOKUP($FA128,BM,LOOKUPS!C$5,0)*$FG$6+VLOOKUP($FA128,DIV,LOOKUPS!C$7,0)*$FH$6++VLOOKUP($FA128,SIZE,LOOKUPS!C$11,0)*$FI$6),"",VLOOKUP($FA128,MOM,LOOKUPS!C$12,0)*$FB$6+VLOOKUP($FA128,STREV,LOOKUPS!C$10,0)*$FC$6+VLOOKUP($FA128,LTREV,LOOKUPS!C$9,0)*$FD$6+VLOOKUP($FA128,CFP,LOOKUPS!C$6,0)*$FE$6+VLOOKUP($FA128,EP,LOOKUPS!C$8,0)*$FF$6+VLOOKUP($FA128,BM,LOOKUPS!C$5,0)*$FG$6+VLOOKUP($FA128,DIV,LOOKUPS!C$7,0)*$FH$6++VLOOKUP($FA128,SIZE,LOOKUPS!C$11,0)*$FI$6)</f>
        <v/>
      </c>
      <c r="FC128" s="1" t="str">
        <f>IF(ISERROR(VLOOKUP($FA128,MOM,LOOKUPS!D$12,0)*$FB$6+VLOOKUP($FA128,STREV,LOOKUPS!D$10,0)*$FC$6+VLOOKUP($FA128,LTREV,LOOKUPS!D$9,0)*$FD$6+VLOOKUP($FA128,CFP,LOOKUPS!D$6,0)*$FE$6+VLOOKUP($FA128,EP,LOOKUPS!D$8,0)*$FF$6+VLOOKUP($FA128,BM,LOOKUPS!D$5,0)*$FG$6+VLOOKUP($FA128,DIV,LOOKUPS!D$7,0)*$FH$6++VLOOKUP($FA128,SIZE,LOOKUPS!D$11,0)*$FI$6),"",VLOOKUP($FA128,MOM,LOOKUPS!D$12,0)*$FB$6+VLOOKUP($FA128,STREV,LOOKUPS!D$10,0)*$FC$6+VLOOKUP($FA128,LTREV,LOOKUPS!D$9,0)*$FD$6+VLOOKUP($FA128,CFP,LOOKUPS!D$6,0)*$FE$6+VLOOKUP($FA128,EP,LOOKUPS!D$8,0)*$FF$6+VLOOKUP($FA128,BM,LOOKUPS!D$5,0)*$FG$6+VLOOKUP($FA128,DIV,LOOKUPS!D$7,0)*$FH$6++VLOOKUP($FA128,SIZE,LOOKUPS!D$11,0)*$FI$6)</f>
        <v/>
      </c>
      <c r="FD128" s="1" t="str">
        <f>IF(ISERROR(VLOOKUP($FA128,MOM,LOOKUPS!E$12,0)*$FB$6+VLOOKUP($FA128,STREV,LOOKUPS!E$10,0)*$FC$6+VLOOKUP($FA128,LTREV,LOOKUPS!E$9,0)*$FD$6+VLOOKUP($FA128,CFP,LOOKUPS!E$6,0)*$FE$6+VLOOKUP($FA128,EP,LOOKUPS!E$8,0)*$FF$6+VLOOKUP($FA128,BM,LOOKUPS!E$5,0)*$FG$6+VLOOKUP($FA128,DIV,LOOKUPS!E$7,0)*$FH$6++VLOOKUP($FA128,SIZE,LOOKUPS!E$11,0)*$FI$6),"",VLOOKUP($FA128,MOM,LOOKUPS!E$12,0)*$FB$6+VLOOKUP($FA128,STREV,LOOKUPS!E$10,0)*$FC$6+VLOOKUP($FA128,LTREV,LOOKUPS!E$9,0)*$FD$6+VLOOKUP($FA128,CFP,LOOKUPS!E$6,0)*$FE$6+VLOOKUP($FA128,EP,LOOKUPS!E$8,0)*$FF$6+VLOOKUP($FA128,BM,LOOKUPS!E$5,0)*$FG$6+VLOOKUP($FA128,DIV,LOOKUPS!E$7,0)*$FH$6++VLOOKUP($FA128,SIZE,LOOKUPS!E$11,0)*$FI$6)</f>
        <v/>
      </c>
      <c r="FE128" s="1" t="str">
        <f>IF(ISERROR(VLOOKUP($FA128,MOM,LOOKUPS!F$12,0)*$FB$6+VLOOKUP($FA128,STREV,LOOKUPS!F$10,0)*$FC$6+VLOOKUP($FA128,LTREV,LOOKUPS!F$9,0)*$FD$6+VLOOKUP($FA128,CFP,LOOKUPS!F$6,0)*$FE$6+VLOOKUP($FA128,EP,LOOKUPS!F$8,0)*$FF$6+VLOOKUP($FA128,BM,LOOKUPS!F$5,0)*$FG$6+VLOOKUP($FA128,DIV,LOOKUPS!F$7,0)*$FH$6++VLOOKUP($FA128,SIZE,LOOKUPS!F$11,0)*$FI$6),"",VLOOKUP($FA128,MOM,LOOKUPS!F$12,0)*$FB$6+VLOOKUP($FA128,STREV,LOOKUPS!F$10,0)*$FC$6+VLOOKUP($FA128,LTREV,LOOKUPS!F$9,0)*$FD$6+VLOOKUP($FA128,CFP,LOOKUPS!F$6,0)*$FE$6+VLOOKUP($FA128,EP,LOOKUPS!F$8,0)*$FF$6+VLOOKUP($FA128,BM,LOOKUPS!F$5,0)*$FG$6+VLOOKUP($FA128,DIV,LOOKUPS!F$7,0)*$FH$6++VLOOKUP($FA128,SIZE,LOOKUPS!F$11,0)*$FI$6)</f>
        <v/>
      </c>
      <c r="FF128" s="1" t="str">
        <f>IF(ISERROR(VLOOKUP($FA128,MOM,LOOKUPS!G$12,0)*$FB$6+VLOOKUP($FA128,STREV,LOOKUPS!G$10,0)*$FC$6+VLOOKUP($FA128,LTREV,LOOKUPS!G$9,0)*$FD$6+VLOOKUP($FA128,CFP,LOOKUPS!G$6,0)*$FE$6+VLOOKUP($FA128,EP,LOOKUPS!G$8,0)*$FF$6+VLOOKUP($FA128,BM,LOOKUPS!G$5,0)*$FG$6+VLOOKUP($FA128,DIV,LOOKUPS!G$7,0)*$FH$6++VLOOKUP($FA128,SIZE,LOOKUPS!G$11,0)*$FI$6),"",VLOOKUP($FA128,MOM,LOOKUPS!G$12,0)*$FB$6+VLOOKUP($FA128,STREV,LOOKUPS!G$10,0)*$FC$6+VLOOKUP($FA128,LTREV,LOOKUPS!G$9,0)*$FD$6+VLOOKUP($FA128,CFP,LOOKUPS!G$6,0)*$FE$6+VLOOKUP($FA128,EP,LOOKUPS!G$8,0)*$FF$6+VLOOKUP($FA128,BM,LOOKUPS!G$5,0)*$FG$6+VLOOKUP($FA128,DIV,LOOKUPS!G$7,0)*$FH$6++VLOOKUP($FA128,SIZE,LOOKUPS!G$11,0)*$FI$6)</f>
        <v/>
      </c>
      <c r="FG128" s="1" t="str">
        <f>IF(ISERROR(VLOOKUP($FA128,MOM,LOOKUPS!H$12,0)*$FB$6+VLOOKUP($FA128,STREV,LOOKUPS!H$10,0)*$FC$6+VLOOKUP($FA128,LTREV,LOOKUPS!H$9,0)*$FD$6+VLOOKUP($FA128,CFP,LOOKUPS!H$6,0)*$FE$6+VLOOKUP($FA128,EP,LOOKUPS!H$8,0)*$FF$6+VLOOKUP($FA128,BM,LOOKUPS!H$5,0)*$FG$6+VLOOKUP($FA128,DIV,LOOKUPS!H$7,0)*$FH$6++VLOOKUP($FA128,SIZE,LOOKUPS!H$11,0)*$FI$6),"",VLOOKUP($FA128,MOM,LOOKUPS!H$12,0)*$FB$6+VLOOKUP($FA128,STREV,LOOKUPS!H$10,0)*$FC$6+VLOOKUP($FA128,LTREV,LOOKUPS!H$9,0)*$FD$6+VLOOKUP($FA128,CFP,LOOKUPS!H$6,0)*$FE$6+VLOOKUP($FA128,EP,LOOKUPS!H$8,0)*$FF$6+VLOOKUP($FA128,BM,LOOKUPS!H$5,0)*$FG$6+VLOOKUP($FA128,DIV,LOOKUPS!H$7,0)*$FH$6++VLOOKUP($FA128,SIZE,LOOKUPS!H$11,0)*$FI$6)</f>
        <v/>
      </c>
      <c r="FH128" s="1" t="str">
        <f>IF(ISERROR(VLOOKUP($FA128,MOM,LOOKUPS!I$12,0)*$FB$6+VLOOKUP($FA128,STREV,LOOKUPS!I$10,0)*$FC$6+VLOOKUP($FA128,LTREV,LOOKUPS!I$9,0)*$FD$6+VLOOKUP($FA128,CFP,LOOKUPS!I$6,0)*$FE$6+VLOOKUP($FA128,EP,LOOKUPS!I$8,0)*$FF$6+VLOOKUP($FA128,BM,LOOKUPS!I$5,0)*$FG$6+VLOOKUP($FA128,DIV,LOOKUPS!I$7,0)*$FH$6++VLOOKUP($FA128,SIZE,LOOKUPS!I$11,0)*$FI$6),"",VLOOKUP($FA128,MOM,LOOKUPS!I$12,0)*$FB$6+VLOOKUP($FA128,STREV,LOOKUPS!I$10,0)*$FC$6+VLOOKUP($FA128,LTREV,LOOKUPS!I$9,0)*$FD$6+VLOOKUP($FA128,CFP,LOOKUPS!I$6,0)*$FE$6+VLOOKUP($FA128,EP,LOOKUPS!I$8,0)*$FF$6+VLOOKUP($FA128,BM,LOOKUPS!I$5,0)*$FG$6+VLOOKUP($FA128,DIV,LOOKUPS!I$7,0)*$FH$6++VLOOKUP($FA128,SIZE,LOOKUPS!I$11,0)*$FI$6)</f>
        <v/>
      </c>
      <c r="FI128" s="1" t="str">
        <f>IF(ISERROR(VLOOKUP($FA128,MOM,LOOKUPS!J$12,0)*$FB$6+VLOOKUP($FA128,STREV,LOOKUPS!J$10,0)*$FC$6+VLOOKUP($FA128,LTREV,LOOKUPS!J$9,0)*$FD$6+VLOOKUP($FA128,CFP,LOOKUPS!J$6,0)*$FE$6+VLOOKUP($FA128,EP,LOOKUPS!J$8,0)*$FF$6+VLOOKUP($FA128,BM,LOOKUPS!J$5,0)*$FG$6+VLOOKUP($FA128,DIV,LOOKUPS!J$7,0)*$FH$6++VLOOKUP($FA128,SIZE,LOOKUPS!J$11,0)*$FI$6),"",VLOOKUP($FA128,MOM,LOOKUPS!J$12,0)*$FB$6+VLOOKUP($FA128,STREV,LOOKUPS!J$10,0)*$FC$6+VLOOKUP($FA128,LTREV,LOOKUPS!J$9,0)*$FD$6+VLOOKUP($FA128,CFP,LOOKUPS!J$6,0)*$FE$6+VLOOKUP($FA128,EP,LOOKUPS!J$8,0)*$FF$6+VLOOKUP($FA128,BM,LOOKUPS!J$5,0)*$FG$6+VLOOKUP($FA128,DIV,LOOKUPS!J$7,0)*$FH$6++VLOOKUP($FA128,SIZE,LOOKUPS!J$11,0)*$FI$6)</f>
        <v/>
      </c>
      <c r="FJ128" s="1" t="str">
        <f>IF(ISERROR(VLOOKUP($FA128,MOM,LOOKUPS!K$12,0)*$FB$6+VLOOKUP($FA128,STREV,LOOKUPS!K$10,0)*$FC$6+VLOOKUP($FA128,LTREV,LOOKUPS!K$9,0)*$FD$6+VLOOKUP($FA128,CFP,LOOKUPS!K$6,0)*$FE$6+VLOOKUP($FA128,EP,LOOKUPS!K$8,0)*$FF$6+VLOOKUP($FA128,BM,LOOKUPS!K$5,0)*$FG$6+VLOOKUP($FA128,DIV,LOOKUPS!K$7,0)*$FH$6++VLOOKUP($FA128,SIZE,LOOKUPS!K$11,0)*$FI$6),"",VLOOKUP($FA128,MOM,LOOKUPS!K$12,0)*$FB$6+VLOOKUP($FA128,STREV,LOOKUPS!K$10,0)*$FC$6+VLOOKUP($FA128,LTREV,LOOKUPS!K$9,0)*$FD$6+VLOOKUP($FA128,CFP,LOOKUPS!K$6,0)*$FE$6+VLOOKUP($FA128,EP,LOOKUPS!K$8,0)*$FF$6+VLOOKUP($FA128,BM,LOOKUPS!K$5,0)*$FG$6+VLOOKUP($FA128,DIV,LOOKUPS!K$7,0)*$FH$6++VLOOKUP($FA128,SIZE,LOOKUPS!K$11,0)*$FI$6)</f>
        <v/>
      </c>
      <c r="FK128" s="1" t="str">
        <f>IF(ISERROR(VLOOKUP($FA128,MOM,LOOKUPS!L$12,0)*$FB$6+VLOOKUP($FA128,STREV,LOOKUPS!L$10,0)*$FC$6+VLOOKUP($FA128,LTREV,LOOKUPS!L$9,0)*$FD$6+VLOOKUP($FA128,CFP,LOOKUPS!L$6,0)*$FE$6+VLOOKUP($FA128,EP,LOOKUPS!L$8,0)*$FF$6+VLOOKUP($FA128,BM,LOOKUPS!L$5,0)*$FG$6+VLOOKUP($FA128,DIV,LOOKUPS!L$7,0)*$FH$6++VLOOKUP($FA128,SIZE,LOOKUPS!L$11,0)*$FI$6),"",VLOOKUP($FA128,MOM,LOOKUPS!L$12,0)*$FB$6+VLOOKUP($FA128,STREV,LOOKUPS!L$10,0)*$FC$6+VLOOKUP($FA128,LTREV,LOOKUPS!L$9,0)*$FD$6+VLOOKUP($FA128,CFP,LOOKUPS!L$6,0)*$FE$6+VLOOKUP($FA128,EP,LOOKUPS!L$8,0)*$FF$6+VLOOKUP($FA128,BM,LOOKUPS!L$5,0)*$FG$6+VLOOKUP($FA128,DIV,LOOKUPS!L$7,0)*$FH$6++VLOOKUP($FA128,SIZE,LOOKUPS!L$11,0)*$FI$6)</f>
        <v/>
      </c>
    </row>
    <row r="129" spans="1:167" x14ac:dyDescent="0.3">
      <c r="A129" s="1">
        <v>193612</v>
      </c>
      <c r="B129" s="1">
        <v>1</v>
      </c>
      <c r="C129" s="1">
        <v>2.0099999999999998</v>
      </c>
      <c r="D129" s="1">
        <v>2.15</v>
      </c>
      <c r="E129" s="1">
        <v>5.88</v>
      </c>
      <c r="F129" s="1">
        <v>1.54</v>
      </c>
      <c r="G129" s="1">
        <v>2.44</v>
      </c>
      <c r="H129" s="1">
        <v>1.62</v>
      </c>
      <c r="I129" s="1">
        <v>1.63</v>
      </c>
      <c r="J129" s="1">
        <v>6.52</v>
      </c>
      <c r="K129" s="1">
        <v>2.38</v>
      </c>
      <c r="M129" s="1">
        <v>193601</v>
      </c>
      <c r="N129" s="1">
        <v>36.17</v>
      </c>
      <c r="O129" s="1">
        <v>10.06</v>
      </c>
      <c r="P129" s="1">
        <v>10.37</v>
      </c>
      <c r="Q129" s="1">
        <v>14.07</v>
      </c>
      <c r="R129" s="1">
        <v>9.1999999999999993</v>
      </c>
      <c r="S129" s="1">
        <v>11.81</v>
      </c>
      <c r="T129" s="1">
        <v>13.08</v>
      </c>
      <c r="U129" s="1">
        <v>11.82</v>
      </c>
      <c r="V129" s="1">
        <v>15.34</v>
      </c>
      <c r="W129" s="1">
        <v>16.079999999999998</v>
      </c>
      <c r="Y129" s="1">
        <v>194012</v>
      </c>
      <c r="Z129" s="1">
        <v>-10.029999999999999</v>
      </c>
      <c r="AA129" s="1">
        <v>-3.97</v>
      </c>
      <c r="AB129" s="1">
        <v>-1.6</v>
      </c>
      <c r="AC129" s="1">
        <v>-1.99</v>
      </c>
      <c r="AD129" s="1">
        <v>7.0000000000000007E-2</v>
      </c>
      <c r="AE129" s="1">
        <v>-1.44</v>
      </c>
      <c r="AF129" s="1">
        <v>-0.31</v>
      </c>
      <c r="AG129" s="1">
        <v>1.83</v>
      </c>
      <c r="AH129" s="1">
        <v>0.16</v>
      </c>
      <c r="AI129" s="1">
        <v>-1.4</v>
      </c>
      <c r="AK129">
        <v>196106</v>
      </c>
      <c r="AL129">
        <v>-3.1</v>
      </c>
      <c r="AM129">
        <v>-3.87</v>
      </c>
      <c r="AN129">
        <v>-3.11</v>
      </c>
      <c r="AO129">
        <v>-4.28</v>
      </c>
      <c r="AP129">
        <v>-3.81</v>
      </c>
      <c r="AQ129">
        <v>-3.72</v>
      </c>
      <c r="AR129">
        <v>-3.05</v>
      </c>
      <c r="AS129">
        <v>-3.44</v>
      </c>
      <c r="AT129">
        <v>-4.41</v>
      </c>
      <c r="AU129">
        <v>-3.8</v>
      </c>
      <c r="AV129">
        <v>-3.81</v>
      </c>
      <c r="AW129">
        <v>-3.99</v>
      </c>
      <c r="AX129">
        <v>-3.46</v>
      </c>
      <c r="AY129">
        <v>-3.33</v>
      </c>
      <c r="AZ129">
        <v>-2.76</v>
      </c>
      <c r="BA129">
        <v>-2.87</v>
      </c>
      <c r="BB129">
        <v>-4.01</v>
      </c>
      <c r="BC129">
        <v>-3.38</v>
      </c>
      <c r="BD129">
        <v>-5.45</v>
      </c>
      <c r="BF129" s="1">
        <v>196106</v>
      </c>
      <c r="BG129" s="1">
        <v>-2.39</v>
      </c>
      <c r="BH129" s="1">
        <v>-4.26</v>
      </c>
      <c r="BI129" s="1">
        <v>-3</v>
      </c>
      <c r="BJ129" s="1">
        <v>-4.1100000000000003</v>
      </c>
      <c r="BK129" s="1">
        <v>-4.7300000000000004</v>
      </c>
      <c r="BL129" s="1">
        <v>-3.44</v>
      </c>
      <c r="BM129" s="1">
        <v>-2.98</v>
      </c>
      <c r="BN129" s="1">
        <v>-2.69</v>
      </c>
      <c r="BO129" s="1">
        <v>-4.7300000000000004</v>
      </c>
      <c r="BP129" s="1">
        <v>-5.53</v>
      </c>
      <c r="BQ129" s="1">
        <v>-3.91</v>
      </c>
      <c r="BR129" s="1">
        <v>-3.33</v>
      </c>
      <c r="BS129" s="1">
        <v>-3.56</v>
      </c>
      <c r="BT129" s="1">
        <v>-3.27</v>
      </c>
      <c r="BU129" s="1">
        <v>-2.69</v>
      </c>
      <c r="BV129" s="1">
        <v>-2.4900000000000002</v>
      </c>
      <c r="BW129" s="1">
        <v>-2.88</v>
      </c>
      <c r="BX129" s="1">
        <v>-5.17</v>
      </c>
      <c r="BY129" s="1">
        <v>-4.3</v>
      </c>
      <c r="CA129" s="1">
        <v>193606</v>
      </c>
      <c r="CB129" s="1">
        <v>-0.71</v>
      </c>
      <c r="CC129" s="1">
        <v>0.95</v>
      </c>
      <c r="CD129" s="1">
        <v>0.72</v>
      </c>
      <c r="CE129" s="1">
        <v>-2.3199999999999998</v>
      </c>
      <c r="CF129" s="1">
        <v>1.1100000000000001</v>
      </c>
      <c r="CG129" s="1">
        <v>1.01</v>
      </c>
      <c r="CH129" s="1">
        <v>0.1</v>
      </c>
      <c r="CI129" s="1">
        <v>-0.35</v>
      </c>
      <c r="CJ129" s="1">
        <v>-2.4900000000000002</v>
      </c>
      <c r="CK129" s="1">
        <v>0.47</v>
      </c>
      <c r="CL129" s="1">
        <v>1.75</v>
      </c>
      <c r="CM129" s="1">
        <v>0.62</v>
      </c>
      <c r="CN129" s="1">
        <v>1.38</v>
      </c>
      <c r="CO129" s="1">
        <v>0.24</v>
      </c>
      <c r="CP129" s="1">
        <v>-0.04</v>
      </c>
      <c r="CQ129" s="1">
        <v>1.26</v>
      </c>
      <c r="CR129" s="1">
        <v>-1.98</v>
      </c>
      <c r="CS129" s="1">
        <v>-1.96</v>
      </c>
      <c r="CT129" s="1">
        <v>-3.04</v>
      </c>
      <c r="CV129" s="1">
        <v>193706</v>
      </c>
      <c r="CW129" s="1">
        <v>-10.65</v>
      </c>
      <c r="CX129" s="1">
        <v>-5.18</v>
      </c>
      <c r="CY129" s="1">
        <v>-5.21</v>
      </c>
      <c r="CZ129" s="1">
        <v>-4.79</v>
      </c>
      <c r="DA129" s="1">
        <v>-5.21</v>
      </c>
      <c r="DB129" s="1">
        <v>-5.2</v>
      </c>
      <c r="DC129" s="1">
        <v>-5.26</v>
      </c>
      <c r="DD129" s="1">
        <v>-4.82</v>
      </c>
      <c r="DE129" s="1">
        <v>-4.8899999999999997</v>
      </c>
      <c r="DF129" s="1">
        <v>-4.5</v>
      </c>
      <c r="DG129" s="1">
        <v>-5.89</v>
      </c>
      <c r="DH129" s="1">
        <v>-5.1100000000000003</v>
      </c>
      <c r="DI129" s="1">
        <v>-5.29</v>
      </c>
      <c r="DJ129" s="1">
        <v>-4.59</v>
      </c>
      <c r="DK129" s="1">
        <v>-5.92</v>
      </c>
      <c r="DL129" s="1">
        <v>-5.04</v>
      </c>
      <c r="DM129" s="1">
        <v>-4.5999999999999996</v>
      </c>
      <c r="DN129" s="1">
        <v>-5.66</v>
      </c>
      <c r="DO129" s="1">
        <v>-4.09</v>
      </c>
      <c r="DQ129" s="1">
        <v>193606</v>
      </c>
      <c r="DR129" s="1">
        <v>-99.99</v>
      </c>
      <c r="DS129" s="1">
        <v>-1.9</v>
      </c>
      <c r="DT129" s="1">
        <v>0.15</v>
      </c>
      <c r="DU129" s="1">
        <v>1.54</v>
      </c>
      <c r="DV129" s="1">
        <v>-2.31</v>
      </c>
      <c r="DW129" s="1">
        <v>-0.67</v>
      </c>
      <c r="DX129" s="1">
        <v>-0.01</v>
      </c>
      <c r="DY129" s="1">
        <v>0.12</v>
      </c>
      <c r="DZ129" s="1">
        <v>2.61</v>
      </c>
      <c r="EA129" s="1">
        <v>-4.58</v>
      </c>
      <c r="EB129" s="1">
        <v>-0.24</v>
      </c>
      <c r="EC129" s="1">
        <v>-1.1399999999999999</v>
      </c>
      <c r="ED129" s="1">
        <v>-0.19</v>
      </c>
      <c r="EE129" s="1">
        <v>-0.51</v>
      </c>
      <c r="EF129" s="1">
        <v>0.5</v>
      </c>
      <c r="EG129" s="1">
        <v>0.79</v>
      </c>
      <c r="EH129" s="1">
        <v>-0.56000000000000005</v>
      </c>
      <c r="EI129" s="1">
        <v>2</v>
      </c>
      <c r="EJ129" s="1">
        <v>3.2</v>
      </c>
      <c r="EL129">
        <v>193606</v>
      </c>
      <c r="EM129">
        <v>2.4</v>
      </c>
      <c r="EN129">
        <v>-3.26</v>
      </c>
      <c r="EO129">
        <v>-1.2</v>
      </c>
      <c r="EP129">
        <v>0.03</v>
      </c>
      <c r="ER129" s="1">
        <v>193612</v>
      </c>
      <c r="ES129" s="1">
        <v>2.11</v>
      </c>
      <c r="EU129" s="1">
        <v>193601</v>
      </c>
      <c r="EV129" s="1">
        <v>-1.46</v>
      </c>
      <c r="EX129" s="1">
        <v>194012</v>
      </c>
      <c r="EY129" s="1">
        <v>-2.9</v>
      </c>
      <c r="FA129" s="1">
        <v>193612</v>
      </c>
      <c r="FB129" s="1" t="str">
        <f>IF(ISERROR(VLOOKUP($FA129,MOM,LOOKUPS!C$12,0)*$FB$6+VLOOKUP($FA129,STREV,LOOKUPS!C$10,0)*$FC$6+VLOOKUP($FA129,LTREV,LOOKUPS!C$9,0)*$FD$6+VLOOKUP($FA129,CFP,LOOKUPS!C$6,0)*$FE$6+VLOOKUP($FA129,EP,LOOKUPS!C$8,0)*$FF$6+VLOOKUP($FA129,BM,LOOKUPS!C$5,0)*$FG$6+VLOOKUP($FA129,DIV,LOOKUPS!C$7,0)*$FH$6++VLOOKUP($FA129,SIZE,LOOKUPS!C$11,0)*$FI$6),"",VLOOKUP($FA129,MOM,LOOKUPS!C$12,0)*$FB$6+VLOOKUP($FA129,STREV,LOOKUPS!C$10,0)*$FC$6+VLOOKUP($FA129,LTREV,LOOKUPS!C$9,0)*$FD$6+VLOOKUP($FA129,CFP,LOOKUPS!C$6,0)*$FE$6+VLOOKUP($FA129,EP,LOOKUPS!C$8,0)*$FF$6+VLOOKUP($FA129,BM,LOOKUPS!C$5,0)*$FG$6+VLOOKUP($FA129,DIV,LOOKUPS!C$7,0)*$FH$6++VLOOKUP($FA129,SIZE,LOOKUPS!C$11,0)*$FI$6)</f>
        <v/>
      </c>
      <c r="FC129" s="1" t="str">
        <f>IF(ISERROR(VLOOKUP($FA129,MOM,LOOKUPS!D$12,0)*$FB$6+VLOOKUP($FA129,STREV,LOOKUPS!D$10,0)*$FC$6+VLOOKUP($FA129,LTREV,LOOKUPS!D$9,0)*$FD$6+VLOOKUP($FA129,CFP,LOOKUPS!D$6,0)*$FE$6+VLOOKUP($FA129,EP,LOOKUPS!D$8,0)*$FF$6+VLOOKUP($FA129,BM,LOOKUPS!D$5,0)*$FG$6+VLOOKUP($FA129,DIV,LOOKUPS!D$7,0)*$FH$6++VLOOKUP($FA129,SIZE,LOOKUPS!D$11,0)*$FI$6),"",VLOOKUP($FA129,MOM,LOOKUPS!D$12,0)*$FB$6+VLOOKUP($FA129,STREV,LOOKUPS!D$10,0)*$FC$6+VLOOKUP($FA129,LTREV,LOOKUPS!D$9,0)*$FD$6+VLOOKUP($FA129,CFP,LOOKUPS!D$6,0)*$FE$6+VLOOKUP($FA129,EP,LOOKUPS!D$8,0)*$FF$6+VLOOKUP($FA129,BM,LOOKUPS!D$5,0)*$FG$6+VLOOKUP($FA129,DIV,LOOKUPS!D$7,0)*$FH$6++VLOOKUP($FA129,SIZE,LOOKUPS!D$11,0)*$FI$6)</f>
        <v/>
      </c>
      <c r="FD129" s="1" t="str">
        <f>IF(ISERROR(VLOOKUP($FA129,MOM,LOOKUPS!E$12,0)*$FB$6+VLOOKUP($FA129,STREV,LOOKUPS!E$10,0)*$FC$6+VLOOKUP($FA129,LTREV,LOOKUPS!E$9,0)*$FD$6+VLOOKUP($FA129,CFP,LOOKUPS!E$6,0)*$FE$6+VLOOKUP($FA129,EP,LOOKUPS!E$8,0)*$FF$6+VLOOKUP($FA129,BM,LOOKUPS!E$5,0)*$FG$6+VLOOKUP($FA129,DIV,LOOKUPS!E$7,0)*$FH$6++VLOOKUP($FA129,SIZE,LOOKUPS!E$11,0)*$FI$6),"",VLOOKUP($FA129,MOM,LOOKUPS!E$12,0)*$FB$6+VLOOKUP($FA129,STREV,LOOKUPS!E$10,0)*$FC$6+VLOOKUP($FA129,LTREV,LOOKUPS!E$9,0)*$FD$6+VLOOKUP($FA129,CFP,LOOKUPS!E$6,0)*$FE$6+VLOOKUP($FA129,EP,LOOKUPS!E$8,0)*$FF$6+VLOOKUP($FA129,BM,LOOKUPS!E$5,0)*$FG$6+VLOOKUP($FA129,DIV,LOOKUPS!E$7,0)*$FH$6++VLOOKUP($FA129,SIZE,LOOKUPS!E$11,0)*$FI$6)</f>
        <v/>
      </c>
      <c r="FE129" s="1" t="str">
        <f>IF(ISERROR(VLOOKUP($FA129,MOM,LOOKUPS!F$12,0)*$FB$6+VLOOKUP($FA129,STREV,LOOKUPS!F$10,0)*$FC$6+VLOOKUP($FA129,LTREV,LOOKUPS!F$9,0)*$FD$6+VLOOKUP($FA129,CFP,LOOKUPS!F$6,0)*$FE$6+VLOOKUP($FA129,EP,LOOKUPS!F$8,0)*$FF$6+VLOOKUP($FA129,BM,LOOKUPS!F$5,0)*$FG$6+VLOOKUP($FA129,DIV,LOOKUPS!F$7,0)*$FH$6++VLOOKUP($FA129,SIZE,LOOKUPS!F$11,0)*$FI$6),"",VLOOKUP($FA129,MOM,LOOKUPS!F$12,0)*$FB$6+VLOOKUP($FA129,STREV,LOOKUPS!F$10,0)*$FC$6+VLOOKUP($FA129,LTREV,LOOKUPS!F$9,0)*$FD$6+VLOOKUP($FA129,CFP,LOOKUPS!F$6,0)*$FE$6+VLOOKUP($FA129,EP,LOOKUPS!F$8,0)*$FF$6+VLOOKUP($FA129,BM,LOOKUPS!F$5,0)*$FG$6+VLOOKUP($FA129,DIV,LOOKUPS!F$7,0)*$FH$6++VLOOKUP($FA129,SIZE,LOOKUPS!F$11,0)*$FI$6)</f>
        <v/>
      </c>
      <c r="FF129" s="1" t="str">
        <f>IF(ISERROR(VLOOKUP($FA129,MOM,LOOKUPS!G$12,0)*$FB$6+VLOOKUP($FA129,STREV,LOOKUPS!G$10,0)*$FC$6+VLOOKUP($FA129,LTREV,LOOKUPS!G$9,0)*$FD$6+VLOOKUP($FA129,CFP,LOOKUPS!G$6,0)*$FE$6+VLOOKUP($FA129,EP,LOOKUPS!G$8,0)*$FF$6+VLOOKUP($FA129,BM,LOOKUPS!G$5,0)*$FG$6+VLOOKUP($FA129,DIV,LOOKUPS!G$7,0)*$FH$6++VLOOKUP($FA129,SIZE,LOOKUPS!G$11,0)*$FI$6),"",VLOOKUP($FA129,MOM,LOOKUPS!G$12,0)*$FB$6+VLOOKUP($FA129,STREV,LOOKUPS!G$10,0)*$FC$6+VLOOKUP($FA129,LTREV,LOOKUPS!G$9,0)*$FD$6+VLOOKUP($FA129,CFP,LOOKUPS!G$6,0)*$FE$6+VLOOKUP($FA129,EP,LOOKUPS!G$8,0)*$FF$6+VLOOKUP($FA129,BM,LOOKUPS!G$5,0)*$FG$6+VLOOKUP($FA129,DIV,LOOKUPS!G$7,0)*$FH$6++VLOOKUP($FA129,SIZE,LOOKUPS!G$11,0)*$FI$6)</f>
        <v/>
      </c>
      <c r="FG129" s="1" t="str">
        <f>IF(ISERROR(VLOOKUP($FA129,MOM,LOOKUPS!H$12,0)*$FB$6+VLOOKUP($FA129,STREV,LOOKUPS!H$10,0)*$FC$6+VLOOKUP($FA129,LTREV,LOOKUPS!H$9,0)*$FD$6+VLOOKUP($FA129,CFP,LOOKUPS!H$6,0)*$FE$6+VLOOKUP($FA129,EP,LOOKUPS!H$8,0)*$FF$6+VLOOKUP($FA129,BM,LOOKUPS!H$5,0)*$FG$6+VLOOKUP($FA129,DIV,LOOKUPS!H$7,0)*$FH$6++VLOOKUP($FA129,SIZE,LOOKUPS!H$11,0)*$FI$6),"",VLOOKUP($FA129,MOM,LOOKUPS!H$12,0)*$FB$6+VLOOKUP($FA129,STREV,LOOKUPS!H$10,0)*$FC$6+VLOOKUP($FA129,LTREV,LOOKUPS!H$9,0)*$FD$6+VLOOKUP($FA129,CFP,LOOKUPS!H$6,0)*$FE$6+VLOOKUP($FA129,EP,LOOKUPS!H$8,0)*$FF$6+VLOOKUP($FA129,BM,LOOKUPS!H$5,0)*$FG$6+VLOOKUP($FA129,DIV,LOOKUPS!H$7,0)*$FH$6++VLOOKUP($FA129,SIZE,LOOKUPS!H$11,0)*$FI$6)</f>
        <v/>
      </c>
      <c r="FH129" s="1" t="str">
        <f>IF(ISERROR(VLOOKUP($FA129,MOM,LOOKUPS!I$12,0)*$FB$6+VLOOKUP($FA129,STREV,LOOKUPS!I$10,0)*$FC$6+VLOOKUP($FA129,LTREV,LOOKUPS!I$9,0)*$FD$6+VLOOKUP($FA129,CFP,LOOKUPS!I$6,0)*$FE$6+VLOOKUP($FA129,EP,LOOKUPS!I$8,0)*$FF$6+VLOOKUP($FA129,BM,LOOKUPS!I$5,0)*$FG$6+VLOOKUP($FA129,DIV,LOOKUPS!I$7,0)*$FH$6++VLOOKUP($FA129,SIZE,LOOKUPS!I$11,0)*$FI$6),"",VLOOKUP($FA129,MOM,LOOKUPS!I$12,0)*$FB$6+VLOOKUP($FA129,STREV,LOOKUPS!I$10,0)*$FC$6+VLOOKUP($FA129,LTREV,LOOKUPS!I$9,0)*$FD$6+VLOOKUP($FA129,CFP,LOOKUPS!I$6,0)*$FE$6+VLOOKUP($FA129,EP,LOOKUPS!I$8,0)*$FF$6+VLOOKUP($FA129,BM,LOOKUPS!I$5,0)*$FG$6+VLOOKUP($FA129,DIV,LOOKUPS!I$7,0)*$FH$6++VLOOKUP($FA129,SIZE,LOOKUPS!I$11,0)*$FI$6)</f>
        <v/>
      </c>
      <c r="FI129" s="1" t="str">
        <f>IF(ISERROR(VLOOKUP($FA129,MOM,LOOKUPS!J$12,0)*$FB$6+VLOOKUP($FA129,STREV,LOOKUPS!J$10,0)*$FC$6+VLOOKUP($FA129,LTREV,LOOKUPS!J$9,0)*$FD$6+VLOOKUP($FA129,CFP,LOOKUPS!J$6,0)*$FE$6+VLOOKUP($FA129,EP,LOOKUPS!J$8,0)*$FF$6+VLOOKUP($FA129,BM,LOOKUPS!J$5,0)*$FG$6+VLOOKUP($FA129,DIV,LOOKUPS!J$7,0)*$FH$6++VLOOKUP($FA129,SIZE,LOOKUPS!J$11,0)*$FI$6),"",VLOOKUP($FA129,MOM,LOOKUPS!J$12,0)*$FB$6+VLOOKUP($FA129,STREV,LOOKUPS!J$10,0)*$FC$6+VLOOKUP($FA129,LTREV,LOOKUPS!J$9,0)*$FD$6+VLOOKUP($FA129,CFP,LOOKUPS!J$6,0)*$FE$6+VLOOKUP($FA129,EP,LOOKUPS!J$8,0)*$FF$6+VLOOKUP($FA129,BM,LOOKUPS!J$5,0)*$FG$6+VLOOKUP($FA129,DIV,LOOKUPS!J$7,0)*$FH$6++VLOOKUP($FA129,SIZE,LOOKUPS!J$11,0)*$FI$6)</f>
        <v/>
      </c>
      <c r="FJ129" s="1" t="str">
        <f>IF(ISERROR(VLOOKUP($FA129,MOM,LOOKUPS!K$12,0)*$FB$6+VLOOKUP($FA129,STREV,LOOKUPS!K$10,0)*$FC$6+VLOOKUP($FA129,LTREV,LOOKUPS!K$9,0)*$FD$6+VLOOKUP($FA129,CFP,LOOKUPS!K$6,0)*$FE$6+VLOOKUP($FA129,EP,LOOKUPS!K$8,0)*$FF$6+VLOOKUP($FA129,BM,LOOKUPS!K$5,0)*$FG$6+VLOOKUP($FA129,DIV,LOOKUPS!K$7,0)*$FH$6++VLOOKUP($FA129,SIZE,LOOKUPS!K$11,0)*$FI$6),"",VLOOKUP($FA129,MOM,LOOKUPS!K$12,0)*$FB$6+VLOOKUP($FA129,STREV,LOOKUPS!K$10,0)*$FC$6+VLOOKUP($FA129,LTREV,LOOKUPS!K$9,0)*$FD$6+VLOOKUP($FA129,CFP,LOOKUPS!K$6,0)*$FE$6+VLOOKUP($FA129,EP,LOOKUPS!K$8,0)*$FF$6+VLOOKUP($FA129,BM,LOOKUPS!K$5,0)*$FG$6+VLOOKUP($FA129,DIV,LOOKUPS!K$7,0)*$FH$6++VLOOKUP($FA129,SIZE,LOOKUPS!K$11,0)*$FI$6)</f>
        <v/>
      </c>
      <c r="FK129" s="1" t="str">
        <f>IF(ISERROR(VLOOKUP($FA129,MOM,LOOKUPS!L$12,0)*$FB$6+VLOOKUP($FA129,STREV,LOOKUPS!L$10,0)*$FC$6+VLOOKUP($FA129,LTREV,LOOKUPS!L$9,0)*$FD$6+VLOOKUP($FA129,CFP,LOOKUPS!L$6,0)*$FE$6+VLOOKUP($FA129,EP,LOOKUPS!L$8,0)*$FF$6+VLOOKUP($FA129,BM,LOOKUPS!L$5,0)*$FG$6+VLOOKUP($FA129,DIV,LOOKUPS!L$7,0)*$FH$6++VLOOKUP($FA129,SIZE,LOOKUPS!L$11,0)*$FI$6),"",VLOOKUP($FA129,MOM,LOOKUPS!L$12,0)*$FB$6+VLOOKUP($FA129,STREV,LOOKUPS!L$10,0)*$FC$6+VLOOKUP($FA129,LTREV,LOOKUPS!L$9,0)*$FD$6+VLOOKUP($FA129,CFP,LOOKUPS!L$6,0)*$FE$6+VLOOKUP($FA129,EP,LOOKUPS!L$8,0)*$FF$6+VLOOKUP($FA129,BM,LOOKUPS!L$5,0)*$FG$6+VLOOKUP($FA129,DIV,LOOKUPS!L$7,0)*$FH$6++VLOOKUP($FA129,SIZE,LOOKUPS!L$11,0)*$FI$6)</f>
        <v/>
      </c>
    </row>
    <row r="130" spans="1:167" x14ac:dyDescent="0.3">
      <c r="A130" s="1">
        <v>193701</v>
      </c>
      <c r="B130" s="1">
        <v>7.3</v>
      </c>
      <c r="C130" s="1">
        <v>9.07</v>
      </c>
      <c r="D130" s="1">
        <v>6.77</v>
      </c>
      <c r="E130" s="1">
        <v>9.5399999999999991</v>
      </c>
      <c r="F130" s="1">
        <v>7.2</v>
      </c>
      <c r="G130" s="1">
        <v>10.35</v>
      </c>
      <c r="H130" s="1">
        <v>4.9800000000000004</v>
      </c>
      <c r="I130" s="1">
        <v>7.01</v>
      </c>
      <c r="J130" s="1">
        <v>6.88</v>
      </c>
      <c r="K130" s="1">
        <v>9.91</v>
      </c>
      <c r="M130" s="1">
        <v>193602</v>
      </c>
      <c r="N130" s="1">
        <v>5.32</v>
      </c>
      <c r="O130" s="1">
        <v>4.7300000000000004</v>
      </c>
      <c r="P130" s="1">
        <v>5.35</v>
      </c>
      <c r="Q130" s="1">
        <v>4.5999999999999996</v>
      </c>
      <c r="R130" s="1">
        <v>5.63</v>
      </c>
      <c r="S130" s="1">
        <v>4.3</v>
      </c>
      <c r="T130" s="1">
        <v>4.55</v>
      </c>
      <c r="U130" s="1">
        <v>5.43</v>
      </c>
      <c r="V130" s="1">
        <v>2.58</v>
      </c>
      <c r="W130" s="1">
        <v>-0.34</v>
      </c>
      <c r="Y130" s="1">
        <v>194101</v>
      </c>
      <c r="Z130" s="1">
        <v>19.809999999999999</v>
      </c>
      <c r="AA130" s="1">
        <v>1.9</v>
      </c>
      <c r="AB130" s="1">
        <v>-3.1</v>
      </c>
      <c r="AC130" s="1">
        <v>-1.57</v>
      </c>
      <c r="AD130" s="1">
        <v>-1.85</v>
      </c>
      <c r="AE130" s="1">
        <v>-2.04</v>
      </c>
      <c r="AF130" s="1">
        <v>-3.78</v>
      </c>
      <c r="AG130" s="1">
        <v>-3.1</v>
      </c>
      <c r="AH130" s="1">
        <v>-4</v>
      </c>
      <c r="AI130" s="1">
        <v>-4.9400000000000004</v>
      </c>
      <c r="AK130">
        <v>196107</v>
      </c>
      <c r="AL130">
        <v>3.54</v>
      </c>
      <c r="AM130">
        <v>1.41</v>
      </c>
      <c r="AN130">
        <v>2.12</v>
      </c>
      <c r="AO130">
        <v>1.3</v>
      </c>
      <c r="AP130">
        <v>1.26</v>
      </c>
      <c r="AQ130">
        <v>1.73</v>
      </c>
      <c r="AR130">
        <v>1.69</v>
      </c>
      <c r="AS130">
        <v>2.72</v>
      </c>
      <c r="AT130">
        <v>0.9</v>
      </c>
      <c r="AU130">
        <v>1.37</v>
      </c>
      <c r="AV130">
        <v>1.1499999999999999</v>
      </c>
      <c r="AW130">
        <v>1.71</v>
      </c>
      <c r="AX130">
        <v>1.75</v>
      </c>
      <c r="AY130">
        <v>2.57</v>
      </c>
      <c r="AZ130">
        <v>0.81</v>
      </c>
      <c r="BA130">
        <v>3.37</v>
      </c>
      <c r="BB130">
        <v>2.08</v>
      </c>
      <c r="BC130">
        <v>0.53</v>
      </c>
      <c r="BD130">
        <v>1.28</v>
      </c>
      <c r="BF130" s="1">
        <v>196107</v>
      </c>
      <c r="BG130" s="1">
        <v>1.62</v>
      </c>
      <c r="BH130" s="1">
        <v>1.39</v>
      </c>
      <c r="BI130" s="1">
        <v>2.3199999999999998</v>
      </c>
      <c r="BJ130" s="1">
        <v>1.21</v>
      </c>
      <c r="BK130" s="1">
        <v>1</v>
      </c>
      <c r="BL130" s="1">
        <v>2.13</v>
      </c>
      <c r="BM130" s="1">
        <v>2.58</v>
      </c>
      <c r="BN130" s="1">
        <v>1.43</v>
      </c>
      <c r="BO130" s="1">
        <v>1.39</v>
      </c>
      <c r="BP130" s="1">
        <v>0.86</v>
      </c>
      <c r="BQ130" s="1">
        <v>1.1399999999999999</v>
      </c>
      <c r="BR130" s="1">
        <v>2.15</v>
      </c>
      <c r="BS130" s="1">
        <v>2.1</v>
      </c>
      <c r="BT130" s="1">
        <v>3.2</v>
      </c>
      <c r="BU130" s="1">
        <v>1.95</v>
      </c>
      <c r="BV130" s="1">
        <v>2</v>
      </c>
      <c r="BW130" s="1">
        <v>0.87</v>
      </c>
      <c r="BX130" s="1">
        <v>1.24</v>
      </c>
      <c r="BY130" s="1">
        <v>1.53</v>
      </c>
      <c r="CA130" s="1">
        <v>193607</v>
      </c>
      <c r="CB130" s="1">
        <v>3.37</v>
      </c>
      <c r="CC130" s="1">
        <v>7.09</v>
      </c>
      <c r="CD130" s="1">
        <v>7.79</v>
      </c>
      <c r="CE130" s="1">
        <v>8.5</v>
      </c>
      <c r="CF130" s="1">
        <v>6.94</v>
      </c>
      <c r="CG130" s="1">
        <v>7.12</v>
      </c>
      <c r="CH130" s="1">
        <v>8.4499999999999993</v>
      </c>
      <c r="CI130" s="1">
        <v>8.81</v>
      </c>
      <c r="CJ130" s="1">
        <v>7.63</v>
      </c>
      <c r="CK130" s="1">
        <v>9.9700000000000006</v>
      </c>
      <c r="CL130" s="1">
        <v>3.87</v>
      </c>
      <c r="CM130" s="1">
        <v>7.39</v>
      </c>
      <c r="CN130" s="1">
        <v>6.85</v>
      </c>
      <c r="CO130" s="1">
        <v>8.31</v>
      </c>
      <c r="CP130" s="1">
        <v>8.58</v>
      </c>
      <c r="CQ130" s="1">
        <v>7.41</v>
      </c>
      <c r="CR130" s="1">
        <v>10.25</v>
      </c>
      <c r="CS130" s="1">
        <v>6.76</v>
      </c>
      <c r="CT130" s="1">
        <v>8.52</v>
      </c>
      <c r="CV130" s="1">
        <v>193707</v>
      </c>
      <c r="CW130" s="1">
        <v>13.21</v>
      </c>
      <c r="CX130" s="1">
        <v>9.0399999999999991</v>
      </c>
      <c r="CY130" s="1">
        <v>8.41</v>
      </c>
      <c r="CZ130" s="1">
        <v>7.93</v>
      </c>
      <c r="DA130" s="1">
        <v>9.2200000000000006</v>
      </c>
      <c r="DB130" s="1">
        <v>8.0299999999999994</v>
      </c>
      <c r="DC130" s="1">
        <v>8.81</v>
      </c>
      <c r="DD130" s="1">
        <v>8.26</v>
      </c>
      <c r="DE130" s="1">
        <v>7.96</v>
      </c>
      <c r="DF130" s="1">
        <v>8.75</v>
      </c>
      <c r="DG130" s="1">
        <v>9.66</v>
      </c>
      <c r="DH130" s="1">
        <v>8.66</v>
      </c>
      <c r="DI130" s="1">
        <v>7.41</v>
      </c>
      <c r="DJ130" s="1">
        <v>8.06</v>
      </c>
      <c r="DK130" s="1">
        <v>9.56</v>
      </c>
      <c r="DL130" s="1">
        <v>8.65</v>
      </c>
      <c r="DM130" s="1">
        <v>7.87</v>
      </c>
      <c r="DN130" s="1">
        <v>6.94</v>
      </c>
      <c r="DO130" s="1">
        <v>8.98</v>
      </c>
      <c r="DQ130" s="1">
        <v>193607</v>
      </c>
      <c r="DR130" s="1">
        <v>-99.99</v>
      </c>
      <c r="DS130" s="1">
        <v>7.29</v>
      </c>
      <c r="DT130" s="1">
        <v>9.43</v>
      </c>
      <c r="DU130" s="1">
        <v>6.74</v>
      </c>
      <c r="DV130" s="1">
        <v>7.45</v>
      </c>
      <c r="DW130" s="1">
        <v>9.0500000000000007</v>
      </c>
      <c r="DX130" s="1">
        <v>9.07</v>
      </c>
      <c r="DY130" s="1">
        <v>8.39</v>
      </c>
      <c r="DZ130" s="1">
        <v>5.94</v>
      </c>
      <c r="EA130" s="1">
        <v>5.61</v>
      </c>
      <c r="EB130" s="1">
        <v>9.32</v>
      </c>
      <c r="EC130" s="1">
        <v>6.97</v>
      </c>
      <c r="ED130" s="1">
        <v>11.13</v>
      </c>
      <c r="EE130" s="1">
        <v>9</v>
      </c>
      <c r="EF130" s="1">
        <v>9.14</v>
      </c>
      <c r="EG130" s="1">
        <v>8.4600000000000009</v>
      </c>
      <c r="EH130" s="1">
        <v>8.32</v>
      </c>
      <c r="EI130" s="1">
        <v>5.57</v>
      </c>
      <c r="EJ130" s="1">
        <v>6.32</v>
      </c>
      <c r="EL130">
        <v>193607</v>
      </c>
      <c r="EM130">
        <v>6.67</v>
      </c>
      <c r="EN130">
        <v>1.1399999999999999</v>
      </c>
      <c r="EO130">
        <v>2.56</v>
      </c>
      <c r="EP130">
        <v>0.01</v>
      </c>
      <c r="ER130" s="1">
        <v>193701</v>
      </c>
      <c r="ES130" s="1">
        <v>-1.85</v>
      </c>
      <c r="EU130" s="1">
        <v>193602</v>
      </c>
      <c r="EV130" s="1">
        <v>1.94</v>
      </c>
      <c r="EX130" s="1">
        <v>194101</v>
      </c>
      <c r="EY130" s="1">
        <v>2.85</v>
      </c>
      <c r="FA130" s="1">
        <v>193701</v>
      </c>
      <c r="FB130" s="1" t="str">
        <f>IF(ISERROR(VLOOKUP($FA130,MOM,LOOKUPS!C$12,0)*$FB$6+VLOOKUP($FA130,STREV,LOOKUPS!C$10,0)*$FC$6+VLOOKUP($FA130,LTREV,LOOKUPS!C$9,0)*$FD$6+VLOOKUP($FA130,CFP,LOOKUPS!C$6,0)*$FE$6+VLOOKUP($FA130,EP,LOOKUPS!C$8,0)*$FF$6+VLOOKUP($FA130,BM,LOOKUPS!C$5,0)*$FG$6+VLOOKUP($FA130,DIV,LOOKUPS!C$7,0)*$FH$6++VLOOKUP($FA130,SIZE,LOOKUPS!C$11,0)*$FI$6),"",VLOOKUP($FA130,MOM,LOOKUPS!C$12,0)*$FB$6+VLOOKUP($FA130,STREV,LOOKUPS!C$10,0)*$FC$6+VLOOKUP($FA130,LTREV,LOOKUPS!C$9,0)*$FD$6+VLOOKUP($FA130,CFP,LOOKUPS!C$6,0)*$FE$6+VLOOKUP($FA130,EP,LOOKUPS!C$8,0)*$FF$6+VLOOKUP($FA130,BM,LOOKUPS!C$5,0)*$FG$6+VLOOKUP($FA130,DIV,LOOKUPS!C$7,0)*$FH$6++VLOOKUP($FA130,SIZE,LOOKUPS!C$11,0)*$FI$6)</f>
        <v/>
      </c>
      <c r="FC130" s="1" t="str">
        <f>IF(ISERROR(VLOOKUP($FA130,MOM,LOOKUPS!D$12,0)*$FB$6+VLOOKUP($FA130,STREV,LOOKUPS!D$10,0)*$FC$6+VLOOKUP($FA130,LTREV,LOOKUPS!D$9,0)*$FD$6+VLOOKUP($FA130,CFP,LOOKUPS!D$6,0)*$FE$6+VLOOKUP($FA130,EP,LOOKUPS!D$8,0)*$FF$6+VLOOKUP($FA130,BM,LOOKUPS!D$5,0)*$FG$6+VLOOKUP($FA130,DIV,LOOKUPS!D$7,0)*$FH$6++VLOOKUP($FA130,SIZE,LOOKUPS!D$11,0)*$FI$6),"",VLOOKUP($FA130,MOM,LOOKUPS!D$12,0)*$FB$6+VLOOKUP($FA130,STREV,LOOKUPS!D$10,0)*$FC$6+VLOOKUP($FA130,LTREV,LOOKUPS!D$9,0)*$FD$6+VLOOKUP($FA130,CFP,LOOKUPS!D$6,0)*$FE$6+VLOOKUP($FA130,EP,LOOKUPS!D$8,0)*$FF$6+VLOOKUP($FA130,BM,LOOKUPS!D$5,0)*$FG$6+VLOOKUP($FA130,DIV,LOOKUPS!D$7,0)*$FH$6++VLOOKUP($FA130,SIZE,LOOKUPS!D$11,0)*$FI$6)</f>
        <v/>
      </c>
      <c r="FD130" s="1" t="str">
        <f>IF(ISERROR(VLOOKUP($FA130,MOM,LOOKUPS!E$12,0)*$FB$6+VLOOKUP($FA130,STREV,LOOKUPS!E$10,0)*$FC$6+VLOOKUP($FA130,LTREV,LOOKUPS!E$9,0)*$FD$6+VLOOKUP($FA130,CFP,LOOKUPS!E$6,0)*$FE$6+VLOOKUP($FA130,EP,LOOKUPS!E$8,0)*$FF$6+VLOOKUP($FA130,BM,LOOKUPS!E$5,0)*$FG$6+VLOOKUP($FA130,DIV,LOOKUPS!E$7,0)*$FH$6++VLOOKUP($FA130,SIZE,LOOKUPS!E$11,0)*$FI$6),"",VLOOKUP($FA130,MOM,LOOKUPS!E$12,0)*$FB$6+VLOOKUP($FA130,STREV,LOOKUPS!E$10,0)*$FC$6+VLOOKUP($FA130,LTREV,LOOKUPS!E$9,0)*$FD$6+VLOOKUP($FA130,CFP,LOOKUPS!E$6,0)*$FE$6+VLOOKUP($FA130,EP,LOOKUPS!E$8,0)*$FF$6+VLOOKUP($FA130,BM,LOOKUPS!E$5,0)*$FG$6+VLOOKUP($FA130,DIV,LOOKUPS!E$7,0)*$FH$6++VLOOKUP($FA130,SIZE,LOOKUPS!E$11,0)*$FI$6)</f>
        <v/>
      </c>
      <c r="FE130" s="1" t="str">
        <f>IF(ISERROR(VLOOKUP($FA130,MOM,LOOKUPS!F$12,0)*$FB$6+VLOOKUP($FA130,STREV,LOOKUPS!F$10,0)*$FC$6+VLOOKUP($FA130,LTREV,LOOKUPS!F$9,0)*$FD$6+VLOOKUP($FA130,CFP,LOOKUPS!F$6,0)*$FE$6+VLOOKUP($FA130,EP,LOOKUPS!F$8,0)*$FF$6+VLOOKUP($FA130,BM,LOOKUPS!F$5,0)*$FG$6+VLOOKUP($FA130,DIV,LOOKUPS!F$7,0)*$FH$6++VLOOKUP($FA130,SIZE,LOOKUPS!F$11,0)*$FI$6),"",VLOOKUP($FA130,MOM,LOOKUPS!F$12,0)*$FB$6+VLOOKUP($FA130,STREV,LOOKUPS!F$10,0)*$FC$6+VLOOKUP($FA130,LTREV,LOOKUPS!F$9,0)*$FD$6+VLOOKUP($FA130,CFP,LOOKUPS!F$6,0)*$FE$6+VLOOKUP($FA130,EP,LOOKUPS!F$8,0)*$FF$6+VLOOKUP($FA130,BM,LOOKUPS!F$5,0)*$FG$6+VLOOKUP($FA130,DIV,LOOKUPS!F$7,0)*$FH$6++VLOOKUP($FA130,SIZE,LOOKUPS!F$11,0)*$FI$6)</f>
        <v/>
      </c>
      <c r="FF130" s="1" t="str">
        <f>IF(ISERROR(VLOOKUP($FA130,MOM,LOOKUPS!G$12,0)*$FB$6+VLOOKUP($FA130,STREV,LOOKUPS!G$10,0)*$FC$6+VLOOKUP($FA130,LTREV,LOOKUPS!G$9,0)*$FD$6+VLOOKUP($FA130,CFP,LOOKUPS!G$6,0)*$FE$6+VLOOKUP($FA130,EP,LOOKUPS!G$8,0)*$FF$6+VLOOKUP($FA130,BM,LOOKUPS!G$5,0)*$FG$6+VLOOKUP($FA130,DIV,LOOKUPS!G$7,0)*$FH$6++VLOOKUP($FA130,SIZE,LOOKUPS!G$11,0)*$FI$6),"",VLOOKUP($FA130,MOM,LOOKUPS!G$12,0)*$FB$6+VLOOKUP($FA130,STREV,LOOKUPS!G$10,0)*$FC$6+VLOOKUP($FA130,LTREV,LOOKUPS!G$9,0)*$FD$6+VLOOKUP($FA130,CFP,LOOKUPS!G$6,0)*$FE$6+VLOOKUP($FA130,EP,LOOKUPS!G$8,0)*$FF$6+VLOOKUP($FA130,BM,LOOKUPS!G$5,0)*$FG$6+VLOOKUP($FA130,DIV,LOOKUPS!G$7,0)*$FH$6++VLOOKUP($FA130,SIZE,LOOKUPS!G$11,0)*$FI$6)</f>
        <v/>
      </c>
      <c r="FG130" s="1" t="str">
        <f>IF(ISERROR(VLOOKUP($FA130,MOM,LOOKUPS!H$12,0)*$FB$6+VLOOKUP($FA130,STREV,LOOKUPS!H$10,0)*$FC$6+VLOOKUP($FA130,LTREV,LOOKUPS!H$9,0)*$FD$6+VLOOKUP($FA130,CFP,LOOKUPS!H$6,0)*$FE$6+VLOOKUP($FA130,EP,LOOKUPS!H$8,0)*$FF$6+VLOOKUP($FA130,BM,LOOKUPS!H$5,0)*$FG$6+VLOOKUP($FA130,DIV,LOOKUPS!H$7,0)*$FH$6++VLOOKUP($FA130,SIZE,LOOKUPS!H$11,0)*$FI$6),"",VLOOKUP($FA130,MOM,LOOKUPS!H$12,0)*$FB$6+VLOOKUP($FA130,STREV,LOOKUPS!H$10,0)*$FC$6+VLOOKUP($FA130,LTREV,LOOKUPS!H$9,0)*$FD$6+VLOOKUP($FA130,CFP,LOOKUPS!H$6,0)*$FE$6+VLOOKUP($FA130,EP,LOOKUPS!H$8,0)*$FF$6+VLOOKUP($FA130,BM,LOOKUPS!H$5,0)*$FG$6+VLOOKUP($FA130,DIV,LOOKUPS!H$7,0)*$FH$6++VLOOKUP($FA130,SIZE,LOOKUPS!H$11,0)*$FI$6)</f>
        <v/>
      </c>
      <c r="FH130" s="1" t="str">
        <f>IF(ISERROR(VLOOKUP($FA130,MOM,LOOKUPS!I$12,0)*$FB$6+VLOOKUP($FA130,STREV,LOOKUPS!I$10,0)*$FC$6+VLOOKUP($FA130,LTREV,LOOKUPS!I$9,0)*$FD$6+VLOOKUP($FA130,CFP,LOOKUPS!I$6,0)*$FE$6+VLOOKUP($FA130,EP,LOOKUPS!I$8,0)*$FF$6+VLOOKUP($FA130,BM,LOOKUPS!I$5,0)*$FG$6+VLOOKUP($FA130,DIV,LOOKUPS!I$7,0)*$FH$6++VLOOKUP($FA130,SIZE,LOOKUPS!I$11,0)*$FI$6),"",VLOOKUP($FA130,MOM,LOOKUPS!I$12,0)*$FB$6+VLOOKUP($FA130,STREV,LOOKUPS!I$10,0)*$FC$6+VLOOKUP($FA130,LTREV,LOOKUPS!I$9,0)*$FD$6+VLOOKUP($FA130,CFP,LOOKUPS!I$6,0)*$FE$6+VLOOKUP($FA130,EP,LOOKUPS!I$8,0)*$FF$6+VLOOKUP($FA130,BM,LOOKUPS!I$5,0)*$FG$6+VLOOKUP($FA130,DIV,LOOKUPS!I$7,0)*$FH$6++VLOOKUP($FA130,SIZE,LOOKUPS!I$11,0)*$FI$6)</f>
        <v/>
      </c>
      <c r="FI130" s="1" t="str">
        <f>IF(ISERROR(VLOOKUP($FA130,MOM,LOOKUPS!J$12,0)*$FB$6+VLOOKUP($FA130,STREV,LOOKUPS!J$10,0)*$FC$6+VLOOKUP($FA130,LTREV,LOOKUPS!J$9,0)*$FD$6+VLOOKUP($FA130,CFP,LOOKUPS!J$6,0)*$FE$6+VLOOKUP($FA130,EP,LOOKUPS!J$8,0)*$FF$6+VLOOKUP($FA130,BM,LOOKUPS!J$5,0)*$FG$6+VLOOKUP($FA130,DIV,LOOKUPS!J$7,0)*$FH$6++VLOOKUP($FA130,SIZE,LOOKUPS!J$11,0)*$FI$6),"",VLOOKUP($FA130,MOM,LOOKUPS!J$12,0)*$FB$6+VLOOKUP($FA130,STREV,LOOKUPS!J$10,0)*$FC$6+VLOOKUP($FA130,LTREV,LOOKUPS!J$9,0)*$FD$6+VLOOKUP($FA130,CFP,LOOKUPS!J$6,0)*$FE$6+VLOOKUP($FA130,EP,LOOKUPS!J$8,0)*$FF$6+VLOOKUP($FA130,BM,LOOKUPS!J$5,0)*$FG$6+VLOOKUP($FA130,DIV,LOOKUPS!J$7,0)*$FH$6++VLOOKUP($FA130,SIZE,LOOKUPS!J$11,0)*$FI$6)</f>
        <v/>
      </c>
      <c r="FJ130" s="1" t="str">
        <f>IF(ISERROR(VLOOKUP($FA130,MOM,LOOKUPS!K$12,0)*$FB$6+VLOOKUP($FA130,STREV,LOOKUPS!K$10,0)*$FC$6+VLOOKUP($FA130,LTREV,LOOKUPS!K$9,0)*$FD$6+VLOOKUP($FA130,CFP,LOOKUPS!K$6,0)*$FE$6+VLOOKUP($FA130,EP,LOOKUPS!K$8,0)*$FF$6+VLOOKUP($FA130,BM,LOOKUPS!K$5,0)*$FG$6+VLOOKUP($FA130,DIV,LOOKUPS!K$7,0)*$FH$6++VLOOKUP($FA130,SIZE,LOOKUPS!K$11,0)*$FI$6),"",VLOOKUP($FA130,MOM,LOOKUPS!K$12,0)*$FB$6+VLOOKUP($FA130,STREV,LOOKUPS!K$10,0)*$FC$6+VLOOKUP($FA130,LTREV,LOOKUPS!K$9,0)*$FD$6+VLOOKUP($FA130,CFP,LOOKUPS!K$6,0)*$FE$6+VLOOKUP($FA130,EP,LOOKUPS!K$8,0)*$FF$6+VLOOKUP($FA130,BM,LOOKUPS!K$5,0)*$FG$6+VLOOKUP($FA130,DIV,LOOKUPS!K$7,0)*$FH$6++VLOOKUP($FA130,SIZE,LOOKUPS!K$11,0)*$FI$6)</f>
        <v/>
      </c>
      <c r="FK130" s="1" t="str">
        <f>IF(ISERROR(VLOOKUP($FA130,MOM,LOOKUPS!L$12,0)*$FB$6+VLOOKUP($FA130,STREV,LOOKUPS!L$10,0)*$FC$6+VLOOKUP($FA130,LTREV,LOOKUPS!L$9,0)*$FD$6+VLOOKUP($FA130,CFP,LOOKUPS!L$6,0)*$FE$6+VLOOKUP($FA130,EP,LOOKUPS!L$8,0)*$FF$6+VLOOKUP($FA130,BM,LOOKUPS!L$5,0)*$FG$6+VLOOKUP($FA130,DIV,LOOKUPS!L$7,0)*$FH$6++VLOOKUP($FA130,SIZE,LOOKUPS!L$11,0)*$FI$6),"",VLOOKUP($FA130,MOM,LOOKUPS!L$12,0)*$FB$6+VLOOKUP($FA130,STREV,LOOKUPS!L$10,0)*$FC$6+VLOOKUP($FA130,LTREV,LOOKUPS!L$9,0)*$FD$6+VLOOKUP($FA130,CFP,LOOKUPS!L$6,0)*$FE$6+VLOOKUP($FA130,EP,LOOKUPS!L$8,0)*$FF$6+VLOOKUP($FA130,BM,LOOKUPS!L$5,0)*$FG$6+VLOOKUP($FA130,DIV,LOOKUPS!L$7,0)*$FH$6++VLOOKUP($FA130,SIZE,LOOKUPS!L$11,0)*$FI$6)</f>
        <v/>
      </c>
    </row>
    <row r="131" spans="1:167" x14ac:dyDescent="0.3">
      <c r="A131" s="1">
        <v>193702</v>
      </c>
      <c r="B131" s="1">
        <v>0.99</v>
      </c>
      <c r="C131" s="1">
        <v>2.46</v>
      </c>
      <c r="D131" s="1">
        <v>1.01</v>
      </c>
      <c r="E131" s="1">
        <v>4.2699999999999996</v>
      </c>
      <c r="F131" s="1">
        <v>1.86</v>
      </c>
      <c r="G131" s="1">
        <v>2.2200000000000002</v>
      </c>
      <c r="H131" s="1">
        <v>2.48</v>
      </c>
      <c r="I131" s="1">
        <v>1.07</v>
      </c>
      <c r="J131" s="1">
        <v>3.91</v>
      </c>
      <c r="K131" s="1">
        <v>6.62</v>
      </c>
      <c r="M131" s="1">
        <v>193603</v>
      </c>
      <c r="N131" s="1">
        <v>4.24</v>
      </c>
      <c r="O131" s="1">
        <v>2.0299999999999998</v>
      </c>
      <c r="P131" s="1">
        <v>2.36</v>
      </c>
      <c r="Q131" s="1">
        <v>-0.7</v>
      </c>
      <c r="R131" s="1">
        <v>2.08</v>
      </c>
      <c r="S131" s="1">
        <v>1.44</v>
      </c>
      <c r="T131" s="1">
        <v>0.47</v>
      </c>
      <c r="U131" s="1">
        <v>0.33</v>
      </c>
      <c r="V131" s="1">
        <v>7.0000000000000007E-2</v>
      </c>
      <c r="W131" s="1">
        <v>-3.42</v>
      </c>
      <c r="Y131" s="1">
        <v>194102</v>
      </c>
      <c r="Z131" s="1">
        <v>-1.98</v>
      </c>
      <c r="AA131" s="1">
        <v>-3.24</v>
      </c>
      <c r="AB131" s="1">
        <v>-3.49</v>
      </c>
      <c r="AC131" s="1">
        <v>-2.59</v>
      </c>
      <c r="AD131" s="1">
        <v>-1.59</v>
      </c>
      <c r="AE131" s="1">
        <v>-1.45</v>
      </c>
      <c r="AF131" s="1">
        <v>-2.12</v>
      </c>
      <c r="AG131" s="1">
        <v>-1.1100000000000001</v>
      </c>
      <c r="AH131" s="1">
        <v>-2.44</v>
      </c>
      <c r="AI131" s="1">
        <v>-1.21</v>
      </c>
      <c r="AK131">
        <v>196108</v>
      </c>
      <c r="AL131">
        <v>-4.0999999999999996</v>
      </c>
      <c r="AM131">
        <v>3.23</v>
      </c>
      <c r="AN131">
        <v>2.46</v>
      </c>
      <c r="AO131">
        <v>1.37</v>
      </c>
      <c r="AP131">
        <v>3.22</v>
      </c>
      <c r="AQ131">
        <v>2.79</v>
      </c>
      <c r="AR131">
        <v>2.57</v>
      </c>
      <c r="AS131">
        <v>2.0099999999999998</v>
      </c>
      <c r="AT131">
        <v>1.23</v>
      </c>
      <c r="AU131">
        <v>1.26</v>
      </c>
      <c r="AV131">
        <v>5.21</v>
      </c>
      <c r="AW131">
        <v>3.25</v>
      </c>
      <c r="AX131">
        <v>2.33</v>
      </c>
      <c r="AY131">
        <v>2.2799999999999998</v>
      </c>
      <c r="AZ131">
        <v>2.87</v>
      </c>
      <c r="BA131">
        <v>2.38</v>
      </c>
      <c r="BB131">
        <v>1.65</v>
      </c>
      <c r="BC131">
        <v>1.49</v>
      </c>
      <c r="BD131">
        <v>0.98</v>
      </c>
      <c r="BF131" s="1">
        <v>196108</v>
      </c>
      <c r="BG131" s="1">
        <v>-1.88</v>
      </c>
      <c r="BH131" s="1">
        <v>2.93</v>
      </c>
      <c r="BI131" s="1">
        <v>2.4300000000000002</v>
      </c>
      <c r="BJ131" s="1">
        <v>2.2599999999999998</v>
      </c>
      <c r="BK131" s="1">
        <v>2.0299999999999998</v>
      </c>
      <c r="BL131" s="1">
        <v>3.81</v>
      </c>
      <c r="BM131" s="1">
        <v>2.46</v>
      </c>
      <c r="BN131" s="1">
        <v>2.2599999999999998</v>
      </c>
      <c r="BO131" s="1">
        <v>2.08</v>
      </c>
      <c r="BP131" s="1">
        <v>0.9</v>
      </c>
      <c r="BQ131" s="1">
        <v>3.16</v>
      </c>
      <c r="BR131" s="1">
        <v>4.72</v>
      </c>
      <c r="BS131" s="1">
        <v>2.89</v>
      </c>
      <c r="BT131" s="1">
        <v>2.02</v>
      </c>
      <c r="BU131" s="1">
        <v>2.91</v>
      </c>
      <c r="BV131" s="1">
        <v>1.89</v>
      </c>
      <c r="BW131" s="1">
        <v>2.62</v>
      </c>
      <c r="BX131" s="1">
        <v>2.09</v>
      </c>
      <c r="BY131" s="1">
        <v>2.06</v>
      </c>
      <c r="CA131" s="1">
        <v>193608</v>
      </c>
      <c r="CB131" s="1">
        <v>1.87</v>
      </c>
      <c r="CC131" s="1">
        <v>0.45</v>
      </c>
      <c r="CD131" s="1">
        <v>2.21</v>
      </c>
      <c r="CE131" s="1">
        <v>3.96</v>
      </c>
      <c r="CF131" s="1">
        <v>-0.22</v>
      </c>
      <c r="CG131" s="1">
        <v>1.75</v>
      </c>
      <c r="CH131" s="1">
        <v>2.39</v>
      </c>
      <c r="CI131" s="1">
        <v>2.98</v>
      </c>
      <c r="CJ131" s="1">
        <v>4.1399999999999997</v>
      </c>
      <c r="CK131" s="1">
        <v>-2</v>
      </c>
      <c r="CL131" s="1">
        <v>1.59</v>
      </c>
      <c r="CM131" s="1">
        <v>1.79</v>
      </c>
      <c r="CN131" s="1">
        <v>1.71</v>
      </c>
      <c r="CO131" s="1">
        <v>2.4700000000000002</v>
      </c>
      <c r="CP131" s="1">
        <v>2.2999999999999998</v>
      </c>
      <c r="CQ131" s="1">
        <v>2.36</v>
      </c>
      <c r="CR131" s="1">
        <v>3.6</v>
      </c>
      <c r="CS131" s="1">
        <v>3.78</v>
      </c>
      <c r="CT131" s="1">
        <v>4.5</v>
      </c>
      <c r="CV131" s="1">
        <v>193708</v>
      </c>
      <c r="CW131" s="1">
        <v>-8.06</v>
      </c>
      <c r="CX131" s="1">
        <v>-5.9</v>
      </c>
      <c r="CY131" s="1">
        <v>-3.13</v>
      </c>
      <c r="CZ131" s="1">
        <v>-3.31</v>
      </c>
      <c r="DA131" s="1">
        <v>-6.14</v>
      </c>
      <c r="DB131" s="1">
        <v>-4.62</v>
      </c>
      <c r="DC131" s="1">
        <v>-2.89</v>
      </c>
      <c r="DD131" s="1">
        <v>-3.52</v>
      </c>
      <c r="DE131" s="1">
        <v>-2.89</v>
      </c>
      <c r="DF131" s="1">
        <v>-7.23</v>
      </c>
      <c r="DG131" s="1">
        <v>-5.12</v>
      </c>
      <c r="DH131" s="1">
        <v>-5.42</v>
      </c>
      <c r="DI131" s="1">
        <v>-3.84</v>
      </c>
      <c r="DJ131" s="1">
        <v>-2.56</v>
      </c>
      <c r="DK131" s="1">
        <v>-3.22</v>
      </c>
      <c r="DL131" s="1">
        <v>-2.87</v>
      </c>
      <c r="DM131" s="1">
        <v>-4.17</v>
      </c>
      <c r="DN131" s="1">
        <v>-2.4</v>
      </c>
      <c r="DO131" s="1">
        <v>-3.37</v>
      </c>
      <c r="DQ131" s="1">
        <v>193608</v>
      </c>
      <c r="DR131" s="1">
        <v>-99.99</v>
      </c>
      <c r="DS131" s="1">
        <v>1.96</v>
      </c>
      <c r="DT131" s="1">
        <v>2.95</v>
      </c>
      <c r="DU131" s="1">
        <v>1.28</v>
      </c>
      <c r="DV131" s="1">
        <v>2.98</v>
      </c>
      <c r="DW131" s="1">
        <v>1.71</v>
      </c>
      <c r="DX131" s="1">
        <v>2.4</v>
      </c>
      <c r="DY131" s="1">
        <v>2.87</v>
      </c>
      <c r="DZ131" s="1">
        <v>0.8</v>
      </c>
      <c r="EA131" s="1">
        <v>3.32</v>
      </c>
      <c r="EB131" s="1">
        <v>2.65</v>
      </c>
      <c r="EC131" s="1">
        <v>-0.05</v>
      </c>
      <c r="ED131" s="1">
        <v>3.47</v>
      </c>
      <c r="EE131" s="1">
        <v>2.12</v>
      </c>
      <c r="EF131" s="1">
        <v>2.68</v>
      </c>
      <c r="EG131" s="1">
        <v>3.51</v>
      </c>
      <c r="EH131" s="1">
        <v>2.2200000000000002</v>
      </c>
      <c r="EI131" s="1">
        <v>1.04</v>
      </c>
      <c r="EJ131" s="1">
        <v>0.56000000000000005</v>
      </c>
      <c r="EL131">
        <v>193608</v>
      </c>
      <c r="EM131">
        <v>0.99</v>
      </c>
      <c r="EN131">
        <v>0.72</v>
      </c>
      <c r="EO131">
        <v>3.99</v>
      </c>
      <c r="EP131">
        <v>0.02</v>
      </c>
      <c r="ER131" s="1">
        <v>193702</v>
      </c>
      <c r="ES131" s="1">
        <v>2.98</v>
      </c>
      <c r="EU131" s="1">
        <v>193603</v>
      </c>
      <c r="EV131" s="1">
        <v>1.79</v>
      </c>
      <c r="EX131" s="1">
        <v>194102</v>
      </c>
      <c r="EY131" s="1">
        <v>-1.45</v>
      </c>
      <c r="FA131" s="1">
        <v>193702</v>
      </c>
      <c r="FB131" s="1" t="str">
        <f>IF(ISERROR(VLOOKUP($FA131,MOM,LOOKUPS!C$12,0)*$FB$6+VLOOKUP($FA131,STREV,LOOKUPS!C$10,0)*$FC$6+VLOOKUP($FA131,LTREV,LOOKUPS!C$9,0)*$FD$6+VLOOKUP($FA131,CFP,LOOKUPS!C$6,0)*$FE$6+VLOOKUP($FA131,EP,LOOKUPS!C$8,0)*$FF$6+VLOOKUP($FA131,BM,LOOKUPS!C$5,0)*$FG$6+VLOOKUP($FA131,DIV,LOOKUPS!C$7,0)*$FH$6++VLOOKUP($FA131,SIZE,LOOKUPS!C$11,0)*$FI$6),"",VLOOKUP($FA131,MOM,LOOKUPS!C$12,0)*$FB$6+VLOOKUP($FA131,STREV,LOOKUPS!C$10,0)*$FC$6+VLOOKUP($FA131,LTREV,LOOKUPS!C$9,0)*$FD$6+VLOOKUP($FA131,CFP,LOOKUPS!C$6,0)*$FE$6+VLOOKUP($FA131,EP,LOOKUPS!C$8,0)*$FF$6+VLOOKUP($FA131,BM,LOOKUPS!C$5,0)*$FG$6+VLOOKUP($FA131,DIV,LOOKUPS!C$7,0)*$FH$6++VLOOKUP($FA131,SIZE,LOOKUPS!C$11,0)*$FI$6)</f>
        <v/>
      </c>
      <c r="FC131" s="1" t="str">
        <f>IF(ISERROR(VLOOKUP($FA131,MOM,LOOKUPS!D$12,0)*$FB$6+VLOOKUP($FA131,STREV,LOOKUPS!D$10,0)*$FC$6+VLOOKUP($FA131,LTREV,LOOKUPS!D$9,0)*$FD$6+VLOOKUP($FA131,CFP,LOOKUPS!D$6,0)*$FE$6+VLOOKUP($FA131,EP,LOOKUPS!D$8,0)*$FF$6+VLOOKUP($FA131,BM,LOOKUPS!D$5,0)*$FG$6+VLOOKUP($FA131,DIV,LOOKUPS!D$7,0)*$FH$6++VLOOKUP($FA131,SIZE,LOOKUPS!D$11,0)*$FI$6),"",VLOOKUP($FA131,MOM,LOOKUPS!D$12,0)*$FB$6+VLOOKUP($FA131,STREV,LOOKUPS!D$10,0)*$FC$6+VLOOKUP($FA131,LTREV,LOOKUPS!D$9,0)*$FD$6+VLOOKUP($FA131,CFP,LOOKUPS!D$6,0)*$FE$6+VLOOKUP($FA131,EP,LOOKUPS!D$8,0)*$FF$6+VLOOKUP($FA131,BM,LOOKUPS!D$5,0)*$FG$6+VLOOKUP($FA131,DIV,LOOKUPS!D$7,0)*$FH$6++VLOOKUP($FA131,SIZE,LOOKUPS!D$11,0)*$FI$6)</f>
        <v/>
      </c>
      <c r="FD131" s="1" t="str">
        <f>IF(ISERROR(VLOOKUP($FA131,MOM,LOOKUPS!E$12,0)*$FB$6+VLOOKUP($FA131,STREV,LOOKUPS!E$10,0)*$FC$6+VLOOKUP($FA131,LTREV,LOOKUPS!E$9,0)*$FD$6+VLOOKUP($FA131,CFP,LOOKUPS!E$6,0)*$FE$6+VLOOKUP($FA131,EP,LOOKUPS!E$8,0)*$FF$6+VLOOKUP($FA131,BM,LOOKUPS!E$5,0)*$FG$6+VLOOKUP($FA131,DIV,LOOKUPS!E$7,0)*$FH$6++VLOOKUP($FA131,SIZE,LOOKUPS!E$11,0)*$FI$6),"",VLOOKUP($FA131,MOM,LOOKUPS!E$12,0)*$FB$6+VLOOKUP($FA131,STREV,LOOKUPS!E$10,0)*$FC$6+VLOOKUP($FA131,LTREV,LOOKUPS!E$9,0)*$FD$6+VLOOKUP($FA131,CFP,LOOKUPS!E$6,0)*$FE$6+VLOOKUP($FA131,EP,LOOKUPS!E$8,0)*$FF$6+VLOOKUP($FA131,BM,LOOKUPS!E$5,0)*$FG$6+VLOOKUP($FA131,DIV,LOOKUPS!E$7,0)*$FH$6++VLOOKUP($FA131,SIZE,LOOKUPS!E$11,0)*$FI$6)</f>
        <v/>
      </c>
      <c r="FE131" s="1" t="str">
        <f>IF(ISERROR(VLOOKUP($FA131,MOM,LOOKUPS!F$12,0)*$FB$6+VLOOKUP($FA131,STREV,LOOKUPS!F$10,0)*$FC$6+VLOOKUP($FA131,LTREV,LOOKUPS!F$9,0)*$FD$6+VLOOKUP($FA131,CFP,LOOKUPS!F$6,0)*$FE$6+VLOOKUP($FA131,EP,LOOKUPS!F$8,0)*$FF$6+VLOOKUP($FA131,BM,LOOKUPS!F$5,0)*$FG$6+VLOOKUP($FA131,DIV,LOOKUPS!F$7,0)*$FH$6++VLOOKUP($FA131,SIZE,LOOKUPS!F$11,0)*$FI$6),"",VLOOKUP($FA131,MOM,LOOKUPS!F$12,0)*$FB$6+VLOOKUP($FA131,STREV,LOOKUPS!F$10,0)*$FC$6+VLOOKUP($FA131,LTREV,LOOKUPS!F$9,0)*$FD$6+VLOOKUP($FA131,CFP,LOOKUPS!F$6,0)*$FE$6+VLOOKUP($FA131,EP,LOOKUPS!F$8,0)*$FF$6+VLOOKUP($FA131,BM,LOOKUPS!F$5,0)*$FG$6+VLOOKUP($FA131,DIV,LOOKUPS!F$7,0)*$FH$6++VLOOKUP($FA131,SIZE,LOOKUPS!F$11,0)*$FI$6)</f>
        <v/>
      </c>
      <c r="FF131" s="1" t="str">
        <f>IF(ISERROR(VLOOKUP($FA131,MOM,LOOKUPS!G$12,0)*$FB$6+VLOOKUP($FA131,STREV,LOOKUPS!G$10,0)*$FC$6+VLOOKUP($FA131,LTREV,LOOKUPS!G$9,0)*$FD$6+VLOOKUP($FA131,CFP,LOOKUPS!G$6,0)*$FE$6+VLOOKUP($FA131,EP,LOOKUPS!G$8,0)*$FF$6+VLOOKUP($FA131,BM,LOOKUPS!G$5,0)*$FG$6+VLOOKUP($FA131,DIV,LOOKUPS!G$7,0)*$FH$6++VLOOKUP($FA131,SIZE,LOOKUPS!G$11,0)*$FI$6),"",VLOOKUP($FA131,MOM,LOOKUPS!G$12,0)*$FB$6+VLOOKUP($FA131,STREV,LOOKUPS!G$10,0)*$FC$6+VLOOKUP($FA131,LTREV,LOOKUPS!G$9,0)*$FD$6+VLOOKUP($FA131,CFP,LOOKUPS!G$6,0)*$FE$6+VLOOKUP($FA131,EP,LOOKUPS!G$8,0)*$FF$6+VLOOKUP($FA131,BM,LOOKUPS!G$5,0)*$FG$6+VLOOKUP($FA131,DIV,LOOKUPS!G$7,0)*$FH$6++VLOOKUP($FA131,SIZE,LOOKUPS!G$11,0)*$FI$6)</f>
        <v/>
      </c>
      <c r="FG131" s="1" t="str">
        <f>IF(ISERROR(VLOOKUP($FA131,MOM,LOOKUPS!H$12,0)*$FB$6+VLOOKUP($FA131,STREV,LOOKUPS!H$10,0)*$FC$6+VLOOKUP($FA131,LTREV,LOOKUPS!H$9,0)*$FD$6+VLOOKUP($FA131,CFP,LOOKUPS!H$6,0)*$FE$6+VLOOKUP($FA131,EP,LOOKUPS!H$8,0)*$FF$6+VLOOKUP($FA131,BM,LOOKUPS!H$5,0)*$FG$6+VLOOKUP($FA131,DIV,LOOKUPS!H$7,0)*$FH$6++VLOOKUP($FA131,SIZE,LOOKUPS!H$11,0)*$FI$6),"",VLOOKUP($FA131,MOM,LOOKUPS!H$12,0)*$FB$6+VLOOKUP($FA131,STREV,LOOKUPS!H$10,0)*$FC$6+VLOOKUP($FA131,LTREV,LOOKUPS!H$9,0)*$FD$6+VLOOKUP($FA131,CFP,LOOKUPS!H$6,0)*$FE$6+VLOOKUP($FA131,EP,LOOKUPS!H$8,0)*$FF$6+VLOOKUP($FA131,BM,LOOKUPS!H$5,0)*$FG$6+VLOOKUP($FA131,DIV,LOOKUPS!H$7,0)*$FH$6++VLOOKUP($FA131,SIZE,LOOKUPS!H$11,0)*$FI$6)</f>
        <v/>
      </c>
      <c r="FH131" s="1" t="str">
        <f>IF(ISERROR(VLOOKUP($FA131,MOM,LOOKUPS!I$12,0)*$FB$6+VLOOKUP($FA131,STREV,LOOKUPS!I$10,0)*$FC$6+VLOOKUP($FA131,LTREV,LOOKUPS!I$9,0)*$FD$6+VLOOKUP($FA131,CFP,LOOKUPS!I$6,0)*$FE$6+VLOOKUP($FA131,EP,LOOKUPS!I$8,0)*$FF$6+VLOOKUP($FA131,BM,LOOKUPS!I$5,0)*$FG$6+VLOOKUP($FA131,DIV,LOOKUPS!I$7,0)*$FH$6++VLOOKUP($FA131,SIZE,LOOKUPS!I$11,0)*$FI$6),"",VLOOKUP($FA131,MOM,LOOKUPS!I$12,0)*$FB$6+VLOOKUP($FA131,STREV,LOOKUPS!I$10,0)*$FC$6+VLOOKUP($FA131,LTREV,LOOKUPS!I$9,0)*$FD$6+VLOOKUP($FA131,CFP,LOOKUPS!I$6,0)*$FE$6+VLOOKUP($FA131,EP,LOOKUPS!I$8,0)*$FF$6+VLOOKUP($FA131,BM,LOOKUPS!I$5,0)*$FG$6+VLOOKUP($FA131,DIV,LOOKUPS!I$7,0)*$FH$6++VLOOKUP($FA131,SIZE,LOOKUPS!I$11,0)*$FI$6)</f>
        <v/>
      </c>
      <c r="FI131" s="1" t="str">
        <f>IF(ISERROR(VLOOKUP($FA131,MOM,LOOKUPS!J$12,0)*$FB$6+VLOOKUP($FA131,STREV,LOOKUPS!J$10,0)*$FC$6+VLOOKUP($FA131,LTREV,LOOKUPS!J$9,0)*$FD$6+VLOOKUP($FA131,CFP,LOOKUPS!J$6,0)*$FE$6+VLOOKUP($FA131,EP,LOOKUPS!J$8,0)*$FF$6+VLOOKUP($FA131,BM,LOOKUPS!J$5,0)*$FG$6+VLOOKUP($FA131,DIV,LOOKUPS!J$7,0)*$FH$6++VLOOKUP($FA131,SIZE,LOOKUPS!J$11,0)*$FI$6),"",VLOOKUP($FA131,MOM,LOOKUPS!J$12,0)*$FB$6+VLOOKUP($FA131,STREV,LOOKUPS!J$10,0)*$FC$6+VLOOKUP($FA131,LTREV,LOOKUPS!J$9,0)*$FD$6+VLOOKUP($FA131,CFP,LOOKUPS!J$6,0)*$FE$6+VLOOKUP($FA131,EP,LOOKUPS!J$8,0)*$FF$6+VLOOKUP($FA131,BM,LOOKUPS!J$5,0)*$FG$6+VLOOKUP($FA131,DIV,LOOKUPS!J$7,0)*$FH$6++VLOOKUP($FA131,SIZE,LOOKUPS!J$11,0)*$FI$6)</f>
        <v/>
      </c>
      <c r="FJ131" s="1" t="str">
        <f>IF(ISERROR(VLOOKUP($FA131,MOM,LOOKUPS!K$12,0)*$FB$6+VLOOKUP($FA131,STREV,LOOKUPS!K$10,0)*$FC$6+VLOOKUP($FA131,LTREV,LOOKUPS!K$9,0)*$FD$6+VLOOKUP($FA131,CFP,LOOKUPS!K$6,0)*$FE$6+VLOOKUP($FA131,EP,LOOKUPS!K$8,0)*$FF$6+VLOOKUP($FA131,BM,LOOKUPS!K$5,0)*$FG$6+VLOOKUP($FA131,DIV,LOOKUPS!K$7,0)*$FH$6++VLOOKUP($FA131,SIZE,LOOKUPS!K$11,0)*$FI$6),"",VLOOKUP($FA131,MOM,LOOKUPS!K$12,0)*$FB$6+VLOOKUP($FA131,STREV,LOOKUPS!K$10,0)*$FC$6+VLOOKUP($FA131,LTREV,LOOKUPS!K$9,0)*$FD$6+VLOOKUP($FA131,CFP,LOOKUPS!K$6,0)*$FE$6+VLOOKUP($FA131,EP,LOOKUPS!K$8,0)*$FF$6+VLOOKUP($FA131,BM,LOOKUPS!K$5,0)*$FG$6+VLOOKUP($FA131,DIV,LOOKUPS!K$7,0)*$FH$6++VLOOKUP($FA131,SIZE,LOOKUPS!K$11,0)*$FI$6)</f>
        <v/>
      </c>
      <c r="FK131" s="1" t="str">
        <f>IF(ISERROR(VLOOKUP($FA131,MOM,LOOKUPS!L$12,0)*$FB$6+VLOOKUP($FA131,STREV,LOOKUPS!L$10,0)*$FC$6+VLOOKUP($FA131,LTREV,LOOKUPS!L$9,0)*$FD$6+VLOOKUP($FA131,CFP,LOOKUPS!L$6,0)*$FE$6+VLOOKUP($FA131,EP,LOOKUPS!L$8,0)*$FF$6+VLOOKUP($FA131,BM,LOOKUPS!L$5,0)*$FG$6+VLOOKUP($FA131,DIV,LOOKUPS!L$7,0)*$FH$6++VLOOKUP($FA131,SIZE,LOOKUPS!L$11,0)*$FI$6),"",VLOOKUP($FA131,MOM,LOOKUPS!L$12,0)*$FB$6+VLOOKUP($FA131,STREV,LOOKUPS!L$10,0)*$FC$6+VLOOKUP($FA131,LTREV,LOOKUPS!L$9,0)*$FD$6+VLOOKUP($FA131,CFP,LOOKUPS!L$6,0)*$FE$6+VLOOKUP($FA131,EP,LOOKUPS!L$8,0)*$FF$6+VLOOKUP($FA131,BM,LOOKUPS!L$5,0)*$FG$6+VLOOKUP($FA131,DIV,LOOKUPS!L$7,0)*$FH$6++VLOOKUP($FA131,SIZE,LOOKUPS!L$11,0)*$FI$6)</f>
        <v/>
      </c>
    </row>
    <row r="132" spans="1:167" x14ac:dyDescent="0.3">
      <c r="A132" s="1">
        <v>193703</v>
      </c>
      <c r="B132" s="1">
        <v>-3.56</v>
      </c>
      <c r="C132" s="1">
        <v>1.1499999999999999</v>
      </c>
      <c r="D132" s="1">
        <v>0.47</v>
      </c>
      <c r="E132" s="1">
        <v>-0.97</v>
      </c>
      <c r="F132" s="1">
        <v>-0.94</v>
      </c>
      <c r="G132" s="1">
        <v>0.27</v>
      </c>
      <c r="H132" s="1">
        <v>1.21</v>
      </c>
      <c r="I132" s="1">
        <v>0.71</v>
      </c>
      <c r="J132" s="1">
        <v>-0.43</v>
      </c>
      <c r="K132" s="1">
        <v>2.34</v>
      </c>
      <c r="M132" s="1">
        <v>193604</v>
      </c>
      <c r="N132" s="1">
        <v>-19.690000000000001</v>
      </c>
      <c r="O132" s="1">
        <v>-11.42</v>
      </c>
      <c r="P132" s="1">
        <v>-12.54</v>
      </c>
      <c r="Q132" s="1">
        <v>-12.02</v>
      </c>
      <c r="R132" s="1">
        <v>-12.18</v>
      </c>
      <c r="S132" s="1">
        <v>-11.27</v>
      </c>
      <c r="T132" s="1">
        <v>-9.82</v>
      </c>
      <c r="U132" s="1">
        <v>-9.16</v>
      </c>
      <c r="V132" s="1">
        <v>-12.21</v>
      </c>
      <c r="W132" s="1">
        <v>-13.56</v>
      </c>
      <c r="Y132" s="1">
        <v>194103</v>
      </c>
      <c r="Z132" s="1">
        <v>6.08</v>
      </c>
      <c r="AA132" s="1">
        <v>-0.2</v>
      </c>
      <c r="AB132" s="1">
        <v>1.47</v>
      </c>
      <c r="AC132" s="1">
        <v>2.11</v>
      </c>
      <c r="AD132" s="1">
        <v>1.37</v>
      </c>
      <c r="AE132" s="1">
        <v>1.67</v>
      </c>
      <c r="AF132" s="1">
        <v>0</v>
      </c>
      <c r="AG132" s="1">
        <v>-0.02</v>
      </c>
      <c r="AH132" s="1">
        <v>0.81</v>
      </c>
      <c r="AI132" s="1">
        <v>1.62</v>
      </c>
      <c r="AK132">
        <v>196109</v>
      </c>
      <c r="AL132">
        <v>-7.98</v>
      </c>
      <c r="AM132">
        <v>-2.9</v>
      </c>
      <c r="AN132">
        <v>-2.0299999999999998</v>
      </c>
      <c r="AO132">
        <v>-3.19</v>
      </c>
      <c r="AP132">
        <v>-3.19</v>
      </c>
      <c r="AQ132">
        <v>-1.59</v>
      </c>
      <c r="AR132">
        <v>-2.3199999999999998</v>
      </c>
      <c r="AS132">
        <v>-2.71</v>
      </c>
      <c r="AT132">
        <v>-3.4</v>
      </c>
      <c r="AU132">
        <v>-3.67</v>
      </c>
      <c r="AV132">
        <v>-2.69</v>
      </c>
      <c r="AW132">
        <v>-2.34</v>
      </c>
      <c r="AX132">
        <v>-0.83</v>
      </c>
      <c r="AY132">
        <v>-1.71</v>
      </c>
      <c r="AZ132">
        <v>-2.92</v>
      </c>
      <c r="BA132">
        <v>-2.63</v>
      </c>
      <c r="BB132">
        <v>-2.79</v>
      </c>
      <c r="BC132">
        <v>-3.12</v>
      </c>
      <c r="BD132">
        <v>-3.67</v>
      </c>
      <c r="BF132" s="1">
        <v>196109</v>
      </c>
      <c r="BG132" s="1">
        <v>-6</v>
      </c>
      <c r="BH132" s="1">
        <v>-3.23</v>
      </c>
      <c r="BI132" s="1">
        <v>-2.0299999999999998</v>
      </c>
      <c r="BJ132" s="1">
        <v>-2.44</v>
      </c>
      <c r="BK132" s="1">
        <v>-3.86</v>
      </c>
      <c r="BL132" s="1">
        <v>-1.47</v>
      </c>
      <c r="BM132" s="1">
        <v>-2.31</v>
      </c>
      <c r="BN132" s="1">
        <v>-2.5299999999999998</v>
      </c>
      <c r="BO132" s="1">
        <v>-2.4</v>
      </c>
      <c r="BP132" s="1">
        <v>-4.8600000000000003</v>
      </c>
      <c r="BQ132" s="1">
        <v>-2.87</v>
      </c>
      <c r="BR132" s="1">
        <v>-1.99</v>
      </c>
      <c r="BS132" s="1">
        <v>-0.96</v>
      </c>
      <c r="BT132" s="1">
        <v>-3.37</v>
      </c>
      <c r="BU132" s="1">
        <v>-1.24</v>
      </c>
      <c r="BV132" s="1">
        <v>-2.56</v>
      </c>
      <c r="BW132" s="1">
        <v>-2.5099999999999998</v>
      </c>
      <c r="BX132" s="1">
        <v>-2.11</v>
      </c>
      <c r="BY132" s="1">
        <v>-2.7</v>
      </c>
      <c r="CA132" s="1">
        <v>193609</v>
      </c>
      <c r="CB132" s="1">
        <v>-4</v>
      </c>
      <c r="CC132" s="1">
        <v>2.3199999999999998</v>
      </c>
      <c r="CD132" s="1">
        <v>3.3</v>
      </c>
      <c r="CE132" s="1">
        <v>4.72</v>
      </c>
      <c r="CF132" s="1">
        <v>2.3199999999999998</v>
      </c>
      <c r="CG132" s="1">
        <v>2.94</v>
      </c>
      <c r="CH132" s="1">
        <v>2.44</v>
      </c>
      <c r="CI132" s="1">
        <v>4.9800000000000004</v>
      </c>
      <c r="CJ132" s="1">
        <v>4.46</v>
      </c>
      <c r="CK132" s="1">
        <v>2.66</v>
      </c>
      <c r="CL132" s="1">
        <v>1.98</v>
      </c>
      <c r="CM132" s="1">
        <v>2.3199999999999998</v>
      </c>
      <c r="CN132" s="1">
        <v>3.57</v>
      </c>
      <c r="CO132" s="1">
        <v>3.48</v>
      </c>
      <c r="CP132" s="1">
        <v>1.39</v>
      </c>
      <c r="CQ132" s="1">
        <v>4.72</v>
      </c>
      <c r="CR132" s="1">
        <v>5.24</v>
      </c>
      <c r="CS132" s="1">
        <v>2.44</v>
      </c>
      <c r="CT132" s="1">
        <v>6.51</v>
      </c>
      <c r="CV132" s="1">
        <v>193709</v>
      </c>
      <c r="CW132" s="1">
        <v>-24.97</v>
      </c>
      <c r="CX132" s="1">
        <v>-19.36</v>
      </c>
      <c r="CY132" s="1">
        <v>-15.47</v>
      </c>
      <c r="CZ132" s="1">
        <v>-14.85</v>
      </c>
      <c r="DA132" s="1">
        <v>-19.989999999999998</v>
      </c>
      <c r="DB132" s="1">
        <v>-16.420000000000002</v>
      </c>
      <c r="DC132" s="1">
        <v>-16.45</v>
      </c>
      <c r="DD132" s="1">
        <v>-14.89</v>
      </c>
      <c r="DE132" s="1">
        <v>-14.52</v>
      </c>
      <c r="DF132" s="1">
        <v>-21.35</v>
      </c>
      <c r="DG132" s="1">
        <v>-18.72</v>
      </c>
      <c r="DH132" s="1">
        <v>-18.12</v>
      </c>
      <c r="DI132" s="1">
        <v>-14.75</v>
      </c>
      <c r="DJ132" s="1">
        <v>-15.99</v>
      </c>
      <c r="DK132" s="1">
        <v>-16.91</v>
      </c>
      <c r="DL132" s="1">
        <v>-14.27</v>
      </c>
      <c r="DM132" s="1">
        <v>-15.52</v>
      </c>
      <c r="DN132" s="1">
        <v>-13.08</v>
      </c>
      <c r="DO132" s="1">
        <v>-15.96</v>
      </c>
      <c r="DQ132" s="1">
        <v>193609</v>
      </c>
      <c r="DR132" s="1">
        <v>-99.99</v>
      </c>
      <c r="DS132" s="1">
        <v>5.15</v>
      </c>
      <c r="DT132" s="1">
        <v>3.36</v>
      </c>
      <c r="DU132" s="1">
        <v>1.66</v>
      </c>
      <c r="DV132" s="1">
        <v>6.1</v>
      </c>
      <c r="DW132" s="1">
        <v>3.36</v>
      </c>
      <c r="DX132" s="1">
        <v>4.01</v>
      </c>
      <c r="DY132" s="1">
        <v>2.36</v>
      </c>
      <c r="DZ132" s="1">
        <v>1.1299999999999999</v>
      </c>
      <c r="EA132" s="1">
        <v>6.97</v>
      </c>
      <c r="EB132" s="1">
        <v>5.25</v>
      </c>
      <c r="EC132" s="1">
        <v>3.29</v>
      </c>
      <c r="ED132" s="1">
        <v>3.42</v>
      </c>
      <c r="EE132" s="1">
        <v>4.8099999999999996</v>
      </c>
      <c r="EF132" s="1">
        <v>3.2</v>
      </c>
      <c r="EG132" s="1">
        <v>2</v>
      </c>
      <c r="EH132" s="1">
        <v>2.72</v>
      </c>
      <c r="EI132" s="1">
        <v>1.75</v>
      </c>
      <c r="EJ132" s="1">
        <v>0.52</v>
      </c>
      <c r="EL132">
        <v>193609</v>
      </c>
      <c r="EM132">
        <v>0.98</v>
      </c>
      <c r="EN132">
        <v>3.07</v>
      </c>
      <c r="EO132">
        <v>0.88</v>
      </c>
      <c r="EP132">
        <v>0.01</v>
      </c>
      <c r="ER132" s="1">
        <v>193703</v>
      </c>
      <c r="ES132" s="1">
        <v>2.81</v>
      </c>
      <c r="EU132" s="1">
        <v>193604</v>
      </c>
      <c r="EV132" s="1">
        <v>-0.69</v>
      </c>
      <c r="EX132" s="1">
        <v>194103</v>
      </c>
      <c r="EY132" s="1">
        <v>0.56999999999999995</v>
      </c>
      <c r="FA132" s="1">
        <v>193703</v>
      </c>
      <c r="FB132" s="1" t="str">
        <f>IF(ISERROR(VLOOKUP($FA132,MOM,LOOKUPS!C$12,0)*$FB$6+VLOOKUP($FA132,STREV,LOOKUPS!C$10,0)*$FC$6+VLOOKUP($FA132,LTREV,LOOKUPS!C$9,0)*$FD$6+VLOOKUP($FA132,CFP,LOOKUPS!C$6,0)*$FE$6+VLOOKUP($FA132,EP,LOOKUPS!C$8,0)*$FF$6+VLOOKUP($FA132,BM,LOOKUPS!C$5,0)*$FG$6+VLOOKUP($FA132,DIV,LOOKUPS!C$7,0)*$FH$6++VLOOKUP($FA132,SIZE,LOOKUPS!C$11,0)*$FI$6),"",VLOOKUP($FA132,MOM,LOOKUPS!C$12,0)*$FB$6+VLOOKUP($FA132,STREV,LOOKUPS!C$10,0)*$FC$6+VLOOKUP($FA132,LTREV,LOOKUPS!C$9,0)*$FD$6+VLOOKUP($FA132,CFP,LOOKUPS!C$6,0)*$FE$6+VLOOKUP($FA132,EP,LOOKUPS!C$8,0)*$FF$6+VLOOKUP($FA132,BM,LOOKUPS!C$5,0)*$FG$6+VLOOKUP($FA132,DIV,LOOKUPS!C$7,0)*$FH$6++VLOOKUP($FA132,SIZE,LOOKUPS!C$11,0)*$FI$6)</f>
        <v/>
      </c>
      <c r="FC132" s="1" t="str">
        <f>IF(ISERROR(VLOOKUP($FA132,MOM,LOOKUPS!D$12,0)*$FB$6+VLOOKUP($FA132,STREV,LOOKUPS!D$10,0)*$FC$6+VLOOKUP($FA132,LTREV,LOOKUPS!D$9,0)*$FD$6+VLOOKUP($FA132,CFP,LOOKUPS!D$6,0)*$FE$6+VLOOKUP($FA132,EP,LOOKUPS!D$8,0)*$FF$6+VLOOKUP($FA132,BM,LOOKUPS!D$5,0)*$FG$6+VLOOKUP($FA132,DIV,LOOKUPS!D$7,0)*$FH$6++VLOOKUP($FA132,SIZE,LOOKUPS!D$11,0)*$FI$6),"",VLOOKUP($FA132,MOM,LOOKUPS!D$12,0)*$FB$6+VLOOKUP($FA132,STREV,LOOKUPS!D$10,0)*$FC$6+VLOOKUP($FA132,LTREV,LOOKUPS!D$9,0)*$FD$6+VLOOKUP($FA132,CFP,LOOKUPS!D$6,0)*$FE$6+VLOOKUP($FA132,EP,LOOKUPS!D$8,0)*$FF$6+VLOOKUP($FA132,BM,LOOKUPS!D$5,0)*$FG$6+VLOOKUP($FA132,DIV,LOOKUPS!D$7,0)*$FH$6++VLOOKUP($FA132,SIZE,LOOKUPS!D$11,0)*$FI$6)</f>
        <v/>
      </c>
      <c r="FD132" s="1" t="str">
        <f>IF(ISERROR(VLOOKUP($FA132,MOM,LOOKUPS!E$12,0)*$FB$6+VLOOKUP($FA132,STREV,LOOKUPS!E$10,0)*$FC$6+VLOOKUP($FA132,LTREV,LOOKUPS!E$9,0)*$FD$6+VLOOKUP($FA132,CFP,LOOKUPS!E$6,0)*$FE$6+VLOOKUP($FA132,EP,LOOKUPS!E$8,0)*$FF$6+VLOOKUP($FA132,BM,LOOKUPS!E$5,0)*$FG$6+VLOOKUP($FA132,DIV,LOOKUPS!E$7,0)*$FH$6++VLOOKUP($FA132,SIZE,LOOKUPS!E$11,0)*$FI$6),"",VLOOKUP($FA132,MOM,LOOKUPS!E$12,0)*$FB$6+VLOOKUP($FA132,STREV,LOOKUPS!E$10,0)*$FC$6+VLOOKUP($FA132,LTREV,LOOKUPS!E$9,0)*$FD$6+VLOOKUP($FA132,CFP,LOOKUPS!E$6,0)*$FE$6+VLOOKUP($FA132,EP,LOOKUPS!E$8,0)*$FF$6+VLOOKUP($FA132,BM,LOOKUPS!E$5,0)*$FG$6+VLOOKUP($FA132,DIV,LOOKUPS!E$7,0)*$FH$6++VLOOKUP($FA132,SIZE,LOOKUPS!E$11,0)*$FI$6)</f>
        <v/>
      </c>
      <c r="FE132" s="1" t="str">
        <f>IF(ISERROR(VLOOKUP($FA132,MOM,LOOKUPS!F$12,0)*$FB$6+VLOOKUP($FA132,STREV,LOOKUPS!F$10,0)*$FC$6+VLOOKUP($FA132,LTREV,LOOKUPS!F$9,0)*$FD$6+VLOOKUP($FA132,CFP,LOOKUPS!F$6,0)*$FE$6+VLOOKUP($FA132,EP,LOOKUPS!F$8,0)*$FF$6+VLOOKUP($FA132,BM,LOOKUPS!F$5,0)*$FG$6+VLOOKUP($FA132,DIV,LOOKUPS!F$7,0)*$FH$6++VLOOKUP($FA132,SIZE,LOOKUPS!F$11,0)*$FI$6),"",VLOOKUP($FA132,MOM,LOOKUPS!F$12,0)*$FB$6+VLOOKUP($FA132,STREV,LOOKUPS!F$10,0)*$FC$6+VLOOKUP($FA132,LTREV,LOOKUPS!F$9,0)*$FD$6+VLOOKUP($FA132,CFP,LOOKUPS!F$6,0)*$FE$6+VLOOKUP($FA132,EP,LOOKUPS!F$8,0)*$FF$6+VLOOKUP($FA132,BM,LOOKUPS!F$5,0)*$FG$6+VLOOKUP($FA132,DIV,LOOKUPS!F$7,0)*$FH$6++VLOOKUP($FA132,SIZE,LOOKUPS!F$11,0)*$FI$6)</f>
        <v/>
      </c>
      <c r="FF132" s="1" t="str">
        <f>IF(ISERROR(VLOOKUP($FA132,MOM,LOOKUPS!G$12,0)*$FB$6+VLOOKUP($FA132,STREV,LOOKUPS!G$10,0)*$FC$6+VLOOKUP($FA132,LTREV,LOOKUPS!G$9,0)*$FD$6+VLOOKUP($FA132,CFP,LOOKUPS!G$6,0)*$FE$6+VLOOKUP($FA132,EP,LOOKUPS!G$8,0)*$FF$6+VLOOKUP($FA132,BM,LOOKUPS!G$5,0)*$FG$6+VLOOKUP($FA132,DIV,LOOKUPS!G$7,0)*$FH$6++VLOOKUP($FA132,SIZE,LOOKUPS!G$11,0)*$FI$6),"",VLOOKUP($FA132,MOM,LOOKUPS!G$12,0)*$FB$6+VLOOKUP($FA132,STREV,LOOKUPS!G$10,0)*$FC$6+VLOOKUP($FA132,LTREV,LOOKUPS!G$9,0)*$FD$6+VLOOKUP($FA132,CFP,LOOKUPS!G$6,0)*$FE$6+VLOOKUP($FA132,EP,LOOKUPS!G$8,0)*$FF$6+VLOOKUP($FA132,BM,LOOKUPS!G$5,0)*$FG$6+VLOOKUP($FA132,DIV,LOOKUPS!G$7,0)*$FH$6++VLOOKUP($FA132,SIZE,LOOKUPS!G$11,0)*$FI$6)</f>
        <v/>
      </c>
      <c r="FG132" s="1" t="str">
        <f>IF(ISERROR(VLOOKUP($FA132,MOM,LOOKUPS!H$12,0)*$FB$6+VLOOKUP($FA132,STREV,LOOKUPS!H$10,0)*$FC$6+VLOOKUP($FA132,LTREV,LOOKUPS!H$9,0)*$FD$6+VLOOKUP($FA132,CFP,LOOKUPS!H$6,0)*$FE$6+VLOOKUP($FA132,EP,LOOKUPS!H$8,0)*$FF$6+VLOOKUP($FA132,BM,LOOKUPS!H$5,0)*$FG$6+VLOOKUP($FA132,DIV,LOOKUPS!H$7,0)*$FH$6++VLOOKUP($FA132,SIZE,LOOKUPS!H$11,0)*$FI$6),"",VLOOKUP($FA132,MOM,LOOKUPS!H$12,0)*$FB$6+VLOOKUP($FA132,STREV,LOOKUPS!H$10,0)*$FC$6+VLOOKUP($FA132,LTREV,LOOKUPS!H$9,0)*$FD$6+VLOOKUP($FA132,CFP,LOOKUPS!H$6,0)*$FE$6+VLOOKUP($FA132,EP,LOOKUPS!H$8,0)*$FF$6+VLOOKUP($FA132,BM,LOOKUPS!H$5,0)*$FG$6+VLOOKUP($FA132,DIV,LOOKUPS!H$7,0)*$FH$6++VLOOKUP($FA132,SIZE,LOOKUPS!H$11,0)*$FI$6)</f>
        <v/>
      </c>
      <c r="FH132" s="1" t="str">
        <f>IF(ISERROR(VLOOKUP($FA132,MOM,LOOKUPS!I$12,0)*$FB$6+VLOOKUP($FA132,STREV,LOOKUPS!I$10,0)*$FC$6+VLOOKUP($FA132,LTREV,LOOKUPS!I$9,0)*$FD$6+VLOOKUP($FA132,CFP,LOOKUPS!I$6,0)*$FE$6+VLOOKUP($FA132,EP,LOOKUPS!I$8,0)*$FF$6+VLOOKUP($FA132,BM,LOOKUPS!I$5,0)*$FG$6+VLOOKUP($FA132,DIV,LOOKUPS!I$7,0)*$FH$6++VLOOKUP($FA132,SIZE,LOOKUPS!I$11,0)*$FI$6),"",VLOOKUP($FA132,MOM,LOOKUPS!I$12,0)*$FB$6+VLOOKUP($FA132,STREV,LOOKUPS!I$10,0)*$FC$6+VLOOKUP($FA132,LTREV,LOOKUPS!I$9,0)*$FD$6+VLOOKUP($FA132,CFP,LOOKUPS!I$6,0)*$FE$6+VLOOKUP($FA132,EP,LOOKUPS!I$8,0)*$FF$6+VLOOKUP($FA132,BM,LOOKUPS!I$5,0)*$FG$6+VLOOKUP($FA132,DIV,LOOKUPS!I$7,0)*$FH$6++VLOOKUP($FA132,SIZE,LOOKUPS!I$11,0)*$FI$6)</f>
        <v/>
      </c>
      <c r="FI132" s="1" t="str">
        <f>IF(ISERROR(VLOOKUP($FA132,MOM,LOOKUPS!J$12,0)*$FB$6+VLOOKUP($FA132,STREV,LOOKUPS!J$10,0)*$FC$6+VLOOKUP($FA132,LTREV,LOOKUPS!J$9,0)*$FD$6+VLOOKUP($FA132,CFP,LOOKUPS!J$6,0)*$FE$6+VLOOKUP($FA132,EP,LOOKUPS!J$8,0)*$FF$6+VLOOKUP($FA132,BM,LOOKUPS!J$5,0)*$FG$6+VLOOKUP($FA132,DIV,LOOKUPS!J$7,0)*$FH$6++VLOOKUP($FA132,SIZE,LOOKUPS!J$11,0)*$FI$6),"",VLOOKUP($FA132,MOM,LOOKUPS!J$12,0)*$FB$6+VLOOKUP($FA132,STREV,LOOKUPS!J$10,0)*$FC$6+VLOOKUP($FA132,LTREV,LOOKUPS!J$9,0)*$FD$6+VLOOKUP($FA132,CFP,LOOKUPS!J$6,0)*$FE$6+VLOOKUP($FA132,EP,LOOKUPS!J$8,0)*$FF$6+VLOOKUP($FA132,BM,LOOKUPS!J$5,0)*$FG$6+VLOOKUP($FA132,DIV,LOOKUPS!J$7,0)*$FH$6++VLOOKUP($FA132,SIZE,LOOKUPS!J$11,0)*$FI$6)</f>
        <v/>
      </c>
      <c r="FJ132" s="1" t="str">
        <f>IF(ISERROR(VLOOKUP($FA132,MOM,LOOKUPS!K$12,0)*$FB$6+VLOOKUP($FA132,STREV,LOOKUPS!K$10,0)*$FC$6+VLOOKUP($FA132,LTREV,LOOKUPS!K$9,0)*$FD$6+VLOOKUP($FA132,CFP,LOOKUPS!K$6,0)*$FE$6+VLOOKUP($FA132,EP,LOOKUPS!K$8,0)*$FF$6+VLOOKUP($FA132,BM,LOOKUPS!K$5,0)*$FG$6+VLOOKUP($FA132,DIV,LOOKUPS!K$7,0)*$FH$6++VLOOKUP($FA132,SIZE,LOOKUPS!K$11,0)*$FI$6),"",VLOOKUP($FA132,MOM,LOOKUPS!K$12,0)*$FB$6+VLOOKUP($FA132,STREV,LOOKUPS!K$10,0)*$FC$6+VLOOKUP($FA132,LTREV,LOOKUPS!K$9,0)*$FD$6+VLOOKUP($FA132,CFP,LOOKUPS!K$6,0)*$FE$6+VLOOKUP($FA132,EP,LOOKUPS!K$8,0)*$FF$6+VLOOKUP($FA132,BM,LOOKUPS!K$5,0)*$FG$6+VLOOKUP($FA132,DIV,LOOKUPS!K$7,0)*$FH$6++VLOOKUP($FA132,SIZE,LOOKUPS!K$11,0)*$FI$6)</f>
        <v/>
      </c>
      <c r="FK132" s="1" t="str">
        <f>IF(ISERROR(VLOOKUP($FA132,MOM,LOOKUPS!L$12,0)*$FB$6+VLOOKUP($FA132,STREV,LOOKUPS!L$10,0)*$FC$6+VLOOKUP($FA132,LTREV,LOOKUPS!L$9,0)*$FD$6+VLOOKUP($FA132,CFP,LOOKUPS!L$6,0)*$FE$6+VLOOKUP($FA132,EP,LOOKUPS!L$8,0)*$FF$6+VLOOKUP($FA132,BM,LOOKUPS!L$5,0)*$FG$6+VLOOKUP($FA132,DIV,LOOKUPS!L$7,0)*$FH$6++VLOOKUP($FA132,SIZE,LOOKUPS!L$11,0)*$FI$6),"",VLOOKUP($FA132,MOM,LOOKUPS!L$12,0)*$FB$6+VLOOKUP($FA132,STREV,LOOKUPS!L$10,0)*$FC$6+VLOOKUP($FA132,LTREV,LOOKUPS!L$9,0)*$FD$6+VLOOKUP($FA132,CFP,LOOKUPS!L$6,0)*$FE$6+VLOOKUP($FA132,EP,LOOKUPS!L$8,0)*$FF$6+VLOOKUP($FA132,BM,LOOKUPS!L$5,0)*$FG$6+VLOOKUP($FA132,DIV,LOOKUPS!L$7,0)*$FH$6++VLOOKUP($FA132,SIZE,LOOKUPS!L$11,0)*$FI$6)</f>
        <v/>
      </c>
    </row>
    <row r="133" spans="1:167" x14ac:dyDescent="0.3">
      <c r="A133" s="1">
        <v>193704</v>
      </c>
      <c r="B133" s="1">
        <v>-12.24</v>
      </c>
      <c r="C133" s="1">
        <v>-9.66</v>
      </c>
      <c r="D133" s="1">
        <v>-8.93</v>
      </c>
      <c r="E133" s="1">
        <v>-8.0500000000000007</v>
      </c>
      <c r="F133" s="1">
        <v>-9.33</v>
      </c>
      <c r="G133" s="1">
        <v>-8.44</v>
      </c>
      <c r="H133" s="1">
        <v>-9.14</v>
      </c>
      <c r="I133" s="1">
        <v>-10.15</v>
      </c>
      <c r="J133" s="1">
        <v>-11.64</v>
      </c>
      <c r="K133" s="1">
        <v>-14.95</v>
      </c>
      <c r="M133" s="1">
        <v>193605</v>
      </c>
      <c r="N133" s="1">
        <v>10.64</v>
      </c>
      <c r="O133" s="1">
        <v>9.0500000000000007</v>
      </c>
      <c r="P133" s="1">
        <v>5.8</v>
      </c>
      <c r="Q133" s="1">
        <v>4.79</v>
      </c>
      <c r="R133" s="1">
        <v>4.82</v>
      </c>
      <c r="S133" s="1">
        <v>4.4400000000000004</v>
      </c>
      <c r="T133" s="1">
        <v>2.2599999999999998</v>
      </c>
      <c r="U133" s="1">
        <v>4.1900000000000004</v>
      </c>
      <c r="V133" s="1">
        <v>3.71</v>
      </c>
      <c r="W133" s="1">
        <v>2.44</v>
      </c>
      <c r="Y133" s="1">
        <v>194104</v>
      </c>
      <c r="Z133" s="1">
        <v>-3.2</v>
      </c>
      <c r="AA133" s="1">
        <v>-8.34</v>
      </c>
      <c r="AB133" s="1">
        <v>-7.31</v>
      </c>
      <c r="AC133" s="1">
        <v>-5.63</v>
      </c>
      <c r="AD133" s="1">
        <v>-4.63</v>
      </c>
      <c r="AE133" s="1">
        <v>-6.41</v>
      </c>
      <c r="AF133" s="1">
        <v>-6.52</v>
      </c>
      <c r="AG133" s="1">
        <v>-6.18</v>
      </c>
      <c r="AH133" s="1">
        <v>-5.3</v>
      </c>
      <c r="AI133" s="1">
        <v>-4.41</v>
      </c>
      <c r="AK133">
        <v>196110</v>
      </c>
      <c r="AL133">
        <v>-3.47</v>
      </c>
      <c r="AM133">
        <v>1.67</v>
      </c>
      <c r="AN133">
        <v>3.27</v>
      </c>
      <c r="AO133">
        <v>1.4</v>
      </c>
      <c r="AP133">
        <v>1.96</v>
      </c>
      <c r="AQ133">
        <v>2.09</v>
      </c>
      <c r="AR133">
        <v>2.75</v>
      </c>
      <c r="AS133">
        <v>3.7</v>
      </c>
      <c r="AT133">
        <v>0.62</v>
      </c>
      <c r="AU133">
        <v>1.95</v>
      </c>
      <c r="AV133">
        <v>1.97</v>
      </c>
      <c r="AW133">
        <v>1.1000000000000001</v>
      </c>
      <c r="AX133">
        <v>3.1</v>
      </c>
      <c r="AY133">
        <v>3.92</v>
      </c>
      <c r="AZ133">
        <v>1.58</v>
      </c>
      <c r="BA133">
        <v>4.4800000000000004</v>
      </c>
      <c r="BB133">
        <v>2.93</v>
      </c>
      <c r="BC133">
        <v>0.49</v>
      </c>
      <c r="BD133">
        <v>0.76</v>
      </c>
      <c r="BF133" s="1">
        <v>196110</v>
      </c>
      <c r="BG133" s="1">
        <v>-1.43</v>
      </c>
      <c r="BH133" s="1">
        <v>1.69</v>
      </c>
      <c r="BI133" s="1">
        <v>2.8</v>
      </c>
      <c r="BJ133" s="1">
        <v>2.17</v>
      </c>
      <c r="BK133" s="1">
        <v>1.46</v>
      </c>
      <c r="BL133" s="1">
        <v>2</v>
      </c>
      <c r="BM133" s="1">
        <v>3.35</v>
      </c>
      <c r="BN133" s="1">
        <v>2.63</v>
      </c>
      <c r="BO133" s="1">
        <v>1.94</v>
      </c>
      <c r="BP133" s="1">
        <v>0.65</v>
      </c>
      <c r="BQ133" s="1">
        <v>2.27</v>
      </c>
      <c r="BR133" s="1">
        <v>2.15</v>
      </c>
      <c r="BS133" s="1">
        <v>1.86</v>
      </c>
      <c r="BT133" s="1">
        <v>2.91</v>
      </c>
      <c r="BU133" s="1">
        <v>3.79</v>
      </c>
      <c r="BV133" s="1">
        <v>2.62</v>
      </c>
      <c r="BW133" s="1">
        <v>2.63</v>
      </c>
      <c r="BX133" s="1">
        <v>1.82</v>
      </c>
      <c r="BY133" s="1">
        <v>2.0499999999999998</v>
      </c>
      <c r="CA133" s="1">
        <v>193610</v>
      </c>
      <c r="CB133" s="1">
        <v>12.51</v>
      </c>
      <c r="CC133" s="1">
        <v>4.6500000000000004</v>
      </c>
      <c r="CD133" s="1">
        <v>7.47</v>
      </c>
      <c r="CE133" s="1">
        <v>8.3800000000000008</v>
      </c>
      <c r="CF133" s="1">
        <v>4.55</v>
      </c>
      <c r="CG133" s="1">
        <v>4.4800000000000004</v>
      </c>
      <c r="CH133" s="1">
        <v>8.8800000000000008</v>
      </c>
      <c r="CI133" s="1">
        <v>8.8800000000000008</v>
      </c>
      <c r="CJ133" s="1">
        <v>7.67</v>
      </c>
      <c r="CK133" s="1">
        <v>4.43</v>
      </c>
      <c r="CL133" s="1">
        <v>4.67</v>
      </c>
      <c r="CM133" s="1">
        <v>4.8499999999999996</v>
      </c>
      <c r="CN133" s="1">
        <v>4.1100000000000003</v>
      </c>
      <c r="CO133" s="1">
        <v>7.67</v>
      </c>
      <c r="CP133" s="1">
        <v>10.11</v>
      </c>
      <c r="CQ133" s="1">
        <v>7.98</v>
      </c>
      <c r="CR133" s="1">
        <v>9.7899999999999991</v>
      </c>
      <c r="CS133" s="1">
        <v>8.56</v>
      </c>
      <c r="CT133" s="1">
        <v>6.75</v>
      </c>
      <c r="CV133" s="1">
        <v>193710</v>
      </c>
      <c r="CW133" s="1">
        <v>-10.7</v>
      </c>
      <c r="CX133" s="1">
        <v>-11.62</v>
      </c>
      <c r="CY133" s="1">
        <v>-8.6</v>
      </c>
      <c r="CZ133" s="1">
        <v>-8.91</v>
      </c>
      <c r="DA133" s="1">
        <v>-12.74</v>
      </c>
      <c r="DB133" s="1">
        <v>-8.9600000000000009</v>
      </c>
      <c r="DC133" s="1">
        <v>-9.0399999999999991</v>
      </c>
      <c r="DD133" s="1">
        <v>-8.51</v>
      </c>
      <c r="DE133" s="1">
        <v>-8.7799999999999994</v>
      </c>
      <c r="DF133" s="1">
        <v>-12.9</v>
      </c>
      <c r="DG133" s="1">
        <v>-12.58</v>
      </c>
      <c r="DH133" s="1">
        <v>-9.42</v>
      </c>
      <c r="DI133" s="1">
        <v>-8.5</v>
      </c>
      <c r="DJ133" s="1">
        <v>-9.34</v>
      </c>
      <c r="DK133" s="1">
        <v>-8.73</v>
      </c>
      <c r="DL133" s="1">
        <v>-7.85</v>
      </c>
      <c r="DM133" s="1">
        <v>-9.17</v>
      </c>
      <c r="DN133" s="1">
        <v>-7.62</v>
      </c>
      <c r="DO133" s="1">
        <v>-9.9499999999999993</v>
      </c>
      <c r="DQ133" s="1">
        <v>193610</v>
      </c>
      <c r="DR133" s="1">
        <v>-99.99</v>
      </c>
      <c r="DS133" s="1">
        <v>7.63</v>
      </c>
      <c r="DT133" s="1">
        <v>5.64</v>
      </c>
      <c r="DU133" s="1">
        <v>6.95</v>
      </c>
      <c r="DV133" s="1">
        <v>8.11</v>
      </c>
      <c r="DW133" s="1">
        <v>6.81</v>
      </c>
      <c r="DX133" s="1">
        <v>5.15</v>
      </c>
      <c r="DY133" s="1">
        <v>6.27</v>
      </c>
      <c r="DZ133" s="1">
        <v>6.82</v>
      </c>
      <c r="EA133" s="1">
        <v>8.4499999999999993</v>
      </c>
      <c r="EB133" s="1">
        <v>7.77</v>
      </c>
      <c r="EC133" s="1">
        <v>6.71</v>
      </c>
      <c r="ED133" s="1">
        <v>6.91</v>
      </c>
      <c r="EE133" s="1">
        <v>4.3499999999999996</v>
      </c>
      <c r="EF133" s="1">
        <v>5.96</v>
      </c>
      <c r="EG133" s="1">
        <v>5.35</v>
      </c>
      <c r="EH133" s="1">
        <v>7.19</v>
      </c>
      <c r="EI133" s="1">
        <v>5.97</v>
      </c>
      <c r="EJ133" s="1">
        <v>7.66</v>
      </c>
      <c r="EL133">
        <v>193610</v>
      </c>
      <c r="EM133">
        <v>7.12</v>
      </c>
      <c r="EN133">
        <v>-2.39</v>
      </c>
      <c r="EO133">
        <v>2.52</v>
      </c>
      <c r="EP133">
        <v>0.02</v>
      </c>
      <c r="ER133" s="1">
        <v>193704</v>
      </c>
      <c r="ES133" s="1">
        <v>-3.71</v>
      </c>
      <c r="EU133" s="1">
        <v>193605</v>
      </c>
      <c r="EV133" s="1">
        <v>3.37</v>
      </c>
      <c r="EX133" s="1">
        <v>194104</v>
      </c>
      <c r="EY133" s="1">
        <v>-0.74</v>
      </c>
      <c r="FA133" s="1">
        <v>193704</v>
      </c>
      <c r="FB133" s="1" t="str">
        <f>IF(ISERROR(VLOOKUP($FA133,MOM,LOOKUPS!C$12,0)*$FB$6+VLOOKUP($FA133,STREV,LOOKUPS!C$10,0)*$FC$6+VLOOKUP($FA133,LTREV,LOOKUPS!C$9,0)*$FD$6+VLOOKUP($FA133,CFP,LOOKUPS!C$6,0)*$FE$6+VLOOKUP($FA133,EP,LOOKUPS!C$8,0)*$FF$6+VLOOKUP($FA133,BM,LOOKUPS!C$5,0)*$FG$6+VLOOKUP($FA133,DIV,LOOKUPS!C$7,0)*$FH$6++VLOOKUP($FA133,SIZE,LOOKUPS!C$11,0)*$FI$6),"",VLOOKUP($FA133,MOM,LOOKUPS!C$12,0)*$FB$6+VLOOKUP($FA133,STREV,LOOKUPS!C$10,0)*$FC$6+VLOOKUP($FA133,LTREV,LOOKUPS!C$9,0)*$FD$6+VLOOKUP($FA133,CFP,LOOKUPS!C$6,0)*$FE$6+VLOOKUP($FA133,EP,LOOKUPS!C$8,0)*$FF$6+VLOOKUP($FA133,BM,LOOKUPS!C$5,0)*$FG$6+VLOOKUP($FA133,DIV,LOOKUPS!C$7,0)*$FH$6++VLOOKUP($FA133,SIZE,LOOKUPS!C$11,0)*$FI$6)</f>
        <v/>
      </c>
      <c r="FC133" s="1" t="str">
        <f>IF(ISERROR(VLOOKUP($FA133,MOM,LOOKUPS!D$12,0)*$FB$6+VLOOKUP($FA133,STREV,LOOKUPS!D$10,0)*$FC$6+VLOOKUP($FA133,LTREV,LOOKUPS!D$9,0)*$FD$6+VLOOKUP($FA133,CFP,LOOKUPS!D$6,0)*$FE$6+VLOOKUP($FA133,EP,LOOKUPS!D$8,0)*$FF$6+VLOOKUP($FA133,BM,LOOKUPS!D$5,0)*$FG$6+VLOOKUP($FA133,DIV,LOOKUPS!D$7,0)*$FH$6++VLOOKUP($FA133,SIZE,LOOKUPS!D$11,0)*$FI$6),"",VLOOKUP($FA133,MOM,LOOKUPS!D$12,0)*$FB$6+VLOOKUP($FA133,STREV,LOOKUPS!D$10,0)*$FC$6+VLOOKUP($FA133,LTREV,LOOKUPS!D$9,0)*$FD$6+VLOOKUP($FA133,CFP,LOOKUPS!D$6,0)*$FE$6+VLOOKUP($FA133,EP,LOOKUPS!D$8,0)*$FF$6+VLOOKUP($FA133,BM,LOOKUPS!D$5,0)*$FG$6+VLOOKUP($FA133,DIV,LOOKUPS!D$7,0)*$FH$6++VLOOKUP($FA133,SIZE,LOOKUPS!D$11,0)*$FI$6)</f>
        <v/>
      </c>
      <c r="FD133" s="1" t="str">
        <f>IF(ISERROR(VLOOKUP($FA133,MOM,LOOKUPS!E$12,0)*$FB$6+VLOOKUP($FA133,STREV,LOOKUPS!E$10,0)*$FC$6+VLOOKUP($FA133,LTREV,LOOKUPS!E$9,0)*$FD$6+VLOOKUP($FA133,CFP,LOOKUPS!E$6,0)*$FE$6+VLOOKUP($FA133,EP,LOOKUPS!E$8,0)*$FF$6+VLOOKUP($FA133,BM,LOOKUPS!E$5,0)*$FG$6+VLOOKUP($FA133,DIV,LOOKUPS!E$7,0)*$FH$6++VLOOKUP($FA133,SIZE,LOOKUPS!E$11,0)*$FI$6),"",VLOOKUP($FA133,MOM,LOOKUPS!E$12,0)*$FB$6+VLOOKUP($FA133,STREV,LOOKUPS!E$10,0)*$FC$6+VLOOKUP($FA133,LTREV,LOOKUPS!E$9,0)*$FD$6+VLOOKUP($FA133,CFP,LOOKUPS!E$6,0)*$FE$6+VLOOKUP($FA133,EP,LOOKUPS!E$8,0)*$FF$6+VLOOKUP($FA133,BM,LOOKUPS!E$5,0)*$FG$6+VLOOKUP($FA133,DIV,LOOKUPS!E$7,0)*$FH$6++VLOOKUP($FA133,SIZE,LOOKUPS!E$11,0)*$FI$6)</f>
        <v/>
      </c>
      <c r="FE133" s="1" t="str">
        <f>IF(ISERROR(VLOOKUP($FA133,MOM,LOOKUPS!F$12,0)*$FB$6+VLOOKUP($FA133,STREV,LOOKUPS!F$10,0)*$FC$6+VLOOKUP($FA133,LTREV,LOOKUPS!F$9,0)*$FD$6+VLOOKUP($FA133,CFP,LOOKUPS!F$6,0)*$FE$6+VLOOKUP($FA133,EP,LOOKUPS!F$8,0)*$FF$6+VLOOKUP($FA133,BM,LOOKUPS!F$5,0)*$FG$6+VLOOKUP($FA133,DIV,LOOKUPS!F$7,0)*$FH$6++VLOOKUP($FA133,SIZE,LOOKUPS!F$11,0)*$FI$6),"",VLOOKUP($FA133,MOM,LOOKUPS!F$12,0)*$FB$6+VLOOKUP($FA133,STREV,LOOKUPS!F$10,0)*$FC$6+VLOOKUP($FA133,LTREV,LOOKUPS!F$9,0)*$FD$6+VLOOKUP($FA133,CFP,LOOKUPS!F$6,0)*$FE$6+VLOOKUP($FA133,EP,LOOKUPS!F$8,0)*$FF$6+VLOOKUP($FA133,BM,LOOKUPS!F$5,0)*$FG$6+VLOOKUP($FA133,DIV,LOOKUPS!F$7,0)*$FH$6++VLOOKUP($FA133,SIZE,LOOKUPS!F$11,0)*$FI$6)</f>
        <v/>
      </c>
      <c r="FF133" s="1" t="str">
        <f>IF(ISERROR(VLOOKUP($FA133,MOM,LOOKUPS!G$12,0)*$FB$6+VLOOKUP($FA133,STREV,LOOKUPS!G$10,0)*$FC$6+VLOOKUP($FA133,LTREV,LOOKUPS!G$9,0)*$FD$6+VLOOKUP($FA133,CFP,LOOKUPS!G$6,0)*$FE$6+VLOOKUP($FA133,EP,LOOKUPS!G$8,0)*$FF$6+VLOOKUP($FA133,BM,LOOKUPS!G$5,0)*$FG$6+VLOOKUP($FA133,DIV,LOOKUPS!G$7,0)*$FH$6++VLOOKUP($FA133,SIZE,LOOKUPS!G$11,0)*$FI$6),"",VLOOKUP($FA133,MOM,LOOKUPS!G$12,0)*$FB$6+VLOOKUP($FA133,STREV,LOOKUPS!G$10,0)*$FC$6+VLOOKUP($FA133,LTREV,LOOKUPS!G$9,0)*$FD$6+VLOOKUP($FA133,CFP,LOOKUPS!G$6,0)*$FE$6+VLOOKUP($FA133,EP,LOOKUPS!G$8,0)*$FF$6+VLOOKUP($FA133,BM,LOOKUPS!G$5,0)*$FG$6+VLOOKUP($FA133,DIV,LOOKUPS!G$7,0)*$FH$6++VLOOKUP($FA133,SIZE,LOOKUPS!G$11,0)*$FI$6)</f>
        <v/>
      </c>
      <c r="FG133" s="1" t="str">
        <f>IF(ISERROR(VLOOKUP($FA133,MOM,LOOKUPS!H$12,0)*$FB$6+VLOOKUP($FA133,STREV,LOOKUPS!H$10,0)*$FC$6+VLOOKUP($FA133,LTREV,LOOKUPS!H$9,0)*$FD$6+VLOOKUP($FA133,CFP,LOOKUPS!H$6,0)*$FE$6+VLOOKUP($FA133,EP,LOOKUPS!H$8,0)*$FF$6+VLOOKUP($FA133,BM,LOOKUPS!H$5,0)*$FG$6+VLOOKUP($FA133,DIV,LOOKUPS!H$7,0)*$FH$6++VLOOKUP($FA133,SIZE,LOOKUPS!H$11,0)*$FI$6),"",VLOOKUP($FA133,MOM,LOOKUPS!H$12,0)*$FB$6+VLOOKUP($FA133,STREV,LOOKUPS!H$10,0)*$FC$6+VLOOKUP($FA133,LTREV,LOOKUPS!H$9,0)*$FD$6+VLOOKUP($FA133,CFP,LOOKUPS!H$6,0)*$FE$6+VLOOKUP($FA133,EP,LOOKUPS!H$8,0)*$FF$6+VLOOKUP($FA133,BM,LOOKUPS!H$5,0)*$FG$6+VLOOKUP($FA133,DIV,LOOKUPS!H$7,0)*$FH$6++VLOOKUP($FA133,SIZE,LOOKUPS!H$11,0)*$FI$6)</f>
        <v/>
      </c>
      <c r="FH133" s="1" t="str">
        <f>IF(ISERROR(VLOOKUP($FA133,MOM,LOOKUPS!I$12,0)*$FB$6+VLOOKUP($FA133,STREV,LOOKUPS!I$10,0)*$FC$6+VLOOKUP($FA133,LTREV,LOOKUPS!I$9,0)*$FD$6+VLOOKUP($FA133,CFP,LOOKUPS!I$6,0)*$FE$6+VLOOKUP($FA133,EP,LOOKUPS!I$8,0)*$FF$6+VLOOKUP($FA133,BM,LOOKUPS!I$5,0)*$FG$6+VLOOKUP($FA133,DIV,LOOKUPS!I$7,0)*$FH$6++VLOOKUP($FA133,SIZE,LOOKUPS!I$11,0)*$FI$6),"",VLOOKUP($FA133,MOM,LOOKUPS!I$12,0)*$FB$6+VLOOKUP($FA133,STREV,LOOKUPS!I$10,0)*$FC$6+VLOOKUP($FA133,LTREV,LOOKUPS!I$9,0)*$FD$6+VLOOKUP($FA133,CFP,LOOKUPS!I$6,0)*$FE$6+VLOOKUP($FA133,EP,LOOKUPS!I$8,0)*$FF$6+VLOOKUP($FA133,BM,LOOKUPS!I$5,0)*$FG$6+VLOOKUP($FA133,DIV,LOOKUPS!I$7,0)*$FH$6++VLOOKUP($FA133,SIZE,LOOKUPS!I$11,0)*$FI$6)</f>
        <v/>
      </c>
      <c r="FI133" s="1" t="str">
        <f>IF(ISERROR(VLOOKUP($FA133,MOM,LOOKUPS!J$12,0)*$FB$6+VLOOKUP($FA133,STREV,LOOKUPS!J$10,0)*$FC$6+VLOOKUP($FA133,LTREV,LOOKUPS!J$9,0)*$FD$6+VLOOKUP($FA133,CFP,LOOKUPS!J$6,0)*$FE$6+VLOOKUP($FA133,EP,LOOKUPS!J$8,0)*$FF$6+VLOOKUP($FA133,BM,LOOKUPS!J$5,0)*$FG$6+VLOOKUP($FA133,DIV,LOOKUPS!J$7,0)*$FH$6++VLOOKUP($FA133,SIZE,LOOKUPS!J$11,0)*$FI$6),"",VLOOKUP($FA133,MOM,LOOKUPS!J$12,0)*$FB$6+VLOOKUP($FA133,STREV,LOOKUPS!J$10,0)*$FC$6+VLOOKUP($FA133,LTREV,LOOKUPS!J$9,0)*$FD$6+VLOOKUP($FA133,CFP,LOOKUPS!J$6,0)*$FE$6+VLOOKUP($FA133,EP,LOOKUPS!J$8,0)*$FF$6+VLOOKUP($FA133,BM,LOOKUPS!J$5,0)*$FG$6+VLOOKUP($FA133,DIV,LOOKUPS!J$7,0)*$FH$6++VLOOKUP($FA133,SIZE,LOOKUPS!J$11,0)*$FI$6)</f>
        <v/>
      </c>
      <c r="FJ133" s="1" t="str">
        <f>IF(ISERROR(VLOOKUP($FA133,MOM,LOOKUPS!K$12,0)*$FB$6+VLOOKUP($FA133,STREV,LOOKUPS!K$10,0)*$FC$6+VLOOKUP($FA133,LTREV,LOOKUPS!K$9,0)*$FD$6+VLOOKUP($FA133,CFP,LOOKUPS!K$6,0)*$FE$6+VLOOKUP($FA133,EP,LOOKUPS!K$8,0)*$FF$6+VLOOKUP($FA133,BM,LOOKUPS!K$5,0)*$FG$6+VLOOKUP($FA133,DIV,LOOKUPS!K$7,0)*$FH$6++VLOOKUP($FA133,SIZE,LOOKUPS!K$11,0)*$FI$6),"",VLOOKUP($FA133,MOM,LOOKUPS!K$12,0)*$FB$6+VLOOKUP($FA133,STREV,LOOKUPS!K$10,0)*$FC$6+VLOOKUP($FA133,LTREV,LOOKUPS!K$9,0)*$FD$6+VLOOKUP($FA133,CFP,LOOKUPS!K$6,0)*$FE$6+VLOOKUP($FA133,EP,LOOKUPS!K$8,0)*$FF$6+VLOOKUP($FA133,BM,LOOKUPS!K$5,0)*$FG$6+VLOOKUP($FA133,DIV,LOOKUPS!K$7,0)*$FH$6++VLOOKUP($FA133,SIZE,LOOKUPS!K$11,0)*$FI$6)</f>
        <v/>
      </c>
      <c r="FK133" s="1" t="str">
        <f>IF(ISERROR(VLOOKUP($FA133,MOM,LOOKUPS!L$12,0)*$FB$6+VLOOKUP($FA133,STREV,LOOKUPS!L$10,0)*$FC$6+VLOOKUP($FA133,LTREV,LOOKUPS!L$9,0)*$FD$6+VLOOKUP($FA133,CFP,LOOKUPS!L$6,0)*$FE$6+VLOOKUP($FA133,EP,LOOKUPS!L$8,0)*$FF$6+VLOOKUP($FA133,BM,LOOKUPS!L$5,0)*$FG$6+VLOOKUP($FA133,DIV,LOOKUPS!L$7,0)*$FH$6++VLOOKUP($FA133,SIZE,LOOKUPS!L$11,0)*$FI$6),"",VLOOKUP($FA133,MOM,LOOKUPS!L$12,0)*$FB$6+VLOOKUP($FA133,STREV,LOOKUPS!L$10,0)*$FC$6+VLOOKUP($FA133,LTREV,LOOKUPS!L$9,0)*$FD$6+VLOOKUP($FA133,CFP,LOOKUPS!L$6,0)*$FE$6+VLOOKUP($FA133,EP,LOOKUPS!L$8,0)*$FF$6+VLOOKUP($FA133,BM,LOOKUPS!L$5,0)*$FG$6+VLOOKUP($FA133,DIV,LOOKUPS!L$7,0)*$FH$6++VLOOKUP($FA133,SIZE,LOOKUPS!L$11,0)*$FI$6)</f>
        <v/>
      </c>
    </row>
    <row r="134" spans="1:167" x14ac:dyDescent="0.3">
      <c r="A134" s="1">
        <v>193705</v>
      </c>
      <c r="B134" s="1">
        <v>-4.71</v>
      </c>
      <c r="C134" s="1">
        <v>-2.0699999999999998</v>
      </c>
      <c r="D134" s="1">
        <v>-2.79</v>
      </c>
      <c r="E134" s="1">
        <v>-0.46</v>
      </c>
      <c r="F134" s="1">
        <v>-2.82</v>
      </c>
      <c r="G134" s="1">
        <v>-3.09</v>
      </c>
      <c r="H134" s="1">
        <v>-2.17</v>
      </c>
      <c r="I134" s="1">
        <v>-2.15</v>
      </c>
      <c r="J134" s="1">
        <v>-1.43</v>
      </c>
      <c r="K134" s="1">
        <v>-2.1</v>
      </c>
      <c r="M134" s="1">
        <v>193606</v>
      </c>
      <c r="N134" s="1">
        <v>1.3</v>
      </c>
      <c r="O134" s="1">
        <v>0.44</v>
      </c>
      <c r="P134" s="1">
        <v>1.27</v>
      </c>
      <c r="Q134" s="1">
        <v>-0.41</v>
      </c>
      <c r="R134" s="1">
        <v>-0.02</v>
      </c>
      <c r="S134" s="1">
        <v>-1.17</v>
      </c>
      <c r="T134" s="1">
        <v>-0.26</v>
      </c>
      <c r="U134" s="1">
        <v>0.32</v>
      </c>
      <c r="V134" s="1">
        <v>-0.22</v>
      </c>
      <c r="W134" s="1">
        <v>-1.71</v>
      </c>
      <c r="Y134" s="1">
        <v>194105</v>
      </c>
      <c r="Z134" s="1">
        <v>0.69</v>
      </c>
      <c r="AA134" s="1">
        <v>0.53</v>
      </c>
      <c r="AB134" s="1">
        <v>0</v>
      </c>
      <c r="AC134" s="1">
        <v>1.18</v>
      </c>
      <c r="AD134" s="1">
        <v>3.33</v>
      </c>
      <c r="AE134" s="1">
        <v>-0.1</v>
      </c>
      <c r="AF134" s="1">
        <v>1.43</v>
      </c>
      <c r="AG134" s="1">
        <v>1.29</v>
      </c>
      <c r="AH134" s="1">
        <v>0.65</v>
      </c>
      <c r="AI134" s="1">
        <v>2.12</v>
      </c>
      <c r="AK134">
        <v>196111</v>
      </c>
      <c r="AL134">
        <v>5</v>
      </c>
      <c r="AM134">
        <v>5.25</v>
      </c>
      <c r="AN134">
        <v>5.22</v>
      </c>
      <c r="AO134">
        <v>3.78</v>
      </c>
      <c r="AP134">
        <v>5.79</v>
      </c>
      <c r="AQ134">
        <v>4.54</v>
      </c>
      <c r="AR134">
        <v>5.15</v>
      </c>
      <c r="AS134">
        <v>4.83</v>
      </c>
      <c r="AT134">
        <v>3.66</v>
      </c>
      <c r="AU134">
        <v>6.64</v>
      </c>
      <c r="AV134">
        <v>4.92</v>
      </c>
      <c r="AW134">
        <v>4.1900000000000004</v>
      </c>
      <c r="AX134">
        <v>4.91</v>
      </c>
      <c r="AY134">
        <v>6.18</v>
      </c>
      <c r="AZ134">
        <v>4.13</v>
      </c>
      <c r="BA134">
        <v>5.66</v>
      </c>
      <c r="BB134">
        <v>4.01</v>
      </c>
      <c r="BC134">
        <v>3.57</v>
      </c>
      <c r="BD134">
        <v>3.75</v>
      </c>
      <c r="BF134" s="1">
        <v>196111</v>
      </c>
      <c r="BG134" s="1">
        <v>7.12</v>
      </c>
      <c r="BH134" s="1">
        <v>4.71</v>
      </c>
      <c r="BI134" s="1">
        <v>4.5999999999999996</v>
      </c>
      <c r="BJ134" s="1">
        <v>4.87</v>
      </c>
      <c r="BK134" s="1">
        <v>4.7699999999999996</v>
      </c>
      <c r="BL134" s="1">
        <v>4.3899999999999997</v>
      </c>
      <c r="BM134" s="1">
        <v>4.75</v>
      </c>
      <c r="BN134" s="1">
        <v>4.49</v>
      </c>
      <c r="BO134" s="1">
        <v>5.2</v>
      </c>
      <c r="BP134" s="1">
        <v>5.13</v>
      </c>
      <c r="BQ134" s="1">
        <v>4.4000000000000004</v>
      </c>
      <c r="BR134" s="1">
        <v>4.6100000000000003</v>
      </c>
      <c r="BS134" s="1">
        <v>4.16</v>
      </c>
      <c r="BT134" s="1">
        <v>5.45</v>
      </c>
      <c r="BU134" s="1">
        <v>4.04</v>
      </c>
      <c r="BV134" s="1">
        <v>4.76</v>
      </c>
      <c r="BW134" s="1">
        <v>4.2300000000000004</v>
      </c>
      <c r="BX134" s="1">
        <v>4.62</v>
      </c>
      <c r="BY134" s="1">
        <v>5.78</v>
      </c>
      <c r="CA134" s="1">
        <v>193611</v>
      </c>
      <c r="CB134" s="1">
        <v>12.19</v>
      </c>
      <c r="CC134" s="1">
        <v>7.5</v>
      </c>
      <c r="CD134" s="1">
        <v>7.71</v>
      </c>
      <c r="CE134" s="1">
        <v>12.35</v>
      </c>
      <c r="CF134" s="1">
        <v>7.7</v>
      </c>
      <c r="CG134" s="1">
        <v>6.29</v>
      </c>
      <c r="CH134" s="1">
        <v>7.76</v>
      </c>
      <c r="CI134" s="1">
        <v>10.71</v>
      </c>
      <c r="CJ134" s="1">
        <v>12.71</v>
      </c>
      <c r="CK134" s="1">
        <v>8.11</v>
      </c>
      <c r="CL134" s="1">
        <v>7.28</v>
      </c>
      <c r="CM134" s="1">
        <v>7.1</v>
      </c>
      <c r="CN134" s="1">
        <v>5.48</v>
      </c>
      <c r="CO134" s="1">
        <v>7.87</v>
      </c>
      <c r="CP134" s="1">
        <v>7.65</v>
      </c>
      <c r="CQ134" s="1">
        <v>9.81</v>
      </c>
      <c r="CR134" s="1">
        <v>11.63</v>
      </c>
      <c r="CS134" s="1">
        <v>14.69</v>
      </c>
      <c r="CT134" s="1">
        <v>10.7</v>
      </c>
      <c r="CV134" s="1">
        <v>193711</v>
      </c>
      <c r="CW134" s="1">
        <v>-12.82</v>
      </c>
      <c r="CX134" s="1">
        <v>-9.27</v>
      </c>
      <c r="CY134" s="1">
        <v>-10.31</v>
      </c>
      <c r="CZ134" s="1">
        <v>-10.5</v>
      </c>
      <c r="DA134" s="1">
        <v>-9.92</v>
      </c>
      <c r="DB134" s="1">
        <v>-9.65</v>
      </c>
      <c r="DC134" s="1">
        <v>-9.49</v>
      </c>
      <c r="DD134" s="1">
        <v>-9.33</v>
      </c>
      <c r="DE134" s="1">
        <v>-11.91</v>
      </c>
      <c r="DF134" s="1">
        <v>-10.54</v>
      </c>
      <c r="DG134" s="1">
        <v>-9.33</v>
      </c>
      <c r="DH134" s="1">
        <v>-7.99</v>
      </c>
      <c r="DI134" s="1">
        <v>-11.27</v>
      </c>
      <c r="DJ134" s="1">
        <v>-10.050000000000001</v>
      </c>
      <c r="DK134" s="1">
        <v>-8.93</v>
      </c>
      <c r="DL134" s="1">
        <v>-10.96</v>
      </c>
      <c r="DM134" s="1">
        <v>-7.7</v>
      </c>
      <c r="DN134" s="1">
        <v>-11.29</v>
      </c>
      <c r="DO134" s="1">
        <v>-12.52</v>
      </c>
      <c r="DQ134" s="1">
        <v>193611</v>
      </c>
      <c r="DR134" s="1">
        <v>-99.99</v>
      </c>
      <c r="DS134" s="1">
        <v>16.239999999999998</v>
      </c>
      <c r="DT134" s="1">
        <v>8.35</v>
      </c>
      <c r="DU134" s="1">
        <v>3.85</v>
      </c>
      <c r="DV134" s="1">
        <v>19.309999999999999</v>
      </c>
      <c r="DW134" s="1">
        <v>10.220000000000001</v>
      </c>
      <c r="DX134" s="1">
        <v>9.09</v>
      </c>
      <c r="DY134" s="1">
        <v>5.15</v>
      </c>
      <c r="DZ134" s="1">
        <v>3.17</v>
      </c>
      <c r="EA134" s="1">
        <v>27.73</v>
      </c>
      <c r="EB134" s="1">
        <v>11.02</v>
      </c>
      <c r="EC134" s="1">
        <v>10.32</v>
      </c>
      <c r="ED134" s="1">
        <v>10.130000000000001</v>
      </c>
      <c r="EE134" s="1">
        <v>10.7</v>
      </c>
      <c r="EF134" s="1">
        <v>7.45</v>
      </c>
      <c r="EG134" s="1">
        <v>5.0999999999999996</v>
      </c>
      <c r="EH134" s="1">
        <v>5.2</v>
      </c>
      <c r="EI134" s="1">
        <v>3.49</v>
      </c>
      <c r="EJ134" s="1">
        <v>2.86</v>
      </c>
      <c r="EL134">
        <v>193611</v>
      </c>
      <c r="EM134">
        <v>3.27</v>
      </c>
      <c r="EN134">
        <v>9.01</v>
      </c>
      <c r="EO134">
        <v>-0.92</v>
      </c>
      <c r="EP134">
        <v>0.01</v>
      </c>
      <c r="ER134" s="1">
        <v>193705</v>
      </c>
      <c r="ES134" s="1">
        <v>0.51</v>
      </c>
      <c r="EU134" s="1">
        <v>193606</v>
      </c>
      <c r="EV134" s="1">
        <v>1.19</v>
      </c>
      <c r="EX134" s="1">
        <v>194105</v>
      </c>
      <c r="EY134" s="1">
        <v>-0.26</v>
      </c>
      <c r="FA134" s="1">
        <v>193705</v>
      </c>
      <c r="FB134" s="1" t="str">
        <f>IF(ISERROR(VLOOKUP($FA134,MOM,LOOKUPS!C$12,0)*$FB$6+VLOOKUP($FA134,STREV,LOOKUPS!C$10,0)*$FC$6+VLOOKUP($FA134,LTREV,LOOKUPS!C$9,0)*$FD$6+VLOOKUP($FA134,CFP,LOOKUPS!C$6,0)*$FE$6+VLOOKUP($FA134,EP,LOOKUPS!C$8,0)*$FF$6+VLOOKUP($FA134,BM,LOOKUPS!C$5,0)*$FG$6+VLOOKUP($FA134,DIV,LOOKUPS!C$7,0)*$FH$6++VLOOKUP($FA134,SIZE,LOOKUPS!C$11,0)*$FI$6),"",VLOOKUP($FA134,MOM,LOOKUPS!C$12,0)*$FB$6+VLOOKUP($FA134,STREV,LOOKUPS!C$10,0)*$FC$6+VLOOKUP($FA134,LTREV,LOOKUPS!C$9,0)*$FD$6+VLOOKUP($FA134,CFP,LOOKUPS!C$6,0)*$FE$6+VLOOKUP($FA134,EP,LOOKUPS!C$8,0)*$FF$6+VLOOKUP($FA134,BM,LOOKUPS!C$5,0)*$FG$6+VLOOKUP($FA134,DIV,LOOKUPS!C$7,0)*$FH$6++VLOOKUP($FA134,SIZE,LOOKUPS!C$11,0)*$FI$6)</f>
        <v/>
      </c>
      <c r="FC134" s="1" t="str">
        <f>IF(ISERROR(VLOOKUP($FA134,MOM,LOOKUPS!D$12,0)*$FB$6+VLOOKUP($FA134,STREV,LOOKUPS!D$10,0)*$FC$6+VLOOKUP($FA134,LTREV,LOOKUPS!D$9,0)*$FD$6+VLOOKUP($FA134,CFP,LOOKUPS!D$6,0)*$FE$6+VLOOKUP($FA134,EP,LOOKUPS!D$8,0)*$FF$6+VLOOKUP($FA134,BM,LOOKUPS!D$5,0)*$FG$6+VLOOKUP($FA134,DIV,LOOKUPS!D$7,0)*$FH$6++VLOOKUP($FA134,SIZE,LOOKUPS!D$11,0)*$FI$6),"",VLOOKUP($FA134,MOM,LOOKUPS!D$12,0)*$FB$6+VLOOKUP($FA134,STREV,LOOKUPS!D$10,0)*$FC$6+VLOOKUP($FA134,LTREV,LOOKUPS!D$9,0)*$FD$6+VLOOKUP($FA134,CFP,LOOKUPS!D$6,0)*$FE$6+VLOOKUP($FA134,EP,LOOKUPS!D$8,0)*$FF$6+VLOOKUP($FA134,BM,LOOKUPS!D$5,0)*$FG$6+VLOOKUP($FA134,DIV,LOOKUPS!D$7,0)*$FH$6++VLOOKUP($FA134,SIZE,LOOKUPS!D$11,0)*$FI$6)</f>
        <v/>
      </c>
      <c r="FD134" s="1" t="str">
        <f>IF(ISERROR(VLOOKUP($FA134,MOM,LOOKUPS!E$12,0)*$FB$6+VLOOKUP($FA134,STREV,LOOKUPS!E$10,0)*$FC$6+VLOOKUP($FA134,LTREV,LOOKUPS!E$9,0)*$FD$6+VLOOKUP($FA134,CFP,LOOKUPS!E$6,0)*$FE$6+VLOOKUP($FA134,EP,LOOKUPS!E$8,0)*$FF$6+VLOOKUP($FA134,BM,LOOKUPS!E$5,0)*$FG$6+VLOOKUP($FA134,DIV,LOOKUPS!E$7,0)*$FH$6++VLOOKUP($FA134,SIZE,LOOKUPS!E$11,0)*$FI$6),"",VLOOKUP($FA134,MOM,LOOKUPS!E$12,0)*$FB$6+VLOOKUP($FA134,STREV,LOOKUPS!E$10,0)*$FC$6+VLOOKUP($FA134,LTREV,LOOKUPS!E$9,0)*$FD$6+VLOOKUP($FA134,CFP,LOOKUPS!E$6,0)*$FE$6+VLOOKUP($FA134,EP,LOOKUPS!E$8,0)*$FF$6+VLOOKUP($FA134,BM,LOOKUPS!E$5,0)*$FG$6+VLOOKUP($FA134,DIV,LOOKUPS!E$7,0)*$FH$6++VLOOKUP($FA134,SIZE,LOOKUPS!E$11,0)*$FI$6)</f>
        <v/>
      </c>
      <c r="FE134" s="1" t="str">
        <f>IF(ISERROR(VLOOKUP($FA134,MOM,LOOKUPS!F$12,0)*$FB$6+VLOOKUP($FA134,STREV,LOOKUPS!F$10,0)*$FC$6+VLOOKUP($FA134,LTREV,LOOKUPS!F$9,0)*$FD$6+VLOOKUP($FA134,CFP,LOOKUPS!F$6,0)*$FE$6+VLOOKUP($FA134,EP,LOOKUPS!F$8,0)*$FF$6+VLOOKUP($FA134,BM,LOOKUPS!F$5,0)*$FG$6+VLOOKUP($FA134,DIV,LOOKUPS!F$7,0)*$FH$6++VLOOKUP($FA134,SIZE,LOOKUPS!F$11,0)*$FI$6),"",VLOOKUP($FA134,MOM,LOOKUPS!F$12,0)*$FB$6+VLOOKUP($FA134,STREV,LOOKUPS!F$10,0)*$FC$6+VLOOKUP($FA134,LTREV,LOOKUPS!F$9,0)*$FD$6+VLOOKUP($FA134,CFP,LOOKUPS!F$6,0)*$FE$6+VLOOKUP($FA134,EP,LOOKUPS!F$8,0)*$FF$6+VLOOKUP($FA134,BM,LOOKUPS!F$5,0)*$FG$6+VLOOKUP($FA134,DIV,LOOKUPS!F$7,0)*$FH$6++VLOOKUP($FA134,SIZE,LOOKUPS!F$11,0)*$FI$6)</f>
        <v/>
      </c>
      <c r="FF134" s="1" t="str">
        <f>IF(ISERROR(VLOOKUP($FA134,MOM,LOOKUPS!G$12,0)*$FB$6+VLOOKUP($FA134,STREV,LOOKUPS!G$10,0)*$FC$6+VLOOKUP($FA134,LTREV,LOOKUPS!G$9,0)*$FD$6+VLOOKUP($FA134,CFP,LOOKUPS!G$6,0)*$FE$6+VLOOKUP($FA134,EP,LOOKUPS!G$8,0)*$FF$6+VLOOKUP($FA134,BM,LOOKUPS!G$5,0)*$FG$6+VLOOKUP($FA134,DIV,LOOKUPS!G$7,0)*$FH$6++VLOOKUP($FA134,SIZE,LOOKUPS!G$11,0)*$FI$6),"",VLOOKUP($FA134,MOM,LOOKUPS!G$12,0)*$FB$6+VLOOKUP($FA134,STREV,LOOKUPS!G$10,0)*$FC$6+VLOOKUP($FA134,LTREV,LOOKUPS!G$9,0)*$FD$6+VLOOKUP($FA134,CFP,LOOKUPS!G$6,0)*$FE$6+VLOOKUP($FA134,EP,LOOKUPS!G$8,0)*$FF$6+VLOOKUP($FA134,BM,LOOKUPS!G$5,0)*$FG$6+VLOOKUP($FA134,DIV,LOOKUPS!G$7,0)*$FH$6++VLOOKUP($FA134,SIZE,LOOKUPS!G$11,0)*$FI$6)</f>
        <v/>
      </c>
      <c r="FG134" s="1" t="str">
        <f>IF(ISERROR(VLOOKUP($FA134,MOM,LOOKUPS!H$12,0)*$FB$6+VLOOKUP($FA134,STREV,LOOKUPS!H$10,0)*$FC$6+VLOOKUP($FA134,LTREV,LOOKUPS!H$9,0)*$FD$6+VLOOKUP($FA134,CFP,LOOKUPS!H$6,0)*$FE$6+VLOOKUP($FA134,EP,LOOKUPS!H$8,0)*$FF$6+VLOOKUP($FA134,BM,LOOKUPS!H$5,0)*$FG$6+VLOOKUP($FA134,DIV,LOOKUPS!H$7,0)*$FH$6++VLOOKUP($FA134,SIZE,LOOKUPS!H$11,0)*$FI$6),"",VLOOKUP($FA134,MOM,LOOKUPS!H$12,0)*$FB$6+VLOOKUP($FA134,STREV,LOOKUPS!H$10,0)*$FC$6+VLOOKUP($FA134,LTREV,LOOKUPS!H$9,0)*$FD$6+VLOOKUP($FA134,CFP,LOOKUPS!H$6,0)*$FE$6+VLOOKUP($FA134,EP,LOOKUPS!H$8,0)*$FF$6+VLOOKUP($FA134,BM,LOOKUPS!H$5,0)*$FG$6+VLOOKUP($FA134,DIV,LOOKUPS!H$7,0)*$FH$6++VLOOKUP($FA134,SIZE,LOOKUPS!H$11,0)*$FI$6)</f>
        <v/>
      </c>
      <c r="FH134" s="1" t="str">
        <f>IF(ISERROR(VLOOKUP($FA134,MOM,LOOKUPS!I$12,0)*$FB$6+VLOOKUP($FA134,STREV,LOOKUPS!I$10,0)*$FC$6+VLOOKUP($FA134,LTREV,LOOKUPS!I$9,0)*$FD$6+VLOOKUP($FA134,CFP,LOOKUPS!I$6,0)*$FE$6+VLOOKUP($FA134,EP,LOOKUPS!I$8,0)*$FF$6+VLOOKUP($FA134,BM,LOOKUPS!I$5,0)*$FG$6+VLOOKUP($FA134,DIV,LOOKUPS!I$7,0)*$FH$6++VLOOKUP($FA134,SIZE,LOOKUPS!I$11,0)*$FI$6),"",VLOOKUP($FA134,MOM,LOOKUPS!I$12,0)*$FB$6+VLOOKUP($FA134,STREV,LOOKUPS!I$10,0)*$FC$6+VLOOKUP($FA134,LTREV,LOOKUPS!I$9,0)*$FD$6+VLOOKUP($FA134,CFP,LOOKUPS!I$6,0)*$FE$6+VLOOKUP($FA134,EP,LOOKUPS!I$8,0)*$FF$6+VLOOKUP($FA134,BM,LOOKUPS!I$5,0)*$FG$6+VLOOKUP($FA134,DIV,LOOKUPS!I$7,0)*$FH$6++VLOOKUP($FA134,SIZE,LOOKUPS!I$11,0)*$FI$6)</f>
        <v/>
      </c>
      <c r="FI134" s="1" t="str">
        <f>IF(ISERROR(VLOOKUP($FA134,MOM,LOOKUPS!J$12,0)*$FB$6+VLOOKUP($FA134,STREV,LOOKUPS!J$10,0)*$FC$6+VLOOKUP($FA134,LTREV,LOOKUPS!J$9,0)*$FD$6+VLOOKUP($FA134,CFP,LOOKUPS!J$6,0)*$FE$6+VLOOKUP($FA134,EP,LOOKUPS!J$8,0)*$FF$6+VLOOKUP($FA134,BM,LOOKUPS!J$5,0)*$FG$6+VLOOKUP($FA134,DIV,LOOKUPS!J$7,0)*$FH$6++VLOOKUP($FA134,SIZE,LOOKUPS!J$11,0)*$FI$6),"",VLOOKUP($FA134,MOM,LOOKUPS!J$12,0)*$FB$6+VLOOKUP($FA134,STREV,LOOKUPS!J$10,0)*$FC$6+VLOOKUP($FA134,LTREV,LOOKUPS!J$9,0)*$FD$6+VLOOKUP($FA134,CFP,LOOKUPS!J$6,0)*$FE$6+VLOOKUP($FA134,EP,LOOKUPS!J$8,0)*$FF$6+VLOOKUP($FA134,BM,LOOKUPS!J$5,0)*$FG$6+VLOOKUP($FA134,DIV,LOOKUPS!J$7,0)*$FH$6++VLOOKUP($FA134,SIZE,LOOKUPS!J$11,0)*$FI$6)</f>
        <v/>
      </c>
      <c r="FJ134" s="1" t="str">
        <f>IF(ISERROR(VLOOKUP($FA134,MOM,LOOKUPS!K$12,0)*$FB$6+VLOOKUP($FA134,STREV,LOOKUPS!K$10,0)*$FC$6+VLOOKUP($FA134,LTREV,LOOKUPS!K$9,0)*$FD$6+VLOOKUP($FA134,CFP,LOOKUPS!K$6,0)*$FE$6+VLOOKUP($FA134,EP,LOOKUPS!K$8,0)*$FF$6+VLOOKUP($FA134,BM,LOOKUPS!K$5,0)*$FG$6+VLOOKUP($FA134,DIV,LOOKUPS!K$7,0)*$FH$6++VLOOKUP($FA134,SIZE,LOOKUPS!K$11,0)*$FI$6),"",VLOOKUP($FA134,MOM,LOOKUPS!K$12,0)*$FB$6+VLOOKUP($FA134,STREV,LOOKUPS!K$10,0)*$FC$6+VLOOKUP($FA134,LTREV,LOOKUPS!K$9,0)*$FD$6+VLOOKUP($FA134,CFP,LOOKUPS!K$6,0)*$FE$6+VLOOKUP($FA134,EP,LOOKUPS!K$8,0)*$FF$6+VLOOKUP($FA134,BM,LOOKUPS!K$5,0)*$FG$6+VLOOKUP($FA134,DIV,LOOKUPS!K$7,0)*$FH$6++VLOOKUP($FA134,SIZE,LOOKUPS!K$11,0)*$FI$6)</f>
        <v/>
      </c>
      <c r="FK134" s="1" t="str">
        <f>IF(ISERROR(VLOOKUP($FA134,MOM,LOOKUPS!L$12,0)*$FB$6+VLOOKUP($FA134,STREV,LOOKUPS!L$10,0)*$FC$6+VLOOKUP($FA134,LTREV,LOOKUPS!L$9,0)*$FD$6+VLOOKUP($FA134,CFP,LOOKUPS!L$6,0)*$FE$6+VLOOKUP($FA134,EP,LOOKUPS!L$8,0)*$FF$6+VLOOKUP($FA134,BM,LOOKUPS!L$5,0)*$FG$6+VLOOKUP($FA134,DIV,LOOKUPS!L$7,0)*$FH$6++VLOOKUP($FA134,SIZE,LOOKUPS!L$11,0)*$FI$6),"",VLOOKUP($FA134,MOM,LOOKUPS!L$12,0)*$FB$6+VLOOKUP($FA134,STREV,LOOKUPS!L$10,0)*$FC$6+VLOOKUP($FA134,LTREV,LOOKUPS!L$9,0)*$FD$6+VLOOKUP($FA134,CFP,LOOKUPS!L$6,0)*$FE$6+VLOOKUP($FA134,EP,LOOKUPS!L$8,0)*$FF$6+VLOOKUP($FA134,BM,LOOKUPS!L$5,0)*$FG$6+VLOOKUP($FA134,DIV,LOOKUPS!L$7,0)*$FH$6++VLOOKUP($FA134,SIZE,LOOKUPS!L$11,0)*$FI$6)</f>
        <v/>
      </c>
    </row>
    <row r="135" spans="1:167" x14ac:dyDescent="0.3">
      <c r="A135" s="1">
        <v>193706</v>
      </c>
      <c r="B135" s="1">
        <v>-10.8</v>
      </c>
      <c r="C135" s="1">
        <v>-7.77</v>
      </c>
      <c r="D135" s="1">
        <v>-7.31</v>
      </c>
      <c r="E135" s="1">
        <v>-7.16</v>
      </c>
      <c r="F135" s="1">
        <v>-5.26</v>
      </c>
      <c r="G135" s="1">
        <v>-6.79</v>
      </c>
      <c r="H135" s="1">
        <v>-7.1</v>
      </c>
      <c r="I135" s="1">
        <v>-7.94</v>
      </c>
      <c r="J135" s="1">
        <v>-6.66</v>
      </c>
      <c r="K135" s="1">
        <v>-10.07</v>
      </c>
      <c r="M135" s="1">
        <v>193607</v>
      </c>
      <c r="N135" s="1">
        <v>10.16</v>
      </c>
      <c r="O135" s="1">
        <v>12.19</v>
      </c>
      <c r="P135" s="1">
        <v>6.85</v>
      </c>
      <c r="Q135" s="1">
        <v>8.68</v>
      </c>
      <c r="R135" s="1">
        <v>5.66</v>
      </c>
      <c r="S135" s="1">
        <v>5.38</v>
      </c>
      <c r="T135" s="1">
        <v>6.98</v>
      </c>
      <c r="U135" s="1">
        <v>7.08</v>
      </c>
      <c r="V135" s="1">
        <v>8.0299999999999994</v>
      </c>
      <c r="W135" s="1">
        <v>7.65</v>
      </c>
      <c r="Y135" s="1">
        <v>194106</v>
      </c>
      <c r="Z135" s="1">
        <v>3.44</v>
      </c>
      <c r="AA135" s="1">
        <v>9.82</v>
      </c>
      <c r="AB135" s="1">
        <v>10.02</v>
      </c>
      <c r="AC135" s="1">
        <v>6.58</v>
      </c>
      <c r="AD135" s="1">
        <v>6.47</v>
      </c>
      <c r="AE135" s="1">
        <v>7.13</v>
      </c>
      <c r="AF135" s="1">
        <v>4.78</v>
      </c>
      <c r="AG135" s="1">
        <v>6.43</v>
      </c>
      <c r="AH135" s="1">
        <v>6.33</v>
      </c>
      <c r="AI135" s="1">
        <v>5.92</v>
      </c>
      <c r="AK135">
        <v>196112</v>
      </c>
      <c r="AL135">
        <v>3.98</v>
      </c>
      <c r="AM135">
        <v>-1.57</v>
      </c>
      <c r="AN135">
        <v>-0.82</v>
      </c>
      <c r="AO135">
        <v>1.88</v>
      </c>
      <c r="AP135">
        <v>-1.84</v>
      </c>
      <c r="AQ135">
        <v>-1.25</v>
      </c>
      <c r="AR135">
        <v>-0.59</v>
      </c>
      <c r="AS135">
        <v>0.69</v>
      </c>
      <c r="AT135">
        <v>1.82</v>
      </c>
      <c r="AU135">
        <v>-1.41</v>
      </c>
      <c r="AV135">
        <v>-2.29</v>
      </c>
      <c r="AW135">
        <v>-1.03</v>
      </c>
      <c r="AX135">
        <v>-1.48</v>
      </c>
      <c r="AY135">
        <v>-1.79</v>
      </c>
      <c r="AZ135">
        <v>0.61</v>
      </c>
      <c r="BA135">
        <v>-0.62</v>
      </c>
      <c r="BB135">
        <v>1.98</v>
      </c>
      <c r="BC135">
        <v>1.05</v>
      </c>
      <c r="BD135">
        <v>2.59</v>
      </c>
      <c r="BF135" s="1">
        <v>196112</v>
      </c>
      <c r="BG135" s="1">
        <v>3.75</v>
      </c>
      <c r="BH135" s="1">
        <v>-1.52</v>
      </c>
      <c r="BI135" s="1">
        <v>-0.52</v>
      </c>
      <c r="BJ135" s="1">
        <v>0.84</v>
      </c>
      <c r="BK135" s="1">
        <v>-1.27</v>
      </c>
      <c r="BL135" s="1">
        <v>-1.51</v>
      </c>
      <c r="BM135" s="1">
        <v>-1.1000000000000001</v>
      </c>
      <c r="BN135" s="1">
        <v>1.1399999999999999</v>
      </c>
      <c r="BO135" s="1">
        <v>0.68</v>
      </c>
      <c r="BP135" s="1">
        <v>-1.1100000000000001</v>
      </c>
      <c r="BQ135" s="1">
        <v>-1.42</v>
      </c>
      <c r="BR135" s="1">
        <v>-2.0099999999999998</v>
      </c>
      <c r="BS135" s="1">
        <v>-1</v>
      </c>
      <c r="BT135" s="1">
        <v>-1.1000000000000001</v>
      </c>
      <c r="BU135" s="1">
        <v>-1.1000000000000001</v>
      </c>
      <c r="BV135" s="1">
        <v>1.1200000000000001</v>
      </c>
      <c r="BW135" s="1">
        <v>1.1499999999999999</v>
      </c>
      <c r="BX135" s="1">
        <v>0.8</v>
      </c>
      <c r="BY135" s="1">
        <v>0.56999999999999995</v>
      </c>
      <c r="CA135" s="1">
        <v>193612</v>
      </c>
      <c r="CB135" s="1">
        <v>7.52</v>
      </c>
      <c r="CC135" s="1">
        <v>0.31</v>
      </c>
      <c r="CD135" s="1">
        <v>2.4500000000000002</v>
      </c>
      <c r="CE135" s="1">
        <v>4.7300000000000004</v>
      </c>
      <c r="CF135" s="1">
        <v>0.08</v>
      </c>
      <c r="CG135" s="1">
        <v>1.43</v>
      </c>
      <c r="CH135" s="1">
        <v>2.41</v>
      </c>
      <c r="CI135" s="1">
        <v>2.73</v>
      </c>
      <c r="CJ135" s="1">
        <v>5.83</v>
      </c>
      <c r="CK135" s="1">
        <v>-1.06</v>
      </c>
      <c r="CL135" s="1">
        <v>1.23</v>
      </c>
      <c r="CM135" s="1">
        <v>0.77</v>
      </c>
      <c r="CN135" s="1">
        <v>2.1</v>
      </c>
      <c r="CO135" s="1">
        <v>2.0699999999999998</v>
      </c>
      <c r="CP135" s="1">
        <v>2.74</v>
      </c>
      <c r="CQ135" s="1">
        <v>2.9</v>
      </c>
      <c r="CR135" s="1">
        <v>2.56</v>
      </c>
      <c r="CS135" s="1">
        <v>5.31</v>
      </c>
      <c r="CT135" s="1">
        <v>6.35</v>
      </c>
      <c r="CV135" s="1">
        <v>193712</v>
      </c>
      <c r="CW135" s="1">
        <v>-14.93</v>
      </c>
      <c r="CX135" s="1">
        <v>-6.44</v>
      </c>
      <c r="CY135" s="1">
        <v>-7.21</v>
      </c>
      <c r="CZ135" s="1">
        <v>-9.85</v>
      </c>
      <c r="DA135" s="1">
        <v>-5.74</v>
      </c>
      <c r="DB135" s="1">
        <v>-7.25</v>
      </c>
      <c r="DC135" s="1">
        <v>-6.52</v>
      </c>
      <c r="DD135" s="1">
        <v>-9.43</v>
      </c>
      <c r="DE135" s="1">
        <v>-9.91</v>
      </c>
      <c r="DF135" s="1">
        <v>-5.15</v>
      </c>
      <c r="DG135" s="1">
        <v>-6.29</v>
      </c>
      <c r="DH135" s="1">
        <v>-7.82</v>
      </c>
      <c r="DI135" s="1">
        <v>-6.7</v>
      </c>
      <c r="DJ135" s="1">
        <v>-7.24</v>
      </c>
      <c r="DK135" s="1">
        <v>-5.8</v>
      </c>
      <c r="DL135" s="1">
        <v>-9.1300000000000008</v>
      </c>
      <c r="DM135" s="1">
        <v>-9.73</v>
      </c>
      <c r="DN135" s="1">
        <v>-8.2799999999999994</v>
      </c>
      <c r="DO135" s="1">
        <v>-11.54</v>
      </c>
      <c r="DQ135" s="1">
        <v>193612</v>
      </c>
      <c r="DR135" s="1">
        <v>-99.99</v>
      </c>
      <c r="DS135" s="1">
        <v>3.93</v>
      </c>
      <c r="DT135" s="1">
        <v>3.24</v>
      </c>
      <c r="DU135" s="1">
        <v>0.69</v>
      </c>
      <c r="DV135" s="1">
        <v>4.28</v>
      </c>
      <c r="DW135" s="1">
        <v>3.84</v>
      </c>
      <c r="DX135" s="1">
        <v>2.93</v>
      </c>
      <c r="DY135" s="1">
        <v>1.8</v>
      </c>
      <c r="DZ135" s="1">
        <v>0.56000000000000005</v>
      </c>
      <c r="EA135" s="1">
        <v>7.07</v>
      </c>
      <c r="EB135" s="1">
        <v>1.53</v>
      </c>
      <c r="EC135" s="1">
        <v>3.26</v>
      </c>
      <c r="ED135" s="1">
        <v>4.41</v>
      </c>
      <c r="EE135" s="1">
        <v>3.81</v>
      </c>
      <c r="EF135" s="1">
        <v>2.0499999999999998</v>
      </c>
      <c r="EG135" s="1">
        <v>2.66</v>
      </c>
      <c r="EH135" s="1">
        <v>0.93</v>
      </c>
      <c r="EI135" s="1">
        <v>1.23</v>
      </c>
      <c r="EJ135" s="1">
        <v>-0.08</v>
      </c>
      <c r="EL135">
        <v>193612</v>
      </c>
      <c r="EM135">
        <v>0.21</v>
      </c>
      <c r="EN135">
        <v>3.61</v>
      </c>
      <c r="EO135">
        <v>3.96</v>
      </c>
      <c r="EP135">
        <v>0</v>
      </c>
      <c r="ER135" s="1">
        <v>193706</v>
      </c>
      <c r="ES135" s="1">
        <v>0.68</v>
      </c>
      <c r="EU135" s="1">
        <v>193607</v>
      </c>
      <c r="EV135" s="1">
        <v>2.6</v>
      </c>
      <c r="EX135" s="1">
        <v>194106</v>
      </c>
      <c r="EY135" s="1">
        <v>-1.05</v>
      </c>
      <c r="FA135" s="1">
        <v>193706</v>
      </c>
      <c r="FB135" s="1" t="str">
        <f>IF(ISERROR(VLOOKUP($FA135,MOM,LOOKUPS!C$12,0)*$FB$6+VLOOKUP($FA135,STREV,LOOKUPS!C$10,0)*$FC$6+VLOOKUP($FA135,LTREV,LOOKUPS!C$9,0)*$FD$6+VLOOKUP($FA135,CFP,LOOKUPS!C$6,0)*$FE$6+VLOOKUP($FA135,EP,LOOKUPS!C$8,0)*$FF$6+VLOOKUP($FA135,BM,LOOKUPS!C$5,0)*$FG$6+VLOOKUP($FA135,DIV,LOOKUPS!C$7,0)*$FH$6++VLOOKUP($FA135,SIZE,LOOKUPS!C$11,0)*$FI$6),"",VLOOKUP($FA135,MOM,LOOKUPS!C$12,0)*$FB$6+VLOOKUP($FA135,STREV,LOOKUPS!C$10,0)*$FC$6+VLOOKUP($FA135,LTREV,LOOKUPS!C$9,0)*$FD$6+VLOOKUP($FA135,CFP,LOOKUPS!C$6,0)*$FE$6+VLOOKUP($FA135,EP,LOOKUPS!C$8,0)*$FF$6+VLOOKUP($FA135,BM,LOOKUPS!C$5,0)*$FG$6+VLOOKUP($FA135,DIV,LOOKUPS!C$7,0)*$FH$6++VLOOKUP($FA135,SIZE,LOOKUPS!C$11,0)*$FI$6)</f>
        <v/>
      </c>
      <c r="FC135" s="1" t="str">
        <f>IF(ISERROR(VLOOKUP($FA135,MOM,LOOKUPS!D$12,0)*$FB$6+VLOOKUP($FA135,STREV,LOOKUPS!D$10,0)*$FC$6+VLOOKUP($FA135,LTREV,LOOKUPS!D$9,0)*$FD$6+VLOOKUP($FA135,CFP,LOOKUPS!D$6,0)*$FE$6+VLOOKUP($FA135,EP,LOOKUPS!D$8,0)*$FF$6+VLOOKUP($FA135,BM,LOOKUPS!D$5,0)*$FG$6+VLOOKUP($FA135,DIV,LOOKUPS!D$7,0)*$FH$6++VLOOKUP($FA135,SIZE,LOOKUPS!D$11,0)*$FI$6),"",VLOOKUP($FA135,MOM,LOOKUPS!D$12,0)*$FB$6+VLOOKUP($FA135,STREV,LOOKUPS!D$10,0)*$FC$6+VLOOKUP($FA135,LTREV,LOOKUPS!D$9,0)*$FD$6+VLOOKUP($FA135,CFP,LOOKUPS!D$6,0)*$FE$6+VLOOKUP($FA135,EP,LOOKUPS!D$8,0)*$FF$6+VLOOKUP($FA135,BM,LOOKUPS!D$5,0)*$FG$6+VLOOKUP($FA135,DIV,LOOKUPS!D$7,0)*$FH$6++VLOOKUP($FA135,SIZE,LOOKUPS!D$11,0)*$FI$6)</f>
        <v/>
      </c>
      <c r="FD135" s="1" t="str">
        <f>IF(ISERROR(VLOOKUP($FA135,MOM,LOOKUPS!E$12,0)*$FB$6+VLOOKUP($FA135,STREV,LOOKUPS!E$10,0)*$FC$6+VLOOKUP($FA135,LTREV,LOOKUPS!E$9,0)*$FD$6+VLOOKUP($FA135,CFP,LOOKUPS!E$6,0)*$FE$6+VLOOKUP($FA135,EP,LOOKUPS!E$8,0)*$FF$6+VLOOKUP($FA135,BM,LOOKUPS!E$5,0)*$FG$6+VLOOKUP($FA135,DIV,LOOKUPS!E$7,0)*$FH$6++VLOOKUP($FA135,SIZE,LOOKUPS!E$11,0)*$FI$6),"",VLOOKUP($FA135,MOM,LOOKUPS!E$12,0)*$FB$6+VLOOKUP($FA135,STREV,LOOKUPS!E$10,0)*$FC$6+VLOOKUP($FA135,LTREV,LOOKUPS!E$9,0)*$FD$6+VLOOKUP($FA135,CFP,LOOKUPS!E$6,0)*$FE$6+VLOOKUP($FA135,EP,LOOKUPS!E$8,0)*$FF$6+VLOOKUP($FA135,BM,LOOKUPS!E$5,0)*$FG$6+VLOOKUP($FA135,DIV,LOOKUPS!E$7,0)*$FH$6++VLOOKUP($FA135,SIZE,LOOKUPS!E$11,0)*$FI$6)</f>
        <v/>
      </c>
      <c r="FE135" s="1" t="str">
        <f>IF(ISERROR(VLOOKUP($FA135,MOM,LOOKUPS!F$12,0)*$FB$6+VLOOKUP($FA135,STREV,LOOKUPS!F$10,0)*$FC$6+VLOOKUP($FA135,LTREV,LOOKUPS!F$9,0)*$FD$6+VLOOKUP($FA135,CFP,LOOKUPS!F$6,0)*$FE$6+VLOOKUP($FA135,EP,LOOKUPS!F$8,0)*$FF$6+VLOOKUP($FA135,BM,LOOKUPS!F$5,0)*$FG$6+VLOOKUP($FA135,DIV,LOOKUPS!F$7,0)*$FH$6++VLOOKUP($FA135,SIZE,LOOKUPS!F$11,0)*$FI$6),"",VLOOKUP($FA135,MOM,LOOKUPS!F$12,0)*$FB$6+VLOOKUP($FA135,STREV,LOOKUPS!F$10,0)*$FC$6+VLOOKUP($FA135,LTREV,LOOKUPS!F$9,0)*$FD$6+VLOOKUP($FA135,CFP,LOOKUPS!F$6,0)*$FE$6+VLOOKUP($FA135,EP,LOOKUPS!F$8,0)*$FF$6+VLOOKUP($FA135,BM,LOOKUPS!F$5,0)*$FG$6+VLOOKUP($FA135,DIV,LOOKUPS!F$7,0)*$FH$6++VLOOKUP($FA135,SIZE,LOOKUPS!F$11,0)*$FI$6)</f>
        <v/>
      </c>
      <c r="FF135" s="1" t="str">
        <f>IF(ISERROR(VLOOKUP($FA135,MOM,LOOKUPS!G$12,0)*$FB$6+VLOOKUP($FA135,STREV,LOOKUPS!G$10,0)*$FC$6+VLOOKUP($FA135,LTREV,LOOKUPS!G$9,0)*$FD$6+VLOOKUP($FA135,CFP,LOOKUPS!G$6,0)*$FE$6+VLOOKUP($FA135,EP,LOOKUPS!G$8,0)*$FF$6+VLOOKUP($FA135,BM,LOOKUPS!G$5,0)*$FG$6+VLOOKUP($FA135,DIV,LOOKUPS!G$7,0)*$FH$6++VLOOKUP($FA135,SIZE,LOOKUPS!G$11,0)*$FI$6),"",VLOOKUP($FA135,MOM,LOOKUPS!G$12,0)*$FB$6+VLOOKUP($FA135,STREV,LOOKUPS!G$10,0)*$FC$6+VLOOKUP($FA135,LTREV,LOOKUPS!G$9,0)*$FD$6+VLOOKUP($FA135,CFP,LOOKUPS!G$6,0)*$FE$6+VLOOKUP($FA135,EP,LOOKUPS!G$8,0)*$FF$6+VLOOKUP($FA135,BM,LOOKUPS!G$5,0)*$FG$6+VLOOKUP($FA135,DIV,LOOKUPS!G$7,0)*$FH$6++VLOOKUP($FA135,SIZE,LOOKUPS!G$11,0)*$FI$6)</f>
        <v/>
      </c>
      <c r="FG135" s="1" t="str">
        <f>IF(ISERROR(VLOOKUP($FA135,MOM,LOOKUPS!H$12,0)*$FB$6+VLOOKUP($FA135,STREV,LOOKUPS!H$10,0)*$FC$6+VLOOKUP($FA135,LTREV,LOOKUPS!H$9,0)*$FD$6+VLOOKUP($FA135,CFP,LOOKUPS!H$6,0)*$FE$6+VLOOKUP($FA135,EP,LOOKUPS!H$8,0)*$FF$6+VLOOKUP($FA135,BM,LOOKUPS!H$5,0)*$FG$6+VLOOKUP($FA135,DIV,LOOKUPS!H$7,0)*$FH$6++VLOOKUP($FA135,SIZE,LOOKUPS!H$11,0)*$FI$6),"",VLOOKUP($FA135,MOM,LOOKUPS!H$12,0)*$FB$6+VLOOKUP($FA135,STREV,LOOKUPS!H$10,0)*$FC$6+VLOOKUP($FA135,LTREV,LOOKUPS!H$9,0)*$FD$6+VLOOKUP($FA135,CFP,LOOKUPS!H$6,0)*$FE$6+VLOOKUP($FA135,EP,LOOKUPS!H$8,0)*$FF$6+VLOOKUP($FA135,BM,LOOKUPS!H$5,0)*$FG$6+VLOOKUP($FA135,DIV,LOOKUPS!H$7,0)*$FH$6++VLOOKUP($FA135,SIZE,LOOKUPS!H$11,0)*$FI$6)</f>
        <v/>
      </c>
      <c r="FH135" s="1" t="str">
        <f>IF(ISERROR(VLOOKUP($FA135,MOM,LOOKUPS!I$12,0)*$FB$6+VLOOKUP($FA135,STREV,LOOKUPS!I$10,0)*$FC$6+VLOOKUP($FA135,LTREV,LOOKUPS!I$9,0)*$FD$6+VLOOKUP($FA135,CFP,LOOKUPS!I$6,0)*$FE$6+VLOOKUP($FA135,EP,LOOKUPS!I$8,0)*$FF$6+VLOOKUP($FA135,BM,LOOKUPS!I$5,0)*$FG$6+VLOOKUP($FA135,DIV,LOOKUPS!I$7,0)*$FH$6++VLOOKUP($FA135,SIZE,LOOKUPS!I$11,0)*$FI$6),"",VLOOKUP($FA135,MOM,LOOKUPS!I$12,0)*$FB$6+VLOOKUP($FA135,STREV,LOOKUPS!I$10,0)*$FC$6+VLOOKUP($FA135,LTREV,LOOKUPS!I$9,0)*$FD$6+VLOOKUP($FA135,CFP,LOOKUPS!I$6,0)*$FE$6+VLOOKUP($FA135,EP,LOOKUPS!I$8,0)*$FF$6+VLOOKUP($FA135,BM,LOOKUPS!I$5,0)*$FG$6+VLOOKUP($FA135,DIV,LOOKUPS!I$7,0)*$FH$6++VLOOKUP($FA135,SIZE,LOOKUPS!I$11,0)*$FI$6)</f>
        <v/>
      </c>
      <c r="FI135" s="1" t="str">
        <f>IF(ISERROR(VLOOKUP($FA135,MOM,LOOKUPS!J$12,0)*$FB$6+VLOOKUP($FA135,STREV,LOOKUPS!J$10,0)*$FC$6+VLOOKUP($FA135,LTREV,LOOKUPS!J$9,0)*$FD$6+VLOOKUP($FA135,CFP,LOOKUPS!J$6,0)*$FE$6+VLOOKUP($FA135,EP,LOOKUPS!J$8,0)*$FF$6+VLOOKUP($FA135,BM,LOOKUPS!J$5,0)*$FG$6+VLOOKUP($FA135,DIV,LOOKUPS!J$7,0)*$FH$6++VLOOKUP($FA135,SIZE,LOOKUPS!J$11,0)*$FI$6),"",VLOOKUP($FA135,MOM,LOOKUPS!J$12,0)*$FB$6+VLOOKUP($FA135,STREV,LOOKUPS!J$10,0)*$FC$6+VLOOKUP($FA135,LTREV,LOOKUPS!J$9,0)*$FD$6+VLOOKUP($FA135,CFP,LOOKUPS!J$6,0)*$FE$6+VLOOKUP($FA135,EP,LOOKUPS!J$8,0)*$FF$6+VLOOKUP($FA135,BM,LOOKUPS!J$5,0)*$FG$6+VLOOKUP($FA135,DIV,LOOKUPS!J$7,0)*$FH$6++VLOOKUP($FA135,SIZE,LOOKUPS!J$11,0)*$FI$6)</f>
        <v/>
      </c>
      <c r="FJ135" s="1" t="str">
        <f>IF(ISERROR(VLOOKUP($FA135,MOM,LOOKUPS!K$12,0)*$FB$6+VLOOKUP($FA135,STREV,LOOKUPS!K$10,0)*$FC$6+VLOOKUP($FA135,LTREV,LOOKUPS!K$9,0)*$FD$6+VLOOKUP($FA135,CFP,LOOKUPS!K$6,0)*$FE$6+VLOOKUP($FA135,EP,LOOKUPS!K$8,0)*$FF$6+VLOOKUP($FA135,BM,LOOKUPS!K$5,0)*$FG$6+VLOOKUP($FA135,DIV,LOOKUPS!K$7,0)*$FH$6++VLOOKUP($FA135,SIZE,LOOKUPS!K$11,0)*$FI$6),"",VLOOKUP($FA135,MOM,LOOKUPS!K$12,0)*$FB$6+VLOOKUP($FA135,STREV,LOOKUPS!K$10,0)*$FC$6+VLOOKUP($FA135,LTREV,LOOKUPS!K$9,0)*$FD$6+VLOOKUP($FA135,CFP,LOOKUPS!K$6,0)*$FE$6+VLOOKUP($FA135,EP,LOOKUPS!K$8,0)*$FF$6+VLOOKUP($FA135,BM,LOOKUPS!K$5,0)*$FG$6+VLOOKUP($FA135,DIV,LOOKUPS!K$7,0)*$FH$6++VLOOKUP($FA135,SIZE,LOOKUPS!K$11,0)*$FI$6)</f>
        <v/>
      </c>
      <c r="FK135" s="1" t="str">
        <f>IF(ISERROR(VLOOKUP($FA135,MOM,LOOKUPS!L$12,0)*$FB$6+VLOOKUP($FA135,STREV,LOOKUPS!L$10,0)*$FC$6+VLOOKUP($FA135,LTREV,LOOKUPS!L$9,0)*$FD$6+VLOOKUP($FA135,CFP,LOOKUPS!L$6,0)*$FE$6+VLOOKUP($FA135,EP,LOOKUPS!L$8,0)*$FF$6+VLOOKUP($FA135,BM,LOOKUPS!L$5,0)*$FG$6+VLOOKUP($FA135,DIV,LOOKUPS!L$7,0)*$FH$6++VLOOKUP($FA135,SIZE,LOOKUPS!L$11,0)*$FI$6),"",VLOOKUP($FA135,MOM,LOOKUPS!L$12,0)*$FB$6+VLOOKUP($FA135,STREV,LOOKUPS!L$10,0)*$FC$6+VLOOKUP($FA135,LTREV,LOOKUPS!L$9,0)*$FD$6+VLOOKUP($FA135,CFP,LOOKUPS!L$6,0)*$FE$6+VLOOKUP($FA135,EP,LOOKUPS!L$8,0)*$FF$6+VLOOKUP($FA135,BM,LOOKUPS!L$5,0)*$FG$6+VLOOKUP($FA135,DIV,LOOKUPS!L$7,0)*$FH$6++VLOOKUP($FA135,SIZE,LOOKUPS!L$11,0)*$FI$6)</f>
        <v/>
      </c>
    </row>
    <row r="136" spans="1:167" x14ac:dyDescent="0.3">
      <c r="A136" s="1">
        <v>193707</v>
      </c>
      <c r="B136" s="1">
        <v>14.6</v>
      </c>
      <c r="C136" s="1">
        <v>9.3800000000000008</v>
      </c>
      <c r="D136" s="1">
        <v>9.14</v>
      </c>
      <c r="E136" s="1">
        <v>9.01</v>
      </c>
      <c r="F136" s="1">
        <v>9.64</v>
      </c>
      <c r="G136" s="1">
        <v>9.4</v>
      </c>
      <c r="H136" s="1">
        <v>9.41</v>
      </c>
      <c r="I136" s="1">
        <v>9.16</v>
      </c>
      <c r="J136" s="1">
        <v>9.89</v>
      </c>
      <c r="K136" s="1">
        <v>11.27</v>
      </c>
      <c r="M136" s="1">
        <v>193608</v>
      </c>
      <c r="N136" s="1">
        <v>3.22</v>
      </c>
      <c r="O136" s="1">
        <v>2.89</v>
      </c>
      <c r="P136" s="1">
        <v>2.19</v>
      </c>
      <c r="Q136" s="1">
        <v>1.29</v>
      </c>
      <c r="R136" s="1">
        <v>0.55000000000000004</v>
      </c>
      <c r="S136" s="1">
        <v>3.13</v>
      </c>
      <c r="T136" s="1">
        <v>1.73</v>
      </c>
      <c r="U136" s="1">
        <v>2.15</v>
      </c>
      <c r="V136" s="1">
        <v>1.58</v>
      </c>
      <c r="W136" s="1">
        <v>3.01</v>
      </c>
      <c r="Y136" s="1">
        <v>194107</v>
      </c>
      <c r="Z136" s="1">
        <v>29.74</v>
      </c>
      <c r="AA136" s="1">
        <v>15.95</v>
      </c>
      <c r="AB136" s="1">
        <v>16.71</v>
      </c>
      <c r="AC136" s="1">
        <v>14.31</v>
      </c>
      <c r="AD136" s="1">
        <v>11.98</v>
      </c>
      <c r="AE136" s="1">
        <v>9.66</v>
      </c>
      <c r="AF136" s="1">
        <v>9.9700000000000006</v>
      </c>
      <c r="AG136" s="1">
        <v>9.48</v>
      </c>
      <c r="AH136" s="1">
        <v>8.82</v>
      </c>
      <c r="AI136" s="1">
        <v>7.66</v>
      </c>
      <c r="AK136">
        <v>196201</v>
      </c>
      <c r="AL136">
        <v>4.6900000000000004</v>
      </c>
      <c r="AM136">
        <v>-3.89</v>
      </c>
      <c r="AN136">
        <v>-1.95</v>
      </c>
      <c r="AO136">
        <v>0.91</v>
      </c>
      <c r="AP136">
        <v>-4.32</v>
      </c>
      <c r="AQ136">
        <v>-2.12</v>
      </c>
      <c r="AR136">
        <v>-2.79</v>
      </c>
      <c r="AS136">
        <v>-1.06</v>
      </c>
      <c r="AT136">
        <v>1.92</v>
      </c>
      <c r="AU136">
        <v>-4.8899999999999997</v>
      </c>
      <c r="AV136">
        <v>-3.74</v>
      </c>
      <c r="AW136">
        <v>-3.05</v>
      </c>
      <c r="AX136">
        <v>-1.17</v>
      </c>
      <c r="AY136">
        <v>-3.02</v>
      </c>
      <c r="AZ136">
        <v>-2.5499999999999998</v>
      </c>
      <c r="BA136">
        <v>-1.01</v>
      </c>
      <c r="BB136">
        <v>-1.1000000000000001</v>
      </c>
      <c r="BC136">
        <v>0.91</v>
      </c>
      <c r="BD136">
        <v>2.92</v>
      </c>
      <c r="BF136" s="1">
        <v>196201</v>
      </c>
      <c r="BG136" s="1">
        <v>4.12</v>
      </c>
      <c r="BH136" s="1">
        <v>-3.97</v>
      </c>
      <c r="BI136" s="1">
        <v>-1.64</v>
      </c>
      <c r="BJ136" s="1">
        <v>-0.11</v>
      </c>
      <c r="BK136" s="1">
        <v>-4.22</v>
      </c>
      <c r="BL136" s="1">
        <v>-2.95</v>
      </c>
      <c r="BM136" s="1">
        <v>-1.27</v>
      </c>
      <c r="BN136" s="1">
        <v>-0.72</v>
      </c>
      <c r="BO136" s="1">
        <v>-0.24</v>
      </c>
      <c r="BP136" s="1">
        <v>-2.76</v>
      </c>
      <c r="BQ136" s="1">
        <v>-5.67</v>
      </c>
      <c r="BR136" s="1">
        <v>-3.48</v>
      </c>
      <c r="BS136" s="1">
        <v>-2.41</v>
      </c>
      <c r="BT136" s="1">
        <v>-1.88</v>
      </c>
      <c r="BU136" s="1">
        <v>-0.67</v>
      </c>
      <c r="BV136" s="1">
        <v>-1.59</v>
      </c>
      <c r="BW136" s="1">
        <v>0.14000000000000001</v>
      </c>
      <c r="BX136" s="1">
        <v>0.28000000000000003</v>
      </c>
      <c r="BY136" s="1">
        <v>-0.77</v>
      </c>
      <c r="CA136" s="1">
        <v>193701</v>
      </c>
      <c r="CB136" s="1">
        <v>21.22</v>
      </c>
      <c r="CC136" s="1">
        <v>4.6500000000000004</v>
      </c>
      <c r="CD136" s="1">
        <v>6.95</v>
      </c>
      <c r="CE136" s="1">
        <v>10.11</v>
      </c>
      <c r="CF136" s="1">
        <v>5.18</v>
      </c>
      <c r="CG136" s="1">
        <v>4.62</v>
      </c>
      <c r="CH136" s="1">
        <v>6.46</v>
      </c>
      <c r="CI136" s="1">
        <v>8.43</v>
      </c>
      <c r="CJ136" s="1">
        <v>11.36</v>
      </c>
      <c r="CK136" s="1">
        <v>6.21</v>
      </c>
      <c r="CL136" s="1">
        <v>4.12</v>
      </c>
      <c r="CM136" s="1">
        <v>3.59</v>
      </c>
      <c r="CN136" s="1">
        <v>5.64</v>
      </c>
      <c r="CO136" s="1">
        <v>3.8</v>
      </c>
      <c r="CP136" s="1">
        <v>9.16</v>
      </c>
      <c r="CQ136" s="1">
        <v>9.2200000000000006</v>
      </c>
      <c r="CR136" s="1">
        <v>7.63</v>
      </c>
      <c r="CS136" s="1">
        <v>12.09</v>
      </c>
      <c r="CT136" s="1">
        <v>10.62</v>
      </c>
      <c r="CV136" s="1">
        <v>193801</v>
      </c>
      <c r="CW136" s="1">
        <v>5.43</v>
      </c>
      <c r="CX136" s="1">
        <v>0.44</v>
      </c>
      <c r="CY136" s="1">
        <v>3.41</v>
      </c>
      <c r="CZ136" s="1">
        <v>5.87</v>
      </c>
      <c r="DA136" s="1">
        <v>0.38</v>
      </c>
      <c r="DB136" s="1">
        <v>2.06</v>
      </c>
      <c r="DC136" s="1">
        <v>3.04</v>
      </c>
      <c r="DD136" s="1">
        <v>4.3</v>
      </c>
      <c r="DE136" s="1">
        <v>6.52</v>
      </c>
      <c r="DF136" s="1">
        <v>0.75</v>
      </c>
      <c r="DG136" s="1">
        <v>0.03</v>
      </c>
      <c r="DH136" s="1">
        <v>0.56000000000000005</v>
      </c>
      <c r="DI136" s="1">
        <v>3.53</v>
      </c>
      <c r="DJ136" s="1">
        <v>2.62</v>
      </c>
      <c r="DK136" s="1">
        <v>3.45</v>
      </c>
      <c r="DL136" s="1">
        <v>4.05</v>
      </c>
      <c r="DM136" s="1">
        <v>4.5599999999999996</v>
      </c>
      <c r="DN136" s="1">
        <v>6.75</v>
      </c>
      <c r="DO136" s="1">
        <v>6.29</v>
      </c>
      <c r="DQ136" s="1">
        <v>193701</v>
      </c>
      <c r="DR136" s="1">
        <v>-99.99</v>
      </c>
      <c r="DS136" s="1">
        <v>14.02</v>
      </c>
      <c r="DT136" s="1">
        <v>6.51</v>
      </c>
      <c r="DU136" s="1">
        <v>3.22</v>
      </c>
      <c r="DV136" s="1">
        <v>15.33</v>
      </c>
      <c r="DW136" s="1">
        <v>9.16</v>
      </c>
      <c r="DX136" s="1">
        <v>7.28</v>
      </c>
      <c r="DY136" s="1">
        <v>4.58</v>
      </c>
      <c r="DZ136" s="1">
        <v>2.5299999999999998</v>
      </c>
      <c r="EA136" s="1">
        <v>17.809999999999999</v>
      </c>
      <c r="EB136" s="1">
        <v>12.93</v>
      </c>
      <c r="EC136" s="1">
        <v>11.47</v>
      </c>
      <c r="ED136" s="1">
        <v>6.88</v>
      </c>
      <c r="EE136" s="1">
        <v>7.36</v>
      </c>
      <c r="EF136" s="1">
        <v>7.2</v>
      </c>
      <c r="EG136" s="1">
        <v>4.59</v>
      </c>
      <c r="EH136" s="1">
        <v>4.57</v>
      </c>
      <c r="EI136" s="1">
        <v>2.83</v>
      </c>
      <c r="EJ136" s="1">
        <v>2.23</v>
      </c>
      <c r="EL136">
        <v>193701</v>
      </c>
      <c r="EM136">
        <v>3.35</v>
      </c>
      <c r="EN136">
        <v>4.3099999999999996</v>
      </c>
      <c r="EO136">
        <v>2.61</v>
      </c>
      <c r="EP136">
        <v>0.01</v>
      </c>
      <c r="ER136" s="1">
        <v>193707</v>
      </c>
      <c r="ES136" s="1">
        <v>-0.4</v>
      </c>
      <c r="EU136" s="1">
        <v>193608</v>
      </c>
      <c r="EV136" s="1">
        <v>-0.59</v>
      </c>
      <c r="EX136" s="1">
        <v>194107</v>
      </c>
      <c r="EY136" s="1">
        <v>8.6199999999999992</v>
      </c>
      <c r="FA136" s="1">
        <v>193707</v>
      </c>
      <c r="FB136" s="1" t="str">
        <f>IF(ISERROR(VLOOKUP($FA136,MOM,LOOKUPS!C$12,0)*$FB$6+VLOOKUP($FA136,STREV,LOOKUPS!C$10,0)*$FC$6+VLOOKUP($FA136,LTREV,LOOKUPS!C$9,0)*$FD$6+VLOOKUP($FA136,CFP,LOOKUPS!C$6,0)*$FE$6+VLOOKUP($FA136,EP,LOOKUPS!C$8,0)*$FF$6+VLOOKUP($FA136,BM,LOOKUPS!C$5,0)*$FG$6+VLOOKUP($FA136,DIV,LOOKUPS!C$7,0)*$FH$6++VLOOKUP($FA136,SIZE,LOOKUPS!C$11,0)*$FI$6),"",VLOOKUP($FA136,MOM,LOOKUPS!C$12,0)*$FB$6+VLOOKUP($FA136,STREV,LOOKUPS!C$10,0)*$FC$6+VLOOKUP($FA136,LTREV,LOOKUPS!C$9,0)*$FD$6+VLOOKUP($FA136,CFP,LOOKUPS!C$6,0)*$FE$6+VLOOKUP($FA136,EP,LOOKUPS!C$8,0)*$FF$6+VLOOKUP($FA136,BM,LOOKUPS!C$5,0)*$FG$6+VLOOKUP($FA136,DIV,LOOKUPS!C$7,0)*$FH$6++VLOOKUP($FA136,SIZE,LOOKUPS!C$11,0)*$FI$6)</f>
        <v/>
      </c>
      <c r="FC136" s="1" t="str">
        <f>IF(ISERROR(VLOOKUP($FA136,MOM,LOOKUPS!D$12,0)*$FB$6+VLOOKUP($FA136,STREV,LOOKUPS!D$10,0)*$FC$6+VLOOKUP($FA136,LTREV,LOOKUPS!D$9,0)*$FD$6+VLOOKUP($FA136,CFP,LOOKUPS!D$6,0)*$FE$6+VLOOKUP($FA136,EP,LOOKUPS!D$8,0)*$FF$6+VLOOKUP($FA136,BM,LOOKUPS!D$5,0)*$FG$6+VLOOKUP($FA136,DIV,LOOKUPS!D$7,0)*$FH$6++VLOOKUP($FA136,SIZE,LOOKUPS!D$11,0)*$FI$6),"",VLOOKUP($FA136,MOM,LOOKUPS!D$12,0)*$FB$6+VLOOKUP($FA136,STREV,LOOKUPS!D$10,0)*$FC$6+VLOOKUP($FA136,LTREV,LOOKUPS!D$9,0)*$FD$6+VLOOKUP($FA136,CFP,LOOKUPS!D$6,0)*$FE$6+VLOOKUP($FA136,EP,LOOKUPS!D$8,0)*$FF$6+VLOOKUP($FA136,BM,LOOKUPS!D$5,0)*$FG$6+VLOOKUP($FA136,DIV,LOOKUPS!D$7,0)*$FH$6++VLOOKUP($FA136,SIZE,LOOKUPS!D$11,0)*$FI$6)</f>
        <v/>
      </c>
      <c r="FD136" s="1" t="str">
        <f>IF(ISERROR(VLOOKUP($FA136,MOM,LOOKUPS!E$12,0)*$FB$6+VLOOKUP($FA136,STREV,LOOKUPS!E$10,0)*$FC$6+VLOOKUP($FA136,LTREV,LOOKUPS!E$9,0)*$FD$6+VLOOKUP($FA136,CFP,LOOKUPS!E$6,0)*$FE$6+VLOOKUP($FA136,EP,LOOKUPS!E$8,0)*$FF$6+VLOOKUP($FA136,BM,LOOKUPS!E$5,0)*$FG$6+VLOOKUP($FA136,DIV,LOOKUPS!E$7,0)*$FH$6++VLOOKUP($FA136,SIZE,LOOKUPS!E$11,0)*$FI$6),"",VLOOKUP($FA136,MOM,LOOKUPS!E$12,0)*$FB$6+VLOOKUP($FA136,STREV,LOOKUPS!E$10,0)*$FC$6+VLOOKUP($FA136,LTREV,LOOKUPS!E$9,0)*$FD$6+VLOOKUP($FA136,CFP,LOOKUPS!E$6,0)*$FE$6+VLOOKUP($FA136,EP,LOOKUPS!E$8,0)*$FF$6+VLOOKUP($FA136,BM,LOOKUPS!E$5,0)*$FG$6+VLOOKUP($FA136,DIV,LOOKUPS!E$7,0)*$FH$6++VLOOKUP($FA136,SIZE,LOOKUPS!E$11,0)*$FI$6)</f>
        <v/>
      </c>
      <c r="FE136" s="1" t="str">
        <f>IF(ISERROR(VLOOKUP($FA136,MOM,LOOKUPS!F$12,0)*$FB$6+VLOOKUP($FA136,STREV,LOOKUPS!F$10,0)*$FC$6+VLOOKUP($FA136,LTREV,LOOKUPS!F$9,0)*$FD$6+VLOOKUP($FA136,CFP,LOOKUPS!F$6,0)*$FE$6+VLOOKUP($FA136,EP,LOOKUPS!F$8,0)*$FF$6+VLOOKUP($FA136,BM,LOOKUPS!F$5,0)*$FG$6+VLOOKUP($FA136,DIV,LOOKUPS!F$7,0)*$FH$6++VLOOKUP($FA136,SIZE,LOOKUPS!F$11,0)*$FI$6),"",VLOOKUP($FA136,MOM,LOOKUPS!F$12,0)*$FB$6+VLOOKUP($FA136,STREV,LOOKUPS!F$10,0)*$FC$6+VLOOKUP($FA136,LTREV,LOOKUPS!F$9,0)*$FD$6+VLOOKUP($FA136,CFP,LOOKUPS!F$6,0)*$FE$6+VLOOKUP($FA136,EP,LOOKUPS!F$8,0)*$FF$6+VLOOKUP($FA136,BM,LOOKUPS!F$5,0)*$FG$6+VLOOKUP($FA136,DIV,LOOKUPS!F$7,0)*$FH$6++VLOOKUP($FA136,SIZE,LOOKUPS!F$11,0)*$FI$6)</f>
        <v/>
      </c>
      <c r="FF136" s="1" t="str">
        <f>IF(ISERROR(VLOOKUP($FA136,MOM,LOOKUPS!G$12,0)*$FB$6+VLOOKUP($FA136,STREV,LOOKUPS!G$10,0)*$FC$6+VLOOKUP($FA136,LTREV,LOOKUPS!G$9,0)*$FD$6+VLOOKUP($FA136,CFP,LOOKUPS!G$6,0)*$FE$6+VLOOKUP($FA136,EP,LOOKUPS!G$8,0)*$FF$6+VLOOKUP($FA136,BM,LOOKUPS!G$5,0)*$FG$6+VLOOKUP($FA136,DIV,LOOKUPS!G$7,0)*$FH$6++VLOOKUP($FA136,SIZE,LOOKUPS!G$11,0)*$FI$6),"",VLOOKUP($FA136,MOM,LOOKUPS!G$12,0)*$FB$6+VLOOKUP($FA136,STREV,LOOKUPS!G$10,0)*$FC$6+VLOOKUP($FA136,LTREV,LOOKUPS!G$9,0)*$FD$6+VLOOKUP($FA136,CFP,LOOKUPS!G$6,0)*$FE$6+VLOOKUP($FA136,EP,LOOKUPS!G$8,0)*$FF$6+VLOOKUP($FA136,BM,LOOKUPS!G$5,0)*$FG$6+VLOOKUP($FA136,DIV,LOOKUPS!G$7,0)*$FH$6++VLOOKUP($FA136,SIZE,LOOKUPS!G$11,0)*$FI$6)</f>
        <v/>
      </c>
      <c r="FG136" s="1" t="str">
        <f>IF(ISERROR(VLOOKUP($FA136,MOM,LOOKUPS!H$12,0)*$FB$6+VLOOKUP($FA136,STREV,LOOKUPS!H$10,0)*$FC$6+VLOOKUP($FA136,LTREV,LOOKUPS!H$9,0)*$FD$6+VLOOKUP($FA136,CFP,LOOKUPS!H$6,0)*$FE$6+VLOOKUP($FA136,EP,LOOKUPS!H$8,0)*$FF$6+VLOOKUP($FA136,BM,LOOKUPS!H$5,0)*$FG$6+VLOOKUP($FA136,DIV,LOOKUPS!H$7,0)*$FH$6++VLOOKUP($FA136,SIZE,LOOKUPS!H$11,0)*$FI$6),"",VLOOKUP($FA136,MOM,LOOKUPS!H$12,0)*$FB$6+VLOOKUP($FA136,STREV,LOOKUPS!H$10,0)*$FC$6+VLOOKUP($FA136,LTREV,LOOKUPS!H$9,0)*$FD$6+VLOOKUP($FA136,CFP,LOOKUPS!H$6,0)*$FE$6+VLOOKUP($FA136,EP,LOOKUPS!H$8,0)*$FF$6+VLOOKUP($FA136,BM,LOOKUPS!H$5,0)*$FG$6+VLOOKUP($FA136,DIV,LOOKUPS!H$7,0)*$FH$6++VLOOKUP($FA136,SIZE,LOOKUPS!H$11,0)*$FI$6)</f>
        <v/>
      </c>
      <c r="FH136" s="1" t="str">
        <f>IF(ISERROR(VLOOKUP($FA136,MOM,LOOKUPS!I$12,0)*$FB$6+VLOOKUP($FA136,STREV,LOOKUPS!I$10,0)*$FC$6+VLOOKUP($FA136,LTREV,LOOKUPS!I$9,0)*$FD$6+VLOOKUP($FA136,CFP,LOOKUPS!I$6,0)*$FE$6+VLOOKUP($FA136,EP,LOOKUPS!I$8,0)*$FF$6+VLOOKUP($FA136,BM,LOOKUPS!I$5,0)*$FG$6+VLOOKUP($FA136,DIV,LOOKUPS!I$7,0)*$FH$6++VLOOKUP($FA136,SIZE,LOOKUPS!I$11,0)*$FI$6),"",VLOOKUP($FA136,MOM,LOOKUPS!I$12,0)*$FB$6+VLOOKUP($FA136,STREV,LOOKUPS!I$10,0)*$FC$6+VLOOKUP($FA136,LTREV,LOOKUPS!I$9,0)*$FD$6+VLOOKUP($FA136,CFP,LOOKUPS!I$6,0)*$FE$6+VLOOKUP($FA136,EP,LOOKUPS!I$8,0)*$FF$6+VLOOKUP($FA136,BM,LOOKUPS!I$5,0)*$FG$6+VLOOKUP($FA136,DIV,LOOKUPS!I$7,0)*$FH$6++VLOOKUP($FA136,SIZE,LOOKUPS!I$11,0)*$FI$6)</f>
        <v/>
      </c>
      <c r="FI136" s="1" t="str">
        <f>IF(ISERROR(VLOOKUP($FA136,MOM,LOOKUPS!J$12,0)*$FB$6+VLOOKUP($FA136,STREV,LOOKUPS!J$10,0)*$FC$6+VLOOKUP($FA136,LTREV,LOOKUPS!J$9,0)*$FD$6+VLOOKUP($FA136,CFP,LOOKUPS!J$6,0)*$FE$6+VLOOKUP($FA136,EP,LOOKUPS!J$8,0)*$FF$6+VLOOKUP($FA136,BM,LOOKUPS!J$5,0)*$FG$6+VLOOKUP($FA136,DIV,LOOKUPS!J$7,0)*$FH$6++VLOOKUP($FA136,SIZE,LOOKUPS!J$11,0)*$FI$6),"",VLOOKUP($FA136,MOM,LOOKUPS!J$12,0)*$FB$6+VLOOKUP($FA136,STREV,LOOKUPS!J$10,0)*$FC$6+VLOOKUP($FA136,LTREV,LOOKUPS!J$9,0)*$FD$6+VLOOKUP($FA136,CFP,LOOKUPS!J$6,0)*$FE$6+VLOOKUP($FA136,EP,LOOKUPS!J$8,0)*$FF$6+VLOOKUP($FA136,BM,LOOKUPS!J$5,0)*$FG$6+VLOOKUP($FA136,DIV,LOOKUPS!J$7,0)*$FH$6++VLOOKUP($FA136,SIZE,LOOKUPS!J$11,0)*$FI$6)</f>
        <v/>
      </c>
      <c r="FJ136" s="1" t="str">
        <f>IF(ISERROR(VLOOKUP($FA136,MOM,LOOKUPS!K$12,0)*$FB$6+VLOOKUP($FA136,STREV,LOOKUPS!K$10,0)*$FC$6+VLOOKUP($FA136,LTREV,LOOKUPS!K$9,0)*$FD$6+VLOOKUP($FA136,CFP,LOOKUPS!K$6,0)*$FE$6+VLOOKUP($FA136,EP,LOOKUPS!K$8,0)*$FF$6+VLOOKUP($FA136,BM,LOOKUPS!K$5,0)*$FG$6+VLOOKUP($FA136,DIV,LOOKUPS!K$7,0)*$FH$6++VLOOKUP($FA136,SIZE,LOOKUPS!K$11,0)*$FI$6),"",VLOOKUP($FA136,MOM,LOOKUPS!K$12,0)*$FB$6+VLOOKUP($FA136,STREV,LOOKUPS!K$10,0)*$FC$6+VLOOKUP($FA136,LTREV,LOOKUPS!K$9,0)*$FD$6+VLOOKUP($FA136,CFP,LOOKUPS!K$6,0)*$FE$6+VLOOKUP($FA136,EP,LOOKUPS!K$8,0)*$FF$6+VLOOKUP($FA136,BM,LOOKUPS!K$5,0)*$FG$6+VLOOKUP($FA136,DIV,LOOKUPS!K$7,0)*$FH$6++VLOOKUP($FA136,SIZE,LOOKUPS!K$11,0)*$FI$6)</f>
        <v/>
      </c>
      <c r="FK136" s="1" t="str">
        <f>IF(ISERROR(VLOOKUP($FA136,MOM,LOOKUPS!L$12,0)*$FB$6+VLOOKUP($FA136,STREV,LOOKUPS!L$10,0)*$FC$6+VLOOKUP($FA136,LTREV,LOOKUPS!L$9,0)*$FD$6+VLOOKUP($FA136,CFP,LOOKUPS!L$6,0)*$FE$6+VLOOKUP($FA136,EP,LOOKUPS!L$8,0)*$FF$6+VLOOKUP($FA136,BM,LOOKUPS!L$5,0)*$FG$6+VLOOKUP($FA136,DIV,LOOKUPS!L$7,0)*$FH$6++VLOOKUP($FA136,SIZE,LOOKUPS!L$11,0)*$FI$6),"",VLOOKUP($FA136,MOM,LOOKUPS!L$12,0)*$FB$6+VLOOKUP($FA136,STREV,LOOKUPS!L$10,0)*$FC$6+VLOOKUP($FA136,LTREV,LOOKUPS!L$9,0)*$FD$6+VLOOKUP($FA136,CFP,LOOKUPS!L$6,0)*$FE$6+VLOOKUP($FA136,EP,LOOKUPS!L$8,0)*$FF$6+VLOOKUP($FA136,BM,LOOKUPS!L$5,0)*$FG$6+VLOOKUP($FA136,DIV,LOOKUPS!L$7,0)*$FH$6++VLOOKUP($FA136,SIZE,LOOKUPS!L$11,0)*$FI$6)</f>
        <v/>
      </c>
    </row>
    <row r="137" spans="1:167" x14ac:dyDescent="0.3">
      <c r="A137" s="1">
        <v>193708</v>
      </c>
      <c r="B137" s="1">
        <v>-7.99</v>
      </c>
      <c r="C137" s="1">
        <v>-5.1100000000000003</v>
      </c>
      <c r="D137" s="1">
        <v>-5.78</v>
      </c>
      <c r="E137" s="1">
        <v>-4.71</v>
      </c>
      <c r="F137" s="1">
        <v>-4.55</v>
      </c>
      <c r="G137" s="1">
        <v>-3.31</v>
      </c>
      <c r="H137" s="1">
        <v>-5.09</v>
      </c>
      <c r="I137" s="1">
        <v>-5.37</v>
      </c>
      <c r="J137" s="1">
        <v>-6.49</v>
      </c>
      <c r="K137" s="1">
        <v>-5.94</v>
      </c>
      <c r="M137" s="1">
        <v>193609</v>
      </c>
      <c r="N137" s="1">
        <v>7.51</v>
      </c>
      <c r="O137" s="1">
        <v>3.53</v>
      </c>
      <c r="P137" s="1">
        <v>3.13</v>
      </c>
      <c r="Q137" s="1">
        <v>0.43</v>
      </c>
      <c r="R137" s="1">
        <v>4.67</v>
      </c>
      <c r="S137" s="1">
        <v>2.56</v>
      </c>
      <c r="T137" s="1">
        <v>2.52</v>
      </c>
      <c r="U137" s="1">
        <v>3.3</v>
      </c>
      <c r="V137" s="1">
        <v>1.05</v>
      </c>
      <c r="W137" s="1">
        <v>4.51</v>
      </c>
      <c r="Y137" s="1">
        <v>194108</v>
      </c>
      <c r="Z137" s="1">
        <v>-3.6</v>
      </c>
      <c r="AA137" s="1">
        <v>1.59</v>
      </c>
      <c r="AB137" s="1">
        <v>-1.61</v>
      </c>
      <c r="AC137" s="1">
        <v>-1.08</v>
      </c>
      <c r="AD137" s="1">
        <v>-0.81</v>
      </c>
      <c r="AE137" s="1">
        <v>-0.86</v>
      </c>
      <c r="AF137" s="1">
        <v>-0.5</v>
      </c>
      <c r="AG137" s="1">
        <v>-0.02</v>
      </c>
      <c r="AH137" s="1">
        <v>0.83</v>
      </c>
      <c r="AI137" s="1">
        <v>-0.66</v>
      </c>
      <c r="AK137">
        <v>196202</v>
      </c>
      <c r="AL137">
        <v>1.0900000000000001</v>
      </c>
      <c r="AM137">
        <v>0.31</v>
      </c>
      <c r="AN137">
        <v>1.69</v>
      </c>
      <c r="AO137">
        <v>2.17</v>
      </c>
      <c r="AP137">
        <v>0.48</v>
      </c>
      <c r="AQ137">
        <v>0.59</v>
      </c>
      <c r="AR137">
        <v>1.8</v>
      </c>
      <c r="AS137">
        <v>1.7</v>
      </c>
      <c r="AT137">
        <v>2.5299999999999998</v>
      </c>
      <c r="AU137">
        <v>-0.91</v>
      </c>
      <c r="AV137">
        <v>1.89</v>
      </c>
      <c r="AW137">
        <v>-0.03</v>
      </c>
      <c r="AX137">
        <v>1.22</v>
      </c>
      <c r="AY137">
        <v>1.78</v>
      </c>
      <c r="AZ137">
        <v>1.81</v>
      </c>
      <c r="BA137">
        <v>1.94</v>
      </c>
      <c r="BB137">
        <v>1.46</v>
      </c>
      <c r="BC137">
        <v>1.38</v>
      </c>
      <c r="BD137">
        <v>3.66</v>
      </c>
      <c r="BF137" s="1">
        <v>196202</v>
      </c>
      <c r="BG137" s="1">
        <v>1.83</v>
      </c>
      <c r="BH137" s="1">
        <v>0.44</v>
      </c>
      <c r="BI137" s="1">
        <v>1.58</v>
      </c>
      <c r="BJ137" s="1">
        <v>2.15</v>
      </c>
      <c r="BK137" s="1">
        <v>-0.05</v>
      </c>
      <c r="BL137" s="1">
        <v>1.55</v>
      </c>
      <c r="BM137" s="1">
        <v>1.52</v>
      </c>
      <c r="BN137" s="1">
        <v>1.54</v>
      </c>
      <c r="BO137" s="1">
        <v>2.48</v>
      </c>
      <c r="BP137" s="1">
        <v>-0.86</v>
      </c>
      <c r="BQ137" s="1">
        <v>0.76</v>
      </c>
      <c r="BR137" s="1">
        <v>1.41</v>
      </c>
      <c r="BS137" s="1">
        <v>1.7</v>
      </c>
      <c r="BT137" s="1">
        <v>1.1499999999999999</v>
      </c>
      <c r="BU137" s="1">
        <v>1.89</v>
      </c>
      <c r="BV137" s="1">
        <v>1.57</v>
      </c>
      <c r="BW137" s="1">
        <v>1.5</v>
      </c>
      <c r="BX137" s="1">
        <v>3.12</v>
      </c>
      <c r="BY137" s="1">
        <v>1.83</v>
      </c>
      <c r="CA137" s="1">
        <v>193702</v>
      </c>
      <c r="CB137" s="1">
        <v>-1.9</v>
      </c>
      <c r="CC137" s="1">
        <v>1.05</v>
      </c>
      <c r="CD137" s="1">
        <v>1.02</v>
      </c>
      <c r="CE137" s="1">
        <v>6.96</v>
      </c>
      <c r="CF137" s="1">
        <v>0.22</v>
      </c>
      <c r="CG137" s="1">
        <v>2.46</v>
      </c>
      <c r="CH137" s="1">
        <v>0.21</v>
      </c>
      <c r="CI137" s="1">
        <v>3.5</v>
      </c>
      <c r="CJ137" s="1">
        <v>7.65</v>
      </c>
      <c r="CK137" s="1">
        <v>-7.0000000000000007E-2</v>
      </c>
      <c r="CL137" s="1">
        <v>0.52</v>
      </c>
      <c r="CM137" s="1">
        <v>2.73</v>
      </c>
      <c r="CN137" s="1">
        <v>2.19</v>
      </c>
      <c r="CO137" s="1">
        <v>0.93</v>
      </c>
      <c r="CP137" s="1">
        <v>-0.51</v>
      </c>
      <c r="CQ137" s="1">
        <v>1.44</v>
      </c>
      <c r="CR137" s="1">
        <v>5.59</v>
      </c>
      <c r="CS137" s="1">
        <v>6.12</v>
      </c>
      <c r="CT137" s="1">
        <v>9.2100000000000009</v>
      </c>
      <c r="CV137" s="1">
        <v>193802</v>
      </c>
      <c r="CW137" s="1">
        <v>5.0599999999999996</v>
      </c>
      <c r="CX137" s="1">
        <v>8.67</v>
      </c>
      <c r="CY137" s="1">
        <v>6.52</v>
      </c>
      <c r="CZ137" s="1">
        <v>5.14</v>
      </c>
      <c r="DA137" s="1">
        <v>8.85</v>
      </c>
      <c r="DB137" s="1">
        <v>7.72</v>
      </c>
      <c r="DC137" s="1">
        <v>5.93</v>
      </c>
      <c r="DD137" s="1">
        <v>6.38</v>
      </c>
      <c r="DE137" s="1">
        <v>4.8600000000000003</v>
      </c>
      <c r="DF137" s="1">
        <v>7.78</v>
      </c>
      <c r="DG137" s="1">
        <v>9.86</v>
      </c>
      <c r="DH137" s="1">
        <v>8.31</v>
      </c>
      <c r="DI137" s="1">
        <v>7.14</v>
      </c>
      <c r="DJ137" s="1">
        <v>5.78</v>
      </c>
      <c r="DK137" s="1">
        <v>6.08</v>
      </c>
      <c r="DL137" s="1">
        <v>7.08</v>
      </c>
      <c r="DM137" s="1">
        <v>5.68</v>
      </c>
      <c r="DN137" s="1">
        <v>3.99</v>
      </c>
      <c r="DO137" s="1">
        <v>5.74</v>
      </c>
      <c r="DQ137" s="1">
        <v>193702</v>
      </c>
      <c r="DR137" s="1">
        <v>-99.99</v>
      </c>
      <c r="DS137" s="1">
        <v>3.95</v>
      </c>
      <c r="DT137" s="1">
        <v>2.68</v>
      </c>
      <c r="DU137" s="1">
        <v>1.5</v>
      </c>
      <c r="DV137" s="1">
        <v>5.07</v>
      </c>
      <c r="DW137" s="1">
        <v>1.84</v>
      </c>
      <c r="DX137" s="1">
        <v>2.87</v>
      </c>
      <c r="DY137" s="1">
        <v>2.7</v>
      </c>
      <c r="DZ137" s="1">
        <v>1.0900000000000001</v>
      </c>
      <c r="EA137" s="1">
        <v>3.28</v>
      </c>
      <c r="EB137" s="1">
        <v>6.81</v>
      </c>
      <c r="EC137" s="1">
        <v>1.77</v>
      </c>
      <c r="ED137" s="1">
        <v>1.91</v>
      </c>
      <c r="EE137" s="1">
        <v>3.49</v>
      </c>
      <c r="EF137" s="1">
        <v>2.2200000000000002</v>
      </c>
      <c r="EG137" s="1">
        <v>3.1</v>
      </c>
      <c r="EH137" s="1">
        <v>2.2999999999999998</v>
      </c>
      <c r="EI137" s="1">
        <v>1.49</v>
      </c>
      <c r="EJ137" s="1">
        <v>0.7</v>
      </c>
      <c r="EL137">
        <v>193702</v>
      </c>
      <c r="EM137">
        <v>1.0900000000000001</v>
      </c>
      <c r="EN137">
        <v>1.23</v>
      </c>
      <c r="EO137">
        <v>5.05</v>
      </c>
      <c r="EP137">
        <v>0.02</v>
      </c>
      <c r="ER137" s="1">
        <v>193708</v>
      </c>
      <c r="ES137" s="1">
        <v>-1.79</v>
      </c>
      <c r="EU137" s="1">
        <v>193609</v>
      </c>
      <c r="EV137" s="1">
        <v>1.25</v>
      </c>
      <c r="EX137" s="1">
        <v>194108</v>
      </c>
      <c r="EY137" s="1">
        <v>-1.64</v>
      </c>
      <c r="FA137" s="1">
        <v>193708</v>
      </c>
      <c r="FB137" s="1" t="str">
        <f>IF(ISERROR(VLOOKUP($FA137,MOM,LOOKUPS!C$12,0)*$FB$6+VLOOKUP($FA137,STREV,LOOKUPS!C$10,0)*$FC$6+VLOOKUP($FA137,LTREV,LOOKUPS!C$9,0)*$FD$6+VLOOKUP($FA137,CFP,LOOKUPS!C$6,0)*$FE$6+VLOOKUP($FA137,EP,LOOKUPS!C$8,0)*$FF$6+VLOOKUP($FA137,BM,LOOKUPS!C$5,0)*$FG$6+VLOOKUP($FA137,DIV,LOOKUPS!C$7,0)*$FH$6++VLOOKUP($FA137,SIZE,LOOKUPS!C$11,0)*$FI$6),"",VLOOKUP($FA137,MOM,LOOKUPS!C$12,0)*$FB$6+VLOOKUP($FA137,STREV,LOOKUPS!C$10,0)*$FC$6+VLOOKUP($FA137,LTREV,LOOKUPS!C$9,0)*$FD$6+VLOOKUP($FA137,CFP,LOOKUPS!C$6,0)*$FE$6+VLOOKUP($FA137,EP,LOOKUPS!C$8,0)*$FF$6+VLOOKUP($FA137,BM,LOOKUPS!C$5,0)*$FG$6+VLOOKUP($FA137,DIV,LOOKUPS!C$7,0)*$FH$6++VLOOKUP($FA137,SIZE,LOOKUPS!C$11,0)*$FI$6)</f>
        <v/>
      </c>
      <c r="FC137" s="1" t="str">
        <f>IF(ISERROR(VLOOKUP($FA137,MOM,LOOKUPS!D$12,0)*$FB$6+VLOOKUP($FA137,STREV,LOOKUPS!D$10,0)*$FC$6+VLOOKUP($FA137,LTREV,LOOKUPS!D$9,0)*$FD$6+VLOOKUP($FA137,CFP,LOOKUPS!D$6,0)*$FE$6+VLOOKUP($FA137,EP,LOOKUPS!D$8,0)*$FF$6+VLOOKUP($FA137,BM,LOOKUPS!D$5,0)*$FG$6+VLOOKUP($FA137,DIV,LOOKUPS!D$7,0)*$FH$6++VLOOKUP($FA137,SIZE,LOOKUPS!D$11,0)*$FI$6),"",VLOOKUP($FA137,MOM,LOOKUPS!D$12,0)*$FB$6+VLOOKUP($FA137,STREV,LOOKUPS!D$10,0)*$FC$6+VLOOKUP($FA137,LTREV,LOOKUPS!D$9,0)*$FD$6+VLOOKUP($FA137,CFP,LOOKUPS!D$6,0)*$FE$6+VLOOKUP($FA137,EP,LOOKUPS!D$8,0)*$FF$6+VLOOKUP($FA137,BM,LOOKUPS!D$5,0)*$FG$6+VLOOKUP($FA137,DIV,LOOKUPS!D$7,0)*$FH$6++VLOOKUP($FA137,SIZE,LOOKUPS!D$11,0)*$FI$6)</f>
        <v/>
      </c>
      <c r="FD137" s="1" t="str">
        <f>IF(ISERROR(VLOOKUP($FA137,MOM,LOOKUPS!E$12,0)*$FB$6+VLOOKUP($FA137,STREV,LOOKUPS!E$10,0)*$FC$6+VLOOKUP($FA137,LTREV,LOOKUPS!E$9,0)*$FD$6+VLOOKUP($FA137,CFP,LOOKUPS!E$6,0)*$FE$6+VLOOKUP($FA137,EP,LOOKUPS!E$8,0)*$FF$6+VLOOKUP($FA137,BM,LOOKUPS!E$5,0)*$FG$6+VLOOKUP($FA137,DIV,LOOKUPS!E$7,0)*$FH$6++VLOOKUP($FA137,SIZE,LOOKUPS!E$11,0)*$FI$6),"",VLOOKUP($FA137,MOM,LOOKUPS!E$12,0)*$FB$6+VLOOKUP($FA137,STREV,LOOKUPS!E$10,0)*$FC$6+VLOOKUP($FA137,LTREV,LOOKUPS!E$9,0)*$FD$6+VLOOKUP($FA137,CFP,LOOKUPS!E$6,0)*$FE$6+VLOOKUP($FA137,EP,LOOKUPS!E$8,0)*$FF$6+VLOOKUP($FA137,BM,LOOKUPS!E$5,0)*$FG$6+VLOOKUP($FA137,DIV,LOOKUPS!E$7,0)*$FH$6++VLOOKUP($FA137,SIZE,LOOKUPS!E$11,0)*$FI$6)</f>
        <v/>
      </c>
      <c r="FE137" s="1" t="str">
        <f>IF(ISERROR(VLOOKUP($FA137,MOM,LOOKUPS!F$12,0)*$FB$6+VLOOKUP($FA137,STREV,LOOKUPS!F$10,0)*$FC$6+VLOOKUP($FA137,LTREV,LOOKUPS!F$9,0)*$FD$6+VLOOKUP($FA137,CFP,LOOKUPS!F$6,0)*$FE$6+VLOOKUP($FA137,EP,LOOKUPS!F$8,0)*$FF$6+VLOOKUP($FA137,BM,LOOKUPS!F$5,0)*$FG$6+VLOOKUP($FA137,DIV,LOOKUPS!F$7,0)*$FH$6++VLOOKUP($FA137,SIZE,LOOKUPS!F$11,0)*$FI$6),"",VLOOKUP($FA137,MOM,LOOKUPS!F$12,0)*$FB$6+VLOOKUP($FA137,STREV,LOOKUPS!F$10,0)*$FC$6+VLOOKUP($FA137,LTREV,LOOKUPS!F$9,0)*$FD$6+VLOOKUP($FA137,CFP,LOOKUPS!F$6,0)*$FE$6+VLOOKUP($FA137,EP,LOOKUPS!F$8,0)*$FF$6+VLOOKUP($FA137,BM,LOOKUPS!F$5,0)*$FG$6+VLOOKUP($FA137,DIV,LOOKUPS!F$7,0)*$FH$6++VLOOKUP($FA137,SIZE,LOOKUPS!F$11,0)*$FI$6)</f>
        <v/>
      </c>
      <c r="FF137" s="1" t="str">
        <f>IF(ISERROR(VLOOKUP($FA137,MOM,LOOKUPS!G$12,0)*$FB$6+VLOOKUP($FA137,STREV,LOOKUPS!G$10,0)*$FC$6+VLOOKUP($FA137,LTREV,LOOKUPS!G$9,0)*$FD$6+VLOOKUP($FA137,CFP,LOOKUPS!G$6,0)*$FE$6+VLOOKUP($FA137,EP,LOOKUPS!G$8,0)*$FF$6+VLOOKUP($FA137,BM,LOOKUPS!G$5,0)*$FG$6+VLOOKUP($FA137,DIV,LOOKUPS!G$7,0)*$FH$6++VLOOKUP($FA137,SIZE,LOOKUPS!G$11,0)*$FI$6),"",VLOOKUP($FA137,MOM,LOOKUPS!G$12,0)*$FB$6+VLOOKUP($FA137,STREV,LOOKUPS!G$10,0)*$FC$6+VLOOKUP($FA137,LTREV,LOOKUPS!G$9,0)*$FD$6+VLOOKUP($FA137,CFP,LOOKUPS!G$6,0)*$FE$6+VLOOKUP($FA137,EP,LOOKUPS!G$8,0)*$FF$6+VLOOKUP($FA137,BM,LOOKUPS!G$5,0)*$FG$6+VLOOKUP($FA137,DIV,LOOKUPS!G$7,0)*$FH$6++VLOOKUP($FA137,SIZE,LOOKUPS!G$11,0)*$FI$6)</f>
        <v/>
      </c>
      <c r="FG137" s="1" t="str">
        <f>IF(ISERROR(VLOOKUP($FA137,MOM,LOOKUPS!H$12,0)*$FB$6+VLOOKUP($FA137,STREV,LOOKUPS!H$10,0)*$FC$6+VLOOKUP($FA137,LTREV,LOOKUPS!H$9,0)*$FD$6+VLOOKUP($FA137,CFP,LOOKUPS!H$6,0)*$FE$6+VLOOKUP($FA137,EP,LOOKUPS!H$8,0)*$FF$6+VLOOKUP($FA137,BM,LOOKUPS!H$5,0)*$FG$6+VLOOKUP($FA137,DIV,LOOKUPS!H$7,0)*$FH$6++VLOOKUP($FA137,SIZE,LOOKUPS!H$11,0)*$FI$6),"",VLOOKUP($FA137,MOM,LOOKUPS!H$12,0)*$FB$6+VLOOKUP($FA137,STREV,LOOKUPS!H$10,0)*$FC$6+VLOOKUP($FA137,LTREV,LOOKUPS!H$9,0)*$FD$6+VLOOKUP($FA137,CFP,LOOKUPS!H$6,0)*$FE$6+VLOOKUP($FA137,EP,LOOKUPS!H$8,0)*$FF$6+VLOOKUP($FA137,BM,LOOKUPS!H$5,0)*$FG$6+VLOOKUP($FA137,DIV,LOOKUPS!H$7,0)*$FH$6++VLOOKUP($FA137,SIZE,LOOKUPS!H$11,0)*$FI$6)</f>
        <v/>
      </c>
      <c r="FH137" s="1" t="str">
        <f>IF(ISERROR(VLOOKUP($FA137,MOM,LOOKUPS!I$12,0)*$FB$6+VLOOKUP($FA137,STREV,LOOKUPS!I$10,0)*$FC$6+VLOOKUP($FA137,LTREV,LOOKUPS!I$9,0)*$FD$6+VLOOKUP($FA137,CFP,LOOKUPS!I$6,0)*$FE$6+VLOOKUP($FA137,EP,LOOKUPS!I$8,0)*$FF$6+VLOOKUP($FA137,BM,LOOKUPS!I$5,0)*$FG$6+VLOOKUP($FA137,DIV,LOOKUPS!I$7,0)*$FH$6++VLOOKUP($FA137,SIZE,LOOKUPS!I$11,0)*$FI$6),"",VLOOKUP($FA137,MOM,LOOKUPS!I$12,0)*$FB$6+VLOOKUP($FA137,STREV,LOOKUPS!I$10,0)*$FC$6+VLOOKUP($FA137,LTREV,LOOKUPS!I$9,0)*$FD$6+VLOOKUP($FA137,CFP,LOOKUPS!I$6,0)*$FE$6+VLOOKUP($FA137,EP,LOOKUPS!I$8,0)*$FF$6+VLOOKUP($FA137,BM,LOOKUPS!I$5,0)*$FG$6+VLOOKUP($FA137,DIV,LOOKUPS!I$7,0)*$FH$6++VLOOKUP($FA137,SIZE,LOOKUPS!I$11,0)*$FI$6)</f>
        <v/>
      </c>
      <c r="FI137" s="1" t="str">
        <f>IF(ISERROR(VLOOKUP($FA137,MOM,LOOKUPS!J$12,0)*$FB$6+VLOOKUP($FA137,STREV,LOOKUPS!J$10,0)*$FC$6+VLOOKUP($FA137,LTREV,LOOKUPS!J$9,0)*$FD$6+VLOOKUP($FA137,CFP,LOOKUPS!J$6,0)*$FE$6+VLOOKUP($FA137,EP,LOOKUPS!J$8,0)*$FF$6+VLOOKUP($FA137,BM,LOOKUPS!J$5,0)*$FG$6+VLOOKUP($FA137,DIV,LOOKUPS!J$7,0)*$FH$6++VLOOKUP($FA137,SIZE,LOOKUPS!J$11,0)*$FI$6),"",VLOOKUP($FA137,MOM,LOOKUPS!J$12,0)*$FB$6+VLOOKUP($FA137,STREV,LOOKUPS!J$10,0)*$FC$6+VLOOKUP($FA137,LTREV,LOOKUPS!J$9,0)*$FD$6+VLOOKUP($FA137,CFP,LOOKUPS!J$6,0)*$FE$6+VLOOKUP($FA137,EP,LOOKUPS!J$8,0)*$FF$6+VLOOKUP($FA137,BM,LOOKUPS!J$5,0)*$FG$6+VLOOKUP($FA137,DIV,LOOKUPS!J$7,0)*$FH$6++VLOOKUP($FA137,SIZE,LOOKUPS!J$11,0)*$FI$6)</f>
        <v/>
      </c>
      <c r="FJ137" s="1" t="str">
        <f>IF(ISERROR(VLOOKUP($FA137,MOM,LOOKUPS!K$12,0)*$FB$6+VLOOKUP($FA137,STREV,LOOKUPS!K$10,0)*$FC$6+VLOOKUP($FA137,LTREV,LOOKUPS!K$9,0)*$FD$6+VLOOKUP($FA137,CFP,LOOKUPS!K$6,0)*$FE$6+VLOOKUP($FA137,EP,LOOKUPS!K$8,0)*$FF$6+VLOOKUP($FA137,BM,LOOKUPS!K$5,0)*$FG$6+VLOOKUP($FA137,DIV,LOOKUPS!K$7,0)*$FH$6++VLOOKUP($FA137,SIZE,LOOKUPS!K$11,0)*$FI$6),"",VLOOKUP($FA137,MOM,LOOKUPS!K$12,0)*$FB$6+VLOOKUP($FA137,STREV,LOOKUPS!K$10,0)*$FC$6+VLOOKUP($FA137,LTREV,LOOKUPS!K$9,0)*$FD$6+VLOOKUP($FA137,CFP,LOOKUPS!K$6,0)*$FE$6+VLOOKUP($FA137,EP,LOOKUPS!K$8,0)*$FF$6+VLOOKUP($FA137,BM,LOOKUPS!K$5,0)*$FG$6+VLOOKUP($FA137,DIV,LOOKUPS!K$7,0)*$FH$6++VLOOKUP($FA137,SIZE,LOOKUPS!K$11,0)*$FI$6)</f>
        <v/>
      </c>
      <c r="FK137" s="1" t="str">
        <f>IF(ISERROR(VLOOKUP($FA137,MOM,LOOKUPS!L$12,0)*$FB$6+VLOOKUP($FA137,STREV,LOOKUPS!L$10,0)*$FC$6+VLOOKUP($FA137,LTREV,LOOKUPS!L$9,0)*$FD$6+VLOOKUP($FA137,CFP,LOOKUPS!L$6,0)*$FE$6+VLOOKUP($FA137,EP,LOOKUPS!L$8,0)*$FF$6+VLOOKUP($FA137,BM,LOOKUPS!L$5,0)*$FG$6+VLOOKUP($FA137,DIV,LOOKUPS!L$7,0)*$FH$6++VLOOKUP($FA137,SIZE,LOOKUPS!L$11,0)*$FI$6),"",VLOOKUP($FA137,MOM,LOOKUPS!L$12,0)*$FB$6+VLOOKUP($FA137,STREV,LOOKUPS!L$10,0)*$FC$6+VLOOKUP($FA137,LTREV,LOOKUPS!L$9,0)*$FD$6+VLOOKUP($FA137,CFP,LOOKUPS!L$6,0)*$FE$6+VLOOKUP($FA137,EP,LOOKUPS!L$8,0)*$FF$6+VLOOKUP($FA137,BM,LOOKUPS!L$5,0)*$FG$6+VLOOKUP($FA137,DIV,LOOKUPS!L$7,0)*$FH$6++VLOOKUP($FA137,SIZE,LOOKUPS!L$11,0)*$FI$6)</f>
        <v/>
      </c>
    </row>
    <row r="138" spans="1:167" x14ac:dyDescent="0.3">
      <c r="A138" s="1">
        <v>193709</v>
      </c>
      <c r="B138" s="1">
        <v>-20.85</v>
      </c>
      <c r="C138" s="1">
        <v>-17.91</v>
      </c>
      <c r="D138" s="1">
        <v>-15.48</v>
      </c>
      <c r="E138" s="1">
        <v>-16.04</v>
      </c>
      <c r="F138" s="1">
        <v>-17.47</v>
      </c>
      <c r="G138" s="1">
        <v>-17.54</v>
      </c>
      <c r="H138" s="1">
        <v>-19.41</v>
      </c>
      <c r="I138" s="1">
        <v>-20.9</v>
      </c>
      <c r="J138" s="1">
        <v>-23.1</v>
      </c>
      <c r="K138" s="1">
        <v>-25.57</v>
      </c>
      <c r="M138" s="1">
        <v>193610</v>
      </c>
      <c r="N138" s="1">
        <v>6.53</v>
      </c>
      <c r="O138" s="1">
        <v>6.8</v>
      </c>
      <c r="P138" s="1">
        <v>6.49</v>
      </c>
      <c r="Q138" s="1">
        <v>7.38</v>
      </c>
      <c r="R138" s="1">
        <v>4.96</v>
      </c>
      <c r="S138" s="1">
        <v>6.28</v>
      </c>
      <c r="T138" s="1">
        <v>7.14</v>
      </c>
      <c r="U138" s="1">
        <v>5.72</v>
      </c>
      <c r="V138" s="1">
        <v>6.2</v>
      </c>
      <c r="W138" s="1">
        <v>6.84</v>
      </c>
      <c r="Y138" s="1">
        <v>194109</v>
      </c>
      <c r="Z138" s="1">
        <v>-6.64</v>
      </c>
      <c r="AA138" s="1">
        <v>-3.11</v>
      </c>
      <c r="AB138" s="1">
        <v>-2.39</v>
      </c>
      <c r="AC138" s="1">
        <v>-1.59</v>
      </c>
      <c r="AD138" s="1">
        <v>-2.29</v>
      </c>
      <c r="AE138" s="1">
        <v>-2.06</v>
      </c>
      <c r="AF138" s="1">
        <v>-1.95</v>
      </c>
      <c r="AG138" s="1">
        <v>0.47</v>
      </c>
      <c r="AH138" s="1">
        <v>-0.4</v>
      </c>
      <c r="AI138" s="1">
        <v>-1.34</v>
      </c>
      <c r="AK138">
        <v>196203</v>
      </c>
      <c r="AL138">
        <v>-0.02</v>
      </c>
      <c r="AM138">
        <v>-0.47</v>
      </c>
      <c r="AN138">
        <v>0.3</v>
      </c>
      <c r="AO138">
        <v>-0.8</v>
      </c>
      <c r="AP138">
        <v>-0.33</v>
      </c>
      <c r="AQ138">
        <v>-0.39</v>
      </c>
      <c r="AR138">
        <v>0.69</v>
      </c>
      <c r="AS138">
        <v>-0.17</v>
      </c>
      <c r="AT138">
        <v>-1.1200000000000001</v>
      </c>
      <c r="AU138">
        <v>-0.75</v>
      </c>
      <c r="AV138">
        <v>0.1</v>
      </c>
      <c r="AW138">
        <v>-0.76</v>
      </c>
      <c r="AX138">
        <v>-0.02</v>
      </c>
      <c r="AY138">
        <v>0.77</v>
      </c>
      <c r="AZ138">
        <v>0.62</v>
      </c>
      <c r="BA138">
        <v>-0.16</v>
      </c>
      <c r="BB138">
        <v>-0.17</v>
      </c>
      <c r="BC138">
        <v>-1.2</v>
      </c>
      <c r="BD138">
        <v>-1.04</v>
      </c>
      <c r="BF138" s="1">
        <v>196203</v>
      </c>
      <c r="BG138" s="1">
        <v>1.07</v>
      </c>
      <c r="BH138" s="1">
        <v>-0.68</v>
      </c>
      <c r="BI138" s="1">
        <v>0.25</v>
      </c>
      <c r="BJ138" s="1">
        <v>-0.83</v>
      </c>
      <c r="BK138" s="1">
        <v>-0.62</v>
      </c>
      <c r="BL138" s="1">
        <v>-0.26</v>
      </c>
      <c r="BM138" s="1">
        <v>0.42</v>
      </c>
      <c r="BN138" s="1">
        <v>-0.1</v>
      </c>
      <c r="BO138" s="1">
        <v>-1.22</v>
      </c>
      <c r="BP138" s="1">
        <v>-1.6</v>
      </c>
      <c r="BQ138" s="1">
        <v>0.36</v>
      </c>
      <c r="BR138" s="1">
        <v>-0.79</v>
      </c>
      <c r="BS138" s="1">
        <v>0.28999999999999998</v>
      </c>
      <c r="BT138" s="1">
        <v>0.62</v>
      </c>
      <c r="BU138" s="1">
        <v>0.23</v>
      </c>
      <c r="BV138" s="1">
        <v>-0.15</v>
      </c>
      <c r="BW138" s="1">
        <v>-0.06</v>
      </c>
      <c r="BX138" s="1">
        <v>-1.25</v>
      </c>
      <c r="BY138" s="1">
        <v>-1.19</v>
      </c>
      <c r="CA138" s="1">
        <v>193703</v>
      </c>
      <c r="CB138" s="1">
        <v>-1.54</v>
      </c>
      <c r="CC138" s="1">
        <v>-2.02</v>
      </c>
      <c r="CD138" s="1">
        <v>-0.71</v>
      </c>
      <c r="CE138" s="1">
        <v>3.1</v>
      </c>
      <c r="CF138" s="1">
        <v>-2.64</v>
      </c>
      <c r="CG138" s="1">
        <v>-1.84</v>
      </c>
      <c r="CH138" s="1">
        <v>0.81</v>
      </c>
      <c r="CI138" s="1">
        <v>-0.2</v>
      </c>
      <c r="CJ138" s="1">
        <v>4.09</v>
      </c>
      <c r="CK138" s="1">
        <v>-3.28</v>
      </c>
      <c r="CL138" s="1">
        <v>-2</v>
      </c>
      <c r="CM138" s="1">
        <v>-0.78</v>
      </c>
      <c r="CN138" s="1">
        <v>-2.9</v>
      </c>
      <c r="CO138" s="1">
        <v>-0.64</v>
      </c>
      <c r="CP138" s="1">
        <v>2.29</v>
      </c>
      <c r="CQ138" s="1">
        <v>-1.52</v>
      </c>
      <c r="CR138" s="1">
        <v>1.1399999999999999</v>
      </c>
      <c r="CS138" s="1">
        <v>3.71</v>
      </c>
      <c r="CT138" s="1">
        <v>4.47</v>
      </c>
      <c r="CV138" s="1">
        <v>193803</v>
      </c>
      <c r="CW138" s="1">
        <v>-34.049999999999997</v>
      </c>
      <c r="CX138" s="1">
        <v>-28.39</v>
      </c>
      <c r="CY138" s="1">
        <v>-23.8</v>
      </c>
      <c r="CZ138" s="1">
        <v>-25.43</v>
      </c>
      <c r="DA138" s="1">
        <v>-28.99</v>
      </c>
      <c r="DB138" s="1">
        <v>-25.78</v>
      </c>
      <c r="DC138" s="1">
        <v>-23.76</v>
      </c>
      <c r="DD138" s="1">
        <v>-24.47</v>
      </c>
      <c r="DE138" s="1">
        <v>-25.31</v>
      </c>
      <c r="DF138" s="1">
        <v>-30.88</v>
      </c>
      <c r="DG138" s="1">
        <v>-27.22</v>
      </c>
      <c r="DH138" s="1">
        <v>-27.22</v>
      </c>
      <c r="DI138" s="1">
        <v>-24.37</v>
      </c>
      <c r="DJ138" s="1">
        <v>-23.44</v>
      </c>
      <c r="DK138" s="1">
        <v>-24.09</v>
      </c>
      <c r="DL138" s="1">
        <v>-23.28</v>
      </c>
      <c r="DM138" s="1">
        <v>-25.66</v>
      </c>
      <c r="DN138" s="1">
        <v>-23.03</v>
      </c>
      <c r="DO138" s="1">
        <v>-27.6</v>
      </c>
      <c r="DQ138" s="1">
        <v>193703</v>
      </c>
      <c r="DR138" s="1">
        <v>-99.99</v>
      </c>
      <c r="DS138" s="1">
        <v>0.59</v>
      </c>
      <c r="DT138" s="1">
        <v>-0.28999999999999998</v>
      </c>
      <c r="DU138" s="1">
        <v>0.01</v>
      </c>
      <c r="DV138" s="1">
        <v>1.43</v>
      </c>
      <c r="DW138" s="1">
        <v>-0.86</v>
      </c>
      <c r="DX138" s="1">
        <v>-0.46</v>
      </c>
      <c r="DY138" s="1">
        <v>0.3</v>
      </c>
      <c r="DZ138" s="1">
        <v>-0.08</v>
      </c>
      <c r="EA138" s="1">
        <v>-0.88</v>
      </c>
      <c r="EB138" s="1">
        <v>3.67</v>
      </c>
      <c r="EC138" s="1">
        <v>-1.07</v>
      </c>
      <c r="ED138" s="1">
        <v>-0.65</v>
      </c>
      <c r="EE138" s="1">
        <v>-0.37</v>
      </c>
      <c r="EF138" s="1">
        <v>-0.55000000000000004</v>
      </c>
      <c r="EG138" s="1">
        <v>0.42</v>
      </c>
      <c r="EH138" s="1">
        <v>0.19</v>
      </c>
      <c r="EI138" s="1">
        <v>0.22</v>
      </c>
      <c r="EJ138" s="1">
        <v>-0.37</v>
      </c>
      <c r="EL138">
        <v>193703</v>
      </c>
      <c r="EM138">
        <v>-0.27</v>
      </c>
      <c r="EN138">
        <v>-1.78</v>
      </c>
      <c r="EO138">
        <v>6.39</v>
      </c>
      <c r="EP138">
        <v>0.01</v>
      </c>
      <c r="ER138" s="1">
        <v>193709</v>
      </c>
      <c r="ES138" s="1">
        <v>-7.14</v>
      </c>
      <c r="EU138" s="1">
        <v>193610</v>
      </c>
      <c r="EV138" s="1">
        <v>0.28000000000000003</v>
      </c>
      <c r="EX138" s="1">
        <v>194109</v>
      </c>
      <c r="EY138" s="1">
        <v>-3.69</v>
      </c>
      <c r="FA138" s="1">
        <v>193709</v>
      </c>
      <c r="FB138" s="1" t="str">
        <f>IF(ISERROR(VLOOKUP($FA138,MOM,LOOKUPS!C$12,0)*$FB$6+VLOOKUP($FA138,STREV,LOOKUPS!C$10,0)*$FC$6+VLOOKUP($FA138,LTREV,LOOKUPS!C$9,0)*$FD$6+VLOOKUP($FA138,CFP,LOOKUPS!C$6,0)*$FE$6+VLOOKUP($FA138,EP,LOOKUPS!C$8,0)*$FF$6+VLOOKUP($FA138,BM,LOOKUPS!C$5,0)*$FG$6+VLOOKUP($FA138,DIV,LOOKUPS!C$7,0)*$FH$6++VLOOKUP($FA138,SIZE,LOOKUPS!C$11,0)*$FI$6),"",VLOOKUP($FA138,MOM,LOOKUPS!C$12,0)*$FB$6+VLOOKUP($FA138,STREV,LOOKUPS!C$10,0)*$FC$6+VLOOKUP($FA138,LTREV,LOOKUPS!C$9,0)*$FD$6+VLOOKUP($FA138,CFP,LOOKUPS!C$6,0)*$FE$6+VLOOKUP($FA138,EP,LOOKUPS!C$8,0)*$FF$6+VLOOKUP($FA138,BM,LOOKUPS!C$5,0)*$FG$6+VLOOKUP($FA138,DIV,LOOKUPS!C$7,0)*$FH$6++VLOOKUP($FA138,SIZE,LOOKUPS!C$11,0)*$FI$6)</f>
        <v/>
      </c>
      <c r="FC138" s="1" t="str">
        <f>IF(ISERROR(VLOOKUP($FA138,MOM,LOOKUPS!D$12,0)*$FB$6+VLOOKUP($FA138,STREV,LOOKUPS!D$10,0)*$FC$6+VLOOKUP($FA138,LTREV,LOOKUPS!D$9,0)*$FD$6+VLOOKUP($FA138,CFP,LOOKUPS!D$6,0)*$FE$6+VLOOKUP($FA138,EP,LOOKUPS!D$8,0)*$FF$6+VLOOKUP($FA138,BM,LOOKUPS!D$5,0)*$FG$6+VLOOKUP($FA138,DIV,LOOKUPS!D$7,0)*$FH$6++VLOOKUP($FA138,SIZE,LOOKUPS!D$11,0)*$FI$6),"",VLOOKUP($FA138,MOM,LOOKUPS!D$12,0)*$FB$6+VLOOKUP($FA138,STREV,LOOKUPS!D$10,0)*$FC$6+VLOOKUP($FA138,LTREV,LOOKUPS!D$9,0)*$FD$6+VLOOKUP($FA138,CFP,LOOKUPS!D$6,0)*$FE$6+VLOOKUP($FA138,EP,LOOKUPS!D$8,0)*$FF$6+VLOOKUP($FA138,BM,LOOKUPS!D$5,0)*$FG$6+VLOOKUP($FA138,DIV,LOOKUPS!D$7,0)*$FH$6++VLOOKUP($FA138,SIZE,LOOKUPS!D$11,0)*$FI$6)</f>
        <v/>
      </c>
      <c r="FD138" s="1" t="str">
        <f>IF(ISERROR(VLOOKUP($FA138,MOM,LOOKUPS!E$12,0)*$FB$6+VLOOKUP($FA138,STREV,LOOKUPS!E$10,0)*$FC$6+VLOOKUP($FA138,LTREV,LOOKUPS!E$9,0)*$FD$6+VLOOKUP($FA138,CFP,LOOKUPS!E$6,0)*$FE$6+VLOOKUP($FA138,EP,LOOKUPS!E$8,0)*$FF$6+VLOOKUP($FA138,BM,LOOKUPS!E$5,0)*$FG$6+VLOOKUP($FA138,DIV,LOOKUPS!E$7,0)*$FH$6++VLOOKUP($FA138,SIZE,LOOKUPS!E$11,0)*$FI$6),"",VLOOKUP($FA138,MOM,LOOKUPS!E$12,0)*$FB$6+VLOOKUP($FA138,STREV,LOOKUPS!E$10,0)*$FC$6+VLOOKUP($FA138,LTREV,LOOKUPS!E$9,0)*$FD$6+VLOOKUP($FA138,CFP,LOOKUPS!E$6,0)*$FE$6+VLOOKUP($FA138,EP,LOOKUPS!E$8,0)*$FF$6+VLOOKUP($FA138,BM,LOOKUPS!E$5,0)*$FG$6+VLOOKUP($FA138,DIV,LOOKUPS!E$7,0)*$FH$6++VLOOKUP($FA138,SIZE,LOOKUPS!E$11,0)*$FI$6)</f>
        <v/>
      </c>
      <c r="FE138" s="1" t="str">
        <f>IF(ISERROR(VLOOKUP($FA138,MOM,LOOKUPS!F$12,0)*$FB$6+VLOOKUP($FA138,STREV,LOOKUPS!F$10,0)*$FC$6+VLOOKUP($FA138,LTREV,LOOKUPS!F$9,0)*$FD$6+VLOOKUP($FA138,CFP,LOOKUPS!F$6,0)*$FE$6+VLOOKUP($FA138,EP,LOOKUPS!F$8,0)*$FF$6+VLOOKUP($FA138,BM,LOOKUPS!F$5,0)*$FG$6+VLOOKUP($FA138,DIV,LOOKUPS!F$7,0)*$FH$6++VLOOKUP($FA138,SIZE,LOOKUPS!F$11,0)*$FI$6),"",VLOOKUP($FA138,MOM,LOOKUPS!F$12,0)*$FB$6+VLOOKUP($FA138,STREV,LOOKUPS!F$10,0)*$FC$6+VLOOKUP($FA138,LTREV,LOOKUPS!F$9,0)*$FD$6+VLOOKUP($FA138,CFP,LOOKUPS!F$6,0)*$FE$6+VLOOKUP($FA138,EP,LOOKUPS!F$8,0)*$FF$6+VLOOKUP($FA138,BM,LOOKUPS!F$5,0)*$FG$6+VLOOKUP($FA138,DIV,LOOKUPS!F$7,0)*$FH$6++VLOOKUP($FA138,SIZE,LOOKUPS!F$11,0)*$FI$6)</f>
        <v/>
      </c>
      <c r="FF138" s="1" t="str">
        <f>IF(ISERROR(VLOOKUP($FA138,MOM,LOOKUPS!G$12,0)*$FB$6+VLOOKUP($FA138,STREV,LOOKUPS!G$10,0)*$FC$6+VLOOKUP($FA138,LTREV,LOOKUPS!G$9,0)*$FD$6+VLOOKUP($FA138,CFP,LOOKUPS!G$6,0)*$FE$6+VLOOKUP($FA138,EP,LOOKUPS!G$8,0)*$FF$6+VLOOKUP($FA138,BM,LOOKUPS!G$5,0)*$FG$6+VLOOKUP($FA138,DIV,LOOKUPS!G$7,0)*$FH$6++VLOOKUP($FA138,SIZE,LOOKUPS!G$11,0)*$FI$6),"",VLOOKUP($FA138,MOM,LOOKUPS!G$12,0)*$FB$6+VLOOKUP($FA138,STREV,LOOKUPS!G$10,0)*$FC$6+VLOOKUP($FA138,LTREV,LOOKUPS!G$9,0)*$FD$6+VLOOKUP($FA138,CFP,LOOKUPS!G$6,0)*$FE$6+VLOOKUP($FA138,EP,LOOKUPS!G$8,0)*$FF$6+VLOOKUP($FA138,BM,LOOKUPS!G$5,0)*$FG$6+VLOOKUP($FA138,DIV,LOOKUPS!G$7,0)*$FH$6++VLOOKUP($FA138,SIZE,LOOKUPS!G$11,0)*$FI$6)</f>
        <v/>
      </c>
      <c r="FG138" s="1" t="str">
        <f>IF(ISERROR(VLOOKUP($FA138,MOM,LOOKUPS!H$12,0)*$FB$6+VLOOKUP($FA138,STREV,LOOKUPS!H$10,0)*$FC$6+VLOOKUP($FA138,LTREV,LOOKUPS!H$9,0)*$FD$6+VLOOKUP($FA138,CFP,LOOKUPS!H$6,0)*$FE$6+VLOOKUP($FA138,EP,LOOKUPS!H$8,0)*$FF$6+VLOOKUP($FA138,BM,LOOKUPS!H$5,0)*$FG$6+VLOOKUP($FA138,DIV,LOOKUPS!H$7,0)*$FH$6++VLOOKUP($FA138,SIZE,LOOKUPS!H$11,0)*$FI$6),"",VLOOKUP($FA138,MOM,LOOKUPS!H$12,0)*$FB$6+VLOOKUP($FA138,STREV,LOOKUPS!H$10,0)*$FC$6+VLOOKUP($FA138,LTREV,LOOKUPS!H$9,0)*$FD$6+VLOOKUP($FA138,CFP,LOOKUPS!H$6,0)*$FE$6+VLOOKUP($FA138,EP,LOOKUPS!H$8,0)*$FF$6+VLOOKUP($FA138,BM,LOOKUPS!H$5,0)*$FG$6+VLOOKUP($FA138,DIV,LOOKUPS!H$7,0)*$FH$6++VLOOKUP($FA138,SIZE,LOOKUPS!H$11,0)*$FI$6)</f>
        <v/>
      </c>
      <c r="FH138" s="1" t="str">
        <f>IF(ISERROR(VLOOKUP($FA138,MOM,LOOKUPS!I$12,0)*$FB$6+VLOOKUP($FA138,STREV,LOOKUPS!I$10,0)*$FC$6+VLOOKUP($FA138,LTREV,LOOKUPS!I$9,0)*$FD$6+VLOOKUP($FA138,CFP,LOOKUPS!I$6,0)*$FE$6+VLOOKUP($FA138,EP,LOOKUPS!I$8,0)*$FF$6+VLOOKUP($FA138,BM,LOOKUPS!I$5,0)*$FG$6+VLOOKUP($FA138,DIV,LOOKUPS!I$7,0)*$FH$6++VLOOKUP($FA138,SIZE,LOOKUPS!I$11,0)*$FI$6),"",VLOOKUP($FA138,MOM,LOOKUPS!I$12,0)*$FB$6+VLOOKUP($FA138,STREV,LOOKUPS!I$10,0)*$FC$6+VLOOKUP($FA138,LTREV,LOOKUPS!I$9,0)*$FD$6+VLOOKUP($FA138,CFP,LOOKUPS!I$6,0)*$FE$6+VLOOKUP($FA138,EP,LOOKUPS!I$8,0)*$FF$6+VLOOKUP($FA138,BM,LOOKUPS!I$5,0)*$FG$6+VLOOKUP($FA138,DIV,LOOKUPS!I$7,0)*$FH$6++VLOOKUP($FA138,SIZE,LOOKUPS!I$11,0)*$FI$6)</f>
        <v/>
      </c>
      <c r="FI138" s="1" t="str">
        <f>IF(ISERROR(VLOOKUP($FA138,MOM,LOOKUPS!J$12,0)*$FB$6+VLOOKUP($FA138,STREV,LOOKUPS!J$10,0)*$FC$6+VLOOKUP($FA138,LTREV,LOOKUPS!J$9,0)*$FD$6+VLOOKUP($FA138,CFP,LOOKUPS!J$6,0)*$FE$6+VLOOKUP($FA138,EP,LOOKUPS!J$8,0)*$FF$6+VLOOKUP($FA138,BM,LOOKUPS!J$5,0)*$FG$6+VLOOKUP($FA138,DIV,LOOKUPS!J$7,0)*$FH$6++VLOOKUP($FA138,SIZE,LOOKUPS!J$11,0)*$FI$6),"",VLOOKUP($FA138,MOM,LOOKUPS!J$12,0)*$FB$6+VLOOKUP($FA138,STREV,LOOKUPS!J$10,0)*$FC$6+VLOOKUP($FA138,LTREV,LOOKUPS!J$9,0)*$FD$6+VLOOKUP($FA138,CFP,LOOKUPS!J$6,0)*$FE$6+VLOOKUP($FA138,EP,LOOKUPS!J$8,0)*$FF$6+VLOOKUP($FA138,BM,LOOKUPS!J$5,0)*$FG$6+VLOOKUP($FA138,DIV,LOOKUPS!J$7,0)*$FH$6++VLOOKUP($FA138,SIZE,LOOKUPS!J$11,0)*$FI$6)</f>
        <v/>
      </c>
      <c r="FJ138" s="1" t="str">
        <f>IF(ISERROR(VLOOKUP($FA138,MOM,LOOKUPS!K$12,0)*$FB$6+VLOOKUP($FA138,STREV,LOOKUPS!K$10,0)*$FC$6+VLOOKUP($FA138,LTREV,LOOKUPS!K$9,0)*$FD$6+VLOOKUP($FA138,CFP,LOOKUPS!K$6,0)*$FE$6+VLOOKUP($FA138,EP,LOOKUPS!K$8,0)*$FF$6+VLOOKUP($FA138,BM,LOOKUPS!K$5,0)*$FG$6+VLOOKUP($FA138,DIV,LOOKUPS!K$7,0)*$FH$6++VLOOKUP($FA138,SIZE,LOOKUPS!K$11,0)*$FI$6),"",VLOOKUP($FA138,MOM,LOOKUPS!K$12,0)*$FB$6+VLOOKUP($FA138,STREV,LOOKUPS!K$10,0)*$FC$6+VLOOKUP($FA138,LTREV,LOOKUPS!K$9,0)*$FD$6+VLOOKUP($FA138,CFP,LOOKUPS!K$6,0)*$FE$6+VLOOKUP($FA138,EP,LOOKUPS!K$8,0)*$FF$6+VLOOKUP($FA138,BM,LOOKUPS!K$5,0)*$FG$6+VLOOKUP($FA138,DIV,LOOKUPS!K$7,0)*$FH$6++VLOOKUP($FA138,SIZE,LOOKUPS!K$11,0)*$FI$6)</f>
        <v/>
      </c>
      <c r="FK138" s="1" t="str">
        <f>IF(ISERROR(VLOOKUP($FA138,MOM,LOOKUPS!L$12,0)*$FB$6+VLOOKUP($FA138,STREV,LOOKUPS!L$10,0)*$FC$6+VLOOKUP($FA138,LTREV,LOOKUPS!L$9,0)*$FD$6+VLOOKUP($FA138,CFP,LOOKUPS!L$6,0)*$FE$6+VLOOKUP($FA138,EP,LOOKUPS!L$8,0)*$FF$6+VLOOKUP($FA138,BM,LOOKUPS!L$5,0)*$FG$6+VLOOKUP($FA138,DIV,LOOKUPS!L$7,0)*$FH$6++VLOOKUP($FA138,SIZE,LOOKUPS!L$11,0)*$FI$6),"",VLOOKUP($FA138,MOM,LOOKUPS!L$12,0)*$FB$6+VLOOKUP($FA138,STREV,LOOKUPS!L$10,0)*$FC$6+VLOOKUP($FA138,LTREV,LOOKUPS!L$9,0)*$FD$6+VLOOKUP($FA138,CFP,LOOKUPS!L$6,0)*$FE$6+VLOOKUP($FA138,EP,LOOKUPS!L$8,0)*$FF$6+VLOOKUP($FA138,BM,LOOKUPS!L$5,0)*$FG$6+VLOOKUP($FA138,DIV,LOOKUPS!L$7,0)*$FH$6++VLOOKUP($FA138,SIZE,LOOKUPS!L$11,0)*$FI$6)</f>
        <v/>
      </c>
    </row>
    <row r="139" spans="1:167" x14ac:dyDescent="0.3">
      <c r="A139" s="1">
        <v>193710</v>
      </c>
      <c r="B139" s="1">
        <v>-8.14</v>
      </c>
      <c r="C139" s="1">
        <v>-9.5299999999999994</v>
      </c>
      <c r="D139" s="1">
        <v>-8.9</v>
      </c>
      <c r="E139" s="1">
        <v>-11.26</v>
      </c>
      <c r="F139" s="1">
        <v>-10.14</v>
      </c>
      <c r="G139" s="1">
        <v>-9.23</v>
      </c>
      <c r="H139" s="1">
        <v>-9.0500000000000007</v>
      </c>
      <c r="I139" s="1">
        <v>-10.87</v>
      </c>
      <c r="J139" s="1">
        <v>-10.87</v>
      </c>
      <c r="K139" s="1">
        <v>-12.62</v>
      </c>
      <c r="M139" s="1">
        <v>193611</v>
      </c>
      <c r="N139" s="1">
        <v>16.32</v>
      </c>
      <c r="O139" s="1">
        <v>6.92</v>
      </c>
      <c r="P139" s="1">
        <v>7.2</v>
      </c>
      <c r="Q139" s="1">
        <v>8.26</v>
      </c>
      <c r="R139" s="1">
        <v>7.18</v>
      </c>
      <c r="S139" s="1">
        <v>7.79</v>
      </c>
      <c r="T139" s="1">
        <v>7.48</v>
      </c>
      <c r="U139" s="1">
        <v>11.71</v>
      </c>
      <c r="V139" s="1">
        <v>8.86</v>
      </c>
      <c r="W139" s="1">
        <v>10.84</v>
      </c>
      <c r="Y139" s="1">
        <v>194110</v>
      </c>
      <c r="Z139" s="1">
        <v>-11.24</v>
      </c>
      <c r="AA139" s="1">
        <v>-9.2100000000000009</v>
      </c>
      <c r="AB139" s="1">
        <v>-7.56</v>
      </c>
      <c r="AC139" s="1">
        <v>-6.64</v>
      </c>
      <c r="AD139" s="1">
        <v>-5.25</v>
      </c>
      <c r="AE139" s="1">
        <v>-4.7</v>
      </c>
      <c r="AF139" s="1">
        <v>-5.56</v>
      </c>
      <c r="AG139" s="1">
        <v>-6.25</v>
      </c>
      <c r="AH139" s="1">
        <v>-4</v>
      </c>
      <c r="AI139" s="1">
        <v>-4.05</v>
      </c>
      <c r="AK139">
        <v>196204</v>
      </c>
      <c r="AL139">
        <v>-13.64</v>
      </c>
      <c r="AM139">
        <v>-8.27</v>
      </c>
      <c r="AN139">
        <v>-5.83</v>
      </c>
      <c r="AO139">
        <v>-6.56</v>
      </c>
      <c r="AP139">
        <v>-8.4499999999999993</v>
      </c>
      <c r="AQ139">
        <v>-6.28</v>
      </c>
      <c r="AR139">
        <v>-6.05</v>
      </c>
      <c r="AS139">
        <v>-6.5</v>
      </c>
      <c r="AT139">
        <v>-6.63</v>
      </c>
      <c r="AU139">
        <v>-9.2899999999999991</v>
      </c>
      <c r="AV139">
        <v>-7.6</v>
      </c>
      <c r="AW139">
        <v>-7.91</v>
      </c>
      <c r="AX139">
        <v>-4.6399999999999997</v>
      </c>
      <c r="AY139">
        <v>-5.59</v>
      </c>
      <c r="AZ139">
        <v>-6.52</v>
      </c>
      <c r="BA139">
        <v>-6.59</v>
      </c>
      <c r="BB139">
        <v>-6.42</v>
      </c>
      <c r="BC139">
        <v>-6.33</v>
      </c>
      <c r="BD139">
        <v>-6.94</v>
      </c>
      <c r="BF139" s="1">
        <v>196204</v>
      </c>
      <c r="BG139" s="1">
        <v>-10.02</v>
      </c>
      <c r="BH139" s="1">
        <v>-8.09</v>
      </c>
      <c r="BI139" s="1">
        <v>-6.19</v>
      </c>
      <c r="BJ139" s="1">
        <v>-6.14</v>
      </c>
      <c r="BK139" s="1">
        <v>-8.83</v>
      </c>
      <c r="BL139" s="1">
        <v>-6.16</v>
      </c>
      <c r="BM139" s="1">
        <v>-6.12</v>
      </c>
      <c r="BN139" s="1">
        <v>-6</v>
      </c>
      <c r="BO139" s="1">
        <v>-6.63</v>
      </c>
      <c r="BP139" s="1">
        <v>-9.69</v>
      </c>
      <c r="BQ139" s="1">
        <v>-7.98</v>
      </c>
      <c r="BR139" s="1">
        <v>-6.63</v>
      </c>
      <c r="BS139" s="1">
        <v>-5.68</v>
      </c>
      <c r="BT139" s="1">
        <v>-6.35</v>
      </c>
      <c r="BU139" s="1">
        <v>-5.89</v>
      </c>
      <c r="BV139" s="1">
        <v>-6.84</v>
      </c>
      <c r="BW139" s="1">
        <v>-5.17</v>
      </c>
      <c r="BX139" s="1">
        <v>-5.77</v>
      </c>
      <c r="BY139" s="1">
        <v>-7.48</v>
      </c>
      <c r="CA139" s="1">
        <v>193704</v>
      </c>
      <c r="CB139" s="1">
        <v>-12.58</v>
      </c>
      <c r="CC139" s="1">
        <v>-7.94</v>
      </c>
      <c r="CD139" s="1">
        <v>-9.3800000000000008</v>
      </c>
      <c r="CE139" s="1">
        <v>-12.99</v>
      </c>
      <c r="CF139" s="1">
        <v>-7.63</v>
      </c>
      <c r="CG139" s="1">
        <v>-8.65</v>
      </c>
      <c r="CH139" s="1">
        <v>-9.42</v>
      </c>
      <c r="CI139" s="1">
        <v>-10.61</v>
      </c>
      <c r="CJ139" s="1">
        <v>-13.88</v>
      </c>
      <c r="CK139" s="1">
        <v>-7.91</v>
      </c>
      <c r="CL139" s="1">
        <v>-7.35</v>
      </c>
      <c r="CM139" s="1">
        <v>-8.57</v>
      </c>
      <c r="CN139" s="1">
        <v>-8.73</v>
      </c>
      <c r="CO139" s="1">
        <v>-8.67</v>
      </c>
      <c r="CP139" s="1">
        <v>-10.19</v>
      </c>
      <c r="CQ139" s="1">
        <v>-9.9600000000000009</v>
      </c>
      <c r="CR139" s="1">
        <v>-11.26</v>
      </c>
      <c r="CS139" s="1">
        <v>-12.43</v>
      </c>
      <c r="CT139" s="1">
        <v>-15.31</v>
      </c>
      <c r="CV139" s="1">
        <v>193804</v>
      </c>
      <c r="CW139" s="1">
        <v>25.02</v>
      </c>
      <c r="CX139" s="1">
        <v>20.07</v>
      </c>
      <c r="CY139" s="1">
        <v>15.63</v>
      </c>
      <c r="CZ139" s="1">
        <v>18.170000000000002</v>
      </c>
      <c r="DA139" s="1">
        <v>21.08</v>
      </c>
      <c r="DB139" s="1">
        <v>17.52</v>
      </c>
      <c r="DC139" s="1">
        <v>15.17</v>
      </c>
      <c r="DD139" s="1">
        <v>16.77</v>
      </c>
      <c r="DE139" s="1">
        <v>18.07</v>
      </c>
      <c r="DF139" s="1">
        <v>22.76</v>
      </c>
      <c r="DG139" s="1">
        <v>19.510000000000002</v>
      </c>
      <c r="DH139" s="1">
        <v>18.07</v>
      </c>
      <c r="DI139" s="1">
        <v>16.98</v>
      </c>
      <c r="DJ139" s="1">
        <v>14.35</v>
      </c>
      <c r="DK139" s="1">
        <v>16</v>
      </c>
      <c r="DL139" s="1">
        <v>15.14</v>
      </c>
      <c r="DM139" s="1">
        <v>18.39</v>
      </c>
      <c r="DN139" s="1">
        <v>16.84</v>
      </c>
      <c r="DO139" s="1">
        <v>19.27</v>
      </c>
      <c r="DQ139" s="1">
        <v>193704</v>
      </c>
      <c r="DR139" s="1">
        <v>-99.99</v>
      </c>
      <c r="DS139" s="1">
        <v>-14.01</v>
      </c>
      <c r="DT139" s="1">
        <v>-9.25</v>
      </c>
      <c r="DU139" s="1">
        <v>-7.47</v>
      </c>
      <c r="DV139" s="1">
        <v>-15.69</v>
      </c>
      <c r="DW139" s="1">
        <v>-11.26</v>
      </c>
      <c r="DX139" s="1">
        <v>-8.52</v>
      </c>
      <c r="DY139" s="1">
        <v>-8.5</v>
      </c>
      <c r="DZ139" s="1">
        <v>-6.76</v>
      </c>
      <c r="EA139" s="1">
        <v>-15.1</v>
      </c>
      <c r="EB139" s="1">
        <v>-16.260000000000002</v>
      </c>
      <c r="EC139" s="1">
        <v>-10.72</v>
      </c>
      <c r="ED139" s="1">
        <v>-11.78</v>
      </c>
      <c r="EE139" s="1">
        <v>-9.3699999999999992</v>
      </c>
      <c r="EF139" s="1">
        <v>-7.66</v>
      </c>
      <c r="EG139" s="1">
        <v>-8.15</v>
      </c>
      <c r="EH139" s="1">
        <v>-8.84</v>
      </c>
      <c r="EI139" s="1">
        <v>-7.13</v>
      </c>
      <c r="EJ139" s="1">
        <v>-6.41</v>
      </c>
      <c r="EL139">
        <v>193704</v>
      </c>
      <c r="EM139">
        <v>-7.36</v>
      </c>
      <c r="EN139">
        <v>-3.77</v>
      </c>
      <c r="EO139">
        <v>-3.61</v>
      </c>
      <c r="EP139">
        <v>0.03</v>
      </c>
      <c r="ER139" s="1">
        <v>193710</v>
      </c>
      <c r="ES139" s="1">
        <v>-1.56</v>
      </c>
      <c r="EU139" s="1">
        <v>193611</v>
      </c>
      <c r="EV139" s="1">
        <v>-2.09</v>
      </c>
      <c r="EX139" s="1">
        <v>194110</v>
      </c>
      <c r="EY139" s="1">
        <v>-3.36</v>
      </c>
      <c r="FA139" s="1">
        <v>193710</v>
      </c>
      <c r="FB139" s="1" t="str">
        <f>IF(ISERROR(VLOOKUP($FA139,MOM,LOOKUPS!C$12,0)*$FB$6+VLOOKUP($FA139,STREV,LOOKUPS!C$10,0)*$FC$6+VLOOKUP($FA139,LTREV,LOOKUPS!C$9,0)*$FD$6+VLOOKUP($FA139,CFP,LOOKUPS!C$6,0)*$FE$6+VLOOKUP($FA139,EP,LOOKUPS!C$8,0)*$FF$6+VLOOKUP($FA139,BM,LOOKUPS!C$5,0)*$FG$6+VLOOKUP($FA139,DIV,LOOKUPS!C$7,0)*$FH$6++VLOOKUP($FA139,SIZE,LOOKUPS!C$11,0)*$FI$6),"",VLOOKUP($FA139,MOM,LOOKUPS!C$12,0)*$FB$6+VLOOKUP($FA139,STREV,LOOKUPS!C$10,0)*$FC$6+VLOOKUP($FA139,LTREV,LOOKUPS!C$9,0)*$FD$6+VLOOKUP($FA139,CFP,LOOKUPS!C$6,0)*$FE$6+VLOOKUP($FA139,EP,LOOKUPS!C$8,0)*$FF$6+VLOOKUP($FA139,BM,LOOKUPS!C$5,0)*$FG$6+VLOOKUP($FA139,DIV,LOOKUPS!C$7,0)*$FH$6++VLOOKUP($FA139,SIZE,LOOKUPS!C$11,0)*$FI$6)</f>
        <v/>
      </c>
      <c r="FC139" s="1" t="str">
        <f>IF(ISERROR(VLOOKUP($FA139,MOM,LOOKUPS!D$12,0)*$FB$6+VLOOKUP($FA139,STREV,LOOKUPS!D$10,0)*$FC$6+VLOOKUP($FA139,LTREV,LOOKUPS!D$9,0)*$FD$6+VLOOKUP($FA139,CFP,LOOKUPS!D$6,0)*$FE$6+VLOOKUP($FA139,EP,LOOKUPS!D$8,0)*$FF$6+VLOOKUP($FA139,BM,LOOKUPS!D$5,0)*$FG$6+VLOOKUP($FA139,DIV,LOOKUPS!D$7,0)*$FH$6++VLOOKUP($FA139,SIZE,LOOKUPS!D$11,0)*$FI$6),"",VLOOKUP($FA139,MOM,LOOKUPS!D$12,0)*$FB$6+VLOOKUP($FA139,STREV,LOOKUPS!D$10,0)*$FC$6+VLOOKUP($FA139,LTREV,LOOKUPS!D$9,0)*$FD$6+VLOOKUP($FA139,CFP,LOOKUPS!D$6,0)*$FE$6+VLOOKUP($FA139,EP,LOOKUPS!D$8,0)*$FF$6+VLOOKUP($FA139,BM,LOOKUPS!D$5,0)*$FG$6+VLOOKUP($FA139,DIV,LOOKUPS!D$7,0)*$FH$6++VLOOKUP($FA139,SIZE,LOOKUPS!D$11,0)*$FI$6)</f>
        <v/>
      </c>
      <c r="FD139" s="1" t="str">
        <f>IF(ISERROR(VLOOKUP($FA139,MOM,LOOKUPS!E$12,0)*$FB$6+VLOOKUP($FA139,STREV,LOOKUPS!E$10,0)*$FC$6+VLOOKUP($FA139,LTREV,LOOKUPS!E$9,0)*$FD$6+VLOOKUP($FA139,CFP,LOOKUPS!E$6,0)*$FE$6+VLOOKUP($FA139,EP,LOOKUPS!E$8,0)*$FF$6+VLOOKUP($FA139,BM,LOOKUPS!E$5,0)*$FG$6+VLOOKUP($FA139,DIV,LOOKUPS!E$7,0)*$FH$6++VLOOKUP($FA139,SIZE,LOOKUPS!E$11,0)*$FI$6),"",VLOOKUP($FA139,MOM,LOOKUPS!E$12,0)*$FB$6+VLOOKUP($FA139,STREV,LOOKUPS!E$10,0)*$FC$6+VLOOKUP($FA139,LTREV,LOOKUPS!E$9,0)*$FD$6+VLOOKUP($FA139,CFP,LOOKUPS!E$6,0)*$FE$6+VLOOKUP($FA139,EP,LOOKUPS!E$8,0)*$FF$6+VLOOKUP($FA139,BM,LOOKUPS!E$5,0)*$FG$6+VLOOKUP($FA139,DIV,LOOKUPS!E$7,0)*$FH$6++VLOOKUP($FA139,SIZE,LOOKUPS!E$11,0)*$FI$6)</f>
        <v/>
      </c>
      <c r="FE139" s="1" t="str">
        <f>IF(ISERROR(VLOOKUP($FA139,MOM,LOOKUPS!F$12,0)*$FB$6+VLOOKUP($FA139,STREV,LOOKUPS!F$10,0)*$FC$6+VLOOKUP($FA139,LTREV,LOOKUPS!F$9,0)*$FD$6+VLOOKUP($FA139,CFP,LOOKUPS!F$6,0)*$FE$6+VLOOKUP($FA139,EP,LOOKUPS!F$8,0)*$FF$6+VLOOKUP($FA139,BM,LOOKUPS!F$5,0)*$FG$6+VLOOKUP($FA139,DIV,LOOKUPS!F$7,0)*$FH$6++VLOOKUP($FA139,SIZE,LOOKUPS!F$11,0)*$FI$6),"",VLOOKUP($FA139,MOM,LOOKUPS!F$12,0)*$FB$6+VLOOKUP($FA139,STREV,LOOKUPS!F$10,0)*$FC$6+VLOOKUP($FA139,LTREV,LOOKUPS!F$9,0)*$FD$6+VLOOKUP($FA139,CFP,LOOKUPS!F$6,0)*$FE$6+VLOOKUP($FA139,EP,LOOKUPS!F$8,0)*$FF$6+VLOOKUP($FA139,BM,LOOKUPS!F$5,0)*$FG$6+VLOOKUP($FA139,DIV,LOOKUPS!F$7,0)*$FH$6++VLOOKUP($FA139,SIZE,LOOKUPS!F$11,0)*$FI$6)</f>
        <v/>
      </c>
      <c r="FF139" s="1" t="str">
        <f>IF(ISERROR(VLOOKUP($FA139,MOM,LOOKUPS!G$12,0)*$FB$6+VLOOKUP($FA139,STREV,LOOKUPS!G$10,0)*$FC$6+VLOOKUP($FA139,LTREV,LOOKUPS!G$9,0)*$FD$6+VLOOKUP($FA139,CFP,LOOKUPS!G$6,0)*$FE$6+VLOOKUP($FA139,EP,LOOKUPS!G$8,0)*$FF$6+VLOOKUP($FA139,BM,LOOKUPS!G$5,0)*$FG$6+VLOOKUP($FA139,DIV,LOOKUPS!G$7,0)*$FH$6++VLOOKUP($FA139,SIZE,LOOKUPS!G$11,0)*$FI$6),"",VLOOKUP($FA139,MOM,LOOKUPS!G$12,0)*$FB$6+VLOOKUP($FA139,STREV,LOOKUPS!G$10,0)*$FC$6+VLOOKUP($FA139,LTREV,LOOKUPS!G$9,0)*$FD$6+VLOOKUP($FA139,CFP,LOOKUPS!G$6,0)*$FE$6+VLOOKUP($FA139,EP,LOOKUPS!G$8,0)*$FF$6+VLOOKUP($FA139,BM,LOOKUPS!G$5,0)*$FG$6+VLOOKUP($FA139,DIV,LOOKUPS!G$7,0)*$FH$6++VLOOKUP($FA139,SIZE,LOOKUPS!G$11,0)*$FI$6)</f>
        <v/>
      </c>
      <c r="FG139" s="1" t="str">
        <f>IF(ISERROR(VLOOKUP($FA139,MOM,LOOKUPS!H$12,0)*$FB$6+VLOOKUP($FA139,STREV,LOOKUPS!H$10,0)*$FC$6+VLOOKUP($FA139,LTREV,LOOKUPS!H$9,0)*$FD$6+VLOOKUP($FA139,CFP,LOOKUPS!H$6,0)*$FE$6+VLOOKUP($FA139,EP,LOOKUPS!H$8,0)*$FF$6+VLOOKUP($FA139,BM,LOOKUPS!H$5,0)*$FG$6+VLOOKUP($FA139,DIV,LOOKUPS!H$7,0)*$FH$6++VLOOKUP($FA139,SIZE,LOOKUPS!H$11,0)*$FI$6),"",VLOOKUP($FA139,MOM,LOOKUPS!H$12,0)*$FB$6+VLOOKUP($FA139,STREV,LOOKUPS!H$10,0)*$FC$6+VLOOKUP($FA139,LTREV,LOOKUPS!H$9,0)*$FD$6+VLOOKUP($FA139,CFP,LOOKUPS!H$6,0)*$FE$6+VLOOKUP($FA139,EP,LOOKUPS!H$8,0)*$FF$6+VLOOKUP($FA139,BM,LOOKUPS!H$5,0)*$FG$6+VLOOKUP($FA139,DIV,LOOKUPS!H$7,0)*$FH$6++VLOOKUP($FA139,SIZE,LOOKUPS!H$11,0)*$FI$6)</f>
        <v/>
      </c>
      <c r="FH139" s="1" t="str">
        <f>IF(ISERROR(VLOOKUP($FA139,MOM,LOOKUPS!I$12,0)*$FB$6+VLOOKUP($FA139,STREV,LOOKUPS!I$10,0)*$FC$6+VLOOKUP($FA139,LTREV,LOOKUPS!I$9,0)*$FD$6+VLOOKUP($FA139,CFP,LOOKUPS!I$6,0)*$FE$6+VLOOKUP($FA139,EP,LOOKUPS!I$8,0)*$FF$6+VLOOKUP($FA139,BM,LOOKUPS!I$5,0)*$FG$6+VLOOKUP($FA139,DIV,LOOKUPS!I$7,0)*$FH$6++VLOOKUP($FA139,SIZE,LOOKUPS!I$11,0)*$FI$6),"",VLOOKUP($FA139,MOM,LOOKUPS!I$12,0)*$FB$6+VLOOKUP($FA139,STREV,LOOKUPS!I$10,0)*$FC$6+VLOOKUP($FA139,LTREV,LOOKUPS!I$9,0)*$FD$6+VLOOKUP($FA139,CFP,LOOKUPS!I$6,0)*$FE$6+VLOOKUP($FA139,EP,LOOKUPS!I$8,0)*$FF$6+VLOOKUP($FA139,BM,LOOKUPS!I$5,0)*$FG$6+VLOOKUP($FA139,DIV,LOOKUPS!I$7,0)*$FH$6++VLOOKUP($FA139,SIZE,LOOKUPS!I$11,0)*$FI$6)</f>
        <v/>
      </c>
      <c r="FI139" s="1" t="str">
        <f>IF(ISERROR(VLOOKUP($FA139,MOM,LOOKUPS!J$12,0)*$FB$6+VLOOKUP($FA139,STREV,LOOKUPS!J$10,0)*$FC$6+VLOOKUP($FA139,LTREV,LOOKUPS!J$9,0)*$FD$6+VLOOKUP($FA139,CFP,LOOKUPS!J$6,0)*$FE$6+VLOOKUP($FA139,EP,LOOKUPS!J$8,0)*$FF$6+VLOOKUP($FA139,BM,LOOKUPS!J$5,0)*$FG$6+VLOOKUP($FA139,DIV,LOOKUPS!J$7,0)*$FH$6++VLOOKUP($FA139,SIZE,LOOKUPS!J$11,0)*$FI$6),"",VLOOKUP($FA139,MOM,LOOKUPS!J$12,0)*$FB$6+VLOOKUP($FA139,STREV,LOOKUPS!J$10,0)*$FC$6+VLOOKUP($FA139,LTREV,LOOKUPS!J$9,0)*$FD$6+VLOOKUP($FA139,CFP,LOOKUPS!J$6,0)*$FE$6+VLOOKUP($FA139,EP,LOOKUPS!J$8,0)*$FF$6+VLOOKUP($FA139,BM,LOOKUPS!J$5,0)*$FG$6+VLOOKUP($FA139,DIV,LOOKUPS!J$7,0)*$FH$6++VLOOKUP($FA139,SIZE,LOOKUPS!J$11,0)*$FI$6)</f>
        <v/>
      </c>
      <c r="FJ139" s="1" t="str">
        <f>IF(ISERROR(VLOOKUP($FA139,MOM,LOOKUPS!K$12,0)*$FB$6+VLOOKUP($FA139,STREV,LOOKUPS!K$10,0)*$FC$6+VLOOKUP($FA139,LTREV,LOOKUPS!K$9,0)*$FD$6+VLOOKUP($FA139,CFP,LOOKUPS!K$6,0)*$FE$6+VLOOKUP($FA139,EP,LOOKUPS!K$8,0)*$FF$6+VLOOKUP($FA139,BM,LOOKUPS!K$5,0)*$FG$6+VLOOKUP($FA139,DIV,LOOKUPS!K$7,0)*$FH$6++VLOOKUP($FA139,SIZE,LOOKUPS!K$11,0)*$FI$6),"",VLOOKUP($FA139,MOM,LOOKUPS!K$12,0)*$FB$6+VLOOKUP($FA139,STREV,LOOKUPS!K$10,0)*$FC$6+VLOOKUP($FA139,LTREV,LOOKUPS!K$9,0)*$FD$6+VLOOKUP($FA139,CFP,LOOKUPS!K$6,0)*$FE$6+VLOOKUP($FA139,EP,LOOKUPS!K$8,0)*$FF$6+VLOOKUP($FA139,BM,LOOKUPS!K$5,0)*$FG$6+VLOOKUP($FA139,DIV,LOOKUPS!K$7,0)*$FH$6++VLOOKUP($FA139,SIZE,LOOKUPS!K$11,0)*$FI$6)</f>
        <v/>
      </c>
      <c r="FK139" s="1" t="str">
        <f>IF(ISERROR(VLOOKUP($FA139,MOM,LOOKUPS!L$12,0)*$FB$6+VLOOKUP($FA139,STREV,LOOKUPS!L$10,0)*$FC$6+VLOOKUP($FA139,LTREV,LOOKUPS!L$9,0)*$FD$6+VLOOKUP($FA139,CFP,LOOKUPS!L$6,0)*$FE$6+VLOOKUP($FA139,EP,LOOKUPS!L$8,0)*$FF$6+VLOOKUP($FA139,BM,LOOKUPS!L$5,0)*$FG$6+VLOOKUP($FA139,DIV,LOOKUPS!L$7,0)*$FH$6++VLOOKUP($FA139,SIZE,LOOKUPS!L$11,0)*$FI$6),"",VLOOKUP($FA139,MOM,LOOKUPS!L$12,0)*$FB$6+VLOOKUP($FA139,STREV,LOOKUPS!L$10,0)*$FC$6+VLOOKUP($FA139,LTREV,LOOKUPS!L$9,0)*$FD$6+VLOOKUP($FA139,CFP,LOOKUPS!L$6,0)*$FE$6+VLOOKUP($FA139,EP,LOOKUPS!L$8,0)*$FF$6+VLOOKUP($FA139,BM,LOOKUPS!L$5,0)*$FG$6+VLOOKUP($FA139,DIV,LOOKUPS!L$7,0)*$FH$6++VLOOKUP($FA139,SIZE,LOOKUPS!L$11,0)*$FI$6)</f>
        <v/>
      </c>
    </row>
    <row r="140" spans="1:167" x14ac:dyDescent="0.3">
      <c r="A140" s="1">
        <v>193711</v>
      </c>
      <c r="B140" s="1">
        <v>-13.36</v>
      </c>
      <c r="C140" s="1">
        <v>-11.86</v>
      </c>
      <c r="D140" s="1">
        <v>-10.14</v>
      </c>
      <c r="E140" s="1">
        <v>-11.06</v>
      </c>
      <c r="F140" s="1">
        <v>-10.14</v>
      </c>
      <c r="G140" s="1">
        <v>-9.7100000000000009</v>
      </c>
      <c r="H140" s="1">
        <v>-10.31</v>
      </c>
      <c r="I140" s="1">
        <v>-9.7799999999999994</v>
      </c>
      <c r="J140" s="1">
        <v>-9.6</v>
      </c>
      <c r="K140" s="1">
        <v>-12.35</v>
      </c>
      <c r="M140" s="1">
        <v>193612</v>
      </c>
      <c r="N140" s="1">
        <v>2.25</v>
      </c>
      <c r="O140" s="1">
        <v>0.34</v>
      </c>
      <c r="P140" s="1">
        <v>1.68</v>
      </c>
      <c r="Q140" s="1">
        <v>2.25</v>
      </c>
      <c r="R140" s="1">
        <v>1.08</v>
      </c>
      <c r="S140" s="1">
        <v>4.67</v>
      </c>
      <c r="T140" s="1">
        <v>3.79</v>
      </c>
      <c r="U140" s="1">
        <v>5.25</v>
      </c>
      <c r="V140" s="1">
        <v>3.2</v>
      </c>
      <c r="W140" s="1">
        <v>2.5</v>
      </c>
      <c r="Y140" s="1">
        <v>194111</v>
      </c>
      <c r="Z140" s="1">
        <v>-8.3699999999999992</v>
      </c>
      <c r="AA140" s="1">
        <v>-6.64</v>
      </c>
      <c r="AB140" s="1">
        <v>-4.47</v>
      </c>
      <c r="AC140" s="1">
        <v>-3.52</v>
      </c>
      <c r="AD140" s="1">
        <v>-2.81</v>
      </c>
      <c r="AE140" s="1">
        <v>-2.2200000000000002</v>
      </c>
      <c r="AF140" s="1">
        <v>-1.58</v>
      </c>
      <c r="AG140" s="1">
        <v>-2.2999999999999998</v>
      </c>
      <c r="AH140" s="1">
        <v>-3.18</v>
      </c>
      <c r="AI140" s="1">
        <v>-0.02</v>
      </c>
      <c r="AK140">
        <v>196205</v>
      </c>
      <c r="AL140">
        <v>-11.36</v>
      </c>
      <c r="AM140">
        <v>-11.23</v>
      </c>
      <c r="AN140">
        <v>-9.1300000000000008</v>
      </c>
      <c r="AO140">
        <v>-8.92</v>
      </c>
      <c r="AP140">
        <v>-12.23</v>
      </c>
      <c r="AQ140">
        <v>-9.7899999999999991</v>
      </c>
      <c r="AR140">
        <v>-9.02</v>
      </c>
      <c r="AS140">
        <v>-8.44</v>
      </c>
      <c r="AT140">
        <v>-9.01</v>
      </c>
      <c r="AU140">
        <v>-13.21</v>
      </c>
      <c r="AV140">
        <v>-11.23</v>
      </c>
      <c r="AW140">
        <v>-9.26</v>
      </c>
      <c r="AX140">
        <v>-10.33</v>
      </c>
      <c r="AY140">
        <v>-9.32</v>
      </c>
      <c r="AZ140">
        <v>-8.7200000000000006</v>
      </c>
      <c r="BA140">
        <v>-8.16</v>
      </c>
      <c r="BB140">
        <v>-8.7200000000000006</v>
      </c>
      <c r="BC140">
        <v>-9.16</v>
      </c>
      <c r="BD140">
        <v>-8.8699999999999992</v>
      </c>
      <c r="BF140" s="1">
        <v>196205</v>
      </c>
      <c r="BG140" s="1">
        <v>-12.76</v>
      </c>
      <c r="BH140" s="1">
        <v>-11.18</v>
      </c>
      <c r="BI140" s="1">
        <v>-9.2100000000000009</v>
      </c>
      <c r="BJ140" s="1">
        <v>-8.51</v>
      </c>
      <c r="BK140" s="1">
        <v>-12.14</v>
      </c>
      <c r="BL140" s="1">
        <v>-9.68</v>
      </c>
      <c r="BM140" s="1">
        <v>-9.5500000000000007</v>
      </c>
      <c r="BN140" s="1">
        <v>-8.1199999999999992</v>
      </c>
      <c r="BO140" s="1">
        <v>-8.49</v>
      </c>
      <c r="BP140" s="1">
        <v>-12.79</v>
      </c>
      <c r="BQ140" s="1">
        <v>-11.5</v>
      </c>
      <c r="BR140" s="1">
        <v>-9.2899999999999991</v>
      </c>
      <c r="BS140" s="1">
        <v>-10.08</v>
      </c>
      <c r="BT140" s="1">
        <v>-9.86</v>
      </c>
      <c r="BU140" s="1">
        <v>-9.24</v>
      </c>
      <c r="BV140" s="1">
        <v>-7.67</v>
      </c>
      <c r="BW140" s="1">
        <v>-8.5500000000000007</v>
      </c>
      <c r="BX140" s="1">
        <v>-8.49</v>
      </c>
      <c r="BY140" s="1">
        <v>-8.48</v>
      </c>
      <c r="CA140" s="1">
        <v>193705</v>
      </c>
      <c r="CB140" s="1">
        <v>-5.49</v>
      </c>
      <c r="CC140" s="1">
        <v>-0.78</v>
      </c>
      <c r="CD140" s="1">
        <v>-2.23</v>
      </c>
      <c r="CE140" s="1">
        <v>-3.74</v>
      </c>
      <c r="CF140" s="1">
        <v>-0.42</v>
      </c>
      <c r="CG140" s="1">
        <v>-1.94</v>
      </c>
      <c r="CH140" s="1">
        <v>-2.38</v>
      </c>
      <c r="CI140" s="1">
        <v>-2.62</v>
      </c>
      <c r="CJ140" s="1">
        <v>-3.86</v>
      </c>
      <c r="CK140" s="1">
        <v>-0.87</v>
      </c>
      <c r="CL140" s="1">
        <v>0.03</v>
      </c>
      <c r="CM140" s="1">
        <v>-1.49</v>
      </c>
      <c r="CN140" s="1">
        <v>-2.4</v>
      </c>
      <c r="CO140" s="1">
        <v>-2.58</v>
      </c>
      <c r="CP140" s="1">
        <v>-2.1800000000000002</v>
      </c>
      <c r="CQ140" s="1">
        <v>-1.75</v>
      </c>
      <c r="CR140" s="1">
        <v>-3.49</v>
      </c>
      <c r="CS140" s="1">
        <v>-1.76</v>
      </c>
      <c r="CT140" s="1">
        <v>-5.93</v>
      </c>
      <c r="CV140" s="1">
        <v>193805</v>
      </c>
      <c r="CW140" s="1">
        <v>-9.14</v>
      </c>
      <c r="CX140" s="1">
        <v>-7.28</v>
      </c>
      <c r="CY140" s="1">
        <v>-4.51</v>
      </c>
      <c r="CZ140" s="1">
        <v>-5.92</v>
      </c>
      <c r="DA140" s="1">
        <v>-7.68</v>
      </c>
      <c r="DB140" s="1">
        <v>-5.37</v>
      </c>
      <c r="DC140" s="1">
        <v>-4.51</v>
      </c>
      <c r="DD140" s="1">
        <v>-5.31</v>
      </c>
      <c r="DE140" s="1">
        <v>-5.93</v>
      </c>
      <c r="DF140" s="1">
        <v>-8.3800000000000008</v>
      </c>
      <c r="DG140" s="1">
        <v>-7.03</v>
      </c>
      <c r="DH140" s="1">
        <v>-6.48</v>
      </c>
      <c r="DI140" s="1">
        <v>-4.28</v>
      </c>
      <c r="DJ140" s="1">
        <v>-5.83</v>
      </c>
      <c r="DK140" s="1">
        <v>-3.19</v>
      </c>
      <c r="DL140" s="1">
        <v>-4.72</v>
      </c>
      <c r="DM140" s="1">
        <v>-5.9</v>
      </c>
      <c r="DN140" s="1">
        <v>-5.29</v>
      </c>
      <c r="DO140" s="1">
        <v>-6.55</v>
      </c>
      <c r="DQ140" s="1">
        <v>193705</v>
      </c>
      <c r="DR140" s="1">
        <v>-99.99</v>
      </c>
      <c r="DS140" s="1">
        <v>-3.53</v>
      </c>
      <c r="DT140" s="1">
        <v>-1.99</v>
      </c>
      <c r="DU140" s="1">
        <v>-1.62</v>
      </c>
      <c r="DV140" s="1">
        <v>-3.6</v>
      </c>
      <c r="DW140" s="1">
        <v>-2.68</v>
      </c>
      <c r="DX140" s="1">
        <v>-2.1800000000000002</v>
      </c>
      <c r="DY140" s="1">
        <v>-1.77</v>
      </c>
      <c r="DZ140" s="1">
        <v>-1.48</v>
      </c>
      <c r="EA140" s="1">
        <v>-3.87</v>
      </c>
      <c r="EB140" s="1">
        <v>-3.33</v>
      </c>
      <c r="EC140" s="1">
        <v>-3.39</v>
      </c>
      <c r="ED140" s="1">
        <v>-1.99</v>
      </c>
      <c r="EE140" s="1">
        <v>-1.03</v>
      </c>
      <c r="EF140" s="1">
        <v>-3.35</v>
      </c>
      <c r="EG140" s="1">
        <v>-1.63</v>
      </c>
      <c r="EH140" s="1">
        <v>-1.9</v>
      </c>
      <c r="EI140" s="1">
        <v>-2.6</v>
      </c>
      <c r="EJ140" s="1">
        <v>-0.4</v>
      </c>
      <c r="EL140">
        <v>193705</v>
      </c>
      <c r="EM140">
        <v>-0.83</v>
      </c>
      <c r="EN140">
        <v>-0.66</v>
      </c>
      <c r="EO140">
        <v>-3.49</v>
      </c>
      <c r="EP140">
        <v>0.06</v>
      </c>
      <c r="ER140" s="1">
        <v>193711</v>
      </c>
      <c r="ES140" s="1">
        <v>-0.97</v>
      </c>
      <c r="EU140" s="1">
        <v>193612</v>
      </c>
      <c r="EV140" s="1">
        <v>-3.16</v>
      </c>
      <c r="EX140" s="1">
        <v>194111</v>
      </c>
      <c r="EY140" s="1">
        <v>-1.89</v>
      </c>
      <c r="FA140" s="1">
        <v>193711</v>
      </c>
      <c r="FB140" s="1" t="str">
        <f>IF(ISERROR(VLOOKUP($FA140,MOM,LOOKUPS!C$12,0)*$FB$6+VLOOKUP($FA140,STREV,LOOKUPS!C$10,0)*$FC$6+VLOOKUP($FA140,LTREV,LOOKUPS!C$9,0)*$FD$6+VLOOKUP($FA140,CFP,LOOKUPS!C$6,0)*$FE$6+VLOOKUP($FA140,EP,LOOKUPS!C$8,0)*$FF$6+VLOOKUP($FA140,BM,LOOKUPS!C$5,0)*$FG$6+VLOOKUP($FA140,DIV,LOOKUPS!C$7,0)*$FH$6++VLOOKUP($FA140,SIZE,LOOKUPS!C$11,0)*$FI$6),"",VLOOKUP($FA140,MOM,LOOKUPS!C$12,0)*$FB$6+VLOOKUP($FA140,STREV,LOOKUPS!C$10,0)*$FC$6+VLOOKUP($FA140,LTREV,LOOKUPS!C$9,0)*$FD$6+VLOOKUP($FA140,CFP,LOOKUPS!C$6,0)*$FE$6+VLOOKUP($FA140,EP,LOOKUPS!C$8,0)*$FF$6+VLOOKUP($FA140,BM,LOOKUPS!C$5,0)*$FG$6+VLOOKUP($FA140,DIV,LOOKUPS!C$7,0)*$FH$6++VLOOKUP($FA140,SIZE,LOOKUPS!C$11,0)*$FI$6)</f>
        <v/>
      </c>
      <c r="FC140" s="1" t="str">
        <f>IF(ISERROR(VLOOKUP($FA140,MOM,LOOKUPS!D$12,0)*$FB$6+VLOOKUP($FA140,STREV,LOOKUPS!D$10,0)*$FC$6+VLOOKUP($FA140,LTREV,LOOKUPS!D$9,0)*$FD$6+VLOOKUP($FA140,CFP,LOOKUPS!D$6,0)*$FE$6+VLOOKUP($FA140,EP,LOOKUPS!D$8,0)*$FF$6+VLOOKUP($FA140,BM,LOOKUPS!D$5,0)*$FG$6+VLOOKUP($FA140,DIV,LOOKUPS!D$7,0)*$FH$6++VLOOKUP($FA140,SIZE,LOOKUPS!D$11,0)*$FI$6),"",VLOOKUP($FA140,MOM,LOOKUPS!D$12,0)*$FB$6+VLOOKUP($FA140,STREV,LOOKUPS!D$10,0)*$FC$6+VLOOKUP($FA140,LTREV,LOOKUPS!D$9,0)*$FD$6+VLOOKUP($FA140,CFP,LOOKUPS!D$6,0)*$FE$6+VLOOKUP($FA140,EP,LOOKUPS!D$8,0)*$FF$6+VLOOKUP($FA140,BM,LOOKUPS!D$5,0)*$FG$6+VLOOKUP($FA140,DIV,LOOKUPS!D$7,0)*$FH$6++VLOOKUP($FA140,SIZE,LOOKUPS!D$11,0)*$FI$6)</f>
        <v/>
      </c>
      <c r="FD140" s="1" t="str">
        <f>IF(ISERROR(VLOOKUP($FA140,MOM,LOOKUPS!E$12,0)*$FB$6+VLOOKUP($FA140,STREV,LOOKUPS!E$10,0)*$FC$6+VLOOKUP($FA140,LTREV,LOOKUPS!E$9,0)*$FD$6+VLOOKUP($FA140,CFP,LOOKUPS!E$6,0)*$FE$6+VLOOKUP($FA140,EP,LOOKUPS!E$8,0)*$FF$6+VLOOKUP($FA140,BM,LOOKUPS!E$5,0)*$FG$6+VLOOKUP($FA140,DIV,LOOKUPS!E$7,0)*$FH$6++VLOOKUP($FA140,SIZE,LOOKUPS!E$11,0)*$FI$6),"",VLOOKUP($FA140,MOM,LOOKUPS!E$12,0)*$FB$6+VLOOKUP($FA140,STREV,LOOKUPS!E$10,0)*$FC$6+VLOOKUP($FA140,LTREV,LOOKUPS!E$9,0)*$FD$6+VLOOKUP($FA140,CFP,LOOKUPS!E$6,0)*$FE$6+VLOOKUP($FA140,EP,LOOKUPS!E$8,0)*$FF$6+VLOOKUP($FA140,BM,LOOKUPS!E$5,0)*$FG$6+VLOOKUP($FA140,DIV,LOOKUPS!E$7,0)*$FH$6++VLOOKUP($FA140,SIZE,LOOKUPS!E$11,0)*$FI$6)</f>
        <v/>
      </c>
      <c r="FE140" s="1" t="str">
        <f>IF(ISERROR(VLOOKUP($FA140,MOM,LOOKUPS!F$12,0)*$FB$6+VLOOKUP($FA140,STREV,LOOKUPS!F$10,0)*$FC$6+VLOOKUP($FA140,LTREV,LOOKUPS!F$9,0)*$FD$6+VLOOKUP($FA140,CFP,LOOKUPS!F$6,0)*$FE$6+VLOOKUP($FA140,EP,LOOKUPS!F$8,0)*$FF$6+VLOOKUP($FA140,BM,LOOKUPS!F$5,0)*$FG$6+VLOOKUP($FA140,DIV,LOOKUPS!F$7,0)*$FH$6++VLOOKUP($FA140,SIZE,LOOKUPS!F$11,0)*$FI$6),"",VLOOKUP($FA140,MOM,LOOKUPS!F$12,0)*$FB$6+VLOOKUP($FA140,STREV,LOOKUPS!F$10,0)*$FC$6+VLOOKUP($FA140,LTREV,LOOKUPS!F$9,0)*$FD$6+VLOOKUP($FA140,CFP,LOOKUPS!F$6,0)*$FE$6+VLOOKUP($FA140,EP,LOOKUPS!F$8,0)*$FF$6+VLOOKUP($FA140,BM,LOOKUPS!F$5,0)*$FG$6+VLOOKUP($FA140,DIV,LOOKUPS!F$7,0)*$FH$6++VLOOKUP($FA140,SIZE,LOOKUPS!F$11,0)*$FI$6)</f>
        <v/>
      </c>
      <c r="FF140" s="1" t="str">
        <f>IF(ISERROR(VLOOKUP($FA140,MOM,LOOKUPS!G$12,0)*$FB$6+VLOOKUP($FA140,STREV,LOOKUPS!G$10,0)*$FC$6+VLOOKUP($FA140,LTREV,LOOKUPS!G$9,0)*$FD$6+VLOOKUP($FA140,CFP,LOOKUPS!G$6,0)*$FE$6+VLOOKUP($FA140,EP,LOOKUPS!G$8,0)*$FF$6+VLOOKUP($FA140,BM,LOOKUPS!G$5,0)*$FG$6+VLOOKUP($FA140,DIV,LOOKUPS!G$7,0)*$FH$6++VLOOKUP($FA140,SIZE,LOOKUPS!G$11,0)*$FI$6),"",VLOOKUP($FA140,MOM,LOOKUPS!G$12,0)*$FB$6+VLOOKUP($FA140,STREV,LOOKUPS!G$10,0)*$FC$6+VLOOKUP($FA140,LTREV,LOOKUPS!G$9,0)*$FD$6+VLOOKUP($FA140,CFP,LOOKUPS!G$6,0)*$FE$6+VLOOKUP($FA140,EP,LOOKUPS!G$8,0)*$FF$6+VLOOKUP($FA140,BM,LOOKUPS!G$5,0)*$FG$6+VLOOKUP($FA140,DIV,LOOKUPS!G$7,0)*$FH$6++VLOOKUP($FA140,SIZE,LOOKUPS!G$11,0)*$FI$6)</f>
        <v/>
      </c>
      <c r="FG140" s="1" t="str">
        <f>IF(ISERROR(VLOOKUP($FA140,MOM,LOOKUPS!H$12,0)*$FB$6+VLOOKUP($FA140,STREV,LOOKUPS!H$10,0)*$FC$6+VLOOKUP($FA140,LTREV,LOOKUPS!H$9,0)*$FD$6+VLOOKUP($FA140,CFP,LOOKUPS!H$6,0)*$FE$6+VLOOKUP($FA140,EP,LOOKUPS!H$8,0)*$FF$6+VLOOKUP($FA140,BM,LOOKUPS!H$5,0)*$FG$6+VLOOKUP($FA140,DIV,LOOKUPS!H$7,0)*$FH$6++VLOOKUP($FA140,SIZE,LOOKUPS!H$11,0)*$FI$6),"",VLOOKUP($FA140,MOM,LOOKUPS!H$12,0)*$FB$6+VLOOKUP($FA140,STREV,LOOKUPS!H$10,0)*$FC$6+VLOOKUP($FA140,LTREV,LOOKUPS!H$9,0)*$FD$6+VLOOKUP($FA140,CFP,LOOKUPS!H$6,0)*$FE$6+VLOOKUP($FA140,EP,LOOKUPS!H$8,0)*$FF$6+VLOOKUP($FA140,BM,LOOKUPS!H$5,0)*$FG$6+VLOOKUP($FA140,DIV,LOOKUPS!H$7,0)*$FH$6++VLOOKUP($FA140,SIZE,LOOKUPS!H$11,0)*$FI$6)</f>
        <v/>
      </c>
      <c r="FH140" s="1" t="str">
        <f>IF(ISERROR(VLOOKUP($FA140,MOM,LOOKUPS!I$12,0)*$FB$6+VLOOKUP($FA140,STREV,LOOKUPS!I$10,0)*$FC$6+VLOOKUP($FA140,LTREV,LOOKUPS!I$9,0)*$FD$6+VLOOKUP($FA140,CFP,LOOKUPS!I$6,0)*$FE$6+VLOOKUP($FA140,EP,LOOKUPS!I$8,0)*$FF$6+VLOOKUP($FA140,BM,LOOKUPS!I$5,0)*$FG$6+VLOOKUP($FA140,DIV,LOOKUPS!I$7,0)*$FH$6++VLOOKUP($FA140,SIZE,LOOKUPS!I$11,0)*$FI$6),"",VLOOKUP($FA140,MOM,LOOKUPS!I$12,0)*$FB$6+VLOOKUP($FA140,STREV,LOOKUPS!I$10,0)*$FC$6+VLOOKUP($FA140,LTREV,LOOKUPS!I$9,0)*$FD$6+VLOOKUP($FA140,CFP,LOOKUPS!I$6,0)*$FE$6+VLOOKUP($FA140,EP,LOOKUPS!I$8,0)*$FF$6+VLOOKUP($FA140,BM,LOOKUPS!I$5,0)*$FG$6+VLOOKUP($FA140,DIV,LOOKUPS!I$7,0)*$FH$6++VLOOKUP($FA140,SIZE,LOOKUPS!I$11,0)*$FI$6)</f>
        <v/>
      </c>
      <c r="FI140" s="1" t="str">
        <f>IF(ISERROR(VLOOKUP($FA140,MOM,LOOKUPS!J$12,0)*$FB$6+VLOOKUP($FA140,STREV,LOOKUPS!J$10,0)*$FC$6+VLOOKUP($FA140,LTREV,LOOKUPS!J$9,0)*$FD$6+VLOOKUP($FA140,CFP,LOOKUPS!J$6,0)*$FE$6+VLOOKUP($FA140,EP,LOOKUPS!J$8,0)*$FF$6+VLOOKUP($FA140,BM,LOOKUPS!J$5,0)*$FG$6+VLOOKUP($FA140,DIV,LOOKUPS!J$7,0)*$FH$6++VLOOKUP($FA140,SIZE,LOOKUPS!J$11,0)*$FI$6),"",VLOOKUP($FA140,MOM,LOOKUPS!J$12,0)*$FB$6+VLOOKUP($FA140,STREV,LOOKUPS!J$10,0)*$FC$6+VLOOKUP($FA140,LTREV,LOOKUPS!J$9,0)*$FD$6+VLOOKUP($FA140,CFP,LOOKUPS!J$6,0)*$FE$6+VLOOKUP($FA140,EP,LOOKUPS!J$8,0)*$FF$6+VLOOKUP($FA140,BM,LOOKUPS!J$5,0)*$FG$6+VLOOKUP($FA140,DIV,LOOKUPS!J$7,0)*$FH$6++VLOOKUP($FA140,SIZE,LOOKUPS!J$11,0)*$FI$6)</f>
        <v/>
      </c>
      <c r="FJ140" s="1" t="str">
        <f>IF(ISERROR(VLOOKUP($FA140,MOM,LOOKUPS!K$12,0)*$FB$6+VLOOKUP($FA140,STREV,LOOKUPS!K$10,0)*$FC$6+VLOOKUP($FA140,LTREV,LOOKUPS!K$9,0)*$FD$6+VLOOKUP($FA140,CFP,LOOKUPS!K$6,0)*$FE$6+VLOOKUP($FA140,EP,LOOKUPS!K$8,0)*$FF$6+VLOOKUP($FA140,BM,LOOKUPS!K$5,0)*$FG$6+VLOOKUP($FA140,DIV,LOOKUPS!K$7,0)*$FH$6++VLOOKUP($FA140,SIZE,LOOKUPS!K$11,0)*$FI$6),"",VLOOKUP($FA140,MOM,LOOKUPS!K$12,0)*$FB$6+VLOOKUP($FA140,STREV,LOOKUPS!K$10,0)*$FC$6+VLOOKUP($FA140,LTREV,LOOKUPS!K$9,0)*$FD$6+VLOOKUP($FA140,CFP,LOOKUPS!K$6,0)*$FE$6+VLOOKUP($FA140,EP,LOOKUPS!K$8,0)*$FF$6+VLOOKUP($FA140,BM,LOOKUPS!K$5,0)*$FG$6+VLOOKUP($FA140,DIV,LOOKUPS!K$7,0)*$FH$6++VLOOKUP($FA140,SIZE,LOOKUPS!K$11,0)*$FI$6)</f>
        <v/>
      </c>
      <c r="FK140" s="1" t="str">
        <f>IF(ISERROR(VLOOKUP($FA140,MOM,LOOKUPS!L$12,0)*$FB$6+VLOOKUP($FA140,STREV,LOOKUPS!L$10,0)*$FC$6+VLOOKUP($FA140,LTREV,LOOKUPS!L$9,0)*$FD$6+VLOOKUP($FA140,CFP,LOOKUPS!L$6,0)*$FE$6+VLOOKUP($FA140,EP,LOOKUPS!L$8,0)*$FF$6+VLOOKUP($FA140,BM,LOOKUPS!L$5,0)*$FG$6+VLOOKUP($FA140,DIV,LOOKUPS!L$7,0)*$FH$6++VLOOKUP($FA140,SIZE,LOOKUPS!L$11,0)*$FI$6),"",VLOOKUP($FA140,MOM,LOOKUPS!L$12,0)*$FB$6+VLOOKUP($FA140,STREV,LOOKUPS!L$10,0)*$FC$6+VLOOKUP($FA140,LTREV,LOOKUPS!L$9,0)*$FD$6+VLOOKUP($FA140,CFP,LOOKUPS!L$6,0)*$FE$6+VLOOKUP($FA140,EP,LOOKUPS!L$8,0)*$FF$6+VLOOKUP($FA140,BM,LOOKUPS!L$5,0)*$FG$6+VLOOKUP($FA140,DIV,LOOKUPS!L$7,0)*$FH$6++VLOOKUP($FA140,SIZE,LOOKUPS!L$11,0)*$FI$6)</f>
        <v/>
      </c>
    </row>
    <row r="141" spans="1:167" x14ac:dyDescent="0.3">
      <c r="A141" s="1">
        <v>193712</v>
      </c>
      <c r="B141" s="1">
        <v>-18.399999999999999</v>
      </c>
      <c r="C141" s="1">
        <v>-11.31</v>
      </c>
      <c r="D141" s="1">
        <v>-11.45</v>
      </c>
      <c r="E141" s="1">
        <v>-14.6</v>
      </c>
      <c r="F141" s="1">
        <v>-8.3699999999999992</v>
      </c>
      <c r="G141" s="1">
        <v>-8.35</v>
      </c>
      <c r="H141" s="1">
        <v>-7.77</v>
      </c>
      <c r="I141" s="1">
        <v>-7.19</v>
      </c>
      <c r="J141" s="1">
        <v>-8.76</v>
      </c>
      <c r="K141" s="1">
        <v>-7.19</v>
      </c>
      <c r="M141" s="1">
        <v>193701</v>
      </c>
      <c r="N141" s="1">
        <v>8.68</v>
      </c>
      <c r="O141" s="1">
        <v>7.96</v>
      </c>
      <c r="P141" s="1">
        <v>7.26</v>
      </c>
      <c r="Q141" s="1">
        <v>6.72</v>
      </c>
      <c r="R141" s="1">
        <v>6.66</v>
      </c>
      <c r="S141" s="1">
        <v>7.83</v>
      </c>
      <c r="T141" s="1">
        <v>8.1999999999999993</v>
      </c>
      <c r="U141" s="1">
        <v>8.27</v>
      </c>
      <c r="V141" s="1">
        <v>8.58</v>
      </c>
      <c r="W141" s="1">
        <v>7.3</v>
      </c>
      <c r="Y141" s="1">
        <v>194112</v>
      </c>
      <c r="Z141" s="1">
        <v>-17.72</v>
      </c>
      <c r="AA141" s="1">
        <v>-14.26</v>
      </c>
      <c r="AB141" s="1">
        <v>-11.24</v>
      </c>
      <c r="AC141" s="1">
        <v>-9.2200000000000006</v>
      </c>
      <c r="AD141" s="1">
        <v>-8.66</v>
      </c>
      <c r="AE141" s="1">
        <v>-7.2</v>
      </c>
      <c r="AF141" s="1">
        <v>-5.24</v>
      </c>
      <c r="AG141" s="1">
        <v>-4.09</v>
      </c>
      <c r="AH141" s="1">
        <v>-2.4300000000000002</v>
      </c>
      <c r="AI141" s="1">
        <v>-4.2699999999999996</v>
      </c>
      <c r="AK141">
        <v>196206</v>
      </c>
      <c r="AL141">
        <v>-9.11</v>
      </c>
      <c r="AM141">
        <v>-10.84</v>
      </c>
      <c r="AN141">
        <v>-7.26</v>
      </c>
      <c r="AO141">
        <v>-6.82</v>
      </c>
      <c r="AP141">
        <v>-10.52</v>
      </c>
      <c r="AQ141">
        <v>-8.92</v>
      </c>
      <c r="AR141">
        <v>-7.67</v>
      </c>
      <c r="AS141">
        <v>-7.16</v>
      </c>
      <c r="AT141">
        <v>-6.72</v>
      </c>
      <c r="AU141">
        <v>-12.23</v>
      </c>
      <c r="AV141">
        <v>-8.7899999999999991</v>
      </c>
      <c r="AW141">
        <v>-11.46</v>
      </c>
      <c r="AX141">
        <v>-6.35</v>
      </c>
      <c r="AY141">
        <v>-7.72</v>
      </c>
      <c r="AZ141">
        <v>-7.63</v>
      </c>
      <c r="BA141">
        <v>-7.33</v>
      </c>
      <c r="BB141">
        <v>-7</v>
      </c>
      <c r="BC141">
        <v>-7.56</v>
      </c>
      <c r="BD141">
        <v>-5.9</v>
      </c>
      <c r="BF141" s="1">
        <v>196206</v>
      </c>
      <c r="BG141" s="1">
        <v>-10.29</v>
      </c>
      <c r="BH141" s="1">
        <v>-10.23</v>
      </c>
      <c r="BI141" s="1">
        <v>-7.83</v>
      </c>
      <c r="BJ141" s="1">
        <v>-6.27</v>
      </c>
      <c r="BK141" s="1">
        <v>-10.66</v>
      </c>
      <c r="BL141" s="1">
        <v>-8.85</v>
      </c>
      <c r="BM141" s="1">
        <v>-7.66</v>
      </c>
      <c r="BN141" s="1">
        <v>-6.88</v>
      </c>
      <c r="BO141" s="1">
        <v>-6.37</v>
      </c>
      <c r="BP141" s="1">
        <v>-11.23</v>
      </c>
      <c r="BQ141" s="1">
        <v>-10.09</v>
      </c>
      <c r="BR141" s="1">
        <v>-9.4</v>
      </c>
      <c r="BS141" s="1">
        <v>-8.2799999999999994</v>
      </c>
      <c r="BT141" s="1">
        <v>-8.6999999999999993</v>
      </c>
      <c r="BU141" s="1">
        <v>-6.62</v>
      </c>
      <c r="BV141" s="1">
        <v>-7.71</v>
      </c>
      <c r="BW141" s="1">
        <v>-6.07</v>
      </c>
      <c r="BX141" s="1">
        <v>-6.05</v>
      </c>
      <c r="BY141" s="1">
        <v>-6.69</v>
      </c>
      <c r="CA141" s="1">
        <v>193706</v>
      </c>
      <c r="CB141" s="1">
        <v>-18.059999999999999</v>
      </c>
      <c r="CC141" s="1">
        <v>-5.45</v>
      </c>
      <c r="CD141" s="1">
        <v>-6.86</v>
      </c>
      <c r="CE141" s="1">
        <v>-10.76</v>
      </c>
      <c r="CF141" s="1">
        <v>-5.51</v>
      </c>
      <c r="CG141" s="1">
        <v>-6.19</v>
      </c>
      <c r="CH141" s="1">
        <v>-6.17</v>
      </c>
      <c r="CI141" s="1">
        <v>-7.48</v>
      </c>
      <c r="CJ141" s="1">
        <v>-12.72</v>
      </c>
      <c r="CK141" s="1">
        <v>-5.49</v>
      </c>
      <c r="CL141" s="1">
        <v>-5.53</v>
      </c>
      <c r="CM141" s="1">
        <v>-5.34</v>
      </c>
      <c r="CN141" s="1">
        <v>-7.05</v>
      </c>
      <c r="CO141" s="1">
        <v>-6.05</v>
      </c>
      <c r="CP141" s="1">
        <v>-6.3</v>
      </c>
      <c r="CQ141" s="1">
        <v>-8.0299999999999994</v>
      </c>
      <c r="CR141" s="1">
        <v>-6.94</v>
      </c>
      <c r="CS141" s="1">
        <v>-9.51</v>
      </c>
      <c r="CT141" s="1">
        <v>-15.88</v>
      </c>
      <c r="CV141" s="1">
        <v>193806</v>
      </c>
      <c r="CW141" s="1">
        <v>35.67</v>
      </c>
      <c r="CX141" s="1">
        <v>33.25</v>
      </c>
      <c r="CY141" s="1">
        <v>25.73</v>
      </c>
      <c r="CZ141" s="1">
        <v>27.06</v>
      </c>
      <c r="DA141" s="1">
        <v>34.54</v>
      </c>
      <c r="DB141" s="1">
        <v>28.71</v>
      </c>
      <c r="DC141" s="1">
        <v>25.42</v>
      </c>
      <c r="DD141" s="1">
        <v>26.47</v>
      </c>
      <c r="DE141" s="1">
        <v>26.77</v>
      </c>
      <c r="DF141" s="1">
        <v>35.729999999999997</v>
      </c>
      <c r="DG141" s="1">
        <v>33.43</v>
      </c>
      <c r="DH141" s="1">
        <v>30.69</v>
      </c>
      <c r="DI141" s="1">
        <v>26.77</v>
      </c>
      <c r="DJ141" s="1">
        <v>26</v>
      </c>
      <c r="DK141" s="1">
        <v>24.85</v>
      </c>
      <c r="DL141" s="1">
        <v>25.29</v>
      </c>
      <c r="DM141" s="1">
        <v>27.64</v>
      </c>
      <c r="DN141" s="1">
        <v>24.02</v>
      </c>
      <c r="DO141" s="1">
        <v>29.46</v>
      </c>
      <c r="DQ141" s="1">
        <v>193706</v>
      </c>
      <c r="DR141" s="1">
        <v>-99.99</v>
      </c>
      <c r="DS141" s="1">
        <v>-11.34</v>
      </c>
      <c r="DT141" s="1">
        <v>-7.41</v>
      </c>
      <c r="DU141" s="1">
        <v>-4.45</v>
      </c>
      <c r="DV141" s="1">
        <v>-12.34</v>
      </c>
      <c r="DW141" s="1">
        <v>-8.9700000000000006</v>
      </c>
      <c r="DX141" s="1">
        <v>-7.33</v>
      </c>
      <c r="DY141" s="1">
        <v>-5.95</v>
      </c>
      <c r="DZ141" s="1">
        <v>-3.92</v>
      </c>
      <c r="EA141" s="1">
        <v>-13.57</v>
      </c>
      <c r="EB141" s="1">
        <v>-11.16</v>
      </c>
      <c r="EC141" s="1">
        <v>-9.39</v>
      </c>
      <c r="ED141" s="1">
        <v>-8.56</v>
      </c>
      <c r="EE141" s="1">
        <v>-7.86</v>
      </c>
      <c r="EF141" s="1">
        <v>-6.79</v>
      </c>
      <c r="EG141" s="1">
        <v>-6.4</v>
      </c>
      <c r="EH141" s="1">
        <v>-5.51</v>
      </c>
      <c r="EI141" s="1">
        <v>-3.54</v>
      </c>
      <c r="EJ141" s="1">
        <v>-4.28</v>
      </c>
      <c r="EL141">
        <v>193706</v>
      </c>
      <c r="EM141">
        <v>-4.21</v>
      </c>
      <c r="EN141">
        <v>-3.65</v>
      </c>
      <c r="EO141">
        <v>-3.21</v>
      </c>
      <c r="EP141">
        <v>0.03</v>
      </c>
      <c r="ER141" s="1">
        <v>193712</v>
      </c>
      <c r="ES141" s="1">
        <v>4.7</v>
      </c>
      <c r="EU141" s="1">
        <v>193701</v>
      </c>
      <c r="EV141" s="1">
        <v>-2.23</v>
      </c>
      <c r="EX141" s="1">
        <v>194112</v>
      </c>
      <c r="EY141" s="1">
        <v>-5.66</v>
      </c>
      <c r="FA141" s="1">
        <v>193712</v>
      </c>
      <c r="FB141" s="1" t="str">
        <f>IF(ISERROR(VLOOKUP($FA141,MOM,LOOKUPS!C$12,0)*$FB$6+VLOOKUP($FA141,STREV,LOOKUPS!C$10,0)*$FC$6+VLOOKUP($FA141,LTREV,LOOKUPS!C$9,0)*$FD$6+VLOOKUP($FA141,CFP,LOOKUPS!C$6,0)*$FE$6+VLOOKUP($FA141,EP,LOOKUPS!C$8,0)*$FF$6+VLOOKUP($FA141,BM,LOOKUPS!C$5,0)*$FG$6+VLOOKUP($FA141,DIV,LOOKUPS!C$7,0)*$FH$6++VLOOKUP($FA141,SIZE,LOOKUPS!C$11,0)*$FI$6),"",VLOOKUP($FA141,MOM,LOOKUPS!C$12,0)*$FB$6+VLOOKUP($FA141,STREV,LOOKUPS!C$10,0)*$FC$6+VLOOKUP($FA141,LTREV,LOOKUPS!C$9,0)*$FD$6+VLOOKUP($FA141,CFP,LOOKUPS!C$6,0)*$FE$6+VLOOKUP($FA141,EP,LOOKUPS!C$8,0)*$FF$6+VLOOKUP($FA141,BM,LOOKUPS!C$5,0)*$FG$6+VLOOKUP($FA141,DIV,LOOKUPS!C$7,0)*$FH$6++VLOOKUP($FA141,SIZE,LOOKUPS!C$11,0)*$FI$6)</f>
        <v/>
      </c>
      <c r="FC141" s="1" t="str">
        <f>IF(ISERROR(VLOOKUP($FA141,MOM,LOOKUPS!D$12,0)*$FB$6+VLOOKUP($FA141,STREV,LOOKUPS!D$10,0)*$FC$6+VLOOKUP($FA141,LTREV,LOOKUPS!D$9,0)*$FD$6+VLOOKUP($FA141,CFP,LOOKUPS!D$6,0)*$FE$6+VLOOKUP($FA141,EP,LOOKUPS!D$8,0)*$FF$6+VLOOKUP($FA141,BM,LOOKUPS!D$5,0)*$FG$6+VLOOKUP($FA141,DIV,LOOKUPS!D$7,0)*$FH$6++VLOOKUP($FA141,SIZE,LOOKUPS!D$11,0)*$FI$6),"",VLOOKUP($FA141,MOM,LOOKUPS!D$12,0)*$FB$6+VLOOKUP($FA141,STREV,LOOKUPS!D$10,0)*$FC$6+VLOOKUP($FA141,LTREV,LOOKUPS!D$9,0)*$FD$6+VLOOKUP($FA141,CFP,LOOKUPS!D$6,0)*$FE$6+VLOOKUP($FA141,EP,LOOKUPS!D$8,0)*$FF$6+VLOOKUP($FA141,BM,LOOKUPS!D$5,0)*$FG$6+VLOOKUP($FA141,DIV,LOOKUPS!D$7,0)*$FH$6++VLOOKUP($FA141,SIZE,LOOKUPS!D$11,0)*$FI$6)</f>
        <v/>
      </c>
      <c r="FD141" s="1" t="str">
        <f>IF(ISERROR(VLOOKUP($FA141,MOM,LOOKUPS!E$12,0)*$FB$6+VLOOKUP($FA141,STREV,LOOKUPS!E$10,0)*$FC$6+VLOOKUP($FA141,LTREV,LOOKUPS!E$9,0)*$FD$6+VLOOKUP($FA141,CFP,LOOKUPS!E$6,0)*$FE$6+VLOOKUP($FA141,EP,LOOKUPS!E$8,0)*$FF$6+VLOOKUP($FA141,BM,LOOKUPS!E$5,0)*$FG$6+VLOOKUP($FA141,DIV,LOOKUPS!E$7,0)*$FH$6++VLOOKUP($FA141,SIZE,LOOKUPS!E$11,0)*$FI$6),"",VLOOKUP($FA141,MOM,LOOKUPS!E$12,0)*$FB$6+VLOOKUP($FA141,STREV,LOOKUPS!E$10,0)*$FC$6+VLOOKUP($FA141,LTREV,LOOKUPS!E$9,0)*$FD$6+VLOOKUP($FA141,CFP,LOOKUPS!E$6,0)*$FE$6+VLOOKUP($FA141,EP,LOOKUPS!E$8,0)*$FF$6+VLOOKUP($FA141,BM,LOOKUPS!E$5,0)*$FG$6+VLOOKUP($FA141,DIV,LOOKUPS!E$7,0)*$FH$6++VLOOKUP($FA141,SIZE,LOOKUPS!E$11,0)*$FI$6)</f>
        <v/>
      </c>
      <c r="FE141" s="1" t="str">
        <f>IF(ISERROR(VLOOKUP($FA141,MOM,LOOKUPS!F$12,0)*$FB$6+VLOOKUP($FA141,STREV,LOOKUPS!F$10,0)*$FC$6+VLOOKUP($FA141,LTREV,LOOKUPS!F$9,0)*$FD$6+VLOOKUP($FA141,CFP,LOOKUPS!F$6,0)*$FE$6+VLOOKUP($FA141,EP,LOOKUPS!F$8,0)*$FF$6+VLOOKUP($FA141,BM,LOOKUPS!F$5,0)*$FG$6+VLOOKUP($FA141,DIV,LOOKUPS!F$7,0)*$FH$6++VLOOKUP($FA141,SIZE,LOOKUPS!F$11,0)*$FI$6),"",VLOOKUP($FA141,MOM,LOOKUPS!F$12,0)*$FB$6+VLOOKUP($FA141,STREV,LOOKUPS!F$10,0)*$FC$6+VLOOKUP($FA141,LTREV,LOOKUPS!F$9,0)*$FD$6+VLOOKUP($FA141,CFP,LOOKUPS!F$6,0)*$FE$6+VLOOKUP($FA141,EP,LOOKUPS!F$8,0)*$FF$6+VLOOKUP($FA141,BM,LOOKUPS!F$5,0)*$FG$6+VLOOKUP($FA141,DIV,LOOKUPS!F$7,0)*$FH$6++VLOOKUP($FA141,SIZE,LOOKUPS!F$11,0)*$FI$6)</f>
        <v/>
      </c>
      <c r="FF141" s="1" t="str">
        <f>IF(ISERROR(VLOOKUP($FA141,MOM,LOOKUPS!G$12,0)*$FB$6+VLOOKUP($FA141,STREV,LOOKUPS!G$10,0)*$FC$6+VLOOKUP($FA141,LTREV,LOOKUPS!G$9,0)*$FD$6+VLOOKUP($FA141,CFP,LOOKUPS!G$6,0)*$FE$6+VLOOKUP($FA141,EP,LOOKUPS!G$8,0)*$FF$6+VLOOKUP($FA141,BM,LOOKUPS!G$5,0)*$FG$6+VLOOKUP($FA141,DIV,LOOKUPS!G$7,0)*$FH$6++VLOOKUP($FA141,SIZE,LOOKUPS!G$11,0)*$FI$6),"",VLOOKUP($FA141,MOM,LOOKUPS!G$12,0)*$FB$6+VLOOKUP($FA141,STREV,LOOKUPS!G$10,0)*$FC$6+VLOOKUP($FA141,LTREV,LOOKUPS!G$9,0)*$FD$6+VLOOKUP($FA141,CFP,LOOKUPS!G$6,0)*$FE$6+VLOOKUP($FA141,EP,LOOKUPS!G$8,0)*$FF$6+VLOOKUP($FA141,BM,LOOKUPS!G$5,0)*$FG$6+VLOOKUP($FA141,DIV,LOOKUPS!G$7,0)*$FH$6++VLOOKUP($FA141,SIZE,LOOKUPS!G$11,0)*$FI$6)</f>
        <v/>
      </c>
      <c r="FG141" s="1" t="str">
        <f>IF(ISERROR(VLOOKUP($FA141,MOM,LOOKUPS!H$12,0)*$FB$6+VLOOKUP($FA141,STREV,LOOKUPS!H$10,0)*$FC$6+VLOOKUP($FA141,LTREV,LOOKUPS!H$9,0)*$FD$6+VLOOKUP($FA141,CFP,LOOKUPS!H$6,0)*$FE$6+VLOOKUP($FA141,EP,LOOKUPS!H$8,0)*$FF$6+VLOOKUP($FA141,BM,LOOKUPS!H$5,0)*$FG$6+VLOOKUP($FA141,DIV,LOOKUPS!H$7,0)*$FH$6++VLOOKUP($FA141,SIZE,LOOKUPS!H$11,0)*$FI$6),"",VLOOKUP($FA141,MOM,LOOKUPS!H$12,0)*$FB$6+VLOOKUP($FA141,STREV,LOOKUPS!H$10,0)*$FC$6+VLOOKUP($FA141,LTREV,LOOKUPS!H$9,0)*$FD$6+VLOOKUP($FA141,CFP,LOOKUPS!H$6,0)*$FE$6+VLOOKUP($FA141,EP,LOOKUPS!H$8,0)*$FF$6+VLOOKUP($FA141,BM,LOOKUPS!H$5,0)*$FG$6+VLOOKUP($FA141,DIV,LOOKUPS!H$7,0)*$FH$6++VLOOKUP($FA141,SIZE,LOOKUPS!H$11,0)*$FI$6)</f>
        <v/>
      </c>
      <c r="FH141" s="1" t="str">
        <f>IF(ISERROR(VLOOKUP($FA141,MOM,LOOKUPS!I$12,0)*$FB$6+VLOOKUP($FA141,STREV,LOOKUPS!I$10,0)*$FC$6+VLOOKUP($FA141,LTREV,LOOKUPS!I$9,0)*$FD$6+VLOOKUP($FA141,CFP,LOOKUPS!I$6,0)*$FE$6+VLOOKUP($FA141,EP,LOOKUPS!I$8,0)*$FF$6+VLOOKUP($FA141,BM,LOOKUPS!I$5,0)*$FG$6+VLOOKUP($FA141,DIV,LOOKUPS!I$7,0)*$FH$6++VLOOKUP($FA141,SIZE,LOOKUPS!I$11,0)*$FI$6),"",VLOOKUP($FA141,MOM,LOOKUPS!I$12,0)*$FB$6+VLOOKUP($FA141,STREV,LOOKUPS!I$10,0)*$FC$6+VLOOKUP($FA141,LTREV,LOOKUPS!I$9,0)*$FD$6+VLOOKUP($FA141,CFP,LOOKUPS!I$6,0)*$FE$6+VLOOKUP($FA141,EP,LOOKUPS!I$8,0)*$FF$6+VLOOKUP($FA141,BM,LOOKUPS!I$5,0)*$FG$6+VLOOKUP($FA141,DIV,LOOKUPS!I$7,0)*$FH$6++VLOOKUP($FA141,SIZE,LOOKUPS!I$11,0)*$FI$6)</f>
        <v/>
      </c>
      <c r="FI141" s="1" t="str">
        <f>IF(ISERROR(VLOOKUP($FA141,MOM,LOOKUPS!J$12,0)*$FB$6+VLOOKUP($FA141,STREV,LOOKUPS!J$10,0)*$FC$6+VLOOKUP($FA141,LTREV,LOOKUPS!J$9,0)*$FD$6+VLOOKUP($FA141,CFP,LOOKUPS!J$6,0)*$FE$6+VLOOKUP($FA141,EP,LOOKUPS!J$8,0)*$FF$6+VLOOKUP($FA141,BM,LOOKUPS!J$5,0)*$FG$6+VLOOKUP($FA141,DIV,LOOKUPS!J$7,0)*$FH$6++VLOOKUP($FA141,SIZE,LOOKUPS!J$11,0)*$FI$6),"",VLOOKUP($FA141,MOM,LOOKUPS!J$12,0)*$FB$6+VLOOKUP($FA141,STREV,LOOKUPS!J$10,0)*$FC$6+VLOOKUP($FA141,LTREV,LOOKUPS!J$9,0)*$FD$6+VLOOKUP($FA141,CFP,LOOKUPS!J$6,0)*$FE$6+VLOOKUP($FA141,EP,LOOKUPS!J$8,0)*$FF$6+VLOOKUP($FA141,BM,LOOKUPS!J$5,0)*$FG$6+VLOOKUP($FA141,DIV,LOOKUPS!J$7,0)*$FH$6++VLOOKUP($FA141,SIZE,LOOKUPS!J$11,0)*$FI$6)</f>
        <v/>
      </c>
      <c r="FJ141" s="1" t="str">
        <f>IF(ISERROR(VLOOKUP($FA141,MOM,LOOKUPS!K$12,0)*$FB$6+VLOOKUP($FA141,STREV,LOOKUPS!K$10,0)*$FC$6+VLOOKUP($FA141,LTREV,LOOKUPS!K$9,0)*$FD$6+VLOOKUP($FA141,CFP,LOOKUPS!K$6,0)*$FE$6+VLOOKUP($FA141,EP,LOOKUPS!K$8,0)*$FF$6+VLOOKUP($FA141,BM,LOOKUPS!K$5,0)*$FG$6+VLOOKUP($FA141,DIV,LOOKUPS!K$7,0)*$FH$6++VLOOKUP($FA141,SIZE,LOOKUPS!K$11,0)*$FI$6),"",VLOOKUP($FA141,MOM,LOOKUPS!K$12,0)*$FB$6+VLOOKUP($FA141,STREV,LOOKUPS!K$10,0)*$FC$6+VLOOKUP($FA141,LTREV,LOOKUPS!K$9,0)*$FD$6+VLOOKUP($FA141,CFP,LOOKUPS!K$6,0)*$FE$6+VLOOKUP($FA141,EP,LOOKUPS!K$8,0)*$FF$6+VLOOKUP($FA141,BM,LOOKUPS!K$5,0)*$FG$6+VLOOKUP($FA141,DIV,LOOKUPS!K$7,0)*$FH$6++VLOOKUP($FA141,SIZE,LOOKUPS!K$11,0)*$FI$6)</f>
        <v/>
      </c>
      <c r="FK141" s="1" t="str">
        <f>IF(ISERROR(VLOOKUP($FA141,MOM,LOOKUPS!L$12,0)*$FB$6+VLOOKUP($FA141,STREV,LOOKUPS!L$10,0)*$FC$6+VLOOKUP($FA141,LTREV,LOOKUPS!L$9,0)*$FD$6+VLOOKUP($FA141,CFP,LOOKUPS!L$6,0)*$FE$6+VLOOKUP($FA141,EP,LOOKUPS!L$8,0)*$FF$6+VLOOKUP($FA141,BM,LOOKUPS!L$5,0)*$FG$6+VLOOKUP($FA141,DIV,LOOKUPS!L$7,0)*$FH$6++VLOOKUP($FA141,SIZE,LOOKUPS!L$11,0)*$FI$6),"",VLOOKUP($FA141,MOM,LOOKUPS!L$12,0)*$FB$6+VLOOKUP($FA141,STREV,LOOKUPS!L$10,0)*$FC$6+VLOOKUP($FA141,LTREV,LOOKUPS!L$9,0)*$FD$6+VLOOKUP($FA141,CFP,LOOKUPS!L$6,0)*$FE$6+VLOOKUP($FA141,EP,LOOKUPS!L$8,0)*$FF$6+VLOOKUP($FA141,BM,LOOKUPS!L$5,0)*$FG$6+VLOOKUP($FA141,DIV,LOOKUPS!L$7,0)*$FH$6++VLOOKUP($FA141,SIZE,LOOKUPS!L$11,0)*$FI$6)</f>
        <v/>
      </c>
    </row>
    <row r="142" spans="1:167" x14ac:dyDescent="0.3">
      <c r="A142" s="1">
        <v>193801</v>
      </c>
      <c r="B142" s="1">
        <v>10.55</v>
      </c>
      <c r="C142" s="1">
        <v>6.81</v>
      </c>
      <c r="D142" s="1">
        <v>3.23</v>
      </c>
      <c r="E142" s="1">
        <v>4.9400000000000004</v>
      </c>
      <c r="F142" s="1">
        <v>1.26</v>
      </c>
      <c r="G142" s="1">
        <v>4.16</v>
      </c>
      <c r="H142" s="1">
        <v>3.07</v>
      </c>
      <c r="I142" s="1">
        <v>2.83</v>
      </c>
      <c r="J142" s="1">
        <v>3.39</v>
      </c>
      <c r="K142" s="1">
        <v>1.37</v>
      </c>
      <c r="M142" s="1">
        <v>193702</v>
      </c>
      <c r="N142" s="1">
        <v>3.27</v>
      </c>
      <c r="O142" s="1">
        <v>3.65</v>
      </c>
      <c r="P142" s="1">
        <v>5.75</v>
      </c>
      <c r="Q142" s="1">
        <v>1.43</v>
      </c>
      <c r="R142" s="1">
        <v>0.98</v>
      </c>
      <c r="S142" s="1">
        <v>2.86</v>
      </c>
      <c r="T142" s="1">
        <v>3.13</v>
      </c>
      <c r="U142" s="1">
        <v>4.3099999999999996</v>
      </c>
      <c r="V142" s="1">
        <v>1.51</v>
      </c>
      <c r="W142" s="1">
        <v>-0.66</v>
      </c>
      <c r="Y142" s="1">
        <v>194201</v>
      </c>
      <c r="Z142" s="1">
        <v>58.61</v>
      </c>
      <c r="AA142" s="1">
        <v>18.37</v>
      </c>
      <c r="AB142" s="1">
        <v>16.98</v>
      </c>
      <c r="AC142" s="1">
        <v>12.56</v>
      </c>
      <c r="AD142" s="1">
        <v>8.94</v>
      </c>
      <c r="AE142" s="1">
        <v>9.27</v>
      </c>
      <c r="AF142" s="1">
        <v>7.05</v>
      </c>
      <c r="AG142" s="1">
        <v>4.5599999999999996</v>
      </c>
      <c r="AH142" s="1">
        <v>2.41</v>
      </c>
      <c r="AI142" s="1">
        <v>-0.98</v>
      </c>
      <c r="AK142">
        <v>196207</v>
      </c>
      <c r="AL142">
        <v>10.82</v>
      </c>
      <c r="AM142">
        <v>7.61</v>
      </c>
      <c r="AN142">
        <v>5.35</v>
      </c>
      <c r="AO142">
        <v>5.57</v>
      </c>
      <c r="AP142">
        <v>8.61</v>
      </c>
      <c r="AQ142">
        <v>5.46</v>
      </c>
      <c r="AR142">
        <v>5.75</v>
      </c>
      <c r="AS142">
        <v>4.8600000000000003</v>
      </c>
      <c r="AT142">
        <v>5.79</v>
      </c>
      <c r="AU142">
        <v>10.33</v>
      </c>
      <c r="AV142">
        <v>6.9</v>
      </c>
      <c r="AW142">
        <v>5.58</v>
      </c>
      <c r="AX142">
        <v>5.33</v>
      </c>
      <c r="AY142">
        <v>4.74</v>
      </c>
      <c r="AZ142">
        <v>6.75</v>
      </c>
      <c r="BA142">
        <v>4.59</v>
      </c>
      <c r="BB142">
        <v>5.12</v>
      </c>
      <c r="BC142">
        <v>5.26</v>
      </c>
      <c r="BD142">
        <v>6.32</v>
      </c>
      <c r="BF142" s="1">
        <v>196207</v>
      </c>
      <c r="BG142" s="1">
        <v>9.84</v>
      </c>
      <c r="BH142" s="1">
        <v>7.88</v>
      </c>
      <c r="BI142" s="1">
        <v>4.96</v>
      </c>
      <c r="BJ142" s="1">
        <v>5.51</v>
      </c>
      <c r="BK142" s="1">
        <v>9.26</v>
      </c>
      <c r="BL142" s="1">
        <v>4.8499999999999996</v>
      </c>
      <c r="BM142" s="1">
        <v>5.34</v>
      </c>
      <c r="BN142" s="1">
        <v>4.33</v>
      </c>
      <c r="BO142" s="1">
        <v>6.24</v>
      </c>
      <c r="BP142" s="1">
        <v>10.55</v>
      </c>
      <c r="BQ142" s="1">
        <v>7.96</v>
      </c>
      <c r="BR142" s="1">
        <v>5.16</v>
      </c>
      <c r="BS142" s="1">
        <v>4.53</v>
      </c>
      <c r="BT142" s="1">
        <v>5.76</v>
      </c>
      <c r="BU142" s="1">
        <v>4.92</v>
      </c>
      <c r="BV142" s="1">
        <v>4.62</v>
      </c>
      <c r="BW142" s="1">
        <v>4.05</v>
      </c>
      <c r="BX142" s="1">
        <v>5.61</v>
      </c>
      <c r="BY142" s="1">
        <v>6.88</v>
      </c>
      <c r="CA142" s="1">
        <v>193707</v>
      </c>
      <c r="CB142" s="1">
        <v>19.13</v>
      </c>
      <c r="CC142" s="1">
        <v>9.8000000000000007</v>
      </c>
      <c r="CD142" s="1">
        <v>9.6199999999999992</v>
      </c>
      <c r="CE142" s="1">
        <v>10.28</v>
      </c>
      <c r="CF142" s="1">
        <v>9.3699999999999992</v>
      </c>
      <c r="CG142" s="1">
        <v>10.86</v>
      </c>
      <c r="CH142" s="1">
        <v>9.2200000000000006</v>
      </c>
      <c r="CI142" s="1">
        <v>9.35</v>
      </c>
      <c r="CJ142" s="1">
        <v>10.55</v>
      </c>
      <c r="CK142" s="1">
        <v>10.01</v>
      </c>
      <c r="CL142" s="1">
        <v>8.74</v>
      </c>
      <c r="CM142" s="1">
        <v>10.66</v>
      </c>
      <c r="CN142" s="1">
        <v>11.06</v>
      </c>
      <c r="CO142" s="1">
        <v>10.51</v>
      </c>
      <c r="CP142" s="1">
        <v>7.92</v>
      </c>
      <c r="CQ142" s="1">
        <v>8.98</v>
      </c>
      <c r="CR142" s="1">
        <v>9.74</v>
      </c>
      <c r="CS142" s="1">
        <v>9.99</v>
      </c>
      <c r="CT142" s="1">
        <v>11.12</v>
      </c>
      <c r="CV142" s="1">
        <v>193807</v>
      </c>
      <c r="CW142" s="1">
        <v>15.43</v>
      </c>
      <c r="CX142" s="1">
        <v>10.89</v>
      </c>
      <c r="CY142" s="1">
        <v>9.41</v>
      </c>
      <c r="CZ142" s="1">
        <v>12.4</v>
      </c>
      <c r="DA142" s="1">
        <v>10.9</v>
      </c>
      <c r="DB142" s="1">
        <v>10.62</v>
      </c>
      <c r="DC142" s="1">
        <v>8.7200000000000006</v>
      </c>
      <c r="DD142" s="1">
        <v>10.15</v>
      </c>
      <c r="DE142" s="1">
        <v>13.39</v>
      </c>
      <c r="DF142" s="1">
        <v>11.21</v>
      </c>
      <c r="DG142" s="1">
        <v>10.6</v>
      </c>
      <c r="DH142" s="1">
        <v>10.88</v>
      </c>
      <c r="DI142" s="1">
        <v>10.35</v>
      </c>
      <c r="DJ142" s="1">
        <v>7.99</v>
      </c>
      <c r="DK142" s="1">
        <v>9.4700000000000006</v>
      </c>
      <c r="DL142" s="1">
        <v>9.84</v>
      </c>
      <c r="DM142" s="1">
        <v>10.46</v>
      </c>
      <c r="DN142" s="1">
        <v>12.74</v>
      </c>
      <c r="DO142" s="1">
        <v>14.04</v>
      </c>
      <c r="DQ142" s="1">
        <v>193707</v>
      </c>
      <c r="DR142" s="1">
        <v>-99.99</v>
      </c>
      <c r="DS142" s="1">
        <v>11.44</v>
      </c>
      <c r="DT142" s="1">
        <v>9.34</v>
      </c>
      <c r="DU142" s="1">
        <v>9.25</v>
      </c>
      <c r="DV142" s="1">
        <v>12.45</v>
      </c>
      <c r="DW142" s="1">
        <v>9.4</v>
      </c>
      <c r="DX142" s="1">
        <v>9.58</v>
      </c>
      <c r="DY142" s="1">
        <v>8.61</v>
      </c>
      <c r="DZ142" s="1">
        <v>9.68</v>
      </c>
      <c r="EA142" s="1">
        <v>13.36</v>
      </c>
      <c r="EB142" s="1">
        <v>11.54</v>
      </c>
      <c r="EC142" s="1">
        <v>9.43</v>
      </c>
      <c r="ED142" s="1">
        <v>9.3800000000000008</v>
      </c>
      <c r="EE142" s="1">
        <v>9.9600000000000009</v>
      </c>
      <c r="EF142" s="1">
        <v>9.19</v>
      </c>
      <c r="EG142" s="1">
        <v>8.82</v>
      </c>
      <c r="EH142" s="1">
        <v>8.4</v>
      </c>
      <c r="EI142" s="1">
        <v>9.8800000000000008</v>
      </c>
      <c r="EJ142" s="1">
        <v>9.49</v>
      </c>
      <c r="EL142">
        <v>193707</v>
      </c>
      <c r="EM142">
        <v>8.91</v>
      </c>
      <c r="EN142">
        <v>0.85</v>
      </c>
      <c r="EO142">
        <v>0.82</v>
      </c>
      <c r="EP142">
        <v>0.03</v>
      </c>
      <c r="ER142" s="1">
        <v>193801</v>
      </c>
      <c r="ES142" s="1">
        <v>-1.44</v>
      </c>
      <c r="EU142" s="1">
        <v>193702</v>
      </c>
      <c r="EV142" s="1">
        <v>2.38</v>
      </c>
      <c r="EX142" s="1">
        <v>194201</v>
      </c>
      <c r="EY142" s="1">
        <v>14.46</v>
      </c>
      <c r="FA142" s="1">
        <v>193801</v>
      </c>
      <c r="FB142" s="1" t="str">
        <f>IF(ISERROR(VLOOKUP($FA142,MOM,LOOKUPS!C$12,0)*$FB$6+VLOOKUP($FA142,STREV,LOOKUPS!C$10,0)*$FC$6+VLOOKUP($FA142,LTREV,LOOKUPS!C$9,0)*$FD$6+VLOOKUP($FA142,CFP,LOOKUPS!C$6,0)*$FE$6+VLOOKUP($FA142,EP,LOOKUPS!C$8,0)*$FF$6+VLOOKUP($FA142,BM,LOOKUPS!C$5,0)*$FG$6+VLOOKUP($FA142,DIV,LOOKUPS!C$7,0)*$FH$6++VLOOKUP($FA142,SIZE,LOOKUPS!C$11,0)*$FI$6),"",VLOOKUP($FA142,MOM,LOOKUPS!C$12,0)*$FB$6+VLOOKUP($FA142,STREV,LOOKUPS!C$10,0)*$FC$6+VLOOKUP($FA142,LTREV,LOOKUPS!C$9,0)*$FD$6+VLOOKUP($FA142,CFP,LOOKUPS!C$6,0)*$FE$6+VLOOKUP($FA142,EP,LOOKUPS!C$8,0)*$FF$6+VLOOKUP($FA142,BM,LOOKUPS!C$5,0)*$FG$6+VLOOKUP($FA142,DIV,LOOKUPS!C$7,0)*$FH$6++VLOOKUP($FA142,SIZE,LOOKUPS!C$11,0)*$FI$6)</f>
        <v/>
      </c>
      <c r="FC142" s="1" t="str">
        <f>IF(ISERROR(VLOOKUP($FA142,MOM,LOOKUPS!D$12,0)*$FB$6+VLOOKUP($FA142,STREV,LOOKUPS!D$10,0)*$FC$6+VLOOKUP($FA142,LTREV,LOOKUPS!D$9,0)*$FD$6+VLOOKUP($FA142,CFP,LOOKUPS!D$6,0)*$FE$6+VLOOKUP($FA142,EP,LOOKUPS!D$8,0)*$FF$6+VLOOKUP($FA142,BM,LOOKUPS!D$5,0)*$FG$6+VLOOKUP($FA142,DIV,LOOKUPS!D$7,0)*$FH$6++VLOOKUP($FA142,SIZE,LOOKUPS!D$11,0)*$FI$6),"",VLOOKUP($FA142,MOM,LOOKUPS!D$12,0)*$FB$6+VLOOKUP($FA142,STREV,LOOKUPS!D$10,0)*$FC$6+VLOOKUP($FA142,LTREV,LOOKUPS!D$9,0)*$FD$6+VLOOKUP($FA142,CFP,LOOKUPS!D$6,0)*$FE$6+VLOOKUP($FA142,EP,LOOKUPS!D$8,0)*$FF$6+VLOOKUP($FA142,BM,LOOKUPS!D$5,0)*$FG$6+VLOOKUP($FA142,DIV,LOOKUPS!D$7,0)*$FH$6++VLOOKUP($FA142,SIZE,LOOKUPS!D$11,0)*$FI$6)</f>
        <v/>
      </c>
      <c r="FD142" s="1" t="str">
        <f>IF(ISERROR(VLOOKUP($FA142,MOM,LOOKUPS!E$12,0)*$FB$6+VLOOKUP($FA142,STREV,LOOKUPS!E$10,0)*$FC$6+VLOOKUP($FA142,LTREV,LOOKUPS!E$9,0)*$FD$6+VLOOKUP($FA142,CFP,LOOKUPS!E$6,0)*$FE$6+VLOOKUP($FA142,EP,LOOKUPS!E$8,0)*$FF$6+VLOOKUP($FA142,BM,LOOKUPS!E$5,0)*$FG$6+VLOOKUP($FA142,DIV,LOOKUPS!E$7,0)*$FH$6++VLOOKUP($FA142,SIZE,LOOKUPS!E$11,0)*$FI$6),"",VLOOKUP($FA142,MOM,LOOKUPS!E$12,0)*$FB$6+VLOOKUP($FA142,STREV,LOOKUPS!E$10,0)*$FC$6+VLOOKUP($FA142,LTREV,LOOKUPS!E$9,0)*$FD$6+VLOOKUP($FA142,CFP,LOOKUPS!E$6,0)*$FE$6+VLOOKUP($FA142,EP,LOOKUPS!E$8,0)*$FF$6+VLOOKUP($FA142,BM,LOOKUPS!E$5,0)*$FG$6+VLOOKUP($FA142,DIV,LOOKUPS!E$7,0)*$FH$6++VLOOKUP($FA142,SIZE,LOOKUPS!E$11,0)*$FI$6)</f>
        <v/>
      </c>
      <c r="FE142" s="1" t="str">
        <f>IF(ISERROR(VLOOKUP($FA142,MOM,LOOKUPS!F$12,0)*$FB$6+VLOOKUP($FA142,STREV,LOOKUPS!F$10,0)*$FC$6+VLOOKUP($FA142,LTREV,LOOKUPS!F$9,0)*$FD$6+VLOOKUP($FA142,CFP,LOOKUPS!F$6,0)*$FE$6+VLOOKUP($FA142,EP,LOOKUPS!F$8,0)*$FF$6+VLOOKUP($FA142,BM,LOOKUPS!F$5,0)*$FG$6+VLOOKUP($FA142,DIV,LOOKUPS!F$7,0)*$FH$6++VLOOKUP($FA142,SIZE,LOOKUPS!F$11,0)*$FI$6),"",VLOOKUP($FA142,MOM,LOOKUPS!F$12,0)*$FB$6+VLOOKUP($FA142,STREV,LOOKUPS!F$10,0)*$FC$6+VLOOKUP($FA142,LTREV,LOOKUPS!F$9,0)*$FD$6+VLOOKUP($FA142,CFP,LOOKUPS!F$6,0)*$FE$6+VLOOKUP($FA142,EP,LOOKUPS!F$8,0)*$FF$6+VLOOKUP($FA142,BM,LOOKUPS!F$5,0)*$FG$6+VLOOKUP($FA142,DIV,LOOKUPS!F$7,0)*$FH$6++VLOOKUP($FA142,SIZE,LOOKUPS!F$11,0)*$FI$6)</f>
        <v/>
      </c>
      <c r="FF142" s="1" t="str">
        <f>IF(ISERROR(VLOOKUP($FA142,MOM,LOOKUPS!G$12,0)*$FB$6+VLOOKUP($FA142,STREV,LOOKUPS!G$10,0)*$FC$6+VLOOKUP($FA142,LTREV,LOOKUPS!G$9,0)*$FD$6+VLOOKUP($FA142,CFP,LOOKUPS!G$6,0)*$FE$6+VLOOKUP($FA142,EP,LOOKUPS!G$8,0)*$FF$6+VLOOKUP($FA142,BM,LOOKUPS!G$5,0)*$FG$6+VLOOKUP($FA142,DIV,LOOKUPS!G$7,0)*$FH$6++VLOOKUP($FA142,SIZE,LOOKUPS!G$11,0)*$FI$6),"",VLOOKUP($FA142,MOM,LOOKUPS!G$12,0)*$FB$6+VLOOKUP($FA142,STREV,LOOKUPS!G$10,0)*$FC$6+VLOOKUP($FA142,LTREV,LOOKUPS!G$9,0)*$FD$6+VLOOKUP($FA142,CFP,LOOKUPS!G$6,0)*$FE$6+VLOOKUP($FA142,EP,LOOKUPS!G$8,0)*$FF$6+VLOOKUP($FA142,BM,LOOKUPS!G$5,0)*$FG$6+VLOOKUP($FA142,DIV,LOOKUPS!G$7,0)*$FH$6++VLOOKUP($FA142,SIZE,LOOKUPS!G$11,0)*$FI$6)</f>
        <v/>
      </c>
      <c r="FG142" s="1" t="str">
        <f>IF(ISERROR(VLOOKUP($FA142,MOM,LOOKUPS!H$12,0)*$FB$6+VLOOKUP($FA142,STREV,LOOKUPS!H$10,0)*$FC$6+VLOOKUP($FA142,LTREV,LOOKUPS!H$9,0)*$FD$6+VLOOKUP($FA142,CFP,LOOKUPS!H$6,0)*$FE$6+VLOOKUP($FA142,EP,LOOKUPS!H$8,0)*$FF$6+VLOOKUP($FA142,BM,LOOKUPS!H$5,0)*$FG$6+VLOOKUP($FA142,DIV,LOOKUPS!H$7,0)*$FH$6++VLOOKUP($FA142,SIZE,LOOKUPS!H$11,0)*$FI$6),"",VLOOKUP($FA142,MOM,LOOKUPS!H$12,0)*$FB$6+VLOOKUP($FA142,STREV,LOOKUPS!H$10,0)*$FC$6+VLOOKUP($FA142,LTREV,LOOKUPS!H$9,0)*$FD$6+VLOOKUP($FA142,CFP,LOOKUPS!H$6,0)*$FE$6+VLOOKUP($FA142,EP,LOOKUPS!H$8,0)*$FF$6+VLOOKUP($FA142,BM,LOOKUPS!H$5,0)*$FG$6+VLOOKUP($FA142,DIV,LOOKUPS!H$7,0)*$FH$6++VLOOKUP($FA142,SIZE,LOOKUPS!H$11,0)*$FI$6)</f>
        <v/>
      </c>
      <c r="FH142" s="1" t="str">
        <f>IF(ISERROR(VLOOKUP($FA142,MOM,LOOKUPS!I$12,0)*$FB$6+VLOOKUP($FA142,STREV,LOOKUPS!I$10,0)*$FC$6+VLOOKUP($FA142,LTREV,LOOKUPS!I$9,0)*$FD$6+VLOOKUP($FA142,CFP,LOOKUPS!I$6,0)*$FE$6+VLOOKUP($FA142,EP,LOOKUPS!I$8,0)*$FF$6+VLOOKUP($FA142,BM,LOOKUPS!I$5,0)*$FG$6+VLOOKUP($FA142,DIV,LOOKUPS!I$7,0)*$FH$6++VLOOKUP($FA142,SIZE,LOOKUPS!I$11,0)*$FI$6),"",VLOOKUP($FA142,MOM,LOOKUPS!I$12,0)*$FB$6+VLOOKUP($FA142,STREV,LOOKUPS!I$10,0)*$FC$6+VLOOKUP($FA142,LTREV,LOOKUPS!I$9,0)*$FD$6+VLOOKUP($FA142,CFP,LOOKUPS!I$6,0)*$FE$6+VLOOKUP($FA142,EP,LOOKUPS!I$8,0)*$FF$6+VLOOKUP($FA142,BM,LOOKUPS!I$5,0)*$FG$6+VLOOKUP($FA142,DIV,LOOKUPS!I$7,0)*$FH$6++VLOOKUP($FA142,SIZE,LOOKUPS!I$11,0)*$FI$6)</f>
        <v/>
      </c>
      <c r="FI142" s="1" t="str">
        <f>IF(ISERROR(VLOOKUP($FA142,MOM,LOOKUPS!J$12,0)*$FB$6+VLOOKUP($FA142,STREV,LOOKUPS!J$10,0)*$FC$6+VLOOKUP($FA142,LTREV,LOOKUPS!J$9,0)*$FD$6+VLOOKUP($FA142,CFP,LOOKUPS!J$6,0)*$FE$6+VLOOKUP($FA142,EP,LOOKUPS!J$8,0)*$FF$6+VLOOKUP($FA142,BM,LOOKUPS!J$5,0)*$FG$6+VLOOKUP($FA142,DIV,LOOKUPS!J$7,0)*$FH$6++VLOOKUP($FA142,SIZE,LOOKUPS!J$11,0)*$FI$6),"",VLOOKUP($FA142,MOM,LOOKUPS!J$12,0)*$FB$6+VLOOKUP($FA142,STREV,LOOKUPS!J$10,0)*$FC$6+VLOOKUP($FA142,LTREV,LOOKUPS!J$9,0)*$FD$6+VLOOKUP($FA142,CFP,LOOKUPS!J$6,0)*$FE$6+VLOOKUP($FA142,EP,LOOKUPS!J$8,0)*$FF$6+VLOOKUP($FA142,BM,LOOKUPS!J$5,0)*$FG$6+VLOOKUP($FA142,DIV,LOOKUPS!J$7,0)*$FH$6++VLOOKUP($FA142,SIZE,LOOKUPS!J$11,0)*$FI$6)</f>
        <v/>
      </c>
      <c r="FJ142" s="1" t="str">
        <f>IF(ISERROR(VLOOKUP($FA142,MOM,LOOKUPS!K$12,0)*$FB$6+VLOOKUP($FA142,STREV,LOOKUPS!K$10,0)*$FC$6+VLOOKUP($FA142,LTREV,LOOKUPS!K$9,0)*$FD$6+VLOOKUP($FA142,CFP,LOOKUPS!K$6,0)*$FE$6+VLOOKUP($FA142,EP,LOOKUPS!K$8,0)*$FF$6+VLOOKUP($FA142,BM,LOOKUPS!K$5,0)*$FG$6+VLOOKUP($FA142,DIV,LOOKUPS!K$7,0)*$FH$6++VLOOKUP($FA142,SIZE,LOOKUPS!K$11,0)*$FI$6),"",VLOOKUP($FA142,MOM,LOOKUPS!K$12,0)*$FB$6+VLOOKUP($FA142,STREV,LOOKUPS!K$10,0)*$FC$6+VLOOKUP($FA142,LTREV,LOOKUPS!K$9,0)*$FD$6+VLOOKUP($FA142,CFP,LOOKUPS!K$6,0)*$FE$6+VLOOKUP($FA142,EP,LOOKUPS!K$8,0)*$FF$6+VLOOKUP($FA142,BM,LOOKUPS!K$5,0)*$FG$6+VLOOKUP($FA142,DIV,LOOKUPS!K$7,0)*$FH$6++VLOOKUP($FA142,SIZE,LOOKUPS!K$11,0)*$FI$6)</f>
        <v/>
      </c>
      <c r="FK142" s="1" t="str">
        <f>IF(ISERROR(VLOOKUP($FA142,MOM,LOOKUPS!L$12,0)*$FB$6+VLOOKUP($FA142,STREV,LOOKUPS!L$10,0)*$FC$6+VLOOKUP($FA142,LTREV,LOOKUPS!L$9,0)*$FD$6+VLOOKUP($FA142,CFP,LOOKUPS!L$6,0)*$FE$6+VLOOKUP($FA142,EP,LOOKUPS!L$8,0)*$FF$6+VLOOKUP($FA142,BM,LOOKUPS!L$5,0)*$FG$6+VLOOKUP($FA142,DIV,LOOKUPS!L$7,0)*$FH$6++VLOOKUP($FA142,SIZE,LOOKUPS!L$11,0)*$FI$6),"",VLOOKUP($FA142,MOM,LOOKUPS!L$12,0)*$FB$6+VLOOKUP($FA142,STREV,LOOKUPS!L$10,0)*$FC$6+VLOOKUP($FA142,LTREV,LOOKUPS!L$9,0)*$FD$6+VLOOKUP($FA142,CFP,LOOKUPS!L$6,0)*$FE$6+VLOOKUP($FA142,EP,LOOKUPS!L$8,0)*$FF$6+VLOOKUP($FA142,BM,LOOKUPS!L$5,0)*$FG$6+VLOOKUP($FA142,DIV,LOOKUPS!L$7,0)*$FH$6++VLOOKUP($FA142,SIZE,LOOKUPS!L$11,0)*$FI$6)</f>
        <v/>
      </c>
    </row>
    <row r="143" spans="1:167" x14ac:dyDescent="0.3">
      <c r="A143" s="1">
        <v>193802</v>
      </c>
      <c r="B143" s="1">
        <v>6.03</v>
      </c>
      <c r="C143" s="1">
        <v>6.19</v>
      </c>
      <c r="D143" s="1">
        <v>4.08</v>
      </c>
      <c r="E143" s="1">
        <v>8.69</v>
      </c>
      <c r="F143" s="1">
        <v>7.84</v>
      </c>
      <c r="G143" s="1">
        <v>7.51</v>
      </c>
      <c r="H143" s="1">
        <v>6.46</v>
      </c>
      <c r="I143" s="1">
        <v>5.57</v>
      </c>
      <c r="J143" s="1">
        <v>6.1</v>
      </c>
      <c r="K143" s="1">
        <v>3.58</v>
      </c>
      <c r="M143" s="1">
        <v>193703</v>
      </c>
      <c r="N143" s="1">
        <v>-0.77</v>
      </c>
      <c r="O143" s="1">
        <v>-1.38</v>
      </c>
      <c r="P143" s="1">
        <v>-1.77</v>
      </c>
      <c r="Q143" s="1">
        <v>-2.0099999999999998</v>
      </c>
      <c r="R143" s="1">
        <v>0.01</v>
      </c>
      <c r="S143" s="1">
        <v>0.98</v>
      </c>
      <c r="T143" s="1">
        <v>1.41</v>
      </c>
      <c r="U143" s="1">
        <v>1.6</v>
      </c>
      <c r="V143" s="1">
        <v>0.06</v>
      </c>
      <c r="W143" s="1">
        <v>2.33</v>
      </c>
      <c r="Y143" s="1">
        <v>194202</v>
      </c>
      <c r="Z143" s="1">
        <v>1.57</v>
      </c>
      <c r="AA143" s="1">
        <v>-2.2400000000000002</v>
      </c>
      <c r="AB143" s="1">
        <v>-0.47</v>
      </c>
      <c r="AC143" s="1">
        <v>-0.12</v>
      </c>
      <c r="AD143" s="1">
        <v>-1.7</v>
      </c>
      <c r="AE143" s="1">
        <v>-2.4300000000000002</v>
      </c>
      <c r="AF143" s="1">
        <v>-1.72</v>
      </c>
      <c r="AG143" s="1">
        <v>-2.1800000000000002</v>
      </c>
      <c r="AH143" s="1">
        <v>-2.93</v>
      </c>
      <c r="AI143" s="1">
        <v>-1.41</v>
      </c>
      <c r="AK143">
        <v>196208</v>
      </c>
      <c r="AL143">
        <v>8.1</v>
      </c>
      <c r="AM143">
        <v>2.4900000000000002</v>
      </c>
      <c r="AN143">
        <v>2.35</v>
      </c>
      <c r="AO143">
        <v>3.32</v>
      </c>
      <c r="AP143">
        <v>2.84</v>
      </c>
      <c r="AQ143">
        <v>1.97</v>
      </c>
      <c r="AR143">
        <v>2.67</v>
      </c>
      <c r="AS143">
        <v>2.4500000000000002</v>
      </c>
      <c r="AT143">
        <v>3.49</v>
      </c>
      <c r="AU143">
        <v>3.13</v>
      </c>
      <c r="AV143">
        <v>2.54</v>
      </c>
      <c r="AW143">
        <v>1.78</v>
      </c>
      <c r="AX143">
        <v>2.15</v>
      </c>
      <c r="AY143">
        <v>3.63</v>
      </c>
      <c r="AZ143">
        <v>1.7</v>
      </c>
      <c r="BA143">
        <v>1.93</v>
      </c>
      <c r="BB143">
        <v>2.98</v>
      </c>
      <c r="BC143">
        <v>2.21</v>
      </c>
      <c r="BD143">
        <v>4.74</v>
      </c>
      <c r="BF143" s="1">
        <v>196208</v>
      </c>
      <c r="BG143" s="1">
        <v>5.92</v>
      </c>
      <c r="BH143" s="1">
        <v>3.06</v>
      </c>
      <c r="BI143" s="1">
        <v>2.02</v>
      </c>
      <c r="BJ143" s="1">
        <v>3.2</v>
      </c>
      <c r="BK143" s="1">
        <v>3.62</v>
      </c>
      <c r="BL143" s="1">
        <v>2.09</v>
      </c>
      <c r="BM143" s="1">
        <v>2.14</v>
      </c>
      <c r="BN143" s="1">
        <v>2.2200000000000002</v>
      </c>
      <c r="BO143" s="1">
        <v>3.39</v>
      </c>
      <c r="BP143" s="1">
        <v>4.91</v>
      </c>
      <c r="BQ143" s="1">
        <v>2.33</v>
      </c>
      <c r="BR143" s="1">
        <v>1.95</v>
      </c>
      <c r="BS143" s="1">
        <v>2.2200000000000002</v>
      </c>
      <c r="BT143" s="1">
        <v>2.27</v>
      </c>
      <c r="BU143" s="1">
        <v>2</v>
      </c>
      <c r="BV143" s="1">
        <v>1.6</v>
      </c>
      <c r="BW143" s="1">
        <v>2.82</v>
      </c>
      <c r="BX143" s="1">
        <v>3.27</v>
      </c>
      <c r="BY143" s="1">
        <v>3.5</v>
      </c>
      <c r="CA143" s="1">
        <v>193708</v>
      </c>
      <c r="CB143" s="1">
        <v>-8.99</v>
      </c>
      <c r="CC143" s="1">
        <v>-3.99</v>
      </c>
      <c r="CD143" s="1">
        <v>-5.01</v>
      </c>
      <c r="CE143" s="1">
        <v>-6.86</v>
      </c>
      <c r="CF143" s="1">
        <v>-3.58</v>
      </c>
      <c r="CG143" s="1">
        <v>-5.09</v>
      </c>
      <c r="CH143" s="1">
        <v>-5.17</v>
      </c>
      <c r="CI143" s="1">
        <v>-5.15</v>
      </c>
      <c r="CJ143" s="1">
        <v>-7.3</v>
      </c>
      <c r="CK143" s="1">
        <v>-2.76</v>
      </c>
      <c r="CL143" s="1">
        <v>-4.41</v>
      </c>
      <c r="CM143" s="1">
        <v>-4.8099999999999996</v>
      </c>
      <c r="CN143" s="1">
        <v>-5.37</v>
      </c>
      <c r="CO143" s="1">
        <v>-4.92</v>
      </c>
      <c r="CP143" s="1">
        <v>-5.41</v>
      </c>
      <c r="CQ143" s="1">
        <v>-4.33</v>
      </c>
      <c r="CR143" s="1">
        <v>-5.99</v>
      </c>
      <c r="CS143" s="1">
        <v>-5.39</v>
      </c>
      <c r="CT143" s="1">
        <v>-9.1999999999999993</v>
      </c>
      <c r="CV143" s="1">
        <v>193808</v>
      </c>
      <c r="CW143" s="1">
        <v>-10.66</v>
      </c>
      <c r="CX143" s="1">
        <v>-5.47</v>
      </c>
      <c r="CY143" s="1">
        <v>-2.86</v>
      </c>
      <c r="CZ143" s="1">
        <v>-5.0999999999999996</v>
      </c>
      <c r="DA143" s="1">
        <v>-5.46</v>
      </c>
      <c r="DB143" s="1">
        <v>-4.62</v>
      </c>
      <c r="DC143" s="1">
        <v>-2.39</v>
      </c>
      <c r="DD143" s="1">
        <v>-4.26</v>
      </c>
      <c r="DE143" s="1">
        <v>-4.82</v>
      </c>
      <c r="DF143" s="1">
        <v>-6.94</v>
      </c>
      <c r="DG143" s="1">
        <v>-3.94</v>
      </c>
      <c r="DH143" s="1">
        <v>-5.48</v>
      </c>
      <c r="DI143" s="1">
        <v>-3.76</v>
      </c>
      <c r="DJ143" s="1">
        <v>-2.4300000000000002</v>
      </c>
      <c r="DK143" s="1">
        <v>-2.35</v>
      </c>
      <c r="DL143" s="1">
        <v>-2.88</v>
      </c>
      <c r="DM143" s="1">
        <v>-5.64</v>
      </c>
      <c r="DN143" s="1">
        <v>-3.51</v>
      </c>
      <c r="DO143" s="1">
        <v>-6.12</v>
      </c>
      <c r="DQ143" s="1">
        <v>193708</v>
      </c>
      <c r="DR143" s="1">
        <v>-99.99</v>
      </c>
      <c r="DS143" s="1">
        <v>-6.92</v>
      </c>
      <c r="DT143" s="1">
        <v>-4.8499999999999996</v>
      </c>
      <c r="DU143" s="1">
        <v>-4.62</v>
      </c>
      <c r="DV143" s="1">
        <v>-8.2200000000000006</v>
      </c>
      <c r="DW143" s="1">
        <v>-4.75</v>
      </c>
      <c r="DX143" s="1">
        <v>-4.84</v>
      </c>
      <c r="DY143" s="1">
        <v>-4.41</v>
      </c>
      <c r="DZ143" s="1">
        <v>-4.79</v>
      </c>
      <c r="EA143" s="1">
        <v>-10.5</v>
      </c>
      <c r="EB143" s="1">
        <v>-5.95</v>
      </c>
      <c r="EC143" s="1">
        <v>-4.3</v>
      </c>
      <c r="ED143" s="1">
        <v>-5.21</v>
      </c>
      <c r="EE143" s="1">
        <v>-4.38</v>
      </c>
      <c r="EF143" s="1">
        <v>-5.29</v>
      </c>
      <c r="EG143" s="1">
        <v>-4.54</v>
      </c>
      <c r="EH143" s="1">
        <v>-4.28</v>
      </c>
      <c r="EI143" s="1">
        <v>-4.62</v>
      </c>
      <c r="EJ143" s="1">
        <v>-4.96</v>
      </c>
      <c r="EL143">
        <v>193708</v>
      </c>
      <c r="EM143">
        <v>-4.8600000000000003</v>
      </c>
      <c r="EN143">
        <v>0.42</v>
      </c>
      <c r="EO143">
        <v>-2.25</v>
      </c>
      <c r="EP143">
        <v>0.02</v>
      </c>
      <c r="ER143" s="1">
        <v>193802</v>
      </c>
      <c r="ES143" s="1">
        <v>-3.08</v>
      </c>
      <c r="EU143" s="1">
        <v>193703</v>
      </c>
      <c r="EV143" s="1">
        <v>-2.84</v>
      </c>
      <c r="EX143" s="1">
        <v>194202</v>
      </c>
      <c r="EY143" s="1">
        <v>1.25</v>
      </c>
      <c r="FA143" s="1">
        <v>193802</v>
      </c>
      <c r="FB143" s="1" t="str">
        <f>IF(ISERROR(VLOOKUP($FA143,MOM,LOOKUPS!C$12,0)*$FB$6+VLOOKUP($FA143,STREV,LOOKUPS!C$10,0)*$FC$6+VLOOKUP($FA143,LTREV,LOOKUPS!C$9,0)*$FD$6+VLOOKUP($FA143,CFP,LOOKUPS!C$6,0)*$FE$6+VLOOKUP($FA143,EP,LOOKUPS!C$8,0)*$FF$6+VLOOKUP($FA143,BM,LOOKUPS!C$5,0)*$FG$6+VLOOKUP($FA143,DIV,LOOKUPS!C$7,0)*$FH$6++VLOOKUP($FA143,SIZE,LOOKUPS!C$11,0)*$FI$6),"",VLOOKUP($FA143,MOM,LOOKUPS!C$12,0)*$FB$6+VLOOKUP($FA143,STREV,LOOKUPS!C$10,0)*$FC$6+VLOOKUP($FA143,LTREV,LOOKUPS!C$9,0)*$FD$6+VLOOKUP($FA143,CFP,LOOKUPS!C$6,0)*$FE$6+VLOOKUP($FA143,EP,LOOKUPS!C$8,0)*$FF$6+VLOOKUP($FA143,BM,LOOKUPS!C$5,0)*$FG$6+VLOOKUP($FA143,DIV,LOOKUPS!C$7,0)*$FH$6++VLOOKUP($FA143,SIZE,LOOKUPS!C$11,0)*$FI$6)</f>
        <v/>
      </c>
      <c r="FC143" s="1" t="str">
        <f>IF(ISERROR(VLOOKUP($FA143,MOM,LOOKUPS!D$12,0)*$FB$6+VLOOKUP($FA143,STREV,LOOKUPS!D$10,0)*$FC$6+VLOOKUP($FA143,LTREV,LOOKUPS!D$9,0)*$FD$6+VLOOKUP($FA143,CFP,LOOKUPS!D$6,0)*$FE$6+VLOOKUP($FA143,EP,LOOKUPS!D$8,0)*$FF$6+VLOOKUP($FA143,BM,LOOKUPS!D$5,0)*$FG$6+VLOOKUP($FA143,DIV,LOOKUPS!D$7,0)*$FH$6++VLOOKUP($FA143,SIZE,LOOKUPS!D$11,0)*$FI$6),"",VLOOKUP($FA143,MOM,LOOKUPS!D$12,0)*$FB$6+VLOOKUP($FA143,STREV,LOOKUPS!D$10,0)*$FC$6+VLOOKUP($FA143,LTREV,LOOKUPS!D$9,0)*$FD$6+VLOOKUP($FA143,CFP,LOOKUPS!D$6,0)*$FE$6+VLOOKUP($FA143,EP,LOOKUPS!D$8,0)*$FF$6+VLOOKUP($FA143,BM,LOOKUPS!D$5,0)*$FG$6+VLOOKUP($FA143,DIV,LOOKUPS!D$7,0)*$FH$6++VLOOKUP($FA143,SIZE,LOOKUPS!D$11,0)*$FI$6)</f>
        <v/>
      </c>
      <c r="FD143" s="1" t="str">
        <f>IF(ISERROR(VLOOKUP($FA143,MOM,LOOKUPS!E$12,0)*$FB$6+VLOOKUP($FA143,STREV,LOOKUPS!E$10,0)*$FC$6+VLOOKUP($FA143,LTREV,LOOKUPS!E$9,0)*$FD$6+VLOOKUP($FA143,CFP,LOOKUPS!E$6,0)*$FE$6+VLOOKUP($FA143,EP,LOOKUPS!E$8,0)*$FF$6+VLOOKUP($FA143,BM,LOOKUPS!E$5,0)*$FG$6+VLOOKUP($FA143,DIV,LOOKUPS!E$7,0)*$FH$6++VLOOKUP($FA143,SIZE,LOOKUPS!E$11,0)*$FI$6),"",VLOOKUP($FA143,MOM,LOOKUPS!E$12,0)*$FB$6+VLOOKUP($FA143,STREV,LOOKUPS!E$10,0)*$FC$6+VLOOKUP($FA143,LTREV,LOOKUPS!E$9,0)*$FD$6+VLOOKUP($FA143,CFP,LOOKUPS!E$6,0)*$FE$6+VLOOKUP($FA143,EP,LOOKUPS!E$8,0)*$FF$6+VLOOKUP($FA143,BM,LOOKUPS!E$5,0)*$FG$6+VLOOKUP($FA143,DIV,LOOKUPS!E$7,0)*$FH$6++VLOOKUP($FA143,SIZE,LOOKUPS!E$11,0)*$FI$6)</f>
        <v/>
      </c>
      <c r="FE143" s="1" t="str">
        <f>IF(ISERROR(VLOOKUP($FA143,MOM,LOOKUPS!F$12,0)*$FB$6+VLOOKUP($FA143,STREV,LOOKUPS!F$10,0)*$FC$6+VLOOKUP($FA143,LTREV,LOOKUPS!F$9,0)*$FD$6+VLOOKUP($FA143,CFP,LOOKUPS!F$6,0)*$FE$6+VLOOKUP($FA143,EP,LOOKUPS!F$8,0)*$FF$6+VLOOKUP($FA143,BM,LOOKUPS!F$5,0)*$FG$6+VLOOKUP($FA143,DIV,LOOKUPS!F$7,0)*$FH$6++VLOOKUP($FA143,SIZE,LOOKUPS!F$11,0)*$FI$6),"",VLOOKUP($FA143,MOM,LOOKUPS!F$12,0)*$FB$6+VLOOKUP($FA143,STREV,LOOKUPS!F$10,0)*$FC$6+VLOOKUP($FA143,LTREV,LOOKUPS!F$9,0)*$FD$6+VLOOKUP($FA143,CFP,LOOKUPS!F$6,0)*$FE$6+VLOOKUP($FA143,EP,LOOKUPS!F$8,0)*$FF$6+VLOOKUP($FA143,BM,LOOKUPS!F$5,0)*$FG$6+VLOOKUP($FA143,DIV,LOOKUPS!F$7,0)*$FH$6++VLOOKUP($FA143,SIZE,LOOKUPS!F$11,0)*$FI$6)</f>
        <v/>
      </c>
      <c r="FF143" s="1" t="str">
        <f>IF(ISERROR(VLOOKUP($FA143,MOM,LOOKUPS!G$12,0)*$FB$6+VLOOKUP($FA143,STREV,LOOKUPS!G$10,0)*$FC$6+VLOOKUP($FA143,LTREV,LOOKUPS!G$9,0)*$FD$6+VLOOKUP($FA143,CFP,LOOKUPS!G$6,0)*$FE$6+VLOOKUP($FA143,EP,LOOKUPS!G$8,0)*$FF$6+VLOOKUP($FA143,BM,LOOKUPS!G$5,0)*$FG$6+VLOOKUP($FA143,DIV,LOOKUPS!G$7,0)*$FH$6++VLOOKUP($FA143,SIZE,LOOKUPS!G$11,0)*$FI$6),"",VLOOKUP($FA143,MOM,LOOKUPS!G$12,0)*$FB$6+VLOOKUP($FA143,STREV,LOOKUPS!G$10,0)*$FC$6+VLOOKUP($FA143,LTREV,LOOKUPS!G$9,0)*$FD$6+VLOOKUP($FA143,CFP,LOOKUPS!G$6,0)*$FE$6+VLOOKUP($FA143,EP,LOOKUPS!G$8,0)*$FF$6+VLOOKUP($FA143,BM,LOOKUPS!G$5,0)*$FG$6+VLOOKUP($FA143,DIV,LOOKUPS!G$7,0)*$FH$6++VLOOKUP($FA143,SIZE,LOOKUPS!G$11,0)*$FI$6)</f>
        <v/>
      </c>
      <c r="FG143" s="1" t="str">
        <f>IF(ISERROR(VLOOKUP($FA143,MOM,LOOKUPS!H$12,0)*$FB$6+VLOOKUP($FA143,STREV,LOOKUPS!H$10,0)*$FC$6+VLOOKUP($FA143,LTREV,LOOKUPS!H$9,0)*$FD$6+VLOOKUP($FA143,CFP,LOOKUPS!H$6,0)*$FE$6+VLOOKUP($FA143,EP,LOOKUPS!H$8,0)*$FF$6+VLOOKUP($FA143,BM,LOOKUPS!H$5,0)*$FG$6+VLOOKUP($FA143,DIV,LOOKUPS!H$7,0)*$FH$6++VLOOKUP($FA143,SIZE,LOOKUPS!H$11,0)*$FI$6),"",VLOOKUP($FA143,MOM,LOOKUPS!H$12,0)*$FB$6+VLOOKUP($FA143,STREV,LOOKUPS!H$10,0)*$FC$6+VLOOKUP($FA143,LTREV,LOOKUPS!H$9,0)*$FD$6+VLOOKUP($FA143,CFP,LOOKUPS!H$6,0)*$FE$6+VLOOKUP($FA143,EP,LOOKUPS!H$8,0)*$FF$6+VLOOKUP($FA143,BM,LOOKUPS!H$5,0)*$FG$6+VLOOKUP($FA143,DIV,LOOKUPS!H$7,0)*$FH$6++VLOOKUP($FA143,SIZE,LOOKUPS!H$11,0)*$FI$6)</f>
        <v/>
      </c>
      <c r="FH143" s="1" t="str">
        <f>IF(ISERROR(VLOOKUP($FA143,MOM,LOOKUPS!I$12,0)*$FB$6+VLOOKUP($FA143,STREV,LOOKUPS!I$10,0)*$FC$6+VLOOKUP($FA143,LTREV,LOOKUPS!I$9,0)*$FD$6+VLOOKUP($FA143,CFP,LOOKUPS!I$6,0)*$FE$6+VLOOKUP($FA143,EP,LOOKUPS!I$8,0)*$FF$6+VLOOKUP($FA143,BM,LOOKUPS!I$5,0)*$FG$6+VLOOKUP($FA143,DIV,LOOKUPS!I$7,0)*$FH$6++VLOOKUP($FA143,SIZE,LOOKUPS!I$11,0)*$FI$6),"",VLOOKUP($FA143,MOM,LOOKUPS!I$12,0)*$FB$6+VLOOKUP($FA143,STREV,LOOKUPS!I$10,0)*$FC$6+VLOOKUP($FA143,LTREV,LOOKUPS!I$9,0)*$FD$6+VLOOKUP($FA143,CFP,LOOKUPS!I$6,0)*$FE$6+VLOOKUP($FA143,EP,LOOKUPS!I$8,0)*$FF$6+VLOOKUP($FA143,BM,LOOKUPS!I$5,0)*$FG$6+VLOOKUP($FA143,DIV,LOOKUPS!I$7,0)*$FH$6++VLOOKUP($FA143,SIZE,LOOKUPS!I$11,0)*$FI$6)</f>
        <v/>
      </c>
      <c r="FI143" s="1" t="str">
        <f>IF(ISERROR(VLOOKUP($FA143,MOM,LOOKUPS!J$12,0)*$FB$6+VLOOKUP($FA143,STREV,LOOKUPS!J$10,0)*$FC$6+VLOOKUP($FA143,LTREV,LOOKUPS!J$9,0)*$FD$6+VLOOKUP($FA143,CFP,LOOKUPS!J$6,0)*$FE$6+VLOOKUP($FA143,EP,LOOKUPS!J$8,0)*$FF$6+VLOOKUP($FA143,BM,LOOKUPS!J$5,0)*$FG$6+VLOOKUP($FA143,DIV,LOOKUPS!J$7,0)*$FH$6++VLOOKUP($FA143,SIZE,LOOKUPS!J$11,0)*$FI$6),"",VLOOKUP($FA143,MOM,LOOKUPS!J$12,0)*$FB$6+VLOOKUP($FA143,STREV,LOOKUPS!J$10,0)*$FC$6+VLOOKUP($FA143,LTREV,LOOKUPS!J$9,0)*$FD$6+VLOOKUP($FA143,CFP,LOOKUPS!J$6,0)*$FE$6+VLOOKUP($FA143,EP,LOOKUPS!J$8,0)*$FF$6+VLOOKUP($FA143,BM,LOOKUPS!J$5,0)*$FG$6+VLOOKUP($FA143,DIV,LOOKUPS!J$7,0)*$FH$6++VLOOKUP($FA143,SIZE,LOOKUPS!J$11,0)*$FI$6)</f>
        <v/>
      </c>
      <c r="FJ143" s="1" t="str">
        <f>IF(ISERROR(VLOOKUP($FA143,MOM,LOOKUPS!K$12,0)*$FB$6+VLOOKUP($FA143,STREV,LOOKUPS!K$10,0)*$FC$6+VLOOKUP($FA143,LTREV,LOOKUPS!K$9,0)*$FD$6+VLOOKUP($FA143,CFP,LOOKUPS!K$6,0)*$FE$6+VLOOKUP($FA143,EP,LOOKUPS!K$8,0)*$FF$6+VLOOKUP($FA143,BM,LOOKUPS!K$5,0)*$FG$6+VLOOKUP($FA143,DIV,LOOKUPS!K$7,0)*$FH$6++VLOOKUP($FA143,SIZE,LOOKUPS!K$11,0)*$FI$6),"",VLOOKUP($FA143,MOM,LOOKUPS!K$12,0)*$FB$6+VLOOKUP($FA143,STREV,LOOKUPS!K$10,0)*$FC$6+VLOOKUP($FA143,LTREV,LOOKUPS!K$9,0)*$FD$6+VLOOKUP($FA143,CFP,LOOKUPS!K$6,0)*$FE$6+VLOOKUP($FA143,EP,LOOKUPS!K$8,0)*$FF$6+VLOOKUP($FA143,BM,LOOKUPS!K$5,0)*$FG$6+VLOOKUP($FA143,DIV,LOOKUPS!K$7,0)*$FH$6++VLOOKUP($FA143,SIZE,LOOKUPS!K$11,0)*$FI$6)</f>
        <v/>
      </c>
      <c r="FK143" s="1" t="str">
        <f>IF(ISERROR(VLOOKUP($FA143,MOM,LOOKUPS!L$12,0)*$FB$6+VLOOKUP($FA143,STREV,LOOKUPS!L$10,0)*$FC$6+VLOOKUP($FA143,LTREV,LOOKUPS!L$9,0)*$FD$6+VLOOKUP($FA143,CFP,LOOKUPS!L$6,0)*$FE$6+VLOOKUP($FA143,EP,LOOKUPS!L$8,0)*$FF$6+VLOOKUP($FA143,BM,LOOKUPS!L$5,0)*$FG$6+VLOOKUP($FA143,DIV,LOOKUPS!L$7,0)*$FH$6++VLOOKUP($FA143,SIZE,LOOKUPS!L$11,0)*$FI$6),"",VLOOKUP($FA143,MOM,LOOKUPS!L$12,0)*$FB$6+VLOOKUP($FA143,STREV,LOOKUPS!L$10,0)*$FC$6+VLOOKUP($FA143,LTREV,LOOKUPS!L$9,0)*$FD$6+VLOOKUP($FA143,CFP,LOOKUPS!L$6,0)*$FE$6+VLOOKUP($FA143,EP,LOOKUPS!L$8,0)*$FF$6+VLOOKUP($FA143,BM,LOOKUPS!L$5,0)*$FG$6+VLOOKUP($FA143,DIV,LOOKUPS!L$7,0)*$FH$6++VLOOKUP($FA143,SIZE,LOOKUPS!L$11,0)*$FI$6)</f>
        <v/>
      </c>
    </row>
    <row r="144" spans="1:167" x14ac:dyDescent="0.3">
      <c r="A144" s="1">
        <v>193803</v>
      </c>
      <c r="B144" s="1">
        <v>-38.92</v>
      </c>
      <c r="C144" s="1">
        <v>-33.96</v>
      </c>
      <c r="D144" s="1">
        <v>-32.68</v>
      </c>
      <c r="E144" s="1">
        <v>-31.85</v>
      </c>
      <c r="F144" s="1">
        <v>-31.79</v>
      </c>
      <c r="G144" s="1">
        <v>-29.01</v>
      </c>
      <c r="H144" s="1">
        <v>-27.41</v>
      </c>
      <c r="I144" s="1">
        <v>-25.23</v>
      </c>
      <c r="J144" s="1">
        <v>-20.92</v>
      </c>
      <c r="K144" s="1">
        <v>-16.68</v>
      </c>
      <c r="M144" s="1">
        <v>193704</v>
      </c>
      <c r="N144" s="1">
        <v>-13.18</v>
      </c>
      <c r="O144" s="1">
        <v>-11.68</v>
      </c>
      <c r="P144" s="1">
        <v>-6.97</v>
      </c>
      <c r="Q144" s="1">
        <v>-8.1</v>
      </c>
      <c r="R144" s="1">
        <v>-8.34</v>
      </c>
      <c r="S144" s="1">
        <v>-9.1300000000000008</v>
      </c>
      <c r="T144" s="1">
        <v>-9.18</v>
      </c>
      <c r="U144" s="1">
        <v>-10.48</v>
      </c>
      <c r="V144" s="1">
        <v>-10.1</v>
      </c>
      <c r="W144" s="1">
        <v>-13.24</v>
      </c>
      <c r="Y144" s="1">
        <v>194203</v>
      </c>
      <c r="Z144" s="1">
        <v>-5.85</v>
      </c>
      <c r="AA144" s="1">
        <v>-6.97</v>
      </c>
      <c r="AB144" s="1">
        <v>-4.67</v>
      </c>
      <c r="AC144" s="1">
        <v>-3.21</v>
      </c>
      <c r="AD144" s="1">
        <v>-4.41</v>
      </c>
      <c r="AE144" s="1">
        <v>-4.3</v>
      </c>
      <c r="AF144" s="1">
        <v>-5.15</v>
      </c>
      <c r="AG144" s="1">
        <v>-5.13</v>
      </c>
      <c r="AH144" s="1">
        <v>-6.05</v>
      </c>
      <c r="AI144" s="1">
        <v>-6.26</v>
      </c>
      <c r="AK144">
        <v>196209</v>
      </c>
      <c r="AL144">
        <v>-7.84</v>
      </c>
      <c r="AM144">
        <v>-6.58</v>
      </c>
      <c r="AN144">
        <v>-5.21</v>
      </c>
      <c r="AO144">
        <v>-5.94</v>
      </c>
      <c r="AP144">
        <v>-6.94</v>
      </c>
      <c r="AQ144">
        <v>-5.2</v>
      </c>
      <c r="AR144">
        <v>-5.59</v>
      </c>
      <c r="AS144">
        <v>-5.38</v>
      </c>
      <c r="AT144">
        <v>-6.08</v>
      </c>
      <c r="AU144">
        <v>-7.82</v>
      </c>
      <c r="AV144">
        <v>-6.07</v>
      </c>
      <c r="AW144">
        <v>-5.84</v>
      </c>
      <c r="AX144">
        <v>-4.58</v>
      </c>
      <c r="AY144">
        <v>-5.71</v>
      </c>
      <c r="AZ144">
        <v>-5.48</v>
      </c>
      <c r="BA144">
        <v>-5.09</v>
      </c>
      <c r="BB144">
        <v>-5.66</v>
      </c>
      <c r="BC144">
        <v>-6.03</v>
      </c>
      <c r="BD144">
        <v>-6.13</v>
      </c>
      <c r="BF144" s="1">
        <v>196209</v>
      </c>
      <c r="BG144" s="1">
        <v>-8.98</v>
      </c>
      <c r="BH144" s="1">
        <v>-7.23</v>
      </c>
      <c r="BI144" s="1">
        <v>-4.79</v>
      </c>
      <c r="BJ144" s="1">
        <v>-5.38</v>
      </c>
      <c r="BK144" s="1">
        <v>-7.54</v>
      </c>
      <c r="BL144" s="1">
        <v>-5.89</v>
      </c>
      <c r="BM144" s="1">
        <v>-4.7699999999999996</v>
      </c>
      <c r="BN144" s="1">
        <v>-4.5599999999999996</v>
      </c>
      <c r="BO144" s="1">
        <v>-5.77</v>
      </c>
      <c r="BP144" s="1">
        <v>-9.1</v>
      </c>
      <c r="BQ144" s="1">
        <v>-5.98</v>
      </c>
      <c r="BR144" s="1">
        <v>-6.61</v>
      </c>
      <c r="BS144" s="1">
        <v>-5.14</v>
      </c>
      <c r="BT144" s="1">
        <v>-5.7</v>
      </c>
      <c r="BU144" s="1">
        <v>-3.84</v>
      </c>
      <c r="BV144" s="1">
        <v>-4.5</v>
      </c>
      <c r="BW144" s="1">
        <v>-4.63</v>
      </c>
      <c r="BX144" s="1">
        <v>-5.15</v>
      </c>
      <c r="BY144" s="1">
        <v>-6.38</v>
      </c>
      <c r="CA144" s="1">
        <v>193709</v>
      </c>
      <c r="CB144" s="1">
        <v>-19.21</v>
      </c>
      <c r="CC144" s="1">
        <v>-18.13</v>
      </c>
      <c r="CD144" s="1">
        <v>-18.62</v>
      </c>
      <c r="CE144" s="1">
        <v>-21.74</v>
      </c>
      <c r="CF144" s="1">
        <v>-18.14</v>
      </c>
      <c r="CG144" s="1">
        <v>-18.75</v>
      </c>
      <c r="CH144" s="1">
        <v>-18.16</v>
      </c>
      <c r="CI144" s="1">
        <v>-19.32</v>
      </c>
      <c r="CJ144" s="1">
        <v>-22.68</v>
      </c>
      <c r="CK144" s="1">
        <v>-18.54</v>
      </c>
      <c r="CL144" s="1">
        <v>-17.739999999999998</v>
      </c>
      <c r="CM144" s="1">
        <v>-18.11</v>
      </c>
      <c r="CN144" s="1">
        <v>-19.38</v>
      </c>
      <c r="CO144" s="1">
        <v>-19.13</v>
      </c>
      <c r="CP144" s="1">
        <v>-17.18</v>
      </c>
      <c r="CQ144" s="1">
        <v>-18.8</v>
      </c>
      <c r="CR144" s="1">
        <v>-19.84</v>
      </c>
      <c r="CS144" s="1">
        <v>-22.36</v>
      </c>
      <c r="CT144" s="1">
        <v>-23</v>
      </c>
      <c r="CV144" s="1">
        <v>193809</v>
      </c>
      <c r="CW144" s="1">
        <v>-2.09</v>
      </c>
      <c r="CX144" s="1">
        <v>-1.17</v>
      </c>
      <c r="CY144" s="1">
        <v>-1.26</v>
      </c>
      <c r="CZ144" s="1">
        <v>-1.4</v>
      </c>
      <c r="DA144" s="1">
        <v>-0.73</v>
      </c>
      <c r="DB144" s="1">
        <v>-1.77</v>
      </c>
      <c r="DC144" s="1">
        <v>-1.38</v>
      </c>
      <c r="DD144" s="1">
        <v>-1.32</v>
      </c>
      <c r="DE144" s="1">
        <v>-1.1499999999999999</v>
      </c>
      <c r="DF144" s="1">
        <v>-0.18</v>
      </c>
      <c r="DG144" s="1">
        <v>-1.3</v>
      </c>
      <c r="DH144" s="1">
        <v>-2.0299999999999998</v>
      </c>
      <c r="DI144" s="1">
        <v>-1.52</v>
      </c>
      <c r="DJ144" s="1">
        <v>-1.84</v>
      </c>
      <c r="DK144" s="1">
        <v>-0.92</v>
      </c>
      <c r="DL144" s="1">
        <v>-0.74</v>
      </c>
      <c r="DM144" s="1">
        <v>-1.91</v>
      </c>
      <c r="DN144" s="1">
        <v>-1.02</v>
      </c>
      <c r="DO144" s="1">
        <v>-1.27</v>
      </c>
      <c r="DQ144" s="1">
        <v>193709</v>
      </c>
      <c r="DR144" s="1">
        <v>-99.99</v>
      </c>
      <c r="DS144" s="1">
        <v>-22.56</v>
      </c>
      <c r="DT144" s="1">
        <v>-20.149999999999999</v>
      </c>
      <c r="DU144" s="1">
        <v>-15.3</v>
      </c>
      <c r="DV144" s="1">
        <v>-22.77</v>
      </c>
      <c r="DW144" s="1">
        <v>-21.49</v>
      </c>
      <c r="DX144" s="1">
        <v>-20.190000000000001</v>
      </c>
      <c r="DY144" s="1">
        <v>-17.89</v>
      </c>
      <c r="DZ144" s="1">
        <v>-14.76</v>
      </c>
      <c r="EA144" s="1">
        <v>-21.78</v>
      </c>
      <c r="EB144" s="1">
        <v>-23.73</v>
      </c>
      <c r="EC144" s="1">
        <v>-22.15</v>
      </c>
      <c r="ED144" s="1">
        <v>-20.83</v>
      </c>
      <c r="EE144" s="1">
        <v>-20.440000000000001</v>
      </c>
      <c r="EF144" s="1">
        <v>-19.93</v>
      </c>
      <c r="EG144" s="1">
        <v>-19.39</v>
      </c>
      <c r="EH144" s="1">
        <v>-16.39</v>
      </c>
      <c r="EI144" s="1">
        <v>-16.649999999999999</v>
      </c>
      <c r="EJ144" s="1">
        <v>-12.86</v>
      </c>
      <c r="EL144">
        <v>193709</v>
      </c>
      <c r="EM144">
        <v>-13.61</v>
      </c>
      <c r="EN144">
        <v>-6.89</v>
      </c>
      <c r="EO144">
        <v>-4.57</v>
      </c>
      <c r="EP144">
        <v>0.04</v>
      </c>
      <c r="ER144" s="1">
        <v>193803</v>
      </c>
      <c r="ES144" s="1">
        <v>15.75</v>
      </c>
      <c r="EU144" s="1">
        <v>193704</v>
      </c>
      <c r="EV144" s="1">
        <v>1.52</v>
      </c>
      <c r="EX144" s="1">
        <v>194203</v>
      </c>
      <c r="EY144" s="1">
        <v>-0.04</v>
      </c>
      <c r="FA144" s="1">
        <v>193803</v>
      </c>
      <c r="FB144" s="1" t="str">
        <f>IF(ISERROR(VLOOKUP($FA144,MOM,LOOKUPS!C$12,0)*$FB$6+VLOOKUP($FA144,STREV,LOOKUPS!C$10,0)*$FC$6+VLOOKUP($FA144,LTREV,LOOKUPS!C$9,0)*$FD$6+VLOOKUP($FA144,CFP,LOOKUPS!C$6,0)*$FE$6+VLOOKUP($FA144,EP,LOOKUPS!C$8,0)*$FF$6+VLOOKUP($FA144,BM,LOOKUPS!C$5,0)*$FG$6+VLOOKUP($FA144,DIV,LOOKUPS!C$7,0)*$FH$6++VLOOKUP($FA144,SIZE,LOOKUPS!C$11,0)*$FI$6),"",VLOOKUP($FA144,MOM,LOOKUPS!C$12,0)*$FB$6+VLOOKUP($FA144,STREV,LOOKUPS!C$10,0)*$FC$6+VLOOKUP($FA144,LTREV,LOOKUPS!C$9,0)*$FD$6+VLOOKUP($FA144,CFP,LOOKUPS!C$6,0)*$FE$6+VLOOKUP($FA144,EP,LOOKUPS!C$8,0)*$FF$6+VLOOKUP($FA144,BM,LOOKUPS!C$5,0)*$FG$6+VLOOKUP($FA144,DIV,LOOKUPS!C$7,0)*$FH$6++VLOOKUP($FA144,SIZE,LOOKUPS!C$11,0)*$FI$6)</f>
        <v/>
      </c>
      <c r="FC144" s="1" t="str">
        <f>IF(ISERROR(VLOOKUP($FA144,MOM,LOOKUPS!D$12,0)*$FB$6+VLOOKUP($FA144,STREV,LOOKUPS!D$10,0)*$FC$6+VLOOKUP($FA144,LTREV,LOOKUPS!D$9,0)*$FD$6+VLOOKUP($FA144,CFP,LOOKUPS!D$6,0)*$FE$6+VLOOKUP($FA144,EP,LOOKUPS!D$8,0)*$FF$6+VLOOKUP($FA144,BM,LOOKUPS!D$5,0)*$FG$6+VLOOKUP($FA144,DIV,LOOKUPS!D$7,0)*$FH$6++VLOOKUP($FA144,SIZE,LOOKUPS!D$11,0)*$FI$6),"",VLOOKUP($FA144,MOM,LOOKUPS!D$12,0)*$FB$6+VLOOKUP($FA144,STREV,LOOKUPS!D$10,0)*$FC$6+VLOOKUP($FA144,LTREV,LOOKUPS!D$9,0)*$FD$6+VLOOKUP($FA144,CFP,LOOKUPS!D$6,0)*$FE$6+VLOOKUP($FA144,EP,LOOKUPS!D$8,0)*$FF$6+VLOOKUP($FA144,BM,LOOKUPS!D$5,0)*$FG$6+VLOOKUP($FA144,DIV,LOOKUPS!D$7,0)*$FH$6++VLOOKUP($FA144,SIZE,LOOKUPS!D$11,0)*$FI$6)</f>
        <v/>
      </c>
      <c r="FD144" s="1" t="str">
        <f>IF(ISERROR(VLOOKUP($FA144,MOM,LOOKUPS!E$12,0)*$FB$6+VLOOKUP($FA144,STREV,LOOKUPS!E$10,0)*$FC$6+VLOOKUP($FA144,LTREV,LOOKUPS!E$9,0)*$FD$6+VLOOKUP($FA144,CFP,LOOKUPS!E$6,0)*$FE$6+VLOOKUP($FA144,EP,LOOKUPS!E$8,0)*$FF$6+VLOOKUP($FA144,BM,LOOKUPS!E$5,0)*$FG$6+VLOOKUP($FA144,DIV,LOOKUPS!E$7,0)*$FH$6++VLOOKUP($FA144,SIZE,LOOKUPS!E$11,0)*$FI$6),"",VLOOKUP($FA144,MOM,LOOKUPS!E$12,0)*$FB$6+VLOOKUP($FA144,STREV,LOOKUPS!E$10,0)*$FC$6+VLOOKUP($FA144,LTREV,LOOKUPS!E$9,0)*$FD$6+VLOOKUP($FA144,CFP,LOOKUPS!E$6,0)*$FE$6+VLOOKUP($FA144,EP,LOOKUPS!E$8,0)*$FF$6+VLOOKUP($FA144,BM,LOOKUPS!E$5,0)*$FG$6+VLOOKUP($FA144,DIV,LOOKUPS!E$7,0)*$FH$6++VLOOKUP($FA144,SIZE,LOOKUPS!E$11,0)*$FI$6)</f>
        <v/>
      </c>
      <c r="FE144" s="1" t="str">
        <f>IF(ISERROR(VLOOKUP($FA144,MOM,LOOKUPS!F$12,0)*$FB$6+VLOOKUP($FA144,STREV,LOOKUPS!F$10,0)*$FC$6+VLOOKUP($FA144,LTREV,LOOKUPS!F$9,0)*$FD$6+VLOOKUP($FA144,CFP,LOOKUPS!F$6,0)*$FE$6+VLOOKUP($FA144,EP,LOOKUPS!F$8,0)*$FF$6+VLOOKUP($FA144,BM,LOOKUPS!F$5,0)*$FG$6+VLOOKUP($FA144,DIV,LOOKUPS!F$7,0)*$FH$6++VLOOKUP($FA144,SIZE,LOOKUPS!F$11,0)*$FI$6),"",VLOOKUP($FA144,MOM,LOOKUPS!F$12,0)*$FB$6+VLOOKUP($FA144,STREV,LOOKUPS!F$10,0)*$FC$6+VLOOKUP($FA144,LTREV,LOOKUPS!F$9,0)*$FD$6+VLOOKUP($FA144,CFP,LOOKUPS!F$6,0)*$FE$6+VLOOKUP($FA144,EP,LOOKUPS!F$8,0)*$FF$6+VLOOKUP($FA144,BM,LOOKUPS!F$5,0)*$FG$6+VLOOKUP($FA144,DIV,LOOKUPS!F$7,0)*$FH$6++VLOOKUP($FA144,SIZE,LOOKUPS!F$11,0)*$FI$6)</f>
        <v/>
      </c>
      <c r="FF144" s="1" t="str">
        <f>IF(ISERROR(VLOOKUP($FA144,MOM,LOOKUPS!G$12,0)*$FB$6+VLOOKUP($FA144,STREV,LOOKUPS!G$10,0)*$FC$6+VLOOKUP($FA144,LTREV,LOOKUPS!G$9,0)*$FD$6+VLOOKUP($FA144,CFP,LOOKUPS!G$6,0)*$FE$6+VLOOKUP($FA144,EP,LOOKUPS!G$8,0)*$FF$6+VLOOKUP($FA144,BM,LOOKUPS!G$5,0)*$FG$6+VLOOKUP($FA144,DIV,LOOKUPS!G$7,0)*$FH$6++VLOOKUP($FA144,SIZE,LOOKUPS!G$11,0)*$FI$6),"",VLOOKUP($FA144,MOM,LOOKUPS!G$12,0)*$FB$6+VLOOKUP($FA144,STREV,LOOKUPS!G$10,0)*$FC$6+VLOOKUP($FA144,LTREV,LOOKUPS!G$9,0)*$FD$6+VLOOKUP($FA144,CFP,LOOKUPS!G$6,0)*$FE$6+VLOOKUP($FA144,EP,LOOKUPS!G$8,0)*$FF$6+VLOOKUP($FA144,BM,LOOKUPS!G$5,0)*$FG$6+VLOOKUP($FA144,DIV,LOOKUPS!G$7,0)*$FH$6++VLOOKUP($FA144,SIZE,LOOKUPS!G$11,0)*$FI$6)</f>
        <v/>
      </c>
      <c r="FG144" s="1" t="str">
        <f>IF(ISERROR(VLOOKUP($FA144,MOM,LOOKUPS!H$12,0)*$FB$6+VLOOKUP($FA144,STREV,LOOKUPS!H$10,0)*$FC$6+VLOOKUP($FA144,LTREV,LOOKUPS!H$9,0)*$FD$6+VLOOKUP($FA144,CFP,LOOKUPS!H$6,0)*$FE$6+VLOOKUP($FA144,EP,LOOKUPS!H$8,0)*$FF$6+VLOOKUP($FA144,BM,LOOKUPS!H$5,0)*$FG$6+VLOOKUP($FA144,DIV,LOOKUPS!H$7,0)*$FH$6++VLOOKUP($FA144,SIZE,LOOKUPS!H$11,0)*$FI$6),"",VLOOKUP($FA144,MOM,LOOKUPS!H$12,0)*$FB$6+VLOOKUP($FA144,STREV,LOOKUPS!H$10,0)*$FC$6+VLOOKUP($FA144,LTREV,LOOKUPS!H$9,0)*$FD$6+VLOOKUP($FA144,CFP,LOOKUPS!H$6,0)*$FE$6+VLOOKUP($FA144,EP,LOOKUPS!H$8,0)*$FF$6+VLOOKUP($FA144,BM,LOOKUPS!H$5,0)*$FG$6+VLOOKUP($FA144,DIV,LOOKUPS!H$7,0)*$FH$6++VLOOKUP($FA144,SIZE,LOOKUPS!H$11,0)*$FI$6)</f>
        <v/>
      </c>
      <c r="FH144" s="1" t="str">
        <f>IF(ISERROR(VLOOKUP($FA144,MOM,LOOKUPS!I$12,0)*$FB$6+VLOOKUP($FA144,STREV,LOOKUPS!I$10,0)*$FC$6+VLOOKUP($FA144,LTREV,LOOKUPS!I$9,0)*$FD$6+VLOOKUP($FA144,CFP,LOOKUPS!I$6,0)*$FE$6+VLOOKUP($FA144,EP,LOOKUPS!I$8,0)*$FF$6+VLOOKUP($FA144,BM,LOOKUPS!I$5,0)*$FG$6+VLOOKUP($FA144,DIV,LOOKUPS!I$7,0)*$FH$6++VLOOKUP($FA144,SIZE,LOOKUPS!I$11,0)*$FI$6),"",VLOOKUP($FA144,MOM,LOOKUPS!I$12,0)*$FB$6+VLOOKUP($FA144,STREV,LOOKUPS!I$10,0)*$FC$6+VLOOKUP($FA144,LTREV,LOOKUPS!I$9,0)*$FD$6+VLOOKUP($FA144,CFP,LOOKUPS!I$6,0)*$FE$6+VLOOKUP($FA144,EP,LOOKUPS!I$8,0)*$FF$6+VLOOKUP($FA144,BM,LOOKUPS!I$5,0)*$FG$6+VLOOKUP($FA144,DIV,LOOKUPS!I$7,0)*$FH$6++VLOOKUP($FA144,SIZE,LOOKUPS!I$11,0)*$FI$6)</f>
        <v/>
      </c>
      <c r="FI144" s="1" t="str">
        <f>IF(ISERROR(VLOOKUP($FA144,MOM,LOOKUPS!J$12,0)*$FB$6+VLOOKUP($FA144,STREV,LOOKUPS!J$10,0)*$FC$6+VLOOKUP($FA144,LTREV,LOOKUPS!J$9,0)*$FD$6+VLOOKUP($FA144,CFP,LOOKUPS!J$6,0)*$FE$6+VLOOKUP($FA144,EP,LOOKUPS!J$8,0)*$FF$6+VLOOKUP($FA144,BM,LOOKUPS!J$5,0)*$FG$6+VLOOKUP($FA144,DIV,LOOKUPS!J$7,0)*$FH$6++VLOOKUP($FA144,SIZE,LOOKUPS!J$11,0)*$FI$6),"",VLOOKUP($FA144,MOM,LOOKUPS!J$12,0)*$FB$6+VLOOKUP($FA144,STREV,LOOKUPS!J$10,0)*$FC$6+VLOOKUP($FA144,LTREV,LOOKUPS!J$9,0)*$FD$6+VLOOKUP($FA144,CFP,LOOKUPS!J$6,0)*$FE$6+VLOOKUP($FA144,EP,LOOKUPS!J$8,0)*$FF$6+VLOOKUP($FA144,BM,LOOKUPS!J$5,0)*$FG$6+VLOOKUP($FA144,DIV,LOOKUPS!J$7,0)*$FH$6++VLOOKUP($FA144,SIZE,LOOKUPS!J$11,0)*$FI$6)</f>
        <v/>
      </c>
      <c r="FJ144" s="1" t="str">
        <f>IF(ISERROR(VLOOKUP($FA144,MOM,LOOKUPS!K$12,0)*$FB$6+VLOOKUP($FA144,STREV,LOOKUPS!K$10,0)*$FC$6+VLOOKUP($FA144,LTREV,LOOKUPS!K$9,0)*$FD$6+VLOOKUP($FA144,CFP,LOOKUPS!K$6,0)*$FE$6+VLOOKUP($FA144,EP,LOOKUPS!K$8,0)*$FF$6+VLOOKUP($FA144,BM,LOOKUPS!K$5,0)*$FG$6+VLOOKUP($FA144,DIV,LOOKUPS!K$7,0)*$FH$6++VLOOKUP($FA144,SIZE,LOOKUPS!K$11,0)*$FI$6),"",VLOOKUP($FA144,MOM,LOOKUPS!K$12,0)*$FB$6+VLOOKUP($FA144,STREV,LOOKUPS!K$10,0)*$FC$6+VLOOKUP($FA144,LTREV,LOOKUPS!K$9,0)*$FD$6+VLOOKUP($FA144,CFP,LOOKUPS!K$6,0)*$FE$6+VLOOKUP($FA144,EP,LOOKUPS!K$8,0)*$FF$6+VLOOKUP($FA144,BM,LOOKUPS!K$5,0)*$FG$6+VLOOKUP($FA144,DIV,LOOKUPS!K$7,0)*$FH$6++VLOOKUP($FA144,SIZE,LOOKUPS!K$11,0)*$FI$6)</f>
        <v/>
      </c>
      <c r="FK144" s="1" t="str">
        <f>IF(ISERROR(VLOOKUP($FA144,MOM,LOOKUPS!L$12,0)*$FB$6+VLOOKUP($FA144,STREV,LOOKUPS!L$10,0)*$FC$6+VLOOKUP($FA144,LTREV,LOOKUPS!L$9,0)*$FD$6+VLOOKUP($FA144,CFP,LOOKUPS!L$6,0)*$FE$6+VLOOKUP($FA144,EP,LOOKUPS!L$8,0)*$FF$6+VLOOKUP($FA144,BM,LOOKUPS!L$5,0)*$FG$6+VLOOKUP($FA144,DIV,LOOKUPS!L$7,0)*$FH$6++VLOOKUP($FA144,SIZE,LOOKUPS!L$11,0)*$FI$6),"",VLOOKUP($FA144,MOM,LOOKUPS!L$12,0)*$FB$6+VLOOKUP($FA144,STREV,LOOKUPS!L$10,0)*$FC$6+VLOOKUP($FA144,LTREV,LOOKUPS!L$9,0)*$FD$6+VLOOKUP($FA144,CFP,LOOKUPS!L$6,0)*$FE$6+VLOOKUP($FA144,EP,LOOKUPS!L$8,0)*$FF$6+VLOOKUP($FA144,BM,LOOKUPS!L$5,0)*$FG$6+VLOOKUP($FA144,DIV,LOOKUPS!L$7,0)*$FH$6++VLOOKUP($FA144,SIZE,LOOKUPS!L$11,0)*$FI$6)</f>
        <v/>
      </c>
    </row>
    <row r="145" spans="1:167" x14ac:dyDescent="0.3">
      <c r="A145" s="1">
        <v>193804</v>
      </c>
      <c r="B145" s="1">
        <v>23.62</v>
      </c>
      <c r="C145" s="1">
        <v>29.25</v>
      </c>
      <c r="D145" s="1">
        <v>23.84</v>
      </c>
      <c r="E145" s="1">
        <v>24.87</v>
      </c>
      <c r="F145" s="1">
        <v>21.78</v>
      </c>
      <c r="G145" s="1">
        <v>19.14</v>
      </c>
      <c r="H145" s="1">
        <v>17.559999999999999</v>
      </c>
      <c r="I145" s="1">
        <v>18.11</v>
      </c>
      <c r="J145" s="1">
        <v>14</v>
      </c>
      <c r="K145" s="1">
        <v>13.28</v>
      </c>
      <c r="M145" s="1">
        <v>193705</v>
      </c>
      <c r="N145" s="1">
        <v>-2.82</v>
      </c>
      <c r="O145" s="1">
        <v>-3.86</v>
      </c>
      <c r="P145" s="1">
        <v>-3.36</v>
      </c>
      <c r="Q145" s="1">
        <v>-3</v>
      </c>
      <c r="R145" s="1">
        <v>-1.62</v>
      </c>
      <c r="S145" s="1">
        <v>-2.61</v>
      </c>
      <c r="T145" s="1">
        <v>-0.94</v>
      </c>
      <c r="U145" s="1">
        <v>-2.57</v>
      </c>
      <c r="V145" s="1">
        <v>-1.53</v>
      </c>
      <c r="W145" s="1">
        <v>-2</v>
      </c>
      <c r="Y145" s="1">
        <v>194204</v>
      </c>
      <c r="Z145" s="1">
        <v>-2.0299999999999998</v>
      </c>
      <c r="AA145" s="1">
        <v>-5.12</v>
      </c>
      <c r="AB145" s="1">
        <v>-6.22</v>
      </c>
      <c r="AC145" s="1">
        <v>-4.8899999999999997</v>
      </c>
      <c r="AD145" s="1">
        <v>-3.69</v>
      </c>
      <c r="AE145" s="1">
        <v>-3.59</v>
      </c>
      <c r="AF145" s="1">
        <v>-3.85</v>
      </c>
      <c r="AG145" s="1">
        <v>-4.93</v>
      </c>
      <c r="AH145" s="1">
        <v>-5.71</v>
      </c>
      <c r="AI145" s="1">
        <v>-5.4</v>
      </c>
      <c r="AK145">
        <v>196210</v>
      </c>
      <c r="AL145">
        <v>-5.5</v>
      </c>
      <c r="AM145">
        <v>-3.15</v>
      </c>
      <c r="AN145">
        <v>-1.35</v>
      </c>
      <c r="AO145">
        <v>-1.3</v>
      </c>
      <c r="AP145">
        <v>-3.51</v>
      </c>
      <c r="AQ145">
        <v>-1.9</v>
      </c>
      <c r="AR145">
        <v>-1.1100000000000001</v>
      </c>
      <c r="AS145">
        <v>-1.53</v>
      </c>
      <c r="AT145">
        <v>-1.32</v>
      </c>
      <c r="AU145">
        <v>-4.54</v>
      </c>
      <c r="AV145">
        <v>-2.4900000000000002</v>
      </c>
      <c r="AW145">
        <v>-2.42</v>
      </c>
      <c r="AX145">
        <v>-1.39</v>
      </c>
      <c r="AY145">
        <v>0.27</v>
      </c>
      <c r="AZ145">
        <v>-2.48</v>
      </c>
      <c r="BA145">
        <v>-1.79</v>
      </c>
      <c r="BB145">
        <v>-1.27</v>
      </c>
      <c r="BC145">
        <v>-1.49</v>
      </c>
      <c r="BD145">
        <v>-1.1499999999999999</v>
      </c>
      <c r="BF145" s="1">
        <v>196210</v>
      </c>
      <c r="BG145" s="1">
        <v>-4.5</v>
      </c>
      <c r="BH145" s="1">
        <v>-2.86</v>
      </c>
      <c r="BI145" s="1">
        <v>-1.55</v>
      </c>
      <c r="BJ145" s="1">
        <v>-1.0900000000000001</v>
      </c>
      <c r="BK145" s="1">
        <v>-3.47</v>
      </c>
      <c r="BL145" s="1">
        <v>-1.59</v>
      </c>
      <c r="BM145" s="1">
        <v>-1.75</v>
      </c>
      <c r="BN145" s="1">
        <v>-1.4</v>
      </c>
      <c r="BO145" s="1">
        <v>-0.83</v>
      </c>
      <c r="BP145" s="1">
        <v>-5.1100000000000003</v>
      </c>
      <c r="BQ145" s="1">
        <v>-1.83</v>
      </c>
      <c r="BR145" s="1">
        <v>-1.66</v>
      </c>
      <c r="BS145" s="1">
        <v>-1.51</v>
      </c>
      <c r="BT145" s="1">
        <v>-2.1800000000000002</v>
      </c>
      <c r="BU145" s="1">
        <v>-1.31</v>
      </c>
      <c r="BV145" s="1">
        <v>-1.2</v>
      </c>
      <c r="BW145" s="1">
        <v>-1.59</v>
      </c>
      <c r="BX145" s="1">
        <v>-0.77</v>
      </c>
      <c r="BY145" s="1">
        <v>-0.9</v>
      </c>
      <c r="CA145" s="1">
        <v>193710</v>
      </c>
      <c r="CB145" s="1">
        <v>-11.48</v>
      </c>
      <c r="CC145" s="1">
        <v>-10.11</v>
      </c>
      <c r="CD145" s="1">
        <v>-9.74</v>
      </c>
      <c r="CE145" s="1">
        <v>-10.42</v>
      </c>
      <c r="CF145" s="1">
        <v>-9.98</v>
      </c>
      <c r="CG145" s="1">
        <v>-9.8699999999999992</v>
      </c>
      <c r="CH145" s="1">
        <v>-9.82</v>
      </c>
      <c r="CI145" s="1">
        <v>-9.98</v>
      </c>
      <c r="CJ145" s="1">
        <v>-10.63</v>
      </c>
      <c r="CK145" s="1">
        <v>-10.39</v>
      </c>
      <c r="CL145" s="1">
        <v>-9.58</v>
      </c>
      <c r="CM145" s="1">
        <v>-10.38</v>
      </c>
      <c r="CN145" s="1">
        <v>-9.36</v>
      </c>
      <c r="CO145" s="1">
        <v>-9.0500000000000007</v>
      </c>
      <c r="CP145" s="1">
        <v>-10.59</v>
      </c>
      <c r="CQ145" s="1">
        <v>-9.9600000000000009</v>
      </c>
      <c r="CR145" s="1">
        <v>-10.01</v>
      </c>
      <c r="CS145" s="1">
        <v>-9.94</v>
      </c>
      <c r="CT145" s="1">
        <v>-11.31</v>
      </c>
      <c r="CV145" s="1">
        <v>193810</v>
      </c>
      <c r="CW145" s="1">
        <v>20.23</v>
      </c>
      <c r="CX145" s="1">
        <v>13.21</v>
      </c>
      <c r="CY145" s="1">
        <v>10.52</v>
      </c>
      <c r="CZ145" s="1">
        <v>11.01</v>
      </c>
      <c r="DA145" s="1">
        <v>13.08</v>
      </c>
      <c r="DB145" s="1">
        <v>11.57</v>
      </c>
      <c r="DC145" s="1">
        <v>10.09</v>
      </c>
      <c r="DD145" s="1">
        <v>11.25</v>
      </c>
      <c r="DE145" s="1">
        <v>11.38</v>
      </c>
      <c r="DF145" s="1">
        <v>14.83</v>
      </c>
      <c r="DG145" s="1">
        <v>11.3</v>
      </c>
      <c r="DH145" s="1">
        <v>13.46</v>
      </c>
      <c r="DI145" s="1">
        <v>9.68</v>
      </c>
      <c r="DJ145" s="1">
        <v>10.52</v>
      </c>
      <c r="DK145" s="1">
        <v>9.65</v>
      </c>
      <c r="DL145" s="1">
        <v>12.22</v>
      </c>
      <c r="DM145" s="1">
        <v>10.28</v>
      </c>
      <c r="DN145" s="1">
        <v>11.58</v>
      </c>
      <c r="DO145" s="1">
        <v>11.18</v>
      </c>
      <c r="DQ145" s="1">
        <v>193710</v>
      </c>
      <c r="DR145" s="1">
        <v>-99.99</v>
      </c>
      <c r="DS145" s="1">
        <v>-9.6</v>
      </c>
      <c r="DT145" s="1">
        <v>-10.96</v>
      </c>
      <c r="DU145" s="1">
        <v>-9.52</v>
      </c>
      <c r="DV145" s="1">
        <v>-8.35</v>
      </c>
      <c r="DW145" s="1">
        <v>-11.16</v>
      </c>
      <c r="DX145" s="1">
        <v>-11.21</v>
      </c>
      <c r="DY145" s="1">
        <v>-10</v>
      </c>
      <c r="DZ145" s="1">
        <v>-9.86</v>
      </c>
      <c r="EA145" s="1">
        <v>-8.6999999999999993</v>
      </c>
      <c r="EB145" s="1">
        <v>-8.01</v>
      </c>
      <c r="EC145" s="1">
        <v>-12.08</v>
      </c>
      <c r="ED145" s="1">
        <v>-10.24</v>
      </c>
      <c r="EE145" s="1">
        <v>-11.17</v>
      </c>
      <c r="EF145" s="1">
        <v>-11.25</v>
      </c>
      <c r="EG145" s="1">
        <v>-11.16</v>
      </c>
      <c r="EH145" s="1">
        <v>-8.84</v>
      </c>
      <c r="EI145" s="1">
        <v>-9.9600000000000009</v>
      </c>
      <c r="EJ145" s="1">
        <v>-9.76</v>
      </c>
      <c r="EL145">
        <v>193710</v>
      </c>
      <c r="EM145">
        <v>-9.61</v>
      </c>
      <c r="EN145">
        <v>0.45</v>
      </c>
      <c r="EO145">
        <v>-1.62</v>
      </c>
      <c r="EP145">
        <v>0.02</v>
      </c>
      <c r="ER145" s="1">
        <v>193804</v>
      </c>
      <c r="ES145" s="1">
        <v>-8.8800000000000008</v>
      </c>
      <c r="EU145" s="1">
        <v>193705</v>
      </c>
      <c r="EV145" s="1">
        <v>0.09</v>
      </c>
      <c r="EX145" s="1">
        <v>194204</v>
      </c>
      <c r="EY145" s="1">
        <v>-0.04</v>
      </c>
      <c r="FA145" s="1">
        <v>193804</v>
      </c>
      <c r="FB145" s="1" t="str">
        <f>IF(ISERROR(VLOOKUP($FA145,MOM,LOOKUPS!C$12,0)*$FB$6+VLOOKUP($FA145,STREV,LOOKUPS!C$10,0)*$FC$6+VLOOKUP($FA145,LTREV,LOOKUPS!C$9,0)*$FD$6+VLOOKUP($FA145,CFP,LOOKUPS!C$6,0)*$FE$6+VLOOKUP($FA145,EP,LOOKUPS!C$8,0)*$FF$6+VLOOKUP($FA145,BM,LOOKUPS!C$5,0)*$FG$6+VLOOKUP($FA145,DIV,LOOKUPS!C$7,0)*$FH$6++VLOOKUP($FA145,SIZE,LOOKUPS!C$11,0)*$FI$6),"",VLOOKUP($FA145,MOM,LOOKUPS!C$12,0)*$FB$6+VLOOKUP($FA145,STREV,LOOKUPS!C$10,0)*$FC$6+VLOOKUP($FA145,LTREV,LOOKUPS!C$9,0)*$FD$6+VLOOKUP($FA145,CFP,LOOKUPS!C$6,0)*$FE$6+VLOOKUP($FA145,EP,LOOKUPS!C$8,0)*$FF$6+VLOOKUP($FA145,BM,LOOKUPS!C$5,0)*$FG$6+VLOOKUP($FA145,DIV,LOOKUPS!C$7,0)*$FH$6++VLOOKUP($FA145,SIZE,LOOKUPS!C$11,0)*$FI$6)</f>
        <v/>
      </c>
      <c r="FC145" s="1" t="str">
        <f>IF(ISERROR(VLOOKUP($FA145,MOM,LOOKUPS!D$12,0)*$FB$6+VLOOKUP($FA145,STREV,LOOKUPS!D$10,0)*$FC$6+VLOOKUP($FA145,LTREV,LOOKUPS!D$9,0)*$FD$6+VLOOKUP($FA145,CFP,LOOKUPS!D$6,0)*$FE$6+VLOOKUP($FA145,EP,LOOKUPS!D$8,0)*$FF$6+VLOOKUP($FA145,BM,LOOKUPS!D$5,0)*$FG$6+VLOOKUP($FA145,DIV,LOOKUPS!D$7,0)*$FH$6++VLOOKUP($FA145,SIZE,LOOKUPS!D$11,0)*$FI$6),"",VLOOKUP($FA145,MOM,LOOKUPS!D$12,0)*$FB$6+VLOOKUP($FA145,STREV,LOOKUPS!D$10,0)*$FC$6+VLOOKUP($FA145,LTREV,LOOKUPS!D$9,0)*$FD$6+VLOOKUP($FA145,CFP,LOOKUPS!D$6,0)*$FE$6+VLOOKUP($FA145,EP,LOOKUPS!D$8,0)*$FF$6+VLOOKUP($FA145,BM,LOOKUPS!D$5,0)*$FG$6+VLOOKUP($FA145,DIV,LOOKUPS!D$7,0)*$FH$6++VLOOKUP($FA145,SIZE,LOOKUPS!D$11,0)*$FI$6)</f>
        <v/>
      </c>
      <c r="FD145" s="1" t="str">
        <f>IF(ISERROR(VLOOKUP($FA145,MOM,LOOKUPS!E$12,0)*$FB$6+VLOOKUP($FA145,STREV,LOOKUPS!E$10,0)*$FC$6+VLOOKUP($FA145,LTREV,LOOKUPS!E$9,0)*$FD$6+VLOOKUP($FA145,CFP,LOOKUPS!E$6,0)*$FE$6+VLOOKUP($FA145,EP,LOOKUPS!E$8,0)*$FF$6+VLOOKUP($FA145,BM,LOOKUPS!E$5,0)*$FG$6+VLOOKUP($FA145,DIV,LOOKUPS!E$7,0)*$FH$6++VLOOKUP($FA145,SIZE,LOOKUPS!E$11,0)*$FI$6),"",VLOOKUP($FA145,MOM,LOOKUPS!E$12,0)*$FB$6+VLOOKUP($FA145,STREV,LOOKUPS!E$10,0)*$FC$6+VLOOKUP($FA145,LTREV,LOOKUPS!E$9,0)*$FD$6+VLOOKUP($FA145,CFP,LOOKUPS!E$6,0)*$FE$6+VLOOKUP($FA145,EP,LOOKUPS!E$8,0)*$FF$6+VLOOKUP($FA145,BM,LOOKUPS!E$5,0)*$FG$6+VLOOKUP($FA145,DIV,LOOKUPS!E$7,0)*$FH$6++VLOOKUP($FA145,SIZE,LOOKUPS!E$11,0)*$FI$6)</f>
        <v/>
      </c>
      <c r="FE145" s="1" t="str">
        <f>IF(ISERROR(VLOOKUP($FA145,MOM,LOOKUPS!F$12,0)*$FB$6+VLOOKUP($FA145,STREV,LOOKUPS!F$10,0)*$FC$6+VLOOKUP($FA145,LTREV,LOOKUPS!F$9,0)*$FD$6+VLOOKUP($FA145,CFP,LOOKUPS!F$6,0)*$FE$6+VLOOKUP($FA145,EP,LOOKUPS!F$8,0)*$FF$6+VLOOKUP($FA145,BM,LOOKUPS!F$5,0)*$FG$6+VLOOKUP($FA145,DIV,LOOKUPS!F$7,0)*$FH$6++VLOOKUP($FA145,SIZE,LOOKUPS!F$11,0)*$FI$6),"",VLOOKUP($FA145,MOM,LOOKUPS!F$12,0)*$FB$6+VLOOKUP($FA145,STREV,LOOKUPS!F$10,0)*$FC$6+VLOOKUP($FA145,LTREV,LOOKUPS!F$9,0)*$FD$6+VLOOKUP($FA145,CFP,LOOKUPS!F$6,0)*$FE$6+VLOOKUP($FA145,EP,LOOKUPS!F$8,0)*$FF$6+VLOOKUP($FA145,BM,LOOKUPS!F$5,0)*$FG$6+VLOOKUP($FA145,DIV,LOOKUPS!F$7,0)*$FH$6++VLOOKUP($FA145,SIZE,LOOKUPS!F$11,0)*$FI$6)</f>
        <v/>
      </c>
      <c r="FF145" s="1" t="str">
        <f>IF(ISERROR(VLOOKUP($FA145,MOM,LOOKUPS!G$12,0)*$FB$6+VLOOKUP($FA145,STREV,LOOKUPS!G$10,0)*$FC$6+VLOOKUP($FA145,LTREV,LOOKUPS!G$9,0)*$FD$6+VLOOKUP($FA145,CFP,LOOKUPS!G$6,0)*$FE$6+VLOOKUP($FA145,EP,LOOKUPS!G$8,0)*$FF$6+VLOOKUP($FA145,BM,LOOKUPS!G$5,0)*$FG$6+VLOOKUP($FA145,DIV,LOOKUPS!G$7,0)*$FH$6++VLOOKUP($FA145,SIZE,LOOKUPS!G$11,0)*$FI$6),"",VLOOKUP($FA145,MOM,LOOKUPS!G$12,0)*$FB$6+VLOOKUP($FA145,STREV,LOOKUPS!G$10,0)*$FC$6+VLOOKUP($FA145,LTREV,LOOKUPS!G$9,0)*$FD$6+VLOOKUP($FA145,CFP,LOOKUPS!G$6,0)*$FE$6+VLOOKUP($FA145,EP,LOOKUPS!G$8,0)*$FF$6+VLOOKUP($FA145,BM,LOOKUPS!G$5,0)*$FG$6+VLOOKUP($FA145,DIV,LOOKUPS!G$7,0)*$FH$6++VLOOKUP($FA145,SIZE,LOOKUPS!G$11,0)*$FI$6)</f>
        <v/>
      </c>
      <c r="FG145" s="1" t="str">
        <f>IF(ISERROR(VLOOKUP($FA145,MOM,LOOKUPS!H$12,0)*$FB$6+VLOOKUP($FA145,STREV,LOOKUPS!H$10,0)*$FC$6+VLOOKUP($FA145,LTREV,LOOKUPS!H$9,0)*$FD$6+VLOOKUP($FA145,CFP,LOOKUPS!H$6,0)*$FE$6+VLOOKUP($FA145,EP,LOOKUPS!H$8,0)*$FF$6+VLOOKUP($FA145,BM,LOOKUPS!H$5,0)*$FG$6+VLOOKUP($FA145,DIV,LOOKUPS!H$7,0)*$FH$6++VLOOKUP($FA145,SIZE,LOOKUPS!H$11,0)*$FI$6),"",VLOOKUP($FA145,MOM,LOOKUPS!H$12,0)*$FB$6+VLOOKUP($FA145,STREV,LOOKUPS!H$10,0)*$FC$6+VLOOKUP($FA145,LTREV,LOOKUPS!H$9,0)*$FD$6+VLOOKUP($FA145,CFP,LOOKUPS!H$6,0)*$FE$6+VLOOKUP($FA145,EP,LOOKUPS!H$8,0)*$FF$6+VLOOKUP($FA145,BM,LOOKUPS!H$5,0)*$FG$6+VLOOKUP($FA145,DIV,LOOKUPS!H$7,0)*$FH$6++VLOOKUP($FA145,SIZE,LOOKUPS!H$11,0)*$FI$6)</f>
        <v/>
      </c>
      <c r="FH145" s="1" t="str">
        <f>IF(ISERROR(VLOOKUP($FA145,MOM,LOOKUPS!I$12,0)*$FB$6+VLOOKUP($FA145,STREV,LOOKUPS!I$10,0)*$FC$6+VLOOKUP($FA145,LTREV,LOOKUPS!I$9,0)*$FD$6+VLOOKUP($FA145,CFP,LOOKUPS!I$6,0)*$FE$6+VLOOKUP($FA145,EP,LOOKUPS!I$8,0)*$FF$6+VLOOKUP($FA145,BM,LOOKUPS!I$5,0)*$FG$6+VLOOKUP($FA145,DIV,LOOKUPS!I$7,0)*$FH$6++VLOOKUP($FA145,SIZE,LOOKUPS!I$11,0)*$FI$6),"",VLOOKUP($FA145,MOM,LOOKUPS!I$12,0)*$FB$6+VLOOKUP($FA145,STREV,LOOKUPS!I$10,0)*$FC$6+VLOOKUP($FA145,LTREV,LOOKUPS!I$9,0)*$FD$6+VLOOKUP($FA145,CFP,LOOKUPS!I$6,0)*$FE$6+VLOOKUP($FA145,EP,LOOKUPS!I$8,0)*$FF$6+VLOOKUP($FA145,BM,LOOKUPS!I$5,0)*$FG$6+VLOOKUP($FA145,DIV,LOOKUPS!I$7,0)*$FH$6++VLOOKUP($FA145,SIZE,LOOKUPS!I$11,0)*$FI$6)</f>
        <v/>
      </c>
      <c r="FI145" s="1" t="str">
        <f>IF(ISERROR(VLOOKUP($FA145,MOM,LOOKUPS!J$12,0)*$FB$6+VLOOKUP($FA145,STREV,LOOKUPS!J$10,0)*$FC$6+VLOOKUP($FA145,LTREV,LOOKUPS!J$9,0)*$FD$6+VLOOKUP($FA145,CFP,LOOKUPS!J$6,0)*$FE$6+VLOOKUP($FA145,EP,LOOKUPS!J$8,0)*$FF$6+VLOOKUP($FA145,BM,LOOKUPS!J$5,0)*$FG$6+VLOOKUP($FA145,DIV,LOOKUPS!J$7,0)*$FH$6++VLOOKUP($FA145,SIZE,LOOKUPS!J$11,0)*$FI$6),"",VLOOKUP($FA145,MOM,LOOKUPS!J$12,0)*$FB$6+VLOOKUP($FA145,STREV,LOOKUPS!J$10,0)*$FC$6+VLOOKUP($FA145,LTREV,LOOKUPS!J$9,0)*$FD$6+VLOOKUP($FA145,CFP,LOOKUPS!J$6,0)*$FE$6+VLOOKUP($FA145,EP,LOOKUPS!J$8,0)*$FF$6+VLOOKUP($FA145,BM,LOOKUPS!J$5,0)*$FG$6+VLOOKUP($FA145,DIV,LOOKUPS!J$7,0)*$FH$6++VLOOKUP($FA145,SIZE,LOOKUPS!J$11,0)*$FI$6)</f>
        <v/>
      </c>
      <c r="FJ145" s="1" t="str">
        <f>IF(ISERROR(VLOOKUP($FA145,MOM,LOOKUPS!K$12,0)*$FB$6+VLOOKUP($FA145,STREV,LOOKUPS!K$10,0)*$FC$6+VLOOKUP($FA145,LTREV,LOOKUPS!K$9,0)*$FD$6+VLOOKUP($FA145,CFP,LOOKUPS!K$6,0)*$FE$6+VLOOKUP($FA145,EP,LOOKUPS!K$8,0)*$FF$6+VLOOKUP($FA145,BM,LOOKUPS!K$5,0)*$FG$6+VLOOKUP($FA145,DIV,LOOKUPS!K$7,0)*$FH$6++VLOOKUP($FA145,SIZE,LOOKUPS!K$11,0)*$FI$6),"",VLOOKUP($FA145,MOM,LOOKUPS!K$12,0)*$FB$6+VLOOKUP($FA145,STREV,LOOKUPS!K$10,0)*$FC$6+VLOOKUP($FA145,LTREV,LOOKUPS!K$9,0)*$FD$6+VLOOKUP($FA145,CFP,LOOKUPS!K$6,0)*$FE$6+VLOOKUP($FA145,EP,LOOKUPS!K$8,0)*$FF$6+VLOOKUP($FA145,BM,LOOKUPS!K$5,0)*$FG$6+VLOOKUP($FA145,DIV,LOOKUPS!K$7,0)*$FH$6++VLOOKUP($FA145,SIZE,LOOKUPS!K$11,0)*$FI$6)</f>
        <v/>
      </c>
      <c r="FK145" s="1" t="str">
        <f>IF(ISERROR(VLOOKUP($FA145,MOM,LOOKUPS!L$12,0)*$FB$6+VLOOKUP($FA145,STREV,LOOKUPS!L$10,0)*$FC$6+VLOOKUP($FA145,LTREV,LOOKUPS!L$9,0)*$FD$6+VLOOKUP($FA145,CFP,LOOKUPS!L$6,0)*$FE$6+VLOOKUP($FA145,EP,LOOKUPS!L$8,0)*$FF$6+VLOOKUP($FA145,BM,LOOKUPS!L$5,0)*$FG$6+VLOOKUP($FA145,DIV,LOOKUPS!L$7,0)*$FH$6++VLOOKUP($FA145,SIZE,LOOKUPS!L$11,0)*$FI$6),"",VLOOKUP($FA145,MOM,LOOKUPS!L$12,0)*$FB$6+VLOOKUP($FA145,STREV,LOOKUPS!L$10,0)*$FC$6+VLOOKUP($FA145,LTREV,LOOKUPS!L$9,0)*$FD$6+VLOOKUP($FA145,CFP,LOOKUPS!L$6,0)*$FE$6+VLOOKUP($FA145,EP,LOOKUPS!L$8,0)*$FF$6+VLOOKUP($FA145,BM,LOOKUPS!L$5,0)*$FG$6+VLOOKUP($FA145,DIV,LOOKUPS!L$7,0)*$FH$6++VLOOKUP($FA145,SIZE,LOOKUPS!L$11,0)*$FI$6)</f>
        <v/>
      </c>
    </row>
    <row r="146" spans="1:167" x14ac:dyDescent="0.3">
      <c r="A146" s="1">
        <v>193805</v>
      </c>
      <c r="B146" s="1">
        <v>-8.58</v>
      </c>
      <c r="C146" s="1">
        <v>-10.53</v>
      </c>
      <c r="D146" s="1">
        <v>-10.220000000000001</v>
      </c>
      <c r="E146" s="1">
        <v>-8.7200000000000006</v>
      </c>
      <c r="F146" s="1">
        <v>-9.92</v>
      </c>
      <c r="G146" s="1">
        <v>-7.77</v>
      </c>
      <c r="H146" s="1">
        <v>-5.63</v>
      </c>
      <c r="I146" s="1">
        <v>-5.86</v>
      </c>
      <c r="J146" s="1">
        <v>-3.93</v>
      </c>
      <c r="K146" s="1">
        <v>0.39</v>
      </c>
      <c r="M146" s="1">
        <v>193706</v>
      </c>
      <c r="N146" s="1">
        <v>-9.39</v>
      </c>
      <c r="O146" s="1">
        <v>-8.4700000000000006</v>
      </c>
      <c r="P146" s="1">
        <v>-9.41</v>
      </c>
      <c r="Q146" s="1">
        <v>-8.01</v>
      </c>
      <c r="R146" s="1">
        <v>-5.51</v>
      </c>
      <c r="S146" s="1">
        <v>-6.71</v>
      </c>
      <c r="T146" s="1">
        <v>-7.08</v>
      </c>
      <c r="U146" s="1">
        <v>-6.96</v>
      </c>
      <c r="V146" s="1">
        <v>-7.45</v>
      </c>
      <c r="W146" s="1">
        <v>-8.35</v>
      </c>
      <c r="Y146" s="1">
        <v>194205</v>
      </c>
      <c r="Z146" s="1">
        <v>-1.02</v>
      </c>
      <c r="AA146" s="1">
        <v>0.04</v>
      </c>
      <c r="AB146" s="1">
        <v>4.3</v>
      </c>
      <c r="AC146" s="1">
        <v>0.11</v>
      </c>
      <c r="AD146" s="1">
        <v>1.1599999999999999</v>
      </c>
      <c r="AE146" s="1">
        <v>5.03</v>
      </c>
      <c r="AF146" s="1">
        <v>3.77</v>
      </c>
      <c r="AG146" s="1">
        <v>4.62</v>
      </c>
      <c r="AH146" s="1">
        <v>4.96</v>
      </c>
      <c r="AI146" s="1">
        <v>5.87</v>
      </c>
      <c r="AK146">
        <v>196211</v>
      </c>
      <c r="AL146">
        <v>13.48</v>
      </c>
      <c r="AM146">
        <v>14.68</v>
      </c>
      <c r="AN146">
        <v>11.95</v>
      </c>
      <c r="AO146">
        <v>12.89</v>
      </c>
      <c r="AP146">
        <v>15.46</v>
      </c>
      <c r="AQ146">
        <v>12.47</v>
      </c>
      <c r="AR146">
        <v>12.44</v>
      </c>
      <c r="AS146">
        <v>11.5</v>
      </c>
      <c r="AT146">
        <v>13.37</v>
      </c>
      <c r="AU146">
        <v>15.86</v>
      </c>
      <c r="AV146">
        <v>15.05</v>
      </c>
      <c r="AW146">
        <v>13.11</v>
      </c>
      <c r="AX146">
        <v>11.83</v>
      </c>
      <c r="AY146">
        <v>13.13</v>
      </c>
      <c r="AZ146">
        <v>11.75</v>
      </c>
      <c r="BA146">
        <v>11.08</v>
      </c>
      <c r="BB146">
        <v>11.93</v>
      </c>
      <c r="BC146">
        <v>13.43</v>
      </c>
      <c r="BD146">
        <v>13.31</v>
      </c>
      <c r="BF146" s="1">
        <v>196211</v>
      </c>
      <c r="BG146" s="1">
        <v>15.93</v>
      </c>
      <c r="BH146" s="1">
        <v>15.16</v>
      </c>
      <c r="BI146" s="1">
        <v>11.82</v>
      </c>
      <c r="BJ146" s="1">
        <v>12.04</v>
      </c>
      <c r="BK146" s="1">
        <v>15.67</v>
      </c>
      <c r="BL146" s="1">
        <v>13.52</v>
      </c>
      <c r="BM146" s="1">
        <v>11.98</v>
      </c>
      <c r="BN146" s="1">
        <v>10.97</v>
      </c>
      <c r="BO146" s="1">
        <v>12.33</v>
      </c>
      <c r="BP146" s="1">
        <v>16.55</v>
      </c>
      <c r="BQ146" s="1">
        <v>14.8</v>
      </c>
      <c r="BR146" s="1">
        <v>14.14</v>
      </c>
      <c r="BS146" s="1">
        <v>12.88</v>
      </c>
      <c r="BT146" s="1">
        <v>12.54</v>
      </c>
      <c r="BU146" s="1">
        <v>11.41</v>
      </c>
      <c r="BV146" s="1">
        <v>10.46</v>
      </c>
      <c r="BW146" s="1">
        <v>11.48</v>
      </c>
      <c r="BX146" s="1">
        <v>12.66</v>
      </c>
      <c r="BY146" s="1">
        <v>12</v>
      </c>
      <c r="CA146" s="1">
        <v>193711</v>
      </c>
      <c r="CB146" s="1">
        <v>-9.5500000000000007</v>
      </c>
      <c r="CC146" s="1">
        <v>-9.99</v>
      </c>
      <c r="CD146" s="1">
        <v>-10.92</v>
      </c>
      <c r="CE146" s="1">
        <v>-12.4</v>
      </c>
      <c r="CF146" s="1">
        <v>-9.44</v>
      </c>
      <c r="CG146" s="1">
        <v>-10.92</v>
      </c>
      <c r="CH146" s="1">
        <v>-10.99</v>
      </c>
      <c r="CI146" s="1">
        <v>-10.99</v>
      </c>
      <c r="CJ146" s="1">
        <v>-13.09</v>
      </c>
      <c r="CK146" s="1">
        <v>-8.17</v>
      </c>
      <c r="CL146" s="1">
        <v>-10.71</v>
      </c>
      <c r="CM146" s="1">
        <v>-11.1</v>
      </c>
      <c r="CN146" s="1">
        <v>-10.74</v>
      </c>
      <c r="CO146" s="1">
        <v>-9.6999999999999993</v>
      </c>
      <c r="CP146" s="1">
        <v>-12.28</v>
      </c>
      <c r="CQ146" s="1">
        <v>-10.98</v>
      </c>
      <c r="CR146" s="1">
        <v>-10.99</v>
      </c>
      <c r="CS146" s="1">
        <v>-12.04</v>
      </c>
      <c r="CT146" s="1">
        <v>-14.15</v>
      </c>
      <c r="CV146" s="1">
        <v>193811</v>
      </c>
      <c r="CW146" s="1">
        <v>-7.29</v>
      </c>
      <c r="CX146" s="1">
        <v>-2.52</v>
      </c>
      <c r="CY146" s="1">
        <v>-2.29</v>
      </c>
      <c r="CZ146" s="1">
        <v>-2.04</v>
      </c>
      <c r="DA146" s="1">
        <v>-2.2200000000000002</v>
      </c>
      <c r="DB146" s="1">
        <v>-2.82</v>
      </c>
      <c r="DC146" s="1">
        <v>-2.29</v>
      </c>
      <c r="DD146" s="1">
        <v>-2.54</v>
      </c>
      <c r="DE146" s="1">
        <v>-1.53</v>
      </c>
      <c r="DF146" s="1">
        <v>-3.72</v>
      </c>
      <c r="DG146" s="1">
        <v>-0.69</v>
      </c>
      <c r="DH146" s="1">
        <v>-3.12</v>
      </c>
      <c r="DI146" s="1">
        <v>-2.5299999999999998</v>
      </c>
      <c r="DJ146" s="1">
        <v>-2.23</v>
      </c>
      <c r="DK146" s="1">
        <v>-2.35</v>
      </c>
      <c r="DL146" s="1">
        <v>-2.0499999999999998</v>
      </c>
      <c r="DM146" s="1">
        <v>-3.03</v>
      </c>
      <c r="DN146" s="1">
        <v>-0.96</v>
      </c>
      <c r="DO146" s="1">
        <v>-2.1</v>
      </c>
      <c r="DQ146" s="1">
        <v>193711</v>
      </c>
      <c r="DR146" s="1">
        <v>-99.99</v>
      </c>
      <c r="DS146" s="1">
        <v>-13.7</v>
      </c>
      <c r="DT146" s="1">
        <v>-10.84</v>
      </c>
      <c r="DU146" s="1">
        <v>-8.48</v>
      </c>
      <c r="DV146" s="1">
        <v>-13.94</v>
      </c>
      <c r="DW146" s="1">
        <v>-12.1</v>
      </c>
      <c r="DX146" s="1">
        <v>-10.5</v>
      </c>
      <c r="DY146" s="1">
        <v>-10.31</v>
      </c>
      <c r="DZ146" s="1">
        <v>-8.1</v>
      </c>
      <c r="EA146" s="1">
        <v>-13.7</v>
      </c>
      <c r="EB146" s="1">
        <v>-14.18</v>
      </c>
      <c r="EC146" s="1">
        <v>-13.22</v>
      </c>
      <c r="ED146" s="1">
        <v>-10.99</v>
      </c>
      <c r="EE146" s="1">
        <v>-12.07</v>
      </c>
      <c r="EF146" s="1">
        <v>-8.91</v>
      </c>
      <c r="EG146" s="1">
        <v>-11.37</v>
      </c>
      <c r="EH146" s="1">
        <v>-9.24</v>
      </c>
      <c r="EI146" s="1">
        <v>-8.5299999999999994</v>
      </c>
      <c r="EJ146" s="1">
        <v>-7.66</v>
      </c>
      <c r="EL146">
        <v>193711</v>
      </c>
      <c r="EM146">
        <v>-8.31</v>
      </c>
      <c r="EN146">
        <v>-3.65</v>
      </c>
      <c r="EO146">
        <v>0.2</v>
      </c>
      <c r="EP146">
        <v>0.02</v>
      </c>
      <c r="ER146" s="1">
        <v>193805</v>
      </c>
      <c r="ES146" s="1">
        <v>7.13</v>
      </c>
      <c r="EU146" s="1">
        <v>193706</v>
      </c>
      <c r="EV146" s="1">
        <v>-2.1</v>
      </c>
      <c r="EX146" s="1">
        <v>194205</v>
      </c>
      <c r="EY146" s="1">
        <v>-3.58</v>
      </c>
      <c r="FA146" s="1">
        <v>193805</v>
      </c>
      <c r="FB146" s="1" t="str">
        <f>IF(ISERROR(VLOOKUP($FA146,MOM,LOOKUPS!C$12,0)*$FB$6+VLOOKUP($FA146,STREV,LOOKUPS!C$10,0)*$FC$6+VLOOKUP($FA146,LTREV,LOOKUPS!C$9,0)*$FD$6+VLOOKUP($FA146,CFP,LOOKUPS!C$6,0)*$FE$6+VLOOKUP($FA146,EP,LOOKUPS!C$8,0)*$FF$6+VLOOKUP($FA146,BM,LOOKUPS!C$5,0)*$FG$6+VLOOKUP($FA146,DIV,LOOKUPS!C$7,0)*$FH$6++VLOOKUP($FA146,SIZE,LOOKUPS!C$11,0)*$FI$6),"",VLOOKUP($FA146,MOM,LOOKUPS!C$12,0)*$FB$6+VLOOKUP($FA146,STREV,LOOKUPS!C$10,0)*$FC$6+VLOOKUP($FA146,LTREV,LOOKUPS!C$9,0)*$FD$6+VLOOKUP($FA146,CFP,LOOKUPS!C$6,0)*$FE$6+VLOOKUP($FA146,EP,LOOKUPS!C$8,0)*$FF$6+VLOOKUP($FA146,BM,LOOKUPS!C$5,0)*$FG$6+VLOOKUP($FA146,DIV,LOOKUPS!C$7,0)*$FH$6++VLOOKUP($FA146,SIZE,LOOKUPS!C$11,0)*$FI$6)</f>
        <v/>
      </c>
      <c r="FC146" s="1" t="str">
        <f>IF(ISERROR(VLOOKUP($FA146,MOM,LOOKUPS!D$12,0)*$FB$6+VLOOKUP($FA146,STREV,LOOKUPS!D$10,0)*$FC$6+VLOOKUP($FA146,LTREV,LOOKUPS!D$9,0)*$FD$6+VLOOKUP($FA146,CFP,LOOKUPS!D$6,0)*$FE$6+VLOOKUP($FA146,EP,LOOKUPS!D$8,0)*$FF$6+VLOOKUP($FA146,BM,LOOKUPS!D$5,0)*$FG$6+VLOOKUP($FA146,DIV,LOOKUPS!D$7,0)*$FH$6++VLOOKUP($FA146,SIZE,LOOKUPS!D$11,0)*$FI$6),"",VLOOKUP($FA146,MOM,LOOKUPS!D$12,0)*$FB$6+VLOOKUP($FA146,STREV,LOOKUPS!D$10,0)*$FC$6+VLOOKUP($FA146,LTREV,LOOKUPS!D$9,0)*$FD$6+VLOOKUP($FA146,CFP,LOOKUPS!D$6,0)*$FE$6+VLOOKUP($FA146,EP,LOOKUPS!D$8,0)*$FF$6+VLOOKUP($FA146,BM,LOOKUPS!D$5,0)*$FG$6+VLOOKUP($FA146,DIV,LOOKUPS!D$7,0)*$FH$6++VLOOKUP($FA146,SIZE,LOOKUPS!D$11,0)*$FI$6)</f>
        <v/>
      </c>
      <c r="FD146" s="1" t="str">
        <f>IF(ISERROR(VLOOKUP($FA146,MOM,LOOKUPS!E$12,0)*$FB$6+VLOOKUP($FA146,STREV,LOOKUPS!E$10,0)*$FC$6+VLOOKUP($FA146,LTREV,LOOKUPS!E$9,0)*$FD$6+VLOOKUP($FA146,CFP,LOOKUPS!E$6,0)*$FE$6+VLOOKUP($FA146,EP,LOOKUPS!E$8,0)*$FF$6+VLOOKUP($FA146,BM,LOOKUPS!E$5,0)*$FG$6+VLOOKUP($FA146,DIV,LOOKUPS!E$7,0)*$FH$6++VLOOKUP($FA146,SIZE,LOOKUPS!E$11,0)*$FI$6),"",VLOOKUP($FA146,MOM,LOOKUPS!E$12,0)*$FB$6+VLOOKUP($FA146,STREV,LOOKUPS!E$10,0)*$FC$6+VLOOKUP($FA146,LTREV,LOOKUPS!E$9,0)*$FD$6+VLOOKUP($FA146,CFP,LOOKUPS!E$6,0)*$FE$6+VLOOKUP($FA146,EP,LOOKUPS!E$8,0)*$FF$6+VLOOKUP($FA146,BM,LOOKUPS!E$5,0)*$FG$6+VLOOKUP($FA146,DIV,LOOKUPS!E$7,0)*$FH$6++VLOOKUP($FA146,SIZE,LOOKUPS!E$11,0)*$FI$6)</f>
        <v/>
      </c>
      <c r="FE146" s="1" t="str">
        <f>IF(ISERROR(VLOOKUP($FA146,MOM,LOOKUPS!F$12,0)*$FB$6+VLOOKUP($FA146,STREV,LOOKUPS!F$10,0)*$FC$6+VLOOKUP($FA146,LTREV,LOOKUPS!F$9,0)*$FD$6+VLOOKUP($FA146,CFP,LOOKUPS!F$6,0)*$FE$6+VLOOKUP($FA146,EP,LOOKUPS!F$8,0)*$FF$6+VLOOKUP($FA146,BM,LOOKUPS!F$5,0)*$FG$6+VLOOKUP($FA146,DIV,LOOKUPS!F$7,0)*$FH$6++VLOOKUP($FA146,SIZE,LOOKUPS!F$11,0)*$FI$6),"",VLOOKUP($FA146,MOM,LOOKUPS!F$12,0)*$FB$6+VLOOKUP($FA146,STREV,LOOKUPS!F$10,0)*$FC$6+VLOOKUP($FA146,LTREV,LOOKUPS!F$9,0)*$FD$6+VLOOKUP($FA146,CFP,LOOKUPS!F$6,0)*$FE$6+VLOOKUP($FA146,EP,LOOKUPS!F$8,0)*$FF$6+VLOOKUP($FA146,BM,LOOKUPS!F$5,0)*$FG$6+VLOOKUP($FA146,DIV,LOOKUPS!F$7,0)*$FH$6++VLOOKUP($FA146,SIZE,LOOKUPS!F$11,0)*$FI$6)</f>
        <v/>
      </c>
      <c r="FF146" s="1" t="str">
        <f>IF(ISERROR(VLOOKUP($FA146,MOM,LOOKUPS!G$12,0)*$FB$6+VLOOKUP($FA146,STREV,LOOKUPS!G$10,0)*$FC$6+VLOOKUP($FA146,LTREV,LOOKUPS!G$9,0)*$FD$6+VLOOKUP($FA146,CFP,LOOKUPS!G$6,0)*$FE$6+VLOOKUP($FA146,EP,LOOKUPS!G$8,0)*$FF$6+VLOOKUP($FA146,BM,LOOKUPS!G$5,0)*$FG$6+VLOOKUP($FA146,DIV,LOOKUPS!G$7,0)*$FH$6++VLOOKUP($FA146,SIZE,LOOKUPS!G$11,0)*$FI$6),"",VLOOKUP($FA146,MOM,LOOKUPS!G$12,0)*$FB$6+VLOOKUP($FA146,STREV,LOOKUPS!G$10,0)*$FC$6+VLOOKUP($FA146,LTREV,LOOKUPS!G$9,0)*$FD$6+VLOOKUP($FA146,CFP,LOOKUPS!G$6,0)*$FE$6+VLOOKUP($FA146,EP,LOOKUPS!G$8,0)*$FF$6+VLOOKUP($FA146,BM,LOOKUPS!G$5,0)*$FG$6+VLOOKUP($FA146,DIV,LOOKUPS!G$7,0)*$FH$6++VLOOKUP($FA146,SIZE,LOOKUPS!G$11,0)*$FI$6)</f>
        <v/>
      </c>
      <c r="FG146" s="1" t="str">
        <f>IF(ISERROR(VLOOKUP($FA146,MOM,LOOKUPS!H$12,0)*$FB$6+VLOOKUP($FA146,STREV,LOOKUPS!H$10,0)*$FC$6+VLOOKUP($FA146,LTREV,LOOKUPS!H$9,0)*$FD$6+VLOOKUP($FA146,CFP,LOOKUPS!H$6,0)*$FE$6+VLOOKUP($FA146,EP,LOOKUPS!H$8,0)*$FF$6+VLOOKUP($FA146,BM,LOOKUPS!H$5,0)*$FG$6+VLOOKUP($FA146,DIV,LOOKUPS!H$7,0)*$FH$6++VLOOKUP($FA146,SIZE,LOOKUPS!H$11,0)*$FI$6),"",VLOOKUP($FA146,MOM,LOOKUPS!H$12,0)*$FB$6+VLOOKUP($FA146,STREV,LOOKUPS!H$10,0)*$FC$6+VLOOKUP($FA146,LTREV,LOOKUPS!H$9,0)*$FD$6+VLOOKUP($FA146,CFP,LOOKUPS!H$6,0)*$FE$6+VLOOKUP($FA146,EP,LOOKUPS!H$8,0)*$FF$6+VLOOKUP($FA146,BM,LOOKUPS!H$5,0)*$FG$6+VLOOKUP($FA146,DIV,LOOKUPS!H$7,0)*$FH$6++VLOOKUP($FA146,SIZE,LOOKUPS!H$11,0)*$FI$6)</f>
        <v/>
      </c>
      <c r="FH146" s="1" t="str">
        <f>IF(ISERROR(VLOOKUP($FA146,MOM,LOOKUPS!I$12,0)*$FB$6+VLOOKUP($FA146,STREV,LOOKUPS!I$10,0)*$FC$6+VLOOKUP($FA146,LTREV,LOOKUPS!I$9,0)*$FD$6+VLOOKUP($FA146,CFP,LOOKUPS!I$6,0)*$FE$6+VLOOKUP($FA146,EP,LOOKUPS!I$8,0)*$FF$6+VLOOKUP($FA146,BM,LOOKUPS!I$5,0)*$FG$6+VLOOKUP($FA146,DIV,LOOKUPS!I$7,0)*$FH$6++VLOOKUP($FA146,SIZE,LOOKUPS!I$11,0)*$FI$6),"",VLOOKUP($FA146,MOM,LOOKUPS!I$12,0)*$FB$6+VLOOKUP($FA146,STREV,LOOKUPS!I$10,0)*$FC$6+VLOOKUP($FA146,LTREV,LOOKUPS!I$9,0)*$FD$6+VLOOKUP($FA146,CFP,LOOKUPS!I$6,0)*$FE$6+VLOOKUP($FA146,EP,LOOKUPS!I$8,0)*$FF$6+VLOOKUP($FA146,BM,LOOKUPS!I$5,0)*$FG$6+VLOOKUP($FA146,DIV,LOOKUPS!I$7,0)*$FH$6++VLOOKUP($FA146,SIZE,LOOKUPS!I$11,0)*$FI$6)</f>
        <v/>
      </c>
      <c r="FI146" s="1" t="str">
        <f>IF(ISERROR(VLOOKUP($FA146,MOM,LOOKUPS!J$12,0)*$FB$6+VLOOKUP($FA146,STREV,LOOKUPS!J$10,0)*$FC$6+VLOOKUP($FA146,LTREV,LOOKUPS!J$9,0)*$FD$6+VLOOKUP($FA146,CFP,LOOKUPS!J$6,0)*$FE$6+VLOOKUP($FA146,EP,LOOKUPS!J$8,0)*$FF$6+VLOOKUP($FA146,BM,LOOKUPS!J$5,0)*$FG$6+VLOOKUP($FA146,DIV,LOOKUPS!J$7,0)*$FH$6++VLOOKUP($FA146,SIZE,LOOKUPS!J$11,0)*$FI$6),"",VLOOKUP($FA146,MOM,LOOKUPS!J$12,0)*$FB$6+VLOOKUP($FA146,STREV,LOOKUPS!J$10,0)*$FC$6+VLOOKUP($FA146,LTREV,LOOKUPS!J$9,0)*$FD$6+VLOOKUP($FA146,CFP,LOOKUPS!J$6,0)*$FE$6+VLOOKUP($FA146,EP,LOOKUPS!J$8,0)*$FF$6+VLOOKUP($FA146,BM,LOOKUPS!J$5,0)*$FG$6+VLOOKUP($FA146,DIV,LOOKUPS!J$7,0)*$FH$6++VLOOKUP($FA146,SIZE,LOOKUPS!J$11,0)*$FI$6)</f>
        <v/>
      </c>
      <c r="FJ146" s="1" t="str">
        <f>IF(ISERROR(VLOOKUP($FA146,MOM,LOOKUPS!K$12,0)*$FB$6+VLOOKUP($FA146,STREV,LOOKUPS!K$10,0)*$FC$6+VLOOKUP($FA146,LTREV,LOOKUPS!K$9,0)*$FD$6+VLOOKUP($FA146,CFP,LOOKUPS!K$6,0)*$FE$6+VLOOKUP($FA146,EP,LOOKUPS!K$8,0)*$FF$6+VLOOKUP($FA146,BM,LOOKUPS!K$5,0)*$FG$6+VLOOKUP($FA146,DIV,LOOKUPS!K$7,0)*$FH$6++VLOOKUP($FA146,SIZE,LOOKUPS!K$11,0)*$FI$6),"",VLOOKUP($FA146,MOM,LOOKUPS!K$12,0)*$FB$6+VLOOKUP($FA146,STREV,LOOKUPS!K$10,0)*$FC$6+VLOOKUP($FA146,LTREV,LOOKUPS!K$9,0)*$FD$6+VLOOKUP($FA146,CFP,LOOKUPS!K$6,0)*$FE$6+VLOOKUP($FA146,EP,LOOKUPS!K$8,0)*$FF$6+VLOOKUP($FA146,BM,LOOKUPS!K$5,0)*$FG$6+VLOOKUP($FA146,DIV,LOOKUPS!K$7,0)*$FH$6++VLOOKUP($FA146,SIZE,LOOKUPS!K$11,0)*$FI$6)</f>
        <v/>
      </c>
      <c r="FK146" s="1" t="str">
        <f>IF(ISERROR(VLOOKUP($FA146,MOM,LOOKUPS!L$12,0)*$FB$6+VLOOKUP($FA146,STREV,LOOKUPS!L$10,0)*$FC$6+VLOOKUP($FA146,LTREV,LOOKUPS!L$9,0)*$FD$6+VLOOKUP($FA146,CFP,LOOKUPS!L$6,0)*$FE$6+VLOOKUP($FA146,EP,LOOKUPS!L$8,0)*$FF$6+VLOOKUP($FA146,BM,LOOKUPS!L$5,0)*$FG$6+VLOOKUP($FA146,DIV,LOOKUPS!L$7,0)*$FH$6++VLOOKUP($FA146,SIZE,LOOKUPS!L$11,0)*$FI$6),"",VLOOKUP($FA146,MOM,LOOKUPS!L$12,0)*$FB$6+VLOOKUP($FA146,STREV,LOOKUPS!L$10,0)*$FC$6+VLOOKUP($FA146,LTREV,LOOKUPS!L$9,0)*$FD$6+VLOOKUP($FA146,CFP,LOOKUPS!L$6,0)*$FE$6+VLOOKUP($FA146,EP,LOOKUPS!L$8,0)*$FF$6+VLOOKUP($FA146,BM,LOOKUPS!L$5,0)*$FG$6+VLOOKUP($FA146,DIV,LOOKUPS!L$7,0)*$FH$6++VLOOKUP($FA146,SIZE,LOOKUPS!L$11,0)*$FI$6)</f>
        <v/>
      </c>
    </row>
    <row r="147" spans="1:167" x14ac:dyDescent="0.3">
      <c r="A147" s="1">
        <v>193806</v>
      </c>
      <c r="B147" s="1">
        <v>36.99</v>
      </c>
      <c r="C147" s="1">
        <v>42.1</v>
      </c>
      <c r="D147" s="1">
        <v>37.72</v>
      </c>
      <c r="E147" s="1">
        <v>38.33</v>
      </c>
      <c r="F147" s="1">
        <v>38.24</v>
      </c>
      <c r="G147" s="1">
        <v>34.909999999999997</v>
      </c>
      <c r="H147" s="1">
        <v>29.45</v>
      </c>
      <c r="I147" s="1">
        <v>25.38</v>
      </c>
      <c r="J147" s="1">
        <v>17.5</v>
      </c>
      <c r="K147" s="1">
        <v>10.37</v>
      </c>
      <c r="M147" s="1">
        <v>193707</v>
      </c>
      <c r="N147" s="1">
        <v>14.47</v>
      </c>
      <c r="O147" s="1">
        <v>14.47</v>
      </c>
      <c r="P147" s="1">
        <v>11.05</v>
      </c>
      <c r="Q147" s="1">
        <v>10.35</v>
      </c>
      <c r="R147" s="1">
        <v>10.9</v>
      </c>
      <c r="S147" s="1">
        <v>9.75</v>
      </c>
      <c r="T147" s="1">
        <v>6.94</v>
      </c>
      <c r="U147" s="1">
        <v>6.57</v>
      </c>
      <c r="V147" s="1">
        <v>7.77</v>
      </c>
      <c r="W147" s="1">
        <v>7.55</v>
      </c>
      <c r="Y147" s="1">
        <v>194206</v>
      </c>
      <c r="Z147" s="1">
        <v>2.94</v>
      </c>
      <c r="AA147" s="1">
        <v>2.41</v>
      </c>
      <c r="AB147" s="1">
        <v>1.21</v>
      </c>
      <c r="AC147" s="1">
        <v>1.2</v>
      </c>
      <c r="AD147" s="1">
        <v>3.15</v>
      </c>
      <c r="AE147" s="1">
        <v>2.73</v>
      </c>
      <c r="AF147" s="1">
        <v>1.86</v>
      </c>
      <c r="AG147" s="1">
        <v>3.48</v>
      </c>
      <c r="AH147" s="1">
        <v>2.91</v>
      </c>
      <c r="AI147" s="1">
        <v>2.83</v>
      </c>
      <c r="AK147">
        <v>196212</v>
      </c>
      <c r="AL147">
        <v>-2.67</v>
      </c>
      <c r="AM147">
        <v>-0.61</v>
      </c>
      <c r="AN147">
        <v>0.12</v>
      </c>
      <c r="AO147">
        <v>-0.21</v>
      </c>
      <c r="AP147">
        <v>-0.97</v>
      </c>
      <c r="AQ147">
        <v>0.45</v>
      </c>
      <c r="AR147">
        <v>0.24</v>
      </c>
      <c r="AS147">
        <v>-0.67</v>
      </c>
      <c r="AT147">
        <v>-0.04</v>
      </c>
      <c r="AU147">
        <v>-1.64</v>
      </c>
      <c r="AV147">
        <v>-0.28999999999999998</v>
      </c>
      <c r="AW147">
        <v>0.13</v>
      </c>
      <c r="AX147">
        <v>0.77</v>
      </c>
      <c r="AY147">
        <v>0.53</v>
      </c>
      <c r="AZ147">
        <v>-0.04</v>
      </c>
      <c r="BA147">
        <v>-0.78</v>
      </c>
      <c r="BB147">
        <v>-0.55000000000000004</v>
      </c>
      <c r="BC147">
        <v>0</v>
      </c>
      <c r="BD147">
        <v>-0.09</v>
      </c>
      <c r="BF147" s="1">
        <v>196212</v>
      </c>
      <c r="BG147" s="1">
        <v>-2.38</v>
      </c>
      <c r="BH147" s="1">
        <v>-0.82</v>
      </c>
      <c r="BI147" s="1">
        <v>0.32</v>
      </c>
      <c r="BJ147" s="1">
        <v>-0.06</v>
      </c>
      <c r="BK147" s="1">
        <v>-1.4</v>
      </c>
      <c r="BL147" s="1">
        <v>0.31</v>
      </c>
      <c r="BM147" s="1">
        <v>0.3</v>
      </c>
      <c r="BN147" s="1">
        <v>0.17</v>
      </c>
      <c r="BO147" s="1">
        <v>-7.0000000000000007E-2</v>
      </c>
      <c r="BP147" s="1">
        <v>-1.69</v>
      </c>
      <c r="BQ147" s="1">
        <v>-1.1000000000000001</v>
      </c>
      <c r="BR147" s="1">
        <v>0.32</v>
      </c>
      <c r="BS147" s="1">
        <v>0.3</v>
      </c>
      <c r="BT147" s="1">
        <v>-0.11</v>
      </c>
      <c r="BU147" s="1">
        <v>0.71</v>
      </c>
      <c r="BV147" s="1">
        <v>0.39</v>
      </c>
      <c r="BW147" s="1">
        <v>-0.05</v>
      </c>
      <c r="BX147" s="1">
        <v>-0.71</v>
      </c>
      <c r="BY147" s="1">
        <v>0.56999999999999995</v>
      </c>
      <c r="CA147" s="1">
        <v>193712</v>
      </c>
      <c r="CB147" s="1">
        <v>-14.58</v>
      </c>
      <c r="CC147" s="1">
        <v>-8.36</v>
      </c>
      <c r="CD147" s="1">
        <v>-10.06</v>
      </c>
      <c r="CE147" s="1">
        <v>-12.18</v>
      </c>
      <c r="CF147" s="1">
        <v>-7.31</v>
      </c>
      <c r="CG147" s="1">
        <v>-10.27</v>
      </c>
      <c r="CH147" s="1">
        <v>-9.9700000000000006</v>
      </c>
      <c r="CI147" s="1">
        <v>-10.34</v>
      </c>
      <c r="CJ147" s="1">
        <v>-13.04</v>
      </c>
      <c r="CK147" s="1">
        <v>-7.55</v>
      </c>
      <c r="CL147" s="1">
        <v>-7.08</v>
      </c>
      <c r="CM147" s="1">
        <v>-10.5</v>
      </c>
      <c r="CN147" s="1">
        <v>-10.039999999999999</v>
      </c>
      <c r="CO147" s="1">
        <v>-10.1</v>
      </c>
      <c r="CP147" s="1">
        <v>-9.84</v>
      </c>
      <c r="CQ147" s="1">
        <v>-10.24</v>
      </c>
      <c r="CR147" s="1">
        <v>-10.44</v>
      </c>
      <c r="CS147" s="1">
        <v>-8.3000000000000007</v>
      </c>
      <c r="CT147" s="1">
        <v>-17.79</v>
      </c>
      <c r="CV147" s="1">
        <v>193812</v>
      </c>
      <c r="CW147" s="1">
        <v>2.68</v>
      </c>
      <c r="CX147" s="1">
        <v>4.92</v>
      </c>
      <c r="CY147" s="1">
        <v>3.38</v>
      </c>
      <c r="CZ147" s="1">
        <v>1.88</v>
      </c>
      <c r="DA147" s="1">
        <v>5.35</v>
      </c>
      <c r="DB147" s="1">
        <v>3.72</v>
      </c>
      <c r="DC147" s="1">
        <v>3.24</v>
      </c>
      <c r="DD147" s="1">
        <v>2.96</v>
      </c>
      <c r="DE147" s="1">
        <v>1.69</v>
      </c>
      <c r="DF147" s="1">
        <v>4.79</v>
      </c>
      <c r="DG147" s="1">
        <v>5.92</v>
      </c>
      <c r="DH147" s="1">
        <v>4.07</v>
      </c>
      <c r="DI147" s="1">
        <v>3.37</v>
      </c>
      <c r="DJ147" s="1">
        <v>4.1100000000000003</v>
      </c>
      <c r="DK147" s="1">
        <v>2.35</v>
      </c>
      <c r="DL147" s="1">
        <v>3.67</v>
      </c>
      <c r="DM147" s="1">
        <v>2.2599999999999998</v>
      </c>
      <c r="DN147" s="1">
        <v>1.7</v>
      </c>
      <c r="DO147" s="1">
        <v>1.68</v>
      </c>
      <c r="DQ147" s="1">
        <v>193712</v>
      </c>
      <c r="DR147" s="1">
        <v>-99.99</v>
      </c>
      <c r="DS147" s="1">
        <v>-14.35</v>
      </c>
      <c r="DT147" s="1">
        <v>-11.32</v>
      </c>
      <c r="DU147" s="1">
        <v>-4.7</v>
      </c>
      <c r="DV147" s="1">
        <v>-14.2</v>
      </c>
      <c r="DW147" s="1">
        <v>-13.35</v>
      </c>
      <c r="DX147" s="1">
        <v>-11.52</v>
      </c>
      <c r="DY147" s="1">
        <v>-7.9</v>
      </c>
      <c r="DZ147" s="1">
        <v>-4.22</v>
      </c>
      <c r="EA147" s="1">
        <v>-12.64</v>
      </c>
      <c r="EB147" s="1">
        <v>-15.74</v>
      </c>
      <c r="EC147" s="1">
        <v>-14.65</v>
      </c>
      <c r="ED147" s="1">
        <v>-12.06</v>
      </c>
      <c r="EE147" s="1">
        <v>-11.69</v>
      </c>
      <c r="EF147" s="1">
        <v>-11.35</v>
      </c>
      <c r="EG147" s="1">
        <v>-10.16</v>
      </c>
      <c r="EH147" s="1">
        <v>-5.64</v>
      </c>
      <c r="EI147" s="1">
        <v>-5.07</v>
      </c>
      <c r="EJ147" s="1">
        <v>-3.37</v>
      </c>
      <c r="EL147">
        <v>193712</v>
      </c>
      <c r="EM147">
        <v>-4.24</v>
      </c>
      <c r="EN147">
        <v>-7.76</v>
      </c>
      <c r="EO147">
        <v>-0.39</v>
      </c>
      <c r="EP147">
        <v>0</v>
      </c>
      <c r="ER147" s="1">
        <v>193806</v>
      </c>
      <c r="ES147" s="1">
        <v>-24.86</v>
      </c>
      <c r="EU147" s="1">
        <v>193707</v>
      </c>
      <c r="EV147" s="1">
        <v>6.62</v>
      </c>
      <c r="EX147" s="1">
        <v>194206</v>
      </c>
      <c r="EY147" s="1">
        <v>-0.22</v>
      </c>
      <c r="FA147" s="1">
        <v>193806</v>
      </c>
      <c r="FB147" s="1" t="str">
        <f>IF(ISERROR(VLOOKUP($FA147,MOM,LOOKUPS!C$12,0)*$FB$6+VLOOKUP($FA147,STREV,LOOKUPS!C$10,0)*$FC$6+VLOOKUP($FA147,LTREV,LOOKUPS!C$9,0)*$FD$6+VLOOKUP($FA147,CFP,LOOKUPS!C$6,0)*$FE$6+VLOOKUP($FA147,EP,LOOKUPS!C$8,0)*$FF$6+VLOOKUP($FA147,BM,LOOKUPS!C$5,0)*$FG$6+VLOOKUP($FA147,DIV,LOOKUPS!C$7,0)*$FH$6++VLOOKUP($FA147,SIZE,LOOKUPS!C$11,0)*$FI$6),"",VLOOKUP($FA147,MOM,LOOKUPS!C$12,0)*$FB$6+VLOOKUP($FA147,STREV,LOOKUPS!C$10,0)*$FC$6+VLOOKUP($FA147,LTREV,LOOKUPS!C$9,0)*$FD$6+VLOOKUP($FA147,CFP,LOOKUPS!C$6,0)*$FE$6+VLOOKUP($FA147,EP,LOOKUPS!C$8,0)*$FF$6+VLOOKUP($FA147,BM,LOOKUPS!C$5,0)*$FG$6+VLOOKUP($FA147,DIV,LOOKUPS!C$7,0)*$FH$6++VLOOKUP($FA147,SIZE,LOOKUPS!C$11,0)*$FI$6)</f>
        <v/>
      </c>
      <c r="FC147" s="1" t="str">
        <f>IF(ISERROR(VLOOKUP($FA147,MOM,LOOKUPS!D$12,0)*$FB$6+VLOOKUP($FA147,STREV,LOOKUPS!D$10,0)*$FC$6+VLOOKUP($FA147,LTREV,LOOKUPS!D$9,0)*$FD$6+VLOOKUP($FA147,CFP,LOOKUPS!D$6,0)*$FE$6+VLOOKUP($FA147,EP,LOOKUPS!D$8,0)*$FF$6+VLOOKUP($FA147,BM,LOOKUPS!D$5,0)*$FG$6+VLOOKUP($FA147,DIV,LOOKUPS!D$7,0)*$FH$6++VLOOKUP($FA147,SIZE,LOOKUPS!D$11,0)*$FI$6),"",VLOOKUP($FA147,MOM,LOOKUPS!D$12,0)*$FB$6+VLOOKUP($FA147,STREV,LOOKUPS!D$10,0)*$FC$6+VLOOKUP($FA147,LTREV,LOOKUPS!D$9,0)*$FD$6+VLOOKUP($FA147,CFP,LOOKUPS!D$6,0)*$FE$6+VLOOKUP($FA147,EP,LOOKUPS!D$8,0)*$FF$6+VLOOKUP($FA147,BM,LOOKUPS!D$5,0)*$FG$6+VLOOKUP($FA147,DIV,LOOKUPS!D$7,0)*$FH$6++VLOOKUP($FA147,SIZE,LOOKUPS!D$11,0)*$FI$6)</f>
        <v/>
      </c>
      <c r="FD147" s="1" t="str">
        <f>IF(ISERROR(VLOOKUP($FA147,MOM,LOOKUPS!E$12,0)*$FB$6+VLOOKUP($FA147,STREV,LOOKUPS!E$10,0)*$FC$6+VLOOKUP($FA147,LTREV,LOOKUPS!E$9,0)*$FD$6+VLOOKUP($FA147,CFP,LOOKUPS!E$6,0)*$FE$6+VLOOKUP($FA147,EP,LOOKUPS!E$8,0)*$FF$6+VLOOKUP($FA147,BM,LOOKUPS!E$5,0)*$FG$6+VLOOKUP($FA147,DIV,LOOKUPS!E$7,0)*$FH$6++VLOOKUP($FA147,SIZE,LOOKUPS!E$11,0)*$FI$6),"",VLOOKUP($FA147,MOM,LOOKUPS!E$12,0)*$FB$6+VLOOKUP($FA147,STREV,LOOKUPS!E$10,0)*$FC$6+VLOOKUP($FA147,LTREV,LOOKUPS!E$9,0)*$FD$6+VLOOKUP($FA147,CFP,LOOKUPS!E$6,0)*$FE$6+VLOOKUP($FA147,EP,LOOKUPS!E$8,0)*$FF$6+VLOOKUP($FA147,BM,LOOKUPS!E$5,0)*$FG$6+VLOOKUP($FA147,DIV,LOOKUPS!E$7,0)*$FH$6++VLOOKUP($FA147,SIZE,LOOKUPS!E$11,0)*$FI$6)</f>
        <v/>
      </c>
      <c r="FE147" s="1" t="str">
        <f>IF(ISERROR(VLOOKUP($FA147,MOM,LOOKUPS!F$12,0)*$FB$6+VLOOKUP($FA147,STREV,LOOKUPS!F$10,0)*$FC$6+VLOOKUP($FA147,LTREV,LOOKUPS!F$9,0)*$FD$6+VLOOKUP($FA147,CFP,LOOKUPS!F$6,0)*$FE$6+VLOOKUP($FA147,EP,LOOKUPS!F$8,0)*$FF$6+VLOOKUP($FA147,BM,LOOKUPS!F$5,0)*$FG$6+VLOOKUP($FA147,DIV,LOOKUPS!F$7,0)*$FH$6++VLOOKUP($FA147,SIZE,LOOKUPS!F$11,0)*$FI$6),"",VLOOKUP($FA147,MOM,LOOKUPS!F$12,0)*$FB$6+VLOOKUP($FA147,STREV,LOOKUPS!F$10,0)*$FC$6+VLOOKUP($FA147,LTREV,LOOKUPS!F$9,0)*$FD$6+VLOOKUP($FA147,CFP,LOOKUPS!F$6,0)*$FE$6+VLOOKUP($FA147,EP,LOOKUPS!F$8,0)*$FF$6+VLOOKUP($FA147,BM,LOOKUPS!F$5,0)*$FG$6+VLOOKUP($FA147,DIV,LOOKUPS!F$7,0)*$FH$6++VLOOKUP($FA147,SIZE,LOOKUPS!F$11,0)*$FI$6)</f>
        <v/>
      </c>
      <c r="FF147" s="1" t="str">
        <f>IF(ISERROR(VLOOKUP($FA147,MOM,LOOKUPS!G$12,0)*$FB$6+VLOOKUP($FA147,STREV,LOOKUPS!G$10,0)*$FC$6+VLOOKUP($FA147,LTREV,LOOKUPS!G$9,0)*$FD$6+VLOOKUP($FA147,CFP,LOOKUPS!G$6,0)*$FE$6+VLOOKUP($FA147,EP,LOOKUPS!G$8,0)*$FF$6+VLOOKUP($FA147,BM,LOOKUPS!G$5,0)*$FG$6+VLOOKUP($FA147,DIV,LOOKUPS!G$7,0)*$FH$6++VLOOKUP($FA147,SIZE,LOOKUPS!G$11,0)*$FI$6),"",VLOOKUP($FA147,MOM,LOOKUPS!G$12,0)*$FB$6+VLOOKUP($FA147,STREV,LOOKUPS!G$10,0)*$FC$6+VLOOKUP($FA147,LTREV,LOOKUPS!G$9,0)*$FD$6+VLOOKUP($FA147,CFP,LOOKUPS!G$6,0)*$FE$6+VLOOKUP($FA147,EP,LOOKUPS!G$8,0)*$FF$6+VLOOKUP($FA147,BM,LOOKUPS!G$5,0)*$FG$6+VLOOKUP($FA147,DIV,LOOKUPS!G$7,0)*$FH$6++VLOOKUP($FA147,SIZE,LOOKUPS!G$11,0)*$FI$6)</f>
        <v/>
      </c>
      <c r="FG147" s="1" t="str">
        <f>IF(ISERROR(VLOOKUP($FA147,MOM,LOOKUPS!H$12,0)*$FB$6+VLOOKUP($FA147,STREV,LOOKUPS!H$10,0)*$FC$6+VLOOKUP($FA147,LTREV,LOOKUPS!H$9,0)*$FD$6+VLOOKUP($FA147,CFP,LOOKUPS!H$6,0)*$FE$6+VLOOKUP($FA147,EP,LOOKUPS!H$8,0)*$FF$6+VLOOKUP($FA147,BM,LOOKUPS!H$5,0)*$FG$6+VLOOKUP($FA147,DIV,LOOKUPS!H$7,0)*$FH$6++VLOOKUP($FA147,SIZE,LOOKUPS!H$11,0)*$FI$6),"",VLOOKUP($FA147,MOM,LOOKUPS!H$12,0)*$FB$6+VLOOKUP($FA147,STREV,LOOKUPS!H$10,0)*$FC$6+VLOOKUP($FA147,LTREV,LOOKUPS!H$9,0)*$FD$6+VLOOKUP($FA147,CFP,LOOKUPS!H$6,0)*$FE$6+VLOOKUP($FA147,EP,LOOKUPS!H$8,0)*$FF$6+VLOOKUP($FA147,BM,LOOKUPS!H$5,0)*$FG$6+VLOOKUP($FA147,DIV,LOOKUPS!H$7,0)*$FH$6++VLOOKUP($FA147,SIZE,LOOKUPS!H$11,0)*$FI$6)</f>
        <v/>
      </c>
      <c r="FH147" s="1" t="str">
        <f>IF(ISERROR(VLOOKUP($FA147,MOM,LOOKUPS!I$12,0)*$FB$6+VLOOKUP($FA147,STREV,LOOKUPS!I$10,0)*$FC$6+VLOOKUP($FA147,LTREV,LOOKUPS!I$9,0)*$FD$6+VLOOKUP($FA147,CFP,LOOKUPS!I$6,0)*$FE$6+VLOOKUP($FA147,EP,LOOKUPS!I$8,0)*$FF$6+VLOOKUP($FA147,BM,LOOKUPS!I$5,0)*$FG$6+VLOOKUP($FA147,DIV,LOOKUPS!I$7,0)*$FH$6++VLOOKUP($FA147,SIZE,LOOKUPS!I$11,0)*$FI$6),"",VLOOKUP($FA147,MOM,LOOKUPS!I$12,0)*$FB$6+VLOOKUP($FA147,STREV,LOOKUPS!I$10,0)*$FC$6+VLOOKUP($FA147,LTREV,LOOKUPS!I$9,0)*$FD$6+VLOOKUP($FA147,CFP,LOOKUPS!I$6,0)*$FE$6+VLOOKUP($FA147,EP,LOOKUPS!I$8,0)*$FF$6+VLOOKUP($FA147,BM,LOOKUPS!I$5,0)*$FG$6+VLOOKUP($FA147,DIV,LOOKUPS!I$7,0)*$FH$6++VLOOKUP($FA147,SIZE,LOOKUPS!I$11,0)*$FI$6)</f>
        <v/>
      </c>
      <c r="FI147" s="1" t="str">
        <f>IF(ISERROR(VLOOKUP($FA147,MOM,LOOKUPS!J$12,0)*$FB$6+VLOOKUP($FA147,STREV,LOOKUPS!J$10,0)*$FC$6+VLOOKUP($FA147,LTREV,LOOKUPS!J$9,0)*$FD$6+VLOOKUP($FA147,CFP,LOOKUPS!J$6,0)*$FE$6+VLOOKUP($FA147,EP,LOOKUPS!J$8,0)*$FF$6+VLOOKUP($FA147,BM,LOOKUPS!J$5,0)*$FG$6+VLOOKUP($FA147,DIV,LOOKUPS!J$7,0)*$FH$6++VLOOKUP($FA147,SIZE,LOOKUPS!J$11,0)*$FI$6),"",VLOOKUP($FA147,MOM,LOOKUPS!J$12,0)*$FB$6+VLOOKUP($FA147,STREV,LOOKUPS!J$10,0)*$FC$6+VLOOKUP($FA147,LTREV,LOOKUPS!J$9,0)*$FD$6+VLOOKUP($FA147,CFP,LOOKUPS!J$6,0)*$FE$6+VLOOKUP($FA147,EP,LOOKUPS!J$8,0)*$FF$6+VLOOKUP($FA147,BM,LOOKUPS!J$5,0)*$FG$6+VLOOKUP($FA147,DIV,LOOKUPS!J$7,0)*$FH$6++VLOOKUP($FA147,SIZE,LOOKUPS!J$11,0)*$FI$6)</f>
        <v/>
      </c>
      <c r="FJ147" s="1" t="str">
        <f>IF(ISERROR(VLOOKUP($FA147,MOM,LOOKUPS!K$12,0)*$FB$6+VLOOKUP($FA147,STREV,LOOKUPS!K$10,0)*$FC$6+VLOOKUP($FA147,LTREV,LOOKUPS!K$9,0)*$FD$6+VLOOKUP($FA147,CFP,LOOKUPS!K$6,0)*$FE$6+VLOOKUP($FA147,EP,LOOKUPS!K$8,0)*$FF$6+VLOOKUP($FA147,BM,LOOKUPS!K$5,0)*$FG$6+VLOOKUP($FA147,DIV,LOOKUPS!K$7,0)*$FH$6++VLOOKUP($FA147,SIZE,LOOKUPS!K$11,0)*$FI$6),"",VLOOKUP($FA147,MOM,LOOKUPS!K$12,0)*$FB$6+VLOOKUP($FA147,STREV,LOOKUPS!K$10,0)*$FC$6+VLOOKUP($FA147,LTREV,LOOKUPS!K$9,0)*$FD$6+VLOOKUP($FA147,CFP,LOOKUPS!K$6,0)*$FE$6+VLOOKUP($FA147,EP,LOOKUPS!K$8,0)*$FF$6+VLOOKUP($FA147,BM,LOOKUPS!K$5,0)*$FG$6+VLOOKUP($FA147,DIV,LOOKUPS!K$7,0)*$FH$6++VLOOKUP($FA147,SIZE,LOOKUPS!K$11,0)*$FI$6)</f>
        <v/>
      </c>
      <c r="FK147" s="1" t="str">
        <f>IF(ISERROR(VLOOKUP($FA147,MOM,LOOKUPS!L$12,0)*$FB$6+VLOOKUP($FA147,STREV,LOOKUPS!L$10,0)*$FC$6+VLOOKUP($FA147,LTREV,LOOKUPS!L$9,0)*$FD$6+VLOOKUP($FA147,CFP,LOOKUPS!L$6,0)*$FE$6+VLOOKUP($FA147,EP,LOOKUPS!L$8,0)*$FF$6+VLOOKUP($FA147,BM,LOOKUPS!L$5,0)*$FG$6+VLOOKUP($FA147,DIV,LOOKUPS!L$7,0)*$FH$6++VLOOKUP($FA147,SIZE,LOOKUPS!L$11,0)*$FI$6),"",VLOOKUP($FA147,MOM,LOOKUPS!L$12,0)*$FB$6+VLOOKUP($FA147,STREV,LOOKUPS!L$10,0)*$FC$6+VLOOKUP($FA147,LTREV,LOOKUPS!L$9,0)*$FD$6+VLOOKUP($FA147,CFP,LOOKUPS!L$6,0)*$FE$6+VLOOKUP($FA147,EP,LOOKUPS!L$8,0)*$FF$6+VLOOKUP($FA147,BM,LOOKUPS!L$5,0)*$FG$6+VLOOKUP($FA147,DIV,LOOKUPS!L$7,0)*$FH$6++VLOOKUP($FA147,SIZE,LOOKUPS!L$11,0)*$FI$6)</f>
        <v/>
      </c>
    </row>
    <row r="148" spans="1:167" x14ac:dyDescent="0.3">
      <c r="A148" s="1">
        <v>193807</v>
      </c>
      <c r="B148" s="1">
        <v>23.09</v>
      </c>
      <c r="C148" s="1">
        <v>11.84</v>
      </c>
      <c r="D148" s="1">
        <v>15.06</v>
      </c>
      <c r="E148" s="1">
        <v>12.8</v>
      </c>
      <c r="F148" s="1">
        <v>11.97</v>
      </c>
      <c r="G148" s="1">
        <v>11.87</v>
      </c>
      <c r="H148" s="1">
        <v>10.68</v>
      </c>
      <c r="I148" s="1">
        <v>10.8</v>
      </c>
      <c r="J148" s="1">
        <v>7.76</v>
      </c>
      <c r="K148" s="1">
        <v>5.95</v>
      </c>
      <c r="M148" s="1">
        <v>193708</v>
      </c>
      <c r="N148" s="1">
        <v>-3.07</v>
      </c>
      <c r="O148" s="1">
        <v>-2.91</v>
      </c>
      <c r="P148" s="1">
        <v>-4.1399999999999997</v>
      </c>
      <c r="Q148" s="1">
        <v>-3.56</v>
      </c>
      <c r="R148" s="1">
        <v>-4.9000000000000004</v>
      </c>
      <c r="S148" s="1">
        <v>-4.8</v>
      </c>
      <c r="T148" s="1">
        <v>-4.97</v>
      </c>
      <c r="U148" s="1">
        <v>-5.54</v>
      </c>
      <c r="V148" s="1">
        <v>-7.67</v>
      </c>
      <c r="W148" s="1">
        <v>-12.52</v>
      </c>
      <c r="Y148" s="1">
        <v>194207</v>
      </c>
      <c r="Z148" s="1">
        <v>7.99</v>
      </c>
      <c r="AA148" s="1">
        <v>5.05</v>
      </c>
      <c r="AB148" s="1">
        <v>5.53</v>
      </c>
      <c r="AC148" s="1">
        <v>5.26</v>
      </c>
      <c r="AD148" s="1">
        <v>4.42</v>
      </c>
      <c r="AE148" s="1">
        <v>4.29</v>
      </c>
      <c r="AF148" s="1">
        <v>4.71</v>
      </c>
      <c r="AG148" s="1">
        <v>4.3099999999999996</v>
      </c>
      <c r="AH148" s="1">
        <v>3.12</v>
      </c>
      <c r="AI148" s="1">
        <v>3.38</v>
      </c>
      <c r="AK148">
        <v>196301</v>
      </c>
      <c r="AL148">
        <v>13.39</v>
      </c>
      <c r="AM148">
        <v>6.25</v>
      </c>
      <c r="AN148">
        <v>7.23</v>
      </c>
      <c r="AO148">
        <v>7.93</v>
      </c>
      <c r="AP148">
        <v>6.38</v>
      </c>
      <c r="AQ148">
        <v>6.55</v>
      </c>
      <c r="AR148">
        <v>6.31</v>
      </c>
      <c r="AS148">
        <v>7.64</v>
      </c>
      <c r="AT148">
        <v>8.86</v>
      </c>
      <c r="AU148">
        <v>7.63</v>
      </c>
      <c r="AV148">
        <v>5.14</v>
      </c>
      <c r="AW148">
        <v>5.98</v>
      </c>
      <c r="AX148">
        <v>7.12</v>
      </c>
      <c r="AY148">
        <v>6.31</v>
      </c>
      <c r="AZ148">
        <v>6.3</v>
      </c>
      <c r="BA148">
        <v>9.17</v>
      </c>
      <c r="BB148">
        <v>6.1</v>
      </c>
      <c r="BC148">
        <v>7.93</v>
      </c>
      <c r="BD148">
        <v>9.77</v>
      </c>
      <c r="BF148" s="1">
        <v>196301</v>
      </c>
      <c r="BG148" s="1">
        <v>13.15</v>
      </c>
      <c r="BH148" s="1">
        <v>6.22</v>
      </c>
      <c r="BI148" s="1">
        <v>6.97</v>
      </c>
      <c r="BJ148" s="1">
        <v>7.75</v>
      </c>
      <c r="BK148" s="1">
        <v>6.66</v>
      </c>
      <c r="BL148" s="1">
        <v>5.94</v>
      </c>
      <c r="BM148" s="1">
        <v>6.89</v>
      </c>
      <c r="BN148" s="1">
        <v>7.72</v>
      </c>
      <c r="BO148" s="1">
        <v>7.67</v>
      </c>
      <c r="BP148" s="1">
        <v>6.85</v>
      </c>
      <c r="BQ148" s="1">
        <v>6.48</v>
      </c>
      <c r="BR148" s="1">
        <v>5.33</v>
      </c>
      <c r="BS148" s="1">
        <v>6.56</v>
      </c>
      <c r="BT148" s="1">
        <v>7.03</v>
      </c>
      <c r="BU148" s="1">
        <v>6.75</v>
      </c>
      <c r="BV148" s="1">
        <v>7.54</v>
      </c>
      <c r="BW148" s="1">
        <v>7.89</v>
      </c>
      <c r="BX148" s="1">
        <v>7.29</v>
      </c>
      <c r="BY148" s="1">
        <v>8.06</v>
      </c>
      <c r="CA148" s="1">
        <v>193801</v>
      </c>
      <c r="CB148" s="1">
        <v>-1.54</v>
      </c>
      <c r="CC148" s="1">
        <v>2.76</v>
      </c>
      <c r="CD148" s="1">
        <v>5.31</v>
      </c>
      <c r="CE148" s="1">
        <v>4.42</v>
      </c>
      <c r="CF148" s="1">
        <v>2.5099999999999998</v>
      </c>
      <c r="CG148" s="1">
        <v>4.0999999999999996</v>
      </c>
      <c r="CH148" s="1">
        <v>5.28</v>
      </c>
      <c r="CI148" s="1">
        <v>4.91</v>
      </c>
      <c r="CJ148" s="1">
        <v>4.5999999999999996</v>
      </c>
      <c r="CK148" s="1">
        <v>2.35</v>
      </c>
      <c r="CL148" s="1">
        <v>2.68</v>
      </c>
      <c r="CM148" s="1">
        <v>3.26</v>
      </c>
      <c r="CN148" s="1">
        <v>4.9400000000000004</v>
      </c>
      <c r="CO148" s="1">
        <v>4.57</v>
      </c>
      <c r="CP148" s="1">
        <v>6</v>
      </c>
      <c r="CQ148" s="1">
        <v>5.74</v>
      </c>
      <c r="CR148" s="1">
        <v>4.07</v>
      </c>
      <c r="CS148" s="1">
        <v>3.46</v>
      </c>
      <c r="CT148" s="1">
        <v>5.73</v>
      </c>
      <c r="CV148" s="1">
        <v>193901</v>
      </c>
      <c r="CW148" s="1">
        <v>-8.6300000000000008</v>
      </c>
      <c r="CX148" s="1">
        <v>-8.19</v>
      </c>
      <c r="CY148" s="1">
        <v>-6.54</v>
      </c>
      <c r="CZ148" s="1">
        <v>-6.66</v>
      </c>
      <c r="DA148" s="1">
        <v>-8.7799999999999994</v>
      </c>
      <c r="DB148" s="1">
        <v>-6.84</v>
      </c>
      <c r="DC148" s="1">
        <v>-6.46</v>
      </c>
      <c r="DD148" s="1">
        <v>-6.1</v>
      </c>
      <c r="DE148" s="1">
        <v>-7.18</v>
      </c>
      <c r="DF148" s="1">
        <v>-9.6199999999999992</v>
      </c>
      <c r="DG148" s="1">
        <v>-7.93</v>
      </c>
      <c r="DH148" s="1">
        <v>-7.04</v>
      </c>
      <c r="DI148" s="1">
        <v>-6.65</v>
      </c>
      <c r="DJ148" s="1">
        <v>-5.82</v>
      </c>
      <c r="DK148" s="1">
        <v>-7.11</v>
      </c>
      <c r="DL148" s="1">
        <v>-6.58</v>
      </c>
      <c r="DM148" s="1">
        <v>-5.63</v>
      </c>
      <c r="DN148" s="1">
        <v>-5.93</v>
      </c>
      <c r="DO148" s="1">
        <v>-8.43</v>
      </c>
      <c r="DQ148" s="1">
        <v>193801</v>
      </c>
      <c r="DR148" s="1">
        <v>-99.99</v>
      </c>
      <c r="DS148" s="1">
        <v>7.49</v>
      </c>
      <c r="DT148" s="1">
        <v>4.41</v>
      </c>
      <c r="DU148" s="1">
        <v>0.75</v>
      </c>
      <c r="DV148" s="1">
        <v>7.94</v>
      </c>
      <c r="DW148" s="1">
        <v>5.9</v>
      </c>
      <c r="DX148" s="1">
        <v>5.05</v>
      </c>
      <c r="DY148" s="1">
        <v>2.5</v>
      </c>
      <c r="DZ148" s="1">
        <v>-0.2</v>
      </c>
      <c r="EA148" s="1">
        <v>8.02</v>
      </c>
      <c r="EB148" s="1">
        <v>7.86</v>
      </c>
      <c r="EC148" s="1">
        <v>6.6</v>
      </c>
      <c r="ED148" s="1">
        <v>5.19</v>
      </c>
      <c r="EE148" s="1">
        <v>6.18</v>
      </c>
      <c r="EF148" s="1">
        <v>3.91</v>
      </c>
      <c r="EG148" s="1">
        <v>2.33</v>
      </c>
      <c r="EH148" s="1">
        <v>2.66</v>
      </c>
      <c r="EI148" s="1">
        <v>-0.56000000000000005</v>
      </c>
      <c r="EJ148" s="1">
        <v>0.16</v>
      </c>
      <c r="EL148">
        <v>193801</v>
      </c>
      <c r="EM148">
        <v>0.49</v>
      </c>
      <c r="EN148">
        <v>4.97</v>
      </c>
      <c r="EO148">
        <v>-1.6</v>
      </c>
      <c r="EP148">
        <v>0</v>
      </c>
      <c r="ER148" s="1">
        <v>193807</v>
      </c>
      <c r="ES148" s="1">
        <v>-6.44</v>
      </c>
      <c r="EU148" s="1">
        <v>193708</v>
      </c>
      <c r="EV148" s="1">
        <v>4.1500000000000004</v>
      </c>
      <c r="EX148" s="1">
        <v>194207</v>
      </c>
      <c r="EY148" s="1">
        <v>3.33</v>
      </c>
      <c r="FA148" s="1">
        <v>193807</v>
      </c>
      <c r="FB148" s="1" t="str">
        <f>IF(ISERROR(VLOOKUP($FA148,MOM,LOOKUPS!C$12,0)*$FB$6+VLOOKUP($FA148,STREV,LOOKUPS!C$10,0)*$FC$6+VLOOKUP($FA148,LTREV,LOOKUPS!C$9,0)*$FD$6+VLOOKUP($FA148,CFP,LOOKUPS!C$6,0)*$FE$6+VLOOKUP($FA148,EP,LOOKUPS!C$8,0)*$FF$6+VLOOKUP($FA148,BM,LOOKUPS!C$5,0)*$FG$6+VLOOKUP($FA148,DIV,LOOKUPS!C$7,0)*$FH$6++VLOOKUP($FA148,SIZE,LOOKUPS!C$11,0)*$FI$6),"",VLOOKUP($FA148,MOM,LOOKUPS!C$12,0)*$FB$6+VLOOKUP($FA148,STREV,LOOKUPS!C$10,0)*$FC$6+VLOOKUP($FA148,LTREV,LOOKUPS!C$9,0)*$FD$6+VLOOKUP($FA148,CFP,LOOKUPS!C$6,0)*$FE$6+VLOOKUP($FA148,EP,LOOKUPS!C$8,0)*$FF$6+VLOOKUP($FA148,BM,LOOKUPS!C$5,0)*$FG$6+VLOOKUP($FA148,DIV,LOOKUPS!C$7,0)*$FH$6++VLOOKUP($FA148,SIZE,LOOKUPS!C$11,0)*$FI$6)</f>
        <v/>
      </c>
      <c r="FC148" s="1" t="str">
        <f>IF(ISERROR(VLOOKUP($FA148,MOM,LOOKUPS!D$12,0)*$FB$6+VLOOKUP($FA148,STREV,LOOKUPS!D$10,0)*$FC$6+VLOOKUP($FA148,LTREV,LOOKUPS!D$9,0)*$FD$6+VLOOKUP($FA148,CFP,LOOKUPS!D$6,0)*$FE$6+VLOOKUP($FA148,EP,LOOKUPS!D$8,0)*$FF$6+VLOOKUP($FA148,BM,LOOKUPS!D$5,0)*$FG$6+VLOOKUP($FA148,DIV,LOOKUPS!D$7,0)*$FH$6++VLOOKUP($FA148,SIZE,LOOKUPS!D$11,0)*$FI$6),"",VLOOKUP($FA148,MOM,LOOKUPS!D$12,0)*$FB$6+VLOOKUP($FA148,STREV,LOOKUPS!D$10,0)*$FC$6+VLOOKUP($FA148,LTREV,LOOKUPS!D$9,0)*$FD$6+VLOOKUP($FA148,CFP,LOOKUPS!D$6,0)*$FE$6+VLOOKUP($FA148,EP,LOOKUPS!D$8,0)*$FF$6+VLOOKUP($FA148,BM,LOOKUPS!D$5,0)*$FG$6+VLOOKUP($FA148,DIV,LOOKUPS!D$7,0)*$FH$6++VLOOKUP($FA148,SIZE,LOOKUPS!D$11,0)*$FI$6)</f>
        <v/>
      </c>
      <c r="FD148" s="1" t="str">
        <f>IF(ISERROR(VLOOKUP($FA148,MOM,LOOKUPS!E$12,0)*$FB$6+VLOOKUP($FA148,STREV,LOOKUPS!E$10,0)*$FC$6+VLOOKUP($FA148,LTREV,LOOKUPS!E$9,0)*$FD$6+VLOOKUP($FA148,CFP,LOOKUPS!E$6,0)*$FE$6+VLOOKUP($FA148,EP,LOOKUPS!E$8,0)*$FF$6+VLOOKUP($FA148,BM,LOOKUPS!E$5,0)*$FG$6+VLOOKUP($FA148,DIV,LOOKUPS!E$7,0)*$FH$6++VLOOKUP($FA148,SIZE,LOOKUPS!E$11,0)*$FI$6),"",VLOOKUP($FA148,MOM,LOOKUPS!E$12,0)*$FB$6+VLOOKUP($FA148,STREV,LOOKUPS!E$10,0)*$FC$6+VLOOKUP($FA148,LTREV,LOOKUPS!E$9,0)*$FD$6+VLOOKUP($FA148,CFP,LOOKUPS!E$6,0)*$FE$6+VLOOKUP($FA148,EP,LOOKUPS!E$8,0)*$FF$6+VLOOKUP($FA148,BM,LOOKUPS!E$5,0)*$FG$6+VLOOKUP($FA148,DIV,LOOKUPS!E$7,0)*$FH$6++VLOOKUP($FA148,SIZE,LOOKUPS!E$11,0)*$FI$6)</f>
        <v/>
      </c>
      <c r="FE148" s="1" t="str">
        <f>IF(ISERROR(VLOOKUP($FA148,MOM,LOOKUPS!F$12,0)*$FB$6+VLOOKUP($FA148,STREV,LOOKUPS!F$10,0)*$FC$6+VLOOKUP($FA148,LTREV,LOOKUPS!F$9,0)*$FD$6+VLOOKUP($FA148,CFP,LOOKUPS!F$6,0)*$FE$6+VLOOKUP($FA148,EP,LOOKUPS!F$8,0)*$FF$6+VLOOKUP($FA148,BM,LOOKUPS!F$5,0)*$FG$6+VLOOKUP($FA148,DIV,LOOKUPS!F$7,0)*$FH$6++VLOOKUP($FA148,SIZE,LOOKUPS!F$11,0)*$FI$6),"",VLOOKUP($FA148,MOM,LOOKUPS!F$12,0)*$FB$6+VLOOKUP($FA148,STREV,LOOKUPS!F$10,0)*$FC$6+VLOOKUP($FA148,LTREV,LOOKUPS!F$9,0)*$FD$6+VLOOKUP($FA148,CFP,LOOKUPS!F$6,0)*$FE$6+VLOOKUP($FA148,EP,LOOKUPS!F$8,0)*$FF$6+VLOOKUP($FA148,BM,LOOKUPS!F$5,0)*$FG$6+VLOOKUP($FA148,DIV,LOOKUPS!F$7,0)*$FH$6++VLOOKUP($FA148,SIZE,LOOKUPS!F$11,0)*$FI$6)</f>
        <v/>
      </c>
      <c r="FF148" s="1" t="str">
        <f>IF(ISERROR(VLOOKUP($FA148,MOM,LOOKUPS!G$12,0)*$FB$6+VLOOKUP($FA148,STREV,LOOKUPS!G$10,0)*$FC$6+VLOOKUP($FA148,LTREV,LOOKUPS!G$9,0)*$FD$6+VLOOKUP($FA148,CFP,LOOKUPS!G$6,0)*$FE$6+VLOOKUP($FA148,EP,LOOKUPS!G$8,0)*$FF$6+VLOOKUP($FA148,BM,LOOKUPS!G$5,0)*$FG$6+VLOOKUP($FA148,DIV,LOOKUPS!G$7,0)*$FH$6++VLOOKUP($FA148,SIZE,LOOKUPS!G$11,0)*$FI$6),"",VLOOKUP($FA148,MOM,LOOKUPS!G$12,0)*$FB$6+VLOOKUP($FA148,STREV,LOOKUPS!G$10,0)*$FC$6+VLOOKUP($FA148,LTREV,LOOKUPS!G$9,0)*$FD$6+VLOOKUP($FA148,CFP,LOOKUPS!G$6,0)*$FE$6+VLOOKUP($FA148,EP,LOOKUPS!G$8,0)*$FF$6+VLOOKUP($FA148,BM,LOOKUPS!G$5,0)*$FG$6+VLOOKUP($FA148,DIV,LOOKUPS!G$7,0)*$FH$6++VLOOKUP($FA148,SIZE,LOOKUPS!G$11,0)*$FI$6)</f>
        <v/>
      </c>
      <c r="FG148" s="1" t="str">
        <f>IF(ISERROR(VLOOKUP($FA148,MOM,LOOKUPS!H$12,0)*$FB$6+VLOOKUP($FA148,STREV,LOOKUPS!H$10,0)*$FC$6+VLOOKUP($FA148,LTREV,LOOKUPS!H$9,0)*$FD$6+VLOOKUP($FA148,CFP,LOOKUPS!H$6,0)*$FE$6+VLOOKUP($FA148,EP,LOOKUPS!H$8,0)*$FF$6+VLOOKUP($FA148,BM,LOOKUPS!H$5,0)*$FG$6+VLOOKUP($FA148,DIV,LOOKUPS!H$7,0)*$FH$6++VLOOKUP($FA148,SIZE,LOOKUPS!H$11,0)*$FI$6),"",VLOOKUP($FA148,MOM,LOOKUPS!H$12,0)*$FB$6+VLOOKUP($FA148,STREV,LOOKUPS!H$10,0)*$FC$6+VLOOKUP($FA148,LTREV,LOOKUPS!H$9,0)*$FD$6+VLOOKUP($FA148,CFP,LOOKUPS!H$6,0)*$FE$6+VLOOKUP($FA148,EP,LOOKUPS!H$8,0)*$FF$6+VLOOKUP($FA148,BM,LOOKUPS!H$5,0)*$FG$6+VLOOKUP($FA148,DIV,LOOKUPS!H$7,0)*$FH$6++VLOOKUP($FA148,SIZE,LOOKUPS!H$11,0)*$FI$6)</f>
        <v/>
      </c>
      <c r="FH148" s="1" t="str">
        <f>IF(ISERROR(VLOOKUP($FA148,MOM,LOOKUPS!I$12,0)*$FB$6+VLOOKUP($FA148,STREV,LOOKUPS!I$10,0)*$FC$6+VLOOKUP($FA148,LTREV,LOOKUPS!I$9,0)*$FD$6+VLOOKUP($FA148,CFP,LOOKUPS!I$6,0)*$FE$6+VLOOKUP($FA148,EP,LOOKUPS!I$8,0)*$FF$6+VLOOKUP($FA148,BM,LOOKUPS!I$5,0)*$FG$6+VLOOKUP($FA148,DIV,LOOKUPS!I$7,0)*$FH$6++VLOOKUP($FA148,SIZE,LOOKUPS!I$11,0)*$FI$6),"",VLOOKUP($FA148,MOM,LOOKUPS!I$12,0)*$FB$6+VLOOKUP($FA148,STREV,LOOKUPS!I$10,0)*$FC$6+VLOOKUP($FA148,LTREV,LOOKUPS!I$9,0)*$FD$6+VLOOKUP($FA148,CFP,LOOKUPS!I$6,0)*$FE$6+VLOOKUP($FA148,EP,LOOKUPS!I$8,0)*$FF$6+VLOOKUP($FA148,BM,LOOKUPS!I$5,0)*$FG$6+VLOOKUP($FA148,DIV,LOOKUPS!I$7,0)*$FH$6++VLOOKUP($FA148,SIZE,LOOKUPS!I$11,0)*$FI$6)</f>
        <v/>
      </c>
      <c r="FI148" s="1" t="str">
        <f>IF(ISERROR(VLOOKUP($FA148,MOM,LOOKUPS!J$12,0)*$FB$6+VLOOKUP($FA148,STREV,LOOKUPS!J$10,0)*$FC$6+VLOOKUP($FA148,LTREV,LOOKUPS!J$9,0)*$FD$6+VLOOKUP($FA148,CFP,LOOKUPS!J$6,0)*$FE$6+VLOOKUP($FA148,EP,LOOKUPS!J$8,0)*$FF$6+VLOOKUP($FA148,BM,LOOKUPS!J$5,0)*$FG$6+VLOOKUP($FA148,DIV,LOOKUPS!J$7,0)*$FH$6++VLOOKUP($FA148,SIZE,LOOKUPS!J$11,0)*$FI$6),"",VLOOKUP($FA148,MOM,LOOKUPS!J$12,0)*$FB$6+VLOOKUP($FA148,STREV,LOOKUPS!J$10,0)*$FC$6+VLOOKUP($FA148,LTREV,LOOKUPS!J$9,0)*$FD$6+VLOOKUP($FA148,CFP,LOOKUPS!J$6,0)*$FE$6+VLOOKUP($FA148,EP,LOOKUPS!J$8,0)*$FF$6+VLOOKUP($FA148,BM,LOOKUPS!J$5,0)*$FG$6+VLOOKUP($FA148,DIV,LOOKUPS!J$7,0)*$FH$6++VLOOKUP($FA148,SIZE,LOOKUPS!J$11,0)*$FI$6)</f>
        <v/>
      </c>
      <c r="FJ148" s="1" t="str">
        <f>IF(ISERROR(VLOOKUP($FA148,MOM,LOOKUPS!K$12,0)*$FB$6+VLOOKUP($FA148,STREV,LOOKUPS!K$10,0)*$FC$6+VLOOKUP($FA148,LTREV,LOOKUPS!K$9,0)*$FD$6+VLOOKUP($FA148,CFP,LOOKUPS!K$6,0)*$FE$6+VLOOKUP($FA148,EP,LOOKUPS!K$8,0)*$FF$6+VLOOKUP($FA148,BM,LOOKUPS!K$5,0)*$FG$6+VLOOKUP($FA148,DIV,LOOKUPS!K$7,0)*$FH$6++VLOOKUP($FA148,SIZE,LOOKUPS!K$11,0)*$FI$6),"",VLOOKUP($FA148,MOM,LOOKUPS!K$12,0)*$FB$6+VLOOKUP($FA148,STREV,LOOKUPS!K$10,0)*$FC$6+VLOOKUP($FA148,LTREV,LOOKUPS!K$9,0)*$FD$6+VLOOKUP($FA148,CFP,LOOKUPS!K$6,0)*$FE$6+VLOOKUP($FA148,EP,LOOKUPS!K$8,0)*$FF$6+VLOOKUP($FA148,BM,LOOKUPS!K$5,0)*$FG$6+VLOOKUP($FA148,DIV,LOOKUPS!K$7,0)*$FH$6++VLOOKUP($FA148,SIZE,LOOKUPS!K$11,0)*$FI$6)</f>
        <v/>
      </c>
      <c r="FK148" s="1" t="str">
        <f>IF(ISERROR(VLOOKUP($FA148,MOM,LOOKUPS!L$12,0)*$FB$6+VLOOKUP($FA148,STREV,LOOKUPS!L$10,0)*$FC$6+VLOOKUP($FA148,LTREV,LOOKUPS!L$9,0)*$FD$6+VLOOKUP($FA148,CFP,LOOKUPS!L$6,0)*$FE$6+VLOOKUP($FA148,EP,LOOKUPS!L$8,0)*$FF$6+VLOOKUP($FA148,BM,LOOKUPS!L$5,0)*$FG$6+VLOOKUP($FA148,DIV,LOOKUPS!L$7,0)*$FH$6++VLOOKUP($FA148,SIZE,LOOKUPS!L$11,0)*$FI$6),"",VLOOKUP($FA148,MOM,LOOKUPS!L$12,0)*$FB$6+VLOOKUP($FA148,STREV,LOOKUPS!L$10,0)*$FC$6+VLOOKUP($FA148,LTREV,LOOKUPS!L$9,0)*$FD$6+VLOOKUP($FA148,CFP,LOOKUPS!L$6,0)*$FE$6+VLOOKUP($FA148,EP,LOOKUPS!L$8,0)*$FF$6+VLOOKUP($FA148,BM,LOOKUPS!L$5,0)*$FG$6+VLOOKUP($FA148,DIV,LOOKUPS!L$7,0)*$FH$6++VLOOKUP($FA148,SIZE,LOOKUPS!L$11,0)*$FI$6)</f>
        <v/>
      </c>
    </row>
    <row r="149" spans="1:167" x14ac:dyDescent="0.3">
      <c r="A149" s="1">
        <v>193808</v>
      </c>
      <c r="B149" s="1">
        <v>-12.52</v>
      </c>
      <c r="C149" s="1">
        <v>-8.6999999999999993</v>
      </c>
      <c r="D149" s="1">
        <v>-7.76</v>
      </c>
      <c r="E149" s="1">
        <v>-8.02</v>
      </c>
      <c r="F149" s="1">
        <v>-8.1199999999999992</v>
      </c>
      <c r="G149" s="1">
        <v>-5.39</v>
      </c>
      <c r="H149" s="1">
        <v>-5.32</v>
      </c>
      <c r="I149" s="1">
        <v>-3.99</v>
      </c>
      <c r="J149" s="1">
        <v>-3.51</v>
      </c>
      <c r="K149" s="1">
        <v>-0.53</v>
      </c>
      <c r="M149" s="1">
        <v>193709</v>
      </c>
      <c r="N149" s="1">
        <v>-20.91</v>
      </c>
      <c r="O149" s="1">
        <v>-23.39</v>
      </c>
      <c r="P149" s="1">
        <v>-22.36</v>
      </c>
      <c r="Q149" s="1">
        <v>-20.39</v>
      </c>
      <c r="R149" s="1">
        <v>-19.190000000000001</v>
      </c>
      <c r="S149" s="1">
        <v>-19.32</v>
      </c>
      <c r="T149" s="1">
        <v>-16.46</v>
      </c>
      <c r="U149" s="1">
        <v>-16.97</v>
      </c>
      <c r="V149" s="1">
        <v>-17</v>
      </c>
      <c r="W149" s="1">
        <v>-18.3</v>
      </c>
      <c r="Y149" s="1">
        <v>194208</v>
      </c>
      <c r="Z149" s="1">
        <v>5.19</v>
      </c>
      <c r="AA149" s="1">
        <v>4.42</v>
      </c>
      <c r="AB149" s="1">
        <v>1.24</v>
      </c>
      <c r="AC149" s="1">
        <v>1.9</v>
      </c>
      <c r="AD149" s="1">
        <v>3.13</v>
      </c>
      <c r="AE149" s="1">
        <v>2.41</v>
      </c>
      <c r="AF149" s="1">
        <v>2.74</v>
      </c>
      <c r="AG149" s="1">
        <v>2.64</v>
      </c>
      <c r="AH149" s="1">
        <v>1.76</v>
      </c>
      <c r="AI149" s="1">
        <v>2.2400000000000002</v>
      </c>
      <c r="AK149">
        <v>196302</v>
      </c>
      <c r="AL149">
        <v>1.04</v>
      </c>
      <c r="AM149">
        <v>-3.03</v>
      </c>
      <c r="AN149">
        <v>-1.69</v>
      </c>
      <c r="AO149">
        <v>-0.62</v>
      </c>
      <c r="AP149">
        <v>-3.68</v>
      </c>
      <c r="AQ149">
        <v>-2.2999999999999998</v>
      </c>
      <c r="AR149">
        <v>-1.49</v>
      </c>
      <c r="AS149">
        <v>-0.89</v>
      </c>
      <c r="AT149">
        <v>-0.48</v>
      </c>
      <c r="AU149">
        <v>-4.6900000000000004</v>
      </c>
      <c r="AV149">
        <v>-2.68</v>
      </c>
      <c r="AW149">
        <v>-1.7</v>
      </c>
      <c r="AX149">
        <v>-2.89</v>
      </c>
      <c r="AY149">
        <v>-1.9</v>
      </c>
      <c r="AZ149">
        <v>-1.08</v>
      </c>
      <c r="BA149">
        <v>-0.88</v>
      </c>
      <c r="BB149">
        <v>-0.9</v>
      </c>
      <c r="BC149">
        <v>0.02</v>
      </c>
      <c r="BD149">
        <v>-0.98</v>
      </c>
      <c r="BF149" s="1">
        <v>196302</v>
      </c>
      <c r="BG149" s="1">
        <v>-0.35</v>
      </c>
      <c r="BH149" s="1">
        <v>-3.06</v>
      </c>
      <c r="BI149" s="1">
        <v>-1.41</v>
      </c>
      <c r="BJ149" s="1">
        <v>-0.98</v>
      </c>
      <c r="BK149" s="1">
        <v>-3.3</v>
      </c>
      <c r="BL149" s="1">
        <v>-1.82</v>
      </c>
      <c r="BM149" s="1">
        <v>-1.98</v>
      </c>
      <c r="BN149" s="1">
        <v>-0.64</v>
      </c>
      <c r="BO149" s="1">
        <v>-1.1399999999999999</v>
      </c>
      <c r="BP149" s="1">
        <v>-4.1500000000000004</v>
      </c>
      <c r="BQ149" s="1">
        <v>-2.4500000000000002</v>
      </c>
      <c r="BR149" s="1">
        <v>-2.58</v>
      </c>
      <c r="BS149" s="1">
        <v>-1.04</v>
      </c>
      <c r="BT149" s="1">
        <v>-2.52</v>
      </c>
      <c r="BU149" s="1">
        <v>-1.44</v>
      </c>
      <c r="BV149" s="1">
        <v>-0.62</v>
      </c>
      <c r="BW149" s="1">
        <v>-0.66</v>
      </c>
      <c r="BX149" s="1">
        <v>-1.8</v>
      </c>
      <c r="BY149" s="1">
        <v>-0.49</v>
      </c>
      <c r="CA149" s="1">
        <v>193802</v>
      </c>
      <c r="CB149" s="1">
        <v>-10.119999999999999</v>
      </c>
      <c r="CC149" s="1">
        <v>8.0399999999999991</v>
      </c>
      <c r="CD149" s="1">
        <v>6.36</v>
      </c>
      <c r="CE149" s="1">
        <v>4.55</v>
      </c>
      <c r="CF149" s="1">
        <v>8.17</v>
      </c>
      <c r="CG149" s="1">
        <v>7.33</v>
      </c>
      <c r="CH149" s="1">
        <v>6.53</v>
      </c>
      <c r="CI149" s="1">
        <v>5.71</v>
      </c>
      <c r="CJ149" s="1">
        <v>3.89</v>
      </c>
      <c r="CK149" s="1">
        <v>7.66</v>
      </c>
      <c r="CL149" s="1">
        <v>8.67</v>
      </c>
      <c r="CM149" s="1">
        <v>7.8</v>
      </c>
      <c r="CN149" s="1">
        <v>6.88</v>
      </c>
      <c r="CO149" s="1">
        <v>6.96</v>
      </c>
      <c r="CP149" s="1">
        <v>6.09</v>
      </c>
      <c r="CQ149" s="1">
        <v>5.51</v>
      </c>
      <c r="CR149" s="1">
        <v>5.91</v>
      </c>
      <c r="CS149" s="1">
        <v>3.63</v>
      </c>
      <c r="CT149" s="1">
        <v>4.1399999999999997</v>
      </c>
      <c r="CV149" s="1">
        <v>193902</v>
      </c>
      <c r="CW149" s="1">
        <v>3.57</v>
      </c>
      <c r="CX149" s="1">
        <v>3.39</v>
      </c>
      <c r="CY149" s="1">
        <v>4.57</v>
      </c>
      <c r="CZ149" s="1">
        <v>5.25</v>
      </c>
      <c r="DA149" s="1">
        <v>3.17</v>
      </c>
      <c r="DB149" s="1">
        <v>3.28</v>
      </c>
      <c r="DC149" s="1">
        <v>4.93</v>
      </c>
      <c r="DD149" s="1">
        <v>5.61</v>
      </c>
      <c r="DE149" s="1">
        <v>5.1100000000000003</v>
      </c>
      <c r="DF149" s="1">
        <v>3.77</v>
      </c>
      <c r="DG149" s="1">
        <v>2.56</v>
      </c>
      <c r="DH149" s="1">
        <v>3.8</v>
      </c>
      <c r="DI149" s="1">
        <v>2.76</v>
      </c>
      <c r="DJ149" s="1">
        <v>5.19</v>
      </c>
      <c r="DK149" s="1">
        <v>4.67</v>
      </c>
      <c r="DL149" s="1">
        <v>5.69</v>
      </c>
      <c r="DM149" s="1">
        <v>5.53</v>
      </c>
      <c r="DN149" s="1">
        <v>6.22</v>
      </c>
      <c r="DO149" s="1">
        <v>3.99</v>
      </c>
      <c r="DQ149" s="1">
        <v>193802</v>
      </c>
      <c r="DR149" s="1">
        <v>-99.99</v>
      </c>
      <c r="DS149" s="1">
        <v>3.09</v>
      </c>
      <c r="DT149" s="1">
        <v>7.18</v>
      </c>
      <c r="DU149" s="1">
        <v>7.63</v>
      </c>
      <c r="DV149" s="1">
        <v>0.71</v>
      </c>
      <c r="DW149" s="1">
        <v>7.42</v>
      </c>
      <c r="DX149" s="1">
        <v>7.24</v>
      </c>
      <c r="DY149" s="1">
        <v>6.87</v>
      </c>
      <c r="DZ149" s="1">
        <v>8.17</v>
      </c>
      <c r="EA149" s="1">
        <v>-2.16</v>
      </c>
      <c r="EB149" s="1">
        <v>3.54</v>
      </c>
      <c r="EC149" s="1">
        <v>7.82</v>
      </c>
      <c r="ED149" s="1">
        <v>7.03</v>
      </c>
      <c r="EE149" s="1">
        <v>7.1</v>
      </c>
      <c r="EF149" s="1">
        <v>7.39</v>
      </c>
      <c r="EG149" s="1">
        <v>7.2</v>
      </c>
      <c r="EH149" s="1">
        <v>6.54</v>
      </c>
      <c r="EI149" s="1">
        <v>10.24</v>
      </c>
      <c r="EJ149" s="1">
        <v>6.1</v>
      </c>
      <c r="EL149">
        <v>193802</v>
      </c>
      <c r="EM149">
        <v>5.84</v>
      </c>
      <c r="EN149">
        <v>0.35</v>
      </c>
      <c r="EO149">
        <v>-2.02</v>
      </c>
      <c r="EP149">
        <v>0</v>
      </c>
      <c r="ER149" s="1">
        <v>193808</v>
      </c>
      <c r="ES149" s="1">
        <v>3.95</v>
      </c>
      <c r="EU149" s="1">
        <v>193709</v>
      </c>
      <c r="EV149" s="1">
        <v>-5.9</v>
      </c>
      <c r="EX149" s="1">
        <v>194208</v>
      </c>
      <c r="EY149" s="1">
        <v>0.04</v>
      </c>
      <c r="FA149" s="1">
        <v>193808</v>
      </c>
      <c r="FB149" s="1" t="str">
        <f>IF(ISERROR(VLOOKUP($FA149,MOM,LOOKUPS!C$12,0)*$FB$6+VLOOKUP($FA149,STREV,LOOKUPS!C$10,0)*$FC$6+VLOOKUP($FA149,LTREV,LOOKUPS!C$9,0)*$FD$6+VLOOKUP($FA149,CFP,LOOKUPS!C$6,0)*$FE$6+VLOOKUP($FA149,EP,LOOKUPS!C$8,0)*$FF$6+VLOOKUP($FA149,BM,LOOKUPS!C$5,0)*$FG$6+VLOOKUP($FA149,DIV,LOOKUPS!C$7,0)*$FH$6++VLOOKUP($FA149,SIZE,LOOKUPS!C$11,0)*$FI$6),"",VLOOKUP($FA149,MOM,LOOKUPS!C$12,0)*$FB$6+VLOOKUP($FA149,STREV,LOOKUPS!C$10,0)*$FC$6+VLOOKUP($FA149,LTREV,LOOKUPS!C$9,0)*$FD$6+VLOOKUP($FA149,CFP,LOOKUPS!C$6,0)*$FE$6+VLOOKUP($FA149,EP,LOOKUPS!C$8,0)*$FF$6+VLOOKUP($FA149,BM,LOOKUPS!C$5,0)*$FG$6+VLOOKUP($FA149,DIV,LOOKUPS!C$7,0)*$FH$6++VLOOKUP($FA149,SIZE,LOOKUPS!C$11,0)*$FI$6)</f>
        <v/>
      </c>
      <c r="FC149" s="1" t="str">
        <f>IF(ISERROR(VLOOKUP($FA149,MOM,LOOKUPS!D$12,0)*$FB$6+VLOOKUP($FA149,STREV,LOOKUPS!D$10,0)*$FC$6+VLOOKUP($FA149,LTREV,LOOKUPS!D$9,0)*$FD$6+VLOOKUP($FA149,CFP,LOOKUPS!D$6,0)*$FE$6+VLOOKUP($FA149,EP,LOOKUPS!D$8,0)*$FF$6+VLOOKUP($FA149,BM,LOOKUPS!D$5,0)*$FG$6+VLOOKUP($FA149,DIV,LOOKUPS!D$7,0)*$FH$6++VLOOKUP($FA149,SIZE,LOOKUPS!D$11,0)*$FI$6),"",VLOOKUP($FA149,MOM,LOOKUPS!D$12,0)*$FB$6+VLOOKUP($FA149,STREV,LOOKUPS!D$10,0)*$FC$6+VLOOKUP($FA149,LTREV,LOOKUPS!D$9,0)*$FD$6+VLOOKUP($FA149,CFP,LOOKUPS!D$6,0)*$FE$6+VLOOKUP($FA149,EP,LOOKUPS!D$8,0)*$FF$6+VLOOKUP($FA149,BM,LOOKUPS!D$5,0)*$FG$6+VLOOKUP($FA149,DIV,LOOKUPS!D$7,0)*$FH$6++VLOOKUP($FA149,SIZE,LOOKUPS!D$11,0)*$FI$6)</f>
        <v/>
      </c>
      <c r="FD149" s="1" t="str">
        <f>IF(ISERROR(VLOOKUP($FA149,MOM,LOOKUPS!E$12,0)*$FB$6+VLOOKUP($FA149,STREV,LOOKUPS!E$10,0)*$FC$6+VLOOKUP($FA149,LTREV,LOOKUPS!E$9,0)*$FD$6+VLOOKUP($FA149,CFP,LOOKUPS!E$6,0)*$FE$6+VLOOKUP($FA149,EP,LOOKUPS!E$8,0)*$FF$6+VLOOKUP($FA149,BM,LOOKUPS!E$5,0)*$FG$6+VLOOKUP($FA149,DIV,LOOKUPS!E$7,0)*$FH$6++VLOOKUP($FA149,SIZE,LOOKUPS!E$11,0)*$FI$6),"",VLOOKUP($FA149,MOM,LOOKUPS!E$12,0)*$FB$6+VLOOKUP($FA149,STREV,LOOKUPS!E$10,0)*$FC$6+VLOOKUP($FA149,LTREV,LOOKUPS!E$9,0)*$FD$6+VLOOKUP($FA149,CFP,LOOKUPS!E$6,0)*$FE$6+VLOOKUP($FA149,EP,LOOKUPS!E$8,0)*$FF$6+VLOOKUP($FA149,BM,LOOKUPS!E$5,0)*$FG$6+VLOOKUP($FA149,DIV,LOOKUPS!E$7,0)*$FH$6++VLOOKUP($FA149,SIZE,LOOKUPS!E$11,0)*$FI$6)</f>
        <v/>
      </c>
      <c r="FE149" s="1" t="str">
        <f>IF(ISERROR(VLOOKUP($FA149,MOM,LOOKUPS!F$12,0)*$FB$6+VLOOKUP($FA149,STREV,LOOKUPS!F$10,0)*$FC$6+VLOOKUP($FA149,LTREV,LOOKUPS!F$9,0)*$FD$6+VLOOKUP($FA149,CFP,LOOKUPS!F$6,0)*$FE$6+VLOOKUP($FA149,EP,LOOKUPS!F$8,0)*$FF$6+VLOOKUP($FA149,BM,LOOKUPS!F$5,0)*$FG$6+VLOOKUP($FA149,DIV,LOOKUPS!F$7,0)*$FH$6++VLOOKUP($FA149,SIZE,LOOKUPS!F$11,0)*$FI$6),"",VLOOKUP($FA149,MOM,LOOKUPS!F$12,0)*$FB$6+VLOOKUP($FA149,STREV,LOOKUPS!F$10,0)*$FC$6+VLOOKUP($FA149,LTREV,LOOKUPS!F$9,0)*$FD$6+VLOOKUP($FA149,CFP,LOOKUPS!F$6,0)*$FE$6+VLOOKUP($FA149,EP,LOOKUPS!F$8,0)*$FF$6+VLOOKUP($FA149,BM,LOOKUPS!F$5,0)*$FG$6+VLOOKUP($FA149,DIV,LOOKUPS!F$7,0)*$FH$6++VLOOKUP($FA149,SIZE,LOOKUPS!F$11,0)*$FI$6)</f>
        <v/>
      </c>
      <c r="FF149" s="1" t="str">
        <f>IF(ISERROR(VLOOKUP($FA149,MOM,LOOKUPS!G$12,0)*$FB$6+VLOOKUP($FA149,STREV,LOOKUPS!G$10,0)*$FC$6+VLOOKUP($FA149,LTREV,LOOKUPS!G$9,0)*$FD$6+VLOOKUP($FA149,CFP,LOOKUPS!G$6,0)*$FE$6+VLOOKUP($FA149,EP,LOOKUPS!G$8,0)*$FF$6+VLOOKUP($FA149,BM,LOOKUPS!G$5,0)*$FG$6+VLOOKUP($FA149,DIV,LOOKUPS!G$7,0)*$FH$6++VLOOKUP($FA149,SIZE,LOOKUPS!G$11,0)*$FI$6),"",VLOOKUP($FA149,MOM,LOOKUPS!G$12,0)*$FB$6+VLOOKUP($FA149,STREV,LOOKUPS!G$10,0)*$FC$6+VLOOKUP($FA149,LTREV,LOOKUPS!G$9,0)*$FD$6+VLOOKUP($FA149,CFP,LOOKUPS!G$6,0)*$FE$6+VLOOKUP($FA149,EP,LOOKUPS!G$8,0)*$FF$6+VLOOKUP($FA149,BM,LOOKUPS!G$5,0)*$FG$6+VLOOKUP($FA149,DIV,LOOKUPS!G$7,0)*$FH$6++VLOOKUP($FA149,SIZE,LOOKUPS!G$11,0)*$FI$6)</f>
        <v/>
      </c>
      <c r="FG149" s="1" t="str">
        <f>IF(ISERROR(VLOOKUP($FA149,MOM,LOOKUPS!H$12,0)*$FB$6+VLOOKUP($FA149,STREV,LOOKUPS!H$10,0)*$FC$6+VLOOKUP($FA149,LTREV,LOOKUPS!H$9,0)*$FD$6+VLOOKUP($FA149,CFP,LOOKUPS!H$6,0)*$FE$6+VLOOKUP($FA149,EP,LOOKUPS!H$8,0)*$FF$6+VLOOKUP($FA149,BM,LOOKUPS!H$5,0)*$FG$6+VLOOKUP($FA149,DIV,LOOKUPS!H$7,0)*$FH$6++VLOOKUP($FA149,SIZE,LOOKUPS!H$11,0)*$FI$6),"",VLOOKUP($FA149,MOM,LOOKUPS!H$12,0)*$FB$6+VLOOKUP($FA149,STREV,LOOKUPS!H$10,0)*$FC$6+VLOOKUP($FA149,LTREV,LOOKUPS!H$9,0)*$FD$6+VLOOKUP($FA149,CFP,LOOKUPS!H$6,0)*$FE$6+VLOOKUP($FA149,EP,LOOKUPS!H$8,0)*$FF$6+VLOOKUP($FA149,BM,LOOKUPS!H$5,0)*$FG$6+VLOOKUP($FA149,DIV,LOOKUPS!H$7,0)*$FH$6++VLOOKUP($FA149,SIZE,LOOKUPS!H$11,0)*$FI$6)</f>
        <v/>
      </c>
      <c r="FH149" s="1" t="str">
        <f>IF(ISERROR(VLOOKUP($FA149,MOM,LOOKUPS!I$12,0)*$FB$6+VLOOKUP($FA149,STREV,LOOKUPS!I$10,0)*$FC$6+VLOOKUP($FA149,LTREV,LOOKUPS!I$9,0)*$FD$6+VLOOKUP($FA149,CFP,LOOKUPS!I$6,0)*$FE$6+VLOOKUP($FA149,EP,LOOKUPS!I$8,0)*$FF$6+VLOOKUP($FA149,BM,LOOKUPS!I$5,0)*$FG$6+VLOOKUP($FA149,DIV,LOOKUPS!I$7,0)*$FH$6++VLOOKUP($FA149,SIZE,LOOKUPS!I$11,0)*$FI$6),"",VLOOKUP($FA149,MOM,LOOKUPS!I$12,0)*$FB$6+VLOOKUP($FA149,STREV,LOOKUPS!I$10,0)*$FC$6+VLOOKUP($FA149,LTREV,LOOKUPS!I$9,0)*$FD$6+VLOOKUP($FA149,CFP,LOOKUPS!I$6,0)*$FE$6+VLOOKUP($FA149,EP,LOOKUPS!I$8,0)*$FF$6+VLOOKUP($FA149,BM,LOOKUPS!I$5,0)*$FG$6+VLOOKUP($FA149,DIV,LOOKUPS!I$7,0)*$FH$6++VLOOKUP($FA149,SIZE,LOOKUPS!I$11,0)*$FI$6)</f>
        <v/>
      </c>
      <c r="FI149" s="1" t="str">
        <f>IF(ISERROR(VLOOKUP($FA149,MOM,LOOKUPS!J$12,0)*$FB$6+VLOOKUP($FA149,STREV,LOOKUPS!J$10,0)*$FC$6+VLOOKUP($FA149,LTREV,LOOKUPS!J$9,0)*$FD$6+VLOOKUP($FA149,CFP,LOOKUPS!J$6,0)*$FE$6+VLOOKUP($FA149,EP,LOOKUPS!J$8,0)*$FF$6+VLOOKUP($FA149,BM,LOOKUPS!J$5,0)*$FG$6+VLOOKUP($FA149,DIV,LOOKUPS!J$7,0)*$FH$6++VLOOKUP($FA149,SIZE,LOOKUPS!J$11,0)*$FI$6),"",VLOOKUP($FA149,MOM,LOOKUPS!J$12,0)*$FB$6+VLOOKUP($FA149,STREV,LOOKUPS!J$10,0)*$FC$6+VLOOKUP($FA149,LTREV,LOOKUPS!J$9,0)*$FD$6+VLOOKUP($FA149,CFP,LOOKUPS!J$6,0)*$FE$6+VLOOKUP($FA149,EP,LOOKUPS!J$8,0)*$FF$6+VLOOKUP($FA149,BM,LOOKUPS!J$5,0)*$FG$6+VLOOKUP($FA149,DIV,LOOKUPS!J$7,0)*$FH$6++VLOOKUP($FA149,SIZE,LOOKUPS!J$11,0)*$FI$6)</f>
        <v/>
      </c>
      <c r="FJ149" s="1" t="str">
        <f>IF(ISERROR(VLOOKUP($FA149,MOM,LOOKUPS!K$12,0)*$FB$6+VLOOKUP($FA149,STREV,LOOKUPS!K$10,0)*$FC$6+VLOOKUP($FA149,LTREV,LOOKUPS!K$9,0)*$FD$6+VLOOKUP($FA149,CFP,LOOKUPS!K$6,0)*$FE$6+VLOOKUP($FA149,EP,LOOKUPS!K$8,0)*$FF$6+VLOOKUP($FA149,BM,LOOKUPS!K$5,0)*$FG$6+VLOOKUP($FA149,DIV,LOOKUPS!K$7,0)*$FH$6++VLOOKUP($FA149,SIZE,LOOKUPS!K$11,0)*$FI$6),"",VLOOKUP($FA149,MOM,LOOKUPS!K$12,0)*$FB$6+VLOOKUP($FA149,STREV,LOOKUPS!K$10,0)*$FC$6+VLOOKUP($FA149,LTREV,LOOKUPS!K$9,0)*$FD$6+VLOOKUP($FA149,CFP,LOOKUPS!K$6,0)*$FE$6+VLOOKUP($FA149,EP,LOOKUPS!K$8,0)*$FF$6+VLOOKUP($FA149,BM,LOOKUPS!K$5,0)*$FG$6+VLOOKUP($FA149,DIV,LOOKUPS!K$7,0)*$FH$6++VLOOKUP($FA149,SIZE,LOOKUPS!K$11,0)*$FI$6)</f>
        <v/>
      </c>
      <c r="FK149" s="1" t="str">
        <f>IF(ISERROR(VLOOKUP($FA149,MOM,LOOKUPS!L$12,0)*$FB$6+VLOOKUP($FA149,STREV,LOOKUPS!L$10,0)*$FC$6+VLOOKUP($FA149,LTREV,LOOKUPS!L$9,0)*$FD$6+VLOOKUP($FA149,CFP,LOOKUPS!L$6,0)*$FE$6+VLOOKUP($FA149,EP,LOOKUPS!L$8,0)*$FF$6+VLOOKUP($FA149,BM,LOOKUPS!L$5,0)*$FG$6+VLOOKUP($FA149,DIV,LOOKUPS!L$7,0)*$FH$6++VLOOKUP($FA149,SIZE,LOOKUPS!L$11,0)*$FI$6),"",VLOOKUP($FA149,MOM,LOOKUPS!L$12,0)*$FB$6+VLOOKUP($FA149,STREV,LOOKUPS!L$10,0)*$FC$6+VLOOKUP($FA149,LTREV,LOOKUPS!L$9,0)*$FD$6+VLOOKUP($FA149,CFP,LOOKUPS!L$6,0)*$FE$6+VLOOKUP($FA149,EP,LOOKUPS!L$8,0)*$FF$6+VLOOKUP($FA149,BM,LOOKUPS!L$5,0)*$FG$6+VLOOKUP($FA149,DIV,LOOKUPS!L$7,0)*$FH$6++VLOOKUP($FA149,SIZE,LOOKUPS!L$11,0)*$FI$6)</f>
        <v/>
      </c>
    </row>
    <row r="150" spans="1:167" x14ac:dyDescent="0.3">
      <c r="A150" s="1">
        <v>193809</v>
      </c>
      <c r="B150" s="1">
        <v>-3.45</v>
      </c>
      <c r="C150" s="1">
        <v>-3.4</v>
      </c>
      <c r="D150" s="1">
        <v>-2.66</v>
      </c>
      <c r="E150" s="1">
        <v>-0.72</v>
      </c>
      <c r="F150" s="1">
        <v>-2.5499999999999998</v>
      </c>
      <c r="G150" s="1">
        <v>-1.55</v>
      </c>
      <c r="H150" s="1">
        <v>-0.65</v>
      </c>
      <c r="I150" s="1">
        <v>-0.34</v>
      </c>
      <c r="J150" s="1">
        <v>0.26</v>
      </c>
      <c r="K150" s="1">
        <v>0.14000000000000001</v>
      </c>
      <c r="M150" s="1">
        <v>193710</v>
      </c>
      <c r="N150" s="1">
        <v>-9</v>
      </c>
      <c r="O150" s="1">
        <v>-10.029999999999999</v>
      </c>
      <c r="P150" s="1">
        <v>-10.37</v>
      </c>
      <c r="Q150" s="1">
        <v>-11.73</v>
      </c>
      <c r="R150" s="1">
        <v>-11.18</v>
      </c>
      <c r="S150" s="1">
        <v>-11.76</v>
      </c>
      <c r="T150" s="1">
        <v>-11.52</v>
      </c>
      <c r="U150" s="1">
        <v>-10.15</v>
      </c>
      <c r="V150" s="1">
        <v>-7.35</v>
      </c>
      <c r="W150" s="1">
        <v>-8.58</v>
      </c>
      <c r="Y150" s="1">
        <v>194209</v>
      </c>
      <c r="Z150" s="1">
        <v>18.079999999999998</v>
      </c>
      <c r="AA150" s="1">
        <v>4</v>
      </c>
      <c r="AB150" s="1">
        <v>5.17</v>
      </c>
      <c r="AC150" s="1">
        <v>2.99</v>
      </c>
      <c r="AD150" s="1">
        <v>4.71</v>
      </c>
      <c r="AE150" s="1">
        <v>3.07</v>
      </c>
      <c r="AF150" s="1">
        <v>2.78</v>
      </c>
      <c r="AG150" s="1">
        <v>4.26</v>
      </c>
      <c r="AH150" s="1">
        <v>2.6</v>
      </c>
      <c r="AI150" s="1">
        <v>1.61</v>
      </c>
      <c r="AK150">
        <v>196303</v>
      </c>
      <c r="AL150">
        <v>3.65</v>
      </c>
      <c r="AM150">
        <v>1.01</v>
      </c>
      <c r="AN150">
        <v>2.3199999999999998</v>
      </c>
      <c r="AO150">
        <v>2.85</v>
      </c>
      <c r="AP150">
        <v>0.82</v>
      </c>
      <c r="AQ150">
        <v>2.08</v>
      </c>
      <c r="AR150">
        <v>2.19</v>
      </c>
      <c r="AS150">
        <v>2.29</v>
      </c>
      <c r="AT150">
        <v>3.07</v>
      </c>
      <c r="AU150">
        <v>0.78</v>
      </c>
      <c r="AV150">
        <v>0.85</v>
      </c>
      <c r="AW150">
        <v>1.41</v>
      </c>
      <c r="AX150">
        <v>2.75</v>
      </c>
      <c r="AY150">
        <v>2.0699999999999998</v>
      </c>
      <c r="AZ150">
        <v>2.31</v>
      </c>
      <c r="BA150">
        <v>2.16</v>
      </c>
      <c r="BB150">
        <v>2.41</v>
      </c>
      <c r="BC150">
        <v>2.19</v>
      </c>
      <c r="BD150">
        <v>3.94</v>
      </c>
      <c r="BF150" s="1">
        <v>196303</v>
      </c>
      <c r="BG150" s="1">
        <v>3.15</v>
      </c>
      <c r="BH150" s="1">
        <v>1.1100000000000001</v>
      </c>
      <c r="BI150" s="1">
        <v>2</v>
      </c>
      <c r="BJ150" s="1">
        <v>3.03</v>
      </c>
      <c r="BK150" s="1">
        <v>0.75</v>
      </c>
      <c r="BL150" s="1">
        <v>1.8</v>
      </c>
      <c r="BM150" s="1">
        <v>2.2000000000000002</v>
      </c>
      <c r="BN150" s="1">
        <v>2.83</v>
      </c>
      <c r="BO150" s="1">
        <v>2.61</v>
      </c>
      <c r="BP150" s="1">
        <v>0.54</v>
      </c>
      <c r="BQ150" s="1">
        <v>0.96</v>
      </c>
      <c r="BR150" s="1">
        <v>1.82</v>
      </c>
      <c r="BS150" s="1">
        <v>1.79</v>
      </c>
      <c r="BT150" s="1">
        <v>2.04</v>
      </c>
      <c r="BU150" s="1">
        <v>2.37</v>
      </c>
      <c r="BV150" s="1">
        <v>1.78</v>
      </c>
      <c r="BW150" s="1">
        <v>3.87</v>
      </c>
      <c r="BX150" s="1">
        <v>2.73</v>
      </c>
      <c r="BY150" s="1">
        <v>2.4900000000000002</v>
      </c>
      <c r="CA150" s="1">
        <v>193803</v>
      </c>
      <c r="CB150" s="1">
        <v>-30.43</v>
      </c>
      <c r="CC150" s="1">
        <v>-27.09</v>
      </c>
      <c r="CD150" s="1">
        <v>-27.75</v>
      </c>
      <c r="CE150" s="1">
        <v>-31.76</v>
      </c>
      <c r="CF150" s="1">
        <v>-27.12</v>
      </c>
      <c r="CG150" s="1">
        <v>-27.81</v>
      </c>
      <c r="CH150" s="1">
        <v>-27.02</v>
      </c>
      <c r="CI150" s="1">
        <v>-28.42</v>
      </c>
      <c r="CJ150" s="1">
        <v>-33.39</v>
      </c>
      <c r="CK150" s="1">
        <v>-27.16</v>
      </c>
      <c r="CL150" s="1">
        <v>-27.07</v>
      </c>
      <c r="CM150" s="1">
        <v>-27.04</v>
      </c>
      <c r="CN150" s="1">
        <v>-28.57</v>
      </c>
      <c r="CO150" s="1">
        <v>-27.4</v>
      </c>
      <c r="CP150" s="1">
        <v>-26.65</v>
      </c>
      <c r="CQ150" s="1">
        <v>-28.37</v>
      </c>
      <c r="CR150" s="1">
        <v>-28.46</v>
      </c>
      <c r="CS150" s="1">
        <v>-28.11</v>
      </c>
      <c r="CT150" s="1">
        <v>-38.659999999999997</v>
      </c>
      <c r="CV150" s="1">
        <v>193903</v>
      </c>
      <c r="CW150" s="1">
        <v>-22.68</v>
      </c>
      <c r="CX150" s="1">
        <v>-18.670000000000002</v>
      </c>
      <c r="CY150" s="1">
        <v>-13.26</v>
      </c>
      <c r="CZ150" s="1">
        <v>-12.95</v>
      </c>
      <c r="DA150" s="1">
        <v>-19.170000000000002</v>
      </c>
      <c r="DB150" s="1">
        <v>-15.29</v>
      </c>
      <c r="DC150" s="1">
        <v>-12.9</v>
      </c>
      <c r="DD150" s="1">
        <v>-13.82</v>
      </c>
      <c r="DE150" s="1">
        <v>-12.78</v>
      </c>
      <c r="DF150" s="1">
        <v>-20.010000000000002</v>
      </c>
      <c r="DG150" s="1">
        <v>-18.3</v>
      </c>
      <c r="DH150" s="1">
        <v>-17.72</v>
      </c>
      <c r="DI150" s="1">
        <v>-12.86</v>
      </c>
      <c r="DJ150" s="1">
        <v>-12.5</v>
      </c>
      <c r="DK150" s="1">
        <v>-13.31</v>
      </c>
      <c r="DL150" s="1">
        <v>-14.39</v>
      </c>
      <c r="DM150" s="1">
        <v>-13.27</v>
      </c>
      <c r="DN150" s="1">
        <v>-11.95</v>
      </c>
      <c r="DO150" s="1">
        <v>-13.62</v>
      </c>
      <c r="DQ150" s="1">
        <v>193803</v>
      </c>
      <c r="DR150" s="1">
        <v>-99.99</v>
      </c>
      <c r="DS150" s="1">
        <v>-30.99</v>
      </c>
      <c r="DT150" s="1">
        <v>-28.88</v>
      </c>
      <c r="DU150" s="1">
        <v>-25.4</v>
      </c>
      <c r="DV150" s="1">
        <v>-30.99</v>
      </c>
      <c r="DW150" s="1">
        <v>-30.21</v>
      </c>
      <c r="DX150" s="1">
        <v>-28.86</v>
      </c>
      <c r="DY150" s="1">
        <v>-26.92</v>
      </c>
      <c r="DZ150" s="1">
        <v>-25.35</v>
      </c>
      <c r="EA150" s="1">
        <v>-29.05</v>
      </c>
      <c r="EB150" s="1">
        <v>-32.9</v>
      </c>
      <c r="EC150" s="1">
        <v>-30.98</v>
      </c>
      <c r="ED150" s="1">
        <v>-29.43</v>
      </c>
      <c r="EE150" s="1">
        <v>-30.32</v>
      </c>
      <c r="EF150" s="1">
        <v>-27.38</v>
      </c>
      <c r="EG150" s="1">
        <v>-28.35</v>
      </c>
      <c r="EH150" s="1">
        <v>-25.48</v>
      </c>
      <c r="EI150" s="1">
        <v>-26.32</v>
      </c>
      <c r="EJ150" s="1">
        <v>-24.39</v>
      </c>
      <c r="EL150">
        <v>193803</v>
      </c>
      <c r="EM150">
        <v>-23.82</v>
      </c>
      <c r="EN150">
        <v>-4.24</v>
      </c>
      <c r="EO150">
        <v>-3.52</v>
      </c>
      <c r="EP150">
        <v>-0.01</v>
      </c>
      <c r="ER150" s="1">
        <v>193809</v>
      </c>
      <c r="ES150" s="1">
        <v>2.5299999999999998</v>
      </c>
      <c r="EU150" s="1">
        <v>193710</v>
      </c>
      <c r="EV150" s="1">
        <v>-3.58</v>
      </c>
      <c r="EX150" s="1">
        <v>194209</v>
      </c>
      <c r="EY150" s="1">
        <v>3.14</v>
      </c>
      <c r="FA150" s="1">
        <v>193809</v>
      </c>
      <c r="FB150" s="1" t="str">
        <f>IF(ISERROR(VLOOKUP($FA150,MOM,LOOKUPS!C$12,0)*$FB$6+VLOOKUP($FA150,STREV,LOOKUPS!C$10,0)*$FC$6+VLOOKUP($FA150,LTREV,LOOKUPS!C$9,0)*$FD$6+VLOOKUP($FA150,CFP,LOOKUPS!C$6,0)*$FE$6+VLOOKUP($FA150,EP,LOOKUPS!C$8,0)*$FF$6+VLOOKUP($FA150,BM,LOOKUPS!C$5,0)*$FG$6+VLOOKUP($FA150,DIV,LOOKUPS!C$7,0)*$FH$6++VLOOKUP($FA150,SIZE,LOOKUPS!C$11,0)*$FI$6),"",VLOOKUP($FA150,MOM,LOOKUPS!C$12,0)*$FB$6+VLOOKUP($FA150,STREV,LOOKUPS!C$10,0)*$FC$6+VLOOKUP($FA150,LTREV,LOOKUPS!C$9,0)*$FD$6+VLOOKUP($FA150,CFP,LOOKUPS!C$6,0)*$FE$6+VLOOKUP($FA150,EP,LOOKUPS!C$8,0)*$FF$6+VLOOKUP($FA150,BM,LOOKUPS!C$5,0)*$FG$6+VLOOKUP($FA150,DIV,LOOKUPS!C$7,0)*$FH$6++VLOOKUP($FA150,SIZE,LOOKUPS!C$11,0)*$FI$6)</f>
        <v/>
      </c>
      <c r="FC150" s="1" t="str">
        <f>IF(ISERROR(VLOOKUP($FA150,MOM,LOOKUPS!D$12,0)*$FB$6+VLOOKUP($FA150,STREV,LOOKUPS!D$10,0)*$FC$6+VLOOKUP($FA150,LTREV,LOOKUPS!D$9,0)*$FD$6+VLOOKUP($FA150,CFP,LOOKUPS!D$6,0)*$FE$6+VLOOKUP($FA150,EP,LOOKUPS!D$8,0)*$FF$6+VLOOKUP($FA150,BM,LOOKUPS!D$5,0)*$FG$6+VLOOKUP($FA150,DIV,LOOKUPS!D$7,0)*$FH$6++VLOOKUP($FA150,SIZE,LOOKUPS!D$11,0)*$FI$6),"",VLOOKUP($FA150,MOM,LOOKUPS!D$12,0)*$FB$6+VLOOKUP($FA150,STREV,LOOKUPS!D$10,0)*$FC$6+VLOOKUP($FA150,LTREV,LOOKUPS!D$9,0)*$FD$6+VLOOKUP($FA150,CFP,LOOKUPS!D$6,0)*$FE$6+VLOOKUP($FA150,EP,LOOKUPS!D$8,0)*$FF$6+VLOOKUP($FA150,BM,LOOKUPS!D$5,0)*$FG$6+VLOOKUP($FA150,DIV,LOOKUPS!D$7,0)*$FH$6++VLOOKUP($FA150,SIZE,LOOKUPS!D$11,0)*$FI$6)</f>
        <v/>
      </c>
      <c r="FD150" s="1" t="str">
        <f>IF(ISERROR(VLOOKUP($FA150,MOM,LOOKUPS!E$12,0)*$FB$6+VLOOKUP($FA150,STREV,LOOKUPS!E$10,0)*$FC$6+VLOOKUP($FA150,LTREV,LOOKUPS!E$9,0)*$FD$6+VLOOKUP($FA150,CFP,LOOKUPS!E$6,0)*$FE$6+VLOOKUP($FA150,EP,LOOKUPS!E$8,0)*$FF$6+VLOOKUP($FA150,BM,LOOKUPS!E$5,0)*$FG$6+VLOOKUP($FA150,DIV,LOOKUPS!E$7,0)*$FH$6++VLOOKUP($FA150,SIZE,LOOKUPS!E$11,0)*$FI$6),"",VLOOKUP($FA150,MOM,LOOKUPS!E$12,0)*$FB$6+VLOOKUP($FA150,STREV,LOOKUPS!E$10,0)*$FC$6+VLOOKUP($FA150,LTREV,LOOKUPS!E$9,0)*$FD$6+VLOOKUP($FA150,CFP,LOOKUPS!E$6,0)*$FE$6+VLOOKUP($FA150,EP,LOOKUPS!E$8,0)*$FF$6+VLOOKUP($FA150,BM,LOOKUPS!E$5,0)*$FG$6+VLOOKUP($FA150,DIV,LOOKUPS!E$7,0)*$FH$6++VLOOKUP($FA150,SIZE,LOOKUPS!E$11,0)*$FI$6)</f>
        <v/>
      </c>
      <c r="FE150" s="1" t="str">
        <f>IF(ISERROR(VLOOKUP($FA150,MOM,LOOKUPS!F$12,0)*$FB$6+VLOOKUP($FA150,STREV,LOOKUPS!F$10,0)*$FC$6+VLOOKUP($FA150,LTREV,LOOKUPS!F$9,0)*$FD$6+VLOOKUP($FA150,CFP,LOOKUPS!F$6,0)*$FE$6+VLOOKUP($FA150,EP,LOOKUPS!F$8,0)*$FF$6+VLOOKUP($FA150,BM,LOOKUPS!F$5,0)*$FG$6+VLOOKUP($FA150,DIV,LOOKUPS!F$7,0)*$FH$6++VLOOKUP($FA150,SIZE,LOOKUPS!F$11,0)*$FI$6),"",VLOOKUP($FA150,MOM,LOOKUPS!F$12,0)*$FB$6+VLOOKUP($FA150,STREV,LOOKUPS!F$10,0)*$FC$6+VLOOKUP($FA150,LTREV,LOOKUPS!F$9,0)*$FD$6+VLOOKUP($FA150,CFP,LOOKUPS!F$6,0)*$FE$6+VLOOKUP($FA150,EP,LOOKUPS!F$8,0)*$FF$6+VLOOKUP($FA150,BM,LOOKUPS!F$5,0)*$FG$6+VLOOKUP($FA150,DIV,LOOKUPS!F$7,0)*$FH$6++VLOOKUP($FA150,SIZE,LOOKUPS!F$11,0)*$FI$6)</f>
        <v/>
      </c>
      <c r="FF150" s="1" t="str">
        <f>IF(ISERROR(VLOOKUP($FA150,MOM,LOOKUPS!G$12,0)*$FB$6+VLOOKUP($FA150,STREV,LOOKUPS!G$10,0)*$FC$6+VLOOKUP($FA150,LTREV,LOOKUPS!G$9,0)*$FD$6+VLOOKUP($FA150,CFP,LOOKUPS!G$6,0)*$FE$6+VLOOKUP($FA150,EP,LOOKUPS!G$8,0)*$FF$6+VLOOKUP($FA150,BM,LOOKUPS!G$5,0)*$FG$6+VLOOKUP($FA150,DIV,LOOKUPS!G$7,0)*$FH$6++VLOOKUP($FA150,SIZE,LOOKUPS!G$11,0)*$FI$6),"",VLOOKUP($FA150,MOM,LOOKUPS!G$12,0)*$FB$6+VLOOKUP($FA150,STREV,LOOKUPS!G$10,0)*$FC$6+VLOOKUP($FA150,LTREV,LOOKUPS!G$9,0)*$FD$6+VLOOKUP($FA150,CFP,LOOKUPS!G$6,0)*$FE$6+VLOOKUP($FA150,EP,LOOKUPS!G$8,0)*$FF$6+VLOOKUP($FA150,BM,LOOKUPS!G$5,0)*$FG$6+VLOOKUP($FA150,DIV,LOOKUPS!G$7,0)*$FH$6++VLOOKUP($FA150,SIZE,LOOKUPS!G$11,0)*$FI$6)</f>
        <v/>
      </c>
      <c r="FG150" s="1" t="str">
        <f>IF(ISERROR(VLOOKUP($FA150,MOM,LOOKUPS!H$12,0)*$FB$6+VLOOKUP($FA150,STREV,LOOKUPS!H$10,0)*$FC$6+VLOOKUP($FA150,LTREV,LOOKUPS!H$9,0)*$FD$6+VLOOKUP($FA150,CFP,LOOKUPS!H$6,0)*$FE$6+VLOOKUP($FA150,EP,LOOKUPS!H$8,0)*$FF$6+VLOOKUP($FA150,BM,LOOKUPS!H$5,0)*$FG$6+VLOOKUP($FA150,DIV,LOOKUPS!H$7,0)*$FH$6++VLOOKUP($FA150,SIZE,LOOKUPS!H$11,0)*$FI$6),"",VLOOKUP($FA150,MOM,LOOKUPS!H$12,0)*$FB$6+VLOOKUP($FA150,STREV,LOOKUPS!H$10,0)*$FC$6+VLOOKUP($FA150,LTREV,LOOKUPS!H$9,0)*$FD$6+VLOOKUP($FA150,CFP,LOOKUPS!H$6,0)*$FE$6+VLOOKUP($FA150,EP,LOOKUPS!H$8,0)*$FF$6+VLOOKUP($FA150,BM,LOOKUPS!H$5,0)*$FG$6+VLOOKUP($FA150,DIV,LOOKUPS!H$7,0)*$FH$6++VLOOKUP($FA150,SIZE,LOOKUPS!H$11,0)*$FI$6)</f>
        <v/>
      </c>
      <c r="FH150" s="1" t="str">
        <f>IF(ISERROR(VLOOKUP($FA150,MOM,LOOKUPS!I$12,0)*$FB$6+VLOOKUP($FA150,STREV,LOOKUPS!I$10,0)*$FC$6+VLOOKUP($FA150,LTREV,LOOKUPS!I$9,0)*$FD$6+VLOOKUP($FA150,CFP,LOOKUPS!I$6,0)*$FE$6+VLOOKUP($FA150,EP,LOOKUPS!I$8,0)*$FF$6+VLOOKUP($FA150,BM,LOOKUPS!I$5,0)*$FG$6+VLOOKUP($FA150,DIV,LOOKUPS!I$7,0)*$FH$6++VLOOKUP($FA150,SIZE,LOOKUPS!I$11,0)*$FI$6),"",VLOOKUP($FA150,MOM,LOOKUPS!I$12,0)*$FB$6+VLOOKUP($FA150,STREV,LOOKUPS!I$10,0)*$FC$6+VLOOKUP($FA150,LTREV,LOOKUPS!I$9,0)*$FD$6+VLOOKUP($FA150,CFP,LOOKUPS!I$6,0)*$FE$6+VLOOKUP($FA150,EP,LOOKUPS!I$8,0)*$FF$6+VLOOKUP($FA150,BM,LOOKUPS!I$5,0)*$FG$6+VLOOKUP($FA150,DIV,LOOKUPS!I$7,0)*$FH$6++VLOOKUP($FA150,SIZE,LOOKUPS!I$11,0)*$FI$6)</f>
        <v/>
      </c>
      <c r="FI150" s="1" t="str">
        <f>IF(ISERROR(VLOOKUP($FA150,MOM,LOOKUPS!J$12,0)*$FB$6+VLOOKUP($FA150,STREV,LOOKUPS!J$10,0)*$FC$6+VLOOKUP($FA150,LTREV,LOOKUPS!J$9,0)*$FD$6+VLOOKUP($FA150,CFP,LOOKUPS!J$6,0)*$FE$6+VLOOKUP($FA150,EP,LOOKUPS!J$8,0)*$FF$6+VLOOKUP($FA150,BM,LOOKUPS!J$5,0)*$FG$6+VLOOKUP($FA150,DIV,LOOKUPS!J$7,0)*$FH$6++VLOOKUP($FA150,SIZE,LOOKUPS!J$11,0)*$FI$6),"",VLOOKUP($FA150,MOM,LOOKUPS!J$12,0)*$FB$6+VLOOKUP($FA150,STREV,LOOKUPS!J$10,0)*$FC$6+VLOOKUP($FA150,LTREV,LOOKUPS!J$9,0)*$FD$6+VLOOKUP($FA150,CFP,LOOKUPS!J$6,0)*$FE$6+VLOOKUP($FA150,EP,LOOKUPS!J$8,0)*$FF$6+VLOOKUP($FA150,BM,LOOKUPS!J$5,0)*$FG$6+VLOOKUP($FA150,DIV,LOOKUPS!J$7,0)*$FH$6++VLOOKUP($FA150,SIZE,LOOKUPS!J$11,0)*$FI$6)</f>
        <v/>
      </c>
      <c r="FJ150" s="1" t="str">
        <f>IF(ISERROR(VLOOKUP($FA150,MOM,LOOKUPS!K$12,0)*$FB$6+VLOOKUP($FA150,STREV,LOOKUPS!K$10,0)*$FC$6+VLOOKUP($FA150,LTREV,LOOKUPS!K$9,0)*$FD$6+VLOOKUP($FA150,CFP,LOOKUPS!K$6,0)*$FE$6+VLOOKUP($FA150,EP,LOOKUPS!K$8,0)*$FF$6+VLOOKUP($FA150,BM,LOOKUPS!K$5,0)*$FG$6+VLOOKUP($FA150,DIV,LOOKUPS!K$7,0)*$FH$6++VLOOKUP($FA150,SIZE,LOOKUPS!K$11,0)*$FI$6),"",VLOOKUP($FA150,MOM,LOOKUPS!K$12,0)*$FB$6+VLOOKUP($FA150,STREV,LOOKUPS!K$10,0)*$FC$6+VLOOKUP($FA150,LTREV,LOOKUPS!K$9,0)*$FD$6+VLOOKUP($FA150,CFP,LOOKUPS!K$6,0)*$FE$6+VLOOKUP($FA150,EP,LOOKUPS!K$8,0)*$FF$6+VLOOKUP($FA150,BM,LOOKUPS!K$5,0)*$FG$6+VLOOKUP($FA150,DIV,LOOKUPS!K$7,0)*$FH$6++VLOOKUP($FA150,SIZE,LOOKUPS!K$11,0)*$FI$6)</f>
        <v/>
      </c>
      <c r="FK150" s="1" t="str">
        <f>IF(ISERROR(VLOOKUP($FA150,MOM,LOOKUPS!L$12,0)*$FB$6+VLOOKUP($FA150,STREV,LOOKUPS!L$10,0)*$FC$6+VLOOKUP($FA150,LTREV,LOOKUPS!L$9,0)*$FD$6+VLOOKUP($FA150,CFP,LOOKUPS!L$6,0)*$FE$6+VLOOKUP($FA150,EP,LOOKUPS!L$8,0)*$FF$6+VLOOKUP($FA150,BM,LOOKUPS!L$5,0)*$FG$6+VLOOKUP($FA150,DIV,LOOKUPS!L$7,0)*$FH$6++VLOOKUP($FA150,SIZE,LOOKUPS!L$11,0)*$FI$6),"",VLOOKUP($FA150,MOM,LOOKUPS!L$12,0)*$FB$6+VLOOKUP($FA150,STREV,LOOKUPS!L$10,0)*$FC$6+VLOOKUP($FA150,LTREV,LOOKUPS!L$9,0)*$FD$6+VLOOKUP($FA150,CFP,LOOKUPS!L$6,0)*$FE$6+VLOOKUP($FA150,EP,LOOKUPS!L$8,0)*$FF$6+VLOOKUP($FA150,BM,LOOKUPS!L$5,0)*$FG$6+VLOOKUP($FA150,DIV,LOOKUPS!L$7,0)*$FH$6++VLOOKUP($FA150,SIZE,LOOKUPS!L$11,0)*$FI$6)</f>
        <v/>
      </c>
    </row>
    <row r="151" spans="1:167" x14ac:dyDescent="0.3">
      <c r="A151" s="1">
        <v>193810</v>
      </c>
      <c r="B151" s="1">
        <v>18.37</v>
      </c>
      <c r="C151" s="1">
        <v>17.760000000000002</v>
      </c>
      <c r="D151" s="1">
        <v>18.87</v>
      </c>
      <c r="E151" s="1">
        <v>17.79</v>
      </c>
      <c r="F151" s="1">
        <v>12.72</v>
      </c>
      <c r="G151" s="1">
        <v>14.38</v>
      </c>
      <c r="H151" s="1">
        <v>10.44</v>
      </c>
      <c r="I151" s="1">
        <v>9.64</v>
      </c>
      <c r="J151" s="1">
        <v>10.39</v>
      </c>
      <c r="K151" s="1">
        <v>12.89</v>
      </c>
      <c r="M151" s="1">
        <v>193711</v>
      </c>
      <c r="N151" s="1">
        <v>-9.68</v>
      </c>
      <c r="O151" s="1">
        <v>-12.51</v>
      </c>
      <c r="P151" s="1">
        <v>-11.04</v>
      </c>
      <c r="Q151" s="1">
        <v>-10.57</v>
      </c>
      <c r="R151" s="1">
        <v>-11.42</v>
      </c>
      <c r="S151" s="1">
        <v>-11.2</v>
      </c>
      <c r="T151" s="1">
        <v>-11.42</v>
      </c>
      <c r="U151" s="1">
        <v>-10.82</v>
      </c>
      <c r="V151" s="1">
        <v>-8.68</v>
      </c>
      <c r="W151" s="1">
        <v>-12.13</v>
      </c>
      <c r="Y151" s="1">
        <v>194210</v>
      </c>
      <c r="Z151" s="1">
        <v>20.309999999999999</v>
      </c>
      <c r="AA151" s="1">
        <v>16.489999999999998</v>
      </c>
      <c r="AB151" s="1">
        <v>12.37</v>
      </c>
      <c r="AC151" s="1">
        <v>10.119999999999999</v>
      </c>
      <c r="AD151" s="1">
        <v>9.5</v>
      </c>
      <c r="AE151" s="1">
        <v>7.52</v>
      </c>
      <c r="AF151" s="1">
        <v>4.66</v>
      </c>
      <c r="AG151" s="1">
        <v>7.1</v>
      </c>
      <c r="AH151" s="1">
        <v>5.65</v>
      </c>
      <c r="AI151" s="1">
        <v>5.77</v>
      </c>
      <c r="AK151">
        <v>196304</v>
      </c>
      <c r="AL151">
        <v>4.8099999999999996</v>
      </c>
      <c r="AM151">
        <v>3.55</v>
      </c>
      <c r="AN151">
        <v>3.6</v>
      </c>
      <c r="AO151">
        <v>4.45</v>
      </c>
      <c r="AP151">
        <v>3.61</v>
      </c>
      <c r="AQ151">
        <v>3.81</v>
      </c>
      <c r="AR151">
        <v>3.96</v>
      </c>
      <c r="AS151">
        <v>3.23</v>
      </c>
      <c r="AT151">
        <v>4.59</v>
      </c>
      <c r="AU151">
        <v>4.3899999999999997</v>
      </c>
      <c r="AV151">
        <v>2.84</v>
      </c>
      <c r="AW151">
        <v>3.43</v>
      </c>
      <c r="AX151">
        <v>4.1900000000000004</v>
      </c>
      <c r="AY151">
        <v>3.24</v>
      </c>
      <c r="AZ151">
        <v>4.68</v>
      </c>
      <c r="BA151">
        <v>2.29</v>
      </c>
      <c r="BB151">
        <v>4.17</v>
      </c>
      <c r="BC151">
        <v>2.96</v>
      </c>
      <c r="BD151">
        <v>6.2</v>
      </c>
      <c r="BF151" s="1">
        <v>196304</v>
      </c>
      <c r="BG151" s="1">
        <v>3.05</v>
      </c>
      <c r="BH151" s="1">
        <v>4.32</v>
      </c>
      <c r="BI151" s="1">
        <v>3.49</v>
      </c>
      <c r="BJ151" s="1">
        <v>3.99</v>
      </c>
      <c r="BK151" s="1">
        <v>4</v>
      </c>
      <c r="BL151" s="1">
        <v>4.46</v>
      </c>
      <c r="BM151" s="1">
        <v>3.23</v>
      </c>
      <c r="BN151" s="1">
        <v>3.72</v>
      </c>
      <c r="BO151" s="1">
        <v>4.05</v>
      </c>
      <c r="BP151" s="1">
        <v>4.5199999999999996</v>
      </c>
      <c r="BQ151" s="1">
        <v>3.49</v>
      </c>
      <c r="BR151" s="1">
        <v>4.96</v>
      </c>
      <c r="BS151" s="1">
        <v>3.95</v>
      </c>
      <c r="BT151" s="1">
        <v>3.16</v>
      </c>
      <c r="BU151" s="1">
        <v>3.3</v>
      </c>
      <c r="BV151" s="1">
        <v>3.58</v>
      </c>
      <c r="BW151" s="1">
        <v>3.86</v>
      </c>
      <c r="BX151" s="1">
        <v>3.49</v>
      </c>
      <c r="BY151" s="1">
        <v>4.62</v>
      </c>
      <c r="CA151" s="1">
        <v>193804</v>
      </c>
      <c r="CB151" s="1">
        <v>22.29</v>
      </c>
      <c r="CC151" s="1">
        <v>20.12</v>
      </c>
      <c r="CD151" s="1">
        <v>20.02</v>
      </c>
      <c r="CE151" s="1">
        <v>21.45</v>
      </c>
      <c r="CF151" s="1">
        <v>20.78</v>
      </c>
      <c r="CG151" s="1">
        <v>19.48</v>
      </c>
      <c r="CH151" s="1">
        <v>19.07</v>
      </c>
      <c r="CI151" s="1">
        <v>20.18</v>
      </c>
      <c r="CJ151" s="1">
        <v>22.87</v>
      </c>
      <c r="CK151" s="1">
        <v>21.16</v>
      </c>
      <c r="CL151" s="1">
        <v>20.41</v>
      </c>
      <c r="CM151" s="1">
        <v>18.79</v>
      </c>
      <c r="CN151" s="1">
        <v>20.16</v>
      </c>
      <c r="CO151" s="1">
        <v>19.87</v>
      </c>
      <c r="CP151" s="1">
        <v>18.27</v>
      </c>
      <c r="CQ151" s="1">
        <v>21.77</v>
      </c>
      <c r="CR151" s="1">
        <v>18.57</v>
      </c>
      <c r="CS151" s="1">
        <v>19.079999999999998</v>
      </c>
      <c r="CT151" s="1">
        <v>26.66</v>
      </c>
      <c r="CV151" s="1">
        <v>193904</v>
      </c>
      <c r="CW151" s="1">
        <v>0.91</v>
      </c>
      <c r="CX151" s="1">
        <v>-0.26</v>
      </c>
      <c r="CY151" s="1">
        <v>-0.38</v>
      </c>
      <c r="CZ151" s="1">
        <v>-0.76</v>
      </c>
      <c r="DA151" s="1">
        <v>-0.26</v>
      </c>
      <c r="DB151" s="1">
        <v>-0.14000000000000001</v>
      </c>
      <c r="DC151" s="1">
        <v>-0.56000000000000005</v>
      </c>
      <c r="DD151" s="1">
        <v>-0.43</v>
      </c>
      <c r="DE151" s="1">
        <v>-0.9</v>
      </c>
      <c r="DF151" s="1">
        <v>0.68</v>
      </c>
      <c r="DG151" s="1">
        <v>-1.23</v>
      </c>
      <c r="DH151" s="1">
        <v>-0.26</v>
      </c>
      <c r="DI151" s="1">
        <v>-0.02</v>
      </c>
      <c r="DJ151" s="1">
        <v>0.16</v>
      </c>
      <c r="DK151" s="1">
        <v>-1.29</v>
      </c>
      <c r="DL151" s="1">
        <v>-0.36</v>
      </c>
      <c r="DM151" s="1">
        <v>-0.49</v>
      </c>
      <c r="DN151" s="1">
        <v>-0.32</v>
      </c>
      <c r="DO151" s="1">
        <v>-1.48</v>
      </c>
      <c r="DQ151" s="1">
        <v>193804</v>
      </c>
      <c r="DR151" s="1">
        <v>-99.99</v>
      </c>
      <c r="DS151" s="1">
        <v>22.92</v>
      </c>
      <c r="DT151" s="1">
        <v>20.52</v>
      </c>
      <c r="DU151" s="1">
        <v>17.010000000000002</v>
      </c>
      <c r="DV151" s="1">
        <v>22.92</v>
      </c>
      <c r="DW151" s="1">
        <v>21.9</v>
      </c>
      <c r="DX151" s="1">
        <v>21.36</v>
      </c>
      <c r="DY151" s="1">
        <v>18.77</v>
      </c>
      <c r="DZ151" s="1">
        <v>15.98</v>
      </c>
      <c r="EA151" s="1">
        <v>19.62</v>
      </c>
      <c r="EB151" s="1">
        <v>26.23</v>
      </c>
      <c r="EC151" s="1">
        <v>22.92</v>
      </c>
      <c r="ED151" s="1">
        <v>20.88</v>
      </c>
      <c r="EE151" s="1">
        <v>23.52</v>
      </c>
      <c r="EF151" s="1">
        <v>19.18</v>
      </c>
      <c r="EG151" s="1">
        <v>18.46</v>
      </c>
      <c r="EH151" s="1">
        <v>19.079999999999998</v>
      </c>
      <c r="EI151" s="1">
        <v>17.22</v>
      </c>
      <c r="EJ151" s="1">
        <v>14.73</v>
      </c>
      <c r="EL151">
        <v>193804</v>
      </c>
      <c r="EM151">
        <v>14.51</v>
      </c>
      <c r="EN151">
        <v>6.37</v>
      </c>
      <c r="EO151">
        <v>0.18</v>
      </c>
      <c r="EP151">
        <v>0.01</v>
      </c>
      <c r="ER151" s="1">
        <v>193810</v>
      </c>
      <c r="ES151" s="1">
        <v>-7.7</v>
      </c>
      <c r="EU151" s="1">
        <v>193711</v>
      </c>
      <c r="EV151" s="1">
        <v>-1.75</v>
      </c>
      <c r="EX151" s="1">
        <v>194210</v>
      </c>
      <c r="EY151" s="1">
        <v>8.82</v>
      </c>
      <c r="FA151" s="1">
        <v>193810</v>
      </c>
      <c r="FB151" s="1" t="str">
        <f>IF(ISERROR(VLOOKUP($FA151,MOM,LOOKUPS!C$12,0)*$FB$6+VLOOKUP($FA151,STREV,LOOKUPS!C$10,0)*$FC$6+VLOOKUP($FA151,LTREV,LOOKUPS!C$9,0)*$FD$6+VLOOKUP($FA151,CFP,LOOKUPS!C$6,0)*$FE$6+VLOOKUP($FA151,EP,LOOKUPS!C$8,0)*$FF$6+VLOOKUP($FA151,BM,LOOKUPS!C$5,0)*$FG$6+VLOOKUP($FA151,DIV,LOOKUPS!C$7,0)*$FH$6++VLOOKUP($FA151,SIZE,LOOKUPS!C$11,0)*$FI$6),"",VLOOKUP($FA151,MOM,LOOKUPS!C$12,0)*$FB$6+VLOOKUP($FA151,STREV,LOOKUPS!C$10,0)*$FC$6+VLOOKUP($FA151,LTREV,LOOKUPS!C$9,0)*$FD$6+VLOOKUP($FA151,CFP,LOOKUPS!C$6,0)*$FE$6+VLOOKUP($FA151,EP,LOOKUPS!C$8,0)*$FF$6+VLOOKUP($FA151,BM,LOOKUPS!C$5,0)*$FG$6+VLOOKUP($FA151,DIV,LOOKUPS!C$7,0)*$FH$6++VLOOKUP($FA151,SIZE,LOOKUPS!C$11,0)*$FI$6)</f>
        <v/>
      </c>
      <c r="FC151" s="1" t="str">
        <f>IF(ISERROR(VLOOKUP($FA151,MOM,LOOKUPS!D$12,0)*$FB$6+VLOOKUP($FA151,STREV,LOOKUPS!D$10,0)*$FC$6+VLOOKUP($FA151,LTREV,LOOKUPS!D$9,0)*$FD$6+VLOOKUP($FA151,CFP,LOOKUPS!D$6,0)*$FE$6+VLOOKUP($FA151,EP,LOOKUPS!D$8,0)*$FF$6+VLOOKUP($FA151,BM,LOOKUPS!D$5,0)*$FG$6+VLOOKUP($FA151,DIV,LOOKUPS!D$7,0)*$FH$6++VLOOKUP($FA151,SIZE,LOOKUPS!D$11,0)*$FI$6),"",VLOOKUP($FA151,MOM,LOOKUPS!D$12,0)*$FB$6+VLOOKUP($FA151,STREV,LOOKUPS!D$10,0)*$FC$6+VLOOKUP($FA151,LTREV,LOOKUPS!D$9,0)*$FD$6+VLOOKUP($FA151,CFP,LOOKUPS!D$6,0)*$FE$6+VLOOKUP($FA151,EP,LOOKUPS!D$8,0)*$FF$6+VLOOKUP($FA151,BM,LOOKUPS!D$5,0)*$FG$6+VLOOKUP($FA151,DIV,LOOKUPS!D$7,0)*$FH$6++VLOOKUP($FA151,SIZE,LOOKUPS!D$11,0)*$FI$6)</f>
        <v/>
      </c>
      <c r="FD151" s="1" t="str">
        <f>IF(ISERROR(VLOOKUP($FA151,MOM,LOOKUPS!E$12,0)*$FB$6+VLOOKUP($FA151,STREV,LOOKUPS!E$10,0)*$FC$6+VLOOKUP($FA151,LTREV,LOOKUPS!E$9,0)*$FD$6+VLOOKUP($FA151,CFP,LOOKUPS!E$6,0)*$FE$6+VLOOKUP($FA151,EP,LOOKUPS!E$8,0)*$FF$6+VLOOKUP($FA151,BM,LOOKUPS!E$5,0)*$FG$6+VLOOKUP($FA151,DIV,LOOKUPS!E$7,0)*$FH$6++VLOOKUP($FA151,SIZE,LOOKUPS!E$11,0)*$FI$6),"",VLOOKUP($FA151,MOM,LOOKUPS!E$12,0)*$FB$6+VLOOKUP($FA151,STREV,LOOKUPS!E$10,0)*$FC$6+VLOOKUP($FA151,LTREV,LOOKUPS!E$9,0)*$FD$6+VLOOKUP($FA151,CFP,LOOKUPS!E$6,0)*$FE$6+VLOOKUP($FA151,EP,LOOKUPS!E$8,0)*$FF$6+VLOOKUP($FA151,BM,LOOKUPS!E$5,0)*$FG$6+VLOOKUP($FA151,DIV,LOOKUPS!E$7,0)*$FH$6++VLOOKUP($FA151,SIZE,LOOKUPS!E$11,0)*$FI$6)</f>
        <v/>
      </c>
      <c r="FE151" s="1" t="str">
        <f>IF(ISERROR(VLOOKUP($FA151,MOM,LOOKUPS!F$12,0)*$FB$6+VLOOKUP($FA151,STREV,LOOKUPS!F$10,0)*$FC$6+VLOOKUP($FA151,LTREV,LOOKUPS!F$9,0)*$FD$6+VLOOKUP($FA151,CFP,LOOKUPS!F$6,0)*$FE$6+VLOOKUP($FA151,EP,LOOKUPS!F$8,0)*$FF$6+VLOOKUP($FA151,BM,LOOKUPS!F$5,0)*$FG$6+VLOOKUP($FA151,DIV,LOOKUPS!F$7,0)*$FH$6++VLOOKUP($FA151,SIZE,LOOKUPS!F$11,0)*$FI$6),"",VLOOKUP($FA151,MOM,LOOKUPS!F$12,0)*$FB$6+VLOOKUP($FA151,STREV,LOOKUPS!F$10,0)*$FC$6+VLOOKUP($FA151,LTREV,LOOKUPS!F$9,0)*$FD$6+VLOOKUP($FA151,CFP,LOOKUPS!F$6,0)*$FE$6+VLOOKUP($FA151,EP,LOOKUPS!F$8,0)*$FF$6+VLOOKUP($FA151,BM,LOOKUPS!F$5,0)*$FG$6+VLOOKUP($FA151,DIV,LOOKUPS!F$7,0)*$FH$6++VLOOKUP($FA151,SIZE,LOOKUPS!F$11,0)*$FI$6)</f>
        <v/>
      </c>
      <c r="FF151" s="1" t="str">
        <f>IF(ISERROR(VLOOKUP($FA151,MOM,LOOKUPS!G$12,0)*$FB$6+VLOOKUP($FA151,STREV,LOOKUPS!G$10,0)*$FC$6+VLOOKUP($FA151,LTREV,LOOKUPS!G$9,0)*$FD$6+VLOOKUP($FA151,CFP,LOOKUPS!G$6,0)*$FE$6+VLOOKUP($FA151,EP,LOOKUPS!G$8,0)*$FF$6+VLOOKUP($FA151,BM,LOOKUPS!G$5,0)*$FG$6+VLOOKUP($FA151,DIV,LOOKUPS!G$7,0)*$FH$6++VLOOKUP($FA151,SIZE,LOOKUPS!G$11,0)*$FI$6),"",VLOOKUP($FA151,MOM,LOOKUPS!G$12,0)*$FB$6+VLOOKUP($FA151,STREV,LOOKUPS!G$10,0)*$FC$6+VLOOKUP($FA151,LTREV,LOOKUPS!G$9,0)*$FD$6+VLOOKUP($FA151,CFP,LOOKUPS!G$6,0)*$FE$6+VLOOKUP($FA151,EP,LOOKUPS!G$8,0)*$FF$6+VLOOKUP($FA151,BM,LOOKUPS!G$5,0)*$FG$6+VLOOKUP($FA151,DIV,LOOKUPS!G$7,0)*$FH$6++VLOOKUP($FA151,SIZE,LOOKUPS!G$11,0)*$FI$6)</f>
        <v/>
      </c>
      <c r="FG151" s="1" t="str">
        <f>IF(ISERROR(VLOOKUP($FA151,MOM,LOOKUPS!H$12,0)*$FB$6+VLOOKUP($FA151,STREV,LOOKUPS!H$10,0)*$FC$6+VLOOKUP($FA151,LTREV,LOOKUPS!H$9,0)*$FD$6+VLOOKUP($FA151,CFP,LOOKUPS!H$6,0)*$FE$6+VLOOKUP($FA151,EP,LOOKUPS!H$8,0)*$FF$6+VLOOKUP($FA151,BM,LOOKUPS!H$5,0)*$FG$6+VLOOKUP($FA151,DIV,LOOKUPS!H$7,0)*$FH$6++VLOOKUP($FA151,SIZE,LOOKUPS!H$11,0)*$FI$6),"",VLOOKUP($FA151,MOM,LOOKUPS!H$12,0)*$FB$6+VLOOKUP($FA151,STREV,LOOKUPS!H$10,0)*$FC$6+VLOOKUP($FA151,LTREV,LOOKUPS!H$9,0)*$FD$6+VLOOKUP($FA151,CFP,LOOKUPS!H$6,0)*$FE$6+VLOOKUP($FA151,EP,LOOKUPS!H$8,0)*$FF$6+VLOOKUP($FA151,BM,LOOKUPS!H$5,0)*$FG$6+VLOOKUP($FA151,DIV,LOOKUPS!H$7,0)*$FH$6++VLOOKUP($FA151,SIZE,LOOKUPS!H$11,0)*$FI$6)</f>
        <v/>
      </c>
      <c r="FH151" s="1" t="str">
        <f>IF(ISERROR(VLOOKUP($FA151,MOM,LOOKUPS!I$12,0)*$FB$6+VLOOKUP($FA151,STREV,LOOKUPS!I$10,0)*$FC$6+VLOOKUP($FA151,LTREV,LOOKUPS!I$9,0)*$FD$6+VLOOKUP($FA151,CFP,LOOKUPS!I$6,0)*$FE$6+VLOOKUP($FA151,EP,LOOKUPS!I$8,0)*$FF$6+VLOOKUP($FA151,BM,LOOKUPS!I$5,0)*$FG$6+VLOOKUP($FA151,DIV,LOOKUPS!I$7,0)*$FH$6++VLOOKUP($FA151,SIZE,LOOKUPS!I$11,0)*$FI$6),"",VLOOKUP($FA151,MOM,LOOKUPS!I$12,0)*$FB$6+VLOOKUP($FA151,STREV,LOOKUPS!I$10,0)*$FC$6+VLOOKUP($FA151,LTREV,LOOKUPS!I$9,0)*$FD$6+VLOOKUP($FA151,CFP,LOOKUPS!I$6,0)*$FE$6+VLOOKUP($FA151,EP,LOOKUPS!I$8,0)*$FF$6+VLOOKUP($FA151,BM,LOOKUPS!I$5,0)*$FG$6+VLOOKUP($FA151,DIV,LOOKUPS!I$7,0)*$FH$6++VLOOKUP($FA151,SIZE,LOOKUPS!I$11,0)*$FI$6)</f>
        <v/>
      </c>
      <c r="FI151" s="1" t="str">
        <f>IF(ISERROR(VLOOKUP($FA151,MOM,LOOKUPS!J$12,0)*$FB$6+VLOOKUP($FA151,STREV,LOOKUPS!J$10,0)*$FC$6+VLOOKUP($FA151,LTREV,LOOKUPS!J$9,0)*$FD$6+VLOOKUP($FA151,CFP,LOOKUPS!J$6,0)*$FE$6+VLOOKUP($FA151,EP,LOOKUPS!J$8,0)*$FF$6+VLOOKUP($FA151,BM,LOOKUPS!J$5,0)*$FG$6+VLOOKUP($FA151,DIV,LOOKUPS!J$7,0)*$FH$6++VLOOKUP($FA151,SIZE,LOOKUPS!J$11,0)*$FI$6),"",VLOOKUP($FA151,MOM,LOOKUPS!J$12,0)*$FB$6+VLOOKUP($FA151,STREV,LOOKUPS!J$10,0)*$FC$6+VLOOKUP($FA151,LTREV,LOOKUPS!J$9,0)*$FD$6+VLOOKUP($FA151,CFP,LOOKUPS!J$6,0)*$FE$6+VLOOKUP($FA151,EP,LOOKUPS!J$8,0)*$FF$6+VLOOKUP($FA151,BM,LOOKUPS!J$5,0)*$FG$6+VLOOKUP($FA151,DIV,LOOKUPS!J$7,0)*$FH$6++VLOOKUP($FA151,SIZE,LOOKUPS!J$11,0)*$FI$6)</f>
        <v/>
      </c>
      <c r="FJ151" s="1" t="str">
        <f>IF(ISERROR(VLOOKUP($FA151,MOM,LOOKUPS!K$12,0)*$FB$6+VLOOKUP($FA151,STREV,LOOKUPS!K$10,0)*$FC$6+VLOOKUP($FA151,LTREV,LOOKUPS!K$9,0)*$FD$6+VLOOKUP($FA151,CFP,LOOKUPS!K$6,0)*$FE$6+VLOOKUP($FA151,EP,LOOKUPS!K$8,0)*$FF$6+VLOOKUP($FA151,BM,LOOKUPS!K$5,0)*$FG$6+VLOOKUP($FA151,DIV,LOOKUPS!K$7,0)*$FH$6++VLOOKUP($FA151,SIZE,LOOKUPS!K$11,0)*$FI$6),"",VLOOKUP($FA151,MOM,LOOKUPS!K$12,0)*$FB$6+VLOOKUP($FA151,STREV,LOOKUPS!K$10,0)*$FC$6+VLOOKUP($FA151,LTREV,LOOKUPS!K$9,0)*$FD$6+VLOOKUP($FA151,CFP,LOOKUPS!K$6,0)*$FE$6+VLOOKUP($FA151,EP,LOOKUPS!K$8,0)*$FF$6+VLOOKUP($FA151,BM,LOOKUPS!K$5,0)*$FG$6+VLOOKUP($FA151,DIV,LOOKUPS!K$7,0)*$FH$6++VLOOKUP($FA151,SIZE,LOOKUPS!K$11,0)*$FI$6)</f>
        <v/>
      </c>
      <c r="FK151" s="1" t="str">
        <f>IF(ISERROR(VLOOKUP($FA151,MOM,LOOKUPS!L$12,0)*$FB$6+VLOOKUP($FA151,STREV,LOOKUPS!L$10,0)*$FC$6+VLOOKUP($FA151,LTREV,LOOKUPS!L$9,0)*$FD$6+VLOOKUP($FA151,CFP,LOOKUPS!L$6,0)*$FE$6+VLOOKUP($FA151,EP,LOOKUPS!L$8,0)*$FF$6+VLOOKUP($FA151,BM,LOOKUPS!L$5,0)*$FG$6+VLOOKUP($FA151,DIV,LOOKUPS!L$7,0)*$FH$6++VLOOKUP($FA151,SIZE,LOOKUPS!L$11,0)*$FI$6),"",VLOOKUP($FA151,MOM,LOOKUPS!L$12,0)*$FB$6+VLOOKUP($FA151,STREV,LOOKUPS!L$10,0)*$FC$6+VLOOKUP($FA151,LTREV,LOOKUPS!L$9,0)*$FD$6+VLOOKUP($FA151,CFP,LOOKUPS!L$6,0)*$FE$6+VLOOKUP($FA151,EP,LOOKUPS!L$8,0)*$FF$6+VLOOKUP($FA151,BM,LOOKUPS!L$5,0)*$FG$6+VLOOKUP($FA151,DIV,LOOKUPS!L$7,0)*$FH$6++VLOOKUP($FA151,SIZE,LOOKUPS!L$11,0)*$FI$6)</f>
        <v/>
      </c>
    </row>
    <row r="152" spans="1:167" x14ac:dyDescent="0.3">
      <c r="A152" s="1">
        <v>193811</v>
      </c>
      <c r="B152" s="1">
        <v>-13.8</v>
      </c>
      <c r="C152" s="1">
        <v>-2.38</v>
      </c>
      <c r="D152" s="1">
        <v>-6.47</v>
      </c>
      <c r="E152" s="1">
        <v>-5.6</v>
      </c>
      <c r="F152" s="1">
        <v>-5.01</v>
      </c>
      <c r="G152" s="1">
        <v>-1.85</v>
      </c>
      <c r="H152" s="1">
        <v>-0.75</v>
      </c>
      <c r="I152" s="1">
        <v>-1.84</v>
      </c>
      <c r="J152" s="1">
        <v>-1.89</v>
      </c>
      <c r="K152" s="1">
        <v>0.54</v>
      </c>
      <c r="M152" s="1">
        <v>193712</v>
      </c>
      <c r="N152" s="1">
        <v>-12.14</v>
      </c>
      <c r="O152" s="1">
        <v>-13.01</v>
      </c>
      <c r="P152" s="1">
        <v>-10.32</v>
      </c>
      <c r="Q152" s="1">
        <v>-13.59</v>
      </c>
      <c r="R152" s="1">
        <v>-10.73</v>
      </c>
      <c r="S152" s="1">
        <v>-10.130000000000001</v>
      </c>
      <c r="T152" s="1">
        <v>-7.72</v>
      </c>
      <c r="U152" s="1">
        <v>-6.89</v>
      </c>
      <c r="V152" s="1">
        <v>-6</v>
      </c>
      <c r="W152" s="1">
        <v>-10.49</v>
      </c>
      <c r="Y152" s="1">
        <v>194211</v>
      </c>
      <c r="Z152" s="1">
        <v>-6.68</v>
      </c>
      <c r="AA152" s="1">
        <v>-3.03</v>
      </c>
      <c r="AB152" s="1">
        <v>-2.5</v>
      </c>
      <c r="AC152" s="1">
        <v>-0.51</v>
      </c>
      <c r="AD152" s="1">
        <v>-0.38</v>
      </c>
      <c r="AE152" s="1">
        <v>-1.65</v>
      </c>
      <c r="AF152" s="1">
        <v>-0.53</v>
      </c>
      <c r="AG152" s="1">
        <v>-0.79</v>
      </c>
      <c r="AH152" s="1">
        <v>-0.18</v>
      </c>
      <c r="AI152" s="1">
        <v>-1.58</v>
      </c>
      <c r="AK152">
        <v>196305</v>
      </c>
      <c r="AL152">
        <v>4.51</v>
      </c>
      <c r="AM152">
        <v>2.75</v>
      </c>
      <c r="AN152">
        <v>2.12</v>
      </c>
      <c r="AO152">
        <v>3.84</v>
      </c>
      <c r="AP152">
        <v>2.59</v>
      </c>
      <c r="AQ152">
        <v>2.21</v>
      </c>
      <c r="AR152">
        <v>2.35</v>
      </c>
      <c r="AS152">
        <v>3.08</v>
      </c>
      <c r="AT152">
        <v>3.91</v>
      </c>
      <c r="AU152">
        <v>3.4</v>
      </c>
      <c r="AV152">
        <v>1.77</v>
      </c>
      <c r="AW152">
        <v>3.07</v>
      </c>
      <c r="AX152">
        <v>1.35</v>
      </c>
      <c r="AY152">
        <v>3.11</v>
      </c>
      <c r="AZ152">
        <v>1.59</v>
      </c>
      <c r="BA152">
        <v>2.46</v>
      </c>
      <c r="BB152">
        <v>3.7</v>
      </c>
      <c r="BC152">
        <v>3.18</v>
      </c>
      <c r="BD152">
        <v>4.63</v>
      </c>
      <c r="BF152" s="1">
        <v>196305</v>
      </c>
      <c r="BG152" s="1">
        <v>4.82</v>
      </c>
      <c r="BH152" s="1">
        <v>2.9</v>
      </c>
      <c r="BI152" s="1">
        <v>2.4</v>
      </c>
      <c r="BJ152" s="1">
        <v>2.94</v>
      </c>
      <c r="BK152" s="1">
        <v>3.84</v>
      </c>
      <c r="BL152" s="1">
        <v>1.86</v>
      </c>
      <c r="BM152" s="1">
        <v>2.2599999999999998</v>
      </c>
      <c r="BN152" s="1">
        <v>2.78</v>
      </c>
      <c r="BO152" s="1">
        <v>2.83</v>
      </c>
      <c r="BP152" s="1">
        <v>5.72</v>
      </c>
      <c r="BQ152" s="1">
        <v>1.96</v>
      </c>
      <c r="BR152" s="1">
        <v>1.03</v>
      </c>
      <c r="BS152" s="1">
        <v>2.71</v>
      </c>
      <c r="BT152" s="1">
        <v>2.04</v>
      </c>
      <c r="BU152" s="1">
        <v>2.48</v>
      </c>
      <c r="BV152" s="1">
        <v>2.39</v>
      </c>
      <c r="BW152" s="1">
        <v>3.16</v>
      </c>
      <c r="BX152" s="1">
        <v>1.84</v>
      </c>
      <c r="BY152" s="1">
        <v>3.81</v>
      </c>
      <c r="CA152" s="1">
        <v>193805</v>
      </c>
      <c r="CB152" s="1">
        <v>-13.43</v>
      </c>
      <c r="CC152" s="1">
        <v>-7.31</v>
      </c>
      <c r="CD152" s="1">
        <v>-7.22</v>
      </c>
      <c r="CE152" s="1">
        <v>-6.37</v>
      </c>
      <c r="CF152" s="1">
        <v>-7.81</v>
      </c>
      <c r="CG152" s="1">
        <v>-6.67</v>
      </c>
      <c r="CH152" s="1">
        <v>-6.83</v>
      </c>
      <c r="CI152" s="1">
        <v>-6.88</v>
      </c>
      <c r="CJ152" s="1">
        <v>-6.78</v>
      </c>
      <c r="CK152" s="1">
        <v>-7.37</v>
      </c>
      <c r="CL152" s="1">
        <v>-8.24</v>
      </c>
      <c r="CM152" s="1">
        <v>-6.3</v>
      </c>
      <c r="CN152" s="1">
        <v>-7.03</v>
      </c>
      <c r="CO152" s="1">
        <v>-7.33</v>
      </c>
      <c r="CP152" s="1">
        <v>-6.33</v>
      </c>
      <c r="CQ152" s="1">
        <v>-8.1999999999999993</v>
      </c>
      <c r="CR152" s="1">
        <v>-5.53</v>
      </c>
      <c r="CS152" s="1">
        <v>-6.72</v>
      </c>
      <c r="CT152" s="1">
        <v>-6.85</v>
      </c>
      <c r="CV152" s="1">
        <v>193905</v>
      </c>
      <c r="CW152" s="1">
        <v>7.95</v>
      </c>
      <c r="CX152" s="1">
        <v>8.31</v>
      </c>
      <c r="CY152" s="1">
        <v>8.51</v>
      </c>
      <c r="CZ152" s="1">
        <v>9.1199999999999992</v>
      </c>
      <c r="DA152" s="1">
        <v>8.2100000000000009</v>
      </c>
      <c r="DB152" s="1">
        <v>7.91</v>
      </c>
      <c r="DC152" s="1">
        <v>8.16</v>
      </c>
      <c r="DD152" s="1">
        <v>9.2799999999999994</v>
      </c>
      <c r="DE152" s="1">
        <v>9.6199999999999992</v>
      </c>
      <c r="DF152" s="1">
        <v>7.48</v>
      </c>
      <c r="DG152" s="1">
        <v>8.9499999999999993</v>
      </c>
      <c r="DH152" s="1">
        <v>8.51</v>
      </c>
      <c r="DI152" s="1">
        <v>7.32</v>
      </c>
      <c r="DJ152" s="1">
        <v>8.81</v>
      </c>
      <c r="DK152" s="1">
        <v>7.5</v>
      </c>
      <c r="DL152" s="1">
        <v>10.44</v>
      </c>
      <c r="DM152" s="1">
        <v>8.15</v>
      </c>
      <c r="DN152" s="1">
        <v>10.45</v>
      </c>
      <c r="DO152" s="1">
        <v>8.7899999999999991</v>
      </c>
      <c r="DQ152" s="1">
        <v>193805</v>
      </c>
      <c r="DR152" s="1">
        <v>-99.99</v>
      </c>
      <c r="DS152" s="1">
        <v>-8.3000000000000007</v>
      </c>
      <c r="DT152" s="1">
        <v>-7.5</v>
      </c>
      <c r="DU152" s="1">
        <v>-5.0999999999999996</v>
      </c>
      <c r="DV152" s="1">
        <v>-8.68</v>
      </c>
      <c r="DW152" s="1">
        <v>-7.27</v>
      </c>
      <c r="DX152" s="1">
        <v>-7.12</v>
      </c>
      <c r="DY152" s="1">
        <v>-7.35</v>
      </c>
      <c r="DZ152" s="1">
        <v>-4.6900000000000004</v>
      </c>
      <c r="EA152" s="1">
        <v>-9.33</v>
      </c>
      <c r="EB152" s="1">
        <v>-8.06</v>
      </c>
      <c r="EC152" s="1">
        <v>-7.56</v>
      </c>
      <c r="ED152" s="1">
        <v>-6.99</v>
      </c>
      <c r="EE152" s="1">
        <v>-7.58</v>
      </c>
      <c r="EF152" s="1">
        <v>-6.65</v>
      </c>
      <c r="EG152" s="1">
        <v>-8.76</v>
      </c>
      <c r="EH152" s="1">
        <v>-5.94</v>
      </c>
      <c r="EI152" s="1">
        <v>-5.38</v>
      </c>
      <c r="EJ152" s="1">
        <v>-3.99</v>
      </c>
      <c r="EL152">
        <v>193805</v>
      </c>
      <c r="EM152">
        <v>-3.83</v>
      </c>
      <c r="EN152">
        <v>-2.4700000000000002</v>
      </c>
      <c r="EO152">
        <v>-0.28000000000000003</v>
      </c>
      <c r="EP152">
        <v>0</v>
      </c>
      <c r="ER152" s="1">
        <v>193811</v>
      </c>
      <c r="ES152" s="1">
        <v>3.13</v>
      </c>
      <c r="EU152" s="1">
        <v>193712</v>
      </c>
      <c r="EV152" s="1">
        <v>-3.3</v>
      </c>
      <c r="EX152" s="1">
        <v>194211</v>
      </c>
      <c r="EY152" s="1">
        <v>-3.22</v>
      </c>
      <c r="FA152" s="1">
        <v>193811</v>
      </c>
      <c r="FB152" s="1" t="str">
        <f>IF(ISERROR(VLOOKUP($FA152,MOM,LOOKUPS!C$12,0)*$FB$6+VLOOKUP($FA152,STREV,LOOKUPS!C$10,0)*$FC$6+VLOOKUP($FA152,LTREV,LOOKUPS!C$9,0)*$FD$6+VLOOKUP($FA152,CFP,LOOKUPS!C$6,0)*$FE$6+VLOOKUP($FA152,EP,LOOKUPS!C$8,0)*$FF$6+VLOOKUP($FA152,BM,LOOKUPS!C$5,0)*$FG$6+VLOOKUP($FA152,DIV,LOOKUPS!C$7,0)*$FH$6++VLOOKUP($FA152,SIZE,LOOKUPS!C$11,0)*$FI$6),"",VLOOKUP($FA152,MOM,LOOKUPS!C$12,0)*$FB$6+VLOOKUP($FA152,STREV,LOOKUPS!C$10,0)*$FC$6+VLOOKUP($FA152,LTREV,LOOKUPS!C$9,0)*$FD$6+VLOOKUP($FA152,CFP,LOOKUPS!C$6,0)*$FE$6+VLOOKUP($FA152,EP,LOOKUPS!C$8,0)*$FF$6+VLOOKUP($FA152,BM,LOOKUPS!C$5,0)*$FG$6+VLOOKUP($FA152,DIV,LOOKUPS!C$7,0)*$FH$6++VLOOKUP($FA152,SIZE,LOOKUPS!C$11,0)*$FI$6)</f>
        <v/>
      </c>
      <c r="FC152" s="1" t="str">
        <f>IF(ISERROR(VLOOKUP($FA152,MOM,LOOKUPS!D$12,0)*$FB$6+VLOOKUP($FA152,STREV,LOOKUPS!D$10,0)*$FC$6+VLOOKUP($FA152,LTREV,LOOKUPS!D$9,0)*$FD$6+VLOOKUP($FA152,CFP,LOOKUPS!D$6,0)*$FE$6+VLOOKUP($FA152,EP,LOOKUPS!D$8,0)*$FF$6+VLOOKUP($FA152,BM,LOOKUPS!D$5,0)*$FG$6+VLOOKUP($FA152,DIV,LOOKUPS!D$7,0)*$FH$6++VLOOKUP($FA152,SIZE,LOOKUPS!D$11,0)*$FI$6),"",VLOOKUP($FA152,MOM,LOOKUPS!D$12,0)*$FB$6+VLOOKUP($FA152,STREV,LOOKUPS!D$10,0)*$FC$6+VLOOKUP($FA152,LTREV,LOOKUPS!D$9,0)*$FD$6+VLOOKUP($FA152,CFP,LOOKUPS!D$6,0)*$FE$6+VLOOKUP($FA152,EP,LOOKUPS!D$8,0)*$FF$6+VLOOKUP($FA152,BM,LOOKUPS!D$5,0)*$FG$6+VLOOKUP($FA152,DIV,LOOKUPS!D$7,0)*$FH$6++VLOOKUP($FA152,SIZE,LOOKUPS!D$11,0)*$FI$6)</f>
        <v/>
      </c>
      <c r="FD152" s="1" t="str">
        <f>IF(ISERROR(VLOOKUP($FA152,MOM,LOOKUPS!E$12,0)*$FB$6+VLOOKUP($FA152,STREV,LOOKUPS!E$10,0)*$FC$6+VLOOKUP($FA152,LTREV,LOOKUPS!E$9,0)*$FD$6+VLOOKUP($FA152,CFP,LOOKUPS!E$6,0)*$FE$6+VLOOKUP($FA152,EP,LOOKUPS!E$8,0)*$FF$6+VLOOKUP($FA152,BM,LOOKUPS!E$5,0)*$FG$6+VLOOKUP($FA152,DIV,LOOKUPS!E$7,0)*$FH$6++VLOOKUP($FA152,SIZE,LOOKUPS!E$11,0)*$FI$6),"",VLOOKUP($FA152,MOM,LOOKUPS!E$12,0)*$FB$6+VLOOKUP($FA152,STREV,LOOKUPS!E$10,0)*$FC$6+VLOOKUP($FA152,LTREV,LOOKUPS!E$9,0)*$FD$6+VLOOKUP($FA152,CFP,LOOKUPS!E$6,0)*$FE$6+VLOOKUP($FA152,EP,LOOKUPS!E$8,0)*$FF$6+VLOOKUP($FA152,BM,LOOKUPS!E$5,0)*$FG$6+VLOOKUP($FA152,DIV,LOOKUPS!E$7,0)*$FH$6++VLOOKUP($FA152,SIZE,LOOKUPS!E$11,0)*$FI$6)</f>
        <v/>
      </c>
      <c r="FE152" s="1" t="str">
        <f>IF(ISERROR(VLOOKUP($FA152,MOM,LOOKUPS!F$12,0)*$FB$6+VLOOKUP($FA152,STREV,LOOKUPS!F$10,0)*$FC$6+VLOOKUP($FA152,LTREV,LOOKUPS!F$9,0)*$FD$6+VLOOKUP($FA152,CFP,LOOKUPS!F$6,0)*$FE$6+VLOOKUP($FA152,EP,LOOKUPS!F$8,0)*$FF$6+VLOOKUP($FA152,BM,LOOKUPS!F$5,0)*$FG$6+VLOOKUP($FA152,DIV,LOOKUPS!F$7,0)*$FH$6++VLOOKUP($FA152,SIZE,LOOKUPS!F$11,0)*$FI$6),"",VLOOKUP($FA152,MOM,LOOKUPS!F$12,0)*$FB$6+VLOOKUP($FA152,STREV,LOOKUPS!F$10,0)*$FC$6+VLOOKUP($FA152,LTREV,LOOKUPS!F$9,0)*$FD$6+VLOOKUP($FA152,CFP,LOOKUPS!F$6,0)*$FE$6+VLOOKUP($FA152,EP,LOOKUPS!F$8,0)*$FF$6+VLOOKUP($FA152,BM,LOOKUPS!F$5,0)*$FG$6+VLOOKUP($FA152,DIV,LOOKUPS!F$7,0)*$FH$6++VLOOKUP($FA152,SIZE,LOOKUPS!F$11,0)*$FI$6)</f>
        <v/>
      </c>
      <c r="FF152" s="1" t="str">
        <f>IF(ISERROR(VLOOKUP($FA152,MOM,LOOKUPS!G$12,0)*$FB$6+VLOOKUP($FA152,STREV,LOOKUPS!G$10,0)*$FC$6+VLOOKUP($FA152,LTREV,LOOKUPS!G$9,0)*$FD$6+VLOOKUP($FA152,CFP,LOOKUPS!G$6,0)*$FE$6+VLOOKUP($FA152,EP,LOOKUPS!G$8,0)*$FF$6+VLOOKUP($FA152,BM,LOOKUPS!G$5,0)*$FG$6+VLOOKUP($FA152,DIV,LOOKUPS!G$7,0)*$FH$6++VLOOKUP($FA152,SIZE,LOOKUPS!G$11,0)*$FI$6),"",VLOOKUP($FA152,MOM,LOOKUPS!G$12,0)*$FB$6+VLOOKUP($FA152,STREV,LOOKUPS!G$10,0)*$FC$6+VLOOKUP($FA152,LTREV,LOOKUPS!G$9,0)*$FD$6+VLOOKUP($FA152,CFP,LOOKUPS!G$6,0)*$FE$6+VLOOKUP($FA152,EP,LOOKUPS!G$8,0)*$FF$6+VLOOKUP($FA152,BM,LOOKUPS!G$5,0)*$FG$6+VLOOKUP($FA152,DIV,LOOKUPS!G$7,0)*$FH$6++VLOOKUP($FA152,SIZE,LOOKUPS!G$11,0)*$FI$6)</f>
        <v/>
      </c>
      <c r="FG152" s="1" t="str">
        <f>IF(ISERROR(VLOOKUP($FA152,MOM,LOOKUPS!H$12,0)*$FB$6+VLOOKUP($FA152,STREV,LOOKUPS!H$10,0)*$FC$6+VLOOKUP($FA152,LTREV,LOOKUPS!H$9,0)*$FD$6+VLOOKUP($FA152,CFP,LOOKUPS!H$6,0)*$FE$6+VLOOKUP($FA152,EP,LOOKUPS!H$8,0)*$FF$6+VLOOKUP($FA152,BM,LOOKUPS!H$5,0)*$FG$6+VLOOKUP($FA152,DIV,LOOKUPS!H$7,0)*$FH$6++VLOOKUP($FA152,SIZE,LOOKUPS!H$11,0)*$FI$6),"",VLOOKUP($FA152,MOM,LOOKUPS!H$12,0)*$FB$6+VLOOKUP($FA152,STREV,LOOKUPS!H$10,0)*$FC$6+VLOOKUP($FA152,LTREV,LOOKUPS!H$9,0)*$FD$6+VLOOKUP($FA152,CFP,LOOKUPS!H$6,0)*$FE$6+VLOOKUP($FA152,EP,LOOKUPS!H$8,0)*$FF$6+VLOOKUP($FA152,BM,LOOKUPS!H$5,0)*$FG$6+VLOOKUP($FA152,DIV,LOOKUPS!H$7,0)*$FH$6++VLOOKUP($FA152,SIZE,LOOKUPS!H$11,0)*$FI$6)</f>
        <v/>
      </c>
      <c r="FH152" s="1" t="str">
        <f>IF(ISERROR(VLOOKUP($FA152,MOM,LOOKUPS!I$12,0)*$FB$6+VLOOKUP($FA152,STREV,LOOKUPS!I$10,0)*$FC$6+VLOOKUP($FA152,LTREV,LOOKUPS!I$9,0)*$FD$6+VLOOKUP($FA152,CFP,LOOKUPS!I$6,0)*$FE$6+VLOOKUP($FA152,EP,LOOKUPS!I$8,0)*$FF$6+VLOOKUP($FA152,BM,LOOKUPS!I$5,0)*$FG$6+VLOOKUP($FA152,DIV,LOOKUPS!I$7,0)*$FH$6++VLOOKUP($FA152,SIZE,LOOKUPS!I$11,0)*$FI$6),"",VLOOKUP($FA152,MOM,LOOKUPS!I$12,0)*$FB$6+VLOOKUP($FA152,STREV,LOOKUPS!I$10,0)*$FC$6+VLOOKUP($FA152,LTREV,LOOKUPS!I$9,0)*$FD$6+VLOOKUP($FA152,CFP,LOOKUPS!I$6,0)*$FE$6+VLOOKUP($FA152,EP,LOOKUPS!I$8,0)*$FF$6+VLOOKUP($FA152,BM,LOOKUPS!I$5,0)*$FG$6+VLOOKUP($FA152,DIV,LOOKUPS!I$7,0)*$FH$6++VLOOKUP($FA152,SIZE,LOOKUPS!I$11,0)*$FI$6)</f>
        <v/>
      </c>
      <c r="FI152" s="1" t="str">
        <f>IF(ISERROR(VLOOKUP($FA152,MOM,LOOKUPS!J$12,0)*$FB$6+VLOOKUP($FA152,STREV,LOOKUPS!J$10,0)*$FC$6+VLOOKUP($FA152,LTREV,LOOKUPS!J$9,0)*$FD$6+VLOOKUP($FA152,CFP,LOOKUPS!J$6,0)*$FE$6+VLOOKUP($FA152,EP,LOOKUPS!J$8,0)*$FF$6+VLOOKUP($FA152,BM,LOOKUPS!J$5,0)*$FG$6+VLOOKUP($FA152,DIV,LOOKUPS!J$7,0)*$FH$6++VLOOKUP($FA152,SIZE,LOOKUPS!J$11,0)*$FI$6),"",VLOOKUP($FA152,MOM,LOOKUPS!J$12,0)*$FB$6+VLOOKUP($FA152,STREV,LOOKUPS!J$10,0)*$FC$6+VLOOKUP($FA152,LTREV,LOOKUPS!J$9,0)*$FD$6+VLOOKUP($FA152,CFP,LOOKUPS!J$6,0)*$FE$6+VLOOKUP($FA152,EP,LOOKUPS!J$8,0)*$FF$6+VLOOKUP($FA152,BM,LOOKUPS!J$5,0)*$FG$6+VLOOKUP($FA152,DIV,LOOKUPS!J$7,0)*$FH$6++VLOOKUP($FA152,SIZE,LOOKUPS!J$11,0)*$FI$6)</f>
        <v/>
      </c>
      <c r="FJ152" s="1" t="str">
        <f>IF(ISERROR(VLOOKUP($FA152,MOM,LOOKUPS!K$12,0)*$FB$6+VLOOKUP($FA152,STREV,LOOKUPS!K$10,0)*$FC$6+VLOOKUP($FA152,LTREV,LOOKUPS!K$9,0)*$FD$6+VLOOKUP($FA152,CFP,LOOKUPS!K$6,0)*$FE$6+VLOOKUP($FA152,EP,LOOKUPS!K$8,0)*$FF$6+VLOOKUP($FA152,BM,LOOKUPS!K$5,0)*$FG$6+VLOOKUP($FA152,DIV,LOOKUPS!K$7,0)*$FH$6++VLOOKUP($FA152,SIZE,LOOKUPS!K$11,0)*$FI$6),"",VLOOKUP($FA152,MOM,LOOKUPS!K$12,0)*$FB$6+VLOOKUP($FA152,STREV,LOOKUPS!K$10,0)*$FC$6+VLOOKUP($FA152,LTREV,LOOKUPS!K$9,0)*$FD$6+VLOOKUP($FA152,CFP,LOOKUPS!K$6,0)*$FE$6+VLOOKUP($FA152,EP,LOOKUPS!K$8,0)*$FF$6+VLOOKUP($FA152,BM,LOOKUPS!K$5,0)*$FG$6+VLOOKUP($FA152,DIV,LOOKUPS!K$7,0)*$FH$6++VLOOKUP($FA152,SIZE,LOOKUPS!K$11,0)*$FI$6)</f>
        <v/>
      </c>
      <c r="FK152" s="1" t="str">
        <f>IF(ISERROR(VLOOKUP($FA152,MOM,LOOKUPS!L$12,0)*$FB$6+VLOOKUP($FA152,STREV,LOOKUPS!L$10,0)*$FC$6+VLOOKUP($FA152,LTREV,LOOKUPS!L$9,0)*$FD$6+VLOOKUP($FA152,CFP,LOOKUPS!L$6,0)*$FE$6+VLOOKUP($FA152,EP,LOOKUPS!L$8,0)*$FF$6+VLOOKUP($FA152,BM,LOOKUPS!L$5,0)*$FG$6+VLOOKUP($FA152,DIV,LOOKUPS!L$7,0)*$FH$6++VLOOKUP($FA152,SIZE,LOOKUPS!L$11,0)*$FI$6),"",VLOOKUP($FA152,MOM,LOOKUPS!L$12,0)*$FB$6+VLOOKUP($FA152,STREV,LOOKUPS!L$10,0)*$FC$6+VLOOKUP($FA152,LTREV,LOOKUPS!L$9,0)*$FD$6+VLOOKUP($FA152,CFP,LOOKUPS!L$6,0)*$FE$6+VLOOKUP($FA152,EP,LOOKUPS!L$8,0)*$FF$6+VLOOKUP($FA152,BM,LOOKUPS!L$5,0)*$FG$6+VLOOKUP($FA152,DIV,LOOKUPS!L$7,0)*$FH$6++VLOOKUP($FA152,SIZE,LOOKUPS!L$11,0)*$FI$6)</f>
        <v/>
      </c>
    </row>
    <row r="153" spans="1:167" x14ac:dyDescent="0.3">
      <c r="A153" s="1">
        <v>193812</v>
      </c>
      <c r="B153" s="1">
        <v>1.85</v>
      </c>
      <c r="C153" s="1">
        <v>1.63</v>
      </c>
      <c r="D153" s="1">
        <v>0.99</v>
      </c>
      <c r="E153" s="1">
        <v>2.75</v>
      </c>
      <c r="F153" s="1">
        <v>3.04</v>
      </c>
      <c r="G153" s="1">
        <v>2.7</v>
      </c>
      <c r="H153" s="1">
        <v>4.76</v>
      </c>
      <c r="I153" s="1">
        <v>3.75</v>
      </c>
      <c r="J153" s="1">
        <v>5.16</v>
      </c>
      <c r="K153" s="1">
        <v>6.52</v>
      </c>
      <c r="M153" s="1">
        <v>193801</v>
      </c>
      <c r="N153" s="1">
        <v>11.38</v>
      </c>
      <c r="O153" s="1">
        <v>9.43</v>
      </c>
      <c r="P153" s="1">
        <v>5.91</v>
      </c>
      <c r="Q153" s="1">
        <v>5.16</v>
      </c>
      <c r="R153" s="1">
        <v>4.9400000000000004</v>
      </c>
      <c r="S153" s="1">
        <v>3.92</v>
      </c>
      <c r="T153" s="1">
        <v>3.69</v>
      </c>
      <c r="U153" s="1">
        <v>1.52</v>
      </c>
      <c r="V153" s="1">
        <v>0.01</v>
      </c>
      <c r="W153" s="1">
        <v>-3.16</v>
      </c>
      <c r="Y153" s="1">
        <v>194212</v>
      </c>
      <c r="Z153" s="1">
        <v>-0.33</v>
      </c>
      <c r="AA153" s="1">
        <v>0.85</v>
      </c>
      <c r="AB153" s="1">
        <v>4.28</v>
      </c>
      <c r="AC153" s="1">
        <v>4.12</v>
      </c>
      <c r="AD153" s="1">
        <v>4.9400000000000004</v>
      </c>
      <c r="AE153" s="1">
        <v>4.84</v>
      </c>
      <c r="AF153" s="1">
        <v>6.5</v>
      </c>
      <c r="AG153" s="1">
        <v>4</v>
      </c>
      <c r="AH153" s="1">
        <v>3</v>
      </c>
      <c r="AI153" s="1">
        <v>2.2799999999999998</v>
      </c>
      <c r="AK153">
        <v>196306</v>
      </c>
      <c r="AL153">
        <v>-2.23</v>
      </c>
      <c r="AM153">
        <v>-1.24</v>
      </c>
      <c r="AN153">
        <v>-1.8</v>
      </c>
      <c r="AO153">
        <v>-1.61</v>
      </c>
      <c r="AP153">
        <v>-1.1399999999999999</v>
      </c>
      <c r="AQ153">
        <v>-1.47</v>
      </c>
      <c r="AR153">
        <v>-1.94</v>
      </c>
      <c r="AS153">
        <v>-1.91</v>
      </c>
      <c r="AT153">
        <v>-1.42</v>
      </c>
      <c r="AU153">
        <v>-0.92</v>
      </c>
      <c r="AV153">
        <v>-1.35</v>
      </c>
      <c r="AW153">
        <v>-1.45</v>
      </c>
      <c r="AX153">
        <v>-1.49</v>
      </c>
      <c r="AY153">
        <v>-1.77</v>
      </c>
      <c r="AZ153">
        <v>-2.12</v>
      </c>
      <c r="BA153">
        <v>-1.83</v>
      </c>
      <c r="BB153">
        <v>-2</v>
      </c>
      <c r="BC153">
        <v>-1.4</v>
      </c>
      <c r="BD153">
        <v>-1.44</v>
      </c>
      <c r="BF153" s="1">
        <v>196306</v>
      </c>
      <c r="BG153" s="1">
        <v>-2.38</v>
      </c>
      <c r="BH153" s="1">
        <v>-1.37</v>
      </c>
      <c r="BI153" s="1">
        <v>-1.71</v>
      </c>
      <c r="BJ153" s="1">
        <v>-1.49</v>
      </c>
      <c r="BK153" s="1">
        <v>-1.53</v>
      </c>
      <c r="BL153" s="1">
        <v>-1.46</v>
      </c>
      <c r="BM153" s="1">
        <v>-1.46</v>
      </c>
      <c r="BN153" s="1">
        <v>-1.75</v>
      </c>
      <c r="BO153" s="1">
        <v>-1.51</v>
      </c>
      <c r="BP153" s="1">
        <v>-1.26</v>
      </c>
      <c r="BQ153" s="1">
        <v>-1.79</v>
      </c>
      <c r="BR153" s="1">
        <v>-1.06</v>
      </c>
      <c r="BS153" s="1">
        <v>-1.87</v>
      </c>
      <c r="BT153" s="1">
        <v>-1.42</v>
      </c>
      <c r="BU153" s="1">
        <v>-1.51</v>
      </c>
      <c r="BV153" s="1">
        <v>-2.04</v>
      </c>
      <c r="BW153" s="1">
        <v>-1.45</v>
      </c>
      <c r="BX153" s="1">
        <v>-0.85</v>
      </c>
      <c r="BY153" s="1">
        <v>-2.17</v>
      </c>
      <c r="CA153" s="1">
        <v>193806</v>
      </c>
      <c r="CB153" s="1">
        <v>33.93</v>
      </c>
      <c r="CC153" s="1">
        <v>31.98</v>
      </c>
      <c r="CD153" s="1">
        <v>31.36</v>
      </c>
      <c r="CE153" s="1">
        <v>30.35</v>
      </c>
      <c r="CF153" s="1">
        <v>32.56</v>
      </c>
      <c r="CG153" s="1">
        <v>32.17</v>
      </c>
      <c r="CH153" s="1">
        <v>30.82</v>
      </c>
      <c r="CI153" s="1">
        <v>29.65</v>
      </c>
      <c r="CJ153" s="1">
        <v>31.01</v>
      </c>
      <c r="CK153" s="1">
        <v>32.5</v>
      </c>
      <c r="CL153" s="1">
        <v>32.61</v>
      </c>
      <c r="CM153" s="1">
        <v>30.82</v>
      </c>
      <c r="CN153" s="1">
        <v>33.49</v>
      </c>
      <c r="CO153" s="1">
        <v>30.77</v>
      </c>
      <c r="CP153" s="1">
        <v>30.88</v>
      </c>
      <c r="CQ153" s="1">
        <v>30.28</v>
      </c>
      <c r="CR153" s="1">
        <v>29.02</v>
      </c>
      <c r="CS153" s="1">
        <v>31.54</v>
      </c>
      <c r="CT153" s="1">
        <v>30.49</v>
      </c>
      <c r="CV153" s="1">
        <v>193906</v>
      </c>
      <c r="CW153" s="1">
        <v>-12.73</v>
      </c>
      <c r="CX153" s="1">
        <v>-8.89</v>
      </c>
      <c r="CY153" s="1">
        <v>-5.39</v>
      </c>
      <c r="CZ153" s="1">
        <v>-5.53</v>
      </c>
      <c r="DA153" s="1">
        <v>-9.7100000000000009</v>
      </c>
      <c r="DB153" s="1">
        <v>-5.89</v>
      </c>
      <c r="DC153" s="1">
        <v>-5.69</v>
      </c>
      <c r="DD153" s="1">
        <v>-5.2</v>
      </c>
      <c r="DE153" s="1">
        <v>-5.97</v>
      </c>
      <c r="DF153" s="1">
        <v>-10.24</v>
      </c>
      <c r="DG153" s="1">
        <v>-9.16</v>
      </c>
      <c r="DH153" s="1">
        <v>-7.32</v>
      </c>
      <c r="DI153" s="1">
        <v>-4.46</v>
      </c>
      <c r="DJ153" s="1">
        <v>-5.74</v>
      </c>
      <c r="DK153" s="1">
        <v>-5.64</v>
      </c>
      <c r="DL153" s="1">
        <v>-5.71</v>
      </c>
      <c r="DM153" s="1">
        <v>-4.6900000000000004</v>
      </c>
      <c r="DN153" s="1">
        <v>-5.54</v>
      </c>
      <c r="DO153" s="1">
        <v>-6.39</v>
      </c>
      <c r="DQ153" s="1">
        <v>193806</v>
      </c>
      <c r="DR153" s="1">
        <v>-99.99</v>
      </c>
      <c r="DS153" s="1">
        <v>31.11</v>
      </c>
      <c r="DT153" s="1">
        <v>33.299999999999997</v>
      </c>
      <c r="DU153" s="1">
        <v>28.26</v>
      </c>
      <c r="DV153" s="1">
        <v>31.08</v>
      </c>
      <c r="DW153" s="1">
        <v>31.61</v>
      </c>
      <c r="DX153" s="1">
        <v>33.64</v>
      </c>
      <c r="DY153" s="1">
        <v>31.11</v>
      </c>
      <c r="DZ153" s="1">
        <v>28.22</v>
      </c>
      <c r="EA153" s="1">
        <v>29.21</v>
      </c>
      <c r="EB153" s="1">
        <v>32.869999999999997</v>
      </c>
      <c r="EC153" s="1">
        <v>31.16</v>
      </c>
      <c r="ED153" s="1">
        <v>32.06</v>
      </c>
      <c r="EE153" s="1">
        <v>33.909999999999997</v>
      </c>
      <c r="EF153" s="1">
        <v>33.369999999999997</v>
      </c>
      <c r="EG153" s="1">
        <v>33.85</v>
      </c>
      <c r="EH153" s="1">
        <v>28.36</v>
      </c>
      <c r="EI153" s="1">
        <v>29.78</v>
      </c>
      <c r="EJ153" s="1">
        <v>26.65</v>
      </c>
      <c r="EL153">
        <v>193806</v>
      </c>
      <c r="EM153">
        <v>23.87</v>
      </c>
      <c r="EN153">
        <v>4.05</v>
      </c>
      <c r="EO153">
        <v>0.3</v>
      </c>
      <c r="EP153">
        <v>0</v>
      </c>
      <c r="ER153" s="1">
        <v>193812</v>
      </c>
      <c r="ES153" s="1">
        <v>2.0499999999999998</v>
      </c>
      <c r="EU153" s="1">
        <v>193801</v>
      </c>
      <c r="EV153" s="1">
        <v>6.7</v>
      </c>
      <c r="EX153" s="1">
        <v>194212</v>
      </c>
      <c r="EY153" s="1">
        <v>1.65</v>
      </c>
      <c r="FA153" s="1">
        <v>193812</v>
      </c>
      <c r="FB153" s="1" t="str">
        <f>IF(ISERROR(VLOOKUP($FA153,MOM,LOOKUPS!C$12,0)*$FB$6+VLOOKUP($FA153,STREV,LOOKUPS!C$10,0)*$FC$6+VLOOKUP($FA153,LTREV,LOOKUPS!C$9,0)*$FD$6+VLOOKUP($FA153,CFP,LOOKUPS!C$6,0)*$FE$6+VLOOKUP($FA153,EP,LOOKUPS!C$8,0)*$FF$6+VLOOKUP($FA153,BM,LOOKUPS!C$5,0)*$FG$6+VLOOKUP($FA153,DIV,LOOKUPS!C$7,0)*$FH$6++VLOOKUP($FA153,SIZE,LOOKUPS!C$11,0)*$FI$6),"",VLOOKUP($FA153,MOM,LOOKUPS!C$12,0)*$FB$6+VLOOKUP($FA153,STREV,LOOKUPS!C$10,0)*$FC$6+VLOOKUP($FA153,LTREV,LOOKUPS!C$9,0)*$FD$6+VLOOKUP($FA153,CFP,LOOKUPS!C$6,0)*$FE$6+VLOOKUP($FA153,EP,LOOKUPS!C$8,0)*$FF$6+VLOOKUP($FA153,BM,LOOKUPS!C$5,0)*$FG$6+VLOOKUP($FA153,DIV,LOOKUPS!C$7,0)*$FH$6++VLOOKUP($FA153,SIZE,LOOKUPS!C$11,0)*$FI$6)</f>
        <v/>
      </c>
      <c r="FC153" s="1" t="str">
        <f>IF(ISERROR(VLOOKUP($FA153,MOM,LOOKUPS!D$12,0)*$FB$6+VLOOKUP($FA153,STREV,LOOKUPS!D$10,0)*$FC$6+VLOOKUP($FA153,LTREV,LOOKUPS!D$9,0)*$FD$6+VLOOKUP($FA153,CFP,LOOKUPS!D$6,0)*$FE$6+VLOOKUP($FA153,EP,LOOKUPS!D$8,0)*$FF$6+VLOOKUP($FA153,BM,LOOKUPS!D$5,0)*$FG$6+VLOOKUP($FA153,DIV,LOOKUPS!D$7,0)*$FH$6++VLOOKUP($FA153,SIZE,LOOKUPS!D$11,0)*$FI$6),"",VLOOKUP($FA153,MOM,LOOKUPS!D$12,0)*$FB$6+VLOOKUP($FA153,STREV,LOOKUPS!D$10,0)*$FC$6+VLOOKUP($FA153,LTREV,LOOKUPS!D$9,0)*$FD$6+VLOOKUP($FA153,CFP,LOOKUPS!D$6,0)*$FE$6+VLOOKUP($FA153,EP,LOOKUPS!D$8,0)*$FF$6+VLOOKUP($FA153,BM,LOOKUPS!D$5,0)*$FG$6+VLOOKUP($FA153,DIV,LOOKUPS!D$7,0)*$FH$6++VLOOKUP($FA153,SIZE,LOOKUPS!D$11,0)*$FI$6)</f>
        <v/>
      </c>
      <c r="FD153" s="1" t="str">
        <f>IF(ISERROR(VLOOKUP($FA153,MOM,LOOKUPS!E$12,0)*$FB$6+VLOOKUP($FA153,STREV,LOOKUPS!E$10,0)*$FC$6+VLOOKUP($FA153,LTREV,LOOKUPS!E$9,0)*$FD$6+VLOOKUP($FA153,CFP,LOOKUPS!E$6,0)*$FE$6+VLOOKUP($FA153,EP,LOOKUPS!E$8,0)*$FF$6+VLOOKUP($FA153,BM,LOOKUPS!E$5,0)*$FG$6+VLOOKUP($FA153,DIV,LOOKUPS!E$7,0)*$FH$6++VLOOKUP($FA153,SIZE,LOOKUPS!E$11,0)*$FI$6),"",VLOOKUP($FA153,MOM,LOOKUPS!E$12,0)*$FB$6+VLOOKUP($FA153,STREV,LOOKUPS!E$10,0)*$FC$6+VLOOKUP($FA153,LTREV,LOOKUPS!E$9,0)*$FD$6+VLOOKUP($FA153,CFP,LOOKUPS!E$6,0)*$FE$6+VLOOKUP($FA153,EP,LOOKUPS!E$8,0)*$FF$6+VLOOKUP($FA153,BM,LOOKUPS!E$5,0)*$FG$6+VLOOKUP($FA153,DIV,LOOKUPS!E$7,0)*$FH$6++VLOOKUP($FA153,SIZE,LOOKUPS!E$11,0)*$FI$6)</f>
        <v/>
      </c>
      <c r="FE153" s="1" t="str">
        <f>IF(ISERROR(VLOOKUP($FA153,MOM,LOOKUPS!F$12,0)*$FB$6+VLOOKUP($FA153,STREV,LOOKUPS!F$10,0)*$FC$6+VLOOKUP($FA153,LTREV,LOOKUPS!F$9,0)*$FD$6+VLOOKUP($FA153,CFP,LOOKUPS!F$6,0)*$FE$6+VLOOKUP($FA153,EP,LOOKUPS!F$8,0)*$FF$6+VLOOKUP($FA153,BM,LOOKUPS!F$5,0)*$FG$6+VLOOKUP($FA153,DIV,LOOKUPS!F$7,0)*$FH$6++VLOOKUP($FA153,SIZE,LOOKUPS!F$11,0)*$FI$6),"",VLOOKUP($FA153,MOM,LOOKUPS!F$12,0)*$FB$6+VLOOKUP($FA153,STREV,LOOKUPS!F$10,0)*$FC$6+VLOOKUP($FA153,LTREV,LOOKUPS!F$9,0)*$FD$6+VLOOKUP($FA153,CFP,LOOKUPS!F$6,0)*$FE$6+VLOOKUP($FA153,EP,LOOKUPS!F$8,0)*$FF$6+VLOOKUP($FA153,BM,LOOKUPS!F$5,0)*$FG$6+VLOOKUP($FA153,DIV,LOOKUPS!F$7,0)*$FH$6++VLOOKUP($FA153,SIZE,LOOKUPS!F$11,0)*$FI$6)</f>
        <v/>
      </c>
      <c r="FF153" s="1" t="str">
        <f>IF(ISERROR(VLOOKUP($FA153,MOM,LOOKUPS!G$12,0)*$FB$6+VLOOKUP($FA153,STREV,LOOKUPS!G$10,0)*$FC$6+VLOOKUP($FA153,LTREV,LOOKUPS!G$9,0)*$FD$6+VLOOKUP($FA153,CFP,LOOKUPS!G$6,0)*$FE$6+VLOOKUP($FA153,EP,LOOKUPS!G$8,0)*$FF$6+VLOOKUP($FA153,BM,LOOKUPS!G$5,0)*$FG$6+VLOOKUP($FA153,DIV,LOOKUPS!G$7,0)*$FH$6++VLOOKUP($FA153,SIZE,LOOKUPS!G$11,0)*$FI$6),"",VLOOKUP($FA153,MOM,LOOKUPS!G$12,0)*$FB$6+VLOOKUP($FA153,STREV,LOOKUPS!G$10,0)*$FC$6+VLOOKUP($FA153,LTREV,LOOKUPS!G$9,0)*$FD$6+VLOOKUP($FA153,CFP,LOOKUPS!G$6,0)*$FE$6+VLOOKUP($FA153,EP,LOOKUPS!G$8,0)*$FF$6+VLOOKUP($FA153,BM,LOOKUPS!G$5,0)*$FG$6+VLOOKUP($FA153,DIV,LOOKUPS!G$7,0)*$FH$6++VLOOKUP($FA153,SIZE,LOOKUPS!G$11,0)*$FI$6)</f>
        <v/>
      </c>
      <c r="FG153" s="1" t="str">
        <f>IF(ISERROR(VLOOKUP($FA153,MOM,LOOKUPS!H$12,0)*$FB$6+VLOOKUP($FA153,STREV,LOOKUPS!H$10,0)*$FC$6+VLOOKUP($FA153,LTREV,LOOKUPS!H$9,0)*$FD$6+VLOOKUP($FA153,CFP,LOOKUPS!H$6,0)*$FE$6+VLOOKUP($FA153,EP,LOOKUPS!H$8,0)*$FF$6+VLOOKUP($FA153,BM,LOOKUPS!H$5,0)*$FG$6+VLOOKUP($FA153,DIV,LOOKUPS!H$7,0)*$FH$6++VLOOKUP($FA153,SIZE,LOOKUPS!H$11,0)*$FI$6),"",VLOOKUP($FA153,MOM,LOOKUPS!H$12,0)*$FB$6+VLOOKUP($FA153,STREV,LOOKUPS!H$10,0)*$FC$6+VLOOKUP($FA153,LTREV,LOOKUPS!H$9,0)*$FD$6+VLOOKUP($FA153,CFP,LOOKUPS!H$6,0)*$FE$6+VLOOKUP($FA153,EP,LOOKUPS!H$8,0)*$FF$6+VLOOKUP($FA153,BM,LOOKUPS!H$5,0)*$FG$6+VLOOKUP($FA153,DIV,LOOKUPS!H$7,0)*$FH$6++VLOOKUP($FA153,SIZE,LOOKUPS!H$11,0)*$FI$6)</f>
        <v/>
      </c>
      <c r="FH153" s="1" t="str">
        <f>IF(ISERROR(VLOOKUP($FA153,MOM,LOOKUPS!I$12,0)*$FB$6+VLOOKUP($FA153,STREV,LOOKUPS!I$10,0)*$FC$6+VLOOKUP($FA153,LTREV,LOOKUPS!I$9,0)*$FD$6+VLOOKUP($FA153,CFP,LOOKUPS!I$6,0)*$FE$6+VLOOKUP($FA153,EP,LOOKUPS!I$8,0)*$FF$6+VLOOKUP($FA153,BM,LOOKUPS!I$5,0)*$FG$6+VLOOKUP($FA153,DIV,LOOKUPS!I$7,0)*$FH$6++VLOOKUP($FA153,SIZE,LOOKUPS!I$11,0)*$FI$6),"",VLOOKUP($FA153,MOM,LOOKUPS!I$12,0)*$FB$6+VLOOKUP($FA153,STREV,LOOKUPS!I$10,0)*$FC$6+VLOOKUP($FA153,LTREV,LOOKUPS!I$9,0)*$FD$6+VLOOKUP($FA153,CFP,LOOKUPS!I$6,0)*$FE$6+VLOOKUP($FA153,EP,LOOKUPS!I$8,0)*$FF$6+VLOOKUP($FA153,BM,LOOKUPS!I$5,0)*$FG$6+VLOOKUP($FA153,DIV,LOOKUPS!I$7,0)*$FH$6++VLOOKUP($FA153,SIZE,LOOKUPS!I$11,0)*$FI$6)</f>
        <v/>
      </c>
      <c r="FI153" s="1" t="str">
        <f>IF(ISERROR(VLOOKUP($FA153,MOM,LOOKUPS!J$12,0)*$FB$6+VLOOKUP($FA153,STREV,LOOKUPS!J$10,0)*$FC$6+VLOOKUP($FA153,LTREV,LOOKUPS!J$9,0)*$FD$6+VLOOKUP($FA153,CFP,LOOKUPS!J$6,0)*$FE$6+VLOOKUP($FA153,EP,LOOKUPS!J$8,0)*$FF$6+VLOOKUP($FA153,BM,LOOKUPS!J$5,0)*$FG$6+VLOOKUP($FA153,DIV,LOOKUPS!J$7,0)*$FH$6++VLOOKUP($FA153,SIZE,LOOKUPS!J$11,0)*$FI$6),"",VLOOKUP($FA153,MOM,LOOKUPS!J$12,0)*$FB$6+VLOOKUP($FA153,STREV,LOOKUPS!J$10,0)*$FC$6+VLOOKUP($FA153,LTREV,LOOKUPS!J$9,0)*$FD$6+VLOOKUP($FA153,CFP,LOOKUPS!J$6,0)*$FE$6+VLOOKUP($FA153,EP,LOOKUPS!J$8,0)*$FF$6+VLOOKUP($FA153,BM,LOOKUPS!J$5,0)*$FG$6+VLOOKUP($FA153,DIV,LOOKUPS!J$7,0)*$FH$6++VLOOKUP($FA153,SIZE,LOOKUPS!J$11,0)*$FI$6)</f>
        <v/>
      </c>
      <c r="FJ153" s="1" t="str">
        <f>IF(ISERROR(VLOOKUP($FA153,MOM,LOOKUPS!K$12,0)*$FB$6+VLOOKUP($FA153,STREV,LOOKUPS!K$10,0)*$FC$6+VLOOKUP($FA153,LTREV,LOOKUPS!K$9,0)*$FD$6+VLOOKUP($FA153,CFP,LOOKUPS!K$6,0)*$FE$6+VLOOKUP($FA153,EP,LOOKUPS!K$8,0)*$FF$6+VLOOKUP($FA153,BM,LOOKUPS!K$5,0)*$FG$6+VLOOKUP($FA153,DIV,LOOKUPS!K$7,0)*$FH$6++VLOOKUP($FA153,SIZE,LOOKUPS!K$11,0)*$FI$6),"",VLOOKUP($FA153,MOM,LOOKUPS!K$12,0)*$FB$6+VLOOKUP($FA153,STREV,LOOKUPS!K$10,0)*$FC$6+VLOOKUP($FA153,LTREV,LOOKUPS!K$9,0)*$FD$6+VLOOKUP($FA153,CFP,LOOKUPS!K$6,0)*$FE$6+VLOOKUP($FA153,EP,LOOKUPS!K$8,0)*$FF$6+VLOOKUP($FA153,BM,LOOKUPS!K$5,0)*$FG$6+VLOOKUP($FA153,DIV,LOOKUPS!K$7,0)*$FH$6++VLOOKUP($FA153,SIZE,LOOKUPS!K$11,0)*$FI$6)</f>
        <v/>
      </c>
      <c r="FK153" s="1" t="str">
        <f>IF(ISERROR(VLOOKUP($FA153,MOM,LOOKUPS!L$12,0)*$FB$6+VLOOKUP($FA153,STREV,LOOKUPS!L$10,0)*$FC$6+VLOOKUP($FA153,LTREV,LOOKUPS!L$9,0)*$FD$6+VLOOKUP($FA153,CFP,LOOKUPS!L$6,0)*$FE$6+VLOOKUP($FA153,EP,LOOKUPS!L$8,0)*$FF$6+VLOOKUP($FA153,BM,LOOKUPS!L$5,0)*$FG$6+VLOOKUP($FA153,DIV,LOOKUPS!L$7,0)*$FH$6++VLOOKUP($FA153,SIZE,LOOKUPS!L$11,0)*$FI$6),"",VLOOKUP($FA153,MOM,LOOKUPS!L$12,0)*$FB$6+VLOOKUP($FA153,STREV,LOOKUPS!L$10,0)*$FC$6+VLOOKUP($FA153,LTREV,LOOKUPS!L$9,0)*$FD$6+VLOOKUP($FA153,CFP,LOOKUPS!L$6,0)*$FE$6+VLOOKUP($FA153,EP,LOOKUPS!L$8,0)*$FF$6+VLOOKUP($FA153,BM,LOOKUPS!L$5,0)*$FG$6+VLOOKUP($FA153,DIV,LOOKUPS!L$7,0)*$FH$6++VLOOKUP($FA153,SIZE,LOOKUPS!L$11,0)*$FI$6)</f>
        <v/>
      </c>
    </row>
    <row r="154" spans="1:167" x14ac:dyDescent="0.3">
      <c r="A154" s="1">
        <v>193901</v>
      </c>
      <c r="B154" s="1">
        <v>-4.6500000000000004</v>
      </c>
      <c r="C154" s="1">
        <v>-7.7</v>
      </c>
      <c r="D154" s="1">
        <v>-6.55</v>
      </c>
      <c r="E154" s="1">
        <v>-7.11</v>
      </c>
      <c r="F154" s="1">
        <v>-7.26</v>
      </c>
      <c r="G154" s="1">
        <v>-7.24</v>
      </c>
      <c r="H154" s="1">
        <v>-8.92</v>
      </c>
      <c r="I154" s="1">
        <v>-7.81</v>
      </c>
      <c r="J154" s="1">
        <v>-9.91</v>
      </c>
      <c r="K154" s="1">
        <v>-9.34</v>
      </c>
      <c r="M154" s="1">
        <v>193802</v>
      </c>
      <c r="N154" s="1">
        <v>9.7899999999999991</v>
      </c>
      <c r="O154" s="1">
        <v>8.74</v>
      </c>
      <c r="P154" s="1">
        <v>7.54</v>
      </c>
      <c r="Q154" s="1">
        <v>5.91</v>
      </c>
      <c r="R154" s="1">
        <v>6.46</v>
      </c>
      <c r="S154" s="1">
        <v>7.09</v>
      </c>
      <c r="T154" s="1">
        <v>7.77</v>
      </c>
      <c r="U154" s="1">
        <v>4.1500000000000004</v>
      </c>
      <c r="V154" s="1">
        <v>3.94</v>
      </c>
      <c r="W154" s="1">
        <v>-0.13</v>
      </c>
      <c r="Y154" s="1">
        <v>194301</v>
      </c>
      <c r="Z154" s="1">
        <v>53.84</v>
      </c>
      <c r="AA154" s="1">
        <v>23.84</v>
      </c>
      <c r="AB154" s="1">
        <v>20.47</v>
      </c>
      <c r="AC154" s="1">
        <v>13.31</v>
      </c>
      <c r="AD154" s="1">
        <v>12.21</v>
      </c>
      <c r="AE154" s="1">
        <v>10.93</v>
      </c>
      <c r="AF154" s="1">
        <v>9.64</v>
      </c>
      <c r="AG154" s="1">
        <v>9.83</v>
      </c>
      <c r="AH154" s="1">
        <v>8.23</v>
      </c>
      <c r="AI154" s="1">
        <v>9.41</v>
      </c>
      <c r="AK154">
        <v>196307</v>
      </c>
      <c r="AL154">
        <v>1.25</v>
      </c>
      <c r="AM154">
        <v>-0.22</v>
      </c>
      <c r="AN154">
        <v>-0.63</v>
      </c>
      <c r="AO154">
        <v>-1.02</v>
      </c>
      <c r="AP154">
        <v>-0.87</v>
      </c>
      <c r="AQ154">
        <v>0.33</v>
      </c>
      <c r="AR154">
        <v>-0.15</v>
      </c>
      <c r="AS154">
        <v>-1.45</v>
      </c>
      <c r="AT154">
        <v>-0.89</v>
      </c>
      <c r="AU154">
        <v>-1.1399999999999999</v>
      </c>
      <c r="AV154">
        <v>-0.48</v>
      </c>
      <c r="AW154">
        <v>1.21</v>
      </c>
      <c r="AX154">
        <v>-0.6</v>
      </c>
      <c r="AY154">
        <v>-0.53</v>
      </c>
      <c r="AZ154">
        <v>0.2</v>
      </c>
      <c r="BA154">
        <v>-1.59</v>
      </c>
      <c r="BB154">
        <v>-1.32</v>
      </c>
      <c r="BC154">
        <v>-1.33</v>
      </c>
      <c r="BD154">
        <v>-0.55000000000000004</v>
      </c>
      <c r="BF154" s="1">
        <v>196307</v>
      </c>
      <c r="BG154" s="1">
        <v>0.2</v>
      </c>
      <c r="BH154" s="1">
        <v>-0.67</v>
      </c>
      <c r="BI154" s="1">
        <v>-0.3</v>
      </c>
      <c r="BJ154" s="1">
        <v>-1.08</v>
      </c>
      <c r="BK154" s="1">
        <v>-0.74</v>
      </c>
      <c r="BL154" s="1">
        <v>-0.5</v>
      </c>
      <c r="BM154" s="1">
        <v>-0.04</v>
      </c>
      <c r="BN154" s="1">
        <v>-0.88</v>
      </c>
      <c r="BO154" s="1">
        <v>-1.02</v>
      </c>
      <c r="BP154" s="1">
        <v>-0.81</v>
      </c>
      <c r="BQ154" s="1">
        <v>-0.63</v>
      </c>
      <c r="BR154" s="1">
        <v>-0.48</v>
      </c>
      <c r="BS154" s="1">
        <v>-0.52</v>
      </c>
      <c r="BT154" s="1">
        <v>-0.48</v>
      </c>
      <c r="BU154" s="1">
        <v>0.35</v>
      </c>
      <c r="BV154" s="1">
        <v>-0.56000000000000005</v>
      </c>
      <c r="BW154" s="1">
        <v>-1.24</v>
      </c>
      <c r="BX154" s="1">
        <v>-0.68</v>
      </c>
      <c r="BY154" s="1">
        <v>-1.31</v>
      </c>
      <c r="CA154" s="1">
        <v>193807</v>
      </c>
      <c r="CB154" s="1">
        <v>7.5</v>
      </c>
      <c r="CC154" s="1">
        <v>10.34</v>
      </c>
      <c r="CD154" s="1">
        <v>12.7</v>
      </c>
      <c r="CE154" s="1">
        <v>14.6</v>
      </c>
      <c r="CF154" s="1">
        <v>9.92</v>
      </c>
      <c r="CG154" s="1">
        <v>12.13</v>
      </c>
      <c r="CH154" s="1">
        <v>13.35</v>
      </c>
      <c r="CI154" s="1">
        <v>12.66</v>
      </c>
      <c r="CJ154" s="1">
        <v>14.79</v>
      </c>
      <c r="CK154" s="1">
        <v>8.7799999999999994</v>
      </c>
      <c r="CL154" s="1">
        <v>11.05</v>
      </c>
      <c r="CM154" s="1">
        <v>11.21</v>
      </c>
      <c r="CN154" s="1">
        <v>13.03</v>
      </c>
      <c r="CO154" s="1">
        <v>14.22</v>
      </c>
      <c r="CP154" s="1">
        <v>12.45</v>
      </c>
      <c r="CQ154" s="1">
        <v>11.09</v>
      </c>
      <c r="CR154" s="1">
        <v>14.22</v>
      </c>
      <c r="CS154" s="1">
        <v>14.91</v>
      </c>
      <c r="CT154" s="1">
        <v>14.67</v>
      </c>
      <c r="CV154" s="1">
        <v>193907</v>
      </c>
      <c r="CW154" s="1">
        <v>17.489999999999998</v>
      </c>
      <c r="CX154" s="1">
        <v>12.42</v>
      </c>
      <c r="CY154" s="1">
        <v>9.33</v>
      </c>
      <c r="CZ154" s="1">
        <v>9.9600000000000009</v>
      </c>
      <c r="DA154" s="1">
        <v>13.16</v>
      </c>
      <c r="DB154" s="1">
        <v>9.36</v>
      </c>
      <c r="DC154" s="1">
        <v>10.01</v>
      </c>
      <c r="DD154" s="1">
        <v>9.6199999999999992</v>
      </c>
      <c r="DE154" s="1">
        <v>10.16</v>
      </c>
      <c r="DF154" s="1">
        <v>12.67</v>
      </c>
      <c r="DG154" s="1">
        <v>13.66</v>
      </c>
      <c r="DH154" s="1">
        <v>11</v>
      </c>
      <c r="DI154" s="1">
        <v>7.64</v>
      </c>
      <c r="DJ154" s="1">
        <v>9.3699999999999992</v>
      </c>
      <c r="DK154" s="1">
        <v>10.64</v>
      </c>
      <c r="DL154" s="1">
        <v>9.65</v>
      </c>
      <c r="DM154" s="1">
        <v>9.59</v>
      </c>
      <c r="DN154" s="1">
        <v>10.88</v>
      </c>
      <c r="DO154" s="1">
        <v>9.43</v>
      </c>
      <c r="DQ154" s="1">
        <v>193807</v>
      </c>
      <c r="DR154" s="1">
        <v>-99.99</v>
      </c>
      <c r="DS154" s="1">
        <v>15.51</v>
      </c>
      <c r="DT154" s="1">
        <v>12.69</v>
      </c>
      <c r="DU154" s="1">
        <v>8.32</v>
      </c>
      <c r="DV154" s="1">
        <v>15.55</v>
      </c>
      <c r="DW154" s="1">
        <v>14.62</v>
      </c>
      <c r="DX154" s="1">
        <v>12.24</v>
      </c>
      <c r="DY154" s="1">
        <v>12.17</v>
      </c>
      <c r="DZ154" s="1">
        <v>6.56</v>
      </c>
      <c r="EA154" s="1">
        <v>15.49</v>
      </c>
      <c r="EB154" s="1">
        <v>15.61</v>
      </c>
      <c r="EC154" s="1">
        <v>15.43</v>
      </c>
      <c r="ED154" s="1">
        <v>13.81</v>
      </c>
      <c r="EE154" s="1">
        <v>13.88</v>
      </c>
      <c r="EF154" s="1">
        <v>10.55</v>
      </c>
      <c r="EG154" s="1">
        <v>12.48</v>
      </c>
      <c r="EH154" s="1">
        <v>11.86</v>
      </c>
      <c r="EI154" s="1">
        <v>7.43</v>
      </c>
      <c r="EJ154" s="1">
        <v>5.67</v>
      </c>
      <c r="EL154">
        <v>193807</v>
      </c>
      <c r="EM154">
        <v>7.34</v>
      </c>
      <c r="EN154">
        <v>6.66</v>
      </c>
      <c r="EO154">
        <v>2.1800000000000002</v>
      </c>
      <c r="EP154">
        <v>-0.01</v>
      </c>
      <c r="ER154" s="1">
        <v>193901</v>
      </c>
      <c r="ES154" s="1">
        <v>-3.05</v>
      </c>
      <c r="EU154" s="1">
        <v>193802</v>
      </c>
      <c r="EV154" s="1">
        <v>4.49</v>
      </c>
      <c r="EX154" s="1">
        <v>194301</v>
      </c>
      <c r="EY154" s="1">
        <v>12.24</v>
      </c>
      <c r="FA154" s="1">
        <v>193901</v>
      </c>
      <c r="FB154" s="1" t="str">
        <f>IF(ISERROR(VLOOKUP($FA154,MOM,LOOKUPS!C$12,0)*$FB$6+VLOOKUP($FA154,STREV,LOOKUPS!C$10,0)*$FC$6+VLOOKUP($FA154,LTREV,LOOKUPS!C$9,0)*$FD$6+VLOOKUP($FA154,CFP,LOOKUPS!C$6,0)*$FE$6+VLOOKUP($FA154,EP,LOOKUPS!C$8,0)*$FF$6+VLOOKUP($FA154,BM,LOOKUPS!C$5,0)*$FG$6+VLOOKUP($FA154,DIV,LOOKUPS!C$7,0)*$FH$6++VLOOKUP($FA154,SIZE,LOOKUPS!C$11,0)*$FI$6),"",VLOOKUP($FA154,MOM,LOOKUPS!C$12,0)*$FB$6+VLOOKUP($FA154,STREV,LOOKUPS!C$10,0)*$FC$6+VLOOKUP($FA154,LTREV,LOOKUPS!C$9,0)*$FD$6+VLOOKUP($FA154,CFP,LOOKUPS!C$6,0)*$FE$6+VLOOKUP($FA154,EP,LOOKUPS!C$8,0)*$FF$6+VLOOKUP($FA154,BM,LOOKUPS!C$5,0)*$FG$6+VLOOKUP($FA154,DIV,LOOKUPS!C$7,0)*$FH$6++VLOOKUP($FA154,SIZE,LOOKUPS!C$11,0)*$FI$6)</f>
        <v/>
      </c>
      <c r="FC154" s="1" t="str">
        <f>IF(ISERROR(VLOOKUP($FA154,MOM,LOOKUPS!D$12,0)*$FB$6+VLOOKUP($FA154,STREV,LOOKUPS!D$10,0)*$FC$6+VLOOKUP($FA154,LTREV,LOOKUPS!D$9,0)*$FD$6+VLOOKUP($FA154,CFP,LOOKUPS!D$6,0)*$FE$6+VLOOKUP($FA154,EP,LOOKUPS!D$8,0)*$FF$6+VLOOKUP($FA154,BM,LOOKUPS!D$5,0)*$FG$6+VLOOKUP($FA154,DIV,LOOKUPS!D$7,0)*$FH$6++VLOOKUP($FA154,SIZE,LOOKUPS!D$11,0)*$FI$6),"",VLOOKUP($FA154,MOM,LOOKUPS!D$12,0)*$FB$6+VLOOKUP($FA154,STREV,LOOKUPS!D$10,0)*$FC$6+VLOOKUP($FA154,LTREV,LOOKUPS!D$9,0)*$FD$6+VLOOKUP($FA154,CFP,LOOKUPS!D$6,0)*$FE$6+VLOOKUP($FA154,EP,LOOKUPS!D$8,0)*$FF$6+VLOOKUP($FA154,BM,LOOKUPS!D$5,0)*$FG$6+VLOOKUP($FA154,DIV,LOOKUPS!D$7,0)*$FH$6++VLOOKUP($FA154,SIZE,LOOKUPS!D$11,0)*$FI$6)</f>
        <v/>
      </c>
      <c r="FD154" s="1" t="str">
        <f>IF(ISERROR(VLOOKUP($FA154,MOM,LOOKUPS!E$12,0)*$FB$6+VLOOKUP($FA154,STREV,LOOKUPS!E$10,0)*$FC$6+VLOOKUP($FA154,LTREV,LOOKUPS!E$9,0)*$FD$6+VLOOKUP($FA154,CFP,LOOKUPS!E$6,0)*$FE$6+VLOOKUP($FA154,EP,LOOKUPS!E$8,0)*$FF$6+VLOOKUP($FA154,BM,LOOKUPS!E$5,0)*$FG$6+VLOOKUP($FA154,DIV,LOOKUPS!E$7,0)*$FH$6++VLOOKUP($FA154,SIZE,LOOKUPS!E$11,0)*$FI$6),"",VLOOKUP($FA154,MOM,LOOKUPS!E$12,0)*$FB$6+VLOOKUP($FA154,STREV,LOOKUPS!E$10,0)*$FC$6+VLOOKUP($FA154,LTREV,LOOKUPS!E$9,0)*$FD$6+VLOOKUP($FA154,CFP,LOOKUPS!E$6,0)*$FE$6+VLOOKUP($FA154,EP,LOOKUPS!E$8,0)*$FF$6+VLOOKUP($FA154,BM,LOOKUPS!E$5,0)*$FG$6+VLOOKUP($FA154,DIV,LOOKUPS!E$7,0)*$FH$6++VLOOKUP($FA154,SIZE,LOOKUPS!E$11,0)*$FI$6)</f>
        <v/>
      </c>
      <c r="FE154" s="1" t="str">
        <f>IF(ISERROR(VLOOKUP($FA154,MOM,LOOKUPS!F$12,0)*$FB$6+VLOOKUP($FA154,STREV,LOOKUPS!F$10,0)*$FC$6+VLOOKUP($FA154,LTREV,LOOKUPS!F$9,0)*$FD$6+VLOOKUP($FA154,CFP,LOOKUPS!F$6,0)*$FE$6+VLOOKUP($FA154,EP,LOOKUPS!F$8,0)*$FF$6+VLOOKUP($FA154,BM,LOOKUPS!F$5,0)*$FG$6+VLOOKUP($FA154,DIV,LOOKUPS!F$7,0)*$FH$6++VLOOKUP($FA154,SIZE,LOOKUPS!F$11,0)*$FI$6),"",VLOOKUP($FA154,MOM,LOOKUPS!F$12,0)*$FB$6+VLOOKUP($FA154,STREV,LOOKUPS!F$10,0)*$FC$6+VLOOKUP($FA154,LTREV,LOOKUPS!F$9,0)*$FD$6+VLOOKUP($FA154,CFP,LOOKUPS!F$6,0)*$FE$6+VLOOKUP($FA154,EP,LOOKUPS!F$8,0)*$FF$6+VLOOKUP($FA154,BM,LOOKUPS!F$5,0)*$FG$6+VLOOKUP($FA154,DIV,LOOKUPS!F$7,0)*$FH$6++VLOOKUP($FA154,SIZE,LOOKUPS!F$11,0)*$FI$6)</f>
        <v/>
      </c>
      <c r="FF154" s="1" t="str">
        <f>IF(ISERROR(VLOOKUP($FA154,MOM,LOOKUPS!G$12,0)*$FB$6+VLOOKUP($FA154,STREV,LOOKUPS!G$10,0)*$FC$6+VLOOKUP($FA154,LTREV,LOOKUPS!G$9,0)*$FD$6+VLOOKUP($FA154,CFP,LOOKUPS!G$6,0)*$FE$6+VLOOKUP($FA154,EP,LOOKUPS!G$8,0)*$FF$6+VLOOKUP($FA154,BM,LOOKUPS!G$5,0)*$FG$6+VLOOKUP($FA154,DIV,LOOKUPS!G$7,0)*$FH$6++VLOOKUP($FA154,SIZE,LOOKUPS!G$11,0)*$FI$6),"",VLOOKUP($FA154,MOM,LOOKUPS!G$12,0)*$FB$6+VLOOKUP($FA154,STREV,LOOKUPS!G$10,0)*$FC$6+VLOOKUP($FA154,LTREV,LOOKUPS!G$9,0)*$FD$6+VLOOKUP($FA154,CFP,LOOKUPS!G$6,0)*$FE$6+VLOOKUP($FA154,EP,LOOKUPS!G$8,0)*$FF$6+VLOOKUP($FA154,BM,LOOKUPS!G$5,0)*$FG$6+VLOOKUP($FA154,DIV,LOOKUPS!G$7,0)*$FH$6++VLOOKUP($FA154,SIZE,LOOKUPS!G$11,0)*$FI$6)</f>
        <v/>
      </c>
      <c r="FG154" s="1" t="str">
        <f>IF(ISERROR(VLOOKUP($FA154,MOM,LOOKUPS!H$12,0)*$FB$6+VLOOKUP($FA154,STREV,LOOKUPS!H$10,0)*$FC$6+VLOOKUP($FA154,LTREV,LOOKUPS!H$9,0)*$FD$6+VLOOKUP($FA154,CFP,LOOKUPS!H$6,0)*$FE$6+VLOOKUP($FA154,EP,LOOKUPS!H$8,0)*$FF$6+VLOOKUP($FA154,BM,LOOKUPS!H$5,0)*$FG$6+VLOOKUP($FA154,DIV,LOOKUPS!H$7,0)*$FH$6++VLOOKUP($FA154,SIZE,LOOKUPS!H$11,0)*$FI$6),"",VLOOKUP($FA154,MOM,LOOKUPS!H$12,0)*$FB$6+VLOOKUP($FA154,STREV,LOOKUPS!H$10,0)*$FC$6+VLOOKUP($FA154,LTREV,LOOKUPS!H$9,0)*$FD$6+VLOOKUP($FA154,CFP,LOOKUPS!H$6,0)*$FE$6+VLOOKUP($FA154,EP,LOOKUPS!H$8,0)*$FF$6+VLOOKUP($FA154,BM,LOOKUPS!H$5,0)*$FG$6+VLOOKUP($FA154,DIV,LOOKUPS!H$7,0)*$FH$6++VLOOKUP($FA154,SIZE,LOOKUPS!H$11,0)*$FI$6)</f>
        <v/>
      </c>
      <c r="FH154" s="1" t="str">
        <f>IF(ISERROR(VLOOKUP($FA154,MOM,LOOKUPS!I$12,0)*$FB$6+VLOOKUP($FA154,STREV,LOOKUPS!I$10,0)*$FC$6+VLOOKUP($FA154,LTREV,LOOKUPS!I$9,0)*$FD$6+VLOOKUP($FA154,CFP,LOOKUPS!I$6,0)*$FE$6+VLOOKUP($FA154,EP,LOOKUPS!I$8,0)*$FF$6+VLOOKUP($FA154,BM,LOOKUPS!I$5,0)*$FG$6+VLOOKUP($FA154,DIV,LOOKUPS!I$7,0)*$FH$6++VLOOKUP($FA154,SIZE,LOOKUPS!I$11,0)*$FI$6),"",VLOOKUP($FA154,MOM,LOOKUPS!I$12,0)*$FB$6+VLOOKUP($FA154,STREV,LOOKUPS!I$10,0)*$FC$6+VLOOKUP($FA154,LTREV,LOOKUPS!I$9,0)*$FD$6+VLOOKUP($FA154,CFP,LOOKUPS!I$6,0)*$FE$6+VLOOKUP($FA154,EP,LOOKUPS!I$8,0)*$FF$6+VLOOKUP($FA154,BM,LOOKUPS!I$5,0)*$FG$6+VLOOKUP($FA154,DIV,LOOKUPS!I$7,0)*$FH$6++VLOOKUP($FA154,SIZE,LOOKUPS!I$11,0)*$FI$6)</f>
        <v/>
      </c>
      <c r="FI154" s="1" t="str">
        <f>IF(ISERROR(VLOOKUP($FA154,MOM,LOOKUPS!J$12,0)*$FB$6+VLOOKUP($FA154,STREV,LOOKUPS!J$10,0)*$FC$6+VLOOKUP($FA154,LTREV,LOOKUPS!J$9,0)*$FD$6+VLOOKUP($FA154,CFP,LOOKUPS!J$6,0)*$FE$6+VLOOKUP($FA154,EP,LOOKUPS!J$8,0)*$FF$6+VLOOKUP($FA154,BM,LOOKUPS!J$5,0)*$FG$6+VLOOKUP($FA154,DIV,LOOKUPS!J$7,0)*$FH$6++VLOOKUP($FA154,SIZE,LOOKUPS!J$11,0)*$FI$6),"",VLOOKUP($FA154,MOM,LOOKUPS!J$12,0)*$FB$6+VLOOKUP($FA154,STREV,LOOKUPS!J$10,0)*$FC$6+VLOOKUP($FA154,LTREV,LOOKUPS!J$9,0)*$FD$6+VLOOKUP($FA154,CFP,LOOKUPS!J$6,0)*$FE$6+VLOOKUP($FA154,EP,LOOKUPS!J$8,0)*$FF$6+VLOOKUP($FA154,BM,LOOKUPS!J$5,0)*$FG$6+VLOOKUP($FA154,DIV,LOOKUPS!J$7,0)*$FH$6++VLOOKUP($FA154,SIZE,LOOKUPS!J$11,0)*$FI$6)</f>
        <v/>
      </c>
      <c r="FJ154" s="1" t="str">
        <f>IF(ISERROR(VLOOKUP($FA154,MOM,LOOKUPS!K$12,0)*$FB$6+VLOOKUP($FA154,STREV,LOOKUPS!K$10,0)*$FC$6+VLOOKUP($FA154,LTREV,LOOKUPS!K$9,0)*$FD$6+VLOOKUP($FA154,CFP,LOOKUPS!K$6,0)*$FE$6+VLOOKUP($FA154,EP,LOOKUPS!K$8,0)*$FF$6+VLOOKUP($FA154,BM,LOOKUPS!K$5,0)*$FG$6+VLOOKUP($FA154,DIV,LOOKUPS!K$7,0)*$FH$6++VLOOKUP($FA154,SIZE,LOOKUPS!K$11,0)*$FI$6),"",VLOOKUP($FA154,MOM,LOOKUPS!K$12,0)*$FB$6+VLOOKUP($FA154,STREV,LOOKUPS!K$10,0)*$FC$6+VLOOKUP($FA154,LTREV,LOOKUPS!K$9,0)*$FD$6+VLOOKUP($FA154,CFP,LOOKUPS!K$6,0)*$FE$6+VLOOKUP($FA154,EP,LOOKUPS!K$8,0)*$FF$6+VLOOKUP($FA154,BM,LOOKUPS!K$5,0)*$FG$6+VLOOKUP($FA154,DIV,LOOKUPS!K$7,0)*$FH$6++VLOOKUP($FA154,SIZE,LOOKUPS!K$11,0)*$FI$6)</f>
        <v/>
      </c>
      <c r="FK154" s="1" t="str">
        <f>IF(ISERROR(VLOOKUP($FA154,MOM,LOOKUPS!L$12,0)*$FB$6+VLOOKUP($FA154,STREV,LOOKUPS!L$10,0)*$FC$6+VLOOKUP($FA154,LTREV,LOOKUPS!L$9,0)*$FD$6+VLOOKUP($FA154,CFP,LOOKUPS!L$6,0)*$FE$6+VLOOKUP($FA154,EP,LOOKUPS!L$8,0)*$FF$6+VLOOKUP($FA154,BM,LOOKUPS!L$5,0)*$FG$6+VLOOKUP($FA154,DIV,LOOKUPS!L$7,0)*$FH$6++VLOOKUP($FA154,SIZE,LOOKUPS!L$11,0)*$FI$6),"",VLOOKUP($FA154,MOM,LOOKUPS!L$12,0)*$FB$6+VLOOKUP($FA154,STREV,LOOKUPS!L$10,0)*$FC$6+VLOOKUP($FA154,LTREV,LOOKUPS!L$9,0)*$FD$6+VLOOKUP($FA154,CFP,LOOKUPS!L$6,0)*$FE$6+VLOOKUP($FA154,EP,LOOKUPS!L$8,0)*$FF$6+VLOOKUP($FA154,BM,LOOKUPS!L$5,0)*$FG$6+VLOOKUP($FA154,DIV,LOOKUPS!L$7,0)*$FH$6++VLOOKUP($FA154,SIZE,LOOKUPS!L$11,0)*$FI$6)</f>
        <v/>
      </c>
    </row>
    <row r="155" spans="1:167" x14ac:dyDescent="0.3">
      <c r="A155" s="1">
        <v>193902</v>
      </c>
      <c r="B155" s="1">
        <v>1.66</v>
      </c>
      <c r="C155" s="1">
        <v>2.64</v>
      </c>
      <c r="D155" s="1">
        <v>3.7</v>
      </c>
      <c r="E155" s="1">
        <v>4.2</v>
      </c>
      <c r="F155" s="1">
        <v>3.64</v>
      </c>
      <c r="G155" s="1">
        <v>3.87</v>
      </c>
      <c r="H155" s="1">
        <v>4.75</v>
      </c>
      <c r="I155" s="1">
        <v>5</v>
      </c>
      <c r="J155" s="1">
        <v>5.6</v>
      </c>
      <c r="K155" s="1">
        <v>6.77</v>
      </c>
      <c r="M155" s="1">
        <v>193803</v>
      </c>
      <c r="N155" s="1">
        <v>-24.22</v>
      </c>
      <c r="O155" s="1">
        <v>-25.33</v>
      </c>
      <c r="P155" s="1">
        <v>-24.1</v>
      </c>
      <c r="Q155" s="1">
        <v>-27.28</v>
      </c>
      <c r="R155" s="1">
        <v>-29.2</v>
      </c>
      <c r="S155" s="1">
        <v>-27.84</v>
      </c>
      <c r="T155" s="1">
        <v>-29.65</v>
      </c>
      <c r="U155" s="1">
        <v>-30.74</v>
      </c>
      <c r="V155" s="1">
        <v>-33.770000000000003</v>
      </c>
      <c r="W155" s="1">
        <v>-33.6</v>
      </c>
      <c r="Y155" s="1">
        <v>194302</v>
      </c>
      <c r="Z155" s="1">
        <v>53.87</v>
      </c>
      <c r="AA155" s="1">
        <v>20.39</v>
      </c>
      <c r="AB155" s="1">
        <v>10.88</v>
      </c>
      <c r="AC155" s="1">
        <v>9.8699999999999992</v>
      </c>
      <c r="AD155" s="1">
        <v>6.87</v>
      </c>
      <c r="AE155" s="1">
        <v>8.19</v>
      </c>
      <c r="AF155" s="1">
        <v>5.99</v>
      </c>
      <c r="AG155" s="1">
        <v>7.19</v>
      </c>
      <c r="AH155" s="1">
        <v>6.59</v>
      </c>
      <c r="AI155" s="1">
        <v>6.14</v>
      </c>
      <c r="AK155">
        <v>196308</v>
      </c>
      <c r="AL155">
        <v>-0.4</v>
      </c>
      <c r="AM155">
        <v>4.7699999999999996</v>
      </c>
      <c r="AN155">
        <v>4.67</v>
      </c>
      <c r="AO155">
        <v>4.17</v>
      </c>
      <c r="AP155">
        <v>5.04</v>
      </c>
      <c r="AQ155">
        <v>4.24</v>
      </c>
      <c r="AR155">
        <v>4.66</v>
      </c>
      <c r="AS155">
        <v>4.53</v>
      </c>
      <c r="AT155">
        <v>4.21</v>
      </c>
      <c r="AU155">
        <v>5.46</v>
      </c>
      <c r="AV155">
        <v>4.47</v>
      </c>
      <c r="AW155">
        <v>4.16</v>
      </c>
      <c r="AX155">
        <v>4.33</v>
      </c>
      <c r="AY155">
        <v>4.01</v>
      </c>
      <c r="AZ155">
        <v>5.24</v>
      </c>
      <c r="BA155">
        <v>5.04</v>
      </c>
      <c r="BB155">
        <v>4.07</v>
      </c>
      <c r="BC155">
        <v>3.14</v>
      </c>
      <c r="BD155">
        <v>5.05</v>
      </c>
      <c r="BF155" s="1">
        <v>196308</v>
      </c>
      <c r="BG155" s="1">
        <v>2.8</v>
      </c>
      <c r="BH155" s="1">
        <v>4.97</v>
      </c>
      <c r="BI155" s="1">
        <v>4.3</v>
      </c>
      <c r="BJ155" s="1">
        <v>4.13</v>
      </c>
      <c r="BK155" s="1">
        <v>4.8899999999999997</v>
      </c>
      <c r="BL155" s="1">
        <v>5.01</v>
      </c>
      <c r="BM155" s="1">
        <v>4.6100000000000003</v>
      </c>
      <c r="BN155" s="1">
        <v>3.74</v>
      </c>
      <c r="BO155" s="1">
        <v>4.12</v>
      </c>
      <c r="BP155" s="1">
        <v>5.21</v>
      </c>
      <c r="BQ155" s="1">
        <v>4.46</v>
      </c>
      <c r="BR155" s="1">
        <v>5.2</v>
      </c>
      <c r="BS155" s="1">
        <v>4.82</v>
      </c>
      <c r="BT155" s="1">
        <v>4.8099999999999996</v>
      </c>
      <c r="BU155" s="1">
        <v>4.43</v>
      </c>
      <c r="BV155" s="1">
        <v>3.38</v>
      </c>
      <c r="BW155" s="1">
        <v>4.1500000000000004</v>
      </c>
      <c r="BX155" s="1">
        <v>3.99</v>
      </c>
      <c r="BY155" s="1">
        <v>4.22</v>
      </c>
      <c r="CA155" s="1">
        <v>193808</v>
      </c>
      <c r="CB155" s="1">
        <v>-25.15</v>
      </c>
      <c r="CC155" s="1">
        <v>-3.06</v>
      </c>
      <c r="CD155" s="1">
        <v>-5.22</v>
      </c>
      <c r="CE155" s="1">
        <v>-10</v>
      </c>
      <c r="CF155" s="1">
        <v>-3.04</v>
      </c>
      <c r="CG155" s="1">
        <v>-4.08</v>
      </c>
      <c r="CH155" s="1">
        <v>-4.6500000000000004</v>
      </c>
      <c r="CI155" s="1">
        <v>-6.54</v>
      </c>
      <c r="CJ155" s="1">
        <v>-11.72</v>
      </c>
      <c r="CK155" s="1">
        <v>-2.92</v>
      </c>
      <c r="CL155" s="1">
        <v>-3.16</v>
      </c>
      <c r="CM155" s="1">
        <v>-3.12</v>
      </c>
      <c r="CN155" s="1">
        <v>-5.0199999999999996</v>
      </c>
      <c r="CO155" s="1">
        <v>-4.33</v>
      </c>
      <c r="CP155" s="1">
        <v>-4.9800000000000004</v>
      </c>
      <c r="CQ155" s="1">
        <v>-6.51</v>
      </c>
      <c r="CR155" s="1">
        <v>-6.57</v>
      </c>
      <c r="CS155" s="1">
        <v>-10.42</v>
      </c>
      <c r="CT155" s="1">
        <v>-13.05</v>
      </c>
      <c r="CV155" s="1">
        <v>193908</v>
      </c>
      <c r="CW155" s="1">
        <v>-13.35</v>
      </c>
      <c r="CX155" s="1">
        <v>-9.9499999999999993</v>
      </c>
      <c r="CY155" s="1">
        <v>-7.44</v>
      </c>
      <c r="CZ155" s="1">
        <v>-7.85</v>
      </c>
      <c r="DA155" s="1">
        <v>-10.66</v>
      </c>
      <c r="DB155" s="1">
        <v>-7.45</v>
      </c>
      <c r="DC155" s="1">
        <v>-8.15</v>
      </c>
      <c r="DD155" s="1">
        <v>-7.79</v>
      </c>
      <c r="DE155" s="1">
        <v>-7.59</v>
      </c>
      <c r="DF155" s="1">
        <v>-11.9</v>
      </c>
      <c r="DG155" s="1">
        <v>-9.42</v>
      </c>
      <c r="DH155" s="1">
        <v>-8.6</v>
      </c>
      <c r="DI155" s="1">
        <v>-6.23</v>
      </c>
      <c r="DJ155" s="1">
        <v>-8.48</v>
      </c>
      <c r="DK155" s="1">
        <v>-7.82</v>
      </c>
      <c r="DL155" s="1">
        <v>-7.22</v>
      </c>
      <c r="DM155" s="1">
        <v>-8.35</v>
      </c>
      <c r="DN155" s="1">
        <v>-7.43</v>
      </c>
      <c r="DO155" s="1">
        <v>-7.75</v>
      </c>
      <c r="DQ155" s="1">
        <v>193808</v>
      </c>
      <c r="DR155" s="1">
        <v>-99.99</v>
      </c>
      <c r="DS155" s="1">
        <v>-10.71</v>
      </c>
      <c r="DT155" s="1">
        <v>-5.19</v>
      </c>
      <c r="DU155" s="1">
        <v>-3.49</v>
      </c>
      <c r="DV155" s="1">
        <v>-12.18</v>
      </c>
      <c r="DW155" s="1">
        <v>-6.15</v>
      </c>
      <c r="DX155" s="1">
        <v>-5.47</v>
      </c>
      <c r="DY155" s="1">
        <v>-4.75</v>
      </c>
      <c r="DZ155" s="1">
        <v>-3.17</v>
      </c>
      <c r="EA155" s="1">
        <v>-14.99</v>
      </c>
      <c r="EB155" s="1">
        <v>-9.56</v>
      </c>
      <c r="EC155" s="1">
        <v>-7.81</v>
      </c>
      <c r="ED155" s="1">
        <v>-4.49</v>
      </c>
      <c r="EE155" s="1">
        <v>-5.94</v>
      </c>
      <c r="EF155" s="1">
        <v>-4.9800000000000004</v>
      </c>
      <c r="EG155" s="1">
        <v>-5.35</v>
      </c>
      <c r="EH155" s="1">
        <v>-4.1399999999999997</v>
      </c>
      <c r="EI155" s="1">
        <v>-3.84</v>
      </c>
      <c r="EJ155" s="1">
        <v>-2.48</v>
      </c>
      <c r="EL155">
        <v>193808</v>
      </c>
      <c r="EM155">
        <v>-2.67</v>
      </c>
      <c r="EN155">
        <v>-2.44</v>
      </c>
      <c r="EO155">
        <v>-4.72</v>
      </c>
      <c r="EP155">
        <v>0</v>
      </c>
      <c r="ER155" s="1">
        <v>193902</v>
      </c>
      <c r="ES155" s="1">
        <v>3.25</v>
      </c>
      <c r="EU155" s="1">
        <v>193803</v>
      </c>
      <c r="EV155" s="1">
        <v>8.24</v>
      </c>
      <c r="EX155" s="1">
        <v>194302</v>
      </c>
      <c r="EY155" s="1">
        <v>9.58</v>
      </c>
      <c r="FA155" s="1">
        <v>193902</v>
      </c>
      <c r="FB155" s="1" t="str">
        <f>IF(ISERROR(VLOOKUP($FA155,MOM,LOOKUPS!C$12,0)*$FB$6+VLOOKUP($FA155,STREV,LOOKUPS!C$10,0)*$FC$6+VLOOKUP($FA155,LTREV,LOOKUPS!C$9,0)*$FD$6+VLOOKUP($FA155,CFP,LOOKUPS!C$6,0)*$FE$6+VLOOKUP($FA155,EP,LOOKUPS!C$8,0)*$FF$6+VLOOKUP($FA155,BM,LOOKUPS!C$5,0)*$FG$6+VLOOKUP($FA155,DIV,LOOKUPS!C$7,0)*$FH$6++VLOOKUP($FA155,SIZE,LOOKUPS!C$11,0)*$FI$6),"",VLOOKUP($FA155,MOM,LOOKUPS!C$12,0)*$FB$6+VLOOKUP($FA155,STREV,LOOKUPS!C$10,0)*$FC$6+VLOOKUP($FA155,LTREV,LOOKUPS!C$9,0)*$FD$6+VLOOKUP($FA155,CFP,LOOKUPS!C$6,0)*$FE$6+VLOOKUP($FA155,EP,LOOKUPS!C$8,0)*$FF$6+VLOOKUP($FA155,BM,LOOKUPS!C$5,0)*$FG$6+VLOOKUP($FA155,DIV,LOOKUPS!C$7,0)*$FH$6++VLOOKUP($FA155,SIZE,LOOKUPS!C$11,0)*$FI$6)</f>
        <v/>
      </c>
      <c r="FC155" s="1" t="str">
        <f>IF(ISERROR(VLOOKUP($FA155,MOM,LOOKUPS!D$12,0)*$FB$6+VLOOKUP($FA155,STREV,LOOKUPS!D$10,0)*$FC$6+VLOOKUP($FA155,LTREV,LOOKUPS!D$9,0)*$FD$6+VLOOKUP($FA155,CFP,LOOKUPS!D$6,0)*$FE$6+VLOOKUP($FA155,EP,LOOKUPS!D$8,0)*$FF$6+VLOOKUP($FA155,BM,LOOKUPS!D$5,0)*$FG$6+VLOOKUP($FA155,DIV,LOOKUPS!D$7,0)*$FH$6++VLOOKUP($FA155,SIZE,LOOKUPS!D$11,0)*$FI$6),"",VLOOKUP($FA155,MOM,LOOKUPS!D$12,0)*$FB$6+VLOOKUP($FA155,STREV,LOOKUPS!D$10,0)*$FC$6+VLOOKUP($FA155,LTREV,LOOKUPS!D$9,0)*$FD$6+VLOOKUP($FA155,CFP,LOOKUPS!D$6,0)*$FE$6+VLOOKUP($FA155,EP,LOOKUPS!D$8,0)*$FF$6+VLOOKUP($FA155,BM,LOOKUPS!D$5,0)*$FG$6+VLOOKUP($FA155,DIV,LOOKUPS!D$7,0)*$FH$6++VLOOKUP($FA155,SIZE,LOOKUPS!D$11,0)*$FI$6)</f>
        <v/>
      </c>
      <c r="FD155" s="1" t="str">
        <f>IF(ISERROR(VLOOKUP($FA155,MOM,LOOKUPS!E$12,0)*$FB$6+VLOOKUP($FA155,STREV,LOOKUPS!E$10,0)*$FC$6+VLOOKUP($FA155,LTREV,LOOKUPS!E$9,0)*$FD$6+VLOOKUP($FA155,CFP,LOOKUPS!E$6,0)*$FE$6+VLOOKUP($FA155,EP,LOOKUPS!E$8,0)*$FF$6+VLOOKUP($FA155,BM,LOOKUPS!E$5,0)*$FG$6+VLOOKUP($FA155,DIV,LOOKUPS!E$7,0)*$FH$6++VLOOKUP($FA155,SIZE,LOOKUPS!E$11,0)*$FI$6),"",VLOOKUP($FA155,MOM,LOOKUPS!E$12,0)*$FB$6+VLOOKUP($FA155,STREV,LOOKUPS!E$10,0)*$FC$6+VLOOKUP($FA155,LTREV,LOOKUPS!E$9,0)*$FD$6+VLOOKUP($FA155,CFP,LOOKUPS!E$6,0)*$FE$6+VLOOKUP($FA155,EP,LOOKUPS!E$8,0)*$FF$6+VLOOKUP($FA155,BM,LOOKUPS!E$5,0)*$FG$6+VLOOKUP($FA155,DIV,LOOKUPS!E$7,0)*$FH$6++VLOOKUP($FA155,SIZE,LOOKUPS!E$11,0)*$FI$6)</f>
        <v/>
      </c>
      <c r="FE155" s="1" t="str">
        <f>IF(ISERROR(VLOOKUP($FA155,MOM,LOOKUPS!F$12,0)*$FB$6+VLOOKUP($FA155,STREV,LOOKUPS!F$10,0)*$FC$6+VLOOKUP($FA155,LTREV,LOOKUPS!F$9,0)*$FD$6+VLOOKUP($FA155,CFP,LOOKUPS!F$6,0)*$FE$6+VLOOKUP($FA155,EP,LOOKUPS!F$8,0)*$FF$6+VLOOKUP($FA155,BM,LOOKUPS!F$5,0)*$FG$6+VLOOKUP($FA155,DIV,LOOKUPS!F$7,0)*$FH$6++VLOOKUP($FA155,SIZE,LOOKUPS!F$11,0)*$FI$6),"",VLOOKUP($FA155,MOM,LOOKUPS!F$12,0)*$FB$6+VLOOKUP($FA155,STREV,LOOKUPS!F$10,0)*$FC$6+VLOOKUP($FA155,LTREV,LOOKUPS!F$9,0)*$FD$6+VLOOKUP($FA155,CFP,LOOKUPS!F$6,0)*$FE$6+VLOOKUP($FA155,EP,LOOKUPS!F$8,0)*$FF$6+VLOOKUP($FA155,BM,LOOKUPS!F$5,0)*$FG$6+VLOOKUP($FA155,DIV,LOOKUPS!F$7,0)*$FH$6++VLOOKUP($FA155,SIZE,LOOKUPS!F$11,0)*$FI$6)</f>
        <v/>
      </c>
      <c r="FF155" s="1" t="str">
        <f>IF(ISERROR(VLOOKUP($FA155,MOM,LOOKUPS!G$12,0)*$FB$6+VLOOKUP($FA155,STREV,LOOKUPS!G$10,0)*$FC$6+VLOOKUP($FA155,LTREV,LOOKUPS!G$9,0)*$FD$6+VLOOKUP($FA155,CFP,LOOKUPS!G$6,0)*$FE$6+VLOOKUP($FA155,EP,LOOKUPS!G$8,0)*$FF$6+VLOOKUP($FA155,BM,LOOKUPS!G$5,0)*$FG$6+VLOOKUP($FA155,DIV,LOOKUPS!G$7,0)*$FH$6++VLOOKUP($FA155,SIZE,LOOKUPS!G$11,0)*$FI$6),"",VLOOKUP($FA155,MOM,LOOKUPS!G$12,0)*$FB$6+VLOOKUP($FA155,STREV,LOOKUPS!G$10,0)*$FC$6+VLOOKUP($FA155,LTREV,LOOKUPS!G$9,0)*$FD$6+VLOOKUP($FA155,CFP,LOOKUPS!G$6,0)*$FE$6+VLOOKUP($FA155,EP,LOOKUPS!G$8,0)*$FF$6+VLOOKUP($FA155,BM,LOOKUPS!G$5,0)*$FG$6+VLOOKUP($FA155,DIV,LOOKUPS!G$7,0)*$FH$6++VLOOKUP($FA155,SIZE,LOOKUPS!G$11,0)*$FI$6)</f>
        <v/>
      </c>
      <c r="FG155" s="1" t="str">
        <f>IF(ISERROR(VLOOKUP($FA155,MOM,LOOKUPS!H$12,0)*$FB$6+VLOOKUP($FA155,STREV,LOOKUPS!H$10,0)*$FC$6+VLOOKUP($FA155,LTREV,LOOKUPS!H$9,0)*$FD$6+VLOOKUP($FA155,CFP,LOOKUPS!H$6,0)*$FE$6+VLOOKUP($FA155,EP,LOOKUPS!H$8,0)*$FF$6+VLOOKUP($FA155,BM,LOOKUPS!H$5,0)*$FG$6+VLOOKUP($FA155,DIV,LOOKUPS!H$7,0)*$FH$6++VLOOKUP($FA155,SIZE,LOOKUPS!H$11,0)*$FI$6),"",VLOOKUP($FA155,MOM,LOOKUPS!H$12,0)*$FB$6+VLOOKUP($FA155,STREV,LOOKUPS!H$10,0)*$FC$6+VLOOKUP($FA155,LTREV,LOOKUPS!H$9,0)*$FD$6+VLOOKUP($FA155,CFP,LOOKUPS!H$6,0)*$FE$6+VLOOKUP($FA155,EP,LOOKUPS!H$8,0)*$FF$6+VLOOKUP($FA155,BM,LOOKUPS!H$5,0)*$FG$6+VLOOKUP($FA155,DIV,LOOKUPS!H$7,0)*$FH$6++VLOOKUP($FA155,SIZE,LOOKUPS!H$11,0)*$FI$6)</f>
        <v/>
      </c>
      <c r="FH155" s="1" t="str">
        <f>IF(ISERROR(VLOOKUP($FA155,MOM,LOOKUPS!I$12,0)*$FB$6+VLOOKUP($FA155,STREV,LOOKUPS!I$10,0)*$FC$6+VLOOKUP($FA155,LTREV,LOOKUPS!I$9,0)*$FD$6+VLOOKUP($FA155,CFP,LOOKUPS!I$6,0)*$FE$6+VLOOKUP($FA155,EP,LOOKUPS!I$8,0)*$FF$6+VLOOKUP($FA155,BM,LOOKUPS!I$5,0)*$FG$6+VLOOKUP($FA155,DIV,LOOKUPS!I$7,0)*$FH$6++VLOOKUP($FA155,SIZE,LOOKUPS!I$11,0)*$FI$6),"",VLOOKUP($FA155,MOM,LOOKUPS!I$12,0)*$FB$6+VLOOKUP($FA155,STREV,LOOKUPS!I$10,0)*$FC$6+VLOOKUP($FA155,LTREV,LOOKUPS!I$9,0)*$FD$6+VLOOKUP($FA155,CFP,LOOKUPS!I$6,0)*$FE$6+VLOOKUP($FA155,EP,LOOKUPS!I$8,0)*$FF$6+VLOOKUP($FA155,BM,LOOKUPS!I$5,0)*$FG$6+VLOOKUP($FA155,DIV,LOOKUPS!I$7,0)*$FH$6++VLOOKUP($FA155,SIZE,LOOKUPS!I$11,0)*$FI$6)</f>
        <v/>
      </c>
      <c r="FI155" s="1" t="str">
        <f>IF(ISERROR(VLOOKUP($FA155,MOM,LOOKUPS!J$12,0)*$FB$6+VLOOKUP($FA155,STREV,LOOKUPS!J$10,0)*$FC$6+VLOOKUP($FA155,LTREV,LOOKUPS!J$9,0)*$FD$6+VLOOKUP($FA155,CFP,LOOKUPS!J$6,0)*$FE$6+VLOOKUP($FA155,EP,LOOKUPS!J$8,0)*$FF$6+VLOOKUP($FA155,BM,LOOKUPS!J$5,0)*$FG$6+VLOOKUP($FA155,DIV,LOOKUPS!J$7,0)*$FH$6++VLOOKUP($FA155,SIZE,LOOKUPS!J$11,0)*$FI$6),"",VLOOKUP($FA155,MOM,LOOKUPS!J$12,0)*$FB$6+VLOOKUP($FA155,STREV,LOOKUPS!J$10,0)*$FC$6+VLOOKUP($FA155,LTREV,LOOKUPS!J$9,0)*$FD$6+VLOOKUP($FA155,CFP,LOOKUPS!J$6,0)*$FE$6+VLOOKUP($FA155,EP,LOOKUPS!J$8,0)*$FF$6+VLOOKUP($FA155,BM,LOOKUPS!J$5,0)*$FG$6+VLOOKUP($FA155,DIV,LOOKUPS!J$7,0)*$FH$6++VLOOKUP($FA155,SIZE,LOOKUPS!J$11,0)*$FI$6)</f>
        <v/>
      </c>
      <c r="FJ155" s="1" t="str">
        <f>IF(ISERROR(VLOOKUP($FA155,MOM,LOOKUPS!K$12,0)*$FB$6+VLOOKUP($FA155,STREV,LOOKUPS!K$10,0)*$FC$6+VLOOKUP($FA155,LTREV,LOOKUPS!K$9,0)*$FD$6+VLOOKUP($FA155,CFP,LOOKUPS!K$6,0)*$FE$6+VLOOKUP($FA155,EP,LOOKUPS!K$8,0)*$FF$6+VLOOKUP($FA155,BM,LOOKUPS!K$5,0)*$FG$6+VLOOKUP($FA155,DIV,LOOKUPS!K$7,0)*$FH$6++VLOOKUP($FA155,SIZE,LOOKUPS!K$11,0)*$FI$6),"",VLOOKUP($FA155,MOM,LOOKUPS!K$12,0)*$FB$6+VLOOKUP($FA155,STREV,LOOKUPS!K$10,0)*$FC$6+VLOOKUP($FA155,LTREV,LOOKUPS!K$9,0)*$FD$6+VLOOKUP($FA155,CFP,LOOKUPS!K$6,0)*$FE$6+VLOOKUP($FA155,EP,LOOKUPS!K$8,0)*$FF$6+VLOOKUP($FA155,BM,LOOKUPS!K$5,0)*$FG$6+VLOOKUP($FA155,DIV,LOOKUPS!K$7,0)*$FH$6++VLOOKUP($FA155,SIZE,LOOKUPS!K$11,0)*$FI$6)</f>
        <v/>
      </c>
      <c r="FK155" s="1" t="str">
        <f>IF(ISERROR(VLOOKUP($FA155,MOM,LOOKUPS!L$12,0)*$FB$6+VLOOKUP($FA155,STREV,LOOKUPS!L$10,0)*$FC$6+VLOOKUP($FA155,LTREV,LOOKUPS!L$9,0)*$FD$6+VLOOKUP($FA155,CFP,LOOKUPS!L$6,0)*$FE$6+VLOOKUP($FA155,EP,LOOKUPS!L$8,0)*$FF$6+VLOOKUP($FA155,BM,LOOKUPS!L$5,0)*$FG$6+VLOOKUP($FA155,DIV,LOOKUPS!L$7,0)*$FH$6++VLOOKUP($FA155,SIZE,LOOKUPS!L$11,0)*$FI$6),"",VLOOKUP($FA155,MOM,LOOKUPS!L$12,0)*$FB$6+VLOOKUP($FA155,STREV,LOOKUPS!L$10,0)*$FC$6+VLOOKUP($FA155,LTREV,LOOKUPS!L$9,0)*$FD$6+VLOOKUP($FA155,CFP,LOOKUPS!L$6,0)*$FE$6+VLOOKUP($FA155,EP,LOOKUPS!L$8,0)*$FF$6+VLOOKUP($FA155,BM,LOOKUPS!L$5,0)*$FG$6+VLOOKUP($FA155,DIV,LOOKUPS!L$7,0)*$FH$6++VLOOKUP($FA155,SIZE,LOOKUPS!L$11,0)*$FI$6)</f>
        <v/>
      </c>
    </row>
    <row r="156" spans="1:167" x14ac:dyDescent="0.3">
      <c r="A156" s="1">
        <v>193903</v>
      </c>
      <c r="B156" s="1">
        <v>-18.09</v>
      </c>
      <c r="C156" s="1">
        <v>-16.850000000000001</v>
      </c>
      <c r="D156" s="1">
        <v>-16.77</v>
      </c>
      <c r="E156" s="1">
        <v>-15</v>
      </c>
      <c r="F156" s="1">
        <v>-17.489999999999998</v>
      </c>
      <c r="G156" s="1">
        <v>-18.64</v>
      </c>
      <c r="H156" s="1">
        <v>-15.94</v>
      </c>
      <c r="I156" s="1">
        <v>-15.3</v>
      </c>
      <c r="J156" s="1">
        <v>-18.95</v>
      </c>
      <c r="K156" s="1">
        <v>-20.62</v>
      </c>
      <c r="M156" s="1">
        <v>193804</v>
      </c>
      <c r="N156" s="1">
        <v>34.630000000000003</v>
      </c>
      <c r="O156" s="1">
        <v>27.56</v>
      </c>
      <c r="P156" s="1">
        <v>25.32</v>
      </c>
      <c r="Q156" s="1">
        <v>23.76</v>
      </c>
      <c r="R156" s="1">
        <v>22.65</v>
      </c>
      <c r="S156" s="1">
        <v>19.71</v>
      </c>
      <c r="T156" s="1">
        <v>17.350000000000001</v>
      </c>
      <c r="U156" s="1">
        <v>13.93</v>
      </c>
      <c r="V156" s="1">
        <v>12.66</v>
      </c>
      <c r="W156" s="1">
        <v>7.03</v>
      </c>
      <c r="Y156" s="1">
        <v>194303</v>
      </c>
      <c r="Z156" s="1">
        <v>8.61</v>
      </c>
      <c r="AA156" s="1">
        <v>17.87</v>
      </c>
      <c r="AB156" s="1">
        <v>16.29</v>
      </c>
      <c r="AC156" s="1">
        <v>11.13</v>
      </c>
      <c r="AD156" s="1">
        <v>12.29</v>
      </c>
      <c r="AE156" s="1">
        <v>8.4</v>
      </c>
      <c r="AF156" s="1">
        <v>9.19</v>
      </c>
      <c r="AG156" s="1">
        <v>9.14</v>
      </c>
      <c r="AH156" s="1">
        <v>9.81</v>
      </c>
      <c r="AI156" s="1">
        <v>8.25</v>
      </c>
      <c r="AK156">
        <v>196309</v>
      </c>
      <c r="AL156">
        <v>-0.7</v>
      </c>
      <c r="AM156">
        <v>-1.99</v>
      </c>
      <c r="AN156">
        <v>-1.07</v>
      </c>
      <c r="AO156">
        <v>-1.08</v>
      </c>
      <c r="AP156">
        <v>-2.21</v>
      </c>
      <c r="AQ156">
        <v>-1.78</v>
      </c>
      <c r="AR156">
        <v>-0.64</v>
      </c>
      <c r="AS156">
        <v>-0.44</v>
      </c>
      <c r="AT156">
        <v>-1.56</v>
      </c>
      <c r="AU156">
        <v>-1.66</v>
      </c>
      <c r="AV156">
        <v>-2.98</v>
      </c>
      <c r="AW156">
        <v>-1.52</v>
      </c>
      <c r="AX156">
        <v>-2.06</v>
      </c>
      <c r="AY156">
        <v>-0.28000000000000003</v>
      </c>
      <c r="AZ156">
        <v>-0.97</v>
      </c>
      <c r="BA156">
        <v>-0.93</v>
      </c>
      <c r="BB156">
        <v>0.01</v>
      </c>
      <c r="BC156">
        <v>-0.34</v>
      </c>
      <c r="BD156">
        <v>-2.5</v>
      </c>
      <c r="BF156" s="1">
        <v>196309</v>
      </c>
      <c r="BG156" s="1">
        <v>-1.7</v>
      </c>
      <c r="BH156" s="1">
        <v>-1.67</v>
      </c>
      <c r="BI156" s="1">
        <v>-0.94</v>
      </c>
      <c r="BJ156" s="1">
        <v>-1.34</v>
      </c>
      <c r="BK156" s="1">
        <v>-1.86</v>
      </c>
      <c r="BL156" s="1">
        <v>-1.38</v>
      </c>
      <c r="BM156" s="1">
        <v>-1.01</v>
      </c>
      <c r="BN156" s="1">
        <v>-0.35</v>
      </c>
      <c r="BO156" s="1">
        <v>-1.66</v>
      </c>
      <c r="BP156" s="1">
        <v>-1.77</v>
      </c>
      <c r="BQ156" s="1">
        <v>-1.97</v>
      </c>
      <c r="BR156" s="1">
        <v>-1.0900000000000001</v>
      </c>
      <c r="BS156" s="1">
        <v>-1.67</v>
      </c>
      <c r="BT156" s="1">
        <v>-0.48</v>
      </c>
      <c r="BU156" s="1">
        <v>-1.49</v>
      </c>
      <c r="BV156" s="1">
        <v>-0.21</v>
      </c>
      <c r="BW156" s="1">
        <v>-0.5</v>
      </c>
      <c r="BX156" s="1">
        <v>-1.1100000000000001</v>
      </c>
      <c r="BY156" s="1">
        <v>-2.11</v>
      </c>
      <c r="CA156" s="1">
        <v>193809</v>
      </c>
      <c r="CB156" s="1">
        <v>2.2799999999999998</v>
      </c>
      <c r="CC156" s="1">
        <v>-0.48</v>
      </c>
      <c r="CD156" s="1">
        <v>-1.51</v>
      </c>
      <c r="CE156" s="1">
        <v>-2.2400000000000002</v>
      </c>
      <c r="CF156" s="1">
        <v>-0.41</v>
      </c>
      <c r="CG156" s="1">
        <v>-0.74</v>
      </c>
      <c r="CH156" s="1">
        <v>-1.92</v>
      </c>
      <c r="CI156" s="1">
        <v>-1.5</v>
      </c>
      <c r="CJ156" s="1">
        <v>-2.5499999999999998</v>
      </c>
      <c r="CK156" s="1">
        <v>-0.51</v>
      </c>
      <c r="CL156" s="1">
        <v>-0.31</v>
      </c>
      <c r="CM156" s="1">
        <v>-0.62</v>
      </c>
      <c r="CN156" s="1">
        <v>-0.86</v>
      </c>
      <c r="CO156" s="1">
        <v>-2.85</v>
      </c>
      <c r="CP156" s="1">
        <v>-0.96</v>
      </c>
      <c r="CQ156" s="1">
        <v>-1.35</v>
      </c>
      <c r="CR156" s="1">
        <v>-1.64</v>
      </c>
      <c r="CS156" s="1">
        <v>-1.46</v>
      </c>
      <c r="CT156" s="1">
        <v>-3.65</v>
      </c>
      <c r="CV156" s="1">
        <v>193909</v>
      </c>
      <c r="CW156" s="1">
        <v>67.19</v>
      </c>
      <c r="CX156" s="1">
        <v>22.95</v>
      </c>
      <c r="CY156" s="1">
        <v>14.81</v>
      </c>
      <c r="CZ156" s="1">
        <v>15.61</v>
      </c>
      <c r="DA156" s="1">
        <v>26.48</v>
      </c>
      <c r="DB156" s="1">
        <v>14.53</v>
      </c>
      <c r="DC156" s="1">
        <v>19.13</v>
      </c>
      <c r="DD156" s="1">
        <v>12.37</v>
      </c>
      <c r="DE156" s="1">
        <v>15.23</v>
      </c>
      <c r="DF156" s="1">
        <v>27.03</v>
      </c>
      <c r="DG156" s="1">
        <v>25.94</v>
      </c>
      <c r="DH156" s="1">
        <v>16.21</v>
      </c>
      <c r="DI156" s="1">
        <v>12.76</v>
      </c>
      <c r="DJ156" s="1">
        <v>20.149999999999999</v>
      </c>
      <c r="DK156" s="1">
        <v>18.11</v>
      </c>
      <c r="DL156" s="1">
        <v>8.4</v>
      </c>
      <c r="DM156" s="1">
        <v>16.350000000000001</v>
      </c>
      <c r="DN156" s="1">
        <v>16.899999999999999</v>
      </c>
      <c r="DO156" s="1">
        <v>13.55</v>
      </c>
      <c r="DQ156" s="1">
        <v>193809</v>
      </c>
      <c r="DR156" s="1">
        <v>-99.99</v>
      </c>
      <c r="DS156" s="1">
        <v>-2.87</v>
      </c>
      <c r="DT156" s="1">
        <v>-1.72</v>
      </c>
      <c r="DU156" s="1">
        <v>0.06</v>
      </c>
      <c r="DV156" s="1">
        <v>-3.16</v>
      </c>
      <c r="DW156" s="1">
        <v>-2.36</v>
      </c>
      <c r="DX156" s="1">
        <v>-2</v>
      </c>
      <c r="DY156" s="1">
        <v>-0.95</v>
      </c>
      <c r="DZ156" s="1">
        <v>0.79</v>
      </c>
      <c r="EA156" s="1">
        <v>-2.99</v>
      </c>
      <c r="EB156" s="1">
        <v>-3.31</v>
      </c>
      <c r="EC156" s="1">
        <v>-2.3199999999999998</v>
      </c>
      <c r="ED156" s="1">
        <v>-2.4</v>
      </c>
      <c r="EE156" s="1">
        <v>-2.34</v>
      </c>
      <c r="EF156" s="1">
        <v>-1.65</v>
      </c>
      <c r="EG156" s="1">
        <v>-0.5</v>
      </c>
      <c r="EH156" s="1">
        <v>-1.39</v>
      </c>
      <c r="EI156" s="1">
        <v>0.59</v>
      </c>
      <c r="EJ156" s="1">
        <v>0.99</v>
      </c>
      <c r="EL156">
        <v>193809</v>
      </c>
      <c r="EM156">
        <v>0.81</v>
      </c>
      <c r="EN156">
        <v>-2.72</v>
      </c>
      <c r="EO156">
        <v>-1.62</v>
      </c>
      <c r="EP156">
        <v>0.02</v>
      </c>
      <c r="ER156" s="1">
        <v>193903</v>
      </c>
      <c r="ES156" s="1">
        <v>-1.48</v>
      </c>
      <c r="EU156" s="1">
        <v>193804</v>
      </c>
      <c r="EV156" s="1">
        <v>13.68</v>
      </c>
      <c r="EX156" s="1">
        <v>194303</v>
      </c>
      <c r="EY156" s="1">
        <v>4.92</v>
      </c>
      <c r="FA156" s="1">
        <v>193903</v>
      </c>
      <c r="FB156" s="1" t="str">
        <f>IF(ISERROR(VLOOKUP($FA156,MOM,LOOKUPS!C$12,0)*$FB$6+VLOOKUP($FA156,STREV,LOOKUPS!C$10,0)*$FC$6+VLOOKUP($FA156,LTREV,LOOKUPS!C$9,0)*$FD$6+VLOOKUP($FA156,CFP,LOOKUPS!C$6,0)*$FE$6+VLOOKUP($FA156,EP,LOOKUPS!C$8,0)*$FF$6+VLOOKUP($FA156,BM,LOOKUPS!C$5,0)*$FG$6+VLOOKUP($FA156,DIV,LOOKUPS!C$7,0)*$FH$6++VLOOKUP($FA156,SIZE,LOOKUPS!C$11,0)*$FI$6),"",VLOOKUP($FA156,MOM,LOOKUPS!C$12,0)*$FB$6+VLOOKUP($FA156,STREV,LOOKUPS!C$10,0)*$FC$6+VLOOKUP($FA156,LTREV,LOOKUPS!C$9,0)*$FD$6+VLOOKUP($FA156,CFP,LOOKUPS!C$6,0)*$FE$6+VLOOKUP($FA156,EP,LOOKUPS!C$8,0)*$FF$6+VLOOKUP($FA156,BM,LOOKUPS!C$5,0)*$FG$6+VLOOKUP($FA156,DIV,LOOKUPS!C$7,0)*$FH$6++VLOOKUP($FA156,SIZE,LOOKUPS!C$11,0)*$FI$6)</f>
        <v/>
      </c>
      <c r="FC156" s="1" t="str">
        <f>IF(ISERROR(VLOOKUP($FA156,MOM,LOOKUPS!D$12,0)*$FB$6+VLOOKUP($FA156,STREV,LOOKUPS!D$10,0)*$FC$6+VLOOKUP($FA156,LTREV,LOOKUPS!D$9,0)*$FD$6+VLOOKUP($FA156,CFP,LOOKUPS!D$6,0)*$FE$6+VLOOKUP($FA156,EP,LOOKUPS!D$8,0)*$FF$6+VLOOKUP($FA156,BM,LOOKUPS!D$5,0)*$FG$6+VLOOKUP($FA156,DIV,LOOKUPS!D$7,0)*$FH$6++VLOOKUP($FA156,SIZE,LOOKUPS!D$11,0)*$FI$6),"",VLOOKUP($FA156,MOM,LOOKUPS!D$12,0)*$FB$6+VLOOKUP($FA156,STREV,LOOKUPS!D$10,0)*$FC$6+VLOOKUP($FA156,LTREV,LOOKUPS!D$9,0)*$FD$6+VLOOKUP($FA156,CFP,LOOKUPS!D$6,0)*$FE$6+VLOOKUP($FA156,EP,LOOKUPS!D$8,0)*$FF$6+VLOOKUP($FA156,BM,LOOKUPS!D$5,0)*$FG$6+VLOOKUP($FA156,DIV,LOOKUPS!D$7,0)*$FH$6++VLOOKUP($FA156,SIZE,LOOKUPS!D$11,0)*$FI$6)</f>
        <v/>
      </c>
      <c r="FD156" s="1" t="str">
        <f>IF(ISERROR(VLOOKUP($FA156,MOM,LOOKUPS!E$12,0)*$FB$6+VLOOKUP($FA156,STREV,LOOKUPS!E$10,0)*$FC$6+VLOOKUP($FA156,LTREV,LOOKUPS!E$9,0)*$FD$6+VLOOKUP($FA156,CFP,LOOKUPS!E$6,0)*$FE$6+VLOOKUP($FA156,EP,LOOKUPS!E$8,0)*$FF$6+VLOOKUP($FA156,BM,LOOKUPS!E$5,0)*$FG$6+VLOOKUP($FA156,DIV,LOOKUPS!E$7,0)*$FH$6++VLOOKUP($FA156,SIZE,LOOKUPS!E$11,0)*$FI$6),"",VLOOKUP($FA156,MOM,LOOKUPS!E$12,0)*$FB$6+VLOOKUP($FA156,STREV,LOOKUPS!E$10,0)*$FC$6+VLOOKUP($FA156,LTREV,LOOKUPS!E$9,0)*$FD$6+VLOOKUP($FA156,CFP,LOOKUPS!E$6,0)*$FE$6+VLOOKUP($FA156,EP,LOOKUPS!E$8,0)*$FF$6+VLOOKUP($FA156,BM,LOOKUPS!E$5,0)*$FG$6+VLOOKUP($FA156,DIV,LOOKUPS!E$7,0)*$FH$6++VLOOKUP($FA156,SIZE,LOOKUPS!E$11,0)*$FI$6)</f>
        <v/>
      </c>
      <c r="FE156" s="1" t="str">
        <f>IF(ISERROR(VLOOKUP($FA156,MOM,LOOKUPS!F$12,0)*$FB$6+VLOOKUP($FA156,STREV,LOOKUPS!F$10,0)*$FC$6+VLOOKUP($FA156,LTREV,LOOKUPS!F$9,0)*$FD$6+VLOOKUP($FA156,CFP,LOOKUPS!F$6,0)*$FE$6+VLOOKUP($FA156,EP,LOOKUPS!F$8,0)*$FF$6+VLOOKUP($FA156,BM,LOOKUPS!F$5,0)*$FG$6+VLOOKUP($FA156,DIV,LOOKUPS!F$7,0)*$FH$6++VLOOKUP($FA156,SIZE,LOOKUPS!F$11,0)*$FI$6),"",VLOOKUP($FA156,MOM,LOOKUPS!F$12,0)*$FB$6+VLOOKUP($FA156,STREV,LOOKUPS!F$10,0)*$FC$6+VLOOKUP($FA156,LTREV,LOOKUPS!F$9,0)*$FD$6+VLOOKUP($FA156,CFP,LOOKUPS!F$6,0)*$FE$6+VLOOKUP($FA156,EP,LOOKUPS!F$8,0)*$FF$6+VLOOKUP($FA156,BM,LOOKUPS!F$5,0)*$FG$6+VLOOKUP($FA156,DIV,LOOKUPS!F$7,0)*$FH$6++VLOOKUP($FA156,SIZE,LOOKUPS!F$11,0)*$FI$6)</f>
        <v/>
      </c>
      <c r="FF156" s="1" t="str">
        <f>IF(ISERROR(VLOOKUP($FA156,MOM,LOOKUPS!G$12,0)*$FB$6+VLOOKUP($FA156,STREV,LOOKUPS!G$10,0)*$FC$6+VLOOKUP($FA156,LTREV,LOOKUPS!G$9,0)*$FD$6+VLOOKUP($FA156,CFP,LOOKUPS!G$6,0)*$FE$6+VLOOKUP($FA156,EP,LOOKUPS!G$8,0)*$FF$6+VLOOKUP($FA156,BM,LOOKUPS!G$5,0)*$FG$6+VLOOKUP($FA156,DIV,LOOKUPS!G$7,0)*$FH$6++VLOOKUP($FA156,SIZE,LOOKUPS!G$11,0)*$FI$6),"",VLOOKUP($FA156,MOM,LOOKUPS!G$12,0)*$FB$6+VLOOKUP($FA156,STREV,LOOKUPS!G$10,0)*$FC$6+VLOOKUP($FA156,LTREV,LOOKUPS!G$9,0)*$FD$6+VLOOKUP($FA156,CFP,LOOKUPS!G$6,0)*$FE$6+VLOOKUP($FA156,EP,LOOKUPS!G$8,0)*$FF$6+VLOOKUP($FA156,BM,LOOKUPS!G$5,0)*$FG$6+VLOOKUP($FA156,DIV,LOOKUPS!G$7,0)*$FH$6++VLOOKUP($FA156,SIZE,LOOKUPS!G$11,0)*$FI$6)</f>
        <v/>
      </c>
      <c r="FG156" s="1" t="str">
        <f>IF(ISERROR(VLOOKUP($FA156,MOM,LOOKUPS!H$12,0)*$FB$6+VLOOKUP($FA156,STREV,LOOKUPS!H$10,0)*$FC$6+VLOOKUP($FA156,LTREV,LOOKUPS!H$9,0)*$FD$6+VLOOKUP($FA156,CFP,LOOKUPS!H$6,0)*$FE$6+VLOOKUP($FA156,EP,LOOKUPS!H$8,0)*$FF$6+VLOOKUP($FA156,BM,LOOKUPS!H$5,0)*$FG$6+VLOOKUP($FA156,DIV,LOOKUPS!H$7,0)*$FH$6++VLOOKUP($FA156,SIZE,LOOKUPS!H$11,0)*$FI$6),"",VLOOKUP($FA156,MOM,LOOKUPS!H$12,0)*$FB$6+VLOOKUP($FA156,STREV,LOOKUPS!H$10,0)*$FC$6+VLOOKUP($FA156,LTREV,LOOKUPS!H$9,0)*$FD$6+VLOOKUP($FA156,CFP,LOOKUPS!H$6,0)*$FE$6+VLOOKUP($FA156,EP,LOOKUPS!H$8,0)*$FF$6+VLOOKUP($FA156,BM,LOOKUPS!H$5,0)*$FG$6+VLOOKUP($FA156,DIV,LOOKUPS!H$7,0)*$FH$6++VLOOKUP($FA156,SIZE,LOOKUPS!H$11,0)*$FI$6)</f>
        <v/>
      </c>
      <c r="FH156" s="1" t="str">
        <f>IF(ISERROR(VLOOKUP($FA156,MOM,LOOKUPS!I$12,0)*$FB$6+VLOOKUP($FA156,STREV,LOOKUPS!I$10,0)*$FC$6+VLOOKUP($FA156,LTREV,LOOKUPS!I$9,0)*$FD$6+VLOOKUP($FA156,CFP,LOOKUPS!I$6,0)*$FE$6+VLOOKUP($FA156,EP,LOOKUPS!I$8,0)*$FF$6+VLOOKUP($FA156,BM,LOOKUPS!I$5,0)*$FG$6+VLOOKUP($FA156,DIV,LOOKUPS!I$7,0)*$FH$6++VLOOKUP($FA156,SIZE,LOOKUPS!I$11,0)*$FI$6),"",VLOOKUP($FA156,MOM,LOOKUPS!I$12,0)*$FB$6+VLOOKUP($FA156,STREV,LOOKUPS!I$10,0)*$FC$6+VLOOKUP($FA156,LTREV,LOOKUPS!I$9,0)*$FD$6+VLOOKUP($FA156,CFP,LOOKUPS!I$6,0)*$FE$6+VLOOKUP($FA156,EP,LOOKUPS!I$8,0)*$FF$6+VLOOKUP($FA156,BM,LOOKUPS!I$5,0)*$FG$6+VLOOKUP($FA156,DIV,LOOKUPS!I$7,0)*$FH$6++VLOOKUP($FA156,SIZE,LOOKUPS!I$11,0)*$FI$6)</f>
        <v/>
      </c>
      <c r="FI156" s="1" t="str">
        <f>IF(ISERROR(VLOOKUP($FA156,MOM,LOOKUPS!J$12,0)*$FB$6+VLOOKUP($FA156,STREV,LOOKUPS!J$10,0)*$FC$6+VLOOKUP($FA156,LTREV,LOOKUPS!J$9,0)*$FD$6+VLOOKUP($FA156,CFP,LOOKUPS!J$6,0)*$FE$6+VLOOKUP($FA156,EP,LOOKUPS!J$8,0)*$FF$6+VLOOKUP($FA156,BM,LOOKUPS!J$5,0)*$FG$6+VLOOKUP($FA156,DIV,LOOKUPS!J$7,0)*$FH$6++VLOOKUP($FA156,SIZE,LOOKUPS!J$11,0)*$FI$6),"",VLOOKUP($FA156,MOM,LOOKUPS!J$12,0)*$FB$6+VLOOKUP($FA156,STREV,LOOKUPS!J$10,0)*$FC$6+VLOOKUP($FA156,LTREV,LOOKUPS!J$9,0)*$FD$6+VLOOKUP($FA156,CFP,LOOKUPS!J$6,0)*$FE$6+VLOOKUP($FA156,EP,LOOKUPS!J$8,0)*$FF$6+VLOOKUP($FA156,BM,LOOKUPS!J$5,0)*$FG$6+VLOOKUP($FA156,DIV,LOOKUPS!J$7,0)*$FH$6++VLOOKUP($FA156,SIZE,LOOKUPS!J$11,0)*$FI$6)</f>
        <v/>
      </c>
      <c r="FJ156" s="1" t="str">
        <f>IF(ISERROR(VLOOKUP($FA156,MOM,LOOKUPS!K$12,0)*$FB$6+VLOOKUP($FA156,STREV,LOOKUPS!K$10,0)*$FC$6+VLOOKUP($FA156,LTREV,LOOKUPS!K$9,0)*$FD$6+VLOOKUP($FA156,CFP,LOOKUPS!K$6,0)*$FE$6+VLOOKUP($FA156,EP,LOOKUPS!K$8,0)*$FF$6+VLOOKUP($FA156,BM,LOOKUPS!K$5,0)*$FG$6+VLOOKUP($FA156,DIV,LOOKUPS!K$7,0)*$FH$6++VLOOKUP($FA156,SIZE,LOOKUPS!K$11,0)*$FI$6),"",VLOOKUP($FA156,MOM,LOOKUPS!K$12,0)*$FB$6+VLOOKUP($FA156,STREV,LOOKUPS!K$10,0)*$FC$6+VLOOKUP($FA156,LTREV,LOOKUPS!K$9,0)*$FD$6+VLOOKUP($FA156,CFP,LOOKUPS!K$6,0)*$FE$6+VLOOKUP($FA156,EP,LOOKUPS!K$8,0)*$FF$6+VLOOKUP($FA156,BM,LOOKUPS!K$5,0)*$FG$6+VLOOKUP($FA156,DIV,LOOKUPS!K$7,0)*$FH$6++VLOOKUP($FA156,SIZE,LOOKUPS!K$11,0)*$FI$6)</f>
        <v/>
      </c>
      <c r="FK156" s="1" t="str">
        <f>IF(ISERROR(VLOOKUP($FA156,MOM,LOOKUPS!L$12,0)*$FB$6+VLOOKUP($FA156,STREV,LOOKUPS!L$10,0)*$FC$6+VLOOKUP($FA156,LTREV,LOOKUPS!L$9,0)*$FD$6+VLOOKUP($FA156,CFP,LOOKUPS!L$6,0)*$FE$6+VLOOKUP($FA156,EP,LOOKUPS!L$8,0)*$FF$6+VLOOKUP($FA156,BM,LOOKUPS!L$5,0)*$FG$6+VLOOKUP($FA156,DIV,LOOKUPS!L$7,0)*$FH$6++VLOOKUP($FA156,SIZE,LOOKUPS!L$11,0)*$FI$6),"",VLOOKUP($FA156,MOM,LOOKUPS!L$12,0)*$FB$6+VLOOKUP($FA156,STREV,LOOKUPS!L$10,0)*$FC$6+VLOOKUP($FA156,LTREV,LOOKUPS!L$9,0)*$FD$6+VLOOKUP($FA156,CFP,LOOKUPS!L$6,0)*$FE$6+VLOOKUP($FA156,EP,LOOKUPS!L$8,0)*$FF$6+VLOOKUP($FA156,BM,LOOKUPS!L$5,0)*$FG$6+VLOOKUP($FA156,DIV,LOOKUPS!L$7,0)*$FH$6++VLOOKUP($FA156,SIZE,LOOKUPS!L$11,0)*$FI$6)</f>
        <v/>
      </c>
    </row>
    <row r="157" spans="1:167" x14ac:dyDescent="0.3">
      <c r="A157" s="1">
        <v>193904</v>
      </c>
      <c r="B157" s="1">
        <v>-3.27</v>
      </c>
      <c r="C157" s="1">
        <v>-1.18</v>
      </c>
      <c r="D157" s="1">
        <v>-1.35</v>
      </c>
      <c r="E157" s="1">
        <v>0.7</v>
      </c>
      <c r="F157" s="1">
        <v>0.83</v>
      </c>
      <c r="G157" s="1">
        <v>-0.97</v>
      </c>
      <c r="H157" s="1">
        <v>0.96</v>
      </c>
      <c r="I157" s="1">
        <v>0.46</v>
      </c>
      <c r="J157" s="1">
        <v>0.99</v>
      </c>
      <c r="K157" s="1">
        <v>3.74</v>
      </c>
      <c r="M157" s="1">
        <v>193805</v>
      </c>
      <c r="N157" s="1">
        <v>-3.18</v>
      </c>
      <c r="O157" s="1">
        <v>-3.7</v>
      </c>
      <c r="P157" s="1">
        <v>-4.4400000000000004</v>
      </c>
      <c r="Q157" s="1">
        <v>-4.3099999999999996</v>
      </c>
      <c r="R157" s="1">
        <v>-7.31</v>
      </c>
      <c r="S157" s="1">
        <v>-7.32</v>
      </c>
      <c r="T157" s="1">
        <v>-7.31</v>
      </c>
      <c r="U157" s="1">
        <v>-9.1300000000000008</v>
      </c>
      <c r="V157" s="1">
        <v>-11.96</v>
      </c>
      <c r="W157" s="1">
        <v>-12.55</v>
      </c>
      <c r="Y157" s="1">
        <v>194304</v>
      </c>
      <c r="Z157" s="1">
        <v>11.25</v>
      </c>
      <c r="AA157" s="1">
        <v>6.31</v>
      </c>
      <c r="AB157" s="1">
        <v>5.83</v>
      </c>
      <c r="AC157" s="1">
        <v>2.0699999999999998</v>
      </c>
      <c r="AD157" s="1">
        <v>0.8</v>
      </c>
      <c r="AE157" s="1">
        <v>1.72</v>
      </c>
      <c r="AF157" s="1">
        <v>2.19</v>
      </c>
      <c r="AG157" s="1">
        <v>2.17</v>
      </c>
      <c r="AH157" s="1">
        <v>2.77</v>
      </c>
      <c r="AI157" s="1">
        <v>0.84</v>
      </c>
      <c r="AK157">
        <v>196310</v>
      </c>
      <c r="AL157">
        <v>2.65</v>
      </c>
      <c r="AM157">
        <v>1.32</v>
      </c>
      <c r="AN157">
        <v>1.1499999999999999</v>
      </c>
      <c r="AO157">
        <v>2.2000000000000002</v>
      </c>
      <c r="AP157">
        <v>1.56</v>
      </c>
      <c r="AQ157">
        <v>1.22</v>
      </c>
      <c r="AR157">
        <v>1.43</v>
      </c>
      <c r="AS157">
        <v>1.78</v>
      </c>
      <c r="AT157">
        <v>1.71</v>
      </c>
      <c r="AU157">
        <v>1.43</v>
      </c>
      <c r="AV157">
        <v>1.74</v>
      </c>
      <c r="AW157">
        <v>0.8</v>
      </c>
      <c r="AX157">
        <v>1.67</v>
      </c>
      <c r="AY157">
        <v>1.03</v>
      </c>
      <c r="AZ157">
        <v>1.8</v>
      </c>
      <c r="BA157">
        <v>0.1</v>
      </c>
      <c r="BB157">
        <v>3.3</v>
      </c>
      <c r="BC157">
        <v>1.35</v>
      </c>
      <c r="BD157">
        <v>1.99</v>
      </c>
      <c r="BF157" s="1">
        <v>196310</v>
      </c>
      <c r="BG157" s="1">
        <v>1.66</v>
      </c>
      <c r="BH157" s="1">
        <v>1.93</v>
      </c>
      <c r="BI157" s="1">
        <v>1.01</v>
      </c>
      <c r="BJ157" s="1">
        <v>2.2200000000000002</v>
      </c>
      <c r="BK157" s="1">
        <v>1.72</v>
      </c>
      <c r="BL157" s="1">
        <v>1.51</v>
      </c>
      <c r="BM157" s="1">
        <v>0.79</v>
      </c>
      <c r="BN157" s="1">
        <v>2.61</v>
      </c>
      <c r="BO157" s="1">
        <v>1.73</v>
      </c>
      <c r="BP157" s="1">
        <v>2.1</v>
      </c>
      <c r="BQ157" s="1">
        <v>1.21</v>
      </c>
      <c r="BR157" s="1">
        <v>2.58</v>
      </c>
      <c r="BS157" s="1">
        <v>0.47</v>
      </c>
      <c r="BT157" s="1">
        <v>0.53</v>
      </c>
      <c r="BU157" s="1">
        <v>1.02</v>
      </c>
      <c r="BV157" s="1">
        <v>1.81</v>
      </c>
      <c r="BW157" s="1">
        <v>3.54</v>
      </c>
      <c r="BX157" s="1">
        <v>1.58</v>
      </c>
      <c r="BY157" s="1">
        <v>1.85</v>
      </c>
      <c r="CA157" s="1">
        <v>193810</v>
      </c>
      <c r="CB157" s="1">
        <v>16.190000000000001</v>
      </c>
      <c r="CC157" s="1">
        <v>11.08</v>
      </c>
      <c r="CD157" s="1">
        <v>14.07</v>
      </c>
      <c r="CE157" s="1">
        <v>17.649999999999999</v>
      </c>
      <c r="CF157" s="1">
        <v>10.77</v>
      </c>
      <c r="CG157" s="1">
        <v>12.71</v>
      </c>
      <c r="CH157" s="1">
        <v>13.35</v>
      </c>
      <c r="CI157" s="1">
        <v>15.93</v>
      </c>
      <c r="CJ157" s="1">
        <v>18.47</v>
      </c>
      <c r="CK157" s="1">
        <v>10.7</v>
      </c>
      <c r="CL157" s="1">
        <v>10.84</v>
      </c>
      <c r="CM157" s="1">
        <v>11.69</v>
      </c>
      <c r="CN157" s="1">
        <v>13.72</v>
      </c>
      <c r="CO157" s="1">
        <v>15.86</v>
      </c>
      <c r="CP157" s="1">
        <v>10.81</v>
      </c>
      <c r="CQ157" s="1">
        <v>15.84</v>
      </c>
      <c r="CR157" s="1">
        <v>16.03</v>
      </c>
      <c r="CS157" s="1">
        <v>19.5</v>
      </c>
      <c r="CT157" s="1">
        <v>17.420000000000002</v>
      </c>
      <c r="CV157" s="1">
        <v>193910</v>
      </c>
      <c r="CW157" s="1">
        <v>-4.33</v>
      </c>
      <c r="CX157" s="1">
        <v>0.82</v>
      </c>
      <c r="CY157" s="1">
        <v>2.56</v>
      </c>
      <c r="CZ157" s="1">
        <v>2.89</v>
      </c>
      <c r="DA157" s="1">
        <v>-0.15</v>
      </c>
      <c r="DB157" s="1">
        <v>2.4500000000000002</v>
      </c>
      <c r="DC157" s="1">
        <v>2.44</v>
      </c>
      <c r="DD157" s="1">
        <v>3.59</v>
      </c>
      <c r="DE157" s="1">
        <v>2.29</v>
      </c>
      <c r="DF157" s="1">
        <v>-0.86</v>
      </c>
      <c r="DG157" s="1">
        <v>0.56999999999999995</v>
      </c>
      <c r="DH157" s="1">
        <v>2.66</v>
      </c>
      <c r="DI157" s="1">
        <v>2.2200000000000002</v>
      </c>
      <c r="DJ157" s="1">
        <v>2.89</v>
      </c>
      <c r="DK157" s="1">
        <v>1.99</v>
      </c>
      <c r="DL157" s="1">
        <v>3.13</v>
      </c>
      <c r="DM157" s="1">
        <v>4.04</v>
      </c>
      <c r="DN157" s="1">
        <v>0.82</v>
      </c>
      <c r="DO157" s="1">
        <v>3.77</v>
      </c>
      <c r="DQ157" s="1">
        <v>193810</v>
      </c>
      <c r="DR157" s="1">
        <v>-99.99</v>
      </c>
      <c r="DS157" s="1">
        <v>18.32</v>
      </c>
      <c r="DT157" s="1">
        <v>14.35</v>
      </c>
      <c r="DU157" s="1">
        <v>10.31</v>
      </c>
      <c r="DV157" s="1">
        <v>17.72</v>
      </c>
      <c r="DW157" s="1">
        <v>17.149999999999999</v>
      </c>
      <c r="DX157" s="1">
        <v>14.46</v>
      </c>
      <c r="DY157" s="1">
        <v>12.73</v>
      </c>
      <c r="DZ157" s="1">
        <v>9.59</v>
      </c>
      <c r="EA157" s="1">
        <v>21.67</v>
      </c>
      <c r="EB157" s="1">
        <v>14.07</v>
      </c>
      <c r="EC157" s="1">
        <v>19.5</v>
      </c>
      <c r="ED157" s="1">
        <v>14.8</v>
      </c>
      <c r="EE157" s="1">
        <v>14.57</v>
      </c>
      <c r="EF157" s="1">
        <v>14.35</v>
      </c>
      <c r="EG157" s="1">
        <v>13.7</v>
      </c>
      <c r="EH157" s="1">
        <v>11.77</v>
      </c>
      <c r="EI157" s="1">
        <v>12.01</v>
      </c>
      <c r="EJ157" s="1">
        <v>7.14</v>
      </c>
      <c r="EL157">
        <v>193810</v>
      </c>
      <c r="EM157">
        <v>7.8</v>
      </c>
      <c r="EN157">
        <v>5.83</v>
      </c>
      <c r="EO157">
        <v>5.01</v>
      </c>
      <c r="EP157">
        <v>0.01</v>
      </c>
      <c r="ER157" s="1">
        <v>193904</v>
      </c>
      <c r="ES157" s="1">
        <v>2.7</v>
      </c>
      <c r="EU157" s="1">
        <v>193805</v>
      </c>
      <c r="EV157" s="1">
        <v>7.14</v>
      </c>
      <c r="EX157" s="1">
        <v>194304</v>
      </c>
      <c r="EY157" s="1">
        <v>4.6100000000000003</v>
      </c>
      <c r="FA157" s="1">
        <v>193904</v>
      </c>
      <c r="FB157" s="1" t="str">
        <f>IF(ISERROR(VLOOKUP($FA157,MOM,LOOKUPS!C$12,0)*$FB$6+VLOOKUP($FA157,STREV,LOOKUPS!C$10,0)*$FC$6+VLOOKUP($FA157,LTREV,LOOKUPS!C$9,0)*$FD$6+VLOOKUP($FA157,CFP,LOOKUPS!C$6,0)*$FE$6+VLOOKUP($FA157,EP,LOOKUPS!C$8,0)*$FF$6+VLOOKUP($FA157,BM,LOOKUPS!C$5,0)*$FG$6+VLOOKUP($FA157,DIV,LOOKUPS!C$7,0)*$FH$6++VLOOKUP($FA157,SIZE,LOOKUPS!C$11,0)*$FI$6),"",VLOOKUP($FA157,MOM,LOOKUPS!C$12,0)*$FB$6+VLOOKUP($FA157,STREV,LOOKUPS!C$10,0)*$FC$6+VLOOKUP($FA157,LTREV,LOOKUPS!C$9,0)*$FD$6+VLOOKUP($FA157,CFP,LOOKUPS!C$6,0)*$FE$6+VLOOKUP($FA157,EP,LOOKUPS!C$8,0)*$FF$6+VLOOKUP($FA157,BM,LOOKUPS!C$5,0)*$FG$6+VLOOKUP($FA157,DIV,LOOKUPS!C$7,0)*$FH$6++VLOOKUP($FA157,SIZE,LOOKUPS!C$11,0)*$FI$6)</f>
        <v/>
      </c>
      <c r="FC157" s="1" t="str">
        <f>IF(ISERROR(VLOOKUP($FA157,MOM,LOOKUPS!D$12,0)*$FB$6+VLOOKUP($FA157,STREV,LOOKUPS!D$10,0)*$FC$6+VLOOKUP($FA157,LTREV,LOOKUPS!D$9,0)*$FD$6+VLOOKUP($FA157,CFP,LOOKUPS!D$6,0)*$FE$6+VLOOKUP($FA157,EP,LOOKUPS!D$8,0)*$FF$6+VLOOKUP($FA157,BM,LOOKUPS!D$5,0)*$FG$6+VLOOKUP($FA157,DIV,LOOKUPS!D$7,0)*$FH$6++VLOOKUP($FA157,SIZE,LOOKUPS!D$11,0)*$FI$6),"",VLOOKUP($FA157,MOM,LOOKUPS!D$12,0)*$FB$6+VLOOKUP($FA157,STREV,LOOKUPS!D$10,0)*$FC$6+VLOOKUP($FA157,LTREV,LOOKUPS!D$9,0)*$FD$6+VLOOKUP($FA157,CFP,LOOKUPS!D$6,0)*$FE$6+VLOOKUP($FA157,EP,LOOKUPS!D$8,0)*$FF$6+VLOOKUP($FA157,BM,LOOKUPS!D$5,0)*$FG$6+VLOOKUP($FA157,DIV,LOOKUPS!D$7,0)*$FH$6++VLOOKUP($FA157,SIZE,LOOKUPS!D$11,0)*$FI$6)</f>
        <v/>
      </c>
      <c r="FD157" s="1" t="str">
        <f>IF(ISERROR(VLOOKUP($FA157,MOM,LOOKUPS!E$12,0)*$FB$6+VLOOKUP($FA157,STREV,LOOKUPS!E$10,0)*$FC$6+VLOOKUP($FA157,LTREV,LOOKUPS!E$9,0)*$FD$6+VLOOKUP($FA157,CFP,LOOKUPS!E$6,0)*$FE$6+VLOOKUP($FA157,EP,LOOKUPS!E$8,0)*$FF$6+VLOOKUP($FA157,BM,LOOKUPS!E$5,0)*$FG$6+VLOOKUP($FA157,DIV,LOOKUPS!E$7,0)*$FH$6++VLOOKUP($FA157,SIZE,LOOKUPS!E$11,0)*$FI$6),"",VLOOKUP($FA157,MOM,LOOKUPS!E$12,0)*$FB$6+VLOOKUP($FA157,STREV,LOOKUPS!E$10,0)*$FC$6+VLOOKUP($FA157,LTREV,LOOKUPS!E$9,0)*$FD$6+VLOOKUP($FA157,CFP,LOOKUPS!E$6,0)*$FE$6+VLOOKUP($FA157,EP,LOOKUPS!E$8,0)*$FF$6+VLOOKUP($FA157,BM,LOOKUPS!E$5,0)*$FG$6+VLOOKUP($FA157,DIV,LOOKUPS!E$7,0)*$FH$6++VLOOKUP($FA157,SIZE,LOOKUPS!E$11,0)*$FI$6)</f>
        <v/>
      </c>
      <c r="FE157" s="1" t="str">
        <f>IF(ISERROR(VLOOKUP($FA157,MOM,LOOKUPS!F$12,0)*$FB$6+VLOOKUP($FA157,STREV,LOOKUPS!F$10,0)*$FC$6+VLOOKUP($FA157,LTREV,LOOKUPS!F$9,0)*$FD$6+VLOOKUP($FA157,CFP,LOOKUPS!F$6,0)*$FE$6+VLOOKUP($FA157,EP,LOOKUPS!F$8,0)*$FF$6+VLOOKUP($FA157,BM,LOOKUPS!F$5,0)*$FG$6+VLOOKUP($FA157,DIV,LOOKUPS!F$7,0)*$FH$6++VLOOKUP($FA157,SIZE,LOOKUPS!F$11,0)*$FI$6),"",VLOOKUP($FA157,MOM,LOOKUPS!F$12,0)*$FB$6+VLOOKUP($FA157,STREV,LOOKUPS!F$10,0)*$FC$6+VLOOKUP($FA157,LTREV,LOOKUPS!F$9,0)*$FD$6+VLOOKUP($FA157,CFP,LOOKUPS!F$6,0)*$FE$6+VLOOKUP($FA157,EP,LOOKUPS!F$8,0)*$FF$6+VLOOKUP($FA157,BM,LOOKUPS!F$5,0)*$FG$6+VLOOKUP($FA157,DIV,LOOKUPS!F$7,0)*$FH$6++VLOOKUP($FA157,SIZE,LOOKUPS!F$11,0)*$FI$6)</f>
        <v/>
      </c>
      <c r="FF157" s="1" t="str">
        <f>IF(ISERROR(VLOOKUP($FA157,MOM,LOOKUPS!G$12,0)*$FB$6+VLOOKUP($FA157,STREV,LOOKUPS!G$10,0)*$FC$6+VLOOKUP($FA157,LTREV,LOOKUPS!G$9,0)*$FD$6+VLOOKUP($FA157,CFP,LOOKUPS!G$6,0)*$FE$6+VLOOKUP($FA157,EP,LOOKUPS!G$8,0)*$FF$6+VLOOKUP($FA157,BM,LOOKUPS!G$5,0)*$FG$6+VLOOKUP($FA157,DIV,LOOKUPS!G$7,0)*$FH$6++VLOOKUP($FA157,SIZE,LOOKUPS!G$11,0)*$FI$6),"",VLOOKUP($FA157,MOM,LOOKUPS!G$12,0)*$FB$6+VLOOKUP($FA157,STREV,LOOKUPS!G$10,0)*$FC$6+VLOOKUP($FA157,LTREV,LOOKUPS!G$9,0)*$FD$6+VLOOKUP($FA157,CFP,LOOKUPS!G$6,0)*$FE$6+VLOOKUP($FA157,EP,LOOKUPS!G$8,0)*$FF$6+VLOOKUP($FA157,BM,LOOKUPS!G$5,0)*$FG$6+VLOOKUP($FA157,DIV,LOOKUPS!G$7,0)*$FH$6++VLOOKUP($FA157,SIZE,LOOKUPS!G$11,0)*$FI$6)</f>
        <v/>
      </c>
      <c r="FG157" s="1" t="str">
        <f>IF(ISERROR(VLOOKUP($FA157,MOM,LOOKUPS!H$12,0)*$FB$6+VLOOKUP($FA157,STREV,LOOKUPS!H$10,0)*$FC$6+VLOOKUP($FA157,LTREV,LOOKUPS!H$9,0)*$FD$6+VLOOKUP($FA157,CFP,LOOKUPS!H$6,0)*$FE$6+VLOOKUP($FA157,EP,LOOKUPS!H$8,0)*$FF$6+VLOOKUP($FA157,BM,LOOKUPS!H$5,0)*$FG$6+VLOOKUP($FA157,DIV,LOOKUPS!H$7,0)*$FH$6++VLOOKUP($FA157,SIZE,LOOKUPS!H$11,0)*$FI$6),"",VLOOKUP($FA157,MOM,LOOKUPS!H$12,0)*$FB$6+VLOOKUP($FA157,STREV,LOOKUPS!H$10,0)*$FC$6+VLOOKUP($FA157,LTREV,LOOKUPS!H$9,0)*$FD$6+VLOOKUP($FA157,CFP,LOOKUPS!H$6,0)*$FE$6+VLOOKUP($FA157,EP,LOOKUPS!H$8,0)*$FF$6+VLOOKUP($FA157,BM,LOOKUPS!H$5,0)*$FG$6+VLOOKUP($FA157,DIV,LOOKUPS!H$7,0)*$FH$6++VLOOKUP($FA157,SIZE,LOOKUPS!H$11,0)*$FI$6)</f>
        <v/>
      </c>
      <c r="FH157" s="1" t="str">
        <f>IF(ISERROR(VLOOKUP($FA157,MOM,LOOKUPS!I$12,0)*$FB$6+VLOOKUP($FA157,STREV,LOOKUPS!I$10,0)*$FC$6+VLOOKUP($FA157,LTREV,LOOKUPS!I$9,0)*$FD$6+VLOOKUP($FA157,CFP,LOOKUPS!I$6,0)*$FE$6+VLOOKUP($FA157,EP,LOOKUPS!I$8,0)*$FF$6+VLOOKUP($FA157,BM,LOOKUPS!I$5,0)*$FG$6+VLOOKUP($FA157,DIV,LOOKUPS!I$7,0)*$FH$6++VLOOKUP($FA157,SIZE,LOOKUPS!I$11,0)*$FI$6),"",VLOOKUP($FA157,MOM,LOOKUPS!I$12,0)*$FB$6+VLOOKUP($FA157,STREV,LOOKUPS!I$10,0)*$FC$6+VLOOKUP($FA157,LTREV,LOOKUPS!I$9,0)*$FD$6+VLOOKUP($FA157,CFP,LOOKUPS!I$6,0)*$FE$6+VLOOKUP($FA157,EP,LOOKUPS!I$8,0)*$FF$6+VLOOKUP($FA157,BM,LOOKUPS!I$5,0)*$FG$6+VLOOKUP($FA157,DIV,LOOKUPS!I$7,0)*$FH$6++VLOOKUP($FA157,SIZE,LOOKUPS!I$11,0)*$FI$6)</f>
        <v/>
      </c>
      <c r="FI157" s="1" t="str">
        <f>IF(ISERROR(VLOOKUP($FA157,MOM,LOOKUPS!J$12,0)*$FB$6+VLOOKUP($FA157,STREV,LOOKUPS!J$10,0)*$FC$6+VLOOKUP($FA157,LTREV,LOOKUPS!J$9,0)*$FD$6+VLOOKUP($FA157,CFP,LOOKUPS!J$6,0)*$FE$6+VLOOKUP($FA157,EP,LOOKUPS!J$8,0)*$FF$6+VLOOKUP($FA157,BM,LOOKUPS!J$5,0)*$FG$6+VLOOKUP($FA157,DIV,LOOKUPS!J$7,0)*$FH$6++VLOOKUP($FA157,SIZE,LOOKUPS!J$11,0)*$FI$6),"",VLOOKUP($FA157,MOM,LOOKUPS!J$12,0)*$FB$6+VLOOKUP($FA157,STREV,LOOKUPS!J$10,0)*$FC$6+VLOOKUP($FA157,LTREV,LOOKUPS!J$9,0)*$FD$6+VLOOKUP($FA157,CFP,LOOKUPS!J$6,0)*$FE$6+VLOOKUP($FA157,EP,LOOKUPS!J$8,0)*$FF$6+VLOOKUP($FA157,BM,LOOKUPS!J$5,0)*$FG$6+VLOOKUP($FA157,DIV,LOOKUPS!J$7,0)*$FH$6++VLOOKUP($FA157,SIZE,LOOKUPS!J$11,0)*$FI$6)</f>
        <v/>
      </c>
      <c r="FJ157" s="1" t="str">
        <f>IF(ISERROR(VLOOKUP($FA157,MOM,LOOKUPS!K$12,0)*$FB$6+VLOOKUP($FA157,STREV,LOOKUPS!K$10,0)*$FC$6+VLOOKUP($FA157,LTREV,LOOKUPS!K$9,0)*$FD$6+VLOOKUP($FA157,CFP,LOOKUPS!K$6,0)*$FE$6+VLOOKUP($FA157,EP,LOOKUPS!K$8,0)*$FF$6+VLOOKUP($FA157,BM,LOOKUPS!K$5,0)*$FG$6+VLOOKUP($FA157,DIV,LOOKUPS!K$7,0)*$FH$6++VLOOKUP($FA157,SIZE,LOOKUPS!K$11,0)*$FI$6),"",VLOOKUP($FA157,MOM,LOOKUPS!K$12,0)*$FB$6+VLOOKUP($FA157,STREV,LOOKUPS!K$10,0)*$FC$6+VLOOKUP($FA157,LTREV,LOOKUPS!K$9,0)*$FD$6+VLOOKUP($FA157,CFP,LOOKUPS!K$6,0)*$FE$6+VLOOKUP($FA157,EP,LOOKUPS!K$8,0)*$FF$6+VLOOKUP($FA157,BM,LOOKUPS!K$5,0)*$FG$6+VLOOKUP($FA157,DIV,LOOKUPS!K$7,0)*$FH$6++VLOOKUP($FA157,SIZE,LOOKUPS!K$11,0)*$FI$6)</f>
        <v/>
      </c>
      <c r="FK157" s="1" t="str">
        <f>IF(ISERROR(VLOOKUP($FA157,MOM,LOOKUPS!L$12,0)*$FB$6+VLOOKUP($FA157,STREV,LOOKUPS!L$10,0)*$FC$6+VLOOKUP($FA157,LTREV,LOOKUPS!L$9,0)*$FD$6+VLOOKUP($FA157,CFP,LOOKUPS!L$6,0)*$FE$6+VLOOKUP($FA157,EP,LOOKUPS!L$8,0)*$FF$6+VLOOKUP($FA157,BM,LOOKUPS!L$5,0)*$FG$6+VLOOKUP($FA157,DIV,LOOKUPS!L$7,0)*$FH$6++VLOOKUP($FA157,SIZE,LOOKUPS!L$11,0)*$FI$6),"",VLOOKUP($FA157,MOM,LOOKUPS!L$12,0)*$FB$6+VLOOKUP($FA157,STREV,LOOKUPS!L$10,0)*$FC$6+VLOOKUP($FA157,LTREV,LOOKUPS!L$9,0)*$FD$6+VLOOKUP($FA157,CFP,LOOKUPS!L$6,0)*$FE$6+VLOOKUP($FA157,EP,LOOKUPS!L$8,0)*$FF$6+VLOOKUP($FA157,BM,LOOKUPS!L$5,0)*$FG$6+VLOOKUP($FA157,DIV,LOOKUPS!L$7,0)*$FH$6++VLOOKUP($FA157,SIZE,LOOKUPS!L$11,0)*$FI$6)</f>
        <v/>
      </c>
    </row>
    <row r="158" spans="1:167" x14ac:dyDescent="0.3">
      <c r="A158" s="1">
        <v>193905</v>
      </c>
      <c r="B158" s="1">
        <v>5.82</v>
      </c>
      <c r="C158" s="1">
        <v>6.17</v>
      </c>
      <c r="D158" s="1">
        <v>8.91</v>
      </c>
      <c r="E158" s="1">
        <v>8.1</v>
      </c>
      <c r="F158" s="1">
        <v>7.55</v>
      </c>
      <c r="G158" s="1">
        <v>9.6199999999999992</v>
      </c>
      <c r="H158" s="1">
        <v>7.86</v>
      </c>
      <c r="I158" s="1">
        <v>8.06</v>
      </c>
      <c r="J158" s="1">
        <v>10.49</v>
      </c>
      <c r="K158" s="1">
        <v>12.52</v>
      </c>
      <c r="M158" s="1">
        <v>193806</v>
      </c>
      <c r="N158" s="1">
        <v>42.41</v>
      </c>
      <c r="O158" s="1">
        <v>45.5</v>
      </c>
      <c r="P158" s="1">
        <v>36.950000000000003</v>
      </c>
      <c r="Q158" s="1">
        <v>34.96</v>
      </c>
      <c r="R158" s="1">
        <v>32.92</v>
      </c>
      <c r="S158" s="1">
        <v>31.8</v>
      </c>
      <c r="T158" s="1">
        <v>24.19</v>
      </c>
      <c r="U158" s="1">
        <v>21.73</v>
      </c>
      <c r="V158" s="1">
        <v>18.829999999999998</v>
      </c>
      <c r="W158" s="1">
        <v>19.010000000000002</v>
      </c>
      <c r="Y158" s="1">
        <v>194305</v>
      </c>
      <c r="Z158" s="1">
        <v>20.82</v>
      </c>
      <c r="AA158" s="1">
        <v>9.7200000000000006</v>
      </c>
      <c r="AB158" s="1">
        <v>9.99</v>
      </c>
      <c r="AC158" s="1">
        <v>7.38</v>
      </c>
      <c r="AD158" s="1">
        <v>7.84</v>
      </c>
      <c r="AE158" s="1">
        <v>5.28</v>
      </c>
      <c r="AF158" s="1">
        <v>6.72</v>
      </c>
      <c r="AG158" s="1">
        <v>7.17</v>
      </c>
      <c r="AH158" s="1">
        <v>5.46</v>
      </c>
      <c r="AI158" s="1">
        <v>5.12</v>
      </c>
      <c r="AK158">
        <v>196311</v>
      </c>
      <c r="AL158">
        <v>-4.4400000000000004</v>
      </c>
      <c r="AM158">
        <v>-2.42</v>
      </c>
      <c r="AN158">
        <v>-0.85</v>
      </c>
      <c r="AO158">
        <v>-1.02</v>
      </c>
      <c r="AP158">
        <v>-2.4300000000000002</v>
      </c>
      <c r="AQ158">
        <v>-1.9</v>
      </c>
      <c r="AR158">
        <v>-1.19</v>
      </c>
      <c r="AS158">
        <v>-0.78</v>
      </c>
      <c r="AT158">
        <v>-0.69</v>
      </c>
      <c r="AU158">
        <v>-2.34</v>
      </c>
      <c r="AV158">
        <v>-2.54</v>
      </c>
      <c r="AW158">
        <v>-2.4</v>
      </c>
      <c r="AX158">
        <v>-1.37</v>
      </c>
      <c r="AY158">
        <v>-0.53</v>
      </c>
      <c r="AZ158">
        <v>-1.79</v>
      </c>
      <c r="BA158">
        <v>0.31</v>
      </c>
      <c r="BB158">
        <v>-1.77</v>
      </c>
      <c r="BC158">
        <v>-0.34</v>
      </c>
      <c r="BD158">
        <v>-0.96</v>
      </c>
      <c r="BF158" s="1">
        <v>196311</v>
      </c>
      <c r="BG158" s="1">
        <v>-3.56</v>
      </c>
      <c r="BH158" s="1">
        <v>-2.2400000000000002</v>
      </c>
      <c r="BI158" s="1">
        <v>-1.0900000000000001</v>
      </c>
      <c r="BJ158" s="1">
        <v>-1.05</v>
      </c>
      <c r="BK158" s="1">
        <v>-2.4</v>
      </c>
      <c r="BL158" s="1">
        <v>-1.77</v>
      </c>
      <c r="BM158" s="1">
        <v>-1.44</v>
      </c>
      <c r="BN158" s="1">
        <v>-0.5</v>
      </c>
      <c r="BO158" s="1">
        <v>-1.01</v>
      </c>
      <c r="BP158" s="1">
        <v>-2.68</v>
      </c>
      <c r="BQ158" s="1">
        <v>-2.02</v>
      </c>
      <c r="BR158" s="1">
        <v>-1.76</v>
      </c>
      <c r="BS158" s="1">
        <v>-1.79</v>
      </c>
      <c r="BT158" s="1">
        <v>-1.31</v>
      </c>
      <c r="BU158" s="1">
        <v>-1.55</v>
      </c>
      <c r="BV158" s="1">
        <v>7.0000000000000007E-2</v>
      </c>
      <c r="BW158" s="1">
        <v>-1.1499999999999999</v>
      </c>
      <c r="BX158" s="1">
        <v>-0.22</v>
      </c>
      <c r="BY158" s="1">
        <v>-1.64</v>
      </c>
      <c r="CA158" s="1">
        <v>193811</v>
      </c>
      <c r="CB158" s="1">
        <v>-24.39</v>
      </c>
      <c r="CC158" s="1">
        <v>-1.58</v>
      </c>
      <c r="CD158" s="1">
        <v>-1.77</v>
      </c>
      <c r="CE158" s="1">
        <v>-7.17</v>
      </c>
      <c r="CF158" s="1">
        <v>-1.46</v>
      </c>
      <c r="CG158" s="1">
        <v>-2.4700000000000002</v>
      </c>
      <c r="CH158" s="1">
        <v>-2.0499999999999998</v>
      </c>
      <c r="CI158" s="1">
        <v>-2.5299999999999998</v>
      </c>
      <c r="CJ158" s="1">
        <v>-8.16</v>
      </c>
      <c r="CK158" s="1">
        <v>0.16</v>
      </c>
      <c r="CL158" s="1">
        <v>-3.08</v>
      </c>
      <c r="CM158" s="1">
        <v>-1.83</v>
      </c>
      <c r="CN158" s="1">
        <v>-3.1</v>
      </c>
      <c r="CO158" s="1">
        <v>-1.45</v>
      </c>
      <c r="CP158" s="1">
        <v>-2.66</v>
      </c>
      <c r="CQ158" s="1">
        <v>0.13</v>
      </c>
      <c r="CR158" s="1">
        <v>-5.2</v>
      </c>
      <c r="CS158" s="1">
        <v>-5.47</v>
      </c>
      <c r="CT158" s="1">
        <v>-10.89</v>
      </c>
      <c r="CV158" s="1">
        <v>193911</v>
      </c>
      <c r="CW158" s="1">
        <v>-13.71</v>
      </c>
      <c r="CX158" s="1">
        <v>-5.0199999999999996</v>
      </c>
      <c r="CY158" s="1">
        <v>-2.59</v>
      </c>
      <c r="CZ158" s="1">
        <v>-3.58</v>
      </c>
      <c r="DA158" s="1">
        <v>-5.99</v>
      </c>
      <c r="DB158" s="1">
        <v>-2.66</v>
      </c>
      <c r="DC158" s="1">
        <v>-3.38</v>
      </c>
      <c r="DD158" s="1">
        <v>-2.35</v>
      </c>
      <c r="DE158" s="1">
        <v>-3.77</v>
      </c>
      <c r="DF158" s="1">
        <v>-6.08</v>
      </c>
      <c r="DG158" s="1">
        <v>-5.9</v>
      </c>
      <c r="DH158" s="1">
        <v>-3.17</v>
      </c>
      <c r="DI158" s="1">
        <v>-2.13</v>
      </c>
      <c r="DJ158" s="1">
        <v>-3.66</v>
      </c>
      <c r="DK158" s="1">
        <v>-3.1</v>
      </c>
      <c r="DL158" s="1">
        <v>-1.49</v>
      </c>
      <c r="DM158" s="1">
        <v>-3.2</v>
      </c>
      <c r="DN158" s="1">
        <v>-3.6</v>
      </c>
      <c r="DO158" s="1">
        <v>-3.95</v>
      </c>
      <c r="DQ158" s="1">
        <v>193811</v>
      </c>
      <c r="DR158" s="1">
        <v>-99.99</v>
      </c>
      <c r="DS158" s="1">
        <v>-6.86</v>
      </c>
      <c r="DT158" s="1">
        <v>-3.31</v>
      </c>
      <c r="DU158" s="1">
        <v>-1.45</v>
      </c>
      <c r="DV158" s="1">
        <v>-7.84</v>
      </c>
      <c r="DW158" s="1">
        <v>-4.8899999999999997</v>
      </c>
      <c r="DX158" s="1">
        <v>-2.76</v>
      </c>
      <c r="DY158" s="1">
        <v>-2.0099999999999998</v>
      </c>
      <c r="DZ158" s="1">
        <v>-1.61</v>
      </c>
      <c r="EA158" s="1">
        <v>-10.19</v>
      </c>
      <c r="EB158" s="1">
        <v>-5.7</v>
      </c>
      <c r="EC158" s="1">
        <v>-4.96</v>
      </c>
      <c r="ED158" s="1">
        <v>-4.82</v>
      </c>
      <c r="EE158" s="1">
        <v>-3.64</v>
      </c>
      <c r="EF158" s="1">
        <v>-1.84</v>
      </c>
      <c r="EG158" s="1">
        <v>-2.89</v>
      </c>
      <c r="EH158" s="1">
        <v>-1.1299999999999999</v>
      </c>
      <c r="EI158" s="1">
        <v>-1.7</v>
      </c>
      <c r="EJ158" s="1">
        <v>-1.51</v>
      </c>
      <c r="EL158">
        <v>193811</v>
      </c>
      <c r="EM158">
        <v>-1.72</v>
      </c>
      <c r="EN158">
        <v>-2.56</v>
      </c>
      <c r="EO158">
        <v>-1.23</v>
      </c>
      <c r="EP158">
        <v>-0.06</v>
      </c>
      <c r="ER158" s="1">
        <v>193905</v>
      </c>
      <c r="ES158" s="1">
        <v>3.56</v>
      </c>
      <c r="EU158" s="1">
        <v>193806</v>
      </c>
      <c r="EV158" s="1">
        <v>23.95</v>
      </c>
      <c r="EX158" s="1">
        <v>194305</v>
      </c>
      <c r="EY158" s="1">
        <v>5.58</v>
      </c>
      <c r="FA158" s="1">
        <v>193905</v>
      </c>
      <c r="FB158" s="1" t="str">
        <f>IF(ISERROR(VLOOKUP($FA158,MOM,LOOKUPS!C$12,0)*$FB$6+VLOOKUP($FA158,STREV,LOOKUPS!C$10,0)*$FC$6+VLOOKUP($FA158,LTREV,LOOKUPS!C$9,0)*$FD$6+VLOOKUP($FA158,CFP,LOOKUPS!C$6,0)*$FE$6+VLOOKUP($FA158,EP,LOOKUPS!C$8,0)*$FF$6+VLOOKUP($FA158,BM,LOOKUPS!C$5,0)*$FG$6+VLOOKUP($FA158,DIV,LOOKUPS!C$7,0)*$FH$6++VLOOKUP($FA158,SIZE,LOOKUPS!C$11,0)*$FI$6),"",VLOOKUP($FA158,MOM,LOOKUPS!C$12,0)*$FB$6+VLOOKUP($FA158,STREV,LOOKUPS!C$10,0)*$FC$6+VLOOKUP($FA158,LTREV,LOOKUPS!C$9,0)*$FD$6+VLOOKUP($FA158,CFP,LOOKUPS!C$6,0)*$FE$6+VLOOKUP($FA158,EP,LOOKUPS!C$8,0)*$FF$6+VLOOKUP($FA158,BM,LOOKUPS!C$5,0)*$FG$6+VLOOKUP($FA158,DIV,LOOKUPS!C$7,0)*$FH$6++VLOOKUP($FA158,SIZE,LOOKUPS!C$11,0)*$FI$6)</f>
        <v/>
      </c>
      <c r="FC158" s="1" t="str">
        <f>IF(ISERROR(VLOOKUP($FA158,MOM,LOOKUPS!D$12,0)*$FB$6+VLOOKUP($FA158,STREV,LOOKUPS!D$10,0)*$FC$6+VLOOKUP($FA158,LTREV,LOOKUPS!D$9,0)*$FD$6+VLOOKUP($FA158,CFP,LOOKUPS!D$6,0)*$FE$6+VLOOKUP($FA158,EP,LOOKUPS!D$8,0)*$FF$6+VLOOKUP($FA158,BM,LOOKUPS!D$5,0)*$FG$6+VLOOKUP($FA158,DIV,LOOKUPS!D$7,0)*$FH$6++VLOOKUP($FA158,SIZE,LOOKUPS!D$11,0)*$FI$6),"",VLOOKUP($FA158,MOM,LOOKUPS!D$12,0)*$FB$6+VLOOKUP($FA158,STREV,LOOKUPS!D$10,0)*$FC$6+VLOOKUP($FA158,LTREV,LOOKUPS!D$9,0)*$FD$6+VLOOKUP($FA158,CFP,LOOKUPS!D$6,0)*$FE$6+VLOOKUP($FA158,EP,LOOKUPS!D$8,0)*$FF$6+VLOOKUP($FA158,BM,LOOKUPS!D$5,0)*$FG$6+VLOOKUP($FA158,DIV,LOOKUPS!D$7,0)*$FH$6++VLOOKUP($FA158,SIZE,LOOKUPS!D$11,0)*$FI$6)</f>
        <v/>
      </c>
      <c r="FD158" s="1" t="str">
        <f>IF(ISERROR(VLOOKUP($FA158,MOM,LOOKUPS!E$12,0)*$FB$6+VLOOKUP($FA158,STREV,LOOKUPS!E$10,0)*$FC$6+VLOOKUP($FA158,LTREV,LOOKUPS!E$9,0)*$FD$6+VLOOKUP($FA158,CFP,LOOKUPS!E$6,0)*$FE$6+VLOOKUP($FA158,EP,LOOKUPS!E$8,0)*$FF$6+VLOOKUP($FA158,BM,LOOKUPS!E$5,0)*$FG$6+VLOOKUP($FA158,DIV,LOOKUPS!E$7,0)*$FH$6++VLOOKUP($FA158,SIZE,LOOKUPS!E$11,0)*$FI$6),"",VLOOKUP($FA158,MOM,LOOKUPS!E$12,0)*$FB$6+VLOOKUP($FA158,STREV,LOOKUPS!E$10,0)*$FC$6+VLOOKUP($FA158,LTREV,LOOKUPS!E$9,0)*$FD$6+VLOOKUP($FA158,CFP,LOOKUPS!E$6,0)*$FE$6+VLOOKUP($FA158,EP,LOOKUPS!E$8,0)*$FF$6+VLOOKUP($FA158,BM,LOOKUPS!E$5,0)*$FG$6+VLOOKUP($FA158,DIV,LOOKUPS!E$7,0)*$FH$6++VLOOKUP($FA158,SIZE,LOOKUPS!E$11,0)*$FI$6)</f>
        <v/>
      </c>
      <c r="FE158" s="1" t="str">
        <f>IF(ISERROR(VLOOKUP($FA158,MOM,LOOKUPS!F$12,0)*$FB$6+VLOOKUP($FA158,STREV,LOOKUPS!F$10,0)*$FC$6+VLOOKUP($FA158,LTREV,LOOKUPS!F$9,0)*$FD$6+VLOOKUP($FA158,CFP,LOOKUPS!F$6,0)*$FE$6+VLOOKUP($FA158,EP,LOOKUPS!F$8,0)*$FF$6+VLOOKUP($FA158,BM,LOOKUPS!F$5,0)*$FG$6+VLOOKUP($FA158,DIV,LOOKUPS!F$7,0)*$FH$6++VLOOKUP($FA158,SIZE,LOOKUPS!F$11,0)*$FI$6),"",VLOOKUP($FA158,MOM,LOOKUPS!F$12,0)*$FB$6+VLOOKUP($FA158,STREV,LOOKUPS!F$10,0)*$FC$6+VLOOKUP($FA158,LTREV,LOOKUPS!F$9,0)*$FD$6+VLOOKUP($FA158,CFP,LOOKUPS!F$6,0)*$FE$6+VLOOKUP($FA158,EP,LOOKUPS!F$8,0)*$FF$6+VLOOKUP($FA158,BM,LOOKUPS!F$5,0)*$FG$6+VLOOKUP($FA158,DIV,LOOKUPS!F$7,0)*$FH$6++VLOOKUP($FA158,SIZE,LOOKUPS!F$11,0)*$FI$6)</f>
        <v/>
      </c>
      <c r="FF158" s="1" t="str">
        <f>IF(ISERROR(VLOOKUP($FA158,MOM,LOOKUPS!G$12,0)*$FB$6+VLOOKUP($FA158,STREV,LOOKUPS!G$10,0)*$FC$6+VLOOKUP($FA158,LTREV,LOOKUPS!G$9,0)*$FD$6+VLOOKUP($FA158,CFP,LOOKUPS!G$6,0)*$FE$6+VLOOKUP($FA158,EP,LOOKUPS!G$8,0)*$FF$6+VLOOKUP($FA158,BM,LOOKUPS!G$5,0)*$FG$6+VLOOKUP($FA158,DIV,LOOKUPS!G$7,0)*$FH$6++VLOOKUP($FA158,SIZE,LOOKUPS!G$11,0)*$FI$6),"",VLOOKUP($FA158,MOM,LOOKUPS!G$12,0)*$FB$6+VLOOKUP($FA158,STREV,LOOKUPS!G$10,0)*$FC$6+VLOOKUP($FA158,LTREV,LOOKUPS!G$9,0)*$FD$6+VLOOKUP($FA158,CFP,LOOKUPS!G$6,0)*$FE$6+VLOOKUP($FA158,EP,LOOKUPS!G$8,0)*$FF$6+VLOOKUP($FA158,BM,LOOKUPS!G$5,0)*$FG$6+VLOOKUP($FA158,DIV,LOOKUPS!G$7,0)*$FH$6++VLOOKUP($FA158,SIZE,LOOKUPS!G$11,0)*$FI$6)</f>
        <v/>
      </c>
      <c r="FG158" s="1" t="str">
        <f>IF(ISERROR(VLOOKUP($FA158,MOM,LOOKUPS!H$12,0)*$FB$6+VLOOKUP($FA158,STREV,LOOKUPS!H$10,0)*$FC$6+VLOOKUP($FA158,LTREV,LOOKUPS!H$9,0)*$FD$6+VLOOKUP($FA158,CFP,LOOKUPS!H$6,0)*$FE$6+VLOOKUP($FA158,EP,LOOKUPS!H$8,0)*$FF$6+VLOOKUP($FA158,BM,LOOKUPS!H$5,0)*$FG$6+VLOOKUP($FA158,DIV,LOOKUPS!H$7,0)*$FH$6++VLOOKUP($FA158,SIZE,LOOKUPS!H$11,0)*$FI$6),"",VLOOKUP($FA158,MOM,LOOKUPS!H$12,0)*$FB$6+VLOOKUP($FA158,STREV,LOOKUPS!H$10,0)*$FC$6+VLOOKUP($FA158,LTREV,LOOKUPS!H$9,0)*$FD$6+VLOOKUP($FA158,CFP,LOOKUPS!H$6,0)*$FE$6+VLOOKUP($FA158,EP,LOOKUPS!H$8,0)*$FF$6+VLOOKUP($FA158,BM,LOOKUPS!H$5,0)*$FG$6+VLOOKUP($FA158,DIV,LOOKUPS!H$7,0)*$FH$6++VLOOKUP($FA158,SIZE,LOOKUPS!H$11,0)*$FI$6)</f>
        <v/>
      </c>
      <c r="FH158" s="1" t="str">
        <f>IF(ISERROR(VLOOKUP($FA158,MOM,LOOKUPS!I$12,0)*$FB$6+VLOOKUP($FA158,STREV,LOOKUPS!I$10,0)*$FC$6+VLOOKUP($FA158,LTREV,LOOKUPS!I$9,0)*$FD$6+VLOOKUP($FA158,CFP,LOOKUPS!I$6,0)*$FE$6+VLOOKUP($FA158,EP,LOOKUPS!I$8,0)*$FF$6+VLOOKUP($FA158,BM,LOOKUPS!I$5,0)*$FG$6+VLOOKUP($FA158,DIV,LOOKUPS!I$7,0)*$FH$6++VLOOKUP($FA158,SIZE,LOOKUPS!I$11,0)*$FI$6),"",VLOOKUP($FA158,MOM,LOOKUPS!I$12,0)*$FB$6+VLOOKUP($FA158,STREV,LOOKUPS!I$10,0)*$FC$6+VLOOKUP($FA158,LTREV,LOOKUPS!I$9,0)*$FD$6+VLOOKUP($FA158,CFP,LOOKUPS!I$6,0)*$FE$6+VLOOKUP($FA158,EP,LOOKUPS!I$8,0)*$FF$6+VLOOKUP($FA158,BM,LOOKUPS!I$5,0)*$FG$6+VLOOKUP($FA158,DIV,LOOKUPS!I$7,0)*$FH$6++VLOOKUP($FA158,SIZE,LOOKUPS!I$11,0)*$FI$6)</f>
        <v/>
      </c>
      <c r="FI158" s="1" t="str">
        <f>IF(ISERROR(VLOOKUP($FA158,MOM,LOOKUPS!J$12,0)*$FB$6+VLOOKUP($FA158,STREV,LOOKUPS!J$10,0)*$FC$6+VLOOKUP($FA158,LTREV,LOOKUPS!J$9,0)*$FD$6+VLOOKUP($FA158,CFP,LOOKUPS!J$6,0)*$FE$6+VLOOKUP($FA158,EP,LOOKUPS!J$8,0)*$FF$6+VLOOKUP($FA158,BM,LOOKUPS!J$5,0)*$FG$6+VLOOKUP($FA158,DIV,LOOKUPS!J$7,0)*$FH$6++VLOOKUP($FA158,SIZE,LOOKUPS!J$11,0)*$FI$6),"",VLOOKUP($FA158,MOM,LOOKUPS!J$12,0)*$FB$6+VLOOKUP($FA158,STREV,LOOKUPS!J$10,0)*$FC$6+VLOOKUP($FA158,LTREV,LOOKUPS!J$9,0)*$FD$6+VLOOKUP($FA158,CFP,LOOKUPS!J$6,0)*$FE$6+VLOOKUP($FA158,EP,LOOKUPS!J$8,0)*$FF$6+VLOOKUP($FA158,BM,LOOKUPS!J$5,0)*$FG$6+VLOOKUP($FA158,DIV,LOOKUPS!J$7,0)*$FH$6++VLOOKUP($FA158,SIZE,LOOKUPS!J$11,0)*$FI$6)</f>
        <v/>
      </c>
      <c r="FJ158" s="1" t="str">
        <f>IF(ISERROR(VLOOKUP($FA158,MOM,LOOKUPS!K$12,0)*$FB$6+VLOOKUP($FA158,STREV,LOOKUPS!K$10,0)*$FC$6+VLOOKUP($FA158,LTREV,LOOKUPS!K$9,0)*$FD$6+VLOOKUP($FA158,CFP,LOOKUPS!K$6,0)*$FE$6+VLOOKUP($FA158,EP,LOOKUPS!K$8,0)*$FF$6+VLOOKUP($FA158,BM,LOOKUPS!K$5,0)*$FG$6+VLOOKUP($FA158,DIV,LOOKUPS!K$7,0)*$FH$6++VLOOKUP($FA158,SIZE,LOOKUPS!K$11,0)*$FI$6),"",VLOOKUP($FA158,MOM,LOOKUPS!K$12,0)*$FB$6+VLOOKUP($FA158,STREV,LOOKUPS!K$10,0)*$FC$6+VLOOKUP($FA158,LTREV,LOOKUPS!K$9,0)*$FD$6+VLOOKUP($FA158,CFP,LOOKUPS!K$6,0)*$FE$6+VLOOKUP($FA158,EP,LOOKUPS!K$8,0)*$FF$6+VLOOKUP($FA158,BM,LOOKUPS!K$5,0)*$FG$6+VLOOKUP($FA158,DIV,LOOKUPS!K$7,0)*$FH$6++VLOOKUP($FA158,SIZE,LOOKUPS!K$11,0)*$FI$6)</f>
        <v/>
      </c>
      <c r="FK158" s="1" t="str">
        <f>IF(ISERROR(VLOOKUP($FA158,MOM,LOOKUPS!L$12,0)*$FB$6+VLOOKUP($FA158,STREV,LOOKUPS!L$10,0)*$FC$6+VLOOKUP($FA158,LTREV,LOOKUPS!L$9,0)*$FD$6+VLOOKUP($FA158,CFP,LOOKUPS!L$6,0)*$FE$6+VLOOKUP($FA158,EP,LOOKUPS!L$8,0)*$FF$6+VLOOKUP($FA158,BM,LOOKUPS!L$5,0)*$FG$6+VLOOKUP($FA158,DIV,LOOKUPS!L$7,0)*$FH$6++VLOOKUP($FA158,SIZE,LOOKUPS!L$11,0)*$FI$6),"",VLOOKUP($FA158,MOM,LOOKUPS!L$12,0)*$FB$6+VLOOKUP($FA158,STREV,LOOKUPS!L$10,0)*$FC$6+VLOOKUP($FA158,LTREV,LOOKUPS!L$9,0)*$FD$6+VLOOKUP($FA158,CFP,LOOKUPS!L$6,0)*$FE$6+VLOOKUP($FA158,EP,LOOKUPS!L$8,0)*$FF$6+VLOOKUP($FA158,BM,LOOKUPS!L$5,0)*$FG$6+VLOOKUP($FA158,DIV,LOOKUPS!L$7,0)*$FH$6++VLOOKUP($FA158,SIZE,LOOKUPS!L$11,0)*$FI$6)</f>
        <v/>
      </c>
    </row>
    <row r="159" spans="1:167" x14ac:dyDescent="0.3">
      <c r="A159" s="1">
        <v>193906</v>
      </c>
      <c r="B159" s="1">
        <v>-9.0500000000000007</v>
      </c>
      <c r="C159" s="1">
        <v>-9.0500000000000007</v>
      </c>
      <c r="D159" s="1">
        <v>-11.06</v>
      </c>
      <c r="E159" s="1">
        <v>-7.76</v>
      </c>
      <c r="F159" s="1">
        <v>-8.09</v>
      </c>
      <c r="G159" s="1">
        <v>-7.56</v>
      </c>
      <c r="H159" s="1">
        <v>-8.24</v>
      </c>
      <c r="I159" s="1">
        <v>-7.22</v>
      </c>
      <c r="J159" s="1">
        <v>-8.1199999999999992</v>
      </c>
      <c r="K159" s="1">
        <v>-8.39</v>
      </c>
      <c r="M159" s="1">
        <v>193807</v>
      </c>
      <c r="N159" s="1">
        <v>12.28</v>
      </c>
      <c r="O159" s="1">
        <v>9.17</v>
      </c>
      <c r="P159" s="1">
        <v>12.72</v>
      </c>
      <c r="Q159" s="1">
        <v>8.84</v>
      </c>
      <c r="R159" s="1">
        <v>12.96</v>
      </c>
      <c r="S159" s="1">
        <v>12.47</v>
      </c>
      <c r="T159" s="1">
        <v>12.78</v>
      </c>
      <c r="U159" s="1">
        <v>14.35</v>
      </c>
      <c r="V159" s="1">
        <v>13.37</v>
      </c>
      <c r="W159" s="1">
        <v>13.87</v>
      </c>
      <c r="Y159" s="1">
        <v>194306</v>
      </c>
      <c r="Z159" s="1">
        <v>-3.14</v>
      </c>
      <c r="AA159" s="1">
        <v>2.82</v>
      </c>
      <c r="AB159" s="1">
        <v>0.75</v>
      </c>
      <c r="AC159" s="1">
        <v>2.04</v>
      </c>
      <c r="AD159" s="1">
        <v>1.19</v>
      </c>
      <c r="AE159" s="1">
        <v>1.75</v>
      </c>
      <c r="AF159" s="1">
        <v>2.0499999999999998</v>
      </c>
      <c r="AG159" s="1">
        <v>1.06</v>
      </c>
      <c r="AH159" s="1">
        <v>2.39</v>
      </c>
      <c r="AI159" s="1">
        <v>0.67</v>
      </c>
      <c r="AK159">
        <v>196312</v>
      </c>
      <c r="AL159">
        <v>-6.94</v>
      </c>
      <c r="AM159">
        <v>0.27</v>
      </c>
      <c r="AN159">
        <v>0.74</v>
      </c>
      <c r="AO159">
        <v>-0.55000000000000004</v>
      </c>
      <c r="AP159">
        <v>0.14000000000000001</v>
      </c>
      <c r="AQ159">
        <v>0.71</v>
      </c>
      <c r="AR159">
        <v>0.49</v>
      </c>
      <c r="AS159">
        <v>0.95</v>
      </c>
      <c r="AT159">
        <v>-1.1399999999999999</v>
      </c>
      <c r="AU159">
        <v>-0.37</v>
      </c>
      <c r="AV159">
        <v>0.86</v>
      </c>
      <c r="AW159">
        <v>0.56000000000000005</v>
      </c>
      <c r="AX159">
        <v>0.87</v>
      </c>
      <c r="AY159">
        <v>0.51</v>
      </c>
      <c r="AZ159">
        <v>0.48</v>
      </c>
      <c r="BA159">
        <v>1.1100000000000001</v>
      </c>
      <c r="BB159">
        <v>0.8</v>
      </c>
      <c r="BC159">
        <v>-0.66</v>
      </c>
      <c r="BD159">
        <v>-1.5</v>
      </c>
      <c r="BF159" s="1">
        <v>196312</v>
      </c>
      <c r="BG159" s="1">
        <v>-2.88</v>
      </c>
      <c r="BH159" s="1">
        <v>-0.46</v>
      </c>
      <c r="BI159" s="1">
        <v>1.1399999999999999</v>
      </c>
      <c r="BJ159" s="1">
        <v>-0.41</v>
      </c>
      <c r="BK159" s="1">
        <v>-0.81</v>
      </c>
      <c r="BL159" s="1">
        <v>1.55</v>
      </c>
      <c r="BM159" s="1">
        <v>0.65</v>
      </c>
      <c r="BN159" s="1">
        <v>0.79</v>
      </c>
      <c r="BO159" s="1">
        <v>-0.8</v>
      </c>
      <c r="BP159" s="1">
        <v>-1.32</v>
      </c>
      <c r="BQ159" s="1">
        <v>-0.13</v>
      </c>
      <c r="BR159" s="1">
        <v>0.67</v>
      </c>
      <c r="BS159" s="1">
        <v>2.39</v>
      </c>
      <c r="BT159" s="1">
        <v>0.32</v>
      </c>
      <c r="BU159" s="1">
        <v>0.94</v>
      </c>
      <c r="BV159" s="1">
        <v>0.95</v>
      </c>
      <c r="BW159" s="1">
        <v>0.61</v>
      </c>
      <c r="BX159" s="1">
        <v>0.27</v>
      </c>
      <c r="BY159" s="1">
        <v>-1.67</v>
      </c>
      <c r="CA159" s="1">
        <v>193812</v>
      </c>
      <c r="CB159" s="1">
        <v>8.82</v>
      </c>
      <c r="CC159" s="1">
        <v>4.3600000000000003</v>
      </c>
      <c r="CD159" s="1">
        <v>3.11</v>
      </c>
      <c r="CE159" s="1">
        <v>1.68</v>
      </c>
      <c r="CF159" s="1">
        <v>4.25</v>
      </c>
      <c r="CG159" s="1">
        <v>4.4400000000000004</v>
      </c>
      <c r="CH159" s="1">
        <v>3.52</v>
      </c>
      <c r="CI159" s="1">
        <v>1.0900000000000001</v>
      </c>
      <c r="CJ159" s="1">
        <v>1.98</v>
      </c>
      <c r="CK159" s="1">
        <v>4.5999999999999996</v>
      </c>
      <c r="CL159" s="1">
        <v>3.89</v>
      </c>
      <c r="CM159" s="1">
        <v>4.58</v>
      </c>
      <c r="CN159" s="1">
        <v>4.3</v>
      </c>
      <c r="CO159" s="1">
        <v>3.3</v>
      </c>
      <c r="CP159" s="1">
        <v>3.74</v>
      </c>
      <c r="CQ159" s="1">
        <v>1.07</v>
      </c>
      <c r="CR159" s="1">
        <v>1.1100000000000001</v>
      </c>
      <c r="CS159" s="1">
        <v>2.34</v>
      </c>
      <c r="CT159" s="1">
        <v>1.6</v>
      </c>
      <c r="CV159" s="1">
        <v>193912</v>
      </c>
      <c r="CW159" s="1">
        <v>0.04</v>
      </c>
      <c r="CX159" s="1">
        <v>3.25</v>
      </c>
      <c r="CY159" s="1">
        <v>3.39</v>
      </c>
      <c r="CZ159" s="1">
        <v>1.83</v>
      </c>
      <c r="DA159" s="1">
        <v>3.05</v>
      </c>
      <c r="DB159" s="1">
        <v>4.24</v>
      </c>
      <c r="DC159" s="1">
        <v>3.02</v>
      </c>
      <c r="DD159" s="1">
        <v>2.56</v>
      </c>
      <c r="DE159" s="1">
        <v>1.51</v>
      </c>
      <c r="DF159" s="1">
        <v>3.07</v>
      </c>
      <c r="DG159" s="1">
        <v>3.04</v>
      </c>
      <c r="DH159" s="1">
        <v>3.63</v>
      </c>
      <c r="DI159" s="1">
        <v>4.88</v>
      </c>
      <c r="DJ159" s="1">
        <v>2.61</v>
      </c>
      <c r="DK159" s="1">
        <v>3.44</v>
      </c>
      <c r="DL159" s="1">
        <v>2.65</v>
      </c>
      <c r="DM159" s="1">
        <v>2.46</v>
      </c>
      <c r="DN159" s="1">
        <v>2.9</v>
      </c>
      <c r="DO159" s="1">
        <v>0.11</v>
      </c>
      <c r="DQ159" s="1">
        <v>193812</v>
      </c>
      <c r="DR159" s="1">
        <v>-99.99</v>
      </c>
      <c r="DS159" s="1">
        <v>-0.27</v>
      </c>
      <c r="DT159" s="1">
        <v>4.7699999999999996</v>
      </c>
      <c r="DU159" s="1">
        <v>4.5999999999999996</v>
      </c>
      <c r="DV159" s="1">
        <v>-1.72</v>
      </c>
      <c r="DW159" s="1">
        <v>3.6</v>
      </c>
      <c r="DX159" s="1">
        <v>4.79</v>
      </c>
      <c r="DY159" s="1">
        <v>4.8600000000000003</v>
      </c>
      <c r="DZ159" s="1">
        <v>4.43</v>
      </c>
      <c r="EA159" s="1">
        <v>-4.13</v>
      </c>
      <c r="EB159" s="1">
        <v>0.34</v>
      </c>
      <c r="EC159" s="1">
        <v>2.4700000000000002</v>
      </c>
      <c r="ED159" s="1">
        <v>4.74</v>
      </c>
      <c r="EE159" s="1">
        <v>3.87</v>
      </c>
      <c r="EF159" s="1">
        <v>5.76</v>
      </c>
      <c r="EG159" s="1">
        <v>4.78</v>
      </c>
      <c r="EH159" s="1">
        <v>4.95</v>
      </c>
      <c r="EI159" s="1">
        <v>4.3</v>
      </c>
      <c r="EJ159" s="1">
        <v>4.5599999999999996</v>
      </c>
      <c r="EL159">
        <v>193812</v>
      </c>
      <c r="EM159">
        <v>4.1900000000000004</v>
      </c>
      <c r="EN159">
        <v>-1.8</v>
      </c>
      <c r="EO159">
        <v>0.5</v>
      </c>
      <c r="EP159">
        <v>0</v>
      </c>
      <c r="ER159" s="1">
        <v>193906</v>
      </c>
      <c r="ES159" s="1">
        <v>1.96</v>
      </c>
      <c r="EU159" s="1">
        <v>193807</v>
      </c>
      <c r="EV159" s="1">
        <v>-3.94</v>
      </c>
      <c r="EX159" s="1">
        <v>194306</v>
      </c>
      <c r="EY159" s="1">
        <v>-1.2</v>
      </c>
      <c r="FA159" s="1">
        <v>193906</v>
      </c>
      <c r="FB159" s="1" t="str">
        <f>IF(ISERROR(VLOOKUP($FA159,MOM,LOOKUPS!C$12,0)*$FB$6+VLOOKUP($FA159,STREV,LOOKUPS!C$10,0)*$FC$6+VLOOKUP($FA159,LTREV,LOOKUPS!C$9,0)*$FD$6+VLOOKUP($FA159,CFP,LOOKUPS!C$6,0)*$FE$6+VLOOKUP($FA159,EP,LOOKUPS!C$8,0)*$FF$6+VLOOKUP($FA159,BM,LOOKUPS!C$5,0)*$FG$6+VLOOKUP($FA159,DIV,LOOKUPS!C$7,0)*$FH$6++VLOOKUP($FA159,SIZE,LOOKUPS!C$11,0)*$FI$6),"",VLOOKUP($FA159,MOM,LOOKUPS!C$12,0)*$FB$6+VLOOKUP($FA159,STREV,LOOKUPS!C$10,0)*$FC$6+VLOOKUP($FA159,LTREV,LOOKUPS!C$9,0)*$FD$6+VLOOKUP($FA159,CFP,LOOKUPS!C$6,0)*$FE$6+VLOOKUP($FA159,EP,LOOKUPS!C$8,0)*$FF$6+VLOOKUP($FA159,BM,LOOKUPS!C$5,0)*$FG$6+VLOOKUP($FA159,DIV,LOOKUPS!C$7,0)*$FH$6++VLOOKUP($FA159,SIZE,LOOKUPS!C$11,0)*$FI$6)</f>
        <v/>
      </c>
      <c r="FC159" s="1" t="str">
        <f>IF(ISERROR(VLOOKUP($FA159,MOM,LOOKUPS!D$12,0)*$FB$6+VLOOKUP($FA159,STREV,LOOKUPS!D$10,0)*$FC$6+VLOOKUP($FA159,LTREV,LOOKUPS!D$9,0)*$FD$6+VLOOKUP($FA159,CFP,LOOKUPS!D$6,0)*$FE$6+VLOOKUP($FA159,EP,LOOKUPS!D$8,0)*$FF$6+VLOOKUP($FA159,BM,LOOKUPS!D$5,0)*$FG$6+VLOOKUP($FA159,DIV,LOOKUPS!D$7,0)*$FH$6++VLOOKUP($FA159,SIZE,LOOKUPS!D$11,0)*$FI$6),"",VLOOKUP($FA159,MOM,LOOKUPS!D$12,0)*$FB$6+VLOOKUP($FA159,STREV,LOOKUPS!D$10,0)*$FC$6+VLOOKUP($FA159,LTREV,LOOKUPS!D$9,0)*$FD$6+VLOOKUP($FA159,CFP,LOOKUPS!D$6,0)*$FE$6+VLOOKUP($FA159,EP,LOOKUPS!D$8,0)*$FF$6+VLOOKUP($FA159,BM,LOOKUPS!D$5,0)*$FG$6+VLOOKUP($FA159,DIV,LOOKUPS!D$7,0)*$FH$6++VLOOKUP($FA159,SIZE,LOOKUPS!D$11,0)*$FI$6)</f>
        <v/>
      </c>
      <c r="FD159" s="1" t="str">
        <f>IF(ISERROR(VLOOKUP($FA159,MOM,LOOKUPS!E$12,0)*$FB$6+VLOOKUP($FA159,STREV,LOOKUPS!E$10,0)*$FC$6+VLOOKUP($FA159,LTREV,LOOKUPS!E$9,0)*$FD$6+VLOOKUP($FA159,CFP,LOOKUPS!E$6,0)*$FE$6+VLOOKUP($FA159,EP,LOOKUPS!E$8,0)*$FF$6+VLOOKUP($FA159,BM,LOOKUPS!E$5,0)*$FG$6+VLOOKUP($FA159,DIV,LOOKUPS!E$7,0)*$FH$6++VLOOKUP($FA159,SIZE,LOOKUPS!E$11,0)*$FI$6),"",VLOOKUP($FA159,MOM,LOOKUPS!E$12,0)*$FB$6+VLOOKUP($FA159,STREV,LOOKUPS!E$10,0)*$FC$6+VLOOKUP($FA159,LTREV,LOOKUPS!E$9,0)*$FD$6+VLOOKUP($FA159,CFP,LOOKUPS!E$6,0)*$FE$6+VLOOKUP($FA159,EP,LOOKUPS!E$8,0)*$FF$6+VLOOKUP($FA159,BM,LOOKUPS!E$5,0)*$FG$6+VLOOKUP($FA159,DIV,LOOKUPS!E$7,0)*$FH$6++VLOOKUP($FA159,SIZE,LOOKUPS!E$11,0)*$FI$6)</f>
        <v/>
      </c>
      <c r="FE159" s="1" t="str">
        <f>IF(ISERROR(VLOOKUP($FA159,MOM,LOOKUPS!F$12,0)*$FB$6+VLOOKUP($FA159,STREV,LOOKUPS!F$10,0)*$FC$6+VLOOKUP($FA159,LTREV,LOOKUPS!F$9,0)*$FD$6+VLOOKUP($FA159,CFP,LOOKUPS!F$6,0)*$FE$6+VLOOKUP($FA159,EP,LOOKUPS!F$8,0)*$FF$6+VLOOKUP($FA159,BM,LOOKUPS!F$5,0)*$FG$6+VLOOKUP($FA159,DIV,LOOKUPS!F$7,0)*$FH$6++VLOOKUP($FA159,SIZE,LOOKUPS!F$11,0)*$FI$6),"",VLOOKUP($FA159,MOM,LOOKUPS!F$12,0)*$FB$6+VLOOKUP($FA159,STREV,LOOKUPS!F$10,0)*$FC$6+VLOOKUP($FA159,LTREV,LOOKUPS!F$9,0)*$FD$6+VLOOKUP($FA159,CFP,LOOKUPS!F$6,0)*$FE$6+VLOOKUP($FA159,EP,LOOKUPS!F$8,0)*$FF$6+VLOOKUP($FA159,BM,LOOKUPS!F$5,0)*$FG$6+VLOOKUP($FA159,DIV,LOOKUPS!F$7,0)*$FH$6++VLOOKUP($FA159,SIZE,LOOKUPS!F$11,0)*$FI$6)</f>
        <v/>
      </c>
      <c r="FF159" s="1" t="str">
        <f>IF(ISERROR(VLOOKUP($FA159,MOM,LOOKUPS!G$12,0)*$FB$6+VLOOKUP($FA159,STREV,LOOKUPS!G$10,0)*$FC$6+VLOOKUP($FA159,LTREV,LOOKUPS!G$9,0)*$FD$6+VLOOKUP($FA159,CFP,LOOKUPS!G$6,0)*$FE$6+VLOOKUP($FA159,EP,LOOKUPS!G$8,0)*$FF$6+VLOOKUP($FA159,BM,LOOKUPS!G$5,0)*$FG$6+VLOOKUP($FA159,DIV,LOOKUPS!G$7,0)*$FH$6++VLOOKUP($FA159,SIZE,LOOKUPS!G$11,0)*$FI$6),"",VLOOKUP($FA159,MOM,LOOKUPS!G$12,0)*$FB$6+VLOOKUP($FA159,STREV,LOOKUPS!G$10,0)*$FC$6+VLOOKUP($FA159,LTREV,LOOKUPS!G$9,0)*$FD$6+VLOOKUP($FA159,CFP,LOOKUPS!G$6,0)*$FE$6+VLOOKUP($FA159,EP,LOOKUPS!G$8,0)*$FF$6+VLOOKUP($FA159,BM,LOOKUPS!G$5,0)*$FG$6+VLOOKUP($FA159,DIV,LOOKUPS!G$7,0)*$FH$6++VLOOKUP($FA159,SIZE,LOOKUPS!G$11,0)*$FI$6)</f>
        <v/>
      </c>
      <c r="FG159" s="1" t="str">
        <f>IF(ISERROR(VLOOKUP($FA159,MOM,LOOKUPS!H$12,0)*$FB$6+VLOOKUP($FA159,STREV,LOOKUPS!H$10,0)*$FC$6+VLOOKUP($FA159,LTREV,LOOKUPS!H$9,0)*$FD$6+VLOOKUP($FA159,CFP,LOOKUPS!H$6,0)*$FE$6+VLOOKUP($FA159,EP,LOOKUPS!H$8,0)*$FF$6+VLOOKUP($FA159,BM,LOOKUPS!H$5,0)*$FG$6+VLOOKUP($FA159,DIV,LOOKUPS!H$7,0)*$FH$6++VLOOKUP($FA159,SIZE,LOOKUPS!H$11,0)*$FI$6),"",VLOOKUP($FA159,MOM,LOOKUPS!H$12,0)*$FB$6+VLOOKUP($FA159,STREV,LOOKUPS!H$10,0)*$FC$6+VLOOKUP($FA159,LTREV,LOOKUPS!H$9,0)*$FD$6+VLOOKUP($FA159,CFP,LOOKUPS!H$6,0)*$FE$6+VLOOKUP($FA159,EP,LOOKUPS!H$8,0)*$FF$6+VLOOKUP($FA159,BM,LOOKUPS!H$5,0)*$FG$6+VLOOKUP($FA159,DIV,LOOKUPS!H$7,0)*$FH$6++VLOOKUP($FA159,SIZE,LOOKUPS!H$11,0)*$FI$6)</f>
        <v/>
      </c>
      <c r="FH159" s="1" t="str">
        <f>IF(ISERROR(VLOOKUP($FA159,MOM,LOOKUPS!I$12,0)*$FB$6+VLOOKUP($FA159,STREV,LOOKUPS!I$10,0)*$FC$6+VLOOKUP($FA159,LTREV,LOOKUPS!I$9,0)*$FD$6+VLOOKUP($FA159,CFP,LOOKUPS!I$6,0)*$FE$6+VLOOKUP($FA159,EP,LOOKUPS!I$8,0)*$FF$6+VLOOKUP($FA159,BM,LOOKUPS!I$5,0)*$FG$6+VLOOKUP($FA159,DIV,LOOKUPS!I$7,0)*$FH$6++VLOOKUP($FA159,SIZE,LOOKUPS!I$11,0)*$FI$6),"",VLOOKUP($FA159,MOM,LOOKUPS!I$12,0)*$FB$6+VLOOKUP($FA159,STREV,LOOKUPS!I$10,0)*$FC$6+VLOOKUP($FA159,LTREV,LOOKUPS!I$9,0)*$FD$6+VLOOKUP($FA159,CFP,LOOKUPS!I$6,0)*$FE$6+VLOOKUP($FA159,EP,LOOKUPS!I$8,0)*$FF$6+VLOOKUP($FA159,BM,LOOKUPS!I$5,0)*$FG$6+VLOOKUP($FA159,DIV,LOOKUPS!I$7,0)*$FH$6++VLOOKUP($FA159,SIZE,LOOKUPS!I$11,0)*$FI$6)</f>
        <v/>
      </c>
      <c r="FI159" s="1" t="str">
        <f>IF(ISERROR(VLOOKUP($FA159,MOM,LOOKUPS!J$12,0)*$FB$6+VLOOKUP($FA159,STREV,LOOKUPS!J$10,0)*$FC$6+VLOOKUP($FA159,LTREV,LOOKUPS!J$9,0)*$FD$6+VLOOKUP($FA159,CFP,LOOKUPS!J$6,0)*$FE$6+VLOOKUP($FA159,EP,LOOKUPS!J$8,0)*$FF$6+VLOOKUP($FA159,BM,LOOKUPS!J$5,0)*$FG$6+VLOOKUP($FA159,DIV,LOOKUPS!J$7,0)*$FH$6++VLOOKUP($FA159,SIZE,LOOKUPS!J$11,0)*$FI$6),"",VLOOKUP($FA159,MOM,LOOKUPS!J$12,0)*$FB$6+VLOOKUP($FA159,STREV,LOOKUPS!J$10,0)*$FC$6+VLOOKUP($FA159,LTREV,LOOKUPS!J$9,0)*$FD$6+VLOOKUP($FA159,CFP,LOOKUPS!J$6,0)*$FE$6+VLOOKUP($FA159,EP,LOOKUPS!J$8,0)*$FF$6+VLOOKUP($FA159,BM,LOOKUPS!J$5,0)*$FG$6+VLOOKUP($FA159,DIV,LOOKUPS!J$7,0)*$FH$6++VLOOKUP($FA159,SIZE,LOOKUPS!J$11,0)*$FI$6)</f>
        <v/>
      </c>
      <c r="FJ159" s="1" t="str">
        <f>IF(ISERROR(VLOOKUP($FA159,MOM,LOOKUPS!K$12,0)*$FB$6+VLOOKUP($FA159,STREV,LOOKUPS!K$10,0)*$FC$6+VLOOKUP($FA159,LTREV,LOOKUPS!K$9,0)*$FD$6+VLOOKUP($FA159,CFP,LOOKUPS!K$6,0)*$FE$6+VLOOKUP($FA159,EP,LOOKUPS!K$8,0)*$FF$6+VLOOKUP($FA159,BM,LOOKUPS!K$5,0)*$FG$6+VLOOKUP($FA159,DIV,LOOKUPS!K$7,0)*$FH$6++VLOOKUP($FA159,SIZE,LOOKUPS!K$11,0)*$FI$6),"",VLOOKUP($FA159,MOM,LOOKUPS!K$12,0)*$FB$6+VLOOKUP($FA159,STREV,LOOKUPS!K$10,0)*$FC$6+VLOOKUP($FA159,LTREV,LOOKUPS!K$9,0)*$FD$6+VLOOKUP($FA159,CFP,LOOKUPS!K$6,0)*$FE$6+VLOOKUP($FA159,EP,LOOKUPS!K$8,0)*$FF$6+VLOOKUP($FA159,BM,LOOKUPS!K$5,0)*$FG$6+VLOOKUP($FA159,DIV,LOOKUPS!K$7,0)*$FH$6++VLOOKUP($FA159,SIZE,LOOKUPS!K$11,0)*$FI$6)</f>
        <v/>
      </c>
      <c r="FK159" s="1" t="str">
        <f>IF(ISERROR(VLOOKUP($FA159,MOM,LOOKUPS!L$12,0)*$FB$6+VLOOKUP($FA159,STREV,LOOKUPS!L$10,0)*$FC$6+VLOOKUP($FA159,LTREV,LOOKUPS!L$9,0)*$FD$6+VLOOKUP($FA159,CFP,LOOKUPS!L$6,0)*$FE$6+VLOOKUP($FA159,EP,LOOKUPS!L$8,0)*$FF$6+VLOOKUP($FA159,BM,LOOKUPS!L$5,0)*$FG$6+VLOOKUP($FA159,DIV,LOOKUPS!L$7,0)*$FH$6++VLOOKUP($FA159,SIZE,LOOKUPS!L$11,0)*$FI$6),"",VLOOKUP($FA159,MOM,LOOKUPS!L$12,0)*$FB$6+VLOOKUP($FA159,STREV,LOOKUPS!L$10,0)*$FC$6+VLOOKUP($FA159,LTREV,LOOKUPS!L$9,0)*$FD$6+VLOOKUP($FA159,CFP,LOOKUPS!L$6,0)*$FE$6+VLOOKUP($FA159,EP,LOOKUPS!L$8,0)*$FF$6+VLOOKUP($FA159,BM,LOOKUPS!L$5,0)*$FG$6+VLOOKUP($FA159,DIV,LOOKUPS!L$7,0)*$FH$6++VLOOKUP($FA159,SIZE,LOOKUPS!L$11,0)*$FI$6)</f>
        <v/>
      </c>
    </row>
    <row r="160" spans="1:167" x14ac:dyDescent="0.3">
      <c r="A160" s="1">
        <v>193907</v>
      </c>
      <c r="B160" s="1">
        <v>13.44</v>
      </c>
      <c r="C160" s="1">
        <v>14.6</v>
      </c>
      <c r="D160" s="1">
        <v>14.29</v>
      </c>
      <c r="E160" s="1">
        <v>16.059999999999999</v>
      </c>
      <c r="F160" s="1">
        <v>13.97</v>
      </c>
      <c r="G160" s="1">
        <v>12.78</v>
      </c>
      <c r="H160" s="1">
        <v>11.42</v>
      </c>
      <c r="I160" s="1">
        <v>12.9</v>
      </c>
      <c r="J160" s="1">
        <v>10.67</v>
      </c>
      <c r="K160" s="1">
        <v>15.82</v>
      </c>
      <c r="M160" s="1">
        <v>193808</v>
      </c>
      <c r="N160" s="1">
        <v>-6.07</v>
      </c>
      <c r="O160" s="1">
        <v>-4.25</v>
      </c>
      <c r="P160" s="1">
        <v>-3.96</v>
      </c>
      <c r="Q160" s="1">
        <v>-6.45</v>
      </c>
      <c r="R160" s="1">
        <v>-7.66</v>
      </c>
      <c r="S160" s="1">
        <v>-7.5</v>
      </c>
      <c r="T160" s="1">
        <v>-6.05</v>
      </c>
      <c r="U160" s="1">
        <v>-6.57</v>
      </c>
      <c r="V160" s="1">
        <v>-6.53</v>
      </c>
      <c r="W160" s="1">
        <v>-8.6199999999999992</v>
      </c>
      <c r="Y160" s="1">
        <v>194307</v>
      </c>
      <c r="Z160" s="1">
        <v>-11.59</v>
      </c>
      <c r="AA160" s="1">
        <v>-8.6</v>
      </c>
      <c r="AB160" s="1">
        <v>-7.97</v>
      </c>
      <c r="AC160" s="1">
        <v>-6.41</v>
      </c>
      <c r="AD160" s="1">
        <v>-5.4</v>
      </c>
      <c r="AE160" s="1">
        <v>-6.08</v>
      </c>
      <c r="AF160" s="1">
        <v>-4.93</v>
      </c>
      <c r="AG160" s="1">
        <v>-4.83</v>
      </c>
      <c r="AH160" s="1">
        <v>-5.01</v>
      </c>
      <c r="AI160" s="1">
        <v>-5.58</v>
      </c>
      <c r="AK160">
        <v>196401</v>
      </c>
      <c r="AL160">
        <v>10.66</v>
      </c>
      <c r="AM160">
        <v>2.82</v>
      </c>
      <c r="AN160">
        <v>1.99</v>
      </c>
      <c r="AO160">
        <v>4.9800000000000004</v>
      </c>
      <c r="AP160">
        <v>3.1</v>
      </c>
      <c r="AQ160">
        <v>2.38</v>
      </c>
      <c r="AR160">
        <v>1.48</v>
      </c>
      <c r="AS160">
        <v>3.23</v>
      </c>
      <c r="AT160">
        <v>5.43</v>
      </c>
      <c r="AU160">
        <v>3.37</v>
      </c>
      <c r="AV160">
        <v>2.73</v>
      </c>
      <c r="AW160">
        <v>2.19</v>
      </c>
      <c r="AX160">
        <v>2.58</v>
      </c>
      <c r="AY160">
        <v>1</v>
      </c>
      <c r="AZ160">
        <v>1.9</v>
      </c>
      <c r="BA160">
        <v>2.4300000000000002</v>
      </c>
      <c r="BB160">
        <v>3.94</v>
      </c>
      <c r="BC160">
        <v>4.4400000000000004</v>
      </c>
      <c r="BD160">
        <v>6.2</v>
      </c>
      <c r="BF160" s="1">
        <v>196401</v>
      </c>
      <c r="BG160" s="1">
        <v>7.17</v>
      </c>
      <c r="BH160" s="1">
        <v>3.39</v>
      </c>
      <c r="BI160" s="1">
        <v>2.5299999999999998</v>
      </c>
      <c r="BJ160" s="1">
        <v>3.55</v>
      </c>
      <c r="BK160" s="1">
        <v>3.73</v>
      </c>
      <c r="BL160" s="1">
        <v>2.62</v>
      </c>
      <c r="BM160" s="1">
        <v>2.2799999999999998</v>
      </c>
      <c r="BN160" s="1">
        <v>2.74</v>
      </c>
      <c r="BO160" s="1">
        <v>3.81</v>
      </c>
      <c r="BP160" s="1">
        <v>3.94</v>
      </c>
      <c r="BQ160" s="1">
        <v>3.45</v>
      </c>
      <c r="BR160" s="1">
        <v>2.2999999999999998</v>
      </c>
      <c r="BS160" s="1">
        <v>2.93</v>
      </c>
      <c r="BT160" s="1">
        <v>2.38</v>
      </c>
      <c r="BU160" s="1">
        <v>2.2000000000000002</v>
      </c>
      <c r="BV160" s="1">
        <v>2.62</v>
      </c>
      <c r="BW160" s="1">
        <v>2.87</v>
      </c>
      <c r="BX160" s="1">
        <v>3.03</v>
      </c>
      <c r="BY160" s="1">
        <v>4.4400000000000004</v>
      </c>
      <c r="CA160" s="1">
        <v>193901</v>
      </c>
      <c r="CB160" s="1">
        <v>-5.85</v>
      </c>
      <c r="CC160" s="1">
        <v>-6.67</v>
      </c>
      <c r="CD160" s="1">
        <v>-7.83</v>
      </c>
      <c r="CE160" s="1">
        <v>-8.61</v>
      </c>
      <c r="CF160" s="1">
        <v>-6.24</v>
      </c>
      <c r="CG160" s="1">
        <v>-8.06</v>
      </c>
      <c r="CH160" s="1">
        <v>-7.77</v>
      </c>
      <c r="CI160" s="1">
        <v>-7.2</v>
      </c>
      <c r="CJ160" s="1">
        <v>-9.32</v>
      </c>
      <c r="CK160" s="1">
        <v>-5.82</v>
      </c>
      <c r="CL160" s="1">
        <v>-6.65</v>
      </c>
      <c r="CM160" s="1">
        <v>-7.52</v>
      </c>
      <c r="CN160" s="1">
        <v>-8.59</v>
      </c>
      <c r="CO160" s="1">
        <v>-7.52</v>
      </c>
      <c r="CP160" s="1">
        <v>-8.02</v>
      </c>
      <c r="CQ160" s="1">
        <v>-7.18</v>
      </c>
      <c r="CR160" s="1">
        <v>-7.23</v>
      </c>
      <c r="CS160" s="1">
        <v>-10.33</v>
      </c>
      <c r="CT160" s="1">
        <v>-8.2899999999999991</v>
      </c>
      <c r="CV160" s="1">
        <v>194001</v>
      </c>
      <c r="CW160" s="1">
        <v>-3.33</v>
      </c>
      <c r="CX160" s="1">
        <v>-2.3199999999999998</v>
      </c>
      <c r="CY160" s="1">
        <v>-0.59</v>
      </c>
      <c r="CZ160" s="1">
        <v>0.73</v>
      </c>
      <c r="DA160" s="1">
        <v>-2.3199999999999998</v>
      </c>
      <c r="DB160" s="1">
        <v>-1.5</v>
      </c>
      <c r="DC160" s="1">
        <v>-0.6</v>
      </c>
      <c r="DD160" s="1">
        <v>-0.38</v>
      </c>
      <c r="DE160" s="1">
        <v>1.24</v>
      </c>
      <c r="DF160" s="1">
        <v>-2.35</v>
      </c>
      <c r="DG160" s="1">
        <v>-2.2799999999999998</v>
      </c>
      <c r="DH160" s="1">
        <v>-2.33</v>
      </c>
      <c r="DI160" s="1">
        <v>-0.64</v>
      </c>
      <c r="DJ160" s="1">
        <v>-0.83</v>
      </c>
      <c r="DK160" s="1">
        <v>-0.38</v>
      </c>
      <c r="DL160" s="1">
        <v>-0.49</v>
      </c>
      <c r="DM160" s="1">
        <v>-0.27</v>
      </c>
      <c r="DN160" s="1">
        <v>1.1399999999999999</v>
      </c>
      <c r="DO160" s="1">
        <v>1.34</v>
      </c>
      <c r="DQ160" s="1">
        <v>193901</v>
      </c>
      <c r="DR160" s="1">
        <v>-99.99</v>
      </c>
      <c r="DS160" s="1">
        <v>-7.58</v>
      </c>
      <c r="DT160" s="1">
        <v>-8.1199999999999992</v>
      </c>
      <c r="DU160" s="1">
        <v>-6.84</v>
      </c>
      <c r="DV160" s="1">
        <v>-6.26</v>
      </c>
      <c r="DW160" s="1">
        <v>-9.18</v>
      </c>
      <c r="DX160" s="1">
        <v>-8.19</v>
      </c>
      <c r="DY160" s="1">
        <v>-7.64</v>
      </c>
      <c r="DZ160" s="1">
        <v>-6.52</v>
      </c>
      <c r="EA160" s="1">
        <v>-4</v>
      </c>
      <c r="EB160" s="1">
        <v>-8.19</v>
      </c>
      <c r="EC160" s="1">
        <v>-10.07</v>
      </c>
      <c r="ED160" s="1">
        <v>-8.2799999999999994</v>
      </c>
      <c r="EE160" s="1">
        <v>-8.3699999999999992</v>
      </c>
      <c r="EF160" s="1">
        <v>-8</v>
      </c>
      <c r="EG160" s="1">
        <v>-7.81</v>
      </c>
      <c r="EH160" s="1">
        <v>-7.47</v>
      </c>
      <c r="EI160" s="1">
        <v>-7.68</v>
      </c>
      <c r="EJ160" s="1">
        <v>-5.35</v>
      </c>
      <c r="EL160">
        <v>193901</v>
      </c>
      <c r="EM160">
        <v>-5.96</v>
      </c>
      <c r="EN160">
        <v>-1.56</v>
      </c>
      <c r="EO160">
        <v>-3.92</v>
      </c>
      <c r="EP160">
        <v>-0.01</v>
      </c>
      <c r="ER160" s="1">
        <v>193907</v>
      </c>
      <c r="ES160" s="1">
        <v>-0.57999999999999996</v>
      </c>
      <c r="EU160" s="1">
        <v>193808</v>
      </c>
      <c r="EV160" s="1">
        <v>-1.08</v>
      </c>
      <c r="EX160" s="1">
        <v>194307</v>
      </c>
      <c r="EY160" s="1">
        <v>-2.21</v>
      </c>
      <c r="FA160" s="1">
        <v>193907</v>
      </c>
      <c r="FB160" s="1" t="str">
        <f>IF(ISERROR(VLOOKUP($FA160,MOM,LOOKUPS!C$12,0)*$FB$6+VLOOKUP($FA160,STREV,LOOKUPS!C$10,0)*$FC$6+VLOOKUP($FA160,LTREV,LOOKUPS!C$9,0)*$FD$6+VLOOKUP($FA160,CFP,LOOKUPS!C$6,0)*$FE$6+VLOOKUP($FA160,EP,LOOKUPS!C$8,0)*$FF$6+VLOOKUP($FA160,BM,LOOKUPS!C$5,0)*$FG$6+VLOOKUP($FA160,DIV,LOOKUPS!C$7,0)*$FH$6++VLOOKUP($FA160,SIZE,LOOKUPS!C$11,0)*$FI$6),"",VLOOKUP($FA160,MOM,LOOKUPS!C$12,0)*$FB$6+VLOOKUP($FA160,STREV,LOOKUPS!C$10,0)*$FC$6+VLOOKUP($FA160,LTREV,LOOKUPS!C$9,0)*$FD$6+VLOOKUP($FA160,CFP,LOOKUPS!C$6,0)*$FE$6+VLOOKUP($FA160,EP,LOOKUPS!C$8,0)*$FF$6+VLOOKUP($FA160,BM,LOOKUPS!C$5,0)*$FG$6+VLOOKUP($FA160,DIV,LOOKUPS!C$7,0)*$FH$6++VLOOKUP($FA160,SIZE,LOOKUPS!C$11,0)*$FI$6)</f>
        <v/>
      </c>
      <c r="FC160" s="1" t="str">
        <f>IF(ISERROR(VLOOKUP($FA160,MOM,LOOKUPS!D$12,0)*$FB$6+VLOOKUP($FA160,STREV,LOOKUPS!D$10,0)*$FC$6+VLOOKUP($FA160,LTREV,LOOKUPS!D$9,0)*$FD$6+VLOOKUP($FA160,CFP,LOOKUPS!D$6,0)*$FE$6+VLOOKUP($FA160,EP,LOOKUPS!D$8,0)*$FF$6+VLOOKUP($FA160,BM,LOOKUPS!D$5,0)*$FG$6+VLOOKUP($FA160,DIV,LOOKUPS!D$7,0)*$FH$6++VLOOKUP($FA160,SIZE,LOOKUPS!D$11,0)*$FI$6),"",VLOOKUP($FA160,MOM,LOOKUPS!D$12,0)*$FB$6+VLOOKUP($FA160,STREV,LOOKUPS!D$10,0)*$FC$6+VLOOKUP($FA160,LTREV,LOOKUPS!D$9,0)*$FD$6+VLOOKUP($FA160,CFP,LOOKUPS!D$6,0)*$FE$6+VLOOKUP($FA160,EP,LOOKUPS!D$8,0)*$FF$6+VLOOKUP($FA160,BM,LOOKUPS!D$5,0)*$FG$6+VLOOKUP($FA160,DIV,LOOKUPS!D$7,0)*$FH$6++VLOOKUP($FA160,SIZE,LOOKUPS!D$11,0)*$FI$6)</f>
        <v/>
      </c>
      <c r="FD160" s="1" t="str">
        <f>IF(ISERROR(VLOOKUP($FA160,MOM,LOOKUPS!E$12,0)*$FB$6+VLOOKUP($FA160,STREV,LOOKUPS!E$10,0)*$FC$6+VLOOKUP($FA160,LTREV,LOOKUPS!E$9,0)*$FD$6+VLOOKUP($FA160,CFP,LOOKUPS!E$6,0)*$FE$6+VLOOKUP($FA160,EP,LOOKUPS!E$8,0)*$FF$6+VLOOKUP($FA160,BM,LOOKUPS!E$5,0)*$FG$6+VLOOKUP($FA160,DIV,LOOKUPS!E$7,0)*$FH$6++VLOOKUP($FA160,SIZE,LOOKUPS!E$11,0)*$FI$6),"",VLOOKUP($FA160,MOM,LOOKUPS!E$12,0)*$FB$6+VLOOKUP($FA160,STREV,LOOKUPS!E$10,0)*$FC$6+VLOOKUP($FA160,LTREV,LOOKUPS!E$9,0)*$FD$6+VLOOKUP($FA160,CFP,LOOKUPS!E$6,0)*$FE$6+VLOOKUP($FA160,EP,LOOKUPS!E$8,0)*$FF$6+VLOOKUP($FA160,BM,LOOKUPS!E$5,0)*$FG$6+VLOOKUP($FA160,DIV,LOOKUPS!E$7,0)*$FH$6++VLOOKUP($FA160,SIZE,LOOKUPS!E$11,0)*$FI$6)</f>
        <v/>
      </c>
      <c r="FE160" s="1" t="str">
        <f>IF(ISERROR(VLOOKUP($FA160,MOM,LOOKUPS!F$12,0)*$FB$6+VLOOKUP($FA160,STREV,LOOKUPS!F$10,0)*$FC$6+VLOOKUP($FA160,LTREV,LOOKUPS!F$9,0)*$FD$6+VLOOKUP($FA160,CFP,LOOKUPS!F$6,0)*$FE$6+VLOOKUP($FA160,EP,LOOKUPS!F$8,0)*$FF$6+VLOOKUP($FA160,BM,LOOKUPS!F$5,0)*$FG$6+VLOOKUP($FA160,DIV,LOOKUPS!F$7,0)*$FH$6++VLOOKUP($FA160,SIZE,LOOKUPS!F$11,0)*$FI$6),"",VLOOKUP($FA160,MOM,LOOKUPS!F$12,0)*$FB$6+VLOOKUP($FA160,STREV,LOOKUPS!F$10,0)*$FC$6+VLOOKUP($FA160,LTREV,LOOKUPS!F$9,0)*$FD$6+VLOOKUP($FA160,CFP,LOOKUPS!F$6,0)*$FE$6+VLOOKUP($FA160,EP,LOOKUPS!F$8,0)*$FF$6+VLOOKUP($FA160,BM,LOOKUPS!F$5,0)*$FG$6+VLOOKUP($FA160,DIV,LOOKUPS!F$7,0)*$FH$6++VLOOKUP($FA160,SIZE,LOOKUPS!F$11,0)*$FI$6)</f>
        <v/>
      </c>
      <c r="FF160" s="1" t="str">
        <f>IF(ISERROR(VLOOKUP($FA160,MOM,LOOKUPS!G$12,0)*$FB$6+VLOOKUP($FA160,STREV,LOOKUPS!G$10,0)*$FC$6+VLOOKUP($FA160,LTREV,LOOKUPS!G$9,0)*$FD$6+VLOOKUP($FA160,CFP,LOOKUPS!G$6,0)*$FE$6+VLOOKUP($FA160,EP,LOOKUPS!G$8,0)*$FF$6+VLOOKUP($FA160,BM,LOOKUPS!G$5,0)*$FG$6+VLOOKUP($FA160,DIV,LOOKUPS!G$7,0)*$FH$6++VLOOKUP($FA160,SIZE,LOOKUPS!G$11,0)*$FI$6),"",VLOOKUP($FA160,MOM,LOOKUPS!G$12,0)*$FB$6+VLOOKUP($FA160,STREV,LOOKUPS!G$10,0)*$FC$6+VLOOKUP($FA160,LTREV,LOOKUPS!G$9,0)*$FD$6+VLOOKUP($FA160,CFP,LOOKUPS!G$6,0)*$FE$6+VLOOKUP($FA160,EP,LOOKUPS!G$8,0)*$FF$6+VLOOKUP($FA160,BM,LOOKUPS!G$5,0)*$FG$6+VLOOKUP($FA160,DIV,LOOKUPS!G$7,0)*$FH$6++VLOOKUP($FA160,SIZE,LOOKUPS!G$11,0)*$FI$6)</f>
        <v/>
      </c>
      <c r="FG160" s="1" t="str">
        <f>IF(ISERROR(VLOOKUP($FA160,MOM,LOOKUPS!H$12,0)*$FB$6+VLOOKUP($FA160,STREV,LOOKUPS!H$10,0)*$FC$6+VLOOKUP($FA160,LTREV,LOOKUPS!H$9,0)*$FD$6+VLOOKUP($FA160,CFP,LOOKUPS!H$6,0)*$FE$6+VLOOKUP($FA160,EP,LOOKUPS!H$8,0)*$FF$6+VLOOKUP($FA160,BM,LOOKUPS!H$5,0)*$FG$6+VLOOKUP($FA160,DIV,LOOKUPS!H$7,0)*$FH$6++VLOOKUP($FA160,SIZE,LOOKUPS!H$11,0)*$FI$6),"",VLOOKUP($FA160,MOM,LOOKUPS!H$12,0)*$FB$6+VLOOKUP($FA160,STREV,LOOKUPS!H$10,0)*$FC$6+VLOOKUP($FA160,LTREV,LOOKUPS!H$9,0)*$FD$6+VLOOKUP($FA160,CFP,LOOKUPS!H$6,0)*$FE$6+VLOOKUP($FA160,EP,LOOKUPS!H$8,0)*$FF$6+VLOOKUP($FA160,BM,LOOKUPS!H$5,0)*$FG$6+VLOOKUP($FA160,DIV,LOOKUPS!H$7,0)*$FH$6++VLOOKUP($FA160,SIZE,LOOKUPS!H$11,0)*$FI$6)</f>
        <v/>
      </c>
      <c r="FH160" s="1" t="str">
        <f>IF(ISERROR(VLOOKUP($FA160,MOM,LOOKUPS!I$12,0)*$FB$6+VLOOKUP($FA160,STREV,LOOKUPS!I$10,0)*$FC$6+VLOOKUP($FA160,LTREV,LOOKUPS!I$9,0)*$FD$6+VLOOKUP($FA160,CFP,LOOKUPS!I$6,0)*$FE$6+VLOOKUP($FA160,EP,LOOKUPS!I$8,0)*$FF$6+VLOOKUP($FA160,BM,LOOKUPS!I$5,0)*$FG$6+VLOOKUP($FA160,DIV,LOOKUPS!I$7,0)*$FH$6++VLOOKUP($FA160,SIZE,LOOKUPS!I$11,0)*$FI$6),"",VLOOKUP($FA160,MOM,LOOKUPS!I$12,0)*$FB$6+VLOOKUP($FA160,STREV,LOOKUPS!I$10,0)*$FC$6+VLOOKUP($FA160,LTREV,LOOKUPS!I$9,0)*$FD$6+VLOOKUP($FA160,CFP,LOOKUPS!I$6,0)*$FE$6+VLOOKUP($FA160,EP,LOOKUPS!I$8,0)*$FF$6+VLOOKUP($FA160,BM,LOOKUPS!I$5,0)*$FG$6+VLOOKUP($FA160,DIV,LOOKUPS!I$7,0)*$FH$6++VLOOKUP($FA160,SIZE,LOOKUPS!I$11,0)*$FI$6)</f>
        <v/>
      </c>
      <c r="FI160" s="1" t="str">
        <f>IF(ISERROR(VLOOKUP($FA160,MOM,LOOKUPS!J$12,0)*$FB$6+VLOOKUP($FA160,STREV,LOOKUPS!J$10,0)*$FC$6+VLOOKUP($FA160,LTREV,LOOKUPS!J$9,0)*$FD$6+VLOOKUP($FA160,CFP,LOOKUPS!J$6,0)*$FE$6+VLOOKUP($FA160,EP,LOOKUPS!J$8,0)*$FF$6+VLOOKUP($FA160,BM,LOOKUPS!J$5,0)*$FG$6+VLOOKUP($FA160,DIV,LOOKUPS!J$7,0)*$FH$6++VLOOKUP($FA160,SIZE,LOOKUPS!J$11,0)*$FI$6),"",VLOOKUP($FA160,MOM,LOOKUPS!J$12,0)*$FB$6+VLOOKUP($FA160,STREV,LOOKUPS!J$10,0)*$FC$6+VLOOKUP($FA160,LTREV,LOOKUPS!J$9,0)*$FD$6+VLOOKUP($FA160,CFP,LOOKUPS!J$6,0)*$FE$6+VLOOKUP($FA160,EP,LOOKUPS!J$8,0)*$FF$6+VLOOKUP($FA160,BM,LOOKUPS!J$5,0)*$FG$6+VLOOKUP($FA160,DIV,LOOKUPS!J$7,0)*$FH$6++VLOOKUP($FA160,SIZE,LOOKUPS!J$11,0)*$FI$6)</f>
        <v/>
      </c>
      <c r="FJ160" s="1" t="str">
        <f>IF(ISERROR(VLOOKUP($FA160,MOM,LOOKUPS!K$12,0)*$FB$6+VLOOKUP($FA160,STREV,LOOKUPS!K$10,0)*$FC$6+VLOOKUP($FA160,LTREV,LOOKUPS!K$9,0)*$FD$6+VLOOKUP($FA160,CFP,LOOKUPS!K$6,0)*$FE$6+VLOOKUP($FA160,EP,LOOKUPS!K$8,0)*$FF$6+VLOOKUP($FA160,BM,LOOKUPS!K$5,0)*$FG$6+VLOOKUP($FA160,DIV,LOOKUPS!K$7,0)*$FH$6++VLOOKUP($FA160,SIZE,LOOKUPS!K$11,0)*$FI$6),"",VLOOKUP($FA160,MOM,LOOKUPS!K$12,0)*$FB$6+VLOOKUP($FA160,STREV,LOOKUPS!K$10,0)*$FC$6+VLOOKUP($FA160,LTREV,LOOKUPS!K$9,0)*$FD$6+VLOOKUP($FA160,CFP,LOOKUPS!K$6,0)*$FE$6+VLOOKUP($FA160,EP,LOOKUPS!K$8,0)*$FF$6+VLOOKUP($FA160,BM,LOOKUPS!K$5,0)*$FG$6+VLOOKUP($FA160,DIV,LOOKUPS!K$7,0)*$FH$6++VLOOKUP($FA160,SIZE,LOOKUPS!K$11,0)*$FI$6)</f>
        <v/>
      </c>
      <c r="FK160" s="1" t="str">
        <f>IF(ISERROR(VLOOKUP($FA160,MOM,LOOKUPS!L$12,0)*$FB$6+VLOOKUP($FA160,STREV,LOOKUPS!L$10,0)*$FC$6+VLOOKUP($FA160,LTREV,LOOKUPS!L$9,0)*$FD$6+VLOOKUP($FA160,CFP,LOOKUPS!L$6,0)*$FE$6+VLOOKUP($FA160,EP,LOOKUPS!L$8,0)*$FF$6+VLOOKUP($FA160,BM,LOOKUPS!L$5,0)*$FG$6+VLOOKUP($FA160,DIV,LOOKUPS!L$7,0)*$FH$6++VLOOKUP($FA160,SIZE,LOOKUPS!L$11,0)*$FI$6),"",VLOOKUP($FA160,MOM,LOOKUPS!L$12,0)*$FB$6+VLOOKUP($FA160,STREV,LOOKUPS!L$10,0)*$FC$6+VLOOKUP($FA160,LTREV,LOOKUPS!L$9,0)*$FD$6+VLOOKUP($FA160,CFP,LOOKUPS!L$6,0)*$FE$6+VLOOKUP($FA160,EP,LOOKUPS!L$8,0)*$FF$6+VLOOKUP($FA160,BM,LOOKUPS!L$5,0)*$FG$6+VLOOKUP($FA160,DIV,LOOKUPS!L$7,0)*$FH$6++VLOOKUP($FA160,SIZE,LOOKUPS!L$11,0)*$FI$6)</f>
        <v/>
      </c>
    </row>
    <row r="161" spans="1:167" x14ac:dyDescent="0.3">
      <c r="A161" s="1">
        <v>193908</v>
      </c>
      <c r="B161" s="1">
        <v>-11.88</v>
      </c>
      <c r="C161" s="1">
        <v>-13.58</v>
      </c>
      <c r="D161" s="1">
        <v>-11.57</v>
      </c>
      <c r="E161" s="1">
        <v>-12.43</v>
      </c>
      <c r="F161" s="1">
        <v>-11.61</v>
      </c>
      <c r="G161" s="1">
        <v>-11.09</v>
      </c>
      <c r="H161" s="1">
        <v>-9.11</v>
      </c>
      <c r="I161" s="1">
        <v>-9.85</v>
      </c>
      <c r="J161" s="1">
        <v>-6.72</v>
      </c>
      <c r="K161" s="1">
        <v>-8.09</v>
      </c>
      <c r="M161" s="1">
        <v>193809</v>
      </c>
      <c r="N161" s="1">
        <v>0.9</v>
      </c>
      <c r="O161" s="1">
        <v>-2.4700000000000002</v>
      </c>
      <c r="P161" s="1">
        <v>-1.31</v>
      </c>
      <c r="Q161" s="1">
        <v>-1.85</v>
      </c>
      <c r="R161" s="1">
        <v>-1.83</v>
      </c>
      <c r="S161" s="1">
        <v>-0.81</v>
      </c>
      <c r="T161" s="1">
        <v>-0.72</v>
      </c>
      <c r="U161" s="1">
        <v>-2.3199999999999998</v>
      </c>
      <c r="V161" s="1">
        <v>-2.5099999999999998</v>
      </c>
      <c r="W161" s="1">
        <v>-2.38</v>
      </c>
      <c r="Y161" s="1">
        <v>194308</v>
      </c>
      <c r="Z161" s="1">
        <v>-2.99</v>
      </c>
      <c r="AA161" s="1">
        <v>0.2</v>
      </c>
      <c r="AB161" s="1">
        <v>0.74</v>
      </c>
      <c r="AC161" s="1">
        <v>0.52</v>
      </c>
      <c r="AD161" s="1">
        <v>0.75</v>
      </c>
      <c r="AE161" s="1">
        <v>0.81</v>
      </c>
      <c r="AF161" s="1">
        <v>1.1599999999999999</v>
      </c>
      <c r="AG161" s="1">
        <v>0.67</v>
      </c>
      <c r="AH161" s="1">
        <v>1.72</v>
      </c>
      <c r="AI161" s="1">
        <v>0.3</v>
      </c>
      <c r="AK161">
        <v>196402</v>
      </c>
      <c r="AL161">
        <v>4.97</v>
      </c>
      <c r="AM161">
        <v>1.47</v>
      </c>
      <c r="AN161">
        <v>2.41</v>
      </c>
      <c r="AO161">
        <v>2.79</v>
      </c>
      <c r="AP161">
        <v>1.69</v>
      </c>
      <c r="AQ161">
        <v>1.75</v>
      </c>
      <c r="AR161">
        <v>1.66</v>
      </c>
      <c r="AS161">
        <v>3.4</v>
      </c>
      <c r="AT161">
        <v>2.65</v>
      </c>
      <c r="AU161">
        <v>1.9</v>
      </c>
      <c r="AV161">
        <v>1.4</v>
      </c>
      <c r="AW161">
        <v>0.99</v>
      </c>
      <c r="AX161">
        <v>2.56</v>
      </c>
      <c r="AY161">
        <v>1.68</v>
      </c>
      <c r="AZ161">
        <v>1.65</v>
      </c>
      <c r="BA161">
        <v>3.71</v>
      </c>
      <c r="BB161">
        <v>3.12</v>
      </c>
      <c r="BC161">
        <v>2.21</v>
      </c>
      <c r="BD161">
        <v>2.99</v>
      </c>
      <c r="BF161" s="1">
        <v>196402</v>
      </c>
      <c r="BG161" s="1">
        <v>4.8499999999999996</v>
      </c>
      <c r="BH161" s="1">
        <v>1.97</v>
      </c>
      <c r="BI161" s="1">
        <v>1.92</v>
      </c>
      <c r="BJ161" s="1">
        <v>2.59</v>
      </c>
      <c r="BK161" s="1">
        <v>1.74</v>
      </c>
      <c r="BL161" s="1">
        <v>1.85</v>
      </c>
      <c r="BM161" s="1">
        <v>2.36</v>
      </c>
      <c r="BN161" s="1">
        <v>2</v>
      </c>
      <c r="BO161" s="1">
        <v>2.77</v>
      </c>
      <c r="BP161" s="1">
        <v>2.88</v>
      </c>
      <c r="BQ161" s="1">
        <v>0.21</v>
      </c>
      <c r="BR161" s="1">
        <v>2.69</v>
      </c>
      <c r="BS161" s="1">
        <v>1.03</v>
      </c>
      <c r="BT161" s="1">
        <v>2.06</v>
      </c>
      <c r="BU161" s="1">
        <v>2.62</v>
      </c>
      <c r="BV161" s="1">
        <v>1.9</v>
      </c>
      <c r="BW161" s="1">
        <v>2.13</v>
      </c>
      <c r="BX161" s="1">
        <v>2.69</v>
      </c>
      <c r="BY161" s="1">
        <v>2.84</v>
      </c>
      <c r="CA161" s="1">
        <v>193902</v>
      </c>
      <c r="CB161" s="1">
        <v>-3.83</v>
      </c>
      <c r="CC161" s="1">
        <v>3.52</v>
      </c>
      <c r="CD161" s="1">
        <v>4.3</v>
      </c>
      <c r="CE161" s="1">
        <v>5.38</v>
      </c>
      <c r="CF161" s="1">
        <v>2.96</v>
      </c>
      <c r="CG161" s="1">
        <v>4.84</v>
      </c>
      <c r="CH161" s="1">
        <v>4.04</v>
      </c>
      <c r="CI161" s="1">
        <v>3.84</v>
      </c>
      <c r="CJ161" s="1">
        <v>6.28</v>
      </c>
      <c r="CK161" s="1">
        <v>3.8</v>
      </c>
      <c r="CL161" s="1">
        <v>2.12</v>
      </c>
      <c r="CM161" s="1">
        <v>4.62</v>
      </c>
      <c r="CN161" s="1">
        <v>5.0599999999999996</v>
      </c>
      <c r="CO161" s="1">
        <v>3.96</v>
      </c>
      <c r="CP161" s="1">
        <v>4.1100000000000003</v>
      </c>
      <c r="CQ161" s="1">
        <v>4.0599999999999996</v>
      </c>
      <c r="CR161" s="1">
        <v>3.62</v>
      </c>
      <c r="CS161" s="1">
        <v>5.81</v>
      </c>
      <c r="CT161" s="1">
        <v>6.77</v>
      </c>
      <c r="CV161" s="1">
        <v>194002</v>
      </c>
      <c r="CW161" s="1">
        <v>3.81</v>
      </c>
      <c r="CX161" s="1">
        <v>2.97</v>
      </c>
      <c r="CY161" s="1">
        <v>1.99</v>
      </c>
      <c r="CZ161" s="1">
        <v>2</v>
      </c>
      <c r="DA161" s="1">
        <v>3.05</v>
      </c>
      <c r="DB161" s="1">
        <v>2.09</v>
      </c>
      <c r="DC161" s="1">
        <v>2.64</v>
      </c>
      <c r="DD161" s="1">
        <v>1.21</v>
      </c>
      <c r="DE161" s="1">
        <v>2.5</v>
      </c>
      <c r="DF161" s="1">
        <v>2.84</v>
      </c>
      <c r="DG161" s="1">
        <v>3.25</v>
      </c>
      <c r="DH161" s="1">
        <v>2.81</v>
      </c>
      <c r="DI161" s="1">
        <v>1.33</v>
      </c>
      <c r="DJ161" s="1">
        <v>2.48</v>
      </c>
      <c r="DK161" s="1">
        <v>2.8</v>
      </c>
      <c r="DL161" s="1">
        <v>1.38</v>
      </c>
      <c r="DM161" s="1">
        <v>1.04</v>
      </c>
      <c r="DN161" s="1">
        <v>0.63</v>
      </c>
      <c r="DO161" s="1">
        <v>4.37</v>
      </c>
      <c r="DQ161" s="1">
        <v>193902</v>
      </c>
      <c r="DR161" s="1">
        <v>-99.99</v>
      </c>
      <c r="DS161" s="1">
        <v>3.53</v>
      </c>
      <c r="DT161" s="1">
        <v>4.79</v>
      </c>
      <c r="DU161" s="1">
        <v>3.85</v>
      </c>
      <c r="DV161" s="1">
        <v>3.15</v>
      </c>
      <c r="DW161" s="1">
        <v>4.1399999999999997</v>
      </c>
      <c r="DX161" s="1">
        <v>5.29</v>
      </c>
      <c r="DY161" s="1">
        <v>4.12</v>
      </c>
      <c r="DZ161" s="1">
        <v>3.94</v>
      </c>
      <c r="EA161" s="1">
        <v>1.05</v>
      </c>
      <c r="EB161" s="1">
        <v>4.9400000000000004</v>
      </c>
      <c r="EC161" s="1">
        <v>4.25</v>
      </c>
      <c r="ED161" s="1">
        <v>4.03</v>
      </c>
      <c r="EE161" s="1">
        <v>5.81</v>
      </c>
      <c r="EF161" s="1">
        <v>4.75</v>
      </c>
      <c r="EG161" s="1">
        <v>4.5599999999999996</v>
      </c>
      <c r="EH161" s="1">
        <v>3.68</v>
      </c>
      <c r="EI161" s="1">
        <v>4.83</v>
      </c>
      <c r="EJ161" s="1">
        <v>3.04</v>
      </c>
      <c r="EL161">
        <v>193902</v>
      </c>
      <c r="EM161">
        <v>3.51</v>
      </c>
      <c r="EN161">
        <v>0.63</v>
      </c>
      <c r="EO161">
        <v>2.95</v>
      </c>
      <c r="EP161">
        <v>0.01</v>
      </c>
      <c r="ER161" s="1">
        <v>193908</v>
      </c>
      <c r="ES161" s="1">
        <v>5.84</v>
      </c>
      <c r="EU161" s="1">
        <v>193809</v>
      </c>
      <c r="EV161" s="1">
        <v>1.02</v>
      </c>
      <c r="EX161" s="1">
        <v>194308</v>
      </c>
      <c r="EY161" s="1">
        <v>-0.64</v>
      </c>
      <c r="FA161" s="1">
        <v>193908</v>
      </c>
      <c r="FB161" s="1" t="str">
        <f>IF(ISERROR(VLOOKUP($FA161,MOM,LOOKUPS!C$12,0)*$FB$6+VLOOKUP($FA161,STREV,LOOKUPS!C$10,0)*$FC$6+VLOOKUP($FA161,LTREV,LOOKUPS!C$9,0)*$FD$6+VLOOKUP($FA161,CFP,LOOKUPS!C$6,0)*$FE$6+VLOOKUP($FA161,EP,LOOKUPS!C$8,0)*$FF$6+VLOOKUP($FA161,BM,LOOKUPS!C$5,0)*$FG$6+VLOOKUP($FA161,DIV,LOOKUPS!C$7,0)*$FH$6++VLOOKUP($FA161,SIZE,LOOKUPS!C$11,0)*$FI$6),"",VLOOKUP($FA161,MOM,LOOKUPS!C$12,0)*$FB$6+VLOOKUP($FA161,STREV,LOOKUPS!C$10,0)*$FC$6+VLOOKUP($FA161,LTREV,LOOKUPS!C$9,0)*$FD$6+VLOOKUP($FA161,CFP,LOOKUPS!C$6,0)*$FE$6+VLOOKUP($FA161,EP,LOOKUPS!C$8,0)*$FF$6+VLOOKUP($FA161,BM,LOOKUPS!C$5,0)*$FG$6+VLOOKUP($FA161,DIV,LOOKUPS!C$7,0)*$FH$6++VLOOKUP($FA161,SIZE,LOOKUPS!C$11,0)*$FI$6)</f>
        <v/>
      </c>
      <c r="FC161" s="1" t="str">
        <f>IF(ISERROR(VLOOKUP($FA161,MOM,LOOKUPS!D$12,0)*$FB$6+VLOOKUP($FA161,STREV,LOOKUPS!D$10,0)*$FC$6+VLOOKUP($FA161,LTREV,LOOKUPS!D$9,0)*$FD$6+VLOOKUP($FA161,CFP,LOOKUPS!D$6,0)*$FE$6+VLOOKUP($FA161,EP,LOOKUPS!D$8,0)*$FF$6+VLOOKUP($FA161,BM,LOOKUPS!D$5,0)*$FG$6+VLOOKUP($FA161,DIV,LOOKUPS!D$7,0)*$FH$6++VLOOKUP($FA161,SIZE,LOOKUPS!D$11,0)*$FI$6),"",VLOOKUP($FA161,MOM,LOOKUPS!D$12,0)*$FB$6+VLOOKUP($FA161,STREV,LOOKUPS!D$10,0)*$FC$6+VLOOKUP($FA161,LTREV,LOOKUPS!D$9,0)*$FD$6+VLOOKUP($FA161,CFP,LOOKUPS!D$6,0)*$FE$6+VLOOKUP($FA161,EP,LOOKUPS!D$8,0)*$FF$6+VLOOKUP($FA161,BM,LOOKUPS!D$5,0)*$FG$6+VLOOKUP($FA161,DIV,LOOKUPS!D$7,0)*$FH$6++VLOOKUP($FA161,SIZE,LOOKUPS!D$11,0)*$FI$6)</f>
        <v/>
      </c>
      <c r="FD161" s="1" t="str">
        <f>IF(ISERROR(VLOOKUP($FA161,MOM,LOOKUPS!E$12,0)*$FB$6+VLOOKUP($FA161,STREV,LOOKUPS!E$10,0)*$FC$6+VLOOKUP($FA161,LTREV,LOOKUPS!E$9,0)*$FD$6+VLOOKUP($FA161,CFP,LOOKUPS!E$6,0)*$FE$6+VLOOKUP($FA161,EP,LOOKUPS!E$8,0)*$FF$6+VLOOKUP($FA161,BM,LOOKUPS!E$5,0)*$FG$6+VLOOKUP($FA161,DIV,LOOKUPS!E$7,0)*$FH$6++VLOOKUP($FA161,SIZE,LOOKUPS!E$11,0)*$FI$6),"",VLOOKUP($FA161,MOM,LOOKUPS!E$12,0)*$FB$6+VLOOKUP($FA161,STREV,LOOKUPS!E$10,0)*$FC$6+VLOOKUP($FA161,LTREV,LOOKUPS!E$9,0)*$FD$6+VLOOKUP($FA161,CFP,LOOKUPS!E$6,0)*$FE$6+VLOOKUP($FA161,EP,LOOKUPS!E$8,0)*$FF$6+VLOOKUP($FA161,BM,LOOKUPS!E$5,0)*$FG$6+VLOOKUP($FA161,DIV,LOOKUPS!E$7,0)*$FH$6++VLOOKUP($FA161,SIZE,LOOKUPS!E$11,0)*$FI$6)</f>
        <v/>
      </c>
      <c r="FE161" s="1" t="str">
        <f>IF(ISERROR(VLOOKUP($FA161,MOM,LOOKUPS!F$12,0)*$FB$6+VLOOKUP($FA161,STREV,LOOKUPS!F$10,0)*$FC$6+VLOOKUP($FA161,LTREV,LOOKUPS!F$9,0)*$FD$6+VLOOKUP($FA161,CFP,LOOKUPS!F$6,0)*$FE$6+VLOOKUP($FA161,EP,LOOKUPS!F$8,0)*$FF$6+VLOOKUP($FA161,BM,LOOKUPS!F$5,0)*$FG$6+VLOOKUP($FA161,DIV,LOOKUPS!F$7,0)*$FH$6++VLOOKUP($FA161,SIZE,LOOKUPS!F$11,0)*$FI$6),"",VLOOKUP($FA161,MOM,LOOKUPS!F$12,0)*$FB$6+VLOOKUP($FA161,STREV,LOOKUPS!F$10,0)*$FC$6+VLOOKUP($FA161,LTREV,LOOKUPS!F$9,0)*$FD$6+VLOOKUP($FA161,CFP,LOOKUPS!F$6,0)*$FE$6+VLOOKUP($FA161,EP,LOOKUPS!F$8,0)*$FF$6+VLOOKUP($FA161,BM,LOOKUPS!F$5,0)*$FG$6+VLOOKUP($FA161,DIV,LOOKUPS!F$7,0)*$FH$6++VLOOKUP($FA161,SIZE,LOOKUPS!F$11,0)*$FI$6)</f>
        <v/>
      </c>
      <c r="FF161" s="1" t="str">
        <f>IF(ISERROR(VLOOKUP($FA161,MOM,LOOKUPS!G$12,0)*$FB$6+VLOOKUP($FA161,STREV,LOOKUPS!G$10,0)*$FC$6+VLOOKUP($FA161,LTREV,LOOKUPS!G$9,0)*$FD$6+VLOOKUP($FA161,CFP,LOOKUPS!G$6,0)*$FE$6+VLOOKUP($FA161,EP,LOOKUPS!G$8,0)*$FF$6+VLOOKUP($FA161,BM,LOOKUPS!G$5,0)*$FG$6+VLOOKUP($FA161,DIV,LOOKUPS!G$7,0)*$FH$6++VLOOKUP($FA161,SIZE,LOOKUPS!G$11,0)*$FI$6),"",VLOOKUP($FA161,MOM,LOOKUPS!G$12,0)*$FB$6+VLOOKUP($FA161,STREV,LOOKUPS!G$10,0)*$FC$6+VLOOKUP($FA161,LTREV,LOOKUPS!G$9,0)*$FD$6+VLOOKUP($FA161,CFP,LOOKUPS!G$6,0)*$FE$6+VLOOKUP($FA161,EP,LOOKUPS!G$8,0)*$FF$6+VLOOKUP($FA161,BM,LOOKUPS!G$5,0)*$FG$6+VLOOKUP($FA161,DIV,LOOKUPS!G$7,0)*$FH$6++VLOOKUP($FA161,SIZE,LOOKUPS!G$11,0)*$FI$6)</f>
        <v/>
      </c>
      <c r="FG161" s="1" t="str">
        <f>IF(ISERROR(VLOOKUP($FA161,MOM,LOOKUPS!H$12,0)*$FB$6+VLOOKUP($FA161,STREV,LOOKUPS!H$10,0)*$FC$6+VLOOKUP($FA161,LTREV,LOOKUPS!H$9,0)*$FD$6+VLOOKUP($FA161,CFP,LOOKUPS!H$6,0)*$FE$6+VLOOKUP($FA161,EP,LOOKUPS!H$8,0)*$FF$6+VLOOKUP($FA161,BM,LOOKUPS!H$5,0)*$FG$6+VLOOKUP($FA161,DIV,LOOKUPS!H$7,0)*$FH$6++VLOOKUP($FA161,SIZE,LOOKUPS!H$11,0)*$FI$6),"",VLOOKUP($FA161,MOM,LOOKUPS!H$12,0)*$FB$6+VLOOKUP($FA161,STREV,LOOKUPS!H$10,0)*$FC$6+VLOOKUP($FA161,LTREV,LOOKUPS!H$9,0)*$FD$6+VLOOKUP($FA161,CFP,LOOKUPS!H$6,0)*$FE$6+VLOOKUP($FA161,EP,LOOKUPS!H$8,0)*$FF$6+VLOOKUP($FA161,BM,LOOKUPS!H$5,0)*$FG$6+VLOOKUP($FA161,DIV,LOOKUPS!H$7,0)*$FH$6++VLOOKUP($FA161,SIZE,LOOKUPS!H$11,0)*$FI$6)</f>
        <v/>
      </c>
      <c r="FH161" s="1" t="str">
        <f>IF(ISERROR(VLOOKUP($FA161,MOM,LOOKUPS!I$12,0)*$FB$6+VLOOKUP($FA161,STREV,LOOKUPS!I$10,0)*$FC$6+VLOOKUP($FA161,LTREV,LOOKUPS!I$9,0)*$FD$6+VLOOKUP($FA161,CFP,LOOKUPS!I$6,0)*$FE$6+VLOOKUP($FA161,EP,LOOKUPS!I$8,0)*$FF$6+VLOOKUP($FA161,BM,LOOKUPS!I$5,0)*$FG$6+VLOOKUP($FA161,DIV,LOOKUPS!I$7,0)*$FH$6++VLOOKUP($FA161,SIZE,LOOKUPS!I$11,0)*$FI$6),"",VLOOKUP($FA161,MOM,LOOKUPS!I$12,0)*$FB$6+VLOOKUP($FA161,STREV,LOOKUPS!I$10,0)*$FC$6+VLOOKUP($FA161,LTREV,LOOKUPS!I$9,0)*$FD$6+VLOOKUP($FA161,CFP,LOOKUPS!I$6,0)*$FE$6+VLOOKUP($FA161,EP,LOOKUPS!I$8,0)*$FF$6+VLOOKUP($FA161,BM,LOOKUPS!I$5,0)*$FG$6+VLOOKUP($FA161,DIV,LOOKUPS!I$7,0)*$FH$6++VLOOKUP($FA161,SIZE,LOOKUPS!I$11,0)*$FI$6)</f>
        <v/>
      </c>
      <c r="FI161" s="1" t="str">
        <f>IF(ISERROR(VLOOKUP($FA161,MOM,LOOKUPS!J$12,0)*$FB$6+VLOOKUP($FA161,STREV,LOOKUPS!J$10,0)*$FC$6+VLOOKUP($FA161,LTREV,LOOKUPS!J$9,0)*$FD$6+VLOOKUP($FA161,CFP,LOOKUPS!J$6,0)*$FE$6+VLOOKUP($FA161,EP,LOOKUPS!J$8,0)*$FF$6+VLOOKUP($FA161,BM,LOOKUPS!J$5,0)*$FG$6+VLOOKUP($FA161,DIV,LOOKUPS!J$7,0)*$FH$6++VLOOKUP($FA161,SIZE,LOOKUPS!J$11,0)*$FI$6),"",VLOOKUP($FA161,MOM,LOOKUPS!J$12,0)*$FB$6+VLOOKUP($FA161,STREV,LOOKUPS!J$10,0)*$FC$6+VLOOKUP($FA161,LTREV,LOOKUPS!J$9,0)*$FD$6+VLOOKUP($FA161,CFP,LOOKUPS!J$6,0)*$FE$6+VLOOKUP($FA161,EP,LOOKUPS!J$8,0)*$FF$6+VLOOKUP($FA161,BM,LOOKUPS!J$5,0)*$FG$6+VLOOKUP($FA161,DIV,LOOKUPS!J$7,0)*$FH$6++VLOOKUP($FA161,SIZE,LOOKUPS!J$11,0)*$FI$6)</f>
        <v/>
      </c>
      <c r="FJ161" s="1" t="str">
        <f>IF(ISERROR(VLOOKUP($FA161,MOM,LOOKUPS!K$12,0)*$FB$6+VLOOKUP($FA161,STREV,LOOKUPS!K$10,0)*$FC$6+VLOOKUP($FA161,LTREV,LOOKUPS!K$9,0)*$FD$6+VLOOKUP($FA161,CFP,LOOKUPS!K$6,0)*$FE$6+VLOOKUP($FA161,EP,LOOKUPS!K$8,0)*$FF$6+VLOOKUP($FA161,BM,LOOKUPS!K$5,0)*$FG$6+VLOOKUP($FA161,DIV,LOOKUPS!K$7,0)*$FH$6++VLOOKUP($FA161,SIZE,LOOKUPS!K$11,0)*$FI$6),"",VLOOKUP($FA161,MOM,LOOKUPS!K$12,0)*$FB$6+VLOOKUP($FA161,STREV,LOOKUPS!K$10,0)*$FC$6+VLOOKUP($FA161,LTREV,LOOKUPS!K$9,0)*$FD$6+VLOOKUP($FA161,CFP,LOOKUPS!K$6,0)*$FE$6+VLOOKUP($FA161,EP,LOOKUPS!K$8,0)*$FF$6+VLOOKUP($FA161,BM,LOOKUPS!K$5,0)*$FG$6+VLOOKUP($FA161,DIV,LOOKUPS!K$7,0)*$FH$6++VLOOKUP($FA161,SIZE,LOOKUPS!K$11,0)*$FI$6)</f>
        <v/>
      </c>
      <c r="FK161" s="1" t="str">
        <f>IF(ISERROR(VLOOKUP($FA161,MOM,LOOKUPS!L$12,0)*$FB$6+VLOOKUP($FA161,STREV,LOOKUPS!L$10,0)*$FC$6+VLOOKUP($FA161,LTREV,LOOKUPS!L$9,0)*$FD$6+VLOOKUP($FA161,CFP,LOOKUPS!L$6,0)*$FE$6+VLOOKUP($FA161,EP,LOOKUPS!L$8,0)*$FF$6+VLOOKUP($FA161,BM,LOOKUPS!L$5,0)*$FG$6+VLOOKUP($FA161,DIV,LOOKUPS!L$7,0)*$FH$6++VLOOKUP($FA161,SIZE,LOOKUPS!L$11,0)*$FI$6),"",VLOOKUP($FA161,MOM,LOOKUPS!L$12,0)*$FB$6+VLOOKUP($FA161,STREV,LOOKUPS!L$10,0)*$FC$6+VLOOKUP($FA161,LTREV,LOOKUPS!L$9,0)*$FD$6+VLOOKUP($FA161,CFP,LOOKUPS!L$6,0)*$FE$6+VLOOKUP($FA161,EP,LOOKUPS!L$8,0)*$FF$6+VLOOKUP($FA161,BM,LOOKUPS!L$5,0)*$FG$6+VLOOKUP($FA161,DIV,LOOKUPS!L$7,0)*$FH$6++VLOOKUP($FA161,SIZE,LOOKUPS!L$11,0)*$FI$6)</f>
        <v/>
      </c>
    </row>
    <row r="162" spans="1:167" x14ac:dyDescent="0.3">
      <c r="A162" s="1">
        <v>193909</v>
      </c>
      <c r="B162" s="1">
        <v>105.04</v>
      </c>
      <c r="C162" s="1">
        <v>58.32</v>
      </c>
      <c r="D162" s="1">
        <v>52.5</v>
      </c>
      <c r="E162" s="1">
        <v>47.77</v>
      </c>
      <c r="F162" s="1">
        <v>33.15</v>
      </c>
      <c r="G162" s="1">
        <v>27.85</v>
      </c>
      <c r="H162" s="1">
        <v>28.31</v>
      </c>
      <c r="I162" s="1">
        <v>16.7</v>
      </c>
      <c r="J162" s="1">
        <v>19.27</v>
      </c>
      <c r="K162" s="1">
        <v>15.08</v>
      </c>
      <c r="M162" s="1">
        <v>193810</v>
      </c>
      <c r="N162" s="1">
        <v>22.15</v>
      </c>
      <c r="O162" s="1">
        <v>17.170000000000002</v>
      </c>
      <c r="P162" s="1">
        <v>13.76</v>
      </c>
      <c r="Q162" s="1">
        <v>14.77</v>
      </c>
      <c r="R162" s="1">
        <v>12.91</v>
      </c>
      <c r="S162" s="1">
        <v>13.1</v>
      </c>
      <c r="T162" s="1">
        <v>9.34</v>
      </c>
      <c r="U162" s="1">
        <v>12.35</v>
      </c>
      <c r="V162" s="1">
        <v>13.44</v>
      </c>
      <c r="W162" s="1">
        <v>12.9</v>
      </c>
      <c r="Y162" s="1">
        <v>194309</v>
      </c>
      <c r="Z162" s="1">
        <v>5.47</v>
      </c>
      <c r="AA162" s="1">
        <v>6.18</v>
      </c>
      <c r="AB162" s="1">
        <v>4.41</v>
      </c>
      <c r="AC162" s="1">
        <v>2.56</v>
      </c>
      <c r="AD162" s="1">
        <v>3.38</v>
      </c>
      <c r="AE162" s="1">
        <v>3.46</v>
      </c>
      <c r="AF162" s="1">
        <v>3.01</v>
      </c>
      <c r="AG162" s="1">
        <v>3.07</v>
      </c>
      <c r="AH162" s="1">
        <v>2.42</v>
      </c>
      <c r="AI162" s="1">
        <v>2.69</v>
      </c>
      <c r="AK162">
        <v>196403</v>
      </c>
      <c r="AL162">
        <v>1.74</v>
      </c>
      <c r="AM162">
        <v>1.43</v>
      </c>
      <c r="AN162">
        <v>2.89</v>
      </c>
      <c r="AO162">
        <v>5.07</v>
      </c>
      <c r="AP162">
        <v>1.27</v>
      </c>
      <c r="AQ162">
        <v>1.3</v>
      </c>
      <c r="AR162">
        <v>3.01</v>
      </c>
      <c r="AS162">
        <v>4.8099999999999996</v>
      </c>
      <c r="AT162">
        <v>5.16</v>
      </c>
      <c r="AU162">
        <v>1.43</v>
      </c>
      <c r="AV162">
        <v>1.04</v>
      </c>
      <c r="AW162">
        <v>1.81</v>
      </c>
      <c r="AX162">
        <v>0.75</v>
      </c>
      <c r="AY162">
        <v>2.2400000000000002</v>
      </c>
      <c r="AZ162">
        <v>3.7</v>
      </c>
      <c r="BA162">
        <v>4.74</v>
      </c>
      <c r="BB162">
        <v>4.88</v>
      </c>
      <c r="BC162">
        <v>5.29</v>
      </c>
      <c r="BD162">
        <v>5.0599999999999996</v>
      </c>
      <c r="BF162" s="1">
        <v>196403</v>
      </c>
      <c r="BG162" s="1">
        <v>1.78</v>
      </c>
      <c r="BH162" s="1">
        <v>2.31</v>
      </c>
      <c r="BI162" s="1">
        <v>2.94</v>
      </c>
      <c r="BJ162" s="1">
        <v>4.32</v>
      </c>
      <c r="BK162" s="1">
        <v>2.92</v>
      </c>
      <c r="BL162" s="1">
        <v>1.02</v>
      </c>
      <c r="BM162" s="1">
        <v>2.79</v>
      </c>
      <c r="BN162" s="1">
        <v>4.8499999999999996</v>
      </c>
      <c r="BO162" s="1">
        <v>3.86</v>
      </c>
      <c r="BP162" s="1">
        <v>3</v>
      </c>
      <c r="BQ162" s="1">
        <v>2.82</v>
      </c>
      <c r="BR162" s="1">
        <v>0.38</v>
      </c>
      <c r="BS162" s="1">
        <v>1.63</v>
      </c>
      <c r="BT162" s="1">
        <v>2.2000000000000002</v>
      </c>
      <c r="BU162" s="1">
        <v>3.31</v>
      </c>
      <c r="BV162" s="1">
        <v>4.25</v>
      </c>
      <c r="BW162" s="1">
        <v>5.53</v>
      </c>
      <c r="BX162" s="1">
        <v>2.4300000000000002</v>
      </c>
      <c r="BY162" s="1">
        <v>5.03</v>
      </c>
      <c r="CA162" s="1">
        <v>193903</v>
      </c>
      <c r="CB162" s="1">
        <v>-19.149999999999999</v>
      </c>
      <c r="CC162" s="1">
        <v>-13.69</v>
      </c>
      <c r="CD162" s="1">
        <v>-17.27</v>
      </c>
      <c r="CE162" s="1">
        <v>-21.29</v>
      </c>
      <c r="CF162" s="1">
        <v>-13.14</v>
      </c>
      <c r="CG162" s="1">
        <v>-16</v>
      </c>
      <c r="CH162" s="1">
        <v>-17.07</v>
      </c>
      <c r="CI162" s="1">
        <v>-18.97</v>
      </c>
      <c r="CJ162" s="1">
        <v>-21.85</v>
      </c>
      <c r="CK162" s="1">
        <v>-10.56</v>
      </c>
      <c r="CL162" s="1">
        <v>-15.73</v>
      </c>
      <c r="CM162" s="1">
        <v>-14.77</v>
      </c>
      <c r="CN162" s="1">
        <v>-17.2</v>
      </c>
      <c r="CO162" s="1">
        <v>-17.03</v>
      </c>
      <c r="CP162" s="1">
        <v>-17.100000000000001</v>
      </c>
      <c r="CQ162" s="1">
        <v>-17.73</v>
      </c>
      <c r="CR162" s="1">
        <v>-20.190000000000001</v>
      </c>
      <c r="CS162" s="1">
        <v>-21.92</v>
      </c>
      <c r="CT162" s="1">
        <v>-21.79</v>
      </c>
      <c r="CV162" s="1">
        <v>194003</v>
      </c>
      <c r="CW162" s="1">
        <v>3.32</v>
      </c>
      <c r="CX162" s="1">
        <v>2.68</v>
      </c>
      <c r="CY162" s="1">
        <v>2.48</v>
      </c>
      <c r="CZ162" s="1">
        <v>1.22</v>
      </c>
      <c r="DA162" s="1">
        <v>2.82</v>
      </c>
      <c r="DB162" s="1">
        <v>2.06</v>
      </c>
      <c r="DC162" s="1">
        <v>3</v>
      </c>
      <c r="DD162" s="1">
        <v>1.76</v>
      </c>
      <c r="DE162" s="1">
        <v>1.19</v>
      </c>
      <c r="DF162" s="1">
        <v>2.56</v>
      </c>
      <c r="DG162" s="1">
        <v>3.08</v>
      </c>
      <c r="DH162" s="1">
        <v>2.4300000000000002</v>
      </c>
      <c r="DI162" s="1">
        <v>1.67</v>
      </c>
      <c r="DJ162" s="1">
        <v>3.04</v>
      </c>
      <c r="DK162" s="1">
        <v>2.96</v>
      </c>
      <c r="DL162" s="1">
        <v>2.25</v>
      </c>
      <c r="DM162" s="1">
        <v>1.27</v>
      </c>
      <c r="DN162" s="1">
        <v>1.44</v>
      </c>
      <c r="DO162" s="1">
        <v>0.94</v>
      </c>
      <c r="DQ162" s="1">
        <v>193903</v>
      </c>
      <c r="DR162" s="1">
        <v>-99.99</v>
      </c>
      <c r="DS162" s="1">
        <v>-19.25</v>
      </c>
      <c r="DT162" s="1">
        <v>-18.55</v>
      </c>
      <c r="DU162" s="1">
        <v>-13.71</v>
      </c>
      <c r="DV162" s="1">
        <v>-18.809999999999999</v>
      </c>
      <c r="DW162" s="1">
        <v>-19.260000000000002</v>
      </c>
      <c r="DX162" s="1">
        <v>-18.04</v>
      </c>
      <c r="DY162" s="1">
        <v>-17.38</v>
      </c>
      <c r="DZ162" s="1">
        <v>-13.01</v>
      </c>
      <c r="EA162" s="1">
        <v>-17.940000000000001</v>
      </c>
      <c r="EB162" s="1">
        <v>-19.559999999999999</v>
      </c>
      <c r="EC162" s="1">
        <v>-20.07</v>
      </c>
      <c r="ED162" s="1">
        <v>-18.46</v>
      </c>
      <c r="EE162" s="1">
        <v>-18.71</v>
      </c>
      <c r="EF162" s="1">
        <v>-17.329999999999998</v>
      </c>
      <c r="EG162" s="1">
        <v>-19.64</v>
      </c>
      <c r="EH162" s="1">
        <v>-15.11</v>
      </c>
      <c r="EI162" s="1">
        <v>-15.64</v>
      </c>
      <c r="EJ162" s="1">
        <v>-10.36</v>
      </c>
      <c r="EL162">
        <v>193903</v>
      </c>
      <c r="EM162">
        <v>-11.99</v>
      </c>
      <c r="EN162">
        <v>-4.76</v>
      </c>
      <c r="EO162">
        <v>-8.2899999999999991</v>
      </c>
      <c r="EP162">
        <v>-0.01</v>
      </c>
      <c r="ER162" s="1">
        <v>193909</v>
      </c>
      <c r="ES162" s="1">
        <v>-30.35</v>
      </c>
      <c r="EU162" s="1">
        <v>193810</v>
      </c>
      <c r="EV162" s="1">
        <v>3.6</v>
      </c>
      <c r="EX162" s="1">
        <v>194309</v>
      </c>
      <c r="EY162" s="1">
        <v>3.01</v>
      </c>
      <c r="FA162" s="1">
        <v>193909</v>
      </c>
      <c r="FB162" s="1" t="str">
        <f>IF(ISERROR(VLOOKUP($FA162,MOM,LOOKUPS!C$12,0)*$FB$6+VLOOKUP($FA162,STREV,LOOKUPS!C$10,0)*$FC$6+VLOOKUP($FA162,LTREV,LOOKUPS!C$9,0)*$FD$6+VLOOKUP($FA162,CFP,LOOKUPS!C$6,0)*$FE$6+VLOOKUP($FA162,EP,LOOKUPS!C$8,0)*$FF$6+VLOOKUP($FA162,BM,LOOKUPS!C$5,0)*$FG$6+VLOOKUP($FA162,DIV,LOOKUPS!C$7,0)*$FH$6++VLOOKUP($FA162,SIZE,LOOKUPS!C$11,0)*$FI$6),"",VLOOKUP($FA162,MOM,LOOKUPS!C$12,0)*$FB$6+VLOOKUP($FA162,STREV,LOOKUPS!C$10,0)*$FC$6+VLOOKUP($FA162,LTREV,LOOKUPS!C$9,0)*$FD$6+VLOOKUP($FA162,CFP,LOOKUPS!C$6,0)*$FE$6+VLOOKUP($FA162,EP,LOOKUPS!C$8,0)*$FF$6+VLOOKUP($FA162,BM,LOOKUPS!C$5,0)*$FG$6+VLOOKUP($FA162,DIV,LOOKUPS!C$7,0)*$FH$6++VLOOKUP($FA162,SIZE,LOOKUPS!C$11,0)*$FI$6)</f>
        <v/>
      </c>
      <c r="FC162" s="1" t="str">
        <f>IF(ISERROR(VLOOKUP($FA162,MOM,LOOKUPS!D$12,0)*$FB$6+VLOOKUP($FA162,STREV,LOOKUPS!D$10,0)*$FC$6+VLOOKUP($FA162,LTREV,LOOKUPS!D$9,0)*$FD$6+VLOOKUP($FA162,CFP,LOOKUPS!D$6,0)*$FE$6+VLOOKUP($FA162,EP,LOOKUPS!D$8,0)*$FF$6+VLOOKUP($FA162,BM,LOOKUPS!D$5,0)*$FG$6+VLOOKUP($FA162,DIV,LOOKUPS!D$7,0)*$FH$6++VLOOKUP($FA162,SIZE,LOOKUPS!D$11,0)*$FI$6),"",VLOOKUP($FA162,MOM,LOOKUPS!D$12,0)*$FB$6+VLOOKUP($FA162,STREV,LOOKUPS!D$10,0)*$FC$6+VLOOKUP($FA162,LTREV,LOOKUPS!D$9,0)*$FD$6+VLOOKUP($FA162,CFP,LOOKUPS!D$6,0)*$FE$6+VLOOKUP($FA162,EP,LOOKUPS!D$8,0)*$FF$6+VLOOKUP($FA162,BM,LOOKUPS!D$5,0)*$FG$6+VLOOKUP($FA162,DIV,LOOKUPS!D$7,0)*$FH$6++VLOOKUP($FA162,SIZE,LOOKUPS!D$11,0)*$FI$6)</f>
        <v/>
      </c>
      <c r="FD162" s="1" t="str">
        <f>IF(ISERROR(VLOOKUP($FA162,MOM,LOOKUPS!E$12,0)*$FB$6+VLOOKUP($FA162,STREV,LOOKUPS!E$10,0)*$FC$6+VLOOKUP($FA162,LTREV,LOOKUPS!E$9,0)*$FD$6+VLOOKUP($FA162,CFP,LOOKUPS!E$6,0)*$FE$6+VLOOKUP($FA162,EP,LOOKUPS!E$8,0)*$FF$6+VLOOKUP($FA162,BM,LOOKUPS!E$5,0)*$FG$6+VLOOKUP($FA162,DIV,LOOKUPS!E$7,0)*$FH$6++VLOOKUP($FA162,SIZE,LOOKUPS!E$11,0)*$FI$6),"",VLOOKUP($FA162,MOM,LOOKUPS!E$12,0)*$FB$6+VLOOKUP($FA162,STREV,LOOKUPS!E$10,0)*$FC$6+VLOOKUP($FA162,LTREV,LOOKUPS!E$9,0)*$FD$6+VLOOKUP($FA162,CFP,LOOKUPS!E$6,0)*$FE$6+VLOOKUP($FA162,EP,LOOKUPS!E$8,0)*$FF$6+VLOOKUP($FA162,BM,LOOKUPS!E$5,0)*$FG$6+VLOOKUP($FA162,DIV,LOOKUPS!E$7,0)*$FH$6++VLOOKUP($FA162,SIZE,LOOKUPS!E$11,0)*$FI$6)</f>
        <v/>
      </c>
      <c r="FE162" s="1" t="str">
        <f>IF(ISERROR(VLOOKUP($FA162,MOM,LOOKUPS!F$12,0)*$FB$6+VLOOKUP($FA162,STREV,LOOKUPS!F$10,0)*$FC$6+VLOOKUP($FA162,LTREV,LOOKUPS!F$9,0)*$FD$6+VLOOKUP($FA162,CFP,LOOKUPS!F$6,0)*$FE$6+VLOOKUP($FA162,EP,LOOKUPS!F$8,0)*$FF$6+VLOOKUP($FA162,BM,LOOKUPS!F$5,0)*$FG$6+VLOOKUP($FA162,DIV,LOOKUPS!F$7,0)*$FH$6++VLOOKUP($FA162,SIZE,LOOKUPS!F$11,0)*$FI$6),"",VLOOKUP($FA162,MOM,LOOKUPS!F$12,0)*$FB$6+VLOOKUP($FA162,STREV,LOOKUPS!F$10,0)*$FC$6+VLOOKUP($FA162,LTREV,LOOKUPS!F$9,0)*$FD$6+VLOOKUP($FA162,CFP,LOOKUPS!F$6,0)*$FE$6+VLOOKUP($FA162,EP,LOOKUPS!F$8,0)*$FF$6+VLOOKUP($FA162,BM,LOOKUPS!F$5,0)*$FG$6+VLOOKUP($FA162,DIV,LOOKUPS!F$7,0)*$FH$6++VLOOKUP($FA162,SIZE,LOOKUPS!F$11,0)*$FI$6)</f>
        <v/>
      </c>
      <c r="FF162" s="1" t="str">
        <f>IF(ISERROR(VLOOKUP($FA162,MOM,LOOKUPS!G$12,0)*$FB$6+VLOOKUP($FA162,STREV,LOOKUPS!G$10,0)*$FC$6+VLOOKUP($FA162,LTREV,LOOKUPS!G$9,0)*$FD$6+VLOOKUP($FA162,CFP,LOOKUPS!G$6,0)*$FE$6+VLOOKUP($FA162,EP,LOOKUPS!G$8,0)*$FF$6+VLOOKUP($FA162,BM,LOOKUPS!G$5,0)*$FG$6+VLOOKUP($FA162,DIV,LOOKUPS!G$7,0)*$FH$6++VLOOKUP($FA162,SIZE,LOOKUPS!G$11,0)*$FI$6),"",VLOOKUP($FA162,MOM,LOOKUPS!G$12,0)*$FB$6+VLOOKUP($FA162,STREV,LOOKUPS!G$10,0)*$FC$6+VLOOKUP($FA162,LTREV,LOOKUPS!G$9,0)*$FD$6+VLOOKUP($FA162,CFP,LOOKUPS!G$6,0)*$FE$6+VLOOKUP($FA162,EP,LOOKUPS!G$8,0)*$FF$6+VLOOKUP($FA162,BM,LOOKUPS!G$5,0)*$FG$6+VLOOKUP($FA162,DIV,LOOKUPS!G$7,0)*$FH$6++VLOOKUP($FA162,SIZE,LOOKUPS!G$11,0)*$FI$6)</f>
        <v/>
      </c>
      <c r="FG162" s="1" t="str">
        <f>IF(ISERROR(VLOOKUP($FA162,MOM,LOOKUPS!H$12,0)*$FB$6+VLOOKUP($FA162,STREV,LOOKUPS!H$10,0)*$FC$6+VLOOKUP($FA162,LTREV,LOOKUPS!H$9,0)*$FD$6+VLOOKUP($FA162,CFP,LOOKUPS!H$6,0)*$FE$6+VLOOKUP($FA162,EP,LOOKUPS!H$8,0)*$FF$6+VLOOKUP($FA162,BM,LOOKUPS!H$5,0)*$FG$6+VLOOKUP($FA162,DIV,LOOKUPS!H$7,0)*$FH$6++VLOOKUP($FA162,SIZE,LOOKUPS!H$11,0)*$FI$6),"",VLOOKUP($FA162,MOM,LOOKUPS!H$12,0)*$FB$6+VLOOKUP($FA162,STREV,LOOKUPS!H$10,0)*$FC$6+VLOOKUP($FA162,LTREV,LOOKUPS!H$9,0)*$FD$6+VLOOKUP($FA162,CFP,LOOKUPS!H$6,0)*$FE$6+VLOOKUP($FA162,EP,LOOKUPS!H$8,0)*$FF$6+VLOOKUP($FA162,BM,LOOKUPS!H$5,0)*$FG$6+VLOOKUP($FA162,DIV,LOOKUPS!H$7,0)*$FH$6++VLOOKUP($FA162,SIZE,LOOKUPS!H$11,0)*$FI$6)</f>
        <v/>
      </c>
      <c r="FH162" s="1" t="str">
        <f>IF(ISERROR(VLOOKUP($FA162,MOM,LOOKUPS!I$12,0)*$FB$6+VLOOKUP($FA162,STREV,LOOKUPS!I$10,0)*$FC$6+VLOOKUP($FA162,LTREV,LOOKUPS!I$9,0)*$FD$6+VLOOKUP($FA162,CFP,LOOKUPS!I$6,0)*$FE$6+VLOOKUP($FA162,EP,LOOKUPS!I$8,0)*$FF$6+VLOOKUP($FA162,BM,LOOKUPS!I$5,0)*$FG$6+VLOOKUP($FA162,DIV,LOOKUPS!I$7,0)*$FH$6++VLOOKUP($FA162,SIZE,LOOKUPS!I$11,0)*$FI$6),"",VLOOKUP($FA162,MOM,LOOKUPS!I$12,0)*$FB$6+VLOOKUP($FA162,STREV,LOOKUPS!I$10,0)*$FC$6+VLOOKUP($FA162,LTREV,LOOKUPS!I$9,0)*$FD$6+VLOOKUP($FA162,CFP,LOOKUPS!I$6,0)*$FE$6+VLOOKUP($FA162,EP,LOOKUPS!I$8,0)*$FF$6+VLOOKUP($FA162,BM,LOOKUPS!I$5,0)*$FG$6+VLOOKUP($FA162,DIV,LOOKUPS!I$7,0)*$FH$6++VLOOKUP($FA162,SIZE,LOOKUPS!I$11,0)*$FI$6)</f>
        <v/>
      </c>
      <c r="FI162" s="1" t="str">
        <f>IF(ISERROR(VLOOKUP($FA162,MOM,LOOKUPS!J$12,0)*$FB$6+VLOOKUP($FA162,STREV,LOOKUPS!J$10,0)*$FC$6+VLOOKUP($FA162,LTREV,LOOKUPS!J$9,0)*$FD$6+VLOOKUP($FA162,CFP,LOOKUPS!J$6,0)*$FE$6+VLOOKUP($FA162,EP,LOOKUPS!J$8,0)*$FF$6+VLOOKUP($FA162,BM,LOOKUPS!J$5,0)*$FG$6+VLOOKUP($FA162,DIV,LOOKUPS!J$7,0)*$FH$6++VLOOKUP($FA162,SIZE,LOOKUPS!J$11,0)*$FI$6),"",VLOOKUP($FA162,MOM,LOOKUPS!J$12,0)*$FB$6+VLOOKUP($FA162,STREV,LOOKUPS!J$10,0)*$FC$6+VLOOKUP($FA162,LTREV,LOOKUPS!J$9,0)*$FD$6+VLOOKUP($FA162,CFP,LOOKUPS!J$6,0)*$FE$6+VLOOKUP($FA162,EP,LOOKUPS!J$8,0)*$FF$6+VLOOKUP($FA162,BM,LOOKUPS!J$5,0)*$FG$6+VLOOKUP($FA162,DIV,LOOKUPS!J$7,0)*$FH$6++VLOOKUP($FA162,SIZE,LOOKUPS!J$11,0)*$FI$6)</f>
        <v/>
      </c>
      <c r="FJ162" s="1" t="str">
        <f>IF(ISERROR(VLOOKUP($FA162,MOM,LOOKUPS!K$12,0)*$FB$6+VLOOKUP($FA162,STREV,LOOKUPS!K$10,0)*$FC$6+VLOOKUP($FA162,LTREV,LOOKUPS!K$9,0)*$FD$6+VLOOKUP($FA162,CFP,LOOKUPS!K$6,0)*$FE$6+VLOOKUP($FA162,EP,LOOKUPS!K$8,0)*$FF$6+VLOOKUP($FA162,BM,LOOKUPS!K$5,0)*$FG$6+VLOOKUP($FA162,DIV,LOOKUPS!K$7,0)*$FH$6++VLOOKUP($FA162,SIZE,LOOKUPS!K$11,0)*$FI$6),"",VLOOKUP($FA162,MOM,LOOKUPS!K$12,0)*$FB$6+VLOOKUP($FA162,STREV,LOOKUPS!K$10,0)*$FC$6+VLOOKUP($FA162,LTREV,LOOKUPS!K$9,0)*$FD$6+VLOOKUP($FA162,CFP,LOOKUPS!K$6,0)*$FE$6+VLOOKUP($FA162,EP,LOOKUPS!K$8,0)*$FF$6+VLOOKUP($FA162,BM,LOOKUPS!K$5,0)*$FG$6+VLOOKUP($FA162,DIV,LOOKUPS!K$7,0)*$FH$6++VLOOKUP($FA162,SIZE,LOOKUPS!K$11,0)*$FI$6)</f>
        <v/>
      </c>
      <c r="FK162" s="1" t="str">
        <f>IF(ISERROR(VLOOKUP($FA162,MOM,LOOKUPS!L$12,0)*$FB$6+VLOOKUP($FA162,STREV,LOOKUPS!L$10,0)*$FC$6+VLOOKUP($FA162,LTREV,LOOKUPS!L$9,0)*$FD$6+VLOOKUP($FA162,CFP,LOOKUPS!L$6,0)*$FE$6+VLOOKUP($FA162,EP,LOOKUPS!L$8,0)*$FF$6+VLOOKUP($FA162,BM,LOOKUPS!L$5,0)*$FG$6+VLOOKUP($FA162,DIV,LOOKUPS!L$7,0)*$FH$6++VLOOKUP($FA162,SIZE,LOOKUPS!L$11,0)*$FI$6),"",VLOOKUP($FA162,MOM,LOOKUPS!L$12,0)*$FB$6+VLOOKUP($FA162,STREV,LOOKUPS!L$10,0)*$FC$6+VLOOKUP($FA162,LTREV,LOOKUPS!L$9,0)*$FD$6+VLOOKUP($FA162,CFP,LOOKUPS!L$6,0)*$FE$6+VLOOKUP($FA162,EP,LOOKUPS!L$8,0)*$FF$6+VLOOKUP($FA162,BM,LOOKUPS!L$5,0)*$FG$6+VLOOKUP($FA162,DIV,LOOKUPS!L$7,0)*$FH$6++VLOOKUP($FA162,SIZE,LOOKUPS!L$11,0)*$FI$6)</f>
        <v/>
      </c>
    </row>
    <row r="163" spans="1:167" x14ac:dyDescent="0.3">
      <c r="A163" s="1">
        <v>193910</v>
      </c>
      <c r="B163" s="1">
        <v>-8.5500000000000007</v>
      </c>
      <c r="C163" s="1">
        <v>-2.52</v>
      </c>
      <c r="D163" s="1">
        <v>-3.06</v>
      </c>
      <c r="E163" s="1">
        <v>-2.9</v>
      </c>
      <c r="F163" s="1">
        <v>-1.1499999999999999</v>
      </c>
      <c r="G163" s="1">
        <v>0.57999999999999996</v>
      </c>
      <c r="H163" s="1">
        <v>0.81</v>
      </c>
      <c r="I163" s="1">
        <v>1.88</v>
      </c>
      <c r="J163" s="1">
        <v>2.4900000000000002</v>
      </c>
      <c r="K163" s="1">
        <v>3.95</v>
      </c>
      <c r="M163" s="1">
        <v>193811</v>
      </c>
      <c r="N163" s="1">
        <v>-5.44</v>
      </c>
      <c r="O163" s="1">
        <v>-1.84</v>
      </c>
      <c r="P163" s="1">
        <v>-3.88</v>
      </c>
      <c r="Q163" s="1">
        <v>-2</v>
      </c>
      <c r="R163" s="1">
        <v>-3.58</v>
      </c>
      <c r="S163" s="1">
        <v>-3.97</v>
      </c>
      <c r="T163" s="1">
        <v>-4.8600000000000003</v>
      </c>
      <c r="U163" s="1">
        <v>-4.7699999999999996</v>
      </c>
      <c r="V163" s="1">
        <v>-1.44</v>
      </c>
      <c r="W163" s="1">
        <v>-6.33</v>
      </c>
      <c r="Y163" s="1">
        <v>194310</v>
      </c>
      <c r="Z163" s="1">
        <v>-2.2200000000000002</v>
      </c>
      <c r="AA163" s="1">
        <v>-1.01</v>
      </c>
      <c r="AB163" s="1">
        <v>-0.73</v>
      </c>
      <c r="AC163" s="1">
        <v>-1.28</v>
      </c>
      <c r="AD163" s="1">
        <v>-0.78</v>
      </c>
      <c r="AE163" s="1">
        <v>1.26</v>
      </c>
      <c r="AF163" s="1">
        <v>-0.33</v>
      </c>
      <c r="AG163" s="1">
        <v>0.06</v>
      </c>
      <c r="AH163" s="1">
        <v>-0.15</v>
      </c>
      <c r="AI163" s="1">
        <v>1.81</v>
      </c>
      <c r="AK163">
        <v>196404</v>
      </c>
      <c r="AL163">
        <v>6.27</v>
      </c>
      <c r="AM163">
        <v>-0.79</v>
      </c>
      <c r="AN163">
        <v>0.22</v>
      </c>
      <c r="AO163">
        <v>-0.57999999999999996</v>
      </c>
      <c r="AP163">
        <v>-0.56999999999999995</v>
      </c>
      <c r="AQ163">
        <v>-0.79</v>
      </c>
      <c r="AR163">
        <v>0.35</v>
      </c>
      <c r="AS163">
        <v>0.1</v>
      </c>
      <c r="AT163">
        <v>-0.75</v>
      </c>
      <c r="AU163">
        <v>-0.73</v>
      </c>
      <c r="AV163">
        <v>-0.34</v>
      </c>
      <c r="AW163">
        <v>-1.29</v>
      </c>
      <c r="AX163">
        <v>-0.25</v>
      </c>
      <c r="AY163">
        <v>0.75</v>
      </c>
      <c r="AZ163">
        <v>-0.02</v>
      </c>
      <c r="BA163">
        <v>0.43</v>
      </c>
      <c r="BB163">
        <v>-0.19</v>
      </c>
      <c r="BC163">
        <v>-0.39</v>
      </c>
      <c r="BD163">
        <v>-1.04</v>
      </c>
      <c r="BF163" s="1">
        <v>196404</v>
      </c>
      <c r="BG163" s="1">
        <v>2.23</v>
      </c>
      <c r="BH163" s="1">
        <v>-0.81</v>
      </c>
      <c r="BI163" s="1">
        <v>-0.25</v>
      </c>
      <c r="BJ163" s="1">
        <v>-0.16</v>
      </c>
      <c r="BK163" s="1">
        <v>-1.02</v>
      </c>
      <c r="BL163" s="1">
        <v>0.28999999999999998</v>
      </c>
      <c r="BM163" s="1">
        <v>-0.34</v>
      </c>
      <c r="BN163" s="1">
        <v>0.14000000000000001</v>
      </c>
      <c r="BO163" s="1">
        <v>-0.72</v>
      </c>
      <c r="BP163" s="1">
        <v>-1.19</v>
      </c>
      <c r="BQ163" s="1">
        <v>-0.78</v>
      </c>
      <c r="BR163" s="1">
        <v>-0.13</v>
      </c>
      <c r="BS163" s="1">
        <v>0.71</v>
      </c>
      <c r="BT163" s="1">
        <v>-0.14000000000000001</v>
      </c>
      <c r="BU163" s="1">
        <v>-0.51</v>
      </c>
      <c r="BV163" s="1">
        <v>-0.87</v>
      </c>
      <c r="BW163" s="1">
        <v>1.3</v>
      </c>
      <c r="BX163" s="1">
        <v>0.7</v>
      </c>
      <c r="BY163" s="1">
        <v>-1.87</v>
      </c>
      <c r="CA163" s="1">
        <v>193904</v>
      </c>
      <c r="CB163" s="1">
        <v>-4.33</v>
      </c>
      <c r="CC163" s="1">
        <v>-0.28000000000000003</v>
      </c>
      <c r="CD163" s="1">
        <v>-0.22</v>
      </c>
      <c r="CE163" s="1">
        <v>1.19</v>
      </c>
      <c r="CF163" s="1">
        <v>-0.1</v>
      </c>
      <c r="CG163" s="1">
        <v>-0.52</v>
      </c>
      <c r="CH163" s="1">
        <v>-0.31</v>
      </c>
      <c r="CI163" s="1">
        <v>0.01</v>
      </c>
      <c r="CJ163" s="1">
        <v>1.86</v>
      </c>
      <c r="CK163" s="1">
        <v>-0.11</v>
      </c>
      <c r="CL163" s="1">
        <v>-0.09</v>
      </c>
      <c r="CM163" s="1">
        <v>-0.65</v>
      </c>
      <c r="CN163" s="1">
        <v>-0.39</v>
      </c>
      <c r="CO163" s="1">
        <v>0.08</v>
      </c>
      <c r="CP163" s="1">
        <v>-0.7</v>
      </c>
      <c r="CQ163" s="1">
        <v>0.12</v>
      </c>
      <c r="CR163" s="1">
        <v>-0.11</v>
      </c>
      <c r="CS163" s="1">
        <v>4.54</v>
      </c>
      <c r="CT163" s="1">
        <v>-0.89</v>
      </c>
      <c r="CV163" s="1">
        <v>194004</v>
      </c>
      <c r="CW163" s="1">
        <v>2.2000000000000002</v>
      </c>
      <c r="CX163" s="1">
        <v>-0.5</v>
      </c>
      <c r="CY163" s="1">
        <v>0.85</v>
      </c>
      <c r="CZ163" s="1">
        <v>0.92</v>
      </c>
      <c r="DA163" s="1">
        <v>-0.81</v>
      </c>
      <c r="DB163" s="1">
        <v>0.51</v>
      </c>
      <c r="DC163" s="1">
        <v>1.76</v>
      </c>
      <c r="DD163" s="1">
        <v>0.53</v>
      </c>
      <c r="DE163" s="1">
        <v>0.31</v>
      </c>
      <c r="DF163" s="1">
        <v>-0.25</v>
      </c>
      <c r="DG163" s="1">
        <v>-1.37</v>
      </c>
      <c r="DH163" s="1">
        <v>0.09</v>
      </c>
      <c r="DI163" s="1">
        <v>0.95</v>
      </c>
      <c r="DJ163" s="1">
        <v>3.89</v>
      </c>
      <c r="DK163" s="1">
        <v>-0.37</v>
      </c>
      <c r="DL163" s="1">
        <v>-1.03</v>
      </c>
      <c r="DM163" s="1">
        <v>2.09</v>
      </c>
      <c r="DN163" s="1">
        <v>0.38</v>
      </c>
      <c r="DO163" s="1">
        <v>0.25</v>
      </c>
      <c r="DQ163" s="1">
        <v>193904</v>
      </c>
      <c r="DR163" s="1">
        <v>-99.99</v>
      </c>
      <c r="DS163" s="1">
        <v>0.48</v>
      </c>
      <c r="DT163" s="1">
        <v>0.04</v>
      </c>
      <c r="DU163" s="1">
        <v>-0.51</v>
      </c>
      <c r="DV163" s="1">
        <v>0.45</v>
      </c>
      <c r="DW163" s="1">
        <v>0.61</v>
      </c>
      <c r="DX163" s="1">
        <v>-0.09</v>
      </c>
      <c r="DY163" s="1">
        <v>-0.45</v>
      </c>
      <c r="DZ163" s="1">
        <v>-0.48</v>
      </c>
      <c r="EA163" s="1">
        <v>-1.1499999999999999</v>
      </c>
      <c r="EB163" s="1">
        <v>1.8</v>
      </c>
      <c r="EC163" s="1">
        <v>0.55000000000000004</v>
      </c>
      <c r="ED163" s="1">
        <v>0.67</v>
      </c>
      <c r="EE163" s="1">
        <v>0.12</v>
      </c>
      <c r="EF163" s="1">
        <v>-0.32</v>
      </c>
      <c r="EG163" s="1">
        <v>-0.34</v>
      </c>
      <c r="EH163" s="1">
        <v>-0.56000000000000005</v>
      </c>
      <c r="EI163" s="1">
        <v>-0.36</v>
      </c>
      <c r="EJ163" s="1">
        <v>-0.6</v>
      </c>
      <c r="EL163">
        <v>193904</v>
      </c>
      <c r="EM163">
        <v>-0.18</v>
      </c>
      <c r="EN163">
        <v>1.66</v>
      </c>
      <c r="EO163">
        <v>-0.3</v>
      </c>
      <c r="EP163">
        <v>0</v>
      </c>
      <c r="ER163" s="1">
        <v>193910</v>
      </c>
      <c r="ES163" s="1">
        <v>6.46</v>
      </c>
      <c r="EU163" s="1">
        <v>193811</v>
      </c>
      <c r="EV163" s="1">
        <v>1.42</v>
      </c>
      <c r="EX163" s="1">
        <v>194310</v>
      </c>
      <c r="EY163" s="1">
        <v>-1.71</v>
      </c>
      <c r="FA163" s="1">
        <v>193910</v>
      </c>
      <c r="FB163" s="1" t="str">
        <f>IF(ISERROR(VLOOKUP($FA163,MOM,LOOKUPS!C$12,0)*$FB$6+VLOOKUP($FA163,STREV,LOOKUPS!C$10,0)*$FC$6+VLOOKUP($FA163,LTREV,LOOKUPS!C$9,0)*$FD$6+VLOOKUP($FA163,CFP,LOOKUPS!C$6,0)*$FE$6+VLOOKUP($FA163,EP,LOOKUPS!C$8,0)*$FF$6+VLOOKUP($FA163,BM,LOOKUPS!C$5,0)*$FG$6+VLOOKUP($FA163,DIV,LOOKUPS!C$7,0)*$FH$6++VLOOKUP($FA163,SIZE,LOOKUPS!C$11,0)*$FI$6),"",VLOOKUP($FA163,MOM,LOOKUPS!C$12,0)*$FB$6+VLOOKUP($FA163,STREV,LOOKUPS!C$10,0)*$FC$6+VLOOKUP($FA163,LTREV,LOOKUPS!C$9,0)*$FD$6+VLOOKUP($FA163,CFP,LOOKUPS!C$6,0)*$FE$6+VLOOKUP($FA163,EP,LOOKUPS!C$8,0)*$FF$6+VLOOKUP($FA163,BM,LOOKUPS!C$5,0)*$FG$6+VLOOKUP($FA163,DIV,LOOKUPS!C$7,0)*$FH$6++VLOOKUP($FA163,SIZE,LOOKUPS!C$11,0)*$FI$6)</f>
        <v/>
      </c>
      <c r="FC163" s="1" t="str">
        <f>IF(ISERROR(VLOOKUP($FA163,MOM,LOOKUPS!D$12,0)*$FB$6+VLOOKUP($FA163,STREV,LOOKUPS!D$10,0)*$FC$6+VLOOKUP($FA163,LTREV,LOOKUPS!D$9,0)*$FD$6+VLOOKUP($FA163,CFP,LOOKUPS!D$6,0)*$FE$6+VLOOKUP($FA163,EP,LOOKUPS!D$8,0)*$FF$6+VLOOKUP($FA163,BM,LOOKUPS!D$5,0)*$FG$6+VLOOKUP($FA163,DIV,LOOKUPS!D$7,0)*$FH$6++VLOOKUP($FA163,SIZE,LOOKUPS!D$11,0)*$FI$6),"",VLOOKUP($FA163,MOM,LOOKUPS!D$12,0)*$FB$6+VLOOKUP($FA163,STREV,LOOKUPS!D$10,0)*$FC$6+VLOOKUP($FA163,LTREV,LOOKUPS!D$9,0)*$FD$6+VLOOKUP($FA163,CFP,LOOKUPS!D$6,0)*$FE$6+VLOOKUP($FA163,EP,LOOKUPS!D$8,0)*$FF$6+VLOOKUP($FA163,BM,LOOKUPS!D$5,0)*$FG$6+VLOOKUP($FA163,DIV,LOOKUPS!D$7,0)*$FH$6++VLOOKUP($FA163,SIZE,LOOKUPS!D$11,0)*$FI$6)</f>
        <v/>
      </c>
      <c r="FD163" s="1" t="str">
        <f>IF(ISERROR(VLOOKUP($FA163,MOM,LOOKUPS!E$12,0)*$FB$6+VLOOKUP($FA163,STREV,LOOKUPS!E$10,0)*$FC$6+VLOOKUP($FA163,LTREV,LOOKUPS!E$9,0)*$FD$6+VLOOKUP($FA163,CFP,LOOKUPS!E$6,0)*$FE$6+VLOOKUP($FA163,EP,LOOKUPS!E$8,0)*$FF$6+VLOOKUP($FA163,BM,LOOKUPS!E$5,0)*$FG$6+VLOOKUP($FA163,DIV,LOOKUPS!E$7,0)*$FH$6++VLOOKUP($FA163,SIZE,LOOKUPS!E$11,0)*$FI$6),"",VLOOKUP($FA163,MOM,LOOKUPS!E$12,0)*$FB$6+VLOOKUP($FA163,STREV,LOOKUPS!E$10,0)*$FC$6+VLOOKUP($FA163,LTREV,LOOKUPS!E$9,0)*$FD$6+VLOOKUP($FA163,CFP,LOOKUPS!E$6,0)*$FE$6+VLOOKUP($FA163,EP,LOOKUPS!E$8,0)*$FF$6+VLOOKUP($FA163,BM,LOOKUPS!E$5,0)*$FG$6+VLOOKUP($FA163,DIV,LOOKUPS!E$7,0)*$FH$6++VLOOKUP($FA163,SIZE,LOOKUPS!E$11,0)*$FI$6)</f>
        <v/>
      </c>
      <c r="FE163" s="1" t="str">
        <f>IF(ISERROR(VLOOKUP($FA163,MOM,LOOKUPS!F$12,0)*$FB$6+VLOOKUP($FA163,STREV,LOOKUPS!F$10,0)*$FC$6+VLOOKUP($FA163,LTREV,LOOKUPS!F$9,0)*$FD$6+VLOOKUP($FA163,CFP,LOOKUPS!F$6,0)*$FE$6+VLOOKUP($FA163,EP,LOOKUPS!F$8,0)*$FF$6+VLOOKUP($FA163,BM,LOOKUPS!F$5,0)*$FG$6+VLOOKUP($FA163,DIV,LOOKUPS!F$7,0)*$FH$6++VLOOKUP($FA163,SIZE,LOOKUPS!F$11,0)*$FI$6),"",VLOOKUP($FA163,MOM,LOOKUPS!F$12,0)*$FB$6+VLOOKUP($FA163,STREV,LOOKUPS!F$10,0)*$FC$6+VLOOKUP($FA163,LTREV,LOOKUPS!F$9,0)*$FD$6+VLOOKUP($FA163,CFP,LOOKUPS!F$6,0)*$FE$6+VLOOKUP($FA163,EP,LOOKUPS!F$8,0)*$FF$6+VLOOKUP($FA163,BM,LOOKUPS!F$5,0)*$FG$6+VLOOKUP($FA163,DIV,LOOKUPS!F$7,0)*$FH$6++VLOOKUP($FA163,SIZE,LOOKUPS!F$11,0)*$FI$6)</f>
        <v/>
      </c>
      <c r="FF163" s="1" t="str">
        <f>IF(ISERROR(VLOOKUP($FA163,MOM,LOOKUPS!G$12,0)*$FB$6+VLOOKUP($FA163,STREV,LOOKUPS!G$10,0)*$FC$6+VLOOKUP($FA163,LTREV,LOOKUPS!G$9,0)*$FD$6+VLOOKUP($FA163,CFP,LOOKUPS!G$6,0)*$FE$6+VLOOKUP($FA163,EP,LOOKUPS!G$8,0)*$FF$6+VLOOKUP($FA163,BM,LOOKUPS!G$5,0)*$FG$6+VLOOKUP($FA163,DIV,LOOKUPS!G$7,0)*$FH$6++VLOOKUP($FA163,SIZE,LOOKUPS!G$11,0)*$FI$6),"",VLOOKUP($FA163,MOM,LOOKUPS!G$12,0)*$FB$6+VLOOKUP($FA163,STREV,LOOKUPS!G$10,0)*$FC$6+VLOOKUP($FA163,LTREV,LOOKUPS!G$9,0)*$FD$6+VLOOKUP($FA163,CFP,LOOKUPS!G$6,0)*$FE$6+VLOOKUP($FA163,EP,LOOKUPS!G$8,0)*$FF$6+VLOOKUP($FA163,BM,LOOKUPS!G$5,0)*$FG$6+VLOOKUP($FA163,DIV,LOOKUPS!G$7,0)*$FH$6++VLOOKUP($FA163,SIZE,LOOKUPS!G$11,0)*$FI$6)</f>
        <v/>
      </c>
      <c r="FG163" s="1" t="str">
        <f>IF(ISERROR(VLOOKUP($FA163,MOM,LOOKUPS!H$12,0)*$FB$6+VLOOKUP($FA163,STREV,LOOKUPS!H$10,0)*$FC$6+VLOOKUP($FA163,LTREV,LOOKUPS!H$9,0)*$FD$6+VLOOKUP($FA163,CFP,LOOKUPS!H$6,0)*$FE$6+VLOOKUP($FA163,EP,LOOKUPS!H$8,0)*$FF$6+VLOOKUP($FA163,BM,LOOKUPS!H$5,0)*$FG$6+VLOOKUP($FA163,DIV,LOOKUPS!H$7,0)*$FH$6++VLOOKUP($FA163,SIZE,LOOKUPS!H$11,0)*$FI$6),"",VLOOKUP($FA163,MOM,LOOKUPS!H$12,0)*$FB$6+VLOOKUP($FA163,STREV,LOOKUPS!H$10,0)*$FC$6+VLOOKUP($FA163,LTREV,LOOKUPS!H$9,0)*$FD$6+VLOOKUP($FA163,CFP,LOOKUPS!H$6,0)*$FE$6+VLOOKUP($FA163,EP,LOOKUPS!H$8,0)*$FF$6+VLOOKUP($FA163,BM,LOOKUPS!H$5,0)*$FG$6+VLOOKUP($FA163,DIV,LOOKUPS!H$7,0)*$FH$6++VLOOKUP($FA163,SIZE,LOOKUPS!H$11,0)*$FI$6)</f>
        <v/>
      </c>
      <c r="FH163" s="1" t="str">
        <f>IF(ISERROR(VLOOKUP($FA163,MOM,LOOKUPS!I$12,0)*$FB$6+VLOOKUP($FA163,STREV,LOOKUPS!I$10,0)*$FC$6+VLOOKUP($FA163,LTREV,LOOKUPS!I$9,0)*$FD$6+VLOOKUP($FA163,CFP,LOOKUPS!I$6,0)*$FE$6+VLOOKUP($FA163,EP,LOOKUPS!I$8,0)*$FF$6+VLOOKUP($FA163,BM,LOOKUPS!I$5,0)*$FG$6+VLOOKUP($FA163,DIV,LOOKUPS!I$7,0)*$FH$6++VLOOKUP($FA163,SIZE,LOOKUPS!I$11,0)*$FI$6),"",VLOOKUP($FA163,MOM,LOOKUPS!I$12,0)*$FB$6+VLOOKUP($FA163,STREV,LOOKUPS!I$10,0)*$FC$6+VLOOKUP($FA163,LTREV,LOOKUPS!I$9,0)*$FD$6+VLOOKUP($FA163,CFP,LOOKUPS!I$6,0)*$FE$6+VLOOKUP($FA163,EP,LOOKUPS!I$8,0)*$FF$6+VLOOKUP($FA163,BM,LOOKUPS!I$5,0)*$FG$6+VLOOKUP($FA163,DIV,LOOKUPS!I$7,0)*$FH$6++VLOOKUP($FA163,SIZE,LOOKUPS!I$11,0)*$FI$6)</f>
        <v/>
      </c>
      <c r="FI163" s="1" t="str">
        <f>IF(ISERROR(VLOOKUP($FA163,MOM,LOOKUPS!J$12,0)*$FB$6+VLOOKUP($FA163,STREV,LOOKUPS!J$10,0)*$FC$6+VLOOKUP($FA163,LTREV,LOOKUPS!J$9,0)*$FD$6+VLOOKUP($FA163,CFP,LOOKUPS!J$6,0)*$FE$6+VLOOKUP($FA163,EP,LOOKUPS!J$8,0)*$FF$6+VLOOKUP($FA163,BM,LOOKUPS!J$5,0)*$FG$6+VLOOKUP($FA163,DIV,LOOKUPS!J$7,0)*$FH$6++VLOOKUP($FA163,SIZE,LOOKUPS!J$11,0)*$FI$6),"",VLOOKUP($FA163,MOM,LOOKUPS!J$12,0)*$FB$6+VLOOKUP($FA163,STREV,LOOKUPS!J$10,0)*$FC$6+VLOOKUP($FA163,LTREV,LOOKUPS!J$9,0)*$FD$6+VLOOKUP($FA163,CFP,LOOKUPS!J$6,0)*$FE$6+VLOOKUP($FA163,EP,LOOKUPS!J$8,0)*$FF$6+VLOOKUP($FA163,BM,LOOKUPS!J$5,0)*$FG$6+VLOOKUP($FA163,DIV,LOOKUPS!J$7,0)*$FH$6++VLOOKUP($FA163,SIZE,LOOKUPS!J$11,0)*$FI$6)</f>
        <v/>
      </c>
      <c r="FJ163" s="1" t="str">
        <f>IF(ISERROR(VLOOKUP($FA163,MOM,LOOKUPS!K$12,0)*$FB$6+VLOOKUP($FA163,STREV,LOOKUPS!K$10,0)*$FC$6+VLOOKUP($FA163,LTREV,LOOKUPS!K$9,0)*$FD$6+VLOOKUP($FA163,CFP,LOOKUPS!K$6,0)*$FE$6+VLOOKUP($FA163,EP,LOOKUPS!K$8,0)*$FF$6+VLOOKUP($FA163,BM,LOOKUPS!K$5,0)*$FG$6+VLOOKUP($FA163,DIV,LOOKUPS!K$7,0)*$FH$6++VLOOKUP($FA163,SIZE,LOOKUPS!K$11,0)*$FI$6),"",VLOOKUP($FA163,MOM,LOOKUPS!K$12,0)*$FB$6+VLOOKUP($FA163,STREV,LOOKUPS!K$10,0)*$FC$6+VLOOKUP($FA163,LTREV,LOOKUPS!K$9,0)*$FD$6+VLOOKUP($FA163,CFP,LOOKUPS!K$6,0)*$FE$6+VLOOKUP($FA163,EP,LOOKUPS!K$8,0)*$FF$6+VLOOKUP($FA163,BM,LOOKUPS!K$5,0)*$FG$6+VLOOKUP($FA163,DIV,LOOKUPS!K$7,0)*$FH$6++VLOOKUP($FA163,SIZE,LOOKUPS!K$11,0)*$FI$6)</f>
        <v/>
      </c>
      <c r="FK163" s="1" t="str">
        <f>IF(ISERROR(VLOOKUP($FA163,MOM,LOOKUPS!L$12,0)*$FB$6+VLOOKUP($FA163,STREV,LOOKUPS!L$10,0)*$FC$6+VLOOKUP($FA163,LTREV,LOOKUPS!L$9,0)*$FD$6+VLOOKUP($FA163,CFP,LOOKUPS!L$6,0)*$FE$6+VLOOKUP($FA163,EP,LOOKUPS!L$8,0)*$FF$6+VLOOKUP($FA163,BM,LOOKUPS!L$5,0)*$FG$6+VLOOKUP($FA163,DIV,LOOKUPS!L$7,0)*$FH$6++VLOOKUP($FA163,SIZE,LOOKUPS!L$11,0)*$FI$6),"",VLOOKUP($FA163,MOM,LOOKUPS!L$12,0)*$FB$6+VLOOKUP($FA163,STREV,LOOKUPS!L$10,0)*$FC$6+VLOOKUP($FA163,LTREV,LOOKUPS!L$9,0)*$FD$6+VLOOKUP($FA163,CFP,LOOKUPS!L$6,0)*$FE$6+VLOOKUP($FA163,EP,LOOKUPS!L$8,0)*$FF$6+VLOOKUP($FA163,BM,LOOKUPS!L$5,0)*$FG$6+VLOOKUP($FA163,DIV,LOOKUPS!L$7,0)*$FH$6++VLOOKUP($FA163,SIZE,LOOKUPS!L$11,0)*$FI$6)</f>
        <v/>
      </c>
    </row>
    <row r="164" spans="1:167" x14ac:dyDescent="0.3">
      <c r="A164" s="1">
        <v>193911</v>
      </c>
      <c r="B164" s="1">
        <v>-7.51</v>
      </c>
      <c r="C164" s="1">
        <v>-10.39</v>
      </c>
      <c r="D164" s="1">
        <v>-6.48</v>
      </c>
      <c r="E164" s="1">
        <v>-7.46</v>
      </c>
      <c r="F164" s="1">
        <v>-7.89</v>
      </c>
      <c r="G164" s="1">
        <v>-7.74</v>
      </c>
      <c r="H164" s="1">
        <v>-7.23</v>
      </c>
      <c r="I164" s="1">
        <v>-10.01</v>
      </c>
      <c r="J164" s="1">
        <v>-7.03</v>
      </c>
      <c r="K164" s="1">
        <v>-10.23</v>
      </c>
      <c r="M164" s="1">
        <v>193812</v>
      </c>
      <c r="N164" s="1">
        <v>6.43</v>
      </c>
      <c r="O164" s="1">
        <v>3.32</v>
      </c>
      <c r="P164" s="1">
        <v>2.99</v>
      </c>
      <c r="Q164" s="1">
        <v>3.92</v>
      </c>
      <c r="R164" s="1">
        <v>4.53</v>
      </c>
      <c r="S164" s="1">
        <v>3.56</v>
      </c>
      <c r="T164" s="1">
        <v>1.05</v>
      </c>
      <c r="U164" s="1">
        <v>2.36</v>
      </c>
      <c r="V164" s="1">
        <v>3.21</v>
      </c>
      <c r="W164" s="1">
        <v>2.61</v>
      </c>
      <c r="Y164" s="1">
        <v>194311</v>
      </c>
      <c r="Z164" s="1">
        <v>-15.95</v>
      </c>
      <c r="AA164" s="1">
        <v>-13.38</v>
      </c>
      <c r="AB164" s="1">
        <v>-10.31</v>
      </c>
      <c r="AC164" s="1">
        <v>-9.4700000000000006</v>
      </c>
      <c r="AD164" s="1">
        <v>-8.81</v>
      </c>
      <c r="AE164" s="1">
        <v>-6.63</v>
      </c>
      <c r="AF164" s="1">
        <v>-5.0999999999999996</v>
      </c>
      <c r="AG164" s="1">
        <v>-6.17</v>
      </c>
      <c r="AH164" s="1">
        <v>-6.88</v>
      </c>
      <c r="AI164" s="1">
        <v>-7.68</v>
      </c>
      <c r="AK164">
        <v>196405</v>
      </c>
      <c r="AL164">
        <v>0.15</v>
      </c>
      <c r="AM164">
        <v>0.98</v>
      </c>
      <c r="AN164">
        <v>0.5</v>
      </c>
      <c r="AO164">
        <v>0.81</v>
      </c>
      <c r="AP164">
        <v>1.1299999999999999</v>
      </c>
      <c r="AQ164">
        <v>0.73</v>
      </c>
      <c r="AR164">
        <v>0.33</v>
      </c>
      <c r="AS164">
        <v>1.02</v>
      </c>
      <c r="AT164">
        <v>0.52</v>
      </c>
      <c r="AU164">
        <v>0.14000000000000001</v>
      </c>
      <c r="AV164">
        <v>2.5</v>
      </c>
      <c r="AW164">
        <v>0.65</v>
      </c>
      <c r="AX164">
        <v>0.83</v>
      </c>
      <c r="AY164">
        <v>0.73</v>
      </c>
      <c r="AZ164">
        <v>-0.03</v>
      </c>
      <c r="BA164">
        <v>0.5</v>
      </c>
      <c r="BB164">
        <v>1.49</v>
      </c>
      <c r="BC164">
        <v>0.11</v>
      </c>
      <c r="BD164">
        <v>0.83</v>
      </c>
      <c r="BF164" s="1">
        <v>196405</v>
      </c>
      <c r="BG164" s="1">
        <v>0.66</v>
      </c>
      <c r="BH164" s="1">
        <v>1.1399999999999999</v>
      </c>
      <c r="BI164" s="1">
        <v>0.85</v>
      </c>
      <c r="BJ164" s="1">
        <v>0.13</v>
      </c>
      <c r="BK164" s="1">
        <v>0.97</v>
      </c>
      <c r="BL164" s="1">
        <v>1.03</v>
      </c>
      <c r="BM164" s="1">
        <v>1.1200000000000001</v>
      </c>
      <c r="BN164" s="1">
        <v>0.51</v>
      </c>
      <c r="BO164" s="1">
        <v>0.09</v>
      </c>
      <c r="BP164" s="1">
        <v>1.97</v>
      </c>
      <c r="BQ164" s="1">
        <v>-0.38</v>
      </c>
      <c r="BR164" s="1">
        <v>1.65</v>
      </c>
      <c r="BS164" s="1">
        <v>0.43</v>
      </c>
      <c r="BT164" s="1">
        <v>0.64</v>
      </c>
      <c r="BU164" s="1">
        <v>1.54</v>
      </c>
      <c r="BV164" s="1">
        <v>0.75</v>
      </c>
      <c r="BW164" s="1">
        <v>0.23</v>
      </c>
      <c r="BX164" s="1">
        <v>0.48</v>
      </c>
      <c r="BY164" s="1">
        <v>-0.22</v>
      </c>
      <c r="CA164" s="1">
        <v>193905</v>
      </c>
      <c r="CB164" s="1">
        <v>4.22</v>
      </c>
      <c r="CC164" s="1">
        <v>8.42</v>
      </c>
      <c r="CD164" s="1">
        <v>8.73</v>
      </c>
      <c r="CE164" s="1">
        <v>8.66</v>
      </c>
      <c r="CF164" s="1">
        <v>8.15</v>
      </c>
      <c r="CG164" s="1">
        <v>9.0399999999999991</v>
      </c>
      <c r="CH164" s="1">
        <v>9.02</v>
      </c>
      <c r="CI164" s="1">
        <v>8.1</v>
      </c>
      <c r="CJ164" s="1">
        <v>8.77</v>
      </c>
      <c r="CK164" s="1">
        <v>7.11</v>
      </c>
      <c r="CL164" s="1">
        <v>9.19</v>
      </c>
      <c r="CM164" s="1">
        <v>8.9700000000000006</v>
      </c>
      <c r="CN164" s="1">
        <v>9.1199999999999992</v>
      </c>
      <c r="CO164" s="1">
        <v>8.26</v>
      </c>
      <c r="CP164" s="1">
        <v>9.7799999999999994</v>
      </c>
      <c r="CQ164" s="1">
        <v>7.75</v>
      </c>
      <c r="CR164" s="1">
        <v>8.43</v>
      </c>
      <c r="CS164" s="1">
        <v>9.07</v>
      </c>
      <c r="CT164" s="1">
        <v>8.4700000000000006</v>
      </c>
      <c r="CV164" s="1">
        <v>194005</v>
      </c>
      <c r="CW164" s="1">
        <v>-30.87</v>
      </c>
      <c r="CX164" s="1">
        <v>-24.78</v>
      </c>
      <c r="CY164" s="1">
        <v>-21.84</v>
      </c>
      <c r="CZ164" s="1">
        <v>-24.71</v>
      </c>
      <c r="DA164" s="1">
        <v>-25.49</v>
      </c>
      <c r="DB164" s="1">
        <v>-21.66</v>
      </c>
      <c r="DC164" s="1">
        <v>-22.89</v>
      </c>
      <c r="DD164" s="1">
        <v>-23.68</v>
      </c>
      <c r="DE164" s="1">
        <v>-24.26</v>
      </c>
      <c r="DF164" s="1">
        <v>-26.46</v>
      </c>
      <c r="DG164" s="1">
        <v>-24.52</v>
      </c>
      <c r="DH164" s="1">
        <v>-23.43</v>
      </c>
      <c r="DI164" s="1">
        <v>-19.8</v>
      </c>
      <c r="DJ164" s="1">
        <v>-23.86</v>
      </c>
      <c r="DK164" s="1">
        <v>-21.92</v>
      </c>
      <c r="DL164" s="1">
        <v>-21.77</v>
      </c>
      <c r="DM164" s="1">
        <v>-25.59</v>
      </c>
      <c r="DN164" s="1">
        <v>-24.78</v>
      </c>
      <c r="DO164" s="1">
        <v>-23.73</v>
      </c>
      <c r="DQ164" s="1">
        <v>193905</v>
      </c>
      <c r="DR164" s="1">
        <v>-99.99</v>
      </c>
      <c r="DS164" s="1">
        <v>7.04</v>
      </c>
      <c r="DT164" s="1">
        <v>9.98</v>
      </c>
      <c r="DU164" s="1">
        <v>7.68</v>
      </c>
      <c r="DV164" s="1">
        <v>6.19</v>
      </c>
      <c r="DW164" s="1">
        <v>9.07</v>
      </c>
      <c r="DX164" s="1">
        <v>10.28</v>
      </c>
      <c r="DY164" s="1">
        <v>9.2899999999999991</v>
      </c>
      <c r="DZ164" s="1">
        <v>7.16</v>
      </c>
      <c r="EA164" s="1">
        <v>5.1100000000000003</v>
      </c>
      <c r="EB164" s="1">
        <v>7.09</v>
      </c>
      <c r="EC164" s="1">
        <v>8.61</v>
      </c>
      <c r="ED164" s="1">
        <v>9.5299999999999994</v>
      </c>
      <c r="EE164" s="1">
        <v>10.31</v>
      </c>
      <c r="EF164" s="1">
        <v>10.25</v>
      </c>
      <c r="EG164" s="1">
        <v>9.85</v>
      </c>
      <c r="EH164" s="1">
        <v>8.73</v>
      </c>
      <c r="EI164" s="1">
        <v>8.06</v>
      </c>
      <c r="EJ164" s="1">
        <v>6.25</v>
      </c>
      <c r="EL164">
        <v>193905</v>
      </c>
      <c r="EM164">
        <v>6.8</v>
      </c>
      <c r="EN164">
        <v>2.81</v>
      </c>
      <c r="EO164">
        <v>0.47</v>
      </c>
      <c r="EP164">
        <v>0.01</v>
      </c>
      <c r="ER164" s="1">
        <v>193911</v>
      </c>
      <c r="ES164" s="1">
        <v>-0.22</v>
      </c>
      <c r="EU164" s="1">
        <v>193812</v>
      </c>
      <c r="EV164" s="1">
        <v>2.44</v>
      </c>
      <c r="EX164" s="1">
        <v>194311</v>
      </c>
      <c r="EY164" s="1">
        <v>-4.2300000000000004</v>
      </c>
      <c r="FA164" s="1">
        <v>193911</v>
      </c>
      <c r="FB164" s="1" t="str">
        <f>IF(ISERROR(VLOOKUP($FA164,MOM,LOOKUPS!C$12,0)*$FB$6+VLOOKUP($FA164,STREV,LOOKUPS!C$10,0)*$FC$6+VLOOKUP($FA164,LTREV,LOOKUPS!C$9,0)*$FD$6+VLOOKUP($FA164,CFP,LOOKUPS!C$6,0)*$FE$6+VLOOKUP($FA164,EP,LOOKUPS!C$8,0)*$FF$6+VLOOKUP($FA164,BM,LOOKUPS!C$5,0)*$FG$6+VLOOKUP($FA164,DIV,LOOKUPS!C$7,0)*$FH$6++VLOOKUP($FA164,SIZE,LOOKUPS!C$11,0)*$FI$6),"",VLOOKUP($FA164,MOM,LOOKUPS!C$12,0)*$FB$6+VLOOKUP($FA164,STREV,LOOKUPS!C$10,0)*$FC$6+VLOOKUP($FA164,LTREV,LOOKUPS!C$9,0)*$FD$6+VLOOKUP($FA164,CFP,LOOKUPS!C$6,0)*$FE$6+VLOOKUP($FA164,EP,LOOKUPS!C$8,0)*$FF$6+VLOOKUP($FA164,BM,LOOKUPS!C$5,0)*$FG$6+VLOOKUP($FA164,DIV,LOOKUPS!C$7,0)*$FH$6++VLOOKUP($FA164,SIZE,LOOKUPS!C$11,0)*$FI$6)</f>
        <v/>
      </c>
      <c r="FC164" s="1" t="str">
        <f>IF(ISERROR(VLOOKUP($FA164,MOM,LOOKUPS!D$12,0)*$FB$6+VLOOKUP($FA164,STREV,LOOKUPS!D$10,0)*$FC$6+VLOOKUP($FA164,LTREV,LOOKUPS!D$9,0)*$FD$6+VLOOKUP($FA164,CFP,LOOKUPS!D$6,0)*$FE$6+VLOOKUP($FA164,EP,LOOKUPS!D$8,0)*$FF$6+VLOOKUP($FA164,BM,LOOKUPS!D$5,0)*$FG$6+VLOOKUP($FA164,DIV,LOOKUPS!D$7,0)*$FH$6++VLOOKUP($FA164,SIZE,LOOKUPS!D$11,0)*$FI$6),"",VLOOKUP($FA164,MOM,LOOKUPS!D$12,0)*$FB$6+VLOOKUP($FA164,STREV,LOOKUPS!D$10,0)*$FC$6+VLOOKUP($FA164,LTREV,LOOKUPS!D$9,0)*$FD$6+VLOOKUP($FA164,CFP,LOOKUPS!D$6,0)*$FE$6+VLOOKUP($FA164,EP,LOOKUPS!D$8,0)*$FF$6+VLOOKUP($FA164,BM,LOOKUPS!D$5,0)*$FG$6+VLOOKUP($FA164,DIV,LOOKUPS!D$7,0)*$FH$6++VLOOKUP($FA164,SIZE,LOOKUPS!D$11,0)*$FI$6)</f>
        <v/>
      </c>
      <c r="FD164" s="1" t="str">
        <f>IF(ISERROR(VLOOKUP($FA164,MOM,LOOKUPS!E$12,0)*$FB$6+VLOOKUP($FA164,STREV,LOOKUPS!E$10,0)*$FC$6+VLOOKUP($FA164,LTREV,LOOKUPS!E$9,0)*$FD$6+VLOOKUP($FA164,CFP,LOOKUPS!E$6,0)*$FE$6+VLOOKUP($FA164,EP,LOOKUPS!E$8,0)*$FF$6+VLOOKUP($FA164,BM,LOOKUPS!E$5,0)*$FG$6+VLOOKUP($FA164,DIV,LOOKUPS!E$7,0)*$FH$6++VLOOKUP($FA164,SIZE,LOOKUPS!E$11,0)*$FI$6),"",VLOOKUP($FA164,MOM,LOOKUPS!E$12,0)*$FB$6+VLOOKUP($FA164,STREV,LOOKUPS!E$10,0)*$FC$6+VLOOKUP($FA164,LTREV,LOOKUPS!E$9,0)*$FD$6+VLOOKUP($FA164,CFP,LOOKUPS!E$6,0)*$FE$6+VLOOKUP($FA164,EP,LOOKUPS!E$8,0)*$FF$6+VLOOKUP($FA164,BM,LOOKUPS!E$5,0)*$FG$6+VLOOKUP($FA164,DIV,LOOKUPS!E$7,0)*$FH$6++VLOOKUP($FA164,SIZE,LOOKUPS!E$11,0)*$FI$6)</f>
        <v/>
      </c>
      <c r="FE164" s="1" t="str">
        <f>IF(ISERROR(VLOOKUP($FA164,MOM,LOOKUPS!F$12,0)*$FB$6+VLOOKUP($FA164,STREV,LOOKUPS!F$10,0)*$FC$6+VLOOKUP($FA164,LTREV,LOOKUPS!F$9,0)*$FD$6+VLOOKUP($FA164,CFP,LOOKUPS!F$6,0)*$FE$6+VLOOKUP($FA164,EP,LOOKUPS!F$8,0)*$FF$6+VLOOKUP($FA164,BM,LOOKUPS!F$5,0)*$FG$6+VLOOKUP($FA164,DIV,LOOKUPS!F$7,0)*$FH$6++VLOOKUP($FA164,SIZE,LOOKUPS!F$11,0)*$FI$6),"",VLOOKUP($FA164,MOM,LOOKUPS!F$12,0)*$FB$6+VLOOKUP($FA164,STREV,LOOKUPS!F$10,0)*$FC$6+VLOOKUP($FA164,LTREV,LOOKUPS!F$9,0)*$FD$6+VLOOKUP($FA164,CFP,LOOKUPS!F$6,0)*$FE$6+VLOOKUP($FA164,EP,LOOKUPS!F$8,0)*$FF$6+VLOOKUP($FA164,BM,LOOKUPS!F$5,0)*$FG$6+VLOOKUP($FA164,DIV,LOOKUPS!F$7,0)*$FH$6++VLOOKUP($FA164,SIZE,LOOKUPS!F$11,0)*$FI$6)</f>
        <v/>
      </c>
      <c r="FF164" s="1" t="str">
        <f>IF(ISERROR(VLOOKUP($FA164,MOM,LOOKUPS!G$12,0)*$FB$6+VLOOKUP($FA164,STREV,LOOKUPS!G$10,0)*$FC$6+VLOOKUP($FA164,LTREV,LOOKUPS!G$9,0)*$FD$6+VLOOKUP($FA164,CFP,LOOKUPS!G$6,0)*$FE$6+VLOOKUP($FA164,EP,LOOKUPS!G$8,0)*$FF$6+VLOOKUP($FA164,BM,LOOKUPS!G$5,0)*$FG$6+VLOOKUP($FA164,DIV,LOOKUPS!G$7,0)*$FH$6++VLOOKUP($FA164,SIZE,LOOKUPS!G$11,0)*$FI$6),"",VLOOKUP($FA164,MOM,LOOKUPS!G$12,0)*$FB$6+VLOOKUP($FA164,STREV,LOOKUPS!G$10,0)*$FC$6+VLOOKUP($FA164,LTREV,LOOKUPS!G$9,0)*$FD$6+VLOOKUP($FA164,CFP,LOOKUPS!G$6,0)*$FE$6+VLOOKUP($FA164,EP,LOOKUPS!G$8,0)*$FF$6+VLOOKUP($FA164,BM,LOOKUPS!G$5,0)*$FG$6+VLOOKUP($FA164,DIV,LOOKUPS!G$7,0)*$FH$6++VLOOKUP($FA164,SIZE,LOOKUPS!G$11,0)*$FI$6)</f>
        <v/>
      </c>
      <c r="FG164" s="1" t="str">
        <f>IF(ISERROR(VLOOKUP($FA164,MOM,LOOKUPS!H$12,0)*$FB$6+VLOOKUP($FA164,STREV,LOOKUPS!H$10,0)*$FC$6+VLOOKUP($FA164,LTREV,LOOKUPS!H$9,0)*$FD$6+VLOOKUP($FA164,CFP,LOOKUPS!H$6,0)*$FE$6+VLOOKUP($FA164,EP,LOOKUPS!H$8,0)*$FF$6+VLOOKUP($FA164,BM,LOOKUPS!H$5,0)*$FG$6+VLOOKUP($FA164,DIV,LOOKUPS!H$7,0)*$FH$6++VLOOKUP($FA164,SIZE,LOOKUPS!H$11,0)*$FI$6),"",VLOOKUP($FA164,MOM,LOOKUPS!H$12,0)*$FB$6+VLOOKUP($FA164,STREV,LOOKUPS!H$10,0)*$FC$6+VLOOKUP($FA164,LTREV,LOOKUPS!H$9,0)*$FD$6+VLOOKUP($FA164,CFP,LOOKUPS!H$6,0)*$FE$6+VLOOKUP($FA164,EP,LOOKUPS!H$8,0)*$FF$6+VLOOKUP($FA164,BM,LOOKUPS!H$5,0)*$FG$6+VLOOKUP($FA164,DIV,LOOKUPS!H$7,0)*$FH$6++VLOOKUP($FA164,SIZE,LOOKUPS!H$11,0)*$FI$6)</f>
        <v/>
      </c>
      <c r="FH164" s="1" t="str">
        <f>IF(ISERROR(VLOOKUP($FA164,MOM,LOOKUPS!I$12,0)*$FB$6+VLOOKUP($FA164,STREV,LOOKUPS!I$10,0)*$FC$6+VLOOKUP($FA164,LTREV,LOOKUPS!I$9,0)*$FD$6+VLOOKUP($FA164,CFP,LOOKUPS!I$6,0)*$FE$6+VLOOKUP($FA164,EP,LOOKUPS!I$8,0)*$FF$6+VLOOKUP($FA164,BM,LOOKUPS!I$5,0)*$FG$6+VLOOKUP($FA164,DIV,LOOKUPS!I$7,0)*$FH$6++VLOOKUP($FA164,SIZE,LOOKUPS!I$11,0)*$FI$6),"",VLOOKUP($FA164,MOM,LOOKUPS!I$12,0)*$FB$6+VLOOKUP($FA164,STREV,LOOKUPS!I$10,0)*$FC$6+VLOOKUP($FA164,LTREV,LOOKUPS!I$9,0)*$FD$6+VLOOKUP($FA164,CFP,LOOKUPS!I$6,0)*$FE$6+VLOOKUP($FA164,EP,LOOKUPS!I$8,0)*$FF$6+VLOOKUP($FA164,BM,LOOKUPS!I$5,0)*$FG$6+VLOOKUP($FA164,DIV,LOOKUPS!I$7,0)*$FH$6++VLOOKUP($FA164,SIZE,LOOKUPS!I$11,0)*$FI$6)</f>
        <v/>
      </c>
      <c r="FI164" s="1" t="str">
        <f>IF(ISERROR(VLOOKUP($FA164,MOM,LOOKUPS!J$12,0)*$FB$6+VLOOKUP($FA164,STREV,LOOKUPS!J$10,0)*$FC$6+VLOOKUP($FA164,LTREV,LOOKUPS!J$9,0)*$FD$6+VLOOKUP($FA164,CFP,LOOKUPS!J$6,0)*$FE$6+VLOOKUP($FA164,EP,LOOKUPS!J$8,0)*$FF$6+VLOOKUP($FA164,BM,LOOKUPS!J$5,0)*$FG$6+VLOOKUP($FA164,DIV,LOOKUPS!J$7,0)*$FH$6++VLOOKUP($FA164,SIZE,LOOKUPS!J$11,0)*$FI$6),"",VLOOKUP($FA164,MOM,LOOKUPS!J$12,0)*$FB$6+VLOOKUP($FA164,STREV,LOOKUPS!J$10,0)*$FC$6+VLOOKUP($FA164,LTREV,LOOKUPS!J$9,0)*$FD$6+VLOOKUP($FA164,CFP,LOOKUPS!J$6,0)*$FE$6+VLOOKUP($FA164,EP,LOOKUPS!J$8,0)*$FF$6+VLOOKUP($FA164,BM,LOOKUPS!J$5,0)*$FG$6+VLOOKUP($FA164,DIV,LOOKUPS!J$7,0)*$FH$6++VLOOKUP($FA164,SIZE,LOOKUPS!J$11,0)*$FI$6)</f>
        <v/>
      </c>
      <c r="FJ164" s="1" t="str">
        <f>IF(ISERROR(VLOOKUP($FA164,MOM,LOOKUPS!K$12,0)*$FB$6+VLOOKUP($FA164,STREV,LOOKUPS!K$10,0)*$FC$6+VLOOKUP($FA164,LTREV,LOOKUPS!K$9,0)*$FD$6+VLOOKUP($FA164,CFP,LOOKUPS!K$6,0)*$FE$6+VLOOKUP($FA164,EP,LOOKUPS!K$8,0)*$FF$6+VLOOKUP($FA164,BM,LOOKUPS!K$5,0)*$FG$6+VLOOKUP($FA164,DIV,LOOKUPS!K$7,0)*$FH$6++VLOOKUP($FA164,SIZE,LOOKUPS!K$11,0)*$FI$6),"",VLOOKUP($FA164,MOM,LOOKUPS!K$12,0)*$FB$6+VLOOKUP($FA164,STREV,LOOKUPS!K$10,0)*$FC$6+VLOOKUP($FA164,LTREV,LOOKUPS!K$9,0)*$FD$6+VLOOKUP($FA164,CFP,LOOKUPS!K$6,0)*$FE$6+VLOOKUP($FA164,EP,LOOKUPS!K$8,0)*$FF$6+VLOOKUP($FA164,BM,LOOKUPS!K$5,0)*$FG$6+VLOOKUP($FA164,DIV,LOOKUPS!K$7,0)*$FH$6++VLOOKUP($FA164,SIZE,LOOKUPS!K$11,0)*$FI$6)</f>
        <v/>
      </c>
      <c r="FK164" s="1" t="str">
        <f>IF(ISERROR(VLOOKUP($FA164,MOM,LOOKUPS!L$12,0)*$FB$6+VLOOKUP($FA164,STREV,LOOKUPS!L$10,0)*$FC$6+VLOOKUP($FA164,LTREV,LOOKUPS!L$9,0)*$FD$6+VLOOKUP($FA164,CFP,LOOKUPS!L$6,0)*$FE$6+VLOOKUP($FA164,EP,LOOKUPS!L$8,0)*$FF$6+VLOOKUP($FA164,BM,LOOKUPS!L$5,0)*$FG$6+VLOOKUP($FA164,DIV,LOOKUPS!L$7,0)*$FH$6++VLOOKUP($FA164,SIZE,LOOKUPS!L$11,0)*$FI$6),"",VLOOKUP($FA164,MOM,LOOKUPS!L$12,0)*$FB$6+VLOOKUP($FA164,STREV,LOOKUPS!L$10,0)*$FC$6+VLOOKUP($FA164,LTREV,LOOKUPS!L$9,0)*$FD$6+VLOOKUP($FA164,CFP,LOOKUPS!L$6,0)*$FE$6+VLOOKUP($FA164,EP,LOOKUPS!L$8,0)*$FF$6+VLOOKUP($FA164,BM,LOOKUPS!L$5,0)*$FG$6+VLOOKUP($FA164,DIV,LOOKUPS!L$7,0)*$FH$6++VLOOKUP($FA164,SIZE,LOOKUPS!L$11,0)*$FI$6)</f>
        <v/>
      </c>
    </row>
    <row r="165" spans="1:167" x14ac:dyDescent="0.3">
      <c r="A165" s="1">
        <v>193912</v>
      </c>
      <c r="B165" s="1">
        <v>-1.78</v>
      </c>
      <c r="C165" s="1">
        <v>-0.36</v>
      </c>
      <c r="D165" s="1">
        <v>-1.33</v>
      </c>
      <c r="E165" s="1">
        <v>2.33</v>
      </c>
      <c r="F165" s="1">
        <v>2.46</v>
      </c>
      <c r="G165" s="1">
        <v>1.92</v>
      </c>
      <c r="H165" s="1">
        <v>1.49</v>
      </c>
      <c r="I165" s="1">
        <v>3.03</v>
      </c>
      <c r="J165" s="1">
        <v>2.29</v>
      </c>
      <c r="K165" s="1">
        <v>5.3</v>
      </c>
      <c r="M165" s="1">
        <v>193901</v>
      </c>
      <c r="N165" s="1">
        <v>-3.98</v>
      </c>
      <c r="O165" s="1">
        <v>-6.09</v>
      </c>
      <c r="P165" s="1">
        <v>-5.96</v>
      </c>
      <c r="Q165" s="1">
        <v>-6.18</v>
      </c>
      <c r="R165" s="1">
        <v>-7.73</v>
      </c>
      <c r="S165" s="1">
        <v>-6.33</v>
      </c>
      <c r="T165" s="1">
        <v>-8.3000000000000007</v>
      </c>
      <c r="U165" s="1">
        <v>-8.7799999999999994</v>
      </c>
      <c r="V165" s="1">
        <v>-10.53</v>
      </c>
      <c r="W165" s="1">
        <v>-12.16</v>
      </c>
      <c r="Y165" s="1">
        <v>194312</v>
      </c>
      <c r="Z165" s="1">
        <v>14.73</v>
      </c>
      <c r="AA165" s="1">
        <v>11.79</v>
      </c>
      <c r="AB165" s="1">
        <v>10.95</v>
      </c>
      <c r="AC165" s="1">
        <v>9.7100000000000009</v>
      </c>
      <c r="AD165" s="1">
        <v>9.6999999999999993</v>
      </c>
      <c r="AE165" s="1">
        <v>8.8699999999999992</v>
      </c>
      <c r="AF165" s="1">
        <v>7.35</v>
      </c>
      <c r="AG165" s="1">
        <v>8.5399999999999991</v>
      </c>
      <c r="AH165" s="1">
        <v>7.33</v>
      </c>
      <c r="AI165" s="1">
        <v>9.8699999999999992</v>
      </c>
      <c r="AK165">
        <v>196406</v>
      </c>
      <c r="AL165">
        <v>0.15</v>
      </c>
      <c r="AM165">
        <v>1.22</v>
      </c>
      <c r="AN165">
        <v>1.79</v>
      </c>
      <c r="AO165">
        <v>1.18</v>
      </c>
      <c r="AP165">
        <v>1.01</v>
      </c>
      <c r="AQ165">
        <v>1.67</v>
      </c>
      <c r="AR165">
        <v>2.0299999999999998</v>
      </c>
      <c r="AS165">
        <v>1.8</v>
      </c>
      <c r="AT165">
        <v>0.78</v>
      </c>
      <c r="AU165">
        <v>1.0900000000000001</v>
      </c>
      <c r="AV165">
        <v>0.89</v>
      </c>
      <c r="AW165">
        <v>1.69</v>
      </c>
      <c r="AX165">
        <v>1.64</v>
      </c>
      <c r="AY165">
        <v>1.59</v>
      </c>
      <c r="AZ165">
        <v>2.42</v>
      </c>
      <c r="BA165">
        <v>1.48</v>
      </c>
      <c r="BB165">
        <v>2.09</v>
      </c>
      <c r="BC165">
        <v>0.75</v>
      </c>
      <c r="BD165">
        <v>0.81</v>
      </c>
      <c r="BF165" s="1">
        <v>196406</v>
      </c>
      <c r="BG165" s="1">
        <v>1.61</v>
      </c>
      <c r="BH165" s="1">
        <v>0.94</v>
      </c>
      <c r="BI165" s="1">
        <v>1.53</v>
      </c>
      <c r="BJ165" s="1">
        <v>1.37</v>
      </c>
      <c r="BK165" s="1">
        <v>0.28999999999999998</v>
      </c>
      <c r="BL165" s="1">
        <v>1.99</v>
      </c>
      <c r="BM165" s="1">
        <v>1.8</v>
      </c>
      <c r="BN165" s="1">
        <v>1.67</v>
      </c>
      <c r="BO165" s="1">
        <v>1.18</v>
      </c>
      <c r="BP165" s="1">
        <v>0.19</v>
      </c>
      <c r="BQ165" s="1">
        <v>0.42</v>
      </c>
      <c r="BR165" s="1">
        <v>2.98</v>
      </c>
      <c r="BS165" s="1">
        <v>1.03</v>
      </c>
      <c r="BT165" s="1">
        <v>1.29</v>
      </c>
      <c r="BU165" s="1">
        <v>2.2400000000000002</v>
      </c>
      <c r="BV165" s="1">
        <v>1.49</v>
      </c>
      <c r="BW165" s="1">
        <v>1.88</v>
      </c>
      <c r="BX165" s="1">
        <v>1.1299999999999999</v>
      </c>
      <c r="BY165" s="1">
        <v>1.21</v>
      </c>
      <c r="CA165" s="1">
        <v>193906</v>
      </c>
      <c r="CB165" s="1">
        <v>-13.23</v>
      </c>
      <c r="CC165" s="1">
        <v>-6.44</v>
      </c>
      <c r="CD165" s="1">
        <v>-8.18</v>
      </c>
      <c r="CE165" s="1">
        <v>-11.18</v>
      </c>
      <c r="CF165" s="1">
        <v>-6.31</v>
      </c>
      <c r="CG165" s="1">
        <v>-7.03</v>
      </c>
      <c r="CH165" s="1">
        <v>-8.41</v>
      </c>
      <c r="CI165" s="1">
        <v>-9.5299999999999994</v>
      </c>
      <c r="CJ165" s="1">
        <v>-11.53</v>
      </c>
      <c r="CK165" s="1">
        <v>-5.16</v>
      </c>
      <c r="CL165" s="1">
        <v>-7.47</v>
      </c>
      <c r="CM165" s="1">
        <v>-6.7</v>
      </c>
      <c r="CN165" s="1">
        <v>-7.36</v>
      </c>
      <c r="CO165" s="1">
        <v>-7.9</v>
      </c>
      <c r="CP165" s="1">
        <v>-8.93</v>
      </c>
      <c r="CQ165" s="1">
        <v>-8.5399999999999991</v>
      </c>
      <c r="CR165" s="1">
        <v>-10.49</v>
      </c>
      <c r="CS165" s="1">
        <v>-11.59</v>
      </c>
      <c r="CT165" s="1">
        <v>-11.47</v>
      </c>
      <c r="CV165" s="1">
        <v>194006</v>
      </c>
      <c r="CW165" s="1">
        <v>7.65</v>
      </c>
      <c r="CX165" s="1">
        <v>5.4</v>
      </c>
      <c r="CY165" s="1">
        <v>6.12</v>
      </c>
      <c r="CZ165" s="1">
        <v>6.13</v>
      </c>
      <c r="DA165" s="1">
        <v>6.19</v>
      </c>
      <c r="DB165" s="1">
        <v>4.0599999999999996</v>
      </c>
      <c r="DC165" s="1">
        <v>6.28</v>
      </c>
      <c r="DD165" s="1">
        <v>7.35</v>
      </c>
      <c r="DE165" s="1">
        <v>5.67</v>
      </c>
      <c r="DF165" s="1">
        <v>6.05</v>
      </c>
      <c r="DG165" s="1">
        <v>6.32</v>
      </c>
      <c r="DH165" s="1">
        <v>3.9</v>
      </c>
      <c r="DI165" s="1">
        <v>4.24</v>
      </c>
      <c r="DJ165" s="1">
        <v>5.98</v>
      </c>
      <c r="DK165" s="1">
        <v>6.58</v>
      </c>
      <c r="DL165" s="1">
        <v>7.65</v>
      </c>
      <c r="DM165" s="1">
        <v>7.05</v>
      </c>
      <c r="DN165" s="1">
        <v>7.32</v>
      </c>
      <c r="DO165" s="1">
        <v>4.01</v>
      </c>
      <c r="DQ165" s="1">
        <v>193906</v>
      </c>
      <c r="DR165" s="1">
        <v>-99.99</v>
      </c>
      <c r="DS165" s="1">
        <v>-10.09</v>
      </c>
      <c r="DT165" s="1">
        <v>-8.6</v>
      </c>
      <c r="DU165" s="1">
        <v>-6.48</v>
      </c>
      <c r="DV165" s="1">
        <v>-10.7</v>
      </c>
      <c r="DW165" s="1">
        <v>-9.25</v>
      </c>
      <c r="DX165" s="1">
        <v>-8.0500000000000007</v>
      </c>
      <c r="DY165" s="1">
        <v>-7.77</v>
      </c>
      <c r="DZ165" s="1">
        <v>-6.34</v>
      </c>
      <c r="EA165" s="1">
        <v>-8.89</v>
      </c>
      <c r="EB165" s="1">
        <v>-12.18</v>
      </c>
      <c r="EC165" s="1">
        <v>-8.9600000000000009</v>
      </c>
      <c r="ED165" s="1">
        <v>-9.5399999999999991</v>
      </c>
      <c r="EE165" s="1">
        <v>-7.94</v>
      </c>
      <c r="EF165" s="1">
        <v>-8.16</v>
      </c>
      <c r="EG165" s="1">
        <v>-8.77</v>
      </c>
      <c r="EH165" s="1">
        <v>-6.77</v>
      </c>
      <c r="EI165" s="1">
        <v>-7.88</v>
      </c>
      <c r="EJ165" s="1">
        <v>-4.79</v>
      </c>
      <c r="EL165">
        <v>193906</v>
      </c>
      <c r="EM165">
        <v>-5.31</v>
      </c>
      <c r="EN165">
        <v>-1.02</v>
      </c>
      <c r="EO165">
        <v>-5.41</v>
      </c>
      <c r="EP165">
        <v>0.01</v>
      </c>
      <c r="ER165" s="1">
        <v>193912</v>
      </c>
      <c r="ES165" s="1">
        <v>5.4</v>
      </c>
      <c r="EU165" s="1">
        <v>193901</v>
      </c>
      <c r="EV165" s="1">
        <v>4.5</v>
      </c>
      <c r="EX165" s="1">
        <v>194312</v>
      </c>
      <c r="EY165" s="1">
        <v>3.3</v>
      </c>
      <c r="FA165" s="1">
        <v>193912</v>
      </c>
      <c r="FB165" s="1" t="str">
        <f>IF(ISERROR(VLOOKUP($FA165,MOM,LOOKUPS!C$12,0)*$FB$6+VLOOKUP($FA165,STREV,LOOKUPS!C$10,0)*$FC$6+VLOOKUP($FA165,LTREV,LOOKUPS!C$9,0)*$FD$6+VLOOKUP($FA165,CFP,LOOKUPS!C$6,0)*$FE$6+VLOOKUP($FA165,EP,LOOKUPS!C$8,0)*$FF$6+VLOOKUP($FA165,BM,LOOKUPS!C$5,0)*$FG$6+VLOOKUP($FA165,DIV,LOOKUPS!C$7,0)*$FH$6++VLOOKUP($FA165,SIZE,LOOKUPS!C$11,0)*$FI$6),"",VLOOKUP($FA165,MOM,LOOKUPS!C$12,0)*$FB$6+VLOOKUP($FA165,STREV,LOOKUPS!C$10,0)*$FC$6+VLOOKUP($FA165,LTREV,LOOKUPS!C$9,0)*$FD$6+VLOOKUP($FA165,CFP,LOOKUPS!C$6,0)*$FE$6+VLOOKUP($FA165,EP,LOOKUPS!C$8,0)*$FF$6+VLOOKUP($FA165,BM,LOOKUPS!C$5,0)*$FG$6+VLOOKUP($FA165,DIV,LOOKUPS!C$7,0)*$FH$6++VLOOKUP($FA165,SIZE,LOOKUPS!C$11,0)*$FI$6)</f>
        <v/>
      </c>
      <c r="FC165" s="1" t="str">
        <f>IF(ISERROR(VLOOKUP($FA165,MOM,LOOKUPS!D$12,0)*$FB$6+VLOOKUP($FA165,STREV,LOOKUPS!D$10,0)*$FC$6+VLOOKUP($FA165,LTREV,LOOKUPS!D$9,0)*$FD$6+VLOOKUP($FA165,CFP,LOOKUPS!D$6,0)*$FE$6+VLOOKUP($FA165,EP,LOOKUPS!D$8,0)*$FF$6+VLOOKUP($FA165,BM,LOOKUPS!D$5,0)*$FG$6+VLOOKUP($FA165,DIV,LOOKUPS!D$7,0)*$FH$6++VLOOKUP($FA165,SIZE,LOOKUPS!D$11,0)*$FI$6),"",VLOOKUP($FA165,MOM,LOOKUPS!D$12,0)*$FB$6+VLOOKUP($FA165,STREV,LOOKUPS!D$10,0)*$FC$6+VLOOKUP($FA165,LTREV,LOOKUPS!D$9,0)*$FD$6+VLOOKUP($FA165,CFP,LOOKUPS!D$6,0)*$FE$6+VLOOKUP($FA165,EP,LOOKUPS!D$8,0)*$FF$6+VLOOKUP($FA165,BM,LOOKUPS!D$5,0)*$FG$6+VLOOKUP($FA165,DIV,LOOKUPS!D$7,0)*$FH$6++VLOOKUP($FA165,SIZE,LOOKUPS!D$11,0)*$FI$6)</f>
        <v/>
      </c>
      <c r="FD165" s="1" t="str">
        <f>IF(ISERROR(VLOOKUP($FA165,MOM,LOOKUPS!E$12,0)*$FB$6+VLOOKUP($FA165,STREV,LOOKUPS!E$10,0)*$FC$6+VLOOKUP($FA165,LTREV,LOOKUPS!E$9,0)*$FD$6+VLOOKUP($FA165,CFP,LOOKUPS!E$6,0)*$FE$6+VLOOKUP($FA165,EP,LOOKUPS!E$8,0)*$FF$6+VLOOKUP($FA165,BM,LOOKUPS!E$5,0)*$FG$6+VLOOKUP($FA165,DIV,LOOKUPS!E$7,0)*$FH$6++VLOOKUP($FA165,SIZE,LOOKUPS!E$11,0)*$FI$6),"",VLOOKUP($FA165,MOM,LOOKUPS!E$12,0)*$FB$6+VLOOKUP($FA165,STREV,LOOKUPS!E$10,0)*$FC$6+VLOOKUP($FA165,LTREV,LOOKUPS!E$9,0)*$FD$6+VLOOKUP($FA165,CFP,LOOKUPS!E$6,0)*$FE$6+VLOOKUP($FA165,EP,LOOKUPS!E$8,0)*$FF$6+VLOOKUP($FA165,BM,LOOKUPS!E$5,0)*$FG$6+VLOOKUP($FA165,DIV,LOOKUPS!E$7,0)*$FH$6++VLOOKUP($FA165,SIZE,LOOKUPS!E$11,0)*$FI$6)</f>
        <v/>
      </c>
      <c r="FE165" s="1" t="str">
        <f>IF(ISERROR(VLOOKUP($FA165,MOM,LOOKUPS!F$12,0)*$FB$6+VLOOKUP($FA165,STREV,LOOKUPS!F$10,0)*$FC$6+VLOOKUP($FA165,LTREV,LOOKUPS!F$9,0)*$FD$6+VLOOKUP($FA165,CFP,LOOKUPS!F$6,0)*$FE$6+VLOOKUP($FA165,EP,LOOKUPS!F$8,0)*$FF$6+VLOOKUP($FA165,BM,LOOKUPS!F$5,0)*$FG$6+VLOOKUP($FA165,DIV,LOOKUPS!F$7,0)*$FH$6++VLOOKUP($FA165,SIZE,LOOKUPS!F$11,0)*$FI$6),"",VLOOKUP($FA165,MOM,LOOKUPS!F$12,0)*$FB$6+VLOOKUP($FA165,STREV,LOOKUPS!F$10,0)*$FC$6+VLOOKUP($FA165,LTREV,LOOKUPS!F$9,0)*$FD$6+VLOOKUP($FA165,CFP,LOOKUPS!F$6,0)*$FE$6+VLOOKUP($FA165,EP,LOOKUPS!F$8,0)*$FF$6+VLOOKUP($FA165,BM,LOOKUPS!F$5,0)*$FG$6+VLOOKUP($FA165,DIV,LOOKUPS!F$7,0)*$FH$6++VLOOKUP($FA165,SIZE,LOOKUPS!F$11,0)*$FI$6)</f>
        <v/>
      </c>
      <c r="FF165" s="1" t="str">
        <f>IF(ISERROR(VLOOKUP($FA165,MOM,LOOKUPS!G$12,0)*$FB$6+VLOOKUP($FA165,STREV,LOOKUPS!G$10,0)*$FC$6+VLOOKUP($FA165,LTREV,LOOKUPS!G$9,0)*$FD$6+VLOOKUP($FA165,CFP,LOOKUPS!G$6,0)*$FE$6+VLOOKUP($FA165,EP,LOOKUPS!G$8,0)*$FF$6+VLOOKUP($FA165,BM,LOOKUPS!G$5,0)*$FG$6+VLOOKUP($FA165,DIV,LOOKUPS!G$7,0)*$FH$6++VLOOKUP($FA165,SIZE,LOOKUPS!G$11,0)*$FI$6),"",VLOOKUP($FA165,MOM,LOOKUPS!G$12,0)*$FB$6+VLOOKUP($FA165,STREV,LOOKUPS!G$10,0)*$FC$6+VLOOKUP($FA165,LTREV,LOOKUPS!G$9,0)*$FD$6+VLOOKUP($FA165,CFP,LOOKUPS!G$6,0)*$FE$6+VLOOKUP($FA165,EP,LOOKUPS!G$8,0)*$FF$6+VLOOKUP($FA165,BM,LOOKUPS!G$5,0)*$FG$6+VLOOKUP($FA165,DIV,LOOKUPS!G$7,0)*$FH$6++VLOOKUP($FA165,SIZE,LOOKUPS!G$11,0)*$FI$6)</f>
        <v/>
      </c>
      <c r="FG165" s="1" t="str">
        <f>IF(ISERROR(VLOOKUP($FA165,MOM,LOOKUPS!H$12,0)*$FB$6+VLOOKUP($FA165,STREV,LOOKUPS!H$10,0)*$FC$6+VLOOKUP($FA165,LTREV,LOOKUPS!H$9,0)*$FD$6+VLOOKUP($FA165,CFP,LOOKUPS!H$6,0)*$FE$6+VLOOKUP($FA165,EP,LOOKUPS!H$8,0)*$FF$6+VLOOKUP($FA165,BM,LOOKUPS!H$5,0)*$FG$6+VLOOKUP($FA165,DIV,LOOKUPS!H$7,0)*$FH$6++VLOOKUP($FA165,SIZE,LOOKUPS!H$11,0)*$FI$6),"",VLOOKUP($FA165,MOM,LOOKUPS!H$12,0)*$FB$6+VLOOKUP($FA165,STREV,LOOKUPS!H$10,0)*$FC$6+VLOOKUP($FA165,LTREV,LOOKUPS!H$9,0)*$FD$6+VLOOKUP($FA165,CFP,LOOKUPS!H$6,0)*$FE$6+VLOOKUP($FA165,EP,LOOKUPS!H$8,0)*$FF$6+VLOOKUP($FA165,BM,LOOKUPS!H$5,0)*$FG$6+VLOOKUP($FA165,DIV,LOOKUPS!H$7,0)*$FH$6++VLOOKUP($FA165,SIZE,LOOKUPS!H$11,0)*$FI$6)</f>
        <v/>
      </c>
      <c r="FH165" s="1" t="str">
        <f>IF(ISERROR(VLOOKUP($FA165,MOM,LOOKUPS!I$12,0)*$FB$6+VLOOKUP($FA165,STREV,LOOKUPS!I$10,0)*$FC$6+VLOOKUP($FA165,LTREV,LOOKUPS!I$9,0)*$FD$6+VLOOKUP($FA165,CFP,LOOKUPS!I$6,0)*$FE$6+VLOOKUP($FA165,EP,LOOKUPS!I$8,0)*$FF$6+VLOOKUP($FA165,BM,LOOKUPS!I$5,0)*$FG$6+VLOOKUP($FA165,DIV,LOOKUPS!I$7,0)*$FH$6++VLOOKUP($FA165,SIZE,LOOKUPS!I$11,0)*$FI$6),"",VLOOKUP($FA165,MOM,LOOKUPS!I$12,0)*$FB$6+VLOOKUP($FA165,STREV,LOOKUPS!I$10,0)*$FC$6+VLOOKUP($FA165,LTREV,LOOKUPS!I$9,0)*$FD$6+VLOOKUP($FA165,CFP,LOOKUPS!I$6,0)*$FE$6+VLOOKUP($FA165,EP,LOOKUPS!I$8,0)*$FF$6+VLOOKUP($FA165,BM,LOOKUPS!I$5,0)*$FG$6+VLOOKUP($FA165,DIV,LOOKUPS!I$7,0)*$FH$6++VLOOKUP($FA165,SIZE,LOOKUPS!I$11,0)*$FI$6)</f>
        <v/>
      </c>
      <c r="FI165" s="1" t="str">
        <f>IF(ISERROR(VLOOKUP($FA165,MOM,LOOKUPS!J$12,0)*$FB$6+VLOOKUP($FA165,STREV,LOOKUPS!J$10,0)*$FC$6+VLOOKUP($FA165,LTREV,LOOKUPS!J$9,0)*$FD$6+VLOOKUP($FA165,CFP,LOOKUPS!J$6,0)*$FE$6+VLOOKUP($FA165,EP,LOOKUPS!J$8,0)*$FF$6+VLOOKUP($FA165,BM,LOOKUPS!J$5,0)*$FG$6+VLOOKUP($FA165,DIV,LOOKUPS!J$7,0)*$FH$6++VLOOKUP($FA165,SIZE,LOOKUPS!J$11,0)*$FI$6),"",VLOOKUP($FA165,MOM,LOOKUPS!J$12,0)*$FB$6+VLOOKUP($FA165,STREV,LOOKUPS!J$10,0)*$FC$6+VLOOKUP($FA165,LTREV,LOOKUPS!J$9,0)*$FD$6+VLOOKUP($FA165,CFP,LOOKUPS!J$6,0)*$FE$6+VLOOKUP($FA165,EP,LOOKUPS!J$8,0)*$FF$6+VLOOKUP($FA165,BM,LOOKUPS!J$5,0)*$FG$6+VLOOKUP($FA165,DIV,LOOKUPS!J$7,0)*$FH$6++VLOOKUP($FA165,SIZE,LOOKUPS!J$11,0)*$FI$6)</f>
        <v/>
      </c>
      <c r="FJ165" s="1" t="str">
        <f>IF(ISERROR(VLOOKUP($FA165,MOM,LOOKUPS!K$12,0)*$FB$6+VLOOKUP($FA165,STREV,LOOKUPS!K$10,0)*$FC$6+VLOOKUP($FA165,LTREV,LOOKUPS!K$9,0)*$FD$6+VLOOKUP($FA165,CFP,LOOKUPS!K$6,0)*$FE$6+VLOOKUP($FA165,EP,LOOKUPS!K$8,0)*$FF$6+VLOOKUP($FA165,BM,LOOKUPS!K$5,0)*$FG$6+VLOOKUP($FA165,DIV,LOOKUPS!K$7,0)*$FH$6++VLOOKUP($FA165,SIZE,LOOKUPS!K$11,0)*$FI$6),"",VLOOKUP($FA165,MOM,LOOKUPS!K$12,0)*$FB$6+VLOOKUP($FA165,STREV,LOOKUPS!K$10,0)*$FC$6+VLOOKUP($FA165,LTREV,LOOKUPS!K$9,0)*$FD$6+VLOOKUP($FA165,CFP,LOOKUPS!K$6,0)*$FE$6+VLOOKUP($FA165,EP,LOOKUPS!K$8,0)*$FF$6+VLOOKUP($FA165,BM,LOOKUPS!K$5,0)*$FG$6+VLOOKUP($FA165,DIV,LOOKUPS!K$7,0)*$FH$6++VLOOKUP($FA165,SIZE,LOOKUPS!K$11,0)*$FI$6)</f>
        <v/>
      </c>
      <c r="FK165" s="1" t="str">
        <f>IF(ISERROR(VLOOKUP($FA165,MOM,LOOKUPS!L$12,0)*$FB$6+VLOOKUP($FA165,STREV,LOOKUPS!L$10,0)*$FC$6+VLOOKUP($FA165,LTREV,LOOKUPS!L$9,0)*$FD$6+VLOOKUP($FA165,CFP,LOOKUPS!L$6,0)*$FE$6+VLOOKUP($FA165,EP,LOOKUPS!L$8,0)*$FF$6+VLOOKUP($FA165,BM,LOOKUPS!L$5,0)*$FG$6+VLOOKUP($FA165,DIV,LOOKUPS!L$7,0)*$FH$6++VLOOKUP($FA165,SIZE,LOOKUPS!L$11,0)*$FI$6),"",VLOOKUP($FA165,MOM,LOOKUPS!L$12,0)*$FB$6+VLOOKUP($FA165,STREV,LOOKUPS!L$10,0)*$FC$6+VLOOKUP($FA165,LTREV,LOOKUPS!L$9,0)*$FD$6+VLOOKUP($FA165,CFP,LOOKUPS!L$6,0)*$FE$6+VLOOKUP($FA165,EP,LOOKUPS!L$8,0)*$FF$6+VLOOKUP($FA165,BM,LOOKUPS!L$5,0)*$FG$6+VLOOKUP($FA165,DIV,LOOKUPS!L$7,0)*$FH$6++VLOOKUP($FA165,SIZE,LOOKUPS!L$11,0)*$FI$6)</f>
        <v/>
      </c>
    </row>
    <row r="166" spans="1:167" x14ac:dyDescent="0.3">
      <c r="A166" s="1">
        <v>194001</v>
      </c>
      <c r="B166" s="1">
        <v>-0.91</v>
      </c>
      <c r="C166" s="1">
        <v>-4.33</v>
      </c>
      <c r="D166" s="1">
        <v>-1.86</v>
      </c>
      <c r="E166" s="1">
        <v>-3.19</v>
      </c>
      <c r="F166" s="1">
        <v>-4.7699999999999996</v>
      </c>
      <c r="G166" s="1">
        <v>-1.2</v>
      </c>
      <c r="H166" s="1">
        <v>-0.17</v>
      </c>
      <c r="I166" s="1">
        <v>-1.38</v>
      </c>
      <c r="J166" s="1">
        <v>-1.23</v>
      </c>
      <c r="K166" s="1">
        <v>-0.59</v>
      </c>
      <c r="M166" s="1">
        <v>193902</v>
      </c>
      <c r="N166" s="1">
        <v>6.64</v>
      </c>
      <c r="O166" s="1">
        <v>7.15</v>
      </c>
      <c r="P166" s="1">
        <v>4.71</v>
      </c>
      <c r="Q166" s="1">
        <v>4.54</v>
      </c>
      <c r="R166" s="1">
        <v>3.04</v>
      </c>
      <c r="S166" s="1">
        <v>5.68</v>
      </c>
      <c r="T166" s="1">
        <v>3.47</v>
      </c>
      <c r="U166" s="1">
        <v>2.88</v>
      </c>
      <c r="V166" s="1">
        <v>3.08</v>
      </c>
      <c r="W166" s="1">
        <v>0.28999999999999998</v>
      </c>
      <c r="Y166" s="1">
        <v>194401</v>
      </c>
      <c r="Z166" s="1">
        <v>10.35</v>
      </c>
      <c r="AA166" s="1">
        <v>6.27</v>
      </c>
      <c r="AB166" s="1">
        <v>5.34</v>
      </c>
      <c r="AC166" s="1">
        <v>5.0599999999999996</v>
      </c>
      <c r="AD166" s="1">
        <v>3.24</v>
      </c>
      <c r="AE166" s="1">
        <v>2.5499999999999998</v>
      </c>
      <c r="AF166" s="1">
        <v>2.0699999999999998</v>
      </c>
      <c r="AG166" s="1">
        <v>3.61</v>
      </c>
      <c r="AH166" s="1">
        <v>2.82</v>
      </c>
      <c r="AI166" s="1">
        <v>2.13</v>
      </c>
      <c r="AK166">
        <v>196407</v>
      </c>
      <c r="AL166">
        <v>5.93</v>
      </c>
      <c r="AM166">
        <v>1.98</v>
      </c>
      <c r="AN166">
        <v>2.65</v>
      </c>
      <c r="AO166">
        <v>3.79</v>
      </c>
      <c r="AP166">
        <v>2.09</v>
      </c>
      <c r="AQ166">
        <v>2.4500000000000002</v>
      </c>
      <c r="AR166">
        <v>2.56</v>
      </c>
      <c r="AS166">
        <v>2.83</v>
      </c>
      <c r="AT166">
        <v>3.99</v>
      </c>
      <c r="AU166">
        <v>1.38</v>
      </c>
      <c r="AV166">
        <v>3.17</v>
      </c>
      <c r="AW166">
        <v>1.73</v>
      </c>
      <c r="AX166">
        <v>3.24</v>
      </c>
      <c r="AY166">
        <v>2.54</v>
      </c>
      <c r="AZ166">
        <v>2.57</v>
      </c>
      <c r="BA166">
        <v>2.31</v>
      </c>
      <c r="BB166">
        <v>3.29</v>
      </c>
      <c r="BC166">
        <v>3.95</v>
      </c>
      <c r="BD166">
        <v>4.0199999999999996</v>
      </c>
      <c r="BF166" s="1">
        <v>196407</v>
      </c>
      <c r="BG166" s="1">
        <v>3.81</v>
      </c>
      <c r="BH166" s="1">
        <v>1.99</v>
      </c>
      <c r="BI166" s="1">
        <v>3.39</v>
      </c>
      <c r="BJ166" s="1">
        <v>2.95</v>
      </c>
      <c r="BK166" s="1">
        <v>1.94</v>
      </c>
      <c r="BL166" s="1">
        <v>3</v>
      </c>
      <c r="BM166" s="1">
        <v>2.78</v>
      </c>
      <c r="BN166" s="1">
        <v>3</v>
      </c>
      <c r="BO166" s="1">
        <v>3.41</v>
      </c>
      <c r="BP166" s="1">
        <v>1.42</v>
      </c>
      <c r="BQ166" s="1">
        <v>2.81</v>
      </c>
      <c r="BR166" s="1">
        <v>2.13</v>
      </c>
      <c r="BS166" s="1">
        <v>3.83</v>
      </c>
      <c r="BT166" s="1">
        <v>2.67</v>
      </c>
      <c r="BU166" s="1">
        <v>2.89</v>
      </c>
      <c r="BV166" s="1">
        <v>4.07</v>
      </c>
      <c r="BW166" s="1">
        <v>1.79</v>
      </c>
      <c r="BX166" s="1">
        <v>2.98</v>
      </c>
      <c r="BY166" s="1">
        <v>3.71</v>
      </c>
      <c r="CA166" s="1">
        <v>193907</v>
      </c>
      <c r="CB166" s="1">
        <v>4.68</v>
      </c>
      <c r="CC166" s="1">
        <v>13.79</v>
      </c>
      <c r="CD166" s="1">
        <v>13.73</v>
      </c>
      <c r="CE166" s="1">
        <v>13.71</v>
      </c>
      <c r="CF166" s="1">
        <v>13.3</v>
      </c>
      <c r="CG166" s="1">
        <v>15.01</v>
      </c>
      <c r="CH166" s="1">
        <v>13.88</v>
      </c>
      <c r="CI166" s="1">
        <v>12.25</v>
      </c>
      <c r="CJ166" s="1">
        <v>14.27</v>
      </c>
      <c r="CK166" s="1">
        <v>11.06</v>
      </c>
      <c r="CL166" s="1">
        <v>15.56</v>
      </c>
      <c r="CM166" s="1">
        <v>14.78</v>
      </c>
      <c r="CN166" s="1">
        <v>15.24</v>
      </c>
      <c r="CO166" s="1">
        <v>14.74</v>
      </c>
      <c r="CP166" s="1">
        <v>13.02</v>
      </c>
      <c r="CQ166" s="1">
        <v>11.92</v>
      </c>
      <c r="CR166" s="1">
        <v>12.57</v>
      </c>
      <c r="CS166" s="1">
        <v>14.65</v>
      </c>
      <c r="CT166" s="1">
        <v>13.89</v>
      </c>
      <c r="CV166" s="1">
        <v>194007</v>
      </c>
      <c r="CW166" s="1">
        <v>2.7</v>
      </c>
      <c r="CX166" s="1">
        <v>3.22</v>
      </c>
      <c r="CY166" s="1">
        <v>4.12</v>
      </c>
      <c r="CZ166" s="1">
        <v>5.6</v>
      </c>
      <c r="DA166" s="1">
        <v>3.64</v>
      </c>
      <c r="DB166" s="1">
        <v>2.67</v>
      </c>
      <c r="DC166" s="1">
        <v>4.6900000000000004</v>
      </c>
      <c r="DD166" s="1">
        <v>5.46</v>
      </c>
      <c r="DE166" s="1">
        <v>5</v>
      </c>
      <c r="DF166" s="1">
        <v>3.14</v>
      </c>
      <c r="DG166" s="1">
        <v>4.16</v>
      </c>
      <c r="DH166" s="1">
        <v>2.39</v>
      </c>
      <c r="DI166" s="1">
        <v>2.96</v>
      </c>
      <c r="DJ166" s="1">
        <v>3.76</v>
      </c>
      <c r="DK166" s="1">
        <v>5.63</v>
      </c>
      <c r="DL166" s="1">
        <v>4.13</v>
      </c>
      <c r="DM166" s="1">
        <v>6.74</v>
      </c>
      <c r="DN166" s="1">
        <v>5.36</v>
      </c>
      <c r="DO166" s="1">
        <v>4.66</v>
      </c>
      <c r="DQ166" s="1">
        <v>193907</v>
      </c>
      <c r="DR166" s="1">
        <v>-99.99</v>
      </c>
      <c r="DS166" s="1">
        <v>13.37</v>
      </c>
      <c r="DT166" s="1">
        <v>15.58</v>
      </c>
      <c r="DU166" s="1">
        <v>11.25</v>
      </c>
      <c r="DV166" s="1">
        <v>13.98</v>
      </c>
      <c r="DW166" s="1">
        <v>14.37</v>
      </c>
      <c r="DX166" s="1">
        <v>14.63</v>
      </c>
      <c r="DY166" s="1">
        <v>14.78</v>
      </c>
      <c r="DZ166" s="1">
        <v>10.34</v>
      </c>
      <c r="EA166" s="1">
        <v>12.99</v>
      </c>
      <c r="EB166" s="1">
        <v>14.97</v>
      </c>
      <c r="EC166" s="1">
        <v>12.16</v>
      </c>
      <c r="ED166" s="1">
        <v>16.59</v>
      </c>
      <c r="EE166" s="1">
        <v>15.82</v>
      </c>
      <c r="EF166" s="1">
        <v>13.42</v>
      </c>
      <c r="EG166" s="1">
        <v>16.5</v>
      </c>
      <c r="EH166" s="1">
        <v>13.08</v>
      </c>
      <c r="EI166" s="1">
        <v>11.81</v>
      </c>
      <c r="EJ166" s="1">
        <v>8.8699999999999992</v>
      </c>
      <c r="EL166">
        <v>193907</v>
      </c>
      <c r="EM166">
        <v>10.24</v>
      </c>
      <c r="EN166">
        <v>4.32</v>
      </c>
      <c r="EO166">
        <v>-0.03</v>
      </c>
      <c r="EP166">
        <v>0</v>
      </c>
      <c r="ER166" s="1">
        <v>194001</v>
      </c>
      <c r="ES166" s="1">
        <v>1.74</v>
      </c>
      <c r="EU166" s="1">
        <v>193902</v>
      </c>
      <c r="EV166" s="1">
        <v>3.92</v>
      </c>
      <c r="EX166" s="1">
        <v>194401</v>
      </c>
      <c r="EY166" s="1">
        <v>2.46</v>
      </c>
      <c r="FA166" s="1">
        <v>194001</v>
      </c>
      <c r="FB166" s="1" t="str">
        <f>IF(ISERROR(VLOOKUP($FA166,MOM,LOOKUPS!C$12,0)*$FB$6+VLOOKUP($FA166,STREV,LOOKUPS!C$10,0)*$FC$6+VLOOKUP($FA166,LTREV,LOOKUPS!C$9,0)*$FD$6+VLOOKUP($FA166,CFP,LOOKUPS!C$6,0)*$FE$6+VLOOKUP($FA166,EP,LOOKUPS!C$8,0)*$FF$6+VLOOKUP($FA166,BM,LOOKUPS!C$5,0)*$FG$6+VLOOKUP($FA166,DIV,LOOKUPS!C$7,0)*$FH$6++VLOOKUP($FA166,SIZE,LOOKUPS!C$11,0)*$FI$6),"",VLOOKUP($FA166,MOM,LOOKUPS!C$12,0)*$FB$6+VLOOKUP($FA166,STREV,LOOKUPS!C$10,0)*$FC$6+VLOOKUP($FA166,LTREV,LOOKUPS!C$9,0)*$FD$6+VLOOKUP($FA166,CFP,LOOKUPS!C$6,0)*$FE$6+VLOOKUP($FA166,EP,LOOKUPS!C$8,0)*$FF$6+VLOOKUP($FA166,BM,LOOKUPS!C$5,0)*$FG$6+VLOOKUP($FA166,DIV,LOOKUPS!C$7,0)*$FH$6++VLOOKUP($FA166,SIZE,LOOKUPS!C$11,0)*$FI$6)</f>
        <v/>
      </c>
      <c r="FC166" s="1" t="str">
        <f>IF(ISERROR(VLOOKUP($FA166,MOM,LOOKUPS!D$12,0)*$FB$6+VLOOKUP($FA166,STREV,LOOKUPS!D$10,0)*$FC$6+VLOOKUP($FA166,LTREV,LOOKUPS!D$9,0)*$FD$6+VLOOKUP($FA166,CFP,LOOKUPS!D$6,0)*$FE$6+VLOOKUP($FA166,EP,LOOKUPS!D$8,0)*$FF$6+VLOOKUP($FA166,BM,LOOKUPS!D$5,0)*$FG$6+VLOOKUP($FA166,DIV,LOOKUPS!D$7,0)*$FH$6++VLOOKUP($FA166,SIZE,LOOKUPS!D$11,0)*$FI$6),"",VLOOKUP($FA166,MOM,LOOKUPS!D$12,0)*$FB$6+VLOOKUP($FA166,STREV,LOOKUPS!D$10,0)*$FC$6+VLOOKUP($FA166,LTREV,LOOKUPS!D$9,0)*$FD$6+VLOOKUP($FA166,CFP,LOOKUPS!D$6,0)*$FE$6+VLOOKUP($FA166,EP,LOOKUPS!D$8,0)*$FF$6+VLOOKUP($FA166,BM,LOOKUPS!D$5,0)*$FG$6+VLOOKUP($FA166,DIV,LOOKUPS!D$7,0)*$FH$6++VLOOKUP($FA166,SIZE,LOOKUPS!D$11,0)*$FI$6)</f>
        <v/>
      </c>
      <c r="FD166" s="1" t="str">
        <f>IF(ISERROR(VLOOKUP($FA166,MOM,LOOKUPS!E$12,0)*$FB$6+VLOOKUP($FA166,STREV,LOOKUPS!E$10,0)*$FC$6+VLOOKUP($FA166,LTREV,LOOKUPS!E$9,0)*$FD$6+VLOOKUP($FA166,CFP,LOOKUPS!E$6,0)*$FE$6+VLOOKUP($FA166,EP,LOOKUPS!E$8,0)*$FF$6+VLOOKUP($FA166,BM,LOOKUPS!E$5,0)*$FG$6+VLOOKUP($FA166,DIV,LOOKUPS!E$7,0)*$FH$6++VLOOKUP($FA166,SIZE,LOOKUPS!E$11,0)*$FI$6),"",VLOOKUP($FA166,MOM,LOOKUPS!E$12,0)*$FB$6+VLOOKUP($FA166,STREV,LOOKUPS!E$10,0)*$FC$6+VLOOKUP($FA166,LTREV,LOOKUPS!E$9,0)*$FD$6+VLOOKUP($FA166,CFP,LOOKUPS!E$6,0)*$FE$6+VLOOKUP($FA166,EP,LOOKUPS!E$8,0)*$FF$6+VLOOKUP($FA166,BM,LOOKUPS!E$5,0)*$FG$6+VLOOKUP($FA166,DIV,LOOKUPS!E$7,0)*$FH$6++VLOOKUP($FA166,SIZE,LOOKUPS!E$11,0)*$FI$6)</f>
        <v/>
      </c>
      <c r="FE166" s="1" t="str">
        <f>IF(ISERROR(VLOOKUP($FA166,MOM,LOOKUPS!F$12,0)*$FB$6+VLOOKUP($FA166,STREV,LOOKUPS!F$10,0)*$FC$6+VLOOKUP($FA166,LTREV,LOOKUPS!F$9,0)*$FD$6+VLOOKUP($FA166,CFP,LOOKUPS!F$6,0)*$FE$6+VLOOKUP($FA166,EP,LOOKUPS!F$8,0)*$FF$6+VLOOKUP($FA166,BM,LOOKUPS!F$5,0)*$FG$6+VLOOKUP($FA166,DIV,LOOKUPS!F$7,0)*$FH$6++VLOOKUP($FA166,SIZE,LOOKUPS!F$11,0)*$FI$6),"",VLOOKUP($FA166,MOM,LOOKUPS!F$12,0)*$FB$6+VLOOKUP($FA166,STREV,LOOKUPS!F$10,0)*$FC$6+VLOOKUP($FA166,LTREV,LOOKUPS!F$9,0)*$FD$6+VLOOKUP($FA166,CFP,LOOKUPS!F$6,0)*$FE$6+VLOOKUP($FA166,EP,LOOKUPS!F$8,0)*$FF$6+VLOOKUP($FA166,BM,LOOKUPS!F$5,0)*$FG$6+VLOOKUP($FA166,DIV,LOOKUPS!F$7,0)*$FH$6++VLOOKUP($FA166,SIZE,LOOKUPS!F$11,0)*$FI$6)</f>
        <v/>
      </c>
      <c r="FF166" s="1" t="str">
        <f>IF(ISERROR(VLOOKUP($FA166,MOM,LOOKUPS!G$12,0)*$FB$6+VLOOKUP($FA166,STREV,LOOKUPS!G$10,0)*$FC$6+VLOOKUP($FA166,LTREV,LOOKUPS!G$9,0)*$FD$6+VLOOKUP($FA166,CFP,LOOKUPS!G$6,0)*$FE$6+VLOOKUP($FA166,EP,LOOKUPS!G$8,0)*$FF$6+VLOOKUP($FA166,BM,LOOKUPS!G$5,0)*$FG$6+VLOOKUP($FA166,DIV,LOOKUPS!G$7,0)*$FH$6++VLOOKUP($FA166,SIZE,LOOKUPS!G$11,0)*$FI$6),"",VLOOKUP($FA166,MOM,LOOKUPS!G$12,0)*$FB$6+VLOOKUP($FA166,STREV,LOOKUPS!G$10,0)*$FC$6+VLOOKUP($FA166,LTREV,LOOKUPS!G$9,0)*$FD$6+VLOOKUP($FA166,CFP,LOOKUPS!G$6,0)*$FE$6+VLOOKUP($FA166,EP,LOOKUPS!G$8,0)*$FF$6+VLOOKUP($FA166,BM,LOOKUPS!G$5,0)*$FG$6+VLOOKUP($FA166,DIV,LOOKUPS!G$7,0)*$FH$6++VLOOKUP($FA166,SIZE,LOOKUPS!G$11,0)*$FI$6)</f>
        <v/>
      </c>
      <c r="FG166" s="1" t="str">
        <f>IF(ISERROR(VLOOKUP($FA166,MOM,LOOKUPS!H$12,0)*$FB$6+VLOOKUP($FA166,STREV,LOOKUPS!H$10,0)*$FC$6+VLOOKUP($FA166,LTREV,LOOKUPS!H$9,0)*$FD$6+VLOOKUP($FA166,CFP,LOOKUPS!H$6,0)*$FE$6+VLOOKUP($FA166,EP,LOOKUPS!H$8,0)*$FF$6+VLOOKUP($FA166,BM,LOOKUPS!H$5,0)*$FG$6+VLOOKUP($FA166,DIV,LOOKUPS!H$7,0)*$FH$6++VLOOKUP($FA166,SIZE,LOOKUPS!H$11,0)*$FI$6),"",VLOOKUP($FA166,MOM,LOOKUPS!H$12,0)*$FB$6+VLOOKUP($FA166,STREV,LOOKUPS!H$10,0)*$FC$6+VLOOKUP($FA166,LTREV,LOOKUPS!H$9,0)*$FD$6+VLOOKUP($FA166,CFP,LOOKUPS!H$6,0)*$FE$6+VLOOKUP($FA166,EP,LOOKUPS!H$8,0)*$FF$6+VLOOKUP($FA166,BM,LOOKUPS!H$5,0)*$FG$6+VLOOKUP($FA166,DIV,LOOKUPS!H$7,0)*$FH$6++VLOOKUP($FA166,SIZE,LOOKUPS!H$11,0)*$FI$6)</f>
        <v/>
      </c>
      <c r="FH166" s="1" t="str">
        <f>IF(ISERROR(VLOOKUP($FA166,MOM,LOOKUPS!I$12,0)*$FB$6+VLOOKUP($FA166,STREV,LOOKUPS!I$10,0)*$FC$6+VLOOKUP($FA166,LTREV,LOOKUPS!I$9,0)*$FD$6+VLOOKUP($FA166,CFP,LOOKUPS!I$6,0)*$FE$6+VLOOKUP($FA166,EP,LOOKUPS!I$8,0)*$FF$6+VLOOKUP($FA166,BM,LOOKUPS!I$5,0)*$FG$6+VLOOKUP($FA166,DIV,LOOKUPS!I$7,0)*$FH$6++VLOOKUP($FA166,SIZE,LOOKUPS!I$11,0)*$FI$6),"",VLOOKUP($FA166,MOM,LOOKUPS!I$12,0)*$FB$6+VLOOKUP($FA166,STREV,LOOKUPS!I$10,0)*$FC$6+VLOOKUP($FA166,LTREV,LOOKUPS!I$9,0)*$FD$6+VLOOKUP($FA166,CFP,LOOKUPS!I$6,0)*$FE$6+VLOOKUP($FA166,EP,LOOKUPS!I$8,0)*$FF$6+VLOOKUP($FA166,BM,LOOKUPS!I$5,0)*$FG$6+VLOOKUP($FA166,DIV,LOOKUPS!I$7,0)*$FH$6++VLOOKUP($FA166,SIZE,LOOKUPS!I$11,0)*$FI$6)</f>
        <v/>
      </c>
      <c r="FI166" s="1" t="str">
        <f>IF(ISERROR(VLOOKUP($FA166,MOM,LOOKUPS!J$12,0)*$FB$6+VLOOKUP($FA166,STREV,LOOKUPS!J$10,0)*$FC$6+VLOOKUP($FA166,LTREV,LOOKUPS!J$9,0)*$FD$6+VLOOKUP($FA166,CFP,LOOKUPS!J$6,0)*$FE$6+VLOOKUP($FA166,EP,LOOKUPS!J$8,0)*$FF$6+VLOOKUP($FA166,BM,LOOKUPS!J$5,0)*$FG$6+VLOOKUP($FA166,DIV,LOOKUPS!J$7,0)*$FH$6++VLOOKUP($FA166,SIZE,LOOKUPS!J$11,0)*$FI$6),"",VLOOKUP($FA166,MOM,LOOKUPS!J$12,0)*$FB$6+VLOOKUP($FA166,STREV,LOOKUPS!J$10,0)*$FC$6+VLOOKUP($FA166,LTREV,LOOKUPS!J$9,0)*$FD$6+VLOOKUP($FA166,CFP,LOOKUPS!J$6,0)*$FE$6+VLOOKUP($FA166,EP,LOOKUPS!J$8,0)*$FF$6+VLOOKUP($FA166,BM,LOOKUPS!J$5,0)*$FG$6+VLOOKUP($FA166,DIV,LOOKUPS!J$7,0)*$FH$6++VLOOKUP($FA166,SIZE,LOOKUPS!J$11,0)*$FI$6)</f>
        <v/>
      </c>
      <c r="FJ166" s="1" t="str">
        <f>IF(ISERROR(VLOOKUP($FA166,MOM,LOOKUPS!K$12,0)*$FB$6+VLOOKUP($FA166,STREV,LOOKUPS!K$10,0)*$FC$6+VLOOKUP($FA166,LTREV,LOOKUPS!K$9,0)*$FD$6+VLOOKUP($FA166,CFP,LOOKUPS!K$6,0)*$FE$6+VLOOKUP($FA166,EP,LOOKUPS!K$8,0)*$FF$6+VLOOKUP($FA166,BM,LOOKUPS!K$5,0)*$FG$6+VLOOKUP($FA166,DIV,LOOKUPS!K$7,0)*$FH$6++VLOOKUP($FA166,SIZE,LOOKUPS!K$11,0)*$FI$6),"",VLOOKUP($FA166,MOM,LOOKUPS!K$12,0)*$FB$6+VLOOKUP($FA166,STREV,LOOKUPS!K$10,0)*$FC$6+VLOOKUP($FA166,LTREV,LOOKUPS!K$9,0)*$FD$6+VLOOKUP($FA166,CFP,LOOKUPS!K$6,0)*$FE$6+VLOOKUP($FA166,EP,LOOKUPS!K$8,0)*$FF$6+VLOOKUP($FA166,BM,LOOKUPS!K$5,0)*$FG$6+VLOOKUP($FA166,DIV,LOOKUPS!K$7,0)*$FH$6++VLOOKUP($FA166,SIZE,LOOKUPS!K$11,0)*$FI$6)</f>
        <v/>
      </c>
      <c r="FK166" s="1" t="str">
        <f>IF(ISERROR(VLOOKUP($FA166,MOM,LOOKUPS!L$12,0)*$FB$6+VLOOKUP($FA166,STREV,LOOKUPS!L$10,0)*$FC$6+VLOOKUP($FA166,LTREV,LOOKUPS!L$9,0)*$FD$6+VLOOKUP($FA166,CFP,LOOKUPS!L$6,0)*$FE$6+VLOOKUP($FA166,EP,LOOKUPS!L$8,0)*$FF$6+VLOOKUP($FA166,BM,LOOKUPS!L$5,0)*$FG$6+VLOOKUP($FA166,DIV,LOOKUPS!L$7,0)*$FH$6++VLOOKUP($FA166,SIZE,LOOKUPS!L$11,0)*$FI$6),"",VLOOKUP($FA166,MOM,LOOKUPS!L$12,0)*$FB$6+VLOOKUP($FA166,STREV,LOOKUPS!L$10,0)*$FC$6+VLOOKUP($FA166,LTREV,LOOKUPS!L$9,0)*$FD$6+VLOOKUP($FA166,CFP,LOOKUPS!L$6,0)*$FE$6+VLOOKUP($FA166,EP,LOOKUPS!L$8,0)*$FF$6+VLOOKUP($FA166,BM,LOOKUPS!L$5,0)*$FG$6+VLOOKUP($FA166,DIV,LOOKUPS!L$7,0)*$FH$6++VLOOKUP($FA166,SIZE,LOOKUPS!L$11,0)*$FI$6)</f>
        <v/>
      </c>
    </row>
    <row r="167" spans="1:167" x14ac:dyDescent="0.3">
      <c r="A167" s="1">
        <v>194002</v>
      </c>
      <c r="B167" s="1">
        <v>0.23</v>
      </c>
      <c r="C167" s="1">
        <v>1.66</v>
      </c>
      <c r="D167" s="1">
        <v>3.3</v>
      </c>
      <c r="E167" s="1">
        <v>4.13</v>
      </c>
      <c r="F167" s="1">
        <v>1.84</v>
      </c>
      <c r="G167" s="1">
        <v>2.63</v>
      </c>
      <c r="H167" s="1">
        <v>3.41</v>
      </c>
      <c r="I167" s="1">
        <v>2.94</v>
      </c>
      <c r="J167" s="1">
        <v>3.56</v>
      </c>
      <c r="K167" s="1">
        <v>6.67</v>
      </c>
      <c r="M167" s="1">
        <v>193903</v>
      </c>
      <c r="N167" s="1">
        <v>-17.010000000000002</v>
      </c>
      <c r="O167" s="1">
        <v>-15.85</v>
      </c>
      <c r="P167" s="1">
        <v>-14.59</v>
      </c>
      <c r="Q167" s="1">
        <v>-16.09</v>
      </c>
      <c r="R167" s="1">
        <v>-16.21</v>
      </c>
      <c r="S167" s="1">
        <v>-15.69</v>
      </c>
      <c r="T167" s="1">
        <v>-19.63</v>
      </c>
      <c r="U167" s="1">
        <v>-18.89</v>
      </c>
      <c r="V167" s="1">
        <v>-20.440000000000001</v>
      </c>
      <c r="W167" s="1">
        <v>-19.78</v>
      </c>
      <c r="Y167" s="1">
        <v>194402</v>
      </c>
      <c r="Z167" s="1">
        <v>2.65</v>
      </c>
      <c r="AA167" s="1">
        <v>3.01</v>
      </c>
      <c r="AB167" s="1">
        <v>1.1100000000000001</v>
      </c>
      <c r="AC167" s="1">
        <v>-0.31</v>
      </c>
      <c r="AD167" s="1">
        <v>-0.19</v>
      </c>
      <c r="AE167" s="1">
        <v>1.46</v>
      </c>
      <c r="AF167" s="1">
        <v>1.41</v>
      </c>
      <c r="AG167" s="1">
        <v>1.79</v>
      </c>
      <c r="AH167" s="1">
        <v>1.1299999999999999</v>
      </c>
      <c r="AI167" s="1">
        <v>2.15</v>
      </c>
      <c r="AK167">
        <v>196408</v>
      </c>
      <c r="AL167">
        <v>-4.29</v>
      </c>
      <c r="AM167">
        <v>-0.73</v>
      </c>
      <c r="AN167">
        <v>-0.22</v>
      </c>
      <c r="AO167">
        <v>-0.06</v>
      </c>
      <c r="AP167">
        <v>-1.02</v>
      </c>
      <c r="AQ167">
        <v>-0.32</v>
      </c>
      <c r="AR167">
        <v>0.26</v>
      </c>
      <c r="AS167">
        <v>0.36</v>
      </c>
      <c r="AT167">
        <v>-0.66</v>
      </c>
      <c r="AU167">
        <v>-0.88</v>
      </c>
      <c r="AV167">
        <v>-1.23</v>
      </c>
      <c r="AW167">
        <v>0</v>
      </c>
      <c r="AX167">
        <v>-0.67</v>
      </c>
      <c r="AY167">
        <v>0.81</v>
      </c>
      <c r="AZ167">
        <v>-0.28000000000000003</v>
      </c>
      <c r="BA167">
        <v>-0.84</v>
      </c>
      <c r="BB167">
        <v>1.44</v>
      </c>
      <c r="BC167">
        <v>-0.1</v>
      </c>
      <c r="BD167">
        <v>-1.05</v>
      </c>
      <c r="BF167" s="1">
        <v>196408</v>
      </c>
      <c r="BG167" s="1">
        <v>-1.31</v>
      </c>
      <c r="BH167" s="1">
        <v>-0.76</v>
      </c>
      <c r="BI167" s="1">
        <v>-0.33</v>
      </c>
      <c r="BJ167" s="1">
        <v>-0.14000000000000001</v>
      </c>
      <c r="BK167" s="1">
        <v>-0.81</v>
      </c>
      <c r="BL167" s="1">
        <v>-0.62</v>
      </c>
      <c r="BM167" s="1">
        <v>-0.26</v>
      </c>
      <c r="BN167" s="1">
        <v>-0.24</v>
      </c>
      <c r="BO167" s="1">
        <v>-0.09</v>
      </c>
      <c r="BP167" s="1">
        <v>-0.71</v>
      </c>
      <c r="BQ167" s="1">
        <v>-1</v>
      </c>
      <c r="BR167" s="1">
        <v>-0.62</v>
      </c>
      <c r="BS167" s="1">
        <v>-0.62</v>
      </c>
      <c r="BT167" s="1">
        <v>-0.06</v>
      </c>
      <c r="BU167" s="1">
        <v>-0.47</v>
      </c>
      <c r="BV167" s="1">
        <v>-0.21</v>
      </c>
      <c r="BW167" s="1">
        <v>-0.28000000000000003</v>
      </c>
      <c r="BX167" s="1">
        <v>-0.51</v>
      </c>
      <c r="BY167" s="1">
        <v>0.2</v>
      </c>
      <c r="CA167" s="1">
        <v>193908</v>
      </c>
      <c r="CB167" s="1">
        <v>-16.7</v>
      </c>
      <c r="CC167" s="1">
        <v>-10.23</v>
      </c>
      <c r="CD167" s="1">
        <v>-10.38</v>
      </c>
      <c r="CE167" s="1">
        <v>-11.09</v>
      </c>
      <c r="CF167" s="1">
        <v>-9.6199999999999992</v>
      </c>
      <c r="CG167" s="1">
        <v>-10.97</v>
      </c>
      <c r="CH167" s="1">
        <v>-11</v>
      </c>
      <c r="CI167" s="1">
        <v>-10.26</v>
      </c>
      <c r="CJ167" s="1">
        <v>-10.88</v>
      </c>
      <c r="CK167" s="1">
        <v>-8.69</v>
      </c>
      <c r="CL167" s="1">
        <v>-10.57</v>
      </c>
      <c r="CM167" s="1">
        <v>-11.45</v>
      </c>
      <c r="CN167" s="1">
        <v>-10.48</v>
      </c>
      <c r="CO167" s="1">
        <v>-11.98</v>
      </c>
      <c r="CP167" s="1">
        <v>-10.01</v>
      </c>
      <c r="CQ167" s="1">
        <v>-9.02</v>
      </c>
      <c r="CR167" s="1">
        <v>-11.5</v>
      </c>
      <c r="CS167" s="1">
        <v>-12.09</v>
      </c>
      <c r="CT167" s="1">
        <v>-9.68</v>
      </c>
      <c r="CV167" s="1">
        <v>194008</v>
      </c>
      <c r="CW167" s="1">
        <v>1.9</v>
      </c>
      <c r="CX167" s="1">
        <v>1.95</v>
      </c>
      <c r="CY167" s="1">
        <v>2.27</v>
      </c>
      <c r="CZ167" s="1">
        <v>3.06</v>
      </c>
      <c r="DA167" s="1">
        <v>1.96</v>
      </c>
      <c r="DB167" s="1">
        <v>2.15</v>
      </c>
      <c r="DC167" s="1">
        <v>2.16</v>
      </c>
      <c r="DD167" s="1">
        <v>2.4</v>
      </c>
      <c r="DE167" s="1">
        <v>3.39</v>
      </c>
      <c r="DF167" s="1">
        <v>2</v>
      </c>
      <c r="DG167" s="1">
        <v>1.92</v>
      </c>
      <c r="DH167" s="1">
        <v>1.92</v>
      </c>
      <c r="DI167" s="1">
        <v>2.39</v>
      </c>
      <c r="DJ167" s="1">
        <v>2.02</v>
      </c>
      <c r="DK167" s="1">
        <v>2.29</v>
      </c>
      <c r="DL167" s="1">
        <v>2.37</v>
      </c>
      <c r="DM167" s="1">
        <v>2.42</v>
      </c>
      <c r="DN167" s="1">
        <v>3.44</v>
      </c>
      <c r="DO167" s="1">
        <v>3.34</v>
      </c>
      <c r="DQ167" s="1">
        <v>193908</v>
      </c>
      <c r="DR167" s="1">
        <v>-99.99</v>
      </c>
      <c r="DS167" s="1">
        <v>-11.99</v>
      </c>
      <c r="DT167" s="1">
        <v>-11.29</v>
      </c>
      <c r="DU167" s="1">
        <v>-8.2899999999999991</v>
      </c>
      <c r="DV167" s="1">
        <v>-11.8</v>
      </c>
      <c r="DW167" s="1">
        <v>-12.45</v>
      </c>
      <c r="DX167" s="1">
        <v>-10.42</v>
      </c>
      <c r="DY167" s="1">
        <v>-10.63</v>
      </c>
      <c r="DZ167" s="1">
        <v>-7.71</v>
      </c>
      <c r="EA167" s="1">
        <v>-10.34</v>
      </c>
      <c r="EB167" s="1">
        <v>-13.23</v>
      </c>
      <c r="EC167" s="1">
        <v>-12.38</v>
      </c>
      <c r="ED167" s="1">
        <v>-12.53</v>
      </c>
      <c r="EE167" s="1">
        <v>-10.82</v>
      </c>
      <c r="EF167" s="1">
        <v>-10.02</v>
      </c>
      <c r="EG167" s="1">
        <v>-11.82</v>
      </c>
      <c r="EH167" s="1">
        <v>-9.4499999999999993</v>
      </c>
      <c r="EI167" s="1">
        <v>-9.89</v>
      </c>
      <c r="EJ167" s="1">
        <v>-5.56</v>
      </c>
      <c r="EL167">
        <v>193908</v>
      </c>
      <c r="EM167">
        <v>-6.68</v>
      </c>
      <c r="EN167">
        <v>-4.6100000000000003</v>
      </c>
      <c r="EO167">
        <v>-2.42</v>
      </c>
      <c r="EP167">
        <v>-0.01</v>
      </c>
      <c r="ER167" s="1">
        <v>194002</v>
      </c>
      <c r="ES167" s="1">
        <v>1.81</v>
      </c>
      <c r="EU167" s="1">
        <v>193903</v>
      </c>
      <c r="EV167" s="1">
        <v>4.93</v>
      </c>
      <c r="EX167" s="1">
        <v>194402</v>
      </c>
      <c r="EY167" s="1">
        <v>-0.43</v>
      </c>
      <c r="FA167" s="1">
        <v>194002</v>
      </c>
      <c r="FB167" s="1" t="str">
        <f>IF(ISERROR(VLOOKUP($FA167,MOM,LOOKUPS!C$12,0)*$FB$6+VLOOKUP($FA167,STREV,LOOKUPS!C$10,0)*$FC$6+VLOOKUP($FA167,LTREV,LOOKUPS!C$9,0)*$FD$6+VLOOKUP($FA167,CFP,LOOKUPS!C$6,0)*$FE$6+VLOOKUP($FA167,EP,LOOKUPS!C$8,0)*$FF$6+VLOOKUP($FA167,BM,LOOKUPS!C$5,0)*$FG$6+VLOOKUP($FA167,DIV,LOOKUPS!C$7,0)*$FH$6++VLOOKUP($FA167,SIZE,LOOKUPS!C$11,0)*$FI$6),"",VLOOKUP($FA167,MOM,LOOKUPS!C$12,0)*$FB$6+VLOOKUP($FA167,STREV,LOOKUPS!C$10,0)*$FC$6+VLOOKUP($FA167,LTREV,LOOKUPS!C$9,0)*$FD$6+VLOOKUP($FA167,CFP,LOOKUPS!C$6,0)*$FE$6+VLOOKUP($FA167,EP,LOOKUPS!C$8,0)*$FF$6+VLOOKUP($FA167,BM,LOOKUPS!C$5,0)*$FG$6+VLOOKUP($FA167,DIV,LOOKUPS!C$7,0)*$FH$6++VLOOKUP($FA167,SIZE,LOOKUPS!C$11,0)*$FI$6)</f>
        <v/>
      </c>
      <c r="FC167" s="1" t="str">
        <f>IF(ISERROR(VLOOKUP($FA167,MOM,LOOKUPS!D$12,0)*$FB$6+VLOOKUP($FA167,STREV,LOOKUPS!D$10,0)*$FC$6+VLOOKUP($FA167,LTREV,LOOKUPS!D$9,0)*$FD$6+VLOOKUP($FA167,CFP,LOOKUPS!D$6,0)*$FE$6+VLOOKUP($FA167,EP,LOOKUPS!D$8,0)*$FF$6+VLOOKUP($FA167,BM,LOOKUPS!D$5,0)*$FG$6+VLOOKUP($FA167,DIV,LOOKUPS!D$7,0)*$FH$6++VLOOKUP($FA167,SIZE,LOOKUPS!D$11,0)*$FI$6),"",VLOOKUP($FA167,MOM,LOOKUPS!D$12,0)*$FB$6+VLOOKUP($FA167,STREV,LOOKUPS!D$10,0)*$FC$6+VLOOKUP($FA167,LTREV,LOOKUPS!D$9,0)*$FD$6+VLOOKUP($FA167,CFP,LOOKUPS!D$6,0)*$FE$6+VLOOKUP($FA167,EP,LOOKUPS!D$8,0)*$FF$6+VLOOKUP($FA167,BM,LOOKUPS!D$5,0)*$FG$6+VLOOKUP($FA167,DIV,LOOKUPS!D$7,0)*$FH$6++VLOOKUP($FA167,SIZE,LOOKUPS!D$11,0)*$FI$6)</f>
        <v/>
      </c>
      <c r="FD167" s="1" t="str">
        <f>IF(ISERROR(VLOOKUP($FA167,MOM,LOOKUPS!E$12,0)*$FB$6+VLOOKUP($FA167,STREV,LOOKUPS!E$10,0)*$FC$6+VLOOKUP($FA167,LTREV,LOOKUPS!E$9,0)*$FD$6+VLOOKUP($FA167,CFP,LOOKUPS!E$6,0)*$FE$6+VLOOKUP($FA167,EP,LOOKUPS!E$8,0)*$FF$6+VLOOKUP($FA167,BM,LOOKUPS!E$5,0)*$FG$6+VLOOKUP($FA167,DIV,LOOKUPS!E$7,0)*$FH$6++VLOOKUP($FA167,SIZE,LOOKUPS!E$11,0)*$FI$6),"",VLOOKUP($FA167,MOM,LOOKUPS!E$12,0)*$FB$6+VLOOKUP($FA167,STREV,LOOKUPS!E$10,0)*$FC$6+VLOOKUP($FA167,LTREV,LOOKUPS!E$9,0)*$FD$6+VLOOKUP($FA167,CFP,LOOKUPS!E$6,0)*$FE$6+VLOOKUP($FA167,EP,LOOKUPS!E$8,0)*$FF$6+VLOOKUP($FA167,BM,LOOKUPS!E$5,0)*$FG$6+VLOOKUP($FA167,DIV,LOOKUPS!E$7,0)*$FH$6++VLOOKUP($FA167,SIZE,LOOKUPS!E$11,0)*$FI$6)</f>
        <v/>
      </c>
      <c r="FE167" s="1" t="str">
        <f>IF(ISERROR(VLOOKUP($FA167,MOM,LOOKUPS!F$12,0)*$FB$6+VLOOKUP($FA167,STREV,LOOKUPS!F$10,0)*$FC$6+VLOOKUP($FA167,LTREV,LOOKUPS!F$9,0)*$FD$6+VLOOKUP($FA167,CFP,LOOKUPS!F$6,0)*$FE$6+VLOOKUP($FA167,EP,LOOKUPS!F$8,0)*$FF$6+VLOOKUP($FA167,BM,LOOKUPS!F$5,0)*$FG$6+VLOOKUP($FA167,DIV,LOOKUPS!F$7,0)*$FH$6++VLOOKUP($FA167,SIZE,LOOKUPS!F$11,0)*$FI$6),"",VLOOKUP($FA167,MOM,LOOKUPS!F$12,0)*$FB$6+VLOOKUP($FA167,STREV,LOOKUPS!F$10,0)*$FC$6+VLOOKUP($FA167,LTREV,LOOKUPS!F$9,0)*$FD$6+VLOOKUP($FA167,CFP,LOOKUPS!F$6,0)*$FE$6+VLOOKUP($FA167,EP,LOOKUPS!F$8,0)*$FF$6+VLOOKUP($FA167,BM,LOOKUPS!F$5,0)*$FG$6+VLOOKUP($FA167,DIV,LOOKUPS!F$7,0)*$FH$6++VLOOKUP($FA167,SIZE,LOOKUPS!F$11,0)*$FI$6)</f>
        <v/>
      </c>
      <c r="FF167" s="1" t="str">
        <f>IF(ISERROR(VLOOKUP($FA167,MOM,LOOKUPS!G$12,0)*$FB$6+VLOOKUP($FA167,STREV,LOOKUPS!G$10,0)*$FC$6+VLOOKUP($FA167,LTREV,LOOKUPS!G$9,0)*$FD$6+VLOOKUP($FA167,CFP,LOOKUPS!G$6,0)*$FE$6+VLOOKUP($FA167,EP,LOOKUPS!G$8,0)*$FF$6+VLOOKUP($FA167,BM,LOOKUPS!G$5,0)*$FG$6+VLOOKUP($FA167,DIV,LOOKUPS!G$7,0)*$FH$6++VLOOKUP($FA167,SIZE,LOOKUPS!G$11,0)*$FI$6),"",VLOOKUP($FA167,MOM,LOOKUPS!G$12,0)*$FB$6+VLOOKUP($FA167,STREV,LOOKUPS!G$10,0)*$FC$6+VLOOKUP($FA167,LTREV,LOOKUPS!G$9,0)*$FD$6+VLOOKUP($FA167,CFP,LOOKUPS!G$6,0)*$FE$6+VLOOKUP($FA167,EP,LOOKUPS!G$8,0)*$FF$6+VLOOKUP($FA167,BM,LOOKUPS!G$5,0)*$FG$6+VLOOKUP($FA167,DIV,LOOKUPS!G$7,0)*$FH$6++VLOOKUP($FA167,SIZE,LOOKUPS!G$11,0)*$FI$6)</f>
        <v/>
      </c>
      <c r="FG167" s="1" t="str">
        <f>IF(ISERROR(VLOOKUP($FA167,MOM,LOOKUPS!H$12,0)*$FB$6+VLOOKUP($FA167,STREV,LOOKUPS!H$10,0)*$FC$6+VLOOKUP($FA167,LTREV,LOOKUPS!H$9,0)*$FD$6+VLOOKUP($FA167,CFP,LOOKUPS!H$6,0)*$FE$6+VLOOKUP($FA167,EP,LOOKUPS!H$8,0)*$FF$6+VLOOKUP($FA167,BM,LOOKUPS!H$5,0)*$FG$6+VLOOKUP($FA167,DIV,LOOKUPS!H$7,0)*$FH$6++VLOOKUP($FA167,SIZE,LOOKUPS!H$11,0)*$FI$6),"",VLOOKUP($FA167,MOM,LOOKUPS!H$12,0)*$FB$6+VLOOKUP($FA167,STREV,LOOKUPS!H$10,0)*$FC$6+VLOOKUP($FA167,LTREV,LOOKUPS!H$9,0)*$FD$6+VLOOKUP($FA167,CFP,LOOKUPS!H$6,0)*$FE$6+VLOOKUP($FA167,EP,LOOKUPS!H$8,0)*$FF$6+VLOOKUP($FA167,BM,LOOKUPS!H$5,0)*$FG$6+VLOOKUP($FA167,DIV,LOOKUPS!H$7,0)*$FH$6++VLOOKUP($FA167,SIZE,LOOKUPS!H$11,0)*$FI$6)</f>
        <v/>
      </c>
      <c r="FH167" s="1" t="str">
        <f>IF(ISERROR(VLOOKUP($FA167,MOM,LOOKUPS!I$12,0)*$FB$6+VLOOKUP($FA167,STREV,LOOKUPS!I$10,0)*$FC$6+VLOOKUP($FA167,LTREV,LOOKUPS!I$9,0)*$FD$6+VLOOKUP($FA167,CFP,LOOKUPS!I$6,0)*$FE$6+VLOOKUP($FA167,EP,LOOKUPS!I$8,0)*$FF$6+VLOOKUP($FA167,BM,LOOKUPS!I$5,0)*$FG$6+VLOOKUP($FA167,DIV,LOOKUPS!I$7,0)*$FH$6++VLOOKUP($FA167,SIZE,LOOKUPS!I$11,0)*$FI$6),"",VLOOKUP($FA167,MOM,LOOKUPS!I$12,0)*$FB$6+VLOOKUP($FA167,STREV,LOOKUPS!I$10,0)*$FC$6+VLOOKUP($FA167,LTREV,LOOKUPS!I$9,0)*$FD$6+VLOOKUP($FA167,CFP,LOOKUPS!I$6,0)*$FE$6+VLOOKUP($FA167,EP,LOOKUPS!I$8,0)*$FF$6+VLOOKUP($FA167,BM,LOOKUPS!I$5,0)*$FG$6+VLOOKUP($FA167,DIV,LOOKUPS!I$7,0)*$FH$6++VLOOKUP($FA167,SIZE,LOOKUPS!I$11,0)*$FI$6)</f>
        <v/>
      </c>
      <c r="FI167" s="1" t="str">
        <f>IF(ISERROR(VLOOKUP($FA167,MOM,LOOKUPS!J$12,0)*$FB$6+VLOOKUP($FA167,STREV,LOOKUPS!J$10,0)*$FC$6+VLOOKUP($FA167,LTREV,LOOKUPS!J$9,0)*$FD$6+VLOOKUP($FA167,CFP,LOOKUPS!J$6,0)*$FE$6+VLOOKUP($FA167,EP,LOOKUPS!J$8,0)*$FF$6+VLOOKUP($FA167,BM,LOOKUPS!J$5,0)*$FG$6+VLOOKUP($FA167,DIV,LOOKUPS!J$7,0)*$FH$6++VLOOKUP($FA167,SIZE,LOOKUPS!J$11,0)*$FI$6),"",VLOOKUP($FA167,MOM,LOOKUPS!J$12,0)*$FB$6+VLOOKUP($FA167,STREV,LOOKUPS!J$10,0)*$FC$6+VLOOKUP($FA167,LTREV,LOOKUPS!J$9,0)*$FD$6+VLOOKUP($FA167,CFP,LOOKUPS!J$6,0)*$FE$6+VLOOKUP($FA167,EP,LOOKUPS!J$8,0)*$FF$6+VLOOKUP($FA167,BM,LOOKUPS!J$5,0)*$FG$6+VLOOKUP($FA167,DIV,LOOKUPS!J$7,0)*$FH$6++VLOOKUP($FA167,SIZE,LOOKUPS!J$11,0)*$FI$6)</f>
        <v/>
      </c>
      <c r="FJ167" s="1" t="str">
        <f>IF(ISERROR(VLOOKUP($FA167,MOM,LOOKUPS!K$12,0)*$FB$6+VLOOKUP($FA167,STREV,LOOKUPS!K$10,0)*$FC$6+VLOOKUP($FA167,LTREV,LOOKUPS!K$9,0)*$FD$6+VLOOKUP($FA167,CFP,LOOKUPS!K$6,0)*$FE$6+VLOOKUP($FA167,EP,LOOKUPS!K$8,0)*$FF$6+VLOOKUP($FA167,BM,LOOKUPS!K$5,0)*$FG$6+VLOOKUP($FA167,DIV,LOOKUPS!K$7,0)*$FH$6++VLOOKUP($FA167,SIZE,LOOKUPS!K$11,0)*$FI$6),"",VLOOKUP($FA167,MOM,LOOKUPS!K$12,0)*$FB$6+VLOOKUP($FA167,STREV,LOOKUPS!K$10,0)*$FC$6+VLOOKUP($FA167,LTREV,LOOKUPS!K$9,0)*$FD$6+VLOOKUP($FA167,CFP,LOOKUPS!K$6,0)*$FE$6+VLOOKUP($FA167,EP,LOOKUPS!K$8,0)*$FF$6+VLOOKUP($FA167,BM,LOOKUPS!K$5,0)*$FG$6+VLOOKUP($FA167,DIV,LOOKUPS!K$7,0)*$FH$6++VLOOKUP($FA167,SIZE,LOOKUPS!K$11,0)*$FI$6)</f>
        <v/>
      </c>
      <c r="FK167" s="1" t="str">
        <f>IF(ISERROR(VLOOKUP($FA167,MOM,LOOKUPS!L$12,0)*$FB$6+VLOOKUP($FA167,STREV,LOOKUPS!L$10,0)*$FC$6+VLOOKUP($FA167,LTREV,LOOKUPS!L$9,0)*$FD$6+VLOOKUP($FA167,CFP,LOOKUPS!L$6,0)*$FE$6+VLOOKUP($FA167,EP,LOOKUPS!L$8,0)*$FF$6+VLOOKUP($FA167,BM,LOOKUPS!L$5,0)*$FG$6+VLOOKUP($FA167,DIV,LOOKUPS!L$7,0)*$FH$6++VLOOKUP($FA167,SIZE,LOOKUPS!L$11,0)*$FI$6),"",VLOOKUP($FA167,MOM,LOOKUPS!L$12,0)*$FB$6+VLOOKUP($FA167,STREV,LOOKUPS!L$10,0)*$FC$6+VLOOKUP($FA167,LTREV,LOOKUPS!L$9,0)*$FD$6+VLOOKUP($FA167,CFP,LOOKUPS!L$6,0)*$FE$6+VLOOKUP($FA167,EP,LOOKUPS!L$8,0)*$FF$6+VLOOKUP($FA167,BM,LOOKUPS!L$5,0)*$FG$6+VLOOKUP($FA167,DIV,LOOKUPS!L$7,0)*$FH$6++VLOOKUP($FA167,SIZE,LOOKUPS!L$11,0)*$FI$6)</f>
        <v/>
      </c>
    </row>
    <row r="168" spans="1:167" x14ac:dyDescent="0.3">
      <c r="A168" s="1">
        <v>194003</v>
      </c>
      <c r="B168" s="1">
        <v>3.4</v>
      </c>
      <c r="C168" s="1">
        <v>1.8</v>
      </c>
      <c r="D168" s="1">
        <v>2.59</v>
      </c>
      <c r="E168" s="1">
        <v>3.6</v>
      </c>
      <c r="F168" s="1">
        <v>1.81</v>
      </c>
      <c r="G168" s="1">
        <v>3.14</v>
      </c>
      <c r="H168" s="1">
        <v>2.11</v>
      </c>
      <c r="I168" s="1">
        <v>3.41</v>
      </c>
      <c r="J168" s="1">
        <v>1.99</v>
      </c>
      <c r="K168" s="1">
        <v>3.65</v>
      </c>
      <c r="M168" s="1">
        <v>193904</v>
      </c>
      <c r="N168" s="1">
        <v>8.15</v>
      </c>
      <c r="O168" s="1">
        <v>1.49</v>
      </c>
      <c r="P168" s="1">
        <v>0.66</v>
      </c>
      <c r="Q168" s="1">
        <v>1.8</v>
      </c>
      <c r="R168" s="1">
        <v>-0.71</v>
      </c>
      <c r="S168" s="1">
        <v>-1.63</v>
      </c>
      <c r="T168" s="1">
        <v>-1.92</v>
      </c>
      <c r="U168" s="1">
        <v>-1.44</v>
      </c>
      <c r="V168" s="1">
        <v>-1.29</v>
      </c>
      <c r="W168" s="1">
        <v>-3.43</v>
      </c>
      <c r="Y168" s="1">
        <v>194403</v>
      </c>
      <c r="Z168" s="1">
        <v>6.96</v>
      </c>
      <c r="AA168" s="1">
        <v>4.0999999999999996</v>
      </c>
      <c r="AB168" s="1">
        <v>4.95</v>
      </c>
      <c r="AC168" s="1">
        <v>3.61</v>
      </c>
      <c r="AD168" s="1">
        <v>4.38</v>
      </c>
      <c r="AE168" s="1">
        <v>2.88</v>
      </c>
      <c r="AF168" s="1">
        <v>3.94</v>
      </c>
      <c r="AG168" s="1">
        <v>3.43</v>
      </c>
      <c r="AH168" s="1">
        <v>3.83</v>
      </c>
      <c r="AI168" s="1">
        <v>4.3899999999999997</v>
      </c>
      <c r="AK168">
        <v>196409</v>
      </c>
      <c r="AL168">
        <v>11.3</v>
      </c>
      <c r="AM168">
        <v>3.44</v>
      </c>
      <c r="AN168">
        <v>3.49</v>
      </c>
      <c r="AO168">
        <v>3.43</v>
      </c>
      <c r="AP168">
        <v>3.38</v>
      </c>
      <c r="AQ168">
        <v>3.11</v>
      </c>
      <c r="AR168">
        <v>3.75</v>
      </c>
      <c r="AS168">
        <v>3.31</v>
      </c>
      <c r="AT168">
        <v>3.65</v>
      </c>
      <c r="AU168">
        <v>2.86</v>
      </c>
      <c r="AV168">
        <v>4.1900000000000004</v>
      </c>
      <c r="AW168">
        <v>3.59</v>
      </c>
      <c r="AX168">
        <v>2.57</v>
      </c>
      <c r="AY168">
        <v>4.18</v>
      </c>
      <c r="AZ168">
        <v>3.32</v>
      </c>
      <c r="BA168">
        <v>3.78</v>
      </c>
      <c r="BB168">
        <v>2.88</v>
      </c>
      <c r="BC168">
        <v>3.35</v>
      </c>
      <c r="BD168">
        <v>3.86</v>
      </c>
      <c r="BF168" s="1">
        <v>196409</v>
      </c>
      <c r="BG168" s="1">
        <v>6.72</v>
      </c>
      <c r="BH168" s="1">
        <v>3.39</v>
      </c>
      <c r="BI168" s="1">
        <v>3.33</v>
      </c>
      <c r="BJ168" s="1">
        <v>4</v>
      </c>
      <c r="BK168" s="1">
        <v>2.75</v>
      </c>
      <c r="BL168" s="1">
        <v>4.54</v>
      </c>
      <c r="BM168" s="1">
        <v>3.07</v>
      </c>
      <c r="BN168" s="1">
        <v>3.58</v>
      </c>
      <c r="BO168" s="1">
        <v>4.05</v>
      </c>
      <c r="BP168" s="1">
        <v>2.66</v>
      </c>
      <c r="BQ168" s="1">
        <v>2.91</v>
      </c>
      <c r="BR168" s="1">
        <v>5.21</v>
      </c>
      <c r="BS168" s="1">
        <v>3.89</v>
      </c>
      <c r="BT168" s="1">
        <v>3.01</v>
      </c>
      <c r="BU168" s="1">
        <v>3.13</v>
      </c>
      <c r="BV168" s="1">
        <v>3.33</v>
      </c>
      <c r="BW168" s="1">
        <v>3.86</v>
      </c>
      <c r="BX168" s="1">
        <v>3.88</v>
      </c>
      <c r="BY168" s="1">
        <v>4.17</v>
      </c>
      <c r="CA168" s="1">
        <v>193909</v>
      </c>
      <c r="CB168" s="1">
        <v>126.43</v>
      </c>
      <c r="CC168" s="1">
        <v>23.14</v>
      </c>
      <c r="CD168" s="1">
        <v>32.770000000000003</v>
      </c>
      <c r="CE168" s="1">
        <v>66.5</v>
      </c>
      <c r="CF168" s="1">
        <v>22.36</v>
      </c>
      <c r="CG168" s="1">
        <v>25.28</v>
      </c>
      <c r="CH168" s="1">
        <v>34.630000000000003</v>
      </c>
      <c r="CI168" s="1">
        <v>35.14</v>
      </c>
      <c r="CJ168" s="1">
        <v>82.68</v>
      </c>
      <c r="CK168" s="1">
        <v>24.4</v>
      </c>
      <c r="CL168" s="1">
        <v>20.3</v>
      </c>
      <c r="CM168" s="1">
        <v>24.69</v>
      </c>
      <c r="CN168" s="1">
        <v>25.87</v>
      </c>
      <c r="CO168" s="1">
        <v>36.85</v>
      </c>
      <c r="CP168" s="1">
        <v>32.409999999999997</v>
      </c>
      <c r="CQ168" s="1">
        <v>35.9</v>
      </c>
      <c r="CR168" s="1">
        <v>34.380000000000003</v>
      </c>
      <c r="CS168" s="1">
        <v>49.52</v>
      </c>
      <c r="CT168" s="1">
        <v>116.32</v>
      </c>
      <c r="CV168" s="1">
        <v>194009</v>
      </c>
      <c r="CW168" s="1">
        <v>3.81</v>
      </c>
      <c r="CX168" s="1">
        <v>3.6</v>
      </c>
      <c r="CY168" s="1">
        <v>3.98</v>
      </c>
      <c r="CZ168" s="1">
        <v>3.81</v>
      </c>
      <c r="DA168" s="1">
        <v>3.63</v>
      </c>
      <c r="DB168" s="1">
        <v>4.5599999999999996</v>
      </c>
      <c r="DC168" s="1">
        <v>3.48</v>
      </c>
      <c r="DD168" s="1">
        <v>3.58</v>
      </c>
      <c r="DE168" s="1">
        <v>3.83</v>
      </c>
      <c r="DF168" s="1">
        <v>2.9</v>
      </c>
      <c r="DG168" s="1">
        <v>4.37</v>
      </c>
      <c r="DH168" s="1">
        <v>3.54</v>
      </c>
      <c r="DI168" s="1">
        <v>5.6</v>
      </c>
      <c r="DJ168" s="1">
        <v>2.81</v>
      </c>
      <c r="DK168" s="1">
        <v>4.1500000000000004</v>
      </c>
      <c r="DL168" s="1">
        <v>3.38</v>
      </c>
      <c r="DM168" s="1">
        <v>3.76</v>
      </c>
      <c r="DN168" s="1">
        <v>4.1100000000000003</v>
      </c>
      <c r="DO168" s="1">
        <v>3.57</v>
      </c>
      <c r="DQ168" s="1">
        <v>193909</v>
      </c>
      <c r="DR168" s="1">
        <v>-99.99</v>
      </c>
      <c r="DS168" s="1">
        <v>71.37</v>
      </c>
      <c r="DT168" s="1">
        <v>33.18</v>
      </c>
      <c r="DU168" s="1">
        <v>17.579999999999998</v>
      </c>
      <c r="DV168" s="1">
        <v>85.58</v>
      </c>
      <c r="DW168" s="1">
        <v>41.88</v>
      </c>
      <c r="DX168" s="1">
        <v>32.31</v>
      </c>
      <c r="DY168" s="1">
        <v>22.83</v>
      </c>
      <c r="DZ168" s="1">
        <v>17.489999999999998</v>
      </c>
      <c r="EA168" s="1">
        <v>111.88</v>
      </c>
      <c r="EB168" s="1">
        <v>60.69</v>
      </c>
      <c r="EC168" s="1">
        <v>43.72</v>
      </c>
      <c r="ED168" s="1">
        <v>40.04</v>
      </c>
      <c r="EE168" s="1">
        <v>35.46</v>
      </c>
      <c r="EF168" s="1">
        <v>29.11</v>
      </c>
      <c r="EG168" s="1">
        <v>27.99</v>
      </c>
      <c r="EH168" s="1">
        <v>17.739999999999998</v>
      </c>
      <c r="EI168" s="1">
        <v>19.62</v>
      </c>
      <c r="EJ168" s="1">
        <v>15.4</v>
      </c>
      <c r="EL168">
        <v>193909</v>
      </c>
      <c r="EM168">
        <v>16.88</v>
      </c>
      <c r="EN168">
        <v>20.23</v>
      </c>
      <c r="EO168">
        <v>22.22</v>
      </c>
      <c r="EP168">
        <v>0.01</v>
      </c>
      <c r="ER168" s="1">
        <v>194003</v>
      </c>
      <c r="ES168" s="1">
        <v>-0.36</v>
      </c>
      <c r="EU168" s="1">
        <v>193904</v>
      </c>
      <c r="EV168" s="1">
        <v>3.4</v>
      </c>
      <c r="EX168" s="1">
        <v>194403</v>
      </c>
      <c r="EY168" s="1">
        <v>1.43</v>
      </c>
      <c r="FA168" s="1">
        <v>194003</v>
      </c>
      <c r="FB168" s="1" t="str">
        <f>IF(ISERROR(VLOOKUP($FA168,MOM,LOOKUPS!C$12,0)*$FB$6+VLOOKUP($FA168,STREV,LOOKUPS!C$10,0)*$FC$6+VLOOKUP($FA168,LTREV,LOOKUPS!C$9,0)*$FD$6+VLOOKUP($FA168,CFP,LOOKUPS!C$6,0)*$FE$6+VLOOKUP($FA168,EP,LOOKUPS!C$8,0)*$FF$6+VLOOKUP($FA168,BM,LOOKUPS!C$5,0)*$FG$6+VLOOKUP($FA168,DIV,LOOKUPS!C$7,0)*$FH$6++VLOOKUP($FA168,SIZE,LOOKUPS!C$11,0)*$FI$6),"",VLOOKUP($FA168,MOM,LOOKUPS!C$12,0)*$FB$6+VLOOKUP($FA168,STREV,LOOKUPS!C$10,0)*$FC$6+VLOOKUP($FA168,LTREV,LOOKUPS!C$9,0)*$FD$6+VLOOKUP($FA168,CFP,LOOKUPS!C$6,0)*$FE$6+VLOOKUP($FA168,EP,LOOKUPS!C$8,0)*$FF$6+VLOOKUP($FA168,BM,LOOKUPS!C$5,0)*$FG$6+VLOOKUP($FA168,DIV,LOOKUPS!C$7,0)*$FH$6++VLOOKUP($FA168,SIZE,LOOKUPS!C$11,0)*$FI$6)</f>
        <v/>
      </c>
      <c r="FC168" s="1" t="str">
        <f>IF(ISERROR(VLOOKUP($FA168,MOM,LOOKUPS!D$12,0)*$FB$6+VLOOKUP($FA168,STREV,LOOKUPS!D$10,0)*$FC$6+VLOOKUP($FA168,LTREV,LOOKUPS!D$9,0)*$FD$6+VLOOKUP($FA168,CFP,LOOKUPS!D$6,0)*$FE$6+VLOOKUP($FA168,EP,LOOKUPS!D$8,0)*$FF$6+VLOOKUP($FA168,BM,LOOKUPS!D$5,0)*$FG$6+VLOOKUP($FA168,DIV,LOOKUPS!D$7,0)*$FH$6++VLOOKUP($FA168,SIZE,LOOKUPS!D$11,0)*$FI$6),"",VLOOKUP($FA168,MOM,LOOKUPS!D$12,0)*$FB$6+VLOOKUP($FA168,STREV,LOOKUPS!D$10,0)*$FC$6+VLOOKUP($FA168,LTREV,LOOKUPS!D$9,0)*$FD$6+VLOOKUP($FA168,CFP,LOOKUPS!D$6,0)*$FE$6+VLOOKUP($FA168,EP,LOOKUPS!D$8,0)*$FF$6+VLOOKUP($FA168,BM,LOOKUPS!D$5,0)*$FG$6+VLOOKUP($FA168,DIV,LOOKUPS!D$7,0)*$FH$6++VLOOKUP($FA168,SIZE,LOOKUPS!D$11,0)*$FI$6)</f>
        <v/>
      </c>
      <c r="FD168" s="1" t="str">
        <f>IF(ISERROR(VLOOKUP($FA168,MOM,LOOKUPS!E$12,0)*$FB$6+VLOOKUP($FA168,STREV,LOOKUPS!E$10,0)*$FC$6+VLOOKUP($FA168,LTREV,LOOKUPS!E$9,0)*$FD$6+VLOOKUP($FA168,CFP,LOOKUPS!E$6,0)*$FE$6+VLOOKUP($FA168,EP,LOOKUPS!E$8,0)*$FF$6+VLOOKUP($FA168,BM,LOOKUPS!E$5,0)*$FG$6+VLOOKUP($FA168,DIV,LOOKUPS!E$7,0)*$FH$6++VLOOKUP($FA168,SIZE,LOOKUPS!E$11,0)*$FI$6),"",VLOOKUP($FA168,MOM,LOOKUPS!E$12,0)*$FB$6+VLOOKUP($FA168,STREV,LOOKUPS!E$10,0)*$FC$6+VLOOKUP($FA168,LTREV,LOOKUPS!E$9,0)*$FD$6+VLOOKUP($FA168,CFP,LOOKUPS!E$6,0)*$FE$6+VLOOKUP($FA168,EP,LOOKUPS!E$8,0)*$FF$6+VLOOKUP($FA168,BM,LOOKUPS!E$5,0)*$FG$6+VLOOKUP($FA168,DIV,LOOKUPS!E$7,0)*$FH$6++VLOOKUP($FA168,SIZE,LOOKUPS!E$11,0)*$FI$6)</f>
        <v/>
      </c>
      <c r="FE168" s="1" t="str">
        <f>IF(ISERROR(VLOOKUP($FA168,MOM,LOOKUPS!F$12,0)*$FB$6+VLOOKUP($FA168,STREV,LOOKUPS!F$10,0)*$FC$6+VLOOKUP($FA168,LTREV,LOOKUPS!F$9,0)*$FD$6+VLOOKUP($FA168,CFP,LOOKUPS!F$6,0)*$FE$6+VLOOKUP($FA168,EP,LOOKUPS!F$8,0)*$FF$6+VLOOKUP($FA168,BM,LOOKUPS!F$5,0)*$FG$6+VLOOKUP($FA168,DIV,LOOKUPS!F$7,0)*$FH$6++VLOOKUP($FA168,SIZE,LOOKUPS!F$11,0)*$FI$6),"",VLOOKUP($FA168,MOM,LOOKUPS!F$12,0)*$FB$6+VLOOKUP($FA168,STREV,LOOKUPS!F$10,0)*$FC$6+VLOOKUP($FA168,LTREV,LOOKUPS!F$9,0)*$FD$6+VLOOKUP($FA168,CFP,LOOKUPS!F$6,0)*$FE$6+VLOOKUP($FA168,EP,LOOKUPS!F$8,0)*$FF$6+VLOOKUP($FA168,BM,LOOKUPS!F$5,0)*$FG$6+VLOOKUP($FA168,DIV,LOOKUPS!F$7,0)*$FH$6++VLOOKUP($FA168,SIZE,LOOKUPS!F$11,0)*$FI$6)</f>
        <v/>
      </c>
      <c r="FF168" s="1" t="str">
        <f>IF(ISERROR(VLOOKUP($FA168,MOM,LOOKUPS!G$12,0)*$FB$6+VLOOKUP($FA168,STREV,LOOKUPS!G$10,0)*$FC$6+VLOOKUP($FA168,LTREV,LOOKUPS!G$9,0)*$FD$6+VLOOKUP($FA168,CFP,LOOKUPS!G$6,0)*$FE$6+VLOOKUP($FA168,EP,LOOKUPS!G$8,0)*$FF$6+VLOOKUP($FA168,BM,LOOKUPS!G$5,0)*$FG$6+VLOOKUP($FA168,DIV,LOOKUPS!G$7,0)*$FH$6++VLOOKUP($FA168,SIZE,LOOKUPS!G$11,0)*$FI$6),"",VLOOKUP($FA168,MOM,LOOKUPS!G$12,0)*$FB$6+VLOOKUP($FA168,STREV,LOOKUPS!G$10,0)*$FC$6+VLOOKUP($FA168,LTREV,LOOKUPS!G$9,0)*$FD$6+VLOOKUP($FA168,CFP,LOOKUPS!G$6,0)*$FE$6+VLOOKUP($FA168,EP,LOOKUPS!G$8,0)*$FF$6+VLOOKUP($FA168,BM,LOOKUPS!G$5,0)*$FG$6+VLOOKUP($FA168,DIV,LOOKUPS!G$7,0)*$FH$6++VLOOKUP($FA168,SIZE,LOOKUPS!G$11,0)*$FI$6)</f>
        <v/>
      </c>
      <c r="FG168" s="1" t="str">
        <f>IF(ISERROR(VLOOKUP($FA168,MOM,LOOKUPS!H$12,0)*$FB$6+VLOOKUP($FA168,STREV,LOOKUPS!H$10,0)*$FC$6+VLOOKUP($FA168,LTREV,LOOKUPS!H$9,0)*$FD$6+VLOOKUP($FA168,CFP,LOOKUPS!H$6,0)*$FE$6+VLOOKUP($FA168,EP,LOOKUPS!H$8,0)*$FF$6+VLOOKUP($FA168,BM,LOOKUPS!H$5,0)*$FG$6+VLOOKUP($FA168,DIV,LOOKUPS!H$7,0)*$FH$6++VLOOKUP($FA168,SIZE,LOOKUPS!H$11,0)*$FI$6),"",VLOOKUP($FA168,MOM,LOOKUPS!H$12,0)*$FB$6+VLOOKUP($FA168,STREV,LOOKUPS!H$10,0)*$FC$6+VLOOKUP($FA168,LTREV,LOOKUPS!H$9,0)*$FD$6+VLOOKUP($FA168,CFP,LOOKUPS!H$6,0)*$FE$6+VLOOKUP($FA168,EP,LOOKUPS!H$8,0)*$FF$6+VLOOKUP($FA168,BM,LOOKUPS!H$5,0)*$FG$6+VLOOKUP($FA168,DIV,LOOKUPS!H$7,0)*$FH$6++VLOOKUP($FA168,SIZE,LOOKUPS!H$11,0)*$FI$6)</f>
        <v/>
      </c>
      <c r="FH168" s="1" t="str">
        <f>IF(ISERROR(VLOOKUP($FA168,MOM,LOOKUPS!I$12,0)*$FB$6+VLOOKUP($FA168,STREV,LOOKUPS!I$10,0)*$FC$6+VLOOKUP($FA168,LTREV,LOOKUPS!I$9,0)*$FD$6+VLOOKUP($FA168,CFP,LOOKUPS!I$6,0)*$FE$6+VLOOKUP($FA168,EP,LOOKUPS!I$8,0)*$FF$6+VLOOKUP($FA168,BM,LOOKUPS!I$5,0)*$FG$6+VLOOKUP($FA168,DIV,LOOKUPS!I$7,0)*$FH$6++VLOOKUP($FA168,SIZE,LOOKUPS!I$11,0)*$FI$6),"",VLOOKUP($FA168,MOM,LOOKUPS!I$12,0)*$FB$6+VLOOKUP($FA168,STREV,LOOKUPS!I$10,0)*$FC$6+VLOOKUP($FA168,LTREV,LOOKUPS!I$9,0)*$FD$6+VLOOKUP($FA168,CFP,LOOKUPS!I$6,0)*$FE$6+VLOOKUP($FA168,EP,LOOKUPS!I$8,0)*$FF$6+VLOOKUP($FA168,BM,LOOKUPS!I$5,0)*$FG$6+VLOOKUP($FA168,DIV,LOOKUPS!I$7,0)*$FH$6++VLOOKUP($FA168,SIZE,LOOKUPS!I$11,0)*$FI$6)</f>
        <v/>
      </c>
      <c r="FI168" s="1" t="str">
        <f>IF(ISERROR(VLOOKUP($FA168,MOM,LOOKUPS!J$12,0)*$FB$6+VLOOKUP($FA168,STREV,LOOKUPS!J$10,0)*$FC$6+VLOOKUP($FA168,LTREV,LOOKUPS!J$9,0)*$FD$6+VLOOKUP($FA168,CFP,LOOKUPS!J$6,0)*$FE$6+VLOOKUP($FA168,EP,LOOKUPS!J$8,0)*$FF$6+VLOOKUP($FA168,BM,LOOKUPS!J$5,0)*$FG$6+VLOOKUP($FA168,DIV,LOOKUPS!J$7,0)*$FH$6++VLOOKUP($FA168,SIZE,LOOKUPS!J$11,0)*$FI$6),"",VLOOKUP($FA168,MOM,LOOKUPS!J$12,0)*$FB$6+VLOOKUP($FA168,STREV,LOOKUPS!J$10,0)*$FC$6+VLOOKUP($FA168,LTREV,LOOKUPS!J$9,0)*$FD$6+VLOOKUP($FA168,CFP,LOOKUPS!J$6,0)*$FE$6+VLOOKUP($FA168,EP,LOOKUPS!J$8,0)*$FF$6+VLOOKUP($FA168,BM,LOOKUPS!J$5,0)*$FG$6+VLOOKUP($FA168,DIV,LOOKUPS!J$7,0)*$FH$6++VLOOKUP($FA168,SIZE,LOOKUPS!J$11,0)*$FI$6)</f>
        <v/>
      </c>
      <c r="FJ168" s="1" t="str">
        <f>IF(ISERROR(VLOOKUP($FA168,MOM,LOOKUPS!K$12,0)*$FB$6+VLOOKUP($FA168,STREV,LOOKUPS!K$10,0)*$FC$6+VLOOKUP($FA168,LTREV,LOOKUPS!K$9,0)*$FD$6+VLOOKUP($FA168,CFP,LOOKUPS!K$6,0)*$FE$6+VLOOKUP($FA168,EP,LOOKUPS!K$8,0)*$FF$6+VLOOKUP($FA168,BM,LOOKUPS!K$5,0)*$FG$6+VLOOKUP($FA168,DIV,LOOKUPS!K$7,0)*$FH$6++VLOOKUP($FA168,SIZE,LOOKUPS!K$11,0)*$FI$6),"",VLOOKUP($FA168,MOM,LOOKUPS!K$12,0)*$FB$6+VLOOKUP($FA168,STREV,LOOKUPS!K$10,0)*$FC$6+VLOOKUP($FA168,LTREV,LOOKUPS!K$9,0)*$FD$6+VLOOKUP($FA168,CFP,LOOKUPS!K$6,0)*$FE$6+VLOOKUP($FA168,EP,LOOKUPS!K$8,0)*$FF$6+VLOOKUP($FA168,BM,LOOKUPS!K$5,0)*$FG$6+VLOOKUP($FA168,DIV,LOOKUPS!K$7,0)*$FH$6++VLOOKUP($FA168,SIZE,LOOKUPS!K$11,0)*$FI$6)</f>
        <v/>
      </c>
      <c r="FK168" s="1" t="str">
        <f>IF(ISERROR(VLOOKUP($FA168,MOM,LOOKUPS!L$12,0)*$FB$6+VLOOKUP($FA168,STREV,LOOKUPS!L$10,0)*$FC$6+VLOOKUP($FA168,LTREV,LOOKUPS!L$9,0)*$FD$6+VLOOKUP($FA168,CFP,LOOKUPS!L$6,0)*$FE$6+VLOOKUP($FA168,EP,LOOKUPS!L$8,0)*$FF$6+VLOOKUP($FA168,BM,LOOKUPS!L$5,0)*$FG$6+VLOOKUP($FA168,DIV,LOOKUPS!L$7,0)*$FH$6++VLOOKUP($FA168,SIZE,LOOKUPS!L$11,0)*$FI$6),"",VLOOKUP($FA168,MOM,LOOKUPS!L$12,0)*$FB$6+VLOOKUP($FA168,STREV,LOOKUPS!L$10,0)*$FC$6+VLOOKUP($FA168,LTREV,LOOKUPS!L$9,0)*$FD$6+VLOOKUP($FA168,CFP,LOOKUPS!L$6,0)*$FE$6+VLOOKUP($FA168,EP,LOOKUPS!L$8,0)*$FF$6+VLOOKUP($FA168,BM,LOOKUPS!L$5,0)*$FG$6+VLOOKUP($FA168,DIV,LOOKUPS!L$7,0)*$FH$6++VLOOKUP($FA168,SIZE,LOOKUPS!L$11,0)*$FI$6)</f>
        <v/>
      </c>
    </row>
    <row r="169" spans="1:167" x14ac:dyDescent="0.3">
      <c r="A169" s="1">
        <v>194004</v>
      </c>
      <c r="B169" s="1">
        <v>-6.88</v>
      </c>
      <c r="C169" s="1">
        <v>1.1100000000000001</v>
      </c>
      <c r="D169" s="1">
        <v>-0.53</v>
      </c>
      <c r="E169" s="1">
        <v>1.51</v>
      </c>
      <c r="F169" s="1">
        <v>0.22</v>
      </c>
      <c r="G169" s="1">
        <v>0.52</v>
      </c>
      <c r="H169" s="1">
        <v>0.81</v>
      </c>
      <c r="I169" s="1">
        <v>2.5</v>
      </c>
      <c r="J169" s="1">
        <v>4.59</v>
      </c>
      <c r="K169" s="1">
        <v>8.14</v>
      </c>
      <c r="M169" s="1">
        <v>193905</v>
      </c>
      <c r="N169" s="1">
        <v>12.82</v>
      </c>
      <c r="O169" s="1">
        <v>7.94</v>
      </c>
      <c r="P169" s="1">
        <v>10.62</v>
      </c>
      <c r="Q169" s="1">
        <v>8.56</v>
      </c>
      <c r="R169" s="1">
        <v>8.57</v>
      </c>
      <c r="S169" s="1">
        <v>8.2899999999999991</v>
      </c>
      <c r="T169" s="1">
        <v>8.49</v>
      </c>
      <c r="U169" s="1">
        <v>7.94</v>
      </c>
      <c r="V169" s="1">
        <v>7.24</v>
      </c>
      <c r="W169" s="1">
        <v>4.6900000000000004</v>
      </c>
      <c r="Y169" s="1">
        <v>194404</v>
      </c>
      <c r="Z169" s="1">
        <v>-4.46</v>
      </c>
      <c r="AA169" s="1">
        <v>-3.85</v>
      </c>
      <c r="AB169" s="1">
        <v>-2.75</v>
      </c>
      <c r="AC169" s="1">
        <v>-2.69</v>
      </c>
      <c r="AD169" s="1">
        <v>-2.29</v>
      </c>
      <c r="AE169" s="1">
        <v>-1.99</v>
      </c>
      <c r="AF169" s="1">
        <v>-2.93</v>
      </c>
      <c r="AG169" s="1">
        <v>-2.54</v>
      </c>
      <c r="AH169" s="1">
        <v>-3.26</v>
      </c>
      <c r="AI169" s="1">
        <v>-2.39</v>
      </c>
      <c r="AK169">
        <v>196410</v>
      </c>
      <c r="AL169">
        <v>1.1200000000000001</v>
      </c>
      <c r="AM169">
        <v>1.2</v>
      </c>
      <c r="AN169">
        <v>1.52</v>
      </c>
      <c r="AO169">
        <v>3.14</v>
      </c>
      <c r="AP169">
        <v>1.1200000000000001</v>
      </c>
      <c r="AQ169">
        <v>1.42</v>
      </c>
      <c r="AR169">
        <v>1.27</v>
      </c>
      <c r="AS169">
        <v>1.92</v>
      </c>
      <c r="AT169">
        <v>3.7</v>
      </c>
      <c r="AU169">
        <v>1.71</v>
      </c>
      <c r="AV169">
        <v>0.22</v>
      </c>
      <c r="AW169">
        <v>1.4</v>
      </c>
      <c r="AX169">
        <v>1.44</v>
      </c>
      <c r="AY169">
        <v>1.21</v>
      </c>
      <c r="AZ169">
        <v>1.32</v>
      </c>
      <c r="BA169">
        <v>2.15</v>
      </c>
      <c r="BB169">
        <v>1.72</v>
      </c>
      <c r="BC169">
        <v>3.77</v>
      </c>
      <c r="BD169">
        <v>3.66</v>
      </c>
      <c r="BF169" s="1">
        <v>196410</v>
      </c>
      <c r="BG169" s="1">
        <v>3.31</v>
      </c>
      <c r="BH169" s="1">
        <v>1.18</v>
      </c>
      <c r="BI169" s="1">
        <v>1.64</v>
      </c>
      <c r="BJ169" s="1">
        <v>2.54</v>
      </c>
      <c r="BK169" s="1">
        <v>1.42</v>
      </c>
      <c r="BL169" s="1">
        <v>0.78</v>
      </c>
      <c r="BM169" s="1">
        <v>1.84</v>
      </c>
      <c r="BN169" s="1">
        <v>1.92</v>
      </c>
      <c r="BO169" s="1">
        <v>2.72</v>
      </c>
      <c r="BP169" s="1">
        <v>1.51</v>
      </c>
      <c r="BQ169" s="1">
        <v>1.27</v>
      </c>
      <c r="BR169" s="1">
        <v>0.51</v>
      </c>
      <c r="BS169" s="1">
        <v>1.05</v>
      </c>
      <c r="BT169" s="1">
        <v>2.15</v>
      </c>
      <c r="BU169" s="1">
        <v>1.52</v>
      </c>
      <c r="BV169" s="1">
        <v>1.78</v>
      </c>
      <c r="BW169" s="1">
        <v>2.0699999999999998</v>
      </c>
      <c r="BX169" s="1">
        <v>2.2400000000000002</v>
      </c>
      <c r="BY169" s="1">
        <v>3.05</v>
      </c>
      <c r="CA169" s="1">
        <v>193910</v>
      </c>
      <c r="CB169" s="1">
        <v>-17.510000000000002</v>
      </c>
      <c r="CC169" s="1">
        <v>2.0699999999999998</v>
      </c>
      <c r="CD169" s="1">
        <v>-0.4</v>
      </c>
      <c r="CE169" s="1">
        <v>-3.62</v>
      </c>
      <c r="CF169" s="1">
        <v>2.09</v>
      </c>
      <c r="CG169" s="1">
        <v>1.25</v>
      </c>
      <c r="CH169" s="1">
        <v>-0.59</v>
      </c>
      <c r="CI169" s="1">
        <v>-0.09</v>
      </c>
      <c r="CJ169" s="1">
        <v>-5.81</v>
      </c>
      <c r="CK169" s="1">
        <v>2.48</v>
      </c>
      <c r="CL169" s="1">
        <v>1.7</v>
      </c>
      <c r="CM169" s="1">
        <v>2.02</v>
      </c>
      <c r="CN169" s="1">
        <v>0.47</v>
      </c>
      <c r="CO169" s="1">
        <v>-1.02</v>
      </c>
      <c r="CP169" s="1">
        <v>-0.15</v>
      </c>
      <c r="CQ169" s="1">
        <v>-0.88</v>
      </c>
      <c r="CR169" s="1">
        <v>0.7</v>
      </c>
      <c r="CS169" s="1">
        <v>-1.84</v>
      </c>
      <c r="CT169" s="1">
        <v>-9.9</v>
      </c>
      <c r="CV169" s="1">
        <v>194010</v>
      </c>
      <c r="CW169" s="1">
        <v>6.73</v>
      </c>
      <c r="CX169" s="1">
        <v>4.45</v>
      </c>
      <c r="CY169" s="1">
        <v>3.97</v>
      </c>
      <c r="CZ169" s="1">
        <v>3.57</v>
      </c>
      <c r="DA169" s="1">
        <v>6.08</v>
      </c>
      <c r="DB169" s="1">
        <v>1.84</v>
      </c>
      <c r="DC169" s="1">
        <v>4.0199999999999996</v>
      </c>
      <c r="DD169" s="1">
        <v>4.7699999999999996</v>
      </c>
      <c r="DE169" s="1">
        <v>3.25</v>
      </c>
      <c r="DF169" s="1">
        <v>7.61</v>
      </c>
      <c r="DG169" s="1">
        <v>4.5199999999999996</v>
      </c>
      <c r="DH169" s="1">
        <v>1.23</v>
      </c>
      <c r="DI169" s="1">
        <v>2.46</v>
      </c>
      <c r="DJ169" s="1">
        <v>3.09</v>
      </c>
      <c r="DK169" s="1">
        <v>4.95</v>
      </c>
      <c r="DL169" s="1">
        <v>5.4</v>
      </c>
      <c r="DM169" s="1">
        <v>4.18</v>
      </c>
      <c r="DN169" s="1">
        <v>3.89</v>
      </c>
      <c r="DO169" s="1">
        <v>2.63</v>
      </c>
      <c r="DQ169" s="1">
        <v>193910</v>
      </c>
      <c r="DR169" s="1">
        <v>-99.99</v>
      </c>
      <c r="DS169" s="1">
        <v>-3.81</v>
      </c>
      <c r="DT169" s="1">
        <v>0.48</v>
      </c>
      <c r="DU169" s="1">
        <v>0.63</v>
      </c>
      <c r="DV169" s="1">
        <v>-5.71</v>
      </c>
      <c r="DW169" s="1">
        <v>-0.64</v>
      </c>
      <c r="DX169" s="1">
        <v>1.04</v>
      </c>
      <c r="DY169" s="1">
        <v>1.47</v>
      </c>
      <c r="DZ169" s="1">
        <v>-0.03</v>
      </c>
      <c r="EA169" s="1">
        <v>-8.91</v>
      </c>
      <c r="EB169" s="1">
        <v>-2.74</v>
      </c>
      <c r="EC169" s="1">
        <v>-0.12</v>
      </c>
      <c r="ED169" s="1">
        <v>-1.1499999999999999</v>
      </c>
      <c r="EE169" s="1">
        <v>1.86</v>
      </c>
      <c r="EF169" s="1">
        <v>0.21</v>
      </c>
      <c r="EG169" s="1">
        <v>0.99</v>
      </c>
      <c r="EH169" s="1">
        <v>1.95</v>
      </c>
      <c r="EI169" s="1">
        <v>0.08</v>
      </c>
      <c r="EJ169" s="1">
        <v>-0.14000000000000001</v>
      </c>
      <c r="EL169">
        <v>193910</v>
      </c>
      <c r="EM169">
        <v>-0.53</v>
      </c>
      <c r="EN169">
        <v>-0.01</v>
      </c>
      <c r="EO169">
        <v>-4.8899999999999997</v>
      </c>
      <c r="EP169">
        <v>0</v>
      </c>
      <c r="ER169" s="1">
        <v>194004</v>
      </c>
      <c r="ES169" s="1">
        <v>3.33</v>
      </c>
      <c r="EU169" s="1">
        <v>193905</v>
      </c>
      <c r="EV169" s="1">
        <v>3.44</v>
      </c>
      <c r="EX169" s="1">
        <v>194404</v>
      </c>
      <c r="EY169" s="1">
        <v>-0.55000000000000004</v>
      </c>
      <c r="FA169" s="1">
        <v>194004</v>
      </c>
      <c r="FB169" s="1" t="str">
        <f>IF(ISERROR(VLOOKUP($FA169,MOM,LOOKUPS!C$12,0)*$FB$6+VLOOKUP($FA169,STREV,LOOKUPS!C$10,0)*$FC$6+VLOOKUP($FA169,LTREV,LOOKUPS!C$9,0)*$FD$6+VLOOKUP($FA169,CFP,LOOKUPS!C$6,0)*$FE$6+VLOOKUP($FA169,EP,LOOKUPS!C$8,0)*$FF$6+VLOOKUP($FA169,BM,LOOKUPS!C$5,0)*$FG$6+VLOOKUP($FA169,DIV,LOOKUPS!C$7,0)*$FH$6++VLOOKUP($FA169,SIZE,LOOKUPS!C$11,0)*$FI$6),"",VLOOKUP($FA169,MOM,LOOKUPS!C$12,0)*$FB$6+VLOOKUP($FA169,STREV,LOOKUPS!C$10,0)*$FC$6+VLOOKUP($FA169,LTREV,LOOKUPS!C$9,0)*$FD$6+VLOOKUP($FA169,CFP,LOOKUPS!C$6,0)*$FE$6+VLOOKUP($FA169,EP,LOOKUPS!C$8,0)*$FF$6+VLOOKUP($FA169,BM,LOOKUPS!C$5,0)*$FG$6+VLOOKUP($FA169,DIV,LOOKUPS!C$7,0)*$FH$6++VLOOKUP($FA169,SIZE,LOOKUPS!C$11,0)*$FI$6)</f>
        <v/>
      </c>
      <c r="FC169" s="1" t="str">
        <f>IF(ISERROR(VLOOKUP($FA169,MOM,LOOKUPS!D$12,0)*$FB$6+VLOOKUP($FA169,STREV,LOOKUPS!D$10,0)*$FC$6+VLOOKUP($FA169,LTREV,LOOKUPS!D$9,0)*$FD$6+VLOOKUP($FA169,CFP,LOOKUPS!D$6,0)*$FE$6+VLOOKUP($FA169,EP,LOOKUPS!D$8,0)*$FF$6+VLOOKUP($FA169,BM,LOOKUPS!D$5,0)*$FG$6+VLOOKUP($FA169,DIV,LOOKUPS!D$7,0)*$FH$6++VLOOKUP($FA169,SIZE,LOOKUPS!D$11,0)*$FI$6),"",VLOOKUP($FA169,MOM,LOOKUPS!D$12,0)*$FB$6+VLOOKUP($FA169,STREV,LOOKUPS!D$10,0)*$FC$6+VLOOKUP($FA169,LTREV,LOOKUPS!D$9,0)*$FD$6+VLOOKUP($FA169,CFP,LOOKUPS!D$6,0)*$FE$6+VLOOKUP($FA169,EP,LOOKUPS!D$8,0)*$FF$6+VLOOKUP($FA169,BM,LOOKUPS!D$5,0)*$FG$6+VLOOKUP($FA169,DIV,LOOKUPS!D$7,0)*$FH$6++VLOOKUP($FA169,SIZE,LOOKUPS!D$11,0)*$FI$6)</f>
        <v/>
      </c>
      <c r="FD169" s="1" t="str">
        <f>IF(ISERROR(VLOOKUP($FA169,MOM,LOOKUPS!E$12,0)*$FB$6+VLOOKUP($FA169,STREV,LOOKUPS!E$10,0)*$FC$6+VLOOKUP($FA169,LTREV,LOOKUPS!E$9,0)*$FD$6+VLOOKUP($FA169,CFP,LOOKUPS!E$6,0)*$FE$6+VLOOKUP($FA169,EP,LOOKUPS!E$8,0)*$FF$6+VLOOKUP($FA169,BM,LOOKUPS!E$5,0)*$FG$6+VLOOKUP($FA169,DIV,LOOKUPS!E$7,0)*$FH$6++VLOOKUP($FA169,SIZE,LOOKUPS!E$11,0)*$FI$6),"",VLOOKUP($FA169,MOM,LOOKUPS!E$12,0)*$FB$6+VLOOKUP($FA169,STREV,LOOKUPS!E$10,0)*$FC$6+VLOOKUP($FA169,LTREV,LOOKUPS!E$9,0)*$FD$6+VLOOKUP($FA169,CFP,LOOKUPS!E$6,0)*$FE$6+VLOOKUP($FA169,EP,LOOKUPS!E$8,0)*$FF$6+VLOOKUP($FA169,BM,LOOKUPS!E$5,0)*$FG$6+VLOOKUP($FA169,DIV,LOOKUPS!E$7,0)*$FH$6++VLOOKUP($FA169,SIZE,LOOKUPS!E$11,0)*$FI$6)</f>
        <v/>
      </c>
      <c r="FE169" s="1" t="str">
        <f>IF(ISERROR(VLOOKUP($FA169,MOM,LOOKUPS!F$12,0)*$FB$6+VLOOKUP($FA169,STREV,LOOKUPS!F$10,0)*$FC$6+VLOOKUP($FA169,LTREV,LOOKUPS!F$9,0)*$FD$6+VLOOKUP($FA169,CFP,LOOKUPS!F$6,0)*$FE$6+VLOOKUP($FA169,EP,LOOKUPS!F$8,0)*$FF$6+VLOOKUP($FA169,BM,LOOKUPS!F$5,0)*$FG$6+VLOOKUP($FA169,DIV,LOOKUPS!F$7,0)*$FH$6++VLOOKUP($FA169,SIZE,LOOKUPS!F$11,0)*$FI$6),"",VLOOKUP($FA169,MOM,LOOKUPS!F$12,0)*$FB$6+VLOOKUP($FA169,STREV,LOOKUPS!F$10,0)*$FC$6+VLOOKUP($FA169,LTREV,LOOKUPS!F$9,0)*$FD$6+VLOOKUP($FA169,CFP,LOOKUPS!F$6,0)*$FE$6+VLOOKUP($FA169,EP,LOOKUPS!F$8,0)*$FF$6+VLOOKUP($FA169,BM,LOOKUPS!F$5,0)*$FG$6+VLOOKUP($FA169,DIV,LOOKUPS!F$7,0)*$FH$6++VLOOKUP($FA169,SIZE,LOOKUPS!F$11,0)*$FI$6)</f>
        <v/>
      </c>
      <c r="FF169" s="1" t="str">
        <f>IF(ISERROR(VLOOKUP($FA169,MOM,LOOKUPS!G$12,0)*$FB$6+VLOOKUP($FA169,STREV,LOOKUPS!G$10,0)*$FC$6+VLOOKUP($FA169,LTREV,LOOKUPS!G$9,0)*$FD$6+VLOOKUP($FA169,CFP,LOOKUPS!G$6,0)*$FE$6+VLOOKUP($FA169,EP,LOOKUPS!G$8,0)*$FF$6+VLOOKUP($FA169,BM,LOOKUPS!G$5,0)*$FG$6+VLOOKUP($FA169,DIV,LOOKUPS!G$7,0)*$FH$6++VLOOKUP($FA169,SIZE,LOOKUPS!G$11,0)*$FI$6),"",VLOOKUP($FA169,MOM,LOOKUPS!G$12,0)*$FB$6+VLOOKUP($FA169,STREV,LOOKUPS!G$10,0)*$FC$6+VLOOKUP($FA169,LTREV,LOOKUPS!G$9,0)*$FD$6+VLOOKUP($FA169,CFP,LOOKUPS!G$6,0)*$FE$6+VLOOKUP($FA169,EP,LOOKUPS!G$8,0)*$FF$6+VLOOKUP($FA169,BM,LOOKUPS!G$5,0)*$FG$6+VLOOKUP($FA169,DIV,LOOKUPS!G$7,0)*$FH$6++VLOOKUP($FA169,SIZE,LOOKUPS!G$11,0)*$FI$6)</f>
        <v/>
      </c>
      <c r="FG169" s="1" t="str">
        <f>IF(ISERROR(VLOOKUP($FA169,MOM,LOOKUPS!H$12,0)*$FB$6+VLOOKUP($FA169,STREV,LOOKUPS!H$10,0)*$FC$6+VLOOKUP($FA169,LTREV,LOOKUPS!H$9,0)*$FD$6+VLOOKUP($FA169,CFP,LOOKUPS!H$6,0)*$FE$6+VLOOKUP($FA169,EP,LOOKUPS!H$8,0)*$FF$6+VLOOKUP($FA169,BM,LOOKUPS!H$5,0)*$FG$6+VLOOKUP($FA169,DIV,LOOKUPS!H$7,0)*$FH$6++VLOOKUP($FA169,SIZE,LOOKUPS!H$11,0)*$FI$6),"",VLOOKUP($FA169,MOM,LOOKUPS!H$12,0)*$FB$6+VLOOKUP($FA169,STREV,LOOKUPS!H$10,0)*$FC$6+VLOOKUP($FA169,LTREV,LOOKUPS!H$9,0)*$FD$6+VLOOKUP($FA169,CFP,LOOKUPS!H$6,0)*$FE$6+VLOOKUP($FA169,EP,LOOKUPS!H$8,0)*$FF$6+VLOOKUP($FA169,BM,LOOKUPS!H$5,0)*$FG$6+VLOOKUP($FA169,DIV,LOOKUPS!H$7,0)*$FH$6++VLOOKUP($FA169,SIZE,LOOKUPS!H$11,0)*$FI$6)</f>
        <v/>
      </c>
      <c r="FH169" s="1" t="str">
        <f>IF(ISERROR(VLOOKUP($FA169,MOM,LOOKUPS!I$12,0)*$FB$6+VLOOKUP($FA169,STREV,LOOKUPS!I$10,0)*$FC$6+VLOOKUP($FA169,LTREV,LOOKUPS!I$9,0)*$FD$6+VLOOKUP($FA169,CFP,LOOKUPS!I$6,0)*$FE$6+VLOOKUP($FA169,EP,LOOKUPS!I$8,0)*$FF$6+VLOOKUP($FA169,BM,LOOKUPS!I$5,0)*$FG$6+VLOOKUP($FA169,DIV,LOOKUPS!I$7,0)*$FH$6++VLOOKUP($FA169,SIZE,LOOKUPS!I$11,0)*$FI$6),"",VLOOKUP($FA169,MOM,LOOKUPS!I$12,0)*$FB$6+VLOOKUP($FA169,STREV,LOOKUPS!I$10,0)*$FC$6+VLOOKUP($FA169,LTREV,LOOKUPS!I$9,0)*$FD$6+VLOOKUP($FA169,CFP,LOOKUPS!I$6,0)*$FE$6+VLOOKUP($FA169,EP,LOOKUPS!I$8,0)*$FF$6+VLOOKUP($FA169,BM,LOOKUPS!I$5,0)*$FG$6+VLOOKUP($FA169,DIV,LOOKUPS!I$7,0)*$FH$6++VLOOKUP($FA169,SIZE,LOOKUPS!I$11,0)*$FI$6)</f>
        <v/>
      </c>
      <c r="FI169" s="1" t="str">
        <f>IF(ISERROR(VLOOKUP($FA169,MOM,LOOKUPS!J$12,0)*$FB$6+VLOOKUP($FA169,STREV,LOOKUPS!J$10,0)*$FC$6+VLOOKUP($FA169,LTREV,LOOKUPS!J$9,0)*$FD$6+VLOOKUP($FA169,CFP,LOOKUPS!J$6,0)*$FE$6+VLOOKUP($FA169,EP,LOOKUPS!J$8,0)*$FF$6+VLOOKUP($FA169,BM,LOOKUPS!J$5,0)*$FG$6+VLOOKUP($FA169,DIV,LOOKUPS!J$7,0)*$FH$6++VLOOKUP($FA169,SIZE,LOOKUPS!J$11,0)*$FI$6),"",VLOOKUP($FA169,MOM,LOOKUPS!J$12,0)*$FB$6+VLOOKUP($FA169,STREV,LOOKUPS!J$10,0)*$FC$6+VLOOKUP($FA169,LTREV,LOOKUPS!J$9,0)*$FD$6+VLOOKUP($FA169,CFP,LOOKUPS!J$6,0)*$FE$6+VLOOKUP($FA169,EP,LOOKUPS!J$8,0)*$FF$6+VLOOKUP($FA169,BM,LOOKUPS!J$5,0)*$FG$6+VLOOKUP($FA169,DIV,LOOKUPS!J$7,0)*$FH$6++VLOOKUP($FA169,SIZE,LOOKUPS!J$11,0)*$FI$6)</f>
        <v/>
      </c>
      <c r="FJ169" s="1" t="str">
        <f>IF(ISERROR(VLOOKUP($FA169,MOM,LOOKUPS!K$12,0)*$FB$6+VLOOKUP($FA169,STREV,LOOKUPS!K$10,0)*$FC$6+VLOOKUP($FA169,LTREV,LOOKUPS!K$9,0)*$FD$6+VLOOKUP($FA169,CFP,LOOKUPS!K$6,0)*$FE$6+VLOOKUP($FA169,EP,LOOKUPS!K$8,0)*$FF$6+VLOOKUP($FA169,BM,LOOKUPS!K$5,0)*$FG$6+VLOOKUP($FA169,DIV,LOOKUPS!K$7,0)*$FH$6++VLOOKUP($FA169,SIZE,LOOKUPS!K$11,0)*$FI$6),"",VLOOKUP($FA169,MOM,LOOKUPS!K$12,0)*$FB$6+VLOOKUP($FA169,STREV,LOOKUPS!K$10,0)*$FC$6+VLOOKUP($FA169,LTREV,LOOKUPS!K$9,0)*$FD$6+VLOOKUP($FA169,CFP,LOOKUPS!K$6,0)*$FE$6+VLOOKUP($FA169,EP,LOOKUPS!K$8,0)*$FF$6+VLOOKUP($FA169,BM,LOOKUPS!K$5,0)*$FG$6+VLOOKUP($FA169,DIV,LOOKUPS!K$7,0)*$FH$6++VLOOKUP($FA169,SIZE,LOOKUPS!K$11,0)*$FI$6)</f>
        <v/>
      </c>
      <c r="FK169" s="1" t="str">
        <f>IF(ISERROR(VLOOKUP($FA169,MOM,LOOKUPS!L$12,0)*$FB$6+VLOOKUP($FA169,STREV,LOOKUPS!L$10,0)*$FC$6+VLOOKUP($FA169,LTREV,LOOKUPS!L$9,0)*$FD$6+VLOOKUP($FA169,CFP,LOOKUPS!L$6,0)*$FE$6+VLOOKUP($FA169,EP,LOOKUPS!L$8,0)*$FF$6+VLOOKUP($FA169,BM,LOOKUPS!L$5,0)*$FG$6+VLOOKUP($FA169,DIV,LOOKUPS!L$7,0)*$FH$6++VLOOKUP($FA169,SIZE,LOOKUPS!L$11,0)*$FI$6),"",VLOOKUP($FA169,MOM,LOOKUPS!L$12,0)*$FB$6+VLOOKUP($FA169,STREV,LOOKUPS!L$10,0)*$FC$6+VLOOKUP($FA169,LTREV,LOOKUPS!L$9,0)*$FD$6+VLOOKUP($FA169,CFP,LOOKUPS!L$6,0)*$FE$6+VLOOKUP($FA169,EP,LOOKUPS!L$8,0)*$FF$6+VLOOKUP($FA169,BM,LOOKUPS!L$5,0)*$FG$6+VLOOKUP($FA169,DIV,LOOKUPS!L$7,0)*$FH$6++VLOOKUP($FA169,SIZE,LOOKUPS!L$11,0)*$FI$6)</f>
        <v/>
      </c>
    </row>
    <row r="170" spans="1:167" x14ac:dyDescent="0.3">
      <c r="A170" s="1">
        <v>194005</v>
      </c>
      <c r="B170" s="1">
        <v>-25.84</v>
      </c>
      <c r="C170" s="1">
        <v>-29.71</v>
      </c>
      <c r="D170" s="1">
        <v>-27.79</v>
      </c>
      <c r="E170" s="1">
        <v>-26.43</v>
      </c>
      <c r="F170" s="1">
        <v>-25.9</v>
      </c>
      <c r="G170" s="1">
        <v>-25.57</v>
      </c>
      <c r="H170" s="1">
        <v>-25.15</v>
      </c>
      <c r="I170" s="1">
        <v>-25.65</v>
      </c>
      <c r="J170" s="1">
        <v>-26.98</v>
      </c>
      <c r="K170" s="1">
        <v>-30.15</v>
      </c>
      <c r="M170" s="1">
        <v>193906</v>
      </c>
      <c r="N170" s="1">
        <v>-7.8</v>
      </c>
      <c r="O170" s="1">
        <v>-7.25</v>
      </c>
      <c r="P170" s="1">
        <v>-6.77</v>
      </c>
      <c r="Q170" s="1">
        <v>-7.13</v>
      </c>
      <c r="R170" s="1">
        <v>-6.81</v>
      </c>
      <c r="S170" s="1">
        <v>-7.95</v>
      </c>
      <c r="T170" s="1">
        <v>-10.050000000000001</v>
      </c>
      <c r="U170" s="1">
        <v>-9.83</v>
      </c>
      <c r="V170" s="1">
        <v>-11.1</v>
      </c>
      <c r="W170" s="1">
        <v>-9.32</v>
      </c>
      <c r="Y170" s="1">
        <v>194405</v>
      </c>
      <c r="Z170" s="1">
        <v>6.77</v>
      </c>
      <c r="AA170" s="1">
        <v>6.79</v>
      </c>
      <c r="AB170" s="1">
        <v>6.27</v>
      </c>
      <c r="AC170" s="1">
        <v>4.83</v>
      </c>
      <c r="AD170" s="1">
        <v>7.39</v>
      </c>
      <c r="AE170" s="1">
        <v>6.9</v>
      </c>
      <c r="AF170" s="1">
        <v>6.77</v>
      </c>
      <c r="AG170" s="1">
        <v>7.56</v>
      </c>
      <c r="AH170" s="1">
        <v>7.24</v>
      </c>
      <c r="AI170" s="1">
        <v>6.32</v>
      </c>
      <c r="AK170">
        <v>196411</v>
      </c>
      <c r="AL170">
        <v>-1.3</v>
      </c>
      <c r="AM170">
        <v>-0.09</v>
      </c>
      <c r="AN170">
        <v>0.11</v>
      </c>
      <c r="AO170">
        <v>-0.44</v>
      </c>
      <c r="AP170">
        <v>-0.39</v>
      </c>
      <c r="AQ170">
        <v>0.74</v>
      </c>
      <c r="AR170">
        <v>0.1</v>
      </c>
      <c r="AS170">
        <v>-0.4</v>
      </c>
      <c r="AT170">
        <v>-0.5</v>
      </c>
      <c r="AU170">
        <v>-0.53</v>
      </c>
      <c r="AV170">
        <v>-0.17</v>
      </c>
      <c r="AW170">
        <v>0.65</v>
      </c>
      <c r="AX170">
        <v>0.84</v>
      </c>
      <c r="AY170">
        <v>-0.47</v>
      </c>
      <c r="AZ170">
        <v>0.66</v>
      </c>
      <c r="BA170">
        <v>-0.5</v>
      </c>
      <c r="BB170">
        <v>-0.31</v>
      </c>
      <c r="BC170">
        <v>-0.65</v>
      </c>
      <c r="BD170">
        <v>-0.39</v>
      </c>
      <c r="BF170" s="1">
        <v>196411</v>
      </c>
      <c r="BG170" s="1">
        <v>-2.02</v>
      </c>
      <c r="BH170" s="1">
        <v>-0.34</v>
      </c>
      <c r="BI170" s="1">
        <v>0.37</v>
      </c>
      <c r="BJ170" s="1">
        <v>-0.26</v>
      </c>
      <c r="BK170" s="1">
        <v>-0.5</v>
      </c>
      <c r="BL170" s="1">
        <v>0.32</v>
      </c>
      <c r="BM170" s="1">
        <v>0.52</v>
      </c>
      <c r="BN170" s="1">
        <v>-0.06</v>
      </c>
      <c r="BO170" s="1">
        <v>-0.33</v>
      </c>
      <c r="BP170" s="1">
        <v>-0.66</v>
      </c>
      <c r="BQ170" s="1">
        <v>-0.22</v>
      </c>
      <c r="BR170" s="1">
        <v>0.08</v>
      </c>
      <c r="BS170" s="1">
        <v>0.55000000000000004</v>
      </c>
      <c r="BT170" s="1">
        <v>0.52</v>
      </c>
      <c r="BU170" s="1">
        <v>0.52</v>
      </c>
      <c r="BV170" s="1">
        <v>-0.05</v>
      </c>
      <c r="BW170" s="1">
        <v>-0.09</v>
      </c>
      <c r="BX170" s="1">
        <v>-0.43</v>
      </c>
      <c r="BY170" s="1">
        <v>-0.26</v>
      </c>
      <c r="CA170" s="1">
        <v>193911</v>
      </c>
      <c r="CB170" s="1">
        <v>-15.52</v>
      </c>
      <c r="CC170" s="1">
        <v>-5.09</v>
      </c>
      <c r="CD170" s="1">
        <v>-6.71</v>
      </c>
      <c r="CE170" s="1">
        <v>-13.32</v>
      </c>
      <c r="CF170" s="1">
        <v>-4.78</v>
      </c>
      <c r="CG170" s="1">
        <v>-6.15</v>
      </c>
      <c r="CH170" s="1">
        <v>-7.13</v>
      </c>
      <c r="CI170" s="1">
        <v>-7.46</v>
      </c>
      <c r="CJ170" s="1">
        <v>-15.54</v>
      </c>
      <c r="CK170" s="1">
        <v>-4.78</v>
      </c>
      <c r="CL170" s="1">
        <v>-4.79</v>
      </c>
      <c r="CM170" s="1">
        <v>-5.7</v>
      </c>
      <c r="CN170" s="1">
        <v>-6.6</v>
      </c>
      <c r="CO170" s="1">
        <v>-7.61</v>
      </c>
      <c r="CP170" s="1">
        <v>-6.65</v>
      </c>
      <c r="CQ170" s="1">
        <v>-5.95</v>
      </c>
      <c r="CR170" s="1">
        <v>-8.9600000000000009</v>
      </c>
      <c r="CS170" s="1">
        <v>-10.81</v>
      </c>
      <c r="CT170" s="1">
        <v>-20.49</v>
      </c>
      <c r="CV170" s="1">
        <v>194011</v>
      </c>
      <c r="CW170" s="1">
        <v>-1.99</v>
      </c>
      <c r="CX170" s="1">
        <v>-0.74</v>
      </c>
      <c r="CY170" s="1">
        <v>0.38</v>
      </c>
      <c r="CZ170" s="1">
        <v>2.65</v>
      </c>
      <c r="DA170" s="1">
        <v>-0.74</v>
      </c>
      <c r="DB170" s="1">
        <v>-0.12</v>
      </c>
      <c r="DC170" s="1">
        <v>0.21</v>
      </c>
      <c r="DD170" s="1">
        <v>0.9</v>
      </c>
      <c r="DE170" s="1">
        <v>3.4</v>
      </c>
      <c r="DF170" s="1">
        <v>-7.0000000000000007E-2</v>
      </c>
      <c r="DG170" s="1">
        <v>-1.41</v>
      </c>
      <c r="DH170" s="1">
        <v>-0.75</v>
      </c>
      <c r="DI170" s="1">
        <v>0.53</v>
      </c>
      <c r="DJ170" s="1">
        <v>0.91</v>
      </c>
      <c r="DK170" s="1">
        <v>-0.48</v>
      </c>
      <c r="DL170" s="1">
        <v>0.56999999999999995</v>
      </c>
      <c r="DM170" s="1">
        <v>1.21</v>
      </c>
      <c r="DN170" s="1">
        <v>3.33</v>
      </c>
      <c r="DO170" s="1">
        <v>3.47</v>
      </c>
      <c r="DQ170" s="1">
        <v>193911</v>
      </c>
      <c r="DR170" s="1">
        <v>-99.99</v>
      </c>
      <c r="DS170" s="1">
        <v>-13.2</v>
      </c>
      <c r="DT170" s="1">
        <v>-7.33</v>
      </c>
      <c r="DU170" s="1">
        <v>-4.29</v>
      </c>
      <c r="DV170" s="1">
        <v>-14.73</v>
      </c>
      <c r="DW170" s="1">
        <v>-9.4600000000000009</v>
      </c>
      <c r="DX170" s="1">
        <v>-7.01</v>
      </c>
      <c r="DY170" s="1">
        <v>-5.73</v>
      </c>
      <c r="DZ170" s="1">
        <v>-4.0199999999999996</v>
      </c>
      <c r="EA170" s="1">
        <v>-17.09</v>
      </c>
      <c r="EB170" s="1">
        <v>-12.49</v>
      </c>
      <c r="EC170" s="1">
        <v>-10.28</v>
      </c>
      <c r="ED170" s="1">
        <v>-8.6300000000000008</v>
      </c>
      <c r="EE170" s="1">
        <v>-8.11</v>
      </c>
      <c r="EF170" s="1">
        <v>-5.89</v>
      </c>
      <c r="EG170" s="1">
        <v>-6.66</v>
      </c>
      <c r="EH170" s="1">
        <v>-4.82</v>
      </c>
      <c r="EI170" s="1">
        <v>-5.31</v>
      </c>
      <c r="EJ170" s="1">
        <v>-2.74</v>
      </c>
      <c r="EL170">
        <v>193911</v>
      </c>
      <c r="EM170">
        <v>-3.62</v>
      </c>
      <c r="EN170">
        <v>-5.07</v>
      </c>
      <c r="EO170">
        <v>-6.46</v>
      </c>
      <c r="EP170">
        <v>0</v>
      </c>
      <c r="ER170" s="1">
        <v>194005</v>
      </c>
      <c r="ES170" s="1">
        <v>2.86</v>
      </c>
      <c r="EU170" s="1">
        <v>193906</v>
      </c>
      <c r="EV170" s="1">
        <v>3.57</v>
      </c>
      <c r="EX170" s="1">
        <v>194405</v>
      </c>
      <c r="EY170" s="1">
        <v>-0.26</v>
      </c>
      <c r="FA170" s="1">
        <v>194005</v>
      </c>
      <c r="FB170" s="1" t="str">
        <f>IF(ISERROR(VLOOKUP($FA170,MOM,LOOKUPS!C$12,0)*$FB$6+VLOOKUP($FA170,STREV,LOOKUPS!C$10,0)*$FC$6+VLOOKUP($FA170,LTREV,LOOKUPS!C$9,0)*$FD$6+VLOOKUP($FA170,CFP,LOOKUPS!C$6,0)*$FE$6+VLOOKUP($FA170,EP,LOOKUPS!C$8,0)*$FF$6+VLOOKUP($FA170,BM,LOOKUPS!C$5,0)*$FG$6+VLOOKUP($FA170,DIV,LOOKUPS!C$7,0)*$FH$6++VLOOKUP($FA170,SIZE,LOOKUPS!C$11,0)*$FI$6),"",VLOOKUP($FA170,MOM,LOOKUPS!C$12,0)*$FB$6+VLOOKUP($FA170,STREV,LOOKUPS!C$10,0)*$FC$6+VLOOKUP($FA170,LTREV,LOOKUPS!C$9,0)*$FD$6+VLOOKUP($FA170,CFP,LOOKUPS!C$6,0)*$FE$6+VLOOKUP($FA170,EP,LOOKUPS!C$8,0)*$FF$6+VLOOKUP($FA170,BM,LOOKUPS!C$5,0)*$FG$6+VLOOKUP($FA170,DIV,LOOKUPS!C$7,0)*$FH$6++VLOOKUP($FA170,SIZE,LOOKUPS!C$11,0)*$FI$6)</f>
        <v/>
      </c>
      <c r="FC170" s="1" t="str">
        <f>IF(ISERROR(VLOOKUP($FA170,MOM,LOOKUPS!D$12,0)*$FB$6+VLOOKUP($FA170,STREV,LOOKUPS!D$10,0)*$FC$6+VLOOKUP($FA170,LTREV,LOOKUPS!D$9,0)*$FD$6+VLOOKUP($FA170,CFP,LOOKUPS!D$6,0)*$FE$6+VLOOKUP($FA170,EP,LOOKUPS!D$8,0)*$FF$6+VLOOKUP($FA170,BM,LOOKUPS!D$5,0)*$FG$6+VLOOKUP($FA170,DIV,LOOKUPS!D$7,0)*$FH$6++VLOOKUP($FA170,SIZE,LOOKUPS!D$11,0)*$FI$6),"",VLOOKUP($FA170,MOM,LOOKUPS!D$12,0)*$FB$6+VLOOKUP($FA170,STREV,LOOKUPS!D$10,0)*$FC$6+VLOOKUP($FA170,LTREV,LOOKUPS!D$9,0)*$FD$6+VLOOKUP($FA170,CFP,LOOKUPS!D$6,0)*$FE$6+VLOOKUP($FA170,EP,LOOKUPS!D$8,0)*$FF$6+VLOOKUP($FA170,BM,LOOKUPS!D$5,0)*$FG$6+VLOOKUP($FA170,DIV,LOOKUPS!D$7,0)*$FH$6++VLOOKUP($FA170,SIZE,LOOKUPS!D$11,0)*$FI$6)</f>
        <v/>
      </c>
      <c r="FD170" s="1" t="str">
        <f>IF(ISERROR(VLOOKUP($FA170,MOM,LOOKUPS!E$12,0)*$FB$6+VLOOKUP($FA170,STREV,LOOKUPS!E$10,0)*$FC$6+VLOOKUP($FA170,LTREV,LOOKUPS!E$9,0)*$FD$6+VLOOKUP($FA170,CFP,LOOKUPS!E$6,0)*$FE$6+VLOOKUP($FA170,EP,LOOKUPS!E$8,0)*$FF$6+VLOOKUP($FA170,BM,LOOKUPS!E$5,0)*$FG$6+VLOOKUP($FA170,DIV,LOOKUPS!E$7,0)*$FH$6++VLOOKUP($FA170,SIZE,LOOKUPS!E$11,0)*$FI$6),"",VLOOKUP($FA170,MOM,LOOKUPS!E$12,0)*$FB$6+VLOOKUP($FA170,STREV,LOOKUPS!E$10,0)*$FC$6+VLOOKUP($FA170,LTREV,LOOKUPS!E$9,0)*$FD$6+VLOOKUP($FA170,CFP,LOOKUPS!E$6,0)*$FE$6+VLOOKUP($FA170,EP,LOOKUPS!E$8,0)*$FF$6+VLOOKUP($FA170,BM,LOOKUPS!E$5,0)*$FG$6+VLOOKUP($FA170,DIV,LOOKUPS!E$7,0)*$FH$6++VLOOKUP($FA170,SIZE,LOOKUPS!E$11,0)*$FI$6)</f>
        <v/>
      </c>
      <c r="FE170" s="1" t="str">
        <f>IF(ISERROR(VLOOKUP($FA170,MOM,LOOKUPS!F$12,0)*$FB$6+VLOOKUP($FA170,STREV,LOOKUPS!F$10,0)*$FC$6+VLOOKUP($FA170,LTREV,LOOKUPS!F$9,0)*$FD$6+VLOOKUP($FA170,CFP,LOOKUPS!F$6,0)*$FE$6+VLOOKUP($FA170,EP,LOOKUPS!F$8,0)*$FF$6+VLOOKUP($FA170,BM,LOOKUPS!F$5,0)*$FG$6+VLOOKUP($FA170,DIV,LOOKUPS!F$7,0)*$FH$6++VLOOKUP($FA170,SIZE,LOOKUPS!F$11,0)*$FI$6),"",VLOOKUP($FA170,MOM,LOOKUPS!F$12,0)*$FB$6+VLOOKUP($FA170,STREV,LOOKUPS!F$10,0)*$FC$6+VLOOKUP($FA170,LTREV,LOOKUPS!F$9,0)*$FD$6+VLOOKUP($FA170,CFP,LOOKUPS!F$6,0)*$FE$6+VLOOKUP($FA170,EP,LOOKUPS!F$8,0)*$FF$6+VLOOKUP($FA170,BM,LOOKUPS!F$5,0)*$FG$6+VLOOKUP($FA170,DIV,LOOKUPS!F$7,0)*$FH$6++VLOOKUP($FA170,SIZE,LOOKUPS!F$11,0)*$FI$6)</f>
        <v/>
      </c>
      <c r="FF170" s="1" t="str">
        <f>IF(ISERROR(VLOOKUP($FA170,MOM,LOOKUPS!G$12,0)*$FB$6+VLOOKUP($FA170,STREV,LOOKUPS!G$10,0)*$FC$6+VLOOKUP($FA170,LTREV,LOOKUPS!G$9,0)*$FD$6+VLOOKUP($FA170,CFP,LOOKUPS!G$6,0)*$FE$6+VLOOKUP($FA170,EP,LOOKUPS!G$8,0)*$FF$6+VLOOKUP($FA170,BM,LOOKUPS!G$5,0)*$FG$6+VLOOKUP($FA170,DIV,LOOKUPS!G$7,0)*$FH$6++VLOOKUP($FA170,SIZE,LOOKUPS!G$11,0)*$FI$6),"",VLOOKUP($FA170,MOM,LOOKUPS!G$12,0)*$FB$6+VLOOKUP($FA170,STREV,LOOKUPS!G$10,0)*$FC$6+VLOOKUP($FA170,LTREV,LOOKUPS!G$9,0)*$FD$6+VLOOKUP($FA170,CFP,LOOKUPS!G$6,0)*$FE$6+VLOOKUP($FA170,EP,LOOKUPS!G$8,0)*$FF$6+VLOOKUP($FA170,BM,LOOKUPS!G$5,0)*$FG$6+VLOOKUP($FA170,DIV,LOOKUPS!G$7,0)*$FH$6++VLOOKUP($FA170,SIZE,LOOKUPS!G$11,0)*$FI$6)</f>
        <v/>
      </c>
      <c r="FG170" s="1" t="str">
        <f>IF(ISERROR(VLOOKUP($FA170,MOM,LOOKUPS!H$12,0)*$FB$6+VLOOKUP($FA170,STREV,LOOKUPS!H$10,0)*$FC$6+VLOOKUP($FA170,LTREV,LOOKUPS!H$9,0)*$FD$6+VLOOKUP($FA170,CFP,LOOKUPS!H$6,0)*$FE$6+VLOOKUP($FA170,EP,LOOKUPS!H$8,0)*$FF$6+VLOOKUP($FA170,BM,LOOKUPS!H$5,0)*$FG$6+VLOOKUP($FA170,DIV,LOOKUPS!H$7,0)*$FH$6++VLOOKUP($FA170,SIZE,LOOKUPS!H$11,0)*$FI$6),"",VLOOKUP($FA170,MOM,LOOKUPS!H$12,0)*$FB$6+VLOOKUP($FA170,STREV,LOOKUPS!H$10,0)*$FC$6+VLOOKUP($FA170,LTREV,LOOKUPS!H$9,0)*$FD$6+VLOOKUP($FA170,CFP,LOOKUPS!H$6,0)*$FE$6+VLOOKUP($FA170,EP,LOOKUPS!H$8,0)*$FF$6+VLOOKUP($FA170,BM,LOOKUPS!H$5,0)*$FG$6+VLOOKUP($FA170,DIV,LOOKUPS!H$7,0)*$FH$6++VLOOKUP($FA170,SIZE,LOOKUPS!H$11,0)*$FI$6)</f>
        <v/>
      </c>
      <c r="FH170" s="1" t="str">
        <f>IF(ISERROR(VLOOKUP($FA170,MOM,LOOKUPS!I$12,0)*$FB$6+VLOOKUP($FA170,STREV,LOOKUPS!I$10,0)*$FC$6+VLOOKUP($FA170,LTREV,LOOKUPS!I$9,0)*$FD$6+VLOOKUP($FA170,CFP,LOOKUPS!I$6,0)*$FE$6+VLOOKUP($FA170,EP,LOOKUPS!I$8,0)*$FF$6+VLOOKUP($FA170,BM,LOOKUPS!I$5,0)*$FG$6+VLOOKUP($FA170,DIV,LOOKUPS!I$7,0)*$FH$6++VLOOKUP($FA170,SIZE,LOOKUPS!I$11,0)*$FI$6),"",VLOOKUP($FA170,MOM,LOOKUPS!I$12,0)*$FB$6+VLOOKUP($FA170,STREV,LOOKUPS!I$10,0)*$FC$6+VLOOKUP($FA170,LTREV,LOOKUPS!I$9,0)*$FD$6+VLOOKUP($FA170,CFP,LOOKUPS!I$6,0)*$FE$6+VLOOKUP($FA170,EP,LOOKUPS!I$8,0)*$FF$6+VLOOKUP($FA170,BM,LOOKUPS!I$5,0)*$FG$6+VLOOKUP($FA170,DIV,LOOKUPS!I$7,0)*$FH$6++VLOOKUP($FA170,SIZE,LOOKUPS!I$11,0)*$FI$6)</f>
        <v/>
      </c>
      <c r="FI170" s="1" t="str">
        <f>IF(ISERROR(VLOOKUP($FA170,MOM,LOOKUPS!J$12,0)*$FB$6+VLOOKUP($FA170,STREV,LOOKUPS!J$10,0)*$FC$6+VLOOKUP($FA170,LTREV,LOOKUPS!J$9,0)*$FD$6+VLOOKUP($FA170,CFP,LOOKUPS!J$6,0)*$FE$6+VLOOKUP($FA170,EP,LOOKUPS!J$8,0)*$FF$6+VLOOKUP($FA170,BM,LOOKUPS!J$5,0)*$FG$6+VLOOKUP($FA170,DIV,LOOKUPS!J$7,0)*$FH$6++VLOOKUP($FA170,SIZE,LOOKUPS!J$11,0)*$FI$6),"",VLOOKUP($FA170,MOM,LOOKUPS!J$12,0)*$FB$6+VLOOKUP($FA170,STREV,LOOKUPS!J$10,0)*$FC$6+VLOOKUP($FA170,LTREV,LOOKUPS!J$9,0)*$FD$6+VLOOKUP($FA170,CFP,LOOKUPS!J$6,0)*$FE$6+VLOOKUP($FA170,EP,LOOKUPS!J$8,0)*$FF$6+VLOOKUP($FA170,BM,LOOKUPS!J$5,0)*$FG$6+VLOOKUP($FA170,DIV,LOOKUPS!J$7,0)*$FH$6++VLOOKUP($FA170,SIZE,LOOKUPS!J$11,0)*$FI$6)</f>
        <v/>
      </c>
      <c r="FJ170" s="1" t="str">
        <f>IF(ISERROR(VLOOKUP($FA170,MOM,LOOKUPS!K$12,0)*$FB$6+VLOOKUP($FA170,STREV,LOOKUPS!K$10,0)*$FC$6+VLOOKUP($FA170,LTREV,LOOKUPS!K$9,0)*$FD$6+VLOOKUP($FA170,CFP,LOOKUPS!K$6,0)*$FE$6+VLOOKUP($FA170,EP,LOOKUPS!K$8,0)*$FF$6+VLOOKUP($FA170,BM,LOOKUPS!K$5,0)*$FG$6+VLOOKUP($FA170,DIV,LOOKUPS!K$7,0)*$FH$6++VLOOKUP($FA170,SIZE,LOOKUPS!K$11,0)*$FI$6),"",VLOOKUP($FA170,MOM,LOOKUPS!K$12,0)*$FB$6+VLOOKUP($FA170,STREV,LOOKUPS!K$10,0)*$FC$6+VLOOKUP($FA170,LTREV,LOOKUPS!K$9,0)*$FD$6+VLOOKUP($FA170,CFP,LOOKUPS!K$6,0)*$FE$6+VLOOKUP($FA170,EP,LOOKUPS!K$8,0)*$FF$6+VLOOKUP($FA170,BM,LOOKUPS!K$5,0)*$FG$6+VLOOKUP($FA170,DIV,LOOKUPS!K$7,0)*$FH$6++VLOOKUP($FA170,SIZE,LOOKUPS!K$11,0)*$FI$6)</f>
        <v/>
      </c>
      <c r="FK170" s="1" t="str">
        <f>IF(ISERROR(VLOOKUP($FA170,MOM,LOOKUPS!L$12,0)*$FB$6+VLOOKUP($FA170,STREV,LOOKUPS!L$10,0)*$FC$6+VLOOKUP($FA170,LTREV,LOOKUPS!L$9,0)*$FD$6+VLOOKUP($FA170,CFP,LOOKUPS!L$6,0)*$FE$6+VLOOKUP($FA170,EP,LOOKUPS!L$8,0)*$FF$6+VLOOKUP($FA170,BM,LOOKUPS!L$5,0)*$FG$6+VLOOKUP($FA170,DIV,LOOKUPS!L$7,0)*$FH$6++VLOOKUP($FA170,SIZE,LOOKUPS!L$11,0)*$FI$6),"",VLOOKUP($FA170,MOM,LOOKUPS!L$12,0)*$FB$6+VLOOKUP($FA170,STREV,LOOKUPS!L$10,0)*$FC$6+VLOOKUP($FA170,LTREV,LOOKUPS!L$9,0)*$FD$6+VLOOKUP($FA170,CFP,LOOKUPS!L$6,0)*$FE$6+VLOOKUP($FA170,EP,LOOKUPS!L$8,0)*$FF$6+VLOOKUP($FA170,BM,LOOKUPS!L$5,0)*$FG$6+VLOOKUP($FA170,DIV,LOOKUPS!L$7,0)*$FH$6++VLOOKUP($FA170,SIZE,LOOKUPS!L$11,0)*$FI$6)</f>
        <v/>
      </c>
    </row>
    <row r="171" spans="1:167" x14ac:dyDescent="0.3">
      <c r="A171" s="1">
        <v>194006</v>
      </c>
      <c r="B171" s="1">
        <v>8.32</v>
      </c>
      <c r="C171" s="1">
        <v>9.0500000000000007</v>
      </c>
      <c r="D171" s="1">
        <v>6.07</v>
      </c>
      <c r="E171" s="1">
        <v>7.29</v>
      </c>
      <c r="F171" s="1">
        <v>4.66</v>
      </c>
      <c r="G171" s="1">
        <v>7.49</v>
      </c>
      <c r="H171" s="1">
        <v>6.71</v>
      </c>
      <c r="I171" s="1">
        <v>5.43</v>
      </c>
      <c r="J171" s="1">
        <v>6.03</v>
      </c>
      <c r="K171" s="1">
        <v>6.39</v>
      </c>
      <c r="M171" s="1">
        <v>193907</v>
      </c>
      <c r="N171" s="1">
        <v>20.21</v>
      </c>
      <c r="O171" s="1">
        <v>23.02</v>
      </c>
      <c r="P171" s="1">
        <v>20.6</v>
      </c>
      <c r="Q171" s="1">
        <v>14.74</v>
      </c>
      <c r="R171" s="1">
        <v>14.11</v>
      </c>
      <c r="S171" s="1">
        <v>11.1</v>
      </c>
      <c r="T171" s="1">
        <v>10.199999999999999</v>
      </c>
      <c r="U171" s="1">
        <v>8.81</v>
      </c>
      <c r="V171" s="1">
        <v>5.36</v>
      </c>
      <c r="W171" s="1">
        <v>8.48</v>
      </c>
      <c r="Y171" s="1">
        <v>194406</v>
      </c>
      <c r="Z171" s="1">
        <v>15.27</v>
      </c>
      <c r="AA171" s="1">
        <v>8.23</v>
      </c>
      <c r="AB171" s="1">
        <v>10.46</v>
      </c>
      <c r="AC171" s="1">
        <v>12.31</v>
      </c>
      <c r="AD171" s="1">
        <v>9.14</v>
      </c>
      <c r="AE171" s="1">
        <v>8.89</v>
      </c>
      <c r="AF171" s="1">
        <v>9.4600000000000009</v>
      </c>
      <c r="AG171" s="1">
        <v>9.7200000000000006</v>
      </c>
      <c r="AH171" s="1">
        <v>10.1</v>
      </c>
      <c r="AI171" s="1">
        <v>11.52</v>
      </c>
      <c r="AK171">
        <v>196412</v>
      </c>
      <c r="AL171">
        <v>-6.21</v>
      </c>
      <c r="AM171">
        <v>-0.3</v>
      </c>
      <c r="AN171">
        <v>-0.42</v>
      </c>
      <c r="AO171">
        <v>-1.86</v>
      </c>
      <c r="AP171">
        <v>-0.32</v>
      </c>
      <c r="AQ171">
        <v>-0.32</v>
      </c>
      <c r="AR171">
        <v>-0.18</v>
      </c>
      <c r="AS171">
        <v>-1.18</v>
      </c>
      <c r="AT171">
        <v>-2.0499999999999998</v>
      </c>
      <c r="AU171">
        <v>-0.33</v>
      </c>
      <c r="AV171">
        <v>-0.3</v>
      </c>
      <c r="AW171">
        <v>-0.27</v>
      </c>
      <c r="AX171">
        <v>-0.38</v>
      </c>
      <c r="AY171">
        <v>-0.92</v>
      </c>
      <c r="AZ171">
        <v>0.56000000000000005</v>
      </c>
      <c r="BA171">
        <v>-0.96</v>
      </c>
      <c r="BB171">
        <v>-1.38</v>
      </c>
      <c r="BC171">
        <v>-1.57</v>
      </c>
      <c r="BD171">
        <v>-2.39</v>
      </c>
      <c r="BF171" s="1">
        <v>196412</v>
      </c>
      <c r="BG171" s="1">
        <v>-6.36</v>
      </c>
      <c r="BH171" s="1">
        <v>0.1</v>
      </c>
      <c r="BI171" s="1">
        <v>-0.57999999999999996</v>
      </c>
      <c r="BJ171" s="1">
        <v>-1.53</v>
      </c>
      <c r="BK171" s="1">
        <v>0.53</v>
      </c>
      <c r="BL171" s="1">
        <v>-0.91</v>
      </c>
      <c r="BM171" s="1">
        <v>-0.22</v>
      </c>
      <c r="BN171" s="1">
        <v>-1.1399999999999999</v>
      </c>
      <c r="BO171" s="1">
        <v>-1.66</v>
      </c>
      <c r="BP171" s="1">
        <v>0.4</v>
      </c>
      <c r="BQ171" s="1">
        <v>0.75</v>
      </c>
      <c r="BR171" s="1">
        <v>-1.1100000000000001</v>
      </c>
      <c r="BS171" s="1">
        <v>-0.72</v>
      </c>
      <c r="BT171" s="1">
        <v>-0.41</v>
      </c>
      <c r="BU171" s="1">
        <v>-0.02</v>
      </c>
      <c r="BV171" s="1">
        <v>-1.0900000000000001</v>
      </c>
      <c r="BW171" s="1">
        <v>-1.2</v>
      </c>
      <c r="BX171" s="1">
        <v>-0.99</v>
      </c>
      <c r="BY171" s="1">
        <v>-2.13</v>
      </c>
      <c r="CA171" s="1">
        <v>193912</v>
      </c>
      <c r="CB171" s="1">
        <v>-21.14</v>
      </c>
      <c r="CC171" s="1">
        <v>3.55</v>
      </c>
      <c r="CD171" s="1">
        <v>2.37</v>
      </c>
      <c r="CE171" s="1">
        <v>-0.76</v>
      </c>
      <c r="CF171" s="1">
        <v>4.3600000000000003</v>
      </c>
      <c r="CG171" s="1">
        <v>2.44</v>
      </c>
      <c r="CH171" s="1">
        <v>2.87</v>
      </c>
      <c r="CI171" s="1">
        <v>0.44</v>
      </c>
      <c r="CJ171" s="1">
        <v>-1.2</v>
      </c>
      <c r="CK171" s="1">
        <v>4.49</v>
      </c>
      <c r="CL171" s="1">
        <v>4.2300000000000004</v>
      </c>
      <c r="CM171" s="1">
        <v>1.95</v>
      </c>
      <c r="CN171" s="1">
        <v>2.95</v>
      </c>
      <c r="CO171" s="1">
        <v>3.92</v>
      </c>
      <c r="CP171" s="1">
        <v>1.83</v>
      </c>
      <c r="CQ171" s="1">
        <v>0.77</v>
      </c>
      <c r="CR171" s="1">
        <v>0.11</v>
      </c>
      <c r="CS171" s="1">
        <v>1.1599999999999999</v>
      </c>
      <c r="CT171" s="1">
        <v>-3.67</v>
      </c>
      <c r="CV171" s="1">
        <v>194012</v>
      </c>
      <c r="CW171" s="1">
        <v>-4.03</v>
      </c>
      <c r="CX171" s="1">
        <v>-0.18</v>
      </c>
      <c r="CY171" s="1">
        <v>-0.15</v>
      </c>
      <c r="CZ171" s="1">
        <v>-1.1599999999999999</v>
      </c>
      <c r="DA171" s="1">
        <v>-0.6</v>
      </c>
      <c r="DB171" s="1">
        <v>0.43</v>
      </c>
      <c r="DC171" s="1">
        <v>-1.28</v>
      </c>
      <c r="DD171" s="1">
        <v>-0.01</v>
      </c>
      <c r="DE171" s="1">
        <v>-0.86</v>
      </c>
      <c r="DF171" s="1">
        <v>-0.47</v>
      </c>
      <c r="DG171" s="1">
        <v>-0.73</v>
      </c>
      <c r="DH171" s="1">
        <v>0.65</v>
      </c>
      <c r="DI171" s="1">
        <v>0.21</v>
      </c>
      <c r="DJ171" s="1">
        <v>-1.88</v>
      </c>
      <c r="DK171" s="1">
        <v>-0.68</v>
      </c>
      <c r="DL171" s="1">
        <v>1.79</v>
      </c>
      <c r="DM171" s="1">
        <v>-1.74</v>
      </c>
      <c r="DN171" s="1">
        <v>-0.61</v>
      </c>
      <c r="DO171" s="1">
        <v>-1.1000000000000001</v>
      </c>
      <c r="DQ171" s="1">
        <v>193912</v>
      </c>
      <c r="DR171" s="1">
        <v>-99.99</v>
      </c>
      <c r="DS171" s="1">
        <v>-2.14</v>
      </c>
      <c r="DT171" s="1">
        <v>3.6</v>
      </c>
      <c r="DU171" s="1">
        <v>2.84</v>
      </c>
      <c r="DV171" s="1">
        <v>-2.85</v>
      </c>
      <c r="DW171" s="1">
        <v>1.3</v>
      </c>
      <c r="DX171" s="1">
        <v>4.03</v>
      </c>
      <c r="DY171" s="1">
        <v>2.69</v>
      </c>
      <c r="DZ171" s="1">
        <v>3.04</v>
      </c>
      <c r="EA171" s="1">
        <v>-6.25</v>
      </c>
      <c r="EB171" s="1">
        <v>0.37</v>
      </c>
      <c r="EC171" s="1">
        <v>-0.77</v>
      </c>
      <c r="ED171" s="1">
        <v>3.37</v>
      </c>
      <c r="EE171" s="1">
        <v>3.83</v>
      </c>
      <c r="EF171" s="1">
        <v>4.24</v>
      </c>
      <c r="EG171" s="1">
        <v>2.95</v>
      </c>
      <c r="EH171" s="1">
        <v>2.44</v>
      </c>
      <c r="EI171" s="1">
        <v>2.92</v>
      </c>
      <c r="EJ171" s="1">
        <v>3.16</v>
      </c>
      <c r="EL171">
        <v>193912</v>
      </c>
      <c r="EM171">
        <v>3.03</v>
      </c>
      <c r="EN171">
        <v>0.79</v>
      </c>
      <c r="EO171">
        <v>-4.0599999999999996</v>
      </c>
      <c r="EP171">
        <v>0</v>
      </c>
      <c r="ER171" s="1">
        <v>194006</v>
      </c>
      <c r="ES171" s="1">
        <v>-2.14</v>
      </c>
      <c r="EU171" s="1">
        <v>193907</v>
      </c>
      <c r="EV171" s="1">
        <v>14.1</v>
      </c>
      <c r="EX171" s="1">
        <v>194406</v>
      </c>
      <c r="EY171" s="1">
        <v>0.46</v>
      </c>
      <c r="FA171" s="1">
        <v>194006</v>
      </c>
      <c r="FB171" s="1" t="str">
        <f>IF(ISERROR(VLOOKUP($FA171,MOM,LOOKUPS!C$12,0)*$FB$6+VLOOKUP($FA171,STREV,LOOKUPS!C$10,0)*$FC$6+VLOOKUP($FA171,LTREV,LOOKUPS!C$9,0)*$FD$6+VLOOKUP($FA171,CFP,LOOKUPS!C$6,0)*$FE$6+VLOOKUP($FA171,EP,LOOKUPS!C$8,0)*$FF$6+VLOOKUP($FA171,BM,LOOKUPS!C$5,0)*$FG$6+VLOOKUP($FA171,DIV,LOOKUPS!C$7,0)*$FH$6++VLOOKUP($FA171,SIZE,LOOKUPS!C$11,0)*$FI$6),"",VLOOKUP($FA171,MOM,LOOKUPS!C$12,0)*$FB$6+VLOOKUP($FA171,STREV,LOOKUPS!C$10,0)*$FC$6+VLOOKUP($FA171,LTREV,LOOKUPS!C$9,0)*$FD$6+VLOOKUP($FA171,CFP,LOOKUPS!C$6,0)*$FE$6+VLOOKUP($FA171,EP,LOOKUPS!C$8,0)*$FF$6+VLOOKUP($FA171,BM,LOOKUPS!C$5,0)*$FG$6+VLOOKUP($FA171,DIV,LOOKUPS!C$7,0)*$FH$6++VLOOKUP($FA171,SIZE,LOOKUPS!C$11,0)*$FI$6)</f>
        <v/>
      </c>
      <c r="FC171" s="1" t="str">
        <f>IF(ISERROR(VLOOKUP($FA171,MOM,LOOKUPS!D$12,0)*$FB$6+VLOOKUP($FA171,STREV,LOOKUPS!D$10,0)*$FC$6+VLOOKUP($FA171,LTREV,LOOKUPS!D$9,0)*$FD$6+VLOOKUP($FA171,CFP,LOOKUPS!D$6,0)*$FE$6+VLOOKUP($FA171,EP,LOOKUPS!D$8,0)*$FF$6+VLOOKUP($FA171,BM,LOOKUPS!D$5,0)*$FG$6+VLOOKUP($FA171,DIV,LOOKUPS!D$7,0)*$FH$6++VLOOKUP($FA171,SIZE,LOOKUPS!D$11,0)*$FI$6),"",VLOOKUP($FA171,MOM,LOOKUPS!D$12,0)*$FB$6+VLOOKUP($FA171,STREV,LOOKUPS!D$10,0)*$FC$6+VLOOKUP($FA171,LTREV,LOOKUPS!D$9,0)*$FD$6+VLOOKUP($FA171,CFP,LOOKUPS!D$6,0)*$FE$6+VLOOKUP($FA171,EP,LOOKUPS!D$8,0)*$FF$6+VLOOKUP($FA171,BM,LOOKUPS!D$5,0)*$FG$6+VLOOKUP($FA171,DIV,LOOKUPS!D$7,0)*$FH$6++VLOOKUP($FA171,SIZE,LOOKUPS!D$11,0)*$FI$6)</f>
        <v/>
      </c>
      <c r="FD171" s="1" t="str">
        <f>IF(ISERROR(VLOOKUP($FA171,MOM,LOOKUPS!E$12,0)*$FB$6+VLOOKUP($FA171,STREV,LOOKUPS!E$10,0)*$FC$6+VLOOKUP($FA171,LTREV,LOOKUPS!E$9,0)*$FD$6+VLOOKUP($FA171,CFP,LOOKUPS!E$6,0)*$FE$6+VLOOKUP($FA171,EP,LOOKUPS!E$8,0)*$FF$6+VLOOKUP($FA171,BM,LOOKUPS!E$5,0)*$FG$6+VLOOKUP($FA171,DIV,LOOKUPS!E$7,0)*$FH$6++VLOOKUP($FA171,SIZE,LOOKUPS!E$11,0)*$FI$6),"",VLOOKUP($FA171,MOM,LOOKUPS!E$12,0)*$FB$6+VLOOKUP($FA171,STREV,LOOKUPS!E$10,0)*$FC$6+VLOOKUP($FA171,LTREV,LOOKUPS!E$9,0)*$FD$6+VLOOKUP($FA171,CFP,LOOKUPS!E$6,0)*$FE$6+VLOOKUP($FA171,EP,LOOKUPS!E$8,0)*$FF$6+VLOOKUP($FA171,BM,LOOKUPS!E$5,0)*$FG$6+VLOOKUP($FA171,DIV,LOOKUPS!E$7,0)*$FH$6++VLOOKUP($FA171,SIZE,LOOKUPS!E$11,0)*$FI$6)</f>
        <v/>
      </c>
      <c r="FE171" s="1" t="str">
        <f>IF(ISERROR(VLOOKUP($FA171,MOM,LOOKUPS!F$12,0)*$FB$6+VLOOKUP($FA171,STREV,LOOKUPS!F$10,0)*$FC$6+VLOOKUP($FA171,LTREV,LOOKUPS!F$9,0)*$FD$6+VLOOKUP($FA171,CFP,LOOKUPS!F$6,0)*$FE$6+VLOOKUP($FA171,EP,LOOKUPS!F$8,0)*$FF$6+VLOOKUP($FA171,BM,LOOKUPS!F$5,0)*$FG$6+VLOOKUP($FA171,DIV,LOOKUPS!F$7,0)*$FH$6++VLOOKUP($FA171,SIZE,LOOKUPS!F$11,0)*$FI$6),"",VLOOKUP($FA171,MOM,LOOKUPS!F$12,0)*$FB$6+VLOOKUP($FA171,STREV,LOOKUPS!F$10,0)*$FC$6+VLOOKUP($FA171,LTREV,LOOKUPS!F$9,0)*$FD$6+VLOOKUP($FA171,CFP,LOOKUPS!F$6,0)*$FE$6+VLOOKUP($FA171,EP,LOOKUPS!F$8,0)*$FF$6+VLOOKUP($FA171,BM,LOOKUPS!F$5,0)*$FG$6+VLOOKUP($FA171,DIV,LOOKUPS!F$7,0)*$FH$6++VLOOKUP($FA171,SIZE,LOOKUPS!F$11,0)*$FI$6)</f>
        <v/>
      </c>
      <c r="FF171" s="1" t="str">
        <f>IF(ISERROR(VLOOKUP($FA171,MOM,LOOKUPS!G$12,0)*$FB$6+VLOOKUP($FA171,STREV,LOOKUPS!G$10,0)*$FC$6+VLOOKUP($FA171,LTREV,LOOKUPS!G$9,0)*$FD$6+VLOOKUP($FA171,CFP,LOOKUPS!G$6,0)*$FE$6+VLOOKUP($FA171,EP,LOOKUPS!G$8,0)*$FF$6+VLOOKUP($FA171,BM,LOOKUPS!G$5,0)*$FG$6+VLOOKUP($FA171,DIV,LOOKUPS!G$7,0)*$FH$6++VLOOKUP($FA171,SIZE,LOOKUPS!G$11,0)*$FI$6),"",VLOOKUP($FA171,MOM,LOOKUPS!G$12,0)*$FB$6+VLOOKUP($FA171,STREV,LOOKUPS!G$10,0)*$FC$6+VLOOKUP($FA171,LTREV,LOOKUPS!G$9,0)*$FD$6+VLOOKUP($FA171,CFP,LOOKUPS!G$6,0)*$FE$6+VLOOKUP($FA171,EP,LOOKUPS!G$8,0)*$FF$6+VLOOKUP($FA171,BM,LOOKUPS!G$5,0)*$FG$6+VLOOKUP($FA171,DIV,LOOKUPS!G$7,0)*$FH$6++VLOOKUP($FA171,SIZE,LOOKUPS!G$11,0)*$FI$6)</f>
        <v/>
      </c>
      <c r="FG171" s="1" t="str">
        <f>IF(ISERROR(VLOOKUP($FA171,MOM,LOOKUPS!H$12,0)*$FB$6+VLOOKUP($FA171,STREV,LOOKUPS!H$10,0)*$FC$6+VLOOKUP($FA171,LTREV,LOOKUPS!H$9,0)*$FD$6+VLOOKUP($FA171,CFP,LOOKUPS!H$6,0)*$FE$6+VLOOKUP($FA171,EP,LOOKUPS!H$8,0)*$FF$6+VLOOKUP($FA171,BM,LOOKUPS!H$5,0)*$FG$6+VLOOKUP($FA171,DIV,LOOKUPS!H$7,0)*$FH$6++VLOOKUP($FA171,SIZE,LOOKUPS!H$11,0)*$FI$6),"",VLOOKUP($FA171,MOM,LOOKUPS!H$12,0)*$FB$6+VLOOKUP($FA171,STREV,LOOKUPS!H$10,0)*$FC$6+VLOOKUP($FA171,LTREV,LOOKUPS!H$9,0)*$FD$6+VLOOKUP($FA171,CFP,LOOKUPS!H$6,0)*$FE$6+VLOOKUP($FA171,EP,LOOKUPS!H$8,0)*$FF$6+VLOOKUP($FA171,BM,LOOKUPS!H$5,0)*$FG$6+VLOOKUP($FA171,DIV,LOOKUPS!H$7,0)*$FH$6++VLOOKUP($FA171,SIZE,LOOKUPS!H$11,0)*$FI$6)</f>
        <v/>
      </c>
      <c r="FH171" s="1" t="str">
        <f>IF(ISERROR(VLOOKUP($FA171,MOM,LOOKUPS!I$12,0)*$FB$6+VLOOKUP($FA171,STREV,LOOKUPS!I$10,0)*$FC$6+VLOOKUP($FA171,LTREV,LOOKUPS!I$9,0)*$FD$6+VLOOKUP($FA171,CFP,LOOKUPS!I$6,0)*$FE$6+VLOOKUP($FA171,EP,LOOKUPS!I$8,0)*$FF$6+VLOOKUP($FA171,BM,LOOKUPS!I$5,0)*$FG$6+VLOOKUP($FA171,DIV,LOOKUPS!I$7,0)*$FH$6++VLOOKUP($FA171,SIZE,LOOKUPS!I$11,0)*$FI$6),"",VLOOKUP($FA171,MOM,LOOKUPS!I$12,0)*$FB$6+VLOOKUP($FA171,STREV,LOOKUPS!I$10,0)*$FC$6+VLOOKUP($FA171,LTREV,LOOKUPS!I$9,0)*$FD$6+VLOOKUP($FA171,CFP,LOOKUPS!I$6,0)*$FE$6+VLOOKUP($FA171,EP,LOOKUPS!I$8,0)*$FF$6+VLOOKUP($FA171,BM,LOOKUPS!I$5,0)*$FG$6+VLOOKUP($FA171,DIV,LOOKUPS!I$7,0)*$FH$6++VLOOKUP($FA171,SIZE,LOOKUPS!I$11,0)*$FI$6)</f>
        <v/>
      </c>
      <c r="FI171" s="1" t="str">
        <f>IF(ISERROR(VLOOKUP($FA171,MOM,LOOKUPS!J$12,0)*$FB$6+VLOOKUP($FA171,STREV,LOOKUPS!J$10,0)*$FC$6+VLOOKUP($FA171,LTREV,LOOKUPS!J$9,0)*$FD$6+VLOOKUP($FA171,CFP,LOOKUPS!J$6,0)*$FE$6+VLOOKUP($FA171,EP,LOOKUPS!J$8,0)*$FF$6+VLOOKUP($FA171,BM,LOOKUPS!J$5,0)*$FG$6+VLOOKUP($FA171,DIV,LOOKUPS!J$7,0)*$FH$6++VLOOKUP($FA171,SIZE,LOOKUPS!J$11,0)*$FI$6),"",VLOOKUP($FA171,MOM,LOOKUPS!J$12,0)*$FB$6+VLOOKUP($FA171,STREV,LOOKUPS!J$10,0)*$FC$6+VLOOKUP($FA171,LTREV,LOOKUPS!J$9,0)*$FD$6+VLOOKUP($FA171,CFP,LOOKUPS!J$6,0)*$FE$6+VLOOKUP($FA171,EP,LOOKUPS!J$8,0)*$FF$6+VLOOKUP($FA171,BM,LOOKUPS!J$5,0)*$FG$6+VLOOKUP($FA171,DIV,LOOKUPS!J$7,0)*$FH$6++VLOOKUP($FA171,SIZE,LOOKUPS!J$11,0)*$FI$6)</f>
        <v/>
      </c>
      <c r="FJ171" s="1" t="str">
        <f>IF(ISERROR(VLOOKUP($FA171,MOM,LOOKUPS!K$12,0)*$FB$6+VLOOKUP($FA171,STREV,LOOKUPS!K$10,0)*$FC$6+VLOOKUP($FA171,LTREV,LOOKUPS!K$9,0)*$FD$6+VLOOKUP($FA171,CFP,LOOKUPS!K$6,0)*$FE$6+VLOOKUP($FA171,EP,LOOKUPS!K$8,0)*$FF$6+VLOOKUP($FA171,BM,LOOKUPS!K$5,0)*$FG$6+VLOOKUP($FA171,DIV,LOOKUPS!K$7,0)*$FH$6++VLOOKUP($FA171,SIZE,LOOKUPS!K$11,0)*$FI$6),"",VLOOKUP($FA171,MOM,LOOKUPS!K$12,0)*$FB$6+VLOOKUP($FA171,STREV,LOOKUPS!K$10,0)*$FC$6+VLOOKUP($FA171,LTREV,LOOKUPS!K$9,0)*$FD$6+VLOOKUP($FA171,CFP,LOOKUPS!K$6,0)*$FE$6+VLOOKUP($FA171,EP,LOOKUPS!K$8,0)*$FF$6+VLOOKUP($FA171,BM,LOOKUPS!K$5,0)*$FG$6+VLOOKUP($FA171,DIV,LOOKUPS!K$7,0)*$FH$6++VLOOKUP($FA171,SIZE,LOOKUPS!K$11,0)*$FI$6)</f>
        <v/>
      </c>
      <c r="FK171" s="1" t="str">
        <f>IF(ISERROR(VLOOKUP($FA171,MOM,LOOKUPS!L$12,0)*$FB$6+VLOOKUP($FA171,STREV,LOOKUPS!L$10,0)*$FC$6+VLOOKUP($FA171,LTREV,LOOKUPS!L$9,0)*$FD$6+VLOOKUP($FA171,CFP,LOOKUPS!L$6,0)*$FE$6+VLOOKUP($FA171,EP,LOOKUPS!L$8,0)*$FF$6+VLOOKUP($FA171,BM,LOOKUPS!L$5,0)*$FG$6+VLOOKUP($FA171,DIV,LOOKUPS!L$7,0)*$FH$6++VLOOKUP($FA171,SIZE,LOOKUPS!L$11,0)*$FI$6),"",VLOOKUP($FA171,MOM,LOOKUPS!L$12,0)*$FB$6+VLOOKUP($FA171,STREV,LOOKUPS!L$10,0)*$FC$6+VLOOKUP($FA171,LTREV,LOOKUPS!L$9,0)*$FD$6+VLOOKUP($FA171,CFP,LOOKUPS!L$6,0)*$FE$6+VLOOKUP($FA171,EP,LOOKUPS!L$8,0)*$FF$6+VLOOKUP($FA171,BM,LOOKUPS!L$5,0)*$FG$6+VLOOKUP($FA171,DIV,LOOKUPS!L$7,0)*$FH$6++VLOOKUP($FA171,SIZE,LOOKUPS!L$11,0)*$FI$6)</f>
        <v/>
      </c>
    </row>
    <row r="172" spans="1:167" x14ac:dyDescent="0.3">
      <c r="A172" s="1">
        <v>194007</v>
      </c>
      <c r="B172" s="1">
        <v>2.41</v>
      </c>
      <c r="C172" s="1">
        <v>3.77</v>
      </c>
      <c r="D172" s="1">
        <v>3.32</v>
      </c>
      <c r="E172" s="1">
        <v>4.28</v>
      </c>
      <c r="F172" s="1">
        <v>3.16</v>
      </c>
      <c r="G172" s="1">
        <v>3.35</v>
      </c>
      <c r="H172" s="1">
        <v>3.05</v>
      </c>
      <c r="I172" s="1">
        <v>3.98</v>
      </c>
      <c r="J172" s="1">
        <v>4.99</v>
      </c>
      <c r="K172" s="1">
        <v>5.1100000000000003</v>
      </c>
      <c r="M172" s="1">
        <v>193908</v>
      </c>
      <c r="N172" s="1">
        <v>-5.28</v>
      </c>
      <c r="O172" s="1">
        <v>-6.17</v>
      </c>
      <c r="P172" s="1">
        <v>-9.86</v>
      </c>
      <c r="Q172" s="1">
        <v>-8.36</v>
      </c>
      <c r="R172" s="1">
        <v>-8.73</v>
      </c>
      <c r="S172" s="1">
        <v>-11.42</v>
      </c>
      <c r="T172" s="1">
        <v>-11.35</v>
      </c>
      <c r="U172" s="1">
        <v>-13.14</v>
      </c>
      <c r="V172" s="1">
        <v>-14.21</v>
      </c>
      <c r="W172" s="1">
        <v>-17.13</v>
      </c>
      <c r="Y172" s="1">
        <v>194407</v>
      </c>
      <c r="Z172" s="1">
        <v>-0.76</v>
      </c>
      <c r="AA172" s="1">
        <v>-1.3</v>
      </c>
      <c r="AB172" s="1">
        <v>-1.52</v>
      </c>
      <c r="AC172" s="1">
        <v>0.33</v>
      </c>
      <c r="AD172" s="1">
        <v>-1.6</v>
      </c>
      <c r="AE172" s="1">
        <v>-2.1</v>
      </c>
      <c r="AF172" s="1">
        <v>-0.02</v>
      </c>
      <c r="AG172" s="1">
        <v>-2.4500000000000002</v>
      </c>
      <c r="AH172" s="1">
        <v>-2.41</v>
      </c>
      <c r="AI172" s="1">
        <v>-1.49</v>
      </c>
      <c r="AK172">
        <v>196501</v>
      </c>
      <c r="AL172">
        <v>10.41</v>
      </c>
      <c r="AM172">
        <v>7.02</v>
      </c>
      <c r="AN172">
        <v>6.11</v>
      </c>
      <c r="AO172">
        <v>7.33</v>
      </c>
      <c r="AP172">
        <v>7.2</v>
      </c>
      <c r="AQ172">
        <v>5.84</v>
      </c>
      <c r="AR172">
        <v>7.12</v>
      </c>
      <c r="AS172">
        <v>5.55</v>
      </c>
      <c r="AT172">
        <v>7.82</v>
      </c>
      <c r="AU172">
        <v>7.27</v>
      </c>
      <c r="AV172">
        <v>7.1</v>
      </c>
      <c r="AW172">
        <v>6.56</v>
      </c>
      <c r="AX172">
        <v>5.04</v>
      </c>
      <c r="AY172">
        <v>7.56</v>
      </c>
      <c r="AZ172">
        <v>6.69</v>
      </c>
      <c r="BA172">
        <v>4.93</v>
      </c>
      <c r="BB172">
        <v>6.11</v>
      </c>
      <c r="BC172">
        <v>7.93</v>
      </c>
      <c r="BD172">
        <v>7.73</v>
      </c>
      <c r="BF172" s="1">
        <v>196501</v>
      </c>
      <c r="BG172" s="1">
        <v>13.31</v>
      </c>
      <c r="BH172" s="1">
        <v>6.51</v>
      </c>
      <c r="BI172" s="1">
        <v>6.32</v>
      </c>
      <c r="BJ172" s="1">
        <v>6.7</v>
      </c>
      <c r="BK172" s="1">
        <v>6.77</v>
      </c>
      <c r="BL172" s="1">
        <v>6.27</v>
      </c>
      <c r="BM172" s="1">
        <v>5.84</v>
      </c>
      <c r="BN172" s="1">
        <v>6.51</v>
      </c>
      <c r="BO172" s="1">
        <v>6.89</v>
      </c>
      <c r="BP172" s="1">
        <v>7.43</v>
      </c>
      <c r="BQ172" s="1">
        <v>5.66</v>
      </c>
      <c r="BR172" s="1">
        <v>5.78</v>
      </c>
      <c r="BS172" s="1">
        <v>6.73</v>
      </c>
      <c r="BT172" s="1">
        <v>5.77</v>
      </c>
      <c r="BU172" s="1">
        <v>5.91</v>
      </c>
      <c r="BV172" s="1">
        <v>6.79</v>
      </c>
      <c r="BW172" s="1">
        <v>6.2</v>
      </c>
      <c r="BX172" s="1">
        <v>6.26</v>
      </c>
      <c r="BY172" s="1">
        <v>7.34</v>
      </c>
      <c r="CA172" s="1">
        <v>194001</v>
      </c>
      <c r="CB172" s="1">
        <v>11.23</v>
      </c>
      <c r="CC172" s="1">
        <v>-2.0099999999999998</v>
      </c>
      <c r="CD172" s="1">
        <v>-1.84</v>
      </c>
      <c r="CE172" s="1">
        <v>-2.6</v>
      </c>
      <c r="CF172" s="1">
        <v>-1.6</v>
      </c>
      <c r="CG172" s="1">
        <v>-1.97</v>
      </c>
      <c r="CH172" s="1">
        <v>-2.3199999999999998</v>
      </c>
      <c r="CI172" s="1">
        <v>-2.2999999999999998</v>
      </c>
      <c r="CJ172" s="1">
        <v>-2.39</v>
      </c>
      <c r="CK172" s="1">
        <v>-1.29</v>
      </c>
      <c r="CL172" s="1">
        <v>-1.92</v>
      </c>
      <c r="CM172" s="1">
        <v>-2.81</v>
      </c>
      <c r="CN172" s="1">
        <v>-1.1200000000000001</v>
      </c>
      <c r="CO172" s="1">
        <v>-1.95</v>
      </c>
      <c r="CP172" s="1">
        <v>-2.69</v>
      </c>
      <c r="CQ172" s="1">
        <v>-1.59</v>
      </c>
      <c r="CR172" s="1">
        <v>-3.02</v>
      </c>
      <c r="CS172" s="1">
        <v>-2.2799999999999998</v>
      </c>
      <c r="CT172" s="1">
        <v>-2.5</v>
      </c>
      <c r="CV172" s="1">
        <v>194101</v>
      </c>
      <c r="CW172" s="1">
        <v>2.2200000000000002</v>
      </c>
      <c r="CX172" s="1">
        <v>-3.58</v>
      </c>
      <c r="CY172" s="1">
        <v>-1.65</v>
      </c>
      <c r="CZ172" s="1">
        <v>-0.95</v>
      </c>
      <c r="DA172" s="1">
        <v>-4.5</v>
      </c>
      <c r="DB172" s="1">
        <v>-2.1</v>
      </c>
      <c r="DC172" s="1">
        <v>-0.65</v>
      </c>
      <c r="DD172" s="1">
        <v>-2.85</v>
      </c>
      <c r="DE172" s="1">
        <v>0.01</v>
      </c>
      <c r="DF172" s="1">
        <v>-4.47</v>
      </c>
      <c r="DG172" s="1">
        <v>-4.53</v>
      </c>
      <c r="DH172" s="1">
        <v>-1.76</v>
      </c>
      <c r="DI172" s="1">
        <v>-2.44</v>
      </c>
      <c r="DJ172" s="1">
        <v>0</v>
      </c>
      <c r="DK172" s="1">
        <v>-1.3</v>
      </c>
      <c r="DL172" s="1">
        <v>-2.9</v>
      </c>
      <c r="DM172" s="1">
        <v>-2.8</v>
      </c>
      <c r="DN172" s="1">
        <v>-0.35</v>
      </c>
      <c r="DO172" s="1">
        <v>0.36</v>
      </c>
      <c r="DQ172" s="1">
        <v>194001</v>
      </c>
      <c r="DR172" s="1">
        <v>-99.99</v>
      </c>
      <c r="DS172" s="1">
        <v>-1.17</v>
      </c>
      <c r="DT172" s="1">
        <v>-2.17</v>
      </c>
      <c r="DU172" s="1">
        <v>-2.19</v>
      </c>
      <c r="DV172" s="1">
        <v>-1.8</v>
      </c>
      <c r="DW172" s="1">
        <v>-1.77</v>
      </c>
      <c r="DX172" s="1">
        <v>-1.67</v>
      </c>
      <c r="DY172" s="1">
        <v>-2.0499999999999998</v>
      </c>
      <c r="DZ172" s="1">
        <v>-2.12</v>
      </c>
      <c r="EA172" s="1">
        <v>-0.21</v>
      </c>
      <c r="EB172" s="1">
        <v>-3.29</v>
      </c>
      <c r="EC172" s="1">
        <v>0.03</v>
      </c>
      <c r="ED172" s="1">
        <v>-3.57</v>
      </c>
      <c r="EE172" s="1">
        <v>-1.55</v>
      </c>
      <c r="EF172" s="1">
        <v>-1.8</v>
      </c>
      <c r="EG172" s="1">
        <v>-1.76</v>
      </c>
      <c r="EH172" s="1">
        <v>-2.34</v>
      </c>
      <c r="EI172" s="1">
        <v>-2.31</v>
      </c>
      <c r="EJ172" s="1">
        <v>-1.93</v>
      </c>
      <c r="EL172">
        <v>194001</v>
      </c>
      <c r="EM172">
        <v>-2.41</v>
      </c>
      <c r="EN172">
        <v>0.24</v>
      </c>
      <c r="EO172">
        <v>-0.77</v>
      </c>
      <c r="EP172">
        <v>0</v>
      </c>
      <c r="ER172" s="1">
        <v>194007</v>
      </c>
      <c r="ES172" s="1">
        <v>0.85</v>
      </c>
      <c r="EU172" s="1">
        <v>193908</v>
      </c>
      <c r="EV172" s="1">
        <v>7.13</v>
      </c>
      <c r="EX172" s="1">
        <v>194407</v>
      </c>
      <c r="EY172" s="1">
        <v>1.35</v>
      </c>
      <c r="FA172" s="1">
        <v>194007</v>
      </c>
      <c r="FB172" s="1" t="str">
        <f>IF(ISERROR(VLOOKUP($FA172,MOM,LOOKUPS!C$12,0)*$FB$6+VLOOKUP($FA172,STREV,LOOKUPS!C$10,0)*$FC$6+VLOOKUP($FA172,LTREV,LOOKUPS!C$9,0)*$FD$6+VLOOKUP($FA172,CFP,LOOKUPS!C$6,0)*$FE$6+VLOOKUP($FA172,EP,LOOKUPS!C$8,0)*$FF$6+VLOOKUP($FA172,BM,LOOKUPS!C$5,0)*$FG$6+VLOOKUP($FA172,DIV,LOOKUPS!C$7,0)*$FH$6++VLOOKUP($FA172,SIZE,LOOKUPS!C$11,0)*$FI$6),"",VLOOKUP($FA172,MOM,LOOKUPS!C$12,0)*$FB$6+VLOOKUP($FA172,STREV,LOOKUPS!C$10,0)*$FC$6+VLOOKUP($FA172,LTREV,LOOKUPS!C$9,0)*$FD$6+VLOOKUP($FA172,CFP,LOOKUPS!C$6,0)*$FE$6+VLOOKUP($FA172,EP,LOOKUPS!C$8,0)*$FF$6+VLOOKUP($FA172,BM,LOOKUPS!C$5,0)*$FG$6+VLOOKUP($FA172,DIV,LOOKUPS!C$7,0)*$FH$6++VLOOKUP($FA172,SIZE,LOOKUPS!C$11,0)*$FI$6)</f>
        <v/>
      </c>
      <c r="FC172" s="1" t="str">
        <f>IF(ISERROR(VLOOKUP($FA172,MOM,LOOKUPS!D$12,0)*$FB$6+VLOOKUP($FA172,STREV,LOOKUPS!D$10,0)*$FC$6+VLOOKUP($FA172,LTREV,LOOKUPS!D$9,0)*$FD$6+VLOOKUP($FA172,CFP,LOOKUPS!D$6,0)*$FE$6+VLOOKUP($FA172,EP,LOOKUPS!D$8,0)*$FF$6+VLOOKUP($FA172,BM,LOOKUPS!D$5,0)*$FG$6+VLOOKUP($FA172,DIV,LOOKUPS!D$7,0)*$FH$6++VLOOKUP($FA172,SIZE,LOOKUPS!D$11,0)*$FI$6),"",VLOOKUP($FA172,MOM,LOOKUPS!D$12,0)*$FB$6+VLOOKUP($FA172,STREV,LOOKUPS!D$10,0)*$FC$6+VLOOKUP($FA172,LTREV,LOOKUPS!D$9,0)*$FD$6+VLOOKUP($FA172,CFP,LOOKUPS!D$6,0)*$FE$6+VLOOKUP($FA172,EP,LOOKUPS!D$8,0)*$FF$6+VLOOKUP($FA172,BM,LOOKUPS!D$5,0)*$FG$6+VLOOKUP($FA172,DIV,LOOKUPS!D$7,0)*$FH$6++VLOOKUP($FA172,SIZE,LOOKUPS!D$11,0)*$FI$6)</f>
        <v/>
      </c>
      <c r="FD172" s="1" t="str">
        <f>IF(ISERROR(VLOOKUP($FA172,MOM,LOOKUPS!E$12,0)*$FB$6+VLOOKUP($FA172,STREV,LOOKUPS!E$10,0)*$FC$6+VLOOKUP($FA172,LTREV,LOOKUPS!E$9,0)*$FD$6+VLOOKUP($FA172,CFP,LOOKUPS!E$6,0)*$FE$6+VLOOKUP($FA172,EP,LOOKUPS!E$8,0)*$FF$6+VLOOKUP($FA172,BM,LOOKUPS!E$5,0)*$FG$6+VLOOKUP($FA172,DIV,LOOKUPS!E$7,0)*$FH$6++VLOOKUP($FA172,SIZE,LOOKUPS!E$11,0)*$FI$6),"",VLOOKUP($FA172,MOM,LOOKUPS!E$12,0)*$FB$6+VLOOKUP($FA172,STREV,LOOKUPS!E$10,0)*$FC$6+VLOOKUP($FA172,LTREV,LOOKUPS!E$9,0)*$FD$6+VLOOKUP($FA172,CFP,LOOKUPS!E$6,0)*$FE$6+VLOOKUP($FA172,EP,LOOKUPS!E$8,0)*$FF$6+VLOOKUP($FA172,BM,LOOKUPS!E$5,0)*$FG$6+VLOOKUP($FA172,DIV,LOOKUPS!E$7,0)*$FH$6++VLOOKUP($FA172,SIZE,LOOKUPS!E$11,0)*$FI$6)</f>
        <v/>
      </c>
      <c r="FE172" s="1" t="str">
        <f>IF(ISERROR(VLOOKUP($FA172,MOM,LOOKUPS!F$12,0)*$FB$6+VLOOKUP($FA172,STREV,LOOKUPS!F$10,0)*$FC$6+VLOOKUP($FA172,LTREV,LOOKUPS!F$9,0)*$FD$6+VLOOKUP($FA172,CFP,LOOKUPS!F$6,0)*$FE$6+VLOOKUP($FA172,EP,LOOKUPS!F$8,0)*$FF$6+VLOOKUP($FA172,BM,LOOKUPS!F$5,0)*$FG$6+VLOOKUP($FA172,DIV,LOOKUPS!F$7,0)*$FH$6++VLOOKUP($FA172,SIZE,LOOKUPS!F$11,0)*$FI$6),"",VLOOKUP($FA172,MOM,LOOKUPS!F$12,0)*$FB$6+VLOOKUP($FA172,STREV,LOOKUPS!F$10,0)*$FC$6+VLOOKUP($FA172,LTREV,LOOKUPS!F$9,0)*$FD$6+VLOOKUP($FA172,CFP,LOOKUPS!F$6,0)*$FE$6+VLOOKUP($FA172,EP,LOOKUPS!F$8,0)*$FF$6+VLOOKUP($FA172,BM,LOOKUPS!F$5,0)*$FG$6+VLOOKUP($FA172,DIV,LOOKUPS!F$7,0)*$FH$6++VLOOKUP($FA172,SIZE,LOOKUPS!F$11,0)*$FI$6)</f>
        <v/>
      </c>
      <c r="FF172" s="1" t="str">
        <f>IF(ISERROR(VLOOKUP($FA172,MOM,LOOKUPS!G$12,0)*$FB$6+VLOOKUP($FA172,STREV,LOOKUPS!G$10,0)*$FC$6+VLOOKUP($FA172,LTREV,LOOKUPS!G$9,0)*$FD$6+VLOOKUP($FA172,CFP,LOOKUPS!G$6,0)*$FE$6+VLOOKUP($FA172,EP,LOOKUPS!G$8,0)*$FF$6+VLOOKUP($FA172,BM,LOOKUPS!G$5,0)*$FG$6+VLOOKUP($FA172,DIV,LOOKUPS!G$7,0)*$FH$6++VLOOKUP($FA172,SIZE,LOOKUPS!G$11,0)*$FI$6),"",VLOOKUP($FA172,MOM,LOOKUPS!G$12,0)*$FB$6+VLOOKUP($FA172,STREV,LOOKUPS!G$10,0)*$FC$6+VLOOKUP($FA172,LTREV,LOOKUPS!G$9,0)*$FD$6+VLOOKUP($FA172,CFP,LOOKUPS!G$6,0)*$FE$6+VLOOKUP($FA172,EP,LOOKUPS!G$8,0)*$FF$6+VLOOKUP($FA172,BM,LOOKUPS!G$5,0)*$FG$6+VLOOKUP($FA172,DIV,LOOKUPS!G$7,0)*$FH$6++VLOOKUP($FA172,SIZE,LOOKUPS!G$11,0)*$FI$6)</f>
        <v/>
      </c>
      <c r="FG172" s="1" t="str">
        <f>IF(ISERROR(VLOOKUP($FA172,MOM,LOOKUPS!H$12,0)*$FB$6+VLOOKUP($FA172,STREV,LOOKUPS!H$10,0)*$FC$6+VLOOKUP($FA172,LTREV,LOOKUPS!H$9,0)*$FD$6+VLOOKUP($FA172,CFP,LOOKUPS!H$6,0)*$FE$6+VLOOKUP($FA172,EP,LOOKUPS!H$8,0)*$FF$6+VLOOKUP($FA172,BM,LOOKUPS!H$5,0)*$FG$6+VLOOKUP($FA172,DIV,LOOKUPS!H$7,0)*$FH$6++VLOOKUP($FA172,SIZE,LOOKUPS!H$11,0)*$FI$6),"",VLOOKUP($FA172,MOM,LOOKUPS!H$12,0)*$FB$6+VLOOKUP($FA172,STREV,LOOKUPS!H$10,0)*$FC$6+VLOOKUP($FA172,LTREV,LOOKUPS!H$9,0)*$FD$6+VLOOKUP($FA172,CFP,LOOKUPS!H$6,0)*$FE$6+VLOOKUP($FA172,EP,LOOKUPS!H$8,0)*$FF$6+VLOOKUP($FA172,BM,LOOKUPS!H$5,0)*$FG$6+VLOOKUP($FA172,DIV,LOOKUPS!H$7,0)*$FH$6++VLOOKUP($FA172,SIZE,LOOKUPS!H$11,0)*$FI$6)</f>
        <v/>
      </c>
      <c r="FH172" s="1" t="str">
        <f>IF(ISERROR(VLOOKUP($FA172,MOM,LOOKUPS!I$12,0)*$FB$6+VLOOKUP($FA172,STREV,LOOKUPS!I$10,0)*$FC$6+VLOOKUP($FA172,LTREV,LOOKUPS!I$9,0)*$FD$6+VLOOKUP($FA172,CFP,LOOKUPS!I$6,0)*$FE$6+VLOOKUP($FA172,EP,LOOKUPS!I$8,0)*$FF$6+VLOOKUP($FA172,BM,LOOKUPS!I$5,0)*$FG$6+VLOOKUP($FA172,DIV,LOOKUPS!I$7,0)*$FH$6++VLOOKUP($FA172,SIZE,LOOKUPS!I$11,0)*$FI$6),"",VLOOKUP($FA172,MOM,LOOKUPS!I$12,0)*$FB$6+VLOOKUP($FA172,STREV,LOOKUPS!I$10,0)*$FC$6+VLOOKUP($FA172,LTREV,LOOKUPS!I$9,0)*$FD$6+VLOOKUP($FA172,CFP,LOOKUPS!I$6,0)*$FE$6+VLOOKUP($FA172,EP,LOOKUPS!I$8,0)*$FF$6+VLOOKUP($FA172,BM,LOOKUPS!I$5,0)*$FG$6+VLOOKUP($FA172,DIV,LOOKUPS!I$7,0)*$FH$6++VLOOKUP($FA172,SIZE,LOOKUPS!I$11,0)*$FI$6)</f>
        <v/>
      </c>
      <c r="FI172" s="1" t="str">
        <f>IF(ISERROR(VLOOKUP($FA172,MOM,LOOKUPS!J$12,0)*$FB$6+VLOOKUP($FA172,STREV,LOOKUPS!J$10,0)*$FC$6+VLOOKUP($FA172,LTREV,LOOKUPS!J$9,0)*$FD$6+VLOOKUP($FA172,CFP,LOOKUPS!J$6,0)*$FE$6+VLOOKUP($FA172,EP,LOOKUPS!J$8,0)*$FF$6+VLOOKUP($FA172,BM,LOOKUPS!J$5,0)*$FG$6+VLOOKUP($FA172,DIV,LOOKUPS!J$7,0)*$FH$6++VLOOKUP($FA172,SIZE,LOOKUPS!J$11,0)*$FI$6),"",VLOOKUP($FA172,MOM,LOOKUPS!J$12,0)*$FB$6+VLOOKUP($FA172,STREV,LOOKUPS!J$10,0)*$FC$6+VLOOKUP($FA172,LTREV,LOOKUPS!J$9,0)*$FD$6+VLOOKUP($FA172,CFP,LOOKUPS!J$6,0)*$FE$6+VLOOKUP($FA172,EP,LOOKUPS!J$8,0)*$FF$6+VLOOKUP($FA172,BM,LOOKUPS!J$5,0)*$FG$6+VLOOKUP($FA172,DIV,LOOKUPS!J$7,0)*$FH$6++VLOOKUP($FA172,SIZE,LOOKUPS!J$11,0)*$FI$6)</f>
        <v/>
      </c>
      <c r="FJ172" s="1" t="str">
        <f>IF(ISERROR(VLOOKUP($FA172,MOM,LOOKUPS!K$12,0)*$FB$6+VLOOKUP($FA172,STREV,LOOKUPS!K$10,0)*$FC$6+VLOOKUP($FA172,LTREV,LOOKUPS!K$9,0)*$FD$6+VLOOKUP($FA172,CFP,LOOKUPS!K$6,0)*$FE$6+VLOOKUP($FA172,EP,LOOKUPS!K$8,0)*$FF$6+VLOOKUP($FA172,BM,LOOKUPS!K$5,0)*$FG$6+VLOOKUP($FA172,DIV,LOOKUPS!K$7,0)*$FH$6++VLOOKUP($FA172,SIZE,LOOKUPS!K$11,0)*$FI$6),"",VLOOKUP($FA172,MOM,LOOKUPS!K$12,0)*$FB$6+VLOOKUP($FA172,STREV,LOOKUPS!K$10,0)*$FC$6+VLOOKUP($FA172,LTREV,LOOKUPS!K$9,0)*$FD$6+VLOOKUP($FA172,CFP,LOOKUPS!K$6,0)*$FE$6+VLOOKUP($FA172,EP,LOOKUPS!K$8,0)*$FF$6+VLOOKUP($FA172,BM,LOOKUPS!K$5,0)*$FG$6+VLOOKUP($FA172,DIV,LOOKUPS!K$7,0)*$FH$6++VLOOKUP($FA172,SIZE,LOOKUPS!K$11,0)*$FI$6)</f>
        <v/>
      </c>
      <c r="FK172" s="1" t="str">
        <f>IF(ISERROR(VLOOKUP($FA172,MOM,LOOKUPS!L$12,0)*$FB$6+VLOOKUP($FA172,STREV,LOOKUPS!L$10,0)*$FC$6+VLOOKUP($FA172,LTREV,LOOKUPS!L$9,0)*$FD$6+VLOOKUP($FA172,CFP,LOOKUPS!L$6,0)*$FE$6+VLOOKUP($FA172,EP,LOOKUPS!L$8,0)*$FF$6+VLOOKUP($FA172,BM,LOOKUPS!L$5,0)*$FG$6+VLOOKUP($FA172,DIV,LOOKUPS!L$7,0)*$FH$6++VLOOKUP($FA172,SIZE,LOOKUPS!L$11,0)*$FI$6),"",VLOOKUP($FA172,MOM,LOOKUPS!L$12,0)*$FB$6+VLOOKUP($FA172,STREV,LOOKUPS!L$10,0)*$FC$6+VLOOKUP($FA172,LTREV,LOOKUPS!L$9,0)*$FD$6+VLOOKUP($FA172,CFP,LOOKUPS!L$6,0)*$FE$6+VLOOKUP($FA172,EP,LOOKUPS!L$8,0)*$FF$6+VLOOKUP($FA172,BM,LOOKUPS!L$5,0)*$FG$6+VLOOKUP($FA172,DIV,LOOKUPS!L$7,0)*$FH$6++VLOOKUP($FA172,SIZE,LOOKUPS!L$11,0)*$FI$6)</f>
        <v/>
      </c>
    </row>
    <row r="173" spans="1:167" x14ac:dyDescent="0.3">
      <c r="A173" s="1">
        <v>194008</v>
      </c>
      <c r="B173" s="1">
        <v>1.96</v>
      </c>
      <c r="C173" s="1">
        <v>3.24</v>
      </c>
      <c r="D173" s="1">
        <v>2.61</v>
      </c>
      <c r="E173" s="1">
        <v>1.6</v>
      </c>
      <c r="F173" s="1">
        <v>2.64</v>
      </c>
      <c r="G173" s="1">
        <v>2.77</v>
      </c>
      <c r="H173" s="1">
        <v>1.33</v>
      </c>
      <c r="I173" s="1">
        <v>2.21</v>
      </c>
      <c r="J173" s="1">
        <v>2.23</v>
      </c>
      <c r="K173" s="1">
        <v>1.29</v>
      </c>
      <c r="M173" s="1">
        <v>193909</v>
      </c>
      <c r="N173" s="1">
        <v>69.55</v>
      </c>
      <c r="O173" s="1">
        <v>53.01</v>
      </c>
      <c r="P173" s="1">
        <v>42.49</v>
      </c>
      <c r="Q173" s="1">
        <v>45.13</v>
      </c>
      <c r="R173" s="1">
        <v>38.06</v>
      </c>
      <c r="S173" s="1">
        <v>28.18</v>
      </c>
      <c r="T173" s="1">
        <v>26.33</v>
      </c>
      <c r="U173" s="1">
        <v>24.51</v>
      </c>
      <c r="V173" s="1">
        <v>15.82</v>
      </c>
      <c r="W173" s="1">
        <v>53.04</v>
      </c>
      <c r="Y173" s="1">
        <v>194408</v>
      </c>
      <c r="Z173" s="1">
        <v>4.68</v>
      </c>
      <c r="AA173" s="1">
        <v>3.72</v>
      </c>
      <c r="AB173" s="1">
        <v>3.66</v>
      </c>
      <c r="AC173" s="1">
        <v>3.2</v>
      </c>
      <c r="AD173" s="1">
        <v>3.36</v>
      </c>
      <c r="AE173" s="1">
        <v>2.98</v>
      </c>
      <c r="AF173" s="1">
        <v>2.11</v>
      </c>
      <c r="AG173" s="1">
        <v>2.76</v>
      </c>
      <c r="AH173" s="1">
        <v>3.16</v>
      </c>
      <c r="AI173" s="1">
        <v>1.51</v>
      </c>
      <c r="AK173">
        <v>196502</v>
      </c>
      <c r="AL173">
        <v>4.6399999999999997</v>
      </c>
      <c r="AM173">
        <v>2.2000000000000002</v>
      </c>
      <c r="AN173">
        <v>3.08</v>
      </c>
      <c r="AO173">
        <v>4.3099999999999996</v>
      </c>
      <c r="AP173">
        <v>2.09</v>
      </c>
      <c r="AQ173">
        <v>2.76</v>
      </c>
      <c r="AR173">
        <v>2.77</v>
      </c>
      <c r="AS173">
        <v>3.01</v>
      </c>
      <c r="AT173">
        <v>5.1100000000000003</v>
      </c>
      <c r="AU173">
        <v>2.86</v>
      </c>
      <c r="AV173">
        <v>0.92</v>
      </c>
      <c r="AW173">
        <v>2.48</v>
      </c>
      <c r="AX173">
        <v>3.07</v>
      </c>
      <c r="AY173">
        <v>3.47</v>
      </c>
      <c r="AZ173">
        <v>2.08</v>
      </c>
      <c r="BA173">
        <v>3.76</v>
      </c>
      <c r="BB173">
        <v>2.3199999999999998</v>
      </c>
      <c r="BC173">
        <v>4</v>
      </c>
      <c r="BD173">
        <v>5.88</v>
      </c>
      <c r="BF173" s="1">
        <v>196502</v>
      </c>
      <c r="BG173" s="1">
        <v>5.52</v>
      </c>
      <c r="BH173" s="1">
        <v>2.79</v>
      </c>
      <c r="BI173" s="1">
        <v>2.97</v>
      </c>
      <c r="BJ173" s="1">
        <v>3.81</v>
      </c>
      <c r="BK173" s="1">
        <v>2.72</v>
      </c>
      <c r="BL173" s="1">
        <v>3.08</v>
      </c>
      <c r="BM173" s="1">
        <v>3.06</v>
      </c>
      <c r="BN173" s="1">
        <v>2.13</v>
      </c>
      <c r="BO173" s="1">
        <v>4.7</v>
      </c>
      <c r="BP173" s="1">
        <v>3.26</v>
      </c>
      <c r="BQ173" s="1">
        <v>1.81</v>
      </c>
      <c r="BR173" s="1">
        <v>2.99</v>
      </c>
      <c r="BS173" s="1">
        <v>3.18</v>
      </c>
      <c r="BT173" s="1">
        <v>2.82</v>
      </c>
      <c r="BU173" s="1">
        <v>3.31</v>
      </c>
      <c r="BV173" s="1">
        <v>2.63</v>
      </c>
      <c r="BW173" s="1">
        <v>1.57</v>
      </c>
      <c r="BX173" s="1">
        <v>4.83</v>
      </c>
      <c r="BY173" s="1">
        <v>4.5999999999999996</v>
      </c>
      <c r="CA173" s="1">
        <v>194002</v>
      </c>
      <c r="CB173" s="1">
        <v>-7.51</v>
      </c>
      <c r="CC173" s="1">
        <v>2.04</v>
      </c>
      <c r="CD173" s="1">
        <v>3.26</v>
      </c>
      <c r="CE173" s="1">
        <v>4.33</v>
      </c>
      <c r="CF173" s="1">
        <v>1.37</v>
      </c>
      <c r="CG173" s="1">
        <v>3.6</v>
      </c>
      <c r="CH173" s="1">
        <v>3.31</v>
      </c>
      <c r="CI173" s="1">
        <v>3.24</v>
      </c>
      <c r="CJ173" s="1">
        <v>4.5599999999999996</v>
      </c>
      <c r="CK173" s="1">
        <v>0.69</v>
      </c>
      <c r="CL173" s="1">
        <v>2.06</v>
      </c>
      <c r="CM173" s="1">
        <v>3.38</v>
      </c>
      <c r="CN173" s="1">
        <v>3.81</v>
      </c>
      <c r="CO173" s="1">
        <v>3.1</v>
      </c>
      <c r="CP173" s="1">
        <v>3.51</v>
      </c>
      <c r="CQ173" s="1">
        <v>2.6</v>
      </c>
      <c r="CR173" s="1">
        <v>3.88</v>
      </c>
      <c r="CS173" s="1">
        <v>5.61</v>
      </c>
      <c r="CT173" s="1">
        <v>3.45</v>
      </c>
      <c r="CV173" s="1">
        <v>194102</v>
      </c>
      <c r="CW173" s="1">
        <v>-2.67</v>
      </c>
      <c r="CX173" s="1">
        <v>-1.9</v>
      </c>
      <c r="CY173" s="1">
        <v>-1.48</v>
      </c>
      <c r="CZ173" s="1">
        <v>-1.39</v>
      </c>
      <c r="DA173" s="1">
        <v>-1.08</v>
      </c>
      <c r="DB173" s="1">
        <v>-2.76</v>
      </c>
      <c r="DC173" s="1">
        <v>-1.63</v>
      </c>
      <c r="DD173" s="1">
        <v>-1.01</v>
      </c>
      <c r="DE173" s="1">
        <v>-1.41</v>
      </c>
      <c r="DF173" s="1">
        <v>-1.01</v>
      </c>
      <c r="DG173" s="1">
        <v>-1.1499999999999999</v>
      </c>
      <c r="DH173" s="1">
        <v>-3.52</v>
      </c>
      <c r="DI173" s="1">
        <v>-1.99</v>
      </c>
      <c r="DJ173" s="1">
        <v>-2.3199999999999998</v>
      </c>
      <c r="DK173" s="1">
        <v>-0.93</v>
      </c>
      <c r="DL173" s="1">
        <v>-0.66</v>
      </c>
      <c r="DM173" s="1">
        <v>-1.35</v>
      </c>
      <c r="DN173" s="1">
        <v>-0.32</v>
      </c>
      <c r="DO173" s="1">
        <v>-2.46</v>
      </c>
      <c r="DQ173" s="1">
        <v>194002</v>
      </c>
      <c r="DR173" s="1">
        <v>-99.99</v>
      </c>
      <c r="DS173" s="1">
        <v>4.62</v>
      </c>
      <c r="DT173" s="1">
        <v>3.1</v>
      </c>
      <c r="DU173" s="1">
        <v>1.25</v>
      </c>
      <c r="DV173" s="1">
        <v>4.9400000000000004</v>
      </c>
      <c r="DW173" s="1">
        <v>3.37</v>
      </c>
      <c r="DX173" s="1">
        <v>3.51</v>
      </c>
      <c r="DY173" s="1">
        <v>2.5099999999999998</v>
      </c>
      <c r="DZ173" s="1">
        <v>0.69</v>
      </c>
      <c r="EA173" s="1">
        <v>3.98</v>
      </c>
      <c r="EB173" s="1">
        <v>5.84</v>
      </c>
      <c r="EC173" s="1">
        <v>3.99</v>
      </c>
      <c r="ED173" s="1">
        <v>2.74</v>
      </c>
      <c r="EE173" s="1">
        <v>3.65</v>
      </c>
      <c r="EF173" s="1">
        <v>3.36</v>
      </c>
      <c r="EG173" s="1">
        <v>2.66</v>
      </c>
      <c r="EH173" s="1">
        <v>2.36</v>
      </c>
      <c r="EI173" s="1">
        <v>0.46</v>
      </c>
      <c r="EJ173" s="1">
        <v>0.92</v>
      </c>
      <c r="EL173">
        <v>194002</v>
      </c>
      <c r="EM173">
        <v>1.44</v>
      </c>
      <c r="EN173">
        <v>2.5099999999999998</v>
      </c>
      <c r="EO173">
        <v>-0.32</v>
      </c>
      <c r="EP173">
        <v>0</v>
      </c>
      <c r="ER173" s="1">
        <v>194008</v>
      </c>
      <c r="ES173" s="1">
        <v>-1.61</v>
      </c>
      <c r="EU173" s="1">
        <v>193909</v>
      </c>
      <c r="EV173" s="1">
        <v>19.82</v>
      </c>
      <c r="EX173" s="1">
        <v>194408</v>
      </c>
      <c r="EY173" s="1">
        <v>0.67</v>
      </c>
      <c r="FA173" s="1">
        <v>194008</v>
      </c>
      <c r="FB173" s="1" t="str">
        <f>IF(ISERROR(VLOOKUP($FA173,MOM,LOOKUPS!C$12,0)*$FB$6+VLOOKUP($FA173,STREV,LOOKUPS!C$10,0)*$FC$6+VLOOKUP($FA173,LTREV,LOOKUPS!C$9,0)*$FD$6+VLOOKUP($FA173,CFP,LOOKUPS!C$6,0)*$FE$6+VLOOKUP($FA173,EP,LOOKUPS!C$8,0)*$FF$6+VLOOKUP($FA173,BM,LOOKUPS!C$5,0)*$FG$6+VLOOKUP($FA173,DIV,LOOKUPS!C$7,0)*$FH$6++VLOOKUP($FA173,SIZE,LOOKUPS!C$11,0)*$FI$6),"",VLOOKUP($FA173,MOM,LOOKUPS!C$12,0)*$FB$6+VLOOKUP($FA173,STREV,LOOKUPS!C$10,0)*$FC$6+VLOOKUP($FA173,LTREV,LOOKUPS!C$9,0)*$FD$6+VLOOKUP($FA173,CFP,LOOKUPS!C$6,0)*$FE$6+VLOOKUP($FA173,EP,LOOKUPS!C$8,0)*$FF$6+VLOOKUP($FA173,BM,LOOKUPS!C$5,0)*$FG$6+VLOOKUP($FA173,DIV,LOOKUPS!C$7,0)*$FH$6++VLOOKUP($FA173,SIZE,LOOKUPS!C$11,0)*$FI$6)</f>
        <v/>
      </c>
      <c r="FC173" s="1" t="str">
        <f>IF(ISERROR(VLOOKUP($FA173,MOM,LOOKUPS!D$12,0)*$FB$6+VLOOKUP($FA173,STREV,LOOKUPS!D$10,0)*$FC$6+VLOOKUP($FA173,LTREV,LOOKUPS!D$9,0)*$FD$6+VLOOKUP($FA173,CFP,LOOKUPS!D$6,0)*$FE$6+VLOOKUP($FA173,EP,LOOKUPS!D$8,0)*$FF$6+VLOOKUP($FA173,BM,LOOKUPS!D$5,0)*$FG$6+VLOOKUP($FA173,DIV,LOOKUPS!D$7,0)*$FH$6++VLOOKUP($FA173,SIZE,LOOKUPS!D$11,0)*$FI$6),"",VLOOKUP($FA173,MOM,LOOKUPS!D$12,0)*$FB$6+VLOOKUP($FA173,STREV,LOOKUPS!D$10,0)*$FC$6+VLOOKUP($FA173,LTREV,LOOKUPS!D$9,0)*$FD$6+VLOOKUP($FA173,CFP,LOOKUPS!D$6,0)*$FE$6+VLOOKUP($FA173,EP,LOOKUPS!D$8,0)*$FF$6+VLOOKUP($FA173,BM,LOOKUPS!D$5,0)*$FG$6+VLOOKUP($FA173,DIV,LOOKUPS!D$7,0)*$FH$6++VLOOKUP($FA173,SIZE,LOOKUPS!D$11,0)*$FI$6)</f>
        <v/>
      </c>
      <c r="FD173" s="1" t="str">
        <f>IF(ISERROR(VLOOKUP($FA173,MOM,LOOKUPS!E$12,0)*$FB$6+VLOOKUP($FA173,STREV,LOOKUPS!E$10,0)*$FC$6+VLOOKUP($FA173,LTREV,LOOKUPS!E$9,0)*$FD$6+VLOOKUP($FA173,CFP,LOOKUPS!E$6,0)*$FE$6+VLOOKUP($FA173,EP,LOOKUPS!E$8,0)*$FF$6+VLOOKUP($FA173,BM,LOOKUPS!E$5,0)*$FG$6+VLOOKUP($FA173,DIV,LOOKUPS!E$7,0)*$FH$6++VLOOKUP($FA173,SIZE,LOOKUPS!E$11,0)*$FI$6),"",VLOOKUP($FA173,MOM,LOOKUPS!E$12,0)*$FB$6+VLOOKUP($FA173,STREV,LOOKUPS!E$10,0)*$FC$6+VLOOKUP($FA173,LTREV,LOOKUPS!E$9,0)*$FD$6+VLOOKUP($FA173,CFP,LOOKUPS!E$6,0)*$FE$6+VLOOKUP($FA173,EP,LOOKUPS!E$8,0)*$FF$6+VLOOKUP($FA173,BM,LOOKUPS!E$5,0)*$FG$6+VLOOKUP($FA173,DIV,LOOKUPS!E$7,0)*$FH$6++VLOOKUP($FA173,SIZE,LOOKUPS!E$11,0)*$FI$6)</f>
        <v/>
      </c>
      <c r="FE173" s="1" t="str">
        <f>IF(ISERROR(VLOOKUP($FA173,MOM,LOOKUPS!F$12,0)*$FB$6+VLOOKUP($FA173,STREV,LOOKUPS!F$10,0)*$FC$6+VLOOKUP($FA173,LTREV,LOOKUPS!F$9,0)*$FD$6+VLOOKUP($FA173,CFP,LOOKUPS!F$6,0)*$FE$6+VLOOKUP($FA173,EP,LOOKUPS!F$8,0)*$FF$6+VLOOKUP($FA173,BM,LOOKUPS!F$5,0)*$FG$6+VLOOKUP($FA173,DIV,LOOKUPS!F$7,0)*$FH$6++VLOOKUP($FA173,SIZE,LOOKUPS!F$11,0)*$FI$6),"",VLOOKUP($FA173,MOM,LOOKUPS!F$12,0)*$FB$6+VLOOKUP($FA173,STREV,LOOKUPS!F$10,0)*$FC$6+VLOOKUP($FA173,LTREV,LOOKUPS!F$9,0)*$FD$6+VLOOKUP($FA173,CFP,LOOKUPS!F$6,0)*$FE$6+VLOOKUP($FA173,EP,LOOKUPS!F$8,0)*$FF$6+VLOOKUP($FA173,BM,LOOKUPS!F$5,0)*$FG$6+VLOOKUP($FA173,DIV,LOOKUPS!F$7,0)*$FH$6++VLOOKUP($FA173,SIZE,LOOKUPS!F$11,0)*$FI$6)</f>
        <v/>
      </c>
      <c r="FF173" s="1" t="str">
        <f>IF(ISERROR(VLOOKUP($FA173,MOM,LOOKUPS!G$12,0)*$FB$6+VLOOKUP($FA173,STREV,LOOKUPS!G$10,0)*$FC$6+VLOOKUP($FA173,LTREV,LOOKUPS!G$9,0)*$FD$6+VLOOKUP($FA173,CFP,LOOKUPS!G$6,0)*$FE$6+VLOOKUP($FA173,EP,LOOKUPS!G$8,0)*$FF$6+VLOOKUP($FA173,BM,LOOKUPS!G$5,0)*$FG$6+VLOOKUP($FA173,DIV,LOOKUPS!G$7,0)*$FH$6++VLOOKUP($FA173,SIZE,LOOKUPS!G$11,0)*$FI$6),"",VLOOKUP($FA173,MOM,LOOKUPS!G$12,0)*$FB$6+VLOOKUP($FA173,STREV,LOOKUPS!G$10,0)*$FC$6+VLOOKUP($FA173,LTREV,LOOKUPS!G$9,0)*$FD$6+VLOOKUP($FA173,CFP,LOOKUPS!G$6,0)*$FE$6+VLOOKUP($FA173,EP,LOOKUPS!G$8,0)*$FF$6+VLOOKUP($FA173,BM,LOOKUPS!G$5,0)*$FG$6+VLOOKUP($FA173,DIV,LOOKUPS!G$7,0)*$FH$6++VLOOKUP($FA173,SIZE,LOOKUPS!G$11,0)*$FI$6)</f>
        <v/>
      </c>
      <c r="FG173" s="1" t="str">
        <f>IF(ISERROR(VLOOKUP($FA173,MOM,LOOKUPS!H$12,0)*$FB$6+VLOOKUP($FA173,STREV,LOOKUPS!H$10,0)*$FC$6+VLOOKUP($FA173,LTREV,LOOKUPS!H$9,0)*$FD$6+VLOOKUP($FA173,CFP,LOOKUPS!H$6,0)*$FE$6+VLOOKUP($FA173,EP,LOOKUPS!H$8,0)*$FF$6+VLOOKUP($FA173,BM,LOOKUPS!H$5,0)*$FG$6+VLOOKUP($FA173,DIV,LOOKUPS!H$7,0)*$FH$6++VLOOKUP($FA173,SIZE,LOOKUPS!H$11,0)*$FI$6),"",VLOOKUP($FA173,MOM,LOOKUPS!H$12,0)*$FB$6+VLOOKUP($FA173,STREV,LOOKUPS!H$10,0)*$FC$6+VLOOKUP($FA173,LTREV,LOOKUPS!H$9,0)*$FD$6+VLOOKUP($FA173,CFP,LOOKUPS!H$6,0)*$FE$6+VLOOKUP($FA173,EP,LOOKUPS!H$8,0)*$FF$6+VLOOKUP($FA173,BM,LOOKUPS!H$5,0)*$FG$6+VLOOKUP($FA173,DIV,LOOKUPS!H$7,0)*$FH$6++VLOOKUP($FA173,SIZE,LOOKUPS!H$11,0)*$FI$6)</f>
        <v/>
      </c>
      <c r="FH173" s="1" t="str">
        <f>IF(ISERROR(VLOOKUP($FA173,MOM,LOOKUPS!I$12,0)*$FB$6+VLOOKUP($FA173,STREV,LOOKUPS!I$10,0)*$FC$6+VLOOKUP($FA173,LTREV,LOOKUPS!I$9,0)*$FD$6+VLOOKUP($FA173,CFP,LOOKUPS!I$6,0)*$FE$6+VLOOKUP($FA173,EP,LOOKUPS!I$8,0)*$FF$6+VLOOKUP($FA173,BM,LOOKUPS!I$5,0)*$FG$6+VLOOKUP($FA173,DIV,LOOKUPS!I$7,0)*$FH$6++VLOOKUP($FA173,SIZE,LOOKUPS!I$11,0)*$FI$6),"",VLOOKUP($FA173,MOM,LOOKUPS!I$12,0)*$FB$6+VLOOKUP($FA173,STREV,LOOKUPS!I$10,0)*$FC$6+VLOOKUP($FA173,LTREV,LOOKUPS!I$9,0)*$FD$6+VLOOKUP($FA173,CFP,LOOKUPS!I$6,0)*$FE$6+VLOOKUP($FA173,EP,LOOKUPS!I$8,0)*$FF$6+VLOOKUP($FA173,BM,LOOKUPS!I$5,0)*$FG$6+VLOOKUP($FA173,DIV,LOOKUPS!I$7,0)*$FH$6++VLOOKUP($FA173,SIZE,LOOKUPS!I$11,0)*$FI$6)</f>
        <v/>
      </c>
      <c r="FI173" s="1" t="str">
        <f>IF(ISERROR(VLOOKUP($FA173,MOM,LOOKUPS!J$12,0)*$FB$6+VLOOKUP($FA173,STREV,LOOKUPS!J$10,0)*$FC$6+VLOOKUP($FA173,LTREV,LOOKUPS!J$9,0)*$FD$6+VLOOKUP($FA173,CFP,LOOKUPS!J$6,0)*$FE$6+VLOOKUP($FA173,EP,LOOKUPS!J$8,0)*$FF$6+VLOOKUP($FA173,BM,LOOKUPS!J$5,0)*$FG$6+VLOOKUP($FA173,DIV,LOOKUPS!J$7,0)*$FH$6++VLOOKUP($FA173,SIZE,LOOKUPS!J$11,0)*$FI$6),"",VLOOKUP($FA173,MOM,LOOKUPS!J$12,0)*$FB$6+VLOOKUP($FA173,STREV,LOOKUPS!J$10,0)*$FC$6+VLOOKUP($FA173,LTREV,LOOKUPS!J$9,0)*$FD$6+VLOOKUP($FA173,CFP,LOOKUPS!J$6,0)*$FE$6+VLOOKUP($FA173,EP,LOOKUPS!J$8,0)*$FF$6+VLOOKUP($FA173,BM,LOOKUPS!J$5,0)*$FG$6+VLOOKUP($FA173,DIV,LOOKUPS!J$7,0)*$FH$6++VLOOKUP($FA173,SIZE,LOOKUPS!J$11,0)*$FI$6)</f>
        <v/>
      </c>
      <c r="FJ173" s="1" t="str">
        <f>IF(ISERROR(VLOOKUP($FA173,MOM,LOOKUPS!K$12,0)*$FB$6+VLOOKUP($FA173,STREV,LOOKUPS!K$10,0)*$FC$6+VLOOKUP($FA173,LTREV,LOOKUPS!K$9,0)*$FD$6+VLOOKUP($FA173,CFP,LOOKUPS!K$6,0)*$FE$6+VLOOKUP($FA173,EP,LOOKUPS!K$8,0)*$FF$6+VLOOKUP($FA173,BM,LOOKUPS!K$5,0)*$FG$6+VLOOKUP($FA173,DIV,LOOKUPS!K$7,0)*$FH$6++VLOOKUP($FA173,SIZE,LOOKUPS!K$11,0)*$FI$6),"",VLOOKUP($FA173,MOM,LOOKUPS!K$12,0)*$FB$6+VLOOKUP($FA173,STREV,LOOKUPS!K$10,0)*$FC$6+VLOOKUP($FA173,LTREV,LOOKUPS!K$9,0)*$FD$6+VLOOKUP($FA173,CFP,LOOKUPS!K$6,0)*$FE$6+VLOOKUP($FA173,EP,LOOKUPS!K$8,0)*$FF$6+VLOOKUP($FA173,BM,LOOKUPS!K$5,0)*$FG$6+VLOOKUP($FA173,DIV,LOOKUPS!K$7,0)*$FH$6++VLOOKUP($FA173,SIZE,LOOKUPS!K$11,0)*$FI$6)</f>
        <v/>
      </c>
      <c r="FK173" s="1" t="str">
        <f>IF(ISERROR(VLOOKUP($FA173,MOM,LOOKUPS!L$12,0)*$FB$6+VLOOKUP($FA173,STREV,LOOKUPS!L$10,0)*$FC$6+VLOOKUP($FA173,LTREV,LOOKUPS!L$9,0)*$FD$6+VLOOKUP($FA173,CFP,LOOKUPS!L$6,0)*$FE$6+VLOOKUP($FA173,EP,LOOKUPS!L$8,0)*$FF$6+VLOOKUP($FA173,BM,LOOKUPS!L$5,0)*$FG$6+VLOOKUP($FA173,DIV,LOOKUPS!L$7,0)*$FH$6++VLOOKUP($FA173,SIZE,LOOKUPS!L$11,0)*$FI$6),"",VLOOKUP($FA173,MOM,LOOKUPS!L$12,0)*$FB$6+VLOOKUP($FA173,STREV,LOOKUPS!L$10,0)*$FC$6+VLOOKUP($FA173,LTREV,LOOKUPS!L$9,0)*$FD$6+VLOOKUP($FA173,CFP,LOOKUPS!L$6,0)*$FE$6+VLOOKUP($FA173,EP,LOOKUPS!L$8,0)*$FF$6+VLOOKUP($FA173,BM,LOOKUPS!L$5,0)*$FG$6+VLOOKUP($FA173,DIV,LOOKUPS!L$7,0)*$FH$6++VLOOKUP($FA173,SIZE,LOOKUPS!L$11,0)*$FI$6)</f>
        <v/>
      </c>
    </row>
    <row r="174" spans="1:167" x14ac:dyDescent="0.3">
      <c r="A174" s="1">
        <v>194009</v>
      </c>
      <c r="B174" s="1">
        <v>2.7</v>
      </c>
      <c r="C174" s="1">
        <v>3.72</v>
      </c>
      <c r="D174" s="1">
        <v>4.53</v>
      </c>
      <c r="E174" s="1">
        <v>3.74</v>
      </c>
      <c r="F174" s="1">
        <v>3.79</v>
      </c>
      <c r="G174" s="1">
        <v>4.42</v>
      </c>
      <c r="H174" s="1">
        <v>4.42</v>
      </c>
      <c r="I174" s="1">
        <v>4.26</v>
      </c>
      <c r="J174" s="1">
        <v>3.76</v>
      </c>
      <c r="K174" s="1">
        <v>2.64</v>
      </c>
      <c r="M174" s="1">
        <v>193910</v>
      </c>
      <c r="N174" s="1">
        <v>9.15</v>
      </c>
      <c r="O174" s="1">
        <v>6.2</v>
      </c>
      <c r="P174" s="1">
        <v>5.83</v>
      </c>
      <c r="Q174" s="1">
        <v>1.78</v>
      </c>
      <c r="R174" s="1">
        <v>-1.98</v>
      </c>
      <c r="S174" s="1">
        <v>-0.9</v>
      </c>
      <c r="T174" s="1">
        <v>-2.76</v>
      </c>
      <c r="U174" s="1">
        <v>-3.98</v>
      </c>
      <c r="V174" s="1">
        <v>-8.15</v>
      </c>
      <c r="W174" s="1">
        <v>-12.96</v>
      </c>
      <c r="Y174" s="1">
        <v>194409</v>
      </c>
      <c r="Z174" s="1">
        <v>-1.32</v>
      </c>
      <c r="AA174" s="1">
        <v>-0.5</v>
      </c>
      <c r="AB174" s="1">
        <v>0.59</v>
      </c>
      <c r="AC174" s="1">
        <v>-0.62</v>
      </c>
      <c r="AD174" s="1">
        <v>-0.45</v>
      </c>
      <c r="AE174" s="1">
        <v>0.52</v>
      </c>
      <c r="AF174" s="1">
        <v>-0.24</v>
      </c>
      <c r="AG174" s="1">
        <v>-0.59</v>
      </c>
      <c r="AH174" s="1">
        <v>0.13</v>
      </c>
      <c r="AI174" s="1">
        <v>0.39</v>
      </c>
      <c r="AK174">
        <v>196503</v>
      </c>
      <c r="AL174">
        <v>5.99</v>
      </c>
      <c r="AM174">
        <v>0.21</v>
      </c>
      <c r="AN174">
        <v>0.52</v>
      </c>
      <c r="AO174">
        <v>2</v>
      </c>
      <c r="AP174">
        <v>0.49</v>
      </c>
      <c r="AQ174">
        <v>-0.33</v>
      </c>
      <c r="AR174">
        <v>1.4</v>
      </c>
      <c r="AS174">
        <v>0.26</v>
      </c>
      <c r="AT174">
        <v>2.33</v>
      </c>
      <c r="AU174">
        <v>0.35</v>
      </c>
      <c r="AV174">
        <v>0.7</v>
      </c>
      <c r="AW174">
        <v>-0.48</v>
      </c>
      <c r="AX174">
        <v>-0.16</v>
      </c>
      <c r="AY174">
        <v>0.94</v>
      </c>
      <c r="AZ174">
        <v>1.85</v>
      </c>
      <c r="BA174">
        <v>-0.73</v>
      </c>
      <c r="BB174">
        <v>1.1599999999999999</v>
      </c>
      <c r="BC174">
        <v>1.52</v>
      </c>
      <c r="BD174">
        <v>2.9</v>
      </c>
      <c r="BF174" s="1">
        <v>196503</v>
      </c>
      <c r="BG174" s="1">
        <v>4.78</v>
      </c>
      <c r="BH174" s="1">
        <v>1.05</v>
      </c>
      <c r="BI174" s="1">
        <v>-0.33</v>
      </c>
      <c r="BJ174" s="1">
        <v>1.84</v>
      </c>
      <c r="BK174" s="1">
        <v>0.82</v>
      </c>
      <c r="BL174" s="1">
        <v>0.97</v>
      </c>
      <c r="BM174" s="1">
        <v>-0.42</v>
      </c>
      <c r="BN174" s="1">
        <v>0.73</v>
      </c>
      <c r="BO174" s="1">
        <v>1.67</v>
      </c>
      <c r="BP174" s="1">
        <v>0.67</v>
      </c>
      <c r="BQ174" s="1">
        <v>1.06</v>
      </c>
      <c r="BR174" s="1">
        <v>1.71</v>
      </c>
      <c r="BS174" s="1">
        <v>0.27</v>
      </c>
      <c r="BT174" s="1">
        <v>0.18</v>
      </c>
      <c r="BU174" s="1">
        <v>-1.03</v>
      </c>
      <c r="BV174" s="1">
        <v>-0.64</v>
      </c>
      <c r="BW174" s="1">
        <v>2.2799999999999998</v>
      </c>
      <c r="BX174" s="1">
        <v>0.74</v>
      </c>
      <c r="BY174" s="1">
        <v>2.31</v>
      </c>
      <c r="CA174" s="1">
        <v>194003</v>
      </c>
      <c r="CB174" s="1">
        <v>11.95</v>
      </c>
      <c r="CC174" s="1">
        <v>3.07</v>
      </c>
      <c r="CD174" s="1">
        <v>1.87</v>
      </c>
      <c r="CE174" s="1">
        <v>2.92</v>
      </c>
      <c r="CF174" s="1">
        <v>3.82</v>
      </c>
      <c r="CG174" s="1">
        <v>2.29</v>
      </c>
      <c r="CH174" s="1">
        <v>1.26</v>
      </c>
      <c r="CI174" s="1">
        <v>2.59</v>
      </c>
      <c r="CJ174" s="1">
        <v>2.77</v>
      </c>
      <c r="CK174" s="1">
        <v>3.84</v>
      </c>
      <c r="CL174" s="1">
        <v>3.8</v>
      </c>
      <c r="CM174" s="1">
        <v>1.57</v>
      </c>
      <c r="CN174" s="1">
        <v>3.01</v>
      </c>
      <c r="CO174" s="1">
        <v>2.69</v>
      </c>
      <c r="CP174" s="1">
        <v>-0.18</v>
      </c>
      <c r="CQ174" s="1">
        <v>1.96</v>
      </c>
      <c r="CR174" s="1">
        <v>3.21</v>
      </c>
      <c r="CS174" s="1">
        <v>3.26</v>
      </c>
      <c r="CT174" s="1">
        <v>2.25</v>
      </c>
      <c r="CV174" s="1">
        <v>194103</v>
      </c>
      <c r="CW174" s="1">
        <v>1.46</v>
      </c>
      <c r="CX174" s="1">
        <v>1.03</v>
      </c>
      <c r="CY174" s="1">
        <v>1.56</v>
      </c>
      <c r="CZ174" s="1">
        <v>1.0900000000000001</v>
      </c>
      <c r="DA174" s="1">
        <v>1.17</v>
      </c>
      <c r="DB174" s="1">
        <v>1.27</v>
      </c>
      <c r="DC174" s="1">
        <v>1.87</v>
      </c>
      <c r="DD174" s="1">
        <v>0.67</v>
      </c>
      <c r="DE174" s="1">
        <v>1.32</v>
      </c>
      <c r="DF174" s="1">
        <v>1.5</v>
      </c>
      <c r="DG174" s="1">
        <v>0.82</v>
      </c>
      <c r="DH174" s="1">
        <v>0.75</v>
      </c>
      <c r="DI174" s="1">
        <v>1.8</v>
      </c>
      <c r="DJ174" s="1">
        <v>2.68</v>
      </c>
      <c r="DK174" s="1">
        <v>1.05</v>
      </c>
      <c r="DL174" s="1">
        <v>0.69</v>
      </c>
      <c r="DM174" s="1">
        <v>0.64</v>
      </c>
      <c r="DN174" s="1">
        <v>1.72</v>
      </c>
      <c r="DO174" s="1">
        <v>0.94</v>
      </c>
      <c r="DQ174" s="1">
        <v>194003</v>
      </c>
      <c r="DR174" s="1">
        <v>-99.99</v>
      </c>
      <c r="DS174" s="1">
        <v>3.2</v>
      </c>
      <c r="DT174" s="1">
        <v>2.83</v>
      </c>
      <c r="DU174" s="1">
        <v>2.2000000000000002</v>
      </c>
      <c r="DV174" s="1">
        <v>2.97</v>
      </c>
      <c r="DW174" s="1">
        <v>2.96</v>
      </c>
      <c r="DX174" s="1">
        <v>3.25</v>
      </c>
      <c r="DY174" s="1">
        <v>2.4300000000000002</v>
      </c>
      <c r="DZ174" s="1">
        <v>2.14</v>
      </c>
      <c r="EA174" s="1">
        <v>0.25</v>
      </c>
      <c r="EB174" s="1">
        <v>5.51</v>
      </c>
      <c r="EC174" s="1">
        <v>3.64</v>
      </c>
      <c r="ED174" s="1">
        <v>2.27</v>
      </c>
      <c r="EE174" s="1">
        <v>3.73</v>
      </c>
      <c r="EF174" s="1">
        <v>2.76</v>
      </c>
      <c r="EG174" s="1">
        <v>2.5499999999999998</v>
      </c>
      <c r="EH174" s="1">
        <v>2.31</v>
      </c>
      <c r="EI174" s="1">
        <v>2.67</v>
      </c>
      <c r="EJ174" s="1">
        <v>1.62</v>
      </c>
      <c r="EL174">
        <v>194003</v>
      </c>
      <c r="EM174">
        <v>2.0499999999999998</v>
      </c>
      <c r="EN174">
        <v>1.25</v>
      </c>
      <c r="EO174">
        <v>-1.27</v>
      </c>
      <c r="EP174">
        <v>0</v>
      </c>
      <c r="ER174" s="1">
        <v>194009</v>
      </c>
      <c r="ES174" s="1">
        <v>-0.26</v>
      </c>
      <c r="EU174" s="1">
        <v>193910</v>
      </c>
      <c r="EV174" s="1">
        <v>12.75</v>
      </c>
      <c r="EX174" s="1">
        <v>194409</v>
      </c>
      <c r="EY174" s="1">
        <v>0.16</v>
      </c>
      <c r="FA174" s="1">
        <v>194009</v>
      </c>
      <c r="FB174" s="1" t="str">
        <f>IF(ISERROR(VLOOKUP($FA174,MOM,LOOKUPS!C$12,0)*$FB$6+VLOOKUP($FA174,STREV,LOOKUPS!C$10,0)*$FC$6+VLOOKUP($FA174,LTREV,LOOKUPS!C$9,0)*$FD$6+VLOOKUP($FA174,CFP,LOOKUPS!C$6,0)*$FE$6+VLOOKUP($FA174,EP,LOOKUPS!C$8,0)*$FF$6+VLOOKUP($FA174,BM,LOOKUPS!C$5,0)*$FG$6+VLOOKUP($FA174,DIV,LOOKUPS!C$7,0)*$FH$6++VLOOKUP($FA174,SIZE,LOOKUPS!C$11,0)*$FI$6),"",VLOOKUP($FA174,MOM,LOOKUPS!C$12,0)*$FB$6+VLOOKUP($FA174,STREV,LOOKUPS!C$10,0)*$FC$6+VLOOKUP($FA174,LTREV,LOOKUPS!C$9,0)*$FD$6+VLOOKUP($FA174,CFP,LOOKUPS!C$6,0)*$FE$6+VLOOKUP($FA174,EP,LOOKUPS!C$8,0)*$FF$6+VLOOKUP($FA174,BM,LOOKUPS!C$5,0)*$FG$6+VLOOKUP($FA174,DIV,LOOKUPS!C$7,0)*$FH$6++VLOOKUP($FA174,SIZE,LOOKUPS!C$11,0)*$FI$6)</f>
        <v/>
      </c>
      <c r="FC174" s="1" t="str">
        <f>IF(ISERROR(VLOOKUP($FA174,MOM,LOOKUPS!D$12,0)*$FB$6+VLOOKUP($FA174,STREV,LOOKUPS!D$10,0)*$FC$6+VLOOKUP($FA174,LTREV,LOOKUPS!D$9,0)*$FD$6+VLOOKUP($FA174,CFP,LOOKUPS!D$6,0)*$FE$6+VLOOKUP($FA174,EP,LOOKUPS!D$8,0)*$FF$6+VLOOKUP($FA174,BM,LOOKUPS!D$5,0)*$FG$6+VLOOKUP($FA174,DIV,LOOKUPS!D$7,0)*$FH$6++VLOOKUP($FA174,SIZE,LOOKUPS!D$11,0)*$FI$6),"",VLOOKUP($FA174,MOM,LOOKUPS!D$12,0)*$FB$6+VLOOKUP($FA174,STREV,LOOKUPS!D$10,0)*$FC$6+VLOOKUP($FA174,LTREV,LOOKUPS!D$9,0)*$FD$6+VLOOKUP($FA174,CFP,LOOKUPS!D$6,0)*$FE$6+VLOOKUP($FA174,EP,LOOKUPS!D$8,0)*$FF$6+VLOOKUP($FA174,BM,LOOKUPS!D$5,0)*$FG$6+VLOOKUP($FA174,DIV,LOOKUPS!D$7,0)*$FH$6++VLOOKUP($FA174,SIZE,LOOKUPS!D$11,0)*$FI$6)</f>
        <v/>
      </c>
      <c r="FD174" s="1" t="str">
        <f>IF(ISERROR(VLOOKUP($FA174,MOM,LOOKUPS!E$12,0)*$FB$6+VLOOKUP($FA174,STREV,LOOKUPS!E$10,0)*$FC$6+VLOOKUP($FA174,LTREV,LOOKUPS!E$9,0)*$FD$6+VLOOKUP($FA174,CFP,LOOKUPS!E$6,0)*$FE$6+VLOOKUP($FA174,EP,LOOKUPS!E$8,0)*$FF$6+VLOOKUP($FA174,BM,LOOKUPS!E$5,0)*$FG$6+VLOOKUP($FA174,DIV,LOOKUPS!E$7,0)*$FH$6++VLOOKUP($FA174,SIZE,LOOKUPS!E$11,0)*$FI$6),"",VLOOKUP($FA174,MOM,LOOKUPS!E$12,0)*$FB$6+VLOOKUP($FA174,STREV,LOOKUPS!E$10,0)*$FC$6+VLOOKUP($FA174,LTREV,LOOKUPS!E$9,0)*$FD$6+VLOOKUP($FA174,CFP,LOOKUPS!E$6,0)*$FE$6+VLOOKUP($FA174,EP,LOOKUPS!E$8,0)*$FF$6+VLOOKUP($FA174,BM,LOOKUPS!E$5,0)*$FG$6+VLOOKUP($FA174,DIV,LOOKUPS!E$7,0)*$FH$6++VLOOKUP($FA174,SIZE,LOOKUPS!E$11,0)*$FI$6)</f>
        <v/>
      </c>
      <c r="FE174" s="1" t="str">
        <f>IF(ISERROR(VLOOKUP($FA174,MOM,LOOKUPS!F$12,0)*$FB$6+VLOOKUP($FA174,STREV,LOOKUPS!F$10,0)*$FC$6+VLOOKUP($FA174,LTREV,LOOKUPS!F$9,0)*$FD$6+VLOOKUP($FA174,CFP,LOOKUPS!F$6,0)*$FE$6+VLOOKUP($FA174,EP,LOOKUPS!F$8,0)*$FF$6+VLOOKUP($FA174,BM,LOOKUPS!F$5,0)*$FG$6+VLOOKUP($FA174,DIV,LOOKUPS!F$7,0)*$FH$6++VLOOKUP($FA174,SIZE,LOOKUPS!F$11,0)*$FI$6),"",VLOOKUP($FA174,MOM,LOOKUPS!F$12,0)*$FB$6+VLOOKUP($FA174,STREV,LOOKUPS!F$10,0)*$FC$6+VLOOKUP($FA174,LTREV,LOOKUPS!F$9,0)*$FD$6+VLOOKUP($FA174,CFP,LOOKUPS!F$6,0)*$FE$6+VLOOKUP($FA174,EP,LOOKUPS!F$8,0)*$FF$6+VLOOKUP($FA174,BM,LOOKUPS!F$5,0)*$FG$6+VLOOKUP($FA174,DIV,LOOKUPS!F$7,0)*$FH$6++VLOOKUP($FA174,SIZE,LOOKUPS!F$11,0)*$FI$6)</f>
        <v/>
      </c>
      <c r="FF174" s="1" t="str">
        <f>IF(ISERROR(VLOOKUP($FA174,MOM,LOOKUPS!G$12,0)*$FB$6+VLOOKUP($FA174,STREV,LOOKUPS!G$10,0)*$FC$6+VLOOKUP($FA174,LTREV,LOOKUPS!G$9,0)*$FD$6+VLOOKUP($FA174,CFP,LOOKUPS!G$6,0)*$FE$6+VLOOKUP($FA174,EP,LOOKUPS!G$8,0)*$FF$6+VLOOKUP($FA174,BM,LOOKUPS!G$5,0)*$FG$6+VLOOKUP($FA174,DIV,LOOKUPS!G$7,0)*$FH$6++VLOOKUP($FA174,SIZE,LOOKUPS!G$11,0)*$FI$6),"",VLOOKUP($FA174,MOM,LOOKUPS!G$12,0)*$FB$6+VLOOKUP($FA174,STREV,LOOKUPS!G$10,0)*$FC$6+VLOOKUP($FA174,LTREV,LOOKUPS!G$9,0)*$FD$6+VLOOKUP($FA174,CFP,LOOKUPS!G$6,0)*$FE$6+VLOOKUP($FA174,EP,LOOKUPS!G$8,0)*$FF$6+VLOOKUP($FA174,BM,LOOKUPS!G$5,0)*$FG$6+VLOOKUP($FA174,DIV,LOOKUPS!G$7,0)*$FH$6++VLOOKUP($FA174,SIZE,LOOKUPS!G$11,0)*$FI$6)</f>
        <v/>
      </c>
      <c r="FG174" s="1" t="str">
        <f>IF(ISERROR(VLOOKUP($FA174,MOM,LOOKUPS!H$12,0)*$FB$6+VLOOKUP($FA174,STREV,LOOKUPS!H$10,0)*$FC$6+VLOOKUP($FA174,LTREV,LOOKUPS!H$9,0)*$FD$6+VLOOKUP($FA174,CFP,LOOKUPS!H$6,0)*$FE$6+VLOOKUP($FA174,EP,LOOKUPS!H$8,0)*$FF$6+VLOOKUP($FA174,BM,LOOKUPS!H$5,0)*$FG$6+VLOOKUP($FA174,DIV,LOOKUPS!H$7,0)*$FH$6++VLOOKUP($FA174,SIZE,LOOKUPS!H$11,0)*$FI$6),"",VLOOKUP($FA174,MOM,LOOKUPS!H$12,0)*$FB$6+VLOOKUP($FA174,STREV,LOOKUPS!H$10,0)*$FC$6+VLOOKUP($FA174,LTREV,LOOKUPS!H$9,0)*$FD$6+VLOOKUP($FA174,CFP,LOOKUPS!H$6,0)*$FE$6+VLOOKUP($FA174,EP,LOOKUPS!H$8,0)*$FF$6+VLOOKUP($FA174,BM,LOOKUPS!H$5,0)*$FG$6+VLOOKUP($FA174,DIV,LOOKUPS!H$7,0)*$FH$6++VLOOKUP($FA174,SIZE,LOOKUPS!H$11,0)*$FI$6)</f>
        <v/>
      </c>
      <c r="FH174" s="1" t="str">
        <f>IF(ISERROR(VLOOKUP($FA174,MOM,LOOKUPS!I$12,0)*$FB$6+VLOOKUP($FA174,STREV,LOOKUPS!I$10,0)*$FC$6+VLOOKUP($FA174,LTREV,LOOKUPS!I$9,0)*$FD$6+VLOOKUP($FA174,CFP,LOOKUPS!I$6,0)*$FE$6+VLOOKUP($FA174,EP,LOOKUPS!I$8,0)*$FF$6+VLOOKUP($FA174,BM,LOOKUPS!I$5,0)*$FG$6+VLOOKUP($FA174,DIV,LOOKUPS!I$7,0)*$FH$6++VLOOKUP($FA174,SIZE,LOOKUPS!I$11,0)*$FI$6),"",VLOOKUP($FA174,MOM,LOOKUPS!I$12,0)*$FB$6+VLOOKUP($FA174,STREV,LOOKUPS!I$10,0)*$FC$6+VLOOKUP($FA174,LTREV,LOOKUPS!I$9,0)*$FD$6+VLOOKUP($FA174,CFP,LOOKUPS!I$6,0)*$FE$6+VLOOKUP($FA174,EP,LOOKUPS!I$8,0)*$FF$6+VLOOKUP($FA174,BM,LOOKUPS!I$5,0)*$FG$6+VLOOKUP($FA174,DIV,LOOKUPS!I$7,0)*$FH$6++VLOOKUP($FA174,SIZE,LOOKUPS!I$11,0)*$FI$6)</f>
        <v/>
      </c>
      <c r="FI174" s="1" t="str">
        <f>IF(ISERROR(VLOOKUP($FA174,MOM,LOOKUPS!J$12,0)*$FB$6+VLOOKUP($FA174,STREV,LOOKUPS!J$10,0)*$FC$6+VLOOKUP($FA174,LTREV,LOOKUPS!J$9,0)*$FD$6+VLOOKUP($FA174,CFP,LOOKUPS!J$6,0)*$FE$6+VLOOKUP($FA174,EP,LOOKUPS!J$8,0)*$FF$6+VLOOKUP($FA174,BM,LOOKUPS!J$5,0)*$FG$6+VLOOKUP($FA174,DIV,LOOKUPS!J$7,0)*$FH$6++VLOOKUP($FA174,SIZE,LOOKUPS!J$11,0)*$FI$6),"",VLOOKUP($FA174,MOM,LOOKUPS!J$12,0)*$FB$6+VLOOKUP($FA174,STREV,LOOKUPS!J$10,0)*$FC$6+VLOOKUP($FA174,LTREV,LOOKUPS!J$9,0)*$FD$6+VLOOKUP($FA174,CFP,LOOKUPS!J$6,0)*$FE$6+VLOOKUP($FA174,EP,LOOKUPS!J$8,0)*$FF$6+VLOOKUP($FA174,BM,LOOKUPS!J$5,0)*$FG$6+VLOOKUP($FA174,DIV,LOOKUPS!J$7,0)*$FH$6++VLOOKUP($FA174,SIZE,LOOKUPS!J$11,0)*$FI$6)</f>
        <v/>
      </c>
      <c r="FJ174" s="1" t="str">
        <f>IF(ISERROR(VLOOKUP($FA174,MOM,LOOKUPS!K$12,0)*$FB$6+VLOOKUP($FA174,STREV,LOOKUPS!K$10,0)*$FC$6+VLOOKUP($FA174,LTREV,LOOKUPS!K$9,0)*$FD$6+VLOOKUP($FA174,CFP,LOOKUPS!K$6,0)*$FE$6+VLOOKUP($FA174,EP,LOOKUPS!K$8,0)*$FF$6+VLOOKUP($FA174,BM,LOOKUPS!K$5,0)*$FG$6+VLOOKUP($FA174,DIV,LOOKUPS!K$7,0)*$FH$6++VLOOKUP($FA174,SIZE,LOOKUPS!K$11,0)*$FI$6),"",VLOOKUP($FA174,MOM,LOOKUPS!K$12,0)*$FB$6+VLOOKUP($FA174,STREV,LOOKUPS!K$10,0)*$FC$6+VLOOKUP($FA174,LTREV,LOOKUPS!K$9,0)*$FD$6+VLOOKUP($FA174,CFP,LOOKUPS!K$6,0)*$FE$6+VLOOKUP($FA174,EP,LOOKUPS!K$8,0)*$FF$6+VLOOKUP($FA174,BM,LOOKUPS!K$5,0)*$FG$6+VLOOKUP($FA174,DIV,LOOKUPS!K$7,0)*$FH$6++VLOOKUP($FA174,SIZE,LOOKUPS!K$11,0)*$FI$6)</f>
        <v/>
      </c>
      <c r="FK174" s="1" t="str">
        <f>IF(ISERROR(VLOOKUP($FA174,MOM,LOOKUPS!L$12,0)*$FB$6+VLOOKUP($FA174,STREV,LOOKUPS!L$10,0)*$FC$6+VLOOKUP($FA174,LTREV,LOOKUPS!L$9,0)*$FD$6+VLOOKUP($FA174,CFP,LOOKUPS!L$6,0)*$FE$6+VLOOKUP($FA174,EP,LOOKUPS!L$8,0)*$FF$6+VLOOKUP($FA174,BM,LOOKUPS!L$5,0)*$FG$6+VLOOKUP($FA174,DIV,LOOKUPS!L$7,0)*$FH$6++VLOOKUP($FA174,SIZE,LOOKUPS!L$11,0)*$FI$6),"",VLOOKUP($FA174,MOM,LOOKUPS!L$12,0)*$FB$6+VLOOKUP($FA174,STREV,LOOKUPS!L$10,0)*$FC$6+VLOOKUP($FA174,LTREV,LOOKUPS!L$9,0)*$FD$6+VLOOKUP($FA174,CFP,LOOKUPS!L$6,0)*$FE$6+VLOOKUP($FA174,EP,LOOKUPS!L$8,0)*$FF$6+VLOOKUP($FA174,BM,LOOKUPS!L$5,0)*$FG$6+VLOOKUP($FA174,DIV,LOOKUPS!L$7,0)*$FH$6++VLOOKUP($FA174,SIZE,LOOKUPS!L$11,0)*$FI$6)</f>
        <v/>
      </c>
    </row>
    <row r="175" spans="1:167" x14ac:dyDescent="0.3">
      <c r="A175" s="1">
        <v>194010</v>
      </c>
      <c r="B175" s="1">
        <v>1.78</v>
      </c>
      <c r="C175" s="1">
        <v>9.75</v>
      </c>
      <c r="D175" s="1">
        <v>7.99</v>
      </c>
      <c r="E175" s="1">
        <v>6.97</v>
      </c>
      <c r="F175" s="1">
        <v>5.1100000000000003</v>
      </c>
      <c r="G175" s="1">
        <v>3.65</v>
      </c>
      <c r="H175" s="1">
        <v>3.53</v>
      </c>
      <c r="I175" s="1">
        <v>3.65</v>
      </c>
      <c r="J175" s="1">
        <v>2.15</v>
      </c>
      <c r="K175" s="1">
        <v>4.87</v>
      </c>
      <c r="M175" s="1">
        <v>193911</v>
      </c>
      <c r="N175" s="1">
        <v>-15.9</v>
      </c>
      <c r="O175" s="1">
        <v>-13.92</v>
      </c>
      <c r="P175" s="1">
        <v>-12.09</v>
      </c>
      <c r="Q175" s="1">
        <v>-8.08</v>
      </c>
      <c r="R175" s="1">
        <v>-7.28</v>
      </c>
      <c r="S175" s="1">
        <v>-5.32</v>
      </c>
      <c r="T175" s="1">
        <v>-3.42</v>
      </c>
      <c r="U175" s="1">
        <v>-4.42</v>
      </c>
      <c r="V175" s="1">
        <v>-4.5199999999999996</v>
      </c>
      <c r="W175" s="1">
        <v>-6.22</v>
      </c>
      <c r="Y175" s="1">
        <v>194410</v>
      </c>
      <c r="Z175" s="1">
        <v>-1.3</v>
      </c>
      <c r="AA175" s="1">
        <v>-0.48</v>
      </c>
      <c r="AB175" s="1">
        <v>-0.77</v>
      </c>
      <c r="AC175" s="1">
        <v>-0.11</v>
      </c>
      <c r="AD175" s="1">
        <v>1.17</v>
      </c>
      <c r="AE175" s="1">
        <v>-0.23</v>
      </c>
      <c r="AF175" s="1">
        <v>0.87</v>
      </c>
      <c r="AG175" s="1">
        <v>-0.15</v>
      </c>
      <c r="AH175" s="1">
        <v>0.01</v>
      </c>
      <c r="AI175" s="1">
        <v>1.31</v>
      </c>
      <c r="AK175">
        <v>196504</v>
      </c>
      <c r="AL175">
        <v>4.17</v>
      </c>
      <c r="AM175">
        <v>3.07</v>
      </c>
      <c r="AN175">
        <v>4.57</v>
      </c>
      <c r="AO175">
        <v>4.2699999999999996</v>
      </c>
      <c r="AP175">
        <v>3.19</v>
      </c>
      <c r="AQ175">
        <v>3.32</v>
      </c>
      <c r="AR175">
        <v>4.05</v>
      </c>
      <c r="AS175">
        <v>5.0199999999999996</v>
      </c>
      <c r="AT175">
        <v>4.41</v>
      </c>
      <c r="AU175">
        <v>3.48</v>
      </c>
      <c r="AV175">
        <v>2.75</v>
      </c>
      <c r="AW175">
        <v>2.76</v>
      </c>
      <c r="AX175">
        <v>3.93</v>
      </c>
      <c r="AY175">
        <v>4.68</v>
      </c>
      <c r="AZ175">
        <v>3.42</v>
      </c>
      <c r="BA175">
        <v>6.23</v>
      </c>
      <c r="BB175">
        <v>3.94</v>
      </c>
      <c r="BC175">
        <v>3.61</v>
      </c>
      <c r="BD175">
        <v>4.96</v>
      </c>
      <c r="BF175" s="1">
        <v>196504</v>
      </c>
      <c r="BG175" s="1">
        <v>3.74</v>
      </c>
      <c r="BH175" s="1">
        <v>3.45</v>
      </c>
      <c r="BI175" s="1">
        <v>4.38</v>
      </c>
      <c r="BJ175" s="1">
        <v>4.24</v>
      </c>
      <c r="BK175" s="1">
        <v>3.71</v>
      </c>
      <c r="BL175" s="1">
        <v>3.36</v>
      </c>
      <c r="BM175" s="1">
        <v>3.92</v>
      </c>
      <c r="BN175" s="1">
        <v>4.6399999999999997</v>
      </c>
      <c r="BO175" s="1">
        <v>4.47</v>
      </c>
      <c r="BP175" s="1">
        <v>4.4800000000000004</v>
      </c>
      <c r="BQ175" s="1">
        <v>2.41</v>
      </c>
      <c r="BR175" s="1">
        <v>2.7</v>
      </c>
      <c r="BS175" s="1">
        <v>3.98</v>
      </c>
      <c r="BT175" s="1">
        <v>3.47</v>
      </c>
      <c r="BU175" s="1">
        <v>4.38</v>
      </c>
      <c r="BV175" s="1">
        <v>5.49</v>
      </c>
      <c r="BW175" s="1">
        <v>3.68</v>
      </c>
      <c r="BX175" s="1">
        <v>3.9</v>
      </c>
      <c r="BY175" s="1">
        <v>4.8600000000000003</v>
      </c>
      <c r="CA175" s="1">
        <v>194004</v>
      </c>
      <c r="CB175" s="1">
        <v>-14</v>
      </c>
      <c r="CC175" s="1">
        <v>0.5</v>
      </c>
      <c r="CD175" s="1">
        <v>1.2</v>
      </c>
      <c r="CE175" s="1">
        <v>3.03</v>
      </c>
      <c r="CF175" s="1">
        <v>0.47</v>
      </c>
      <c r="CG175" s="1">
        <v>0.31</v>
      </c>
      <c r="CH175" s="1">
        <v>1.17</v>
      </c>
      <c r="CI175" s="1">
        <v>1.77</v>
      </c>
      <c r="CJ175" s="1">
        <v>4.01</v>
      </c>
      <c r="CK175" s="1">
        <v>1.48</v>
      </c>
      <c r="CL175" s="1">
        <v>-0.55000000000000004</v>
      </c>
      <c r="CM175" s="1">
        <v>0.55000000000000004</v>
      </c>
      <c r="CN175" s="1">
        <v>0.06</v>
      </c>
      <c r="CO175" s="1">
        <v>1.34</v>
      </c>
      <c r="CP175" s="1">
        <v>0.99</v>
      </c>
      <c r="CQ175" s="1">
        <v>2.42</v>
      </c>
      <c r="CR175" s="1">
        <v>1.1200000000000001</v>
      </c>
      <c r="CS175" s="1">
        <v>5.78</v>
      </c>
      <c r="CT175" s="1">
        <v>2.13</v>
      </c>
      <c r="CV175" s="1">
        <v>194104</v>
      </c>
      <c r="CW175" s="1">
        <v>-6.85</v>
      </c>
      <c r="CX175" s="1">
        <v>-5.14</v>
      </c>
      <c r="CY175" s="1">
        <v>-4.88</v>
      </c>
      <c r="CZ175" s="1">
        <v>-5.84</v>
      </c>
      <c r="DA175" s="1">
        <v>-5.69</v>
      </c>
      <c r="DB175" s="1">
        <v>-4.49</v>
      </c>
      <c r="DC175" s="1">
        <v>-4.47</v>
      </c>
      <c r="DD175" s="1">
        <v>-5.34</v>
      </c>
      <c r="DE175" s="1">
        <v>-6.27</v>
      </c>
      <c r="DF175" s="1">
        <v>-5.25</v>
      </c>
      <c r="DG175" s="1">
        <v>-6.14</v>
      </c>
      <c r="DH175" s="1">
        <v>-4.05</v>
      </c>
      <c r="DI175" s="1">
        <v>-4.93</v>
      </c>
      <c r="DJ175" s="1">
        <v>-4.7699999999999996</v>
      </c>
      <c r="DK175" s="1">
        <v>-4.17</v>
      </c>
      <c r="DL175" s="1">
        <v>-5.66</v>
      </c>
      <c r="DM175" s="1">
        <v>-5.0199999999999996</v>
      </c>
      <c r="DN175" s="1">
        <v>-5.25</v>
      </c>
      <c r="DO175" s="1">
        <v>-7.24</v>
      </c>
      <c r="DQ175" s="1">
        <v>194004</v>
      </c>
      <c r="DR175" s="1">
        <v>-99.99</v>
      </c>
      <c r="DS175" s="1">
        <v>2.72</v>
      </c>
      <c r="DT175" s="1">
        <v>1.71</v>
      </c>
      <c r="DU175" s="1">
        <v>-0.77</v>
      </c>
      <c r="DV175" s="1">
        <v>1.92</v>
      </c>
      <c r="DW175" s="1">
        <v>2.67</v>
      </c>
      <c r="DX175" s="1">
        <v>2.2200000000000002</v>
      </c>
      <c r="DY175" s="1">
        <v>-0.45</v>
      </c>
      <c r="DZ175" s="1">
        <v>-0.06</v>
      </c>
      <c r="EA175" s="1">
        <v>-1</v>
      </c>
      <c r="EB175" s="1">
        <v>4.6500000000000004</v>
      </c>
      <c r="EC175" s="1">
        <v>4.25</v>
      </c>
      <c r="ED175" s="1">
        <v>1.08</v>
      </c>
      <c r="EE175" s="1">
        <v>2.12</v>
      </c>
      <c r="EF175" s="1">
        <v>2.31</v>
      </c>
      <c r="EG175" s="1">
        <v>1.32</v>
      </c>
      <c r="EH175" s="1">
        <v>-2.19</v>
      </c>
      <c r="EI175" s="1">
        <v>-0.5</v>
      </c>
      <c r="EJ175" s="1">
        <v>0.38</v>
      </c>
      <c r="EL175">
        <v>194004</v>
      </c>
      <c r="EM175">
        <v>0.22</v>
      </c>
      <c r="EN175">
        <v>3.92</v>
      </c>
      <c r="EO175">
        <v>-0.13</v>
      </c>
      <c r="EP175">
        <v>0</v>
      </c>
      <c r="ER175" s="1">
        <v>194010</v>
      </c>
      <c r="ES175" s="1">
        <v>-6.53</v>
      </c>
      <c r="EU175" s="1">
        <v>193911</v>
      </c>
      <c r="EV175" s="1">
        <v>-9.06</v>
      </c>
      <c r="EX175" s="1">
        <v>194410</v>
      </c>
      <c r="EY175" s="1">
        <v>-0.75</v>
      </c>
      <c r="FA175" s="1">
        <v>194010</v>
      </c>
      <c r="FB175" s="1" t="str">
        <f>IF(ISERROR(VLOOKUP($FA175,MOM,LOOKUPS!C$12,0)*$FB$6+VLOOKUP($FA175,STREV,LOOKUPS!C$10,0)*$FC$6+VLOOKUP($FA175,LTREV,LOOKUPS!C$9,0)*$FD$6+VLOOKUP($FA175,CFP,LOOKUPS!C$6,0)*$FE$6+VLOOKUP($FA175,EP,LOOKUPS!C$8,0)*$FF$6+VLOOKUP($FA175,BM,LOOKUPS!C$5,0)*$FG$6+VLOOKUP($FA175,DIV,LOOKUPS!C$7,0)*$FH$6++VLOOKUP($FA175,SIZE,LOOKUPS!C$11,0)*$FI$6),"",VLOOKUP($FA175,MOM,LOOKUPS!C$12,0)*$FB$6+VLOOKUP($FA175,STREV,LOOKUPS!C$10,0)*$FC$6+VLOOKUP($FA175,LTREV,LOOKUPS!C$9,0)*$FD$6+VLOOKUP($FA175,CFP,LOOKUPS!C$6,0)*$FE$6+VLOOKUP($FA175,EP,LOOKUPS!C$8,0)*$FF$6+VLOOKUP($FA175,BM,LOOKUPS!C$5,0)*$FG$6+VLOOKUP($FA175,DIV,LOOKUPS!C$7,0)*$FH$6++VLOOKUP($FA175,SIZE,LOOKUPS!C$11,0)*$FI$6)</f>
        <v/>
      </c>
      <c r="FC175" s="1" t="str">
        <f>IF(ISERROR(VLOOKUP($FA175,MOM,LOOKUPS!D$12,0)*$FB$6+VLOOKUP($FA175,STREV,LOOKUPS!D$10,0)*$FC$6+VLOOKUP($FA175,LTREV,LOOKUPS!D$9,0)*$FD$6+VLOOKUP($FA175,CFP,LOOKUPS!D$6,0)*$FE$6+VLOOKUP($FA175,EP,LOOKUPS!D$8,0)*$FF$6+VLOOKUP($FA175,BM,LOOKUPS!D$5,0)*$FG$6+VLOOKUP($FA175,DIV,LOOKUPS!D$7,0)*$FH$6++VLOOKUP($FA175,SIZE,LOOKUPS!D$11,0)*$FI$6),"",VLOOKUP($FA175,MOM,LOOKUPS!D$12,0)*$FB$6+VLOOKUP($FA175,STREV,LOOKUPS!D$10,0)*$FC$6+VLOOKUP($FA175,LTREV,LOOKUPS!D$9,0)*$FD$6+VLOOKUP($FA175,CFP,LOOKUPS!D$6,0)*$FE$6+VLOOKUP($FA175,EP,LOOKUPS!D$8,0)*$FF$6+VLOOKUP($FA175,BM,LOOKUPS!D$5,0)*$FG$6+VLOOKUP($FA175,DIV,LOOKUPS!D$7,0)*$FH$6++VLOOKUP($FA175,SIZE,LOOKUPS!D$11,0)*$FI$6)</f>
        <v/>
      </c>
      <c r="FD175" s="1" t="str">
        <f>IF(ISERROR(VLOOKUP($FA175,MOM,LOOKUPS!E$12,0)*$FB$6+VLOOKUP($FA175,STREV,LOOKUPS!E$10,0)*$FC$6+VLOOKUP($FA175,LTREV,LOOKUPS!E$9,0)*$FD$6+VLOOKUP($FA175,CFP,LOOKUPS!E$6,0)*$FE$6+VLOOKUP($FA175,EP,LOOKUPS!E$8,0)*$FF$6+VLOOKUP($FA175,BM,LOOKUPS!E$5,0)*$FG$6+VLOOKUP($FA175,DIV,LOOKUPS!E$7,0)*$FH$6++VLOOKUP($FA175,SIZE,LOOKUPS!E$11,0)*$FI$6),"",VLOOKUP($FA175,MOM,LOOKUPS!E$12,0)*$FB$6+VLOOKUP($FA175,STREV,LOOKUPS!E$10,0)*$FC$6+VLOOKUP($FA175,LTREV,LOOKUPS!E$9,0)*$FD$6+VLOOKUP($FA175,CFP,LOOKUPS!E$6,0)*$FE$6+VLOOKUP($FA175,EP,LOOKUPS!E$8,0)*$FF$6+VLOOKUP($FA175,BM,LOOKUPS!E$5,0)*$FG$6+VLOOKUP($FA175,DIV,LOOKUPS!E$7,0)*$FH$6++VLOOKUP($FA175,SIZE,LOOKUPS!E$11,0)*$FI$6)</f>
        <v/>
      </c>
      <c r="FE175" s="1" t="str">
        <f>IF(ISERROR(VLOOKUP($FA175,MOM,LOOKUPS!F$12,0)*$FB$6+VLOOKUP($FA175,STREV,LOOKUPS!F$10,0)*$FC$6+VLOOKUP($FA175,LTREV,LOOKUPS!F$9,0)*$FD$6+VLOOKUP($FA175,CFP,LOOKUPS!F$6,0)*$FE$6+VLOOKUP($FA175,EP,LOOKUPS!F$8,0)*$FF$6+VLOOKUP($FA175,BM,LOOKUPS!F$5,0)*$FG$6+VLOOKUP($FA175,DIV,LOOKUPS!F$7,0)*$FH$6++VLOOKUP($FA175,SIZE,LOOKUPS!F$11,0)*$FI$6),"",VLOOKUP($FA175,MOM,LOOKUPS!F$12,0)*$FB$6+VLOOKUP($FA175,STREV,LOOKUPS!F$10,0)*$FC$6+VLOOKUP($FA175,LTREV,LOOKUPS!F$9,0)*$FD$6+VLOOKUP($FA175,CFP,LOOKUPS!F$6,0)*$FE$6+VLOOKUP($FA175,EP,LOOKUPS!F$8,0)*$FF$6+VLOOKUP($FA175,BM,LOOKUPS!F$5,0)*$FG$6+VLOOKUP($FA175,DIV,LOOKUPS!F$7,0)*$FH$6++VLOOKUP($FA175,SIZE,LOOKUPS!F$11,0)*$FI$6)</f>
        <v/>
      </c>
      <c r="FF175" s="1" t="str">
        <f>IF(ISERROR(VLOOKUP($FA175,MOM,LOOKUPS!G$12,0)*$FB$6+VLOOKUP($FA175,STREV,LOOKUPS!G$10,0)*$FC$6+VLOOKUP($FA175,LTREV,LOOKUPS!G$9,0)*$FD$6+VLOOKUP($FA175,CFP,LOOKUPS!G$6,0)*$FE$6+VLOOKUP($FA175,EP,LOOKUPS!G$8,0)*$FF$6+VLOOKUP($FA175,BM,LOOKUPS!G$5,0)*$FG$6+VLOOKUP($FA175,DIV,LOOKUPS!G$7,0)*$FH$6++VLOOKUP($FA175,SIZE,LOOKUPS!G$11,0)*$FI$6),"",VLOOKUP($FA175,MOM,LOOKUPS!G$12,0)*$FB$6+VLOOKUP($FA175,STREV,LOOKUPS!G$10,0)*$FC$6+VLOOKUP($FA175,LTREV,LOOKUPS!G$9,0)*$FD$6+VLOOKUP($FA175,CFP,LOOKUPS!G$6,0)*$FE$6+VLOOKUP($FA175,EP,LOOKUPS!G$8,0)*$FF$6+VLOOKUP($FA175,BM,LOOKUPS!G$5,0)*$FG$6+VLOOKUP($FA175,DIV,LOOKUPS!G$7,0)*$FH$6++VLOOKUP($FA175,SIZE,LOOKUPS!G$11,0)*$FI$6)</f>
        <v/>
      </c>
      <c r="FG175" s="1" t="str">
        <f>IF(ISERROR(VLOOKUP($FA175,MOM,LOOKUPS!H$12,0)*$FB$6+VLOOKUP($FA175,STREV,LOOKUPS!H$10,0)*$FC$6+VLOOKUP($FA175,LTREV,LOOKUPS!H$9,0)*$FD$6+VLOOKUP($FA175,CFP,LOOKUPS!H$6,0)*$FE$6+VLOOKUP($FA175,EP,LOOKUPS!H$8,0)*$FF$6+VLOOKUP($FA175,BM,LOOKUPS!H$5,0)*$FG$6+VLOOKUP($FA175,DIV,LOOKUPS!H$7,0)*$FH$6++VLOOKUP($FA175,SIZE,LOOKUPS!H$11,0)*$FI$6),"",VLOOKUP($FA175,MOM,LOOKUPS!H$12,0)*$FB$6+VLOOKUP($FA175,STREV,LOOKUPS!H$10,0)*$FC$6+VLOOKUP($FA175,LTREV,LOOKUPS!H$9,0)*$FD$6+VLOOKUP($FA175,CFP,LOOKUPS!H$6,0)*$FE$6+VLOOKUP($FA175,EP,LOOKUPS!H$8,0)*$FF$6+VLOOKUP($FA175,BM,LOOKUPS!H$5,0)*$FG$6+VLOOKUP($FA175,DIV,LOOKUPS!H$7,0)*$FH$6++VLOOKUP($FA175,SIZE,LOOKUPS!H$11,0)*$FI$6)</f>
        <v/>
      </c>
      <c r="FH175" s="1" t="str">
        <f>IF(ISERROR(VLOOKUP($FA175,MOM,LOOKUPS!I$12,0)*$FB$6+VLOOKUP($FA175,STREV,LOOKUPS!I$10,0)*$FC$6+VLOOKUP($FA175,LTREV,LOOKUPS!I$9,0)*$FD$6+VLOOKUP($FA175,CFP,LOOKUPS!I$6,0)*$FE$6+VLOOKUP($FA175,EP,LOOKUPS!I$8,0)*$FF$6+VLOOKUP($FA175,BM,LOOKUPS!I$5,0)*$FG$6+VLOOKUP($FA175,DIV,LOOKUPS!I$7,0)*$FH$6++VLOOKUP($FA175,SIZE,LOOKUPS!I$11,0)*$FI$6),"",VLOOKUP($FA175,MOM,LOOKUPS!I$12,0)*$FB$6+VLOOKUP($FA175,STREV,LOOKUPS!I$10,0)*$FC$6+VLOOKUP($FA175,LTREV,LOOKUPS!I$9,0)*$FD$6+VLOOKUP($FA175,CFP,LOOKUPS!I$6,0)*$FE$6+VLOOKUP($FA175,EP,LOOKUPS!I$8,0)*$FF$6+VLOOKUP($FA175,BM,LOOKUPS!I$5,0)*$FG$6+VLOOKUP($FA175,DIV,LOOKUPS!I$7,0)*$FH$6++VLOOKUP($FA175,SIZE,LOOKUPS!I$11,0)*$FI$6)</f>
        <v/>
      </c>
      <c r="FI175" s="1" t="str">
        <f>IF(ISERROR(VLOOKUP($FA175,MOM,LOOKUPS!J$12,0)*$FB$6+VLOOKUP($FA175,STREV,LOOKUPS!J$10,0)*$FC$6+VLOOKUP($FA175,LTREV,LOOKUPS!J$9,0)*$FD$6+VLOOKUP($FA175,CFP,LOOKUPS!J$6,0)*$FE$6+VLOOKUP($FA175,EP,LOOKUPS!J$8,0)*$FF$6+VLOOKUP($FA175,BM,LOOKUPS!J$5,0)*$FG$6+VLOOKUP($FA175,DIV,LOOKUPS!J$7,0)*$FH$6++VLOOKUP($FA175,SIZE,LOOKUPS!J$11,0)*$FI$6),"",VLOOKUP($FA175,MOM,LOOKUPS!J$12,0)*$FB$6+VLOOKUP($FA175,STREV,LOOKUPS!J$10,0)*$FC$6+VLOOKUP($FA175,LTREV,LOOKUPS!J$9,0)*$FD$6+VLOOKUP($FA175,CFP,LOOKUPS!J$6,0)*$FE$6+VLOOKUP($FA175,EP,LOOKUPS!J$8,0)*$FF$6+VLOOKUP($FA175,BM,LOOKUPS!J$5,0)*$FG$6+VLOOKUP($FA175,DIV,LOOKUPS!J$7,0)*$FH$6++VLOOKUP($FA175,SIZE,LOOKUPS!J$11,0)*$FI$6)</f>
        <v/>
      </c>
      <c r="FJ175" s="1" t="str">
        <f>IF(ISERROR(VLOOKUP($FA175,MOM,LOOKUPS!K$12,0)*$FB$6+VLOOKUP($FA175,STREV,LOOKUPS!K$10,0)*$FC$6+VLOOKUP($FA175,LTREV,LOOKUPS!K$9,0)*$FD$6+VLOOKUP($FA175,CFP,LOOKUPS!K$6,0)*$FE$6+VLOOKUP($FA175,EP,LOOKUPS!K$8,0)*$FF$6+VLOOKUP($FA175,BM,LOOKUPS!K$5,0)*$FG$6+VLOOKUP($FA175,DIV,LOOKUPS!K$7,0)*$FH$6++VLOOKUP($FA175,SIZE,LOOKUPS!K$11,0)*$FI$6),"",VLOOKUP($FA175,MOM,LOOKUPS!K$12,0)*$FB$6+VLOOKUP($FA175,STREV,LOOKUPS!K$10,0)*$FC$6+VLOOKUP($FA175,LTREV,LOOKUPS!K$9,0)*$FD$6+VLOOKUP($FA175,CFP,LOOKUPS!K$6,0)*$FE$6+VLOOKUP($FA175,EP,LOOKUPS!K$8,0)*$FF$6+VLOOKUP($FA175,BM,LOOKUPS!K$5,0)*$FG$6+VLOOKUP($FA175,DIV,LOOKUPS!K$7,0)*$FH$6++VLOOKUP($FA175,SIZE,LOOKUPS!K$11,0)*$FI$6)</f>
        <v/>
      </c>
      <c r="FK175" s="1" t="str">
        <f>IF(ISERROR(VLOOKUP($FA175,MOM,LOOKUPS!L$12,0)*$FB$6+VLOOKUP($FA175,STREV,LOOKUPS!L$10,0)*$FC$6+VLOOKUP($FA175,LTREV,LOOKUPS!L$9,0)*$FD$6+VLOOKUP($FA175,CFP,LOOKUPS!L$6,0)*$FE$6+VLOOKUP($FA175,EP,LOOKUPS!L$8,0)*$FF$6+VLOOKUP($FA175,BM,LOOKUPS!L$5,0)*$FG$6+VLOOKUP($FA175,DIV,LOOKUPS!L$7,0)*$FH$6++VLOOKUP($FA175,SIZE,LOOKUPS!L$11,0)*$FI$6),"",VLOOKUP($FA175,MOM,LOOKUPS!L$12,0)*$FB$6+VLOOKUP($FA175,STREV,LOOKUPS!L$10,0)*$FC$6+VLOOKUP($FA175,LTREV,LOOKUPS!L$9,0)*$FD$6+VLOOKUP($FA175,CFP,LOOKUPS!L$6,0)*$FE$6+VLOOKUP($FA175,EP,LOOKUPS!L$8,0)*$FF$6+VLOOKUP($FA175,BM,LOOKUPS!L$5,0)*$FG$6+VLOOKUP($FA175,DIV,LOOKUPS!L$7,0)*$FH$6++VLOOKUP($FA175,SIZE,LOOKUPS!L$11,0)*$FI$6)</f>
        <v/>
      </c>
    </row>
    <row r="176" spans="1:167" x14ac:dyDescent="0.3">
      <c r="A176" s="1">
        <v>194011</v>
      </c>
      <c r="B176" s="1">
        <v>-4.6900000000000004</v>
      </c>
      <c r="C176" s="1">
        <v>-2.41</v>
      </c>
      <c r="D176" s="1">
        <v>2.2599999999999998</v>
      </c>
      <c r="E176" s="1">
        <v>0.63</v>
      </c>
      <c r="F176" s="1">
        <v>0.32</v>
      </c>
      <c r="G176" s="1">
        <v>0.51</v>
      </c>
      <c r="H176" s="1">
        <v>-0.98</v>
      </c>
      <c r="I176" s="1">
        <v>0.09</v>
      </c>
      <c r="J176" s="1">
        <v>0.91</v>
      </c>
      <c r="K176" s="1">
        <v>0.94</v>
      </c>
      <c r="M176" s="1">
        <v>193912</v>
      </c>
      <c r="N176" s="1">
        <v>-1.88</v>
      </c>
      <c r="O176" s="1">
        <v>2</v>
      </c>
      <c r="P176" s="1">
        <v>-1.34</v>
      </c>
      <c r="Q176" s="1">
        <v>1.88</v>
      </c>
      <c r="R176" s="1">
        <v>4.6500000000000004</v>
      </c>
      <c r="S176" s="1">
        <v>1.4</v>
      </c>
      <c r="T176" s="1">
        <v>1.67</v>
      </c>
      <c r="U176" s="1">
        <v>1.1499999999999999</v>
      </c>
      <c r="V176" s="1">
        <v>3.08</v>
      </c>
      <c r="W176" s="1">
        <v>4.24</v>
      </c>
      <c r="Y176" s="1">
        <v>194411</v>
      </c>
      <c r="Z176" s="1">
        <v>0.62</v>
      </c>
      <c r="AA176" s="1">
        <v>1.61</v>
      </c>
      <c r="AB176" s="1">
        <v>1.59</v>
      </c>
      <c r="AC176" s="1">
        <v>2.35</v>
      </c>
      <c r="AD176" s="1">
        <v>1.65</v>
      </c>
      <c r="AE176" s="1">
        <v>2.68</v>
      </c>
      <c r="AF176" s="1">
        <v>3.46</v>
      </c>
      <c r="AG176" s="1">
        <v>3.18</v>
      </c>
      <c r="AH176" s="1">
        <v>1.9</v>
      </c>
      <c r="AI176" s="1">
        <v>4.34</v>
      </c>
      <c r="AK176">
        <v>196505</v>
      </c>
      <c r="AL176">
        <v>1.17</v>
      </c>
      <c r="AM176">
        <v>-0.05</v>
      </c>
      <c r="AN176">
        <v>-0.57999999999999996</v>
      </c>
      <c r="AO176">
        <v>0.26</v>
      </c>
      <c r="AP176">
        <v>-0.14000000000000001</v>
      </c>
      <c r="AQ176">
        <v>-0.2</v>
      </c>
      <c r="AR176">
        <v>-0.96</v>
      </c>
      <c r="AS176">
        <v>-0.47</v>
      </c>
      <c r="AT176">
        <v>0.81</v>
      </c>
      <c r="AU176">
        <v>0.28999999999999998</v>
      </c>
      <c r="AV176">
        <v>-0.8</v>
      </c>
      <c r="AW176">
        <v>0.18</v>
      </c>
      <c r="AX176">
        <v>-0.62</v>
      </c>
      <c r="AY176">
        <v>-1.17</v>
      </c>
      <c r="AZ176">
        <v>-0.76</v>
      </c>
      <c r="BA176">
        <v>0.24</v>
      </c>
      <c r="BB176">
        <v>-1.1200000000000001</v>
      </c>
      <c r="BC176">
        <v>1.04</v>
      </c>
      <c r="BD176">
        <v>0.65</v>
      </c>
      <c r="BF176" s="1">
        <v>196505</v>
      </c>
      <c r="BG176" s="1">
        <v>0.66</v>
      </c>
      <c r="BH176" s="1">
        <v>-0.11</v>
      </c>
      <c r="BI176" s="1">
        <v>-0.49</v>
      </c>
      <c r="BJ176" s="1">
        <v>0.05</v>
      </c>
      <c r="BK176" s="1">
        <v>0.03</v>
      </c>
      <c r="BL176" s="1">
        <v>-0.34</v>
      </c>
      <c r="BM176" s="1">
        <v>-0.31</v>
      </c>
      <c r="BN176" s="1">
        <v>-0.6</v>
      </c>
      <c r="BO176" s="1">
        <v>0.12</v>
      </c>
      <c r="BP176" s="1">
        <v>0.2</v>
      </c>
      <c r="BQ176" s="1">
        <v>-0.26</v>
      </c>
      <c r="BR176" s="1">
        <v>-0.48</v>
      </c>
      <c r="BS176" s="1">
        <v>-0.21</v>
      </c>
      <c r="BT176" s="1">
        <v>0.22</v>
      </c>
      <c r="BU176" s="1">
        <v>-0.84</v>
      </c>
      <c r="BV176" s="1">
        <v>-1.01</v>
      </c>
      <c r="BW176" s="1">
        <v>-0.14000000000000001</v>
      </c>
      <c r="BX176" s="1">
        <v>-0.06</v>
      </c>
      <c r="BY176" s="1">
        <v>0.24</v>
      </c>
      <c r="CA176" s="1">
        <v>194005</v>
      </c>
      <c r="CB176" s="1">
        <v>-15.28</v>
      </c>
      <c r="CC176" s="1">
        <v>-25.66</v>
      </c>
      <c r="CD176" s="1">
        <v>-25.97</v>
      </c>
      <c r="CE176" s="1">
        <v>-30.12</v>
      </c>
      <c r="CF176" s="1">
        <v>-25.2</v>
      </c>
      <c r="CG176" s="1">
        <v>-25.64</v>
      </c>
      <c r="CH176" s="1">
        <v>-27.11</v>
      </c>
      <c r="CI176" s="1">
        <v>-25.9</v>
      </c>
      <c r="CJ176" s="1">
        <v>-31.8</v>
      </c>
      <c r="CK176" s="1">
        <v>-23.83</v>
      </c>
      <c r="CL176" s="1">
        <v>-26.59</v>
      </c>
      <c r="CM176" s="1">
        <v>-26.58</v>
      </c>
      <c r="CN176" s="1">
        <v>-24.68</v>
      </c>
      <c r="CO176" s="1">
        <v>-26.33</v>
      </c>
      <c r="CP176" s="1">
        <v>-27.9</v>
      </c>
      <c r="CQ176" s="1">
        <v>-24.95</v>
      </c>
      <c r="CR176" s="1">
        <v>-26.86</v>
      </c>
      <c r="CS176" s="1">
        <v>-31.26</v>
      </c>
      <c r="CT176" s="1">
        <v>-32.369999999999997</v>
      </c>
      <c r="CV176" s="1">
        <v>194105</v>
      </c>
      <c r="CW176" s="1">
        <v>0.82</v>
      </c>
      <c r="CX176" s="1">
        <v>1.86</v>
      </c>
      <c r="CY176" s="1">
        <v>1.39</v>
      </c>
      <c r="CZ176" s="1">
        <v>0.5</v>
      </c>
      <c r="DA176" s="1">
        <v>2.02</v>
      </c>
      <c r="DB176" s="1">
        <v>1.52</v>
      </c>
      <c r="DC176" s="1">
        <v>0.91</v>
      </c>
      <c r="DD176" s="1">
        <v>1.34</v>
      </c>
      <c r="DE176" s="1">
        <v>0.53</v>
      </c>
      <c r="DF176" s="1">
        <v>2.74</v>
      </c>
      <c r="DG176" s="1">
        <v>1.29</v>
      </c>
      <c r="DH176" s="1">
        <v>1.54</v>
      </c>
      <c r="DI176" s="1">
        <v>1.49</v>
      </c>
      <c r="DJ176" s="1">
        <v>0.76</v>
      </c>
      <c r="DK176" s="1">
        <v>1.05</v>
      </c>
      <c r="DL176" s="1">
        <v>2.2799999999999998</v>
      </c>
      <c r="DM176" s="1">
        <v>0.43</v>
      </c>
      <c r="DN176" s="1">
        <v>0.64</v>
      </c>
      <c r="DO176" s="1">
        <v>0.43</v>
      </c>
      <c r="DQ176" s="1">
        <v>194005</v>
      </c>
      <c r="DR176" s="1">
        <v>-99.99</v>
      </c>
      <c r="DS176" s="1">
        <v>-29.48</v>
      </c>
      <c r="DT176" s="1">
        <v>-27.45</v>
      </c>
      <c r="DU176" s="1">
        <v>-23.57</v>
      </c>
      <c r="DV176" s="1">
        <v>-29.89</v>
      </c>
      <c r="DW176" s="1">
        <v>-27.61</v>
      </c>
      <c r="DX176" s="1">
        <v>-27.1</v>
      </c>
      <c r="DY176" s="1">
        <v>-27.26</v>
      </c>
      <c r="DZ176" s="1">
        <v>-22.63</v>
      </c>
      <c r="EA176" s="1">
        <v>-29.14</v>
      </c>
      <c r="EB176" s="1">
        <v>-30.56</v>
      </c>
      <c r="EC176" s="1">
        <v>-28.7</v>
      </c>
      <c r="ED176" s="1">
        <v>-26.51</v>
      </c>
      <c r="EE176" s="1">
        <v>-28.78</v>
      </c>
      <c r="EF176" s="1">
        <v>-25.4</v>
      </c>
      <c r="EG176" s="1">
        <v>-29.11</v>
      </c>
      <c r="EH176" s="1">
        <v>-25.43</v>
      </c>
      <c r="EI176" s="1">
        <v>-24.02</v>
      </c>
      <c r="EJ176" s="1">
        <v>-21.26</v>
      </c>
      <c r="EL176">
        <v>194005</v>
      </c>
      <c r="EM176">
        <v>-21.95</v>
      </c>
      <c r="EN176">
        <v>-6.66</v>
      </c>
      <c r="EO176">
        <v>-3.69</v>
      </c>
      <c r="EP176">
        <v>-0.02</v>
      </c>
      <c r="ER176" s="1">
        <v>194011</v>
      </c>
      <c r="ES176" s="1">
        <v>1.33</v>
      </c>
      <c r="EU176" s="1">
        <v>193912</v>
      </c>
      <c r="EV176" s="1">
        <v>-0.88</v>
      </c>
      <c r="EX176" s="1">
        <v>194411</v>
      </c>
      <c r="EY176" s="1">
        <v>-2.42</v>
      </c>
      <c r="FA176" s="1">
        <v>194011</v>
      </c>
      <c r="FB176" s="1" t="str">
        <f>IF(ISERROR(VLOOKUP($FA176,MOM,LOOKUPS!C$12,0)*$FB$6+VLOOKUP($FA176,STREV,LOOKUPS!C$10,0)*$FC$6+VLOOKUP($FA176,LTREV,LOOKUPS!C$9,0)*$FD$6+VLOOKUP($FA176,CFP,LOOKUPS!C$6,0)*$FE$6+VLOOKUP($FA176,EP,LOOKUPS!C$8,0)*$FF$6+VLOOKUP($FA176,BM,LOOKUPS!C$5,0)*$FG$6+VLOOKUP($FA176,DIV,LOOKUPS!C$7,0)*$FH$6++VLOOKUP($FA176,SIZE,LOOKUPS!C$11,0)*$FI$6),"",VLOOKUP($FA176,MOM,LOOKUPS!C$12,0)*$FB$6+VLOOKUP($FA176,STREV,LOOKUPS!C$10,0)*$FC$6+VLOOKUP($FA176,LTREV,LOOKUPS!C$9,0)*$FD$6+VLOOKUP($FA176,CFP,LOOKUPS!C$6,0)*$FE$6+VLOOKUP($FA176,EP,LOOKUPS!C$8,0)*$FF$6+VLOOKUP($FA176,BM,LOOKUPS!C$5,0)*$FG$6+VLOOKUP($FA176,DIV,LOOKUPS!C$7,0)*$FH$6++VLOOKUP($FA176,SIZE,LOOKUPS!C$11,0)*$FI$6)</f>
        <v/>
      </c>
      <c r="FC176" s="1" t="str">
        <f>IF(ISERROR(VLOOKUP($FA176,MOM,LOOKUPS!D$12,0)*$FB$6+VLOOKUP($FA176,STREV,LOOKUPS!D$10,0)*$FC$6+VLOOKUP($FA176,LTREV,LOOKUPS!D$9,0)*$FD$6+VLOOKUP($FA176,CFP,LOOKUPS!D$6,0)*$FE$6+VLOOKUP($FA176,EP,LOOKUPS!D$8,0)*$FF$6+VLOOKUP($FA176,BM,LOOKUPS!D$5,0)*$FG$6+VLOOKUP($FA176,DIV,LOOKUPS!D$7,0)*$FH$6++VLOOKUP($FA176,SIZE,LOOKUPS!D$11,0)*$FI$6),"",VLOOKUP($FA176,MOM,LOOKUPS!D$12,0)*$FB$6+VLOOKUP($FA176,STREV,LOOKUPS!D$10,0)*$FC$6+VLOOKUP($FA176,LTREV,LOOKUPS!D$9,0)*$FD$6+VLOOKUP($FA176,CFP,LOOKUPS!D$6,0)*$FE$6+VLOOKUP($FA176,EP,LOOKUPS!D$8,0)*$FF$6+VLOOKUP($FA176,BM,LOOKUPS!D$5,0)*$FG$6+VLOOKUP($FA176,DIV,LOOKUPS!D$7,0)*$FH$6++VLOOKUP($FA176,SIZE,LOOKUPS!D$11,0)*$FI$6)</f>
        <v/>
      </c>
      <c r="FD176" s="1" t="str">
        <f>IF(ISERROR(VLOOKUP($FA176,MOM,LOOKUPS!E$12,0)*$FB$6+VLOOKUP($FA176,STREV,LOOKUPS!E$10,0)*$FC$6+VLOOKUP($FA176,LTREV,LOOKUPS!E$9,0)*$FD$6+VLOOKUP($FA176,CFP,LOOKUPS!E$6,0)*$FE$6+VLOOKUP($FA176,EP,LOOKUPS!E$8,0)*$FF$6+VLOOKUP($FA176,BM,LOOKUPS!E$5,0)*$FG$6+VLOOKUP($FA176,DIV,LOOKUPS!E$7,0)*$FH$6++VLOOKUP($FA176,SIZE,LOOKUPS!E$11,0)*$FI$6),"",VLOOKUP($FA176,MOM,LOOKUPS!E$12,0)*$FB$6+VLOOKUP($FA176,STREV,LOOKUPS!E$10,0)*$FC$6+VLOOKUP($FA176,LTREV,LOOKUPS!E$9,0)*$FD$6+VLOOKUP($FA176,CFP,LOOKUPS!E$6,0)*$FE$6+VLOOKUP($FA176,EP,LOOKUPS!E$8,0)*$FF$6+VLOOKUP($FA176,BM,LOOKUPS!E$5,0)*$FG$6+VLOOKUP($FA176,DIV,LOOKUPS!E$7,0)*$FH$6++VLOOKUP($FA176,SIZE,LOOKUPS!E$11,0)*$FI$6)</f>
        <v/>
      </c>
      <c r="FE176" s="1" t="str">
        <f>IF(ISERROR(VLOOKUP($FA176,MOM,LOOKUPS!F$12,0)*$FB$6+VLOOKUP($FA176,STREV,LOOKUPS!F$10,0)*$FC$6+VLOOKUP($FA176,LTREV,LOOKUPS!F$9,0)*$FD$6+VLOOKUP($FA176,CFP,LOOKUPS!F$6,0)*$FE$6+VLOOKUP($FA176,EP,LOOKUPS!F$8,0)*$FF$6+VLOOKUP($FA176,BM,LOOKUPS!F$5,0)*$FG$6+VLOOKUP($FA176,DIV,LOOKUPS!F$7,0)*$FH$6++VLOOKUP($FA176,SIZE,LOOKUPS!F$11,0)*$FI$6),"",VLOOKUP($FA176,MOM,LOOKUPS!F$12,0)*$FB$6+VLOOKUP($FA176,STREV,LOOKUPS!F$10,0)*$FC$6+VLOOKUP($FA176,LTREV,LOOKUPS!F$9,0)*$FD$6+VLOOKUP($FA176,CFP,LOOKUPS!F$6,0)*$FE$6+VLOOKUP($FA176,EP,LOOKUPS!F$8,0)*$FF$6+VLOOKUP($FA176,BM,LOOKUPS!F$5,0)*$FG$6+VLOOKUP($FA176,DIV,LOOKUPS!F$7,0)*$FH$6++VLOOKUP($FA176,SIZE,LOOKUPS!F$11,0)*$FI$6)</f>
        <v/>
      </c>
      <c r="FF176" s="1" t="str">
        <f>IF(ISERROR(VLOOKUP($FA176,MOM,LOOKUPS!G$12,0)*$FB$6+VLOOKUP($FA176,STREV,LOOKUPS!G$10,0)*$FC$6+VLOOKUP($FA176,LTREV,LOOKUPS!G$9,0)*$FD$6+VLOOKUP($FA176,CFP,LOOKUPS!G$6,0)*$FE$6+VLOOKUP($FA176,EP,LOOKUPS!G$8,0)*$FF$6+VLOOKUP($FA176,BM,LOOKUPS!G$5,0)*$FG$6+VLOOKUP($FA176,DIV,LOOKUPS!G$7,0)*$FH$6++VLOOKUP($FA176,SIZE,LOOKUPS!G$11,0)*$FI$6),"",VLOOKUP($FA176,MOM,LOOKUPS!G$12,0)*$FB$6+VLOOKUP($FA176,STREV,LOOKUPS!G$10,0)*$FC$6+VLOOKUP($FA176,LTREV,LOOKUPS!G$9,0)*$FD$6+VLOOKUP($FA176,CFP,LOOKUPS!G$6,0)*$FE$6+VLOOKUP($FA176,EP,LOOKUPS!G$8,0)*$FF$6+VLOOKUP($FA176,BM,LOOKUPS!G$5,0)*$FG$6+VLOOKUP($FA176,DIV,LOOKUPS!G$7,0)*$FH$6++VLOOKUP($FA176,SIZE,LOOKUPS!G$11,0)*$FI$6)</f>
        <v/>
      </c>
      <c r="FG176" s="1" t="str">
        <f>IF(ISERROR(VLOOKUP($FA176,MOM,LOOKUPS!H$12,0)*$FB$6+VLOOKUP($FA176,STREV,LOOKUPS!H$10,0)*$FC$6+VLOOKUP($FA176,LTREV,LOOKUPS!H$9,0)*$FD$6+VLOOKUP($FA176,CFP,LOOKUPS!H$6,0)*$FE$6+VLOOKUP($FA176,EP,LOOKUPS!H$8,0)*$FF$6+VLOOKUP($FA176,BM,LOOKUPS!H$5,0)*$FG$6+VLOOKUP($FA176,DIV,LOOKUPS!H$7,0)*$FH$6++VLOOKUP($FA176,SIZE,LOOKUPS!H$11,0)*$FI$6),"",VLOOKUP($FA176,MOM,LOOKUPS!H$12,0)*$FB$6+VLOOKUP($FA176,STREV,LOOKUPS!H$10,0)*$FC$6+VLOOKUP($FA176,LTREV,LOOKUPS!H$9,0)*$FD$6+VLOOKUP($FA176,CFP,LOOKUPS!H$6,0)*$FE$6+VLOOKUP($FA176,EP,LOOKUPS!H$8,0)*$FF$6+VLOOKUP($FA176,BM,LOOKUPS!H$5,0)*$FG$6+VLOOKUP($FA176,DIV,LOOKUPS!H$7,0)*$FH$6++VLOOKUP($FA176,SIZE,LOOKUPS!H$11,0)*$FI$6)</f>
        <v/>
      </c>
      <c r="FH176" s="1" t="str">
        <f>IF(ISERROR(VLOOKUP($FA176,MOM,LOOKUPS!I$12,0)*$FB$6+VLOOKUP($FA176,STREV,LOOKUPS!I$10,0)*$FC$6+VLOOKUP($FA176,LTREV,LOOKUPS!I$9,0)*$FD$6+VLOOKUP($FA176,CFP,LOOKUPS!I$6,0)*$FE$6+VLOOKUP($FA176,EP,LOOKUPS!I$8,0)*$FF$6+VLOOKUP($FA176,BM,LOOKUPS!I$5,0)*$FG$6+VLOOKUP($FA176,DIV,LOOKUPS!I$7,0)*$FH$6++VLOOKUP($FA176,SIZE,LOOKUPS!I$11,0)*$FI$6),"",VLOOKUP($FA176,MOM,LOOKUPS!I$12,0)*$FB$6+VLOOKUP($FA176,STREV,LOOKUPS!I$10,0)*$FC$6+VLOOKUP($FA176,LTREV,LOOKUPS!I$9,0)*$FD$6+VLOOKUP($FA176,CFP,LOOKUPS!I$6,0)*$FE$6+VLOOKUP($FA176,EP,LOOKUPS!I$8,0)*$FF$6+VLOOKUP($FA176,BM,LOOKUPS!I$5,0)*$FG$6+VLOOKUP($FA176,DIV,LOOKUPS!I$7,0)*$FH$6++VLOOKUP($FA176,SIZE,LOOKUPS!I$11,0)*$FI$6)</f>
        <v/>
      </c>
      <c r="FI176" s="1" t="str">
        <f>IF(ISERROR(VLOOKUP($FA176,MOM,LOOKUPS!J$12,0)*$FB$6+VLOOKUP($FA176,STREV,LOOKUPS!J$10,0)*$FC$6+VLOOKUP($FA176,LTREV,LOOKUPS!J$9,0)*$FD$6+VLOOKUP($FA176,CFP,LOOKUPS!J$6,0)*$FE$6+VLOOKUP($FA176,EP,LOOKUPS!J$8,0)*$FF$6+VLOOKUP($FA176,BM,LOOKUPS!J$5,0)*$FG$6+VLOOKUP($FA176,DIV,LOOKUPS!J$7,0)*$FH$6++VLOOKUP($FA176,SIZE,LOOKUPS!J$11,0)*$FI$6),"",VLOOKUP($FA176,MOM,LOOKUPS!J$12,0)*$FB$6+VLOOKUP($FA176,STREV,LOOKUPS!J$10,0)*$FC$6+VLOOKUP($FA176,LTREV,LOOKUPS!J$9,0)*$FD$6+VLOOKUP($FA176,CFP,LOOKUPS!J$6,0)*$FE$6+VLOOKUP($FA176,EP,LOOKUPS!J$8,0)*$FF$6+VLOOKUP($FA176,BM,LOOKUPS!J$5,0)*$FG$6+VLOOKUP($FA176,DIV,LOOKUPS!J$7,0)*$FH$6++VLOOKUP($FA176,SIZE,LOOKUPS!J$11,0)*$FI$6)</f>
        <v/>
      </c>
      <c r="FJ176" s="1" t="str">
        <f>IF(ISERROR(VLOOKUP($FA176,MOM,LOOKUPS!K$12,0)*$FB$6+VLOOKUP($FA176,STREV,LOOKUPS!K$10,0)*$FC$6+VLOOKUP($FA176,LTREV,LOOKUPS!K$9,0)*$FD$6+VLOOKUP($FA176,CFP,LOOKUPS!K$6,0)*$FE$6+VLOOKUP($FA176,EP,LOOKUPS!K$8,0)*$FF$6+VLOOKUP($FA176,BM,LOOKUPS!K$5,0)*$FG$6+VLOOKUP($FA176,DIV,LOOKUPS!K$7,0)*$FH$6++VLOOKUP($FA176,SIZE,LOOKUPS!K$11,0)*$FI$6),"",VLOOKUP($FA176,MOM,LOOKUPS!K$12,0)*$FB$6+VLOOKUP($FA176,STREV,LOOKUPS!K$10,0)*$FC$6+VLOOKUP($FA176,LTREV,LOOKUPS!K$9,0)*$FD$6+VLOOKUP($FA176,CFP,LOOKUPS!K$6,0)*$FE$6+VLOOKUP($FA176,EP,LOOKUPS!K$8,0)*$FF$6+VLOOKUP($FA176,BM,LOOKUPS!K$5,0)*$FG$6+VLOOKUP($FA176,DIV,LOOKUPS!K$7,0)*$FH$6++VLOOKUP($FA176,SIZE,LOOKUPS!K$11,0)*$FI$6)</f>
        <v/>
      </c>
      <c r="FK176" s="1" t="str">
        <f>IF(ISERROR(VLOOKUP($FA176,MOM,LOOKUPS!L$12,0)*$FB$6+VLOOKUP($FA176,STREV,LOOKUPS!L$10,0)*$FC$6+VLOOKUP($FA176,LTREV,LOOKUPS!L$9,0)*$FD$6+VLOOKUP($FA176,CFP,LOOKUPS!L$6,0)*$FE$6+VLOOKUP($FA176,EP,LOOKUPS!L$8,0)*$FF$6+VLOOKUP($FA176,BM,LOOKUPS!L$5,0)*$FG$6+VLOOKUP($FA176,DIV,LOOKUPS!L$7,0)*$FH$6++VLOOKUP($FA176,SIZE,LOOKUPS!L$11,0)*$FI$6),"",VLOOKUP($FA176,MOM,LOOKUPS!L$12,0)*$FB$6+VLOOKUP($FA176,STREV,LOOKUPS!L$10,0)*$FC$6+VLOOKUP($FA176,LTREV,LOOKUPS!L$9,0)*$FD$6+VLOOKUP($FA176,CFP,LOOKUPS!L$6,0)*$FE$6+VLOOKUP($FA176,EP,LOOKUPS!L$8,0)*$FF$6+VLOOKUP($FA176,BM,LOOKUPS!L$5,0)*$FG$6+VLOOKUP($FA176,DIV,LOOKUPS!L$7,0)*$FH$6++VLOOKUP($FA176,SIZE,LOOKUPS!L$11,0)*$FI$6)</f>
        <v/>
      </c>
    </row>
    <row r="177" spans="1:167" x14ac:dyDescent="0.3">
      <c r="A177" s="1">
        <v>194012</v>
      </c>
      <c r="B177" s="1">
        <v>-10.35</v>
      </c>
      <c r="C177" s="1">
        <v>-4.54</v>
      </c>
      <c r="D177" s="1">
        <v>-1.86</v>
      </c>
      <c r="E177" s="1">
        <v>-1.04</v>
      </c>
      <c r="F177" s="1">
        <v>-1.96</v>
      </c>
      <c r="G177" s="1">
        <v>-0.84</v>
      </c>
      <c r="H177" s="1">
        <v>-0.51</v>
      </c>
      <c r="I177" s="1">
        <v>0.03</v>
      </c>
      <c r="J177" s="1">
        <v>0.5</v>
      </c>
      <c r="K177" s="1">
        <v>2.67</v>
      </c>
      <c r="M177" s="1">
        <v>194001</v>
      </c>
      <c r="N177" s="1">
        <v>1.07</v>
      </c>
      <c r="O177" s="1">
        <v>-0.06</v>
      </c>
      <c r="P177" s="1">
        <v>-1.21</v>
      </c>
      <c r="Q177" s="1">
        <v>-2.54</v>
      </c>
      <c r="R177" s="1">
        <v>-1.78</v>
      </c>
      <c r="S177" s="1">
        <v>-1.88</v>
      </c>
      <c r="T177" s="1">
        <v>-2.12</v>
      </c>
      <c r="U177" s="1">
        <v>-4.49</v>
      </c>
      <c r="V177" s="1">
        <v>-3.03</v>
      </c>
      <c r="W177" s="1">
        <v>-3.65</v>
      </c>
      <c r="Y177" s="1">
        <v>194412</v>
      </c>
      <c r="Z177" s="1">
        <v>10.38</v>
      </c>
      <c r="AA177" s="1">
        <v>8.92</v>
      </c>
      <c r="AB177" s="1">
        <v>6.05</v>
      </c>
      <c r="AC177" s="1">
        <v>5.4</v>
      </c>
      <c r="AD177" s="1">
        <v>6.8</v>
      </c>
      <c r="AE177" s="1">
        <v>5.99</v>
      </c>
      <c r="AF177" s="1">
        <v>4.3099999999999996</v>
      </c>
      <c r="AG177" s="1">
        <v>7.58</v>
      </c>
      <c r="AH177" s="1">
        <v>7.82</v>
      </c>
      <c r="AI177" s="1">
        <v>7.44</v>
      </c>
      <c r="AK177">
        <v>196506</v>
      </c>
      <c r="AL177">
        <v>-11.55</v>
      </c>
      <c r="AM177">
        <v>-8.27</v>
      </c>
      <c r="AN177">
        <v>-7.61</v>
      </c>
      <c r="AO177">
        <v>-8.3800000000000008</v>
      </c>
      <c r="AP177">
        <v>-8.67</v>
      </c>
      <c r="AQ177">
        <v>-7.17</v>
      </c>
      <c r="AR177">
        <v>-7.89</v>
      </c>
      <c r="AS177">
        <v>-7.67</v>
      </c>
      <c r="AT177">
        <v>-8.61</v>
      </c>
      <c r="AU177">
        <v>-9.93</v>
      </c>
      <c r="AV177">
        <v>-6.75</v>
      </c>
      <c r="AW177">
        <v>-7.28</v>
      </c>
      <c r="AX177">
        <v>-7.05</v>
      </c>
      <c r="AY177">
        <v>-8.4</v>
      </c>
      <c r="AZ177">
        <v>-7.39</v>
      </c>
      <c r="BA177">
        <v>-7.51</v>
      </c>
      <c r="BB177">
        <v>-7.81</v>
      </c>
      <c r="BC177">
        <v>-8.98</v>
      </c>
      <c r="BD177">
        <v>-8.35</v>
      </c>
      <c r="BF177" s="1">
        <v>196506</v>
      </c>
      <c r="BG177" s="1">
        <v>-11.08</v>
      </c>
      <c r="BH177" s="1">
        <v>-8.3800000000000008</v>
      </c>
      <c r="BI177" s="1">
        <v>-7.54</v>
      </c>
      <c r="BJ177" s="1">
        <v>-8.01</v>
      </c>
      <c r="BK177" s="1">
        <v>-8.93</v>
      </c>
      <c r="BL177" s="1">
        <v>-7.45</v>
      </c>
      <c r="BM177" s="1">
        <v>-7.04</v>
      </c>
      <c r="BN177" s="1">
        <v>-7.47</v>
      </c>
      <c r="BO177" s="1">
        <v>-8.4499999999999993</v>
      </c>
      <c r="BP177" s="1">
        <v>-10.31</v>
      </c>
      <c r="BQ177" s="1">
        <v>-6.61</v>
      </c>
      <c r="BR177" s="1">
        <v>-6.84</v>
      </c>
      <c r="BS177" s="1">
        <v>-8.0299999999999994</v>
      </c>
      <c r="BT177" s="1">
        <v>-7.29</v>
      </c>
      <c r="BU177" s="1">
        <v>-6.79</v>
      </c>
      <c r="BV177" s="1">
        <v>-7.98</v>
      </c>
      <c r="BW177" s="1">
        <v>-6.9</v>
      </c>
      <c r="BX177" s="1">
        <v>-8.4600000000000009</v>
      </c>
      <c r="BY177" s="1">
        <v>-8.44</v>
      </c>
      <c r="CA177" s="1">
        <v>194006</v>
      </c>
      <c r="CB177" s="1">
        <v>0.99</v>
      </c>
      <c r="CC177" s="1">
        <v>5.95</v>
      </c>
      <c r="CD177" s="1">
        <v>6.43</v>
      </c>
      <c r="CE177" s="1">
        <v>7.67</v>
      </c>
      <c r="CF177" s="1">
        <v>5.76</v>
      </c>
      <c r="CG177" s="1">
        <v>5.93</v>
      </c>
      <c r="CH177" s="1">
        <v>7.27</v>
      </c>
      <c r="CI177" s="1">
        <v>5.6</v>
      </c>
      <c r="CJ177" s="1">
        <v>8.7799999999999994</v>
      </c>
      <c r="CK177" s="1">
        <v>4.25</v>
      </c>
      <c r="CL177" s="1">
        <v>7.28</v>
      </c>
      <c r="CM177" s="1">
        <v>6.35</v>
      </c>
      <c r="CN177" s="1">
        <v>5.49</v>
      </c>
      <c r="CO177" s="1">
        <v>7.07</v>
      </c>
      <c r="CP177" s="1">
        <v>7.47</v>
      </c>
      <c r="CQ177" s="1">
        <v>5.67</v>
      </c>
      <c r="CR177" s="1">
        <v>5.54</v>
      </c>
      <c r="CS177" s="1">
        <v>8.15</v>
      </c>
      <c r="CT177" s="1">
        <v>9.44</v>
      </c>
      <c r="CV177" s="1">
        <v>194106</v>
      </c>
      <c r="CW177" s="1">
        <v>8.32</v>
      </c>
      <c r="CX177" s="1">
        <v>6.37</v>
      </c>
      <c r="CY177" s="1">
        <v>6.13</v>
      </c>
      <c r="CZ177" s="1">
        <v>4.78</v>
      </c>
      <c r="DA177" s="1">
        <v>6.71</v>
      </c>
      <c r="DB177" s="1">
        <v>6.81</v>
      </c>
      <c r="DC177" s="1">
        <v>5.73</v>
      </c>
      <c r="DD177" s="1">
        <v>5.53</v>
      </c>
      <c r="DE177" s="1">
        <v>4.1900000000000004</v>
      </c>
      <c r="DF177" s="1">
        <v>7.55</v>
      </c>
      <c r="DG177" s="1">
        <v>5.86</v>
      </c>
      <c r="DH177" s="1">
        <v>5.69</v>
      </c>
      <c r="DI177" s="1">
        <v>7.95</v>
      </c>
      <c r="DJ177" s="1">
        <v>5.51</v>
      </c>
      <c r="DK177" s="1">
        <v>5.94</v>
      </c>
      <c r="DL177" s="1">
        <v>5.14</v>
      </c>
      <c r="DM177" s="1">
        <v>5.91</v>
      </c>
      <c r="DN177" s="1">
        <v>3.73</v>
      </c>
      <c r="DO177" s="1">
        <v>4.6399999999999997</v>
      </c>
      <c r="DQ177" s="1">
        <v>194006</v>
      </c>
      <c r="DR177" s="1">
        <v>-99.99</v>
      </c>
      <c r="DS177" s="1">
        <v>5.33</v>
      </c>
      <c r="DT177" s="1">
        <v>7.04</v>
      </c>
      <c r="DU177" s="1">
        <v>7.6</v>
      </c>
      <c r="DV177" s="1">
        <v>5.14</v>
      </c>
      <c r="DW177" s="1">
        <v>6.55</v>
      </c>
      <c r="DX177" s="1">
        <v>6.37</v>
      </c>
      <c r="DY177" s="1">
        <v>8.27</v>
      </c>
      <c r="DZ177" s="1">
        <v>7.15</v>
      </c>
      <c r="EA177" s="1">
        <v>3.8</v>
      </c>
      <c r="EB177" s="1">
        <v>6.35</v>
      </c>
      <c r="EC177" s="1">
        <v>5.68</v>
      </c>
      <c r="ED177" s="1">
        <v>7.41</v>
      </c>
      <c r="EE177" s="1">
        <v>6.25</v>
      </c>
      <c r="EF177" s="1">
        <v>6.49</v>
      </c>
      <c r="EG177" s="1">
        <v>8.0399999999999991</v>
      </c>
      <c r="EH177" s="1">
        <v>8.49</v>
      </c>
      <c r="EI177" s="1">
        <v>8.3699999999999992</v>
      </c>
      <c r="EJ177" s="1">
        <v>5.95</v>
      </c>
      <c r="EL177">
        <v>194006</v>
      </c>
      <c r="EM177">
        <v>6.67</v>
      </c>
      <c r="EN177">
        <v>-2.13</v>
      </c>
      <c r="EO177">
        <v>4.63</v>
      </c>
      <c r="EP177">
        <v>0</v>
      </c>
      <c r="ER177" s="1">
        <v>194012</v>
      </c>
      <c r="ES177" s="1">
        <v>3.46</v>
      </c>
      <c r="EU177" s="1">
        <v>194001</v>
      </c>
      <c r="EV177" s="1">
        <v>3.13</v>
      </c>
      <c r="EX177" s="1">
        <v>194412</v>
      </c>
      <c r="EY177" s="1">
        <v>-0.33</v>
      </c>
      <c r="FA177" s="1">
        <v>194012</v>
      </c>
      <c r="FB177" s="1" t="str">
        <f>IF(ISERROR(VLOOKUP($FA177,MOM,LOOKUPS!C$12,0)*$FB$6+VLOOKUP($FA177,STREV,LOOKUPS!C$10,0)*$FC$6+VLOOKUP($FA177,LTREV,LOOKUPS!C$9,0)*$FD$6+VLOOKUP($FA177,CFP,LOOKUPS!C$6,0)*$FE$6+VLOOKUP($FA177,EP,LOOKUPS!C$8,0)*$FF$6+VLOOKUP($FA177,BM,LOOKUPS!C$5,0)*$FG$6+VLOOKUP($FA177,DIV,LOOKUPS!C$7,0)*$FH$6++VLOOKUP($FA177,SIZE,LOOKUPS!C$11,0)*$FI$6),"",VLOOKUP($FA177,MOM,LOOKUPS!C$12,0)*$FB$6+VLOOKUP($FA177,STREV,LOOKUPS!C$10,0)*$FC$6+VLOOKUP($FA177,LTREV,LOOKUPS!C$9,0)*$FD$6+VLOOKUP($FA177,CFP,LOOKUPS!C$6,0)*$FE$6+VLOOKUP($FA177,EP,LOOKUPS!C$8,0)*$FF$6+VLOOKUP($FA177,BM,LOOKUPS!C$5,0)*$FG$6+VLOOKUP($FA177,DIV,LOOKUPS!C$7,0)*$FH$6++VLOOKUP($FA177,SIZE,LOOKUPS!C$11,0)*$FI$6)</f>
        <v/>
      </c>
      <c r="FC177" s="1" t="str">
        <f>IF(ISERROR(VLOOKUP($FA177,MOM,LOOKUPS!D$12,0)*$FB$6+VLOOKUP($FA177,STREV,LOOKUPS!D$10,0)*$FC$6+VLOOKUP($FA177,LTREV,LOOKUPS!D$9,0)*$FD$6+VLOOKUP($FA177,CFP,LOOKUPS!D$6,0)*$FE$6+VLOOKUP($FA177,EP,LOOKUPS!D$8,0)*$FF$6+VLOOKUP($FA177,BM,LOOKUPS!D$5,0)*$FG$6+VLOOKUP($FA177,DIV,LOOKUPS!D$7,0)*$FH$6++VLOOKUP($FA177,SIZE,LOOKUPS!D$11,0)*$FI$6),"",VLOOKUP($FA177,MOM,LOOKUPS!D$12,0)*$FB$6+VLOOKUP($FA177,STREV,LOOKUPS!D$10,0)*$FC$6+VLOOKUP($FA177,LTREV,LOOKUPS!D$9,0)*$FD$6+VLOOKUP($FA177,CFP,LOOKUPS!D$6,0)*$FE$6+VLOOKUP($FA177,EP,LOOKUPS!D$8,0)*$FF$6+VLOOKUP($FA177,BM,LOOKUPS!D$5,0)*$FG$6+VLOOKUP($FA177,DIV,LOOKUPS!D$7,0)*$FH$6++VLOOKUP($FA177,SIZE,LOOKUPS!D$11,0)*$FI$6)</f>
        <v/>
      </c>
      <c r="FD177" s="1" t="str">
        <f>IF(ISERROR(VLOOKUP($FA177,MOM,LOOKUPS!E$12,0)*$FB$6+VLOOKUP($FA177,STREV,LOOKUPS!E$10,0)*$FC$6+VLOOKUP($FA177,LTREV,LOOKUPS!E$9,0)*$FD$6+VLOOKUP($FA177,CFP,LOOKUPS!E$6,0)*$FE$6+VLOOKUP($FA177,EP,LOOKUPS!E$8,0)*$FF$6+VLOOKUP($FA177,BM,LOOKUPS!E$5,0)*$FG$6+VLOOKUP($FA177,DIV,LOOKUPS!E$7,0)*$FH$6++VLOOKUP($FA177,SIZE,LOOKUPS!E$11,0)*$FI$6),"",VLOOKUP($FA177,MOM,LOOKUPS!E$12,0)*$FB$6+VLOOKUP($FA177,STREV,LOOKUPS!E$10,0)*$FC$6+VLOOKUP($FA177,LTREV,LOOKUPS!E$9,0)*$FD$6+VLOOKUP($FA177,CFP,LOOKUPS!E$6,0)*$FE$6+VLOOKUP($FA177,EP,LOOKUPS!E$8,0)*$FF$6+VLOOKUP($FA177,BM,LOOKUPS!E$5,0)*$FG$6+VLOOKUP($FA177,DIV,LOOKUPS!E$7,0)*$FH$6++VLOOKUP($FA177,SIZE,LOOKUPS!E$11,0)*$FI$6)</f>
        <v/>
      </c>
      <c r="FE177" s="1" t="str">
        <f>IF(ISERROR(VLOOKUP($FA177,MOM,LOOKUPS!F$12,0)*$FB$6+VLOOKUP($FA177,STREV,LOOKUPS!F$10,0)*$FC$6+VLOOKUP($FA177,LTREV,LOOKUPS!F$9,0)*$FD$6+VLOOKUP($FA177,CFP,LOOKUPS!F$6,0)*$FE$6+VLOOKUP($FA177,EP,LOOKUPS!F$8,0)*$FF$6+VLOOKUP($FA177,BM,LOOKUPS!F$5,0)*$FG$6+VLOOKUP($FA177,DIV,LOOKUPS!F$7,0)*$FH$6++VLOOKUP($FA177,SIZE,LOOKUPS!F$11,0)*$FI$6),"",VLOOKUP($FA177,MOM,LOOKUPS!F$12,0)*$FB$6+VLOOKUP($FA177,STREV,LOOKUPS!F$10,0)*$FC$6+VLOOKUP($FA177,LTREV,LOOKUPS!F$9,0)*$FD$6+VLOOKUP($FA177,CFP,LOOKUPS!F$6,0)*$FE$6+VLOOKUP($FA177,EP,LOOKUPS!F$8,0)*$FF$6+VLOOKUP($FA177,BM,LOOKUPS!F$5,0)*$FG$6+VLOOKUP($FA177,DIV,LOOKUPS!F$7,0)*$FH$6++VLOOKUP($FA177,SIZE,LOOKUPS!F$11,0)*$FI$6)</f>
        <v/>
      </c>
      <c r="FF177" s="1" t="str">
        <f>IF(ISERROR(VLOOKUP($FA177,MOM,LOOKUPS!G$12,0)*$FB$6+VLOOKUP($FA177,STREV,LOOKUPS!G$10,0)*$FC$6+VLOOKUP($FA177,LTREV,LOOKUPS!G$9,0)*$FD$6+VLOOKUP($FA177,CFP,LOOKUPS!G$6,0)*$FE$6+VLOOKUP($FA177,EP,LOOKUPS!G$8,0)*$FF$6+VLOOKUP($FA177,BM,LOOKUPS!G$5,0)*$FG$6+VLOOKUP($FA177,DIV,LOOKUPS!G$7,0)*$FH$6++VLOOKUP($FA177,SIZE,LOOKUPS!G$11,0)*$FI$6),"",VLOOKUP($FA177,MOM,LOOKUPS!G$12,0)*$FB$6+VLOOKUP($FA177,STREV,LOOKUPS!G$10,0)*$FC$6+VLOOKUP($FA177,LTREV,LOOKUPS!G$9,0)*$FD$6+VLOOKUP($FA177,CFP,LOOKUPS!G$6,0)*$FE$6+VLOOKUP($FA177,EP,LOOKUPS!G$8,0)*$FF$6+VLOOKUP($FA177,BM,LOOKUPS!G$5,0)*$FG$6+VLOOKUP($FA177,DIV,LOOKUPS!G$7,0)*$FH$6++VLOOKUP($FA177,SIZE,LOOKUPS!G$11,0)*$FI$6)</f>
        <v/>
      </c>
      <c r="FG177" s="1" t="str">
        <f>IF(ISERROR(VLOOKUP($FA177,MOM,LOOKUPS!H$12,0)*$FB$6+VLOOKUP($FA177,STREV,LOOKUPS!H$10,0)*$FC$6+VLOOKUP($FA177,LTREV,LOOKUPS!H$9,0)*$FD$6+VLOOKUP($FA177,CFP,LOOKUPS!H$6,0)*$FE$6+VLOOKUP($FA177,EP,LOOKUPS!H$8,0)*$FF$6+VLOOKUP($FA177,BM,LOOKUPS!H$5,0)*$FG$6+VLOOKUP($FA177,DIV,LOOKUPS!H$7,0)*$FH$6++VLOOKUP($FA177,SIZE,LOOKUPS!H$11,0)*$FI$6),"",VLOOKUP($FA177,MOM,LOOKUPS!H$12,0)*$FB$6+VLOOKUP($FA177,STREV,LOOKUPS!H$10,0)*$FC$6+VLOOKUP($FA177,LTREV,LOOKUPS!H$9,0)*$FD$6+VLOOKUP($FA177,CFP,LOOKUPS!H$6,0)*$FE$6+VLOOKUP($FA177,EP,LOOKUPS!H$8,0)*$FF$6+VLOOKUP($FA177,BM,LOOKUPS!H$5,0)*$FG$6+VLOOKUP($FA177,DIV,LOOKUPS!H$7,0)*$FH$6++VLOOKUP($FA177,SIZE,LOOKUPS!H$11,0)*$FI$6)</f>
        <v/>
      </c>
      <c r="FH177" s="1" t="str">
        <f>IF(ISERROR(VLOOKUP($FA177,MOM,LOOKUPS!I$12,0)*$FB$6+VLOOKUP($FA177,STREV,LOOKUPS!I$10,0)*$FC$6+VLOOKUP($FA177,LTREV,LOOKUPS!I$9,0)*$FD$6+VLOOKUP($FA177,CFP,LOOKUPS!I$6,0)*$FE$6+VLOOKUP($FA177,EP,LOOKUPS!I$8,0)*$FF$6+VLOOKUP($FA177,BM,LOOKUPS!I$5,0)*$FG$6+VLOOKUP($FA177,DIV,LOOKUPS!I$7,0)*$FH$6++VLOOKUP($FA177,SIZE,LOOKUPS!I$11,0)*$FI$6),"",VLOOKUP($FA177,MOM,LOOKUPS!I$12,0)*$FB$6+VLOOKUP($FA177,STREV,LOOKUPS!I$10,0)*$FC$6+VLOOKUP($FA177,LTREV,LOOKUPS!I$9,0)*$FD$6+VLOOKUP($FA177,CFP,LOOKUPS!I$6,0)*$FE$6+VLOOKUP($FA177,EP,LOOKUPS!I$8,0)*$FF$6+VLOOKUP($FA177,BM,LOOKUPS!I$5,0)*$FG$6+VLOOKUP($FA177,DIV,LOOKUPS!I$7,0)*$FH$6++VLOOKUP($FA177,SIZE,LOOKUPS!I$11,0)*$FI$6)</f>
        <v/>
      </c>
      <c r="FI177" s="1" t="str">
        <f>IF(ISERROR(VLOOKUP($FA177,MOM,LOOKUPS!J$12,0)*$FB$6+VLOOKUP($FA177,STREV,LOOKUPS!J$10,0)*$FC$6+VLOOKUP($FA177,LTREV,LOOKUPS!J$9,0)*$FD$6+VLOOKUP($FA177,CFP,LOOKUPS!J$6,0)*$FE$6+VLOOKUP($FA177,EP,LOOKUPS!J$8,0)*$FF$6+VLOOKUP($FA177,BM,LOOKUPS!J$5,0)*$FG$6+VLOOKUP($FA177,DIV,LOOKUPS!J$7,0)*$FH$6++VLOOKUP($FA177,SIZE,LOOKUPS!J$11,0)*$FI$6),"",VLOOKUP($FA177,MOM,LOOKUPS!J$12,0)*$FB$6+VLOOKUP($FA177,STREV,LOOKUPS!J$10,0)*$FC$6+VLOOKUP($FA177,LTREV,LOOKUPS!J$9,0)*$FD$6+VLOOKUP($FA177,CFP,LOOKUPS!J$6,0)*$FE$6+VLOOKUP($FA177,EP,LOOKUPS!J$8,0)*$FF$6+VLOOKUP($FA177,BM,LOOKUPS!J$5,0)*$FG$6+VLOOKUP($FA177,DIV,LOOKUPS!J$7,0)*$FH$6++VLOOKUP($FA177,SIZE,LOOKUPS!J$11,0)*$FI$6)</f>
        <v/>
      </c>
      <c r="FJ177" s="1" t="str">
        <f>IF(ISERROR(VLOOKUP($FA177,MOM,LOOKUPS!K$12,0)*$FB$6+VLOOKUP($FA177,STREV,LOOKUPS!K$10,0)*$FC$6+VLOOKUP($FA177,LTREV,LOOKUPS!K$9,0)*$FD$6+VLOOKUP($FA177,CFP,LOOKUPS!K$6,0)*$FE$6+VLOOKUP($FA177,EP,LOOKUPS!K$8,0)*$FF$6+VLOOKUP($FA177,BM,LOOKUPS!K$5,0)*$FG$6+VLOOKUP($FA177,DIV,LOOKUPS!K$7,0)*$FH$6++VLOOKUP($FA177,SIZE,LOOKUPS!K$11,0)*$FI$6),"",VLOOKUP($FA177,MOM,LOOKUPS!K$12,0)*$FB$6+VLOOKUP($FA177,STREV,LOOKUPS!K$10,0)*$FC$6+VLOOKUP($FA177,LTREV,LOOKUPS!K$9,0)*$FD$6+VLOOKUP($FA177,CFP,LOOKUPS!K$6,0)*$FE$6+VLOOKUP($FA177,EP,LOOKUPS!K$8,0)*$FF$6+VLOOKUP($FA177,BM,LOOKUPS!K$5,0)*$FG$6+VLOOKUP($FA177,DIV,LOOKUPS!K$7,0)*$FH$6++VLOOKUP($FA177,SIZE,LOOKUPS!K$11,0)*$FI$6)</f>
        <v/>
      </c>
      <c r="FK177" s="1" t="str">
        <f>IF(ISERROR(VLOOKUP($FA177,MOM,LOOKUPS!L$12,0)*$FB$6+VLOOKUP($FA177,STREV,LOOKUPS!L$10,0)*$FC$6+VLOOKUP($FA177,LTREV,LOOKUPS!L$9,0)*$FD$6+VLOOKUP($FA177,CFP,LOOKUPS!L$6,0)*$FE$6+VLOOKUP($FA177,EP,LOOKUPS!L$8,0)*$FF$6+VLOOKUP($FA177,BM,LOOKUPS!L$5,0)*$FG$6+VLOOKUP($FA177,DIV,LOOKUPS!L$7,0)*$FH$6++VLOOKUP($FA177,SIZE,LOOKUPS!L$11,0)*$FI$6),"",VLOOKUP($FA177,MOM,LOOKUPS!L$12,0)*$FB$6+VLOOKUP($FA177,STREV,LOOKUPS!L$10,0)*$FC$6+VLOOKUP($FA177,LTREV,LOOKUPS!L$9,0)*$FD$6+VLOOKUP($FA177,CFP,LOOKUPS!L$6,0)*$FE$6+VLOOKUP($FA177,EP,LOOKUPS!L$8,0)*$FF$6+VLOOKUP($FA177,BM,LOOKUPS!L$5,0)*$FG$6+VLOOKUP($FA177,DIV,LOOKUPS!L$7,0)*$FH$6++VLOOKUP($FA177,SIZE,LOOKUPS!L$11,0)*$FI$6)</f>
        <v/>
      </c>
    </row>
    <row r="178" spans="1:167" x14ac:dyDescent="0.3">
      <c r="A178" s="1">
        <v>194101</v>
      </c>
      <c r="B178" s="1">
        <v>18.260000000000002</v>
      </c>
      <c r="C178" s="1">
        <v>0.7</v>
      </c>
      <c r="D178" s="1">
        <v>0.12</v>
      </c>
      <c r="E178" s="1">
        <v>-2.09</v>
      </c>
      <c r="F178" s="1">
        <v>-2.38</v>
      </c>
      <c r="G178" s="1">
        <v>-4.3499999999999996</v>
      </c>
      <c r="H178" s="1">
        <v>-4.1900000000000004</v>
      </c>
      <c r="I178" s="1">
        <v>-3.86</v>
      </c>
      <c r="J178" s="1">
        <v>-3.37</v>
      </c>
      <c r="K178" s="1">
        <v>-4.34</v>
      </c>
      <c r="M178" s="1">
        <v>194002</v>
      </c>
      <c r="N178" s="1">
        <v>6.45</v>
      </c>
      <c r="O178" s="1">
        <v>3</v>
      </c>
      <c r="P178" s="1">
        <v>2.89</v>
      </c>
      <c r="Q178" s="1">
        <v>3.26</v>
      </c>
      <c r="R178" s="1">
        <v>3.24</v>
      </c>
      <c r="S178" s="1">
        <v>2.2000000000000002</v>
      </c>
      <c r="T178" s="1">
        <v>3.96</v>
      </c>
      <c r="U178" s="1">
        <v>1.88</v>
      </c>
      <c r="V178" s="1">
        <v>2.23</v>
      </c>
      <c r="W178" s="1">
        <v>1.34</v>
      </c>
      <c r="Y178" s="1">
        <v>194501</v>
      </c>
      <c r="Z178" s="1">
        <v>8.51</v>
      </c>
      <c r="AA178" s="1">
        <v>4.41</v>
      </c>
      <c r="AB178" s="1">
        <v>3.46</v>
      </c>
      <c r="AC178" s="1">
        <v>4.51</v>
      </c>
      <c r="AD178" s="1">
        <v>3.3</v>
      </c>
      <c r="AE178" s="1">
        <v>4.7300000000000004</v>
      </c>
      <c r="AF178" s="1">
        <v>4.62</v>
      </c>
      <c r="AG178" s="1">
        <v>2.95</v>
      </c>
      <c r="AH178" s="1">
        <v>4.1399999999999997</v>
      </c>
      <c r="AI178" s="1">
        <v>4.33</v>
      </c>
      <c r="AK178">
        <v>196507</v>
      </c>
      <c r="AL178">
        <v>1.08</v>
      </c>
      <c r="AM178">
        <v>2.2999999999999998</v>
      </c>
      <c r="AN178">
        <v>2.69</v>
      </c>
      <c r="AO178">
        <v>3.48</v>
      </c>
      <c r="AP178">
        <v>2.4900000000000002</v>
      </c>
      <c r="AQ178">
        <v>1.25</v>
      </c>
      <c r="AR178">
        <v>2.91</v>
      </c>
      <c r="AS178">
        <v>3.43</v>
      </c>
      <c r="AT178">
        <v>3.74</v>
      </c>
      <c r="AU178">
        <v>2.92</v>
      </c>
      <c r="AV178">
        <v>1.88</v>
      </c>
      <c r="AW178">
        <v>1.86</v>
      </c>
      <c r="AX178">
        <v>0.65</v>
      </c>
      <c r="AY178">
        <v>2.4500000000000002</v>
      </c>
      <c r="AZ178">
        <v>3.35</v>
      </c>
      <c r="BA178">
        <v>4.0199999999999996</v>
      </c>
      <c r="BB178">
        <v>2.79</v>
      </c>
      <c r="BC178">
        <v>3.47</v>
      </c>
      <c r="BD178">
        <v>3.9</v>
      </c>
      <c r="BF178" s="1">
        <v>196507</v>
      </c>
      <c r="BG178" s="1">
        <v>2.12</v>
      </c>
      <c r="BH178" s="1">
        <v>2.33</v>
      </c>
      <c r="BI178" s="1">
        <v>2.73</v>
      </c>
      <c r="BJ178" s="1">
        <v>3.4</v>
      </c>
      <c r="BK178" s="1">
        <v>2.83</v>
      </c>
      <c r="BL178" s="1">
        <v>1.64</v>
      </c>
      <c r="BM178" s="1">
        <v>2.89</v>
      </c>
      <c r="BN178" s="1">
        <v>2.5</v>
      </c>
      <c r="BO178" s="1">
        <v>3.85</v>
      </c>
      <c r="BP178" s="1">
        <v>3.42</v>
      </c>
      <c r="BQ178" s="1">
        <v>1.89</v>
      </c>
      <c r="BR178" s="1">
        <v>0.92</v>
      </c>
      <c r="BS178" s="1">
        <v>2.31</v>
      </c>
      <c r="BT178" s="1">
        <v>2.58</v>
      </c>
      <c r="BU178" s="1">
        <v>3.2</v>
      </c>
      <c r="BV178" s="1">
        <v>2.79</v>
      </c>
      <c r="BW178" s="1">
        <v>2.2200000000000002</v>
      </c>
      <c r="BX178" s="1">
        <v>3.38</v>
      </c>
      <c r="BY178" s="1">
        <v>4.16</v>
      </c>
      <c r="CA178" s="1">
        <v>194007</v>
      </c>
      <c r="CB178" s="1">
        <v>11.43</v>
      </c>
      <c r="CC178" s="1">
        <v>4.09</v>
      </c>
      <c r="CD178" s="1">
        <v>3.95</v>
      </c>
      <c r="CE178" s="1">
        <v>2.93</v>
      </c>
      <c r="CF178" s="1">
        <v>4.08</v>
      </c>
      <c r="CG178" s="1">
        <v>4.37</v>
      </c>
      <c r="CH178" s="1">
        <v>3.47</v>
      </c>
      <c r="CI178" s="1">
        <v>3.52</v>
      </c>
      <c r="CJ178" s="1">
        <v>2.98</v>
      </c>
      <c r="CK178" s="1">
        <v>3.79</v>
      </c>
      <c r="CL178" s="1">
        <v>4.37</v>
      </c>
      <c r="CM178" s="1">
        <v>4.0999999999999996</v>
      </c>
      <c r="CN178" s="1">
        <v>4.63</v>
      </c>
      <c r="CO178" s="1">
        <v>4.38</v>
      </c>
      <c r="CP178" s="1">
        <v>2.5499999999999998</v>
      </c>
      <c r="CQ178" s="1">
        <v>4.2</v>
      </c>
      <c r="CR178" s="1">
        <v>2.83</v>
      </c>
      <c r="CS178" s="1">
        <v>3.97</v>
      </c>
      <c r="CT178" s="1">
        <v>2</v>
      </c>
      <c r="CV178" s="1">
        <v>194107</v>
      </c>
      <c r="CW178" s="1">
        <v>23.1</v>
      </c>
      <c r="CX178" s="1">
        <v>10.83</v>
      </c>
      <c r="CY178" s="1">
        <v>8.23</v>
      </c>
      <c r="CZ178" s="1">
        <v>8.4700000000000006</v>
      </c>
      <c r="DA178" s="1">
        <v>12.1</v>
      </c>
      <c r="DB178" s="1">
        <v>7.96</v>
      </c>
      <c r="DC178" s="1">
        <v>8.4</v>
      </c>
      <c r="DD178" s="1">
        <v>8.2200000000000006</v>
      </c>
      <c r="DE178" s="1">
        <v>8.75</v>
      </c>
      <c r="DF178" s="1">
        <v>12.81</v>
      </c>
      <c r="DG178" s="1">
        <v>11.37</v>
      </c>
      <c r="DH178" s="1">
        <v>8.32</v>
      </c>
      <c r="DI178" s="1">
        <v>7.59</v>
      </c>
      <c r="DJ178" s="1">
        <v>7.66</v>
      </c>
      <c r="DK178" s="1">
        <v>9.15</v>
      </c>
      <c r="DL178" s="1">
        <v>8.5500000000000007</v>
      </c>
      <c r="DM178" s="1">
        <v>7.9</v>
      </c>
      <c r="DN178" s="1">
        <v>9.1</v>
      </c>
      <c r="DO178" s="1">
        <v>8.4</v>
      </c>
      <c r="DQ178" s="1">
        <v>194007</v>
      </c>
      <c r="DR178" s="1">
        <v>-99.99</v>
      </c>
      <c r="DS178" s="1">
        <v>3.08</v>
      </c>
      <c r="DT178" s="1">
        <v>4.66</v>
      </c>
      <c r="DU178" s="1">
        <v>3.22</v>
      </c>
      <c r="DV178" s="1">
        <v>3.26</v>
      </c>
      <c r="DW178" s="1">
        <v>3.12</v>
      </c>
      <c r="DX178" s="1">
        <v>5.53</v>
      </c>
      <c r="DY178" s="1">
        <v>3.95</v>
      </c>
      <c r="DZ178" s="1">
        <v>2.92</v>
      </c>
      <c r="EA178" s="1">
        <v>4.25</v>
      </c>
      <c r="EB178" s="1">
        <v>2.27</v>
      </c>
      <c r="EC178" s="1">
        <v>2.72</v>
      </c>
      <c r="ED178" s="1">
        <v>3.51</v>
      </c>
      <c r="EE178" s="1">
        <v>5.13</v>
      </c>
      <c r="EF178" s="1">
        <v>5.93</v>
      </c>
      <c r="EG178" s="1">
        <v>4.07</v>
      </c>
      <c r="EH178" s="1">
        <v>3.82</v>
      </c>
      <c r="EI178" s="1">
        <v>3.03</v>
      </c>
      <c r="EJ178" s="1">
        <v>2.8</v>
      </c>
      <c r="EL178">
        <v>194007</v>
      </c>
      <c r="EM178">
        <v>3.16</v>
      </c>
      <c r="EN178">
        <v>1.01</v>
      </c>
      <c r="EO178">
        <v>-0.74</v>
      </c>
      <c r="EP178">
        <v>0.01</v>
      </c>
      <c r="ER178" s="1">
        <v>194101</v>
      </c>
      <c r="ES178" s="1">
        <v>-4.72</v>
      </c>
      <c r="EU178" s="1">
        <v>194002</v>
      </c>
      <c r="EV178" s="1">
        <v>2.74</v>
      </c>
      <c r="EX178" s="1">
        <v>194501</v>
      </c>
      <c r="EY178" s="1">
        <v>0.47</v>
      </c>
      <c r="FA178" s="1">
        <v>194101</v>
      </c>
      <c r="FB178" s="1" t="str">
        <f>IF(ISERROR(VLOOKUP($FA178,MOM,LOOKUPS!C$12,0)*$FB$6+VLOOKUP($FA178,STREV,LOOKUPS!C$10,0)*$FC$6+VLOOKUP($FA178,LTREV,LOOKUPS!C$9,0)*$FD$6+VLOOKUP($FA178,CFP,LOOKUPS!C$6,0)*$FE$6+VLOOKUP($FA178,EP,LOOKUPS!C$8,0)*$FF$6+VLOOKUP($FA178,BM,LOOKUPS!C$5,0)*$FG$6+VLOOKUP($FA178,DIV,LOOKUPS!C$7,0)*$FH$6++VLOOKUP($FA178,SIZE,LOOKUPS!C$11,0)*$FI$6),"",VLOOKUP($FA178,MOM,LOOKUPS!C$12,0)*$FB$6+VLOOKUP($FA178,STREV,LOOKUPS!C$10,0)*$FC$6+VLOOKUP($FA178,LTREV,LOOKUPS!C$9,0)*$FD$6+VLOOKUP($FA178,CFP,LOOKUPS!C$6,0)*$FE$6+VLOOKUP($FA178,EP,LOOKUPS!C$8,0)*$FF$6+VLOOKUP($FA178,BM,LOOKUPS!C$5,0)*$FG$6+VLOOKUP($FA178,DIV,LOOKUPS!C$7,0)*$FH$6++VLOOKUP($FA178,SIZE,LOOKUPS!C$11,0)*$FI$6)</f>
        <v/>
      </c>
      <c r="FC178" s="1" t="str">
        <f>IF(ISERROR(VLOOKUP($FA178,MOM,LOOKUPS!D$12,0)*$FB$6+VLOOKUP($FA178,STREV,LOOKUPS!D$10,0)*$FC$6+VLOOKUP($FA178,LTREV,LOOKUPS!D$9,0)*$FD$6+VLOOKUP($FA178,CFP,LOOKUPS!D$6,0)*$FE$6+VLOOKUP($FA178,EP,LOOKUPS!D$8,0)*$FF$6+VLOOKUP($FA178,BM,LOOKUPS!D$5,0)*$FG$6+VLOOKUP($FA178,DIV,LOOKUPS!D$7,0)*$FH$6++VLOOKUP($FA178,SIZE,LOOKUPS!D$11,0)*$FI$6),"",VLOOKUP($FA178,MOM,LOOKUPS!D$12,0)*$FB$6+VLOOKUP($FA178,STREV,LOOKUPS!D$10,0)*$FC$6+VLOOKUP($FA178,LTREV,LOOKUPS!D$9,0)*$FD$6+VLOOKUP($FA178,CFP,LOOKUPS!D$6,0)*$FE$6+VLOOKUP($FA178,EP,LOOKUPS!D$8,0)*$FF$6+VLOOKUP($FA178,BM,LOOKUPS!D$5,0)*$FG$6+VLOOKUP($FA178,DIV,LOOKUPS!D$7,0)*$FH$6++VLOOKUP($FA178,SIZE,LOOKUPS!D$11,0)*$FI$6)</f>
        <v/>
      </c>
      <c r="FD178" s="1" t="str">
        <f>IF(ISERROR(VLOOKUP($FA178,MOM,LOOKUPS!E$12,0)*$FB$6+VLOOKUP($FA178,STREV,LOOKUPS!E$10,0)*$FC$6+VLOOKUP($FA178,LTREV,LOOKUPS!E$9,0)*$FD$6+VLOOKUP($FA178,CFP,LOOKUPS!E$6,0)*$FE$6+VLOOKUP($FA178,EP,LOOKUPS!E$8,0)*$FF$6+VLOOKUP($FA178,BM,LOOKUPS!E$5,0)*$FG$6+VLOOKUP($FA178,DIV,LOOKUPS!E$7,0)*$FH$6++VLOOKUP($FA178,SIZE,LOOKUPS!E$11,0)*$FI$6),"",VLOOKUP($FA178,MOM,LOOKUPS!E$12,0)*$FB$6+VLOOKUP($FA178,STREV,LOOKUPS!E$10,0)*$FC$6+VLOOKUP($FA178,LTREV,LOOKUPS!E$9,0)*$FD$6+VLOOKUP($FA178,CFP,LOOKUPS!E$6,0)*$FE$6+VLOOKUP($FA178,EP,LOOKUPS!E$8,0)*$FF$6+VLOOKUP($FA178,BM,LOOKUPS!E$5,0)*$FG$6+VLOOKUP($FA178,DIV,LOOKUPS!E$7,0)*$FH$6++VLOOKUP($FA178,SIZE,LOOKUPS!E$11,0)*$FI$6)</f>
        <v/>
      </c>
      <c r="FE178" s="1" t="str">
        <f>IF(ISERROR(VLOOKUP($FA178,MOM,LOOKUPS!F$12,0)*$FB$6+VLOOKUP($FA178,STREV,LOOKUPS!F$10,0)*$FC$6+VLOOKUP($FA178,LTREV,LOOKUPS!F$9,0)*$FD$6+VLOOKUP($FA178,CFP,LOOKUPS!F$6,0)*$FE$6+VLOOKUP($FA178,EP,LOOKUPS!F$8,0)*$FF$6+VLOOKUP($FA178,BM,LOOKUPS!F$5,0)*$FG$6+VLOOKUP($FA178,DIV,LOOKUPS!F$7,0)*$FH$6++VLOOKUP($FA178,SIZE,LOOKUPS!F$11,0)*$FI$6),"",VLOOKUP($FA178,MOM,LOOKUPS!F$12,0)*$FB$6+VLOOKUP($FA178,STREV,LOOKUPS!F$10,0)*$FC$6+VLOOKUP($FA178,LTREV,LOOKUPS!F$9,0)*$FD$6+VLOOKUP($FA178,CFP,LOOKUPS!F$6,0)*$FE$6+VLOOKUP($FA178,EP,LOOKUPS!F$8,0)*$FF$6+VLOOKUP($FA178,BM,LOOKUPS!F$5,0)*$FG$6+VLOOKUP($FA178,DIV,LOOKUPS!F$7,0)*$FH$6++VLOOKUP($FA178,SIZE,LOOKUPS!F$11,0)*$FI$6)</f>
        <v/>
      </c>
      <c r="FF178" s="1" t="str">
        <f>IF(ISERROR(VLOOKUP($FA178,MOM,LOOKUPS!G$12,0)*$FB$6+VLOOKUP($FA178,STREV,LOOKUPS!G$10,0)*$FC$6+VLOOKUP($FA178,LTREV,LOOKUPS!G$9,0)*$FD$6+VLOOKUP($FA178,CFP,LOOKUPS!G$6,0)*$FE$6+VLOOKUP($FA178,EP,LOOKUPS!G$8,0)*$FF$6+VLOOKUP($FA178,BM,LOOKUPS!G$5,0)*$FG$6+VLOOKUP($FA178,DIV,LOOKUPS!G$7,0)*$FH$6++VLOOKUP($FA178,SIZE,LOOKUPS!G$11,0)*$FI$6),"",VLOOKUP($FA178,MOM,LOOKUPS!G$12,0)*$FB$6+VLOOKUP($FA178,STREV,LOOKUPS!G$10,0)*$FC$6+VLOOKUP($FA178,LTREV,LOOKUPS!G$9,0)*$FD$6+VLOOKUP($FA178,CFP,LOOKUPS!G$6,0)*$FE$6+VLOOKUP($FA178,EP,LOOKUPS!G$8,0)*$FF$6+VLOOKUP($FA178,BM,LOOKUPS!G$5,0)*$FG$6+VLOOKUP($FA178,DIV,LOOKUPS!G$7,0)*$FH$6++VLOOKUP($FA178,SIZE,LOOKUPS!G$11,0)*$FI$6)</f>
        <v/>
      </c>
      <c r="FG178" s="1" t="str">
        <f>IF(ISERROR(VLOOKUP($FA178,MOM,LOOKUPS!H$12,0)*$FB$6+VLOOKUP($FA178,STREV,LOOKUPS!H$10,0)*$FC$6+VLOOKUP($FA178,LTREV,LOOKUPS!H$9,0)*$FD$6+VLOOKUP($FA178,CFP,LOOKUPS!H$6,0)*$FE$6+VLOOKUP($FA178,EP,LOOKUPS!H$8,0)*$FF$6+VLOOKUP($FA178,BM,LOOKUPS!H$5,0)*$FG$6+VLOOKUP($FA178,DIV,LOOKUPS!H$7,0)*$FH$6++VLOOKUP($FA178,SIZE,LOOKUPS!H$11,0)*$FI$6),"",VLOOKUP($FA178,MOM,LOOKUPS!H$12,0)*$FB$6+VLOOKUP($FA178,STREV,LOOKUPS!H$10,0)*$FC$6+VLOOKUP($FA178,LTREV,LOOKUPS!H$9,0)*$FD$6+VLOOKUP($FA178,CFP,LOOKUPS!H$6,0)*$FE$6+VLOOKUP($FA178,EP,LOOKUPS!H$8,0)*$FF$6+VLOOKUP($FA178,BM,LOOKUPS!H$5,0)*$FG$6+VLOOKUP($FA178,DIV,LOOKUPS!H$7,0)*$FH$6++VLOOKUP($FA178,SIZE,LOOKUPS!H$11,0)*$FI$6)</f>
        <v/>
      </c>
      <c r="FH178" s="1" t="str">
        <f>IF(ISERROR(VLOOKUP($FA178,MOM,LOOKUPS!I$12,0)*$FB$6+VLOOKUP($FA178,STREV,LOOKUPS!I$10,0)*$FC$6+VLOOKUP($FA178,LTREV,LOOKUPS!I$9,0)*$FD$6+VLOOKUP($FA178,CFP,LOOKUPS!I$6,0)*$FE$6+VLOOKUP($FA178,EP,LOOKUPS!I$8,0)*$FF$6+VLOOKUP($FA178,BM,LOOKUPS!I$5,0)*$FG$6+VLOOKUP($FA178,DIV,LOOKUPS!I$7,0)*$FH$6++VLOOKUP($FA178,SIZE,LOOKUPS!I$11,0)*$FI$6),"",VLOOKUP($FA178,MOM,LOOKUPS!I$12,0)*$FB$6+VLOOKUP($FA178,STREV,LOOKUPS!I$10,0)*$FC$6+VLOOKUP($FA178,LTREV,LOOKUPS!I$9,0)*$FD$6+VLOOKUP($FA178,CFP,LOOKUPS!I$6,0)*$FE$6+VLOOKUP($FA178,EP,LOOKUPS!I$8,0)*$FF$6+VLOOKUP($FA178,BM,LOOKUPS!I$5,0)*$FG$6+VLOOKUP($FA178,DIV,LOOKUPS!I$7,0)*$FH$6++VLOOKUP($FA178,SIZE,LOOKUPS!I$11,0)*$FI$6)</f>
        <v/>
      </c>
      <c r="FI178" s="1" t="str">
        <f>IF(ISERROR(VLOOKUP($FA178,MOM,LOOKUPS!J$12,0)*$FB$6+VLOOKUP($FA178,STREV,LOOKUPS!J$10,0)*$FC$6+VLOOKUP($FA178,LTREV,LOOKUPS!J$9,0)*$FD$6+VLOOKUP($FA178,CFP,LOOKUPS!J$6,0)*$FE$6+VLOOKUP($FA178,EP,LOOKUPS!J$8,0)*$FF$6+VLOOKUP($FA178,BM,LOOKUPS!J$5,0)*$FG$6+VLOOKUP($FA178,DIV,LOOKUPS!J$7,0)*$FH$6++VLOOKUP($FA178,SIZE,LOOKUPS!J$11,0)*$FI$6),"",VLOOKUP($FA178,MOM,LOOKUPS!J$12,0)*$FB$6+VLOOKUP($FA178,STREV,LOOKUPS!J$10,0)*$FC$6+VLOOKUP($FA178,LTREV,LOOKUPS!J$9,0)*$FD$6+VLOOKUP($FA178,CFP,LOOKUPS!J$6,0)*$FE$6+VLOOKUP($FA178,EP,LOOKUPS!J$8,0)*$FF$6+VLOOKUP($FA178,BM,LOOKUPS!J$5,0)*$FG$6+VLOOKUP($FA178,DIV,LOOKUPS!J$7,0)*$FH$6++VLOOKUP($FA178,SIZE,LOOKUPS!J$11,0)*$FI$6)</f>
        <v/>
      </c>
      <c r="FJ178" s="1" t="str">
        <f>IF(ISERROR(VLOOKUP($FA178,MOM,LOOKUPS!K$12,0)*$FB$6+VLOOKUP($FA178,STREV,LOOKUPS!K$10,0)*$FC$6+VLOOKUP($FA178,LTREV,LOOKUPS!K$9,0)*$FD$6+VLOOKUP($FA178,CFP,LOOKUPS!K$6,0)*$FE$6+VLOOKUP($FA178,EP,LOOKUPS!K$8,0)*$FF$6+VLOOKUP($FA178,BM,LOOKUPS!K$5,0)*$FG$6+VLOOKUP($FA178,DIV,LOOKUPS!K$7,0)*$FH$6++VLOOKUP($FA178,SIZE,LOOKUPS!K$11,0)*$FI$6),"",VLOOKUP($FA178,MOM,LOOKUPS!K$12,0)*$FB$6+VLOOKUP($FA178,STREV,LOOKUPS!K$10,0)*$FC$6+VLOOKUP($FA178,LTREV,LOOKUPS!K$9,0)*$FD$6+VLOOKUP($FA178,CFP,LOOKUPS!K$6,0)*$FE$6+VLOOKUP($FA178,EP,LOOKUPS!K$8,0)*$FF$6+VLOOKUP($FA178,BM,LOOKUPS!K$5,0)*$FG$6+VLOOKUP($FA178,DIV,LOOKUPS!K$7,0)*$FH$6++VLOOKUP($FA178,SIZE,LOOKUPS!K$11,0)*$FI$6)</f>
        <v/>
      </c>
      <c r="FK178" s="1" t="str">
        <f>IF(ISERROR(VLOOKUP($FA178,MOM,LOOKUPS!L$12,0)*$FB$6+VLOOKUP($FA178,STREV,LOOKUPS!L$10,0)*$FC$6+VLOOKUP($FA178,LTREV,LOOKUPS!L$9,0)*$FD$6+VLOOKUP($FA178,CFP,LOOKUPS!L$6,0)*$FE$6+VLOOKUP($FA178,EP,LOOKUPS!L$8,0)*$FF$6+VLOOKUP($FA178,BM,LOOKUPS!L$5,0)*$FG$6+VLOOKUP($FA178,DIV,LOOKUPS!L$7,0)*$FH$6++VLOOKUP($FA178,SIZE,LOOKUPS!L$11,0)*$FI$6),"",VLOOKUP($FA178,MOM,LOOKUPS!L$12,0)*$FB$6+VLOOKUP($FA178,STREV,LOOKUPS!L$10,0)*$FC$6+VLOOKUP($FA178,LTREV,LOOKUPS!L$9,0)*$FD$6+VLOOKUP($FA178,CFP,LOOKUPS!L$6,0)*$FE$6+VLOOKUP($FA178,EP,LOOKUPS!L$8,0)*$FF$6+VLOOKUP($FA178,BM,LOOKUPS!L$5,0)*$FG$6+VLOOKUP($FA178,DIV,LOOKUPS!L$7,0)*$FH$6++VLOOKUP($FA178,SIZE,LOOKUPS!L$11,0)*$FI$6)</f>
        <v/>
      </c>
    </row>
    <row r="179" spans="1:167" x14ac:dyDescent="0.3">
      <c r="A179" s="1">
        <v>194102</v>
      </c>
      <c r="B179" s="1">
        <v>-2.0299999999999998</v>
      </c>
      <c r="C179" s="1">
        <v>-3.66</v>
      </c>
      <c r="D179" s="1">
        <v>-1.93</v>
      </c>
      <c r="E179" s="1">
        <v>-2.17</v>
      </c>
      <c r="F179" s="1">
        <v>-2.15</v>
      </c>
      <c r="G179" s="1">
        <v>-0.63</v>
      </c>
      <c r="H179" s="1">
        <v>-1.28</v>
      </c>
      <c r="I179" s="1">
        <v>-3.59</v>
      </c>
      <c r="J179" s="1">
        <v>-0.69</v>
      </c>
      <c r="K179" s="1">
        <v>-1.5</v>
      </c>
      <c r="M179" s="1">
        <v>194003</v>
      </c>
      <c r="N179" s="1">
        <v>5.15</v>
      </c>
      <c r="O179" s="1">
        <v>4.16</v>
      </c>
      <c r="P179" s="1">
        <v>2.52</v>
      </c>
      <c r="Q179" s="1">
        <v>4.8499999999999996</v>
      </c>
      <c r="R179" s="1">
        <v>2.2999999999999998</v>
      </c>
      <c r="S179" s="1">
        <v>1.94</v>
      </c>
      <c r="T179" s="1">
        <v>2.1</v>
      </c>
      <c r="U179" s="1">
        <v>0.87</v>
      </c>
      <c r="V179" s="1">
        <v>1.62</v>
      </c>
      <c r="W179" s="1">
        <v>1.88</v>
      </c>
      <c r="Y179" s="1">
        <v>194502</v>
      </c>
      <c r="Z179" s="1">
        <v>10.78</v>
      </c>
      <c r="AA179" s="1">
        <v>7.25</v>
      </c>
      <c r="AB179" s="1">
        <v>9.1300000000000008</v>
      </c>
      <c r="AC179" s="1">
        <v>7.77</v>
      </c>
      <c r="AD179" s="1">
        <v>8.17</v>
      </c>
      <c r="AE179" s="1">
        <v>7.62</v>
      </c>
      <c r="AF179" s="1">
        <v>9.65</v>
      </c>
      <c r="AG179" s="1">
        <v>8.5399999999999991</v>
      </c>
      <c r="AH179" s="1">
        <v>9.15</v>
      </c>
      <c r="AI179" s="1">
        <v>7.64</v>
      </c>
      <c r="AK179">
        <v>196508</v>
      </c>
      <c r="AL179">
        <v>10.77</v>
      </c>
      <c r="AM179">
        <v>4.93</v>
      </c>
      <c r="AN179">
        <v>4.26</v>
      </c>
      <c r="AO179">
        <v>3.54</v>
      </c>
      <c r="AP179">
        <v>5.03</v>
      </c>
      <c r="AQ179">
        <v>4.74</v>
      </c>
      <c r="AR179">
        <v>4.1100000000000003</v>
      </c>
      <c r="AS179">
        <v>3.81</v>
      </c>
      <c r="AT179">
        <v>3.55</v>
      </c>
      <c r="AU179">
        <v>5.53</v>
      </c>
      <c r="AV179">
        <v>4.32</v>
      </c>
      <c r="AW179">
        <v>4.7</v>
      </c>
      <c r="AX179">
        <v>4.78</v>
      </c>
      <c r="AY179">
        <v>4.38</v>
      </c>
      <c r="AZ179">
        <v>3.86</v>
      </c>
      <c r="BA179">
        <v>4.07</v>
      </c>
      <c r="BB179">
        <v>3.54</v>
      </c>
      <c r="BC179">
        <v>3.58</v>
      </c>
      <c r="BD179">
        <v>3.52</v>
      </c>
      <c r="BF179" s="1">
        <v>196508</v>
      </c>
      <c r="BG179" s="1">
        <v>6.29</v>
      </c>
      <c r="BH179" s="1">
        <v>4.87</v>
      </c>
      <c r="BI179" s="1">
        <v>4.37</v>
      </c>
      <c r="BJ179" s="1">
        <v>3.65</v>
      </c>
      <c r="BK179" s="1">
        <v>5.35</v>
      </c>
      <c r="BL179" s="1">
        <v>3.88</v>
      </c>
      <c r="BM179" s="1">
        <v>4.51</v>
      </c>
      <c r="BN179" s="1">
        <v>4.0599999999999996</v>
      </c>
      <c r="BO179" s="1">
        <v>3.55</v>
      </c>
      <c r="BP179" s="1">
        <v>6.34</v>
      </c>
      <c r="BQ179" s="1">
        <v>3.78</v>
      </c>
      <c r="BR179" s="1">
        <v>3.54</v>
      </c>
      <c r="BS179" s="1">
        <v>4.2</v>
      </c>
      <c r="BT179" s="1">
        <v>4.1100000000000003</v>
      </c>
      <c r="BU179" s="1">
        <v>4.93</v>
      </c>
      <c r="BV179" s="1">
        <v>4.22</v>
      </c>
      <c r="BW179" s="1">
        <v>3.91</v>
      </c>
      <c r="BX179" s="1">
        <v>3.31</v>
      </c>
      <c r="BY179" s="1">
        <v>3.71</v>
      </c>
      <c r="CA179" s="1">
        <v>194008</v>
      </c>
      <c r="CB179" s="1">
        <v>-8.27</v>
      </c>
      <c r="CC179" s="1">
        <v>1.62</v>
      </c>
      <c r="CD179" s="1">
        <v>3.25</v>
      </c>
      <c r="CE179" s="1">
        <v>2.0099999999999998</v>
      </c>
      <c r="CF179" s="1">
        <v>1.74</v>
      </c>
      <c r="CG179" s="1">
        <v>2.41</v>
      </c>
      <c r="CH179" s="1">
        <v>3.79</v>
      </c>
      <c r="CI179" s="1">
        <v>2.4500000000000002</v>
      </c>
      <c r="CJ179" s="1">
        <v>1.53</v>
      </c>
      <c r="CK179" s="1">
        <v>1.2</v>
      </c>
      <c r="CL179" s="1">
        <v>2.29</v>
      </c>
      <c r="CM179" s="1">
        <v>1.38</v>
      </c>
      <c r="CN179" s="1">
        <v>3.45</v>
      </c>
      <c r="CO179" s="1">
        <v>2.96</v>
      </c>
      <c r="CP179" s="1">
        <v>4.63</v>
      </c>
      <c r="CQ179" s="1">
        <v>1.96</v>
      </c>
      <c r="CR179" s="1">
        <v>2.95</v>
      </c>
      <c r="CS179" s="1">
        <v>1.31</v>
      </c>
      <c r="CT179" s="1">
        <v>1.74</v>
      </c>
      <c r="CV179" s="1">
        <v>194108</v>
      </c>
      <c r="CW179" s="1">
        <v>-1.07</v>
      </c>
      <c r="CX179" s="1">
        <v>-0.62</v>
      </c>
      <c r="CY179" s="1">
        <v>-0.41</v>
      </c>
      <c r="CZ179" s="1">
        <v>-0.54</v>
      </c>
      <c r="DA179" s="1">
        <v>-0.9</v>
      </c>
      <c r="DB179" s="1">
        <v>0.21</v>
      </c>
      <c r="DC179" s="1">
        <v>-0.97</v>
      </c>
      <c r="DD179" s="1">
        <v>0</v>
      </c>
      <c r="DE179" s="1">
        <v>-0.89</v>
      </c>
      <c r="DF179" s="1">
        <v>-1.89</v>
      </c>
      <c r="DG179" s="1">
        <v>0.1</v>
      </c>
      <c r="DH179" s="1">
        <v>-7.0000000000000007E-2</v>
      </c>
      <c r="DI179" s="1">
        <v>0.48</v>
      </c>
      <c r="DJ179" s="1">
        <v>-1.1200000000000001</v>
      </c>
      <c r="DK179" s="1">
        <v>-0.82</v>
      </c>
      <c r="DL179" s="1">
        <v>-0.18</v>
      </c>
      <c r="DM179" s="1">
        <v>0.18</v>
      </c>
      <c r="DN179" s="1">
        <v>-1.19</v>
      </c>
      <c r="DO179" s="1">
        <v>-0.59</v>
      </c>
      <c r="DQ179" s="1">
        <v>194008</v>
      </c>
      <c r="DR179" s="1">
        <v>-99.99</v>
      </c>
      <c r="DS179" s="1">
        <v>1.97</v>
      </c>
      <c r="DT179" s="1">
        <v>2.5</v>
      </c>
      <c r="DU179" s="1">
        <v>2.0499999999999998</v>
      </c>
      <c r="DV179" s="1">
        <v>0.65</v>
      </c>
      <c r="DW179" s="1">
        <v>3.7</v>
      </c>
      <c r="DX179" s="1">
        <v>1.99</v>
      </c>
      <c r="DY179" s="1">
        <v>2.57</v>
      </c>
      <c r="DZ179" s="1">
        <v>2.1</v>
      </c>
      <c r="EA179" s="1">
        <v>-0.74</v>
      </c>
      <c r="EB179" s="1">
        <v>1.99</v>
      </c>
      <c r="EC179" s="1">
        <v>4.59</v>
      </c>
      <c r="ED179" s="1">
        <v>2.81</v>
      </c>
      <c r="EE179" s="1">
        <v>2.02</v>
      </c>
      <c r="EF179" s="1">
        <v>1.96</v>
      </c>
      <c r="EG179" s="1">
        <v>3.2</v>
      </c>
      <c r="EH179" s="1">
        <v>1.94</v>
      </c>
      <c r="EI179" s="1">
        <v>2.86</v>
      </c>
      <c r="EJ179" s="1">
        <v>1.34</v>
      </c>
      <c r="EL179">
        <v>194008</v>
      </c>
      <c r="EM179">
        <v>2.19</v>
      </c>
      <c r="EN179">
        <v>-0.11</v>
      </c>
      <c r="EO179">
        <v>0.56000000000000005</v>
      </c>
      <c r="EP179">
        <v>-0.01</v>
      </c>
      <c r="ER179" s="1">
        <v>194102</v>
      </c>
      <c r="ES179" s="1">
        <v>0.91</v>
      </c>
      <c r="EU179" s="1">
        <v>194003</v>
      </c>
      <c r="EV179" s="1">
        <v>2.0099999999999998</v>
      </c>
      <c r="EX179" s="1">
        <v>194502</v>
      </c>
      <c r="EY179" s="1">
        <v>-0.35</v>
      </c>
      <c r="FA179" s="1">
        <v>194102</v>
      </c>
      <c r="FB179" s="1" t="str">
        <f>IF(ISERROR(VLOOKUP($FA179,MOM,LOOKUPS!C$12,0)*$FB$6+VLOOKUP($FA179,STREV,LOOKUPS!C$10,0)*$FC$6+VLOOKUP($FA179,LTREV,LOOKUPS!C$9,0)*$FD$6+VLOOKUP($FA179,CFP,LOOKUPS!C$6,0)*$FE$6+VLOOKUP($FA179,EP,LOOKUPS!C$8,0)*$FF$6+VLOOKUP($FA179,BM,LOOKUPS!C$5,0)*$FG$6+VLOOKUP($FA179,DIV,LOOKUPS!C$7,0)*$FH$6++VLOOKUP($FA179,SIZE,LOOKUPS!C$11,0)*$FI$6),"",VLOOKUP($FA179,MOM,LOOKUPS!C$12,0)*$FB$6+VLOOKUP($FA179,STREV,LOOKUPS!C$10,0)*$FC$6+VLOOKUP($FA179,LTREV,LOOKUPS!C$9,0)*$FD$6+VLOOKUP($FA179,CFP,LOOKUPS!C$6,0)*$FE$6+VLOOKUP($FA179,EP,LOOKUPS!C$8,0)*$FF$6+VLOOKUP($FA179,BM,LOOKUPS!C$5,0)*$FG$6+VLOOKUP($FA179,DIV,LOOKUPS!C$7,0)*$FH$6++VLOOKUP($FA179,SIZE,LOOKUPS!C$11,0)*$FI$6)</f>
        <v/>
      </c>
      <c r="FC179" s="1" t="str">
        <f>IF(ISERROR(VLOOKUP($FA179,MOM,LOOKUPS!D$12,0)*$FB$6+VLOOKUP($FA179,STREV,LOOKUPS!D$10,0)*$FC$6+VLOOKUP($FA179,LTREV,LOOKUPS!D$9,0)*$FD$6+VLOOKUP($FA179,CFP,LOOKUPS!D$6,0)*$FE$6+VLOOKUP($FA179,EP,LOOKUPS!D$8,0)*$FF$6+VLOOKUP($FA179,BM,LOOKUPS!D$5,0)*$FG$6+VLOOKUP($FA179,DIV,LOOKUPS!D$7,0)*$FH$6++VLOOKUP($FA179,SIZE,LOOKUPS!D$11,0)*$FI$6),"",VLOOKUP($FA179,MOM,LOOKUPS!D$12,0)*$FB$6+VLOOKUP($FA179,STREV,LOOKUPS!D$10,0)*$FC$6+VLOOKUP($FA179,LTREV,LOOKUPS!D$9,0)*$FD$6+VLOOKUP($FA179,CFP,LOOKUPS!D$6,0)*$FE$6+VLOOKUP($FA179,EP,LOOKUPS!D$8,0)*$FF$6+VLOOKUP($FA179,BM,LOOKUPS!D$5,0)*$FG$6+VLOOKUP($FA179,DIV,LOOKUPS!D$7,0)*$FH$6++VLOOKUP($FA179,SIZE,LOOKUPS!D$11,0)*$FI$6)</f>
        <v/>
      </c>
      <c r="FD179" s="1" t="str">
        <f>IF(ISERROR(VLOOKUP($FA179,MOM,LOOKUPS!E$12,0)*$FB$6+VLOOKUP($FA179,STREV,LOOKUPS!E$10,0)*$FC$6+VLOOKUP($FA179,LTREV,LOOKUPS!E$9,0)*$FD$6+VLOOKUP($FA179,CFP,LOOKUPS!E$6,0)*$FE$6+VLOOKUP($FA179,EP,LOOKUPS!E$8,0)*$FF$6+VLOOKUP($FA179,BM,LOOKUPS!E$5,0)*$FG$6+VLOOKUP($FA179,DIV,LOOKUPS!E$7,0)*$FH$6++VLOOKUP($FA179,SIZE,LOOKUPS!E$11,0)*$FI$6),"",VLOOKUP($FA179,MOM,LOOKUPS!E$12,0)*$FB$6+VLOOKUP($FA179,STREV,LOOKUPS!E$10,0)*$FC$6+VLOOKUP($FA179,LTREV,LOOKUPS!E$9,0)*$FD$6+VLOOKUP($FA179,CFP,LOOKUPS!E$6,0)*$FE$6+VLOOKUP($FA179,EP,LOOKUPS!E$8,0)*$FF$6+VLOOKUP($FA179,BM,LOOKUPS!E$5,0)*$FG$6+VLOOKUP($FA179,DIV,LOOKUPS!E$7,0)*$FH$6++VLOOKUP($FA179,SIZE,LOOKUPS!E$11,0)*$FI$6)</f>
        <v/>
      </c>
      <c r="FE179" s="1" t="str">
        <f>IF(ISERROR(VLOOKUP($FA179,MOM,LOOKUPS!F$12,0)*$FB$6+VLOOKUP($FA179,STREV,LOOKUPS!F$10,0)*$FC$6+VLOOKUP($FA179,LTREV,LOOKUPS!F$9,0)*$FD$6+VLOOKUP($FA179,CFP,LOOKUPS!F$6,0)*$FE$6+VLOOKUP($FA179,EP,LOOKUPS!F$8,0)*$FF$6+VLOOKUP($FA179,BM,LOOKUPS!F$5,0)*$FG$6+VLOOKUP($FA179,DIV,LOOKUPS!F$7,0)*$FH$6++VLOOKUP($FA179,SIZE,LOOKUPS!F$11,0)*$FI$6),"",VLOOKUP($FA179,MOM,LOOKUPS!F$12,0)*$FB$6+VLOOKUP($FA179,STREV,LOOKUPS!F$10,0)*$FC$6+VLOOKUP($FA179,LTREV,LOOKUPS!F$9,0)*$FD$6+VLOOKUP($FA179,CFP,LOOKUPS!F$6,0)*$FE$6+VLOOKUP($FA179,EP,LOOKUPS!F$8,0)*$FF$6+VLOOKUP($FA179,BM,LOOKUPS!F$5,0)*$FG$6+VLOOKUP($FA179,DIV,LOOKUPS!F$7,0)*$FH$6++VLOOKUP($FA179,SIZE,LOOKUPS!F$11,0)*$FI$6)</f>
        <v/>
      </c>
      <c r="FF179" s="1" t="str">
        <f>IF(ISERROR(VLOOKUP($FA179,MOM,LOOKUPS!G$12,0)*$FB$6+VLOOKUP($FA179,STREV,LOOKUPS!G$10,0)*$FC$6+VLOOKUP($FA179,LTREV,LOOKUPS!G$9,0)*$FD$6+VLOOKUP($FA179,CFP,LOOKUPS!G$6,0)*$FE$6+VLOOKUP($FA179,EP,LOOKUPS!G$8,0)*$FF$6+VLOOKUP($FA179,BM,LOOKUPS!G$5,0)*$FG$6+VLOOKUP($FA179,DIV,LOOKUPS!G$7,0)*$FH$6++VLOOKUP($FA179,SIZE,LOOKUPS!G$11,0)*$FI$6),"",VLOOKUP($FA179,MOM,LOOKUPS!G$12,0)*$FB$6+VLOOKUP($FA179,STREV,LOOKUPS!G$10,0)*$FC$6+VLOOKUP($FA179,LTREV,LOOKUPS!G$9,0)*$FD$6+VLOOKUP($FA179,CFP,LOOKUPS!G$6,0)*$FE$6+VLOOKUP($FA179,EP,LOOKUPS!G$8,0)*$FF$6+VLOOKUP($FA179,BM,LOOKUPS!G$5,0)*$FG$6+VLOOKUP($FA179,DIV,LOOKUPS!G$7,0)*$FH$6++VLOOKUP($FA179,SIZE,LOOKUPS!G$11,0)*$FI$6)</f>
        <v/>
      </c>
      <c r="FG179" s="1" t="str">
        <f>IF(ISERROR(VLOOKUP($FA179,MOM,LOOKUPS!H$12,0)*$FB$6+VLOOKUP($FA179,STREV,LOOKUPS!H$10,0)*$FC$6+VLOOKUP($FA179,LTREV,LOOKUPS!H$9,0)*$FD$6+VLOOKUP($FA179,CFP,LOOKUPS!H$6,0)*$FE$6+VLOOKUP($FA179,EP,LOOKUPS!H$8,0)*$FF$6+VLOOKUP($FA179,BM,LOOKUPS!H$5,0)*$FG$6+VLOOKUP($FA179,DIV,LOOKUPS!H$7,0)*$FH$6++VLOOKUP($FA179,SIZE,LOOKUPS!H$11,0)*$FI$6),"",VLOOKUP($FA179,MOM,LOOKUPS!H$12,0)*$FB$6+VLOOKUP($FA179,STREV,LOOKUPS!H$10,0)*$FC$6+VLOOKUP($FA179,LTREV,LOOKUPS!H$9,0)*$FD$6+VLOOKUP($FA179,CFP,LOOKUPS!H$6,0)*$FE$6+VLOOKUP($FA179,EP,LOOKUPS!H$8,0)*$FF$6+VLOOKUP($FA179,BM,LOOKUPS!H$5,0)*$FG$6+VLOOKUP($FA179,DIV,LOOKUPS!H$7,0)*$FH$6++VLOOKUP($FA179,SIZE,LOOKUPS!H$11,0)*$FI$6)</f>
        <v/>
      </c>
      <c r="FH179" s="1" t="str">
        <f>IF(ISERROR(VLOOKUP($FA179,MOM,LOOKUPS!I$12,0)*$FB$6+VLOOKUP($FA179,STREV,LOOKUPS!I$10,0)*$FC$6+VLOOKUP($FA179,LTREV,LOOKUPS!I$9,0)*$FD$6+VLOOKUP($FA179,CFP,LOOKUPS!I$6,0)*$FE$6+VLOOKUP($FA179,EP,LOOKUPS!I$8,0)*$FF$6+VLOOKUP($FA179,BM,LOOKUPS!I$5,0)*$FG$6+VLOOKUP($FA179,DIV,LOOKUPS!I$7,0)*$FH$6++VLOOKUP($FA179,SIZE,LOOKUPS!I$11,0)*$FI$6),"",VLOOKUP($FA179,MOM,LOOKUPS!I$12,0)*$FB$6+VLOOKUP($FA179,STREV,LOOKUPS!I$10,0)*$FC$6+VLOOKUP($FA179,LTREV,LOOKUPS!I$9,0)*$FD$6+VLOOKUP($FA179,CFP,LOOKUPS!I$6,0)*$FE$6+VLOOKUP($FA179,EP,LOOKUPS!I$8,0)*$FF$6+VLOOKUP($FA179,BM,LOOKUPS!I$5,0)*$FG$6+VLOOKUP($FA179,DIV,LOOKUPS!I$7,0)*$FH$6++VLOOKUP($FA179,SIZE,LOOKUPS!I$11,0)*$FI$6)</f>
        <v/>
      </c>
      <c r="FI179" s="1" t="str">
        <f>IF(ISERROR(VLOOKUP($FA179,MOM,LOOKUPS!J$12,0)*$FB$6+VLOOKUP($FA179,STREV,LOOKUPS!J$10,0)*$FC$6+VLOOKUP($FA179,LTREV,LOOKUPS!J$9,0)*$FD$6+VLOOKUP($FA179,CFP,LOOKUPS!J$6,0)*$FE$6+VLOOKUP($FA179,EP,LOOKUPS!J$8,0)*$FF$6+VLOOKUP($FA179,BM,LOOKUPS!J$5,0)*$FG$6+VLOOKUP($FA179,DIV,LOOKUPS!J$7,0)*$FH$6++VLOOKUP($FA179,SIZE,LOOKUPS!J$11,0)*$FI$6),"",VLOOKUP($FA179,MOM,LOOKUPS!J$12,0)*$FB$6+VLOOKUP($FA179,STREV,LOOKUPS!J$10,0)*$FC$6+VLOOKUP($FA179,LTREV,LOOKUPS!J$9,0)*$FD$6+VLOOKUP($FA179,CFP,LOOKUPS!J$6,0)*$FE$6+VLOOKUP($FA179,EP,LOOKUPS!J$8,0)*$FF$6+VLOOKUP($FA179,BM,LOOKUPS!J$5,0)*$FG$6+VLOOKUP($FA179,DIV,LOOKUPS!J$7,0)*$FH$6++VLOOKUP($FA179,SIZE,LOOKUPS!J$11,0)*$FI$6)</f>
        <v/>
      </c>
      <c r="FJ179" s="1" t="str">
        <f>IF(ISERROR(VLOOKUP($FA179,MOM,LOOKUPS!K$12,0)*$FB$6+VLOOKUP($FA179,STREV,LOOKUPS!K$10,0)*$FC$6+VLOOKUP($FA179,LTREV,LOOKUPS!K$9,0)*$FD$6+VLOOKUP($FA179,CFP,LOOKUPS!K$6,0)*$FE$6+VLOOKUP($FA179,EP,LOOKUPS!K$8,0)*$FF$6+VLOOKUP($FA179,BM,LOOKUPS!K$5,0)*$FG$6+VLOOKUP($FA179,DIV,LOOKUPS!K$7,0)*$FH$6++VLOOKUP($FA179,SIZE,LOOKUPS!K$11,0)*$FI$6),"",VLOOKUP($FA179,MOM,LOOKUPS!K$12,0)*$FB$6+VLOOKUP($FA179,STREV,LOOKUPS!K$10,0)*$FC$6+VLOOKUP($FA179,LTREV,LOOKUPS!K$9,0)*$FD$6+VLOOKUP($FA179,CFP,LOOKUPS!K$6,0)*$FE$6+VLOOKUP($FA179,EP,LOOKUPS!K$8,0)*$FF$6+VLOOKUP($FA179,BM,LOOKUPS!K$5,0)*$FG$6+VLOOKUP($FA179,DIV,LOOKUPS!K$7,0)*$FH$6++VLOOKUP($FA179,SIZE,LOOKUPS!K$11,0)*$FI$6)</f>
        <v/>
      </c>
      <c r="FK179" s="1" t="str">
        <f>IF(ISERROR(VLOOKUP($FA179,MOM,LOOKUPS!L$12,0)*$FB$6+VLOOKUP($FA179,STREV,LOOKUPS!L$10,0)*$FC$6+VLOOKUP($FA179,LTREV,LOOKUPS!L$9,0)*$FD$6+VLOOKUP($FA179,CFP,LOOKUPS!L$6,0)*$FE$6+VLOOKUP($FA179,EP,LOOKUPS!L$8,0)*$FF$6+VLOOKUP($FA179,BM,LOOKUPS!L$5,0)*$FG$6+VLOOKUP($FA179,DIV,LOOKUPS!L$7,0)*$FH$6++VLOOKUP($FA179,SIZE,LOOKUPS!L$11,0)*$FI$6),"",VLOOKUP($FA179,MOM,LOOKUPS!L$12,0)*$FB$6+VLOOKUP($FA179,STREV,LOOKUPS!L$10,0)*$FC$6+VLOOKUP($FA179,LTREV,LOOKUPS!L$9,0)*$FD$6+VLOOKUP($FA179,CFP,LOOKUPS!L$6,0)*$FE$6+VLOOKUP($FA179,EP,LOOKUPS!L$8,0)*$FF$6+VLOOKUP($FA179,BM,LOOKUPS!L$5,0)*$FG$6+VLOOKUP($FA179,DIV,LOOKUPS!L$7,0)*$FH$6++VLOOKUP($FA179,SIZE,LOOKUPS!L$11,0)*$FI$6)</f>
        <v/>
      </c>
    </row>
    <row r="180" spans="1:167" x14ac:dyDescent="0.3">
      <c r="A180" s="1">
        <v>194103</v>
      </c>
      <c r="B180" s="1">
        <v>-0.18</v>
      </c>
      <c r="C180" s="1">
        <v>2.14</v>
      </c>
      <c r="D180" s="1">
        <v>1.44</v>
      </c>
      <c r="E180" s="1">
        <v>1.36</v>
      </c>
      <c r="F180" s="1">
        <v>1.45</v>
      </c>
      <c r="G180" s="1">
        <v>0.02</v>
      </c>
      <c r="H180" s="1">
        <v>1.21</v>
      </c>
      <c r="I180" s="1">
        <v>2.4900000000000002</v>
      </c>
      <c r="J180" s="1">
        <v>2.5299999999999998</v>
      </c>
      <c r="K180" s="1">
        <v>0.77</v>
      </c>
      <c r="M180" s="1">
        <v>194004</v>
      </c>
      <c r="N180" s="1">
        <v>8.68</v>
      </c>
      <c r="O180" s="1">
        <v>1.74</v>
      </c>
      <c r="P180" s="1">
        <v>1.01</v>
      </c>
      <c r="Q180" s="1">
        <v>0.12</v>
      </c>
      <c r="R180" s="1">
        <v>0.56999999999999995</v>
      </c>
      <c r="S180" s="1">
        <v>0.84</v>
      </c>
      <c r="T180" s="1">
        <v>0.59</v>
      </c>
      <c r="U180" s="1">
        <v>-0.15</v>
      </c>
      <c r="V180" s="1">
        <v>1.88</v>
      </c>
      <c r="W180" s="1">
        <v>-2.5099999999999998</v>
      </c>
      <c r="Y180" s="1">
        <v>194503</v>
      </c>
      <c r="Z180" s="1">
        <v>-9.31</v>
      </c>
      <c r="AA180" s="1">
        <v>-4.51</v>
      </c>
      <c r="AB180" s="1">
        <v>-4.7</v>
      </c>
      <c r="AC180" s="1">
        <v>-3.66</v>
      </c>
      <c r="AD180" s="1">
        <v>-5.41</v>
      </c>
      <c r="AE180" s="1">
        <v>-5.74</v>
      </c>
      <c r="AF180" s="1">
        <v>-5.36</v>
      </c>
      <c r="AG180" s="1">
        <v>-5.93</v>
      </c>
      <c r="AH180" s="1">
        <v>-4.79</v>
      </c>
      <c r="AI180" s="1">
        <v>-6.42</v>
      </c>
      <c r="AK180">
        <v>196509</v>
      </c>
      <c r="AL180">
        <v>1.71</v>
      </c>
      <c r="AM180">
        <v>3.68</v>
      </c>
      <c r="AN180">
        <v>3.57</v>
      </c>
      <c r="AO180">
        <v>3.17</v>
      </c>
      <c r="AP180">
        <v>3.68</v>
      </c>
      <c r="AQ180">
        <v>2.87</v>
      </c>
      <c r="AR180">
        <v>4.45</v>
      </c>
      <c r="AS180">
        <v>3.75</v>
      </c>
      <c r="AT180">
        <v>2.76</v>
      </c>
      <c r="AU180">
        <v>3.22</v>
      </c>
      <c r="AV180">
        <v>4.32</v>
      </c>
      <c r="AW180">
        <v>3.67</v>
      </c>
      <c r="AX180">
        <v>2.1</v>
      </c>
      <c r="AY180">
        <v>3.58</v>
      </c>
      <c r="AZ180">
        <v>5.28</v>
      </c>
      <c r="BA180">
        <v>3.24</v>
      </c>
      <c r="BB180">
        <v>4.3099999999999996</v>
      </c>
      <c r="BC180">
        <v>1.85</v>
      </c>
      <c r="BD180">
        <v>3.34</v>
      </c>
      <c r="BF180" s="1">
        <v>196509</v>
      </c>
      <c r="BG180" s="1">
        <v>2.1</v>
      </c>
      <c r="BH180" s="1">
        <v>3.44</v>
      </c>
      <c r="BI180" s="1">
        <v>3.4</v>
      </c>
      <c r="BJ180" s="1">
        <v>3.61</v>
      </c>
      <c r="BK180" s="1">
        <v>3.68</v>
      </c>
      <c r="BL180" s="1">
        <v>3.58</v>
      </c>
      <c r="BM180" s="1">
        <v>3.19</v>
      </c>
      <c r="BN180" s="1">
        <v>3.7</v>
      </c>
      <c r="BO180" s="1">
        <v>3.31</v>
      </c>
      <c r="BP180" s="1">
        <v>3.4</v>
      </c>
      <c r="BQ180" s="1">
        <v>4.1399999999999997</v>
      </c>
      <c r="BR180" s="1">
        <v>2.74</v>
      </c>
      <c r="BS180" s="1">
        <v>4.37</v>
      </c>
      <c r="BT180" s="1">
        <v>3.05</v>
      </c>
      <c r="BU180" s="1">
        <v>3.33</v>
      </c>
      <c r="BV180" s="1">
        <v>2.97</v>
      </c>
      <c r="BW180" s="1">
        <v>4.3899999999999997</v>
      </c>
      <c r="BX180" s="1">
        <v>3.68</v>
      </c>
      <c r="BY180" s="1">
        <v>3.07</v>
      </c>
      <c r="CA180" s="1">
        <v>194009</v>
      </c>
      <c r="CB180" s="1">
        <v>2.66</v>
      </c>
      <c r="CC180" s="1">
        <v>4.3099999999999996</v>
      </c>
      <c r="CD180" s="1">
        <v>3.98</v>
      </c>
      <c r="CE180" s="1">
        <v>3.81</v>
      </c>
      <c r="CF180" s="1">
        <v>4.1900000000000004</v>
      </c>
      <c r="CG180" s="1">
        <v>4.5999999999999996</v>
      </c>
      <c r="CH180" s="1">
        <v>4</v>
      </c>
      <c r="CI180" s="1">
        <v>4.13</v>
      </c>
      <c r="CJ180" s="1">
        <v>3.2</v>
      </c>
      <c r="CK180" s="1">
        <v>4.1100000000000003</v>
      </c>
      <c r="CL180" s="1">
        <v>4.26</v>
      </c>
      <c r="CM180" s="1">
        <v>4.55</v>
      </c>
      <c r="CN180" s="1">
        <v>4.6399999999999997</v>
      </c>
      <c r="CO180" s="1">
        <v>4.7300000000000004</v>
      </c>
      <c r="CP180" s="1">
        <v>3.26</v>
      </c>
      <c r="CQ180" s="1">
        <v>3.28</v>
      </c>
      <c r="CR180" s="1">
        <v>4.9800000000000004</v>
      </c>
      <c r="CS180" s="1">
        <v>3.36</v>
      </c>
      <c r="CT180" s="1">
        <v>3.05</v>
      </c>
      <c r="CV180" s="1">
        <v>194109</v>
      </c>
      <c r="CW180" s="1">
        <v>-4.4400000000000004</v>
      </c>
      <c r="CX180" s="1">
        <v>-1.26</v>
      </c>
      <c r="CY180" s="1">
        <v>-0.88</v>
      </c>
      <c r="CZ180" s="1">
        <v>-1.2</v>
      </c>
      <c r="DA180" s="1">
        <v>-1.66</v>
      </c>
      <c r="DB180" s="1">
        <v>-0.44</v>
      </c>
      <c r="DC180" s="1">
        <v>-1.25</v>
      </c>
      <c r="DD180" s="1">
        <v>-0.49</v>
      </c>
      <c r="DE180" s="1">
        <v>-1.62</v>
      </c>
      <c r="DF180" s="1">
        <v>-1.83</v>
      </c>
      <c r="DG180" s="1">
        <v>-1.48</v>
      </c>
      <c r="DH180" s="1">
        <v>-0.48</v>
      </c>
      <c r="DI180" s="1">
        <v>-0.4</v>
      </c>
      <c r="DJ180" s="1">
        <v>-1.37</v>
      </c>
      <c r="DK180" s="1">
        <v>-1.1299999999999999</v>
      </c>
      <c r="DL180" s="1">
        <v>-0.61</v>
      </c>
      <c r="DM180" s="1">
        <v>-0.36</v>
      </c>
      <c r="DN180" s="1">
        <v>-0.49</v>
      </c>
      <c r="DO180" s="1">
        <v>-2.76</v>
      </c>
      <c r="DQ180" s="1">
        <v>194009</v>
      </c>
      <c r="DR180" s="1">
        <v>-99.99</v>
      </c>
      <c r="DS180" s="1">
        <v>4.09</v>
      </c>
      <c r="DT180" s="1">
        <v>4.5599999999999996</v>
      </c>
      <c r="DU180" s="1">
        <v>2.64</v>
      </c>
      <c r="DV180" s="1">
        <v>4.21</v>
      </c>
      <c r="DW180" s="1">
        <v>4.78</v>
      </c>
      <c r="DX180" s="1">
        <v>5.01</v>
      </c>
      <c r="DY180" s="1">
        <v>2.65</v>
      </c>
      <c r="DZ180" s="1">
        <v>2.56</v>
      </c>
      <c r="EA180" s="1">
        <v>3.38</v>
      </c>
      <c r="EB180" s="1">
        <v>5</v>
      </c>
      <c r="EC180" s="1">
        <v>3.87</v>
      </c>
      <c r="ED180" s="1">
        <v>5.69</v>
      </c>
      <c r="EE180" s="1">
        <v>5.27</v>
      </c>
      <c r="EF180" s="1">
        <v>4.75</v>
      </c>
      <c r="EG180" s="1">
        <v>2.5</v>
      </c>
      <c r="EH180" s="1">
        <v>2.81</v>
      </c>
      <c r="EI180" s="1">
        <v>3.1</v>
      </c>
      <c r="EJ180" s="1">
        <v>2.02</v>
      </c>
      <c r="EL180">
        <v>194009</v>
      </c>
      <c r="EM180">
        <v>2.39</v>
      </c>
      <c r="EN180">
        <v>3.22</v>
      </c>
      <c r="EO180">
        <v>-1.1299999999999999</v>
      </c>
      <c r="EP180">
        <v>0</v>
      </c>
      <c r="ER180" s="1">
        <v>194103</v>
      </c>
      <c r="ES180" s="1">
        <v>2.4300000000000002</v>
      </c>
      <c r="EU180" s="1">
        <v>194004</v>
      </c>
      <c r="EV180" s="1">
        <v>1.98</v>
      </c>
      <c r="EX180" s="1">
        <v>194503</v>
      </c>
      <c r="EY180" s="1">
        <v>0.28000000000000003</v>
      </c>
      <c r="FA180" s="1">
        <v>194103</v>
      </c>
      <c r="FB180" s="1" t="str">
        <f>IF(ISERROR(VLOOKUP($FA180,MOM,LOOKUPS!C$12,0)*$FB$6+VLOOKUP($FA180,STREV,LOOKUPS!C$10,0)*$FC$6+VLOOKUP($FA180,LTREV,LOOKUPS!C$9,0)*$FD$6+VLOOKUP($FA180,CFP,LOOKUPS!C$6,0)*$FE$6+VLOOKUP($FA180,EP,LOOKUPS!C$8,0)*$FF$6+VLOOKUP($FA180,BM,LOOKUPS!C$5,0)*$FG$6+VLOOKUP($FA180,DIV,LOOKUPS!C$7,0)*$FH$6++VLOOKUP($FA180,SIZE,LOOKUPS!C$11,0)*$FI$6),"",VLOOKUP($FA180,MOM,LOOKUPS!C$12,0)*$FB$6+VLOOKUP($FA180,STREV,LOOKUPS!C$10,0)*$FC$6+VLOOKUP($FA180,LTREV,LOOKUPS!C$9,0)*$FD$6+VLOOKUP($FA180,CFP,LOOKUPS!C$6,0)*$FE$6+VLOOKUP($FA180,EP,LOOKUPS!C$8,0)*$FF$6+VLOOKUP($FA180,BM,LOOKUPS!C$5,0)*$FG$6+VLOOKUP($FA180,DIV,LOOKUPS!C$7,0)*$FH$6++VLOOKUP($FA180,SIZE,LOOKUPS!C$11,0)*$FI$6)</f>
        <v/>
      </c>
      <c r="FC180" s="1" t="str">
        <f>IF(ISERROR(VLOOKUP($FA180,MOM,LOOKUPS!D$12,0)*$FB$6+VLOOKUP($FA180,STREV,LOOKUPS!D$10,0)*$FC$6+VLOOKUP($FA180,LTREV,LOOKUPS!D$9,0)*$FD$6+VLOOKUP($FA180,CFP,LOOKUPS!D$6,0)*$FE$6+VLOOKUP($FA180,EP,LOOKUPS!D$8,0)*$FF$6+VLOOKUP($FA180,BM,LOOKUPS!D$5,0)*$FG$6+VLOOKUP($FA180,DIV,LOOKUPS!D$7,0)*$FH$6++VLOOKUP($FA180,SIZE,LOOKUPS!D$11,0)*$FI$6),"",VLOOKUP($FA180,MOM,LOOKUPS!D$12,0)*$FB$6+VLOOKUP($FA180,STREV,LOOKUPS!D$10,0)*$FC$6+VLOOKUP($FA180,LTREV,LOOKUPS!D$9,0)*$FD$6+VLOOKUP($FA180,CFP,LOOKUPS!D$6,0)*$FE$6+VLOOKUP($FA180,EP,LOOKUPS!D$8,0)*$FF$6+VLOOKUP($FA180,BM,LOOKUPS!D$5,0)*$FG$6+VLOOKUP($FA180,DIV,LOOKUPS!D$7,0)*$FH$6++VLOOKUP($FA180,SIZE,LOOKUPS!D$11,0)*$FI$6)</f>
        <v/>
      </c>
      <c r="FD180" s="1" t="str">
        <f>IF(ISERROR(VLOOKUP($FA180,MOM,LOOKUPS!E$12,0)*$FB$6+VLOOKUP($FA180,STREV,LOOKUPS!E$10,0)*$FC$6+VLOOKUP($FA180,LTREV,LOOKUPS!E$9,0)*$FD$6+VLOOKUP($FA180,CFP,LOOKUPS!E$6,0)*$FE$6+VLOOKUP($FA180,EP,LOOKUPS!E$8,0)*$FF$6+VLOOKUP($FA180,BM,LOOKUPS!E$5,0)*$FG$6+VLOOKUP($FA180,DIV,LOOKUPS!E$7,0)*$FH$6++VLOOKUP($FA180,SIZE,LOOKUPS!E$11,0)*$FI$6),"",VLOOKUP($FA180,MOM,LOOKUPS!E$12,0)*$FB$6+VLOOKUP($FA180,STREV,LOOKUPS!E$10,0)*$FC$6+VLOOKUP($FA180,LTREV,LOOKUPS!E$9,0)*$FD$6+VLOOKUP($FA180,CFP,LOOKUPS!E$6,0)*$FE$6+VLOOKUP($FA180,EP,LOOKUPS!E$8,0)*$FF$6+VLOOKUP($FA180,BM,LOOKUPS!E$5,0)*$FG$6+VLOOKUP($FA180,DIV,LOOKUPS!E$7,0)*$FH$6++VLOOKUP($FA180,SIZE,LOOKUPS!E$11,0)*$FI$6)</f>
        <v/>
      </c>
      <c r="FE180" s="1" t="str">
        <f>IF(ISERROR(VLOOKUP($FA180,MOM,LOOKUPS!F$12,0)*$FB$6+VLOOKUP($FA180,STREV,LOOKUPS!F$10,0)*$FC$6+VLOOKUP($FA180,LTREV,LOOKUPS!F$9,0)*$FD$6+VLOOKUP($FA180,CFP,LOOKUPS!F$6,0)*$FE$6+VLOOKUP($FA180,EP,LOOKUPS!F$8,0)*$FF$6+VLOOKUP($FA180,BM,LOOKUPS!F$5,0)*$FG$6+VLOOKUP($FA180,DIV,LOOKUPS!F$7,0)*$FH$6++VLOOKUP($FA180,SIZE,LOOKUPS!F$11,0)*$FI$6),"",VLOOKUP($FA180,MOM,LOOKUPS!F$12,0)*$FB$6+VLOOKUP($FA180,STREV,LOOKUPS!F$10,0)*$FC$6+VLOOKUP($FA180,LTREV,LOOKUPS!F$9,0)*$FD$6+VLOOKUP($FA180,CFP,LOOKUPS!F$6,0)*$FE$6+VLOOKUP($FA180,EP,LOOKUPS!F$8,0)*$FF$6+VLOOKUP($FA180,BM,LOOKUPS!F$5,0)*$FG$6+VLOOKUP($FA180,DIV,LOOKUPS!F$7,0)*$FH$6++VLOOKUP($FA180,SIZE,LOOKUPS!F$11,0)*$FI$6)</f>
        <v/>
      </c>
      <c r="FF180" s="1" t="str">
        <f>IF(ISERROR(VLOOKUP($FA180,MOM,LOOKUPS!G$12,0)*$FB$6+VLOOKUP($FA180,STREV,LOOKUPS!G$10,0)*$FC$6+VLOOKUP($FA180,LTREV,LOOKUPS!G$9,0)*$FD$6+VLOOKUP($FA180,CFP,LOOKUPS!G$6,0)*$FE$6+VLOOKUP($FA180,EP,LOOKUPS!G$8,0)*$FF$6+VLOOKUP($FA180,BM,LOOKUPS!G$5,0)*$FG$6+VLOOKUP($FA180,DIV,LOOKUPS!G$7,0)*$FH$6++VLOOKUP($FA180,SIZE,LOOKUPS!G$11,0)*$FI$6),"",VLOOKUP($FA180,MOM,LOOKUPS!G$12,0)*$FB$6+VLOOKUP($FA180,STREV,LOOKUPS!G$10,0)*$FC$6+VLOOKUP($FA180,LTREV,LOOKUPS!G$9,0)*$FD$6+VLOOKUP($FA180,CFP,LOOKUPS!G$6,0)*$FE$6+VLOOKUP($FA180,EP,LOOKUPS!G$8,0)*$FF$6+VLOOKUP($FA180,BM,LOOKUPS!G$5,0)*$FG$6+VLOOKUP($FA180,DIV,LOOKUPS!G$7,0)*$FH$6++VLOOKUP($FA180,SIZE,LOOKUPS!G$11,0)*$FI$6)</f>
        <v/>
      </c>
      <c r="FG180" s="1" t="str">
        <f>IF(ISERROR(VLOOKUP($FA180,MOM,LOOKUPS!H$12,0)*$FB$6+VLOOKUP($FA180,STREV,LOOKUPS!H$10,0)*$FC$6+VLOOKUP($FA180,LTREV,LOOKUPS!H$9,0)*$FD$6+VLOOKUP($FA180,CFP,LOOKUPS!H$6,0)*$FE$6+VLOOKUP($FA180,EP,LOOKUPS!H$8,0)*$FF$6+VLOOKUP($FA180,BM,LOOKUPS!H$5,0)*$FG$6+VLOOKUP($FA180,DIV,LOOKUPS!H$7,0)*$FH$6++VLOOKUP($FA180,SIZE,LOOKUPS!H$11,0)*$FI$6),"",VLOOKUP($FA180,MOM,LOOKUPS!H$12,0)*$FB$6+VLOOKUP($FA180,STREV,LOOKUPS!H$10,0)*$FC$6+VLOOKUP($FA180,LTREV,LOOKUPS!H$9,0)*$FD$6+VLOOKUP($FA180,CFP,LOOKUPS!H$6,0)*$FE$6+VLOOKUP($FA180,EP,LOOKUPS!H$8,0)*$FF$6+VLOOKUP($FA180,BM,LOOKUPS!H$5,0)*$FG$6+VLOOKUP($FA180,DIV,LOOKUPS!H$7,0)*$FH$6++VLOOKUP($FA180,SIZE,LOOKUPS!H$11,0)*$FI$6)</f>
        <v/>
      </c>
      <c r="FH180" s="1" t="str">
        <f>IF(ISERROR(VLOOKUP($FA180,MOM,LOOKUPS!I$12,0)*$FB$6+VLOOKUP($FA180,STREV,LOOKUPS!I$10,0)*$FC$6+VLOOKUP($FA180,LTREV,LOOKUPS!I$9,0)*$FD$6+VLOOKUP($FA180,CFP,LOOKUPS!I$6,0)*$FE$6+VLOOKUP($FA180,EP,LOOKUPS!I$8,0)*$FF$6+VLOOKUP($FA180,BM,LOOKUPS!I$5,0)*$FG$6+VLOOKUP($FA180,DIV,LOOKUPS!I$7,0)*$FH$6++VLOOKUP($FA180,SIZE,LOOKUPS!I$11,0)*$FI$6),"",VLOOKUP($FA180,MOM,LOOKUPS!I$12,0)*$FB$6+VLOOKUP($FA180,STREV,LOOKUPS!I$10,0)*$FC$6+VLOOKUP($FA180,LTREV,LOOKUPS!I$9,0)*$FD$6+VLOOKUP($FA180,CFP,LOOKUPS!I$6,0)*$FE$6+VLOOKUP($FA180,EP,LOOKUPS!I$8,0)*$FF$6+VLOOKUP($FA180,BM,LOOKUPS!I$5,0)*$FG$6+VLOOKUP($FA180,DIV,LOOKUPS!I$7,0)*$FH$6++VLOOKUP($FA180,SIZE,LOOKUPS!I$11,0)*$FI$6)</f>
        <v/>
      </c>
      <c r="FI180" s="1" t="str">
        <f>IF(ISERROR(VLOOKUP($FA180,MOM,LOOKUPS!J$12,0)*$FB$6+VLOOKUP($FA180,STREV,LOOKUPS!J$10,0)*$FC$6+VLOOKUP($FA180,LTREV,LOOKUPS!J$9,0)*$FD$6+VLOOKUP($FA180,CFP,LOOKUPS!J$6,0)*$FE$6+VLOOKUP($FA180,EP,LOOKUPS!J$8,0)*$FF$6+VLOOKUP($FA180,BM,LOOKUPS!J$5,0)*$FG$6+VLOOKUP($FA180,DIV,LOOKUPS!J$7,0)*$FH$6++VLOOKUP($FA180,SIZE,LOOKUPS!J$11,0)*$FI$6),"",VLOOKUP($FA180,MOM,LOOKUPS!J$12,0)*$FB$6+VLOOKUP($FA180,STREV,LOOKUPS!J$10,0)*$FC$6+VLOOKUP($FA180,LTREV,LOOKUPS!J$9,0)*$FD$6+VLOOKUP($FA180,CFP,LOOKUPS!J$6,0)*$FE$6+VLOOKUP($FA180,EP,LOOKUPS!J$8,0)*$FF$6+VLOOKUP($FA180,BM,LOOKUPS!J$5,0)*$FG$6+VLOOKUP($FA180,DIV,LOOKUPS!J$7,0)*$FH$6++VLOOKUP($FA180,SIZE,LOOKUPS!J$11,0)*$FI$6)</f>
        <v/>
      </c>
      <c r="FJ180" s="1" t="str">
        <f>IF(ISERROR(VLOOKUP($FA180,MOM,LOOKUPS!K$12,0)*$FB$6+VLOOKUP($FA180,STREV,LOOKUPS!K$10,0)*$FC$6+VLOOKUP($FA180,LTREV,LOOKUPS!K$9,0)*$FD$6+VLOOKUP($FA180,CFP,LOOKUPS!K$6,0)*$FE$6+VLOOKUP($FA180,EP,LOOKUPS!K$8,0)*$FF$6+VLOOKUP($FA180,BM,LOOKUPS!K$5,0)*$FG$6+VLOOKUP($FA180,DIV,LOOKUPS!K$7,0)*$FH$6++VLOOKUP($FA180,SIZE,LOOKUPS!K$11,0)*$FI$6),"",VLOOKUP($FA180,MOM,LOOKUPS!K$12,0)*$FB$6+VLOOKUP($FA180,STREV,LOOKUPS!K$10,0)*$FC$6+VLOOKUP($FA180,LTREV,LOOKUPS!K$9,0)*$FD$6+VLOOKUP($FA180,CFP,LOOKUPS!K$6,0)*$FE$6+VLOOKUP($FA180,EP,LOOKUPS!K$8,0)*$FF$6+VLOOKUP($FA180,BM,LOOKUPS!K$5,0)*$FG$6+VLOOKUP($FA180,DIV,LOOKUPS!K$7,0)*$FH$6++VLOOKUP($FA180,SIZE,LOOKUPS!K$11,0)*$FI$6)</f>
        <v/>
      </c>
      <c r="FK180" s="1" t="str">
        <f>IF(ISERROR(VLOOKUP($FA180,MOM,LOOKUPS!L$12,0)*$FB$6+VLOOKUP($FA180,STREV,LOOKUPS!L$10,0)*$FC$6+VLOOKUP($FA180,LTREV,LOOKUPS!L$9,0)*$FD$6+VLOOKUP($FA180,CFP,LOOKUPS!L$6,0)*$FE$6+VLOOKUP($FA180,EP,LOOKUPS!L$8,0)*$FF$6+VLOOKUP($FA180,BM,LOOKUPS!L$5,0)*$FG$6+VLOOKUP($FA180,DIV,LOOKUPS!L$7,0)*$FH$6++VLOOKUP($FA180,SIZE,LOOKUPS!L$11,0)*$FI$6),"",VLOOKUP($FA180,MOM,LOOKUPS!L$12,0)*$FB$6+VLOOKUP($FA180,STREV,LOOKUPS!L$10,0)*$FC$6+VLOOKUP($FA180,LTREV,LOOKUPS!L$9,0)*$FD$6+VLOOKUP($FA180,CFP,LOOKUPS!L$6,0)*$FE$6+VLOOKUP($FA180,EP,LOOKUPS!L$8,0)*$FF$6+VLOOKUP($FA180,BM,LOOKUPS!L$5,0)*$FG$6+VLOOKUP($FA180,DIV,LOOKUPS!L$7,0)*$FH$6++VLOOKUP($FA180,SIZE,LOOKUPS!L$11,0)*$FI$6)</f>
        <v/>
      </c>
    </row>
    <row r="181" spans="1:167" x14ac:dyDescent="0.3">
      <c r="A181" s="1">
        <v>194104</v>
      </c>
      <c r="B181" s="1">
        <v>-9.92</v>
      </c>
      <c r="C181" s="1">
        <v>-7.36</v>
      </c>
      <c r="D181" s="1">
        <v>-6.87</v>
      </c>
      <c r="E181" s="1">
        <v>-6.8</v>
      </c>
      <c r="F181" s="1">
        <v>-5.73</v>
      </c>
      <c r="G181" s="1">
        <v>-4.82</v>
      </c>
      <c r="H181" s="1">
        <v>-5.63</v>
      </c>
      <c r="I181" s="1">
        <v>-2.13</v>
      </c>
      <c r="J181" s="1">
        <v>-4.21</v>
      </c>
      <c r="K181" s="1">
        <v>-4.63</v>
      </c>
      <c r="M181" s="1">
        <v>194005</v>
      </c>
      <c r="N181" s="1">
        <v>-27.06</v>
      </c>
      <c r="O181" s="1">
        <v>-27</v>
      </c>
      <c r="P181" s="1">
        <v>-28.28</v>
      </c>
      <c r="Q181" s="1">
        <v>-26.12</v>
      </c>
      <c r="R181" s="1">
        <v>-24.61</v>
      </c>
      <c r="S181" s="1">
        <v>-23.66</v>
      </c>
      <c r="T181" s="1">
        <v>-24.76</v>
      </c>
      <c r="U181" s="1">
        <v>-26.68</v>
      </c>
      <c r="V181" s="1">
        <v>-27.93</v>
      </c>
      <c r="W181" s="1">
        <v>-32.82</v>
      </c>
      <c r="Y181" s="1">
        <v>194504</v>
      </c>
      <c r="Z181" s="1">
        <v>10.1</v>
      </c>
      <c r="AA181" s="1">
        <v>8.18</v>
      </c>
      <c r="AB181" s="1">
        <v>7.33</v>
      </c>
      <c r="AC181" s="1">
        <v>7.97</v>
      </c>
      <c r="AD181" s="1">
        <v>8.25</v>
      </c>
      <c r="AE181" s="1">
        <v>10.06</v>
      </c>
      <c r="AF181" s="1">
        <v>9.9600000000000009</v>
      </c>
      <c r="AG181" s="1">
        <v>8.9700000000000006</v>
      </c>
      <c r="AH181" s="1">
        <v>9.4499999999999993</v>
      </c>
      <c r="AI181" s="1">
        <v>9.18</v>
      </c>
      <c r="AK181">
        <v>196510</v>
      </c>
      <c r="AL181">
        <v>11.8</v>
      </c>
      <c r="AM181">
        <v>4.68</v>
      </c>
      <c r="AN181">
        <v>4.8099999999999996</v>
      </c>
      <c r="AO181">
        <v>6.8</v>
      </c>
      <c r="AP181">
        <v>4.9000000000000004</v>
      </c>
      <c r="AQ181">
        <v>4.16</v>
      </c>
      <c r="AR181">
        <v>5.2</v>
      </c>
      <c r="AS181">
        <v>5.3</v>
      </c>
      <c r="AT181">
        <v>7.08</v>
      </c>
      <c r="AU181">
        <v>5.42</v>
      </c>
      <c r="AV181">
        <v>4.17</v>
      </c>
      <c r="AW181">
        <v>4.1399999999999997</v>
      </c>
      <c r="AX181">
        <v>4.1900000000000004</v>
      </c>
      <c r="AY181">
        <v>4.72</v>
      </c>
      <c r="AZ181">
        <v>5.66</v>
      </c>
      <c r="BA181">
        <v>4.62</v>
      </c>
      <c r="BB181">
        <v>6.03</v>
      </c>
      <c r="BC181">
        <v>6.36</v>
      </c>
      <c r="BD181">
        <v>7.53</v>
      </c>
      <c r="BF181" s="1">
        <v>196510</v>
      </c>
      <c r="BG181" s="1">
        <v>10.62</v>
      </c>
      <c r="BH181" s="1">
        <v>4.8499999999999996</v>
      </c>
      <c r="BI181" s="1">
        <v>4.6500000000000004</v>
      </c>
      <c r="BJ181" s="1">
        <v>6.58</v>
      </c>
      <c r="BK181" s="1">
        <v>5.3</v>
      </c>
      <c r="BL181" s="1">
        <v>4.3499999999999996</v>
      </c>
      <c r="BM181" s="1">
        <v>4.7300000000000004</v>
      </c>
      <c r="BN181" s="1">
        <v>4.96</v>
      </c>
      <c r="BO181" s="1">
        <v>6.88</v>
      </c>
      <c r="BP181" s="1">
        <v>5.85</v>
      </c>
      <c r="BQ181" s="1">
        <v>4.45</v>
      </c>
      <c r="BR181" s="1">
        <v>3.58</v>
      </c>
      <c r="BS181" s="1">
        <v>5.08</v>
      </c>
      <c r="BT181" s="1">
        <v>5.49</v>
      </c>
      <c r="BU181" s="1">
        <v>3.95</v>
      </c>
      <c r="BV181" s="1">
        <v>4.07</v>
      </c>
      <c r="BW181" s="1">
        <v>5.79</v>
      </c>
      <c r="BX181" s="1">
        <v>5.39</v>
      </c>
      <c r="BY181" s="1">
        <v>7.86</v>
      </c>
      <c r="CA181" s="1">
        <v>194010</v>
      </c>
      <c r="CB181" s="1">
        <v>0.78</v>
      </c>
      <c r="CC181" s="1">
        <v>2.94</v>
      </c>
      <c r="CD181" s="1">
        <v>6.22</v>
      </c>
      <c r="CE181" s="1">
        <v>5.33</v>
      </c>
      <c r="CF181" s="1">
        <v>2.82</v>
      </c>
      <c r="CG181" s="1">
        <v>4.2699999999999996</v>
      </c>
      <c r="CH181" s="1">
        <v>5.57</v>
      </c>
      <c r="CI181" s="1">
        <v>6.79</v>
      </c>
      <c r="CJ181" s="1">
        <v>5.38</v>
      </c>
      <c r="CK181" s="1">
        <v>2.2400000000000002</v>
      </c>
      <c r="CL181" s="1">
        <v>3.41</v>
      </c>
      <c r="CM181" s="1">
        <v>3.18</v>
      </c>
      <c r="CN181" s="1">
        <v>5.37</v>
      </c>
      <c r="CO181" s="1">
        <v>5.54</v>
      </c>
      <c r="CP181" s="1">
        <v>5.61</v>
      </c>
      <c r="CQ181" s="1">
        <v>8.36</v>
      </c>
      <c r="CR181" s="1">
        <v>5.22</v>
      </c>
      <c r="CS181" s="1">
        <v>8.44</v>
      </c>
      <c r="CT181" s="1">
        <v>2.42</v>
      </c>
      <c r="CV181" s="1">
        <v>194110</v>
      </c>
      <c r="CW181" s="1">
        <v>-8.6199999999999992</v>
      </c>
      <c r="CX181" s="1">
        <v>-4.93</v>
      </c>
      <c r="CY181" s="1">
        <v>-5.16</v>
      </c>
      <c r="CZ181" s="1">
        <v>-6.08</v>
      </c>
      <c r="DA181" s="1">
        <v>-4.6900000000000004</v>
      </c>
      <c r="DB181" s="1">
        <v>-5.19</v>
      </c>
      <c r="DC181" s="1">
        <v>-5.41</v>
      </c>
      <c r="DD181" s="1">
        <v>-5.28</v>
      </c>
      <c r="DE181" s="1">
        <v>-6.26</v>
      </c>
      <c r="DF181" s="1">
        <v>-4.66</v>
      </c>
      <c r="DG181" s="1">
        <v>-4.7300000000000004</v>
      </c>
      <c r="DH181" s="1">
        <v>-5.39</v>
      </c>
      <c r="DI181" s="1">
        <v>-4.9800000000000004</v>
      </c>
      <c r="DJ181" s="1">
        <v>-5.56</v>
      </c>
      <c r="DK181" s="1">
        <v>-5.26</v>
      </c>
      <c r="DL181" s="1">
        <v>-4.83</v>
      </c>
      <c r="DM181" s="1">
        <v>-5.72</v>
      </c>
      <c r="DN181" s="1">
        <v>-6.21</v>
      </c>
      <c r="DO181" s="1">
        <v>-6.3</v>
      </c>
      <c r="DQ181" s="1">
        <v>194010</v>
      </c>
      <c r="DR181" s="1">
        <v>-99.99</v>
      </c>
      <c r="DS181" s="1">
        <v>4.1100000000000003</v>
      </c>
      <c r="DT181" s="1">
        <v>5.53</v>
      </c>
      <c r="DU181" s="1">
        <v>4.8099999999999996</v>
      </c>
      <c r="DV181" s="1">
        <v>3.38</v>
      </c>
      <c r="DW181" s="1">
        <v>6.38</v>
      </c>
      <c r="DX181" s="1">
        <v>4.4800000000000004</v>
      </c>
      <c r="DY181" s="1">
        <v>6.54</v>
      </c>
      <c r="DZ181" s="1">
        <v>3.65</v>
      </c>
      <c r="EA181" s="1">
        <v>-0.74</v>
      </c>
      <c r="EB181" s="1">
        <v>7.28</v>
      </c>
      <c r="EC181" s="1">
        <v>5.52</v>
      </c>
      <c r="ED181" s="1">
        <v>7.23</v>
      </c>
      <c r="EE181" s="1">
        <v>4.1500000000000004</v>
      </c>
      <c r="EF181" s="1">
        <v>4.8099999999999996</v>
      </c>
      <c r="EG181" s="1">
        <v>5.95</v>
      </c>
      <c r="EH181" s="1">
        <v>7.14</v>
      </c>
      <c r="EI181" s="1">
        <v>4.78</v>
      </c>
      <c r="EJ181" s="1">
        <v>2.5099999999999998</v>
      </c>
      <c r="EL181">
        <v>194010</v>
      </c>
      <c r="EM181">
        <v>3.02</v>
      </c>
      <c r="EN181">
        <v>0.28000000000000003</v>
      </c>
      <c r="EO181">
        <v>4.6399999999999997</v>
      </c>
      <c r="EP181">
        <v>0</v>
      </c>
      <c r="ER181" s="1">
        <v>194104</v>
      </c>
      <c r="ES181" s="1">
        <v>3.03</v>
      </c>
      <c r="EU181" s="1">
        <v>194005</v>
      </c>
      <c r="EV181" s="1">
        <v>-0.69</v>
      </c>
      <c r="EX181" s="1">
        <v>194504</v>
      </c>
      <c r="EY181" s="1">
        <v>-1.86</v>
      </c>
      <c r="FA181" s="1">
        <v>194104</v>
      </c>
      <c r="FB181" s="1" t="str">
        <f>IF(ISERROR(VLOOKUP($FA181,MOM,LOOKUPS!C$12,0)*$FB$6+VLOOKUP($FA181,STREV,LOOKUPS!C$10,0)*$FC$6+VLOOKUP($FA181,LTREV,LOOKUPS!C$9,0)*$FD$6+VLOOKUP($FA181,CFP,LOOKUPS!C$6,0)*$FE$6+VLOOKUP($FA181,EP,LOOKUPS!C$8,0)*$FF$6+VLOOKUP($FA181,BM,LOOKUPS!C$5,0)*$FG$6+VLOOKUP($FA181,DIV,LOOKUPS!C$7,0)*$FH$6++VLOOKUP($FA181,SIZE,LOOKUPS!C$11,0)*$FI$6),"",VLOOKUP($FA181,MOM,LOOKUPS!C$12,0)*$FB$6+VLOOKUP($FA181,STREV,LOOKUPS!C$10,0)*$FC$6+VLOOKUP($FA181,LTREV,LOOKUPS!C$9,0)*$FD$6+VLOOKUP($FA181,CFP,LOOKUPS!C$6,0)*$FE$6+VLOOKUP($FA181,EP,LOOKUPS!C$8,0)*$FF$6+VLOOKUP($FA181,BM,LOOKUPS!C$5,0)*$FG$6+VLOOKUP($FA181,DIV,LOOKUPS!C$7,0)*$FH$6++VLOOKUP($FA181,SIZE,LOOKUPS!C$11,0)*$FI$6)</f>
        <v/>
      </c>
      <c r="FC181" s="1" t="str">
        <f>IF(ISERROR(VLOOKUP($FA181,MOM,LOOKUPS!D$12,0)*$FB$6+VLOOKUP($FA181,STREV,LOOKUPS!D$10,0)*$FC$6+VLOOKUP($FA181,LTREV,LOOKUPS!D$9,0)*$FD$6+VLOOKUP($FA181,CFP,LOOKUPS!D$6,0)*$FE$6+VLOOKUP($FA181,EP,LOOKUPS!D$8,0)*$FF$6+VLOOKUP($FA181,BM,LOOKUPS!D$5,0)*$FG$6+VLOOKUP($FA181,DIV,LOOKUPS!D$7,0)*$FH$6++VLOOKUP($FA181,SIZE,LOOKUPS!D$11,0)*$FI$6),"",VLOOKUP($FA181,MOM,LOOKUPS!D$12,0)*$FB$6+VLOOKUP($FA181,STREV,LOOKUPS!D$10,0)*$FC$6+VLOOKUP($FA181,LTREV,LOOKUPS!D$9,0)*$FD$6+VLOOKUP($FA181,CFP,LOOKUPS!D$6,0)*$FE$6+VLOOKUP($FA181,EP,LOOKUPS!D$8,0)*$FF$6+VLOOKUP($FA181,BM,LOOKUPS!D$5,0)*$FG$6+VLOOKUP($FA181,DIV,LOOKUPS!D$7,0)*$FH$6++VLOOKUP($FA181,SIZE,LOOKUPS!D$11,0)*$FI$6)</f>
        <v/>
      </c>
      <c r="FD181" s="1" t="str">
        <f>IF(ISERROR(VLOOKUP($FA181,MOM,LOOKUPS!E$12,0)*$FB$6+VLOOKUP($FA181,STREV,LOOKUPS!E$10,0)*$FC$6+VLOOKUP($FA181,LTREV,LOOKUPS!E$9,0)*$FD$6+VLOOKUP($FA181,CFP,LOOKUPS!E$6,0)*$FE$6+VLOOKUP($FA181,EP,LOOKUPS!E$8,0)*$FF$6+VLOOKUP($FA181,BM,LOOKUPS!E$5,0)*$FG$6+VLOOKUP($FA181,DIV,LOOKUPS!E$7,0)*$FH$6++VLOOKUP($FA181,SIZE,LOOKUPS!E$11,0)*$FI$6),"",VLOOKUP($FA181,MOM,LOOKUPS!E$12,0)*$FB$6+VLOOKUP($FA181,STREV,LOOKUPS!E$10,0)*$FC$6+VLOOKUP($FA181,LTREV,LOOKUPS!E$9,0)*$FD$6+VLOOKUP($FA181,CFP,LOOKUPS!E$6,0)*$FE$6+VLOOKUP($FA181,EP,LOOKUPS!E$8,0)*$FF$6+VLOOKUP($FA181,BM,LOOKUPS!E$5,0)*$FG$6+VLOOKUP($FA181,DIV,LOOKUPS!E$7,0)*$FH$6++VLOOKUP($FA181,SIZE,LOOKUPS!E$11,0)*$FI$6)</f>
        <v/>
      </c>
      <c r="FE181" s="1" t="str">
        <f>IF(ISERROR(VLOOKUP($FA181,MOM,LOOKUPS!F$12,0)*$FB$6+VLOOKUP($FA181,STREV,LOOKUPS!F$10,0)*$FC$6+VLOOKUP($FA181,LTREV,LOOKUPS!F$9,0)*$FD$6+VLOOKUP($FA181,CFP,LOOKUPS!F$6,0)*$FE$6+VLOOKUP($FA181,EP,LOOKUPS!F$8,0)*$FF$6+VLOOKUP($FA181,BM,LOOKUPS!F$5,0)*$FG$6+VLOOKUP($FA181,DIV,LOOKUPS!F$7,0)*$FH$6++VLOOKUP($FA181,SIZE,LOOKUPS!F$11,0)*$FI$6),"",VLOOKUP($FA181,MOM,LOOKUPS!F$12,0)*$FB$6+VLOOKUP($FA181,STREV,LOOKUPS!F$10,0)*$FC$6+VLOOKUP($FA181,LTREV,LOOKUPS!F$9,0)*$FD$6+VLOOKUP($FA181,CFP,LOOKUPS!F$6,0)*$FE$6+VLOOKUP($FA181,EP,LOOKUPS!F$8,0)*$FF$6+VLOOKUP($FA181,BM,LOOKUPS!F$5,0)*$FG$6+VLOOKUP($FA181,DIV,LOOKUPS!F$7,0)*$FH$6++VLOOKUP($FA181,SIZE,LOOKUPS!F$11,0)*$FI$6)</f>
        <v/>
      </c>
      <c r="FF181" s="1" t="str">
        <f>IF(ISERROR(VLOOKUP($FA181,MOM,LOOKUPS!G$12,0)*$FB$6+VLOOKUP($FA181,STREV,LOOKUPS!G$10,0)*$FC$6+VLOOKUP($FA181,LTREV,LOOKUPS!G$9,0)*$FD$6+VLOOKUP($FA181,CFP,LOOKUPS!G$6,0)*$FE$6+VLOOKUP($FA181,EP,LOOKUPS!G$8,0)*$FF$6+VLOOKUP($FA181,BM,LOOKUPS!G$5,0)*$FG$6+VLOOKUP($FA181,DIV,LOOKUPS!G$7,0)*$FH$6++VLOOKUP($FA181,SIZE,LOOKUPS!G$11,0)*$FI$6),"",VLOOKUP($FA181,MOM,LOOKUPS!G$12,0)*$FB$6+VLOOKUP($FA181,STREV,LOOKUPS!G$10,0)*$FC$6+VLOOKUP($FA181,LTREV,LOOKUPS!G$9,0)*$FD$6+VLOOKUP($FA181,CFP,LOOKUPS!G$6,0)*$FE$6+VLOOKUP($FA181,EP,LOOKUPS!G$8,0)*$FF$6+VLOOKUP($FA181,BM,LOOKUPS!G$5,0)*$FG$6+VLOOKUP($FA181,DIV,LOOKUPS!G$7,0)*$FH$6++VLOOKUP($FA181,SIZE,LOOKUPS!G$11,0)*$FI$6)</f>
        <v/>
      </c>
      <c r="FG181" s="1" t="str">
        <f>IF(ISERROR(VLOOKUP($FA181,MOM,LOOKUPS!H$12,0)*$FB$6+VLOOKUP($FA181,STREV,LOOKUPS!H$10,0)*$FC$6+VLOOKUP($FA181,LTREV,LOOKUPS!H$9,0)*$FD$6+VLOOKUP($FA181,CFP,LOOKUPS!H$6,0)*$FE$6+VLOOKUP($FA181,EP,LOOKUPS!H$8,0)*$FF$6+VLOOKUP($FA181,BM,LOOKUPS!H$5,0)*$FG$6+VLOOKUP($FA181,DIV,LOOKUPS!H$7,0)*$FH$6++VLOOKUP($FA181,SIZE,LOOKUPS!H$11,0)*$FI$6),"",VLOOKUP($FA181,MOM,LOOKUPS!H$12,0)*$FB$6+VLOOKUP($FA181,STREV,LOOKUPS!H$10,0)*$FC$6+VLOOKUP($FA181,LTREV,LOOKUPS!H$9,0)*$FD$6+VLOOKUP($FA181,CFP,LOOKUPS!H$6,0)*$FE$6+VLOOKUP($FA181,EP,LOOKUPS!H$8,0)*$FF$6+VLOOKUP($FA181,BM,LOOKUPS!H$5,0)*$FG$6+VLOOKUP($FA181,DIV,LOOKUPS!H$7,0)*$FH$6++VLOOKUP($FA181,SIZE,LOOKUPS!H$11,0)*$FI$6)</f>
        <v/>
      </c>
      <c r="FH181" s="1" t="str">
        <f>IF(ISERROR(VLOOKUP($FA181,MOM,LOOKUPS!I$12,0)*$FB$6+VLOOKUP($FA181,STREV,LOOKUPS!I$10,0)*$FC$6+VLOOKUP($FA181,LTREV,LOOKUPS!I$9,0)*$FD$6+VLOOKUP($FA181,CFP,LOOKUPS!I$6,0)*$FE$6+VLOOKUP($FA181,EP,LOOKUPS!I$8,0)*$FF$6+VLOOKUP($FA181,BM,LOOKUPS!I$5,0)*$FG$6+VLOOKUP($FA181,DIV,LOOKUPS!I$7,0)*$FH$6++VLOOKUP($FA181,SIZE,LOOKUPS!I$11,0)*$FI$6),"",VLOOKUP($FA181,MOM,LOOKUPS!I$12,0)*$FB$6+VLOOKUP($FA181,STREV,LOOKUPS!I$10,0)*$FC$6+VLOOKUP($FA181,LTREV,LOOKUPS!I$9,0)*$FD$6+VLOOKUP($FA181,CFP,LOOKUPS!I$6,0)*$FE$6+VLOOKUP($FA181,EP,LOOKUPS!I$8,0)*$FF$6+VLOOKUP($FA181,BM,LOOKUPS!I$5,0)*$FG$6+VLOOKUP($FA181,DIV,LOOKUPS!I$7,0)*$FH$6++VLOOKUP($FA181,SIZE,LOOKUPS!I$11,0)*$FI$6)</f>
        <v/>
      </c>
      <c r="FI181" s="1" t="str">
        <f>IF(ISERROR(VLOOKUP($FA181,MOM,LOOKUPS!J$12,0)*$FB$6+VLOOKUP($FA181,STREV,LOOKUPS!J$10,0)*$FC$6+VLOOKUP($FA181,LTREV,LOOKUPS!J$9,0)*$FD$6+VLOOKUP($FA181,CFP,LOOKUPS!J$6,0)*$FE$6+VLOOKUP($FA181,EP,LOOKUPS!J$8,0)*$FF$6+VLOOKUP($FA181,BM,LOOKUPS!J$5,0)*$FG$6+VLOOKUP($FA181,DIV,LOOKUPS!J$7,0)*$FH$6++VLOOKUP($FA181,SIZE,LOOKUPS!J$11,0)*$FI$6),"",VLOOKUP($FA181,MOM,LOOKUPS!J$12,0)*$FB$6+VLOOKUP($FA181,STREV,LOOKUPS!J$10,0)*$FC$6+VLOOKUP($FA181,LTREV,LOOKUPS!J$9,0)*$FD$6+VLOOKUP($FA181,CFP,LOOKUPS!J$6,0)*$FE$6+VLOOKUP($FA181,EP,LOOKUPS!J$8,0)*$FF$6+VLOOKUP($FA181,BM,LOOKUPS!J$5,0)*$FG$6+VLOOKUP($FA181,DIV,LOOKUPS!J$7,0)*$FH$6++VLOOKUP($FA181,SIZE,LOOKUPS!J$11,0)*$FI$6)</f>
        <v/>
      </c>
      <c r="FJ181" s="1" t="str">
        <f>IF(ISERROR(VLOOKUP($FA181,MOM,LOOKUPS!K$12,0)*$FB$6+VLOOKUP($FA181,STREV,LOOKUPS!K$10,0)*$FC$6+VLOOKUP($FA181,LTREV,LOOKUPS!K$9,0)*$FD$6+VLOOKUP($FA181,CFP,LOOKUPS!K$6,0)*$FE$6+VLOOKUP($FA181,EP,LOOKUPS!K$8,0)*$FF$6+VLOOKUP($FA181,BM,LOOKUPS!K$5,0)*$FG$6+VLOOKUP($FA181,DIV,LOOKUPS!K$7,0)*$FH$6++VLOOKUP($FA181,SIZE,LOOKUPS!K$11,0)*$FI$6),"",VLOOKUP($FA181,MOM,LOOKUPS!K$12,0)*$FB$6+VLOOKUP($FA181,STREV,LOOKUPS!K$10,0)*$FC$6+VLOOKUP($FA181,LTREV,LOOKUPS!K$9,0)*$FD$6+VLOOKUP($FA181,CFP,LOOKUPS!K$6,0)*$FE$6+VLOOKUP($FA181,EP,LOOKUPS!K$8,0)*$FF$6+VLOOKUP($FA181,BM,LOOKUPS!K$5,0)*$FG$6+VLOOKUP($FA181,DIV,LOOKUPS!K$7,0)*$FH$6++VLOOKUP($FA181,SIZE,LOOKUPS!K$11,0)*$FI$6)</f>
        <v/>
      </c>
      <c r="FK181" s="1" t="str">
        <f>IF(ISERROR(VLOOKUP($FA181,MOM,LOOKUPS!L$12,0)*$FB$6+VLOOKUP($FA181,STREV,LOOKUPS!L$10,0)*$FC$6+VLOOKUP($FA181,LTREV,LOOKUPS!L$9,0)*$FD$6+VLOOKUP($FA181,CFP,LOOKUPS!L$6,0)*$FE$6+VLOOKUP($FA181,EP,LOOKUPS!L$8,0)*$FF$6+VLOOKUP($FA181,BM,LOOKUPS!L$5,0)*$FG$6+VLOOKUP($FA181,DIV,LOOKUPS!L$7,0)*$FH$6++VLOOKUP($FA181,SIZE,LOOKUPS!L$11,0)*$FI$6),"",VLOOKUP($FA181,MOM,LOOKUPS!L$12,0)*$FB$6+VLOOKUP($FA181,STREV,LOOKUPS!L$10,0)*$FC$6+VLOOKUP($FA181,LTREV,LOOKUPS!L$9,0)*$FD$6+VLOOKUP($FA181,CFP,LOOKUPS!L$6,0)*$FE$6+VLOOKUP($FA181,EP,LOOKUPS!L$8,0)*$FF$6+VLOOKUP($FA181,BM,LOOKUPS!L$5,0)*$FG$6+VLOOKUP($FA181,DIV,LOOKUPS!L$7,0)*$FH$6++VLOOKUP($FA181,SIZE,LOOKUPS!L$11,0)*$FI$6)</f>
        <v/>
      </c>
    </row>
    <row r="182" spans="1:167" x14ac:dyDescent="0.3">
      <c r="A182" s="1">
        <v>194105</v>
      </c>
      <c r="B182" s="1">
        <v>-1.28</v>
      </c>
      <c r="C182" s="1">
        <v>0.03</v>
      </c>
      <c r="D182" s="1">
        <v>1.1399999999999999</v>
      </c>
      <c r="E182" s="1">
        <v>0.62</v>
      </c>
      <c r="F182" s="1">
        <v>1.94</v>
      </c>
      <c r="G182" s="1">
        <v>1.22</v>
      </c>
      <c r="H182" s="1">
        <v>1.1100000000000001</v>
      </c>
      <c r="I182" s="1">
        <v>1.85</v>
      </c>
      <c r="J182" s="1">
        <v>1.66</v>
      </c>
      <c r="K182" s="1">
        <v>2.2799999999999998</v>
      </c>
      <c r="M182" s="1">
        <v>194006</v>
      </c>
      <c r="N182" s="1">
        <v>10.97</v>
      </c>
      <c r="O182" s="1">
        <v>10.09</v>
      </c>
      <c r="P182" s="1">
        <v>8.4600000000000009</v>
      </c>
      <c r="Q182" s="1">
        <v>8.5399999999999991</v>
      </c>
      <c r="R182" s="1">
        <v>7.36</v>
      </c>
      <c r="S182" s="1">
        <v>6.01</v>
      </c>
      <c r="T182" s="1">
        <v>5.77</v>
      </c>
      <c r="U182" s="1">
        <v>5.57</v>
      </c>
      <c r="V182" s="1">
        <v>3.71</v>
      </c>
      <c r="W182" s="1">
        <v>7.0000000000000007E-2</v>
      </c>
      <c r="Y182" s="1">
        <v>194505</v>
      </c>
      <c r="Z182" s="1">
        <v>3.83</v>
      </c>
      <c r="AA182" s="1">
        <v>2.34</v>
      </c>
      <c r="AB182" s="1">
        <v>1.54</v>
      </c>
      <c r="AC182" s="1">
        <v>2.06</v>
      </c>
      <c r="AD182" s="1">
        <v>2.94</v>
      </c>
      <c r="AE182" s="1">
        <v>2.83</v>
      </c>
      <c r="AF182" s="1">
        <v>2.5</v>
      </c>
      <c r="AG182" s="1">
        <v>3.46</v>
      </c>
      <c r="AH182" s="1">
        <v>3.81</v>
      </c>
      <c r="AI182" s="1">
        <v>4.16</v>
      </c>
      <c r="AK182">
        <v>196511</v>
      </c>
      <c r="AL182">
        <v>19.39</v>
      </c>
      <c r="AM182">
        <v>2.79</v>
      </c>
      <c r="AN182">
        <v>4.3</v>
      </c>
      <c r="AO182">
        <v>6.19</v>
      </c>
      <c r="AP182">
        <v>3.3</v>
      </c>
      <c r="AQ182">
        <v>3.15</v>
      </c>
      <c r="AR182">
        <v>3.57</v>
      </c>
      <c r="AS182">
        <v>4.79</v>
      </c>
      <c r="AT182">
        <v>6.89</v>
      </c>
      <c r="AU182">
        <v>4.58</v>
      </c>
      <c r="AV182">
        <v>1.5</v>
      </c>
      <c r="AW182">
        <v>1.56</v>
      </c>
      <c r="AX182">
        <v>4.6900000000000004</v>
      </c>
      <c r="AY182">
        <v>3.44</v>
      </c>
      <c r="AZ182">
        <v>3.69</v>
      </c>
      <c r="BA182">
        <v>5.28</v>
      </c>
      <c r="BB182">
        <v>4.26</v>
      </c>
      <c r="BC182">
        <v>5.54</v>
      </c>
      <c r="BD182">
        <v>7.74</v>
      </c>
      <c r="BF182" s="1">
        <v>196511</v>
      </c>
      <c r="BG182" s="1">
        <v>14.58</v>
      </c>
      <c r="BH182" s="1">
        <v>3.42</v>
      </c>
      <c r="BI182" s="1">
        <v>4.16</v>
      </c>
      <c r="BJ182" s="1">
        <v>5.61</v>
      </c>
      <c r="BK182" s="1">
        <v>4.16</v>
      </c>
      <c r="BL182" s="1">
        <v>2.5099999999999998</v>
      </c>
      <c r="BM182" s="1">
        <v>4.33</v>
      </c>
      <c r="BN182" s="1">
        <v>3.71</v>
      </c>
      <c r="BO182" s="1">
        <v>6.56</v>
      </c>
      <c r="BP182" s="1">
        <v>4.6900000000000004</v>
      </c>
      <c r="BQ182" s="1">
        <v>3.33</v>
      </c>
      <c r="BR182" s="1">
        <v>1.33</v>
      </c>
      <c r="BS182" s="1">
        <v>3.61</v>
      </c>
      <c r="BT182" s="1">
        <v>3.4</v>
      </c>
      <c r="BU182" s="1">
        <v>5.3</v>
      </c>
      <c r="BV182" s="1">
        <v>4.3</v>
      </c>
      <c r="BW182" s="1">
        <v>3.16</v>
      </c>
      <c r="BX182" s="1">
        <v>7.04</v>
      </c>
      <c r="BY182" s="1">
        <v>6.24</v>
      </c>
      <c r="CA182" s="1">
        <v>194011</v>
      </c>
      <c r="CB182" s="1">
        <v>-3.75</v>
      </c>
      <c r="CC182" s="1">
        <v>-0.45</v>
      </c>
      <c r="CD182" s="1">
        <v>0.32</v>
      </c>
      <c r="CE182" s="1">
        <v>0.19</v>
      </c>
      <c r="CF182" s="1">
        <v>-0.99</v>
      </c>
      <c r="CG182" s="1">
        <v>0.27</v>
      </c>
      <c r="CH182" s="1">
        <v>0.87</v>
      </c>
      <c r="CI182" s="1">
        <v>0.8</v>
      </c>
      <c r="CJ182" s="1">
        <v>-0.74</v>
      </c>
      <c r="CK182" s="1">
        <v>-1.27</v>
      </c>
      <c r="CL182" s="1">
        <v>-0.7</v>
      </c>
      <c r="CM182" s="1">
        <v>0.61</v>
      </c>
      <c r="CN182" s="1">
        <v>-0.06</v>
      </c>
      <c r="CO182" s="1">
        <v>0.39</v>
      </c>
      <c r="CP182" s="1">
        <v>1.37</v>
      </c>
      <c r="CQ182" s="1">
        <v>-0.38</v>
      </c>
      <c r="CR182" s="1">
        <v>1.99</v>
      </c>
      <c r="CS182" s="1">
        <v>2.92</v>
      </c>
      <c r="CT182" s="1">
        <v>-4.3</v>
      </c>
      <c r="CV182" s="1">
        <v>194111</v>
      </c>
      <c r="CW182" s="1">
        <v>-6.55</v>
      </c>
      <c r="CX182" s="1">
        <v>-1.93</v>
      </c>
      <c r="CY182" s="1">
        <v>-2.4300000000000002</v>
      </c>
      <c r="CZ182" s="1">
        <v>-2.12</v>
      </c>
      <c r="DA182" s="1">
        <v>-1.58</v>
      </c>
      <c r="DB182" s="1">
        <v>-2.4900000000000002</v>
      </c>
      <c r="DC182" s="1">
        <v>-2.92</v>
      </c>
      <c r="DD182" s="1">
        <v>-1.94</v>
      </c>
      <c r="DE182" s="1">
        <v>-2.02</v>
      </c>
      <c r="DF182" s="1">
        <v>-1.97</v>
      </c>
      <c r="DG182" s="1">
        <v>-1.18</v>
      </c>
      <c r="DH182" s="1">
        <v>-2.62</v>
      </c>
      <c r="DI182" s="1">
        <v>-2.35</v>
      </c>
      <c r="DJ182" s="1">
        <v>-3.48</v>
      </c>
      <c r="DK182" s="1">
        <v>-2.35</v>
      </c>
      <c r="DL182" s="1">
        <v>-1.54</v>
      </c>
      <c r="DM182" s="1">
        <v>-2.34</v>
      </c>
      <c r="DN182" s="1">
        <v>-2.0499999999999998</v>
      </c>
      <c r="DO182" s="1">
        <v>-1.98</v>
      </c>
      <c r="DQ182" s="1">
        <v>194011</v>
      </c>
      <c r="DR182" s="1">
        <v>-99.99</v>
      </c>
      <c r="DS182" s="1">
        <v>0.05</v>
      </c>
      <c r="DT182" s="1">
        <v>0.44</v>
      </c>
      <c r="DU182" s="1">
        <v>-1.56</v>
      </c>
      <c r="DV182" s="1">
        <v>-0.65</v>
      </c>
      <c r="DW182" s="1">
        <v>0.8</v>
      </c>
      <c r="DX182" s="1">
        <v>1.01</v>
      </c>
      <c r="DY182" s="1">
        <v>-0.9</v>
      </c>
      <c r="DZ182" s="1">
        <v>-1.66</v>
      </c>
      <c r="EA182" s="1">
        <v>-1.84</v>
      </c>
      <c r="EB182" s="1">
        <v>0.49</v>
      </c>
      <c r="EC182" s="1">
        <v>1.4</v>
      </c>
      <c r="ED182" s="1">
        <v>0.19</v>
      </c>
      <c r="EE182" s="1">
        <v>0.99</v>
      </c>
      <c r="EF182" s="1">
        <v>1.02</v>
      </c>
      <c r="EG182" s="1">
        <v>-0.45</v>
      </c>
      <c r="EH182" s="1">
        <v>-1.35</v>
      </c>
      <c r="EI182" s="1">
        <v>-1.8</v>
      </c>
      <c r="EJ182" s="1">
        <v>-1.51</v>
      </c>
      <c r="EL182">
        <v>194011</v>
      </c>
      <c r="EM182">
        <v>-1.61</v>
      </c>
      <c r="EN182">
        <v>1.94</v>
      </c>
      <c r="EO182">
        <v>0.12</v>
      </c>
      <c r="EP182">
        <v>0</v>
      </c>
      <c r="ER182" s="1">
        <v>194105</v>
      </c>
      <c r="ES182" s="1">
        <v>2.46</v>
      </c>
      <c r="EU182" s="1">
        <v>194006</v>
      </c>
      <c r="EV182" s="1">
        <v>5.48</v>
      </c>
      <c r="EX182" s="1">
        <v>194505</v>
      </c>
      <c r="EY182" s="1">
        <v>-0.81</v>
      </c>
      <c r="FA182" s="1">
        <v>194105</v>
      </c>
      <c r="FB182" s="1" t="str">
        <f>IF(ISERROR(VLOOKUP($FA182,MOM,LOOKUPS!C$12,0)*$FB$6+VLOOKUP($FA182,STREV,LOOKUPS!C$10,0)*$FC$6+VLOOKUP($FA182,LTREV,LOOKUPS!C$9,0)*$FD$6+VLOOKUP($FA182,CFP,LOOKUPS!C$6,0)*$FE$6+VLOOKUP($FA182,EP,LOOKUPS!C$8,0)*$FF$6+VLOOKUP($FA182,BM,LOOKUPS!C$5,0)*$FG$6+VLOOKUP($FA182,DIV,LOOKUPS!C$7,0)*$FH$6++VLOOKUP($FA182,SIZE,LOOKUPS!C$11,0)*$FI$6),"",VLOOKUP($FA182,MOM,LOOKUPS!C$12,0)*$FB$6+VLOOKUP($FA182,STREV,LOOKUPS!C$10,0)*$FC$6+VLOOKUP($FA182,LTREV,LOOKUPS!C$9,0)*$FD$6+VLOOKUP($FA182,CFP,LOOKUPS!C$6,0)*$FE$6+VLOOKUP($FA182,EP,LOOKUPS!C$8,0)*$FF$6+VLOOKUP($FA182,BM,LOOKUPS!C$5,0)*$FG$6+VLOOKUP($FA182,DIV,LOOKUPS!C$7,0)*$FH$6++VLOOKUP($FA182,SIZE,LOOKUPS!C$11,0)*$FI$6)</f>
        <v/>
      </c>
      <c r="FC182" s="1" t="str">
        <f>IF(ISERROR(VLOOKUP($FA182,MOM,LOOKUPS!D$12,0)*$FB$6+VLOOKUP($FA182,STREV,LOOKUPS!D$10,0)*$FC$6+VLOOKUP($FA182,LTREV,LOOKUPS!D$9,0)*$FD$6+VLOOKUP($FA182,CFP,LOOKUPS!D$6,0)*$FE$6+VLOOKUP($FA182,EP,LOOKUPS!D$8,0)*$FF$6+VLOOKUP($FA182,BM,LOOKUPS!D$5,0)*$FG$6+VLOOKUP($FA182,DIV,LOOKUPS!D$7,0)*$FH$6++VLOOKUP($FA182,SIZE,LOOKUPS!D$11,0)*$FI$6),"",VLOOKUP($FA182,MOM,LOOKUPS!D$12,0)*$FB$6+VLOOKUP($FA182,STREV,LOOKUPS!D$10,0)*$FC$6+VLOOKUP($FA182,LTREV,LOOKUPS!D$9,0)*$FD$6+VLOOKUP($FA182,CFP,LOOKUPS!D$6,0)*$FE$6+VLOOKUP($FA182,EP,LOOKUPS!D$8,0)*$FF$6+VLOOKUP($FA182,BM,LOOKUPS!D$5,0)*$FG$6+VLOOKUP($FA182,DIV,LOOKUPS!D$7,0)*$FH$6++VLOOKUP($FA182,SIZE,LOOKUPS!D$11,0)*$FI$6)</f>
        <v/>
      </c>
      <c r="FD182" s="1" t="str">
        <f>IF(ISERROR(VLOOKUP($FA182,MOM,LOOKUPS!E$12,0)*$FB$6+VLOOKUP($FA182,STREV,LOOKUPS!E$10,0)*$FC$6+VLOOKUP($FA182,LTREV,LOOKUPS!E$9,0)*$FD$6+VLOOKUP($FA182,CFP,LOOKUPS!E$6,0)*$FE$6+VLOOKUP($FA182,EP,LOOKUPS!E$8,0)*$FF$6+VLOOKUP($FA182,BM,LOOKUPS!E$5,0)*$FG$6+VLOOKUP($FA182,DIV,LOOKUPS!E$7,0)*$FH$6++VLOOKUP($FA182,SIZE,LOOKUPS!E$11,0)*$FI$6),"",VLOOKUP($FA182,MOM,LOOKUPS!E$12,0)*$FB$6+VLOOKUP($FA182,STREV,LOOKUPS!E$10,0)*$FC$6+VLOOKUP($FA182,LTREV,LOOKUPS!E$9,0)*$FD$6+VLOOKUP($FA182,CFP,LOOKUPS!E$6,0)*$FE$6+VLOOKUP($FA182,EP,LOOKUPS!E$8,0)*$FF$6+VLOOKUP($FA182,BM,LOOKUPS!E$5,0)*$FG$6+VLOOKUP($FA182,DIV,LOOKUPS!E$7,0)*$FH$6++VLOOKUP($FA182,SIZE,LOOKUPS!E$11,0)*$FI$6)</f>
        <v/>
      </c>
      <c r="FE182" s="1" t="str">
        <f>IF(ISERROR(VLOOKUP($FA182,MOM,LOOKUPS!F$12,0)*$FB$6+VLOOKUP($FA182,STREV,LOOKUPS!F$10,0)*$FC$6+VLOOKUP($FA182,LTREV,LOOKUPS!F$9,0)*$FD$6+VLOOKUP($FA182,CFP,LOOKUPS!F$6,0)*$FE$6+VLOOKUP($FA182,EP,LOOKUPS!F$8,0)*$FF$6+VLOOKUP($FA182,BM,LOOKUPS!F$5,0)*$FG$6+VLOOKUP($FA182,DIV,LOOKUPS!F$7,0)*$FH$6++VLOOKUP($FA182,SIZE,LOOKUPS!F$11,0)*$FI$6),"",VLOOKUP($FA182,MOM,LOOKUPS!F$12,0)*$FB$6+VLOOKUP($FA182,STREV,LOOKUPS!F$10,0)*$FC$6+VLOOKUP($FA182,LTREV,LOOKUPS!F$9,0)*$FD$6+VLOOKUP($FA182,CFP,LOOKUPS!F$6,0)*$FE$6+VLOOKUP($FA182,EP,LOOKUPS!F$8,0)*$FF$6+VLOOKUP($FA182,BM,LOOKUPS!F$5,0)*$FG$6+VLOOKUP($FA182,DIV,LOOKUPS!F$7,0)*$FH$6++VLOOKUP($FA182,SIZE,LOOKUPS!F$11,0)*$FI$6)</f>
        <v/>
      </c>
      <c r="FF182" s="1" t="str">
        <f>IF(ISERROR(VLOOKUP($FA182,MOM,LOOKUPS!G$12,0)*$FB$6+VLOOKUP($FA182,STREV,LOOKUPS!G$10,0)*$FC$6+VLOOKUP($FA182,LTREV,LOOKUPS!G$9,0)*$FD$6+VLOOKUP($FA182,CFP,LOOKUPS!G$6,0)*$FE$6+VLOOKUP($FA182,EP,LOOKUPS!G$8,0)*$FF$6+VLOOKUP($FA182,BM,LOOKUPS!G$5,0)*$FG$6+VLOOKUP($FA182,DIV,LOOKUPS!G$7,0)*$FH$6++VLOOKUP($FA182,SIZE,LOOKUPS!G$11,0)*$FI$6),"",VLOOKUP($FA182,MOM,LOOKUPS!G$12,0)*$FB$6+VLOOKUP($FA182,STREV,LOOKUPS!G$10,0)*$FC$6+VLOOKUP($FA182,LTREV,LOOKUPS!G$9,0)*$FD$6+VLOOKUP($FA182,CFP,LOOKUPS!G$6,0)*$FE$6+VLOOKUP($FA182,EP,LOOKUPS!G$8,0)*$FF$6+VLOOKUP($FA182,BM,LOOKUPS!G$5,0)*$FG$6+VLOOKUP($FA182,DIV,LOOKUPS!G$7,0)*$FH$6++VLOOKUP($FA182,SIZE,LOOKUPS!G$11,0)*$FI$6)</f>
        <v/>
      </c>
      <c r="FG182" s="1" t="str">
        <f>IF(ISERROR(VLOOKUP($FA182,MOM,LOOKUPS!H$12,0)*$FB$6+VLOOKUP($FA182,STREV,LOOKUPS!H$10,0)*$FC$6+VLOOKUP($FA182,LTREV,LOOKUPS!H$9,0)*$FD$6+VLOOKUP($FA182,CFP,LOOKUPS!H$6,0)*$FE$6+VLOOKUP($FA182,EP,LOOKUPS!H$8,0)*$FF$6+VLOOKUP($FA182,BM,LOOKUPS!H$5,0)*$FG$6+VLOOKUP($FA182,DIV,LOOKUPS!H$7,0)*$FH$6++VLOOKUP($FA182,SIZE,LOOKUPS!H$11,0)*$FI$6),"",VLOOKUP($FA182,MOM,LOOKUPS!H$12,0)*$FB$6+VLOOKUP($FA182,STREV,LOOKUPS!H$10,0)*$FC$6+VLOOKUP($FA182,LTREV,LOOKUPS!H$9,0)*$FD$6+VLOOKUP($FA182,CFP,LOOKUPS!H$6,0)*$FE$6+VLOOKUP($FA182,EP,LOOKUPS!H$8,0)*$FF$6+VLOOKUP($FA182,BM,LOOKUPS!H$5,0)*$FG$6+VLOOKUP($FA182,DIV,LOOKUPS!H$7,0)*$FH$6++VLOOKUP($FA182,SIZE,LOOKUPS!H$11,0)*$FI$6)</f>
        <v/>
      </c>
      <c r="FH182" s="1" t="str">
        <f>IF(ISERROR(VLOOKUP($FA182,MOM,LOOKUPS!I$12,0)*$FB$6+VLOOKUP($FA182,STREV,LOOKUPS!I$10,0)*$FC$6+VLOOKUP($FA182,LTREV,LOOKUPS!I$9,0)*$FD$6+VLOOKUP($FA182,CFP,LOOKUPS!I$6,0)*$FE$6+VLOOKUP($FA182,EP,LOOKUPS!I$8,0)*$FF$6+VLOOKUP($FA182,BM,LOOKUPS!I$5,0)*$FG$6+VLOOKUP($FA182,DIV,LOOKUPS!I$7,0)*$FH$6++VLOOKUP($FA182,SIZE,LOOKUPS!I$11,0)*$FI$6),"",VLOOKUP($FA182,MOM,LOOKUPS!I$12,0)*$FB$6+VLOOKUP($FA182,STREV,LOOKUPS!I$10,0)*$FC$6+VLOOKUP($FA182,LTREV,LOOKUPS!I$9,0)*$FD$6+VLOOKUP($FA182,CFP,LOOKUPS!I$6,0)*$FE$6+VLOOKUP($FA182,EP,LOOKUPS!I$8,0)*$FF$6+VLOOKUP($FA182,BM,LOOKUPS!I$5,0)*$FG$6+VLOOKUP($FA182,DIV,LOOKUPS!I$7,0)*$FH$6++VLOOKUP($FA182,SIZE,LOOKUPS!I$11,0)*$FI$6)</f>
        <v/>
      </c>
      <c r="FI182" s="1" t="str">
        <f>IF(ISERROR(VLOOKUP($FA182,MOM,LOOKUPS!J$12,0)*$FB$6+VLOOKUP($FA182,STREV,LOOKUPS!J$10,0)*$FC$6+VLOOKUP($FA182,LTREV,LOOKUPS!J$9,0)*$FD$6+VLOOKUP($FA182,CFP,LOOKUPS!J$6,0)*$FE$6+VLOOKUP($FA182,EP,LOOKUPS!J$8,0)*$FF$6+VLOOKUP($FA182,BM,LOOKUPS!J$5,0)*$FG$6+VLOOKUP($FA182,DIV,LOOKUPS!J$7,0)*$FH$6++VLOOKUP($FA182,SIZE,LOOKUPS!J$11,0)*$FI$6),"",VLOOKUP($FA182,MOM,LOOKUPS!J$12,0)*$FB$6+VLOOKUP($FA182,STREV,LOOKUPS!J$10,0)*$FC$6+VLOOKUP($FA182,LTREV,LOOKUPS!J$9,0)*$FD$6+VLOOKUP($FA182,CFP,LOOKUPS!J$6,0)*$FE$6+VLOOKUP($FA182,EP,LOOKUPS!J$8,0)*$FF$6+VLOOKUP($FA182,BM,LOOKUPS!J$5,0)*$FG$6+VLOOKUP($FA182,DIV,LOOKUPS!J$7,0)*$FH$6++VLOOKUP($FA182,SIZE,LOOKUPS!J$11,0)*$FI$6)</f>
        <v/>
      </c>
      <c r="FJ182" s="1" t="str">
        <f>IF(ISERROR(VLOOKUP($FA182,MOM,LOOKUPS!K$12,0)*$FB$6+VLOOKUP($FA182,STREV,LOOKUPS!K$10,0)*$FC$6+VLOOKUP($FA182,LTREV,LOOKUPS!K$9,0)*$FD$6+VLOOKUP($FA182,CFP,LOOKUPS!K$6,0)*$FE$6+VLOOKUP($FA182,EP,LOOKUPS!K$8,0)*$FF$6+VLOOKUP($FA182,BM,LOOKUPS!K$5,0)*$FG$6+VLOOKUP($FA182,DIV,LOOKUPS!K$7,0)*$FH$6++VLOOKUP($FA182,SIZE,LOOKUPS!K$11,0)*$FI$6),"",VLOOKUP($FA182,MOM,LOOKUPS!K$12,0)*$FB$6+VLOOKUP($FA182,STREV,LOOKUPS!K$10,0)*$FC$6+VLOOKUP($FA182,LTREV,LOOKUPS!K$9,0)*$FD$6+VLOOKUP($FA182,CFP,LOOKUPS!K$6,0)*$FE$6+VLOOKUP($FA182,EP,LOOKUPS!K$8,0)*$FF$6+VLOOKUP($FA182,BM,LOOKUPS!K$5,0)*$FG$6+VLOOKUP($FA182,DIV,LOOKUPS!K$7,0)*$FH$6++VLOOKUP($FA182,SIZE,LOOKUPS!K$11,0)*$FI$6)</f>
        <v/>
      </c>
      <c r="FK182" s="1" t="str">
        <f>IF(ISERROR(VLOOKUP($FA182,MOM,LOOKUPS!L$12,0)*$FB$6+VLOOKUP($FA182,STREV,LOOKUPS!L$10,0)*$FC$6+VLOOKUP($FA182,LTREV,LOOKUPS!L$9,0)*$FD$6+VLOOKUP($FA182,CFP,LOOKUPS!L$6,0)*$FE$6+VLOOKUP($FA182,EP,LOOKUPS!L$8,0)*$FF$6+VLOOKUP($FA182,BM,LOOKUPS!L$5,0)*$FG$6+VLOOKUP($FA182,DIV,LOOKUPS!L$7,0)*$FH$6++VLOOKUP($FA182,SIZE,LOOKUPS!L$11,0)*$FI$6),"",VLOOKUP($FA182,MOM,LOOKUPS!L$12,0)*$FB$6+VLOOKUP($FA182,STREV,LOOKUPS!L$10,0)*$FC$6+VLOOKUP($FA182,LTREV,LOOKUPS!L$9,0)*$FD$6+VLOOKUP($FA182,CFP,LOOKUPS!L$6,0)*$FE$6+VLOOKUP($FA182,EP,LOOKUPS!L$8,0)*$FF$6+VLOOKUP($FA182,BM,LOOKUPS!L$5,0)*$FG$6+VLOOKUP($FA182,DIV,LOOKUPS!L$7,0)*$FH$6++VLOOKUP($FA182,SIZE,LOOKUPS!L$11,0)*$FI$6)</f>
        <v/>
      </c>
    </row>
    <row r="183" spans="1:167" x14ac:dyDescent="0.3">
      <c r="A183" s="1">
        <v>194106</v>
      </c>
      <c r="B183" s="1">
        <v>7.62</v>
      </c>
      <c r="C183" s="1">
        <v>6.9</v>
      </c>
      <c r="D183" s="1">
        <v>6.9</v>
      </c>
      <c r="E183" s="1">
        <v>5.61</v>
      </c>
      <c r="F183" s="1">
        <v>5.68</v>
      </c>
      <c r="G183" s="1">
        <v>6.85</v>
      </c>
      <c r="H183" s="1">
        <v>5.8</v>
      </c>
      <c r="I183" s="1">
        <v>5.93</v>
      </c>
      <c r="J183" s="1">
        <v>7.71</v>
      </c>
      <c r="K183" s="1">
        <v>7.96</v>
      </c>
      <c r="M183" s="1">
        <v>194007</v>
      </c>
      <c r="N183" s="1">
        <v>5.51</v>
      </c>
      <c r="O183" s="1">
        <v>6.3</v>
      </c>
      <c r="P183" s="1">
        <v>4</v>
      </c>
      <c r="Q183" s="1">
        <v>5.45</v>
      </c>
      <c r="R183" s="1">
        <v>4.45</v>
      </c>
      <c r="S183" s="1">
        <v>4.58</v>
      </c>
      <c r="T183" s="1">
        <v>2.8</v>
      </c>
      <c r="U183" s="1">
        <v>3.35</v>
      </c>
      <c r="V183" s="1">
        <v>2.4</v>
      </c>
      <c r="W183" s="1">
        <v>-1.39</v>
      </c>
      <c r="Y183" s="1">
        <v>194506</v>
      </c>
      <c r="Z183" s="1">
        <v>12.64</v>
      </c>
      <c r="AA183" s="1">
        <v>2.74</v>
      </c>
      <c r="AB183" s="1">
        <v>1.81</v>
      </c>
      <c r="AC183" s="1">
        <v>2.93</v>
      </c>
      <c r="AD183" s="1">
        <v>0.85</v>
      </c>
      <c r="AE183" s="1">
        <v>3.09</v>
      </c>
      <c r="AF183" s="1">
        <v>2.36</v>
      </c>
      <c r="AG183" s="1">
        <v>0.54</v>
      </c>
      <c r="AH183" s="1">
        <v>3.38</v>
      </c>
      <c r="AI183" s="1">
        <v>3.9</v>
      </c>
      <c r="AK183">
        <v>196512</v>
      </c>
      <c r="AL183">
        <v>7.75</v>
      </c>
      <c r="AM183">
        <v>3.41</v>
      </c>
      <c r="AN183">
        <v>4.07</v>
      </c>
      <c r="AO183">
        <v>4.92</v>
      </c>
      <c r="AP183">
        <v>3.9</v>
      </c>
      <c r="AQ183">
        <v>1.88</v>
      </c>
      <c r="AR183">
        <v>5</v>
      </c>
      <c r="AS183">
        <v>3.78</v>
      </c>
      <c r="AT183">
        <v>5.63</v>
      </c>
      <c r="AU183">
        <v>4.24</v>
      </c>
      <c r="AV183">
        <v>3.42</v>
      </c>
      <c r="AW183">
        <v>2.2400000000000002</v>
      </c>
      <c r="AX183">
        <v>1.54</v>
      </c>
      <c r="AY183">
        <v>4.8099999999999996</v>
      </c>
      <c r="AZ183">
        <v>5.18</v>
      </c>
      <c r="BA183">
        <v>4.5599999999999996</v>
      </c>
      <c r="BB183">
        <v>2.94</v>
      </c>
      <c r="BC183">
        <v>4.88</v>
      </c>
      <c r="BD183">
        <v>6.1</v>
      </c>
      <c r="BF183" s="1">
        <v>196512</v>
      </c>
      <c r="BG183" s="1">
        <v>5.98</v>
      </c>
      <c r="BH183" s="1">
        <v>4.05</v>
      </c>
      <c r="BI183" s="1">
        <v>3.42</v>
      </c>
      <c r="BJ183" s="1">
        <v>5.03</v>
      </c>
      <c r="BK183" s="1">
        <v>4.9400000000000004</v>
      </c>
      <c r="BL183" s="1">
        <v>2.0699999999999998</v>
      </c>
      <c r="BM183" s="1">
        <v>3.97</v>
      </c>
      <c r="BN183" s="1">
        <v>3.45</v>
      </c>
      <c r="BO183" s="1">
        <v>5.49</v>
      </c>
      <c r="BP183" s="1">
        <v>6.14</v>
      </c>
      <c r="BQ183" s="1">
        <v>3.06</v>
      </c>
      <c r="BR183" s="1">
        <v>1.56</v>
      </c>
      <c r="BS183" s="1">
        <v>2.54</v>
      </c>
      <c r="BT183" s="1">
        <v>5.03</v>
      </c>
      <c r="BU183" s="1">
        <v>2.87</v>
      </c>
      <c r="BV183" s="1">
        <v>3.04</v>
      </c>
      <c r="BW183" s="1">
        <v>3.84</v>
      </c>
      <c r="BX183" s="1">
        <v>1.98</v>
      </c>
      <c r="BY183" s="1">
        <v>7.8</v>
      </c>
      <c r="CA183" s="1">
        <v>194012</v>
      </c>
      <c r="CB183" s="1">
        <v>-19.559999999999999</v>
      </c>
      <c r="CC183" s="1">
        <v>-0.3</v>
      </c>
      <c r="CD183" s="1">
        <v>-1.21</v>
      </c>
      <c r="CE183" s="1">
        <v>-3.17</v>
      </c>
      <c r="CF183" s="1">
        <v>-0.04</v>
      </c>
      <c r="CG183" s="1">
        <v>-1.17</v>
      </c>
      <c r="CH183" s="1">
        <v>-1.7</v>
      </c>
      <c r="CI183" s="1">
        <v>-0.37</v>
      </c>
      <c r="CJ183" s="1">
        <v>-4.38</v>
      </c>
      <c r="CK183" s="1">
        <v>0.63</v>
      </c>
      <c r="CL183" s="1">
        <v>-0.72</v>
      </c>
      <c r="CM183" s="1">
        <v>-0.83</v>
      </c>
      <c r="CN183" s="1">
        <v>-1.51</v>
      </c>
      <c r="CO183" s="1">
        <v>-1.17</v>
      </c>
      <c r="CP183" s="1">
        <v>-2.25</v>
      </c>
      <c r="CQ183" s="1">
        <v>7.0000000000000007E-2</v>
      </c>
      <c r="CR183" s="1">
        <v>-0.81</v>
      </c>
      <c r="CS183" s="1">
        <v>-1.41</v>
      </c>
      <c r="CT183" s="1">
        <v>-7.34</v>
      </c>
      <c r="CV183" s="1">
        <v>194112</v>
      </c>
      <c r="CW183" s="1">
        <v>-14.41</v>
      </c>
      <c r="CX183" s="1">
        <v>-5.59</v>
      </c>
      <c r="CY183" s="1">
        <v>-4.2300000000000004</v>
      </c>
      <c r="CZ183" s="1">
        <v>-8.2200000000000006</v>
      </c>
      <c r="DA183" s="1">
        <v>-5.87</v>
      </c>
      <c r="DB183" s="1">
        <v>-3.67</v>
      </c>
      <c r="DC183" s="1">
        <v>-4.12</v>
      </c>
      <c r="DD183" s="1">
        <v>-5.61</v>
      </c>
      <c r="DE183" s="1">
        <v>-9.9</v>
      </c>
      <c r="DF183" s="1">
        <v>-5.85</v>
      </c>
      <c r="DG183" s="1">
        <v>-5.88</v>
      </c>
      <c r="DH183" s="1">
        <v>-5.04</v>
      </c>
      <c r="DI183" s="1">
        <v>-2.2799999999999998</v>
      </c>
      <c r="DJ183" s="1">
        <v>-4.79</v>
      </c>
      <c r="DK183" s="1">
        <v>-3.44</v>
      </c>
      <c r="DL183" s="1">
        <v>-6.38</v>
      </c>
      <c r="DM183" s="1">
        <v>-4.84</v>
      </c>
      <c r="DN183" s="1">
        <v>-9.35</v>
      </c>
      <c r="DO183" s="1">
        <v>-10.46</v>
      </c>
      <c r="DQ183" s="1">
        <v>194012</v>
      </c>
      <c r="DR183" s="1">
        <v>-99.99</v>
      </c>
      <c r="DS183" s="1">
        <v>-5.09</v>
      </c>
      <c r="DT183" s="1">
        <v>-0.79</v>
      </c>
      <c r="DU183" s="1">
        <v>0.14000000000000001</v>
      </c>
      <c r="DV183" s="1">
        <v>-6.76</v>
      </c>
      <c r="DW183" s="1">
        <v>-1.98</v>
      </c>
      <c r="DX183" s="1">
        <v>-0.38</v>
      </c>
      <c r="DY183" s="1">
        <v>-0.24</v>
      </c>
      <c r="DZ183" s="1">
        <v>0.32</v>
      </c>
      <c r="EA183" s="1">
        <v>-10.54</v>
      </c>
      <c r="EB183" s="1">
        <v>-3.29</v>
      </c>
      <c r="EC183" s="1">
        <v>-1.84</v>
      </c>
      <c r="ED183" s="1">
        <v>-2.13</v>
      </c>
      <c r="EE183" s="1">
        <v>-1.04</v>
      </c>
      <c r="EF183" s="1">
        <v>0.28000000000000003</v>
      </c>
      <c r="EG183" s="1">
        <v>-0.26</v>
      </c>
      <c r="EH183" s="1">
        <v>-0.22</v>
      </c>
      <c r="EI183" s="1">
        <v>-1</v>
      </c>
      <c r="EJ183" s="1">
        <v>1.65</v>
      </c>
      <c r="EL183">
        <v>194012</v>
      </c>
      <c r="EM183">
        <v>0.69</v>
      </c>
      <c r="EN183">
        <v>-2.15</v>
      </c>
      <c r="EO183">
        <v>-0.89</v>
      </c>
      <c r="EP183">
        <v>0</v>
      </c>
      <c r="ER183" s="1">
        <v>194106</v>
      </c>
      <c r="ES183" s="1">
        <v>-0.64</v>
      </c>
      <c r="EU183" s="1">
        <v>194007</v>
      </c>
      <c r="EV183" s="1">
        <v>2.5</v>
      </c>
      <c r="EX183" s="1">
        <v>194506</v>
      </c>
      <c r="EY183" s="1">
        <v>0.99</v>
      </c>
      <c r="FA183" s="1">
        <v>194106</v>
      </c>
      <c r="FB183" s="1" t="str">
        <f>IF(ISERROR(VLOOKUP($FA183,MOM,LOOKUPS!C$12,0)*$FB$6+VLOOKUP($FA183,STREV,LOOKUPS!C$10,0)*$FC$6+VLOOKUP($FA183,LTREV,LOOKUPS!C$9,0)*$FD$6+VLOOKUP($FA183,CFP,LOOKUPS!C$6,0)*$FE$6+VLOOKUP($FA183,EP,LOOKUPS!C$8,0)*$FF$6+VLOOKUP($FA183,BM,LOOKUPS!C$5,0)*$FG$6+VLOOKUP($FA183,DIV,LOOKUPS!C$7,0)*$FH$6++VLOOKUP($FA183,SIZE,LOOKUPS!C$11,0)*$FI$6),"",VLOOKUP($FA183,MOM,LOOKUPS!C$12,0)*$FB$6+VLOOKUP($FA183,STREV,LOOKUPS!C$10,0)*$FC$6+VLOOKUP($FA183,LTREV,LOOKUPS!C$9,0)*$FD$6+VLOOKUP($FA183,CFP,LOOKUPS!C$6,0)*$FE$6+VLOOKUP($FA183,EP,LOOKUPS!C$8,0)*$FF$6+VLOOKUP($FA183,BM,LOOKUPS!C$5,0)*$FG$6+VLOOKUP($FA183,DIV,LOOKUPS!C$7,0)*$FH$6++VLOOKUP($FA183,SIZE,LOOKUPS!C$11,0)*$FI$6)</f>
        <v/>
      </c>
      <c r="FC183" s="1" t="str">
        <f>IF(ISERROR(VLOOKUP($FA183,MOM,LOOKUPS!D$12,0)*$FB$6+VLOOKUP($FA183,STREV,LOOKUPS!D$10,0)*$FC$6+VLOOKUP($FA183,LTREV,LOOKUPS!D$9,0)*$FD$6+VLOOKUP($FA183,CFP,LOOKUPS!D$6,0)*$FE$6+VLOOKUP($FA183,EP,LOOKUPS!D$8,0)*$FF$6+VLOOKUP($FA183,BM,LOOKUPS!D$5,0)*$FG$6+VLOOKUP($FA183,DIV,LOOKUPS!D$7,0)*$FH$6++VLOOKUP($FA183,SIZE,LOOKUPS!D$11,0)*$FI$6),"",VLOOKUP($FA183,MOM,LOOKUPS!D$12,0)*$FB$6+VLOOKUP($FA183,STREV,LOOKUPS!D$10,0)*$FC$6+VLOOKUP($FA183,LTREV,LOOKUPS!D$9,0)*$FD$6+VLOOKUP($FA183,CFP,LOOKUPS!D$6,0)*$FE$6+VLOOKUP($FA183,EP,LOOKUPS!D$8,0)*$FF$6+VLOOKUP($FA183,BM,LOOKUPS!D$5,0)*$FG$6+VLOOKUP($FA183,DIV,LOOKUPS!D$7,0)*$FH$6++VLOOKUP($FA183,SIZE,LOOKUPS!D$11,0)*$FI$6)</f>
        <v/>
      </c>
      <c r="FD183" s="1" t="str">
        <f>IF(ISERROR(VLOOKUP($FA183,MOM,LOOKUPS!E$12,0)*$FB$6+VLOOKUP($FA183,STREV,LOOKUPS!E$10,0)*$FC$6+VLOOKUP($FA183,LTREV,LOOKUPS!E$9,0)*$FD$6+VLOOKUP($FA183,CFP,LOOKUPS!E$6,0)*$FE$6+VLOOKUP($FA183,EP,LOOKUPS!E$8,0)*$FF$6+VLOOKUP($FA183,BM,LOOKUPS!E$5,0)*$FG$6+VLOOKUP($FA183,DIV,LOOKUPS!E$7,0)*$FH$6++VLOOKUP($FA183,SIZE,LOOKUPS!E$11,0)*$FI$6),"",VLOOKUP($FA183,MOM,LOOKUPS!E$12,0)*$FB$6+VLOOKUP($FA183,STREV,LOOKUPS!E$10,0)*$FC$6+VLOOKUP($FA183,LTREV,LOOKUPS!E$9,0)*$FD$6+VLOOKUP($FA183,CFP,LOOKUPS!E$6,0)*$FE$6+VLOOKUP($FA183,EP,LOOKUPS!E$8,0)*$FF$6+VLOOKUP($FA183,BM,LOOKUPS!E$5,0)*$FG$6+VLOOKUP($FA183,DIV,LOOKUPS!E$7,0)*$FH$6++VLOOKUP($FA183,SIZE,LOOKUPS!E$11,0)*$FI$6)</f>
        <v/>
      </c>
      <c r="FE183" s="1" t="str">
        <f>IF(ISERROR(VLOOKUP($FA183,MOM,LOOKUPS!F$12,0)*$FB$6+VLOOKUP($FA183,STREV,LOOKUPS!F$10,0)*$FC$6+VLOOKUP($FA183,LTREV,LOOKUPS!F$9,0)*$FD$6+VLOOKUP($FA183,CFP,LOOKUPS!F$6,0)*$FE$6+VLOOKUP($FA183,EP,LOOKUPS!F$8,0)*$FF$6+VLOOKUP($FA183,BM,LOOKUPS!F$5,0)*$FG$6+VLOOKUP($FA183,DIV,LOOKUPS!F$7,0)*$FH$6++VLOOKUP($FA183,SIZE,LOOKUPS!F$11,0)*$FI$6),"",VLOOKUP($FA183,MOM,LOOKUPS!F$12,0)*$FB$6+VLOOKUP($FA183,STREV,LOOKUPS!F$10,0)*$FC$6+VLOOKUP($FA183,LTREV,LOOKUPS!F$9,0)*$FD$6+VLOOKUP($FA183,CFP,LOOKUPS!F$6,0)*$FE$6+VLOOKUP($FA183,EP,LOOKUPS!F$8,0)*$FF$6+VLOOKUP($FA183,BM,LOOKUPS!F$5,0)*$FG$6+VLOOKUP($FA183,DIV,LOOKUPS!F$7,0)*$FH$6++VLOOKUP($FA183,SIZE,LOOKUPS!F$11,0)*$FI$6)</f>
        <v/>
      </c>
      <c r="FF183" s="1" t="str">
        <f>IF(ISERROR(VLOOKUP($FA183,MOM,LOOKUPS!G$12,0)*$FB$6+VLOOKUP($FA183,STREV,LOOKUPS!G$10,0)*$FC$6+VLOOKUP($FA183,LTREV,LOOKUPS!G$9,0)*$FD$6+VLOOKUP($FA183,CFP,LOOKUPS!G$6,0)*$FE$6+VLOOKUP($FA183,EP,LOOKUPS!G$8,0)*$FF$6+VLOOKUP($FA183,BM,LOOKUPS!G$5,0)*$FG$6+VLOOKUP($FA183,DIV,LOOKUPS!G$7,0)*$FH$6++VLOOKUP($FA183,SIZE,LOOKUPS!G$11,0)*$FI$6),"",VLOOKUP($FA183,MOM,LOOKUPS!G$12,0)*$FB$6+VLOOKUP($FA183,STREV,LOOKUPS!G$10,0)*$FC$6+VLOOKUP($FA183,LTREV,LOOKUPS!G$9,0)*$FD$6+VLOOKUP($FA183,CFP,LOOKUPS!G$6,0)*$FE$6+VLOOKUP($FA183,EP,LOOKUPS!G$8,0)*$FF$6+VLOOKUP($FA183,BM,LOOKUPS!G$5,0)*$FG$6+VLOOKUP($FA183,DIV,LOOKUPS!G$7,0)*$FH$6++VLOOKUP($FA183,SIZE,LOOKUPS!G$11,0)*$FI$6)</f>
        <v/>
      </c>
      <c r="FG183" s="1" t="str">
        <f>IF(ISERROR(VLOOKUP($FA183,MOM,LOOKUPS!H$12,0)*$FB$6+VLOOKUP($FA183,STREV,LOOKUPS!H$10,0)*$FC$6+VLOOKUP($FA183,LTREV,LOOKUPS!H$9,0)*$FD$6+VLOOKUP($FA183,CFP,LOOKUPS!H$6,0)*$FE$6+VLOOKUP($FA183,EP,LOOKUPS!H$8,0)*$FF$6+VLOOKUP($FA183,BM,LOOKUPS!H$5,0)*$FG$6+VLOOKUP($FA183,DIV,LOOKUPS!H$7,0)*$FH$6++VLOOKUP($FA183,SIZE,LOOKUPS!H$11,0)*$FI$6),"",VLOOKUP($FA183,MOM,LOOKUPS!H$12,0)*$FB$6+VLOOKUP($FA183,STREV,LOOKUPS!H$10,0)*$FC$6+VLOOKUP($FA183,LTREV,LOOKUPS!H$9,0)*$FD$6+VLOOKUP($FA183,CFP,LOOKUPS!H$6,0)*$FE$6+VLOOKUP($FA183,EP,LOOKUPS!H$8,0)*$FF$6+VLOOKUP($FA183,BM,LOOKUPS!H$5,0)*$FG$6+VLOOKUP($FA183,DIV,LOOKUPS!H$7,0)*$FH$6++VLOOKUP($FA183,SIZE,LOOKUPS!H$11,0)*$FI$6)</f>
        <v/>
      </c>
      <c r="FH183" s="1" t="str">
        <f>IF(ISERROR(VLOOKUP($FA183,MOM,LOOKUPS!I$12,0)*$FB$6+VLOOKUP($FA183,STREV,LOOKUPS!I$10,0)*$FC$6+VLOOKUP($FA183,LTREV,LOOKUPS!I$9,0)*$FD$6+VLOOKUP($FA183,CFP,LOOKUPS!I$6,0)*$FE$6+VLOOKUP($FA183,EP,LOOKUPS!I$8,0)*$FF$6+VLOOKUP($FA183,BM,LOOKUPS!I$5,0)*$FG$6+VLOOKUP($FA183,DIV,LOOKUPS!I$7,0)*$FH$6++VLOOKUP($FA183,SIZE,LOOKUPS!I$11,0)*$FI$6),"",VLOOKUP($FA183,MOM,LOOKUPS!I$12,0)*$FB$6+VLOOKUP($FA183,STREV,LOOKUPS!I$10,0)*$FC$6+VLOOKUP($FA183,LTREV,LOOKUPS!I$9,0)*$FD$6+VLOOKUP($FA183,CFP,LOOKUPS!I$6,0)*$FE$6+VLOOKUP($FA183,EP,LOOKUPS!I$8,0)*$FF$6+VLOOKUP($FA183,BM,LOOKUPS!I$5,0)*$FG$6+VLOOKUP($FA183,DIV,LOOKUPS!I$7,0)*$FH$6++VLOOKUP($FA183,SIZE,LOOKUPS!I$11,0)*$FI$6)</f>
        <v/>
      </c>
      <c r="FI183" s="1" t="str">
        <f>IF(ISERROR(VLOOKUP($FA183,MOM,LOOKUPS!J$12,0)*$FB$6+VLOOKUP($FA183,STREV,LOOKUPS!J$10,0)*$FC$6+VLOOKUP($FA183,LTREV,LOOKUPS!J$9,0)*$FD$6+VLOOKUP($FA183,CFP,LOOKUPS!J$6,0)*$FE$6+VLOOKUP($FA183,EP,LOOKUPS!J$8,0)*$FF$6+VLOOKUP($FA183,BM,LOOKUPS!J$5,0)*$FG$6+VLOOKUP($FA183,DIV,LOOKUPS!J$7,0)*$FH$6++VLOOKUP($FA183,SIZE,LOOKUPS!J$11,0)*$FI$6),"",VLOOKUP($FA183,MOM,LOOKUPS!J$12,0)*$FB$6+VLOOKUP($FA183,STREV,LOOKUPS!J$10,0)*$FC$6+VLOOKUP($FA183,LTREV,LOOKUPS!J$9,0)*$FD$6+VLOOKUP($FA183,CFP,LOOKUPS!J$6,0)*$FE$6+VLOOKUP($FA183,EP,LOOKUPS!J$8,0)*$FF$6+VLOOKUP($FA183,BM,LOOKUPS!J$5,0)*$FG$6+VLOOKUP($FA183,DIV,LOOKUPS!J$7,0)*$FH$6++VLOOKUP($FA183,SIZE,LOOKUPS!J$11,0)*$FI$6)</f>
        <v/>
      </c>
      <c r="FJ183" s="1" t="str">
        <f>IF(ISERROR(VLOOKUP($FA183,MOM,LOOKUPS!K$12,0)*$FB$6+VLOOKUP($FA183,STREV,LOOKUPS!K$10,0)*$FC$6+VLOOKUP($FA183,LTREV,LOOKUPS!K$9,0)*$FD$6+VLOOKUP($FA183,CFP,LOOKUPS!K$6,0)*$FE$6+VLOOKUP($FA183,EP,LOOKUPS!K$8,0)*$FF$6+VLOOKUP($FA183,BM,LOOKUPS!K$5,0)*$FG$6+VLOOKUP($FA183,DIV,LOOKUPS!K$7,0)*$FH$6++VLOOKUP($FA183,SIZE,LOOKUPS!K$11,0)*$FI$6),"",VLOOKUP($FA183,MOM,LOOKUPS!K$12,0)*$FB$6+VLOOKUP($FA183,STREV,LOOKUPS!K$10,0)*$FC$6+VLOOKUP($FA183,LTREV,LOOKUPS!K$9,0)*$FD$6+VLOOKUP($FA183,CFP,LOOKUPS!K$6,0)*$FE$6+VLOOKUP($FA183,EP,LOOKUPS!K$8,0)*$FF$6+VLOOKUP($FA183,BM,LOOKUPS!K$5,0)*$FG$6+VLOOKUP($FA183,DIV,LOOKUPS!K$7,0)*$FH$6++VLOOKUP($FA183,SIZE,LOOKUPS!K$11,0)*$FI$6)</f>
        <v/>
      </c>
      <c r="FK183" s="1" t="str">
        <f>IF(ISERROR(VLOOKUP($FA183,MOM,LOOKUPS!L$12,0)*$FB$6+VLOOKUP($FA183,STREV,LOOKUPS!L$10,0)*$FC$6+VLOOKUP($FA183,LTREV,LOOKUPS!L$9,0)*$FD$6+VLOOKUP($FA183,CFP,LOOKUPS!L$6,0)*$FE$6+VLOOKUP($FA183,EP,LOOKUPS!L$8,0)*$FF$6+VLOOKUP($FA183,BM,LOOKUPS!L$5,0)*$FG$6+VLOOKUP($FA183,DIV,LOOKUPS!L$7,0)*$FH$6++VLOOKUP($FA183,SIZE,LOOKUPS!L$11,0)*$FI$6),"",VLOOKUP($FA183,MOM,LOOKUPS!L$12,0)*$FB$6+VLOOKUP($FA183,STREV,LOOKUPS!L$10,0)*$FC$6+VLOOKUP($FA183,LTREV,LOOKUPS!L$9,0)*$FD$6+VLOOKUP($FA183,CFP,LOOKUPS!L$6,0)*$FE$6+VLOOKUP($FA183,EP,LOOKUPS!L$8,0)*$FF$6+VLOOKUP($FA183,BM,LOOKUPS!L$5,0)*$FG$6+VLOOKUP($FA183,DIV,LOOKUPS!L$7,0)*$FH$6++VLOOKUP($FA183,SIZE,LOOKUPS!L$11,0)*$FI$6)</f>
        <v/>
      </c>
    </row>
    <row r="184" spans="1:167" x14ac:dyDescent="0.3">
      <c r="A184" s="1">
        <v>194107</v>
      </c>
      <c r="B184" s="1">
        <v>25.79</v>
      </c>
      <c r="C184" s="1">
        <v>15.48</v>
      </c>
      <c r="D184" s="1">
        <v>13.57</v>
      </c>
      <c r="E184" s="1">
        <v>12.11</v>
      </c>
      <c r="F184" s="1">
        <v>9.83</v>
      </c>
      <c r="G184" s="1">
        <v>10.59</v>
      </c>
      <c r="H184" s="1">
        <v>9.57</v>
      </c>
      <c r="I184" s="1">
        <v>10.78</v>
      </c>
      <c r="J184" s="1">
        <v>9.92</v>
      </c>
      <c r="K184" s="1">
        <v>12.22</v>
      </c>
      <c r="M184" s="1">
        <v>194008</v>
      </c>
      <c r="N184" s="1">
        <v>5.62</v>
      </c>
      <c r="O184" s="1">
        <v>2.59</v>
      </c>
      <c r="P184" s="1">
        <v>1.0900000000000001</v>
      </c>
      <c r="Q184" s="1">
        <v>2.94</v>
      </c>
      <c r="R184" s="1">
        <v>2.69</v>
      </c>
      <c r="S184" s="1">
        <v>3.74</v>
      </c>
      <c r="T184" s="1">
        <v>3.2</v>
      </c>
      <c r="U184" s="1">
        <v>1.41</v>
      </c>
      <c r="V184" s="1">
        <v>1.23</v>
      </c>
      <c r="W184" s="1">
        <v>-1.72</v>
      </c>
      <c r="Y184" s="1">
        <v>194507</v>
      </c>
      <c r="Z184" s="1">
        <v>-2.92</v>
      </c>
      <c r="AA184" s="1">
        <v>-2.69</v>
      </c>
      <c r="AB184" s="1">
        <v>-2.82</v>
      </c>
      <c r="AC184" s="1">
        <v>-3.41</v>
      </c>
      <c r="AD184" s="1">
        <v>-2.88</v>
      </c>
      <c r="AE184" s="1">
        <v>-2.4500000000000002</v>
      </c>
      <c r="AF184" s="1">
        <v>-4.6500000000000004</v>
      </c>
      <c r="AG184" s="1">
        <v>-3.89</v>
      </c>
      <c r="AH184" s="1">
        <v>-2.99</v>
      </c>
      <c r="AI184" s="1">
        <v>-4.34</v>
      </c>
      <c r="AK184">
        <v>196601</v>
      </c>
      <c r="AL184">
        <v>14.48</v>
      </c>
      <c r="AM184">
        <v>4.29</v>
      </c>
      <c r="AN184">
        <v>4.33</v>
      </c>
      <c r="AO184">
        <v>7.78</v>
      </c>
      <c r="AP184">
        <v>5.05</v>
      </c>
      <c r="AQ184">
        <v>2.19</v>
      </c>
      <c r="AR184">
        <v>4.12</v>
      </c>
      <c r="AS184">
        <v>6.89</v>
      </c>
      <c r="AT184">
        <v>8.0399999999999991</v>
      </c>
      <c r="AU184">
        <v>6.59</v>
      </c>
      <c r="AV184">
        <v>2.88</v>
      </c>
      <c r="AW184">
        <v>2.46</v>
      </c>
      <c r="AX184">
        <v>1.93</v>
      </c>
      <c r="AY184">
        <v>3.66</v>
      </c>
      <c r="AZ184">
        <v>4.5599999999999996</v>
      </c>
      <c r="BA184">
        <v>6.74</v>
      </c>
      <c r="BB184">
        <v>7.04</v>
      </c>
      <c r="BC184">
        <v>9.18</v>
      </c>
      <c r="BD184">
        <v>7.32</v>
      </c>
      <c r="BF184" s="1">
        <v>196601</v>
      </c>
      <c r="BG184" s="1">
        <v>13.88</v>
      </c>
      <c r="BH184" s="1">
        <v>4.67</v>
      </c>
      <c r="BI184" s="1">
        <v>4.4000000000000004</v>
      </c>
      <c r="BJ184" s="1">
        <v>6.97</v>
      </c>
      <c r="BK184" s="1">
        <v>5.46</v>
      </c>
      <c r="BL184" s="1">
        <v>3.32</v>
      </c>
      <c r="BM184" s="1">
        <v>3.78</v>
      </c>
      <c r="BN184" s="1">
        <v>6.02</v>
      </c>
      <c r="BO184" s="1">
        <v>7.32</v>
      </c>
      <c r="BP184" s="1">
        <v>6.78</v>
      </c>
      <c r="BQ184" s="1">
        <v>3.38</v>
      </c>
      <c r="BR184" s="1">
        <v>2.46</v>
      </c>
      <c r="BS184" s="1">
        <v>4.13</v>
      </c>
      <c r="BT184" s="1">
        <v>4.55</v>
      </c>
      <c r="BU184" s="1">
        <v>2.99</v>
      </c>
      <c r="BV184" s="1">
        <v>5.98</v>
      </c>
      <c r="BW184" s="1">
        <v>6.06</v>
      </c>
      <c r="BX184" s="1">
        <v>7.73</v>
      </c>
      <c r="BY184" s="1">
        <v>7.05</v>
      </c>
      <c r="CA184" s="1">
        <v>194101</v>
      </c>
      <c r="CB184" s="1">
        <v>58.19</v>
      </c>
      <c r="CC184" s="1">
        <v>-4.4000000000000004</v>
      </c>
      <c r="CD184" s="1">
        <v>-2.9</v>
      </c>
      <c r="CE184" s="1">
        <v>3.56</v>
      </c>
      <c r="CF184" s="1">
        <v>-4.8099999999999996</v>
      </c>
      <c r="CG184" s="1">
        <v>-3.87</v>
      </c>
      <c r="CH184" s="1">
        <v>-2.5499999999999998</v>
      </c>
      <c r="CI184" s="1">
        <v>-1.48</v>
      </c>
      <c r="CJ184" s="1">
        <v>5.71</v>
      </c>
      <c r="CK184" s="1">
        <v>-5.08</v>
      </c>
      <c r="CL184" s="1">
        <v>-4.55</v>
      </c>
      <c r="CM184" s="1">
        <v>-3.58</v>
      </c>
      <c r="CN184" s="1">
        <v>-4.16</v>
      </c>
      <c r="CO184" s="1">
        <v>-2.98</v>
      </c>
      <c r="CP184" s="1">
        <v>-2.12</v>
      </c>
      <c r="CQ184" s="1">
        <v>-2.33</v>
      </c>
      <c r="CR184" s="1">
        <v>-0.61</v>
      </c>
      <c r="CS184" s="1">
        <v>-0.1</v>
      </c>
      <c r="CT184" s="1">
        <v>11.52</v>
      </c>
      <c r="CV184" s="1">
        <v>194201</v>
      </c>
      <c r="CW184" s="1">
        <v>31.85</v>
      </c>
      <c r="CX184" s="1">
        <v>4.12</v>
      </c>
      <c r="CY184" s="1">
        <v>5.33</v>
      </c>
      <c r="CZ184" s="1">
        <v>9.98</v>
      </c>
      <c r="DA184" s="1">
        <v>4.68</v>
      </c>
      <c r="DB184" s="1">
        <v>3.53</v>
      </c>
      <c r="DC184" s="1">
        <v>5.21</v>
      </c>
      <c r="DD184" s="1">
        <v>7.47</v>
      </c>
      <c r="DE184" s="1">
        <v>10.92</v>
      </c>
      <c r="DF184" s="1">
        <v>4</v>
      </c>
      <c r="DG184" s="1">
        <v>5.37</v>
      </c>
      <c r="DH184" s="1">
        <v>3.02</v>
      </c>
      <c r="DI184" s="1">
        <v>4.05</v>
      </c>
      <c r="DJ184" s="1">
        <v>5.37</v>
      </c>
      <c r="DK184" s="1">
        <v>5.05</v>
      </c>
      <c r="DL184" s="1">
        <v>6.85</v>
      </c>
      <c r="DM184" s="1">
        <v>8.08</v>
      </c>
      <c r="DN184" s="1">
        <v>8.6199999999999992</v>
      </c>
      <c r="DO184" s="1">
        <v>13.26</v>
      </c>
      <c r="DQ184" s="1">
        <v>194101</v>
      </c>
      <c r="DR184" s="1">
        <v>-99.99</v>
      </c>
      <c r="DS184" s="1">
        <v>5.71</v>
      </c>
      <c r="DT184" s="1">
        <v>-3.01</v>
      </c>
      <c r="DU184" s="1">
        <v>-3.38</v>
      </c>
      <c r="DV184" s="1">
        <v>8.7899999999999991</v>
      </c>
      <c r="DW184" s="1">
        <v>-1.07</v>
      </c>
      <c r="DX184" s="1">
        <v>-3.42</v>
      </c>
      <c r="DY184" s="1">
        <v>-3.47</v>
      </c>
      <c r="DZ184" s="1">
        <v>-3.29</v>
      </c>
      <c r="EA184" s="1">
        <v>18.95</v>
      </c>
      <c r="EB184" s="1">
        <v>-0.56999999999999995</v>
      </c>
      <c r="EC184" s="1">
        <v>-0.28999999999999998</v>
      </c>
      <c r="ED184" s="1">
        <v>-1.84</v>
      </c>
      <c r="EE184" s="1">
        <v>-2.2599999999999998</v>
      </c>
      <c r="EF184" s="1">
        <v>-4.59</v>
      </c>
      <c r="EG184" s="1">
        <v>-3.36</v>
      </c>
      <c r="EH184" s="1">
        <v>-3.58</v>
      </c>
      <c r="EI184" s="1">
        <v>-2.72</v>
      </c>
      <c r="EJ184" s="1">
        <v>-3.86</v>
      </c>
      <c r="EL184">
        <v>194101</v>
      </c>
      <c r="EM184">
        <v>-4.17</v>
      </c>
      <c r="EN184">
        <v>1</v>
      </c>
      <c r="EO184">
        <v>3.83</v>
      </c>
      <c r="EP184">
        <v>-0.01</v>
      </c>
      <c r="ER184" s="1">
        <v>194107</v>
      </c>
      <c r="ES184" s="1">
        <v>-1.75</v>
      </c>
      <c r="EU184" s="1">
        <v>194008</v>
      </c>
      <c r="EV184" s="1">
        <v>1.33</v>
      </c>
      <c r="EX184" s="1">
        <v>194507</v>
      </c>
      <c r="EY184" s="1">
        <v>1.88</v>
      </c>
      <c r="FA184" s="1">
        <v>194107</v>
      </c>
      <c r="FB184" s="1" t="str">
        <f>IF(ISERROR(VLOOKUP($FA184,MOM,LOOKUPS!C$12,0)*$FB$6+VLOOKUP($FA184,STREV,LOOKUPS!C$10,0)*$FC$6+VLOOKUP($FA184,LTREV,LOOKUPS!C$9,0)*$FD$6+VLOOKUP($FA184,CFP,LOOKUPS!C$6,0)*$FE$6+VLOOKUP($FA184,EP,LOOKUPS!C$8,0)*$FF$6+VLOOKUP($FA184,BM,LOOKUPS!C$5,0)*$FG$6+VLOOKUP($FA184,DIV,LOOKUPS!C$7,0)*$FH$6++VLOOKUP($FA184,SIZE,LOOKUPS!C$11,0)*$FI$6),"",VLOOKUP($FA184,MOM,LOOKUPS!C$12,0)*$FB$6+VLOOKUP($FA184,STREV,LOOKUPS!C$10,0)*$FC$6+VLOOKUP($FA184,LTREV,LOOKUPS!C$9,0)*$FD$6+VLOOKUP($FA184,CFP,LOOKUPS!C$6,0)*$FE$6+VLOOKUP($FA184,EP,LOOKUPS!C$8,0)*$FF$6+VLOOKUP($FA184,BM,LOOKUPS!C$5,0)*$FG$6+VLOOKUP($FA184,DIV,LOOKUPS!C$7,0)*$FH$6++VLOOKUP($FA184,SIZE,LOOKUPS!C$11,0)*$FI$6)</f>
        <v/>
      </c>
      <c r="FC184" s="1" t="str">
        <f>IF(ISERROR(VLOOKUP($FA184,MOM,LOOKUPS!D$12,0)*$FB$6+VLOOKUP($FA184,STREV,LOOKUPS!D$10,0)*$FC$6+VLOOKUP($FA184,LTREV,LOOKUPS!D$9,0)*$FD$6+VLOOKUP($FA184,CFP,LOOKUPS!D$6,0)*$FE$6+VLOOKUP($FA184,EP,LOOKUPS!D$8,0)*$FF$6+VLOOKUP($FA184,BM,LOOKUPS!D$5,0)*$FG$6+VLOOKUP($FA184,DIV,LOOKUPS!D$7,0)*$FH$6++VLOOKUP($FA184,SIZE,LOOKUPS!D$11,0)*$FI$6),"",VLOOKUP($FA184,MOM,LOOKUPS!D$12,0)*$FB$6+VLOOKUP($FA184,STREV,LOOKUPS!D$10,0)*$FC$6+VLOOKUP($FA184,LTREV,LOOKUPS!D$9,0)*$FD$6+VLOOKUP($FA184,CFP,LOOKUPS!D$6,0)*$FE$6+VLOOKUP($FA184,EP,LOOKUPS!D$8,0)*$FF$6+VLOOKUP($FA184,BM,LOOKUPS!D$5,0)*$FG$6+VLOOKUP($FA184,DIV,LOOKUPS!D$7,0)*$FH$6++VLOOKUP($FA184,SIZE,LOOKUPS!D$11,0)*$FI$6)</f>
        <v/>
      </c>
      <c r="FD184" s="1" t="str">
        <f>IF(ISERROR(VLOOKUP($FA184,MOM,LOOKUPS!E$12,0)*$FB$6+VLOOKUP($FA184,STREV,LOOKUPS!E$10,0)*$FC$6+VLOOKUP($FA184,LTREV,LOOKUPS!E$9,0)*$FD$6+VLOOKUP($FA184,CFP,LOOKUPS!E$6,0)*$FE$6+VLOOKUP($FA184,EP,LOOKUPS!E$8,0)*$FF$6+VLOOKUP($FA184,BM,LOOKUPS!E$5,0)*$FG$6+VLOOKUP($FA184,DIV,LOOKUPS!E$7,0)*$FH$6++VLOOKUP($FA184,SIZE,LOOKUPS!E$11,0)*$FI$6),"",VLOOKUP($FA184,MOM,LOOKUPS!E$12,0)*$FB$6+VLOOKUP($FA184,STREV,LOOKUPS!E$10,0)*$FC$6+VLOOKUP($FA184,LTREV,LOOKUPS!E$9,0)*$FD$6+VLOOKUP($FA184,CFP,LOOKUPS!E$6,0)*$FE$6+VLOOKUP($FA184,EP,LOOKUPS!E$8,0)*$FF$6+VLOOKUP($FA184,BM,LOOKUPS!E$5,0)*$FG$6+VLOOKUP($FA184,DIV,LOOKUPS!E$7,0)*$FH$6++VLOOKUP($FA184,SIZE,LOOKUPS!E$11,0)*$FI$6)</f>
        <v/>
      </c>
      <c r="FE184" s="1" t="str">
        <f>IF(ISERROR(VLOOKUP($FA184,MOM,LOOKUPS!F$12,0)*$FB$6+VLOOKUP($FA184,STREV,LOOKUPS!F$10,0)*$FC$6+VLOOKUP($FA184,LTREV,LOOKUPS!F$9,0)*$FD$6+VLOOKUP($FA184,CFP,LOOKUPS!F$6,0)*$FE$6+VLOOKUP($FA184,EP,LOOKUPS!F$8,0)*$FF$6+VLOOKUP($FA184,BM,LOOKUPS!F$5,0)*$FG$6+VLOOKUP($FA184,DIV,LOOKUPS!F$7,0)*$FH$6++VLOOKUP($FA184,SIZE,LOOKUPS!F$11,0)*$FI$6),"",VLOOKUP($FA184,MOM,LOOKUPS!F$12,0)*$FB$6+VLOOKUP($FA184,STREV,LOOKUPS!F$10,0)*$FC$6+VLOOKUP($FA184,LTREV,LOOKUPS!F$9,0)*$FD$6+VLOOKUP($FA184,CFP,LOOKUPS!F$6,0)*$FE$6+VLOOKUP($FA184,EP,LOOKUPS!F$8,0)*$FF$6+VLOOKUP($FA184,BM,LOOKUPS!F$5,0)*$FG$6+VLOOKUP($FA184,DIV,LOOKUPS!F$7,0)*$FH$6++VLOOKUP($FA184,SIZE,LOOKUPS!F$11,0)*$FI$6)</f>
        <v/>
      </c>
      <c r="FF184" s="1" t="str">
        <f>IF(ISERROR(VLOOKUP($FA184,MOM,LOOKUPS!G$12,0)*$FB$6+VLOOKUP($FA184,STREV,LOOKUPS!G$10,0)*$FC$6+VLOOKUP($FA184,LTREV,LOOKUPS!G$9,0)*$FD$6+VLOOKUP($FA184,CFP,LOOKUPS!G$6,0)*$FE$6+VLOOKUP($FA184,EP,LOOKUPS!G$8,0)*$FF$6+VLOOKUP($FA184,BM,LOOKUPS!G$5,0)*$FG$6+VLOOKUP($FA184,DIV,LOOKUPS!G$7,0)*$FH$6++VLOOKUP($FA184,SIZE,LOOKUPS!G$11,0)*$FI$6),"",VLOOKUP($FA184,MOM,LOOKUPS!G$12,0)*$FB$6+VLOOKUP($FA184,STREV,LOOKUPS!G$10,0)*$FC$6+VLOOKUP($FA184,LTREV,LOOKUPS!G$9,0)*$FD$6+VLOOKUP($FA184,CFP,LOOKUPS!G$6,0)*$FE$6+VLOOKUP($FA184,EP,LOOKUPS!G$8,0)*$FF$6+VLOOKUP($FA184,BM,LOOKUPS!G$5,0)*$FG$6+VLOOKUP($FA184,DIV,LOOKUPS!G$7,0)*$FH$6++VLOOKUP($FA184,SIZE,LOOKUPS!G$11,0)*$FI$6)</f>
        <v/>
      </c>
      <c r="FG184" s="1" t="str">
        <f>IF(ISERROR(VLOOKUP($FA184,MOM,LOOKUPS!H$12,0)*$FB$6+VLOOKUP($FA184,STREV,LOOKUPS!H$10,0)*$FC$6+VLOOKUP($FA184,LTREV,LOOKUPS!H$9,0)*$FD$6+VLOOKUP($FA184,CFP,LOOKUPS!H$6,0)*$FE$6+VLOOKUP($FA184,EP,LOOKUPS!H$8,0)*$FF$6+VLOOKUP($FA184,BM,LOOKUPS!H$5,0)*$FG$6+VLOOKUP($FA184,DIV,LOOKUPS!H$7,0)*$FH$6++VLOOKUP($FA184,SIZE,LOOKUPS!H$11,0)*$FI$6),"",VLOOKUP($FA184,MOM,LOOKUPS!H$12,0)*$FB$6+VLOOKUP($FA184,STREV,LOOKUPS!H$10,0)*$FC$6+VLOOKUP($FA184,LTREV,LOOKUPS!H$9,0)*$FD$6+VLOOKUP($FA184,CFP,LOOKUPS!H$6,0)*$FE$6+VLOOKUP($FA184,EP,LOOKUPS!H$8,0)*$FF$6+VLOOKUP($FA184,BM,LOOKUPS!H$5,0)*$FG$6+VLOOKUP($FA184,DIV,LOOKUPS!H$7,0)*$FH$6++VLOOKUP($FA184,SIZE,LOOKUPS!H$11,0)*$FI$6)</f>
        <v/>
      </c>
      <c r="FH184" s="1" t="str">
        <f>IF(ISERROR(VLOOKUP($FA184,MOM,LOOKUPS!I$12,0)*$FB$6+VLOOKUP($FA184,STREV,LOOKUPS!I$10,0)*$FC$6+VLOOKUP($FA184,LTREV,LOOKUPS!I$9,0)*$FD$6+VLOOKUP($FA184,CFP,LOOKUPS!I$6,0)*$FE$6+VLOOKUP($FA184,EP,LOOKUPS!I$8,0)*$FF$6+VLOOKUP($FA184,BM,LOOKUPS!I$5,0)*$FG$6+VLOOKUP($FA184,DIV,LOOKUPS!I$7,0)*$FH$6++VLOOKUP($FA184,SIZE,LOOKUPS!I$11,0)*$FI$6),"",VLOOKUP($FA184,MOM,LOOKUPS!I$12,0)*$FB$6+VLOOKUP($FA184,STREV,LOOKUPS!I$10,0)*$FC$6+VLOOKUP($FA184,LTREV,LOOKUPS!I$9,0)*$FD$6+VLOOKUP($FA184,CFP,LOOKUPS!I$6,0)*$FE$6+VLOOKUP($FA184,EP,LOOKUPS!I$8,0)*$FF$6+VLOOKUP($FA184,BM,LOOKUPS!I$5,0)*$FG$6+VLOOKUP($FA184,DIV,LOOKUPS!I$7,0)*$FH$6++VLOOKUP($FA184,SIZE,LOOKUPS!I$11,0)*$FI$6)</f>
        <v/>
      </c>
      <c r="FI184" s="1" t="str">
        <f>IF(ISERROR(VLOOKUP($FA184,MOM,LOOKUPS!J$12,0)*$FB$6+VLOOKUP($FA184,STREV,LOOKUPS!J$10,0)*$FC$6+VLOOKUP($FA184,LTREV,LOOKUPS!J$9,0)*$FD$6+VLOOKUP($FA184,CFP,LOOKUPS!J$6,0)*$FE$6+VLOOKUP($FA184,EP,LOOKUPS!J$8,0)*$FF$6+VLOOKUP($FA184,BM,LOOKUPS!J$5,0)*$FG$6+VLOOKUP($FA184,DIV,LOOKUPS!J$7,0)*$FH$6++VLOOKUP($FA184,SIZE,LOOKUPS!J$11,0)*$FI$6),"",VLOOKUP($FA184,MOM,LOOKUPS!J$12,0)*$FB$6+VLOOKUP($FA184,STREV,LOOKUPS!J$10,0)*$FC$6+VLOOKUP($FA184,LTREV,LOOKUPS!J$9,0)*$FD$6+VLOOKUP($FA184,CFP,LOOKUPS!J$6,0)*$FE$6+VLOOKUP($FA184,EP,LOOKUPS!J$8,0)*$FF$6+VLOOKUP($FA184,BM,LOOKUPS!J$5,0)*$FG$6+VLOOKUP($FA184,DIV,LOOKUPS!J$7,0)*$FH$6++VLOOKUP($FA184,SIZE,LOOKUPS!J$11,0)*$FI$6)</f>
        <v/>
      </c>
      <c r="FJ184" s="1" t="str">
        <f>IF(ISERROR(VLOOKUP($FA184,MOM,LOOKUPS!K$12,0)*$FB$6+VLOOKUP($FA184,STREV,LOOKUPS!K$10,0)*$FC$6+VLOOKUP($FA184,LTREV,LOOKUPS!K$9,0)*$FD$6+VLOOKUP($FA184,CFP,LOOKUPS!K$6,0)*$FE$6+VLOOKUP($FA184,EP,LOOKUPS!K$8,0)*$FF$6+VLOOKUP($FA184,BM,LOOKUPS!K$5,0)*$FG$6+VLOOKUP($FA184,DIV,LOOKUPS!K$7,0)*$FH$6++VLOOKUP($FA184,SIZE,LOOKUPS!K$11,0)*$FI$6),"",VLOOKUP($FA184,MOM,LOOKUPS!K$12,0)*$FB$6+VLOOKUP($FA184,STREV,LOOKUPS!K$10,0)*$FC$6+VLOOKUP($FA184,LTREV,LOOKUPS!K$9,0)*$FD$6+VLOOKUP($FA184,CFP,LOOKUPS!K$6,0)*$FE$6+VLOOKUP($FA184,EP,LOOKUPS!K$8,0)*$FF$6+VLOOKUP($FA184,BM,LOOKUPS!K$5,0)*$FG$6+VLOOKUP($FA184,DIV,LOOKUPS!K$7,0)*$FH$6++VLOOKUP($FA184,SIZE,LOOKUPS!K$11,0)*$FI$6)</f>
        <v/>
      </c>
      <c r="FK184" s="1" t="str">
        <f>IF(ISERROR(VLOOKUP($FA184,MOM,LOOKUPS!L$12,0)*$FB$6+VLOOKUP($FA184,STREV,LOOKUPS!L$10,0)*$FC$6+VLOOKUP($FA184,LTREV,LOOKUPS!L$9,0)*$FD$6+VLOOKUP($FA184,CFP,LOOKUPS!L$6,0)*$FE$6+VLOOKUP($FA184,EP,LOOKUPS!L$8,0)*$FF$6+VLOOKUP($FA184,BM,LOOKUPS!L$5,0)*$FG$6+VLOOKUP($FA184,DIV,LOOKUPS!L$7,0)*$FH$6++VLOOKUP($FA184,SIZE,LOOKUPS!L$11,0)*$FI$6),"",VLOOKUP($FA184,MOM,LOOKUPS!L$12,0)*$FB$6+VLOOKUP($FA184,STREV,LOOKUPS!L$10,0)*$FC$6+VLOOKUP($FA184,LTREV,LOOKUPS!L$9,0)*$FD$6+VLOOKUP($FA184,CFP,LOOKUPS!L$6,0)*$FE$6+VLOOKUP($FA184,EP,LOOKUPS!L$8,0)*$FF$6+VLOOKUP($FA184,BM,LOOKUPS!L$5,0)*$FG$6+VLOOKUP($FA184,DIV,LOOKUPS!L$7,0)*$FH$6++VLOOKUP($FA184,SIZE,LOOKUPS!L$11,0)*$FI$6)</f>
        <v/>
      </c>
    </row>
    <row r="185" spans="1:167" x14ac:dyDescent="0.3">
      <c r="A185" s="1">
        <v>194108</v>
      </c>
      <c r="B185" s="1">
        <v>-2.39</v>
      </c>
      <c r="C185" s="1">
        <v>-3.49</v>
      </c>
      <c r="D185" s="1">
        <v>-1.1499999999999999</v>
      </c>
      <c r="E185" s="1">
        <v>-1.1399999999999999</v>
      </c>
      <c r="F185" s="1">
        <v>-0.84</v>
      </c>
      <c r="G185" s="1">
        <v>0.43</v>
      </c>
      <c r="H185" s="1">
        <v>2.2000000000000002</v>
      </c>
      <c r="I185" s="1">
        <v>0.04</v>
      </c>
      <c r="J185" s="1">
        <v>0.13</v>
      </c>
      <c r="K185" s="1">
        <v>-0.61</v>
      </c>
      <c r="M185" s="1">
        <v>194009</v>
      </c>
      <c r="N185" s="1">
        <v>5.17</v>
      </c>
      <c r="O185" s="1">
        <v>3.12</v>
      </c>
      <c r="P185" s="1">
        <v>4.3099999999999996</v>
      </c>
      <c r="Q185" s="1">
        <v>3.18</v>
      </c>
      <c r="R185" s="1">
        <v>3.37</v>
      </c>
      <c r="S185" s="1">
        <v>4.2300000000000004</v>
      </c>
      <c r="T185" s="1">
        <v>3.57</v>
      </c>
      <c r="U185" s="1">
        <v>4.09</v>
      </c>
      <c r="V185" s="1">
        <v>5.8</v>
      </c>
      <c r="W185" s="1">
        <v>1.19</v>
      </c>
      <c r="Y185" s="1">
        <v>194508</v>
      </c>
      <c r="Z185" s="1">
        <v>3.86</v>
      </c>
      <c r="AA185" s="1">
        <v>5.9</v>
      </c>
      <c r="AB185" s="1">
        <v>7.62</v>
      </c>
      <c r="AC185" s="1">
        <v>6.41</v>
      </c>
      <c r="AD185" s="1">
        <v>7.32</v>
      </c>
      <c r="AE185" s="1">
        <v>10.11</v>
      </c>
      <c r="AF185" s="1">
        <v>7.37</v>
      </c>
      <c r="AG185" s="1">
        <v>7.31</v>
      </c>
      <c r="AH185" s="1">
        <v>5.39</v>
      </c>
      <c r="AI185" s="1">
        <v>6.86</v>
      </c>
      <c r="AK185">
        <v>196602</v>
      </c>
      <c r="AL185">
        <v>16.98</v>
      </c>
      <c r="AM185">
        <v>2.29</v>
      </c>
      <c r="AN185">
        <v>1.43</v>
      </c>
      <c r="AO185">
        <v>3.84</v>
      </c>
      <c r="AP185">
        <v>3.36</v>
      </c>
      <c r="AQ185">
        <v>0.05</v>
      </c>
      <c r="AR185">
        <v>1.57</v>
      </c>
      <c r="AS185">
        <v>1.82</v>
      </c>
      <c r="AT185">
        <v>4.67</v>
      </c>
      <c r="AU185">
        <v>3.47</v>
      </c>
      <c r="AV185">
        <v>3.21</v>
      </c>
      <c r="AW185">
        <v>-0.27</v>
      </c>
      <c r="AX185">
        <v>0.36</v>
      </c>
      <c r="AY185">
        <v>1.46</v>
      </c>
      <c r="AZ185">
        <v>1.67</v>
      </c>
      <c r="BA185">
        <v>2.0699999999999998</v>
      </c>
      <c r="BB185">
        <v>1.55</v>
      </c>
      <c r="BC185">
        <v>3.68</v>
      </c>
      <c r="BD185">
        <v>5.29</v>
      </c>
      <c r="BF185" s="1">
        <v>196602</v>
      </c>
      <c r="BG185" s="1">
        <v>13.42</v>
      </c>
      <c r="BH185" s="1">
        <v>2.42</v>
      </c>
      <c r="BI185" s="1">
        <v>1.29</v>
      </c>
      <c r="BJ185" s="1">
        <v>3.28</v>
      </c>
      <c r="BK185" s="1">
        <v>3.04</v>
      </c>
      <c r="BL185" s="1">
        <v>0.47</v>
      </c>
      <c r="BM185" s="1">
        <v>1.66</v>
      </c>
      <c r="BN185" s="1">
        <v>2.0499999999999998</v>
      </c>
      <c r="BO185" s="1">
        <v>3.54</v>
      </c>
      <c r="BP185" s="1">
        <v>2.92</v>
      </c>
      <c r="BQ185" s="1">
        <v>3.24</v>
      </c>
      <c r="BR185" s="1">
        <v>0.67</v>
      </c>
      <c r="BS185" s="1">
        <v>0.27</v>
      </c>
      <c r="BT185" s="1">
        <v>0.91</v>
      </c>
      <c r="BU185" s="1">
        <v>2.44</v>
      </c>
      <c r="BV185" s="1">
        <v>1.43</v>
      </c>
      <c r="BW185" s="1">
        <v>2.63</v>
      </c>
      <c r="BX185" s="1">
        <v>1.88</v>
      </c>
      <c r="BY185" s="1">
        <v>4.63</v>
      </c>
      <c r="CA185" s="1">
        <v>194102</v>
      </c>
      <c r="CB185" s="1">
        <v>11.26</v>
      </c>
      <c r="CC185" s="1">
        <v>-2.27</v>
      </c>
      <c r="CD185" s="1">
        <v>-1.64</v>
      </c>
      <c r="CE185" s="1">
        <v>-2.4700000000000002</v>
      </c>
      <c r="CF185" s="1">
        <v>-2.1800000000000002</v>
      </c>
      <c r="CG185" s="1">
        <v>-2.04</v>
      </c>
      <c r="CH185" s="1">
        <v>-1.43</v>
      </c>
      <c r="CI185" s="1">
        <v>-2.74</v>
      </c>
      <c r="CJ185" s="1">
        <v>-1.97</v>
      </c>
      <c r="CK185" s="1">
        <v>-2.38</v>
      </c>
      <c r="CL185" s="1">
        <v>-1.97</v>
      </c>
      <c r="CM185" s="1">
        <v>-2.46</v>
      </c>
      <c r="CN185" s="1">
        <v>-1.63</v>
      </c>
      <c r="CO185" s="1">
        <v>-1.71</v>
      </c>
      <c r="CP185" s="1">
        <v>-1.1399999999999999</v>
      </c>
      <c r="CQ185" s="1">
        <v>-2.0499999999999998</v>
      </c>
      <c r="CR185" s="1">
        <v>-3.44</v>
      </c>
      <c r="CS185" s="1">
        <v>-1.37</v>
      </c>
      <c r="CT185" s="1">
        <v>-2.56</v>
      </c>
      <c r="CV185" s="1">
        <v>194202</v>
      </c>
      <c r="CW185" s="1">
        <v>-0.49</v>
      </c>
      <c r="CX185" s="1">
        <v>-2.46</v>
      </c>
      <c r="CY185" s="1">
        <v>-1.39</v>
      </c>
      <c r="CZ185" s="1">
        <v>-1.52</v>
      </c>
      <c r="DA185" s="1">
        <v>-2.7</v>
      </c>
      <c r="DB185" s="1">
        <v>-2.02</v>
      </c>
      <c r="DC185" s="1">
        <v>-0.98</v>
      </c>
      <c r="DD185" s="1">
        <v>-1.92</v>
      </c>
      <c r="DE185" s="1">
        <v>-1.1499999999999999</v>
      </c>
      <c r="DF185" s="1">
        <v>-2.59</v>
      </c>
      <c r="DG185" s="1">
        <v>-2.8</v>
      </c>
      <c r="DH185" s="1">
        <v>-2.0099999999999998</v>
      </c>
      <c r="DI185" s="1">
        <v>-2.0299999999999998</v>
      </c>
      <c r="DJ185" s="1">
        <v>-1.29</v>
      </c>
      <c r="DK185" s="1">
        <v>-0.66</v>
      </c>
      <c r="DL185" s="1">
        <v>-1.58</v>
      </c>
      <c r="DM185" s="1">
        <v>-2.25</v>
      </c>
      <c r="DN185" s="1">
        <v>-1.57</v>
      </c>
      <c r="DO185" s="1">
        <v>-0.72</v>
      </c>
      <c r="DQ185" s="1">
        <v>194102</v>
      </c>
      <c r="DR185" s="1">
        <v>-99.99</v>
      </c>
      <c r="DS185" s="1">
        <v>-2.04</v>
      </c>
      <c r="DT185" s="1">
        <v>-2.29</v>
      </c>
      <c r="DU185" s="1">
        <v>-1.55</v>
      </c>
      <c r="DV185" s="1">
        <v>-2.23</v>
      </c>
      <c r="DW185" s="1">
        <v>-2.2599999999999998</v>
      </c>
      <c r="DX185" s="1">
        <v>-2.19</v>
      </c>
      <c r="DY185" s="1">
        <v>-1.72</v>
      </c>
      <c r="DZ185" s="1">
        <v>-1.57</v>
      </c>
      <c r="EA185" s="1">
        <v>0.05</v>
      </c>
      <c r="EB185" s="1">
        <v>-4.3</v>
      </c>
      <c r="EC185" s="1">
        <v>-1.67</v>
      </c>
      <c r="ED185" s="1">
        <v>-2.83</v>
      </c>
      <c r="EE185" s="1">
        <v>-2.92</v>
      </c>
      <c r="EF185" s="1">
        <v>-1.45</v>
      </c>
      <c r="EG185" s="1">
        <v>-1.95</v>
      </c>
      <c r="EH185" s="1">
        <v>-1.5</v>
      </c>
      <c r="EI185" s="1">
        <v>-1.78</v>
      </c>
      <c r="EJ185" s="1">
        <v>-1.36</v>
      </c>
      <c r="EL185">
        <v>194102</v>
      </c>
      <c r="EM185">
        <v>-1.43</v>
      </c>
      <c r="EN185">
        <v>-1.57</v>
      </c>
      <c r="EO185">
        <v>0.89</v>
      </c>
      <c r="EP185">
        <v>-0.01</v>
      </c>
      <c r="ER185" s="1">
        <v>194108</v>
      </c>
      <c r="ES185" s="1">
        <v>0.17</v>
      </c>
      <c r="EU185" s="1">
        <v>194009</v>
      </c>
      <c r="EV185" s="1">
        <v>-0.49</v>
      </c>
      <c r="EX185" s="1">
        <v>194508</v>
      </c>
      <c r="EY185" s="1">
        <v>-0.56999999999999995</v>
      </c>
      <c r="FA185" s="1">
        <v>194108</v>
      </c>
      <c r="FB185" s="1" t="str">
        <f>IF(ISERROR(VLOOKUP($FA185,MOM,LOOKUPS!C$12,0)*$FB$6+VLOOKUP($FA185,STREV,LOOKUPS!C$10,0)*$FC$6+VLOOKUP($FA185,LTREV,LOOKUPS!C$9,0)*$FD$6+VLOOKUP($FA185,CFP,LOOKUPS!C$6,0)*$FE$6+VLOOKUP($FA185,EP,LOOKUPS!C$8,0)*$FF$6+VLOOKUP($FA185,BM,LOOKUPS!C$5,0)*$FG$6+VLOOKUP($FA185,DIV,LOOKUPS!C$7,0)*$FH$6++VLOOKUP($FA185,SIZE,LOOKUPS!C$11,0)*$FI$6),"",VLOOKUP($FA185,MOM,LOOKUPS!C$12,0)*$FB$6+VLOOKUP($FA185,STREV,LOOKUPS!C$10,0)*$FC$6+VLOOKUP($FA185,LTREV,LOOKUPS!C$9,0)*$FD$6+VLOOKUP($FA185,CFP,LOOKUPS!C$6,0)*$FE$6+VLOOKUP($FA185,EP,LOOKUPS!C$8,0)*$FF$6+VLOOKUP($FA185,BM,LOOKUPS!C$5,0)*$FG$6+VLOOKUP($FA185,DIV,LOOKUPS!C$7,0)*$FH$6++VLOOKUP($FA185,SIZE,LOOKUPS!C$11,0)*$FI$6)</f>
        <v/>
      </c>
      <c r="FC185" s="1" t="str">
        <f>IF(ISERROR(VLOOKUP($FA185,MOM,LOOKUPS!D$12,0)*$FB$6+VLOOKUP($FA185,STREV,LOOKUPS!D$10,0)*$FC$6+VLOOKUP($FA185,LTREV,LOOKUPS!D$9,0)*$FD$6+VLOOKUP($FA185,CFP,LOOKUPS!D$6,0)*$FE$6+VLOOKUP($FA185,EP,LOOKUPS!D$8,0)*$FF$6+VLOOKUP($FA185,BM,LOOKUPS!D$5,0)*$FG$6+VLOOKUP($FA185,DIV,LOOKUPS!D$7,0)*$FH$6++VLOOKUP($FA185,SIZE,LOOKUPS!D$11,0)*$FI$6),"",VLOOKUP($FA185,MOM,LOOKUPS!D$12,0)*$FB$6+VLOOKUP($FA185,STREV,LOOKUPS!D$10,0)*$FC$6+VLOOKUP($FA185,LTREV,LOOKUPS!D$9,0)*$FD$6+VLOOKUP($FA185,CFP,LOOKUPS!D$6,0)*$FE$6+VLOOKUP($FA185,EP,LOOKUPS!D$8,0)*$FF$6+VLOOKUP($FA185,BM,LOOKUPS!D$5,0)*$FG$6+VLOOKUP($FA185,DIV,LOOKUPS!D$7,0)*$FH$6++VLOOKUP($FA185,SIZE,LOOKUPS!D$11,0)*$FI$6)</f>
        <v/>
      </c>
      <c r="FD185" s="1" t="str">
        <f>IF(ISERROR(VLOOKUP($FA185,MOM,LOOKUPS!E$12,0)*$FB$6+VLOOKUP($FA185,STREV,LOOKUPS!E$10,0)*$FC$6+VLOOKUP($FA185,LTREV,LOOKUPS!E$9,0)*$FD$6+VLOOKUP($FA185,CFP,LOOKUPS!E$6,0)*$FE$6+VLOOKUP($FA185,EP,LOOKUPS!E$8,0)*$FF$6+VLOOKUP($FA185,BM,LOOKUPS!E$5,0)*$FG$6+VLOOKUP($FA185,DIV,LOOKUPS!E$7,0)*$FH$6++VLOOKUP($FA185,SIZE,LOOKUPS!E$11,0)*$FI$6),"",VLOOKUP($FA185,MOM,LOOKUPS!E$12,0)*$FB$6+VLOOKUP($FA185,STREV,LOOKUPS!E$10,0)*$FC$6+VLOOKUP($FA185,LTREV,LOOKUPS!E$9,0)*$FD$6+VLOOKUP($FA185,CFP,LOOKUPS!E$6,0)*$FE$6+VLOOKUP($FA185,EP,LOOKUPS!E$8,0)*$FF$6+VLOOKUP($FA185,BM,LOOKUPS!E$5,0)*$FG$6+VLOOKUP($FA185,DIV,LOOKUPS!E$7,0)*$FH$6++VLOOKUP($FA185,SIZE,LOOKUPS!E$11,0)*$FI$6)</f>
        <v/>
      </c>
      <c r="FE185" s="1" t="str">
        <f>IF(ISERROR(VLOOKUP($FA185,MOM,LOOKUPS!F$12,0)*$FB$6+VLOOKUP($FA185,STREV,LOOKUPS!F$10,0)*$FC$6+VLOOKUP($FA185,LTREV,LOOKUPS!F$9,0)*$FD$6+VLOOKUP($FA185,CFP,LOOKUPS!F$6,0)*$FE$6+VLOOKUP($FA185,EP,LOOKUPS!F$8,0)*$FF$6+VLOOKUP($FA185,BM,LOOKUPS!F$5,0)*$FG$6+VLOOKUP($FA185,DIV,LOOKUPS!F$7,0)*$FH$6++VLOOKUP($FA185,SIZE,LOOKUPS!F$11,0)*$FI$6),"",VLOOKUP($FA185,MOM,LOOKUPS!F$12,0)*$FB$6+VLOOKUP($FA185,STREV,LOOKUPS!F$10,0)*$FC$6+VLOOKUP($FA185,LTREV,LOOKUPS!F$9,0)*$FD$6+VLOOKUP($FA185,CFP,LOOKUPS!F$6,0)*$FE$6+VLOOKUP($FA185,EP,LOOKUPS!F$8,0)*$FF$6+VLOOKUP($FA185,BM,LOOKUPS!F$5,0)*$FG$6+VLOOKUP($FA185,DIV,LOOKUPS!F$7,0)*$FH$6++VLOOKUP($FA185,SIZE,LOOKUPS!F$11,0)*$FI$6)</f>
        <v/>
      </c>
      <c r="FF185" s="1" t="str">
        <f>IF(ISERROR(VLOOKUP($FA185,MOM,LOOKUPS!G$12,0)*$FB$6+VLOOKUP($FA185,STREV,LOOKUPS!G$10,0)*$FC$6+VLOOKUP($FA185,LTREV,LOOKUPS!G$9,0)*$FD$6+VLOOKUP($FA185,CFP,LOOKUPS!G$6,0)*$FE$6+VLOOKUP($FA185,EP,LOOKUPS!G$8,0)*$FF$6+VLOOKUP($FA185,BM,LOOKUPS!G$5,0)*$FG$6+VLOOKUP($FA185,DIV,LOOKUPS!G$7,0)*$FH$6++VLOOKUP($FA185,SIZE,LOOKUPS!G$11,0)*$FI$6),"",VLOOKUP($FA185,MOM,LOOKUPS!G$12,0)*$FB$6+VLOOKUP($FA185,STREV,LOOKUPS!G$10,0)*$FC$6+VLOOKUP($FA185,LTREV,LOOKUPS!G$9,0)*$FD$6+VLOOKUP($FA185,CFP,LOOKUPS!G$6,0)*$FE$6+VLOOKUP($FA185,EP,LOOKUPS!G$8,0)*$FF$6+VLOOKUP($FA185,BM,LOOKUPS!G$5,0)*$FG$6+VLOOKUP($FA185,DIV,LOOKUPS!G$7,0)*$FH$6++VLOOKUP($FA185,SIZE,LOOKUPS!G$11,0)*$FI$6)</f>
        <v/>
      </c>
      <c r="FG185" s="1" t="str">
        <f>IF(ISERROR(VLOOKUP($FA185,MOM,LOOKUPS!H$12,0)*$FB$6+VLOOKUP($FA185,STREV,LOOKUPS!H$10,0)*$FC$6+VLOOKUP($FA185,LTREV,LOOKUPS!H$9,0)*$FD$6+VLOOKUP($FA185,CFP,LOOKUPS!H$6,0)*$FE$6+VLOOKUP($FA185,EP,LOOKUPS!H$8,0)*$FF$6+VLOOKUP($FA185,BM,LOOKUPS!H$5,0)*$FG$6+VLOOKUP($FA185,DIV,LOOKUPS!H$7,0)*$FH$6++VLOOKUP($FA185,SIZE,LOOKUPS!H$11,0)*$FI$6),"",VLOOKUP($FA185,MOM,LOOKUPS!H$12,0)*$FB$6+VLOOKUP($FA185,STREV,LOOKUPS!H$10,0)*$FC$6+VLOOKUP($FA185,LTREV,LOOKUPS!H$9,0)*$FD$6+VLOOKUP($FA185,CFP,LOOKUPS!H$6,0)*$FE$6+VLOOKUP($FA185,EP,LOOKUPS!H$8,0)*$FF$6+VLOOKUP($FA185,BM,LOOKUPS!H$5,0)*$FG$6+VLOOKUP($FA185,DIV,LOOKUPS!H$7,0)*$FH$6++VLOOKUP($FA185,SIZE,LOOKUPS!H$11,0)*$FI$6)</f>
        <v/>
      </c>
      <c r="FH185" s="1" t="str">
        <f>IF(ISERROR(VLOOKUP($FA185,MOM,LOOKUPS!I$12,0)*$FB$6+VLOOKUP($FA185,STREV,LOOKUPS!I$10,0)*$FC$6+VLOOKUP($FA185,LTREV,LOOKUPS!I$9,0)*$FD$6+VLOOKUP($FA185,CFP,LOOKUPS!I$6,0)*$FE$6+VLOOKUP($FA185,EP,LOOKUPS!I$8,0)*$FF$6+VLOOKUP($FA185,BM,LOOKUPS!I$5,0)*$FG$6+VLOOKUP($FA185,DIV,LOOKUPS!I$7,0)*$FH$6++VLOOKUP($FA185,SIZE,LOOKUPS!I$11,0)*$FI$6),"",VLOOKUP($FA185,MOM,LOOKUPS!I$12,0)*$FB$6+VLOOKUP($FA185,STREV,LOOKUPS!I$10,0)*$FC$6+VLOOKUP($FA185,LTREV,LOOKUPS!I$9,0)*$FD$6+VLOOKUP($FA185,CFP,LOOKUPS!I$6,0)*$FE$6+VLOOKUP($FA185,EP,LOOKUPS!I$8,0)*$FF$6+VLOOKUP($FA185,BM,LOOKUPS!I$5,0)*$FG$6+VLOOKUP($FA185,DIV,LOOKUPS!I$7,0)*$FH$6++VLOOKUP($FA185,SIZE,LOOKUPS!I$11,0)*$FI$6)</f>
        <v/>
      </c>
      <c r="FI185" s="1" t="str">
        <f>IF(ISERROR(VLOOKUP($FA185,MOM,LOOKUPS!J$12,0)*$FB$6+VLOOKUP($FA185,STREV,LOOKUPS!J$10,0)*$FC$6+VLOOKUP($FA185,LTREV,LOOKUPS!J$9,0)*$FD$6+VLOOKUP($FA185,CFP,LOOKUPS!J$6,0)*$FE$6+VLOOKUP($FA185,EP,LOOKUPS!J$8,0)*$FF$6+VLOOKUP($FA185,BM,LOOKUPS!J$5,0)*$FG$6+VLOOKUP($FA185,DIV,LOOKUPS!J$7,0)*$FH$6++VLOOKUP($FA185,SIZE,LOOKUPS!J$11,0)*$FI$6),"",VLOOKUP($FA185,MOM,LOOKUPS!J$12,0)*$FB$6+VLOOKUP($FA185,STREV,LOOKUPS!J$10,0)*$FC$6+VLOOKUP($FA185,LTREV,LOOKUPS!J$9,0)*$FD$6+VLOOKUP($FA185,CFP,LOOKUPS!J$6,0)*$FE$6+VLOOKUP($FA185,EP,LOOKUPS!J$8,0)*$FF$6+VLOOKUP($FA185,BM,LOOKUPS!J$5,0)*$FG$6+VLOOKUP($FA185,DIV,LOOKUPS!J$7,0)*$FH$6++VLOOKUP($FA185,SIZE,LOOKUPS!J$11,0)*$FI$6)</f>
        <v/>
      </c>
      <c r="FJ185" s="1" t="str">
        <f>IF(ISERROR(VLOOKUP($FA185,MOM,LOOKUPS!K$12,0)*$FB$6+VLOOKUP($FA185,STREV,LOOKUPS!K$10,0)*$FC$6+VLOOKUP($FA185,LTREV,LOOKUPS!K$9,0)*$FD$6+VLOOKUP($FA185,CFP,LOOKUPS!K$6,0)*$FE$6+VLOOKUP($FA185,EP,LOOKUPS!K$8,0)*$FF$6+VLOOKUP($FA185,BM,LOOKUPS!K$5,0)*$FG$6+VLOOKUP($FA185,DIV,LOOKUPS!K$7,0)*$FH$6++VLOOKUP($FA185,SIZE,LOOKUPS!K$11,0)*$FI$6),"",VLOOKUP($FA185,MOM,LOOKUPS!K$12,0)*$FB$6+VLOOKUP($FA185,STREV,LOOKUPS!K$10,0)*$FC$6+VLOOKUP($FA185,LTREV,LOOKUPS!K$9,0)*$FD$6+VLOOKUP($FA185,CFP,LOOKUPS!K$6,0)*$FE$6+VLOOKUP($FA185,EP,LOOKUPS!K$8,0)*$FF$6+VLOOKUP($FA185,BM,LOOKUPS!K$5,0)*$FG$6+VLOOKUP($FA185,DIV,LOOKUPS!K$7,0)*$FH$6++VLOOKUP($FA185,SIZE,LOOKUPS!K$11,0)*$FI$6)</f>
        <v/>
      </c>
      <c r="FK185" s="1" t="str">
        <f>IF(ISERROR(VLOOKUP($FA185,MOM,LOOKUPS!L$12,0)*$FB$6+VLOOKUP($FA185,STREV,LOOKUPS!L$10,0)*$FC$6+VLOOKUP($FA185,LTREV,LOOKUPS!L$9,0)*$FD$6+VLOOKUP($FA185,CFP,LOOKUPS!L$6,0)*$FE$6+VLOOKUP($FA185,EP,LOOKUPS!L$8,0)*$FF$6+VLOOKUP($FA185,BM,LOOKUPS!L$5,0)*$FG$6+VLOOKUP($FA185,DIV,LOOKUPS!L$7,0)*$FH$6++VLOOKUP($FA185,SIZE,LOOKUPS!L$11,0)*$FI$6),"",VLOOKUP($FA185,MOM,LOOKUPS!L$12,0)*$FB$6+VLOOKUP($FA185,STREV,LOOKUPS!L$10,0)*$FC$6+VLOOKUP($FA185,LTREV,LOOKUPS!L$9,0)*$FD$6+VLOOKUP($FA185,CFP,LOOKUPS!L$6,0)*$FE$6+VLOOKUP($FA185,EP,LOOKUPS!L$8,0)*$FF$6+VLOOKUP($FA185,BM,LOOKUPS!L$5,0)*$FG$6+VLOOKUP($FA185,DIV,LOOKUPS!L$7,0)*$FH$6++VLOOKUP($FA185,SIZE,LOOKUPS!L$11,0)*$FI$6)</f>
        <v/>
      </c>
    </row>
    <row r="186" spans="1:167" x14ac:dyDescent="0.3">
      <c r="A186" s="1">
        <v>194109</v>
      </c>
      <c r="B186" s="1">
        <v>-3.43</v>
      </c>
      <c r="C186" s="1">
        <v>-1.1299999999999999</v>
      </c>
      <c r="D186" s="1">
        <v>-0.1</v>
      </c>
      <c r="E186" s="1">
        <v>-2.46</v>
      </c>
      <c r="F186" s="1">
        <v>-1.04</v>
      </c>
      <c r="G186" s="1">
        <v>-3.03</v>
      </c>
      <c r="H186" s="1">
        <v>-2.2599999999999998</v>
      </c>
      <c r="I186" s="1">
        <v>-1.65</v>
      </c>
      <c r="J186" s="1">
        <v>-1.95</v>
      </c>
      <c r="K186" s="1">
        <v>-3.06</v>
      </c>
      <c r="M186" s="1">
        <v>194010</v>
      </c>
      <c r="N186" s="1">
        <v>7.92</v>
      </c>
      <c r="O186" s="1">
        <v>6.12</v>
      </c>
      <c r="P186" s="1">
        <v>4.51</v>
      </c>
      <c r="Q186" s="1">
        <v>5.27</v>
      </c>
      <c r="R186" s="1">
        <v>4.91</v>
      </c>
      <c r="S186" s="1">
        <v>4.34</v>
      </c>
      <c r="T186" s="1">
        <v>4.03</v>
      </c>
      <c r="U186" s="1">
        <v>5.76</v>
      </c>
      <c r="V186" s="1">
        <v>4.7699999999999996</v>
      </c>
      <c r="W186" s="1">
        <v>1.24</v>
      </c>
      <c r="Y186" s="1">
        <v>194509</v>
      </c>
      <c r="Z186" s="1">
        <v>7.67</v>
      </c>
      <c r="AA186" s="1">
        <v>6.55</v>
      </c>
      <c r="AB186" s="1">
        <v>5.28</v>
      </c>
      <c r="AC186" s="1">
        <v>6.42</v>
      </c>
      <c r="AD186" s="1">
        <v>4.6100000000000003</v>
      </c>
      <c r="AE186" s="1">
        <v>6.83</v>
      </c>
      <c r="AF186" s="1">
        <v>6.12</v>
      </c>
      <c r="AG186" s="1">
        <v>7.6</v>
      </c>
      <c r="AH186" s="1">
        <v>6.06</v>
      </c>
      <c r="AI186" s="1">
        <v>7.15</v>
      </c>
      <c r="AK186">
        <v>196603</v>
      </c>
      <c r="AL186">
        <v>3.44</v>
      </c>
      <c r="AM186">
        <v>-0.33</v>
      </c>
      <c r="AN186">
        <v>-1.84</v>
      </c>
      <c r="AO186">
        <v>-1.51</v>
      </c>
      <c r="AP186">
        <v>0.51</v>
      </c>
      <c r="AQ186">
        <v>-1.95</v>
      </c>
      <c r="AR186">
        <v>-1.66</v>
      </c>
      <c r="AS186">
        <v>-2.12</v>
      </c>
      <c r="AT186">
        <v>-1.38</v>
      </c>
      <c r="AU186">
        <v>1.73</v>
      </c>
      <c r="AV186">
        <v>-1.21</v>
      </c>
      <c r="AW186">
        <v>-2.3199999999999998</v>
      </c>
      <c r="AX186">
        <v>-1.59</v>
      </c>
      <c r="AY186">
        <v>-1.61</v>
      </c>
      <c r="AZ186">
        <v>-1.7</v>
      </c>
      <c r="BA186">
        <v>-2.37</v>
      </c>
      <c r="BB186">
        <v>-1.86</v>
      </c>
      <c r="BC186">
        <v>-1.45</v>
      </c>
      <c r="BD186">
        <v>-1.34</v>
      </c>
      <c r="BF186" s="1">
        <v>196603</v>
      </c>
      <c r="BG186" s="1">
        <v>2.33</v>
      </c>
      <c r="BH186" s="1">
        <v>0.37</v>
      </c>
      <c r="BI186" s="1">
        <v>-1.94</v>
      </c>
      <c r="BJ186" s="1">
        <v>-1.77</v>
      </c>
      <c r="BK186" s="1">
        <v>0.71</v>
      </c>
      <c r="BL186" s="1">
        <v>-1.28</v>
      </c>
      <c r="BM186" s="1">
        <v>-1.66</v>
      </c>
      <c r="BN186" s="1">
        <v>-2.0099999999999998</v>
      </c>
      <c r="BO186" s="1">
        <v>-1.87</v>
      </c>
      <c r="BP186" s="1">
        <v>2.58</v>
      </c>
      <c r="BQ186" s="1">
        <v>-2.2200000000000002</v>
      </c>
      <c r="BR186" s="1">
        <v>-0.59</v>
      </c>
      <c r="BS186" s="1">
        <v>-1.92</v>
      </c>
      <c r="BT186" s="1">
        <v>-1.01</v>
      </c>
      <c r="BU186" s="1">
        <v>-2.31</v>
      </c>
      <c r="BV186" s="1">
        <v>-2.5499999999999998</v>
      </c>
      <c r="BW186" s="1">
        <v>-1.5</v>
      </c>
      <c r="BX186" s="1">
        <v>-1.19</v>
      </c>
      <c r="BY186" s="1">
        <v>-2.3199999999999998</v>
      </c>
      <c r="CA186" s="1">
        <v>194103</v>
      </c>
      <c r="CB186" s="1">
        <v>10.5</v>
      </c>
      <c r="CC186" s="1">
        <v>0.16</v>
      </c>
      <c r="CD186" s="1">
        <v>0.8</v>
      </c>
      <c r="CE186" s="1">
        <v>3.16</v>
      </c>
      <c r="CF186" s="1">
        <v>0.31</v>
      </c>
      <c r="CG186" s="1">
        <v>0.05</v>
      </c>
      <c r="CH186" s="1">
        <v>1.1399999999999999</v>
      </c>
      <c r="CI186" s="1">
        <v>1.24</v>
      </c>
      <c r="CJ186" s="1">
        <v>3.87</v>
      </c>
      <c r="CK186" s="1">
        <v>0.34</v>
      </c>
      <c r="CL186" s="1">
        <v>0.28999999999999998</v>
      </c>
      <c r="CM186" s="1">
        <v>-0.15</v>
      </c>
      <c r="CN186" s="1">
        <v>0.25</v>
      </c>
      <c r="CO186" s="1">
        <v>1.33</v>
      </c>
      <c r="CP186" s="1">
        <v>0.94</v>
      </c>
      <c r="CQ186" s="1">
        <v>0.7</v>
      </c>
      <c r="CR186" s="1">
        <v>1.78</v>
      </c>
      <c r="CS186" s="1">
        <v>2.59</v>
      </c>
      <c r="CT186" s="1">
        <v>5.15</v>
      </c>
      <c r="CV186" s="1">
        <v>194203</v>
      </c>
      <c r="CW186" s="1">
        <v>-6.3</v>
      </c>
      <c r="CX186" s="1">
        <v>-5.55</v>
      </c>
      <c r="CY186" s="1">
        <v>-4.74</v>
      </c>
      <c r="CZ186" s="1">
        <v>-3.74</v>
      </c>
      <c r="DA186" s="1">
        <v>-5.41</v>
      </c>
      <c r="DB186" s="1">
        <v>-5.37</v>
      </c>
      <c r="DC186" s="1">
        <v>-5.15</v>
      </c>
      <c r="DD186" s="1">
        <v>-3.92</v>
      </c>
      <c r="DE186" s="1">
        <v>-3.58</v>
      </c>
      <c r="DF186" s="1">
        <v>-4.75</v>
      </c>
      <c r="DG186" s="1">
        <v>-6.07</v>
      </c>
      <c r="DH186" s="1">
        <v>-5.82</v>
      </c>
      <c r="DI186" s="1">
        <v>-4.91</v>
      </c>
      <c r="DJ186" s="1">
        <v>-5.36</v>
      </c>
      <c r="DK186" s="1">
        <v>-4.93</v>
      </c>
      <c r="DL186" s="1">
        <v>-3.77</v>
      </c>
      <c r="DM186" s="1">
        <v>-4.07</v>
      </c>
      <c r="DN186" s="1">
        <v>-2.23</v>
      </c>
      <c r="DO186" s="1">
        <v>-4.97</v>
      </c>
      <c r="DQ186" s="1">
        <v>194103</v>
      </c>
      <c r="DR186" s="1">
        <v>-99.99</v>
      </c>
      <c r="DS186" s="1">
        <v>2.7</v>
      </c>
      <c r="DT186" s="1">
        <v>0.88</v>
      </c>
      <c r="DU186" s="1">
        <v>0.62</v>
      </c>
      <c r="DV186" s="1">
        <v>2.67</v>
      </c>
      <c r="DW186" s="1">
        <v>1.97</v>
      </c>
      <c r="DX186" s="1">
        <v>1.25</v>
      </c>
      <c r="DY186" s="1">
        <v>0.23</v>
      </c>
      <c r="DZ186" s="1">
        <v>0.61</v>
      </c>
      <c r="EA186" s="1">
        <v>3.08</v>
      </c>
      <c r="EB186" s="1">
        <v>2.29</v>
      </c>
      <c r="EC186" s="1">
        <v>2.77</v>
      </c>
      <c r="ED186" s="1">
        <v>1.19</v>
      </c>
      <c r="EE186" s="1">
        <v>1.43</v>
      </c>
      <c r="EF186" s="1">
        <v>1.07</v>
      </c>
      <c r="EG186" s="1">
        <v>-0.16</v>
      </c>
      <c r="EH186" s="1">
        <v>0.63</v>
      </c>
      <c r="EI186" s="1">
        <v>0.95</v>
      </c>
      <c r="EJ186" s="1">
        <v>0.27</v>
      </c>
      <c r="EL186">
        <v>194103</v>
      </c>
      <c r="EM186">
        <v>0.84</v>
      </c>
      <c r="EN186">
        <v>0.1</v>
      </c>
      <c r="EO186">
        <v>3.04</v>
      </c>
      <c r="EP186">
        <v>0.01</v>
      </c>
      <c r="ER186" s="1">
        <v>194109</v>
      </c>
      <c r="ES186" s="1">
        <v>-1.57</v>
      </c>
      <c r="EU186" s="1">
        <v>194010</v>
      </c>
      <c r="EV186" s="1">
        <v>0.33</v>
      </c>
      <c r="EX186" s="1">
        <v>194509</v>
      </c>
      <c r="EY186" s="1">
        <v>-1.9</v>
      </c>
      <c r="FA186" s="1">
        <v>194109</v>
      </c>
      <c r="FB186" s="1" t="str">
        <f>IF(ISERROR(VLOOKUP($FA186,MOM,LOOKUPS!C$12,0)*$FB$6+VLOOKUP($FA186,STREV,LOOKUPS!C$10,0)*$FC$6+VLOOKUP($FA186,LTREV,LOOKUPS!C$9,0)*$FD$6+VLOOKUP($FA186,CFP,LOOKUPS!C$6,0)*$FE$6+VLOOKUP($FA186,EP,LOOKUPS!C$8,0)*$FF$6+VLOOKUP($FA186,BM,LOOKUPS!C$5,0)*$FG$6+VLOOKUP($FA186,DIV,LOOKUPS!C$7,0)*$FH$6++VLOOKUP($FA186,SIZE,LOOKUPS!C$11,0)*$FI$6),"",VLOOKUP($FA186,MOM,LOOKUPS!C$12,0)*$FB$6+VLOOKUP($FA186,STREV,LOOKUPS!C$10,0)*$FC$6+VLOOKUP($FA186,LTREV,LOOKUPS!C$9,0)*$FD$6+VLOOKUP($FA186,CFP,LOOKUPS!C$6,0)*$FE$6+VLOOKUP($FA186,EP,LOOKUPS!C$8,0)*$FF$6+VLOOKUP($FA186,BM,LOOKUPS!C$5,0)*$FG$6+VLOOKUP($FA186,DIV,LOOKUPS!C$7,0)*$FH$6++VLOOKUP($FA186,SIZE,LOOKUPS!C$11,0)*$FI$6)</f>
        <v/>
      </c>
      <c r="FC186" s="1" t="str">
        <f>IF(ISERROR(VLOOKUP($FA186,MOM,LOOKUPS!D$12,0)*$FB$6+VLOOKUP($FA186,STREV,LOOKUPS!D$10,0)*$FC$6+VLOOKUP($FA186,LTREV,LOOKUPS!D$9,0)*$FD$6+VLOOKUP($FA186,CFP,LOOKUPS!D$6,0)*$FE$6+VLOOKUP($FA186,EP,LOOKUPS!D$8,0)*$FF$6+VLOOKUP($FA186,BM,LOOKUPS!D$5,0)*$FG$6+VLOOKUP($FA186,DIV,LOOKUPS!D$7,0)*$FH$6++VLOOKUP($FA186,SIZE,LOOKUPS!D$11,0)*$FI$6),"",VLOOKUP($FA186,MOM,LOOKUPS!D$12,0)*$FB$6+VLOOKUP($FA186,STREV,LOOKUPS!D$10,0)*$FC$6+VLOOKUP($FA186,LTREV,LOOKUPS!D$9,0)*$FD$6+VLOOKUP($FA186,CFP,LOOKUPS!D$6,0)*$FE$6+VLOOKUP($FA186,EP,LOOKUPS!D$8,0)*$FF$6+VLOOKUP($FA186,BM,LOOKUPS!D$5,0)*$FG$6+VLOOKUP($FA186,DIV,LOOKUPS!D$7,0)*$FH$6++VLOOKUP($FA186,SIZE,LOOKUPS!D$11,0)*$FI$6)</f>
        <v/>
      </c>
      <c r="FD186" s="1" t="str">
        <f>IF(ISERROR(VLOOKUP($FA186,MOM,LOOKUPS!E$12,0)*$FB$6+VLOOKUP($FA186,STREV,LOOKUPS!E$10,0)*$FC$6+VLOOKUP($FA186,LTREV,LOOKUPS!E$9,0)*$FD$6+VLOOKUP($FA186,CFP,LOOKUPS!E$6,0)*$FE$6+VLOOKUP($FA186,EP,LOOKUPS!E$8,0)*$FF$6+VLOOKUP($FA186,BM,LOOKUPS!E$5,0)*$FG$6+VLOOKUP($FA186,DIV,LOOKUPS!E$7,0)*$FH$6++VLOOKUP($FA186,SIZE,LOOKUPS!E$11,0)*$FI$6),"",VLOOKUP($FA186,MOM,LOOKUPS!E$12,0)*$FB$6+VLOOKUP($FA186,STREV,LOOKUPS!E$10,0)*$FC$6+VLOOKUP($FA186,LTREV,LOOKUPS!E$9,0)*$FD$6+VLOOKUP($FA186,CFP,LOOKUPS!E$6,0)*$FE$6+VLOOKUP($FA186,EP,LOOKUPS!E$8,0)*$FF$6+VLOOKUP($FA186,BM,LOOKUPS!E$5,0)*$FG$6+VLOOKUP($FA186,DIV,LOOKUPS!E$7,0)*$FH$6++VLOOKUP($FA186,SIZE,LOOKUPS!E$11,0)*$FI$6)</f>
        <v/>
      </c>
      <c r="FE186" s="1" t="str">
        <f>IF(ISERROR(VLOOKUP($FA186,MOM,LOOKUPS!F$12,0)*$FB$6+VLOOKUP($FA186,STREV,LOOKUPS!F$10,0)*$FC$6+VLOOKUP($FA186,LTREV,LOOKUPS!F$9,0)*$FD$6+VLOOKUP($FA186,CFP,LOOKUPS!F$6,0)*$FE$6+VLOOKUP($FA186,EP,LOOKUPS!F$8,0)*$FF$6+VLOOKUP($FA186,BM,LOOKUPS!F$5,0)*$FG$6+VLOOKUP($FA186,DIV,LOOKUPS!F$7,0)*$FH$6++VLOOKUP($FA186,SIZE,LOOKUPS!F$11,0)*$FI$6),"",VLOOKUP($FA186,MOM,LOOKUPS!F$12,0)*$FB$6+VLOOKUP($FA186,STREV,LOOKUPS!F$10,0)*$FC$6+VLOOKUP($FA186,LTREV,LOOKUPS!F$9,0)*$FD$6+VLOOKUP($FA186,CFP,LOOKUPS!F$6,0)*$FE$6+VLOOKUP($FA186,EP,LOOKUPS!F$8,0)*$FF$6+VLOOKUP($FA186,BM,LOOKUPS!F$5,0)*$FG$6+VLOOKUP($FA186,DIV,LOOKUPS!F$7,0)*$FH$6++VLOOKUP($FA186,SIZE,LOOKUPS!F$11,0)*$FI$6)</f>
        <v/>
      </c>
      <c r="FF186" s="1" t="str">
        <f>IF(ISERROR(VLOOKUP($FA186,MOM,LOOKUPS!G$12,0)*$FB$6+VLOOKUP($FA186,STREV,LOOKUPS!G$10,0)*$FC$6+VLOOKUP($FA186,LTREV,LOOKUPS!G$9,0)*$FD$6+VLOOKUP($FA186,CFP,LOOKUPS!G$6,0)*$FE$6+VLOOKUP($FA186,EP,LOOKUPS!G$8,0)*$FF$6+VLOOKUP($FA186,BM,LOOKUPS!G$5,0)*$FG$6+VLOOKUP($FA186,DIV,LOOKUPS!G$7,0)*$FH$6++VLOOKUP($FA186,SIZE,LOOKUPS!G$11,0)*$FI$6),"",VLOOKUP($FA186,MOM,LOOKUPS!G$12,0)*$FB$6+VLOOKUP($FA186,STREV,LOOKUPS!G$10,0)*$FC$6+VLOOKUP($FA186,LTREV,LOOKUPS!G$9,0)*$FD$6+VLOOKUP($FA186,CFP,LOOKUPS!G$6,0)*$FE$6+VLOOKUP($FA186,EP,LOOKUPS!G$8,0)*$FF$6+VLOOKUP($FA186,BM,LOOKUPS!G$5,0)*$FG$6+VLOOKUP($FA186,DIV,LOOKUPS!G$7,0)*$FH$6++VLOOKUP($FA186,SIZE,LOOKUPS!G$11,0)*$FI$6)</f>
        <v/>
      </c>
      <c r="FG186" s="1" t="str">
        <f>IF(ISERROR(VLOOKUP($FA186,MOM,LOOKUPS!H$12,0)*$FB$6+VLOOKUP($FA186,STREV,LOOKUPS!H$10,0)*$FC$6+VLOOKUP($FA186,LTREV,LOOKUPS!H$9,0)*$FD$6+VLOOKUP($FA186,CFP,LOOKUPS!H$6,0)*$FE$6+VLOOKUP($FA186,EP,LOOKUPS!H$8,0)*$FF$6+VLOOKUP($FA186,BM,LOOKUPS!H$5,0)*$FG$6+VLOOKUP($FA186,DIV,LOOKUPS!H$7,0)*$FH$6++VLOOKUP($FA186,SIZE,LOOKUPS!H$11,0)*$FI$6),"",VLOOKUP($FA186,MOM,LOOKUPS!H$12,0)*$FB$6+VLOOKUP($FA186,STREV,LOOKUPS!H$10,0)*$FC$6+VLOOKUP($FA186,LTREV,LOOKUPS!H$9,0)*$FD$6+VLOOKUP($FA186,CFP,LOOKUPS!H$6,0)*$FE$6+VLOOKUP($FA186,EP,LOOKUPS!H$8,0)*$FF$6+VLOOKUP($FA186,BM,LOOKUPS!H$5,0)*$FG$6+VLOOKUP($FA186,DIV,LOOKUPS!H$7,0)*$FH$6++VLOOKUP($FA186,SIZE,LOOKUPS!H$11,0)*$FI$6)</f>
        <v/>
      </c>
      <c r="FH186" s="1" t="str">
        <f>IF(ISERROR(VLOOKUP($FA186,MOM,LOOKUPS!I$12,0)*$FB$6+VLOOKUP($FA186,STREV,LOOKUPS!I$10,0)*$FC$6+VLOOKUP($FA186,LTREV,LOOKUPS!I$9,0)*$FD$6+VLOOKUP($FA186,CFP,LOOKUPS!I$6,0)*$FE$6+VLOOKUP($FA186,EP,LOOKUPS!I$8,0)*$FF$6+VLOOKUP($FA186,BM,LOOKUPS!I$5,0)*$FG$6+VLOOKUP($FA186,DIV,LOOKUPS!I$7,0)*$FH$6++VLOOKUP($FA186,SIZE,LOOKUPS!I$11,0)*$FI$6),"",VLOOKUP($FA186,MOM,LOOKUPS!I$12,0)*$FB$6+VLOOKUP($FA186,STREV,LOOKUPS!I$10,0)*$FC$6+VLOOKUP($FA186,LTREV,LOOKUPS!I$9,0)*$FD$6+VLOOKUP($FA186,CFP,LOOKUPS!I$6,0)*$FE$6+VLOOKUP($FA186,EP,LOOKUPS!I$8,0)*$FF$6+VLOOKUP($FA186,BM,LOOKUPS!I$5,0)*$FG$6+VLOOKUP($FA186,DIV,LOOKUPS!I$7,0)*$FH$6++VLOOKUP($FA186,SIZE,LOOKUPS!I$11,0)*$FI$6)</f>
        <v/>
      </c>
      <c r="FI186" s="1" t="str">
        <f>IF(ISERROR(VLOOKUP($FA186,MOM,LOOKUPS!J$12,0)*$FB$6+VLOOKUP($FA186,STREV,LOOKUPS!J$10,0)*$FC$6+VLOOKUP($FA186,LTREV,LOOKUPS!J$9,0)*$FD$6+VLOOKUP($FA186,CFP,LOOKUPS!J$6,0)*$FE$6+VLOOKUP($FA186,EP,LOOKUPS!J$8,0)*$FF$6+VLOOKUP($FA186,BM,LOOKUPS!J$5,0)*$FG$6+VLOOKUP($FA186,DIV,LOOKUPS!J$7,0)*$FH$6++VLOOKUP($FA186,SIZE,LOOKUPS!J$11,0)*$FI$6),"",VLOOKUP($FA186,MOM,LOOKUPS!J$12,0)*$FB$6+VLOOKUP($FA186,STREV,LOOKUPS!J$10,0)*$FC$6+VLOOKUP($FA186,LTREV,LOOKUPS!J$9,0)*$FD$6+VLOOKUP($FA186,CFP,LOOKUPS!J$6,0)*$FE$6+VLOOKUP($FA186,EP,LOOKUPS!J$8,0)*$FF$6+VLOOKUP($FA186,BM,LOOKUPS!J$5,0)*$FG$6+VLOOKUP($FA186,DIV,LOOKUPS!J$7,0)*$FH$6++VLOOKUP($FA186,SIZE,LOOKUPS!J$11,0)*$FI$6)</f>
        <v/>
      </c>
      <c r="FJ186" s="1" t="str">
        <f>IF(ISERROR(VLOOKUP($FA186,MOM,LOOKUPS!K$12,0)*$FB$6+VLOOKUP($FA186,STREV,LOOKUPS!K$10,0)*$FC$6+VLOOKUP($FA186,LTREV,LOOKUPS!K$9,0)*$FD$6+VLOOKUP($FA186,CFP,LOOKUPS!K$6,0)*$FE$6+VLOOKUP($FA186,EP,LOOKUPS!K$8,0)*$FF$6+VLOOKUP($FA186,BM,LOOKUPS!K$5,0)*$FG$6+VLOOKUP($FA186,DIV,LOOKUPS!K$7,0)*$FH$6++VLOOKUP($FA186,SIZE,LOOKUPS!K$11,0)*$FI$6),"",VLOOKUP($FA186,MOM,LOOKUPS!K$12,0)*$FB$6+VLOOKUP($FA186,STREV,LOOKUPS!K$10,0)*$FC$6+VLOOKUP($FA186,LTREV,LOOKUPS!K$9,0)*$FD$6+VLOOKUP($FA186,CFP,LOOKUPS!K$6,0)*$FE$6+VLOOKUP($FA186,EP,LOOKUPS!K$8,0)*$FF$6+VLOOKUP($FA186,BM,LOOKUPS!K$5,0)*$FG$6+VLOOKUP($FA186,DIV,LOOKUPS!K$7,0)*$FH$6++VLOOKUP($FA186,SIZE,LOOKUPS!K$11,0)*$FI$6)</f>
        <v/>
      </c>
      <c r="FK186" s="1" t="str">
        <f>IF(ISERROR(VLOOKUP($FA186,MOM,LOOKUPS!L$12,0)*$FB$6+VLOOKUP($FA186,STREV,LOOKUPS!L$10,0)*$FC$6+VLOOKUP($FA186,LTREV,LOOKUPS!L$9,0)*$FD$6+VLOOKUP($FA186,CFP,LOOKUPS!L$6,0)*$FE$6+VLOOKUP($FA186,EP,LOOKUPS!L$8,0)*$FF$6+VLOOKUP($FA186,BM,LOOKUPS!L$5,0)*$FG$6+VLOOKUP($FA186,DIV,LOOKUPS!L$7,0)*$FH$6++VLOOKUP($FA186,SIZE,LOOKUPS!L$11,0)*$FI$6),"",VLOOKUP($FA186,MOM,LOOKUPS!L$12,0)*$FB$6+VLOOKUP($FA186,STREV,LOOKUPS!L$10,0)*$FC$6+VLOOKUP($FA186,LTREV,LOOKUPS!L$9,0)*$FD$6+VLOOKUP($FA186,CFP,LOOKUPS!L$6,0)*$FE$6+VLOOKUP($FA186,EP,LOOKUPS!L$8,0)*$FF$6+VLOOKUP($FA186,BM,LOOKUPS!L$5,0)*$FG$6+VLOOKUP($FA186,DIV,LOOKUPS!L$7,0)*$FH$6++VLOOKUP($FA186,SIZE,LOOKUPS!L$11,0)*$FI$6)</f>
        <v/>
      </c>
    </row>
    <row r="187" spans="1:167" x14ac:dyDescent="0.3">
      <c r="A187" s="1">
        <v>194110</v>
      </c>
      <c r="B187" s="1">
        <v>-13.29</v>
      </c>
      <c r="C187" s="1">
        <v>-6.91</v>
      </c>
      <c r="D187" s="1">
        <v>-5.77</v>
      </c>
      <c r="E187" s="1">
        <v>-6.98</v>
      </c>
      <c r="F187" s="1">
        <v>-6.07</v>
      </c>
      <c r="G187" s="1">
        <v>-7.16</v>
      </c>
      <c r="H187" s="1">
        <v>-3.71</v>
      </c>
      <c r="I187" s="1">
        <v>-5.08</v>
      </c>
      <c r="J187" s="1">
        <v>-3.79</v>
      </c>
      <c r="K187" s="1">
        <v>-3.31</v>
      </c>
      <c r="M187" s="1">
        <v>194011</v>
      </c>
      <c r="N187" s="1">
        <v>-0.53</v>
      </c>
      <c r="O187" s="1">
        <v>1.91</v>
      </c>
      <c r="P187" s="1">
        <v>0.78</v>
      </c>
      <c r="Q187" s="1">
        <v>0.71</v>
      </c>
      <c r="R187" s="1">
        <v>0.89</v>
      </c>
      <c r="S187" s="1">
        <v>1.23</v>
      </c>
      <c r="T187" s="1">
        <v>-0.5</v>
      </c>
      <c r="U187" s="1">
        <v>0.44</v>
      </c>
      <c r="V187" s="1">
        <v>-2.98</v>
      </c>
      <c r="W187" s="1">
        <v>-4.68</v>
      </c>
      <c r="Y187" s="1">
        <v>194510</v>
      </c>
      <c r="Z187" s="1">
        <v>6.79</v>
      </c>
      <c r="AA187" s="1">
        <v>4.5</v>
      </c>
      <c r="AB187" s="1">
        <v>5.3</v>
      </c>
      <c r="AC187" s="1">
        <v>4.7699999999999996</v>
      </c>
      <c r="AD187" s="1">
        <v>5.18</v>
      </c>
      <c r="AE187" s="1">
        <v>3.43</v>
      </c>
      <c r="AF187" s="1">
        <v>8.5</v>
      </c>
      <c r="AG187" s="1">
        <v>7.02</v>
      </c>
      <c r="AH187" s="1">
        <v>9.64</v>
      </c>
      <c r="AI187" s="1">
        <v>9.98</v>
      </c>
      <c r="AK187">
        <v>196604</v>
      </c>
      <c r="AL187">
        <v>5.16</v>
      </c>
      <c r="AM187">
        <v>4.26</v>
      </c>
      <c r="AN187">
        <v>3.99</v>
      </c>
      <c r="AO187">
        <v>5.18</v>
      </c>
      <c r="AP187">
        <v>4.76</v>
      </c>
      <c r="AQ187">
        <v>3.39</v>
      </c>
      <c r="AR187">
        <v>3.68</v>
      </c>
      <c r="AS187">
        <v>5.19</v>
      </c>
      <c r="AT187">
        <v>5.03</v>
      </c>
      <c r="AU187">
        <v>6.16</v>
      </c>
      <c r="AV187">
        <v>2.78</v>
      </c>
      <c r="AW187">
        <v>3.08</v>
      </c>
      <c r="AX187">
        <v>3.7</v>
      </c>
      <c r="AY187">
        <v>3.54</v>
      </c>
      <c r="AZ187">
        <v>3.8</v>
      </c>
      <c r="BA187">
        <v>4.8</v>
      </c>
      <c r="BB187">
        <v>5.6</v>
      </c>
      <c r="BC187">
        <v>4.83</v>
      </c>
      <c r="BD187">
        <v>5.15</v>
      </c>
      <c r="BF187" s="1">
        <v>196604</v>
      </c>
      <c r="BG187" s="1">
        <v>7.25</v>
      </c>
      <c r="BH187" s="1">
        <v>4.21</v>
      </c>
      <c r="BI187" s="1">
        <v>3.95</v>
      </c>
      <c r="BJ187" s="1">
        <v>4.74</v>
      </c>
      <c r="BK187" s="1">
        <v>4.8499999999999996</v>
      </c>
      <c r="BL187" s="1">
        <v>2.69</v>
      </c>
      <c r="BM187" s="1">
        <v>4.3499999999999996</v>
      </c>
      <c r="BN187" s="1">
        <v>3.62</v>
      </c>
      <c r="BO187" s="1">
        <v>5.31</v>
      </c>
      <c r="BP187" s="1">
        <v>5.88</v>
      </c>
      <c r="BQ187" s="1">
        <v>3.23</v>
      </c>
      <c r="BR187" s="1">
        <v>2.4300000000000002</v>
      </c>
      <c r="BS187" s="1">
        <v>2.93</v>
      </c>
      <c r="BT187" s="1">
        <v>4</v>
      </c>
      <c r="BU187" s="1">
        <v>4.71</v>
      </c>
      <c r="BV187" s="1">
        <v>4.04</v>
      </c>
      <c r="BW187" s="1">
        <v>3.23</v>
      </c>
      <c r="BX187" s="1">
        <v>5.08</v>
      </c>
      <c r="BY187" s="1">
        <v>5.47</v>
      </c>
      <c r="CA187" s="1">
        <v>194104</v>
      </c>
      <c r="CB187" s="1">
        <v>-13.54</v>
      </c>
      <c r="CC187" s="1">
        <v>-6.96</v>
      </c>
      <c r="CD187" s="1">
        <v>-5.66</v>
      </c>
      <c r="CE187" s="1">
        <v>-3.8</v>
      </c>
      <c r="CF187" s="1">
        <v>-6.45</v>
      </c>
      <c r="CG187" s="1">
        <v>-7.17</v>
      </c>
      <c r="CH187" s="1">
        <v>-5.7</v>
      </c>
      <c r="CI187" s="1">
        <v>-4.7</v>
      </c>
      <c r="CJ187" s="1">
        <v>-3.44</v>
      </c>
      <c r="CK187" s="1">
        <v>-5.97</v>
      </c>
      <c r="CL187" s="1">
        <v>-6.92</v>
      </c>
      <c r="CM187" s="1">
        <v>-7.98</v>
      </c>
      <c r="CN187" s="1">
        <v>-6.35</v>
      </c>
      <c r="CO187" s="1">
        <v>-6.02</v>
      </c>
      <c r="CP187" s="1">
        <v>-5.37</v>
      </c>
      <c r="CQ187" s="1">
        <v>-4.88</v>
      </c>
      <c r="CR187" s="1">
        <v>-4.51</v>
      </c>
      <c r="CS187" s="1">
        <v>-5.0199999999999996</v>
      </c>
      <c r="CT187" s="1">
        <v>-1.86</v>
      </c>
      <c r="CV187" s="1">
        <v>194204</v>
      </c>
      <c r="CW187" s="1">
        <v>-4.83</v>
      </c>
      <c r="CX187" s="1">
        <v>-4.6100000000000003</v>
      </c>
      <c r="CY187" s="1">
        <v>-5.14</v>
      </c>
      <c r="CZ187" s="1">
        <v>-3.53</v>
      </c>
      <c r="DA187" s="1">
        <v>-4.8899999999999997</v>
      </c>
      <c r="DB187" s="1">
        <v>-4.37</v>
      </c>
      <c r="DC187" s="1">
        <v>-4.97</v>
      </c>
      <c r="DD187" s="1">
        <v>-4.5199999999999996</v>
      </c>
      <c r="DE187" s="1">
        <v>-3.76</v>
      </c>
      <c r="DF187" s="1">
        <v>-4.9000000000000004</v>
      </c>
      <c r="DG187" s="1">
        <v>-4.88</v>
      </c>
      <c r="DH187" s="1">
        <v>-4.0599999999999996</v>
      </c>
      <c r="DI187" s="1">
        <v>-4.68</v>
      </c>
      <c r="DJ187" s="1">
        <v>-5.65</v>
      </c>
      <c r="DK187" s="1">
        <v>-4.28</v>
      </c>
      <c r="DL187" s="1">
        <v>-5.95</v>
      </c>
      <c r="DM187" s="1">
        <v>-3.08</v>
      </c>
      <c r="DN187" s="1">
        <v>-4.21</v>
      </c>
      <c r="DO187" s="1">
        <v>-3.3</v>
      </c>
      <c r="DQ187" s="1">
        <v>194104</v>
      </c>
      <c r="DR187" s="1">
        <v>-99.99</v>
      </c>
      <c r="DS187" s="1">
        <v>-5.79</v>
      </c>
      <c r="DT187" s="1">
        <v>-6.14</v>
      </c>
      <c r="DU187" s="1">
        <v>-5.29</v>
      </c>
      <c r="DV187" s="1">
        <v>-5.68</v>
      </c>
      <c r="DW187" s="1">
        <v>-6.56</v>
      </c>
      <c r="DX187" s="1">
        <v>-5.12</v>
      </c>
      <c r="DY187" s="1">
        <v>-6.7</v>
      </c>
      <c r="DZ187" s="1">
        <v>-4.84</v>
      </c>
      <c r="EA187" s="1">
        <v>-4.4000000000000004</v>
      </c>
      <c r="EB187" s="1">
        <v>-6.85</v>
      </c>
      <c r="EC187" s="1">
        <v>-6.01</v>
      </c>
      <c r="ED187" s="1">
        <v>-7.11</v>
      </c>
      <c r="EE187" s="1">
        <v>-5.69</v>
      </c>
      <c r="EF187" s="1">
        <v>-4.55</v>
      </c>
      <c r="EG187" s="1">
        <v>-7.2</v>
      </c>
      <c r="EH187" s="1">
        <v>-6.19</v>
      </c>
      <c r="EI187" s="1">
        <v>-4.99</v>
      </c>
      <c r="EJ187" s="1">
        <v>-4.68</v>
      </c>
      <c r="EL187">
        <v>194104</v>
      </c>
      <c r="EM187">
        <v>-5.46</v>
      </c>
      <c r="EN187">
        <v>-1.69</v>
      </c>
      <c r="EO187">
        <v>3.41</v>
      </c>
      <c r="EP187">
        <v>-0.01</v>
      </c>
      <c r="ER187" s="1">
        <v>194110</v>
      </c>
      <c r="ES187" s="1">
        <v>4.74</v>
      </c>
      <c r="EU187" s="1">
        <v>194011</v>
      </c>
      <c r="EV187" s="1">
        <v>1.04</v>
      </c>
      <c r="EX187" s="1">
        <v>194510</v>
      </c>
      <c r="EY187" s="1">
        <v>-3.73</v>
      </c>
      <c r="FA187" s="1">
        <v>194110</v>
      </c>
      <c r="FB187" s="1" t="str">
        <f>IF(ISERROR(VLOOKUP($FA187,MOM,LOOKUPS!C$12,0)*$FB$6+VLOOKUP($FA187,STREV,LOOKUPS!C$10,0)*$FC$6+VLOOKUP($FA187,LTREV,LOOKUPS!C$9,0)*$FD$6+VLOOKUP($FA187,CFP,LOOKUPS!C$6,0)*$FE$6+VLOOKUP($FA187,EP,LOOKUPS!C$8,0)*$FF$6+VLOOKUP($FA187,BM,LOOKUPS!C$5,0)*$FG$6+VLOOKUP($FA187,DIV,LOOKUPS!C$7,0)*$FH$6++VLOOKUP($FA187,SIZE,LOOKUPS!C$11,0)*$FI$6),"",VLOOKUP($FA187,MOM,LOOKUPS!C$12,0)*$FB$6+VLOOKUP($FA187,STREV,LOOKUPS!C$10,0)*$FC$6+VLOOKUP($FA187,LTREV,LOOKUPS!C$9,0)*$FD$6+VLOOKUP($FA187,CFP,LOOKUPS!C$6,0)*$FE$6+VLOOKUP($FA187,EP,LOOKUPS!C$8,0)*$FF$6+VLOOKUP($FA187,BM,LOOKUPS!C$5,0)*$FG$6+VLOOKUP($FA187,DIV,LOOKUPS!C$7,0)*$FH$6++VLOOKUP($FA187,SIZE,LOOKUPS!C$11,0)*$FI$6)</f>
        <v/>
      </c>
      <c r="FC187" s="1" t="str">
        <f>IF(ISERROR(VLOOKUP($FA187,MOM,LOOKUPS!D$12,0)*$FB$6+VLOOKUP($FA187,STREV,LOOKUPS!D$10,0)*$FC$6+VLOOKUP($FA187,LTREV,LOOKUPS!D$9,0)*$FD$6+VLOOKUP($FA187,CFP,LOOKUPS!D$6,0)*$FE$6+VLOOKUP($FA187,EP,LOOKUPS!D$8,0)*$FF$6+VLOOKUP($FA187,BM,LOOKUPS!D$5,0)*$FG$6+VLOOKUP($FA187,DIV,LOOKUPS!D$7,0)*$FH$6++VLOOKUP($FA187,SIZE,LOOKUPS!D$11,0)*$FI$6),"",VLOOKUP($FA187,MOM,LOOKUPS!D$12,0)*$FB$6+VLOOKUP($FA187,STREV,LOOKUPS!D$10,0)*$FC$6+VLOOKUP($FA187,LTREV,LOOKUPS!D$9,0)*$FD$6+VLOOKUP($FA187,CFP,LOOKUPS!D$6,0)*$FE$6+VLOOKUP($FA187,EP,LOOKUPS!D$8,0)*$FF$6+VLOOKUP($FA187,BM,LOOKUPS!D$5,0)*$FG$6+VLOOKUP($FA187,DIV,LOOKUPS!D$7,0)*$FH$6++VLOOKUP($FA187,SIZE,LOOKUPS!D$11,0)*$FI$6)</f>
        <v/>
      </c>
      <c r="FD187" s="1" t="str">
        <f>IF(ISERROR(VLOOKUP($FA187,MOM,LOOKUPS!E$12,0)*$FB$6+VLOOKUP($FA187,STREV,LOOKUPS!E$10,0)*$FC$6+VLOOKUP($FA187,LTREV,LOOKUPS!E$9,0)*$FD$6+VLOOKUP($FA187,CFP,LOOKUPS!E$6,0)*$FE$6+VLOOKUP($FA187,EP,LOOKUPS!E$8,0)*$FF$6+VLOOKUP($FA187,BM,LOOKUPS!E$5,0)*$FG$6+VLOOKUP($FA187,DIV,LOOKUPS!E$7,0)*$FH$6++VLOOKUP($FA187,SIZE,LOOKUPS!E$11,0)*$FI$6),"",VLOOKUP($FA187,MOM,LOOKUPS!E$12,0)*$FB$6+VLOOKUP($FA187,STREV,LOOKUPS!E$10,0)*$FC$6+VLOOKUP($FA187,LTREV,LOOKUPS!E$9,0)*$FD$6+VLOOKUP($FA187,CFP,LOOKUPS!E$6,0)*$FE$6+VLOOKUP($FA187,EP,LOOKUPS!E$8,0)*$FF$6+VLOOKUP($FA187,BM,LOOKUPS!E$5,0)*$FG$6+VLOOKUP($FA187,DIV,LOOKUPS!E$7,0)*$FH$6++VLOOKUP($FA187,SIZE,LOOKUPS!E$11,0)*$FI$6)</f>
        <v/>
      </c>
      <c r="FE187" s="1" t="str">
        <f>IF(ISERROR(VLOOKUP($FA187,MOM,LOOKUPS!F$12,0)*$FB$6+VLOOKUP($FA187,STREV,LOOKUPS!F$10,0)*$FC$6+VLOOKUP($FA187,LTREV,LOOKUPS!F$9,0)*$FD$6+VLOOKUP($FA187,CFP,LOOKUPS!F$6,0)*$FE$6+VLOOKUP($FA187,EP,LOOKUPS!F$8,0)*$FF$6+VLOOKUP($FA187,BM,LOOKUPS!F$5,0)*$FG$6+VLOOKUP($FA187,DIV,LOOKUPS!F$7,0)*$FH$6++VLOOKUP($FA187,SIZE,LOOKUPS!F$11,0)*$FI$6),"",VLOOKUP($FA187,MOM,LOOKUPS!F$12,0)*$FB$6+VLOOKUP($FA187,STREV,LOOKUPS!F$10,0)*$FC$6+VLOOKUP($FA187,LTREV,LOOKUPS!F$9,0)*$FD$6+VLOOKUP($FA187,CFP,LOOKUPS!F$6,0)*$FE$6+VLOOKUP($FA187,EP,LOOKUPS!F$8,0)*$FF$6+VLOOKUP($FA187,BM,LOOKUPS!F$5,0)*$FG$6+VLOOKUP($FA187,DIV,LOOKUPS!F$7,0)*$FH$6++VLOOKUP($FA187,SIZE,LOOKUPS!F$11,0)*$FI$6)</f>
        <v/>
      </c>
      <c r="FF187" s="1" t="str">
        <f>IF(ISERROR(VLOOKUP($FA187,MOM,LOOKUPS!G$12,0)*$FB$6+VLOOKUP($FA187,STREV,LOOKUPS!G$10,0)*$FC$6+VLOOKUP($FA187,LTREV,LOOKUPS!G$9,0)*$FD$6+VLOOKUP($FA187,CFP,LOOKUPS!G$6,0)*$FE$6+VLOOKUP($FA187,EP,LOOKUPS!G$8,0)*$FF$6+VLOOKUP($FA187,BM,LOOKUPS!G$5,0)*$FG$6+VLOOKUP($FA187,DIV,LOOKUPS!G$7,0)*$FH$6++VLOOKUP($FA187,SIZE,LOOKUPS!G$11,0)*$FI$6),"",VLOOKUP($FA187,MOM,LOOKUPS!G$12,0)*$FB$6+VLOOKUP($FA187,STREV,LOOKUPS!G$10,0)*$FC$6+VLOOKUP($FA187,LTREV,LOOKUPS!G$9,0)*$FD$6+VLOOKUP($FA187,CFP,LOOKUPS!G$6,0)*$FE$6+VLOOKUP($FA187,EP,LOOKUPS!G$8,0)*$FF$6+VLOOKUP($FA187,BM,LOOKUPS!G$5,0)*$FG$6+VLOOKUP($FA187,DIV,LOOKUPS!G$7,0)*$FH$6++VLOOKUP($FA187,SIZE,LOOKUPS!G$11,0)*$FI$6)</f>
        <v/>
      </c>
      <c r="FG187" s="1" t="str">
        <f>IF(ISERROR(VLOOKUP($FA187,MOM,LOOKUPS!H$12,0)*$FB$6+VLOOKUP($FA187,STREV,LOOKUPS!H$10,0)*$FC$6+VLOOKUP($FA187,LTREV,LOOKUPS!H$9,0)*$FD$6+VLOOKUP($FA187,CFP,LOOKUPS!H$6,0)*$FE$6+VLOOKUP($FA187,EP,LOOKUPS!H$8,0)*$FF$6+VLOOKUP($FA187,BM,LOOKUPS!H$5,0)*$FG$6+VLOOKUP($FA187,DIV,LOOKUPS!H$7,0)*$FH$6++VLOOKUP($FA187,SIZE,LOOKUPS!H$11,0)*$FI$6),"",VLOOKUP($FA187,MOM,LOOKUPS!H$12,0)*$FB$6+VLOOKUP($FA187,STREV,LOOKUPS!H$10,0)*$FC$6+VLOOKUP($FA187,LTREV,LOOKUPS!H$9,0)*$FD$6+VLOOKUP($FA187,CFP,LOOKUPS!H$6,0)*$FE$6+VLOOKUP($FA187,EP,LOOKUPS!H$8,0)*$FF$6+VLOOKUP($FA187,BM,LOOKUPS!H$5,0)*$FG$6+VLOOKUP($FA187,DIV,LOOKUPS!H$7,0)*$FH$6++VLOOKUP($FA187,SIZE,LOOKUPS!H$11,0)*$FI$6)</f>
        <v/>
      </c>
      <c r="FH187" s="1" t="str">
        <f>IF(ISERROR(VLOOKUP($FA187,MOM,LOOKUPS!I$12,0)*$FB$6+VLOOKUP($FA187,STREV,LOOKUPS!I$10,0)*$FC$6+VLOOKUP($FA187,LTREV,LOOKUPS!I$9,0)*$FD$6+VLOOKUP($FA187,CFP,LOOKUPS!I$6,0)*$FE$6+VLOOKUP($FA187,EP,LOOKUPS!I$8,0)*$FF$6+VLOOKUP($FA187,BM,LOOKUPS!I$5,0)*$FG$6+VLOOKUP($FA187,DIV,LOOKUPS!I$7,0)*$FH$6++VLOOKUP($FA187,SIZE,LOOKUPS!I$11,0)*$FI$6),"",VLOOKUP($FA187,MOM,LOOKUPS!I$12,0)*$FB$6+VLOOKUP($FA187,STREV,LOOKUPS!I$10,0)*$FC$6+VLOOKUP($FA187,LTREV,LOOKUPS!I$9,0)*$FD$6+VLOOKUP($FA187,CFP,LOOKUPS!I$6,0)*$FE$6+VLOOKUP($FA187,EP,LOOKUPS!I$8,0)*$FF$6+VLOOKUP($FA187,BM,LOOKUPS!I$5,0)*$FG$6+VLOOKUP($FA187,DIV,LOOKUPS!I$7,0)*$FH$6++VLOOKUP($FA187,SIZE,LOOKUPS!I$11,0)*$FI$6)</f>
        <v/>
      </c>
      <c r="FI187" s="1" t="str">
        <f>IF(ISERROR(VLOOKUP($FA187,MOM,LOOKUPS!J$12,0)*$FB$6+VLOOKUP($FA187,STREV,LOOKUPS!J$10,0)*$FC$6+VLOOKUP($FA187,LTREV,LOOKUPS!J$9,0)*$FD$6+VLOOKUP($FA187,CFP,LOOKUPS!J$6,0)*$FE$6+VLOOKUP($FA187,EP,LOOKUPS!J$8,0)*$FF$6+VLOOKUP($FA187,BM,LOOKUPS!J$5,0)*$FG$6+VLOOKUP($FA187,DIV,LOOKUPS!J$7,0)*$FH$6++VLOOKUP($FA187,SIZE,LOOKUPS!J$11,0)*$FI$6),"",VLOOKUP($FA187,MOM,LOOKUPS!J$12,0)*$FB$6+VLOOKUP($FA187,STREV,LOOKUPS!J$10,0)*$FC$6+VLOOKUP($FA187,LTREV,LOOKUPS!J$9,0)*$FD$6+VLOOKUP($FA187,CFP,LOOKUPS!J$6,0)*$FE$6+VLOOKUP($FA187,EP,LOOKUPS!J$8,0)*$FF$6+VLOOKUP($FA187,BM,LOOKUPS!J$5,0)*$FG$6+VLOOKUP($FA187,DIV,LOOKUPS!J$7,0)*$FH$6++VLOOKUP($FA187,SIZE,LOOKUPS!J$11,0)*$FI$6)</f>
        <v/>
      </c>
      <c r="FJ187" s="1" t="str">
        <f>IF(ISERROR(VLOOKUP($FA187,MOM,LOOKUPS!K$12,0)*$FB$6+VLOOKUP($FA187,STREV,LOOKUPS!K$10,0)*$FC$6+VLOOKUP($FA187,LTREV,LOOKUPS!K$9,0)*$FD$6+VLOOKUP($FA187,CFP,LOOKUPS!K$6,0)*$FE$6+VLOOKUP($FA187,EP,LOOKUPS!K$8,0)*$FF$6+VLOOKUP($FA187,BM,LOOKUPS!K$5,0)*$FG$6+VLOOKUP($FA187,DIV,LOOKUPS!K$7,0)*$FH$6++VLOOKUP($FA187,SIZE,LOOKUPS!K$11,0)*$FI$6),"",VLOOKUP($FA187,MOM,LOOKUPS!K$12,0)*$FB$6+VLOOKUP($FA187,STREV,LOOKUPS!K$10,0)*$FC$6+VLOOKUP($FA187,LTREV,LOOKUPS!K$9,0)*$FD$6+VLOOKUP($FA187,CFP,LOOKUPS!K$6,0)*$FE$6+VLOOKUP($FA187,EP,LOOKUPS!K$8,0)*$FF$6+VLOOKUP($FA187,BM,LOOKUPS!K$5,0)*$FG$6+VLOOKUP($FA187,DIV,LOOKUPS!K$7,0)*$FH$6++VLOOKUP($FA187,SIZE,LOOKUPS!K$11,0)*$FI$6)</f>
        <v/>
      </c>
      <c r="FK187" s="1" t="str">
        <f>IF(ISERROR(VLOOKUP($FA187,MOM,LOOKUPS!L$12,0)*$FB$6+VLOOKUP($FA187,STREV,LOOKUPS!L$10,0)*$FC$6+VLOOKUP($FA187,LTREV,LOOKUPS!L$9,0)*$FD$6+VLOOKUP($FA187,CFP,LOOKUPS!L$6,0)*$FE$6+VLOOKUP($FA187,EP,LOOKUPS!L$8,0)*$FF$6+VLOOKUP($FA187,BM,LOOKUPS!L$5,0)*$FG$6+VLOOKUP($FA187,DIV,LOOKUPS!L$7,0)*$FH$6++VLOOKUP($FA187,SIZE,LOOKUPS!L$11,0)*$FI$6),"",VLOOKUP($FA187,MOM,LOOKUPS!L$12,0)*$FB$6+VLOOKUP($FA187,STREV,LOOKUPS!L$10,0)*$FC$6+VLOOKUP($FA187,LTREV,LOOKUPS!L$9,0)*$FD$6+VLOOKUP($FA187,CFP,LOOKUPS!L$6,0)*$FE$6+VLOOKUP($FA187,EP,LOOKUPS!L$8,0)*$FF$6+VLOOKUP($FA187,BM,LOOKUPS!L$5,0)*$FG$6+VLOOKUP($FA187,DIV,LOOKUPS!L$7,0)*$FH$6++VLOOKUP($FA187,SIZE,LOOKUPS!L$11,0)*$FI$6)</f>
        <v/>
      </c>
    </row>
    <row r="188" spans="1:167" x14ac:dyDescent="0.3">
      <c r="A188" s="1">
        <v>194111</v>
      </c>
      <c r="B188" s="1">
        <v>-9.8699999999999992</v>
      </c>
      <c r="C188" s="1">
        <v>-3.87</v>
      </c>
      <c r="D188" s="1">
        <v>-5.13</v>
      </c>
      <c r="E188" s="1">
        <v>-4.3899999999999997</v>
      </c>
      <c r="F188" s="1">
        <v>-3.37</v>
      </c>
      <c r="G188" s="1">
        <v>-2.95</v>
      </c>
      <c r="H188" s="1">
        <v>-0.76</v>
      </c>
      <c r="I188" s="1">
        <v>-1.36</v>
      </c>
      <c r="J188" s="1">
        <v>-1.08</v>
      </c>
      <c r="K188" s="1">
        <v>-0.77</v>
      </c>
      <c r="M188" s="1">
        <v>194012</v>
      </c>
      <c r="N188" s="1">
        <v>-4.49</v>
      </c>
      <c r="O188" s="1">
        <v>-1.69</v>
      </c>
      <c r="P188" s="1">
        <v>0.95</v>
      </c>
      <c r="Q188" s="1">
        <v>0.18</v>
      </c>
      <c r="R188" s="1">
        <v>-0.65</v>
      </c>
      <c r="S188" s="1">
        <v>-0.4</v>
      </c>
      <c r="T188" s="1">
        <v>-0.4</v>
      </c>
      <c r="U188" s="1">
        <v>-1.78</v>
      </c>
      <c r="V188" s="1">
        <v>-2.63</v>
      </c>
      <c r="W188" s="1">
        <v>-7.06</v>
      </c>
      <c r="Y188" s="1">
        <v>194511</v>
      </c>
      <c r="Z188" s="1">
        <v>9.9600000000000009</v>
      </c>
      <c r="AA188" s="1">
        <v>5.9</v>
      </c>
      <c r="AB188" s="1">
        <v>8.1300000000000008</v>
      </c>
      <c r="AC188" s="1">
        <v>7.3</v>
      </c>
      <c r="AD188" s="1">
        <v>8.16</v>
      </c>
      <c r="AE188" s="1">
        <v>8.8800000000000008</v>
      </c>
      <c r="AF188" s="1">
        <v>10.06</v>
      </c>
      <c r="AG188" s="1">
        <v>10.029999999999999</v>
      </c>
      <c r="AH188" s="1">
        <v>9.8000000000000007</v>
      </c>
      <c r="AI188" s="1">
        <v>15.49</v>
      </c>
      <c r="AK188">
        <v>196605</v>
      </c>
      <c r="AL188">
        <v>-16.440000000000001</v>
      </c>
      <c r="AM188">
        <v>-7.26</v>
      </c>
      <c r="AN188">
        <v>-7.83</v>
      </c>
      <c r="AO188">
        <v>-9.61</v>
      </c>
      <c r="AP188">
        <v>-8.44</v>
      </c>
      <c r="AQ188">
        <v>-5.61</v>
      </c>
      <c r="AR188">
        <v>-7.35</v>
      </c>
      <c r="AS188">
        <v>-9.1199999999999992</v>
      </c>
      <c r="AT188">
        <v>-9.9700000000000006</v>
      </c>
      <c r="AU188">
        <v>-9.41</v>
      </c>
      <c r="AV188">
        <v>-7.07</v>
      </c>
      <c r="AW188">
        <v>-4.45</v>
      </c>
      <c r="AX188">
        <v>-6.75</v>
      </c>
      <c r="AY188">
        <v>-6.91</v>
      </c>
      <c r="AZ188">
        <v>-7.78</v>
      </c>
      <c r="BA188">
        <v>-9.59</v>
      </c>
      <c r="BB188">
        <v>-8.61</v>
      </c>
      <c r="BC188">
        <v>-9.07</v>
      </c>
      <c r="BD188">
        <v>-10.54</v>
      </c>
      <c r="BF188" s="1">
        <v>196605</v>
      </c>
      <c r="BG188" s="1">
        <v>-15.63</v>
      </c>
      <c r="BH188" s="1">
        <v>-7.75</v>
      </c>
      <c r="BI188" s="1">
        <v>-7.45</v>
      </c>
      <c r="BJ188" s="1">
        <v>-9.23</v>
      </c>
      <c r="BK188" s="1">
        <v>-8.44</v>
      </c>
      <c r="BL188" s="1">
        <v>-6.18</v>
      </c>
      <c r="BM188" s="1">
        <v>-7.47</v>
      </c>
      <c r="BN188" s="1">
        <v>-8.33</v>
      </c>
      <c r="BO188" s="1">
        <v>-9.5399999999999991</v>
      </c>
      <c r="BP188" s="1">
        <v>-10.1</v>
      </c>
      <c r="BQ188" s="1">
        <v>-5.84</v>
      </c>
      <c r="BR188" s="1">
        <v>-5.8</v>
      </c>
      <c r="BS188" s="1">
        <v>-6.54</v>
      </c>
      <c r="BT188" s="1">
        <v>-7.79</v>
      </c>
      <c r="BU188" s="1">
        <v>-7.15</v>
      </c>
      <c r="BV188" s="1">
        <v>-8.25</v>
      </c>
      <c r="BW188" s="1">
        <v>-8.41</v>
      </c>
      <c r="BX188" s="1">
        <v>-8.5</v>
      </c>
      <c r="BY188" s="1">
        <v>-10.23</v>
      </c>
      <c r="CA188" s="1">
        <v>194105</v>
      </c>
      <c r="CB188" s="1">
        <v>2.19</v>
      </c>
      <c r="CC188" s="1">
        <v>1.54</v>
      </c>
      <c r="CD188" s="1">
        <v>1.1499999999999999</v>
      </c>
      <c r="CE188" s="1">
        <v>0.84</v>
      </c>
      <c r="CF188" s="1">
        <v>1.64</v>
      </c>
      <c r="CG188" s="1">
        <v>1.2</v>
      </c>
      <c r="CH188" s="1">
        <v>0.94</v>
      </c>
      <c r="CI188" s="1">
        <v>1.73</v>
      </c>
      <c r="CJ188" s="1">
        <v>0.36</v>
      </c>
      <c r="CK188" s="1">
        <v>1.97</v>
      </c>
      <c r="CL188" s="1">
        <v>1.3</v>
      </c>
      <c r="CM188" s="1">
        <v>1.35</v>
      </c>
      <c r="CN188" s="1">
        <v>1.05</v>
      </c>
      <c r="CO188" s="1">
        <v>0.66</v>
      </c>
      <c r="CP188" s="1">
        <v>1.22</v>
      </c>
      <c r="CQ188" s="1">
        <v>1.68</v>
      </c>
      <c r="CR188" s="1">
        <v>1.77</v>
      </c>
      <c r="CS188" s="1">
        <v>0.95</v>
      </c>
      <c r="CT188" s="1">
        <v>-0.23</v>
      </c>
      <c r="CV188" s="1">
        <v>194205</v>
      </c>
      <c r="CW188" s="1">
        <v>-0.09</v>
      </c>
      <c r="CX188" s="1">
        <v>4.59</v>
      </c>
      <c r="CY188" s="1">
        <v>3.56</v>
      </c>
      <c r="CZ188" s="1">
        <v>4.34</v>
      </c>
      <c r="DA188" s="1">
        <v>4.4800000000000004</v>
      </c>
      <c r="DB188" s="1">
        <v>4.0599999999999996</v>
      </c>
      <c r="DC188" s="1">
        <v>4.18</v>
      </c>
      <c r="DD188" s="1">
        <v>2.67</v>
      </c>
      <c r="DE188" s="1">
        <v>5.12</v>
      </c>
      <c r="DF188" s="1">
        <v>3.69</v>
      </c>
      <c r="DG188" s="1">
        <v>5.27</v>
      </c>
      <c r="DH188" s="1">
        <v>4.8099999999999996</v>
      </c>
      <c r="DI188" s="1">
        <v>3.3</v>
      </c>
      <c r="DJ188" s="1">
        <v>5.16</v>
      </c>
      <c r="DK188" s="1">
        <v>3.19</v>
      </c>
      <c r="DL188" s="1">
        <v>2.57</v>
      </c>
      <c r="DM188" s="1">
        <v>2.77</v>
      </c>
      <c r="DN188" s="1">
        <v>3.35</v>
      </c>
      <c r="DO188" s="1">
        <v>6.92</v>
      </c>
      <c r="DQ188" s="1">
        <v>194105</v>
      </c>
      <c r="DR188" s="1">
        <v>-99.99</v>
      </c>
      <c r="DS188" s="1">
        <v>0.63</v>
      </c>
      <c r="DT188" s="1">
        <v>1.1499999999999999</v>
      </c>
      <c r="DU188" s="1">
        <v>1.25</v>
      </c>
      <c r="DV188" s="1">
        <v>-0.33</v>
      </c>
      <c r="DW188" s="1">
        <v>1.98</v>
      </c>
      <c r="DX188" s="1">
        <v>1.27</v>
      </c>
      <c r="DY188" s="1">
        <v>1.35</v>
      </c>
      <c r="DZ188" s="1">
        <v>0.83</v>
      </c>
      <c r="EA188" s="1">
        <v>-1.27</v>
      </c>
      <c r="EB188" s="1">
        <v>0.52</v>
      </c>
      <c r="EC188" s="1">
        <v>2.4900000000000002</v>
      </c>
      <c r="ED188" s="1">
        <v>1.48</v>
      </c>
      <c r="EE188" s="1">
        <v>0.8</v>
      </c>
      <c r="EF188" s="1">
        <v>1.75</v>
      </c>
      <c r="EG188" s="1">
        <v>0.59</v>
      </c>
      <c r="EH188" s="1">
        <v>2.1</v>
      </c>
      <c r="EI188" s="1">
        <v>0.72</v>
      </c>
      <c r="EJ188" s="1">
        <v>0.93</v>
      </c>
      <c r="EL188">
        <v>194105</v>
      </c>
      <c r="EM188">
        <v>1.39</v>
      </c>
      <c r="EN188">
        <v>-0.66</v>
      </c>
      <c r="EO188">
        <v>0.6</v>
      </c>
      <c r="EP188">
        <v>0</v>
      </c>
      <c r="ER188" s="1">
        <v>194111</v>
      </c>
      <c r="ES188" s="1">
        <v>4.04</v>
      </c>
      <c r="EU188" s="1">
        <v>194012</v>
      </c>
      <c r="EV188" s="1">
        <v>2.19</v>
      </c>
      <c r="EX188" s="1">
        <v>194511</v>
      </c>
      <c r="EY188" s="1">
        <v>-3.85</v>
      </c>
      <c r="FA188" s="1">
        <v>194111</v>
      </c>
      <c r="FB188" s="1" t="str">
        <f>IF(ISERROR(VLOOKUP($FA188,MOM,LOOKUPS!C$12,0)*$FB$6+VLOOKUP($FA188,STREV,LOOKUPS!C$10,0)*$FC$6+VLOOKUP($FA188,LTREV,LOOKUPS!C$9,0)*$FD$6+VLOOKUP($FA188,CFP,LOOKUPS!C$6,0)*$FE$6+VLOOKUP($FA188,EP,LOOKUPS!C$8,0)*$FF$6+VLOOKUP($FA188,BM,LOOKUPS!C$5,0)*$FG$6+VLOOKUP($FA188,DIV,LOOKUPS!C$7,0)*$FH$6++VLOOKUP($FA188,SIZE,LOOKUPS!C$11,0)*$FI$6),"",VLOOKUP($FA188,MOM,LOOKUPS!C$12,0)*$FB$6+VLOOKUP($FA188,STREV,LOOKUPS!C$10,0)*$FC$6+VLOOKUP($FA188,LTREV,LOOKUPS!C$9,0)*$FD$6+VLOOKUP($FA188,CFP,LOOKUPS!C$6,0)*$FE$6+VLOOKUP($FA188,EP,LOOKUPS!C$8,0)*$FF$6+VLOOKUP($FA188,BM,LOOKUPS!C$5,0)*$FG$6+VLOOKUP($FA188,DIV,LOOKUPS!C$7,0)*$FH$6++VLOOKUP($FA188,SIZE,LOOKUPS!C$11,0)*$FI$6)</f>
        <v/>
      </c>
      <c r="FC188" s="1" t="str">
        <f>IF(ISERROR(VLOOKUP($FA188,MOM,LOOKUPS!D$12,0)*$FB$6+VLOOKUP($FA188,STREV,LOOKUPS!D$10,0)*$FC$6+VLOOKUP($FA188,LTREV,LOOKUPS!D$9,0)*$FD$6+VLOOKUP($FA188,CFP,LOOKUPS!D$6,0)*$FE$6+VLOOKUP($FA188,EP,LOOKUPS!D$8,0)*$FF$6+VLOOKUP($FA188,BM,LOOKUPS!D$5,0)*$FG$6+VLOOKUP($FA188,DIV,LOOKUPS!D$7,0)*$FH$6++VLOOKUP($FA188,SIZE,LOOKUPS!D$11,0)*$FI$6),"",VLOOKUP($FA188,MOM,LOOKUPS!D$12,0)*$FB$6+VLOOKUP($FA188,STREV,LOOKUPS!D$10,0)*$FC$6+VLOOKUP($FA188,LTREV,LOOKUPS!D$9,0)*$FD$6+VLOOKUP($FA188,CFP,LOOKUPS!D$6,0)*$FE$6+VLOOKUP($FA188,EP,LOOKUPS!D$8,0)*$FF$6+VLOOKUP($FA188,BM,LOOKUPS!D$5,0)*$FG$6+VLOOKUP($FA188,DIV,LOOKUPS!D$7,0)*$FH$6++VLOOKUP($FA188,SIZE,LOOKUPS!D$11,0)*$FI$6)</f>
        <v/>
      </c>
      <c r="FD188" s="1" t="str">
        <f>IF(ISERROR(VLOOKUP($FA188,MOM,LOOKUPS!E$12,0)*$FB$6+VLOOKUP($FA188,STREV,LOOKUPS!E$10,0)*$FC$6+VLOOKUP($FA188,LTREV,LOOKUPS!E$9,0)*$FD$6+VLOOKUP($FA188,CFP,LOOKUPS!E$6,0)*$FE$6+VLOOKUP($FA188,EP,LOOKUPS!E$8,0)*$FF$6+VLOOKUP($FA188,BM,LOOKUPS!E$5,0)*$FG$6+VLOOKUP($FA188,DIV,LOOKUPS!E$7,0)*$FH$6++VLOOKUP($FA188,SIZE,LOOKUPS!E$11,0)*$FI$6),"",VLOOKUP($FA188,MOM,LOOKUPS!E$12,0)*$FB$6+VLOOKUP($FA188,STREV,LOOKUPS!E$10,0)*$FC$6+VLOOKUP($FA188,LTREV,LOOKUPS!E$9,0)*$FD$6+VLOOKUP($FA188,CFP,LOOKUPS!E$6,0)*$FE$6+VLOOKUP($FA188,EP,LOOKUPS!E$8,0)*$FF$6+VLOOKUP($FA188,BM,LOOKUPS!E$5,0)*$FG$6+VLOOKUP($FA188,DIV,LOOKUPS!E$7,0)*$FH$6++VLOOKUP($FA188,SIZE,LOOKUPS!E$11,0)*$FI$6)</f>
        <v/>
      </c>
      <c r="FE188" s="1" t="str">
        <f>IF(ISERROR(VLOOKUP($FA188,MOM,LOOKUPS!F$12,0)*$FB$6+VLOOKUP($FA188,STREV,LOOKUPS!F$10,0)*$FC$6+VLOOKUP($FA188,LTREV,LOOKUPS!F$9,0)*$FD$6+VLOOKUP($FA188,CFP,LOOKUPS!F$6,0)*$FE$6+VLOOKUP($FA188,EP,LOOKUPS!F$8,0)*$FF$6+VLOOKUP($FA188,BM,LOOKUPS!F$5,0)*$FG$6+VLOOKUP($FA188,DIV,LOOKUPS!F$7,0)*$FH$6++VLOOKUP($FA188,SIZE,LOOKUPS!F$11,0)*$FI$6),"",VLOOKUP($FA188,MOM,LOOKUPS!F$12,0)*$FB$6+VLOOKUP($FA188,STREV,LOOKUPS!F$10,0)*$FC$6+VLOOKUP($FA188,LTREV,LOOKUPS!F$9,0)*$FD$6+VLOOKUP($FA188,CFP,LOOKUPS!F$6,0)*$FE$6+VLOOKUP($FA188,EP,LOOKUPS!F$8,0)*$FF$6+VLOOKUP($FA188,BM,LOOKUPS!F$5,0)*$FG$6+VLOOKUP($FA188,DIV,LOOKUPS!F$7,0)*$FH$6++VLOOKUP($FA188,SIZE,LOOKUPS!F$11,0)*$FI$6)</f>
        <v/>
      </c>
      <c r="FF188" s="1" t="str">
        <f>IF(ISERROR(VLOOKUP($FA188,MOM,LOOKUPS!G$12,0)*$FB$6+VLOOKUP($FA188,STREV,LOOKUPS!G$10,0)*$FC$6+VLOOKUP($FA188,LTREV,LOOKUPS!G$9,0)*$FD$6+VLOOKUP($FA188,CFP,LOOKUPS!G$6,0)*$FE$6+VLOOKUP($FA188,EP,LOOKUPS!G$8,0)*$FF$6+VLOOKUP($FA188,BM,LOOKUPS!G$5,0)*$FG$6+VLOOKUP($FA188,DIV,LOOKUPS!G$7,0)*$FH$6++VLOOKUP($FA188,SIZE,LOOKUPS!G$11,0)*$FI$6),"",VLOOKUP($FA188,MOM,LOOKUPS!G$12,0)*$FB$6+VLOOKUP($FA188,STREV,LOOKUPS!G$10,0)*$FC$6+VLOOKUP($FA188,LTREV,LOOKUPS!G$9,0)*$FD$6+VLOOKUP($FA188,CFP,LOOKUPS!G$6,0)*$FE$6+VLOOKUP($FA188,EP,LOOKUPS!G$8,0)*$FF$6+VLOOKUP($FA188,BM,LOOKUPS!G$5,0)*$FG$6+VLOOKUP($FA188,DIV,LOOKUPS!G$7,0)*$FH$6++VLOOKUP($FA188,SIZE,LOOKUPS!G$11,0)*$FI$6)</f>
        <v/>
      </c>
      <c r="FG188" s="1" t="str">
        <f>IF(ISERROR(VLOOKUP($FA188,MOM,LOOKUPS!H$12,0)*$FB$6+VLOOKUP($FA188,STREV,LOOKUPS!H$10,0)*$FC$6+VLOOKUP($FA188,LTREV,LOOKUPS!H$9,0)*$FD$6+VLOOKUP($FA188,CFP,LOOKUPS!H$6,0)*$FE$6+VLOOKUP($FA188,EP,LOOKUPS!H$8,0)*$FF$6+VLOOKUP($FA188,BM,LOOKUPS!H$5,0)*$FG$6+VLOOKUP($FA188,DIV,LOOKUPS!H$7,0)*$FH$6++VLOOKUP($FA188,SIZE,LOOKUPS!H$11,0)*$FI$6),"",VLOOKUP($FA188,MOM,LOOKUPS!H$12,0)*$FB$6+VLOOKUP($FA188,STREV,LOOKUPS!H$10,0)*$FC$6+VLOOKUP($FA188,LTREV,LOOKUPS!H$9,0)*$FD$6+VLOOKUP($FA188,CFP,LOOKUPS!H$6,0)*$FE$6+VLOOKUP($FA188,EP,LOOKUPS!H$8,0)*$FF$6+VLOOKUP($FA188,BM,LOOKUPS!H$5,0)*$FG$6+VLOOKUP($FA188,DIV,LOOKUPS!H$7,0)*$FH$6++VLOOKUP($FA188,SIZE,LOOKUPS!H$11,0)*$FI$6)</f>
        <v/>
      </c>
      <c r="FH188" s="1" t="str">
        <f>IF(ISERROR(VLOOKUP($FA188,MOM,LOOKUPS!I$12,0)*$FB$6+VLOOKUP($FA188,STREV,LOOKUPS!I$10,0)*$FC$6+VLOOKUP($FA188,LTREV,LOOKUPS!I$9,0)*$FD$6+VLOOKUP($FA188,CFP,LOOKUPS!I$6,0)*$FE$6+VLOOKUP($FA188,EP,LOOKUPS!I$8,0)*$FF$6+VLOOKUP($FA188,BM,LOOKUPS!I$5,0)*$FG$6+VLOOKUP($FA188,DIV,LOOKUPS!I$7,0)*$FH$6++VLOOKUP($FA188,SIZE,LOOKUPS!I$11,0)*$FI$6),"",VLOOKUP($FA188,MOM,LOOKUPS!I$12,0)*$FB$6+VLOOKUP($FA188,STREV,LOOKUPS!I$10,0)*$FC$6+VLOOKUP($FA188,LTREV,LOOKUPS!I$9,0)*$FD$6+VLOOKUP($FA188,CFP,LOOKUPS!I$6,0)*$FE$6+VLOOKUP($FA188,EP,LOOKUPS!I$8,0)*$FF$6+VLOOKUP($FA188,BM,LOOKUPS!I$5,0)*$FG$6+VLOOKUP($FA188,DIV,LOOKUPS!I$7,0)*$FH$6++VLOOKUP($FA188,SIZE,LOOKUPS!I$11,0)*$FI$6)</f>
        <v/>
      </c>
      <c r="FI188" s="1" t="str">
        <f>IF(ISERROR(VLOOKUP($FA188,MOM,LOOKUPS!J$12,0)*$FB$6+VLOOKUP($FA188,STREV,LOOKUPS!J$10,0)*$FC$6+VLOOKUP($FA188,LTREV,LOOKUPS!J$9,0)*$FD$6+VLOOKUP($FA188,CFP,LOOKUPS!J$6,0)*$FE$6+VLOOKUP($FA188,EP,LOOKUPS!J$8,0)*$FF$6+VLOOKUP($FA188,BM,LOOKUPS!J$5,0)*$FG$6+VLOOKUP($FA188,DIV,LOOKUPS!J$7,0)*$FH$6++VLOOKUP($FA188,SIZE,LOOKUPS!J$11,0)*$FI$6),"",VLOOKUP($FA188,MOM,LOOKUPS!J$12,0)*$FB$6+VLOOKUP($FA188,STREV,LOOKUPS!J$10,0)*$FC$6+VLOOKUP($FA188,LTREV,LOOKUPS!J$9,0)*$FD$6+VLOOKUP($FA188,CFP,LOOKUPS!J$6,0)*$FE$6+VLOOKUP($FA188,EP,LOOKUPS!J$8,0)*$FF$6+VLOOKUP($FA188,BM,LOOKUPS!J$5,0)*$FG$6+VLOOKUP($FA188,DIV,LOOKUPS!J$7,0)*$FH$6++VLOOKUP($FA188,SIZE,LOOKUPS!J$11,0)*$FI$6)</f>
        <v/>
      </c>
      <c r="FJ188" s="1" t="str">
        <f>IF(ISERROR(VLOOKUP($FA188,MOM,LOOKUPS!K$12,0)*$FB$6+VLOOKUP($FA188,STREV,LOOKUPS!K$10,0)*$FC$6+VLOOKUP($FA188,LTREV,LOOKUPS!K$9,0)*$FD$6+VLOOKUP($FA188,CFP,LOOKUPS!K$6,0)*$FE$6+VLOOKUP($FA188,EP,LOOKUPS!K$8,0)*$FF$6+VLOOKUP($FA188,BM,LOOKUPS!K$5,0)*$FG$6+VLOOKUP($FA188,DIV,LOOKUPS!K$7,0)*$FH$6++VLOOKUP($FA188,SIZE,LOOKUPS!K$11,0)*$FI$6),"",VLOOKUP($FA188,MOM,LOOKUPS!K$12,0)*$FB$6+VLOOKUP($FA188,STREV,LOOKUPS!K$10,0)*$FC$6+VLOOKUP($FA188,LTREV,LOOKUPS!K$9,0)*$FD$6+VLOOKUP($FA188,CFP,LOOKUPS!K$6,0)*$FE$6+VLOOKUP($FA188,EP,LOOKUPS!K$8,0)*$FF$6+VLOOKUP($FA188,BM,LOOKUPS!K$5,0)*$FG$6+VLOOKUP($FA188,DIV,LOOKUPS!K$7,0)*$FH$6++VLOOKUP($FA188,SIZE,LOOKUPS!K$11,0)*$FI$6)</f>
        <v/>
      </c>
      <c r="FK188" s="1" t="str">
        <f>IF(ISERROR(VLOOKUP($FA188,MOM,LOOKUPS!L$12,0)*$FB$6+VLOOKUP($FA188,STREV,LOOKUPS!L$10,0)*$FC$6+VLOOKUP($FA188,LTREV,LOOKUPS!L$9,0)*$FD$6+VLOOKUP($FA188,CFP,LOOKUPS!L$6,0)*$FE$6+VLOOKUP($FA188,EP,LOOKUPS!L$8,0)*$FF$6+VLOOKUP($FA188,BM,LOOKUPS!L$5,0)*$FG$6+VLOOKUP($FA188,DIV,LOOKUPS!L$7,0)*$FH$6++VLOOKUP($FA188,SIZE,LOOKUPS!L$11,0)*$FI$6),"",VLOOKUP($FA188,MOM,LOOKUPS!L$12,0)*$FB$6+VLOOKUP($FA188,STREV,LOOKUPS!L$10,0)*$FC$6+VLOOKUP($FA188,LTREV,LOOKUPS!L$9,0)*$FD$6+VLOOKUP($FA188,CFP,LOOKUPS!L$6,0)*$FE$6+VLOOKUP($FA188,EP,LOOKUPS!L$8,0)*$FF$6+VLOOKUP($FA188,BM,LOOKUPS!L$5,0)*$FG$6+VLOOKUP($FA188,DIV,LOOKUPS!L$7,0)*$FH$6++VLOOKUP($FA188,SIZE,LOOKUPS!L$11,0)*$FI$6)</f>
        <v/>
      </c>
    </row>
    <row r="189" spans="1:167" x14ac:dyDescent="0.3">
      <c r="A189" s="1">
        <v>194112</v>
      </c>
      <c r="B189" s="1">
        <v>-15.64</v>
      </c>
      <c r="C189" s="1">
        <v>-9.84</v>
      </c>
      <c r="D189" s="1">
        <v>-7.34</v>
      </c>
      <c r="E189" s="1">
        <v>-6.65</v>
      </c>
      <c r="F189" s="1">
        <v>-5.28</v>
      </c>
      <c r="G189" s="1">
        <v>-7.32</v>
      </c>
      <c r="H189" s="1">
        <v>-6.49</v>
      </c>
      <c r="I189" s="1">
        <v>-6.43</v>
      </c>
      <c r="J189" s="1">
        <v>-7.95</v>
      </c>
      <c r="K189" s="1">
        <v>-9.26</v>
      </c>
      <c r="M189" s="1">
        <v>194101</v>
      </c>
      <c r="N189" s="1">
        <v>18.420000000000002</v>
      </c>
      <c r="O189" s="1">
        <v>0.44</v>
      </c>
      <c r="P189" s="1">
        <v>-1.59</v>
      </c>
      <c r="Q189" s="1">
        <v>-3.87</v>
      </c>
      <c r="R189" s="1">
        <v>-1.49</v>
      </c>
      <c r="S189" s="1">
        <v>0.23</v>
      </c>
      <c r="T189" s="1">
        <v>-3.9</v>
      </c>
      <c r="U189" s="1">
        <v>-3.94</v>
      </c>
      <c r="V189" s="1">
        <v>-4.34</v>
      </c>
      <c r="W189" s="1">
        <v>-6.68</v>
      </c>
      <c r="Y189" s="1">
        <v>194512</v>
      </c>
      <c r="Z189" s="1">
        <v>2.54</v>
      </c>
      <c r="AA189" s="1">
        <v>1.74</v>
      </c>
      <c r="AB189" s="1">
        <v>0.75</v>
      </c>
      <c r="AC189" s="1">
        <v>2.33</v>
      </c>
      <c r="AD189" s="1">
        <v>2.5499999999999998</v>
      </c>
      <c r="AE189" s="1">
        <v>2.84</v>
      </c>
      <c r="AF189" s="1">
        <v>2.8</v>
      </c>
      <c r="AG189" s="1">
        <v>3.94</v>
      </c>
      <c r="AH189" s="1">
        <v>2.7</v>
      </c>
      <c r="AI189" s="1">
        <v>2.21</v>
      </c>
      <c r="AK189">
        <v>196606</v>
      </c>
      <c r="AL189">
        <v>0.05</v>
      </c>
      <c r="AM189">
        <v>-0.72</v>
      </c>
      <c r="AN189">
        <v>-1.17</v>
      </c>
      <c r="AO189">
        <v>0.4</v>
      </c>
      <c r="AP189">
        <v>-0.46</v>
      </c>
      <c r="AQ189">
        <v>-1.79</v>
      </c>
      <c r="AR189">
        <v>-0.89</v>
      </c>
      <c r="AS189">
        <v>-0.28000000000000003</v>
      </c>
      <c r="AT189">
        <v>0.44</v>
      </c>
      <c r="AU189">
        <v>-0.24</v>
      </c>
      <c r="AV189">
        <v>-0.77</v>
      </c>
      <c r="AW189">
        <v>-1.35</v>
      </c>
      <c r="AX189">
        <v>-2.21</v>
      </c>
      <c r="AY189">
        <v>-1.05</v>
      </c>
      <c r="AZ189">
        <v>-0.74</v>
      </c>
      <c r="BA189">
        <v>-0.8</v>
      </c>
      <c r="BB189">
        <v>0.28000000000000003</v>
      </c>
      <c r="BC189">
        <v>-0.45</v>
      </c>
      <c r="BD189">
        <v>1.01</v>
      </c>
      <c r="BF189" s="1">
        <v>196606</v>
      </c>
      <c r="BG189" s="1">
        <v>-0.57999999999999996</v>
      </c>
      <c r="BH189" s="1">
        <v>-0.95</v>
      </c>
      <c r="BI189" s="1">
        <v>-0.39</v>
      </c>
      <c r="BJ189" s="1">
        <v>-0.21</v>
      </c>
      <c r="BK189" s="1">
        <v>-0.84</v>
      </c>
      <c r="BL189" s="1">
        <v>-1.37</v>
      </c>
      <c r="BM189" s="1">
        <v>-0.01</v>
      </c>
      <c r="BN189" s="1">
        <v>-0.72</v>
      </c>
      <c r="BO189" s="1">
        <v>0.16</v>
      </c>
      <c r="BP189" s="1">
        <v>-0.14000000000000001</v>
      </c>
      <c r="BQ189" s="1">
        <v>-1.93</v>
      </c>
      <c r="BR189" s="1">
        <v>-1.26</v>
      </c>
      <c r="BS189" s="1">
        <v>-1.48</v>
      </c>
      <c r="BT189" s="1">
        <v>-0.67</v>
      </c>
      <c r="BU189" s="1">
        <v>0.68</v>
      </c>
      <c r="BV189" s="1">
        <v>-0.22</v>
      </c>
      <c r="BW189" s="1">
        <v>-1.18</v>
      </c>
      <c r="BX189" s="1">
        <v>0.3</v>
      </c>
      <c r="BY189" s="1">
        <v>0.06</v>
      </c>
      <c r="CA189" s="1">
        <v>194106</v>
      </c>
      <c r="CB189" s="1">
        <v>-6.07</v>
      </c>
      <c r="CC189" s="1">
        <v>5.48</v>
      </c>
      <c r="CD189" s="1">
        <v>6.6</v>
      </c>
      <c r="CE189" s="1">
        <v>8.27</v>
      </c>
      <c r="CF189" s="1">
        <v>5.21</v>
      </c>
      <c r="CG189" s="1">
        <v>6.15</v>
      </c>
      <c r="CH189" s="1">
        <v>6.1</v>
      </c>
      <c r="CI189" s="1">
        <v>7.14</v>
      </c>
      <c r="CJ189" s="1">
        <v>9.25</v>
      </c>
      <c r="CK189" s="1">
        <v>5.15</v>
      </c>
      <c r="CL189" s="1">
        <v>5.28</v>
      </c>
      <c r="CM189" s="1">
        <v>6</v>
      </c>
      <c r="CN189" s="1">
        <v>6.29</v>
      </c>
      <c r="CO189" s="1">
        <v>5.85</v>
      </c>
      <c r="CP189" s="1">
        <v>6.35</v>
      </c>
      <c r="CQ189" s="1">
        <v>7.89</v>
      </c>
      <c r="CR189" s="1">
        <v>6.38</v>
      </c>
      <c r="CS189" s="1">
        <v>10.68</v>
      </c>
      <c r="CT189" s="1">
        <v>7.81</v>
      </c>
      <c r="CV189" s="1">
        <v>194206</v>
      </c>
      <c r="CW189" s="1">
        <v>2.54</v>
      </c>
      <c r="CX189" s="1">
        <v>2.57</v>
      </c>
      <c r="CY189" s="1">
        <v>2.69</v>
      </c>
      <c r="CZ189" s="1">
        <v>1.99</v>
      </c>
      <c r="DA189" s="1">
        <v>2.37</v>
      </c>
      <c r="DB189" s="1">
        <v>3.09</v>
      </c>
      <c r="DC189" s="1">
        <v>2.44</v>
      </c>
      <c r="DD189" s="1">
        <v>1.82</v>
      </c>
      <c r="DE189" s="1">
        <v>2.48</v>
      </c>
      <c r="DF189" s="1">
        <v>2.4300000000000002</v>
      </c>
      <c r="DG189" s="1">
        <v>2.3199999999999998</v>
      </c>
      <c r="DH189" s="1">
        <v>2.96</v>
      </c>
      <c r="DI189" s="1">
        <v>3.22</v>
      </c>
      <c r="DJ189" s="1">
        <v>3.13</v>
      </c>
      <c r="DK189" s="1">
        <v>1.74</v>
      </c>
      <c r="DL189" s="1">
        <v>2.65</v>
      </c>
      <c r="DM189" s="1">
        <v>0.99</v>
      </c>
      <c r="DN189" s="1">
        <v>2.82</v>
      </c>
      <c r="DO189" s="1">
        <v>2.14</v>
      </c>
      <c r="DQ189" s="1">
        <v>194106</v>
      </c>
      <c r="DR189" s="1">
        <v>-99.99</v>
      </c>
      <c r="DS189" s="1">
        <v>8.5</v>
      </c>
      <c r="DT189" s="1">
        <v>6.25</v>
      </c>
      <c r="DU189" s="1">
        <v>5.55</v>
      </c>
      <c r="DV189" s="1">
        <v>10.11</v>
      </c>
      <c r="DW189" s="1">
        <v>5.75</v>
      </c>
      <c r="DX189" s="1">
        <v>6.61</v>
      </c>
      <c r="DY189" s="1">
        <v>5.52</v>
      </c>
      <c r="DZ189" s="1">
        <v>5.66</v>
      </c>
      <c r="EA189" s="1">
        <v>11.11</v>
      </c>
      <c r="EB189" s="1">
        <v>9.2200000000000006</v>
      </c>
      <c r="EC189" s="1">
        <v>5.42</v>
      </c>
      <c r="ED189" s="1">
        <v>6.08</v>
      </c>
      <c r="EE189" s="1">
        <v>5.93</v>
      </c>
      <c r="EF189" s="1">
        <v>7.31</v>
      </c>
      <c r="EG189" s="1">
        <v>5.69</v>
      </c>
      <c r="EH189" s="1">
        <v>5.35</v>
      </c>
      <c r="EI189" s="1">
        <v>6.21</v>
      </c>
      <c r="EJ189" s="1">
        <v>5.0999999999999996</v>
      </c>
      <c r="EL189">
        <v>194106</v>
      </c>
      <c r="EM189">
        <v>5.83</v>
      </c>
      <c r="EN189">
        <v>1.32</v>
      </c>
      <c r="EO189">
        <v>0.59</v>
      </c>
      <c r="EP189">
        <v>0</v>
      </c>
      <c r="ER189" s="1">
        <v>194112</v>
      </c>
      <c r="ES189" s="1">
        <v>0.28000000000000003</v>
      </c>
      <c r="EU189" s="1">
        <v>194101</v>
      </c>
      <c r="EV189" s="1">
        <v>3.96</v>
      </c>
      <c r="EX189" s="1">
        <v>194512</v>
      </c>
      <c r="EY189" s="1">
        <v>-1.61</v>
      </c>
      <c r="FA189" s="1">
        <v>194112</v>
      </c>
      <c r="FB189" s="1" t="str">
        <f>IF(ISERROR(VLOOKUP($FA189,MOM,LOOKUPS!C$12,0)*$FB$6+VLOOKUP($FA189,STREV,LOOKUPS!C$10,0)*$FC$6+VLOOKUP($FA189,LTREV,LOOKUPS!C$9,0)*$FD$6+VLOOKUP($FA189,CFP,LOOKUPS!C$6,0)*$FE$6+VLOOKUP($FA189,EP,LOOKUPS!C$8,0)*$FF$6+VLOOKUP($FA189,BM,LOOKUPS!C$5,0)*$FG$6+VLOOKUP($FA189,DIV,LOOKUPS!C$7,0)*$FH$6++VLOOKUP($FA189,SIZE,LOOKUPS!C$11,0)*$FI$6),"",VLOOKUP($FA189,MOM,LOOKUPS!C$12,0)*$FB$6+VLOOKUP($FA189,STREV,LOOKUPS!C$10,0)*$FC$6+VLOOKUP($FA189,LTREV,LOOKUPS!C$9,0)*$FD$6+VLOOKUP($FA189,CFP,LOOKUPS!C$6,0)*$FE$6+VLOOKUP($FA189,EP,LOOKUPS!C$8,0)*$FF$6+VLOOKUP($FA189,BM,LOOKUPS!C$5,0)*$FG$6+VLOOKUP($FA189,DIV,LOOKUPS!C$7,0)*$FH$6++VLOOKUP($FA189,SIZE,LOOKUPS!C$11,0)*$FI$6)</f>
        <v/>
      </c>
      <c r="FC189" s="1" t="str">
        <f>IF(ISERROR(VLOOKUP($FA189,MOM,LOOKUPS!D$12,0)*$FB$6+VLOOKUP($FA189,STREV,LOOKUPS!D$10,0)*$FC$6+VLOOKUP($FA189,LTREV,LOOKUPS!D$9,0)*$FD$6+VLOOKUP($FA189,CFP,LOOKUPS!D$6,0)*$FE$6+VLOOKUP($FA189,EP,LOOKUPS!D$8,0)*$FF$6+VLOOKUP($FA189,BM,LOOKUPS!D$5,0)*$FG$6+VLOOKUP($FA189,DIV,LOOKUPS!D$7,0)*$FH$6++VLOOKUP($FA189,SIZE,LOOKUPS!D$11,0)*$FI$6),"",VLOOKUP($FA189,MOM,LOOKUPS!D$12,0)*$FB$6+VLOOKUP($FA189,STREV,LOOKUPS!D$10,0)*$FC$6+VLOOKUP($FA189,LTREV,LOOKUPS!D$9,0)*$FD$6+VLOOKUP($FA189,CFP,LOOKUPS!D$6,0)*$FE$6+VLOOKUP($FA189,EP,LOOKUPS!D$8,0)*$FF$6+VLOOKUP($FA189,BM,LOOKUPS!D$5,0)*$FG$6+VLOOKUP($FA189,DIV,LOOKUPS!D$7,0)*$FH$6++VLOOKUP($FA189,SIZE,LOOKUPS!D$11,0)*$FI$6)</f>
        <v/>
      </c>
      <c r="FD189" s="1" t="str">
        <f>IF(ISERROR(VLOOKUP($FA189,MOM,LOOKUPS!E$12,0)*$FB$6+VLOOKUP($FA189,STREV,LOOKUPS!E$10,0)*$FC$6+VLOOKUP($FA189,LTREV,LOOKUPS!E$9,0)*$FD$6+VLOOKUP($FA189,CFP,LOOKUPS!E$6,0)*$FE$6+VLOOKUP($FA189,EP,LOOKUPS!E$8,0)*$FF$6+VLOOKUP($FA189,BM,LOOKUPS!E$5,0)*$FG$6+VLOOKUP($FA189,DIV,LOOKUPS!E$7,0)*$FH$6++VLOOKUP($FA189,SIZE,LOOKUPS!E$11,0)*$FI$6),"",VLOOKUP($FA189,MOM,LOOKUPS!E$12,0)*$FB$6+VLOOKUP($FA189,STREV,LOOKUPS!E$10,0)*$FC$6+VLOOKUP($FA189,LTREV,LOOKUPS!E$9,0)*$FD$6+VLOOKUP($FA189,CFP,LOOKUPS!E$6,0)*$FE$6+VLOOKUP($FA189,EP,LOOKUPS!E$8,0)*$FF$6+VLOOKUP($FA189,BM,LOOKUPS!E$5,0)*$FG$6+VLOOKUP($FA189,DIV,LOOKUPS!E$7,0)*$FH$6++VLOOKUP($FA189,SIZE,LOOKUPS!E$11,0)*$FI$6)</f>
        <v/>
      </c>
      <c r="FE189" s="1" t="str">
        <f>IF(ISERROR(VLOOKUP($FA189,MOM,LOOKUPS!F$12,0)*$FB$6+VLOOKUP($FA189,STREV,LOOKUPS!F$10,0)*$FC$6+VLOOKUP($FA189,LTREV,LOOKUPS!F$9,0)*$FD$6+VLOOKUP($FA189,CFP,LOOKUPS!F$6,0)*$FE$6+VLOOKUP($FA189,EP,LOOKUPS!F$8,0)*$FF$6+VLOOKUP($FA189,BM,LOOKUPS!F$5,0)*$FG$6+VLOOKUP($FA189,DIV,LOOKUPS!F$7,0)*$FH$6++VLOOKUP($FA189,SIZE,LOOKUPS!F$11,0)*$FI$6),"",VLOOKUP($FA189,MOM,LOOKUPS!F$12,0)*$FB$6+VLOOKUP($FA189,STREV,LOOKUPS!F$10,0)*$FC$6+VLOOKUP($FA189,LTREV,LOOKUPS!F$9,0)*$FD$6+VLOOKUP($FA189,CFP,LOOKUPS!F$6,0)*$FE$6+VLOOKUP($FA189,EP,LOOKUPS!F$8,0)*$FF$6+VLOOKUP($FA189,BM,LOOKUPS!F$5,0)*$FG$6+VLOOKUP($FA189,DIV,LOOKUPS!F$7,0)*$FH$6++VLOOKUP($FA189,SIZE,LOOKUPS!F$11,0)*$FI$6)</f>
        <v/>
      </c>
      <c r="FF189" s="1" t="str">
        <f>IF(ISERROR(VLOOKUP($FA189,MOM,LOOKUPS!G$12,0)*$FB$6+VLOOKUP($FA189,STREV,LOOKUPS!G$10,0)*$FC$6+VLOOKUP($FA189,LTREV,LOOKUPS!G$9,0)*$FD$6+VLOOKUP($FA189,CFP,LOOKUPS!G$6,0)*$FE$6+VLOOKUP($FA189,EP,LOOKUPS!G$8,0)*$FF$6+VLOOKUP($FA189,BM,LOOKUPS!G$5,0)*$FG$6+VLOOKUP($FA189,DIV,LOOKUPS!G$7,0)*$FH$6++VLOOKUP($FA189,SIZE,LOOKUPS!G$11,0)*$FI$6),"",VLOOKUP($FA189,MOM,LOOKUPS!G$12,0)*$FB$6+VLOOKUP($FA189,STREV,LOOKUPS!G$10,0)*$FC$6+VLOOKUP($FA189,LTREV,LOOKUPS!G$9,0)*$FD$6+VLOOKUP($FA189,CFP,LOOKUPS!G$6,0)*$FE$6+VLOOKUP($FA189,EP,LOOKUPS!G$8,0)*$FF$6+VLOOKUP($FA189,BM,LOOKUPS!G$5,0)*$FG$6+VLOOKUP($FA189,DIV,LOOKUPS!G$7,0)*$FH$6++VLOOKUP($FA189,SIZE,LOOKUPS!G$11,0)*$FI$6)</f>
        <v/>
      </c>
      <c r="FG189" s="1" t="str">
        <f>IF(ISERROR(VLOOKUP($FA189,MOM,LOOKUPS!H$12,0)*$FB$6+VLOOKUP($FA189,STREV,LOOKUPS!H$10,0)*$FC$6+VLOOKUP($FA189,LTREV,LOOKUPS!H$9,0)*$FD$6+VLOOKUP($FA189,CFP,LOOKUPS!H$6,0)*$FE$6+VLOOKUP($FA189,EP,LOOKUPS!H$8,0)*$FF$6+VLOOKUP($FA189,BM,LOOKUPS!H$5,0)*$FG$6+VLOOKUP($FA189,DIV,LOOKUPS!H$7,0)*$FH$6++VLOOKUP($FA189,SIZE,LOOKUPS!H$11,0)*$FI$6),"",VLOOKUP($FA189,MOM,LOOKUPS!H$12,0)*$FB$6+VLOOKUP($FA189,STREV,LOOKUPS!H$10,0)*$FC$6+VLOOKUP($FA189,LTREV,LOOKUPS!H$9,0)*$FD$6+VLOOKUP($FA189,CFP,LOOKUPS!H$6,0)*$FE$6+VLOOKUP($FA189,EP,LOOKUPS!H$8,0)*$FF$6+VLOOKUP($FA189,BM,LOOKUPS!H$5,0)*$FG$6+VLOOKUP($FA189,DIV,LOOKUPS!H$7,0)*$FH$6++VLOOKUP($FA189,SIZE,LOOKUPS!H$11,0)*$FI$6)</f>
        <v/>
      </c>
      <c r="FH189" s="1" t="str">
        <f>IF(ISERROR(VLOOKUP($FA189,MOM,LOOKUPS!I$12,0)*$FB$6+VLOOKUP($FA189,STREV,LOOKUPS!I$10,0)*$FC$6+VLOOKUP($FA189,LTREV,LOOKUPS!I$9,0)*$FD$6+VLOOKUP($FA189,CFP,LOOKUPS!I$6,0)*$FE$6+VLOOKUP($FA189,EP,LOOKUPS!I$8,0)*$FF$6+VLOOKUP($FA189,BM,LOOKUPS!I$5,0)*$FG$6+VLOOKUP($FA189,DIV,LOOKUPS!I$7,0)*$FH$6++VLOOKUP($FA189,SIZE,LOOKUPS!I$11,0)*$FI$6),"",VLOOKUP($FA189,MOM,LOOKUPS!I$12,0)*$FB$6+VLOOKUP($FA189,STREV,LOOKUPS!I$10,0)*$FC$6+VLOOKUP($FA189,LTREV,LOOKUPS!I$9,0)*$FD$6+VLOOKUP($FA189,CFP,LOOKUPS!I$6,0)*$FE$6+VLOOKUP($FA189,EP,LOOKUPS!I$8,0)*$FF$6+VLOOKUP($FA189,BM,LOOKUPS!I$5,0)*$FG$6+VLOOKUP($FA189,DIV,LOOKUPS!I$7,0)*$FH$6++VLOOKUP($FA189,SIZE,LOOKUPS!I$11,0)*$FI$6)</f>
        <v/>
      </c>
      <c r="FI189" s="1" t="str">
        <f>IF(ISERROR(VLOOKUP($FA189,MOM,LOOKUPS!J$12,0)*$FB$6+VLOOKUP($FA189,STREV,LOOKUPS!J$10,0)*$FC$6+VLOOKUP($FA189,LTREV,LOOKUPS!J$9,0)*$FD$6+VLOOKUP($FA189,CFP,LOOKUPS!J$6,0)*$FE$6+VLOOKUP($FA189,EP,LOOKUPS!J$8,0)*$FF$6+VLOOKUP($FA189,BM,LOOKUPS!J$5,0)*$FG$6+VLOOKUP($FA189,DIV,LOOKUPS!J$7,0)*$FH$6++VLOOKUP($FA189,SIZE,LOOKUPS!J$11,0)*$FI$6),"",VLOOKUP($FA189,MOM,LOOKUPS!J$12,0)*$FB$6+VLOOKUP($FA189,STREV,LOOKUPS!J$10,0)*$FC$6+VLOOKUP($FA189,LTREV,LOOKUPS!J$9,0)*$FD$6+VLOOKUP($FA189,CFP,LOOKUPS!J$6,0)*$FE$6+VLOOKUP($FA189,EP,LOOKUPS!J$8,0)*$FF$6+VLOOKUP($FA189,BM,LOOKUPS!J$5,0)*$FG$6+VLOOKUP($FA189,DIV,LOOKUPS!J$7,0)*$FH$6++VLOOKUP($FA189,SIZE,LOOKUPS!J$11,0)*$FI$6)</f>
        <v/>
      </c>
      <c r="FJ189" s="1" t="str">
        <f>IF(ISERROR(VLOOKUP($FA189,MOM,LOOKUPS!K$12,0)*$FB$6+VLOOKUP($FA189,STREV,LOOKUPS!K$10,0)*$FC$6+VLOOKUP($FA189,LTREV,LOOKUPS!K$9,0)*$FD$6+VLOOKUP($FA189,CFP,LOOKUPS!K$6,0)*$FE$6+VLOOKUP($FA189,EP,LOOKUPS!K$8,0)*$FF$6+VLOOKUP($FA189,BM,LOOKUPS!K$5,0)*$FG$6+VLOOKUP($FA189,DIV,LOOKUPS!K$7,0)*$FH$6++VLOOKUP($FA189,SIZE,LOOKUPS!K$11,0)*$FI$6),"",VLOOKUP($FA189,MOM,LOOKUPS!K$12,0)*$FB$6+VLOOKUP($FA189,STREV,LOOKUPS!K$10,0)*$FC$6+VLOOKUP($FA189,LTREV,LOOKUPS!K$9,0)*$FD$6+VLOOKUP($FA189,CFP,LOOKUPS!K$6,0)*$FE$6+VLOOKUP($FA189,EP,LOOKUPS!K$8,0)*$FF$6+VLOOKUP($FA189,BM,LOOKUPS!K$5,0)*$FG$6+VLOOKUP($FA189,DIV,LOOKUPS!K$7,0)*$FH$6++VLOOKUP($FA189,SIZE,LOOKUPS!K$11,0)*$FI$6)</f>
        <v/>
      </c>
      <c r="FK189" s="1" t="str">
        <f>IF(ISERROR(VLOOKUP($FA189,MOM,LOOKUPS!L$12,0)*$FB$6+VLOOKUP($FA189,STREV,LOOKUPS!L$10,0)*$FC$6+VLOOKUP($FA189,LTREV,LOOKUPS!L$9,0)*$FD$6+VLOOKUP($FA189,CFP,LOOKUPS!L$6,0)*$FE$6+VLOOKUP($FA189,EP,LOOKUPS!L$8,0)*$FF$6+VLOOKUP($FA189,BM,LOOKUPS!L$5,0)*$FG$6+VLOOKUP($FA189,DIV,LOOKUPS!L$7,0)*$FH$6++VLOOKUP($FA189,SIZE,LOOKUPS!L$11,0)*$FI$6),"",VLOOKUP($FA189,MOM,LOOKUPS!L$12,0)*$FB$6+VLOOKUP($FA189,STREV,LOOKUPS!L$10,0)*$FC$6+VLOOKUP($FA189,LTREV,LOOKUPS!L$9,0)*$FD$6+VLOOKUP($FA189,CFP,LOOKUPS!L$6,0)*$FE$6+VLOOKUP($FA189,EP,LOOKUPS!L$8,0)*$FF$6+VLOOKUP($FA189,BM,LOOKUPS!L$5,0)*$FG$6+VLOOKUP($FA189,DIV,LOOKUPS!L$7,0)*$FH$6++VLOOKUP($FA189,SIZE,LOOKUPS!L$11,0)*$FI$6)</f>
        <v/>
      </c>
    </row>
    <row r="190" spans="1:167" x14ac:dyDescent="0.3">
      <c r="A190" s="1">
        <v>194201</v>
      </c>
      <c r="B190" s="1">
        <v>32.69</v>
      </c>
      <c r="C190" s="1">
        <v>19.829999999999998</v>
      </c>
      <c r="D190" s="1">
        <v>8.57</v>
      </c>
      <c r="E190" s="1">
        <v>10.56</v>
      </c>
      <c r="F190" s="1">
        <v>7.88</v>
      </c>
      <c r="G190" s="1">
        <v>7.31</v>
      </c>
      <c r="H190" s="1">
        <v>6.2</v>
      </c>
      <c r="I190" s="1">
        <v>7.02</v>
      </c>
      <c r="J190" s="1">
        <v>11.22</v>
      </c>
      <c r="K190" s="1">
        <v>18.13</v>
      </c>
      <c r="M190" s="1">
        <v>194102</v>
      </c>
      <c r="N190" s="1">
        <v>0.37</v>
      </c>
      <c r="O190" s="1">
        <v>-2.38</v>
      </c>
      <c r="P190" s="1">
        <v>-2.21</v>
      </c>
      <c r="Q190" s="1">
        <v>-2.2999999999999998</v>
      </c>
      <c r="R190" s="1">
        <v>-1.69</v>
      </c>
      <c r="S190" s="1">
        <v>-1.94</v>
      </c>
      <c r="T190" s="1">
        <v>-2.4</v>
      </c>
      <c r="U190" s="1">
        <v>-1.67</v>
      </c>
      <c r="V190" s="1">
        <v>-2.79</v>
      </c>
      <c r="W190" s="1">
        <v>-3.08</v>
      </c>
      <c r="Y190" s="1">
        <v>194601</v>
      </c>
      <c r="Z190" s="1">
        <v>15.55</v>
      </c>
      <c r="AA190" s="1">
        <v>7.39</v>
      </c>
      <c r="AB190" s="1">
        <v>9.89</v>
      </c>
      <c r="AC190" s="1">
        <v>8.9</v>
      </c>
      <c r="AD190" s="1">
        <v>8.2100000000000009</v>
      </c>
      <c r="AE190" s="1">
        <v>9.25</v>
      </c>
      <c r="AF190" s="1">
        <v>6.87</v>
      </c>
      <c r="AG190" s="1">
        <v>5.81</v>
      </c>
      <c r="AH190" s="1">
        <v>9.9</v>
      </c>
      <c r="AI190" s="1">
        <v>12.38</v>
      </c>
      <c r="AK190">
        <v>196607</v>
      </c>
      <c r="AL190">
        <v>-2.67</v>
      </c>
      <c r="AM190">
        <v>-1.79</v>
      </c>
      <c r="AN190">
        <v>-1.37</v>
      </c>
      <c r="AO190">
        <v>-1.1599999999999999</v>
      </c>
      <c r="AP190">
        <v>-1.97</v>
      </c>
      <c r="AQ190">
        <v>-1.7</v>
      </c>
      <c r="AR190">
        <v>-1.31</v>
      </c>
      <c r="AS190">
        <v>-0.95</v>
      </c>
      <c r="AT190">
        <v>-1.19</v>
      </c>
      <c r="AU190">
        <v>-1.71</v>
      </c>
      <c r="AV190">
        <v>-2.3199999999999998</v>
      </c>
      <c r="AW190">
        <v>-1.35</v>
      </c>
      <c r="AX190">
        <v>-2.0699999999999998</v>
      </c>
      <c r="AY190">
        <v>-1.0900000000000001</v>
      </c>
      <c r="AZ190">
        <v>-1.53</v>
      </c>
      <c r="BA190">
        <v>-0.8</v>
      </c>
      <c r="BB190">
        <v>-1.0900000000000001</v>
      </c>
      <c r="BC190">
        <v>-1.61</v>
      </c>
      <c r="BD190">
        <v>-0.92</v>
      </c>
      <c r="BF190" s="1">
        <v>196607</v>
      </c>
      <c r="BG190" s="1">
        <v>-2.92</v>
      </c>
      <c r="BH190" s="1">
        <v>-1.52</v>
      </c>
      <c r="BI190" s="1">
        <v>-1.47</v>
      </c>
      <c r="BJ190" s="1">
        <v>-1.21</v>
      </c>
      <c r="BK190" s="1">
        <v>-1.37</v>
      </c>
      <c r="BL190" s="1">
        <v>-1.48</v>
      </c>
      <c r="BM190" s="1">
        <v>-1.63</v>
      </c>
      <c r="BN190" s="1">
        <v>-1.8</v>
      </c>
      <c r="BO190" s="1">
        <v>-0.89</v>
      </c>
      <c r="BP190" s="1">
        <v>-1.7</v>
      </c>
      <c r="BQ190" s="1">
        <v>-0.85</v>
      </c>
      <c r="BR190" s="1">
        <v>-1.91</v>
      </c>
      <c r="BS190" s="1">
        <v>-1.08</v>
      </c>
      <c r="BT190" s="1">
        <v>-1.7</v>
      </c>
      <c r="BU190" s="1">
        <v>-1.57</v>
      </c>
      <c r="BV190" s="1">
        <v>-1.57</v>
      </c>
      <c r="BW190" s="1">
        <v>-2.02</v>
      </c>
      <c r="BX190" s="1">
        <v>-0.66</v>
      </c>
      <c r="BY190" s="1">
        <v>-1.06</v>
      </c>
      <c r="CA190" s="1">
        <v>194107</v>
      </c>
      <c r="CB190" s="1">
        <v>23.11</v>
      </c>
      <c r="CC190" s="1">
        <v>7.95</v>
      </c>
      <c r="CD190" s="1">
        <v>10.65</v>
      </c>
      <c r="CE190" s="1">
        <v>21.43</v>
      </c>
      <c r="CF190" s="1">
        <v>8.0500000000000007</v>
      </c>
      <c r="CG190" s="1">
        <v>8.85</v>
      </c>
      <c r="CH190" s="1">
        <v>10.119999999999999</v>
      </c>
      <c r="CI190" s="1">
        <v>13.25</v>
      </c>
      <c r="CJ190" s="1">
        <v>25.1</v>
      </c>
      <c r="CK190" s="1">
        <v>7.97</v>
      </c>
      <c r="CL190" s="1">
        <v>8.1300000000000008</v>
      </c>
      <c r="CM190" s="1">
        <v>7.75</v>
      </c>
      <c r="CN190" s="1">
        <v>9.94</v>
      </c>
      <c r="CO190" s="1">
        <v>8.73</v>
      </c>
      <c r="CP190" s="1">
        <v>11.51</v>
      </c>
      <c r="CQ190" s="1">
        <v>12.41</v>
      </c>
      <c r="CR190" s="1">
        <v>14.09</v>
      </c>
      <c r="CS190" s="1">
        <v>18.59</v>
      </c>
      <c r="CT190" s="1">
        <v>31.62</v>
      </c>
      <c r="CV190" s="1">
        <v>194207</v>
      </c>
      <c r="CW190" s="1">
        <v>6.38</v>
      </c>
      <c r="CX190" s="1">
        <v>3.57</v>
      </c>
      <c r="CY190" s="1">
        <v>4.5599999999999996</v>
      </c>
      <c r="CZ190" s="1">
        <v>3.93</v>
      </c>
      <c r="DA190" s="1">
        <v>3.37</v>
      </c>
      <c r="DB190" s="1">
        <v>4.4400000000000004</v>
      </c>
      <c r="DC190" s="1">
        <v>4.57</v>
      </c>
      <c r="DD190" s="1">
        <v>4.28</v>
      </c>
      <c r="DE190" s="1">
        <v>3.72</v>
      </c>
      <c r="DF190" s="1">
        <v>3.77</v>
      </c>
      <c r="DG190" s="1">
        <v>2.96</v>
      </c>
      <c r="DH190" s="1">
        <v>3.98</v>
      </c>
      <c r="DI190" s="1">
        <v>4.9000000000000004</v>
      </c>
      <c r="DJ190" s="1">
        <v>4.43</v>
      </c>
      <c r="DK190" s="1">
        <v>4.72</v>
      </c>
      <c r="DL190" s="1">
        <v>4.1900000000000004</v>
      </c>
      <c r="DM190" s="1">
        <v>4.37</v>
      </c>
      <c r="DN190" s="1">
        <v>3.76</v>
      </c>
      <c r="DO190" s="1">
        <v>3.67</v>
      </c>
      <c r="DQ190" s="1">
        <v>194107</v>
      </c>
      <c r="DR190" s="1">
        <v>-99.99</v>
      </c>
      <c r="DS190" s="1">
        <v>20.61</v>
      </c>
      <c r="DT190" s="1">
        <v>11.41</v>
      </c>
      <c r="DU190" s="1">
        <v>7.44</v>
      </c>
      <c r="DV190" s="1">
        <v>24.76</v>
      </c>
      <c r="DW190" s="1">
        <v>12.56</v>
      </c>
      <c r="DX190" s="1">
        <v>10.42</v>
      </c>
      <c r="DY190" s="1">
        <v>10.41</v>
      </c>
      <c r="DZ190" s="1">
        <v>6.74</v>
      </c>
      <c r="EA190" s="1">
        <v>27.84</v>
      </c>
      <c r="EB190" s="1">
        <v>21.72</v>
      </c>
      <c r="EC190" s="1">
        <v>12.25</v>
      </c>
      <c r="ED190" s="1">
        <v>12.87</v>
      </c>
      <c r="EE190" s="1">
        <v>11.43</v>
      </c>
      <c r="EF190" s="1">
        <v>9.39</v>
      </c>
      <c r="EG190" s="1">
        <v>11.97</v>
      </c>
      <c r="EH190" s="1">
        <v>8.85</v>
      </c>
      <c r="EI190" s="1">
        <v>7.59</v>
      </c>
      <c r="EJ190" s="1">
        <v>5.88</v>
      </c>
      <c r="EL190">
        <v>194107</v>
      </c>
      <c r="EM190">
        <v>5.87</v>
      </c>
      <c r="EN190">
        <v>5.7</v>
      </c>
      <c r="EO190">
        <v>7.25</v>
      </c>
      <c r="EP190">
        <v>0.03</v>
      </c>
      <c r="ER190" s="1">
        <v>194201</v>
      </c>
      <c r="ES190" s="1">
        <v>-3.58</v>
      </c>
      <c r="EU190" s="1">
        <v>194102</v>
      </c>
      <c r="EV190" s="1">
        <v>0.47</v>
      </c>
      <c r="EX190" s="1">
        <v>194601</v>
      </c>
      <c r="EY190" s="1">
        <v>1.1499999999999999</v>
      </c>
      <c r="FA190" s="1">
        <v>194201</v>
      </c>
      <c r="FB190" s="1" t="str">
        <f>IF(ISERROR(VLOOKUP($FA190,MOM,LOOKUPS!C$12,0)*$FB$6+VLOOKUP($FA190,STREV,LOOKUPS!C$10,0)*$FC$6+VLOOKUP($FA190,LTREV,LOOKUPS!C$9,0)*$FD$6+VLOOKUP($FA190,CFP,LOOKUPS!C$6,0)*$FE$6+VLOOKUP($FA190,EP,LOOKUPS!C$8,0)*$FF$6+VLOOKUP($FA190,BM,LOOKUPS!C$5,0)*$FG$6+VLOOKUP($FA190,DIV,LOOKUPS!C$7,0)*$FH$6++VLOOKUP($FA190,SIZE,LOOKUPS!C$11,0)*$FI$6),"",VLOOKUP($FA190,MOM,LOOKUPS!C$12,0)*$FB$6+VLOOKUP($FA190,STREV,LOOKUPS!C$10,0)*$FC$6+VLOOKUP($FA190,LTREV,LOOKUPS!C$9,0)*$FD$6+VLOOKUP($FA190,CFP,LOOKUPS!C$6,0)*$FE$6+VLOOKUP($FA190,EP,LOOKUPS!C$8,0)*$FF$6+VLOOKUP($FA190,BM,LOOKUPS!C$5,0)*$FG$6+VLOOKUP($FA190,DIV,LOOKUPS!C$7,0)*$FH$6++VLOOKUP($FA190,SIZE,LOOKUPS!C$11,0)*$FI$6)</f>
        <v/>
      </c>
      <c r="FC190" s="1" t="str">
        <f>IF(ISERROR(VLOOKUP($FA190,MOM,LOOKUPS!D$12,0)*$FB$6+VLOOKUP($FA190,STREV,LOOKUPS!D$10,0)*$FC$6+VLOOKUP($FA190,LTREV,LOOKUPS!D$9,0)*$FD$6+VLOOKUP($FA190,CFP,LOOKUPS!D$6,0)*$FE$6+VLOOKUP($FA190,EP,LOOKUPS!D$8,0)*$FF$6+VLOOKUP($FA190,BM,LOOKUPS!D$5,0)*$FG$6+VLOOKUP($FA190,DIV,LOOKUPS!D$7,0)*$FH$6++VLOOKUP($FA190,SIZE,LOOKUPS!D$11,0)*$FI$6),"",VLOOKUP($FA190,MOM,LOOKUPS!D$12,0)*$FB$6+VLOOKUP($FA190,STREV,LOOKUPS!D$10,0)*$FC$6+VLOOKUP($FA190,LTREV,LOOKUPS!D$9,0)*$FD$6+VLOOKUP($FA190,CFP,LOOKUPS!D$6,0)*$FE$6+VLOOKUP($FA190,EP,LOOKUPS!D$8,0)*$FF$6+VLOOKUP($FA190,BM,LOOKUPS!D$5,0)*$FG$6+VLOOKUP($FA190,DIV,LOOKUPS!D$7,0)*$FH$6++VLOOKUP($FA190,SIZE,LOOKUPS!D$11,0)*$FI$6)</f>
        <v/>
      </c>
      <c r="FD190" s="1" t="str">
        <f>IF(ISERROR(VLOOKUP($FA190,MOM,LOOKUPS!E$12,0)*$FB$6+VLOOKUP($FA190,STREV,LOOKUPS!E$10,0)*$FC$6+VLOOKUP($FA190,LTREV,LOOKUPS!E$9,0)*$FD$6+VLOOKUP($FA190,CFP,LOOKUPS!E$6,0)*$FE$6+VLOOKUP($FA190,EP,LOOKUPS!E$8,0)*$FF$6+VLOOKUP($FA190,BM,LOOKUPS!E$5,0)*$FG$6+VLOOKUP($FA190,DIV,LOOKUPS!E$7,0)*$FH$6++VLOOKUP($FA190,SIZE,LOOKUPS!E$11,0)*$FI$6),"",VLOOKUP($FA190,MOM,LOOKUPS!E$12,0)*$FB$6+VLOOKUP($FA190,STREV,LOOKUPS!E$10,0)*$FC$6+VLOOKUP($FA190,LTREV,LOOKUPS!E$9,0)*$FD$6+VLOOKUP($FA190,CFP,LOOKUPS!E$6,0)*$FE$6+VLOOKUP($FA190,EP,LOOKUPS!E$8,0)*$FF$6+VLOOKUP($FA190,BM,LOOKUPS!E$5,0)*$FG$6+VLOOKUP($FA190,DIV,LOOKUPS!E$7,0)*$FH$6++VLOOKUP($FA190,SIZE,LOOKUPS!E$11,0)*$FI$6)</f>
        <v/>
      </c>
      <c r="FE190" s="1" t="str">
        <f>IF(ISERROR(VLOOKUP($FA190,MOM,LOOKUPS!F$12,0)*$FB$6+VLOOKUP($FA190,STREV,LOOKUPS!F$10,0)*$FC$6+VLOOKUP($FA190,LTREV,LOOKUPS!F$9,0)*$FD$6+VLOOKUP($FA190,CFP,LOOKUPS!F$6,0)*$FE$6+VLOOKUP($FA190,EP,LOOKUPS!F$8,0)*$FF$6+VLOOKUP($FA190,BM,LOOKUPS!F$5,0)*$FG$6+VLOOKUP($FA190,DIV,LOOKUPS!F$7,0)*$FH$6++VLOOKUP($FA190,SIZE,LOOKUPS!F$11,0)*$FI$6),"",VLOOKUP($FA190,MOM,LOOKUPS!F$12,0)*$FB$6+VLOOKUP($FA190,STREV,LOOKUPS!F$10,0)*$FC$6+VLOOKUP($FA190,LTREV,LOOKUPS!F$9,0)*$FD$6+VLOOKUP($FA190,CFP,LOOKUPS!F$6,0)*$FE$6+VLOOKUP($FA190,EP,LOOKUPS!F$8,0)*$FF$6+VLOOKUP($FA190,BM,LOOKUPS!F$5,0)*$FG$6+VLOOKUP($FA190,DIV,LOOKUPS!F$7,0)*$FH$6++VLOOKUP($FA190,SIZE,LOOKUPS!F$11,0)*$FI$6)</f>
        <v/>
      </c>
      <c r="FF190" s="1" t="str">
        <f>IF(ISERROR(VLOOKUP($FA190,MOM,LOOKUPS!G$12,0)*$FB$6+VLOOKUP($FA190,STREV,LOOKUPS!G$10,0)*$FC$6+VLOOKUP($FA190,LTREV,LOOKUPS!G$9,0)*$FD$6+VLOOKUP($FA190,CFP,LOOKUPS!G$6,0)*$FE$6+VLOOKUP($FA190,EP,LOOKUPS!G$8,0)*$FF$6+VLOOKUP($FA190,BM,LOOKUPS!G$5,0)*$FG$6+VLOOKUP($FA190,DIV,LOOKUPS!G$7,0)*$FH$6++VLOOKUP($FA190,SIZE,LOOKUPS!G$11,0)*$FI$6),"",VLOOKUP($FA190,MOM,LOOKUPS!G$12,0)*$FB$6+VLOOKUP($FA190,STREV,LOOKUPS!G$10,0)*$FC$6+VLOOKUP($FA190,LTREV,LOOKUPS!G$9,0)*$FD$6+VLOOKUP($FA190,CFP,LOOKUPS!G$6,0)*$FE$6+VLOOKUP($FA190,EP,LOOKUPS!G$8,0)*$FF$6+VLOOKUP($FA190,BM,LOOKUPS!G$5,0)*$FG$6+VLOOKUP($FA190,DIV,LOOKUPS!G$7,0)*$FH$6++VLOOKUP($FA190,SIZE,LOOKUPS!G$11,0)*$FI$6)</f>
        <v/>
      </c>
      <c r="FG190" s="1" t="str">
        <f>IF(ISERROR(VLOOKUP($FA190,MOM,LOOKUPS!H$12,0)*$FB$6+VLOOKUP($FA190,STREV,LOOKUPS!H$10,0)*$FC$6+VLOOKUP($FA190,LTREV,LOOKUPS!H$9,0)*$FD$6+VLOOKUP($FA190,CFP,LOOKUPS!H$6,0)*$FE$6+VLOOKUP($FA190,EP,LOOKUPS!H$8,0)*$FF$6+VLOOKUP($FA190,BM,LOOKUPS!H$5,0)*$FG$6+VLOOKUP($FA190,DIV,LOOKUPS!H$7,0)*$FH$6++VLOOKUP($FA190,SIZE,LOOKUPS!H$11,0)*$FI$6),"",VLOOKUP($FA190,MOM,LOOKUPS!H$12,0)*$FB$6+VLOOKUP($FA190,STREV,LOOKUPS!H$10,0)*$FC$6+VLOOKUP($FA190,LTREV,LOOKUPS!H$9,0)*$FD$6+VLOOKUP($FA190,CFP,LOOKUPS!H$6,0)*$FE$6+VLOOKUP($FA190,EP,LOOKUPS!H$8,0)*$FF$6+VLOOKUP($FA190,BM,LOOKUPS!H$5,0)*$FG$6+VLOOKUP($FA190,DIV,LOOKUPS!H$7,0)*$FH$6++VLOOKUP($FA190,SIZE,LOOKUPS!H$11,0)*$FI$6)</f>
        <v/>
      </c>
      <c r="FH190" s="1" t="str">
        <f>IF(ISERROR(VLOOKUP($FA190,MOM,LOOKUPS!I$12,0)*$FB$6+VLOOKUP($FA190,STREV,LOOKUPS!I$10,0)*$FC$6+VLOOKUP($FA190,LTREV,LOOKUPS!I$9,0)*$FD$6+VLOOKUP($FA190,CFP,LOOKUPS!I$6,0)*$FE$6+VLOOKUP($FA190,EP,LOOKUPS!I$8,0)*$FF$6+VLOOKUP($FA190,BM,LOOKUPS!I$5,0)*$FG$6+VLOOKUP($FA190,DIV,LOOKUPS!I$7,0)*$FH$6++VLOOKUP($FA190,SIZE,LOOKUPS!I$11,0)*$FI$6),"",VLOOKUP($FA190,MOM,LOOKUPS!I$12,0)*$FB$6+VLOOKUP($FA190,STREV,LOOKUPS!I$10,0)*$FC$6+VLOOKUP($FA190,LTREV,LOOKUPS!I$9,0)*$FD$6+VLOOKUP($FA190,CFP,LOOKUPS!I$6,0)*$FE$6+VLOOKUP($FA190,EP,LOOKUPS!I$8,0)*$FF$6+VLOOKUP($FA190,BM,LOOKUPS!I$5,0)*$FG$6+VLOOKUP($FA190,DIV,LOOKUPS!I$7,0)*$FH$6++VLOOKUP($FA190,SIZE,LOOKUPS!I$11,0)*$FI$6)</f>
        <v/>
      </c>
      <c r="FI190" s="1" t="str">
        <f>IF(ISERROR(VLOOKUP($FA190,MOM,LOOKUPS!J$12,0)*$FB$6+VLOOKUP($FA190,STREV,LOOKUPS!J$10,0)*$FC$6+VLOOKUP($FA190,LTREV,LOOKUPS!J$9,0)*$FD$6+VLOOKUP($FA190,CFP,LOOKUPS!J$6,0)*$FE$6+VLOOKUP($FA190,EP,LOOKUPS!J$8,0)*$FF$6+VLOOKUP($FA190,BM,LOOKUPS!J$5,0)*$FG$6+VLOOKUP($FA190,DIV,LOOKUPS!J$7,0)*$FH$6++VLOOKUP($FA190,SIZE,LOOKUPS!J$11,0)*$FI$6),"",VLOOKUP($FA190,MOM,LOOKUPS!J$12,0)*$FB$6+VLOOKUP($FA190,STREV,LOOKUPS!J$10,0)*$FC$6+VLOOKUP($FA190,LTREV,LOOKUPS!J$9,0)*$FD$6+VLOOKUP($FA190,CFP,LOOKUPS!J$6,0)*$FE$6+VLOOKUP($FA190,EP,LOOKUPS!J$8,0)*$FF$6+VLOOKUP($FA190,BM,LOOKUPS!J$5,0)*$FG$6+VLOOKUP($FA190,DIV,LOOKUPS!J$7,0)*$FH$6++VLOOKUP($FA190,SIZE,LOOKUPS!J$11,0)*$FI$6)</f>
        <v/>
      </c>
      <c r="FJ190" s="1" t="str">
        <f>IF(ISERROR(VLOOKUP($FA190,MOM,LOOKUPS!K$12,0)*$FB$6+VLOOKUP($FA190,STREV,LOOKUPS!K$10,0)*$FC$6+VLOOKUP($FA190,LTREV,LOOKUPS!K$9,0)*$FD$6+VLOOKUP($FA190,CFP,LOOKUPS!K$6,0)*$FE$6+VLOOKUP($FA190,EP,LOOKUPS!K$8,0)*$FF$6+VLOOKUP($FA190,BM,LOOKUPS!K$5,0)*$FG$6+VLOOKUP($FA190,DIV,LOOKUPS!K$7,0)*$FH$6++VLOOKUP($FA190,SIZE,LOOKUPS!K$11,0)*$FI$6),"",VLOOKUP($FA190,MOM,LOOKUPS!K$12,0)*$FB$6+VLOOKUP($FA190,STREV,LOOKUPS!K$10,0)*$FC$6+VLOOKUP($FA190,LTREV,LOOKUPS!K$9,0)*$FD$6+VLOOKUP($FA190,CFP,LOOKUPS!K$6,0)*$FE$6+VLOOKUP($FA190,EP,LOOKUPS!K$8,0)*$FF$6+VLOOKUP($FA190,BM,LOOKUPS!K$5,0)*$FG$6+VLOOKUP($FA190,DIV,LOOKUPS!K$7,0)*$FH$6++VLOOKUP($FA190,SIZE,LOOKUPS!K$11,0)*$FI$6)</f>
        <v/>
      </c>
      <c r="FK190" s="1" t="str">
        <f>IF(ISERROR(VLOOKUP($FA190,MOM,LOOKUPS!L$12,0)*$FB$6+VLOOKUP($FA190,STREV,LOOKUPS!L$10,0)*$FC$6+VLOOKUP($FA190,LTREV,LOOKUPS!L$9,0)*$FD$6+VLOOKUP($FA190,CFP,LOOKUPS!L$6,0)*$FE$6+VLOOKUP($FA190,EP,LOOKUPS!L$8,0)*$FF$6+VLOOKUP($FA190,BM,LOOKUPS!L$5,0)*$FG$6+VLOOKUP($FA190,DIV,LOOKUPS!L$7,0)*$FH$6++VLOOKUP($FA190,SIZE,LOOKUPS!L$11,0)*$FI$6),"",VLOOKUP($FA190,MOM,LOOKUPS!L$12,0)*$FB$6+VLOOKUP($FA190,STREV,LOOKUPS!L$10,0)*$FC$6+VLOOKUP($FA190,LTREV,LOOKUPS!L$9,0)*$FD$6+VLOOKUP($FA190,CFP,LOOKUPS!L$6,0)*$FE$6+VLOOKUP($FA190,EP,LOOKUPS!L$8,0)*$FF$6+VLOOKUP($FA190,BM,LOOKUPS!L$5,0)*$FG$6+VLOOKUP($FA190,DIV,LOOKUPS!L$7,0)*$FH$6++VLOOKUP($FA190,SIZE,LOOKUPS!L$11,0)*$FI$6)</f>
        <v/>
      </c>
    </row>
    <row r="191" spans="1:167" x14ac:dyDescent="0.3">
      <c r="A191" s="1">
        <v>194202</v>
      </c>
      <c r="B191" s="1">
        <v>0.82</v>
      </c>
      <c r="C191" s="1">
        <v>-0.46</v>
      </c>
      <c r="D191" s="1">
        <v>-2.15</v>
      </c>
      <c r="E191" s="1">
        <v>-2.83</v>
      </c>
      <c r="F191" s="1">
        <v>-1.37</v>
      </c>
      <c r="G191" s="1">
        <v>-2.61</v>
      </c>
      <c r="H191" s="1">
        <v>-1.07</v>
      </c>
      <c r="I191" s="1">
        <v>-1.6</v>
      </c>
      <c r="J191" s="1">
        <v>-1.31</v>
      </c>
      <c r="K191" s="1">
        <v>-1.5</v>
      </c>
      <c r="M191" s="1">
        <v>194103</v>
      </c>
      <c r="N191" s="1">
        <v>4.8899999999999997</v>
      </c>
      <c r="O191" s="1">
        <v>2.8</v>
      </c>
      <c r="P191" s="1">
        <v>2</v>
      </c>
      <c r="Q191" s="1">
        <v>1.03</v>
      </c>
      <c r="R191" s="1">
        <v>1.67</v>
      </c>
      <c r="S191" s="1">
        <v>1.77</v>
      </c>
      <c r="T191" s="1">
        <v>-1.07</v>
      </c>
      <c r="U191" s="1">
        <v>0.61</v>
      </c>
      <c r="V191" s="1">
        <v>-1.01</v>
      </c>
      <c r="W191" s="1">
        <v>0.78</v>
      </c>
      <c r="Y191" s="1">
        <v>194602</v>
      </c>
      <c r="Z191" s="1">
        <v>-6.33</v>
      </c>
      <c r="AA191" s="1">
        <v>-5.68</v>
      </c>
      <c r="AB191" s="1">
        <v>-5.21</v>
      </c>
      <c r="AC191" s="1">
        <v>-5.94</v>
      </c>
      <c r="AD191" s="1">
        <v>-6.37</v>
      </c>
      <c r="AE191" s="1">
        <v>-6.77</v>
      </c>
      <c r="AF191" s="1">
        <v>-6.51</v>
      </c>
      <c r="AG191" s="1">
        <v>-6.69</v>
      </c>
      <c r="AH191" s="1">
        <v>-7.97</v>
      </c>
      <c r="AI191" s="1">
        <v>-8.06</v>
      </c>
      <c r="AK191">
        <v>196608</v>
      </c>
      <c r="AL191">
        <v>-13.83</v>
      </c>
      <c r="AM191">
        <v>-9.5500000000000007</v>
      </c>
      <c r="AN191">
        <v>-9.42</v>
      </c>
      <c r="AO191">
        <v>-10.07</v>
      </c>
      <c r="AP191">
        <v>-9.6199999999999992</v>
      </c>
      <c r="AQ191">
        <v>-9.7100000000000009</v>
      </c>
      <c r="AR191">
        <v>-9.23</v>
      </c>
      <c r="AS191">
        <v>-9.82</v>
      </c>
      <c r="AT191">
        <v>-9.92</v>
      </c>
      <c r="AU191">
        <v>-9.51</v>
      </c>
      <c r="AV191">
        <v>-9.77</v>
      </c>
      <c r="AW191">
        <v>-9.36</v>
      </c>
      <c r="AX191">
        <v>-10.08</v>
      </c>
      <c r="AY191">
        <v>-9.7799999999999994</v>
      </c>
      <c r="AZ191">
        <v>-8.68</v>
      </c>
      <c r="BA191">
        <v>-9.18</v>
      </c>
      <c r="BB191">
        <v>-10.44</v>
      </c>
      <c r="BC191">
        <v>-9.2200000000000006</v>
      </c>
      <c r="BD191">
        <v>-10.37</v>
      </c>
      <c r="BF191" s="1">
        <v>196608</v>
      </c>
      <c r="BG191" s="1">
        <v>-12.78</v>
      </c>
      <c r="BH191" s="1">
        <v>-9.64</v>
      </c>
      <c r="BI191" s="1">
        <v>-9.39</v>
      </c>
      <c r="BJ191" s="1">
        <v>-10.029999999999999</v>
      </c>
      <c r="BK191" s="1">
        <v>-9.84</v>
      </c>
      <c r="BL191" s="1">
        <v>-9.5500000000000007</v>
      </c>
      <c r="BM191" s="1">
        <v>-8.99</v>
      </c>
      <c r="BN191" s="1">
        <v>-9.3000000000000007</v>
      </c>
      <c r="BO191" s="1">
        <v>-10.42</v>
      </c>
      <c r="BP191" s="1">
        <v>-10.59</v>
      </c>
      <c r="BQ191" s="1">
        <v>-8.64</v>
      </c>
      <c r="BR191" s="1">
        <v>-9.1199999999999992</v>
      </c>
      <c r="BS191" s="1">
        <v>-9.9600000000000009</v>
      </c>
      <c r="BT191" s="1">
        <v>-9.39</v>
      </c>
      <c r="BU191" s="1">
        <v>-8.6199999999999992</v>
      </c>
      <c r="BV191" s="1">
        <v>-9.56</v>
      </c>
      <c r="BW191" s="1">
        <v>-9.0500000000000007</v>
      </c>
      <c r="BX191" s="1">
        <v>-9.7200000000000006</v>
      </c>
      <c r="BY191" s="1">
        <v>-10.94</v>
      </c>
      <c r="CA191" s="1">
        <v>194108</v>
      </c>
      <c r="CB191" s="1">
        <v>-4.01</v>
      </c>
      <c r="CC191" s="1">
        <v>-0.39</v>
      </c>
      <c r="CD191" s="1">
        <v>-0.98</v>
      </c>
      <c r="CE191" s="1">
        <v>-0.33</v>
      </c>
      <c r="CF191" s="1">
        <v>-0.1</v>
      </c>
      <c r="CG191" s="1">
        <v>-0.92</v>
      </c>
      <c r="CH191" s="1">
        <v>-0.88</v>
      </c>
      <c r="CI191" s="1">
        <v>-1.21</v>
      </c>
      <c r="CJ191" s="1">
        <v>0.08</v>
      </c>
      <c r="CK191" s="1">
        <v>0.09</v>
      </c>
      <c r="CL191" s="1">
        <v>-0.28999999999999998</v>
      </c>
      <c r="CM191" s="1">
        <v>-0.96</v>
      </c>
      <c r="CN191" s="1">
        <v>-0.89</v>
      </c>
      <c r="CO191" s="1">
        <v>-0.79</v>
      </c>
      <c r="CP191" s="1">
        <v>-0.98</v>
      </c>
      <c r="CQ191" s="1">
        <v>-1.26</v>
      </c>
      <c r="CR191" s="1">
        <v>-1.1499999999999999</v>
      </c>
      <c r="CS191" s="1">
        <v>1.23</v>
      </c>
      <c r="CT191" s="1">
        <v>-1.08</v>
      </c>
      <c r="CV191" s="1">
        <v>194208</v>
      </c>
      <c r="CW191" s="1">
        <v>4.4000000000000004</v>
      </c>
      <c r="CX191" s="1">
        <v>2.2799999999999998</v>
      </c>
      <c r="CY191" s="1">
        <v>2.74</v>
      </c>
      <c r="CZ191" s="1">
        <v>1.91</v>
      </c>
      <c r="DA191" s="1">
        <v>2.48</v>
      </c>
      <c r="DB191" s="1">
        <v>2.0699999999999998</v>
      </c>
      <c r="DC191" s="1">
        <v>2.94</v>
      </c>
      <c r="DD191" s="1">
        <v>2.76</v>
      </c>
      <c r="DE191" s="1">
        <v>1.53</v>
      </c>
      <c r="DF191" s="1">
        <v>2.5299999999999998</v>
      </c>
      <c r="DG191" s="1">
        <v>2.42</v>
      </c>
      <c r="DH191" s="1">
        <v>1.89</v>
      </c>
      <c r="DI191" s="1">
        <v>2.2400000000000002</v>
      </c>
      <c r="DJ191" s="1">
        <v>2.41</v>
      </c>
      <c r="DK191" s="1">
        <v>3.5</v>
      </c>
      <c r="DL191" s="1">
        <v>2.83</v>
      </c>
      <c r="DM191" s="1">
        <v>2.69</v>
      </c>
      <c r="DN191" s="1">
        <v>0.21</v>
      </c>
      <c r="DO191" s="1">
        <v>2.86</v>
      </c>
      <c r="DQ191" s="1">
        <v>194108</v>
      </c>
      <c r="DR191" s="1">
        <v>-99.99</v>
      </c>
      <c r="DS191" s="1">
        <v>-0.75</v>
      </c>
      <c r="DT191" s="1">
        <v>-1.05</v>
      </c>
      <c r="DU191" s="1">
        <v>-0.11</v>
      </c>
      <c r="DV191" s="1">
        <v>-1.17</v>
      </c>
      <c r="DW191" s="1">
        <v>-0.75</v>
      </c>
      <c r="DX191" s="1">
        <v>-1.34</v>
      </c>
      <c r="DY191" s="1">
        <v>0.39</v>
      </c>
      <c r="DZ191" s="1">
        <v>-0.52</v>
      </c>
      <c r="EA191" s="1">
        <v>-1.79</v>
      </c>
      <c r="EB191" s="1">
        <v>-0.56999999999999995</v>
      </c>
      <c r="EC191" s="1">
        <v>0.09</v>
      </c>
      <c r="ED191" s="1">
        <v>-1.59</v>
      </c>
      <c r="EE191" s="1">
        <v>-1.74</v>
      </c>
      <c r="EF191" s="1">
        <v>-0.94</v>
      </c>
      <c r="EG191" s="1">
        <v>0.06</v>
      </c>
      <c r="EH191" s="1">
        <v>0.72</v>
      </c>
      <c r="EI191" s="1">
        <v>-0.65</v>
      </c>
      <c r="EJ191" s="1">
        <v>-0.39</v>
      </c>
      <c r="EL191">
        <v>194108</v>
      </c>
      <c r="EM191">
        <v>-0.17</v>
      </c>
      <c r="EN191">
        <v>-0.41</v>
      </c>
      <c r="EO191">
        <v>-1.1000000000000001</v>
      </c>
      <c r="EP191">
        <v>0.01</v>
      </c>
      <c r="ER191" s="1">
        <v>194202</v>
      </c>
      <c r="ES191" s="1">
        <v>-0.71</v>
      </c>
      <c r="EU191" s="1">
        <v>194103</v>
      </c>
      <c r="EV191" s="1">
        <v>1.83</v>
      </c>
      <c r="EX191" s="1">
        <v>194602</v>
      </c>
      <c r="EY191" s="1">
        <v>2.08</v>
      </c>
      <c r="FA191" s="1">
        <v>194202</v>
      </c>
      <c r="FB191" s="1" t="str">
        <f>IF(ISERROR(VLOOKUP($FA191,MOM,LOOKUPS!C$12,0)*$FB$6+VLOOKUP($FA191,STREV,LOOKUPS!C$10,0)*$FC$6+VLOOKUP($FA191,LTREV,LOOKUPS!C$9,0)*$FD$6+VLOOKUP($FA191,CFP,LOOKUPS!C$6,0)*$FE$6+VLOOKUP($FA191,EP,LOOKUPS!C$8,0)*$FF$6+VLOOKUP($FA191,BM,LOOKUPS!C$5,0)*$FG$6+VLOOKUP($FA191,DIV,LOOKUPS!C$7,0)*$FH$6++VLOOKUP($FA191,SIZE,LOOKUPS!C$11,0)*$FI$6),"",VLOOKUP($FA191,MOM,LOOKUPS!C$12,0)*$FB$6+VLOOKUP($FA191,STREV,LOOKUPS!C$10,0)*$FC$6+VLOOKUP($FA191,LTREV,LOOKUPS!C$9,0)*$FD$6+VLOOKUP($FA191,CFP,LOOKUPS!C$6,0)*$FE$6+VLOOKUP($FA191,EP,LOOKUPS!C$8,0)*$FF$6+VLOOKUP($FA191,BM,LOOKUPS!C$5,0)*$FG$6+VLOOKUP($FA191,DIV,LOOKUPS!C$7,0)*$FH$6++VLOOKUP($FA191,SIZE,LOOKUPS!C$11,0)*$FI$6)</f>
        <v/>
      </c>
      <c r="FC191" s="1" t="str">
        <f>IF(ISERROR(VLOOKUP($FA191,MOM,LOOKUPS!D$12,0)*$FB$6+VLOOKUP($FA191,STREV,LOOKUPS!D$10,0)*$FC$6+VLOOKUP($FA191,LTREV,LOOKUPS!D$9,0)*$FD$6+VLOOKUP($FA191,CFP,LOOKUPS!D$6,0)*$FE$6+VLOOKUP($FA191,EP,LOOKUPS!D$8,0)*$FF$6+VLOOKUP($FA191,BM,LOOKUPS!D$5,0)*$FG$6+VLOOKUP($FA191,DIV,LOOKUPS!D$7,0)*$FH$6++VLOOKUP($FA191,SIZE,LOOKUPS!D$11,0)*$FI$6),"",VLOOKUP($FA191,MOM,LOOKUPS!D$12,0)*$FB$6+VLOOKUP($FA191,STREV,LOOKUPS!D$10,0)*$FC$6+VLOOKUP($FA191,LTREV,LOOKUPS!D$9,0)*$FD$6+VLOOKUP($FA191,CFP,LOOKUPS!D$6,0)*$FE$6+VLOOKUP($FA191,EP,LOOKUPS!D$8,0)*$FF$6+VLOOKUP($FA191,BM,LOOKUPS!D$5,0)*$FG$6+VLOOKUP($FA191,DIV,LOOKUPS!D$7,0)*$FH$6++VLOOKUP($FA191,SIZE,LOOKUPS!D$11,0)*$FI$6)</f>
        <v/>
      </c>
      <c r="FD191" s="1" t="str">
        <f>IF(ISERROR(VLOOKUP($FA191,MOM,LOOKUPS!E$12,0)*$FB$6+VLOOKUP($FA191,STREV,LOOKUPS!E$10,0)*$FC$6+VLOOKUP($FA191,LTREV,LOOKUPS!E$9,0)*$FD$6+VLOOKUP($FA191,CFP,LOOKUPS!E$6,0)*$FE$6+VLOOKUP($FA191,EP,LOOKUPS!E$8,0)*$FF$6+VLOOKUP($FA191,BM,LOOKUPS!E$5,0)*$FG$6+VLOOKUP($FA191,DIV,LOOKUPS!E$7,0)*$FH$6++VLOOKUP($FA191,SIZE,LOOKUPS!E$11,0)*$FI$6),"",VLOOKUP($FA191,MOM,LOOKUPS!E$12,0)*$FB$6+VLOOKUP($FA191,STREV,LOOKUPS!E$10,0)*$FC$6+VLOOKUP($FA191,LTREV,LOOKUPS!E$9,0)*$FD$6+VLOOKUP($FA191,CFP,LOOKUPS!E$6,0)*$FE$6+VLOOKUP($FA191,EP,LOOKUPS!E$8,0)*$FF$6+VLOOKUP($FA191,BM,LOOKUPS!E$5,0)*$FG$6+VLOOKUP($FA191,DIV,LOOKUPS!E$7,0)*$FH$6++VLOOKUP($FA191,SIZE,LOOKUPS!E$11,0)*$FI$6)</f>
        <v/>
      </c>
      <c r="FE191" s="1" t="str">
        <f>IF(ISERROR(VLOOKUP($FA191,MOM,LOOKUPS!F$12,0)*$FB$6+VLOOKUP($FA191,STREV,LOOKUPS!F$10,0)*$FC$6+VLOOKUP($FA191,LTREV,LOOKUPS!F$9,0)*$FD$6+VLOOKUP($FA191,CFP,LOOKUPS!F$6,0)*$FE$6+VLOOKUP($FA191,EP,LOOKUPS!F$8,0)*$FF$6+VLOOKUP($FA191,BM,LOOKUPS!F$5,0)*$FG$6+VLOOKUP($FA191,DIV,LOOKUPS!F$7,0)*$FH$6++VLOOKUP($FA191,SIZE,LOOKUPS!F$11,0)*$FI$6),"",VLOOKUP($FA191,MOM,LOOKUPS!F$12,0)*$FB$6+VLOOKUP($FA191,STREV,LOOKUPS!F$10,0)*$FC$6+VLOOKUP($FA191,LTREV,LOOKUPS!F$9,0)*$FD$6+VLOOKUP($FA191,CFP,LOOKUPS!F$6,0)*$FE$6+VLOOKUP($FA191,EP,LOOKUPS!F$8,0)*$FF$6+VLOOKUP($FA191,BM,LOOKUPS!F$5,0)*$FG$6+VLOOKUP($FA191,DIV,LOOKUPS!F$7,0)*$FH$6++VLOOKUP($FA191,SIZE,LOOKUPS!F$11,0)*$FI$6)</f>
        <v/>
      </c>
      <c r="FF191" s="1" t="str">
        <f>IF(ISERROR(VLOOKUP($FA191,MOM,LOOKUPS!G$12,0)*$FB$6+VLOOKUP($FA191,STREV,LOOKUPS!G$10,0)*$FC$6+VLOOKUP($FA191,LTREV,LOOKUPS!G$9,0)*$FD$6+VLOOKUP($FA191,CFP,LOOKUPS!G$6,0)*$FE$6+VLOOKUP($FA191,EP,LOOKUPS!G$8,0)*$FF$6+VLOOKUP($FA191,BM,LOOKUPS!G$5,0)*$FG$6+VLOOKUP($FA191,DIV,LOOKUPS!G$7,0)*$FH$6++VLOOKUP($FA191,SIZE,LOOKUPS!G$11,0)*$FI$6),"",VLOOKUP($FA191,MOM,LOOKUPS!G$12,0)*$FB$6+VLOOKUP($FA191,STREV,LOOKUPS!G$10,0)*$FC$6+VLOOKUP($FA191,LTREV,LOOKUPS!G$9,0)*$FD$6+VLOOKUP($FA191,CFP,LOOKUPS!G$6,0)*$FE$6+VLOOKUP($FA191,EP,LOOKUPS!G$8,0)*$FF$6+VLOOKUP($FA191,BM,LOOKUPS!G$5,0)*$FG$6+VLOOKUP($FA191,DIV,LOOKUPS!G$7,0)*$FH$6++VLOOKUP($FA191,SIZE,LOOKUPS!G$11,0)*$FI$6)</f>
        <v/>
      </c>
      <c r="FG191" s="1" t="str">
        <f>IF(ISERROR(VLOOKUP($FA191,MOM,LOOKUPS!H$12,0)*$FB$6+VLOOKUP($FA191,STREV,LOOKUPS!H$10,0)*$FC$6+VLOOKUP($FA191,LTREV,LOOKUPS!H$9,0)*$FD$6+VLOOKUP($FA191,CFP,LOOKUPS!H$6,0)*$FE$6+VLOOKUP($FA191,EP,LOOKUPS!H$8,0)*$FF$6+VLOOKUP($FA191,BM,LOOKUPS!H$5,0)*$FG$6+VLOOKUP($FA191,DIV,LOOKUPS!H$7,0)*$FH$6++VLOOKUP($FA191,SIZE,LOOKUPS!H$11,0)*$FI$6),"",VLOOKUP($FA191,MOM,LOOKUPS!H$12,0)*$FB$6+VLOOKUP($FA191,STREV,LOOKUPS!H$10,0)*$FC$6+VLOOKUP($FA191,LTREV,LOOKUPS!H$9,0)*$FD$6+VLOOKUP($FA191,CFP,LOOKUPS!H$6,0)*$FE$6+VLOOKUP($FA191,EP,LOOKUPS!H$8,0)*$FF$6+VLOOKUP($FA191,BM,LOOKUPS!H$5,0)*$FG$6+VLOOKUP($FA191,DIV,LOOKUPS!H$7,0)*$FH$6++VLOOKUP($FA191,SIZE,LOOKUPS!H$11,0)*$FI$6)</f>
        <v/>
      </c>
      <c r="FH191" s="1" t="str">
        <f>IF(ISERROR(VLOOKUP($FA191,MOM,LOOKUPS!I$12,0)*$FB$6+VLOOKUP($FA191,STREV,LOOKUPS!I$10,0)*$FC$6+VLOOKUP($FA191,LTREV,LOOKUPS!I$9,0)*$FD$6+VLOOKUP($FA191,CFP,LOOKUPS!I$6,0)*$FE$6+VLOOKUP($FA191,EP,LOOKUPS!I$8,0)*$FF$6+VLOOKUP($FA191,BM,LOOKUPS!I$5,0)*$FG$6+VLOOKUP($FA191,DIV,LOOKUPS!I$7,0)*$FH$6++VLOOKUP($FA191,SIZE,LOOKUPS!I$11,0)*$FI$6),"",VLOOKUP($FA191,MOM,LOOKUPS!I$12,0)*$FB$6+VLOOKUP($FA191,STREV,LOOKUPS!I$10,0)*$FC$6+VLOOKUP($FA191,LTREV,LOOKUPS!I$9,0)*$FD$6+VLOOKUP($FA191,CFP,LOOKUPS!I$6,0)*$FE$6+VLOOKUP($FA191,EP,LOOKUPS!I$8,0)*$FF$6+VLOOKUP($FA191,BM,LOOKUPS!I$5,0)*$FG$6+VLOOKUP($FA191,DIV,LOOKUPS!I$7,0)*$FH$6++VLOOKUP($FA191,SIZE,LOOKUPS!I$11,0)*$FI$6)</f>
        <v/>
      </c>
      <c r="FI191" s="1" t="str">
        <f>IF(ISERROR(VLOOKUP($FA191,MOM,LOOKUPS!J$12,0)*$FB$6+VLOOKUP($FA191,STREV,LOOKUPS!J$10,0)*$FC$6+VLOOKUP($FA191,LTREV,LOOKUPS!J$9,0)*$FD$6+VLOOKUP($FA191,CFP,LOOKUPS!J$6,0)*$FE$6+VLOOKUP($FA191,EP,LOOKUPS!J$8,0)*$FF$6+VLOOKUP($FA191,BM,LOOKUPS!J$5,0)*$FG$6+VLOOKUP($FA191,DIV,LOOKUPS!J$7,0)*$FH$6++VLOOKUP($FA191,SIZE,LOOKUPS!J$11,0)*$FI$6),"",VLOOKUP($FA191,MOM,LOOKUPS!J$12,0)*$FB$6+VLOOKUP($FA191,STREV,LOOKUPS!J$10,0)*$FC$6+VLOOKUP($FA191,LTREV,LOOKUPS!J$9,0)*$FD$6+VLOOKUP($FA191,CFP,LOOKUPS!J$6,0)*$FE$6+VLOOKUP($FA191,EP,LOOKUPS!J$8,0)*$FF$6+VLOOKUP($FA191,BM,LOOKUPS!J$5,0)*$FG$6+VLOOKUP($FA191,DIV,LOOKUPS!J$7,0)*$FH$6++VLOOKUP($FA191,SIZE,LOOKUPS!J$11,0)*$FI$6)</f>
        <v/>
      </c>
      <c r="FJ191" s="1" t="str">
        <f>IF(ISERROR(VLOOKUP($FA191,MOM,LOOKUPS!K$12,0)*$FB$6+VLOOKUP($FA191,STREV,LOOKUPS!K$10,0)*$FC$6+VLOOKUP($FA191,LTREV,LOOKUPS!K$9,0)*$FD$6+VLOOKUP($FA191,CFP,LOOKUPS!K$6,0)*$FE$6+VLOOKUP($FA191,EP,LOOKUPS!K$8,0)*$FF$6+VLOOKUP($FA191,BM,LOOKUPS!K$5,0)*$FG$6+VLOOKUP($FA191,DIV,LOOKUPS!K$7,0)*$FH$6++VLOOKUP($FA191,SIZE,LOOKUPS!K$11,0)*$FI$6),"",VLOOKUP($FA191,MOM,LOOKUPS!K$12,0)*$FB$6+VLOOKUP($FA191,STREV,LOOKUPS!K$10,0)*$FC$6+VLOOKUP($FA191,LTREV,LOOKUPS!K$9,0)*$FD$6+VLOOKUP($FA191,CFP,LOOKUPS!K$6,0)*$FE$6+VLOOKUP($FA191,EP,LOOKUPS!K$8,0)*$FF$6+VLOOKUP($FA191,BM,LOOKUPS!K$5,0)*$FG$6+VLOOKUP($FA191,DIV,LOOKUPS!K$7,0)*$FH$6++VLOOKUP($FA191,SIZE,LOOKUPS!K$11,0)*$FI$6)</f>
        <v/>
      </c>
      <c r="FK191" s="1" t="str">
        <f>IF(ISERROR(VLOOKUP($FA191,MOM,LOOKUPS!L$12,0)*$FB$6+VLOOKUP($FA191,STREV,LOOKUPS!L$10,0)*$FC$6+VLOOKUP($FA191,LTREV,LOOKUPS!L$9,0)*$FD$6+VLOOKUP($FA191,CFP,LOOKUPS!L$6,0)*$FE$6+VLOOKUP($FA191,EP,LOOKUPS!L$8,0)*$FF$6+VLOOKUP($FA191,BM,LOOKUPS!L$5,0)*$FG$6+VLOOKUP($FA191,DIV,LOOKUPS!L$7,0)*$FH$6++VLOOKUP($FA191,SIZE,LOOKUPS!L$11,0)*$FI$6),"",VLOOKUP($FA191,MOM,LOOKUPS!L$12,0)*$FB$6+VLOOKUP($FA191,STREV,LOOKUPS!L$10,0)*$FC$6+VLOOKUP($FA191,LTREV,LOOKUPS!L$9,0)*$FD$6+VLOOKUP($FA191,CFP,LOOKUPS!L$6,0)*$FE$6+VLOOKUP($FA191,EP,LOOKUPS!L$8,0)*$FF$6+VLOOKUP($FA191,BM,LOOKUPS!L$5,0)*$FG$6+VLOOKUP($FA191,DIV,LOOKUPS!L$7,0)*$FH$6++VLOOKUP($FA191,SIZE,LOOKUPS!L$11,0)*$FI$6)</f>
        <v/>
      </c>
    </row>
    <row r="192" spans="1:167" x14ac:dyDescent="0.3">
      <c r="A192" s="1">
        <v>194203</v>
      </c>
      <c r="B192" s="1">
        <v>-4.67</v>
      </c>
      <c r="C192" s="1">
        <v>-2.87</v>
      </c>
      <c r="D192" s="1">
        <v>-5.63</v>
      </c>
      <c r="E192" s="1">
        <v>-5.96</v>
      </c>
      <c r="F192" s="1">
        <v>-5.17</v>
      </c>
      <c r="G192" s="1">
        <v>-6.24</v>
      </c>
      <c r="H192" s="1">
        <v>-4.13</v>
      </c>
      <c r="I192" s="1">
        <v>-4.0199999999999996</v>
      </c>
      <c r="J192" s="1">
        <v>-5.79</v>
      </c>
      <c r="K192" s="1">
        <v>-7.01</v>
      </c>
      <c r="M192" s="1">
        <v>194104</v>
      </c>
      <c r="N192" s="1">
        <v>-4.58</v>
      </c>
      <c r="O192" s="1">
        <v>-6.22</v>
      </c>
      <c r="P192" s="1">
        <v>-6.44</v>
      </c>
      <c r="Q192" s="1">
        <v>-5.91</v>
      </c>
      <c r="R192" s="1">
        <v>-6.99</v>
      </c>
      <c r="S192" s="1">
        <v>-5.64</v>
      </c>
      <c r="T192" s="1">
        <v>-5.5</v>
      </c>
      <c r="U192" s="1">
        <v>-4.72</v>
      </c>
      <c r="V192" s="1">
        <v>-4.84</v>
      </c>
      <c r="W192" s="1">
        <v>-7.16</v>
      </c>
      <c r="Y192" s="1">
        <v>194603</v>
      </c>
      <c r="Z192" s="1">
        <v>3.33</v>
      </c>
      <c r="AA192" s="1">
        <v>6.6</v>
      </c>
      <c r="AB192" s="1">
        <v>4.6500000000000004</v>
      </c>
      <c r="AC192" s="1">
        <v>6.52</v>
      </c>
      <c r="AD192" s="1">
        <v>6.31</v>
      </c>
      <c r="AE192" s="1">
        <v>5</v>
      </c>
      <c r="AF192" s="1">
        <v>7.27</v>
      </c>
      <c r="AG192" s="1">
        <v>7.04</v>
      </c>
      <c r="AH192" s="1">
        <v>7.84</v>
      </c>
      <c r="AI192" s="1">
        <v>4.0599999999999996</v>
      </c>
      <c r="AK192">
        <v>196609</v>
      </c>
      <c r="AL192">
        <v>-3.17</v>
      </c>
      <c r="AM192">
        <v>-1.41</v>
      </c>
      <c r="AN192">
        <v>-1.52</v>
      </c>
      <c r="AO192">
        <v>-1.86</v>
      </c>
      <c r="AP192">
        <v>-1.93</v>
      </c>
      <c r="AQ192">
        <v>-0.57999999999999996</v>
      </c>
      <c r="AR192">
        <v>-1.75</v>
      </c>
      <c r="AS192">
        <v>-1.76</v>
      </c>
      <c r="AT192">
        <v>-1.81</v>
      </c>
      <c r="AU192">
        <v>-2.29</v>
      </c>
      <c r="AV192">
        <v>-1.42</v>
      </c>
      <c r="AW192">
        <v>-0.11</v>
      </c>
      <c r="AX192">
        <v>-1.07</v>
      </c>
      <c r="AY192">
        <v>-1.62</v>
      </c>
      <c r="AZ192">
        <v>-1.87</v>
      </c>
      <c r="BA192">
        <v>-1.51</v>
      </c>
      <c r="BB192">
        <v>-2.0099999999999998</v>
      </c>
      <c r="BC192">
        <v>-1.1000000000000001</v>
      </c>
      <c r="BD192">
        <v>-2.25</v>
      </c>
      <c r="BF192" s="1">
        <v>196609</v>
      </c>
      <c r="BG192" s="1">
        <v>-2.39</v>
      </c>
      <c r="BH192" s="1">
        <v>-1.88</v>
      </c>
      <c r="BI192" s="1">
        <v>-1.32</v>
      </c>
      <c r="BJ192" s="1">
        <v>-1.55</v>
      </c>
      <c r="BK192" s="1">
        <v>-2.39</v>
      </c>
      <c r="BL192" s="1">
        <v>-0.7</v>
      </c>
      <c r="BM192" s="1">
        <v>-1.1100000000000001</v>
      </c>
      <c r="BN192" s="1">
        <v>-2.4700000000000002</v>
      </c>
      <c r="BO192" s="1">
        <v>-1.1100000000000001</v>
      </c>
      <c r="BP192" s="1">
        <v>-3.25</v>
      </c>
      <c r="BQ192" s="1">
        <v>-1.01</v>
      </c>
      <c r="BR192" s="1">
        <v>-0.56999999999999995</v>
      </c>
      <c r="BS192" s="1">
        <v>-0.82</v>
      </c>
      <c r="BT192" s="1">
        <v>-1.68</v>
      </c>
      <c r="BU192" s="1">
        <v>-0.57999999999999996</v>
      </c>
      <c r="BV192" s="1">
        <v>-2.2599999999999998</v>
      </c>
      <c r="BW192" s="1">
        <v>-2.68</v>
      </c>
      <c r="BX192" s="1">
        <v>-1.5</v>
      </c>
      <c r="BY192" s="1">
        <v>-0.81</v>
      </c>
      <c r="CA192" s="1">
        <v>194109</v>
      </c>
      <c r="CB192" s="1">
        <v>-9.1999999999999993</v>
      </c>
      <c r="CC192" s="1">
        <v>-1.53</v>
      </c>
      <c r="CD192" s="1">
        <v>-1.88</v>
      </c>
      <c r="CE192" s="1">
        <v>-2.57</v>
      </c>
      <c r="CF192" s="1">
        <v>-1.39</v>
      </c>
      <c r="CG192" s="1">
        <v>-1.58</v>
      </c>
      <c r="CH192" s="1">
        <v>-2.35</v>
      </c>
      <c r="CI192" s="1">
        <v>-1.39</v>
      </c>
      <c r="CJ192" s="1">
        <v>-3.19</v>
      </c>
      <c r="CK192" s="1">
        <v>-1.91</v>
      </c>
      <c r="CL192" s="1">
        <v>-0.88</v>
      </c>
      <c r="CM192" s="1">
        <v>-1.79</v>
      </c>
      <c r="CN192" s="1">
        <v>-1.36</v>
      </c>
      <c r="CO192" s="1">
        <v>-2.14</v>
      </c>
      <c r="CP192" s="1">
        <v>-2.5499999999999998</v>
      </c>
      <c r="CQ192" s="1">
        <v>-1.46</v>
      </c>
      <c r="CR192" s="1">
        <v>-1.33</v>
      </c>
      <c r="CS192" s="1">
        <v>-1.64</v>
      </c>
      <c r="CT192" s="1">
        <v>-4.7300000000000004</v>
      </c>
      <c r="CV192" s="1">
        <v>194209</v>
      </c>
      <c r="CW192" s="1">
        <v>10.83</v>
      </c>
      <c r="CX192" s="1">
        <v>3.09</v>
      </c>
      <c r="CY192" s="1">
        <v>2.66</v>
      </c>
      <c r="CZ192" s="1">
        <v>3.07</v>
      </c>
      <c r="DA192" s="1">
        <v>3.21</v>
      </c>
      <c r="DB192" s="1">
        <v>3.18</v>
      </c>
      <c r="DC192" s="1">
        <v>2.2400000000000002</v>
      </c>
      <c r="DD192" s="1">
        <v>3.26</v>
      </c>
      <c r="DE192" s="1">
        <v>2.67</v>
      </c>
      <c r="DF192" s="1">
        <v>4.3</v>
      </c>
      <c r="DG192" s="1">
        <v>2.11</v>
      </c>
      <c r="DH192" s="1">
        <v>2.86</v>
      </c>
      <c r="DI192" s="1">
        <v>3.5</v>
      </c>
      <c r="DJ192" s="1">
        <v>2.59</v>
      </c>
      <c r="DK192" s="1">
        <v>1.87</v>
      </c>
      <c r="DL192" s="1">
        <v>2.65</v>
      </c>
      <c r="DM192" s="1">
        <v>3.9</v>
      </c>
      <c r="DN192" s="1">
        <v>2.02</v>
      </c>
      <c r="DO192" s="1">
        <v>3.32</v>
      </c>
      <c r="DQ192" s="1">
        <v>194109</v>
      </c>
      <c r="DR192" s="1">
        <v>-99.99</v>
      </c>
      <c r="DS192" s="1">
        <v>-3.71</v>
      </c>
      <c r="DT192" s="1">
        <v>-1.6</v>
      </c>
      <c r="DU192" s="1">
        <v>-1.03</v>
      </c>
      <c r="DV192" s="1">
        <v>-4.6500000000000004</v>
      </c>
      <c r="DW192" s="1">
        <v>-1.98</v>
      </c>
      <c r="DX192" s="1">
        <v>-1.56</v>
      </c>
      <c r="DY192" s="1">
        <v>-0.98</v>
      </c>
      <c r="DZ192" s="1">
        <v>-1.1499999999999999</v>
      </c>
      <c r="EA192" s="1">
        <v>-5.65</v>
      </c>
      <c r="EB192" s="1">
        <v>-3.67</v>
      </c>
      <c r="EC192" s="1">
        <v>-1.83</v>
      </c>
      <c r="ED192" s="1">
        <v>-2.13</v>
      </c>
      <c r="EE192" s="1">
        <v>-1.4</v>
      </c>
      <c r="EF192" s="1">
        <v>-1.71</v>
      </c>
      <c r="EG192" s="1">
        <v>-1.1599999999999999</v>
      </c>
      <c r="EH192" s="1">
        <v>-0.79</v>
      </c>
      <c r="EI192" s="1">
        <v>-0.83</v>
      </c>
      <c r="EJ192" s="1">
        <v>-1.48</v>
      </c>
      <c r="EL192">
        <v>194109</v>
      </c>
      <c r="EM192">
        <v>-0.87</v>
      </c>
      <c r="EN192">
        <v>-0.99</v>
      </c>
      <c r="EO192">
        <v>-0.28000000000000003</v>
      </c>
      <c r="EP192">
        <v>0.01</v>
      </c>
      <c r="ER192" s="1">
        <v>194203</v>
      </c>
      <c r="ES192" s="1">
        <v>-0.21</v>
      </c>
      <c r="EU192" s="1">
        <v>194104</v>
      </c>
      <c r="EV192" s="1">
        <v>-1.97</v>
      </c>
      <c r="EX192" s="1">
        <v>194603</v>
      </c>
      <c r="EY192" s="1">
        <v>-2.88</v>
      </c>
      <c r="FA192" s="1">
        <v>194203</v>
      </c>
      <c r="FB192" s="1" t="str">
        <f>IF(ISERROR(VLOOKUP($FA192,MOM,LOOKUPS!C$12,0)*$FB$6+VLOOKUP($FA192,STREV,LOOKUPS!C$10,0)*$FC$6+VLOOKUP($FA192,LTREV,LOOKUPS!C$9,0)*$FD$6+VLOOKUP($FA192,CFP,LOOKUPS!C$6,0)*$FE$6+VLOOKUP($FA192,EP,LOOKUPS!C$8,0)*$FF$6+VLOOKUP($FA192,BM,LOOKUPS!C$5,0)*$FG$6+VLOOKUP($FA192,DIV,LOOKUPS!C$7,0)*$FH$6++VLOOKUP($FA192,SIZE,LOOKUPS!C$11,0)*$FI$6),"",VLOOKUP($FA192,MOM,LOOKUPS!C$12,0)*$FB$6+VLOOKUP($FA192,STREV,LOOKUPS!C$10,0)*$FC$6+VLOOKUP($FA192,LTREV,LOOKUPS!C$9,0)*$FD$6+VLOOKUP($FA192,CFP,LOOKUPS!C$6,0)*$FE$6+VLOOKUP($FA192,EP,LOOKUPS!C$8,0)*$FF$6+VLOOKUP($FA192,BM,LOOKUPS!C$5,0)*$FG$6+VLOOKUP($FA192,DIV,LOOKUPS!C$7,0)*$FH$6++VLOOKUP($FA192,SIZE,LOOKUPS!C$11,0)*$FI$6)</f>
        <v/>
      </c>
      <c r="FC192" s="1" t="str">
        <f>IF(ISERROR(VLOOKUP($FA192,MOM,LOOKUPS!D$12,0)*$FB$6+VLOOKUP($FA192,STREV,LOOKUPS!D$10,0)*$FC$6+VLOOKUP($FA192,LTREV,LOOKUPS!D$9,0)*$FD$6+VLOOKUP($FA192,CFP,LOOKUPS!D$6,0)*$FE$6+VLOOKUP($FA192,EP,LOOKUPS!D$8,0)*$FF$6+VLOOKUP($FA192,BM,LOOKUPS!D$5,0)*$FG$6+VLOOKUP($FA192,DIV,LOOKUPS!D$7,0)*$FH$6++VLOOKUP($FA192,SIZE,LOOKUPS!D$11,0)*$FI$6),"",VLOOKUP($FA192,MOM,LOOKUPS!D$12,0)*$FB$6+VLOOKUP($FA192,STREV,LOOKUPS!D$10,0)*$FC$6+VLOOKUP($FA192,LTREV,LOOKUPS!D$9,0)*$FD$6+VLOOKUP($FA192,CFP,LOOKUPS!D$6,0)*$FE$6+VLOOKUP($FA192,EP,LOOKUPS!D$8,0)*$FF$6+VLOOKUP($FA192,BM,LOOKUPS!D$5,0)*$FG$6+VLOOKUP($FA192,DIV,LOOKUPS!D$7,0)*$FH$6++VLOOKUP($FA192,SIZE,LOOKUPS!D$11,0)*$FI$6)</f>
        <v/>
      </c>
      <c r="FD192" s="1" t="str">
        <f>IF(ISERROR(VLOOKUP($FA192,MOM,LOOKUPS!E$12,0)*$FB$6+VLOOKUP($FA192,STREV,LOOKUPS!E$10,0)*$FC$6+VLOOKUP($FA192,LTREV,LOOKUPS!E$9,0)*$FD$6+VLOOKUP($FA192,CFP,LOOKUPS!E$6,0)*$FE$6+VLOOKUP($FA192,EP,LOOKUPS!E$8,0)*$FF$6+VLOOKUP($FA192,BM,LOOKUPS!E$5,0)*$FG$6+VLOOKUP($FA192,DIV,LOOKUPS!E$7,0)*$FH$6++VLOOKUP($FA192,SIZE,LOOKUPS!E$11,0)*$FI$6),"",VLOOKUP($FA192,MOM,LOOKUPS!E$12,0)*$FB$6+VLOOKUP($FA192,STREV,LOOKUPS!E$10,0)*$FC$6+VLOOKUP($FA192,LTREV,LOOKUPS!E$9,0)*$FD$6+VLOOKUP($FA192,CFP,LOOKUPS!E$6,0)*$FE$6+VLOOKUP($FA192,EP,LOOKUPS!E$8,0)*$FF$6+VLOOKUP($FA192,BM,LOOKUPS!E$5,0)*$FG$6+VLOOKUP($FA192,DIV,LOOKUPS!E$7,0)*$FH$6++VLOOKUP($FA192,SIZE,LOOKUPS!E$11,0)*$FI$6)</f>
        <v/>
      </c>
      <c r="FE192" s="1" t="str">
        <f>IF(ISERROR(VLOOKUP($FA192,MOM,LOOKUPS!F$12,0)*$FB$6+VLOOKUP($FA192,STREV,LOOKUPS!F$10,0)*$FC$6+VLOOKUP($FA192,LTREV,LOOKUPS!F$9,0)*$FD$6+VLOOKUP($FA192,CFP,LOOKUPS!F$6,0)*$FE$6+VLOOKUP($FA192,EP,LOOKUPS!F$8,0)*$FF$6+VLOOKUP($FA192,BM,LOOKUPS!F$5,0)*$FG$6+VLOOKUP($FA192,DIV,LOOKUPS!F$7,0)*$FH$6++VLOOKUP($FA192,SIZE,LOOKUPS!F$11,0)*$FI$6),"",VLOOKUP($FA192,MOM,LOOKUPS!F$12,0)*$FB$6+VLOOKUP($FA192,STREV,LOOKUPS!F$10,0)*$FC$6+VLOOKUP($FA192,LTREV,LOOKUPS!F$9,0)*$FD$6+VLOOKUP($FA192,CFP,LOOKUPS!F$6,0)*$FE$6+VLOOKUP($FA192,EP,LOOKUPS!F$8,0)*$FF$6+VLOOKUP($FA192,BM,LOOKUPS!F$5,0)*$FG$6+VLOOKUP($FA192,DIV,LOOKUPS!F$7,0)*$FH$6++VLOOKUP($FA192,SIZE,LOOKUPS!F$11,0)*$FI$6)</f>
        <v/>
      </c>
      <c r="FF192" s="1" t="str">
        <f>IF(ISERROR(VLOOKUP($FA192,MOM,LOOKUPS!G$12,0)*$FB$6+VLOOKUP($FA192,STREV,LOOKUPS!G$10,0)*$FC$6+VLOOKUP($FA192,LTREV,LOOKUPS!G$9,0)*$FD$6+VLOOKUP($FA192,CFP,LOOKUPS!G$6,0)*$FE$6+VLOOKUP($FA192,EP,LOOKUPS!G$8,0)*$FF$6+VLOOKUP($FA192,BM,LOOKUPS!G$5,0)*$FG$6+VLOOKUP($FA192,DIV,LOOKUPS!G$7,0)*$FH$6++VLOOKUP($FA192,SIZE,LOOKUPS!G$11,0)*$FI$6),"",VLOOKUP($FA192,MOM,LOOKUPS!G$12,0)*$FB$6+VLOOKUP($FA192,STREV,LOOKUPS!G$10,0)*$FC$6+VLOOKUP($FA192,LTREV,LOOKUPS!G$9,0)*$FD$6+VLOOKUP($FA192,CFP,LOOKUPS!G$6,0)*$FE$6+VLOOKUP($FA192,EP,LOOKUPS!G$8,0)*$FF$6+VLOOKUP($FA192,BM,LOOKUPS!G$5,0)*$FG$6+VLOOKUP($FA192,DIV,LOOKUPS!G$7,0)*$FH$6++VLOOKUP($FA192,SIZE,LOOKUPS!G$11,0)*$FI$6)</f>
        <v/>
      </c>
      <c r="FG192" s="1" t="str">
        <f>IF(ISERROR(VLOOKUP($FA192,MOM,LOOKUPS!H$12,0)*$FB$6+VLOOKUP($FA192,STREV,LOOKUPS!H$10,0)*$FC$6+VLOOKUP($FA192,LTREV,LOOKUPS!H$9,0)*$FD$6+VLOOKUP($FA192,CFP,LOOKUPS!H$6,0)*$FE$6+VLOOKUP($FA192,EP,LOOKUPS!H$8,0)*$FF$6+VLOOKUP($FA192,BM,LOOKUPS!H$5,0)*$FG$6+VLOOKUP($FA192,DIV,LOOKUPS!H$7,0)*$FH$6++VLOOKUP($FA192,SIZE,LOOKUPS!H$11,0)*$FI$6),"",VLOOKUP($FA192,MOM,LOOKUPS!H$12,0)*$FB$6+VLOOKUP($FA192,STREV,LOOKUPS!H$10,0)*$FC$6+VLOOKUP($FA192,LTREV,LOOKUPS!H$9,0)*$FD$6+VLOOKUP($FA192,CFP,LOOKUPS!H$6,0)*$FE$6+VLOOKUP($FA192,EP,LOOKUPS!H$8,0)*$FF$6+VLOOKUP($FA192,BM,LOOKUPS!H$5,0)*$FG$6+VLOOKUP($FA192,DIV,LOOKUPS!H$7,0)*$FH$6++VLOOKUP($FA192,SIZE,LOOKUPS!H$11,0)*$FI$6)</f>
        <v/>
      </c>
      <c r="FH192" s="1" t="str">
        <f>IF(ISERROR(VLOOKUP($FA192,MOM,LOOKUPS!I$12,0)*$FB$6+VLOOKUP($FA192,STREV,LOOKUPS!I$10,0)*$FC$6+VLOOKUP($FA192,LTREV,LOOKUPS!I$9,0)*$FD$6+VLOOKUP($FA192,CFP,LOOKUPS!I$6,0)*$FE$6+VLOOKUP($FA192,EP,LOOKUPS!I$8,0)*$FF$6+VLOOKUP($FA192,BM,LOOKUPS!I$5,0)*$FG$6+VLOOKUP($FA192,DIV,LOOKUPS!I$7,0)*$FH$6++VLOOKUP($FA192,SIZE,LOOKUPS!I$11,0)*$FI$6),"",VLOOKUP($FA192,MOM,LOOKUPS!I$12,0)*$FB$6+VLOOKUP($FA192,STREV,LOOKUPS!I$10,0)*$FC$6+VLOOKUP($FA192,LTREV,LOOKUPS!I$9,0)*$FD$6+VLOOKUP($FA192,CFP,LOOKUPS!I$6,0)*$FE$6+VLOOKUP($FA192,EP,LOOKUPS!I$8,0)*$FF$6+VLOOKUP($FA192,BM,LOOKUPS!I$5,0)*$FG$6+VLOOKUP($FA192,DIV,LOOKUPS!I$7,0)*$FH$6++VLOOKUP($FA192,SIZE,LOOKUPS!I$11,0)*$FI$6)</f>
        <v/>
      </c>
      <c r="FI192" s="1" t="str">
        <f>IF(ISERROR(VLOOKUP($FA192,MOM,LOOKUPS!J$12,0)*$FB$6+VLOOKUP($FA192,STREV,LOOKUPS!J$10,0)*$FC$6+VLOOKUP($FA192,LTREV,LOOKUPS!J$9,0)*$FD$6+VLOOKUP($FA192,CFP,LOOKUPS!J$6,0)*$FE$6+VLOOKUP($FA192,EP,LOOKUPS!J$8,0)*$FF$6+VLOOKUP($FA192,BM,LOOKUPS!J$5,0)*$FG$6+VLOOKUP($FA192,DIV,LOOKUPS!J$7,0)*$FH$6++VLOOKUP($FA192,SIZE,LOOKUPS!J$11,0)*$FI$6),"",VLOOKUP($FA192,MOM,LOOKUPS!J$12,0)*$FB$6+VLOOKUP($FA192,STREV,LOOKUPS!J$10,0)*$FC$6+VLOOKUP($FA192,LTREV,LOOKUPS!J$9,0)*$FD$6+VLOOKUP($FA192,CFP,LOOKUPS!J$6,0)*$FE$6+VLOOKUP($FA192,EP,LOOKUPS!J$8,0)*$FF$6+VLOOKUP($FA192,BM,LOOKUPS!J$5,0)*$FG$6+VLOOKUP($FA192,DIV,LOOKUPS!J$7,0)*$FH$6++VLOOKUP($FA192,SIZE,LOOKUPS!J$11,0)*$FI$6)</f>
        <v/>
      </c>
      <c r="FJ192" s="1" t="str">
        <f>IF(ISERROR(VLOOKUP($FA192,MOM,LOOKUPS!K$12,0)*$FB$6+VLOOKUP($FA192,STREV,LOOKUPS!K$10,0)*$FC$6+VLOOKUP($FA192,LTREV,LOOKUPS!K$9,0)*$FD$6+VLOOKUP($FA192,CFP,LOOKUPS!K$6,0)*$FE$6+VLOOKUP($FA192,EP,LOOKUPS!K$8,0)*$FF$6+VLOOKUP($FA192,BM,LOOKUPS!K$5,0)*$FG$6+VLOOKUP($FA192,DIV,LOOKUPS!K$7,0)*$FH$6++VLOOKUP($FA192,SIZE,LOOKUPS!K$11,0)*$FI$6),"",VLOOKUP($FA192,MOM,LOOKUPS!K$12,0)*$FB$6+VLOOKUP($FA192,STREV,LOOKUPS!K$10,0)*$FC$6+VLOOKUP($FA192,LTREV,LOOKUPS!K$9,0)*$FD$6+VLOOKUP($FA192,CFP,LOOKUPS!K$6,0)*$FE$6+VLOOKUP($FA192,EP,LOOKUPS!K$8,0)*$FF$6+VLOOKUP($FA192,BM,LOOKUPS!K$5,0)*$FG$6+VLOOKUP($FA192,DIV,LOOKUPS!K$7,0)*$FH$6++VLOOKUP($FA192,SIZE,LOOKUPS!K$11,0)*$FI$6)</f>
        <v/>
      </c>
      <c r="FK192" s="1" t="str">
        <f>IF(ISERROR(VLOOKUP($FA192,MOM,LOOKUPS!L$12,0)*$FB$6+VLOOKUP($FA192,STREV,LOOKUPS!L$10,0)*$FC$6+VLOOKUP($FA192,LTREV,LOOKUPS!L$9,0)*$FD$6+VLOOKUP($FA192,CFP,LOOKUPS!L$6,0)*$FE$6+VLOOKUP($FA192,EP,LOOKUPS!L$8,0)*$FF$6+VLOOKUP($FA192,BM,LOOKUPS!L$5,0)*$FG$6+VLOOKUP($FA192,DIV,LOOKUPS!L$7,0)*$FH$6++VLOOKUP($FA192,SIZE,LOOKUPS!L$11,0)*$FI$6),"",VLOOKUP($FA192,MOM,LOOKUPS!L$12,0)*$FB$6+VLOOKUP($FA192,STREV,LOOKUPS!L$10,0)*$FC$6+VLOOKUP($FA192,LTREV,LOOKUPS!L$9,0)*$FD$6+VLOOKUP($FA192,CFP,LOOKUPS!L$6,0)*$FE$6+VLOOKUP($FA192,EP,LOOKUPS!L$8,0)*$FF$6+VLOOKUP($FA192,BM,LOOKUPS!L$5,0)*$FG$6+VLOOKUP($FA192,DIV,LOOKUPS!L$7,0)*$FH$6++VLOOKUP($FA192,SIZE,LOOKUPS!L$11,0)*$FI$6)</f>
        <v/>
      </c>
    </row>
    <row r="193" spans="1:167" x14ac:dyDescent="0.3">
      <c r="A193" s="1">
        <v>194204</v>
      </c>
      <c r="B193" s="1">
        <v>-3.56</v>
      </c>
      <c r="C193" s="1">
        <v>-4.88</v>
      </c>
      <c r="D193" s="1">
        <v>-3.64</v>
      </c>
      <c r="E193" s="1">
        <v>-4.5999999999999996</v>
      </c>
      <c r="F193" s="1">
        <v>-5.65</v>
      </c>
      <c r="G193" s="1">
        <v>-5.62</v>
      </c>
      <c r="H193" s="1">
        <v>-5.75</v>
      </c>
      <c r="I193" s="1">
        <v>-4.3600000000000003</v>
      </c>
      <c r="J193" s="1">
        <v>-5.77</v>
      </c>
      <c r="K193" s="1">
        <v>-2.0699999999999998</v>
      </c>
      <c r="M193" s="1">
        <v>194105</v>
      </c>
      <c r="N193" s="1">
        <v>3.81</v>
      </c>
      <c r="O193" s="1">
        <v>2.5499999999999998</v>
      </c>
      <c r="P193" s="1">
        <v>1.87</v>
      </c>
      <c r="Q193" s="1">
        <v>2.21</v>
      </c>
      <c r="R193" s="1">
        <v>0.86</v>
      </c>
      <c r="S193" s="1">
        <v>0.13</v>
      </c>
      <c r="T193" s="1">
        <v>-0.33</v>
      </c>
      <c r="U193" s="1">
        <v>0.16</v>
      </c>
      <c r="V193" s="1">
        <v>-0.08</v>
      </c>
      <c r="W193" s="1">
        <v>-1.5</v>
      </c>
      <c r="Y193" s="1">
        <v>194604</v>
      </c>
      <c r="Z193" s="1">
        <v>3.3</v>
      </c>
      <c r="AA193" s="1">
        <v>4.6100000000000003</v>
      </c>
      <c r="AB193" s="1">
        <v>4.12</v>
      </c>
      <c r="AC193" s="1">
        <v>5.88</v>
      </c>
      <c r="AD193" s="1">
        <v>7.95</v>
      </c>
      <c r="AE193" s="1">
        <v>5.31</v>
      </c>
      <c r="AF193" s="1">
        <v>5.0599999999999996</v>
      </c>
      <c r="AG193" s="1">
        <v>5.6</v>
      </c>
      <c r="AH193" s="1">
        <v>6.85</v>
      </c>
      <c r="AI193" s="1">
        <v>4.82</v>
      </c>
      <c r="AK193">
        <v>196610</v>
      </c>
      <c r="AL193">
        <v>-6.56</v>
      </c>
      <c r="AM193">
        <v>-1.1599999999999999</v>
      </c>
      <c r="AN193">
        <v>0.19</v>
      </c>
      <c r="AO193">
        <v>-1.25</v>
      </c>
      <c r="AP193">
        <v>-2.44</v>
      </c>
      <c r="AQ193">
        <v>1.32</v>
      </c>
      <c r="AR193">
        <v>0.23</v>
      </c>
      <c r="AS193">
        <v>-0.46</v>
      </c>
      <c r="AT193">
        <v>-1.47</v>
      </c>
      <c r="AU193">
        <v>-4.32</v>
      </c>
      <c r="AV193">
        <v>0.19</v>
      </c>
      <c r="AW193">
        <v>2.09</v>
      </c>
      <c r="AX193">
        <v>0.53</v>
      </c>
      <c r="AY193">
        <v>-0.56999999999999995</v>
      </c>
      <c r="AZ193">
        <v>1.04</v>
      </c>
      <c r="BA193">
        <v>-0.22</v>
      </c>
      <c r="BB193">
        <v>-0.68</v>
      </c>
      <c r="BC193">
        <v>-0.66</v>
      </c>
      <c r="BD193">
        <v>-1.98</v>
      </c>
      <c r="BF193" s="1">
        <v>196610</v>
      </c>
      <c r="BG193" s="1">
        <v>-7.31</v>
      </c>
      <c r="BH193" s="1">
        <v>-2.0499999999999998</v>
      </c>
      <c r="BI193" s="1">
        <v>0.67</v>
      </c>
      <c r="BJ193" s="1">
        <v>-0.44</v>
      </c>
      <c r="BK193" s="1">
        <v>-3.1</v>
      </c>
      <c r="BL193" s="1">
        <v>0.79</v>
      </c>
      <c r="BM193" s="1">
        <v>1.07</v>
      </c>
      <c r="BN193" s="1">
        <v>0.31</v>
      </c>
      <c r="BO193" s="1">
        <v>-1</v>
      </c>
      <c r="BP193" s="1">
        <v>-5.36</v>
      </c>
      <c r="BQ193" s="1">
        <v>0.48</v>
      </c>
      <c r="BR193" s="1">
        <v>0.68</v>
      </c>
      <c r="BS193" s="1">
        <v>0.89</v>
      </c>
      <c r="BT193" s="1">
        <v>0.9</v>
      </c>
      <c r="BU193" s="1">
        <v>1.22</v>
      </c>
      <c r="BV193" s="1">
        <v>-0.35</v>
      </c>
      <c r="BW193" s="1">
        <v>0.95</v>
      </c>
      <c r="BX193" s="1">
        <v>-0.4</v>
      </c>
      <c r="BY193" s="1">
        <v>-1.44</v>
      </c>
      <c r="CA193" s="1">
        <v>194110</v>
      </c>
      <c r="CB193" s="1">
        <v>-20.28</v>
      </c>
      <c r="CC193" s="1">
        <v>-5.7</v>
      </c>
      <c r="CD193" s="1">
        <v>-6.16</v>
      </c>
      <c r="CE193" s="1">
        <v>-6.16</v>
      </c>
      <c r="CF193" s="1">
        <v>-5.95</v>
      </c>
      <c r="CG193" s="1">
        <v>-5.65</v>
      </c>
      <c r="CH193" s="1">
        <v>-5.77</v>
      </c>
      <c r="CI193" s="1">
        <v>-5.7</v>
      </c>
      <c r="CJ193" s="1">
        <v>-7.04</v>
      </c>
      <c r="CK193" s="1">
        <v>-5.82</v>
      </c>
      <c r="CL193" s="1">
        <v>-6.08</v>
      </c>
      <c r="CM193" s="1">
        <v>-5.21</v>
      </c>
      <c r="CN193" s="1">
        <v>-6.09</v>
      </c>
      <c r="CO193" s="1">
        <v>-5.8</v>
      </c>
      <c r="CP193" s="1">
        <v>-5.73</v>
      </c>
      <c r="CQ193" s="1">
        <v>-7</v>
      </c>
      <c r="CR193" s="1">
        <v>-4.4000000000000004</v>
      </c>
      <c r="CS193" s="1">
        <v>-5.71</v>
      </c>
      <c r="CT193" s="1">
        <v>-8.3800000000000008</v>
      </c>
      <c r="CV193" s="1">
        <v>194210</v>
      </c>
      <c r="CW193" s="1">
        <v>17.190000000000001</v>
      </c>
      <c r="CX193" s="1">
        <v>7.3</v>
      </c>
      <c r="CY193" s="1">
        <v>7.18</v>
      </c>
      <c r="CZ193" s="1">
        <v>9.1199999999999992</v>
      </c>
      <c r="DA193" s="1">
        <v>8.36</v>
      </c>
      <c r="DB193" s="1">
        <v>6.44</v>
      </c>
      <c r="DC193" s="1">
        <v>7.05</v>
      </c>
      <c r="DD193" s="1">
        <v>6.92</v>
      </c>
      <c r="DE193" s="1">
        <v>10.210000000000001</v>
      </c>
      <c r="DF193" s="1">
        <v>9.82</v>
      </c>
      <c r="DG193" s="1">
        <v>6.89</v>
      </c>
      <c r="DH193" s="1">
        <v>5.18</v>
      </c>
      <c r="DI193" s="1">
        <v>7.7</v>
      </c>
      <c r="DJ193" s="1">
        <v>6.2</v>
      </c>
      <c r="DK193" s="1">
        <v>7.93</v>
      </c>
      <c r="DL193" s="1">
        <v>6.94</v>
      </c>
      <c r="DM193" s="1">
        <v>6.91</v>
      </c>
      <c r="DN193" s="1">
        <v>10.210000000000001</v>
      </c>
      <c r="DO193" s="1">
        <v>10.210000000000001</v>
      </c>
      <c r="DQ193" s="1">
        <v>194110</v>
      </c>
      <c r="DR193" s="1">
        <v>-99.99</v>
      </c>
      <c r="DS193" s="1">
        <v>-6.97</v>
      </c>
      <c r="DT193" s="1">
        <v>-6.22</v>
      </c>
      <c r="DU193" s="1">
        <v>-5.5</v>
      </c>
      <c r="DV193" s="1">
        <v>-8.06</v>
      </c>
      <c r="DW193" s="1">
        <v>-5.78</v>
      </c>
      <c r="DX193" s="1">
        <v>-6.42</v>
      </c>
      <c r="DY193" s="1">
        <v>-5.24</v>
      </c>
      <c r="DZ193" s="1">
        <v>-5.64</v>
      </c>
      <c r="EA193" s="1">
        <v>-9.17</v>
      </c>
      <c r="EB193" s="1">
        <v>-6.98</v>
      </c>
      <c r="EC193" s="1">
        <v>-4.79</v>
      </c>
      <c r="ED193" s="1">
        <v>-6.77</v>
      </c>
      <c r="EE193" s="1">
        <v>-5.97</v>
      </c>
      <c r="EF193" s="1">
        <v>-6.87</v>
      </c>
      <c r="EG193" s="1">
        <v>-5.26</v>
      </c>
      <c r="EH193" s="1">
        <v>-5.23</v>
      </c>
      <c r="EI193" s="1">
        <v>-5.52</v>
      </c>
      <c r="EJ193" s="1">
        <v>-5.76</v>
      </c>
      <c r="EL193">
        <v>194110</v>
      </c>
      <c r="EM193">
        <v>-5.25</v>
      </c>
      <c r="EN193">
        <v>-2.02</v>
      </c>
      <c r="EO193">
        <v>1.63</v>
      </c>
      <c r="EP193">
        <v>0</v>
      </c>
      <c r="ER193" s="1">
        <v>194204</v>
      </c>
      <c r="ES193" s="1">
        <v>-0.79</v>
      </c>
      <c r="EU193" s="1">
        <v>194105</v>
      </c>
      <c r="EV193" s="1">
        <v>1.03</v>
      </c>
      <c r="EX193" s="1">
        <v>194604</v>
      </c>
      <c r="EY193" s="1">
        <v>-0.7</v>
      </c>
      <c r="FA193" s="1">
        <v>194204</v>
      </c>
      <c r="FB193" s="1" t="str">
        <f>IF(ISERROR(VLOOKUP($FA193,MOM,LOOKUPS!C$12,0)*$FB$6+VLOOKUP($FA193,STREV,LOOKUPS!C$10,0)*$FC$6+VLOOKUP($FA193,LTREV,LOOKUPS!C$9,0)*$FD$6+VLOOKUP($FA193,CFP,LOOKUPS!C$6,0)*$FE$6+VLOOKUP($FA193,EP,LOOKUPS!C$8,0)*$FF$6+VLOOKUP($FA193,BM,LOOKUPS!C$5,0)*$FG$6+VLOOKUP($FA193,DIV,LOOKUPS!C$7,0)*$FH$6++VLOOKUP($FA193,SIZE,LOOKUPS!C$11,0)*$FI$6),"",VLOOKUP($FA193,MOM,LOOKUPS!C$12,0)*$FB$6+VLOOKUP($FA193,STREV,LOOKUPS!C$10,0)*$FC$6+VLOOKUP($FA193,LTREV,LOOKUPS!C$9,0)*$FD$6+VLOOKUP($FA193,CFP,LOOKUPS!C$6,0)*$FE$6+VLOOKUP($FA193,EP,LOOKUPS!C$8,0)*$FF$6+VLOOKUP($FA193,BM,LOOKUPS!C$5,0)*$FG$6+VLOOKUP($FA193,DIV,LOOKUPS!C$7,0)*$FH$6++VLOOKUP($FA193,SIZE,LOOKUPS!C$11,0)*$FI$6)</f>
        <v/>
      </c>
      <c r="FC193" s="1" t="str">
        <f>IF(ISERROR(VLOOKUP($FA193,MOM,LOOKUPS!D$12,0)*$FB$6+VLOOKUP($FA193,STREV,LOOKUPS!D$10,0)*$FC$6+VLOOKUP($FA193,LTREV,LOOKUPS!D$9,0)*$FD$6+VLOOKUP($FA193,CFP,LOOKUPS!D$6,0)*$FE$6+VLOOKUP($FA193,EP,LOOKUPS!D$8,0)*$FF$6+VLOOKUP($FA193,BM,LOOKUPS!D$5,0)*$FG$6+VLOOKUP($FA193,DIV,LOOKUPS!D$7,0)*$FH$6++VLOOKUP($FA193,SIZE,LOOKUPS!D$11,0)*$FI$6),"",VLOOKUP($FA193,MOM,LOOKUPS!D$12,0)*$FB$6+VLOOKUP($FA193,STREV,LOOKUPS!D$10,0)*$FC$6+VLOOKUP($FA193,LTREV,LOOKUPS!D$9,0)*$FD$6+VLOOKUP($FA193,CFP,LOOKUPS!D$6,0)*$FE$6+VLOOKUP($FA193,EP,LOOKUPS!D$8,0)*$FF$6+VLOOKUP($FA193,BM,LOOKUPS!D$5,0)*$FG$6+VLOOKUP($FA193,DIV,LOOKUPS!D$7,0)*$FH$6++VLOOKUP($FA193,SIZE,LOOKUPS!D$11,0)*$FI$6)</f>
        <v/>
      </c>
      <c r="FD193" s="1" t="str">
        <f>IF(ISERROR(VLOOKUP($FA193,MOM,LOOKUPS!E$12,0)*$FB$6+VLOOKUP($FA193,STREV,LOOKUPS!E$10,0)*$FC$6+VLOOKUP($FA193,LTREV,LOOKUPS!E$9,0)*$FD$6+VLOOKUP($FA193,CFP,LOOKUPS!E$6,0)*$FE$6+VLOOKUP($FA193,EP,LOOKUPS!E$8,0)*$FF$6+VLOOKUP($FA193,BM,LOOKUPS!E$5,0)*$FG$6+VLOOKUP($FA193,DIV,LOOKUPS!E$7,0)*$FH$6++VLOOKUP($FA193,SIZE,LOOKUPS!E$11,0)*$FI$6),"",VLOOKUP($FA193,MOM,LOOKUPS!E$12,0)*$FB$6+VLOOKUP($FA193,STREV,LOOKUPS!E$10,0)*$FC$6+VLOOKUP($FA193,LTREV,LOOKUPS!E$9,0)*$FD$6+VLOOKUP($FA193,CFP,LOOKUPS!E$6,0)*$FE$6+VLOOKUP($FA193,EP,LOOKUPS!E$8,0)*$FF$6+VLOOKUP($FA193,BM,LOOKUPS!E$5,0)*$FG$6+VLOOKUP($FA193,DIV,LOOKUPS!E$7,0)*$FH$6++VLOOKUP($FA193,SIZE,LOOKUPS!E$11,0)*$FI$6)</f>
        <v/>
      </c>
      <c r="FE193" s="1" t="str">
        <f>IF(ISERROR(VLOOKUP($FA193,MOM,LOOKUPS!F$12,0)*$FB$6+VLOOKUP($FA193,STREV,LOOKUPS!F$10,0)*$FC$6+VLOOKUP($FA193,LTREV,LOOKUPS!F$9,0)*$FD$6+VLOOKUP($FA193,CFP,LOOKUPS!F$6,0)*$FE$6+VLOOKUP($FA193,EP,LOOKUPS!F$8,0)*$FF$6+VLOOKUP($FA193,BM,LOOKUPS!F$5,0)*$FG$6+VLOOKUP($FA193,DIV,LOOKUPS!F$7,0)*$FH$6++VLOOKUP($FA193,SIZE,LOOKUPS!F$11,0)*$FI$6),"",VLOOKUP($FA193,MOM,LOOKUPS!F$12,0)*$FB$6+VLOOKUP($FA193,STREV,LOOKUPS!F$10,0)*$FC$6+VLOOKUP($FA193,LTREV,LOOKUPS!F$9,0)*$FD$6+VLOOKUP($FA193,CFP,LOOKUPS!F$6,0)*$FE$6+VLOOKUP($FA193,EP,LOOKUPS!F$8,0)*$FF$6+VLOOKUP($FA193,BM,LOOKUPS!F$5,0)*$FG$6+VLOOKUP($FA193,DIV,LOOKUPS!F$7,0)*$FH$6++VLOOKUP($FA193,SIZE,LOOKUPS!F$11,0)*$FI$6)</f>
        <v/>
      </c>
      <c r="FF193" s="1" t="str">
        <f>IF(ISERROR(VLOOKUP($FA193,MOM,LOOKUPS!G$12,0)*$FB$6+VLOOKUP($FA193,STREV,LOOKUPS!G$10,0)*$FC$6+VLOOKUP($FA193,LTREV,LOOKUPS!G$9,0)*$FD$6+VLOOKUP($FA193,CFP,LOOKUPS!G$6,0)*$FE$6+VLOOKUP($FA193,EP,LOOKUPS!G$8,0)*$FF$6+VLOOKUP($FA193,BM,LOOKUPS!G$5,0)*$FG$6+VLOOKUP($FA193,DIV,LOOKUPS!G$7,0)*$FH$6++VLOOKUP($FA193,SIZE,LOOKUPS!G$11,0)*$FI$6),"",VLOOKUP($FA193,MOM,LOOKUPS!G$12,0)*$FB$6+VLOOKUP($FA193,STREV,LOOKUPS!G$10,0)*$FC$6+VLOOKUP($FA193,LTREV,LOOKUPS!G$9,0)*$FD$6+VLOOKUP($FA193,CFP,LOOKUPS!G$6,0)*$FE$6+VLOOKUP($FA193,EP,LOOKUPS!G$8,0)*$FF$6+VLOOKUP($FA193,BM,LOOKUPS!G$5,0)*$FG$6+VLOOKUP($FA193,DIV,LOOKUPS!G$7,0)*$FH$6++VLOOKUP($FA193,SIZE,LOOKUPS!G$11,0)*$FI$6)</f>
        <v/>
      </c>
      <c r="FG193" s="1" t="str">
        <f>IF(ISERROR(VLOOKUP($FA193,MOM,LOOKUPS!H$12,0)*$FB$6+VLOOKUP($FA193,STREV,LOOKUPS!H$10,0)*$FC$6+VLOOKUP($FA193,LTREV,LOOKUPS!H$9,0)*$FD$6+VLOOKUP($FA193,CFP,LOOKUPS!H$6,0)*$FE$6+VLOOKUP($FA193,EP,LOOKUPS!H$8,0)*$FF$6+VLOOKUP($FA193,BM,LOOKUPS!H$5,0)*$FG$6+VLOOKUP($FA193,DIV,LOOKUPS!H$7,0)*$FH$6++VLOOKUP($FA193,SIZE,LOOKUPS!H$11,0)*$FI$6),"",VLOOKUP($FA193,MOM,LOOKUPS!H$12,0)*$FB$6+VLOOKUP($FA193,STREV,LOOKUPS!H$10,0)*$FC$6+VLOOKUP($FA193,LTREV,LOOKUPS!H$9,0)*$FD$6+VLOOKUP($FA193,CFP,LOOKUPS!H$6,0)*$FE$6+VLOOKUP($FA193,EP,LOOKUPS!H$8,0)*$FF$6+VLOOKUP($FA193,BM,LOOKUPS!H$5,0)*$FG$6+VLOOKUP($FA193,DIV,LOOKUPS!H$7,0)*$FH$6++VLOOKUP($FA193,SIZE,LOOKUPS!H$11,0)*$FI$6)</f>
        <v/>
      </c>
      <c r="FH193" s="1" t="str">
        <f>IF(ISERROR(VLOOKUP($FA193,MOM,LOOKUPS!I$12,0)*$FB$6+VLOOKUP($FA193,STREV,LOOKUPS!I$10,0)*$FC$6+VLOOKUP($FA193,LTREV,LOOKUPS!I$9,0)*$FD$6+VLOOKUP($FA193,CFP,LOOKUPS!I$6,0)*$FE$6+VLOOKUP($FA193,EP,LOOKUPS!I$8,0)*$FF$6+VLOOKUP($FA193,BM,LOOKUPS!I$5,0)*$FG$6+VLOOKUP($FA193,DIV,LOOKUPS!I$7,0)*$FH$6++VLOOKUP($FA193,SIZE,LOOKUPS!I$11,0)*$FI$6),"",VLOOKUP($FA193,MOM,LOOKUPS!I$12,0)*$FB$6+VLOOKUP($FA193,STREV,LOOKUPS!I$10,0)*$FC$6+VLOOKUP($FA193,LTREV,LOOKUPS!I$9,0)*$FD$6+VLOOKUP($FA193,CFP,LOOKUPS!I$6,0)*$FE$6+VLOOKUP($FA193,EP,LOOKUPS!I$8,0)*$FF$6+VLOOKUP($FA193,BM,LOOKUPS!I$5,0)*$FG$6+VLOOKUP($FA193,DIV,LOOKUPS!I$7,0)*$FH$6++VLOOKUP($FA193,SIZE,LOOKUPS!I$11,0)*$FI$6)</f>
        <v/>
      </c>
      <c r="FI193" s="1" t="str">
        <f>IF(ISERROR(VLOOKUP($FA193,MOM,LOOKUPS!J$12,0)*$FB$6+VLOOKUP($FA193,STREV,LOOKUPS!J$10,0)*$FC$6+VLOOKUP($FA193,LTREV,LOOKUPS!J$9,0)*$FD$6+VLOOKUP($FA193,CFP,LOOKUPS!J$6,0)*$FE$6+VLOOKUP($FA193,EP,LOOKUPS!J$8,0)*$FF$6+VLOOKUP($FA193,BM,LOOKUPS!J$5,0)*$FG$6+VLOOKUP($FA193,DIV,LOOKUPS!J$7,0)*$FH$6++VLOOKUP($FA193,SIZE,LOOKUPS!J$11,0)*$FI$6),"",VLOOKUP($FA193,MOM,LOOKUPS!J$12,0)*$FB$6+VLOOKUP($FA193,STREV,LOOKUPS!J$10,0)*$FC$6+VLOOKUP($FA193,LTREV,LOOKUPS!J$9,0)*$FD$6+VLOOKUP($FA193,CFP,LOOKUPS!J$6,0)*$FE$6+VLOOKUP($FA193,EP,LOOKUPS!J$8,0)*$FF$6+VLOOKUP($FA193,BM,LOOKUPS!J$5,0)*$FG$6+VLOOKUP($FA193,DIV,LOOKUPS!J$7,0)*$FH$6++VLOOKUP($FA193,SIZE,LOOKUPS!J$11,0)*$FI$6)</f>
        <v/>
      </c>
      <c r="FJ193" s="1" t="str">
        <f>IF(ISERROR(VLOOKUP($FA193,MOM,LOOKUPS!K$12,0)*$FB$6+VLOOKUP($FA193,STREV,LOOKUPS!K$10,0)*$FC$6+VLOOKUP($FA193,LTREV,LOOKUPS!K$9,0)*$FD$6+VLOOKUP($FA193,CFP,LOOKUPS!K$6,0)*$FE$6+VLOOKUP($FA193,EP,LOOKUPS!K$8,0)*$FF$6+VLOOKUP($FA193,BM,LOOKUPS!K$5,0)*$FG$6+VLOOKUP($FA193,DIV,LOOKUPS!K$7,0)*$FH$6++VLOOKUP($FA193,SIZE,LOOKUPS!K$11,0)*$FI$6),"",VLOOKUP($FA193,MOM,LOOKUPS!K$12,0)*$FB$6+VLOOKUP($FA193,STREV,LOOKUPS!K$10,0)*$FC$6+VLOOKUP($FA193,LTREV,LOOKUPS!K$9,0)*$FD$6+VLOOKUP($FA193,CFP,LOOKUPS!K$6,0)*$FE$6+VLOOKUP($FA193,EP,LOOKUPS!K$8,0)*$FF$6+VLOOKUP($FA193,BM,LOOKUPS!K$5,0)*$FG$6+VLOOKUP($FA193,DIV,LOOKUPS!K$7,0)*$FH$6++VLOOKUP($FA193,SIZE,LOOKUPS!K$11,0)*$FI$6)</f>
        <v/>
      </c>
      <c r="FK193" s="1" t="str">
        <f>IF(ISERROR(VLOOKUP($FA193,MOM,LOOKUPS!L$12,0)*$FB$6+VLOOKUP($FA193,STREV,LOOKUPS!L$10,0)*$FC$6+VLOOKUP($FA193,LTREV,LOOKUPS!L$9,0)*$FD$6+VLOOKUP($FA193,CFP,LOOKUPS!L$6,0)*$FE$6+VLOOKUP($FA193,EP,LOOKUPS!L$8,0)*$FF$6+VLOOKUP($FA193,BM,LOOKUPS!L$5,0)*$FG$6+VLOOKUP($FA193,DIV,LOOKUPS!L$7,0)*$FH$6++VLOOKUP($FA193,SIZE,LOOKUPS!L$11,0)*$FI$6),"",VLOOKUP($FA193,MOM,LOOKUPS!L$12,0)*$FB$6+VLOOKUP($FA193,STREV,LOOKUPS!L$10,0)*$FC$6+VLOOKUP($FA193,LTREV,LOOKUPS!L$9,0)*$FD$6+VLOOKUP($FA193,CFP,LOOKUPS!L$6,0)*$FE$6+VLOOKUP($FA193,EP,LOOKUPS!L$8,0)*$FF$6+VLOOKUP($FA193,BM,LOOKUPS!L$5,0)*$FG$6+VLOOKUP($FA193,DIV,LOOKUPS!L$7,0)*$FH$6++VLOOKUP($FA193,SIZE,LOOKUPS!L$11,0)*$FI$6)</f>
        <v/>
      </c>
    </row>
    <row r="194" spans="1:167" x14ac:dyDescent="0.3">
      <c r="A194" s="1">
        <v>194205</v>
      </c>
      <c r="B194" s="1">
        <v>5.95</v>
      </c>
      <c r="C194" s="1">
        <v>5.41</v>
      </c>
      <c r="D194" s="1">
        <v>3.79</v>
      </c>
      <c r="E194" s="1">
        <v>5.8</v>
      </c>
      <c r="F194" s="1">
        <v>1.39</v>
      </c>
      <c r="G194" s="1">
        <v>2.0299999999999998</v>
      </c>
      <c r="H194" s="1">
        <v>1.55</v>
      </c>
      <c r="I194" s="1">
        <v>0.13</v>
      </c>
      <c r="J194" s="1">
        <v>1.85</v>
      </c>
      <c r="K194" s="1">
        <v>0.27</v>
      </c>
      <c r="M194" s="1">
        <v>194106</v>
      </c>
      <c r="N194" s="1">
        <v>9.84</v>
      </c>
      <c r="O194" s="1">
        <v>6.99</v>
      </c>
      <c r="P194" s="1">
        <v>6.19</v>
      </c>
      <c r="Q194" s="1">
        <v>6.57</v>
      </c>
      <c r="R194" s="1">
        <v>8.73</v>
      </c>
      <c r="S194" s="1">
        <v>6.01</v>
      </c>
      <c r="T194" s="1">
        <v>4.97</v>
      </c>
      <c r="U194" s="1">
        <v>6.7</v>
      </c>
      <c r="V194" s="1">
        <v>6.36</v>
      </c>
      <c r="W194" s="1">
        <v>4.71</v>
      </c>
      <c r="Y194" s="1">
        <v>194605</v>
      </c>
      <c r="Z194" s="1">
        <v>3.95</v>
      </c>
      <c r="AA194" s="1">
        <v>3.59</v>
      </c>
      <c r="AB194" s="1">
        <v>5.3</v>
      </c>
      <c r="AC194" s="1">
        <v>5.18</v>
      </c>
      <c r="AD194" s="1">
        <v>5.71</v>
      </c>
      <c r="AE194" s="1">
        <v>6.75</v>
      </c>
      <c r="AF194" s="1">
        <v>4.8099999999999996</v>
      </c>
      <c r="AG194" s="1">
        <v>6.69</v>
      </c>
      <c r="AH194" s="1">
        <v>8.3000000000000007</v>
      </c>
      <c r="AI194" s="1">
        <v>5.09</v>
      </c>
      <c r="AK194">
        <v>196611</v>
      </c>
      <c r="AL194">
        <v>4.7699999999999996</v>
      </c>
      <c r="AM194">
        <v>6.46</v>
      </c>
      <c r="AN194">
        <v>2.9</v>
      </c>
      <c r="AO194">
        <v>2.66</v>
      </c>
      <c r="AP194">
        <v>7.77</v>
      </c>
      <c r="AQ194">
        <v>2.94</v>
      </c>
      <c r="AR194">
        <v>3.07</v>
      </c>
      <c r="AS194">
        <v>2.81</v>
      </c>
      <c r="AT194">
        <v>2.57</v>
      </c>
      <c r="AU194">
        <v>9.59</v>
      </c>
      <c r="AV194">
        <v>5.22</v>
      </c>
      <c r="AW194">
        <v>3.14</v>
      </c>
      <c r="AX194">
        <v>2.73</v>
      </c>
      <c r="AY194">
        <v>3.72</v>
      </c>
      <c r="AZ194">
        <v>2.42</v>
      </c>
      <c r="BA194">
        <v>2.71</v>
      </c>
      <c r="BB194">
        <v>2.92</v>
      </c>
      <c r="BC194">
        <v>2.6</v>
      </c>
      <c r="BD194">
        <v>2.54</v>
      </c>
      <c r="BF194" s="1">
        <v>196611</v>
      </c>
      <c r="BG194" s="1">
        <v>4.2300000000000004</v>
      </c>
      <c r="BH194" s="1">
        <v>7.05</v>
      </c>
      <c r="BI194" s="1">
        <v>2.82</v>
      </c>
      <c r="BJ194" s="1">
        <v>2.5499999999999998</v>
      </c>
      <c r="BK194" s="1">
        <v>7.65</v>
      </c>
      <c r="BL194" s="1">
        <v>4.29</v>
      </c>
      <c r="BM194" s="1">
        <v>2.78</v>
      </c>
      <c r="BN194" s="1">
        <v>2.58</v>
      </c>
      <c r="BO194" s="1">
        <v>2.5299999999999998</v>
      </c>
      <c r="BP194" s="1">
        <v>8.5399999999999991</v>
      </c>
      <c r="BQ194" s="1">
        <v>6.24</v>
      </c>
      <c r="BR194" s="1">
        <v>5.51</v>
      </c>
      <c r="BS194" s="1">
        <v>3.13</v>
      </c>
      <c r="BT194" s="1">
        <v>3.2</v>
      </c>
      <c r="BU194" s="1">
        <v>2.4</v>
      </c>
      <c r="BV194" s="1">
        <v>2.58</v>
      </c>
      <c r="BW194" s="1">
        <v>2.58</v>
      </c>
      <c r="BX194" s="1">
        <v>1.94</v>
      </c>
      <c r="BY194" s="1">
        <v>2.98</v>
      </c>
      <c r="CA194" s="1">
        <v>194111</v>
      </c>
      <c r="CB194" s="1">
        <v>-2.8</v>
      </c>
      <c r="CC194" s="1">
        <v>-1.92</v>
      </c>
      <c r="CD194" s="1">
        <v>-3.56</v>
      </c>
      <c r="CE194" s="1">
        <v>-4.17</v>
      </c>
      <c r="CF194" s="1">
        <v>-1.5</v>
      </c>
      <c r="CG194" s="1">
        <v>-2.69</v>
      </c>
      <c r="CH194" s="1">
        <v>-4.12</v>
      </c>
      <c r="CI194" s="1">
        <v>-2.4700000000000002</v>
      </c>
      <c r="CJ194" s="1">
        <v>-5.47</v>
      </c>
      <c r="CK194" s="1">
        <v>-1.86</v>
      </c>
      <c r="CL194" s="1">
        <v>-1.1399999999999999</v>
      </c>
      <c r="CM194" s="1">
        <v>-2.75</v>
      </c>
      <c r="CN194" s="1">
        <v>-2.62</v>
      </c>
      <c r="CO194" s="1">
        <v>-3.53</v>
      </c>
      <c r="CP194" s="1">
        <v>-4.71</v>
      </c>
      <c r="CQ194" s="1">
        <v>-3.36</v>
      </c>
      <c r="CR194" s="1">
        <v>-1.58</v>
      </c>
      <c r="CS194" s="1">
        <v>-3.77</v>
      </c>
      <c r="CT194" s="1">
        <v>-7.17</v>
      </c>
      <c r="CV194" s="1">
        <v>194211</v>
      </c>
      <c r="CW194" s="1">
        <v>-5.6</v>
      </c>
      <c r="CX194" s="1">
        <v>0.38</v>
      </c>
      <c r="CY194" s="1">
        <v>-0.61</v>
      </c>
      <c r="CZ194" s="1">
        <v>-0.86</v>
      </c>
      <c r="DA194" s="1">
        <v>0.48</v>
      </c>
      <c r="DB194" s="1">
        <v>-0.05</v>
      </c>
      <c r="DC194" s="1">
        <v>-0.59</v>
      </c>
      <c r="DD194" s="1">
        <v>-0.57999999999999996</v>
      </c>
      <c r="DE194" s="1">
        <v>-1.21</v>
      </c>
      <c r="DF194" s="1">
        <v>-0.78</v>
      </c>
      <c r="DG194" s="1">
        <v>1.74</v>
      </c>
      <c r="DH194" s="1">
        <v>0.19</v>
      </c>
      <c r="DI194" s="1">
        <v>-0.28000000000000003</v>
      </c>
      <c r="DJ194" s="1">
        <v>-0.7</v>
      </c>
      <c r="DK194" s="1">
        <v>-0.47</v>
      </c>
      <c r="DL194" s="1">
        <v>-0.98</v>
      </c>
      <c r="DM194" s="1">
        <v>-0.16</v>
      </c>
      <c r="DN194" s="1">
        <v>0.39</v>
      </c>
      <c r="DO194" s="1">
        <v>-2.84</v>
      </c>
      <c r="DQ194" s="1">
        <v>194111</v>
      </c>
      <c r="DR194" s="1">
        <v>-99.99</v>
      </c>
      <c r="DS194" s="1">
        <v>-6.48</v>
      </c>
      <c r="DT194" s="1">
        <v>-2.25</v>
      </c>
      <c r="DU194" s="1">
        <v>-2.0099999999999998</v>
      </c>
      <c r="DV194" s="1">
        <v>-7.35</v>
      </c>
      <c r="DW194" s="1">
        <v>-3.78</v>
      </c>
      <c r="DX194" s="1">
        <v>-2.0499999999999998</v>
      </c>
      <c r="DY194" s="1">
        <v>-1.73</v>
      </c>
      <c r="DZ194" s="1">
        <v>-2.3199999999999998</v>
      </c>
      <c r="EA194" s="1">
        <v>-8.4</v>
      </c>
      <c r="EB194" s="1">
        <v>-6.32</v>
      </c>
      <c r="EC194" s="1">
        <v>-4.76</v>
      </c>
      <c r="ED194" s="1">
        <v>-2.8</v>
      </c>
      <c r="EE194" s="1">
        <v>-2.38</v>
      </c>
      <c r="EF194" s="1">
        <v>-1.73</v>
      </c>
      <c r="EG194" s="1">
        <v>-2.09</v>
      </c>
      <c r="EH194" s="1">
        <v>-1.38</v>
      </c>
      <c r="EI194" s="1">
        <v>-2.78</v>
      </c>
      <c r="EJ194" s="1">
        <v>-1.84</v>
      </c>
      <c r="EL194">
        <v>194111</v>
      </c>
      <c r="EM194">
        <v>-1.92</v>
      </c>
      <c r="EN194">
        <v>-1.21</v>
      </c>
      <c r="EO194">
        <v>-0.64</v>
      </c>
      <c r="EP194">
        <v>0</v>
      </c>
      <c r="ER194" s="1">
        <v>194205</v>
      </c>
      <c r="ES194" s="1">
        <v>-4.71</v>
      </c>
      <c r="EU194" s="1">
        <v>194106</v>
      </c>
      <c r="EV194" s="1">
        <v>1.1599999999999999</v>
      </c>
      <c r="EX194" s="1">
        <v>194605</v>
      </c>
      <c r="EY194" s="1">
        <v>-2.12</v>
      </c>
      <c r="FA194" s="1">
        <v>194205</v>
      </c>
      <c r="FB194" s="1" t="str">
        <f>IF(ISERROR(VLOOKUP($FA194,MOM,LOOKUPS!C$12,0)*$FB$6+VLOOKUP($FA194,STREV,LOOKUPS!C$10,0)*$FC$6+VLOOKUP($FA194,LTREV,LOOKUPS!C$9,0)*$FD$6+VLOOKUP($FA194,CFP,LOOKUPS!C$6,0)*$FE$6+VLOOKUP($FA194,EP,LOOKUPS!C$8,0)*$FF$6+VLOOKUP($FA194,BM,LOOKUPS!C$5,0)*$FG$6+VLOOKUP($FA194,DIV,LOOKUPS!C$7,0)*$FH$6++VLOOKUP($FA194,SIZE,LOOKUPS!C$11,0)*$FI$6),"",VLOOKUP($FA194,MOM,LOOKUPS!C$12,0)*$FB$6+VLOOKUP($FA194,STREV,LOOKUPS!C$10,0)*$FC$6+VLOOKUP($FA194,LTREV,LOOKUPS!C$9,0)*$FD$6+VLOOKUP($FA194,CFP,LOOKUPS!C$6,0)*$FE$6+VLOOKUP($FA194,EP,LOOKUPS!C$8,0)*$FF$6+VLOOKUP($FA194,BM,LOOKUPS!C$5,0)*$FG$6+VLOOKUP($FA194,DIV,LOOKUPS!C$7,0)*$FH$6++VLOOKUP($FA194,SIZE,LOOKUPS!C$11,0)*$FI$6)</f>
        <v/>
      </c>
      <c r="FC194" s="1" t="str">
        <f>IF(ISERROR(VLOOKUP($FA194,MOM,LOOKUPS!D$12,0)*$FB$6+VLOOKUP($FA194,STREV,LOOKUPS!D$10,0)*$FC$6+VLOOKUP($FA194,LTREV,LOOKUPS!D$9,0)*$FD$6+VLOOKUP($FA194,CFP,LOOKUPS!D$6,0)*$FE$6+VLOOKUP($FA194,EP,LOOKUPS!D$8,0)*$FF$6+VLOOKUP($FA194,BM,LOOKUPS!D$5,0)*$FG$6+VLOOKUP($FA194,DIV,LOOKUPS!D$7,0)*$FH$6++VLOOKUP($FA194,SIZE,LOOKUPS!D$11,0)*$FI$6),"",VLOOKUP($FA194,MOM,LOOKUPS!D$12,0)*$FB$6+VLOOKUP($FA194,STREV,LOOKUPS!D$10,0)*$FC$6+VLOOKUP($FA194,LTREV,LOOKUPS!D$9,0)*$FD$6+VLOOKUP($FA194,CFP,LOOKUPS!D$6,0)*$FE$6+VLOOKUP($FA194,EP,LOOKUPS!D$8,0)*$FF$6+VLOOKUP($FA194,BM,LOOKUPS!D$5,0)*$FG$6+VLOOKUP($FA194,DIV,LOOKUPS!D$7,0)*$FH$6++VLOOKUP($FA194,SIZE,LOOKUPS!D$11,0)*$FI$6)</f>
        <v/>
      </c>
      <c r="FD194" s="1" t="str">
        <f>IF(ISERROR(VLOOKUP($FA194,MOM,LOOKUPS!E$12,0)*$FB$6+VLOOKUP($FA194,STREV,LOOKUPS!E$10,0)*$FC$6+VLOOKUP($FA194,LTREV,LOOKUPS!E$9,0)*$FD$6+VLOOKUP($FA194,CFP,LOOKUPS!E$6,0)*$FE$6+VLOOKUP($FA194,EP,LOOKUPS!E$8,0)*$FF$6+VLOOKUP($FA194,BM,LOOKUPS!E$5,0)*$FG$6+VLOOKUP($FA194,DIV,LOOKUPS!E$7,0)*$FH$6++VLOOKUP($FA194,SIZE,LOOKUPS!E$11,0)*$FI$6),"",VLOOKUP($FA194,MOM,LOOKUPS!E$12,0)*$FB$6+VLOOKUP($FA194,STREV,LOOKUPS!E$10,0)*$FC$6+VLOOKUP($FA194,LTREV,LOOKUPS!E$9,0)*$FD$6+VLOOKUP($FA194,CFP,LOOKUPS!E$6,0)*$FE$6+VLOOKUP($FA194,EP,LOOKUPS!E$8,0)*$FF$6+VLOOKUP($FA194,BM,LOOKUPS!E$5,0)*$FG$6+VLOOKUP($FA194,DIV,LOOKUPS!E$7,0)*$FH$6++VLOOKUP($FA194,SIZE,LOOKUPS!E$11,0)*$FI$6)</f>
        <v/>
      </c>
      <c r="FE194" s="1" t="str">
        <f>IF(ISERROR(VLOOKUP($FA194,MOM,LOOKUPS!F$12,0)*$FB$6+VLOOKUP($FA194,STREV,LOOKUPS!F$10,0)*$FC$6+VLOOKUP($FA194,LTREV,LOOKUPS!F$9,0)*$FD$6+VLOOKUP($FA194,CFP,LOOKUPS!F$6,0)*$FE$6+VLOOKUP($FA194,EP,LOOKUPS!F$8,0)*$FF$6+VLOOKUP($FA194,BM,LOOKUPS!F$5,0)*$FG$6+VLOOKUP($FA194,DIV,LOOKUPS!F$7,0)*$FH$6++VLOOKUP($FA194,SIZE,LOOKUPS!F$11,0)*$FI$6),"",VLOOKUP($FA194,MOM,LOOKUPS!F$12,0)*$FB$6+VLOOKUP($FA194,STREV,LOOKUPS!F$10,0)*$FC$6+VLOOKUP($FA194,LTREV,LOOKUPS!F$9,0)*$FD$6+VLOOKUP($FA194,CFP,LOOKUPS!F$6,0)*$FE$6+VLOOKUP($FA194,EP,LOOKUPS!F$8,0)*$FF$6+VLOOKUP($FA194,BM,LOOKUPS!F$5,0)*$FG$6+VLOOKUP($FA194,DIV,LOOKUPS!F$7,0)*$FH$6++VLOOKUP($FA194,SIZE,LOOKUPS!F$11,0)*$FI$6)</f>
        <v/>
      </c>
      <c r="FF194" s="1" t="str">
        <f>IF(ISERROR(VLOOKUP($FA194,MOM,LOOKUPS!G$12,0)*$FB$6+VLOOKUP($FA194,STREV,LOOKUPS!G$10,0)*$FC$6+VLOOKUP($FA194,LTREV,LOOKUPS!G$9,0)*$FD$6+VLOOKUP($FA194,CFP,LOOKUPS!G$6,0)*$FE$6+VLOOKUP($FA194,EP,LOOKUPS!G$8,0)*$FF$6+VLOOKUP($FA194,BM,LOOKUPS!G$5,0)*$FG$6+VLOOKUP($FA194,DIV,LOOKUPS!G$7,0)*$FH$6++VLOOKUP($FA194,SIZE,LOOKUPS!G$11,0)*$FI$6),"",VLOOKUP($FA194,MOM,LOOKUPS!G$12,0)*$FB$6+VLOOKUP($FA194,STREV,LOOKUPS!G$10,0)*$FC$6+VLOOKUP($FA194,LTREV,LOOKUPS!G$9,0)*$FD$6+VLOOKUP($FA194,CFP,LOOKUPS!G$6,0)*$FE$6+VLOOKUP($FA194,EP,LOOKUPS!G$8,0)*$FF$6+VLOOKUP($FA194,BM,LOOKUPS!G$5,0)*$FG$6+VLOOKUP($FA194,DIV,LOOKUPS!G$7,0)*$FH$6++VLOOKUP($FA194,SIZE,LOOKUPS!G$11,0)*$FI$6)</f>
        <v/>
      </c>
      <c r="FG194" s="1" t="str">
        <f>IF(ISERROR(VLOOKUP($FA194,MOM,LOOKUPS!H$12,0)*$FB$6+VLOOKUP($FA194,STREV,LOOKUPS!H$10,0)*$FC$6+VLOOKUP($FA194,LTREV,LOOKUPS!H$9,0)*$FD$6+VLOOKUP($FA194,CFP,LOOKUPS!H$6,0)*$FE$6+VLOOKUP($FA194,EP,LOOKUPS!H$8,0)*$FF$6+VLOOKUP($FA194,BM,LOOKUPS!H$5,0)*$FG$6+VLOOKUP($FA194,DIV,LOOKUPS!H$7,0)*$FH$6++VLOOKUP($FA194,SIZE,LOOKUPS!H$11,0)*$FI$6),"",VLOOKUP($FA194,MOM,LOOKUPS!H$12,0)*$FB$6+VLOOKUP($FA194,STREV,LOOKUPS!H$10,0)*$FC$6+VLOOKUP($FA194,LTREV,LOOKUPS!H$9,0)*$FD$6+VLOOKUP($FA194,CFP,LOOKUPS!H$6,0)*$FE$6+VLOOKUP($FA194,EP,LOOKUPS!H$8,0)*$FF$6+VLOOKUP($FA194,BM,LOOKUPS!H$5,0)*$FG$6+VLOOKUP($FA194,DIV,LOOKUPS!H$7,0)*$FH$6++VLOOKUP($FA194,SIZE,LOOKUPS!H$11,0)*$FI$6)</f>
        <v/>
      </c>
      <c r="FH194" s="1" t="str">
        <f>IF(ISERROR(VLOOKUP($FA194,MOM,LOOKUPS!I$12,0)*$FB$6+VLOOKUP($FA194,STREV,LOOKUPS!I$10,0)*$FC$6+VLOOKUP($FA194,LTREV,LOOKUPS!I$9,0)*$FD$6+VLOOKUP($FA194,CFP,LOOKUPS!I$6,0)*$FE$6+VLOOKUP($FA194,EP,LOOKUPS!I$8,0)*$FF$6+VLOOKUP($FA194,BM,LOOKUPS!I$5,0)*$FG$6+VLOOKUP($FA194,DIV,LOOKUPS!I$7,0)*$FH$6++VLOOKUP($FA194,SIZE,LOOKUPS!I$11,0)*$FI$6),"",VLOOKUP($FA194,MOM,LOOKUPS!I$12,0)*$FB$6+VLOOKUP($FA194,STREV,LOOKUPS!I$10,0)*$FC$6+VLOOKUP($FA194,LTREV,LOOKUPS!I$9,0)*$FD$6+VLOOKUP($FA194,CFP,LOOKUPS!I$6,0)*$FE$6+VLOOKUP($FA194,EP,LOOKUPS!I$8,0)*$FF$6+VLOOKUP($FA194,BM,LOOKUPS!I$5,0)*$FG$6+VLOOKUP($FA194,DIV,LOOKUPS!I$7,0)*$FH$6++VLOOKUP($FA194,SIZE,LOOKUPS!I$11,0)*$FI$6)</f>
        <v/>
      </c>
      <c r="FI194" s="1" t="str">
        <f>IF(ISERROR(VLOOKUP($FA194,MOM,LOOKUPS!J$12,0)*$FB$6+VLOOKUP($FA194,STREV,LOOKUPS!J$10,0)*$FC$6+VLOOKUP($FA194,LTREV,LOOKUPS!J$9,0)*$FD$6+VLOOKUP($FA194,CFP,LOOKUPS!J$6,0)*$FE$6+VLOOKUP($FA194,EP,LOOKUPS!J$8,0)*$FF$6+VLOOKUP($FA194,BM,LOOKUPS!J$5,0)*$FG$6+VLOOKUP($FA194,DIV,LOOKUPS!J$7,0)*$FH$6++VLOOKUP($FA194,SIZE,LOOKUPS!J$11,0)*$FI$6),"",VLOOKUP($FA194,MOM,LOOKUPS!J$12,0)*$FB$6+VLOOKUP($FA194,STREV,LOOKUPS!J$10,0)*$FC$6+VLOOKUP($FA194,LTREV,LOOKUPS!J$9,0)*$FD$6+VLOOKUP($FA194,CFP,LOOKUPS!J$6,0)*$FE$6+VLOOKUP($FA194,EP,LOOKUPS!J$8,0)*$FF$6+VLOOKUP($FA194,BM,LOOKUPS!J$5,0)*$FG$6+VLOOKUP($FA194,DIV,LOOKUPS!J$7,0)*$FH$6++VLOOKUP($FA194,SIZE,LOOKUPS!J$11,0)*$FI$6)</f>
        <v/>
      </c>
      <c r="FJ194" s="1" t="str">
        <f>IF(ISERROR(VLOOKUP($FA194,MOM,LOOKUPS!K$12,0)*$FB$6+VLOOKUP($FA194,STREV,LOOKUPS!K$10,0)*$FC$6+VLOOKUP($FA194,LTREV,LOOKUPS!K$9,0)*$FD$6+VLOOKUP($FA194,CFP,LOOKUPS!K$6,0)*$FE$6+VLOOKUP($FA194,EP,LOOKUPS!K$8,0)*$FF$6+VLOOKUP($FA194,BM,LOOKUPS!K$5,0)*$FG$6+VLOOKUP($FA194,DIV,LOOKUPS!K$7,0)*$FH$6++VLOOKUP($FA194,SIZE,LOOKUPS!K$11,0)*$FI$6),"",VLOOKUP($FA194,MOM,LOOKUPS!K$12,0)*$FB$6+VLOOKUP($FA194,STREV,LOOKUPS!K$10,0)*$FC$6+VLOOKUP($FA194,LTREV,LOOKUPS!K$9,0)*$FD$6+VLOOKUP($FA194,CFP,LOOKUPS!K$6,0)*$FE$6+VLOOKUP($FA194,EP,LOOKUPS!K$8,0)*$FF$6+VLOOKUP($FA194,BM,LOOKUPS!K$5,0)*$FG$6+VLOOKUP($FA194,DIV,LOOKUPS!K$7,0)*$FH$6++VLOOKUP($FA194,SIZE,LOOKUPS!K$11,0)*$FI$6)</f>
        <v/>
      </c>
      <c r="FK194" s="1" t="str">
        <f>IF(ISERROR(VLOOKUP($FA194,MOM,LOOKUPS!L$12,0)*$FB$6+VLOOKUP($FA194,STREV,LOOKUPS!L$10,0)*$FC$6+VLOOKUP($FA194,LTREV,LOOKUPS!L$9,0)*$FD$6+VLOOKUP($FA194,CFP,LOOKUPS!L$6,0)*$FE$6+VLOOKUP($FA194,EP,LOOKUPS!L$8,0)*$FF$6+VLOOKUP($FA194,BM,LOOKUPS!L$5,0)*$FG$6+VLOOKUP($FA194,DIV,LOOKUPS!L$7,0)*$FH$6++VLOOKUP($FA194,SIZE,LOOKUPS!L$11,0)*$FI$6),"",VLOOKUP($FA194,MOM,LOOKUPS!L$12,0)*$FB$6+VLOOKUP($FA194,STREV,LOOKUPS!L$10,0)*$FC$6+VLOOKUP($FA194,LTREV,LOOKUPS!L$9,0)*$FD$6+VLOOKUP($FA194,CFP,LOOKUPS!L$6,0)*$FE$6+VLOOKUP($FA194,EP,LOOKUPS!L$8,0)*$FF$6+VLOOKUP($FA194,BM,LOOKUPS!L$5,0)*$FG$6+VLOOKUP($FA194,DIV,LOOKUPS!L$7,0)*$FH$6++VLOOKUP($FA194,SIZE,LOOKUPS!L$11,0)*$FI$6)</f>
        <v/>
      </c>
    </row>
    <row r="195" spans="1:167" x14ac:dyDescent="0.3">
      <c r="A195" s="1">
        <v>194206</v>
      </c>
      <c r="B195" s="1">
        <v>2.5</v>
      </c>
      <c r="C195" s="1">
        <v>3.88</v>
      </c>
      <c r="D195" s="1">
        <v>2.98</v>
      </c>
      <c r="E195" s="1">
        <v>2.6</v>
      </c>
      <c r="F195" s="1">
        <v>2.87</v>
      </c>
      <c r="G195" s="1">
        <v>2.5299999999999998</v>
      </c>
      <c r="H195" s="1">
        <v>3.15</v>
      </c>
      <c r="I195" s="1">
        <v>1.4</v>
      </c>
      <c r="J195" s="1">
        <v>1.7</v>
      </c>
      <c r="K195" s="1">
        <v>0.91</v>
      </c>
      <c r="M195" s="1">
        <v>194107</v>
      </c>
      <c r="N195" s="1">
        <v>21.14</v>
      </c>
      <c r="O195" s="1">
        <v>14.05</v>
      </c>
      <c r="P195" s="1">
        <v>11.04</v>
      </c>
      <c r="Q195" s="1">
        <v>10.46</v>
      </c>
      <c r="R195" s="1">
        <v>9.59</v>
      </c>
      <c r="S195" s="1">
        <v>9.57</v>
      </c>
      <c r="T195" s="1">
        <v>8.4499999999999993</v>
      </c>
      <c r="U195" s="1">
        <v>16.37</v>
      </c>
      <c r="V195" s="1">
        <v>13.31</v>
      </c>
      <c r="W195" s="1">
        <v>15.91</v>
      </c>
      <c r="Y195" s="1">
        <v>194606</v>
      </c>
      <c r="Z195" s="1">
        <v>-2.8</v>
      </c>
      <c r="AA195" s="1">
        <v>-3.79</v>
      </c>
      <c r="AB195" s="1">
        <v>-4.92</v>
      </c>
      <c r="AC195" s="1">
        <v>-4.0599999999999996</v>
      </c>
      <c r="AD195" s="1">
        <v>-5.16</v>
      </c>
      <c r="AE195" s="1">
        <v>-5.19</v>
      </c>
      <c r="AF195" s="1">
        <v>-6.92</v>
      </c>
      <c r="AG195" s="1">
        <v>-5.72</v>
      </c>
      <c r="AH195" s="1">
        <v>-4.6399999999999997</v>
      </c>
      <c r="AI195" s="1">
        <v>-5.89</v>
      </c>
      <c r="AK195">
        <v>196612</v>
      </c>
      <c r="AL195">
        <v>0.93</v>
      </c>
      <c r="AM195">
        <v>2.21</v>
      </c>
      <c r="AN195">
        <v>2.2999999999999998</v>
      </c>
      <c r="AO195">
        <v>0.97</v>
      </c>
      <c r="AP195">
        <v>2.8</v>
      </c>
      <c r="AQ195">
        <v>1.42</v>
      </c>
      <c r="AR195">
        <v>1.84</v>
      </c>
      <c r="AS195">
        <v>2.52</v>
      </c>
      <c r="AT195">
        <v>0.68</v>
      </c>
      <c r="AU195">
        <v>2.93</v>
      </c>
      <c r="AV195">
        <v>2.62</v>
      </c>
      <c r="AW195">
        <v>0.7</v>
      </c>
      <c r="AX195">
        <v>2.17</v>
      </c>
      <c r="AY195">
        <v>2.25</v>
      </c>
      <c r="AZ195">
        <v>1.43</v>
      </c>
      <c r="BA195">
        <v>3.34</v>
      </c>
      <c r="BB195">
        <v>1.74</v>
      </c>
      <c r="BC195">
        <v>1.46</v>
      </c>
      <c r="BD195">
        <v>0.19</v>
      </c>
      <c r="BF195" s="1">
        <v>196612</v>
      </c>
      <c r="BG195" s="1">
        <v>-0.34</v>
      </c>
      <c r="BH195" s="1">
        <v>2.5</v>
      </c>
      <c r="BI195" s="1">
        <v>2.48</v>
      </c>
      <c r="BJ195" s="1">
        <v>0.69</v>
      </c>
      <c r="BK195" s="1">
        <v>3.03</v>
      </c>
      <c r="BL195" s="1">
        <v>2.06</v>
      </c>
      <c r="BM195" s="1">
        <v>1.74</v>
      </c>
      <c r="BN195" s="1">
        <v>2.27</v>
      </c>
      <c r="BO195" s="1">
        <v>0.51</v>
      </c>
      <c r="BP195" s="1">
        <v>3.14</v>
      </c>
      <c r="BQ195" s="1">
        <v>2.85</v>
      </c>
      <c r="BR195" s="1">
        <v>1.1399999999999999</v>
      </c>
      <c r="BS195" s="1">
        <v>2.94</v>
      </c>
      <c r="BT195" s="1">
        <v>1.04</v>
      </c>
      <c r="BU195" s="1">
        <v>2.39</v>
      </c>
      <c r="BV195" s="1">
        <v>3.42</v>
      </c>
      <c r="BW195" s="1">
        <v>1.1599999999999999</v>
      </c>
      <c r="BX195" s="1">
        <v>1.73</v>
      </c>
      <c r="BY195" s="1">
        <v>-0.41</v>
      </c>
      <c r="CA195" s="1">
        <v>194112</v>
      </c>
      <c r="CB195" s="1">
        <v>-2.78</v>
      </c>
      <c r="CC195" s="1">
        <v>-5.3</v>
      </c>
      <c r="CD195" s="1">
        <v>-6.89</v>
      </c>
      <c r="CE195" s="1">
        <v>-12.68</v>
      </c>
      <c r="CF195" s="1">
        <v>-4.83</v>
      </c>
      <c r="CG195" s="1">
        <v>-6.07</v>
      </c>
      <c r="CH195" s="1">
        <v>-7.23</v>
      </c>
      <c r="CI195" s="1">
        <v>-8.59</v>
      </c>
      <c r="CJ195" s="1">
        <v>-14.01</v>
      </c>
      <c r="CK195" s="1">
        <v>-3.71</v>
      </c>
      <c r="CL195" s="1">
        <v>-5.94</v>
      </c>
      <c r="CM195" s="1">
        <v>-6.22</v>
      </c>
      <c r="CN195" s="1">
        <v>-5.93</v>
      </c>
      <c r="CO195" s="1">
        <v>-6.19</v>
      </c>
      <c r="CP195" s="1">
        <v>-8.27</v>
      </c>
      <c r="CQ195" s="1">
        <v>-7.17</v>
      </c>
      <c r="CR195" s="1">
        <v>-10.01</v>
      </c>
      <c r="CS195" s="1">
        <v>-12.01</v>
      </c>
      <c r="CT195" s="1">
        <v>-16.02</v>
      </c>
      <c r="CV195" s="1">
        <v>194212</v>
      </c>
      <c r="CW195" s="1">
        <v>0.26</v>
      </c>
      <c r="CX195" s="1">
        <v>6.11</v>
      </c>
      <c r="CY195" s="1">
        <v>4.3099999999999996</v>
      </c>
      <c r="CZ195" s="1">
        <v>3.1</v>
      </c>
      <c r="DA195" s="1">
        <v>6.26</v>
      </c>
      <c r="DB195" s="1">
        <v>4.8899999999999997</v>
      </c>
      <c r="DC195" s="1">
        <v>4.99</v>
      </c>
      <c r="DD195" s="1">
        <v>3.21</v>
      </c>
      <c r="DE195" s="1">
        <v>3.09</v>
      </c>
      <c r="DF195" s="1">
        <v>5.95</v>
      </c>
      <c r="DG195" s="1">
        <v>6.56</v>
      </c>
      <c r="DH195" s="1">
        <v>5.83</v>
      </c>
      <c r="DI195" s="1">
        <v>3.95</v>
      </c>
      <c r="DJ195" s="1">
        <v>6.23</v>
      </c>
      <c r="DK195" s="1">
        <v>3.7</v>
      </c>
      <c r="DL195" s="1">
        <v>3.32</v>
      </c>
      <c r="DM195" s="1">
        <v>3.11</v>
      </c>
      <c r="DN195" s="1">
        <v>3.11</v>
      </c>
      <c r="DO195" s="1">
        <v>3.07</v>
      </c>
      <c r="DQ195" s="1">
        <v>194112</v>
      </c>
      <c r="DR195" s="1">
        <v>-99.99</v>
      </c>
      <c r="DS195" s="1">
        <v>-13.31</v>
      </c>
      <c r="DT195" s="1">
        <v>-7.28</v>
      </c>
      <c r="DU195" s="1">
        <v>-4.6100000000000003</v>
      </c>
      <c r="DV195" s="1">
        <v>-15.25</v>
      </c>
      <c r="DW195" s="1">
        <v>-9.8699999999999992</v>
      </c>
      <c r="DX195" s="1">
        <v>-6.37</v>
      </c>
      <c r="DY195" s="1">
        <v>-5.41</v>
      </c>
      <c r="DZ195" s="1">
        <v>-4.54</v>
      </c>
      <c r="EA195" s="1">
        <v>-15.92</v>
      </c>
      <c r="EB195" s="1">
        <v>-14.61</v>
      </c>
      <c r="EC195" s="1">
        <v>-9.42</v>
      </c>
      <c r="ED195" s="1">
        <v>-10.32</v>
      </c>
      <c r="EE195" s="1">
        <v>-8.44</v>
      </c>
      <c r="EF195" s="1">
        <v>-4.3</v>
      </c>
      <c r="EG195" s="1">
        <v>-6.05</v>
      </c>
      <c r="EH195" s="1">
        <v>-4.7699999999999996</v>
      </c>
      <c r="EI195" s="1">
        <v>-6.58</v>
      </c>
      <c r="EJ195" s="1">
        <v>-2.48</v>
      </c>
      <c r="EL195">
        <v>194112</v>
      </c>
      <c r="EM195">
        <v>-4.87</v>
      </c>
      <c r="EN195">
        <v>-2.98</v>
      </c>
      <c r="EO195">
        <v>-5.94</v>
      </c>
      <c r="EP195">
        <v>0.01</v>
      </c>
      <c r="ER195" s="1">
        <v>194206</v>
      </c>
      <c r="ES195" s="1">
        <v>-1.32</v>
      </c>
      <c r="EU195" s="1">
        <v>194107</v>
      </c>
      <c r="EV195" s="1">
        <v>1.46</v>
      </c>
      <c r="EX195" s="1">
        <v>194606</v>
      </c>
      <c r="EY195" s="1">
        <v>1.49</v>
      </c>
      <c r="FA195" s="1">
        <v>194206</v>
      </c>
      <c r="FB195" s="1" t="str">
        <f>IF(ISERROR(VLOOKUP($FA195,MOM,LOOKUPS!C$12,0)*$FB$6+VLOOKUP($FA195,STREV,LOOKUPS!C$10,0)*$FC$6+VLOOKUP($FA195,LTREV,LOOKUPS!C$9,0)*$FD$6+VLOOKUP($FA195,CFP,LOOKUPS!C$6,0)*$FE$6+VLOOKUP($FA195,EP,LOOKUPS!C$8,0)*$FF$6+VLOOKUP($FA195,BM,LOOKUPS!C$5,0)*$FG$6+VLOOKUP($FA195,DIV,LOOKUPS!C$7,0)*$FH$6++VLOOKUP($FA195,SIZE,LOOKUPS!C$11,0)*$FI$6),"",VLOOKUP($FA195,MOM,LOOKUPS!C$12,0)*$FB$6+VLOOKUP($FA195,STREV,LOOKUPS!C$10,0)*$FC$6+VLOOKUP($FA195,LTREV,LOOKUPS!C$9,0)*$FD$6+VLOOKUP($FA195,CFP,LOOKUPS!C$6,0)*$FE$6+VLOOKUP($FA195,EP,LOOKUPS!C$8,0)*$FF$6+VLOOKUP($FA195,BM,LOOKUPS!C$5,0)*$FG$6+VLOOKUP($FA195,DIV,LOOKUPS!C$7,0)*$FH$6++VLOOKUP($FA195,SIZE,LOOKUPS!C$11,0)*$FI$6)</f>
        <v/>
      </c>
      <c r="FC195" s="1" t="str">
        <f>IF(ISERROR(VLOOKUP($FA195,MOM,LOOKUPS!D$12,0)*$FB$6+VLOOKUP($FA195,STREV,LOOKUPS!D$10,0)*$FC$6+VLOOKUP($FA195,LTREV,LOOKUPS!D$9,0)*$FD$6+VLOOKUP($FA195,CFP,LOOKUPS!D$6,0)*$FE$6+VLOOKUP($FA195,EP,LOOKUPS!D$8,0)*$FF$6+VLOOKUP($FA195,BM,LOOKUPS!D$5,0)*$FG$6+VLOOKUP($FA195,DIV,LOOKUPS!D$7,0)*$FH$6++VLOOKUP($FA195,SIZE,LOOKUPS!D$11,0)*$FI$6),"",VLOOKUP($FA195,MOM,LOOKUPS!D$12,0)*$FB$6+VLOOKUP($FA195,STREV,LOOKUPS!D$10,0)*$FC$6+VLOOKUP($FA195,LTREV,LOOKUPS!D$9,0)*$FD$6+VLOOKUP($FA195,CFP,LOOKUPS!D$6,0)*$FE$6+VLOOKUP($FA195,EP,LOOKUPS!D$8,0)*$FF$6+VLOOKUP($FA195,BM,LOOKUPS!D$5,0)*$FG$6+VLOOKUP($FA195,DIV,LOOKUPS!D$7,0)*$FH$6++VLOOKUP($FA195,SIZE,LOOKUPS!D$11,0)*$FI$6)</f>
        <v/>
      </c>
      <c r="FD195" s="1" t="str">
        <f>IF(ISERROR(VLOOKUP($FA195,MOM,LOOKUPS!E$12,0)*$FB$6+VLOOKUP($FA195,STREV,LOOKUPS!E$10,0)*$FC$6+VLOOKUP($FA195,LTREV,LOOKUPS!E$9,0)*$FD$6+VLOOKUP($FA195,CFP,LOOKUPS!E$6,0)*$FE$6+VLOOKUP($FA195,EP,LOOKUPS!E$8,0)*$FF$6+VLOOKUP($FA195,BM,LOOKUPS!E$5,0)*$FG$6+VLOOKUP($FA195,DIV,LOOKUPS!E$7,0)*$FH$6++VLOOKUP($FA195,SIZE,LOOKUPS!E$11,0)*$FI$6),"",VLOOKUP($FA195,MOM,LOOKUPS!E$12,0)*$FB$6+VLOOKUP($FA195,STREV,LOOKUPS!E$10,0)*$FC$6+VLOOKUP($FA195,LTREV,LOOKUPS!E$9,0)*$FD$6+VLOOKUP($FA195,CFP,LOOKUPS!E$6,0)*$FE$6+VLOOKUP($FA195,EP,LOOKUPS!E$8,0)*$FF$6+VLOOKUP($FA195,BM,LOOKUPS!E$5,0)*$FG$6+VLOOKUP($FA195,DIV,LOOKUPS!E$7,0)*$FH$6++VLOOKUP($FA195,SIZE,LOOKUPS!E$11,0)*$FI$6)</f>
        <v/>
      </c>
      <c r="FE195" s="1" t="str">
        <f>IF(ISERROR(VLOOKUP($FA195,MOM,LOOKUPS!F$12,0)*$FB$6+VLOOKUP($FA195,STREV,LOOKUPS!F$10,0)*$FC$6+VLOOKUP($FA195,LTREV,LOOKUPS!F$9,0)*$FD$6+VLOOKUP($FA195,CFP,LOOKUPS!F$6,0)*$FE$6+VLOOKUP($FA195,EP,LOOKUPS!F$8,0)*$FF$6+VLOOKUP($FA195,BM,LOOKUPS!F$5,0)*$FG$6+VLOOKUP($FA195,DIV,LOOKUPS!F$7,0)*$FH$6++VLOOKUP($FA195,SIZE,LOOKUPS!F$11,0)*$FI$6),"",VLOOKUP($FA195,MOM,LOOKUPS!F$12,0)*$FB$6+VLOOKUP($FA195,STREV,LOOKUPS!F$10,0)*$FC$6+VLOOKUP($FA195,LTREV,LOOKUPS!F$9,0)*$FD$6+VLOOKUP($FA195,CFP,LOOKUPS!F$6,0)*$FE$6+VLOOKUP($FA195,EP,LOOKUPS!F$8,0)*$FF$6+VLOOKUP($FA195,BM,LOOKUPS!F$5,0)*$FG$6+VLOOKUP($FA195,DIV,LOOKUPS!F$7,0)*$FH$6++VLOOKUP($FA195,SIZE,LOOKUPS!F$11,0)*$FI$6)</f>
        <v/>
      </c>
      <c r="FF195" s="1" t="str">
        <f>IF(ISERROR(VLOOKUP($FA195,MOM,LOOKUPS!G$12,0)*$FB$6+VLOOKUP($FA195,STREV,LOOKUPS!G$10,0)*$FC$6+VLOOKUP($FA195,LTREV,LOOKUPS!G$9,0)*$FD$6+VLOOKUP($FA195,CFP,LOOKUPS!G$6,0)*$FE$6+VLOOKUP($FA195,EP,LOOKUPS!G$8,0)*$FF$6+VLOOKUP($FA195,BM,LOOKUPS!G$5,0)*$FG$6+VLOOKUP($FA195,DIV,LOOKUPS!G$7,0)*$FH$6++VLOOKUP($FA195,SIZE,LOOKUPS!G$11,0)*$FI$6),"",VLOOKUP($FA195,MOM,LOOKUPS!G$12,0)*$FB$6+VLOOKUP($FA195,STREV,LOOKUPS!G$10,0)*$FC$6+VLOOKUP($FA195,LTREV,LOOKUPS!G$9,0)*$FD$6+VLOOKUP($FA195,CFP,LOOKUPS!G$6,0)*$FE$6+VLOOKUP($FA195,EP,LOOKUPS!G$8,0)*$FF$6+VLOOKUP($FA195,BM,LOOKUPS!G$5,0)*$FG$6+VLOOKUP($FA195,DIV,LOOKUPS!G$7,0)*$FH$6++VLOOKUP($FA195,SIZE,LOOKUPS!G$11,0)*$FI$6)</f>
        <v/>
      </c>
      <c r="FG195" s="1" t="str">
        <f>IF(ISERROR(VLOOKUP($FA195,MOM,LOOKUPS!H$12,0)*$FB$6+VLOOKUP($FA195,STREV,LOOKUPS!H$10,0)*$FC$6+VLOOKUP($FA195,LTREV,LOOKUPS!H$9,0)*$FD$6+VLOOKUP($FA195,CFP,LOOKUPS!H$6,0)*$FE$6+VLOOKUP($FA195,EP,LOOKUPS!H$8,0)*$FF$6+VLOOKUP($FA195,BM,LOOKUPS!H$5,0)*$FG$6+VLOOKUP($FA195,DIV,LOOKUPS!H$7,0)*$FH$6++VLOOKUP($FA195,SIZE,LOOKUPS!H$11,0)*$FI$6),"",VLOOKUP($FA195,MOM,LOOKUPS!H$12,0)*$FB$6+VLOOKUP($FA195,STREV,LOOKUPS!H$10,0)*$FC$6+VLOOKUP($FA195,LTREV,LOOKUPS!H$9,0)*$FD$6+VLOOKUP($FA195,CFP,LOOKUPS!H$6,0)*$FE$6+VLOOKUP($FA195,EP,LOOKUPS!H$8,0)*$FF$6+VLOOKUP($FA195,BM,LOOKUPS!H$5,0)*$FG$6+VLOOKUP($FA195,DIV,LOOKUPS!H$7,0)*$FH$6++VLOOKUP($FA195,SIZE,LOOKUPS!H$11,0)*$FI$6)</f>
        <v/>
      </c>
      <c r="FH195" s="1" t="str">
        <f>IF(ISERROR(VLOOKUP($FA195,MOM,LOOKUPS!I$12,0)*$FB$6+VLOOKUP($FA195,STREV,LOOKUPS!I$10,0)*$FC$6+VLOOKUP($FA195,LTREV,LOOKUPS!I$9,0)*$FD$6+VLOOKUP($FA195,CFP,LOOKUPS!I$6,0)*$FE$6+VLOOKUP($FA195,EP,LOOKUPS!I$8,0)*$FF$6+VLOOKUP($FA195,BM,LOOKUPS!I$5,0)*$FG$6+VLOOKUP($FA195,DIV,LOOKUPS!I$7,0)*$FH$6++VLOOKUP($FA195,SIZE,LOOKUPS!I$11,0)*$FI$6),"",VLOOKUP($FA195,MOM,LOOKUPS!I$12,0)*$FB$6+VLOOKUP($FA195,STREV,LOOKUPS!I$10,0)*$FC$6+VLOOKUP($FA195,LTREV,LOOKUPS!I$9,0)*$FD$6+VLOOKUP($FA195,CFP,LOOKUPS!I$6,0)*$FE$6+VLOOKUP($FA195,EP,LOOKUPS!I$8,0)*$FF$6+VLOOKUP($FA195,BM,LOOKUPS!I$5,0)*$FG$6+VLOOKUP($FA195,DIV,LOOKUPS!I$7,0)*$FH$6++VLOOKUP($FA195,SIZE,LOOKUPS!I$11,0)*$FI$6)</f>
        <v/>
      </c>
      <c r="FI195" s="1" t="str">
        <f>IF(ISERROR(VLOOKUP($FA195,MOM,LOOKUPS!J$12,0)*$FB$6+VLOOKUP($FA195,STREV,LOOKUPS!J$10,0)*$FC$6+VLOOKUP($FA195,LTREV,LOOKUPS!J$9,0)*$FD$6+VLOOKUP($FA195,CFP,LOOKUPS!J$6,0)*$FE$6+VLOOKUP($FA195,EP,LOOKUPS!J$8,0)*$FF$6+VLOOKUP($FA195,BM,LOOKUPS!J$5,0)*$FG$6+VLOOKUP($FA195,DIV,LOOKUPS!J$7,0)*$FH$6++VLOOKUP($FA195,SIZE,LOOKUPS!J$11,0)*$FI$6),"",VLOOKUP($FA195,MOM,LOOKUPS!J$12,0)*$FB$6+VLOOKUP($FA195,STREV,LOOKUPS!J$10,0)*$FC$6+VLOOKUP($FA195,LTREV,LOOKUPS!J$9,0)*$FD$6+VLOOKUP($FA195,CFP,LOOKUPS!J$6,0)*$FE$6+VLOOKUP($FA195,EP,LOOKUPS!J$8,0)*$FF$6+VLOOKUP($FA195,BM,LOOKUPS!J$5,0)*$FG$6+VLOOKUP($FA195,DIV,LOOKUPS!J$7,0)*$FH$6++VLOOKUP($FA195,SIZE,LOOKUPS!J$11,0)*$FI$6)</f>
        <v/>
      </c>
      <c r="FJ195" s="1" t="str">
        <f>IF(ISERROR(VLOOKUP($FA195,MOM,LOOKUPS!K$12,0)*$FB$6+VLOOKUP($FA195,STREV,LOOKUPS!K$10,0)*$FC$6+VLOOKUP($FA195,LTREV,LOOKUPS!K$9,0)*$FD$6+VLOOKUP($FA195,CFP,LOOKUPS!K$6,0)*$FE$6+VLOOKUP($FA195,EP,LOOKUPS!K$8,0)*$FF$6+VLOOKUP($FA195,BM,LOOKUPS!K$5,0)*$FG$6+VLOOKUP($FA195,DIV,LOOKUPS!K$7,0)*$FH$6++VLOOKUP($FA195,SIZE,LOOKUPS!K$11,0)*$FI$6),"",VLOOKUP($FA195,MOM,LOOKUPS!K$12,0)*$FB$6+VLOOKUP($FA195,STREV,LOOKUPS!K$10,0)*$FC$6+VLOOKUP($FA195,LTREV,LOOKUPS!K$9,0)*$FD$6+VLOOKUP($FA195,CFP,LOOKUPS!K$6,0)*$FE$6+VLOOKUP($FA195,EP,LOOKUPS!K$8,0)*$FF$6+VLOOKUP($FA195,BM,LOOKUPS!K$5,0)*$FG$6+VLOOKUP($FA195,DIV,LOOKUPS!K$7,0)*$FH$6++VLOOKUP($FA195,SIZE,LOOKUPS!K$11,0)*$FI$6)</f>
        <v/>
      </c>
      <c r="FK195" s="1" t="str">
        <f>IF(ISERROR(VLOOKUP($FA195,MOM,LOOKUPS!L$12,0)*$FB$6+VLOOKUP($FA195,STREV,LOOKUPS!L$10,0)*$FC$6+VLOOKUP($FA195,LTREV,LOOKUPS!L$9,0)*$FD$6+VLOOKUP($FA195,CFP,LOOKUPS!L$6,0)*$FE$6+VLOOKUP($FA195,EP,LOOKUPS!L$8,0)*$FF$6+VLOOKUP($FA195,BM,LOOKUPS!L$5,0)*$FG$6+VLOOKUP($FA195,DIV,LOOKUPS!L$7,0)*$FH$6++VLOOKUP($FA195,SIZE,LOOKUPS!L$11,0)*$FI$6),"",VLOOKUP($FA195,MOM,LOOKUPS!L$12,0)*$FB$6+VLOOKUP($FA195,STREV,LOOKUPS!L$10,0)*$FC$6+VLOOKUP($FA195,LTREV,LOOKUPS!L$9,0)*$FD$6+VLOOKUP($FA195,CFP,LOOKUPS!L$6,0)*$FE$6+VLOOKUP($FA195,EP,LOOKUPS!L$8,0)*$FF$6+VLOOKUP($FA195,BM,LOOKUPS!L$5,0)*$FG$6+VLOOKUP($FA195,DIV,LOOKUPS!L$7,0)*$FH$6++VLOOKUP($FA195,SIZE,LOOKUPS!L$11,0)*$FI$6)</f>
        <v/>
      </c>
    </row>
    <row r="196" spans="1:167" x14ac:dyDescent="0.3">
      <c r="A196" s="1">
        <v>194207</v>
      </c>
      <c r="B196" s="1">
        <v>3.98</v>
      </c>
      <c r="C196" s="1">
        <v>3.72</v>
      </c>
      <c r="D196" s="1">
        <v>4.5599999999999996</v>
      </c>
      <c r="E196" s="1">
        <v>4.4000000000000004</v>
      </c>
      <c r="F196" s="1">
        <v>3.2</v>
      </c>
      <c r="G196" s="1">
        <v>5.86</v>
      </c>
      <c r="H196" s="1">
        <v>4.6500000000000004</v>
      </c>
      <c r="I196" s="1">
        <v>3.63</v>
      </c>
      <c r="J196" s="1">
        <v>4.6100000000000003</v>
      </c>
      <c r="K196" s="1">
        <v>7.66</v>
      </c>
      <c r="M196" s="1">
        <v>194108</v>
      </c>
      <c r="N196" s="1">
        <v>1.74</v>
      </c>
      <c r="O196" s="1">
        <v>0.05</v>
      </c>
      <c r="P196" s="1">
        <v>-0.85</v>
      </c>
      <c r="Q196" s="1">
        <v>0.77</v>
      </c>
      <c r="R196" s="1">
        <v>-0.79</v>
      </c>
      <c r="S196" s="1">
        <v>0.98</v>
      </c>
      <c r="T196" s="1">
        <v>-3.35</v>
      </c>
      <c r="U196" s="1">
        <v>-0.79</v>
      </c>
      <c r="V196" s="1">
        <v>-0.71</v>
      </c>
      <c r="W196" s="1">
        <v>-3.93</v>
      </c>
      <c r="Y196" s="1">
        <v>194607</v>
      </c>
      <c r="Z196" s="1">
        <v>-3.83</v>
      </c>
      <c r="AA196" s="1">
        <v>-3.23</v>
      </c>
      <c r="AB196" s="1">
        <v>-2.9</v>
      </c>
      <c r="AC196" s="1">
        <v>-3.96</v>
      </c>
      <c r="AD196" s="1">
        <v>-4.82</v>
      </c>
      <c r="AE196" s="1">
        <v>-3.5</v>
      </c>
      <c r="AF196" s="1">
        <v>-4.3</v>
      </c>
      <c r="AG196" s="1">
        <v>-3.58</v>
      </c>
      <c r="AH196" s="1">
        <v>-5.26</v>
      </c>
      <c r="AI196" s="1">
        <v>-6</v>
      </c>
      <c r="AK196">
        <v>196701</v>
      </c>
      <c r="AL196">
        <v>24.85</v>
      </c>
      <c r="AM196">
        <v>15.47</v>
      </c>
      <c r="AN196">
        <v>14.92</v>
      </c>
      <c r="AO196">
        <v>18.989999999999998</v>
      </c>
      <c r="AP196">
        <v>16.440000000000001</v>
      </c>
      <c r="AQ196">
        <v>13.32</v>
      </c>
      <c r="AR196">
        <v>15.01</v>
      </c>
      <c r="AS196">
        <v>17.7</v>
      </c>
      <c r="AT196">
        <v>18.850000000000001</v>
      </c>
      <c r="AU196">
        <v>17.25</v>
      </c>
      <c r="AV196">
        <v>15.31</v>
      </c>
      <c r="AW196">
        <v>13</v>
      </c>
      <c r="AX196">
        <v>13.66</v>
      </c>
      <c r="AY196">
        <v>14.29</v>
      </c>
      <c r="AZ196">
        <v>15.74</v>
      </c>
      <c r="BA196">
        <v>15.97</v>
      </c>
      <c r="BB196">
        <v>19.350000000000001</v>
      </c>
      <c r="BC196">
        <v>17.02</v>
      </c>
      <c r="BD196">
        <v>20.010000000000002</v>
      </c>
      <c r="BF196" s="1">
        <v>196701</v>
      </c>
      <c r="BG196" s="1">
        <v>23.43</v>
      </c>
      <c r="BH196" s="1">
        <v>16.059999999999999</v>
      </c>
      <c r="BI196" s="1">
        <v>14.5</v>
      </c>
      <c r="BJ196" s="1">
        <v>19.12</v>
      </c>
      <c r="BK196" s="1">
        <v>16.61</v>
      </c>
      <c r="BL196" s="1">
        <v>13.71</v>
      </c>
      <c r="BM196" s="1">
        <v>14.97</v>
      </c>
      <c r="BN196" s="1">
        <v>16.03</v>
      </c>
      <c r="BO196" s="1">
        <v>20.079999999999998</v>
      </c>
      <c r="BP196" s="1">
        <v>20.04</v>
      </c>
      <c r="BQ196" s="1">
        <v>11.15</v>
      </c>
      <c r="BR196" s="1">
        <v>14.63</v>
      </c>
      <c r="BS196" s="1">
        <v>12.83</v>
      </c>
      <c r="BT196" s="1">
        <v>15.17</v>
      </c>
      <c r="BU196" s="1">
        <v>14.79</v>
      </c>
      <c r="BV196" s="1">
        <v>15.34</v>
      </c>
      <c r="BW196" s="1">
        <v>16.690000000000001</v>
      </c>
      <c r="BX196" s="1">
        <v>19.23</v>
      </c>
      <c r="BY196" s="1">
        <v>20.72</v>
      </c>
      <c r="CA196" s="1">
        <v>194201</v>
      </c>
      <c r="CB196" s="1">
        <v>125.04</v>
      </c>
      <c r="CC196" s="1">
        <v>3.15</v>
      </c>
      <c r="CD196" s="1">
        <v>9.66</v>
      </c>
      <c r="CE196" s="1">
        <v>23.68</v>
      </c>
      <c r="CF196" s="1">
        <v>2.0099999999999998</v>
      </c>
      <c r="CG196" s="1">
        <v>5.82</v>
      </c>
      <c r="CH196" s="1">
        <v>9.65</v>
      </c>
      <c r="CI196" s="1">
        <v>12.39</v>
      </c>
      <c r="CJ196" s="1">
        <v>29.68</v>
      </c>
      <c r="CK196" s="1">
        <v>-0.14000000000000001</v>
      </c>
      <c r="CL196" s="1">
        <v>4.13</v>
      </c>
      <c r="CM196" s="1">
        <v>5.43</v>
      </c>
      <c r="CN196" s="1">
        <v>6.21</v>
      </c>
      <c r="CO196" s="1">
        <v>8.76</v>
      </c>
      <c r="CP196" s="1">
        <v>10.53</v>
      </c>
      <c r="CQ196" s="1">
        <v>13.12</v>
      </c>
      <c r="CR196" s="1">
        <v>11.66</v>
      </c>
      <c r="CS196" s="1">
        <v>15.84</v>
      </c>
      <c r="CT196" s="1">
        <v>43.53</v>
      </c>
      <c r="CV196" s="1">
        <v>194301</v>
      </c>
      <c r="CW196" s="1">
        <v>36.31</v>
      </c>
      <c r="CX196" s="1">
        <v>8.99</v>
      </c>
      <c r="CY196" s="1">
        <v>10.33</v>
      </c>
      <c r="CZ196" s="1">
        <v>14.12</v>
      </c>
      <c r="DA196" s="1">
        <v>9.6300000000000008</v>
      </c>
      <c r="DB196" s="1">
        <v>8.86</v>
      </c>
      <c r="DC196" s="1">
        <v>10.63</v>
      </c>
      <c r="DD196" s="1">
        <v>10.81</v>
      </c>
      <c r="DE196" s="1">
        <v>15.38</v>
      </c>
      <c r="DF196" s="1">
        <v>11.3</v>
      </c>
      <c r="DG196" s="1">
        <v>7.95</v>
      </c>
      <c r="DH196" s="1">
        <v>7.73</v>
      </c>
      <c r="DI196" s="1">
        <v>10</v>
      </c>
      <c r="DJ196" s="1">
        <v>10.94</v>
      </c>
      <c r="DK196" s="1">
        <v>10.31</v>
      </c>
      <c r="DL196" s="1">
        <v>10.06</v>
      </c>
      <c r="DM196" s="1">
        <v>11.59</v>
      </c>
      <c r="DN196" s="1">
        <v>13.91</v>
      </c>
      <c r="DO196" s="1">
        <v>16.86</v>
      </c>
      <c r="DQ196" s="1">
        <v>194201</v>
      </c>
      <c r="DR196" s="1">
        <v>-99.99</v>
      </c>
      <c r="DS196" s="1">
        <v>30.53</v>
      </c>
      <c r="DT196" s="1">
        <v>8.75</v>
      </c>
      <c r="DU196" s="1">
        <v>2.97</v>
      </c>
      <c r="DV196" s="1">
        <v>39.630000000000003</v>
      </c>
      <c r="DW196" s="1">
        <v>12.99</v>
      </c>
      <c r="DX196" s="1">
        <v>7.25</v>
      </c>
      <c r="DY196" s="1">
        <v>4.7300000000000004</v>
      </c>
      <c r="DZ196" s="1">
        <v>3.15</v>
      </c>
      <c r="EA196" s="1">
        <v>56.84</v>
      </c>
      <c r="EB196" s="1">
        <v>22.86</v>
      </c>
      <c r="EC196" s="1">
        <v>12.34</v>
      </c>
      <c r="ED196" s="1">
        <v>13.64</v>
      </c>
      <c r="EE196" s="1">
        <v>9.44</v>
      </c>
      <c r="EF196" s="1">
        <v>5.0599999999999996</v>
      </c>
      <c r="EG196" s="1">
        <v>6.84</v>
      </c>
      <c r="EH196" s="1">
        <v>2.61</v>
      </c>
      <c r="EI196" s="1">
        <v>5.29</v>
      </c>
      <c r="EJ196" s="1">
        <v>0.98</v>
      </c>
      <c r="EL196">
        <v>194201</v>
      </c>
      <c r="EM196">
        <v>0.79</v>
      </c>
      <c r="EN196">
        <v>7.52</v>
      </c>
      <c r="EO196">
        <v>10.1</v>
      </c>
      <c r="EP196">
        <v>0.02</v>
      </c>
      <c r="ER196" s="1">
        <v>194207</v>
      </c>
      <c r="ES196" s="1">
        <v>0.77</v>
      </c>
      <c r="EU196" s="1">
        <v>194108</v>
      </c>
      <c r="EV196" s="1">
        <v>0.72</v>
      </c>
      <c r="EX196" s="1">
        <v>194607</v>
      </c>
      <c r="EY196" s="1">
        <v>1.84</v>
      </c>
      <c r="FA196" s="1">
        <v>194207</v>
      </c>
      <c r="FB196" s="1" t="str">
        <f>IF(ISERROR(VLOOKUP($FA196,MOM,LOOKUPS!C$12,0)*$FB$6+VLOOKUP($FA196,STREV,LOOKUPS!C$10,0)*$FC$6+VLOOKUP($FA196,LTREV,LOOKUPS!C$9,0)*$FD$6+VLOOKUP($FA196,CFP,LOOKUPS!C$6,0)*$FE$6+VLOOKUP($FA196,EP,LOOKUPS!C$8,0)*$FF$6+VLOOKUP($FA196,BM,LOOKUPS!C$5,0)*$FG$6+VLOOKUP($FA196,DIV,LOOKUPS!C$7,0)*$FH$6++VLOOKUP($FA196,SIZE,LOOKUPS!C$11,0)*$FI$6),"",VLOOKUP($FA196,MOM,LOOKUPS!C$12,0)*$FB$6+VLOOKUP($FA196,STREV,LOOKUPS!C$10,0)*$FC$6+VLOOKUP($FA196,LTREV,LOOKUPS!C$9,0)*$FD$6+VLOOKUP($FA196,CFP,LOOKUPS!C$6,0)*$FE$6+VLOOKUP($FA196,EP,LOOKUPS!C$8,0)*$FF$6+VLOOKUP($FA196,BM,LOOKUPS!C$5,0)*$FG$6+VLOOKUP($FA196,DIV,LOOKUPS!C$7,0)*$FH$6++VLOOKUP($FA196,SIZE,LOOKUPS!C$11,0)*$FI$6)</f>
        <v/>
      </c>
      <c r="FC196" s="1" t="str">
        <f>IF(ISERROR(VLOOKUP($FA196,MOM,LOOKUPS!D$12,0)*$FB$6+VLOOKUP($FA196,STREV,LOOKUPS!D$10,0)*$FC$6+VLOOKUP($FA196,LTREV,LOOKUPS!D$9,0)*$FD$6+VLOOKUP($FA196,CFP,LOOKUPS!D$6,0)*$FE$6+VLOOKUP($FA196,EP,LOOKUPS!D$8,0)*$FF$6+VLOOKUP($FA196,BM,LOOKUPS!D$5,0)*$FG$6+VLOOKUP($FA196,DIV,LOOKUPS!D$7,0)*$FH$6++VLOOKUP($FA196,SIZE,LOOKUPS!D$11,0)*$FI$6),"",VLOOKUP($FA196,MOM,LOOKUPS!D$12,0)*$FB$6+VLOOKUP($FA196,STREV,LOOKUPS!D$10,0)*$FC$6+VLOOKUP($FA196,LTREV,LOOKUPS!D$9,0)*$FD$6+VLOOKUP($FA196,CFP,LOOKUPS!D$6,0)*$FE$6+VLOOKUP($FA196,EP,LOOKUPS!D$8,0)*$FF$6+VLOOKUP($FA196,BM,LOOKUPS!D$5,0)*$FG$6+VLOOKUP($FA196,DIV,LOOKUPS!D$7,0)*$FH$6++VLOOKUP($FA196,SIZE,LOOKUPS!D$11,0)*$FI$6)</f>
        <v/>
      </c>
      <c r="FD196" s="1" t="str">
        <f>IF(ISERROR(VLOOKUP($FA196,MOM,LOOKUPS!E$12,0)*$FB$6+VLOOKUP($FA196,STREV,LOOKUPS!E$10,0)*$FC$6+VLOOKUP($FA196,LTREV,LOOKUPS!E$9,0)*$FD$6+VLOOKUP($FA196,CFP,LOOKUPS!E$6,0)*$FE$6+VLOOKUP($FA196,EP,LOOKUPS!E$8,0)*$FF$6+VLOOKUP($FA196,BM,LOOKUPS!E$5,0)*$FG$6+VLOOKUP($FA196,DIV,LOOKUPS!E$7,0)*$FH$6++VLOOKUP($FA196,SIZE,LOOKUPS!E$11,0)*$FI$6),"",VLOOKUP($FA196,MOM,LOOKUPS!E$12,0)*$FB$6+VLOOKUP($FA196,STREV,LOOKUPS!E$10,0)*$FC$6+VLOOKUP($FA196,LTREV,LOOKUPS!E$9,0)*$FD$6+VLOOKUP($FA196,CFP,LOOKUPS!E$6,0)*$FE$6+VLOOKUP($FA196,EP,LOOKUPS!E$8,0)*$FF$6+VLOOKUP($FA196,BM,LOOKUPS!E$5,0)*$FG$6+VLOOKUP($FA196,DIV,LOOKUPS!E$7,0)*$FH$6++VLOOKUP($FA196,SIZE,LOOKUPS!E$11,0)*$FI$6)</f>
        <v/>
      </c>
      <c r="FE196" s="1" t="str">
        <f>IF(ISERROR(VLOOKUP($FA196,MOM,LOOKUPS!F$12,0)*$FB$6+VLOOKUP($FA196,STREV,LOOKUPS!F$10,0)*$FC$6+VLOOKUP($FA196,LTREV,LOOKUPS!F$9,0)*$FD$6+VLOOKUP($FA196,CFP,LOOKUPS!F$6,0)*$FE$6+VLOOKUP($FA196,EP,LOOKUPS!F$8,0)*$FF$6+VLOOKUP($FA196,BM,LOOKUPS!F$5,0)*$FG$6+VLOOKUP($FA196,DIV,LOOKUPS!F$7,0)*$FH$6++VLOOKUP($FA196,SIZE,LOOKUPS!F$11,0)*$FI$6),"",VLOOKUP($FA196,MOM,LOOKUPS!F$12,0)*$FB$6+VLOOKUP($FA196,STREV,LOOKUPS!F$10,0)*$FC$6+VLOOKUP($FA196,LTREV,LOOKUPS!F$9,0)*$FD$6+VLOOKUP($FA196,CFP,LOOKUPS!F$6,0)*$FE$6+VLOOKUP($FA196,EP,LOOKUPS!F$8,0)*$FF$6+VLOOKUP($FA196,BM,LOOKUPS!F$5,0)*$FG$6+VLOOKUP($FA196,DIV,LOOKUPS!F$7,0)*$FH$6++VLOOKUP($FA196,SIZE,LOOKUPS!F$11,0)*$FI$6)</f>
        <v/>
      </c>
      <c r="FF196" s="1" t="str">
        <f>IF(ISERROR(VLOOKUP($FA196,MOM,LOOKUPS!G$12,0)*$FB$6+VLOOKUP($FA196,STREV,LOOKUPS!G$10,0)*$FC$6+VLOOKUP($FA196,LTREV,LOOKUPS!G$9,0)*$FD$6+VLOOKUP($FA196,CFP,LOOKUPS!G$6,0)*$FE$6+VLOOKUP($FA196,EP,LOOKUPS!G$8,0)*$FF$6+VLOOKUP($FA196,BM,LOOKUPS!G$5,0)*$FG$6+VLOOKUP($FA196,DIV,LOOKUPS!G$7,0)*$FH$6++VLOOKUP($FA196,SIZE,LOOKUPS!G$11,0)*$FI$6),"",VLOOKUP($FA196,MOM,LOOKUPS!G$12,0)*$FB$6+VLOOKUP($FA196,STREV,LOOKUPS!G$10,0)*$FC$6+VLOOKUP($FA196,LTREV,LOOKUPS!G$9,0)*$FD$6+VLOOKUP($FA196,CFP,LOOKUPS!G$6,0)*$FE$6+VLOOKUP($FA196,EP,LOOKUPS!G$8,0)*$FF$6+VLOOKUP($FA196,BM,LOOKUPS!G$5,0)*$FG$6+VLOOKUP($FA196,DIV,LOOKUPS!G$7,0)*$FH$6++VLOOKUP($FA196,SIZE,LOOKUPS!G$11,0)*$FI$6)</f>
        <v/>
      </c>
      <c r="FG196" s="1" t="str">
        <f>IF(ISERROR(VLOOKUP($FA196,MOM,LOOKUPS!H$12,0)*$FB$6+VLOOKUP($FA196,STREV,LOOKUPS!H$10,0)*$FC$6+VLOOKUP($FA196,LTREV,LOOKUPS!H$9,0)*$FD$6+VLOOKUP($FA196,CFP,LOOKUPS!H$6,0)*$FE$6+VLOOKUP($FA196,EP,LOOKUPS!H$8,0)*$FF$6+VLOOKUP($FA196,BM,LOOKUPS!H$5,0)*$FG$6+VLOOKUP($FA196,DIV,LOOKUPS!H$7,0)*$FH$6++VLOOKUP($FA196,SIZE,LOOKUPS!H$11,0)*$FI$6),"",VLOOKUP($FA196,MOM,LOOKUPS!H$12,0)*$FB$6+VLOOKUP($FA196,STREV,LOOKUPS!H$10,0)*$FC$6+VLOOKUP($FA196,LTREV,LOOKUPS!H$9,0)*$FD$6+VLOOKUP($FA196,CFP,LOOKUPS!H$6,0)*$FE$6+VLOOKUP($FA196,EP,LOOKUPS!H$8,0)*$FF$6+VLOOKUP($FA196,BM,LOOKUPS!H$5,0)*$FG$6+VLOOKUP($FA196,DIV,LOOKUPS!H$7,0)*$FH$6++VLOOKUP($FA196,SIZE,LOOKUPS!H$11,0)*$FI$6)</f>
        <v/>
      </c>
      <c r="FH196" s="1" t="str">
        <f>IF(ISERROR(VLOOKUP($FA196,MOM,LOOKUPS!I$12,0)*$FB$6+VLOOKUP($FA196,STREV,LOOKUPS!I$10,0)*$FC$6+VLOOKUP($FA196,LTREV,LOOKUPS!I$9,0)*$FD$6+VLOOKUP($FA196,CFP,LOOKUPS!I$6,0)*$FE$6+VLOOKUP($FA196,EP,LOOKUPS!I$8,0)*$FF$6+VLOOKUP($FA196,BM,LOOKUPS!I$5,0)*$FG$6+VLOOKUP($FA196,DIV,LOOKUPS!I$7,0)*$FH$6++VLOOKUP($FA196,SIZE,LOOKUPS!I$11,0)*$FI$6),"",VLOOKUP($FA196,MOM,LOOKUPS!I$12,0)*$FB$6+VLOOKUP($FA196,STREV,LOOKUPS!I$10,0)*$FC$6+VLOOKUP($FA196,LTREV,LOOKUPS!I$9,0)*$FD$6+VLOOKUP($FA196,CFP,LOOKUPS!I$6,0)*$FE$6+VLOOKUP($FA196,EP,LOOKUPS!I$8,0)*$FF$6+VLOOKUP($FA196,BM,LOOKUPS!I$5,0)*$FG$6+VLOOKUP($FA196,DIV,LOOKUPS!I$7,0)*$FH$6++VLOOKUP($FA196,SIZE,LOOKUPS!I$11,0)*$FI$6)</f>
        <v/>
      </c>
      <c r="FI196" s="1" t="str">
        <f>IF(ISERROR(VLOOKUP($FA196,MOM,LOOKUPS!J$12,0)*$FB$6+VLOOKUP($FA196,STREV,LOOKUPS!J$10,0)*$FC$6+VLOOKUP($FA196,LTREV,LOOKUPS!J$9,0)*$FD$6+VLOOKUP($FA196,CFP,LOOKUPS!J$6,0)*$FE$6+VLOOKUP($FA196,EP,LOOKUPS!J$8,0)*$FF$6+VLOOKUP($FA196,BM,LOOKUPS!J$5,0)*$FG$6+VLOOKUP($FA196,DIV,LOOKUPS!J$7,0)*$FH$6++VLOOKUP($FA196,SIZE,LOOKUPS!J$11,0)*$FI$6),"",VLOOKUP($FA196,MOM,LOOKUPS!J$12,0)*$FB$6+VLOOKUP($FA196,STREV,LOOKUPS!J$10,0)*$FC$6+VLOOKUP($FA196,LTREV,LOOKUPS!J$9,0)*$FD$6+VLOOKUP($FA196,CFP,LOOKUPS!J$6,0)*$FE$6+VLOOKUP($FA196,EP,LOOKUPS!J$8,0)*$FF$6+VLOOKUP($FA196,BM,LOOKUPS!J$5,0)*$FG$6+VLOOKUP($FA196,DIV,LOOKUPS!J$7,0)*$FH$6++VLOOKUP($FA196,SIZE,LOOKUPS!J$11,0)*$FI$6)</f>
        <v/>
      </c>
      <c r="FJ196" s="1" t="str">
        <f>IF(ISERROR(VLOOKUP($FA196,MOM,LOOKUPS!K$12,0)*$FB$6+VLOOKUP($FA196,STREV,LOOKUPS!K$10,0)*$FC$6+VLOOKUP($FA196,LTREV,LOOKUPS!K$9,0)*$FD$6+VLOOKUP($FA196,CFP,LOOKUPS!K$6,0)*$FE$6+VLOOKUP($FA196,EP,LOOKUPS!K$8,0)*$FF$6+VLOOKUP($FA196,BM,LOOKUPS!K$5,0)*$FG$6+VLOOKUP($FA196,DIV,LOOKUPS!K$7,0)*$FH$6++VLOOKUP($FA196,SIZE,LOOKUPS!K$11,0)*$FI$6),"",VLOOKUP($FA196,MOM,LOOKUPS!K$12,0)*$FB$6+VLOOKUP($FA196,STREV,LOOKUPS!K$10,0)*$FC$6+VLOOKUP($FA196,LTREV,LOOKUPS!K$9,0)*$FD$6+VLOOKUP($FA196,CFP,LOOKUPS!K$6,0)*$FE$6+VLOOKUP($FA196,EP,LOOKUPS!K$8,0)*$FF$6+VLOOKUP($FA196,BM,LOOKUPS!K$5,0)*$FG$6+VLOOKUP($FA196,DIV,LOOKUPS!K$7,0)*$FH$6++VLOOKUP($FA196,SIZE,LOOKUPS!K$11,0)*$FI$6)</f>
        <v/>
      </c>
      <c r="FK196" s="1" t="str">
        <f>IF(ISERROR(VLOOKUP($FA196,MOM,LOOKUPS!L$12,0)*$FB$6+VLOOKUP($FA196,STREV,LOOKUPS!L$10,0)*$FC$6+VLOOKUP($FA196,LTREV,LOOKUPS!L$9,0)*$FD$6+VLOOKUP($FA196,CFP,LOOKUPS!L$6,0)*$FE$6+VLOOKUP($FA196,EP,LOOKUPS!L$8,0)*$FF$6+VLOOKUP($FA196,BM,LOOKUPS!L$5,0)*$FG$6+VLOOKUP($FA196,DIV,LOOKUPS!L$7,0)*$FH$6++VLOOKUP($FA196,SIZE,LOOKUPS!L$11,0)*$FI$6),"",VLOOKUP($FA196,MOM,LOOKUPS!L$12,0)*$FB$6+VLOOKUP($FA196,STREV,LOOKUPS!L$10,0)*$FC$6+VLOOKUP($FA196,LTREV,LOOKUPS!L$9,0)*$FD$6+VLOOKUP($FA196,CFP,LOOKUPS!L$6,0)*$FE$6+VLOOKUP($FA196,EP,LOOKUPS!L$8,0)*$FF$6+VLOOKUP($FA196,BM,LOOKUPS!L$5,0)*$FG$6+VLOOKUP($FA196,DIV,LOOKUPS!L$7,0)*$FH$6++VLOOKUP($FA196,SIZE,LOOKUPS!L$11,0)*$FI$6)</f>
        <v/>
      </c>
    </row>
    <row r="197" spans="1:167" x14ac:dyDescent="0.3">
      <c r="A197" s="1">
        <v>194208</v>
      </c>
      <c r="B197" s="1">
        <v>4.01</v>
      </c>
      <c r="C197" s="1">
        <v>2.73</v>
      </c>
      <c r="D197" s="1">
        <v>3.39</v>
      </c>
      <c r="E197" s="1">
        <v>3.21</v>
      </c>
      <c r="F197" s="1">
        <v>1.47</v>
      </c>
      <c r="G197" s="1">
        <v>3.33</v>
      </c>
      <c r="H197" s="1">
        <v>1.9</v>
      </c>
      <c r="I197" s="1">
        <v>2.92</v>
      </c>
      <c r="J197" s="1">
        <v>1.82</v>
      </c>
      <c r="K197" s="1">
        <v>4.05</v>
      </c>
      <c r="M197" s="1">
        <v>194109</v>
      </c>
      <c r="N197" s="1">
        <v>-2.98</v>
      </c>
      <c r="O197" s="1">
        <v>-2.37</v>
      </c>
      <c r="P197" s="1">
        <v>-1.82</v>
      </c>
      <c r="Q197" s="1">
        <v>-3.22</v>
      </c>
      <c r="R197" s="1">
        <v>-1.38</v>
      </c>
      <c r="S197" s="1">
        <v>-1.82</v>
      </c>
      <c r="T197" s="1">
        <v>-0.86</v>
      </c>
      <c r="U197" s="1">
        <v>-1.59</v>
      </c>
      <c r="V197" s="1">
        <v>-2.85</v>
      </c>
      <c r="W197" s="1">
        <v>-1.78</v>
      </c>
      <c r="Y197" s="1">
        <v>194608</v>
      </c>
      <c r="Z197" s="1">
        <v>-6.01</v>
      </c>
      <c r="AA197" s="1">
        <v>-6.38</v>
      </c>
      <c r="AB197" s="1">
        <v>-6.54</v>
      </c>
      <c r="AC197" s="1">
        <v>-6.36</v>
      </c>
      <c r="AD197" s="1">
        <v>-6.8</v>
      </c>
      <c r="AE197" s="1">
        <v>-7.17</v>
      </c>
      <c r="AF197" s="1">
        <v>-7.63</v>
      </c>
      <c r="AG197" s="1">
        <v>-8.9700000000000006</v>
      </c>
      <c r="AH197" s="1">
        <v>-8.8699999999999992</v>
      </c>
      <c r="AI197" s="1">
        <v>-9.09</v>
      </c>
      <c r="AK197">
        <v>196702</v>
      </c>
      <c r="AL197">
        <v>14.66</v>
      </c>
      <c r="AM197">
        <v>5.0199999999999996</v>
      </c>
      <c r="AN197">
        <v>2.2799999999999998</v>
      </c>
      <c r="AO197">
        <v>3.67</v>
      </c>
      <c r="AP197">
        <v>6.19</v>
      </c>
      <c r="AQ197">
        <v>2.44</v>
      </c>
      <c r="AR197">
        <v>1.91</v>
      </c>
      <c r="AS197">
        <v>2.92</v>
      </c>
      <c r="AT197">
        <v>3.8</v>
      </c>
      <c r="AU197">
        <v>7.28</v>
      </c>
      <c r="AV197">
        <v>4.67</v>
      </c>
      <c r="AW197">
        <v>2.0499999999999998</v>
      </c>
      <c r="AX197">
        <v>2.84</v>
      </c>
      <c r="AY197">
        <v>2.6</v>
      </c>
      <c r="AZ197">
        <v>1.21</v>
      </c>
      <c r="BA197">
        <v>2.48</v>
      </c>
      <c r="BB197">
        <v>3.34</v>
      </c>
      <c r="BC197">
        <v>3.14</v>
      </c>
      <c r="BD197">
        <v>4.22</v>
      </c>
      <c r="BF197" s="1">
        <v>196702</v>
      </c>
      <c r="BG197" s="1">
        <v>13.39</v>
      </c>
      <c r="BH197" s="1">
        <v>5.26</v>
      </c>
      <c r="BI197" s="1">
        <v>2.15</v>
      </c>
      <c r="BJ197" s="1">
        <v>2.85</v>
      </c>
      <c r="BK197" s="1">
        <v>5.7</v>
      </c>
      <c r="BL197" s="1">
        <v>2.85</v>
      </c>
      <c r="BM197" s="1">
        <v>2.16</v>
      </c>
      <c r="BN197" s="1">
        <v>1.91</v>
      </c>
      <c r="BO197" s="1">
        <v>3.52</v>
      </c>
      <c r="BP197" s="1">
        <v>6.65</v>
      </c>
      <c r="BQ197" s="1">
        <v>4.2</v>
      </c>
      <c r="BR197" s="1">
        <v>4.12</v>
      </c>
      <c r="BS197" s="1">
        <v>1.65</v>
      </c>
      <c r="BT197" s="1">
        <v>1.05</v>
      </c>
      <c r="BU197" s="1">
        <v>3.17</v>
      </c>
      <c r="BV197" s="1">
        <v>2.67</v>
      </c>
      <c r="BW197" s="1">
        <v>1.17</v>
      </c>
      <c r="BX197" s="1">
        <v>1.85</v>
      </c>
      <c r="BY197" s="1">
        <v>4.7699999999999996</v>
      </c>
      <c r="CA197" s="1">
        <v>194202</v>
      </c>
      <c r="CB197" s="1">
        <v>29.43</v>
      </c>
      <c r="CC197" s="1">
        <v>-2.25</v>
      </c>
      <c r="CD197" s="1">
        <v>-1.28</v>
      </c>
      <c r="CE197" s="1">
        <v>-1.61</v>
      </c>
      <c r="CF197" s="1">
        <v>-2.23</v>
      </c>
      <c r="CG197" s="1">
        <v>-2.15</v>
      </c>
      <c r="CH197" s="1">
        <v>-1.32</v>
      </c>
      <c r="CI197" s="1">
        <v>-1.07</v>
      </c>
      <c r="CJ197" s="1">
        <v>-1.57</v>
      </c>
      <c r="CK197" s="1">
        <v>-3.35</v>
      </c>
      <c r="CL197" s="1">
        <v>-1.1200000000000001</v>
      </c>
      <c r="CM197" s="1">
        <v>-2.2999999999999998</v>
      </c>
      <c r="CN197" s="1">
        <v>-2</v>
      </c>
      <c r="CO197" s="1">
        <v>-1.8</v>
      </c>
      <c r="CP197" s="1">
        <v>-0.85</v>
      </c>
      <c r="CQ197" s="1">
        <v>-0.45</v>
      </c>
      <c r="CR197" s="1">
        <v>-1.69</v>
      </c>
      <c r="CS197" s="1">
        <v>-1.08</v>
      </c>
      <c r="CT197" s="1">
        <v>-2.06</v>
      </c>
      <c r="CV197" s="1">
        <v>194302</v>
      </c>
      <c r="CW197" s="1">
        <v>31.75</v>
      </c>
      <c r="CX197" s="1">
        <v>5.88</v>
      </c>
      <c r="CY197" s="1">
        <v>7.5</v>
      </c>
      <c r="CZ197" s="1">
        <v>9.76</v>
      </c>
      <c r="DA197" s="1">
        <v>6.66</v>
      </c>
      <c r="DB197" s="1">
        <v>6.3</v>
      </c>
      <c r="DC197" s="1">
        <v>7.2</v>
      </c>
      <c r="DD197" s="1">
        <v>7.86</v>
      </c>
      <c r="DE197" s="1">
        <v>10.41</v>
      </c>
      <c r="DF197" s="1">
        <v>7.42</v>
      </c>
      <c r="DG197" s="1">
        <v>5.91</v>
      </c>
      <c r="DH197" s="1">
        <v>4.3099999999999996</v>
      </c>
      <c r="DI197" s="1">
        <v>8.3000000000000007</v>
      </c>
      <c r="DJ197" s="1">
        <v>7.45</v>
      </c>
      <c r="DK197" s="1">
        <v>6.94</v>
      </c>
      <c r="DL197" s="1">
        <v>7.3</v>
      </c>
      <c r="DM197" s="1">
        <v>8.44</v>
      </c>
      <c r="DN197" s="1">
        <v>9.83</v>
      </c>
      <c r="DO197" s="1">
        <v>10.99</v>
      </c>
      <c r="DQ197" s="1">
        <v>194202</v>
      </c>
      <c r="DR197" s="1">
        <v>-99.99</v>
      </c>
      <c r="DS197" s="1">
        <v>-0.79</v>
      </c>
      <c r="DT197" s="1">
        <v>-1.0900000000000001</v>
      </c>
      <c r="DU197" s="1">
        <v>-2.5299999999999998</v>
      </c>
      <c r="DV197" s="1">
        <v>-0.65</v>
      </c>
      <c r="DW197" s="1">
        <v>-0.92</v>
      </c>
      <c r="DX197" s="1">
        <v>-1.1299999999999999</v>
      </c>
      <c r="DY197" s="1">
        <v>-1.58</v>
      </c>
      <c r="DZ197" s="1">
        <v>-2.87</v>
      </c>
      <c r="EA197" s="1">
        <v>1.1299999999999999</v>
      </c>
      <c r="EB197" s="1">
        <v>-2.39</v>
      </c>
      <c r="EC197" s="1">
        <v>-1.06</v>
      </c>
      <c r="ED197" s="1">
        <v>-0.78</v>
      </c>
      <c r="EE197" s="1">
        <v>-0.27</v>
      </c>
      <c r="EF197" s="1">
        <v>-1.99</v>
      </c>
      <c r="EG197" s="1">
        <v>-1.32</v>
      </c>
      <c r="EH197" s="1">
        <v>-1.84</v>
      </c>
      <c r="EI197" s="1">
        <v>-2.5299999999999998</v>
      </c>
      <c r="EJ197" s="1">
        <v>-3.21</v>
      </c>
      <c r="EL197">
        <v>194202</v>
      </c>
      <c r="EM197">
        <v>-2.46</v>
      </c>
      <c r="EN197">
        <v>1.72</v>
      </c>
      <c r="EO197">
        <v>-1.1299999999999999</v>
      </c>
      <c r="EP197">
        <v>0.01</v>
      </c>
      <c r="ER197" s="1">
        <v>194208</v>
      </c>
      <c r="ES197" s="1">
        <v>-0.13</v>
      </c>
      <c r="EU197" s="1">
        <v>194109</v>
      </c>
      <c r="EV197" s="1">
        <v>-0.42</v>
      </c>
      <c r="EX197" s="1">
        <v>194608</v>
      </c>
      <c r="EY197" s="1">
        <v>2.2400000000000002</v>
      </c>
      <c r="FA197" s="1">
        <v>194208</v>
      </c>
      <c r="FB197" s="1" t="str">
        <f>IF(ISERROR(VLOOKUP($FA197,MOM,LOOKUPS!C$12,0)*$FB$6+VLOOKUP($FA197,STREV,LOOKUPS!C$10,0)*$FC$6+VLOOKUP($FA197,LTREV,LOOKUPS!C$9,0)*$FD$6+VLOOKUP($FA197,CFP,LOOKUPS!C$6,0)*$FE$6+VLOOKUP($FA197,EP,LOOKUPS!C$8,0)*$FF$6+VLOOKUP($FA197,BM,LOOKUPS!C$5,0)*$FG$6+VLOOKUP($FA197,DIV,LOOKUPS!C$7,0)*$FH$6++VLOOKUP($FA197,SIZE,LOOKUPS!C$11,0)*$FI$6),"",VLOOKUP($FA197,MOM,LOOKUPS!C$12,0)*$FB$6+VLOOKUP($FA197,STREV,LOOKUPS!C$10,0)*$FC$6+VLOOKUP($FA197,LTREV,LOOKUPS!C$9,0)*$FD$6+VLOOKUP($FA197,CFP,LOOKUPS!C$6,0)*$FE$6+VLOOKUP($FA197,EP,LOOKUPS!C$8,0)*$FF$6+VLOOKUP($FA197,BM,LOOKUPS!C$5,0)*$FG$6+VLOOKUP($FA197,DIV,LOOKUPS!C$7,0)*$FH$6++VLOOKUP($FA197,SIZE,LOOKUPS!C$11,0)*$FI$6)</f>
        <v/>
      </c>
      <c r="FC197" s="1" t="str">
        <f>IF(ISERROR(VLOOKUP($FA197,MOM,LOOKUPS!D$12,0)*$FB$6+VLOOKUP($FA197,STREV,LOOKUPS!D$10,0)*$FC$6+VLOOKUP($FA197,LTREV,LOOKUPS!D$9,0)*$FD$6+VLOOKUP($FA197,CFP,LOOKUPS!D$6,0)*$FE$6+VLOOKUP($FA197,EP,LOOKUPS!D$8,0)*$FF$6+VLOOKUP($FA197,BM,LOOKUPS!D$5,0)*$FG$6+VLOOKUP($FA197,DIV,LOOKUPS!D$7,0)*$FH$6++VLOOKUP($FA197,SIZE,LOOKUPS!D$11,0)*$FI$6),"",VLOOKUP($FA197,MOM,LOOKUPS!D$12,0)*$FB$6+VLOOKUP($FA197,STREV,LOOKUPS!D$10,0)*$FC$6+VLOOKUP($FA197,LTREV,LOOKUPS!D$9,0)*$FD$6+VLOOKUP($FA197,CFP,LOOKUPS!D$6,0)*$FE$6+VLOOKUP($FA197,EP,LOOKUPS!D$8,0)*$FF$6+VLOOKUP($FA197,BM,LOOKUPS!D$5,0)*$FG$6+VLOOKUP($FA197,DIV,LOOKUPS!D$7,0)*$FH$6++VLOOKUP($FA197,SIZE,LOOKUPS!D$11,0)*$FI$6)</f>
        <v/>
      </c>
      <c r="FD197" s="1" t="str">
        <f>IF(ISERROR(VLOOKUP($FA197,MOM,LOOKUPS!E$12,0)*$FB$6+VLOOKUP($FA197,STREV,LOOKUPS!E$10,0)*$FC$6+VLOOKUP($FA197,LTREV,LOOKUPS!E$9,0)*$FD$6+VLOOKUP($FA197,CFP,LOOKUPS!E$6,0)*$FE$6+VLOOKUP($FA197,EP,LOOKUPS!E$8,0)*$FF$6+VLOOKUP($FA197,BM,LOOKUPS!E$5,0)*$FG$6+VLOOKUP($FA197,DIV,LOOKUPS!E$7,0)*$FH$6++VLOOKUP($FA197,SIZE,LOOKUPS!E$11,0)*$FI$6),"",VLOOKUP($FA197,MOM,LOOKUPS!E$12,0)*$FB$6+VLOOKUP($FA197,STREV,LOOKUPS!E$10,0)*$FC$6+VLOOKUP($FA197,LTREV,LOOKUPS!E$9,0)*$FD$6+VLOOKUP($FA197,CFP,LOOKUPS!E$6,0)*$FE$6+VLOOKUP($FA197,EP,LOOKUPS!E$8,0)*$FF$6+VLOOKUP($FA197,BM,LOOKUPS!E$5,0)*$FG$6+VLOOKUP($FA197,DIV,LOOKUPS!E$7,0)*$FH$6++VLOOKUP($FA197,SIZE,LOOKUPS!E$11,0)*$FI$6)</f>
        <v/>
      </c>
      <c r="FE197" s="1" t="str">
        <f>IF(ISERROR(VLOOKUP($FA197,MOM,LOOKUPS!F$12,0)*$FB$6+VLOOKUP($FA197,STREV,LOOKUPS!F$10,0)*$FC$6+VLOOKUP($FA197,LTREV,LOOKUPS!F$9,0)*$FD$6+VLOOKUP($FA197,CFP,LOOKUPS!F$6,0)*$FE$6+VLOOKUP($FA197,EP,LOOKUPS!F$8,0)*$FF$6+VLOOKUP($FA197,BM,LOOKUPS!F$5,0)*$FG$6+VLOOKUP($FA197,DIV,LOOKUPS!F$7,0)*$FH$6++VLOOKUP($FA197,SIZE,LOOKUPS!F$11,0)*$FI$6),"",VLOOKUP($FA197,MOM,LOOKUPS!F$12,0)*$FB$6+VLOOKUP($FA197,STREV,LOOKUPS!F$10,0)*$FC$6+VLOOKUP($FA197,LTREV,LOOKUPS!F$9,0)*$FD$6+VLOOKUP($FA197,CFP,LOOKUPS!F$6,0)*$FE$6+VLOOKUP($FA197,EP,LOOKUPS!F$8,0)*$FF$6+VLOOKUP($FA197,BM,LOOKUPS!F$5,0)*$FG$6+VLOOKUP($FA197,DIV,LOOKUPS!F$7,0)*$FH$6++VLOOKUP($FA197,SIZE,LOOKUPS!F$11,0)*$FI$6)</f>
        <v/>
      </c>
      <c r="FF197" s="1" t="str">
        <f>IF(ISERROR(VLOOKUP($FA197,MOM,LOOKUPS!G$12,0)*$FB$6+VLOOKUP($FA197,STREV,LOOKUPS!G$10,0)*$FC$6+VLOOKUP($FA197,LTREV,LOOKUPS!G$9,0)*$FD$6+VLOOKUP($FA197,CFP,LOOKUPS!G$6,0)*$FE$6+VLOOKUP($FA197,EP,LOOKUPS!G$8,0)*$FF$6+VLOOKUP($FA197,BM,LOOKUPS!G$5,0)*$FG$6+VLOOKUP($FA197,DIV,LOOKUPS!G$7,0)*$FH$6++VLOOKUP($FA197,SIZE,LOOKUPS!G$11,0)*$FI$6),"",VLOOKUP($FA197,MOM,LOOKUPS!G$12,0)*$FB$6+VLOOKUP($FA197,STREV,LOOKUPS!G$10,0)*$FC$6+VLOOKUP($FA197,LTREV,LOOKUPS!G$9,0)*$FD$6+VLOOKUP($FA197,CFP,LOOKUPS!G$6,0)*$FE$6+VLOOKUP($FA197,EP,LOOKUPS!G$8,0)*$FF$6+VLOOKUP($FA197,BM,LOOKUPS!G$5,0)*$FG$6+VLOOKUP($FA197,DIV,LOOKUPS!G$7,0)*$FH$6++VLOOKUP($FA197,SIZE,LOOKUPS!G$11,0)*$FI$6)</f>
        <v/>
      </c>
      <c r="FG197" s="1" t="str">
        <f>IF(ISERROR(VLOOKUP($FA197,MOM,LOOKUPS!H$12,0)*$FB$6+VLOOKUP($FA197,STREV,LOOKUPS!H$10,0)*$FC$6+VLOOKUP($FA197,LTREV,LOOKUPS!H$9,0)*$FD$6+VLOOKUP($FA197,CFP,LOOKUPS!H$6,0)*$FE$6+VLOOKUP($FA197,EP,LOOKUPS!H$8,0)*$FF$6+VLOOKUP($FA197,BM,LOOKUPS!H$5,0)*$FG$6+VLOOKUP($FA197,DIV,LOOKUPS!H$7,0)*$FH$6++VLOOKUP($FA197,SIZE,LOOKUPS!H$11,0)*$FI$6),"",VLOOKUP($FA197,MOM,LOOKUPS!H$12,0)*$FB$6+VLOOKUP($FA197,STREV,LOOKUPS!H$10,0)*$FC$6+VLOOKUP($FA197,LTREV,LOOKUPS!H$9,0)*$FD$6+VLOOKUP($FA197,CFP,LOOKUPS!H$6,0)*$FE$6+VLOOKUP($FA197,EP,LOOKUPS!H$8,0)*$FF$6+VLOOKUP($FA197,BM,LOOKUPS!H$5,0)*$FG$6+VLOOKUP($FA197,DIV,LOOKUPS!H$7,0)*$FH$6++VLOOKUP($FA197,SIZE,LOOKUPS!H$11,0)*$FI$6)</f>
        <v/>
      </c>
      <c r="FH197" s="1" t="str">
        <f>IF(ISERROR(VLOOKUP($FA197,MOM,LOOKUPS!I$12,0)*$FB$6+VLOOKUP($FA197,STREV,LOOKUPS!I$10,0)*$FC$6+VLOOKUP($FA197,LTREV,LOOKUPS!I$9,0)*$FD$6+VLOOKUP($FA197,CFP,LOOKUPS!I$6,0)*$FE$6+VLOOKUP($FA197,EP,LOOKUPS!I$8,0)*$FF$6+VLOOKUP($FA197,BM,LOOKUPS!I$5,0)*$FG$6+VLOOKUP($FA197,DIV,LOOKUPS!I$7,0)*$FH$6++VLOOKUP($FA197,SIZE,LOOKUPS!I$11,0)*$FI$6),"",VLOOKUP($FA197,MOM,LOOKUPS!I$12,0)*$FB$6+VLOOKUP($FA197,STREV,LOOKUPS!I$10,0)*$FC$6+VLOOKUP($FA197,LTREV,LOOKUPS!I$9,0)*$FD$6+VLOOKUP($FA197,CFP,LOOKUPS!I$6,0)*$FE$6+VLOOKUP($FA197,EP,LOOKUPS!I$8,0)*$FF$6+VLOOKUP($FA197,BM,LOOKUPS!I$5,0)*$FG$6+VLOOKUP($FA197,DIV,LOOKUPS!I$7,0)*$FH$6++VLOOKUP($FA197,SIZE,LOOKUPS!I$11,0)*$FI$6)</f>
        <v/>
      </c>
      <c r="FI197" s="1" t="str">
        <f>IF(ISERROR(VLOOKUP($FA197,MOM,LOOKUPS!J$12,0)*$FB$6+VLOOKUP($FA197,STREV,LOOKUPS!J$10,0)*$FC$6+VLOOKUP($FA197,LTREV,LOOKUPS!J$9,0)*$FD$6+VLOOKUP($FA197,CFP,LOOKUPS!J$6,0)*$FE$6+VLOOKUP($FA197,EP,LOOKUPS!J$8,0)*$FF$6+VLOOKUP($FA197,BM,LOOKUPS!J$5,0)*$FG$6+VLOOKUP($FA197,DIV,LOOKUPS!J$7,0)*$FH$6++VLOOKUP($FA197,SIZE,LOOKUPS!J$11,0)*$FI$6),"",VLOOKUP($FA197,MOM,LOOKUPS!J$12,0)*$FB$6+VLOOKUP($FA197,STREV,LOOKUPS!J$10,0)*$FC$6+VLOOKUP($FA197,LTREV,LOOKUPS!J$9,0)*$FD$6+VLOOKUP($FA197,CFP,LOOKUPS!J$6,0)*$FE$6+VLOOKUP($FA197,EP,LOOKUPS!J$8,0)*$FF$6+VLOOKUP($FA197,BM,LOOKUPS!J$5,0)*$FG$6+VLOOKUP($FA197,DIV,LOOKUPS!J$7,0)*$FH$6++VLOOKUP($FA197,SIZE,LOOKUPS!J$11,0)*$FI$6)</f>
        <v/>
      </c>
      <c r="FJ197" s="1" t="str">
        <f>IF(ISERROR(VLOOKUP($FA197,MOM,LOOKUPS!K$12,0)*$FB$6+VLOOKUP($FA197,STREV,LOOKUPS!K$10,0)*$FC$6+VLOOKUP($FA197,LTREV,LOOKUPS!K$9,0)*$FD$6+VLOOKUP($FA197,CFP,LOOKUPS!K$6,0)*$FE$6+VLOOKUP($FA197,EP,LOOKUPS!K$8,0)*$FF$6+VLOOKUP($FA197,BM,LOOKUPS!K$5,0)*$FG$6+VLOOKUP($FA197,DIV,LOOKUPS!K$7,0)*$FH$6++VLOOKUP($FA197,SIZE,LOOKUPS!K$11,0)*$FI$6),"",VLOOKUP($FA197,MOM,LOOKUPS!K$12,0)*$FB$6+VLOOKUP($FA197,STREV,LOOKUPS!K$10,0)*$FC$6+VLOOKUP($FA197,LTREV,LOOKUPS!K$9,0)*$FD$6+VLOOKUP($FA197,CFP,LOOKUPS!K$6,0)*$FE$6+VLOOKUP($FA197,EP,LOOKUPS!K$8,0)*$FF$6+VLOOKUP($FA197,BM,LOOKUPS!K$5,0)*$FG$6+VLOOKUP($FA197,DIV,LOOKUPS!K$7,0)*$FH$6++VLOOKUP($FA197,SIZE,LOOKUPS!K$11,0)*$FI$6)</f>
        <v/>
      </c>
      <c r="FK197" s="1" t="str">
        <f>IF(ISERROR(VLOOKUP($FA197,MOM,LOOKUPS!L$12,0)*$FB$6+VLOOKUP($FA197,STREV,LOOKUPS!L$10,0)*$FC$6+VLOOKUP($FA197,LTREV,LOOKUPS!L$9,0)*$FD$6+VLOOKUP($FA197,CFP,LOOKUPS!L$6,0)*$FE$6+VLOOKUP($FA197,EP,LOOKUPS!L$8,0)*$FF$6+VLOOKUP($FA197,BM,LOOKUPS!L$5,0)*$FG$6+VLOOKUP($FA197,DIV,LOOKUPS!L$7,0)*$FH$6++VLOOKUP($FA197,SIZE,LOOKUPS!L$11,0)*$FI$6),"",VLOOKUP($FA197,MOM,LOOKUPS!L$12,0)*$FB$6+VLOOKUP($FA197,STREV,LOOKUPS!L$10,0)*$FC$6+VLOOKUP($FA197,LTREV,LOOKUPS!L$9,0)*$FD$6+VLOOKUP($FA197,CFP,LOOKUPS!L$6,0)*$FE$6+VLOOKUP($FA197,EP,LOOKUPS!L$8,0)*$FF$6+VLOOKUP($FA197,BM,LOOKUPS!L$5,0)*$FG$6+VLOOKUP($FA197,DIV,LOOKUPS!L$7,0)*$FH$6++VLOOKUP($FA197,SIZE,LOOKUPS!L$11,0)*$FI$6)</f>
        <v/>
      </c>
    </row>
    <row r="198" spans="1:167" x14ac:dyDescent="0.3">
      <c r="A198" s="1">
        <v>194209</v>
      </c>
      <c r="B198" s="1">
        <v>10.75</v>
      </c>
      <c r="C198" s="1">
        <v>3.83</v>
      </c>
      <c r="D198" s="1">
        <v>4.03</v>
      </c>
      <c r="E198" s="1">
        <v>2.69</v>
      </c>
      <c r="F198" s="1">
        <v>2.79</v>
      </c>
      <c r="G198" s="1">
        <v>3.63</v>
      </c>
      <c r="H198" s="1">
        <v>3.67</v>
      </c>
      <c r="I198" s="1">
        <v>3.49</v>
      </c>
      <c r="J198" s="1">
        <v>3.79</v>
      </c>
      <c r="K198" s="1">
        <v>9.2200000000000006</v>
      </c>
      <c r="M198" s="1">
        <v>194110</v>
      </c>
      <c r="N198" s="1">
        <v>-7.98</v>
      </c>
      <c r="O198" s="1">
        <v>-7.86</v>
      </c>
      <c r="P198" s="1">
        <v>-6.96</v>
      </c>
      <c r="Q198" s="1">
        <v>-6.7</v>
      </c>
      <c r="R198" s="1">
        <v>-3.75</v>
      </c>
      <c r="S198" s="1">
        <v>-6.91</v>
      </c>
      <c r="T198" s="1">
        <v>-5.32</v>
      </c>
      <c r="U198" s="1">
        <v>-5.19</v>
      </c>
      <c r="V198" s="1">
        <v>-4.08</v>
      </c>
      <c r="W198" s="1">
        <v>-6.32</v>
      </c>
      <c r="Y198" s="1">
        <v>194609</v>
      </c>
      <c r="Z198" s="1">
        <v>-11.16</v>
      </c>
      <c r="AA198" s="1">
        <v>-10.46</v>
      </c>
      <c r="AB198" s="1">
        <v>-10.93</v>
      </c>
      <c r="AC198" s="1">
        <v>-10.54</v>
      </c>
      <c r="AD198" s="1">
        <v>-13.68</v>
      </c>
      <c r="AE198" s="1">
        <v>-14.28</v>
      </c>
      <c r="AF198" s="1">
        <v>-13.24</v>
      </c>
      <c r="AG198" s="1">
        <v>-15.39</v>
      </c>
      <c r="AH198" s="1">
        <v>-15.94</v>
      </c>
      <c r="AI198" s="1">
        <v>-18.309999999999999</v>
      </c>
      <c r="AK198">
        <v>196703</v>
      </c>
      <c r="AL198">
        <v>4.79</v>
      </c>
      <c r="AM198">
        <v>5.81</v>
      </c>
      <c r="AN198">
        <v>5.71</v>
      </c>
      <c r="AO198">
        <v>5.72</v>
      </c>
      <c r="AP198">
        <v>6.5</v>
      </c>
      <c r="AQ198">
        <v>4.25</v>
      </c>
      <c r="AR198">
        <v>5.7</v>
      </c>
      <c r="AS198">
        <v>5.96</v>
      </c>
      <c r="AT198">
        <v>6</v>
      </c>
      <c r="AU198">
        <v>7.52</v>
      </c>
      <c r="AV198">
        <v>5.07</v>
      </c>
      <c r="AW198">
        <v>4.04</v>
      </c>
      <c r="AX198">
        <v>4.47</v>
      </c>
      <c r="AY198">
        <v>4.99</v>
      </c>
      <c r="AZ198">
        <v>6.42</v>
      </c>
      <c r="BA198">
        <v>6.96</v>
      </c>
      <c r="BB198">
        <v>5.0199999999999996</v>
      </c>
      <c r="BC198">
        <v>6.28</v>
      </c>
      <c r="BD198">
        <v>5.82</v>
      </c>
      <c r="BF198" s="1">
        <v>196703</v>
      </c>
      <c r="BG198" s="1">
        <v>5.09</v>
      </c>
      <c r="BH198" s="1">
        <v>5.65</v>
      </c>
      <c r="BI198" s="1">
        <v>6.09</v>
      </c>
      <c r="BJ198" s="1">
        <v>5.53</v>
      </c>
      <c r="BK198" s="1">
        <v>6.42</v>
      </c>
      <c r="BL198" s="1">
        <v>4.93</v>
      </c>
      <c r="BM198" s="1">
        <v>5.48</v>
      </c>
      <c r="BN198" s="1">
        <v>7.15</v>
      </c>
      <c r="BO198" s="1">
        <v>4.91</v>
      </c>
      <c r="BP198" s="1">
        <v>7</v>
      </c>
      <c r="BQ198" s="1">
        <v>5.51</v>
      </c>
      <c r="BR198" s="1">
        <v>3.64</v>
      </c>
      <c r="BS198" s="1">
        <v>6.14</v>
      </c>
      <c r="BT198" s="1">
        <v>5.63</v>
      </c>
      <c r="BU198" s="1">
        <v>5.35</v>
      </c>
      <c r="BV198" s="1">
        <v>7.23</v>
      </c>
      <c r="BW198" s="1">
        <v>7.08</v>
      </c>
      <c r="BX198" s="1">
        <v>4.62</v>
      </c>
      <c r="BY198" s="1">
        <v>5.14</v>
      </c>
      <c r="CA198" s="1">
        <v>194203</v>
      </c>
      <c r="CB198" s="1">
        <v>-18.13</v>
      </c>
      <c r="CC198" s="1">
        <v>-4.87</v>
      </c>
      <c r="CD198" s="1">
        <v>-4.71</v>
      </c>
      <c r="CE198" s="1">
        <v>-5.32</v>
      </c>
      <c r="CF198" s="1">
        <v>-4.9800000000000004</v>
      </c>
      <c r="CG198" s="1">
        <v>-3.95</v>
      </c>
      <c r="CH198" s="1">
        <v>-5.97</v>
      </c>
      <c r="CI198" s="1">
        <v>-4.18</v>
      </c>
      <c r="CJ198" s="1">
        <v>-5.61</v>
      </c>
      <c r="CK198" s="1">
        <v>-5.53</v>
      </c>
      <c r="CL198" s="1">
        <v>-4.43</v>
      </c>
      <c r="CM198" s="1">
        <v>-4.6500000000000004</v>
      </c>
      <c r="CN198" s="1">
        <v>-3.25</v>
      </c>
      <c r="CO198" s="1">
        <v>-6.36</v>
      </c>
      <c r="CP198" s="1">
        <v>-5.58</v>
      </c>
      <c r="CQ198" s="1">
        <v>-3.64</v>
      </c>
      <c r="CR198" s="1">
        <v>-4.7300000000000004</v>
      </c>
      <c r="CS198" s="1">
        <v>-6.01</v>
      </c>
      <c r="CT198" s="1">
        <v>-5.21</v>
      </c>
      <c r="CV198" s="1">
        <v>194303</v>
      </c>
      <c r="CW198" s="1">
        <v>15.2</v>
      </c>
      <c r="CX198" s="1">
        <v>9.11</v>
      </c>
      <c r="CY198" s="1">
        <v>9.57</v>
      </c>
      <c r="CZ198" s="1">
        <v>11.16</v>
      </c>
      <c r="DA198" s="1">
        <v>10.07</v>
      </c>
      <c r="DB198" s="1">
        <v>8.11</v>
      </c>
      <c r="DC198" s="1">
        <v>10.11</v>
      </c>
      <c r="DD198" s="1">
        <v>9.82</v>
      </c>
      <c r="DE198" s="1">
        <v>11.43</v>
      </c>
      <c r="DF198" s="1">
        <v>11.23</v>
      </c>
      <c r="DG198" s="1">
        <v>8.9</v>
      </c>
      <c r="DH198" s="1">
        <v>7.2</v>
      </c>
      <c r="DI198" s="1">
        <v>9.0299999999999994</v>
      </c>
      <c r="DJ198" s="1">
        <v>9.18</v>
      </c>
      <c r="DK198" s="1">
        <v>11.06</v>
      </c>
      <c r="DL198" s="1">
        <v>9.06</v>
      </c>
      <c r="DM198" s="1">
        <v>10.61</v>
      </c>
      <c r="DN198" s="1">
        <v>10.89</v>
      </c>
      <c r="DO198" s="1">
        <v>11.99</v>
      </c>
      <c r="DQ198" s="1">
        <v>194203</v>
      </c>
      <c r="DR198" s="1">
        <v>-99.99</v>
      </c>
      <c r="DS198" s="1">
        <v>-5.09</v>
      </c>
      <c r="DT198" s="1">
        <v>-4.33</v>
      </c>
      <c r="DU198" s="1">
        <v>-6.34</v>
      </c>
      <c r="DV198" s="1">
        <v>-5.54</v>
      </c>
      <c r="DW198" s="1">
        <v>-3.61</v>
      </c>
      <c r="DX198" s="1">
        <v>-4.5</v>
      </c>
      <c r="DY198" s="1">
        <v>-5.43</v>
      </c>
      <c r="DZ198" s="1">
        <v>-6.74</v>
      </c>
      <c r="EA198" s="1">
        <v>-6.4</v>
      </c>
      <c r="EB198" s="1">
        <v>-4.71</v>
      </c>
      <c r="EC198" s="1">
        <v>-4.2</v>
      </c>
      <c r="ED198" s="1">
        <v>-3.01</v>
      </c>
      <c r="EE198" s="1">
        <v>-5.66</v>
      </c>
      <c r="EF198" s="1">
        <v>-3.33</v>
      </c>
      <c r="EG198" s="1">
        <v>-5.32</v>
      </c>
      <c r="EH198" s="1">
        <v>-5.54</v>
      </c>
      <c r="EI198" s="1">
        <v>-6.08</v>
      </c>
      <c r="EJ198" s="1">
        <v>-7.41</v>
      </c>
      <c r="EL198">
        <v>194203</v>
      </c>
      <c r="EM198">
        <v>-6.58</v>
      </c>
      <c r="EN198">
        <v>1.78</v>
      </c>
      <c r="EO198">
        <v>-0.62</v>
      </c>
      <c r="EP198">
        <v>0.01</v>
      </c>
      <c r="ER198" s="1">
        <v>194209</v>
      </c>
      <c r="ES198" s="1">
        <v>-0.64</v>
      </c>
      <c r="EU198" s="1">
        <v>194110</v>
      </c>
      <c r="EV198" s="1">
        <v>-2.09</v>
      </c>
      <c r="EX198" s="1">
        <v>194609</v>
      </c>
      <c r="EY198" s="1">
        <v>5.77</v>
      </c>
      <c r="FA198" s="1">
        <v>194209</v>
      </c>
      <c r="FB198" s="1" t="str">
        <f>IF(ISERROR(VLOOKUP($FA198,MOM,LOOKUPS!C$12,0)*$FB$6+VLOOKUP($FA198,STREV,LOOKUPS!C$10,0)*$FC$6+VLOOKUP($FA198,LTREV,LOOKUPS!C$9,0)*$FD$6+VLOOKUP($FA198,CFP,LOOKUPS!C$6,0)*$FE$6+VLOOKUP($FA198,EP,LOOKUPS!C$8,0)*$FF$6+VLOOKUP($FA198,BM,LOOKUPS!C$5,0)*$FG$6+VLOOKUP($FA198,DIV,LOOKUPS!C$7,0)*$FH$6++VLOOKUP($FA198,SIZE,LOOKUPS!C$11,0)*$FI$6),"",VLOOKUP($FA198,MOM,LOOKUPS!C$12,0)*$FB$6+VLOOKUP($FA198,STREV,LOOKUPS!C$10,0)*$FC$6+VLOOKUP($FA198,LTREV,LOOKUPS!C$9,0)*$FD$6+VLOOKUP($FA198,CFP,LOOKUPS!C$6,0)*$FE$6+VLOOKUP($FA198,EP,LOOKUPS!C$8,0)*$FF$6+VLOOKUP($FA198,BM,LOOKUPS!C$5,0)*$FG$6+VLOOKUP($FA198,DIV,LOOKUPS!C$7,0)*$FH$6++VLOOKUP($FA198,SIZE,LOOKUPS!C$11,0)*$FI$6)</f>
        <v/>
      </c>
      <c r="FC198" s="1" t="str">
        <f>IF(ISERROR(VLOOKUP($FA198,MOM,LOOKUPS!D$12,0)*$FB$6+VLOOKUP($FA198,STREV,LOOKUPS!D$10,0)*$FC$6+VLOOKUP($FA198,LTREV,LOOKUPS!D$9,0)*$FD$6+VLOOKUP($FA198,CFP,LOOKUPS!D$6,0)*$FE$6+VLOOKUP($FA198,EP,LOOKUPS!D$8,0)*$FF$6+VLOOKUP($FA198,BM,LOOKUPS!D$5,0)*$FG$6+VLOOKUP($FA198,DIV,LOOKUPS!D$7,0)*$FH$6++VLOOKUP($FA198,SIZE,LOOKUPS!D$11,0)*$FI$6),"",VLOOKUP($FA198,MOM,LOOKUPS!D$12,0)*$FB$6+VLOOKUP($FA198,STREV,LOOKUPS!D$10,0)*$FC$6+VLOOKUP($FA198,LTREV,LOOKUPS!D$9,0)*$FD$6+VLOOKUP($FA198,CFP,LOOKUPS!D$6,0)*$FE$6+VLOOKUP($FA198,EP,LOOKUPS!D$8,0)*$FF$6+VLOOKUP($FA198,BM,LOOKUPS!D$5,0)*$FG$6+VLOOKUP($FA198,DIV,LOOKUPS!D$7,0)*$FH$6++VLOOKUP($FA198,SIZE,LOOKUPS!D$11,0)*$FI$6)</f>
        <v/>
      </c>
      <c r="FD198" s="1" t="str">
        <f>IF(ISERROR(VLOOKUP($FA198,MOM,LOOKUPS!E$12,0)*$FB$6+VLOOKUP($FA198,STREV,LOOKUPS!E$10,0)*$FC$6+VLOOKUP($FA198,LTREV,LOOKUPS!E$9,0)*$FD$6+VLOOKUP($FA198,CFP,LOOKUPS!E$6,0)*$FE$6+VLOOKUP($FA198,EP,LOOKUPS!E$8,0)*$FF$6+VLOOKUP($FA198,BM,LOOKUPS!E$5,0)*$FG$6+VLOOKUP($FA198,DIV,LOOKUPS!E$7,0)*$FH$6++VLOOKUP($FA198,SIZE,LOOKUPS!E$11,0)*$FI$6),"",VLOOKUP($FA198,MOM,LOOKUPS!E$12,0)*$FB$6+VLOOKUP($FA198,STREV,LOOKUPS!E$10,0)*$FC$6+VLOOKUP($FA198,LTREV,LOOKUPS!E$9,0)*$FD$6+VLOOKUP($FA198,CFP,LOOKUPS!E$6,0)*$FE$6+VLOOKUP($FA198,EP,LOOKUPS!E$8,0)*$FF$6+VLOOKUP($FA198,BM,LOOKUPS!E$5,0)*$FG$6+VLOOKUP($FA198,DIV,LOOKUPS!E$7,0)*$FH$6++VLOOKUP($FA198,SIZE,LOOKUPS!E$11,0)*$FI$6)</f>
        <v/>
      </c>
      <c r="FE198" s="1" t="str">
        <f>IF(ISERROR(VLOOKUP($FA198,MOM,LOOKUPS!F$12,0)*$FB$6+VLOOKUP($FA198,STREV,LOOKUPS!F$10,0)*$FC$6+VLOOKUP($FA198,LTREV,LOOKUPS!F$9,0)*$FD$6+VLOOKUP($FA198,CFP,LOOKUPS!F$6,0)*$FE$6+VLOOKUP($FA198,EP,LOOKUPS!F$8,0)*$FF$6+VLOOKUP($FA198,BM,LOOKUPS!F$5,0)*$FG$6+VLOOKUP($FA198,DIV,LOOKUPS!F$7,0)*$FH$6++VLOOKUP($FA198,SIZE,LOOKUPS!F$11,0)*$FI$6),"",VLOOKUP($FA198,MOM,LOOKUPS!F$12,0)*$FB$6+VLOOKUP($FA198,STREV,LOOKUPS!F$10,0)*$FC$6+VLOOKUP($FA198,LTREV,LOOKUPS!F$9,0)*$FD$6+VLOOKUP($FA198,CFP,LOOKUPS!F$6,0)*$FE$6+VLOOKUP($FA198,EP,LOOKUPS!F$8,0)*$FF$6+VLOOKUP($FA198,BM,LOOKUPS!F$5,0)*$FG$6+VLOOKUP($FA198,DIV,LOOKUPS!F$7,0)*$FH$6++VLOOKUP($FA198,SIZE,LOOKUPS!F$11,0)*$FI$6)</f>
        <v/>
      </c>
      <c r="FF198" s="1" t="str">
        <f>IF(ISERROR(VLOOKUP($FA198,MOM,LOOKUPS!G$12,0)*$FB$6+VLOOKUP($FA198,STREV,LOOKUPS!G$10,0)*$FC$6+VLOOKUP($FA198,LTREV,LOOKUPS!G$9,0)*$FD$6+VLOOKUP($FA198,CFP,LOOKUPS!G$6,0)*$FE$6+VLOOKUP($FA198,EP,LOOKUPS!G$8,0)*$FF$6+VLOOKUP($FA198,BM,LOOKUPS!G$5,0)*$FG$6+VLOOKUP($FA198,DIV,LOOKUPS!G$7,0)*$FH$6++VLOOKUP($FA198,SIZE,LOOKUPS!G$11,0)*$FI$6),"",VLOOKUP($FA198,MOM,LOOKUPS!G$12,0)*$FB$6+VLOOKUP($FA198,STREV,LOOKUPS!G$10,0)*$FC$6+VLOOKUP($FA198,LTREV,LOOKUPS!G$9,0)*$FD$6+VLOOKUP($FA198,CFP,LOOKUPS!G$6,0)*$FE$6+VLOOKUP($FA198,EP,LOOKUPS!G$8,0)*$FF$6+VLOOKUP($FA198,BM,LOOKUPS!G$5,0)*$FG$6+VLOOKUP($FA198,DIV,LOOKUPS!G$7,0)*$FH$6++VLOOKUP($FA198,SIZE,LOOKUPS!G$11,0)*$FI$6)</f>
        <v/>
      </c>
      <c r="FG198" s="1" t="str">
        <f>IF(ISERROR(VLOOKUP($FA198,MOM,LOOKUPS!H$12,0)*$FB$6+VLOOKUP($FA198,STREV,LOOKUPS!H$10,0)*$FC$6+VLOOKUP($FA198,LTREV,LOOKUPS!H$9,0)*$FD$6+VLOOKUP($FA198,CFP,LOOKUPS!H$6,0)*$FE$6+VLOOKUP($FA198,EP,LOOKUPS!H$8,0)*$FF$6+VLOOKUP($FA198,BM,LOOKUPS!H$5,0)*$FG$6+VLOOKUP($FA198,DIV,LOOKUPS!H$7,0)*$FH$6++VLOOKUP($FA198,SIZE,LOOKUPS!H$11,0)*$FI$6),"",VLOOKUP($FA198,MOM,LOOKUPS!H$12,0)*$FB$6+VLOOKUP($FA198,STREV,LOOKUPS!H$10,0)*$FC$6+VLOOKUP($FA198,LTREV,LOOKUPS!H$9,0)*$FD$6+VLOOKUP($FA198,CFP,LOOKUPS!H$6,0)*$FE$6+VLOOKUP($FA198,EP,LOOKUPS!H$8,0)*$FF$6+VLOOKUP($FA198,BM,LOOKUPS!H$5,0)*$FG$6+VLOOKUP($FA198,DIV,LOOKUPS!H$7,0)*$FH$6++VLOOKUP($FA198,SIZE,LOOKUPS!H$11,0)*$FI$6)</f>
        <v/>
      </c>
      <c r="FH198" s="1" t="str">
        <f>IF(ISERROR(VLOOKUP($FA198,MOM,LOOKUPS!I$12,0)*$FB$6+VLOOKUP($FA198,STREV,LOOKUPS!I$10,0)*$FC$6+VLOOKUP($FA198,LTREV,LOOKUPS!I$9,0)*$FD$6+VLOOKUP($FA198,CFP,LOOKUPS!I$6,0)*$FE$6+VLOOKUP($FA198,EP,LOOKUPS!I$8,0)*$FF$6+VLOOKUP($FA198,BM,LOOKUPS!I$5,0)*$FG$6+VLOOKUP($FA198,DIV,LOOKUPS!I$7,0)*$FH$6++VLOOKUP($FA198,SIZE,LOOKUPS!I$11,0)*$FI$6),"",VLOOKUP($FA198,MOM,LOOKUPS!I$12,0)*$FB$6+VLOOKUP($FA198,STREV,LOOKUPS!I$10,0)*$FC$6+VLOOKUP($FA198,LTREV,LOOKUPS!I$9,0)*$FD$6+VLOOKUP($FA198,CFP,LOOKUPS!I$6,0)*$FE$6+VLOOKUP($FA198,EP,LOOKUPS!I$8,0)*$FF$6+VLOOKUP($FA198,BM,LOOKUPS!I$5,0)*$FG$6+VLOOKUP($FA198,DIV,LOOKUPS!I$7,0)*$FH$6++VLOOKUP($FA198,SIZE,LOOKUPS!I$11,0)*$FI$6)</f>
        <v/>
      </c>
      <c r="FI198" s="1" t="str">
        <f>IF(ISERROR(VLOOKUP($FA198,MOM,LOOKUPS!J$12,0)*$FB$6+VLOOKUP($FA198,STREV,LOOKUPS!J$10,0)*$FC$6+VLOOKUP($FA198,LTREV,LOOKUPS!J$9,0)*$FD$6+VLOOKUP($FA198,CFP,LOOKUPS!J$6,0)*$FE$6+VLOOKUP($FA198,EP,LOOKUPS!J$8,0)*$FF$6+VLOOKUP($FA198,BM,LOOKUPS!J$5,0)*$FG$6+VLOOKUP($FA198,DIV,LOOKUPS!J$7,0)*$FH$6++VLOOKUP($FA198,SIZE,LOOKUPS!J$11,0)*$FI$6),"",VLOOKUP($FA198,MOM,LOOKUPS!J$12,0)*$FB$6+VLOOKUP($FA198,STREV,LOOKUPS!J$10,0)*$FC$6+VLOOKUP($FA198,LTREV,LOOKUPS!J$9,0)*$FD$6+VLOOKUP($FA198,CFP,LOOKUPS!J$6,0)*$FE$6+VLOOKUP($FA198,EP,LOOKUPS!J$8,0)*$FF$6+VLOOKUP($FA198,BM,LOOKUPS!J$5,0)*$FG$6+VLOOKUP($FA198,DIV,LOOKUPS!J$7,0)*$FH$6++VLOOKUP($FA198,SIZE,LOOKUPS!J$11,0)*$FI$6)</f>
        <v/>
      </c>
      <c r="FJ198" s="1" t="str">
        <f>IF(ISERROR(VLOOKUP($FA198,MOM,LOOKUPS!K$12,0)*$FB$6+VLOOKUP($FA198,STREV,LOOKUPS!K$10,0)*$FC$6+VLOOKUP($FA198,LTREV,LOOKUPS!K$9,0)*$FD$6+VLOOKUP($FA198,CFP,LOOKUPS!K$6,0)*$FE$6+VLOOKUP($FA198,EP,LOOKUPS!K$8,0)*$FF$6+VLOOKUP($FA198,BM,LOOKUPS!K$5,0)*$FG$6+VLOOKUP($FA198,DIV,LOOKUPS!K$7,0)*$FH$6++VLOOKUP($FA198,SIZE,LOOKUPS!K$11,0)*$FI$6),"",VLOOKUP($FA198,MOM,LOOKUPS!K$12,0)*$FB$6+VLOOKUP($FA198,STREV,LOOKUPS!K$10,0)*$FC$6+VLOOKUP($FA198,LTREV,LOOKUPS!K$9,0)*$FD$6+VLOOKUP($FA198,CFP,LOOKUPS!K$6,0)*$FE$6+VLOOKUP($FA198,EP,LOOKUPS!K$8,0)*$FF$6+VLOOKUP($FA198,BM,LOOKUPS!K$5,0)*$FG$6+VLOOKUP($FA198,DIV,LOOKUPS!K$7,0)*$FH$6++VLOOKUP($FA198,SIZE,LOOKUPS!K$11,0)*$FI$6)</f>
        <v/>
      </c>
      <c r="FK198" s="1" t="str">
        <f>IF(ISERROR(VLOOKUP($FA198,MOM,LOOKUPS!L$12,0)*$FB$6+VLOOKUP($FA198,STREV,LOOKUPS!L$10,0)*$FC$6+VLOOKUP($FA198,LTREV,LOOKUPS!L$9,0)*$FD$6+VLOOKUP($FA198,CFP,LOOKUPS!L$6,0)*$FE$6+VLOOKUP($FA198,EP,LOOKUPS!L$8,0)*$FF$6+VLOOKUP($FA198,BM,LOOKUPS!L$5,0)*$FG$6+VLOOKUP($FA198,DIV,LOOKUPS!L$7,0)*$FH$6++VLOOKUP($FA198,SIZE,LOOKUPS!L$11,0)*$FI$6),"",VLOOKUP($FA198,MOM,LOOKUPS!L$12,0)*$FB$6+VLOOKUP($FA198,STREV,LOOKUPS!L$10,0)*$FC$6+VLOOKUP($FA198,LTREV,LOOKUPS!L$9,0)*$FD$6+VLOOKUP($FA198,CFP,LOOKUPS!L$6,0)*$FE$6+VLOOKUP($FA198,EP,LOOKUPS!L$8,0)*$FF$6+VLOOKUP($FA198,BM,LOOKUPS!L$5,0)*$FG$6+VLOOKUP($FA198,DIV,LOOKUPS!L$7,0)*$FH$6++VLOOKUP($FA198,SIZE,LOOKUPS!L$11,0)*$FI$6)</f>
        <v/>
      </c>
    </row>
    <row r="199" spans="1:167" x14ac:dyDescent="0.3">
      <c r="A199" s="1">
        <v>194210</v>
      </c>
      <c r="B199" s="1">
        <v>21.38</v>
      </c>
      <c r="C199" s="1">
        <v>13.52</v>
      </c>
      <c r="D199" s="1">
        <v>9.83</v>
      </c>
      <c r="E199" s="1">
        <v>9.6300000000000008</v>
      </c>
      <c r="F199" s="1">
        <v>7.92</v>
      </c>
      <c r="G199" s="1">
        <v>8.2100000000000009</v>
      </c>
      <c r="H199" s="1">
        <v>7.15</v>
      </c>
      <c r="I199" s="1">
        <v>8.15</v>
      </c>
      <c r="J199" s="1">
        <v>7.13</v>
      </c>
      <c r="K199" s="1">
        <v>7.49</v>
      </c>
      <c r="M199" s="1">
        <v>194111</v>
      </c>
      <c r="N199" s="1">
        <v>-7.23</v>
      </c>
      <c r="O199" s="1">
        <v>-4.71</v>
      </c>
      <c r="P199" s="1">
        <v>-4.68</v>
      </c>
      <c r="Q199" s="1">
        <v>-3.27</v>
      </c>
      <c r="R199" s="1">
        <v>-1.89</v>
      </c>
      <c r="S199" s="1">
        <v>-3.01</v>
      </c>
      <c r="T199" s="1">
        <v>-0.96</v>
      </c>
      <c r="U199" s="1">
        <v>-2.33</v>
      </c>
      <c r="V199" s="1">
        <v>-2.76</v>
      </c>
      <c r="W199" s="1">
        <v>-3.35</v>
      </c>
      <c r="Y199" s="1">
        <v>194610</v>
      </c>
      <c r="Z199" s="1">
        <v>-0.61</v>
      </c>
      <c r="AA199" s="1">
        <v>-1.08</v>
      </c>
      <c r="AB199" s="1">
        <v>-0.02</v>
      </c>
      <c r="AC199" s="1">
        <v>-0.73</v>
      </c>
      <c r="AD199" s="1">
        <v>0.38</v>
      </c>
      <c r="AE199" s="1">
        <v>-1.1200000000000001</v>
      </c>
      <c r="AF199" s="1">
        <v>-0.01</v>
      </c>
      <c r="AG199" s="1">
        <v>-3.73</v>
      </c>
      <c r="AH199" s="1">
        <v>-1.63</v>
      </c>
      <c r="AI199" s="1">
        <v>-1.84</v>
      </c>
      <c r="AK199">
        <v>196704</v>
      </c>
      <c r="AL199">
        <v>6.17</v>
      </c>
      <c r="AM199">
        <v>5.18</v>
      </c>
      <c r="AN199">
        <v>3.44</v>
      </c>
      <c r="AO199">
        <v>4.4000000000000004</v>
      </c>
      <c r="AP199">
        <v>5.65</v>
      </c>
      <c r="AQ199">
        <v>3.64</v>
      </c>
      <c r="AR199">
        <v>2.9</v>
      </c>
      <c r="AS199">
        <v>5.04</v>
      </c>
      <c r="AT199">
        <v>4.01</v>
      </c>
      <c r="AU199">
        <v>6.07</v>
      </c>
      <c r="AV199">
        <v>5.05</v>
      </c>
      <c r="AW199">
        <v>3.98</v>
      </c>
      <c r="AX199">
        <v>3.29</v>
      </c>
      <c r="AY199">
        <v>2.73</v>
      </c>
      <c r="AZ199">
        <v>3.07</v>
      </c>
      <c r="BA199">
        <v>4.67</v>
      </c>
      <c r="BB199">
        <v>5.39</v>
      </c>
      <c r="BC199">
        <v>3.32</v>
      </c>
      <c r="BD199">
        <v>4.45</v>
      </c>
      <c r="BF199" s="1">
        <v>196704</v>
      </c>
      <c r="BG199" s="1">
        <v>4.7300000000000004</v>
      </c>
      <c r="BH199" s="1">
        <v>5.43</v>
      </c>
      <c r="BI199" s="1">
        <v>3.37</v>
      </c>
      <c r="BJ199" s="1">
        <v>4.32</v>
      </c>
      <c r="BK199" s="1">
        <v>5.69</v>
      </c>
      <c r="BL199" s="1">
        <v>3.76</v>
      </c>
      <c r="BM199" s="1">
        <v>3.51</v>
      </c>
      <c r="BN199" s="1">
        <v>3.71</v>
      </c>
      <c r="BO199" s="1">
        <v>4.54</v>
      </c>
      <c r="BP199" s="1">
        <v>5.62</v>
      </c>
      <c r="BQ199" s="1">
        <v>5.81</v>
      </c>
      <c r="BR199" s="1">
        <v>4.74</v>
      </c>
      <c r="BS199" s="1">
        <v>2.84</v>
      </c>
      <c r="BT199" s="1">
        <v>2.99</v>
      </c>
      <c r="BU199" s="1">
        <v>3.99</v>
      </c>
      <c r="BV199" s="1">
        <v>3.67</v>
      </c>
      <c r="BW199" s="1">
        <v>3.76</v>
      </c>
      <c r="BX199" s="1">
        <v>4.25</v>
      </c>
      <c r="BY199" s="1">
        <v>4.76</v>
      </c>
      <c r="CA199" s="1">
        <v>194204</v>
      </c>
      <c r="CB199" s="1">
        <v>-2.83</v>
      </c>
      <c r="CC199" s="1">
        <v>-5.36</v>
      </c>
      <c r="CD199" s="1">
        <v>-4.53</v>
      </c>
      <c r="CE199" s="1">
        <v>-3.96</v>
      </c>
      <c r="CF199" s="1">
        <v>-5.35</v>
      </c>
      <c r="CG199" s="1">
        <v>-5.25</v>
      </c>
      <c r="CH199" s="1">
        <v>-4.2699999999999996</v>
      </c>
      <c r="CI199" s="1">
        <v>-4.66</v>
      </c>
      <c r="CJ199" s="1">
        <v>-3.52</v>
      </c>
      <c r="CK199" s="1">
        <v>-4.68</v>
      </c>
      <c r="CL199" s="1">
        <v>-6.02</v>
      </c>
      <c r="CM199" s="1">
        <v>-5.38</v>
      </c>
      <c r="CN199" s="1">
        <v>-5.12</v>
      </c>
      <c r="CO199" s="1">
        <v>-4.28</v>
      </c>
      <c r="CP199" s="1">
        <v>-4.26</v>
      </c>
      <c r="CQ199" s="1">
        <v>-4.46</v>
      </c>
      <c r="CR199" s="1">
        <v>-4.8499999999999996</v>
      </c>
      <c r="CS199" s="1">
        <v>-2.64</v>
      </c>
      <c r="CT199" s="1">
        <v>-4.3899999999999997</v>
      </c>
      <c r="CV199" s="1">
        <v>194304</v>
      </c>
      <c r="CW199" s="1">
        <v>10.39</v>
      </c>
      <c r="CX199" s="1">
        <v>1.66</v>
      </c>
      <c r="CY199" s="1">
        <v>1.3</v>
      </c>
      <c r="CZ199" s="1">
        <v>1.47</v>
      </c>
      <c r="DA199" s="1">
        <v>1.44</v>
      </c>
      <c r="DB199" s="1">
        <v>1.74</v>
      </c>
      <c r="DC199" s="1">
        <v>1.34</v>
      </c>
      <c r="DD199" s="1">
        <v>0.83</v>
      </c>
      <c r="DE199" s="1">
        <v>1.96</v>
      </c>
      <c r="DF199" s="1">
        <v>2.5099999999999998</v>
      </c>
      <c r="DG199" s="1">
        <v>0.37</v>
      </c>
      <c r="DH199" s="1">
        <v>2.09</v>
      </c>
      <c r="DI199" s="1">
        <v>1.39</v>
      </c>
      <c r="DJ199" s="1">
        <v>1.46</v>
      </c>
      <c r="DK199" s="1">
        <v>1.22</v>
      </c>
      <c r="DL199" s="1">
        <v>1.1499999999999999</v>
      </c>
      <c r="DM199" s="1">
        <v>0.5</v>
      </c>
      <c r="DN199" s="1">
        <v>1.53</v>
      </c>
      <c r="DO199" s="1">
        <v>2.4</v>
      </c>
      <c r="DQ199" s="1">
        <v>194204</v>
      </c>
      <c r="DR199" s="1">
        <v>-99.99</v>
      </c>
      <c r="DS199" s="1">
        <v>-3.81</v>
      </c>
      <c r="DT199" s="1">
        <v>-5.0999999999999996</v>
      </c>
      <c r="DU199" s="1">
        <v>-4.7</v>
      </c>
      <c r="DV199" s="1">
        <v>-3.61</v>
      </c>
      <c r="DW199" s="1">
        <v>-4.96</v>
      </c>
      <c r="DX199" s="1">
        <v>-4.53</v>
      </c>
      <c r="DY199" s="1">
        <v>-5.47</v>
      </c>
      <c r="DZ199" s="1">
        <v>-4.4000000000000004</v>
      </c>
      <c r="EA199" s="1">
        <v>-1.77</v>
      </c>
      <c r="EB199" s="1">
        <v>-5.37</v>
      </c>
      <c r="EC199" s="1">
        <v>-4.22</v>
      </c>
      <c r="ED199" s="1">
        <v>-5.71</v>
      </c>
      <c r="EE199" s="1">
        <v>-3.78</v>
      </c>
      <c r="EF199" s="1">
        <v>-5.27</v>
      </c>
      <c r="EG199" s="1">
        <v>-5.64</v>
      </c>
      <c r="EH199" s="1">
        <v>-5.31</v>
      </c>
      <c r="EI199" s="1">
        <v>-4.92</v>
      </c>
      <c r="EJ199" s="1">
        <v>-3.88</v>
      </c>
      <c r="EL199">
        <v>194204</v>
      </c>
      <c r="EM199">
        <v>-4.37</v>
      </c>
      <c r="EN199">
        <v>-0.6</v>
      </c>
      <c r="EO199">
        <v>2.09</v>
      </c>
      <c r="EP199">
        <v>0.01</v>
      </c>
      <c r="ER199" s="1">
        <v>194210</v>
      </c>
      <c r="ES199" s="1">
        <v>-4.01</v>
      </c>
      <c r="EU199" s="1">
        <v>194111</v>
      </c>
      <c r="EV199" s="1">
        <v>-1.89</v>
      </c>
      <c r="EX199" s="1">
        <v>194610</v>
      </c>
      <c r="EY199" s="1">
        <v>1.34</v>
      </c>
      <c r="FA199" s="1">
        <v>194210</v>
      </c>
      <c r="FB199" s="1" t="str">
        <f>IF(ISERROR(VLOOKUP($FA199,MOM,LOOKUPS!C$12,0)*$FB$6+VLOOKUP($FA199,STREV,LOOKUPS!C$10,0)*$FC$6+VLOOKUP($FA199,LTREV,LOOKUPS!C$9,0)*$FD$6+VLOOKUP($FA199,CFP,LOOKUPS!C$6,0)*$FE$6+VLOOKUP($FA199,EP,LOOKUPS!C$8,0)*$FF$6+VLOOKUP($FA199,BM,LOOKUPS!C$5,0)*$FG$6+VLOOKUP($FA199,DIV,LOOKUPS!C$7,0)*$FH$6++VLOOKUP($FA199,SIZE,LOOKUPS!C$11,0)*$FI$6),"",VLOOKUP($FA199,MOM,LOOKUPS!C$12,0)*$FB$6+VLOOKUP($FA199,STREV,LOOKUPS!C$10,0)*$FC$6+VLOOKUP($FA199,LTREV,LOOKUPS!C$9,0)*$FD$6+VLOOKUP($FA199,CFP,LOOKUPS!C$6,0)*$FE$6+VLOOKUP($FA199,EP,LOOKUPS!C$8,0)*$FF$6+VLOOKUP($FA199,BM,LOOKUPS!C$5,0)*$FG$6+VLOOKUP($FA199,DIV,LOOKUPS!C$7,0)*$FH$6++VLOOKUP($FA199,SIZE,LOOKUPS!C$11,0)*$FI$6)</f>
        <v/>
      </c>
      <c r="FC199" s="1" t="str">
        <f>IF(ISERROR(VLOOKUP($FA199,MOM,LOOKUPS!D$12,0)*$FB$6+VLOOKUP($FA199,STREV,LOOKUPS!D$10,0)*$FC$6+VLOOKUP($FA199,LTREV,LOOKUPS!D$9,0)*$FD$6+VLOOKUP($FA199,CFP,LOOKUPS!D$6,0)*$FE$6+VLOOKUP($FA199,EP,LOOKUPS!D$8,0)*$FF$6+VLOOKUP($FA199,BM,LOOKUPS!D$5,0)*$FG$6+VLOOKUP($FA199,DIV,LOOKUPS!D$7,0)*$FH$6++VLOOKUP($FA199,SIZE,LOOKUPS!D$11,0)*$FI$6),"",VLOOKUP($FA199,MOM,LOOKUPS!D$12,0)*$FB$6+VLOOKUP($FA199,STREV,LOOKUPS!D$10,0)*$FC$6+VLOOKUP($FA199,LTREV,LOOKUPS!D$9,0)*$FD$6+VLOOKUP($FA199,CFP,LOOKUPS!D$6,0)*$FE$6+VLOOKUP($FA199,EP,LOOKUPS!D$8,0)*$FF$6+VLOOKUP($FA199,BM,LOOKUPS!D$5,0)*$FG$6+VLOOKUP($FA199,DIV,LOOKUPS!D$7,0)*$FH$6++VLOOKUP($FA199,SIZE,LOOKUPS!D$11,0)*$FI$6)</f>
        <v/>
      </c>
      <c r="FD199" s="1" t="str">
        <f>IF(ISERROR(VLOOKUP($FA199,MOM,LOOKUPS!E$12,0)*$FB$6+VLOOKUP($FA199,STREV,LOOKUPS!E$10,0)*$FC$6+VLOOKUP($FA199,LTREV,LOOKUPS!E$9,0)*$FD$6+VLOOKUP($FA199,CFP,LOOKUPS!E$6,0)*$FE$6+VLOOKUP($FA199,EP,LOOKUPS!E$8,0)*$FF$6+VLOOKUP($FA199,BM,LOOKUPS!E$5,0)*$FG$6+VLOOKUP($FA199,DIV,LOOKUPS!E$7,0)*$FH$6++VLOOKUP($FA199,SIZE,LOOKUPS!E$11,0)*$FI$6),"",VLOOKUP($FA199,MOM,LOOKUPS!E$12,0)*$FB$6+VLOOKUP($FA199,STREV,LOOKUPS!E$10,0)*$FC$6+VLOOKUP($FA199,LTREV,LOOKUPS!E$9,0)*$FD$6+VLOOKUP($FA199,CFP,LOOKUPS!E$6,0)*$FE$6+VLOOKUP($FA199,EP,LOOKUPS!E$8,0)*$FF$6+VLOOKUP($FA199,BM,LOOKUPS!E$5,0)*$FG$6+VLOOKUP($FA199,DIV,LOOKUPS!E$7,0)*$FH$6++VLOOKUP($FA199,SIZE,LOOKUPS!E$11,0)*$FI$6)</f>
        <v/>
      </c>
      <c r="FE199" s="1" t="str">
        <f>IF(ISERROR(VLOOKUP($FA199,MOM,LOOKUPS!F$12,0)*$FB$6+VLOOKUP($FA199,STREV,LOOKUPS!F$10,0)*$FC$6+VLOOKUP($FA199,LTREV,LOOKUPS!F$9,0)*$FD$6+VLOOKUP($FA199,CFP,LOOKUPS!F$6,0)*$FE$6+VLOOKUP($FA199,EP,LOOKUPS!F$8,0)*$FF$6+VLOOKUP($FA199,BM,LOOKUPS!F$5,0)*$FG$6+VLOOKUP($FA199,DIV,LOOKUPS!F$7,0)*$FH$6++VLOOKUP($FA199,SIZE,LOOKUPS!F$11,0)*$FI$6),"",VLOOKUP($FA199,MOM,LOOKUPS!F$12,0)*$FB$6+VLOOKUP($FA199,STREV,LOOKUPS!F$10,0)*$FC$6+VLOOKUP($FA199,LTREV,LOOKUPS!F$9,0)*$FD$6+VLOOKUP($FA199,CFP,LOOKUPS!F$6,0)*$FE$6+VLOOKUP($FA199,EP,LOOKUPS!F$8,0)*$FF$6+VLOOKUP($FA199,BM,LOOKUPS!F$5,0)*$FG$6+VLOOKUP($FA199,DIV,LOOKUPS!F$7,0)*$FH$6++VLOOKUP($FA199,SIZE,LOOKUPS!F$11,0)*$FI$6)</f>
        <v/>
      </c>
      <c r="FF199" s="1" t="str">
        <f>IF(ISERROR(VLOOKUP($FA199,MOM,LOOKUPS!G$12,0)*$FB$6+VLOOKUP($FA199,STREV,LOOKUPS!G$10,0)*$FC$6+VLOOKUP($FA199,LTREV,LOOKUPS!G$9,0)*$FD$6+VLOOKUP($FA199,CFP,LOOKUPS!G$6,0)*$FE$6+VLOOKUP($FA199,EP,LOOKUPS!G$8,0)*$FF$6+VLOOKUP($FA199,BM,LOOKUPS!G$5,0)*$FG$6+VLOOKUP($FA199,DIV,LOOKUPS!G$7,0)*$FH$6++VLOOKUP($FA199,SIZE,LOOKUPS!G$11,0)*$FI$6),"",VLOOKUP($FA199,MOM,LOOKUPS!G$12,0)*$FB$6+VLOOKUP($FA199,STREV,LOOKUPS!G$10,0)*$FC$6+VLOOKUP($FA199,LTREV,LOOKUPS!G$9,0)*$FD$6+VLOOKUP($FA199,CFP,LOOKUPS!G$6,0)*$FE$6+VLOOKUP($FA199,EP,LOOKUPS!G$8,0)*$FF$6+VLOOKUP($FA199,BM,LOOKUPS!G$5,0)*$FG$6+VLOOKUP($FA199,DIV,LOOKUPS!G$7,0)*$FH$6++VLOOKUP($FA199,SIZE,LOOKUPS!G$11,0)*$FI$6)</f>
        <v/>
      </c>
      <c r="FG199" s="1" t="str">
        <f>IF(ISERROR(VLOOKUP($FA199,MOM,LOOKUPS!H$12,0)*$FB$6+VLOOKUP($FA199,STREV,LOOKUPS!H$10,0)*$FC$6+VLOOKUP($FA199,LTREV,LOOKUPS!H$9,0)*$FD$6+VLOOKUP($FA199,CFP,LOOKUPS!H$6,0)*$FE$6+VLOOKUP($FA199,EP,LOOKUPS!H$8,0)*$FF$6+VLOOKUP($FA199,BM,LOOKUPS!H$5,0)*$FG$6+VLOOKUP($FA199,DIV,LOOKUPS!H$7,0)*$FH$6++VLOOKUP($FA199,SIZE,LOOKUPS!H$11,0)*$FI$6),"",VLOOKUP($FA199,MOM,LOOKUPS!H$12,0)*$FB$6+VLOOKUP($FA199,STREV,LOOKUPS!H$10,0)*$FC$6+VLOOKUP($FA199,LTREV,LOOKUPS!H$9,0)*$FD$6+VLOOKUP($FA199,CFP,LOOKUPS!H$6,0)*$FE$6+VLOOKUP($FA199,EP,LOOKUPS!H$8,0)*$FF$6+VLOOKUP($FA199,BM,LOOKUPS!H$5,0)*$FG$6+VLOOKUP($FA199,DIV,LOOKUPS!H$7,0)*$FH$6++VLOOKUP($FA199,SIZE,LOOKUPS!H$11,0)*$FI$6)</f>
        <v/>
      </c>
      <c r="FH199" s="1" t="str">
        <f>IF(ISERROR(VLOOKUP($FA199,MOM,LOOKUPS!I$12,0)*$FB$6+VLOOKUP($FA199,STREV,LOOKUPS!I$10,0)*$FC$6+VLOOKUP($FA199,LTREV,LOOKUPS!I$9,0)*$FD$6+VLOOKUP($FA199,CFP,LOOKUPS!I$6,0)*$FE$6+VLOOKUP($FA199,EP,LOOKUPS!I$8,0)*$FF$6+VLOOKUP($FA199,BM,LOOKUPS!I$5,0)*$FG$6+VLOOKUP($FA199,DIV,LOOKUPS!I$7,0)*$FH$6++VLOOKUP($FA199,SIZE,LOOKUPS!I$11,0)*$FI$6),"",VLOOKUP($FA199,MOM,LOOKUPS!I$12,0)*$FB$6+VLOOKUP($FA199,STREV,LOOKUPS!I$10,0)*$FC$6+VLOOKUP($FA199,LTREV,LOOKUPS!I$9,0)*$FD$6+VLOOKUP($FA199,CFP,LOOKUPS!I$6,0)*$FE$6+VLOOKUP($FA199,EP,LOOKUPS!I$8,0)*$FF$6+VLOOKUP($FA199,BM,LOOKUPS!I$5,0)*$FG$6+VLOOKUP($FA199,DIV,LOOKUPS!I$7,0)*$FH$6++VLOOKUP($FA199,SIZE,LOOKUPS!I$11,0)*$FI$6)</f>
        <v/>
      </c>
      <c r="FI199" s="1" t="str">
        <f>IF(ISERROR(VLOOKUP($FA199,MOM,LOOKUPS!J$12,0)*$FB$6+VLOOKUP($FA199,STREV,LOOKUPS!J$10,0)*$FC$6+VLOOKUP($FA199,LTREV,LOOKUPS!J$9,0)*$FD$6+VLOOKUP($FA199,CFP,LOOKUPS!J$6,0)*$FE$6+VLOOKUP($FA199,EP,LOOKUPS!J$8,0)*$FF$6+VLOOKUP($FA199,BM,LOOKUPS!J$5,0)*$FG$6+VLOOKUP($FA199,DIV,LOOKUPS!J$7,0)*$FH$6++VLOOKUP($FA199,SIZE,LOOKUPS!J$11,0)*$FI$6),"",VLOOKUP($FA199,MOM,LOOKUPS!J$12,0)*$FB$6+VLOOKUP($FA199,STREV,LOOKUPS!J$10,0)*$FC$6+VLOOKUP($FA199,LTREV,LOOKUPS!J$9,0)*$FD$6+VLOOKUP($FA199,CFP,LOOKUPS!J$6,0)*$FE$6+VLOOKUP($FA199,EP,LOOKUPS!J$8,0)*$FF$6+VLOOKUP($FA199,BM,LOOKUPS!J$5,0)*$FG$6+VLOOKUP($FA199,DIV,LOOKUPS!J$7,0)*$FH$6++VLOOKUP($FA199,SIZE,LOOKUPS!J$11,0)*$FI$6)</f>
        <v/>
      </c>
      <c r="FJ199" s="1" t="str">
        <f>IF(ISERROR(VLOOKUP($FA199,MOM,LOOKUPS!K$12,0)*$FB$6+VLOOKUP($FA199,STREV,LOOKUPS!K$10,0)*$FC$6+VLOOKUP($FA199,LTREV,LOOKUPS!K$9,0)*$FD$6+VLOOKUP($FA199,CFP,LOOKUPS!K$6,0)*$FE$6+VLOOKUP($FA199,EP,LOOKUPS!K$8,0)*$FF$6+VLOOKUP($FA199,BM,LOOKUPS!K$5,0)*$FG$6+VLOOKUP($FA199,DIV,LOOKUPS!K$7,0)*$FH$6++VLOOKUP($FA199,SIZE,LOOKUPS!K$11,0)*$FI$6),"",VLOOKUP($FA199,MOM,LOOKUPS!K$12,0)*$FB$6+VLOOKUP($FA199,STREV,LOOKUPS!K$10,0)*$FC$6+VLOOKUP($FA199,LTREV,LOOKUPS!K$9,0)*$FD$6+VLOOKUP($FA199,CFP,LOOKUPS!K$6,0)*$FE$6+VLOOKUP($FA199,EP,LOOKUPS!K$8,0)*$FF$6+VLOOKUP($FA199,BM,LOOKUPS!K$5,0)*$FG$6+VLOOKUP($FA199,DIV,LOOKUPS!K$7,0)*$FH$6++VLOOKUP($FA199,SIZE,LOOKUPS!K$11,0)*$FI$6)</f>
        <v/>
      </c>
      <c r="FK199" s="1" t="str">
        <f>IF(ISERROR(VLOOKUP($FA199,MOM,LOOKUPS!L$12,0)*$FB$6+VLOOKUP($FA199,STREV,LOOKUPS!L$10,0)*$FC$6+VLOOKUP($FA199,LTREV,LOOKUPS!L$9,0)*$FD$6+VLOOKUP($FA199,CFP,LOOKUPS!L$6,0)*$FE$6+VLOOKUP($FA199,EP,LOOKUPS!L$8,0)*$FF$6+VLOOKUP($FA199,BM,LOOKUPS!L$5,0)*$FG$6+VLOOKUP($FA199,DIV,LOOKUPS!L$7,0)*$FH$6++VLOOKUP($FA199,SIZE,LOOKUPS!L$11,0)*$FI$6),"",VLOOKUP($FA199,MOM,LOOKUPS!L$12,0)*$FB$6+VLOOKUP($FA199,STREV,LOOKUPS!L$10,0)*$FC$6+VLOOKUP($FA199,LTREV,LOOKUPS!L$9,0)*$FD$6+VLOOKUP($FA199,CFP,LOOKUPS!L$6,0)*$FE$6+VLOOKUP($FA199,EP,LOOKUPS!L$8,0)*$FF$6+VLOOKUP($FA199,BM,LOOKUPS!L$5,0)*$FG$6+VLOOKUP($FA199,DIV,LOOKUPS!L$7,0)*$FH$6++VLOOKUP($FA199,SIZE,LOOKUPS!L$11,0)*$FI$6)</f>
        <v/>
      </c>
    </row>
    <row r="200" spans="1:167" x14ac:dyDescent="0.3">
      <c r="A200" s="1">
        <v>194211</v>
      </c>
      <c r="B200" s="1">
        <v>-2.78</v>
      </c>
      <c r="C200" s="1">
        <v>-0.86</v>
      </c>
      <c r="D200" s="1">
        <v>-1.97</v>
      </c>
      <c r="E200" s="1">
        <v>0.42</v>
      </c>
      <c r="F200" s="1">
        <v>-1.72</v>
      </c>
      <c r="G200" s="1">
        <v>-1.1399999999999999</v>
      </c>
      <c r="H200" s="1">
        <v>-1.1499999999999999</v>
      </c>
      <c r="I200" s="1">
        <v>0.47</v>
      </c>
      <c r="J200" s="1">
        <v>-2.88</v>
      </c>
      <c r="K200" s="1">
        <v>-4.5599999999999996</v>
      </c>
      <c r="M200" s="1">
        <v>194112</v>
      </c>
      <c r="N200" s="1">
        <v>-10.57</v>
      </c>
      <c r="O200" s="1">
        <v>-12.54</v>
      </c>
      <c r="P200" s="1">
        <v>-8.41</v>
      </c>
      <c r="Q200" s="1">
        <v>-11.85</v>
      </c>
      <c r="R200" s="1">
        <v>-6.52</v>
      </c>
      <c r="S200" s="1">
        <v>-4.71</v>
      </c>
      <c r="T200" s="1">
        <v>-7.02</v>
      </c>
      <c r="U200" s="1">
        <v>-4.71</v>
      </c>
      <c r="V200" s="1">
        <v>-6.8</v>
      </c>
      <c r="W200" s="1">
        <v>-9.17</v>
      </c>
      <c r="Y200" s="1">
        <v>194611</v>
      </c>
      <c r="Z200" s="1">
        <v>1.01</v>
      </c>
      <c r="AA200" s="1">
        <v>1.68</v>
      </c>
      <c r="AB200" s="1">
        <v>0.8</v>
      </c>
      <c r="AC200" s="1">
        <v>1</v>
      </c>
      <c r="AD200" s="1">
        <v>0.03</v>
      </c>
      <c r="AE200" s="1">
        <v>-0.04</v>
      </c>
      <c r="AF200" s="1">
        <v>0.12</v>
      </c>
      <c r="AG200" s="1">
        <v>-1.31</v>
      </c>
      <c r="AH200" s="1">
        <v>-1.06</v>
      </c>
      <c r="AI200" s="1">
        <v>-3.14</v>
      </c>
      <c r="AK200">
        <v>196705</v>
      </c>
      <c r="AL200">
        <v>2.06</v>
      </c>
      <c r="AM200">
        <v>-1.83</v>
      </c>
      <c r="AN200">
        <v>-1.58</v>
      </c>
      <c r="AO200">
        <v>-0.39</v>
      </c>
      <c r="AP200">
        <v>-1.97</v>
      </c>
      <c r="AQ200">
        <v>-1.63</v>
      </c>
      <c r="AR200">
        <v>-1.85</v>
      </c>
      <c r="AS200">
        <v>-0.23</v>
      </c>
      <c r="AT200">
        <v>-0.66</v>
      </c>
      <c r="AU200">
        <v>-1.89</v>
      </c>
      <c r="AV200">
        <v>-2.08</v>
      </c>
      <c r="AW200">
        <v>-1.47</v>
      </c>
      <c r="AX200">
        <v>-1.8</v>
      </c>
      <c r="AY200">
        <v>-1.63</v>
      </c>
      <c r="AZ200">
        <v>-2.0699999999999998</v>
      </c>
      <c r="BA200">
        <v>-0.83</v>
      </c>
      <c r="BB200">
        <v>0.34</v>
      </c>
      <c r="BC200">
        <v>0.59</v>
      </c>
      <c r="BD200">
        <v>-1.46</v>
      </c>
      <c r="BF200" s="1">
        <v>196705</v>
      </c>
      <c r="BG200" s="1">
        <v>1.08</v>
      </c>
      <c r="BH200" s="1">
        <v>-1.45</v>
      </c>
      <c r="BI200" s="1">
        <v>-1.63</v>
      </c>
      <c r="BJ200" s="1">
        <v>-0.89</v>
      </c>
      <c r="BK200" s="1">
        <v>-1.33</v>
      </c>
      <c r="BL200" s="1">
        <v>-1.22</v>
      </c>
      <c r="BM200" s="1">
        <v>-2.0699999999999998</v>
      </c>
      <c r="BN200" s="1">
        <v>-1.41</v>
      </c>
      <c r="BO200" s="1">
        <v>-0.82</v>
      </c>
      <c r="BP200" s="1">
        <v>-1.1499999999999999</v>
      </c>
      <c r="BQ200" s="1">
        <v>-1.62</v>
      </c>
      <c r="BR200" s="1">
        <v>-1.76</v>
      </c>
      <c r="BS200" s="1">
        <v>-0.71</v>
      </c>
      <c r="BT200" s="1">
        <v>-2.19</v>
      </c>
      <c r="BU200" s="1">
        <v>-1.96</v>
      </c>
      <c r="BV200" s="1">
        <v>-1.74</v>
      </c>
      <c r="BW200" s="1">
        <v>-1.08</v>
      </c>
      <c r="BX200" s="1">
        <v>-0.14000000000000001</v>
      </c>
      <c r="BY200" s="1">
        <v>-1.33</v>
      </c>
      <c r="CA200" s="1">
        <v>194205</v>
      </c>
      <c r="CB200" s="1">
        <v>-5.75</v>
      </c>
      <c r="CC200" s="1">
        <v>3.8</v>
      </c>
      <c r="CD200" s="1">
        <v>3.49</v>
      </c>
      <c r="CE200" s="1">
        <v>1.17</v>
      </c>
      <c r="CF200" s="1">
        <v>4.16</v>
      </c>
      <c r="CG200" s="1">
        <v>3.98</v>
      </c>
      <c r="CH200" s="1">
        <v>3.04</v>
      </c>
      <c r="CI200" s="1">
        <v>2.71</v>
      </c>
      <c r="CJ200" s="1">
        <v>0.53</v>
      </c>
      <c r="CK200" s="1">
        <v>4.45</v>
      </c>
      <c r="CL200" s="1">
        <v>3.88</v>
      </c>
      <c r="CM200" s="1">
        <v>3.07</v>
      </c>
      <c r="CN200" s="1">
        <v>4.9000000000000004</v>
      </c>
      <c r="CO200" s="1">
        <v>3.02</v>
      </c>
      <c r="CP200" s="1">
        <v>3.06</v>
      </c>
      <c r="CQ200" s="1">
        <v>2.97</v>
      </c>
      <c r="CR200" s="1">
        <v>2.4500000000000002</v>
      </c>
      <c r="CS200" s="1">
        <v>2.02</v>
      </c>
      <c r="CT200" s="1">
        <v>-0.96</v>
      </c>
      <c r="CV200" s="1">
        <v>194305</v>
      </c>
      <c r="CW200" s="1">
        <v>14.69</v>
      </c>
      <c r="CX200" s="1">
        <v>6.49</v>
      </c>
      <c r="CY200" s="1">
        <v>6.06</v>
      </c>
      <c r="CZ200" s="1">
        <v>7.11</v>
      </c>
      <c r="DA200" s="1">
        <v>7.01</v>
      </c>
      <c r="DB200" s="1">
        <v>5.51</v>
      </c>
      <c r="DC200" s="1">
        <v>6.73</v>
      </c>
      <c r="DD200" s="1">
        <v>6.41</v>
      </c>
      <c r="DE200" s="1">
        <v>6.85</v>
      </c>
      <c r="DF200" s="1">
        <v>7.91</v>
      </c>
      <c r="DG200" s="1">
        <v>6.1</v>
      </c>
      <c r="DH200" s="1">
        <v>5.45</v>
      </c>
      <c r="DI200" s="1">
        <v>5.57</v>
      </c>
      <c r="DJ200" s="1">
        <v>6.57</v>
      </c>
      <c r="DK200" s="1">
        <v>6.9</v>
      </c>
      <c r="DL200" s="1">
        <v>5.22</v>
      </c>
      <c r="DM200" s="1">
        <v>7.64</v>
      </c>
      <c r="DN200" s="1">
        <v>7.3</v>
      </c>
      <c r="DO200" s="1">
        <v>6.41</v>
      </c>
      <c r="DQ200" s="1">
        <v>194205</v>
      </c>
      <c r="DR200" s="1">
        <v>-99.99</v>
      </c>
      <c r="DS200" s="1">
        <v>0.64</v>
      </c>
      <c r="DT200" s="1">
        <v>2.65</v>
      </c>
      <c r="DU200" s="1">
        <v>5.4</v>
      </c>
      <c r="DV200" s="1">
        <v>-0.2</v>
      </c>
      <c r="DW200" s="1">
        <v>2.11</v>
      </c>
      <c r="DX200" s="1">
        <v>2.5299999999999998</v>
      </c>
      <c r="DY200" s="1">
        <v>4.01</v>
      </c>
      <c r="DZ200" s="1">
        <v>5.92</v>
      </c>
      <c r="EA200" s="1">
        <v>-1.26</v>
      </c>
      <c r="EB200" s="1">
        <v>0.82</v>
      </c>
      <c r="EC200" s="1">
        <v>2.3199999999999998</v>
      </c>
      <c r="ED200" s="1">
        <v>1.9</v>
      </c>
      <c r="EE200" s="1">
        <v>2.2400000000000002</v>
      </c>
      <c r="EF200" s="1">
        <v>2.81</v>
      </c>
      <c r="EG200" s="1">
        <v>3.66</v>
      </c>
      <c r="EH200" s="1">
        <v>4.3499999999999996</v>
      </c>
      <c r="EI200" s="1">
        <v>5.55</v>
      </c>
      <c r="EJ200" s="1">
        <v>6.3</v>
      </c>
      <c r="EL200">
        <v>194205</v>
      </c>
      <c r="EM200">
        <v>5.94</v>
      </c>
      <c r="EN200">
        <v>-3.05</v>
      </c>
      <c r="EO200">
        <v>-2.65</v>
      </c>
      <c r="EP200">
        <v>0.03</v>
      </c>
      <c r="ER200" s="1">
        <v>194211</v>
      </c>
      <c r="ES200" s="1">
        <v>-0.97</v>
      </c>
      <c r="EU200" s="1">
        <v>194112</v>
      </c>
      <c r="EV200" s="1">
        <v>-1.86</v>
      </c>
      <c r="EX200" s="1">
        <v>194611</v>
      </c>
      <c r="EY200" s="1">
        <v>3.45</v>
      </c>
      <c r="FA200" s="1">
        <v>194211</v>
      </c>
      <c r="FB200" s="1" t="str">
        <f>IF(ISERROR(VLOOKUP($FA200,MOM,LOOKUPS!C$12,0)*$FB$6+VLOOKUP($FA200,STREV,LOOKUPS!C$10,0)*$FC$6+VLOOKUP($FA200,LTREV,LOOKUPS!C$9,0)*$FD$6+VLOOKUP($FA200,CFP,LOOKUPS!C$6,0)*$FE$6+VLOOKUP($FA200,EP,LOOKUPS!C$8,0)*$FF$6+VLOOKUP($FA200,BM,LOOKUPS!C$5,0)*$FG$6+VLOOKUP($FA200,DIV,LOOKUPS!C$7,0)*$FH$6++VLOOKUP($FA200,SIZE,LOOKUPS!C$11,0)*$FI$6),"",VLOOKUP($FA200,MOM,LOOKUPS!C$12,0)*$FB$6+VLOOKUP($FA200,STREV,LOOKUPS!C$10,0)*$FC$6+VLOOKUP($FA200,LTREV,LOOKUPS!C$9,0)*$FD$6+VLOOKUP($FA200,CFP,LOOKUPS!C$6,0)*$FE$6+VLOOKUP($FA200,EP,LOOKUPS!C$8,0)*$FF$6+VLOOKUP($FA200,BM,LOOKUPS!C$5,0)*$FG$6+VLOOKUP($FA200,DIV,LOOKUPS!C$7,0)*$FH$6++VLOOKUP($FA200,SIZE,LOOKUPS!C$11,0)*$FI$6)</f>
        <v/>
      </c>
      <c r="FC200" s="1" t="str">
        <f>IF(ISERROR(VLOOKUP($FA200,MOM,LOOKUPS!D$12,0)*$FB$6+VLOOKUP($FA200,STREV,LOOKUPS!D$10,0)*$FC$6+VLOOKUP($FA200,LTREV,LOOKUPS!D$9,0)*$FD$6+VLOOKUP($FA200,CFP,LOOKUPS!D$6,0)*$FE$6+VLOOKUP($FA200,EP,LOOKUPS!D$8,0)*$FF$6+VLOOKUP($FA200,BM,LOOKUPS!D$5,0)*$FG$6+VLOOKUP($FA200,DIV,LOOKUPS!D$7,0)*$FH$6++VLOOKUP($FA200,SIZE,LOOKUPS!D$11,0)*$FI$6),"",VLOOKUP($FA200,MOM,LOOKUPS!D$12,0)*$FB$6+VLOOKUP($FA200,STREV,LOOKUPS!D$10,0)*$FC$6+VLOOKUP($FA200,LTREV,LOOKUPS!D$9,0)*$FD$6+VLOOKUP($FA200,CFP,LOOKUPS!D$6,0)*$FE$6+VLOOKUP($FA200,EP,LOOKUPS!D$8,0)*$FF$6+VLOOKUP($FA200,BM,LOOKUPS!D$5,0)*$FG$6+VLOOKUP($FA200,DIV,LOOKUPS!D$7,0)*$FH$6++VLOOKUP($FA200,SIZE,LOOKUPS!D$11,0)*$FI$6)</f>
        <v/>
      </c>
      <c r="FD200" s="1" t="str">
        <f>IF(ISERROR(VLOOKUP($FA200,MOM,LOOKUPS!E$12,0)*$FB$6+VLOOKUP($FA200,STREV,LOOKUPS!E$10,0)*$FC$6+VLOOKUP($FA200,LTREV,LOOKUPS!E$9,0)*$FD$6+VLOOKUP($FA200,CFP,LOOKUPS!E$6,0)*$FE$6+VLOOKUP($FA200,EP,LOOKUPS!E$8,0)*$FF$6+VLOOKUP($FA200,BM,LOOKUPS!E$5,0)*$FG$6+VLOOKUP($FA200,DIV,LOOKUPS!E$7,0)*$FH$6++VLOOKUP($FA200,SIZE,LOOKUPS!E$11,0)*$FI$6),"",VLOOKUP($FA200,MOM,LOOKUPS!E$12,0)*$FB$6+VLOOKUP($FA200,STREV,LOOKUPS!E$10,0)*$FC$6+VLOOKUP($FA200,LTREV,LOOKUPS!E$9,0)*$FD$6+VLOOKUP($FA200,CFP,LOOKUPS!E$6,0)*$FE$6+VLOOKUP($FA200,EP,LOOKUPS!E$8,0)*$FF$6+VLOOKUP($FA200,BM,LOOKUPS!E$5,0)*$FG$6+VLOOKUP($FA200,DIV,LOOKUPS!E$7,0)*$FH$6++VLOOKUP($FA200,SIZE,LOOKUPS!E$11,0)*$FI$6)</f>
        <v/>
      </c>
      <c r="FE200" s="1" t="str">
        <f>IF(ISERROR(VLOOKUP($FA200,MOM,LOOKUPS!F$12,0)*$FB$6+VLOOKUP($FA200,STREV,LOOKUPS!F$10,0)*$FC$6+VLOOKUP($FA200,LTREV,LOOKUPS!F$9,0)*$FD$6+VLOOKUP($FA200,CFP,LOOKUPS!F$6,0)*$FE$6+VLOOKUP($FA200,EP,LOOKUPS!F$8,0)*$FF$6+VLOOKUP($FA200,BM,LOOKUPS!F$5,0)*$FG$6+VLOOKUP($FA200,DIV,LOOKUPS!F$7,0)*$FH$6++VLOOKUP($FA200,SIZE,LOOKUPS!F$11,0)*$FI$6),"",VLOOKUP($FA200,MOM,LOOKUPS!F$12,0)*$FB$6+VLOOKUP($FA200,STREV,LOOKUPS!F$10,0)*$FC$6+VLOOKUP($FA200,LTREV,LOOKUPS!F$9,0)*$FD$6+VLOOKUP($FA200,CFP,LOOKUPS!F$6,0)*$FE$6+VLOOKUP($FA200,EP,LOOKUPS!F$8,0)*$FF$6+VLOOKUP($FA200,BM,LOOKUPS!F$5,0)*$FG$6+VLOOKUP($FA200,DIV,LOOKUPS!F$7,0)*$FH$6++VLOOKUP($FA200,SIZE,LOOKUPS!F$11,0)*$FI$6)</f>
        <v/>
      </c>
      <c r="FF200" s="1" t="str">
        <f>IF(ISERROR(VLOOKUP($FA200,MOM,LOOKUPS!G$12,0)*$FB$6+VLOOKUP($FA200,STREV,LOOKUPS!G$10,0)*$FC$6+VLOOKUP($FA200,LTREV,LOOKUPS!G$9,0)*$FD$6+VLOOKUP($FA200,CFP,LOOKUPS!G$6,0)*$FE$6+VLOOKUP($FA200,EP,LOOKUPS!G$8,0)*$FF$6+VLOOKUP($FA200,BM,LOOKUPS!G$5,0)*$FG$6+VLOOKUP($FA200,DIV,LOOKUPS!G$7,0)*$FH$6++VLOOKUP($FA200,SIZE,LOOKUPS!G$11,0)*$FI$6),"",VLOOKUP($FA200,MOM,LOOKUPS!G$12,0)*$FB$6+VLOOKUP($FA200,STREV,LOOKUPS!G$10,0)*$FC$6+VLOOKUP($FA200,LTREV,LOOKUPS!G$9,0)*$FD$6+VLOOKUP($FA200,CFP,LOOKUPS!G$6,0)*$FE$6+VLOOKUP($FA200,EP,LOOKUPS!G$8,0)*$FF$6+VLOOKUP($FA200,BM,LOOKUPS!G$5,0)*$FG$6+VLOOKUP($FA200,DIV,LOOKUPS!G$7,0)*$FH$6++VLOOKUP($FA200,SIZE,LOOKUPS!G$11,0)*$FI$6)</f>
        <v/>
      </c>
      <c r="FG200" s="1" t="str">
        <f>IF(ISERROR(VLOOKUP($FA200,MOM,LOOKUPS!H$12,0)*$FB$6+VLOOKUP($FA200,STREV,LOOKUPS!H$10,0)*$FC$6+VLOOKUP($FA200,LTREV,LOOKUPS!H$9,0)*$FD$6+VLOOKUP($FA200,CFP,LOOKUPS!H$6,0)*$FE$6+VLOOKUP($FA200,EP,LOOKUPS!H$8,0)*$FF$6+VLOOKUP($FA200,BM,LOOKUPS!H$5,0)*$FG$6+VLOOKUP($FA200,DIV,LOOKUPS!H$7,0)*$FH$6++VLOOKUP($FA200,SIZE,LOOKUPS!H$11,0)*$FI$6),"",VLOOKUP($FA200,MOM,LOOKUPS!H$12,0)*$FB$6+VLOOKUP($FA200,STREV,LOOKUPS!H$10,0)*$FC$6+VLOOKUP($FA200,LTREV,LOOKUPS!H$9,0)*$FD$6+VLOOKUP($FA200,CFP,LOOKUPS!H$6,0)*$FE$6+VLOOKUP($FA200,EP,LOOKUPS!H$8,0)*$FF$6+VLOOKUP($FA200,BM,LOOKUPS!H$5,0)*$FG$6+VLOOKUP($FA200,DIV,LOOKUPS!H$7,0)*$FH$6++VLOOKUP($FA200,SIZE,LOOKUPS!H$11,0)*$FI$6)</f>
        <v/>
      </c>
      <c r="FH200" s="1" t="str">
        <f>IF(ISERROR(VLOOKUP($FA200,MOM,LOOKUPS!I$12,0)*$FB$6+VLOOKUP($FA200,STREV,LOOKUPS!I$10,0)*$FC$6+VLOOKUP($FA200,LTREV,LOOKUPS!I$9,0)*$FD$6+VLOOKUP($FA200,CFP,LOOKUPS!I$6,0)*$FE$6+VLOOKUP($FA200,EP,LOOKUPS!I$8,0)*$FF$6+VLOOKUP($FA200,BM,LOOKUPS!I$5,0)*$FG$6+VLOOKUP($FA200,DIV,LOOKUPS!I$7,0)*$FH$6++VLOOKUP($FA200,SIZE,LOOKUPS!I$11,0)*$FI$6),"",VLOOKUP($FA200,MOM,LOOKUPS!I$12,0)*$FB$6+VLOOKUP($FA200,STREV,LOOKUPS!I$10,0)*$FC$6+VLOOKUP($FA200,LTREV,LOOKUPS!I$9,0)*$FD$6+VLOOKUP($FA200,CFP,LOOKUPS!I$6,0)*$FE$6+VLOOKUP($FA200,EP,LOOKUPS!I$8,0)*$FF$6+VLOOKUP($FA200,BM,LOOKUPS!I$5,0)*$FG$6+VLOOKUP($FA200,DIV,LOOKUPS!I$7,0)*$FH$6++VLOOKUP($FA200,SIZE,LOOKUPS!I$11,0)*$FI$6)</f>
        <v/>
      </c>
      <c r="FI200" s="1" t="str">
        <f>IF(ISERROR(VLOOKUP($FA200,MOM,LOOKUPS!J$12,0)*$FB$6+VLOOKUP($FA200,STREV,LOOKUPS!J$10,0)*$FC$6+VLOOKUP($FA200,LTREV,LOOKUPS!J$9,0)*$FD$6+VLOOKUP($FA200,CFP,LOOKUPS!J$6,0)*$FE$6+VLOOKUP($FA200,EP,LOOKUPS!J$8,0)*$FF$6+VLOOKUP($FA200,BM,LOOKUPS!J$5,0)*$FG$6+VLOOKUP($FA200,DIV,LOOKUPS!J$7,0)*$FH$6++VLOOKUP($FA200,SIZE,LOOKUPS!J$11,0)*$FI$6),"",VLOOKUP($FA200,MOM,LOOKUPS!J$12,0)*$FB$6+VLOOKUP($FA200,STREV,LOOKUPS!J$10,0)*$FC$6+VLOOKUP($FA200,LTREV,LOOKUPS!J$9,0)*$FD$6+VLOOKUP($FA200,CFP,LOOKUPS!J$6,0)*$FE$6+VLOOKUP($FA200,EP,LOOKUPS!J$8,0)*$FF$6+VLOOKUP($FA200,BM,LOOKUPS!J$5,0)*$FG$6+VLOOKUP($FA200,DIV,LOOKUPS!J$7,0)*$FH$6++VLOOKUP($FA200,SIZE,LOOKUPS!J$11,0)*$FI$6)</f>
        <v/>
      </c>
      <c r="FJ200" s="1" t="str">
        <f>IF(ISERROR(VLOOKUP($FA200,MOM,LOOKUPS!K$12,0)*$FB$6+VLOOKUP($FA200,STREV,LOOKUPS!K$10,0)*$FC$6+VLOOKUP($FA200,LTREV,LOOKUPS!K$9,0)*$FD$6+VLOOKUP($FA200,CFP,LOOKUPS!K$6,0)*$FE$6+VLOOKUP($FA200,EP,LOOKUPS!K$8,0)*$FF$6+VLOOKUP($FA200,BM,LOOKUPS!K$5,0)*$FG$6+VLOOKUP($FA200,DIV,LOOKUPS!K$7,0)*$FH$6++VLOOKUP($FA200,SIZE,LOOKUPS!K$11,0)*$FI$6),"",VLOOKUP($FA200,MOM,LOOKUPS!K$12,0)*$FB$6+VLOOKUP($FA200,STREV,LOOKUPS!K$10,0)*$FC$6+VLOOKUP($FA200,LTREV,LOOKUPS!K$9,0)*$FD$6+VLOOKUP($FA200,CFP,LOOKUPS!K$6,0)*$FE$6+VLOOKUP($FA200,EP,LOOKUPS!K$8,0)*$FF$6+VLOOKUP($FA200,BM,LOOKUPS!K$5,0)*$FG$6+VLOOKUP($FA200,DIV,LOOKUPS!K$7,0)*$FH$6++VLOOKUP($FA200,SIZE,LOOKUPS!K$11,0)*$FI$6)</f>
        <v/>
      </c>
      <c r="FK200" s="1" t="str">
        <f>IF(ISERROR(VLOOKUP($FA200,MOM,LOOKUPS!L$12,0)*$FB$6+VLOOKUP($FA200,STREV,LOOKUPS!L$10,0)*$FC$6+VLOOKUP($FA200,LTREV,LOOKUPS!L$9,0)*$FD$6+VLOOKUP($FA200,CFP,LOOKUPS!L$6,0)*$FE$6+VLOOKUP($FA200,EP,LOOKUPS!L$8,0)*$FF$6+VLOOKUP($FA200,BM,LOOKUPS!L$5,0)*$FG$6+VLOOKUP($FA200,DIV,LOOKUPS!L$7,0)*$FH$6++VLOOKUP($FA200,SIZE,LOOKUPS!L$11,0)*$FI$6),"",VLOOKUP($FA200,MOM,LOOKUPS!L$12,0)*$FB$6+VLOOKUP($FA200,STREV,LOOKUPS!L$10,0)*$FC$6+VLOOKUP($FA200,LTREV,LOOKUPS!L$9,0)*$FD$6+VLOOKUP($FA200,CFP,LOOKUPS!L$6,0)*$FE$6+VLOOKUP($FA200,EP,LOOKUPS!L$8,0)*$FF$6+VLOOKUP($FA200,BM,LOOKUPS!L$5,0)*$FG$6+VLOOKUP($FA200,DIV,LOOKUPS!L$7,0)*$FH$6++VLOOKUP($FA200,SIZE,LOOKUPS!L$11,0)*$FI$6)</f>
        <v/>
      </c>
    </row>
    <row r="201" spans="1:167" x14ac:dyDescent="0.3">
      <c r="A201" s="1">
        <v>194212</v>
      </c>
      <c r="B201" s="1">
        <v>1.98</v>
      </c>
      <c r="C201" s="1">
        <v>4.1500000000000004</v>
      </c>
      <c r="D201" s="1">
        <v>2.4700000000000002</v>
      </c>
      <c r="E201" s="1">
        <v>1.96</v>
      </c>
      <c r="F201" s="1">
        <v>3.31</v>
      </c>
      <c r="G201" s="1">
        <v>4.47</v>
      </c>
      <c r="H201" s="1">
        <v>5.66</v>
      </c>
      <c r="I201" s="1">
        <v>4.93</v>
      </c>
      <c r="J201" s="1">
        <v>3.03</v>
      </c>
      <c r="K201" s="1">
        <v>3.34</v>
      </c>
      <c r="M201" s="1">
        <v>194201</v>
      </c>
      <c r="N201" s="1">
        <v>42.81</v>
      </c>
      <c r="O201" s="1">
        <v>20.260000000000002</v>
      </c>
      <c r="P201" s="1">
        <v>15.89</v>
      </c>
      <c r="Q201" s="1">
        <v>12.71</v>
      </c>
      <c r="R201" s="1">
        <v>11.61</v>
      </c>
      <c r="S201" s="1">
        <v>7.62</v>
      </c>
      <c r="T201" s="1">
        <v>3.94</v>
      </c>
      <c r="U201" s="1">
        <v>9.36</v>
      </c>
      <c r="V201" s="1">
        <v>0.36</v>
      </c>
      <c r="W201" s="1">
        <v>5.33</v>
      </c>
      <c r="Y201" s="1">
        <v>194612</v>
      </c>
      <c r="Z201" s="1">
        <v>3.8</v>
      </c>
      <c r="AA201" s="1">
        <v>5.01</v>
      </c>
      <c r="AB201" s="1">
        <v>5.29</v>
      </c>
      <c r="AC201" s="1">
        <v>6.06</v>
      </c>
      <c r="AD201" s="1">
        <v>5.61</v>
      </c>
      <c r="AE201" s="1">
        <v>4.57</v>
      </c>
      <c r="AF201" s="1">
        <v>5.35</v>
      </c>
      <c r="AG201" s="1">
        <v>5</v>
      </c>
      <c r="AH201" s="1">
        <v>3.73</v>
      </c>
      <c r="AI201" s="1">
        <v>2.25</v>
      </c>
      <c r="AK201">
        <v>196706</v>
      </c>
      <c r="AL201">
        <v>12.53</v>
      </c>
      <c r="AM201">
        <v>8.4</v>
      </c>
      <c r="AN201">
        <v>6.87</v>
      </c>
      <c r="AO201">
        <v>7.95</v>
      </c>
      <c r="AP201">
        <v>9.83</v>
      </c>
      <c r="AQ201">
        <v>5.54</v>
      </c>
      <c r="AR201">
        <v>6.42</v>
      </c>
      <c r="AS201">
        <v>7.74</v>
      </c>
      <c r="AT201">
        <v>8.24</v>
      </c>
      <c r="AU201">
        <v>9.93</v>
      </c>
      <c r="AV201">
        <v>9.6999999999999993</v>
      </c>
      <c r="AW201">
        <v>4.76</v>
      </c>
      <c r="AX201">
        <v>6.35</v>
      </c>
      <c r="AY201">
        <v>7.05</v>
      </c>
      <c r="AZ201">
        <v>5.79</v>
      </c>
      <c r="BA201">
        <v>8.2899999999999991</v>
      </c>
      <c r="BB201">
        <v>7.22</v>
      </c>
      <c r="BC201">
        <v>5.91</v>
      </c>
      <c r="BD201">
        <v>9.7100000000000009</v>
      </c>
      <c r="BF201" s="1">
        <v>196706</v>
      </c>
      <c r="BG201" s="1">
        <v>15.15</v>
      </c>
      <c r="BH201" s="1">
        <v>8.48</v>
      </c>
      <c r="BI201" s="1">
        <v>6.32</v>
      </c>
      <c r="BJ201" s="1">
        <v>7.5</v>
      </c>
      <c r="BK201" s="1">
        <v>9.01</v>
      </c>
      <c r="BL201" s="1">
        <v>6.52</v>
      </c>
      <c r="BM201" s="1">
        <v>5.92</v>
      </c>
      <c r="BN201" s="1">
        <v>6.72</v>
      </c>
      <c r="BO201" s="1">
        <v>8.11</v>
      </c>
      <c r="BP201" s="1">
        <v>10.45</v>
      </c>
      <c r="BQ201" s="1">
        <v>6.7</v>
      </c>
      <c r="BR201" s="1">
        <v>7.12</v>
      </c>
      <c r="BS201" s="1">
        <v>5.95</v>
      </c>
      <c r="BT201" s="1">
        <v>5.26</v>
      </c>
      <c r="BU201" s="1">
        <v>6.52</v>
      </c>
      <c r="BV201" s="1">
        <v>7.49</v>
      </c>
      <c r="BW201" s="1">
        <v>5.98</v>
      </c>
      <c r="BX201" s="1">
        <v>7.65</v>
      </c>
      <c r="BY201" s="1">
        <v>8.4600000000000009</v>
      </c>
      <c r="CA201" s="1">
        <v>194206</v>
      </c>
      <c r="CB201" s="1">
        <v>-6.67</v>
      </c>
      <c r="CC201" s="1">
        <v>3.34</v>
      </c>
      <c r="CD201" s="1">
        <v>1.54</v>
      </c>
      <c r="CE201" s="1">
        <v>3.1</v>
      </c>
      <c r="CF201" s="1">
        <v>3.94</v>
      </c>
      <c r="CG201" s="1">
        <v>2.73</v>
      </c>
      <c r="CH201" s="1">
        <v>1.0900000000000001</v>
      </c>
      <c r="CI201" s="1">
        <v>2.1800000000000002</v>
      </c>
      <c r="CJ201" s="1">
        <v>2.8</v>
      </c>
      <c r="CK201" s="1">
        <v>5.0999999999999996</v>
      </c>
      <c r="CL201" s="1">
        <v>2.79</v>
      </c>
      <c r="CM201" s="1">
        <v>2.15</v>
      </c>
      <c r="CN201" s="1">
        <v>3.31</v>
      </c>
      <c r="CO201" s="1">
        <v>0.84</v>
      </c>
      <c r="CP201" s="1">
        <v>1.34</v>
      </c>
      <c r="CQ201" s="1">
        <v>0.65</v>
      </c>
      <c r="CR201" s="1">
        <v>3.72</v>
      </c>
      <c r="CS201" s="1">
        <v>2.5499999999999998</v>
      </c>
      <c r="CT201" s="1">
        <v>3.05</v>
      </c>
      <c r="CV201" s="1">
        <v>194306</v>
      </c>
      <c r="CW201" s="1">
        <v>-0.55000000000000004</v>
      </c>
      <c r="CX201" s="1">
        <v>1.43</v>
      </c>
      <c r="CY201" s="1">
        <v>2.23</v>
      </c>
      <c r="CZ201" s="1">
        <v>1.18</v>
      </c>
      <c r="DA201" s="1">
        <v>1.24</v>
      </c>
      <c r="DB201" s="1">
        <v>1.94</v>
      </c>
      <c r="DC201" s="1">
        <v>2.2999999999999998</v>
      </c>
      <c r="DD201" s="1">
        <v>1.87</v>
      </c>
      <c r="DE201" s="1">
        <v>1.03</v>
      </c>
      <c r="DF201" s="1">
        <v>0.23</v>
      </c>
      <c r="DG201" s="1">
        <v>2.2599999999999998</v>
      </c>
      <c r="DH201" s="1">
        <v>1.82</v>
      </c>
      <c r="DI201" s="1">
        <v>2.0499999999999998</v>
      </c>
      <c r="DJ201" s="1">
        <v>1.98</v>
      </c>
      <c r="DK201" s="1">
        <v>2.64</v>
      </c>
      <c r="DL201" s="1">
        <v>2.25</v>
      </c>
      <c r="DM201" s="1">
        <v>1.47</v>
      </c>
      <c r="DN201" s="1">
        <v>1.2</v>
      </c>
      <c r="DO201" s="1">
        <v>0.87</v>
      </c>
      <c r="DQ201" s="1">
        <v>194206</v>
      </c>
      <c r="DR201" s="1">
        <v>-99.99</v>
      </c>
      <c r="DS201" s="1">
        <v>2.4900000000000002</v>
      </c>
      <c r="DT201" s="1">
        <v>1.99</v>
      </c>
      <c r="DU201" s="1">
        <v>3.08</v>
      </c>
      <c r="DV201" s="1">
        <v>3.44</v>
      </c>
      <c r="DW201" s="1">
        <v>1.32</v>
      </c>
      <c r="DX201" s="1">
        <v>1.95</v>
      </c>
      <c r="DY201" s="1">
        <v>2.35</v>
      </c>
      <c r="DZ201" s="1">
        <v>3.29</v>
      </c>
      <c r="EA201" s="1">
        <v>4.57</v>
      </c>
      <c r="EB201" s="1">
        <v>2.36</v>
      </c>
      <c r="EC201" s="1">
        <v>0.6</v>
      </c>
      <c r="ED201" s="1">
        <v>2.0499999999999998</v>
      </c>
      <c r="EE201" s="1">
        <v>1.61</v>
      </c>
      <c r="EF201" s="1">
        <v>2.2799999999999998</v>
      </c>
      <c r="EG201" s="1">
        <v>2.0299999999999998</v>
      </c>
      <c r="EH201" s="1">
        <v>2.66</v>
      </c>
      <c r="EI201" s="1">
        <v>3.18</v>
      </c>
      <c r="EJ201" s="1">
        <v>3.39</v>
      </c>
      <c r="EL201">
        <v>194206</v>
      </c>
      <c r="EM201">
        <v>2.69</v>
      </c>
      <c r="EN201">
        <v>-1.22</v>
      </c>
      <c r="EO201">
        <v>0.54</v>
      </c>
      <c r="EP201">
        <v>0.02</v>
      </c>
      <c r="ER201" s="1">
        <v>194212</v>
      </c>
      <c r="ES201" s="1">
        <v>3.06</v>
      </c>
      <c r="EU201" s="1">
        <v>194201</v>
      </c>
      <c r="EV201" s="1">
        <v>9.42</v>
      </c>
      <c r="EX201" s="1">
        <v>194612</v>
      </c>
      <c r="EY201" s="1">
        <v>0.24</v>
      </c>
      <c r="FA201" s="1">
        <v>194212</v>
      </c>
      <c r="FB201" s="1" t="str">
        <f>IF(ISERROR(VLOOKUP($FA201,MOM,LOOKUPS!C$12,0)*$FB$6+VLOOKUP($FA201,STREV,LOOKUPS!C$10,0)*$FC$6+VLOOKUP($FA201,LTREV,LOOKUPS!C$9,0)*$FD$6+VLOOKUP($FA201,CFP,LOOKUPS!C$6,0)*$FE$6+VLOOKUP($FA201,EP,LOOKUPS!C$8,0)*$FF$6+VLOOKUP($FA201,BM,LOOKUPS!C$5,0)*$FG$6+VLOOKUP($FA201,DIV,LOOKUPS!C$7,0)*$FH$6++VLOOKUP($FA201,SIZE,LOOKUPS!C$11,0)*$FI$6),"",VLOOKUP($FA201,MOM,LOOKUPS!C$12,0)*$FB$6+VLOOKUP($FA201,STREV,LOOKUPS!C$10,0)*$FC$6+VLOOKUP($FA201,LTREV,LOOKUPS!C$9,0)*$FD$6+VLOOKUP($FA201,CFP,LOOKUPS!C$6,0)*$FE$6+VLOOKUP($FA201,EP,LOOKUPS!C$8,0)*$FF$6+VLOOKUP($FA201,BM,LOOKUPS!C$5,0)*$FG$6+VLOOKUP($FA201,DIV,LOOKUPS!C$7,0)*$FH$6++VLOOKUP($FA201,SIZE,LOOKUPS!C$11,0)*$FI$6)</f>
        <v/>
      </c>
      <c r="FC201" s="1" t="str">
        <f>IF(ISERROR(VLOOKUP($FA201,MOM,LOOKUPS!D$12,0)*$FB$6+VLOOKUP($FA201,STREV,LOOKUPS!D$10,0)*$FC$6+VLOOKUP($FA201,LTREV,LOOKUPS!D$9,0)*$FD$6+VLOOKUP($FA201,CFP,LOOKUPS!D$6,0)*$FE$6+VLOOKUP($FA201,EP,LOOKUPS!D$8,0)*$FF$6+VLOOKUP($FA201,BM,LOOKUPS!D$5,0)*$FG$6+VLOOKUP($FA201,DIV,LOOKUPS!D$7,0)*$FH$6++VLOOKUP($FA201,SIZE,LOOKUPS!D$11,0)*$FI$6),"",VLOOKUP($FA201,MOM,LOOKUPS!D$12,0)*$FB$6+VLOOKUP($FA201,STREV,LOOKUPS!D$10,0)*$FC$6+VLOOKUP($FA201,LTREV,LOOKUPS!D$9,0)*$FD$6+VLOOKUP($FA201,CFP,LOOKUPS!D$6,0)*$FE$6+VLOOKUP($FA201,EP,LOOKUPS!D$8,0)*$FF$6+VLOOKUP($FA201,BM,LOOKUPS!D$5,0)*$FG$6+VLOOKUP($FA201,DIV,LOOKUPS!D$7,0)*$FH$6++VLOOKUP($FA201,SIZE,LOOKUPS!D$11,0)*$FI$6)</f>
        <v/>
      </c>
      <c r="FD201" s="1" t="str">
        <f>IF(ISERROR(VLOOKUP($FA201,MOM,LOOKUPS!E$12,0)*$FB$6+VLOOKUP($FA201,STREV,LOOKUPS!E$10,0)*$FC$6+VLOOKUP($FA201,LTREV,LOOKUPS!E$9,0)*$FD$6+VLOOKUP($FA201,CFP,LOOKUPS!E$6,0)*$FE$6+VLOOKUP($FA201,EP,LOOKUPS!E$8,0)*$FF$6+VLOOKUP($FA201,BM,LOOKUPS!E$5,0)*$FG$6+VLOOKUP($FA201,DIV,LOOKUPS!E$7,0)*$FH$6++VLOOKUP($FA201,SIZE,LOOKUPS!E$11,0)*$FI$6),"",VLOOKUP($FA201,MOM,LOOKUPS!E$12,0)*$FB$6+VLOOKUP($FA201,STREV,LOOKUPS!E$10,0)*$FC$6+VLOOKUP($FA201,LTREV,LOOKUPS!E$9,0)*$FD$6+VLOOKUP($FA201,CFP,LOOKUPS!E$6,0)*$FE$6+VLOOKUP($FA201,EP,LOOKUPS!E$8,0)*$FF$6+VLOOKUP($FA201,BM,LOOKUPS!E$5,0)*$FG$6+VLOOKUP($FA201,DIV,LOOKUPS!E$7,0)*$FH$6++VLOOKUP($FA201,SIZE,LOOKUPS!E$11,0)*$FI$6)</f>
        <v/>
      </c>
      <c r="FE201" s="1" t="str">
        <f>IF(ISERROR(VLOOKUP($FA201,MOM,LOOKUPS!F$12,0)*$FB$6+VLOOKUP($FA201,STREV,LOOKUPS!F$10,0)*$FC$6+VLOOKUP($FA201,LTREV,LOOKUPS!F$9,0)*$FD$6+VLOOKUP($FA201,CFP,LOOKUPS!F$6,0)*$FE$6+VLOOKUP($FA201,EP,LOOKUPS!F$8,0)*$FF$6+VLOOKUP($FA201,BM,LOOKUPS!F$5,0)*$FG$6+VLOOKUP($FA201,DIV,LOOKUPS!F$7,0)*$FH$6++VLOOKUP($FA201,SIZE,LOOKUPS!F$11,0)*$FI$6),"",VLOOKUP($FA201,MOM,LOOKUPS!F$12,0)*$FB$6+VLOOKUP($FA201,STREV,LOOKUPS!F$10,0)*$FC$6+VLOOKUP($FA201,LTREV,LOOKUPS!F$9,0)*$FD$6+VLOOKUP($FA201,CFP,LOOKUPS!F$6,0)*$FE$6+VLOOKUP($FA201,EP,LOOKUPS!F$8,0)*$FF$6+VLOOKUP($FA201,BM,LOOKUPS!F$5,0)*$FG$6+VLOOKUP($FA201,DIV,LOOKUPS!F$7,0)*$FH$6++VLOOKUP($FA201,SIZE,LOOKUPS!F$11,0)*$FI$6)</f>
        <v/>
      </c>
      <c r="FF201" s="1" t="str">
        <f>IF(ISERROR(VLOOKUP($FA201,MOM,LOOKUPS!G$12,0)*$FB$6+VLOOKUP($FA201,STREV,LOOKUPS!G$10,0)*$FC$6+VLOOKUP($FA201,LTREV,LOOKUPS!G$9,0)*$FD$6+VLOOKUP($FA201,CFP,LOOKUPS!G$6,0)*$FE$6+VLOOKUP($FA201,EP,LOOKUPS!G$8,0)*$FF$6+VLOOKUP($FA201,BM,LOOKUPS!G$5,0)*$FG$6+VLOOKUP($FA201,DIV,LOOKUPS!G$7,0)*$FH$6++VLOOKUP($FA201,SIZE,LOOKUPS!G$11,0)*$FI$6),"",VLOOKUP($FA201,MOM,LOOKUPS!G$12,0)*$FB$6+VLOOKUP($FA201,STREV,LOOKUPS!G$10,0)*$FC$6+VLOOKUP($FA201,LTREV,LOOKUPS!G$9,0)*$FD$6+VLOOKUP($FA201,CFP,LOOKUPS!G$6,0)*$FE$6+VLOOKUP($FA201,EP,LOOKUPS!G$8,0)*$FF$6+VLOOKUP($FA201,BM,LOOKUPS!G$5,0)*$FG$6+VLOOKUP($FA201,DIV,LOOKUPS!G$7,0)*$FH$6++VLOOKUP($FA201,SIZE,LOOKUPS!G$11,0)*$FI$6)</f>
        <v/>
      </c>
      <c r="FG201" s="1" t="str">
        <f>IF(ISERROR(VLOOKUP($FA201,MOM,LOOKUPS!H$12,0)*$FB$6+VLOOKUP($FA201,STREV,LOOKUPS!H$10,0)*$FC$6+VLOOKUP($FA201,LTREV,LOOKUPS!H$9,0)*$FD$6+VLOOKUP($FA201,CFP,LOOKUPS!H$6,0)*$FE$6+VLOOKUP($FA201,EP,LOOKUPS!H$8,0)*$FF$6+VLOOKUP($FA201,BM,LOOKUPS!H$5,0)*$FG$6+VLOOKUP($FA201,DIV,LOOKUPS!H$7,0)*$FH$6++VLOOKUP($FA201,SIZE,LOOKUPS!H$11,0)*$FI$6),"",VLOOKUP($FA201,MOM,LOOKUPS!H$12,0)*$FB$6+VLOOKUP($FA201,STREV,LOOKUPS!H$10,0)*$FC$6+VLOOKUP($FA201,LTREV,LOOKUPS!H$9,0)*$FD$6+VLOOKUP($FA201,CFP,LOOKUPS!H$6,0)*$FE$6+VLOOKUP($FA201,EP,LOOKUPS!H$8,0)*$FF$6+VLOOKUP($FA201,BM,LOOKUPS!H$5,0)*$FG$6+VLOOKUP($FA201,DIV,LOOKUPS!H$7,0)*$FH$6++VLOOKUP($FA201,SIZE,LOOKUPS!H$11,0)*$FI$6)</f>
        <v/>
      </c>
      <c r="FH201" s="1" t="str">
        <f>IF(ISERROR(VLOOKUP($FA201,MOM,LOOKUPS!I$12,0)*$FB$6+VLOOKUP($FA201,STREV,LOOKUPS!I$10,0)*$FC$6+VLOOKUP($FA201,LTREV,LOOKUPS!I$9,0)*$FD$6+VLOOKUP($FA201,CFP,LOOKUPS!I$6,0)*$FE$6+VLOOKUP($FA201,EP,LOOKUPS!I$8,0)*$FF$6+VLOOKUP($FA201,BM,LOOKUPS!I$5,0)*$FG$6+VLOOKUP($FA201,DIV,LOOKUPS!I$7,0)*$FH$6++VLOOKUP($FA201,SIZE,LOOKUPS!I$11,0)*$FI$6),"",VLOOKUP($FA201,MOM,LOOKUPS!I$12,0)*$FB$6+VLOOKUP($FA201,STREV,LOOKUPS!I$10,0)*$FC$6+VLOOKUP($FA201,LTREV,LOOKUPS!I$9,0)*$FD$6+VLOOKUP($FA201,CFP,LOOKUPS!I$6,0)*$FE$6+VLOOKUP($FA201,EP,LOOKUPS!I$8,0)*$FF$6+VLOOKUP($FA201,BM,LOOKUPS!I$5,0)*$FG$6+VLOOKUP($FA201,DIV,LOOKUPS!I$7,0)*$FH$6++VLOOKUP($FA201,SIZE,LOOKUPS!I$11,0)*$FI$6)</f>
        <v/>
      </c>
      <c r="FI201" s="1" t="str">
        <f>IF(ISERROR(VLOOKUP($FA201,MOM,LOOKUPS!J$12,0)*$FB$6+VLOOKUP($FA201,STREV,LOOKUPS!J$10,0)*$FC$6+VLOOKUP($FA201,LTREV,LOOKUPS!J$9,0)*$FD$6+VLOOKUP($FA201,CFP,LOOKUPS!J$6,0)*$FE$6+VLOOKUP($FA201,EP,LOOKUPS!J$8,0)*$FF$6+VLOOKUP($FA201,BM,LOOKUPS!J$5,0)*$FG$6+VLOOKUP($FA201,DIV,LOOKUPS!J$7,0)*$FH$6++VLOOKUP($FA201,SIZE,LOOKUPS!J$11,0)*$FI$6),"",VLOOKUP($FA201,MOM,LOOKUPS!J$12,0)*$FB$6+VLOOKUP($FA201,STREV,LOOKUPS!J$10,0)*$FC$6+VLOOKUP($FA201,LTREV,LOOKUPS!J$9,0)*$FD$6+VLOOKUP($FA201,CFP,LOOKUPS!J$6,0)*$FE$6+VLOOKUP($FA201,EP,LOOKUPS!J$8,0)*$FF$6+VLOOKUP($FA201,BM,LOOKUPS!J$5,0)*$FG$6+VLOOKUP($FA201,DIV,LOOKUPS!J$7,0)*$FH$6++VLOOKUP($FA201,SIZE,LOOKUPS!J$11,0)*$FI$6)</f>
        <v/>
      </c>
      <c r="FJ201" s="1" t="str">
        <f>IF(ISERROR(VLOOKUP($FA201,MOM,LOOKUPS!K$12,0)*$FB$6+VLOOKUP($FA201,STREV,LOOKUPS!K$10,0)*$FC$6+VLOOKUP($FA201,LTREV,LOOKUPS!K$9,0)*$FD$6+VLOOKUP($FA201,CFP,LOOKUPS!K$6,0)*$FE$6+VLOOKUP($FA201,EP,LOOKUPS!K$8,0)*$FF$6+VLOOKUP($FA201,BM,LOOKUPS!K$5,0)*$FG$6+VLOOKUP($FA201,DIV,LOOKUPS!K$7,0)*$FH$6++VLOOKUP($FA201,SIZE,LOOKUPS!K$11,0)*$FI$6),"",VLOOKUP($FA201,MOM,LOOKUPS!K$12,0)*$FB$6+VLOOKUP($FA201,STREV,LOOKUPS!K$10,0)*$FC$6+VLOOKUP($FA201,LTREV,LOOKUPS!K$9,0)*$FD$6+VLOOKUP($FA201,CFP,LOOKUPS!K$6,0)*$FE$6+VLOOKUP($FA201,EP,LOOKUPS!K$8,0)*$FF$6+VLOOKUP($FA201,BM,LOOKUPS!K$5,0)*$FG$6+VLOOKUP($FA201,DIV,LOOKUPS!K$7,0)*$FH$6++VLOOKUP($FA201,SIZE,LOOKUPS!K$11,0)*$FI$6)</f>
        <v/>
      </c>
      <c r="FK201" s="1" t="str">
        <f>IF(ISERROR(VLOOKUP($FA201,MOM,LOOKUPS!L$12,0)*$FB$6+VLOOKUP($FA201,STREV,LOOKUPS!L$10,0)*$FC$6+VLOOKUP($FA201,LTREV,LOOKUPS!L$9,0)*$FD$6+VLOOKUP($FA201,CFP,LOOKUPS!L$6,0)*$FE$6+VLOOKUP($FA201,EP,LOOKUPS!L$8,0)*$FF$6+VLOOKUP($FA201,BM,LOOKUPS!L$5,0)*$FG$6+VLOOKUP($FA201,DIV,LOOKUPS!L$7,0)*$FH$6++VLOOKUP($FA201,SIZE,LOOKUPS!L$11,0)*$FI$6),"",VLOOKUP($FA201,MOM,LOOKUPS!L$12,0)*$FB$6+VLOOKUP($FA201,STREV,LOOKUPS!L$10,0)*$FC$6+VLOOKUP($FA201,LTREV,LOOKUPS!L$9,0)*$FD$6+VLOOKUP($FA201,CFP,LOOKUPS!L$6,0)*$FE$6+VLOOKUP($FA201,EP,LOOKUPS!L$8,0)*$FF$6+VLOOKUP($FA201,BM,LOOKUPS!L$5,0)*$FG$6+VLOOKUP($FA201,DIV,LOOKUPS!L$7,0)*$FH$6++VLOOKUP($FA201,SIZE,LOOKUPS!L$11,0)*$FI$6)</f>
        <v/>
      </c>
    </row>
    <row r="202" spans="1:167" x14ac:dyDescent="0.3">
      <c r="A202" s="1">
        <v>194301</v>
      </c>
      <c r="B202" s="1">
        <v>15.68</v>
      </c>
      <c r="C202" s="1">
        <v>13.43</v>
      </c>
      <c r="D202" s="1">
        <v>13.16</v>
      </c>
      <c r="E202" s="1">
        <v>10.8</v>
      </c>
      <c r="F202" s="1">
        <v>14.79</v>
      </c>
      <c r="G202" s="1">
        <v>13.89</v>
      </c>
      <c r="H202" s="1">
        <v>13.73</v>
      </c>
      <c r="I202" s="1">
        <v>16.86</v>
      </c>
      <c r="J202" s="1">
        <v>25.02</v>
      </c>
      <c r="K202" s="1">
        <v>32.44</v>
      </c>
      <c r="M202" s="1">
        <v>194202</v>
      </c>
      <c r="N202" s="1">
        <v>-3.25</v>
      </c>
      <c r="O202" s="1">
        <v>-1.67</v>
      </c>
      <c r="P202" s="1">
        <v>1.56</v>
      </c>
      <c r="Q202" s="1">
        <v>-0.86</v>
      </c>
      <c r="R202" s="1">
        <v>-2.2200000000000002</v>
      </c>
      <c r="S202" s="1">
        <v>-0.53</v>
      </c>
      <c r="T202" s="1">
        <v>-0.18</v>
      </c>
      <c r="U202" s="1">
        <v>-2.88</v>
      </c>
      <c r="V202" s="1">
        <v>-1.19</v>
      </c>
      <c r="W202" s="1">
        <v>-3.02</v>
      </c>
      <c r="Y202" s="1">
        <v>194701</v>
      </c>
      <c r="Z202" s="1">
        <v>2.72</v>
      </c>
      <c r="AA202" s="1">
        <v>2.0499999999999998</v>
      </c>
      <c r="AB202" s="1">
        <v>2.52</v>
      </c>
      <c r="AC202" s="1">
        <v>2.5099999999999998</v>
      </c>
      <c r="AD202" s="1">
        <v>2.4900000000000002</v>
      </c>
      <c r="AE202" s="1">
        <v>2.89</v>
      </c>
      <c r="AF202" s="1">
        <v>2.15</v>
      </c>
      <c r="AG202" s="1">
        <v>3.99</v>
      </c>
      <c r="AH202" s="1">
        <v>4.37</v>
      </c>
      <c r="AI202" s="1">
        <v>5.35</v>
      </c>
      <c r="AK202">
        <v>196707</v>
      </c>
      <c r="AL202">
        <v>11.54</v>
      </c>
      <c r="AM202">
        <v>6.56</v>
      </c>
      <c r="AN202">
        <v>7.89</v>
      </c>
      <c r="AO202">
        <v>9.59</v>
      </c>
      <c r="AP202">
        <v>7.1</v>
      </c>
      <c r="AQ202">
        <v>5.17</v>
      </c>
      <c r="AR202">
        <v>8.99</v>
      </c>
      <c r="AS202">
        <v>8.4700000000000006</v>
      </c>
      <c r="AT202">
        <v>10.06</v>
      </c>
      <c r="AU202">
        <v>6.76</v>
      </c>
      <c r="AV202">
        <v>7.55</v>
      </c>
      <c r="AW202">
        <v>5.3</v>
      </c>
      <c r="AX202">
        <v>5.05</v>
      </c>
      <c r="AY202">
        <v>8.5299999999999994</v>
      </c>
      <c r="AZ202">
        <v>9.4499999999999993</v>
      </c>
      <c r="BA202">
        <v>8.52</v>
      </c>
      <c r="BB202">
        <v>8.41</v>
      </c>
      <c r="BC202">
        <v>8.24</v>
      </c>
      <c r="BD202">
        <v>11.67</v>
      </c>
      <c r="BF202" s="1">
        <v>196707</v>
      </c>
      <c r="BG202" s="1">
        <v>12.98</v>
      </c>
      <c r="BH202" s="1">
        <v>6.91</v>
      </c>
      <c r="BI202" s="1">
        <v>7.6</v>
      </c>
      <c r="BJ202" s="1">
        <v>9.59</v>
      </c>
      <c r="BK202" s="1">
        <v>7.9</v>
      </c>
      <c r="BL202" s="1">
        <v>4.99</v>
      </c>
      <c r="BM202" s="1">
        <v>7.84</v>
      </c>
      <c r="BN202" s="1">
        <v>8.35</v>
      </c>
      <c r="BO202" s="1">
        <v>10.39</v>
      </c>
      <c r="BP202" s="1">
        <v>8.77</v>
      </c>
      <c r="BQ202" s="1">
        <v>6.75</v>
      </c>
      <c r="BR202" s="1">
        <v>4.0999999999999996</v>
      </c>
      <c r="BS202" s="1">
        <v>5.74</v>
      </c>
      <c r="BT202" s="1">
        <v>7.34</v>
      </c>
      <c r="BU202" s="1">
        <v>8.2899999999999991</v>
      </c>
      <c r="BV202" s="1">
        <v>9.01</v>
      </c>
      <c r="BW202" s="1">
        <v>7.72</v>
      </c>
      <c r="BX202" s="1">
        <v>9.5399999999999991</v>
      </c>
      <c r="BY202" s="1">
        <v>10.97</v>
      </c>
      <c r="CA202" s="1">
        <v>194207</v>
      </c>
      <c r="CB202" s="1">
        <v>10.35</v>
      </c>
      <c r="CC202" s="1">
        <v>4.12</v>
      </c>
      <c r="CD202" s="1">
        <v>4.25</v>
      </c>
      <c r="CE202" s="1">
        <v>5.53</v>
      </c>
      <c r="CF202" s="1">
        <v>3.78</v>
      </c>
      <c r="CG202" s="1">
        <v>4.18</v>
      </c>
      <c r="CH202" s="1">
        <v>4.5599999999999996</v>
      </c>
      <c r="CI202" s="1">
        <v>3.77</v>
      </c>
      <c r="CJ202" s="1">
        <v>6.69</v>
      </c>
      <c r="CK202" s="1">
        <v>3.13</v>
      </c>
      <c r="CL202" s="1">
        <v>4.4400000000000004</v>
      </c>
      <c r="CM202" s="1">
        <v>4.8099999999999996</v>
      </c>
      <c r="CN202" s="1">
        <v>3.53</v>
      </c>
      <c r="CO202" s="1">
        <v>4.37</v>
      </c>
      <c r="CP202" s="1">
        <v>4.74</v>
      </c>
      <c r="CQ202" s="1">
        <v>4.3499999999999996</v>
      </c>
      <c r="CR202" s="1">
        <v>3.21</v>
      </c>
      <c r="CS202" s="1">
        <v>5.81</v>
      </c>
      <c r="CT202" s="1">
        <v>7.56</v>
      </c>
      <c r="CV202" s="1">
        <v>194307</v>
      </c>
      <c r="CW202" s="1">
        <v>-10.28</v>
      </c>
      <c r="CX202" s="1">
        <v>-6.08</v>
      </c>
      <c r="CY202" s="1">
        <v>-5.03</v>
      </c>
      <c r="CZ202" s="1">
        <v>-5.66</v>
      </c>
      <c r="DA202" s="1">
        <v>-6.75</v>
      </c>
      <c r="DB202" s="1">
        <v>-4.62</v>
      </c>
      <c r="DC202" s="1">
        <v>-4.8899999999999997</v>
      </c>
      <c r="DD202" s="1">
        <v>-4.93</v>
      </c>
      <c r="DE202" s="1">
        <v>-6.47</v>
      </c>
      <c r="DF202" s="1">
        <v>-7.18</v>
      </c>
      <c r="DG202" s="1">
        <v>-6.31</v>
      </c>
      <c r="DH202" s="1">
        <v>-4.75</v>
      </c>
      <c r="DI202" s="1">
        <v>-4.49</v>
      </c>
      <c r="DJ202" s="1">
        <v>-4.8600000000000003</v>
      </c>
      <c r="DK202" s="1">
        <v>-4.92</v>
      </c>
      <c r="DL202" s="1">
        <v>-5.82</v>
      </c>
      <c r="DM202" s="1">
        <v>-3.99</v>
      </c>
      <c r="DN202" s="1">
        <v>-6.49</v>
      </c>
      <c r="DO202" s="1">
        <v>-6.45</v>
      </c>
      <c r="DQ202" s="1">
        <v>194207</v>
      </c>
      <c r="DR202" s="1">
        <v>-99.99</v>
      </c>
      <c r="DS202" s="1">
        <v>5.33</v>
      </c>
      <c r="DT202" s="1">
        <v>4.17</v>
      </c>
      <c r="DU202" s="1">
        <v>4.37</v>
      </c>
      <c r="DV202" s="1">
        <v>6.31</v>
      </c>
      <c r="DW202" s="1">
        <v>3.81</v>
      </c>
      <c r="DX202" s="1">
        <v>4.18</v>
      </c>
      <c r="DY202" s="1">
        <v>4.5</v>
      </c>
      <c r="DZ202" s="1">
        <v>4.0999999999999996</v>
      </c>
      <c r="EA202" s="1">
        <v>7.07</v>
      </c>
      <c r="EB202" s="1">
        <v>5.55</v>
      </c>
      <c r="EC202" s="1">
        <v>3.41</v>
      </c>
      <c r="ED202" s="1">
        <v>4.22</v>
      </c>
      <c r="EE202" s="1">
        <v>4.66</v>
      </c>
      <c r="EF202" s="1">
        <v>3.71</v>
      </c>
      <c r="EG202" s="1">
        <v>4.1100000000000003</v>
      </c>
      <c r="EH202" s="1">
        <v>4.9000000000000004</v>
      </c>
      <c r="EI202" s="1">
        <v>4.75</v>
      </c>
      <c r="EJ202" s="1">
        <v>3.46</v>
      </c>
      <c r="EL202">
        <v>194207</v>
      </c>
      <c r="EM202">
        <v>3.51</v>
      </c>
      <c r="EN202">
        <v>-0.16</v>
      </c>
      <c r="EO202">
        <v>2.4</v>
      </c>
      <c r="EP202">
        <v>0.03</v>
      </c>
      <c r="ER202" s="1">
        <v>194301</v>
      </c>
      <c r="ES202" s="1">
        <v>-0.36</v>
      </c>
      <c r="EU202" s="1">
        <v>194202</v>
      </c>
      <c r="EV202" s="1">
        <v>0.93</v>
      </c>
      <c r="EX202" s="1">
        <v>194701</v>
      </c>
      <c r="EY202" s="1">
        <v>-0.28000000000000003</v>
      </c>
      <c r="FA202" s="1">
        <v>194301</v>
      </c>
      <c r="FB202" s="1" t="str">
        <f>IF(ISERROR(VLOOKUP($FA202,MOM,LOOKUPS!C$12,0)*$FB$6+VLOOKUP($FA202,STREV,LOOKUPS!C$10,0)*$FC$6+VLOOKUP($FA202,LTREV,LOOKUPS!C$9,0)*$FD$6+VLOOKUP($FA202,CFP,LOOKUPS!C$6,0)*$FE$6+VLOOKUP($FA202,EP,LOOKUPS!C$8,0)*$FF$6+VLOOKUP($FA202,BM,LOOKUPS!C$5,0)*$FG$6+VLOOKUP($FA202,DIV,LOOKUPS!C$7,0)*$FH$6++VLOOKUP($FA202,SIZE,LOOKUPS!C$11,0)*$FI$6),"",VLOOKUP($FA202,MOM,LOOKUPS!C$12,0)*$FB$6+VLOOKUP($FA202,STREV,LOOKUPS!C$10,0)*$FC$6+VLOOKUP($FA202,LTREV,LOOKUPS!C$9,0)*$FD$6+VLOOKUP($FA202,CFP,LOOKUPS!C$6,0)*$FE$6+VLOOKUP($FA202,EP,LOOKUPS!C$8,0)*$FF$6+VLOOKUP($FA202,BM,LOOKUPS!C$5,0)*$FG$6+VLOOKUP($FA202,DIV,LOOKUPS!C$7,0)*$FH$6++VLOOKUP($FA202,SIZE,LOOKUPS!C$11,0)*$FI$6)</f>
        <v/>
      </c>
      <c r="FC202" s="1" t="str">
        <f>IF(ISERROR(VLOOKUP($FA202,MOM,LOOKUPS!D$12,0)*$FB$6+VLOOKUP($FA202,STREV,LOOKUPS!D$10,0)*$FC$6+VLOOKUP($FA202,LTREV,LOOKUPS!D$9,0)*$FD$6+VLOOKUP($FA202,CFP,LOOKUPS!D$6,0)*$FE$6+VLOOKUP($FA202,EP,LOOKUPS!D$8,0)*$FF$6+VLOOKUP($FA202,BM,LOOKUPS!D$5,0)*$FG$6+VLOOKUP($FA202,DIV,LOOKUPS!D$7,0)*$FH$6++VLOOKUP($FA202,SIZE,LOOKUPS!D$11,0)*$FI$6),"",VLOOKUP($FA202,MOM,LOOKUPS!D$12,0)*$FB$6+VLOOKUP($FA202,STREV,LOOKUPS!D$10,0)*$FC$6+VLOOKUP($FA202,LTREV,LOOKUPS!D$9,0)*$FD$6+VLOOKUP($FA202,CFP,LOOKUPS!D$6,0)*$FE$6+VLOOKUP($FA202,EP,LOOKUPS!D$8,0)*$FF$6+VLOOKUP($FA202,BM,LOOKUPS!D$5,0)*$FG$6+VLOOKUP($FA202,DIV,LOOKUPS!D$7,0)*$FH$6++VLOOKUP($FA202,SIZE,LOOKUPS!D$11,0)*$FI$6)</f>
        <v/>
      </c>
      <c r="FD202" s="1" t="str">
        <f>IF(ISERROR(VLOOKUP($FA202,MOM,LOOKUPS!E$12,0)*$FB$6+VLOOKUP($FA202,STREV,LOOKUPS!E$10,0)*$FC$6+VLOOKUP($FA202,LTREV,LOOKUPS!E$9,0)*$FD$6+VLOOKUP($FA202,CFP,LOOKUPS!E$6,0)*$FE$6+VLOOKUP($FA202,EP,LOOKUPS!E$8,0)*$FF$6+VLOOKUP($FA202,BM,LOOKUPS!E$5,0)*$FG$6+VLOOKUP($FA202,DIV,LOOKUPS!E$7,0)*$FH$6++VLOOKUP($FA202,SIZE,LOOKUPS!E$11,0)*$FI$6),"",VLOOKUP($FA202,MOM,LOOKUPS!E$12,0)*$FB$6+VLOOKUP($FA202,STREV,LOOKUPS!E$10,0)*$FC$6+VLOOKUP($FA202,LTREV,LOOKUPS!E$9,0)*$FD$6+VLOOKUP($FA202,CFP,LOOKUPS!E$6,0)*$FE$6+VLOOKUP($FA202,EP,LOOKUPS!E$8,0)*$FF$6+VLOOKUP($FA202,BM,LOOKUPS!E$5,0)*$FG$6+VLOOKUP($FA202,DIV,LOOKUPS!E$7,0)*$FH$6++VLOOKUP($FA202,SIZE,LOOKUPS!E$11,0)*$FI$6)</f>
        <v/>
      </c>
      <c r="FE202" s="1" t="str">
        <f>IF(ISERROR(VLOOKUP($FA202,MOM,LOOKUPS!F$12,0)*$FB$6+VLOOKUP($FA202,STREV,LOOKUPS!F$10,0)*$FC$6+VLOOKUP($FA202,LTREV,LOOKUPS!F$9,0)*$FD$6+VLOOKUP($FA202,CFP,LOOKUPS!F$6,0)*$FE$6+VLOOKUP($FA202,EP,LOOKUPS!F$8,0)*$FF$6+VLOOKUP($FA202,BM,LOOKUPS!F$5,0)*$FG$6+VLOOKUP($FA202,DIV,LOOKUPS!F$7,0)*$FH$6++VLOOKUP($FA202,SIZE,LOOKUPS!F$11,0)*$FI$6),"",VLOOKUP($FA202,MOM,LOOKUPS!F$12,0)*$FB$6+VLOOKUP($FA202,STREV,LOOKUPS!F$10,0)*$FC$6+VLOOKUP($FA202,LTREV,LOOKUPS!F$9,0)*$FD$6+VLOOKUP($FA202,CFP,LOOKUPS!F$6,0)*$FE$6+VLOOKUP($FA202,EP,LOOKUPS!F$8,0)*$FF$6+VLOOKUP($FA202,BM,LOOKUPS!F$5,0)*$FG$6+VLOOKUP($FA202,DIV,LOOKUPS!F$7,0)*$FH$6++VLOOKUP($FA202,SIZE,LOOKUPS!F$11,0)*$FI$6)</f>
        <v/>
      </c>
      <c r="FF202" s="1" t="str">
        <f>IF(ISERROR(VLOOKUP($FA202,MOM,LOOKUPS!G$12,0)*$FB$6+VLOOKUP($FA202,STREV,LOOKUPS!G$10,0)*$FC$6+VLOOKUP($FA202,LTREV,LOOKUPS!G$9,0)*$FD$6+VLOOKUP($FA202,CFP,LOOKUPS!G$6,0)*$FE$6+VLOOKUP($FA202,EP,LOOKUPS!G$8,0)*$FF$6+VLOOKUP($FA202,BM,LOOKUPS!G$5,0)*$FG$6+VLOOKUP($FA202,DIV,LOOKUPS!G$7,0)*$FH$6++VLOOKUP($FA202,SIZE,LOOKUPS!G$11,0)*$FI$6),"",VLOOKUP($FA202,MOM,LOOKUPS!G$12,0)*$FB$6+VLOOKUP($FA202,STREV,LOOKUPS!G$10,0)*$FC$6+VLOOKUP($FA202,LTREV,LOOKUPS!G$9,0)*$FD$6+VLOOKUP($FA202,CFP,LOOKUPS!G$6,0)*$FE$6+VLOOKUP($FA202,EP,LOOKUPS!G$8,0)*$FF$6+VLOOKUP($FA202,BM,LOOKUPS!G$5,0)*$FG$6+VLOOKUP($FA202,DIV,LOOKUPS!G$7,0)*$FH$6++VLOOKUP($FA202,SIZE,LOOKUPS!G$11,0)*$FI$6)</f>
        <v/>
      </c>
      <c r="FG202" s="1" t="str">
        <f>IF(ISERROR(VLOOKUP($FA202,MOM,LOOKUPS!H$12,0)*$FB$6+VLOOKUP($FA202,STREV,LOOKUPS!H$10,0)*$FC$6+VLOOKUP($FA202,LTREV,LOOKUPS!H$9,0)*$FD$6+VLOOKUP($FA202,CFP,LOOKUPS!H$6,0)*$FE$6+VLOOKUP($FA202,EP,LOOKUPS!H$8,0)*$FF$6+VLOOKUP($FA202,BM,LOOKUPS!H$5,0)*$FG$6+VLOOKUP($FA202,DIV,LOOKUPS!H$7,0)*$FH$6++VLOOKUP($FA202,SIZE,LOOKUPS!H$11,0)*$FI$6),"",VLOOKUP($FA202,MOM,LOOKUPS!H$12,0)*$FB$6+VLOOKUP($FA202,STREV,LOOKUPS!H$10,0)*$FC$6+VLOOKUP($FA202,LTREV,LOOKUPS!H$9,0)*$FD$6+VLOOKUP($FA202,CFP,LOOKUPS!H$6,0)*$FE$6+VLOOKUP($FA202,EP,LOOKUPS!H$8,0)*$FF$6+VLOOKUP($FA202,BM,LOOKUPS!H$5,0)*$FG$6+VLOOKUP($FA202,DIV,LOOKUPS!H$7,0)*$FH$6++VLOOKUP($FA202,SIZE,LOOKUPS!H$11,0)*$FI$6)</f>
        <v/>
      </c>
      <c r="FH202" s="1" t="str">
        <f>IF(ISERROR(VLOOKUP($FA202,MOM,LOOKUPS!I$12,0)*$FB$6+VLOOKUP($FA202,STREV,LOOKUPS!I$10,0)*$FC$6+VLOOKUP($FA202,LTREV,LOOKUPS!I$9,0)*$FD$6+VLOOKUP($FA202,CFP,LOOKUPS!I$6,0)*$FE$6+VLOOKUP($FA202,EP,LOOKUPS!I$8,0)*$FF$6+VLOOKUP($FA202,BM,LOOKUPS!I$5,0)*$FG$6+VLOOKUP($FA202,DIV,LOOKUPS!I$7,0)*$FH$6++VLOOKUP($FA202,SIZE,LOOKUPS!I$11,0)*$FI$6),"",VLOOKUP($FA202,MOM,LOOKUPS!I$12,0)*$FB$6+VLOOKUP($FA202,STREV,LOOKUPS!I$10,0)*$FC$6+VLOOKUP($FA202,LTREV,LOOKUPS!I$9,0)*$FD$6+VLOOKUP($FA202,CFP,LOOKUPS!I$6,0)*$FE$6+VLOOKUP($FA202,EP,LOOKUPS!I$8,0)*$FF$6+VLOOKUP($FA202,BM,LOOKUPS!I$5,0)*$FG$6+VLOOKUP($FA202,DIV,LOOKUPS!I$7,0)*$FH$6++VLOOKUP($FA202,SIZE,LOOKUPS!I$11,0)*$FI$6)</f>
        <v/>
      </c>
      <c r="FI202" s="1" t="str">
        <f>IF(ISERROR(VLOOKUP($FA202,MOM,LOOKUPS!J$12,0)*$FB$6+VLOOKUP($FA202,STREV,LOOKUPS!J$10,0)*$FC$6+VLOOKUP($FA202,LTREV,LOOKUPS!J$9,0)*$FD$6+VLOOKUP($FA202,CFP,LOOKUPS!J$6,0)*$FE$6+VLOOKUP($FA202,EP,LOOKUPS!J$8,0)*$FF$6+VLOOKUP($FA202,BM,LOOKUPS!J$5,0)*$FG$6+VLOOKUP($FA202,DIV,LOOKUPS!J$7,0)*$FH$6++VLOOKUP($FA202,SIZE,LOOKUPS!J$11,0)*$FI$6),"",VLOOKUP($FA202,MOM,LOOKUPS!J$12,0)*$FB$6+VLOOKUP($FA202,STREV,LOOKUPS!J$10,0)*$FC$6+VLOOKUP($FA202,LTREV,LOOKUPS!J$9,0)*$FD$6+VLOOKUP($FA202,CFP,LOOKUPS!J$6,0)*$FE$6+VLOOKUP($FA202,EP,LOOKUPS!J$8,0)*$FF$6+VLOOKUP($FA202,BM,LOOKUPS!J$5,0)*$FG$6+VLOOKUP($FA202,DIV,LOOKUPS!J$7,0)*$FH$6++VLOOKUP($FA202,SIZE,LOOKUPS!J$11,0)*$FI$6)</f>
        <v/>
      </c>
      <c r="FJ202" s="1" t="str">
        <f>IF(ISERROR(VLOOKUP($FA202,MOM,LOOKUPS!K$12,0)*$FB$6+VLOOKUP($FA202,STREV,LOOKUPS!K$10,0)*$FC$6+VLOOKUP($FA202,LTREV,LOOKUPS!K$9,0)*$FD$6+VLOOKUP($FA202,CFP,LOOKUPS!K$6,0)*$FE$6+VLOOKUP($FA202,EP,LOOKUPS!K$8,0)*$FF$6+VLOOKUP($FA202,BM,LOOKUPS!K$5,0)*$FG$6+VLOOKUP($FA202,DIV,LOOKUPS!K$7,0)*$FH$6++VLOOKUP($FA202,SIZE,LOOKUPS!K$11,0)*$FI$6),"",VLOOKUP($FA202,MOM,LOOKUPS!K$12,0)*$FB$6+VLOOKUP($FA202,STREV,LOOKUPS!K$10,0)*$FC$6+VLOOKUP($FA202,LTREV,LOOKUPS!K$9,0)*$FD$6+VLOOKUP($FA202,CFP,LOOKUPS!K$6,0)*$FE$6+VLOOKUP($FA202,EP,LOOKUPS!K$8,0)*$FF$6+VLOOKUP($FA202,BM,LOOKUPS!K$5,0)*$FG$6+VLOOKUP($FA202,DIV,LOOKUPS!K$7,0)*$FH$6++VLOOKUP($FA202,SIZE,LOOKUPS!K$11,0)*$FI$6)</f>
        <v/>
      </c>
      <c r="FK202" s="1" t="str">
        <f>IF(ISERROR(VLOOKUP($FA202,MOM,LOOKUPS!L$12,0)*$FB$6+VLOOKUP($FA202,STREV,LOOKUPS!L$10,0)*$FC$6+VLOOKUP($FA202,LTREV,LOOKUPS!L$9,0)*$FD$6+VLOOKUP($FA202,CFP,LOOKUPS!L$6,0)*$FE$6+VLOOKUP($FA202,EP,LOOKUPS!L$8,0)*$FF$6+VLOOKUP($FA202,BM,LOOKUPS!L$5,0)*$FG$6+VLOOKUP($FA202,DIV,LOOKUPS!L$7,0)*$FH$6++VLOOKUP($FA202,SIZE,LOOKUPS!L$11,0)*$FI$6),"",VLOOKUP($FA202,MOM,LOOKUPS!L$12,0)*$FB$6+VLOOKUP($FA202,STREV,LOOKUPS!L$10,0)*$FC$6+VLOOKUP($FA202,LTREV,LOOKUPS!L$9,0)*$FD$6+VLOOKUP($FA202,CFP,LOOKUPS!L$6,0)*$FE$6+VLOOKUP($FA202,EP,LOOKUPS!L$8,0)*$FF$6+VLOOKUP($FA202,BM,LOOKUPS!L$5,0)*$FG$6+VLOOKUP($FA202,DIV,LOOKUPS!L$7,0)*$FH$6++VLOOKUP($FA202,SIZE,LOOKUPS!L$11,0)*$FI$6)</f>
        <v/>
      </c>
    </row>
    <row r="203" spans="1:167" x14ac:dyDescent="0.3">
      <c r="A203" s="1">
        <v>194302</v>
      </c>
      <c r="B203" s="1">
        <v>32.33</v>
      </c>
      <c r="C203" s="1">
        <v>12.03</v>
      </c>
      <c r="D203" s="1">
        <v>9.9499999999999993</v>
      </c>
      <c r="E203" s="1">
        <v>16.920000000000002</v>
      </c>
      <c r="F203" s="1">
        <v>10.73</v>
      </c>
      <c r="G203" s="1">
        <v>14.58</v>
      </c>
      <c r="H203" s="1">
        <v>8.83</v>
      </c>
      <c r="I203" s="1">
        <v>8.57</v>
      </c>
      <c r="J203" s="1">
        <v>9.19</v>
      </c>
      <c r="K203" s="1">
        <v>10.49</v>
      </c>
      <c r="M203" s="1">
        <v>194203</v>
      </c>
      <c r="N203" s="1">
        <v>-4.84</v>
      </c>
      <c r="O203" s="1">
        <v>-6.08</v>
      </c>
      <c r="P203" s="1">
        <v>-5.1100000000000003</v>
      </c>
      <c r="Q203" s="1">
        <v>-5.69</v>
      </c>
      <c r="R203" s="1">
        <v>-5.13</v>
      </c>
      <c r="S203" s="1">
        <v>-4.87</v>
      </c>
      <c r="T203" s="1">
        <v>-5.7</v>
      </c>
      <c r="U203" s="1">
        <v>-4.49</v>
      </c>
      <c r="V203" s="1">
        <v>-4.6900000000000004</v>
      </c>
      <c r="W203" s="1">
        <v>-5.4</v>
      </c>
      <c r="Y203" s="1">
        <v>194702</v>
      </c>
      <c r="Z203" s="1">
        <v>-0.96</v>
      </c>
      <c r="AA203" s="1">
        <v>-0.48</v>
      </c>
      <c r="AB203" s="1">
        <v>-0.01</v>
      </c>
      <c r="AC203" s="1">
        <v>-0.71</v>
      </c>
      <c r="AD203" s="1">
        <v>-0.76</v>
      </c>
      <c r="AE203" s="1">
        <v>0.39</v>
      </c>
      <c r="AF203" s="1">
        <v>-1.26</v>
      </c>
      <c r="AG203" s="1">
        <v>-0.28000000000000003</v>
      </c>
      <c r="AH203" s="1">
        <v>-1.68</v>
      </c>
      <c r="AI203" s="1">
        <v>-0.19</v>
      </c>
      <c r="AK203">
        <v>196708</v>
      </c>
      <c r="AL203">
        <v>1.42</v>
      </c>
      <c r="AM203">
        <v>-0.91</v>
      </c>
      <c r="AN203">
        <v>0.15</v>
      </c>
      <c r="AO203">
        <v>1.54</v>
      </c>
      <c r="AP203">
        <v>-0.8</v>
      </c>
      <c r="AQ203">
        <v>-0.56999999999999995</v>
      </c>
      <c r="AR203">
        <v>7.0000000000000007E-2</v>
      </c>
      <c r="AS203">
        <v>0.51</v>
      </c>
      <c r="AT203">
        <v>1.91</v>
      </c>
      <c r="AU203">
        <v>-0.96</v>
      </c>
      <c r="AV203">
        <v>-0.6</v>
      </c>
      <c r="AW203">
        <v>-1.1499999999999999</v>
      </c>
      <c r="AX203">
        <v>0.02</v>
      </c>
      <c r="AY203">
        <v>0.59</v>
      </c>
      <c r="AZ203">
        <v>-0.45</v>
      </c>
      <c r="BA203">
        <v>0.43</v>
      </c>
      <c r="BB203">
        <v>0.6</v>
      </c>
      <c r="BC203">
        <v>1.9</v>
      </c>
      <c r="BD203">
        <v>1.92</v>
      </c>
      <c r="BF203" s="1">
        <v>196708</v>
      </c>
      <c r="BG203" s="1">
        <v>3.9</v>
      </c>
      <c r="BH203" s="1">
        <v>-1.07</v>
      </c>
      <c r="BI203" s="1">
        <v>0.22</v>
      </c>
      <c r="BJ203" s="1">
        <v>1.53</v>
      </c>
      <c r="BK203" s="1">
        <v>-1.26</v>
      </c>
      <c r="BL203" s="1">
        <v>-0.32</v>
      </c>
      <c r="BM203" s="1">
        <v>0.36</v>
      </c>
      <c r="BN203" s="1">
        <v>0.6</v>
      </c>
      <c r="BO203" s="1">
        <v>1.81</v>
      </c>
      <c r="BP203" s="1">
        <v>-0.33</v>
      </c>
      <c r="BQ203" s="1">
        <v>-2.5</v>
      </c>
      <c r="BR203" s="1">
        <v>-0.52</v>
      </c>
      <c r="BS203" s="1">
        <v>-0.16</v>
      </c>
      <c r="BT203" s="1">
        <v>0.76</v>
      </c>
      <c r="BU203" s="1">
        <v>0</v>
      </c>
      <c r="BV203" s="1">
        <v>0.33</v>
      </c>
      <c r="BW203" s="1">
        <v>0.87</v>
      </c>
      <c r="BX203" s="1">
        <v>0.88</v>
      </c>
      <c r="BY203" s="1">
        <v>2.4500000000000002</v>
      </c>
      <c r="CA203" s="1">
        <v>194208</v>
      </c>
      <c r="CB203" s="1">
        <v>11.49</v>
      </c>
      <c r="CC203" s="1">
        <v>2.38</v>
      </c>
      <c r="CD203" s="1">
        <v>2.2000000000000002</v>
      </c>
      <c r="CE203" s="1">
        <v>3.47</v>
      </c>
      <c r="CF203" s="1">
        <v>2.46</v>
      </c>
      <c r="CG203" s="1">
        <v>2.4300000000000002</v>
      </c>
      <c r="CH203" s="1">
        <v>2.15</v>
      </c>
      <c r="CI203" s="1">
        <v>2.31</v>
      </c>
      <c r="CJ203" s="1">
        <v>3.82</v>
      </c>
      <c r="CK203" s="1">
        <v>1.62</v>
      </c>
      <c r="CL203" s="1">
        <v>3.31</v>
      </c>
      <c r="CM203" s="1">
        <v>2.2200000000000002</v>
      </c>
      <c r="CN203" s="1">
        <v>2.64</v>
      </c>
      <c r="CO203" s="1">
        <v>2.16</v>
      </c>
      <c r="CP203" s="1">
        <v>2.13</v>
      </c>
      <c r="CQ203" s="1">
        <v>1.85</v>
      </c>
      <c r="CR203" s="1">
        <v>2.76</v>
      </c>
      <c r="CS203" s="1">
        <v>2.73</v>
      </c>
      <c r="CT203" s="1">
        <v>4.9000000000000004</v>
      </c>
      <c r="CV203" s="1">
        <v>194308</v>
      </c>
      <c r="CW203" s="1">
        <v>-2.0499999999999998</v>
      </c>
      <c r="CX203" s="1">
        <v>1.54</v>
      </c>
      <c r="CY203" s="1">
        <v>0.8</v>
      </c>
      <c r="CZ203" s="1">
        <v>0.51</v>
      </c>
      <c r="DA203" s="1">
        <v>1.44</v>
      </c>
      <c r="DB203" s="1">
        <v>0.99</v>
      </c>
      <c r="DC203" s="1">
        <v>1.27</v>
      </c>
      <c r="DD203" s="1">
        <v>0.44</v>
      </c>
      <c r="DE203" s="1">
        <v>0.53</v>
      </c>
      <c r="DF203" s="1">
        <v>1.54</v>
      </c>
      <c r="DG203" s="1">
        <v>1.34</v>
      </c>
      <c r="DH203" s="1">
        <v>1.75</v>
      </c>
      <c r="DI203" s="1">
        <v>0.21</v>
      </c>
      <c r="DJ203" s="1">
        <v>0.65</v>
      </c>
      <c r="DK203" s="1">
        <v>1.89</v>
      </c>
      <c r="DL203" s="1">
        <v>0.42</v>
      </c>
      <c r="DM203" s="1">
        <v>0.46</v>
      </c>
      <c r="DN203" s="1">
        <v>0.8</v>
      </c>
      <c r="DO203" s="1">
        <v>0.26</v>
      </c>
      <c r="DQ203" s="1">
        <v>194208</v>
      </c>
      <c r="DR203" s="1">
        <v>-99.99</v>
      </c>
      <c r="DS203" s="1">
        <v>4.29</v>
      </c>
      <c r="DT203" s="1">
        <v>2.27</v>
      </c>
      <c r="DU203" s="1">
        <v>2.2400000000000002</v>
      </c>
      <c r="DV203" s="1">
        <v>4.32</v>
      </c>
      <c r="DW203" s="1">
        <v>3.2</v>
      </c>
      <c r="DX203" s="1">
        <v>2.84</v>
      </c>
      <c r="DY203" s="1">
        <v>2.11</v>
      </c>
      <c r="DZ203" s="1">
        <v>1.89</v>
      </c>
      <c r="EA203" s="1">
        <v>7</v>
      </c>
      <c r="EB203" s="1">
        <v>1.64</v>
      </c>
      <c r="EC203" s="1">
        <v>4.2300000000000004</v>
      </c>
      <c r="ED203" s="1">
        <v>2.16</v>
      </c>
      <c r="EE203" s="1">
        <v>2.56</v>
      </c>
      <c r="EF203" s="1">
        <v>3.11</v>
      </c>
      <c r="EG203" s="1">
        <v>1.27</v>
      </c>
      <c r="EH203" s="1">
        <v>2.93</v>
      </c>
      <c r="EI203" s="1">
        <v>2.3199999999999998</v>
      </c>
      <c r="EJ203" s="1">
        <v>1.45</v>
      </c>
      <c r="EL203">
        <v>194208</v>
      </c>
      <c r="EM203">
        <v>1.8</v>
      </c>
      <c r="EN203">
        <v>-0.09</v>
      </c>
      <c r="EO203">
        <v>1.33</v>
      </c>
      <c r="EP203">
        <v>0.03</v>
      </c>
      <c r="ER203" s="1">
        <v>194302</v>
      </c>
      <c r="ES203" s="1">
        <v>-1.46</v>
      </c>
      <c r="EU203" s="1">
        <v>194203</v>
      </c>
      <c r="EV203" s="1">
        <v>-1.97</v>
      </c>
      <c r="EX203" s="1">
        <v>194702</v>
      </c>
      <c r="EY203" s="1">
        <v>0.53</v>
      </c>
      <c r="FA203" s="1">
        <v>194302</v>
      </c>
      <c r="FB203" s="1" t="str">
        <f>IF(ISERROR(VLOOKUP($FA203,MOM,LOOKUPS!C$12,0)*$FB$6+VLOOKUP($FA203,STREV,LOOKUPS!C$10,0)*$FC$6+VLOOKUP($FA203,LTREV,LOOKUPS!C$9,0)*$FD$6+VLOOKUP($FA203,CFP,LOOKUPS!C$6,0)*$FE$6+VLOOKUP($FA203,EP,LOOKUPS!C$8,0)*$FF$6+VLOOKUP($FA203,BM,LOOKUPS!C$5,0)*$FG$6+VLOOKUP($FA203,DIV,LOOKUPS!C$7,0)*$FH$6++VLOOKUP($FA203,SIZE,LOOKUPS!C$11,0)*$FI$6),"",VLOOKUP($FA203,MOM,LOOKUPS!C$12,0)*$FB$6+VLOOKUP($FA203,STREV,LOOKUPS!C$10,0)*$FC$6+VLOOKUP($FA203,LTREV,LOOKUPS!C$9,0)*$FD$6+VLOOKUP($FA203,CFP,LOOKUPS!C$6,0)*$FE$6+VLOOKUP($FA203,EP,LOOKUPS!C$8,0)*$FF$6+VLOOKUP($FA203,BM,LOOKUPS!C$5,0)*$FG$6+VLOOKUP($FA203,DIV,LOOKUPS!C$7,0)*$FH$6++VLOOKUP($FA203,SIZE,LOOKUPS!C$11,0)*$FI$6)</f>
        <v/>
      </c>
      <c r="FC203" s="1" t="str">
        <f>IF(ISERROR(VLOOKUP($FA203,MOM,LOOKUPS!D$12,0)*$FB$6+VLOOKUP($FA203,STREV,LOOKUPS!D$10,0)*$FC$6+VLOOKUP($FA203,LTREV,LOOKUPS!D$9,0)*$FD$6+VLOOKUP($FA203,CFP,LOOKUPS!D$6,0)*$FE$6+VLOOKUP($FA203,EP,LOOKUPS!D$8,0)*$FF$6+VLOOKUP($FA203,BM,LOOKUPS!D$5,0)*$FG$6+VLOOKUP($FA203,DIV,LOOKUPS!D$7,0)*$FH$6++VLOOKUP($FA203,SIZE,LOOKUPS!D$11,0)*$FI$6),"",VLOOKUP($FA203,MOM,LOOKUPS!D$12,0)*$FB$6+VLOOKUP($FA203,STREV,LOOKUPS!D$10,0)*$FC$6+VLOOKUP($FA203,LTREV,LOOKUPS!D$9,0)*$FD$6+VLOOKUP($FA203,CFP,LOOKUPS!D$6,0)*$FE$6+VLOOKUP($FA203,EP,LOOKUPS!D$8,0)*$FF$6+VLOOKUP($FA203,BM,LOOKUPS!D$5,0)*$FG$6+VLOOKUP($FA203,DIV,LOOKUPS!D$7,0)*$FH$6++VLOOKUP($FA203,SIZE,LOOKUPS!D$11,0)*$FI$6)</f>
        <v/>
      </c>
      <c r="FD203" s="1" t="str">
        <f>IF(ISERROR(VLOOKUP($FA203,MOM,LOOKUPS!E$12,0)*$FB$6+VLOOKUP($FA203,STREV,LOOKUPS!E$10,0)*$FC$6+VLOOKUP($FA203,LTREV,LOOKUPS!E$9,0)*$FD$6+VLOOKUP($FA203,CFP,LOOKUPS!E$6,0)*$FE$6+VLOOKUP($FA203,EP,LOOKUPS!E$8,0)*$FF$6+VLOOKUP($FA203,BM,LOOKUPS!E$5,0)*$FG$6+VLOOKUP($FA203,DIV,LOOKUPS!E$7,0)*$FH$6++VLOOKUP($FA203,SIZE,LOOKUPS!E$11,0)*$FI$6),"",VLOOKUP($FA203,MOM,LOOKUPS!E$12,0)*$FB$6+VLOOKUP($FA203,STREV,LOOKUPS!E$10,0)*$FC$6+VLOOKUP($FA203,LTREV,LOOKUPS!E$9,0)*$FD$6+VLOOKUP($FA203,CFP,LOOKUPS!E$6,0)*$FE$6+VLOOKUP($FA203,EP,LOOKUPS!E$8,0)*$FF$6+VLOOKUP($FA203,BM,LOOKUPS!E$5,0)*$FG$6+VLOOKUP($FA203,DIV,LOOKUPS!E$7,0)*$FH$6++VLOOKUP($FA203,SIZE,LOOKUPS!E$11,0)*$FI$6)</f>
        <v/>
      </c>
      <c r="FE203" s="1" t="str">
        <f>IF(ISERROR(VLOOKUP($FA203,MOM,LOOKUPS!F$12,0)*$FB$6+VLOOKUP($FA203,STREV,LOOKUPS!F$10,0)*$FC$6+VLOOKUP($FA203,LTREV,LOOKUPS!F$9,0)*$FD$6+VLOOKUP($FA203,CFP,LOOKUPS!F$6,0)*$FE$6+VLOOKUP($FA203,EP,LOOKUPS!F$8,0)*$FF$6+VLOOKUP($FA203,BM,LOOKUPS!F$5,0)*$FG$6+VLOOKUP($FA203,DIV,LOOKUPS!F$7,0)*$FH$6++VLOOKUP($FA203,SIZE,LOOKUPS!F$11,0)*$FI$6),"",VLOOKUP($FA203,MOM,LOOKUPS!F$12,0)*$FB$6+VLOOKUP($FA203,STREV,LOOKUPS!F$10,0)*$FC$6+VLOOKUP($FA203,LTREV,LOOKUPS!F$9,0)*$FD$6+VLOOKUP($FA203,CFP,LOOKUPS!F$6,0)*$FE$6+VLOOKUP($FA203,EP,LOOKUPS!F$8,0)*$FF$6+VLOOKUP($FA203,BM,LOOKUPS!F$5,0)*$FG$6+VLOOKUP($FA203,DIV,LOOKUPS!F$7,0)*$FH$6++VLOOKUP($FA203,SIZE,LOOKUPS!F$11,0)*$FI$6)</f>
        <v/>
      </c>
      <c r="FF203" s="1" t="str">
        <f>IF(ISERROR(VLOOKUP($FA203,MOM,LOOKUPS!G$12,0)*$FB$6+VLOOKUP($FA203,STREV,LOOKUPS!G$10,0)*$FC$6+VLOOKUP($FA203,LTREV,LOOKUPS!G$9,0)*$FD$6+VLOOKUP($FA203,CFP,LOOKUPS!G$6,0)*$FE$6+VLOOKUP($FA203,EP,LOOKUPS!G$8,0)*$FF$6+VLOOKUP($FA203,BM,LOOKUPS!G$5,0)*$FG$6+VLOOKUP($FA203,DIV,LOOKUPS!G$7,0)*$FH$6++VLOOKUP($FA203,SIZE,LOOKUPS!G$11,0)*$FI$6),"",VLOOKUP($FA203,MOM,LOOKUPS!G$12,0)*$FB$6+VLOOKUP($FA203,STREV,LOOKUPS!G$10,0)*$FC$6+VLOOKUP($FA203,LTREV,LOOKUPS!G$9,0)*$FD$6+VLOOKUP($FA203,CFP,LOOKUPS!G$6,0)*$FE$6+VLOOKUP($FA203,EP,LOOKUPS!G$8,0)*$FF$6+VLOOKUP($FA203,BM,LOOKUPS!G$5,0)*$FG$6+VLOOKUP($FA203,DIV,LOOKUPS!G$7,0)*$FH$6++VLOOKUP($FA203,SIZE,LOOKUPS!G$11,0)*$FI$6)</f>
        <v/>
      </c>
      <c r="FG203" s="1" t="str">
        <f>IF(ISERROR(VLOOKUP($FA203,MOM,LOOKUPS!H$12,0)*$FB$6+VLOOKUP($FA203,STREV,LOOKUPS!H$10,0)*$FC$6+VLOOKUP($FA203,LTREV,LOOKUPS!H$9,0)*$FD$6+VLOOKUP($FA203,CFP,LOOKUPS!H$6,0)*$FE$6+VLOOKUP($FA203,EP,LOOKUPS!H$8,0)*$FF$6+VLOOKUP($FA203,BM,LOOKUPS!H$5,0)*$FG$6+VLOOKUP($FA203,DIV,LOOKUPS!H$7,0)*$FH$6++VLOOKUP($FA203,SIZE,LOOKUPS!H$11,0)*$FI$6),"",VLOOKUP($FA203,MOM,LOOKUPS!H$12,0)*$FB$6+VLOOKUP($FA203,STREV,LOOKUPS!H$10,0)*$FC$6+VLOOKUP($FA203,LTREV,LOOKUPS!H$9,0)*$FD$6+VLOOKUP($FA203,CFP,LOOKUPS!H$6,0)*$FE$6+VLOOKUP($FA203,EP,LOOKUPS!H$8,0)*$FF$6+VLOOKUP($FA203,BM,LOOKUPS!H$5,0)*$FG$6+VLOOKUP($FA203,DIV,LOOKUPS!H$7,0)*$FH$6++VLOOKUP($FA203,SIZE,LOOKUPS!H$11,0)*$FI$6)</f>
        <v/>
      </c>
      <c r="FH203" s="1" t="str">
        <f>IF(ISERROR(VLOOKUP($FA203,MOM,LOOKUPS!I$12,0)*$FB$6+VLOOKUP($FA203,STREV,LOOKUPS!I$10,0)*$FC$6+VLOOKUP($FA203,LTREV,LOOKUPS!I$9,0)*$FD$6+VLOOKUP($FA203,CFP,LOOKUPS!I$6,0)*$FE$6+VLOOKUP($FA203,EP,LOOKUPS!I$8,0)*$FF$6+VLOOKUP($FA203,BM,LOOKUPS!I$5,0)*$FG$6+VLOOKUP($FA203,DIV,LOOKUPS!I$7,0)*$FH$6++VLOOKUP($FA203,SIZE,LOOKUPS!I$11,0)*$FI$6),"",VLOOKUP($FA203,MOM,LOOKUPS!I$12,0)*$FB$6+VLOOKUP($FA203,STREV,LOOKUPS!I$10,0)*$FC$6+VLOOKUP($FA203,LTREV,LOOKUPS!I$9,0)*$FD$6+VLOOKUP($FA203,CFP,LOOKUPS!I$6,0)*$FE$6+VLOOKUP($FA203,EP,LOOKUPS!I$8,0)*$FF$6+VLOOKUP($FA203,BM,LOOKUPS!I$5,0)*$FG$6+VLOOKUP($FA203,DIV,LOOKUPS!I$7,0)*$FH$6++VLOOKUP($FA203,SIZE,LOOKUPS!I$11,0)*$FI$6)</f>
        <v/>
      </c>
      <c r="FI203" s="1" t="str">
        <f>IF(ISERROR(VLOOKUP($FA203,MOM,LOOKUPS!J$12,0)*$FB$6+VLOOKUP($FA203,STREV,LOOKUPS!J$10,0)*$FC$6+VLOOKUP($FA203,LTREV,LOOKUPS!J$9,0)*$FD$6+VLOOKUP($FA203,CFP,LOOKUPS!J$6,0)*$FE$6+VLOOKUP($FA203,EP,LOOKUPS!J$8,0)*$FF$6+VLOOKUP($FA203,BM,LOOKUPS!J$5,0)*$FG$6+VLOOKUP($FA203,DIV,LOOKUPS!J$7,0)*$FH$6++VLOOKUP($FA203,SIZE,LOOKUPS!J$11,0)*$FI$6),"",VLOOKUP($FA203,MOM,LOOKUPS!J$12,0)*$FB$6+VLOOKUP($FA203,STREV,LOOKUPS!J$10,0)*$FC$6+VLOOKUP($FA203,LTREV,LOOKUPS!J$9,0)*$FD$6+VLOOKUP($FA203,CFP,LOOKUPS!J$6,0)*$FE$6+VLOOKUP($FA203,EP,LOOKUPS!J$8,0)*$FF$6+VLOOKUP($FA203,BM,LOOKUPS!J$5,0)*$FG$6+VLOOKUP($FA203,DIV,LOOKUPS!J$7,0)*$FH$6++VLOOKUP($FA203,SIZE,LOOKUPS!J$11,0)*$FI$6)</f>
        <v/>
      </c>
      <c r="FJ203" s="1" t="str">
        <f>IF(ISERROR(VLOOKUP($FA203,MOM,LOOKUPS!K$12,0)*$FB$6+VLOOKUP($FA203,STREV,LOOKUPS!K$10,0)*$FC$6+VLOOKUP($FA203,LTREV,LOOKUPS!K$9,0)*$FD$6+VLOOKUP($FA203,CFP,LOOKUPS!K$6,0)*$FE$6+VLOOKUP($FA203,EP,LOOKUPS!K$8,0)*$FF$6+VLOOKUP($FA203,BM,LOOKUPS!K$5,0)*$FG$6+VLOOKUP($FA203,DIV,LOOKUPS!K$7,0)*$FH$6++VLOOKUP($FA203,SIZE,LOOKUPS!K$11,0)*$FI$6),"",VLOOKUP($FA203,MOM,LOOKUPS!K$12,0)*$FB$6+VLOOKUP($FA203,STREV,LOOKUPS!K$10,0)*$FC$6+VLOOKUP($FA203,LTREV,LOOKUPS!K$9,0)*$FD$6+VLOOKUP($FA203,CFP,LOOKUPS!K$6,0)*$FE$6+VLOOKUP($FA203,EP,LOOKUPS!K$8,0)*$FF$6+VLOOKUP($FA203,BM,LOOKUPS!K$5,0)*$FG$6+VLOOKUP($FA203,DIV,LOOKUPS!K$7,0)*$FH$6++VLOOKUP($FA203,SIZE,LOOKUPS!K$11,0)*$FI$6)</f>
        <v/>
      </c>
      <c r="FK203" s="1" t="str">
        <f>IF(ISERROR(VLOOKUP($FA203,MOM,LOOKUPS!L$12,0)*$FB$6+VLOOKUP($FA203,STREV,LOOKUPS!L$10,0)*$FC$6+VLOOKUP($FA203,LTREV,LOOKUPS!L$9,0)*$FD$6+VLOOKUP($FA203,CFP,LOOKUPS!L$6,0)*$FE$6+VLOOKUP($FA203,EP,LOOKUPS!L$8,0)*$FF$6+VLOOKUP($FA203,BM,LOOKUPS!L$5,0)*$FG$6+VLOOKUP($FA203,DIV,LOOKUPS!L$7,0)*$FH$6++VLOOKUP($FA203,SIZE,LOOKUPS!L$11,0)*$FI$6),"",VLOOKUP($FA203,MOM,LOOKUPS!L$12,0)*$FB$6+VLOOKUP($FA203,STREV,LOOKUPS!L$10,0)*$FC$6+VLOOKUP($FA203,LTREV,LOOKUPS!L$9,0)*$FD$6+VLOOKUP($FA203,CFP,LOOKUPS!L$6,0)*$FE$6+VLOOKUP($FA203,EP,LOOKUPS!L$8,0)*$FF$6+VLOOKUP($FA203,BM,LOOKUPS!L$5,0)*$FG$6+VLOOKUP($FA203,DIV,LOOKUPS!L$7,0)*$FH$6++VLOOKUP($FA203,SIZE,LOOKUPS!L$11,0)*$FI$6)</f>
        <v/>
      </c>
    </row>
    <row r="204" spans="1:167" x14ac:dyDescent="0.3">
      <c r="A204" s="1">
        <v>194303</v>
      </c>
      <c r="B204" s="1">
        <v>11.4</v>
      </c>
      <c r="C204" s="1">
        <v>9.36</v>
      </c>
      <c r="D204" s="1">
        <v>8.9</v>
      </c>
      <c r="E204" s="1">
        <v>10.32</v>
      </c>
      <c r="F204" s="1">
        <v>9.31</v>
      </c>
      <c r="G204" s="1">
        <v>8.3800000000000008</v>
      </c>
      <c r="H204" s="1">
        <v>11.01</v>
      </c>
      <c r="I204" s="1">
        <v>13.84</v>
      </c>
      <c r="J204" s="1">
        <v>14.68</v>
      </c>
      <c r="K204" s="1">
        <v>14.12</v>
      </c>
      <c r="M204" s="1">
        <v>194204</v>
      </c>
      <c r="N204" s="1">
        <v>-1.84</v>
      </c>
      <c r="O204" s="1">
        <v>-5.29</v>
      </c>
      <c r="P204" s="1">
        <v>-5.61</v>
      </c>
      <c r="Q204" s="1">
        <v>-4</v>
      </c>
      <c r="R204" s="1">
        <v>-4.87</v>
      </c>
      <c r="S204" s="1">
        <v>-3.95</v>
      </c>
      <c r="T204" s="1">
        <v>-5.66</v>
      </c>
      <c r="U204" s="1">
        <v>-5.07</v>
      </c>
      <c r="V204" s="1">
        <v>-4.47</v>
      </c>
      <c r="W204" s="1">
        <v>-5.0999999999999996</v>
      </c>
      <c r="Y204" s="1">
        <v>194703</v>
      </c>
      <c r="Z204" s="1">
        <v>-1.86</v>
      </c>
      <c r="AA204" s="1">
        <v>-0.62</v>
      </c>
      <c r="AB204" s="1">
        <v>-1.76</v>
      </c>
      <c r="AC204" s="1">
        <v>-2.4</v>
      </c>
      <c r="AD204" s="1">
        <v>-1.68</v>
      </c>
      <c r="AE204" s="1">
        <v>-3.22</v>
      </c>
      <c r="AF204" s="1">
        <v>-3.77</v>
      </c>
      <c r="AG204" s="1">
        <v>-3.56</v>
      </c>
      <c r="AH204" s="1">
        <v>-4.41</v>
      </c>
      <c r="AI204" s="1">
        <v>-6.05</v>
      </c>
      <c r="AK204">
        <v>196709</v>
      </c>
      <c r="AL204">
        <v>9.8699999999999992</v>
      </c>
      <c r="AM204">
        <v>5.85</v>
      </c>
      <c r="AN204">
        <v>5.37</v>
      </c>
      <c r="AO204">
        <v>6.47</v>
      </c>
      <c r="AP204">
        <v>6.15</v>
      </c>
      <c r="AQ204">
        <v>4.9000000000000004</v>
      </c>
      <c r="AR204">
        <v>5.66</v>
      </c>
      <c r="AS204">
        <v>5.63</v>
      </c>
      <c r="AT204">
        <v>6.76</v>
      </c>
      <c r="AU204">
        <v>7.48</v>
      </c>
      <c r="AV204">
        <v>4.37</v>
      </c>
      <c r="AW204">
        <v>5.15</v>
      </c>
      <c r="AX204">
        <v>4.66</v>
      </c>
      <c r="AY204">
        <v>4.0999999999999996</v>
      </c>
      <c r="AZ204">
        <v>7.21</v>
      </c>
      <c r="BA204">
        <v>5.52</v>
      </c>
      <c r="BB204">
        <v>5.75</v>
      </c>
      <c r="BC204">
        <v>5.89</v>
      </c>
      <c r="BD204">
        <v>7.52</v>
      </c>
      <c r="BF204" s="1">
        <v>196709</v>
      </c>
      <c r="BG204" s="1">
        <v>7.97</v>
      </c>
      <c r="BH204" s="1">
        <v>5.82</v>
      </c>
      <c r="BI204" s="1">
        <v>5.16</v>
      </c>
      <c r="BJ204" s="1">
        <v>6.73</v>
      </c>
      <c r="BK204" s="1">
        <v>6.44</v>
      </c>
      <c r="BL204" s="1">
        <v>4.33</v>
      </c>
      <c r="BM204" s="1">
        <v>5.16</v>
      </c>
      <c r="BN204" s="1">
        <v>6.02</v>
      </c>
      <c r="BO204" s="1">
        <v>6.94</v>
      </c>
      <c r="BP204" s="1">
        <v>7.33</v>
      </c>
      <c r="BQ204" s="1">
        <v>5.26</v>
      </c>
      <c r="BR204" s="1">
        <v>4.07</v>
      </c>
      <c r="BS204" s="1">
        <v>4.55</v>
      </c>
      <c r="BT204" s="1">
        <v>4.74</v>
      </c>
      <c r="BU204" s="1">
        <v>5.53</v>
      </c>
      <c r="BV204" s="1">
        <v>5.78</v>
      </c>
      <c r="BW204" s="1">
        <v>6.25</v>
      </c>
      <c r="BX204" s="1">
        <v>6.3</v>
      </c>
      <c r="BY204" s="1">
        <v>7.37</v>
      </c>
      <c r="CA204" s="1">
        <v>194209</v>
      </c>
      <c r="CB204" s="1">
        <v>34.21</v>
      </c>
      <c r="CC204" s="1">
        <v>2.67</v>
      </c>
      <c r="CD204" s="1">
        <v>3.32</v>
      </c>
      <c r="CE204" s="1">
        <v>8.25</v>
      </c>
      <c r="CF204" s="1">
        <v>2.54</v>
      </c>
      <c r="CG204" s="1">
        <v>3.08</v>
      </c>
      <c r="CH204" s="1">
        <v>3</v>
      </c>
      <c r="CI204" s="1">
        <v>4.67</v>
      </c>
      <c r="CJ204" s="1">
        <v>9.75</v>
      </c>
      <c r="CK204" s="1">
        <v>2.34</v>
      </c>
      <c r="CL204" s="1">
        <v>2.75</v>
      </c>
      <c r="CM204" s="1">
        <v>2.93</v>
      </c>
      <c r="CN204" s="1">
        <v>3.24</v>
      </c>
      <c r="CO204" s="1">
        <v>2.97</v>
      </c>
      <c r="CP204" s="1">
        <v>3.02</v>
      </c>
      <c r="CQ204" s="1">
        <v>4.09</v>
      </c>
      <c r="CR204" s="1">
        <v>5.25</v>
      </c>
      <c r="CS204" s="1">
        <v>3.91</v>
      </c>
      <c r="CT204" s="1">
        <v>15.5</v>
      </c>
      <c r="CV204" s="1">
        <v>194309</v>
      </c>
      <c r="CW204" s="1">
        <v>5.58</v>
      </c>
      <c r="CX204" s="1">
        <v>2.87</v>
      </c>
      <c r="CY204" s="1">
        <v>3.64</v>
      </c>
      <c r="CZ204" s="1">
        <v>2.31</v>
      </c>
      <c r="DA204" s="1">
        <v>2.84</v>
      </c>
      <c r="DB204" s="1">
        <v>2.97</v>
      </c>
      <c r="DC204" s="1">
        <v>3.52</v>
      </c>
      <c r="DD204" s="1">
        <v>3.62</v>
      </c>
      <c r="DE204" s="1">
        <v>2.13</v>
      </c>
      <c r="DF204" s="1">
        <v>2.69</v>
      </c>
      <c r="DG204" s="1">
        <v>3</v>
      </c>
      <c r="DH204" s="1">
        <v>2.94</v>
      </c>
      <c r="DI204" s="1">
        <v>3</v>
      </c>
      <c r="DJ204" s="1">
        <v>3.76</v>
      </c>
      <c r="DK204" s="1">
        <v>3.29</v>
      </c>
      <c r="DL204" s="1">
        <v>4.5</v>
      </c>
      <c r="DM204" s="1">
        <v>2.69</v>
      </c>
      <c r="DN204" s="1">
        <v>2.4700000000000002</v>
      </c>
      <c r="DO204" s="1">
        <v>1.79</v>
      </c>
      <c r="DQ204" s="1">
        <v>194209</v>
      </c>
      <c r="DR204" s="1">
        <v>-99.99</v>
      </c>
      <c r="DS204" s="1">
        <v>9.31</v>
      </c>
      <c r="DT204" s="1">
        <v>2.96</v>
      </c>
      <c r="DU204" s="1">
        <v>2.75</v>
      </c>
      <c r="DV204" s="1">
        <v>11.67</v>
      </c>
      <c r="DW204" s="1">
        <v>4.04</v>
      </c>
      <c r="DX204" s="1">
        <v>2.59</v>
      </c>
      <c r="DY204" s="1">
        <v>3.07</v>
      </c>
      <c r="DZ204" s="1">
        <v>2.65</v>
      </c>
      <c r="EA204" s="1">
        <v>16.7</v>
      </c>
      <c r="EB204" s="1">
        <v>6.64</v>
      </c>
      <c r="EC204" s="1">
        <v>4.6399999999999997</v>
      </c>
      <c r="ED204" s="1">
        <v>3.44</v>
      </c>
      <c r="EE204" s="1">
        <v>2.73</v>
      </c>
      <c r="EF204" s="1">
        <v>2.4500000000000002</v>
      </c>
      <c r="EG204" s="1">
        <v>3.2</v>
      </c>
      <c r="EH204" s="1">
        <v>2.94</v>
      </c>
      <c r="EI204" s="1">
        <v>2.95</v>
      </c>
      <c r="EJ204" s="1">
        <v>2.36</v>
      </c>
      <c r="EL204">
        <v>194209</v>
      </c>
      <c r="EM204">
        <v>2.61</v>
      </c>
      <c r="EN204">
        <v>0.66</v>
      </c>
      <c r="EO204">
        <v>2.39</v>
      </c>
      <c r="EP204">
        <v>0.03</v>
      </c>
      <c r="ER204" s="1">
        <v>194303</v>
      </c>
      <c r="ES204" s="1">
        <v>4.74</v>
      </c>
      <c r="EU204" s="1">
        <v>194204</v>
      </c>
      <c r="EV204" s="1">
        <v>0.67</v>
      </c>
      <c r="EX204" s="1">
        <v>194703</v>
      </c>
      <c r="EY204" s="1">
        <v>3.01</v>
      </c>
      <c r="FA204" s="1">
        <v>194303</v>
      </c>
      <c r="FB204" s="1" t="str">
        <f>IF(ISERROR(VLOOKUP($FA204,MOM,LOOKUPS!C$12,0)*$FB$6+VLOOKUP($FA204,STREV,LOOKUPS!C$10,0)*$FC$6+VLOOKUP($FA204,LTREV,LOOKUPS!C$9,0)*$FD$6+VLOOKUP($FA204,CFP,LOOKUPS!C$6,0)*$FE$6+VLOOKUP($FA204,EP,LOOKUPS!C$8,0)*$FF$6+VLOOKUP($FA204,BM,LOOKUPS!C$5,0)*$FG$6+VLOOKUP($FA204,DIV,LOOKUPS!C$7,0)*$FH$6++VLOOKUP($FA204,SIZE,LOOKUPS!C$11,0)*$FI$6),"",VLOOKUP($FA204,MOM,LOOKUPS!C$12,0)*$FB$6+VLOOKUP($FA204,STREV,LOOKUPS!C$10,0)*$FC$6+VLOOKUP($FA204,LTREV,LOOKUPS!C$9,0)*$FD$6+VLOOKUP($FA204,CFP,LOOKUPS!C$6,0)*$FE$6+VLOOKUP($FA204,EP,LOOKUPS!C$8,0)*$FF$6+VLOOKUP($FA204,BM,LOOKUPS!C$5,0)*$FG$6+VLOOKUP($FA204,DIV,LOOKUPS!C$7,0)*$FH$6++VLOOKUP($FA204,SIZE,LOOKUPS!C$11,0)*$FI$6)</f>
        <v/>
      </c>
      <c r="FC204" s="1" t="str">
        <f>IF(ISERROR(VLOOKUP($FA204,MOM,LOOKUPS!D$12,0)*$FB$6+VLOOKUP($FA204,STREV,LOOKUPS!D$10,0)*$FC$6+VLOOKUP($FA204,LTREV,LOOKUPS!D$9,0)*$FD$6+VLOOKUP($FA204,CFP,LOOKUPS!D$6,0)*$FE$6+VLOOKUP($FA204,EP,LOOKUPS!D$8,0)*$FF$6+VLOOKUP($FA204,BM,LOOKUPS!D$5,0)*$FG$6+VLOOKUP($FA204,DIV,LOOKUPS!D$7,0)*$FH$6++VLOOKUP($FA204,SIZE,LOOKUPS!D$11,0)*$FI$6),"",VLOOKUP($FA204,MOM,LOOKUPS!D$12,0)*$FB$6+VLOOKUP($FA204,STREV,LOOKUPS!D$10,0)*$FC$6+VLOOKUP($FA204,LTREV,LOOKUPS!D$9,0)*$FD$6+VLOOKUP($FA204,CFP,LOOKUPS!D$6,0)*$FE$6+VLOOKUP($FA204,EP,LOOKUPS!D$8,0)*$FF$6+VLOOKUP($FA204,BM,LOOKUPS!D$5,0)*$FG$6+VLOOKUP($FA204,DIV,LOOKUPS!D$7,0)*$FH$6++VLOOKUP($FA204,SIZE,LOOKUPS!D$11,0)*$FI$6)</f>
        <v/>
      </c>
      <c r="FD204" s="1" t="str">
        <f>IF(ISERROR(VLOOKUP($FA204,MOM,LOOKUPS!E$12,0)*$FB$6+VLOOKUP($FA204,STREV,LOOKUPS!E$10,0)*$FC$6+VLOOKUP($FA204,LTREV,LOOKUPS!E$9,0)*$FD$6+VLOOKUP($FA204,CFP,LOOKUPS!E$6,0)*$FE$6+VLOOKUP($FA204,EP,LOOKUPS!E$8,0)*$FF$6+VLOOKUP($FA204,BM,LOOKUPS!E$5,0)*$FG$6+VLOOKUP($FA204,DIV,LOOKUPS!E$7,0)*$FH$6++VLOOKUP($FA204,SIZE,LOOKUPS!E$11,0)*$FI$6),"",VLOOKUP($FA204,MOM,LOOKUPS!E$12,0)*$FB$6+VLOOKUP($FA204,STREV,LOOKUPS!E$10,0)*$FC$6+VLOOKUP($FA204,LTREV,LOOKUPS!E$9,0)*$FD$6+VLOOKUP($FA204,CFP,LOOKUPS!E$6,0)*$FE$6+VLOOKUP($FA204,EP,LOOKUPS!E$8,0)*$FF$6+VLOOKUP($FA204,BM,LOOKUPS!E$5,0)*$FG$6+VLOOKUP($FA204,DIV,LOOKUPS!E$7,0)*$FH$6++VLOOKUP($FA204,SIZE,LOOKUPS!E$11,0)*$FI$6)</f>
        <v/>
      </c>
      <c r="FE204" s="1" t="str">
        <f>IF(ISERROR(VLOOKUP($FA204,MOM,LOOKUPS!F$12,0)*$FB$6+VLOOKUP($FA204,STREV,LOOKUPS!F$10,0)*$FC$6+VLOOKUP($FA204,LTREV,LOOKUPS!F$9,0)*$FD$6+VLOOKUP($FA204,CFP,LOOKUPS!F$6,0)*$FE$6+VLOOKUP($FA204,EP,LOOKUPS!F$8,0)*$FF$6+VLOOKUP($FA204,BM,LOOKUPS!F$5,0)*$FG$6+VLOOKUP($FA204,DIV,LOOKUPS!F$7,0)*$FH$6++VLOOKUP($FA204,SIZE,LOOKUPS!F$11,0)*$FI$6),"",VLOOKUP($FA204,MOM,LOOKUPS!F$12,0)*$FB$6+VLOOKUP($FA204,STREV,LOOKUPS!F$10,0)*$FC$6+VLOOKUP($FA204,LTREV,LOOKUPS!F$9,0)*$FD$6+VLOOKUP($FA204,CFP,LOOKUPS!F$6,0)*$FE$6+VLOOKUP($FA204,EP,LOOKUPS!F$8,0)*$FF$6+VLOOKUP($FA204,BM,LOOKUPS!F$5,0)*$FG$6+VLOOKUP($FA204,DIV,LOOKUPS!F$7,0)*$FH$6++VLOOKUP($FA204,SIZE,LOOKUPS!F$11,0)*$FI$6)</f>
        <v/>
      </c>
      <c r="FF204" s="1" t="str">
        <f>IF(ISERROR(VLOOKUP($FA204,MOM,LOOKUPS!G$12,0)*$FB$6+VLOOKUP($FA204,STREV,LOOKUPS!G$10,0)*$FC$6+VLOOKUP($FA204,LTREV,LOOKUPS!G$9,0)*$FD$6+VLOOKUP($FA204,CFP,LOOKUPS!G$6,0)*$FE$6+VLOOKUP($FA204,EP,LOOKUPS!G$8,0)*$FF$6+VLOOKUP($FA204,BM,LOOKUPS!G$5,0)*$FG$6+VLOOKUP($FA204,DIV,LOOKUPS!G$7,0)*$FH$6++VLOOKUP($FA204,SIZE,LOOKUPS!G$11,0)*$FI$6),"",VLOOKUP($FA204,MOM,LOOKUPS!G$12,0)*$FB$6+VLOOKUP($FA204,STREV,LOOKUPS!G$10,0)*$FC$6+VLOOKUP($FA204,LTREV,LOOKUPS!G$9,0)*$FD$6+VLOOKUP($FA204,CFP,LOOKUPS!G$6,0)*$FE$6+VLOOKUP($FA204,EP,LOOKUPS!G$8,0)*$FF$6+VLOOKUP($FA204,BM,LOOKUPS!G$5,0)*$FG$6+VLOOKUP($FA204,DIV,LOOKUPS!G$7,0)*$FH$6++VLOOKUP($FA204,SIZE,LOOKUPS!G$11,0)*$FI$6)</f>
        <v/>
      </c>
      <c r="FG204" s="1" t="str">
        <f>IF(ISERROR(VLOOKUP($FA204,MOM,LOOKUPS!H$12,0)*$FB$6+VLOOKUP($FA204,STREV,LOOKUPS!H$10,0)*$FC$6+VLOOKUP($FA204,LTREV,LOOKUPS!H$9,0)*$FD$6+VLOOKUP($FA204,CFP,LOOKUPS!H$6,0)*$FE$6+VLOOKUP($FA204,EP,LOOKUPS!H$8,0)*$FF$6+VLOOKUP($FA204,BM,LOOKUPS!H$5,0)*$FG$6+VLOOKUP($FA204,DIV,LOOKUPS!H$7,0)*$FH$6++VLOOKUP($FA204,SIZE,LOOKUPS!H$11,0)*$FI$6),"",VLOOKUP($FA204,MOM,LOOKUPS!H$12,0)*$FB$6+VLOOKUP($FA204,STREV,LOOKUPS!H$10,0)*$FC$6+VLOOKUP($FA204,LTREV,LOOKUPS!H$9,0)*$FD$6+VLOOKUP($FA204,CFP,LOOKUPS!H$6,0)*$FE$6+VLOOKUP($FA204,EP,LOOKUPS!H$8,0)*$FF$6+VLOOKUP($FA204,BM,LOOKUPS!H$5,0)*$FG$6+VLOOKUP($FA204,DIV,LOOKUPS!H$7,0)*$FH$6++VLOOKUP($FA204,SIZE,LOOKUPS!H$11,0)*$FI$6)</f>
        <v/>
      </c>
      <c r="FH204" s="1" t="str">
        <f>IF(ISERROR(VLOOKUP($FA204,MOM,LOOKUPS!I$12,0)*$FB$6+VLOOKUP($FA204,STREV,LOOKUPS!I$10,0)*$FC$6+VLOOKUP($FA204,LTREV,LOOKUPS!I$9,0)*$FD$6+VLOOKUP($FA204,CFP,LOOKUPS!I$6,0)*$FE$6+VLOOKUP($FA204,EP,LOOKUPS!I$8,0)*$FF$6+VLOOKUP($FA204,BM,LOOKUPS!I$5,0)*$FG$6+VLOOKUP($FA204,DIV,LOOKUPS!I$7,0)*$FH$6++VLOOKUP($FA204,SIZE,LOOKUPS!I$11,0)*$FI$6),"",VLOOKUP($FA204,MOM,LOOKUPS!I$12,0)*$FB$6+VLOOKUP($FA204,STREV,LOOKUPS!I$10,0)*$FC$6+VLOOKUP($FA204,LTREV,LOOKUPS!I$9,0)*$FD$6+VLOOKUP($FA204,CFP,LOOKUPS!I$6,0)*$FE$6+VLOOKUP($FA204,EP,LOOKUPS!I$8,0)*$FF$6+VLOOKUP($FA204,BM,LOOKUPS!I$5,0)*$FG$6+VLOOKUP($FA204,DIV,LOOKUPS!I$7,0)*$FH$6++VLOOKUP($FA204,SIZE,LOOKUPS!I$11,0)*$FI$6)</f>
        <v/>
      </c>
      <c r="FI204" s="1" t="str">
        <f>IF(ISERROR(VLOOKUP($FA204,MOM,LOOKUPS!J$12,0)*$FB$6+VLOOKUP($FA204,STREV,LOOKUPS!J$10,0)*$FC$6+VLOOKUP($FA204,LTREV,LOOKUPS!J$9,0)*$FD$6+VLOOKUP($FA204,CFP,LOOKUPS!J$6,0)*$FE$6+VLOOKUP($FA204,EP,LOOKUPS!J$8,0)*$FF$6+VLOOKUP($FA204,BM,LOOKUPS!J$5,0)*$FG$6+VLOOKUP($FA204,DIV,LOOKUPS!J$7,0)*$FH$6++VLOOKUP($FA204,SIZE,LOOKUPS!J$11,0)*$FI$6),"",VLOOKUP($FA204,MOM,LOOKUPS!J$12,0)*$FB$6+VLOOKUP($FA204,STREV,LOOKUPS!J$10,0)*$FC$6+VLOOKUP($FA204,LTREV,LOOKUPS!J$9,0)*$FD$6+VLOOKUP($FA204,CFP,LOOKUPS!J$6,0)*$FE$6+VLOOKUP($FA204,EP,LOOKUPS!J$8,0)*$FF$6+VLOOKUP($FA204,BM,LOOKUPS!J$5,0)*$FG$6+VLOOKUP($FA204,DIV,LOOKUPS!J$7,0)*$FH$6++VLOOKUP($FA204,SIZE,LOOKUPS!J$11,0)*$FI$6)</f>
        <v/>
      </c>
      <c r="FJ204" s="1" t="str">
        <f>IF(ISERROR(VLOOKUP($FA204,MOM,LOOKUPS!K$12,0)*$FB$6+VLOOKUP($FA204,STREV,LOOKUPS!K$10,0)*$FC$6+VLOOKUP($FA204,LTREV,LOOKUPS!K$9,0)*$FD$6+VLOOKUP($FA204,CFP,LOOKUPS!K$6,0)*$FE$6+VLOOKUP($FA204,EP,LOOKUPS!K$8,0)*$FF$6+VLOOKUP($FA204,BM,LOOKUPS!K$5,0)*$FG$6+VLOOKUP($FA204,DIV,LOOKUPS!K$7,0)*$FH$6++VLOOKUP($FA204,SIZE,LOOKUPS!K$11,0)*$FI$6),"",VLOOKUP($FA204,MOM,LOOKUPS!K$12,0)*$FB$6+VLOOKUP($FA204,STREV,LOOKUPS!K$10,0)*$FC$6+VLOOKUP($FA204,LTREV,LOOKUPS!K$9,0)*$FD$6+VLOOKUP($FA204,CFP,LOOKUPS!K$6,0)*$FE$6+VLOOKUP($FA204,EP,LOOKUPS!K$8,0)*$FF$6+VLOOKUP($FA204,BM,LOOKUPS!K$5,0)*$FG$6+VLOOKUP($FA204,DIV,LOOKUPS!K$7,0)*$FH$6++VLOOKUP($FA204,SIZE,LOOKUPS!K$11,0)*$FI$6)</f>
        <v/>
      </c>
      <c r="FK204" s="1" t="str">
        <f>IF(ISERROR(VLOOKUP($FA204,MOM,LOOKUPS!L$12,0)*$FB$6+VLOOKUP($FA204,STREV,LOOKUPS!L$10,0)*$FC$6+VLOOKUP($FA204,LTREV,LOOKUPS!L$9,0)*$FD$6+VLOOKUP($FA204,CFP,LOOKUPS!L$6,0)*$FE$6+VLOOKUP($FA204,EP,LOOKUPS!L$8,0)*$FF$6+VLOOKUP($FA204,BM,LOOKUPS!L$5,0)*$FG$6+VLOOKUP($FA204,DIV,LOOKUPS!L$7,0)*$FH$6++VLOOKUP($FA204,SIZE,LOOKUPS!L$11,0)*$FI$6),"",VLOOKUP($FA204,MOM,LOOKUPS!L$12,0)*$FB$6+VLOOKUP($FA204,STREV,LOOKUPS!L$10,0)*$FC$6+VLOOKUP($FA204,LTREV,LOOKUPS!L$9,0)*$FD$6+VLOOKUP($FA204,CFP,LOOKUPS!L$6,0)*$FE$6+VLOOKUP($FA204,EP,LOOKUPS!L$8,0)*$FF$6+VLOOKUP($FA204,BM,LOOKUPS!L$5,0)*$FG$6+VLOOKUP($FA204,DIV,LOOKUPS!L$7,0)*$FH$6++VLOOKUP($FA204,SIZE,LOOKUPS!L$11,0)*$FI$6)</f>
        <v/>
      </c>
    </row>
    <row r="205" spans="1:167" x14ac:dyDescent="0.3">
      <c r="A205" s="1">
        <v>194304</v>
      </c>
      <c r="B205" s="1">
        <v>0.31</v>
      </c>
      <c r="C205" s="1">
        <v>0.12</v>
      </c>
      <c r="D205" s="1">
        <v>-0.46</v>
      </c>
      <c r="E205" s="1">
        <v>2.25</v>
      </c>
      <c r="F205" s="1">
        <v>1.73</v>
      </c>
      <c r="G205" s="1">
        <v>0.66</v>
      </c>
      <c r="H205" s="1">
        <v>6.21</v>
      </c>
      <c r="I205" s="1">
        <v>6.63</v>
      </c>
      <c r="J205" s="1">
        <v>6.39</v>
      </c>
      <c r="K205" s="1">
        <v>11.7</v>
      </c>
      <c r="M205" s="1">
        <v>194205</v>
      </c>
      <c r="N205" s="1">
        <v>4.83</v>
      </c>
      <c r="O205" s="1">
        <v>2.89</v>
      </c>
      <c r="P205" s="1">
        <v>1.41</v>
      </c>
      <c r="Q205" s="1">
        <v>3.76</v>
      </c>
      <c r="R205" s="1">
        <v>2.4300000000000002</v>
      </c>
      <c r="S205" s="1">
        <v>3.13</v>
      </c>
      <c r="T205" s="1">
        <v>2.68</v>
      </c>
      <c r="U205" s="1">
        <v>1.32</v>
      </c>
      <c r="V205" s="1">
        <v>4.04</v>
      </c>
      <c r="W205" s="1">
        <v>1.24</v>
      </c>
      <c r="Y205" s="1">
        <v>194704</v>
      </c>
      <c r="Z205" s="1">
        <v>-6.03</v>
      </c>
      <c r="AA205" s="1">
        <v>-4.92</v>
      </c>
      <c r="AB205" s="1">
        <v>-6.59</v>
      </c>
      <c r="AC205" s="1">
        <v>-7.68</v>
      </c>
      <c r="AD205" s="1">
        <v>-7.32</v>
      </c>
      <c r="AE205" s="1">
        <v>-7.66</v>
      </c>
      <c r="AF205" s="1">
        <v>-8.2200000000000006</v>
      </c>
      <c r="AG205" s="1">
        <v>-9.8699999999999992</v>
      </c>
      <c r="AH205" s="1">
        <v>-11.31</v>
      </c>
      <c r="AI205" s="1">
        <v>-13.2</v>
      </c>
      <c r="AK205">
        <v>196710</v>
      </c>
      <c r="AL205">
        <v>-2.11</v>
      </c>
      <c r="AM205">
        <v>-0.86</v>
      </c>
      <c r="AN205">
        <v>-2.99</v>
      </c>
      <c r="AO205">
        <v>-2.58</v>
      </c>
      <c r="AP205">
        <v>-0.52</v>
      </c>
      <c r="AQ205">
        <v>-2.11</v>
      </c>
      <c r="AR205">
        <v>-2.71</v>
      </c>
      <c r="AS205">
        <v>-3.35</v>
      </c>
      <c r="AT205">
        <v>-2.5099999999999998</v>
      </c>
      <c r="AU205">
        <v>0.49</v>
      </c>
      <c r="AV205">
        <v>-1.88</v>
      </c>
      <c r="AW205">
        <v>-1.66</v>
      </c>
      <c r="AX205">
        <v>-2.57</v>
      </c>
      <c r="AY205">
        <v>-1.95</v>
      </c>
      <c r="AZ205">
        <v>-3.46</v>
      </c>
      <c r="BA205">
        <v>-3.9</v>
      </c>
      <c r="BB205">
        <v>-2.77</v>
      </c>
      <c r="BC205">
        <v>-1.32</v>
      </c>
      <c r="BD205">
        <v>-3.56</v>
      </c>
      <c r="BF205" s="1">
        <v>196710</v>
      </c>
      <c r="BG205" s="1">
        <v>-1.21</v>
      </c>
      <c r="BH205" s="1">
        <v>-1.1100000000000001</v>
      </c>
      <c r="BI205" s="1">
        <v>-2.71</v>
      </c>
      <c r="BJ205" s="1">
        <v>-2.84</v>
      </c>
      <c r="BK205" s="1">
        <v>-0.7</v>
      </c>
      <c r="BL205" s="1">
        <v>-2.17</v>
      </c>
      <c r="BM205" s="1">
        <v>-3.12</v>
      </c>
      <c r="BN205" s="1">
        <v>-2.6</v>
      </c>
      <c r="BO205" s="1">
        <v>-2.96</v>
      </c>
      <c r="BP205" s="1">
        <v>-0.25</v>
      </c>
      <c r="BQ205" s="1">
        <v>-1.3</v>
      </c>
      <c r="BR205" s="1">
        <v>-2.2799999999999998</v>
      </c>
      <c r="BS205" s="1">
        <v>-2.08</v>
      </c>
      <c r="BT205" s="1">
        <v>-3.11</v>
      </c>
      <c r="BU205" s="1">
        <v>-3.13</v>
      </c>
      <c r="BV205" s="1">
        <v>-2.62</v>
      </c>
      <c r="BW205" s="1">
        <v>-2.57</v>
      </c>
      <c r="BX205" s="1">
        <v>-2.81</v>
      </c>
      <c r="BY205" s="1">
        <v>-3.06</v>
      </c>
      <c r="CA205" s="1">
        <v>194210</v>
      </c>
      <c r="CB205" s="1">
        <v>7.44</v>
      </c>
      <c r="CC205" s="1">
        <v>6.77</v>
      </c>
      <c r="CD205" s="1">
        <v>8.32</v>
      </c>
      <c r="CE205" s="1">
        <v>13.92</v>
      </c>
      <c r="CF205" s="1">
        <v>6.96</v>
      </c>
      <c r="CG205" s="1">
        <v>6.44</v>
      </c>
      <c r="CH205" s="1">
        <v>9.06</v>
      </c>
      <c r="CI205" s="1">
        <v>10.75</v>
      </c>
      <c r="CJ205" s="1">
        <v>14.46</v>
      </c>
      <c r="CK205" s="1">
        <v>5.48</v>
      </c>
      <c r="CL205" s="1">
        <v>8.4499999999999993</v>
      </c>
      <c r="CM205" s="1">
        <v>6.41</v>
      </c>
      <c r="CN205" s="1">
        <v>6.47</v>
      </c>
      <c r="CO205" s="1">
        <v>7.69</v>
      </c>
      <c r="CP205" s="1">
        <v>10.43</v>
      </c>
      <c r="CQ205" s="1">
        <v>8.64</v>
      </c>
      <c r="CR205" s="1">
        <v>12.83</v>
      </c>
      <c r="CS205" s="1">
        <v>13.01</v>
      </c>
      <c r="CT205" s="1">
        <v>15.89</v>
      </c>
      <c r="CV205" s="1">
        <v>194310</v>
      </c>
      <c r="CW205" s="1">
        <v>0.11</v>
      </c>
      <c r="CX205" s="1">
        <v>-1.1599999999999999</v>
      </c>
      <c r="CY205" s="1">
        <v>-0.77</v>
      </c>
      <c r="CZ205" s="1">
        <v>0.68</v>
      </c>
      <c r="DA205" s="1">
        <v>-1.0900000000000001</v>
      </c>
      <c r="DB205" s="1">
        <v>-1.46</v>
      </c>
      <c r="DC205" s="1">
        <v>-0.91</v>
      </c>
      <c r="DD205" s="1">
        <v>0.4</v>
      </c>
      <c r="DE205" s="1">
        <v>0.78</v>
      </c>
      <c r="DF205" s="1">
        <v>-0.94</v>
      </c>
      <c r="DG205" s="1">
        <v>-1.23</v>
      </c>
      <c r="DH205" s="1">
        <v>-1.31</v>
      </c>
      <c r="DI205" s="1">
        <v>-1.62</v>
      </c>
      <c r="DJ205" s="1">
        <v>-0.86</v>
      </c>
      <c r="DK205" s="1">
        <v>-0.97</v>
      </c>
      <c r="DL205" s="1">
        <v>0.33</v>
      </c>
      <c r="DM205" s="1">
        <v>0.48</v>
      </c>
      <c r="DN205" s="1">
        <v>1.28</v>
      </c>
      <c r="DO205" s="1">
        <v>0.28000000000000003</v>
      </c>
      <c r="DQ205" s="1">
        <v>194210</v>
      </c>
      <c r="DR205" s="1">
        <v>-99.99</v>
      </c>
      <c r="DS205" s="1">
        <v>13.04</v>
      </c>
      <c r="DT205" s="1">
        <v>9.98</v>
      </c>
      <c r="DU205" s="1">
        <v>7.06</v>
      </c>
      <c r="DV205" s="1">
        <v>13.76</v>
      </c>
      <c r="DW205" s="1">
        <v>11.98</v>
      </c>
      <c r="DX205" s="1">
        <v>9.2799999999999994</v>
      </c>
      <c r="DY205" s="1">
        <v>8.64</v>
      </c>
      <c r="DZ205" s="1">
        <v>6.44</v>
      </c>
      <c r="EA205" s="1">
        <v>15.19</v>
      </c>
      <c r="EB205" s="1">
        <v>12.33</v>
      </c>
      <c r="EC205" s="1">
        <v>11.62</v>
      </c>
      <c r="ED205" s="1">
        <v>12.34</v>
      </c>
      <c r="EE205" s="1">
        <v>8.84</v>
      </c>
      <c r="EF205" s="1">
        <v>9.6999999999999993</v>
      </c>
      <c r="EG205" s="1">
        <v>8.99</v>
      </c>
      <c r="EH205" s="1">
        <v>8.2899999999999991</v>
      </c>
      <c r="EI205" s="1">
        <v>7.09</v>
      </c>
      <c r="EJ205" s="1">
        <v>5.79</v>
      </c>
      <c r="EL205">
        <v>194210</v>
      </c>
      <c r="EM205">
        <v>6.82</v>
      </c>
      <c r="EN205">
        <v>1.82</v>
      </c>
      <c r="EO205">
        <v>6.47</v>
      </c>
      <c r="EP205">
        <v>0.03</v>
      </c>
      <c r="ER205" s="1">
        <v>194304</v>
      </c>
      <c r="ES205" s="1">
        <v>6.18</v>
      </c>
      <c r="EU205" s="1">
        <v>194205</v>
      </c>
      <c r="EV205" s="1">
        <v>-0.33</v>
      </c>
      <c r="EX205" s="1">
        <v>194704</v>
      </c>
      <c r="EY205" s="1">
        <v>5.18</v>
      </c>
      <c r="FA205" s="1">
        <v>194304</v>
      </c>
      <c r="FB205" s="1" t="str">
        <f>IF(ISERROR(VLOOKUP($FA205,MOM,LOOKUPS!C$12,0)*$FB$6+VLOOKUP($FA205,STREV,LOOKUPS!C$10,0)*$FC$6+VLOOKUP($FA205,LTREV,LOOKUPS!C$9,0)*$FD$6+VLOOKUP($FA205,CFP,LOOKUPS!C$6,0)*$FE$6+VLOOKUP($FA205,EP,LOOKUPS!C$8,0)*$FF$6+VLOOKUP($FA205,BM,LOOKUPS!C$5,0)*$FG$6+VLOOKUP($FA205,DIV,LOOKUPS!C$7,0)*$FH$6++VLOOKUP($FA205,SIZE,LOOKUPS!C$11,0)*$FI$6),"",VLOOKUP($FA205,MOM,LOOKUPS!C$12,0)*$FB$6+VLOOKUP($FA205,STREV,LOOKUPS!C$10,0)*$FC$6+VLOOKUP($FA205,LTREV,LOOKUPS!C$9,0)*$FD$6+VLOOKUP($FA205,CFP,LOOKUPS!C$6,0)*$FE$6+VLOOKUP($FA205,EP,LOOKUPS!C$8,0)*$FF$6+VLOOKUP($FA205,BM,LOOKUPS!C$5,0)*$FG$6+VLOOKUP($FA205,DIV,LOOKUPS!C$7,0)*$FH$6++VLOOKUP($FA205,SIZE,LOOKUPS!C$11,0)*$FI$6)</f>
        <v/>
      </c>
      <c r="FC205" s="1" t="str">
        <f>IF(ISERROR(VLOOKUP($FA205,MOM,LOOKUPS!D$12,0)*$FB$6+VLOOKUP($FA205,STREV,LOOKUPS!D$10,0)*$FC$6+VLOOKUP($FA205,LTREV,LOOKUPS!D$9,0)*$FD$6+VLOOKUP($FA205,CFP,LOOKUPS!D$6,0)*$FE$6+VLOOKUP($FA205,EP,LOOKUPS!D$8,0)*$FF$6+VLOOKUP($FA205,BM,LOOKUPS!D$5,0)*$FG$6+VLOOKUP($FA205,DIV,LOOKUPS!D$7,0)*$FH$6++VLOOKUP($FA205,SIZE,LOOKUPS!D$11,0)*$FI$6),"",VLOOKUP($FA205,MOM,LOOKUPS!D$12,0)*$FB$6+VLOOKUP($FA205,STREV,LOOKUPS!D$10,0)*$FC$6+VLOOKUP($FA205,LTREV,LOOKUPS!D$9,0)*$FD$6+VLOOKUP($FA205,CFP,LOOKUPS!D$6,0)*$FE$6+VLOOKUP($FA205,EP,LOOKUPS!D$8,0)*$FF$6+VLOOKUP($FA205,BM,LOOKUPS!D$5,0)*$FG$6+VLOOKUP($FA205,DIV,LOOKUPS!D$7,0)*$FH$6++VLOOKUP($FA205,SIZE,LOOKUPS!D$11,0)*$FI$6)</f>
        <v/>
      </c>
      <c r="FD205" s="1" t="str">
        <f>IF(ISERROR(VLOOKUP($FA205,MOM,LOOKUPS!E$12,0)*$FB$6+VLOOKUP($FA205,STREV,LOOKUPS!E$10,0)*$FC$6+VLOOKUP($FA205,LTREV,LOOKUPS!E$9,0)*$FD$6+VLOOKUP($FA205,CFP,LOOKUPS!E$6,0)*$FE$6+VLOOKUP($FA205,EP,LOOKUPS!E$8,0)*$FF$6+VLOOKUP($FA205,BM,LOOKUPS!E$5,0)*$FG$6+VLOOKUP($FA205,DIV,LOOKUPS!E$7,0)*$FH$6++VLOOKUP($FA205,SIZE,LOOKUPS!E$11,0)*$FI$6),"",VLOOKUP($FA205,MOM,LOOKUPS!E$12,0)*$FB$6+VLOOKUP($FA205,STREV,LOOKUPS!E$10,0)*$FC$6+VLOOKUP($FA205,LTREV,LOOKUPS!E$9,0)*$FD$6+VLOOKUP($FA205,CFP,LOOKUPS!E$6,0)*$FE$6+VLOOKUP($FA205,EP,LOOKUPS!E$8,0)*$FF$6+VLOOKUP($FA205,BM,LOOKUPS!E$5,0)*$FG$6+VLOOKUP($FA205,DIV,LOOKUPS!E$7,0)*$FH$6++VLOOKUP($FA205,SIZE,LOOKUPS!E$11,0)*$FI$6)</f>
        <v/>
      </c>
      <c r="FE205" s="1" t="str">
        <f>IF(ISERROR(VLOOKUP($FA205,MOM,LOOKUPS!F$12,0)*$FB$6+VLOOKUP($FA205,STREV,LOOKUPS!F$10,0)*$FC$6+VLOOKUP($FA205,LTREV,LOOKUPS!F$9,0)*$FD$6+VLOOKUP($FA205,CFP,LOOKUPS!F$6,0)*$FE$6+VLOOKUP($FA205,EP,LOOKUPS!F$8,0)*$FF$6+VLOOKUP($FA205,BM,LOOKUPS!F$5,0)*$FG$6+VLOOKUP($FA205,DIV,LOOKUPS!F$7,0)*$FH$6++VLOOKUP($FA205,SIZE,LOOKUPS!F$11,0)*$FI$6),"",VLOOKUP($FA205,MOM,LOOKUPS!F$12,0)*$FB$6+VLOOKUP($FA205,STREV,LOOKUPS!F$10,0)*$FC$6+VLOOKUP($FA205,LTREV,LOOKUPS!F$9,0)*$FD$6+VLOOKUP($FA205,CFP,LOOKUPS!F$6,0)*$FE$6+VLOOKUP($FA205,EP,LOOKUPS!F$8,0)*$FF$6+VLOOKUP($FA205,BM,LOOKUPS!F$5,0)*$FG$6+VLOOKUP($FA205,DIV,LOOKUPS!F$7,0)*$FH$6++VLOOKUP($FA205,SIZE,LOOKUPS!F$11,0)*$FI$6)</f>
        <v/>
      </c>
      <c r="FF205" s="1" t="str">
        <f>IF(ISERROR(VLOOKUP($FA205,MOM,LOOKUPS!G$12,0)*$FB$6+VLOOKUP($FA205,STREV,LOOKUPS!G$10,0)*$FC$6+VLOOKUP($FA205,LTREV,LOOKUPS!G$9,0)*$FD$6+VLOOKUP($FA205,CFP,LOOKUPS!G$6,0)*$FE$6+VLOOKUP($FA205,EP,LOOKUPS!G$8,0)*$FF$6+VLOOKUP($FA205,BM,LOOKUPS!G$5,0)*$FG$6+VLOOKUP($FA205,DIV,LOOKUPS!G$7,0)*$FH$6++VLOOKUP($FA205,SIZE,LOOKUPS!G$11,0)*$FI$6),"",VLOOKUP($FA205,MOM,LOOKUPS!G$12,0)*$FB$6+VLOOKUP($FA205,STREV,LOOKUPS!G$10,0)*$FC$6+VLOOKUP($FA205,LTREV,LOOKUPS!G$9,0)*$FD$6+VLOOKUP($FA205,CFP,LOOKUPS!G$6,0)*$FE$6+VLOOKUP($FA205,EP,LOOKUPS!G$8,0)*$FF$6+VLOOKUP($FA205,BM,LOOKUPS!G$5,0)*$FG$6+VLOOKUP($FA205,DIV,LOOKUPS!G$7,0)*$FH$6++VLOOKUP($FA205,SIZE,LOOKUPS!G$11,0)*$FI$6)</f>
        <v/>
      </c>
      <c r="FG205" s="1" t="str">
        <f>IF(ISERROR(VLOOKUP($FA205,MOM,LOOKUPS!H$12,0)*$FB$6+VLOOKUP($FA205,STREV,LOOKUPS!H$10,0)*$FC$6+VLOOKUP($FA205,LTREV,LOOKUPS!H$9,0)*$FD$6+VLOOKUP($FA205,CFP,LOOKUPS!H$6,0)*$FE$6+VLOOKUP($FA205,EP,LOOKUPS!H$8,0)*$FF$6+VLOOKUP($FA205,BM,LOOKUPS!H$5,0)*$FG$6+VLOOKUP($FA205,DIV,LOOKUPS!H$7,0)*$FH$6++VLOOKUP($FA205,SIZE,LOOKUPS!H$11,0)*$FI$6),"",VLOOKUP($FA205,MOM,LOOKUPS!H$12,0)*$FB$6+VLOOKUP($FA205,STREV,LOOKUPS!H$10,0)*$FC$6+VLOOKUP($FA205,LTREV,LOOKUPS!H$9,0)*$FD$6+VLOOKUP($FA205,CFP,LOOKUPS!H$6,0)*$FE$6+VLOOKUP($FA205,EP,LOOKUPS!H$8,0)*$FF$6+VLOOKUP($FA205,BM,LOOKUPS!H$5,0)*$FG$6+VLOOKUP($FA205,DIV,LOOKUPS!H$7,0)*$FH$6++VLOOKUP($FA205,SIZE,LOOKUPS!H$11,0)*$FI$6)</f>
        <v/>
      </c>
      <c r="FH205" s="1" t="str">
        <f>IF(ISERROR(VLOOKUP($FA205,MOM,LOOKUPS!I$12,0)*$FB$6+VLOOKUP($FA205,STREV,LOOKUPS!I$10,0)*$FC$6+VLOOKUP($FA205,LTREV,LOOKUPS!I$9,0)*$FD$6+VLOOKUP($FA205,CFP,LOOKUPS!I$6,0)*$FE$6+VLOOKUP($FA205,EP,LOOKUPS!I$8,0)*$FF$6+VLOOKUP($FA205,BM,LOOKUPS!I$5,0)*$FG$6+VLOOKUP($FA205,DIV,LOOKUPS!I$7,0)*$FH$6++VLOOKUP($FA205,SIZE,LOOKUPS!I$11,0)*$FI$6),"",VLOOKUP($FA205,MOM,LOOKUPS!I$12,0)*$FB$6+VLOOKUP($FA205,STREV,LOOKUPS!I$10,0)*$FC$6+VLOOKUP($FA205,LTREV,LOOKUPS!I$9,0)*$FD$6+VLOOKUP($FA205,CFP,LOOKUPS!I$6,0)*$FE$6+VLOOKUP($FA205,EP,LOOKUPS!I$8,0)*$FF$6+VLOOKUP($FA205,BM,LOOKUPS!I$5,0)*$FG$6+VLOOKUP($FA205,DIV,LOOKUPS!I$7,0)*$FH$6++VLOOKUP($FA205,SIZE,LOOKUPS!I$11,0)*$FI$6)</f>
        <v/>
      </c>
      <c r="FI205" s="1" t="str">
        <f>IF(ISERROR(VLOOKUP($FA205,MOM,LOOKUPS!J$12,0)*$FB$6+VLOOKUP($FA205,STREV,LOOKUPS!J$10,0)*$FC$6+VLOOKUP($FA205,LTREV,LOOKUPS!J$9,0)*$FD$6+VLOOKUP($FA205,CFP,LOOKUPS!J$6,0)*$FE$6+VLOOKUP($FA205,EP,LOOKUPS!J$8,0)*$FF$6+VLOOKUP($FA205,BM,LOOKUPS!J$5,0)*$FG$6+VLOOKUP($FA205,DIV,LOOKUPS!J$7,0)*$FH$6++VLOOKUP($FA205,SIZE,LOOKUPS!J$11,0)*$FI$6),"",VLOOKUP($FA205,MOM,LOOKUPS!J$12,0)*$FB$6+VLOOKUP($FA205,STREV,LOOKUPS!J$10,0)*$FC$6+VLOOKUP($FA205,LTREV,LOOKUPS!J$9,0)*$FD$6+VLOOKUP($FA205,CFP,LOOKUPS!J$6,0)*$FE$6+VLOOKUP($FA205,EP,LOOKUPS!J$8,0)*$FF$6+VLOOKUP($FA205,BM,LOOKUPS!J$5,0)*$FG$6+VLOOKUP($FA205,DIV,LOOKUPS!J$7,0)*$FH$6++VLOOKUP($FA205,SIZE,LOOKUPS!J$11,0)*$FI$6)</f>
        <v/>
      </c>
      <c r="FJ205" s="1" t="str">
        <f>IF(ISERROR(VLOOKUP($FA205,MOM,LOOKUPS!K$12,0)*$FB$6+VLOOKUP($FA205,STREV,LOOKUPS!K$10,0)*$FC$6+VLOOKUP($FA205,LTREV,LOOKUPS!K$9,0)*$FD$6+VLOOKUP($FA205,CFP,LOOKUPS!K$6,0)*$FE$6+VLOOKUP($FA205,EP,LOOKUPS!K$8,0)*$FF$6+VLOOKUP($FA205,BM,LOOKUPS!K$5,0)*$FG$6+VLOOKUP($FA205,DIV,LOOKUPS!K$7,0)*$FH$6++VLOOKUP($FA205,SIZE,LOOKUPS!K$11,0)*$FI$6),"",VLOOKUP($FA205,MOM,LOOKUPS!K$12,0)*$FB$6+VLOOKUP($FA205,STREV,LOOKUPS!K$10,0)*$FC$6+VLOOKUP($FA205,LTREV,LOOKUPS!K$9,0)*$FD$6+VLOOKUP($FA205,CFP,LOOKUPS!K$6,0)*$FE$6+VLOOKUP($FA205,EP,LOOKUPS!K$8,0)*$FF$6+VLOOKUP($FA205,BM,LOOKUPS!K$5,0)*$FG$6+VLOOKUP($FA205,DIV,LOOKUPS!K$7,0)*$FH$6++VLOOKUP($FA205,SIZE,LOOKUPS!K$11,0)*$FI$6)</f>
        <v/>
      </c>
      <c r="FK205" s="1" t="str">
        <f>IF(ISERROR(VLOOKUP($FA205,MOM,LOOKUPS!L$12,0)*$FB$6+VLOOKUP($FA205,STREV,LOOKUPS!L$10,0)*$FC$6+VLOOKUP($FA205,LTREV,LOOKUPS!L$9,0)*$FD$6+VLOOKUP($FA205,CFP,LOOKUPS!L$6,0)*$FE$6+VLOOKUP($FA205,EP,LOOKUPS!L$8,0)*$FF$6+VLOOKUP($FA205,BM,LOOKUPS!L$5,0)*$FG$6+VLOOKUP($FA205,DIV,LOOKUPS!L$7,0)*$FH$6++VLOOKUP($FA205,SIZE,LOOKUPS!L$11,0)*$FI$6),"",VLOOKUP($FA205,MOM,LOOKUPS!L$12,0)*$FB$6+VLOOKUP($FA205,STREV,LOOKUPS!L$10,0)*$FC$6+VLOOKUP($FA205,LTREV,LOOKUPS!L$9,0)*$FD$6+VLOOKUP($FA205,CFP,LOOKUPS!L$6,0)*$FE$6+VLOOKUP($FA205,EP,LOOKUPS!L$8,0)*$FF$6+VLOOKUP($FA205,BM,LOOKUPS!L$5,0)*$FG$6+VLOOKUP($FA205,DIV,LOOKUPS!L$7,0)*$FH$6++VLOOKUP($FA205,SIZE,LOOKUPS!L$11,0)*$FI$6)</f>
        <v/>
      </c>
    </row>
    <row r="206" spans="1:167" x14ac:dyDescent="0.3">
      <c r="A206" s="1">
        <v>194305</v>
      </c>
      <c r="B206" s="1">
        <v>4.32</v>
      </c>
      <c r="C206" s="1">
        <v>5.91</v>
      </c>
      <c r="D206" s="1">
        <v>6.44</v>
      </c>
      <c r="E206" s="1">
        <v>6.15</v>
      </c>
      <c r="F206" s="1">
        <v>4.8600000000000003</v>
      </c>
      <c r="G206" s="1">
        <v>8.26</v>
      </c>
      <c r="H206" s="1">
        <v>8.74</v>
      </c>
      <c r="I206" s="1">
        <v>10.26</v>
      </c>
      <c r="J206" s="1">
        <v>12.46</v>
      </c>
      <c r="K206" s="1">
        <v>16.93</v>
      </c>
      <c r="M206" s="1">
        <v>194206</v>
      </c>
      <c r="N206" s="1">
        <v>3.43</v>
      </c>
      <c r="O206" s="1">
        <v>3.4</v>
      </c>
      <c r="P206" s="1">
        <v>2.21</v>
      </c>
      <c r="Q206" s="1">
        <v>1.45</v>
      </c>
      <c r="R206" s="1">
        <v>3.06</v>
      </c>
      <c r="S206" s="1">
        <v>1.96</v>
      </c>
      <c r="T206" s="1">
        <v>3.34</v>
      </c>
      <c r="U206" s="1">
        <v>3.35</v>
      </c>
      <c r="V206" s="1">
        <v>2.79</v>
      </c>
      <c r="W206" s="1">
        <v>0.68</v>
      </c>
      <c r="Y206" s="1">
        <v>194705</v>
      </c>
      <c r="Z206" s="1">
        <v>-2.4300000000000002</v>
      </c>
      <c r="AA206" s="1">
        <v>-2.06</v>
      </c>
      <c r="AB206" s="1">
        <v>-1.26</v>
      </c>
      <c r="AC206" s="1">
        <v>-2.93</v>
      </c>
      <c r="AD206" s="1">
        <v>-3.27</v>
      </c>
      <c r="AE206" s="1">
        <v>-4.2</v>
      </c>
      <c r="AF206" s="1">
        <v>-3.83</v>
      </c>
      <c r="AG206" s="1">
        <v>-6.04</v>
      </c>
      <c r="AH206" s="1">
        <v>-5.65</v>
      </c>
      <c r="AI206" s="1">
        <v>-5.25</v>
      </c>
      <c r="AK206">
        <v>196711</v>
      </c>
      <c r="AL206">
        <v>2.0099999999999998</v>
      </c>
      <c r="AM206">
        <v>0.71</v>
      </c>
      <c r="AN206">
        <v>0.22</v>
      </c>
      <c r="AO206">
        <v>-0.32</v>
      </c>
      <c r="AP206">
        <v>0.95</v>
      </c>
      <c r="AQ206">
        <v>-0.19</v>
      </c>
      <c r="AR206">
        <v>0.42</v>
      </c>
      <c r="AS206">
        <v>0.11</v>
      </c>
      <c r="AT206">
        <v>-0.31</v>
      </c>
      <c r="AU206">
        <v>0.81</v>
      </c>
      <c r="AV206">
        <v>1.1399999999999999</v>
      </c>
      <c r="AW206">
        <v>0.12</v>
      </c>
      <c r="AX206">
        <v>-0.5</v>
      </c>
      <c r="AY206">
        <v>0.21</v>
      </c>
      <c r="AZ206">
        <v>0.64</v>
      </c>
      <c r="BA206">
        <v>0.54</v>
      </c>
      <c r="BB206">
        <v>-0.34</v>
      </c>
      <c r="BC206">
        <v>-0.82</v>
      </c>
      <c r="BD206">
        <v>0.15</v>
      </c>
      <c r="BF206" s="1">
        <v>196711</v>
      </c>
      <c r="BG206" s="1">
        <v>-0.47</v>
      </c>
      <c r="BH206" s="1">
        <v>0.69</v>
      </c>
      <c r="BI206" s="1">
        <v>-0.02</v>
      </c>
      <c r="BJ206" s="1">
        <v>-0.08</v>
      </c>
      <c r="BK206" s="1">
        <v>0.86</v>
      </c>
      <c r="BL206" s="1">
        <v>0.19</v>
      </c>
      <c r="BM206" s="1">
        <v>-0.11</v>
      </c>
      <c r="BN206" s="1">
        <v>0.1</v>
      </c>
      <c r="BO206" s="1">
        <v>-0.21</v>
      </c>
      <c r="BP206" s="1">
        <v>0.46</v>
      </c>
      <c r="BQ206" s="1">
        <v>1.39</v>
      </c>
      <c r="BR206" s="1">
        <v>0.22</v>
      </c>
      <c r="BS206" s="1">
        <v>0.16</v>
      </c>
      <c r="BT206" s="1">
        <v>-0.24</v>
      </c>
      <c r="BU206" s="1">
        <v>0.01</v>
      </c>
      <c r="BV206" s="1">
        <v>-0.03</v>
      </c>
      <c r="BW206" s="1">
        <v>0.23</v>
      </c>
      <c r="BX206" s="1">
        <v>-0.41</v>
      </c>
      <c r="BY206" s="1">
        <v>-7.0000000000000007E-2</v>
      </c>
      <c r="CA206" s="1">
        <v>194211</v>
      </c>
      <c r="CB206" s="1">
        <v>-8.51</v>
      </c>
      <c r="CC206" s="1">
        <v>0.15</v>
      </c>
      <c r="CD206" s="1">
        <v>-0.73</v>
      </c>
      <c r="CE206" s="1">
        <v>-4.09</v>
      </c>
      <c r="CF206" s="1">
        <v>0.32</v>
      </c>
      <c r="CG206" s="1">
        <v>0.11</v>
      </c>
      <c r="CH206" s="1">
        <v>-1.07</v>
      </c>
      <c r="CI206" s="1">
        <v>-2.27</v>
      </c>
      <c r="CJ206" s="1">
        <v>-4.47</v>
      </c>
      <c r="CK206" s="1">
        <v>1.04</v>
      </c>
      <c r="CL206" s="1">
        <v>-0.41</v>
      </c>
      <c r="CM206" s="1">
        <v>-0.18</v>
      </c>
      <c r="CN206" s="1">
        <v>0.41</v>
      </c>
      <c r="CO206" s="1">
        <v>-0.01</v>
      </c>
      <c r="CP206" s="1">
        <v>-2.12</v>
      </c>
      <c r="CQ206" s="1">
        <v>-1.19</v>
      </c>
      <c r="CR206" s="1">
        <v>-3.33</v>
      </c>
      <c r="CS206" s="1">
        <v>-0.73</v>
      </c>
      <c r="CT206" s="1">
        <v>-8.16</v>
      </c>
      <c r="CV206" s="1">
        <v>194311</v>
      </c>
      <c r="CW206" s="1">
        <v>-15.67</v>
      </c>
      <c r="CX206" s="1">
        <v>-8.11</v>
      </c>
      <c r="CY206" s="1">
        <v>-6.41</v>
      </c>
      <c r="CZ206" s="1">
        <v>-7.65</v>
      </c>
      <c r="DA206" s="1">
        <v>-8.5</v>
      </c>
      <c r="DB206" s="1">
        <v>-7.2</v>
      </c>
      <c r="DC206" s="1">
        <v>-6.34</v>
      </c>
      <c r="DD206" s="1">
        <v>-6.13</v>
      </c>
      <c r="DE206" s="1">
        <v>-8.27</v>
      </c>
      <c r="DF206" s="1">
        <v>-9.24</v>
      </c>
      <c r="DG206" s="1">
        <v>-7.78</v>
      </c>
      <c r="DH206" s="1">
        <v>-7.34</v>
      </c>
      <c r="DI206" s="1">
        <v>-7.06</v>
      </c>
      <c r="DJ206" s="1">
        <v>-7.08</v>
      </c>
      <c r="DK206" s="1">
        <v>-5.59</v>
      </c>
      <c r="DL206" s="1">
        <v>-5.9</v>
      </c>
      <c r="DM206" s="1">
        <v>-6.36</v>
      </c>
      <c r="DN206" s="1">
        <v>-7.11</v>
      </c>
      <c r="DO206" s="1">
        <v>-9.4600000000000009</v>
      </c>
      <c r="DQ206" s="1">
        <v>194211</v>
      </c>
      <c r="DR206" s="1">
        <v>-99.99</v>
      </c>
      <c r="DS206" s="1">
        <v>-2.83</v>
      </c>
      <c r="DT206" s="1">
        <v>-1.62</v>
      </c>
      <c r="DU206" s="1">
        <v>-0.47</v>
      </c>
      <c r="DV206" s="1">
        <v>-3.89</v>
      </c>
      <c r="DW206" s="1">
        <v>-2.14</v>
      </c>
      <c r="DX206" s="1">
        <v>-1.1000000000000001</v>
      </c>
      <c r="DY206" s="1">
        <v>-1.0900000000000001</v>
      </c>
      <c r="DZ206" s="1">
        <v>0.06</v>
      </c>
      <c r="EA206" s="1">
        <v>-5.4</v>
      </c>
      <c r="EB206" s="1">
        <v>-2.38</v>
      </c>
      <c r="EC206" s="1">
        <v>-0.73</v>
      </c>
      <c r="ED206" s="1">
        <v>-3.56</v>
      </c>
      <c r="EE206" s="1">
        <v>-1.53</v>
      </c>
      <c r="EF206" s="1">
        <v>-0.69</v>
      </c>
      <c r="EG206" s="1">
        <v>-0.69</v>
      </c>
      <c r="EH206" s="1">
        <v>-1.5</v>
      </c>
      <c r="EI206" s="1">
        <v>7.0000000000000007E-2</v>
      </c>
      <c r="EJ206" s="1">
        <v>0.04</v>
      </c>
      <c r="EL206">
        <v>194211</v>
      </c>
      <c r="EM206">
        <v>0.15</v>
      </c>
      <c r="EN206">
        <v>-1.54</v>
      </c>
      <c r="EO206">
        <v>-4.24</v>
      </c>
      <c r="EP206">
        <v>0.03</v>
      </c>
      <c r="ER206" s="1">
        <v>194305</v>
      </c>
      <c r="ES206" s="1">
        <v>5.61</v>
      </c>
      <c r="EU206" s="1">
        <v>194206</v>
      </c>
      <c r="EV206" s="1">
        <v>0.57999999999999996</v>
      </c>
      <c r="EX206" s="1">
        <v>194705</v>
      </c>
      <c r="EY206" s="1">
        <v>3.17</v>
      </c>
      <c r="FA206" s="1">
        <v>194305</v>
      </c>
      <c r="FB206" s="1" t="str">
        <f>IF(ISERROR(VLOOKUP($FA206,MOM,LOOKUPS!C$12,0)*$FB$6+VLOOKUP($FA206,STREV,LOOKUPS!C$10,0)*$FC$6+VLOOKUP($FA206,LTREV,LOOKUPS!C$9,0)*$FD$6+VLOOKUP($FA206,CFP,LOOKUPS!C$6,0)*$FE$6+VLOOKUP($FA206,EP,LOOKUPS!C$8,0)*$FF$6+VLOOKUP($FA206,BM,LOOKUPS!C$5,0)*$FG$6+VLOOKUP($FA206,DIV,LOOKUPS!C$7,0)*$FH$6++VLOOKUP($FA206,SIZE,LOOKUPS!C$11,0)*$FI$6),"",VLOOKUP($FA206,MOM,LOOKUPS!C$12,0)*$FB$6+VLOOKUP($FA206,STREV,LOOKUPS!C$10,0)*$FC$6+VLOOKUP($FA206,LTREV,LOOKUPS!C$9,0)*$FD$6+VLOOKUP($FA206,CFP,LOOKUPS!C$6,0)*$FE$6+VLOOKUP($FA206,EP,LOOKUPS!C$8,0)*$FF$6+VLOOKUP($FA206,BM,LOOKUPS!C$5,0)*$FG$6+VLOOKUP($FA206,DIV,LOOKUPS!C$7,0)*$FH$6++VLOOKUP($FA206,SIZE,LOOKUPS!C$11,0)*$FI$6)</f>
        <v/>
      </c>
      <c r="FC206" s="1" t="str">
        <f>IF(ISERROR(VLOOKUP($FA206,MOM,LOOKUPS!D$12,0)*$FB$6+VLOOKUP($FA206,STREV,LOOKUPS!D$10,0)*$FC$6+VLOOKUP($FA206,LTREV,LOOKUPS!D$9,0)*$FD$6+VLOOKUP($FA206,CFP,LOOKUPS!D$6,0)*$FE$6+VLOOKUP($FA206,EP,LOOKUPS!D$8,0)*$FF$6+VLOOKUP($FA206,BM,LOOKUPS!D$5,0)*$FG$6+VLOOKUP($FA206,DIV,LOOKUPS!D$7,0)*$FH$6++VLOOKUP($FA206,SIZE,LOOKUPS!D$11,0)*$FI$6),"",VLOOKUP($FA206,MOM,LOOKUPS!D$12,0)*$FB$6+VLOOKUP($FA206,STREV,LOOKUPS!D$10,0)*$FC$6+VLOOKUP($FA206,LTREV,LOOKUPS!D$9,0)*$FD$6+VLOOKUP($FA206,CFP,LOOKUPS!D$6,0)*$FE$6+VLOOKUP($FA206,EP,LOOKUPS!D$8,0)*$FF$6+VLOOKUP($FA206,BM,LOOKUPS!D$5,0)*$FG$6+VLOOKUP($FA206,DIV,LOOKUPS!D$7,0)*$FH$6++VLOOKUP($FA206,SIZE,LOOKUPS!D$11,0)*$FI$6)</f>
        <v/>
      </c>
      <c r="FD206" s="1" t="str">
        <f>IF(ISERROR(VLOOKUP($FA206,MOM,LOOKUPS!E$12,0)*$FB$6+VLOOKUP($FA206,STREV,LOOKUPS!E$10,0)*$FC$6+VLOOKUP($FA206,LTREV,LOOKUPS!E$9,0)*$FD$6+VLOOKUP($FA206,CFP,LOOKUPS!E$6,0)*$FE$6+VLOOKUP($FA206,EP,LOOKUPS!E$8,0)*$FF$6+VLOOKUP($FA206,BM,LOOKUPS!E$5,0)*$FG$6+VLOOKUP($FA206,DIV,LOOKUPS!E$7,0)*$FH$6++VLOOKUP($FA206,SIZE,LOOKUPS!E$11,0)*$FI$6),"",VLOOKUP($FA206,MOM,LOOKUPS!E$12,0)*$FB$6+VLOOKUP($FA206,STREV,LOOKUPS!E$10,0)*$FC$6+VLOOKUP($FA206,LTREV,LOOKUPS!E$9,0)*$FD$6+VLOOKUP($FA206,CFP,LOOKUPS!E$6,0)*$FE$6+VLOOKUP($FA206,EP,LOOKUPS!E$8,0)*$FF$6+VLOOKUP($FA206,BM,LOOKUPS!E$5,0)*$FG$6+VLOOKUP($FA206,DIV,LOOKUPS!E$7,0)*$FH$6++VLOOKUP($FA206,SIZE,LOOKUPS!E$11,0)*$FI$6)</f>
        <v/>
      </c>
      <c r="FE206" s="1" t="str">
        <f>IF(ISERROR(VLOOKUP($FA206,MOM,LOOKUPS!F$12,0)*$FB$6+VLOOKUP($FA206,STREV,LOOKUPS!F$10,0)*$FC$6+VLOOKUP($FA206,LTREV,LOOKUPS!F$9,0)*$FD$6+VLOOKUP($FA206,CFP,LOOKUPS!F$6,0)*$FE$6+VLOOKUP($FA206,EP,LOOKUPS!F$8,0)*$FF$6+VLOOKUP($FA206,BM,LOOKUPS!F$5,0)*$FG$6+VLOOKUP($FA206,DIV,LOOKUPS!F$7,0)*$FH$6++VLOOKUP($FA206,SIZE,LOOKUPS!F$11,0)*$FI$6),"",VLOOKUP($FA206,MOM,LOOKUPS!F$12,0)*$FB$6+VLOOKUP($FA206,STREV,LOOKUPS!F$10,0)*$FC$6+VLOOKUP($FA206,LTREV,LOOKUPS!F$9,0)*$FD$6+VLOOKUP($FA206,CFP,LOOKUPS!F$6,0)*$FE$6+VLOOKUP($FA206,EP,LOOKUPS!F$8,0)*$FF$6+VLOOKUP($FA206,BM,LOOKUPS!F$5,0)*$FG$6+VLOOKUP($FA206,DIV,LOOKUPS!F$7,0)*$FH$6++VLOOKUP($FA206,SIZE,LOOKUPS!F$11,0)*$FI$6)</f>
        <v/>
      </c>
      <c r="FF206" s="1" t="str">
        <f>IF(ISERROR(VLOOKUP($FA206,MOM,LOOKUPS!G$12,0)*$FB$6+VLOOKUP($FA206,STREV,LOOKUPS!G$10,0)*$FC$6+VLOOKUP($FA206,LTREV,LOOKUPS!G$9,0)*$FD$6+VLOOKUP($FA206,CFP,LOOKUPS!G$6,0)*$FE$6+VLOOKUP($FA206,EP,LOOKUPS!G$8,0)*$FF$6+VLOOKUP($FA206,BM,LOOKUPS!G$5,0)*$FG$6+VLOOKUP($FA206,DIV,LOOKUPS!G$7,0)*$FH$6++VLOOKUP($FA206,SIZE,LOOKUPS!G$11,0)*$FI$6),"",VLOOKUP($FA206,MOM,LOOKUPS!G$12,0)*$FB$6+VLOOKUP($FA206,STREV,LOOKUPS!G$10,0)*$FC$6+VLOOKUP($FA206,LTREV,LOOKUPS!G$9,0)*$FD$6+VLOOKUP($FA206,CFP,LOOKUPS!G$6,0)*$FE$6+VLOOKUP($FA206,EP,LOOKUPS!G$8,0)*$FF$6+VLOOKUP($FA206,BM,LOOKUPS!G$5,0)*$FG$6+VLOOKUP($FA206,DIV,LOOKUPS!G$7,0)*$FH$6++VLOOKUP($FA206,SIZE,LOOKUPS!G$11,0)*$FI$6)</f>
        <v/>
      </c>
      <c r="FG206" s="1" t="str">
        <f>IF(ISERROR(VLOOKUP($FA206,MOM,LOOKUPS!H$12,0)*$FB$6+VLOOKUP($FA206,STREV,LOOKUPS!H$10,0)*$FC$6+VLOOKUP($FA206,LTREV,LOOKUPS!H$9,0)*$FD$6+VLOOKUP($FA206,CFP,LOOKUPS!H$6,0)*$FE$6+VLOOKUP($FA206,EP,LOOKUPS!H$8,0)*$FF$6+VLOOKUP($FA206,BM,LOOKUPS!H$5,0)*$FG$6+VLOOKUP($FA206,DIV,LOOKUPS!H$7,0)*$FH$6++VLOOKUP($FA206,SIZE,LOOKUPS!H$11,0)*$FI$6),"",VLOOKUP($FA206,MOM,LOOKUPS!H$12,0)*$FB$6+VLOOKUP($FA206,STREV,LOOKUPS!H$10,0)*$FC$6+VLOOKUP($FA206,LTREV,LOOKUPS!H$9,0)*$FD$6+VLOOKUP($FA206,CFP,LOOKUPS!H$6,0)*$FE$6+VLOOKUP($FA206,EP,LOOKUPS!H$8,0)*$FF$6+VLOOKUP($FA206,BM,LOOKUPS!H$5,0)*$FG$6+VLOOKUP($FA206,DIV,LOOKUPS!H$7,0)*$FH$6++VLOOKUP($FA206,SIZE,LOOKUPS!H$11,0)*$FI$6)</f>
        <v/>
      </c>
      <c r="FH206" s="1" t="str">
        <f>IF(ISERROR(VLOOKUP($FA206,MOM,LOOKUPS!I$12,0)*$FB$6+VLOOKUP($FA206,STREV,LOOKUPS!I$10,0)*$FC$6+VLOOKUP($FA206,LTREV,LOOKUPS!I$9,0)*$FD$6+VLOOKUP($FA206,CFP,LOOKUPS!I$6,0)*$FE$6+VLOOKUP($FA206,EP,LOOKUPS!I$8,0)*$FF$6+VLOOKUP($FA206,BM,LOOKUPS!I$5,0)*$FG$6+VLOOKUP($FA206,DIV,LOOKUPS!I$7,0)*$FH$6++VLOOKUP($FA206,SIZE,LOOKUPS!I$11,0)*$FI$6),"",VLOOKUP($FA206,MOM,LOOKUPS!I$12,0)*$FB$6+VLOOKUP($FA206,STREV,LOOKUPS!I$10,0)*$FC$6+VLOOKUP($FA206,LTREV,LOOKUPS!I$9,0)*$FD$6+VLOOKUP($FA206,CFP,LOOKUPS!I$6,0)*$FE$6+VLOOKUP($FA206,EP,LOOKUPS!I$8,0)*$FF$6+VLOOKUP($FA206,BM,LOOKUPS!I$5,0)*$FG$6+VLOOKUP($FA206,DIV,LOOKUPS!I$7,0)*$FH$6++VLOOKUP($FA206,SIZE,LOOKUPS!I$11,0)*$FI$6)</f>
        <v/>
      </c>
      <c r="FI206" s="1" t="str">
        <f>IF(ISERROR(VLOOKUP($FA206,MOM,LOOKUPS!J$12,0)*$FB$6+VLOOKUP($FA206,STREV,LOOKUPS!J$10,0)*$FC$6+VLOOKUP($FA206,LTREV,LOOKUPS!J$9,0)*$FD$6+VLOOKUP($FA206,CFP,LOOKUPS!J$6,0)*$FE$6+VLOOKUP($FA206,EP,LOOKUPS!J$8,0)*$FF$6+VLOOKUP($FA206,BM,LOOKUPS!J$5,0)*$FG$6+VLOOKUP($FA206,DIV,LOOKUPS!J$7,0)*$FH$6++VLOOKUP($FA206,SIZE,LOOKUPS!J$11,0)*$FI$6),"",VLOOKUP($FA206,MOM,LOOKUPS!J$12,0)*$FB$6+VLOOKUP($FA206,STREV,LOOKUPS!J$10,0)*$FC$6+VLOOKUP($FA206,LTREV,LOOKUPS!J$9,0)*$FD$6+VLOOKUP($FA206,CFP,LOOKUPS!J$6,0)*$FE$6+VLOOKUP($FA206,EP,LOOKUPS!J$8,0)*$FF$6+VLOOKUP($FA206,BM,LOOKUPS!J$5,0)*$FG$6+VLOOKUP($FA206,DIV,LOOKUPS!J$7,0)*$FH$6++VLOOKUP($FA206,SIZE,LOOKUPS!J$11,0)*$FI$6)</f>
        <v/>
      </c>
      <c r="FJ206" s="1" t="str">
        <f>IF(ISERROR(VLOOKUP($FA206,MOM,LOOKUPS!K$12,0)*$FB$6+VLOOKUP($FA206,STREV,LOOKUPS!K$10,0)*$FC$6+VLOOKUP($FA206,LTREV,LOOKUPS!K$9,0)*$FD$6+VLOOKUP($FA206,CFP,LOOKUPS!K$6,0)*$FE$6+VLOOKUP($FA206,EP,LOOKUPS!K$8,0)*$FF$6+VLOOKUP($FA206,BM,LOOKUPS!K$5,0)*$FG$6+VLOOKUP($FA206,DIV,LOOKUPS!K$7,0)*$FH$6++VLOOKUP($FA206,SIZE,LOOKUPS!K$11,0)*$FI$6),"",VLOOKUP($FA206,MOM,LOOKUPS!K$12,0)*$FB$6+VLOOKUP($FA206,STREV,LOOKUPS!K$10,0)*$FC$6+VLOOKUP($FA206,LTREV,LOOKUPS!K$9,0)*$FD$6+VLOOKUP($FA206,CFP,LOOKUPS!K$6,0)*$FE$6+VLOOKUP($FA206,EP,LOOKUPS!K$8,0)*$FF$6+VLOOKUP($FA206,BM,LOOKUPS!K$5,0)*$FG$6+VLOOKUP($FA206,DIV,LOOKUPS!K$7,0)*$FH$6++VLOOKUP($FA206,SIZE,LOOKUPS!K$11,0)*$FI$6)</f>
        <v/>
      </c>
      <c r="FK206" s="1" t="str">
        <f>IF(ISERROR(VLOOKUP($FA206,MOM,LOOKUPS!L$12,0)*$FB$6+VLOOKUP($FA206,STREV,LOOKUPS!L$10,0)*$FC$6+VLOOKUP($FA206,LTREV,LOOKUPS!L$9,0)*$FD$6+VLOOKUP($FA206,CFP,LOOKUPS!L$6,0)*$FE$6+VLOOKUP($FA206,EP,LOOKUPS!L$8,0)*$FF$6+VLOOKUP($FA206,BM,LOOKUPS!L$5,0)*$FG$6+VLOOKUP($FA206,DIV,LOOKUPS!L$7,0)*$FH$6++VLOOKUP($FA206,SIZE,LOOKUPS!L$11,0)*$FI$6),"",VLOOKUP($FA206,MOM,LOOKUPS!L$12,0)*$FB$6+VLOOKUP($FA206,STREV,LOOKUPS!L$10,0)*$FC$6+VLOOKUP($FA206,LTREV,LOOKUPS!L$9,0)*$FD$6+VLOOKUP($FA206,CFP,LOOKUPS!L$6,0)*$FE$6+VLOOKUP($FA206,EP,LOOKUPS!L$8,0)*$FF$6+VLOOKUP($FA206,BM,LOOKUPS!L$5,0)*$FG$6+VLOOKUP($FA206,DIV,LOOKUPS!L$7,0)*$FH$6++VLOOKUP($FA206,SIZE,LOOKUPS!L$11,0)*$FI$6)</f>
        <v/>
      </c>
    </row>
    <row r="207" spans="1:167" x14ac:dyDescent="0.3">
      <c r="A207" s="1">
        <v>194306</v>
      </c>
      <c r="B207" s="1">
        <v>1.1000000000000001</v>
      </c>
      <c r="C207" s="1">
        <v>1.34</v>
      </c>
      <c r="D207" s="1">
        <v>1.73</v>
      </c>
      <c r="E207" s="1">
        <v>2.84</v>
      </c>
      <c r="F207" s="1">
        <v>1.46</v>
      </c>
      <c r="G207" s="1">
        <v>1.99</v>
      </c>
      <c r="H207" s="1">
        <v>2.2599999999999998</v>
      </c>
      <c r="I207" s="1">
        <v>1.92</v>
      </c>
      <c r="J207" s="1">
        <v>0.06</v>
      </c>
      <c r="K207" s="1">
        <v>-3.33</v>
      </c>
      <c r="M207" s="1">
        <v>194207</v>
      </c>
      <c r="N207" s="1">
        <v>9.33</v>
      </c>
      <c r="O207" s="1">
        <v>5.32</v>
      </c>
      <c r="P207" s="1">
        <v>4.9800000000000004</v>
      </c>
      <c r="Q207" s="1">
        <v>3.39</v>
      </c>
      <c r="R207" s="1">
        <v>4.66</v>
      </c>
      <c r="S207" s="1">
        <v>4.54</v>
      </c>
      <c r="T207" s="1">
        <v>4.83</v>
      </c>
      <c r="U207" s="1">
        <v>3.43</v>
      </c>
      <c r="V207" s="1">
        <v>3.61</v>
      </c>
      <c r="W207" s="1">
        <v>1.9</v>
      </c>
      <c r="Y207" s="1">
        <v>194706</v>
      </c>
      <c r="Z207" s="1">
        <v>3.8</v>
      </c>
      <c r="AA207" s="1">
        <v>5.37</v>
      </c>
      <c r="AB207" s="1">
        <v>4.76</v>
      </c>
      <c r="AC207" s="1">
        <v>4.8600000000000003</v>
      </c>
      <c r="AD207" s="1">
        <v>6.81</v>
      </c>
      <c r="AE207" s="1">
        <v>6.5</v>
      </c>
      <c r="AF207" s="1">
        <v>5.65</v>
      </c>
      <c r="AG207" s="1">
        <v>6.37</v>
      </c>
      <c r="AH207" s="1">
        <v>7.04</v>
      </c>
      <c r="AI207" s="1">
        <v>8.2100000000000009</v>
      </c>
      <c r="AK207">
        <v>196712</v>
      </c>
      <c r="AL207">
        <v>13.38</v>
      </c>
      <c r="AM207">
        <v>7.29</v>
      </c>
      <c r="AN207">
        <v>6.83</v>
      </c>
      <c r="AO207">
        <v>8.3800000000000008</v>
      </c>
      <c r="AP207">
        <v>7.71</v>
      </c>
      <c r="AQ207">
        <v>5.94</v>
      </c>
      <c r="AR207">
        <v>7.19</v>
      </c>
      <c r="AS207">
        <v>8.1199999999999992</v>
      </c>
      <c r="AT207">
        <v>8.16</v>
      </c>
      <c r="AU207">
        <v>8.8699999999999992</v>
      </c>
      <c r="AV207">
        <v>6.15</v>
      </c>
      <c r="AW207">
        <v>6.29</v>
      </c>
      <c r="AX207">
        <v>5.58</v>
      </c>
      <c r="AY207">
        <v>6.17</v>
      </c>
      <c r="AZ207">
        <v>8.18</v>
      </c>
      <c r="BA207">
        <v>7.35</v>
      </c>
      <c r="BB207">
        <v>8.93</v>
      </c>
      <c r="BC207">
        <v>7.85</v>
      </c>
      <c r="BD207">
        <v>8.43</v>
      </c>
      <c r="BF207" s="1">
        <v>196712</v>
      </c>
      <c r="BG207" s="1">
        <v>14.42</v>
      </c>
      <c r="BH207" s="1">
        <v>7.45</v>
      </c>
      <c r="BI207" s="1">
        <v>6.13</v>
      </c>
      <c r="BJ207" s="1">
        <v>8.67</v>
      </c>
      <c r="BK207" s="1">
        <v>8.0500000000000007</v>
      </c>
      <c r="BL207" s="1">
        <v>5.62</v>
      </c>
      <c r="BM207" s="1">
        <v>5.64</v>
      </c>
      <c r="BN207" s="1">
        <v>8.02</v>
      </c>
      <c r="BO207" s="1">
        <v>8.7799999999999994</v>
      </c>
      <c r="BP207" s="1">
        <v>9.48</v>
      </c>
      <c r="BQ207" s="1">
        <v>6.17</v>
      </c>
      <c r="BR207" s="1">
        <v>5.75</v>
      </c>
      <c r="BS207" s="1">
        <v>5.51</v>
      </c>
      <c r="BT207" s="1">
        <v>5.34</v>
      </c>
      <c r="BU207" s="1">
        <v>5.9</v>
      </c>
      <c r="BV207" s="1">
        <v>7.61</v>
      </c>
      <c r="BW207" s="1">
        <v>8.42</v>
      </c>
      <c r="BX207" s="1">
        <v>8.34</v>
      </c>
      <c r="BY207" s="1">
        <v>9.08</v>
      </c>
      <c r="CA207" s="1">
        <v>194212</v>
      </c>
      <c r="CB207" s="1">
        <v>-14.15</v>
      </c>
      <c r="CC207" s="1">
        <v>4.7</v>
      </c>
      <c r="CD207" s="1">
        <v>4.26</v>
      </c>
      <c r="CE207" s="1">
        <v>1.51</v>
      </c>
      <c r="CF207" s="1">
        <v>4.84</v>
      </c>
      <c r="CG207" s="1">
        <v>4.3099999999999996</v>
      </c>
      <c r="CH207" s="1">
        <v>4.2699999999999996</v>
      </c>
      <c r="CI207" s="1">
        <v>3.32</v>
      </c>
      <c r="CJ207" s="1">
        <v>1.08</v>
      </c>
      <c r="CK207" s="1">
        <v>5.8</v>
      </c>
      <c r="CL207" s="1">
        <v>3.86</v>
      </c>
      <c r="CM207" s="1">
        <v>4.43</v>
      </c>
      <c r="CN207" s="1">
        <v>4.1900000000000004</v>
      </c>
      <c r="CO207" s="1">
        <v>5.0599999999999996</v>
      </c>
      <c r="CP207" s="1">
        <v>3.48</v>
      </c>
      <c r="CQ207" s="1">
        <v>4.3</v>
      </c>
      <c r="CR207" s="1">
        <v>2.35</v>
      </c>
      <c r="CS207" s="1">
        <v>1.66</v>
      </c>
      <c r="CT207" s="1">
        <v>0.51</v>
      </c>
      <c r="CV207" s="1">
        <v>194312</v>
      </c>
      <c r="CW207" s="1">
        <v>15.61</v>
      </c>
      <c r="CX207" s="1">
        <v>9.07</v>
      </c>
      <c r="CY207" s="1">
        <v>8.1</v>
      </c>
      <c r="CZ207" s="1">
        <v>8.0500000000000007</v>
      </c>
      <c r="DA207" s="1">
        <v>9.7799999999999994</v>
      </c>
      <c r="DB207" s="1">
        <v>8.01</v>
      </c>
      <c r="DC207" s="1">
        <v>7.75</v>
      </c>
      <c r="DD207" s="1">
        <v>8.5399999999999991</v>
      </c>
      <c r="DE207" s="1">
        <v>7.79</v>
      </c>
      <c r="DF207" s="1">
        <v>10.029999999999999</v>
      </c>
      <c r="DG207" s="1">
        <v>9.5299999999999994</v>
      </c>
      <c r="DH207" s="1">
        <v>7.66</v>
      </c>
      <c r="DI207" s="1">
        <v>8.3800000000000008</v>
      </c>
      <c r="DJ207" s="1">
        <v>8.4499999999999993</v>
      </c>
      <c r="DK207" s="1">
        <v>7.05</v>
      </c>
      <c r="DL207" s="1">
        <v>8.51</v>
      </c>
      <c r="DM207" s="1">
        <v>8.58</v>
      </c>
      <c r="DN207" s="1">
        <v>8.2200000000000006</v>
      </c>
      <c r="DO207" s="1">
        <v>7.36</v>
      </c>
      <c r="DQ207" s="1">
        <v>194212</v>
      </c>
      <c r="DR207" s="1">
        <v>-99.99</v>
      </c>
      <c r="DS207" s="1">
        <v>0.33</v>
      </c>
      <c r="DT207" s="1">
        <v>4.0199999999999996</v>
      </c>
      <c r="DU207" s="1">
        <v>5.94</v>
      </c>
      <c r="DV207" s="1">
        <v>-1.0900000000000001</v>
      </c>
      <c r="DW207" s="1">
        <v>3.83</v>
      </c>
      <c r="DX207" s="1">
        <v>3.44</v>
      </c>
      <c r="DY207" s="1">
        <v>5.27</v>
      </c>
      <c r="DZ207" s="1">
        <v>5.94</v>
      </c>
      <c r="EA207" s="1">
        <v>-2.56</v>
      </c>
      <c r="EB207" s="1">
        <v>0.36</v>
      </c>
      <c r="EC207" s="1">
        <v>3.1</v>
      </c>
      <c r="ED207" s="1">
        <v>4.57</v>
      </c>
      <c r="EE207" s="1">
        <v>3.52</v>
      </c>
      <c r="EF207" s="1">
        <v>3.36</v>
      </c>
      <c r="EG207" s="1">
        <v>4.6100000000000003</v>
      </c>
      <c r="EH207" s="1">
        <v>5.92</v>
      </c>
      <c r="EI207" s="1">
        <v>6.73</v>
      </c>
      <c r="EJ207" s="1">
        <v>5.16</v>
      </c>
      <c r="EL207">
        <v>194212</v>
      </c>
      <c r="EM207">
        <v>5.12</v>
      </c>
      <c r="EN207">
        <v>-2.4900000000000002</v>
      </c>
      <c r="EO207">
        <v>0.56000000000000005</v>
      </c>
      <c r="EP207">
        <v>0.03</v>
      </c>
      <c r="ER207" s="1">
        <v>194306</v>
      </c>
      <c r="ES207" s="1">
        <v>-1.3</v>
      </c>
      <c r="EU207" s="1">
        <v>194207</v>
      </c>
      <c r="EV207" s="1">
        <v>2.2599999999999998</v>
      </c>
      <c r="EX207" s="1">
        <v>194706</v>
      </c>
      <c r="EY207" s="1">
        <v>-2.29</v>
      </c>
      <c r="FA207" s="1">
        <v>194306</v>
      </c>
      <c r="FB207" s="1" t="str">
        <f>IF(ISERROR(VLOOKUP($FA207,MOM,LOOKUPS!C$12,0)*$FB$6+VLOOKUP($FA207,STREV,LOOKUPS!C$10,0)*$FC$6+VLOOKUP($FA207,LTREV,LOOKUPS!C$9,0)*$FD$6+VLOOKUP($FA207,CFP,LOOKUPS!C$6,0)*$FE$6+VLOOKUP($FA207,EP,LOOKUPS!C$8,0)*$FF$6+VLOOKUP($FA207,BM,LOOKUPS!C$5,0)*$FG$6+VLOOKUP($FA207,DIV,LOOKUPS!C$7,0)*$FH$6++VLOOKUP($FA207,SIZE,LOOKUPS!C$11,0)*$FI$6),"",VLOOKUP($FA207,MOM,LOOKUPS!C$12,0)*$FB$6+VLOOKUP($FA207,STREV,LOOKUPS!C$10,0)*$FC$6+VLOOKUP($FA207,LTREV,LOOKUPS!C$9,0)*$FD$6+VLOOKUP($FA207,CFP,LOOKUPS!C$6,0)*$FE$6+VLOOKUP($FA207,EP,LOOKUPS!C$8,0)*$FF$6+VLOOKUP($FA207,BM,LOOKUPS!C$5,0)*$FG$6+VLOOKUP($FA207,DIV,LOOKUPS!C$7,0)*$FH$6++VLOOKUP($FA207,SIZE,LOOKUPS!C$11,0)*$FI$6)</f>
        <v/>
      </c>
      <c r="FC207" s="1" t="str">
        <f>IF(ISERROR(VLOOKUP($FA207,MOM,LOOKUPS!D$12,0)*$FB$6+VLOOKUP($FA207,STREV,LOOKUPS!D$10,0)*$FC$6+VLOOKUP($FA207,LTREV,LOOKUPS!D$9,0)*$FD$6+VLOOKUP($FA207,CFP,LOOKUPS!D$6,0)*$FE$6+VLOOKUP($FA207,EP,LOOKUPS!D$8,0)*$FF$6+VLOOKUP($FA207,BM,LOOKUPS!D$5,0)*$FG$6+VLOOKUP($FA207,DIV,LOOKUPS!D$7,0)*$FH$6++VLOOKUP($FA207,SIZE,LOOKUPS!D$11,0)*$FI$6),"",VLOOKUP($FA207,MOM,LOOKUPS!D$12,0)*$FB$6+VLOOKUP($FA207,STREV,LOOKUPS!D$10,0)*$FC$6+VLOOKUP($FA207,LTREV,LOOKUPS!D$9,0)*$FD$6+VLOOKUP($FA207,CFP,LOOKUPS!D$6,0)*$FE$6+VLOOKUP($FA207,EP,LOOKUPS!D$8,0)*$FF$6+VLOOKUP($FA207,BM,LOOKUPS!D$5,0)*$FG$6+VLOOKUP($FA207,DIV,LOOKUPS!D$7,0)*$FH$6++VLOOKUP($FA207,SIZE,LOOKUPS!D$11,0)*$FI$6)</f>
        <v/>
      </c>
      <c r="FD207" s="1" t="str">
        <f>IF(ISERROR(VLOOKUP($FA207,MOM,LOOKUPS!E$12,0)*$FB$6+VLOOKUP($FA207,STREV,LOOKUPS!E$10,0)*$FC$6+VLOOKUP($FA207,LTREV,LOOKUPS!E$9,0)*$FD$6+VLOOKUP($FA207,CFP,LOOKUPS!E$6,0)*$FE$6+VLOOKUP($FA207,EP,LOOKUPS!E$8,0)*$FF$6+VLOOKUP($FA207,BM,LOOKUPS!E$5,0)*$FG$6+VLOOKUP($FA207,DIV,LOOKUPS!E$7,0)*$FH$6++VLOOKUP($FA207,SIZE,LOOKUPS!E$11,0)*$FI$6),"",VLOOKUP($FA207,MOM,LOOKUPS!E$12,0)*$FB$6+VLOOKUP($FA207,STREV,LOOKUPS!E$10,0)*$FC$6+VLOOKUP($FA207,LTREV,LOOKUPS!E$9,0)*$FD$6+VLOOKUP($FA207,CFP,LOOKUPS!E$6,0)*$FE$6+VLOOKUP($FA207,EP,LOOKUPS!E$8,0)*$FF$6+VLOOKUP($FA207,BM,LOOKUPS!E$5,0)*$FG$6+VLOOKUP($FA207,DIV,LOOKUPS!E$7,0)*$FH$6++VLOOKUP($FA207,SIZE,LOOKUPS!E$11,0)*$FI$6)</f>
        <v/>
      </c>
      <c r="FE207" s="1" t="str">
        <f>IF(ISERROR(VLOOKUP($FA207,MOM,LOOKUPS!F$12,0)*$FB$6+VLOOKUP($FA207,STREV,LOOKUPS!F$10,0)*$FC$6+VLOOKUP($FA207,LTREV,LOOKUPS!F$9,0)*$FD$6+VLOOKUP($FA207,CFP,LOOKUPS!F$6,0)*$FE$6+VLOOKUP($FA207,EP,LOOKUPS!F$8,0)*$FF$6+VLOOKUP($FA207,BM,LOOKUPS!F$5,0)*$FG$6+VLOOKUP($FA207,DIV,LOOKUPS!F$7,0)*$FH$6++VLOOKUP($FA207,SIZE,LOOKUPS!F$11,0)*$FI$6),"",VLOOKUP($FA207,MOM,LOOKUPS!F$12,0)*$FB$6+VLOOKUP($FA207,STREV,LOOKUPS!F$10,0)*$FC$6+VLOOKUP($FA207,LTREV,LOOKUPS!F$9,0)*$FD$6+VLOOKUP($FA207,CFP,LOOKUPS!F$6,0)*$FE$6+VLOOKUP($FA207,EP,LOOKUPS!F$8,0)*$FF$6+VLOOKUP($FA207,BM,LOOKUPS!F$5,0)*$FG$6+VLOOKUP($FA207,DIV,LOOKUPS!F$7,0)*$FH$6++VLOOKUP($FA207,SIZE,LOOKUPS!F$11,0)*$FI$6)</f>
        <v/>
      </c>
      <c r="FF207" s="1" t="str">
        <f>IF(ISERROR(VLOOKUP($FA207,MOM,LOOKUPS!G$12,0)*$FB$6+VLOOKUP($FA207,STREV,LOOKUPS!G$10,0)*$FC$6+VLOOKUP($FA207,LTREV,LOOKUPS!G$9,0)*$FD$6+VLOOKUP($FA207,CFP,LOOKUPS!G$6,0)*$FE$6+VLOOKUP($FA207,EP,LOOKUPS!G$8,0)*$FF$6+VLOOKUP($FA207,BM,LOOKUPS!G$5,0)*$FG$6+VLOOKUP($FA207,DIV,LOOKUPS!G$7,0)*$FH$6++VLOOKUP($FA207,SIZE,LOOKUPS!G$11,0)*$FI$6),"",VLOOKUP($FA207,MOM,LOOKUPS!G$12,0)*$FB$6+VLOOKUP($FA207,STREV,LOOKUPS!G$10,0)*$FC$6+VLOOKUP($FA207,LTREV,LOOKUPS!G$9,0)*$FD$6+VLOOKUP($FA207,CFP,LOOKUPS!G$6,0)*$FE$6+VLOOKUP($FA207,EP,LOOKUPS!G$8,0)*$FF$6+VLOOKUP($FA207,BM,LOOKUPS!G$5,0)*$FG$6+VLOOKUP($FA207,DIV,LOOKUPS!G$7,0)*$FH$6++VLOOKUP($FA207,SIZE,LOOKUPS!G$11,0)*$FI$6)</f>
        <v/>
      </c>
      <c r="FG207" s="1" t="str">
        <f>IF(ISERROR(VLOOKUP($FA207,MOM,LOOKUPS!H$12,0)*$FB$6+VLOOKUP($FA207,STREV,LOOKUPS!H$10,0)*$FC$6+VLOOKUP($FA207,LTREV,LOOKUPS!H$9,0)*$FD$6+VLOOKUP($FA207,CFP,LOOKUPS!H$6,0)*$FE$6+VLOOKUP($FA207,EP,LOOKUPS!H$8,0)*$FF$6+VLOOKUP($FA207,BM,LOOKUPS!H$5,0)*$FG$6+VLOOKUP($FA207,DIV,LOOKUPS!H$7,0)*$FH$6++VLOOKUP($FA207,SIZE,LOOKUPS!H$11,0)*$FI$6),"",VLOOKUP($FA207,MOM,LOOKUPS!H$12,0)*$FB$6+VLOOKUP($FA207,STREV,LOOKUPS!H$10,0)*$FC$6+VLOOKUP($FA207,LTREV,LOOKUPS!H$9,0)*$FD$6+VLOOKUP($FA207,CFP,LOOKUPS!H$6,0)*$FE$6+VLOOKUP($FA207,EP,LOOKUPS!H$8,0)*$FF$6+VLOOKUP($FA207,BM,LOOKUPS!H$5,0)*$FG$6+VLOOKUP($FA207,DIV,LOOKUPS!H$7,0)*$FH$6++VLOOKUP($FA207,SIZE,LOOKUPS!H$11,0)*$FI$6)</f>
        <v/>
      </c>
      <c r="FH207" s="1" t="str">
        <f>IF(ISERROR(VLOOKUP($FA207,MOM,LOOKUPS!I$12,0)*$FB$6+VLOOKUP($FA207,STREV,LOOKUPS!I$10,0)*$FC$6+VLOOKUP($FA207,LTREV,LOOKUPS!I$9,0)*$FD$6+VLOOKUP($FA207,CFP,LOOKUPS!I$6,0)*$FE$6+VLOOKUP($FA207,EP,LOOKUPS!I$8,0)*$FF$6+VLOOKUP($FA207,BM,LOOKUPS!I$5,0)*$FG$6+VLOOKUP($FA207,DIV,LOOKUPS!I$7,0)*$FH$6++VLOOKUP($FA207,SIZE,LOOKUPS!I$11,0)*$FI$6),"",VLOOKUP($FA207,MOM,LOOKUPS!I$12,0)*$FB$6+VLOOKUP($FA207,STREV,LOOKUPS!I$10,0)*$FC$6+VLOOKUP($FA207,LTREV,LOOKUPS!I$9,0)*$FD$6+VLOOKUP($FA207,CFP,LOOKUPS!I$6,0)*$FE$6+VLOOKUP($FA207,EP,LOOKUPS!I$8,0)*$FF$6+VLOOKUP($FA207,BM,LOOKUPS!I$5,0)*$FG$6+VLOOKUP($FA207,DIV,LOOKUPS!I$7,0)*$FH$6++VLOOKUP($FA207,SIZE,LOOKUPS!I$11,0)*$FI$6)</f>
        <v/>
      </c>
      <c r="FI207" s="1" t="str">
        <f>IF(ISERROR(VLOOKUP($FA207,MOM,LOOKUPS!J$12,0)*$FB$6+VLOOKUP($FA207,STREV,LOOKUPS!J$10,0)*$FC$6+VLOOKUP($FA207,LTREV,LOOKUPS!J$9,0)*$FD$6+VLOOKUP($FA207,CFP,LOOKUPS!J$6,0)*$FE$6+VLOOKUP($FA207,EP,LOOKUPS!J$8,0)*$FF$6+VLOOKUP($FA207,BM,LOOKUPS!J$5,0)*$FG$6+VLOOKUP($FA207,DIV,LOOKUPS!J$7,0)*$FH$6++VLOOKUP($FA207,SIZE,LOOKUPS!J$11,0)*$FI$6),"",VLOOKUP($FA207,MOM,LOOKUPS!J$12,0)*$FB$6+VLOOKUP($FA207,STREV,LOOKUPS!J$10,0)*$FC$6+VLOOKUP($FA207,LTREV,LOOKUPS!J$9,0)*$FD$6+VLOOKUP($FA207,CFP,LOOKUPS!J$6,0)*$FE$6+VLOOKUP($FA207,EP,LOOKUPS!J$8,0)*$FF$6+VLOOKUP($FA207,BM,LOOKUPS!J$5,0)*$FG$6+VLOOKUP($FA207,DIV,LOOKUPS!J$7,0)*$FH$6++VLOOKUP($FA207,SIZE,LOOKUPS!J$11,0)*$FI$6)</f>
        <v/>
      </c>
      <c r="FJ207" s="1" t="str">
        <f>IF(ISERROR(VLOOKUP($FA207,MOM,LOOKUPS!K$12,0)*$FB$6+VLOOKUP($FA207,STREV,LOOKUPS!K$10,0)*$FC$6+VLOOKUP($FA207,LTREV,LOOKUPS!K$9,0)*$FD$6+VLOOKUP($FA207,CFP,LOOKUPS!K$6,0)*$FE$6+VLOOKUP($FA207,EP,LOOKUPS!K$8,0)*$FF$6+VLOOKUP($FA207,BM,LOOKUPS!K$5,0)*$FG$6+VLOOKUP($FA207,DIV,LOOKUPS!K$7,0)*$FH$6++VLOOKUP($FA207,SIZE,LOOKUPS!K$11,0)*$FI$6),"",VLOOKUP($FA207,MOM,LOOKUPS!K$12,0)*$FB$6+VLOOKUP($FA207,STREV,LOOKUPS!K$10,0)*$FC$6+VLOOKUP($FA207,LTREV,LOOKUPS!K$9,0)*$FD$6+VLOOKUP($FA207,CFP,LOOKUPS!K$6,0)*$FE$6+VLOOKUP($FA207,EP,LOOKUPS!K$8,0)*$FF$6+VLOOKUP($FA207,BM,LOOKUPS!K$5,0)*$FG$6+VLOOKUP($FA207,DIV,LOOKUPS!K$7,0)*$FH$6++VLOOKUP($FA207,SIZE,LOOKUPS!K$11,0)*$FI$6)</f>
        <v/>
      </c>
      <c r="FK207" s="1" t="str">
        <f>IF(ISERROR(VLOOKUP($FA207,MOM,LOOKUPS!L$12,0)*$FB$6+VLOOKUP($FA207,STREV,LOOKUPS!L$10,0)*$FC$6+VLOOKUP($FA207,LTREV,LOOKUPS!L$9,0)*$FD$6+VLOOKUP($FA207,CFP,LOOKUPS!L$6,0)*$FE$6+VLOOKUP($FA207,EP,LOOKUPS!L$8,0)*$FF$6+VLOOKUP($FA207,BM,LOOKUPS!L$5,0)*$FG$6+VLOOKUP($FA207,DIV,LOOKUPS!L$7,0)*$FH$6++VLOOKUP($FA207,SIZE,LOOKUPS!L$11,0)*$FI$6),"",VLOOKUP($FA207,MOM,LOOKUPS!L$12,0)*$FB$6+VLOOKUP($FA207,STREV,LOOKUPS!L$10,0)*$FC$6+VLOOKUP($FA207,LTREV,LOOKUPS!L$9,0)*$FD$6+VLOOKUP($FA207,CFP,LOOKUPS!L$6,0)*$FE$6+VLOOKUP($FA207,EP,LOOKUPS!L$8,0)*$FF$6+VLOOKUP($FA207,BM,LOOKUPS!L$5,0)*$FG$6+VLOOKUP($FA207,DIV,LOOKUPS!L$7,0)*$FH$6++VLOOKUP($FA207,SIZE,LOOKUPS!L$11,0)*$FI$6)</f>
        <v/>
      </c>
    </row>
    <row r="208" spans="1:167" x14ac:dyDescent="0.3">
      <c r="A208" s="1">
        <v>194307</v>
      </c>
      <c r="B208" s="1">
        <v>-2.8</v>
      </c>
      <c r="C208" s="1">
        <v>-3.85</v>
      </c>
      <c r="D208" s="1">
        <v>-4.5</v>
      </c>
      <c r="E208" s="1">
        <v>-4.96</v>
      </c>
      <c r="F208" s="1">
        <v>-5.86</v>
      </c>
      <c r="G208" s="1">
        <v>-5.61</v>
      </c>
      <c r="H208" s="1">
        <v>-7.08</v>
      </c>
      <c r="I208" s="1">
        <v>-7.3</v>
      </c>
      <c r="J208" s="1">
        <v>-10.11</v>
      </c>
      <c r="K208" s="1">
        <v>-12.87</v>
      </c>
      <c r="M208" s="1">
        <v>194208</v>
      </c>
      <c r="N208" s="1">
        <v>8.49</v>
      </c>
      <c r="O208" s="1">
        <v>3.18</v>
      </c>
      <c r="P208" s="1">
        <v>2.36</v>
      </c>
      <c r="Q208" s="1">
        <v>1.91</v>
      </c>
      <c r="R208" s="1">
        <v>2.0499999999999998</v>
      </c>
      <c r="S208" s="1">
        <v>3.36</v>
      </c>
      <c r="T208" s="1">
        <v>1.33</v>
      </c>
      <c r="U208" s="1">
        <v>1.9</v>
      </c>
      <c r="V208" s="1">
        <v>1.73</v>
      </c>
      <c r="W208" s="1">
        <v>1.55</v>
      </c>
      <c r="Y208" s="1">
        <v>194707</v>
      </c>
      <c r="Z208" s="1">
        <v>3.26</v>
      </c>
      <c r="AA208" s="1">
        <v>4.26</v>
      </c>
      <c r="AB208" s="1">
        <v>6.22</v>
      </c>
      <c r="AC208" s="1">
        <v>4.68</v>
      </c>
      <c r="AD208" s="1">
        <v>6.51</v>
      </c>
      <c r="AE208" s="1">
        <v>7.2</v>
      </c>
      <c r="AF208" s="1">
        <v>6.06</v>
      </c>
      <c r="AG208" s="1">
        <v>6.54</v>
      </c>
      <c r="AH208" s="1">
        <v>8.1300000000000008</v>
      </c>
      <c r="AI208" s="1">
        <v>8.6</v>
      </c>
      <c r="AK208">
        <v>196801</v>
      </c>
      <c r="AL208">
        <v>12.51</v>
      </c>
      <c r="AM208">
        <v>-1.92</v>
      </c>
      <c r="AN208">
        <v>1.24</v>
      </c>
      <c r="AO208">
        <v>3.79</v>
      </c>
      <c r="AP208">
        <v>-2.98</v>
      </c>
      <c r="AQ208">
        <v>0.79</v>
      </c>
      <c r="AR208">
        <v>1.36</v>
      </c>
      <c r="AS208">
        <v>2.44</v>
      </c>
      <c r="AT208">
        <v>3.82</v>
      </c>
      <c r="AU208">
        <v>-4.21</v>
      </c>
      <c r="AV208">
        <v>-1.32</v>
      </c>
      <c r="AW208">
        <v>0.57999999999999996</v>
      </c>
      <c r="AX208">
        <v>1</v>
      </c>
      <c r="AY208">
        <v>2.1800000000000002</v>
      </c>
      <c r="AZ208">
        <v>0.56000000000000005</v>
      </c>
      <c r="BA208">
        <v>1.23</v>
      </c>
      <c r="BB208">
        <v>3.72</v>
      </c>
      <c r="BC208">
        <v>4</v>
      </c>
      <c r="BD208">
        <v>3.67</v>
      </c>
      <c r="BF208" s="1">
        <v>196801</v>
      </c>
      <c r="BG208" s="1">
        <v>12.29</v>
      </c>
      <c r="BH208" s="1">
        <v>-1.81</v>
      </c>
      <c r="BI208" s="1">
        <v>1.8</v>
      </c>
      <c r="BJ208" s="1">
        <v>3.04</v>
      </c>
      <c r="BK208" s="1">
        <v>-2.09</v>
      </c>
      <c r="BL208" s="1">
        <v>0.32</v>
      </c>
      <c r="BM208" s="1">
        <v>0.99</v>
      </c>
      <c r="BN208" s="1">
        <v>2.21</v>
      </c>
      <c r="BO208" s="1">
        <v>3.95</v>
      </c>
      <c r="BP208" s="1">
        <v>-2.91</v>
      </c>
      <c r="BQ208" s="1">
        <v>-1</v>
      </c>
      <c r="BR208" s="1">
        <v>-1.02</v>
      </c>
      <c r="BS208" s="1">
        <v>1.45</v>
      </c>
      <c r="BT208" s="1">
        <v>0.16</v>
      </c>
      <c r="BU208" s="1">
        <v>1.74</v>
      </c>
      <c r="BV208" s="1">
        <v>3.55</v>
      </c>
      <c r="BW208" s="1">
        <v>0.92</v>
      </c>
      <c r="BX208" s="1">
        <v>2.37</v>
      </c>
      <c r="BY208" s="1">
        <v>5.01</v>
      </c>
      <c r="CA208" s="1">
        <v>194301</v>
      </c>
      <c r="CB208" s="1">
        <v>49.72</v>
      </c>
      <c r="CC208" s="1">
        <v>8.17</v>
      </c>
      <c r="CD208" s="1">
        <v>12.8</v>
      </c>
      <c r="CE208" s="1">
        <v>28.14</v>
      </c>
      <c r="CF208" s="1">
        <v>7.79</v>
      </c>
      <c r="CG208" s="1">
        <v>10.07</v>
      </c>
      <c r="CH208" s="1">
        <v>12.79</v>
      </c>
      <c r="CI208" s="1">
        <v>15.89</v>
      </c>
      <c r="CJ208" s="1">
        <v>33.51</v>
      </c>
      <c r="CK208" s="1">
        <v>6.87</v>
      </c>
      <c r="CL208" s="1">
        <v>8.7200000000000006</v>
      </c>
      <c r="CM208" s="1">
        <v>8.93</v>
      </c>
      <c r="CN208" s="1">
        <v>11.24</v>
      </c>
      <c r="CO208" s="1">
        <v>11.75</v>
      </c>
      <c r="CP208" s="1">
        <v>13.83</v>
      </c>
      <c r="CQ208" s="1">
        <v>14.37</v>
      </c>
      <c r="CR208" s="1">
        <v>17.39</v>
      </c>
      <c r="CS208" s="1">
        <v>23.15</v>
      </c>
      <c r="CT208" s="1">
        <v>43.87</v>
      </c>
      <c r="CV208" s="1">
        <v>194401</v>
      </c>
      <c r="CW208" s="1">
        <v>8.86</v>
      </c>
      <c r="CX208" s="1">
        <v>2.72</v>
      </c>
      <c r="CY208" s="1">
        <v>3.44</v>
      </c>
      <c r="CZ208" s="1">
        <v>4.1900000000000004</v>
      </c>
      <c r="DA208" s="1">
        <v>2.75</v>
      </c>
      <c r="DB208" s="1">
        <v>3.5</v>
      </c>
      <c r="DC208" s="1">
        <v>2.9</v>
      </c>
      <c r="DD208" s="1">
        <v>3</v>
      </c>
      <c r="DE208" s="1">
        <v>5.09</v>
      </c>
      <c r="DF208" s="1">
        <v>2.4500000000000002</v>
      </c>
      <c r="DG208" s="1">
        <v>3.04</v>
      </c>
      <c r="DH208" s="1">
        <v>2.65</v>
      </c>
      <c r="DI208" s="1">
        <v>4.3499999999999996</v>
      </c>
      <c r="DJ208" s="1">
        <v>2.89</v>
      </c>
      <c r="DK208" s="1">
        <v>2.91</v>
      </c>
      <c r="DL208" s="1">
        <v>3.6</v>
      </c>
      <c r="DM208" s="1">
        <v>2.36</v>
      </c>
      <c r="DN208" s="1">
        <v>4.34</v>
      </c>
      <c r="DO208" s="1">
        <v>5.86</v>
      </c>
      <c r="DQ208" s="1">
        <v>194301</v>
      </c>
      <c r="DR208" s="1">
        <v>-99.99</v>
      </c>
      <c r="DS208" s="1">
        <v>31.24</v>
      </c>
      <c r="DT208" s="1">
        <v>13.06</v>
      </c>
      <c r="DU208" s="1">
        <v>7.8</v>
      </c>
      <c r="DV208" s="1">
        <v>38.72</v>
      </c>
      <c r="DW208" s="1">
        <v>16.760000000000002</v>
      </c>
      <c r="DX208" s="1">
        <v>12.86</v>
      </c>
      <c r="DY208" s="1">
        <v>8.75</v>
      </c>
      <c r="DZ208" s="1">
        <v>7.73</v>
      </c>
      <c r="EA208" s="1">
        <v>48.69</v>
      </c>
      <c r="EB208" s="1">
        <v>28.88</v>
      </c>
      <c r="EC208" s="1">
        <v>16.55</v>
      </c>
      <c r="ED208" s="1">
        <v>16.97</v>
      </c>
      <c r="EE208" s="1">
        <v>14.1</v>
      </c>
      <c r="EF208" s="1">
        <v>11.66</v>
      </c>
      <c r="EG208" s="1">
        <v>9.57</v>
      </c>
      <c r="EH208" s="1">
        <v>7.94</v>
      </c>
      <c r="EI208" s="1">
        <v>8.69</v>
      </c>
      <c r="EJ208" s="1">
        <v>6.76</v>
      </c>
      <c r="EL208">
        <v>194301</v>
      </c>
      <c r="EM208">
        <v>7.13</v>
      </c>
      <c r="EN208">
        <v>8.7799999999999994</v>
      </c>
      <c r="EO208">
        <v>8.23</v>
      </c>
      <c r="EP208">
        <v>0.03</v>
      </c>
      <c r="ER208" s="1">
        <v>194307</v>
      </c>
      <c r="ES208" s="1">
        <v>-4.59</v>
      </c>
      <c r="EU208" s="1">
        <v>194208</v>
      </c>
      <c r="EV208" s="1">
        <v>0.19</v>
      </c>
      <c r="EX208" s="1">
        <v>194707</v>
      </c>
      <c r="EY208" s="1">
        <v>-3.75</v>
      </c>
      <c r="FA208" s="1">
        <v>194307</v>
      </c>
      <c r="FB208" s="1" t="str">
        <f>IF(ISERROR(VLOOKUP($FA208,MOM,LOOKUPS!C$12,0)*$FB$6+VLOOKUP($FA208,STREV,LOOKUPS!C$10,0)*$FC$6+VLOOKUP($FA208,LTREV,LOOKUPS!C$9,0)*$FD$6+VLOOKUP($FA208,CFP,LOOKUPS!C$6,0)*$FE$6+VLOOKUP($FA208,EP,LOOKUPS!C$8,0)*$FF$6+VLOOKUP($FA208,BM,LOOKUPS!C$5,0)*$FG$6+VLOOKUP($FA208,DIV,LOOKUPS!C$7,0)*$FH$6++VLOOKUP($FA208,SIZE,LOOKUPS!C$11,0)*$FI$6),"",VLOOKUP($FA208,MOM,LOOKUPS!C$12,0)*$FB$6+VLOOKUP($FA208,STREV,LOOKUPS!C$10,0)*$FC$6+VLOOKUP($FA208,LTREV,LOOKUPS!C$9,0)*$FD$6+VLOOKUP($FA208,CFP,LOOKUPS!C$6,0)*$FE$6+VLOOKUP($FA208,EP,LOOKUPS!C$8,0)*$FF$6+VLOOKUP($FA208,BM,LOOKUPS!C$5,0)*$FG$6+VLOOKUP($FA208,DIV,LOOKUPS!C$7,0)*$FH$6++VLOOKUP($FA208,SIZE,LOOKUPS!C$11,0)*$FI$6)</f>
        <v/>
      </c>
      <c r="FC208" s="1" t="str">
        <f>IF(ISERROR(VLOOKUP($FA208,MOM,LOOKUPS!D$12,0)*$FB$6+VLOOKUP($FA208,STREV,LOOKUPS!D$10,0)*$FC$6+VLOOKUP($FA208,LTREV,LOOKUPS!D$9,0)*$FD$6+VLOOKUP($FA208,CFP,LOOKUPS!D$6,0)*$FE$6+VLOOKUP($FA208,EP,LOOKUPS!D$8,0)*$FF$6+VLOOKUP($FA208,BM,LOOKUPS!D$5,0)*$FG$6+VLOOKUP($FA208,DIV,LOOKUPS!D$7,0)*$FH$6++VLOOKUP($FA208,SIZE,LOOKUPS!D$11,0)*$FI$6),"",VLOOKUP($FA208,MOM,LOOKUPS!D$12,0)*$FB$6+VLOOKUP($FA208,STREV,LOOKUPS!D$10,0)*$FC$6+VLOOKUP($FA208,LTREV,LOOKUPS!D$9,0)*$FD$6+VLOOKUP($FA208,CFP,LOOKUPS!D$6,0)*$FE$6+VLOOKUP($FA208,EP,LOOKUPS!D$8,0)*$FF$6+VLOOKUP($FA208,BM,LOOKUPS!D$5,0)*$FG$6+VLOOKUP($FA208,DIV,LOOKUPS!D$7,0)*$FH$6++VLOOKUP($FA208,SIZE,LOOKUPS!D$11,0)*$FI$6)</f>
        <v/>
      </c>
      <c r="FD208" s="1" t="str">
        <f>IF(ISERROR(VLOOKUP($FA208,MOM,LOOKUPS!E$12,0)*$FB$6+VLOOKUP($FA208,STREV,LOOKUPS!E$10,0)*$FC$6+VLOOKUP($FA208,LTREV,LOOKUPS!E$9,0)*$FD$6+VLOOKUP($FA208,CFP,LOOKUPS!E$6,0)*$FE$6+VLOOKUP($FA208,EP,LOOKUPS!E$8,0)*$FF$6+VLOOKUP($FA208,BM,LOOKUPS!E$5,0)*$FG$6+VLOOKUP($FA208,DIV,LOOKUPS!E$7,0)*$FH$6++VLOOKUP($FA208,SIZE,LOOKUPS!E$11,0)*$FI$6),"",VLOOKUP($FA208,MOM,LOOKUPS!E$12,0)*$FB$6+VLOOKUP($FA208,STREV,LOOKUPS!E$10,0)*$FC$6+VLOOKUP($FA208,LTREV,LOOKUPS!E$9,0)*$FD$6+VLOOKUP($FA208,CFP,LOOKUPS!E$6,0)*$FE$6+VLOOKUP($FA208,EP,LOOKUPS!E$8,0)*$FF$6+VLOOKUP($FA208,BM,LOOKUPS!E$5,0)*$FG$6+VLOOKUP($FA208,DIV,LOOKUPS!E$7,0)*$FH$6++VLOOKUP($FA208,SIZE,LOOKUPS!E$11,0)*$FI$6)</f>
        <v/>
      </c>
      <c r="FE208" s="1" t="str">
        <f>IF(ISERROR(VLOOKUP($FA208,MOM,LOOKUPS!F$12,0)*$FB$6+VLOOKUP($FA208,STREV,LOOKUPS!F$10,0)*$FC$6+VLOOKUP($FA208,LTREV,LOOKUPS!F$9,0)*$FD$6+VLOOKUP($FA208,CFP,LOOKUPS!F$6,0)*$FE$6+VLOOKUP($FA208,EP,LOOKUPS!F$8,0)*$FF$6+VLOOKUP($FA208,BM,LOOKUPS!F$5,0)*$FG$6+VLOOKUP($FA208,DIV,LOOKUPS!F$7,0)*$FH$6++VLOOKUP($FA208,SIZE,LOOKUPS!F$11,0)*$FI$6),"",VLOOKUP($FA208,MOM,LOOKUPS!F$12,0)*$FB$6+VLOOKUP($FA208,STREV,LOOKUPS!F$10,0)*$FC$6+VLOOKUP($FA208,LTREV,LOOKUPS!F$9,0)*$FD$6+VLOOKUP($FA208,CFP,LOOKUPS!F$6,0)*$FE$6+VLOOKUP($FA208,EP,LOOKUPS!F$8,0)*$FF$6+VLOOKUP($FA208,BM,LOOKUPS!F$5,0)*$FG$6+VLOOKUP($FA208,DIV,LOOKUPS!F$7,0)*$FH$6++VLOOKUP($FA208,SIZE,LOOKUPS!F$11,0)*$FI$6)</f>
        <v/>
      </c>
      <c r="FF208" s="1" t="str">
        <f>IF(ISERROR(VLOOKUP($FA208,MOM,LOOKUPS!G$12,0)*$FB$6+VLOOKUP($FA208,STREV,LOOKUPS!G$10,0)*$FC$6+VLOOKUP($FA208,LTREV,LOOKUPS!G$9,0)*$FD$6+VLOOKUP($FA208,CFP,LOOKUPS!G$6,0)*$FE$6+VLOOKUP($FA208,EP,LOOKUPS!G$8,0)*$FF$6+VLOOKUP($FA208,BM,LOOKUPS!G$5,0)*$FG$6+VLOOKUP($FA208,DIV,LOOKUPS!G$7,0)*$FH$6++VLOOKUP($FA208,SIZE,LOOKUPS!G$11,0)*$FI$6),"",VLOOKUP($FA208,MOM,LOOKUPS!G$12,0)*$FB$6+VLOOKUP($FA208,STREV,LOOKUPS!G$10,0)*$FC$6+VLOOKUP($FA208,LTREV,LOOKUPS!G$9,0)*$FD$6+VLOOKUP($FA208,CFP,LOOKUPS!G$6,0)*$FE$6+VLOOKUP($FA208,EP,LOOKUPS!G$8,0)*$FF$6+VLOOKUP($FA208,BM,LOOKUPS!G$5,0)*$FG$6+VLOOKUP($FA208,DIV,LOOKUPS!G$7,0)*$FH$6++VLOOKUP($FA208,SIZE,LOOKUPS!G$11,0)*$FI$6)</f>
        <v/>
      </c>
      <c r="FG208" s="1" t="str">
        <f>IF(ISERROR(VLOOKUP($FA208,MOM,LOOKUPS!H$12,0)*$FB$6+VLOOKUP($FA208,STREV,LOOKUPS!H$10,0)*$FC$6+VLOOKUP($FA208,LTREV,LOOKUPS!H$9,0)*$FD$6+VLOOKUP($FA208,CFP,LOOKUPS!H$6,0)*$FE$6+VLOOKUP($FA208,EP,LOOKUPS!H$8,0)*$FF$6+VLOOKUP($FA208,BM,LOOKUPS!H$5,0)*$FG$6+VLOOKUP($FA208,DIV,LOOKUPS!H$7,0)*$FH$6++VLOOKUP($FA208,SIZE,LOOKUPS!H$11,0)*$FI$6),"",VLOOKUP($FA208,MOM,LOOKUPS!H$12,0)*$FB$6+VLOOKUP($FA208,STREV,LOOKUPS!H$10,0)*$FC$6+VLOOKUP($FA208,LTREV,LOOKUPS!H$9,0)*$FD$6+VLOOKUP($FA208,CFP,LOOKUPS!H$6,0)*$FE$6+VLOOKUP($FA208,EP,LOOKUPS!H$8,0)*$FF$6+VLOOKUP($FA208,BM,LOOKUPS!H$5,0)*$FG$6+VLOOKUP($FA208,DIV,LOOKUPS!H$7,0)*$FH$6++VLOOKUP($FA208,SIZE,LOOKUPS!H$11,0)*$FI$6)</f>
        <v/>
      </c>
      <c r="FH208" s="1" t="str">
        <f>IF(ISERROR(VLOOKUP($FA208,MOM,LOOKUPS!I$12,0)*$FB$6+VLOOKUP($FA208,STREV,LOOKUPS!I$10,0)*$FC$6+VLOOKUP($FA208,LTREV,LOOKUPS!I$9,0)*$FD$6+VLOOKUP($FA208,CFP,LOOKUPS!I$6,0)*$FE$6+VLOOKUP($FA208,EP,LOOKUPS!I$8,0)*$FF$6+VLOOKUP($FA208,BM,LOOKUPS!I$5,0)*$FG$6+VLOOKUP($FA208,DIV,LOOKUPS!I$7,0)*$FH$6++VLOOKUP($FA208,SIZE,LOOKUPS!I$11,0)*$FI$6),"",VLOOKUP($FA208,MOM,LOOKUPS!I$12,0)*$FB$6+VLOOKUP($FA208,STREV,LOOKUPS!I$10,0)*$FC$6+VLOOKUP($FA208,LTREV,LOOKUPS!I$9,0)*$FD$6+VLOOKUP($FA208,CFP,LOOKUPS!I$6,0)*$FE$6+VLOOKUP($FA208,EP,LOOKUPS!I$8,0)*$FF$6+VLOOKUP($FA208,BM,LOOKUPS!I$5,0)*$FG$6+VLOOKUP($FA208,DIV,LOOKUPS!I$7,0)*$FH$6++VLOOKUP($FA208,SIZE,LOOKUPS!I$11,0)*$FI$6)</f>
        <v/>
      </c>
      <c r="FI208" s="1" t="str">
        <f>IF(ISERROR(VLOOKUP($FA208,MOM,LOOKUPS!J$12,0)*$FB$6+VLOOKUP($FA208,STREV,LOOKUPS!J$10,0)*$FC$6+VLOOKUP($FA208,LTREV,LOOKUPS!J$9,0)*$FD$6+VLOOKUP($FA208,CFP,LOOKUPS!J$6,0)*$FE$6+VLOOKUP($FA208,EP,LOOKUPS!J$8,0)*$FF$6+VLOOKUP($FA208,BM,LOOKUPS!J$5,0)*$FG$6+VLOOKUP($FA208,DIV,LOOKUPS!J$7,0)*$FH$6++VLOOKUP($FA208,SIZE,LOOKUPS!J$11,0)*$FI$6),"",VLOOKUP($FA208,MOM,LOOKUPS!J$12,0)*$FB$6+VLOOKUP($FA208,STREV,LOOKUPS!J$10,0)*$FC$6+VLOOKUP($FA208,LTREV,LOOKUPS!J$9,0)*$FD$6+VLOOKUP($FA208,CFP,LOOKUPS!J$6,0)*$FE$6+VLOOKUP($FA208,EP,LOOKUPS!J$8,0)*$FF$6+VLOOKUP($FA208,BM,LOOKUPS!J$5,0)*$FG$6+VLOOKUP($FA208,DIV,LOOKUPS!J$7,0)*$FH$6++VLOOKUP($FA208,SIZE,LOOKUPS!J$11,0)*$FI$6)</f>
        <v/>
      </c>
      <c r="FJ208" s="1" t="str">
        <f>IF(ISERROR(VLOOKUP($FA208,MOM,LOOKUPS!K$12,0)*$FB$6+VLOOKUP($FA208,STREV,LOOKUPS!K$10,0)*$FC$6+VLOOKUP($FA208,LTREV,LOOKUPS!K$9,0)*$FD$6+VLOOKUP($FA208,CFP,LOOKUPS!K$6,0)*$FE$6+VLOOKUP($FA208,EP,LOOKUPS!K$8,0)*$FF$6+VLOOKUP($FA208,BM,LOOKUPS!K$5,0)*$FG$6+VLOOKUP($FA208,DIV,LOOKUPS!K$7,0)*$FH$6++VLOOKUP($FA208,SIZE,LOOKUPS!K$11,0)*$FI$6),"",VLOOKUP($FA208,MOM,LOOKUPS!K$12,0)*$FB$6+VLOOKUP($FA208,STREV,LOOKUPS!K$10,0)*$FC$6+VLOOKUP($FA208,LTREV,LOOKUPS!K$9,0)*$FD$6+VLOOKUP($FA208,CFP,LOOKUPS!K$6,0)*$FE$6+VLOOKUP($FA208,EP,LOOKUPS!K$8,0)*$FF$6+VLOOKUP($FA208,BM,LOOKUPS!K$5,0)*$FG$6+VLOOKUP($FA208,DIV,LOOKUPS!K$7,0)*$FH$6++VLOOKUP($FA208,SIZE,LOOKUPS!K$11,0)*$FI$6)</f>
        <v/>
      </c>
      <c r="FK208" s="1" t="str">
        <f>IF(ISERROR(VLOOKUP($FA208,MOM,LOOKUPS!L$12,0)*$FB$6+VLOOKUP($FA208,STREV,LOOKUPS!L$10,0)*$FC$6+VLOOKUP($FA208,LTREV,LOOKUPS!L$9,0)*$FD$6+VLOOKUP($FA208,CFP,LOOKUPS!L$6,0)*$FE$6+VLOOKUP($FA208,EP,LOOKUPS!L$8,0)*$FF$6+VLOOKUP($FA208,BM,LOOKUPS!L$5,0)*$FG$6+VLOOKUP($FA208,DIV,LOOKUPS!L$7,0)*$FH$6++VLOOKUP($FA208,SIZE,LOOKUPS!L$11,0)*$FI$6),"",VLOOKUP($FA208,MOM,LOOKUPS!L$12,0)*$FB$6+VLOOKUP($FA208,STREV,LOOKUPS!L$10,0)*$FC$6+VLOOKUP($FA208,LTREV,LOOKUPS!L$9,0)*$FD$6+VLOOKUP($FA208,CFP,LOOKUPS!L$6,0)*$FE$6+VLOOKUP($FA208,EP,LOOKUPS!L$8,0)*$FF$6+VLOOKUP($FA208,BM,LOOKUPS!L$5,0)*$FG$6+VLOOKUP($FA208,DIV,LOOKUPS!L$7,0)*$FH$6++VLOOKUP($FA208,SIZE,LOOKUPS!L$11,0)*$FI$6)</f>
        <v/>
      </c>
    </row>
    <row r="209" spans="1:167" x14ac:dyDescent="0.3">
      <c r="A209" s="1">
        <v>194308</v>
      </c>
      <c r="B209" s="1">
        <v>-0.86</v>
      </c>
      <c r="C209" s="1">
        <v>0.63</v>
      </c>
      <c r="D209" s="1">
        <v>-0.38</v>
      </c>
      <c r="E209" s="1">
        <v>0.33</v>
      </c>
      <c r="F209" s="1">
        <v>0.14000000000000001</v>
      </c>
      <c r="G209" s="1">
        <v>2.5499999999999998</v>
      </c>
      <c r="H209" s="1">
        <v>0.97</v>
      </c>
      <c r="I209" s="1">
        <v>0.79</v>
      </c>
      <c r="J209" s="1">
        <v>1.48</v>
      </c>
      <c r="K209" s="1">
        <v>-2.4900000000000002</v>
      </c>
      <c r="M209" s="1">
        <v>194209</v>
      </c>
      <c r="N209" s="1">
        <v>9.77</v>
      </c>
      <c r="O209" s="1">
        <v>4</v>
      </c>
      <c r="P209" s="1">
        <v>5.51</v>
      </c>
      <c r="Q209" s="1">
        <v>1.79</v>
      </c>
      <c r="R209" s="1">
        <v>2.64</v>
      </c>
      <c r="S209" s="1">
        <v>3.4</v>
      </c>
      <c r="T209" s="1">
        <v>3.52</v>
      </c>
      <c r="U209" s="1">
        <v>2.62</v>
      </c>
      <c r="V209" s="1">
        <v>2.04</v>
      </c>
      <c r="W209" s="1">
        <v>9.5299999999999994</v>
      </c>
      <c r="Y209" s="1">
        <v>194708</v>
      </c>
      <c r="Z209" s="1">
        <v>-0.52</v>
      </c>
      <c r="AA209" s="1">
        <v>-0.47</v>
      </c>
      <c r="AB209" s="1">
        <v>-1.66</v>
      </c>
      <c r="AC209" s="1">
        <v>-0.95</v>
      </c>
      <c r="AD209" s="1">
        <v>-1.06</v>
      </c>
      <c r="AE209" s="1">
        <v>7.0000000000000007E-2</v>
      </c>
      <c r="AF209" s="1">
        <v>-2.2599999999999998</v>
      </c>
      <c r="AG209" s="1">
        <v>-2.08</v>
      </c>
      <c r="AH209" s="1">
        <v>-2.64</v>
      </c>
      <c r="AI209" s="1">
        <v>-3.58</v>
      </c>
      <c r="AK209">
        <v>196802</v>
      </c>
      <c r="AL209">
        <v>-8.08</v>
      </c>
      <c r="AM209">
        <v>-6.29</v>
      </c>
      <c r="AN209">
        <v>-5.59</v>
      </c>
      <c r="AO209">
        <v>-4.4800000000000004</v>
      </c>
      <c r="AP209">
        <v>-6.64</v>
      </c>
      <c r="AQ209">
        <v>-5.54</v>
      </c>
      <c r="AR209">
        <v>-5.84</v>
      </c>
      <c r="AS209">
        <v>-4.78</v>
      </c>
      <c r="AT209">
        <v>-4.51</v>
      </c>
      <c r="AU209">
        <v>-7.37</v>
      </c>
      <c r="AV209">
        <v>-5.66</v>
      </c>
      <c r="AW209">
        <v>-5.45</v>
      </c>
      <c r="AX209">
        <v>-5.62</v>
      </c>
      <c r="AY209">
        <v>-5.57</v>
      </c>
      <c r="AZ209">
        <v>-6.11</v>
      </c>
      <c r="BA209">
        <v>-5.12</v>
      </c>
      <c r="BB209">
        <v>-4.41</v>
      </c>
      <c r="BC209">
        <v>-4.59</v>
      </c>
      <c r="BD209">
        <v>-4.4400000000000004</v>
      </c>
      <c r="BF209" s="1">
        <v>196802</v>
      </c>
      <c r="BG209" s="1">
        <v>-8.0500000000000007</v>
      </c>
      <c r="BH209" s="1">
        <v>-6.67</v>
      </c>
      <c r="BI209" s="1">
        <v>-4.91</v>
      </c>
      <c r="BJ209" s="1">
        <v>-4.91</v>
      </c>
      <c r="BK209" s="1">
        <v>-7.09</v>
      </c>
      <c r="BL209" s="1">
        <v>-5.01</v>
      </c>
      <c r="BM209" s="1">
        <v>-4.5199999999999996</v>
      </c>
      <c r="BN209" s="1">
        <v>-5.4</v>
      </c>
      <c r="BO209" s="1">
        <v>-4.8899999999999997</v>
      </c>
      <c r="BP209" s="1">
        <v>-7.48</v>
      </c>
      <c r="BQ209" s="1">
        <v>-6.57</v>
      </c>
      <c r="BR209" s="1">
        <v>-5.46</v>
      </c>
      <c r="BS209" s="1">
        <v>-4.63</v>
      </c>
      <c r="BT209" s="1">
        <v>-4.62</v>
      </c>
      <c r="BU209" s="1">
        <v>-4.4400000000000004</v>
      </c>
      <c r="BV209" s="1">
        <v>-5.87</v>
      </c>
      <c r="BW209" s="1">
        <v>-4.95</v>
      </c>
      <c r="BX209" s="1">
        <v>-5.26</v>
      </c>
      <c r="BY209" s="1">
        <v>-4.6500000000000004</v>
      </c>
      <c r="CA209" s="1">
        <v>194302</v>
      </c>
      <c r="CB209" s="1">
        <v>177.63</v>
      </c>
      <c r="CC209" s="1">
        <v>6.82</v>
      </c>
      <c r="CD209" s="1">
        <v>9.09</v>
      </c>
      <c r="CE209" s="1">
        <v>21.06</v>
      </c>
      <c r="CF209" s="1">
        <v>6.16</v>
      </c>
      <c r="CG209" s="1">
        <v>8.08</v>
      </c>
      <c r="CH209" s="1">
        <v>8.56</v>
      </c>
      <c r="CI209" s="1">
        <v>11.75</v>
      </c>
      <c r="CJ209" s="1">
        <v>25.46</v>
      </c>
      <c r="CK209" s="1">
        <v>4.59</v>
      </c>
      <c r="CL209" s="1">
        <v>7.74</v>
      </c>
      <c r="CM209" s="1">
        <v>8.14</v>
      </c>
      <c r="CN209" s="1">
        <v>8.0299999999999994</v>
      </c>
      <c r="CO209" s="1">
        <v>8.17</v>
      </c>
      <c r="CP209" s="1">
        <v>8.9600000000000009</v>
      </c>
      <c r="CQ209" s="1">
        <v>11.21</v>
      </c>
      <c r="CR209" s="1">
        <v>12.28</v>
      </c>
      <c r="CS209" s="1">
        <v>15.9</v>
      </c>
      <c r="CT209" s="1">
        <v>35.01</v>
      </c>
      <c r="CV209" s="1">
        <v>194402</v>
      </c>
      <c r="CW209" s="1">
        <v>2.7</v>
      </c>
      <c r="CX209" s="1">
        <v>0.57999999999999996</v>
      </c>
      <c r="CY209" s="1">
        <v>0.6</v>
      </c>
      <c r="CZ209" s="1">
        <v>2.5</v>
      </c>
      <c r="DA209" s="1">
        <v>0.7</v>
      </c>
      <c r="DB209" s="1">
        <v>0.3</v>
      </c>
      <c r="DC209" s="1">
        <v>0.27</v>
      </c>
      <c r="DD209" s="1">
        <v>2.12</v>
      </c>
      <c r="DE209" s="1">
        <v>2.42</v>
      </c>
      <c r="DF209" s="1">
        <v>0.41</v>
      </c>
      <c r="DG209" s="1">
        <v>0.99</v>
      </c>
      <c r="DH209" s="1">
        <v>0.34</v>
      </c>
      <c r="DI209" s="1">
        <v>0.27</v>
      </c>
      <c r="DJ209" s="1">
        <v>0.09</v>
      </c>
      <c r="DK209" s="1">
        <v>0.45</v>
      </c>
      <c r="DL209" s="1">
        <v>1.59</v>
      </c>
      <c r="DM209" s="1">
        <v>2.67</v>
      </c>
      <c r="DN209" s="1">
        <v>1.65</v>
      </c>
      <c r="DO209" s="1">
        <v>3.22</v>
      </c>
      <c r="DQ209" s="1">
        <v>194302</v>
      </c>
      <c r="DR209" s="1">
        <v>-99.99</v>
      </c>
      <c r="DS209" s="1">
        <v>25.13</v>
      </c>
      <c r="DT209" s="1">
        <v>9.6</v>
      </c>
      <c r="DU209" s="1">
        <v>6.36</v>
      </c>
      <c r="DV209" s="1">
        <v>31.95</v>
      </c>
      <c r="DW209" s="1">
        <v>11.75</v>
      </c>
      <c r="DX209" s="1">
        <v>9.4700000000000006</v>
      </c>
      <c r="DY209" s="1">
        <v>7.13</v>
      </c>
      <c r="DZ209" s="1">
        <v>6.25</v>
      </c>
      <c r="EA209" s="1">
        <v>46.57</v>
      </c>
      <c r="EB209" s="1">
        <v>17.52</v>
      </c>
      <c r="EC209" s="1">
        <v>11.74</v>
      </c>
      <c r="ED209" s="1">
        <v>11.77</v>
      </c>
      <c r="EE209" s="1">
        <v>10.130000000000001</v>
      </c>
      <c r="EF209" s="1">
        <v>8.83</v>
      </c>
      <c r="EG209" s="1">
        <v>7.69</v>
      </c>
      <c r="EH209" s="1">
        <v>6.57</v>
      </c>
      <c r="EI209" s="1">
        <v>7.7</v>
      </c>
      <c r="EJ209" s="1">
        <v>4.79</v>
      </c>
      <c r="EL209">
        <v>194302</v>
      </c>
      <c r="EM209">
        <v>6.15</v>
      </c>
      <c r="EN209">
        <v>4.84</v>
      </c>
      <c r="EO209">
        <v>6.51</v>
      </c>
      <c r="EP209">
        <v>0.03</v>
      </c>
      <c r="ER209" s="1">
        <v>194308</v>
      </c>
      <c r="ES209" s="1">
        <v>0.71</v>
      </c>
      <c r="EU209" s="1">
        <v>194209</v>
      </c>
      <c r="EV209" s="1">
        <v>1.23</v>
      </c>
      <c r="EX209" s="1">
        <v>194708</v>
      </c>
      <c r="EY209" s="1">
        <v>2.38</v>
      </c>
      <c r="FA209" s="1">
        <v>194308</v>
      </c>
      <c r="FB209" s="1" t="str">
        <f>IF(ISERROR(VLOOKUP($FA209,MOM,LOOKUPS!C$12,0)*$FB$6+VLOOKUP($FA209,STREV,LOOKUPS!C$10,0)*$FC$6+VLOOKUP($FA209,LTREV,LOOKUPS!C$9,0)*$FD$6+VLOOKUP($FA209,CFP,LOOKUPS!C$6,0)*$FE$6+VLOOKUP($FA209,EP,LOOKUPS!C$8,0)*$FF$6+VLOOKUP($FA209,BM,LOOKUPS!C$5,0)*$FG$6+VLOOKUP($FA209,DIV,LOOKUPS!C$7,0)*$FH$6++VLOOKUP($FA209,SIZE,LOOKUPS!C$11,0)*$FI$6),"",VLOOKUP($FA209,MOM,LOOKUPS!C$12,0)*$FB$6+VLOOKUP($FA209,STREV,LOOKUPS!C$10,0)*$FC$6+VLOOKUP($FA209,LTREV,LOOKUPS!C$9,0)*$FD$6+VLOOKUP($FA209,CFP,LOOKUPS!C$6,0)*$FE$6+VLOOKUP($FA209,EP,LOOKUPS!C$8,0)*$FF$6+VLOOKUP($FA209,BM,LOOKUPS!C$5,0)*$FG$6+VLOOKUP($FA209,DIV,LOOKUPS!C$7,0)*$FH$6++VLOOKUP($FA209,SIZE,LOOKUPS!C$11,0)*$FI$6)</f>
        <v/>
      </c>
      <c r="FC209" s="1" t="str">
        <f>IF(ISERROR(VLOOKUP($FA209,MOM,LOOKUPS!D$12,0)*$FB$6+VLOOKUP($FA209,STREV,LOOKUPS!D$10,0)*$FC$6+VLOOKUP($FA209,LTREV,LOOKUPS!D$9,0)*$FD$6+VLOOKUP($FA209,CFP,LOOKUPS!D$6,0)*$FE$6+VLOOKUP($FA209,EP,LOOKUPS!D$8,0)*$FF$6+VLOOKUP($FA209,BM,LOOKUPS!D$5,0)*$FG$6+VLOOKUP($FA209,DIV,LOOKUPS!D$7,0)*$FH$6++VLOOKUP($FA209,SIZE,LOOKUPS!D$11,0)*$FI$6),"",VLOOKUP($FA209,MOM,LOOKUPS!D$12,0)*$FB$6+VLOOKUP($FA209,STREV,LOOKUPS!D$10,0)*$FC$6+VLOOKUP($FA209,LTREV,LOOKUPS!D$9,0)*$FD$6+VLOOKUP($FA209,CFP,LOOKUPS!D$6,0)*$FE$6+VLOOKUP($FA209,EP,LOOKUPS!D$8,0)*$FF$6+VLOOKUP($FA209,BM,LOOKUPS!D$5,0)*$FG$6+VLOOKUP($FA209,DIV,LOOKUPS!D$7,0)*$FH$6++VLOOKUP($FA209,SIZE,LOOKUPS!D$11,0)*$FI$6)</f>
        <v/>
      </c>
      <c r="FD209" s="1" t="str">
        <f>IF(ISERROR(VLOOKUP($FA209,MOM,LOOKUPS!E$12,0)*$FB$6+VLOOKUP($FA209,STREV,LOOKUPS!E$10,0)*$FC$6+VLOOKUP($FA209,LTREV,LOOKUPS!E$9,0)*$FD$6+VLOOKUP($FA209,CFP,LOOKUPS!E$6,0)*$FE$6+VLOOKUP($FA209,EP,LOOKUPS!E$8,0)*$FF$6+VLOOKUP($FA209,BM,LOOKUPS!E$5,0)*$FG$6+VLOOKUP($FA209,DIV,LOOKUPS!E$7,0)*$FH$6++VLOOKUP($FA209,SIZE,LOOKUPS!E$11,0)*$FI$6),"",VLOOKUP($FA209,MOM,LOOKUPS!E$12,0)*$FB$6+VLOOKUP($FA209,STREV,LOOKUPS!E$10,0)*$FC$6+VLOOKUP($FA209,LTREV,LOOKUPS!E$9,0)*$FD$6+VLOOKUP($FA209,CFP,LOOKUPS!E$6,0)*$FE$6+VLOOKUP($FA209,EP,LOOKUPS!E$8,0)*$FF$6+VLOOKUP($FA209,BM,LOOKUPS!E$5,0)*$FG$6+VLOOKUP($FA209,DIV,LOOKUPS!E$7,0)*$FH$6++VLOOKUP($FA209,SIZE,LOOKUPS!E$11,0)*$FI$6)</f>
        <v/>
      </c>
      <c r="FE209" s="1" t="str">
        <f>IF(ISERROR(VLOOKUP($FA209,MOM,LOOKUPS!F$12,0)*$FB$6+VLOOKUP($FA209,STREV,LOOKUPS!F$10,0)*$FC$6+VLOOKUP($FA209,LTREV,LOOKUPS!F$9,0)*$FD$6+VLOOKUP($FA209,CFP,LOOKUPS!F$6,0)*$FE$6+VLOOKUP($FA209,EP,LOOKUPS!F$8,0)*$FF$6+VLOOKUP($FA209,BM,LOOKUPS!F$5,0)*$FG$6+VLOOKUP($FA209,DIV,LOOKUPS!F$7,0)*$FH$6++VLOOKUP($FA209,SIZE,LOOKUPS!F$11,0)*$FI$6),"",VLOOKUP($FA209,MOM,LOOKUPS!F$12,0)*$FB$6+VLOOKUP($FA209,STREV,LOOKUPS!F$10,0)*$FC$6+VLOOKUP($FA209,LTREV,LOOKUPS!F$9,0)*$FD$6+VLOOKUP($FA209,CFP,LOOKUPS!F$6,0)*$FE$6+VLOOKUP($FA209,EP,LOOKUPS!F$8,0)*$FF$6+VLOOKUP($FA209,BM,LOOKUPS!F$5,0)*$FG$6+VLOOKUP($FA209,DIV,LOOKUPS!F$7,0)*$FH$6++VLOOKUP($FA209,SIZE,LOOKUPS!F$11,0)*$FI$6)</f>
        <v/>
      </c>
      <c r="FF209" s="1" t="str">
        <f>IF(ISERROR(VLOOKUP($FA209,MOM,LOOKUPS!G$12,0)*$FB$6+VLOOKUP($FA209,STREV,LOOKUPS!G$10,0)*$FC$6+VLOOKUP($FA209,LTREV,LOOKUPS!G$9,0)*$FD$6+VLOOKUP($FA209,CFP,LOOKUPS!G$6,0)*$FE$6+VLOOKUP($FA209,EP,LOOKUPS!G$8,0)*$FF$6+VLOOKUP($FA209,BM,LOOKUPS!G$5,0)*$FG$6+VLOOKUP($FA209,DIV,LOOKUPS!G$7,0)*$FH$6++VLOOKUP($FA209,SIZE,LOOKUPS!G$11,0)*$FI$6),"",VLOOKUP($FA209,MOM,LOOKUPS!G$12,0)*$FB$6+VLOOKUP($FA209,STREV,LOOKUPS!G$10,0)*$FC$6+VLOOKUP($FA209,LTREV,LOOKUPS!G$9,0)*$FD$6+VLOOKUP($FA209,CFP,LOOKUPS!G$6,0)*$FE$6+VLOOKUP($FA209,EP,LOOKUPS!G$8,0)*$FF$6+VLOOKUP($FA209,BM,LOOKUPS!G$5,0)*$FG$6+VLOOKUP($FA209,DIV,LOOKUPS!G$7,0)*$FH$6++VLOOKUP($FA209,SIZE,LOOKUPS!G$11,0)*$FI$6)</f>
        <v/>
      </c>
      <c r="FG209" s="1" t="str">
        <f>IF(ISERROR(VLOOKUP($FA209,MOM,LOOKUPS!H$12,0)*$FB$6+VLOOKUP($FA209,STREV,LOOKUPS!H$10,0)*$FC$6+VLOOKUP($FA209,LTREV,LOOKUPS!H$9,0)*$FD$6+VLOOKUP($FA209,CFP,LOOKUPS!H$6,0)*$FE$6+VLOOKUP($FA209,EP,LOOKUPS!H$8,0)*$FF$6+VLOOKUP($FA209,BM,LOOKUPS!H$5,0)*$FG$6+VLOOKUP($FA209,DIV,LOOKUPS!H$7,0)*$FH$6++VLOOKUP($FA209,SIZE,LOOKUPS!H$11,0)*$FI$6),"",VLOOKUP($FA209,MOM,LOOKUPS!H$12,0)*$FB$6+VLOOKUP($FA209,STREV,LOOKUPS!H$10,0)*$FC$6+VLOOKUP($FA209,LTREV,LOOKUPS!H$9,0)*$FD$6+VLOOKUP($FA209,CFP,LOOKUPS!H$6,0)*$FE$6+VLOOKUP($FA209,EP,LOOKUPS!H$8,0)*$FF$6+VLOOKUP($FA209,BM,LOOKUPS!H$5,0)*$FG$6+VLOOKUP($FA209,DIV,LOOKUPS!H$7,0)*$FH$6++VLOOKUP($FA209,SIZE,LOOKUPS!H$11,0)*$FI$6)</f>
        <v/>
      </c>
      <c r="FH209" s="1" t="str">
        <f>IF(ISERROR(VLOOKUP($FA209,MOM,LOOKUPS!I$12,0)*$FB$6+VLOOKUP($FA209,STREV,LOOKUPS!I$10,0)*$FC$6+VLOOKUP($FA209,LTREV,LOOKUPS!I$9,0)*$FD$6+VLOOKUP($FA209,CFP,LOOKUPS!I$6,0)*$FE$6+VLOOKUP($FA209,EP,LOOKUPS!I$8,0)*$FF$6+VLOOKUP($FA209,BM,LOOKUPS!I$5,0)*$FG$6+VLOOKUP($FA209,DIV,LOOKUPS!I$7,0)*$FH$6++VLOOKUP($FA209,SIZE,LOOKUPS!I$11,0)*$FI$6),"",VLOOKUP($FA209,MOM,LOOKUPS!I$12,0)*$FB$6+VLOOKUP($FA209,STREV,LOOKUPS!I$10,0)*$FC$6+VLOOKUP($FA209,LTREV,LOOKUPS!I$9,0)*$FD$6+VLOOKUP($FA209,CFP,LOOKUPS!I$6,0)*$FE$6+VLOOKUP($FA209,EP,LOOKUPS!I$8,0)*$FF$6+VLOOKUP($FA209,BM,LOOKUPS!I$5,0)*$FG$6+VLOOKUP($FA209,DIV,LOOKUPS!I$7,0)*$FH$6++VLOOKUP($FA209,SIZE,LOOKUPS!I$11,0)*$FI$6)</f>
        <v/>
      </c>
      <c r="FI209" s="1" t="str">
        <f>IF(ISERROR(VLOOKUP($FA209,MOM,LOOKUPS!J$12,0)*$FB$6+VLOOKUP($FA209,STREV,LOOKUPS!J$10,0)*$FC$6+VLOOKUP($FA209,LTREV,LOOKUPS!J$9,0)*$FD$6+VLOOKUP($FA209,CFP,LOOKUPS!J$6,0)*$FE$6+VLOOKUP($FA209,EP,LOOKUPS!J$8,0)*$FF$6+VLOOKUP($FA209,BM,LOOKUPS!J$5,0)*$FG$6+VLOOKUP($FA209,DIV,LOOKUPS!J$7,0)*$FH$6++VLOOKUP($FA209,SIZE,LOOKUPS!J$11,0)*$FI$6),"",VLOOKUP($FA209,MOM,LOOKUPS!J$12,0)*$FB$6+VLOOKUP($FA209,STREV,LOOKUPS!J$10,0)*$FC$6+VLOOKUP($FA209,LTREV,LOOKUPS!J$9,0)*$FD$6+VLOOKUP($FA209,CFP,LOOKUPS!J$6,0)*$FE$6+VLOOKUP($FA209,EP,LOOKUPS!J$8,0)*$FF$6+VLOOKUP($FA209,BM,LOOKUPS!J$5,0)*$FG$6+VLOOKUP($FA209,DIV,LOOKUPS!J$7,0)*$FH$6++VLOOKUP($FA209,SIZE,LOOKUPS!J$11,0)*$FI$6)</f>
        <v/>
      </c>
      <c r="FJ209" s="1" t="str">
        <f>IF(ISERROR(VLOOKUP($FA209,MOM,LOOKUPS!K$12,0)*$FB$6+VLOOKUP($FA209,STREV,LOOKUPS!K$10,0)*$FC$6+VLOOKUP($FA209,LTREV,LOOKUPS!K$9,0)*$FD$6+VLOOKUP($FA209,CFP,LOOKUPS!K$6,0)*$FE$6+VLOOKUP($FA209,EP,LOOKUPS!K$8,0)*$FF$6+VLOOKUP($FA209,BM,LOOKUPS!K$5,0)*$FG$6+VLOOKUP($FA209,DIV,LOOKUPS!K$7,0)*$FH$6++VLOOKUP($FA209,SIZE,LOOKUPS!K$11,0)*$FI$6),"",VLOOKUP($FA209,MOM,LOOKUPS!K$12,0)*$FB$6+VLOOKUP($FA209,STREV,LOOKUPS!K$10,0)*$FC$6+VLOOKUP($FA209,LTREV,LOOKUPS!K$9,0)*$FD$6+VLOOKUP($FA209,CFP,LOOKUPS!K$6,0)*$FE$6+VLOOKUP($FA209,EP,LOOKUPS!K$8,0)*$FF$6+VLOOKUP($FA209,BM,LOOKUPS!K$5,0)*$FG$6+VLOOKUP($FA209,DIV,LOOKUPS!K$7,0)*$FH$6++VLOOKUP($FA209,SIZE,LOOKUPS!K$11,0)*$FI$6)</f>
        <v/>
      </c>
      <c r="FK209" s="1" t="str">
        <f>IF(ISERROR(VLOOKUP($FA209,MOM,LOOKUPS!L$12,0)*$FB$6+VLOOKUP($FA209,STREV,LOOKUPS!L$10,0)*$FC$6+VLOOKUP($FA209,LTREV,LOOKUPS!L$9,0)*$FD$6+VLOOKUP($FA209,CFP,LOOKUPS!L$6,0)*$FE$6+VLOOKUP($FA209,EP,LOOKUPS!L$8,0)*$FF$6+VLOOKUP($FA209,BM,LOOKUPS!L$5,0)*$FG$6+VLOOKUP($FA209,DIV,LOOKUPS!L$7,0)*$FH$6++VLOOKUP($FA209,SIZE,LOOKUPS!L$11,0)*$FI$6),"",VLOOKUP($FA209,MOM,LOOKUPS!L$12,0)*$FB$6+VLOOKUP($FA209,STREV,LOOKUPS!L$10,0)*$FC$6+VLOOKUP($FA209,LTREV,LOOKUPS!L$9,0)*$FD$6+VLOOKUP($FA209,CFP,LOOKUPS!L$6,0)*$FE$6+VLOOKUP($FA209,EP,LOOKUPS!L$8,0)*$FF$6+VLOOKUP($FA209,BM,LOOKUPS!L$5,0)*$FG$6+VLOOKUP($FA209,DIV,LOOKUPS!L$7,0)*$FH$6++VLOOKUP($FA209,SIZE,LOOKUPS!L$11,0)*$FI$6)</f>
        <v/>
      </c>
    </row>
    <row r="210" spans="1:167" x14ac:dyDescent="0.3">
      <c r="A210" s="1">
        <v>194309</v>
      </c>
      <c r="B210" s="1">
        <v>1.1399999999999999</v>
      </c>
      <c r="C210" s="1">
        <v>2.72</v>
      </c>
      <c r="D210" s="1">
        <v>2.62</v>
      </c>
      <c r="E210" s="1">
        <v>2.83</v>
      </c>
      <c r="F210" s="1">
        <v>2.76</v>
      </c>
      <c r="G210" s="1">
        <v>4.3</v>
      </c>
      <c r="H210" s="1">
        <v>4.9000000000000004</v>
      </c>
      <c r="I210" s="1">
        <v>3.56</v>
      </c>
      <c r="J210" s="1">
        <v>4.97</v>
      </c>
      <c r="K210" s="1">
        <v>5.53</v>
      </c>
      <c r="M210" s="1">
        <v>194210</v>
      </c>
      <c r="N210" s="1">
        <v>13.89</v>
      </c>
      <c r="O210" s="1">
        <v>10.130000000000001</v>
      </c>
      <c r="P210" s="1">
        <v>9.39</v>
      </c>
      <c r="Q210" s="1">
        <v>6.84</v>
      </c>
      <c r="R210" s="1">
        <v>7.65</v>
      </c>
      <c r="S210" s="1">
        <v>7.79</v>
      </c>
      <c r="T210" s="1">
        <v>8.6300000000000008</v>
      </c>
      <c r="U210" s="1">
        <v>10.84</v>
      </c>
      <c r="V210" s="1">
        <v>11.7</v>
      </c>
      <c r="W210" s="1">
        <v>13.09</v>
      </c>
      <c r="Y210" s="1">
        <v>194709</v>
      </c>
      <c r="Z210" s="1">
        <v>1.18</v>
      </c>
      <c r="AA210" s="1">
        <v>0.28999999999999998</v>
      </c>
      <c r="AB210" s="1">
        <v>0.2</v>
      </c>
      <c r="AC210" s="1">
        <v>-0.13</v>
      </c>
      <c r="AD210" s="1">
        <v>0.96</v>
      </c>
      <c r="AE210" s="1">
        <v>0.67</v>
      </c>
      <c r="AF210" s="1">
        <v>1.25</v>
      </c>
      <c r="AG210" s="1">
        <v>0.62</v>
      </c>
      <c r="AH210" s="1">
        <v>-0.05</v>
      </c>
      <c r="AI210" s="1">
        <v>0.28999999999999998</v>
      </c>
      <c r="AK210">
        <v>196803</v>
      </c>
      <c r="AL210">
        <v>-2.17</v>
      </c>
      <c r="AM210">
        <v>-0.3</v>
      </c>
      <c r="AN210">
        <v>-1.41</v>
      </c>
      <c r="AO210">
        <v>-0.53</v>
      </c>
      <c r="AP210">
        <v>7.0000000000000007E-2</v>
      </c>
      <c r="AQ210">
        <v>-1.37</v>
      </c>
      <c r="AR210">
        <v>-1.84</v>
      </c>
      <c r="AS210">
        <v>-0.35</v>
      </c>
      <c r="AT210">
        <v>-0.65</v>
      </c>
      <c r="AU210">
        <v>0.73</v>
      </c>
      <c r="AV210">
        <v>-0.81</v>
      </c>
      <c r="AW210">
        <v>-1.18</v>
      </c>
      <c r="AX210">
        <v>-1.58</v>
      </c>
      <c r="AY210">
        <v>-2.02</v>
      </c>
      <c r="AZ210">
        <v>-1.67</v>
      </c>
      <c r="BA210">
        <v>-0.45</v>
      </c>
      <c r="BB210">
        <v>-0.25</v>
      </c>
      <c r="BC210">
        <v>0.2</v>
      </c>
      <c r="BD210">
        <v>-1.4</v>
      </c>
      <c r="BF210" s="1">
        <v>196803</v>
      </c>
      <c r="BG210" s="1">
        <v>-1.17</v>
      </c>
      <c r="BH210" s="1">
        <v>-0.2</v>
      </c>
      <c r="BI210" s="1">
        <v>-1.64</v>
      </c>
      <c r="BJ210" s="1">
        <v>-0.49</v>
      </c>
      <c r="BK210" s="1">
        <v>-0.04</v>
      </c>
      <c r="BL210" s="1">
        <v>-1.64</v>
      </c>
      <c r="BM210" s="1">
        <v>-1.69</v>
      </c>
      <c r="BN210" s="1">
        <v>-0.25</v>
      </c>
      <c r="BO210" s="1">
        <v>-0.79</v>
      </c>
      <c r="BP210" s="1">
        <v>0.04</v>
      </c>
      <c r="BQ210" s="1">
        <v>-0.16</v>
      </c>
      <c r="BR210" s="1">
        <v>-0.66</v>
      </c>
      <c r="BS210" s="1">
        <v>-2.46</v>
      </c>
      <c r="BT210" s="1">
        <v>-2.37</v>
      </c>
      <c r="BU210" s="1">
        <v>-1.0900000000000001</v>
      </c>
      <c r="BV210" s="1">
        <v>-0.72</v>
      </c>
      <c r="BW210" s="1">
        <v>0.21</v>
      </c>
      <c r="BX210" s="1">
        <v>0.08</v>
      </c>
      <c r="BY210" s="1">
        <v>-1.38</v>
      </c>
      <c r="CA210" s="1">
        <v>194303</v>
      </c>
      <c r="CB210" s="1">
        <v>-30.18</v>
      </c>
      <c r="CC210" s="1">
        <v>7.81</v>
      </c>
      <c r="CD210" s="1">
        <v>10.61</v>
      </c>
      <c r="CE210" s="1">
        <v>15.69</v>
      </c>
      <c r="CF210" s="1">
        <v>7.82</v>
      </c>
      <c r="CG210" s="1">
        <v>7.86</v>
      </c>
      <c r="CH210" s="1">
        <v>11.34</v>
      </c>
      <c r="CI210" s="1">
        <v>12.51</v>
      </c>
      <c r="CJ210" s="1">
        <v>16.89</v>
      </c>
      <c r="CK210" s="1">
        <v>6.53</v>
      </c>
      <c r="CL210" s="1">
        <v>9.1300000000000008</v>
      </c>
      <c r="CM210" s="1">
        <v>7.78</v>
      </c>
      <c r="CN210" s="1">
        <v>7.95</v>
      </c>
      <c r="CO210" s="1">
        <v>10.78</v>
      </c>
      <c r="CP210" s="1">
        <v>11.91</v>
      </c>
      <c r="CQ210" s="1">
        <v>11.72</v>
      </c>
      <c r="CR210" s="1">
        <v>13.29</v>
      </c>
      <c r="CS210" s="1">
        <v>17.25</v>
      </c>
      <c r="CT210" s="1">
        <v>16.54</v>
      </c>
      <c r="CV210" s="1">
        <v>194403</v>
      </c>
      <c r="CW210" s="1">
        <v>7.02</v>
      </c>
      <c r="CX210" s="1">
        <v>4.22</v>
      </c>
      <c r="CY210" s="1">
        <v>2.76</v>
      </c>
      <c r="CZ210" s="1">
        <v>3.49</v>
      </c>
      <c r="DA210" s="1">
        <v>4.68</v>
      </c>
      <c r="DB210" s="1">
        <v>2.89</v>
      </c>
      <c r="DC210" s="1">
        <v>2.4900000000000002</v>
      </c>
      <c r="DD210" s="1">
        <v>3.5</v>
      </c>
      <c r="DE210" s="1">
        <v>3.53</v>
      </c>
      <c r="DF210" s="1">
        <v>4.97</v>
      </c>
      <c r="DG210" s="1">
        <v>4.4000000000000004</v>
      </c>
      <c r="DH210" s="1">
        <v>3.31</v>
      </c>
      <c r="DI210" s="1">
        <v>2.4700000000000002</v>
      </c>
      <c r="DJ210" s="1">
        <v>2.15</v>
      </c>
      <c r="DK210" s="1">
        <v>2.84</v>
      </c>
      <c r="DL210" s="1">
        <v>3.58</v>
      </c>
      <c r="DM210" s="1">
        <v>3.41</v>
      </c>
      <c r="DN210" s="1">
        <v>2.71</v>
      </c>
      <c r="DO210" s="1">
        <v>4.38</v>
      </c>
      <c r="DQ210" s="1">
        <v>194303</v>
      </c>
      <c r="DR210" s="1">
        <v>-99.99</v>
      </c>
      <c r="DS210" s="1">
        <v>15.06</v>
      </c>
      <c r="DT210" s="1">
        <v>10.4</v>
      </c>
      <c r="DU210" s="1">
        <v>8.2100000000000009</v>
      </c>
      <c r="DV210" s="1">
        <v>14.34</v>
      </c>
      <c r="DW210" s="1">
        <v>14.6</v>
      </c>
      <c r="DX210" s="1">
        <v>10.44</v>
      </c>
      <c r="DY210" s="1">
        <v>9.1</v>
      </c>
      <c r="DZ210" s="1">
        <v>7.2</v>
      </c>
      <c r="EA210" s="1">
        <v>11.6</v>
      </c>
      <c r="EB210" s="1">
        <v>17.059999999999999</v>
      </c>
      <c r="EC210" s="1">
        <v>16.46</v>
      </c>
      <c r="ED210" s="1">
        <v>12.72</v>
      </c>
      <c r="EE210" s="1">
        <v>9.75</v>
      </c>
      <c r="EF210" s="1">
        <v>11.13</v>
      </c>
      <c r="EG210" s="1">
        <v>8</v>
      </c>
      <c r="EH210" s="1">
        <v>10.19</v>
      </c>
      <c r="EI210" s="1">
        <v>9.0299999999999994</v>
      </c>
      <c r="EJ210" s="1">
        <v>5.37</v>
      </c>
      <c r="EL210">
        <v>194303</v>
      </c>
      <c r="EM210">
        <v>6.01</v>
      </c>
      <c r="EN210">
        <v>5.03</v>
      </c>
      <c r="EO210">
        <v>5.48</v>
      </c>
      <c r="EP210">
        <v>0.03</v>
      </c>
      <c r="ER210" s="1">
        <v>194309</v>
      </c>
      <c r="ES210" s="1">
        <v>1.78</v>
      </c>
      <c r="EU210" s="1">
        <v>194210</v>
      </c>
      <c r="EV210" s="1">
        <v>-1.41</v>
      </c>
      <c r="EX210" s="1">
        <v>194709</v>
      </c>
      <c r="EY210" s="1">
        <v>-0.3</v>
      </c>
      <c r="FA210" s="1">
        <v>194309</v>
      </c>
      <c r="FB210" s="1" t="str">
        <f>IF(ISERROR(VLOOKUP($FA210,MOM,LOOKUPS!C$12,0)*$FB$6+VLOOKUP($FA210,STREV,LOOKUPS!C$10,0)*$FC$6+VLOOKUP($FA210,LTREV,LOOKUPS!C$9,0)*$FD$6+VLOOKUP($FA210,CFP,LOOKUPS!C$6,0)*$FE$6+VLOOKUP($FA210,EP,LOOKUPS!C$8,0)*$FF$6+VLOOKUP($FA210,BM,LOOKUPS!C$5,0)*$FG$6+VLOOKUP($FA210,DIV,LOOKUPS!C$7,0)*$FH$6++VLOOKUP($FA210,SIZE,LOOKUPS!C$11,0)*$FI$6),"",VLOOKUP($FA210,MOM,LOOKUPS!C$12,0)*$FB$6+VLOOKUP($FA210,STREV,LOOKUPS!C$10,0)*$FC$6+VLOOKUP($FA210,LTREV,LOOKUPS!C$9,0)*$FD$6+VLOOKUP($FA210,CFP,LOOKUPS!C$6,0)*$FE$6+VLOOKUP($FA210,EP,LOOKUPS!C$8,0)*$FF$6+VLOOKUP($FA210,BM,LOOKUPS!C$5,0)*$FG$6+VLOOKUP($FA210,DIV,LOOKUPS!C$7,0)*$FH$6++VLOOKUP($FA210,SIZE,LOOKUPS!C$11,0)*$FI$6)</f>
        <v/>
      </c>
      <c r="FC210" s="1" t="str">
        <f>IF(ISERROR(VLOOKUP($FA210,MOM,LOOKUPS!D$12,0)*$FB$6+VLOOKUP($FA210,STREV,LOOKUPS!D$10,0)*$FC$6+VLOOKUP($FA210,LTREV,LOOKUPS!D$9,0)*$FD$6+VLOOKUP($FA210,CFP,LOOKUPS!D$6,0)*$FE$6+VLOOKUP($FA210,EP,LOOKUPS!D$8,0)*$FF$6+VLOOKUP($FA210,BM,LOOKUPS!D$5,0)*$FG$6+VLOOKUP($FA210,DIV,LOOKUPS!D$7,0)*$FH$6++VLOOKUP($FA210,SIZE,LOOKUPS!D$11,0)*$FI$6),"",VLOOKUP($FA210,MOM,LOOKUPS!D$12,0)*$FB$6+VLOOKUP($FA210,STREV,LOOKUPS!D$10,0)*$FC$6+VLOOKUP($FA210,LTREV,LOOKUPS!D$9,0)*$FD$6+VLOOKUP($FA210,CFP,LOOKUPS!D$6,0)*$FE$6+VLOOKUP($FA210,EP,LOOKUPS!D$8,0)*$FF$6+VLOOKUP($FA210,BM,LOOKUPS!D$5,0)*$FG$6+VLOOKUP($FA210,DIV,LOOKUPS!D$7,0)*$FH$6++VLOOKUP($FA210,SIZE,LOOKUPS!D$11,0)*$FI$6)</f>
        <v/>
      </c>
      <c r="FD210" s="1" t="str">
        <f>IF(ISERROR(VLOOKUP($FA210,MOM,LOOKUPS!E$12,0)*$FB$6+VLOOKUP($FA210,STREV,LOOKUPS!E$10,0)*$FC$6+VLOOKUP($FA210,LTREV,LOOKUPS!E$9,0)*$FD$6+VLOOKUP($FA210,CFP,LOOKUPS!E$6,0)*$FE$6+VLOOKUP($FA210,EP,LOOKUPS!E$8,0)*$FF$6+VLOOKUP($FA210,BM,LOOKUPS!E$5,0)*$FG$6+VLOOKUP($FA210,DIV,LOOKUPS!E$7,0)*$FH$6++VLOOKUP($FA210,SIZE,LOOKUPS!E$11,0)*$FI$6),"",VLOOKUP($FA210,MOM,LOOKUPS!E$12,0)*$FB$6+VLOOKUP($FA210,STREV,LOOKUPS!E$10,0)*$FC$6+VLOOKUP($FA210,LTREV,LOOKUPS!E$9,0)*$FD$6+VLOOKUP($FA210,CFP,LOOKUPS!E$6,0)*$FE$6+VLOOKUP($FA210,EP,LOOKUPS!E$8,0)*$FF$6+VLOOKUP($FA210,BM,LOOKUPS!E$5,0)*$FG$6+VLOOKUP($FA210,DIV,LOOKUPS!E$7,0)*$FH$6++VLOOKUP($FA210,SIZE,LOOKUPS!E$11,0)*$FI$6)</f>
        <v/>
      </c>
      <c r="FE210" s="1" t="str">
        <f>IF(ISERROR(VLOOKUP($FA210,MOM,LOOKUPS!F$12,0)*$FB$6+VLOOKUP($FA210,STREV,LOOKUPS!F$10,0)*$FC$6+VLOOKUP($FA210,LTREV,LOOKUPS!F$9,0)*$FD$6+VLOOKUP($FA210,CFP,LOOKUPS!F$6,0)*$FE$6+VLOOKUP($FA210,EP,LOOKUPS!F$8,0)*$FF$6+VLOOKUP($FA210,BM,LOOKUPS!F$5,0)*$FG$6+VLOOKUP($FA210,DIV,LOOKUPS!F$7,0)*$FH$6++VLOOKUP($FA210,SIZE,LOOKUPS!F$11,0)*$FI$6),"",VLOOKUP($FA210,MOM,LOOKUPS!F$12,0)*$FB$6+VLOOKUP($FA210,STREV,LOOKUPS!F$10,0)*$FC$6+VLOOKUP($FA210,LTREV,LOOKUPS!F$9,0)*$FD$6+VLOOKUP($FA210,CFP,LOOKUPS!F$6,0)*$FE$6+VLOOKUP($FA210,EP,LOOKUPS!F$8,0)*$FF$6+VLOOKUP($FA210,BM,LOOKUPS!F$5,0)*$FG$6+VLOOKUP($FA210,DIV,LOOKUPS!F$7,0)*$FH$6++VLOOKUP($FA210,SIZE,LOOKUPS!F$11,0)*$FI$6)</f>
        <v/>
      </c>
      <c r="FF210" s="1" t="str">
        <f>IF(ISERROR(VLOOKUP($FA210,MOM,LOOKUPS!G$12,0)*$FB$6+VLOOKUP($FA210,STREV,LOOKUPS!G$10,0)*$FC$6+VLOOKUP($FA210,LTREV,LOOKUPS!G$9,0)*$FD$6+VLOOKUP($FA210,CFP,LOOKUPS!G$6,0)*$FE$6+VLOOKUP($FA210,EP,LOOKUPS!G$8,0)*$FF$6+VLOOKUP($FA210,BM,LOOKUPS!G$5,0)*$FG$6+VLOOKUP($FA210,DIV,LOOKUPS!G$7,0)*$FH$6++VLOOKUP($FA210,SIZE,LOOKUPS!G$11,0)*$FI$6),"",VLOOKUP($FA210,MOM,LOOKUPS!G$12,0)*$FB$6+VLOOKUP($FA210,STREV,LOOKUPS!G$10,0)*$FC$6+VLOOKUP($FA210,LTREV,LOOKUPS!G$9,0)*$FD$6+VLOOKUP($FA210,CFP,LOOKUPS!G$6,0)*$FE$6+VLOOKUP($FA210,EP,LOOKUPS!G$8,0)*$FF$6+VLOOKUP($FA210,BM,LOOKUPS!G$5,0)*$FG$6+VLOOKUP($FA210,DIV,LOOKUPS!G$7,0)*$FH$6++VLOOKUP($FA210,SIZE,LOOKUPS!G$11,0)*$FI$6)</f>
        <v/>
      </c>
      <c r="FG210" s="1" t="str">
        <f>IF(ISERROR(VLOOKUP($FA210,MOM,LOOKUPS!H$12,0)*$FB$6+VLOOKUP($FA210,STREV,LOOKUPS!H$10,0)*$FC$6+VLOOKUP($FA210,LTREV,LOOKUPS!H$9,0)*$FD$6+VLOOKUP($FA210,CFP,LOOKUPS!H$6,0)*$FE$6+VLOOKUP($FA210,EP,LOOKUPS!H$8,0)*$FF$6+VLOOKUP($FA210,BM,LOOKUPS!H$5,0)*$FG$6+VLOOKUP($FA210,DIV,LOOKUPS!H$7,0)*$FH$6++VLOOKUP($FA210,SIZE,LOOKUPS!H$11,0)*$FI$6),"",VLOOKUP($FA210,MOM,LOOKUPS!H$12,0)*$FB$6+VLOOKUP($FA210,STREV,LOOKUPS!H$10,0)*$FC$6+VLOOKUP($FA210,LTREV,LOOKUPS!H$9,0)*$FD$6+VLOOKUP($FA210,CFP,LOOKUPS!H$6,0)*$FE$6+VLOOKUP($FA210,EP,LOOKUPS!H$8,0)*$FF$6+VLOOKUP($FA210,BM,LOOKUPS!H$5,0)*$FG$6+VLOOKUP($FA210,DIV,LOOKUPS!H$7,0)*$FH$6++VLOOKUP($FA210,SIZE,LOOKUPS!H$11,0)*$FI$6)</f>
        <v/>
      </c>
      <c r="FH210" s="1" t="str">
        <f>IF(ISERROR(VLOOKUP($FA210,MOM,LOOKUPS!I$12,0)*$FB$6+VLOOKUP($FA210,STREV,LOOKUPS!I$10,0)*$FC$6+VLOOKUP($FA210,LTREV,LOOKUPS!I$9,0)*$FD$6+VLOOKUP($FA210,CFP,LOOKUPS!I$6,0)*$FE$6+VLOOKUP($FA210,EP,LOOKUPS!I$8,0)*$FF$6+VLOOKUP($FA210,BM,LOOKUPS!I$5,0)*$FG$6+VLOOKUP($FA210,DIV,LOOKUPS!I$7,0)*$FH$6++VLOOKUP($FA210,SIZE,LOOKUPS!I$11,0)*$FI$6),"",VLOOKUP($FA210,MOM,LOOKUPS!I$12,0)*$FB$6+VLOOKUP($FA210,STREV,LOOKUPS!I$10,0)*$FC$6+VLOOKUP($FA210,LTREV,LOOKUPS!I$9,0)*$FD$6+VLOOKUP($FA210,CFP,LOOKUPS!I$6,0)*$FE$6+VLOOKUP($FA210,EP,LOOKUPS!I$8,0)*$FF$6+VLOOKUP($FA210,BM,LOOKUPS!I$5,0)*$FG$6+VLOOKUP($FA210,DIV,LOOKUPS!I$7,0)*$FH$6++VLOOKUP($FA210,SIZE,LOOKUPS!I$11,0)*$FI$6)</f>
        <v/>
      </c>
      <c r="FI210" s="1" t="str">
        <f>IF(ISERROR(VLOOKUP($FA210,MOM,LOOKUPS!J$12,0)*$FB$6+VLOOKUP($FA210,STREV,LOOKUPS!J$10,0)*$FC$6+VLOOKUP($FA210,LTREV,LOOKUPS!J$9,0)*$FD$6+VLOOKUP($FA210,CFP,LOOKUPS!J$6,0)*$FE$6+VLOOKUP($FA210,EP,LOOKUPS!J$8,0)*$FF$6+VLOOKUP($FA210,BM,LOOKUPS!J$5,0)*$FG$6+VLOOKUP($FA210,DIV,LOOKUPS!J$7,0)*$FH$6++VLOOKUP($FA210,SIZE,LOOKUPS!J$11,0)*$FI$6),"",VLOOKUP($FA210,MOM,LOOKUPS!J$12,0)*$FB$6+VLOOKUP($FA210,STREV,LOOKUPS!J$10,0)*$FC$6+VLOOKUP($FA210,LTREV,LOOKUPS!J$9,0)*$FD$6+VLOOKUP($FA210,CFP,LOOKUPS!J$6,0)*$FE$6+VLOOKUP($FA210,EP,LOOKUPS!J$8,0)*$FF$6+VLOOKUP($FA210,BM,LOOKUPS!J$5,0)*$FG$6+VLOOKUP($FA210,DIV,LOOKUPS!J$7,0)*$FH$6++VLOOKUP($FA210,SIZE,LOOKUPS!J$11,0)*$FI$6)</f>
        <v/>
      </c>
      <c r="FJ210" s="1" t="str">
        <f>IF(ISERROR(VLOOKUP($FA210,MOM,LOOKUPS!K$12,0)*$FB$6+VLOOKUP($FA210,STREV,LOOKUPS!K$10,0)*$FC$6+VLOOKUP($FA210,LTREV,LOOKUPS!K$9,0)*$FD$6+VLOOKUP($FA210,CFP,LOOKUPS!K$6,0)*$FE$6+VLOOKUP($FA210,EP,LOOKUPS!K$8,0)*$FF$6+VLOOKUP($FA210,BM,LOOKUPS!K$5,0)*$FG$6+VLOOKUP($FA210,DIV,LOOKUPS!K$7,0)*$FH$6++VLOOKUP($FA210,SIZE,LOOKUPS!K$11,0)*$FI$6),"",VLOOKUP($FA210,MOM,LOOKUPS!K$12,0)*$FB$6+VLOOKUP($FA210,STREV,LOOKUPS!K$10,0)*$FC$6+VLOOKUP($FA210,LTREV,LOOKUPS!K$9,0)*$FD$6+VLOOKUP($FA210,CFP,LOOKUPS!K$6,0)*$FE$6+VLOOKUP($FA210,EP,LOOKUPS!K$8,0)*$FF$6+VLOOKUP($FA210,BM,LOOKUPS!K$5,0)*$FG$6+VLOOKUP($FA210,DIV,LOOKUPS!K$7,0)*$FH$6++VLOOKUP($FA210,SIZE,LOOKUPS!K$11,0)*$FI$6)</f>
        <v/>
      </c>
      <c r="FK210" s="1" t="str">
        <f>IF(ISERROR(VLOOKUP($FA210,MOM,LOOKUPS!L$12,0)*$FB$6+VLOOKUP($FA210,STREV,LOOKUPS!L$10,0)*$FC$6+VLOOKUP($FA210,LTREV,LOOKUPS!L$9,0)*$FD$6+VLOOKUP($FA210,CFP,LOOKUPS!L$6,0)*$FE$6+VLOOKUP($FA210,EP,LOOKUPS!L$8,0)*$FF$6+VLOOKUP($FA210,BM,LOOKUPS!L$5,0)*$FG$6+VLOOKUP($FA210,DIV,LOOKUPS!L$7,0)*$FH$6++VLOOKUP($FA210,SIZE,LOOKUPS!L$11,0)*$FI$6),"",VLOOKUP($FA210,MOM,LOOKUPS!L$12,0)*$FB$6+VLOOKUP($FA210,STREV,LOOKUPS!L$10,0)*$FC$6+VLOOKUP($FA210,LTREV,LOOKUPS!L$9,0)*$FD$6+VLOOKUP($FA210,CFP,LOOKUPS!L$6,0)*$FE$6+VLOOKUP($FA210,EP,LOOKUPS!L$8,0)*$FF$6+VLOOKUP($FA210,BM,LOOKUPS!L$5,0)*$FG$6+VLOOKUP($FA210,DIV,LOOKUPS!L$7,0)*$FH$6++VLOOKUP($FA210,SIZE,LOOKUPS!L$11,0)*$FI$6)</f>
        <v/>
      </c>
    </row>
    <row r="211" spans="1:167" x14ac:dyDescent="0.3">
      <c r="A211" s="1">
        <v>194310</v>
      </c>
      <c r="B211" s="1">
        <v>1.26</v>
      </c>
      <c r="C211" s="1">
        <v>-0.57999999999999996</v>
      </c>
      <c r="D211" s="1">
        <v>-0.46</v>
      </c>
      <c r="E211" s="1">
        <v>-0.44</v>
      </c>
      <c r="F211" s="1">
        <v>-0.51</v>
      </c>
      <c r="G211" s="1">
        <v>-0.41</v>
      </c>
      <c r="H211" s="1">
        <v>-1.21</v>
      </c>
      <c r="I211" s="1">
        <v>0.24</v>
      </c>
      <c r="J211" s="1">
        <v>0.64</v>
      </c>
      <c r="K211" s="1">
        <v>-1.95</v>
      </c>
      <c r="M211" s="1">
        <v>194211</v>
      </c>
      <c r="N211" s="1">
        <v>2.5299999999999998</v>
      </c>
      <c r="O211" s="1">
        <v>0.13</v>
      </c>
      <c r="P211" s="1">
        <v>0.56000000000000005</v>
      </c>
      <c r="Q211" s="1">
        <v>-0.61</v>
      </c>
      <c r="R211" s="1">
        <v>-1.47</v>
      </c>
      <c r="S211" s="1">
        <v>-0.9</v>
      </c>
      <c r="T211" s="1">
        <v>-2.78</v>
      </c>
      <c r="U211" s="1">
        <v>-0.89</v>
      </c>
      <c r="V211" s="1">
        <v>-6.1</v>
      </c>
      <c r="W211" s="1">
        <v>-6.91</v>
      </c>
      <c r="Y211" s="1">
        <v>194710</v>
      </c>
      <c r="Z211" s="1">
        <v>1.89</v>
      </c>
      <c r="AA211" s="1">
        <v>2.1</v>
      </c>
      <c r="AB211" s="1">
        <v>3.39</v>
      </c>
      <c r="AC211" s="1">
        <v>2.79</v>
      </c>
      <c r="AD211" s="1">
        <v>3.61</v>
      </c>
      <c r="AE211" s="1">
        <v>4.0999999999999996</v>
      </c>
      <c r="AF211" s="1">
        <v>4.2699999999999996</v>
      </c>
      <c r="AG211" s="1">
        <v>4.37</v>
      </c>
      <c r="AH211" s="1">
        <v>2.96</v>
      </c>
      <c r="AI211" s="1">
        <v>4.54</v>
      </c>
      <c r="AK211">
        <v>196804</v>
      </c>
      <c r="AL211">
        <v>22.11</v>
      </c>
      <c r="AM211">
        <v>14</v>
      </c>
      <c r="AN211">
        <v>12.42</v>
      </c>
      <c r="AO211">
        <v>15.41</v>
      </c>
      <c r="AP211">
        <v>14.5</v>
      </c>
      <c r="AQ211">
        <v>11.81</v>
      </c>
      <c r="AR211">
        <v>11.66</v>
      </c>
      <c r="AS211">
        <v>14.36</v>
      </c>
      <c r="AT211">
        <v>16.25</v>
      </c>
      <c r="AU211">
        <v>15.72</v>
      </c>
      <c r="AV211">
        <v>12.85</v>
      </c>
      <c r="AW211">
        <v>12.81</v>
      </c>
      <c r="AX211">
        <v>10.8</v>
      </c>
      <c r="AY211">
        <v>11</v>
      </c>
      <c r="AZ211">
        <v>12.31</v>
      </c>
      <c r="BA211">
        <v>15.31</v>
      </c>
      <c r="BB211">
        <v>13.34</v>
      </c>
      <c r="BC211">
        <v>16.27</v>
      </c>
      <c r="BD211">
        <v>16.23</v>
      </c>
      <c r="BF211" s="1">
        <v>196804</v>
      </c>
      <c r="BG211" s="1">
        <v>19.05</v>
      </c>
      <c r="BH211" s="1">
        <v>14.45</v>
      </c>
      <c r="BI211" s="1">
        <v>11.87</v>
      </c>
      <c r="BJ211" s="1">
        <v>15.49</v>
      </c>
      <c r="BK211" s="1">
        <v>15.05</v>
      </c>
      <c r="BL211" s="1">
        <v>11.54</v>
      </c>
      <c r="BM211" s="1">
        <v>11.92</v>
      </c>
      <c r="BN211" s="1">
        <v>13.82</v>
      </c>
      <c r="BO211" s="1">
        <v>15.9</v>
      </c>
      <c r="BP211" s="1">
        <v>16.059999999999999</v>
      </c>
      <c r="BQ211" s="1">
        <v>13.73</v>
      </c>
      <c r="BR211" s="1">
        <v>12.69</v>
      </c>
      <c r="BS211" s="1">
        <v>10.58</v>
      </c>
      <c r="BT211" s="1">
        <v>10.82</v>
      </c>
      <c r="BU211" s="1">
        <v>12.9</v>
      </c>
      <c r="BV211" s="1">
        <v>13.07</v>
      </c>
      <c r="BW211" s="1">
        <v>14.53</v>
      </c>
      <c r="BX211" s="1">
        <v>13.95</v>
      </c>
      <c r="BY211" s="1">
        <v>17.22</v>
      </c>
      <c r="CA211" s="1">
        <v>194304</v>
      </c>
      <c r="CB211" s="1">
        <v>6.48</v>
      </c>
      <c r="CC211" s="1">
        <v>-0.28000000000000003</v>
      </c>
      <c r="CD211" s="1">
        <v>2.48</v>
      </c>
      <c r="CE211" s="1">
        <v>8.26</v>
      </c>
      <c r="CF211" s="1">
        <v>0.02</v>
      </c>
      <c r="CG211" s="1">
        <v>0.81</v>
      </c>
      <c r="CH211" s="1">
        <v>1.32</v>
      </c>
      <c r="CI211" s="1">
        <v>4.21</v>
      </c>
      <c r="CJ211" s="1">
        <v>10.59</v>
      </c>
      <c r="CK211" s="1">
        <v>-0.19</v>
      </c>
      <c r="CL211" s="1">
        <v>0.23</v>
      </c>
      <c r="CM211" s="1">
        <v>-0.87</v>
      </c>
      <c r="CN211" s="1">
        <v>2.56</v>
      </c>
      <c r="CO211" s="1">
        <v>1.31</v>
      </c>
      <c r="CP211" s="1">
        <v>1.33</v>
      </c>
      <c r="CQ211" s="1">
        <v>4.8099999999999996</v>
      </c>
      <c r="CR211" s="1">
        <v>3.61</v>
      </c>
      <c r="CS211" s="1">
        <v>9.2200000000000006</v>
      </c>
      <c r="CT211" s="1">
        <v>11.96</v>
      </c>
      <c r="CV211" s="1">
        <v>194404</v>
      </c>
      <c r="CW211" s="1">
        <v>-5.18</v>
      </c>
      <c r="CX211" s="1">
        <v>-2.4900000000000002</v>
      </c>
      <c r="CY211" s="1">
        <v>-2.19</v>
      </c>
      <c r="CZ211" s="1">
        <v>-2.71</v>
      </c>
      <c r="DA211" s="1">
        <v>-2.38</v>
      </c>
      <c r="DB211" s="1">
        <v>-2.2999999999999998</v>
      </c>
      <c r="DC211" s="1">
        <v>-2.14</v>
      </c>
      <c r="DD211" s="1">
        <v>-2.3199999999999998</v>
      </c>
      <c r="DE211" s="1">
        <v>-3.04</v>
      </c>
      <c r="DF211" s="1">
        <v>-2.88</v>
      </c>
      <c r="DG211" s="1">
        <v>-1.89</v>
      </c>
      <c r="DH211" s="1">
        <v>-2.7</v>
      </c>
      <c r="DI211" s="1">
        <v>-1.89</v>
      </c>
      <c r="DJ211" s="1">
        <v>-2.06</v>
      </c>
      <c r="DK211" s="1">
        <v>-2.2200000000000002</v>
      </c>
      <c r="DL211" s="1">
        <v>-2.59</v>
      </c>
      <c r="DM211" s="1">
        <v>-2.04</v>
      </c>
      <c r="DN211" s="1">
        <v>-2.86</v>
      </c>
      <c r="DO211" s="1">
        <v>-3.23</v>
      </c>
      <c r="DQ211" s="1">
        <v>194304</v>
      </c>
      <c r="DR211" s="1">
        <v>-99.99</v>
      </c>
      <c r="DS211" s="1">
        <v>7.72</v>
      </c>
      <c r="DT211" s="1">
        <v>2.83</v>
      </c>
      <c r="DU211" s="1">
        <v>0.31</v>
      </c>
      <c r="DV211" s="1">
        <v>9.3000000000000007</v>
      </c>
      <c r="DW211" s="1">
        <v>4.3499999999999996</v>
      </c>
      <c r="DX211" s="1">
        <v>2.2400000000000002</v>
      </c>
      <c r="DY211" s="1">
        <v>1.43</v>
      </c>
      <c r="DZ211" s="1">
        <v>0.39</v>
      </c>
      <c r="EA211" s="1">
        <v>11.38</v>
      </c>
      <c r="EB211" s="1">
        <v>7.24</v>
      </c>
      <c r="EC211" s="1">
        <v>4.63</v>
      </c>
      <c r="ED211" s="1">
        <v>4.07</v>
      </c>
      <c r="EE211" s="1">
        <v>1.95</v>
      </c>
      <c r="EF211" s="1">
        <v>2.54</v>
      </c>
      <c r="EG211" s="1">
        <v>2.72</v>
      </c>
      <c r="EH211" s="1">
        <v>0.15</v>
      </c>
      <c r="EI211" s="1">
        <v>1.39</v>
      </c>
      <c r="EJ211" s="1">
        <v>-0.62</v>
      </c>
      <c r="EL211">
        <v>194304</v>
      </c>
      <c r="EM211">
        <v>0.81</v>
      </c>
      <c r="EN211">
        <v>2.06</v>
      </c>
      <c r="EO211">
        <v>5.86</v>
      </c>
      <c r="EP211">
        <v>0.03</v>
      </c>
      <c r="ER211" s="1">
        <v>194310</v>
      </c>
      <c r="ES211" s="1">
        <v>-0.53</v>
      </c>
      <c r="EU211" s="1">
        <v>194211</v>
      </c>
      <c r="EV211" s="1">
        <v>6.47</v>
      </c>
      <c r="EX211" s="1">
        <v>194710</v>
      </c>
      <c r="EY211" s="1">
        <v>-0.94</v>
      </c>
      <c r="FA211" s="1">
        <v>194310</v>
      </c>
      <c r="FB211" s="1" t="str">
        <f>IF(ISERROR(VLOOKUP($FA211,MOM,LOOKUPS!C$12,0)*$FB$6+VLOOKUP($FA211,STREV,LOOKUPS!C$10,0)*$FC$6+VLOOKUP($FA211,LTREV,LOOKUPS!C$9,0)*$FD$6+VLOOKUP($FA211,CFP,LOOKUPS!C$6,0)*$FE$6+VLOOKUP($FA211,EP,LOOKUPS!C$8,0)*$FF$6+VLOOKUP($FA211,BM,LOOKUPS!C$5,0)*$FG$6+VLOOKUP($FA211,DIV,LOOKUPS!C$7,0)*$FH$6++VLOOKUP($FA211,SIZE,LOOKUPS!C$11,0)*$FI$6),"",VLOOKUP($FA211,MOM,LOOKUPS!C$12,0)*$FB$6+VLOOKUP($FA211,STREV,LOOKUPS!C$10,0)*$FC$6+VLOOKUP($FA211,LTREV,LOOKUPS!C$9,0)*$FD$6+VLOOKUP($FA211,CFP,LOOKUPS!C$6,0)*$FE$6+VLOOKUP($FA211,EP,LOOKUPS!C$8,0)*$FF$6+VLOOKUP($FA211,BM,LOOKUPS!C$5,0)*$FG$6+VLOOKUP($FA211,DIV,LOOKUPS!C$7,0)*$FH$6++VLOOKUP($FA211,SIZE,LOOKUPS!C$11,0)*$FI$6)</f>
        <v/>
      </c>
      <c r="FC211" s="1" t="str">
        <f>IF(ISERROR(VLOOKUP($FA211,MOM,LOOKUPS!D$12,0)*$FB$6+VLOOKUP($FA211,STREV,LOOKUPS!D$10,0)*$FC$6+VLOOKUP($FA211,LTREV,LOOKUPS!D$9,0)*$FD$6+VLOOKUP($FA211,CFP,LOOKUPS!D$6,0)*$FE$6+VLOOKUP($FA211,EP,LOOKUPS!D$8,0)*$FF$6+VLOOKUP($FA211,BM,LOOKUPS!D$5,0)*$FG$6+VLOOKUP($FA211,DIV,LOOKUPS!D$7,0)*$FH$6++VLOOKUP($FA211,SIZE,LOOKUPS!D$11,0)*$FI$6),"",VLOOKUP($FA211,MOM,LOOKUPS!D$12,0)*$FB$6+VLOOKUP($FA211,STREV,LOOKUPS!D$10,0)*$FC$6+VLOOKUP($FA211,LTREV,LOOKUPS!D$9,0)*$FD$6+VLOOKUP($FA211,CFP,LOOKUPS!D$6,0)*$FE$6+VLOOKUP($FA211,EP,LOOKUPS!D$8,0)*$FF$6+VLOOKUP($FA211,BM,LOOKUPS!D$5,0)*$FG$6+VLOOKUP($FA211,DIV,LOOKUPS!D$7,0)*$FH$6++VLOOKUP($FA211,SIZE,LOOKUPS!D$11,0)*$FI$6)</f>
        <v/>
      </c>
      <c r="FD211" s="1" t="str">
        <f>IF(ISERROR(VLOOKUP($FA211,MOM,LOOKUPS!E$12,0)*$FB$6+VLOOKUP($FA211,STREV,LOOKUPS!E$10,0)*$FC$6+VLOOKUP($FA211,LTREV,LOOKUPS!E$9,0)*$FD$6+VLOOKUP($FA211,CFP,LOOKUPS!E$6,0)*$FE$6+VLOOKUP($FA211,EP,LOOKUPS!E$8,0)*$FF$6+VLOOKUP($FA211,BM,LOOKUPS!E$5,0)*$FG$6+VLOOKUP($FA211,DIV,LOOKUPS!E$7,0)*$FH$6++VLOOKUP($FA211,SIZE,LOOKUPS!E$11,0)*$FI$6),"",VLOOKUP($FA211,MOM,LOOKUPS!E$12,0)*$FB$6+VLOOKUP($FA211,STREV,LOOKUPS!E$10,0)*$FC$6+VLOOKUP($FA211,LTREV,LOOKUPS!E$9,0)*$FD$6+VLOOKUP($FA211,CFP,LOOKUPS!E$6,0)*$FE$6+VLOOKUP($FA211,EP,LOOKUPS!E$8,0)*$FF$6+VLOOKUP($FA211,BM,LOOKUPS!E$5,0)*$FG$6+VLOOKUP($FA211,DIV,LOOKUPS!E$7,0)*$FH$6++VLOOKUP($FA211,SIZE,LOOKUPS!E$11,0)*$FI$6)</f>
        <v/>
      </c>
      <c r="FE211" s="1" t="str">
        <f>IF(ISERROR(VLOOKUP($FA211,MOM,LOOKUPS!F$12,0)*$FB$6+VLOOKUP($FA211,STREV,LOOKUPS!F$10,0)*$FC$6+VLOOKUP($FA211,LTREV,LOOKUPS!F$9,0)*$FD$6+VLOOKUP($FA211,CFP,LOOKUPS!F$6,0)*$FE$6+VLOOKUP($FA211,EP,LOOKUPS!F$8,0)*$FF$6+VLOOKUP($FA211,BM,LOOKUPS!F$5,0)*$FG$6+VLOOKUP($FA211,DIV,LOOKUPS!F$7,0)*$FH$6++VLOOKUP($FA211,SIZE,LOOKUPS!F$11,0)*$FI$6),"",VLOOKUP($FA211,MOM,LOOKUPS!F$12,0)*$FB$6+VLOOKUP($FA211,STREV,LOOKUPS!F$10,0)*$FC$6+VLOOKUP($FA211,LTREV,LOOKUPS!F$9,0)*$FD$6+VLOOKUP($FA211,CFP,LOOKUPS!F$6,0)*$FE$6+VLOOKUP($FA211,EP,LOOKUPS!F$8,0)*$FF$6+VLOOKUP($FA211,BM,LOOKUPS!F$5,0)*$FG$6+VLOOKUP($FA211,DIV,LOOKUPS!F$7,0)*$FH$6++VLOOKUP($FA211,SIZE,LOOKUPS!F$11,0)*$FI$6)</f>
        <v/>
      </c>
      <c r="FF211" s="1" t="str">
        <f>IF(ISERROR(VLOOKUP($FA211,MOM,LOOKUPS!G$12,0)*$FB$6+VLOOKUP($FA211,STREV,LOOKUPS!G$10,0)*$FC$6+VLOOKUP($FA211,LTREV,LOOKUPS!G$9,0)*$FD$6+VLOOKUP($FA211,CFP,LOOKUPS!G$6,0)*$FE$6+VLOOKUP($FA211,EP,LOOKUPS!G$8,0)*$FF$6+VLOOKUP($FA211,BM,LOOKUPS!G$5,0)*$FG$6+VLOOKUP($FA211,DIV,LOOKUPS!G$7,0)*$FH$6++VLOOKUP($FA211,SIZE,LOOKUPS!G$11,0)*$FI$6),"",VLOOKUP($FA211,MOM,LOOKUPS!G$12,0)*$FB$6+VLOOKUP($FA211,STREV,LOOKUPS!G$10,0)*$FC$6+VLOOKUP($FA211,LTREV,LOOKUPS!G$9,0)*$FD$6+VLOOKUP($FA211,CFP,LOOKUPS!G$6,0)*$FE$6+VLOOKUP($FA211,EP,LOOKUPS!G$8,0)*$FF$6+VLOOKUP($FA211,BM,LOOKUPS!G$5,0)*$FG$6+VLOOKUP($FA211,DIV,LOOKUPS!G$7,0)*$FH$6++VLOOKUP($FA211,SIZE,LOOKUPS!G$11,0)*$FI$6)</f>
        <v/>
      </c>
      <c r="FG211" s="1" t="str">
        <f>IF(ISERROR(VLOOKUP($FA211,MOM,LOOKUPS!H$12,0)*$FB$6+VLOOKUP($FA211,STREV,LOOKUPS!H$10,0)*$FC$6+VLOOKUP($FA211,LTREV,LOOKUPS!H$9,0)*$FD$6+VLOOKUP($FA211,CFP,LOOKUPS!H$6,0)*$FE$6+VLOOKUP($FA211,EP,LOOKUPS!H$8,0)*$FF$6+VLOOKUP($FA211,BM,LOOKUPS!H$5,0)*$FG$6+VLOOKUP($FA211,DIV,LOOKUPS!H$7,0)*$FH$6++VLOOKUP($FA211,SIZE,LOOKUPS!H$11,0)*$FI$6),"",VLOOKUP($FA211,MOM,LOOKUPS!H$12,0)*$FB$6+VLOOKUP($FA211,STREV,LOOKUPS!H$10,0)*$FC$6+VLOOKUP($FA211,LTREV,LOOKUPS!H$9,0)*$FD$6+VLOOKUP($FA211,CFP,LOOKUPS!H$6,0)*$FE$6+VLOOKUP($FA211,EP,LOOKUPS!H$8,0)*$FF$6+VLOOKUP($FA211,BM,LOOKUPS!H$5,0)*$FG$6+VLOOKUP($FA211,DIV,LOOKUPS!H$7,0)*$FH$6++VLOOKUP($FA211,SIZE,LOOKUPS!H$11,0)*$FI$6)</f>
        <v/>
      </c>
      <c r="FH211" s="1" t="str">
        <f>IF(ISERROR(VLOOKUP($FA211,MOM,LOOKUPS!I$12,0)*$FB$6+VLOOKUP($FA211,STREV,LOOKUPS!I$10,0)*$FC$6+VLOOKUP($FA211,LTREV,LOOKUPS!I$9,0)*$FD$6+VLOOKUP($FA211,CFP,LOOKUPS!I$6,0)*$FE$6+VLOOKUP($FA211,EP,LOOKUPS!I$8,0)*$FF$6+VLOOKUP($FA211,BM,LOOKUPS!I$5,0)*$FG$6+VLOOKUP($FA211,DIV,LOOKUPS!I$7,0)*$FH$6++VLOOKUP($FA211,SIZE,LOOKUPS!I$11,0)*$FI$6),"",VLOOKUP($FA211,MOM,LOOKUPS!I$12,0)*$FB$6+VLOOKUP($FA211,STREV,LOOKUPS!I$10,0)*$FC$6+VLOOKUP($FA211,LTREV,LOOKUPS!I$9,0)*$FD$6+VLOOKUP($FA211,CFP,LOOKUPS!I$6,0)*$FE$6+VLOOKUP($FA211,EP,LOOKUPS!I$8,0)*$FF$6+VLOOKUP($FA211,BM,LOOKUPS!I$5,0)*$FG$6+VLOOKUP($FA211,DIV,LOOKUPS!I$7,0)*$FH$6++VLOOKUP($FA211,SIZE,LOOKUPS!I$11,0)*$FI$6)</f>
        <v/>
      </c>
      <c r="FI211" s="1" t="str">
        <f>IF(ISERROR(VLOOKUP($FA211,MOM,LOOKUPS!J$12,0)*$FB$6+VLOOKUP($FA211,STREV,LOOKUPS!J$10,0)*$FC$6+VLOOKUP($FA211,LTREV,LOOKUPS!J$9,0)*$FD$6+VLOOKUP($FA211,CFP,LOOKUPS!J$6,0)*$FE$6+VLOOKUP($FA211,EP,LOOKUPS!J$8,0)*$FF$6+VLOOKUP($FA211,BM,LOOKUPS!J$5,0)*$FG$6+VLOOKUP($FA211,DIV,LOOKUPS!J$7,0)*$FH$6++VLOOKUP($FA211,SIZE,LOOKUPS!J$11,0)*$FI$6),"",VLOOKUP($FA211,MOM,LOOKUPS!J$12,0)*$FB$6+VLOOKUP($FA211,STREV,LOOKUPS!J$10,0)*$FC$6+VLOOKUP($FA211,LTREV,LOOKUPS!J$9,0)*$FD$6+VLOOKUP($FA211,CFP,LOOKUPS!J$6,0)*$FE$6+VLOOKUP($FA211,EP,LOOKUPS!J$8,0)*$FF$6+VLOOKUP($FA211,BM,LOOKUPS!J$5,0)*$FG$6+VLOOKUP($FA211,DIV,LOOKUPS!J$7,0)*$FH$6++VLOOKUP($FA211,SIZE,LOOKUPS!J$11,0)*$FI$6)</f>
        <v/>
      </c>
      <c r="FJ211" s="1" t="str">
        <f>IF(ISERROR(VLOOKUP($FA211,MOM,LOOKUPS!K$12,0)*$FB$6+VLOOKUP($FA211,STREV,LOOKUPS!K$10,0)*$FC$6+VLOOKUP($FA211,LTREV,LOOKUPS!K$9,0)*$FD$6+VLOOKUP($FA211,CFP,LOOKUPS!K$6,0)*$FE$6+VLOOKUP($FA211,EP,LOOKUPS!K$8,0)*$FF$6+VLOOKUP($FA211,BM,LOOKUPS!K$5,0)*$FG$6+VLOOKUP($FA211,DIV,LOOKUPS!K$7,0)*$FH$6++VLOOKUP($FA211,SIZE,LOOKUPS!K$11,0)*$FI$6),"",VLOOKUP($FA211,MOM,LOOKUPS!K$12,0)*$FB$6+VLOOKUP($FA211,STREV,LOOKUPS!K$10,0)*$FC$6+VLOOKUP($FA211,LTREV,LOOKUPS!K$9,0)*$FD$6+VLOOKUP($FA211,CFP,LOOKUPS!K$6,0)*$FE$6+VLOOKUP($FA211,EP,LOOKUPS!K$8,0)*$FF$6+VLOOKUP($FA211,BM,LOOKUPS!K$5,0)*$FG$6+VLOOKUP($FA211,DIV,LOOKUPS!K$7,0)*$FH$6++VLOOKUP($FA211,SIZE,LOOKUPS!K$11,0)*$FI$6)</f>
        <v/>
      </c>
      <c r="FK211" s="1" t="str">
        <f>IF(ISERROR(VLOOKUP($FA211,MOM,LOOKUPS!L$12,0)*$FB$6+VLOOKUP($FA211,STREV,LOOKUPS!L$10,0)*$FC$6+VLOOKUP($FA211,LTREV,LOOKUPS!L$9,0)*$FD$6+VLOOKUP($FA211,CFP,LOOKUPS!L$6,0)*$FE$6+VLOOKUP($FA211,EP,LOOKUPS!L$8,0)*$FF$6+VLOOKUP($FA211,BM,LOOKUPS!L$5,0)*$FG$6+VLOOKUP($FA211,DIV,LOOKUPS!L$7,0)*$FH$6++VLOOKUP($FA211,SIZE,LOOKUPS!L$11,0)*$FI$6),"",VLOOKUP($FA211,MOM,LOOKUPS!L$12,0)*$FB$6+VLOOKUP($FA211,STREV,LOOKUPS!L$10,0)*$FC$6+VLOOKUP($FA211,LTREV,LOOKUPS!L$9,0)*$FD$6+VLOOKUP($FA211,CFP,LOOKUPS!L$6,0)*$FE$6+VLOOKUP($FA211,EP,LOOKUPS!L$8,0)*$FF$6+VLOOKUP($FA211,BM,LOOKUPS!L$5,0)*$FG$6+VLOOKUP($FA211,DIV,LOOKUPS!L$7,0)*$FH$6++VLOOKUP($FA211,SIZE,LOOKUPS!L$11,0)*$FI$6)</f>
        <v/>
      </c>
    </row>
    <row r="212" spans="1:167" x14ac:dyDescent="0.3">
      <c r="A212" s="1">
        <v>194311</v>
      </c>
      <c r="B212" s="1">
        <v>-10.23</v>
      </c>
      <c r="C212" s="1">
        <v>-7.22</v>
      </c>
      <c r="D212" s="1">
        <v>-5.91</v>
      </c>
      <c r="E212" s="1">
        <v>-7.74</v>
      </c>
      <c r="F212" s="1">
        <v>-7.39</v>
      </c>
      <c r="G212" s="1">
        <v>-7.21</v>
      </c>
      <c r="H212" s="1">
        <v>-6.91</v>
      </c>
      <c r="I212" s="1">
        <v>-10.82</v>
      </c>
      <c r="J212" s="1">
        <v>-11.46</v>
      </c>
      <c r="K212" s="1">
        <v>-14.85</v>
      </c>
      <c r="M212" s="1">
        <v>194212</v>
      </c>
      <c r="N212" s="1">
        <v>3.38</v>
      </c>
      <c r="O212" s="1">
        <v>2.48</v>
      </c>
      <c r="P212" s="1">
        <v>2.97</v>
      </c>
      <c r="Q212" s="1">
        <v>3.75</v>
      </c>
      <c r="R212" s="1">
        <v>5.67</v>
      </c>
      <c r="S212" s="1">
        <v>2.12</v>
      </c>
      <c r="T212" s="1">
        <v>5.64</v>
      </c>
      <c r="U212" s="1">
        <v>4.4800000000000004</v>
      </c>
      <c r="V212" s="1">
        <v>3.2</v>
      </c>
      <c r="W212" s="1">
        <v>1.83</v>
      </c>
      <c r="Y212" s="1">
        <v>194711</v>
      </c>
      <c r="Z212" s="1">
        <v>-1.79</v>
      </c>
      <c r="AA212" s="1">
        <v>-1.0900000000000001</v>
      </c>
      <c r="AB212" s="1">
        <v>-1.63</v>
      </c>
      <c r="AC212" s="1">
        <v>-2.93</v>
      </c>
      <c r="AD212" s="1">
        <v>-2.13</v>
      </c>
      <c r="AE212" s="1">
        <v>-2.4900000000000002</v>
      </c>
      <c r="AF212" s="1">
        <v>-2.97</v>
      </c>
      <c r="AG212" s="1">
        <v>-3.39</v>
      </c>
      <c r="AH212" s="1">
        <v>-4.51</v>
      </c>
      <c r="AI212" s="1">
        <v>-5.24</v>
      </c>
      <c r="AK212">
        <v>196805</v>
      </c>
      <c r="AL212">
        <v>17.04</v>
      </c>
      <c r="AM212">
        <v>7.43</v>
      </c>
      <c r="AN212">
        <v>7.31</v>
      </c>
      <c r="AO212">
        <v>10.64</v>
      </c>
      <c r="AP212">
        <v>7.74</v>
      </c>
      <c r="AQ212">
        <v>6.47</v>
      </c>
      <c r="AR212">
        <v>7.61</v>
      </c>
      <c r="AS212">
        <v>8.7799999999999994</v>
      </c>
      <c r="AT212">
        <v>10.96</v>
      </c>
      <c r="AU212">
        <v>8.3800000000000008</v>
      </c>
      <c r="AV212">
        <v>6.88</v>
      </c>
      <c r="AW212">
        <v>6.7</v>
      </c>
      <c r="AX212">
        <v>6.23</v>
      </c>
      <c r="AY212">
        <v>8.3000000000000007</v>
      </c>
      <c r="AZ212">
        <v>6.93</v>
      </c>
      <c r="BA212">
        <v>7.76</v>
      </c>
      <c r="BB212">
        <v>9.8699999999999992</v>
      </c>
      <c r="BC212">
        <v>10.130000000000001</v>
      </c>
      <c r="BD212">
        <v>11.68</v>
      </c>
      <c r="BF212" s="1">
        <v>196805</v>
      </c>
      <c r="BG212" s="1">
        <v>16.64</v>
      </c>
      <c r="BH212" s="1">
        <v>7.77</v>
      </c>
      <c r="BI212" s="1">
        <v>7.35</v>
      </c>
      <c r="BJ212" s="1">
        <v>10.210000000000001</v>
      </c>
      <c r="BK212" s="1">
        <v>8.6300000000000008</v>
      </c>
      <c r="BL212" s="1">
        <v>5.32</v>
      </c>
      <c r="BM212" s="1">
        <v>7.67</v>
      </c>
      <c r="BN212" s="1">
        <v>9.36</v>
      </c>
      <c r="BO212" s="1">
        <v>10.33</v>
      </c>
      <c r="BP212" s="1">
        <v>9.6300000000000008</v>
      </c>
      <c r="BQ212" s="1">
        <v>7.33</v>
      </c>
      <c r="BR212" s="1">
        <v>5.28</v>
      </c>
      <c r="BS212" s="1">
        <v>5.34</v>
      </c>
      <c r="BT212" s="1">
        <v>7.27</v>
      </c>
      <c r="BU212" s="1">
        <v>8.0399999999999991</v>
      </c>
      <c r="BV212" s="1">
        <v>8.75</v>
      </c>
      <c r="BW212" s="1">
        <v>9.94</v>
      </c>
      <c r="BX212" s="1">
        <v>9.3000000000000007</v>
      </c>
      <c r="BY212" s="1">
        <v>11.03</v>
      </c>
      <c r="CA212" s="1">
        <v>194305</v>
      </c>
      <c r="CB212" s="1">
        <v>13.67</v>
      </c>
      <c r="CC212" s="1">
        <v>5.13</v>
      </c>
      <c r="CD212" s="1">
        <v>7.13</v>
      </c>
      <c r="CE212" s="1">
        <v>12.71</v>
      </c>
      <c r="CF212" s="1">
        <v>4.71</v>
      </c>
      <c r="CG212" s="1">
        <v>6.48</v>
      </c>
      <c r="CH212" s="1">
        <v>7.62</v>
      </c>
      <c r="CI212" s="1">
        <v>7.59</v>
      </c>
      <c r="CJ212" s="1">
        <v>14.6</v>
      </c>
      <c r="CK212" s="1">
        <v>3.66</v>
      </c>
      <c r="CL212" s="1">
        <v>5.79</v>
      </c>
      <c r="CM212" s="1">
        <v>5.96</v>
      </c>
      <c r="CN212" s="1">
        <v>7.03</v>
      </c>
      <c r="CO212" s="1">
        <v>6.75</v>
      </c>
      <c r="CP212" s="1">
        <v>8.49</v>
      </c>
      <c r="CQ212" s="1">
        <v>6.23</v>
      </c>
      <c r="CR212" s="1">
        <v>8.93</v>
      </c>
      <c r="CS212" s="1">
        <v>12.21</v>
      </c>
      <c r="CT212" s="1">
        <v>16.989999999999998</v>
      </c>
      <c r="CV212" s="1">
        <v>194405</v>
      </c>
      <c r="CW212" s="1">
        <v>7.54</v>
      </c>
      <c r="CX212" s="1">
        <v>7.1</v>
      </c>
      <c r="CY212" s="1">
        <v>6.01</v>
      </c>
      <c r="CZ212" s="1">
        <v>6.22</v>
      </c>
      <c r="DA212" s="1">
        <v>7.49</v>
      </c>
      <c r="DB212" s="1">
        <v>5.69</v>
      </c>
      <c r="DC212" s="1">
        <v>6.4</v>
      </c>
      <c r="DD212" s="1">
        <v>6.35</v>
      </c>
      <c r="DE212" s="1">
        <v>6.06</v>
      </c>
      <c r="DF212" s="1">
        <v>7.99</v>
      </c>
      <c r="DG212" s="1">
        <v>7</v>
      </c>
      <c r="DH212" s="1">
        <v>6.32</v>
      </c>
      <c r="DI212" s="1">
        <v>5.05</v>
      </c>
      <c r="DJ212" s="1">
        <v>6.23</v>
      </c>
      <c r="DK212" s="1">
        <v>6.57</v>
      </c>
      <c r="DL212" s="1">
        <v>6.16</v>
      </c>
      <c r="DM212" s="1">
        <v>6.54</v>
      </c>
      <c r="DN212" s="1">
        <v>6.46</v>
      </c>
      <c r="DO212" s="1">
        <v>5.65</v>
      </c>
      <c r="DQ212" s="1">
        <v>194305</v>
      </c>
      <c r="DR212" s="1">
        <v>-99.99</v>
      </c>
      <c r="DS212" s="1">
        <v>12.78</v>
      </c>
      <c r="DT212" s="1">
        <v>7.51</v>
      </c>
      <c r="DU212" s="1">
        <v>5.15</v>
      </c>
      <c r="DV212" s="1">
        <v>14.57</v>
      </c>
      <c r="DW212" s="1">
        <v>10.15</v>
      </c>
      <c r="DX212" s="1">
        <v>6.69</v>
      </c>
      <c r="DY212" s="1">
        <v>5.46</v>
      </c>
      <c r="DZ212" s="1">
        <v>5.04</v>
      </c>
      <c r="EA212" s="1">
        <v>17.260000000000002</v>
      </c>
      <c r="EB212" s="1">
        <v>11.92</v>
      </c>
      <c r="EC212" s="1">
        <v>9.26</v>
      </c>
      <c r="ED212" s="1">
        <v>11.05</v>
      </c>
      <c r="EE212" s="1">
        <v>7.98</v>
      </c>
      <c r="EF212" s="1">
        <v>5.4</v>
      </c>
      <c r="EG212" s="1">
        <v>5.54</v>
      </c>
      <c r="EH212" s="1">
        <v>5.37</v>
      </c>
      <c r="EI212" s="1">
        <v>4.92</v>
      </c>
      <c r="EJ212" s="1">
        <v>5.16</v>
      </c>
      <c r="EL212">
        <v>194305</v>
      </c>
      <c r="EM212">
        <v>5.74</v>
      </c>
      <c r="EN212">
        <v>4.41</v>
      </c>
      <c r="EO212">
        <v>3.28</v>
      </c>
      <c r="EP212">
        <v>0.03</v>
      </c>
      <c r="ER212" s="1">
        <v>194311</v>
      </c>
      <c r="ES212" s="1">
        <v>-4.72</v>
      </c>
      <c r="EU212" s="1">
        <v>194212</v>
      </c>
      <c r="EV212" s="1">
        <v>2</v>
      </c>
      <c r="EX212" s="1">
        <v>194711</v>
      </c>
      <c r="EY212" s="1">
        <v>1.75</v>
      </c>
      <c r="FA212" s="1">
        <v>194311</v>
      </c>
      <c r="FB212" s="1" t="str">
        <f>IF(ISERROR(VLOOKUP($FA212,MOM,LOOKUPS!C$12,0)*$FB$6+VLOOKUP($FA212,STREV,LOOKUPS!C$10,0)*$FC$6+VLOOKUP($FA212,LTREV,LOOKUPS!C$9,0)*$FD$6+VLOOKUP($FA212,CFP,LOOKUPS!C$6,0)*$FE$6+VLOOKUP($FA212,EP,LOOKUPS!C$8,0)*$FF$6+VLOOKUP($FA212,BM,LOOKUPS!C$5,0)*$FG$6+VLOOKUP($FA212,DIV,LOOKUPS!C$7,0)*$FH$6++VLOOKUP($FA212,SIZE,LOOKUPS!C$11,0)*$FI$6),"",VLOOKUP($FA212,MOM,LOOKUPS!C$12,0)*$FB$6+VLOOKUP($FA212,STREV,LOOKUPS!C$10,0)*$FC$6+VLOOKUP($FA212,LTREV,LOOKUPS!C$9,0)*$FD$6+VLOOKUP($FA212,CFP,LOOKUPS!C$6,0)*$FE$6+VLOOKUP($FA212,EP,LOOKUPS!C$8,0)*$FF$6+VLOOKUP($FA212,BM,LOOKUPS!C$5,0)*$FG$6+VLOOKUP($FA212,DIV,LOOKUPS!C$7,0)*$FH$6++VLOOKUP($FA212,SIZE,LOOKUPS!C$11,0)*$FI$6)</f>
        <v/>
      </c>
      <c r="FC212" s="1" t="str">
        <f>IF(ISERROR(VLOOKUP($FA212,MOM,LOOKUPS!D$12,0)*$FB$6+VLOOKUP($FA212,STREV,LOOKUPS!D$10,0)*$FC$6+VLOOKUP($FA212,LTREV,LOOKUPS!D$9,0)*$FD$6+VLOOKUP($FA212,CFP,LOOKUPS!D$6,0)*$FE$6+VLOOKUP($FA212,EP,LOOKUPS!D$8,0)*$FF$6+VLOOKUP($FA212,BM,LOOKUPS!D$5,0)*$FG$6+VLOOKUP($FA212,DIV,LOOKUPS!D$7,0)*$FH$6++VLOOKUP($FA212,SIZE,LOOKUPS!D$11,0)*$FI$6),"",VLOOKUP($FA212,MOM,LOOKUPS!D$12,0)*$FB$6+VLOOKUP($FA212,STREV,LOOKUPS!D$10,0)*$FC$6+VLOOKUP($FA212,LTREV,LOOKUPS!D$9,0)*$FD$6+VLOOKUP($FA212,CFP,LOOKUPS!D$6,0)*$FE$6+VLOOKUP($FA212,EP,LOOKUPS!D$8,0)*$FF$6+VLOOKUP($FA212,BM,LOOKUPS!D$5,0)*$FG$6+VLOOKUP($FA212,DIV,LOOKUPS!D$7,0)*$FH$6++VLOOKUP($FA212,SIZE,LOOKUPS!D$11,0)*$FI$6)</f>
        <v/>
      </c>
      <c r="FD212" s="1" t="str">
        <f>IF(ISERROR(VLOOKUP($FA212,MOM,LOOKUPS!E$12,0)*$FB$6+VLOOKUP($FA212,STREV,LOOKUPS!E$10,0)*$FC$6+VLOOKUP($FA212,LTREV,LOOKUPS!E$9,0)*$FD$6+VLOOKUP($FA212,CFP,LOOKUPS!E$6,0)*$FE$6+VLOOKUP($FA212,EP,LOOKUPS!E$8,0)*$FF$6+VLOOKUP($FA212,BM,LOOKUPS!E$5,0)*$FG$6+VLOOKUP($FA212,DIV,LOOKUPS!E$7,0)*$FH$6++VLOOKUP($FA212,SIZE,LOOKUPS!E$11,0)*$FI$6),"",VLOOKUP($FA212,MOM,LOOKUPS!E$12,0)*$FB$6+VLOOKUP($FA212,STREV,LOOKUPS!E$10,0)*$FC$6+VLOOKUP($FA212,LTREV,LOOKUPS!E$9,0)*$FD$6+VLOOKUP($FA212,CFP,LOOKUPS!E$6,0)*$FE$6+VLOOKUP($FA212,EP,LOOKUPS!E$8,0)*$FF$6+VLOOKUP($FA212,BM,LOOKUPS!E$5,0)*$FG$6+VLOOKUP($FA212,DIV,LOOKUPS!E$7,0)*$FH$6++VLOOKUP($FA212,SIZE,LOOKUPS!E$11,0)*$FI$6)</f>
        <v/>
      </c>
      <c r="FE212" s="1" t="str">
        <f>IF(ISERROR(VLOOKUP($FA212,MOM,LOOKUPS!F$12,0)*$FB$6+VLOOKUP($FA212,STREV,LOOKUPS!F$10,0)*$FC$6+VLOOKUP($FA212,LTREV,LOOKUPS!F$9,0)*$FD$6+VLOOKUP($FA212,CFP,LOOKUPS!F$6,0)*$FE$6+VLOOKUP($FA212,EP,LOOKUPS!F$8,0)*$FF$6+VLOOKUP($FA212,BM,LOOKUPS!F$5,0)*$FG$6+VLOOKUP($FA212,DIV,LOOKUPS!F$7,0)*$FH$6++VLOOKUP($FA212,SIZE,LOOKUPS!F$11,0)*$FI$6),"",VLOOKUP($FA212,MOM,LOOKUPS!F$12,0)*$FB$6+VLOOKUP($FA212,STREV,LOOKUPS!F$10,0)*$FC$6+VLOOKUP($FA212,LTREV,LOOKUPS!F$9,0)*$FD$6+VLOOKUP($FA212,CFP,LOOKUPS!F$6,0)*$FE$6+VLOOKUP($FA212,EP,LOOKUPS!F$8,0)*$FF$6+VLOOKUP($FA212,BM,LOOKUPS!F$5,0)*$FG$6+VLOOKUP($FA212,DIV,LOOKUPS!F$7,0)*$FH$6++VLOOKUP($FA212,SIZE,LOOKUPS!F$11,0)*$FI$6)</f>
        <v/>
      </c>
      <c r="FF212" s="1" t="str">
        <f>IF(ISERROR(VLOOKUP($FA212,MOM,LOOKUPS!G$12,0)*$FB$6+VLOOKUP($FA212,STREV,LOOKUPS!G$10,0)*$FC$6+VLOOKUP($FA212,LTREV,LOOKUPS!G$9,0)*$FD$6+VLOOKUP($FA212,CFP,LOOKUPS!G$6,0)*$FE$6+VLOOKUP($FA212,EP,LOOKUPS!G$8,0)*$FF$6+VLOOKUP($FA212,BM,LOOKUPS!G$5,0)*$FG$6+VLOOKUP($FA212,DIV,LOOKUPS!G$7,0)*$FH$6++VLOOKUP($FA212,SIZE,LOOKUPS!G$11,0)*$FI$6),"",VLOOKUP($FA212,MOM,LOOKUPS!G$12,0)*$FB$6+VLOOKUP($FA212,STREV,LOOKUPS!G$10,0)*$FC$6+VLOOKUP($FA212,LTREV,LOOKUPS!G$9,0)*$FD$6+VLOOKUP($FA212,CFP,LOOKUPS!G$6,0)*$FE$6+VLOOKUP($FA212,EP,LOOKUPS!G$8,0)*$FF$6+VLOOKUP($FA212,BM,LOOKUPS!G$5,0)*$FG$6+VLOOKUP($FA212,DIV,LOOKUPS!G$7,0)*$FH$6++VLOOKUP($FA212,SIZE,LOOKUPS!G$11,0)*$FI$6)</f>
        <v/>
      </c>
      <c r="FG212" s="1" t="str">
        <f>IF(ISERROR(VLOOKUP($FA212,MOM,LOOKUPS!H$12,0)*$FB$6+VLOOKUP($FA212,STREV,LOOKUPS!H$10,0)*$FC$6+VLOOKUP($FA212,LTREV,LOOKUPS!H$9,0)*$FD$6+VLOOKUP($FA212,CFP,LOOKUPS!H$6,0)*$FE$6+VLOOKUP($FA212,EP,LOOKUPS!H$8,0)*$FF$6+VLOOKUP($FA212,BM,LOOKUPS!H$5,0)*$FG$6+VLOOKUP($FA212,DIV,LOOKUPS!H$7,0)*$FH$6++VLOOKUP($FA212,SIZE,LOOKUPS!H$11,0)*$FI$6),"",VLOOKUP($FA212,MOM,LOOKUPS!H$12,0)*$FB$6+VLOOKUP($FA212,STREV,LOOKUPS!H$10,0)*$FC$6+VLOOKUP($FA212,LTREV,LOOKUPS!H$9,0)*$FD$6+VLOOKUP($FA212,CFP,LOOKUPS!H$6,0)*$FE$6+VLOOKUP($FA212,EP,LOOKUPS!H$8,0)*$FF$6+VLOOKUP($FA212,BM,LOOKUPS!H$5,0)*$FG$6+VLOOKUP($FA212,DIV,LOOKUPS!H$7,0)*$FH$6++VLOOKUP($FA212,SIZE,LOOKUPS!H$11,0)*$FI$6)</f>
        <v/>
      </c>
      <c r="FH212" s="1" t="str">
        <f>IF(ISERROR(VLOOKUP($FA212,MOM,LOOKUPS!I$12,0)*$FB$6+VLOOKUP($FA212,STREV,LOOKUPS!I$10,0)*$FC$6+VLOOKUP($FA212,LTREV,LOOKUPS!I$9,0)*$FD$6+VLOOKUP($FA212,CFP,LOOKUPS!I$6,0)*$FE$6+VLOOKUP($FA212,EP,LOOKUPS!I$8,0)*$FF$6+VLOOKUP($FA212,BM,LOOKUPS!I$5,0)*$FG$6+VLOOKUP($FA212,DIV,LOOKUPS!I$7,0)*$FH$6++VLOOKUP($FA212,SIZE,LOOKUPS!I$11,0)*$FI$6),"",VLOOKUP($FA212,MOM,LOOKUPS!I$12,0)*$FB$6+VLOOKUP($FA212,STREV,LOOKUPS!I$10,0)*$FC$6+VLOOKUP($FA212,LTREV,LOOKUPS!I$9,0)*$FD$6+VLOOKUP($FA212,CFP,LOOKUPS!I$6,0)*$FE$6+VLOOKUP($FA212,EP,LOOKUPS!I$8,0)*$FF$6+VLOOKUP($FA212,BM,LOOKUPS!I$5,0)*$FG$6+VLOOKUP($FA212,DIV,LOOKUPS!I$7,0)*$FH$6++VLOOKUP($FA212,SIZE,LOOKUPS!I$11,0)*$FI$6)</f>
        <v/>
      </c>
      <c r="FI212" s="1" t="str">
        <f>IF(ISERROR(VLOOKUP($FA212,MOM,LOOKUPS!J$12,0)*$FB$6+VLOOKUP($FA212,STREV,LOOKUPS!J$10,0)*$FC$6+VLOOKUP($FA212,LTREV,LOOKUPS!J$9,0)*$FD$6+VLOOKUP($FA212,CFP,LOOKUPS!J$6,0)*$FE$6+VLOOKUP($FA212,EP,LOOKUPS!J$8,0)*$FF$6+VLOOKUP($FA212,BM,LOOKUPS!J$5,0)*$FG$6+VLOOKUP($FA212,DIV,LOOKUPS!J$7,0)*$FH$6++VLOOKUP($FA212,SIZE,LOOKUPS!J$11,0)*$FI$6),"",VLOOKUP($FA212,MOM,LOOKUPS!J$12,0)*$FB$6+VLOOKUP($FA212,STREV,LOOKUPS!J$10,0)*$FC$6+VLOOKUP($FA212,LTREV,LOOKUPS!J$9,0)*$FD$6+VLOOKUP($FA212,CFP,LOOKUPS!J$6,0)*$FE$6+VLOOKUP($FA212,EP,LOOKUPS!J$8,0)*$FF$6+VLOOKUP($FA212,BM,LOOKUPS!J$5,0)*$FG$6+VLOOKUP($FA212,DIV,LOOKUPS!J$7,0)*$FH$6++VLOOKUP($FA212,SIZE,LOOKUPS!J$11,0)*$FI$6)</f>
        <v/>
      </c>
      <c r="FJ212" s="1" t="str">
        <f>IF(ISERROR(VLOOKUP($FA212,MOM,LOOKUPS!K$12,0)*$FB$6+VLOOKUP($FA212,STREV,LOOKUPS!K$10,0)*$FC$6+VLOOKUP($FA212,LTREV,LOOKUPS!K$9,0)*$FD$6+VLOOKUP($FA212,CFP,LOOKUPS!K$6,0)*$FE$6+VLOOKUP($FA212,EP,LOOKUPS!K$8,0)*$FF$6+VLOOKUP($FA212,BM,LOOKUPS!K$5,0)*$FG$6+VLOOKUP($FA212,DIV,LOOKUPS!K$7,0)*$FH$6++VLOOKUP($FA212,SIZE,LOOKUPS!K$11,0)*$FI$6),"",VLOOKUP($FA212,MOM,LOOKUPS!K$12,0)*$FB$6+VLOOKUP($FA212,STREV,LOOKUPS!K$10,0)*$FC$6+VLOOKUP($FA212,LTREV,LOOKUPS!K$9,0)*$FD$6+VLOOKUP($FA212,CFP,LOOKUPS!K$6,0)*$FE$6+VLOOKUP($FA212,EP,LOOKUPS!K$8,0)*$FF$6+VLOOKUP($FA212,BM,LOOKUPS!K$5,0)*$FG$6+VLOOKUP($FA212,DIV,LOOKUPS!K$7,0)*$FH$6++VLOOKUP($FA212,SIZE,LOOKUPS!K$11,0)*$FI$6)</f>
        <v/>
      </c>
      <c r="FK212" s="1" t="str">
        <f>IF(ISERROR(VLOOKUP($FA212,MOM,LOOKUPS!L$12,0)*$FB$6+VLOOKUP($FA212,STREV,LOOKUPS!L$10,0)*$FC$6+VLOOKUP($FA212,LTREV,LOOKUPS!L$9,0)*$FD$6+VLOOKUP($FA212,CFP,LOOKUPS!L$6,0)*$FE$6+VLOOKUP($FA212,EP,LOOKUPS!L$8,0)*$FF$6+VLOOKUP($FA212,BM,LOOKUPS!L$5,0)*$FG$6+VLOOKUP($FA212,DIV,LOOKUPS!L$7,0)*$FH$6++VLOOKUP($FA212,SIZE,LOOKUPS!L$11,0)*$FI$6),"",VLOOKUP($FA212,MOM,LOOKUPS!L$12,0)*$FB$6+VLOOKUP($FA212,STREV,LOOKUPS!L$10,0)*$FC$6+VLOOKUP($FA212,LTREV,LOOKUPS!L$9,0)*$FD$6+VLOOKUP($FA212,CFP,LOOKUPS!L$6,0)*$FE$6+VLOOKUP($FA212,EP,LOOKUPS!L$8,0)*$FF$6+VLOOKUP($FA212,BM,LOOKUPS!L$5,0)*$FG$6+VLOOKUP($FA212,DIV,LOOKUPS!L$7,0)*$FH$6++VLOOKUP($FA212,SIZE,LOOKUPS!L$11,0)*$FI$6)</f>
        <v/>
      </c>
    </row>
    <row r="213" spans="1:167" x14ac:dyDescent="0.3">
      <c r="A213" s="1">
        <v>194312</v>
      </c>
      <c r="B213" s="1">
        <v>7.17</v>
      </c>
      <c r="C213" s="1">
        <v>7.65</v>
      </c>
      <c r="D213" s="1">
        <v>7.15</v>
      </c>
      <c r="E213" s="1">
        <v>7.25</v>
      </c>
      <c r="F213" s="1">
        <v>9.1</v>
      </c>
      <c r="G213" s="1">
        <v>8.32</v>
      </c>
      <c r="H213" s="1">
        <v>10.8</v>
      </c>
      <c r="I213" s="1">
        <v>13.72</v>
      </c>
      <c r="J213" s="1">
        <v>12.93</v>
      </c>
      <c r="K213" s="1">
        <v>14.46</v>
      </c>
      <c r="M213" s="1">
        <v>194301</v>
      </c>
      <c r="N213" s="1">
        <v>43.69</v>
      </c>
      <c r="O213" s="1">
        <v>21.07</v>
      </c>
      <c r="P213" s="1">
        <v>19.43</v>
      </c>
      <c r="Q213" s="1">
        <v>9.24</v>
      </c>
      <c r="R213" s="1">
        <v>11.87</v>
      </c>
      <c r="S213" s="1">
        <v>11.5</v>
      </c>
      <c r="T213" s="1">
        <v>9.99</v>
      </c>
      <c r="U213" s="1">
        <v>10.02</v>
      </c>
      <c r="V213" s="1">
        <v>15.74</v>
      </c>
      <c r="W213" s="1">
        <v>12.69</v>
      </c>
      <c r="Y213" s="1">
        <v>194712</v>
      </c>
      <c r="Z213" s="1">
        <v>1.34</v>
      </c>
      <c r="AA213" s="1">
        <v>3.75</v>
      </c>
      <c r="AB213" s="1">
        <v>1.1399999999999999</v>
      </c>
      <c r="AC213" s="1">
        <v>3.15</v>
      </c>
      <c r="AD213" s="1">
        <v>2.78</v>
      </c>
      <c r="AE213" s="1">
        <v>3.71</v>
      </c>
      <c r="AF213" s="1">
        <v>2.4900000000000002</v>
      </c>
      <c r="AG213" s="1">
        <v>2.08</v>
      </c>
      <c r="AH213" s="1">
        <v>2.02</v>
      </c>
      <c r="AI213" s="1">
        <v>1.83</v>
      </c>
      <c r="AK213">
        <v>196806</v>
      </c>
      <c r="AL213">
        <v>1.68</v>
      </c>
      <c r="AM213">
        <v>0.45</v>
      </c>
      <c r="AN213">
        <v>1.93</v>
      </c>
      <c r="AO213">
        <v>2.15</v>
      </c>
      <c r="AP213">
        <v>-0.4</v>
      </c>
      <c r="AQ213">
        <v>2.73</v>
      </c>
      <c r="AR213">
        <v>2.23</v>
      </c>
      <c r="AS213">
        <v>1.97</v>
      </c>
      <c r="AT213">
        <v>1.53</v>
      </c>
      <c r="AU213">
        <v>-1.63</v>
      </c>
      <c r="AV213">
        <v>1.27</v>
      </c>
      <c r="AW213">
        <v>2.44</v>
      </c>
      <c r="AX213">
        <v>3.02</v>
      </c>
      <c r="AY213">
        <v>2.16</v>
      </c>
      <c r="AZ213">
        <v>2.29</v>
      </c>
      <c r="BA213">
        <v>0.37</v>
      </c>
      <c r="BB213">
        <v>3.68</v>
      </c>
      <c r="BC213">
        <v>2.17</v>
      </c>
      <c r="BD213">
        <v>0.97</v>
      </c>
      <c r="BF213" s="1">
        <v>196806</v>
      </c>
      <c r="BG213" s="1">
        <v>0.05</v>
      </c>
      <c r="BH213" s="1">
        <v>0.23</v>
      </c>
      <c r="BI213" s="1">
        <v>2.44</v>
      </c>
      <c r="BJ213" s="1">
        <v>1.93</v>
      </c>
      <c r="BK213" s="1">
        <v>-0.25</v>
      </c>
      <c r="BL213" s="1">
        <v>2.5299999999999998</v>
      </c>
      <c r="BM213" s="1">
        <v>2.68</v>
      </c>
      <c r="BN213" s="1">
        <v>1.52</v>
      </c>
      <c r="BO213" s="1">
        <v>1.95</v>
      </c>
      <c r="BP213" s="1">
        <v>-1</v>
      </c>
      <c r="BQ213" s="1">
        <v>0.74</v>
      </c>
      <c r="BR213" s="1">
        <v>1.58</v>
      </c>
      <c r="BS213" s="1">
        <v>3.32</v>
      </c>
      <c r="BT213" s="1">
        <v>2.97</v>
      </c>
      <c r="BU213" s="1">
        <v>2.41</v>
      </c>
      <c r="BV213" s="1">
        <v>1.1299999999999999</v>
      </c>
      <c r="BW213" s="1">
        <v>1.88</v>
      </c>
      <c r="BX213" s="1">
        <v>1.64</v>
      </c>
      <c r="BY213" s="1">
        <v>2.16</v>
      </c>
      <c r="CA213" s="1">
        <v>194306</v>
      </c>
      <c r="CB213" s="1">
        <v>-12.23</v>
      </c>
      <c r="CC213" s="1">
        <v>1.61</v>
      </c>
      <c r="CD213" s="1">
        <v>1.65</v>
      </c>
      <c r="CE213" s="1">
        <v>0.73</v>
      </c>
      <c r="CF213" s="1">
        <v>1.1499999999999999</v>
      </c>
      <c r="CG213" s="1">
        <v>2.57</v>
      </c>
      <c r="CH213" s="1">
        <v>1.02</v>
      </c>
      <c r="CI213" s="1">
        <v>2.16</v>
      </c>
      <c r="CJ213" s="1">
        <v>-0.09</v>
      </c>
      <c r="CK213" s="1">
        <v>0.45</v>
      </c>
      <c r="CL213" s="1">
        <v>1.88</v>
      </c>
      <c r="CM213" s="1">
        <v>2.5</v>
      </c>
      <c r="CN213" s="1">
        <v>2.65</v>
      </c>
      <c r="CO213" s="1">
        <v>0.47</v>
      </c>
      <c r="CP213" s="1">
        <v>1.56</v>
      </c>
      <c r="CQ213" s="1">
        <v>1.97</v>
      </c>
      <c r="CR213" s="1">
        <v>2.35</v>
      </c>
      <c r="CS213" s="1">
        <v>1.84</v>
      </c>
      <c r="CT213" s="1">
        <v>-2.0099999999999998</v>
      </c>
      <c r="CV213" s="1">
        <v>194406</v>
      </c>
      <c r="CW213" s="1">
        <v>19.260000000000002</v>
      </c>
      <c r="CX213" s="1">
        <v>7.96</v>
      </c>
      <c r="CY213" s="1">
        <v>8.06</v>
      </c>
      <c r="CZ213" s="1">
        <v>9.02</v>
      </c>
      <c r="DA213" s="1">
        <v>7.91</v>
      </c>
      <c r="DB213" s="1">
        <v>8.23</v>
      </c>
      <c r="DC213" s="1">
        <v>7.45</v>
      </c>
      <c r="DD213" s="1">
        <v>8.86</v>
      </c>
      <c r="DE213" s="1">
        <v>9.14</v>
      </c>
      <c r="DF213" s="1">
        <v>9.1</v>
      </c>
      <c r="DG213" s="1">
        <v>6.75</v>
      </c>
      <c r="DH213" s="1">
        <v>8.0399999999999991</v>
      </c>
      <c r="DI213" s="1">
        <v>8.42</v>
      </c>
      <c r="DJ213" s="1">
        <v>7.51</v>
      </c>
      <c r="DK213" s="1">
        <v>7.39</v>
      </c>
      <c r="DL213" s="1">
        <v>8.92</v>
      </c>
      <c r="DM213" s="1">
        <v>8.7899999999999991</v>
      </c>
      <c r="DN213" s="1">
        <v>10.49</v>
      </c>
      <c r="DO213" s="1">
        <v>7.74</v>
      </c>
      <c r="DQ213" s="1">
        <v>194306</v>
      </c>
      <c r="DR213" s="1">
        <v>-99.99</v>
      </c>
      <c r="DS213" s="1">
        <v>0.3</v>
      </c>
      <c r="DT213" s="1">
        <v>1.43</v>
      </c>
      <c r="DU213" s="1">
        <v>1.74</v>
      </c>
      <c r="DV213" s="1">
        <v>-0.65</v>
      </c>
      <c r="DW213" s="1">
        <v>1.53</v>
      </c>
      <c r="DX213" s="1">
        <v>1.89</v>
      </c>
      <c r="DY213" s="1">
        <v>1.39</v>
      </c>
      <c r="DZ213" s="1">
        <v>1.76</v>
      </c>
      <c r="EA213" s="1">
        <v>-1.97</v>
      </c>
      <c r="EB213" s="1">
        <v>0.63</v>
      </c>
      <c r="EC213" s="1">
        <v>2.15</v>
      </c>
      <c r="ED213" s="1">
        <v>0.9</v>
      </c>
      <c r="EE213" s="1">
        <v>1.1100000000000001</v>
      </c>
      <c r="EF213" s="1">
        <v>2.66</v>
      </c>
      <c r="EG213" s="1">
        <v>1.1000000000000001</v>
      </c>
      <c r="EH213" s="1">
        <v>1.69</v>
      </c>
      <c r="EI213" s="1">
        <v>1.93</v>
      </c>
      <c r="EJ213" s="1">
        <v>1.59</v>
      </c>
      <c r="EL213">
        <v>194306</v>
      </c>
      <c r="EM213">
        <v>1.82</v>
      </c>
      <c r="EN213">
        <v>-1.06</v>
      </c>
      <c r="EO213">
        <v>-0.74</v>
      </c>
      <c r="EP213">
        <v>0.03</v>
      </c>
      <c r="ER213" s="1">
        <v>194312</v>
      </c>
      <c r="ES213" s="1">
        <v>5.99</v>
      </c>
      <c r="EU213" s="1">
        <v>194301</v>
      </c>
      <c r="EV213" s="1">
        <v>5.75</v>
      </c>
      <c r="EX213" s="1">
        <v>194712</v>
      </c>
      <c r="EY213" s="1">
        <v>-0.04</v>
      </c>
      <c r="FA213" s="1">
        <v>194312</v>
      </c>
      <c r="FB213" s="1" t="str">
        <f>IF(ISERROR(VLOOKUP($FA213,MOM,LOOKUPS!C$12,0)*$FB$6+VLOOKUP($FA213,STREV,LOOKUPS!C$10,0)*$FC$6+VLOOKUP($FA213,LTREV,LOOKUPS!C$9,0)*$FD$6+VLOOKUP($FA213,CFP,LOOKUPS!C$6,0)*$FE$6+VLOOKUP($FA213,EP,LOOKUPS!C$8,0)*$FF$6+VLOOKUP($FA213,BM,LOOKUPS!C$5,0)*$FG$6+VLOOKUP($FA213,DIV,LOOKUPS!C$7,0)*$FH$6++VLOOKUP($FA213,SIZE,LOOKUPS!C$11,0)*$FI$6),"",VLOOKUP($FA213,MOM,LOOKUPS!C$12,0)*$FB$6+VLOOKUP($FA213,STREV,LOOKUPS!C$10,0)*$FC$6+VLOOKUP($FA213,LTREV,LOOKUPS!C$9,0)*$FD$6+VLOOKUP($FA213,CFP,LOOKUPS!C$6,0)*$FE$6+VLOOKUP($FA213,EP,LOOKUPS!C$8,0)*$FF$6+VLOOKUP($FA213,BM,LOOKUPS!C$5,0)*$FG$6+VLOOKUP($FA213,DIV,LOOKUPS!C$7,0)*$FH$6++VLOOKUP($FA213,SIZE,LOOKUPS!C$11,0)*$FI$6)</f>
        <v/>
      </c>
      <c r="FC213" s="1" t="str">
        <f>IF(ISERROR(VLOOKUP($FA213,MOM,LOOKUPS!D$12,0)*$FB$6+VLOOKUP($FA213,STREV,LOOKUPS!D$10,0)*$FC$6+VLOOKUP($FA213,LTREV,LOOKUPS!D$9,0)*$FD$6+VLOOKUP($FA213,CFP,LOOKUPS!D$6,0)*$FE$6+VLOOKUP($FA213,EP,LOOKUPS!D$8,0)*$FF$6+VLOOKUP($FA213,BM,LOOKUPS!D$5,0)*$FG$6+VLOOKUP($FA213,DIV,LOOKUPS!D$7,0)*$FH$6++VLOOKUP($FA213,SIZE,LOOKUPS!D$11,0)*$FI$6),"",VLOOKUP($FA213,MOM,LOOKUPS!D$12,0)*$FB$6+VLOOKUP($FA213,STREV,LOOKUPS!D$10,0)*$FC$6+VLOOKUP($FA213,LTREV,LOOKUPS!D$9,0)*$FD$6+VLOOKUP($FA213,CFP,LOOKUPS!D$6,0)*$FE$6+VLOOKUP($FA213,EP,LOOKUPS!D$8,0)*$FF$6+VLOOKUP($FA213,BM,LOOKUPS!D$5,0)*$FG$6+VLOOKUP($FA213,DIV,LOOKUPS!D$7,0)*$FH$6++VLOOKUP($FA213,SIZE,LOOKUPS!D$11,0)*$FI$6)</f>
        <v/>
      </c>
      <c r="FD213" s="1" t="str">
        <f>IF(ISERROR(VLOOKUP($FA213,MOM,LOOKUPS!E$12,0)*$FB$6+VLOOKUP($FA213,STREV,LOOKUPS!E$10,0)*$FC$6+VLOOKUP($FA213,LTREV,LOOKUPS!E$9,0)*$FD$6+VLOOKUP($FA213,CFP,LOOKUPS!E$6,0)*$FE$6+VLOOKUP($FA213,EP,LOOKUPS!E$8,0)*$FF$6+VLOOKUP($FA213,BM,LOOKUPS!E$5,0)*$FG$6+VLOOKUP($FA213,DIV,LOOKUPS!E$7,0)*$FH$6++VLOOKUP($FA213,SIZE,LOOKUPS!E$11,0)*$FI$6),"",VLOOKUP($FA213,MOM,LOOKUPS!E$12,0)*$FB$6+VLOOKUP($FA213,STREV,LOOKUPS!E$10,0)*$FC$6+VLOOKUP($FA213,LTREV,LOOKUPS!E$9,0)*$FD$6+VLOOKUP($FA213,CFP,LOOKUPS!E$6,0)*$FE$6+VLOOKUP($FA213,EP,LOOKUPS!E$8,0)*$FF$6+VLOOKUP($FA213,BM,LOOKUPS!E$5,0)*$FG$6+VLOOKUP($FA213,DIV,LOOKUPS!E$7,0)*$FH$6++VLOOKUP($FA213,SIZE,LOOKUPS!E$11,0)*$FI$6)</f>
        <v/>
      </c>
      <c r="FE213" s="1" t="str">
        <f>IF(ISERROR(VLOOKUP($FA213,MOM,LOOKUPS!F$12,0)*$FB$6+VLOOKUP($FA213,STREV,LOOKUPS!F$10,0)*$FC$6+VLOOKUP($FA213,LTREV,LOOKUPS!F$9,0)*$FD$6+VLOOKUP($FA213,CFP,LOOKUPS!F$6,0)*$FE$6+VLOOKUP($FA213,EP,LOOKUPS!F$8,0)*$FF$6+VLOOKUP($FA213,BM,LOOKUPS!F$5,0)*$FG$6+VLOOKUP($FA213,DIV,LOOKUPS!F$7,0)*$FH$6++VLOOKUP($FA213,SIZE,LOOKUPS!F$11,0)*$FI$6),"",VLOOKUP($FA213,MOM,LOOKUPS!F$12,0)*$FB$6+VLOOKUP($FA213,STREV,LOOKUPS!F$10,0)*$FC$6+VLOOKUP($FA213,LTREV,LOOKUPS!F$9,0)*$FD$6+VLOOKUP($FA213,CFP,LOOKUPS!F$6,0)*$FE$6+VLOOKUP($FA213,EP,LOOKUPS!F$8,0)*$FF$6+VLOOKUP($FA213,BM,LOOKUPS!F$5,0)*$FG$6+VLOOKUP($FA213,DIV,LOOKUPS!F$7,0)*$FH$6++VLOOKUP($FA213,SIZE,LOOKUPS!F$11,0)*$FI$6)</f>
        <v/>
      </c>
      <c r="FF213" s="1" t="str">
        <f>IF(ISERROR(VLOOKUP($FA213,MOM,LOOKUPS!G$12,0)*$FB$6+VLOOKUP($FA213,STREV,LOOKUPS!G$10,0)*$FC$6+VLOOKUP($FA213,LTREV,LOOKUPS!G$9,0)*$FD$6+VLOOKUP($FA213,CFP,LOOKUPS!G$6,0)*$FE$6+VLOOKUP($FA213,EP,LOOKUPS!G$8,0)*$FF$6+VLOOKUP($FA213,BM,LOOKUPS!G$5,0)*$FG$6+VLOOKUP($FA213,DIV,LOOKUPS!G$7,0)*$FH$6++VLOOKUP($FA213,SIZE,LOOKUPS!G$11,0)*$FI$6),"",VLOOKUP($FA213,MOM,LOOKUPS!G$12,0)*$FB$6+VLOOKUP($FA213,STREV,LOOKUPS!G$10,0)*$FC$6+VLOOKUP($FA213,LTREV,LOOKUPS!G$9,0)*$FD$6+VLOOKUP($FA213,CFP,LOOKUPS!G$6,0)*$FE$6+VLOOKUP($FA213,EP,LOOKUPS!G$8,0)*$FF$6+VLOOKUP($FA213,BM,LOOKUPS!G$5,0)*$FG$6+VLOOKUP($FA213,DIV,LOOKUPS!G$7,0)*$FH$6++VLOOKUP($FA213,SIZE,LOOKUPS!G$11,0)*$FI$6)</f>
        <v/>
      </c>
      <c r="FG213" s="1" t="str">
        <f>IF(ISERROR(VLOOKUP($FA213,MOM,LOOKUPS!H$12,0)*$FB$6+VLOOKUP($FA213,STREV,LOOKUPS!H$10,0)*$FC$6+VLOOKUP($FA213,LTREV,LOOKUPS!H$9,0)*$FD$6+VLOOKUP($FA213,CFP,LOOKUPS!H$6,0)*$FE$6+VLOOKUP($FA213,EP,LOOKUPS!H$8,0)*$FF$6+VLOOKUP($FA213,BM,LOOKUPS!H$5,0)*$FG$6+VLOOKUP($FA213,DIV,LOOKUPS!H$7,0)*$FH$6++VLOOKUP($FA213,SIZE,LOOKUPS!H$11,0)*$FI$6),"",VLOOKUP($FA213,MOM,LOOKUPS!H$12,0)*$FB$6+VLOOKUP($FA213,STREV,LOOKUPS!H$10,0)*$FC$6+VLOOKUP($FA213,LTREV,LOOKUPS!H$9,0)*$FD$6+VLOOKUP($FA213,CFP,LOOKUPS!H$6,0)*$FE$6+VLOOKUP($FA213,EP,LOOKUPS!H$8,0)*$FF$6+VLOOKUP($FA213,BM,LOOKUPS!H$5,0)*$FG$6+VLOOKUP($FA213,DIV,LOOKUPS!H$7,0)*$FH$6++VLOOKUP($FA213,SIZE,LOOKUPS!H$11,0)*$FI$6)</f>
        <v/>
      </c>
      <c r="FH213" s="1" t="str">
        <f>IF(ISERROR(VLOOKUP($FA213,MOM,LOOKUPS!I$12,0)*$FB$6+VLOOKUP($FA213,STREV,LOOKUPS!I$10,0)*$FC$6+VLOOKUP($FA213,LTREV,LOOKUPS!I$9,0)*$FD$6+VLOOKUP($FA213,CFP,LOOKUPS!I$6,0)*$FE$6+VLOOKUP($FA213,EP,LOOKUPS!I$8,0)*$FF$6+VLOOKUP($FA213,BM,LOOKUPS!I$5,0)*$FG$6+VLOOKUP($FA213,DIV,LOOKUPS!I$7,0)*$FH$6++VLOOKUP($FA213,SIZE,LOOKUPS!I$11,0)*$FI$6),"",VLOOKUP($FA213,MOM,LOOKUPS!I$12,0)*$FB$6+VLOOKUP($FA213,STREV,LOOKUPS!I$10,0)*$FC$6+VLOOKUP($FA213,LTREV,LOOKUPS!I$9,0)*$FD$6+VLOOKUP($FA213,CFP,LOOKUPS!I$6,0)*$FE$6+VLOOKUP($FA213,EP,LOOKUPS!I$8,0)*$FF$6+VLOOKUP($FA213,BM,LOOKUPS!I$5,0)*$FG$6+VLOOKUP($FA213,DIV,LOOKUPS!I$7,0)*$FH$6++VLOOKUP($FA213,SIZE,LOOKUPS!I$11,0)*$FI$6)</f>
        <v/>
      </c>
      <c r="FI213" s="1" t="str">
        <f>IF(ISERROR(VLOOKUP($FA213,MOM,LOOKUPS!J$12,0)*$FB$6+VLOOKUP($FA213,STREV,LOOKUPS!J$10,0)*$FC$6+VLOOKUP($FA213,LTREV,LOOKUPS!J$9,0)*$FD$6+VLOOKUP($FA213,CFP,LOOKUPS!J$6,0)*$FE$6+VLOOKUP($FA213,EP,LOOKUPS!J$8,0)*$FF$6+VLOOKUP($FA213,BM,LOOKUPS!J$5,0)*$FG$6+VLOOKUP($FA213,DIV,LOOKUPS!J$7,0)*$FH$6++VLOOKUP($FA213,SIZE,LOOKUPS!J$11,0)*$FI$6),"",VLOOKUP($FA213,MOM,LOOKUPS!J$12,0)*$FB$6+VLOOKUP($FA213,STREV,LOOKUPS!J$10,0)*$FC$6+VLOOKUP($FA213,LTREV,LOOKUPS!J$9,0)*$FD$6+VLOOKUP($FA213,CFP,LOOKUPS!J$6,0)*$FE$6+VLOOKUP($FA213,EP,LOOKUPS!J$8,0)*$FF$6+VLOOKUP($FA213,BM,LOOKUPS!J$5,0)*$FG$6+VLOOKUP($FA213,DIV,LOOKUPS!J$7,0)*$FH$6++VLOOKUP($FA213,SIZE,LOOKUPS!J$11,0)*$FI$6)</f>
        <v/>
      </c>
      <c r="FJ213" s="1" t="str">
        <f>IF(ISERROR(VLOOKUP($FA213,MOM,LOOKUPS!K$12,0)*$FB$6+VLOOKUP($FA213,STREV,LOOKUPS!K$10,0)*$FC$6+VLOOKUP($FA213,LTREV,LOOKUPS!K$9,0)*$FD$6+VLOOKUP($FA213,CFP,LOOKUPS!K$6,0)*$FE$6+VLOOKUP($FA213,EP,LOOKUPS!K$8,0)*$FF$6+VLOOKUP($FA213,BM,LOOKUPS!K$5,0)*$FG$6+VLOOKUP($FA213,DIV,LOOKUPS!K$7,0)*$FH$6++VLOOKUP($FA213,SIZE,LOOKUPS!K$11,0)*$FI$6),"",VLOOKUP($FA213,MOM,LOOKUPS!K$12,0)*$FB$6+VLOOKUP($FA213,STREV,LOOKUPS!K$10,0)*$FC$6+VLOOKUP($FA213,LTREV,LOOKUPS!K$9,0)*$FD$6+VLOOKUP($FA213,CFP,LOOKUPS!K$6,0)*$FE$6+VLOOKUP($FA213,EP,LOOKUPS!K$8,0)*$FF$6+VLOOKUP($FA213,BM,LOOKUPS!K$5,0)*$FG$6+VLOOKUP($FA213,DIV,LOOKUPS!K$7,0)*$FH$6++VLOOKUP($FA213,SIZE,LOOKUPS!K$11,0)*$FI$6)</f>
        <v/>
      </c>
      <c r="FK213" s="1" t="str">
        <f>IF(ISERROR(VLOOKUP($FA213,MOM,LOOKUPS!L$12,0)*$FB$6+VLOOKUP($FA213,STREV,LOOKUPS!L$10,0)*$FC$6+VLOOKUP($FA213,LTREV,LOOKUPS!L$9,0)*$FD$6+VLOOKUP($FA213,CFP,LOOKUPS!L$6,0)*$FE$6+VLOOKUP($FA213,EP,LOOKUPS!L$8,0)*$FF$6+VLOOKUP($FA213,BM,LOOKUPS!L$5,0)*$FG$6+VLOOKUP($FA213,DIV,LOOKUPS!L$7,0)*$FH$6++VLOOKUP($FA213,SIZE,LOOKUPS!L$11,0)*$FI$6),"",VLOOKUP($FA213,MOM,LOOKUPS!L$12,0)*$FB$6+VLOOKUP($FA213,STREV,LOOKUPS!L$10,0)*$FC$6+VLOOKUP($FA213,LTREV,LOOKUPS!L$9,0)*$FD$6+VLOOKUP($FA213,CFP,LOOKUPS!L$6,0)*$FE$6+VLOOKUP($FA213,EP,LOOKUPS!L$8,0)*$FF$6+VLOOKUP($FA213,BM,LOOKUPS!L$5,0)*$FG$6+VLOOKUP($FA213,DIV,LOOKUPS!L$7,0)*$FH$6++VLOOKUP($FA213,SIZE,LOOKUPS!L$11,0)*$FI$6)</f>
        <v/>
      </c>
    </row>
    <row r="214" spans="1:167" x14ac:dyDescent="0.3">
      <c r="A214" s="1">
        <v>194401</v>
      </c>
      <c r="B214" s="1">
        <v>3.97</v>
      </c>
      <c r="C214" s="1">
        <v>3.1</v>
      </c>
      <c r="D214" s="1">
        <v>3.65</v>
      </c>
      <c r="E214" s="1">
        <v>3.81</v>
      </c>
      <c r="F214" s="1">
        <v>4.12</v>
      </c>
      <c r="G214" s="1">
        <v>3.14</v>
      </c>
      <c r="H214" s="1">
        <v>5.44</v>
      </c>
      <c r="I214" s="1">
        <v>6.06</v>
      </c>
      <c r="J214" s="1">
        <v>3.94</v>
      </c>
      <c r="K214" s="1">
        <v>7.84</v>
      </c>
      <c r="M214" s="1">
        <v>194302</v>
      </c>
      <c r="N214" s="1">
        <v>7.59</v>
      </c>
      <c r="O214" s="1">
        <v>7.2</v>
      </c>
      <c r="P214" s="1">
        <v>7.49</v>
      </c>
      <c r="Q214" s="1">
        <v>9.48</v>
      </c>
      <c r="R214" s="1">
        <v>7.93</v>
      </c>
      <c r="S214" s="1">
        <v>8.02</v>
      </c>
      <c r="T214" s="1">
        <v>9.4</v>
      </c>
      <c r="U214" s="1">
        <v>14.73</v>
      </c>
      <c r="V214" s="1">
        <v>15.64</v>
      </c>
      <c r="W214" s="1">
        <v>45.69</v>
      </c>
      <c r="Y214" s="1">
        <v>194801</v>
      </c>
      <c r="Z214" s="1">
        <v>0.99</v>
      </c>
      <c r="AA214" s="1">
        <v>-2.4700000000000002</v>
      </c>
      <c r="AB214" s="1">
        <v>-2.5299999999999998</v>
      </c>
      <c r="AC214" s="1">
        <v>-1.35</v>
      </c>
      <c r="AD214" s="1">
        <v>-2.7</v>
      </c>
      <c r="AE214" s="1">
        <v>-2.52</v>
      </c>
      <c r="AF214" s="1">
        <v>-2.14</v>
      </c>
      <c r="AG214" s="1">
        <v>-1.2</v>
      </c>
      <c r="AH214" s="1">
        <v>-3.68</v>
      </c>
      <c r="AI214" s="1">
        <v>-0.84</v>
      </c>
      <c r="AK214">
        <v>196807</v>
      </c>
      <c r="AL214">
        <v>3.12</v>
      </c>
      <c r="AM214">
        <v>-5.25</v>
      </c>
      <c r="AN214">
        <v>-3.14</v>
      </c>
      <c r="AO214">
        <v>-1.28</v>
      </c>
      <c r="AP214">
        <v>-5.57</v>
      </c>
      <c r="AQ214">
        <v>-3.62</v>
      </c>
      <c r="AR214">
        <v>-3.09</v>
      </c>
      <c r="AS214">
        <v>-2.84</v>
      </c>
      <c r="AT214">
        <v>-0.84</v>
      </c>
      <c r="AU214">
        <v>-5.61</v>
      </c>
      <c r="AV214">
        <v>-5.51</v>
      </c>
      <c r="AW214">
        <v>-4.26</v>
      </c>
      <c r="AX214">
        <v>-2.98</v>
      </c>
      <c r="AY214">
        <v>-4.08</v>
      </c>
      <c r="AZ214">
        <v>-2.0099999999999998</v>
      </c>
      <c r="BA214">
        <v>-3.45</v>
      </c>
      <c r="BB214">
        <v>-2.2799999999999998</v>
      </c>
      <c r="BC214">
        <v>-0.42</v>
      </c>
      <c r="BD214">
        <v>-1.2</v>
      </c>
      <c r="BF214" s="1">
        <v>196807</v>
      </c>
      <c r="BG214" s="1">
        <v>1.18</v>
      </c>
      <c r="BH214" s="1">
        <v>-5.25</v>
      </c>
      <c r="BI214" s="1">
        <v>-2.85</v>
      </c>
      <c r="BJ214" s="1">
        <v>-1.55</v>
      </c>
      <c r="BK214" s="1">
        <v>-5.15</v>
      </c>
      <c r="BL214" s="1">
        <v>-4.29</v>
      </c>
      <c r="BM214" s="1">
        <v>-2.2200000000000002</v>
      </c>
      <c r="BN214" s="1">
        <v>-3.13</v>
      </c>
      <c r="BO214" s="1">
        <v>-1.33</v>
      </c>
      <c r="BP214" s="1">
        <v>-5.4</v>
      </c>
      <c r="BQ214" s="1">
        <v>-4.74</v>
      </c>
      <c r="BR214" s="1">
        <v>-5.54</v>
      </c>
      <c r="BS214" s="1">
        <v>-2.95</v>
      </c>
      <c r="BT214" s="1">
        <v>-2.58</v>
      </c>
      <c r="BU214" s="1">
        <v>-1.84</v>
      </c>
      <c r="BV214" s="1">
        <v>-4.05</v>
      </c>
      <c r="BW214" s="1">
        <v>-2.1</v>
      </c>
      <c r="BX214" s="1">
        <v>-1.48</v>
      </c>
      <c r="BY214" s="1">
        <v>-1.21</v>
      </c>
      <c r="CA214" s="1">
        <v>194307</v>
      </c>
      <c r="CB214" s="1">
        <v>0.62</v>
      </c>
      <c r="CC214" s="1">
        <v>-5.0199999999999996</v>
      </c>
      <c r="CD214" s="1">
        <v>-6.22</v>
      </c>
      <c r="CE214" s="1">
        <v>-7.97</v>
      </c>
      <c r="CF214" s="1">
        <v>-5.0999999999999996</v>
      </c>
      <c r="CG214" s="1">
        <v>-5.12</v>
      </c>
      <c r="CH214" s="1">
        <v>-5.59</v>
      </c>
      <c r="CI214" s="1">
        <v>-7.13</v>
      </c>
      <c r="CJ214" s="1">
        <v>-8.98</v>
      </c>
      <c r="CK214" s="1">
        <v>-4.54</v>
      </c>
      <c r="CL214" s="1">
        <v>-5.67</v>
      </c>
      <c r="CM214" s="1">
        <v>-4.87</v>
      </c>
      <c r="CN214" s="1">
        <v>-5.36</v>
      </c>
      <c r="CO214" s="1">
        <v>-5.23</v>
      </c>
      <c r="CP214" s="1">
        <v>-5.95</v>
      </c>
      <c r="CQ214" s="1">
        <v>-8.33</v>
      </c>
      <c r="CR214" s="1">
        <v>-5.95</v>
      </c>
      <c r="CS214" s="1">
        <v>-6.76</v>
      </c>
      <c r="CT214" s="1">
        <v>-11.17</v>
      </c>
      <c r="CV214" s="1">
        <v>194407</v>
      </c>
      <c r="CW214" s="1">
        <v>-1.68</v>
      </c>
      <c r="CX214" s="1">
        <v>-2</v>
      </c>
      <c r="CY214" s="1">
        <v>-1.04</v>
      </c>
      <c r="CZ214" s="1">
        <v>-0.57999999999999996</v>
      </c>
      <c r="DA214" s="1">
        <v>-2.17</v>
      </c>
      <c r="DB214" s="1">
        <v>-1.56</v>
      </c>
      <c r="DC214" s="1">
        <v>-0.68</v>
      </c>
      <c r="DD214" s="1">
        <v>-0.25</v>
      </c>
      <c r="DE214" s="1">
        <v>-1.29</v>
      </c>
      <c r="DF214" s="1">
        <v>-2.33</v>
      </c>
      <c r="DG214" s="1">
        <v>-2.0099999999999998</v>
      </c>
      <c r="DH214" s="1">
        <v>-1.64</v>
      </c>
      <c r="DI214" s="1">
        <v>-1.48</v>
      </c>
      <c r="DJ214" s="1">
        <v>-0.3</v>
      </c>
      <c r="DK214" s="1">
        <v>-1.05</v>
      </c>
      <c r="DL214" s="1">
        <v>-1.34</v>
      </c>
      <c r="DM214" s="1">
        <v>0.86</v>
      </c>
      <c r="DN214" s="1">
        <v>-1.65</v>
      </c>
      <c r="DO214" s="1">
        <v>-0.91</v>
      </c>
      <c r="DQ214" s="1">
        <v>194307</v>
      </c>
      <c r="DR214" s="1">
        <v>-99.99</v>
      </c>
      <c r="DS214" s="1">
        <v>-7.51</v>
      </c>
      <c r="DT214" s="1">
        <v>-6.78</v>
      </c>
      <c r="DU214" s="1">
        <v>-5.08</v>
      </c>
      <c r="DV214" s="1">
        <v>-7.31</v>
      </c>
      <c r="DW214" s="1">
        <v>-6.98</v>
      </c>
      <c r="DX214" s="1">
        <v>-6.81</v>
      </c>
      <c r="DY214" s="1">
        <v>-6.72</v>
      </c>
      <c r="DZ214" s="1">
        <v>-4.6399999999999997</v>
      </c>
      <c r="EA214" s="1">
        <v>-6.67</v>
      </c>
      <c r="EB214" s="1">
        <v>-7.95</v>
      </c>
      <c r="EC214" s="1">
        <v>-7.92</v>
      </c>
      <c r="ED214" s="1">
        <v>-6.03</v>
      </c>
      <c r="EE214" s="1">
        <v>-7.9</v>
      </c>
      <c r="EF214" s="1">
        <v>-5.7</v>
      </c>
      <c r="EG214" s="1">
        <v>-7.46</v>
      </c>
      <c r="EH214" s="1">
        <v>-5.97</v>
      </c>
      <c r="EI214" s="1">
        <v>-5.69</v>
      </c>
      <c r="EJ214" s="1">
        <v>-3.59</v>
      </c>
      <c r="EL214">
        <v>194307</v>
      </c>
      <c r="EM214">
        <v>-4.7699999999999996</v>
      </c>
      <c r="EN214">
        <v>-2.41</v>
      </c>
      <c r="EO214">
        <v>-2.27</v>
      </c>
      <c r="EP214">
        <v>0.03</v>
      </c>
      <c r="ER214" s="1">
        <v>194401</v>
      </c>
      <c r="ES214" s="1">
        <v>0.97</v>
      </c>
      <c r="EU214" s="1">
        <v>194302</v>
      </c>
      <c r="EV214" s="1">
        <v>-5.52</v>
      </c>
      <c r="EX214" s="1">
        <v>194801</v>
      </c>
      <c r="EY214" s="1">
        <v>1.19</v>
      </c>
      <c r="FA214" s="1">
        <v>194401</v>
      </c>
      <c r="FB214" s="1" t="str">
        <f>IF(ISERROR(VLOOKUP($FA214,MOM,LOOKUPS!C$12,0)*$FB$6+VLOOKUP($FA214,STREV,LOOKUPS!C$10,0)*$FC$6+VLOOKUP($FA214,LTREV,LOOKUPS!C$9,0)*$FD$6+VLOOKUP($FA214,CFP,LOOKUPS!C$6,0)*$FE$6+VLOOKUP($FA214,EP,LOOKUPS!C$8,0)*$FF$6+VLOOKUP($FA214,BM,LOOKUPS!C$5,0)*$FG$6+VLOOKUP($FA214,DIV,LOOKUPS!C$7,0)*$FH$6++VLOOKUP($FA214,SIZE,LOOKUPS!C$11,0)*$FI$6),"",VLOOKUP($FA214,MOM,LOOKUPS!C$12,0)*$FB$6+VLOOKUP($FA214,STREV,LOOKUPS!C$10,0)*$FC$6+VLOOKUP($FA214,LTREV,LOOKUPS!C$9,0)*$FD$6+VLOOKUP($FA214,CFP,LOOKUPS!C$6,0)*$FE$6+VLOOKUP($FA214,EP,LOOKUPS!C$8,0)*$FF$6+VLOOKUP($FA214,BM,LOOKUPS!C$5,0)*$FG$6+VLOOKUP($FA214,DIV,LOOKUPS!C$7,0)*$FH$6++VLOOKUP($FA214,SIZE,LOOKUPS!C$11,0)*$FI$6)</f>
        <v/>
      </c>
      <c r="FC214" s="1" t="str">
        <f>IF(ISERROR(VLOOKUP($FA214,MOM,LOOKUPS!D$12,0)*$FB$6+VLOOKUP($FA214,STREV,LOOKUPS!D$10,0)*$FC$6+VLOOKUP($FA214,LTREV,LOOKUPS!D$9,0)*$FD$6+VLOOKUP($FA214,CFP,LOOKUPS!D$6,0)*$FE$6+VLOOKUP($FA214,EP,LOOKUPS!D$8,0)*$FF$6+VLOOKUP($FA214,BM,LOOKUPS!D$5,0)*$FG$6+VLOOKUP($FA214,DIV,LOOKUPS!D$7,0)*$FH$6++VLOOKUP($FA214,SIZE,LOOKUPS!D$11,0)*$FI$6),"",VLOOKUP($FA214,MOM,LOOKUPS!D$12,0)*$FB$6+VLOOKUP($FA214,STREV,LOOKUPS!D$10,0)*$FC$6+VLOOKUP($FA214,LTREV,LOOKUPS!D$9,0)*$FD$6+VLOOKUP($FA214,CFP,LOOKUPS!D$6,0)*$FE$6+VLOOKUP($FA214,EP,LOOKUPS!D$8,0)*$FF$6+VLOOKUP($FA214,BM,LOOKUPS!D$5,0)*$FG$6+VLOOKUP($FA214,DIV,LOOKUPS!D$7,0)*$FH$6++VLOOKUP($FA214,SIZE,LOOKUPS!D$11,0)*$FI$6)</f>
        <v/>
      </c>
      <c r="FD214" s="1" t="str">
        <f>IF(ISERROR(VLOOKUP($FA214,MOM,LOOKUPS!E$12,0)*$FB$6+VLOOKUP($FA214,STREV,LOOKUPS!E$10,0)*$FC$6+VLOOKUP($FA214,LTREV,LOOKUPS!E$9,0)*$FD$6+VLOOKUP($FA214,CFP,LOOKUPS!E$6,0)*$FE$6+VLOOKUP($FA214,EP,LOOKUPS!E$8,0)*$FF$6+VLOOKUP($FA214,BM,LOOKUPS!E$5,0)*$FG$6+VLOOKUP($FA214,DIV,LOOKUPS!E$7,0)*$FH$6++VLOOKUP($FA214,SIZE,LOOKUPS!E$11,0)*$FI$6),"",VLOOKUP($FA214,MOM,LOOKUPS!E$12,0)*$FB$6+VLOOKUP($FA214,STREV,LOOKUPS!E$10,0)*$FC$6+VLOOKUP($FA214,LTREV,LOOKUPS!E$9,0)*$FD$6+VLOOKUP($FA214,CFP,LOOKUPS!E$6,0)*$FE$6+VLOOKUP($FA214,EP,LOOKUPS!E$8,0)*$FF$6+VLOOKUP($FA214,BM,LOOKUPS!E$5,0)*$FG$6+VLOOKUP($FA214,DIV,LOOKUPS!E$7,0)*$FH$6++VLOOKUP($FA214,SIZE,LOOKUPS!E$11,0)*$FI$6)</f>
        <v/>
      </c>
      <c r="FE214" s="1" t="str">
        <f>IF(ISERROR(VLOOKUP($FA214,MOM,LOOKUPS!F$12,0)*$FB$6+VLOOKUP($FA214,STREV,LOOKUPS!F$10,0)*$FC$6+VLOOKUP($FA214,LTREV,LOOKUPS!F$9,0)*$FD$6+VLOOKUP($FA214,CFP,LOOKUPS!F$6,0)*$FE$6+VLOOKUP($FA214,EP,LOOKUPS!F$8,0)*$FF$6+VLOOKUP($FA214,BM,LOOKUPS!F$5,0)*$FG$6+VLOOKUP($FA214,DIV,LOOKUPS!F$7,0)*$FH$6++VLOOKUP($FA214,SIZE,LOOKUPS!F$11,0)*$FI$6),"",VLOOKUP($FA214,MOM,LOOKUPS!F$12,0)*$FB$6+VLOOKUP($FA214,STREV,LOOKUPS!F$10,0)*$FC$6+VLOOKUP($FA214,LTREV,LOOKUPS!F$9,0)*$FD$6+VLOOKUP($FA214,CFP,LOOKUPS!F$6,0)*$FE$6+VLOOKUP($FA214,EP,LOOKUPS!F$8,0)*$FF$6+VLOOKUP($FA214,BM,LOOKUPS!F$5,0)*$FG$6+VLOOKUP($FA214,DIV,LOOKUPS!F$7,0)*$FH$6++VLOOKUP($FA214,SIZE,LOOKUPS!F$11,0)*$FI$6)</f>
        <v/>
      </c>
      <c r="FF214" s="1" t="str">
        <f>IF(ISERROR(VLOOKUP($FA214,MOM,LOOKUPS!G$12,0)*$FB$6+VLOOKUP($FA214,STREV,LOOKUPS!G$10,0)*$FC$6+VLOOKUP($FA214,LTREV,LOOKUPS!G$9,0)*$FD$6+VLOOKUP($FA214,CFP,LOOKUPS!G$6,0)*$FE$6+VLOOKUP($FA214,EP,LOOKUPS!G$8,0)*$FF$6+VLOOKUP($FA214,BM,LOOKUPS!G$5,0)*$FG$6+VLOOKUP($FA214,DIV,LOOKUPS!G$7,0)*$FH$6++VLOOKUP($FA214,SIZE,LOOKUPS!G$11,0)*$FI$6),"",VLOOKUP($FA214,MOM,LOOKUPS!G$12,0)*$FB$6+VLOOKUP($FA214,STREV,LOOKUPS!G$10,0)*$FC$6+VLOOKUP($FA214,LTREV,LOOKUPS!G$9,0)*$FD$6+VLOOKUP($FA214,CFP,LOOKUPS!G$6,0)*$FE$6+VLOOKUP($FA214,EP,LOOKUPS!G$8,0)*$FF$6+VLOOKUP($FA214,BM,LOOKUPS!G$5,0)*$FG$6+VLOOKUP($FA214,DIV,LOOKUPS!G$7,0)*$FH$6++VLOOKUP($FA214,SIZE,LOOKUPS!G$11,0)*$FI$6)</f>
        <v/>
      </c>
      <c r="FG214" s="1" t="str">
        <f>IF(ISERROR(VLOOKUP($FA214,MOM,LOOKUPS!H$12,0)*$FB$6+VLOOKUP($FA214,STREV,LOOKUPS!H$10,0)*$FC$6+VLOOKUP($FA214,LTREV,LOOKUPS!H$9,0)*$FD$6+VLOOKUP($FA214,CFP,LOOKUPS!H$6,0)*$FE$6+VLOOKUP($FA214,EP,LOOKUPS!H$8,0)*$FF$6+VLOOKUP($FA214,BM,LOOKUPS!H$5,0)*$FG$6+VLOOKUP($FA214,DIV,LOOKUPS!H$7,0)*$FH$6++VLOOKUP($FA214,SIZE,LOOKUPS!H$11,0)*$FI$6),"",VLOOKUP($FA214,MOM,LOOKUPS!H$12,0)*$FB$6+VLOOKUP($FA214,STREV,LOOKUPS!H$10,0)*$FC$6+VLOOKUP($FA214,LTREV,LOOKUPS!H$9,0)*$FD$6+VLOOKUP($FA214,CFP,LOOKUPS!H$6,0)*$FE$6+VLOOKUP($FA214,EP,LOOKUPS!H$8,0)*$FF$6+VLOOKUP($FA214,BM,LOOKUPS!H$5,0)*$FG$6+VLOOKUP($FA214,DIV,LOOKUPS!H$7,0)*$FH$6++VLOOKUP($FA214,SIZE,LOOKUPS!H$11,0)*$FI$6)</f>
        <v/>
      </c>
      <c r="FH214" s="1" t="str">
        <f>IF(ISERROR(VLOOKUP($FA214,MOM,LOOKUPS!I$12,0)*$FB$6+VLOOKUP($FA214,STREV,LOOKUPS!I$10,0)*$FC$6+VLOOKUP($FA214,LTREV,LOOKUPS!I$9,0)*$FD$6+VLOOKUP($FA214,CFP,LOOKUPS!I$6,0)*$FE$6+VLOOKUP($FA214,EP,LOOKUPS!I$8,0)*$FF$6+VLOOKUP($FA214,BM,LOOKUPS!I$5,0)*$FG$6+VLOOKUP($FA214,DIV,LOOKUPS!I$7,0)*$FH$6++VLOOKUP($FA214,SIZE,LOOKUPS!I$11,0)*$FI$6),"",VLOOKUP($FA214,MOM,LOOKUPS!I$12,0)*$FB$6+VLOOKUP($FA214,STREV,LOOKUPS!I$10,0)*$FC$6+VLOOKUP($FA214,LTREV,LOOKUPS!I$9,0)*$FD$6+VLOOKUP($FA214,CFP,LOOKUPS!I$6,0)*$FE$6+VLOOKUP($FA214,EP,LOOKUPS!I$8,0)*$FF$6+VLOOKUP($FA214,BM,LOOKUPS!I$5,0)*$FG$6+VLOOKUP($FA214,DIV,LOOKUPS!I$7,0)*$FH$6++VLOOKUP($FA214,SIZE,LOOKUPS!I$11,0)*$FI$6)</f>
        <v/>
      </c>
      <c r="FI214" s="1" t="str">
        <f>IF(ISERROR(VLOOKUP($FA214,MOM,LOOKUPS!J$12,0)*$FB$6+VLOOKUP($FA214,STREV,LOOKUPS!J$10,0)*$FC$6+VLOOKUP($FA214,LTREV,LOOKUPS!J$9,0)*$FD$6+VLOOKUP($FA214,CFP,LOOKUPS!J$6,0)*$FE$6+VLOOKUP($FA214,EP,LOOKUPS!J$8,0)*$FF$6+VLOOKUP($FA214,BM,LOOKUPS!J$5,0)*$FG$6+VLOOKUP($FA214,DIV,LOOKUPS!J$7,0)*$FH$6++VLOOKUP($FA214,SIZE,LOOKUPS!J$11,0)*$FI$6),"",VLOOKUP($FA214,MOM,LOOKUPS!J$12,0)*$FB$6+VLOOKUP($FA214,STREV,LOOKUPS!J$10,0)*$FC$6+VLOOKUP($FA214,LTREV,LOOKUPS!J$9,0)*$FD$6+VLOOKUP($FA214,CFP,LOOKUPS!J$6,0)*$FE$6+VLOOKUP($FA214,EP,LOOKUPS!J$8,0)*$FF$6+VLOOKUP($FA214,BM,LOOKUPS!J$5,0)*$FG$6+VLOOKUP($FA214,DIV,LOOKUPS!J$7,0)*$FH$6++VLOOKUP($FA214,SIZE,LOOKUPS!J$11,0)*$FI$6)</f>
        <v/>
      </c>
      <c r="FJ214" s="1" t="str">
        <f>IF(ISERROR(VLOOKUP($FA214,MOM,LOOKUPS!K$12,0)*$FB$6+VLOOKUP($FA214,STREV,LOOKUPS!K$10,0)*$FC$6+VLOOKUP($FA214,LTREV,LOOKUPS!K$9,0)*$FD$6+VLOOKUP($FA214,CFP,LOOKUPS!K$6,0)*$FE$6+VLOOKUP($FA214,EP,LOOKUPS!K$8,0)*$FF$6+VLOOKUP($FA214,BM,LOOKUPS!K$5,0)*$FG$6+VLOOKUP($FA214,DIV,LOOKUPS!K$7,0)*$FH$6++VLOOKUP($FA214,SIZE,LOOKUPS!K$11,0)*$FI$6),"",VLOOKUP($FA214,MOM,LOOKUPS!K$12,0)*$FB$6+VLOOKUP($FA214,STREV,LOOKUPS!K$10,0)*$FC$6+VLOOKUP($FA214,LTREV,LOOKUPS!K$9,0)*$FD$6+VLOOKUP($FA214,CFP,LOOKUPS!K$6,0)*$FE$6+VLOOKUP($FA214,EP,LOOKUPS!K$8,0)*$FF$6+VLOOKUP($FA214,BM,LOOKUPS!K$5,0)*$FG$6+VLOOKUP($FA214,DIV,LOOKUPS!K$7,0)*$FH$6++VLOOKUP($FA214,SIZE,LOOKUPS!K$11,0)*$FI$6)</f>
        <v/>
      </c>
      <c r="FK214" s="1" t="str">
        <f>IF(ISERROR(VLOOKUP($FA214,MOM,LOOKUPS!L$12,0)*$FB$6+VLOOKUP($FA214,STREV,LOOKUPS!L$10,0)*$FC$6+VLOOKUP($FA214,LTREV,LOOKUPS!L$9,0)*$FD$6+VLOOKUP($FA214,CFP,LOOKUPS!L$6,0)*$FE$6+VLOOKUP($FA214,EP,LOOKUPS!L$8,0)*$FF$6+VLOOKUP($FA214,BM,LOOKUPS!L$5,0)*$FG$6+VLOOKUP($FA214,DIV,LOOKUPS!L$7,0)*$FH$6++VLOOKUP($FA214,SIZE,LOOKUPS!L$11,0)*$FI$6),"",VLOOKUP($FA214,MOM,LOOKUPS!L$12,0)*$FB$6+VLOOKUP($FA214,STREV,LOOKUPS!L$10,0)*$FC$6+VLOOKUP($FA214,LTREV,LOOKUPS!L$9,0)*$FD$6+VLOOKUP($FA214,CFP,LOOKUPS!L$6,0)*$FE$6+VLOOKUP($FA214,EP,LOOKUPS!L$8,0)*$FF$6+VLOOKUP($FA214,BM,LOOKUPS!L$5,0)*$FG$6+VLOOKUP($FA214,DIV,LOOKUPS!L$7,0)*$FH$6++VLOOKUP($FA214,SIZE,LOOKUPS!L$11,0)*$FI$6)</f>
        <v/>
      </c>
    </row>
    <row r="215" spans="1:167" x14ac:dyDescent="0.3">
      <c r="A215" s="1">
        <v>194402</v>
      </c>
      <c r="B215" s="1">
        <v>1.17</v>
      </c>
      <c r="C215" s="1">
        <v>0.84</v>
      </c>
      <c r="D215" s="1">
        <v>0.87</v>
      </c>
      <c r="E215" s="1">
        <v>1.77</v>
      </c>
      <c r="F215" s="1">
        <v>1.62</v>
      </c>
      <c r="G215" s="1">
        <v>1.1399999999999999</v>
      </c>
      <c r="H215" s="1">
        <v>1.02</v>
      </c>
      <c r="I215" s="1">
        <v>1.03</v>
      </c>
      <c r="J215" s="1">
        <v>2.8</v>
      </c>
      <c r="K215" s="1">
        <v>2.31</v>
      </c>
      <c r="M215" s="1">
        <v>194303</v>
      </c>
      <c r="N215" s="1">
        <v>12.16</v>
      </c>
      <c r="O215" s="1">
        <v>8.4600000000000009</v>
      </c>
      <c r="P215" s="1">
        <v>9.8800000000000008</v>
      </c>
      <c r="Q215" s="1">
        <v>8.4700000000000006</v>
      </c>
      <c r="R215" s="1">
        <v>13.36</v>
      </c>
      <c r="S215" s="1">
        <v>13.05</v>
      </c>
      <c r="T215" s="1">
        <v>13.39</v>
      </c>
      <c r="U215" s="1">
        <v>13.59</v>
      </c>
      <c r="V215" s="1">
        <v>11.48</v>
      </c>
      <c r="W215" s="1">
        <v>7.11</v>
      </c>
      <c r="Y215" s="1">
        <v>194802</v>
      </c>
      <c r="Z215" s="1">
        <v>-4.6100000000000003</v>
      </c>
      <c r="AA215" s="1">
        <v>-4.43</v>
      </c>
      <c r="AB215" s="1">
        <v>-4.8099999999999996</v>
      </c>
      <c r="AC215" s="1">
        <v>-5.39</v>
      </c>
      <c r="AD215" s="1">
        <v>-5.8</v>
      </c>
      <c r="AE215" s="1">
        <v>-6.86</v>
      </c>
      <c r="AF215" s="1">
        <v>-5.97</v>
      </c>
      <c r="AG215" s="1">
        <v>-5.92</v>
      </c>
      <c r="AH215" s="1">
        <v>-7.59</v>
      </c>
      <c r="AI215" s="1">
        <v>-8.35</v>
      </c>
      <c r="AK215">
        <v>196808</v>
      </c>
      <c r="AL215">
        <v>5.23</v>
      </c>
      <c r="AM215">
        <v>2.93</v>
      </c>
      <c r="AN215">
        <v>3.04</v>
      </c>
      <c r="AO215">
        <v>3.97</v>
      </c>
      <c r="AP215">
        <v>2.94</v>
      </c>
      <c r="AQ215">
        <v>3.16</v>
      </c>
      <c r="AR215">
        <v>2.99</v>
      </c>
      <c r="AS215">
        <v>3.2</v>
      </c>
      <c r="AT215">
        <v>4.09</v>
      </c>
      <c r="AU215">
        <v>2.25</v>
      </c>
      <c r="AV215">
        <v>3.95</v>
      </c>
      <c r="AW215">
        <v>2.87</v>
      </c>
      <c r="AX215">
        <v>3.45</v>
      </c>
      <c r="AY215">
        <v>3.88</v>
      </c>
      <c r="AZ215">
        <v>2.02</v>
      </c>
      <c r="BA215">
        <v>2.67</v>
      </c>
      <c r="BB215">
        <v>3.7</v>
      </c>
      <c r="BC215">
        <v>4.1900000000000004</v>
      </c>
      <c r="BD215">
        <v>4</v>
      </c>
      <c r="BF215" s="1">
        <v>196808</v>
      </c>
      <c r="BG215" s="1">
        <v>6.88</v>
      </c>
      <c r="BH215" s="1">
        <v>3.04</v>
      </c>
      <c r="BI215" s="1">
        <v>3.24</v>
      </c>
      <c r="BJ215" s="1">
        <v>3.17</v>
      </c>
      <c r="BK215" s="1">
        <v>2.76</v>
      </c>
      <c r="BL215" s="1">
        <v>3.6</v>
      </c>
      <c r="BM215" s="1">
        <v>3.14</v>
      </c>
      <c r="BN215" s="1">
        <v>3.35</v>
      </c>
      <c r="BO215" s="1">
        <v>3.13</v>
      </c>
      <c r="BP215" s="1">
        <v>1.79</v>
      </c>
      <c r="BQ215" s="1">
        <v>4.3099999999999996</v>
      </c>
      <c r="BR215" s="1">
        <v>3.89</v>
      </c>
      <c r="BS215" s="1">
        <v>3.29</v>
      </c>
      <c r="BT215" s="1">
        <v>3.95</v>
      </c>
      <c r="BU215" s="1">
        <v>2.2599999999999998</v>
      </c>
      <c r="BV215" s="1">
        <v>3.41</v>
      </c>
      <c r="BW215" s="1">
        <v>3.28</v>
      </c>
      <c r="BX215" s="1">
        <v>2.46</v>
      </c>
      <c r="BY215" s="1">
        <v>3.65</v>
      </c>
      <c r="CA215" s="1">
        <v>194308</v>
      </c>
      <c r="CB215" s="1">
        <v>-11.44</v>
      </c>
      <c r="CC215" s="1">
        <v>0.83</v>
      </c>
      <c r="CD215" s="1">
        <v>0.7</v>
      </c>
      <c r="CE215" s="1">
        <v>-0.56000000000000005</v>
      </c>
      <c r="CF215" s="1">
        <v>1.1100000000000001</v>
      </c>
      <c r="CG215" s="1">
        <v>0.76</v>
      </c>
      <c r="CH215" s="1">
        <v>0.41</v>
      </c>
      <c r="CI215" s="1">
        <v>0.65</v>
      </c>
      <c r="CJ215" s="1">
        <v>-1.1299999999999999</v>
      </c>
      <c r="CK215" s="1">
        <v>1.4</v>
      </c>
      <c r="CL215" s="1">
        <v>0.81</v>
      </c>
      <c r="CM215" s="1">
        <v>0.28999999999999998</v>
      </c>
      <c r="CN215" s="1">
        <v>1.24</v>
      </c>
      <c r="CO215" s="1">
        <v>0.52</v>
      </c>
      <c r="CP215" s="1">
        <v>0.3</v>
      </c>
      <c r="CQ215" s="1">
        <v>0.74</v>
      </c>
      <c r="CR215" s="1">
        <v>0.56999999999999995</v>
      </c>
      <c r="CS215" s="1">
        <v>1.54</v>
      </c>
      <c r="CT215" s="1">
        <v>-3.76</v>
      </c>
      <c r="CV215" s="1">
        <v>194408</v>
      </c>
      <c r="CW215" s="1">
        <v>5.45</v>
      </c>
      <c r="CX215" s="1">
        <v>2.88</v>
      </c>
      <c r="CY215" s="1">
        <v>2.7</v>
      </c>
      <c r="CZ215" s="1">
        <v>2.2799999999999998</v>
      </c>
      <c r="DA215" s="1">
        <v>2.86</v>
      </c>
      <c r="DB215" s="1">
        <v>2.8</v>
      </c>
      <c r="DC215" s="1">
        <v>2.79</v>
      </c>
      <c r="DD215" s="1">
        <v>2.65</v>
      </c>
      <c r="DE215" s="1">
        <v>2.04</v>
      </c>
      <c r="DF215" s="1">
        <v>3.38</v>
      </c>
      <c r="DG215" s="1">
        <v>2.34</v>
      </c>
      <c r="DH215" s="1">
        <v>2.93</v>
      </c>
      <c r="DI215" s="1">
        <v>2.68</v>
      </c>
      <c r="DJ215" s="1">
        <v>2.5499999999999998</v>
      </c>
      <c r="DK215" s="1">
        <v>3.03</v>
      </c>
      <c r="DL215" s="1">
        <v>2.52</v>
      </c>
      <c r="DM215" s="1">
        <v>2.77</v>
      </c>
      <c r="DN215" s="1">
        <v>2.2799999999999998</v>
      </c>
      <c r="DO215" s="1">
        <v>1.78</v>
      </c>
      <c r="DQ215" s="1">
        <v>194308</v>
      </c>
      <c r="DR215" s="1">
        <v>-99.99</v>
      </c>
      <c r="DS215" s="1">
        <v>-1.63</v>
      </c>
      <c r="DT215" s="1">
        <v>0.96</v>
      </c>
      <c r="DU215" s="1">
        <v>1.45</v>
      </c>
      <c r="DV215" s="1">
        <v>-2.37</v>
      </c>
      <c r="DW215" s="1">
        <v>0.16</v>
      </c>
      <c r="DX215" s="1">
        <v>1.0900000000000001</v>
      </c>
      <c r="DY215" s="1">
        <v>1.32</v>
      </c>
      <c r="DZ215" s="1">
        <v>1.45</v>
      </c>
      <c r="EA215" s="1">
        <v>-4.38</v>
      </c>
      <c r="EB215" s="1">
        <v>-0.36</v>
      </c>
      <c r="EC215" s="1">
        <v>-0.14000000000000001</v>
      </c>
      <c r="ED215" s="1">
        <v>0.46</v>
      </c>
      <c r="EE215" s="1">
        <v>1.1000000000000001</v>
      </c>
      <c r="EF215" s="1">
        <v>1.07</v>
      </c>
      <c r="EG215" s="1">
        <v>1.21</v>
      </c>
      <c r="EH215" s="1">
        <v>1.43</v>
      </c>
      <c r="EI215" s="1">
        <v>1.76</v>
      </c>
      <c r="EJ215" s="1">
        <v>1.1499999999999999</v>
      </c>
      <c r="EL215">
        <v>194308</v>
      </c>
      <c r="EM215">
        <v>1.3</v>
      </c>
      <c r="EN215">
        <v>-0.62</v>
      </c>
      <c r="EO215">
        <v>-0.47</v>
      </c>
      <c r="EP215">
        <v>0.03</v>
      </c>
      <c r="ER215" s="1">
        <v>194402</v>
      </c>
      <c r="ES215" s="1">
        <v>0.34</v>
      </c>
      <c r="EU215" s="1">
        <v>194303</v>
      </c>
      <c r="EV215" s="1">
        <v>-2.06</v>
      </c>
      <c r="EX215" s="1">
        <v>194802</v>
      </c>
      <c r="EY215" s="1">
        <v>2.57</v>
      </c>
      <c r="FA215" s="1">
        <v>194402</v>
      </c>
      <c r="FB215" s="1" t="str">
        <f>IF(ISERROR(VLOOKUP($FA215,MOM,LOOKUPS!C$12,0)*$FB$6+VLOOKUP($FA215,STREV,LOOKUPS!C$10,0)*$FC$6+VLOOKUP($FA215,LTREV,LOOKUPS!C$9,0)*$FD$6+VLOOKUP($FA215,CFP,LOOKUPS!C$6,0)*$FE$6+VLOOKUP($FA215,EP,LOOKUPS!C$8,0)*$FF$6+VLOOKUP($FA215,BM,LOOKUPS!C$5,0)*$FG$6+VLOOKUP($FA215,DIV,LOOKUPS!C$7,0)*$FH$6++VLOOKUP($FA215,SIZE,LOOKUPS!C$11,0)*$FI$6),"",VLOOKUP($FA215,MOM,LOOKUPS!C$12,0)*$FB$6+VLOOKUP($FA215,STREV,LOOKUPS!C$10,0)*$FC$6+VLOOKUP($FA215,LTREV,LOOKUPS!C$9,0)*$FD$6+VLOOKUP($FA215,CFP,LOOKUPS!C$6,0)*$FE$6+VLOOKUP($FA215,EP,LOOKUPS!C$8,0)*$FF$6+VLOOKUP($FA215,BM,LOOKUPS!C$5,0)*$FG$6+VLOOKUP($FA215,DIV,LOOKUPS!C$7,0)*$FH$6++VLOOKUP($FA215,SIZE,LOOKUPS!C$11,0)*$FI$6)</f>
        <v/>
      </c>
      <c r="FC215" s="1" t="str">
        <f>IF(ISERROR(VLOOKUP($FA215,MOM,LOOKUPS!D$12,0)*$FB$6+VLOOKUP($FA215,STREV,LOOKUPS!D$10,0)*$FC$6+VLOOKUP($FA215,LTREV,LOOKUPS!D$9,0)*$FD$6+VLOOKUP($FA215,CFP,LOOKUPS!D$6,0)*$FE$6+VLOOKUP($FA215,EP,LOOKUPS!D$8,0)*$FF$6+VLOOKUP($FA215,BM,LOOKUPS!D$5,0)*$FG$6+VLOOKUP($FA215,DIV,LOOKUPS!D$7,0)*$FH$6++VLOOKUP($FA215,SIZE,LOOKUPS!D$11,0)*$FI$6),"",VLOOKUP($FA215,MOM,LOOKUPS!D$12,0)*$FB$6+VLOOKUP($FA215,STREV,LOOKUPS!D$10,0)*$FC$6+VLOOKUP($FA215,LTREV,LOOKUPS!D$9,0)*$FD$6+VLOOKUP($FA215,CFP,LOOKUPS!D$6,0)*$FE$6+VLOOKUP($FA215,EP,LOOKUPS!D$8,0)*$FF$6+VLOOKUP($FA215,BM,LOOKUPS!D$5,0)*$FG$6+VLOOKUP($FA215,DIV,LOOKUPS!D$7,0)*$FH$6++VLOOKUP($FA215,SIZE,LOOKUPS!D$11,0)*$FI$6)</f>
        <v/>
      </c>
      <c r="FD215" s="1" t="str">
        <f>IF(ISERROR(VLOOKUP($FA215,MOM,LOOKUPS!E$12,0)*$FB$6+VLOOKUP($FA215,STREV,LOOKUPS!E$10,0)*$FC$6+VLOOKUP($FA215,LTREV,LOOKUPS!E$9,0)*$FD$6+VLOOKUP($FA215,CFP,LOOKUPS!E$6,0)*$FE$6+VLOOKUP($FA215,EP,LOOKUPS!E$8,0)*$FF$6+VLOOKUP($FA215,BM,LOOKUPS!E$5,0)*$FG$6+VLOOKUP($FA215,DIV,LOOKUPS!E$7,0)*$FH$6++VLOOKUP($FA215,SIZE,LOOKUPS!E$11,0)*$FI$6),"",VLOOKUP($FA215,MOM,LOOKUPS!E$12,0)*$FB$6+VLOOKUP($FA215,STREV,LOOKUPS!E$10,0)*$FC$6+VLOOKUP($FA215,LTREV,LOOKUPS!E$9,0)*$FD$6+VLOOKUP($FA215,CFP,LOOKUPS!E$6,0)*$FE$6+VLOOKUP($FA215,EP,LOOKUPS!E$8,0)*$FF$6+VLOOKUP($FA215,BM,LOOKUPS!E$5,0)*$FG$6+VLOOKUP($FA215,DIV,LOOKUPS!E$7,0)*$FH$6++VLOOKUP($FA215,SIZE,LOOKUPS!E$11,0)*$FI$6)</f>
        <v/>
      </c>
      <c r="FE215" s="1" t="str">
        <f>IF(ISERROR(VLOOKUP($FA215,MOM,LOOKUPS!F$12,0)*$FB$6+VLOOKUP($FA215,STREV,LOOKUPS!F$10,0)*$FC$6+VLOOKUP($FA215,LTREV,LOOKUPS!F$9,0)*$FD$6+VLOOKUP($FA215,CFP,LOOKUPS!F$6,0)*$FE$6+VLOOKUP($FA215,EP,LOOKUPS!F$8,0)*$FF$6+VLOOKUP($FA215,BM,LOOKUPS!F$5,0)*$FG$6+VLOOKUP($FA215,DIV,LOOKUPS!F$7,0)*$FH$6++VLOOKUP($FA215,SIZE,LOOKUPS!F$11,0)*$FI$6),"",VLOOKUP($FA215,MOM,LOOKUPS!F$12,0)*$FB$6+VLOOKUP($FA215,STREV,LOOKUPS!F$10,0)*$FC$6+VLOOKUP($FA215,LTREV,LOOKUPS!F$9,0)*$FD$6+VLOOKUP($FA215,CFP,LOOKUPS!F$6,0)*$FE$6+VLOOKUP($FA215,EP,LOOKUPS!F$8,0)*$FF$6+VLOOKUP($FA215,BM,LOOKUPS!F$5,0)*$FG$6+VLOOKUP($FA215,DIV,LOOKUPS!F$7,0)*$FH$6++VLOOKUP($FA215,SIZE,LOOKUPS!F$11,0)*$FI$6)</f>
        <v/>
      </c>
      <c r="FF215" s="1" t="str">
        <f>IF(ISERROR(VLOOKUP($FA215,MOM,LOOKUPS!G$12,0)*$FB$6+VLOOKUP($FA215,STREV,LOOKUPS!G$10,0)*$FC$6+VLOOKUP($FA215,LTREV,LOOKUPS!G$9,0)*$FD$6+VLOOKUP($FA215,CFP,LOOKUPS!G$6,0)*$FE$6+VLOOKUP($FA215,EP,LOOKUPS!G$8,0)*$FF$6+VLOOKUP($FA215,BM,LOOKUPS!G$5,0)*$FG$6+VLOOKUP($FA215,DIV,LOOKUPS!G$7,0)*$FH$6++VLOOKUP($FA215,SIZE,LOOKUPS!G$11,0)*$FI$6),"",VLOOKUP($FA215,MOM,LOOKUPS!G$12,0)*$FB$6+VLOOKUP($FA215,STREV,LOOKUPS!G$10,0)*$FC$6+VLOOKUP($FA215,LTREV,LOOKUPS!G$9,0)*$FD$6+VLOOKUP($FA215,CFP,LOOKUPS!G$6,0)*$FE$6+VLOOKUP($FA215,EP,LOOKUPS!G$8,0)*$FF$6+VLOOKUP($FA215,BM,LOOKUPS!G$5,0)*$FG$6+VLOOKUP($FA215,DIV,LOOKUPS!G$7,0)*$FH$6++VLOOKUP($FA215,SIZE,LOOKUPS!G$11,0)*$FI$6)</f>
        <v/>
      </c>
      <c r="FG215" s="1" t="str">
        <f>IF(ISERROR(VLOOKUP($FA215,MOM,LOOKUPS!H$12,0)*$FB$6+VLOOKUP($FA215,STREV,LOOKUPS!H$10,0)*$FC$6+VLOOKUP($FA215,LTREV,LOOKUPS!H$9,0)*$FD$6+VLOOKUP($FA215,CFP,LOOKUPS!H$6,0)*$FE$6+VLOOKUP($FA215,EP,LOOKUPS!H$8,0)*$FF$6+VLOOKUP($FA215,BM,LOOKUPS!H$5,0)*$FG$6+VLOOKUP($FA215,DIV,LOOKUPS!H$7,0)*$FH$6++VLOOKUP($FA215,SIZE,LOOKUPS!H$11,0)*$FI$6),"",VLOOKUP($FA215,MOM,LOOKUPS!H$12,0)*$FB$6+VLOOKUP($FA215,STREV,LOOKUPS!H$10,0)*$FC$6+VLOOKUP($FA215,LTREV,LOOKUPS!H$9,0)*$FD$6+VLOOKUP($FA215,CFP,LOOKUPS!H$6,0)*$FE$6+VLOOKUP($FA215,EP,LOOKUPS!H$8,0)*$FF$6+VLOOKUP($FA215,BM,LOOKUPS!H$5,0)*$FG$6+VLOOKUP($FA215,DIV,LOOKUPS!H$7,0)*$FH$6++VLOOKUP($FA215,SIZE,LOOKUPS!H$11,0)*$FI$6)</f>
        <v/>
      </c>
      <c r="FH215" s="1" t="str">
        <f>IF(ISERROR(VLOOKUP($FA215,MOM,LOOKUPS!I$12,0)*$FB$6+VLOOKUP($FA215,STREV,LOOKUPS!I$10,0)*$FC$6+VLOOKUP($FA215,LTREV,LOOKUPS!I$9,0)*$FD$6+VLOOKUP($FA215,CFP,LOOKUPS!I$6,0)*$FE$6+VLOOKUP($FA215,EP,LOOKUPS!I$8,0)*$FF$6+VLOOKUP($FA215,BM,LOOKUPS!I$5,0)*$FG$6+VLOOKUP($FA215,DIV,LOOKUPS!I$7,0)*$FH$6++VLOOKUP($FA215,SIZE,LOOKUPS!I$11,0)*$FI$6),"",VLOOKUP($FA215,MOM,LOOKUPS!I$12,0)*$FB$6+VLOOKUP($FA215,STREV,LOOKUPS!I$10,0)*$FC$6+VLOOKUP($FA215,LTREV,LOOKUPS!I$9,0)*$FD$6+VLOOKUP($FA215,CFP,LOOKUPS!I$6,0)*$FE$6+VLOOKUP($FA215,EP,LOOKUPS!I$8,0)*$FF$6+VLOOKUP($FA215,BM,LOOKUPS!I$5,0)*$FG$6+VLOOKUP($FA215,DIV,LOOKUPS!I$7,0)*$FH$6++VLOOKUP($FA215,SIZE,LOOKUPS!I$11,0)*$FI$6)</f>
        <v/>
      </c>
      <c r="FI215" s="1" t="str">
        <f>IF(ISERROR(VLOOKUP($FA215,MOM,LOOKUPS!J$12,0)*$FB$6+VLOOKUP($FA215,STREV,LOOKUPS!J$10,0)*$FC$6+VLOOKUP($FA215,LTREV,LOOKUPS!J$9,0)*$FD$6+VLOOKUP($FA215,CFP,LOOKUPS!J$6,0)*$FE$6+VLOOKUP($FA215,EP,LOOKUPS!J$8,0)*$FF$6+VLOOKUP($FA215,BM,LOOKUPS!J$5,0)*$FG$6+VLOOKUP($FA215,DIV,LOOKUPS!J$7,0)*$FH$6++VLOOKUP($FA215,SIZE,LOOKUPS!J$11,0)*$FI$6),"",VLOOKUP($FA215,MOM,LOOKUPS!J$12,0)*$FB$6+VLOOKUP($FA215,STREV,LOOKUPS!J$10,0)*$FC$6+VLOOKUP($FA215,LTREV,LOOKUPS!J$9,0)*$FD$6+VLOOKUP($FA215,CFP,LOOKUPS!J$6,0)*$FE$6+VLOOKUP($FA215,EP,LOOKUPS!J$8,0)*$FF$6+VLOOKUP($FA215,BM,LOOKUPS!J$5,0)*$FG$6+VLOOKUP($FA215,DIV,LOOKUPS!J$7,0)*$FH$6++VLOOKUP($FA215,SIZE,LOOKUPS!J$11,0)*$FI$6)</f>
        <v/>
      </c>
      <c r="FJ215" s="1" t="str">
        <f>IF(ISERROR(VLOOKUP($FA215,MOM,LOOKUPS!K$12,0)*$FB$6+VLOOKUP($FA215,STREV,LOOKUPS!K$10,0)*$FC$6+VLOOKUP($FA215,LTREV,LOOKUPS!K$9,0)*$FD$6+VLOOKUP($FA215,CFP,LOOKUPS!K$6,0)*$FE$6+VLOOKUP($FA215,EP,LOOKUPS!K$8,0)*$FF$6+VLOOKUP($FA215,BM,LOOKUPS!K$5,0)*$FG$6+VLOOKUP($FA215,DIV,LOOKUPS!K$7,0)*$FH$6++VLOOKUP($FA215,SIZE,LOOKUPS!K$11,0)*$FI$6),"",VLOOKUP($FA215,MOM,LOOKUPS!K$12,0)*$FB$6+VLOOKUP($FA215,STREV,LOOKUPS!K$10,0)*$FC$6+VLOOKUP($FA215,LTREV,LOOKUPS!K$9,0)*$FD$6+VLOOKUP($FA215,CFP,LOOKUPS!K$6,0)*$FE$6+VLOOKUP($FA215,EP,LOOKUPS!K$8,0)*$FF$6+VLOOKUP($FA215,BM,LOOKUPS!K$5,0)*$FG$6+VLOOKUP($FA215,DIV,LOOKUPS!K$7,0)*$FH$6++VLOOKUP($FA215,SIZE,LOOKUPS!K$11,0)*$FI$6)</f>
        <v/>
      </c>
      <c r="FK215" s="1" t="str">
        <f>IF(ISERROR(VLOOKUP($FA215,MOM,LOOKUPS!L$12,0)*$FB$6+VLOOKUP($FA215,STREV,LOOKUPS!L$10,0)*$FC$6+VLOOKUP($FA215,LTREV,LOOKUPS!L$9,0)*$FD$6+VLOOKUP($FA215,CFP,LOOKUPS!L$6,0)*$FE$6+VLOOKUP($FA215,EP,LOOKUPS!L$8,0)*$FF$6+VLOOKUP($FA215,BM,LOOKUPS!L$5,0)*$FG$6+VLOOKUP($FA215,DIV,LOOKUPS!L$7,0)*$FH$6++VLOOKUP($FA215,SIZE,LOOKUPS!L$11,0)*$FI$6),"",VLOOKUP($FA215,MOM,LOOKUPS!L$12,0)*$FB$6+VLOOKUP($FA215,STREV,LOOKUPS!L$10,0)*$FC$6+VLOOKUP($FA215,LTREV,LOOKUPS!L$9,0)*$FD$6+VLOOKUP($FA215,CFP,LOOKUPS!L$6,0)*$FE$6+VLOOKUP($FA215,EP,LOOKUPS!L$8,0)*$FF$6+VLOOKUP($FA215,BM,LOOKUPS!L$5,0)*$FG$6+VLOOKUP($FA215,DIV,LOOKUPS!L$7,0)*$FH$6++VLOOKUP($FA215,SIZE,LOOKUPS!L$11,0)*$FI$6)</f>
        <v/>
      </c>
    </row>
    <row r="216" spans="1:167" x14ac:dyDescent="0.3">
      <c r="A216" s="1">
        <v>194403</v>
      </c>
      <c r="B216" s="1">
        <v>3.65</v>
      </c>
      <c r="C216" s="1">
        <v>2.44</v>
      </c>
      <c r="D216" s="1">
        <v>2.93</v>
      </c>
      <c r="E216" s="1">
        <v>2.77</v>
      </c>
      <c r="F216" s="1">
        <v>3.1</v>
      </c>
      <c r="G216" s="1">
        <v>4.21</v>
      </c>
      <c r="H216" s="1">
        <v>3.27</v>
      </c>
      <c r="I216" s="1">
        <v>4.5199999999999996</v>
      </c>
      <c r="J216" s="1">
        <v>7.67</v>
      </c>
      <c r="K216" s="1">
        <v>6.56</v>
      </c>
      <c r="M216" s="1">
        <v>194304</v>
      </c>
      <c r="N216" s="1">
        <v>8.7100000000000009</v>
      </c>
      <c r="O216" s="1">
        <v>3.9</v>
      </c>
      <c r="P216" s="1">
        <v>2.4300000000000002</v>
      </c>
      <c r="Q216" s="1">
        <v>1.01</v>
      </c>
      <c r="R216" s="1">
        <v>2.31</v>
      </c>
      <c r="S216" s="1">
        <v>1.75</v>
      </c>
      <c r="T216" s="1">
        <v>2.5499999999999998</v>
      </c>
      <c r="U216" s="1">
        <v>4.34</v>
      </c>
      <c r="V216" s="1">
        <v>2.4</v>
      </c>
      <c r="W216" s="1">
        <v>5.22</v>
      </c>
      <c r="Y216" s="1">
        <v>194803</v>
      </c>
      <c r="Z216" s="1">
        <v>12.19</v>
      </c>
      <c r="AA216" s="1">
        <v>8.91</v>
      </c>
      <c r="AB216" s="1">
        <v>9.49</v>
      </c>
      <c r="AC216" s="1">
        <v>10.6</v>
      </c>
      <c r="AD216" s="1">
        <v>9.24</v>
      </c>
      <c r="AE216" s="1">
        <v>9.83</v>
      </c>
      <c r="AF216" s="1">
        <v>9.01</v>
      </c>
      <c r="AG216" s="1">
        <v>9.5500000000000007</v>
      </c>
      <c r="AH216" s="1">
        <v>9.6</v>
      </c>
      <c r="AI216" s="1">
        <v>9.11</v>
      </c>
      <c r="AK216">
        <v>196809</v>
      </c>
      <c r="AL216">
        <v>11.04</v>
      </c>
      <c r="AM216">
        <v>6.96</v>
      </c>
      <c r="AN216">
        <v>6.01</v>
      </c>
      <c r="AO216">
        <v>7.72</v>
      </c>
      <c r="AP216">
        <v>6.72</v>
      </c>
      <c r="AQ216">
        <v>7.39</v>
      </c>
      <c r="AR216">
        <v>5.52</v>
      </c>
      <c r="AS216">
        <v>5.8</v>
      </c>
      <c r="AT216">
        <v>8.58</v>
      </c>
      <c r="AU216">
        <v>6.93</v>
      </c>
      <c r="AV216">
        <v>6.4</v>
      </c>
      <c r="AW216">
        <v>7.73</v>
      </c>
      <c r="AX216">
        <v>7.05</v>
      </c>
      <c r="AY216">
        <v>6.2</v>
      </c>
      <c r="AZ216">
        <v>4.79</v>
      </c>
      <c r="BA216">
        <v>5.85</v>
      </c>
      <c r="BB216">
        <v>5.76</v>
      </c>
      <c r="BC216">
        <v>7.95</v>
      </c>
      <c r="BD216">
        <v>9.15</v>
      </c>
      <c r="BF216" s="1">
        <v>196809</v>
      </c>
      <c r="BG216" s="1">
        <v>9.91</v>
      </c>
      <c r="BH216" s="1">
        <v>7.06</v>
      </c>
      <c r="BI216" s="1">
        <v>6.58</v>
      </c>
      <c r="BJ216" s="1">
        <v>6.6</v>
      </c>
      <c r="BK216" s="1">
        <v>7.4</v>
      </c>
      <c r="BL216" s="1">
        <v>6.37</v>
      </c>
      <c r="BM216" s="1">
        <v>6.96</v>
      </c>
      <c r="BN216" s="1">
        <v>5.47</v>
      </c>
      <c r="BO216" s="1">
        <v>7.12</v>
      </c>
      <c r="BP216" s="1">
        <v>7.68</v>
      </c>
      <c r="BQ216" s="1">
        <v>6.94</v>
      </c>
      <c r="BR216" s="1">
        <v>6.05</v>
      </c>
      <c r="BS216" s="1">
        <v>6.72</v>
      </c>
      <c r="BT216" s="1">
        <v>6.56</v>
      </c>
      <c r="BU216" s="1">
        <v>7.4</v>
      </c>
      <c r="BV216" s="1">
        <v>5.62</v>
      </c>
      <c r="BW216" s="1">
        <v>5.3</v>
      </c>
      <c r="BX216" s="1">
        <v>5.19</v>
      </c>
      <c r="BY216" s="1">
        <v>8.6300000000000008</v>
      </c>
      <c r="CA216" s="1">
        <v>194309</v>
      </c>
      <c r="CB216" s="1">
        <v>1.85</v>
      </c>
      <c r="CC216" s="1">
        <v>2.4</v>
      </c>
      <c r="CD216" s="1">
        <v>3.39</v>
      </c>
      <c r="CE216" s="1">
        <v>5.1100000000000003</v>
      </c>
      <c r="CF216" s="1">
        <v>2.41</v>
      </c>
      <c r="CG216" s="1">
        <v>2.63</v>
      </c>
      <c r="CH216" s="1">
        <v>3.7</v>
      </c>
      <c r="CI216" s="1">
        <v>3.35</v>
      </c>
      <c r="CJ216" s="1">
        <v>5.95</v>
      </c>
      <c r="CK216" s="1">
        <v>1.68</v>
      </c>
      <c r="CL216" s="1">
        <v>3.14</v>
      </c>
      <c r="CM216" s="1">
        <v>2.38</v>
      </c>
      <c r="CN216" s="1">
        <v>2.88</v>
      </c>
      <c r="CO216" s="1">
        <v>3.19</v>
      </c>
      <c r="CP216" s="1">
        <v>4.21</v>
      </c>
      <c r="CQ216" s="1">
        <v>3.28</v>
      </c>
      <c r="CR216" s="1">
        <v>3.43</v>
      </c>
      <c r="CS216" s="1">
        <v>5.84</v>
      </c>
      <c r="CT216" s="1">
        <v>6.06</v>
      </c>
      <c r="CV216" s="1">
        <v>194409</v>
      </c>
      <c r="CW216" s="1">
        <v>-2.2999999999999998</v>
      </c>
      <c r="CX216" s="1">
        <v>-0.56999999999999995</v>
      </c>
      <c r="CY216" s="1">
        <v>0.04</v>
      </c>
      <c r="CZ216" s="1">
        <v>1.97</v>
      </c>
      <c r="DA216" s="1">
        <v>-0.36</v>
      </c>
      <c r="DB216" s="1">
        <v>-0.71</v>
      </c>
      <c r="DC216" s="1">
        <v>0.4</v>
      </c>
      <c r="DD216" s="1">
        <v>0.22</v>
      </c>
      <c r="DE216" s="1">
        <v>2.62</v>
      </c>
      <c r="DF216" s="1">
        <v>-0.1</v>
      </c>
      <c r="DG216" s="1">
        <v>-0.63</v>
      </c>
      <c r="DH216" s="1">
        <v>-0.97</v>
      </c>
      <c r="DI216" s="1">
        <v>-0.44</v>
      </c>
      <c r="DJ216" s="1">
        <v>0.4</v>
      </c>
      <c r="DK216" s="1">
        <v>0.39</v>
      </c>
      <c r="DL216" s="1">
        <v>-0.21</v>
      </c>
      <c r="DM216" s="1">
        <v>0.65</v>
      </c>
      <c r="DN216" s="1">
        <v>1.06</v>
      </c>
      <c r="DO216" s="1">
        <v>4.24</v>
      </c>
      <c r="DQ216" s="1">
        <v>194309</v>
      </c>
      <c r="DR216" s="1">
        <v>-99.99</v>
      </c>
      <c r="DS216" s="1">
        <v>4.54</v>
      </c>
      <c r="DT216" s="1">
        <v>3.53</v>
      </c>
      <c r="DU216" s="1">
        <v>2.5</v>
      </c>
      <c r="DV216" s="1">
        <v>4.63</v>
      </c>
      <c r="DW216" s="1">
        <v>4.32</v>
      </c>
      <c r="DX216" s="1">
        <v>3.06</v>
      </c>
      <c r="DY216" s="1">
        <v>2.96</v>
      </c>
      <c r="DZ216" s="1">
        <v>2.65</v>
      </c>
      <c r="EA216" s="1">
        <v>5.36</v>
      </c>
      <c r="EB216" s="1">
        <v>3.91</v>
      </c>
      <c r="EC216" s="1">
        <v>4.3600000000000003</v>
      </c>
      <c r="ED216" s="1">
        <v>4.29</v>
      </c>
      <c r="EE216" s="1">
        <v>2.96</v>
      </c>
      <c r="EF216" s="1">
        <v>3.16</v>
      </c>
      <c r="EG216" s="1">
        <v>3.72</v>
      </c>
      <c r="EH216" s="1">
        <v>2.2000000000000002</v>
      </c>
      <c r="EI216" s="1">
        <v>2.83</v>
      </c>
      <c r="EJ216" s="1">
        <v>2.4700000000000002</v>
      </c>
      <c r="EL216">
        <v>194309</v>
      </c>
      <c r="EM216">
        <v>2.4</v>
      </c>
      <c r="EN216">
        <v>1.28</v>
      </c>
      <c r="EO216">
        <v>1.43</v>
      </c>
      <c r="EP216">
        <v>0.03</v>
      </c>
      <c r="ER216" s="1">
        <v>194403</v>
      </c>
      <c r="ES216" s="1">
        <v>2.61</v>
      </c>
      <c r="EU216" s="1">
        <v>194304</v>
      </c>
      <c r="EV216" s="1">
        <v>1.17</v>
      </c>
      <c r="EX216" s="1">
        <v>194803</v>
      </c>
      <c r="EY216" s="1">
        <v>-1.53</v>
      </c>
      <c r="FA216" s="1">
        <v>194403</v>
      </c>
      <c r="FB216" s="1" t="str">
        <f>IF(ISERROR(VLOOKUP($FA216,MOM,LOOKUPS!C$12,0)*$FB$6+VLOOKUP($FA216,STREV,LOOKUPS!C$10,0)*$FC$6+VLOOKUP($FA216,LTREV,LOOKUPS!C$9,0)*$FD$6+VLOOKUP($FA216,CFP,LOOKUPS!C$6,0)*$FE$6+VLOOKUP($FA216,EP,LOOKUPS!C$8,0)*$FF$6+VLOOKUP($FA216,BM,LOOKUPS!C$5,0)*$FG$6+VLOOKUP($FA216,DIV,LOOKUPS!C$7,0)*$FH$6++VLOOKUP($FA216,SIZE,LOOKUPS!C$11,0)*$FI$6),"",VLOOKUP($FA216,MOM,LOOKUPS!C$12,0)*$FB$6+VLOOKUP($FA216,STREV,LOOKUPS!C$10,0)*$FC$6+VLOOKUP($FA216,LTREV,LOOKUPS!C$9,0)*$FD$6+VLOOKUP($FA216,CFP,LOOKUPS!C$6,0)*$FE$6+VLOOKUP($FA216,EP,LOOKUPS!C$8,0)*$FF$6+VLOOKUP($FA216,BM,LOOKUPS!C$5,0)*$FG$6+VLOOKUP($FA216,DIV,LOOKUPS!C$7,0)*$FH$6++VLOOKUP($FA216,SIZE,LOOKUPS!C$11,0)*$FI$6)</f>
        <v/>
      </c>
      <c r="FC216" s="1" t="str">
        <f>IF(ISERROR(VLOOKUP($FA216,MOM,LOOKUPS!D$12,0)*$FB$6+VLOOKUP($FA216,STREV,LOOKUPS!D$10,0)*$FC$6+VLOOKUP($FA216,LTREV,LOOKUPS!D$9,0)*$FD$6+VLOOKUP($FA216,CFP,LOOKUPS!D$6,0)*$FE$6+VLOOKUP($FA216,EP,LOOKUPS!D$8,0)*$FF$6+VLOOKUP($FA216,BM,LOOKUPS!D$5,0)*$FG$6+VLOOKUP($FA216,DIV,LOOKUPS!D$7,0)*$FH$6++VLOOKUP($FA216,SIZE,LOOKUPS!D$11,0)*$FI$6),"",VLOOKUP($FA216,MOM,LOOKUPS!D$12,0)*$FB$6+VLOOKUP($FA216,STREV,LOOKUPS!D$10,0)*$FC$6+VLOOKUP($FA216,LTREV,LOOKUPS!D$9,0)*$FD$6+VLOOKUP($FA216,CFP,LOOKUPS!D$6,0)*$FE$6+VLOOKUP($FA216,EP,LOOKUPS!D$8,0)*$FF$6+VLOOKUP($FA216,BM,LOOKUPS!D$5,0)*$FG$6+VLOOKUP($FA216,DIV,LOOKUPS!D$7,0)*$FH$6++VLOOKUP($FA216,SIZE,LOOKUPS!D$11,0)*$FI$6)</f>
        <v/>
      </c>
      <c r="FD216" s="1" t="str">
        <f>IF(ISERROR(VLOOKUP($FA216,MOM,LOOKUPS!E$12,0)*$FB$6+VLOOKUP($FA216,STREV,LOOKUPS!E$10,0)*$FC$6+VLOOKUP($FA216,LTREV,LOOKUPS!E$9,0)*$FD$6+VLOOKUP($FA216,CFP,LOOKUPS!E$6,0)*$FE$6+VLOOKUP($FA216,EP,LOOKUPS!E$8,0)*$FF$6+VLOOKUP($FA216,BM,LOOKUPS!E$5,0)*$FG$6+VLOOKUP($FA216,DIV,LOOKUPS!E$7,0)*$FH$6++VLOOKUP($FA216,SIZE,LOOKUPS!E$11,0)*$FI$6),"",VLOOKUP($FA216,MOM,LOOKUPS!E$12,0)*$FB$6+VLOOKUP($FA216,STREV,LOOKUPS!E$10,0)*$FC$6+VLOOKUP($FA216,LTREV,LOOKUPS!E$9,0)*$FD$6+VLOOKUP($FA216,CFP,LOOKUPS!E$6,0)*$FE$6+VLOOKUP($FA216,EP,LOOKUPS!E$8,0)*$FF$6+VLOOKUP($FA216,BM,LOOKUPS!E$5,0)*$FG$6+VLOOKUP($FA216,DIV,LOOKUPS!E$7,0)*$FH$6++VLOOKUP($FA216,SIZE,LOOKUPS!E$11,0)*$FI$6)</f>
        <v/>
      </c>
      <c r="FE216" s="1" t="str">
        <f>IF(ISERROR(VLOOKUP($FA216,MOM,LOOKUPS!F$12,0)*$FB$6+VLOOKUP($FA216,STREV,LOOKUPS!F$10,0)*$FC$6+VLOOKUP($FA216,LTREV,LOOKUPS!F$9,0)*$FD$6+VLOOKUP($FA216,CFP,LOOKUPS!F$6,0)*$FE$6+VLOOKUP($FA216,EP,LOOKUPS!F$8,0)*$FF$6+VLOOKUP($FA216,BM,LOOKUPS!F$5,0)*$FG$6+VLOOKUP($FA216,DIV,LOOKUPS!F$7,0)*$FH$6++VLOOKUP($FA216,SIZE,LOOKUPS!F$11,0)*$FI$6),"",VLOOKUP($FA216,MOM,LOOKUPS!F$12,0)*$FB$6+VLOOKUP($FA216,STREV,LOOKUPS!F$10,0)*$FC$6+VLOOKUP($FA216,LTREV,LOOKUPS!F$9,0)*$FD$6+VLOOKUP($FA216,CFP,LOOKUPS!F$6,0)*$FE$6+VLOOKUP($FA216,EP,LOOKUPS!F$8,0)*$FF$6+VLOOKUP($FA216,BM,LOOKUPS!F$5,0)*$FG$6+VLOOKUP($FA216,DIV,LOOKUPS!F$7,0)*$FH$6++VLOOKUP($FA216,SIZE,LOOKUPS!F$11,0)*$FI$6)</f>
        <v/>
      </c>
      <c r="FF216" s="1" t="str">
        <f>IF(ISERROR(VLOOKUP($FA216,MOM,LOOKUPS!G$12,0)*$FB$6+VLOOKUP($FA216,STREV,LOOKUPS!G$10,0)*$FC$6+VLOOKUP($FA216,LTREV,LOOKUPS!G$9,0)*$FD$6+VLOOKUP($FA216,CFP,LOOKUPS!G$6,0)*$FE$6+VLOOKUP($FA216,EP,LOOKUPS!G$8,0)*$FF$6+VLOOKUP($FA216,BM,LOOKUPS!G$5,0)*$FG$6+VLOOKUP($FA216,DIV,LOOKUPS!G$7,0)*$FH$6++VLOOKUP($FA216,SIZE,LOOKUPS!G$11,0)*$FI$6),"",VLOOKUP($FA216,MOM,LOOKUPS!G$12,0)*$FB$6+VLOOKUP($FA216,STREV,LOOKUPS!G$10,0)*$FC$6+VLOOKUP($FA216,LTREV,LOOKUPS!G$9,0)*$FD$6+VLOOKUP($FA216,CFP,LOOKUPS!G$6,0)*$FE$6+VLOOKUP($FA216,EP,LOOKUPS!G$8,0)*$FF$6+VLOOKUP($FA216,BM,LOOKUPS!G$5,0)*$FG$6+VLOOKUP($FA216,DIV,LOOKUPS!G$7,0)*$FH$6++VLOOKUP($FA216,SIZE,LOOKUPS!G$11,0)*$FI$6)</f>
        <v/>
      </c>
      <c r="FG216" s="1" t="str">
        <f>IF(ISERROR(VLOOKUP($FA216,MOM,LOOKUPS!H$12,0)*$FB$6+VLOOKUP($FA216,STREV,LOOKUPS!H$10,0)*$FC$6+VLOOKUP($FA216,LTREV,LOOKUPS!H$9,0)*$FD$6+VLOOKUP($FA216,CFP,LOOKUPS!H$6,0)*$FE$6+VLOOKUP($FA216,EP,LOOKUPS!H$8,0)*$FF$6+VLOOKUP($FA216,BM,LOOKUPS!H$5,0)*$FG$6+VLOOKUP($FA216,DIV,LOOKUPS!H$7,0)*$FH$6++VLOOKUP($FA216,SIZE,LOOKUPS!H$11,0)*$FI$6),"",VLOOKUP($FA216,MOM,LOOKUPS!H$12,0)*$FB$6+VLOOKUP($FA216,STREV,LOOKUPS!H$10,0)*$FC$6+VLOOKUP($FA216,LTREV,LOOKUPS!H$9,0)*$FD$6+VLOOKUP($FA216,CFP,LOOKUPS!H$6,0)*$FE$6+VLOOKUP($FA216,EP,LOOKUPS!H$8,0)*$FF$6+VLOOKUP($FA216,BM,LOOKUPS!H$5,0)*$FG$6+VLOOKUP($FA216,DIV,LOOKUPS!H$7,0)*$FH$6++VLOOKUP($FA216,SIZE,LOOKUPS!H$11,0)*$FI$6)</f>
        <v/>
      </c>
      <c r="FH216" s="1" t="str">
        <f>IF(ISERROR(VLOOKUP($FA216,MOM,LOOKUPS!I$12,0)*$FB$6+VLOOKUP($FA216,STREV,LOOKUPS!I$10,0)*$FC$6+VLOOKUP($FA216,LTREV,LOOKUPS!I$9,0)*$FD$6+VLOOKUP($FA216,CFP,LOOKUPS!I$6,0)*$FE$6+VLOOKUP($FA216,EP,LOOKUPS!I$8,0)*$FF$6+VLOOKUP($FA216,BM,LOOKUPS!I$5,0)*$FG$6+VLOOKUP($FA216,DIV,LOOKUPS!I$7,0)*$FH$6++VLOOKUP($FA216,SIZE,LOOKUPS!I$11,0)*$FI$6),"",VLOOKUP($FA216,MOM,LOOKUPS!I$12,0)*$FB$6+VLOOKUP($FA216,STREV,LOOKUPS!I$10,0)*$FC$6+VLOOKUP($FA216,LTREV,LOOKUPS!I$9,0)*$FD$6+VLOOKUP($FA216,CFP,LOOKUPS!I$6,0)*$FE$6+VLOOKUP($FA216,EP,LOOKUPS!I$8,0)*$FF$6+VLOOKUP($FA216,BM,LOOKUPS!I$5,0)*$FG$6+VLOOKUP($FA216,DIV,LOOKUPS!I$7,0)*$FH$6++VLOOKUP($FA216,SIZE,LOOKUPS!I$11,0)*$FI$6)</f>
        <v/>
      </c>
      <c r="FI216" s="1" t="str">
        <f>IF(ISERROR(VLOOKUP($FA216,MOM,LOOKUPS!J$12,0)*$FB$6+VLOOKUP($FA216,STREV,LOOKUPS!J$10,0)*$FC$6+VLOOKUP($FA216,LTREV,LOOKUPS!J$9,0)*$FD$6+VLOOKUP($FA216,CFP,LOOKUPS!J$6,0)*$FE$6+VLOOKUP($FA216,EP,LOOKUPS!J$8,0)*$FF$6+VLOOKUP($FA216,BM,LOOKUPS!J$5,0)*$FG$6+VLOOKUP($FA216,DIV,LOOKUPS!J$7,0)*$FH$6++VLOOKUP($FA216,SIZE,LOOKUPS!J$11,0)*$FI$6),"",VLOOKUP($FA216,MOM,LOOKUPS!J$12,0)*$FB$6+VLOOKUP($FA216,STREV,LOOKUPS!J$10,0)*$FC$6+VLOOKUP($FA216,LTREV,LOOKUPS!J$9,0)*$FD$6+VLOOKUP($FA216,CFP,LOOKUPS!J$6,0)*$FE$6+VLOOKUP($FA216,EP,LOOKUPS!J$8,0)*$FF$6+VLOOKUP($FA216,BM,LOOKUPS!J$5,0)*$FG$6+VLOOKUP($FA216,DIV,LOOKUPS!J$7,0)*$FH$6++VLOOKUP($FA216,SIZE,LOOKUPS!J$11,0)*$FI$6)</f>
        <v/>
      </c>
      <c r="FJ216" s="1" t="str">
        <f>IF(ISERROR(VLOOKUP($FA216,MOM,LOOKUPS!K$12,0)*$FB$6+VLOOKUP($FA216,STREV,LOOKUPS!K$10,0)*$FC$6+VLOOKUP($FA216,LTREV,LOOKUPS!K$9,0)*$FD$6+VLOOKUP($FA216,CFP,LOOKUPS!K$6,0)*$FE$6+VLOOKUP($FA216,EP,LOOKUPS!K$8,0)*$FF$6+VLOOKUP($FA216,BM,LOOKUPS!K$5,0)*$FG$6+VLOOKUP($FA216,DIV,LOOKUPS!K$7,0)*$FH$6++VLOOKUP($FA216,SIZE,LOOKUPS!K$11,0)*$FI$6),"",VLOOKUP($FA216,MOM,LOOKUPS!K$12,0)*$FB$6+VLOOKUP($FA216,STREV,LOOKUPS!K$10,0)*$FC$6+VLOOKUP($FA216,LTREV,LOOKUPS!K$9,0)*$FD$6+VLOOKUP($FA216,CFP,LOOKUPS!K$6,0)*$FE$6+VLOOKUP($FA216,EP,LOOKUPS!K$8,0)*$FF$6+VLOOKUP($FA216,BM,LOOKUPS!K$5,0)*$FG$6+VLOOKUP($FA216,DIV,LOOKUPS!K$7,0)*$FH$6++VLOOKUP($FA216,SIZE,LOOKUPS!K$11,0)*$FI$6)</f>
        <v/>
      </c>
      <c r="FK216" s="1" t="str">
        <f>IF(ISERROR(VLOOKUP($FA216,MOM,LOOKUPS!L$12,0)*$FB$6+VLOOKUP($FA216,STREV,LOOKUPS!L$10,0)*$FC$6+VLOOKUP($FA216,LTREV,LOOKUPS!L$9,0)*$FD$6+VLOOKUP($FA216,CFP,LOOKUPS!L$6,0)*$FE$6+VLOOKUP($FA216,EP,LOOKUPS!L$8,0)*$FF$6+VLOOKUP($FA216,BM,LOOKUPS!L$5,0)*$FG$6+VLOOKUP($FA216,DIV,LOOKUPS!L$7,0)*$FH$6++VLOOKUP($FA216,SIZE,LOOKUPS!L$11,0)*$FI$6),"",VLOOKUP($FA216,MOM,LOOKUPS!L$12,0)*$FB$6+VLOOKUP($FA216,STREV,LOOKUPS!L$10,0)*$FC$6+VLOOKUP($FA216,LTREV,LOOKUPS!L$9,0)*$FD$6+VLOOKUP($FA216,CFP,LOOKUPS!L$6,0)*$FE$6+VLOOKUP($FA216,EP,LOOKUPS!L$8,0)*$FF$6+VLOOKUP($FA216,BM,LOOKUPS!L$5,0)*$FG$6+VLOOKUP($FA216,DIV,LOOKUPS!L$7,0)*$FH$6++VLOOKUP($FA216,SIZE,LOOKUPS!L$11,0)*$FI$6)</f>
        <v/>
      </c>
    </row>
    <row r="217" spans="1:167" x14ac:dyDescent="0.3">
      <c r="A217" s="1">
        <v>194404</v>
      </c>
      <c r="B217" s="1">
        <v>-4.97</v>
      </c>
      <c r="C217" s="1">
        <v>-3.56</v>
      </c>
      <c r="D217" s="1">
        <v>-2.7</v>
      </c>
      <c r="E217" s="1">
        <v>-2.61</v>
      </c>
      <c r="F217" s="1">
        <v>-3.04</v>
      </c>
      <c r="G217" s="1">
        <v>-2.5299999999999998</v>
      </c>
      <c r="H217" s="1">
        <v>-2.23</v>
      </c>
      <c r="I217" s="1">
        <v>-2.57</v>
      </c>
      <c r="J217" s="1">
        <v>-2.88</v>
      </c>
      <c r="K217" s="1">
        <v>-2.5299999999999998</v>
      </c>
      <c r="M217" s="1">
        <v>194305</v>
      </c>
      <c r="N217" s="1">
        <v>12.17</v>
      </c>
      <c r="O217" s="1">
        <v>7.62</v>
      </c>
      <c r="P217" s="1">
        <v>8.51</v>
      </c>
      <c r="Q217" s="1">
        <v>6.06</v>
      </c>
      <c r="R217" s="1">
        <v>10.51</v>
      </c>
      <c r="S217" s="1">
        <v>5.04</v>
      </c>
      <c r="T217" s="1">
        <v>6.73</v>
      </c>
      <c r="U217" s="1">
        <v>7.63</v>
      </c>
      <c r="V217" s="1">
        <v>9.6</v>
      </c>
      <c r="W217" s="1">
        <v>10.29</v>
      </c>
      <c r="Y217" s="1">
        <v>194804</v>
      </c>
      <c r="Z217" s="1">
        <v>4.58</v>
      </c>
      <c r="AA217" s="1">
        <v>4.28</v>
      </c>
      <c r="AB217" s="1">
        <v>4.26</v>
      </c>
      <c r="AC217" s="1">
        <v>4.28</v>
      </c>
      <c r="AD217" s="1">
        <v>3.07</v>
      </c>
      <c r="AE217" s="1">
        <v>3.03</v>
      </c>
      <c r="AF217" s="1">
        <v>3.99</v>
      </c>
      <c r="AG217" s="1">
        <v>3.65</v>
      </c>
      <c r="AH217" s="1">
        <v>4.72</v>
      </c>
      <c r="AI217" s="1">
        <v>2.15</v>
      </c>
      <c r="AK217">
        <v>196810</v>
      </c>
      <c r="AL217">
        <v>-0.03</v>
      </c>
      <c r="AM217">
        <v>-0.23</v>
      </c>
      <c r="AN217">
        <v>1.22</v>
      </c>
      <c r="AO217">
        <v>1.69</v>
      </c>
      <c r="AP217">
        <v>-0.78</v>
      </c>
      <c r="AQ217">
        <v>0.32</v>
      </c>
      <c r="AR217">
        <v>2.61</v>
      </c>
      <c r="AS217">
        <v>0.93</v>
      </c>
      <c r="AT217">
        <v>1.83</v>
      </c>
      <c r="AU217">
        <v>-1.67</v>
      </c>
      <c r="AV217">
        <v>0.52</v>
      </c>
      <c r="AW217">
        <v>1.44</v>
      </c>
      <c r="AX217">
        <v>-0.79</v>
      </c>
      <c r="AY217">
        <v>1.82</v>
      </c>
      <c r="AZ217">
        <v>3.47</v>
      </c>
      <c r="BA217">
        <v>0.42</v>
      </c>
      <c r="BB217">
        <v>1.39</v>
      </c>
      <c r="BC217">
        <v>2.37</v>
      </c>
      <c r="BD217">
        <v>1.35</v>
      </c>
      <c r="BF217" s="1">
        <v>196810</v>
      </c>
      <c r="BG217" s="1">
        <v>-1.18</v>
      </c>
      <c r="BH217" s="1">
        <v>-0.34</v>
      </c>
      <c r="BI217" s="1">
        <v>1.5</v>
      </c>
      <c r="BJ217" s="1">
        <v>1.66</v>
      </c>
      <c r="BK217" s="1">
        <v>-0.92</v>
      </c>
      <c r="BL217" s="1">
        <v>0.84</v>
      </c>
      <c r="BM217" s="1">
        <v>1.32</v>
      </c>
      <c r="BN217" s="1">
        <v>2.62</v>
      </c>
      <c r="BO217" s="1">
        <v>1.52</v>
      </c>
      <c r="BP217" s="1">
        <v>-1.56</v>
      </c>
      <c r="BQ217" s="1">
        <v>0.1</v>
      </c>
      <c r="BR217" s="1">
        <v>1.41</v>
      </c>
      <c r="BS217" s="1">
        <v>0.23</v>
      </c>
      <c r="BT217" s="1">
        <v>1.71</v>
      </c>
      <c r="BU217" s="1">
        <v>0.9</v>
      </c>
      <c r="BV217" s="1">
        <v>3.15</v>
      </c>
      <c r="BW217" s="1">
        <v>2.0299999999999998</v>
      </c>
      <c r="BX217" s="1">
        <v>1.91</v>
      </c>
      <c r="BY217" s="1">
        <v>1.21</v>
      </c>
      <c r="CA217" s="1">
        <v>194310</v>
      </c>
      <c r="CB217" s="1">
        <v>-23.79</v>
      </c>
      <c r="CC217" s="1">
        <v>-1.1100000000000001</v>
      </c>
      <c r="CD217" s="1">
        <v>-0.21</v>
      </c>
      <c r="CE217" s="1">
        <v>0.56000000000000005</v>
      </c>
      <c r="CF217" s="1">
        <v>-1.6</v>
      </c>
      <c r="CG217" s="1">
        <v>-0.5</v>
      </c>
      <c r="CH217" s="1">
        <v>-0.32</v>
      </c>
      <c r="CI217" s="1">
        <v>2.13</v>
      </c>
      <c r="CJ217" s="1">
        <v>-0.94</v>
      </c>
      <c r="CK217" s="1">
        <v>-1.45</v>
      </c>
      <c r="CL217" s="1">
        <v>-1.76</v>
      </c>
      <c r="CM217" s="1">
        <v>-0.14000000000000001</v>
      </c>
      <c r="CN217" s="1">
        <v>-0.87</v>
      </c>
      <c r="CO217" s="1">
        <v>-0.25</v>
      </c>
      <c r="CP217" s="1">
        <v>-0.39</v>
      </c>
      <c r="CQ217" s="1">
        <v>0.67</v>
      </c>
      <c r="CR217" s="1">
        <v>3.58</v>
      </c>
      <c r="CS217" s="1">
        <v>-1.22</v>
      </c>
      <c r="CT217" s="1">
        <v>-0.67</v>
      </c>
      <c r="CV217" s="1">
        <v>194410</v>
      </c>
      <c r="CW217" s="1">
        <v>-2</v>
      </c>
      <c r="CX217" s="1">
        <v>-0.87</v>
      </c>
      <c r="CY217" s="1">
        <v>0.51</v>
      </c>
      <c r="CZ217" s="1">
        <v>1.73</v>
      </c>
      <c r="DA217" s="1">
        <v>-1.22</v>
      </c>
      <c r="DB217" s="1">
        <v>-0.22</v>
      </c>
      <c r="DC217" s="1">
        <v>0.8</v>
      </c>
      <c r="DD217" s="1">
        <v>0.94</v>
      </c>
      <c r="DE217" s="1">
        <v>2</v>
      </c>
      <c r="DF217" s="1">
        <v>-1.88</v>
      </c>
      <c r="DG217" s="1">
        <v>-0.54</v>
      </c>
      <c r="DH217" s="1">
        <v>-0.17</v>
      </c>
      <c r="DI217" s="1">
        <v>-0.27</v>
      </c>
      <c r="DJ217" s="1">
        <v>0.65</v>
      </c>
      <c r="DK217" s="1">
        <v>0.95</v>
      </c>
      <c r="DL217" s="1">
        <v>0.69</v>
      </c>
      <c r="DM217" s="1">
        <v>1.18</v>
      </c>
      <c r="DN217" s="1">
        <v>0.62</v>
      </c>
      <c r="DO217" s="1">
        <v>3.42</v>
      </c>
      <c r="DQ217" s="1">
        <v>194310</v>
      </c>
      <c r="DR217" s="1">
        <v>-99.99</v>
      </c>
      <c r="DS217" s="1">
        <v>-0.33</v>
      </c>
      <c r="DT217" s="1">
        <v>0.08</v>
      </c>
      <c r="DU217" s="1">
        <v>-0.9</v>
      </c>
      <c r="DV217" s="1">
        <v>-0.38</v>
      </c>
      <c r="DW217" s="1">
        <v>0.73</v>
      </c>
      <c r="DX217" s="1">
        <v>-0.34</v>
      </c>
      <c r="DY217" s="1">
        <v>-0.61</v>
      </c>
      <c r="DZ217" s="1">
        <v>-1.0900000000000001</v>
      </c>
      <c r="EA217" s="1">
        <v>-0.81</v>
      </c>
      <c r="EB217" s="1">
        <v>0.05</v>
      </c>
      <c r="EC217" s="1">
        <v>-0.24</v>
      </c>
      <c r="ED217" s="1">
        <v>1.7</v>
      </c>
      <c r="EE217" s="1">
        <v>-0.82</v>
      </c>
      <c r="EF217" s="1">
        <v>0.15</v>
      </c>
      <c r="EG217" s="1">
        <v>-0.7</v>
      </c>
      <c r="EH217" s="1">
        <v>-0.51</v>
      </c>
      <c r="EI217" s="1">
        <v>-1.25</v>
      </c>
      <c r="EJ217" s="1">
        <v>-0.93</v>
      </c>
      <c r="EL217">
        <v>194310</v>
      </c>
      <c r="EM217">
        <v>-1.1499999999999999</v>
      </c>
      <c r="EN217">
        <v>0.57999999999999996</v>
      </c>
      <c r="EO217">
        <v>1.65</v>
      </c>
      <c r="EP217">
        <v>0.03</v>
      </c>
      <c r="ER217" s="1">
        <v>194404</v>
      </c>
      <c r="ES217" s="1">
        <v>0.52</v>
      </c>
      <c r="EU217" s="1">
        <v>194305</v>
      </c>
      <c r="EV217" s="1">
        <v>-0.44</v>
      </c>
      <c r="EX217" s="1">
        <v>194804</v>
      </c>
      <c r="EY217" s="1">
        <v>0.25</v>
      </c>
      <c r="FA217" s="1">
        <v>194404</v>
      </c>
      <c r="FB217" s="1" t="str">
        <f>IF(ISERROR(VLOOKUP($FA217,MOM,LOOKUPS!C$12,0)*$FB$6+VLOOKUP($FA217,STREV,LOOKUPS!C$10,0)*$FC$6+VLOOKUP($FA217,LTREV,LOOKUPS!C$9,0)*$FD$6+VLOOKUP($FA217,CFP,LOOKUPS!C$6,0)*$FE$6+VLOOKUP($FA217,EP,LOOKUPS!C$8,0)*$FF$6+VLOOKUP($FA217,BM,LOOKUPS!C$5,0)*$FG$6+VLOOKUP($FA217,DIV,LOOKUPS!C$7,0)*$FH$6++VLOOKUP($FA217,SIZE,LOOKUPS!C$11,0)*$FI$6),"",VLOOKUP($FA217,MOM,LOOKUPS!C$12,0)*$FB$6+VLOOKUP($FA217,STREV,LOOKUPS!C$10,0)*$FC$6+VLOOKUP($FA217,LTREV,LOOKUPS!C$9,0)*$FD$6+VLOOKUP($FA217,CFP,LOOKUPS!C$6,0)*$FE$6+VLOOKUP($FA217,EP,LOOKUPS!C$8,0)*$FF$6+VLOOKUP($FA217,BM,LOOKUPS!C$5,0)*$FG$6+VLOOKUP($FA217,DIV,LOOKUPS!C$7,0)*$FH$6++VLOOKUP($FA217,SIZE,LOOKUPS!C$11,0)*$FI$6)</f>
        <v/>
      </c>
      <c r="FC217" s="1" t="str">
        <f>IF(ISERROR(VLOOKUP($FA217,MOM,LOOKUPS!D$12,0)*$FB$6+VLOOKUP($FA217,STREV,LOOKUPS!D$10,0)*$FC$6+VLOOKUP($FA217,LTREV,LOOKUPS!D$9,0)*$FD$6+VLOOKUP($FA217,CFP,LOOKUPS!D$6,0)*$FE$6+VLOOKUP($FA217,EP,LOOKUPS!D$8,0)*$FF$6+VLOOKUP($FA217,BM,LOOKUPS!D$5,0)*$FG$6+VLOOKUP($FA217,DIV,LOOKUPS!D$7,0)*$FH$6++VLOOKUP($FA217,SIZE,LOOKUPS!D$11,0)*$FI$6),"",VLOOKUP($FA217,MOM,LOOKUPS!D$12,0)*$FB$6+VLOOKUP($FA217,STREV,LOOKUPS!D$10,0)*$FC$6+VLOOKUP($FA217,LTREV,LOOKUPS!D$9,0)*$FD$6+VLOOKUP($FA217,CFP,LOOKUPS!D$6,0)*$FE$6+VLOOKUP($FA217,EP,LOOKUPS!D$8,0)*$FF$6+VLOOKUP($FA217,BM,LOOKUPS!D$5,0)*$FG$6+VLOOKUP($FA217,DIV,LOOKUPS!D$7,0)*$FH$6++VLOOKUP($FA217,SIZE,LOOKUPS!D$11,0)*$FI$6)</f>
        <v/>
      </c>
      <c r="FD217" s="1" t="str">
        <f>IF(ISERROR(VLOOKUP($FA217,MOM,LOOKUPS!E$12,0)*$FB$6+VLOOKUP($FA217,STREV,LOOKUPS!E$10,0)*$FC$6+VLOOKUP($FA217,LTREV,LOOKUPS!E$9,0)*$FD$6+VLOOKUP($FA217,CFP,LOOKUPS!E$6,0)*$FE$6+VLOOKUP($FA217,EP,LOOKUPS!E$8,0)*$FF$6+VLOOKUP($FA217,BM,LOOKUPS!E$5,0)*$FG$6+VLOOKUP($FA217,DIV,LOOKUPS!E$7,0)*$FH$6++VLOOKUP($FA217,SIZE,LOOKUPS!E$11,0)*$FI$6),"",VLOOKUP($FA217,MOM,LOOKUPS!E$12,0)*$FB$6+VLOOKUP($FA217,STREV,LOOKUPS!E$10,0)*$FC$6+VLOOKUP($FA217,LTREV,LOOKUPS!E$9,0)*$FD$6+VLOOKUP($FA217,CFP,LOOKUPS!E$6,0)*$FE$6+VLOOKUP($FA217,EP,LOOKUPS!E$8,0)*$FF$6+VLOOKUP($FA217,BM,LOOKUPS!E$5,0)*$FG$6+VLOOKUP($FA217,DIV,LOOKUPS!E$7,0)*$FH$6++VLOOKUP($FA217,SIZE,LOOKUPS!E$11,0)*$FI$6)</f>
        <v/>
      </c>
      <c r="FE217" s="1" t="str">
        <f>IF(ISERROR(VLOOKUP($FA217,MOM,LOOKUPS!F$12,0)*$FB$6+VLOOKUP($FA217,STREV,LOOKUPS!F$10,0)*$FC$6+VLOOKUP($FA217,LTREV,LOOKUPS!F$9,0)*$FD$6+VLOOKUP($FA217,CFP,LOOKUPS!F$6,0)*$FE$6+VLOOKUP($FA217,EP,LOOKUPS!F$8,0)*$FF$6+VLOOKUP($FA217,BM,LOOKUPS!F$5,0)*$FG$6+VLOOKUP($FA217,DIV,LOOKUPS!F$7,0)*$FH$6++VLOOKUP($FA217,SIZE,LOOKUPS!F$11,0)*$FI$6),"",VLOOKUP($FA217,MOM,LOOKUPS!F$12,0)*$FB$6+VLOOKUP($FA217,STREV,LOOKUPS!F$10,0)*$FC$6+VLOOKUP($FA217,LTREV,LOOKUPS!F$9,0)*$FD$6+VLOOKUP($FA217,CFP,LOOKUPS!F$6,0)*$FE$6+VLOOKUP($FA217,EP,LOOKUPS!F$8,0)*$FF$6+VLOOKUP($FA217,BM,LOOKUPS!F$5,0)*$FG$6+VLOOKUP($FA217,DIV,LOOKUPS!F$7,0)*$FH$6++VLOOKUP($FA217,SIZE,LOOKUPS!F$11,0)*$FI$6)</f>
        <v/>
      </c>
      <c r="FF217" s="1" t="str">
        <f>IF(ISERROR(VLOOKUP($FA217,MOM,LOOKUPS!G$12,0)*$FB$6+VLOOKUP($FA217,STREV,LOOKUPS!G$10,0)*$FC$6+VLOOKUP($FA217,LTREV,LOOKUPS!G$9,0)*$FD$6+VLOOKUP($FA217,CFP,LOOKUPS!G$6,0)*$FE$6+VLOOKUP($FA217,EP,LOOKUPS!G$8,0)*$FF$6+VLOOKUP($FA217,BM,LOOKUPS!G$5,0)*$FG$6+VLOOKUP($FA217,DIV,LOOKUPS!G$7,0)*$FH$6++VLOOKUP($FA217,SIZE,LOOKUPS!G$11,0)*$FI$6),"",VLOOKUP($FA217,MOM,LOOKUPS!G$12,0)*$FB$6+VLOOKUP($FA217,STREV,LOOKUPS!G$10,0)*$FC$6+VLOOKUP($FA217,LTREV,LOOKUPS!G$9,0)*$FD$6+VLOOKUP($FA217,CFP,LOOKUPS!G$6,0)*$FE$6+VLOOKUP($FA217,EP,LOOKUPS!G$8,0)*$FF$6+VLOOKUP($FA217,BM,LOOKUPS!G$5,0)*$FG$6+VLOOKUP($FA217,DIV,LOOKUPS!G$7,0)*$FH$6++VLOOKUP($FA217,SIZE,LOOKUPS!G$11,0)*$FI$6)</f>
        <v/>
      </c>
      <c r="FG217" s="1" t="str">
        <f>IF(ISERROR(VLOOKUP($FA217,MOM,LOOKUPS!H$12,0)*$FB$6+VLOOKUP($FA217,STREV,LOOKUPS!H$10,0)*$FC$6+VLOOKUP($FA217,LTREV,LOOKUPS!H$9,0)*$FD$6+VLOOKUP($FA217,CFP,LOOKUPS!H$6,0)*$FE$6+VLOOKUP($FA217,EP,LOOKUPS!H$8,0)*$FF$6+VLOOKUP($FA217,BM,LOOKUPS!H$5,0)*$FG$6+VLOOKUP($FA217,DIV,LOOKUPS!H$7,0)*$FH$6++VLOOKUP($FA217,SIZE,LOOKUPS!H$11,0)*$FI$6),"",VLOOKUP($FA217,MOM,LOOKUPS!H$12,0)*$FB$6+VLOOKUP($FA217,STREV,LOOKUPS!H$10,0)*$FC$6+VLOOKUP($FA217,LTREV,LOOKUPS!H$9,0)*$FD$6+VLOOKUP($FA217,CFP,LOOKUPS!H$6,0)*$FE$6+VLOOKUP($FA217,EP,LOOKUPS!H$8,0)*$FF$6+VLOOKUP($FA217,BM,LOOKUPS!H$5,0)*$FG$6+VLOOKUP($FA217,DIV,LOOKUPS!H$7,0)*$FH$6++VLOOKUP($FA217,SIZE,LOOKUPS!H$11,0)*$FI$6)</f>
        <v/>
      </c>
      <c r="FH217" s="1" t="str">
        <f>IF(ISERROR(VLOOKUP($FA217,MOM,LOOKUPS!I$12,0)*$FB$6+VLOOKUP($FA217,STREV,LOOKUPS!I$10,0)*$FC$6+VLOOKUP($FA217,LTREV,LOOKUPS!I$9,0)*$FD$6+VLOOKUP($FA217,CFP,LOOKUPS!I$6,0)*$FE$6+VLOOKUP($FA217,EP,LOOKUPS!I$8,0)*$FF$6+VLOOKUP($FA217,BM,LOOKUPS!I$5,0)*$FG$6+VLOOKUP($FA217,DIV,LOOKUPS!I$7,0)*$FH$6++VLOOKUP($FA217,SIZE,LOOKUPS!I$11,0)*$FI$6),"",VLOOKUP($FA217,MOM,LOOKUPS!I$12,0)*$FB$6+VLOOKUP($FA217,STREV,LOOKUPS!I$10,0)*$FC$6+VLOOKUP($FA217,LTREV,LOOKUPS!I$9,0)*$FD$6+VLOOKUP($FA217,CFP,LOOKUPS!I$6,0)*$FE$6+VLOOKUP($FA217,EP,LOOKUPS!I$8,0)*$FF$6+VLOOKUP($FA217,BM,LOOKUPS!I$5,0)*$FG$6+VLOOKUP($FA217,DIV,LOOKUPS!I$7,0)*$FH$6++VLOOKUP($FA217,SIZE,LOOKUPS!I$11,0)*$FI$6)</f>
        <v/>
      </c>
      <c r="FI217" s="1" t="str">
        <f>IF(ISERROR(VLOOKUP($FA217,MOM,LOOKUPS!J$12,0)*$FB$6+VLOOKUP($FA217,STREV,LOOKUPS!J$10,0)*$FC$6+VLOOKUP($FA217,LTREV,LOOKUPS!J$9,0)*$FD$6+VLOOKUP($FA217,CFP,LOOKUPS!J$6,0)*$FE$6+VLOOKUP($FA217,EP,LOOKUPS!J$8,0)*$FF$6+VLOOKUP($FA217,BM,LOOKUPS!J$5,0)*$FG$6+VLOOKUP($FA217,DIV,LOOKUPS!J$7,0)*$FH$6++VLOOKUP($FA217,SIZE,LOOKUPS!J$11,0)*$FI$6),"",VLOOKUP($FA217,MOM,LOOKUPS!J$12,0)*$FB$6+VLOOKUP($FA217,STREV,LOOKUPS!J$10,0)*$FC$6+VLOOKUP($FA217,LTREV,LOOKUPS!J$9,0)*$FD$6+VLOOKUP($FA217,CFP,LOOKUPS!J$6,0)*$FE$6+VLOOKUP($FA217,EP,LOOKUPS!J$8,0)*$FF$6+VLOOKUP($FA217,BM,LOOKUPS!J$5,0)*$FG$6+VLOOKUP($FA217,DIV,LOOKUPS!J$7,0)*$FH$6++VLOOKUP($FA217,SIZE,LOOKUPS!J$11,0)*$FI$6)</f>
        <v/>
      </c>
      <c r="FJ217" s="1" t="str">
        <f>IF(ISERROR(VLOOKUP($FA217,MOM,LOOKUPS!K$12,0)*$FB$6+VLOOKUP($FA217,STREV,LOOKUPS!K$10,0)*$FC$6+VLOOKUP($FA217,LTREV,LOOKUPS!K$9,0)*$FD$6+VLOOKUP($FA217,CFP,LOOKUPS!K$6,0)*$FE$6+VLOOKUP($FA217,EP,LOOKUPS!K$8,0)*$FF$6+VLOOKUP($FA217,BM,LOOKUPS!K$5,0)*$FG$6+VLOOKUP($FA217,DIV,LOOKUPS!K$7,0)*$FH$6++VLOOKUP($FA217,SIZE,LOOKUPS!K$11,0)*$FI$6),"",VLOOKUP($FA217,MOM,LOOKUPS!K$12,0)*$FB$6+VLOOKUP($FA217,STREV,LOOKUPS!K$10,0)*$FC$6+VLOOKUP($FA217,LTREV,LOOKUPS!K$9,0)*$FD$6+VLOOKUP($FA217,CFP,LOOKUPS!K$6,0)*$FE$6+VLOOKUP($FA217,EP,LOOKUPS!K$8,0)*$FF$6+VLOOKUP($FA217,BM,LOOKUPS!K$5,0)*$FG$6+VLOOKUP($FA217,DIV,LOOKUPS!K$7,0)*$FH$6++VLOOKUP($FA217,SIZE,LOOKUPS!K$11,0)*$FI$6)</f>
        <v/>
      </c>
      <c r="FK217" s="1" t="str">
        <f>IF(ISERROR(VLOOKUP($FA217,MOM,LOOKUPS!L$12,0)*$FB$6+VLOOKUP($FA217,STREV,LOOKUPS!L$10,0)*$FC$6+VLOOKUP($FA217,LTREV,LOOKUPS!L$9,0)*$FD$6+VLOOKUP($FA217,CFP,LOOKUPS!L$6,0)*$FE$6+VLOOKUP($FA217,EP,LOOKUPS!L$8,0)*$FF$6+VLOOKUP($FA217,BM,LOOKUPS!L$5,0)*$FG$6+VLOOKUP($FA217,DIV,LOOKUPS!L$7,0)*$FH$6++VLOOKUP($FA217,SIZE,LOOKUPS!L$11,0)*$FI$6),"",VLOOKUP($FA217,MOM,LOOKUPS!L$12,0)*$FB$6+VLOOKUP($FA217,STREV,LOOKUPS!L$10,0)*$FC$6+VLOOKUP($FA217,LTREV,LOOKUPS!L$9,0)*$FD$6+VLOOKUP($FA217,CFP,LOOKUPS!L$6,0)*$FE$6+VLOOKUP($FA217,EP,LOOKUPS!L$8,0)*$FF$6+VLOOKUP($FA217,BM,LOOKUPS!L$5,0)*$FG$6+VLOOKUP($FA217,DIV,LOOKUPS!L$7,0)*$FH$6++VLOOKUP($FA217,SIZE,LOOKUPS!L$11,0)*$FI$6)</f>
        <v/>
      </c>
    </row>
    <row r="218" spans="1:167" x14ac:dyDescent="0.3">
      <c r="A218" s="1">
        <v>194405</v>
      </c>
      <c r="B218" s="1">
        <v>4.3499999999999996</v>
      </c>
      <c r="C218" s="1">
        <v>6.02</v>
      </c>
      <c r="D218" s="1">
        <v>5.7</v>
      </c>
      <c r="E218" s="1">
        <v>6.6</v>
      </c>
      <c r="F218" s="1">
        <v>5.49</v>
      </c>
      <c r="G218" s="1">
        <v>7.35</v>
      </c>
      <c r="H218" s="1">
        <v>7.14</v>
      </c>
      <c r="I218" s="1">
        <v>7.52</v>
      </c>
      <c r="J218" s="1">
        <v>8.16</v>
      </c>
      <c r="K218" s="1">
        <v>7.73</v>
      </c>
      <c r="M218" s="1">
        <v>194306</v>
      </c>
      <c r="N218" s="1">
        <v>0.65</v>
      </c>
      <c r="O218" s="1">
        <v>1.66</v>
      </c>
      <c r="P218" s="1">
        <v>2.84</v>
      </c>
      <c r="Q218" s="1">
        <v>1.07</v>
      </c>
      <c r="R218" s="1">
        <v>2.94</v>
      </c>
      <c r="S218" s="1">
        <v>2.2799999999999998</v>
      </c>
      <c r="T218" s="1">
        <v>1.36</v>
      </c>
      <c r="U218" s="1">
        <v>1.73</v>
      </c>
      <c r="V218" s="1">
        <v>-0.62</v>
      </c>
      <c r="W218" s="1">
        <v>-2.1800000000000002</v>
      </c>
      <c r="Y218" s="1">
        <v>194805</v>
      </c>
      <c r="Z218" s="1">
        <v>11.07</v>
      </c>
      <c r="AA218" s="1">
        <v>7.9</v>
      </c>
      <c r="AB218" s="1">
        <v>7.71</v>
      </c>
      <c r="AC218" s="1">
        <v>9.42</v>
      </c>
      <c r="AD218" s="1">
        <v>8.76</v>
      </c>
      <c r="AE218" s="1">
        <v>8.07</v>
      </c>
      <c r="AF218" s="1">
        <v>8.73</v>
      </c>
      <c r="AG218" s="1">
        <v>8.23</v>
      </c>
      <c r="AH218" s="1">
        <v>8.92</v>
      </c>
      <c r="AI218" s="1">
        <v>11.48</v>
      </c>
      <c r="AK218">
        <v>196811</v>
      </c>
      <c r="AL218">
        <v>5.09</v>
      </c>
      <c r="AM218">
        <v>6.94</v>
      </c>
      <c r="AN218">
        <v>7.55</v>
      </c>
      <c r="AO218">
        <v>7.02</v>
      </c>
      <c r="AP218">
        <v>7.14</v>
      </c>
      <c r="AQ218">
        <v>7.62</v>
      </c>
      <c r="AR218">
        <v>6.37</v>
      </c>
      <c r="AS218">
        <v>7.67</v>
      </c>
      <c r="AT218">
        <v>7.14</v>
      </c>
      <c r="AU218">
        <v>7.74</v>
      </c>
      <c r="AV218">
        <v>6.28</v>
      </c>
      <c r="AW218">
        <v>6.35</v>
      </c>
      <c r="AX218">
        <v>8.9</v>
      </c>
      <c r="AY218">
        <v>7.01</v>
      </c>
      <c r="AZ218">
        <v>5.67</v>
      </c>
      <c r="BA218">
        <v>8.65</v>
      </c>
      <c r="BB218">
        <v>6.76</v>
      </c>
      <c r="BC218">
        <v>7.14</v>
      </c>
      <c r="BD218">
        <v>7.13</v>
      </c>
      <c r="BF218" s="1">
        <v>196811</v>
      </c>
      <c r="BG218" s="1">
        <v>4.75</v>
      </c>
      <c r="BH218" s="1">
        <v>7.45</v>
      </c>
      <c r="BI218" s="1">
        <v>7.44</v>
      </c>
      <c r="BJ218" s="1">
        <v>6.84</v>
      </c>
      <c r="BK218" s="1">
        <v>7.53</v>
      </c>
      <c r="BL218" s="1">
        <v>7.44</v>
      </c>
      <c r="BM218" s="1">
        <v>7.92</v>
      </c>
      <c r="BN218" s="1">
        <v>6.41</v>
      </c>
      <c r="BO218" s="1">
        <v>6.93</v>
      </c>
      <c r="BP218" s="1">
        <v>8.31</v>
      </c>
      <c r="BQ218" s="1">
        <v>6.27</v>
      </c>
      <c r="BR218" s="1">
        <v>7.23</v>
      </c>
      <c r="BS218" s="1">
        <v>7.67</v>
      </c>
      <c r="BT218" s="1">
        <v>8.41</v>
      </c>
      <c r="BU218" s="1">
        <v>7.4</v>
      </c>
      <c r="BV218" s="1">
        <v>6.2</v>
      </c>
      <c r="BW218" s="1">
        <v>6.63</v>
      </c>
      <c r="BX218" s="1">
        <v>7.54</v>
      </c>
      <c r="BY218" s="1">
        <v>6.44</v>
      </c>
      <c r="CA218" s="1">
        <v>194311</v>
      </c>
      <c r="CB218" s="1">
        <v>-21.16</v>
      </c>
      <c r="CC218" s="1">
        <v>-6.8</v>
      </c>
      <c r="CD218" s="1">
        <v>-7.83</v>
      </c>
      <c r="CE218" s="1">
        <v>-12.32</v>
      </c>
      <c r="CF218" s="1">
        <v>-7.07</v>
      </c>
      <c r="CG218" s="1">
        <v>-6.64</v>
      </c>
      <c r="CH218" s="1">
        <v>-7.49</v>
      </c>
      <c r="CI218" s="1">
        <v>-8.86</v>
      </c>
      <c r="CJ218" s="1">
        <v>-14.27</v>
      </c>
      <c r="CK218" s="1">
        <v>-6.34</v>
      </c>
      <c r="CL218" s="1">
        <v>-7.81</v>
      </c>
      <c r="CM218" s="1">
        <v>-6.27</v>
      </c>
      <c r="CN218" s="1">
        <v>-7.02</v>
      </c>
      <c r="CO218" s="1">
        <v>-6.87</v>
      </c>
      <c r="CP218" s="1">
        <v>-8.11</v>
      </c>
      <c r="CQ218" s="1">
        <v>-9.33</v>
      </c>
      <c r="CR218" s="1">
        <v>-8.3800000000000008</v>
      </c>
      <c r="CS218" s="1">
        <v>-11.37</v>
      </c>
      <c r="CT218" s="1">
        <v>-17.13</v>
      </c>
      <c r="CV218" s="1">
        <v>194411</v>
      </c>
      <c r="CW218" s="1">
        <v>2.21</v>
      </c>
      <c r="CX218" s="1">
        <v>1.56</v>
      </c>
      <c r="CY218" s="1">
        <v>2.3199999999999998</v>
      </c>
      <c r="CZ218" s="1">
        <v>3.18</v>
      </c>
      <c r="DA218" s="1">
        <v>1.76</v>
      </c>
      <c r="DB218" s="1">
        <v>1.88</v>
      </c>
      <c r="DC218" s="1">
        <v>2.56</v>
      </c>
      <c r="DD218" s="1">
        <v>2</v>
      </c>
      <c r="DE218" s="1">
        <v>3.55</v>
      </c>
      <c r="DF218" s="1">
        <v>1.65</v>
      </c>
      <c r="DG218" s="1">
        <v>1.87</v>
      </c>
      <c r="DH218" s="1">
        <v>1.1499999999999999</v>
      </c>
      <c r="DI218" s="1">
        <v>2.6</v>
      </c>
      <c r="DJ218" s="1">
        <v>2.13</v>
      </c>
      <c r="DK218" s="1">
        <v>2.99</v>
      </c>
      <c r="DL218" s="1">
        <v>1.56</v>
      </c>
      <c r="DM218" s="1">
        <v>2.4300000000000002</v>
      </c>
      <c r="DN218" s="1">
        <v>2.78</v>
      </c>
      <c r="DO218" s="1">
        <v>4.34</v>
      </c>
      <c r="DQ218" s="1">
        <v>194311</v>
      </c>
      <c r="DR218" s="1">
        <v>-99.99</v>
      </c>
      <c r="DS218" s="1">
        <v>-11.52</v>
      </c>
      <c r="DT218" s="1">
        <v>-8.6300000000000008</v>
      </c>
      <c r="DU218" s="1">
        <v>-6.82</v>
      </c>
      <c r="DV218" s="1">
        <v>-12.52</v>
      </c>
      <c r="DW218" s="1">
        <v>-8.64</v>
      </c>
      <c r="DX218" s="1">
        <v>-8.81</v>
      </c>
      <c r="DY218" s="1">
        <v>-8.36</v>
      </c>
      <c r="DZ218" s="1">
        <v>-6.43</v>
      </c>
      <c r="EA218" s="1">
        <v>-13.29</v>
      </c>
      <c r="EB218" s="1">
        <v>-11.77</v>
      </c>
      <c r="EC218" s="1">
        <v>-9.5</v>
      </c>
      <c r="ED218" s="1">
        <v>-7.77</v>
      </c>
      <c r="EE218" s="1">
        <v>-8.98</v>
      </c>
      <c r="EF218" s="1">
        <v>-8.65</v>
      </c>
      <c r="EG218" s="1">
        <v>-9.1199999999999992</v>
      </c>
      <c r="EH218" s="1">
        <v>-7.6</v>
      </c>
      <c r="EI218" s="1">
        <v>-7.48</v>
      </c>
      <c r="EJ218" s="1">
        <v>-5.39</v>
      </c>
      <c r="EL218">
        <v>194311</v>
      </c>
      <c r="EM218">
        <v>-5.91</v>
      </c>
      <c r="EN218">
        <v>-1.64</v>
      </c>
      <c r="EO218">
        <v>-4.04</v>
      </c>
      <c r="EP218">
        <v>0.03</v>
      </c>
      <c r="ER218" s="1">
        <v>194405</v>
      </c>
      <c r="ES218" s="1">
        <v>2.0699999999999998</v>
      </c>
      <c r="EU218" s="1">
        <v>194306</v>
      </c>
      <c r="EV218" s="1">
        <v>2.12</v>
      </c>
      <c r="EX218" s="1">
        <v>194805</v>
      </c>
      <c r="EY218" s="1">
        <v>-0.62</v>
      </c>
      <c r="FA218" s="1">
        <v>194405</v>
      </c>
      <c r="FB218" s="1" t="str">
        <f>IF(ISERROR(VLOOKUP($FA218,MOM,LOOKUPS!C$12,0)*$FB$6+VLOOKUP($FA218,STREV,LOOKUPS!C$10,0)*$FC$6+VLOOKUP($FA218,LTREV,LOOKUPS!C$9,0)*$FD$6+VLOOKUP($FA218,CFP,LOOKUPS!C$6,0)*$FE$6+VLOOKUP($FA218,EP,LOOKUPS!C$8,0)*$FF$6+VLOOKUP($FA218,BM,LOOKUPS!C$5,0)*$FG$6+VLOOKUP($FA218,DIV,LOOKUPS!C$7,0)*$FH$6++VLOOKUP($FA218,SIZE,LOOKUPS!C$11,0)*$FI$6),"",VLOOKUP($FA218,MOM,LOOKUPS!C$12,0)*$FB$6+VLOOKUP($FA218,STREV,LOOKUPS!C$10,0)*$FC$6+VLOOKUP($FA218,LTREV,LOOKUPS!C$9,0)*$FD$6+VLOOKUP($FA218,CFP,LOOKUPS!C$6,0)*$FE$6+VLOOKUP($FA218,EP,LOOKUPS!C$8,0)*$FF$6+VLOOKUP($FA218,BM,LOOKUPS!C$5,0)*$FG$6+VLOOKUP($FA218,DIV,LOOKUPS!C$7,0)*$FH$6++VLOOKUP($FA218,SIZE,LOOKUPS!C$11,0)*$FI$6)</f>
        <v/>
      </c>
      <c r="FC218" s="1" t="str">
        <f>IF(ISERROR(VLOOKUP($FA218,MOM,LOOKUPS!D$12,0)*$FB$6+VLOOKUP($FA218,STREV,LOOKUPS!D$10,0)*$FC$6+VLOOKUP($FA218,LTREV,LOOKUPS!D$9,0)*$FD$6+VLOOKUP($FA218,CFP,LOOKUPS!D$6,0)*$FE$6+VLOOKUP($FA218,EP,LOOKUPS!D$8,0)*$FF$6+VLOOKUP($FA218,BM,LOOKUPS!D$5,0)*$FG$6+VLOOKUP($FA218,DIV,LOOKUPS!D$7,0)*$FH$6++VLOOKUP($FA218,SIZE,LOOKUPS!D$11,0)*$FI$6),"",VLOOKUP($FA218,MOM,LOOKUPS!D$12,0)*$FB$6+VLOOKUP($FA218,STREV,LOOKUPS!D$10,0)*$FC$6+VLOOKUP($FA218,LTREV,LOOKUPS!D$9,0)*$FD$6+VLOOKUP($FA218,CFP,LOOKUPS!D$6,0)*$FE$6+VLOOKUP($FA218,EP,LOOKUPS!D$8,0)*$FF$6+VLOOKUP($FA218,BM,LOOKUPS!D$5,0)*$FG$6+VLOOKUP($FA218,DIV,LOOKUPS!D$7,0)*$FH$6++VLOOKUP($FA218,SIZE,LOOKUPS!D$11,0)*$FI$6)</f>
        <v/>
      </c>
      <c r="FD218" s="1" t="str">
        <f>IF(ISERROR(VLOOKUP($FA218,MOM,LOOKUPS!E$12,0)*$FB$6+VLOOKUP($FA218,STREV,LOOKUPS!E$10,0)*$FC$6+VLOOKUP($FA218,LTREV,LOOKUPS!E$9,0)*$FD$6+VLOOKUP($FA218,CFP,LOOKUPS!E$6,0)*$FE$6+VLOOKUP($FA218,EP,LOOKUPS!E$8,0)*$FF$6+VLOOKUP($FA218,BM,LOOKUPS!E$5,0)*$FG$6+VLOOKUP($FA218,DIV,LOOKUPS!E$7,0)*$FH$6++VLOOKUP($FA218,SIZE,LOOKUPS!E$11,0)*$FI$6),"",VLOOKUP($FA218,MOM,LOOKUPS!E$12,0)*$FB$6+VLOOKUP($FA218,STREV,LOOKUPS!E$10,0)*$FC$6+VLOOKUP($FA218,LTREV,LOOKUPS!E$9,0)*$FD$6+VLOOKUP($FA218,CFP,LOOKUPS!E$6,0)*$FE$6+VLOOKUP($FA218,EP,LOOKUPS!E$8,0)*$FF$6+VLOOKUP($FA218,BM,LOOKUPS!E$5,0)*$FG$6+VLOOKUP($FA218,DIV,LOOKUPS!E$7,0)*$FH$6++VLOOKUP($FA218,SIZE,LOOKUPS!E$11,0)*$FI$6)</f>
        <v/>
      </c>
      <c r="FE218" s="1" t="str">
        <f>IF(ISERROR(VLOOKUP($FA218,MOM,LOOKUPS!F$12,0)*$FB$6+VLOOKUP($FA218,STREV,LOOKUPS!F$10,0)*$FC$6+VLOOKUP($FA218,LTREV,LOOKUPS!F$9,0)*$FD$6+VLOOKUP($FA218,CFP,LOOKUPS!F$6,0)*$FE$6+VLOOKUP($FA218,EP,LOOKUPS!F$8,0)*$FF$6+VLOOKUP($FA218,BM,LOOKUPS!F$5,0)*$FG$6+VLOOKUP($FA218,DIV,LOOKUPS!F$7,0)*$FH$6++VLOOKUP($FA218,SIZE,LOOKUPS!F$11,0)*$FI$6),"",VLOOKUP($FA218,MOM,LOOKUPS!F$12,0)*$FB$6+VLOOKUP($FA218,STREV,LOOKUPS!F$10,0)*$FC$6+VLOOKUP($FA218,LTREV,LOOKUPS!F$9,0)*$FD$6+VLOOKUP($FA218,CFP,LOOKUPS!F$6,0)*$FE$6+VLOOKUP($FA218,EP,LOOKUPS!F$8,0)*$FF$6+VLOOKUP($FA218,BM,LOOKUPS!F$5,0)*$FG$6+VLOOKUP($FA218,DIV,LOOKUPS!F$7,0)*$FH$6++VLOOKUP($FA218,SIZE,LOOKUPS!F$11,0)*$FI$6)</f>
        <v/>
      </c>
      <c r="FF218" s="1" t="str">
        <f>IF(ISERROR(VLOOKUP($FA218,MOM,LOOKUPS!G$12,0)*$FB$6+VLOOKUP($FA218,STREV,LOOKUPS!G$10,0)*$FC$6+VLOOKUP($FA218,LTREV,LOOKUPS!G$9,0)*$FD$6+VLOOKUP($FA218,CFP,LOOKUPS!G$6,0)*$FE$6+VLOOKUP($FA218,EP,LOOKUPS!G$8,0)*$FF$6+VLOOKUP($FA218,BM,LOOKUPS!G$5,0)*$FG$6+VLOOKUP($FA218,DIV,LOOKUPS!G$7,0)*$FH$6++VLOOKUP($FA218,SIZE,LOOKUPS!G$11,0)*$FI$6),"",VLOOKUP($FA218,MOM,LOOKUPS!G$12,0)*$FB$6+VLOOKUP($FA218,STREV,LOOKUPS!G$10,0)*$FC$6+VLOOKUP($FA218,LTREV,LOOKUPS!G$9,0)*$FD$6+VLOOKUP($FA218,CFP,LOOKUPS!G$6,0)*$FE$6+VLOOKUP($FA218,EP,LOOKUPS!G$8,0)*$FF$6+VLOOKUP($FA218,BM,LOOKUPS!G$5,0)*$FG$6+VLOOKUP($FA218,DIV,LOOKUPS!G$7,0)*$FH$6++VLOOKUP($FA218,SIZE,LOOKUPS!G$11,0)*$FI$6)</f>
        <v/>
      </c>
      <c r="FG218" s="1" t="str">
        <f>IF(ISERROR(VLOOKUP($FA218,MOM,LOOKUPS!H$12,0)*$FB$6+VLOOKUP($FA218,STREV,LOOKUPS!H$10,0)*$FC$6+VLOOKUP($FA218,LTREV,LOOKUPS!H$9,0)*$FD$6+VLOOKUP($FA218,CFP,LOOKUPS!H$6,0)*$FE$6+VLOOKUP($FA218,EP,LOOKUPS!H$8,0)*$FF$6+VLOOKUP($FA218,BM,LOOKUPS!H$5,0)*$FG$6+VLOOKUP($FA218,DIV,LOOKUPS!H$7,0)*$FH$6++VLOOKUP($FA218,SIZE,LOOKUPS!H$11,0)*$FI$6),"",VLOOKUP($FA218,MOM,LOOKUPS!H$12,0)*$FB$6+VLOOKUP($FA218,STREV,LOOKUPS!H$10,0)*$FC$6+VLOOKUP($FA218,LTREV,LOOKUPS!H$9,0)*$FD$6+VLOOKUP($FA218,CFP,LOOKUPS!H$6,0)*$FE$6+VLOOKUP($FA218,EP,LOOKUPS!H$8,0)*$FF$6+VLOOKUP($FA218,BM,LOOKUPS!H$5,0)*$FG$6+VLOOKUP($FA218,DIV,LOOKUPS!H$7,0)*$FH$6++VLOOKUP($FA218,SIZE,LOOKUPS!H$11,0)*$FI$6)</f>
        <v/>
      </c>
      <c r="FH218" s="1" t="str">
        <f>IF(ISERROR(VLOOKUP($FA218,MOM,LOOKUPS!I$12,0)*$FB$6+VLOOKUP($FA218,STREV,LOOKUPS!I$10,0)*$FC$6+VLOOKUP($FA218,LTREV,LOOKUPS!I$9,0)*$FD$6+VLOOKUP($FA218,CFP,LOOKUPS!I$6,0)*$FE$6+VLOOKUP($FA218,EP,LOOKUPS!I$8,0)*$FF$6+VLOOKUP($FA218,BM,LOOKUPS!I$5,0)*$FG$6+VLOOKUP($FA218,DIV,LOOKUPS!I$7,0)*$FH$6++VLOOKUP($FA218,SIZE,LOOKUPS!I$11,0)*$FI$6),"",VLOOKUP($FA218,MOM,LOOKUPS!I$12,0)*$FB$6+VLOOKUP($FA218,STREV,LOOKUPS!I$10,0)*$FC$6+VLOOKUP($FA218,LTREV,LOOKUPS!I$9,0)*$FD$6+VLOOKUP($FA218,CFP,LOOKUPS!I$6,0)*$FE$6+VLOOKUP($FA218,EP,LOOKUPS!I$8,0)*$FF$6+VLOOKUP($FA218,BM,LOOKUPS!I$5,0)*$FG$6+VLOOKUP($FA218,DIV,LOOKUPS!I$7,0)*$FH$6++VLOOKUP($FA218,SIZE,LOOKUPS!I$11,0)*$FI$6)</f>
        <v/>
      </c>
      <c r="FI218" s="1" t="str">
        <f>IF(ISERROR(VLOOKUP($FA218,MOM,LOOKUPS!J$12,0)*$FB$6+VLOOKUP($FA218,STREV,LOOKUPS!J$10,0)*$FC$6+VLOOKUP($FA218,LTREV,LOOKUPS!J$9,0)*$FD$6+VLOOKUP($FA218,CFP,LOOKUPS!J$6,0)*$FE$6+VLOOKUP($FA218,EP,LOOKUPS!J$8,0)*$FF$6+VLOOKUP($FA218,BM,LOOKUPS!J$5,0)*$FG$6+VLOOKUP($FA218,DIV,LOOKUPS!J$7,0)*$FH$6++VLOOKUP($FA218,SIZE,LOOKUPS!J$11,0)*$FI$6),"",VLOOKUP($FA218,MOM,LOOKUPS!J$12,0)*$FB$6+VLOOKUP($FA218,STREV,LOOKUPS!J$10,0)*$FC$6+VLOOKUP($FA218,LTREV,LOOKUPS!J$9,0)*$FD$6+VLOOKUP($FA218,CFP,LOOKUPS!J$6,0)*$FE$6+VLOOKUP($FA218,EP,LOOKUPS!J$8,0)*$FF$6+VLOOKUP($FA218,BM,LOOKUPS!J$5,0)*$FG$6+VLOOKUP($FA218,DIV,LOOKUPS!J$7,0)*$FH$6++VLOOKUP($FA218,SIZE,LOOKUPS!J$11,0)*$FI$6)</f>
        <v/>
      </c>
      <c r="FJ218" s="1" t="str">
        <f>IF(ISERROR(VLOOKUP($FA218,MOM,LOOKUPS!K$12,0)*$FB$6+VLOOKUP($FA218,STREV,LOOKUPS!K$10,0)*$FC$6+VLOOKUP($FA218,LTREV,LOOKUPS!K$9,0)*$FD$6+VLOOKUP($FA218,CFP,LOOKUPS!K$6,0)*$FE$6+VLOOKUP($FA218,EP,LOOKUPS!K$8,0)*$FF$6+VLOOKUP($FA218,BM,LOOKUPS!K$5,0)*$FG$6+VLOOKUP($FA218,DIV,LOOKUPS!K$7,0)*$FH$6++VLOOKUP($FA218,SIZE,LOOKUPS!K$11,0)*$FI$6),"",VLOOKUP($FA218,MOM,LOOKUPS!K$12,0)*$FB$6+VLOOKUP($FA218,STREV,LOOKUPS!K$10,0)*$FC$6+VLOOKUP($FA218,LTREV,LOOKUPS!K$9,0)*$FD$6+VLOOKUP($FA218,CFP,LOOKUPS!K$6,0)*$FE$6+VLOOKUP($FA218,EP,LOOKUPS!K$8,0)*$FF$6+VLOOKUP($FA218,BM,LOOKUPS!K$5,0)*$FG$6+VLOOKUP($FA218,DIV,LOOKUPS!K$7,0)*$FH$6++VLOOKUP($FA218,SIZE,LOOKUPS!K$11,0)*$FI$6)</f>
        <v/>
      </c>
      <c r="FK218" s="1" t="str">
        <f>IF(ISERROR(VLOOKUP($FA218,MOM,LOOKUPS!L$12,0)*$FB$6+VLOOKUP($FA218,STREV,LOOKUPS!L$10,0)*$FC$6+VLOOKUP($FA218,LTREV,LOOKUPS!L$9,0)*$FD$6+VLOOKUP($FA218,CFP,LOOKUPS!L$6,0)*$FE$6+VLOOKUP($FA218,EP,LOOKUPS!L$8,0)*$FF$6+VLOOKUP($FA218,BM,LOOKUPS!L$5,0)*$FG$6+VLOOKUP($FA218,DIV,LOOKUPS!L$7,0)*$FH$6++VLOOKUP($FA218,SIZE,LOOKUPS!L$11,0)*$FI$6),"",VLOOKUP($FA218,MOM,LOOKUPS!L$12,0)*$FB$6+VLOOKUP($FA218,STREV,LOOKUPS!L$10,0)*$FC$6+VLOOKUP($FA218,LTREV,LOOKUPS!L$9,0)*$FD$6+VLOOKUP($FA218,CFP,LOOKUPS!L$6,0)*$FE$6+VLOOKUP($FA218,EP,LOOKUPS!L$8,0)*$FF$6+VLOOKUP($FA218,BM,LOOKUPS!L$5,0)*$FG$6+VLOOKUP($FA218,DIV,LOOKUPS!L$7,0)*$FH$6++VLOOKUP($FA218,SIZE,LOOKUPS!L$11,0)*$FI$6)</f>
        <v/>
      </c>
    </row>
    <row r="219" spans="1:167" x14ac:dyDescent="0.3">
      <c r="A219" s="1">
        <v>194406</v>
      </c>
      <c r="B219" s="1">
        <v>22.24</v>
      </c>
      <c r="C219" s="1">
        <v>16.47</v>
      </c>
      <c r="D219" s="1">
        <v>9.26</v>
      </c>
      <c r="E219" s="1">
        <v>9.52</v>
      </c>
      <c r="F219" s="1">
        <v>9.5299999999999994</v>
      </c>
      <c r="G219" s="1">
        <v>9.16</v>
      </c>
      <c r="H219" s="1">
        <v>6.47</v>
      </c>
      <c r="I219" s="1">
        <v>7.14</v>
      </c>
      <c r="J219" s="1">
        <v>9.01</v>
      </c>
      <c r="K219" s="1">
        <v>5.64</v>
      </c>
      <c r="M219" s="1">
        <v>194307</v>
      </c>
      <c r="N219" s="1">
        <v>-9.14</v>
      </c>
      <c r="O219" s="1">
        <v>-7.31</v>
      </c>
      <c r="P219" s="1">
        <v>-6.48</v>
      </c>
      <c r="Q219" s="1">
        <v>-6.58</v>
      </c>
      <c r="R219" s="1">
        <v>-4.33</v>
      </c>
      <c r="S219" s="1">
        <v>-4.28</v>
      </c>
      <c r="T219" s="1">
        <v>-3.35</v>
      </c>
      <c r="U219" s="1">
        <v>-7.29</v>
      </c>
      <c r="V219" s="1">
        <v>-6.72</v>
      </c>
      <c r="W219" s="1">
        <v>-9.3699999999999992</v>
      </c>
      <c r="Y219" s="1">
        <v>194806</v>
      </c>
      <c r="Z219" s="1">
        <v>-0.97</v>
      </c>
      <c r="AA219" s="1">
        <v>-1.8</v>
      </c>
      <c r="AB219" s="1">
        <v>-1.74</v>
      </c>
      <c r="AC219" s="1">
        <v>-1.3</v>
      </c>
      <c r="AD219" s="1">
        <v>-1.82</v>
      </c>
      <c r="AE219" s="1">
        <v>-1.25</v>
      </c>
      <c r="AF219" s="1">
        <v>0.18</v>
      </c>
      <c r="AG219" s="1">
        <v>-3.17</v>
      </c>
      <c r="AH219" s="1">
        <v>-2.78</v>
      </c>
      <c r="AI219" s="1">
        <v>-2.06</v>
      </c>
      <c r="AK219">
        <v>196812</v>
      </c>
      <c r="AL219">
        <v>5.29</v>
      </c>
      <c r="AM219">
        <v>0.89</v>
      </c>
      <c r="AN219">
        <v>-0.68</v>
      </c>
      <c r="AO219">
        <v>-0.27</v>
      </c>
      <c r="AP219">
        <v>1.28</v>
      </c>
      <c r="AQ219">
        <v>-1.1200000000000001</v>
      </c>
      <c r="AR219">
        <v>-0.43</v>
      </c>
      <c r="AS219">
        <v>-0.78</v>
      </c>
      <c r="AT219">
        <v>0.38</v>
      </c>
      <c r="AU219">
        <v>1.87</v>
      </c>
      <c r="AV219">
        <v>0.44</v>
      </c>
      <c r="AW219">
        <v>-0.34</v>
      </c>
      <c r="AX219">
        <v>-1.9</v>
      </c>
      <c r="AY219">
        <v>-0.53</v>
      </c>
      <c r="AZ219">
        <v>-0.31</v>
      </c>
      <c r="BA219">
        <v>0.26</v>
      </c>
      <c r="BB219">
        <v>-1.73</v>
      </c>
      <c r="BC219">
        <v>0.92</v>
      </c>
      <c r="BD219">
        <v>-0.11</v>
      </c>
      <c r="BF219" s="1">
        <v>196812</v>
      </c>
      <c r="BG219" s="1">
        <v>5.83</v>
      </c>
      <c r="BH219" s="1">
        <v>0.64</v>
      </c>
      <c r="BI219" s="1">
        <v>-1.21</v>
      </c>
      <c r="BJ219" s="1">
        <v>-0.06</v>
      </c>
      <c r="BK219" s="1">
        <v>0.75</v>
      </c>
      <c r="BL219" s="1">
        <v>-0.39</v>
      </c>
      <c r="BM219" s="1">
        <v>-1.27</v>
      </c>
      <c r="BN219" s="1">
        <v>-1.1000000000000001</v>
      </c>
      <c r="BO219" s="1">
        <v>0.34</v>
      </c>
      <c r="BP219" s="1">
        <v>2.15</v>
      </c>
      <c r="BQ219" s="1">
        <v>-1.51</v>
      </c>
      <c r="BR219" s="1">
        <v>0.32</v>
      </c>
      <c r="BS219" s="1">
        <v>-1.1599999999999999</v>
      </c>
      <c r="BT219" s="1">
        <v>-2.2200000000000002</v>
      </c>
      <c r="BU219" s="1">
        <v>-0.23</v>
      </c>
      <c r="BV219" s="1">
        <v>-1.1399999999999999</v>
      </c>
      <c r="BW219" s="1">
        <v>-1.05</v>
      </c>
      <c r="BX219" s="1">
        <v>-0.4</v>
      </c>
      <c r="BY219" s="1">
        <v>0.93</v>
      </c>
      <c r="CA219" s="1">
        <v>194312</v>
      </c>
      <c r="CB219" s="1">
        <v>-9.66</v>
      </c>
      <c r="CC219" s="1">
        <v>7.32</v>
      </c>
      <c r="CD219" s="1">
        <v>9.69</v>
      </c>
      <c r="CE219" s="1">
        <v>12.76</v>
      </c>
      <c r="CF219" s="1">
        <v>7.19</v>
      </c>
      <c r="CG219" s="1">
        <v>7.63</v>
      </c>
      <c r="CH219" s="1">
        <v>10.02</v>
      </c>
      <c r="CI219" s="1">
        <v>11.18</v>
      </c>
      <c r="CJ219" s="1">
        <v>13.49</v>
      </c>
      <c r="CK219" s="1">
        <v>6.33</v>
      </c>
      <c r="CL219" s="1">
        <v>8.06</v>
      </c>
      <c r="CM219" s="1">
        <v>7.59</v>
      </c>
      <c r="CN219" s="1">
        <v>7.66</v>
      </c>
      <c r="CO219" s="1">
        <v>9.01</v>
      </c>
      <c r="CP219" s="1">
        <v>11.01</v>
      </c>
      <c r="CQ219" s="1">
        <v>11.07</v>
      </c>
      <c r="CR219" s="1">
        <v>11.29</v>
      </c>
      <c r="CS219" s="1">
        <v>12.13</v>
      </c>
      <c r="CT219" s="1">
        <v>14.86</v>
      </c>
      <c r="CV219" s="1">
        <v>194412</v>
      </c>
      <c r="CW219" s="1">
        <v>11.61</v>
      </c>
      <c r="CX219" s="1">
        <v>5.82</v>
      </c>
      <c r="CY219" s="1">
        <v>5.57</v>
      </c>
      <c r="CZ219" s="1">
        <v>6.94</v>
      </c>
      <c r="DA219" s="1">
        <v>5.86</v>
      </c>
      <c r="DB219" s="1">
        <v>5.05</v>
      </c>
      <c r="DC219" s="1">
        <v>6.25</v>
      </c>
      <c r="DD219" s="1">
        <v>4.9000000000000004</v>
      </c>
      <c r="DE219" s="1">
        <v>8.18</v>
      </c>
      <c r="DF219" s="1">
        <v>6.4</v>
      </c>
      <c r="DG219" s="1">
        <v>5.31</v>
      </c>
      <c r="DH219" s="1">
        <v>5.74</v>
      </c>
      <c r="DI219" s="1">
        <v>4.3600000000000003</v>
      </c>
      <c r="DJ219" s="1">
        <v>7.25</v>
      </c>
      <c r="DK219" s="1">
        <v>5.26</v>
      </c>
      <c r="DL219" s="1">
        <v>5.39</v>
      </c>
      <c r="DM219" s="1">
        <v>4.41</v>
      </c>
      <c r="DN219" s="1">
        <v>8.07</v>
      </c>
      <c r="DO219" s="1">
        <v>8.3000000000000007</v>
      </c>
      <c r="DQ219" s="1">
        <v>194312</v>
      </c>
      <c r="DR219" s="1">
        <v>-99.99</v>
      </c>
      <c r="DS219" s="1">
        <v>11.85</v>
      </c>
      <c r="DT219" s="1">
        <v>10.09</v>
      </c>
      <c r="DU219" s="1">
        <v>7.4</v>
      </c>
      <c r="DV219" s="1">
        <v>12.32</v>
      </c>
      <c r="DW219" s="1">
        <v>10.24</v>
      </c>
      <c r="DX219" s="1">
        <v>10</v>
      </c>
      <c r="DY219" s="1">
        <v>9.49</v>
      </c>
      <c r="DZ219" s="1">
        <v>7.01</v>
      </c>
      <c r="EA219" s="1">
        <v>12.88</v>
      </c>
      <c r="EB219" s="1">
        <v>11.78</v>
      </c>
      <c r="EC219" s="1">
        <v>10.89</v>
      </c>
      <c r="ED219" s="1">
        <v>9.58</v>
      </c>
      <c r="EE219" s="1">
        <v>9.83</v>
      </c>
      <c r="EF219" s="1">
        <v>10.17</v>
      </c>
      <c r="EG219" s="1">
        <v>10.79</v>
      </c>
      <c r="EH219" s="1">
        <v>8.1999999999999993</v>
      </c>
      <c r="EI219" s="1">
        <v>8.41</v>
      </c>
      <c r="EJ219" s="1">
        <v>5.61</v>
      </c>
      <c r="EL219">
        <v>194312</v>
      </c>
      <c r="EM219">
        <v>6.36</v>
      </c>
      <c r="EN219">
        <v>3.34</v>
      </c>
      <c r="EO219">
        <v>3.22</v>
      </c>
      <c r="EP219">
        <v>0.03</v>
      </c>
      <c r="ER219" s="1">
        <v>194406</v>
      </c>
      <c r="ES219" s="1">
        <v>-5.22</v>
      </c>
      <c r="EU219" s="1">
        <v>194307</v>
      </c>
      <c r="EV219" s="1">
        <v>0.08</v>
      </c>
      <c r="EX219" s="1">
        <v>194806</v>
      </c>
      <c r="EY219" s="1">
        <v>1.41</v>
      </c>
      <c r="FA219" s="1">
        <v>194406</v>
      </c>
      <c r="FB219" s="1" t="str">
        <f>IF(ISERROR(VLOOKUP($FA219,MOM,LOOKUPS!C$12,0)*$FB$6+VLOOKUP($FA219,STREV,LOOKUPS!C$10,0)*$FC$6+VLOOKUP($FA219,LTREV,LOOKUPS!C$9,0)*$FD$6+VLOOKUP($FA219,CFP,LOOKUPS!C$6,0)*$FE$6+VLOOKUP($FA219,EP,LOOKUPS!C$8,0)*$FF$6+VLOOKUP($FA219,BM,LOOKUPS!C$5,0)*$FG$6+VLOOKUP($FA219,DIV,LOOKUPS!C$7,0)*$FH$6++VLOOKUP($FA219,SIZE,LOOKUPS!C$11,0)*$FI$6),"",VLOOKUP($FA219,MOM,LOOKUPS!C$12,0)*$FB$6+VLOOKUP($FA219,STREV,LOOKUPS!C$10,0)*$FC$6+VLOOKUP($FA219,LTREV,LOOKUPS!C$9,0)*$FD$6+VLOOKUP($FA219,CFP,LOOKUPS!C$6,0)*$FE$6+VLOOKUP($FA219,EP,LOOKUPS!C$8,0)*$FF$6+VLOOKUP($FA219,BM,LOOKUPS!C$5,0)*$FG$6+VLOOKUP($FA219,DIV,LOOKUPS!C$7,0)*$FH$6++VLOOKUP($FA219,SIZE,LOOKUPS!C$11,0)*$FI$6)</f>
        <v/>
      </c>
      <c r="FC219" s="1" t="str">
        <f>IF(ISERROR(VLOOKUP($FA219,MOM,LOOKUPS!D$12,0)*$FB$6+VLOOKUP($FA219,STREV,LOOKUPS!D$10,0)*$FC$6+VLOOKUP($FA219,LTREV,LOOKUPS!D$9,0)*$FD$6+VLOOKUP($FA219,CFP,LOOKUPS!D$6,0)*$FE$6+VLOOKUP($FA219,EP,LOOKUPS!D$8,0)*$FF$6+VLOOKUP($FA219,BM,LOOKUPS!D$5,0)*$FG$6+VLOOKUP($FA219,DIV,LOOKUPS!D$7,0)*$FH$6++VLOOKUP($FA219,SIZE,LOOKUPS!D$11,0)*$FI$6),"",VLOOKUP($FA219,MOM,LOOKUPS!D$12,0)*$FB$6+VLOOKUP($FA219,STREV,LOOKUPS!D$10,0)*$FC$6+VLOOKUP($FA219,LTREV,LOOKUPS!D$9,0)*$FD$6+VLOOKUP($FA219,CFP,LOOKUPS!D$6,0)*$FE$6+VLOOKUP($FA219,EP,LOOKUPS!D$8,0)*$FF$6+VLOOKUP($FA219,BM,LOOKUPS!D$5,0)*$FG$6+VLOOKUP($FA219,DIV,LOOKUPS!D$7,0)*$FH$6++VLOOKUP($FA219,SIZE,LOOKUPS!D$11,0)*$FI$6)</f>
        <v/>
      </c>
      <c r="FD219" s="1" t="str">
        <f>IF(ISERROR(VLOOKUP($FA219,MOM,LOOKUPS!E$12,0)*$FB$6+VLOOKUP($FA219,STREV,LOOKUPS!E$10,0)*$FC$6+VLOOKUP($FA219,LTREV,LOOKUPS!E$9,0)*$FD$6+VLOOKUP($FA219,CFP,LOOKUPS!E$6,0)*$FE$6+VLOOKUP($FA219,EP,LOOKUPS!E$8,0)*$FF$6+VLOOKUP($FA219,BM,LOOKUPS!E$5,0)*$FG$6+VLOOKUP($FA219,DIV,LOOKUPS!E$7,0)*$FH$6++VLOOKUP($FA219,SIZE,LOOKUPS!E$11,0)*$FI$6),"",VLOOKUP($FA219,MOM,LOOKUPS!E$12,0)*$FB$6+VLOOKUP($FA219,STREV,LOOKUPS!E$10,0)*$FC$6+VLOOKUP($FA219,LTREV,LOOKUPS!E$9,0)*$FD$6+VLOOKUP($FA219,CFP,LOOKUPS!E$6,0)*$FE$6+VLOOKUP($FA219,EP,LOOKUPS!E$8,0)*$FF$6+VLOOKUP($FA219,BM,LOOKUPS!E$5,0)*$FG$6+VLOOKUP($FA219,DIV,LOOKUPS!E$7,0)*$FH$6++VLOOKUP($FA219,SIZE,LOOKUPS!E$11,0)*$FI$6)</f>
        <v/>
      </c>
      <c r="FE219" s="1" t="str">
        <f>IF(ISERROR(VLOOKUP($FA219,MOM,LOOKUPS!F$12,0)*$FB$6+VLOOKUP($FA219,STREV,LOOKUPS!F$10,0)*$FC$6+VLOOKUP($FA219,LTREV,LOOKUPS!F$9,0)*$FD$6+VLOOKUP($FA219,CFP,LOOKUPS!F$6,0)*$FE$6+VLOOKUP($FA219,EP,LOOKUPS!F$8,0)*$FF$6+VLOOKUP($FA219,BM,LOOKUPS!F$5,0)*$FG$6+VLOOKUP($FA219,DIV,LOOKUPS!F$7,0)*$FH$6++VLOOKUP($FA219,SIZE,LOOKUPS!F$11,0)*$FI$6),"",VLOOKUP($FA219,MOM,LOOKUPS!F$12,0)*$FB$6+VLOOKUP($FA219,STREV,LOOKUPS!F$10,0)*$FC$6+VLOOKUP($FA219,LTREV,LOOKUPS!F$9,0)*$FD$6+VLOOKUP($FA219,CFP,LOOKUPS!F$6,0)*$FE$6+VLOOKUP($FA219,EP,LOOKUPS!F$8,0)*$FF$6+VLOOKUP($FA219,BM,LOOKUPS!F$5,0)*$FG$6+VLOOKUP($FA219,DIV,LOOKUPS!F$7,0)*$FH$6++VLOOKUP($FA219,SIZE,LOOKUPS!F$11,0)*$FI$6)</f>
        <v/>
      </c>
      <c r="FF219" s="1" t="str">
        <f>IF(ISERROR(VLOOKUP($FA219,MOM,LOOKUPS!G$12,0)*$FB$6+VLOOKUP($FA219,STREV,LOOKUPS!G$10,0)*$FC$6+VLOOKUP($FA219,LTREV,LOOKUPS!G$9,0)*$FD$6+VLOOKUP($FA219,CFP,LOOKUPS!G$6,0)*$FE$6+VLOOKUP($FA219,EP,LOOKUPS!G$8,0)*$FF$6+VLOOKUP($FA219,BM,LOOKUPS!G$5,0)*$FG$6+VLOOKUP($FA219,DIV,LOOKUPS!G$7,0)*$FH$6++VLOOKUP($FA219,SIZE,LOOKUPS!G$11,0)*$FI$6),"",VLOOKUP($FA219,MOM,LOOKUPS!G$12,0)*$FB$6+VLOOKUP($FA219,STREV,LOOKUPS!G$10,0)*$FC$6+VLOOKUP($FA219,LTREV,LOOKUPS!G$9,0)*$FD$6+VLOOKUP($FA219,CFP,LOOKUPS!G$6,0)*$FE$6+VLOOKUP($FA219,EP,LOOKUPS!G$8,0)*$FF$6+VLOOKUP($FA219,BM,LOOKUPS!G$5,0)*$FG$6+VLOOKUP($FA219,DIV,LOOKUPS!G$7,0)*$FH$6++VLOOKUP($FA219,SIZE,LOOKUPS!G$11,0)*$FI$6)</f>
        <v/>
      </c>
      <c r="FG219" s="1" t="str">
        <f>IF(ISERROR(VLOOKUP($FA219,MOM,LOOKUPS!H$12,0)*$FB$6+VLOOKUP($FA219,STREV,LOOKUPS!H$10,0)*$FC$6+VLOOKUP($FA219,LTREV,LOOKUPS!H$9,0)*$FD$6+VLOOKUP($FA219,CFP,LOOKUPS!H$6,0)*$FE$6+VLOOKUP($FA219,EP,LOOKUPS!H$8,0)*$FF$6+VLOOKUP($FA219,BM,LOOKUPS!H$5,0)*$FG$6+VLOOKUP($FA219,DIV,LOOKUPS!H$7,0)*$FH$6++VLOOKUP($FA219,SIZE,LOOKUPS!H$11,0)*$FI$6),"",VLOOKUP($FA219,MOM,LOOKUPS!H$12,0)*$FB$6+VLOOKUP($FA219,STREV,LOOKUPS!H$10,0)*$FC$6+VLOOKUP($FA219,LTREV,LOOKUPS!H$9,0)*$FD$6+VLOOKUP($FA219,CFP,LOOKUPS!H$6,0)*$FE$6+VLOOKUP($FA219,EP,LOOKUPS!H$8,0)*$FF$6+VLOOKUP($FA219,BM,LOOKUPS!H$5,0)*$FG$6+VLOOKUP($FA219,DIV,LOOKUPS!H$7,0)*$FH$6++VLOOKUP($FA219,SIZE,LOOKUPS!H$11,0)*$FI$6)</f>
        <v/>
      </c>
      <c r="FH219" s="1" t="str">
        <f>IF(ISERROR(VLOOKUP($FA219,MOM,LOOKUPS!I$12,0)*$FB$6+VLOOKUP($FA219,STREV,LOOKUPS!I$10,0)*$FC$6+VLOOKUP($FA219,LTREV,LOOKUPS!I$9,0)*$FD$6+VLOOKUP($FA219,CFP,LOOKUPS!I$6,0)*$FE$6+VLOOKUP($FA219,EP,LOOKUPS!I$8,0)*$FF$6+VLOOKUP($FA219,BM,LOOKUPS!I$5,0)*$FG$6+VLOOKUP($FA219,DIV,LOOKUPS!I$7,0)*$FH$6++VLOOKUP($FA219,SIZE,LOOKUPS!I$11,0)*$FI$6),"",VLOOKUP($FA219,MOM,LOOKUPS!I$12,0)*$FB$6+VLOOKUP($FA219,STREV,LOOKUPS!I$10,0)*$FC$6+VLOOKUP($FA219,LTREV,LOOKUPS!I$9,0)*$FD$6+VLOOKUP($FA219,CFP,LOOKUPS!I$6,0)*$FE$6+VLOOKUP($FA219,EP,LOOKUPS!I$8,0)*$FF$6+VLOOKUP($FA219,BM,LOOKUPS!I$5,0)*$FG$6+VLOOKUP($FA219,DIV,LOOKUPS!I$7,0)*$FH$6++VLOOKUP($FA219,SIZE,LOOKUPS!I$11,0)*$FI$6)</f>
        <v/>
      </c>
      <c r="FI219" s="1" t="str">
        <f>IF(ISERROR(VLOOKUP($FA219,MOM,LOOKUPS!J$12,0)*$FB$6+VLOOKUP($FA219,STREV,LOOKUPS!J$10,0)*$FC$6+VLOOKUP($FA219,LTREV,LOOKUPS!J$9,0)*$FD$6+VLOOKUP($FA219,CFP,LOOKUPS!J$6,0)*$FE$6+VLOOKUP($FA219,EP,LOOKUPS!J$8,0)*$FF$6+VLOOKUP($FA219,BM,LOOKUPS!J$5,0)*$FG$6+VLOOKUP($FA219,DIV,LOOKUPS!J$7,0)*$FH$6++VLOOKUP($FA219,SIZE,LOOKUPS!J$11,0)*$FI$6),"",VLOOKUP($FA219,MOM,LOOKUPS!J$12,0)*$FB$6+VLOOKUP($FA219,STREV,LOOKUPS!J$10,0)*$FC$6+VLOOKUP($FA219,LTREV,LOOKUPS!J$9,0)*$FD$6+VLOOKUP($FA219,CFP,LOOKUPS!J$6,0)*$FE$6+VLOOKUP($FA219,EP,LOOKUPS!J$8,0)*$FF$6+VLOOKUP($FA219,BM,LOOKUPS!J$5,0)*$FG$6+VLOOKUP($FA219,DIV,LOOKUPS!J$7,0)*$FH$6++VLOOKUP($FA219,SIZE,LOOKUPS!J$11,0)*$FI$6)</f>
        <v/>
      </c>
      <c r="FJ219" s="1" t="str">
        <f>IF(ISERROR(VLOOKUP($FA219,MOM,LOOKUPS!K$12,0)*$FB$6+VLOOKUP($FA219,STREV,LOOKUPS!K$10,0)*$FC$6+VLOOKUP($FA219,LTREV,LOOKUPS!K$9,0)*$FD$6+VLOOKUP($FA219,CFP,LOOKUPS!K$6,0)*$FE$6+VLOOKUP($FA219,EP,LOOKUPS!K$8,0)*$FF$6+VLOOKUP($FA219,BM,LOOKUPS!K$5,0)*$FG$6+VLOOKUP($FA219,DIV,LOOKUPS!K$7,0)*$FH$6++VLOOKUP($FA219,SIZE,LOOKUPS!K$11,0)*$FI$6),"",VLOOKUP($FA219,MOM,LOOKUPS!K$12,0)*$FB$6+VLOOKUP($FA219,STREV,LOOKUPS!K$10,0)*$FC$6+VLOOKUP($FA219,LTREV,LOOKUPS!K$9,0)*$FD$6+VLOOKUP($FA219,CFP,LOOKUPS!K$6,0)*$FE$6+VLOOKUP($FA219,EP,LOOKUPS!K$8,0)*$FF$6+VLOOKUP($FA219,BM,LOOKUPS!K$5,0)*$FG$6+VLOOKUP($FA219,DIV,LOOKUPS!K$7,0)*$FH$6++VLOOKUP($FA219,SIZE,LOOKUPS!K$11,0)*$FI$6)</f>
        <v/>
      </c>
      <c r="FK219" s="1" t="str">
        <f>IF(ISERROR(VLOOKUP($FA219,MOM,LOOKUPS!L$12,0)*$FB$6+VLOOKUP($FA219,STREV,LOOKUPS!L$10,0)*$FC$6+VLOOKUP($FA219,LTREV,LOOKUPS!L$9,0)*$FD$6+VLOOKUP($FA219,CFP,LOOKUPS!L$6,0)*$FE$6+VLOOKUP($FA219,EP,LOOKUPS!L$8,0)*$FF$6+VLOOKUP($FA219,BM,LOOKUPS!L$5,0)*$FG$6+VLOOKUP($FA219,DIV,LOOKUPS!L$7,0)*$FH$6++VLOOKUP($FA219,SIZE,LOOKUPS!L$11,0)*$FI$6),"",VLOOKUP($FA219,MOM,LOOKUPS!L$12,0)*$FB$6+VLOOKUP($FA219,STREV,LOOKUPS!L$10,0)*$FC$6+VLOOKUP($FA219,LTREV,LOOKUPS!L$9,0)*$FD$6+VLOOKUP($FA219,CFP,LOOKUPS!L$6,0)*$FE$6+VLOOKUP($FA219,EP,LOOKUPS!L$8,0)*$FF$6+VLOOKUP($FA219,BM,LOOKUPS!L$5,0)*$FG$6+VLOOKUP($FA219,DIV,LOOKUPS!L$7,0)*$FH$6++VLOOKUP($FA219,SIZE,LOOKUPS!L$11,0)*$FI$6)</f>
        <v/>
      </c>
    </row>
    <row r="220" spans="1:167" x14ac:dyDescent="0.3">
      <c r="A220" s="1">
        <v>194407</v>
      </c>
      <c r="B220" s="1">
        <v>-4.43</v>
      </c>
      <c r="C220" s="1">
        <v>1.01</v>
      </c>
      <c r="D220" s="1">
        <v>-2.02</v>
      </c>
      <c r="E220" s="1">
        <v>-1.39</v>
      </c>
      <c r="F220" s="1">
        <v>-0.57999999999999996</v>
      </c>
      <c r="G220" s="1">
        <v>-1.1100000000000001</v>
      </c>
      <c r="H220" s="1">
        <v>-1.22</v>
      </c>
      <c r="I220" s="1">
        <v>-0.51</v>
      </c>
      <c r="J220" s="1">
        <v>-1.48</v>
      </c>
      <c r="K220" s="1">
        <v>-1.9</v>
      </c>
      <c r="M220" s="1">
        <v>194308</v>
      </c>
      <c r="N220" s="1">
        <v>0.84</v>
      </c>
      <c r="O220" s="1">
        <v>1.89</v>
      </c>
      <c r="P220" s="1">
        <v>0.97</v>
      </c>
      <c r="Q220" s="1">
        <v>0.87</v>
      </c>
      <c r="R220" s="1">
        <v>0.36</v>
      </c>
      <c r="S220" s="1">
        <v>0.27</v>
      </c>
      <c r="T220" s="1">
        <v>0.11</v>
      </c>
      <c r="U220" s="1">
        <v>-0.67</v>
      </c>
      <c r="V220" s="1">
        <v>-0.23</v>
      </c>
      <c r="W220" s="1">
        <v>-1.03</v>
      </c>
      <c r="Y220" s="1">
        <v>194807</v>
      </c>
      <c r="Z220" s="1">
        <v>-4.79</v>
      </c>
      <c r="AA220" s="1">
        <v>-5.08</v>
      </c>
      <c r="AB220" s="1">
        <v>-5.04</v>
      </c>
      <c r="AC220" s="1">
        <v>-5.3</v>
      </c>
      <c r="AD220" s="1">
        <v>-4.63</v>
      </c>
      <c r="AE220" s="1">
        <v>-5.21</v>
      </c>
      <c r="AF220" s="1">
        <v>-4.59</v>
      </c>
      <c r="AG220" s="1">
        <v>-5.13</v>
      </c>
      <c r="AH220" s="1">
        <v>-6.24</v>
      </c>
      <c r="AI220" s="1">
        <v>-5.76</v>
      </c>
      <c r="AK220">
        <v>196901</v>
      </c>
      <c r="AL220">
        <v>0.63</v>
      </c>
      <c r="AM220">
        <v>-1.35</v>
      </c>
      <c r="AN220">
        <v>-0.41</v>
      </c>
      <c r="AO220">
        <v>0.09</v>
      </c>
      <c r="AP220">
        <v>-1.33</v>
      </c>
      <c r="AQ220">
        <v>-1.04</v>
      </c>
      <c r="AR220">
        <v>-0.33</v>
      </c>
      <c r="AS220">
        <v>0.28000000000000003</v>
      </c>
      <c r="AT220">
        <v>-0.22</v>
      </c>
      <c r="AU220">
        <v>-1.18</v>
      </c>
      <c r="AV220">
        <v>-1.54</v>
      </c>
      <c r="AW220">
        <v>-1.41</v>
      </c>
      <c r="AX220">
        <v>-0.67</v>
      </c>
      <c r="AY220">
        <v>-0.21</v>
      </c>
      <c r="AZ220">
        <v>-0.46</v>
      </c>
      <c r="BA220">
        <v>-0.28000000000000003</v>
      </c>
      <c r="BB220">
        <v>0.79</v>
      </c>
      <c r="BC220">
        <v>-0.52</v>
      </c>
      <c r="BD220">
        <v>0.06</v>
      </c>
      <c r="BF220" s="1">
        <v>196901</v>
      </c>
      <c r="BG220" s="1">
        <v>1.58</v>
      </c>
      <c r="BH220" s="1">
        <v>-1.65</v>
      </c>
      <c r="BI220" s="1">
        <v>-0.35</v>
      </c>
      <c r="BJ220" s="1">
        <v>0.04</v>
      </c>
      <c r="BK220" s="1">
        <v>-1.71</v>
      </c>
      <c r="BL220" s="1">
        <v>-0.57999999999999996</v>
      </c>
      <c r="BM220" s="1">
        <v>-0.79</v>
      </c>
      <c r="BN220" s="1">
        <v>-0.14000000000000001</v>
      </c>
      <c r="BO220" s="1">
        <v>0.1</v>
      </c>
      <c r="BP220" s="1">
        <v>-1.49</v>
      </c>
      <c r="BQ220" s="1">
        <v>-2.06</v>
      </c>
      <c r="BR220" s="1">
        <v>-1.48</v>
      </c>
      <c r="BS220" s="1">
        <v>0.4</v>
      </c>
      <c r="BT220" s="1">
        <v>-0.27</v>
      </c>
      <c r="BU220" s="1">
        <v>-1.36</v>
      </c>
      <c r="BV220" s="1">
        <v>-0.16</v>
      </c>
      <c r="BW220" s="1">
        <v>-0.12</v>
      </c>
      <c r="BX220" s="1">
        <v>-0.24</v>
      </c>
      <c r="BY220" s="1">
        <v>0.37</v>
      </c>
      <c r="CA220" s="1">
        <v>194401</v>
      </c>
      <c r="CB220" s="1">
        <v>30.39</v>
      </c>
      <c r="CC220" s="1">
        <v>2.93</v>
      </c>
      <c r="CD220" s="1">
        <v>3.84</v>
      </c>
      <c r="CE220" s="1">
        <v>6.51</v>
      </c>
      <c r="CF220" s="1">
        <v>2.68</v>
      </c>
      <c r="CG220" s="1">
        <v>3.57</v>
      </c>
      <c r="CH220" s="1">
        <v>3.46</v>
      </c>
      <c r="CI220" s="1">
        <v>4.25</v>
      </c>
      <c r="CJ220" s="1">
        <v>7.88</v>
      </c>
      <c r="CK220" s="1">
        <v>2.16</v>
      </c>
      <c r="CL220" s="1">
        <v>3.22</v>
      </c>
      <c r="CM220" s="1">
        <v>3.45</v>
      </c>
      <c r="CN220" s="1">
        <v>3.7</v>
      </c>
      <c r="CO220" s="1">
        <v>2.98</v>
      </c>
      <c r="CP220" s="1">
        <v>3.93</v>
      </c>
      <c r="CQ220" s="1">
        <v>4.75</v>
      </c>
      <c r="CR220" s="1">
        <v>3.76</v>
      </c>
      <c r="CS220" s="1">
        <v>6.76</v>
      </c>
      <c r="CT220" s="1">
        <v>9</v>
      </c>
      <c r="CV220" s="1">
        <v>194501</v>
      </c>
      <c r="CW220" s="1">
        <v>8.9700000000000006</v>
      </c>
      <c r="CX220" s="1">
        <v>3.42</v>
      </c>
      <c r="CY220" s="1">
        <v>3.08</v>
      </c>
      <c r="CZ220" s="1">
        <v>4.1900000000000004</v>
      </c>
      <c r="DA220" s="1">
        <v>3.36</v>
      </c>
      <c r="DB220" s="1">
        <v>3.53</v>
      </c>
      <c r="DC220" s="1">
        <v>2.4300000000000002</v>
      </c>
      <c r="DD220" s="1">
        <v>4.17</v>
      </c>
      <c r="DE220" s="1">
        <v>4.08</v>
      </c>
      <c r="DF220" s="1">
        <v>4.3499999999999996</v>
      </c>
      <c r="DG220" s="1">
        <v>2.36</v>
      </c>
      <c r="DH220" s="1">
        <v>3.53</v>
      </c>
      <c r="DI220" s="1">
        <v>3.53</v>
      </c>
      <c r="DJ220" s="1">
        <v>2.13</v>
      </c>
      <c r="DK220" s="1">
        <v>2.73</v>
      </c>
      <c r="DL220" s="1">
        <v>3.92</v>
      </c>
      <c r="DM220" s="1">
        <v>4.43</v>
      </c>
      <c r="DN220" s="1">
        <v>4.91</v>
      </c>
      <c r="DO220" s="1">
        <v>3.22</v>
      </c>
      <c r="DQ220" s="1">
        <v>194401</v>
      </c>
      <c r="DR220" s="1">
        <v>-99.99</v>
      </c>
      <c r="DS220" s="1">
        <v>7.46</v>
      </c>
      <c r="DT220" s="1">
        <v>4.12</v>
      </c>
      <c r="DU220" s="1">
        <v>2.2999999999999998</v>
      </c>
      <c r="DV220" s="1">
        <v>8.0399999999999991</v>
      </c>
      <c r="DW220" s="1">
        <v>5.53</v>
      </c>
      <c r="DX220" s="1">
        <v>4.29</v>
      </c>
      <c r="DY220" s="1">
        <v>3.01</v>
      </c>
      <c r="DZ220" s="1">
        <v>2.02</v>
      </c>
      <c r="EA220" s="1">
        <v>9.99</v>
      </c>
      <c r="EB220" s="1">
        <v>6.19</v>
      </c>
      <c r="EC220" s="1">
        <v>6.34</v>
      </c>
      <c r="ED220" s="1">
        <v>4.7300000000000004</v>
      </c>
      <c r="EE220" s="1">
        <v>4.62</v>
      </c>
      <c r="EF220" s="1">
        <v>3.96</v>
      </c>
      <c r="EG220" s="1">
        <v>3.16</v>
      </c>
      <c r="EH220" s="1">
        <v>2.86</v>
      </c>
      <c r="EI220" s="1">
        <v>2.2000000000000002</v>
      </c>
      <c r="EJ220" s="1">
        <v>1.84</v>
      </c>
      <c r="EL220">
        <v>194401</v>
      </c>
      <c r="EM220">
        <v>1.74</v>
      </c>
      <c r="EN220">
        <v>2.56</v>
      </c>
      <c r="EO220">
        <v>2.17</v>
      </c>
      <c r="EP220">
        <v>0.03</v>
      </c>
      <c r="ER220" s="1">
        <v>194407</v>
      </c>
      <c r="ES220" s="1">
        <v>0.19</v>
      </c>
      <c r="EU220" s="1">
        <v>194308</v>
      </c>
      <c r="EV220" s="1">
        <v>2.42</v>
      </c>
      <c r="EX220" s="1">
        <v>194807</v>
      </c>
      <c r="EY220" s="1">
        <v>1.48</v>
      </c>
      <c r="FA220" s="1">
        <v>194407</v>
      </c>
      <c r="FB220" s="1" t="str">
        <f>IF(ISERROR(VLOOKUP($FA220,MOM,LOOKUPS!C$12,0)*$FB$6+VLOOKUP($FA220,STREV,LOOKUPS!C$10,0)*$FC$6+VLOOKUP($FA220,LTREV,LOOKUPS!C$9,0)*$FD$6+VLOOKUP($FA220,CFP,LOOKUPS!C$6,0)*$FE$6+VLOOKUP($FA220,EP,LOOKUPS!C$8,0)*$FF$6+VLOOKUP($FA220,BM,LOOKUPS!C$5,0)*$FG$6+VLOOKUP($FA220,DIV,LOOKUPS!C$7,0)*$FH$6++VLOOKUP($FA220,SIZE,LOOKUPS!C$11,0)*$FI$6),"",VLOOKUP($FA220,MOM,LOOKUPS!C$12,0)*$FB$6+VLOOKUP($FA220,STREV,LOOKUPS!C$10,0)*$FC$6+VLOOKUP($FA220,LTREV,LOOKUPS!C$9,0)*$FD$6+VLOOKUP($FA220,CFP,LOOKUPS!C$6,0)*$FE$6+VLOOKUP($FA220,EP,LOOKUPS!C$8,0)*$FF$6+VLOOKUP($FA220,BM,LOOKUPS!C$5,0)*$FG$6+VLOOKUP($FA220,DIV,LOOKUPS!C$7,0)*$FH$6++VLOOKUP($FA220,SIZE,LOOKUPS!C$11,0)*$FI$6)</f>
        <v/>
      </c>
      <c r="FC220" s="1" t="str">
        <f>IF(ISERROR(VLOOKUP($FA220,MOM,LOOKUPS!D$12,0)*$FB$6+VLOOKUP($FA220,STREV,LOOKUPS!D$10,0)*$FC$6+VLOOKUP($FA220,LTREV,LOOKUPS!D$9,0)*$FD$6+VLOOKUP($FA220,CFP,LOOKUPS!D$6,0)*$FE$6+VLOOKUP($FA220,EP,LOOKUPS!D$8,0)*$FF$6+VLOOKUP($FA220,BM,LOOKUPS!D$5,0)*$FG$6+VLOOKUP($FA220,DIV,LOOKUPS!D$7,0)*$FH$6++VLOOKUP($FA220,SIZE,LOOKUPS!D$11,0)*$FI$6),"",VLOOKUP($FA220,MOM,LOOKUPS!D$12,0)*$FB$6+VLOOKUP($FA220,STREV,LOOKUPS!D$10,0)*$FC$6+VLOOKUP($FA220,LTREV,LOOKUPS!D$9,0)*$FD$6+VLOOKUP($FA220,CFP,LOOKUPS!D$6,0)*$FE$6+VLOOKUP($FA220,EP,LOOKUPS!D$8,0)*$FF$6+VLOOKUP($FA220,BM,LOOKUPS!D$5,0)*$FG$6+VLOOKUP($FA220,DIV,LOOKUPS!D$7,0)*$FH$6++VLOOKUP($FA220,SIZE,LOOKUPS!D$11,0)*$FI$6)</f>
        <v/>
      </c>
      <c r="FD220" s="1" t="str">
        <f>IF(ISERROR(VLOOKUP($FA220,MOM,LOOKUPS!E$12,0)*$FB$6+VLOOKUP($FA220,STREV,LOOKUPS!E$10,0)*$FC$6+VLOOKUP($FA220,LTREV,LOOKUPS!E$9,0)*$FD$6+VLOOKUP($FA220,CFP,LOOKUPS!E$6,0)*$FE$6+VLOOKUP($FA220,EP,LOOKUPS!E$8,0)*$FF$6+VLOOKUP($FA220,BM,LOOKUPS!E$5,0)*$FG$6+VLOOKUP($FA220,DIV,LOOKUPS!E$7,0)*$FH$6++VLOOKUP($FA220,SIZE,LOOKUPS!E$11,0)*$FI$6),"",VLOOKUP($FA220,MOM,LOOKUPS!E$12,0)*$FB$6+VLOOKUP($FA220,STREV,LOOKUPS!E$10,0)*$FC$6+VLOOKUP($FA220,LTREV,LOOKUPS!E$9,0)*$FD$6+VLOOKUP($FA220,CFP,LOOKUPS!E$6,0)*$FE$6+VLOOKUP($FA220,EP,LOOKUPS!E$8,0)*$FF$6+VLOOKUP($FA220,BM,LOOKUPS!E$5,0)*$FG$6+VLOOKUP($FA220,DIV,LOOKUPS!E$7,0)*$FH$6++VLOOKUP($FA220,SIZE,LOOKUPS!E$11,0)*$FI$6)</f>
        <v/>
      </c>
      <c r="FE220" s="1" t="str">
        <f>IF(ISERROR(VLOOKUP($FA220,MOM,LOOKUPS!F$12,0)*$FB$6+VLOOKUP($FA220,STREV,LOOKUPS!F$10,0)*$FC$6+VLOOKUP($FA220,LTREV,LOOKUPS!F$9,0)*$FD$6+VLOOKUP($FA220,CFP,LOOKUPS!F$6,0)*$FE$6+VLOOKUP($FA220,EP,LOOKUPS!F$8,0)*$FF$6+VLOOKUP($FA220,BM,LOOKUPS!F$5,0)*$FG$6+VLOOKUP($FA220,DIV,LOOKUPS!F$7,0)*$FH$6++VLOOKUP($FA220,SIZE,LOOKUPS!F$11,0)*$FI$6),"",VLOOKUP($FA220,MOM,LOOKUPS!F$12,0)*$FB$6+VLOOKUP($FA220,STREV,LOOKUPS!F$10,0)*$FC$6+VLOOKUP($FA220,LTREV,LOOKUPS!F$9,0)*$FD$6+VLOOKUP($FA220,CFP,LOOKUPS!F$6,0)*$FE$6+VLOOKUP($FA220,EP,LOOKUPS!F$8,0)*$FF$6+VLOOKUP($FA220,BM,LOOKUPS!F$5,0)*$FG$6+VLOOKUP($FA220,DIV,LOOKUPS!F$7,0)*$FH$6++VLOOKUP($FA220,SIZE,LOOKUPS!F$11,0)*$FI$6)</f>
        <v/>
      </c>
      <c r="FF220" s="1" t="str">
        <f>IF(ISERROR(VLOOKUP($FA220,MOM,LOOKUPS!G$12,0)*$FB$6+VLOOKUP($FA220,STREV,LOOKUPS!G$10,0)*$FC$6+VLOOKUP($FA220,LTREV,LOOKUPS!G$9,0)*$FD$6+VLOOKUP($FA220,CFP,LOOKUPS!G$6,0)*$FE$6+VLOOKUP($FA220,EP,LOOKUPS!G$8,0)*$FF$6+VLOOKUP($FA220,BM,LOOKUPS!G$5,0)*$FG$6+VLOOKUP($FA220,DIV,LOOKUPS!G$7,0)*$FH$6++VLOOKUP($FA220,SIZE,LOOKUPS!G$11,0)*$FI$6),"",VLOOKUP($FA220,MOM,LOOKUPS!G$12,0)*$FB$6+VLOOKUP($FA220,STREV,LOOKUPS!G$10,0)*$FC$6+VLOOKUP($FA220,LTREV,LOOKUPS!G$9,0)*$FD$6+VLOOKUP($FA220,CFP,LOOKUPS!G$6,0)*$FE$6+VLOOKUP($FA220,EP,LOOKUPS!G$8,0)*$FF$6+VLOOKUP($FA220,BM,LOOKUPS!G$5,0)*$FG$6+VLOOKUP($FA220,DIV,LOOKUPS!G$7,0)*$FH$6++VLOOKUP($FA220,SIZE,LOOKUPS!G$11,0)*$FI$6)</f>
        <v/>
      </c>
      <c r="FG220" s="1" t="str">
        <f>IF(ISERROR(VLOOKUP($FA220,MOM,LOOKUPS!H$12,0)*$FB$6+VLOOKUP($FA220,STREV,LOOKUPS!H$10,0)*$FC$6+VLOOKUP($FA220,LTREV,LOOKUPS!H$9,0)*$FD$6+VLOOKUP($FA220,CFP,LOOKUPS!H$6,0)*$FE$6+VLOOKUP($FA220,EP,LOOKUPS!H$8,0)*$FF$6+VLOOKUP($FA220,BM,LOOKUPS!H$5,0)*$FG$6+VLOOKUP($FA220,DIV,LOOKUPS!H$7,0)*$FH$6++VLOOKUP($FA220,SIZE,LOOKUPS!H$11,0)*$FI$6),"",VLOOKUP($FA220,MOM,LOOKUPS!H$12,0)*$FB$6+VLOOKUP($FA220,STREV,LOOKUPS!H$10,0)*$FC$6+VLOOKUP($FA220,LTREV,LOOKUPS!H$9,0)*$FD$6+VLOOKUP($FA220,CFP,LOOKUPS!H$6,0)*$FE$6+VLOOKUP($FA220,EP,LOOKUPS!H$8,0)*$FF$6+VLOOKUP($FA220,BM,LOOKUPS!H$5,0)*$FG$6+VLOOKUP($FA220,DIV,LOOKUPS!H$7,0)*$FH$6++VLOOKUP($FA220,SIZE,LOOKUPS!H$11,0)*$FI$6)</f>
        <v/>
      </c>
      <c r="FH220" s="1" t="str">
        <f>IF(ISERROR(VLOOKUP($FA220,MOM,LOOKUPS!I$12,0)*$FB$6+VLOOKUP($FA220,STREV,LOOKUPS!I$10,0)*$FC$6+VLOOKUP($FA220,LTREV,LOOKUPS!I$9,0)*$FD$6+VLOOKUP($FA220,CFP,LOOKUPS!I$6,0)*$FE$6+VLOOKUP($FA220,EP,LOOKUPS!I$8,0)*$FF$6+VLOOKUP($FA220,BM,LOOKUPS!I$5,0)*$FG$6+VLOOKUP($FA220,DIV,LOOKUPS!I$7,0)*$FH$6++VLOOKUP($FA220,SIZE,LOOKUPS!I$11,0)*$FI$6),"",VLOOKUP($FA220,MOM,LOOKUPS!I$12,0)*$FB$6+VLOOKUP($FA220,STREV,LOOKUPS!I$10,0)*$FC$6+VLOOKUP($FA220,LTREV,LOOKUPS!I$9,0)*$FD$6+VLOOKUP($FA220,CFP,LOOKUPS!I$6,0)*$FE$6+VLOOKUP($FA220,EP,LOOKUPS!I$8,0)*$FF$6+VLOOKUP($FA220,BM,LOOKUPS!I$5,0)*$FG$6+VLOOKUP($FA220,DIV,LOOKUPS!I$7,0)*$FH$6++VLOOKUP($FA220,SIZE,LOOKUPS!I$11,0)*$FI$6)</f>
        <v/>
      </c>
      <c r="FI220" s="1" t="str">
        <f>IF(ISERROR(VLOOKUP($FA220,MOM,LOOKUPS!J$12,0)*$FB$6+VLOOKUP($FA220,STREV,LOOKUPS!J$10,0)*$FC$6+VLOOKUP($FA220,LTREV,LOOKUPS!J$9,0)*$FD$6+VLOOKUP($FA220,CFP,LOOKUPS!J$6,0)*$FE$6+VLOOKUP($FA220,EP,LOOKUPS!J$8,0)*$FF$6+VLOOKUP($FA220,BM,LOOKUPS!J$5,0)*$FG$6+VLOOKUP($FA220,DIV,LOOKUPS!J$7,0)*$FH$6++VLOOKUP($FA220,SIZE,LOOKUPS!J$11,0)*$FI$6),"",VLOOKUP($FA220,MOM,LOOKUPS!J$12,0)*$FB$6+VLOOKUP($FA220,STREV,LOOKUPS!J$10,0)*$FC$6+VLOOKUP($FA220,LTREV,LOOKUPS!J$9,0)*$FD$6+VLOOKUP($FA220,CFP,LOOKUPS!J$6,0)*$FE$6+VLOOKUP($FA220,EP,LOOKUPS!J$8,0)*$FF$6+VLOOKUP($FA220,BM,LOOKUPS!J$5,0)*$FG$6+VLOOKUP($FA220,DIV,LOOKUPS!J$7,0)*$FH$6++VLOOKUP($FA220,SIZE,LOOKUPS!J$11,0)*$FI$6)</f>
        <v/>
      </c>
      <c r="FJ220" s="1" t="str">
        <f>IF(ISERROR(VLOOKUP($FA220,MOM,LOOKUPS!K$12,0)*$FB$6+VLOOKUP($FA220,STREV,LOOKUPS!K$10,0)*$FC$6+VLOOKUP($FA220,LTREV,LOOKUPS!K$9,0)*$FD$6+VLOOKUP($FA220,CFP,LOOKUPS!K$6,0)*$FE$6+VLOOKUP($FA220,EP,LOOKUPS!K$8,0)*$FF$6+VLOOKUP($FA220,BM,LOOKUPS!K$5,0)*$FG$6+VLOOKUP($FA220,DIV,LOOKUPS!K$7,0)*$FH$6++VLOOKUP($FA220,SIZE,LOOKUPS!K$11,0)*$FI$6),"",VLOOKUP($FA220,MOM,LOOKUPS!K$12,0)*$FB$6+VLOOKUP($FA220,STREV,LOOKUPS!K$10,0)*$FC$6+VLOOKUP($FA220,LTREV,LOOKUPS!K$9,0)*$FD$6+VLOOKUP($FA220,CFP,LOOKUPS!K$6,0)*$FE$6+VLOOKUP($FA220,EP,LOOKUPS!K$8,0)*$FF$6+VLOOKUP($FA220,BM,LOOKUPS!K$5,0)*$FG$6+VLOOKUP($FA220,DIV,LOOKUPS!K$7,0)*$FH$6++VLOOKUP($FA220,SIZE,LOOKUPS!K$11,0)*$FI$6)</f>
        <v/>
      </c>
      <c r="FK220" s="1" t="str">
        <f>IF(ISERROR(VLOOKUP($FA220,MOM,LOOKUPS!L$12,0)*$FB$6+VLOOKUP($FA220,STREV,LOOKUPS!L$10,0)*$FC$6+VLOOKUP($FA220,LTREV,LOOKUPS!L$9,0)*$FD$6+VLOOKUP($FA220,CFP,LOOKUPS!L$6,0)*$FE$6+VLOOKUP($FA220,EP,LOOKUPS!L$8,0)*$FF$6+VLOOKUP($FA220,BM,LOOKUPS!L$5,0)*$FG$6+VLOOKUP($FA220,DIV,LOOKUPS!L$7,0)*$FH$6++VLOOKUP($FA220,SIZE,LOOKUPS!L$11,0)*$FI$6),"",VLOOKUP($FA220,MOM,LOOKUPS!L$12,0)*$FB$6+VLOOKUP($FA220,STREV,LOOKUPS!L$10,0)*$FC$6+VLOOKUP($FA220,LTREV,LOOKUPS!L$9,0)*$FD$6+VLOOKUP($FA220,CFP,LOOKUPS!L$6,0)*$FE$6+VLOOKUP($FA220,EP,LOOKUPS!L$8,0)*$FF$6+VLOOKUP($FA220,BM,LOOKUPS!L$5,0)*$FG$6+VLOOKUP($FA220,DIV,LOOKUPS!L$7,0)*$FH$6++VLOOKUP($FA220,SIZE,LOOKUPS!L$11,0)*$FI$6)</f>
        <v/>
      </c>
    </row>
    <row r="221" spans="1:167" x14ac:dyDescent="0.3">
      <c r="A221" s="1">
        <v>194408</v>
      </c>
      <c r="B221" s="1">
        <v>0.63</v>
      </c>
      <c r="C221" s="1">
        <v>1.0900000000000001</v>
      </c>
      <c r="D221" s="1">
        <v>1.77</v>
      </c>
      <c r="E221" s="1">
        <v>2.68</v>
      </c>
      <c r="F221" s="1">
        <v>1.43</v>
      </c>
      <c r="G221" s="1">
        <v>2.06</v>
      </c>
      <c r="H221" s="1">
        <v>3.59</v>
      </c>
      <c r="I221" s="1">
        <v>5.0999999999999996</v>
      </c>
      <c r="J221" s="1">
        <v>5.56</v>
      </c>
      <c r="K221" s="1">
        <v>7.39</v>
      </c>
      <c r="M221" s="1">
        <v>194309</v>
      </c>
      <c r="N221" s="1">
        <v>5.41</v>
      </c>
      <c r="O221" s="1">
        <v>5.25</v>
      </c>
      <c r="P221" s="1">
        <v>3.21</v>
      </c>
      <c r="Q221" s="1">
        <v>4.09</v>
      </c>
      <c r="R221" s="1">
        <v>3.32</v>
      </c>
      <c r="S221" s="1">
        <v>3.81</v>
      </c>
      <c r="T221" s="1">
        <v>2.85</v>
      </c>
      <c r="U221" s="1">
        <v>2.79</v>
      </c>
      <c r="V221" s="1">
        <v>2.31</v>
      </c>
      <c r="W221" s="1">
        <v>2.27</v>
      </c>
      <c r="Y221" s="1">
        <v>194808</v>
      </c>
      <c r="Z221" s="1">
        <v>-1.19</v>
      </c>
      <c r="AA221" s="1">
        <v>-0.08</v>
      </c>
      <c r="AB221" s="1">
        <v>-0.67</v>
      </c>
      <c r="AC221" s="1">
        <v>0.16</v>
      </c>
      <c r="AD221" s="1">
        <v>-0.42</v>
      </c>
      <c r="AE221" s="1">
        <v>0.57999999999999996</v>
      </c>
      <c r="AF221" s="1">
        <v>0.59</v>
      </c>
      <c r="AG221" s="1">
        <v>-0.53</v>
      </c>
      <c r="AH221" s="1">
        <v>0.56000000000000005</v>
      </c>
      <c r="AI221" s="1">
        <v>-0.19</v>
      </c>
      <c r="AK221">
        <v>196902</v>
      </c>
      <c r="AL221">
        <v>-11.5</v>
      </c>
      <c r="AM221">
        <v>-9.7799999999999994</v>
      </c>
      <c r="AN221">
        <v>-7.37</v>
      </c>
      <c r="AO221">
        <v>-7.53</v>
      </c>
      <c r="AP221">
        <v>-10.26</v>
      </c>
      <c r="AQ221">
        <v>-8.19</v>
      </c>
      <c r="AR221">
        <v>-7.35</v>
      </c>
      <c r="AS221">
        <v>-6.76</v>
      </c>
      <c r="AT221">
        <v>-7.8</v>
      </c>
      <c r="AU221">
        <v>-11.15</v>
      </c>
      <c r="AV221">
        <v>-8.9700000000000006</v>
      </c>
      <c r="AW221">
        <v>-8.33</v>
      </c>
      <c r="AX221">
        <v>-8.0399999999999991</v>
      </c>
      <c r="AY221">
        <v>-8.4</v>
      </c>
      <c r="AZ221">
        <v>-6.2</v>
      </c>
      <c r="BA221">
        <v>-6.61</v>
      </c>
      <c r="BB221">
        <v>-6.9</v>
      </c>
      <c r="BC221">
        <v>-7.25</v>
      </c>
      <c r="BD221">
        <v>-8.3000000000000007</v>
      </c>
      <c r="BF221" s="1">
        <v>196902</v>
      </c>
      <c r="BG221" s="1">
        <v>-13.17</v>
      </c>
      <c r="BH221" s="1">
        <v>-9.6999999999999993</v>
      </c>
      <c r="BI221" s="1">
        <v>-7.35</v>
      </c>
      <c r="BJ221" s="1">
        <v>-7.03</v>
      </c>
      <c r="BK221" s="1">
        <v>-10.1</v>
      </c>
      <c r="BL221" s="1">
        <v>-8.25</v>
      </c>
      <c r="BM221" s="1">
        <v>-7.47</v>
      </c>
      <c r="BN221" s="1">
        <v>-6.24</v>
      </c>
      <c r="BO221" s="1">
        <v>-7.47</v>
      </c>
      <c r="BP221" s="1">
        <v>-11.19</v>
      </c>
      <c r="BQ221" s="1">
        <v>-8.35</v>
      </c>
      <c r="BR221" s="1">
        <v>-8.5</v>
      </c>
      <c r="BS221" s="1">
        <v>-7.97</v>
      </c>
      <c r="BT221" s="1">
        <v>-8.34</v>
      </c>
      <c r="BU221" s="1">
        <v>-6.54</v>
      </c>
      <c r="BV221" s="1">
        <v>-6.48</v>
      </c>
      <c r="BW221" s="1">
        <v>-5.97</v>
      </c>
      <c r="BX221" s="1">
        <v>-6.58</v>
      </c>
      <c r="BY221" s="1">
        <v>-8.18</v>
      </c>
      <c r="CA221" s="1">
        <v>194402</v>
      </c>
      <c r="CB221" s="1">
        <v>-7.08</v>
      </c>
      <c r="CC221" s="1">
        <v>0.62</v>
      </c>
      <c r="CD221" s="1">
        <v>0.78</v>
      </c>
      <c r="CE221" s="1">
        <v>3.42</v>
      </c>
      <c r="CF221" s="1">
        <v>0.89</v>
      </c>
      <c r="CG221" s="1">
        <v>0.54</v>
      </c>
      <c r="CH221" s="1">
        <v>0.66</v>
      </c>
      <c r="CI221" s="1">
        <v>0.78</v>
      </c>
      <c r="CJ221" s="1">
        <v>4.76</v>
      </c>
      <c r="CK221" s="1">
        <v>0.21</v>
      </c>
      <c r="CL221" s="1">
        <v>1.59</v>
      </c>
      <c r="CM221" s="1">
        <v>0.06</v>
      </c>
      <c r="CN221" s="1">
        <v>1.01</v>
      </c>
      <c r="CO221" s="1">
        <v>1.1200000000000001</v>
      </c>
      <c r="CP221" s="1">
        <v>0.2</v>
      </c>
      <c r="CQ221" s="1">
        <v>0.78</v>
      </c>
      <c r="CR221" s="1">
        <v>0.77</v>
      </c>
      <c r="CS221" s="1">
        <v>3.68</v>
      </c>
      <c r="CT221" s="1">
        <v>5.85</v>
      </c>
      <c r="CV221" s="1">
        <v>194502</v>
      </c>
      <c r="CW221" s="1">
        <v>11.16</v>
      </c>
      <c r="CX221" s="1">
        <v>7.77</v>
      </c>
      <c r="CY221" s="1">
        <v>7.63</v>
      </c>
      <c r="CZ221" s="1">
        <v>8.6300000000000008</v>
      </c>
      <c r="DA221" s="1">
        <v>8.36</v>
      </c>
      <c r="DB221" s="1">
        <v>6.87</v>
      </c>
      <c r="DC221" s="1">
        <v>7.83</v>
      </c>
      <c r="DD221" s="1">
        <v>7.7</v>
      </c>
      <c r="DE221" s="1">
        <v>9.08</v>
      </c>
      <c r="DF221" s="1">
        <v>8.8000000000000007</v>
      </c>
      <c r="DG221" s="1">
        <v>7.91</v>
      </c>
      <c r="DH221" s="1">
        <v>6.57</v>
      </c>
      <c r="DI221" s="1">
        <v>7.17</v>
      </c>
      <c r="DJ221" s="1">
        <v>8.17</v>
      </c>
      <c r="DK221" s="1">
        <v>7.49</v>
      </c>
      <c r="DL221" s="1">
        <v>7.69</v>
      </c>
      <c r="DM221" s="1">
        <v>7.72</v>
      </c>
      <c r="DN221" s="1">
        <v>9.51</v>
      </c>
      <c r="DO221" s="1">
        <v>8.64</v>
      </c>
      <c r="DQ221" s="1">
        <v>194402</v>
      </c>
      <c r="DR221" s="1">
        <v>-99.99</v>
      </c>
      <c r="DS221" s="1">
        <v>2.7</v>
      </c>
      <c r="DT221" s="1">
        <v>1.1499999999999999</v>
      </c>
      <c r="DU221" s="1">
        <v>0.67</v>
      </c>
      <c r="DV221" s="1">
        <v>3.48</v>
      </c>
      <c r="DW221" s="1">
        <v>1.05</v>
      </c>
      <c r="DX221" s="1">
        <v>1.59</v>
      </c>
      <c r="DY221" s="1">
        <v>1.1200000000000001</v>
      </c>
      <c r="DZ221" s="1">
        <v>0.16</v>
      </c>
      <c r="EA221" s="1">
        <v>4.51</v>
      </c>
      <c r="EB221" s="1">
        <v>2.5099999999999998</v>
      </c>
      <c r="EC221" s="1">
        <v>1.2</v>
      </c>
      <c r="ED221" s="1">
        <v>0.9</v>
      </c>
      <c r="EE221" s="1">
        <v>1.57</v>
      </c>
      <c r="EF221" s="1">
        <v>1.61</v>
      </c>
      <c r="EG221" s="1">
        <v>0.53</v>
      </c>
      <c r="EH221" s="1">
        <v>1.7</v>
      </c>
      <c r="EI221" s="1">
        <v>0.35</v>
      </c>
      <c r="EJ221" s="1">
        <v>-0.04</v>
      </c>
      <c r="EL221">
        <v>194402</v>
      </c>
      <c r="EM221">
        <v>0.37</v>
      </c>
      <c r="EN221">
        <v>-0.1</v>
      </c>
      <c r="EO221">
        <v>0.83</v>
      </c>
      <c r="EP221">
        <v>0.03</v>
      </c>
      <c r="ER221" s="1">
        <v>194408</v>
      </c>
      <c r="ES221" s="1">
        <v>4.68</v>
      </c>
      <c r="EU221" s="1">
        <v>194309</v>
      </c>
      <c r="EV221" s="1">
        <v>0.52</v>
      </c>
      <c r="EX221" s="1">
        <v>194808</v>
      </c>
      <c r="EY221" s="1">
        <v>-1.05</v>
      </c>
      <c r="FA221" s="1">
        <v>194408</v>
      </c>
      <c r="FB221" s="1" t="str">
        <f>IF(ISERROR(VLOOKUP($FA221,MOM,LOOKUPS!C$12,0)*$FB$6+VLOOKUP($FA221,STREV,LOOKUPS!C$10,0)*$FC$6+VLOOKUP($FA221,LTREV,LOOKUPS!C$9,0)*$FD$6+VLOOKUP($FA221,CFP,LOOKUPS!C$6,0)*$FE$6+VLOOKUP($FA221,EP,LOOKUPS!C$8,0)*$FF$6+VLOOKUP($FA221,BM,LOOKUPS!C$5,0)*$FG$6+VLOOKUP($FA221,DIV,LOOKUPS!C$7,0)*$FH$6++VLOOKUP($FA221,SIZE,LOOKUPS!C$11,0)*$FI$6),"",VLOOKUP($FA221,MOM,LOOKUPS!C$12,0)*$FB$6+VLOOKUP($FA221,STREV,LOOKUPS!C$10,0)*$FC$6+VLOOKUP($FA221,LTREV,LOOKUPS!C$9,0)*$FD$6+VLOOKUP($FA221,CFP,LOOKUPS!C$6,0)*$FE$6+VLOOKUP($FA221,EP,LOOKUPS!C$8,0)*$FF$6+VLOOKUP($FA221,BM,LOOKUPS!C$5,0)*$FG$6+VLOOKUP($FA221,DIV,LOOKUPS!C$7,0)*$FH$6++VLOOKUP($FA221,SIZE,LOOKUPS!C$11,0)*$FI$6)</f>
        <v/>
      </c>
      <c r="FC221" s="1" t="str">
        <f>IF(ISERROR(VLOOKUP($FA221,MOM,LOOKUPS!D$12,0)*$FB$6+VLOOKUP($FA221,STREV,LOOKUPS!D$10,0)*$FC$6+VLOOKUP($FA221,LTREV,LOOKUPS!D$9,0)*$FD$6+VLOOKUP($FA221,CFP,LOOKUPS!D$6,0)*$FE$6+VLOOKUP($FA221,EP,LOOKUPS!D$8,0)*$FF$6+VLOOKUP($FA221,BM,LOOKUPS!D$5,0)*$FG$6+VLOOKUP($FA221,DIV,LOOKUPS!D$7,0)*$FH$6++VLOOKUP($FA221,SIZE,LOOKUPS!D$11,0)*$FI$6),"",VLOOKUP($FA221,MOM,LOOKUPS!D$12,0)*$FB$6+VLOOKUP($FA221,STREV,LOOKUPS!D$10,0)*$FC$6+VLOOKUP($FA221,LTREV,LOOKUPS!D$9,0)*$FD$6+VLOOKUP($FA221,CFP,LOOKUPS!D$6,0)*$FE$6+VLOOKUP($FA221,EP,LOOKUPS!D$8,0)*$FF$6+VLOOKUP($FA221,BM,LOOKUPS!D$5,0)*$FG$6+VLOOKUP($FA221,DIV,LOOKUPS!D$7,0)*$FH$6++VLOOKUP($FA221,SIZE,LOOKUPS!D$11,0)*$FI$6)</f>
        <v/>
      </c>
      <c r="FD221" s="1" t="str">
        <f>IF(ISERROR(VLOOKUP($FA221,MOM,LOOKUPS!E$12,0)*$FB$6+VLOOKUP($FA221,STREV,LOOKUPS!E$10,0)*$FC$6+VLOOKUP($FA221,LTREV,LOOKUPS!E$9,0)*$FD$6+VLOOKUP($FA221,CFP,LOOKUPS!E$6,0)*$FE$6+VLOOKUP($FA221,EP,LOOKUPS!E$8,0)*$FF$6+VLOOKUP($FA221,BM,LOOKUPS!E$5,0)*$FG$6+VLOOKUP($FA221,DIV,LOOKUPS!E$7,0)*$FH$6++VLOOKUP($FA221,SIZE,LOOKUPS!E$11,0)*$FI$6),"",VLOOKUP($FA221,MOM,LOOKUPS!E$12,0)*$FB$6+VLOOKUP($FA221,STREV,LOOKUPS!E$10,0)*$FC$6+VLOOKUP($FA221,LTREV,LOOKUPS!E$9,0)*$FD$6+VLOOKUP($FA221,CFP,LOOKUPS!E$6,0)*$FE$6+VLOOKUP($FA221,EP,LOOKUPS!E$8,0)*$FF$6+VLOOKUP($FA221,BM,LOOKUPS!E$5,0)*$FG$6+VLOOKUP($FA221,DIV,LOOKUPS!E$7,0)*$FH$6++VLOOKUP($FA221,SIZE,LOOKUPS!E$11,0)*$FI$6)</f>
        <v/>
      </c>
      <c r="FE221" s="1" t="str">
        <f>IF(ISERROR(VLOOKUP($FA221,MOM,LOOKUPS!F$12,0)*$FB$6+VLOOKUP($FA221,STREV,LOOKUPS!F$10,0)*$FC$6+VLOOKUP($FA221,LTREV,LOOKUPS!F$9,0)*$FD$6+VLOOKUP($FA221,CFP,LOOKUPS!F$6,0)*$FE$6+VLOOKUP($FA221,EP,LOOKUPS!F$8,0)*$FF$6+VLOOKUP($FA221,BM,LOOKUPS!F$5,0)*$FG$6+VLOOKUP($FA221,DIV,LOOKUPS!F$7,0)*$FH$6++VLOOKUP($FA221,SIZE,LOOKUPS!F$11,0)*$FI$6),"",VLOOKUP($FA221,MOM,LOOKUPS!F$12,0)*$FB$6+VLOOKUP($FA221,STREV,LOOKUPS!F$10,0)*$FC$6+VLOOKUP($FA221,LTREV,LOOKUPS!F$9,0)*$FD$6+VLOOKUP($FA221,CFP,LOOKUPS!F$6,0)*$FE$6+VLOOKUP($FA221,EP,LOOKUPS!F$8,0)*$FF$6+VLOOKUP($FA221,BM,LOOKUPS!F$5,0)*$FG$6+VLOOKUP($FA221,DIV,LOOKUPS!F$7,0)*$FH$6++VLOOKUP($FA221,SIZE,LOOKUPS!F$11,0)*$FI$6)</f>
        <v/>
      </c>
      <c r="FF221" s="1" t="str">
        <f>IF(ISERROR(VLOOKUP($FA221,MOM,LOOKUPS!G$12,0)*$FB$6+VLOOKUP($FA221,STREV,LOOKUPS!G$10,0)*$FC$6+VLOOKUP($FA221,LTREV,LOOKUPS!G$9,0)*$FD$6+VLOOKUP($FA221,CFP,LOOKUPS!G$6,0)*$FE$6+VLOOKUP($FA221,EP,LOOKUPS!G$8,0)*$FF$6+VLOOKUP($FA221,BM,LOOKUPS!G$5,0)*$FG$6+VLOOKUP($FA221,DIV,LOOKUPS!G$7,0)*$FH$6++VLOOKUP($FA221,SIZE,LOOKUPS!G$11,0)*$FI$6),"",VLOOKUP($FA221,MOM,LOOKUPS!G$12,0)*$FB$6+VLOOKUP($FA221,STREV,LOOKUPS!G$10,0)*$FC$6+VLOOKUP($FA221,LTREV,LOOKUPS!G$9,0)*$FD$6+VLOOKUP($FA221,CFP,LOOKUPS!G$6,0)*$FE$6+VLOOKUP($FA221,EP,LOOKUPS!G$8,0)*$FF$6+VLOOKUP($FA221,BM,LOOKUPS!G$5,0)*$FG$6+VLOOKUP($FA221,DIV,LOOKUPS!G$7,0)*$FH$6++VLOOKUP($FA221,SIZE,LOOKUPS!G$11,0)*$FI$6)</f>
        <v/>
      </c>
      <c r="FG221" s="1" t="str">
        <f>IF(ISERROR(VLOOKUP($FA221,MOM,LOOKUPS!H$12,0)*$FB$6+VLOOKUP($FA221,STREV,LOOKUPS!H$10,0)*$FC$6+VLOOKUP($FA221,LTREV,LOOKUPS!H$9,0)*$FD$6+VLOOKUP($FA221,CFP,LOOKUPS!H$6,0)*$FE$6+VLOOKUP($FA221,EP,LOOKUPS!H$8,0)*$FF$6+VLOOKUP($FA221,BM,LOOKUPS!H$5,0)*$FG$6+VLOOKUP($FA221,DIV,LOOKUPS!H$7,0)*$FH$6++VLOOKUP($FA221,SIZE,LOOKUPS!H$11,0)*$FI$6),"",VLOOKUP($FA221,MOM,LOOKUPS!H$12,0)*$FB$6+VLOOKUP($FA221,STREV,LOOKUPS!H$10,0)*$FC$6+VLOOKUP($FA221,LTREV,LOOKUPS!H$9,0)*$FD$6+VLOOKUP($FA221,CFP,LOOKUPS!H$6,0)*$FE$6+VLOOKUP($FA221,EP,LOOKUPS!H$8,0)*$FF$6+VLOOKUP($FA221,BM,LOOKUPS!H$5,0)*$FG$6+VLOOKUP($FA221,DIV,LOOKUPS!H$7,0)*$FH$6++VLOOKUP($FA221,SIZE,LOOKUPS!H$11,0)*$FI$6)</f>
        <v/>
      </c>
      <c r="FH221" s="1" t="str">
        <f>IF(ISERROR(VLOOKUP($FA221,MOM,LOOKUPS!I$12,0)*$FB$6+VLOOKUP($FA221,STREV,LOOKUPS!I$10,0)*$FC$6+VLOOKUP($FA221,LTREV,LOOKUPS!I$9,0)*$FD$6+VLOOKUP($FA221,CFP,LOOKUPS!I$6,0)*$FE$6+VLOOKUP($FA221,EP,LOOKUPS!I$8,0)*$FF$6+VLOOKUP($FA221,BM,LOOKUPS!I$5,0)*$FG$6+VLOOKUP($FA221,DIV,LOOKUPS!I$7,0)*$FH$6++VLOOKUP($FA221,SIZE,LOOKUPS!I$11,0)*$FI$6),"",VLOOKUP($FA221,MOM,LOOKUPS!I$12,0)*$FB$6+VLOOKUP($FA221,STREV,LOOKUPS!I$10,0)*$FC$6+VLOOKUP($FA221,LTREV,LOOKUPS!I$9,0)*$FD$6+VLOOKUP($FA221,CFP,LOOKUPS!I$6,0)*$FE$6+VLOOKUP($FA221,EP,LOOKUPS!I$8,0)*$FF$6+VLOOKUP($FA221,BM,LOOKUPS!I$5,0)*$FG$6+VLOOKUP($FA221,DIV,LOOKUPS!I$7,0)*$FH$6++VLOOKUP($FA221,SIZE,LOOKUPS!I$11,0)*$FI$6)</f>
        <v/>
      </c>
      <c r="FI221" s="1" t="str">
        <f>IF(ISERROR(VLOOKUP($FA221,MOM,LOOKUPS!J$12,0)*$FB$6+VLOOKUP($FA221,STREV,LOOKUPS!J$10,0)*$FC$6+VLOOKUP($FA221,LTREV,LOOKUPS!J$9,0)*$FD$6+VLOOKUP($FA221,CFP,LOOKUPS!J$6,0)*$FE$6+VLOOKUP($FA221,EP,LOOKUPS!J$8,0)*$FF$6+VLOOKUP($FA221,BM,LOOKUPS!J$5,0)*$FG$6+VLOOKUP($FA221,DIV,LOOKUPS!J$7,0)*$FH$6++VLOOKUP($FA221,SIZE,LOOKUPS!J$11,0)*$FI$6),"",VLOOKUP($FA221,MOM,LOOKUPS!J$12,0)*$FB$6+VLOOKUP($FA221,STREV,LOOKUPS!J$10,0)*$FC$6+VLOOKUP($FA221,LTREV,LOOKUPS!J$9,0)*$FD$6+VLOOKUP($FA221,CFP,LOOKUPS!J$6,0)*$FE$6+VLOOKUP($FA221,EP,LOOKUPS!J$8,0)*$FF$6+VLOOKUP($FA221,BM,LOOKUPS!J$5,0)*$FG$6+VLOOKUP($FA221,DIV,LOOKUPS!J$7,0)*$FH$6++VLOOKUP($FA221,SIZE,LOOKUPS!J$11,0)*$FI$6)</f>
        <v/>
      </c>
      <c r="FJ221" s="1" t="str">
        <f>IF(ISERROR(VLOOKUP($FA221,MOM,LOOKUPS!K$12,0)*$FB$6+VLOOKUP($FA221,STREV,LOOKUPS!K$10,0)*$FC$6+VLOOKUP($FA221,LTREV,LOOKUPS!K$9,0)*$FD$6+VLOOKUP($FA221,CFP,LOOKUPS!K$6,0)*$FE$6+VLOOKUP($FA221,EP,LOOKUPS!K$8,0)*$FF$6+VLOOKUP($FA221,BM,LOOKUPS!K$5,0)*$FG$6+VLOOKUP($FA221,DIV,LOOKUPS!K$7,0)*$FH$6++VLOOKUP($FA221,SIZE,LOOKUPS!K$11,0)*$FI$6),"",VLOOKUP($FA221,MOM,LOOKUPS!K$12,0)*$FB$6+VLOOKUP($FA221,STREV,LOOKUPS!K$10,0)*$FC$6+VLOOKUP($FA221,LTREV,LOOKUPS!K$9,0)*$FD$6+VLOOKUP($FA221,CFP,LOOKUPS!K$6,0)*$FE$6+VLOOKUP($FA221,EP,LOOKUPS!K$8,0)*$FF$6+VLOOKUP($FA221,BM,LOOKUPS!K$5,0)*$FG$6+VLOOKUP($FA221,DIV,LOOKUPS!K$7,0)*$FH$6++VLOOKUP($FA221,SIZE,LOOKUPS!K$11,0)*$FI$6)</f>
        <v/>
      </c>
      <c r="FK221" s="1" t="str">
        <f>IF(ISERROR(VLOOKUP($FA221,MOM,LOOKUPS!L$12,0)*$FB$6+VLOOKUP($FA221,STREV,LOOKUPS!L$10,0)*$FC$6+VLOOKUP($FA221,LTREV,LOOKUPS!L$9,0)*$FD$6+VLOOKUP($FA221,CFP,LOOKUPS!L$6,0)*$FE$6+VLOOKUP($FA221,EP,LOOKUPS!L$8,0)*$FF$6+VLOOKUP($FA221,BM,LOOKUPS!L$5,0)*$FG$6+VLOOKUP($FA221,DIV,LOOKUPS!L$7,0)*$FH$6++VLOOKUP($FA221,SIZE,LOOKUPS!L$11,0)*$FI$6),"",VLOOKUP($FA221,MOM,LOOKUPS!L$12,0)*$FB$6+VLOOKUP($FA221,STREV,LOOKUPS!L$10,0)*$FC$6+VLOOKUP($FA221,LTREV,LOOKUPS!L$9,0)*$FD$6+VLOOKUP($FA221,CFP,LOOKUPS!L$6,0)*$FE$6+VLOOKUP($FA221,EP,LOOKUPS!L$8,0)*$FF$6+VLOOKUP($FA221,BM,LOOKUPS!L$5,0)*$FG$6+VLOOKUP($FA221,DIV,LOOKUPS!L$7,0)*$FH$6++VLOOKUP($FA221,SIZE,LOOKUPS!L$11,0)*$FI$6)</f>
        <v/>
      </c>
    </row>
    <row r="222" spans="1:167" x14ac:dyDescent="0.3">
      <c r="A222" s="1">
        <v>194409</v>
      </c>
      <c r="B222" s="1">
        <v>0.49</v>
      </c>
      <c r="C222" s="1">
        <v>-0.43</v>
      </c>
      <c r="D222" s="1">
        <v>1.0900000000000001</v>
      </c>
      <c r="E222" s="1">
        <v>0.08</v>
      </c>
      <c r="F222" s="1">
        <v>-0.49</v>
      </c>
      <c r="G222" s="1">
        <v>0.1</v>
      </c>
      <c r="H222" s="1">
        <v>0.61</v>
      </c>
      <c r="I222" s="1">
        <v>-0.4</v>
      </c>
      <c r="J222" s="1">
        <v>-0.36</v>
      </c>
      <c r="K222" s="1">
        <v>-1.1000000000000001</v>
      </c>
      <c r="M222" s="1">
        <v>194310</v>
      </c>
      <c r="N222" s="1">
        <v>2.82</v>
      </c>
      <c r="O222" s="1">
        <v>0.04</v>
      </c>
      <c r="P222" s="1">
        <v>-1.07</v>
      </c>
      <c r="Q222" s="1">
        <v>0.6</v>
      </c>
      <c r="R222" s="1">
        <v>-0.43</v>
      </c>
      <c r="S222" s="1">
        <v>-0.55000000000000004</v>
      </c>
      <c r="T222" s="1">
        <v>-0.74</v>
      </c>
      <c r="U222" s="1">
        <v>-1.1299999999999999</v>
      </c>
      <c r="V222" s="1">
        <v>-1.45</v>
      </c>
      <c r="W222" s="1">
        <v>-1.65</v>
      </c>
      <c r="Y222" s="1">
        <v>194809</v>
      </c>
      <c r="Z222" s="1">
        <v>-4.9400000000000004</v>
      </c>
      <c r="AA222" s="1">
        <v>-3.71</v>
      </c>
      <c r="AB222" s="1">
        <v>-3.82</v>
      </c>
      <c r="AC222" s="1">
        <v>-3.03</v>
      </c>
      <c r="AD222" s="1">
        <v>-4.5</v>
      </c>
      <c r="AE222" s="1">
        <v>-5.01</v>
      </c>
      <c r="AF222" s="1">
        <v>-4.7699999999999996</v>
      </c>
      <c r="AG222" s="1">
        <v>-4.7</v>
      </c>
      <c r="AH222" s="1">
        <v>-4.2300000000000004</v>
      </c>
      <c r="AI222" s="1">
        <v>-4.83</v>
      </c>
      <c r="AK222">
        <v>196903</v>
      </c>
      <c r="AL222">
        <v>3.28</v>
      </c>
      <c r="AM222">
        <v>2.6</v>
      </c>
      <c r="AN222">
        <v>1.1499999999999999</v>
      </c>
      <c r="AO222">
        <v>2.3199999999999998</v>
      </c>
      <c r="AP222">
        <v>2.69</v>
      </c>
      <c r="AQ222">
        <v>1.72</v>
      </c>
      <c r="AR222">
        <v>1.61</v>
      </c>
      <c r="AS222">
        <v>1.1299999999999999</v>
      </c>
      <c r="AT222">
        <v>2.4300000000000002</v>
      </c>
      <c r="AU222">
        <v>3.38</v>
      </c>
      <c r="AV222">
        <v>1.7</v>
      </c>
      <c r="AW222">
        <v>2.3199999999999998</v>
      </c>
      <c r="AX222">
        <v>1.1200000000000001</v>
      </c>
      <c r="AY222">
        <v>1.21</v>
      </c>
      <c r="AZ222">
        <v>2.0499999999999998</v>
      </c>
      <c r="BA222">
        <v>0.09</v>
      </c>
      <c r="BB222">
        <v>2.09</v>
      </c>
      <c r="BC222">
        <v>2.85</v>
      </c>
      <c r="BD222">
        <v>2.0499999999999998</v>
      </c>
      <c r="BF222" s="1">
        <v>196903</v>
      </c>
      <c r="BG222" s="1">
        <v>3.08</v>
      </c>
      <c r="BH222" s="1">
        <v>2.5</v>
      </c>
      <c r="BI222" s="1">
        <v>1.8</v>
      </c>
      <c r="BJ222" s="1">
        <v>1.82</v>
      </c>
      <c r="BK222" s="1">
        <v>2.67</v>
      </c>
      <c r="BL222" s="1">
        <v>2.33</v>
      </c>
      <c r="BM222" s="1">
        <v>1.62</v>
      </c>
      <c r="BN222" s="1">
        <v>1.44</v>
      </c>
      <c r="BO222" s="1">
        <v>1.89</v>
      </c>
      <c r="BP222" s="1">
        <v>3.18</v>
      </c>
      <c r="BQ222" s="1">
        <v>1.86</v>
      </c>
      <c r="BR222" s="1">
        <v>1.98</v>
      </c>
      <c r="BS222" s="1">
        <v>2.71</v>
      </c>
      <c r="BT222" s="1">
        <v>1.83</v>
      </c>
      <c r="BU222" s="1">
        <v>1.39</v>
      </c>
      <c r="BV222" s="1">
        <v>1.26</v>
      </c>
      <c r="BW222" s="1">
        <v>1.65</v>
      </c>
      <c r="BX222" s="1">
        <v>2.04</v>
      </c>
      <c r="BY222" s="1">
        <v>1.78</v>
      </c>
      <c r="CA222" s="1">
        <v>194403</v>
      </c>
      <c r="CB222" s="1">
        <v>12.52</v>
      </c>
      <c r="CC222" s="1">
        <v>2.2000000000000002</v>
      </c>
      <c r="CD222" s="1">
        <v>3.93</v>
      </c>
      <c r="CE222" s="1">
        <v>6.44</v>
      </c>
      <c r="CF222" s="1">
        <v>1.88</v>
      </c>
      <c r="CG222" s="1">
        <v>3.21</v>
      </c>
      <c r="CH222" s="1">
        <v>3.93</v>
      </c>
      <c r="CI222" s="1">
        <v>4.4400000000000004</v>
      </c>
      <c r="CJ222" s="1">
        <v>7.38</v>
      </c>
      <c r="CK222" s="1">
        <v>1.53</v>
      </c>
      <c r="CL222" s="1">
        <v>2.25</v>
      </c>
      <c r="CM222" s="1">
        <v>2.85</v>
      </c>
      <c r="CN222" s="1">
        <v>3.56</v>
      </c>
      <c r="CO222" s="1">
        <v>3.27</v>
      </c>
      <c r="CP222" s="1">
        <v>4.57</v>
      </c>
      <c r="CQ222" s="1">
        <v>4.3</v>
      </c>
      <c r="CR222" s="1">
        <v>4.58</v>
      </c>
      <c r="CS222" s="1">
        <v>6.5</v>
      </c>
      <c r="CT222" s="1">
        <v>8.26</v>
      </c>
      <c r="CV222" s="1">
        <v>194503</v>
      </c>
      <c r="CW222" s="1">
        <v>-9.68</v>
      </c>
      <c r="CX222" s="1">
        <v>-5.59</v>
      </c>
      <c r="CY222" s="1">
        <v>-4.3899999999999997</v>
      </c>
      <c r="CZ222" s="1">
        <v>-4.5</v>
      </c>
      <c r="DA222" s="1">
        <v>-6.18</v>
      </c>
      <c r="DB222" s="1">
        <v>-4.6399999999999997</v>
      </c>
      <c r="DC222" s="1">
        <v>-4.18</v>
      </c>
      <c r="DD222" s="1">
        <v>-3.89</v>
      </c>
      <c r="DE222" s="1">
        <v>-4.99</v>
      </c>
      <c r="DF222" s="1">
        <v>-6.97</v>
      </c>
      <c r="DG222" s="1">
        <v>-5.38</v>
      </c>
      <c r="DH222" s="1">
        <v>-4.3899999999999997</v>
      </c>
      <c r="DI222" s="1">
        <v>-4.9000000000000004</v>
      </c>
      <c r="DJ222" s="1">
        <v>-4.57</v>
      </c>
      <c r="DK222" s="1">
        <v>-3.78</v>
      </c>
      <c r="DL222" s="1">
        <v>-4.29</v>
      </c>
      <c r="DM222" s="1">
        <v>-3.49</v>
      </c>
      <c r="DN222" s="1">
        <v>-5.22</v>
      </c>
      <c r="DO222" s="1">
        <v>-4.75</v>
      </c>
      <c r="DQ222" s="1">
        <v>194403</v>
      </c>
      <c r="DR222" s="1">
        <v>-99.99</v>
      </c>
      <c r="DS222" s="1">
        <v>5.89</v>
      </c>
      <c r="DT222" s="1">
        <v>4.04</v>
      </c>
      <c r="DU222" s="1">
        <v>2.5499999999999998</v>
      </c>
      <c r="DV222" s="1">
        <v>6.15</v>
      </c>
      <c r="DW222" s="1">
        <v>4.8899999999999997</v>
      </c>
      <c r="DX222" s="1">
        <v>4.07</v>
      </c>
      <c r="DY222" s="1">
        <v>2.9</v>
      </c>
      <c r="DZ222" s="1">
        <v>2.76</v>
      </c>
      <c r="EA222" s="1">
        <v>5.21</v>
      </c>
      <c r="EB222" s="1">
        <v>7.03</v>
      </c>
      <c r="EC222" s="1">
        <v>5.4</v>
      </c>
      <c r="ED222" s="1">
        <v>4.38</v>
      </c>
      <c r="EE222" s="1">
        <v>3.75</v>
      </c>
      <c r="EF222" s="1">
        <v>4.3899999999999997</v>
      </c>
      <c r="EG222" s="1">
        <v>3.67</v>
      </c>
      <c r="EH222" s="1">
        <v>2.13</v>
      </c>
      <c r="EI222" s="1">
        <v>3.5</v>
      </c>
      <c r="EJ222" s="1">
        <v>2.02</v>
      </c>
      <c r="EL222">
        <v>194403</v>
      </c>
      <c r="EM222">
        <v>2.46</v>
      </c>
      <c r="EN222">
        <v>1.71</v>
      </c>
      <c r="EO222">
        <v>3.43</v>
      </c>
      <c r="EP222">
        <v>0.02</v>
      </c>
      <c r="ER222" s="1">
        <v>194409</v>
      </c>
      <c r="ES222" s="1">
        <v>-1.08</v>
      </c>
      <c r="EU222" s="1">
        <v>194310</v>
      </c>
      <c r="EV222" s="1">
        <v>3.12</v>
      </c>
      <c r="EX222" s="1">
        <v>194809</v>
      </c>
      <c r="EY222" s="1">
        <v>1.22</v>
      </c>
      <c r="FA222" s="1">
        <v>194409</v>
      </c>
      <c r="FB222" s="1" t="str">
        <f>IF(ISERROR(VLOOKUP($FA222,MOM,LOOKUPS!C$12,0)*$FB$6+VLOOKUP($FA222,STREV,LOOKUPS!C$10,0)*$FC$6+VLOOKUP($FA222,LTREV,LOOKUPS!C$9,0)*$FD$6+VLOOKUP($FA222,CFP,LOOKUPS!C$6,0)*$FE$6+VLOOKUP($FA222,EP,LOOKUPS!C$8,0)*$FF$6+VLOOKUP($FA222,BM,LOOKUPS!C$5,0)*$FG$6+VLOOKUP($FA222,DIV,LOOKUPS!C$7,0)*$FH$6++VLOOKUP($FA222,SIZE,LOOKUPS!C$11,0)*$FI$6),"",VLOOKUP($FA222,MOM,LOOKUPS!C$12,0)*$FB$6+VLOOKUP($FA222,STREV,LOOKUPS!C$10,0)*$FC$6+VLOOKUP($FA222,LTREV,LOOKUPS!C$9,0)*$FD$6+VLOOKUP($FA222,CFP,LOOKUPS!C$6,0)*$FE$6+VLOOKUP($FA222,EP,LOOKUPS!C$8,0)*$FF$6+VLOOKUP($FA222,BM,LOOKUPS!C$5,0)*$FG$6+VLOOKUP($FA222,DIV,LOOKUPS!C$7,0)*$FH$6++VLOOKUP($FA222,SIZE,LOOKUPS!C$11,0)*$FI$6)</f>
        <v/>
      </c>
      <c r="FC222" s="1" t="str">
        <f>IF(ISERROR(VLOOKUP($FA222,MOM,LOOKUPS!D$12,0)*$FB$6+VLOOKUP($FA222,STREV,LOOKUPS!D$10,0)*$FC$6+VLOOKUP($FA222,LTREV,LOOKUPS!D$9,0)*$FD$6+VLOOKUP($FA222,CFP,LOOKUPS!D$6,0)*$FE$6+VLOOKUP($FA222,EP,LOOKUPS!D$8,0)*$FF$6+VLOOKUP($FA222,BM,LOOKUPS!D$5,0)*$FG$6+VLOOKUP($FA222,DIV,LOOKUPS!D$7,0)*$FH$6++VLOOKUP($FA222,SIZE,LOOKUPS!D$11,0)*$FI$6),"",VLOOKUP($FA222,MOM,LOOKUPS!D$12,0)*$FB$6+VLOOKUP($FA222,STREV,LOOKUPS!D$10,0)*$FC$6+VLOOKUP($FA222,LTREV,LOOKUPS!D$9,0)*$FD$6+VLOOKUP($FA222,CFP,LOOKUPS!D$6,0)*$FE$6+VLOOKUP($FA222,EP,LOOKUPS!D$8,0)*$FF$6+VLOOKUP($FA222,BM,LOOKUPS!D$5,0)*$FG$6+VLOOKUP($FA222,DIV,LOOKUPS!D$7,0)*$FH$6++VLOOKUP($FA222,SIZE,LOOKUPS!D$11,0)*$FI$6)</f>
        <v/>
      </c>
      <c r="FD222" s="1" t="str">
        <f>IF(ISERROR(VLOOKUP($FA222,MOM,LOOKUPS!E$12,0)*$FB$6+VLOOKUP($FA222,STREV,LOOKUPS!E$10,0)*$FC$6+VLOOKUP($FA222,LTREV,LOOKUPS!E$9,0)*$FD$6+VLOOKUP($FA222,CFP,LOOKUPS!E$6,0)*$FE$6+VLOOKUP($FA222,EP,LOOKUPS!E$8,0)*$FF$6+VLOOKUP($FA222,BM,LOOKUPS!E$5,0)*$FG$6+VLOOKUP($FA222,DIV,LOOKUPS!E$7,0)*$FH$6++VLOOKUP($FA222,SIZE,LOOKUPS!E$11,0)*$FI$6),"",VLOOKUP($FA222,MOM,LOOKUPS!E$12,0)*$FB$6+VLOOKUP($FA222,STREV,LOOKUPS!E$10,0)*$FC$6+VLOOKUP($FA222,LTREV,LOOKUPS!E$9,0)*$FD$6+VLOOKUP($FA222,CFP,LOOKUPS!E$6,0)*$FE$6+VLOOKUP($FA222,EP,LOOKUPS!E$8,0)*$FF$6+VLOOKUP($FA222,BM,LOOKUPS!E$5,0)*$FG$6+VLOOKUP($FA222,DIV,LOOKUPS!E$7,0)*$FH$6++VLOOKUP($FA222,SIZE,LOOKUPS!E$11,0)*$FI$6)</f>
        <v/>
      </c>
      <c r="FE222" s="1" t="str">
        <f>IF(ISERROR(VLOOKUP($FA222,MOM,LOOKUPS!F$12,0)*$FB$6+VLOOKUP($FA222,STREV,LOOKUPS!F$10,0)*$FC$6+VLOOKUP($FA222,LTREV,LOOKUPS!F$9,0)*$FD$6+VLOOKUP($FA222,CFP,LOOKUPS!F$6,0)*$FE$6+VLOOKUP($FA222,EP,LOOKUPS!F$8,0)*$FF$6+VLOOKUP($FA222,BM,LOOKUPS!F$5,0)*$FG$6+VLOOKUP($FA222,DIV,LOOKUPS!F$7,0)*$FH$6++VLOOKUP($FA222,SIZE,LOOKUPS!F$11,0)*$FI$6),"",VLOOKUP($FA222,MOM,LOOKUPS!F$12,0)*$FB$6+VLOOKUP($FA222,STREV,LOOKUPS!F$10,0)*$FC$6+VLOOKUP($FA222,LTREV,LOOKUPS!F$9,0)*$FD$6+VLOOKUP($FA222,CFP,LOOKUPS!F$6,0)*$FE$6+VLOOKUP($FA222,EP,LOOKUPS!F$8,0)*$FF$6+VLOOKUP($FA222,BM,LOOKUPS!F$5,0)*$FG$6+VLOOKUP($FA222,DIV,LOOKUPS!F$7,0)*$FH$6++VLOOKUP($FA222,SIZE,LOOKUPS!F$11,0)*$FI$6)</f>
        <v/>
      </c>
      <c r="FF222" s="1" t="str">
        <f>IF(ISERROR(VLOOKUP($FA222,MOM,LOOKUPS!G$12,0)*$FB$6+VLOOKUP($FA222,STREV,LOOKUPS!G$10,0)*$FC$6+VLOOKUP($FA222,LTREV,LOOKUPS!G$9,0)*$FD$6+VLOOKUP($FA222,CFP,LOOKUPS!G$6,0)*$FE$6+VLOOKUP($FA222,EP,LOOKUPS!G$8,0)*$FF$6+VLOOKUP($FA222,BM,LOOKUPS!G$5,0)*$FG$6+VLOOKUP($FA222,DIV,LOOKUPS!G$7,0)*$FH$6++VLOOKUP($FA222,SIZE,LOOKUPS!G$11,0)*$FI$6),"",VLOOKUP($FA222,MOM,LOOKUPS!G$12,0)*$FB$6+VLOOKUP($FA222,STREV,LOOKUPS!G$10,0)*$FC$6+VLOOKUP($FA222,LTREV,LOOKUPS!G$9,0)*$FD$6+VLOOKUP($FA222,CFP,LOOKUPS!G$6,0)*$FE$6+VLOOKUP($FA222,EP,LOOKUPS!G$8,0)*$FF$6+VLOOKUP($FA222,BM,LOOKUPS!G$5,0)*$FG$6+VLOOKUP($FA222,DIV,LOOKUPS!G$7,0)*$FH$6++VLOOKUP($FA222,SIZE,LOOKUPS!G$11,0)*$FI$6)</f>
        <v/>
      </c>
      <c r="FG222" s="1" t="str">
        <f>IF(ISERROR(VLOOKUP($FA222,MOM,LOOKUPS!H$12,0)*$FB$6+VLOOKUP($FA222,STREV,LOOKUPS!H$10,0)*$FC$6+VLOOKUP($FA222,LTREV,LOOKUPS!H$9,0)*$FD$6+VLOOKUP($FA222,CFP,LOOKUPS!H$6,0)*$FE$6+VLOOKUP($FA222,EP,LOOKUPS!H$8,0)*$FF$6+VLOOKUP($FA222,BM,LOOKUPS!H$5,0)*$FG$6+VLOOKUP($FA222,DIV,LOOKUPS!H$7,0)*$FH$6++VLOOKUP($FA222,SIZE,LOOKUPS!H$11,0)*$FI$6),"",VLOOKUP($FA222,MOM,LOOKUPS!H$12,0)*$FB$6+VLOOKUP($FA222,STREV,LOOKUPS!H$10,0)*$FC$6+VLOOKUP($FA222,LTREV,LOOKUPS!H$9,0)*$FD$6+VLOOKUP($FA222,CFP,LOOKUPS!H$6,0)*$FE$6+VLOOKUP($FA222,EP,LOOKUPS!H$8,0)*$FF$6+VLOOKUP($FA222,BM,LOOKUPS!H$5,0)*$FG$6+VLOOKUP($FA222,DIV,LOOKUPS!H$7,0)*$FH$6++VLOOKUP($FA222,SIZE,LOOKUPS!H$11,0)*$FI$6)</f>
        <v/>
      </c>
      <c r="FH222" s="1" t="str">
        <f>IF(ISERROR(VLOOKUP($FA222,MOM,LOOKUPS!I$12,0)*$FB$6+VLOOKUP($FA222,STREV,LOOKUPS!I$10,0)*$FC$6+VLOOKUP($FA222,LTREV,LOOKUPS!I$9,0)*$FD$6+VLOOKUP($FA222,CFP,LOOKUPS!I$6,0)*$FE$6+VLOOKUP($FA222,EP,LOOKUPS!I$8,0)*$FF$6+VLOOKUP($FA222,BM,LOOKUPS!I$5,0)*$FG$6+VLOOKUP($FA222,DIV,LOOKUPS!I$7,0)*$FH$6++VLOOKUP($FA222,SIZE,LOOKUPS!I$11,0)*$FI$6),"",VLOOKUP($FA222,MOM,LOOKUPS!I$12,0)*$FB$6+VLOOKUP($FA222,STREV,LOOKUPS!I$10,0)*$FC$6+VLOOKUP($FA222,LTREV,LOOKUPS!I$9,0)*$FD$6+VLOOKUP($FA222,CFP,LOOKUPS!I$6,0)*$FE$6+VLOOKUP($FA222,EP,LOOKUPS!I$8,0)*$FF$6+VLOOKUP($FA222,BM,LOOKUPS!I$5,0)*$FG$6+VLOOKUP($FA222,DIV,LOOKUPS!I$7,0)*$FH$6++VLOOKUP($FA222,SIZE,LOOKUPS!I$11,0)*$FI$6)</f>
        <v/>
      </c>
      <c r="FI222" s="1" t="str">
        <f>IF(ISERROR(VLOOKUP($FA222,MOM,LOOKUPS!J$12,0)*$FB$6+VLOOKUP($FA222,STREV,LOOKUPS!J$10,0)*$FC$6+VLOOKUP($FA222,LTREV,LOOKUPS!J$9,0)*$FD$6+VLOOKUP($FA222,CFP,LOOKUPS!J$6,0)*$FE$6+VLOOKUP($FA222,EP,LOOKUPS!J$8,0)*$FF$6+VLOOKUP($FA222,BM,LOOKUPS!J$5,0)*$FG$6+VLOOKUP($FA222,DIV,LOOKUPS!J$7,0)*$FH$6++VLOOKUP($FA222,SIZE,LOOKUPS!J$11,0)*$FI$6),"",VLOOKUP($FA222,MOM,LOOKUPS!J$12,0)*$FB$6+VLOOKUP($FA222,STREV,LOOKUPS!J$10,0)*$FC$6+VLOOKUP($FA222,LTREV,LOOKUPS!J$9,0)*$FD$6+VLOOKUP($FA222,CFP,LOOKUPS!J$6,0)*$FE$6+VLOOKUP($FA222,EP,LOOKUPS!J$8,0)*$FF$6+VLOOKUP($FA222,BM,LOOKUPS!J$5,0)*$FG$6+VLOOKUP($FA222,DIV,LOOKUPS!J$7,0)*$FH$6++VLOOKUP($FA222,SIZE,LOOKUPS!J$11,0)*$FI$6)</f>
        <v/>
      </c>
      <c r="FJ222" s="1" t="str">
        <f>IF(ISERROR(VLOOKUP($FA222,MOM,LOOKUPS!K$12,0)*$FB$6+VLOOKUP($FA222,STREV,LOOKUPS!K$10,0)*$FC$6+VLOOKUP($FA222,LTREV,LOOKUPS!K$9,0)*$FD$6+VLOOKUP($FA222,CFP,LOOKUPS!K$6,0)*$FE$6+VLOOKUP($FA222,EP,LOOKUPS!K$8,0)*$FF$6+VLOOKUP($FA222,BM,LOOKUPS!K$5,0)*$FG$6+VLOOKUP($FA222,DIV,LOOKUPS!K$7,0)*$FH$6++VLOOKUP($FA222,SIZE,LOOKUPS!K$11,0)*$FI$6),"",VLOOKUP($FA222,MOM,LOOKUPS!K$12,0)*$FB$6+VLOOKUP($FA222,STREV,LOOKUPS!K$10,0)*$FC$6+VLOOKUP($FA222,LTREV,LOOKUPS!K$9,0)*$FD$6+VLOOKUP($FA222,CFP,LOOKUPS!K$6,0)*$FE$6+VLOOKUP($FA222,EP,LOOKUPS!K$8,0)*$FF$6+VLOOKUP($FA222,BM,LOOKUPS!K$5,0)*$FG$6+VLOOKUP($FA222,DIV,LOOKUPS!K$7,0)*$FH$6++VLOOKUP($FA222,SIZE,LOOKUPS!K$11,0)*$FI$6)</f>
        <v/>
      </c>
      <c r="FK222" s="1" t="str">
        <f>IF(ISERROR(VLOOKUP($FA222,MOM,LOOKUPS!L$12,0)*$FB$6+VLOOKUP($FA222,STREV,LOOKUPS!L$10,0)*$FC$6+VLOOKUP($FA222,LTREV,LOOKUPS!L$9,0)*$FD$6+VLOOKUP($FA222,CFP,LOOKUPS!L$6,0)*$FE$6+VLOOKUP($FA222,EP,LOOKUPS!L$8,0)*$FF$6+VLOOKUP($FA222,BM,LOOKUPS!L$5,0)*$FG$6+VLOOKUP($FA222,DIV,LOOKUPS!L$7,0)*$FH$6++VLOOKUP($FA222,SIZE,LOOKUPS!L$11,0)*$FI$6),"",VLOOKUP($FA222,MOM,LOOKUPS!L$12,0)*$FB$6+VLOOKUP($FA222,STREV,LOOKUPS!L$10,0)*$FC$6+VLOOKUP($FA222,LTREV,LOOKUPS!L$9,0)*$FD$6+VLOOKUP($FA222,CFP,LOOKUPS!L$6,0)*$FE$6+VLOOKUP($FA222,EP,LOOKUPS!L$8,0)*$FF$6+VLOOKUP($FA222,BM,LOOKUPS!L$5,0)*$FG$6+VLOOKUP($FA222,DIV,LOOKUPS!L$7,0)*$FH$6++VLOOKUP($FA222,SIZE,LOOKUPS!L$11,0)*$FI$6)</f>
        <v/>
      </c>
    </row>
    <row r="223" spans="1:167" x14ac:dyDescent="0.3">
      <c r="A223" s="1">
        <v>194410</v>
      </c>
      <c r="B223" s="1">
        <v>0.06</v>
      </c>
      <c r="C223" s="1">
        <v>-0.32</v>
      </c>
      <c r="D223" s="1">
        <v>0.49</v>
      </c>
      <c r="E223" s="1">
        <v>-0.02</v>
      </c>
      <c r="F223" s="1">
        <v>0.68</v>
      </c>
      <c r="G223" s="1">
        <v>1.72</v>
      </c>
      <c r="H223" s="1">
        <v>-0.32</v>
      </c>
      <c r="I223" s="1">
        <v>0.01</v>
      </c>
      <c r="J223" s="1">
        <v>-0.73</v>
      </c>
      <c r="K223" s="1">
        <v>-0.84</v>
      </c>
      <c r="M223" s="1">
        <v>194311</v>
      </c>
      <c r="N223" s="1">
        <v>-11.62</v>
      </c>
      <c r="O223" s="1">
        <v>-8.52</v>
      </c>
      <c r="P223" s="1">
        <v>-10.49</v>
      </c>
      <c r="Q223" s="1">
        <v>-8.4600000000000009</v>
      </c>
      <c r="R223" s="1">
        <v>-6.88</v>
      </c>
      <c r="S223" s="1">
        <v>-9.1999999999999993</v>
      </c>
      <c r="T223" s="1">
        <v>-5.63</v>
      </c>
      <c r="U223" s="1">
        <v>-8.6199999999999992</v>
      </c>
      <c r="V223" s="1">
        <v>-8.92</v>
      </c>
      <c r="W223" s="1">
        <v>-9.6199999999999992</v>
      </c>
      <c r="Y223" s="1">
        <v>194810</v>
      </c>
      <c r="Z223" s="1">
        <v>7.1</v>
      </c>
      <c r="AA223" s="1">
        <v>5.28</v>
      </c>
      <c r="AB223" s="1">
        <v>5.65</v>
      </c>
      <c r="AC223" s="1">
        <v>4.57</v>
      </c>
      <c r="AD223" s="1">
        <v>5.3</v>
      </c>
      <c r="AE223" s="1">
        <v>5.23</v>
      </c>
      <c r="AF223" s="1">
        <v>5.09</v>
      </c>
      <c r="AG223" s="1">
        <v>5.0599999999999996</v>
      </c>
      <c r="AH223" s="1">
        <v>5.52</v>
      </c>
      <c r="AI223" s="1">
        <v>5.23</v>
      </c>
      <c r="AK223">
        <v>196904</v>
      </c>
      <c r="AL223">
        <v>1.1000000000000001</v>
      </c>
      <c r="AM223">
        <v>0.78</v>
      </c>
      <c r="AN223">
        <v>0.42</v>
      </c>
      <c r="AO223">
        <v>0.08</v>
      </c>
      <c r="AP223">
        <v>0.9</v>
      </c>
      <c r="AQ223">
        <v>0.52</v>
      </c>
      <c r="AR223">
        <v>0.3</v>
      </c>
      <c r="AS223">
        <v>0.43</v>
      </c>
      <c r="AT223">
        <v>-0.06</v>
      </c>
      <c r="AU223">
        <v>0.92</v>
      </c>
      <c r="AV223">
        <v>0.87</v>
      </c>
      <c r="AW223">
        <v>0.43</v>
      </c>
      <c r="AX223">
        <v>0.61</v>
      </c>
      <c r="AY223">
        <v>-0.27</v>
      </c>
      <c r="AZ223">
        <v>0.92</v>
      </c>
      <c r="BA223">
        <v>0.49</v>
      </c>
      <c r="BB223">
        <v>0.37</v>
      </c>
      <c r="BC223">
        <v>0.44</v>
      </c>
      <c r="BD223">
        <v>-0.51</v>
      </c>
      <c r="BF223" s="1">
        <v>196904</v>
      </c>
      <c r="BG223" s="1">
        <v>0.06</v>
      </c>
      <c r="BH223" s="1">
        <v>0.79</v>
      </c>
      <c r="BI223" s="1">
        <v>0.38</v>
      </c>
      <c r="BJ223" s="1">
        <v>0.6</v>
      </c>
      <c r="BK223" s="1">
        <v>0.94</v>
      </c>
      <c r="BL223" s="1">
        <v>0.17</v>
      </c>
      <c r="BM223" s="1">
        <v>0.34</v>
      </c>
      <c r="BN223" s="1">
        <v>1.43</v>
      </c>
      <c r="BO223" s="1">
        <v>0.01</v>
      </c>
      <c r="BP223" s="1">
        <v>0.65</v>
      </c>
      <c r="BQ223" s="1">
        <v>1.4</v>
      </c>
      <c r="BR223" s="1">
        <v>0.36</v>
      </c>
      <c r="BS223" s="1">
        <v>-0.04</v>
      </c>
      <c r="BT223" s="1">
        <v>0.31</v>
      </c>
      <c r="BU223" s="1">
        <v>0.38</v>
      </c>
      <c r="BV223" s="1">
        <v>0.86</v>
      </c>
      <c r="BW223" s="1">
        <v>2.0699999999999998</v>
      </c>
      <c r="BX223" s="1">
        <v>0.42</v>
      </c>
      <c r="BY223" s="1">
        <v>-0.32</v>
      </c>
      <c r="CA223" s="1">
        <v>194404</v>
      </c>
      <c r="CB223" s="1">
        <v>-10.33</v>
      </c>
      <c r="CC223" s="1">
        <v>-2.15</v>
      </c>
      <c r="CD223" s="1">
        <v>-2.78</v>
      </c>
      <c r="CE223" s="1">
        <v>-3.71</v>
      </c>
      <c r="CF223" s="1">
        <v>-2.1800000000000002</v>
      </c>
      <c r="CG223" s="1">
        <v>-2.2999999999999998</v>
      </c>
      <c r="CH223" s="1">
        <v>-3.12</v>
      </c>
      <c r="CI223" s="1">
        <v>-2.67</v>
      </c>
      <c r="CJ223" s="1">
        <v>-4.08</v>
      </c>
      <c r="CK223" s="1">
        <v>-1.97</v>
      </c>
      <c r="CL223" s="1">
        <v>-2.39</v>
      </c>
      <c r="CM223" s="1">
        <v>-2.08</v>
      </c>
      <c r="CN223" s="1">
        <v>-2.52</v>
      </c>
      <c r="CO223" s="1">
        <v>-3.28</v>
      </c>
      <c r="CP223" s="1">
        <v>-2.96</v>
      </c>
      <c r="CQ223" s="1">
        <v>-2.36</v>
      </c>
      <c r="CR223" s="1">
        <v>-2.98</v>
      </c>
      <c r="CS223" s="1">
        <v>-2.4300000000000002</v>
      </c>
      <c r="CT223" s="1">
        <v>-5.76</v>
      </c>
      <c r="CV223" s="1">
        <v>194504</v>
      </c>
      <c r="CW223" s="1">
        <v>11.02</v>
      </c>
      <c r="CX223" s="1">
        <v>9.59</v>
      </c>
      <c r="CY223" s="1">
        <v>8.31</v>
      </c>
      <c r="CZ223" s="1">
        <v>7.42</v>
      </c>
      <c r="DA223" s="1">
        <v>9.6300000000000008</v>
      </c>
      <c r="DB223" s="1">
        <v>9.58</v>
      </c>
      <c r="DC223" s="1">
        <v>7.54</v>
      </c>
      <c r="DD223" s="1">
        <v>8.18</v>
      </c>
      <c r="DE223" s="1">
        <v>7.2</v>
      </c>
      <c r="DF223" s="1">
        <v>10.94</v>
      </c>
      <c r="DG223" s="1">
        <v>8.2899999999999991</v>
      </c>
      <c r="DH223" s="1">
        <v>9.52</v>
      </c>
      <c r="DI223" s="1">
        <v>9.64</v>
      </c>
      <c r="DJ223" s="1">
        <v>7.65</v>
      </c>
      <c r="DK223" s="1">
        <v>7.44</v>
      </c>
      <c r="DL223" s="1">
        <v>8.49</v>
      </c>
      <c r="DM223" s="1">
        <v>7.87</v>
      </c>
      <c r="DN223" s="1">
        <v>8.57</v>
      </c>
      <c r="DO223" s="1">
        <v>5.78</v>
      </c>
      <c r="DQ223" s="1">
        <v>194404</v>
      </c>
      <c r="DR223" s="1">
        <v>-99.99</v>
      </c>
      <c r="DS223" s="1">
        <v>-3.75</v>
      </c>
      <c r="DT223" s="1">
        <v>-2.85</v>
      </c>
      <c r="DU223" s="1">
        <v>-2.35</v>
      </c>
      <c r="DV223" s="1">
        <v>-3.62</v>
      </c>
      <c r="DW223" s="1">
        <v>-3.33</v>
      </c>
      <c r="DX223" s="1">
        <v>-2.87</v>
      </c>
      <c r="DY223" s="1">
        <v>-3.1</v>
      </c>
      <c r="DZ223" s="1">
        <v>-1.93</v>
      </c>
      <c r="EA223" s="1">
        <v>-3.88</v>
      </c>
      <c r="EB223" s="1">
        <v>-3.37</v>
      </c>
      <c r="EC223" s="1">
        <v>-3.99</v>
      </c>
      <c r="ED223" s="1">
        <v>-2.67</v>
      </c>
      <c r="EE223" s="1">
        <v>-3.02</v>
      </c>
      <c r="EF223" s="1">
        <v>-2.72</v>
      </c>
      <c r="EG223" s="1">
        <v>-2.99</v>
      </c>
      <c r="EH223" s="1">
        <v>-3.21</v>
      </c>
      <c r="EI223" s="1">
        <v>-2.25</v>
      </c>
      <c r="EJ223" s="1">
        <v>-1.61</v>
      </c>
      <c r="EL223">
        <v>194404</v>
      </c>
      <c r="EM223">
        <v>-1.69</v>
      </c>
      <c r="EN223">
        <v>-1.35</v>
      </c>
      <c r="EO223">
        <v>-1.1299999999999999</v>
      </c>
      <c r="EP223">
        <v>0.03</v>
      </c>
      <c r="ER223" s="1">
        <v>194410</v>
      </c>
      <c r="ES223" s="1">
        <v>-1.24</v>
      </c>
      <c r="EU223" s="1">
        <v>194311</v>
      </c>
      <c r="EV223" s="1">
        <v>-0.51</v>
      </c>
      <c r="EX223" s="1">
        <v>194810</v>
      </c>
      <c r="EY223" s="1">
        <v>0.48</v>
      </c>
      <c r="FA223" s="1">
        <v>194410</v>
      </c>
      <c r="FB223" s="1" t="str">
        <f>IF(ISERROR(VLOOKUP($FA223,MOM,LOOKUPS!C$12,0)*$FB$6+VLOOKUP($FA223,STREV,LOOKUPS!C$10,0)*$FC$6+VLOOKUP($FA223,LTREV,LOOKUPS!C$9,0)*$FD$6+VLOOKUP($FA223,CFP,LOOKUPS!C$6,0)*$FE$6+VLOOKUP($FA223,EP,LOOKUPS!C$8,0)*$FF$6+VLOOKUP($FA223,BM,LOOKUPS!C$5,0)*$FG$6+VLOOKUP($FA223,DIV,LOOKUPS!C$7,0)*$FH$6++VLOOKUP($FA223,SIZE,LOOKUPS!C$11,0)*$FI$6),"",VLOOKUP($FA223,MOM,LOOKUPS!C$12,0)*$FB$6+VLOOKUP($FA223,STREV,LOOKUPS!C$10,0)*$FC$6+VLOOKUP($FA223,LTREV,LOOKUPS!C$9,0)*$FD$6+VLOOKUP($FA223,CFP,LOOKUPS!C$6,0)*$FE$6+VLOOKUP($FA223,EP,LOOKUPS!C$8,0)*$FF$6+VLOOKUP($FA223,BM,LOOKUPS!C$5,0)*$FG$6+VLOOKUP($FA223,DIV,LOOKUPS!C$7,0)*$FH$6++VLOOKUP($FA223,SIZE,LOOKUPS!C$11,0)*$FI$6)</f>
        <v/>
      </c>
      <c r="FC223" s="1" t="str">
        <f>IF(ISERROR(VLOOKUP($FA223,MOM,LOOKUPS!D$12,0)*$FB$6+VLOOKUP($FA223,STREV,LOOKUPS!D$10,0)*$FC$6+VLOOKUP($FA223,LTREV,LOOKUPS!D$9,0)*$FD$6+VLOOKUP($FA223,CFP,LOOKUPS!D$6,0)*$FE$6+VLOOKUP($FA223,EP,LOOKUPS!D$8,0)*$FF$6+VLOOKUP($FA223,BM,LOOKUPS!D$5,0)*$FG$6+VLOOKUP($FA223,DIV,LOOKUPS!D$7,0)*$FH$6++VLOOKUP($FA223,SIZE,LOOKUPS!D$11,0)*$FI$6),"",VLOOKUP($FA223,MOM,LOOKUPS!D$12,0)*$FB$6+VLOOKUP($FA223,STREV,LOOKUPS!D$10,0)*$FC$6+VLOOKUP($FA223,LTREV,LOOKUPS!D$9,0)*$FD$6+VLOOKUP($FA223,CFP,LOOKUPS!D$6,0)*$FE$6+VLOOKUP($FA223,EP,LOOKUPS!D$8,0)*$FF$6+VLOOKUP($FA223,BM,LOOKUPS!D$5,0)*$FG$6+VLOOKUP($FA223,DIV,LOOKUPS!D$7,0)*$FH$6++VLOOKUP($FA223,SIZE,LOOKUPS!D$11,0)*$FI$6)</f>
        <v/>
      </c>
      <c r="FD223" s="1" t="str">
        <f>IF(ISERROR(VLOOKUP($FA223,MOM,LOOKUPS!E$12,0)*$FB$6+VLOOKUP($FA223,STREV,LOOKUPS!E$10,0)*$FC$6+VLOOKUP($FA223,LTREV,LOOKUPS!E$9,0)*$FD$6+VLOOKUP($FA223,CFP,LOOKUPS!E$6,0)*$FE$6+VLOOKUP($FA223,EP,LOOKUPS!E$8,0)*$FF$6+VLOOKUP($FA223,BM,LOOKUPS!E$5,0)*$FG$6+VLOOKUP($FA223,DIV,LOOKUPS!E$7,0)*$FH$6++VLOOKUP($FA223,SIZE,LOOKUPS!E$11,0)*$FI$6),"",VLOOKUP($FA223,MOM,LOOKUPS!E$12,0)*$FB$6+VLOOKUP($FA223,STREV,LOOKUPS!E$10,0)*$FC$6+VLOOKUP($FA223,LTREV,LOOKUPS!E$9,0)*$FD$6+VLOOKUP($FA223,CFP,LOOKUPS!E$6,0)*$FE$6+VLOOKUP($FA223,EP,LOOKUPS!E$8,0)*$FF$6+VLOOKUP($FA223,BM,LOOKUPS!E$5,0)*$FG$6+VLOOKUP($FA223,DIV,LOOKUPS!E$7,0)*$FH$6++VLOOKUP($FA223,SIZE,LOOKUPS!E$11,0)*$FI$6)</f>
        <v/>
      </c>
      <c r="FE223" s="1" t="str">
        <f>IF(ISERROR(VLOOKUP($FA223,MOM,LOOKUPS!F$12,0)*$FB$6+VLOOKUP($FA223,STREV,LOOKUPS!F$10,0)*$FC$6+VLOOKUP($FA223,LTREV,LOOKUPS!F$9,0)*$FD$6+VLOOKUP($FA223,CFP,LOOKUPS!F$6,0)*$FE$6+VLOOKUP($FA223,EP,LOOKUPS!F$8,0)*$FF$6+VLOOKUP($FA223,BM,LOOKUPS!F$5,0)*$FG$6+VLOOKUP($FA223,DIV,LOOKUPS!F$7,0)*$FH$6++VLOOKUP($FA223,SIZE,LOOKUPS!F$11,0)*$FI$6),"",VLOOKUP($FA223,MOM,LOOKUPS!F$12,0)*$FB$6+VLOOKUP($FA223,STREV,LOOKUPS!F$10,0)*$FC$6+VLOOKUP($FA223,LTREV,LOOKUPS!F$9,0)*$FD$6+VLOOKUP($FA223,CFP,LOOKUPS!F$6,0)*$FE$6+VLOOKUP($FA223,EP,LOOKUPS!F$8,0)*$FF$6+VLOOKUP($FA223,BM,LOOKUPS!F$5,0)*$FG$6+VLOOKUP($FA223,DIV,LOOKUPS!F$7,0)*$FH$6++VLOOKUP($FA223,SIZE,LOOKUPS!F$11,0)*$FI$6)</f>
        <v/>
      </c>
      <c r="FF223" s="1" t="str">
        <f>IF(ISERROR(VLOOKUP($FA223,MOM,LOOKUPS!G$12,0)*$FB$6+VLOOKUP($FA223,STREV,LOOKUPS!G$10,0)*$FC$6+VLOOKUP($FA223,LTREV,LOOKUPS!G$9,0)*$FD$6+VLOOKUP($FA223,CFP,LOOKUPS!G$6,0)*$FE$6+VLOOKUP($FA223,EP,LOOKUPS!G$8,0)*$FF$6+VLOOKUP($FA223,BM,LOOKUPS!G$5,0)*$FG$6+VLOOKUP($FA223,DIV,LOOKUPS!G$7,0)*$FH$6++VLOOKUP($FA223,SIZE,LOOKUPS!G$11,0)*$FI$6),"",VLOOKUP($FA223,MOM,LOOKUPS!G$12,0)*$FB$6+VLOOKUP($FA223,STREV,LOOKUPS!G$10,0)*$FC$6+VLOOKUP($FA223,LTREV,LOOKUPS!G$9,0)*$FD$6+VLOOKUP($FA223,CFP,LOOKUPS!G$6,0)*$FE$6+VLOOKUP($FA223,EP,LOOKUPS!G$8,0)*$FF$6+VLOOKUP($FA223,BM,LOOKUPS!G$5,0)*$FG$6+VLOOKUP($FA223,DIV,LOOKUPS!G$7,0)*$FH$6++VLOOKUP($FA223,SIZE,LOOKUPS!G$11,0)*$FI$6)</f>
        <v/>
      </c>
      <c r="FG223" s="1" t="str">
        <f>IF(ISERROR(VLOOKUP($FA223,MOM,LOOKUPS!H$12,0)*$FB$6+VLOOKUP($FA223,STREV,LOOKUPS!H$10,0)*$FC$6+VLOOKUP($FA223,LTREV,LOOKUPS!H$9,0)*$FD$6+VLOOKUP($FA223,CFP,LOOKUPS!H$6,0)*$FE$6+VLOOKUP($FA223,EP,LOOKUPS!H$8,0)*$FF$6+VLOOKUP($FA223,BM,LOOKUPS!H$5,0)*$FG$6+VLOOKUP($FA223,DIV,LOOKUPS!H$7,0)*$FH$6++VLOOKUP($FA223,SIZE,LOOKUPS!H$11,0)*$FI$6),"",VLOOKUP($FA223,MOM,LOOKUPS!H$12,0)*$FB$6+VLOOKUP($FA223,STREV,LOOKUPS!H$10,0)*$FC$6+VLOOKUP($FA223,LTREV,LOOKUPS!H$9,0)*$FD$6+VLOOKUP($FA223,CFP,LOOKUPS!H$6,0)*$FE$6+VLOOKUP($FA223,EP,LOOKUPS!H$8,0)*$FF$6+VLOOKUP($FA223,BM,LOOKUPS!H$5,0)*$FG$6+VLOOKUP($FA223,DIV,LOOKUPS!H$7,0)*$FH$6++VLOOKUP($FA223,SIZE,LOOKUPS!H$11,0)*$FI$6)</f>
        <v/>
      </c>
      <c r="FH223" s="1" t="str">
        <f>IF(ISERROR(VLOOKUP($FA223,MOM,LOOKUPS!I$12,0)*$FB$6+VLOOKUP($FA223,STREV,LOOKUPS!I$10,0)*$FC$6+VLOOKUP($FA223,LTREV,LOOKUPS!I$9,0)*$FD$6+VLOOKUP($FA223,CFP,LOOKUPS!I$6,0)*$FE$6+VLOOKUP($FA223,EP,LOOKUPS!I$8,0)*$FF$6+VLOOKUP($FA223,BM,LOOKUPS!I$5,0)*$FG$6+VLOOKUP($FA223,DIV,LOOKUPS!I$7,0)*$FH$6++VLOOKUP($FA223,SIZE,LOOKUPS!I$11,0)*$FI$6),"",VLOOKUP($FA223,MOM,LOOKUPS!I$12,0)*$FB$6+VLOOKUP($FA223,STREV,LOOKUPS!I$10,0)*$FC$6+VLOOKUP($FA223,LTREV,LOOKUPS!I$9,0)*$FD$6+VLOOKUP($FA223,CFP,LOOKUPS!I$6,0)*$FE$6+VLOOKUP($FA223,EP,LOOKUPS!I$8,0)*$FF$6+VLOOKUP($FA223,BM,LOOKUPS!I$5,0)*$FG$6+VLOOKUP($FA223,DIV,LOOKUPS!I$7,0)*$FH$6++VLOOKUP($FA223,SIZE,LOOKUPS!I$11,0)*$FI$6)</f>
        <v/>
      </c>
      <c r="FI223" s="1" t="str">
        <f>IF(ISERROR(VLOOKUP($FA223,MOM,LOOKUPS!J$12,0)*$FB$6+VLOOKUP($FA223,STREV,LOOKUPS!J$10,0)*$FC$6+VLOOKUP($FA223,LTREV,LOOKUPS!J$9,0)*$FD$6+VLOOKUP($FA223,CFP,LOOKUPS!J$6,0)*$FE$6+VLOOKUP($FA223,EP,LOOKUPS!J$8,0)*$FF$6+VLOOKUP($FA223,BM,LOOKUPS!J$5,0)*$FG$6+VLOOKUP($FA223,DIV,LOOKUPS!J$7,0)*$FH$6++VLOOKUP($FA223,SIZE,LOOKUPS!J$11,0)*$FI$6),"",VLOOKUP($FA223,MOM,LOOKUPS!J$12,0)*$FB$6+VLOOKUP($FA223,STREV,LOOKUPS!J$10,0)*$FC$6+VLOOKUP($FA223,LTREV,LOOKUPS!J$9,0)*$FD$6+VLOOKUP($FA223,CFP,LOOKUPS!J$6,0)*$FE$6+VLOOKUP($FA223,EP,LOOKUPS!J$8,0)*$FF$6+VLOOKUP($FA223,BM,LOOKUPS!J$5,0)*$FG$6+VLOOKUP($FA223,DIV,LOOKUPS!J$7,0)*$FH$6++VLOOKUP($FA223,SIZE,LOOKUPS!J$11,0)*$FI$6)</f>
        <v/>
      </c>
      <c r="FJ223" s="1" t="str">
        <f>IF(ISERROR(VLOOKUP($FA223,MOM,LOOKUPS!K$12,0)*$FB$6+VLOOKUP($FA223,STREV,LOOKUPS!K$10,0)*$FC$6+VLOOKUP($FA223,LTREV,LOOKUPS!K$9,0)*$FD$6+VLOOKUP($FA223,CFP,LOOKUPS!K$6,0)*$FE$6+VLOOKUP($FA223,EP,LOOKUPS!K$8,0)*$FF$6+VLOOKUP($FA223,BM,LOOKUPS!K$5,0)*$FG$6+VLOOKUP($FA223,DIV,LOOKUPS!K$7,0)*$FH$6++VLOOKUP($FA223,SIZE,LOOKUPS!K$11,0)*$FI$6),"",VLOOKUP($FA223,MOM,LOOKUPS!K$12,0)*$FB$6+VLOOKUP($FA223,STREV,LOOKUPS!K$10,0)*$FC$6+VLOOKUP($FA223,LTREV,LOOKUPS!K$9,0)*$FD$6+VLOOKUP($FA223,CFP,LOOKUPS!K$6,0)*$FE$6+VLOOKUP($FA223,EP,LOOKUPS!K$8,0)*$FF$6+VLOOKUP($FA223,BM,LOOKUPS!K$5,0)*$FG$6+VLOOKUP($FA223,DIV,LOOKUPS!K$7,0)*$FH$6++VLOOKUP($FA223,SIZE,LOOKUPS!K$11,0)*$FI$6)</f>
        <v/>
      </c>
      <c r="FK223" s="1" t="str">
        <f>IF(ISERROR(VLOOKUP($FA223,MOM,LOOKUPS!L$12,0)*$FB$6+VLOOKUP($FA223,STREV,LOOKUPS!L$10,0)*$FC$6+VLOOKUP($FA223,LTREV,LOOKUPS!L$9,0)*$FD$6+VLOOKUP($FA223,CFP,LOOKUPS!L$6,0)*$FE$6+VLOOKUP($FA223,EP,LOOKUPS!L$8,0)*$FF$6+VLOOKUP($FA223,BM,LOOKUPS!L$5,0)*$FG$6+VLOOKUP($FA223,DIV,LOOKUPS!L$7,0)*$FH$6++VLOOKUP($FA223,SIZE,LOOKUPS!L$11,0)*$FI$6),"",VLOOKUP($FA223,MOM,LOOKUPS!L$12,0)*$FB$6+VLOOKUP($FA223,STREV,LOOKUPS!L$10,0)*$FC$6+VLOOKUP($FA223,LTREV,LOOKUPS!L$9,0)*$FD$6+VLOOKUP($FA223,CFP,LOOKUPS!L$6,0)*$FE$6+VLOOKUP($FA223,EP,LOOKUPS!L$8,0)*$FF$6+VLOOKUP($FA223,BM,LOOKUPS!L$5,0)*$FG$6+VLOOKUP($FA223,DIV,LOOKUPS!L$7,0)*$FH$6++VLOOKUP($FA223,SIZE,LOOKUPS!L$11,0)*$FI$6)</f>
        <v/>
      </c>
    </row>
    <row r="224" spans="1:167" x14ac:dyDescent="0.3">
      <c r="A224" s="1">
        <v>194411</v>
      </c>
      <c r="B224" s="1">
        <v>1.58</v>
      </c>
      <c r="C224" s="1">
        <v>2.1800000000000002</v>
      </c>
      <c r="D224" s="1">
        <v>2.04</v>
      </c>
      <c r="E224" s="1">
        <v>1.35</v>
      </c>
      <c r="F224" s="1">
        <v>2.4700000000000002</v>
      </c>
      <c r="G224" s="1">
        <v>2.92</v>
      </c>
      <c r="H224" s="1">
        <v>2.1800000000000002</v>
      </c>
      <c r="I224" s="1">
        <v>2.67</v>
      </c>
      <c r="J224" s="1">
        <v>2.59</v>
      </c>
      <c r="K224" s="1">
        <v>3.32</v>
      </c>
      <c r="M224" s="1">
        <v>194312</v>
      </c>
      <c r="N224" s="1">
        <v>19.46</v>
      </c>
      <c r="O224" s="1">
        <v>12.56</v>
      </c>
      <c r="P224" s="1">
        <v>12.91</v>
      </c>
      <c r="Q224" s="1">
        <v>9.8000000000000007</v>
      </c>
      <c r="R224" s="1">
        <v>9.6300000000000008</v>
      </c>
      <c r="S224" s="1">
        <v>8.56</v>
      </c>
      <c r="T224" s="1">
        <v>8.91</v>
      </c>
      <c r="U224" s="1">
        <v>5.18</v>
      </c>
      <c r="V224" s="1">
        <v>4.75</v>
      </c>
      <c r="W224" s="1">
        <v>6.89</v>
      </c>
      <c r="Y224" s="1">
        <v>194811</v>
      </c>
      <c r="Z224" s="1">
        <v>-12.21</v>
      </c>
      <c r="AA224" s="1">
        <v>-10.01</v>
      </c>
      <c r="AB224" s="1">
        <v>-9.6999999999999993</v>
      </c>
      <c r="AC224" s="1">
        <v>-9.7799999999999994</v>
      </c>
      <c r="AD224" s="1">
        <v>-10.54</v>
      </c>
      <c r="AE224" s="1">
        <v>-10.31</v>
      </c>
      <c r="AF224" s="1">
        <v>-10.08</v>
      </c>
      <c r="AG224" s="1">
        <v>-10.11</v>
      </c>
      <c r="AH224" s="1">
        <v>-10.4</v>
      </c>
      <c r="AI224" s="1">
        <v>-13.33</v>
      </c>
      <c r="AK224">
        <v>196905</v>
      </c>
      <c r="AL224">
        <v>2.75</v>
      </c>
      <c r="AM224">
        <v>0.28000000000000003</v>
      </c>
      <c r="AN224">
        <v>0.09</v>
      </c>
      <c r="AO224">
        <v>0.82</v>
      </c>
      <c r="AP224">
        <v>0.25</v>
      </c>
      <c r="AQ224">
        <v>0.22</v>
      </c>
      <c r="AR224">
        <v>0.27</v>
      </c>
      <c r="AS224">
        <v>-0.02</v>
      </c>
      <c r="AT224">
        <v>1.1000000000000001</v>
      </c>
      <c r="AU224">
        <v>1.01</v>
      </c>
      <c r="AV224">
        <v>-0.83</v>
      </c>
      <c r="AW224">
        <v>0.39</v>
      </c>
      <c r="AX224">
        <v>0.05</v>
      </c>
      <c r="AY224">
        <v>-0.28000000000000003</v>
      </c>
      <c r="AZ224">
        <v>0.87</v>
      </c>
      <c r="BA224">
        <v>-0.27</v>
      </c>
      <c r="BB224">
        <v>0.21</v>
      </c>
      <c r="BC224">
        <v>0.5</v>
      </c>
      <c r="BD224">
        <v>1.65</v>
      </c>
      <c r="BF224" s="1">
        <v>196905</v>
      </c>
      <c r="BG224" s="1">
        <v>3.99</v>
      </c>
      <c r="BH224" s="1">
        <v>-0.04</v>
      </c>
      <c r="BI224" s="1">
        <v>0.44</v>
      </c>
      <c r="BJ224" s="1">
        <v>0.11</v>
      </c>
      <c r="BK224" s="1">
        <v>0.51</v>
      </c>
      <c r="BL224" s="1">
        <v>-1.23</v>
      </c>
      <c r="BM224" s="1">
        <v>0.82</v>
      </c>
      <c r="BN224" s="1">
        <v>0.03</v>
      </c>
      <c r="BO224" s="1">
        <v>0.51</v>
      </c>
      <c r="BP224" s="1">
        <v>1.06</v>
      </c>
      <c r="BQ224" s="1">
        <v>-0.37</v>
      </c>
      <c r="BR224" s="1">
        <v>-1.65</v>
      </c>
      <c r="BS224" s="1">
        <v>-0.77</v>
      </c>
      <c r="BT224" s="1">
        <v>0.76</v>
      </c>
      <c r="BU224" s="1">
        <v>0.88</v>
      </c>
      <c r="BV224" s="1">
        <v>0.83</v>
      </c>
      <c r="BW224" s="1">
        <v>-0.87</v>
      </c>
      <c r="BX224" s="1">
        <v>1.71</v>
      </c>
      <c r="BY224" s="1">
        <v>-0.43</v>
      </c>
      <c r="CA224" s="1">
        <v>194405</v>
      </c>
      <c r="CB224" s="1">
        <v>-3.57</v>
      </c>
      <c r="CC224" s="1">
        <v>5.12</v>
      </c>
      <c r="CD224" s="1">
        <v>7.35</v>
      </c>
      <c r="CE224" s="1">
        <v>7.38</v>
      </c>
      <c r="CF224" s="1">
        <v>4.91</v>
      </c>
      <c r="CG224" s="1">
        <v>6.23</v>
      </c>
      <c r="CH224" s="1">
        <v>7.43</v>
      </c>
      <c r="CI224" s="1">
        <v>6.92</v>
      </c>
      <c r="CJ224" s="1">
        <v>7.97</v>
      </c>
      <c r="CK224" s="1">
        <v>4.83</v>
      </c>
      <c r="CL224" s="1">
        <v>4.9800000000000004</v>
      </c>
      <c r="CM224" s="1">
        <v>5.56</v>
      </c>
      <c r="CN224" s="1">
        <v>6.89</v>
      </c>
      <c r="CO224" s="1">
        <v>6.32</v>
      </c>
      <c r="CP224" s="1">
        <v>8.52</v>
      </c>
      <c r="CQ224" s="1">
        <v>7.65</v>
      </c>
      <c r="CR224" s="1">
        <v>6.21</v>
      </c>
      <c r="CS224" s="1">
        <v>8.98</v>
      </c>
      <c r="CT224" s="1">
        <v>6.94</v>
      </c>
      <c r="CV224" s="1">
        <v>194505</v>
      </c>
      <c r="CW224" s="1">
        <v>6.4</v>
      </c>
      <c r="CX224" s="1">
        <v>2.42</v>
      </c>
      <c r="CY224" s="1">
        <v>2.37</v>
      </c>
      <c r="CZ224" s="1">
        <v>1.94</v>
      </c>
      <c r="DA224" s="1">
        <v>2.04</v>
      </c>
      <c r="DB224" s="1">
        <v>3.21</v>
      </c>
      <c r="DC224" s="1">
        <v>1.93</v>
      </c>
      <c r="DD224" s="1">
        <v>2.04</v>
      </c>
      <c r="DE224" s="1">
        <v>2.06</v>
      </c>
      <c r="DF224" s="1">
        <v>1.87</v>
      </c>
      <c r="DG224" s="1">
        <v>2.2000000000000002</v>
      </c>
      <c r="DH224" s="1">
        <v>3.18</v>
      </c>
      <c r="DI224" s="1">
        <v>3.24</v>
      </c>
      <c r="DJ224" s="1">
        <v>1.06</v>
      </c>
      <c r="DK224" s="1">
        <v>2.81</v>
      </c>
      <c r="DL224" s="1">
        <v>2.39</v>
      </c>
      <c r="DM224" s="1">
        <v>1.69</v>
      </c>
      <c r="DN224" s="1">
        <v>2.06</v>
      </c>
      <c r="DO224" s="1">
        <v>2.06</v>
      </c>
      <c r="DQ224" s="1">
        <v>194405</v>
      </c>
      <c r="DR224" s="1">
        <v>-99.99</v>
      </c>
      <c r="DS224" s="1">
        <v>7.57</v>
      </c>
      <c r="DT224" s="1">
        <v>6.91</v>
      </c>
      <c r="DU224" s="1">
        <v>5.27</v>
      </c>
      <c r="DV224" s="1">
        <v>8.16</v>
      </c>
      <c r="DW224" s="1">
        <v>6.35</v>
      </c>
      <c r="DX224" s="1">
        <v>7.07</v>
      </c>
      <c r="DY224" s="1">
        <v>6.36</v>
      </c>
      <c r="DZ224" s="1">
        <v>5.16</v>
      </c>
      <c r="EA224" s="1">
        <v>7.99</v>
      </c>
      <c r="EB224" s="1">
        <v>8.32</v>
      </c>
      <c r="EC224" s="1">
        <v>6.43</v>
      </c>
      <c r="ED224" s="1">
        <v>6.27</v>
      </c>
      <c r="EE224" s="1">
        <v>7.06</v>
      </c>
      <c r="EF224" s="1">
        <v>7.08</v>
      </c>
      <c r="EG224" s="1">
        <v>7.23</v>
      </c>
      <c r="EH224" s="1">
        <v>5.49</v>
      </c>
      <c r="EI224" s="1">
        <v>6.05</v>
      </c>
      <c r="EJ224" s="1">
        <v>4.2699999999999996</v>
      </c>
      <c r="EL224">
        <v>194405</v>
      </c>
      <c r="EM224">
        <v>5.07</v>
      </c>
      <c r="EN224">
        <v>1.67</v>
      </c>
      <c r="EO224">
        <v>1.02</v>
      </c>
      <c r="EP224">
        <v>0.03</v>
      </c>
      <c r="ER224" s="1">
        <v>194411</v>
      </c>
      <c r="ES224" s="1">
        <v>1.28</v>
      </c>
      <c r="EU224" s="1">
        <v>194312</v>
      </c>
      <c r="EV224" s="1">
        <v>8.77</v>
      </c>
      <c r="EX224" s="1">
        <v>194811</v>
      </c>
      <c r="EY224" s="1">
        <v>0.85</v>
      </c>
      <c r="FA224" s="1">
        <v>194411</v>
      </c>
      <c r="FB224" s="1" t="str">
        <f>IF(ISERROR(VLOOKUP($FA224,MOM,LOOKUPS!C$12,0)*$FB$6+VLOOKUP($FA224,STREV,LOOKUPS!C$10,0)*$FC$6+VLOOKUP($FA224,LTREV,LOOKUPS!C$9,0)*$FD$6+VLOOKUP($FA224,CFP,LOOKUPS!C$6,0)*$FE$6+VLOOKUP($FA224,EP,LOOKUPS!C$8,0)*$FF$6+VLOOKUP($FA224,BM,LOOKUPS!C$5,0)*$FG$6+VLOOKUP($FA224,DIV,LOOKUPS!C$7,0)*$FH$6++VLOOKUP($FA224,SIZE,LOOKUPS!C$11,0)*$FI$6),"",VLOOKUP($FA224,MOM,LOOKUPS!C$12,0)*$FB$6+VLOOKUP($FA224,STREV,LOOKUPS!C$10,0)*$FC$6+VLOOKUP($FA224,LTREV,LOOKUPS!C$9,0)*$FD$6+VLOOKUP($FA224,CFP,LOOKUPS!C$6,0)*$FE$6+VLOOKUP($FA224,EP,LOOKUPS!C$8,0)*$FF$6+VLOOKUP($FA224,BM,LOOKUPS!C$5,0)*$FG$6+VLOOKUP($FA224,DIV,LOOKUPS!C$7,0)*$FH$6++VLOOKUP($FA224,SIZE,LOOKUPS!C$11,0)*$FI$6)</f>
        <v/>
      </c>
      <c r="FC224" s="1" t="str">
        <f>IF(ISERROR(VLOOKUP($FA224,MOM,LOOKUPS!D$12,0)*$FB$6+VLOOKUP($FA224,STREV,LOOKUPS!D$10,0)*$FC$6+VLOOKUP($FA224,LTREV,LOOKUPS!D$9,0)*$FD$6+VLOOKUP($FA224,CFP,LOOKUPS!D$6,0)*$FE$6+VLOOKUP($FA224,EP,LOOKUPS!D$8,0)*$FF$6+VLOOKUP($FA224,BM,LOOKUPS!D$5,0)*$FG$6+VLOOKUP($FA224,DIV,LOOKUPS!D$7,0)*$FH$6++VLOOKUP($FA224,SIZE,LOOKUPS!D$11,0)*$FI$6),"",VLOOKUP($FA224,MOM,LOOKUPS!D$12,0)*$FB$6+VLOOKUP($FA224,STREV,LOOKUPS!D$10,0)*$FC$6+VLOOKUP($FA224,LTREV,LOOKUPS!D$9,0)*$FD$6+VLOOKUP($FA224,CFP,LOOKUPS!D$6,0)*$FE$6+VLOOKUP($FA224,EP,LOOKUPS!D$8,0)*$FF$6+VLOOKUP($FA224,BM,LOOKUPS!D$5,0)*$FG$6+VLOOKUP($FA224,DIV,LOOKUPS!D$7,0)*$FH$6++VLOOKUP($FA224,SIZE,LOOKUPS!D$11,0)*$FI$6)</f>
        <v/>
      </c>
      <c r="FD224" s="1" t="str">
        <f>IF(ISERROR(VLOOKUP($FA224,MOM,LOOKUPS!E$12,0)*$FB$6+VLOOKUP($FA224,STREV,LOOKUPS!E$10,0)*$FC$6+VLOOKUP($FA224,LTREV,LOOKUPS!E$9,0)*$FD$6+VLOOKUP($FA224,CFP,LOOKUPS!E$6,0)*$FE$6+VLOOKUP($FA224,EP,LOOKUPS!E$8,0)*$FF$6+VLOOKUP($FA224,BM,LOOKUPS!E$5,0)*$FG$6+VLOOKUP($FA224,DIV,LOOKUPS!E$7,0)*$FH$6++VLOOKUP($FA224,SIZE,LOOKUPS!E$11,0)*$FI$6),"",VLOOKUP($FA224,MOM,LOOKUPS!E$12,0)*$FB$6+VLOOKUP($FA224,STREV,LOOKUPS!E$10,0)*$FC$6+VLOOKUP($FA224,LTREV,LOOKUPS!E$9,0)*$FD$6+VLOOKUP($FA224,CFP,LOOKUPS!E$6,0)*$FE$6+VLOOKUP($FA224,EP,LOOKUPS!E$8,0)*$FF$6+VLOOKUP($FA224,BM,LOOKUPS!E$5,0)*$FG$6+VLOOKUP($FA224,DIV,LOOKUPS!E$7,0)*$FH$6++VLOOKUP($FA224,SIZE,LOOKUPS!E$11,0)*$FI$6)</f>
        <v/>
      </c>
      <c r="FE224" s="1" t="str">
        <f>IF(ISERROR(VLOOKUP($FA224,MOM,LOOKUPS!F$12,0)*$FB$6+VLOOKUP($FA224,STREV,LOOKUPS!F$10,0)*$FC$6+VLOOKUP($FA224,LTREV,LOOKUPS!F$9,0)*$FD$6+VLOOKUP($FA224,CFP,LOOKUPS!F$6,0)*$FE$6+VLOOKUP($FA224,EP,LOOKUPS!F$8,0)*$FF$6+VLOOKUP($FA224,BM,LOOKUPS!F$5,0)*$FG$6+VLOOKUP($FA224,DIV,LOOKUPS!F$7,0)*$FH$6++VLOOKUP($FA224,SIZE,LOOKUPS!F$11,0)*$FI$6),"",VLOOKUP($FA224,MOM,LOOKUPS!F$12,0)*$FB$6+VLOOKUP($FA224,STREV,LOOKUPS!F$10,0)*$FC$6+VLOOKUP($FA224,LTREV,LOOKUPS!F$9,0)*$FD$6+VLOOKUP($FA224,CFP,LOOKUPS!F$6,0)*$FE$6+VLOOKUP($FA224,EP,LOOKUPS!F$8,0)*$FF$6+VLOOKUP($FA224,BM,LOOKUPS!F$5,0)*$FG$6+VLOOKUP($FA224,DIV,LOOKUPS!F$7,0)*$FH$6++VLOOKUP($FA224,SIZE,LOOKUPS!F$11,0)*$FI$6)</f>
        <v/>
      </c>
      <c r="FF224" s="1" t="str">
        <f>IF(ISERROR(VLOOKUP($FA224,MOM,LOOKUPS!G$12,0)*$FB$6+VLOOKUP($FA224,STREV,LOOKUPS!G$10,0)*$FC$6+VLOOKUP($FA224,LTREV,LOOKUPS!G$9,0)*$FD$6+VLOOKUP($FA224,CFP,LOOKUPS!G$6,0)*$FE$6+VLOOKUP($FA224,EP,LOOKUPS!G$8,0)*$FF$6+VLOOKUP($FA224,BM,LOOKUPS!G$5,0)*$FG$6+VLOOKUP($FA224,DIV,LOOKUPS!G$7,0)*$FH$6++VLOOKUP($FA224,SIZE,LOOKUPS!G$11,0)*$FI$6),"",VLOOKUP($FA224,MOM,LOOKUPS!G$12,0)*$FB$6+VLOOKUP($FA224,STREV,LOOKUPS!G$10,0)*$FC$6+VLOOKUP($FA224,LTREV,LOOKUPS!G$9,0)*$FD$6+VLOOKUP($FA224,CFP,LOOKUPS!G$6,0)*$FE$6+VLOOKUP($FA224,EP,LOOKUPS!G$8,0)*$FF$6+VLOOKUP($FA224,BM,LOOKUPS!G$5,0)*$FG$6+VLOOKUP($FA224,DIV,LOOKUPS!G$7,0)*$FH$6++VLOOKUP($FA224,SIZE,LOOKUPS!G$11,0)*$FI$6)</f>
        <v/>
      </c>
      <c r="FG224" s="1" t="str">
        <f>IF(ISERROR(VLOOKUP($FA224,MOM,LOOKUPS!H$12,0)*$FB$6+VLOOKUP($FA224,STREV,LOOKUPS!H$10,0)*$FC$6+VLOOKUP($FA224,LTREV,LOOKUPS!H$9,0)*$FD$6+VLOOKUP($FA224,CFP,LOOKUPS!H$6,0)*$FE$6+VLOOKUP($FA224,EP,LOOKUPS!H$8,0)*$FF$6+VLOOKUP($FA224,BM,LOOKUPS!H$5,0)*$FG$6+VLOOKUP($FA224,DIV,LOOKUPS!H$7,0)*$FH$6++VLOOKUP($FA224,SIZE,LOOKUPS!H$11,0)*$FI$6),"",VLOOKUP($FA224,MOM,LOOKUPS!H$12,0)*$FB$6+VLOOKUP($FA224,STREV,LOOKUPS!H$10,0)*$FC$6+VLOOKUP($FA224,LTREV,LOOKUPS!H$9,0)*$FD$6+VLOOKUP($FA224,CFP,LOOKUPS!H$6,0)*$FE$6+VLOOKUP($FA224,EP,LOOKUPS!H$8,0)*$FF$6+VLOOKUP($FA224,BM,LOOKUPS!H$5,0)*$FG$6+VLOOKUP($FA224,DIV,LOOKUPS!H$7,0)*$FH$6++VLOOKUP($FA224,SIZE,LOOKUPS!H$11,0)*$FI$6)</f>
        <v/>
      </c>
      <c r="FH224" s="1" t="str">
        <f>IF(ISERROR(VLOOKUP($FA224,MOM,LOOKUPS!I$12,0)*$FB$6+VLOOKUP($FA224,STREV,LOOKUPS!I$10,0)*$FC$6+VLOOKUP($FA224,LTREV,LOOKUPS!I$9,0)*$FD$6+VLOOKUP($FA224,CFP,LOOKUPS!I$6,0)*$FE$6+VLOOKUP($FA224,EP,LOOKUPS!I$8,0)*$FF$6+VLOOKUP($FA224,BM,LOOKUPS!I$5,0)*$FG$6+VLOOKUP($FA224,DIV,LOOKUPS!I$7,0)*$FH$6++VLOOKUP($FA224,SIZE,LOOKUPS!I$11,0)*$FI$6),"",VLOOKUP($FA224,MOM,LOOKUPS!I$12,0)*$FB$6+VLOOKUP($FA224,STREV,LOOKUPS!I$10,0)*$FC$6+VLOOKUP($FA224,LTREV,LOOKUPS!I$9,0)*$FD$6+VLOOKUP($FA224,CFP,LOOKUPS!I$6,0)*$FE$6+VLOOKUP($FA224,EP,LOOKUPS!I$8,0)*$FF$6+VLOOKUP($FA224,BM,LOOKUPS!I$5,0)*$FG$6+VLOOKUP($FA224,DIV,LOOKUPS!I$7,0)*$FH$6++VLOOKUP($FA224,SIZE,LOOKUPS!I$11,0)*$FI$6)</f>
        <v/>
      </c>
      <c r="FI224" s="1" t="str">
        <f>IF(ISERROR(VLOOKUP($FA224,MOM,LOOKUPS!J$12,0)*$FB$6+VLOOKUP($FA224,STREV,LOOKUPS!J$10,0)*$FC$6+VLOOKUP($FA224,LTREV,LOOKUPS!J$9,0)*$FD$6+VLOOKUP($FA224,CFP,LOOKUPS!J$6,0)*$FE$6+VLOOKUP($FA224,EP,LOOKUPS!J$8,0)*$FF$6+VLOOKUP($FA224,BM,LOOKUPS!J$5,0)*$FG$6+VLOOKUP($FA224,DIV,LOOKUPS!J$7,0)*$FH$6++VLOOKUP($FA224,SIZE,LOOKUPS!J$11,0)*$FI$6),"",VLOOKUP($FA224,MOM,LOOKUPS!J$12,0)*$FB$6+VLOOKUP($FA224,STREV,LOOKUPS!J$10,0)*$FC$6+VLOOKUP($FA224,LTREV,LOOKUPS!J$9,0)*$FD$6+VLOOKUP($FA224,CFP,LOOKUPS!J$6,0)*$FE$6+VLOOKUP($FA224,EP,LOOKUPS!J$8,0)*$FF$6+VLOOKUP($FA224,BM,LOOKUPS!J$5,0)*$FG$6+VLOOKUP($FA224,DIV,LOOKUPS!J$7,0)*$FH$6++VLOOKUP($FA224,SIZE,LOOKUPS!J$11,0)*$FI$6)</f>
        <v/>
      </c>
      <c r="FJ224" s="1" t="str">
        <f>IF(ISERROR(VLOOKUP($FA224,MOM,LOOKUPS!K$12,0)*$FB$6+VLOOKUP($FA224,STREV,LOOKUPS!K$10,0)*$FC$6+VLOOKUP($FA224,LTREV,LOOKUPS!K$9,0)*$FD$6+VLOOKUP($FA224,CFP,LOOKUPS!K$6,0)*$FE$6+VLOOKUP($FA224,EP,LOOKUPS!K$8,0)*$FF$6+VLOOKUP($FA224,BM,LOOKUPS!K$5,0)*$FG$6+VLOOKUP($FA224,DIV,LOOKUPS!K$7,0)*$FH$6++VLOOKUP($FA224,SIZE,LOOKUPS!K$11,0)*$FI$6),"",VLOOKUP($FA224,MOM,LOOKUPS!K$12,0)*$FB$6+VLOOKUP($FA224,STREV,LOOKUPS!K$10,0)*$FC$6+VLOOKUP($FA224,LTREV,LOOKUPS!K$9,0)*$FD$6+VLOOKUP($FA224,CFP,LOOKUPS!K$6,0)*$FE$6+VLOOKUP($FA224,EP,LOOKUPS!K$8,0)*$FF$6+VLOOKUP($FA224,BM,LOOKUPS!K$5,0)*$FG$6+VLOOKUP($FA224,DIV,LOOKUPS!K$7,0)*$FH$6++VLOOKUP($FA224,SIZE,LOOKUPS!K$11,0)*$FI$6)</f>
        <v/>
      </c>
      <c r="FK224" s="1" t="str">
        <f>IF(ISERROR(VLOOKUP($FA224,MOM,LOOKUPS!L$12,0)*$FB$6+VLOOKUP($FA224,STREV,LOOKUPS!L$10,0)*$FC$6+VLOOKUP($FA224,LTREV,LOOKUPS!L$9,0)*$FD$6+VLOOKUP($FA224,CFP,LOOKUPS!L$6,0)*$FE$6+VLOOKUP($FA224,EP,LOOKUPS!L$8,0)*$FF$6+VLOOKUP($FA224,BM,LOOKUPS!L$5,0)*$FG$6+VLOOKUP($FA224,DIV,LOOKUPS!L$7,0)*$FH$6++VLOOKUP($FA224,SIZE,LOOKUPS!L$11,0)*$FI$6),"",VLOOKUP($FA224,MOM,LOOKUPS!L$12,0)*$FB$6+VLOOKUP($FA224,STREV,LOOKUPS!L$10,0)*$FC$6+VLOOKUP($FA224,LTREV,LOOKUPS!L$9,0)*$FD$6+VLOOKUP($FA224,CFP,LOOKUPS!L$6,0)*$FE$6+VLOOKUP($FA224,EP,LOOKUPS!L$8,0)*$FF$6+VLOOKUP($FA224,BM,LOOKUPS!L$5,0)*$FG$6+VLOOKUP($FA224,DIV,LOOKUPS!L$7,0)*$FH$6++VLOOKUP($FA224,SIZE,LOOKUPS!L$11,0)*$FI$6)</f>
        <v/>
      </c>
    </row>
    <row r="225" spans="1:167" x14ac:dyDescent="0.3">
      <c r="A225" s="1">
        <v>194412</v>
      </c>
      <c r="B225" s="1">
        <v>5.73</v>
      </c>
      <c r="C225" s="1">
        <v>4.3899999999999997</v>
      </c>
      <c r="D225" s="1">
        <v>6.61</v>
      </c>
      <c r="E225" s="1">
        <v>5.3</v>
      </c>
      <c r="F225" s="1">
        <v>6.31</v>
      </c>
      <c r="G225" s="1">
        <v>7.57</v>
      </c>
      <c r="H225" s="1">
        <v>7.73</v>
      </c>
      <c r="I225" s="1">
        <v>7.76</v>
      </c>
      <c r="J225" s="1">
        <v>10.64</v>
      </c>
      <c r="K225" s="1">
        <v>7.89</v>
      </c>
      <c r="M225" s="1">
        <v>194401</v>
      </c>
      <c r="N225" s="1">
        <v>6.92</v>
      </c>
      <c r="O225" s="1">
        <v>3.43</v>
      </c>
      <c r="P225" s="1">
        <v>4.58</v>
      </c>
      <c r="Q225" s="1">
        <v>5.5</v>
      </c>
      <c r="R225" s="1">
        <v>3.03</v>
      </c>
      <c r="S225" s="1">
        <v>4.8099999999999996</v>
      </c>
      <c r="T225" s="1">
        <v>4.58</v>
      </c>
      <c r="U225" s="1">
        <v>3.59</v>
      </c>
      <c r="V225" s="1">
        <v>4.01</v>
      </c>
      <c r="W225" s="1">
        <v>5.0199999999999996</v>
      </c>
      <c r="Y225" s="1">
        <v>194812</v>
      </c>
      <c r="Z225" s="1">
        <v>1.49</v>
      </c>
      <c r="AA225" s="1">
        <v>0.84</v>
      </c>
      <c r="AB225" s="1">
        <v>1.56</v>
      </c>
      <c r="AC225" s="1">
        <v>0.61</v>
      </c>
      <c r="AD225" s="1">
        <v>1.19</v>
      </c>
      <c r="AE225" s="1">
        <v>2.54</v>
      </c>
      <c r="AF225" s="1">
        <v>-0.12</v>
      </c>
      <c r="AG225" s="1">
        <v>1.38</v>
      </c>
      <c r="AH225" s="1">
        <v>0.74</v>
      </c>
      <c r="AI225" s="1">
        <v>2.2599999999999998</v>
      </c>
      <c r="AK225">
        <v>196906</v>
      </c>
      <c r="AL225">
        <v>-14.63</v>
      </c>
      <c r="AM225">
        <v>-12.01</v>
      </c>
      <c r="AN225">
        <v>-10.14</v>
      </c>
      <c r="AO225">
        <v>-10.38</v>
      </c>
      <c r="AP225">
        <v>-12.33</v>
      </c>
      <c r="AQ225">
        <v>-10.97</v>
      </c>
      <c r="AR225">
        <v>-10.5</v>
      </c>
      <c r="AS225">
        <v>-9.16</v>
      </c>
      <c r="AT225">
        <v>-10.58</v>
      </c>
      <c r="AU225">
        <v>-12.92</v>
      </c>
      <c r="AV225">
        <v>-11.48</v>
      </c>
      <c r="AW225">
        <v>-11.05</v>
      </c>
      <c r="AX225">
        <v>-10.9</v>
      </c>
      <c r="AY225">
        <v>-10.95</v>
      </c>
      <c r="AZ225">
        <v>-10.02</v>
      </c>
      <c r="BA225">
        <v>-8.32</v>
      </c>
      <c r="BB225">
        <v>-9.93</v>
      </c>
      <c r="BC225">
        <v>-9.7899999999999991</v>
      </c>
      <c r="BD225">
        <v>-11.3</v>
      </c>
      <c r="BF225" s="1">
        <v>196906</v>
      </c>
      <c r="BG225" s="1">
        <v>-14.91</v>
      </c>
      <c r="BH225" s="1">
        <v>-12.06</v>
      </c>
      <c r="BI225" s="1">
        <v>-10.32</v>
      </c>
      <c r="BJ225" s="1">
        <v>-9.7799999999999994</v>
      </c>
      <c r="BK225" s="1">
        <v>-12.29</v>
      </c>
      <c r="BL225" s="1">
        <v>-11.24</v>
      </c>
      <c r="BM225" s="1">
        <v>-10.63</v>
      </c>
      <c r="BN225" s="1">
        <v>-8.5</v>
      </c>
      <c r="BO225" s="1">
        <v>-10.49</v>
      </c>
      <c r="BP225" s="1">
        <v>-13.36</v>
      </c>
      <c r="BQ225" s="1">
        <v>-10.58</v>
      </c>
      <c r="BR225" s="1">
        <v>-11.38</v>
      </c>
      <c r="BS225" s="1">
        <v>-11.09</v>
      </c>
      <c r="BT225" s="1">
        <v>-11.1</v>
      </c>
      <c r="BU225" s="1">
        <v>-10.11</v>
      </c>
      <c r="BV225" s="1">
        <v>-8.91</v>
      </c>
      <c r="BW225" s="1">
        <v>-8.0399999999999991</v>
      </c>
      <c r="BX225" s="1">
        <v>-10.6</v>
      </c>
      <c r="BY225" s="1">
        <v>-10.4</v>
      </c>
      <c r="CA225" s="1">
        <v>194406</v>
      </c>
      <c r="CB225" s="1">
        <v>49.15</v>
      </c>
      <c r="CC225" s="1">
        <v>7.99</v>
      </c>
      <c r="CD225" s="1">
        <v>10.210000000000001</v>
      </c>
      <c r="CE225" s="1">
        <v>13.22</v>
      </c>
      <c r="CF225" s="1">
        <v>7.31</v>
      </c>
      <c r="CG225" s="1">
        <v>9.7200000000000006</v>
      </c>
      <c r="CH225" s="1">
        <v>8.93</v>
      </c>
      <c r="CI225" s="1">
        <v>11.92</v>
      </c>
      <c r="CJ225" s="1">
        <v>14.4</v>
      </c>
      <c r="CK225" s="1">
        <v>7.18</v>
      </c>
      <c r="CL225" s="1">
        <v>7.44</v>
      </c>
      <c r="CM225" s="1">
        <v>9.36</v>
      </c>
      <c r="CN225" s="1">
        <v>10.08</v>
      </c>
      <c r="CO225" s="1">
        <v>9.66</v>
      </c>
      <c r="CP225" s="1">
        <v>8.2200000000000006</v>
      </c>
      <c r="CQ225" s="1">
        <v>12.95</v>
      </c>
      <c r="CR225" s="1">
        <v>10.89</v>
      </c>
      <c r="CS225" s="1">
        <v>12.28</v>
      </c>
      <c r="CT225" s="1">
        <v>16.579999999999998</v>
      </c>
      <c r="CV225" s="1">
        <v>194506</v>
      </c>
      <c r="CW225" s="1">
        <v>13.34</v>
      </c>
      <c r="CX225" s="1">
        <v>1.43</v>
      </c>
      <c r="CY225" s="1">
        <v>0.14000000000000001</v>
      </c>
      <c r="CZ225" s="1">
        <v>3.73</v>
      </c>
      <c r="DA225" s="1">
        <v>1.95</v>
      </c>
      <c r="DB225" s="1">
        <v>0.18</v>
      </c>
      <c r="DC225" s="1">
        <v>0.01</v>
      </c>
      <c r="DD225" s="1">
        <v>1.34</v>
      </c>
      <c r="DE225" s="1">
        <v>4.51</v>
      </c>
      <c r="DF225" s="1">
        <v>2.57</v>
      </c>
      <c r="DG225" s="1">
        <v>1.32</v>
      </c>
      <c r="DH225" s="1">
        <v>0.39</v>
      </c>
      <c r="DI225" s="1">
        <v>-0.02</v>
      </c>
      <c r="DJ225" s="1">
        <v>0.03</v>
      </c>
      <c r="DK225" s="1">
        <v>-0.01</v>
      </c>
      <c r="DL225" s="1">
        <v>0.56999999999999995</v>
      </c>
      <c r="DM225" s="1">
        <v>2.13</v>
      </c>
      <c r="DN225" s="1">
        <v>3.14</v>
      </c>
      <c r="DO225" s="1">
        <v>5.92</v>
      </c>
      <c r="DQ225" s="1">
        <v>194406</v>
      </c>
      <c r="DR225" s="1">
        <v>-99.99</v>
      </c>
      <c r="DS225" s="1">
        <v>15.8</v>
      </c>
      <c r="DT225" s="1">
        <v>9.64</v>
      </c>
      <c r="DU225" s="1">
        <v>6.39</v>
      </c>
      <c r="DV225" s="1">
        <v>18.07</v>
      </c>
      <c r="DW225" s="1">
        <v>10.45</v>
      </c>
      <c r="DX225" s="1">
        <v>8.83</v>
      </c>
      <c r="DY225" s="1">
        <v>9.4700000000000006</v>
      </c>
      <c r="DZ225" s="1">
        <v>5.83</v>
      </c>
      <c r="EA225" s="1">
        <v>20.38</v>
      </c>
      <c r="EB225" s="1">
        <v>15.89</v>
      </c>
      <c r="EC225" s="1">
        <v>11.44</v>
      </c>
      <c r="ED225" s="1">
        <v>9.4600000000000009</v>
      </c>
      <c r="EE225" s="1">
        <v>9.08</v>
      </c>
      <c r="EF225" s="1">
        <v>8.58</v>
      </c>
      <c r="EG225" s="1">
        <v>11.44</v>
      </c>
      <c r="EH225" s="1">
        <v>7.49</v>
      </c>
      <c r="EI225" s="1">
        <v>6.65</v>
      </c>
      <c r="EJ225" s="1">
        <v>5.0199999999999996</v>
      </c>
      <c r="EL225">
        <v>194406</v>
      </c>
      <c r="EM225">
        <v>5.49</v>
      </c>
      <c r="EN225">
        <v>4.04</v>
      </c>
      <c r="EO225">
        <v>1.82</v>
      </c>
      <c r="EP225">
        <v>0.03</v>
      </c>
      <c r="ER225" s="1">
        <v>194412</v>
      </c>
      <c r="ES225" s="1">
        <v>3.36</v>
      </c>
      <c r="EU225" s="1">
        <v>194401</v>
      </c>
      <c r="EV225" s="1">
        <v>1.1000000000000001</v>
      </c>
      <c r="EX225" s="1">
        <v>194812</v>
      </c>
      <c r="EY225" s="1">
        <v>0.72</v>
      </c>
      <c r="FA225" s="1">
        <v>194412</v>
      </c>
      <c r="FB225" s="1" t="str">
        <f>IF(ISERROR(VLOOKUP($FA225,MOM,LOOKUPS!C$12,0)*$FB$6+VLOOKUP($FA225,STREV,LOOKUPS!C$10,0)*$FC$6+VLOOKUP($FA225,LTREV,LOOKUPS!C$9,0)*$FD$6+VLOOKUP($FA225,CFP,LOOKUPS!C$6,0)*$FE$6+VLOOKUP($FA225,EP,LOOKUPS!C$8,0)*$FF$6+VLOOKUP($FA225,BM,LOOKUPS!C$5,0)*$FG$6+VLOOKUP($FA225,DIV,LOOKUPS!C$7,0)*$FH$6++VLOOKUP($FA225,SIZE,LOOKUPS!C$11,0)*$FI$6),"",VLOOKUP($FA225,MOM,LOOKUPS!C$12,0)*$FB$6+VLOOKUP($FA225,STREV,LOOKUPS!C$10,0)*$FC$6+VLOOKUP($FA225,LTREV,LOOKUPS!C$9,0)*$FD$6+VLOOKUP($FA225,CFP,LOOKUPS!C$6,0)*$FE$6+VLOOKUP($FA225,EP,LOOKUPS!C$8,0)*$FF$6+VLOOKUP($FA225,BM,LOOKUPS!C$5,0)*$FG$6+VLOOKUP($FA225,DIV,LOOKUPS!C$7,0)*$FH$6++VLOOKUP($FA225,SIZE,LOOKUPS!C$11,0)*$FI$6)</f>
        <v/>
      </c>
      <c r="FC225" s="1" t="str">
        <f>IF(ISERROR(VLOOKUP($FA225,MOM,LOOKUPS!D$12,0)*$FB$6+VLOOKUP($FA225,STREV,LOOKUPS!D$10,0)*$FC$6+VLOOKUP($FA225,LTREV,LOOKUPS!D$9,0)*$FD$6+VLOOKUP($FA225,CFP,LOOKUPS!D$6,0)*$FE$6+VLOOKUP($FA225,EP,LOOKUPS!D$8,0)*$FF$6+VLOOKUP($FA225,BM,LOOKUPS!D$5,0)*$FG$6+VLOOKUP($FA225,DIV,LOOKUPS!D$7,0)*$FH$6++VLOOKUP($FA225,SIZE,LOOKUPS!D$11,0)*$FI$6),"",VLOOKUP($FA225,MOM,LOOKUPS!D$12,0)*$FB$6+VLOOKUP($FA225,STREV,LOOKUPS!D$10,0)*$FC$6+VLOOKUP($FA225,LTREV,LOOKUPS!D$9,0)*$FD$6+VLOOKUP($FA225,CFP,LOOKUPS!D$6,0)*$FE$6+VLOOKUP($FA225,EP,LOOKUPS!D$8,0)*$FF$6+VLOOKUP($FA225,BM,LOOKUPS!D$5,0)*$FG$6+VLOOKUP($FA225,DIV,LOOKUPS!D$7,0)*$FH$6++VLOOKUP($FA225,SIZE,LOOKUPS!D$11,0)*$FI$6)</f>
        <v/>
      </c>
      <c r="FD225" s="1" t="str">
        <f>IF(ISERROR(VLOOKUP($FA225,MOM,LOOKUPS!E$12,0)*$FB$6+VLOOKUP($FA225,STREV,LOOKUPS!E$10,0)*$FC$6+VLOOKUP($FA225,LTREV,LOOKUPS!E$9,0)*$FD$6+VLOOKUP($FA225,CFP,LOOKUPS!E$6,0)*$FE$6+VLOOKUP($FA225,EP,LOOKUPS!E$8,0)*$FF$6+VLOOKUP($FA225,BM,LOOKUPS!E$5,0)*$FG$6+VLOOKUP($FA225,DIV,LOOKUPS!E$7,0)*$FH$6++VLOOKUP($FA225,SIZE,LOOKUPS!E$11,0)*$FI$6),"",VLOOKUP($FA225,MOM,LOOKUPS!E$12,0)*$FB$6+VLOOKUP($FA225,STREV,LOOKUPS!E$10,0)*$FC$6+VLOOKUP($FA225,LTREV,LOOKUPS!E$9,0)*$FD$6+VLOOKUP($FA225,CFP,LOOKUPS!E$6,0)*$FE$6+VLOOKUP($FA225,EP,LOOKUPS!E$8,0)*$FF$6+VLOOKUP($FA225,BM,LOOKUPS!E$5,0)*$FG$6+VLOOKUP($FA225,DIV,LOOKUPS!E$7,0)*$FH$6++VLOOKUP($FA225,SIZE,LOOKUPS!E$11,0)*$FI$6)</f>
        <v/>
      </c>
      <c r="FE225" s="1" t="str">
        <f>IF(ISERROR(VLOOKUP($FA225,MOM,LOOKUPS!F$12,0)*$FB$6+VLOOKUP($FA225,STREV,LOOKUPS!F$10,0)*$FC$6+VLOOKUP($FA225,LTREV,LOOKUPS!F$9,0)*$FD$6+VLOOKUP($FA225,CFP,LOOKUPS!F$6,0)*$FE$6+VLOOKUP($FA225,EP,LOOKUPS!F$8,0)*$FF$6+VLOOKUP($FA225,BM,LOOKUPS!F$5,0)*$FG$6+VLOOKUP($FA225,DIV,LOOKUPS!F$7,0)*$FH$6++VLOOKUP($FA225,SIZE,LOOKUPS!F$11,0)*$FI$6),"",VLOOKUP($FA225,MOM,LOOKUPS!F$12,0)*$FB$6+VLOOKUP($FA225,STREV,LOOKUPS!F$10,0)*$FC$6+VLOOKUP($FA225,LTREV,LOOKUPS!F$9,0)*$FD$6+VLOOKUP($FA225,CFP,LOOKUPS!F$6,0)*$FE$6+VLOOKUP($FA225,EP,LOOKUPS!F$8,0)*$FF$6+VLOOKUP($FA225,BM,LOOKUPS!F$5,0)*$FG$6+VLOOKUP($FA225,DIV,LOOKUPS!F$7,0)*$FH$6++VLOOKUP($FA225,SIZE,LOOKUPS!F$11,0)*$FI$6)</f>
        <v/>
      </c>
      <c r="FF225" s="1" t="str">
        <f>IF(ISERROR(VLOOKUP($FA225,MOM,LOOKUPS!G$12,0)*$FB$6+VLOOKUP($FA225,STREV,LOOKUPS!G$10,0)*$FC$6+VLOOKUP($FA225,LTREV,LOOKUPS!G$9,0)*$FD$6+VLOOKUP($FA225,CFP,LOOKUPS!G$6,0)*$FE$6+VLOOKUP($FA225,EP,LOOKUPS!G$8,0)*$FF$6+VLOOKUP($FA225,BM,LOOKUPS!G$5,0)*$FG$6+VLOOKUP($FA225,DIV,LOOKUPS!G$7,0)*$FH$6++VLOOKUP($FA225,SIZE,LOOKUPS!G$11,0)*$FI$6),"",VLOOKUP($FA225,MOM,LOOKUPS!G$12,0)*$FB$6+VLOOKUP($FA225,STREV,LOOKUPS!G$10,0)*$FC$6+VLOOKUP($FA225,LTREV,LOOKUPS!G$9,0)*$FD$6+VLOOKUP($FA225,CFP,LOOKUPS!G$6,0)*$FE$6+VLOOKUP($FA225,EP,LOOKUPS!G$8,0)*$FF$6+VLOOKUP($FA225,BM,LOOKUPS!G$5,0)*$FG$6+VLOOKUP($FA225,DIV,LOOKUPS!G$7,0)*$FH$6++VLOOKUP($FA225,SIZE,LOOKUPS!G$11,0)*$FI$6)</f>
        <v/>
      </c>
      <c r="FG225" s="1" t="str">
        <f>IF(ISERROR(VLOOKUP($FA225,MOM,LOOKUPS!H$12,0)*$FB$6+VLOOKUP($FA225,STREV,LOOKUPS!H$10,0)*$FC$6+VLOOKUP($FA225,LTREV,LOOKUPS!H$9,0)*$FD$6+VLOOKUP($FA225,CFP,LOOKUPS!H$6,0)*$FE$6+VLOOKUP($FA225,EP,LOOKUPS!H$8,0)*$FF$6+VLOOKUP($FA225,BM,LOOKUPS!H$5,0)*$FG$6+VLOOKUP($FA225,DIV,LOOKUPS!H$7,0)*$FH$6++VLOOKUP($FA225,SIZE,LOOKUPS!H$11,0)*$FI$6),"",VLOOKUP($FA225,MOM,LOOKUPS!H$12,0)*$FB$6+VLOOKUP($FA225,STREV,LOOKUPS!H$10,0)*$FC$6+VLOOKUP($FA225,LTREV,LOOKUPS!H$9,0)*$FD$6+VLOOKUP($FA225,CFP,LOOKUPS!H$6,0)*$FE$6+VLOOKUP($FA225,EP,LOOKUPS!H$8,0)*$FF$6+VLOOKUP($FA225,BM,LOOKUPS!H$5,0)*$FG$6+VLOOKUP($FA225,DIV,LOOKUPS!H$7,0)*$FH$6++VLOOKUP($FA225,SIZE,LOOKUPS!H$11,0)*$FI$6)</f>
        <v/>
      </c>
      <c r="FH225" s="1" t="str">
        <f>IF(ISERROR(VLOOKUP($FA225,MOM,LOOKUPS!I$12,0)*$FB$6+VLOOKUP($FA225,STREV,LOOKUPS!I$10,0)*$FC$6+VLOOKUP($FA225,LTREV,LOOKUPS!I$9,0)*$FD$6+VLOOKUP($FA225,CFP,LOOKUPS!I$6,0)*$FE$6+VLOOKUP($FA225,EP,LOOKUPS!I$8,0)*$FF$6+VLOOKUP($FA225,BM,LOOKUPS!I$5,0)*$FG$6+VLOOKUP($FA225,DIV,LOOKUPS!I$7,0)*$FH$6++VLOOKUP($FA225,SIZE,LOOKUPS!I$11,0)*$FI$6),"",VLOOKUP($FA225,MOM,LOOKUPS!I$12,0)*$FB$6+VLOOKUP($FA225,STREV,LOOKUPS!I$10,0)*$FC$6+VLOOKUP($FA225,LTREV,LOOKUPS!I$9,0)*$FD$6+VLOOKUP($FA225,CFP,LOOKUPS!I$6,0)*$FE$6+VLOOKUP($FA225,EP,LOOKUPS!I$8,0)*$FF$6+VLOOKUP($FA225,BM,LOOKUPS!I$5,0)*$FG$6+VLOOKUP($FA225,DIV,LOOKUPS!I$7,0)*$FH$6++VLOOKUP($FA225,SIZE,LOOKUPS!I$11,0)*$FI$6)</f>
        <v/>
      </c>
      <c r="FI225" s="1" t="str">
        <f>IF(ISERROR(VLOOKUP($FA225,MOM,LOOKUPS!J$12,0)*$FB$6+VLOOKUP($FA225,STREV,LOOKUPS!J$10,0)*$FC$6+VLOOKUP($FA225,LTREV,LOOKUPS!J$9,0)*$FD$6+VLOOKUP($FA225,CFP,LOOKUPS!J$6,0)*$FE$6+VLOOKUP($FA225,EP,LOOKUPS!J$8,0)*$FF$6+VLOOKUP($FA225,BM,LOOKUPS!J$5,0)*$FG$6+VLOOKUP($FA225,DIV,LOOKUPS!J$7,0)*$FH$6++VLOOKUP($FA225,SIZE,LOOKUPS!J$11,0)*$FI$6),"",VLOOKUP($FA225,MOM,LOOKUPS!J$12,0)*$FB$6+VLOOKUP($FA225,STREV,LOOKUPS!J$10,0)*$FC$6+VLOOKUP($FA225,LTREV,LOOKUPS!J$9,0)*$FD$6+VLOOKUP($FA225,CFP,LOOKUPS!J$6,0)*$FE$6+VLOOKUP($FA225,EP,LOOKUPS!J$8,0)*$FF$6+VLOOKUP($FA225,BM,LOOKUPS!J$5,0)*$FG$6+VLOOKUP($FA225,DIV,LOOKUPS!J$7,0)*$FH$6++VLOOKUP($FA225,SIZE,LOOKUPS!J$11,0)*$FI$6)</f>
        <v/>
      </c>
      <c r="FJ225" s="1" t="str">
        <f>IF(ISERROR(VLOOKUP($FA225,MOM,LOOKUPS!K$12,0)*$FB$6+VLOOKUP($FA225,STREV,LOOKUPS!K$10,0)*$FC$6+VLOOKUP($FA225,LTREV,LOOKUPS!K$9,0)*$FD$6+VLOOKUP($FA225,CFP,LOOKUPS!K$6,0)*$FE$6+VLOOKUP($FA225,EP,LOOKUPS!K$8,0)*$FF$6+VLOOKUP($FA225,BM,LOOKUPS!K$5,0)*$FG$6+VLOOKUP($FA225,DIV,LOOKUPS!K$7,0)*$FH$6++VLOOKUP($FA225,SIZE,LOOKUPS!K$11,0)*$FI$6),"",VLOOKUP($FA225,MOM,LOOKUPS!K$12,0)*$FB$6+VLOOKUP($FA225,STREV,LOOKUPS!K$10,0)*$FC$6+VLOOKUP($FA225,LTREV,LOOKUPS!K$9,0)*$FD$6+VLOOKUP($FA225,CFP,LOOKUPS!K$6,0)*$FE$6+VLOOKUP($FA225,EP,LOOKUPS!K$8,0)*$FF$6+VLOOKUP($FA225,BM,LOOKUPS!K$5,0)*$FG$6+VLOOKUP($FA225,DIV,LOOKUPS!K$7,0)*$FH$6++VLOOKUP($FA225,SIZE,LOOKUPS!K$11,0)*$FI$6)</f>
        <v/>
      </c>
      <c r="FK225" s="1" t="str">
        <f>IF(ISERROR(VLOOKUP($FA225,MOM,LOOKUPS!L$12,0)*$FB$6+VLOOKUP($FA225,STREV,LOOKUPS!L$10,0)*$FC$6+VLOOKUP($FA225,LTREV,LOOKUPS!L$9,0)*$FD$6+VLOOKUP($FA225,CFP,LOOKUPS!L$6,0)*$FE$6+VLOOKUP($FA225,EP,LOOKUPS!L$8,0)*$FF$6+VLOOKUP($FA225,BM,LOOKUPS!L$5,0)*$FG$6+VLOOKUP($FA225,DIV,LOOKUPS!L$7,0)*$FH$6++VLOOKUP($FA225,SIZE,LOOKUPS!L$11,0)*$FI$6),"",VLOOKUP($FA225,MOM,LOOKUPS!L$12,0)*$FB$6+VLOOKUP($FA225,STREV,LOOKUPS!L$10,0)*$FC$6+VLOOKUP($FA225,LTREV,LOOKUPS!L$9,0)*$FD$6+VLOOKUP($FA225,CFP,LOOKUPS!L$6,0)*$FE$6+VLOOKUP($FA225,EP,LOOKUPS!L$8,0)*$FF$6+VLOOKUP($FA225,BM,LOOKUPS!L$5,0)*$FG$6+VLOOKUP($FA225,DIV,LOOKUPS!L$7,0)*$FH$6++VLOOKUP($FA225,SIZE,LOOKUPS!L$11,0)*$FI$6)</f>
        <v/>
      </c>
    </row>
    <row r="226" spans="1:167" x14ac:dyDescent="0.3">
      <c r="A226" s="1">
        <v>194501</v>
      </c>
      <c r="B226" s="1">
        <v>4.4400000000000004</v>
      </c>
      <c r="C226" s="1">
        <v>3.64</v>
      </c>
      <c r="D226" s="1">
        <v>3.96</v>
      </c>
      <c r="E226" s="1">
        <v>3.89</v>
      </c>
      <c r="F226" s="1">
        <v>3.22</v>
      </c>
      <c r="G226" s="1">
        <v>3.57</v>
      </c>
      <c r="H226" s="1">
        <v>2.91</v>
      </c>
      <c r="I226" s="1">
        <v>4.16</v>
      </c>
      <c r="J226" s="1">
        <v>6.28</v>
      </c>
      <c r="K226" s="1">
        <v>8.11</v>
      </c>
      <c r="M226" s="1">
        <v>194402</v>
      </c>
      <c r="N226" s="1">
        <v>2.59</v>
      </c>
      <c r="O226" s="1">
        <v>0.93</v>
      </c>
      <c r="P226" s="1">
        <v>1.69</v>
      </c>
      <c r="Q226" s="1">
        <v>0.99</v>
      </c>
      <c r="R226" s="1">
        <v>0.97</v>
      </c>
      <c r="S226" s="1">
        <v>0.91</v>
      </c>
      <c r="T226" s="1">
        <v>1.87</v>
      </c>
      <c r="U226" s="1">
        <v>0.74</v>
      </c>
      <c r="V226" s="1">
        <v>2.58</v>
      </c>
      <c r="W226" s="1">
        <v>0.84</v>
      </c>
      <c r="Y226" s="1">
        <v>194901</v>
      </c>
      <c r="Z226" s="1">
        <v>3.99</v>
      </c>
      <c r="AA226" s="1">
        <v>2.44</v>
      </c>
      <c r="AB226" s="1">
        <v>2.4500000000000002</v>
      </c>
      <c r="AC226" s="1">
        <v>3</v>
      </c>
      <c r="AD226" s="1">
        <v>0.7</v>
      </c>
      <c r="AE226" s="1">
        <v>0.56999999999999995</v>
      </c>
      <c r="AF226" s="1">
        <v>0.91</v>
      </c>
      <c r="AG226" s="1">
        <v>2.25</v>
      </c>
      <c r="AH226" s="1">
        <v>1.94</v>
      </c>
      <c r="AI226" s="1">
        <v>-0.24</v>
      </c>
      <c r="AK226">
        <v>196907</v>
      </c>
      <c r="AL226">
        <v>-11.63</v>
      </c>
      <c r="AM226">
        <v>-10.97</v>
      </c>
      <c r="AN226">
        <v>-8.6199999999999992</v>
      </c>
      <c r="AO226">
        <v>-7.65</v>
      </c>
      <c r="AP226">
        <v>-11.5</v>
      </c>
      <c r="AQ226">
        <v>-9.0299999999999994</v>
      </c>
      <c r="AR226">
        <v>-8.48</v>
      </c>
      <c r="AS226">
        <v>-7.48</v>
      </c>
      <c r="AT226">
        <v>-8.24</v>
      </c>
      <c r="AU226">
        <v>-11.7</v>
      </c>
      <c r="AV226">
        <v>-11.2</v>
      </c>
      <c r="AW226">
        <v>-9.15</v>
      </c>
      <c r="AX226">
        <v>-8.91</v>
      </c>
      <c r="AY226">
        <v>-9.1300000000000008</v>
      </c>
      <c r="AZ226">
        <v>-7.76</v>
      </c>
      <c r="BA226">
        <v>-8.57</v>
      </c>
      <c r="BB226">
        <v>-6.33</v>
      </c>
      <c r="BC226">
        <v>-7.72</v>
      </c>
      <c r="BD226">
        <v>-8.69</v>
      </c>
      <c r="BF226" s="1">
        <v>196907</v>
      </c>
      <c r="BG226" s="1">
        <v>-11.94</v>
      </c>
      <c r="BH226" s="1">
        <v>-10.89</v>
      </c>
      <c r="BI226" s="1">
        <v>-8.9</v>
      </c>
      <c r="BJ226" s="1">
        <v>-6.96</v>
      </c>
      <c r="BK226" s="1">
        <v>-11.32</v>
      </c>
      <c r="BL226" s="1">
        <v>-9.24</v>
      </c>
      <c r="BM226" s="1">
        <v>-9.01</v>
      </c>
      <c r="BN226" s="1">
        <v>-7.7</v>
      </c>
      <c r="BO226" s="1">
        <v>-7.04</v>
      </c>
      <c r="BP226" s="1">
        <v>-11.75</v>
      </c>
      <c r="BQ226" s="1">
        <v>-10.64</v>
      </c>
      <c r="BR226" s="1">
        <v>-9.44</v>
      </c>
      <c r="BS226" s="1">
        <v>-9.0500000000000007</v>
      </c>
      <c r="BT226" s="1">
        <v>-9.51</v>
      </c>
      <c r="BU226" s="1">
        <v>-8.5399999999999991</v>
      </c>
      <c r="BV226" s="1">
        <v>-8.52</v>
      </c>
      <c r="BW226" s="1">
        <v>-6.77</v>
      </c>
      <c r="BX226" s="1">
        <v>-7.1</v>
      </c>
      <c r="BY226" s="1">
        <v>-6.99</v>
      </c>
      <c r="CA226" s="1">
        <v>194407</v>
      </c>
      <c r="CB226" s="1">
        <v>0</v>
      </c>
      <c r="CC226" s="1">
        <v>-0.64</v>
      </c>
      <c r="CD226" s="1">
        <v>-1.38</v>
      </c>
      <c r="CE226" s="1">
        <v>-1.28</v>
      </c>
      <c r="CF226" s="1">
        <v>-0.66</v>
      </c>
      <c r="CG226" s="1">
        <v>-1.25</v>
      </c>
      <c r="CH226" s="1">
        <v>-1.2</v>
      </c>
      <c r="CI226" s="1">
        <v>-1.08</v>
      </c>
      <c r="CJ226" s="1">
        <v>-1.45</v>
      </c>
      <c r="CK226" s="1">
        <v>-0.85</v>
      </c>
      <c r="CL226" s="1">
        <v>-0.48</v>
      </c>
      <c r="CM226" s="1">
        <v>-0.6</v>
      </c>
      <c r="CN226" s="1">
        <v>-1.91</v>
      </c>
      <c r="CO226" s="1">
        <v>-2.23</v>
      </c>
      <c r="CP226" s="1">
        <v>-0.17</v>
      </c>
      <c r="CQ226" s="1">
        <v>-1.21</v>
      </c>
      <c r="CR226" s="1">
        <v>-0.95</v>
      </c>
      <c r="CS226" s="1">
        <v>-2.73</v>
      </c>
      <c r="CT226" s="1">
        <v>-0.15</v>
      </c>
      <c r="CV226" s="1">
        <v>194507</v>
      </c>
      <c r="CW226" s="1">
        <v>-4.54</v>
      </c>
      <c r="CX226" s="1">
        <v>-4.1100000000000003</v>
      </c>
      <c r="CY226" s="1">
        <v>-2.7</v>
      </c>
      <c r="CZ226" s="1">
        <v>-3</v>
      </c>
      <c r="DA226" s="1">
        <v>-3.94</v>
      </c>
      <c r="DB226" s="1">
        <v>-3.58</v>
      </c>
      <c r="DC226" s="1">
        <v>-2.57</v>
      </c>
      <c r="DD226" s="1">
        <v>-2.66</v>
      </c>
      <c r="DE226" s="1">
        <v>-3.31</v>
      </c>
      <c r="DF226" s="1">
        <v>-4.1100000000000003</v>
      </c>
      <c r="DG226" s="1">
        <v>-3.78</v>
      </c>
      <c r="DH226" s="1">
        <v>-4.4400000000000004</v>
      </c>
      <c r="DI226" s="1">
        <v>-2.72</v>
      </c>
      <c r="DJ226" s="1">
        <v>-2.1800000000000002</v>
      </c>
      <c r="DK226" s="1">
        <v>-2.97</v>
      </c>
      <c r="DL226" s="1">
        <v>-2.94</v>
      </c>
      <c r="DM226" s="1">
        <v>-2.38</v>
      </c>
      <c r="DN226" s="1">
        <v>-2.73</v>
      </c>
      <c r="DO226" s="1">
        <v>-3.88</v>
      </c>
      <c r="DQ226" s="1">
        <v>194407</v>
      </c>
      <c r="DR226" s="1">
        <v>-99.99</v>
      </c>
      <c r="DS226" s="1">
        <v>-1.6</v>
      </c>
      <c r="DT226" s="1">
        <v>-1.01</v>
      </c>
      <c r="DU226" s="1">
        <v>-1.26</v>
      </c>
      <c r="DV226" s="1">
        <v>-1.55</v>
      </c>
      <c r="DW226" s="1">
        <v>-1.51</v>
      </c>
      <c r="DX226" s="1">
        <v>-0.66</v>
      </c>
      <c r="DY226" s="1">
        <v>-1.26</v>
      </c>
      <c r="DZ226" s="1">
        <v>-1.34</v>
      </c>
      <c r="EA226" s="1">
        <v>-1.81</v>
      </c>
      <c r="EB226" s="1">
        <v>-1.28</v>
      </c>
      <c r="EC226" s="1">
        <v>-1.7</v>
      </c>
      <c r="ED226" s="1">
        <v>-1.32</v>
      </c>
      <c r="EE226" s="1">
        <v>0.23</v>
      </c>
      <c r="EF226" s="1">
        <v>-1.56</v>
      </c>
      <c r="EG226" s="1">
        <v>-1.41</v>
      </c>
      <c r="EH226" s="1">
        <v>-1.1000000000000001</v>
      </c>
      <c r="EI226" s="1">
        <v>-1.83</v>
      </c>
      <c r="EJ226" s="1">
        <v>-0.84</v>
      </c>
      <c r="EL226">
        <v>194407</v>
      </c>
      <c r="EM226">
        <v>-1.49</v>
      </c>
      <c r="EN226">
        <v>0.55000000000000004</v>
      </c>
      <c r="EO226">
        <v>-0.43</v>
      </c>
      <c r="EP226">
        <v>0.03</v>
      </c>
      <c r="ER226" s="1">
        <v>194501</v>
      </c>
      <c r="ES226" s="1">
        <v>0.04</v>
      </c>
      <c r="EU226" s="1">
        <v>194402</v>
      </c>
      <c r="EV226" s="1">
        <v>0.27</v>
      </c>
      <c r="EX226" s="1">
        <v>194901</v>
      </c>
      <c r="EY226" s="1">
        <v>0.82</v>
      </c>
      <c r="FA226" s="1">
        <v>194501</v>
      </c>
      <c r="FB226" s="1" t="str">
        <f>IF(ISERROR(VLOOKUP($FA226,MOM,LOOKUPS!C$12,0)*$FB$6+VLOOKUP($FA226,STREV,LOOKUPS!C$10,0)*$FC$6+VLOOKUP($FA226,LTREV,LOOKUPS!C$9,0)*$FD$6+VLOOKUP($FA226,CFP,LOOKUPS!C$6,0)*$FE$6+VLOOKUP($FA226,EP,LOOKUPS!C$8,0)*$FF$6+VLOOKUP($FA226,BM,LOOKUPS!C$5,0)*$FG$6+VLOOKUP($FA226,DIV,LOOKUPS!C$7,0)*$FH$6++VLOOKUP($FA226,SIZE,LOOKUPS!C$11,0)*$FI$6),"",VLOOKUP($FA226,MOM,LOOKUPS!C$12,0)*$FB$6+VLOOKUP($FA226,STREV,LOOKUPS!C$10,0)*$FC$6+VLOOKUP($FA226,LTREV,LOOKUPS!C$9,0)*$FD$6+VLOOKUP($FA226,CFP,LOOKUPS!C$6,0)*$FE$6+VLOOKUP($FA226,EP,LOOKUPS!C$8,0)*$FF$6+VLOOKUP($FA226,BM,LOOKUPS!C$5,0)*$FG$6+VLOOKUP($FA226,DIV,LOOKUPS!C$7,0)*$FH$6++VLOOKUP($FA226,SIZE,LOOKUPS!C$11,0)*$FI$6)</f>
        <v/>
      </c>
      <c r="FC226" s="1" t="str">
        <f>IF(ISERROR(VLOOKUP($FA226,MOM,LOOKUPS!D$12,0)*$FB$6+VLOOKUP($FA226,STREV,LOOKUPS!D$10,0)*$FC$6+VLOOKUP($FA226,LTREV,LOOKUPS!D$9,0)*$FD$6+VLOOKUP($FA226,CFP,LOOKUPS!D$6,0)*$FE$6+VLOOKUP($FA226,EP,LOOKUPS!D$8,0)*$FF$6+VLOOKUP($FA226,BM,LOOKUPS!D$5,0)*$FG$6+VLOOKUP($FA226,DIV,LOOKUPS!D$7,0)*$FH$6++VLOOKUP($FA226,SIZE,LOOKUPS!D$11,0)*$FI$6),"",VLOOKUP($FA226,MOM,LOOKUPS!D$12,0)*$FB$6+VLOOKUP($FA226,STREV,LOOKUPS!D$10,0)*$FC$6+VLOOKUP($FA226,LTREV,LOOKUPS!D$9,0)*$FD$6+VLOOKUP($FA226,CFP,LOOKUPS!D$6,0)*$FE$6+VLOOKUP($FA226,EP,LOOKUPS!D$8,0)*$FF$6+VLOOKUP($FA226,BM,LOOKUPS!D$5,0)*$FG$6+VLOOKUP($FA226,DIV,LOOKUPS!D$7,0)*$FH$6++VLOOKUP($FA226,SIZE,LOOKUPS!D$11,0)*$FI$6)</f>
        <v/>
      </c>
      <c r="FD226" s="1" t="str">
        <f>IF(ISERROR(VLOOKUP($FA226,MOM,LOOKUPS!E$12,0)*$FB$6+VLOOKUP($FA226,STREV,LOOKUPS!E$10,0)*$FC$6+VLOOKUP($FA226,LTREV,LOOKUPS!E$9,0)*$FD$6+VLOOKUP($FA226,CFP,LOOKUPS!E$6,0)*$FE$6+VLOOKUP($FA226,EP,LOOKUPS!E$8,0)*$FF$6+VLOOKUP($FA226,BM,LOOKUPS!E$5,0)*$FG$6+VLOOKUP($FA226,DIV,LOOKUPS!E$7,0)*$FH$6++VLOOKUP($FA226,SIZE,LOOKUPS!E$11,0)*$FI$6),"",VLOOKUP($FA226,MOM,LOOKUPS!E$12,0)*$FB$6+VLOOKUP($FA226,STREV,LOOKUPS!E$10,0)*$FC$6+VLOOKUP($FA226,LTREV,LOOKUPS!E$9,0)*$FD$6+VLOOKUP($FA226,CFP,LOOKUPS!E$6,0)*$FE$6+VLOOKUP($FA226,EP,LOOKUPS!E$8,0)*$FF$6+VLOOKUP($FA226,BM,LOOKUPS!E$5,0)*$FG$6+VLOOKUP($FA226,DIV,LOOKUPS!E$7,0)*$FH$6++VLOOKUP($FA226,SIZE,LOOKUPS!E$11,0)*$FI$6)</f>
        <v/>
      </c>
      <c r="FE226" s="1" t="str">
        <f>IF(ISERROR(VLOOKUP($FA226,MOM,LOOKUPS!F$12,0)*$FB$6+VLOOKUP($FA226,STREV,LOOKUPS!F$10,0)*$FC$6+VLOOKUP($FA226,LTREV,LOOKUPS!F$9,0)*$FD$6+VLOOKUP($FA226,CFP,LOOKUPS!F$6,0)*$FE$6+VLOOKUP($FA226,EP,LOOKUPS!F$8,0)*$FF$6+VLOOKUP($FA226,BM,LOOKUPS!F$5,0)*$FG$6+VLOOKUP($FA226,DIV,LOOKUPS!F$7,0)*$FH$6++VLOOKUP($FA226,SIZE,LOOKUPS!F$11,0)*$FI$6),"",VLOOKUP($FA226,MOM,LOOKUPS!F$12,0)*$FB$6+VLOOKUP($FA226,STREV,LOOKUPS!F$10,0)*$FC$6+VLOOKUP($FA226,LTREV,LOOKUPS!F$9,0)*$FD$6+VLOOKUP($FA226,CFP,LOOKUPS!F$6,0)*$FE$6+VLOOKUP($FA226,EP,LOOKUPS!F$8,0)*$FF$6+VLOOKUP($FA226,BM,LOOKUPS!F$5,0)*$FG$6+VLOOKUP($FA226,DIV,LOOKUPS!F$7,0)*$FH$6++VLOOKUP($FA226,SIZE,LOOKUPS!F$11,0)*$FI$6)</f>
        <v/>
      </c>
      <c r="FF226" s="1" t="str">
        <f>IF(ISERROR(VLOOKUP($FA226,MOM,LOOKUPS!G$12,0)*$FB$6+VLOOKUP($FA226,STREV,LOOKUPS!G$10,0)*$FC$6+VLOOKUP($FA226,LTREV,LOOKUPS!G$9,0)*$FD$6+VLOOKUP($FA226,CFP,LOOKUPS!G$6,0)*$FE$6+VLOOKUP($FA226,EP,LOOKUPS!G$8,0)*$FF$6+VLOOKUP($FA226,BM,LOOKUPS!G$5,0)*$FG$6+VLOOKUP($FA226,DIV,LOOKUPS!G$7,0)*$FH$6++VLOOKUP($FA226,SIZE,LOOKUPS!G$11,0)*$FI$6),"",VLOOKUP($FA226,MOM,LOOKUPS!G$12,0)*$FB$6+VLOOKUP($FA226,STREV,LOOKUPS!G$10,0)*$FC$6+VLOOKUP($FA226,LTREV,LOOKUPS!G$9,0)*$FD$6+VLOOKUP($FA226,CFP,LOOKUPS!G$6,0)*$FE$6+VLOOKUP($FA226,EP,LOOKUPS!G$8,0)*$FF$6+VLOOKUP($FA226,BM,LOOKUPS!G$5,0)*$FG$6+VLOOKUP($FA226,DIV,LOOKUPS!G$7,0)*$FH$6++VLOOKUP($FA226,SIZE,LOOKUPS!G$11,0)*$FI$6)</f>
        <v/>
      </c>
      <c r="FG226" s="1" t="str">
        <f>IF(ISERROR(VLOOKUP($FA226,MOM,LOOKUPS!H$12,0)*$FB$6+VLOOKUP($FA226,STREV,LOOKUPS!H$10,0)*$FC$6+VLOOKUP($FA226,LTREV,LOOKUPS!H$9,0)*$FD$6+VLOOKUP($FA226,CFP,LOOKUPS!H$6,0)*$FE$6+VLOOKUP($FA226,EP,LOOKUPS!H$8,0)*$FF$6+VLOOKUP($FA226,BM,LOOKUPS!H$5,0)*$FG$6+VLOOKUP($FA226,DIV,LOOKUPS!H$7,0)*$FH$6++VLOOKUP($FA226,SIZE,LOOKUPS!H$11,0)*$FI$6),"",VLOOKUP($FA226,MOM,LOOKUPS!H$12,0)*$FB$6+VLOOKUP($FA226,STREV,LOOKUPS!H$10,0)*$FC$6+VLOOKUP($FA226,LTREV,LOOKUPS!H$9,0)*$FD$6+VLOOKUP($FA226,CFP,LOOKUPS!H$6,0)*$FE$6+VLOOKUP($FA226,EP,LOOKUPS!H$8,0)*$FF$6+VLOOKUP($FA226,BM,LOOKUPS!H$5,0)*$FG$6+VLOOKUP($FA226,DIV,LOOKUPS!H$7,0)*$FH$6++VLOOKUP($FA226,SIZE,LOOKUPS!H$11,0)*$FI$6)</f>
        <v/>
      </c>
      <c r="FH226" s="1" t="str">
        <f>IF(ISERROR(VLOOKUP($FA226,MOM,LOOKUPS!I$12,0)*$FB$6+VLOOKUP($FA226,STREV,LOOKUPS!I$10,0)*$FC$6+VLOOKUP($FA226,LTREV,LOOKUPS!I$9,0)*$FD$6+VLOOKUP($FA226,CFP,LOOKUPS!I$6,0)*$FE$6+VLOOKUP($FA226,EP,LOOKUPS!I$8,0)*$FF$6+VLOOKUP($FA226,BM,LOOKUPS!I$5,0)*$FG$6+VLOOKUP($FA226,DIV,LOOKUPS!I$7,0)*$FH$6++VLOOKUP($FA226,SIZE,LOOKUPS!I$11,0)*$FI$6),"",VLOOKUP($FA226,MOM,LOOKUPS!I$12,0)*$FB$6+VLOOKUP($FA226,STREV,LOOKUPS!I$10,0)*$FC$6+VLOOKUP($FA226,LTREV,LOOKUPS!I$9,0)*$FD$6+VLOOKUP($FA226,CFP,LOOKUPS!I$6,0)*$FE$6+VLOOKUP($FA226,EP,LOOKUPS!I$8,0)*$FF$6+VLOOKUP($FA226,BM,LOOKUPS!I$5,0)*$FG$6+VLOOKUP($FA226,DIV,LOOKUPS!I$7,0)*$FH$6++VLOOKUP($FA226,SIZE,LOOKUPS!I$11,0)*$FI$6)</f>
        <v/>
      </c>
      <c r="FI226" s="1" t="str">
        <f>IF(ISERROR(VLOOKUP($FA226,MOM,LOOKUPS!J$12,0)*$FB$6+VLOOKUP($FA226,STREV,LOOKUPS!J$10,0)*$FC$6+VLOOKUP($FA226,LTREV,LOOKUPS!J$9,0)*$FD$6+VLOOKUP($FA226,CFP,LOOKUPS!J$6,0)*$FE$6+VLOOKUP($FA226,EP,LOOKUPS!J$8,0)*$FF$6+VLOOKUP($FA226,BM,LOOKUPS!J$5,0)*$FG$6+VLOOKUP($FA226,DIV,LOOKUPS!J$7,0)*$FH$6++VLOOKUP($FA226,SIZE,LOOKUPS!J$11,0)*$FI$6),"",VLOOKUP($FA226,MOM,LOOKUPS!J$12,0)*$FB$6+VLOOKUP($FA226,STREV,LOOKUPS!J$10,0)*$FC$6+VLOOKUP($FA226,LTREV,LOOKUPS!J$9,0)*$FD$6+VLOOKUP($FA226,CFP,LOOKUPS!J$6,0)*$FE$6+VLOOKUP($FA226,EP,LOOKUPS!J$8,0)*$FF$6+VLOOKUP($FA226,BM,LOOKUPS!J$5,0)*$FG$6+VLOOKUP($FA226,DIV,LOOKUPS!J$7,0)*$FH$6++VLOOKUP($FA226,SIZE,LOOKUPS!J$11,0)*$FI$6)</f>
        <v/>
      </c>
      <c r="FJ226" s="1" t="str">
        <f>IF(ISERROR(VLOOKUP($FA226,MOM,LOOKUPS!K$12,0)*$FB$6+VLOOKUP($FA226,STREV,LOOKUPS!K$10,0)*$FC$6+VLOOKUP($FA226,LTREV,LOOKUPS!K$9,0)*$FD$6+VLOOKUP($FA226,CFP,LOOKUPS!K$6,0)*$FE$6+VLOOKUP($FA226,EP,LOOKUPS!K$8,0)*$FF$6+VLOOKUP($FA226,BM,LOOKUPS!K$5,0)*$FG$6+VLOOKUP($FA226,DIV,LOOKUPS!K$7,0)*$FH$6++VLOOKUP($FA226,SIZE,LOOKUPS!K$11,0)*$FI$6),"",VLOOKUP($FA226,MOM,LOOKUPS!K$12,0)*$FB$6+VLOOKUP($FA226,STREV,LOOKUPS!K$10,0)*$FC$6+VLOOKUP($FA226,LTREV,LOOKUPS!K$9,0)*$FD$6+VLOOKUP($FA226,CFP,LOOKUPS!K$6,0)*$FE$6+VLOOKUP($FA226,EP,LOOKUPS!K$8,0)*$FF$6+VLOOKUP($FA226,BM,LOOKUPS!K$5,0)*$FG$6+VLOOKUP($FA226,DIV,LOOKUPS!K$7,0)*$FH$6++VLOOKUP($FA226,SIZE,LOOKUPS!K$11,0)*$FI$6)</f>
        <v/>
      </c>
      <c r="FK226" s="1" t="str">
        <f>IF(ISERROR(VLOOKUP($FA226,MOM,LOOKUPS!L$12,0)*$FB$6+VLOOKUP($FA226,STREV,LOOKUPS!L$10,0)*$FC$6+VLOOKUP($FA226,LTREV,LOOKUPS!L$9,0)*$FD$6+VLOOKUP($FA226,CFP,LOOKUPS!L$6,0)*$FE$6+VLOOKUP($FA226,EP,LOOKUPS!L$8,0)*$FF$6+VLOOKUP($FA226,BM,LOOKUPS!L$5,0)*$FG$6+VLOOKUP($FA226,DIV,LOOKUPS!L$7,0)*$FH$6++VLOOKUP($FA226,SIZE,LOOKUPS!L$11,0)*$FI$6),"",VLOOKUP($FA226,MOM,LOOKUPS!L$12,0)*$FB$6+VLOOKUP($FA226,STREV,LOOKUPS!L$10,0)*$FC$6+VLOOKUP($FA226,LTREV,LOOKUPS!L$9,0)*$FD$6+VLOOKUP($FA226,CFP,LOOKUPS!L$6,0)*$FE$6+VLOOKUP($FA226,EP,LOOKUPS!L$8,0)*$FF$6+VLOOKUP($FA226,BM,LOOKUPS!L$5,0)*$FG$6+VLOOKUP($FA226,DIV,LOOKUPS!L$7,0)*$FH$6++VLOOKUP($FA226,SIZE,LOOKUPS!L$11,0)*$FI$6)</f>
        <v/>
      </c>
    </row>
    <row r="227" spans="1:167" x14ac:dyDescent="0.3">
      <c r="A227" s="1">
        <v>194502</v>
      </c>
      <c r="B227" s="1">
        <v>8.5500000000000007</v>
      </c>
      <c r="C227" s="1">
        <v>6.43</v>
      </c>
      <c r="D227" s="1">
        <v>6.47</v>
      </c>
      <c r="E227" s="1">
        <v>7.15</v>
      </c>
      <c r="F227" s="1">
        <v>8.6199999999999992</v>
      </c>
      <c r="G227" s="1">
        <v>8.7799999999999994</v>
      </c>
      <c r="H227" s="1">
        <v>8.2100000000000009</v>
      </c>
      <c r="I227" s="1">
        <v>10.72</v>
      </c>
      <c r="J227" s="1">
        <v>8.74</v>
      </c>
      <c r="K227" s="1">
        <v>11.36</v>
      </c>
      <c r="M227" s="1">
        <v>194403</v>
      </c>
      <c r="N227" s="1">
        <v>6.08</v>
      </c>
      <c r="O227" s="1">
        <v>4.74</v>
      </c>
      <c r="P227" s="1">
        <v>4.2300000000000004</v>
      </c>
      <c r="Q227" s="1">
        <v>4.53</v>
      </c>
      <c r="R227" s="1">
        <v>1.67</v>
      </c>
      <c r="S227" s="1">
        <v>2.82</v>
      </c>
      <c r="T227" s="1">
        <v>3.35</v>
      </c>
      <c r="U227" s="1">
        <v>4.7</v>
      </c>
      <c r="V227" s="1">
        <v>2.27</v>
      </c>
      <c r="W227" s="1">
        <v>4.67</v>
      </c>
      <c r="Y227" s="1">
        <v>194902</v>
      </c>
      <c r="Z227" s="1">
        <v>-5.18</v>
      </c>
      <c r="AA227" s="1">
        <v>-3.02</v>
      </c>
      <c r="AB227" s="1">
        <v>-3.86</v>
      </c>
      <c r="AC227" s="1">
        <v>-3.61</v>
      </c>
      <c r="AD227" s="1">
        <v>-4.9800000000000004</v>
      </c>
      <c r="AE227" s="1">
        <v>-3.44</v>
      </c>
      <c r="AF227" s="1">
        <v>-3.56</v>
      </c>
      <c r="AG227" s="1">
        <v>-3.73</v>
      </c>
      <c r="AH227" s="1">
        <v>-5.0199999999999996</v>
      </c>
      <c r="AI227" s="1">
        <v>-4.37</v>
      </c>
      <c r="AK227">
        <v>196908</v>
      </c>
      <c r="AL227">
        <v>1.96</v>
      </c>
      <c r="AM227">
        <v>6.55</v>
      </c>
      <c r="AN227">
        <v>4.51</v>
      </c>
      <c r="AO227">
        <v>3.44</v>
      </c>
      <c r="AP227">
        <v>6.8</v>
      </c>
      <c r="AQ227">
        <v>6.06</v>
      </c>
      <c r="AR227">
        <v>4.26</v>
      </c>
      <c r="AS227">
        <v>2.65</v>
      </c>
      <c r="AT227">
        <v>3.85</v>
      </c>
      <c r="AU227">
        <v>6.85</v>
      </c>
      <c r="AV227">
        <v>6.72</v>
      </c>
      <c r="AW227">
        <v>5.68</v>
      </c>
      <c r="AX227">
        <v>6.43</v>
      </c>
      <c r="AY227">
        <v>4.2699999999999996</v>
      </c>
      <c r="AZ227">
        <v>4.25</v>
      </c>
      <c r="BA227">
        <v>2.76</v>
      </c>
      <c r="BB227">
        <v>2.5299999999999998</v>
      </c>
      <c r="BC227">
        <v>3.54</v>
      </c>
      <c r="BD227">
        <v>4.13</v>
      </c>
      <c r="BF227" s="1">
        <v>196908</v>
      </c>
      <c r="BG227" s="1">
        <v>2.7</v>
      </c>
      <c r="BH227" s="1">
        <v>6.47</v>
      </c>
      <c r="BI227" s="1">
        <v>5.16</v>
      </c>
      <c r="BJ227" s="1">
        <v>3.03</v>
      </c>
      <c r="BK227" s="1">
        <v>6.69</v>
      </c>
      <c r="BL227" s="1">
        <v>5.76</v>
      </c>
      <c r="BM227" s="1">
        <v>5.63</v>
      </c>
      <c r="BN227" s="1">
        <v>3.8</v>
      </c>
      <c r="BO227" s="1">
        <v>2.5</v>
      </c>
      <c r="BP227" s="1">
        <v>6.73</v>
      </c>
      <c r="BQ227" s="1">
        <v>6.64</v>
      </c>
      <c r="BR227" s="1">
        <v>5.7</v>
      </c>
      <c r="BS227" s="1">
        <v>5.83</v>
      </c>
      <c r="BT227" s="1">
        <v>6.22</v>
      </c>
      <c r="BU227" s="1">
        <v>5.08</v>
      </c>
      <c r="BV227" s="1">
        <v>3.45</v>
      </c>
      <c r="BW227" s="1">
        <v>4.1900000000000004</v>
      </c>
      <c r="BX227" s="1">
        <v>2.19</v>
      </c>
      <c r="BY227" s="1">
        <v>2.77</v>
      </c>
      <c r="CA227" s="1">
        <v>194408</v>
      </c>
      <c r="CB227" s="1">
        <v>-20</v>
      </c>
      <c r="CC227" s="1">
        <v>2.69</v>
      </c>
      <c r="CD227" s="1">
        <v>3.6</v>
      </c>
      <c r="CE227" s="1">
        <v>2.65</v>
      </c>
      <c r="CF227" s="1">
        <v>2.35</v>
      </c>
      <c r="CG227" s="1">
        <v>3.34</v>
      </c>
      <c r="CH227" s="1">
        <v>3.54</v>
      </c>
      <c r="CI227" s="1">
        <v>3.71</v>
      </c>
      <c r="CJ227" s="1">
        <v>2.2599999999999998</v>
      </c>
      <c r="CK227" s="1">
        <v>1.72</v>
      </c>
      <c r="CL227" s="1">
        <v>2.98</v>
      </c>
      <c r="CM227" s="1">
        <v>3.36</v>
      </c>
      <c r="CN227" s="1">
        <v>3.32</v>
      </c>
      <c r="CO227" s="1">
        <v>3.53</v>
      </c>
      <c r="CP227" s="1">
        <v>3.55</v>
      </c>
      <c r="CQ227" s="1">
        <v>3.99</v>
      </c>
      <c r="CR227" s="1">
        <v>3.43</v>
      </c>
      <c r="CS227" s="1">
        <v>3.25</v>
      </c>
      <c r="CT227" s="1">
        <v>1.26</v>
      </c>
      <c r="CV227" s="1">
        <v>194508</v>
      </c>
      <c r="CW227" s="1">
        <v>4.2699999999999996</v>
      </c>
      <c r="CX227" s="1">
        <v>9.6300000000000008</v>
      </c>
      <c r="CY227" s="1">
        <v>7.05</v>
      </c>
      <c r="CZ227" s="1">
        <v>4.71</v>
      </c>
      <c r="DA227" s="1">
        <v>9.65</v>
      </c>
      <c r="DB227" s="1">
        <v>7.76</v>
      </c>
      <c r="DC227" s="1">
        <v>7.77</v>
      </c>
      <c r="DD227" s="1">
        <v>6.19</v>
      </c>
      <c r="DE227" s="1">
        <v>4.2300000000000004</v>
      </c>
      <c r="DF227" s="1">
        <v>9.3000000000000007</v>
      </c>
      <c r="DG227" s="1">
        <v>10.01</v>
      </c>
      <c r="DH227" s="1">
        <v>9.58</v>
      </c>
      <c r="DI227" s="1">
        <v>5.95</v>
      </c>
      <c r="DJ227" s="1">
        <v>8.58</v>
      </c>
      <c r="DK227" s="1">
        <v>6.94</v>
      </c>
      <c r="DL227" s="1">
        <v>6.74</v>
      </c>
      <c r="DM227" s="1">
        <v>5.65</v>
      </c>
      <c r="DN227" s="1">
        <v>5.72</v>
      </c>
      <c r="DO227" s="1">
        <v>2.76</v>
      </c>
      <c r="DQ227" s="1">
        <v>194408</v>
      </c>
      <c r="DR227" s="1">
        <v>-99.99</v>
      </c>
      <c r="DS227" s="1">
        <v>3.81</v>
      </c>
      <c r="DT227" s="1">
        <v>3.37</v>
      </c>
      <c r="DU227" s="1">
        <v>1.93</v>
      </c>
      <c r="DV227" s="1">
        <v>3.81</v>
      </c>
      <c r="DW227" s="1">
        <v>3.58</v>
      </c>
      <c r="DX227" s="1">
        <v>3.58</v>
      </c>
      <c r="DY227" s="1">
        <v>2.5</v>
      </c>
      <c r="DZ227" s="1">
        <v>1.91</v>
      </c>
      <c r="EA227" s="1">
        <v>5.84</v>
      </c>
      <c r="EB227" s="1">
        <v>1.78</v>
      </c>
      <c r="EC227" s="1">
        <v>3.82</v>
      </c>
      <c r="ED227" s="1">
        <v>3.34</v>
      </c>
      <c r="EE227" s="1">
        <v>4.04</v>
      </c>
      <c r="EF227" s="1">
        <v>3.1</v>
      </c>
      <c r="EG227" s="1">
        <v>3</v>
      </c>
      <c r="EH227" s="1">
        <v>1.98</v>
      </c>
      <c r="EI227" s="1">
        <v>2.59</v>
      </c>
      <c r="EJ227" s="1">
        <v>1.22</v>
      </c>
      <c r="EL227">
        <v>194408</v>
      </c>
      <c r="EM227">
        <v>1.57</v>
      </c>
      <c r="EN227">
        <v>2.41</v>
      </c>
      <c r="EO227">
        <v>-1.63</v>
      </c>
      <c r="EP227">
        <v>0.03</v>
      </c>
      <c r="ER227" s="1">
        <v>194502</v>
      </c>
      <c r="ES227" s="1">
        <v>3.03</v>
      </c>
      <c r="EU227" s="1">
        <v>194403</v>
      </c>
      <c r="EV227" s="1">
        <v>-0.19</v>
      </c>
      <c r="EX227" s="1">
        <v>194902</v>
      </c>
      <c r="EY227" s="1">
        <v>1.06</v>
      </c>
      <c r="FA227" s="1">
        <v>194502</v>
      </c>
      <c r="FB227" s="1" t="str">
        <f>IF(ISERROR(VLOOKUP($FA227,MOM,LOOKUPS!C$12,0)*$FB$6+VLOOKUP($FA227,STREV,LOOKUPS!C$10,0)*$FC$6+VLOOKUP($FA227,LTREV,LOOKUPS!C$9,0)*$FD$6+VLOOKUP($FA227,CFP,LOOKUPS!C$6,0)*$FE$6+VLOOKUP($FA227,EP,LOOKUPS!C$8,0)*$FF$6+VLOOKUP($FA227,BM,LOOKUPS!C$5,0)*$FG$6+VLOOKUP($FA227,DIV,LOOKUPS!C$7,0)*$FH$6++VLOOKUP($FA227,SIZE,LOOKUPS!C$11,0)*$FI$6),"",VLOOKUP($FA227,MOM,LOOKUPS!C$12,0)*$FB$6+VLOOKUP($FA227,STREV,LOOKUPS!C$10,0)*$FC$6+VLOOKUP($FA227,LTREV,LOOKUPS!C$9,0)*$FD$6+VLOOKUP($FA227,CFP,LOOKUPS!C$6,0)*$FE$6+VLOOKUP($FA227,EP,LOOKUPS!C$8,0)*$FF$6+VLOOKUP($FA227,BM,LOOKUPS!C$5,0)*$FG$6+VLOOKUP($FA227,DIV,LOOKUPS!C$7,0)*$FH$6++VLOOKUP($FA227,SIZE,LOOKUPS!C$11,0)*$FI$6)</f>
        <v/>
      </c>
      <c r="FC227" s="1" t="str">
        <f>IF(ISERROR(VLOOKUP($FA227,MOM,LOOKUPS!D$12,0)*$FB$6+VLOOKUP($FA227,STREV,LOOKUPS!D$10,0)*$FC$6+VLOOKUP($FA227,LTREV,LOOKUPS!D$9,0)*$FD$6+VLOOKUP($FA227,CFP,LOOKUPS!D$6,0)*$FE$6+VLOOKUP($FA227,EP,LOOKUPS!D$8,0)*$FF$6+VLOOKUP($FA227,BM,LOOKUPS!D$5,0)*$FG$6+VLOOKUP($FA227,DIV,LOOKUPS!D$7,0)*$FH$6++VLOOKUP($FA227,SIZE,LOOKUPS!D$11,0)*$FI$6),"",VLOOKUP($FA227,MOM,LOOKUPS!D$12,0)*$FB$6+VLOOKUP($FA227,STREV,LOOKUPS!D$10,0)*$FC$6+VLOOKUP($FA227,LTREV,LOOKUPS!D$9,0)*$FD$6+VLOOKUP($FA227,CFP,LOOKUPS!D$6,0)*$FE$6+VLOOKUP($FA227,EP,LOOKUPS!D$8,0)*$FF$6+VLOOKUP($FA227,BM,LOOKUPS!D$5,0)*$FG$6+VLOOKUP($FA227,DIV,LOOKUPS!D$7,0)*$FH$6++VLOOKUP($FA227,SIZE,LOOKUPS!D$11,0)*$FI$6)</f>
        <v/>
      </c>
      <c r="FD227" s="1" t="str">
        <f>IF(ISERROR(VLOOKUP($FA227,MOM,LOOKUPS!E$12,0)*$FB$6+VLOOKUP($FA227,STREV,LOOKUPS!E$10,0)*$FC$6+VLOOKUP($FA227,LTREV,LOOKUPS!E$9,0)*$FD$6+VLOOKUP($FA227,CFP,LOOKUPS!E$6,0)*$FE$6+VLOOKUP($FA227,EP,LOOKUPS!E$8,0)*$FF$6+VLOOKUP($FA227,BM,LOOKUPS!E$5,0)*$FG$6+VLOOKUP($FA227,DIV,LOOKUPS!E$7,0)*$FH$6++VLOOKUP($FA227,SIZE,LOOKUPS!E$11,0)*$FI$6),"",VLOOKUP($FA227,MOM,LOOKUPS!E$12,0)*$FB$6+VLOOKUP($FA227,STREV,LOOKUPS!E$10,0)*$FC$6+VLOOKUP($FA227,LTREV,LOOKUPS!E$9,0)*$FD$6+VLOOKUP($FA227,CFP,LOOKUPS!E$6,0)*$FE$6+VLOOKUP($FA227,EP,LOOKUPS!E$8,0)*$FF$6+VLOOKUP($FA227,BM,LOOKUPS!E$5,0)*$FG$6+VLOOKUP($FA227,DIV,LOOKUPS!E$7,0)*$FH$6++VLOOKUP($FA227,SIZE,LOOKUPS!E$11,0)*$FI$6)</f>
        <v/>
      </c>
      <c r="FE227" s="1" t="str">
        <f>IF(ISERROR(VLOOKUP($FA227,MOM,LOOKUPS!F$12,0)*$FB$6+VLOOKUP($FA227,STREV,LOOKUPS!F$10,0)*$FC$6+VLOOKUP($FA227,LTREV,LOOKUPS!F$9,0)*$FD$6+VLOOKUP($FA227,CFP,LOOKUPS!F$6,0)*$FE$6+VLOOKUP($FA227,EP,LOOKUPS!F$8,0)*$FF$6+VLOOKUP($FA227,BM,LOOKUPS!F$5,0)*$FG$6+VLOOKUP($FA227,DIV,LOOKUPS!F$7,0)*$FH$6++VLOOKUP($FA227,SIZE,LOOKUPS!F$11,0)*$FI$6),"",VLOOKUP($FA227,MOM,LOOKUPS!F$12,0)*$FB$6+VLOOKUP($FA227,STREV,LOOKUPS!F$10,0)*$FC$6+VLOOKUP($FA227,LTREV,LOOKUPS!F$9,0)*$FD$6+VLOOKUP($FA227,CFP,LOOKUPS!F$6,0)*$FE$6+VLOOKUP($FA227,EP,LOOKUPS!F$8,0)*$FF$6+VLOOKUP($FA227,BM,LOOKUPS!F$5,0)*$FG$6+VLOOKUP($FA227,DIV,LOOKUPS!F$7,0)*$FH$6++VLOOKUP($FA227,SIZE,LOOKUPS!F$11,0)*$FI$6)</f>
        <v/>
      </c>
      <c r="FF227" s="1" t="str">
        <f>IF(ISERROR(VLOOKUP($FA227,MOM,LOOKUPS!G$12,0)*$FB$6+VLOOKUP($FA227,STREV,LOOKUPS!G$10,0)*$FC$6+VLOOKUP($FA227,LTREV,LOOKUPS!G$9,0)*$FD$6+VLOOKUP($FA227,CFP,LOOKUPS!G$6,0)*$FE$6+VLOOKUP($FA227,EP,LOOKUPS!G$8,0)*$FF$6+VLOOKUP($FA227,BM,LOOKUPS!G$5,0)*$FG$6+VLOOKUP($FA227,DIV,LOOKUPS!G$7,0)*$FH$6++VLOOKUP($FA227,SIZE,LOOKUPS!G$11,0)*$FI$6),"",VLOOKUP($FA227,MOM,LOOKUPS!G$12,0)*$FB$6+VLOOKUP($FA227,STREV,LOOKUPS!G$10,0)*$FC$6+VLOOKUP($FA227,LTREV,LOOKUPS!G$9,0)*$FD$6+VLOOKUP($FA227,CFP,LOOKUPS!G$6,0)*$FE$6+VLOOKUP($FA227,EP,LOOKUPS!G$8,0)*$FF$6+VLOOKUP($FA227,BM,LOOKUPS!G$5,0)*$FG$6+VLOOKUP($FA227,DIV,LOOKUPS!G$7,0)*$FH$6++VLOOKUP($FA227,SIZE,LOOKUPS!G$11,0)*$FI$6)</f>
        <v/>
      </c>
      <c r="FG227" s="1" t="str">
        <f>IF(ISERROR(VLOOKUP($FA227,MOM,LOOKUPS!H$12,0)*$FB$6+VLOOKUP($FA227,STREV,LOOKUPS!H$10,0)*$FC$6+VLOOKUP($FA227,LTREV,LOOKUPS!H$9,0)*$FD$6+VLOOKUP($FA227,CFP,LOOKUPS!H$6,0)*$FE$6+VLOOKUP($FA227,EP,LOOKUPS!H$8,0)*$FF$6+VLOOKUP($FA227,BM,LOOKUPS!H$5,0)*$FG$6+VLOOKUP($FA227,DIV,LOOKUPS!H$7,0)*$FH$6++VLOOKUP($FA227,SIZE,LOOKUPS!H$11,0)*$FI$6),"",VLOOKUP($FA227,MOM,LOOKUPS!H$12,0)*$FB$6+VLOOKUP($FA227,STREV,LOOKUPS!H$10,0)*$FC$6+VLOOKUP($FA227,LTREV,LOOKUPS!H$9,0)*$FD$6+VLOOKUP($FA227,CFP,LOOKUPS!H$6,0)*$FE$6+VLOOKUP($FA227,EP,LOOKUPS!H$8,0)*$FF$6+VLOOKUP($FA227,BM,LOOKUPS!H$5,0)*$FG$6+VLOOKUP($FA227,DIV,LOOKUPS!H$7,0)*$FH$6++VLOOKUP($FA227,SIZE,LOOKUPS!H$11,0)*$FI$6)</f>
        <v/>
      </c>
      <c r="FH227" s="1" t="str">
        <f>IF(ISERROR(VLOOKUP($FA227,MOM,LOOKUPS!I$12,0)*$FB$6+VLOOKUP($FA227,STREV,LOOKUPS!I$10,0)*$FC$6+VLOOKUP($FA227,LTREV,LOOKUPS!I$9,0)*$FD$6+VLOOKUP($FA227,CFP,LOOKUPS!I$6,0)*$FE$6+VLOOKUP($FA227,EP,LOOKUPS!I$8,0)*$FF$6+VLOOKUP($FA227,BM,LOOKUPS!I$5,0)*$FG$6+VLOOKUP($FA227,DIV,LOOKUPS!I$7,0)*$FH$6++VLOOKUP($FA227,SIZE,LOOKUPS!I$11,0)*$FI$6),"",VLOOKUP($FA227,MOM,LOOKUPS!I$12,0)*$FB$6+VLOOKUP($FA227,STREV,LOOKUPS!I$10,0)*$FC$6+VLOOKUP($FA227,LTREV,LOOKUPS!I$9,0)*$FD$6+VLOOKUP($FA227,CFP,LOOKUPS!I$6,0)*$FE$6+VLOOKUP($FA227,EP,LOOKUPS!I$8,0)*$FF$6+VLOOKUP($FA227,BM,LOOKUPS!I$5,0)*$FG$6+VLOOKUP($FA227,DIV,LOOKUPS!I$7,0)*$FH$6++VLOOKUP($FA227,SIZE,LOOKUPS!I$11,0)*$FI$6)</f>
        <v/>
      </c>
      <c r="FI227" s="1" t="str">
        <f>IF(ISERROR(VLOOKUP($FA227,MOM,LOOKUPS!J$12,0)*$FB$6+VLOOKUP($FA227,STREV,LOOKUPS!J$10,0)*$FC$6+VLOOKUP($FA227,LTREV,LOOKUPS!J$9,0)*$FD$6+VLOOKUP($FA227,CFP,LOOKUPS!J$6,0)*$FE$6+VLOOKUP($FA227,EP,LOOKUPS!J$8,0)*$FF$6+VLOOKUP($FA227,BM,LOOKUPS!J$5,0)*$FG$6+VLOOKUP($FA227,DIV,LOOKUPS!J$7,0)*$FH$6++VLOOKUP($FA227,SIZE,LOOKUPS!J$11,0)*$FI$6),"",VLOOKUP($FA227,MOM,LOOKUPS!J$12,0)*$FB$6+VLOOKUP($FA227,STREV,LOOKUPS!J$10,0)*$FC$6+VLOOKUP($FA227,LTREV,LOOKUPS!J$9,0)*$FD$6+VLOOKUP($FA227,CFP,LOOKUPS!J$6,0)*$FE$6+VLOOKUP($FA227,EP,LOOKUPS!J$8,0)*$FF$6+VLOOKUP($FA227,BM,LOOKUPS!J$5,0)*$FG$6+VLOOKUP($FA227,DIV,LOOKUPS!J$7,0)*$FH$6++VLOOKUP($FA227,SIZE,LOOKUPS!J$11,0)*$FI$6)</f>
        <v/>
      </c>
      <c r="FJ227" s="1" t="str">
        <f>IF(ISERROR(VLOOKUP($FA227,MOM,LOOKUPS!K$12,0)*$FB$6+VLOOKUP($FA227,STREV,LOOKUPS!K$10,0)*$FC$6+VLOOKUP($FA227,LTREV,LOOKUPS!K$9,0)*$FD$6+VLOOKUP($FA227,CFP,LOOKUPS!K$6,0)*$FE$6+VLOOKUP($FA227,EP,LOOKUPS!K$8,0)*$FF$6+VLOOKUP($FA227,BM,LOOKUPS!K$5,0)*$FG$6+VLOOKUP($FA227,DIV,LOOKUPS!K$7,0)*$FH$6++VLOOKUP($FA227,SIZE,LOOKUPS!K$11,0)*$FI$6),"",VLOOKUP($FA227,MOM,LOOKUPS!K$12,0)*$FB$6+VLOOKUP($FA227,STREV,LOOKUPS!K$10,0)*$FC$6+VLOOKUP($FA227,LTREV,LOOKUPS!K$9,0)*$FD$6+VLOOKUP($FA227,CFP,LOOKUPS!K$6,0)*$FE$6+VLOOKUP($FA227,EP,LOOKUPS!K$8,0)*$FF$6+VLOOKUP($FA227,BM,LOOKUPS!K$5,0)*$FG$6+VLOOKUP($FA227,DIV,LOOKUPS!K$7,0)*$FH$6++VLOOKUP($FA227,SIZE,LOOKUPS!K$11,0)*$FI$6)</f>
        <v/>
      </c>
      <c r="FK227" s="1" t="str">
        <f>IF(ISERROR(VLOOKUP($FA227,MOM,LOOKUPS!L$12,0)*$FB$6+VLOOKUP($FA227,STREV,LOOKUPS!L$10,0)*$FC$6+VLOOKUP($FA227,LTREV,LOOKUPS!L$9,0)*$FD$6+VLOOKUP($FA227,CFP,LOOKUPS!L$6,0)*$FE$6+VLOOKUP($FA227,EP,LOOKUPS!L$8,0)*$FF$6+VLOOKUP($FA227,BM,LOOKUPS!L$5,0)*$FG$6+VLOOKUP($FA227,DIV,LOOKUPS!L$7,0)*$FH$6++VLOOKUP($FA227,SIZE,LOOKUPS!L$11,0)*$FI$6),"",VLOOKUP($FA227,MOM,LOOKUPS!L$12,0)*$FB$6+VLOOKUP($FA227,STREV,LOOKUPS!L$10,0)*$FC$6+VLOOKUP($FA227,LTREV,LOOKUPS!L$9,0)*$FD$6+VLOOKUP($FA227,CFP,LOOKUPS!L$6,0)*$FE$6+VLOOKUP($FA227,EP,LOOKUPS!L$8,0)*$FF$6+VLOOKUP($FA227,BM,LOOKUPS!L$5,0)*$FG$6+VLOOKUP($FA227,DIV,LOOKUPS!L$7,0)*$FH$6++VLOOKUP($FA227,SIZE,LOOKUPS!L$11,0)*$FI$6)</f>
        <v/>
      </c>
    </row>
    <row r="228" spans="1:167" x14ac:dyDescent="0.3">
      <c r="A228" s="1">
        <v>194503</v>
      </c>
      <c r="B228" s="1">
        <v>-3.77</v>
      </c>
      <c r="C228" s="1">
        <v>-3.15</v>
      </c>
      <c r="D228" s="1">
        <v>-4.55</v>
      </c>
      <c r="E228" s="1">
        <v>-4.95</v>
      </c>
      <c r="F228" s="1">
        <v>-6.14</v>
      </c>
      <c r="G228" s="1">
        <v>-5.51</v>
      </c>
      <c r="H228" s="1">
        <v>-5.55</v>
      </c>
      <c r="I228" s="1">
        <v>-5.66</v>
      </c>
      <c r="J228" s="1">
        <v>-8.06</v>
      </c>
      <c r="K228" s="1">
        <v>-8.99</v>
      </c>
      <c r="M228" s="1">
        <v>194404</v>
      </c>
      <c r="N228" s="1">
        <v>-2.12</v>
      </c>
      <c r="O228" s="1">
        <v>-1.78</v>
      </c>
      <c r="P228" s="1">
        <v>-2.2000000000000002</v>
      </c>
      <c r="Q228" s="1">
        <v>-2.0299999999999998</v>
      </c>
      <c r="R228" s="1">
        <v>-2.27</v>
      </c>
      <c r="S228" s="1">
        <v>-2.75</v>
      </c>
      <c r="T228" s="1">
        <v>-3.06</v>
      </c>
      <c r="U228" s="1">
        <v>-3.64</v>
      </c>
      <c r="V228" s="1">
        <v>-5.18</v>
      </c>
      <c r="W228" s="1">
        <v>-4.49</v>
      </c>
      <c r="Y228" s="1">
        <v>194903</v>
      </c>
      <c r="Z228" s="1">
        <v>7.09</v>
      </c>
      <c r="AA228" s="1">
        <v>6.68</v>
      </c>
      <c r="AB228" s="1">
        <v>6.93</v>
      </c>
      <c r="AC228" s="1">
        <v>6.16</v>
      </c>
      <c r="AD228" s="1">
        <v>4.78</v>
      </c>
      <c r="AE228" s="1">
        <v>4.42</v>
      </c>
      <c r="AF228" s="1">
        <v>6.2</v>
      </c>
      <c r="AG228" s="1">
        <v>5.09</v>
      </c>
      <c r="AH228" s="1">
        <v>7</v>
      </c>
      <c r="AI228" s="1">
        <v>4.8099999999999996</v>
      </c>
      <c r="AK228">
        <v>196909</v>
      </c>
      <c r="AL228">
        <v>-3.26</v>
      </c>
      <c r="AM228">
        <v>-1.9</v>
      </c>
      <c r="AN228">
        <v>-3.12</v>
      </c>
      <c r="AO228">
        <v>-2.41</v>
      </c>
      <c r="AP228">
        <v>-2.2799999999999998</v>
      </c>
      <c r="AQ228">
        <v>-1.72</v>
      </c>
      <c r="AR228">
        <v>-3.26</v>
      </c>
      <c r="AS228">
        <v>-2.76</v>
      </c>
      <c r="AT228">
        <v>-2.4300000000000002</v>
      </c>
      <c r="AU228">
        <v>-2.6</v>
      </c>
      <c r="AV228">
        <v>-1.79</v>
      </c>
      <c r="AW228">
        <v>-0.6</v>
      </c>
      <c r="AX228">
        <v>-2.85</v>
      </c>
      <c r="AY228">
        <v>-3.89</v>
      </c>
      <c r="AZ228">
        <v>-2.56</v>
      </c>
      <c r="BA228">
        <v>-3.13</v>
      </c>
      <c r="BB228">
        <v>-2.36</v>
      </c>
      <c r="BC228">
        <v>-2.81</v>
      </c>
      <c r="BD228">
        <v>-2.1</v>
      </c>
      <c r="BF228" s="1">
        <v>196909</v>
      </c>
      <c r="BG228" s="1">
        <v>-3.95</v>
      </c>
      <c r="BH228" s="1">
        <v>-2.11</v>
      </c>
      <c r="BI228" s="1">
        <v>-2.62</v>
      </c>
      <c r="BJ228" s="1">
        <v>-2.68</v>
      </c>
      <c r="BK228" s="1">
        <v>-2.19</v>
      </c>
      <c r="BL228" s="1">
        <v>-2.19</v>
      </c>
      <c r="BM228" s="1">
        <v>-2.63</v>
      </c>
      <c r="BN228" s="1">
        <v>-2.67</v>
      </c>
      <c r="BO228" s="1">
        <v>-2.69</v>
      </c>
      <c r="BP228" s="1">
        <v>-2.44</v>
      </c>
      <c r="BQ228" s="1">
        <v>-1.8</v>
      </c>
      <c r="BR228" s="1">
        <v>-1.85</v>
      </c>
      <c r="BS228" s="1">
        <v>-2.54</v>
      </c>
      <c r="BT228" s="1">
        <v>-2.21</v>
      </c>
      <c r="BU228" s="1">
        <v>-3.02</v>
      </c>
      <c r="BV228" s="1">
        <v>-2.68</v>
      </c>
      <c r="BW228" s="1">
        <v>-2.66</v>
      </c>
      <c r="BX228" s="1">
        <v>-2.71</v>
      </c>
      <c r="BY228" s="1">
        <v>-2.67</v>
      </c>
      <c r="CA228" s="1">
        <v>194409</v>
      </c>
      <c r="CB228" s="1">
        <v>-50</v>
      </c>
      <c r="CC228" s="1">
        <v>0.48</v>
      </c>
      <c r="CD228" s="1">
        <v>-0.05</v>
      </c>
      <c r="CE228" s="1">
        <v>0.09</v>
      </c>
      <c r="CF228" s="1">
        <v>0.53</v>
      </c>
      <c r="CG228" s="1">
        <v>-0.16</v>
      </c>
      <c r="CH228" s="1">
        <v>-0.27</v>
      </c>
      <c r="CI228" s="1">
        <v>0.63</v>
      </c>
      <c r="CJ228" s="1">
        <v>0.03</v>
      </c>
      <c r="CK228" s="1">
        <v>0.56999999999999995</v>
      </c>
      <c r="CL228" s="1">
        <v>0.49</v>
      </c>
      <c r="CM228" s="1">
        <v>0.39</v>
      </c>
      <c r="CN228" s="1">
        <v>-0.71</v>
      </c>
      <c r="CO228" s="1">
        <v>-0.06</v>
      </c>
      <c r="CP228" s="1">
        <v>-0.48</v>
      </c>
      <c r="CQ228" s="1">
        <v>1.06</v>
      </c>
      <c r="CR228" s="1">
        <v>0.2</v>
      </c>
      <c r="CS228" s="1">
        <v>0.73</v>
      </c>
      <c r="CT228" s="1">
        <v>-0.69</v>
      </c>
      <c r="CV228" s="1">
        <v>194509</v>
      </c>
      <c r="CW228" s="1">
        <v>6.44</v>
      </c>
      <c r="CX228" s="1">
        <v>6</v>
      </c>
      <c r="CY228" s="1">
        <v>6.44</v>
      </c>
      <c r="CZ228" s="1">
        <v>6.45</v>
      </c>
      <c r="DA228" s="1">
        <v>6.18</v>
      </c>
      <c r="DB228" s="1">
        <v>5.71</v>
      </c>
      <c r="DC228" s="1">
        <v>6.68</v>
      </c>
      <c r="DD228" s="1">
        <v>6.03</v>
      </c>
      <c r="DE228" s="1">
        <v>6.97</v>
      </c>
      <c r="DF228" s="1">
        <v>5.94</v>
      </c>
      <c r="DG228" s="1">
        <v>6.42</v>
      </c>
      <c r="DH228" s="1">
        <v>5.67</v>
      </c>
      <c r="DI228" s="1">
        <v>5.76</v>
      </c>
      <c r="DJ228" s="1">
        <v>6.8</v>
      </c>
      <c r="DK228" s="1">
        <v>6.57</v>
      </c>
      <c r="DL228" s="1">
        <v>6.65</v>
      </c>
      <c r="DM228" s="1">
        <v>5.42</v>
      </c>
      <c r="DN228" s="1">
        <v>7.54</v>
      </c>
      <c r="DO228" s="1">
        <v>6.41</v>
      </c>
      <c r="DQ228" s="1">
        <v>194409</v>
      </c>
      <c r="DR228" s="1">
        <v>-99.99</v>
      </c>
      <c r="DS228" s="1">
        <v>-0.1</v>
      </c>
      <c r="DT228" s="1">
        <v>0.04</v>
      </c>
      <c r="DU228" s="1">
        <v>0.09</v>
      </c>
      <c r="DV228" s="1">
        <v>-0.46</v>
      </c>
      <c r="DW228" s="1">
        <v>0.16</v>
      </c>
      <c r="DX228" s="1">
        <v>0.37</v>
      </c>
      <c r="DY228" s="1">
        <v>0.17</v>
      </c>
      <c r="DZ228" s="1">
        <v>-0.19</v>
      </c>
      <c r="EA228" s="1">
        <v>-1.35</v>
      </c>
      <c r="EB228" s="1">
        <v>0.42</v>
      </c>
      <c r="EC228" s="1">
        <v>0.59</v>
      </c>
      <c r="ED228" s="1">
        <v>-0.27</v>
      </c>
      <c r="EE228" s="1">
        <v>0.17</v>
      </c>
      <c r="EF228" s="1">
        <v>0.56999999999999995</v>
      </c>
      <c r="EG228" s="1">
        <v>-0.31</v>
      </c>
      <c r="EH228" s="1">
        <v>0.66</v>
      </c>
      <c r="EI228" s="1">
        <v>-0.25</v>
      </c>
      <c r="EJ228" s="1">
        <v>-0.12</v>
      </c>
      <c r="EL228">
        <v>194409</v>
      </c>
      <c r="EM228">
        <v>0.01</v>
      </c>
      <c r="EN228">
        <v>0.47</v>
      </c>
      <c r="EO228">
        <v>-1.21</v>
      </c>
      <c r="EP228">
        <v>0.02</v>
      </c>
      <c r="ER228" s="1">
        <v>194503</v>
      </c>
      <c r="ES228" s="1">
        <v>-3.28</v>
      </c>
      <c r="EU228" s="1">
        <v>194404</v>
      </c>
      <c r="EV228" s="1">
        <v>1.96</v>
      </c>
      <c r="EX228" s="1">
        <v>194903</v>
      </c>
      <c r="EY228" s="1">
        <v>-0.26</v>
      </c>
      <c r="FA228" s="1">
        <v>194503</v>
      </c>
      <c r="FB228" s="1" t="str">
        <f>IF(ISERROR(VLOOKUP($FA228,MOM,LOOKUPS!C$12,0)*$FB$6+VLOOKUP($FA228,STREV,LOOKUPS!C$10,0)*$FC$6+VLOOKUP($FA228,LTREV,LOOKUPS!C$9,0)*$FD$6+VLOOKUP($FA228,CFP,LOOKUPS!C$6,0)*$FE$6+VLOOKUP($FA228,EP,LOOKUPS!C$8,0)*$FF$6+VLOOKUP($FA228,BM,LOOKUPS!C$5,0)*$FG$6+VLOOKUP($FA228,DIV,LOOKUPS!C$7,0)*$FH$6++VLOOKUP($FA228,SIZE,LOOKUPS!C$11,0)*$FI$6),"",VLOOKUP($FA228,MOM,LOOKUPS!C$12,0)*$FB$6+VLOOKUP($FA228,STREV,LOOKUPS!C$10,0)*$FC$6+VLOOKUP($FA228,LTREV,LOOKUPS!C$9,0)*$FD$6+VLOOKUP($FA228,CFP,LOOKUPS!C$6,0)*$FE$6+VLOOKUP($FA228,EP,LOOKUPS!C$8,0)*$FF$6+VLOOKUP($FA228,BM,LOOKUPS!C$5,0)*$FG$6+VLOOKUP($FA228,DIV,LOOKUPS!C$7,0)*$FH$6++VLOOKUP($FA228,SIZE,LOOKUPS!C$11,0)*$FI$6)</f>
        <v/>
      </c>
      <c r="FC228" s="1" t="str">
        <f>IF(ISERROR(VLOOKUP($FA228,MOM,LOOKUPS!D$12,0)*$FB$6+VLOOKUP($FA228,STREV,LOOKUPS!D$10,0)*$FC$6+VLOOKUP($FA228,LTREV,LOOKUPS!D$9,0)*$FD$6+VLOOKUP($FA228,CFP,LOOKUPS!D$6,0)*$FE$6+VLOOKUP($FA228,EP,LOOKUPS!D$8,0)*$FF$6+VLOOKUP($FA228,BM,LOOKUPS!D$5,0)*$FG$6+VLOOKUP($FA228,DIV,LOOKUPS!D$7,0)*$FH$6++VLOOKUP($FA228,SIZE,LOOKUPS!D$11,0)*$FI$6),"",VLOOKUP($FA228,MOM,LOOKUPS!D$12,0)*$FB$6+VLOOKUP($FA228,STREV,LOOKUPS!D$10,0)*$FC$6+VLOOKUP($FA228,LTREV,LOOKUPS!D$9,0)*$FD$6+VLOOKUP($FA228,CFP,LOOKUPS!D$6,0)*$FE$6+VLOOKUP($FA228,EP,LOOKUPS!D$8,0)*$FF$6+VLOOKUP($FA228,BM,LOOKUPS!D$5,0)*$FG$6+VLOOKUP($FA228,DIV,LOOKUPS!D$7,0)*$FH$6++VLOOKUP($FA228,SIZE,LOOKUPS!D$11,0)*$FI$6)</f>
        <v/>
      </c>
      <c r="FD228" s="1" t="str">
        <f>IF(ISERROR(VLOOKUP($FA228,MOM,LOOKUPS!E$12,0)*$FB$6+VLOOKUP($FA228,STREV,LOOKUPS!E$10,0)*$FC$6+VLOOKUP($FA228,LTREV,LOOKUPS!E$9,0)*$FD$6+VLOOKUP($FA228,CFP,LOOKUPS!E$6,0)*$FE$6+VLOOKUP($FA228,EP,LOOKUPS!E$8,0)*$FF$6+VLOOKUP($FA228,BM,LOOKUPS!E$5,0)*$FG$6+VLOOKUP($FA228,DIV,LOOKUPS!E$7,0)*$FH$6++VLOOKUP($FA228,SIZE,LOOKUPS!E$11,0)*$FI$6),"",VLOOKUP($FA228,MOM,LOOKUPS!E$12,0)*$FB$6+VLOOKUP($FA228,STREV,LOOKUPS!E$10,0)*$FC$6+VLOOKUP($FA228,LTREV,LOOKUPS!E$9,0)*$FD$6+VLOOKUP($FA228,CFP,LOOKUPS!E$6,0)*$FE$6+VLOOKUP($FA228,EP,LOOKUPS!E$8,0)*$FF$6+VLOOKUP($FA228,BM,LOOKUPS!E$5,0)*$FG$6+VLOOKUP($FA228,DIV,LOOKUPS!E$7,0)*$FH$6++VLOOKUP($FA228,SIZE,LOOKUPS!E$11,0)*$FI$6)</f>
        <v/>
      </c>
      <c r="FE228" s="1" t="str">
        <f>IF(ISERROR(VLOOKUP($FA228,MOM,LOOKUPS!F$12,0)*$FB$6+VLOOKUP($FA228,STREV,LOOKUPS!F$10,0)*$FC$6+VLOOKUP($FA228,LTREV,LOOKUPS!F$9,0)*$FD$6+VLOOKUP($FA228,CFP,LOOKUPS!F$6,0)*$FE$6+VLOOKUP($FA228,EP,LOOKUPS!F$8,0)*$FF$6+VLOOKUP($FA228,BM,LOOKUPS!F$5,0)*$FG$6+VLOOKUP($FA228,DIV,LOOKUPS!F$7,0)*$FH$6++VLOOKUP($FA228,SIZE,LOOKUPS!F$11,0)*$FI$6),"",VLOOKUP($FA228,MOM,LOOKUPS!F$12,0)*$FB$6+VLOOKUP($FA228,STREV,LOOKUPS!F$10,0)*$FC$6+VLOOKUP($FA228,LTREV,LOOKUPS!F$9,0)*$FD$6+VLOOKUP($FA228,CFP,LOOKUPS!F$6,0)*$FE$6+VLOOKUP($FA228,EP,LOOKUPS!F$8,0)*$FF$6+VLOOKUP($FA228,BM,LOOKUPS!F$5,0)*$FG$6+VLOOKUP($FA228,DIV,LOOKUPS!F$7,0)*$FH$6++VLOOKUP($FA228,SIZE,LOOKUPS!F$11,0)*$FI$6)</f>
        <v/>
      </c>
      <c r="FF228" s="1" t="str">
        <f>IF(ISERROR(VLOOKUP($FA228,MOM,LOOKUPS!G$12,0)*$FB$6+VLOOKUP($FA228,STREV,LOOKUPS!G$10,0)*$FC$6+VLOOKUP($FA228,LTREV,LOOKUPS!G$9,0)*$FD$6+VLOOKUP($FA228,CFP,LOOKUPS!G$6,0)*$FE$6+VLOOKUP($FA228,EP,LOOKUPS!G$8,0)*$FF$6+VLOOKUP($FA228,BM,LOOKUPS!G$5,0)*$FG$6+VLOOKUP($FA228,DIV,LOOKUPS!G$7,0)*$FH$6++VLOOKUP($FA228,SIZE,LOOKUPS!G$11,0)*$FI$6),"",VLOOKUP($FA228,MOM,LOOKUPS!G$12,0)*$FB$6+VLOOKUP($FA228,STREV,LOOKUPS!G$10,0)*$FC$6+VLOOKUP($FA228,LTREV,LOOKUPS!G$9,0)*$FD$6+VLOOKUP($FA228,CFP,LOOKUPS!G$6,0)*$FE$6+VLOOKUP($FA228,EP,LOOKUPS!G$8,0)*$FF$6+VLOOKUP($FA228,BM,LOOKUPS!G$5,0)*$FG$6+VLOOKUP($FA228,DIV,LOOKUPS!G$7,0)*$FH$6++VLOOKUP($FA228,SIZE,LOOKUPS!G$11,0)*$FI$6)</f>
        <v/>
      </c>
      <c r="FG228" s="1" t="str">
        <f>IF(ISERROR(VLOOKUP($FA228,MOM,LOOKUPS!H$12,0)*$FB$6+VLOOKUP($FA228,STREV,LOOKUPS!H$10,0)*$FC$6+VLOOKUP($FA228,LTREV,LOOKUPS!H$9,0)*$FD$6+VLOOKUP($FA228,CFP,LOOKUPS!H$6,0)*$FE$6+VLOOKUP($FA228,EP,LOOKUPS!H$8,0)*$FF$6+VLOOKUP($FA228,BM,LOOKUPS!H$5,0)*$FG$6+VLOOKUP($FA228,DIV,LOOKUPS!H$7,0)*$FH$6++VLOOKUP($FA228,SIZE,LOOKUPS!H$11,0)*$FI$6),"",VLOOKUP($FA228,MOM,LOOKUPS!H$12,0)*$FB$6+VLOOKUP($FA228,STREV,LOOKUPS!H$10,0)*$FC$6+VLOOKUP($FA228,LTREV,LOOKUPS!H$9,0)*$FD$6+VLOOKUP($FA228,CFP,LOOKUPS!H$6,0)*$FE$6+VLOOKUP($FA228,EP,LOOKUPS!H$8,0)*$FF$6+VLOOKUP($FA228,BM,LOOKUPS!H$5,0)*$FG$6+VLOOKUP($FA228,DIV,LOOKUPS!H$7,0)*$FH$6++VLOOKUP($FA228,SIZE,LOOKUPS!H$11,0)*$FI$6)</f>
        <v/>
      </c>
      <c r="FH228" s="1" t="str">
        <f>IF(ISERROR(VLOOKUP($FA228,MOM,LOOKUPS!I$12,0)*$FB$6+VLOOKUP($FA228,STREV,LOOKUPS!I$10,0)*$FC$6+VLOOKUP($FA228,LTREV,LOOKUPS!I$9,0)*$FD$6+VLOOKUP($FA228,CFP,LOOKUPS!I$6,0)*$FE$6+VLOOKUP($FA228,EP,LOOKUPS!I$8,0)*$FF$6+VLOOKUP($FA228,BM,LOOKUPS!I$5,0)*$FG$6+VLOOKUP($FA228,DIV,LOOKUPS!I$7,0)*$FH$6++VLOOKUP($FA228,SIZE,LOOKUPS!I$11,0)*$FI$6),"",VLOOKUP($FA228,MOM,LOOKUPS!I$12,0)*$FB$6+VLOOKUP($FA228,STREV,LOOKUPS!I$10,0)*$FC$6+VLOOKUP($FA228,LTREV,LOOKUPS!I$9,0)*$FD$6+VLOOKUP($FA228,CFP,LOOKUPS!I$6,0)*$FE$6+VLOOKUP($FA228,EP,LOOKUPS!I$8,0)*$FF$6+VLOOKUP($FA228,BM,LOOKUPS!I$5,0)*$FG$6+VLOOKUP($FA228,DIV,LOOKUPS!I$7,0)*$FH$6++VLOOKUP($FA228,SIZE,LOOKUPS!I$11,0)*$FI$6)</f>
        <v/>
      </c>
      <c r="FI228" s="1" t="str">
        <f>IF(ISERROR(VLOOKUP($FA228,MOM,LOOKUPS!J$12,0)*$FB$6+VLOOKUP($FA228,STREV,LOOKUPS!J$10,0)*$FC$6+VLOOKUP($FA228,LTREV,LOOKUPS!J$9,0)*$FD$6+VLOOKUP($FA228,CFP,LOOKUPS!J$6,0)*$FE$6+VLOOKUP($FA228,EP,LOOKUPS!J$8,0)*$FF$6+VLOOKUP($FA228,BM,LOOKUPS!J$5,0)*$FG$6+VLOOKUP($FA228,DIV,LOOKUPS!J$7,0)*$FH$6++VLOOKUP($FA228,SIZE,LOOKUPS!J$11,0)*$FI$6),"",VLOOKUP($FA228,MOM,LOOKUPS!J$12,0)*$FB$6+VLOOKUP($FA228,STREV,LOOKUPS!J$10,0)*$FC$6+VLOOKUP($FA228,LTREV,LOOKUPS!J$9,0)*$FD$6+VLOOKUP($FA228,CFP,LOOKUPS!J$6,0)*$FE$6+VLOOKUP($FA228,EP,LOOKUPS!J$8,0)*$FF$6+VLOOKUP($FA228,BM,LOOKUPS!J$5,0)*$FG$6+VLOOKUP($FA228,DIV,LOOKUPS!J$7,0)*$FH$6++VLOOKUP($FA228,SIZE,LOOKUPS!J$11,0)*$FI$6)</f>
        <v/>
      </c>
      <c r="FJ228" s="1" t="str">
        <f>IF(ISERROR(VLOOKUP($FA228,MOM,LOOKUPS!K$12,0)*$FB$6+VLOOKUP($FA228,STREV,LOOKUPS!K$10,0)*$FC$6+VLOOKUP($FA228,LTREV,LOOKUPS!K$9,0)*$FD$6+VLOOKUP($FA228,CFP,LOOKUPS!K$6,0)*$FE$6+VLOOKUP($FA228,EP,LOOKUPS!K$8,0)*$FF$6+VLOOKUP($FA228,BM,LOOKUPS!K$5,0)*$FG$6+VLOOKUP($FA228,DIV,LOOKUPS!K$7,0)*$FH$6++VLOOKUP($FA228,SIZE,LOOKUPS!K$11,0)*$FI$6),"",VLOOKUP($FA228,MOM,LOOKUPS!K$12,0)*$FB$6+VLOOKUP($FA228,STREV,LOOKUPS!K$10,0)*$FC$6+VLOOKUP($FA228,LTREV,LOOKUPS!K$9,0)*$FD$6+VLOOKUP($FA228,CFP,LOOKUPS!K$6,0)*$FE$6+VLOOKUP($FA228,EP,LOOKUPS!K$8,0)*$FF$6+VLOOKUP($FA228,BM,LOOKUPS!K$5,0)*$FG$6+VLOOKUP($FA228,DIV,LOOKUPS!K$7,0)*$FH$6++VLOOKUP($FA228,SIZE,LOOKUPS!K$11,0)*$FI$6)</f>
        <v/>
      </c>
      <c r="FK228" s="1" t="str">
        <f>IF(ISERROR(VLOOKUP($FA228,MOM,LOOKUPS!L$12,0)*$FB$6+VLOOKUP($FA228,STREV,LOOKUPS!L$10,0)*$FC$6+VLOOKUP($FA228,LTREV,LOOKUPS!L$9,0)*$FD$6+VLOOKUP($FA228,CFP,LOOKUPS!L$6,0)*$FE$6+VLOOKUP($FA228,EP,LOOKUPS!L$8,0)*$FF$6+VLOOKUP($FA228,BM,LOOKUPS!L$5,0)*$FG$6+VLOOKUP($FA228,DIV,LOOKUPS!L$7,0)*$FH$6++VLOOKUP($FA228,SIZE,LOOKUPS!L$11,0)*$FI$6),"",VLOOKUP($FA228,MOM,LOOKUPS!L$12,0)*$FB$6+VLOOKUP($FA228,STREV,LOOKUPS!L$10,0)*$FC$6+VLOOKUP($FA228,LTREV,LOOKUPS!L$9,0)*$FD$6+VLOOKUP($FA228,CFP,LOOKUPS!L$6,0)*$FE$6+VLOOKUP($FA228,EP,LOOKUPS!L$8,0)*$FF$6+VLOOKUP($FA228,BM,LOOKUPS!L$5,0)*$FG$6+VLOOKUP($FA228,DIV,LOOKUPS!L$7,0)*$FH$6++VLOOKUP($FA228,SIZE,LOOKUPS!L$11,0)*$FI$6)</f>
        <v/>
      </c>
    </row>
    <row r="229" spans="1:167" x14ac:dyDescent="0.3">
      <c r="A229" s="1">
        <v>194504</v>
      </c>
      <c r="B229" s="1">
        <v>7.16</v>
      </c>
      <c r="C229" s="1">
        <v>6.82</v>
      </c>
      <c r="D229" s="1">
        <v>7.34</v>
      </c>
      <c r="E229" s="1">
        <v>7.07</v>
      </c>
      <c r="F229" s="1">
        <v>9.84</v>
      </c>
      <c r="G229" s="1">
        <v>8.9600000000000009</v>
      </c>
      <c r="H229" s="1">
        <v>9.58</v>
      </c>
      <c r="I229" s="1">
        <v>8.91</v>
      </c>
      <c r="J229" s="1">
        <v>11.33</v>
      </c>
      <c r="K229" s="1">
        <v>12.52</v>
      </c>
      <c r="M229" s="1">
        <v>194405</v>
      </c>
      <c r="N229" s="1">
        <v>8.0299999999999994</v>
      </c>
      <c r="O229" s="1">
        <v>8.5299999999999994</v>
      </c>
      <c r="P229" s="1">
        <v>6.29</v>
      </c>
      <c r="Q229" s="1">
        <v>8.06</v>
      </c>
      <c r="R229" s="1">
        <v>7.13</v>
      </c>
      <c r="S229" s="1">
        <v>6.56</v>
      </c>
      <c r="T229" s="1">
        <v>6</v>
      </c>
      <c r="U229" s="1">
        <v>4.72</v>
      </c>
      <c r="V229" s="1">
        <v>5.73</v>
      </c>
      <c r="W229" s="1">
        <v>5.1100000000000003</v>
      </c>
      <c r="Y229" s="1">
        <v>194904</v>
      </c>
      <c r="Z229" s="1">
        <v>-2.93</v>
      </c>
      <c r="AA229" s="1">
        <v>-3.03</v>
      </c>
      <c r="AB229" s="1">
        <v>-2.97</v>
      </c>
      <c r="AC229" s="1">
        <v>-3.44</v>
      </c>
      <c r="AD229" s="1">
        <v>-2.48</v>
      </c>
      <c r="AE229" s="1">
        <v>-4.6500000000000004</v>
      </c>
      <c r="AF229" s="1">
        <v>-3.63</v>
      </c>
      <c r="AG229" s="1">
        <v>-1.3</v>
      </c>
      <c r="AH229" s="1">
        <v>-3.77</v>
      </c>
      <c r="AI229" s="1">
        <v>-4.29</v>
      </c>
      <c r="AK229">
        <v>196910</v>
      </c>
      <c r="AL229">
        <v>13.58</v>
      </c>
      <c r="AM229">
        <v>11.89</v>
      </c>
      <c r="AN229">
        <v>8.42</v>
      </c>
      <c r="AO229">
        <v>6.7</v>
      </c>
      <c r="AP229">
        <v>12.66</v>
      </c>
      <c r="AQ229">
        <v>9.1199999999999992</v>
      </c>
      <c r="AR229">
        <v>8.3800000000000008</v>
      </c>
      <c r="AS229">
        <v>7.13</v>
      </c>
      <c r="AT229">
        <v>6.82</v>
      </c>
      <c r="AU229">
        <v>12.95</v>
      </c>
      <c r="AV229">
        <v>12.23</v>
      </c>
      <c r="AW229">
        <v>9.2200000000000006</v>
      </c>
      <c r="AX229">
        <v>9.02</v>
      </c>
      <c r="AY229">
        <v>8.35</v>
      </c>
      <c r="AZ229">
        <v>8.41</v>
      </c>
      <c r="BA229">
        <v>7.78</v>
      </c>
      <c r="BB229">
        <v>6.45</v>
      </c>
      <c r="BC229">
        <v>6.41</v>
      </c>
      <c r="BD229">
        <v>7.18</v>
      </c>
      <c r="BF229" s="1">
        <v>196910</v>
      </c>
      <c r="BG229" s="1">
        <v>13.03</v>
      </c>
      <c r="BH229" s="1">
        <v>11.54</v>
      </c>
      <c r="BI229" s="1">
        <v>8.89</v>
      </c>
      <c r="BJ229" s="1">
        <v>6.4</v>
      </c>
      <c r="BK229" s="1">
        <v>12.4</v>
      </c>
      <c r="BL229" s="1">
        <v>8.73</v>
      </c>
      <c r="BM229" s="1">
        <v>8.99</v>
      </c>
      <c r="BN229" s="1">
        <v>7.73</v>
      </c>
      <c r="BO229" s="1">
        <v>6.33</v>
      </c>
      <c r="BP229" s="1">
        <v>12.93</v>
      </c>
      <c r="BQ229" s="1">
        <v>11.55</v>
      </c>
      <c r="BR229" s="1">
        <v>8.66</v>
      </c>
      <c r="BS229" s="1">
        <v>8.7899999999999991</v>
      </c>
      <c r="BT229" s="1">
        <v>8.98</v>
      </c>
      <c r="BU229" s="1">
        <v>8.99</v>
      </c>
      <c r="BV229" s="1">
        <v>8.7799999999999994</v>
      </c>
      <c r="BW229" s="1">
        <v>6.54</v>
      </c>
      <c r="BX229" s="1">
        <v>5.66</v>
      </c>
      <c r="BY229" s="1">
        <v>6.89</v>
      </c>
      <c r="CA229" s="1">
        <v>194410</v>
      </c>
      <c r="CB229" s="1">
        <v>-99.99</v>
      </c>
      <c r="CC229" s="1">
        <v>-0.31</v>
      </c>
      <c r="CD229" s="1">
        <v>0.51</v>
      </c>
      <c r="CE229" s="1">
        <v>-0.22</v>
      </c>
      <c r="CF229" s="1">
        <v>-0.55000000000000004</v>
      </c>
      <c r="CG229" s="1">
        <v>0.32</v>
      </c>
      <c r="CH229" s="1">
        <v>0.48</v>
      </c>
      <c r="CI229" s="1">
        <v>0.03</v>
      </c>
      <c r="CJ229" s="1">
        <v>-0.04</v>
      </c>
      <c r="CK229" s="1">
        <v>-0.45</v>
      </c>
      <c r="CL229" s="1">
        <v>-0.66</v>
      </c>
      <c r="CM229" s="1">
        <v>0.17</v>
      </c>
      <c r="CN229" s="1">
        <v>0.46</v>
      </c>
      <c r="CO229" s="1">
        <v>0.51</v>
      </c>
      <c r="CP229" s="1">
        <v>0.45</v>
      </c>
      <c r="CQ229" s="1">
        <v>0.62</v>
      </c>
      <c r="CR229" s="1">
        <v>-0.56000000000000005</v>
      </c>
      <c r="CS229" s="1">
        <v>-0.04</v>
      </c>
      <c r="CT229" s="1">
        <v>-0.04</v>
      </c>
      <c r="CV229" s="1">
        <v>194510</v>
      </c>
      <c r="CW229" s="1">
        <v>9.7100000000000009</v>
      </c>
      <c r="CX229" s="1">
        <v>5.75</v>
      </c>
      <c r="CY229" s="1">
        <v>5.62</v>
      </c>
      <c r="CZ229" s="1">
        <v>6.82</v>
      </c>
      <c r="DA229" s="1">
        <v>6.08</v>
      </c>
      <c r="DB229" s="1">
        <v>4.87</v>
      </c>
      <c r="DC229" s="1">
        <v>6.18</v>
      </c>
      <c r="DD229" s="1">
        <v>6.01</v>
      </c>
      <c r="DE229" s="1">
        <v>6.96</v>
      </c>
      <c r="DF229" s="1">
        <v>6.72</v>
      </c>
      <c r="DG229" s="1">
        <v>5.42</v>
      </c>
      <c r="DH229" s="1">
        <v>5.0999999999999996</v>
      </c>
      <c r="DI229" s="1">
        <v>4.6500000000000004</v>
      </c>
      <c r="DJ229" s="1">
        <v>4.93</v>
      </c>
      <c r="DK229" s="1">
        <v>7.44</v>
      </c>
      <c r="DL229" s="1">
        <v>5.49</v>
      </c>
      <c r="DM229" s="1">
        <v>6.53</v>
      </c>
      <c r="DN229" s="1">
        <v>7.8</v>
      </c>
      <c r="DO229" s="1">
        <v>6.14</v>
      </c>
      <c r="DQ229" s="1">
        <v>194410</v>
      </c>
      <c r="DR229" s="1">
        <v>-99.99</v>
      </c>
      <c r="DS229" s="1">
        <v>0.67</v>
      </c>
      <c r="DT229" s="1">
        <v>-0.47</v>
      </c>
      <c r="DU229" s="1">
        <v>0.18</v>
      </c>
      <c r="DV229" s="1">
        <v>1.08</v>
      </c>
      <c r="DW229" s="1">
        <v>-0.26</v>
      </c>
      <c r="DX229" s="1">
        <v>-0.32</v>
      </c>
      <c r="DY229" s="1">
        <v>-0.36</v>
      </c>
      <c r="DZ229" s="1">
        <v>0.18</v>
      </c>
      <c r="EA229" s="1">
        <v>0.48</v>
      </c>
      <c r="EB229" s="1">
        <v>1.65</v>
      </c>
      <c r="EC229" s="1">
        <v>-0.13</v>
      </c>
      <c r="ED229" s="1">
        <v>-0.38</v>
      </c>
      <c r="EE229" s="1">
        <v>-0.15</v>
      </c>
      <c r="EF229" s="1">
        <v>-0.49</v>
      </c>
      <c r="EG229" s="1">
        <v>-0.87</v>
      </c>
      <c r="EH229" s="1">
        <v>0.17</v>
      </c>
      <c r="EI229" s="1">
        <v>0.2</v>
      </c>
      <c r="EJ229" s="1">
        <v>0.17</v>
      </c>
      <c r="EL229">
        <v>194410</v>
      </c>
      <c r="EM229">
        <v>0.16</v>
      </c>
      <c r="EN229">
        <v>-0.14000000000000001</v>
      </c>
      <c r="EO229">
        <v>-0.34</v>
      </c>
      <c r="EP229">
        <v>0.03</v>
      </c>
      <c r="ER229" s="1">
        <v>194504</v>
      </c>
      <c r="ES229" s="1">
        <v>4.79</v>
      </c>
      <c r="EU229" s="1">
        <v>194405</v>
      </c>
      <c r="EV229" s="1">
        <v>2.5099999999999998</v>
      </c>
      <c r="EX229" s="1">
        <v>194904</v>
      </c>
      <c r="EY229" s="1">
        <v>0.18</v>
      </c>
      <c r="FA229" s="1">
        <v>194504</v>
      </c>
      <c r="FB229" s="1" t="str">
        <f>IF(ISERROR(VLOOKUP($FA229,MOM,LOOKUPS!C$12,0)*$FB$6+VLOOKUP($FA229,STREV,LOOKUPS!C$10,0)*$FC$6+VLOOKUP($FA229,LTREV,LOOKUPS!C$9,0)*$FD$6+VLOOKUP($FA229,CFP,LOOKUPS!C$6,0)*$FE$6+VLOOKUP($FA229,EP,LOOKUPS!C$8,0)*$FF$6+VLOOKUP($FA229,BM,LOOKUPS!C$5,0)*$FG$6+VLOOKUP($FA229,DIV,LOOKUPS!C$7,0)*$FH$6++VLOOKUP($FA229,SIZE,LOOKUPS!C$11,0)*$FI$6),"",VLOOKUP($FA229,MOM,LOOKUPS!C$12,0)*$FB$6+VLOOKUP($FA229,STREV,LOOKUPS!C$10,0)*$FC$6+VLOOKUP($FA229,LTREV,LOOKUPS!C$9,0)*$FD$6+VLOOKUP($FA229,CFP,LOOKUPS!C$6,0)*$FE$6+VLOOKUP($FA229,EP,LOOKUPS!C$8,0)*$FF$6+VLOOKUP($FA229,BM,LOOKUPS!C$5,0)*$FG$6+VLOOKUP($FA229,DIV,LOOKUPS!C$7,0)*$FH$6++VLOOKUP($FA229,SIZE,LOOKUPS!C$11,0)*$FI$6)</f>
        <v/>
      </c>
      <c r="FC229" s="1" t="str">
        <f>IF(ISERROR(VLOOKUP($FA229,MOM,LOOKUPS!D$12,0)*$FB$6+VLOOKUP($FA229,STREV,LOOKUPS!D$10,0)*$FC$6+VLOOKUP($FA229,LTREV,LOOKUPS!D$9,0)*$FD$6+VLOOKUP($FA229,CFP,LOOKUPS!D$6,0)*$FE$6+VLOOKUP($FA229,EP,LOOKUPS!D$8,0)*$FF$6+VLOOKUP($FA229,BM,LOOKUPS!D$5,0)*$FG$6+VLOOKUP($FA229,DIV,LOOKUPS!D$7,0)*$FH$6++VLOOKUP($FA229,SIZE,LOOKUPS!D$11,0)*$FI$6),"",VLOOKUP($FA229,MOM,LOOKUPS!D$12,0)*$FB$6+VLOOKUP($FA229,STREV,LOOKUPS!D$10,0)*$FC$6+VLOOKUP($FA229,LTREV,LOOKUPS!D$9,0)*$FD$6+VLOOKUP($FA229,CFP,LOOKUPS!D$6,0)*$FE$6+VLOOKUP($FA229,EP,LOOKUPS!D$8,0)*$FF$6+VLOOKUP($FA229,BM,LOOKUPS!D$5,0)*$FG$6+VLOOKUP($FA229,DIV,LOOKUPS!D$7,0)*$FH$6++VLOOKUP($FA229,SIZE,LOOKUPS!D$11,0)*$FI$6)</f>
        <v/>
      </c>
      <c r="FD229" s="1" t="str">
        <f>IF(ISERROR(VLOOKUP($FA229,MOM,LOOKUPS!E$12,0)*$FB$6+VLOOKUP($FA229,STREV,LOOKUPS!E$10,0)*$FC$6+VLOOKUP($FA229,LTREV,LOOKUPS!E$9,0)*$FD$6+VLOOKUP($FA229,CFP,LOOKUPS!E$6,0)*$FE$6+VLOOKUP($FA229,EP,LOOKUPS!E$8,0)*$FF$6+VLOOKUP($FA229,BM,LOOKUPS!E$5,0)*$FG$6+VLOOKUP($FA229,DIV,LOOKUPS!E$7,0)*$FH$6++VLOOKUP($FA229,SIZE,LOOKUPS!E$11,0)*$FI$6),"",VLOOKUP($FA229,MOM,LOOKUPS!E$12,0)*$FB$6+VLOOKUP($FA229,STREV,LOOKUPS!E$10,0)*$FC$6+VLOOKUP($FA229,LTREV,LOOKUPS!E$9,0)*$FD$6+VLOOKUP($FA229,CFP,LOOKUPS!E$6,0)*$FE$6+VLOOKUP($FA229,EP,LOOKUPS!E$8,0)*$FF$6+VLOOKUP($FA229,BM,LOOKUPS!E$5,0)*$FG$6+VLOOKUP($FA229,DIV,LOOKUPS!E$7,0)*$FH$6++VLOOKUP($FA229,SIZE,LOOKUPS!E$11,0)*$FI$6)</f>
        <v/>
      </c>
      <c r="FE229" s="1" t="str">
        <f>IF(ISERROR(VLOOKUP($FA229,MOM,LOOKUPS!F$12,0)*$FB$6+VLOOKUP($FA229,STREV,LOOKUPS!F$10,0)*$FC$6+VLOOKUP($FA229,LTREV,LOOKUPS!F$9,0)*$FD$6+VLOOKUP($FA229,CFP,LOOKUPS!F$6,0)*$FE$6+VLOOKUP($FA229,EP,LOOKUPS!F$8,0)*$FF$6+VLOOKUP($FA229,BM,LOOKUPS!F$5,0)*$FG$6+VLOOKUP($FA229,DIV,LOOKUPS!F$7,0)*$FH$6++VLOOKUP($FA229,SIZE,LOOKUPS!F$11,0)*$FI$6),"",VLOOKUP($FA229,MOM,LOOKUPS!F$12,0)*$FB$6+VLOOKUP($FA229,STREV,LOOKUPS!F$10,0)*$FC$6+VLOOKUP($FA229,LTREV,LOOKUPS!F$9,0)*$FD$6+VLOOKUP($FA229,CFP,LOOKUPS!F$6,0)*$FE$6+VLOOKUP($FA229,EP,LOOKUPS!F$8,0)*$FF$6+VLOOKUP($FA229,BM,LOOKUPS!F$5,0)*$FG$6+VLOOKUP($FA229,DIV,LOOKUPS!F$7,0)*$FH$6++VLOOKUP($FA229,SIZE,LOOKUPS!F$11,0)*$FI$6)</f>
        <v/>
      </c>
      <c r="FF229" s="1" t="str">
        <f>IF(ISERROR(VLOOKUP($FA229,MOM,LOOKUPS!G$12,0)*$FB$6+VLOOKUP($FA229,STREV,LOOKUPS!G$10,0)*$FC$6+VLOOKUP($FA229,LTREV,LOOKUPS!G$9,0)*$FD$6+VLOOKUP($FA229,CFP,LOOKUPS!G$6,0)*$FE$6+VLOOKUP($FA229,EP,LOOKUPS!G$8,0)*$FF$6+VLOOKUP($FA229,BM,LOOKUPS!G$5,0)*$FG$6+VLOOKUP($FA229,DIV,LOOKUPS!G$7,0)*$FH$6++VLOOKUP($FA229,SIZE,LOOKUPS!G$11,0)*$FI$6),"",VLOOKUP($FA229,MOM,LOOKUPS!G$12,0)*$FB$6+VLOOKUP($FA229,STREV,LOOKUPS!G$10,0)*$FC$6+VLOOKUP($FA229,LTREV,LOOKUPS!G$9,0)*$FD$6+VLOOKUP($FA229,CFP,LOOKUPS!G$6,0)*$FE$6+VLOOKUP($FA229,EP,LOOKUPS!G$8,0)*$FF$6+VLOOKUP($FA229,BM,LOOKUPS!G$5,0)*$FG$6+VLOOKUP($FA229,DIV,LOOKUPS!G$7,0)*$FH$6++VLOOKUP($FA229,SIZE,LOOKUPS!G$11,0)*$FI$6)</f>
        <v/>
      </c>
      <c r="FG229" s="1" t="str">
        <f>IF(ISERROR(VLOOKUP($FA229,MOM,LOOKUPS!H$12,0)*$FB$6+VLOOKUP($FA229,STREV,LOOKUPS!H$10,0)*$FC$6+VLOOKUP($FA229,LTREV,LOOKUPS!H$9,0)*$FD$6+VLOOKUP($FA229,CFP,LOOKUPS!H$6,0)*$FE$6+VLOOKUP($FA229,EP,LOOKUPS!H$8,0)*$FF$6+VLOOKUP($FA229,BM,LOOKUPS!H$5,0)*$FG$6+VLOOKUP($FA229,DIV,LOOKUPS!H$7,0)*$FH$6++VLOOKUP($FA229,SIZE,LOOKUPS!H$11,0)*$FI$6),"",VLOOKUP($FA229,MOM,LOOKUPS!H$12,0)*$FB$6+VLOOKUP($FA229,STREV,LOOKUPS!H$10,0)*$FC$6+VLOOKUP($FA229,LTREV,LOOKUPS!H$9,0)*$FD$6+VLOOKUP($FA229,CFP,LOOKUPS!H$6,0)*$FE$6+VLOOKUP($FA229,EP,LOOKUPS!H$8,0)*$FF$6+VLOOKUP($FA229,BM,LOOKUPS!H$5,0)*$FG$6+VLOOKUP($FA229,DIV,LOOKUPS!H$7,0)*$FH$6++VLOOKUP($FA229,SIZE,LOOKUPS!H$11,0)*$FI$6)</f>
        <v/>
      </c>
      <c r="FH229" s="1" t="str">
        <f>IF(ISERROR(VLOOKUP($FA229,MOM,LOOKUPS!I$12,0)*$FB$6+VLOOKUP($FA229,STREV,LOOKUPS!I$10,0)*$FC$6+VLOOKUP($FA229,LTREV,LOOKUPS!I$9,0)*$FD$6+VLOOKUP($FA229,CFP,LOOKUPS!I$6,0)*$FE$6+VLOOKUP($FA229,EP,LOOKUPS!I$8,0)*$FF$6+VLOOKUP($FA229,BM,LOOKUPS!I$5,0)*$FG$6+VLOOKUP($FA229,DIV,LOOKUPS!I$7,0)*$FH$6++VLOOKUP($FA229,SIZE,LOOKUPS!I$11,0)*$FI$6),"",VLOOKUP($FA229,MOM,LOOKUPS!I$12,0)*$FB$6+VLOOKUP($FA229,STREV,LOOKUPS!I$10,0)*$FC$6+VLOOKUP($FA229,LTREV,LOOKUPS!I$9,0)*$FD$6+VLOOKUP($FA229,CFP,LOOKUPS!I$6,0)*$FE$6+VLOOKUP($FA229,EP,LOOKUPS!I$8,0)*$FF$6+VLOOKUP($FA229,BM,LOOKUPS!I$5,0)*$FG$6+VLOOKUP($FA229,DIV,LOOKUPS!I$7,0)*$FH$6++VLOOKUP($FA229,SIZE,LOOKUPS!I$11,0)*$FI$6)</f>
        <v/>
      </c>
      <c r="FI229" s="1" t="str">
        <f>IF(ISERROR(VLOOKUP($FA229,MOM,LOOKUPS!J$12,0)*$FB$6+VLOOKUP($FA229,STREV,LOOKUPS!J$10,0)*$FC$6+VLOOKUP($FA229,LTREV,LOOKUPS!J$9,0)*$FD$6+VLOOKUP($FA229,CFP,LOOKUPS!J$6,0)*$FE$6+VLOOKUP($FA229,EP,LOOKUPS!J$8,0)*$FF$6+VLOOKUP($FA229,BM,LOOKUPS!J$5,0)*$FG$6+VLOOKUP($FA229,DIV,LOOKUPS!J$7,0)*$FH$6++VLOOKUP($FA229,SIZE,LOOKUPS!J$11,0)*$FI$6),"",VLOOKUP($FA229,MOM,LOOKUPS!J$12,0)*$FB$6+VLOOKUP($FA229,STREV,LOOKUPS!J$10,0)*$FC$6+VLOOKUP($FA229,LTREV,LOOKUPS!J$9,0)*$FD$6+VLOOKUP($FA229,CFP,LOOKUPS!J$6,0)*$FE$6+VLOOKUP($FA229,EP,LOOKUPS!J$8,0)*$FF$6+VLOOKUP($FA229,BM,LOOKUPS!J$5,0)*$FG$6+VLOOKUP($FA229,DIV,LOOKUPS!J$7,0)*$FH$6++VLOOKUP($FA229,SIZE,LOOKUPS!J$11,0)*$FI$6)</f>
        <v/>
      </c>
      <c r="FJ229" s="1" t="str">
        <f>IF(ISERROR(VLOOKUP($FA229,MOM,LOOKUPS!K$12,0)*$FB$6+VLOOKUP($FA229,STREV,LOOKUPS!K$10,0)*$FC$6+VLOOKUP($FA229,LTREV,LOOKUPS!K$9,0)*$FD$6+VLOOKUP($FA229,CFP,LOOKUPS!K$6,0)*$FE$6+VLOOKUP($FA229,EP,LOOKUPS!K$8,0)*$FF$6+VLOOKUP($FA229,BM,LOOKUPS!K$5,0)*$FG$6+VLOOKUP($FA229,DIV,LOOKUPS!K$7,0)*$FH$6++VLOOKUP($FA229,SIZE,LOOKUPS!K$11,0)*$FI$6),"",VLOOKUP($FA229,MOM,LOOKUPS!K$12,0)*$FB$6+VLOOKUP($FA229,STREV,LOOKUPS!K$10,0)*$FC$6+VLOOKUP($FA229,LTREV,LOOKUPS!K$9,0)*$FD$6+VLOOKUP($FA229,CFP,LOOKUPS!K$6,0)*$FE$6+VLOOKUP($FA229,EP,LOOKUPS!K$8,0)*$FF$6+VLOOKUP($FA229,BM,LOOKUPS!K$5,0)*$FG$6+VLOOKUP($FA229,DIV,LOOKUPS!K$7,0)*$FH$6++VLOOKUP($FA229,SIZE,LOOKUPS!K$11,0)*$FI$6)</f>
        <v/>
      </c>
      <c r="FK229" s="1" t="str">
        <f>IF(ISERROR(VLOOKUP($FA229,MOM,LOOKUPS!L$12,0)*$FB$6+VLOOKUP($FA229,STREV,LOOKUPS!L$10,0)*$FC$6+VLOOKUP($FA229,LTREV,LOOKUPS!L$9,0)*$FD$6+VLOOKUP($FA229,CFP,LOOKUPS!L$6,0)*$FE$6+VLOOKUP($FA229,EP,LOOKUPS!L$8,0)*$FF$6+VLOOKUP($FA229,BM,LOOKUPS!L$5,0)*$FG$6+VLOOKUP($FA229,DIV,LOOKUPS!L$7,0)*$FH$6++VLOOKUP($FA229,SIZE,LOOKUPS!L$11,0)*$FI$6),"",VLOOKUP($FA229,MOM,LOOKUPS!L$12,0)*$FB$6+VLOOKUP($FA229,STREV,LOOKUPS!L$10,0)*$FC$6+VLOOKUP($FA229,LTREV,LOOKUPS!L$9,0)*$FD$6+VLOOKUP($FA229,CFP,LOOKUPS!L$6,0)*$FE$6+VLOOKUP($FA229,EP,LOOKUPS!L$8,0)*$FF$6+VLOOKUP($FA229,BM,LOOKUPS!L$5,0)*$FG$6+VLOOKUP($FA229,DIV,LOOKUPS!L$7,0)*$FH$6++VLOOKUP($FA229,SIZE,LOOKUPS!L$11,0)*$FI$6)</f>
        <v/>
      </c>
    </row>
    <row r="230" spans="1:167" x14ac:dyDescent="0.3">
      <c r="A230" s="1">
        <v>194505</v>
      </c>
      <c r="B230" s="1">
        <v>4.2699999999999996</v>
      </c>
      <c r="C230" s="1">
        <v>2.94</v>
      </c>
      <c r="D230" s="1">
        <v>1.97</v>
      </c>
      <c r="E230" s="1">
        <v>3.42</v>
      </c>
      <c r="F230" s="1">
        <v>0.97</v>
      </c>
      <c r="G230" s="1">
        <v>2.54</v>
      </c>
      <c r="H230" s="1">
        <v>2.88</v>
      </c>
      <c r="I230" s="1">
        <v>2.81</v>
      </c>
      <c r="J230" s="1">
        <v>4.53</v>
      </c>
      <c r="K230" s="1">
        <v>2.9</v>
      </c>
      <c r="M230" s="1">
        <v>194406</v>
      </c>
      <c r="N230" s="1">
        <v>12.68</v>
      </c>
      <c r="O230" s="1">
        <v>6.03</v>
      </c>
      <c r="P230" s="1">
        <v>8.59</v>
      </c>
      <c r="Q230" s="1">
        <v>9.1</v>
      </c>
      <c r="R230" s="1">
        <v>10.06</v>
      </c>
      <c r="S230" s="1">
        <v>9.66</v>
      </c>
      <c r="T230" s="1">
        <v>11.82</v>
      </c>
      <c r="U230" s="1">
        <v>10.08</v>
      </c>
      <c r="V230" s="1">
        <v>10.29</v>
      </c>
      <c r="W230" s="1">
        <v>14.6</v>
      </c>
      <c r="Y230" s="1">
        <v>194905</v>
      </c>
      <c r="Z230" s="1">
        <v>-6.75</v>
      </c>
      <c r="AA230" s="1">
        <v>-4.33</v>
      </c>
      <c r="AB230" s="1">
        <v>-3.69</v>
      </c>
      <c r="AC230" s="1">
        <v>-2.64</v>
      </c>
      <c r="AD230" s="1">
        <v>-3.88</v>
      </c>
      <c r="AE230" s="1">
        <v>-4.78</v>
      </c>
      <c r="AF230" s="1">
        <v>-2.88</v>
      </c>
      <c r="AG230" s="1">
        <v>-4.87</v>
      </c>
      <c r="AH230" s="1">
        <v>-4.8099999999999996</v>
      </c>
      <c r="AI230" s="1">
        <v>-4.87</v>
      </c>
      <c r="AK230">
        <v>196911</v>
      </c>
      <c r="AL230">
        <v>-9.41</v>
      </c>
      <c r="AM230">
        <v>-6.04</v>
      </c>
      <c r="AN230">
        <v>-4.76</v>
      </c>
      <c r="AO230">
        <v>-5.55</v>
      </c>
      <c r="AP230">
        <v>-6.16</v>
      </c>
      <c r="AQ230">
        <v>-4.96</v>
      </c>
      <c r="AR230">
        <v>-4.55</v>
      </c>
      <c r="AS230">
        <v>-5.38</v>
      </c>
      <c r="AT230">
        <v>-5.8</v>
      </c>
      <c r="AU230">
        <v>-6.49</v>
      </c>
      <c r="AV230">
        <v>-5.66</v>
      </c>
      <c r="AW230">
        <v>-5.6</v>
      </c>
      <c r="AX230">
        <v>-4.32</v>
      </c>
      <c r="AY230">
        <v>-4.3600000000000003</v>
      </c>
      <c r="AZ230">
        <v>-4.76</v>
      </c>
      <c r="BA230">
        <v>-5.74</v>
      </c>
      <c r="BB230">
        <v>-5</v>
      </c>
      <c r="BC230">
        <v>-5.86</v>
      </c>
      <c r="BD230">
        <v>-5.74</v>
      </c>
      <c r="BF230" s="1">
        <v>196911</v>
      </c>
      <c r="BG230" s="1">
        <v>-9.67</v>
      </c>
      <c r="BH230" s="1">
        <v>-5.74</v>
      </c>
      <c r="BI230" s="1">
        <v>-5.49</v>
      </c>
      <c r="BJ230" s="1">
        <v>-4.76</v>
      </c>
      <c r="BK230" s="1">
        <v>-6.03</v>
      </c>
      <c r="BL230" s="1">
        <v>-5.33</v>
      </c>
      <c r="BM230" s="1">
        <v>-5.54</v>
      </c>
      <c r="BN230" s="1">
        <v>-4.8899999999999997</v>
      </c>
      <c r="BO230" s="1">
        <v>-4.74</v>
      </c>
      <c r="BP230" s="1">
        <v>-6.08</v>
      </c>
      <c r="BQ230" s="1">
        <v>-5.94</v>
      </c>
      <c r="BR230" s="1">
        <v>-4.7699999999999996</v>
      </c>
      <c r="BS230" s="1">
        <v>-5.91</v>
      </c>
      <c r="BT230" s="1">
        <v>-6.03</v>
      </c>
      <c r="BU230" s="1">
        <v>-5.07</v>
      </c>
      <c r="BV230" s="1">
        <v>-4.96</v>
      </c>
      <c r="BW230" s="1">
        <v>-4.8099999999999996</v>
      </c>
      <c r="BX230" s="1">
        <v>-4.57</v>
      </c>
      <c r="BY230" s="1">
        <v>-4.8899999999999997</v>
      </c>
      <c r="CA230" s="1">
        <v>194411</v>
      </c>
      <c r="CB230" s="1">
        <v>-99.99</v>
      </c>
      <c r="CC230" s="1">
        <v>1.18</v>
      </c>
      <c r="CD230" s="1">
        <v>2.91</v>
      </c>
      <c r="CE230" s="1">
        <v>2.99</v>
      </c>
      <c r="CF230" s="1">
        <v>1.2</v>
      </c>
      <c r="CG230" s="1">
        <v>1.68</v>
      </c>
      <c r="CH230" s="1">
        <v>2.69</v>
      </c>
      <c r="CI230" s="1">
        <v>3.61</v>
      </c>
      <c r="CJ230" s="1">
        <v>2.9</v>
      </c>
      <c r="CK230" s="1">
        <v>1.02</v>
      </c>
      <c r="CL230" s="1">
        <v>1.38</v>
      </c>
      <c r="CM230" s="1">
        <v>1.1499999999999999</v>
      </c>
      <c r="CN230" s="1">
        <v>2.2200000000000002</v>
      </c>
      <c r="CO230" s="1">
        <v>2.8</v>
      </c>
      <c r="CP230" s="1">
        <v>2.58</v>
      </c>
      <c r="CQ230" s="1">
        <v>4.0599999999999996</v>
      </c>
      <c r="CR230" s="1">
        <v>3.16</v>
      </c>
      <c r="CS230" s="1">
        <v>2.19</v>
      </c>
      <c r="CT230" s="1">
        <v>3.63</v>
      </c>
      <c r="CV230" s="1">
        <v>194511</v>
      </c>
      <c r="CW230" s="1">
        <v>13.69</v>
      </c>
      <c r="CX230" s="1">
        <v>9.2100000000000009</v>
      </c>
      <c r="CY230" s="1">
        <v>7.13</v>
      </c>
      <c r="CZ230" s="1">
        <v>10.19</v>
      </c>
      <c r="DA230" s="1">
        <v>10.119999999999999</v>
      </c>
      <c r="DB230" s="1">
        <v>7.39</v>
      </c>
      <c r="DC230" s="1">
        <v>6.64</v>
      </c>
      <c r="DD230" s="1">
        <v>8.61</v>
      </c>
      <c r="DE230" s="1">
        <v>10.61</v>
      </c>
      <c r="DF230" s="1">
        <v>9.48</v>
      </c>
      <c r="DG230" s="1">
        <v>10.76</v>
      </c>
      <c r="DH230" s="1">
        <v>7.43</v>
      </c>
      <c r="DI230" s="1">
        <v>7.36</v>
      </c>
      <c r="DJ230" s="1">
        <v>7.27</v>
      </c>
      <c r="DK230" s="1">
        <v>6</v>
      </c>
      <c r="DL230" s="1">
        <v>7.88</v>
      </c>
      <c r="DM230" s="1">
        <v>9.34</v>
      </c>
      <c r="DN230" s="1">
        <v>8.0500000000000007</v>
      </c>
      <c r="DO230" s="1">
        <v>13.15</v>
      </c>
      <c r="DQ230" s="1">
        <v>194411</v>
      </c>
      <c r="DR230" s="1">
        <v>-99.99</v>
      </c>
      <c r="DS230" s="1">
        <v>3.27</v>
      </c>
      <c r="DT230" s="1">
        <v>1.88</v>
      </c>
      <c r="DU230" s="1">
        <v>1.99</v>
      </c>
      <c r="DV230" s="1">
        <v>3</v>
      </c>
      <c r="DW230" s="1">
        <v>2.76</v>
      </c>
      <c r="DX230" s="1">
        <v>1.78</v>
      </c>
      <c r="DY230" s="1">
        <v>2.44</v>
      </c>
      <c r="DZ230" s="1">
        <v>1.65</v>
      </c>
      <c r="EA230" s="1">
        <v>3.39</v>
      </c>
      <c r="EB230" s="1">
        <v>2.63</v>
      </c>
      <c r="EC230" s="1">
        <v>3.79</v>
      </c>
      <c r="ED230" s="1">
        <v>1.72</v>
      </c>
      <c r="EE230" s="1">
        <v>2.38</v>
      </c>
      <c r="EF230" s="1">
        <v>1.17</v>
      </c>
      <c r="EG230" s="1">
        <v>2.2200000000000002</v>
      </c>
      <c r="EH230" s="1">
        <v>2.66</v>
      </c>
      <c r="EI230" s="1">
        <v>1.59</v>
      </c>
      <c r="EJ230" s="1">
        <v>1.71</v>
      </c>
      <c r="EL230">
        <v>194411</v>
      </c>
      <c r="EM230">
        <v>1.71</v>
      </c>
      <c r="EN230">
        <v>0.37</v>
      </c>
      <c r="EO230">
        <v>2.31</v>
      </c>
      <c r="EP230">
        <v>0.03</v>
      </c>
      <c r="ER230" s="1">
        <v>194505</v>
      </c>
      <c r="ES230" s="1">
        <v>0.11</v>
      </c>
      <c r="EU230" s="1">
        <v>194406</v>
      </c>
      <c r="EV230" s="1">
        <v>-1.49</v>
      </c>
      <c r="EX230" s="1">
        <v>194905</v>
      </c>
      <c r="EY230" s="1">
        <v>1.25</v>
      </c>
      <c r="FA230" s="1">
        <v>194505</v>
      </c>
      <c r="FB230" s="1" t="str">
        <f>IF(ISERROR(VLOOKUP($FA230,MOM,LOOKUPS!C$12,0)*$FB$6+VLOOKUP($FA230,STREV,LOOKUPS!C$10,0)*$FC$6+VLOOKUP($FA230,LTREV,LOOKUPS!C$9,0)*$FD$6+VLOOKUP($FA230,CFP,LOOKUPS!C$6,0)*$FE$6+VLOOKUP($FA230,EP,LOOKUPS!C$8,0)*$FF$6+VLOOKUP($FA230,BM,LOOKUPS!C$5,0)*$FG$6+VLOOKUP($FA230,DIV,LOOKUPS!C$7,0)*$FH$6++VLOOKUP($FA230,SIZE,LOOKUPS!C$11,0)*$FI$6),"",VLOOKUP($FA230,MOM,LOOKUPS!C$12,0)*$FB$6+VLOOKUP($FA230,STREV,LOOKUPS!C$10,0)*$FC$6+VLOOKUP($FA230,LTREV,LOOKUPS!C$9,0)*$FD$6+VLOOKUP($FA230,CFP,LOOKUPS!C$6,0)*$FE$6+VLOOKUP($FA230,EP,LOOKUPS!C$8,0)*$FF$6+VLOOKUP($FA230,BM,LOOKUPS!C$5,0)*$FG$6+VLOOKUP($FA230,DIV,LOOKUPS!C$7,0)*$FH$6++VLOOKUP($FA230,SIZE,LOOKUPS!C$11,0)*$FI$6)</f>
        <v/>
      </c>
      <c r="FC230" s="1" t="str">
        <f>IF(ISERROR(VLOOKUP($FA230,MOM,LOOKUPS!D$12,0)*$FB$6+VLOOKUP($FA230,STREV,LOOKUPS!D$10,0)*$FC$6+VLOOKUP($FA230,LTREV,LOOKUPS!D$9,0)*$FD$6+VLOOKUP($FA230,CFP,LOOKUPS!D$6,0)*$FE$6+VLOOKUP($FA230,EP,LOOKUPS!D$8,0)*$FF$6+VLOOKUP($FA230,BM,LOOKUPS!D$5,0)*$FG$6+VLOOKUP($FA230,DIV,LOOKUPS!D$7,0)*$FH$6++VLOOKUP($FA230,SIZE,LOOKUPS!D$11,0)*$FI$6),"",VLOOKUP($FA230,MOM,LOOKUPS!D$12,0)*$FB$6+VLOOKUP($FA230,STREV,LOOKUPS!D$10,0)*$FC$6+VLOOKUP($FA230,LTREV,LOOKUPS!D$9,0)*$FD$6+VLOOKUP($FA230,CFP,LOOKUPS!D$6,0)*$FE$6+VLOOKUP($FA230,EP,LOOKUPS!D$8,0)*$FF$6+VLOOKUP($FA230,BM,LOOKUPS!D$5,0)*$FG$6+VLOOKUP($FA230,DIV,LOOKUPS!D$7,0)*$FH$6++VLOOKUP($FA230,SIZE,LOOKUPS!D$11,0)*$FI$6)</f>
        <v/>
      </c>
      <c r="FD230" s="1" t="str">
        <f>IF(ISERROR(VLOOKUP($FA230,MOM,LOOKUPS!E$12,0)*$FB$6+VLOOKUP($FA230,STREV,LOOKUPS!E$10,0)*$FC$6+VLOOKUP($FA230,LTREV,LOOKUPS!E$9,0)*$FD$6+VLOOKUP($FA230,CFP,LOOKUPS!E$6,0)*$FE$6+VLOOKUP($FA230,EP,LOOKUPS!E$8,0)*$FF$6+VLOOKUP($FA230,BM,LOOKUPS!E$5,0)*$FG$6+VLOOKUP($FA230,DIV,LOOKUPS!E$7,0)*$FH$6++VLOOKUP($FA230,SIZE,LOOKUPS!E$11,0)*$FI$6),"",VLOOKUP($FA230,MOM,LOOKUPS!E$12,0)*$FB$6+VLOOKUP($FA230,STREV,LOOKUPS!E$10,0)*$FC$6+VLOOKUP($FA230,LTREV,LOOKUPS!E$9,0)*$FD$6+VLOOKUP($FA230,CFP,LOOKUPS!E$6,0)*$FE$6+VLOOKUP($FA230,EP,LOOKUPS!E$8,0)*$FF$6+VLOOKUP($FA230,BM,LOOKUPS!E$5,0)*$FG$6+VLOOKUP($FA230,DIV,LOOKUPS!E$7,0)*$FH$6++VLOOKUP($FA230,SIZE,LOOKUPS!E$11,0)*$FI$6)</f>
        <v/>
      </c>
      <c r="FE230" s="1" t="str">
        <f>IF(ISERROR(VLOOKUP($FA230,MOM,LOOKUPS!F$12,0)*$FB$6+VLOOKUP($FA230,STREV,LOOKUPS!F$10,0)*$FC$6+VLOOKUP($FA230,LTREV,LOOKUPS!F$9,0)*$FD$6+VLOOKUP($FA230,CFP,LOOKUPS!F$6,0)*$FE$6+VLOOKUP($FA230,EP,LOOKUPS!F$8,0)*$FF$6+VLOOKUP($FA230,BM,LOOKUPS!F$5,0)*$FG$6+VLOOKUP($FA230,DIV,LOOKUPS!F$7,0)*$FH$6++VLOOKUP($FA230,SIZE,LOOKUPS!F$11,0)*$FI$6),"",VLOOKUP($FA230,MOM,LOOKUPS!F$12,0)*$FB$6+VLOOKUP($FA230,STREV,LOOKUPS!F$10,0)*$FC$6+VLOOKUP($FA230,LTREV,LOOKUPS!F$9,0)*$FD$6+VLOOKUP($FA230,CFP,LOOKUPS!F$6,0)*$FE$6+VLOOKUP($FA230,EP,LOOKUPS!F$8,0)*$FF$6+VLOOKUP($FA230,BM,LOOKUPS!F$5,0)*$FG$6+VLOOKUP($FA230,DIV,LOOKUPS!F$7,0)*$FH$6++VLOOKUP($FA230,SIZE,LOOKUPS!F$11,0)*$FI$6)</f>
        <v/>
      </c>
      <c r="FF230" s="1" t="str">
        <f>IF(ISERROR(VLOOKUP($FA230,MOM,LOOKUPS!G$12,0)*$FB$6+VLOOKUP($FA230,STREV,LOOKUPS!G$10,0)*$FC$6+VLOOKUP($FA230,LTREV,LOOKUPS!G$9,0)*$FD$6+VLOOKUP($FA230,CFP,LOOKUPS!G$6,0)*$FE$6+VLOOKUP($FA230,EP,LOOKUPS!G$8,0)*$FF$6+VLOOKUP($FA230,BM,LOOKUPS!G$5,0)*$FG$6+VLOOKUP($FA230,DIV,LOOKUPS!G$7,0)*$FH$6++VLOOKUP($FA230,SIZE,LOOKUPS!G$11,0)*$FI$6),"",VLOOKUP($FA230,MOM,LOOKUPS!G$12,0)*$FB$6+VLOOKUP($FA230,STREV,LOOKUPS!G$10,0)*$FC$6+VLOOKUP($FA230,LTREV,LOOKUPS!G$9,0)*$FD$6+VLOOKUP($FA230,CFP,LOOKUPS!G$6,0)*$FE$6+VLOOKUP($FA230,EP,LOOKUPS!G$8,0)*$FF$6+VLOOKUP($FA230,BM,LOOKUPS!G$5,0)*$FG$6+VLOOKUP($FA230,DIV,LOOKUPS!G$7,0)*$FH$6++VLOOKUP($FA230,SIZE,LOOKUPS!G$11,0)*$FI$6)</f>
        <v/>
      </c>
      <c r="FG230" s="1" t="str">
        <f>IF(ISERROR(VLOOKUP($FA230,MOM,LOOKUPS!H$12,0)*$FB$6+VLOOKUP($FA230,STREV,LOOKUPS!H$10,0)*$FC$6+VLOOKUP($FA230,LTREV,LOOKUPS!H$9,0)*$FD$6+VLOOKUP($FA230,CFP,LOOKUPS!H$6,0)*$FE$6+VLOOKUP($FA230,EP,LOOKUPS!H$8,0)*$FF$6+VLOOKUP($FA230,BM,LOOKUPS!H$5,0)*$FG$6+VLOOKUP($FA230,DIV,LOOKUPS!H$7,0)*$FH$6++VLOOKUP($FA230,SIZE,LOOKUPS!H$11,0)*$FI$6),"",VLOOKUP($FA230,MOM,LOOKUPS!H$12,0)*$FB$6+VLOOKUP($FA230,STREV,LOOKUPS!H$10,0)*$FC$6+VLOOKUP($FA230,LTREV,LOOKUPS!H$9,0)*$FD$6+VLOOKUP($FA230,CFP,LOOKUPS!H$6,0)*$FE$6+VLOOKUP($FA230,EP,LOOKUPS!H$8,0)*$FF$6+VLOOKUP($FA230,BM,LOOKUPS!H$5,0)*$FG$6+VLOOKUP($FA230,DIV,LOOKUPS!H$7,0)*$FH$6++VLOOKUP($FA230,SIZE,LOOKUPS!H$11,0)*$FI$6)</f>
        <v/>
      </c>
      <c r="FH230" s="1" t="str">
        <f>IF(ISERROR(VLOOKUP($FA230,MOM,LOOKUPS!I$12,0)*$FB$6+VLOOKUP($FA230,STREV,LOOKUPS!I$10,0)*$FC$6+VLOOKUP($FA230,LTREV,LOOKUPS!I$9,0)*$FD$6+VLOOKUP($FA230,CFP,LOOKUPS!I$6,0)*$FE$6+VLOOKUP($FA230,EP,LOOKUPS!I$8,0)*$FF$6+VLOOKUP($FA230,BM,LOOKUPS!I$5,0)*$FG$6+VLOOKUP($FA230,DIV,LOOKUPS!I$7,0)*$FH$6++VLOOKUP($FA230,SIZE,LOOKUPS!I$11,0)*$FI$6),"",VLOOKUP($FA230,MOM,LOOKUPS!I$12,0)*$FB$6+VLOOKUP($FA230,STREV,LOOKUPS!I$10,0)*$FC$6+VLOOKUP($FA230,LTREV,LOOKUPS!I$9,0)*$FD$6+VLOOKUP($FA230,CFP,LOOKUPS!I$6,0)*$FE$6+VLOOKUP($FA230,EP,LOOKUPS!I$8,0)*$FF$6+VLOOKUP($FA230,BM,LOOKUPS!I$5,0)*$FG$6+VLOOKUP($FA230,DIV,LOOKUPS!I$7,0)*$FH$6++VLOOKUP($FA230,SIZE,LOOKUPS!I$11,0)*$FI$6)</f>
        <v/>
      </c>
      <c r="FI230" s="1" t="str">
        <f>IF(ISERROR(VLOOKUP($FA230,MOM,LOOKUPS!J$12,0)*$FB$6+VLOOKUP($FA230,STREV,LOOKUPS!J$10,0)*$FC$6+VLOOKUP($FA230,LTREV,LOOKUPS!J$9,0)*$FD$6+VLOOKUP($FA230,CFP,LOOKUPS!J$6,0)*$FE$6+VLOOKUP($FA230,EP,LOOKUPS!J$8,0)*$FF$6+VLOOKUP($FA230,BM,LOOKUPS!J$5,0)*$FG$6+VLOOKUP($FA230,DIV,LOOKUPS!J$7,0)*$FH$6++VLOOKUP($FA230,SIZE,LOOKUPS!J$11,0)*$FI$6),"",VLOOKUP($FA230,MOM,LOOKUPS!J$12,0)*$FB$6+VLOOKUP($FA230,STREV,LOOKUPS!J$10,0)*$FC$6+VLOOKUP($FA230,LTREV,LOOKUPS!J$9,0)*$FD$6+VLOOKUP($FA230,CFP,LOOKUPS!J$6,0)*$FE$6+VLOOKUP($FA230,EP,LOOKUPS!J$8,0)*$FF$6+VLOOKUP($FA230,BM,LOOKUPS!J$5,0)*$FG$6+VLOOKUP($FA230,DIV,LOOKUPS!J$7,0)*$FH$6++VLOOKUP($FA230,SIZE,LOOKUPS!J$11,0)*$FI$6)</f>
        <v/>
      </c>
      <c r="FJ230" s="1" t="str">
        <f>IF(ISERROR(VLOOKUP($FA230,MOM,LOOKUPS!K$12,0)*$FB$6+VLOOKUP($FA230,STREV,LOOKUPS!K$10,0)*$FC$6+VLOOKUP($FA230,LTREV,LOOKUPS!K$9,0)*$FD$6+VLOOKUP($FA230,CFP,LOOKUPS!K$6,0)*$FE$6+VLOOKUP($FA230,EP,LOOKUPS!K$8,0)*$FF$6+VLOOKUP($FA230,BM,LOOKUPS!K$5,0)*$FG$6+VLOOKUP($FA230,DIV,LOOKUPS!K$7,0)*$FH$6++VLOOKUP($FA230,SIZE,LOOKUPS!K$11,0)*$FI$6),"",VLOOKUP($FA230,MOM,LOOKUPS!K$12,0)*$FB$6+VLOOKUP($FA230,STREV,LOOKUPS!K$10,0)*$FC$6+VLOOKUP($FA230,LTREV,LOOKUPS!K$9,0)*$FD$6+VLOOKUP($FA230,CFP,LOOKUPS!K$6,0)*$FE$6+VLOOKUP($FA230,EP,LOOKUPS!K$8,0)*$FF$6+VLOOKUP($FA230,BM,LOOKUPS!K$5,0)*$FG$6+VLOOKUP($FA230,DIV,LOOKUPS!K$7,0)*$FH$6++VLOOKUP($FA230,SIZE,LOOKUPS!K$11,0)*$FI$6)</f>
        <v/>
      </c>
      <c r="FK230" s="1" t="str">
        <f>IF(ISERROR(VLOOKUP($FA230,MOM,LOOKUPS!L$12,0)*$FB$6+VLOOKUP($FA230,STREV,LOOKUPS!L$10,0)*$FC$6+VLOOKUP($FA230,LTREV,LOOKUPS!L$9,0)*$FD$6+VLOOKUP($FA230,CFP,LOOKUPS!L$6,0)*$FE$6+VLOOKUP($FA230,EP,LOOKUPS!L$8,0)*$FF$6+VLOOKUP($FA230,BM,LOOKUPS!L$5,0)*$FG$6+VLOOKUP($FA230,DIV,LOOKUPS!L$7,0)*$FH$6++VLOOKUP($FA230,SIZE,LOOKUPS!L$11,0)*$FI$6),"",VLOOKUP($FA230,MOM,LOOKUPS!L$12,0)*$FB$6+VLOOKUP($FA230,STREV,LOOKUPS!L$10,0)*$FC$6+VLOOKUP($FA230,LTREV,LOOKUPS!L$9,0)*$FD$6+VLOOKUP($FA230,CFP,LOOKUPS!L$6,0)*$FE$6+VLOOKUP($FA230,EP,LOOKUPS!L$8,0)*$FF$6+VLOOKUP($FA230,BM,LOOKUPS!L$5,0)*$FG$6+VLOOKUP($FA230,DIV,LOOKUPS!L$7,0)*$FH$6++VLOOKUP($FA230,SIZE,LOOKUPS!L$11,0)*$FI$6)</f>
        <v/>
      </c>
    </row>
    <row r="231" spans="1:167" x14ac:dyDescent="0.3">
      <c r="A231" s="1">
        <v>194506</v>
      </c>
      <c r="B231" s="1">
        <v>2.4</v>
      </c>
      <c r="C231" s="1">
        <v>1.52</v>
      </c>
      <c r="D231" s="1">
        <v>2.34</v>
      </c>
      <c r="E231" s="1">
        <v>1.17</v>
      </c>
      <c r="F231" s="1">
        <v>2.89</v>
      </c>
      <c r="G231" s="1">
        <v>1.65</v>
      </c>
      <c r="H231" s="1">
        <v>3.25</v>
      </c>
      <c r="I231" s="1">
        <v>5.27</v>
      </c>
      <c r="J231" s="1">
        <v>7.01</v>
      </c>
      <c r="K231" s="1">
        <v>8.59</v>
      </c>
      <c r="M231" s="1">
        <v>194407</v>
      </c>
      <c r="N231" s="1">
        <v>1.03</v>
      </c>
      <c r="O231" s="1">
        <v>-0.11</v>
      </c>
      <c r="P231" s="1">
        <v>0.27</v>
      </c>
      <c r="Q231" s="1">
        <v>0.01</v>
      </c>
      <c r="R231" s="1">
        <v>-0.46</v>
      </c>
      <c r="S231" s="1">
        <v>-0.2</v>
      </c>
      <c r="T231" s="1">
        <v>-2.35</v>
      </c>
      <c r="U231" s="1">
        <v>-3.45</v>
      </c>
      <c r="V231" s="1">
        <v>-3.51</v>
      </c>
      <c r="W231" s="1">
        <v>-3.87</v>
      </c>
      <c r="Y231" s="1">
        <v>194906</v>
      </c>
      <c r="Z231" s="1">
        <v>-0.86</v>
      </c>
      <c r="AA231" s="1">
        <v>-0.79</v>
      </c>
      <c r="AB231" s="1">
        <v>-1.1299999999999999</v>
      </c>
      <c r="AC231" s="1">
        <v>-0.54</v>
      </c>
      <c r="AD231" s="1">
        <v>-1.57</v>
      </c>
      <c r="AE231" s="1">
        <v>0.54</v>
      </c>
      <c r="AF231" s="1">
        <v>-0.26</v>
      </c>
      <c r="AG231" s="1">
        <v>0.4</v>
      </c>
      <c r="AH231" s="1">
        <v>-1.35</v>
      </c>
      <c r="AI231" s="1">
        <v>-0.12</v>
      </c>
      <c r="AK231">
        <v>196912</v>
      </c>
      <c r="AL231">
        <v>-12.42</v>
      </c>
      <c r="AM231">
        <v>-7.37</v>
      </c>
      <c r="AN231">
        <v>-5.17</v>
      </c>
      <c r="AO231">
        <v>-5.51</v>
      </c>
      <c r="AP231">
        <v>-7.62</v>
      </c>
      <c r="AQ231">
        <v>-5.91</v>
      </c>
      <c r="AR231">
        <v>-5.46</v>
      </c>
      <c r="AS231">
        <v>-4.57</v>
      </c>
      <c r="AT231">
        <v>-5.86</v>
      </c>
      <c r="AU231">
        <v>-8.06</v>
      </c>
      <c r="AV231">
        <v>-6.96</v>
      </c>
      <c r="AW231">
        <v>-6.51</v>
      </c>
      <c r="AX231">
        <v>-5.3</v>
      </c>
      <c r="AY231">
        <v>-5.0199999999999996</v>
      </c>
      <c r="AZ231">
        <v>-5.94</v>
      </c>
      <c r="BA231">
        <v>-4.43</v>
      </c>
      <c r="BB231">
        <v>-4.72</v>
      </c>
      <c r="BC231">
        <v>-5.59</v>
      </c>
      <c r="BD231">
        <v>-6.1</v>
      </c>
      <c r="BF231" s="1">
        <v>196912</v>
      </c>
      <c r="BG231" s="1">
        <v>-13.55</v>
      </c>
      <c r="BH231" s="1">
        <v>-7.22</v>
      </c>
      <c r="BI231" s="1">
        <v>-5.68</v>
      </c>
      <c r="BJ231" s="1">
        <v>-4.49</v>
      </c>
      <c r="BK231" s="1">
        <v>-7.85</v>
      </c>
      <c r="BL231" s="1">
        <v>-5.59</v>
      </c>
      <c r="BM231" s="1">
        <v>-5.87</v>
      </c>
      <c r="BN231" s="1">
        <v>-4.6399999999999997</v>
      </c>
      <c r="BO231" s="1">
        <v>-4.54</v>
      </c>
      <c r="BP231" s="1">
        <v>-8.75</v>
      </c>
      <c r="BQ231" s="1">
        <v>-6.42</v>
      </c>
      <c r="BR231" s="1">
        <v>-5.12</v>
      </c>
      <c r="BS231" s="1">
        <v>-6.08</v>
      </c>
      <c r="BT231" s="1">
        <v>-6.52</v>
      </c>
      <c r="BU231" s="1">
        <v>-5.27</v>
      </c>
      <c r="BV231" s="1">
        <v>-4.8600000000000003</v>
      </c>
      <c r="BW231" s="1">
        <v>-4.3899999999999997</v>
      </c>
      <c r="BX231" s="1">
        <v>-3.66</v>
      </c>
      <c r="BY231" s="1">
        <v>-5.27</v>
      </c>
      <c r="CA231" s="1">
        <v>194412</v>
      </c>
      <c r="CB231" s="1">
        <v>-99.99</v>
      </c>
      <c r="CC231" s="1">
        <v>4.38</v>
      </c>
      <c r="CD231" s="1">
        <v>6.32</v>
      </c>
      <c r="CE231" s="1">
        <v>10.99</v>
      </c>
      <c r="CF231" s="1">
        <v>3.8</v>
      </c>
      <c r="CG231" s="1">
        <v>5.39</v>
      </c>
      <c r="CH231" s="1">
        <v>6.41</v>
      </c>
      <c r="CI231" s="1">
        <v>6.61</v>
      </c>
      <c r="CJ231" s="1">
        <v>13.52</v>
      </c>
      <c r="CK231" s="1">
        <v>2.98</v>
      </c>
      <c r="CL231" s="1">
        <v>4.6100000000000003</v>
      </c>
      <c r="CM231" s="1">
        <v>5.53</v>
      </c>
      <c r="CN231" s="1">
        <v>5.25</v>
      </c>
      <c r="CO231" s="1">
        <v>6.31</v>
      </c>
      <c r="CP231" s="1">
        <v>6.51</v>
      </c>
      <c r="CQ231" s="1">
        <v>7.21</v>
      </c>
      <c r="CR231" s="1">
        <v>6</v>
      </c>
      <c r="CS231" s="1">
        <v>10</v>
      </c>
      <c r="CT231" s="1">
        <v>17.13</v>
      </c>
      <c r="CV231" s="1">
        <v>194512</v>
      </c>
      <c r="CW231" s="1">
        <v>2.89</v>
      </c>
      <c r="CX231" s="1">
        <v>2.63</v>
      </c>
      <c r="CY231" s="1">
        <v>2.68</v>
      </c>
      <c r="CZ231" s="1">
        <v>1.54</v>
      </c>
      <c r="DA231" s="1">
        <v>3.27</v>
      </c>
      <c r="DB231" s="1">
        <v>1.77</v>
      </c>
      <c r="DC231" s="1">
        <v>3.12</v>
      </c>
      <c r="DD231" s="1">
        <v>2.0499999999999998</v>
      </c>
      <c r="DE231" s="1">
        <v>1.41</v>
      </c>
      <c r="DF231" s="1">
        <v>2.68</v>
      </c>
      <c r="DG231" s="1">
        <v>3.88</v>
      </c>
      <c r="DH231" s="1">
        <v>1.38</v>
      </c>
      <c r="DI231" s="1">
        <v>2.16</v>
      </c>
      <c r="DJ231" s="1">
        <v>2.92</v>
      </c>
      <c r="DK231" s="1">
        <v>3.32</v>
      </c>
      <c r="DL231" s="1">
        <v>2.3199999999999998</v>
      </c>
      <c r="DM231" s="1">
        <v>1.78</v>
      </c>
      <c r="DN231" s="1">
        <v>1.75</v>
      </c>
      <c r="DO231" s="1">
        <v>1.08</v>
      </c>
      <c r="DQ231" s="1">
        <v>194412</v>
      </c>
      <c r="DR231" s="1">
        <v>-99.99</v>
      </c>
      <c r="DS231" s="1">
        <v>8.89</v>
      </c>
      <c r="DT231" s="1">
        <v>7.27</v>
      </c>
      <c r="DU231" s="1">
        <v>4.63</v>
      </c>
      <c r="DV231" s="1">
        <v>10.01</v>
      </c>
      <c r="DW231" s="1">
        <v>7.53</v>
      </c>
      <c r="DX231" s="1">
        <v>6.77</v>
      </c>
      <c r="DY231" s="1">
        <v>6.33</v>
      </c>
      <c r="DZ231" s="1">
        <v>4.25</v>
      </c>
      <c r="EA231" s="1">
        <v>11.23</v>
      </c>
      <c r="EB231" s="1">
        <v>8.85</v>
      </c>
      <c r="EC231" s="1">
        <v>6.75</v>
      </c>
      <c r="ED231" s="1">
        <v>8.31</v>
      </c>
      <c r="EE231" s="1">
        <v>6.98</v>
      </c>
      <c r="EF231" s="1">
        <v>6.56</v>
      </c>
      <c r="EG231" s="1">
        <v>7.23</v>
      </c>
      <c r="EH231" s="1">
        <v>5.4</v>
      </c>
      <c r="EI231" s="1">
        <v>4.4400000000000004</v>
      </c>
      <c r="EJ231" s="1">
        <v>4.0599999999999996</v>
      </c>
      <c r="EL231">
        <v>194412</v>
      </c>
      <c r="EM231">
        <v>4.03</v>
      </c>
      <c r="EN231">
        <v>2.2400000000000002</v>
      </c>
      <c r="EO231">
        <v>5.91</v>
      </c>
      <c r="EP231">
        <v>0.02</v>
      </c>
      <c r="ER231" s="1">
        <v>194506</v>
      </c>
      <c r="ES231" s="1">
        <v>4.1100000000000003</v>
      </c>
      <c r="EU231" s="1">
        <v>194407</v>
      </c>
      <c r="EV231" s="1">
        <v>3.18</v>
      </c>
      <c r="EX231" s="1">
        <v>194906</v>
      </c>
      <c r="EY231" s="1">
        <v>-0.77</v>
      </c>
      <c r="FA231" s="1">
        <v>194506</v>
      </c>
      <c r="FB231" s="1" t="str">
        <f>IF(ISERROR(VLOOKUP($FA231,MOM,LOOKUPS!C$12,0)*$FB$6+VLOOKUP($FA231,STREV,LOOKUPS!C$10,0)*$FC$6+VLOOKUP($FA231,LTREV,LOOKUPS!C$9,0)*$FD$6+VLOOKUP($FA231,CFP,LOOKUPS!C$6,0)*$FE$6+VLOOKUP($FA231,EP,LOOKUPS!C$8,0)*$FF$6+VLOOKUP($FA231,BM,LOOKUPS!C$5,0)*$FG$6+VLOOKUP($FA231,DIV,LOOKUPS!C$7,0)*$FH$6++VLOOKUP($FA231,SIZE,LOOKUPS!C$11,0)*$FI$6),"",VLOOKUP($FA231,MOM,LOOKUPS!C$12,0)*$FB$6+VLOOKUP($FA231,STREV,LOOKUPS!C$10,0)*$FC$6+VLOOKUP($FA231,LTREV,LOOKUPS!C$9,0)*$FD$6+VLOOKUP($FA231,CFP,LOOKUPS!C$6,0)*$FE$6+VLOOKUP($FA231,EP,LOOKUPS!C$8,0)*$FF$6+VLOOKUP($FA231,BM,LOOKUPS!C$5,0)*$FG$6+VLOOKUP($FA231,DIV,LOOKUPS!C$7,0)*$FH$6++VLOOKUP($FA231,SIZE,LOOKUPS!C$11,0)*$FI$6)</f>
        <v/>
      </c>
      <c r="FC231" s="1" t="str">
        <f>IF(ISERROR(VLOOKUP($FA231,MOM,LOOKUPS!D$12,0)*$FB$6+VLOOKUP($FA231,STREV,LOOKUPS!D$10,0)*$FC$6+VLOOKUP($FA231,LTREV,LOOKUPS!D$9,0)*$FD$6+VLOOKUP($FA231,CFP,LOOKUPS!D$6,0)*$FE$6+VLOOKUP($FA231,EP,LOOKUPS!D$8,0)*$FF$6+VLOOKUP($FA231,BM,LOOKUPS!D$5,0)*$FG$6+VLOOKUP($FA231,DIV,LOOKUPS!D$7,0)*$FH$6++VLOOKUP($FA231,SIZE,LOOKUPS!D$11,0)*$FI$6),"",VLOOKUP($FA231,MOM,LOOKUPS!D$12,0)*$FB$6+VLOOKUP($FA231,STREV,LOOKUPS!D$10,0)*$FC$6+VLOOKUP($FA231,LTREV,LOOKUPS!D$9,0)*$FD$6+VLOOKUP($FA231,CFP,LOOKUPS!D$6,0)*$FE$6+VLOOKUP($FA231,EP,LOOKUPS!D$8,0)*$FF$6+VLOOKUP($FA231,BM,LOOKUPS!D$5,0)*$FG$6+VLOOKUP($FA231,DIV,LOOKUPS!D$7,0)*$FH$6++VLOOKUP($FA231,SIZE,LOOKUPS!D$11,0)*$FI$6)</f>
        <v/>
      </c>
      <c r="FD231" s="1" t="str">
        <f>IF(ISERROR(VLOOKUP($FA231,MOM,LOOKUPS!E$12,0)*$FB$6+VLOOKUP($FA231,STREV,LOOKUPS!E$10,0)*$FC$6+VLOOKUP($FA231,LTREV,LOOKUPS!E$9,0)*$FD$6+VLOOKUP($FA231,CFP,LOOKUPS!E$6,0)*$FE$6+VLOOKUP($FA231,EP,LOOKUPS!E$8,0)*$FF$6+VLOOKUP($FA231,BM,LOOKUPS!E$5,0)*$FG$6+VLOOKUP($FA231,DIV,LOOKUPS!E$7,0)*$FH$6++VLOOKUP($FA231,SIZE,LOOKUPS!E$11,0)*$FI$6),"",VLOOKUP($FA231,MOM,LOOKUPS!E$12,0)*$FB$6+VLOOKUP($FA231,STREV,LOOKUPS!E$10,0)*$FC$6+VLOOKUP($FA231,LTREV,LOOKUPS!E$9,0)*$FD$6+VLOOKUP($FA231,CFP,LOOKUPS!E$6,0)*$FE$6+VLOOKUP($FA231,EP,LOOKUPS!E$8,0)*$FF$6+VLOOKUP($FA231,BM,LOOKUPS!E$5,0)*$FG$6+VLOOKUP($FA231,DIV,LOOKUPS!E$7,0)*$FH$6++VLOOKUP($FA231,SIZE,LOOKUPS!E$11,0)*$FI$6)</f>
        <v/>
      </c>
      <c r="FE231" s="1" t="str">
        <f>IF(ISERROR(VLOOKUP($FA231,MOM,LOOKUPS!F$12,0)*$FB$6+VLOOKUP($FA231,STREV,LOOKUPS!F$10,0)*$FC$6+VLOOKUP($FA231,LTREV,LOOKUPS!F$9,0)*$FD$6+VLOOKUP($FA231,CFP,LOOKUPS!F$6,0)*$FE$6+VLOOKUP($FA231,EP,LOOKUPS!F$8,0)*$FF$6+VLOOKUP($FA231,BM,LOOKUPS!F$5,0)*$FG$6+VLOOKUP($FA231,DIV,LOOKUPS!F$7,0)*$FH$6++VLOOKUP($FA231,SIZE,LOOKUPS!F$11,0)*$FI$6),"",VLOOKUP($FA231,MOM,LOOKUPS!F$12,0)*$FB$6+VLOOKUP($FA231,STREV,LOOKUPS!F$10,0)*$FC$6+VLOOKUP($FA231,LTREV,LOOKUPS!F$9,0)*$FD$6+VLOOKUP($FA231,CFP,LOOKUPS!F$6,0)*$FE$6+VLOOKUP($FA231,EP,LOOKUPS!F$8,0)*$FF$6+VLOOKUP($FA231,BM,LOOKUPS!F$5,0)*$FG$6+VLOOKUP($FA231,DIV,LOOKUPS!F$7,0)*$FH$6++VLOOKUP($FA231,SIZE,LOOKUPS!F$11,0)*$FI$6)</f>
        <v/>
      </c>
      <c r="FF231" s="1" t="str">
        <f>IF(ISERROR(VLOOKUP($FA231,MOM,LOOKUPS!G$12,0)*$FB$6+VLOOKUP($FA231,STREV,LOOKUPS!G$10,0)*$FC$6+VLOOKUP($FA231,LTREV,LOOKUPS!G$9,0)*$FD$6+VLOOKUP($FA231,CFP,LOOKUPS!G$6,0)*$FE$6+VLOOKUP($FA231,EP,LOOKUPS!G$8,0)*$FF$6+VLOOKUP($FA231,BM,LOOKUPS!G$5,0)*$FG$6+VLOOKUP($FA231,DIV,LOOKUPS!G$7,0)*$FH$6++VLOOKUP($FA231,SIZE,LOOKUPS!G$11,0)*$FI$6),"",VLOOKUP($FA231,MOM,LOOKUPS!G$12,0)*$FB$6+VLOOKUP($FA231,STREV,LOOKUPS!G$10,0)*$FC$6+VLOOKUP($FA231,LTREV,LOOKUPS!G$9,0)*$FD$6+VLOOKUP($FA231,CFP,LOOKUPS!G$6,0)*$FE$6+VLOOKUP($FA231,EP,LOOKUPS!G$8,0)*$FF$6+VLOOKUP($FA231,BM,LOOKUPS!G$5,0)*$FG$6+VLOOKUP($FA231,DIV,LOOKUPS!G$7,0)*$FH$6++VLOOKUP($FA231,SIZE,LOOKUPS!G$11,0)*$FI$6)</f>
        <v/>
      </c>
      <c r="FG231" s="1" t="str">
        <f>IF(ISERROR(VLOOKUP($FA231,MOM,LOOKUPS!H$12,0)*$FB$6+VLOOKUP($FA231,STREV,LOOKUPS!H$10,0)*$FC$6+VLOOKUP($FA231,LTREV,LOOKUPS!H$9,0)*$FD$6+VLOOKUP($FA231,CFP,LOOKUPS!H$6,0)*$FE$6+VLOOKUP($FA231,EP,LOOKUPS!H$8,0)*$FF$6+VLOOKUP($FA231,BM,LOOKUPS!H$5,0)*$FG$6+VLOOKUP($FA231,DIV,LOOKUPS!H$7,0)*$FH$6++VLOOKUP($FA231,SIZE,LOOKUPS!H$11,0)*$FI$6),"",VLOOKUP($FA231,MOM,LOOKUPS!H$12,0)*$FB$6+VLOOKUP($FA231,STREV,LOOKUPS!H$10,0)*$FC$6+VLOOKUP($FA231,LTREV,LOOKUPS!H$9,0)*$FD$6+VLOOKUP($FA231,CFP,LOOKUPS!H$6,0)*$FE$6+VLOOKUP($FA231,EP,LOOKUPS!H$8,0)*$FF$6+VLOOKUP($FA231,BM,LOOKUPS!H$5,0)*$FG$6+VLOOKUP($FA231,DIV,LOOKUPS!H$7,0)*$FH$6++VLOOKUP($FA231,SIZE,LOOKUPS!H$11,0)*$FI$6)</f>
        <v/>
      </c>
      <c r="FH231" s="1" t="str">
        <f>IF(ISERROR(VLOOKUP($FA231,MOM,LOOKUPS!I$12,0)*$FB$6+VLOOKUP($FA231,STREV,LOOKUPS!I$10,0)*$FC$6+VLOOKUP($FA231,LTREV,LOOKUPS!I$9,0)*$FD$6+VLOOKUP($FA231,CFP,LOOKUPS!I$6,0)*$FE$6+VLOOKUP($FA231,EP,LOOKUPS!I$8,0)*$FF$6+VLOOKUP($FA231,BM,LOOKUPS!I$5,0)*$FG$6+VLOOKUP($FA231,DIV,LOOKUPS!I$7,0)*$FH$6++VLOOKUP($FA231,SIZE,LOOKUPS!I$11,0)*$FI$6),"",VLOOKUP($FA231,MOM,LOOKUPS!I$12,0)*$FB$6+VLOOKUP($FA231,STREV,LOOKUPS!I$10,0)*$FC$6+VLOOKUP($FA231,LTREV,LOOKUPS!I$9,0)*$FD$6+VLOOKUP($FA231,CFP,LOOKUPS!I$6,0)*$FE$6+VLOOKUP($FA231,EP,LOOKUPS!I$8,0)*$FF$6+VLOOKUP($FA231,BM,LOOKUPS!I$5,0)*$FG$6+VLOOKUP($FA231,DIV,LOOKUPS!I$7,0)*$FH$6++VLOOKUP($FA231,SIZE,LOOKUPS!I$11,0)*$FI$6)</f>
        <v/>
      </c>
      <c r="FI231" s="1" t="str">
        <f>IF(ISERROR(VLOOKUP($FA231,MOM,LOOKUPS!J$12,0)*$FB$6+VLOOKUP($FA231,STREV,LOOKUPS!J$10,0)*$FC$6+VLOOKUP($FA231,LTREV,LOOKUPS!J$9,0)*$FD$6+VLOOKUP($FA231,CFP,LOOKUPS!J$6,0)*$FE$6+VLOOKUP($FA231,EP,LOOKUPS!J$8,0)*$FF$6+VLOOKUP($FA231,BM,LOOKUPS!J$5,0)*$FG$6+VLOOKUP($FA231,DIV,LOOKUPS!J$7,0)*$FH$6++VLOOKUP($FA231,SIZE,LOOKUPS!J$11,0)*$FI$6),"",VLOOKUP($FA231,MOM,LOOKUPS!J$12,0)*$FB$6+VLOOKUP($FA231,STREV,LOOKUPS!J$10,0)*$FC$6+VLOOKUP($FA231,LTREV,LOOKUPS!J$9,0)*$FD$6+VLOOKUP($FA231,CFP,LOOKUPS!J$6,0)*$FE$6+VLOOKUP($FA231,EP,LOOKUPS!J$8,0)*$FF$6+VLOOKUP($FA231,BM,LOOKUPS!J$5,0)*$FG$6+VLOOKUP($FA231,DIV,LOOKUPS!J$7,0)*$FH$6++VLOOKUP($FA231,SIZE,LOOKUPS!J$11,0)*$FI$6)</f>
        <v/>
      </c>
      <c r="FJ231" s="1" t="str">
        <f>IF(ISERROR(VLOOKUP($FA231,MOM,LOOKUPS!K$12,0)*$FB$6+VLOOKUP($FA231,STREV,LOOKUPS!K$10,0)*$FC$6+VLOOKUP($FA231,LTREV,LOOKUPS!K$9,0)*$FD$6+VLOOKUP($FA231,CFP,LOOKUPS!K$6,0)*$FE$6+VLOOKUP($FA231,EP,LOOKUPS!K$8,0)*$FF$6+VLOOKUP($FA231,BM,LOOKUPS!K$5,0)*$FG$6+VLOOKUP($FA231,DIV,LOOKUPS!K$7,0)*$FH$6++VLOOKUP($FA231,SIZE,LOOKUPS!K$11,0)*$FI$6),"",VLOOKUP($FA231,MOM,LOOKUPS!K$12,0)*$FB$6+VLOOKUP($FA231,STREV,LOOKUPS!K$10,0)*$FC$6+VLOOKUP($FA231,LTREV,LOOKUPS!K$9,0)*$FD$6+VLOOKUP($FA231,CFP,LOOKUPS!K$6,0)*$FE$6+VLOOKUP($FA231,EP,LOOKUPS!K$8,0)*$FF$6+VLOOKUP($FA231,BM,LOOKUPS!K$5,0)*$FG$6+VLOOKUP($FA231,DIV,LOOKUPS!K$7,0)*$FH$6++VLOOKUP($FA231,SIZE,LOOKUPS!K$11,0)*$FI$6)</f>
        <v/>
      </c>
      <c r="FK231" s="1" t="str">
        <f>IF(ISERROR(VLOOKUP($FA231,MOM,LOOKUPS!L$12,0)*$FB$6+VLOOKUP($FA231,STREV,LOOKUPS!L$10,0)*$FC$6+VLOOKUP($FA231,LTREV,LOOKUPS!L$9,0)*$FD$6+VLOOKUP($FA231,CFP,LOOKUPS!L$6,0)*$FE$6+VLOOKUP($FA231,EP,LOOKUPS!L$8,0)*$FF$6+VLOOKUP($FA231,BM,LOOKUPS!L$5,0)*$FG$6+VLOOKUP($FA231,DIV,LOOKUPS!L$7,0)*$FH$6++VLOOKUP($FA231,SIZE,LOOKUPS!L$11,0)*$FI$6),"",VLOOKUP($FA231,MOM,LOOKUPS!L$12,0)*$FB$6+VLOOKUP($FA231,STREV,LOOKUPS!L$10,0)*$FC$6+VLOOKUP($FA231,LTREV,LOOKUPS!L$9,0)*$FD$6+VLOOKUP($FA231,CFP,LOOKUPS!L$6,0)*$FE$6+VLOOKUP($FA231,EP,LOOKUPS!L$8,0)*$FF$6+VLOOKUP($FA231,BM,LOOKUPS!L$5,0)*$FG$6+VLOOKUP($FA231,DIV,LOOKUPS!L$7,0)*$FH$6++VLOOKUP($FA231,SIZE,LOOKUPS!L$11,0)*$FI$6)</f>
        <v/>
      </c>
    </row>
    <row r="232" spans="1:167" x14ac:dyDescent="0.3">
      <c r="A232" s="1">
        <v>194507</v>
      </c>
      <c r="B232" s="1">
        <v>-3.61</v>
      </c>
      <c r="C232" s="1">
        <v>-2.42</v>
      </c>
      <c r="D232" s="1">
        <v>-3.07</v>
      </c>
      <c r="E232" s="1">
        <v>-2.11</v>
      </c>
      <c r="F232" s="1">
        <v>-3.42</v>
      </c>
      <c r="G232" s="1">
        <v>-2.92</v>
      </c>
      <c r="H232" s="1">
        <v>-2.87</v>
      </c>
      <c r="I232" s="1">
        <v>-3.51</v>
      </c>
      <c r="J232" s="1">
        <v>-4.71</v>
      </c>
      <c r="K232" s="1">
        <v>-5.32</v>
      </c>
      <c r="M232" s="1">
        <v>194408</v>
      </c>
      <c r="N232" s="1">
        <v>7.57</v>
      </c>
      <c r="O232" s="1">
        <v>5.25</v>
      </c>
      <c r="P232" s="1">
        <v>3.41</v>
      </c>
      <c r="Q232" s="1">
        <v>2.35</v>
      </c>
      <c r="R232" s="1">
        <v>2.33</v>
      </c>
      <c r="S232" s="1">
        <v>2.56</v>
      </c>
      <c r="T232" s="1">
        <v>2.39</v>
      </c>
      <c r="U232" s="1">
        <v>1.41</v>
      </c>
      <c r="V232" s="1">
        <v>1.67</v>
      </c>
      <c r="W232" s="1">
        <v>1.74</v>
      </c>
      <c r="Y232" s="1">
        <v>194907</v>
      </c>
      <c r="Z232" s="1">
        <v>6.29</v>
      </c>
      <c r="AA232" s="1">
        <v>5.0999999999999996</v>
      </c>
      <c r="AB232" s="1">
        <v>6.33</v>
      </c>
      <c r="AC232" s="1">
        <v>5.64</v>
      </c>
      <c r="AD232" s="1">
        <v>6.9</v>
      </c>
      <c r="AE232" s="1">
        <v>6.11</v>
      </c>
      <c r="AF232" s="1">
        <v>6.81</v>
      </c>
      <c r="AG232" s="1">
        <v>6.02</v>
      </c>
      <c r="AH232" s="1">
        <v>7.39</v>
      </c>
      <c r="AI232" s="1">
        <v>6.11</v>
      </c>
      <c r="AK232">
        <v>197001</v>
      </c>
      <c r="AL232">
        <v>4.13</v>
      </c>
      <c r="AM232">
        <v>-4.55</v>
      </c>
      <c r="AN232">
        <v>-4.17</v>
      </c>
      <c r="AO232">
        <v>-3.78</v>
      </c>
      <c r="AP232">
        <v>-4.22</v>
      </c>
      <c r="AQ232">
        <v>-4.8899999999999997</v>
      </c>
      <c r="AR232">
        <v>-4.12</v>
      </c>
      <c r="AS232">
        <v>-3.96</v>
      </c>
      <c r="AT232">
        <v>-3.9</v>
      </c>
      <c r="AU232">
        <v>-4.0999999999999996</v>
      </c>
      <c r="AV232">
        <v>-4.4000000000000004</v>
      </c>
      <c r="AW232">
        <v>-5.68</v>
      </c>
      <c r="AX232">
        <v>-4.09</v>
      </c>
      <c r="AY232">
        <v>-3.74</v>
      </c>
      <c r="AZ232">
        <v>-4.54</v>
      </c>
      <c r="BA232">
        <v>-4.37</v>
      </c>
      <c r="BB232">
        <v>-3.52</v>
      </c>
      <c r="BC232">
        <v>-3.69</v>
      </c>
      <c r="BD232">
        <v>-4.09</v>
      </c>
      <c r="BF232" s="1">
        <v>197001</v>
      </c>
      <c r="BG232" s="1">
        <v>3.55</v>
      </c>
      <c r="BH232" s="1">
        <v>-4.6900000000000004</v>
      </c>
      <c r="BI232" s="1">
        <v>-4.7300000000000004</v>
      </c>
      <c r="BJ232" s="1">
        <v>-3.54</v>
      </c>
      <c r="BK232" s="1">
        <v>-4.38</v>
      </c>
      <c r="BL232" s="1">
        <v>-5.23</v>
      </c>
      <c r="BM232" s="1">
        <v>-4.9400000000000004</v>
      </c>
      <c r="BN232" s="1">
        <v>-4.04</v>
      </c>
      <c r="BO232" s="1">
        <v>-3.44</v>
      </c>
      <c r="BP232" s="1">
        <v>-3.78</v>
      </c>
      <c r="BQ232" s="1">
        <v>-5.34</v>
      </c>
      <c r="BR232" s="1">
        <v>-5.73</v>
      </c>
      <c r="BS232" s="1">
        <v>-4.7300000000000004</v>
      </c>
      <c r="BT232" s="1">
        <v>-5.35</v>
      </c>
      <c r="BU232" s="1">
        <v>-4.5599999999999996</v>
      </c>
      <c r="BV232" s="1">
        <v>-4.28</v>
      </c>
      <c r="BW232" s="1">
        <v>-3.76</v>
      </c>
      <c r="BX232" s="1">
        <v>-4.32</v>
      </c>
      <c r="BY232" s="1">
        <v>-2.71</v>
      </c>
      <c r="CA232" s="1">
        <v>194501</v>
      </c>
      <c r="CB232" s="1">
        <v>-99.99</v>
      </c>
      <c r="CC232" s="1">
        <v>3.49</v>
      </c>
      <c r="CD232" s="1">
        <v>4.7</v>
      </c>
      <c r="CE232" s="1">
        <v>4.9000000000000004</v>
      </c>
      <c r="CF232" s="1">
        <v>3.84</v>
      </c>
      <c r="CG232" s="1">
        <v>3.59</v>
      </c>
      <c r="CH232" s="1">
        <v>4.45</v>
      </c>
      <c r="CI232" s="1">
        <v>5.19</v>
      </c>
      <c r="CJ232" s="1">
        <v>4.92</v>
      </c>
      <c r="CK232" s="1">
        <v>3.36</v>
      </c>
      <c r="CL232" s="1">
        <v>4.33</v>
      </c>
      <c r="CM232" s="1">
        <v>2.81</v>
      </c>
      <c r="CN232" s="1">
        <v>4.37</v>
      </c>
      <c r="CO232" s="1">
        <v>4.16</v>
      </c>
      <c r="CP232" s="1">
        <v>4.7300000000000004</v>
      </c>
      <c r="CQ232" s="1">
        <v>5.53</v>
      </c>
      <c r="CR232" s="1">
        <v>4.8600000000000003</v>
      </c>
      <c r="CS232" s="1">
        <v>5.53</v>
      </c>
      <c r="CT232" s="1">
        <v>4.29</v>
      </c>
      <c r="CV232" s="1">
        <v>194601</v>
      </c>
      <c r="CW232" s="1">
        <v>17.88</v>
      </c>
      <c r="CX232" s="1">
        <v>7.92</v>
      </c>
      <c r="CY232" s="1">
        <v>7.38</v>
      </c>
      <c r="CZ232" s="1">
        <v>8.7799999999999994</v>
      </c>
      <c r="DA232" s="1">
        <v>7.3</v>
      </c>
      <c r="DB232" s="1">
        <v>8.58</v>
      </c>
      <c r="DC232" s="1">
        <v>7.17</v>
      </c>
      <c r="DD232" s="1">
        <v>7.38</v>
      </c>
      <c r="DE232" s="1">
        <v>9.3800000000000008</v>
      </c>
      <c r="DF232" s="1">
        <v>5.9</v>
      </c>
      <c r="DG232" s="1">
        <v>8.7200000000000006</v>
      </c>
      <c r="DH232" s="1">
        <v>9.14</v>
      </c>
      <c r="DI232" s="1">
        <v>8.02</v>
      </c>
      <c r="DJ232" s="1">
        <v>8.31</v>
      </c>
      <c r="DK232" s="1">
        <v>6</v>
      </c>
      <c r="DL232" s="1">
        <v>7.17</v>
      </c>
      <c r="DM232" s="1">
        <v>7.58</v>
      </c>
      <c r="DN232" s="1">
        <v>8.7200000000000006</v>
      </c>
      <c r="DO232" s="1">
        <v>10.039999999999999</v>
      </c>
      <c r="DQ232" s="1">
        <v>194501</v>
      </c>
      <c r="DR232" s="1">
        <v>-99.99</v>
      </c>
      <c r="DS232" s="1">
        <v>6.7</v>
      </c>
      <c r="DT232" s="1">
        <v>3.99</v>
      </c>
      <c r="DU232" s="1">
        <v>2.8</v>
      </c>
      <c r="DV232" s="1">
        <v>6.84</v>
      </c>
      <c r="DW232" s="1">
        <v>5.53</v>
      </c>
      <c r="DX232" s="1">
        <v>4.1500000000000004</v>
      </c>
      <c r="DY232" s="1">
        <v>3.07</v>
      </c>
      <c r="DZ232" s="1">
        <v>2.67</v>
      </c>
      <c r="EA232" s="1">
        <v>8.7899999999999991</v>
      </c>
      <c r="EB232" s="1">
        <v>4.97</v>
      </c>
      <c r="EC232" s="1">
        <v>6.44</v>
      </c>
      <c r="ED232" s="1">
        <v>4.6100000000000003</v>
      </c>
      <c r="EE232" s="1">
        <v>4.34</v>
      </c>
      <c r="EF232" s="1">
        <v>3.96</v>
      </c>
      <c r="EG232" s="1">
        <v>3.07</v>
      </c>
      <c r="EH232" s="1">
        <v>3.06</v>
      </c>
      <c r="EI232" s="1">
        <v>2.65</v>
      </c>
      <c r="EJ232" s="1">
        <v>2.69</v>
      </c>
      <c r="EL232">
        <v>194501</v>
      </c>
      <c r="EM232">
        <v>2.0099999999999998</v>
      </c>
      <c r="EN232">
        <v>2.44</v>
      </c>
      <c r="EO232">
        <v>0.71</v>
      </c>
      <c r="EP232">
        <v>0.03</v>
      </c>
      <c r="ER232" s="1">
        <v>194507</v>
      </c>
      <c r="ES232" s="1">
        <v>-2.62</v>
      </c>
      <c r="EU232" s="1">
        <v>194408</v>
      </c>
      <c r="EV232" s="1">
        <v>2.29</v>
      </c>
      <c r="EX232" s="1">
        <v>194907</v>
      </c>
      <c r="EY232" s="1">
        <v>-0.43</v>
      </c>
      <c r="FA232" s="1">
        <v>194507</v>
      </c>
      <c r="FB232" s="1" t="str">
        <f>IF(ISERROR(VLOOKUP($FA232,MOM,LOOKUPS!C$12,0)*$FB$6+VLOOKUP($FA232,STREV,LOOKUPS!C$10,0)*$FC$6+VLOOKUP($FA232,LTREV,LOOKUPS!C$9,0)*$FD$6+VLOOKUP($FA232,CFP,LOOKUPS!C$6,0)*$FE$6+VLOOKUP($FA232,EP,LOOKUPS!C$8,0)*$FF$6+VLOOKUP($FA232,BM,LOOKUPS!C$5,0)*$FG$6+VLOOKUP($FA232,DIV,LOOKUPS!C$7,0)*$FH$6++VLOOKUP($FA232,SIZE,LOOKUPS!C$11,0)*$FI$6),"",VLOOKUP($FA232,MOM,LOOKUPS!C$12,0)*$FB$6+VLOOKUP($FA232,STREV,LOOKUPS!C$10,0)*$FC$6+VLOOKUP($FA232,LTREV,LOOKUPS!C$9,0)*$FD$6+VLOOKUP($FA232,CFP,LOOKUPS!C$6,0)*$FE$6+VLOOKUP($FA232,EP,LOOKUPS!C$8,0)*$FF$6+VLOOKUP($FA232,BM,LOOKUPS!C$5,0)*$FG$6+VLOOKUP($FA232,DIV,LOOKUPS!C$7,0)*$FH$6++VLOOKUP($FA232,SIZE,LOOKUPS!C$11,0)*$FI$6)</f>
        <v/>
      </c>
      <c r="FC232" s="1" t="str">
        <f>IF(ISERROR(VLOOKUP($FA232,MOM,LOOKUPS!D$12,0)*$FB$6+VLOOKUP($FA232,STREV,LOOKUPS!D$10,0)*$FC$6+VLOOKUP($FA232,LTREV,LOOKUPS!D$9,0)*$FD$6+VLOOKUP($FA232,CFP,LOOKUPS!D$6,0)*$FE$6+VLOOKUP($FA232,EP,LOOKUPS!D$8,0)*$FF$6+VLOOKUP($FA232,BM,LOOKUPS!D$5,0)*$FG$6+VLOOKUP($FA232,DIV,LOOKUPS!D$7,0)*$FH$6++VLOOKUP($FA232,SIZE,LOOKUPS!D$11,0)*$FI$6),"",VLOOKUP($FA232,MOM,LOOKUPS!D$12,0)*$FB$6+VLOOKUP($FA232,STREV,LOOKUPS!D$10,0)*$FC$6+VLOOKUP($FA232,LTREV,LOOKUPS!D$9,0)*$FD$6+VLOOKUP($FA232,CFP,LOOKUPS!D$6,0)*$FE$6+VLOOKUP($FA232,EP,LOOKUPS!D$8,0)*$FF$6+VLOOKUP($FA232,BM,LOOKUPS!D$5,0)*$FG$6+VLOOKUP($FA232,DIV,LOOKUPS!D$7,0)*$FH$6++VLOOKUP($FA232,SIZE,LOOKUPS!D$11,0)*$FI$6)</f>
        <v/>
      </c>
      <c r="FD232" s="1" t="str">
        <f>IF(ISERROR(VLOOKUP($FA232,MOM,LOOKUPS!E$12,0)*$FB$6+VLOOKUP($FA232,STREV,LOOKUPS!E$10,0)*$FC$6+VLOOKUP($FA232,LTREV,LOOKUPS!E$9,0)*$FD$6+VLOOKUP($FA232,CFP,LOOKUPS!E$6,0)*$FE$6+VLOOKUP($FA232,EP,LOOKUPS!E$8,0)*$FF$6+VLOOKUP($FA232,BM,LOOKUPS!E$5,0)*$FG$6+VLOOKUP($FA232,DIV,LOOKUPS!E$7,0)*$FH$6++VLOOKUP($FA232,SIZE,LOOKUPS!E$11,0)*$FI$6),"",VLOOKUP($FA232,MOM,LOOKUPS!E$12,0)*$FB$6+VLOOKUP($FA232,STREV,LOOKUPS!E$10,0)*$FC$6+VLOOKUP($FA232,LTREV,LOOKUPS!E$9,0)*$FD$6+VLOOKUP($FA232,CFP,LOOKUPS!E$6,0)*$FE$6+VLOOKUP($FA232,EP,LOOKUPS!E$8,0)*$FF$6+VLOOKUP($FA232,BM,LOOKUPS!E$5,0)*$FG$6+VLOOKUP($FA232,DIV,LOOKUPS!E$7,0)*$FH$6++VLOOKUP($FA232,SIZE,LOOKUPS!E$11,0)*$FI$6)</f>
        <v/>
      </c>
      <c r="FE232" s="1" t="str">
        <f>IF(ISERROR(VLOOKUP($FA232,MOM,LOOKUPS!F$12,0)*$FB$6+VLOOKUP($FA232,STREV,LOOKUPS!F$10,0)*$FC$6+VLOOKUP($FA232,LTREV,LOOKUPS!F$9,0)*$FD$6+VLOOKUP($FA232,CFP,LOOKUPS!F$6,0)*$FE$6+VLOOKUP($FA232,EP,LOOKUPS!F$8,0)*$FF$6+VLOOKUP($FA232,BM,LOOKUPS!F$5,0)*$FG$6+VLOOKUP($FA232,DIV,LOOKUPS!F$7,0)*$FH$6++VLOOKUP($FA232,SIZE,LOOKUPS!F$11,0)*$FI$6),"",VLOOKUP($FA232,MOM,LOOKUPS!F$12,0)*$FB$6+VLOOKUP($FA232,STREV,LOOKUPS!F$10,0)*$FC$6+VLOOKUP($FA232,LTREV,LOOKUPS!F$9,0)*$FD$6+VLOOKUP($FA232,CFP,LOOKUPS!F$6,0)*$FE$6+VLOOKUP($FA232,EP,LOOKUPS!F$8,0)*$FF$6+VLOOKUP($FA232,BM,LOOKUPS!F$5,0)*$FG$6+VLOOKUP($FA232,DIV,LOOKUPS!F$7,0)*$FH$6++VLOOKUP($FA232,SIZE,LOOKUPS!F$11,0)*$FI$6)</f>
        <v/>
      </c>
      <c r="FF232" s="1" t="str">
        <f>IF(ISERROR(VLOOKUP($FA232,MOM,LOOKUPS!G$12,0)*$FB$6+VLOOKUP($FA232,STREV,LOOKUPS!G$10,0)*$FC$6+VLOOKUP($FA232,LTREV,LOOKUPS!G$9,0)*$FD$6+VLOOKUP($FA232,CFP,LOOKUPS!G$6,0)*$FE$6+VLOOKUP($FA232,EP,LOOKUPS!G$8,0)*$FF$6+VLOOKUP($FA232,BM,LOOKUPS!G$5,0)*$FG$6+VLOOKUP($FA232,DIV,LOOKUPS!G$7,0)*$FH$6++VLOOKUP($FA232,SIZE,LOOKUPS!G$11,0)*$FI$6),"",VLOOKUP($FA232,MOM,LOOKUPS!G$12,0)*$FB$6+VLOOKUP($FA232,STREV,LOOKUPS!G$10,0)*$FC$6+VLOOKUP($FA232,LTREV,LOOKUPS!G$9,0)*$FD$6+VLOOKUP($FA232,CFP,LOOKUPS!G$6,0)*$FE$6+VLOOKUP($FA232,EP,LOOKUPS!G$8,0)*$FF$6+VLOOKUP($FA232,BM,LOOKUPS!G$5,0)*$FG$6+VLOOKUP($FA232,DIV,LOOKUPS!G$7,0)*$FH$6++VLOOKUP($FA232,SIZE,LOOKUPS!G$11,0)*$FI$6)</f>
        <v/>
      </c>
      <c r="FG232" s="1" t="str">
        <f>IF(ISERROR(VLOOKUP($FA232,MOM,LOOKUPS!H$12,0)*$FB$6+VLOOKUP($FA232,STREV,LOOKUPS!H$10,0)*$FC$6+VLOOKUP($FA232,LTREV,LOOKUPS!H$9,0)*$FD$6+VLOOKUP($FA232,CFP,LOOKUPS!H$6,0)*$FE$6+VLOOKUP($FA232,EP,LOOKUPS!H$8,0)*$FF$6+VLOOKUP($FA232,BM,LOOKUPS!H$5,0)*$FG$6+VLOOKUP($FA232,DIV,LOOKUPS!H$7,0)*$FH$6++VLOOKUP($FA232,SIZE,LOOKUPS!H$11,0)*$FI$6),"",VLOOKUP($FA232,MOM,LOOKUPS!H$12,0)*$FB$6+VLOOKUP($FA232,STREV,LOOKUPS!H$10,0)*$FC$6+VLOOKUP($FA232,LTREV,LOOKUPS!H$9,0)*$FD$6+VLOOKUP($FA232,CFP,LOOKUPS!H$6,0)*$FE$6+VLOOKUP($FA232,EP,LOOKUPS!H$8,0)*$FF$6+VLOOKUP($FA232,BM,LOOKUPS!H$5,0)*$FG$6+VLOOKUP($FA232,DIV,LOOKUPS!H$7,0)*$FH$6++VLOOKUP($FA232,SIZE,LOOKUPS!H$11,0)*$FI$6)</f>
        <v/>
      </c>
      <c r="FH232" s="1" t="str">
        <f>IF(ISERROR(VLOOKUP($FA232,MOM,LOOKUPS!I$12,0)*$FB$6+VLOOKUP($FA232,STREV,LOOKUPS!I$10,0)*$FC$6+VLOOKUP($FA232,LTREV,LOOKUPS!I$9,0)*$FD$6+VLOOKUP($FA232,CFP,LOOKUPS!I$6,0)*$FE$6+VLOOKUP($FA232,EP,LOOKUPS!I$8,0)*$FF$6+VLOOKUP($FA232,BM,LOOKUPS!I$5,0)*$FG$6+VLOOKUP($FA232,DIV,LOOKUPS!I$7,0)*$FH$6++VLOOKUP($FA232,SIZE,LOOKUPS!I$11,0)*$FI$6),"",VLOOKUP($FA232,MOM,LOOKUPS!I$12,0)*$FB$6+VLOOKUP($FA232,STREV,LOOKUPS!I$10,0)*$FC$6+VLOOKUP($FA232,LTREV,LOOKUPS!I$9,0)*$FD$6+VLOOKUP($FA232,CFP,LOOKUPS!I$6,0)*$FE$6+VLOOKUP($FA232,EP,LOOKUPS!I$8,0)*$FF$6+VLOOKUP($FA232,BM,LOOKUPS!I$5,0)*$FG$6+VLOOKUP($FA232,DIV,LOOKUPS!I$7,0)*$FH$6++VLOOKUP($FA232,SIZE,LOOKUPS!I$11,0)*$FI$6)</f>
        <v/>
      </c>
      <c r="FI232" s="1" t="str">
        <f>IF(ISERROR(VLOOKUP($FA232,MOM,LOOKUPS!J$12,0)*$FB$6+VLOOKUP($FA232,STREV,LOOKUPS!J$10,0)*$FC$6+VLOOKUP($FA232,LTREV,LOOKUPS!J$9,0)*$FD$6+VLOOKUP($FA232,CFP,LOOKUPS!J$6,0)*$FE$6+VLOOKUP($FA232,EP,LOOKUPS!J$8,0)*$FF$6+VLOOKUP($FA232,BM,LOOKUPS!J$5,0)*$FG$6+VLOOKUP($FA232,DIV,LOOKUPS!J$7,0)*$FH$6++VLOOKUP($FA232,SIZE,LOOKUPS!J$11,0)*$FI$6),"",VLOOKUP($FA232,MOM,LOOKUPS!J$12,0)*$FB$6+VLOOKUP($FA232,STREV,LOOKUPS!J$10,0)*$FC$6+VLOOKUP($FA232,LTREV,LOOKUPS!J$9,0)*$FD$6+VLOOKUP($FA232,CFP,LOOKUPS!J$6,0)*$FE$6+VLOOKUP($FA232,EP,LOOKUPS!J$8,0)*$FF$6+VLOOKUP($FA232,BM,LOOKUPS!J$5,0)*$FG$6+VLOOKUP($FA232,DIV,LOOKUPS!J$7,0)*$FH$6++VLOOKUP($FA232,SIZE,LOOKUPS!J$11,0)*$FI$6)</f>
        <v/>
      </c>
      <c r="FJ232" s="1" t="str">
        <f>IF(ISERROR(VLOOKUP($FA232,MOM,LOOKUPS!K$12,0)*$FB$6+VLOOKUP($FA232,STREV,LOOKUPS!K$10,0)*$FC$6+VLOOKUP($FA232,LTREV,LOOKUPS!K$9,0)*$FD$6+VLOOKUP($FA232,CFP,LOOKUPS!K$6,0)*$FE$6+VLOOKUP($FA232,EP,LOOKUPS!K$8,0)*$FF$6+VLOOKUP($FA232,BM,LOOKUPS!K$5,0)*$FG$6+VLOOKUP($FA232,DIV,LOOKUPS!K$7,0)*$FH$6++VLOOKUP($FA232,SIZE,LOOKUPS!K$11,0)*$FI$6),"",VLOOKUP($FA232,MOM,LOOKUPS!K$12,0)*$FB$6+VLOOKUP($FA232,STREV,LOOKUPS!K$10,0)*$FC$6+VLOOKUP($FA232,LTREV,LOOKUPS!K$9,0)*$FD$6+VLOOKUP($FA232,CFP,LOOKUPS!K$6,0)*$FE$6+VLOOKUP($FA232,EP,LOOKUPS!K$8,0)*$FF$6+VLOOKUP($FA232,BM,LOOKUPS!K$5,0)*$FG$6+VLOOKUP($FA232,DIV,LOOKUPS!K$7,0)*$FH$6++VLOOKUP($FA232,SIZE,LOOKUPS!K$11,0)*$FI$6)</f>
        <v/>
      </c>
      <c r="FK232" s="1" t="str">
        <f>IF(ISERROR(VLOOKUP($FA232,MOM,LOOKUPS!L$12,0)*$FB$6+VLOOKUP($FA232,STREV,LOOKUPS!L$10,0)*$FC$6+VLOOKUP($FA232,LTREV,LOOKUPS!L$9,0)*$FD$6+VLOOKUP($FA232,CFP,LOOKUPS!L$6,0)*$FE$6+VLOOKUP($FA232,EP,LOOKUPS!L$8,0)*$FF$6+VLOOKUP($FA232,BM,LOOKUPS!L$5,0)*$FG$6+VLOOKUP($FA232,DIV,LOOKUPS!L$7,0)*$FH$6++VLOOKUP($FA232,SIZE,LOOKUPS!L$11,0)*$FI$6),"",VLOOKUP($FA232,MOM,LOOKUPS!L$12,0)*$FB$6+VLOOKUP($FA232,STREV,LOOKUPS!L$10,0)*$FC$6+VLOOKUP($FA232,LTREV,LOOKUPS!L$9,0)*$FD$6+VLOOKUP($FA232,CFP,LOOKUPS!L$6,0)*$FE$6+VLOOKUP($FA232,EP,LOOKUPS!L$8,0)*$FF$6+VLOOKUP($FA232,BM,LOOKUPS!L$5,0)*$FG$6+VLOOKUP($FA232,DIV,LOOKUPS!L$7,0)*$FH$6++VLOOKUP($FA232,SIZE,LOOKUPS!L$11,0)*$FI$6)</f>
        <v/>
      </c>
    </row>
    <row r="233" spans="1:167" x14ac:dyDescent="0.3">
      <c r="A233" s="1">
        <v>194508</v>
      </c>
      <c r="B233" s="1">
        <v>6.33</v>
      </c>
      <c r="C233" s="1">
        <v>6.98</v>
      </c>
      <c r="D233" s="1">
        <v>6.62</v>
      </c>
      <c r="E233" s="1">
        <v>7.81</v>
      </c>
      <c r="F233" s="1">
        <v>7.52</v>
      </c>
      <c r="G233" s="1">
        <v>7.98</v>
      </c>
      <c r="H233" s="1">
        <v>8.32</v>
      </c>
      <c r="I233" s="1">
        <v>6.57</v>
      </c>
      <c r="J233" s="1">
        <v>5.38</v>
      </c>
      <c r="K233" s="1">
        <v>3.37</v>
      </c>
      <c r="M233" s="1">
        <v>194409</v>
      </c>
      <c r="N233" s="1">
        <v>1.1499999999999999</v>
      </c>
      <c r="O233" s="1">
        <v>0.15</v>
      </c>
      <c r="P233" s="1">
        <v>0.9</v>
      </c>
      <c r="Q233" s="1">
        <v>-0.28000000000000003</v>
      </c>
      <c r="R233" s="1">
        <v>1.01</v>
      </c>
      <c r="S233" s="1">
        <v>-0.4</v>
      </c>
      <c r="T233" s="1">
        <v>0.1</v>
      </c>
      <c r="U233" s="1">
        <v>0.06</v>
      </c>
      <c r="V233" s="1">
        <v>-0.78</v>
      </c>
      <c r="W233" s="1">
        <v>-1.87</v>
      </c>
      <c r="Y233" s="1">
        <v>194908</v>
      </c>
      <c r="Z233" s="1">
        <v>1.36</v>
      </c>
      <c r="AA233" s="1">
        <v>2.39</v>
      </c>
      <c r="AB233" s="1">
        <v>1.57</v>
      </c>
      <c r="AC233" s="1">
        <v>2.09</v>
      </c>
      <c r="AD233" s="1">
        <v>2.92</v>
      </c>
      <c r="AE233" s="1">
        <v>2.38</v>
      </c>
      <c r="AF233" s="1">
        <v>2.15</v>
      </c>
      <c r="AG233" s="1">
        <v>2.91</v>
      </c>
      <c r="AH233" s="1">
        <v>2.63</v>
      </c>
      <c r="AI233" s="1">
        <v>3.54</v>
      </c>
      <c r="AK233">
        <v>197002</v>
      </c>
      <c r="AL233">
        <v>2</v>
      </c>
      <c r="AM233">
        <v>3.83</v>
      </c>
      <c r="AN233">
        <v>4.21</v>
      </c>
      <c r="AO233">
        <v>5.22</v>
      </c>
      <c r="AP233">
        <v>3.75</v>
      </c>
      <c r="AQ233">
        <v>4.34</v>
      </c>
      <c r="AR233">
        <v>4.07</v>
      </c>
      <c r="AS233">
        <v>4.22</v>
      </c>
      <c r="AT233">
        <v>5.63</v>
      </c>
      <c r="AU233">
        <v>3.34</v>
      </c>
      <c r="AV233">
        <v>4.3600000000000003</v>
      </c>
      <c r="AW233">
        <v>4.1399999999999997</v>
      </c>
      <c r="AX233">
        <v>4.54</v>
      </c>
      <c r="AY233">
        <v>3.73</v>
      </c>
      <c r="AZ233">
        <v>4.4400000000000004</v>
      </c>
      <c r="BA233">
        <v>4.1399999999999997</v>
      </c>
      <c r="BB233">
        <v>4.3</v>
      </c>
      <c r="BC233">
        <v>6.3</v>
      </c>
      <c r="BD233">
        <v>5.04</v>
      </c>
      <c r="BF233" s="1">
        <v>197002</v>
      </c>
      <c r="BG233" s="1">
        <v>3.53</v>
      </c>
      <c r="BH233" s="1">
        <v>3.9</v>
      </c>
      <c r="BI233" s="1">
        <v>4.37</v>
      </c>
      <c r="BJ233" s="1">
        <v>5.3</v>
      </c>
      <c r="BK233" s="1">
        <v>3.79</v>
      </c>
      <c r="BL233" s="1">
        <v>4.82</v>
      </c>
      <c r="BM233" s="1">
        <v>4.07</v>
      </c>
      <c r="BN233" s="1">
        <v>4.95</v>
      </c>
      <c r="BO233" s="1">
        <v>4.92</v>
      </c>
      <c r="BP233" s="1">
        <v>2.87</v>
      </c>
      <c r="BQ233" s="1">
        <v>5.25</v>
      </c>
      <c r="BR233" s="1">
        <v>4.3</v>
      </c>
      <c r="BS233" s="1">
        <v>5.35</v>
      </c>
      <c r="BT233" s="1">
        <v>4.3600000000000003</v>
      </c>
      <c r="BU233" s="1">
        <v>3.81</v>
      </c>
      <c r="BV233" s="1">
        <v>3.9</v>
      </c>
      <c r="BW233" s="1">
        <v>6.14</v>
      </c>
      <c r="BX233" s="1">
        <v>5.38</v>
      </c>
      <c r="BY233" s="1">
        <v>4.53</v>
      </c>
      <c r="CA233" s="1">
        <v>194502</v>
      </c>
      <c r="CB233" s="1">
        <v>-99.99</v>
      </c>
      <c r="CC233" s="1">
        <v>6.13</v>
      </c>
      <c r="CD233" s="1">
        <v>8.32</v>
      </c>
      <c r="CE233" s="1">
        <v>11.03</v>
      </c>
      <c r="CF233" s="1">
        <v>6.19</v>
      </c>
      <c r="CG233" s="1">
        <v>6.73</v>
      </c>
      <c r="CH233" s="1">
        <v>8.84</v>
      </c>
      <c r="CI233" s="1">
        <v>8.85</v>
      </c>
      <c r="CJ233" s="1">
        <v>11.78</v>
      </c>
      <c r="CK233" s="1">
        <v>5.8</v>
      </c>
      <c r="CL233" s="1">
        <v>6.58</v>
      </c>
      <c r="CM233" s="1">
        <v>6.01</v>
      </c>
      <c r="CN233" s="1">
        <v>7.44</v>
      </c>
      <c r="CO233" s="1">
        <v>9.52</v>
      </c>
      <c r="CP233" s="1">
        <v>8.16</v>
      </c>
      <c r="CQ233" s="1">
        <v>8.14</v>
      </c>
      <c r="CR233" s="1">
        <v>9.56</v>
      </c>
      <c r="CS233" s="1">
        <v>10.45</v>
      </c>
      <c r="CT233" s="1">
        <v>13.15</v>
      </c>
      <c r="CV233" s="1">
        <v>194602</v>
      </c>
      <c r="CW233" s="1">
        <v>-8.83</v>
      </c>
      <c r="CX233" s="1">
        <v>-7.36</v>
      </c>
      <c r="CY233" s="1">
        <v>-6.27</v>
      </c>
      <c r="CZ233" s="1">
        <v>-4.9400000000000004</v>
      </c>
      <c r="DA233" s="1">
        <v>-7.08</v>
      </c>
      <c r="DB233" s="1">
        <v>-7.16</v>
      </c>
      <c r="DC233" s="1">
        <v>-5.7</v>
      </c>
      <c r="DD233" s="1">
        <v>-6.44</v>
      </c>
      <c r="DE233" s="1">
        <v>-4.62</v>
      </c>
      <c r="DF233" s="1">
        <v>-7.61</v>
      </c>
      <c r="DG233" s="1">
        <v>-6.54</v>
      </c>
      <c r="DH233" s="1">
        <v>-7.91</v>
      </c>
      <c r="DI233" s="1">
        <v>-6.4</v>
      </c>
      <c r="DJ233" s="1">
        <v>-5.89</v>
      </c>
      <c r="DK233" s="1">
        <v>-5.51</v>
      </c>
      <c r="DL233" s="1">
        <v>-7.29</v>
      </c>
      <c r="DM233" s="1">
        <v>-5.59</v>
      </c>
      <c r="DN233" s="1">
        <v>-5.1100000000000003</v>
      </c>
      <c r="DO233" s="1">
        <v>-4.1399999999999997</v>
      </c>
      <c r="DQ233" s="1">
        <v>194502</v>
      </c>
      <c r="DR233" s="1">
        <v>-99.99</v>
      </c>
      <c r="DS233" s="1">
        <v>9.74</v>
      </c>
      <c r="DT233" s="1">
        <v>8.8000000000000007</v>
      </c>
      <c r="DU233" s="1">
        <v>6.92</v>
      </c>
      <c r="DV233" s="1">
        <v>10.06</v>
      </c>
      <c r="DW233" s="1">
        <v>9.2200000000000006</v>
      </c>
      <c r="DX233" s="1">
        <v>8.4499999999999993</v>
      </c>
      <c r="DY233" s="1">
        <v>8.6199999999999992</v>
      </c>
      <c r="DZ233" s="1">
        <v>6.26</v>
      </c>
      <c r="EA233" s="1">
        <v>11.71</v>
      </c>
      <c r="EB233" s="1">
        <v>8.4700000000000006</v>
      </c>
      <c r="EC233" s="1">
        <v>9.1300000000000008</v>
      </c>
      <c r="ED233" s="1">
        <v>9.31</v>
      </c>
      <c r="EE233" s="1">
        <v>8.9499999999999993</v>
      </c>
      <c r="EF233" s="1">
        <v>7.96</v>
      </c>
      <c r="EG233" s="1">
        <v>8.9700000000000006</v>
      </c>
      <c r="EH233" s="1">
        <v>8.26</v>
      </c>
      <c r="EI233" s="1">
        <v>6.85</v>
      </c>
      <c r="EJ233" s="1">
        <v>5.66</v>
      </c>
      <c r="EL233">
        <v>194502</v>
      </c>
      <c r="EM233">
        <v>6.23</v>
      </c>
      <c r="EN233">
        <v>1.56</v>
      </c>
      <c r="EO233">
        <v>4.4000000000000004</v>
      </c>
      <c r="EP233">
        <v>0.02</v>
      </c>
      <c r="ER233" s="1">
        <v>194508</v>
      </c>
      <c r="ES233" s="1">
        <v>-1.4</v>
      </c>
      <c r="EU233" s="1">
        <v>194409</v>
      </c>
      <c r="EV233" s="1">
        <v>1.27</v>
      </c>
      <c r="EX233" s="1">
        <v>194908</v>
      </c>
      <c r="EY233" s="1">
        <v>-1.52</v>
      </c>
      <c r="FA233" s="1">
        <v>194508</v>
      </c>
      <c r="FB233" s="1" t="str">
        <f>IF(ISERROR(VLOOKUP($FA233,MOM,LOOKUPS!C$12,0)*$FB$6+VLOOKUP($FA233,STREV,LOOKUPS!C$10,0)*$FC$6+VLOOKUP($FA233,LTREV,LOOKUPS!C$9,0)*$FD$6+VLOOKUP($FA233,CFP,LOOKUPS!C$6,0)*$FE$6+VLOOKUP($FA233,EP,LOOKUPS!C$8,0)*$FF$6+VLOOKUP($FA233,BM,LOOKUPS!C$5,0)*$FG$6+VLOOKUP($FA233,DIV,LOOKUPS!C$7,0)*$FH$6++VLOOKUP($FA233,SIZE,LOOKUPS!C$11,0)*$FI$6),"",VLOOKUP($FA233,MOM,LOOKUPS!C$12,0)*$FB$6+VLOOKUP($FA233,STREV,LOOKUPS!C$10,0)*$FC$6+VLOOKUP($FA233,LTREV,LOOKUPS!C$9,0)*$FD$6+VLOOKUP($FA233,CFP,LOOKUPS!C$6,0)*$FE$6+VLOOKUP($FA233,EP,LOOKUPS!C$8,0)*$FF$6+VLOOKUP($FA233,BM,LOOKUPS!C$5,0)*$FG$6+VLOOKUP($FA233,DIV,LOOKUPS!C$7,0)*$FH$6++VLOOKUP($FA233,SIZE,LOOKUPS!C$11,0)*$FI$6)</f>
        <v/>
      </c>
      <c r="FC233" s="1" t="str">
        <f>IF(ISERROR(VLOOKUP($FA233,MOM,LOOKUPS!D$12,0)*$FB$6+VLOOKUP($FA233,STREV,LOOKUPS!D$10,0)*$FC$6+VLOOKUP($FA233,LTREV,LOOKUPS!D$9,0)*$FD$6+VLOOKUP($FA233,CFP,LOOKUPS!D$6,0)*$FE$6+VLOOKUP($FA233,EP,LOOKUPS!D$8,0)*$FF$6+VLOOKUP($FA233,BM,LOOKUPS!D$5,0)*$FG$6+VLOOKUP($FA233,DIV,LOOKUPS!D$7,0)*$FH$6++VLOOKUP($FA233,SIZE,LOOKUPS!D$11,0)*$FI$6),"",VLOOKUP($FA233,MOM,LOOKUPS!D$12,0)*$FB$6+VLOOKUP($FA233,STREV,LOOKUPS!D$10,0)*$FC$6+VLOOKUP($FA233,LTREV,LOOKUPS!D$9,0)*$FD$6+VLOOKUP($FA233,CFP,LOOKUPS!D$6,0)*$FE$6+VLOOKUP($FA233,EP,LOOKUPS!D$8,0)*$FF$6+VLOOKUP($FA233,BM,LOOKUPS!D$5,0)*$FG$6+VLOOKUP($FA233,DIV,LOOKUPS!D$7,0)*$FH$6++VLOOKUP($FA233,SIZE,LOOKUPS!D$11,0)*$FI$6)</f>
        <v/>
      </c>
      <c r="FD233" s="1" t="str">
        <f>IF(ISERROR(VLOOKUP($FA233,MOM,LOOKUPS!E$12,0)*$FB$6+VLOOKUP($FA233,STREV,LOOKUPS!E$10,0)*$FC$6+VLOOKUP($FA233,LTREV,LOOKUPS!E$9,0)*$FD$6+VLOOKUP($FA233,CFP,LOOKUPS!E$6,0)*$FE$6+VLOOKUP($FA233,EP,LOOKUPS!E$8,0)*$FF$6+VLOOKUP($FA233,BM,LOOKUPS!E$5,0)*$FG$6+VLOOKUP($FA233,DIV,LOOKUPS!E$7,0)*$FH$6++VLOOKUP($FA233,SIZE,LOOKUPS!E$11,0)*$FI$6),"",VLOOKUP($FA233,MOM,LOOKUPS!E$12,0)*$FB$6+VLOOKUP($FA233,STREV,LOOKUPS!E$10,0)*$FC$6+VLOOKUP($FA233,LTREV,LOOKUPS!E$9,0)*$FD$6+VLOOKUP($FA233,CFP,LOOKUPS!E$6,0)*$FE$6+VLOOKUP($FA233,EP,LOOKUPS!E$8,0)*$FF$6+VLOOKUP($FA233,BM,LOOKUPS!E$5,0)*$FG$6+VLOOKUP($FA233,DIV,LOOKUPS!E$7,0)*$FH$6++VLOOKUP($FA233,SIZE,LOOKUPS!E$11,0)*$FI$6)</f>
        <v/>
      </c>
      <c r="FE233" s="1" t="str">
        <f>IF(ISERROR(VLOOKUP($FA233,MOM,LOOKUPS!F$12,0)*$FB$6+VLOOKUP($FA233,STREV,LOOKUPS!F$10,0)*$FC$6+VLOOKUP($FA233,LTREV,LOOKUPS!F$9,0)*$FD$6+VLOOKUP($FA233,CFP,LOOKUPS!F$6,0)*$FE$6+VLOOKUP($FA233,EP,LOOKUPS!F$8,0)*$FF$6+VLOOKUP($FA233,BM,LOOKUPS!F$5,0)*$FG$6+VLOOKUP($FA233,DIV,LOOKUPS!F$7,0)*$FH$6++VLOOKUP($FA233,SIZE,LOOKUPS!F$11,0)*$FI$6),"",VLOOKUP($FA233,MOM,LOOKUPS!F$12,0)*$FB$6+VLOOKUP($FA233,STREV,LOOKUPS!F$10,0)*$FC$6+VLOOKUP($FA233,LTREV,LOOKUPS!F$9,0)*$FD$6+VLOOKUP($FA233,CFP,LOOKUPS!F$6,0)*$FE$6+VLOOKUP($FA233,EP,LOOKUPS!F$8,0)*$FF$6+VLOOKUP($FA233,BM,LOOKUPS!F$5,0)*$FG$6+VLOOKUP($FA233,DIV,LOOKUPS!F$7,0)*$FH$6++VLOOKUP($FA233,SIZE,LOOKUPS!F$11,0)*$FI$6)</f>
        <v/>
      </c>
      <c r="FF233" s="1" t="str">
        <f>IF(ISERROR(VLOOKUP($FA233,MOM,LOOKUPS!G$12,0)*$FB$6+VLOOKUP($FA233,STREV,LOOKUPS!G$10,0)*$FC$6+VLOOKUP($FA233,LTREV,LOOKUPS!G$9,0)*$FD$6+VLOOKUP($FA233,CFP,LOOKUPS!G$6,0)*$FE$6+VLOOKUP($FA233,EP,LOOKUPS!G$8,0)*$FF$6+VLOOKUP($FA233,BM,LOOKUPS!G$5,0)*$FG$6+VLOOKUP($FA233,DIV,LOOKUPS!G$7,0)*$FH$6++VLOOKUP($FA233,SIZE,LOOKUPS!G$11,0)*$FI$6),"",VLOOKUP($FA233,MOM,LOOKUPS!G$12,0)*$FB$6+VLOOKUP($FA233,STREV,LOOKUPS!G$10,0)*$FC$6+VLOOKUP($FA233,LTREV,LOOKUPS!G$9,0)*$FD$6+VLOOKUP($FA233,CFP,LOOKUPS!G$6,0)*$FE$6+VLOOKUP($FA233,EP,LOOKUPS!G$8,0)*$FF$6+VLOOKUP($FA233,BM,LOOKUPS!G$5,0)*$FG$6+VLOOKUP($FA233,DIV,LOOKUPS!G$7,0)*$FH$6++VLOOKUP($FA233,SIZE,LOOKUPS!G$11,0)*$FI$6)</f>
        <v/>
      </c>
      <c r="FG233" s="1" t="str">
        <f>IF(ISERROR(VLOOKUP($FA233,MOM,LOOKUPS!H$12,0)*$FB$6+VLOOKUP($FA233,STREV,LOOKUPS!H$10,0)*$FC$6+VLOOKUP($FA233,LTREV,LOOKUPS!H$9,0)*$FD$6+VLOOKUP($FA233,CFP,LOOKUPS!H$6,0)*$FE$6+VLOOKUP($FA233,EP,LOOKUPS!H$8,0)*$FF$6+VLOOKUP($FA233,BM,LOOKUPS!H$5,0)*$FG$6+VLOOKUP($FA233,DIV,LOOKUPS!H$7,0)*$FH$6++VLOOKUP($FA233,SIZE,LOOKUPS!H$11,0)*$FI$6),"",VLOOKUP($FA233,MOM,LOOKUPS!H$12,0)*$FB$6+VLOOKUP($FA233,STREV,LOOKUPS!H$10,0)*$FC$6+VLOOKUP($FA233,LTREV,LOOKUPS!H$9,0)*$FD$6+VLOOKUP($FA233,CFP,LOOKUPS!H$6,0)*$FE$6+VLOOKUP($FA233,EP,LOOKUPS!H$8,0)*$FF$6+VLOOKUP($FA233,BM,LOOKUPS!H$5,0)*$FG$6+VLOOKUP($FA233,DIV,LOOKUPS!H$7,0)*$FH$6++VLOOKUP($FA233,SIZE,LOOKUPS!H$11,0)*$FI$6)</f>
        <v/>
      </c>
      <c r="FH233" s="1" t="str">
        <f>IF(ISERROR(VLOOKUP($FA233,MOM,LOOKUPS!I$12,0)*$FB$6+VLOOKUP($FA233,STREV,LOOKUPS!I$10,0)*$FC$6+VLOOKUP($FA233,LTREV,LOOKUPS!I$9,0)*$FD$6+VLOOKUP($FA233,CFP,LOOKUPS!I$6,0)*$FE$6+VLOOKUP($FA233,EP,LOOKUPS!I$8,0)*$FF$6+VLOOKUP($FA233,BM,LOOKUPS!I$5,0)*$FG$6+VLOOKUP($FA233,DIV,LOOKUPS!I$7,0)*$FH$6++VLOOKUP($FA233,SIZE,LOOKUPS!I$11,0)*$FI$6),"",VLOOKUP($FA233,MOM,LOOKUPS!I$12,0)*$FB$6+VLOOKUP($FA233,STREV,LOOKUPS!I$10,0)*$FC$6+VLOOKUP($FA233,LTREV,LOOKUPS!I$9,0)*$FD$6+VLOOKUP($FA233,CFP,LOOKUPS!I$6,0)*$FE$6+VLOOKUP($FA233,EP,LOOKUPS!I$8,0)*$FF$6+VLOOKUP($FA233,BM,LOOKUPS!I$5,0)*$FG$6+VLOOKUP($FA233,DIV,LOOKUPS!I$7,0)*$FH$6++VLOOKUP($FA233,SIZE,LOOKUPS!I$11,0)*$FI$6)</f>
        <v/>
      </c>
      <c r="FI233" s="1" t="str">
        <f>IF(ISERROR(VLOOKUP($FA233,MOM,LOOKUPS!J$12,0)*$FB$6+VLOOKUP($FA233,STREV,LOOKUPS!J$10,0)*$FC$6+VLOOKUP($FA233,LTREV,LOOKUPS!J$9,0)*$FD$6+VLOOKUP($FA233,CFP,LOOKUPS!J$6,0)*$FE$6+VLOOKUP($FA233,EP,LOOKUPS!J$8,0)*$FF$6+VLOOKUP($FA233,BM,LOOKUPS!J$5,0)*$FG$6+VLOOKUP($FA233,DIV,LOOKUPS!J$7,0)*$FH$6++VLOOKUP($FA233,SIZE,LOOKUPS!J$11,0)*$FI$6),"",VLOOKUP($FA233,MOM,LOOKUPS!J$12,0)*$FB$6+VLOOKUP($FA233,STREV,LOOKUPS!J$10,0)*$FC$6+VLOOKUP($FA233,LTREV,LOOKUPS!J$9,0)*$FD$6+VLOOKUP($FA233,CFP,LOOKUPS!J$6,0)*$FE$6+VLOOKUP($FA233,EP,LOOKUPS!J$8,0)*$FF$6+VLOOKUP($FA233,BM,LOOKUPS!J$5,0)*$FG$6+VLOOKUP($FA233,DIV,LOOKUPS!J$7,0)*$FH$6++VLOOKUP($FA233,SIZE,LOOKUPS!J$11,0)*$FI$6)</f>
        <v/>
      </c>
      <c r="FJ233" s="1" t="str">
        <f>IF(ISERROR(VLOOKUP($FA233,MOM,LOOKUPS!K$12,0)*$FB$6+VLOOKUP($FA233,STREV,LOOKUPS!K$10,0)*$FC$6+VLOOKUP($FA233,LTREV,LOOKUPS!K$9,0)*$FD$6+VLOOKUP($FA233,CFP,LOOKUPS!K$6,0)*$FE$6+VLOOKUP($FA233,EP,LOOKUPS!K$8,0)*$FF$6+VLOOKUP($FA233,BM,LOOKUPS!K$5,0)*$FG$6+VLOOKUP($FA233,DIV,LOOKUPS!K$7,0)*$FH$6++VLOOKUP($FA233,SIZE,LOOKUPS!K$11,0)*$FI$6),"",VLOOKUP($FA233,MOM,LOOKUPS!K$12,0)*$FB$6+VLOOKUP($FA233,STREV,LOOKUPS!K$10,0)*$FC$6+VLOOKUP($FA233,LTREV,LOOKUPS!K$9,0)*$FD$6+VLOOKUP($FA233,CFP,LOOKUPS!K$6,0)*$FE$6+VLOOKUP($FA233,EP,LOOKUPS!K$8,0)*$FF$6+VLOOKUP($FA233,BM,LOOKUPS!K$5,0)*$FG$6+VLOOKUP($FA233,DIV,LOOKUPS!K$7,0)*$FH$6++VLOOKUP($FA233,SIZE,LOOKUPS!K$11,0)*$FI$6)</f>
        <v/>
      </c>
      <c r="FK233" s="1" t="str">
        <f>IF(ISERROR(VLOOKUP($FA233,MOM,LOOKUPS!L$12,0)*$FB$6+VLOOKUP($FA233,STREV,LOOKUPS!L$10,0)*$FC$6+VLOOKUP($FA233,LTREV,LOOKUPS!L$9,0)*$FD$6+VLOOKUP($FA233,CFP,LOOKUPS!L$6,0)*$FE$6+VLOOKUP($FA233,EP,LOOKUPS!L$8,0)*$FF$6+VLOOKUP($FA233,BM,LOOKUPS!L$5,0)*$FG$6+VLOOKUP($FA233,DIV,LOOKUPS!L$7,0)*$FH$6++VLOOKUP($FA233,SIZE,LOOKUPS!L$11,0)*$FI$6),"",VLOOKUP($FA233,MOM,LOOKUPS!L$12,0)*$FB$6+VLOOKUP($FA233,STREV,LOOKUPS!L$10,0)*$FC$6+VLOOKUP($FA233,LTREV,LOOKUPS!L$9,0)*$FD$6+VLOOKUP($FA233,CFP,LOOKUPS!L$6,0)*$FE$6+VLOOKUP($FA233,EP,LOOKUPS!L$8,0)*$FF$6+VLOOKUP($FA233,BM,LOOKUPS!L$5,0)*$FG$6+VLOOKUP($FA233,DIV,LOOKUPS!L$7,0)*$FH$6++VLOOKUP($FA233,SIZE,LOOKUPS!L$11,0)*$FI$6)</f>
        <v/>
      </c>
    </row>
    <row r="234" spans="1:167" x14ac:dyDescent="0.3">
      <c r="A234" s="1">
        <v>194509</v>
      </c>
      <c r="B234" s="1">
        <v>5.9</v>
      </c>
      <c r="C234" s="1">
        <v>5.99</v>
      </c>
      <c r="D234" s="1">
        <v>5.16</v>
      </c>
      <c r="E234" s="1">
        <v>6.83</v>
      </c>
      <c r="F234" s="1">
        <v>6.6</v>
      </c>
      <c r="G234" s="1">
        <v>5.99</v>
      </c>
      <c r="H234" s="1">
        <v>6.61</v>
      </c>
      <c r="I234" s="1">
        <v>7.65</v>
      </c>
      <c r="J234" s="1">
        <v>6.9</v>
      </c>
      <c r="K234" s="1">
        <v>5.89</v>
      </c>
      <c r="M234" s="1">
        <v>194410</v>
      </c>
      <c r="N234" s="1">
        <v>0.39</v>
      </c>
      <c r="O234" s="1">
        <v>0.93</v>
      </c>
      <c r="P234" s="1">
        <v>-0.01</v>
      </c>
      <c r="Q234" s="1">
        <v>7.0000000000000007E-2</v>
      </c>
      <c r="R234" s="1">
        <v>0.85</v>
      </c>
      <c r="S234" s="1">
        <v>-0.14000000000000001</v>
      </c>
      <c r="T234" s="1">
        <v>0.23</v>
      </c>
      <c r="U234" s="1">
        <v>-0.12</v>
      </c>
      <c r="V234" s="1">
        <v>-1.17</v>
      </c>
      <c r="W234" s="1">
        <v>-0.34</v>
      </c>
      <c r="Y234" s="1">
        <v>194909</v>
      </c>
      <c r="Z234" s="1">
        <v>5.47</v>
      </c>
      <c r="AA234" s="1">
        <v>4.2699999999999996</v>
      </c>
      <c r="AB234" s="1">
        <v>3.51</v>
      </c>
      <c r="AC234" s="1">
        <v>2.85</v>
      </c>
      <c r="AD234" s="1">
        <v>4.07</v>
      </c>
      <c r="AE234" s="1">
        <v>3.28</v>
      </c>
      <c r="AF234" s="1">
        <v>3.73</v>
      </c>
      <c r="AG234" s="1">
        <v>3.77</v>
      </c>
      <c r="AH234" s="1">
        <v>6.07</v>
      </c>
      <c r="AI234" s="1">
        <v>5.5</v>
      </c>
      <c r="AK234">
        <v>197003</v>
      </c>
      <c r="AL234">
        <v>-2.27</v>
      </c>
      <c r="AM234">
        <v>-5</v>
      </c>
      <c r="AN234">
        <v>-0.45</v>
      </c>
      <c r="AO234">
        <v>0.55000000000000004</v>
      </c>
      <c r="AP234">
        <v>-5.37</v>
      </c>
      <c r="AQ234">
        <v>-2.5099999999999998</v>
      </c>
      <c r="AR234">
        <v>-0.11</v>
      </c>
      <c r="AS234">
        <v>0.61</v>
      </c>
      <c r="AT234">
        <v>0.15</v>
      </c>
      <c r="AU234">
        <v>-6.52</v>
      </c>
      <c r="AV234">
        <v>-3.63</v>
      </c>
      <c r="AW234">
        <v>-3.72</v>
      </c>
      <c r="AX234">
        <v>-1.3</v>
      </c>
      <c r="AY234">
        <v>-0.17</v>
      </c>
      <c r="AZ234">
        <v>-0.03</v>
      </c>
      <c r="BA234">
        <v>-0.16</v>
      </c>
      <c r="BB234">
        <v>1.43</v>
      </c>
      <c r="BC234">
        <v>0.54</v>
      </c>
      <c r="BD234">
        <v>-0.19</v>
      </c>
      <c r="BF234" s="1">
        <v>197003</v>
      </c>
      <c r="BG234" s="1">
        <v>-2.58</v>
      </c>
      <c r="BH234" s="1">
        <v>-4.78</v>
      </c>
      <c r="BI234" s="1">
        <v>-0.85</v>
      </c>
      <c r="BJ234" s="1">
        <v>0.68</v>
      </c>
      <c r="BK234" s="1">
        <v>-5.23</v>
      </c>
      <c r="BL234" s="1">
        <v>-2.88</v>
      </c>
      <c r="BM234" s="1">
        <v>-1.26</v>
      </c>
      <c r="BN234" s="1">
        <v>1.3</v>
      </c>
      <c r="BO234" s="1">
        <v>0.67</v>
      </c>
      <c r="BP234" s="1">
        <v>-6.2</v>
      </c>
      <c r="BQ234" s="1">
        <v>-3.69</v>
      </c>
      <c r="BR234" s="1">
        <v>-3.24</v>
      </c>
      <c r="BS234" s="1">
        <v>-2.52</v>
      </c>
      <c r="BT234" s="1">
        <v>-2.16</v>
      </c>
      <c r="BU234" s="1">
        <v>-0.41</v>
      </c>
      <c r="BV234" s="1">
        <v>1.82</v>
      </c>
      <c r="BW234" s="1">
        <v>0.72</v>
      </c>
      <c r="BX234" s="1">
        <v>1.04</v>
      </c>
      <c r="BY234" s="1">
        <v>0.35</v>
      </c>
      <c r="CA234" s="1">
        <v>194503</v>
      </c>
      <c r="CB234" s="1">
        <v>-99.99</v>
      </c>
      <c r="CC234" s="1">
        <v>-4.07</v>
      </c>
      <c r="CD234" s="1">
        <v>-5.73</v>
      </c>
      <c r="CE234" s="1">
        <v>-7.2</v>
      </c>
      <c r="CF234" s="1">
        <v>-4.08</v>
      </c>
      <c r="CG234" s="1">
        <v>-4.8099999999999996</v>
      </c>
      <c r="CH234" s="1">
        <v>-5.68</v>
      </c>
      <c r="CI234" s="1">
        <v>-6.11</v>
      </c>
      <c r="CJ234" s="1">
        <v>-7.68</v>
      </c>
      <c r="CK234" s="1">
        <v>-3.23</v>
      </c>
      <c r="CL234" s="1">
        <v>-4.9400000000000004</v>
      </c>
      <c r="CM234" s="1">
        <v>-4.04</v>
      </c>
      <c r="CN234" s="1">
        <v>-5.59</v>
      </c>
      <c r="CO234" s="1">
        <v>-5.32</v>
      </c>
      <c r="CP234" s="1">
        <v>-6.05</v>
      </c>
      <c r="CQ234" s="1">
        <v>-5.95</v>
      </c>
      <c r="CR234" s="1">
        <v>-6.27</v>
      </c>
      <c r="CS234" s="1">
        <v>-7.2</v>
      </c>
      <c r="CT234" s="1">
        <v>-8.16</v>
      </c>
      <c r="CV234" s="1">
        <v>194603</v>
      </c>
      <c r="CW234" s="1">
        <v>2</v>
      </c>
      <c r="CX234" s="1">
        <v>7.58</v>
      </c>
      <c r="CY234" s="1">
        <v>7.29</v>
      </c>
      <c r="CZ234" s="1">
        <v>4.6399999999999997</v>
      </c>
      <c r="DA234" s="1">
        <v>6.95</v>
      </c>
      <c r="DB234" s="1">
        <v>7.76</v>
      </c>
      <c r="DC234" s="1">
        <v>7.9</v>
      </c>
      <c r="DD234" s="1">
        <v>6.24</v>
      </c>
      <c r="DE234" s="1">
        <v>4.0599999999999996</v>
      </c>
      <c r="DF234" s="1">
        <v>6.69</v>
      </c>
      <c r="DG234" s="1">
        <v>7.22</v>
      </c>
      <c r="DH234" s="1">
        <v>8.84</v>
      </c>
      <c r="DI234" s="1">
        <v>6.68</v>
      </c>
      <c r="DJ234" s="1">
        <v>8.4499999999999993</v>
      </c>
      <c r="DK234" s="1">
        <v>7.34</v>
      </c>
      <c r="DL234" s="1">
        <v>6.69</v>
      </c>
      <c r="DM234" s="1">
        <v>5.79</v>
      </c>
      <c r="DN234" s="1">
        <v>5.67</v>
      </c>
      <c r="DO234" s="1">
        <v>2.4700000000000002</v>
      </c>
      <c r="DQ234" s="1">
        <v>194503</v>
      </c>
      <c r="DR234" s="1">
        <v>-99.99</v>
      </c>
      <c r="DS234" s="1">
        <v>-8.2100000000000009</v>
      </c>
      <c r="DT234" s="1">
        <v>-5.07</v>
      </c>
      <c r="DU234" s="1">
        <v>-3.86</v>
      </c>
      <c r="DV234" s="1">
        <v>-9.8800000000000008</v>
      </c>
      <c r="DW234" s="1">
        <v>-4.68</v>
      </c>
      <c r="DX234" s="1">
        <v>-5.49</v>
      </c>
      <c r="DY234" s="1">
        <v>-4.34</v>
      </c>
      <c r="DZ234" s="1">
        <v>-3.93</v>
      </c>
      <c r="EA234" s="1">
        <v>-11.43</v>
      </c>
      <c r="EB234" s="1">
        <v>-8.39</v>
      </c>
      <c r="EC234" s="1">
        <v>-5.03</v>
      </c>
      <c r="ED234" s="1">
        <v>-4.33</v>
      </c>
      <c r="EE234" s="1">
        <v>-5.6</v>
      </c>
      <c r="EF234" s="1">
        <v>-5.38</v>
      </c>
      <c r="EG234" s="1">
        <v>-4.95</v>
      </c>
      <c r="EH234" s="1">
        <v>-3.71</v>
      </c>
      <c r="EI234" s="1">
        <v>-4.4400000000000004</v>
      </c>
      <c r="EJ234" s="1">
        <v>-3.42</v>
      </c>
      <c r="EL234">
        <v>194503</v>
      </c>
      <c r="EM234">
        <v>-3.89</v>
      </c>
      <c r="EN234">
        <v>-1.61</v>
      </c>
      <c r="EO234">
        <v>-1.78</v>
      </c>
      <c r="EP234">
        <v>0.02</v>
      </c>
      <c r="ER234" s="1">
        <v>194509</v>
      </c>
      <c r="ES234" s="1">
        <v>1.4</v>
      </c>
      <c r="EU234" s="1">
        <v>194410</v>
      </c>
      <c r="EV234" s="1">
        <v>0.56000000000000005</v>
      </c>
      <c r="EX234" s="1">
        <v>194909</v>
      </c>
      <c r="EY234" s="1">
        <v>-0.59</v>
      </c>
      <c r="FA234" s="1">
        <v>194509</v>
      </c>
      <c r="FB234" s="1" t="str">
        <f>IF(ISERROR(VLOOKUP($FA234,MOM,LOOKUPS!C$12,0)*$FB$6+VLOOKUP($FA234,STREV,LOOKUPS!C$10,0)*$FC$6+VLOOKUP($FA234,LTREV,LOOKUPS!C$9,0)*$FD$6+VLOOKUP($FA234,CFP,LOOKUPS!C$6,0)*$FE$6+VLOOKUP($FA234,EP,LOOKUPS!C$8,0)*$FF$6+VLOOKUP($FA234,BM,LOOKUPS!C$5,0)*$FG$6+VLOOKUP($FA234,DIV,LOOKUPS!C$7,0)*$FH$6++VLOOKUP($FA234,SIZE,LOOKUPS!C$11,0)*$FI$6),"",VLOOKUP($FA234,MOM,LOOKUPS!C$12,0)*$FB$6+VLOOKUP($FA234,STREV,LOOKUPS!C$10,0)*$FC$6+VLOOKUP($FA234,LTREV,LOOKUPS!C$9,0)*$FD$6+VLOOKUP($FA234,CFP,LOOKUPS!C$6,0)*$FE$6+VLOOKUP($FA234,EP,LOOKUPS!C$8,0)*$FF$6+VLOOKUP($FA234,BM,LOOKUPS!C$5,0)*$FG$6+VLOOKUP($FA234,DIV,LOOKUPS!C$7,0)*$FH$6++VLOOKUP($FA234,SIZE,LOOKUPS!C$11,0)*$FI$6)</f>
        <v/>
      </c>
      <c r="FC234" s="1" t="str">
        <f>IF(ISERROR(VLOOKUP($FA234,MOM,LOOKUPS!D$12,0)*$FB$6+VLOOKUP($FA234,STREV,LOOKUPS!D$10,0)*$FC$6+VLOOKUP($FA234,LTREV,LOOKUPS!D$9,0)*$FD$6+VLOOKUP($FA234,CFP,LOOKUPS!D$6,0)*$FE$6+VLOOKUP($FA234,EP,LOOKUPS!D$8,0)*$FF$6+VLOOKUP($FA234,BM,LOOKUPS!D$5,0)*$FG$6+VLOOKUP($FA234,DIV,LOOKUPS!D$7,0)*$FH$6++VLOOKUP($FA234,SIZE,LOOKUPS!D$11,0)*$FI$6),"",VLOOKUP($FA234,MOM,LOOKUPS!D$12,0)*$FB$6+VLOOKUP($FA234,STREV,LOOKUPS!D$10,0)*$FC$6+VLOOKUP($FA234,LTREV,LOOKUPS!D$9,0)*$FD$6+VLOOKUP($FA234,CFP,LOOKUPS!D$6,0)*$FE$6+VLOOKUP($FA234,EP,LOOKUPS!D$8,0)*$FF$6+VLOOKUP($FA234,BM,LOOKUPS!D$5,0)*$FG$6+VLOOKUP($FA234,DIV,LOOKUPS!D$7,0)*$FH$6++VLOOKUP($FA234,SIZE,LOOKUPS!D$11,0)*$FI$6)</f>
        <v/>
      </c>
      <c r="FD234" s="1" t="str">
        <f>IF(ISERROR(VLOOKUP($FA234,MOM,LOOKUPS!E$12,0)*$FB$6+VLOOKUP($FA234,STREV,LOOKUPS!E$10,0)*$FC$6+VLOOKUP($FA234,LTREV,LOOKUPS!E$9,0)*$FD$6+VLOOKUP($FA234,CFP,LOOKUPS!E$6,0)*$FE$6+VLOOKUP($FA234,EP,LOOKUPS!E$8,0)*$FF$6+VLOOKUP($FA234,BM,LOOKUPS!E$5,0)*$FG$6+VLOOKUP($FA234,DIV,LOOKUPS!E$7,0)*$FH$6++VLOOKUP($FA234,SIZE,LOOKUPS!E$11,0)*$FI$6),"",VLOOKUP($FA234,MOM,LOOKUPS!E$12,0)*$FB$6+VLOOKUP($FA234,STREV,LOOKUPS!E$10,0)*$FC$6+VLOOKUP($FA234,LTREV,LOOKUPS!E$9,0)*$FD$6+VLOOKUP($FA234,CFP,LOOKUPS!E$6,0)*$FE$6+VLOOKUP($FA234,EP,LOOKUPS!E$8,0)*$FF$6+VLOOKUP($FA234,BM,LOOKUPS!E$5,0)*$FG$6+VLOOKUP($FA234,DIV,LOOKUPS!E$7,0)*$FH$6++VLOOKUP($FA234,SIZE,LOOKUPS!E$11,0)*$FI$6)</f>
        <v/>
      </c>
      <c r="FE234" s="1" t="str">
        <f>IF(ISERROR(VLOOKUP($FA234,MOM,LOOKUPS!F$12,0)*$FB$6+VLOOKUP($FA234,STREV,LOOKUPS!F$10,0)*$FC$6+VLOOKUP($FA234,LTREV,LOOKUPS!F$9,0)*$FD$6+VLOOKUP($FA234,CFP,LOOKUPS!F$6,0)*$FE$6+VLOOKUP($FA234,EP,LOOKUPS!F$8,0)*$FF$6+VLOOKUP($FA234,BM,LOOKUPS!F$5,0)*$FG$6+VLOOKUP($FA234,DIV,LOOKUPS!F$7,0)*$FH$6++VLOOKUP($FA234,SIZE,LOOKUPS!F$11,0)*$FI$6),"",VLOOKUP($FA234,MOM,LOOKUPS!F$12,0)*$FB$6+VLOOKUP($FA234,STREV,LOOKUPS!F$10,0)*$FC$6+VLOOKUP($FA234,LTREV,LOOKUPS!F$9,0)*$FD$6+VLOOKUP($FA234,CFP,LOOKUPS!F$6,0)*$FE$6+VLOOKUP($FA234,EP,LOOKUPS!F$8,0)*$FF$6+VLOOKUP($FA234,BM,LOOKUPS!F$5,0)*$FG$6+VLOOKUP($FA234,DIV,LOOKUPS!F$7,0)*$FH$6++VLOOKUP($FA234,SIZE,LOOKUPS!F$11,0)*$FI$6)</f>
        <v/>
      </c>
      <c r="FF234" s="1" t="str">
        <f>IF(ISERROR(VLOOKUP($FA234,MOM,LOOKUPS!G$12,0)*$FB$6+VLOOKUP($FA234,STREV,LOOKUPS!G$10,0)*$FC$6+VLOOKUP($FA234,LTREV,LOOKUPS!G$9,0)*$FD$6+VLOOKUP($FA234,CFP,LOOKUPS!G$6,0)*$FE$6+VLOOKUP($FA234,EP,LOOKUPS!G$8,0)*$FF$6+VLOOKUP($FA234,BM,LOOKUPS!G$5,0)*$FG$6+VLOOKUP($FA234,DIV,LOOKUPS!G$7,0)*$FH$6++VLOOKUP($FA234,SIZE,LOOKUPS!G$11,0)*$FI$6),"",VLOOKUP($FA234,MOM,LOOKUPS!G$12,0)*$FB$6+VLOOKUP($FA234,STREV,LOOKUPS!G$10,0)*$FC$6+VLOOKUP($FA234,LTREV,LOOKUPS!G$9,0)*$FD$6+VLOOKUP($FA234,CFP,LOOKUPS!G$6,0)*$FE$6+VLOOKUP($FA234,EP,LOOKUPS!G$8,0)*$FF$6+VLOOKUP($FA234,BM,LOOKUPS!G$5,0)*$FG$6+VLOOKUP($FA234,DIV,LOOKUPS!G$7,0)*$FH$6++VLOOKUP($FA234,SIZE,LOOKUPS!G$11,0)*$FI$6)</f>
        <v/>
      </c>
      <c r="FG234" s="1" t="str">
        <f>IF(ISERROR(VLOOKUP($FA234,MOM,LOOKUPS!H$12,0)*$FB$6+VLOOKUP($FA234,STREV,LOOKUPS!H$10,0)*$FC$6+VLOOKUP($FA234,LTREV,LOOKUPS!H$9,0)*$FD$6+VLOOKUP($FA234,CFP,LOOKUPS!H$6,0)*$FE$6+VLOOKUP($FA234,EP,LOOKUPS!H$8,0)*$FF$6+VLOOKUP($FA234,BM,LOOKUPS!H$5,0)*$FG$6+VLOOKUP($FA234,DIV,LOOKUPS!H$7,0)*$FH$6++VLOOKUP($FA234,SIZE,LOOKUPS!H$11,0)*$FI$6),"",VLOOKUP($FA234,MOM,LOOKUPS!H$12,0)*$FB$6+VLOOKUP($FA234,STREV,LOOKUPS!H$10,0)*$FC$6+VLOOKUP($FA234,LTREV,LOOKUPS!H$9,0)*$FD$6+VLOOKUP($FA234,CFP,LOOKUPS!H$6,0)*$FE$6+VLOOKUP($FA234,EP,LOOKUPS!H$8,0)*$FF$6+VLOOKUP($FA234,BM,LOOKUPS!H$5,0)*$FG$6+VLOOKUP($FA234,DIV,LOOKUPS!H$7,0)*$FH$6++VLOOKUP($FA234,SIZE,LOOKUPS!H$11,0)*$FI$6)</f>
        <v/>
      </c>
      <c r="FH234" s="1" t="str">
        <f>IF(ISERROR(VLOOKUP($FA234,MOM,LOOKUPS!I$12,0)*$FB$6+VLOOKUP($FA234,STREV,LOOKUPS!I$10,0)*$FC$6+VLOOKUP($FA234,LTREV,LOOKUPS!I$9,0)*$FD$6+VLOOKUP($FA234,CFP,LOOKUPS!I$6,0)*$FE$6+VLOOKUP($FA234,EP,LOOKUPS!I$8,0)*$FF$6+VLOOKUP($FA234,BM,LOOKUPS!I$5,0)*$FG$6+VLOOKUP($FA234,DIV,LOOKUPS!I$7,0)*$FH$6++VLOOKUP($FA234,SIZE,LOOKUPS!I$11,0)*$FI$6),"",VLOOKUP($FA234,MOM,LOOKUPS!I$12,0)*$FB$6+VLOOKUP($FA234,STREV,LOOKUPS!I$10,0)*$FC$6+VLOOKUP($FA234,LTREV,LOOKUPS!I$9,0)*$FD$6+VLOOKUP($FA234,CFP,LOOKUPS!I$6,0)*$FE$6+VLOOKUP($FA234,EP,LOOKUPS!I$8,0)*$FF$6+VLOOKUP($FA234,BM,LOOKUPS!I$5,0)*$FG$6+VLOOKUP($FA234,DIV,LOOKUPS!I$7,0)*$FH$6++VLOOKUP($FA234,SIZE,LOOKUPS!I$11,0)*$FI$6)</f>
        <v/>
      </c>
      <c r="FI234" s="1" t="str">
        <f>IF(ISERROR(VLOOKUP($FA234,MOM,LOOKUPS!J$12,0)*$FB$6+VLOOKUP($FA234,STREV,LOOKUPS!J$10,0)*$FC$6+VLOOKUP($FA234,LTREV,LOOKUPS!J$9,0)*$FD$6+VLOOKUP($FA234,CFP,LOOKUPS!J$6,0)*$FE$6+VLOOKUP($FA234,EP,LOOKUPS!J$8,0)*$FF$6+VLOOKUP($FA234,BM,LOOKUPS!J$5,0)*$FG$6+VLOOKUP($FA234,DIV,LOOKUPS!J$7,0)*$FH$6++VLOOKUP($FA234,SIZE,LOOKUPS!J$11,0)*$FI$6),"",VLOOKUP($FA234,MOM,LOOKUPS!J$12,0)*$FB$6+VLOOKUP($FA234,STREV,LOOKUPS!J$10,0)*$FC$6+VLOOKUP($FA234,LTREV,LOOKUPS!J$9,0)*$FD$6+VLOOKUP($FA234,CFP,LOOKUPS!J$6,0)*$FE$6+VLOOKUP($FA234,EP,LOOKUPS!J$8,0)*$FF$6+VLOOKUP($FA234,BM,LOOKUPS!J$5,0)*$FG$6+VLOOKUP($FA234,DIV,LOOKUPS!J$7,0)*$FH$6++VLOOKUP($FA234,SIZE,LOOKUPS!J$11,0)*$FI$6)</f>
        <v/>
      </c>
      <c r="FJ234" s="1" t="str">
        <f>IF(ISERROR(VLOOKUP($FA234,MOM,LOOKUPS!K$12,0)*$FB$6+VLOOKUP($FA234,STREV,LOOKUPS!K$10,0)*$FC$6+VLOOKUP($FA234,LTREV,LOOKUPS!K$9,0)*$FD$6+VLOOKUP($FA234,CFP,LOOKUPS!K$6,0)*$FE$6+VLOOKUP($FA234,EP,LOOKUPS!K$8,0)*$FF$6+VLOOKUP($FA234,BM,LOOKUPS!K$5,0)*$FG$6+VLOOKUP($FA234,DIV,LOOKUPS!K$7,0)*$FH$6++VLOOKUP($FA234,SIZE,LOOKUPS!K$11,0)*$FI$6),"",VLOOKUP($FA234,MOM,LOOKUPS!K$12,0)*$FB$6+VLOOKUP($FA234,STREV,LOOKUPS!K$10,0)*$FC$6+VLOOKUP($FA234,LTREV,LOOKUPS!K$9,0)*$FD$6+VLOOKUP($FA234,CFP,LOOKUPS!K$6,0)*$FE$6+VLOOKUP($FA234,EP,LOOKUPS!K$8,0)*$FF$6+VLOOKUP($FA234,BM,LOOKUPS!K$5,0)*$FG$6+VLOOKUP($FA234,DIV,LOOKUPS!K$7,0)*$FH$6++VLOOKUP($FA234,SIZE,LOOKUPS!K$11,0)*$FI$6)</f>
        <v/>
      </c>
      <c r="FK234" s="1" t="str">
        <f>IF(ISERROR(VLOOKUP($FA234,MOM,LOOKUPS!L$12,0)*$FB$6+VLOOKUP($FA234,STREV,LOOKUPS!L$10,0)*$FC$6+VLOOKUP($FA234,LTREV,LOOKUPS!L$9,0)*$FD$6+VLOOKUP($FA234,CFP,LOOKUPS!L$6,0)*$FE$6+VLOOKUP($FA234,EP,LOOKUPS!L$8,0)*$FF$6+VLOOKUP($FA234,BM,LOOKUPS!L$5,0)*$FG$6+VLOOKUP($FA234,DIV,LOOKUPS!L$7,0)*$FH$6++VLOOKUP($FA234,SIZE,LOOKUPS!L$11,0)*$FI$6),"",VLOOKUP($FA234,MOM,LOOKUPS!L$12,0)*$FB$6+VLOOKUP($FA234,STREV,LOOKUPS!L$10,0)*$FC$6+VLOOKUP($FA234,LTREV,LOOKUPS!L$9,0)*$FD$6+VLOOKUP($FA234,CFP,LOOKUPS!L$6,0)*$FE$6+VLOOKUP($FA234,EP,LOOKUPS!L$8,0)*$FF$6+VLOOKUP($FA234,BM,LOOKUPS!L$5,0)*$FG$6+VLOOKUP($FA234,DIV,LOOKUPS!L$7,0)*$FH$6++VLOOKUP($FA234,SIZE,LOOKUPS!L$11,0)*$FI$6)</f>
        <v/>
      </c>
    </row>
    <row r="235" spans="1:167" x14ac:dyDescent="0.3">
      <c r="A235" s="1">
        <v>194510</v>
      </c>
      <c r="B235" s="1">
        <v>7.33</v>
      </c>
      <c r="C235" s="1">
        <v>5.38</v>
      </c>
      <c r="D235" s="1">
        <v>5.96</v>
      </c>
      <c r="E235" s="1">
        <v>7.43</v>
      </c>
      <c r="F235" s="1">
        <v>6.97</v>
      </c>
      <c r="G235" s="1">
        <v>7.58</v>
      </c>
      <c r="H235" s="1">
        <v>5.41</v>
      </c>
      <c r="I235" s="1">
        <v>5.97</v>
      </c>
      <c r="J235" s="1">
        <v>6.93</v>
      </c>
      <c r="K235" s="1">
        <v>6.71</v>
      </c>
      <c r="M235" s="1">
        <v>194411</v>
      </c>
      <c r="N235" s="1">
        <v>3.84</v>
      </c>
      <c r="O235" s="1">
        <v>2.73</v>
      </c>
      <c r="P235" s="1">
        <v>2.0099999999999998</v>
      </c>
      <c r="Q235" s="1">
        <v>2.0499999999999998</v>
      </c>
      <c r="R235" s="1">
        <v>2.58</v>
      </c>
      <c r="S235" s="1">
        <v>2.0699999999999998</v>
      </c>
      <c r="T235" s="1">
        <v>1.74</v>
      </c>
      <c r="U235" s="1">
        <v>2.27</v>
      </c>
      <c r="V235" s="1">
        <v>2.09</v>
      </c>
      <c r="W235" s="1">
        <v>1.66</v>
      </c>
      <c r="Y235" s="1">
        <v>194910</v>
      </c>
      <c r="Z235" s="1">
        <v>6.71</v>
      </c>
      <c r="AA235" s="1">
        <v>3.43</v>
      </c>
      <c r="AB235" s="1">
        <v>3.46</v>
      </c>
      <c r="AC235" s="1">
        <v>3.6</v>
      </c>
      <c r="AD235" s="1">
        <v>3.64</v>
      </c>
      <c r="AE235" s="1">
        <v>3.83</v>
      </c>
      <c r="AF235" s="1">
        <v>4.07</v>
      </c>
      <c r="AG235" s="1">
        <v>4.01</v>
      </c>
      <c r="AH235" s="1">
        <v>3.4</v>
      </c>
      <c r="AI235" s="1">
        <v>3.65</v>
      </c>
      <c r="AK235">
        <v>197004</v>
      </c>
      <c r="AL235">
        <v>-22.13</v>
      </c>
      <c r="AM235">
        <v>-20.12</v>
      </c>
      <c r="AN235">
        <v>-13.39</v>
      </c>
      <c r="AO235">
        <v>-10.62</v>
      </c>
      <c r="AP235">
        <v>-21.06</v>
      </c>
      <c r="AQ235">
        <v>-15.82</v>
      </c>
      <c r="AR235">
        <v>-13.41</v>
      </c>
      <c r="AS235">
        <v>-10.65</v>
      </c>
      <c r="AT235">
        <v>-11.15</v>
      </c>
      <c r="AU235">
        <v>-22.38</v>
      </c>
      <c r="AV235">
        <v>-19.059999999999999</v>
      </c>
      <c r="AW235">
        <v>-16.89</v>
      </c>
      <c r="AX235">
        <v>-14.73</v>
      </c>
      <c r="AY235">
        <v>-14.68</v>
      </c>
      <c r="AZ235">
        <v>-11.99</v>
      </c>
      <c r="BA235">
        <v>-11.77</v>
      </c>
      <c r="BB235">
        <v>-9.4600000000000009</v>
      </c>
      <c r="BC235">
        <v>-10.62</v>
      </c>
      <c r="BD235">
        <v>-11.61</v>
      </c>
      <c r="BF235" s="1">
        <v>197004</v>
      </c>
      <c r="BG235" s="1">
        <v>-22.38</v>
      </c>
      <c r="BH235" s="1">
        <v>-19.829999999999998</v>
      </c>
      <c r="BI235" s="1">
        <v>-13.76</v>
      </c>
      <c r="BJ235" s="1">
        <v>-10.41</v>
      </c>
      <c r="BK235" s="1">
        <v>-21.2</v>
      </c>
      <c r="BL235" s="1">
        <v>-15.1</v>
      </c>
      <c r="BM235" s="1">
        <v>-14.09</v>
      </c>
      <c r="BN235" s="1">
        <v>-11.16</v>
      </c>
      <c r="BO235" s="1">
        <v>-10.33</v>
      </c>
      <c r="BP235" s="1">
        <v>-22.23</v>
      </c>
      <c r="BQ235" s="1">
        <v>-19.54</v>
      </c>
      <c r="BR235" s="1">
        <v>-15.16</v>
      </c>
      <c r="BS235" s="1">
        <v>-15.04</v>
      </c>
      <c r="BT235" s="1">
        <v>-14.45</v>
      </c>
      <c r="BU235" s="1">
        <v>-13.76</v>
      </c>
      <c r="BV235" s="1">
        <v>-11.68</v>
      </c>
      <c r="BW235" s="1">
        <v>-10.58</v>
      </c>
      <c r="BX235" s="1">
        <v>-9.6</v>
      </c>
      <c r="BY235" s="1">
        <v>-10.93</v>
      </c>
      <c r="CA235" s="1">
        <v>194504</v>
      </c>
      <c r="CB235" s="1">
        <v>-99.99</v>
      </c>
      <c r="CC235" s="1">
        <v>7.65</v>
      </c>
      <c r="CD235" s="1">
        <v>8.91</v>
      </c>
      <c r="CE235" s="1">
        <v>9.74</v>
      </c>
      <c r="CF235" s="1">
        <v>7.65</v>
      </c>
      <c r="CG235" s="1">
        <v>8.56</v>
      </c>
      <c r="CH235" s="1">
        <v>8.44</v>
      </c>
      <c r="CI235" s="1">
        <v>8.5</v>
      </c>
      <c r="CJ235" s="1">
        <v>10.76</v>
      </c>
      <c r="CK235" s="1">
        <v>7.34</v>
      </c>
      <c r="CL235" s="1">
        <v>7.96</v>
      </c>
      <c r="CM235" s="1">
        <v>7.65</v>
      </c>
      <c r="CN235" s="1">
        <v>9.4600000000000009</v>
      </c>
      <c r="CO235" s="1">
        <v>8.5</v>
      </c>
      <c r="CP235" s="1">
        <v>8.3699999999999992</v>
      </c>
      <c r="CQ235" s="1">
        <v>9.2899999999999991</v>
      </c>
      <c r="CR235" s="1">
        <v>7.72</v>
      </c>
      <c r="CS235" s="1">
        <v>9.09</v>
      </c>
      <c r="CT235" s="1">
        <v>12.47</v>
      </c>
      <c r="CV235" s="1">
        <v>194604</v>
      </c>
      <c r="CW235" s="1">
        <v>5.73</v>
      </c>
      <c r="CX235" s="1">
        <v>4.68</v>
      </c>
      <c r="CY235" s="1">
        <v>5.88</v>
      </c>
      <c r="CZ235" s="1">
        <v>5.04</v>
      </c>
      <c r="DA235" s="1">
        <v>4.05</v>
      </c>
      <c r="DB235" s="1">
        <v>6.44</v>
      </c>
      <c r="DC235" s="1">
        <v>5.61</v>
      </c>
      <c r="DD235" s="1">
        <v>6.2</v>
      </c>
      <c r="DE235" s="1">
        <v>4.04</v>
      </c>
      <c r="DF235" s="1">
        <v>3.39</v>
      </c>
      <c r="DG235" s="1">
        <v>4.72</v>
      </c>
      <c r="DH235" s="1">
        <v>5.93</v>
      </c>
      <c r="DI235" s="1">
        <v>6.96</v>
      </c>
      <c r="DJ235" s="1">
        <v>6.17</v>
      </c>
      <c r="DK235" s="1">
        <v>5.04</v>
      </c>
      <c r="DL235" s="1">
        <v>5.37</v>
      </c>
      <c r="DM235" s="1">
        <v>7.02</v>
      </c>
      <c r="DN235" s="1">
        <v>4.6900000000000004</v>
      </c>
      <c r="DO235" s="1">
        <v>3.4</v>
      </c>
      <c r="DQ235" s="1">
        <v>194504</v>
      </c>
      <c r="DR235" s="1">
        <v>-99.99</v>
      </c>
      <c r="DS235" s="1">
        <v>8.83</v>
      </c>
      <c r="DT235" s="1">
        <v>9.4700000000000006</v>
      </c>
      <c r="DU235" s="1">
        <v>8.27</v>
      </c>
      <c r="DV235" s="1">
        <v>8.82</v>
      </c>
      <c r="DW235" s="1">
        <v>9.2200000000000006</v>
      </c>
      <c r="DX235" s="1">
        <v>9.2200000000000006</v>
      </c>
      <c r="DY235" s="1">
        <v>9.02</v>
      </c>
      <c r="DZ235" s="1">
        <v>8.3000000000000007</v>
      </c>
      <c r="EA235" s="1">
        <v>9.7100000000000009</v>
      </c>
      <c r="EB235" s="1">
        <v>7.96</v>
      </c>
      <c r="EC235" s="1">
        <v>8.84</v>
      </c>
      <c r="ED235" s="1">
        <v>9.6</v>
      </c>
      <c r="EE235" s="1">
        <v>9.02</v>
      </c>
      <c r="EF235" s="1">
        <v>9.43</v>
      </c>
      <c r="EG235" s="1">
        <v>9.82</v>
      </c>
      <c r="EH235" s="1">
        <v>8.1999999999999993</v>
      </c>
      <c r="EI235" s="1">
        <v>8.8800000000000008</v>
      </c>
      <c r="EJ235" s="1">
        <v>7.71</v>
      </c>
      <c r="EL235">
        <v>194504</v>
      </c>
      <c r="EM235">
        <v>7.8</v>
      </c>
      <c r="EN235">
        <v>0.32</v>
      </c>
      <c r="EO235">
        <v>3.21</v>
      </c>
      <c r="EP235">
        <v>0.03</v>
      </c>
      <c r="ER235" s="1">
        <v>194510</v>
      </c>
      <c r="ES235" s="1">
        <v>0.25</v>
      </c>
      <c r="EU235" s="1">
        <v>194411</v>
      </c>
      <c r="EV235" s="1">
        <v>0.9</v>
      </c>
      <c r="EX235" s="1">
        <v>194910</v>
      </c>
      <c r="EY235" s="1">
        <v>-0.11</v>
      </c>
      <c r="FA235" s="1">
        <v>194510</v>
      </c>
      <c r="FB235" s="1" t="str">
        <f>IF(ISERROR(VLOOKUP($FA235,MOM,LOOKUPS!C$12,0)*$FB$6+VLOOKUP($FA235,STREV,LOOKUPS!C$10,0)*$FC$6+VLOOKUP($FA235,LTREV,LOOKUPS!C$9,0)*$FD$6+VLOOKUP($FA235,CFP,LOOKUPS!C$6,0)*$FE$6+VLOOKUP($FA235,EP,LOOKUPS!C$8,0)*$FF$6+VLOOKUP($FA235,BM,LOOKUPS!C$5,0)*$FG$6+VLOOKUP($FA235,DIV,LOOKUPS!C$7,0)*$FH$6++VLOOKUP($FA235,SIZE,LOOKUPS!C$11,0)*$FI$6),"",VLOOKUP($FA235,MOM,LOOKUPS!C$12,0)*$FB$6+VLOOKUP($FA235,STREV,LOOKUPS!C$10,0)*$FC$6+VLOOKUP($FA235,LTREV,LOOKUPS!C$9,0)*$FD$6+VLOOKUP($FA235,CFP,LOOKUPS!C$6,0)*$FE$6+VLOOKUP($FA235,EP,LOOKUPS!C$8,0)*$FF$6+VLOOKUP($FA235,BM,LOOKUPS!C$5,0)*$FG$6+VLOOKUP($FA235,DIV,LOOKUPS!C$7,0)*$FH$6++VLOOKUP($FA235,SIZE,LOOKUPS!C$11,0)*$FI$6)</f>
        <v/>
      </c>
      <c r="FC235" s="1" t="str">
        <f>IF(ISERROR(VLOOKUP($FA235,MOM,LOOKUPS!D$12,0)*$FB$6+VLOOKUP($FA235,STREV,LOOKUPS!D$10,0)*$FC$6+VLOOKUP($FA235,LTREV,LOOKUPS!D$9,0)*$FD$6+VLOOKUP($FA235,CFP,LOOKUPS!D$6,0)*$FE$6+VLOOKUP($FA235,EP,LOOKUPS!D$8,0)*$FF$6+VLOOKUP($FA235,BM,LOOKUPS!D$5,0)*$FG$6+VLOOKUP($FA235,DIV,LOOKUPS!D$7,0)*$FH$6++VLOOKUP($FA235,SIZE,LOOKUPS!D$11,0)*$FI$6),"",VLOOKUP($FA235,MOM,LOOKUPS!D$12,0)*$FB$6+VLOOKUP($FA235,STREV,LOOKUPS!D$10,0)*$FC$6+VLOOKUP($FA235,LTREV,LOOKUPS!D$9,0)*$FD$6+VLOOKUP($FA235,CFP,LOOKUPS!D$6,0)*$FE$6+VLOOKUP($FA235,EP,LOOKUPS!D$8,0)*$FF$6+VLOOKUP($FA235,BM,LOOKUPS!D$5,0)*$FG$6+VLOOKUP($FA235,DIV,LOOKUPS!D$7,0)*$FH$6++VLOOKUP($FA235,SIZE,LOOKUPS!D$11,0)*$FI$6)</f>
        <v/>
      </c>
      <c r="FD235" s="1" t="str">
        <f>IF(ISERROR(VLOOKUP($FA235,MOM,LOOKUPS!E$12,0)*$FB$6+VLOOKUP($FA235,STREV,LOOKUPS!E$10,0)*$FC$6+VLOOKUP($FA235,LTREV,LOOKUPS!E$9,0)*$FD$6+VLOOKUP($FA235,CFP,LOOKUPS!E$6,0)*$FE$6+VLOOKUP($FA235,EP,LOOKUPS!E$8,0)*$FF$6+VLOOKUP($FA235,BM,LOOKUPS!E$5,0)*$FG$6+VLOOKUP($FA235,DIV,LOOKUPS!E$7,0)*$FH$6++VLOOKUP($FA235,SIZE,LOOKUPS!E$11,0)*$FI$6),"",VLOOKUP($FA235,MOM,LOOKUPS!E$12,0)*$FB$6+VLOOKUP($FA235,STREV,LOOKUPS!E$10,0)*$FC$6+VLOOKUP($FA235,LTREV,LOOKUPS!E$9,0)*$FD$6+VLOOKUP($FA235,CFP,LOOKUPS!E$6,0)*$FE$6+VLOOKUP($FA235,EP,LOOKUPS!E$8,0)*$FF$6+VLOOKUP($FA235,BM,LOOKUPS!E$5,0)*$FG$6+VLOOKUP($FA235,DIV,LOOKUPS!E$7,0)*$FH$6++VLOOKUP($FA235,SIZE,LOOKUPS!E$11,0)*$FI$6)</f>
        <v/>
      </c>
      <c r="FE235" s="1" t="str">
        <f>IF(ISERROR(VLOOKUP($FA235,MOM,LOOKUPS!F$12,0)*$FB$6+VLOOKUP($FA235,STREV,LOOKUPS!F$10,0)*$FC$6+VLOOKUP($FA235,LTREV,LOOKUPS!F$9,0)*$FD$6+VLOOKUP($FA235,CFP,LOOKUPS!F$6,0)*$FE$6+VLOOKUP($FA235,EP,LOOKUPS!F$8,0)*$FF$6+VLOOKUP($FA235,BM,LOOKUPS!F$5,0)*$FG$6+VLOOKUP($FA235,DIV,LOOKUPS!F$7,0)*$FH$6++VLOOKUP($FA235,SIZE,LOOKUPS!F$11,0)*$FI$6),"",VLOOKUP($FA235,MOM,LOOKUPS!F$12,0)*$FB$6+VLOOKUP($FA235,STREV,LOOKUPS!F$10,0)*$FC$6+VLOOKUP($FA235,LTREV,LOOKUPS!F$9,0)*$FD$6+VLOOKUP($FA235,CFP,LOOKUPS!F$6,0)*$FE$6+VLOOKUP($FA235,EP,LOOKUPS!F$8,0)*$FF$6+VLOOKUP($FA235,BM,LOOKUPS!F$5,0)*$FG$6+VLOOKUP($FA235,DIV,LOOKUPS!F$7,0)*$FH$6++VLOOKUP($FA235,SIZE,LOOKUPS!F$11,0)*$FI$6)</f>
        <v/>
      </c>
      <c r="FF235" s="1" t="str">
        <f>IF(ISERROR(VLOOKUP($FA235,MOM,LOOKUPS!G$12,0)*$FB$6+VLOOKUP($FA235,STREV,LOOKUPS!G$10,0)*$FC$6+VLOOKUP($FA235,LTREV,LOOKUPS!G$9,0)*$FD$6+VLOOKUP($FA235,CFP,LOOKUPS!G$6,0)*$FE$6+VLOOKUP($FA235,EP,LOOKUPS!G$8,0)*$FF$6+VLOOKUP($FA235,BM,LOOKUPS!G$5,0)*$FG$6+VLOOKUP($FA235,DIV,LOOKUPS!G$7,0)*$FH$6++VLOOKUP($FA235,SIZE,LOOKUPS!G$11,0)*$FI$6),"",VLOOKUP($FA235,MOM,LOOKUPS!G$12,0)*$FB$6+VLOOKUP($FA235,STREV,LOOKUPS!G$10,0)*$FC$6+VLOOKUP($FA235,LTREV,LOOKUPS!G$9,0)*$FD$6+VLOOKUP($FA235,CFP,LOOKUPS!G$6,0)*$FE$6+VLOOKUP($FA235,EP,LOOKUPS!G$8,0)*$FF$6+VLOOKUP($FA235,BM,LOOKUPS!G$5,0)*$FG$6+VLOOKUP($FA235,DIV,LOOKUPS!G$7,0)*$FH$6++VLOOKUP($FA235,SIZE,LOOKUPS!G$11,0)*$FI$6)</f>
        <v/>
      </c>
      <c r="FG235" s="1" t="str">
        <f>IF(ISERROR(VLOOKUP($FA235,MOM,LOOKUPS!H$12,0)*$FB$6+VLOOKUP($FA235,STREV,LOOKUPS!H$10,0)*$FC$6+VLOOKUP($FA235,LTREV,LOOKUPS!H$9,0)*$FD$6+VLOOKUP($FA235,CFP,LOOKUPS!H$6,0)*$FE$6+VLOOKUP($FA235,EP,LOOKUPS!H$8,0)*$FF$6+VLOOKUP($FA235,BM,LOOKUPS!H$5,0)*$FG$6+VLOOKUP($FA235,DIV,LOOKUPS!H$7,0)*$FH$6++VLOOKUP($FA235,SIZE,LOOKUPS!H$11,0)*$FI$6),"",VLOOKUP($FA235,MOM,LOOKUPS!H$12,0)*$FB$6+VLOOKUP($FA235,STREV,LOOKUPS!H$10,0)*$FC$6+VLOOKUP($FA235,LTREV,LOOKUPS!H$9,0)*$FD$6+VLOOKUP($FA235,CFP,LOOKUPS!H$6,0)*$FE$6+VLOOKUP($FA235,EP,LOOKUPS!H$8,0)*$FF$6+VLOOKUP($FA235,BM,LOOKUPS!H$5,0)*$FG$6+VLOOKUP($FA235,DIV,LOOKUPS!H$7,0)*$FH$6++VLOOKUP($FA235,SIZE,LOOKUPS!H$11,0)*$FI$6)</f>
        <v/>
      </c>
      <c r="FH235" s="1" t="str">
        <f>IF(ISERROR(VLOOKUP($FA235,MOM,LOOKUPS!I$12,0)*$FB$6+VLOOKUP($FA235,STREV,LOOKUPS!I$10,0)*$FC$6+VLOOKUP($FA235,LTREV,LOOKUPS!I$9,0)*$FD$6+VLOOKUP($FA235,CFP,LOOKUPS!I$6,0)*$FE$6+VLOOKUP($FA235,EP,LOOKUPS!I$8,0)*$FF$6+VLOOKUP($FA235,BM,LOOKUPS!I$5,0)*$FG$6+VLOOKUP($FA235,DIV,LOOKUPS!I$7,0)*$FH$6++VLOOKUP($FA235,SIZE,LOOKUPS!I$11,0)*$FI$6),"",VLOOKUP($FA235,MOM,LOOKUPS!I$12,0)*$FB$6+VLOOKUP($FA235,STREV,LOOKUPS!I$10,0)*$FC$6+VLOOKUP($FA235,LTREV,LOOKUPS!I$9,0)*$FD$6+VLOOKUP($FA235,CFP,LOOKUPS!I$6,0)*$FE$6+VLOOKUP($FA235,EP,LOOKUPS!I$8,0)*$FF$6+VLOOKUP($FA235,BM,LOOKUPS!I$5,0)*$FG$6+VLOOKUP($FA235,DIV,LOOKUPS!I$7,0)*$FH$6++VLOOKUP($FA235,SIZE,LOOKUPS!I$11,0)*$FI$6)</f>
        <v/>
      </c>
      <c r="FI235" s="1" t="str">
        <f>IF(ISERROR(VLOOKUP($FA235,MOM,LOOKUPS!J$12,0)*$FB$6+VLOOKUP($FA235,STREV,LOOKUPS!J$10,0)*$FC$6+VLOOKUP($FA235,LTREV,LOOKUPS!J$9,0)*$FD$6+VLOOKUP($FA235,CFP,LOOKUPS!J$6,0)*$FE$6+VLOOKUP($FA235,EP,LOOKUPS!J$8,0)*$FF$6+VLOOKUP($FA235,BM,LOOKUPS!J$5,0)*$FG$6+VLOOKUP($FA235,DIV,LOOKUPS!J$7,0)*$FH$6++VLOOKUP($FA235,SIZE,LOOKUPS!J$11,0)*$FI$6),"",VLOOKUP($FA235,MOM,LOOKUPS!J$12,0)*$FB$6+VLOOKUP($FA235,STREV,LOOKUPS!J$10,0)*$FC$6+VLOOKUP($FA235,LTREV,LOOKUPS!J$9,0)*$FD$6+VLOOKUP($FA235,CFP,LOOKUPS!J$6,0)*$FE$6+VLOOKUP($FA235,EP,LOOKUPS!J$8,0)*$FF$6+VLOOKUP($FA235,BM,LOOKUPS!J$5,0)*$FG$6+VLOOKUP($FA235,DIV,LOOKUPS!J$7,0)*$FH$6++VLOOKUP($FA235,SIZE,LOOKUPS!J$11,0)*$FI$6)</f>
        <v/>
      </c>
      <c r="FJ235" s="1" t="str">
        <f>IF(ISERROR(VLOOKUP($FA235,MOM,LOOKUPS!K$12,0)*$FB$6+VLOOKUP($FA235,STREV,LOOKUPS!K$10,0)*$FC$6+VLOOKUP($FA235,LTREV,LOOKUPS!K$9,0)*$FD$6+VLOOKUP($FA235,CFP,LOOKUPS!K$6,0)*$FE$6+VLOOKUP($FA235,EP,LOOKUPS!K$8,0)*$FF$6+VLOOKUP($FA235,BM,LOOKUPS!K$5,0)*$FG$6+VLOOKUP($FA235,DIV,LOOKUPS!K$7,0)*$FH$6++VLOOKUP($FA235,SIZE,LOOKUPS!K$11,0)*$FI$6),"",VLOOKUP($FA235,MOM,LOOKUPS!K$12,0)*$FB$6+VLOOKUP($FA235,STREV,LOOKUPS!K$10,0)*$FC$6+VLOOKUP($FA235,LTREV,LOOKUPS!K$9,0)*$FD$6+VLOOKUP($FA235,CFP,LOOKUPS!K$6,0)*$FE$6+VLOOKUP($FA235,EP,LOOKUPS!K$8,0)*$FF$6+VLOOKUP($FA235,BM,LOOKUPS!K$5,0)*$FG$6+VLOOKUP($FA235,DIV,LOOKUPS!K$7,0)*$FH$6++VLOOKUP($FA235,SIZE,LOOKUPS!K$11,0)*$FI$6)</f>
        <v/>
      </c>
      <c r="FK235" s="1" t="str">
        <f>IF(ISERROR(VLOOKUP($FA235,MOM,LOOKUPS!L$12,0)*$FB$6+VLOOKUP($FA235,STREV,LOOKUPS!L$10,0)*$FC$6+VLOOKUP($FA235,LTREV,LOOKUPS!L$9,0)*$FD$6+VLOOKUP($FA235,CFP,LOOKUPS!L$6,0)*$FE$6+VLOOKUP($FA235,EP,LOOKUPS!L$8,0)*$FF$6+VLOOKUP($FA235,BM,LOOKUPS!L$5,0)*$FG$6+VLOOKUP($FA235,DIV,LOOKUPS!L$7,0)*$FH$6++VLOOKUP($FA235,SIZE,LOOKUPS!L$11,0)*$FI$6),"",VLOOKUP($FA235,MOM,LOOKUPS!L$12,0)*$FB$6+VLOOKUP($FA235,STREV,LOOKUPS!L$10,0)*$FC$6+VLOOKUP($FA235,LTREV,LOOKUPS!L$9,0)*$FD$6+VLOOKUP($FA235,CFP,LOOKUPS!L$6,0)*$FE$6+VLOOKUP($FA235,EP,LOOKUPS!L$8,0)*$FF$6+VLOOKUP($FA235,BM,LOOKUPS!L$5,0)*$FG$6+VLOOKUP($FA235,DIV,LOOKUPS!L$7,0)*$FH$6++VLOOKUP($FA235,SIZE,LOOKUPS!L$11,0)*$FI$6)</f>
        <v/>
      </c>
    </row>
    <row r="236" spans="1:167" x14ac:dyDescent="0.3">
      <c r="A236" s="1">
        <v>194511</v>
      </c>
      <c r="B236" s="1">
        <v>8.35</v>
      </c>
      <c r="C236" s="1">
        <v>5.86</v>
      </c>
      <c r="D236" s="1">
        <v>7.89</v>
      </c>
      <c r="E236" s="1">
        <v>9.07</v>
      </c>
      <c r="F236" s="1">
        <v>7.71</v>
      </c>
      <c r="G236" s="1">
        <v>9.77</v>
      </c>
      <c r="H236" s="1">
        <v>10.33</v>
      </c>
      <c r="I236" s="1">
        <v>11.58</v>
      </c>
      <c r="J236" s="1">
        <v>13.41</v>
      </c>
      <c r="K236" s="1">
        <v>10.52</v>
      </c>
      <c r="M236" s="1">
        <v>194412</v>
      </c>
      <c r="N236" s="1">
        <v>8.35</v>
      </c>
      <c r="O236" s="1">
        <v>6.62</v>
      </c>
      <c r="P236" s="1">
        <v>5.77</v>
      </c>
      <c r="Q236" s="1">
        <v>4.9000000000000004</v>
      </c>
      <c r="R236" s="1">
        <v>6.28</v>
      </c>
      <c r="S236" s="1">
        <v>7.22</v>
      </c>
      <c r="T236" s="1">
        <v>7.57</v>
      </c>
      <c r="U236" s="1">
        <v>6.91</v>
      </c>
      <c r="V236" s="1">
        <v>8.24</v>
      </c>
      <c r="W236" s="1">
        <v>7.63</v>
      </c>
      <c r="Y236" s="1">
        <v>194911</v>
      </c>
      <c r="Z236" s="1">
        <v>-3.89</v>
      </c>
      <c r="AA236" s="1">
        <v>0.37</v>
      </c>
      <c r="AB236" s="1">
        <v>0.96</v>
      </c>
      <c r="AC236" s="1">
        <v>0.25</v>
      </c>
      <c r="AD236" s="1">
        <v>1.21</v>
      </c>
      <c r="AE236" s="1">
        <v>1.27</v>
      </c>
      <c r="AF236" s="1">
        <v>0.85</v>
      </c>
      <c r="AG236" s="1">
        <v>2.94</v>
      </c>
      <c r="AH236" s="1">
        <v>2.39</v>
      </c>
      <c r="AI236" s="1">
        <v>1.19</v>
      </c>
      <c r="AK236">
        <v>197005</v>
      </c>
      <c r="AL236">
        <v>-9.7899999999999991</v>
      </c>
      <c r="AM236">
        <v>-9.8000000000000007</v>
      </c>
      <c r="AN236">
        <v>-9.1199999999999992</v>
      </c>
      <c r="AO236">
        <v>-6.94</v>
      </c>
      <c r="AP236">
        <v>-9.8800000000000008</v>
      </c>
      <c r="AQ236">
        <v>-9.66</v>
      </c>
      <c r="AR236">
        <v>-8.9700000000000006</v>
      </c>
      <c r="AS236">
        <v>-7.65</v>
      </c>
      <c r="AT236">
        <v>-7.08</v>
      </c>
      <c r="AU236">
        <v>-9.82</v>
      </c>
      <c r="AV236">
        <v>-9.9600000000000009</v>
      </c>
      <c r="AW236">
        <v>-9.51</v>
      </c>
      <c r="AX236">
        <v>-9.81</v>
      </c>
      <c r="AY236">
        <v>-9.02</v>
      </c>
      <c r="AZ236">
        <v>-8.92</v>
      </c>
      <c r="BA236">
        <v>-8.6199999999999992</v>
      </c>
      <c r="BB236">
        <v>-6.62</v>
      </c>
      <c r="BC236">
        <v>-5.85</v>
      </c>
      <c r="BD236">
        <v>-8.17</v>
      </c>
      <c r="BF236" s="1">
        <v>197005</v>
      </c>
      <c r="BG236" s="1">
        <v>-10.09</v>
      </c>
      <c r="BH236" s="1">
        <v>-9.8699999999999992</v>
      </c>
      <c r="BI236" s="1">
        <v>-8.5399999999999991</v>
      </c>
      <c r="BJ236" s="1">
        <v>-7.51</v>
      </c>
      <c r="BK236" s="1">
        <v>-9.5</v>
      </c>
      <c r="BL236" s="1">
        <v>-9.89</v>
      </c>
      <c r="BM236" s="1">
        <v>-8.5399999999999991</v>
      </c>
      <c r="BN236" s="1">
        <v>-7.84</v>
      </c>
      <c r="BO236" s="1">
        <v>-7.68</v>
      </c>
      <c r="BP236" s="1">
        <v>-9.7799999999999994</v>
      </c>
      <c r="BQ236" s="1">
        <v>-9.0500000000000007</v>
      </c>
      <c r="BR236" s="1">
        <v>-11.14</v>
      </c>
      <c r="BS236" s="1">
        <v>-8.64</v>
      </c>
      <c r="BT236" s="1">
        <v>-9.56</v>
      </c>
      <c r="BU236" s="1">
        <v>-7.59</v>
      </c>
      <c r="BV236" s="1">
        <v>-8.4499999999999993</v>
      </c>
      <c r="BW236" s="1">
        <v>-7.15</v>
      </c>
      <c r="BX236" s="1">
        <v>-6.69</v>
      </c>
      <c r="BY236" s="1">
        <v>-8.49</v>
      </c>
      <c r="CA236" s="1">
        <v>194505</v>
      </c>
      <c r="CB236" s="1">
        <v>-99.99</v>
      </c>
      <c r="CC236" s="1">
        <v>2.31</v>
      </c>
      <c r="CD236" s="1">
        <v>2.58</v>
      </c>
      <c r="CE236" s="1">
        <v>4.29</v>
      </c>
      <c r="CF236" s="1">
        <v>2.0299999999999998</v>
      </c>
      <c r="CG236" s="1">
        <v>2.5499999999999998</v>
      </c>
      <c r="CH236" s="1">
        <v>2.4700000000000002</v>
      </c>
      <c r="CI236" s="1">
        <v>2.81</v>
      </c>
      <c r="CJ236" s="1">
        <v>5.22</v>
      </c>
      <c r="CK236" s="1">
        <v>0.83</v>
      </c>
      <c r="CL236" s="1">
        <v>3.26</v>
      </c>
      <c r="CM236" s="1">
        <v>2.86</v>
      </c>
      <c r="CN236" s="1">
        <v>2.2400000000000002</v>
      </c>
      <c r="CO236" s="1">
        <v>3.08</v>
      </c>
      <c r="CP236" s="1">
        <v>1.86</v>
      </c>
      <c r="CQ236" s="1">
        <v>3.14</v>
      </c>
      <c r="CR236" s="1">
        <v>2.4700000000000002</v>
      </c>
      <c r="CS236" s="1">
        <v>4.3899999999999997</v>
      </c>
      <c r="CT236" s="1">
        <v>6.06</v>
      </c>
      <c r="CV236" s="1">
        <v>194605</v>
      </c>
      <c r="CW236" s="1">
        <v>5.16</v>
      </c>
      <c r="CX236" s="1">
        <v>5.72</v>
      </c>
      <c r="CY236" s="1">
        <v>5.85</v>
      </c>
      <c r="CZ236" s="1">
        <v>5.22</v>
      </c>
      <c r="DA236" s="1">
        <v>5.62</v>
      </c>
      <c r="DB236" s="1">
        <v>5.12</v>
      </c>
      <c r="DC236" s="1">
        <v>6.38</v>
      </c>
      <c r="DD236" s="1">
        <v>5.88</v>
      </c>
      <c r="DE236" s="1">
        <v>5.0999999999999996</v>
      </c>
      <c r="DF236" s="1">
        <v>5.03</v>
      </c>
      <c r="DG236" s="1">
        <v>6.22</v>
      </c>
      <c r="DH236" s="1">
        <v>5.93</v>
      </c>
      <c r="DI236" s="1">
        <v>4.32</v>
      </c>
      <c r="DJ236" s="1">
        <v>5.72</v>
      </c>
      <c r="DK236" s="1">
        <v>7.05</v>
      </c>
      <c r="DL236" s="1">
        <v>6.31</v>
      </c>
      <c r="DM236" s="1">
        <v>5.45</v>
      </c>
      <c r="DN236" s="1">
        <v>5.36</v>
      </c>
      <c r="DO236" s="1">
        <v>4.84</v>
      </c>
      <c r="DQ236" s="1">
        <v>194505</v>
      </c>
      <c r="DR236" s="1">
        <v>-99.99</v>
      </c>
      <c r="DS236" s="1">
        <v>4.7</v>
      </c>
      <c r="DT236" s="1">
        <v>2.67</v>
      </c>
      <c r="DU236" s="1">
        <v>1.55</v>
      </c>
      <c r="DV236" s="1">
        <v>4.96</v>
      </c>
      <c r="DW236" s="1">
        <v>3.3</v>
      </c>
      <c r="DX236" s="1">
        <v>2.5299999999999998</v>
      </c>
      <c r="DY236" s="1">
        <v>2.4</v>
      </c>
      <c r="DZ236" s="1">
        <v>1.54</v>
      </c>
      <c r="EA236" s="1">
        <v>6.22</v>
      </c>
      <c r="EB236" s="1">
        <v>3.75</v>
      </c>
      <c r="EC236" s="1">
        <v>4.1900000000000004</v>
      </c>
      <c r="ED236" s="1">
        <v>2.4</v>
      </c>
      <c r="EE236" s="1">
        <v>2.04</v>
      </c>
      <c r="EF236" s="1">
        <v>3.03</v>
      </c>
      <c r="EG236" s="1">
        <v>3.21</v>
      </c>
      <c r="EH236" s="1">
        <v>1.58</v>
      </c>
      <c r="EI236" s="1">
        <v>1.2</v>
      </c>
      <c r="EJ236" s="1">
        <v>1.88</v>
      </c>
      <c r="EL236">
        <v>194505</v>
      </c>
      <c r="EM236">
        <v>1.73</v>
      </c>
      <c r="EN236">
        <v>1.51</v>
      </c>
      <c r="EO236">
        <v>0.35</v>
      </c>
      <c r="EP236">
        <v>0.03</v>
      </c>
      <c r="ER236" s="1">
        <v>194511</v>
      </c>
      <c r="ES236" s="1">
        <v>4.25</v>
      </c>
      <c r="EU236" s="1">
        <v>194412</v>
      </c>
      <c r="EV236" s="1">
        <v>-1.67</v>
      </c>
      <c r="EX236" s="1">
        <v>194911</v>
      </c>
      <c r="EY236" s="1">
        <v>-2.0099999999999998</v>
      </c>
      <c r="FA236" s="1">
        <v>194511</v>
      </c>
      <c r="FB236" s="1" t="str">
        <f>IF(ISERROR(VLOOKUP($FA236,MOM,LOOKUPS!C$12,0)*$FB$6+VLOOKUP($FA236,STREV,LOOKUPS!C$10,0)*$FC$6+VLOOKUP($FA236,LTREV,LOOKUPS!C$9,0)*$FD$6+VLOOKUP($FA236,CFP,LOOKUPS!C$6,0)*$FE$6+VLOOKUP($FA236,EP,LOOKUPS!C$8,0)*$FF$6+VLOOKUP($FA236,BM,LOOKUPS!C$5,0)*$FG$6+VLOOKUP($FA236,DIV,LOOKUPS!C$7,0)*$FH$6++VLOOKUP($FA236,SIZE,LOOKUPS!C$11,0)*$FI$6),"",VLOOKUP($FA236,MOM,LOOKUPS!C$12,0)*$FB$6+VLOOKUP($FA236,STREV,LOOKUPS!C$10,0)*$FC$6+VLOOKUP($FA236,LTREV,LOOKUPS!C$9,0)*$FD$6+VLOOKUP($FA236,CFP,LOOKUPS!C$6,0)*$FE$6+VLOOKUP($FA236,EP,LOOKUPS!C$8,0)*$FF$6+VLOOKUP($FA236,BM,LOOKUPS!C$5,0)*$FG$6+VLOOKUP($FA236,DIV,LOOKUPS!C$7,0)*$FH$6++VLOOKUP($FA236,SIZE,LOOKUPS!C$11,0)*$FI$6)</f>
        <v/>
      </c>
      <c r="FC236" s="1" t="str">
        <f>IF(ISERROR(VLOOKUP($FA236,MOM,LOOKUPS!D$12,0)*$FB$6+VLOOKUP($FA236,STREV,LOOKUPS!D$10,0)*$FC$6+VLOOKUP($FA236,LTREV,LOOKUPS!D$9,0)*$FD$6+VLOOKUP($FA236,CFP,LOOKUPS!D$6,0)*$FE$6+VLOOKUP($FA236,EP,LOOKUPS!D$8,0)*$FF$6+VLOOKUP($FA236,BM,LOOKUPS!D$5,0)*$FG$6+VLOOKUP($FA236,DIV,LOOKUPS!D$7,0)*$FH$6++VLOOKUP($FA236,SIZE,LOOKUPS!D$11,0)*$FI$6),"",VLOOKUP($FA236,MOM,LOOKUPS!D$12,0)*$FB$6+VLOOKUP($FA236,STREV,LOOKUPS!D$10,0)*$FC$6+VLOOKUP($FA236,LTREV,LOOKUPS!D$9,0)*$FD$6+VLOOKUP($FA236,CFP,LOOKUPS!D$6,0)*$FE$6+VLOOKUP($FA236,EP,LOOKUPS!D$8,0)*$FF$6+VLOOKUP($FA236,BM,LOOKUPS!D$5,0)*$FG$6+VLOOKUP($FA236,DIV,LOOKUPS!D$7,0)*$FH$6++VLOOKUP($FA236,SIZE,LOOKUPS!D$11,0)*$FI$6)</f>
        <v/>
      </c>
      <c r="FD236" s="1" t="str">
        <f>IF(ISERROR(VLOOKUP($FA236,MOM,LOOKUPS!E$12,0)*$FB$6+VLOOKUP($FA236,STREV,LOOKUPS!E$10,0)*$FC$6+VLOOKUP($FA236,LTREV,LOOKUPS!E$9,0)*$FD$6+VLOOKUP($FA236,CFP,LOOKUPS!E$6,0)*$FE$6+VLOOKUP($FA236,EP,LOOKUPS!E$8,0)*$FF$6+VLOOKUP($FA236,BM,LOOKUPS!E$5,0)*$FG$6+VLOOKUP($FA236,DIV,LOOKUPS!E$7,0)*$FH$6++VLOOKUP($FA236,SIZE,LOOKUPS!E$11,0)*$FI$6),"",VLOOKUP($FA236,MOM,LOOKUPS!E$12,0)*$FB$6+VLOOKUP($FA236,STREV,LOOKUPS!E$10,0)*$FC$6+VLOOKUP($FA236,LTREV,LOOKUPS!E$9,0)*$FD$6+VLOOKUP($FA236,CFP,LOOKUPS!E$6,0)*$FE$6+VLOOKUP($FA236,EP,LOOKUPS!E$8,0)*$FF$6+VLOOKUP($FA236,BM,LOOKUPS!E$5,0)*$FG$6+VLOOKUP($FA236,DIV,LOOKUPS!E$7,0)*$FH$6++VLOOKUP($FA236,SIZE,LOOKUPS!E$11,0)*$FI$6)</f>
        <v/>
      </c>
      <c r="FE236" s="1" t="str">
        <f>IF(ISERROR(VLOOKUP($FA236,MOM,LOOKUPS!F$12,0)*$FB$6+VLOOKUP($FA236,STREV,LOOKUPS!F$10,0)*$FC$6+VLOOKUP($FA236,LTREV,LOOKUPS!F$9,0)*$FD$6+VLOOKUP($FA236,CFP,LOOKUPS!F$6,0)*$FE$6+VLOOKUP($FA236,EP,LOOKUPS!F$8,0)*$FF$6+VLOOKUP($FA236,BM,LOOKUPS!F$5,0)*$FG$6+VLOOKUP($FA236,DIV,LOOKUPS!F$7,0)*$FH$6++VLOOKUP($FA236,SIZE,LOOKUPS!F$11,0)*$FI$6),"",VLOOKUP($FA236,MOM,LOOKUPS!F$12,0)*$FB$6+VLOOKUP($FA236,STREV,LOOKUPS!F$10,0)*$FC$6+VLOOKUP($FA236,LTREV,LOOKUPS!F$9,0)*$FD$6+VLOOKUP($FA236,CFP,LOOKUPS!F$6,0)*$FE$6+VLOOKUP($FA236,EP,LOOKUPS!F$8,0)*$FF$6+VLOOKUP($FA236,BM,LOOKUPS!F$5,0)*$FG$6+VLOOKUP($FA236,DIV,LOOKUPS!F$7,0)*$FH$6++VLOOKUP($FA236,SIZE,LOOKUPS!F$11,0)*$FI$6)</f>
        <v/>
      </c>
      <c r="FF236" s="1" t="str">
        <f>IF(ISERROR(VLOOKUP($FA236,MOM,LOOKUPS!G$12,0)*$FB$6+VLOOKUP($FA236,STREV,LOOKUPS!G$10,0)*$FC$6+VLOOKUP($FA236,LTREV,LOOKUPS!G$9,0)*$FD$6+VLOOKUP($FA236,CFP,LOOKUPS!G$6,0)*$FE$6+VLOOKUP($FA236,EP,LOOKUPS!G$8,0)*$FF$6+VLOOKUP($FA236,BM,LOOKUPS!G$5,0)*$FG$6+VLOOKUP($FA236,DIV,LOOKUPS!G$7,0)*$FH$6++VLOOKUP($FA236,SIZE,LOOKUPS!G$11,0)*$FI$6),"",VLOOKUP($FA236,MOM,LOOKUPS!G$12,0)*$FB$6+VLOOKUP($FA236,STREV,LOOKUPS!G$10,0)*$FC$6+VLOOKUP($FA236,LTREV,LOOKUPS!G$9,0)*$FD$6+VLOOKUP($FA236,CFP,LOOKUPS!G$6,0)*$FE$6+VLOOKUP($FA236,EP,LOOKUPS!G$8,0)*$FF$6+VLOOKUP($FA236,BM,LOOKUPS!G$5,0)*$FG$6+VLOOKUP($FA236,DIV,LOOKUPS!G$7,0)*$FH$6++VLOOKUP($FA236,SIZE,LOOKUPS!G$11,0)*$FI$6)</f>
        <v/>
      </c>
      <c r="FG236" s="1" t="str">
        <f>IF(ISERROR(VLOOKUP($FA236,MOM,LOOKUPS!H$12,0)*$FB$6+VLOOKUP($FA236,STREV,LOOKUPS!H$10,0)*$FC$6+VLOOKUP($FA236,LTREV,LOOKUPS!H$9,0)*$FD$6+VLOOKUP($FA236,CFP,LOOKUPS!H$6,0)*$FE$6+VLOOKUP($FA236,EP,LOOKUPS!H$8,0)*$FF$6+VLOOKUP($FA236,BM,LOOKUPS!H$5,0)*$FG$6+VLOOKUP($FA236,DIV,LOOKUPS!H$7,0)*$FH$6++VLOOKUP($FA236,SIZE,LOOKUPS!H$11,0)*$FI$6),"",VLOOKUP($FA236,MOM,LOOKUPS!H$12,0)*$FB$6+VLOOKUP($FA236,STREV,LOOKUPS!H$10,0)*$FC$6+VLOOKUP($FA236,LTREV,LOOKUPS!H$9,0)*$FD$6+VLOOKUP($FA236,CFP,LOOKUPS!H$6,0)*$FE$6+VLOOKUP($FA236,EP,LOOKUPS!H$8,0)*$FF$6+VLOOKUP($FA236,BM,LOOKUPS!H$5,0)*$FG$6+VLOOKUP($FA236,DIV,LOOKUPS!H$7,0)*$FH$6++VLOOKUP($FA236,SIZE,LOOKUPS!H$11,0)*$FI$6)</f>
        <v/>
      </c>
      <c r="FH236" s="1" t="str">
        <f>IF(ISERROR(VLOOKUP($FA236,MOM,LOOKUPS!I$12,0)*$FB$6+VLOOKUP($FA236,STREV,LOOKUPS!I$10,0)*$FC$6+VLOOKUP($FA236,LTREV,LOOKUPS!I$9,0)*$FD$6+VLOOKUP($FA236,CFP,LOOKUPS!I$6,0)*$FE$6+VLOOKUP($FA236,EP,LOOKUPS!I$8,0)*$FF$6+VLOOKUP($FA236,BM,LOOKUPS!I$5,0)*$FG$6+VLOOKUP($FA236,DIV,LOOKUPS!I$7,0)*$FH$6++VLOOKUP($FA236,SIZE,LOOKUPS!I$11,0)*$FI$6),"",VLOOKUP($FA236,MOM,LOOKUPS!I$12,0)*$FB$6+VLOOKUP($FA236,STREV,LOOKUPS!I$10,0)*$FC$6+VLOOKUP($FA236,LTREV,LOOKUPS!I$9,0)*$FD$6+VLOOKUP($FA236,CFP,LOOKUPS!I$6,0)*$FE$6+VLOOKUP($FA236,EP,LOOKUPS!I$8,0)*$FF$6+VLOOKUP($FA236,BM,LOOKUPS!I$5,0)*$FG$6+VLOOKUP($FA236,DIV,LOOKUPS!I$7,0)*$FH$6++VLOOKUP($FA236,SIZE,LOOKUPS!I$11,0)*$FI$6)</f>
        <v/>
      </c>
      <c r="FI236" s="1" t="str">
        <f>IF(ISERROR(VLOOKUP($FA236,MOM,LOOKUPS!J$12,0)*$FB$6+VLOOKUP($FA236,STREV,LOOKUPS!J$10,0)*$FC$6+VLOOKUP($FA236,LTREV,LOOKUPS!J$9,0)*$FD$6+VLOOKUP($FA236,CFP,LOOKUPS!J$6,0)*$FE$6+VLOOKUP($FA236,EP,LOOKUPS!J$8,0)*$FF$6+VLOOKUP($FA236,BM,LOOKUPS!J$5,0)*$FG$6+VLOOKUP($FA236,DIV,LOOKUPS!J$7,0)*$FH$6++VLOOKUP($FA236,SIZE,LOOKUPS!J$11,0)*$FI$6),"",VLOOKUP($FA236,MOM,LOOKUPS!J$12,0)*$FB$6+VLOOKUP($FA236,STREV,LOOKUPS!J$10,0)*$FC$6+VLOOKUP($FA236,LTREV,LOOKUPS!J$9,0)*$FD$6+VLOOKUP($FA236,CFP,LOOKUPS!J$6,0)*$FE$6+VLOOKUP($FA236,EP,LOOKUPS!J$8,0)*$FF$6+VLOOKUP($FA236,BM,LOOKUPS!J$5,0)*$FG$6+VLOOKUP($FA236,DIV,LOOKUPS!J$7,0)*$FH$6++VLOOKUP($FA236,SIZE,LOOKUPS!J$11,0)*$FI$6)</f>
        <v/>
      </c>
      <c r="FJ236" s="1" t="str">
        <f>IF(ISERROR(VLOOKUP($FA236,MOM,LOOKUPS!K$12,0)*$FB$6+VLOOKUP($FA236,STREV,LOOKUPS!K$10,0)*$FC$6+VLOOKUP($FA236,LTREV,LOOKUPS!K$9,0)*$FD$6+VLOOKUP($FA236,CFP,LOOKUPS!K$6,0)*$FE$6+VLOOKUP($FA236,EP,LOOKUPS!K$8,0)*$FF$6+VLOOKUP($FA236,BM,LOOKUPS!K$5,0)*$FG$6+VLOOKUP($FA236,DIV,LOOKUPS!K$7,0)*$FH$6++VLOOKUP($FA236,SIZE,LOOKUPS!K$11,0)*$FI$6),"",VLOOKUP($FA236,MOM,LOOKUPS!K$12,0)*$FB$6+VLOOKUP($FA236,STREV,LOOKUPS!K$10,0)*$FC$6+VLOOKUP($FA236,LTREV,LOOKUPS!K$9,0)*$FD$6+VLOOKUP($FA236,CFP,LOOKUPS!K$6,0)*$FE$6+VLOOKUP($FA236,EP,LOOKUPS!K$8,0)*$FF$6+VLOOKUP($FA236,BM,LOOKUPS!K$5,0)*$FG$6+VLOOKUP($FA236,DIV,LOOKUPS!K$7,0)*$FH$6++VLOOKUP($FA236,SIZE,LOOKUPS!K$11,0)*$FI$6)</f>
        <v/>
      </c>
      <c r="FK236" s="1" t="str">
        <f>IF(ISERROR(VLOOKUP($FA236,MOM,LOOKUPS!L$12,0)*$FB$6+VLOOKUP($FA236,STREV,LOOKUPS!L$10,0)*$FC$6+VLOOKUP($FA236,LTREV,LOOKUPS!L$9,0)*$FD$6+VLOOKUP($FA236,CFP,LOOKUPS!L$6,0)*$FE$6+VLOOKUP($FA236,EP,LOOKUPS!L$8,0)*$FF$6+VLOOKUP($FA236,BM,LOOKUPS!L$5,0)*$FG$6+VLOOKUP($FA236,DIV,LOOKUPS!L$7,0)*$FH$6++VLOOKUP($FA236,SIZE,LOOKUPS!L$11,0)*$FI$6),"",VLOOKUP($FA236,MOM,LOOKUPS!L$12,0)*$FB$6+VLOOKUP($FA236,STREV,LOOKUPS!L$10,0)*$FC$6+VLOOKUP($FA236,LTREV,LOOKUPS!L$9,0)*$FD$6+VLOOKUP($FA236,CFP,LOOKUPS!L$6,0)*$FE$6+VLOOKUP($FA236,EP,LOOKUPS!L$8,0)*$FF$6+VLOOKUP($FA236,BM,LOOKUPS!L$5,0)*$FG$6+VLOOKUP($FA236,DIV,LOOKUPS!L$7,0)*$FH$6++VLOOKUP($FA236,SIZE,LOOKUPS!L$11,0)*$FI$6)</f>
        <v/>
      </c>
    </row>
    <row r="237" spans="1:167" x14ac:dyDescent="0.3">
      <c r="A237" s="1">
        <v>194512</v>
      </c>
      <c r="B237" s="1">
        <v>1.4</v>
      </c>
      <c r="C237" s="1">
        <v>2.06</v>
      </c>
      <c r="D237" s="1">
        <v>1.17</v>
      </c>
      <c r="E237" s="1">
        <v>2.67</v>
      </c>
      <c r="F237" s="1">
        <v>1.29</v>
      </c>
      <c r="G237" s="1">
        <v>3.81</v>
      </c>
      <c r="H237" s="1">
        <v>2.36</v>
      </c>
      <c r="I237" s="1">
        <v>3.4</v>
      </c>
      <c r="J237" s="1">
        <v>2.54</v>
      </c>
      <c r="K237" s="1">
        <v>3.55</v>
      </c>
      <c r="M237" s="1">
        <v>194501</v>
      </c>
      <c r="N237" s="1">
        <v>7.38</v>
      </c>
      <c r="O237" s="1">
        <v>7.08</v>
      </c>
      <c r="P237" s="1">
        <v>4.25</v>
      </c>
      <c r="Q237" s="1">
        <v>4.6399999999999997</v>
      </c>
      <c r="R237" s="1">
        <v>5.57</v>
      </c>
      <c r="S237" s="1">
        <v>6.24</v>
      </c>
      <c r="T237" s="1">
        <v>3.74</v>
      </c>
      <c r="U237" s="1">
        <v>2.71</v>
      </c>
      <c r="V237" s="1">
        <v>2.82</v>
      </c>
      <c r="W237" s="1">
        <v>-0.14000000000000001</v>
      </c>
      <c r="Y237" s="1">
        <v>194912</v>
      </c>
      <c r="Z237" s="1">
        <v>11.21</v>
      </c>
      <c r="AA237" s="1">
        <v>8.0500000000000007</v>
      </c>
      <c r="AB237" s="1">
        <v>7.53</v>
      </c>
      <c r="AC237" s="1">
        <v>7.48</v>
      </c>
      <c r="AD237" s="1">
        <v>6.24</v>
      </c>
      <c r="AE237" s="1">
        <v>6.35</v>
      </c>
      <c r="AF237" s="1">
        <v>5.8</v>
      </c>
      <c r="AG237" s="1">
        <v>5.48</v>
      </c>
      <c r="AH237" s="1">
        <v>6.08</v>
      </c>
      <c r="AI237" s="1">
        <v>6.81</v>
      </c>
      <c r="AK237">
        <v>197006</v>
      </c>
      <c r="AL237">
        <v>-9.3000000000000007</v>
      </c>
      <c r="AM237">
        <v>-9.83</v>
      </c>
      <c r="AN237">
        <v>-6.41</v>
      </c>
      <c r="AO237">
        <v>-6.01</v>
      </c>
      <c r="AP237">
        <v>-10.48</v>
      </c>
      <c r="AQ237">
        <v>-7.28</v>
      </c>
      <c r="AR237">
        <v>-6.42</v>
      </c>
      <c r="AS237">
        <v>-5.58</v>
      </c>
      <c r="AT237">
        <v>-6.3</v>
      </c>
      <c r="AU237">
        <v>-10.79</v>
      </c>
      <c r="AV237">
        <v>-10.01</v>
      </c>
      <c r="AW237">
        <v>-7.61</v>
      </c>
      <c r="AX237">
        <v>-6.94</v>
      </c>
      <c r="AY237">
        <v>-6.52</v>
      </c>
      <c r="AZ237">
        <v>-6.3</v>
      </c>
      <c r="BA237">
        <v>-5.79</v>
      </c>
      <c r="BB237">
        <v>-5.34</v>
      </c>
      <c r="BC237">
        <v>-6.4</v>
      </c>
      <c r="BD237">
        <v>-6.22</v>
      </c>
      <c r="BF237" s="1">
        <v>197006</v>
      </c>
      <c r="BG237" s="1">
        <v>-10.27</v>
      </c>
      <c r="BH237" s="1">
        <v>-9.6300000000000008</v>
      </c>
      <c r="BI237" s="1">
        <v>-7.26</v>
      </c>
      <c r="BJ237" s="1">
        <v>-4.7300000000000004</v>
      </c>
      <c r="BK237" s="1">
        <v>-9.92</v>
      </c>
      <c r="BL237" s="1">
        <v>-8.08</v>
      </c>
      <c r="BM237" s="1">
        <v>-7.24</v>
      </c>
      <c r="BN237" s="1">
        <v>-6.12</v>
      </c>
      <c r="BO237" s="1">
        <v>-4.58</v>
      </c>
      <c r="BP237" s="1">
        <v>-11.05</v>
      </c>
      <c r="BQ237" s="1">
        <v>-8.14</v>
      </c>
      <c r="BR237" s="1">
        <v>-8.67</v>
      </c>
      <c r="BS237" s="1">
        <v>-7.48</v>
      </c>
      <c r="BT237" s="1">
        <v>-7.25</v>
      </c>
      <c r="BU237" s="1">
        <v>-7.24</v>
      </c>
      <c r="BV237" s="1">
        <v>-7.05</v>
      </c>
      <c r="BW237" s="1">
        <v>-5.0599999999999996</v>
      </c>
      <c r="BX237" s="1">
        <v>-5.43</v>
      </c>
      <c r="BY237" s="1">
        <v>-3.87</v>
      </c>
      <c r="CA237" s="1">
        <v>194506</v>
      </c>
      <c r="CB237" s="1">
        <v>-99.99</v>
      </c>
      <c r="CC237" s="1">
        <v>0.86</v>
      </c>
      <c r="CD237" s="1">
        <v>2.27</v>
      </c>
      <c r="CE237" s="1">
        <v>7.7</v>
      </c>
      <c r="CF237" s="1">
        <v>1.33</v>
      </c>
      <c r="CG237" s="1">
        <v>0.56999999999999995</v>
      </c>
      <c r="CH237" s="1">
        <v>2.0699999999999998</v>
      </c>
      <c r="CI237" s="1">
        <v>3.48</v>
      </c>
      <c r="CJ237" s="1">
        <v>9.9700000000000006</v>
      </c>
      <c r="CK237" s="1">
        <v>0.46</v>
      </c>
      <c r="CL237" s="1">
        <v>2.21</v>
      </c>
      <c r="CM237" s="1">
        <v>-7.0000000000000007E-2</v>
      </c>
      <c r="CN237" s="1">
        <v>1.2</v>
      </c>
      <c r="CO237" s="1">
        <v>0.74</v>
      </c>
      <c r="CP237" s="1">
        <v>3.4</v>
      </c>
      <c r="CQ237" s="1">
        <v>3.74</v>
      </c>
      <c r="CR237" s="1">
        <v>3.22</v>
      </c>
      <c r="CS237" s="1">
        <v>6.33</v>
      </c>
      <c r="CT237" s="1">
        <v>13.72</v>
      </c>
      <c r="CV237" s="1">
        <v>194606</v>
      </c>
      <c r="CW237" s="1">
        <v>-5.78</v>
      </c>
      <c r="CX237" s="1">
        <v>-5.73</v>
      </c>
      <c r="CY237" s="1">
        <v>-4.58</v>
      </c>
      <c r="CZ237" s="1">
        <v>-4.18</v>
      </c>
      <c r="DA237" s="1">
        <v>-5.47</v>
      </c>
      <c r="DB237" s="1">
        <v>-5.8</v>
      </c>
      <c r="DC237" s="1">
        <v>-4.1100000000000003</v>
      </c>
      <c r="DD237" s="1">
        <v>-4.63</v>
      </c>
      <c r="DE237" s="1">
        <v>-4.01</v>
      </c>
      <c r="DF237" s="1">
        <v>-5.26</v>
      </c>
      <c r="DG237" s="1">
        <v>-5.69</v>
      </c>
      <c r="DH237" s="1">
        <v>-6.23</v>
      </c>
      <c r="DI237" s="1">
        <v>-5.37</v>
      </c>
      <c r="DJ237" s="1">
        <v>-4.51</v>
      </c>
      <c r="DK237" s="1">
        <v>-3.7</v>
      </c>
      <c r="DL237" s="1">
        <v>-4.75</v>
      </c>
      <c r="DM237" s="1">
        <v>-4.5199999999999996</v>
      </c>
      <c r="DN237" s="1">
        <v>-2.77</v>
      </c>
      <c r="DO237" s="1">
        <v>-5.23</v>
      </c>
      <c r="DQ237" s="1">
        <v>194506</v>
      </c>
      <c r="DR237" s="1">
        <v>-99.99</v>
      </c>
      <c r="DS237" s="1">
        <v>7.32</v>
      </c>
      <c r="DT237" s="1">
        <v>2.97</v>
      </c>
      <c r="DU237" s="1">
        <v>0.81</v>
      </c>
      <c r="DV237" s="1">
        <v>9.26</v>
      </c>
      <c r="DW237" s="1">
        <v>3.14</v>
      </c>
      <c r="DX237" s="1">
        <v>2.63</v>
      </c>
      <c r="DY237" s="1">
        <v>2.91</v>
      </c>
      <c r="DZ237" s="1">
        <v>0.28999999999999998</v>
      </c>
      <c r="EA237" s="1">
        <v>10.82</v>
      </c>
      <c r="EB237" s="1">
        <v>7.75</v>
      </c>
      <c r="EC237" s="1">
        <v>3.6</v>
      </c>
      <c r="ED237" s="1">
        <v>2.67</v>
      </c>
      <c r="EE237" s="1">
        <v>2.99</v>
      </c>
      <c r="EF237" s="1">
        <v>2.27</v>
      </c>
      <c r="EG237" s="1">
        <v>3.94</v>
      </c>
      <c r="EH237" s="1">
        <v>1.86</v>
      </c>
      <c r="EI237" s="1">
        <v>1.22</v>
      </c>
      <c r="EJ237" s="1">
        <v>-0.64</v>
      </c>
      <c r="EL237">
        <v>194506</v>
      </c>
      <c r="EM237">
        <v>0.39</v>
      </c>
      <c r="EN237">
        <v>3.1</v>
      </c>
      <c r="EO237">
        <v>4.32</v>
      </c>
      <c r="EP237">
        <v>0.02</v>
      </c>
      <c r="ER237" s="1">
        <v>194512</v>
      </c>
      <c r="ES237" s="1">
        <v>1.23</v>
      </c>
      <c r="EU237" s="1">
        <v>194501</v>
      </c>
      <c r="EV237" s="1">
        <v>3.3</v>
      </c>
      <c r="EX237" s="1">
        <v>194912</v>
      </c>
      <c r="EY237" s="1">
        <v>3.44</v>
      </c>
      <c r="FA237" s="1">
        <v>194512</v>
      </c>
      <c r="FB237" s="1" t="str">
        <f>IF(ISERROR(VLOOKUP($FA237,MOM,LOOKUPS!C$12,0)*$FB$6+VLOOKUP($FA237,STREV,LOOKUPS!C$10,0)*$FC$6+VLOOKUP($FA237,LTREV,LOOKUPS!C$9,0)*$FD$6+VLOOKUP($FA237,CFP,LOOKUPS!C$6,0)*$FE$6+VLOOKUP($FA237,EP,LOOKUPS!C$8,0)*$FF$6+VLOOKUP($FA237,BM,LOOKUPS!C$5,0)*$FG$6+VLOOKUP($FA237,DIV,LOOKUPS!C$7,0)*$FH$6++VLOOKUP($FA237,SIZE,LOOKUPS!C$11,0)*$FI$6),"",VLOOKUP($FA237,MOM,LOOKUPS!C$12,0)*$FB$6+VLOOKUP($FA237,STREV,LOOKUPS!C$10,0)*$FC$6+VLOOKUP($FA237,LTREV,LOOKUPS!C$9,0)*$FD$6+VLOOKUP($FA237,CFP,LOOKUPS!C$6,0)*$FE$6+VLOOKUP($FA237,EP,LOOKUPS!C$8,0)*$FF$6+VLOOKUP($FA237,BM,LOOKUPS!C$5,0)*$FG$6+VLOOKUP($FA237,DIV,LOOKUPS!C$7,0)*$FH$6++VLOOKUP($FA237,SIZE,LOOKUPS!C$11,0)*$FI$6)</f>
        <v/>
      </c>
      <c r="FC237" s="1" t="str">
        <f>IF(ISERROR(VLOOKUP($FA237,MOM,LOOKUPS!D$12,0)*$FB$6+VLOOKUP($FA237,STREV,LOOKUPS!D$10,0)*$FC$6+VLOOKUP($FA237,LTREV,LOOKUPS!D$9,0)*$FD$6+VLOOKUP($FA237,CFP,LOOKUPS!D$6,0)*$FE$6+VLOOKUP($FA237,EP,LOOKUPS!D$8,0)*$FF$6+VLOOKUP($FA237,BM,LOOKUPS!D$5,0)*$FG$6+VLOOKUP($FA237,DIV,LOOKUPS!D$7,0)*$FH$6++VLOOKUP($FA237,SIZE,LOOKUPS!D$11,0)*$FI$6),"",VLOOKUP($FA237,MOM,LOOKUPS!D$12,0)*$FB$6+VLOOKUP($FA237,STREV,LOOKUPS!D$10,0)*$FC$6+VLOOKUP($FA237,LTREV,LOOKUPS!D$9,0)*$FD$6+VLOOKUP($FA237,CFP,LOOKUPS!D$6,0)*$FE$6+VLOOKUP($FA237,EP,LOOKUPS!D$8,0)*$FF$6+VLOOKUP($FA237,BM,LOOKUPS!D$5,0)*$FG$6+VLOOKUP($FA237,DIV,LOOKUPS!D$7,0)*$FH$6++VLOOKUP($FA237,SIZE,LOOKUPS!D$11,0)*$FI$6)</f>
        <v/>
      </c>
      <c r="FD237" s="1" t="str">
        <f>IF(ISERROR(VLOOKUP($FA237,MOM,LOOKUPS!E$12,0)*$FB$6+VLOOKUP($FA237,STREV,LOOKUPS!E$10,0)*$FC$6+VLOOKUP($FA237,LTREV,LOOKUPS!E$9,0)*$FD$6+VLOOKUP($FA237,CFP,LOOKUPS!E$6,0)*$FE$6+VLOOKUP($FA237,EP,LOOKUPS!E$8,0)*$FF$6+VLOOKUP($FA237,BM,LOOKUPS!E$5,0)*$FG$6+VLOOKUP($FA237,DIV,LOOKUPS!E$7,0)*$FH$6++VLOOKUP($FA237,SIZE,LOOKUPS!E$11,0)*$FI$6),"",VLOOKUP($FA237,MOM,LOOKUPS!E$12,0)*$FB$6+VLOOKUP($FA237,STREV,LOOKUPS!E$10,0)*$FC$6+VLOOKUP($FA237,LTREV,LOOKUPS!E$9,0)*$FD$6+VLOOKUP($FA237,CFP,LOOKUPS!E$6,0)*$FE$6+VLOOKUP($FA237,EP,LOOKUPS!E$8,0)*$FF$6+VLOOKUP($FA237,BM,LOOKUPS!E$5,0)*$FG$6+VLOOKUP($FA237,DIV,LOOKUPS!E$7,0)*$FH$6++VLOOKUP($FA237,SIZE,LOOKUPS!E$11,0)*$FI$6)</f>
        <v/>
      </c>
      <c r="FE237" s="1" t="str">
        <f>IF(ISERROR(VLOOKUP($FA237,MOM,LOOKUPS!F$12,0)*$FB$6+VLOOKUP($FA237,STREV,LOOKUPS!F$10,0)*$FC$6+VLOOKUP($FA237,LTREV,LOOKUPS!F$9,0)*$FD$6+VLOOKUP($FA237,CFP,LOOKUPS!F$6,0)*$FE$6+VLOOKUP($FA237,EP,LOOKUPS!F$8,0)*$FF$6+VLOOKUP($FA237,BM,LOOKUPS!F$5,0)*$FG$6+VLOOKUP($FA237,DIV,LOOKUPS!F$7,0)*$FH$6++VLOOKUP($FA237,SIZE,LOOKUPS!F$11,0)*$FI$6),"",VLOOKUP($FA237,MOM,LOOKUPS!F$12,0)*$FB$6+VLOOKUP($FA237,STREV,LOOKUPS!F$10,0)*$FC$6+VLOOKUP($FA237,LTREV,LOOKUPS!F$9,0)*$FD$6+VLOOKUP($FA237,CFP,LOOKUPS!F$6,0)*$FE$6+VLOOKUP($FA237,EP,LOOKUPS!F$8,0)*$FF$6+VLOOKUP($FA237,BM,LOOKUPS!F$5,0)*$FG$6+VLOOKUP($FA237,DIV,LOOKUPS!F$7,0)*$FH$6++VLOOKUP($FA237,SIZE,LOOKUPS!F$11,0)*$FI$6)</f>
        <v/>
      </c>
      <c r="FF237" s="1" t="str">
        <f>IF(ISERROR(VLOOKUP($FA237,MOM,LOOKUPS!G$12,0)*$FB$6+VLOOKUP($FA237,STREV,LOOKUPS!G$10,0)*$FC$6+VLOOKUP($FA237,LTREV,LOOKUPS!G$9,0)*$FD$6+VLOOKUP($FA237,CFP,LOOKUPS!G$6,0)*$FE$6+VLOOKUP($FA237,EP,LOOKUPS!G$8,0)*$FF$6+VLOOKUP($FA237,BM,LOOKUPS!G$5,0)*$FG$6+VLOOKUP($FA237,DIV,LOOKUPS!G$7,0)*$FH$6++VLOOKUP($FA237,SIZE,LOOKUPS!G$11,0)*$FI$6),"",VLOOKUP($FA237,MOM,LOOKUPS!G$12,0)*$FB$6+VLOOKUP($FA237,STREV,LOOKUPS!G$10,0)*$FC$6+VLOOKUP($FA237,LTREV,LOOKUPS!G$9,0)*$FD$6+VLOOKUP($FA237,CFP,LOOKUPS!G$6,0)*$FE$6+VLOOKUP($FA237,EP,LOOKUPS!G$8,0)*$FF$6+VLOOKUP($FA237,BM,LOOKUPS!G$5,0)*$FG$6+VLOOKUP($FA237,DIV,LOOKUPS!G$7,0)*$FH$6++VLOOKUP($FA237,SIZE,LOOKUPS!G$11,0)*$FI$6)</f>
        <v/>
      </c>
      <c r="FG237" s="1" t="str">
        <f>IF(ISERROR(VLOOKUP($FA237,MOM,LOOKUPS!H$12,0)*$FB$6+VLOOKUP($FA237,STREV,LOOKUPS!H$10,0)*$FC$6+VLOOKUP($FA237,LTREV,LOOKUPS!H$9,0)*$FD$6+VLOOKUP($FA237,CFP,LOOKUPS!H$6,0)*$FE$6+VLOOKUP($FA237,EP,LOOKUPS!H$8,0)*$FF$6+VLOOKUP($FA237,BM,LOOKUPS!H$5,0)*$FG$6+VLOOKUP($FA237,DIV,LOOKUPS!H$7,0)*$FH$6++VLOOKUP($FA237,SIZE,LOOKUPS!H$11,0)*$FI$6),"",VLOOKUP($FA237,MOM,LOOKUPS!H$12,0)*$FB$6+VLOOKUP($FA237,STREV,LOOKUPS!H$10,0)*$FC$6+VLOOKUP($FA237,LTREV,LOOKUPS!H$9,0)*$FD$6+VLOOKUP($FA237,CFP,LOOKUPS!H$6,0)*$FE$6+VLOOKUP($FA237,EP,LOOKUPS!H$8,0)*$FF$6+VLOOKUP($FA237,BM,LOOKUPS!H$5,0)*$FG$6+VLOOKUP($FA237,DIV,LOOKUPS!H$7,0)*$FH$6++VLOOKUP($FA237,SIZE,LOOKUPS!H$11,0)*$FI$6)</f>
        <v/>
      </c>
      <c r="FH237" s="1" t="str">
        <f>IF(ISERROR(VLOOKUP($FA237,MOM,LOOKUPS!I$12,0)*$FB$6+VLOOKUP($FA237,STREV,LOOKUPS!I$10,0)*$FC$6+VLOOKUP($FA237,LTREV,LOOKUPS!I$9,0)*$FD$6+VLOOKUP($FA237,CFP,LOOKUPS!I$6,0)*$FE$6+VLOOKUP($FA237,EP,LOOKUPS!I$8,0)*$FF$6+VLOOKUP($FA237,BM,LOOKUPS!I$5,0)*$FG$6+VLOOKUP($FA237,DIV,LOOKUPS!I$7,0)*$FH$6++VLOOKUP($FA237,SIZE,LOOKUPS!I$11,0)*$FI$6),"",VLOOKUP($FA237,MOM,LOOKUPS!I$12,0)*$FB$6+VLOOKUP($FA237,STREV,LOOKUPS!I$10,0)*$FC$6+VLOOKUP($FA237,LTREV,LOOKUPS!I$9,0)*$FD$6+VLOOKUP($FA237,CFP,LOOKUPS!I$6,0)*$FE$6+VLOOKUP($FA237,EP,LOOKUPS!I$8,0)*$FF$6+VLOOKUP($FA237,BM,LOOKUPS!I$5,0)*$FG$6+VLOOKUP($FA237,DIV,LOOKUPS!I$7,0)*$FH$6++VLOOKUP($FA237,SIZE,LOOKUPS!I$11,0)*$FI$6)</f>
        <v/>
      </c>
      <c r="FI237" s="1" t="str">
        <f>IF(ISERROR(VLOOKUP($FA237,MOM,LOOKUPS!J$12,0)*$FB$6+VLOOKUP($FA237,STREV,LOOKUPS!J$10,0)*$FC$6+VLOOKUP($FA237,LTREV,LOOKUPS!J$9,0)*$FD$6+VLOOKUP($FA237,CFP,LOOKUPS!J$6,0)*$FE$6+VLOOKUP($FA237,EP,LOOKUPS!J$8,0)*$FF$6+VLOOKUP($FA237,BM,LOOKUPS!J$5,0)*$FG$6+VLOOKUP($FA237,DIV,LOOKUPS!J$7,0)*$FH$6++VLOOKUP($FA237,SIZE,LOOKUPS!J$11,0)*$FI$6),"",VLOOKUP($FA237,MOM,LOOKUPS!J$12,0)*$FB$6+VLOOKUP($FA237,STREV,LOOKUPS!J$10,0)*$FC$6+VLOOKUP($FA237,LTREV,LOOKUPS!J$9,0)*$FD$6+VLOOKUP($FA237,CFP,LOOKUPS!J$6,0)*$FE$6+VLOOKUP($FA237,EP,LOOKUPS!J$8,0)*$FF$6+VLOOKUP($FA237,BM,LOOKUPS!J$5,0)*$FG$6+VLOOKUP($FA237,DIV,LOOKUPS!J$7,0)*$FH$6++VLOOKUP($FA237,SIZE,LOOKUPS!J$11,0)*$FI$6)</f>
        <v/>
      </c>
      <c r="FJ237" s="1" t="str">
        <f>IF(ISERROR(VLOOKUP($FA237,MOM,LOOKUPS!K$12,0)*$FB$6+VLOOKUP($FA237,STREV,LOOKUPS!K$10,0)*$FC$6+VLOOKUP($FA237,LTREV,LOOKUPS!K$9,0)*$FD$6+VLOOKUP($FA237,CFP,LOOKUPS!K$6,0)*$FE$6+VLOOKUP($FA237,EP,LOOKUPS!K$8,0)*$FF$6+VLOOKUP($FA237,BM,LOOKUPS!K$5,0)*$FG$6+VLOOKUP($FA237,DIV,LOOKUPS!K$7,0)*$FH$6++VLOOKUP($FA237,SIZE,LOOKUPS!K$11,0)*$FI$6),"",VLOOKUP($FA237,MOM,LOOKUPS!K$12,0)*$FB$6+VLOOKUP($FA237,STREV,LOOKUPS!K$10,0)*$FC$6+VLOOKUP($FA237,LTREV,LOOKUPS!K$9,0)*$FD$6+VLOOKUP($FA237,CFP,LOOKUPS!K$6,0)*$FE$6+VLOOKUP($FA237,EP,LOOKUPS!K$8,0)*$FF$6+VLOOKUP($FA237,BM,LOOKUPS!K$5,0)*$FG$6+VLOOKUP($FA237,DIV,LOOKUPS!K$7,0)*$FH$6++VLOOKUP($FA237,SIZE,LOOKUPS!K$11,0)*$FI$6)</f>
        <v/>
      </c>
      <c r="FK237" s="1" t="str">
        <f>IF(ISERROR(VLOOKUP($FA237,MOM,LOOKUPS!L$12,0)*$FB$6+VLOOKUP($FA237,STREV,LOOKUPS!L$10,0)*$FC$6+VLOOKUP($FA237,LTREV,LOOKUPS!L$9,0)*$FD$6+VLOOKUP($FA237,CFP,LOOKUPS!L$6,0)*$FE$6+VLOOKUP($FA237,EP,LOOKUPS!L$8,0)*$FF$6+VLOOKUP($FA237,BM,LOOKUPS!L$5,0)*$FG$6+VLOOKUP($FA237,DIV,LOOKUPS!L$7,0)*$FH$6++VLOOKUP($FA237,SIZE,LOOKUPS!L$11,0)*$FI$6),"",VLOOKUP($FA237,MOM,LOOKUPS!L$12,0)*$FB$6+VLOOKUP($FA237,STREV,LOOKUPS!L$10,0)*$FC$6+VLOOKUP($FA237,LTREV,LOOKUPS!L$9,0)*$FD$6+VLOOKUP($FA237,CFP,LOOKUPS!L$6,0)*$FE$6+VLOOKUP($FA237,EP,LOOKUPS!L$8,0)*$FF$6+VLOOKUP($FA237,BM,LOOKUPS!L$5,0)*$FG$6+VLOOKUP($FA237,DIV,LOOKUPS!L$7,0)*$FH$6++VLOOKUP($FA237,SIZE,LOOKUPS!L$11,0)*$FI$6)</f>
        <v/>
      </c>
    </row>
    <row r="238" spans="1:167" x14ac:dyDescent="0.3">
      <c r="A238" s="1">
        <v>194601</v>
      </c>
      <c r="B238" s="1">
        <v>7.74</v>
      </c>
      <c r="C238" s="1">
        <v>5.36</v>
      </c>
      <c r="D238" s="1">
        <v>8.0399999999999991</v>
      </c>
      <c r="E238" s="1">
        <v>8.27</v>
      </c>
      <c r="F238" s="1">
        <v>10.4</v>
      </c>
      <c r="G238" s="1">
        <v>11.17</v>
      </c>
      <c r="H238" s="1">
        <v>10.08</v>
      </c>
      <c r="I238" s="1">
        <v>8.49</v>
      </c>
      <c r="J238" s="1">
        <v>10.96</v>
      </c>
      <c r="K238" s="1">
        <v>14.95</v>
      </c>
      <c r="M238" s="1">
        <v>194502</v>
      </c>
      <c r="N238" s="1">
        <v>11.95</v>
      </c>
      <c r="O238" s="1">
        <v>8.2899999999999991</v>
      </c>
      <c r="P238" s="1">
        <v>9.02</v>
      </c>
      <c r="Q238" s="1">
        <v>7.08</v>
      </c>
      <c r="R238" s="1">
        <v>9.58</v>
      </c>
      <c r="S238" s="1">
        <v>8.3699999999999992</v>
      </c>
      <c r="T238" s="1">
        <v>7.69</v>
      </c>
      <c r="U238" s="1">
        <v>7.9</v>
      </c>
      <c r="V238" s="1">
        <v>7.64</v>
      </c>
      <c r="W238" s="1">
        <v>7.24</v>
      </c>
      <c r="Y238" s="1">
        <v>195001</v>
      </c>
      <c r="Z238" s="1">
        <v>7.31</v>
      </c>
      <c r="AA238" s="1">
        <v>6.06</v>
      </c>
      <c r="AB238" s="1">
        <v>4.49</v>
      </c>
      <c r="AC238" s="1">
        <v>4.28</v>
      </c>
      <c r="AD238" s="1">
        <v>3.41</v>
      </c>
      <c r="AE238" s="1">
        <v>2.2400000000000002</v>
      </c>
      <c r="AF238" s="1">
        <v>2.67</v>
      </c>
      <c r="AG238" s="1">
        <v>1.9</v>
      </c>
      <c r="AH238" s="1">
        <v>2.95</v>
      </c>
      <c r="AI238" s="1">
        <v>3.02</v>
      </c>
      <c r="AK238">
        <v>197007</v>
      </c>
      <c r="AL238">
        <v>-0.48</v>
      </c>
      <c r="AM238">
        <v>5.87</v>
      </c>
      <c r="AN238">
        <v>6.55</v>
      </c>
      <c r="AO238">
        <v>6.4</v>
      </c>
      <c r="AP238">
        <v>5.77</v>
      </c>
      <c r="AQ238">
        <v>6.31</v>
      </c>
      <c r="AR238">
        <v>6.28</v>
      </c>
      <c r="AS238">
        <v>6.39</v>
      </c>
      <c r="AT238">
        <v>6.78</v>
      </c>
      <c r="AU238">
        <v>4.3899999999999997</v>
      </c>
      <c r="AV238">
        <v>7.57</v>
      </c>
      <c r="AW238">
        <v>6.14</v>
      </c>
      <c r="AX238">
        <v>6.48</v>
      </c>
      <c r="AY238">
        <v>5.46</v>
      </c>
      <c r="AZ238">
        <v>7.16</v>
      </c>
      <c r="BA238">
        <v>7.22</v>
      </c>
      <c r="BB238">
        <v>5.59</v>
      </c>
      <c r="BC238">
        <v>7.38</v>
      </c>
      <c r="BD238">
        <v>6.22</v>
      </c>
      <c r="BF238" s="1">
        <v>197007</v>
      </c>
      <c r="BG238" s="1">
        <v>1.52</v>
      </c>
      <c r="BH238" s="1">
        <v>5.78</v>
      </c>
      <c r="BI238" s="1">
        <v>6.78</v>
      </c>
      <c r="BJ238" s="1">
        <v>6.29</v>
      </c>
      <c r="BK238" s="1">
        <v>4.7699999999999996</v>
      </c>
      <c r="BL238" s="1">
        <v>7.48</v>
      </c>
      <c r="BM238" s="1">
        <v>7.03</v>
      </c>
      <c r="BN238" s="1">
        <v>6.01</v>
      </c>
      <c r="BO238" s="1">
        <v>6.58</v>
      </c>
      <c r="BP238" s="1">
        <v>3.76</v>
      </c>
      <c r="BQ238" s="1">
        <v>6.04</v>
      </c>
      <c r="BR238" s="1">
        <v>8.1199999999999992</v>
      </c>
      <c r="BS238" s="1">
        <v>6.7</v>
      </c>
      <c r="BT238" s="1">
        <v>7.48</v>
      </c>
      <c r="BU238" s="1">
        <v>6.57</v>
      </c>
      <c r="BV238" s="1">
        <v>6.4</v>
      </c>
      <c r="BW238" s="1">
        <v>5.51</v>
      </c>
      <c r="BX238" s="1">
        <v>7.08</v>
      </c>
      <c r="BY238" s="1">
        <v>6.11</v>
      </c>
      <c r="CA238" s="1">
        <v>194507</v>
      </c>
      <c r="CB238" s="1">
        <v>-99.99</v>
      </c>
      <c r="CC238" s="1">
        <v>-2.71</v>
      </c>
      <c r="CD238" s="1">
        <v>-3.11</v>
      </c>
      <c r="CE238" s="1">
        <v>-4.97</v>
      </c>
      <c r="CF238" s="1">
        <v>-2.41</v>
      </c>
      <c r="CG238" s="1">
        <v>-3.46</v>
      </c>
      <c r="CH238" s="1">
        <v>-3.29</v>
      </c>
      <c r="CI238" s="1">
        <v>-3.34</v>
      </c>
      <c r="CJ238" s="1">
        <v>-5.24</v>
      </c>
      <c r="CK238" s="1">
        <v>-1.43</v>
      </c>
      <c r="CL238" s="1">
        <v>-3.38</v>
      </c>
      <c r="CM238" s="1">
        <v>-3.3</v>
      </c>
      <c r="CN238" s="1">
        <v>-3.61</v>
      </c>
      <c r="CO238" s="1">
        <v>-4.12</v>
      </c>
      <c r="CP238" s="1">
        <v>-2.4500000000000002</v>
      </c>
      <c r="CQ238" s="1">
        <v>-2.2599999999999998</v>
      </c>
      <c r="CR238" s="1">
        <v>-4.43</v>
      </c>
      <c r="CS238" s="1">
        <v>-4.05</v>
      </c>
      <c r="CT238" s="1">
        <v>-6.45</v>
      </c>
      <c r="CV238" s="1">
        <v>194607</v>
      </c>
      <c r="CW238" s="1">
        <v>-6.75</v>
      </c>
      <c r="CX238" s="1">
        <v>-4.21</v>
      </c>
      <c r="CY238" s="1">
        <v>-3.96</v>
      </c>
      <c r="CZ238" s="1">
        <v>-2.87</v>
      </c>
      <c r="DA238" s="1">
        <v>-4.49</v>
      </c>
      <c r="DB238" s="1">
        <v>-4.18</v>
      </c>
      <c r="DC238" s="1">
        <v>-3.9</v>
      </c>
      <c r="DD238" s="1">
        <v>-3.36</v>
      </c>
      <c r="DE238" s="1">
        <v>-2.61</v>
      </c>
      <c r="DF238" s="1">
        <v>-5.25</v>
      </c>
      <c r="DG238" s="1">
        <v>-3.73</v>
      </c>
      <c r="DH238" s="1">
        <v>-3.64</v>
      </c>
      <c r="DI238" s="1">
        <v>-4.72</v>
      </c>
      <c r="DJ238" s="1">
        <v>-4.26</v>
      </c>
      <c r="DK238" s="1">
        <v>-3.53</v>
      </c>
      <c r="DL238" s="1">
        <v>-3.32</v>
      </c>
      <c r="DM238" s="1">
        <v>-3.39</v>
      </c>
      <c r="DN238" s="1">
        <v>-3.04</v>
      </c>
      <c r="DO238" s="1">
        <v>-2.19</v>
      </c>
      <c r="DQ238" s="1">
        <v>194507</v>
      </c>
      <c r="DR238" s="1">
        <v>-99.99</v>
      </c>
      <c r="DS238" s="1">
        <v>-3.62</v>
      </c>
      <c r="DT238" s="1">
        <v>-3.66</v>
      </c>
      <c r="DU238" s="1">
        <v>-2.98</v>
      </c>
      <c r="DV238" s="1">
        <v>-3.59</v>
      </c>
      <c r="DW238" s="1">
        <v>-3.68</v>
      </c>
      <c r="DX238" s="1">
        <v>-4.13</v>
      </c>
      <c r="DY238" s="1">
        <v>-3.11</v>
      </c>
      <c r="DZ238" s="1">
        <v>-2.71</v>
      </c>
      <c r="EA238" s="1">
        <v>-3.49</v>
      </c>
      <c r="EB238" s="1">
        <v>-3.69</v>
      </c>
      <c r="EC238" s="1">
        <v>-3.66</v>
      </c>
      <c r="ED238" s="1">
        <v>-3.69</v>
      </c>
      <c r="EE238" s="1">
        <v>-4.4800000000000004</v>
      </c>
      <c r="EF238" s="1">
        <v>-3.78</v>
      </c>
      <c r="EG238" s="1">
        <v>-2.7</v>
      </c>
      <c r="EH238" s="1">
        <v>-3.53</v>
      </c>
      <c r="EI238" s="1">
        <v>-3.32</v>
      </c>
      <c r="EJ238" s="1">
        <v>-2.11</v>
      </c>
      <c r="EL238">
        <v>194507</v>
      </c>
      <c r="EM238">
        <v>-2.17</v>
      </c>
      <c r="EN238">
        <v>-1.46</v>
      </c>
      <c r="EO238">
        <v>-2.71</v>
      </c>
      <c r="EP238">
        <v>0.03</v>
      </c>
      <c r="ER238" s="1">
        <v>194601</v>
      </c>
      <c r="ES238" s="1">
        <v>3.76</v>
      </c>
      <c r="EU238" s="1">
        <v>194502</v>
      </c>
      <c r="EV238" s="1">
        <v>0.96</v>
      </c>
      <c r="EX238" s="1">
        <v>195001</v>
      </c>
      <c r="EY238" s="1">
        <v>2.31</v>
      </c>
      <c r="FA238" s="1">
        <v>194601</v>
      </c>
      <c r="FB238" s="1" t="str">
        <f>IF(ISERROR(VLOOKUP($FA238,MOM,LOOKUPS!C$12,0)*$FB$6+VLOOKUP($FA238,STREV,LOOKUPS!C$10,0)*$FC$6+VLOOKUP($FA238,LTREV,LOOKUPS!C$9,0)*$FD$6+VLOOKUP($FA238,CFP,LOOKUPS!C$6,0)*$FE$6+VLOOKUP($FA238,EP,LOOKUPS!C$8,0)*$FF$6+VLOOKUP($FA238,BM,LOOKUPS!C$5,0)*$FG$6+VLOOKUP($FA238,DIV,LOOKUPS!C$7,0)*$FH$6++VLOOKUP($FA238,SIZE,LOOKUPS!C$11,0)*$FI$6),"",VLOOKUP($FA238,MOM,LOOKUPS!C$12,0)*$FB$6+VLOOKUP($FA238,STREV,LOOKUPS!C$10,0)*$FC$6+VLOOKUP($FA238,LTREV,LOOKUPS!C$9,0)*$FD$6+VLOOKUP($FA238,CFP,LOOKUPS!C$6,0)*$FE$6+VLOOKUP($FA238,EP,LOOKUPS!C$8,0)*$FF$6+VLOOKUP($FA238,BM,LOOKUPS!C$5,0)*$FG$6+VLOOKUP($FA238,DIV,LOOKUPS!C$7,0)*$FH$6++VLOOKUP($FA238,SIZE,LOOKUPS!C$11,0)*$FI$6)</f>
        <v/>
      </c>
      <c r="FC238" s="1" t="str">
        <f>IF(ISERROR(VLOOKUP($FA238,MOM,LOOKUPS!D$12,0)*$FB$6+VLOOKUP($FA238,STREV,LOOKUPS!D$10,0)*$FC$6+VLOOKUP($FA238,LTREV,LOOKUPS!D$9,0)*$FD$6+VLOOKUP($FA238,CFP,LOOKUPS!D$6,0)*$FE$6+VLOOKUP($FA238,EP,LOOKUPS!D$8,0)*$FF$6+VLOOKUP($FA238,BM,LOOKUPS!D$5,0)*$FG$6+VLOOKUP($FA238,DIV,LOOKUPS!D$7,0)*$FH$6++VLOOKUP($FA238,SIZE,LOOKUPS!D$11,0)*$FI$6),"",VLOOKUP($FA238,MOM,LOOKUPS!D$12,0)*$FB$6+VLOOKUP($FA238,STREV,LOOKUPS!D$10,0)*$FC$6+VLOOKUP($FA238,LTREV,LOOKUPS!D$9,0)*$FD$6+VLOOKUP($FA238,CFP,LOOKUPS!D$6,0)*$FE$6+VLOOKUP($FA238,EP,LOOKUPS!D$8,0)*$FF$6+VLOOKUP($FA238,BM,LOOKUPS!D$5,0)*$FG$6+VLOOKUP($FA238,DIV,LOOKUPS!D$7,0)*$FH$6++VLOOKUP($FA238,SIZE,LOOKUPS!D$11,0)*$FI$6)</f>
        <v/>
      </c>
      <c r="FD238" s="1" t="str">
        <f>IF(ISERROR(VLOOKUP($FA238,MOM,LOOKUPS!E$12,0)*$FB$6+VLOOKUP($FA238,STREV,LOOKUPS!E$10,0)*$FC$6+VLOOKUP($FA238,LTREV,LOOKUPS!E$9,0)*$FD$6+VLOOKUP($FA238,CFP,LOOKUPS!E$6,0)*$FE$6+VLOOKUP($FA238,EP,LOOKUPS!E$8,0)*$FF$6+VLOOKUP($FA238,BM,LOOKUPS!E$5,0)*$FG$6+VLOOKUP($FA238,DIV,LOOKUPS!E$7,0)*$FH$6++VLOOKUP($FA238,SIZE,LOOKUPS!E$11,0)*$FI$6),"",VLOOKUP($FA238,MOM,LOOKUPS!E$12,0)*$FB$6+VLOOKUP($FA238,STREV,LOOKUPS!E$10,0)*$FC$6+VLOOKUP($FA238,LTREV,LOOKUPS!E$9,0)*$FD$6+VLOOKUP($FA238,CFP,LOOKUPS!E$6,0)*$FE$6+VLOOKUP($FA238,EP,LOOKUPS!E$8,0)*$FF$6+VLOOKUP($FA238,BM,LOOKUPS!E$5,0)*$FG$6+VLOOKUP($FA238,DIV,LOOKUPS!E$7,0)*$FH$6++VLOOKUP($FA238,SIZE,LOOKUPS!E$11,0)*$FI$6)</f>
        <v/>
      </c>
      <c r="FE238" s="1" t="str">
        <f>IF(ISERROR(VLOOKUP($FA238,MOM,LOOKUPS!F$12,0)*$FB$6+VLOOKUP($FA238,STREV,LOOKUPS!F$10,0)*$FC$6+VLOOKUP($FA238,LTREV,LOOKUPS!F$9,0)*$FD$6+VLOOKUP($FA238,CFP,LOOKUPS!F$6,0)*$FE$6+VLOOKUP($FA238,EP,LOOKUPS!F$8,0)*$FF$6+VLOOKUP($FA238,BM,LOOKUPS!F$5,0)*$FG$6+VLOOKUP($FA238,DIV,LOOKUPS!F$7,0)*$FH$6++VLOOKUP($FA238,SIZE,LOOKUPS!F$11,0)*$FI$6),"",VLOOKUP($FA238,MOM,LOOKUPS!F$12,0)*$FB$6+VLOOKUP($FA238,STREV,LOOKUPS!F$10,0)*$FC$6+VLOOKUP($FA238,LTREV,LOOKUPS!F$9,0)*$FD$6+VLOOKUP($FA238,CFP,LOOKUPS!F$6,0)*$FE$6+VLOOKUP($FA238,EP,LOOKUPS!F$8,0)*$FF$6+VLOOKUP($FA238,BM,LOOKUPS!F$5,0)*$FG$6+VLOOKUP($FA238,DIV,LOOKUPS!F$7,0)*$FH$6++VLOOKUP($FA238,SIZE,LOOKUPS!F$11,0)*$FI$6)</f>
        <v/>
      </c>
      <c r="FF238" s="1" t="str">
        <f>IF(ISERROR(VLOOKUP($FA238,MOM,LOOKUPS!G$12,0)*$FB$6+VLOOKUP($FA238,STREV,LOOKUPS!G$10,0)*$FC$6+VLOOKUP($FA238,LTREV,LOOKUPS!G$9,0)*$FD$6+VLOOKUP($FA238,CFP,LOOKUPS!G$6,0)*$FE$6+VLOOKUP($FA238,EP,LOOKUPS!G$8,0)*$FF$6+VLOOKUP($FA238,BM,LOOKUPS!G$5,0)*$FG$6+VLOOKUP($FA238,DIV,LOOKUPS!G$7,0)*$FH$6++VLOOKUP($FA238,SIZE,LOOKUPS!G$11,0)*$FI$6),"",VLOOKUP($FA238,MOM,LOOKUPS!G$12,0)*$FB$6+VLOOKUP($FA238,STREV,LOOKUPS!G$10,0)*$FC$6+VLOOKUP($FA238,LTREV,LOOKUPS!G$9,0)*$FD$6+VLOOKUP($FA238,CFP,LOOKUPS!G$6,0)*$FE$6+VLOOKUP($FA238,EP,LOOKUPS!G$8,0)*$FF$6+VLOOKUP($FA238,BM,LOOKUPS!G$5,0)*$FG$6+VLOOKUP($FA238,DIV,LOOKUPS!G$7,0)*$FH$6++VLOOKUP($FA238,SIZE,LOOKUPS!G$11,0)*$FI$6)</f>
        <v/>
      </c>
      <c r="FG238" s="1" t="str">
        <f>IF(ISERROR(VLOOKUP($FA238,MOM,LOOKUPS!H$12,0)*$FB$6+VLOOKUP($FA238,STREV,LOOKUPS!H$10,0)*$FC$6+VLOOKUP($FA238,LTREV,LOOKUPS!H$9,0)*$FD$6+VLOOKUP($FA238,CFP,LOOKUPS!H$6,0)*$FE$6+VLOOKUP($FA238,EP,LOOKUPS!H$8,0)*$FF$6+VLOOKUP($FA238,BM,LOOKUPS!H$5,0)*$FG$6+VLOOKUP($FA238,DIV,LOOKUPS!H$7,0)*$FH$6++VLOOKUP($FA238,SIZE,LOOKUPS!H$11,0)*$FI$6),"",VLOOKUP($FA238,MOM,LOOKUPS!H$12,0)*$FB$6+VLOOKUP($FA238,STREV,LOOKUPS!H$10,0)*$FC$6+VLOOKUP($FA238,LTREV,LOOKUPS!H$9,0)*$FD$6+VLOOKUP($FA238,CFP,LOOKUPS!H$6,0)*$FE$6+VLOOKUP($FA238,EP,LOOKUPS!H$8,0)*$FF$6+VLOOKUP($FA238,BM,LOOKUPS!H$5,0)*$FG$6+VLOOKUP($FA238,DIV,LOOKUPS!H$7,0)*$FH$6++VLOOKUP($FA238,SIZE,LOOKUPS!H$11,0)*$FI$6)</f>
        <v/>
      </c>
      <c r="FH238" s="1" t="str">
        <f>IF(ISERROR(VLOOKUP($FA238,MOM,LOOKUPS!I$12,0)*$FB$6+VLOOKUP($FA238,STREV,LOOKUPS!I$10,0)*$FC$6+VLOOKUP($FA238,LTREV,LOOKUPS!I$9,0)*$FD$6+VLOOKUP($FA238,CFP,LOOKUPS!I$6,0)*$FE$6+VLOOKUP($FA238,EP,LOOKUPS!I$8,0)*$FF$6+VLOOKUP($FA238,BM,LOOKUPS!I$5,0)*$FG$6+VLOOKUP($FA238,DIV,LOOKUPS!I$7,0)*$FH$6++VLOOKUP($FA238,SIZE,LOOKUPS!I$11,0)*$FI$6),"",VLOOKUP($FA238,MOM,LOOKUPS!I$12,0)*$FB$6+VLOOKUP($FA238,STREV,LOOKUPS!I$10,0)*$FC$6+VLOOKUP($FA238,LTREV,LOOKUPS!I$9,0)*$FD$6+VLOOKUP($FA238,CFP,LOOKUPS!I$6,0)*$FE$6+VLOOKUP($FA238,EP,LOOKUPS!I$8,0)*$FF$6+VLOOKUP($FA238,BM,LOOKUPS!I$5,0)*$FG$6+VLOOKUP($FA238,DIV,LOOKUPS!I$7,0)*$FH$6++VLOOKUP($FA238,SIZE,LOOKUPS!I$11,0)*$FI$6)</f>
        <v/>
      </c>
      <c r="FI238" s="1" t="str">
        <f>IF(ISERROR(VLOOKUP($FA238,MOM,LOOKUPS!J$12,0)*$FB$6+VLOOKUP($FA238,STREV,LOOKUPS!J$10,0)*$FC$6+VLOOKUP($FA238,LTREV,LOOKUPS!J$9,0)*$FD$6+VLOOKUP($FA238,CFP,LOOKUPS!J$6,0)*$FE$6+VLOOKUP($FA238,EP,LOOKUPS!J$8,0)*$FF$6+VLOOKUP($FA238,BM,LOOKUPS!J$5,0)*$FG$6+VLOOKUP($FA238,DIV,LOOKUPS!J$7,0)*$FH$6++VLOOKUP($FA238,SIZE,LOOKUPS!J$11,0)*$FI$6),"",VLOOKUP($FA238,MOM,LOOKUPS!J$12,0)*$FB$6+VLOOKUP($FA238,STREV,LOOKUPS!J$10,0)*$FC$6+VLOOKUP($FA238,LTREV,LOOKUPS!J$9,0)*$FD$6+VLOOKUP($FA238,CFP,LOOKUPS!J$6,0)*$FE$6+VLOOKUP($FA238,EP,LOOKUPS!J$8,0)*$FF$6+VLOOKUP($FA238,BM,LOOKUPS!J$5,0)*$FG$6+VLOOKUP($FA238,DIV,LOOKUPS!J$7,0)*$FH$6++VLOOKUP($FA238,SIZE,LOOKUPS!J$11,0)*$FI$6)</f>
        <v/>
      </c>
      <c r="FJ238" s="1" t="str">
        <f>IF(ISERROR(VLOOKUP($FA238,MOM,LOOKUPS!K$12,0)*$FB$6+VLOOKUP($FA238,STREV,LOOKUPS!K$10,0)*$FC$6+VLOOKUP($FA238,LTREV,LOOKUPS!K$9,0)*$FD$6+VLOOKUP($FA238,CFP,LOOKUPS!K$6,0)*$FE$6+VLOOKUP($FA238,EP,LOOKUPS!K$8,0)*$FF$6+VLOOKUP($FA238,BM,LOOKUPS!K$5,0)*$FG$6+VLOOKUP($FA238,DIV,LOOKUPS!K$7,0)*$FH$6++VLOOKUP($FA238,SIZE,LOOKUPS!K$11,0)*$FI$6),"",VLOOKUP($FA238,MOM,LOOKUPS!K$12,0)*$FB$6+VLOOKUP($FA238,STREV,LOOKUPS!K$10,0)*$FC$6+VLOOKUP($FA238,LTREV,LOOKUPS!K$9,0)*$FD$6+VLOOKUP($FA238,CFP,LOOKUPS!K$6,0)*$FE$6+VLOOKUP($FA238,EP,LOOKUPS!K$8,0)*$FF$6+VLOOKUP($FA238,BM,LOOKUPS!K$5,0)*$FG$6+VLOOKUP($FA238,DIV,LOOKUPS!K$7,0)*$FH$6++VLOOKUP($FA238,SIZE,LOOKUPS!K$11,0)*$FI$6)</f>
        <v/>
      </c>
      <c r="FK238" s="1" t="str">
        <f>IF(ISERROR(VLOOKUP($FA238,MOM,LOOKUPS!L$12,0)*$FB$6+VLOOKUP($FA238,STREV,LOOKUPS!L$10,0)*$FC$6+VLOOKUP($FA238,LTREV,LOOKUPS!L$9,0)*$FD$6+VLOOKUP($FA238,CFP,LOOKUPS!L$6,0)*$FE$6+VLOOKUP($FA238,EP,LOOKUPS!L$8,0)*$FF$6+VLOOKUP($FA238,BM,LOOKUPS!L$5,0)*$FG$6+VLOOKUP($FA238,DIV,LOOKUPS!L$7,0)*$FH$6++VLOOKUP($FA238,SIZE,LOOKUPS!L$11,0)*$FI$6),"",VLOOKUP($FA238,MOM,LOOKUPS!L$12,0)*$FB$6+VLOOKUP($FA238,STREV,LOOKUPS!L$10,0)*$FC$6+VLOOKUP($FA238,LTREV,LOOKUPS!L$9,0)*$FD$6+VLOOKUP($FA238,CFP,LOOKUPS!L$6,0)*$FE$6+VLOOKUP($FA238,EP,LOOKUPS!L$8,0)*$FF$6+VLOOKUP($FA238,BM,LOOKUPS!L$5,0)*$FG$6+VLOOKUP($FA238,DIV,LOOKUPS!L$7,0)*$FH$6++VLOOKUP($FA238,SIZE,LOOKUPS!L$11,0)*$FI$6)</f>
        <v/>
      </c>
    </row>
    <row r="239" spans="1:167" x14ac:dyDescent="0.3">
      <c r="A239" s="1">
        <v>194602</v>
      </c>
      <c r="B239" s="1">
        <v>-4.4800000000000004</v>
      </c>
      <c r="C239" s="1">
        <v>-6.38</v>
      </c>
      <c r="D239" s="1">
        <v>-5.72</v>
      </c>
      <c r="E239" s="1">
        <v>-6.96</v>
      </c>
      <c r="F239" s="1">
        <v>-5.37</v>
      </c>
      <c r="G239" s="1">
        <v>-6.49</v>
      </c>
      <c r="H239" s="1">
        <v>-8.4600000000000009</v>
      </c>
      <c r="I239" s="1">
        <v>-6.94</v>
      </c>
      <c r="J239" s="1">
        <v>-7.26</v>
      </c>
      <c r="K239" s="1">
        <v>-7.89</v>
      </c>
      <c r="M239" s="1">
        <v>194503</v>
      </c>
      <c r="N239" s="1">
        <v>-3.56</v>
      </c>
      <c r="O239" s="1">
        <v>-4.3600000000000003</v>
      </c>
      <c r="P239" s="1">
        <v>-5.13</v>
      </c>
      <c r="Q239" s="1">
        <v>-4.9400000000000004</v>
      </c>
      <c r="R239" s="1">
        <v>-3.91</v>
      </c>
      <c r="S239" s="1">
        <v>-4.6100000000000003</v>
      </c>
      <c r="T239" s="1">
        <v>-6.46</v>
      </c>
      <c r="U239" s="1">
        <v>-6.39</v>
      </c>
      <c r="V239" s="1">
        <v>-7.91</v>
      </c>
      <c r="W239" s="1">
        <v>-9.18</v>
      </c>
      <c r="Y239" s="1">
        <v>195002</v>
      </c>
      <c r="Z239" s="1">
        <v>2.4500000000000002</v>
      </c>
      <c r="AA239" s="1">
        <v>2.2799999999999998</v>
      </c>
      <c r="AB239" s="1">
        <v>2.52</v>
      </c>
      <c r="AC239" s="1">
        <v>-0.17</v>
      </c>
      <c r="AD239" s="1">
        <v>0.18</v>
      </c>
      <c r="AE239" s="1">
        <v>1.71</v>
      </c>
      <c r="AF239" s="1">
        <v>2.21</v>
      </c>
      <c r="AG239" s="1">
        <v>1.94</v>
      </c>
      <c r="AH239" s="1">
        <v>1.25</v>
      </c>
      <c r="AI239" s="1">
        <v>1.51</v>
      </c>
      <c r="AK239">
        <v>197008</v>
      </c>
      <c r="AL239">
        <v>6.46</v>
      </c>
      <c r="AM239">
        <v>6.42</v>
      </c>
      <c r="AN239">
        <v>5.71</v>
      </c>
      <c r="AO239">
        <v>6.71</v>
      </c>
      <c r="AP239">
        <v>6.49</v>
      </c>
      <c r="AQ239">
        <v>6.48</v>
      </c>
      <c r="AR239">
        <v>5.03</v>
      </c>
      <c r="AS239">
        <v>6.06</v>
      </c>
      <c r="AT239">
        <v>7</v>
      </c>
      <c r="AU239">
        <v>5.92</v>
      </c>
      <c r="AV239">
        <v>7.23</v>
      </c>
      <c r="AW239">
        <v>6.25</v>
      </c>
      <c r="AX239">
        <v>6.7</v>
      </c>
      <c r="AY239">
        <v>5.21</v>
      </c>
      <c r="AZ239">
        <v>4.8499999999999996</v>
      </c>
      <c r="BA239">
        <v>6.01</v>
      </c>
      <c r="BB239">
        <v>6.1</v>
      </c>
      <c r="BC239">
        <v>6.01</v>
      </c>
      <c r="BD239">
        <v>7.94</v>
      </c>
      <c r="BF239" s="1">
        <v>197008</v>
      </c>
      <c r="BG239" s="1">
        <v>7.6</v>
      </c>
      <c r="BH239" s="1">
        <v>6.31</v>
      </c>
      <c r="BI239" s="1">
        <v>6.44</v>
      </c>
      <c r="BJ239" s="1">
        <v>5.72</v>
      </c>
      <c r="BK239" s="1">
        <v>6.65</v>
      </c>
      <c r="BL239" s="1">
        <v>5.77</v>
      </c>
      <c r="BM239" s="1">
        <v>6.14</v>
      </c>
      <c r="BN239" s="1">
        <v>6.84</v>
      </c>
      <c r="BO239" s="1">
        <v>5.58</v>
      </c>
      <c r="BP239" s="1">
        <v>6.73</v>
      </c>
      <c r="BQ239" s="1">
        <v>6.54</v>
      </c>
      <c r="BR239" s="1">
        <v>5.55</v>
      </c>
      <c r="BS239" s="1">
        <v>6.04</v>
      </c>
      <c r="BT239" s="1">
        <v>6.41</v>
      </c>
      <c r="BU239" s="1">
        <v>5.87</v>
      </c>
      <c r="BV239" s="1">
        <v>7.42</v>
      </c>
      <c r="BW239" s="1">
        <v>6.09</v>
      </c>
      <c r="BX239" s="1">
        <v>5.51</v>
      </c>
      <c r="BY239" s="1">
        <v>5.65</v>
      </c>
      <c r="CA239" s="1">
        <v>194508</v>
      </c>
      <c r="CB239" s="1">
        <v>-99.99</v>
      </c>
      <c r="CC239" s="1">
        <v>8.02</v>
      </c>
      <c r="CD239" s="1">
        <v>7.56</v>
      </c>
      <c r="CE239" s="1">
        <v>4.2699999999999996</v>
      </c>
      <c r="CF239" s="1">
        <v>7.9</v>
      </c>
      <c r="CG239" s="1">
        <v>8.86</v>
      </c>
      <c r="CH239" s="1">
        <v>7.45</v>
      </c>
      <c r="CI239" s="1">
        <v>6.09</v>
      </c>
      <c r="CJ239" s="1">
        <v>3.28</v>
      </c>
      <c r="CK239" s="1">
        <v>7.16</v>
      </c>
      <c r="CL239" s="1">
        <v>8.6300000000000008</v>
      </c>
      <c r="CM239" s="1">
        <v>8.2799999999999994</v>
      </c>
      <c r="CN239" s="1">
        <v>9.44</v>
      </c>
      <c r="CO239" s="1">
        <v>7.6</v>
      </c>
      <c r="CP239" s="1">
        <v>7.3</v>
      </c>
      <c r="CQ239" s="1">
        <v>5.9</v>
      </c>
      <c r="CR239" s="1">
        <v>6.28</v>
      </c>
      <c r="CS239" s="1">
        <v>5.37</v>
      </c>
      <c r="CT239" s="1">
        <v>1.1599999999999999</v>
      </c>
      <c r="CV239" s="1">
        <v>194608</v>
      </c>
      <c r="CW239" s="1">
        <v>-10.43</v>
      </c>
      <c r="CX239" s="1">
        <v>-8.11</v>
      </c>
      <c r="CY239" s="1">
        <v>-7.28</v>
      </c>
      <c r="CZ239" s="1">
        <v>-5.55</v>
      </c>
      <c r="DA239" s="1">
        <v>-8.2799999999999994</v>
      </c>
      <c r="DB239" s="1">
        <v>-7.44</v>
      </c>
      <c r="DC239" s="1">
        <v>-7.54</v>
      </c>
      <c r="DD239" s="1">
        <v>-6.07</v>
      </c>
      <c r="DE239" s="1">
        <v>-5.74</v>
      </c>
      <c r="DF239" s="1">
        <v>-8.7200000000000006</v>
      </c>
      <c r="DG239" s="1">
        <v>-7.85</v>
      </c>
      <c r="DH239" s="1">
        <v>-7.77</v>
      </c>
      <c r="DI239" s="1">
        <v>-7.12</v>
      </c>
      <c r="DJ239" s="1">
        <v>-8.24</v>
      </c>
      <c r="DK239" s="1">
        <v>-6.82</v>
      </c>
      <c r="DL239" s="1">
        <v>-6.95</v>
      </c>
      <c r="DM239" s="1">
        <v>-5.18</v>
      </c>
      <c r="DN239" s="1">
        <v>-6.41</v>
      </c>
      <c r="DO239" s="1">
        <v>-5.07</v>
      </c>
      <c r="DQ239" s="1">
        <v>194508</v>
      </c>
      <c r="DR239" s="1">
        <v>-99.99</v>
      </c>
      <c r="DS239" s="1">
        <v>6.16</v>
      </c>
      <c r="DT239" s="1">
        <v>6.94</v>
      </c>
      <c r="DU239" s="1">
        <v>6.76</v>
      </c>
      <c r="DV239" s="1">
        <v>5.6</v>
      </c>
      <c r="DW239" s="1">
        <v>6.76</v>
      </c>
      <c r="DX239" s="1">
        <v>7.17</v>
      </c>
      <c r="DY239" s="1">
        <v>6.86</v>
      </c>
      <c r="DZ239" s="1">
        <v>6.87</v>
      </c>
      <c r="EA239" s="1">
        <v>4.66</v>
      </c>
      <c r="EB239" s="1">
        <v>6.54</v>
      </c>
      <c r="EC239" s="1">
        <v>7.29</v>
      </c>
      <c r="ED239" s="1">
        <v>6.24</v>
      </c>
      <c r="EE239" s="1">
        <v>7.8</v>
      </c>
      <c r="EF239" s="1">
        <v>6.54</v>
      </c>
      <c r="EG239" s="1">
        <v>7.2</v>
      </c>
      <c r="EH239" s="1">
        <v>6.52</v>
      </c>
      <c r="EI239" s="1">
        <v>8.2799999999999994</v>
      </c>
      <c r="EJ239" s="1">
        <v>5.47</v>
      </c>
      <c r="EL239">
        <v>194508</v>
      </c>
      <c r="EM239">
        <v>6.2</v>
      </c>
      <c r="EN239">
        <v>1.61</v>
      </c>
      <c r="EO239">
        <v>-4.4000000000000004</v>
      </c>
      <c r="EP239">
        <v>0.03</v>
      </c>
      <c r="ER239" s="1">
        <v>194602</v>
      </c>
      <c r="ES239" s="1">
        <v>-1.45</v>
      </c>
      <c r="EU239" s="1">
        <v>194503</v>
      </c>
      <c r="EV239" s="1">
        <v>3.74</v>
      </c>
      <c r="EX239" s="1">
        <v>195002</v>
      </c>
      <c r="EY239" s="1">
        <v>0.06</v>
      </c>
      <c r="FA239" s="1">
        <v>194602</v>
      </c>
      <c r="FB239" s="1" t="str">
        <f>IF(ISERROR(VLOOKUP($FA239,MOM,LOOKUPS!C$12,0)*$FB$6+VLOOKUP($FA239,STREV,LOOKUPS!C$10,0)*$FC$6+VLOOKUP($FA239,LTREV,LOOKUPS!C$9,0)*$FD$6+VLOOKUP($FA239,CFP,LOOKUPS!C$6,0)*$FE$6+VLOOKUP($FA239,EP,LOOKUPS!C$8,0)*$FF$6+VLOOKUP($FA239,BM,LOOKUPS!C$5,0)*$FG$6+VLOOKUP($FA239,DIV,LOOKUPS!C$7,0)*$FH$6++VLOOKUP($FA239,SIZE,LOOKUPS!C$11,0)*$FI$6),"",VLOOKUP($FA239,MOM,LOOKUPS!C$12,0)*$FB$6+VLOOKUP($FA239,STREV,LOOKUPS!C$10,0)*$FC$6+VLOOKUP($FA239,LTREV,LOOKUPS!C$9,0)*$FD$6+VLOOKUP($FA239,CFP,LOOKUPS!C$6,0)*$FE$6+VLOOKUP($FA239,EP,LOOKUPS!C$8,0)*$FF$6+VLOOKUP($FA239,BM,LOOKUPS!C$5,0)*$FG$6+VLOOKUP($FA239,DIV,LOOKUPS!C$7,0)*$FH$6++VLOOKUP($FA239,SIZE,LOOKUPS!C$11,0)*$FI$6)</f>
        <v/>
      </c>
      <c r="FC239" s="1" t="str">
        <f>IF(ISERROR(VLOOKUP($FA239,MOM,LOOKUPS!D$12,0)*$FB$6+VLOOKUP($FA239,STREV,LOOKUPS!D$10,0)*$FC$6+VLOOKUP($FA239,LTREV,LOOKUPS!D$9,0)*$FD$6+VLOOKUP($FA239,CFP,LOOKUPS!D$6,0)*$FE$6+VLOOKUP($FA239,EP,LOOKUPS!D$8,0)*$FF$6+VLOOKUP($FA239,BM,LOOKUPS!D$5,0)*$FG$6+VLOOKUP($FA239,DIV,LOOKUPS!D$7,0)*$FH$6++VLOOKUP($FA239,SIZE,LOOKUPS!D$11,0)*$FI$6),"",VLOOKUP($FA239,MOM,LOOKUPS!D$12,0)*$FB$6+VLOOKUP($FA239,STREV,LOOKUPS!D$10,0)*$FC$6+VLOOKUP($FA239,LTREV,LOOKUPS!D$9,0)*$FD$6+VLOOKUP($FA239,CFP,LOOKUPS!D$6,0)*$FE$6+VLOOKUP($FA239,EP,LOOKUPS!D$8,0)*$FF$6+VLOOKUP($FA239,BM,LOOKUPS!D$5,0)*$FG$6+VLOOKUP($FA239,DIV,LOOKUPS!D$7,0)*$FH$6++VLOOKUP($FA239,SIZE,LOOKUPS!D$11,0)*$FI$6)</f>
        <v/>
      </c>
      <c r="FD239" s="1" t="str">
        <f>IF(ISERROR(VLOOKUP($FA239,MOM,LOOKUPS!E$12,0)*$FB$6+VLOOKUP($FA239,STREV,LOOKUPS!E$10,0)*$FC$6+VLOOKUP($FA239,LTREV,LOOKUPS!E$9,0)*$FD$6+VLOOKUP($FA239,CFP,LOOKUPS!E$6,0)*$FE$6+VLOOKUP($FA239,EP,LOOKUPS!E$8,0)*$FF$6+VLOOKUP($FA239,BM,LOOKUPS!E$5,0)*$FG$6+VLOOKUP($FA239,DIV,LOOKUPS!E$7,0)*$FH$6++VLOOKUP($FA239,SIZE,LOOKUPS!E$11,0)*$FI$6),"",VLOOKUP($FA239,MOM,LOOKUPS!E$12,0)*$FB$6+VLOOKUP($FA239,STREV,LOOKUPS!E$10,0)*$FC$6+VLOOKUP($FA239,LTREV,LOOKUPS!E$9,0)*$FD$6+VLOOKUP($FA239,CFP,LOOKUPS!E$6,0)*$FE$6+VLOOKUP($FA239,EP,LOOKUPS!E$8,0)*$FF$6+VLOOKUP($FA239,BM,LOOKUPS!E$5,0)*$FG$6+VLOOKUP($FA239,DIV,LOOKUPS!E$7,0)*$FH$6++VLOOKUP($FA239,SIZE,LOOKUPS!E$11,0)*$FI$6)</f>
        <v/>
      </c>
      <c r="FE239" s="1" t="str">
        <f>IF(ISERROR(VLOOKUP($FA239,MOM,LOOKUPS!F$12,0)*$FB$6+VLOOKUP($FA239,STREV,LOOKUPS!F$10,0)*$FC$6+VLOOKUP($FA239,LTREV,LOOKUPS!F$9,0)*$FD$6+VLOOKUP($FA239,CFP,LOOKUPS!F$6,0)*$FE$6+VLOOKUP($FA239,EP,LOOKUPS!F$8,0)*$FF$6+VLOOKUP($FA239,BM,LOOKUPS!F$5,0)*$FG$6+VLOOKUP($FA239,DIV,LOOKUPS!F$7,0)*$FH$6++VLOOKUP($FA239,SIZE,LOOKUPS!F$11,0)*$FI$6),"",VLOOKUP($FA239,MOM,LOOKUPS!F$12,0)*$FB$6+VLOOKUP($FA239,STREV,LOOKUPS!F$10,0)*$FC$6+VLOOKUP($FA239,LTREV,LOOKUPS!F$9,0)*$FD$6+VLOOKUP($FA239,CFP,LOOKUPS!F$6,0)*$FE$6+VLOOKUP($FA239,EP,LOOKUPS!F$8,0)*$FF$6+VLOOKUP($FA239,BM,LOOKUPS!F$5,0)*$FG$6+VLOOKUP($FA239,DIV,LOOKUPS!F$7,0)*$FH$6++VLOOKUP($FA239,SIZE,LOOKUPS!F$11,0)*$FI$6)</f>
        <v/>
      </c>
      <c r="FF239" s="1" t="str">
        <f>IF(ISERROR(VLOOKUP($FA239,MOM,LOOKUPS!G$12,0)*$FB$6+VLOOKUP($FA239,STREV,LOOKUPS!G$10,0)*$FC$6+VLOOKUP($FA239,LTREV,LOOKUPS!G$9,0)*$FD$6+VLOOKUP($FA239,CFP,LOOKUPS!G$6,0)*$FE$6+VLOOKUP($FA239,EP,LOOKUPS!G$8,0)*$FF$6+VLOOKUP($FA239,BM,LOOKUPS!G$5,0)*$FG$6+VLOOKUP($FA239,DIV,LOOKUPS!G$7,0)*$FH$6++VLOOKUP($FA239,SIZE,LOOKUPS!G$11,0)*$FI$6),"",VLOOKUP($FA239,MOM,LOOKUPS!G$12,0)*$FB$6+VLOOKUP($FA239,STREV,LOOKUPS!G$10,0)*$FC$6+VLOOKUP($FA239,LTREV,LOOKUPS!G$9,0)*$FD$6+VLOOKUP($FA239,CFP,LOOKUPS!G$6,0)*$FE$6+VLOOKUP($FA239,EP,LOOKUPS!G$8,0)*$FF$6+VLOOKUP($FA239,BM,LOOKUPS!G$5,0)*$FG$6+VLOOKUP($FA239,DIV,LOOKUPS!G$7,0)*$FH$6++VLOOKUP($FA239,SIZE,LOOKUPS!G$11,0)*$FI$6)</f>
        <v/>
      </c>
      <c r="FG239" s="1" t="str">
        <f>IF(ISERROR(VLOOKUP($FA239,MOM,LOOKUPS!H$12,0)*$FB$6+VLOOKUP($FA239,STREV,LOOKUPS!H$10,0)*$FC$6+VLOOKUP($FA239,LTREV,LOOKUPS!H$9,0)*$FD$6+VLOOKUP($FA239,CFP,LOOKUPS!H$6,0)*$FE$6+VLOOKUP($FA239,EP,LOOKUPS!H$8,0)*$FF$6+VLOOKUP($FA239,BM,LOOKUPS!H$5,0)*$FG$6+VLOOKUP($FA239,DIV,LOOKUPS!H$7,0)*$FH$6++VLOOKUP($FA239,SIZE,LOOKUPS!H$11,0)*$FI$6),"",VLOOKUP($FA239,MOM,LOOKUPS!H$12,0)*$FB$6+VLOOKUP($FA239,STREV,LOOKUPS!H$10,0)*$FC$6+VLOOKUP($FA239,LTREV,LOOKUPS!H$9,0)*$FD$6+VLOOKUP($FA239,CFP,LOOKUPS!H$6,0)*$FE$6+VLOOKUP($FA239,EP,LOOKUPS!H$8,0)*$FF$6+VLOOKUP($FA239,BM,LOOKUPS!H$5,0)*$FG$6+VLOOKUP($FA239,DIV,LOOKUPS!H$7,0)*$FH$6++VLOOKUP($FA239,SIZE,LOOKUPS!H$11,0)*$FI$6)</f>
        <v/>
      </c>
      <c r="FH239" s="1" t="str">
        <f>IF(ISERROR(VLOOKUP($FA239,MOM,LOOKUPS!I$12,0)*$FB$6+VLOOKUP($FA239,STREV,LOOKUPS!I$10,0)*$FC$6+VLOOKUP($FA239,LTREV,LOOKUPS!I$9,0)*$FD$6+VLOOKUP($FA239,CFP,LOOKUPS!I$6,0)*$FE$6+VLOOKUP($FA239,EP,LOOKUPS!I$8,0)*$FF$6+VLOOKUP($FA239,BM,LOOKUPS!I$5,0)*$FG$6+VLOOKUP($FA239,DIV,LOOKUPS!I$7,0)*$FH$6++VLOOKUP($FA239,SIZE,LOOKUPS!I$11,0)*$FI$6),"",VLOOKUP($FA239,MOM,LOOKUPS!I$12,0)*$FB$6+VLOOKUP($FA239,STREV,LOOKUPS!I$10,0)*$FC$6+VLOOKUP($FA239,LTREV,LOOKUPS!I$9,0)*$FD$6+VLOOKUP($FA239,CFP,LOOKUPS!I$6,0)*$FE$6+VLOOKUP($FA239,EP,LOOKUPS!I$8,0)*$FF$6+VLOOKUP($FA239,BM,LOOKUPS!I$5,0)*$FG$6+VLOOKUP($FA239,DIV,LOOKUPS!I$7,0)*$FH$6++VLOOKUP($FA239,SIZE,LOOKUPS!I$11,0)*$FI$6)</f>
        <v/>
      </c>
      <c r="FI239" s="1" t="str">
        <f>IF(ISERROR(VLOOKUP($FA239,MOM,LOOKUPS!J$12,0)*$FB$6+VLOOKUP($FA239,STREV,LOOKUPS!J$10,0)*$FC$6+VLOOKUP($FA239,LTREV,LOOKUPS!J$9,0)*$FD$6+VLOOKUP($FA239,CFP,LOOKUPS!J$6,0)*$FE$6+VLOOKUP($FA239,EP,LOOKUPS!J$8,0)*$FF$6+VLOOKUP($FA239,BM,LOOKUPS!J$5,0)*$FG$6+VLOOKUP($FA239,DIV,LOOKUPS!J$7,0)*$FH$6++VLOOKUP($FA239,SIZE,LOOKUPS!J$11,0)*$FI$6),"",VLOOKUP($FA239,MOM,LOOKUPS!J$12,0)*$FB$6+VLOOKUP($FA239,STREV,LOOKUPS!J$10,0)*$FC$6+VLOOKUP($FA239,LTREV,LOOKUPS!J$9,0)*$FD$6+VLOOKUP($FA239,CFP,LOOKUPS!J$6,0)*$FE$6+VLOOKUP($FA239,EP,LOOKUPS!J$8,0)*$FF$6+VLOOKUP($FA239,BM,LOOKUPS!J$5,0)*$FG$6+VLOOKUP($FA239,DIV,LOOKUPS!J$7,0)*$FH$6++VLOOKUP($FA239,SIZE,LOOKUPS!J$11,0)*$FI$6)</f>
        <v/>
      </c>
      <c r="FJ239" s="1" t="str">
        <f>IF(ISERROR(VLOOKUP($FA239,MOM,LOOKUPS!K$12,0)*$FB$6+VLOOKUP($FA239,STREV,LOOKUPS!K$10,0)*$FC$6+VLOOKUP($FA239,LTREV,LOOKUPS!K$9,0)*$FD$6+VLOOKUP($FA239,CFP,LOOKUPS!K$6,0)*$FE$6+VLOOKUP($FA239,EP,LOOKUPS!K$8,0)*$FF$6+VLOOKUP($FA239,BM,LOOKUPS!K$5,0)*$FG$6+VLOOKUP($FA239,DIV,LOOKUPS!K$7,0)*$FH$6++VLOOKUP($FA239,SIZE,LOOKUPS!K$11,0)*$FI$6),"",VLOOKUP($FA239,MOM,LOOKUPS!K$12,0)*$FB$6+VLOOKUP($FA239,STREV,LOOKUPS!K$10,0)*$FC$6+VLOOKUP($FA239,LTREV,LOOKUPS!K$9,0)*$FD$6+VLOOKUP($FA239,CFP,LOOKUPS!K$6,0)*$FE$6+VLOOKUP($FA239,EP,LOOKUPS!K$8,0)*$FF$6+VLOOKUP($FA239,BM,LOOKUPS!K$5,0)*$FG$6+VLOOKUP($FA239,DIV,LOOKUPS!K$7,0)*$FH$6++VLOOKUP($FA239,SIZE,LOOKUPS!K$11,0)*$FI$6)</f>
        <v/>
      </c>
      <c r="FK239" s="1" t="str">
        <f>IF(ISERROR(VLOOKUP($FA239,MOM,LOOKUPS!L$12,0)*$FB$6+VLOOKUP($FA239,STREV,LOOKUPS!L$10,0)*$FC$6+VLOOKUP($FA239,LTREV,LOOKUPS!L$9,0)*$FD$6+VLOOKUP($FA239,CFP,LOOKUPS!L$6,0)*$FE$6+VLOOKUP($FA239,EP,LOOKUPS!L$8,0)*$FF$6+VLOOKUP($FA239,BM,LOOKUPS!L$5,0)*$FG$6+VLOOKUP($FA239,DIV,LOOKUPS!L$7,0)*$FH$6++VLOOKUP($FA239,SIZE,LOOKUPS!L$11,0)*$FI$6),"",VLOOKUP($FA239,MOM,LOOKUPS!L$12,0)*$FB$6+VLOOKUP($FA239,STREV,LOOKUPS!L$10,0)*$FC$6+VLOOKUP($FA239,LTREV,LOOKUPS!L$9,0)*$FD$6+VLOOKUP($FA239,CFP,LOOKUPS!L$6,0)*$FE$6+VLOOKUP($FA239,EP,LOOKUPS!L$8,0)*$FF$6+VLOOKUP($FA239,BM,LOOKUPS!L$5,0)*$FG$6+VLOOKUP($FA239,DIV,LOOKUPS!L$7,0)*$FH$6++VLOOKUP($FA239,SIZE,LOOKUPS!L$11,0)*$FI$6)</f>
        <v/>
      </c>
    </row>
    <row r="240" spans="1:167" x14ac:dyDescent="0.3">
      <c r="A240" s="1">
        <v>194603</v>
      </c>
      <c r="B240" s="1">
        <v>5.18</v>
      </c>
      <c r="C240" s="1">
        <v>4.83</v>
      </c>
      <c r="D240" s="1">
        <v>5.6</v>
      </c>
      <c r="E240" s="1">
        <v>5.01</v>
      </c>
      <c r="F240" s="1">
        <v>4.7</v>
      </c>
      <c r="G240" s="1">
        <v>6.7</v>
      </c>
      <c r="H240" s="1">
        <v>7.08</v>
      </c>
      <c r="I240" s="1">
        <v>8.0299999999999994</v>
      </c>
      <c r="J240" s="1">
        <v>6.6</v>
      </c>
      <c r="K240" s="1">
        <v>5.18</v>
      </c>
      <c r="M240" s="1">
        <v>194504</v>
      </c>
      <c r="N240" s="1">
        <v>12.17</v>
      </c>
      <c r="O240" s="1">
        <v>10.89</v>
      </c>
      <c r="P240" s="1">
        <v>8.7100000000000009</v>
      </c>
      <c r="Q240" s="1">
        <v>8.48</v>
      </c>
      <c r="R240" s="1">
        <v>8.9</v>
      </c>
      <c r="S240" s="1">
        <v>9.2899999999999991</v>
      </c>
      <c r="T240" s="1">
        <v>8.73</v>
      </c>
      <c r="U240" s="1">
        <v>6.51</v>
      </c>
      <c r="V240" s="1">
        <v>7.96</v>
      </c>
      <c r="W240" s="1">
        <v>7.33</v>
      </c>
      <c r="Y240" s="1">
        <v>195003</v>
      </c>
      <c r="Z240" s="1">
        <v>-0.21</v>
      </c>
      <c r="AA240" s="1">
        <v>-1.1599999999999999</v>
      </c>
      <c r="AB240" s="1">
        <v>-0.1</v>
      </c>
      <c r="AC240" s="1">
        <v>-0.86</v>
      </c>
      <c r="AD240" s="1">
        <v>0.66</v>
      </c>
      <c r="AE240" s="1">
        <v>0.15</v>
      </c>
      <c r="AF240" s="1">
        <v>-0.2</v>
      </c>
      <c r="AG240" s="1">
        <v>-0.48</v>
      </c>
      <c r="AH240" s="1">
        <v>0.71</v>
      </c>
      <c r="AI240" s="1">
        <v>0.11</v>
      </c>
      <c r="AK240">
        <v>197009</v>
      </c>
      <c r="AL240">
        <v>20.36</v>
      </c>
      <c r="AM240">
        <v>16.52</v>
      </c>
      <c r="AN240">
        <v>10.210000000000001</v>
      </c>
      <c r="AO240">
        <v>10.1</v>
      </c>
      <c r="AP240">
        <v>18.100000000000001</v>
      </c>
      <c r="AQ240">
        <v>11.67</v>
      </c>
      <c r="AR240">
        <v>10.25</v>
      </c>
      <c r="AS240">
        <v>9.27</v>
      </c>
      <c r="AT240">
        <v>10.48</v>
      </c>
      <c r="AU240">
        <v>20.48</v>
      </c>
      <c r="AV240">
        <v>15.01</v>
      </c>
      <c r="AW240">
        <v>12.35</v>
      </c>
      <c r="AX240">
        <v>11</v>
      </c>
      <c r="AY240">
        <v>10.53</v>
      </c>
      <c r="AZ240">
        <v>9.9499999999999993</v>
      </c>
      <c r="BA240">
        <v>9.2200000000000006</v>
      </c>
      <c r="BB240">
        <v>9.31</v>
      </c>
      <c r="BC240">
        <v>9.81</v>
      </c>
      <c r="BD240">
        <v>11.11</v>
      </c>
      <c r="BF240" s="1">
        <v>197009</v>
      </c>
      <c r="BG240" s="1">
        <v>20.68</v>
      </c>
      <c r="BH240" s="1">
        <v>16.7</v>
      </c>
      <c r="BI240" s="1">
        <v>9.1300000000000008</v>
      </c>
      <c r="BJ240" s="1">
        <v>10.3</v>
      </c>
      <c r="BK240" s="1">
        <v>17.97</v>
      </c>
      <c r="BL240" s="1">
        <v>11.87</v>
      </c>
      <c r="BM240" s="1">
        <v>9.4600000000000009</v>
      </c>
      <c r="BN240" s="1">
        <v>8.15</v>
      </c>
      <c r="BO240" s="1">
        <v>11.07</v>
      </c>
      <c r="BP240" s="1">
        <v>19.77</v>
      </c>
      <c r="BQ240" s="1">
        <v>15.71</v>
      </c>
      <c r="BR240" s="1">
        <v>13.78</v>
      </c>
      <c r="BS240" s="1">
        <v>9.5500000000000007</v>
      </c>
      <c r="BT240" s="1">
        <v>9.99</v>
      </c>
      <c r="BU240" s="1">
        <v>8.93</v>
      </c>
      <c r="BV240" s="1">
        <v>8.07</v>
      </c>
      <c r="BW240" s="1">
        <v>8.25</v>
      </c>
      <c r="BX240" s="1">
        <v>9.39</v>
      </c>
      <c r="BY240" s="1">
        <v>12.62</v>
      </c>
      <c r="CA240" s="1">
        <v>194509</v>
      </c>
      <c r="CB240" s="1">
        <v>-99.99</v>
      </c>
      <c r="CC240" s="1">
        <v>5.46</v>
      </c>
      <c r="CD240" s="1">
        <v>6.51</v>
      </c>
      <c r="CE240" s="1">
        <v>6.87</v>
      </c>
      <c r="CF240" s="1">
        <v>5.23</v>
      </c>
      <c r="CG240" s="1">
        <v>6.38</v>
      </c>
      <c r="CH240" s="1">
        <v>5.76</v>
      </c>
      <c r="CI240" s="1">
        <v>6.79</v>
      </c>
      <c r="CJ240" s="1">
        <v>7.36</v>
      </c>
      <c r="CK240" s="1">
        <v>4.59</v>
      </c>
      <c r="CL240" s="1">
        <v>5.86</v>
      </c>
      <c r="CM240" s="1">
        <v>5.91</v>
      </c>
      <c r="CN240" s="1">
        <v>6.85</v>
      </c>
      <c r="CO240" s="1">
        <v>5.62</v>
      </c>
      <c r="CP240" s="1">
        <v>5.89</v>
      </c>
      <c r="CQ240" s="1">
        <v>7.7</v>
      </c>
      <c r="CR240" s="1">
        <v>5.88</v>
      </c>
      <c r="CS240" s="1">
        <v>7.88</v>
      </c>
      <c r="CT240" s="1">
        <v>6.82</v>
      </c>
      <c r="CV240" s="1">
        <v>194609</v>
      </c>
      <c r="CW240" s="1">
        <v>-19.79</v>
      </c>
      <c r="CX240" s="1">
        <v>-13.73</v>
      </c>
      <c r="CY240" s="1">
        <v>-12.17</v>
      </c>
      <c r="CZ240" s="1">
        <v>-11.45</v>
      </c>
      <c r="DA240" s="1">
        <v>-14.68</v>
      </c>
      <c r="DB240" s="1">
        <v>-12.34</v>
      </c>
      <c r="DC240" s="1">
        <v>-12.4</v>
      </c>
      <c r="DD240" s="1">
        <v>-10.76</v>
      </c>
      <c r="DE240" s="1">
        <v>-11.92</v>
      </c>
      <c r="DF240" s="1">
        <v>-15.74</v>
      </c>
      <c r="DG240" s="1">
        <v>-13.64</v>
      </c>
      <c r="DH240" s="1">
        <v>-11.84</v>
      </c>
      <c r="DI240" s="1">
        <v>-12.85</v>
      </c>
      <c r="DJ240" s="1">
        <v>-12.66</v>
      </c>
      <c r="DK240" s="1">
        <v>-12.14</v>
      </c>
      <c r="DL240" s="1">
        <v>-11.01</v>
      </c>
      <c r="DM240" s="1">
        <v>-10.52</v>
      </c>
      <c r="DN240" s="1">
        <v>-11.03</v>
      </c>
      <c r="DO240" s="1">
        <v>-12.82</v>
      </c>
      <c r="DQ240" s="1">
        <v>194509</v>
      </c>
      <c r="DR240" s="1">
        <v>-99.99</v>
      </c>
      <c r="DS240" s="1">
        <v>6.5</v>
      </c>
      <c r="DT240" s="1">
        <v>6.68</v>
      </c>
      <c r="DU240" s="1">
        <v>5.6</v>
      </c>
      <c r="DV240" s="1">
        <v>6.56</v>
      </c>
      <c r="DW240" s="1">
        <v>6.59</v>
      </c>
      <c r="DX240" s="1">
        <v>6.48</v>
      </c>
      <c r="DY240" s="1">
        <v>6.67</v>
      </c>
      <c r="DZ240" s="1">
        <v>5.2</v>
      </c>
      <c r="EA240" s="1">
        <v>5.99</v>
      </c>
      <c r="EB240" s="1">
        <v>7.13</v>
      </c>
      <c r="EC240" s="1">
        <v>6.38</v>
      </c>
      <c r="ED240" s="1">
        <v>6.8</v>
      </c>
      <c r="EE240" s="1">
        <v>6.37</v>
      </c>
      <c r="EF240" s="1">
        <v>6.59</v>
      </c>
      <c r="EG240" s="1">
        <v>6.95</v>
      </c>
      <c r="EH240" s="1">
        <v>6.4</v>
      </c>
      <c r="EI240" s="1">
        <v>5.67</v>
      </c>
      <c r="EJ240" s="1">
        <v>4.72</v>
      </c>
      <c r="EL240">
        <v>194509</v>
      </c>
      <c r="EM240">
        <v>4.7699999999999996</v>
      </c>
      <c r="EN240">
        <v>1.71</v>
      </c>
      <c r="EO240">
        <v>0.48</v>
      </c>
      <c r="EP240">
        <v>0.03</v>
      </c>
      <c r="ER240" s="1">
        <v>194603</v>
      </c>
      <c r="ES240" s="1">
        <v>2.69</v>
      </c>
      <c r="EU240" s="1">
        <v>194504</v>
      </c>
      <c r="EV240" s="1">
        <v>4.1399999999999997</v>
      </c>
      <c r="EX240" s="1">
        <v>195003</v>
      </c>
      <c r="EY240" s="1">
        <v>-0.65</v>
      </c>
      <c r="FA240" s="1">
        <v>194603</v>
      </c>
      <c r="FB240" s="1" t="str">
        <f>IF(ISERROR(VLOOKUP($FA240,MOM,LOOKUPS!C$12,0)*$FB$6+VLOOKUP($FA240,STREV,LOOKUPS!C$10,0)*$FC$6+VLOOKUP($FA240,LTREV,LOOKUPS!C$9,0)*$FD$6+VLOOKUP($FA240,CFP,LOOKUPS!C$6,0)*$FE$6+VLOOKUP($FA240,EP,LOOKUPS!C$8,0)*$FF$6+VLOOKUP($FA240,BM,LOOKUPS!C$5,0)*$FG$6+VLOOKUP($FA240,DIV,LOOKUPS!C$7,0)*$FH$6++VLOOKUP($FA240,SIZE,LOOKUPS!C$11,0)*$FI$6),"",VLOOKUP($FA240,MOM,LOOKUPS!C$12,0)*$FB$6+VLOOKUP($FA240,STREV,LOOKUPS!C$10,0)*$FC$6+VLOOKUP($FA240,LTREV,LOOKUPS!C$9,0)*$FD$6+VLOOKUP($FA240,CFP,LOOKUPS!C$6,0)*$FE$6+VLOOKUP($FA240,EP,LOOKUPS!C$8,0)*$FF$6+VLOOKUP($FA240,BM,LOOKUPS!C$5,0)*$FG$6+VLOOKUP($FA240,DIV,LOOKUPS!C$7,0)*$FH$6++VLOOKUP($FA240,SIZE,LOOKUPS!C$11,0)*$FI$6)</f>
        <v/>
      </c>
      <c r="FC240" s="1" t="str">
        <f>IF(ISERROR(VLOOKUP($FA240,MOM,LOOKUPS!D$12,0)*$FB$6+VLOOKUP($FA240,STREV,LOOKUPS!D$10,0)*$FC$6+VLOOKUP($FA240,LTREV,LOOKUPS!D$9,0)*$FD$6+VLOOKUP($FA240,CFP,LOOKUPS!D$6,0)*$FE$6+VLOOKUP($FA240,EP,LOOKUPS!D$8,0)*$FF$6+VLOOKUP($FA240,BM,LOOKUPS!D$5,0)*$FG$6+VLOOKUP($FA240,DIV,LOOKUPS!D$7,0)*$FH$6++VLOOKUP($FA240,SIZE,LOOKUPS!D$11,0)*$FI$6),"",VLOOKUP($FA240,MOM,LOOKUPS!D$12,0)*$FB$6+VLOOKUP($FA240,STREV,LOOKUPS!D$10,0)*$FC$6+VLOOKUP($FA240,LTREV,LOOKUPS!D$9,0)*$FD$6+VLOOKUP($FA240,CFP,LOOKUPS!D$6,0)*$FE$6+VLOOKUP($FA240,EP,LOOKUPS!D$8,0)*$FF$6+VLOOKUP($FA240,BM,LOOKUPS!D$5,0)*$FG$6+VLOOKUP($FA240,DIV,LOOKUPS!D$7,0)*$FH$6++VLOOKUP($FA240,SIZE,LOOKUPS!D$11,0)*$FI$6)</f>
        <v/>
      </c>
      <c r="FD240" s="1" t="str">
        <f>IF(ISERROR(VLOOKUP($FA240,MOM,LOOKUPS!E$12,0)*$FB$6+VLOOKUP($FA240,STREV,LOOKUPS!E$10,0)*$FC$6+VLOOKUP($FA240,LTREV,LOOKUPS!E$9,0)*$FD$6+VLOOKUP($FA240,CFP,LOOKUPS!E$6,0)*$FE$6+VLOOKUP($FA240,EP,LOOKUPS!E$8,0)*$FF$6+VLOOKUP($FA240,BM,LOOKUPS!E$5,0)*$FG$6+VLOOKUP($FA240,DIV,LOOKUPS!E$7,0)*$FH$6++VLOOKUP($FA240,SIZE,LOOKUPS!E$11,0)*$FI$6),"",VLOOKUP($FA240,MOM,LOOKUPS!E$12,0)*$FB$6+VLOOKUP($FA240,STREV,LOOKUPS!E$10,0)*$FC$6+VLOOKUP($FA240,LTREV,LOOKUPS!E$9,0)*$FD$6+VLOOKUP($FA240,CFP,LOOKUPS!E$6,0)*$FE$6+VLOOKUP($FA240,EP,LOOKUPS!E$8,0)*$FF$6+VLOOKUP($FA240,BM,LOOKUPS!E$5,0)*$FG$6+VLOOKUP($FA240,DIV,LOOKUPS!E$7,0)*$FH$6++VLOOKUP($FA240,SIZE,LOOKUPS!E$11,0)*$FI$6)</f>
        <v/>
      </c>
      <c r="FE240" s="1" t="str">
        <f>IF(ISERROR(VLOOKUP($FA240,MOM,LOOKUPS!F$12,0)*$FB$6+VLOOKUP($FA240,STREV,LOOKUPS!F$10,0)*$FC$6+VLOOKUP($FA240,LTREV,LOOKUPS!F$9,0)*$FD$6+VLOOKUP($FA240,CFP,LOOKUPS!F$6,0)*$FE$6+VLOOKUP($FA240,EP,LOOKUPS!F$8,0)*$FF$6+VLOOKUP($FA240,BM,LOOKUPS!F$5,0)*$FG$6+VLOOKUP($FA240,DIV,LOOKUPS!F$7,0)*$FH$6++VLOOKUP($FA240,SIZE,LOOKUPS!F$11,0)*$FI$6),"",VLOOKUP($FA240,MOM,LOOKUPS!F$12,0)*$FB$6+VLOOKUP($FA240,STREV,LOOKUPS!F$10,0)*$FC$6+VLOOKUP($FA240,LTREV,LOOKUPS!F$9,0)*$FD$6+VLOOKUP($FA240,CFP,LOOKUPS!F$6,0)*$FE$6+VLOOKUP($FA240,EP,LOOKUPS!F$8,0)*$FF$6+VLOOKUP($FA240,BM,LOOKUPS!F$5,0)*$FG$6+VLOOKUP($FA240,DIV,LOOKUPS!F$7,0)*$FH$6++VLOOKUP($FA240,SIZE,LOOKUPS!F$11,0)*$FI$6)</f>
        <v/>
      </c>
      <c r="FF240" s="1" t="str">
        <f>IF(ISERROR(VLOOKUP($FA240,MOM,LOOKUPS!G$12,0)*$FB$6+VLOOKUP($FA240,STREV,LOOKUPS!G$10,0)*$FC$6+VLOOKUP($FA240,LTREV,LOOKUPS!G$9,0)*$FD$6+VLOOKUP($FA240,CFP,LOOKUPS!G$6,0)*$FE$6+VLOOKUP($FA240,EP,LOOKUPS!G$8,0)*$FF$6+VLOOKUP($FA240,BM,LOOKUPS!G$5,0)*$FG$6+VLOOKUP($FA240,DIV,LOOKUPS!G$7,0)*$FH$6++VLOOKUP($FA240,SIZE,LOOKUPS!G$11,0)*$FI$6),"",VLOOKUP($FA240,MOM,LOOKUPS!G$12,0)*$FB$6+VLOOKUP($FA240,STREV,LOOKUPS!G$10,0)*$FC$6+VLOOKUP($FA240,LTREV,LOOKUPS!G$9,0)*$FD$6+VLOOKUP($FA240,CFP,LOOKUPS!G$6,0)*$FE$6+VLOOKUP($FA240,EP,LOOKUPS!G$8,0)*$FF$6+VLOOKUP($FA240,BM,LOOKUPS!G$5,0)*$FG$6+VLOOKUP($FA240,DIV,LOOKUPS!G$7,0)*$FH$6++VLOOKUP($FA240,SIZE,LOOKUPS!G$11,0)*$FI$6)</f>
        <v/>
      </c>
      <c r="FG240" s="1" t="str">
        <f>IF(ISERROR(VLOOKUP($FA240,MOM,LOOKUPS!H$12,0)*$FB$6+VLOOKUP($FA240,STREV,LOOKUPS!H$10,0)*$FC$6+VLOOKUP($FA240,LTREV,LOOKUPS!H$9,0)*$FD$6+VLOOKUP($FA240,CFP,LOOKUPS!H$6,0)*$FE$6+VLOOKUP($FA240,EP,LOOKUPS!H$8,0)*$FF$6+VLOOKUP($FA240,BM,LOOKUPS!H$5,0)*$FG$6+VLOOKUP($FA240,DIV,LOOKUPS!H$7,0)*$FH$6++VLOOKUP($FA240,SIZE,LOOKUPS!H$11,0)*$FI$6),"",VLOOKUP($FA240,MOM,LOOKUPS!H$12,0)*$FB$6+VLOOKUP($FA240,STREV,LOOKUPS!H$10,0)*$FC$6+VLOOKUP($FA240,LTREV,LOOKUPS!H$9,0)*$FD$6+VLOOKUP($FA240,CFP,LOOKUPS!H$6,0)*$FE$6+VLOOKUP($FA240,EP,LOOKUPS!H$8,0)*$FF$6+VLOOKUP($FA240,BM,LOOKUPS!H$5,0)*$FG$6+VLOOKUP($FA240,DIV,LOOKUPS!H$7,0)*$FH$6++VLOOKUP($FA240,SIZE,LOOKUPS!H$11,0)*$FI$6)</f>
        <v/>
      </c>
      <c r="FH240" s="1" t="str">
        <f>IF(ISERROR(VLOOKUP($FA240,MOM,LOOKUPS!I$12,0)*$FB$6+VLOOKUP($FA240,STREV,LOOKUPS!I$10,0)*$FC$6+VLOOKUP($FA240,LTREV,LOOKUPS!I$9,0)*$FD$6+VLOOKUP($FA240,CFP,LOOKUPS!I$6,0)*$FE$6+VLOOKUP($FA240,EP,LOOKUPS!I$8,0)*$FF$6+VLOOKUP($FA240,BM,LOOKUPS!I$5,0)*$FG$6+VLOOKUP($FA240,DIV,LOOKUPS!I$7,0)*$FH$6++VLOOKUP($FA240,SIZE,LOOKUPS!I$11,0)*$FI$6),"",VLOOKUP($FA240,MOM,LOOKUPS!I$12,0)*$FB$6+VLOOKUP($FA240,STREV,LOOKUPS!I$10,0)*$FC$6+VLOOKUP($FA240,LTREV,LOOKUPS!I$9,0)*$FD$6+VLOOKUP($FA240,CFP,LOOKUPS!I$6,0)*$FE$6+VLOOKUP($FA240,EP,LOOKUPS!I$8,0)*$FF$6+VLOOKUP($FA240,BM,LOOKUPS!I$5,0)*$FG$6+VLOOKUP($FA240,DIV,LOOKUPS!I$7,0)*$FH$6++VLOOKUP($FA240,SIZE,LOOKUPS!I$11,0)*$FI$6)</f>
        <v/>
      </c>
      <c r="FI240" s="1" t="str">
        <f>IF(ISERROR(VLOOKUP($FA240,MOM,LOOKUPS!J$12,0)*$FB$6+VLOOKUP($FA240,STREV,LOOKUPS!J$10,0)*$FC$6+VLOOKUP($FA240,LTREV,LOOKUPS!J$9,0)*$FD$6+VLOOKUP($FA240,CFP,LOOKUPS!J$6,0)*$FE$6+VLOOKUP($FA240,EP,LOOKUPS!J$8,0)*$FF$6+VLOOKUP($FA240,BM,LOOKUPS!J$5,0)*$FG$6+VLOOKUP($FA240,DIV,LOOKUPS!J$7,0)*$FH$6++VLOOKUP($FA240,SIZE,LOOKUPS!J$11,0)*$FI$6),"",VLOOKUP($FA240,MOM,LOOKUPS!J$12,0)*$FB$6+VLOOKUP($FA240,STREV,LOOKUPS!J$10,0)*$FC$6+VLOOKUP($FA240,LTREV,LOOKUPS!J$9,0)*$FD$6+VLOOKUP($FA240,CFP,LOOKUPS!J$6,0)*$FE$6+VLOOKUP($FA240,EP,LOOKUPS!J$8,0)*$FF$6+VLOOKUP($FA240,BM,LOOKUPS!J$5,0)*$FG$6+VLOOKUP($FA240,DIV,LOOKUPS!J$7,0)*$FH$6++VLOOKUP($FA240,SIZE,LOOKUPS!J$11,0)*$FI$6)</f>
        <v/>
      </c>
      <c r="FJ240" s="1" t="str">
        <f>IF(ISERROR(VLOOKUP($FA240,MOM,LOOKUPS!K$12,0)*$FB$6+VLOOKUP($FA240,STREV,LOOKUPS!K$10,0)*$FC$6+VLOOKUP($FA240,LTREV,LOOKUPS!K$9,0)*$FD$6+VLOOKUP($FA240,CFP,LOOKUPS!K$6,0)*$FE$6+VLOOKUP($FA240,EP,LOOKUPS!K$8,0)*$FF$6+VLOOKUP($FA240,BM,LOOKUPS!K$5,0)*$FG$6+VLOOKUP($FA240,DIV,LOOKUPS!K$7,0)*$FH$6++VLOOKUP($FA240,SIZE,LOOKUPS!K$11,0)*$FI$6),"",VLOOKUP($FA240,MOM,LOOKUPS!K$12,0)*$FB$6+VLOOKUP($FA240,STREV,LOOKUPS!K$10,0)*$FC$6+VLOOKUP($FA240,LTREV,LOOKUPS!K$9,0)*$FD$6+VLOOKUP($FA240,CFP,LOOKUPS!K$6,0)*$FE$6+VLOOKUP($FA240,EP,LOOKUPS!K$8,0)*$FF$6+VLOOKUP($FA240,BM,LOOKUPS!K$5,0)*$FG$6+VLOOKUP($FA240,DIV,LOOKUPS!K$7,0)*$FH$6++VLOOKUP($FA240,SIZE,LOOKUPS!K$11,0)*$FI$6)</f>
        <v/>
      </c>
      <c r="FK240" s="1" t="str">
        <f>IF(ISERROR(VLOOKUP($FA240,MOM,LOOKUPS!L$12,0)*$FB$6+VLOOKUP($FA240,STREV,LOOKUPS!L$10,0)*$FC$6+VLOOKUP($FA240,LTREV,LOOKUPS!L$9,0)*$FD$6+VLOOKUP($FA240,CFP,LOOKUPS!L$6,0)*$FE$6+VLOOKUP($FA240,EP,LOOKUPS!L$8,0)*$FF$6+VLOOKUP($FA240,BM,LOOKUPS!L$5,0)*$FG$6+VLOOKUP($FA240,DIV,LOOKUPS!L$7,0)*$FH$6++VLOOKUP($FA240,SIZE,LOOKUPS!L$11,0)*$FI$6),"",VLOOKUP($FA240,MOM,LOOKUPS!L$12,0)*$FB$6+VLOOKUP($FA240,STREV,LOOKUPS!L$10,0)*$FC$6+VLOOKUP($FA240,LTREV,LOOKUPS!L$9,0)*$FD$6+VLOOKUP($FA240,CFP,LOOKUPS!L$6,0)*$FE$6+VLOOKUP($FA240,EP,LOOKUPS!L$8,0)*$FF$6+VLOOKUP($FA240,BM,LOOKUPS!L$5,0)*$FG$6+VLOOKUP($FA240,DIV,LOOKUPS!L$7,0)*$FH$6++VLOOKUP($FA240,SIZE,LOOKUPS!L$11,0)*$FI$6)</f>
        <v/>
      </c>
    </row>
    <row r="241" spans="1:167" x14ac:dyDescent="0.3">
      <c r="A241" s="1">
        <v>194604</v>
      </c>
      <c r="B241" s="1">
        <v>3.03</v>
      </c>
      <c r="C241" s="1">
        <v>3.56</v>
      </c>
      <c r="D241" s="1">
        <v>3.36</v>
      </c>
      <c r="E241" s="1">
        <v>4.88</v>
      </c>
      <c r="F241" s="1">
        <v>6.54</v>
      </c>
      <c r="G241" s="1">
        <v>5.73</v>
      </c>
      <c r="H241" s="1">
        <v>5.58</v>
      </c>
      <c r="I241" s="1">
        <v>6.54</v>
      </c>
      <c r="J241" s="1">
        <v>7.29</v>
      </c>
      <c r="K241" s="1">
        <v>6.98</v>
      </c>
      <c r="M241" s="1">
        <v>194505</v>
      </c>
      <c r="N241" s="1">
        <v>4.43</v>
      </c>
      <c r="O241" s="1">
        <v>5.62</v>
      </c>
      <c r="P241" s="1">
        <v>3</v>
      </c>
      <c r="Q241" s="1">
        <v>3.18</v>
      </c>
      <c r="R241" s="1">
        <v>2.91</v>
      </c>
      <c r="S241" s="1">
        <v>3.04</v>
      </c>
      <c r="T241" s="1">
        <v>0.75</v>
      </c>
      <c r="U241" s="1">
        <v>2.0099999999999998</v>
      </c>
      <c r="V241" s="1">
        <v>1.17</v>
      </c>
      <c r="W241" s="1">
        <v>3.78</v>
      </c>
      <c r="Y241" s="1">
        <v>195004</v>
      </c>
      <c r="Z241" s="1">
        <v>9.2899999999999991</v>
      </c>
      <c r="AA241" s="1">
        <v>6.67</v>
      </c>
      <c r="AB241" s="1">
        <v>6.11</v>
      </c>
      <c r="AC241" s="1">
        <v>4.59</v>
      </c>
      <c r="AD241" s="1">
        <v>3.07</v>
      </c>
      <c r="AE241" s="1">
        <v>4.53</v>
      </c>
      <c r="AF241" s="1">
        <v>2.71</v>
      </c>
      <c r="AG241" s="1">
        <v>2.85</v>
      </c>
      <c r="AH241" s="1">
        <v>3.9</v>
      </c>
      <c r="AI241" s="1">
        <v>4.54</v>
      </c>
      <c r="AK241">
        <v>197010</v>
      </c>
      <c r="AL241">
        <v>-9.6300000000000008</v>
      </c>
      <c r="AM241">
        <v>-7.31</v>
      </c>
      <c r="AN241">
        <v>-5.53</v>
      </c>
      <c r="AO241">
        <v>-4.7300000000000004</v>
      </c>
      <c r="AP241">
        <v>-7.98</v>
      </c>
      <c r="AQ241">
        <v>-5.61</v>
      </c>
      <c r="AR241">
        <v>-5.96</v>
      </c>
      <c r="AS241">
        <v>-4.62</v>
      </c>
      <c r="AT241">
        <v>-4.6900000000000004</v>
      </c>
      <c r="AU241">
        <v>-8.3800000000000008</v>
      </c>
      <c r="AV241">
        <v>-7.46</v>
      </c>
      <c r="AW241">
        <v>-5.55</v>
      </c>
      <c r="AX241">
        <v>-5.66</v>
      </c>
      <c r="AY241">
        <v>-5.7</v>
      </c>
      <c r="AZ241">
        <v>-6.24</v>
      </c>
      <c r="BA241">
        <v>-4.42</v>
      </c>
      <c r="BB241">
        <v>-4.8099999999999996</v>
      </c>
      <c r="BC241">
        <v>-4.04</v>
      </c>
      <c r="BD241">
        <v>-5.3</v>
      </c>
      <c r="BF241" s="1">
        <v>197010</v>
      </c>
      <c r="BG241" s="1">
        <v>-10.23</v>
      </c>
      <c r="BH241" s="1">
        <v>-7.13</v>
      </c>
      <c r="BI241" s="1">
        <v>-5.36</v>
      </c>
      <c r="BJ241" s="1">
        <v>-4.74</v>
      </c>
      <c r="BK241" s="1">
        <v>-7.66</v>
      </c>
      <c r="BL241" s="1">
        <v>-5.59</v>
      </c>
      <c r="BM241" s="1">
        <v>-5.18</v>
      </c>
      <c r="BN241" s="1">
        <v>-5.0599999999999996</v>
      </c>
      <c r="BO241" s="1">
        <v>-5.03</v>
      </c>
      <c r="BP241" s="1">
        <v>-9</v>
      </c>
      <c r="BQ241" s="1">
        <v>-5.96</v>
      </c>
      <c r="BR241" s="1">
        <v>-5.94</v>
      </c>
      <c r="BS241" s="1">
        <v>-5.16</v>
      </c>
      <c r="BT241" s="1">
        <v>-4.4400000000000004</v>
      </c>
      <c r="BU241" s="1">
        <v>-5.92</v>
      </c>
      <c r="BV241" s="1">
        <v>-5.91</v>
      </c>
      <c r="BW241" s="1">
        <v>-3.97</v>
      </c>
      <c r="BX241" s="1">
        <v>-4.21</v>
      </c>
      <c r="BY241" s="1">
        <v>-5.77</v>
      </c>
      <c r="CA241" s="1">
        <v>194510</v>
      </c>
      <c r="CB241" s="1">
        <v>-99.99</v>
      </c>
      <c r="CC241" s="1">
        <v>5.19</v>
      </c>
      <c r="CD241" s="1">
        <v>7.05</v>
      </c>
      <c r="CE241" s="1">
        <v>7.44</v>
      </c>
      <c r="CF241" s="1">
        <v>5.69</v>
      </c>
      <c r="CG241" s="1">
        <v>4.95</v>
      </c>
      <c r="CH241" s="1">
        <v>7.47</v>
      </c>
      <c r="CI241" s="1">
        <v>7.61</v>
      </c>
      <c r="CJ241" s="1">
        <v>7.3</v>
      </c>
      <c r="CK241" s="1">
        <v>6.37</v>
      </c>
      <c r="CL241" s="1">
        <v>5.03</v>
      </c>
      <c r="CM241" s="1">
        <v>4.17</v>
      </c>
      <c r="CN241" s="1">
        <v>5.74</v>
      </c>
      <c r="CO241" s="1">
        <v>7.64</v>
      </c>
      <c r="CP241" s="1">
        <v>7.31</v>
      </c>
      <c r="CQ241" s="1">
        <v>7.51</v>
      </c>
      <c r="CR241" s="1">
        <v>7.71</v>
      </c>
      <c r="CS241" s="1">
        <v>8.86</v>
      </c>
      <c r="CT241" s="1">
        <v>5.72</v>
      </c>
      <c r="CV241" s="1">
        <v>194610</v>
      </c>
      <c r="CW241" s="1">
        <v>-0.54</v>
      </c>
      <c r="CX241" s="1">
        <v>-2.13</v>
      </c>
      <c r="CY241" s="1">
        <v>-1.4</v>
      </c>
      <c r="CZ241" s="1">
        <v>-0.45</v>
      </c>
      <c r="DA241" s="1">
        <v>-2.75</v>
      </c>
      <c r="DB241" s="1">
        <v>-1.1299999999999999</v>
      </c>
      <c r="DC241" s="1">
        <v>-1.31</v>
      </c>
      <c r="DD241" s="1">
        <v>-0.83</v>
      </c>
      <c r="DE241" s="1">
        <v>-0.66</v>
      </c>
      <c r="DF241" s="1">
        <v>-2.84</v>
      </c>
      <c r="DG241" s="1">
        <v>-2.66</v>
      </c>
      <c r="DH241" s="1">
        <v>-0.9</v>
      </c>
      <c r="DI241" s="1">
        <v>-1.36</v>
      </c>
      <c r="DJ241" s="1">
        <v>-1.74</v>
      </c>
      <c r="DK241" s="1">
        <v>-0.87</v>
      </c>
      <c r="DL241" s="1">
        <v>-1.62</v>
      </c>
      <c r="DM241" s="1">
        <v>-0.03</v>
      </c>
      <c r="DN241" s="1">
        <v>-1.01</v>
      </c>
      <c r="DO241" s="1">
        <v>-0.31</v>
      </c>
      <c r="DQ241" s="1">
        <v>194510</v>
      </c>
      <c r="DR241" s="1">
        <v>-99.99</v>
      </c>
      <c r="DS241" s="1">
        <v>9.3800000000000008</v>
      </c>
      <c r="DT241" s="1">
        <v>5.77</v>
      </c>
      <c r="DU241" s="1">
        <v>4.84</v>
      </c>
      <c r="DV241" s="1">
        <v>11.65</v>
      </c>
      <c r="DW241" s="1">
        <v>5.93</v>
      </c>
      <c r="DX241" s="1">
        <v>5.46</v>
      </c>
      <c r="DY241" s="1">
        <v>5.19</v>
      </c>
      <c r="DZ241" s="1">
        <v>4.6399999999999997</v>
      </c>
      <c r="EA241" s="1">
        <v>13.05</v>
      </c>
      <c r="EB241" s="1">
        <v>10.27</v>
      </c>
      <c r="EC241" s="1">
        <v>4.8499999999999996</v>
      </c>
      <c r="ED241" s="1">
        <v>7.01</v>
      </c>
      <c r="EE241" s="1">
        <v>5.36</v>
      </c>
      <c r="EF241" s="1">
        <v>5.55</v>
      </c>
      <c r="EG241" s="1">
        <v>5.15</v>
      </c>
      <c r="EH241" s="1">
        <v>5.23</v>
      </c>
      <c r="EI241" s="1">
        <v>5.09</v>
      </c>
      <c r="EJ241" s="1">
        <v>4.2</v>
      </c>
      <c r="EL241">
        <v>194510</v>
      </c>
      <c r="EM241">
        <v>3.89</v>
      </c>
      <c r="EN241">
        <v>2.46</v>
      </c>
      <c r="EO241">
        <v>2.25</v>
      </c>
      <c r="EP241">
        <v>0.03</v>
      </c>
      <c r="ER241" s="1">
        <v>194604</v>
      </c>
      <c r="ES241" s="1">
        <v>3.03</v>
      </c>
      <c r="EU241" s="1">
        <v>194505</v>
      </c>
      <c r="EV241" s="1">
        <v>2.12</v>
      </c>
      <c r="EX241" s="1">
        <v>195004</v>
      </c>
      <c r="EY241" s="1">
        <v>2.88</v>
      </c>
      <c r="FA241" s="1">
        <v>194604</v>
      </c>
      <c r="FB241" s="1" t="str">
        <f>IF(ISERROR(VLOOKUP($FA241,MOM,LOOKUPS!C$12,0)*$FB$6+VLOOKUP($FA241,STREV,LOOKUPS!C$10,0)*$FC$6+VLOOKUP($FA241,LTREV,LOOKUPS!C$9,0)*$FD$6+VLOOKUP($FA241,CFP,LOOKUPS!C$6,0)*$FE$6+VLOOKUP($FA241,EP,LOOKUPS!C$8,0)*$FF$6+VLOOKUP($FA241,BM,LOOKUPS!C$5,0)*$FG$6+VLOOKUP($FA241,DIV,LOOKUPS!C$7,0)*$FH$6++VLOOKUP($FA241,SIZE,LOOKUPS!C$11,0)*$FI$6),"",VLOOKUP($FA241,MOM,LOOKUPS!C$12,0)*$FB$6+VLOOKUP($FA241,STREV,LOOKUPS!C$10,0)*$FC$6+VLOOKUP($FA241,LTREV,LOOKUPS!C$9,0)*$FD$6+VLOOKUP($FA241,CFP,LOOKUPS!C$6,0)*$FE$6+VLOOKUP($FA241,EP,LOOKUPS!C$8,0)*$FF$6+VLOOKUP($FA241,BM,LOOKUPS!C$5,0)*$FG$6+VLOOKUP($FA241,DIV,LOOKUPS!C$7,0)*$FH$6++VLOOKUP($FA241,SIZE,LOOKUPS!C$11,0)*$FI$6)</f>
        <v/>
      </c>
      <c r="FC241" s="1" t="str">
        <f>IF(ISERROR(VLOOKUP($FA241,MOM,LOOKUPS!D$12,0)*$FB$6+VLOOKUP($FA241,STREV,LOOKUPS!D$10,0)*$FC$6+VLOOKUP($FA241,LTREV,LOOKUPS!D$9,0)*$FD$6+VLOOKUP($FA241,CFP,LOOKUPS!D$6,0)*$FE$6+VLOOKUP($FA241,EP,LOOKUPS!D$8,0)*$FF$6+VLOOKUP($FA241,BM,LOOKUPS!D$5,0)*$FG$6+VLOOKUP($FA241,DIV,LOOKUPS!D$7,0)*$FH$6++VLOOKUP($FA241,SIZE,LOOKUPS!D$11,0)*$FI$6),"",VLOOKUP($FA241,MOM,LOOKUPS!D$12,0)*$FB$6+VLOOKUP($FA241,STREV,LOOKUPS!D$10,0)*$FC$6+VLOOKUP($FA241,LTREV,LOOKUPS!D$9,0)*$FD$6+VLOOKUP($FA241,CFP,LOOKUPS!D$6,0)*$FE$6+VLOOKUP($FA241,EP,LOOKUPS!D$8,0)*$FF$6+VLOOKUP($FA241,BM,LOOKUPS!D$5,0)*$FG$6+VLOOKUP($FA241,DIV,LOOKUPS!D$7,0)*$FH$6++VLOOKUP($FA241,SIZE,LOOKUPS!D$11,0)*$FI$6)</f>
        <v/>
      </c>
      <c r="FD241" s="1" t="str">
        <f>IF(ISERROR(VLOOKUP($FA241,MOM,LOOKUPS!E$12,0)*$FB$6+VLOOKUP($FA241,STREV,LOOKUPS!E$10,0)*$FC$6+VLOOKUP($FA241,LTREV,LOOKUPS!E$9,0)*$FD$6+VLOOKUP($FA241,CFP,LOOKUPS!E$6,0)*$FE$6+VLOOKUP($FA241,EP,LOOKUPS!E$8,0)*$FF$6+VLOOKUP($FA241,BM,LOOKUPS!E$5,0)*$FG$6+VLOOKUP($FA241,DIV,LOOKUPS!E$7,0)*$FH$6++VLOOKUP($FA241,SIZE,LOOKUPS!E$11,0)*$FI$6),"",VLOOKUP($FA241,MOM,LOOKUPS!E$12,0)*$FB$6+VLOOKUP($FA241,STREV,LOOKUPS!E$10,0)*$FC$6+VLOOKUP($FA241,LTREV,LOOKUPS!E$9,0)*$FD$6+VLOOKUP($FA241,CFP,LOOKUPS!E$6,0)*$FE$6+VLOOKUP($FA241,EP,LOOKUPS!E$8,0)*$FF$6+VLOOKUP($FA241,BM,LOOKUPS!E$5,0)*$FG$6+VLOOKUP($FA241,DIV,LOOKUPS!E$7,0)*$FH$6++VLOOKUP($FA241,SIZE,LOOKUPS!E$11,0)*$FI$6)</f>
        <v/>
      </c>
      <c r="FE241" s="1" t="str">
        <f>IF(ISERROR(VLOOKUP($FA241,MOM,LOOKUPS!F$12,0)*$FB$6+VLOOKUP($FA241,STREV,LOOKUPS!F$10,0)*$FC$6+VLOOKUP($FA241,LTREV,LOOKUPS!F$9,0)*$FD$6+VLOOKUP($FA241,CFP,LOOKUPS!F$6,0)*$FE$6+VLOOKUP($FA241,EP,LOOKUPS!F$8,0)*$FF$6+VLOOKUP($FA241,BM,LOOKUPS!F$5,0)*$FG$6+VLOOKUP($FA241,DIV,LOOKUPS!F$7,0)*$FH$6++VLOOKUP($FA241,SIZE,LOOKUPS!F$11,0)*$FI$6),"",VLOOKUP($FA241,MOM,LOOKUPS!F$12,0)*$FB$6+VLOOKUP($FA241,STREV,LOOKUPS!F$10,0)*$FC$6+VLOOKUP($FA241,LTREV,LOOKUPS!F$9,0)*$FD$6+VLOOKUP($FA241,CFP,LOOKUPS!F$6,0)*$FE$6+VLOOKUP($FA241,EP,LOOKUPS!F$8,0)*$FF$6+VLOOKUP($FA241,BM,LOOKUPS!F$5,0)*$FG$6+VLOOKUP($FA241,DIV,LOOKUPS!F$7,0)*$FH$6++VLOOKUP($FA241,SIZE,LOOKUPS!F$11,0)*$FI$6)</f>
        <v/>
      </c>
      <c r="FF241" s="1" t="str">
        <f>IF(ISERROR(VLOOKUP($FA241,MOM,LOOKUPS!G$12,0)*$FB$6+VLOOKUP($FA241,STREV,LOOKUPS!G$10,0)*$FC$6+VLOOKUP($FA241,LTREV,LOOKUPS!G$9,0)*$FD$6+VLOOKUP($FA241,CFP,LOOKUPS!G$6,0)*$FE$6+VLOOKUP($FA241,EP,LOOKUPS!G$8,0)*$FF$6+VLOOKUP($FA241,BM,LOOKUPS!G$5,0)*$FG$6+VLOOKUP($FA241,DIV,LOOKUPS!G$7,0)*$FH$6++VLOOKUP($FA241,SIZE,LOOKUPS!G$11,0)*$FI$6),"",VLOOKUP($FA241,MOM,LOOKUPS!G$12,0)*$FB$6+VLOOKUP($FA241,STREV,LOOKUPS!G$10,0)*$FC$6+VLOOKUP($FA241,LTREV,LOOKUPS!G$9,0)*$FD$6+VLOOKUP($FA241,CFP,LOOKUPS!G$6,0)*$FE$6+VLOOKUP($FA241,EP,LOOKUPS!G$8,0)*$FF$6+VLOOKUP($FA241,BM,LOOKUPS!G$5,0)*$FG$6+VLOOKUP($FA241,DIV,LOOKUPS!G$7,0)*$FH$6++VLOOKUP($FA241,SIZE,LOOKUPS!G$11,0)*$FI$6)</f>
        <v/>
      </c>
      <c r="FG241" s="1" t="str">
        <f>IF(ISERROR(VLOOKUP($FA241,MOM,LOOKUPS!H$12,0)*$FB$6+VLOOKUP($FA241,STREV,LOOKUPS!H$10,0)*$FC$6+VLOOKUP($FA241,LTREV,LOOKUPS!H$9,0)*$FD$6+VLOOKUP($FA241,CFP,LOOKUPS!H$6,0)*$FE$6+VLOOKUP($FA241,EP,LOOKUPS!H$8,0)*$FF$6+VLOOKUP($FA241,BM,LOOKUPS!H$5,0)*$FG$6+VLOOKUP($FA241,DIV,LOOKUPS!H$7,0)*$FH$6++VLOOKUP($FA241,SIZE,LOOKUPS!H$11,0)*$FI$6),"",VLOOKUP($FA241,MOM,LOOKUPS!H$12,0)*$FB$6+VLOOKUP($FA241,STREV,LOOKUPS!H$10,0)*$FC$6+VLOOKUP($FA241,LTREV,LOOKUPS!H$9,0)*$FD$6+VLOOKUP($FA241,CFP,LOOKUPS!H$6,0)*$FE$6+VLOOKUP($FA241,EP,LOOKUPS!H$8,0)*$FF$6+VLOOKUP($FA241,BM,LOOKUPS!H$5,0)*$FG$6+VLOOKUP($FA241,DIV,LOOKUPS!H$7,0)*$FH$6++VLOOKUP($FA241,SIZE,LOOKUPS!H$11,0)*$FI$6)</f>
        <v/>
      </c>
      <c r="FH241" s="1" t="str">
        <f>IF(ISERROR(VLOOKUP($FA241,MOM,LOOKUPS!I$12,0)*$FB$6+VLOOKUP($FA241,STREV,LOOKUPS!I$10,0)*$FC$6+VLOOKUP($FA241,LTREV,LOOKUPS!I$9,0)*$FD$6+VLOOKUP($FA241,CFP,LOOKUPS!I$6,0)*$FE$6+VLOOKUP($FA241,EP,LOOKUPS!I$8,0)*$FF$6+VLOOKUP($FA241,BM,LOOKUPS!I$5,0)*$FG$6+VLOOKUP($FA241,DIV,LOOKUPS!I$7,0)*$FH$6++VLOOKUP($FA241,SIZE,LOOKUPS!I$11,0)*$FI$6),"",VLOOKUP($FA241,MOM,LOOKUPS!I$12,0)*$FB$6+VLOOKUP($FA241,STREV,LOOKUPS!I$10,0)*$FC$6+VLOOKUP($FA241,LTREV,LOOKUPS!I$9,0)*$FD$6+VLOOKUP($FA241,CFP,LOOKUPS!I$6,0)*$FE$6+VLOOKUP($FA241,EP,LOOKUPS!I$8,0)*$FF$6+VLOOKUP($FA241,BM,LOOKUPS!I$5,0)*$FG$6+VLOOKUP($FA241,DIV,LOOKUPS!I$7,0)*$FH$6++VLOOKUP($FA241,SIZE,LOOKUPS!I$11,0)*$FI$6)</f>
        <v/>
      </c>
      <c r="FI241" s="1" t="str">
        <f>IF(ISERROR(VLOOKUP($FA241,MOM,LOOKUPS!J$12,0)*$FB$6+VLOOKUP($FA241,STREV,LOOKUPS!J$10,0)*$FC$6+VLOOKUP($FA241,LTREV,LOOKUPS!J$9,0)*$FD$6+VLOOKUP($FA241,CFP,LOOKUPS!J$6,0)*$FE$6+VLOOKUP($FA241,EP,LOOKUPS!J$8,0)*$FF$6+VLOOKUP($FA241,BM,LOOKUPS!J$5,0)*$FG$6+VLOOKUP($FA241,DIV,LOOKUPS!J$7,0)*$FH$6++VLOOKUP($FA241,SIZE,LOOKUPS!J$11,0)*$FI$6),"",VLOOKUP($FA241,MOM,LOOKUPS!J$12,0)*$FB$6+VLOOKUP($FA241,STREV,LOOKUPS!J$10,0)*$FC$6+VLOOKUP($FA241,LTREV,LOOKUPS!J$9,0)*$FD$6+VLOOKUP($FA241,CFP,LOOKUPS!J$6,0)*$FE$6+VLOOKUP($FA241,EP,LOOKUPS!J$8,0)*$FF$6+VLOOKUP($FA241,BM,LOOKUPS!J$5,0)*$FG$6+VLOOKUP($FA241,DIV,LOOKUPS!J$7,0)*$FH$6++VLOOKUP($FA241,SIZE,LOOKUPS!J$11,0)*$FI$6)</f>
        <v/>
      </c>
      <c r="FJ241" s="1" t="str">
        <f>IF(ISERROR(VLOOKUP($FA241,MOM,LOOKUPS!K$12,0)*$FB$6+VLOOKUP($FA241,STREV,LOOKUPS!K$10,0)*$FC$6+VLOOKUP($FA241,LTREV,LOOKUPS!K$9,0)*$FD$6+VLOOKUP($FA241,CFP,LOOKUPS!K$6,0)*$FE$6+VLOOKUP($FA241,EP,LOOKUPS!K$8,0)*$FF$6+VLOOKUP($FA241,BM,LOOKUPS!K$5,0)*$FG$6+VLOOKUP($FA241,DIV,LOOKUPS!K$7,0)*$FH$6++VLOOKUP($FA241,SIZE,LOOKUPS!K$11,0)*$FI$6),"",VLOOKUP($FA241,MOM,LOOKUPS!K$12,0)*$FB$6+VLOOKUP($FA241,STREV,LOOKUPS!K$10,0)*$FC$6+VLOOKUP($FA241,LTREV,LOOKUPS!K$9,0)*$FD$6+VLOOKUP($FA241,CFP,LOOKUPS!K$6,0)*$FE$6+VLOOKUP($FA241,EP,LOOKUPS!K$8,0)*$FF$6+VLOOKUP($FA241,BM,LOOKUPS!K$5,0)*$FG$6+VLOOKUP($FA241,DIV,LOOKUPS!K$7,0)*$FH$6++VLOOKUP($FA241,SIZE,LOOKUPS!K$11,0)*$FI$6)</f>
        <v/>
      </c>
      <c r="FK241" s="1" t="str">
        <f>IF(ISERROR(VLOOKUP($FA241,MOM,LOOKUPS!L$12,0)*$FB$6+VLOOKUP($FA241,STREV,LOOKUPS!L$10,0)*$FC$6+VLOOKUP($FA241,LTREV,LOOKUPS!L$9,0)*$FD$6+VLOOKUP($FA241,CFP,LOOKUPS!L$6,0)*$FE$6+VLOOKUP($FA241,EP,LOOKUPS!L$8,0)*$FF$6+VLOOKUP($FA241,BM,LOOKUPS!L$5,0)*$FG$6+VLOOKUP($FA241,DIV,LOOKUPS!L$7,0)*$FH$6++VLOOKUP($FA241,SIZE,LOOKUPS!L$11,0)*$FI$6),"",VLOOKUP($FA241,MOM,LOOKUPS!L$12,0)*$FB$6+VLOOKUP($FA241,STREV,LOOKUPS!L$10,0)*$FC$6+VLOOKUP($FA241,LTREV,LOOKUPS!L$9,0)*$FD$6+VLOOKUP($FA241,CFP,LOOKUPS!L$6,0)*$FE$6+VLOOKUP($FA241,EP,LOOKUPS!L$8,0)*$FF$6+VLOOKUP($FA241,BM,LOOKUPS!L$5,0)*$FG$6+VLOOKUP($FA241,DIV,LOOKUPS!L$7,0)*$FH$6++VLOOKUP($FA241,SIZE,LOOKUPS!L$11,0)*$FI$6)</f>
        <v/>
      </c>
    </row>
    <row r="242" spans="1:167" x14ac:dyDescent="0.3">
      <c r="A242" s="1">
        <v>194605</v>
      </c>
      <c r="B242" s="1">
        <v>6.23</v>
      </c>
      <c r="C242" s="1">
        <v>5.87</v>
      </c>
      <c r="D242" s="1">
        <v>4.43</v>
      </c>
      <c r="E242" s="1">
        <v>7.25</v>
      </c>
      <c r="F242" s="1">
        <v>6.06</v>
      </c>
      <c r="G242" s="1">
        <v>5.8</v>
      </c>
      <c r="H242" s="1">
        <v>6.1</v>
      </c>
      <c r="I242" s="1">
        <v>5.78</v>
      </c>
      <c r="J242" s="1">
        <v>4.74</v>
      </c>
      <c r="K242" s="1">
        <v>3.31</v>
      </c>
      <c r="M242" s="1">
        <v>194506</v>
      </c>
      <c r="N242" s="1">
        <v>3.57</v>
      </c>
      <c r="O242" s="1">
        <v>2.74</v>
      </c>
      <c r="P242" s="1">
        <v>3.84</v>
      </c>
      <c r="Q242" s="1">
        <v>4.43</v>
      </c>
      <c r="R242" s="1">
        <v>2.66</v>
      </c>
      <c r="S242" s="1">
        <v>3.9</v>
      </c>
      <c r="T242" s="1">
        <v>1.51</v>
      </c>
      <c r="U242" s="1">
        <v>2.77</v>
      </c>
      <c r="V242" s="1">
        <v>4.76</v>
      </c>
      <c r="W242" s="1">
        <v>6.48</v>
      </c>
      <c r="Y242" s="1">
        <v>195005</v>
      </c>
      <c r="Z242" s="1">
        <v>1.46</v>
      </c>
      <c r="AA242" s="1">
        <v>2.64</v>
      </c>
      <c r="AB242" s="1">
        <v>2.65</v>
      </c>
      <c r="AC242" s="1">
        <v>3.47</v>
      </c>
      <c r="AD242" s="1">
        <v>3.32</v>
      </c>
      <c r="AE242" s="1">
        <v>3.63</v>
      </c>
      <c r="AF242" s="1">
        <v>4.2</v>
      </c>
      <c r="AG242" s="1">
        <v>4.38</v>
      </c>
      <c r="AH242" s="1">
        <v>3.33</v>
      </c>
      <c r="AI242" s="1">
        <v>4.99</v>
      </c>
      <c r="AK242">
        <v>197011</v>
      </c>
      <c r="AL242">
        <v>-8.61</v>
      </c>
      <c r="AM242">
        <v>-0.71</v>
      </c>
      <c r="AN242">
        <v>2.4</v>
      </c>
      <c r="AO242">
        <v>1.1200000000000001</v>
      </c>
      <c r="AP242">
        <v>-1.21</v>
      </c>
      <c r="AQ242">
        <v>0.94</v>
      </c>
      <c r="AR242">
        <v>2.3199999999999998</v>
      </c>
      <c r="AS242">
        <v>2.4900000000000002</v>
      </c>
      <c r="AT242">
        <v>1.1299999999999999</v>
      </c>
      <c r="AU242">
        <v>-1.85</v>
      </c>
      <c r="AV242">
        <v>-0.37</v>
      </c>
      <c r="AW242">
        <v>0.61</v>
      </c>
      <c r="AX242">
        <v>1.28</v>
      </c>
      <c r="AY242">
        <v>2.1</v>
      </c>
      <c r="AZ242">
        <v>2.5499999999999998</v>
      </c>
      <c r="BA242">
        <v>3.9</v>
      </c>
      <c r="BB242">
        <v>1.1200000000000001</v>
      </c>
      <c r="BC242">
        <v>0.56000000000000005</v>
      </c>
      <c r="BD242">
        <v>1.67</v>
      </c>
      <c r="BF242" s="1">
        <v>197011</v>
      </c>
      <c r="BG242" s="1">
        <v>-7.79</v>
      </c>
      <c r="BH242" s="1">
        <v>-0.82</v>
      </c>
      <c r="BI242" s="1">
        <v>2.34</v>
      </c>
      <c r="BJ242" s="1">
        <v>2.11</v>
      </c>
      <c r="BK242" s="1">
        <v>-1.54</v>
      </c>
      <c r="BL242" s="1">
        <v>1.61</v>
      </c>
      <c r="BM242" s="1">
        <v>2.2599999999999998</v>
      </c>
      <c r="BN242" s="1">
        <v>3.01</v>
      </c>
      <c r="BO242" s="1">
        <v>1.42</v>
      </c>
      <c r="BP242" s="1">
        <v>-1.72</v>
      </c>
      <c r="BQ242" s="1">
        <v>-1.32</v>
      </c>
      <c r="BR242" s="1">
        <v>0.83</v>
      </c>
      <c r="BS242" s="1">
        <v>2.57</v>
      </c>
      <c r="BT242" s="1">
        <v>2.35</v>
      </c>
      <c r="BU242" s="1">
        <v>2.17</v>
      </c>
      <c r="BV242" s="1">
        <v>2.27</v>
      </c>
      <c r="BW242" s="1">
        <v>3.94</v>
      </c>
      <c r="BX242" s="1">
        <v>2.0299999999999998</v>
      </c>
      <c r="BY242" s="1">
        <v>0.87</v>
      </c>
      <c r="CA242" s="1">
        <v>194511</v>
      </c>
      <c r="CB242" s="1">
        <v>-99.99</v>
      </c>
      <c r="CC242" s="1">
        <v>7.83</v>
      </c>
      <c r="CD242" s="1">
        <v>9.32</v>
      </c>
      <c r="CE242" s="1">
        <v>11.77</v>
      </c>
      <c r="CF242" s="1">
        <v>7.38</v>
      </c>
      <c r="CG242" s="1">
        <v>8.61</v>
      </c>
      <c r="CH242" s="1">
        <v>8.89</v>
      </c>
      <c r="CI242" s="1">
        <v>11.54</v>
      </c>
      <c r="CJ242" s="1">
        <v>11.63</v>
      </c>
      <c r="CK242" s="1">
        <v>6.75</v>
      </c>
      <c r="CL242" s="1">
        <v>8</v>
      </c>
      <c r="CM242" s="1">
        <v>8.74</v>
      </c>
      <c r="CN242" s="1">
        <v>8.49</v>
      </c>
      <c r="CO242" s="1">
        <v>8.41</v>
      </c>
      <c r="CP242" s="1">
        <v>9.3699999999999992</v>
      </c>
      <c r="CQ242" s="1">
        <v>11.01</v>
      </c>
      <c r="CR242" s="1">
        <v>12.07</v>
      </c>
      <c r="CS242" s="1">
        <v>11.53</v>
      </c>
      <c r="CT242" s="1">
        <v>11.72</v>
      </c>
      <c r="CV242" s="1">
        <v>194611</v>
      </c>
      <c r="CW242" s="1">
        <v>-2.16</v>
      </c>
      <c r="CX242" s="1">
        <v>-7.0000000000000007E-2</v>
      </c>
      <c r="CY242" s="1">
        <v>-0.03</v>
      </c>
      <c r="CZ242" s="1">
        <v>0.33</v>
      </c>
      <c r="DA242" s="1">
        <v>-0.27</v>
      </c>
      <c r="DB242" s="1">
        <v>0.48</v>
      </c>
      <c r="DC242" s="1">
        <v>-0.56000000000000005</v>
      </c>
      <c r="DD242" s="1">
        <v>0.59</v>
      </c>
      <c r="DE242" s="1">
        <v>7.0000000000000007E-2</v>
      </c>
      <c r="DF242" s="1">
        <v>-1.29</v>
      </c>
      <c r="DG242" s="1">
        <v>0.73</v>
      </c>
      <c r="DH242" s="1">
        <v>0.32</v>
      </c>
      <c r="DI242" s="1">
        <v>0.64</v>
      </c>
      <c r="DJ242" s="1">
        <v>-0.52</v>
      </c>
      <c r="DK242" s="1">
        <v>-0.59</v>
      </c>
      <c r="DL242" s="1">
        <v>0.31</v>
      </c>
      <c r="DM242" s="1">
        <v>0.87</v>
      </c>
      <c r="DN242" s="1">
        <v>0.14000000000000001</v>
      </c>
      <c r="DO242" s="1">
        <v>0</v>
      </c>
      <c r="DQ242" s="1">
        <v>194511</v>
      </c>
      <c r="DR242" s="1">
        <v>-99.99</v>
      </c>
      <c r="DS242" s="1">
        <v>12.47</v>
      </c>
      <c r="DT242" s="1">
        <v>9.34</v>
      </c>
      <c r="DU242" s="1">
        <v>7.11</v>
      </c>
      <c r="DV242" s="1">
        <v>13.24</v>
      </c>
      <c r="DW242" s="1">
        <v>10.55</v>
      </c>
      <c r="DX242" s="1">
        <v>9.02</v>
      </c>
      <c r="DY242" s="1">
        <v>9.89</v>
      </c>
      <c r="DZ242" s="1">
        <v>5.34</v>
      </c>
      <c r="EA242" s="1">
        <v>16</v>
      </c>
      <c r="EB242" s="1">
        <v>10.55</v>
      </c>
      <c r="EC242" s="1">
        <v>10.94</v>
      </c>
      <c r="ED242" s="1">
        <v>10.17</v>
      </c>
      <c r="EE242" s="1">
        <v>9.35</v>
      </c>
      <c r="EF242" s="1">
        <v>8.7100000000000009</v>
      </c>
      <c r="EG242" s="1">
        <v>9.15</v>
      </c>
      <c r="EH242" s="1">
        <v>10.64</v>
      </c>
      <c r="EI242" s="1">
        <v>5.58</v>
      </c>
      <c r="EJ242" s="1">
        <v>5.0999999999999996</v>
      </c>
      <c r="EL242">
        <v>194511</v>
      </c>
      <c r="EM242">
        <v>5.39</v>
      </c>
      <c r="EN242">
        <v>4.16</v>
      </c>
      <c r="EO242">
        <v>4.34</v>
      </c>
      <c r="EP242">
        <v>0.02</v>
      </c>
      <c r="ER242" s="1">
        <v>194605</v>
      </c>
      <c r="ES242" s="1">
        <v>-0.61</v>
      </c>
      <c r="EU242" s="1">
        <v>194506</v>
      </c>
      <c r="EV242" s="1">
        <v>0.05</v>
      </c>
      <c r="EX242" s="1">
        <v>195005</v>
      </c>
      <c r="EY242" s="1">
        <v>-2.9</v>
      </c>
      <c r="FA242" s="1">
        <v>194605</v>
      </c>
      <c r="FB242" s="1" t="str">
        <f>IF(ISERROR(VLOOKUP($FA242,MOM,LOOKUPS!C$12,0)*$FB$6+VLOOKUP($FA242,STREV,LOOKUPS!C$10,0)*$FC$6+VLOOKUP($FA242,LTREV,LOOKUPS!C$9,0)*$FD$6+VLOOKUP($FA242,CFP,LOOKUPS!C$6,0)*$FE$6+VLOOKUP($FA242,EP,LOOKUPS!C$8,0)*$FF$6+VLOOKUP($FA242,BM,LOOKUPS!C$5,0)*$FG$6+VLOOKUP($FA242,DIV,LOOKUPS!C$7,0)*$FH$6++VLOOKUP($FA242,SIZE,LOOKUPS!C$11,0)*$FI$6),"",VLOOKUP($FA242,MOM,LOOKUPS!C$12,0)*$FB$6+VLOOKUP($FA242,STREV,LOOKUPS!C$10,0)*$FC$6+VLOOKUP($FA242,LTREV,LOOKUPS!C$9,0)*$FD$6+VLOOKUP($FA242,CFP,LOOKUPS!C$6,0)*$FE$6+VLOOKUP($FA242,EP,LOOKUPS!C$8,0)*$FF$6+VLOOKUP($FA242,BM,LOOKUPS!C$5,0)*$FG$6+VLOOKUP($FA242,DIV,LOOKUPS!C$7,0)*$FH$6++VLOOKUP($FA242,SIZE,LOOKUPS!C$11,0)*$FI$6)</f>
        <v/>
      </c>
      <c r="FC242" s="1" t="str">
        <f>IF(ISERROR(VLOOKUP($FA242,MOM,LOOKUPS!D$12,0)*$FB$6+VLOOKUP($FA242,STREV,LOOKUPS!D$10,0)*$FC$6+VLOOKUP($FA242,LTREV,LOOKUPS!D$9,0)*$FD$6+VLOOKUP($FA242,CFP,LOOKUPS!D$6,0)*$FE$6+VLOOKUP($FA242,EP,LOOKUPS!D$8,0)*$FF$6+VLOOKUP($FA242,BM,LOOKUPS!D$5,0)*$FG$6+VLOOKUP($FA242,DIV,LOOKUPS!D$7,0)*$FH$6++VLOOKUP($FA242,SIZE,LOOKUPS!D$11,0)*$FI$6),"",VLOOKUP($FA242,MOM,LOOKUPS!D$12,0)*$FB$6+VLOOKUP($FA242,STREV,LOOKUPS!D$10,0)*$FC$6+VLOOKUP($FA242,LTREV,LOOKUPS!D$9,0)*$FD$6+VLOOKUP($FA242,CFP,LOOKUPS!D$6,0)*$FE$6+VLOOKUP($FA242,EP,LOOKUPS!D$8,0)*$FF$6+VLOOKUP($FA242,BM,LOOKUPS!D$5,0)*$FG$6+VLOOKUP($FA242,DIV,LOOKUPS!D$7,0)*$FH$6++VLOOKUP($FA242,SIZE,LOOKUPS!D$11,0)*$FI$6)</f>
        <v/>
      </c>
      <c r="FD242" s="1" t="str">
        <f>IF(ISERROR(VLOOKUP($FA242,MOM,LOOKUPS!E$12,0)*$FB$6+VLOOKUP($FA242,STREV,LOOKUPS!E$10,0)*$FC$6+VLOOKUP($FA242,LTREV,LOOKUPS!E$9,0)*$FD$6+VLOOKUP($FA242,CFP,LOOKUPS!E$6,0)*$FE$6+VLOOKUP($FA242,EP,LOOKUPS!E$8,0)*$FF$6+VLOOKUP($FA242,BM,LOOKUPS!E$5,0)*$FG$6+VLOOKUP($FA242,DIV,LOOKUPS!E$7,0)*$FH$6++VLOOKUP($FA242,SIZE,LOOKUPS!E$11,0)*$FI$6),"",VLOOKUP($FA242,MOM,LOOKUPS!E$12,0)*$FB$6+VLOOKUP($FA242,STREV,LOOKUPS!E$10,0)*$FC$6+VLOOKUP($FA242,LTREV,LOOKUPS!E$9,0)*$FD$6+VLOOKUP($FA242,CFP,LOOKUPS!E$6,0)*$FE$6+VLOOKUP($FA242,EP,LOOKUPS!E$8,0)*$FF$6+VLOOKUP($FA242,BM,LOOKUPS!E$5,0)*$FG$6+VLOOKUP($FA242,DIV,LOOKUPS!E$7,0)*$FH$6++VLOOKUP($FA242,SIZE,LOOKUPS!E$11,0)*$FI$6)</f>
        <v/>
      </c>
      <c r="FE242" s="1" t="str">
        <f>IF(ISERROR(VLOOKUP($FA242,MOM,LOOKUPS!F$12,0)*$FB$6+VLOOKUP($FA242,STREV,LOOKUPS!F$10,0)*$FC$6+VLOOKUP($FA242,LTREV,LOOKUPS!F$9,0)*$FD$6+VLOOKUP($FA242,CFP,LOOKUPS!F$6,0)*$FE$6+VLOOKUP($FA242,EP,LOOKUPS!F$8,0)*$FF$6+VLOOKUP($FA242,BM,LOOKUPS!F$5,0)*$FG$6+VLOOKUP($FA242,DIV,LOOKUPS!F$7,0)*$FH$6++VLOOKUP($FA242,SIZE,LOOKUPS!F$11,0)*$FI$6),"",VLOOKUP($FA242,MOM,LOOKUPS!F$12,0)*$FB$6+VLOOKUP($FA242,STREV,LOOKUPS!F$10,0)*$FC$6+VLOOKUP($FA242,LTREV,LOOKUPS!F$9,0)*$FD$6+VLOOKUP($FA242,CFP,LOOKUPS!F$6,0)*$FE$6+VLOOKUP($FA242,EP,LOOKUPS!F$8,0)*$FF$6+VLOOKUP($FA242,BM,LOOKUPS!F$5,0)*$FG$6+VLOOKUP($FA242,DIV,LOOKUPS!F$7,0)*$FH$6++VLOOKUP($FA242,SIZE,LOOKUPS!F$11,0)*$FI$6)</f>
        <v/>
      </c>
      <c r="FF242" s="1" t="str">
        <f>IF(ISERROR(VLOOKUP($FA242,MOM,LOOKUPS!G$12,0)*$FB$6+VLOOKUP($FA242,STREV,LOOKUPS!G$10,0)*$FC$6+VLOOKUP($FA242,LTREV,LOOKUPS!G$9,0)*$FD$6+VLOOKUP($FA242,CFP,LOOKUPS!G$6,0)*$FE$6+VLOOKUP($FA242,EP,LOOKUPS!G$8,0)*$FF$6+VLOOKUP($FA242,BM,LOOKUPS!G$5,0)*$FG$6+VLOOKUP($FA242,DIV,LOOKUPS!G$7,0)*$FH$6++VLOOKUP($FA242,SIZE,LOOKUPS!G$11,0)*$FI$6),"",VLOOKUP($FA242,MOM,LOOKUPS!G$12,0)*$FB$6+VLOOKUP($FA242,STREV,LOOKUPS!G$10,0)*$FC$6+VLOOKUP($FA242,LTREV,LOOKUPS!G$9,0)*$FD$6+VLOOKUP($FA242,CFP,LOOKUPS!G$6,0)*$FE$6+VLOOKUP($FA242,EP,LOOKUPS!G$8,0)*$FF$6+VLOOKUP($FA242,BM,LOOKUPS!G$5,0)*$FG$6+VLOOKUP($FA242,DIV,LOOKUPS!G$7,0)*$FH$6++VLOOKUP($FA242,SIZE,LOOKUPS!G$11,0)*$FI$6)</f>
        <v/>
      </c>
      <c r="FG242" s="1" t="str">
        <f>IF(ISERROR(VLOOKUP($FA242,MOM,LOOKUPS!H$12,0)*$FB$6+VLOOKUP($FA242,STREV,LOOKUPS!H$10,0)*$FC$6+VLOOKUP($FA242,LTREV,LOOKUPS!H$9,0)*$FD$6+VLOOKUP($FA242,CFP,LOOKUPS!H$6,0)*$FE$6+VLOOKUP($FA242,EP,LOOKUPS!H$8,0)*$FF$6+VLOOKUP($FA242,BM,LOOKUPS!H$5,0)*$FG$6+VLOOKUP($FA242,DIV,LOOKUPS!H$7,0)*$FH$6++VLOOKUP($FA242,SIZE,LOOKUPS!H$11,0)*$FI$6),"",VLOOKUP($FA242,MOM,LOOKUPS!H$12,0)*$FB$6+VLOOKUP($FA242,STREV,LOOKUPS!H$10,0)*$FC$6+VLOOKUP($FA242,LTREV,LOOKUPS!H$9,0)*$FD$6+VLOOKUP($FA242,CFP,LOOKUPS!H$6,0)*$FE$6+VLOOKUP($FA242,EP,LOOKUPS!H$8,0)*$FF$6+VLOOKUP($FA242,BM,LOOKUPS!H$5,0)*$FG$6+VLOOKUP($FA242,DIV,LOOKUPS!H$7,0)*$FH$6++VLOOKUP($FA242,SIZE,LOOKUPS!H$11,0)*$FI$6)</f>
        <v/>
      </c>
      <c r="FH242" s="1" t="str">
        <f>IF(ISERROR(VLOOKUP($FA242,MOM,LOOKUPS!I$12,0)*$FB$6+VLOOKUP($FA242,STREV,LOOKUPS!I$10,0)*$FC$6+VLOOKUP($FA242,LTREV,LOOKUPS!I$9,0)*$FD$6+VLOOKUP($FA242,CFP,LOOKUPS!I$6,0)*$FE$6+VLOOKUP($FA242,EP,LOOKUPS!I$8,0)*$FF$6+VLOOKUP($FA242,BM,LOOKUPS!I$5,0)*$FG$6+VLOOKUP($FA242,DIV,LOOKUPS!I$7,0)*$FH$6++VLOOKUP($FA242,SIZE,LOOKUPS!I$11,0)*$FI$6),"",VLOOKUP($FA242,MOM,LOOKUPS!I$12,0)*$FB$6+VLOOKUP($FA242,STREV,LOOKUPS!I$10,0)*$FC$6+VLOOKUP($FA242,LTREV,LOOKUPS!I$9,0)*$FD$6+VLOOKUP($FA242,CFP,LOOKUPS!I$6,0)*$FE$6+VLOOKUP($FA242,EP,LOOKUPS!I$8,0)*$FF$6+VLOOKUP($FA242,BM,LOOKUPS!I$5,0)*$FG$6+VLOOKUP($FA242,DIV,LOOKUPS!I$7,0)*$FH$6++VLOOKUP($FA242,SIZE,LOOKUPS!I$11,0)*$FI$6)</f>
        <v/>
      </c>
      <c r="FI242" s="1" t="str">
        <f>IF(ISERROR(VLOOKUP($FA242,MOM,LOOKUPS!J$12,0)*$FB$6+VLOOKUP($FA242,STREV,LOOKUPS!J$10,0)*$FC$6+VLOOKUP($FA242,LTREV,LOOKUPS!J$9,0)*$FD$6+VLOOKUP($FA242,CFP,LOOKUPS!J$6,0)*$FE$6+VLOOKUP($FA242,EP,LOOKUPS!J$8,0)*$FF$6+VLOOKUP($FA242,BM,LOOKUPS!J$5,0)*$FG$6+VLOOKUP($FA242,DIV,LOOKUPS!J$7,0)*$FH$6++VLOOKUP($FA242,SIZE,LOOKUPS!J$11,0)*$FI$6),"",VLOOKUP($FA242,MOM,LOOKUPS!J$12,0)*$FB$6+VLOOKUP($FA242,STREV,LOOKUPS!J$10,0)*$FC$6+VLOOKUP($FA242,LTREV,LOOKUPS!J$9,0)*$FD$6+VLOOKUP($FA242,CFP,LOOKUPS!J$6,0)*$FE$6+VLOOKUP($FA242,EP,LOOKUPS!J$8,0)*$FF$6+VLOOKUP($FA242,BM,LOOKUPS!J$5,0)*$FG$6+VLOOKUP($FA242,DIV,LOOKUPS!J$7,0)*$FH$6++VLOOKUP($FA242,SIZE,LOOKUPS!J$11,0)*$FI$6)</f>
        <v/>
      </c>
      <c r="FJ242" s="1" t="str">
        <f>IF(ISERROR(VLOOKUP($FA242,MOM,LOOKUPS!K$12,0)*$FB$6+VLOOKUP($FA242,STREV,LOOKUPS!K$10,0)*$FC$6+VLOOKUP($FA242,LTREV,LOOKUPS!K$9,0)*$FD$6+VLOOKUP($FA242,CFP,LOOKUPS!K$6,0)*$FE$6+VLOOKUP($FA242,EP,LOOKUPS!K$8,0)*$FF$6+VLOOKUP($FA242,BM,LOOKUPS!K$5,0)*$FG$6+VLOOKUP($FA242,DIV,LOOKUPS!K$7,0)*$FH$6++VLOOKUP($FA242,SIZE,LOOKUPS!K$11,0)*$FI$6),"",VLOOKUP($FA242,MOM,LOOKUPS!K$12,0)*$FB$6+VLOOKUP($FA242,STREV,LOOKUPS!K$10,0)*$FC$6+VLOOKUP($FA242,LTREV,LOOKUPS!K$9,0)*$FD$6+VLOOKUP($FA242,CFP,LOOKUPS!K$6,0)*$FE$6+VLOOKUP($FA242,EP,LOOKUPS!K$8,0)*$FF$6+VLOOKUP($FA242,BM,LOOKUPS!K$5,0)*$FG$6+VLOOKUP($FA242,DIV,LOOKUPS!K$7,0)*$FH$6++VLOOKUP($FA242,SIZE,LOOKUPS!K$11,0)*$FI$6)</f>
        <v/>
      </c>
      <c r="FK242" s="1" t="str">
        <f>IF(ISERROR(VLOOKUP($FA242,MOM,LOOKUPS!L$12,0)*$FB$6+VLOOKUP($FA242,STREV,LOOKUPS!L$10,0)*$FC$6+VLOOKUP($FA242,LTREV,LOOKUPS!L$9,0)*$FD$6+VLOOKUP($FA242,CFP,LOOKUPS!L$6,0)*$FE$6+VLOOKUP($FA242,EP,LOOKUPS!L$8,0)*$FF$6+VLOOKUP($FA242,BM,LOOKUPS!L$5,0)*$FG$6+VLOOKUP($FA242,DIV,LOOKUPS!L$7,0)*$FH$6++VLOOKUP($FA242,SIZE,LOOKUPS!L$11,0)*$FI$6),"",VLOOKUP($FA242,MOM,LOOKUPS!L$12,0)*$FB$6+VLOOKUP($FA242,STREV,LOOKUPS!L$10,0)*$FC$6+VLOOKUP($FA242,LTREV,LOOKUPS!L$9,0)*$FD$6+VLOOKUP($FA242,CFP,LOOKUPS!L$6,0)*$FE$6+VLOOKUP($FA242,EP,LOOKUPS!L$8,0)*$FF$6+VLOOKUP($FA242,BM,LOOKUPS!L$5,0)*$FG$6+VLOOKUP($FA242,DIV,LOOKUPS!L$7,0)*$FH$6++VLOOKUP($FA242,SIZE,LOOKUPS!L$11,0)*$FI$6)</f>
        <v/>
      </c>
    </row>
    <row r="243" spans="1:167" x14ac:dyDescent="0.3">
      <c r="A243" s="1">
        <v>194606</v>
      </c>
      <c r="B243" s="1">
        <v>-4.38</v>
      </c>
      <c r="C243" s="1">
        <v>-3.24</v>
      </c>
      <c r="D243" s="1">
        <v>-4.3</v>
      </c>
      <c r="E243" s="1">
        <v>-3.39</v>
      </c>
      <c r="F243" s="1">
        <v>-5.53</v>
      </c>
      <c r="G243" s="1">
        <v>-4.8600000000000003</v>
      </c>
      <c r="H243" s="1">
        <v>-5.48</v>
      </c>
      <c r="I243" s="1">
        <v>-6.1</v>
      </c>
      <c r="J243" s="1">
        <v>-5.7</v>
      </c>
      <c r="K243" s="1">
        <v>-6.33</v>
      </c>
      <c r="M243" s="1">
        <v>194507</v>
      </c>
      <c r="N243" s="1">
        <v>-2.08</v>
      </c>
      <c r="O243" s="1">
        <v>-2.36</v>
      </c>
      <c r="P243" s="1">
        <v>-2.08</v>
      </c>
      <c r="Q243" s="1">
        <v>-3.23</v>
      </c>
      <c r="R243" s="1">
        <v>-2.85</v>
      </c>
      <c r="S243" s="1">
        <v>-2.9</v>
      </c>
      <c r="T243" s="1">
        <v>-3.68</v>
      </c>
      <c r="U243" s="1">
        <v>-2.19</v>
      </c>
      <c r="V243" s="1">
        <v>-5.3</v>
      </c>
      <c r="W243" s="1">
        <v>-7.75</v>
      </c>
      <c r="Y243" s="1">
        <v>195006</v>
      </c>
      <c r="Z243" s="1">
        <v>-11.22</v>
      </c>
      <c r="AA243" s="1">
        <v>-10.210000000000001</v>
      </c>
      <c r="AB243" s="1">
        <v>-8.18</v>
      </c>
      <c r="AC243" s="1">
        <v>-8.42</v>
      </c>
      <c r="AD243" s="1">
        <v>-6.44</v>
      </c>
      <c r="AE243" s="1">
        <v>-5.67</v>
      </c>
      <c r="AF243" s="1">
        <v>-5.51</v>
      </c>
      <c r="AG243" s="1">
        <v>-7.03</v>
      </c>
      <c r="AH243" s="1">
        <v>-6.21</v>
      </c>
      <c r="AI243" s="1">
        <v>-6.8</v>
      </c>
      <c r="AK243">
        <v>197012</v>
      </c>
      <c r="AL243">
        <v>2.89</v>
      </c>
      <c r="AM243">
        <v>7.14</v>
      </c>
      <c r="AN243">
        <v>9.5</v>
      </c>
      <c r="AO243">
        <v>9.9600000000000009</v>
      </c>
      <c r="AP243">
        <v>6.33</v>
      </c>
      <c r="AQ243">
        <v>9.93</v>
      </c>
      <c r="AR243">
        <v>8.4600000000000009</v>
      </c>
      <c r="AS243">
        <v>9.6999999999999993</v>
      </c>
      <c r="AT243">
        <v>10.45</v>
      </c>
      <c r="AU243">
        <v>4.72</v>
      </c>
      <c r="AV243">
        <v>8.41</v>
      </c>
      <c r="AW243">
        <v>9.26</v>
      </c>
      <c r="AX243">
        <v>10.61</v>
      </c>
      <c r="AY243">
        <v>9.0399999999999991</v>
      </c>
      <c r="AZ243">
        <v>7.85</v>
      </c>
      <c r="BA243">
        <v>10.48</v>
      </c>
      <c r="BB243">
        <v>8.9499999999999993</v>
      </c>
      <c r="BC243">
        <v>9.8000000000000007</v>
      </c>
      <c r="BD243">
        <v>11.07</v>
      </c>
      <c r="BF243" s="1">
        <v>197012</v>
      </c>
      <c r="BG243" s="1">
        <v>3.95</v>
      </c>
      <c r="BH243" s="1">
        <v>6.61</v>
      </c>
      <c r="BI243" s="1">
        <v>10.19</v>
      </c>
      <c r="BJ243" s="1">
        <v>10.039999999999999</v>
      </c>
      <c r="BK243" s="1">
        <v>5.7</v>
      </c>
      <c r="BL243" s="1">
        <v>9</v>
      </c>
      <c r="BM243" s="1">
        <v>9.98</v>
      </c>
      <c r="BN243" s="1">
        <v>10.72</v>
      </c>
      <c r="BO243" s="1">
        <v>10.1</v>
      </c>
      <c r="BP243" s="1">
        <v>4.45</v>
      </c>
      <c r="BQ243" s="1">
        <v>7.28</v>
      </c>
      <c r="BR243" s="1">
        <v>8.67</v>
      </c>
      <c r="BS243" s="1">
        <v>9.41</v>
      </c>
      <c r="BT243" s="1">
        <v>10.35</v>
      </c>
      <c r="BU243" s="1">
        <v>9.6199999999999992</v>
      </c>
      <c r="BV243" s="1">
        <v>11.38</v>
      </c>
      <c r="BW243" s="1">
        <v>9.8800000000000008</v>
      </c>
      <c r="BX243" s="1">
        <v>10.36</v>
      </c>
      <c r="BY243" s="1">
        <v>9.86</v>
      </c>
      <c r="CA243" s="1">
        <v>194512</v>
      </c>
      <c r="CB243" s="1">
        <v>-99.99</v>
      </c>
      <c r="CC243" s="1">
        <v>2.42</v>
      </c>
      <c r="CD243" s="1">
        <v>3.03</v>
      </c>
      <c r="CE243" s="1">
        <v>2.02</v>
      </c>
      <c r="CF243" s="1">
        <v>2.5499999999999998</v>
      </c>
      <c r="CG243" s="1">
        <v>2.46</v>
      </c>
      <c r="CH243" s="1">
        <v>3.05</v>
      </c>
      <c r="CI243" s="1">
        <v>3.01</v>
      </c>
      <c r="CJ243" s="1">
        <v>1.65</v>
      </c>
      <c r="CK243" s="1">
        <v>1.63</v>
      </c>
      <c r="CL243" s="1">
        <v>3.45</v>
      </c>
      <c r="CM243" s="1">
        <v>2.17</v>
      </c>
      <c r="CN243" s="1">
        <v>2.74</v>
      </c>
      <c r="CO243" s="1">
        <v>3.83</v>
      </c>
      <c r="CP243" s="1">
        <v>2.2599999999999998</v>
      </c>
      <c r="CQ243" s="1">
        <v>3.27</v>
      </c>
      <c r="CR243" s="1">
        <v>2.75</v>
      </c>
      <c r="CS243" s="1">
        <v>2.04</v>
      </c>
      <c r="CT243" s="1">
        <v>1.25</v>
      </c>
      <c r="CV243" s="1">
        <v>194612</v>
      </c>
      <c r="CW243" s="1">
        <v>1.65</v>
      </c>
      <c r="CX243" s="1">
        <v>6.06</v>
      </c>
      <c r="CY243" s="1">
        <v>6.48</v>
      </c>
      <c r="CZ243" s="1">
        <v>2.93</v>
      </c>
      <c r="DA243" s="1">
        <v>6.12</v>
      </c>
      <c r="DB243" s="1">
        <v>6.24</v>
      </c>
      <c r="DC243" s="1">
        <v>6.26</v>
      </c>
      <c r="DD243" s="1">
        <v>5.73</v>
      </c>
      <c r="DE243" s="1">
        <v>2.12</v>
      </c>
      <c r="DF243" s="1">
        <v>6.57</v>
      </c>
      <c r="DG243" s="1">
        <v>5.68</v>
      </c>
      <c r="DH243" s="1">
        <v>5.95</v>
      </c>
      <c r="DI243" s="1">
        <v>6.53</v>
      </c>
      <c r="DJ243" s="1">
        <v>6.68</v>
      </c>
      <c r="DK243" s="1">
        <v>5.83</v>
      </c>
      <c r="DL243" s="1">
        <v>6.87</v>
      </c>
      <c r="DM243" s="1">
        <v>4.57</v>
      </c>
      <c r="DN243" s="1">
        <v>2.4</v>
      </c>
      <c r="DO243" s="1">
        <v>1.85</v>
      </c>
      <c r="DQ243" s="1">
        <v>194512</v>
      </c>
      <c r="DR243" s="1">
        <v>-99.99</v>
      </c>
      <c r="DS243" s="1">
        <v>3.32</v>
      </c>
      <c r="DT243" s="1">
        <v>2.82</v>
      </c>
      <c r="DU243" s="1">
        <v>1.05</v>
      </c>
      <c r="DV243" s="1">
        <v>3.37</v>
      </c>
      <c r="DW243" s="1">
        <v>3.97</v>
      </c>
      <c r="DX243" s="1">
        <v>1.44</v>
      </c>
      <c r="DY243" s="1">
        <v>2.36</v>
      </c>
      <c r="DZ243" s="1">
        <v>1.02</v>
      </c>
      <c r="EA243" s="1">
        <v>2.75</v>
      </c>
      <c r="EB243" s="1">
        <v>3.97</v>
      </c>
      <c r="EC243" s="1">
        <v>3.22</v>
      </c>
      <c r="ED243" s="1">
        <v>4.7300000000000004</v>
      </c>
      <c r="EE243" s="1">
        <v>0.87</v>
      </c>
      <c r="EF243" s="1">
        <v>2</v>
      </c>
      <c r="EG243" s="1">
        <v>3.61</v>
      </c>
      <c r="EH243" s="1">
        <v>1.1100000000000001</v>
      </c>
      <c r="EI243" s="1">
        <v>1.76</v>
      </c>
      <c r="EJ243" s="1">
        <v>0.28000000000000003</v>
      </c>
      <c r="EL243">
        <v>194512</v>
      </c>
      <c r="EM243">
        <v>1.2</v>
      </c>
      <c r="EN243">
        <v>2.12</v>
      </c>
      <c r="EO243">
        <v>-2.3199999999999998</v>
      </c>
      <c r="EP243">
        <v>0.03</v>
      </c>
      <c r="ER243" s="1">
        <v>194606</v>
      </c>
      <c r="ES243" s="1">
        <v>-2.52</v>
      </c>
      <c r="EU243" s="1">
        <v>194507</v>
      </c>
      <c r="EV243" s="1">
        <v>3.39</v>
      </c>
      <c r="EX243" s="1">
        <v>195006</v>
      </c>
      <c r="EY243" s="1">
        <v>-3.12</v>
      </c>
      <c r="FA243" s="1">
        <v>194606</v>
      </c>
      <c r="FB243" s="1" t="str">
        <f>IF(ISERROR(VLOOKUP($FA243,MOM,LOOKUPS!C$12,0)*$FB$6+VLOOKUP($FA243,STREV,LOOKUPS!C$10,0)*$FC$6+VLOOKUP($FA243,LTREV,LOOKUPS!C$9,0)*$FD$6+VLOOKUP($FA243,CFP,LOOKUPS!C$6,0)*$FE$6+VLOOKUP($FA243,EP,LOOKUPS!C$8,0)*$FF$6+VLOOKUP($FA243,BM,LOOKUPS!C$5,0)*$FG$6+VLOOKUP($FA243,DIV,LOOKUPS!C$7,0)*$FH$6++VLOOKUP($FA243,SIZE,LOOKUPS!C$11,0)*$FI$6),"",VLOOKUP($FA243,MOM,LOOKUPS!C$12,0)*$FB$6+VLOOKUP($FA243,STREV,LOOKUPS!C$10,0)*$FC$6+VLOOKUP($FA243,LTREV,LOOKUPS!C$9,0)*$FD$6+VLOOKUP($FA243,CFP,LOOKUPS!C$6,0)*$FE$6+VLOOKUP($FA243,EP,LOOKUPS!C$8,0)*$FF$6+VLOOKUP($FA243,BM,LOOKUPS!C$5,0)*$FG$6+VLOOKUP($FA243,DIV,LOOKUPS!C$7,0)*$FH$6++VLOOKUP($FA243,SIZE,LOOKUPS!C$11,0)*$FI$6)</f>
        <v/>
      </c>
      <c r="FC243" s="1" t="str">
        <f>IF(ISERROR(VLOOKUP($FA243,MOM,LOOKUPS!D$12,0)*$FB$6+VLOOKUP($FA243,STREV,LOOKUPS!D$10,0)*$FC$6+VLOOKUP($FA243,LTREV,LOOKUPS!D$9,0)*$FD$6+VLOOKUP($FA243,CFP,LOOKUPS!D$6,0)*$FE$6+VLOOKUP($FA243,EP,LOOKUPS!D$8,0)*$FF$6+VLOOKUP($FA243,BM,LOOKUPS!D$5,0)*$FG$6+VLOOKUP($FA243,DIV,LOOKUPS!D$7,0)*$FH$6++VLOOKUP($FA243,SIZE,LOOKUPS!D$11,0)*$FI$6),"",VLOOKUP($FA243,MOM,LOOKUPS!D$12,0)*$FB$6+VLOOKUP($FA243,STREV,LOOKUPS!D$10,0)*$FC$6+VLOOKUP($FA243,LTREV,LOOKUPS!D$9,0)*$FD$6+VLOOKUP($FA243,CFP,LOOKUPS!D$6,0)*$FE$6+VLOOKUP($FA243,EP,LOOKUPS!D$8,0)*$FF$6+VLOOKUP($FA243,BM,LOOKUPS!D$5,0)*$FG$6+VLOOKUP($FA243,DIV,LOOKUPS!D$7,0)*$FH$6++VLOOKUP($FA243,SIZE,LOOKUPS!D$11,0)*$FI$6)</f>
        <v/>
      </c>
      <c r="FD243" s="1" t="str">
        <f>IF(ISERROR(VLOOKUP($FA243,MOM,LOOKUPS!E$12,0)*$FB$6+VLOOKUP($FA243,STREV,LOOKUPS!E$10,0)*$FC$6+VLOOKUP($FA243,LTREV,LOOKUPS!E$9,0)*$FD$6+VLOOKUP($FA243,CFP,LOOKUPS!E$6,0)*$FE$6+VLOOKUP($FA243,EP,LOOKUPS!E$8,0)*$FF$6+VLOOKUP($FA243,BM,LOOKUPS!E$5,0)*$FG$6+VLOOKUP($FA243,DIV,LOOKUPS!E$7,0)*$FH$6++VLOOKUP($FA243,SIZE,LOOKUPS!E$11,0)*$FI$6),"",VLOOKUP($FA243,MOM,LOOKUPS!E$12,0)*$FB$6+VLOOKUP($FA243,STREV,LOOKUPS!E$10,0)*$FC$6+VLOOKUP($FA243,LTREV,LOOKUPS!E$9,0)*$FD$6+VLOOKUP($FA243,CFP,LOOKUPS!E$6,0)*$FE$6+VLOOKUP($FA243,EP,LOOKUPS!E$8,0)*$FF$6+VLOOKUP($FA243,BM,LOOKUPS!E$5,0)*$FG$6+VLOOKUP($FA243,DIV,LOOKUPS!E$7,0)*$FH$6++VLOOKUP($FA243,SIZE,LOOKUPS!E$11,0)*$FI$6)</f>
        <v/>
      </c>
      <c r="FE243" s="1" t="str">
        <f>IF(ISERROR(VLOOKUP($FA243,MOM,LOOKUPS!F$12,0)*$FB$6+VLOOKUP($FA243,STREV,LOOKUPS!F$10,0)*$FC$6+VLOOKUP($FA243,LTREV,LOOKUPS!F$9,0)*$FD$6+VLOOKUP($FA243,CFP,LOOKUPS!F$6,0)*$FE$6+VLOOKUP($FA243,EP,LOOKUPS!F$8,0)*$FF$6+VLOOKUP($FA243,BM,LOOKUPS!F$5,0)*$FG$6+VLOOKUP($FA243,DIV,LOOKUPS!F$7,0)*$FH$6++VLOOKUP($FA243,SIZE,LOOKUPS!F$11,0)*$FI$6),"",VLOOKUP($FA243,MOM,LOOKUPS!F$12,0)*$FB$6+VLOOKUP($FA243,STREV,LOOKUPS!F$10,0)*$FC$6+VLOOKUP($FA243,LTREV,LOOKUPS!F$9,0)*$FD$6+VLOOKUP($FA243,CFP,LOOKUPS!F$6,0)*$FE$6+VLOOKUP($FA243,EP,LOOKUPS!F$8,0)*$FF$6+VLOOKUP($FA243,BM,LOOKUPS!F$5,0)*$FG$6+VLOOKUP($FA243,DIV,LOOKUPS!F$7,0)*$FH$6++VLOOKUP($FA243,SIZE,LOOKUPS!F$11,0)*$FI$6)</f>
        <v/>
      </c>
      <c r="FF243" s="1" t="str">
        <f>IF(ISERROR(VLOOKUP($FA243,MOM,LOOKUPS!G$12,0)*$FB$6+VLOOKUP($FA243,STREV,LOOKUPS!G$10,0)*$FC$6+VLOOKUP($FA243,LTREV,LOOKUPS!G$9,0)*$FD$6+VLOOKUP($FA243,CFP,LOOKUPS!G$6,0)*$FE$6+VLOOKUP($FA243,EP,LOOKUPS!G$8,0)*$FF$6+VLOOKUP($FA243,BM,LOOKUPS!G$5,0)*$FG$6+VLOOKUP($FA243,DIV,LOOKUPS!G$7,0)*$FH$6++VLOOKUP($FA243,SIZE,LOOKUPS!G$11,0)*$FI$6),"",VLOOKUP($FA243,MOM,LOOKUPS!G$12,0)*$FB$6+VLOOKUP($FA243,STREV,LOOKUPS!G$10,0)*$FC$6+VLOOKUP($FA243,LTREV,LOOKUPS!G$9,0)*$FD$6+VLOOKUP($FA243,CFP,LOOKUPS!G$6,0)*$FE$6+VLOOKUP($FA243,EP,LOOKUPS!G$8,0)*$FF$6+VLOOKUP($FA243,BM,LOOKUPS!G$5,0)*$FG$6+VLOOKUP($FA243,DIV,LOOKUPS!G$7,0)*$FH$6++VLOOKUP($FA243,SIZE,LOOKUPS!G$11,0)*$FI$6)</f>
        <v/>
      </c>
      <c r="FG243" s="1" t="str">
        <f>IF(ISERROR(VLOOKUP($FA243,MOM,LOOKUPS!H$12,0)*$FB$6+VLOOKUP($FA243,STREV,LOOKUPS!H$10,0)*$FC$6+VLOOKUP($FA243,LTREV,LOOKUPS!H$9,0)*$FD$6+VLOOKUP($FA243,CFP,LOOKUPS!H$6,0)*$FE$6+VLOOKUP($FA243,EP,LOOKUPS!H$8,0)*$FF$6+VLOOKUP($FA243,BM,LOOKUPS!H$5,0)*$FG$6+VLOOKUP($FA243,DIV,LOOKUPS!H$7,0)*$FH$6++VLOOKUP($FA243,SIZE,LOOKUPS!H$11,0)*$FI$6),"",VLOOKUP($FA243,MOM,LOOKUPS!H$12,0)*$FB$6+VLOOKUP($FA243,STREV,LOOKUPS!H$10,0)*$FC$6+VLOOKUP($FA243,LTREV,LOOKUPS!H$9,0)*$FD$6+VLOOKUP($FA243,CFP,LOOKUPS!H$6,0)*$FE$6+VLOOKUP($FA243,EP,LOOKUPS!H$8,0)*$FF$6+VLOOKUP($FA243,BM,LOOKUPS!H$5,0)*$FG$6+VLOOKUP($FA243,DIV,LOOKUPS!H$7,0)*$FH$6++VLOOKUP($FA243,SIZE,LOOKUPS!H$11,0)*$FI$6)</f>
        <v/>
      </c>
      <c r="FH243" s="1" t="str">
        <f>IF(ISERROR(VLOOKUP($FA243,MOM,LOOKUPS!I$12,0)*$FB$6+VLOOKUP($FA243,STREV,LOOKUPS!I$10,0)*$FC$6+VLOOKUP($FA243,LTREV,LOOKUPS!I$9,0)*$FD$6+VLOOKUP($FA243,CFP,LOOKUPS!I$6,0)*$FE$6+VLOOKUP($FA243,EP,LOOKUPS!I$8,0)*$FF$6+VLOOKUP($FA243,BM,LOOKUPS!I$5,0)*$FG$6+VLOOKUP($FA243,DIV,LOOKUPS!I$7,0)*$FH$6++VLOOKUP($FA243,SIZE,LOOKUPS!I$11,0)*$FI$6),"",VLOOKUP($FA243,MOM,LOOKUPS!I$12,0)*$FB$6+VLOOKUP($FA243,STREV,LOOKUPS!I$10,0)*$FC$6+VLOOKUP($FA243,LTREV,LOOKUPS!I$9,0)*$FD$6+VLOOKUP($FA243,CFP,LOOKUPS!I$6,0)*$FE$6+VLOOKUP($FA243,EP,LOOKUPS!I$8,0)*$FF$6+VLOOKUP($FA243,BM,LOOKUPS!I$5,0)*$FG$6+VLOOKUP($FA243,DIV,LOOKUPS!I$7,0)*$FH$6++VLOOKUP($FA243,SIZE,LOOKUPS!I$11,0)*$FI$6)</f>
        <v/>
      </c>
      <c r="FI243" s="1" t="str">
        <f>IF(ISERROR(VLOOKUP($FA243,MOM,LOOKUPS!J$12,0)*$FB$6+VLOOKUP($FA243,STREV,LOOKUPS!J$10,0)*$FC$6+VLOOKUP($FA243,LTREV,LOOKUPS!J$9,0)*$FD$6+VLOOKUP($FA243,CFP,LOOKUPS!J$6,0)*$FE$6+VLOOKUP($FA243,EP,LOOKUPS!J$8,0)*$FF$6+VLOOKUP($FA243,BM,LOOKUPS!J$5,0)*$FG$6+VLOOKUP($FA243,DIV,LOOKUPS!J$7,0)*$FH$6++VLOOKUP($FA243,SIZE,LOOKUPS!J$11,0)*$FI$6),"",VLOOKUP($FA243,MOM,LOOKUPS!J$12,0)*$FB$6+VLOOKUP($FA243,STREV,LOOKUPS!J$10,0)*$FC$6+VLOOKUP($FA243,LTREV,LOOKUPS!J$9,0)*$FD$6+VLOOKUP($FA243,CFP,LOOKUPS!J$6,0)*$FE$6+VLOOKUP($FA243,EP,LOOKUPS!J$8,0)*$FF$6+VLOOKUP($FA243,BM,LOOKUPS!J$5,0)*$FG$6+VLOOKUP($FA243,DIV,LOOKUPS!J$7,0)*$FH$6++VLOOKUP($FA243,SIZE,LOOKUPS!J$11,0)*$FI$6)</f>
        <v/>
      </c>
      <c r="FJ243" s="1" t="str">
        <f>IF(ISERROR(VLOOKUP($FA243,MOM,LOOKUPS!K$12,0)*$FB$6+VLOOKUP($FA243,STREV,LOOKUPS!K$10,0)*$FC$6+VLOOKUP($FA243,LTREV,LOOKUPS!K$9,0)*$FD$6+VLOOKUP($FA243,CFP,LOOKUPS!K$6,0)*$FE$6+VLOOKUP($FA243,EP,LOOKUPS!K$8,0)*$FF$6+VLOOKUP($FA243,BM,LOOKUPS!K$5,0)*$FG$6+VLOOKUP($FA243,DIV,LOOKUPS!K$7,0)*$FH$6++VLOOKUP($FA243,SIZE,LOOKUPS!K$11,0)*$FI$6),"",VLOOKUP($FA243,MOM,LOOKUPS!K$12,0)*$FB$6+VLOOKUP($FA243,STREV,LOOKUPS!K$10,0)*$FC$6+VLOOKUP($FA243,LTREV,LOOKUPS!K$9,0)*$FD$6+VLOOKUP($FA243,CFP,LOOKUPS!K$6,0)*$FE$6+VLOOKUP($FA243,EP,LOOKUPS!K$8,0)*$FF$6+VLOOKUP($FA243,BM,LOOKUPS!K$5,0)*$FG$6+VLOOKUP($FA243,DIV,LOOKUPS!K$7,0)*$FH$6++VLOOKUP($FA243,SIZE,LOOKUPS!K$11,0)*$FI$6)</f>
        <v/>
      </c>
      <c r="FK243" s="1" t="str">
        <f>IF(ISERROR(VLOOKUP($FA243,MOM,LOOKUPS!L$12,0)*$FB$6+VLOOKUP($FA243,STREV,LOOKUPS!L$10,0)*$FC$6+VLOOKUP($FA243,LTREV,LOOKUPS!L$9,0)*$FD$6+VLOOKUP($FA243,CFP,LOOKUPS!L$6,0)*$FE$6+VLOOKUP($FA243,EP,LOOKUPS!L$8,0)*$FF$6+VLOOKUP($FA243,BM,LOOKUPS!L$5,0)*$FG$6+VLOOKUP($FA243,DIV,LOOKUPS!L$7,0)*$FH$6++VLOOKUP($FA243,SIZE,LOOKUPS!L$11,0)*$FI$6),"",VLOOKUP($FA243,MOM,LOOKUPS!L$12,0)*$FB$6+VLOOKUP($FA243,STREV,LOOKUPS!L$10,0)*$FC$6+VLOOKUP($FA243,LTREV,LOOKUPS!L$9,0)*$FD$6+VLOOKUP($FA243,CFP,LOOKUPS!L$6,0)*$FE$6+VLOOKUP($FA243,EP,LOOKUPS!L$8,0)*$FF$6+VLOOKUP($FA243,BM,LOOKUPS!L$5,0)*$FG$6+VLOOKUP($FA243,DIV,LOOKUPS!L$7,0)*$FH$6++VLOOKUP($FA243,SIZE,LOOKUPS!L$11,0)*$FI$6)</f>
        <v/>
      </c>
    </row>
    <row r="244" spans="1:167" x14ac:dyDescent="0.3">
      <c r="A244" s="1">
        <v>194607</v>
      </c>
      <c r="B244" s="1">
        <v>-5.19</v>
      </c>
      <c r="C244" s="1">
        <v>-3.95</v>
      </c>
      <c r="D244" s="1">
        <v>-3.39</v>
      </c>
      <c r="E244" s="1">
        <v>-4.1399999999999997</v>
      </c>
      <c r="F244" s="1">
        <v>-4.66</v>
      </c>
      <c r="G244" s="1">
        <v>-4.18</v>
      </c>
      <c r="H244" s="1">
        <v>-4.13</v>
      </c>
      <c r="I244" s="1">
        <v>-3.92</v>
      </c>
      <c r="J244" s="1">
        <v>-4.2300000000000004</v>
      </c>
      <c r="K244" s="1">
        <v>-3.55</v>
      </c>
      <c r="M244" s="1">
        <v>194508</v>
      </c>
      <c r="N244" s="1">
        <v>4.76</v>
      </c>
      <c r="O244" s="1">
        <v>7.95</v>
      </c>
      <c r="P244" s="1">
        <v>8.74</v>
      </c>
      <c r="Q244" s="1">
        <v>8.2200000000000006</v>
      </c>
      <c r="R244" s="1">
        <v>6.83</v>
      </c>
      <c r="S244" s="1">
        <v>7.65</v>
      </c>
      <c r="T244" s="1">
        <v>6.49</v>
      </c>
      <c r="U244" s="1">
        <v>6.6</v>
      </c>
      <c r="V244" s="1">
        <v>5.65</v>
      </c>
      <c r="W244" s="1">
        <v>3.53</v>
      </c>
      <c r="Y244" s="1">
        <v>195007</v>
      </c>
      <c r="Z244" s="1">
        <v>14.55</v>
      </c>
      <c r="AA244" s="1">
        <v>9.43</v>
      </c>
      <c r="AB244" s="1">
        <v>7.36</v>
      </c>
      <c r="AC244" s="1">
        <v>7.63</v>
      </c>
      <c r="AD244" s="1">
        <v>3.87</v>
      </c>
      <c r="AE244" s="1">
        <v>1.05</v>
      </c>
      <c r="AF244" s="1">
        <v>4.3600000000000003</v>
      </c>
      <c r="AG244" s="1">
        <v>0.59</v>
      </c>
      <c r="AH244" s="1">
        <v>2.89</v>
      </c>
      <c r="AI244" s="1">
        <v>4.95</v>
      </c>
      <c r="AK244">
        <v>197101</v>
      </c>
      <c r="AL244">
        <v>26.91</v>
      </c>
      <c r="AM244">
        <v>12.99</v>
      </c>
      <c r="AN244">
        <v>12.48</v>
      </c>
      <c r="AO244">
        <v>13.34</v>
      </c>
      <c r="AP244">
        <v>13.38</v>
      </c>
      <c r="AQ244">
        <v>12.27</v>
      </c>
      <c r="AR244">
        <v>13.26</v>
      </c>
      <c r="AS244">
        <v>11.28</v>
      </c>
      <c r="AT244">
        <v>14.03</v>
      </c>
      <c r="AU244">
        <v>13.22</v>
      </c>
      <c r="AV244">
        <v>13.59</v>
      </c>
      <c r="AW244">
        <v>11.96</v>
      </c>
      <c r="AX244">
        <v>12.58</v>
      </c>
      <c r="AY244">
        <v>13.75</v>
      </c>
      <c r="AZ244">
        <v>12.74</v>
      </c>
      <c r="BA244">
        <v>10.68</v>
      </c>
      <c r="BB244">
        <v>11.88</v>
      </c>
      <c r="BC244">
        <v>13.95</v>
      </c>
      <c r="BD244">
        <v>14.11</v>
      </c>
      <c r="BF244" s="1">
        <v>197101</v>
      </c>
      <c r="BG244" s="1">
        <v>26.07</v>
      </c>
      <c r="BH244" s="1">
        <v>13.91</v>
      </c>
      <c r="BI244" s="1">
        <v>11.53</v>
      </c>
      <c r="BJ244" s="1">
        <v>12.5</v>
      </c>
      <c r="BK244" s="1">
        <v>14.18</v>
      </c>
      <c r="BL244" s="1">
        <v>12.91</v>
      </c>
      <c r="BM244" s="1">
        <v>10.84</v>
      </c>
      <c r="BN244" s="1">
        <v>10.67</v>
      </c>
      <c r="BO244" s="1">
        <v>13.79</v>
      </c>
      <c r="BP244" s="1">
        <v>15.26</v>
      </c>
      <c r="BQ244" s="1">
        <v>12.81</v>
      </c>
      <c r="BR244" s="1">
        <v>13.29</v>
      </c>
      <c r="BS244" s="1">
        <v>12.45</v>
      </c>
      <c r="BT244" s="1">
        <v>10.039999999999999</v>
      </c>
      <c r="BU244" s="1">
        <v>11.63</v>
      </c>
      <c r="BV244" s="1">
        <v>11.91</v>
      </c>
      <c r="BW244" s="1">
        <v>9.1</v>
      </c>
      <c r="BX244" s="1">
        <v>13.3</v>
      </c>
      <c r="BY244" s="1">
        <v>14.23</v>
      </c>
      <c r="CA244" s="1">
        <v>194601</v>
      </c>
      <c r="CB244" s="1">
        <v>-99.99</v>
      </c>
      <c r="CC244" s="1">
        <v>7.58</v>
      </c>
      <c r="CD244" s="1">
        <v>8.5399999999999991</v>
      </c>
      <c r="CE244" s="1">
        <v>11.62</v>
      </c>
      <c r="CF244" s="1">
        <v>7.16</v>
      </c>
      <c r="CG244" s="1">
        <v>8.7200000000000006</v>
      </c>
      <c r="CH244" s="1">
        <v>8.3800000000000008</v>
      </c>
      <c r="CI244" s="1">
        <v>8.51</v>
      </c>
      <c r="CJ244" s="1">
        <v>13.14</v>
      </c>
      <c r="CK244" s="1">
        <v>7.24</v>
      </c>
      <c r="CL244" s="1">
        <v>7.08</v>
      </c>
      <c r="CM244" s="1">
        <v>8.42</v>
      </c>
      <c r="CN244" s="1">
        <v>9.01</v>
      </c>
      <c r="CO244" s="1">
        <v>8.01</v>
      </c>
      <c r="CP244" s="1">
        <v>8.75</v>
      </c>
      <c r="CQ244" s="1">
        <v>8.41</v>
      </c>
      <c r="CR244" s="1">
        <v>8.6199999999999992</v>
      </c>
      <c r="CS244" s="1">
        <v>12.77</v>
      </c>
      <c r="CT244" s="1">
        <v>13.51</v>
      </c>
      <c r="CV244" s="1">
        <v>194701</v>
      </c>
      <c r="CW244" s="1">
        <v>5.69</v>
      </c>
      <c r="CX244" s="1">
        <v>2.16</v>
      </c>
      <c r="CY244" s="1">
        <v>2.5099999999999998</v>
      </c>
      <c r="CZ244" s="1">
        <v>3.22</v>
      </c>
      <c r="DA244" s="1">
        <v>2.7</v>
      </c>
      <c r="DB244" s="1">
        <v>1.99</v>
      </c>
      <c r="DC244" s="1">
        <v>2.74</v>
      </c>
      <c r="DD244" s="1">
        <v>1.85</v>
      </c>
      <c r="DE244" s="1">
        <v>3.81</v>
      </c>
      <c r="DF244" s="1">
        <v>2.23</v>
      </c>
      <c r="DG244" s="1">
        <v>3.17</v>
      </c>
      <c r="DH244" s="1">
        <v>1.0900000000000001</v>
      </c>
      <c r="DI244" s="1">
        <v>2.88</v>
      </c>
      <c r="DJ244" s="1">
        <v>2.85</v>
      </c>
      <c r="DK244" s="1">
        <v>2.63</v>
      </c>
      <c r="DL244" s="1">
        <v>1.67</v>
      </c>
      <c r="DM244" s="1">
        <v>2.04</v>
      </c>
      <c r="DN244" s="1">
        <v>3.59</v>
      </c>
      <c r="DO244" s="1">
        <v>4.03</v>
      </c>
      <c r="DQ244" s="1">
        <v>194601</v>
      </c>
      <c r="DR244" s="1">
        <v>-99.99</v>
      </c>
      <c r="DS244" s="1">
        <v>13.68</v>
      </c>
      <c r="DT244" s="1">
        <v>8.5500000000000007</v>
      </c>
      <c r="DU244" s="1">
        <v>6.35</v>
      </c>
      <c r="DV244" s="1">
        <v>15</v>
      </c>
      <c r="DW244" s="1">
        <v>9.6</v>
      </c>
      <c r="DX244" s="1">
        <v>8.81</v>
      </c>
      <c r="DY244" s="1">
        <v>7.76</v>
      </c>
      <c r="DZ244" s="1">
        <v>5.99</v>
      </c>
      <c r="EA244" s="1">
        <v>17.11</v>
      </c>
      <c r="EB244" s="1">
        <v>12.95</v>
      </c>
      <c r="EC244" s="1">
        <v>11.07</v>
      </c>
      <c r="ED244" s="1">
        <v>8.14</v>
      </c>
      <c r="EE244" s="1">
        <v>9.7899999999999991</v>
      </c>
      <c r="EF244" s="1">
        <v>7.83</v>
      </c>
      <c r="EG244" s="1">
        <v>8.4499999999999993</v>
      </c>
      <c r="EH244" s="1">
        <v>7.07</v>
      </c>
      <c r="EI244" s="1">
        <v>5.64</v>
      </c>
      <c r="EJ244" s="1">
        <v>6.34</v>
      </c>
      <c r="EL244">
        <v>194601</v>
      </c>
      <c r="EM244">
        <v>6.24</v>
      </c>
      <c r="EN244">
        <v>4.0199999999999996</v>
      </c>
      <c r="EO244">
        <v>2.21</v>
      </c>
      <c r="EP244">
        <v>0.03</v>
      </c>
      <c r="ER244" s="1">
        <v>194607</v>
      </c>
      <c r="ES244" s="1">
        <v>-0.1</v>
      </c>
      <c r="EU244" s="1">
        <v>194508</v>
      </c>
      <c r="EV244" s="1">
        <v>1.96</v>
      </c>
      <c r="EX244" s="1">
        <v>195007</v>
      </c>
      <c r="EY244" s="1">
        <v>7.5</v>
      </c>
      <c r="FA244" s="1">
        <v>194607</v>
      </c>
      <c r="FB244" s="1" t="str">
        <f>IF(ISERROR(VLOOKUP($FA244,MOM,LOOKUPS!C$12,0)*$FB$6+VLOOKUP($FA244,STREV,LOOKUPS!C$10,0)*$FC$6+VLOOKUP($FA244,LTREV,LOOKUPS!C$9,0)*$FD$6+VLOOKUP($FA244,CFP,LOOKUPS!C$6,0)*$FE$6+VLOOKUP($FA244,EP,LOOKUPS!C$8,0)*$FF$6+VLOOKUP($FA244,BM,LOOKUPS!C$5,0)*$FG$6+VLOOKUP($FA244,DIV,LOOKUPS!C$7,0)*$FH$6++VLOOKUP($FA244,SIZE,LOOKUPS!C$11,0)*$FI$6),"",VLOOKUP($FA244,MOM,LOOKUPS!C$12,0)*$FB$6+VLOOKUP($FA244,STREV,LOOKUPS!C$10,0)*$FC$6+VLOOKUP($FA244,LTREV,LOOKUPS!C$9,0)*$FD$6+VLOOKUP($FA244,CFP,LOOKUPS!C$6,0)*$FE$6+VLOOKUP($FA244,EP,LOOKUPS!C$8,0)*$FF$6+VLOOKUP($FA244,BM,LOOKUPS!C$5,0)*$FG$6+VLOOKUP($FA244,DIV,LOOKUPS!C$7,0)*$FH$6++VLOOKUP($FA244,SIZE,LOOKUPS!C$11,0)*$FI$6)</f>
        <v/>
      </c>
      <c r="FC244" s="1" t="str">
        <f>IF(ISERROR(VLOOKUP($FA244,MOM,LOOKUPS!D$12,0)*$FB$6+VLOOKUP($FA244,STREV,LOOKUPS!D$10,0)*$FC$6+VLOOKUP($FA244,LTREV,LOOKUPS!D$9,0)*$FD$6+VLOOKUP($FA244,CFP,LOOKUPS!D$6,0)*$FE$6+VLOOKUP($FA244,EP,LOOKUPS!D$8,0)*$FF$6+VLOOKUP($FA244,BM,LOOKUPS!D$5,0)*$FG$6+VLOOKUP($FA244,DIV,LOOKUPS!D$7,0)*$FH$6++VLOOKUP($FA244,SIZE,LOOKUPS!D$11,0)*$FI$6),"",VLOOKUP($FA244,MOM,LOOKUPS!D$12,0)*$FB$6+VLOOKUP($FA244,STREV,LOOKUPS!D$10,0)*$FC$6+VLOOKUP($FA244,LTREV,LOOKUPS!D$9,0)*$FD$6+VLOOKUP($FA244,CFP,LOOKUPS!D$6,0)*$FE$6+VLOOKUP($FA244,EP,LOOKUPS!D$8,0)*$FF$6+VLOOKUP($FA244,BM,LOOKUPS!D$5,0)*$FG$6+VLOOKUP($FA244,DIV,LOOKUPS!D$7,0)*$FH$6++VLOOKUP($FA244,SIZE,LOOKUPS!D$11,0)*$FI$6)</f>
        <v/>
      </c>
      <c r="FD244" s="1" t="str">
        <f>IF(ISERROR(VLOOKUP($FA244,MOM,LOOKUPS!E$12,0)*$FB$6+VLOOKUP($FA244,STREV,LOOKUPS!E$10,0)*$FC$6+VLOOKUP($FA244,LTREV,LOOKUPS!E$9,0)*$FD$6+VLOOKUP($FA244,CFP,LOOKUPS!E$6,0)*$FE$6+VLOOKUP($FA244,EP,LOOKUPS!E$8,0)*$FF$6+VLOOKUP($FA244,BM,LOOKUPS!E$5,0)*$FG$6+VLOOKUP($FA244,DIV,LOOKUPS!E$7,0)*$FH$6++VLOOKUP($FA244,SIZE,LOOKUPS!E$11,0)*$FI$6),"",VLOOKUP($FA244,MOM,LOOKUPS!E$12,0)*$FB$6+VLOOKUP($FA244,STREV,LOOKUPS!E$10,0)*$FC$6+VLOOKUP($FA244,LTREV,LOOKUPS!E$9,0)*$FD$6+VLOOKUP($FA244,CFP,LOOKUPS!E$6,0)*$FE$6+VLOOKUP($FA244,EP,LOOKUPS!E$8,0)*$FF$6+VLOOKUP($FA244,BM,LOOKUPS!E$5,0)*$FG$6+VLOOKUP($FA244,DIV,LOOKUPS!E$7,0)*$FH$6++VLOOKUP($FA244,SIZE,LOOKUPS!E$11,0)*$FI$6)</f>
        <v/>
      </c>
      <c r="FE244" s="1" t="str">
        <f>IF(ISERROR(VLOOKUP($FA244,MOM,LOOKUPS!F$12,0)*$FB$6+VLOOKUP($FA244,STREV,LOOKUPS!F$10,0)*$FC$6+VLOOKUP($FA244,LTREV,LOOKUPS!F$9,0)*$FD$6+VLOOKUP($FA244,CFP,LOOKUPS!F$6,0)*$FE$6+VLOOKUP($FA244,EP,LOOKUPS!F$8,0)*$FF$6+VLOOKUP($FA244,BM,LOOKUPS!F$5,0)*$FG$6+VLOOKUP($FA244,DIV,LOOKUPS!F$7,0)*$FH$6++VLOOKUP($FA244,SIZE,LOOKUPS!F$11,0)*$FI$6),"",VLOOKUP($FA244,MOM,LOOKUPS!F$12,0)*$FB$6+VLOOKUP($FA244,STREV,LOOKUPS!F$10,0)*$FC$6+VLOOKUP($FA244,LTREV,LOOKUPS!F$9,0)*$FD$6+VLOOKUP($FA244,CFP,LOOKUPS!F$6,0)*$FE$6+VLOOKUP($FA244,EP,LOOKUPS!F$8,0)*$FF$6+VLOOKUP($FA244,BM,LOOKUPS!F$5,0)*$FG$6+VLOOKUP($FA244,DIV,LOOKUPS!F$7,0)*$FH$6++VLOOKUP($FA244,SIZE,LOOKUPS!F$11,0)*$FI$6)</f>
        <v/>
      </c>
      <c r="FF244" s="1" t="str">
        <f>IF(ISERROR(VLOOKUP($FA244,MOM,LOOKUPS!G$12,0)*$FB$6+VLOOKUP($FA244,STREV,LOOKUPS!G$10,0)*$FC$6+VLOOKUP($FA244,LTREV,LOOKUPS!G$9,0)*$FD$6+VLOOKUP($FA244,CFP,LOOKUPS!G$6,0)*$FE$6+VLOOKUP($FA244,EP,LOOKUPS!G$8,0)*$FF$6+VLOOKUP($FA244,BM,LOOKUPS!G$5,0)*$FG$6+VLOOKUP($FA244,DIV,LOOKUPS!G$7,0)*$FH$6++VLOOKUP($FA244,SIZE,LOOKUPS!G$11,0)*$FI$6),"",VLOOKUP($FA244,MOM,LOOKUPS!G$12,0)*$FB$6+VLOOKUP($FA244,STREV,LOOKUPS!G$10,0)*$FC$6+VLOOKUP($FA244,LTREV,LOOKUPS!G$9,0)*$FD$6+VLOOKUP($FA244,CFP,LOOKUPS!G$6,0)*$FE$6+VLOOKUP($FA244,EP,LOOKUPS!G$8,0)*$FF$6+VLOOKUP($FA244,BM,LOOKUPS!G$5,0)*$FG$6+VLOOKUP($FA244,DIV,LOOKUPS!G$7,0)*$FH$6++VLOOKUP($FA244,SIZE,LOOKUPS!G$11,0)*$FI$6)</f>
        <v/>
      </c>
      <c r="FG244" s="1" t="str">
        <f>IF(ISERROR(VLOOKUP($FA244,MOM,LOOKUPS!H$12,0)*$FB$6+VLOOKUP($FA244,STREV,LOOKUPS!H$10,0)*$FC$6+VLOOKUP($FA244,LTREV,LOOKUPS!H$9,0)*$FD$6+VLOOKUP($FA244,CFP,LOOKUPS!H$6,0)*$FE$6+VLOOKUP($FA244,EP,LOOKUPS!H$8,0)*$FF$6+VLOOKUP($FA244,BM,LOOKUPS!H$5,0)*$FG$6+VLOOKUP($FA244,DIV,LOOKUPS!H$7,0)*$FH$6++VLOOKUP($FA244,SIZE,LOOKUPS!H$11,0)*$FI$6),"",VLOOKUP($FA244,MOM,LOOKUPS!H$12,0)*$FB$6+VLOOKUP($FA244,STREV,LOOKUPS!H$10,0)*$FC$6+VLOOKUP($FA244,LTREV,LOOKUPS!H$9,0)*$FD$6+VLOOKUP($FA244,CFP,LOOKUPS!H$6,0)*$FE$6+VLOOKUP($FA244,EP,LOOKUPS!H$8,0)*$FF$6+VLOOKUP($FA244,BM,LOOKUPS!H$5,0)*$FG$6+VLOOKUP($FA244,DIV,LOOKUPS!H$7,0)*$FH$6++VLOOKUP($FA244,SIZE,LOOKUPS!H$11,0)*$FI$6)</f>
        <v/>
      </c>
      <c r="FH244" s="1" t="str">
        <f>IF(ISERROR(VLOOKUP($FA244,MOM,LOOKUPS!I$12,0)*$FB$6+VLOOKUP($FA244,STREV,LOOKUPS!I$10,0)*$FC$6+VLOOKUP($FA244,LTREV,LOOKUPS!I$9,0)*$FD$6+VLOOKUP($FA244,CFP,LOOKUPS!I$6,0)*$FE$6+VLOOKUP($FA244,EP,LOOKUPS!I$8,0)*$FF$6+VLOOKUP($FA244,BM,LOOKUPS!I$5,0)*$FG$6+VLOOKUP($FA244,DIV,LOOKUPS!I$7,0)*$FH$6++VLOOKUP($FA244,SIZE,LOOKUPS!I$11,0)*$FI$6),"",VLOOKUP($FA244,MOM,LOOKUPS!I$12,0)*$FB$6+VLOOKUP($FA244,STREV,LOOKUPS!I$10,0)*$FC$6+VLOOKUP($FA244,LTREV,LOOKUPS!I$9,0)*$FD$6+VLOOKUP($FA244,CFP,LOOKUPS!I$6,0)*$FE$6+VLOOKUP($FA244,EP,LOOKUPS!I$8,0)*$FF$6+VLOOKUP($FA244,BM,LOOKUPS!I$5,0)*$FG$6+VLOOKUP($FA244,DIV,LOOKUPS!I$7,0)*$FH$6++VLOOKUP($FA244,SIZE,LOOKUPS!I$11,0)*$FI$6)</f>
        <v/>
      </c>
      <c r="FI244" s="1" t="str">
        <f>IF(ISERROR(VLOOKUP($FA244,MOM,LOOKUPS!J$12,0)*$FB$6+VLOOKUP($FA244,STREV,LOOKUPS!J$10,0)*$FC$6+VLOOKUP($FA244,LTREV,LOOKUPS!J$9,0)*$FD$6+VLOOKUP($FA244,CFP,LOOKUPS!J$6,0)*$FE$6+VLOOKUP($FA244,EP,LOOKUPS!J$8,0)*$FF$6+VLOOKUP($FA244,BM,LOOKUPS!J$5,0)*$FG$6+VLOOKUP($FA244,DIV,LOOKUPS!J$7,0)*$FH$6++VLOOKUP($FA244,SIZE,LOOKUPS!J$11,0)*$FI$6),"",VLOOKUP($FA244,MOM,LOOKUPS!J$12,0)*$FB$6+VLOOKUP($FA244,STREV,LOOKUPS!J$10,0)*$FC$6+VLOOKUP($FA244,LTREV,LOOKUPS!J$9,0)*$FD$6+VLOOKUP($FA244,CFP,LOOKUPS!J$6,0)*$FE$6+VLOOKUP($FA244,EP,LOOKUPS!J$8,0)*$FF$6+VLOOKUP($FA244,BM,LOOKUPS!J$5,0)*$FG$6+VLOOKUP($FA244,DIV,LOOKUPS!J$7,0)*$FH$6++VLOOKUP($FA244,SIZE,LOOKUPS!J$11,0)*$FI$6)</f>
        <v/>
      </c>
      <c r="FJ244" s="1" t="str">
        <f>IF(ISERROR(VLOOKUP($FA244,MOM,LOOKUPS!K$12,0)*$FB$6+VLOOKUP($FA244,STREV,LOOKUPS!K$10,0)*$FC$6+VLOOKUP($FA244,LTREV,LOOKUPS!K$9,0)*$FD$6+VLOOKUP($FA244,CFP,LOOKUPS!K$6,0)*$FE$6+VLOOKUP($FA244,EP,LOOKUPS!K$8,0)*$FF$6+VLOOKUP($FA244,BM,LOOKUPS!K$5,0)*$FG$6+VLOOKUP($FA244,DIV,LOOKUPS!K$7,0)*$FH$6++VLOOKUP($FA244,SIZE,LOOKUPS!K$11,0)*$FI$6),"",VLOOKUP($FA244,MOM,LOOKUPS!K$12,0)*$FB$6+VLOOKUP($FA244,STREV,LOOKUPS!K$10,0)*$FC$6+VLOOKUP($FA244,LTREV,LOOKUPS!K$9,0)*$FD$6+VLOOKUP($FA244,CFP,LOOKUPS!K$6,0)*$FE$6+VLOOKUP($FA244,EP,LOOKUPS!K$8,0)*$FF$6+VLOOKUP($FA244,BM,LOOKUPS!K$5,0)*$FG$6+VLOOKUP($FA244,DIV,LOOKUPS!K$7,0)*$FH$6++VLOOKUP($FA244,SIZE,LOOKUPS!K$11,0)*$FI$6)</f>
        <v/>
      </c>
      <c r="FK244" s="1" t="str">
        <f>IF(ISERROR(VLOOKUP($FA244,MOM,LOOKUPS!L$12,0)*$FB$6+VLOOKUP($FA244,STREV,LOOKUPS!L$10,0)*$FC$6+VLOOKUP($FA244,LTREV,LOOKUPS!L$9,0)*$FD$6+VLOOKUP($FA244,CFP,LOOKUPS!L$6,0)*$FE$6+VLOOKUP($FA244,EP,LOOKUPS!L$8,0)*$FF$6+VLOOKUP($FA244,BM,LOOKUPS!L$5,0)*$FG$6+VLOOKUP($FA244,DIV,LOOKUPS!L$7,0)*$FH$6++VLOOKUP($FA244,SIZE,LOOKUPS!L$11,0)*$FI$6),"",VLOOKUP($FA244,MOM,LOOKUPS!L$12,0)*$FB$6+VLOOKUP($FA244,STREV,LOOKUPS!L$10,0)*$FC$6+VLOOKUP($FA244,LTREV,LOOKUPS!L$9,0)*$FD$6+VLOOKUP($FA244,CFP,LOOKUPS!L$6,0)*$FE$6+VLOOKUP($FA244,EP,LOOKUPS!L$8,0)*$FF$6+VLOOKUP($FA244,BM,LOOKUPS!L$5,0)*$FG$6+VLOOKUP($FA244,DIV,LOOKUPS!L$7,0)*$FH$6++VLOOKUP($FA244,SIZE,LOOKUPS!L$11,0)*$FI$6)</f>
        <v/>
      </c>
    </row>
    <row r="245" spans="1:167" x14ac:dyDescent="0.3">
      <c r="A245" s="1">
        <v>194608</v>
      </c>
      <c r="B245" s="1">
        <v>-7.84</v>
      </c>
      <c r="C245" s="1">
        <v>-6.84</v>
      </c>
      <c r="D245" s="1">
        <v>-7.28</v>
      </c>
      <c r="E245" s="1">
        <v>-5.95</v>
      </c>
      <c r="F245" s="1">
        <v>-7.09</v>
      </c>
      <c r="G245" s="1">
        <v>-7.12</v>
      </c>
      <c r="H245" s="1">
        <v>-8.1300000000000008</v>
      </c>
      <c r="I245" s="1">
        <v>-8.1300000000000008</v>
      </c>
      <c r="J245" s="1">
        <v>-7.88</v>
      </c>
      <c r="K245" s="1">
        <v>-8.27</v>
      </c>
      <c r="M245" s="1">
        <v>194509</v>
      </c>
      <c r="N245" s="1">
        <v>8.44</v>
      </c>
      <c r="O245" s="1">
        <v>5.85</v>
      </c>
      <c r="P245" s="1">
        <v>6.37</v>
      </c>
      <c r="Q245" s="1">
        <v>5.71</v>
      </c>
      <c r="R245" s="1">
        <v>5.89</v>
      </c>
      <c r="S245" s="1">
        <v>6.14</v>
      </c>
      <c r="T245" s="1">
        <v>6.89</v>
      </c>
      <c r="U245" s="1">
        <v>6.16</v>
      </c>
      <c r="V245" s="1">
        <v>5.73</v>
      </c>
      <c r="W245" s="1">
        <v>5.82</v>
      </c>
      <c r="Y245" s="1">
        <v>195008</v>
      </c>
      <c r="Z245" s="1">
        <v>0.98</v>
      </c>
      <c r="AA245" s="1">
        <v>5.39</v>
      </c>
      <c r="AB245" s="1">
        <v>5.96</v>
      </c>
      <c r="AC245" s="1">
        <v>5.64</v>
      </c>
      <c r="AD245" s="1">
        <v>4.28</v>
      </c>
      <c r="AE245" s="1">
        <v>5.98</v>
      </c>
      <c r="AF245" s="1">
        <v>5.83</v>
      </c>
      <c r="AG245" s="1">
        <v>6.13</v>
      </c>
      <c r="AH245" s="1">
        <v>6.03</v>
      </c>
      <c r="AI245" s="1">
        <v>4.5599999999999996</v>
      </c>
      <c r="AK245">
        <v>197102</v>
      </c>
      <c r="AL245">
        <v>9.93</v>
      </c>
      <c r="AM245">
        <v>5.82</v>
      </c>
      <c r="AN245">
        <v>3.18</v>
      </c>
      <c r="AO245">
        <v>3.85</v>
      </c>
      <c r="AP245">
        <v>6.06</v>
      </c>
      <c r="AQ245">
        <v>4.91</v>
      </c>
      <c r="AR245">
        <v>2.78</v>
      </c>
      <c r="AS245">
        <v>2.89</v>
      </c>
      <c r="AT245">
        <v>4.05</v>
      </c>
      <c r="AU245">
        <v>6.21</v>
      </c>
      <c r="AV245">
        <v>5.86</v>
      </c>
      <c r="AW245">
        <v>5.19</v>
      </c>
      <c r="AX245">
        <v>4.63</v>
      </c>
      <c r="AY245">
        <v>3.31</v>
      </c>
      <c r="AZ245">
        <v>2.23</v>
      </c>
      <c r="BA245">
        <v>2.36</v>
      </c>
      <c r="BB245">
        <v>3.43</v>
      </c>
      <c r="BC245">
        <v>3.28</v>
      </c>
      <c r="BD245">
        <v>4.78</v>
      </c>
      <c r="BF245" s="1">
        <v>197102</v>
      </c>
      <c r="BG245" s="1">
        <v>8.4</v>
      </c>
      <c r="BH245" s="1">
        <v>5.51</v>
      </c>
      <c r="BI245" s="1">
        <v>3.45</v>
      </c>
      <c r="BJ245" s="1">
        <v>3.69</v>
      </c>
      <c r="BK245" s="1">
        <v>5.63</v>
      </c>
      <c r="BL245" s="1">
        <v>4.92</v>
      </c>
      <c r="BM245" s="1">
        <v>3.15</v>
      </c>
      <c r="BN245" s="1">
        <v>2.72</v>
      </c>
      <c r="BO245" s="1">
        <v>4.1399999999999997</v>
      </c>
      <c r="BP245" s="1">
        <v>6.16</v>
      </c>
      <c r="BQ245" s="1">
        <v>4.9400000000000004</v>
      </c>
      <c r="BR245" s="1">
        <v>5.25</v>
      </c>
      <c r="BS245" s="1">
        <v>4.53</v>
      </c>
      <c r="BT245" s="1">
        <v>4</v>
      </c>
      <c r="BU245" s="1">
        <v>2.31</v>
      </c>
      <c r="BV245" s="1">
        <v>2.91</v>
      </c>
      <c r="BW245" s="1">
        <v>2.48</v>
      </c>
      <c r="BX245" s="1">
        <v>3.21</v>
      </c>
      <c r="BY245" s="1">
        <v>5</v>
      </c>
      <c r="CA245" s="1">
        <v>194602</v>
      </c>
      <c r="CB245" s="1">
        <v>-99.99</v>
      </c>
      <c r="CC245" s="1">
        <v>-6.04</v>
      </c>
      <c r="CD245" s="1">
        <v>-6.46</v>
      </c>
      <c r="CE245" s="1">
        <v>-7.14</v>
      </c>
      <c r="CF245" s="1">
        <v>-5.52</v>
      </c>
      <c r="CG245" s="1">
        <v>-6.6</v>
      </c>
      <c r="CH245" s="1">
        <v>-6.31</v>
      </c>
      <c r="CI245" s="1">
        <v>-6.63</v>
      </c>
      <c r="CJ245" s="1">
        <v>-7.61</v>
      </c>
      <c r="CK245" s="1">
        <v>-5.16</v>
      </c>
      <c r="CL245" s="1">
        <v>-5.88</v>
      </c>
      <c r="CM245" s="1">
        <v>-7.06</v>
      </c>
      <c r="CN245" s="1">
        <v>-6.14</v>
      </c>
      <c r="CO245" s="1">
        <v>-6.15</v>
      </c>
      <c r="CP245" s="1">
        <v>-6.47</v>
      </c>
      <c r="CQ245" s="1">
        <v>-7.06</v>
      </c>
      <c r="CR245" s="1">
        <v>-6.2</v>
      </c>
      <c r="CS245" s="1">
        <v>-6.01</v>
      </c>
      <c r="CT245" s="1">
        <v>-9.24</v>
      </c>
      <c r="CV245" s="1">
        <v>194702</v>
      </c>
      <c r="CW245" s="1">
        <v>-0.12</v>
      </c>
      <c r="CX245" s="1">
        <v>-1.26</v>
      </c>
      <c r="CY245" s="1">
        <v>-0.66</v>
      </c>
      <c r="CZ245" s="1">
        <v>-0.09</v>
      </c>
      <c r="DA245" s="1">
        <v>-0.78</v>
      </c>
      <c r="DB245" s="1">
        <v>-1.75</v>
      </c>
      <c r="DC245" s="1">
        <v>-0.26</v>
      </c>
      <c r="DD245" s="1">
        <v>-0.32</v>
      </c>
      <c r="DE245" s="1">
        <v>-0.23</v>
      </c>
      <c r="DF245" s="1">
        <v>-0.67</v>
      </c>
      <c r="DG245" s="1">
        <v>-0.88</v>
      </c>
      <c r="DH245" s="1">
        <v>-2.23</v>
      </c>
      <c r="DI245" s="1">
        <v>-1.27</v>
      </c>
      <c r="DJ245" s="1">
        <v>-0.97</v>
      </c>
      <c r="DK245" s="1">
        <v>0.46</v>
      </c>
      <c r="DL245" s="1">
        <v>-0.84</v>
      </c>
      <c r="DM245" s="1">
        <v>0.2</v>
      </c>
      <c r="DN245" s="1">
        <v>-0.5</v>
      </c>
      <c r="DO245" s="1">
        <v>0.03</v>
      </c>
      <c r="DQ245" s="1">
        <v>194602</v>
      </c>
      <c r="DR245" s="1">
        <v>-99.99</v>
      </c>
      <c r="DS245" s="1">
        <v>-6.65</v>
      </c>
      <c r="DT245" s="1">
        <v>-6.9</v>
      </c>
      <c r="DU245" s="1">
        <v>-5.92</v>
      </c>
      <c r="DV245" s="1">
        <v>-6.68</v>
      </c>
      <c r="DW245" s="1">
        <v>-6.62</v>
      </c>
      <c r="DX245" s="1">
        <v>-7.19</v>
      </c>
      <c r="DY245" s="1">
        <v>-6.1</v>
      </c>
      <c r="DZ245" s="1">
        <v>-6.08</v>
      </c>
      <c r="EA245" s="1">
        <v>-6.88</v>
      </c>
      <c r="EB245" s="1">
        <v>-6.49</v>
      </c>
      <c r="EC245" s="1">
        <v>-6.59</v>
      </c>
      <c r="ED245" s="1">
        <v>-6.64</v>
      </c>
      <c r="EE245" s="1">
        <v>-6.95</v>
      </c>
      <c r="EF245" s="1">
        <v>-7.43</v>
      </c>
      <c r="EG245" s="1">
        <v>-6.6</v>
      </c>
      <c r="EH245" s="1">
        <v>-5.6</v>
      </c>
      <c r="EI245" s="1">
        <v>-6.76</v>
      </c>
      <c r="EJ245" s="1">
        <v>-5.41</v>
      </c>
      <c r="EL245">
        <v>194602</v>
      </c>
      <c r="EM245">
        <v>-5.83</v>
      </c>
      <c r="EN245">
        <v>-0.73</v>
      </c>
      <c r="EO245">
        <v>-1.27</v>
      </c>
      <c r="EP245">
        <v>0.03</v>
      </c>
      <c r="ER245" s="1">
        <v>194608</v>
      </c>
      <c r="ES245" s="1">
        <v>-0.03</v>
      </c>
      <c r="EU245" s="1">
        <v>194509</v>
      </c>
      <c r="EV245" s="1">
        <v>0.19</v>
      </c>
      <c r="EX245" s="1">
        <v>195008</v>
      </c>
      <c r="EY245" s="1">
        <v>-3.14</v>
      </c>
      <c r="FA245" s="1">
        <v>194608</v>
      </c>
      <c r="FB245" s="1" t="str">
        <f>IF(ISERROR(VLOOKUP($FA245,MOM,LOOKUPS!C$12,0)*$FB$6+VLOOKUP($FA245,STREV,LOOKUPS!C$10,0)*$FC$6+VLOOKUP($FA245,LTREV,LOOKUPS!C$9,0)*$FD$6+VLOOKUP($FA245,CFP,LOOKUPS!C$6,0)*$FE$6+VLOOKUP($FA245,EP,LOOKUPS!C$8,0)*$FF$6+VLOOKUP($FA245,BM,LOOKUPS!C$5,0)*$FG$6+VLOOKUP($FA245,DIV,LOOKUPS!C$7,0)*$FH$6++VLOOKUP($FA245,SIZE,LOOKUPS!C$11,0)*$FI$6),"",VLOOKUP($FA245,MOM,LOOKUPS!C$12,0)*$FB$6+VLOOKUP($FA245,STREV,LOOKUPS!C$10,0)*$FC$6+VLOOKUP($FA245,LTREV,LOOKUPS!C$9,0)*$FD$6+VLOOKUP($FA245,CFP,LOOKUPS!C$6,0)*$FE$6+VLOOKUP($FA245,EP,LOOKUPS!C$8,0)*$FF$6+VLOOKUP($FA245,BM,LOOKUPS!C$5,0)*$FG$6+VLOOKUP($FA245,DIV,LOOKUPS!C$7,0)*$FH$6++VLOOKUP($FA245,SIZE,LOOKUPS!C$11,0)*$FI$6)</f>
        <v/>
      </c>
      <c r="FC245" s="1" t="str">
        <f>IF(ISERROR(VLOOKUP($FA245,MOM,LOOKUPS!D$12,0)*$FB$6+VLOOKUP($FA245,STREV,LOOKUPS!D$10,0)*$FC$6+VLOOKUP($FA245,LTREV,LOOKUPS!D$9,0)*$FD$6+VLOOKUP($FA245,CFP,LOOKUPS!D$6,0)*$FE$6+VLOOKUP($FA245,EP,LOOKUPS!D$8,0)*$FF$6+VLOOKUP($FA245,BM,LOOKUPS!D$5,0)*$FG$6+VLOOKUP($FA245,DIV,LOOKUPS!D$7,0)*$FH$6++VLOOKUP($FA245,SIZE,LOOKUPS!D$11,0)*$FI$6),"",VLOOKUP($FA245,MOM,LOOKUPS!D$12,0)*$FB$6+VLOOKUP($FA245,STREV,LOOKUPS!D$10,0)*$FC$6+VLOOKUP($FA245,LTREV,LOOKUPS!D$9,0)*$FD$6+VLOOKUP($FA245,CFP,LOOKUPS!D$6,0)*$FE$6+VLOOKUP($FA245,EP,LOOKUPS!D$8,0)*$FF$6+VLOOKUP($FA245,BM,LOOKUPS!D$5,0)*$FG$6+VLOOKUP($FA245,DIV,LOOKUPS!D$7,0)*$FH$6++VLOOKUP($FA245,SIZE,LOOKUPS!D$11,0)*$FI$6)</f>
        <v/>
      </c>
      <c r="FD245" s="1" t="str">
        <f>IF(ISERROR(VLOOKUP($FA245,MOM,LOOKUPS!E$12,0)*$FB$6+VLOOKUP($FA245,STREV,LOOKUPS!E$10,0)*$FC$6+VLOOKUP($FA245,LTREV,LOOKUPS!E$9,0)*$FD$6+VLOOKUP($FA245,CFP,LOOKUPS!E$6,0)*$FE$6+VLOOKUP($FA245,EP,LOOKUPS!E$8,0)*$FF$6+VLOOKUP($FA245,BM,LOOKUPS!E$5,0)*$FG$6+VLOOKUP($FA245,DIV,LOOKUPS!E$7,0)*$FH$6++VLOOKUP($FA245,SIZE,LOOKUPS!E$11,0)*$FI$6),"",VLOOKUP($FA245,MOM,LOOKUPS!E$12,0)*$FB$6+VLOOKUP($FA245,STREV,LOOKUPS!E$10,0)*$FC$6+VLOOKUP($FA245,LTREV,LOOKUPS!E$9,0)*$FD$6+VLOOKUP($FA245,CFP,LOOKUPS!E$6,0)*$FE$6+VLOOKUP($FA245,EP,LOOKUPS!E$8,0)*$FF$6+VLOOKUP($FA245,BM,LOOKUPS!E$5,0)*$FG$6+VLOOKUP($FA245,DIV,LOOKUPS!E$7,0)*$FH$6++VLOOKUP($FA245,SIZE,LOOKUPS!E$11,0)*$FI$6)</f>
        <v/>
      </c>
      <c r="FE245" s="1" t="str">
        <f>IF(ISERROR(VLOOKUP($FA245,MOM,LOOKUPS!F$12,0)*$FB$6+VLOOKUP($FA245,STREV,LOOKUPS!F$10,0)*$FC$6+VLOOKUP($FA245,LTREV,LOOKUPS!F$9,0)*$FD$6+VLOOKUP($FA245,CFP,LOOKUPS!F$6,0)*$FE$6+VLOOKUP($FA245,EP,LOOKUPS!F$8,0)*$FF$6+VLOOKUP($FA245,BM,LOOKUPS!F$5,0)*$FG$6+VLOOKUP($FA245,DIV,LOOKUPS!F$7,0)*$FH$6++VLOOKUP($FA245,SIZE,LOOKUPS!F$11,0)*$FI$6),"",VLOOKUP($FA245,MOM,LOOKUPS!F$12,0)*$FB$6+VLOOKUP($FA245,STREV,LOOKUPS!F$10,0)*$FC$6+VLOOKUP($FA245,LTREV,LOOKUPS!F$9,0)*$FD$6+VLOOKUP($FA245,CFP,LOOKUPS!F$6,0)*$FE$6+VLOOKUP($FA245,EP,LOOKUPS!F$8,0)*$FF$6+VLOOKUP($FA245,BM,LOOKUPS!F$5,0)*$FG$6+VLOOKUP($FA245,DIV,LOOKUPS!F$7,0)*$FH$6++VLOOKUP($FA245,SIZE,LOOKUPS!F$11,0)*$FI$6)</f>
        <v/>
      </c>
      <c r="FF245" s="1" t="str">
        <f>IF(ISERROR(VLOOKUP($FA245,MOM,LOOKUPS!G$12,0)*$FB$6+VLOOKUP($FA245,STREV,LOOKUPS!G$10,0)*$FC$6+VLOOKUP($FA245,LTREV,LOOKUPS!G$9,0)*$FD$6+VLOOKUP($FA245,CFP,LOOKUPS!G$6,0)*$FE$6+VLOOKUP($FA245,EP,LOOKUPS!G$8,0)*$FF$6+VLOOKUP($FA245,BM,LOOKUPS!G$5,0)*$FG$6+VLOOKUP($FA245,DIV,LOOKUPS!G$7,0)*$FH$6++VLOOKUP($FA245,SIZE,LOOKUPS!G$11,0)*$FI$6),"",VLOOKUP($FA245,MOM,LOOKUPS!G$12,0)*$FB$6+VLOOKUP($FA245,STREV,LOOKUPS!G$10,0)*$FC$6+VLOOKUP($FA245,LTREV,LOOKUPS!G$9,0)*$FD$6+VLOOKUP($FA245,CFP,LOOKUPS!G$6,0)*$FE$6+VLOOKUP($FA245,EP,LOOKUPS!G$8,0)*$FF$6+VLOOKUP($FA245,BM,LOOKUPS!G$5,0)*$FG$6+VLOOKUP($FA245,DIV,LOOKUPS!G$7,0)*$FH$6++VLOOKUP($FA245,SIZE,LOOKUPS!G$11,0)*$FI$6)</f>
        <v/>
      </c>
      <c r="FG245" s="1" t="str">
        <f>IF(ISERROR(VLOOKUP($FA245,MOM,LOOKUPS!H$12,0)*$FB$6+VLOOKUP($FA245,STREV,LOOKUPS!H$10,0)*$FC$6+VLOOKUP($FA245,LTREV,LOOKUPS!H$9,0)*$FD$6+VLOOKUP($FA245,CFP,LOOKUPS!H$6,0)*$FE$6+VLOOKUP($FA245,EP,LOOKUPS!H$8,0)*$FF$6+VLOOKUP($FA245,BM,LOOKUPS!H$5,0)*$FG$6+VLOOKUP($FA245,DIV,LOOKUPS!H$7,0)*$FH$6++VLOOKUP($FA245,SIZE,LOOKUPS!H$11,0)*$FI$6),"",VLOOKUP($FA245,MOM,LOOKUPS!H$12,0)*$FB$6+VLOOKUP($FA245,STREV,LOOKUPS!H$10,0)*$FC$6+VLOOKUP($FA245,LTREV,LOOKUPS!H$9,0)*$FD$6+VLOOKUP($FA245,CFP,LOOKUPS!H$6,0)*$FE$6+VLOOKUP($FA245,EP,LOOKUPS!H$8,0)*$FF$6+VLOOKUP($FA245,BM,LOOKUPS!H$5,0)*$FG$6+VLOOKUP($FA245,DIV,LOOKUPS!H$7,0)*$FH$6++VLOOKUP($FA245,SIZE,LOOKUPS!H$11,0)*$FI$6)</f>
        <v/>
      </c>
      <c r="FH245" s="1" t="str">
        <f>IF(ISERROR(VLOOKUP($FA245,MOM,LOOKUPS!I$12,0)*$FB$6+VLOOKUP($FA245,STREV,LOOKUPS!I$10,0)*$FC$6+VLOOKUP($FA245,LTREV,LOOKUPS!I$9,0)*$FD$6+VLOOKUP($FA245,CFP,LOOKUPS!I$6,0)*$FE$6+VLOOKUP($FA245,EP,LOOKUPS!I$8,0)*$FF$6+VLOOKUP($FA245,BM,LOOKUPS!I$5,0)*$FG$6+VLOOKUP($FA245,DIV,LOOKUPS!I$7,0)*$FH$6++VLOOKUP($FA245,SIZE,LOOKUPS!I$11,0)*$FI$6),"",VLOOKUP($FA245,MOM,LOOKUPS!I$12,0)*$FB$6+VLOOKUP($FA245,STREV,LOOKUPS!I$10,0)*$FC$6+VLOOKUP($FA245,LTREV,LOOKUPS!I$9,0)*$FD$6+VLOOKUP($FA245,CFP,LOOKUPS!I$6,0)*$FE$6+VLOOKUP($FA245,EP,LOOKUPS!I$8,0)*$FF$6+VLOOKUP($FA245,BM,LOOKUPS!I$5,0)*$FG$6+VLOOKUP($FA245,DIV,LOOKUPS!I$7,0)*$FH$6++VLOOKUP($FA245,SIZE,LOOKUPS!I$11,0)*$FI$6)</f>
        <v/>
      </c>
      <c r="FI245" s="1" t="str">
        <f>IF(ISERROR(VLOOKUP($FA245,MOM,LOOKUPS!J$12,0)*$FB$6+VLOOKUP($FA245,STREV,LOOKUPS!J$10,0)*$FC$6+VLOOKUP($FA245,LTREV,LOOKUPS!J$9,0)*$FD$6+VLOOKUP($FA245,CFP,LOOKUPS!J$6,0)*$FE$6+VLOOKUP($FA245,EP,LOOKUPS!J$8,0)*$FF$6+VLOOKUP($FA245,BM,LOOKUPS!J$5,0)*$FG$6+VLOOKUP($FA245,DIV,LOOKUPS!J$7,0)*$FH$6++VLOOKUP($FA245,SIZE,LOOKUPS!J$11,0)*$FI$6),"",VLOOKUP($FA245,MOM,LOOKUPS!J$12,0)*$FB$6+VLOOKUP($FA245,STREV,LOOKUPS!J$10,0)*$FC$6+VLOOKUP($FA245,LTREV,LOOKUPS!J$9,0)*$FD$6+VLOOKUP($FA245,CFP,LOOKUPS!J$6,0)*$FE$6+VLOOKUP($FA245,EP,LOOKUPS!J$8,0)*$FF$6+VLOOKUP($FA245,BM,LOOKUPS!J$5,0)*$FG$6+VLOOKUP($FA245,DIV,LOOKUPS!J$7,0)*$FH$6++VLOOKUP($FA245,SIZE,LOOKUPS!J$11,0)*$FI$6)</f>
        <v/>
      </c>
      <c r="FJ245" s="1" t="str">
        <f>IF(ISERROR(VLOOKUP($FA245,MOM,LOOKUPS!K$12,0)*$FB$6+VLOOKUP($FA245,STREV,LOOKUPS!K$10,0)*$FC$6+VLOOKUP($FA245,LTREV,LOOKUPS!K$9,0)*$FD$6+VLOOKUP($FA245,CFP,LOOKUPS!K$6,0)*$FE$6+VLOOKUP($FA245,EP,LOOKUPS!K$8,0)*$FF$6+VLOOKUP($FA245,BM,LOOKUPS!K$5,0)*$FG$6+VLOOKUP($FA245,DIV,LOOKUPS!K$7,0)*$FH$6++VLOOKUP($FA245,SIZE,LOOKUPS!K$11,0)*$FI$6),"",VLOOKUP($FA245,MOM,LOOKUPS!K$12,0)*$FB$6+VLOOKUP($FA245,STREV,LOOKUPS!K$10,0)*$FC$6+VLOOKUP($FA245,LTREV,LOOKUPS!K$9,0)*$FD$6+VLOOKUP($FA245,CFP,LOOKUPS!K$6,0)*$FE$6+VLOOKUP($FA245,EP,LOOKUPS!K$8,0)*$FF$6+VLOOKUP($FA245,BM,LOOKUPS!K$5,0)*$FG$6+VLOOKUP($FA245,DIV,LOOKUPS!K$7,0)*$FH$6++VLOOKUP($FA245,SIZE,LOOKUPS!K$11,0)*$FI$6)</f>
        <v/>
      </c>
      <c r="FK245" s="1" t="str">
        <f>IF(ISERROR(VLOOKUP($FA245,MOM,LOOKUPS!L$12,0)*$FB$6+VLOOKUP($FA245,STREV,LOOKUPS!L$10,0)*$FC$6+VLOOKUP($FA245,LTREV,LOOKUPS!L$9,0)*$FD$6+VLOOKUP($FA245,CFP,LOOKUPS!L$6,0)*$FE$6+VLOOKUP($FA245,EP,LOOKUPS!L$8,0)*$FF$6+VLOOKUP($FA245,BM,LOOKUPS!L$5,0)*$FG$6+VLOOKUP($FA245,DIV,LOOKUPS!L$7,0)*$FH$6++VLOOKUP($FA245,SIZE,LOOKUPS!L$11,0)*$FI$6),"",VLOOKUP($FA245,MOM,LOOKUPS!L$12,0)*$FB$6+VLOOKUP($FA245,STREV,LOOKUPS!L$10,0)*$FC$6+VLOOKUP($FA245,LTREV,LOOKUPS!L$9,0)*$FD$6+VLOOKUP($FA245,CFP,LOOKUPS!L$6,0)*$FE$6+VLOOKUP($FA245,EP,LOOKUPS!L$8,0)*$FF$6+VLOOKUP($FA245,BM,LOOKUPS!L$5,0)*$FG$6+VLOOKUP($FA245,DIV,LOOKUPS!L$7,0)*$FH$6++VLOOKUP($FA245,SIZE,LOOKUPS!L$11,0)*$FI$6)</f>
        <v/>
      </c>
    </row>
    <row r="246" spans="1:167" x14ac:dyDescent="0.3">
      <c r="A246" s="1">
        <v>194609</v>
      </c>
      <c r="B246" s="1">
        <v>-17.059999999999999</v>
      </c>
      <c r="C246" s="1">
        <v>-13.99</v>
      </c>
      <c r="D246" s="1">
        <v>-13.75</v>
      </c>
      <c r="E246" s="1">
        <v>-12.93</v>
      </c>
      <c r="F246" s="1">
        <v>-12.21</v>
      </c>
      <c r="G246" s="1">
        <v>-12.8</v>
      </c>
      <c r="H246" s="1">
        <v>-12.25</v>
      </c>
      <c r="I246" s="1">
        <v>-12.8</v>
      </c>
      <c r="J246" s="1">
        <v>-12.35</v>
      </c>
      <c r="K246" s="1">
        <v>-14.12</v>
      </c>
      <c r="M246" s="1">
        <v>194510</v>
      </c>
      <c r="N246" s="1">
        <v>7.18</v>
      </c>
      <c r="O246" s="1">
        <v>7.22</v>
      </c>
      <c r="P246" s="1">
        <v>5.04</v>
      </c>
      <c r="Q246" s="1">
        <v>6.3</v>
      </c>
      <c r="R246" s="1">
        <v>5.57</v>
      </c>
      <c r="S246" s="1">
        <v>6.18</v>
      </c>
      <c r="T246" s="1">
        <v>6.23</v>
      </c>
      <c r="U246" s="1">
        <v>6.62</v>
      </c>
      <c r="V246" s="1">
        <v>6.95</v>
      </c>
      <c r="W246" s="1">
        <v>8.4700000000000006</v>
      </c>
      <c r="Y246" s="1">
        <v>195009</v>
      </c>
      <c r="Z246" s="1">
        <v>4.29</v>
      </c>
      <c r="AA246" s="1">
        <v>4.9400000000000004</v>
      </c>
      <c r="AB246" s="1">
        <v>5.59</v>
      </c>
      <c r="AC246" s="1">
        <v>5.05</v>
      </c>
      <c r="AD246" s="1">
        <v>6.44</v>
      </c>
      <c r="AE246" s="1">
        <v>6.25</v>
      </c>
      <c r="AF246" s="1">
        <v>3.98</v>
      </c>
      <c r="AG246" s="1">
        <v>5.27</v>
      </c>
      <c r="AH246" s="1">
        <v>6.07</v>
      </c>
      <c r="AI246" s="1">
        <v>5.19</v>
      </c>
      <c r="AK246">
        <v>197103</v>
      </c>
      <c r="AL246">
        <v>7.44</v>
      </c>
      <c r="AM246">
        <v>6.92</v>
      </c>
      <c r="AN246">
        <v>4.97</v>
      </c>
      <c r="AO246">
        <v>5.12</v>
      </c>
      <c r="AP246">
        <v>6.98</v>
      </c>
      <c r="AQ246">
        <v>6.34</v>
      </c>
      <c r="AR246">
        <v>4.5199999999999996</v>
      </c>
      <c r="AS246">
        <v>4.55</v>
      </c>
      <c r="AT246">
        <v>5.55</v>
      </c>
      <c r="AU246">
        <v>7.86</v>
      </c>
      <c r="AV246">
        <v>5.83</v>
      </c>
      <c r="AW246">
        <v>6.78</v>
      </c>
      <c r="AX246">
        <v>5.89</v>
      </c>
      <c r="AY246">
        <v>5.95</v>
      </c>
      <c r="AZ246">
        <v>3.03</v>
      </c>
      <c r="BA246">
        <v>4.87</v>
      </c>
      <c r="BB246">
        <v>4.2300000000000004</v>
      </c>
      <c r="BC246">
        <v>5.37</v>
      </c>
      <c r="BD246">
        <v>5.72</v>
      </c>
      <c r="BF246" s="1">
        <v>197103</v>
      </c>
      <c r="BG246" s="1">
        <v>7.61</v>
      </c>
      <c r="BH246" s="1">
        <v>6</v>
      </c>
      <c r="BI246" s="1">
        <v>5.97</v>
      </c>
      <c r="BJ246" s="1">
        <v>4.8899999999999997</v>
      </c>
      <c r="BK246" s="1">
        <v>6.06</v>
      </c>
      <c r="BL246" s="1">
        <v>7.06</v>
      </c>
      <c r="BM246" s="1">
        <v>5.39</v>
      </c>
      <c r="BN246" s="1">
        <v>4.12</v>
      </c>
      <c r="BO246" s="1">
        <v>5.38</v>
      </c>
      <c r="BP246" s="1">
        <v>6.42</v>
      </c>
      <c r="BQ246" s="1">
        <v>5.61</v>
      </c>
      <c r="BR246" s="1">
        <v>5.87</v>
      </c>
      <c r="BS246" s="1">
        <v>8.49</v>
      </c>
      <c r="BT246" s="1">
        <v>6.02</v>
      </c>
      <c r="BU246" s="1">
        <v>4.7699999999999996</v>
      </c>
      <c r="BV246" s="1">
        <v>4.5199999999999996</v>
      </c>
      <c r="BW246" s="1">
        <v>3.61</v>
      </c>
      <c r="BX246" s="1">
        <v>4.6500000000000004</v>
      </c>
      <c r="BY246" s="1">
        <v>6.06</v>
      </c>
      <c r="CA246" s="1">
        <v>194603</v>
      </c>
      <c r="CB246" s="1">
        <v>-99.99</v>
      </c>
      <c r="CC246" s="1">
        <v>6.14</v>
      </c>
      <c r="CD246" s="1">
        <v>6.72</v>
      </c>
      <c r="CE246" s="1">
        <v>4.97</v>
      </c>
      <c r="CF246" s="1">
        <v>5.91</v>
      </c>
      <c r="CG246" s="1">
        <v>7.13</v>
      </c>
      <c r="CH246" s="1">
        <v>6.66</v>
      </c>
      <c r="CI246" s="1">
        <v>6.33</v>
      </c>
      <c r="CJ246" s="1">
        <v>4.07</v>
      </c>
      <c r="CK246" s="1">
        <v>6.19</v>
      </c>
      <c r="CL246" s="1">
        <v>5.63</v>
      </c>
      <c r="CM246" s="1">
        <v>6.59</v>
      </c>
      <c r="CN246" s="1">
        <v>7.68</v>
      </c>
      <c r="CO246" s="1">
        <v>6.69</v>
      </c>
      <c r="CP246" s="1">
        <v>6.62</v>
      </c>
      <c r="CQ246" s="1">
        <v>5.9</v>
      </c>
      <c r="CR246" s="1">
        <v>6.77</v>
      </c>
      <c r="CS246" s="1">
        <v>4.75</v>
      </c>
      <c r="CT246" s="1">
        <v>3.38</v>
      </c>
      <c r="CV246" s="1">
        <v>194703</v>
      </c>
      <c r="CW246" s="1">
        <v>-6.07</v>
      </c>
      <c r="CX246" s="1">
        <v>-2.73</v>
      </c>
      <c r="CY246" s="1">
        <v>-2.2599999999999998</v>
      </c>
      <c r="CZ246" s="1">
        <v>-2.41</v>
      </c>
      <c r="DA246" s="1">
        <v>-3.03</v>
      </c>
      <c r="DB246" s="1">
        <v>-2.2000000000000002</v>
      </c>
      <c r="DC246" s="1">
        <v>-2.2000000000000002</v>
      </c>
      <c r="DD246" s="1">
        <v>-2.4500000000000002</v>
      </c>
      <c r="DE246" s="1">
        <v>-2.36</v>
      </c>
      <c r="DF246" s="1">
        <v>-3.49</v>
      </c>
      <c r="DG246" s="1">
        <v>-2.58</v>
      </c>
      <c r="DH246" s="1">
        <v>-2.14</v>
      </c>
      <c r="DI246" s="1">
        <v>-2.2599999999999998</v>
      </c>
      <c r="DJ246" s="1">
        <v>-1.94</v>
      </c>
      <c r="DK246" s="1">
        <v>-2.46</v>
      </c>
      <c r="DL246" s="1">
        <v>-2.39</v>
      </c>
      <c r="DM246" s="1">
        <v>-2.5099999999999998</v>
      </c>
      <c r="DN246" s="1">
        <v>-2.7</v>
      </c>
      <c r="DO246" s="1">
        <v>-2.0299999999999998</v>
      </c>
      <c r="DQ246" s="1">
        <v>194603</v>
      </c>
      <c r="DR246" s="1">
        <v>-99.99</v>
      </c>
      <c r="DS246" s="1">
        <v>3.39</v>
      </c>
      <c r="DT246" s="1">
        <v>7.44</v>
      </c>
      <c r="DU246" s="1">
        <v>6.43</v>
      </c>
      <c r="DV246" s="1">
        <v>3.07</v>
      </c>
      <c r="DW246" s="1">
        <v>5.9</v>
      </c>
      <c r="DX246" s="1">
        <v>7.27</v>
      </c>
      <c r="DY246" s="1">
        <v>7.03</v>
      </c>
      <c r="DZ246" s="1">
        <v>6.32</v>
      </c>
      <c r="EA246" s="1">
        <v>2.34</v>
      </c>
      <c r="EB246" s="1">
        <v>3.78</v>
      </c>
      <c r="EC246" s="1">
        <v>4.04</v>
      </c>
      <c r="ED246" s="1">
        <v>7.76</v>
      </c>
      <c r="EE246" s="1">
        <v>6.82</v>
      </c>
      <c r="EF246" s="1">
        <v>7.71</v>
      </c>
      <c r="EG246" s="1">
        <v>7.43</v>
      </c>
      <c r="EH246" s="1">
        <v>6.64</v>
      </c>
      <c r="EI246" s="1">
        <v>6.43</v>
      </c>
      <c r="EJ246" s="1">
        <v>6.21</v>
      </c>
      <c r="EL246">
        <v>194603</v>
      </c>
      <c r="EM246">
        <v>5.87</v>
      </c>
      <c r="EN246">
        <v>0.31</v>
      </c>
      <c r="EO246">
        <v>-0.36</v>
      </c>
      <c r="EP246">
        <v>0.03</v>
      </c>
      <c r="ER246" s="1">
        <v>194609</v>
      </c>
      <c r="ES246" s="1">
        <v>0.74</v>
      </c>
      <c r="EU246" s="1">
        <v>194510</v>
      </c>
      <c r="EV246" s="1">
        <v>-1.29</v>
      </c>
      <c r="EX246" s="1">
        <v>195009</v>
      </c>
      <c r="EY246" s="1">
        <v>0.36</v>
      </c>
      <c r="FA246" s="1">
        <v>194609</v>
      </c>
      <c r="FB246" s="1" t="str">
        <f>IF(ISERROR(VLOOKUP($FA246,MOM,LOOKUPS!C$12,0)*$FB$6+VLOOKUP($FA246,STREV,LOOKUPS!C$10,0)*$FC$6+VLOOKUP($FA246,LTREV,LOOKUPS!C$9,0)*$FD$6+VLOOKUP($FA246,CFP,LOOKUPS!C$6,0)*$FE$6+VLOOKUP($FA246,EP,LOOKUPS!C$8,0)*$FF$6+VLOOKUP($FA246,BM,LOOKUPS!C$5,0)*$FG$6+VLOOKUP($FA246,DIV,LOOKUPS!C$7,0)*$FH$6++VLOOKUP($FA246,SIZE,LOOKUPS!C$11,0)*$FI$6),"",VLOOKUP($FA246,MOM,LOOKUPS!C$12,0)*$FB$6+VLOOKUP($FA246,STREV,LOOKUPS!C$10,0)*$FC$6+VLOOKUP($FA246,LTREV,LOOKUPS!C$9,0)*$FD$6+VLOOKUP($FA246,CFP,LOOKUPS!C$6,0)*$FE$6+VLOOKUP($FA246,EP,LOOKUPS!C$8,0)*$FF$6+VLOOKUP($FA246,BM,LOOKUPS!C$5,0)*$FG$6+VLOOKUP($FA246,DIV,LOOKUPS!C$7,0)*$FH$6++VLOOKUP($FA246,SIZE,LOOKUPS!C$11,0)*$FI$6)</f>
        <v/>
      </c>
      <c r="FC246" s="1" t="str">
        <f>IF(ISERROR(VLOOKUP($FA246,MOM,LOOKUPS!D$12,0)*$FB$6+VLOOKUP($FA246,STREV,LOOKUPS!D$10,0)*$FC$6+VLOOKUP($FA246,LTREV,LOOKUPS!D$9,0)*$FD$6+VLOOKUP($FA246,CFP,LOOKUPS!D$6,0)*$FE$6+VLOOKUP($FA246,EP,LOOKUPS!D$8,0)*$FF$6+VLOOKUP($FA246,BM,LOOKUPS!D$5,0)*$FG$6+VLOOKUP($FA246,DIV,LOOKUPS!D$7,0)*$FH$6++VLOOKUP($FA246,SIZE,LOOKUPS!D$11,0)*$FI$6),"",VLOOKUP($FA246,MOM,LOOKUPS!D$12,0)*$FB$6+VLOOKUP($FA246,STREV,LOOKUPS!D$10,0)*$FC$6+VLOOKUP($FA246,LTREV,LOOKUPS!D$9,0)*$FD$6+VLOOKUP($FA246,CFP,LOOKUPS!D$6,0)*$FE$6+VLOOKUP($FA246,EP,LOOKUPS!D$8,0)*$FF$6+VLOOKUP($FA246,BM,LOOKUPS!D$5,0)*$FG$6+VLOOKUP($FA246,DIV,LOOKUPS!D$7,0)*$FH$6++VLOOKUP($FA246,SIZE,LOOKUPS!D$11,0)*$FI$6)</f>
        <v/>
      </c>
      <c r="FD246" s="1" t="str">
        <f>IF(ISERROR(VLOOKUP($FA246,MOM,LOOKUPS!E$12,0)*$FB$6+VLOOKUP($FA246,STREV,LOOKUPS!E$10,0)*$FC$6+VLOOKUP($FA246,LTREV,LOOKUPS!E$9,0)*$FD$6+VLOOKUP($FA246,CFP,LOOKUPS!E$6,0)*$FE$6+VLOOKUP($FA246,EP,LOOKUPS!E$8,0)*$FF$6+VLOOKUP($FA246,BM,LOOKUPS!E$5,0)*$FG$6+VLOOKUP($FA246,DIV,LOOKUPS!E$7,0)*$FH$6++VLOOKUP($FA246,SIZE,LOOKUPS!E$11,0)*$FI$6),"",VLOOKUP($FA246,MOM,LOOKUPS!E$12,0)*$FB$6+VLOOKUP($FA246,STREV,LOOKUPS!E$10,0)*$FC$6+VLOOKUP($FA246,LTREV,LOOKUPS!E$9,0)*$FD$6+VLOOKUP($FA246,CFP,LOOKUPS!E$6,0)*$FE$6+VLOOKUP($FA246,EP,LOOKUPS!E$8,0)*$FF$6+VLOOKUP($FA246,BM,LOOKUPS!E$5,0)*$FG$6+VLOOKUP($FA246,DIV,LOOKUPS!E$7,0)*$FH$6++VLOOKUP($FA246,SIZE,LOOKUPS!E$11,0)*$FI$6)</f>
        <v/>
      </c>
      <c r="FE246" s="1" t="str">
        <f>IF(ISERROR(VLOOKUP($FA246,MOM,LOOKUPS!F$12,0)*$FB$6+VLOOKUP($FA246,STREV,LOOKUPS!F$10,0)*$FC$6+VLOOKUP($FA246,LTREV,LOOKUPS!F$9,0)*$FD$6+VLOOKUP($FA246,CFP,LOOKUPS!F$6,0)*$FE$6+VLOOKUP($FA246,EP,LOOKUPS!F$8,0)*$FF$6+VLOOKUP($FA246,BM,LOOKUPS!F$5,0)*$FG$6+VLOOKUP($FA246,DIV,LOOKUPS!F$7,0)*$FH$6++VLOOKUP($FA246,SIZE,LOOKUPS!F$11,0)*$FI$6),"",VLOOKUP($FA246,MOM,LOOKUPS!F$12,0)*$FB$6+VLOOKUP($FA246,STREV,LOOKUPS!F$10,0)*$FC$6+VLOOKUP($FA246,LTREV,LOOKUPS!F$9,0)*$FD$6+VLOOKUP($FA246,CFP,LOOKUPS!F$6,0)*$FE$6+VLOOKUP($FA246,EP,LOOKUPS!F$8,0)*$FF$6+VLOOKUP($FA246,BM,LOOKUPS!F$5,0)*$FG$6+VLOOKUP($FA246,DIV,LOOKUPS!F$7,0)*$FH$6++VLOOKUP($FA246,SIZE,LOOKUPS!F$11,0)*$FI$6)</f>
        <v/>
      </c>
      <c r="FF246" s="1" t="str">
        <f>IF(ISERROR(VLOOKUP($FA246,MOM,LOOKUPS!G$12,0)*$FB$6+VLOOKUP($FA246,STREV,LOOKUPS!G$10,0)*$FC$6+VLOOKUP($FA246,LTREV,LOOKUPS!G$9,0)*$FD$6+VLOOKUP($FA246,CFP,LOOKUPS!G$6,0)*$FE$6+VLOOKUP($FA246,EP,LOOKUPS!G$8,0)*$FF$6+VLOOKUP($FA246,BM,LOOKUPS!G$5,0)*$FG$6+VLOOKUP($FA246,DIV,LOOKUPS!G$7,0)*$FH$6++VLOOKUP($FA246,SIZE,LOOKUPS!G$11,0)*$FI$6),"",VLOOKUP($FA246,MOM,LOOKUPS!G$12,0)*$FB$6+VLOOKUP($FA246,STREV,LOOKUPS!G$10,0)*$FC$6+VLOOKUP($FA246,LTREV,LOOKUPS!G$9,0)*$FD$6+VLOOKUP($FA246,CFP,LOOKUPS!G$6,0)*$FE$6+VLOOKUP($FA246,EP,LOOKUPS!G$8,0)*$FF$6+VLOOKUP($FA246,BM,LOOKUPS!G$5,0)*$FG$6+VLOOKUP($FA246,DIV,LOOKUPS!G$7,0)*$FH$6++VLOOKUP($FA246,SIZE,LOOKUPS!G$11,0)*$FI$6)</f>
        <v/>
      </c>
      <c r="FG246" s="1" t="str">
        <f>IF(ISERROR(VLOOKUP($FA246,MOM,LOOKUPS!H$12,0)*$FB$6+VLOOKUP($FA246,STREV,LOOKUPS!H$10,0)*$FC$6+VLOOKUP($FA246,LTREV,LOOKUPS!H$9,0)*$FD$6+VLOOKUP($FA246,CFP,LOOKUPS!H$6,0)*$FE$6+VLOOKUP($FA246,EP,LOOKUPS!H$8,0)*$FF$6+VLOOKUP($FA246,BM,LOOKUPS!H$5,0)*$FG$6+VLOOKUP($FA246,DIV,LOOKUPS!H$7,0)*$FH$6++VLOOKUP($FA246,SIZE,LOOKUPS!H$11,0)*$FI$6),"",VLOOKUP($FA246,MOM,LOOKUPS!H$12,0)*$FB$6+VLOOKUP($FA246,STREV,LOOKUPS!H$10,0)*$FC$6+VLOOKUP($FA246,LTREV,LOOKUPS!H$9,0)*$FD$6+VLOOKUP($FA246,CFP,LOOKUPS!H$6,0)*$FE$6+VLOOKUP($FA246,EP,LOOKUPS!H$8,0)*$FF$6+VLOOKUP($FA246,BM,LOOKUPS!H$5,0)*$FG$6+VLOOKUP($FA246,DIV,LOOKUPS!H$7,0)*$FH$6++VLOOKUP($FA246,SIZE,LOOKUPS!H$11,0)*$FI$6)</f>
        <v/>
      </c>
      <c r="FH246" s="1" t="str">
        <f>IF(ISERROR(VLOOKUP($FA246,MOM,LOOKUPS!I$12,0)*$FB$6+VLOOKUP($FA246,STREV,LOOKUPS!I$10,0)*$FC$6+VLOOKUP($FA246,LTREV,LOOKUPS!I$9,0)*$FD$6+VLOOKUP($FA246,CFP,LOOKUPS!I$6,0)*$FE$6+VLOOKUP($FA246,EP,LOOKUPS!I$8,0)*$FF$6+VLOOKUP($FA246,BM,LOOKUPS!I$5,0)*$FG$6+VLOOKUP($FA246,DIV,LOOKUPS!I$7,0)*$FH$6++VLOOKUP($FA246,SIZE,LOOKUPS!I$11,0)*$FI$6),"",VLOOKUP($FA246,MOM,LOOKUPS!I$12,0)*$FB$6+VLOOKUP($FA246,STREV,LOOKUPS!I$10,0)*$FC$6+VLOOKUP($FA246,LTREV,LOOKUPS!I$9,0)*$FD$6+VLOOKUP($FA246,CFP,LOOKUPS!I$6,0)*$FE$6+VLOOKUP($FA246,EP,LOOKUPS!I$8,0)*$FF$6+VLOOKUP($FA246,BM,LOOKUPS!I$5,0)*$FG$6+VLOOKUP($FA246,DIV,LOOKUPS!I$7,0)*$FH$6++VLOOKUP($FA246,SIZE,LOOKUPS!I$11,0)*$FI$6)</f>
        <v/>
      </c>
      <c r="FI246" s="1" t="str">
        <f>IF(ISERROR(VLOOKUP($FA246,MOM,LOOKUPS!J$12,0)*$FB$6+VLOOKUP($FA246,STREV,LOOKUPS!J$10,0)*$FC$6+VLOOKUP($FA246,LTREV,LOOKUPS!J$9,0)*$FD$6+VLOOKUP($FA246,CFP,LOOKUPS!J$6,0)*$FE$6+VLOOKUP($FA246,EP,LOOKUPS!J$8,0)*$FF$6+VLOOKUP($FA246,BM,LOOKUPS!J$5,0)*$FG$6+VLOOKUP($FA246,DIV,LOOKUPS!J$7,0)*$FH$6++VLOOKUP($FA246,SIZE,LOOKUPS!J$11,0)*$FI$6),"",VLOOKUP($FA246,MOM,LOOKUPS!J$12,0)*$FB$6+VLOOKUP($FA246,STREV,LOOKUPS!J$10,0)*$FC$6+VLOOKUP($FA246,LTREV,LOOKUPS!J$9,0)*$FD$6+VLOOKUP($FA246,CFP,LOOKUPS!J$6,0)*$FE$6+VLOOKUP($FA246,EP,LOOKUPS!J$8,0)*$FF$6+VLOOKUP($FA246,BM,LOOKUPS!J$5,0)*$FG$6+VLOOKUP($FA246,DIV,LOOKUPS!J$7,0)*$FH$6++VLOOKUP($FA246,SIZE,LOOKUPS!J$11,0)*$FI$6)</f>
        <v/>
      </c>
      <c r="FJ246" s="1" t="str">
        <f>IF(ISERROR(VLOOKUP($FA246,MOM,LOOKUPS!K$12,0)*$FB$6+VLOOKUP($FA246,STREV,LOOKUPS!K$10,0)*$FC$6+VLOOKUP($FA246,LTREV,LOOKUPS!K$9,0)*$FD$6+VLOOKUP($FA246,CFP,LOOKUPS!K$6,0)*$FE$6+VLOOKUP($FA246,EP,LOOKUPS!K$8,0)*$FF$6+VLOOKUP($FA246,BM,LOOKUPS!K$5,0)*$FG$6+VLOOKUP($FA246,DIV,LOOKUPS!K$7,0)*$FH$6++VLOOKUP($FA246,SIZE,LOOKUPS!K$11,0)*$FI$6),"",VLOOKUP($FA246,MOM,LOOKUPS!K$12,0)*$FB$6+VLOOKUP($FA246,STREV,LOOKUPS!K$10,0)*$FC$6+VLOOKUP($FA246,LTREV,LOOKUPS!K$9,0)*$FD$6+VLOOKUP($FA246,CFP,LOOKUPS!K$6,0)*$FE$6+VLOOKUP($FA246,EP,LOOKUPS!K$8,0)*$FF$6+VLOOKUP($FA246,BM,LOOKUPS!K$5,0)*$FG$6+VLOOKUP($FA246,DIV,LOOKUPS!K$7,0)*$FH$6++VLOOKUP($FA246,SIZE,LOOKUPS!K$11,0)*$FI$6)</f>
        <v/>
      </c>
      <c r="FK246" s="1" t="str">
        <f>IF(ISERROR(VLOOKUP($FA246,MOM,LOOKUPS!L$12,0)*$FB$6+VLOOKUP($FA246,STREV,LOOKUPS!L$10,0)*$FC$6+VLOOKUP($FA246,LTREV,LOOKUPS!L$9,0)*$FD$6+VLOOKUP($FA246,CFP,LOOKUPS!L$6,0)*$FE$6+VLOOKUP($FA246,EP,LOOKUPS!L$8,0)*$FF$6+VLOOKUP($FA246,BM,LOOKUPS!L$5,0)*$FG$6+VLOOKUP($FA246,DIV,LOOKUPS!L$7,0)*$FH$6++VLOOKUP($FA246,SIZE,LOOKUPS!L$11,0)*$FI$6),"",VLOOKUP($FA246,MOM,LOOKUPS!L$12,0)*$FB$6+VLOOKUP($FA246,STREV,LOOKUPS!L$10,0)*$FC$6+VLOOKUP($FA246,LTREV,LOOKUPS!L$9,0)*$FD$6+VLOOKUP($FA246,CFP,LOOKUPS!L$6,0)*$FE$6+VLOOKUP($FA246,EP,LOOKUPS!L$8,0)*$FF$6+VLOOKUP($FA246,BM,LOOKUPS!L$5,0)*$FG$6+VLOOKUP($FA246,DIV,LOOKUPS!L$7,0)*$FH$6++VLOOKUP($FA246,SIZE,LOOKUPS!L$11,0)*$FI$6)</f>
        <v/>
      </c>
    </row>
    <row r="247" spans="1:167" x14ac:dyDescent="0.3">
      <c r="A247" s="1">
        <v>194610</v>
      </c>
      <c r="B247" s="1">
        <v>-2.2200000000000002</v>
      </c>
      <c r="C247" s="1">
        <v>-1.3</v>
      </c>
      <c r="D247" s="1">
        <v>-1.58</v>
      </c>
      <c r="E247" s="1">
        <v>-1.87</v>
      </c>
      <c r="F247" s="1">
        <v>-0.31</v>
      </c>
      <c r="G247" s="1">
        <v>-0.39</v>
      </c>
      <c r="H247" s="1">
        <v>-0.86</v>
      </c>
      <c r="I247" s="1">
        <v>-0.39</v>
      </c>
      <c r="J247" s="1">
        <v>-1.67</v>
      </c>
      <c r="K247" s="1">
        <v>-1.7</v>
      </c>
      <c r="M247" s="1">
        <v>194511</v>
      </c>
      <c r="N247" s="1">
        <v>7.83</v>
      </c>
      <c r="O247" s="1">
        <v>7.24</v>
      </c>
      <c r="P247" s="1">
        <v>11.21</v>
      </c>
      <c r="Q247" s="1">
        <v>9.7100000000000009</v>
      </c>
      <c r="R247" s="1">
        <v>9.8800000000000008</v>
      </c>
      <c r="S247" s="1">
        <v>11.07</v>
      </c>
      <c r="T247" s="1">
        <v>9.27</v>
      </c>
      <c r="U247" s="1">
        <v>10.199999999999999</v>
      </c>
      <c r="V247" s="1">
        <v>9.84</v>
      </c>
      <c r="W247" s="1">
        <v>9.98</v>
      </c>
      <c r="Y247" s="1">
        <v>195010</v>
      </c>
      <c r="Z247" s="1">
        <v>-0.12</v>
      </c>
      <c r="AA247" s="1">
        <v>0.47</v>
      </c>
      <c r="AB247" s="1">
        <v>-0.26</v>
      </c>
      <c r="AC247" s="1">
        <v>-0.37</v>
      </c>
      <c r="AD247" s="1">
        <v>-1.19</v>
      </c>
      <c r="AE247" s="1">
        <v>-0.2</v>
      </c>
      <c r="AF247" s="1">
        <v>-0.79</v>
      </c>
      <c r="AG247" s="1">
        <v>0.24</v>
      </c>
      <c r="AH247" s="1">
        <v>0.12</v>
      </c>
      <c r="AI247" s="1">
        <v>-0.91</v>
      </c>
      <c r="AK247">
        <v>197104</v>
      </c>
      <c r="AL247">
        <v>2.65</v>
      </c>
      <c r="AM247">
        <v>2.98</v>
      </c>
      <c r="AN247">
        <v>2.67</v>
      </c>
      <c r="AO247">
        <v>2.82</v>
      </c>
      <c r="AP247">
        <v>3.47</v>
      </c>
      <c r="AQ247">
        <v>2.31</v>
      </c>
      <c r="AR247">
        <v>2.48</v>
      </c>
      <c r="AS247">
        <v>2.6</v>
      </c>
      <c r="AT247">
        <v>2.99</v>
      </c>
      <c r="AU247">
        <v>3.6</v>
      </c>
      <c r="AV247">
        <v>3.32</v>
      </c>
      <c r="AW247">
        <v>1.67</v>
      </c>
      <c r="AX247">
        <v>2.95</v>
      </c>
      <c r="AY247">
        <v>1.66</v>
      </c>
      <c r="AZ247">
        <v>3.33</v>
      </c>
      <c r="BA247">
        <v>2.74</v>
      </c>
      <c r="BB247">
        <v>2.4700000000000002</v>
      </c>
      <c r="BC247">
        <v>2.8</v>
      </c>
      <c r="BD247">
        <v>3.17</v>
      </c>
      <c r="BF247" s="1">
        <v>197104</v>
      </c>
      <c r="BG247" s="1">
        <v>2.91</v>
      </c>
      <c r="BH247" s="1">
        <v>3.2</v>
      </c>
      <c r="BI247" s="1">
        <v>3.17</v>
      </c>
      <c r="BJ247" s="1">
        <v>1.68</v>
      </c>
      <c r="BK247" s="1">
        <v>3.81</v>
      </c>
      <c r="BL247" s="1">
        <v>2.4300000000000002</v>
      </c>
      <c r="BM247" s="1">
        <v>3.06</v>
      </c>
      <c r="BN247" s="1">
        <v>3.21</v>
      </c>
      <c r="BO247" s="1">
        <v>1.18</v>
      </c>
      <c r="BP247" s="1">
        <v>4.84</v>
      </c>
      <c r="BQ247" s="1">
        <v>2.4900000000000002</v>
      </c>
      <c r="BR247" s="1">
        <v>1.82</v>
      </c>
      <c r="BS247" s="1">
        <v>3.17</v>
      </c>
      <c r="BT247" s="1">
        <v>3.85</v>
      </c>
      <c r="BU247" s="1">
        <v>2.27</v>
      </c>
      <c r="BV247" s="1">
        <v>3.4</v>
      </c>
      <c r="BW247" s="1">
        <v>2.97</v>
      </c>
      <c r="BX247" s="1">
        <v>1.43</v>
      </c>
      <c r="BY247" s="1">
        <v>0.96</v>
      </c>
      <c r="CA247" s="1">
        <v>194604</v>
      </c>
      <c r="CB247" s="1">
        <v>-99.99</v>
      </c>
      <c r="CC247" s="1">
        <v>4.0599999999999996</v>
      </c>
      <c r="CD247" s="1">
        <v>6.73</v>
      </c>
      <c r="CE247" s="1">
        <v>5.0999999999999996</v>
      </c>
      <c r="CF247" s="1">
        <v>4.03</v>
      </c>
      <c r="CG247" s="1">
        <v>5.17</v>
      </c>
      <c r="CH247" s="1">
        <v>7.28</v>
      </c>
      <c r="CI247" s="1">
        <v>5.81</v>
      </c>
      <c r="CJ247" s="1">
        <v>4.9000000000000004</v>
      </c>
      <c r="CK247" s="1">
        <v>4.13</v>
      </c>
      <c r="CL247" s="1">
        <v>3.93</v>
      </c>
      <c r="CM247" s="1">
        <v>4.12</v>
      </c>
      <c r="CN247" s="1">
        <v>6.23</v>
      </c>
      <c r="CO247" s="1">
        <v>6.79</v>
      </c>
      <c r="CP247" s="1">
        <v>7.79</v>
      </c>
      <c r="CQ247" s="1">
        <v>6.13</v>
      </c>
      <c r="CR247" s="1">
        <v>5.5</v>
      </c>
      <c r="CS247" s="1">
        <v>7.03</v>
      </c>
      <c r="CT247" s="1">
        <v>2.75</v>
      </c>
      <c r="CV247" s="1">
        <v>194704</v>
      </c>
      <c r="CW247" s="1">
        <v>-13.26</v>
      </c>
      <c r="CX247" s="1">
        <v>-8.98</v>
      </c>
      <c r="CY247" s="1">
        <v>-6.82</v>
      </c>
      <c r="CZ247" s="1">
        <v>-6.73</v>
      </c>
      <c r="DA247" s="1">
        <v>-9.5500000000000007</v>
      </c>
      <c r="DB247" s="1">
        <v>-7.02</v>
      </c>
      <c r="DC247" s="1">
        <v>-7.03</v>
      </c>
      <c r="DD247" s="1">
        <v>-6.32</v>
      </c>
      <c r="DE247" s="1">
        <v>-7.31</v>
      </c>
      <c r="DF247" s="1">
        <v>-9.24</v>
      </c>
      <c r="DG247" s="1">
        <v>-9.85</v>
      </c>
      <c r="DH247" s="1">
        <v>-7.86</v>
      </c>
      <c r="DI247" s="1">
        <v>-6.17</v>
      </c>
      <c r="DJ247" s="1">
        <v>-7.14</v>
      </c>
      <c r="DK247" s="1">
        <v>-6.92</v>
      </c>
      <c r="DL247" s="1">
        <v>-7.06</v>
      </c>
      <c r="DM247" s="1">
        <v>-5.57</v>
      </c>
      <c r="DN247" s="1">
        <v>-7.47</v>
      </c>
      <c r="DO247" s="1">
        <v>-7.14</v>
      </c>
      <c r="DQ247" s="1">
        <v>194604</v>
      </c>
      <c r="DR247" s="1">
        <v>-99.99</v>
      </c>
      <c r="DS247" s="1">
        <v>7.42</v>
      </c>
      <c r="DT247" s="1">
        <v>5.2</v>
      </c>
      <c r="DU247" s="1">
        <v>3.62</v>
      </c>
      <c r="DV247" s="1">
        <v>8.1300000000000008</v>
      </c>
      <c r="DW247" s="1">
        <v>6.59</v>
      </c>
      <c r="DX247" s="1">
        <v>4.46</v>
      </c>
      <c r="DY247" s="1">
        <v>4.28</v>
      </c>
      <c r="DZ247" s="1">
        <v>3.49</v>
      </c>
      <c r="EA247" s="1">
        <v>9.49</v>
      </c>
      <c r="EB247" s="1">
        <v>6.81</v>
      </c>
      <c r="EC247" s="1">
        <v>6.01</v>
      </c>
      <c r="ED247" s="1">
        <v>7.17</v>
      </c>
      <c r="EE247" s="1">
        <v>4.09</v>
      </c>
      <c r="EF247" s="1">
        <v>4.82</v>
      </c>
      <c r="EG247" s="1">
        <v>4.67</v>
      </c>
      <c r="EH247" s="1">
        <v>3.88</v>
      </c>
      <c r="EI247" s="1">
        <v>2.91</v>
      </c>
      <c r="EJ247" s="1">
        <v>4.07</v>
      </c>
      <c r="EL247">
        <v>194604</v>
      </c>
      <c r="EM247">
        <v>4.2300000000000004</v>
      </c>
      <c r="EN247">
        <v>2.37</v>
      </c>
      <c r="EO247">
        <v>0.45</v>
      </c>
      <c r="EP247">
        <v>0.03</v>
      </c>
      <c r="ER247" s="1">
        <v>194610</v>
      </c>
      <c r="ES247" s="1">
        <v>0.97</v>
      </c>
      <c r="EU247" s="1">
        <v>194511</v>
      </c>
      <c r="EV247" s="1">
        <v>-1.75</v>
      </c>
      <c r="EX247" s="1">
        <v>195010</v>
      </c>
      <c r="EY247" s="1">
        <v>-0.64</v>
      </c>
      <c r="FA247" s="1">
        <v>194610</v>
      </c>
      <c r="FB247" s="1" t="str">
        <f>IF(ISERROR(VLOOKUP($FA247,MOM,LOOKUPS!C$12,0)*$FB$6+VLOOKUP($FA247,STREV,LOOKUPS!C$10,0)*$FC$6+VLOOKUP($FA247,LTREV,LOOKUPS!C$9,0)*$FD$6+VLOOKUP($FA247,CFP,LOOKUPS!C$6,0)*$FE$6+VLOOKUP($FA247,EP,LOOKUPS!C$8,0)*$FF$6+VLOOKUP($FA247,BM,LOOKUPS!C$5,0)*$FG$6+VLOOKUP($FA247,DIV,LOOKUPS!C$7,0)*$FH$6++VLOOKUP($FA247,SIZE,LOOKUPS!C$11,0)*$FI$6),"",VLOOKUP($FA247,MOM,LOOKUPS!C$12,0)*$FB$6+VLOOKUP($FA247,STREV,LOOKUPS!C$10,0)*$FC$6+VLOOKUP($FA247,LTREV,LOOKUPS!C$9,0)*$FD$6+VLOOKUP($FA247,CFP,LOOKUPS!C$6,0)*$FE$6+VLOOKUP($FA247,EP,LOOKUPS!C$8,0)*$FF$6+VLOOKUP($FA247,BM,LOOKUPS!C$5,0)*$FG$6+VLOOKUP($FA247,DIV,LOOKUPS!C$7,0)*$FH$6++VLOOKUP($FA247,SIZE,LOOKUPS!C$11,0)*$FI$6)</f>
        <v/>
      </c>
      <c r="FC247" s="1" t="str">
        <f>IF(ISERROR(VLOOKUP($FA247,MOM,LOOKUPS!D$12,0)*$FB$6+VLOOKUP($FA247,STREV,LOOKUPS!D$10,0)*$FC$6+VLOOKUP($FA247,LTREV,LOOKUPS!D$9,0)*$FD$6+VLOOKUP($FA247,CFP,LOOKUPS!D$6,0)*$FE$6+VLOOKUP($FA247,EP,LOOKUPS!D$8,0)*$FF$6+VLOOKUP($FA247,BM,LOOKUPS!D$5,0)*$FG$6+VLOOKUP($FA247,DIV,LOOKUPS!D$7,0)*$FH$6++VLOOKUP($FA247,SIZE,LOOKUPS!D$11,0)*$FI$6),"",VLOOKUP($FA247,MOM,LOOKUPS!D$12,0)*$FB$6+VLOOKUP($FA247,STREV,LOOKUPS!D$10,0)*$FC$6+VLOOKUP($FA247,LTREV,LOOKUPS!D$9,0)*$FD$6+VLOOKUP($FA247,CFP,LOOKUPS!D$6,0)*$FE$6+VLOOKUP($FA247,EP,LOOKUPS!D$8,0)*$FF$6+VLOOKUP($FA247,BM,LOOKUPS!D$5,0)*$FG$6+VLOOKUP($FA247,DIV,LOOKUPS!D$7,0)*$FH$6++VLOOKUP($FA247,SIZE,LOOKUPS!D$11,0)*$FI$6)</f>
        <v/>
      </c>
      <c r="FD247" s="1" t="str">
        <f>IF(ISERROR(VLOOKUP($FA247,MOM,LOOKUPS!E$12,0)*$FB$6+VLOOKUP($FA247,STREV,LOOKUPS!E$10,0)*$FC$6+VLOOKUP($FA247,LTREV,LOOKUPS!E$9,0)*$FD$6+VLOOKUP($FA247,CFP,LOOKUPS!E$6,0)*$FE$6+VLOOKUP($FA247,EP,LOOKUPS!E$8,0)*$FF$6+VLOOKUP($FA247,BM,LOOKUPS!E$5,0)*$FG$6+VLOOKUP($FA247,DIV,LOOKUPS!E$7,0)*$FH$6++VLOOKUP($FA247,SIZE,LOOKUPS!E$11,0)*$FI$6),"",VLOOKUP($FA247,MOM,LOOKUPS!E$12,0)*$FB$6+VLOOKUP($FA247,STREV,LOOKUPS!E$10,0)*$FC$6+VLOOKUP($FA247,LTREV,LOOKUPS!E$9,0)*$FD$6+VLOOKUP($FA247,CFP,LOOKUPS!E$6,0)*$FE$6+VLOOKUP($FA247,EP,LOOKUPS!E$8,0)*$FF$6+VLOOKUP($FA247,BM,LOOKUPS!E$5,0)*$FG$6+VLOOKUP($FA247,DIV,LOOKUPS!E$7,0)*$FH$6++VLOOKUP($FA247,SIZE,LOOKUPS!E$11,0)*$FI$6)</f>
        <v/>
      </c>
      <c r="FE247" s="1" t="str">
        <f>IF(ISERROR(VLOOKUP($FA247,MOM,LOOKUPS!F$12,0)*$FB$6+VLOOKUP($FA247,STREV,LOOKUPS!F$10,0)*$FC$6+VLOOKUP($FA247,LTREV,LOOKUPS!F$9,0)*$FD$6+VLOOKUP($FA247,CFP,LOOKUPS!F$6,0)*$FE$6+VLOOKUP($FA247,EP,LOOKUPS!F$8,0)*$FF$6+VLOOKUP($FA247,BM,LOOKUPS!F$5,0)*$FG$6+VLOOKUP($FA247,DIV,LOOKUPS!F$7,0)*$FH$6++VLOOKUP($FA247,SIZE,LOOKUPS!F$11,0)*$FI$6),"",VLOOKUP($FA247,MOM,LOOKUPS!F$12,0)*$FB$6+VLOOKUP($FA247,STREV,LOOKUPS!F$10,0)*$FC$6+VLOOKUP($FA247,LTREV,LOOKUPS!F$9,0)*$FD$6+VLOOKUP($FA247,CFP,LOOKUPS!F$6,0)*$FE$6+VLOOKUP($FA247,EP,LOOKUPS!F$8,0)*$FF$6+VLOOKUP($FA247,BM,LOOKUPS!F$5,0)*$FG$6+VLOOKUP($FA247,DIV,LOOKUPS!F$7,0)*$FH$6++VLOOKUP($FA247,SIZE,LOOKUPS!F$11,0)*$FI$6)</f>
        <v/>
      </c>
      <c r="FF247" s="1" t="str">
        <f>IF(ISERROR(VLOOKUP($FA247,MOM,LOOKUPS!G$12,0)*$FB$6+VLOOKUP($FA247,STREV,LOOKUPS!G$10,0)*$FC$6+VLOOKUP($FA247,LTREV,LOOKUPS!G$9,0)*$FD$6+VLOOKUP($FA247,CFP,LOOKUPS!G$6,0)*$FE$6+VLOOKUP($FA247,EP,LOOKUPS!G$8,0)*$FF$6+VLOOKUP($FA247,BM,LOOKUPS!G$5,0)*$FG$6+VLOOKUP($FA247,DIV,LOOKUPS!G$7,0)*$FH$6++VLOOKUP($FA247,SIZE,LOOKUPS!G$11,0)*$FI$6),"",VLOOKUP($FA247,MOM,LOOKUPS!G$12,0)*$FB$6+VLOOKUP($FA247,STREV,LOOKUPS!G$10,0)*$FC$6+VLOOKUP($FA247,LTREV,LOOKUPS!G$9,0)*$FD$6+VLOOKUP($FA247,CFP,LOOKUPS!G$6,0)*$FE$6+VLOOKUP($FA247,EP,LOOKUPS!G$8,0)*$FF$6+VLOOKUP($FA247,BM,LOOKUPS!G$5,0)*$FG$6+VLOOKUP($FA247,DIV,LOOKUPS!G$7,0)*$FH$6++VLOOKUP($FA247,SIZE,LOOKUPS!G$11,0)*$FI$6)</f>
        <v/>
      </c>
      <c r="FG247" s="1" t="str">
        <f>IF(ISERROR(VLOOKUP($FA247,MOM,LOOKUPS!H$12,0)*$FB$6+VLOOKUP($FA247,STREV,LOOKUPS!H$10,0)*$FC$6+VLOOKUP($FA247,LTREV,LOOKUPS!H$9,0)*$FD$6+VLOOKUP($FA247,CFP,LOOKUPS!H$6,0)*$FE$6+VLOOKUP($FA247,EP,LOOKUPS!H$8,0)*$FF$6+VLOOKUP($FA247,BM,LOOKUPS!H$5,0)*$FG$6+VLOOKUP($FA247,DIV,LOOKUPS!H$7,0)*$FH$6++VLOOKUP($FA247,SIZE,LOOKUPS!H$11,0)*$FI$6),"",VLOOKUP($FA247,MOM,LOOKUPS!H$12,0)*$FB$6+VLOOKUP($FA247,STREV,LOOKUPS!H$10,0)*$FC$6+VLOOKUP($FA247,LTREV,LOOKUPS!H$9,0)*$FD$6+VLOOKUP($FA247,CFP,LOOKUPS!H$6,0)*$FE$6+VLOOKUP($FA247,EP,LOOKUPS!H$8,0)*$FF$6+VLOOKUP($FA247,BM,LOOKUPS!H$5,0)*$FG$6+VLOOKUP($FA247,DIV,LOOKUPS!H$7,0)*$FH$6++VLOOKUP($FA247,SIZE,LOOKUPS!H$11,0)*$FI$6)</f>
        <v/>
      </c>
      <c r="FH247" s="1" t="str">
        <f>IF(ISERROR(VLOOKUP($FA247,MOM,LOOKUPS!I$12,0)*$FB$6+VLOOKUP($FA247,STREV,LOOKUPS!I$10,0)*$FC$6+VLOOKUP($FA247,LTREV,LOOKUPS!I$9,0)*$FD$6+VLOOKUP($FA247,CFP,LOOKUPS!I$6,0)*$FE$6+VLOOKUP($FA247,EP,LOOKUPS!I$8,0)*$FF$6+VLOOKUP($FA247,BM,LOOKUPS!I$5,0)*$FG$6+VLOOKUP($FA247,DIV,LOOKUPS!I$7,0)*$FH$6++VLOOKUP($FA247,SIZE,LOOKUPS!I$11,0)*$FI$6),"",VLOOKUP($FA247,MOM,LOOKUPS!I$12,0)*$FB$6+VLOOKUP($FA247,STREV,LOOKUPS!I$10,0)*$FC$6+VLOOKUP($FA247,LTREV,LOOKUPS!I$9,0)*$FD$6+VLOOKUP($FA247,CFP,LOOKUPS!I$6,0)*$FE$6+VLOOKUP($FA247,EP,LOOKUPS!I$8,0)*$FF$6+VLOOKUP($FA247,BM,LOOKUPS!I$5,0)*$FG$6+VLOOKUP($FA247,DIV,LOOKUPS!I$7,0)*$FH$6++VLOOKUP($FA247,SIZE,LOOKUPS!I$11,0)*$FI$6)</f>
        <v/>
      </c>
      <c r="FI247" s="1" t="str">
        <f>IF(ISERROR(VLOOKUP($FA247,MOM,LOOKUPS!J$12,0)*$FB$6+VLOOKUP($FA247,STREV,LOOKUPS!J$10,0)*$FC$6+VLOOKUP($FA247,LTREV,LOOKUPS!J$9,0)*$FD$6+VLOOKUP($FA247,CFP,LOOKUPS!J$6,0)*$FE$6+VLOOKUP($FA247,EP,LOOKUPS!J$8,0)*$FF$6+VLOOKUP($FA247,BM,LOOKUPS!J$5,0)*$FG$6+VLOOKUP($FA247,DIV,LOOKUPS!J$7,0)*$FH$6++VLOOKUP($FA247,SIZE,LOOKUPS!J$11,0)*$FI$6),"",VLOOKUP($FA247,MOM,LOOKUPS!J$12,0)*$FB$6+VLOOKUP($FA247,STREV,LOOKUPS!J$10,0)*$FC$6+VLOOKUP($FA247,LTREV,LOOKUPS!J$9,0)*$FD$6+VLOOKUP($FA247,CFP,LOOKUPS!J$6,0)*$FE$6+VLOOKUP($FA247,EP,LOOKUPS!J$8,0)*$FF$6+VLOOKUP($FA247,BM,LOOKUPS!J$5,0)*$FG$6+VLOOKUP($FA247,DIV,LOOKUPS!J$7,0)*$FH$6++VLOOKUP($FA247,SIZE,LOOKUPS!J$11,0)*$FI$6)</f>
        <v/>
      </c>
      <c r="FJ247" s="1" t="str">
        <f>IF(ISERROR(VLOOKUP($FA247,MOM,LOOKUPS!K$12,0)*$FB$6+VLOOKUP($FA247,STREV,LOOKUPS!K$10,0)*$FC$6+VLOOKUP($FA247,LTREV,LOOKUPS!K$9,0)*$FD$6+VLOOKUP($FA247,CFP,LOOKUPS!K$6,0)*$FE$6+VLOOKUP($FA247,EP,LOOKUPS!K$8,0)*$FF$6+VLOOKUP($FA247,BM,LOOKUPS!K$5,0)*$FG$6+VLOOKUP($FA247,DIV,LOOKUPS!K$7,0)*$FH$6++VLOOKUP($FA247,SIZE,LOOKUPS!K$11,0)*$FI$6),"",VLOOKUP($FA247,MOM,LOOKUPS!K$12,0)*$FB$6+VLOOKUP($FA247,STREV,LOOKUPS!K$10,0)*$FC$6+VLOOKUP($FA247,LTREV,LOOKUPS!K$9,0)*$FD$6+VLOOKUP($FA247,CFP,LOOKUPS!K$6,0)*$FE$6+VLOOKUP($FA247,EP,LOOKUPS!K$8,0)*$FF$6+VLOOKUP($FA247,BM,LOOKUPS!K$5,0)*$FG$6+VLOOKUP($FA247,DIV,LOOKUPS!K$7,0)*$FH$6++VLOOKUP($FA247,SIZE,LOOKUPS!K$11,0)*$FI$6)</f>
        <v/>
      </c>
      <c r="FK247" s="1" t="str">
        <f>IF(ISERROR(VLOOKUP($FA247,MOM,LOOKUPS!L$12,0)*$FB$6+VLOOKUP($FA247,STREV,LOOKUPS!L$10,0)*$FC$6+VLOOKUP($FA247,LTREV,LOOKUPS!L$9,0)*$FD$6+VLOOKUP($FA247,CFP,LOOKUPS!L$6,0)*$FE$6+VLOOKUP($FA247,EP,LOOKUPS!L$8,0)*$FF$6+VLOOKUP($FA247,BM,LOOKUPS!L$5,0)*$FG$6+VLOOKUP($FA247,DIV,LOOKUPS!L$7,0)*$FH$6++VLOOKUP($FA247,SIZE,LOOKUPS!L$11,0)*$FI$6),"",VLOOKUP($FA247,MOM,LOOKUPS!L$12,0)*$FB$6+VLOOKUP($FA247,STREV,LOOKUPS!L$10,0)*$FC$6+VLOOKUP($FA247,LTREV,LOOKUPS!L$9,0)*$FD$6+VLOOKUP($FA247,CFP,LOOKUPS!L$6,0)*$FE$6+VLOOKUP($FA247,EP,LOOKUPS!L$8,0)*$FF$6+VLOOKUP($FA247,BM,LOOKUPS!L$5,0)*$FG$6+VLOOKUP($FA247,DIV,LOOKUPS!L$7,0)*$FH$6++VLOOKUP($FA247,SIZE,LOOKUPS!L$11,0)*$FI$6)</f>
        <v/>
      </c>
    </row>
    <row r="248" spans="1:167" x14ac:dyDescent="0.3">
      <c r="A248" s="1">
        <v>194611</v>
      </c>
      <c r="B248" s="1">
        <v>-2.69</v>
      </c>
      <c r="C248" s="1">
        <v>-1.1000000000000001</v>
      </c>
      <c r="D248" s="1">
        <v>0.82</v>
      </c>
      <c r="E248" s="1">
        <v>0.31</v>
      </c>
      <c r="F248" s="1">
        <v>-0.23</v>
      </c>
      <c r="G248" s="1">
        <v>1.24</v>
      </c>
      <c r="H248" s="1">
        <v>0.77</v>
      </c>
      <c r="I248" s="1">
        <v>0.28000000000000003</v>
      </c>
      <c r="J248" s="1">
        <v>-0.48</v>
      </c>
      <c r="K248" s="1">
        <v>-1.1299999999999999</v>
      </c>
      <c r="M248" s="1">
        <v>194512</v>
      </c>
      <c r="N248" s="1">
        <v>3.17</v>
      </c>
      <c r="O248" s="1">
        <v>2.4</v>
      </c>
      <c r="P248" s="1">
        <v>3.06</v>
      </c>
      <c r="Q248" s="1">
        <v>3.45</v>
      </c>
      <c r="R248" s="1">
        <v>3.69</v>
      </c>
      <c r="S248" s="1">
        <v>4.1399999999999997</v>
      </c>
      <c r="T248" s="1">
        <v>1.1499999999999999</v>
      </c>
      <c r="U248" s="1">
        <v>2</v>
      </c>
      <c r="V248" s="1">
        <v>0.81</v>
      </c>
      <c r="W248" s="1">
        <v>0.49</v>
      </c>
      <c r="Y248" s="1">
        <v>195011</v>
      </c>
      <c r="Z248" s="1">
        <v>4.05</v>
      </c>
      <c r="AA248" s="1">
        <v>2.67</v>
      </c>
      <c r="AB248" s="1">
        <v>4.51</v>
      </c>
      <c r="AC248" s="1">
        <v>3</v>
      </c>
      <c r="AD248" s="1">
        <v>1.75</v>
      </c>
      <c r="AE248" s="1">
        <v>3.29</v>
      </c>
      <c r="AF248" s="1">
        <v>3.77</v>
      </c>
      <c r="AG248" s="1">
        <v>4.13</v>
      </c>
      <c r="AH248" s="1">
        <v>3.85</v>
      </c>
      <c r="AI248" s="1">
        <v>4.08</v>
      </c>
      <c r="AK248">
        <v>197105</v>
      </c>
      <c r="AL248">
        <v>-8.8699999999999992</v>
      </c>
      <c r="AM248">
        <v>-5.1100000000000003</v>
      </c>
      <c r="AN248">
        <v>-4.74</v>
      </c>
      <c r="AO248">
        <v>-5.07</v>
      </c>
      <c r="AP248">
        <v>-4.9400000000000004</v>
      </c>
      <c r="AQ248">
        <v>-5.34</v>
      </c>
      <c r="AR248">
        <v>-4.71</v>
      </c>
      <c r="AS248">
        <v>-4.3899999999999997</v>
      </c>
      <c r="AT248">
        <v>-5.37</v>
      </c>
      <c r="AU248">
        <v>-5.31</v>
      </c>
      <c r="AV248">
        <v>-4.47</v>
      </c>
      <c r="AW248">
        <v>-5.55</v>
      </c>
      <c r="AX248">
        <v>-5.13</v>
      </c>
      <c r="AY248">
        <v>-3.85</v>
      </c>
      <c r="AZ248">
        <v>-5.6</v>
      </c>
      <c r="BA248">
        <v>-4.3600000000000003</v>
      </c>
      <c r="BB248">
        <v>-4.43</v>
      </c>
      <c r="BC248">
        <v>-4.3499999999999996</v>
      </c>
      <c r="BD248">
        <v>-6.36</v>
      </c>
      <c r="BF248" s="1">
        <v>197105</v>
      </c>
      <c r="BG248" s="1">
        <v>-8.27</v>
      </c>
      <c r="BH248" s="1">
        <v>-4.8099999999999996</v>
      </c>
      <c r="BI248" s="1">
        <v>-4.78</v>
      </c>
      <c r="BJ248" s="1">
        <v>-5.38</v>
      </c>
      <c r="BK248" s="1">
        <v>-4.79</v>
      </c>
      <c r="BL248" s="1">
        <v>-4.83</v>
      </c>
      <c r="BM248" s="1">
        <v>-4.72</v>
      </c>
      <c r="BN248" s="1">
        <v>-4.72</v>
      </c>
      <c r="BO248" s="1">
        <v>-5.71</v>
      </c>
      <c r="BP248" s="1">
        <v>-4.3899999999999997</v>
      </c>
      <c r="BQ248" s="1">
        <v>-5.3</v>
      </c>
      <c r="BR248" s="1">
        <v>-4.84</v>
      </c>
      <c r="BS248" s="1">
        <v>-4.8099999999999996</v>
      </c>
      <c r="BT248" s="1">
        <v>-5.14</v>
      </c>
      <c r="BU248" s="1">
        <v>-4.3</v>
      </c>
      <c r="BV248" s="1">
        <v>-4.88</v>
      </c>
      <c r="BW248" s="1">
        <v>-4.5199999999999996</v>
      </c>
      <c r="BX248" s="1">
        <v>-5.14</v>
      </c>
      <c r="BY248" s="1">
        <v>-6.24</v>
      </c>
      <c r="CA248" s="1">
        <v>194605</v>
      </c>
      <c r="CB248" s="1">
        <v>-99.99</v>
      </c>
      <c r="CC248" s="1">
        <v>5.32</v>
      </c>
      <c r="CD248" s="1">
        <v>5.46</v>
      </c>
      <c r="CE248" s="1">
        <v>6.19</v>
      </c>
      <c r="CF248" s="1">
        <v>4.9400000000000004</v>
      </c>
      <c r="CG248" s="1">
        <v>6.12</v>
      </c>
      <c r="CH248" s="1">
        <v>5.67</v>
      </c>
      <c r="CI248" s="1">
        <v>4.84</v>
      </c>
      <c r="CJ248" s="1">
        <v>6.63</v>
      </c>
      <c r="CK248" s="1">
        <v>4.4000000000000004</v>
      </c>
      <c r="CL248" s="1">
        <v>5.48</v>
      </c>
      <c r="CM248" s="1">
        <v>6.07</v>
      </c>
      <c r="CN248" s="1">
        <v>6.17</v>
      </c>
      <c r="CO248" s="1">
        <v>7.31</v>
      </c>
      <c r="CP248" s="1">
        <v>4</v>
      </c>
      <c r="CQ248" s="1">
        <v>4.3600000000000003</v>
      </c>
      <c r="CR248" s="1">
        <v>5.32</v>
      </c>
      <c r="CS248" s="1">
        <v>4.4000000000000004</v>
      </c>
      <c r="CT248" s="1">
        <v>8.89</v>
      </c>
      <c r="CV248" s="1">
        <v>194705</v>
      </c>
      <c r="CW248" s="1">
        <v>-6.95</v>
      </c>
      <c r="CX248" s="1">
        <v>-4.3499999999999996</v>
      </c>
      <c r="CY248" s="1">
        <v>-2.73</v>
      </c>
      <c r="CZ248" s="1">
        <v>-3.13</v>
      </c>
      <c r="DA248" s="1">
        <v>-4.88</v>
      </c>
      <c r="DB248" s="1">
        <v>-3.3</v>
      </c>
      <c r="DC248" s="1">
        <v>-2.4</v>
      </c>
      <c r="DD248" s="1">
        <v>-2.66</v>
      </c>
      <c r="DE248" s="1">
        <v>-3.45</v>
      </c>
      <c r="DF248" s="1">
        <v>-6.11</v>
      </c>
      <c r="DG248" s="1">
        <v>-3.67</v>
      </c>
      <c r="DH248" s="1">
        <v>-3.3</v>
      </c>
      <c r="DI248" s="1">
        <v>-3.31</v>
      </c>
      <c r="DJ248" s="1">
        <v>-2.33</v>
      </c>
      <c r="DK248" s="1">
        <v>-2.46</v>
      </c>
      <c r="DL248" s="1">
        <v>-2.83</v>
      </c>
      <c r="DM248" s="1">
        <v>-2.5</v>
      </c>
      <c r="DN248" s="1">
        <v>-2.74</v>
      </c>
      <c r="DO248" s="1">
        <v>-4.16</v>
      </c>
      <c r="DQ248" s="1">
        <v>194605</v>
      </c>
      <c r="DR248" s="1">
        <v>-99.99</v>
      </c>
      <c r="DS248" s="1">
        <v>5.22</v>
      </c>
      <c r="DT248" s="1">
        <v>6.39</v>
      </c>
      <c r="DU248" s="1">
        <v>4.66</v>
      </c>
      <c r="DV248" s="1">
        <v>4.84</v>
      </c>
      <c r="DW248" s="1">
        <v>6.16</v>
      </c>
      <c r="DX248" s="1">
        <v>6.4</v>
      </c>
      <c r="DY248" s="1">
        <v>5.95</v>
      </c>
      <c r="DZ248" s="1">
        <v>4.26</v>
      </c>
      <c r="EA248" s="1">
        <v>3.29</v>
      </c>
      <c r="EB248" s="1">
        <v>6.35</v>
      </c>
      <c r="EC248" s="1">
        <v>5.98</v>
      </c>
      <c r="ED248" s="1">
        <v>6.35</v>
      </c>
      <c r="EE248" s="1">
        <v>5.89</v>
      </c>
      <c r="EF248" s="1">
        <v>6.9</v>
      </c>
      <c r="EG248" s="1">
        <v>6.42</v>
      </c>
      <c r="EH248" s="1">
        <v>5.47</v>
      </c>
      <c r="EI248" s="1">
        <v>5.25</v>
      </c>
      <c r="EJ248" s="1">
        <v>3.27</v>
      </c>
      <c r="EL248">
        <v>194605</v>
      </c>
      <c r="EM248">
        <v>3.93</v>
      </c>
      <c r="EN248">
        <v>1.46</v>
      </c>
      <c r="EO248">
        <v>1.0900000000000001</v>
      </c>
      <c r="EP248">
        <v>0.03</v>
      </c>
      <c r="ER248" s="1">
        <v>194611</v>
      </c>
      <c r="ES248" s="1">
        <v>0.2</v>
      </c>
      <c r="EU248" s="1">
        <v>194512</v>
      </c>
      <c r="EV248" s="1">
        <v>2.35</v>
      </c>
      <c r="EX248" s="1">
        <v>195011</v>
      </c>
      <c r="EY248" s="1">
        <v>0.79</v>
      </c>
      <c r="FA248" s="1">
        <v>194611</v>
      </c>
      <c r="FB248" s="1" t="str">
        <f>IF(ISERROR(VLOOKUP($FA248,MOM,LOOKUPS!C$12,0)*$FB$6+VLOOKUP($FA248,STREV,LOOKUPS!C$10,0)*$FC$6+VLOOKUP($FA248,LTREV,LOOKUPS!C$9,0)*$FD$6+VLOOKUP($FA248,CFP,LOOKUPS!C$6,0)*$FE$6+VLOOKUP($FA248,EP,LOOKUPS!C$8,0)*$FF$6+VLOOKUP($FA248,BM,LOOKUPS!C$5,0)*$FG$6+VLOOKUP($FA248,DIV,LOOKUPS!C$7,0)*$FH$6++VLOOKUP($FA248,SIZE,LOOKUPS!C$11,0)*$FI$6),"",VLOOKUP($FA248,MOM,LOOKUPS!C$12,0)*$FB$6+VLOOKUP($FA248,STREV,LOOKUPS!C$10,0)*$FC$6+VLOOKUP($FA248,LTREV,LOOKUPS!C$9,0)*$FD$6+VLOOKUP($FA248,CFP,LOOKUPS!C$6,0)*$FE$6+VLOOKUP($FA248,EP,LOOKUPS!C$8,0)*$FF$6+VLOOKUP($FA248,BM,LOOKUPS!C$5,0)*$FG$6+VLOOKUP($FA248,DIV,LOOKUPS!C$7,0)*$FH$6++VLOOKUP($FA248,SIZE,LOOKUPS!C$11,0)*$FI$6)</f>
        <v/>
      </c>
      <c r="FC248" s="1" t="str">
        <f>IF(ISERROR(VLOOKUP($FA248,MOM,LOOKUPS!D$12,0)*$FB$6+VLOOKUP($FA248,STREV,LOOKUPS!D$10,0)*$FC$6+VLOOKUP($FA248,LTREV,LOOKUPS!D$9,0)*$FD$6+VLOOKUP($FA248,CFP,LOOKUPS!D$6,0)*$FE$6+VLOOKUP($FA248,EP,LOOKUPS!D$8,0)*$FF$6+VLOOKUP($FA248,BM,LOOKUPS!D$5,0)*$FG$6+VLOOKUP($FA248,DIV,LOOKUPS!D$7,0)*$FH$6++VLOOKUP($FA248,SIZE,LOOKUPS!D$11,0)*$FI$6),"",VLOOKUP($FA248,MOM,LOOKUPS!D$12,0)*$FB$6+VLOOKUP($FA248,STREV,LOOKUPS!D$10,0)*$FC$6+VLOOKUP($FA248,LTREV,LOOKUPS!D$9,0)*$FD$6+VLOOKUP($FA248,CFP,LOOKUPS!D$6,0)*$FE$6+VLOOKUP($FA248,EP,LOOKUPS!D$8,0)*$FF$6+VLOOKUP($FA248,BM,LOOKUPS!D$5,0)*$FG$6+VLOOKUP($FA248,DIV,LOOKUPS!D$7,0)*$FH$6++VLOOKUP($FA248,SIZE,LOOKUPS!D$11,0)*$FI$6)</f>
        <v/>
      </c>
      <c r="FD248" s="1" t="str">
        <f>IF(ISERROR(VLOOKUP($FA248,MOM,LOOKUPS!E$12,0)*$FB$6+VLOOKUP($FA248,STREV,LOOKUPS!E$10,0)*$FC$6+VLOOKUP($FA248,LTREV,LOOKUPS!E$9,0)*$FD$6+VLOOKUP($FA248,CFP,LOOKUPS!E$6,0)*$FE$6+VLOOKUP($FA248,EP,LOOKUPS!E$8,0)*$FF$6+VLOOKUP($FA248,BM,LOOKUPS!E$5,0)*$FG$6+VLOOKUP($FA248,DIV,LOOKUPS!E$7,0)*$FH$6++VLOOKUP($FA248,SIZE,LOOKUPS!E$11,0)*$FI$6),"",VLOOKUP($FA248,MOM,LOOKUPS!E$12,0)*$FB$6+VLOOKUP($FA248,STREV,LOOKUPS!E$10,0)*$FC$6+VLOOKUP($FA248,LTREV,LOOKUPS!E$9,0)*$FD$6+VLOOKUP($FA248,CFP,LOOKUPS!E$6,0)*$FE$6+VLOOKUP($FA248,EP,LOOKUPS!E$8,0)*$FF$6+VLOOKUP($FA248,BM,LOOKUPS!E$5,0)*$FG$6+VLOOKUP($FA248,DIV,LOOKUPS!E$7,0)*$FH$6++VLOOKUP($FA248,SIZE,LOOKUPS!E$11,0)*$FI$6)</f>
        <v/>
      </c>
      <c r="FE248" s="1" t="str">
        <f>IF(ISERROR(VLOOKUP($FA248,MOM,LOOKUPS!F$12,0)*$FB$6+VLOOKUP($FA248,STREV,LOOKUPS!F$10,0)*$FC$6+VLOOKUP($FA248,LTREV,LOOKUPS!F$9,0)*$FD$6+VLOOKUP($FA248,CFP,LOOKUPS!F$6,0)*$FE$6+VLOOKUP($FA248,EP,LOOKUPS!F$8,0)*$FF$6+VLOOKUP($FA248,BM,LOOKUPS!F$5,0)*$FG$6+VLOOKUP($FA248,DIV,LOOKUPS!F$7,0)*$FH$6++VLOOKUP($FA248,SIZE,LOOKUPS!F$11,0)*$FI$6),"",VLOOKUP($FA248,MOM,LOOKUPS!F$12,0)*$FB$6+VLOOKUP($FA248,STREV,LOOKUPS!F$10,0)*$FC$6+VLOOKUP($FA248,LTREV,LOOKUPS!F$9,0)*$FD$6+VLOOKUP($FA248,CFP,LOOKUPS!F$6,0)*$FE$6+VLOOKUP($FA248,EP,LOOKUPS!F$8,0)*$FF$6+VLOOKUP($FA248,BM,LOOKUPS!F$5,0)*$FG$6+VLOOKUP($FA248,DIV,LOOKUPS!F$7,0)*$FH$6++VLOOKUP($FA248,SIZE,LOOKUPS!F$11,0)*$FI$6)</f>
        <v/>
      </c>
      <c r="FF248" s="1" t="str">
        <f>IF(ISERROR(VLOOKUP($FA248,MOM,LOOKUPS!G$12,0)*$FB$6+VLOOKUP($FA248,STREV,LOOKUPS!G$10,0)*$FC$6+VLOOKUP($FA248,LTREV,LOOKUPS!G$9,0)*$FD$6+VLOOKUP($FA248,CFP,LOOKUPS!G$6,0)*$FE$6+VLOOKUP($FA248,EP,LOOKUPS!G$8,0)*$FF$6+VLOOKUP($FA248,BM,LOOKUPS!G$5,0)*$FG$6+VLOOKUP($FA248,DIV,LOOKUPS!G$7,0)*$FH$6++VLOOKUP($FA248,SIZE,LOOKUPS!G$11,0)*$FI$6),"",VLOOKUP($FA248,MOM,LOOKUPS!G$12,0)*$FB$6+VLOOKUP($FA248,STREV,LOOKUPS!G$10,0)*$FC$6+VLOOKUP($FA248,LTREV,LOOKUPS!G$9,0)*$FD$6+VLOOKUP($FA248,CFP,LOOKUPS!G$6,0)*$FE$6+VLOOKUP($FA248,EP,LOOKUPS!G$8,0)*$FF$6+VLOOKUP($FA248,BM,LOOKUPS!G$5,0)*$FG$6+VLOOKUP($FA248,DIV,LOOKUPS!G$7,0)*$FH$6++VLOOKUP($FA248,SIZE,LOOKUPS!G$11,0)*$FI$6)</f>
        <v/>
      </c>
      <c r="FG248" s="1" t="str">
        <f>IF(ISERROR(VLOOKUP($FA248,MOM,LOOKUPS!H$12,0)*$FB$6+VLOOKUP($FA248,STREV,LOOKUPS!H$10,0)*$FC$6+VLOOKUP($FA248,LTREV,LOOKUPS!H$9,0)*$FD$6+VLOOKUP($FA248,CFP,LOOKUPS!H$6,0)*$FE$6+VLOOKUP($FA248,EP,LOOKUPS!H$8,0)*$FF$6+VLOOKUP($FA248,BM,LOOKUPS!H$5,0)*$FG$6+VLOOKUP($FA248,DIV,LOOKUPS!H$7,0)*$FH$6++VLOOKUP($FA248,SIZE,LOOKUPS!H$11,0)*$FI$6),"",VLOOKUP($FA248,MOM,LOOKUPS!H$12,0)*$FB$6+VLOOKUP($FA248,STREV,LOOKUPS!H$10,0)*$FC$6+VLOOKUP($FA248,LTREV,LOOKUPS!H$9,0)*$FD$6+VLOOKUP($FA248,CFP,LOOKUPS!H$6,0)*$FE$6+VLOOKUP($FA248,EP,LOOKUPS!H$8,0)*$FF$6+VLOOKUP($FA248,BM,LOOKUPS!H$5,0)*$FG$6+VLOOKUP($FA248,DIV,LOOKUPS!H$7,0)*$FH$6++VLOOKUP($FA248,SIZE,LOOKUPS!H$11,0)*$FI$6)</f>
        <v/>
      </c>
      <c r="FH248" s="1" t="str">
        <f>IF(ISERROR(VLOOKUP($FA248,MOM,LOOKUPS!I$12,0)*$FB$6+VLOOKUP($FA248,STREV,LOOKUPS!I$10,0)*$FC$6+VLOOKUP($FA248,LTREV,LOOKUPS!I$9,0)*$FD$6+VLOOKUP($FA248,CFP,LOOKUPS!I$6,0)*$FE$6+VLOOKUP($FA248,EP,LOOKUPS!I$8,0)*$FF$6+VLOOKUP($FA248,BM,LOOKUPS!I$5,0)*$FG$6+VLOOKUP($FA248,DIV,LOOKUPS!I$7,0)*$FH$6++VLOOKUP($FA248,SIZE,LOOKUPS!I$11,0)*$FI$6),"",VLOOKUP($FA248,MOM,LOOKUPS!I$12,0)*$FB$6+VLOOKUP($FA248,STREV,LOOKUPS!I$10,0)*$FC$6+VLOOKUP($FA248,LTREV,LOOKUPS!I$9,0)*$FD$6+VLOOKUP($FA248,CFP,LOOKUPS!I$6,0)*$FE$6+VLOOKUP($FA248,EP,LOOKUPS!I$8,0)*$FF$6+VLOOKUP($FA248,BM,LOOKUPS!I$5,0)*$FG$6+VLOOKUP($FA248,DIV,LOOKUPS!I$7,0)*$FH$6++VLOOKUP($FA248,SIZE,LOOKUPS!I$11,0)*$FI$6)</f>
        <v/>
      </c>
      <c r="FI248" s="1" t="str">
        <f>IF(ISERROR(VLOOKUP($FA248,MOM,LOOKUPS!J$12,0)*$FB$6+VLOOKUP($FA248,STREV,LOOKUPS!J$10,0)*$FC$6+VLOOKUP($FA248,LTREV,LOOKUPS!J$9,0)*$FD$6+VLOOKUP($FA248,CFP,LOOKUPS!J$6,0)*$FE$6+VLOOKUP($FA248,EP,LOOKUPS!J$8,0)*$FF$6+VLOOKUP($FA248,BM,LOOKUPS!J$5,0)*$FG$6+VLOOKUP($FA248,DIV,LOOKUPS!J$7,0)*$FH$6++VLOOKUP($FA248,SIZE,LOOKUPS!J$11,0)*$FI$6),"",VLOOKUP($FA248,MOM,LOOKUPS!J$12,0)*$FB$6+VLOOKUP($FA248,STREV,LOOKUPS!J$10,0)*$FC$6+VLOOKUP($FA248,LTREV,LOOKUPS!J$9,0)*$FD$6+VLOOKUP($FA248,CFP,LOOKUPS!J$6,0)*$FE$6+VLOOKUP($FA248,EP,LOOKUPS!J$8,0)*$FF$6+VLOOKUP($FA248,BM,LOOKUPS!J$5,0)*$FG$6+VLOOKUP($FA248,DIV,LOOKUPS!J$7,0)*$FH$6++VLOOKUP($FA248,SIZE,LOOKUPS!J$11,0)*$FI$6)</f>
        <v/>
      </c>
      <c r="FJ248" s="1" t="str">
        <f>IF(ISERROR(VLOOKUP($FA248,MOM,LOOKUPS!K$12,0)*$FB$6+VLOOKUP($FA248,STREV,LOOKUPS!K$10,0)*$FC$6+VLOOKUP($FA248,LTREV,LOOKUPS!K$9,0)*$FD$6+VLOOKUP($FA248,CFP,LOOKUPS!K$6,0)*$FE$6+VLOOKUP($FA248,EP,LOOKUPS!K$8,0)*$FF$6+VLOOKUP($FA248,BM,LOOKUPS!K$5,0)*$FG$6+VLOOKUP($FA248,DIV,LOOKUPS!K$7,0)*$FH$6++VLOOKUP($FA248,SIZE,LOOKUPS!K$11,0)*$FI$6),"",VLOOKUP($FA248,MOM,LOOKUPS!K$12,0)*$FB$6+VLOOKUP($FA248,STREV,LOOKUPS!K$10,0)*$FC$6+VLOOKUP($FA248,LTREV,LOOKUPS!K$9,0)*$FD$6+VLOOKUP($FA248,CFP,LOOKUPS!K$6,0)*$FE$6+VLOOKUP($FA248,EP,LOOKUPS!K$8,0)*$FF$6+VLOOKUP($FA248,BM,LOOKUPS!K$5,0)*$FG$6+VLOOKUP($FA248,DIV,LOOKUPS!K$7,0)*$FH$6++VLOOKUP($FA248,SIZE,LOOKUPS!K$11,0)*$FI$6)</f>
        <v/>
      </c>
      <c r="FK248" s="1" t="str">
        <f>IF(ISERROR(VLOOKUP($FA248,MOM,LOOKUPS!L$12,0)*$FB$6+VLOOKUP($FA248,STREV,LOOKUPS!L$10,0)*$FC$6+VLOOKUP($FA248,LTREV,LOOKUPS!L$9,0)*$FD$6+VLOOKUP($FA248,CFP,LOOKUPS!L$6,0)*$FE$6+VLOOKUP($FA248,EP,LOOKUPS!L$8,0)*$FF$6+VLOOKUP($FA248,BM,LOOKUPS!L$5,0)*$FG$6+VLOOKUP($FA248,DIV,LOOKUPS!L$7,0)*$FH$6++VLOOKUP($FA248,SIZE,LOOKUPS!L$11,0)*$FI$6),"",VLOOKUP($FA248,MOM,LOOKUPS!L$12,0)*$FB$6+VLOOKUP($FA248,STREV,LOOKUPS!L$10,0)*$FC$6+VLOOKUP($FA248,LTREV,LOOKUPS!L$9,0)*$FD$6+VLOOKUP($FA248,CFP,LOOKUPS!L$6,0)*$FE$6+VLOOKUP($FA248,EP,LOOKUPS!L$8,0)*$FF$6+VLOOKUP($FA248,BM,LOOKUPS!L$5,0)*$FG$6+VLOOKUP($FA248,DIV,LOOKUPS!L$7,0)*$FH$6++VLOOKUP($FA248,SIZE,LOOKUPS!L$11,0)*$FI$6)</f>
        <v/>
      </c>
    </row>
    <row r="249" spans="1:167" x14ac:dyDescent="0.3">
      <c r="A249" s="1">
        <v>194612</v>
      </c>
      <c r="B249" s="1">
        <v>2.2999999999999998</v>
      </c>
      <c r="C249" s="1">
        <v>3.7</v>
      </c>
      <c r="D249" s="1">
        <v>7.26</v>
      </c>
      <c r="E249" s="1">
        <v>5.22</v>
      </c>
      <c r="F249" s="1">
        <v>4.67</v>
      </c>
      <c r="G249" s="1">
        <v>4.87</v>
      </c>
      <c r="H249" s="1">
        <v>4.88</v>
      </c>
      <c r="I249" s="1">
        <v>2.89</v>
      </c>
      <c r="J249" s="1">
        <v>4.82</v>
      </c>
      <c r="K249" s="1">
        <v>7.26</v>
      </c>
      <c r="M249" s="1">
        <v>194601</v>
      </c>
      <c r="N249" s="1">
        <v>13.17</v>
      </c>
      <c r="O249" s="1">
        <v>9.0399999999999991</v>
      </c>
      <c r="P249" s="1">
        <v>9.1</v>
      </c>
      <c r="Q249" s="1">
        <v>9.1999999999999993</v>
      </c>
      <c r="R249" s="1">
        <v>8.57</v>
      </c>
      <c r="S249" s="1">
        <v>8.6300000000000008</v>
      </c>
      <c r="T249" s="1">
        <v>11.2</v>
      </c>
      <c r="U249" s="1">
        <v>8.75</v>
      </c>
      <c r="V249" s="1">
        <v>11.57</v>
      </c>
      <c r="W249" s="1">
        <v>5.77</v>
      </c>
      <c r="Y249" s="1">
        <v>195012</v>
      </c>
      <c r="Z249" s="1">
        <v>20.34</v>
      </c>
      <c r="AA249" s="1">
        <v>13.74</v>
      </c>
      <c r="AB249" s="1">
        <v>9.73</v>
      </c>
      <c r="AC249" s="1">
        <v>7.58</v>
      </c>
      <c r="AD249" s="1">
        <v>6.44</v>
      </c>
      <c r="AE249" s="1">
        <v>6.41</v>
      </c>
      <c r="AF249" s="1">
        <v>5.56</v>
      </c>
      <c r="AG249" s="1">
        <v>5.63</v>
      </c>
      <c r="AH249" s="1">
        <v>6.05</v>
      </c>
      <c r="AI249" s="1">
        <v>6.61</v>
      </c>
      <c r="AK249">
        <v>197106</v>
      </c>
      <c r="AL249">
        <v>-6.92</v>
      </c>
      <c r="AM249">
        <v>-1.02</v>
      </c>
      <c r="AN249">
        <v>-1.18</v>
      </c>
      <c r="AO249">
        <v>-2.2599999999999998</v>
      </c>
      <c r="AP249">
        <v>-1.28</v>
      </c>
      <c r="AQ249">
        <v>-0.9</v>
      </c>
      <c r="AR249">
        <v>-1.21</v>
      </c>
      <c r="AS249">
        <v>-1.47</v>
      </c>
      <c r="AT249">
        <v>-2.3199999999999998</v>
      </c>
      <c r="AU249">
        <v>-1.19</v>
      </c>
      <c r="AV249">
        <v>-1.39</v>
      </c>
      <c r="AW249">
        <v>-0.36</v>
      </c>
      <c r="AX249">
        <v>-1.45</v>
      </c>
      <c r="AY249">
        <v>-0.64</v>
      </c>
      <c r="AZ249">
        <v>-1.82</v>
      </c>
      <c r="BA249">
        <v>-0.8</v>
      </c>
      <c r="BB249">
        <v>-2.13</v>
      </c>
      <c r="BC249">
        <v>-2.75</v>
      </c>
      <c r="BD249">
        <v>-1.91</v>
      </c>
      <c r="BF249" s="1">
        <v>197106</v>
      </c>
      <c r="BG249" s="1">
        <v>-5.58</v>
      </c>
      <c r="BH249" s="1">
        <v>-1.29</v>
      </c>
      <c r="BI249" s="1">
        <v>-1.02</v>
      </c>
      <c r="BJ249" s="1">
        <v>-1.95</v>
      </c>
      <c r="BK249" s="1">
        <v>-1.27</v>
      </c>
      <c r="BL249" s="1">
        <v>-0.88</v>
      </c>
      <c r="BM249" s="1">
        <v>-1.17</v>
      </c>
      <c r="BN249" s="1">
        <v>-1.7</v>
      </c>
      <c r="BO249" s="1">
        <v>-1.92</v>
      </c>
      <c r="BP249" s="1">
        <v>-2</v>
      </c>
      <c r="BQ249" s="1">
        <v>-0.32</v>
      </c>
      <c r="BR249" s="1">
        <v>-1.34</v>
      </c>
      <c r="BS249" s="1">
        <v>-0.33</v>
      </c>
      <c r="BT249" s="1">
        <v>-0.88</v>
      </c>
      <c r="BU249" s="1">
        <v>-1.46</v>
      </c>
      <c r="BV249" s="1">
        <v>-1.44</v>
      </c>
      <c r="BW249" s="1">
        <v>-2.02</v>
      </c>
      <c r="BX249" s="1">
        <v>-2.36</v>
      </c>
      <c r="BY249" s="1">
        <v>-1.52</v>
      </c>
      <c r="CA249" s="1">
        <v>194606</v>
      </c>
      <c r="CB249" s="1">
        <v>-99.99</v>
      </c>
      <c r="CC249" s="1">
        <v>-4.84</v>
      </c>
      <c r="CD249" s="1">
        <v>-4.75</v>
      </c>
      <c r="CE249" s="1">
        <v>-5.16</v>
      </c>
      <c r="CF249" s="1">
        <v>-4.76</v>
      </c>
      <c r="CG249" s="1">
        <v>-5.3</v>
      </c>
      <c r="CH249" s="1">
        <v>-4.33</v>
      </c>
      <c r="CI249" s="1">
        <v>-5.33</v>
      </c>
      <c r="CJ249" s="1">
        <v>-4.79</v>
      </c>
      <c r="CK249" s="1">
        <v>-4.6900000000000004</v>
      </c>
      <c r="CL249" s="1">
        <v>-4.83</v>
      </c>
      <c r="CM249" s="1">
        <v>-5</v>
      </c>
      <c r="CN249" s="1">
        <v>-5.6</v>
      </c>
      <c r="CO249" s="1">
        <v>-4.3600000000000003</v>
      </c>
      <c r="CP249" s="1">
        <v>-4.29</v>
      </c>
      <c r="CQ249" s="1">
        <v>-4.76</v>
      </c>
      <c r="CR249" s="1">
        <v>-5.91</v>
      </c>
      <c r="CS249" s="1">
        <v>-5.54</v>
      </c>
      <c r="CT249" s="1">
        <v>-4.0199999999999996</v>
      </c>
      <c r="CV249" s="1">
        <v>194706</v>
      </c>
      <c r="CW249" s="1">
        <v>8.2100000000000009</v>
      </c>
      <c r="CX249" s="1">
        <v>6.19</v>
      </c>
      <c r="CY249" s="1">
        <v>6.04</v>
      </c>
      <c r="CZ249" s="1">
        <v>3.76</v>
      </c>
      <c r="DA249" s="1">
        <v>6.15</v>
      </c>
      <c r="DB249" s="1">
        <v>6.3</v>
      </c>
      <c r="DC249" s="1">
        <v>6.05</v>
      </c>
      <c r="DD249" s="1">
        <v>5.45</v>
      </c>
      <c r="DE249" s="1">
        <v>3.07</v>
      </c>
      <c r="DF249" s="1">
        <v>6.2</v>
      </c>
      <c r="DG249" s="1">
        <v>6.1</v>
      </c>
      <c r="DH249" s="1">
        <v>6.29</v>
      </c>
      <c r="DI249" s="1">
        <v>6.31</v>
      </c>
      <c r="DJ249" s="1">
        <v>5.01</v>
      </c>
      <c r="DK249" s="1">
        <v>7.12</v>
      </c>
      <c r="DL249" s="1">
        <v>5.76</v>
      </c>
      <c r="DM249" s="1">
        <v>5.14</v>
      </c>
      <c r="DN249" s="1">
        <v>3.72</v>
      </c>
      <c r="DO249" s="1">
        <v>2.4300000000000002</v>
      </c>
      <c r="DQ249" s="1">
        <v>194606</v>
      </c>
      <c r="DR249" s="1">
        <v>-99.99</v>
      </c>
      <c r="DS249" s="1">
        <v>-5.23</v>
      </c>
      <c r="DT249" s="1">
        <v>-5.24</v>
      </c>
      <c r="DU249" s="1">
        <v>-4.26</v>
      </c>
      <c r="DV249" s="1">
        <v>-5.0599999999999996</v>
      </c>
      <c r="DW249" s="1">
        <v>-5.32</v>
      </c>
      <c r="DX249" s="1">
        <v>-4.99</v>
      </c>
      <c r="DY249" s="1">
        <v>-5.54</v>
      </c>
      <c r="DZ249" s="1">
        <v>-3.79</v>
      </c>
      <c r="EA249" s="1">
        <v>-5.38</v>
      </c>
      <c r="EB249" s="1">
        <v>-4.74</v>
      </c>
      <c r="EC249" s="1">
        <v>-5.57</v>
      </c>
      <c r="ED249" s="1">
        <v>-5.07</v>
      </c>
      <c r="EE249" s="1">
        <v>-4.9000000000000004</v>
      </c>
      <c r="EF249" s="1">
        <v>-5.08</v>
      </c>
      <c r="EG249" s="1">
        <v>-5.87</v>
      </c>
      <c r="EH249" s="1">
        <v>-5.21</v>
      </c>
      <c r="EI249" s="1">
        <v>-4.18</v>
      </c>
      <c r="EJ249" s="1">
        <v>-3.39</v>
      </c>
      <c r="EL249">
        <v>194606</v>
      </c>
      <c r="EM249">
        <v>-3.89</v>
      </c>
      <c r="EN249">
        <v>-1.53</v>
      </c>
      <c r="EO249">
        <v>-0.59</v>
      </c>
      <c r="EP249">
        <v>0.03</v>
      </c>
      <c r="ER249" s="1">
        <v>194612</v>
      </c>
      <c r="ES249" s="1">
        <v>-0.1</v>
      </c>
      <c r="EU249" s="1">
        <v>194601</v>
      </c>
      <c r="EV249" s="1">
        <v>1.91</v>
      </c>
      <c r="EX249" s="1">
        <v>195012</v>
      </c>
      <c r="EY249" s="1">
        <v>7.4</v>
      </c>
      <c r="FA249" s="1">
        <v>194612</v>
      </c>
      <c r="FB249" s="1" t="str">
        <f>IF(ISERROR(VLOOKUP($FA249,MOM,LOOKUPS!C$12,0)*$FB$6+VLOOKUP($FA249,STREV,LOOKUPS!C$10,0)*$FC$6+VLOOKUP($FA249,LTREV,LOOKUPS!C$9,0)*$FD$6+VLOOKUP($FA249,CFP,LOOKUPS!C$6,0)*$FE$6+VLOOKUP($FA249,EP,LOOKUPS!C$8,0)*$FF$6+VLOOKUP($FA249,BM,LOOKUPS!C$5,0)*$FG$6+VLOOKUP($FA249,DIV,LOOKUPS!C$7,0)*$FH$6++VLOOKUP($FA249,SIZE,LOOKUPS!C$11,0)*$FI$6),"",VLOOKUP($FA249,MOM,LOOKUPS!C$12,0)*$FB$6+VLOOKUP($FA249,STREV,LOOKUPS!C$10,0)*$FC$6+VLOOKUP($FA249,LTREV,LOOKUPS!C$9,0)*$FD$6+VLOOKUP($FA249,CFP,LOOKUPS!C$6,0)*$FE$6+VLOOKUP($FA249,EP,LOOKUPS!C$8,0)*$FF$6+VLOOKUP($FA249,BM,LOOKUPS!C$5,0)*$FG$6+VLOOKUP($FA249,DIV,LOOKUPS!C$7,0)*$FH$6++VLOOKUP($FA249,SIZE,LOOKUPS!C$11,0)*$FI$6)</f>
        <v/>
      </c>
      <c r="FC249" s="1" t="str">
        <f>IF(ISERROR(VLOOKUP($FA249,MOM,LOOKUPS!D$12,0)*$FB$6+VLOOKUP($FA249,STREV,LOOKUPS!D$10,0)*$FC$6+VLOOKUP($FA249,LTREV,LOOKUPS!D$9,0)*$FD$6+VLOOKUP($FA249,CFP,LOOKUPS!D$6,0)*$FE$6+VLOOKUP($FA249,EP,LOOKUPS!D$8,0)*$FF$6+VLOOKUP($FA249,BM,LOOKUPS!D$5,0)*$FG$6+VLOOKUP($FA249,DIV,LOOKUPS!D$7,0)*$FH$6++VLOOKUP($FA249,SIZE,LOOKUPS!D$11,0)*$FI$6),"",VLOOKUP($FA249,MOM,LOOKUPS!D$12,0)*$FB$6+VLOOKUP($FA249,STREV,LOOKUPS!D$10,0)*$FC$6+VLOOKUP($FA249,LTREV,LOOKUPS!D$9,0)*$FD$6+VLOOKUP($FA249,CFP,LOOKUPS!D$6,0)*$FE$6+VLOOKUP($FA249,EP,LOOKUPS!D$8,0)*$FF$6+VLOOKUP($FA249,BM,LOOKUPS!D$5,0)*$FG$6+VLOOKUP($FA249,DIV,LOOKUPS!D$7,0)*$FH$6++VLOOKUP($FA249,SIZE,LOOKUPS!D$11,0)*$FI$6)</f>
        <v/>
      </c>
      <c r="FD249" s="1" t="str">
        <f>IF(ISERROR(VLOOKUP($FA249,MOM,LOOKUPS!E$12,0)*$FB$6+VLOOKUP($FA249,STREV,LOOKUPS!E$10,0)*$FC$6+VLOOKUP($FA249,LTREV,LOOKUPS!E$9,0)*$FD$6+VLOOKUP($FA249,CFP,LOOKUPS!E$6,0)*$FE$6+VLOOKUP($FA249,EP,LOOKUPS!E$8,0)*$FF$6+VLOOKUP($FA249,BM,LOOKUPS!E$5,0)*$FG$6+VLOOKUP($FA249,DIV,LOOKUPS!E$7,0)*$FH$6++VLOOKUP($FA249,SIZE,LOOKUPS!E$11,0)*$FI$6),"",VLOOKUP($FA249,MOM,LOOKUPS!E$12,0)*$FB$6+VLOOKUP($FA249,STREV,LOOKUPS!E$10,0)*$FC$6+VLOOKUP($FA249,LTREV,LOOKUPS!E$9,0)*$FD$6+VLOOKUP($FA249,CFP,LOOKUPS!E$6,0)*$FE$6+VLOOKUP($FA249,EP,LOOKUPS!E$8,0)*$FF$6+VLOOKUP($FA249,BM,LOOKUPS!E$5,0)*$FG$6+VLOOKUP($FA249,DIV,LOOKUPS!E$7,0)*$FH$6++VLOOKUP($FA249,SIZE,LOOKUPS!E$11,0)*$FI$6)</f>
        <v/>
      </c>
      <c r="FE249" s="1" t="str">
        <f>IF(ISERROR(VLOOKUP($FA249,MOM,LOOKUPS!F$12,0)*$FB$6+VLOOKUP($FA249,STREV,LOOKUPS!F$10,0)*$FC$6+VLOOKUP($FA249,LTREV,LOOKUPS!F$9,0)*$FD$6+VLOOKUP($FA249,CFP,LOOKUPS!F$6,0)*$FE$6+VLOOKUP($FA249,EP,LOOKUPS!F$8,0)*$FF$6+VLOOKUP($FA249,BM,LOOKUPS!F$5,0)*$FG$6+VLOOKUP($FA249,DIV,LOOKUPS!F$7,0)*$FH$6++VLOOKUP($FA249,SIZE,LOOKUPS!F$11,0)*$FI$6),"",VLOOKUP($FA249,MOM,LOOKUPS!F$12,0)*$FB$6+VLOOKUP($FA249,STREV,LOOKUPS!F$10,0)*$FC$6+VLOOKUP($FA249,LTREV,LOOKUPS!F$9,0)*$FD$6+VLOOKUP($FA249,CFP,LOOKUPS!F$6,0)*$FE$6+VLOOKUP($FA249,EP,LOOKUPS!F$8,0)*$FF$6+VLOOKUP($FA249,BM,LOOKUPS!F$5,0)*$FG$6+VLOOKUP($FA249,DIV,LOOKUPS!F$7,0)*$FH$6++VLOOKUP($FA249,SIZE,LOOKUPS!F$11,0)*$FI$6)</f>
        <v/>
      </c>
      <c r="FF249" s="1" t="str">
        <f>IF(ISERROR(VLOOKUP($FA249,MOM,LOOKUPS!G$12,0)*$FB$6+VLOOKUP($FA249,STREV,LOOKUPS!G$10,0)*$FC$6+VLOOKUP($FA249,LTREV,LOOKUPS!G$9,0)*$FD$6+VLOOKUP($FA249,CFP,LOOKUPS!G$6,0)*$FE$6+VLOOKUP($FA249,EP,LOOKUPS!G$8,0)*$FF$6+VLOOKUP($FA249,BM,LOOKUPS!G$5,0)*$FG$6+VLOOKUP($FA249,DIV,LOOKUPS!G$7,0)*$FH$6++VLOOKUP($FA249,SIZE,LOOKUPS!G$11,0)*$FI$6),"",VLOOKUP($FA249,MOM,LOOKUPS!G$12,0)*$FB$6+VLOOKUP($FA249,STREV,LOOKUPS!G$10,0)*$FC$6+VLOOKUP($FA249,LTREV,LOOKUPS!G$9,0)*$FD$6+VLOOKUP($FA249,CFP,LOOKUPS!G$6,0)*$FE$6+VLOOKUP($FA249,EP,LOOKUPS!G$8,0)*$FF$6+VLOOKUP($FA249,BM,LOOKUPS!G$5,0)*$FG$6+VLOOKUP($FA249,DIV,LOOKUPS!G$7,0)*$FH$6++VLOOKUP($FA249,SIZE,LOOKUPS!G$11,0)*$FI$6)</f>
        <v/>
      </c>
      <c r="FG249" s="1" t="str">
        <f>IF(ISERROR(VLOOKUP($FA249,MOM,LOOKUPS!H$12,0)*$FB$6+VLOOKUP($FA249,STREV,LOOKUPS!H$10,0)*$FC$6+VLOOKUP($FA249,LTREV,LOOKUPS!H$9,0)*$FD$6+VLOOKUP($FA249,CFP,LOOKUPS!H$6,0)*$FE$6+VLOOKUP($FA249,EP,LOOKUPS!H$8,0)*$FF$6+VLOOKUP($FA249,BM,LOOKUPS!H$5,0)*$FG$6+VLOOKUP($FA249,DIV,LOOKUPS!H$7,0)*$FH$6++VLOOKUP($FA249,SIZE,LOOKUPS!H$11,0)*$FI$6),"",VLOOKUP($FA249,MOM,LOOKUPS!H$12,0)*$FB$6+VLOOKUP($FA249,STREV,LOOKUPS!H$10,0)*$FC$6+VLOOKUP($FA249,LTREV,LOOKUPS!H$9,0)*$FD$6+VLOOKUP($FA249,CFP,LOOKUPS!H$6,0)*$FE$6+VLOOKUP($FA249,EP,LOOKUPS!H$8,0)*$FF$6+VLOOKUP($FA249,BM,LOOKUPS!H$5,0)*$FG$6+VLOOKUP($FA249,DIV,LOOKUPS!H$7,0)*$FH$6++VLOOKUP($FA249,SIZE,LOOKUPS!H$11,0)*$FI$6)</f>
        <v/>
      </c>
      <c r="FH249" s="1" t="str">
        <f>IF(ISERROR(VLOOKUP($FA249,MOM,LOOKUPS!I$12,0)*$FB$6+VLOOKUP($FA249,STREV,LOOKUPS!I$10,0)*$FC$6+VLOOKUP($FA249,LTREV,LOOKUPS!I$9,0)*$FD$6+VLOOKUP($FA249,CFP,LOOKUPS!I$6,0)*$FE$6+VLOOKUP($FA249,EP,LOOKUPS!I$8,0)*$FF$6+VLOOKUP($FA249,BM,LOOKUPS!I$5,0)*$FG$6+VLOOKUP($FA249,DIV,LOOKUPS!I$7,0)*$FH$6++VLOOKUP($FA249,SIZE,LOOKUPS!I$11,0)*$FI$6),"",VLOOKUP($FA249,MOM,LOOKUPS!I$12,0)*$FB$6+VLOOKUP($FA249,STREV,LOOKUPS!I$10,0)*$FC$6+VLOOKUP($FA249,LTREV,LOOKUPS!I$9,0)*$FD$6+VLOOKUP($FA249,CFP,LOOKUPS!I$6,0)*$FE$6+VLOOKUP($FA249,EP,LOOKUPS!I$8,0)*$FF$6+VLOOKUP($FA249,BM,LOOKUPS!I$5,0)*$FG$6+VLOOKUP($FA249,DIV,LOOKUPS!I$7,0)*$FH$6++VLOOKUP($FA249,SIZE,LOOKUPS!I$11,0)*$FI$6)</f>
        <v/>
      </c>
      <c r="FI249" s="1" t="str">
        <f>IF(ISERROR(VLOOKUP($FA249,MOM,LOOKUPS!J$12,0)*$FB$6+VLOOKUP($FA249,STREV,LOOKUPS!J$10,0)*$FC$6+VLOOKUP($FA249,LTREV,LOOKUPS!J$9,0)*$FD$6+VLOOKUP($FA249,CFP,LOOKUPS!J$6,0)*$FE$6+VLOOKUP($FA249,EP,LOOKUPS!J$8,0)*$FF$6+VLOOKUP($FA249,BM,LOOKUPS!J$5,0)*$FG$6+VLOOKUP($FA249,DIV,LOOKUPS!J$7,0)*$FH$6++VLOOKUP($FA249,SIZE,LOOKUPS!J$11,0)*$FI$6),"",VLOOKUP($FA249,MOM,LOOKUPS!J$12,0)*$FB$6+VLOOKUP($FA249,STREV,LOOKUPS!J$10,0)*$FC$6+VLOOKUP($FA249,LTREV,LOOKUPS!J$9,0)*$FD$6+VLOOKUP($FA249,CFP,LOOKUPS!J$6,0)*$FE$6+VLOOKUP($FA249,EP,LOOKUPS!J$8,0)*$FF$6+VLOOKUP($FA249,BM,LOOKUPS!J$5,0)*$FG$6+VLOOKUP($FA249,DIV,LOOKUPS!J$7,0)*$FH$6++VLOOKUP($FA249,SIZE,LOOKUPS!J$11,0)*$FI$6)</f>
        <v/>
      </c>
      <c r="FJ249" s="1" t="str">
        <f>IF(ISERROR(VLOOKUP($FA249,MOM,LOOKUPS!K$12,0)*$FB$6+VLOOKUP($FA249,STREV,LOOKUPS!K$10,0)*$FC$6+VLOOKUP($FA249,LTREV,LOOKUPS!K$9,0)*$FD$6+VLOOKUP($FA249,CFP,LOOKUPS!K$6,0)*$FE$6+VLOOKUP($FA249,EP,LOOKUPS!K$8,0)*$FF$6+VLOOKUP($FA249,BM,LOOKUPS!K$5,0)*$FG$6+VLOOKUP($FA249,DIV,LOOKUPS!K$7,0)*$FH$6++VLOOKUP($FA249,SIZE,LOOKUPS!K$11,0)*$FI$6),"",VLOOKUP($FA249,MOM,LOOKUPS!K$12,0)*$FB$6+VLOOKUP($FA249,STREV,LOOKUPS!K$10,0)*$FC$6+VLOOKUP($FA249,LTREV,LOOKUPS!K$9,0)*$FD$6+VLOOKUP($FA249,CFP,LOOKUPS!K$6,0)*$FE$6+VLOOKUP($FA249,EP,LOOKUPS!K$8,0)*$FF$6+VLOOKUP($FA249,BM,LOOKUPS!K$5,0)*$FG$6+VLOOKUP($FA249,DIV,LOOKUPS!K$7,0)*$FH$6++VLOOKUP($FA249,SIZE,LOOKUPS!K$11,0)*$FI$6)</f>
        <v/>
      </c>
      <c r="FK249" s="1" t="str">
        <f>IF(ISERROR(VLOOKUP($FA249,MOM,LOOKUPS!L$12,0)*$FB$6+VLOOKUP($FA249,STREV,LOOKUPS!L$10,0)*$FC$6+VLOOKUP($FA249,LTREV,LOOKUPS!L$9,0)*$FD$6+VLOOKUP($FA249,CFP,LOOKUPS!L$6,0)*$FE$6+VLOOKUP($FA249,EP,LOOKUPS!L$8,0)*$FF$6+VLOOKUP($FA249,BM,LOOKUPS!L$5,0)*$FG$6+VLOOKUP($FA249,DIV,LOOKUPS!L$7,0)*$FH$6++VLOOKUP($FA249,SIZE,LOOKUPS!L$11,0)*$FI$6),"",VLOOKUP($FA249,MOM,LOOKUPS!L$12,0)*$FB$6+VLOOKUP($FA249,STREV,LOOKUPS!L$10,0)*$FC$6+VLOOKUP($FA249,LTREV,LOOKUPS!L$9,0)*$FD$6+VLOOKUP($FA249,CFP,LOOKUPS!L$6,0)*$FE$6+VLOOKUP($FA249,EP,LOOKUPS!L$8,0)*$FF$6+VLOOKUP($FA249,BM,LOOKUPS!L$5,0)*$FG$6+VLOOKUP($FA249,DIV,LOOKUPS!L$7,0)*$FH$6++VLOOKUP($FA249,SIZE,LOOKUPS!L$11,0)*$FI$6)</f>
        <v/>
      </c>
    </row>
    <row r="250" spans="1:167" x14ac:dyDescent="0.3">
      <c r="A250" s="1">
        <v>194701</v>
      </c>
      <c r="B250" s="1">
        <v>7.87</v>
      </c>
      <c r="C250" s="1">
        <v>7.06</v>
      </c>
      <c r="D250" s="1">
        <v>4.55</v>
      </c>
      <c r="E250" s="1">
        <v>4.83</v>
      </c>
      <c r="F250" s="1">
        <v>2.2000000000000002</v>
      </c>
      <c r="G250" s="1">
        <v>2.73</v>
      </c>
      <c r="H250" s="1">
        <v>0.75</v>
      </c>
      <c r="I250" s="1">
        <v>1.18</v>
      </c>
      <c r="J250" s="1">
        <v>-0.54</v>
      </c>
      <c r="K250" s="1">
        <v>-0.2</v>
      </c>
      <c r="M250" s="1">
        <v>194602</v>
      </c>
      <c r="N250" s="1">
        <v>-5.01</v>
      </c>
      <c r="O250" s="1">
        <v>-5.4</v>
      </c>
      <c r="P250" s="1">
        <v>-5.81</v>
      </c>
      <c r="Q250" s="1">
        <v>-5.47</v>
      </c>
      <c r="R250" s="1">
        <v>-6.19</v>
      </c>
      <c r="S250" s="1">
        <v>-5.12</v>
      </c>
      <c r="T250" s="1">
        <v>-7.69</v>
      </c>
      <c r="U250" s="1">
        <v>-8.06</v>
      </c>
      <c r="V250" s="1">
        <v>-7.7</v>
      </c>
      <c r="W250" s="1">
        <v>-9.32</v>
      </c>
      <c r="Y250" s="1">
        <v>195101</v>
      </c>
      <c r="Z250" s="1">
        <v>9.35</v>
      </c>
      <c r="AA250" s="1">
        <v>8.89</v>
      </c>
      <c r="AB250" s="1">
        <v>8.01</v>
      </c>
      <c r="AC250" s="1">
        <v>8.61</v>
      </c>
      <c r="AD250" s="1">
        <v>8.23</v>
      </c>
      <c r="AE250" s="1">
        <v>6.69</v>
      </c>
      <c r="AF250" s="1">
        <v>6.96</v>
      </c>
      <c r="AG250" s="1">
        <v>5.79</v>
      </c>
      <c r="AH250" s="1">
        <v>5.81</v>
      </c>
      <c r="AI250" s="1">
        <v>6.05</v>
      </c>
      <c r="AK250">
        <v>197107</v>
      </c>
      <c r="AL250">
        <v>-8.15</v>
      </c>
      <c r="AM250">
        <v>-6.09</v>
      </c>
      <c r="AN250">
        <v>-5.27</v>
      </c>
      <c r="AO250">
        <v>-5.3</v>
      </c>
      <c r="AP250">
        <v>-6.11</v>
      </c>
      <c r="AQ250">
        <v>-5.94</v>
      </c>
      <c r="AR250">
        <v>-5.2</v>
      </c>
      <c r="AS250">
        <v>-4.66</v>
      </c>
      <c r="AT250">
        <v>-5.6</v>
      </c>
      <c r="AU250">
        <v>-6.08</v>
      </c>
      <c r="AV250">
        <v>-6.14</v>
      </c>
      <c r="AW250">
        <v>-6.05</v>
      </c>
      <c r="AX250">
        <v>-5.83</v>
      </c>
      <c r="AY250">
        <v>-5.27</v>
      </c>
      <c r="AZ250">
        <v>-5.14</v>
      </c>
      <c r="BA250">
        <v>-4.79</v>
      </c>
      <c r="BB250">
        <v>-4.54</v>
      </c>
      <c r="BC250">
        <v>-5.39</v>
      </c>
      <c r="BD250">
        <v>-5.77</v>
      </c>
      <c r="BF250" s="1">
        <v>197107</v>
      </c>
      <c r="BG250" s="1">
        <v>-7.75</v>
      </c>
      <c r="BH250" s="1">
        <v>-6.31</v>
      </c>
      <c r="BI250" s="1">
        <v>-5.3</v>
      </c>
      <c r="BJ250" s="1">
        <v>-4.97</v>
      </c>
      <c r="BK250" s="1">
        <v>-6.33</v>
      </c>
      <c r="BL250" s="1">
        <v>-5.66</v>
      </c>
      <c r="BM250" s="1">
        <v>-5.46</v>
      </c>
      <c r="BN250" s="1">
        <v>-4.7</v>
      </c>
      <c r="BO250" s="1">
        <v>-5.29</v>
      </c>
      <c r="BP250" s="1">
        <v>-6.25</v>
      </c>
      <c r="BQ250" s="1">
        <v>-6.43</v>
      </c>
      <c r="BR250" s="1">
        <v>-6.27</v>
      </c>
      <c r="BS250" s="1">
        <v>-4.97</v>
      </c>
      <c r="BT250" s="1">
        <v>-6.31</v>
      </c>
      <c r="BU250" s="1">
        <v>-4.6100000000000003</v>
      </c>
      <c r="BV250" s="1">
        <v>-5.31</v>
      </c>
      <c r="BW250" s="1">
        <v>-4.12</v>
      </c>
      <c r="BX250" s="1">
        <v>-4.72</v>
      </c>
      <c r="BY250" s="1">
        <v>-5.72</v>
      </c>
      <c r="CA250" s="1">
        <v>194607</v>
      </c>
      <c r="CB250" s="1">
        <v>-19.510000000000002</v>
      </c>
      <c r="CC250" s="1">
        <v>-4.1100000000000003</v>
      </c>
      <c r="CD250" s="1">
        <v>-3.58</v>
      </c>
      <c r="CE250" s="1">
        <v>-4.71</v>
      </c>
      <c r="CF250" s="1">
        <v>-4.0199999999999996</v>
      </c>
      <c r="CG250" s="1">
        <v>-3.95</v>
      </c>
      <c r="CH250" s="1">
        <v>-3.76</v>
      </c>
      <c r="CI250" s="1">
        <v>-3.36</v>
      </c>
      <c r="CJ250" s="1">
        <v>-5.29</v>
      </c>
      <c r="CK250" s="1">
        <v>-4.04</v>
      </c>
      <c r="CL250" s="1">
        <v>-4.01</v>
      </c>
      <c r="CM250" s="1">
        <v>-4.2699999999999996</v>
      </c>
      <c r="CN250" s="1">
        <v>-3.63</v>
      </c>
      <c r="CO250" s="1">
        <v>-4.34</v>
      </c>
      <c r="CP250" s="1">
        <v>-3.17</v>
      </c>
      <c r="CQ250" s="1">
        <v>-3.18</v>
      </c>
      <c r="CR250" s="1">
        <v>-3.54</v>
      </c>
      <c r="CS250" s="1">
        <v>-3.5</v>
      </c>
      <c r="CT250" s="1">
        <v>-7.08</v>
      </c>
      <c r="CV250" s="1">
        <v>194707</v>
      </c>
      <c r="CW250" s="1">
        <v>9.2899999999999991</v>
      </c>
      <c r="CX250" s="1">
        <v>5.22</v>
      </c>
      <c r="CY250" s="1">
        <v>5.5</v>
      </c>
      <c r="CZ250" s="1">
        <v>6.64</v>
      </c>
      <c r="DA250" s="1">
        <v>5.27</v>
      </c>
      <c r="DB250" s="1">
        <v>4.96</v>
      </c>
      <c r="DC250" s="1">
        <v>5.82</v>
      </c>
      <c r="DD250" s="1">
        <v>5.97</v>
      </c>
      <c r="DE250" s="1">
        <v>6.76</v>
      </c>
      <c r="DF250" s="1">
        <v>5.94</v>
      </c>
      <c r="DG250" s="1">
        <v>4.58</v>
      </c>
      <c r="DH250" s="1">
        <v>5.13</v>
      </c>
      <c r="DI250" s="1">
        <v>4.79</v>
      </c>
      <c r="DJ250" s="1">
        <v>6.04</v>
      </c>
      <c r="DK250" s="1">
        <v>5.61</v>
      </c>
      <c r="DL250" s="1">
        <v>5.58</v>
      </c>
      <c r="DM250" s="1">
        <v>6.38</v>
      </c>
      <c r="DN250" s="1">
        <v>6.33</v>
      </c>
      <c r="DO250" s="1">
        <v>7.2</v>
      </c>
      <c r="DQ250" s="1">
        <v>194607</v>
      </c>
      <c r="DR250" s="1">
        <v>-99.99</v>
      </c>
      <c r="DS250" s="1">
        <v>-5.37</v>
      </c>
      <c r="DT250" s="1">
        <v>-3.99</v>
      </c>
      <c r="DU250" s="1">
        <v>-3.16</v>
      </c>
      <c r="DV250" s="1">
        <v>-5.23</v>
      </c>
      <c r="DW250" s="1">
        <v>-4.5999999999999996</v>
      </c>
      <c r="DX250" s="1">
        <v>-4.16</v>
      </c>
      <c r="DY250" s="1">
        <v>-3.96</v>
      </c>
      <c r="DZ250" s="1">
        <v>-2.81</v>
      </c>
      <c r="EA250" s="1">
        <v>-4.99</v>
      </c>
      <c r="EB250" s="1">
        <v>-5.49</v>
      </c>
      <c r="EC250" s="1">
        <v>-5.62</v>
      </c>
      <c r="ED250" s="1">
        <v>-3.55</v>
      </c>
      <c r="EE250" s="1">
        <v>-4.2300000000000004</v>
      </c>
      <c r="EF250" s="1">
        <v>-4.0999999999999996</v>
      </c>
      <c r="EG250" s="1">
        <v>-4.0599999999999996</v>
      </c>
      <c r="EH250" s="1">
        <v>-3.87</v>
      </c>
      <c r="EI250" s="1">
        <v>-2.93</v>
      </c>
      <c r="EJ250" s="1">
        <v>-2.7</v>
      </c>
      <c r="EL250">
        <v>194607</v>
      </c>
      <c r="EM250">
        <v>-2.69</v>
      </c>
      <c r="EN250">
        <v>-2.06</v>
      </c>
      <c r="EO250">
        <v>0.04</v>
      </c>
      <c r="EP250">
        <v>0.03</v>
      </c>
      <c r="ER250" s="1">
        <v>194701</v>
      </c>
      <c r="ES250" s="1">
        <v>-6.44</v>
      </c>
      <c r="EU250" s="1">
        <v>194602</v>
      </c>
      <c r="EV250" s="1">
        <v>2.9</v>
      </c>
      <c r="EX250" s="1">
        <v>195101</v>
      </c>
      <c r="EY250" s="1">
        <v>2.63</v>
      </c>
      <c r="FA250" s="1">
        <v>194701</v>
      </c>
      <c r="FB250" s="1" t="str">
        <f>IF(ISERROR(VLOOKUP($FA250,MOM,LOOKUPS!C$12,0)*$FB$6+VLOOKUP($FA250,STREV,LOOKUPS!C$10,0)*$FC$6+VLOOKUP($FA250,LTREV,LOOKUPS!C$9,0)*$FD$6+VLOOKUP($FA250,CFP,LOOKUPS!C$6,0)*$FE$6+VLOOKUP($FA250,EP,LOOKUPS!C$8,0)*$FF$6+VLOOKUP($FA250,BM,LOOKUPS!C$5,0)*$FG$6+VLOOKUP($FA250,DIV,LOOKUPS!C$7,0)*$FH$6++VLOOKUP($FA250,SIZE,LOOKUPS!C$11,0)*$FI$6),"",VLOOKUP($FA250,MOM,LOOKUPS!C$12,0)*$FB$6+VLOOKUP($FA250,STREV,LOOKUPS!C$10,0)*$FC$6+VLOOKUP($FA250,LTREV,LOOKUPS!C$9,0)*$FD$6+VLOOKUP($FA250,CFP,LOOKUPS!C$6,0)*$FE$6+VLOOKUP($FA250,EP,LOOKUPS!C$8,0)*$FF$6+VLOOKUP($FA250,BM,LOOKUPS!C$5,0)*$FG$6+VLOOKUP($FA250,DIV,LOOKUPS!C$7,0)*$FH$6++VLOOKUP($FA250,SIZE,LOOKUPS!C$11,0)*$FI$6)</f>
        <v/>
      </c>
      <c r="FC250" s="1" t="str">
        <f>IF(ISERROR(VLOOKUP($FA250,MOM,LOOKUPS!D$12,0)*$FB$6+VLOOKUP($FA250,STREV,LOOKUPS!D$10,0)*$FC$6+VLOOKUP($FA250,LTREV,LOOKUPS!D$9,0)*$FD$6+VLOOKUP($FA250,CFP,LOOKUPS!D$6,0)*$FE$6+VLOOKUP($FA250,EP,LOOKUPS!D$8,0)*$FF$6+VLOOKUP($FA250,BM,LOOKUPS!D$5,0)*$FG$6+VLOOKUP($FA250,DIV,LOOKUPS!D$7,0)*$FH$6++VLOOKUP($FA250,SIZE,LOOKUPS!D$11,0)*$FI$6),"",VLOOKUP($FA250,MOM,LOOKUPS!D$12,0)*$FB$6+VLOOKUP($FA250,STREV,LOOKUPS!D$10,0)*$FC$6+VLOOKUP($FA250,LTREV,LOOKUPS!D$9,0)*$FD$6+VLOOKUP($FA250,CFP,LOOKUPS!D$6,0)*$FE$6+VLOOKUP($FA250,EP,LOOKUPS!D$8,0)*$FF$6+VLOOKUP($FA250,BM,LOOKUPS!D$5,0)*$FG$6+VLOOKUP($FA250,DIV,LOOKUPS!D$7,0)*$FH$6++VLOOKUP($FA250,SIZE,LOOKUPS!D$11,0)*$FI$6)</f>
        <v/>
      </c>
      <c r="FD250" s="1" t="str">
        <f>IF(ISERROR(VLOOKUP($FA250,MOM,LOOKUPS!E$12,0)*$FB$6+VLOOKUP($FA250,STREV,LOOKUPS!E$10,0)*$FC$6+VLOOKUP($FA250,LTREV,LOOKUPS!E$9,0)*$FD$6+VLOOKUP($FA250,CFP,LOOKUPS!E$6,0)*$FE$6+VLOOKUP($FA250,EP,LOOKUPS!E$8,0)*$FF$6+VLOOKUP($FA250,BM,LOOKUPS!E$5,0)*$FG$6+VLOOKUP($FA250,DIV,LOOKUPS!E$7,0)*$FH$6++VLOOKUP($FA250,SIZE,LOOKUPS!E$11,0)*$FI$6),"",VLOOKUP($FA250,MOM,LOOKUPS!E$12,0)*$FB$6+VLOOKUP($FA250,STREV,LOOKUPS!E$10,0)*$FC$6+VLOOKUP($FA250,LTREV,LOOKUPS!E$9,0)*$FD$6+VLOOKUP($FA250,CFP,LOOKUPS!E$6,0)*$FE$6+VLOOKUP($FA250,EP,LOOKUPS!E$8,0)*$FF$6+VLOOKUP($FA250,BM,LOOKUPS!E$5,0)*$FG$6+VLOOKUP($FA250,DIV,LOOKUPS!E$7,0)*$FH$6++VLOOKUP($FA250,SIZE,LOOKUPS!E$11,0)*$FI$6)</f>
        <v/>
      </c>
      <c r="FE250" s="1" t="str">
        <f>IF(ISERROR(VLOOKUP($FA250,MOM,LOOKUPS!F$12,0)*$FB$6+VLOOKUP($FA250,STREV,LOOKUPS!F$10,0)*$FC$6+VLOOKUP($FA250,LTREV,LOOKUPS!F$9,0)*$FD$6+VLOOKUP($FA250,CFP,LOOKUPS!F$6,0)*$FE$6+VLOOKUP($FA250,EP,LOOKUPS!F$8,0)*$FF$6+VLOOKUP($FA250,BM,LOOKUPS!F$5,0)*$FG$6+VLOOKUP($FA250,DIV,LOOKUPS!F$7,0)*$FH$6++VLOOKUP($FA250,SIZE,LOOKUPS!F$11,0)*$FI$6),"",VLOOKUP($FA250,MOM,LOOKUPS!F$12,0)*$FB$6+VLOOKUP($FA250,STREV,LOOKUPS!F$10,0)*$FC$6+VLOOKUP($FA250,LTREV,LOOKUPS!F$9,0)*$FD$6+VLOOKUP($FA250,CFP,LOOKUPS!F$6,0)*$FE$6+VLOOKUP($FA250,EP,LOOKUPS!F$8,0)*$FF$6+VLOOKUP($FA250,BM,LOOKUPS!F$5,0)*$FG$6+VLOOKUP($FA250,DIV,LOOKUPS!F$7,0)*$FH$6++VLOOKUP($FA250,SIZE,LOOKUPS!F$11,0)*$FI$6)</f>
        <v/>
      </c>
      <c r="FF250" s="1" t="str">
        <f>IF(ISERROR(VLOOKUP($FA250,MOM,LOOKUPS!G$12,0)*$FB$6+VLOOKUP($FA250,STREV,LOOKUPS!G$10,0)*$FC$6+VLOOKUP($FA250,LTREV,LOOKUPS!G$9,0)*$FD$6+VLOOKUP($FA250,CFP,LOOKUPS!G$6,0)*$FE$6+VLOOKUP($FA250,EP,LOOKUPS!G$8,0)*$FF$6+VLOOKUP($FA250,BM,LOOKUPS!G$5,0)*$FG$6+VLOOKUP($FA250,DIV,LOOKUPS!G$7,0)*$FH$6++VLOOKUP($FA250,SIZE,LOOKUPS!G$11,0)*$FI$6),"",VLOOKUP($FA250,MOM,LOOKUPS!G$12,0)*$FB$6+VLOOKUP($FA250,STREV,LOOKUPS!G$10,0)*$FC$6+VLOOKUP($FA250,LTREV,LOOKUPS!G$9,0)*$FD$6+VLOOKUP($FA250,CFP,LOOKUPS!G$6,0)*$FE$6+VLOOKUP($FA250,EP,LOOKUPS!G$8,0)*$FF$6+VLOOKUP($FA250,BM,LOOKUPS!G$5,0)*$FG$6+VLOOKUP($FA250,DIV,LOOKUPS!G$7,0)*$FH$6++VLOOKUP($FA250,SIZE,LOOKUPS!G$11,0)*$FI$6)</f>
        <v/>
      </c>
      <c r="FG250" s="1" t="str">
        <f>IF(ISERROR(VLOOKUP($FA250,MOM,LOOKUPS!H$12,0)*$FB$6+VLOOKUP($FA250,STREV,LOOKUPS!H$10,0)*$FC$6+VLOOKUP($FA250,LTREV,LOOKUPS!H$9,0)*$FD$6+VLOOKUP($FA250,CFP,LOOKUPS!H$6,0)*$FE$6+VLOOKUP($FA250,EP,LOOKUPS!H$8,0)*$FF$6+VLOOKUP($FA250,BM,LOOKUPS!H$5,0)*$FG$6+VLOOKUP($FA250,DIV,LOOKUPS!H$7,0)*$FH$6++VLOOKUP($FA250,SIZE,LOOKUPS!H$11,0)*$FI$6),"",VLOOKUP($FA250,MOM,LOOKUPS!H$12,0)*$FB$6+VLOOKUP($FA250,STREV,LOOKUPS!H$10,0)*$FC$6+VLOOKUP($FA250,LTREV,LOOKUPS!H$9,0)*$FD$6+VLOOKUP($FA250,CFP,LOOKUPS!H$6,0)*$FE$6+VLOOKUP($FA250,EP,LOOKUPS!H$8,0)*$FF$6+VLOOKUP($FA250,BM,LOOKUPS!H$5,0)*$FG$6+VLOOKUP($FA250,DIV,LOOKUPS!H$7,0)*$FH$6++VLOOKUP($FA250,SIZE,LOOKUPS!H$11,0)*$FI$6)</f>
        <v/>
      </c>
      <c r="FH250" s="1" t="str">
        <f>IF(ISERROR(VLOOKUP($FA250,MOM,LOOKUPS!I$12,0)*$FB$6+VLOOKUP($FA250,STREV,LOOKUPS!I$10,0)*$FC$6+VLOOKUP($FA250,LTREV,LOOKUPS!I$9,0)*$FD$6+VLOOKUP($FA250,CFP,LOOKUPS!I$6,0)*$FE$6+VLOOKUP($FA250,EP,LOOKUPS!I$8,0)*$FF$6+VLOOKUP($FA250,BM,LOOKUPS!I$5,0)*$FG$6+VLOOKUP($FA250,DIV,LOOKUPS!I$7,0)*$FH$6++VLOOKUP($FA250,SIZE,LOOKUPS!I$11,0)*$FI$6),"",VLOOKUP($FA250,MOM,LOOKUPS!I$12,0)*$FB$6+VLOOKUP($FA250,STREV,LOOKUPS!I$10,0)*$FC$6+VLOOKUP($FA250,LTREV,LOOKUPS!I$9,0)*$FD$6+VLOOKUP($FA250,CFP,LOOKUPS!I$6,0)*$FE$6+VLOOKUP($FA250,EP,LOOKUPS!I$8,0)*$FF$6+VLOOKUP($FA250,BM,LOOKUPS!I$5,0)*$FG$6+VLOOKUP($FA250,DIV,LOOKUPS!I$7,0)*$FH$6++VLOOKUP($FA250,SIZE,LOOKUPS!I$11,0)*$FI$6)</f>
        <v/>
      </c>
      <c r="FI250" s="1" t="str">
        <f>IF(ISERROR(VLOOKUP($FA250,MOM,LOOKUPS!J$12,0)*$FB$6+VLOOKUP($FA250,STREV,LOOKUPS!J$10,0)*$FC$6+VLOOKUP($FA250,LTREV,LOOKUPS!J$9,0)*$FD$6+VLOOKUP($FA250,CFP,LOOKUPS!J$6,0)*$FE$6+VLOOKUP($FA250,EP,LOOKUPS!J$8,0)*$FF$6+VLOOKUP($FA250,BM,LOOKUPS!J$5,0)*$FG$6+VLOOKUP($FA250,DIV,LOOKUPS!J$7,0)*$FH$6++VLOOKUP($FA250,SIZE,LOOKUPS!J$11,0)*$FI$6),"",VLOOKUP($FA250,MOM,LOOKUPS!J$12,0)*$FB$6+VLOOKUP($FA250,STREV,LOOKUPS!J$10,0)*$FC$6+VLOOKUP($FA250,LTREV,LOOKUPS!J$9,0)*$FD$6+VLOOKUP($FA250,CFP,LOOKUPS!J$6,0)*$FE$6+VLOOKUP($FA250,EP,LOOKUPS!J$8,0)*$FF$6+VLOOKUP($FA250,BM,LOOKUPS!J$5,0)*$FG$6+VLOOKUP($FA250,DIV,LOOKUPS!J$7,0)*$FH$6++VLOOKUP($FA250,SIZE,LOOKUPS!J$11,0)*$FI$6)</f>
        <v/>
      </c>
      <c r="FJ250" s="1" t="str">
        <f>IF(ISERROR(VLOOKUP($FA250,MOM,LOOKUPS!K$12,0)*$FB$6+VLOOKUP($FA250,STREV,LOOKUPS!K$10,0)*$FC$6+VLOOKUP($FA250,LTREV,LOOKUPS!K$9,0)*$FD$6+VLOOKUP($FA250,CFP,LOOKUPS!K$6,0)*$FE$6+VLOOKUP($FA250,EP,LOOKUPS!K$8,0)*$FF$6+VLOOKUP($FA250,BM,LOOKUPS!K$5,0)*$FG$6+VLOOKUP($FA250,DIV,LOOKUPS!K$7,0)*$FH$6++VLOOKUP($FA250,SIZE,LOOKUPS!K$11,0)*$FI$6),"",VLOOKUP($FA250,MOM,LOOKUPS!K$12,0)*$FB$6+VLOOKUP($FA250,STREV,LOOKUPS!K$10,0)*$FC$6+VLOOKUP($FA250,LTREV,LOOKUPS!K$9,0)*$FD$6+VLOOKUP($FA250,CFP,LOOKUPS!K$6,0)*$FE$6+VLOOKUP($FA250,EP,LOOKUPS!K$8,0)*$FF$6+VLOOKUP($FA250,BM,LOOKUPS!K$5,0)*$FG$6+VLOOKUP($FA250,DIV,LOOKUPS!K$7,0)*$FH$6++VLOOKUP($FA250,SIZE,LOOKUPS!K$11,0)*$FI$6)</f>
        <v/>
      </c>
      <c r="FK250" s="1" t="str">
        <f>IF(ISERROR(VLOOKUP($FA250,MOM,LOOKUPS!L$12,0)*$FB$6+VLOOKUP($FA250,STREV,LOOKUPS!L$10,0)*$FC$6+VLOOKUP($FA250,LTREV,LOOKUPS!L$9,0)*$FD$6+VLOOKUP($FA250,CFP,LOOKUPS!L$6,0)*$FE$6+VLOOKUP($FA250,EP,LOOKUPS!L$8,0)*$FF$6+VLOOKUP($FA250,BM,LOOKUPS!L$5,0)*$FG$6+VLOOKUP($FA250,DIV,LOOKUPS!L$7,0)*$FH$6++VLOOKUP($FA250,SIZE,LOOKUPS!L$11,0)*$FI$6),"",VLOOKUP($FA250,MOM,LOOKUPS!L$12,0)*$FB$6+VLOOKUP($FA250,STREV,LOOKUPS!L$10,0)*$FC$6+VLOOKUP($FA250,LTREV,LOOKUPS!L$9,0)*$FD$6+VLOOKUP($FA250,CFP,LOOKUPS!L$6,0)*$FE$6+VLOOKUP($FA250,EP,LOOKUPS!L$8,0)*$FF$6+VLOOKUP($FA250,BM,LOOKUPS!L$5,0)*$FG$6+VLOOKUP($FA250,DIV,LOOKUPS!L$7,0)*$FH$6++VLOOKUP($FA250,SIZE,LOOKUPS!L$11,0)*$FI$6)</f>
        <v/>
      </c>
    </row>
    <row r="251" spans="1:167" x14ac:dyDescent="0.3">
      <c r="A251" s="1">
        <v>194702</v>
      </c>
      <c r="B251" s="1">
        <v>-0.06</v>
      </c>
      <c r="C251" s="1">
        <v>-0.84</v>
      </c>
      <c r="D251" s="1">
        <v>-1.68</v>
      </c>
      <c r="E251" s="1">
        <v>-0.38</v>
      </c>
      <c r="F251" s="1">
        <v>-0.54</v>
      </c>
      <c r="G251" s="1">
        <v>-0.27</v>
      </c>
      <c r="H251" s="1">
        <v>-0.24</v>
      </c>
      <c r="I251" s="1">
        <v>-0.7</v>
      </c>
      <c r="J251" s="1">
        <v>-0.82</v>
      </c>
      <c r="K251" s="1">
        <v>-0.5</v>
      </c>
      <c r="M251" s="1">
        <v>194603</v>
      </c>
      <c r="N251" s="1">
        <v>5.14</v>
      </c>
      <c r="O251" s="1">
        <v>5.31</v>
      </c>
      <c r="P251" s="1">
        <v>5.04</v>
      </c>
      <c r="Q251" s="1">
        <v>5.61</v>
      </c>
      <c r="R251" s="1">
        <v>5.47</v>
      </c>
      <c r="S251" s="1">
        <v>5.45</v>
      </c>
      <c r="T251" s="1">
        <v>7.04</v>
      </c>
      <c r="U251" s="1">
        <v>6.86</v>
      </c>
      <c r="V251" s="1">
        <v>6.29</v>
      </c>
      <c r="W251" s="1">
        <v>6.15</v>
      </c>
      <c r="Y251" s="1">
        <v>195102</v>
      </c>
      <c r="Z251" s="1">
        <v>-2.37</v>
      </c>
      <c r="AA251" s="1">
        <v>1.28</v>
      </c>
      <c r="AB251" s="1">
        <v>-0.79</v>
      </c>
      <c r="AC251" s="1">
        <v>0.83</v>
      </c>
      <c r="AD251" s="1">
        <v>1.57</v>
      </c>
      <c r="AE251" s="1">
        <v>1.21</v>
      </c>
      <c r="AF251" s="1">
        <v>2.0099999999999998</v>
      </c>
      <c r="AG251" s="1">
        <v>1.97</v>
      </c>
      <c r="AH251" s="1">
        <v>2.17</v>
      </c>
      <c r="AI251" s="1">
        <v>2.11</v>
      </c>
      <c r="AK251">
        <v>197108</v>
      </c>
      <c r="AL251">
        <v>4.82</v>
      </c>
      <c r="AM251">
        <v>4.66</v>
      </c>
      <c r="AN251">
        <v>4.32</v>
      </c>
      <c r="AO251">
        <v>4.55</v>
      </c>
      <c r="AP251">
        <v>4.66</v>
      </c>
      <c r="AQ251">
        <v>4.16</v>
      </c>
      <c r="AR251">
        <v>4.72</v>
      </c>
      <c r="AS251">
        <v>4.32</v>
      </c>
      <c r="AT251">
        <v>4.63</v>
      </c>
      <c r="AU251">
        <v>5.23</v>
      </c>
      <c r="AV251">
        <v>4.0199999999999996</v>
      </c>
      <c r="AW251">
        <v>4.67</v>
      </c>
      <c r="AX251">
        <v>3.64</v>
      </c>
      <c r="AY251">
        <v>5.92</v>
      </c>
      <c r="AZ251">
        <v>3.59</v>
      </c>
      <c r="BA251">
        <v>4.29</v>
      </c>
      <c r="BB251">
        <v>4.3499999999999996</v>
      </c>
      <c r="BC251">
        <v>4.09</v>
      </c>
      <c r="BD251">
        <v>5.04</v>
      </c>
      <c r="BF251" s="1">
        <v>197108</v>
      </c>
      <c r="BG251" s="1">
        <v>5.37</v>
      </c>
      <c r="BH251" s="1">
        <v>4.92</v>
      </c>
      <c r="BI251" s="1">
        <v>4.41</v>
      </c>
      <c r="BJ251" s="1">
        <v>4.0199999999999996</v>
      </c>
      <c r="BK251" s="1">
        <v>4.68</v>
      </c>
      <c r="BL251" s="1">
        <v>4.8600000000000003</v>
      </c>
      <c r="BM251" s="1">
        <v>4.92</v>
      </c>
      <c r="BN251" s="1">
        <v>3.23</v>
      </c>
      <c r="BO251" s="1">
        <v>4.45</v>
      </c>
      <c r="BP251" s="1">
        <v>5.0999999999999996</v>
      </c>
      <c r="BQ251" s="1">
        <v>4.2</v>
      </c>
      <c r="BR251" s="1">
        <v>5.44</v>
      </c>
      <c r="BS251" s="1">
        <v>4.2</v>
      </c>
      <c r="BT251" s="1">
        <v>4.97</v>
      </c>
      <c r="BU251" s="1">
        <v>4.87</v>
      </c>
      <c r="BV251" s="1">
        <v>3.56</v>
      </c>
      <c r="BW251" s="1">
        <v>2.9</v>
      </c>
      <c r="BX251" s="1">
        <v>4.18</v>
      </c>
      <c r="BY251" s="1">
        <v>4.6399999999999997</v>
      </c>
      <c r="CA251" s="1">
        <v>194608</v>
      </c>
      <c r="CB251" s="1">
        <v>-9.52</v>
      </c>
      <c r="CC251" s="1">
        <v>-7.32</v>
      </c>
      <c r="CD251" s="1">
        <v>-7.51</v>
      </c>
      <c r="CE251" s="1">
        <v>-7.69</v>
      </c>
      <c r="CF251" s="1">
        <v>-7.31</v>
      </c>
      <c r="CG251" s="1">
        <v>-7.31</v>
      </c>
      <c r="CH251" s="1">
        <v>-7.79</v>
      </c>
      <c r="CI251" s="1">
        <v>-6.81</v>
      </c>
      <c r="CJ251" s="1">
        <v>-8.33</v>
      </c>
      <c r="CK251" s="1">
        <v>-7.87</v>
      </c>
      <c r="CL251" s="1">
        <v>-6.76</v>
      </c>
      <c r="CM251" s="1">
        <v>-7.34</v>
      </c>
      <c r="CN251" s="1">
        <v>-7.29</v>
      </c>
      <c r="CO251" s="1">
        <v>-8.24</v>
      </c>
      <c r="CP251" s="1">
        <v>-7.32</v>
      </c>
      <c r="CQ251" s="1">
        <v>-7.19</v>
      </c>
      <c r="CR251" s="1">
        <v>-6.43</v>
      </c>
      <c r="CS251" s="1">
        <v>-7.53</v>
      </c>
      <c r="CT251" s="1">
        <v>-9.1199999999999992</v>
      </c>
      <c r="CV251" s="1">
        <v>194708</v>
      </c>
      <c r="CW251" s="1">
        <v>-3.88</v>
      </c>
      <c r="CX251" s="1">
        <v>-1.6</v>
      </c>
      <c r="CY251" s="1">
        <v>-1.41</v>
      </c>
      <c r="CZ251" s="1">
        <v>-1.18</v>
      </c>
      <c r="DA251" s="1">
        <v>-1.96</v>
      </c>
      <c r="DB251" s="1">
        <v>-0.71</v>
      </c>
      <c r="DC251" s="1">
        <v>-1.54</v>
      </c>
      <c r="DD251" s="1">
        <v>-1.55</v>
      </c>
      <c r="DE251" s="1">
        <v>-1.22</v>
      </c>
      <c r="DF251" s="1">
        <v>-3.14</v>
      </c>
      <c r="DG251" s="1">
        <v>-0.75</v>
      </c>
      <c r="DH251" s="1">
        <v>-0.88</v>
      </c>
      <c r="DI251" s="1">
        <v>-0.55000000000000004</v>
      </c>
      <c r="DJ251" s="1">
        <v>-1.7</v>
      </c>
      <c r="DK251" s="1">
        <v>-1.38</v>
      </c>
      <c r="DL251" s="1">
        <v>-1.98</v>
      </c>
      <c r="DM251" s="1">
        <v>-1.1000000000000001</v>
      </c>
      <c r="DN251" s="1">
        <v>-1.84</v>
      </c>
      <c r="DO251" s="1">
        <v>-0.6</v>
      </c>
      <c r="DQ251" s="1">
        <v>194608</v>
      </c>
      <c r="DR251" s="1">
        <v>-99.99</v>
      </c>
      <c r="DS251" s="1">
        <v>-8.5399999999999991</v>
      </c>
      <c r="DT251" s="1">
        <v>-7.87</v>
      </c>
      <c r="DU251" s="1">
        <v>-5.94</v>
      </c>
      <c r="DV251" s="1">
        <v>-8.57</v>
      </c>
      <c r="DW251" s="1">
        <v>-8.26</v>
      </c>
      <c r="DX251" s="1">
        <v>-7.81</v>
      </c>
      <c r="DY251" s="1">
        <v>-6.89</v>
      </c>
      <c r="DZ251" s="1">
        <v>-5.93</v>
      </c>
      <c r="EA251" s="1">
        <v>-8.5299999999999994</v>
      </c>
      <c r="EB251" s="1">
        <v>-8.61</v>
      </c>
      <c r="EC251" s="1">
        <v>-8.48</v>
      </c>
      <c r="ED251" s="1">
        <v>-8.0299999999999994</v>
      </c>
      <c r="EE251" s="1">
        <v>-7.68</v>
      </c>
      <c r="EF251" s="1">
        <v>-7.93</v>
      </c>
      <c r="EG251" s="1">
        <v>-7.84</v>
      </c>
      <c r="EH251" s="1">
        <v>-5.95</v>
      </c>
      <c r="EI251" s="1">
        <v>-6.1</v>
      </c>
      <c r="EJ251" s="1">
        <v>-5.75</v>
      </c>
      <c r="EL251">
        <v>194608</v>
      </c>
      <c r="EM251">
        <v>-6.44</v>
      </c>
      <c r="EN251">
        <v>-1.78</v>
      </c>
      <c r="EO251">
        <v>0.6</v>
      </c>
      <c r="EP251">
        <v>0.03</v>
      </c>
      <c r="ER251" s="1">
        <v>194702</v>
      </c>
      <c r="ES251" s="1">
        <v>-0.49</v>
      </c>
      <c r="EU251" s="1">
        <v>194603</v>
      </c>
      <c r="EV251" s="1">
        <v>-1.1499999999999999</v>
      </c>
      <c r="EX251" s="1">
        <v>195102</v>
      </c>
      <c r="EY251" s="1">
        <v>-3.19</v>
      </c>
      <c r="FA251" s="1">
        <v>194702</v>
      </c>
      <c r="FB251" s="1" t="str">
        <f>IF(ISERROR(VLOOKUP($FA251,MOM,LOOKUPS!C$12,0)*$FB$6+VLOOKUP($FA251,STREV,LOOKUPS!C$10,0)*$FC$6+VLOOKUP($FA251,LTREV,LOOKUPS!C$9,0)*$FD$6+VLOOKUP($FA251,CFP,LOOKUPS!C$6,0)*$FE$6+VLOOKUP($FA251,EP,LOOKUPS!C$8,0)*$FF$6+VLOOKUP($FA251,BM,LOOKUPS!C$5,0)*$FG$6+VLOOKUP($FA251,DIV,LOOKUPS!C$7,0)*$FH$6++VLOOKUP($FA251,SIZE,LOOKUPS!C$11,0)*$FI$6),"",VLOOKUP($FA251,MOM,LOOKUPS!C$12,0)*$FB$6+VLOOKUP($FA251,STREV,LOOKUPS!C$10,0)*$FC$6+VLOOKUP($FA251,LTREV,LOOKUPS!C$9,0)*$FD$6+VLOOKUP($FA251,CFP,LOOKUPS!C$6,0)*$FE$6+VLOOKUP($FA251,EP,LOOKUPS!C$8,0)*$FF$6+VLOOKUP($FA251,BM,LOOKUPS!C$5,0)*$FG$6+VLOOKUP($FA251,DIV,LOOKUPS!C$7,0)*$FH$6++VLOOKUP($FA251,SIZE,LOOKUPS!C$11,0)*$FI$6)</f>
        <v/>
      </c>
      <c r="FC251" s="1" t="str">
        <f>IF(ISERROR(VLOOKUP($FA251,MOM,LOOKUPS!D$12,0)*$FB$6+VLOOKUP($FA251,STREV,LOOKUPS!D$10,0)*$FC$6+VLOOKUP($FA251,LTREV,LOOKUPS!D$9,0)*$FD$6+VLOOKUP($FA251,CFP,LOOKUPS!D$6,0)*$FE$6+VLOOKUP($FA251,EP,LOOKUPS!D$8,0)*$FF$6+VLOOKUP($FA251,BM,LOOKUPS!D$5,0)*$FG$6+VLOOKUP($FA251,DIV,LOOKUPS!D$7,0)*$FH$6++VLOOKUP($FA251,SIZE,LOOKUPS!D$11,0)*$FI$6),"",VLOOKUP($FA251,MOM,LOOKUPS!D$12,0)*$FB$6+VLOOKUP($FA251,STREV,LOOKUPS!D$10,0)*$FC$6+VLOOKUP($FA251,LTREV,LOOKUPS!D$9,0)*$FD$6+VLOOKUP($FA251,CFP,LOOKUPS!D$6,0)*$FE$6+VLOOKUP($FA251,EP,LOOKUPS!D$8,0)*$FF$6+VLOOKUP($FA251,BM,LOOKUPS!D$5,0)*$FG$6+VLOOKUP($FA251,DIV,LOOKUPS!D$7,0)*$FH$6++VLOOKUP($FA251,SIZE,LOOKUPS!D$11,0)*$FI$6)</f>
        <v/>
      </c>
      <c r="FD251" s="1" t="str">
        <f>IF(ISERROR(VLOOKUP($FA251,MOM,LOOKUPS!E$12,0)*$FB$6+VLOOKUP($FA251,STREV,LOOKUPS!E$10,0)*$FC$6+VLOOKUP($FA251,LTREV,LOOKUPS!E$9,0)*$FD$6+VLOOKUP($FA251,CFP,LOOKUPS!E$6,0)*$FE$6+VLOOKUP($FA251,EP,LOOKUPS!E$8,0)*$FF$6+VLOOKUP($FA251,BM,LOOKUPS!E$5,0)*$FG$6+VLOOKUP($FA251,DIV,LOOKUPS!E$7,0)*$FH$6++VLOOKUP($FA251,SIZE,LOOKUPS!E$11,0)*$FI$6),"",VLOOKUP($FA251,MOM,LOOKUPS!E$12,0)*$FB$6+VLOOKUP($FA251,STREV,LOOKUPS!E$10,0)*$FC$6+VLOOKUP($FA251,LTREV,LOOKUPS!E$9,0)*$FD$6+VLOOKUP($FA251,CFP,LOOKUPS!E$6,0)*$FE$6+VLOOKUP($FA251,EP,LOOKUPS!E$8,0)*$FF$6+VLOOKUP($FA251,BM,LOOKUPS!E$5,0)*$FG$6+VLOOKUP($FA251,DIV,LOOKUPS!E$7,0)*$FH$6++VLOOKUP($FA251,SIZE,LOOKUPS!E$11,0)*$FI$6)</f>
        <v/>
      </c>
      <c r="FE251" s="1" t="str">
        <f>IF(ISERROR(VLOOKUP($FA251,MOM,LOOKUPS!F$12,0)*$FB$6+VLOOKUP($FA251,STREV,LOOKUPS!F$10,0)*$FC$6+VLOOKUP($FA251,LTREV,LOOKUPS!F$9,0)*$FD$6+VLOOKUP($FA251,CFP,LOOKUPS!F$6,0)*$FE$6+VLOOKUP($FA251,EP,LOOKUPS!F$8,0)*$FF$6+VLOOKUP($FA251,BM,LOOKUPS!F$5,0)*$FG$6+VLOOKUP($FA251,DIV,LOOKUPS!F$7,0)*$FH$6++VLOOKUP($FA251,SIZE,LOOKUPS!F$11,0)*$FI$6),"",VLOOKUP($FA251,MOM,LOOKUPS!F$12,0)*$FB$6+VLOOKUP($FA251,STREV,LOOKUPS!F$10,0)*$FC$6+VLOOKUP($FA251,LTREV,LOOKUPS!F$9,0)*$FD$6+VLOOKUP($FA251,CFP,LOOKUPS!F$6,0)*$FE$6+VLOOKUP($FA251,EP,LOOKUPS!F$8,0)*$FF$6+VLOOKUP($FA251,BM,LOOKUPS!F$5,0)*$FG$6+VLOOKUP($FA251,DIV,LOOKUPS!F$7,0)*$FH$6++VLOOKUP($FA251,SIZE,LOOKUPS!F$11,0)*$FI$6)</f>
        <v/>
      </c>
      <c r="FF251" s="1" t="str">
        <f>IF(ISERROR(VLOOKUP($FA251,MOM,LOOKUPS!G$12,0)*$FB$6+VLOOKUP($FA251,STREV,LOOKUPS!G$10,0)*$FC$6+VLOOKUP($FA251,LTREV,LOOKUPS!G$9,0)*$FD$6+VLOOKUP($FA251,CFP,LOOKUPS!G$6,0)*$FE$6+VLOOKUP($FA251,EP,LOOKUPS!G$8,0)*$FF$6+VLOOKUP($FA251,BM,LOOKUPS!G$5,0)*$FG$6+VLOOKUP($FA251,DIV,LOOKUPS!G$7,0)*$FH$6++VLOOKUP($FA251,SIZE,LOOKUPS!G$11,0)*$FI$6),"",VLOOKUP($FA251,MOM,LOOKUPS!G$12,0)*$FB$6+VLOOKUP($FA251,STREV,LOOKUPS!G$10,0)*$FC$6+VLOOKUP($FA251,LTREV,LOOKUPS!G$9,0)*$FD$6+VLOOKUP($FA251,CFP,LOOKUPS!G$6,0)*$FE$6+VLOOKUP($FA251,EP,LOOKUPS!G$8,0)*$FF$6+VLOOKUP($FA251,BM,LOOKUPS!G$5,0)*$FG$6+VLOOKUP($FA251,DIV,LOOKUPS!G$7,0)*$FH$6++VLOOKUP($FA251,SIZE,LOOKUPS!G$11,0)*$FI$6)</f>
        <v/>
      </c>
      <c r="FG251" s="1" t="str">
        <f>IF(ISERROR(VLOOKUP($FA251,MOM,LOOKUPS!H$12,0)*$FB$6+VLOOKUP($FA251,STREV,LOOKUPS!H$10,0)*$FC$6+VLOOKUP($FA251,LTREV,LOOKUPS!H$9,0)*$FD$6+VLOOKUP($FA251,CFP,LOOKUPS!H$6,0)*$FE$6+VLOOKUP($FA251,EP,LOOKUPS!H$8,0)*$FF$6+VLOOKUP($FA251,BM,LOOKUPS!H$5,0)*$FG$6+VLOOKUP($FA251,DIV,LOOKUPS!H$7,0)*$FH$6++VLOOKUP($FA251,SIZE,LOOKUPS!H$11,0)*$FI$6),"",VLOOKUP($FA251,MOM,LOOKUPS!H$12,0)*$FB$6+VLOOKUP($FA251,STREV,LOOKUPS!H$10,0)*$FC$6+VLOOKUP($FA251,LTREV,LOOKUPS!H$9,0)*$FD$6+VLOOKUP($FA251,CFP,LOOKUPS!H$6,0)*$FE$6+VLOOKUP($FA251,EP,LOOKUPS!H$8,0)*$FF$6+VLOOKUP($FA251,BM,LOOKUPS!H$5,0)*$FG$6+VLOOKUP($FA251,DIV,LOOKUPS!H$7,0)*$FH$6++VLOOKUP($FA251,SIZE,LOOKUPS!H$11,0)*$FI$6)</f>
        <v/>
      </c>
      <c r="FH251" s="1" t="str">
        <f>IF(ISERROR(VLOOKUP($FA251,MOM,LOOKUPS!I$12,0)*$FB$6+VLOOKUP($FA251,STREV,LOOKUPS!I$10,0)*$FC$6+VLOOKUP($FA251,LTREV,LOOKUPS!I$9,0)*$FD$6+VLOOKUP($FA251,CFP,LOOKUPS!I$6,0)*$FE$6+VLOOKUP($FA251,EP,LOOKUPS!I$8,0)*$FF$6+VLOOKUP($FA251,BM,LOOKUPS!I$5,0)*$FG$6+VLOOKUP($FA251,DIV,LOOKUPS!I$7,0)*$FH$6++VLOOKUP($FA251,SIZE,LOOKUPS!I$11,0)*$FI$6),"",VLOOKUP($FA251,MOM,LOOKUPS!I$12,0)*$FB$6+VLOOKUP($FA251,STREV,LOOKUPS!I$10,0)*$FC$6+VLOOKUP($FA251,LTREV,LOOKUPS!I$9,0)*$FD$6+VLOOKUP($FA251,CFP,LOOKUPS!I$6,0)*$FE$6+VLOOKUP($FA251,EP,LOOKUPS!I$8,0)*$FF$6+VLOOKUP($FA251,BM,LOOKUPS!I$5,0)*$FG$6+VLOOKUP($FA251,DIV,LOOKUPS!I$7,0)*$FH$6++VLOOKUP($FA251,SIZE,LOOKUPS!I$11,0)*$FI$6)</f>
        <v/>
      </c>
      <c r="FI251" s="1" t="str">
        <f>IF(ISERROR(VLOOKUP($FA251,MOM,LOOKUPS!J$12,0)*$FB$6+VLOOKUP($FA251,STREV,LOOKUPS!J$10,0)*$FC$6+VLOOKUP($FA251,LTREV,LOOKUPS!J$9,0)*$FD$6+VLOOKUP($FA251,CFP,LOOKUPS!J$6,0)*$FE$6+VLOOKUP($FA251,EP,LOOKUPS!J$8,0)*$FF$6+VLOOKUP($FA251,BM,LOOKUPS!J$5,0)*$FG$6+VLOOKUP($FA251,DIV,LOOKUPS!J$7,0)*$FH$6++VLOOKUP($FA251,SIZE,LOOKUPS!J$11,0)*$FI$6),"",VLOOKUP($FA251,MOM,LOOKUPS!J$12,0)*$FB$6+VLOOKUP($FA251,STREV,LOOKUPS!J$10,0)*$FC$6+VLOOKUP($FA251,LTREV,LOOKUPS!J$9,0)*$FD$6+VLOOKUP($FA251,CFP,LOOKUPS!J$6,0)*$FE$6+VLOOKUP($FA251,EP,LOOKUPS!J$8,0)*$FF$6+VLOOKUP($FA251,BM,LOOKUPS!J$5,0)*$FG$6+VLOOKUP($FA251,DIV,LOOKUPS!J$7,0)*$FH$6++VLOOKUP($FA251,SIZE,LOOKUPS!J$11,0)*$FI$6)</f>
        <v/>
      </c>
      <c r="FJ251" s="1" t="str">
        <f>IF(ISERROR(VLOOKUP($FA251,MOM,LOOKUPS!K$12,0)*$FB$6+VLOOKUP($FA251,STREV,LOOKUPS!K$10,0)*$FC$6+VLOOKUP($FA251,LTREV,LOOKUPS!K$9,0)*$FD$6+VLOOKUP($FA251,CFP,LOOKUPS!K$6,0)*$FE$6+VLOOKUP($FA251,EP,LOOKUPS!K$8,0)*$FF$6+VLOOKUP($FA251,BM,LOOKUPS!K$5,0)*$FG$6+VLOOKUP($FA251,DIV,LOOKUPS!K$7,0)*$FH$6++VLOOKUP($FA251,SIZE,LOOKUPS!K$11,0)*$FI$6),"",VLOOKUP($FA251,MOM,LOOKUPS!K$12,0)*$FB$6+VLOOKUP($FA251,STREV,LOOKUPS!K$10,0)*$FC$6+VLOOKUP($FA251,LTREV,LOOKUPS!K$9,0)*$FD$6+VLOOKUP($FA251,CFP,LOOKUPS!K$6,0)*$FE$6+VLOOKUP($FA251,EP,LOOKUPS!K$8,0)*$FF$6+VLOOKUP($FA251,BM,LOOKUPS!K$5,0)*$FG$6+VLOOKUP($FA251,DIV,LOOKUPS!K$7,0)*$FH$6++VLOOKUP($FA251,SIZE,LOOKUPS!K$11,0)*$FI$6)</f>
        <v/>
      </c>
      <c r="FK251" s="1" t="str">
        <f>IF(ISERROR(VLOOKUP($FA251,MOM,LOOKUPS!L$12,0)*$FB$6+VLOOKUP($FA251,STREV,LOOKUPS!L$10,0)*$FC$6+VLOOKUP($FA251,LTREV,LOOKUPS!L$9,0)*$FD$6+VLOOKUP($FA251,CFP,LOOKUPS!L$6,0)*$FE$6+VLOOKUP($FA251,EP,LOOKUPS!L$8,0)*$FF$6+VLOOKUP($FA251,BM,LOOKUPS!L$5,0)*$FG$6+VLOOKUP($FA251,DIV,LOOKUPS!L$7,0)*$FH$6++VLOOKUP($FA251,SIZE,LOOKUPS!L$11,0)*$FI$6),"",VLOOKUP($FA251,MOM,LOOKUPS!L$12,0)*$FB$6+VLOOKUP($FA251,STREV,LOOKUPS!L$10,0)*$FC$6+VLOOKUP($FA251,LTREV,LOOKUPS!L$9,0)*$FD$6+VLOOKUP($FA251,CFP,LOOKUPS!L$6,0)*$FE$6+VLOOKUP($FA251,EP,LOOKUPS!L$8,0)*$FF$6+VLOOKUP($FA251,BM,LOOKUPS!L$5,0)*$FG$6+VLOOKUP($FA251,DIV,LOOKUPS!L$7,0)*$FH$6++VLOOKUP($FA251,SIZE,LOOKUPS!L$11,0)*$FI$6)</f>
        <v/>
      </c>
    </row>
    <row r="252" spans="1:167" x14ac:dyDescent="0.3">
      <c r="A252" s="1">
        <v>194703</v>
      </c>
      <c r="B252" s="1">
        <v>-7.2</v>
      </c>
      <c r="C252" s="1">
        <v>-4.24</v>
      </c>
      <c r="D252" s="1">
        <v>-3.8</v>
      </c>
      <c r="E252" s="1">
        <v>-2.84</v>
      </c>
      <c r="F252" s="1">
        <v>-2.52</v>
      </c>
      <c r="G252" s="1">
        <v>-2.4</v>
      </c>
      <c r="H252" s="1">
        <v>-2.0699999999999998</v>
      </c>
      <c r="I252" s="1">
        <v>-1.3</v>
      </c>
      <c r="J252" s="1">
        <v>-1.83</v>
      </c>
      <c r="K252" s="1">
        <v>-1.3</v>
      </c>
      <c r="M252" s="1">
        <v>194604</v>
      </c>
      <c r="N252" s="1">
        <v>3.33</v>
      </c>
      <c r="O252" s="1">
        <v>3.81</v>
      </c>
      <c r="P252" s="1">
        <v>3.95</v>
      </c>
      <c r="Q252" s="1">
        <v>5.0199999999999996</v>
      </c>
      <c r="R252" s="1">
        <v>4.7699999999999996</v>
      </c>
      <c r="S252" s="1">
        <v>4.26</v>
      </c>
      <c r="T252" s="1">
        <v>5.1100000000000003</v>
      </c>
      <c r="U252" s="1">
        <v>6.97</v>
      </c>
      <c r="V252" s="1">
        <v>8.2899999999999991</v>
      </c>
      <c r="W252" s="1">
        <v>7.59</v>
      </c>
      <c r="Y252" s="1">
        <v>195103</v>
      </c>
      <c r="Z252" s="1">
        <v>-6.17</v>
      </c>
      <c r="AA252" s="1">
        <v>-6.13</v>
      </c>
      <c r="AB252" s="1">
        <v>-3.45</v>
      </c>
      <c r="AC252" s="1">
        <v>-2.88</v>
      </c>
      <c r="AD252" s="1">
        <v>-2.93</v>
      </c>
      <c r="AE252" s="1">
        <v>-2.29</v>
      </c>
      <c r="AF252" s="1">
        <v>-3.22</v>
      </c>
      <c r="AG252" s="1">
        <v>-2.38</v>
      </c>
      <c r="AH252" s="1">
        <v>-2.76</v>
      </c>
      <c r="AI252" s="1">
        <v>-2.67</v>
      </c>
      <c r="AK252">
        <v>197109</v>
      </c>
      <c r="AL252">
        <v>-3.37</v>
      </c>
      <c r="AM252">
        <v>0.31</v>
      </c>
      <c r="AN252">
        <v>-0.97</v>
      </c>
      <c r="AO252">
        <v>-0.62</v>
      </c>
      <c r="AP252">
        <v>0.09</v>
      </c>
      <c r="AQ252">
        <v>0.25</v>
      </c>
      <c r="AR252">
        <v>-1</v>
      </c>
      <c r="AS252">
        <v>-0.94</v>
      </c>
      <c r="AT252">
        <v>-0.77</v>
      </c>
      <c r="AU252">
        <v>-0.36</v>
      </c>
      <c r="AV252">
        <v>0.59</v>
      </c>
      <c r="AW252">
        <v>0.79</v>
      </c>
      <c r="AX252">
        <v>-0.32</v>
      </c>
      <c r="AY252">
        <v>-0.9</v>
      </c>
      <c r="AZ252">
        <v>-1.08</v>
      </c>
      <c r="BA252">
        <v>-1.64</v>
      </c>
      <c r="BB252">
        <v>-0.26</v>
      </c>
      <c r="BC252">
        <v>-1.19</v>
      </c>
      <c r="BD252">
        <v>-0.45</v>
      </c>
      <c r="BF252" s="1">
        <v>197109</v>
      </c>
      <c r="BG252" s="1">
        <v>-2.91</v>
      </c>
      <c r="BH252" s="1">
        <v>-0.59</v>
      </c>
      <c r="BI252" s="1">
        <v>-0.24</v>
      </c>
      <c r="BJ252" s="1">
        <v>-0.44</v>
      </c>
      <c r="BK252" s="1">
        <v>-0.56999999999999995</v>
      </c>
      <c r="BL252" s="1">
        <v>0.4</v>
      </c>
      <c r="BM252" s="1">
        <v>-1.1399999999999999</v>
      </c>
      <c r="BN252" s="1">
        <v>-7.0000000000000007E-2</v>
      </c>
      <c r="BO252" s="1">
        <v>-0.65</v>
      </c>
      <c r="BP252" s="1">
        <v>-0.65</v>
      </c>
      <c r="BQ252" s="1">
        <v>-0.49</v>
      </c>
      <c r="BR252" s="1">
        <v>-0.64</v>
      </c>
      <c r="BS252" s="1">
        <v>1.57</v>
      </c>
      <c r="BT252" s="1">
        <v>-0.7</v>
      </c>
      <c r="BU252" s="1">
        <v>-1.57</v>
      </c>
      <c r="BV252" s="1">
        <v>-0.26</v>
      </c>
      <c r="BW252" s="1">
        <v>0.11</v>
      </c>
      <c r="BX252" s="1">
        <v>-0.2</v>
      </c>
      <c r="BY252" s="1">
        <v>-0.99</v>
      </c>
      <c r="CA252" s="1">
        <v>194609</v>
      </c>
      <c r="CB252" s="1">
        <v>-21.53</v>
      </c>
      <c r="CC252" s="1">
        <v>-12.17</v>
      </c>
      <c r="CD252" s="1">
        <v>-12.94</v>
      </c>
      <c r="CE252" s="1">
        <v>-15.25</v>
      </c>
      <c r="CF252" s="1">
        <v>-12.36</v>
      </c>
      <c r="CG252" s="1">
        <v>-12.47</v>
      </c>
      <c r="CH252" s="1">
        <v>-13.41</v>
      </c>
      <c r="CI252" s="1">
        <v>-12.08</v>
      </c>
      <c r="CJ252" s="1">
        <v>-16.690000000000001</v>
      </c>
      <c r="CK252" s="1">
        <v>-11.88</v>
      </c>
      <c r="CL252" s="1">
        <v>-12.84</v>
      </c>
      <c r="CM252" s="1">
        <v>-11.79</v>
      </c>
      <c r="CN252" s="1">
        <v>-13.15</v>
      </c>
      <c r="CO252" s="1">
        <v>-12.5</v>
      </c>
      <c r="CP252" s="1">
        <v>-14.34</v>
      </c>
      <c r="CQ252" s="1">
        <v>-11.8</v>
      </c>
      <c r="CR252" s="1">
        <v>-12.36</v>
      </c>
      <c r="CS252" s="1">
        <v>-14.01</v>
      </c>
      <c r="CT252" s="1">
        <v>-19.37</v>
      </c>
      <c r="CV252" s="1">
        <v>194709</v>
      </c>
      <c r="CW252" s="1">
        <v>1.82</v>
      </c>
      <c r="CX252" s="1">
        <v>0.54</v>
      </c>
      <c r="CY252" s="1">
        <v>0.39</v>
      </c>
      <c r="CZ252" s="1">
        <v>0.37</v>
      </c>
      <c r="DA252" s="1">
        <v>0.31</v>
      </c>
      <c r="DB252" s="1">
        <v>0.37</v>
      </c>
      <c r="DC252" s="1">
        <v>1.04</v>
      </c>
      <c r="DD252" s="1">
        <v>7.0000000000000007E-2</v>
      </c>
      <c r="DE252" s="1">
        <v>0.35</v>
      </c>
      <c r="DF252" s="1">
        <v>0.49</v>
      </c>
      <c r="DG252" s="1">
        <v>0.12</v>
      </c>
      <c r="DH252" s="1">
        <v>1</v>
      </c>
      <c r="DI252" s="1">
        <v>-0.26</v>
      </c>
      <c r="DJ252" s="1">
        <v>0.56999999999999995</v>
      </c>
      <c r="DK252" s="1">
        <v>1.52</v>
      </c>
      <c r="DL252" s="1">
        <v>-0.24</v>
      </c>
      <c r="DM252" s="1">
        <v>0.41</v>
      </c>
      <c r="DN252" s="1">
        <v>-0.56999999999999995</v>
      </c>
      <c r="DO252" s="1">
        <v>1.26</v>
      </c>
      <c r="DQ252" s="1">
        <v>194609</v>
      </c>
      <c r="DR252" s="1">
        <v>-99.99</v>
      </c>
      <c r="DS252" s="1">
        <v>-16.03</v>
      </c>
      <c r="DT252" s="1">
        <v>-13.45</v>
      </c>
      <c r="DU252" s="1">
        <v>-10.88</v>
      </c>
      <c r="DV252" s="1">
        <v>-16.77</v>
      </c>
      <c r="DW252" s="1">
        <v>-14.34</v>
      </c>
      <c r="DX252" s="1">
        <v>-13.23</v>
      </c>
      <c r="DY252" s="1">
        <v>-12.67</v>
      </c>
      <c r="DZ252" s="1">
        <v>-10.27</v>
      </c>
      <c r="EA252" s="1">
        <v>-17.440000000000001</v>
      </c>
      <c r="EB252" s="1">
        <v>-16.100000000000001</v>
      </c>
      <c r="EC252" s="1">
        <v>-14.58</v>
      </c>
      <c r="ED252" s="1">
        <v>-14.1</v>
      </c>
      <c r="EE252" s="1">
        <v>-13.82</v>
      </c>
      <c r="EF252" s="1">
        <v>-12.64</v>
      </c>
      <c r="EG252" s="1">
        <v>-13.26</v>
      </c>
      <c r="EH252" s="1">
        <v>-12.09</v>
      </c>
      <c r="EI252" s="1">
        <v>-10.66</v>
      </c>
      <c r="EJ252" s="1">
        <v>-9.89</v>
      </c>
      <c r="EL252">
        <v>194609</v>
      </c>
      <c r="EM252">
        <v>-10.17</v>
      </c>
      <c r="EN252">
        <v>-4.41</v>
      </c>
      <c r="EO252">
        <v>-1.96</v>
      </c>
      <c r="EP252">
        <v>0.03</v>
      </c>
      <c r="ER252" s="1">
        <v>194703</v>
      </c>
      <c r="ES252" s="1">
        <v>4.0599999999999996</v>
      </c>
      <c r="EU252" s="1">
        <v>194604</v>
      </c>
      <c r="EV252" s="1">
        <v>-4.49</v>
      </c>
      <c r="EX252" s="1">
        <v>195103</v>
      </c>
      <c r="EY252" s="1">
        <v>-2.87</v>
      </c>
      <c r="FA252" s="1">
        <v>194703</v>
      </c>
      <c r="FB252" s="1" t="str">
        <f>IF(ISERROR(VLOOKUP($FA252,MOM,LOOKUPS!C$12,0)*$FB$6+VLOOKUP($FA252,STREV,LOOKUPS!C$10,0)*$FC$6+VLOOKUP($FA252,LTREV,LOOKUPS!C$9,0)*$FD$6+VLOOKUP($FA252,CFP,LOOKUPS!C$6,0)*$FE$6+VLOOKUP($FA252,EP,LOOKUPS!C$8,0)*$FF$6+VLOOKUP($FA252,BM,LOOKUPS!C$5,0)*$FG$6+VLOOKUP($FA252,DIV,LOOKUPS!C$7,0)*$FH$6++VLOOKUP($FA252,SIZE,LOOKUPS!C$11,0)*$FI$6),"",VLOOKUP($FA252,MOM,LOOKUPS!C$12,0)*$FB$6+VLOOKUP($FA252,STREV,LOOKUPS!C$10,0)*$FC$6+VLOOKUP($FA252,LTREV,LOOKUPS!C$9,0)*$FD$6+VLOOKUP($FA252,CFP,LOOKUPS!C$6,0)*$FE$6+VLOOKUP($FA252,EP,LOOKUPS!C$8,0)*$FF$6+VLOOKUP($FA252,BM,LOOKUPS!C$5,0)*$FG$6+VLOOKUP($FA252,DIV,LOOKUPS!C$7,0)*$FH$6++VLOOKUP($FA252,SIZE,LOOKUPS!C$11,0)*$FI$6)</f>
        <v/>
      </c>
      <c r="FC252" s="1" t="str">
        <f>IF(ISERROR(VLOOKUP($FA252,MOM,LOOKUPS!D$12,0)*$FB$6+VLOOKUP($FA252,STREV,LOOKUPS!D$10,0)*$FC$6+VLOOKUP($FA252,LTREV,LOOKUPS!D$9,0)*$FD$6+VLOOKUP($FA252,CFP,LOOKUPS!D$6,0)*$FE$6+VLOOKUP($FA252,EP,LOOKUPS!D$8,0)*$FF$6+VLOOKUP($FA252,BM,LOOKUPS!D$5,0)*$FG$6+VLOOKUP($FA252,DIV,LOOKUPS!D$7,0)*$FH$6++VLOOKUP($FA252,SIZE,LOOKUPS!D$11,0)*$FI$6),"",VLOOKUP($FA252,MOM,LOOKUPS!D$12,0)*$FB$6+VLOOKUP($FA252,STREV,LOOKUPS!D$10,0)*$FC$6+VLOOKUP($FA252,LTREV,LOOKUPS!D$9,0)*$FD$6+VLOOKUP($FA252,CFP,LOOKUPS!D$6,0)*$FE$6+VLOOKUP($FA252,EP,LOOKUPS!D$8,0)*$FF$6+VLOOKUP($FA252,BM,LOOKUPS!D$5,0)*$FG$6+VLOOKUP($FA252,DIV,LOOKUPS!D$7,0)*$FH$6++VLOOKUP($FA252,SIZE,LOOKUPS!D$11,0)*$FI$6)</f>
        <v/>
      </c>
      <c r="FD252" s="1" t="str">
        <f>IF(ISERROR(VLOOKUP($FA252,MOM,LOOKUPS!E$12,0)*$FB$6+VLOOKUP($FA252,STREV,LOOKUPS!E$10,0)*$FC$6+VLOOKUP($FA252,LTREV,LOOKUPS!E$9,0)*$FD$6+VLOOKUP($FA252,CFP,LOOKUPS!E$6,0)*$FE$6+VLOOKUP($FA252,EP,LOOKUPS!E$8,0)*$FF$6+VLOOKUP($FA252,BM,LOOKUPS!E$5,0)*$FG$6+VLOOKUP($FA252,DIV,LOOKUPS!E$7,0)*$FH$6++VLOOKUP($FA252,SIZE,LOOKUPS!E$11,0)*$FI$6),"",VLOOKUP($FA252,MOM,LOOKUPS!E$12,0)*$FB$6+VLOOKUP($FA252,STREV,LOOKUPS!E$10,0)*$FC$6+VLOOKUP($FA252,LTREV,LOOKUPS!E$9,0)*$FD$6+VLOOKUP($FA252,CFP,LOOKUPS!E$6,0)*$FE$6+VLOOKUP($FA252,EP,LOOKUPS!E$8,0)*$FF$6+VLOOKUP($FA252,BM,LOOKUPS!E$5,0)*$FG$6+VLOOKUP($FA252,DIV,LOOKUPS!E$7,0)*$FH$6++VLOOKUP($FA252,SIZE,LOOKUPS!E$11,0)*$FI$6)</f>
        <v/>
      </c>
      <c r="FE252" s="1" t="str">
        <f>IF(ISERROR(VLOOKUP($FA252,MOM,LOOKUPS!F$12,0)*$FB$6+VLOOKUP($FA252,STREV,LOOKUPS!F$10,0)*$FC$6+VLOOKUP($FA252,LTREV,LOOKUPS!F$9,0)*$FD$6+VLOOKUP($FA252,CFP,LOOKUPS!F$6,0)*$FE$6+VLOOKUP($FA252,EP,LOOKUPS!F$8,0)*$FF$6+VLOOKUP($FA252,BM,LOOKUPS!F$5,0)*$FG$6+VLOOKUP($FA252,DIV,LOOKUPS!F$7,0)*$FH$6++VLOOKUP($FA252,SIZE,LOOKUPS!F$11,0)*$FI$6),"",VLOOKUP($FA252,MOM,LOOKUPS!F$12,0)*$FB$6+VLOOKUP($FA252,STREV,LOOKUPS!F$10,0)*$FC$6+VLOOKUP($FA252,LTREV,LOOKUPS!F$9,0)*$FD$6+VLOOKUP($FA252,CFP,LOOKUPS!F$6,0)*$FE$6+VLOOKUP($FA252,EP,LOOKUPS!F$8,0)*$FF$6+VLOOKUP($FA252,BM,LOOKUPS!F$5,0)*$FG$6+VLOOKUP($FA252,DIV,LOOKUPS!F$7,0)*$FH$6++VLOOKUP($FA252,SIZE,LOOKUPS!F$11,0)*$FI$6)</f>
        <v/>
      </c>
      <c r="FF252" s="1" t="str">
        <f>IF(ISERROR(VLOOKUP($FA252,MOM,LOOKUPS!G$12,0)*$FB$6+VLOOKUP($FA252,STREV,LOOKUPS!G$10,0)*$FC$6+VLOOKUP($FA252,LTREV,LOOKUPS!G$9,0)*$FD$6+VLOOKUP($FA252,CFP,LOOKUPS!G$6,0)*$FE$6+VLOOKUP($FA252,EP,LOOKUPS!G$8,0)*$FF$6+VLOOKUP($FA252,BM,LOOKUPS!G$5,0)*$FG$6+VLOOKUP($FA252,DIV,LOOKUPS!G$7,0)*$FH$6++VLOOKUP($FA252,SIZE,LOOKUPS!G$11,0)*$FI$6),"",VLOOKUP($FA252,MOM,LOOKUPS!G$12,0)*$FB$6+VLOOKUP($FA252,STREV,LOOKUPS!G$10,0)*$FC$6+VLOOKUP($FA252,LTREV,LOOKUPS!G$9,0)*$FD$6+VLOOKUP($FA252,CFP,LOOKUPS!G$6,0)*$FE$6+VLOOKUP($FA252,EP,LOOKUPS!G$8,0)*$FF$6+VLOOKUP($FA252,BM,LOOKUPS!G$5,0)*$FG$6+VLOOKUP($FA252,DIV,LOOKUPS!G$7,0)*$FH$6++VLOOKUP($FA252,SIZE,LOOKUPS!G$11,0)*$FI$6)</f>
        <v/>
      </c>
      <c r="FG252" s="1" t="str">
        <f>IF(ISERROR(VLOOKUP($FA252,MOM,LOOKUPS!H$12,0)*$FB$6+VLOOKUP($FA252,STREV,LOOKUPS!H$10,0)*$FC$6+VLOOKUP($FA252,LTREV,LOOKUPS!H$9,0)*$FD$6+VLOOKUP($FA252,CFP,LOOKUPS!H$6,0)*$FE$6+VLOOKUP($FA252,EP,LOOKUPS!H$8,0)*$FF$6+VLOOKUP($FA252,BM,LOOKUPS!H$5,0)*$FG$6+VLOOKUP($FA252,DIV,LOOKUPS!H$7,0)*$FH$6++VLOOKUP($FA252,SIZE,LOOKUPS!H$11,0)*$FI$6),"",VLOOKUP($FA252,MOM,LOOKUPS!H$12,0)*$FB$6+VLOOKUP($FA252,STREV,LOOKUPS!H$10,0)*$FC$6+VLOOKUP($FA252,LTREV,LOOKUPS!H$9,0)*$FD$6+VLOOKUP($FA252,CFP,LOOKUPS!H$6,0)*$FE$6+VLOOKUP($FA252,EP,LOOKUPS!H$8,0)*$FF$6+VLOOKUP($FA252,BM,LOOKUPS!H$5,0)*$FG$6+VLOOKUP($FA252,DIV,LOOKUPS!H$7,0)*$FH$6++VLOOKUP($FA252,SIZE,LOOKUPS!H$11,0)*$FI$6)</f>
        <v/>
      </c>
      <c r="FH252" s="1" t="str">
        <f>IF(ISERROR(VLOOKUP($FA252,MOM,LOOKUPS!I$12,0)*$FB$6+VLOOKUP($FA252,STREV,LOOKUPS!I$10,0)*$FC$6+VLOOKUP($FA252,LTREV,LOOKUPS!I$9,0)*$FD$6+VLOOKUP($FA252,CFP,LOOKUPS!I$6,0)*$FE$6+VLOOKUP($FA252,EP,LOOKUPS!I$8,0)*$FF$6+VLOOKUP($FA252,BM,LOOKUPS!I$5,0)*$FG$6+VLOOKUP($FA252,DIV,LOOKUPS!I$7,0)*$FH$6++VLOOKUP($FA252,SIZE,LOOKUPS!I$11,0)*$FI$6),"",VLOOKUP($FA252,MOM,LOOKUPS!I$12,0)*$FB$6+VLOOKUP($FA252,STREV,LOOKUPS!I$10,0)*$FC$6+VLOOKUP($FA252,LTREV,LOOKUPS!I$9,0)*$FD$6+VLOOKUP($FA252,CFP,LOOKUPS!I$6,0)*$FE$6+VLOOKUP($FA252,EP,LOOKUPS!I$8,0)*$FF$6+VLOOKUP($FA252,BM,LOOKUPS!I$5,0)*$FG$6+VLOOKUP($FA252,DIV,LOOKUPS!I$7,0)*$FH$6++VLOOKUP($FA252,SIZE,LOOKUPS!I$11,0)*$FI$6)</f>
        <v/>
      </c>
      <c r="FI252" s="1" t="str">
        <f>IF(ISERROR(VLOOKUP($FA252,MOM,LOOKUPS!J$12,0)*$FB$6+VLOOKUP($FA252,STREV,LOOKUPS!J$10,0)*$FC$6+VLOOKUP($FA252,LTREV,LOOKUPS!J$9,0)*$FD$6+VLOOKUP($FA252,CFP,LOOKUPS!J$6,0)*$FE$6+VLOOKUP($FA252,EP,LOOKUPS!J$8,0)*$FF$6+VLOOKUP($FA252,BM,LOOKUPS!J$5,0)*$FG$6+VLOOKUP($FA252,DIV,LOOKUPS!J$7,0)*$FH$6++VLOOKUP($FA252,SIZE,LOOKUPS!J$11,0)*$FI$6),"",VLOOKUP($FA252,MOM,LOOKUPS!J$12,0)*$FB$6+VLOOKUP($FA252,STREV,LOOKUPS!J$10,0)*$FC$6+VLOOKUP($FA252,LTREV,LOOKUPS!J$9,0)*$FD$6+VLOOKUP($FA252,CFP,LOOKUPS!J$6,0)*$FE$6+VLOOKUP($FA252,EP,LOOKUPS!J$8,0)*$FF$6+VLOOKUP($FA252,BM,LOOKUPS!J$5,0)*$FG$6+VLOOKUP($FA252,DIV,LOOKUPS!J$7,0)*$FH$6++VLOOKUP($FA252,SIZE,LOOKUPS!J$11,0)*$FI$6)</f>
        <v/>
      </c>
      <c r="FJ252" s="1" t="str">
        <f>IF(ISERROR(VLOOKUP($FA252,MOM,LOOKUPS!K$12,0)*$FB$6+VLOOKUP($FA252,STREV,LOOKUPS!K$10,0)*$FC$6+VLOOKUP($FA252,LTREV,LOOKUPS!K$9,0)*$FD$6+VLOOKUP($FA252,CFP,LOOKUPS!K$6,0)*$FE$6+VLOOKUP($FA252,EP,LOOKUPS!K$8,0)*$FF$6+VLOOKUP($FA252,BM,LOOKUPS!K$5,0)*$FG$6+VLOOKUP($FA252,DIV,LOOKUPS!K$7,0)*$FH$6++VLOOKUP($FA252,SIZE,LOOKUPS!K$11,0)*$FI$6),"",VLOOKUP($FA252,MOM,LOOKUPS!K$12,0)*$FB$6+VLOOKUP($FA252,STREV,LOOKUPS!K$10,0)*$FC$6+VLOOKUP($FA252,LTREV,LOOKUPS!K$9,0)*$FD$6+VLOOKUP($FA252,CFP,LOOKUPS!K$6,0)*$FE$6+VLOOKUP($FA252,EP,LOOKUPS!K$8,0)*$FF$6+VLOOKUP($FA252,BM,LOOKUPS!K$5,0)*$FG$6+VLOOKUP($FA252,DIV,LOOKUPS!K$7,0)*$FH$6++VLOOKUP($FA252,SIZE,LOOKUPS!K$11,0)*$FI$6)</f>
        <v/>
      </c>
      <c r="FK252" s="1" t="str">
        <f>IF(ISERROR(VLOOKUP($FA252,MOM,LOOKUPS!L$12,0)*$FB$6+VLOOKUP($FA252,STREV,LOOKUPS!L$10,0)*$FC$6+VLOOKUP($FA252,LTREV,LOOKUPS!L$9,0)*$FD$6+VLOOKUP($FA252,CFP,LOOKUPS!L$6,0)*$FE$6+VLOOKUP($FA252,EP,LOOKUPS!L$8,0)*$FF$6+VLOOKUP($FA252,BM,LOOKUPS!L$5,0)*$FG$6+VLOOKUP($FA252,DIV,LOOKUPS!L$7,0)*$FH$6++VLOOKUP($FA252,SIZE,LOOKUPS!L$11,0)*$FI$6),"",VLOOKUP($FA252,MOM,LOOKUPS!L$12,0)*$FB$6+VLOOKUP($FA252,STREV,LOOKUPS!L$10,0)*$FC$6+VLOOKUP($FA252,LTREV,LOOKUPS!L$9,0)*$FD$6+VLOOKUP($FA252,CFP,LOOKUPS!L$6,0)*$FE$6+VLOOKUP($FA252,EP,LOOKUPS!L$8,0)*$FF$6+VLOOKUP($FA252,BM,LOOKUPS!L$5,0)*$FG$6+VLOOKUP($FA252,DIV,LOOKUPS!L$7,0)*$FH$6++VLOOKUP($FA252,SIZE,LOOKUPS!L$11,0)*$FI$6)</f>
        <v/>
      </c>
    </row>
    <row r="253" spans="1:167" x14ac:dyDescent="0.3">
      <c r="A253" s="1">
        <v>194704</v>
      </c>
      <c r="B253" s="1">
        <v>-14.45</v>
      </c>
      <c r="C253" s="1">
        <v>-10.38</v>
      </c>
      <c r="D253" s="1">
        <v>-9.74</v>
      </c>
      <c r="E253" s="1">
        <v>-8.75</v>
      </c>
      <c r="F253" s="1">
        <v>-7.28</v>
      </c>
      <c r="G253" s="1">
        <v>-7.02</v>
      </c>
      <c r="H253" s="1">
        <v>-6.42</v>
      </c>
      <c r="I253" s="1">
        <v>-4.74</v>
      </c>
      <c r="J253" s="1">
        <v>-6.32</v>
      </c>
      <c r="K253" s="1">
        <v>-6.72</v>
      </c>
      <c r="M253" s="1">
        <v>194605</v>
      </c>
      <c r="N253" s="1">
        <v>6.91</v>
      </c>
      <c r="O253" s="1">
        <v>5.98</v>
      </c>
      <c r="P253" s="1">
        <v>6.94</v>
      </c>
      <c r="Q253" s="1">
        <v>6.37</v>
      </c>
      <c r="R253" s="1">
        <v>5.51</v>
      </c>
      <c r="S253" s="1">
        <v>5.8</v>
      </c>
      <c r="T253" s="1">
        <v>5</v>
      </c>
      <c r="U253" s="1">
        <v>4.45</v>
      </c>
      <c r="V253" s="1">
        <v>4.84</v>
      </c>
      <c r="W253" s="1">
        <v>3.24</v>
      </c>
      <c r="Y253" s="1">
        <v>195104</v>
      </c>
      <c r="Z253" s="1">
        <v>3.02</v>
      </c>
      <c r="AA253" s="1">
        <v>6.18</v>
      </c>
      <c r="AB253" s="1">
        <v>3.94</v>
      </c>
      <c r="AC253" s="1">
        <v>4.41</v>
      </c>
      <c r="AD253" s="1">
        <v>3.86</v>
      </c>
      <c r="AE253" s="1">
        <v>3.21</v>
      </c>
      <c r="AF253" s="1">
        <v>3.04</v>
      </c>
      <c r="AG253" s="1">
        <v>4.4000000000000004</v>
      </c>
      <c r="AH253" s="1">
        <v>4.82</v>
      </c>
      <c r="AI253" s="1">
        <v>4.22</v>
      </c>
      <c r="AK253">
        <v>197110</v>
      </c>
      <c r="AL253">
        <v>-8.56</v>
      </c>
      <c r="AM253">
        <v>-6.22</v>
      </c>
      <c r="AN253">
        <v>-4.5599999999999996</v>
      </c>
      <c r="AO253">
        <v>-5.94</v>
      </c>
      <c r="AP253">
        <v>-6.47</v>
      </c>
      <c r="AQ253">
        <v>-5.3</v>
      </c>
      <c r="AR253">
        <v>-4.8600000000000003</v>
      </c>
      <c r="AS253">
        <v>-4.1500000000000004</v>
      </c>
      <c r="AT253">
        <v>-6.42</v>
      </c>
      <c r="AU253">
        <v>-6.98</v>
      </c>
      <c r="AV253">
        <v>-5.92</v>
      </c>
      <c r="AW253">
        <v>-5.66</v>
      </c>
      <c r="AX253">
        <v>-4.91</v>
      </c>
      <c r="AY253">
        <v>-4.42</v>
      </c>
      <c r="AZ253">
        <v>-5.27</v>
      </c>
      <c r="BA253">
        <v>-3.57</v>
      </c>
      <c r="BB253">
        <v>-4.71</v>
      </c>
      <c r="BC253">
        <v>-6.5</v>
      </c>
      <c r="BD253">
        <v>-6.36</v>
      </c>
      <c r="BF253" s="1">
        <v>197110</v>
      </c>
      <c r="BG253" s="1">
        <v>-8.17</v>
      </c>
      <c r="BH253" s="1">
        <v>-6.31</v>
      </c>
      <c r="BI253" s="1">
        <v>-5.12</v>
      </c>
      <c r="BJ253" s="1">
        <v>-5.08</v>
      </c>
      <c r="BK253" s="1">
        <v>-6.35</v>
      </c>
      <c r="BL253" s="1">
        <v>-5.48</v>
      </c>
      <c r="BM253" s="1">
        <v>-5.45</v>
      </c>
      <c r="BN253" s="1">
        <v>-4.62</v>
      </c>
      <c r="BO253" s="1">
        <v>-5.37</v>
      </c>
      <c r="BP253" s="1">
        <v>-7.65</v>
      </c>
      <c r="BQ253" s="1">
        <v>-4.88</v>
      </c>
      <c r="BR253" s="1">
        <v>-6.23</v>
      </c>
      <c r="BS253" s="1">
        <v>-4.63</v>
      </c>
      <c r="BT253" s="1">
        <v>-5.64</v>
      </c>
      <c r="BU253" s="1">
        <v>-5.26</v>
      </c>
      <c r="BV253" s="1">
        <v>-4.93</v>
      </c>
      <c r="BW253" s="1">
        <v>-4.32</v>
      </c>
      <c r="BX253" s="1">
        <v>-4.1399999999999997</v>
      </c>
      <c r="BY253" s="1">
        <v>-6.28</v>
      </c>
      <c r="CA253" s="1">
        <v>194610</v>
      </c>
      <c r="CB253" s="1">
        <v>-0.61</v>
      </c>
      <c r="CC253" s="1">
        <v>-2.67</v>
      </c>
      <c r="CD253" s="1">
        <v>-1.27</v>
      </c>
      <c r="CE253" s="1">
        <v>0.16</v>
      </c>
      <c r="CF253" s="1">
        <v>-2.61</v>
      </c>
      <c r="CG253" s="1">
        <v>-2.38</v>
      </c>
      <c r="CH253" s="1">
        <v>-1.22</v>
      </c>
      <c r="CI253" s="1">
        <v>-0.92</v>
      </c>
      <c r="CJ253" s="1">
        <v>0.83</v>
      </c>
      <c r="CK253" s="1">
        <v>-3.09</v>
      </c>
      <c r="CL253" s="1">
        <v>-2.13</v>
      </c>
      <c r="CM253" s="1">
        <v>-2.8</v>
      </c>
      <c r="CN253" s="1">
        <v>-1.96</v>
      </c>
      <c r="CO253" s="1">
        <v>-1.98</v>
      </c>
      <c r="CP253" s="1">
        <v>-0.45</v>
      </c>
      <c r="CQ253" s="1">
        <v>-0.66</v>
      </c>
      <c r="CR253" s="1">
        <v>-1.17</v>
      </c>
      <c r="CS253" s="1">
        <v>7.0000000000000007E-2</v>
      </c>
      <c r="CT253" s="1">
        <v>1.59</v>
      </c>
      <c r="CV253" s="1">
        <v>194710</v>
      </c>
      <c r="CW253" s="1">
        <v>3.65</v>
      </c>
      <c r="CX253" s="1">
        <v>3.39</v>
      </c>
      <c r="CY253" s="1">
        <v>3.31</v>
      </c>
      <c r="CZ253" s="1">
        <v>3.49</v>
      </c>
      <c r="DA253" s="1">
        <v>3.56</v>
      </c>
      <c r="DB253" s="1">
        <v>3.37</v>
      </c>
      <c r="DC253" s="1">
        <v>3.46</v>
      </c>
      <c r="DD253" s="1">
        <v>2.71</v>
      </c>
      <c r="DE253" s="1">
        <v>3.85</v>
      </c>
      <c r="DF253" s="1">
        <v>4.24</v>
      </c>
      <c r="DG253" s="1">
        <v>2.87</v>
      </c>
      <c r="DH253" s="1">
        <v>3.07</v>
      </c>
      <c r="DI253" s="1">
        <v>3.67</v>
      </c>
      <c r="DJ253" s="1">
        <v>2.72</v>
      </c>
      <c r="DK253" s="1">
        <v>4.2</v>
      </c>
      <c r="DL253" s="1">
        <v>2.66</v>
      </c>
      <c r="DM253" s="1">
        <v>2.77</v>
      </c>
      <c r="DN253" s="1">
        <v>4.53</v>
      </c>
      <c r="DO253" s="1">
        <v>3.17</v>
      </c>
      <c r="DQ253" s="1">
        <v>194610</v>
      </c>
      <c r="DR253" s="1">
        <v>-99.99</v>
      </c>
      <c r="DS253" s="1">
        <v>-1.63</v>
      </c>
      <c r="DT253" s="1">
        <v>-1.3</v>
      </c>
      <c r="DU253" s="1">
        <v>-0.91</v>
      </c>
      <c r="DV253" s="1">
        <v>-1.29</v>
      </c>
      <c r="DW253" s="1">
        <v>-1.8</v>
      </c>
      <c r="DX253" s="1">
        <v>-1.06</v>
      </c>
      <c r="DY253" s="1">
        <v>-1.32</v>
      </c>
      <c r="DZ253" s="1">
        <v>-0.94</v>
      </c>
      <c r="EA253" s="1">
        <v>-0.88</v>
      </c>
      <c r="EB253" s="1">
        <v>-1.69</v>
      </c>
      <c r="EC253" s="1">
        <v>-2.2999999999999998</v>
      </c>
      <c r="ED253" s="1">
        <v>-1.29</v>
      </c>
      <c r="EE253" s="1">
        <v>-0.08</v>
      </c>
      <c r="EF253" s="1">
        <v>-2.0299999999999998</v>
      </c>
      <c r="EG253" s="1">
        <v>-1.8</v>
      </c>
      <c r="EH253" s="1">
        <v>-0.86</v>
      </c>
      <c r="EI253" s="1">
        <v>-1.93</v>
      </c>
      <c r="EJ253" s="1">
        <v>0.04</v>
      </c>
      <c r="EL253">
        <v>194610</v>
      </c>
      <c r="EM253">
        <v>-1.44</v>
      </c>
      <c r="EN253">
        <v>0.09</v>
      </c>
      <c r="EO253">
        <v>3.44</v>
      </c>
      <c r="EP253">
        <v>0.03</v>
      </c>
      <c r="ER253" s="1">
        <v>194704</v>
      </c>
      <c r="ES253" s="1">
        <v>5.05</v>
      </c>
      <c r="EU253" s="1">
        <v>194605</v>
      </c>
      <c r="EV253" s="1">
        <v>2.15</v>
      </c>
      <c r="EX253" s="1">
        <v>195104</v>
      </c>
      <c r="EY253" s="1">
        <v>-0.25</v>
      </c>
      <c r="FA253" s="1">
        <v>194704</v>
      </c>
      <c r="FB253" s="1" t="str">
        <f>IF(ISERROR(VLOOKUP($FA253,MOM,LOOKUPS!C$12,0)*$FB$6+VLOOKUP($FA253,STREV,LOOKUPS!C$10,0)*$FC$6+VLOOKUP($FA253,LTREV,LOOKUPS!C$9,0)*$FD$6+VLOOKUP($FA253,CFP,LOOKUPS!C$6,0)*$FE$6+VLOOKUP($FA253,EP,LOOKUPS!C$8,0)*$FF$6+VLOOKUP($FA253,BM,LOOKUPS!C$5,0)*$FG$6+VLOOKUP($FA253,DIV,LOOKUPS!C$7,0)*$FH$6++VLOOKUP($FA253,SIZE,LOOKUPS!C$11,0)*$FI$6),"",VLOOKUP($FA253,MOM,LOOKUPS!C$12,0)*$FB$6+VLOOKUP($FA253,STREV,LOOKUPS!C$10,0)*$FC$6+VLOOKUP($FA253,LTREV,LOOKUPS!C$9,0)*$FD$6+VLOOKUP($FA253,CFP,LOOKUPS!C$6,0)*$FE$6+VLOOKUP($FA253,EP,LOOKUPS!C$8,0)*$FF$6+VLOOKUP($FA253,BM,LOOKUPS!C$5,0)*$FG$6+VLOOKUP($FA253,DIV,LOOKUPS!C$7,0)*$FH$6++VLOOKUP($FA253,SIZE,LOOKUPS!C$11,0)*$FI$6)</f>
        <v/>
      </c>
      <c r="FC253" s="1" t="str">
        <f>IF(ISERROR(VLOOKUP($FA253,MOM,LOOKUPS!D$12,0)*$FB$6+VLOOKUP($FA253,STREV,LOOKUPS!D$10,0)*$FC$6+VLOOKUP($FA253,LTREV,LOOKUPS!D$9,0)*$FD$6+VLOOKUP($FA253,CFP,LOOKUPS!D$6,0)*$FE$6+VLOOKUP($FA253,EP,LOOKUPS!D$8,0)*$FF$6+VLOOKUP($FA253,BM,LOOKUPS!D$5,0)*$FG$6+VLOOKUP($FA253,DIV,LOOKUPS!D$7,0)*$FH$6++VLOOKUP($FA253,SIZE,LOOKUPS!D$11,0)*$FI$6),"",VLOOKUP($FA253,MOM,LOOKUPS!D$12,0)*$FB$6+VLOOKUP($FA253,STREV,LOOKUPS!D$10,0)*$FC$6+VLOOKUP($FA253,LTREV,LOOKUPS!D$9,0)*$FD$6+VLOOKUP($FA253,CFP,LOOKUPS!D$6,0)*$FE$6+VLOOKUP($FA253,EP,LOOKUPS!D$8,0)*$FF$6+VLOOKUP($FA253,BM,LOOKUPS!D$5,0)*$FG$6+VLOOKUP($FA253,DIV,LOOKUPS!D$7,0)*$FH$6++VLOOKUP($FA253,SIZE,LOOKUPS!D$11,0)*$FI$6)</f>
        <v/>
      </c>
      <c r="FD253" s="1" t="str">
        <f>IF(ISERROR(VLOOKUP($FA253,MOM,LOOKUPS!E$12,0)*$FB$6+VLOOKUP($FA253,STREV,LOOKUPS!E$10,0)*$FC$6+VLOOKUP($FA253,LTREV,LOOKUPS!E$9,0)*$FD$6+VLOOKUP($FA253,CFP,LOOKUPS!E$6,0)*$FE$6+VLOOKUP($FA253,EP,LOOKUPS!E$8,0)*$FF$6+VLOOKUP($FA253,BM,LOOKUPS!E$5,0)*$FG$6+VLOOKUP($FA253,DIV,LOOKUPS!E$7,0)*$FH$6++VLOOKUP($FA253,SIZE,LOOKUPS!E$11,0)*$FI$6),"",VLOOKUP($FA253,MOM,LOOKUPS!E$12,0)*$FB$6+VLOOKUP($FA253,STREV,LOOKUPS!E$10,0)*$FC$6+VLOOKUP($FA253,LTREV,LOOKUPS!E$9,0)*$FD$6+VLOOKUP($FA253,CFP,LOOKUPS!E$6,0)*$FE$6+VLOOKUP($FA253,EP,LOOKUPS!E$8,0)*$FF$6+VLOOKUP($FA253,BM,LOOKUPS!E$5,0)*$FG$6+VLOOKUP($FA253,DIV,LOOKUPS!E$7,0)*$FH$6++VLOOKUP($FA253,SIZE,LOOKUPS!E$11,0)*$FI$6)</f>
        <v/>
      </c>
      <c r="FE253" s="1" t="str">
        <f>IF(ISERROR(VLOOKUP($FA253,MOM,LOOKUPS!F$12,0)*$FB$6+VLOOKUP($FA253,STREV,LOOKUPS!F$10,0)*$FC$6+VLOOKUP($FA253,LTREV,LOOKUPS!F$9,0)*$FD$6+VLOOKUP($FA253,CFP,LOOKUPS!F$6,0)*$FE$6+VLOOKUP($FA253,EP,LOOKUPS!F$8,0)*$FF$6+VLOOKUP($FA253,BM,LOOKUPS!F$5,0)*$FG$6+VLOOKUP($FA253,DIV,LOOKUPS!F$7,0)*$FH$6++VLOOKUP($FA253,SIZE,LOOKUPS!F$11,0)*$FI$6),"",VLOOKUP($FA253,MOM,LOOKUPS!F$12,0)*$FB$6+VLOOKUP($FA253,STREV,LOOKUPS!F$10,0)*$FC$6+VLOOKUP($FA253,LTREV,LOOKUPS!F$9,0)*$FD$6+VLOOKUP($FA253,CFP,LOOKUPS!F$6,0)*$FE$6+VLOOKUP($FA253,EP,LOOKUPS!F$8,0)*$FF$6+VLOOKUP($FA253,BM,LOOKUPS!F$5,0)*$FG$6+VLOOKUP($FA253,DIV,LOOKUPS!F$7,0)*$FH$6++VLOOKUP($FA253,SIZE,LOOKUPS!F$11,0)*$FI$6)</f>
        <v/>
      </c>
      <c r="FF253" s="1" t="str">
        <f>IF(ISERROR(VLOOKUP($FA253,MOM,LOOKUPS!G$12,0)*$FB$6+VLOOKUP($FA253,STREV,LOOKUPS!G$10,0)*$FC$6+VLOOKUP($FA253,LTREV,LOOKUPS!G$9,0)*$FD$6+VLOOKUP($FA253,CFP,LOOKUPS!G$6,0)*$FE$6+VLOOKUP($FA253,EP,LOOKUPS!G$8,0)*$FF$6+VLOOKUP($FA253,BM,LOOKUPS!G$5,0)*$FG$6+VLOOKUP($FA253,DIV,LOOKUPS!G$7,0)*$FH$6++VLOOKUP($FA253,SIZE,LOOKUPS!G$11,0)*$FI$6),"",VLOOKUP($FA253,MOM,LOOKUPS!G$12,0)*$FB$6+VLOOKUP($FA253,STREV,LOOKUPS!G$10,0)*$FC$6+VLOOKUP($FA253,LTREV,LOOKUPS!G$9,0)*$FD$6+VLOOKUP($FA253,CFP,LOOKUPS!G$6,0)*$FE$6+VLOOKUP($FA253,EP,LOOKUPS!G$8,0)*$FF$6+VLOOKUP($FA253,BM,LOOKUPS!G$5,0)*$FG$6+VLOOKUP($FA253,DIV,LOOKUPS!G$7,0)*$FH$6++VLOOKUP($FA253,SIZE,LOOKUPS!G$11,0)*$FI$6)</f>
        <v/>
      </c>
      <c r="FG253" s="1" t="str">
        <f>IF(ISERROR(VLOOKUP($FA253,MOM,LOOKUPS!H$12,0)*$FB$6+VLOOKUP($FA253,STREV,LOOKUPS!H$10,0)*$FC$6+VLOOKUP($FA253,LTREV,LOOKUPS!H$9,0)*$FD$6+VLOOKUP($FA253,CFP,LOOKUPS!H$6,0)*$FE$6+VLOOKUP($FA253,EP,LOOKUPS!H$8,0)*$FF$6+VLOOKUP($FA253,BM,LOOKUPS!H$5,0)*$FG$6+VLOOKUP($FA253,DIV,LOOKUPS!H$7,0)*$FH$6++VLOOKUP($FA253,SIZE,LOOKUPS!H$11,0)*$FI$6),"",VLOOKUP($FA253,MOM,LOOKUPS!H$12,0)*$FB$6+VLOOKUP($FA253,STREV,LOOKUPS!H$10,0)*$FC$6+VLOOKUP($FA253,LTREV,LOOKUPS!H$9,0)*$FD$6+VLOOKUP($FA253,CFP,LOOKUPS!H$6,0)*$FE$6+VLOOKUP($FA253,EP,LOOKUPS!H$8,0)*$FF$6+VLOOKUP($FA253,BM,LOOKUPS!H$5,0)*$FG$6+VLOOKUP($FA253,DIV,LOOKUPS!H$7,0)*$FH$6++VLOOKUP($FA253,SIZE,LOOKUPS!H$11,0)*$FI$6)</f>
        <v/>
      </c>
      <c r="FH253" s="1" t="str">
        <f>IF(ISERROR(VLOOKUP($FA253,MOM,LOOKUPS!I$12,0)*$FB$6+VLOOKUP($FA253,STREV,LOOKUPS!I$10,0)*$FC$6+VLOOKUP($FA253,LTREV,LOOKUPS!I$9,0)*$FD$6+VLOOKUP($FA253,CFP,LOOKUPS!I$6,0)*$FE$6+VLOOKUP($FA253,EP,LOOKUPS!I$8,0)*$FF$6+VLOOKUP($FA253,BM,LOOKUPS!I$5,0)*$FG$6+VLOOKUP($FA253,DIV,LOOKUPS!I$7,0)*$FH$6++VLOOKUP($FA253,SIZE,LOOKUPS!I$11,0)*$FI$6),"",VLOOKUP($FA253,MOM,LOOKUPS!I$12,0)*$FB$6+VLOOKUP($FA253,STREV,LOOKUPS!I$10,0)*$FC$6+VLOOKUP($FA253,LTREV,LOOKUPS!I$9,0)*$FD$6+VLOOKUP($FA253,CFP,LOOKUPS!I$6,0)*$FE$6+VLOOKUP($FA253,EP,LOOKUPS!I$8,0)*$FF$6+VLOOKUP($FA253,BM,LOOKUPS!I$5,0)*$FG$6+VLOOKUP($FA253,DIV,LOOKUPS!I$7,0)*$FH$6++VLOOKUP($FA253,SIZE,LOOKUPS!I$11,0)*$FI$6)</f>
        <v/>
      </c>
      <c r="FI253" s="1" t="str">
        <f>IF(ISERROR(VLOOKUP($FA253,MOM,LOOKUPS!J$12,0)*$FB$6+VLOOKUP($FA253,STREV,LOOKUPS!J$10,0)*$FC$6+VLOOKUP($FA253,LTREV,LOOKUPS!J$9,0)*$FD$6+VLOOKUP($FA253,CFP,LOOKUPS!J$6,0)*$FE$6+VLOOKUP($FA253,EP,LOOKUPS!J$8,0)*$FF$6+VLOOKUP($FA253,BM,LOOKUPS!J$5,0)*$FG$6+VLOOKUP($FA253,DIV,LOOKUPS!J$7,0)*$FH$6++VLOOKUP($FA253,SIZE,LOOKUPS!J$11,0)*$FI$6),"",VLOOKUP($FA253,MOM,LOOKUPS!J$12,0)*$FB$6+VLOOKUP($FA253,STREV,LOOKUPS!J$10,0)*$FC$6+VLOOKUP($FA253,LTREV,LOOKUPS!J$9,0)*$FD$6+VLOOKUP($FA253,CFP,LOOKUPS!J$6,0)*$FE$6+VLOOKUP($FA253,EP,LOOKUPS!J$8,0)*$FF$6+VLOOKUP($FA253,BM,LOOKUPS!J$5,0)*$FG$6+VLOOKUP($FA253,DIV,LOOKUPS!J$7,0)*$FH$6++VLOOKUP($FA253,SIZE,LOOKUPS!J$11,0)*$FI$6)</f>
        <v/>
      </c>
      <c r="FJ253" s="1" t="str">
        <f>IF(ISERROR(VLOOKUP($FA253,MOM,LOOKUPS!K$12,0)*$FB$6+VLOOKUP($FA253,STREV,LOOKUPS!K$10,0)*$FC$6+VLOOKUP($FA253,LTREV,LOOKUPS!K$9,0)*$FD$6+VLOOKUP($FA253,CFP,LOOKUPS!K$6,0)*$FE$6+VLOOKUP($FA253,EP,LOOKUPS!K$8,0)*$FF$6+VLOOKUP($FA253,BM,LOOKUPS!K$5,0)*$FG$6+VLOOKUP($FA253,DIV,LOOKUPS!K$7,0)*$FH$6++VLOOKUP($FA253,SIZE,LOOKUPS!K$11,0)*$FI$6),"",VLOOKUP($FA253,MOM,LOOKUPS!K$12,0)*$FB$6+VLOOKUP($FA253,STREV,LOOKUPS!K$10,0)*$FC$6+VLOOKUP($FA253,LTREV,LOOKUPS!K$9,0)*$FD$6+VLOOKUP($FA253,CFP,LOOKUPS!K$6,0)*$FE$6+VLOOKUP($FA253,EP,LOOKUPS!K$8,0)*$FF$6+VLOOKUP($FA253,BM,LOOKUPS!K$5,0)*$FG$6+VLOOKUP($FA253,DIV,LOOKUPS!K$7,0)*$FH$6++VLOOKUP($FA253,SIZE,LOOKUPS!K$11,0)*$FI$6)</f>
        <v/>
      </c>
      <c r="FK253" s="1" t="str">
        <f>IF(ISERROR(VLOOKUP($FA253,MOM,LOOKUPS!L$12,0)*$FB$6+VLOOKUP($FA253,STREV,LOOKUPS!L$10,0)*$FC$6+VLOOKUP($FA253,LTREV,LOOKUPS!L$9,0)*$FD$6+VLOOKUP($FA253,CFP,LOOKUPS!L$6,0)*$FE$6+VLOOKUP($FA253,EP,LOOKUPS!L$8,0)*$FF$6+VLOOKUP($FA253,BM,LOOKUPS!L$5,0)*$FG$6+VLOOKUP($FA253,DIV,LOOKUPS!L$7,0)*$FH$6++VLOOKUP($FA253,SIZE,LOOKUPS!L$11,0)*$FI$6),"",VLOOKUP($FA253,MOM,LOOKUPS!L$12,0)*$FB$6+VLOOKUP($FA253,STREV,LOOKUPS!L$10,0)*$FC$6+VLOOKUP($FA253,LTREV,LOOKUPS!L$9,0)*$FD$6+VLOOKUP($FA253,CFP,LOOKUPS!L$6,0)*$FE$6+VLOOKUP($FA253,EP,LOOKUPS!L$8,0)*$FF$6+VLOOKUP($FA253,BM,LOOKUPS!L$5,0)*$FG$6+VLOOKUP($FA253,DIV,LOOKUPS!L$7,0)*$FH$6++VLOOKUP($FA253,SIZE,LOOKUPS!L$11,0)*$FI$6)</f>
        <v/>
      </c>
    </row>
    <row r="254" spans="1:167" x14ac:dyDescent="0.3">
      <c r="A254" s="1">
        <v>194705</v>
      </c>
      <c r="B254" s="1">
        <v>-7.39</v>
      </c>
      <c r="C254" s="1">
        <v>-5.94</v>
      </c>
      <c r="D254" s="1">
        <v>-5.25</v>
      </c>
      <c r="E254" s="1">
        <v>-3.7</v>
      </c>
      <c r="F254" s="1">
        <v>-2.41</v>
      </c>
      <c r="G254" s="1">
        <v>-3.32</v>
      </c>
      <c r="H254" s="1">
        <v>-3.47</v>
      </c>
      <c r="I254" s="1">
        <v>-2.63</v>
      </c>
      <c r="J254" s="1">
        <v>-2.35</v>
      </c>
      <c r="K254" s="1">
        <v>-2.0699999999999998</v>
      </c>
      <c r="M254" s="1">
        <v>194606</v>
      </c>
      <c r="N254" s="1">
        <v>-4.6399999999999997</v>
      </c>
      <c r="O254" s="1">
        <v>-4.12</v>
      </c>
      <c r="P254" s="1">
        <v>-4.0999999999999996</v>
      </c>
      <c r="Q254" s="1">
        <v>-4.3499999999999996</v>
      </c>
      <c r="R254" s="1">
        <v>-4.9000000000000004</v>
      </c>
      <c r="S254" s="1">
        <v>-4.05</v>
      </c>
      <c r="T254" s="1">
        <v>-6.5</v>
      </c>
      <c r="U254" s="1">
        <v>-6.05</v>
      </c>
      <c r="V254" s="1">
        <v>-5.2</v>
      </c>
      <c r="W254" s="1">
        <v>-5.0199999999999996</v>
      </c>
      <c r="Y254" s="1">
        <v>195105</v>
      </c>
      <c r="Z254" s="1">
        <v>-6.92</v>
      </c>
      <c r="AA254" s="1">
        <v>-3.53</v>
      </c>
      <c r="AB254" s="1">
        <v>-1.39</v>
      </c>
      <c r="AC254" s="1">
        <v>-3.38</v>
      </c>
      <c r="AD254" s="1">
        <v>-1.66</v>
      </c>
      <c r="AE254" s="1">
        <v>-1.88</v>
      </c>
      <c r="AF254" s="1">
        <v>-1.32</v>
      </c>
      <c r="AG254" s="1">
        <v>-1.22</v>
      </c>
      <c r="AH254" s="1">
        <v>-2.19</v>
      </c>
      <c r="AI254" s="1">
        <v>-2.37</v>
      </c>
      <c r="AK254">
        <v>197111</v>
      </c>
      <c r="AL254">
        <v>-5.68</v>
      </c>
      <c r="AM254">
        <v>-2.79</v>
      </c>
      <c r="AN254">
        <v>-3.05</v>
      </c>
      <c r="AO254">
        <v>-3.15</v>
      </c>
      <c r="AP254">
        <v>-3.03</v>
      </c>
      <c r="AQ254">
        <v>-3.04</v>
      </c>
      <c r="AR254">
        <v>-2.77</v>
      </c>
      <c r="AS254">
        <v>-2.87</v>
      </c>
      <c r="AT254">
        <v>-3.19</v>
      </c>
      <c r="AU254">
        <v>-2.91</v>
      </c>
      <c r="AV254">
        <v>-3.16</v>
      </c>
      <c r="AW254">
        <v>-2.2599999999999998</v>
      </c>
      <c r="AX254">
        <v>-3.86</v>
      </c>
      <c r="AY254">
        <v>-1.99</v>
      </c>
      <c r="AZ254">
        <v>-3.49</v>
      </c>
      <c r="BA254">
        <v>-2.7</v>
      </c>
      <c r="BB254">
        <v>-3.03</v>
      </c>
      <c r="BC254">
        <v>-3.17</v>
      </c>
      <c r="BD254">
        <v>-3.21</v>
      </c>
      <c r="BF254" s="1">
        <v>197111</v>
      </c>
      <c r="BG254" s="1">
        <v>-5.64</v>
      </c>
      <c r="BH254" s="1">
        <v>-3</v>
      </c>
      <c r="BI254" s="1">
        <v>-2.58</v>
      </c>
      <c r="BJ254" s="1">
        <v>-3.31</v>
      </c>
      <c r="BK254" s="1">
        <v>-2.85</v>
      </c>
      <c r="BL254" s="1">
        <v>-3.35</v>
      </c>
      <c r="BM254" s="1">
        <v>-2.4</v>
      </c>
      <c r="BN254" s="1">
        <v>-2.62</v>
      </c>
      <c r="BO254" s="1">
        <v>-3.4</v>
      </c>
      <c r="BP254" s="1">
        <v>-3.44</v>
      </c>
      <c r="BQ254" s="1">
        <v>-2.19</v>
      </c>
      <c r="BR254" s="1">
        <v>-3.32</v>
      </c>
      <c r="BS254" s="1">
        <v>-3.37</v>
      </c>
      <c r="BT254" s="1">
        <v>-3.13</v>
      </c>
      <c r="BU254" s="1">
        <v>-1.67</v>
      </c>
      <c r="BV254" s="1">
        <v>-2.13</v>
      </c>
      <c r="BW254" s="1">
        <v>-3.09</v>
      </c>
      <c r="BX254" s="1">
        <v>-3.2</v>
      </c>
      <c r="BY254" s="1">
        <v>-3.55</v>
      </c>
      <c r="CA254" s="1">
        <v>194611</v>
      </c>
      <c r="CB254" s="1">
        <v>-3.68</v>
      </c>
      <c r="CC254" s="1">
        <v>-0.84</v>
      </c>
      <c r="CD254" s="1">
        <v>-0.34</v>
      </c>
      <c r="CE254" s="1">
        <v>0.67</v>
      </c>
      <c r="CF254" s="1">
        <v>-1.31</v>
      </c>
      <c r="CG254" s="1">
        <v>0.14000000000000001</v>
      </c>
      <c r="CH254" s="1">
        <v>-0.39</v>
      </c>
      <c r="CI254" s="1">
        <v>-0.31</v>
      </c>
      <c r="CJ254" s="1">
        <v>0.94</v>
      </c>
      <c r="CK254" s="1">
        <v>-1.41</v>
      </c>
      <c r="CL254" s="1">
        <v>-1.22</v>
      </c>
      <c r="CM254" s="1">
        <v>0.1</v>
      </c>
      <c r="CN254" s="1">
        <v>0.19</v>
      </c>
      <c r="CO254" s="1">
        <v>-0.67</v>
      </c>
      <c r="CP254" s="1">
        <v>-0.11</v>
      </c>
      <c r="CQ254" s="1">
        <v>-0.76</v>
      </c>
      <c r="CR254" s="1">
        <v>0.13</v>
      </c>
      <c r="CS254" s="1">
        <v>1.56</v>
      </c>
      <c r="CT254" s="1">
        <v>0.32</v>
      </c>
      <c r="CV254" s="1">
        <v>194711</v>
      </c>
      <c r="CW254" s="1">
        <v>-6.78</v>
      </c>
      <c r="CX254" s="1">
        <v>-1.68</v>
      </c>
      <c r="CY254" s="1">
        <v>-2.7</v>
      </c>
      <c r="CZ254" s="1">
        <v>-2.72</v>
      </c>
      <c r="DA254" s="1">
        <v>-2.0699999999999998</v>
      </c>
      <c r="DB254" s="1">
        <v>-2.09</v>
      </c>
      <c r="DC254" s="1">
        <v>-2.62</v>
      </c>
      <c r="DD254" s="1">
        <v>-2.71</v>
      </c>
      <c r="DE254" s="1">
        <v>-2.5299999999999998</v>
      </c>
      <c r="DF254" s="1">
        <v>-2.54</v>
      </c>
      <c r="DG254" s="1">
        <v>-1.6</v>
      </c>
      <c r="DH254" s="1">
        <v>-0.91</v>
      </c>
      <c r="DI254" s="1">
        <v>-3.28</v>
      </c>
      <c r="DJ254" s="1">
        <v>-2.5099999999999998</v>
      </c>
      <c r="DK254" s="1">
        <v>-2.73</v>
      </c>
      <c r="DL254" s="1">
        <v>-2.31</v>
      </c>
      <c r="DM254" s="1">
        <v>-3.12</v>
      </c>
      <c r="DN254" s="1">
        <v>-2.84</v>
      </c>
      <c r="DO254" s="1">
        <v>-2.21</v>
      </c>
      <c r="DQ254" s="1">
        <v>194611</v>
      </c>
      <c r="DR254" s="1">
        <v>-99.99</v>
      </c>
      <c r="DS254" s="1">
        <v>-0.74</v>
      </c>
      <c r="DT254" s="1">
        <v>-0.06</v>
      </c>
      <c r="DU254" s="1">
        <v>-0.28999999999999998</v>
      </c>
      <c r="DV254" s="1">
        <v>-1.06</v>
      </c>
      <c r="DW254" s="1">
        <v>-0.45</v>
      </c>
      <c r="DX254" s="1">
        <v>0.21</v>
      </c>
      <c r="DY254" s="1">
        <v>0.19</v>
      </c>
      <c r="DZ254" s="1">
        <v>-0.56000000000000005</v>
      </c>
      <c r="EA254" s="1">
        <v>-0.88</v>
      </c>
      <c r="EB254" s="1">
        <v>-1.24</v>
      </c>
      <c r="EC254" s="1">
        <v>-0.11</v>
      </c>
      <c r="ED254" s="1">
        <v>-0.79</v>
      </c>
      <c r="EE254" s="1">
        <v>-0.05</v>
      </c>
      <c r="EF254" s="1">
        <v>0.46</v>
      </c>
      <c r="EG254" s="1">
        <v>0.13</v>
      </c>
      <c r="EH254" s="1">
        <v>0.25</v>
      </c>
      <c r="EI254" s="1">
        <v>-1.08</v>
      </c>
      <c r="EJ254" s="1">
        <v>-0.04</v>
      </c>
      <c r="EL254">
        <v>194611</v>
      </c>
      <c r="EM254">
        <v>-0.01</v>
      </c>
      <c r="EN254">
        <v>-0.4</v>
      </c>
      <c r="EO254">
        <v>1.52</v>
      </c>
      <c r="EP254">
        <v>0.03</v>
      </c>
      <c r="ER254" s="1">
        <v>194705</v>
      </c>
      <c r="ES254" s="1">
        <v>3.33</v>
      </c>
      <c r="EU254" s="1">
        <v>194606</v>
      </c>
      <c r="EV254" s="1">
        <v>1.45</v>
      </c>
      <c r="EX254" s="1">
        <v>195105</v>
      </c>
      <c r="EY254" s="1">
        <v>-1.65</v>
      </c>
      <c r="FA254" s="1">
        <v>194705</v>
      </c>
      <c r="FB254" s="1" t="str">
        <f>IF(ISERROR(VLOOKUP($FA254,MOM,LOOKUPS!C$12,0)*$FB$6+VLOOKUP($FA254,STREV,LOOKUPS!C$10,0)*$FC$6+VLOOKUP($FA254,LTREV,LOOKUPS!C$9,0)*$FD$6+VLOOKUP($FA254,CFP,LOOKUPS!C$6,0)*$FE$6+VLOOKUP($FA254,EP,LOOKUPS!C$8,0)*$FF$6+VLOOKUP($FA254,BM,LOOKUPS!C$5,0)*$FG$6+VLOOKUP($FA254,DIV,LOOKUPS!C$7,0)*$FH$6++VLOOKUP($FA254,SIZE,LOOKUPS!C$11,0)*$FI$6),"",VLOOKUP($FA254,MOM,LOOKUPS!C$12,0)*$FB$6+VLOOKUP($FA254,STREV,LOOKUPS!C$10,0)*$FC$6+VLOOKUP($FA254,LTREV,LOOKUPS!C$9,0)*$FD$6+VLOOKUP($FA254,CFP,LOOKUPS!C$6,0)*$FE$6+VLOOKUP($FA254,EP,LOOKUPS!C$8,0)*$FF$6+VLOOKUP($FA254,BM,LOOKUPS!C$5,0)*$FG$6+VLOOKUP($FA254,DIV,LOOKUPS!C$7,0)*$FH$6++VLOOKUP($FA254,SIZE,LOOKUPS!C$11,0)*$FI$6)</f>
        <v/>
      </c>
      <c r="FC254" s="1" t="str">
        <f>IF(ISERROR(VLOOKUP($FA254,MOM,LOOKUPS!D$12,0)*$FB$6+VLOOKUP($FA254,STREV,LOOKUPS!D$10,0)*$FC$6+VLOOKUP($FA254,LTREV,LOOKUPS!D$9,0)*$FD$6+VLOOKUP($FA254,CFP,LOOKUPS!D$6,0)*$FE$6+VLOOKUP($FA254,EP,LOOKUPS!D$8,0)*$FF$6+VLOOKUP($FA254,BM,LOOKUPS!D$5,0)*$FG$6+VLOOKUP($FA254,DIV,LOOKUPS!D$7,0)*$FH$6++VLOOKUP($FA254,SIZE,LOOKUPS!D$11,0)*$FI$6),"",VLOOKUP($FA254,MOM,LOOKUPS!D$12,0)*$FB$6+VLOOKUP($FA254,STREV,LOOKUPS!D$10,0)*$FC$6+VLOOKUP($FA254,LTREV,LOOKUPS!D$9,0)*$FD$6+VLOOKUP($FA254,CFP,LOOKUPS!D$6,0)*$FE$6+VLOOKUP($FA254,EP,LOOKUPS!D$8,0)*$FF$6+VLOOKUP($FA254,BM,LOOKUPS!D$5,0)*$FG$6+VLOOKUP($FA254,DIV,LOOKUPS!D$7,0)*$FH$6++VLOOKUP($FA254,SIZE,LOOKUPS!D$11,0)*$FI$6)</f>
        <v/>
      </c>
      <c r="FD254" s="1" t="str">
        <f>IF(ISERROR(VLOOKUP($FA254,MOM,LOOKUPS!E$12,0)*$FB$6+VLOOKUP($FA254,STREV,LOOKUPS!E$10,0)*$FC$6+VLOOKUP($FA254,LTREV,LOOKUPS!E$9,0)*$FD$6+VLOOKUP($FA254,CFP,LOOKUPS!E$6,0)*$FE$6+VLOOKUP($FA254,EP,LOOKUPS!E$8,0)*$FF$6+VLOOKUP($FA254,BM,LOOKUPS!E$5,0)*$FG$6+VLOOKUP($FA254,DIV,LOOKUPS!E$7,0)*$FH$6++VLOOKUP($FA254,SIZE,LOOKUPS!E$11,0)*$FI$6),"",VLOOKUP($FA254,MOM,LOOKUPS!E$12,0)*$FB$6+VLOOKUP($FA254,STREV,LOOKUPS!E$10,0)*$FC$6+VLOOKUP($FA254,LTREV,LOOKUPS!E$9,0)*$FD$6+VLOOKUP($FA254,CFP,LOOKUPS!E$6,0)*$FE$6+VLOOKUP($FA254,EP,LOOKUPS!E$8,0)*$FF$6+VLOOKUP($FA254,BM,LOOKUPS!E$5,0)*$FG$6+VLOOKUP($FA254,DIV,LOOKUPS!E$7,0)*$FH$6++VLOOKUP($FA254,SIZE,LOOKUPS!E$11,0)*$FI$6)</f>
        <v/>
      </c>
      <c r="FE254" s="1" t="str">
        <f>IF(ISERROR(VLOOKUP($FA254,MOM,LOOKUPS!F$12,0)*$FB$6+VLOOKUP($FA254,STREV,LOOKUPS!F$10,0)*$FC$6+VLOOKUP($FA254,LTREV,LOOKUPS!F$9,0)*$FD$6+VLOOKUP($FA254,CFP,LOOKUPS!F$6,0)*$FE$6+VLOOKUP($FA254,EP,LOOKUPS!F$8,0)*$FF$6+VLOOKUP($FA254,BM,LOOKUPS!F$5,0)*$FG$6+VLOOKUP($FA254,DIV,LOOKUPS!F$7,0)*$FH$6++VLOOKUP($FA254,SIZE,LOOKUPS!F$11,0)*$FI$6),"",VLOOKUP($FA254,MOM,LOOKUPS!F$12,0)*$FB$6+VLOOKUP($FA254,STREV,LOOKUPS!F$10,0)*$FC$6+VLOOKUP($FA254,LTREV,LOOKUPS!F$9,0)*$FD$6+VLOOKUP($FA254,CFP,LOOKUPS!F$6,0)*$FE$6+VLOOKUP($FA254,EP,LOOKUPS!F$8,0)*$FF$6+VLOOKUP($FA254,BM,LOOKUPS!F$5,0)*$FG$6+VLOOKUP($FA254,DIV,LOOKUPS!F$7,0)*$FH$6++VLOOKUP($FA254,SIZE,LOOKUPS!F$11,0)*$FI$6)</f>
        <v/>
      </c>
      <c r="FF254" s="1" t="str">
        <f>IF(ISERROR(VLOOKUP($FA254,MOM,LOOKUPS!G$12,0)*$FB$6+VLOOKUP($FA254,STREV,LOOKUPS!G$10,0)*$FC$6+VLOOKUP($FA254,LTREV,LOOKUPS!G$9,0)*$FD$6+VLOOKUP($FA254,CFP,LOOKUPS!G$6,0)*$FE$6+VLOOKUP($FA254,EP,LOOKUPS!G$8,0)*$FF$6+VLOOKUP($FA254,BM,LOOKUPS!G$5,0)*$FG$6+VLOOKUP($FA254,DIV,LOOKUPS!G$7,0)*$FH$6++VLOOKUP($FA254,SIZE,LOOKUPS!G$11,0)*$FI$6),"",VLOOKUP($FA254,MOM,LOOKUPS!G$12,0)*$FB$6+VLOOKUP($FA254,STREV,LOOKUPS!G$10,0)*$FC$6+VLOOKUP($FA254,LTREV,LOOKUPS!G$9,0)*$FD$6+VLOOKUP($FA254,CFP,LOOKUPS!G$6,0)*$FE$6+VLOOKUP($FA254,EP,LOOKUPS!G$8,0)*$FF$6+VLOOKUP($FA254,BM,LOOKUPS!G$5,0)*$FG$6+VLOOKUP($FA254,DIV,LOOKUPS!G$7,0)*$FH$6++VLOOKUP($FA254,SIZE,LOOKUPS!G$11,0)*$FI$6)</f>
        <v/>
      </c>
      <c r="FG254" s="1" t="str">
        <f>IF(ISERROR(VLOOKUP($FA254,MOM,LOOKUPS!H$12,0)*$FB$6+VLOOKUP($FA254,STREV,LOOKUPS!H$10,0)*$FC$6+VLOOKUP($FA254,LTREV,LOOKUPS!H$9,0)*$FD$6+VLOOKUP($FA254,CFP,LOOKUPS!H$6,0)*$FE$6+VLOOKUP($FA254,EP,LOOKUPS!H$8,0)*$FF$6+VLOOKUP($FA254,BM,LOOKUPS!H$5,0)*$FG$6+VLOOKUP($FA254,DIV,LOOKUPS!H$7,0)*$FH$6++VLOOKUP($FA254,SIZE,LOOKUPS!H$11,0)*$FI$6),"",VLOOKUP($FA254,MOM,LOOKUPS!H$12,0)*$FB$6+VLOOKUP($FA254,STREV,LOOKUPS!H$10,0)*$FC$6+VLOOKUP($FA254,LTREV,LOOKUPS!H$9,0)*$FD$6+VLOOKUP($FA254,CFP,LOOKUPS!H$6,0)*$FE$6+VLOOKUP($FA254,EP,LOOKUPS!H$8,0)*$FF$6+VLOOKUP($FA254,BM,LOOKUPS!H$5,0)*$FG$6+VLOOKUP($FA254,DIV,LOOKUPS!H$7,0)*$FH$6++VLOOKUP($FA254,SIZE,LOOKUPS!H$11,0)*$FI$6)</f>
        <v/>
      </c>
      <c r="FH254" s="1" t="str">
        <f>IF(ISERROR(VLOOKUP($FA254,MOM,LOOKUPS!I$12,0)*$FB$6+VLOOKUP($FA254,STREV,LOOKUPS!I$10,0)*$FC$6+VLOOKUP($FA254,LTREV,LOOKUPS!I$9,0)*$FD$6+VLOOKUP($FA254,CFP,LOOKUPS!I$6,0)*$FE$6+VLOOKUP($FA254,EP,LOOKUPS!I$8,0)*$FF$6+VLOOKUP($FA254,BM,LOOKUPS!I$5,0)*$FG$6+VLOOKUP($FA254,DIV,LOOKUPS!I$7,0)*$FH$6++VLOOKUP($FA254,SIZE,LOOKUPS!I$11,0)*$FI$6),"",VLOOKUP($FA254,MOM,LOOKUPS!I$12,0)*$FB$6+VLOOKUP($FA254,STREV,LOOKUPS!I$10,0)*$FC$6+VLOOKUP($FA254,LTREV,LOOKUPS!I$9,0)*$FD$6+VLOOKUP($FA254,CFP,LOOKUPS!I$6,0)*$FE$6+VLOOKUP($FA254,EP,LOOKUPS!I$8,0)*$FF$6+VLOOKUP($FA254,BM,LOOKUPS!I$5,0)*$FG$6+VLOOKUP($FA254,DIV,LOOKUPS!I$7,0)*$FH$6++VLOOKUP($FA254,SIZE,LOOKUPS!I$11,0)*$FI$6)</f>
        <v/>
      </c>
      <c r="FI254" s="1" t="str">
        <f>IF(ISERROR(VLOOKUP($FA254,MOM,LOOKUPS!J$12,0)*$FB$6+VLOOKUP($FA254,STREV,LOOKUPS!J$10,0)*$FC$6+VLOOKUP($FA254,LTREV,LOOKUPS!J$9,0)*$FD$6+VLOOKUP($FA254,CFP,LOOKUPS!J$6,0)*$FE$6+VLOOKUP($FA254,EP,LOOKUPS!J$8,0)*$FF$6+VLOOKUP($FA254,BM,LOOKUPS!J$5,0)*$FG$6+VLOOKUP($FA254,DIV,LOOKUPS!J$7,0)*$FH$6++VLOOKUP($FA254,SIZE,LOOKUPS!J$11,0)*$FI$6),"",VLOOKUP($FA254,MOM,LOOKUPS!J$12,0)*$FB$6+VLOOKUP($FA254,STREV,LOOKUPS!J$10,0)*$FC$6+VLOOKUP($FA254,LTREV,LOOKUPS!J$9,0)*$FD$6+VLOOKUP($FA254,CFP,LOOKUPS!J$6,0)*$FE$6+VLOOKUP($FA254,EP,LOOKUPS!J$8,0)*$FF$6+VLOOKUP($FA254,BM,LOOKUPS!J$5,0)*$FG$6+VLOOKUP($FA254,DIV,LOOKUPS!J$7,0)*$FH$6++VLOOKUP($FA254,SIZE,LOOKUPS!J$11,0)*$FI$6)</f>
        <v/>
      </c>
      <c r="FJ254" s="1" t="str">
        <f>IF(ISERROR(VLOOKUP($FA254,MOM,LOOKUPS!K$12,0)*$FB$6+VLOOKUP($FA254,STREV,LOOKUPS!K$10,0)*$FC$6+VLOOKUP($FA254,LTREV,LOOKUPS!K$9,0)*$FD$6+VLOOKUP($FA254,CFP,LOOKUPS!K$6,0)*$FE$6+VLOOKUP($FA254,EP,LOOKUPS!K$8,0)*$FF$6+VLOOKUP($FA254,BM,LOOKUPS!K$5,0)*$FG$6+VLOOKUP($FA254,DIV,LOOKUPS!K$7,0)*$FH$6++VLOOKUP($FA254,SIZE,LOOKUPS!K$11,0)*$FI$6),"",VLOOKUP($FA254,MOM,LOOKUPS!K$12,0)*$FB$6+VLOOKUP($FA254,STREV,LOOKUPS!K$10,0)*$FC$6+VLOOKUP($FA254,LTREV,LOOKUPS!K$9,0)*$FD$6+VLOOKUP($FA254,CFP,LOOKUPS!K$6,0)*$FE$6+VLOOKUP($FA254,EP,LOOKUPS!K$8,0)*$FF$6+VLOOKUP($FA254,BM,LOOKUPS!K$5,0)*$FG$6+VLOOKUP($FA254,DIV,LOOKUPS!K$7,0)*$FH$6++VLOOKUP($FA254,SIZE,LOOKUPS!K$11,0)*$FI$6)</f>
        <v/>
      </c>
      <c r="FK254" s="1" t="str">
        <f>IF(ISERROR(VLOOKUP($FA254,MOM,LOOKUPS!L$12,0)*$FB$6+VLOOKUP($FA254,STREV,LOOKUPS!L$10,0)*$FC$6+VLOOKUP($FA254,LTREV,LOOKUPS!L$9,0)*$FD$6+VLOOKUP($FA254,CFP,LOOKUPS!L$6,0)*$FE$6+VLOOKUP($FA254,EP,LOOKUPS!L$8,0)*$FF$6+VLOOKUP($FA254,BM,LOOKUPS!L$5,0)*$FG$6+VLOOKUP($FA254,DIV,LOOKUPS!L$7,0)*$FH$6++VLOOKUP($FA254,SIZE,LOOKUPS!L$11,0)*$FI$6),"",VLOOKUP($FA254,MOM,LOOKUPS!L$12,0)*$FB$6+VLOOKUP($FA254,STREV,LOOKUPS!L$10,0)*$FC$6+VLOOKUP($FA254,LTREV,LOOKUPS!L$9,0)*$FD$6+VLOOKUP($FA254,CFP,LOOKUPS!L$6,0)*$FE$6+VLOOKUP($FA254,EP,LOOKUPS!L$8,0)*$FF$6+VLOOKUP($FA254,BM,LOOKUPS!L$5,0)*$FG$6+VLOOKUP($FA254,DIV,LOOKUPS!L$7,0)*$FH$6++VLOOKUP($FA254,SIZE,LOOKUPS!L$11,0)*$FI$6)</f>
        <v/>
      </c>
    </row>
    <row r="255" spans="1:167" x14ac:dyDescent="0.3">
      <c r="A255" s="1">
        <v>194706</v>
      </c>
      <c r="B255" s="1">
        <v>7.79</v>
      </c>
      <c r="C255" s="1">
        <v>5.74</v>
      </c>
      <c r="D255" s="1">
        <v>5.6</v>
      </c>
      <c r="E255" s="1">
        <v>7.05</v>
      </c>
      <c r="F255" s="1">
        <v>4.71</v>
      </c>
      <c r="G255" s="1">
        <v>6.02</v>
      </c>
      <c r="H255" s="1">
        <v>6.48</v>
      </c>
      <c r="I255" s="1">
        <v>5.2</v>
      </c>
      <c r="J255" s="1">
        <v>4.5</v>
      </c>
      <c r="K255" s="1">
        <v>4.6900000000000004</v>
      </c>
      <c r="M255" s="1">
        <v>194607</v>
      </c>
      <c r="N255" s="1">
        <v>-2.89</v>
      </c>
      <c r="O255" s="1">
        <v>-4.6100000000000003</v>
      </c>
      <c r="P255" s="1">
        <v>-4.2699999999999996</v>
      </c>
      <c r="Q255" s="1">
        <v>-3.84</v>
      </c>
      <c r="R255" s="1">
        <v>-4.76</v>
      </c>
      <c r="S255" s="1">
        <v>-4.22</v>
      </c>
      <c r="T255" s="1">
        <v>-4.51</v>
      </c>
      <c r="U255" s="1">
        <v>-5.6</v>
      </c>
      <c r="V255" s="1">
        <v>-2.94</v>
      </c>
      <c r="W255" s="1">
        <v>-3.79</v>
      </c>
      <c r="Y255" s="1">
        <v>195106</v>
      </c>
      <c r="Z255" s="1">
        <v>-8.0500000000000007</v>
      </c>
      <c r="AA255" s="1">
        <v>-6.18</v>
      </c>
      <c r="AB255" s="1">
        <v>-6.25</v>
      </c>
      <c r="AC255" s="1">
        <v>-4.9000000000000004</v>
      </c>
      <c r="AD255" s="1">
        <v>-5.0199999999999996</v>
      </c>
      <c r="AE255" s="1">
        <v>-3.65</v>
      </c>
      <c r="AF255" s="1">
        <v>-2.65</v>
      </c>
      <c r="AG255" s="1">
        <v>-3.92</v>
      </c>
      <c r="AH255" s="1">
        <v>-2.54</v>
      </c>
      <c r="AI255" s="1">
        <v>-3.23</v>
      </c>
      <c r="AK255">
        <v>197112</v>
      </c>
      <c r="AL255">
        <v>11.64</v>
      </c>
      <c r="AM255">
        <v>13.1</v>
      </c>
      <c r="AN255">
        <v>11.49</v>
      </c>
      <c r="AO255">
        <v>12.37</v>
      </c>
      <c r="AP255">
        <v>13.36</v>
      </c>
      <c r="AQ255">
        <v>12.39</v>
      </c>
      <c r="AR255">
        <v>11.36</v>
      </c>
      <c r="AS255">
        <v>10.59</v>
      </c>
      <c r="AT255">
        <v>13.19</v>
      </c>
      <c r="AU255">
        <v>12.83</v>
      </c>
      <c r="AV255">
        <v>13.95</v>
      </c>
      <c r="AW255">
        <v>12.52</v>
      </c>
      <c r="AX255">
        <v>12.25</v>
      </c>
      <c r="AY255">
        <v>10.78</v>
      </c>
      <c r="AZ255">
        <v>11.9</v>
      </c>
      <c r="BA255">
        <v>10.89</v>
      </c>
      <c r="BB255">
        <v>10.29</v>
      </c>
      <c r="BC255">
        <v>13.31</v>
      </c>
      <c r="BD255">
        <v>13.1</v>
      </c>
      <c r="BF255" s="1">
        <v>197112</v>
      </c>
      <c r="BG255" s="1">
        <v>11.51</v>
      </c>
      <c r="BH255" s="1">
        <v>13.21</v>
      </c>
      <c r="BI255" s="1">
        <v>11.75</v>
      </c>
      <c r="BJ255" s="1">
        <v>11.89</v>
      </c>
      <c r="BK255" s="1">
        <v>13.44</v>
      </c>
      <c r="BL255" s="1">
        <v>13.25</v>
      </c>
      <c r="BM255" s="1">
        <v>11.37</v>
      </c>
      <c r="BN255" s="1">
        <v>10.45</v>
      </c>
      <c r="BO255" s="1">
        <v>12.4</v>
      </c>
      <c r="BP255" s="1">
        <v>13.35</v>
      </c>
      <c r="BQ255" s="1">
        <v>13.54</v>
      </c>
      <c r="BR255" s="1">
        <v>12.72</v>
      </c>
      <c r="BS255" s="1">
        <v>13.84</v>
      </c>
      <c r="BT255" s="1">
        <v>12.06</v>
      </c>
      <c r="BU255" s="1">
        <v>10.68</v>
      </c>
      <c r="BV255" s="1">
        <v>10.32</v>
      </c>
      <c r="BW255" s="1">
        <v>10.58</v>
      </c>
      <c r="BX255" s="1">
        <v>10.76</v>
      </c>
      <c r="BY255" s="1">
        <v>13.62</v>
      </c>
      <c r="CA255" s="1">
        <v>194612</v>
      </c>
      <c r="CB255" s="1">
        <v>-2.5499999999999998</v>
      </c>
      <c r="CC255" s="1">
        <v>5.21</v>
      </c>
      <c r="CD255" s="1">
        <v>5.41</v>
      </c>
      <c r="CE255" s="1">
        <v>3.74</v>
      </c>
      <c r="CF255" s="1">
        <v>5.0599999999999996</v>
      </c>
      <c r="CG255" s="1">
        <v>6.4</v>
      </c>
      <c r="CH255" s="1">
        <v>4.75</v>
      </c>
      <c r="CI255" s="1">
        <v>4.59</v>
      </c>
      <c r="CJ255" s="1">
        <v>3.42</v>
      </c>
      <c r="CK255" s="1">
        <v>4.24</v>
      </c>
      <c r="CL255" s="1">
        <v>5.89</v>
      </c>
      <c r="CM255" s="1">
        <v>5.5</v>
      </c>
      <c r="CN255" s="1">
        <v>7.3</v>
      </c>
      <c r="CO255" s="1">
        <v>4.28</v>
      </c>
      <c r="CP255" s="1">
        <v>5.23</v>
      </c>
      <c r="CQ255" s="1">
        <v>4.8099999999999996</v>
      </c>
      <c r="CR255" s="1">
        <v>4.37</v>
      </c>
      <c r="CS255" s="1">
        <v>4.92</v>
      </c>
      <c r="CT255" s="1">
        <v>1.92</v>
      </c>
      <c r="CV255" s="1">
        <v>194712</v>
      </c>
      <c r="CW255" s="1">
        <v>3.69</v>
      </c>
      <c r="CX255" s="1">
        <v>4.32</v>
      </c>
      <c r="CY255" s="1">
        <v>1.49</v>
      </c>
      <c r="CZ255" s="1">
        <v>0.59</v>
      </c>
      <c r="DA255" s="1">
        <v>4.51</v>
      </c>
      <c r="DB255" s="1">
        <v>3.24</v>
      </c>
      <c r="DC255" s="1">
        <v>1.98</v>
      </c>
      <c r="DD255" s="1">
        <v>0.28000000000000003</v>
      </c>
      <c r="DE255" s="1">
        <v>0.35</v>
      </c>
      <c r="DF255" s="1">
        <v>5.35</v>
      </c>
      <c r="DG255" s="1">
        <v>3.67</v>
      </c>
      <c r="DH255" s="1">
        <v>3.94</v>
      </c>
      <c r="DI255" s="1">
        <v>2.5299999999999998</v>
      </c>
      <c r="DJ255" s="1">
        <v>1.78</v>
      </c>
      <c r="DK255" s="1">
        <v>2.1800000000000002</v>
      </c>
      <c r="DL255" s="1">
        <v>-0.48</v>
      </c>
      <c r="DM255" s="1">
        <v>1.08</v>
      </c>
      <c r="DN255" s="1">
        <v>0.91</v>
      </c>
      <c r="DO255" s="1">
        <v>-0.2</v>
      </c>
      <c r="DQ255" s="1">
        <v>194612</v>
      </c>
      <c r="DR255" s="1">
        <v>-99.99</v>
      </c>
      <c r="DS255" s="1">
        <v>3.28</v>
      </c>
      <c r="DT255" s="1">
        <v>5.62</v>
      </c>
      <c r="DU255" s="1">
        <v>5.27</v>
      </c>
      <c r="DV255" s="1">
        <v>2.93</v>
      </c>
      <c r="DW255" s="1">
        <v>4.9000000000000004</v>
      </c>
      <c r="DX255" s="1">
        <v>5.37</v>
      </c>
      <c r="DY255" s="1">
        <v>5.4</v>
      </c>
      <c r="DZ255" s="1">
        <v>5.45</v>
      </c>
      <c r="EA255" s="1">
        <v>0.97</v>
      </c>
      <c r="EB255" s="1">
        <v>4.88</v>
      </c>
      <c r="EC255" s="1">
        <v>3.97</v>
      </c>
      <c r="ED255" s="1">
        <v>5.84</v>
      </c>
      <c r="EE255" s="1">
        <v>5.08</v>
      </c>
      <c r="EF255" s="1">
        <v>5.66</v>
      </c>
      <c r="EG255" s="1">
        <v>5.88</v>
      </c>
      <c r="EH255" s="1">
        <v>4.93</v>
      </c>
      <c r="EI255" s="1">
        <v>5.9</v>
      </c>
      <c r="EJ255" s="1">
        <v>5</v>
      </c>
      <c r="EL255">
        <v>194612</v>
      </c>
      <c r="EM255">
        <v>4.96</v>
      </c>
      <c r="EN255">
        <v>0.06</v>
      </c>
      <c r="EO255">
        <v>-1.38</v>
      </c>
      <c r="EP255">
        <v>0.03</v>
      </c>
      <c r="ER255" s="1">
        <v>194706</v>
      </c>
      <c r="ES255" s="1">
        <v>-1.85</v>
      </c>
      <c r="EU255" s="1">
        <v>194607</v>
      </c>
      <c r="EV255" s="1">
        <v>-0.64</v>
      </c>
      <c r="EX255" s="1">
        <v>195106</v>
      </c>
      <c r="EY255" s="1">
        <v>-4.5599999999999996</v>
      </c>
      <c r="FA255" s="1">
        <v>194706</v>
      </c>
      <c r="FB255" s="1" t="str">
        <f>IF(ISERROR(VLOOKUP($FA255,MOM,LOOKUPS!C$12,0)*$FB$6+VLOOKUP($FA255,STREV,LOOKUPS!C$10,0)*$FC$6+VLOOKUP($FA255,LTREV,LOOKUPS!C$9,0)*$FD$6+VLOOKUP($FA255,CFP,LOOKUPS!C$6,0)*$FE$6+VLOOKUP($FA255,EP,LOOKUPS!C$8,0)*$FF$6+VLOOKUP($FA255,BM,LOOKUPS!C$5,0)*$FG$6+VLOOKUP($FA255,DIV,LOOKUPS!C$7,0)*$FH$6++VLOOKUP($FA255,SIZE,LOOKUPS!C$11,0)*$FI$6),"",VLOOKUP($FA255,MOM,LOOKUPS!C$12,0)*$FB$6+VLOOKUP($FA255,STREV,LOOKUPS!C$10,0)*$FC$6+VLOOKUP($FA255,LTREV,LOOKUPS!C$9,0)*$FD$6+VLOOKUP($FA255,CFP,LOOKUPS!C$6,0)*$FE$6+VLOOKUP($FA255,EP,LOOKUPS!C$8,0)*$FF$6+VLOOKUP($FA255,BM,LOOKUPS!C$5,0)*$FG$6+VLOOKUP($FA255,DIV,LOOKUPS!C$7,0)*$FH$6++VLOOKUP($FA255,SIZE,LOOKUPS!C$11,0)*$FI$6)</f>
        <v/>
      </c>
      <c r="FC255" s="1" t="str">
        <f>IF(ISERROR(VLOOKUP($FA255,MOM,LOOKUPS!D$12,0)*$FB$6+VLOOKUP($FA255,STREV,LOOKUPS!D$10,0)*$FC$6+VLOOKUP($FA255,LTREV,LOOKUPS!D$9,0)*$FD$6+VLOOKUP($FA255,CFP,LOOKUPS!D$6,0)*$FE$6+VLOOKUP($FA255,EP,LOOKUPS!D$8,0)*$FF$6+VLOOKUP($FA255,BM,LOOKUPS!D$5,0)*$FG$6+VLOOKUP($FA255,DIV,LOOKUPS!D$7,0)*$FH$6++VLOOKUP($FA255,SIZE,LOOKUPS!D$11,0)*$FI$6),"",VLOOKUP($FA255,MOM,LOOKUPS!D$12,0)*$FB$6+VLOOKUP($FA255,STREV,LOOKUPS!D$10,0)*$FC$6+VLOOKUP($FA255,LTREV,LOOKUPS!D$9,0)*$FD$6+VLOOKUP($FA255,CFP,LOOKUPS!D$6,0)*$FE$6+VLOOKUP($FA255,EP,LOOKUPS!D$8,0)*$FF$6+VLOOKUP($FA255,BM,LOOKUPS!D$5,0)*$FG$6+VLOOKUP($FA255,DIV,LOOKUPS!D$7,0)*$FH$6++VLOOKUP($FA255,SIZE,LOOKUPS!D$11,0)*$FI$6)</f>
        <v/>
      </c>
      <c r="FD255" s="1" t="str">
        <f>IF(ISERROR(VLOOKUP($FA255,MOM,LOOKUPS!E$12,0)*$FB$6+VLOOKUP($FA255,STREV,LOOKUPS!E$10,0)*$FC$6+VLOOKUP($FA255,LTREV,LOOKUPS!E$9,0)*$FD$6+VLOOKUP($FA255,CFP,LOOKUPS!E$6,0)*$FE$6+VLOOKUP($FA255,EP,LOOKUPS!E$8,0)*$FF$6+VLOOKUP($FA255,BM,LOOKUPS!E$5,0)*$FG$6+VLOOKUP($FA255,DIV,LOOKUPS!E$7,0)*$FH$6++VLOOKUP($FA255,SIZE,LOOKUPS!E$11,0)*$FI$6),"",VLOOKUP($FA255,MOM,LOOKUPS!E$12,0)*$FB$6+VLOOKUP($FA255,STREV,LOOKUPS!E$10,0)*$FC$6+VLOOKUP($FA255,LTREV,LOOKUPS!E$9,0)*$FD$6+VLOOKUP($FA255,CFP,LOOKUPS!E$6,0)*$FE$6+VLOOKUP($FA255,EP,LOOKUPS!E$8,0)*$FF$6+VLOOKUP($FA255,BM,LOOKUPS!E$5,0)*$FG$6+VLOOKUP($FA255,DIV,LOOKUPS!E$7,0)*$FH$6++VLOOKUP($FA255,SIZE,LOOKUPS!E$11,0)*$FI$6)</f>
        <v/>
      </c>
      <c r="FE255" s="1" t="str">
        <f>IF(ISERROR(VLOOKUP($FA255,MOM,LOOKUPS!F$12,0)*$FB$6+VLOOKUP($FA255,STREV,LOOKUPS!F$10,0)*$FC$6+VLOOKUP($FA255,LTREV,LOOKUPS!F$9,0)*$FD$6+VLOOKUP($FA255,CFP,LOOKUPS!F$6,0)*$FE$6+VLOOKUP($FA255,EP,LOOKUPS!F$8,0)*$FF$6+VLOOKUP($FA255,BM,LOOKUPS!F$5,0)*$FG$6+VLOOKUP($FA255,DIV,LOOKUPS!F$7,0)*$FH$6++VLOOKUP($FA255,SIZE,LOOKUPS!F$11,0)*$FI$6),"",VLOOKUP($FA255,MOM,LOOKUPS!F$12,0)*$FB$6+VLOOKUP($FA255,STREV,LOOKUPS!F$10,0)*$FC$6+VLOOKUP($FA255,LTREV,LOOKUPS!F$9,0)*$FD$6+VLOOKUP($FA255,CFP,LOOKUPS!F$6,0)*$FE$6+VLOOKUP($FA255,EP,LOOKUPS!F$8,0)*$FF$6+VLOOKUP($FA255,BM,LOOKUPS!F$5,0)*$FG$6+VLOOKUP($FA255,DIV,LOOKUPS!F$7,0)*$FH$6++VLOOKUP($FA255,SIZE,LOOKUPS!F$11,0)*$FI$6)</f>
        <v/>
      </c>
      <c r="FF255" s="1" t="str">
        <f>IF(ISERROR(VLOOKUP($FA255,MOM,LOOKUPS!G$12,0)*$FB$6+VLOOKUP($FA255,STREV,LOOKUPS!G$10,0)*$FC$6+VLOOKUP($FA255,LTREV,LOOKUPS!G$9,0)*$FD$6+VLOOKUP($FA255,CFP,LOOKUPS!G$6,0)*$FE$6+VLOOKUP($FA255,EP,LOOKUPS!G$8,0)*$FF$6+VLOOKUP($FA255,BM,LOOKUPS!G$5,0)*$FG$6+VLOOKUP($FA255,DIV,LOOKUPS!G$7,0)*$FH$6++VLOOKUP($FA255,SIZE,LOOKUPS!G$11,0)*$FI$6),"",VLOOKUP($FA255,MOM,LOOKUPS!G$12,0)*$FB$6+VLOOKUP($FA255,STREV,LOOKUPS!G$10,0)*$FC$6+VLOOKUP($FA255,LTREV,LOOKUPS!G$9,0)*$FD$6+VLOOKUP($FA255,CFP,LOOKUPS!G$6,0)*$FE$6+VLOOKUP($FA255,EP,LOOKUPS!G$8,0)*$FF$6+VLOOKUP($FA255,BM,LOOKUPS!G$5,0)*$FG$6+VLOOKUP($FA255,DIV,LOOKUPS!G$7,0)*$FH$6++VLOOKUP($FA255,SIZE,LOOKUPS!G$11,0)*$FI$6)</f>
        <v/>
      </c>
      <c r="FG255" s="1" t="str">
        <f>IF(ISERROR(VLOOKUP($FA255,MOM,LOOKUPS!H$12,0)*$FB$6+VLOOKUP($FA255,STREV,LOOKUPS!H$10,0)*$FC$6+VLOOKUP($FA255,LTREV,LOOKUPS!H$9,0)*$FD$6+VLOOKUP($FA255,CFP,LOOKUPS!H$6,0)*$FE$6+VLOOKUP($FA255,EP,LOOKUPS!H$8,0)*$FF$6+VLOOKUP($FA255,BM,LOOKUPS!H$5,0)*$FG$6+VLOOKUP($FA255,DIV,LOOKUPS!H$7,0)*$FH$6++VLOOKUP($FA255,SIZE,LOOKUPS!H$11,0)*$FI$6),"",VLOOKUP($FA255,MOM,LOOKUPS!H$12,0)*$FB$6+VLOOKUP($FA255,STREV,LOOKUPS!H$10,0)*$FC$6+VLOOKUP($FA255,LTREV,LOOKUPS!H$9,0)*$FD$6+VLOOKUP($FA255,CFP,LOOKUPS!H$6,0)*$FE$6+VLOOKUP($FA255,EP,LOOKUPS!H$8,0)*$FF$6+VLOOKUP($FA255,BM,LOOKUPS!H$5,0)*$FG$6+VLOOKUP($FA255,DIV,LOOKUPS!H$7,0)*$FH$6++VLOOKUP($FA255,SIZE,LOOKUPS!H$11,0)*$FI$6)</f>
        <v/>
      </c>
      <c r="FH255" s="1" t="str">
        <f>IF(ISERROR(VLOOKUP($FA255,MOM,LOOKUPS!I$12,0)*$FB$6+VLOOKUP($FA255,STREV,LOOKUPS!I$10,0)*$FC$6+VLOOKUP($FA255,LTREV,LOOKUPS!I$9,0)*$FD$6+VLOOKUP($FA255,CFP,LOOKUPS!I$6,0)*$FE$6+VLOOKUP($FA255,EP,LOOKUPS!I$8,0)*$FF$6+VLOOKUP($FA255,BM,LOOKUPS!I$5,0)*$FG$6+VLOOKUP($FA255,DIV,LOOKUPS!I$7,0)*$FH$6++VLOOKUP($FA255,SIZE,LOOKUPS!I$11,0)*$FI$6),"",VLOOKUP($FA255,MOM,LOOKUPS!I$12,0)*$FB$6+VLOOKUP($FA255,STREV,LOOKUPS!I$10,0)*$FC$6+VLOOKUP($FA255,LTREV,LOOKUPS!I$9,0)*$FD$6+VLOOKUP($FA255,CFP,LOOKUPS!I$6,0)*$FE$6+VLOOKUP($FA255,EP,LOOKUPS!I$8,0)*$FF$6+VLOOKUP($FA255,BM,LOOKUPS!I$5,0)*$FG$6+VLOOKUP($FA255,DIV,LOOKUPS!I$7,0)*$FH$6++VLOOKUP($FA255,SIZE,LOOKUPS!I$11,0)*$FI$6)</f>
        <v/>
      </c>
      <c r="FI255" s="1" t="str">
        <f>IF(ISERROR(VLOOKUP($FA255,MOM,LOOKUPS!J$12,0)*$FB$6+VLOOKUP($FA255,STREV,LOOKUPS!J$10,0)*$FC$6+VLOOKUP($FA255,LTREV,LOOKUPS!J$9,0)*$FD$6+VLOOKUP($FA255,CFP,LOOKUPS!J$6,0)*$FE$6+VLOOKUP($FA255,EP,LOOKUPS!J$8,0)*$FF$6+VLOOKUP($FA255,BM,LOOKUPS!J$5,0)*$FG$6+VLOOKUP($FA255,DIV,LOOKUPS!J$7,0)*$FH$6++VLOOKUP($FA255,SIZE,LOOKUPS!J$11,0)*$FI$6),"",VLOOKUP($FA255,MOM,LOOKUPS!J$12,0)*$FB$6+VLOOKUP($FA255,STREV,LOOKUPS!J$10,0)*$FC$6+VLOOKUP($FA255,LTREV,LOOKUPS!J$9,0)*$FD$6+VLOOKUP($FA255,CFP,LOOKUPS!J$6,0)*$FE$6+VLOOKUP($FA255,EP,LOOKUPS!J$8,0)*$FF$6+VLOOKUP($FA255,BM,LOOKUPS!J$5,0)*$FG$6+VLOOKUP($FA255,DIV,LOOKUPS!J$7,0)*$FH$6++VLOOKUP($FA255,SIZE,LOOKUPS!J$11,0)*$FI$6)</f>
        <v/>
      </c>
      <c r="FJ255" s="1" t="str">
        <f>IF(ISERROR(VLOOKUP($FA255,MOM,LOOKUPS!K$12,0)*$FB$6+VLOOKUP($FA255,STREV,LOOKUPS!K$10,0)*$FC$6+VLOOKUP($FA255,LTREV,LOOKUPS!K$9,0)*$FD$6+VLOOKUP($FA255,CFP,LOOKUPS!K$6,0)*$FE$6+VLOOKUP($FA255,EP,LOOKUPS!K$8,0)*$FF$6+VLOOKUP($FA255,BM,LOOKUPS!K$5,0)*$FG$6+VLOOKUP($FA255,DIV,LOOKUPS!K$7,0)*$FH$6++VLOOKUP($FA255,SIZE,LOOKUPS!K$11,0)*$FI$6),"",VLOOKUP($FA255,MOM,LOOKUPS!K$12,0)*$FB$6+VLOOKUP($FA255,STREV,LOOKUPS!K$10,0)*$FC$6+VLOOKUP($FA255,LTREV,LOOKUPS!K$9,0)*$FD$6+VLOOKUP($FA255,CFP,LOOKUPS!K$6,0)*$FE$6+VLOOKUP($FA255,EP,LOOKUPS!K$8,0)*$FF$6+VLOOKUP($FA255,BM,LOOKUPS!K$5,0)*$FG$6+VLOOKUP($FA255,DIV,LOOKUPS!K$7,0)*$FH$6++VLOOKUP($FA255,SIZE,LOOKUPS!K$11,0)*$FI$6)</f>
        <v/>
      </c>
      <c r="FK255" s="1" t="str">
        <f>IF(ISERROR(VLOOKUP($FA255,MOM,LOOKUPS!L$12,0)*$FB$6+VLOOKUP($FA255,STREV,LOOKUPS!L$10,0)*$FC$6+VLOOKUP($FA255,LTREV,LOOKUPS!L$9,0)*$FD$6+VLOOKUP($FA255,CFP,LOOKUPS!L$6,0)*$FE$6+VLOOKUP($FA255,EP,LOOKUPS!L$8,0)*$FF$6+VLOOKUP($FA255,BM,LOOKUPS!L$5,0)*$FG$6+VLOOKUP($FA255,DIV,LOOKUPS!L$7,0)*$FH$6++VLOOKUP($FA255,SIZE,LOOKUPS!L$11,0)*$FI$6),"",VLOOKUP($FA255,MOM,LOOKUPS!L$12,0)*$FB$6+VLOOKUP($FA255,STREV,LOOKUPS!L$10,0)*$FC$6+VLOOKUP($FA255,LTREV,LOOKUPS!L$9,0)*$FD$6+VLOOKUP($FA255,CFP,LOOKUPS!L$6,0)*$FE$6+VLOOKUP($FA255,EP,LOOKUPS!L$8,0)*$FF$6+VLOOKUP($FA255,BM,LOOKUPS!L$5,0)*$FG$6+VLOOKUP($FA255,DIV,LOOKUPS!L$7,0)*$FH$6++VLOOKUP($FA255,SIZE,LOOKUPS!L$11,0)*$FI$6)</f>
        <v/>
      </c>
    </row>
    <row r="256" spans="1:167" x14ac:dyDescent="0.3">
      <c r="A256" s="1">
        <v>194707</v>
      </c>
      <c r="B256" s="1">
        <v>8.1300000000000008</v>
      </c>
      <c r="C256" s="1">
        <v>8.3699999999999992</v>
      </c>
      <c r="D256" s="1">
        <v>7.14</v>
      </c>
      <c r="E256" s="1">
        <v>6.5</v>
      </c>
      <c r="F256" s="1">
        <v>6.49</v>
      </c>
      <c r="G256" s="1">
        <v>5.49</v>
      </c>
      <c r="H256" s="1">
        <v>4.62</v>
      </c>
      <c r="I256" s="1">
        <v>4.9800000000000004</v>
      </c>
      <c r="J256" s="1">
        <v>4.74</v>
      </c>
      <c r="K256" s="1">
        <v>5.79</v>
      </c>
      <c r="M256" s="1">
        <v>194608</v>
      </c>
      <c r="N256" s="1">
        <v>-8.6999999999999993</v>
      </c>
      <c r="O256" s="1">
        <v>-7.86</v>
      </c>
      <c r="P256" s="1">
        <v>-7.9</v>
      </c>
      <c r="Q256" s="1">
        <v>-9.01</v>
      </c>
      <c r="R256" s="1">
        <v>-8.68</v>
      </c>
      <c r="S256" s="1">
        <v>-6.97</v>
      </c>
      <c r="T256" s="1">
        <v>-6.78</v>
      </c>
      <c r="U256" s="1">
        <v>-6.18</v>
      </c>
      <c r="V256" s="1">
        <v>-5.78</v>
      </c>
      <c r="W256" s="1">
        <v>-7</v>
      </c>
      <c r="Y256" s="1">
        <v>195107</v>
      </c>
      <c r="Z256" s="1">
        <v>7.05</v>
      </c>
      <c r="AA256" s="1">
        <v>5.49</v>
      </c>
      <c r="AB256" s="1">
        <v>6.85</v>
      </c>
      <c r="AC256" s="1">
        <v>6.47</v>
      </c>
      <c r="AD256" s="1">
        <v>6.56</v>
      </c>
      <c r="AE256" s="1">
        <v>4.55</v>
      </c>
      <c r="AF256" s="1">
        <v>6.5</v>
      </c>
      <c r="AG256" s="1">
        <v>6.99</v>
      </c>
      <c r="AH256" s="1">
        <v>5.83</v>
      </c>
      <c r="AI256" s="1">
        <v>7.93</v>
      </c>
      <c r="AK256">
        <v>197201</v>
      </c>
      <c r="AL256">
        <v>21.37</v>
      </c>
      <c r="AM256">
        <v>9.8000000000000007</v>
      </c>
      <c r="AN256">
        <v>7.52</v>
      </c>
      <c r="AO256">
        <v>10.18</v>
      </c>
      <c r="AP256">
        <v>10.43</v>
      </c>
      <c r="AQ256">
        <v>8.35</v>
      </c>
      <c r="AR256">
        <v>6.71</v>
      </c>
      <c r="AS256">
        <v>8.15</v>
      </c>
      <c r="AT256">
        <v>11.04</v>
      </c>
      <c r="AU256">
        <v>11.31</v>
      </c>
      <c r="AV256">
        <v>9.4600000000000009</v>
      </c>
      <c r="AW256">
        <v>8.42</v>
      </c>
      <c r="AX256">
        <v>8.2799999999999994</v>
      </c>
      <c r="AY256">
        <v>5.99</v>
      </c>
      <c r="AZ256">
        <v>7.37</v>
      </c>
      <c r="BA256">
        <v>8.27</v>
      </c>
      <c r="BB256">
        <v>8.0299999999999994</v>
      </c>
      <c r="BC256">
        <v>9.56</v>
      </c>
      <c r="BD256">
        <v>12.14</v>
      </c>
      <c r="BF256" s="1">
        <v>197201</v>
      </c>
      <c r="BG256" s="1">
        <v>20.94</v>
      </c>
      <c r="BH256" s="1">
        <v>10.55</v>
      </c>
      <c r="BI256" s="1">
        <v>6.57</v>
      </c>
      <c r="BJ256" s="1">
        <v>9.8000000000000007</v>
      </c>
      <c r="BK256" s="1">
        <v>11.78</v>
      </c>
      <c r="BL256" s="1">
        <v>6.71</v>
      </c>
      <c r="BM256" s="1">
        <v>7.61</v>
      </c>
      <c r="BN256" s="1">
        <v>6.72</v>
      </c>
      <c r="BO256" s="1">
        <v>10.59</v>
      </c>
      <c r="BP256" s="1">
        <v>12.94</v>
      </c>
      <c r="BQ256" s="1">
        <v>10.47</v>
      </c>
      <c r="BR256" s="1">
        <v>7.88</v>
      </c>
      <c r="BS256" s="1">
        <v>5.39</v>
      </c>
      <c r="BT256" s="1">
        <v>8.2799999999999994</v>
      </c>
      <c r="BU256" s="1">
        <v>6.94</v>
      </c>
      <c r="BV256" s="1">
        <v>5.65</v>
      </c>
      <c r="BW256" s="1">
        <v>7.76</v>
      </c>
      <c r="BX256" s="1">
        <v>7.94</v>
      </c>
      <c r="BY256" s="1">
        <v>12.56</v>
      </c>
      <c r="CA256" s="1">
        <v>194701</v>
      </c>
      <c r="CB256" s="1">
        <v>5.23</v>
      </c>
      <c r="CC256" s="1">
        <v>2.76</v>
      </c>
      <c r="CD256" s="1">
        <v>2.4</v>
      </c>
      <c r="CE256" s="1">
        <v>4.12</v>
      </c>
      <c r="CF256" s="1">
        <v>2.2000000000000002</v>
      </c>
      <c r="CG256" s="1">
        <v>2.63</v>
      </c>
      <c r="CH256" s="1">
        <v>2.95</v>
      </c>
      <c r="CI256" s="1">
        <v>2.77</v>
      </c>
      <c r="CJ256" s="1">
        <v>4.58</v>
      </c>
      <c r="CK256" s="1">
        <v>0.86</v>
      </c>
      <c r="CL256" s="1">
        <v>3.54</v>
      </c>
      <c r="CM256" s="1">
        <v>3.87</v>
      </c>
      <c r="CN256" s="1">
        <v>1.39</v>
      </c>
      <c r="CO256" s="1">
        <v>1.99</v>
      </c>
      <c r="CP256" s="1">
        <v>3.94</v>
      </c>
      <c r="CQ256" s="1">
        <v>2.33</v>
      </c>
      <c r="CR256" s="1">
        <v>3.21</v>
      </c>
      <c r="CS256" s="1">
        <v>3.57</v>
      </c>
      <c r="CT256" s="1">
        <v>5.6</v>
      </c>
      <c r="CV256" s="1">
        <v>194801</v>
      </c>
      <c r="CW256" s="1">
        <v>3.35</v>
      </c>
      <c r="CX256" s="1">
        <v>-3.81</v>
      </c>
      <c r="CY256" s="1">
        <v>-2.95</v>
      </c>
      <c r="CZ256" s="1">
        <v>-0.52</v>
      </c>
      <c r="DA256" s="1">
        <v>-3.81</v>
      </c>
      <c r="DB256" s="1">
        <v>-3.65</v>
      </c>
      <c r="DC256" s="1">
        <v>-2.89</v>
      </c>
      <c r="DD256" s="1">
        <v>-1.67</v>
      </c>
      <c r="DE256" s="1">
        <v>-0.4</v>
      </c>
      <c r="DF256" s="1">
        <v>-3.9</v>
      </c>
      <c r="DG256" s="1">
        <v>-3.73</v>
      </c>
      <c r="DH256" s="1">
        <v>-3.79</v>
      </c>
      <c r="DI256" s="1">
        <v>-3.5</v>
      </c>
      <c r="DJ256" s="1">
        <v>-2.37</v>
      </c>
      <c r="DK256" s="1">
        <v>-3.4</v>
      </c>
      <c r="DL256" s="1">
        <v>-2.54</v>
      </c>
      <c r="DM256" s="1">
        <v>-0.76</v>
      </c>
      <c r="DN256" s="1">
        <v>-1.45</v>
      </c>
      <c r="DO256" s="1">
        <v>0.65</v>
      </c>
      <c r="DQ256" s="1">
        <v>194701</v>
      </c>
      <c r="DR256" s="1">
        <v>-99.99</v>
      </c>
      <c r="DS256" s="1">
        <v>5.38</v>
      </c>
      <c r="DT256" s="1">
        <v>2.61</v>
      </c>
      <c r="DU256" s="1">
        <v>1.08</v>
      </c>
      <c r="DV256" s="1">
        <v>5.94</v>
      </c>
      <c r="DW256" s="1">
        <v>3.94</v>
      </c>
      <c r="DX256" s="1">
        <v>2.54</v>
      </c>
      <c r="DY256" s="1">
        <v>1.48</v>
      </c>
      <c r="DZ256" s="1">
        <v>1.03</v>
      </c>
      <c r="EA256" s="1">
        <v>6.73</v>
      </c>
      <c r="EB256" s="1">
        <v>5.15</v>
      </c>
      <c r="EC256" s="1">
        <v>4.2699999999999996</v>
      </c>
      <c r="ED256" s="1">
        <v>3.6</v>
      </c>
      <c r="EE256" s="1">
        <v>2.35</v>
      </c>
      <c r="EF256" s="1">
        <v>2.72</v>
      </c>
      <c r="EG256" s="1">
        <v>1.78</v>
      </c>
      <c r="EH256" s="1">
        <v>1.2</v>
      </c>
      <c r="EI256" s="1">
        <v>1.5</v>
      </c>
      <c r="EJ256" s="1">
        <v>0.56999999999999995</v>
      </c>
      <c r="EL256">
        <v>194701</v>
      </c>
      <c r="EM256">
        <v>1.25</v>
      </c>
      <c r="EN256">
        <v>2.1800000000000002</v>
      </c>
      <c r="EO256">
        <v>-0.73</v>
      </c>
      <c r="EP256">
        <v>0.03</v>
      </c>
      <c r="ER256" s="1">
        <v>194707</v>
      </c>
      <c r="ES256" s="1">
        <v>-3.42</v>
      </c>
      <c r="EU256" s="1">
        <v>194608</v>
      </c>
      <c r="EV256" s="1">
        <v>-1.0900000000000001</v>
      </c>
      <c r="EX256" s="1">
        <v>195107</v>
      </c>
      <c r="EY256" s="1">
        <v>1.0900000000000001</v>
      </c>
      <c r="FA256" s="1">
        <v>194707</v>
      </c>
      <c r="FB256" s="1" t="str">
        <f>IF(ISERROR(VLOOKUP($FA256,MOM,LOOKUPS!C$12,0)*$FB$6+VLOOKUP($FA256,STREV,LOOKUPS!C$10,0)*$FC$6+VLOOKUP($FA256,LTREV,LOOKUPS!C$9,0)*$FD$6+VLOOKUP($FA256,CFP,LOOKUPS!C$6,0)*$FE$6+VLOOKUP($FA256,EP,LOOKUPS!C$8,0)*$FF$6+VLOOKUP($FA256,BM,LOOKUPS!C$5,0)*$FG$6+VLOOKUP($FA256,DIV,LOOKUPS!C$7,0)*$FH$6++VLOOKUP($FA256,SIZE,LOOKUPS!C$11,0)*$FI$6),"",VLOOKUP($FA256,MOM,LOOKUPS!C$12,0)*$FB$6+VLOOKUP($FA256,STREV,LOOKUPS!C$10,0)*$FC$6+VLOOKUP($FA256,LTREV,LOOKUPS!C$9,0)*$FD$6+VLOOKUP($FA256,CFP,LOOKUPS!C$6,0)*$FE$6+VLOOKUP($FA256,EP,LOOKUPS!C$8,0)*$FF$6+VLOOKUP($FA256,BM,LOOKUPS!C$5,0)*$FG$6+VLOOKUP($FA256,DIV,LOOKUPS!C$7,0)*$FH$6++VLOOKUP($FA256,SIZE,LOOKUPS!C$11,0)*$FI$6)</f>
        <v/>
      </c>
      <c r="FC256" s="1" t="str">
        <f>IF(ISERROR(VLOOKUP($FA256,MOM,LOOKUPS!D$12,0)*$FB$6+VLOOKUP($FA256,STREV,LOOKUPS!D$10,0)*$FC$6+VLOOKUP($FA256,LTREV,LOOKUPS!D$9,0)*$FD$6+VLOOKUP($FA256,CFP,LOOKUPS!D$6,0)*$FE$6+VLOOKUP($FA256,EP,LOOKUPS!D$8,0)*$FF$6+VLOOKUP($FA256,BM,LOOKUPS!D$5,0)*$FG$6+VLOOKUP($FA256,DIV,LOOKUPS!D$7,0)*$FH$6++VLOOKUP($FA256,SIZE,LOOKUPS!D$11,0)*$FI$6),"",VLOOKUP($FA256,MOM,LOOKUPS!D$12,0)*$FB$6+VLOOKUP($FA256,STREV,LOOKUPS!D$10,0)*$FC$6+VLOOKUP($FA256,LTREV,LOOKUPS!D$9,0)*$FD$6+VLOOKUP($FA256,CFP,LOOKUPS!D$6,0)*$FE$6+VLOOKUP($FA256,EP,LOOKUPS!D$8,0)*$FF$6+VLOOKUP($FA256,BM,LOOKUPS!D$5,0)*$FG$6+VLOOKUP($FA256,DIV,LOOKUPS!D$7,0)*$FH$6++VLOOKUP($FA256,SIZE,LOOKUPS!D$11,0)*$FI$6)</f>
        <v/>
      </c>
      <c r="FD256" s="1" t="str">
        <f>IF(ISERROR(VLOOKUP($FA256,MOM,LOOKUPS!E$12,0)*$FB$6+VLOOKUP($FA256,STREV,LOOKUPS!E$10,0)*$FC$6+VLOOKUP($FA256,LTREV,LOOKUPS!E$9,0)*$FD$6+VLOOKUP($FA256,CFP,LOOKUPS!E$6,0)*$FE$6+VLOOKUP($FA256,EP,LOOKUPS!E$8,0)*$FF$6+VLOOKUP($FA256,BM,LOOKUPS!E$5,0)*$FG$6+VLOOKUP($FA256,DIV,LOOKUPS!E$7,0)*$FH$6++VLOOKUP($FA256,SIZE,LOOKUPS!E$11,0)*$FI$6),"",VLOOKUP($FA256,MOM,LOOKUPS!E$12,0)*$FB$6+VLOOKUP($FA256,STREV,LOOKUPS!E$10,0)*$FC$6+VLOOKUP($FA256,LTREV,LOOKUPS!E$9,0)*$FD$6+VLOOKUP($FA256,CFP,LOOKUPS!E$6,0)*$FE$6+VLOOKUP($FA256,EP,LOOKUPS!E$8,0)*$FF$6+VLOOKUP($FA256,BM,LOOKUPS!E$5,0)*$FG$6+VLOOKUP($FA256,DIV,LOOKUPS!E$7,0)*$FH$6++VLOOKUP($FA256,SIZE,LOOKUPS!E$11,0)*$FI$6)</f>
        <v/>
      </c>
      <c r="FE256" s="1" t="str">
        <f>IF(ISERROR(VLOOKUP($FA256,MOM,LOOKUPS!F$12,0)*$FB$6+VLOOKUP($FA256,STREV,LOOKUPS!F$10,0)*$FC$6+VLOOKUP($FA256,LTREV,LOOKUPS!F$9,0)*$FD$6+VLOOKUP($FA256,CFP,LOOKUPS!F$6,0)*$FE$6+VLOOKUP($FA256,EP,LOOKUPS!F$8,0)*$FF$6+VLOOKUP($FA256,BM,LOOKUPS!F$5,0)*$FG$6+VLOOKUP($FA256,DIV,LOOKUPS!F$7,0)*$FH$6++VLOOKUP($FA256,SIZE,LOOKUPS!F$11,0)*$FI$6),"",VLOOKUP($FA256,MOM,LOOKUPS!F$12,0)*$FB$6+VLOOKUP($FA256,STREV,LOOKUPS!F$10,0)*$FC$6+VLOOKUP($FA256,LTREV,LOOKUPS!F$9,0)*$FD$6+VLOOKUP($FA256,CFP,LOOKUPS!F$6,0)*$FE$6+VLOOKUP($FA256,EP,LOOKUPS!F$8,0)*$FF$6+VLOOKUP($FA256,BM,LOOKUPS!F$5,0)*$FG$6+VLOOKUP($FA256,DIV,LOOKUPS!F$7,0)*$FH$6++VLOOKUP($FA256,SIZE,LOOKUPS!F$11,0)*$FI$6)</f>
        <v/>
      </c>
      <c r="FF256" s="1" t="str">
        <f>IF(ISERROR(VLOOKUP($FA256,MOM,LOOKUPS!G$12,0)*$FB$6+VLOOKUP($FA256,STREV,LOOKUPS!G$10,0)*$FC$6+VLOOKUP($FA256,LTREV,LOOKUPS!G$9,0)*$FD$6+VLOOKUP($FA256,CFP,LOOKUPS!G$6,0)*$FE$6+VLOOKUP($FA256,EP,LOOKUPS!G$8,0)*$FF$6+VLOOKUP($FA256,BM,LOOKUPS!G$5,0)*$FG$6+VLOOKUP($FA256,DIV,LOOKUPS!G$7,0)*$FH$6++VLOOKUP($FA256,SIZE,LOOKUPS!G$11,0)*$FI$6),"",VLOOKUP($FA256,MOM,LOOKUPS!G$12,0)*$FB$6+VLOOKUP($FA256,STREV,LOOKUPS!G$10,0)*$FC$6+VLOOKUP($FA256,LTREV,LOOKUPS!G$9,0)*$FD$6+VLOOKUP($FA256,CFP,LOOKUPS!G$6,0)*$FE$6+VLOOKUP($FA256,EP,LOOKUPS!G$8,0)*$FF$6+VLOOKUP($FA256,BM,LOOKUPS!G$5,0)*$FG$6+VLOOKUP($FA256,DIV,LOOKUPS!G$7,0)*$FH$6++VLOOKUP($FA256,SIZE,LOOKUPS!G$11,0)*$FI$6)</f>
        <v/>
      </c>
      <c r="FG256" s="1" t="str">
        <f>IF(ISERROR(VLOOKUP($FA256,MOM,LOOKUPS!H$12,0)*$FB$6+VLOOKUP($FA256,STREV,LOOKUPS!H$10,0)*$FC$6+VLOOKUP($FA256,LTREV,LOOKUPS!H$9,0)*$FD$6+VLOOKUP($FA256,CFP,LOOKUPS!H$6,0)*$FE$6+VLOOKUP($FA256,EP,LOOKUPS!H$8,0)*$FF$6+VLOOKUP($FA256,BM,LOOKUPS!H$5,0)*$FG$6+VLOOKUP($FA256,DIV,LOOKUPS!H$7,0)*$FH$6++VLOOKUP($FA256,SIZE,LOOKUPS!H$11,0)*$FI$6),"",VLOOKUP($FA256,MOM,LOOKUPS!H$12,0)*$FB$6+VLOOKUP($FA256,STREV,LOOKUPS!H$10,0)*$FC$6+VLOOKUP($FA256,LTREV,LOOKUPS!H$9,0)*$FD$6+VLOOKUP($FA256,CFP,LOOKUPS!H$6,0)*$FE$6+VLOOKUP($FA256,EP,LOOKUPS!H$8,0)*$FF$6+VLOOKUP($FA256,BM,LOOKUPS!H$5,0)*$FG$6+VLOOKUP($FA256,DIV,LOOKUPS!H$7,0)*$FH$6++VLOOKUP($FA256,SIZE,LOOKUPS!H$11,0)*$FI$6)</f>
        <v/>
      </c>
      <c r="FH256" s="1" t="str">
        <f>IF(ISERROR(VLOOKUP($FA256,MOM,LOOKUPS!I$12,0)*$FB$6+VLOOKUP($FA256,STREV,LOOKUPS!I$10,0)*$FC$6+VLOOKUP($FA256,LTREV,LOOKUPS!I$9,0)*$FD$6+VLOOKUP($FA256,CFP,LOOKUPS!I$6,0)*$FE$6+VLOOKUP($FA256,EP,LOOKUPS!I$8,0)*$FF$6+VLOOKUP($FA256,BM,LOOKUPS!I$5,0)*$FG$6+VLOOKUP($FA256,DIV,LOOKUPS!I$7,0)*$FH$6++VLOOKUP($FA256,SIZE,LOOKUPS!I$11,0)*$FI$6),"",VLOOKUP($FA256,MOM,LOOKUPS!I$12,0)*$FB$6+VLOOKUP($FA256,STREV,LOOKUPS!I$10,0)*$FC$6+VLOOKUP($FA256,LTREV,LOOKUPS!I$9,0)*$FD$6+VLOOKUP($FA256,CFP,LOOKUPS!I$6,0)*$FE$6+VLOOKUP($FA256,EP,LOOKUPS!I$8,0)*$FF$6+VLOOKUP($FA256,BM,LOOKUPS!I$5,0)*$FG$6+VLOOKUP($FA256,DIV,LOOKUPS!I$7,0)*$FH$6++VLOOKUP($FA256,SIZE,LOOKUPS!I$11,0)*$FI$6)</f>
        <v/>
      </c>
      <c r="FI256" s="1" t="str">
        <f>IF(ISERROR(VLOOKUP($FA256,MOM,LOOKUPS!J$12,0)*$FB$6+VLOOKUP($FA256,STREV,LOOKUPS!J$10,0)*$FC$6+VLOOKUP($FA256,LTREV,LOOKUPS!J$9,0)*$FD$6+VLOOKUP($FA256,CFP,LOOKUPS!J$6,0)*$FE$6+VLOOKUP($FA256,EP,LOOKUPS!J$8,0)*$FF$6+VLOOKUP($FA256,BM,LOOKUPS!J$5,0)*$FG$6+VLOOKUP($FA256,DIV,LOOKUPS!J$7,0)*$FH$6++VLOOKUP($FA256,SIZE,LOOKUPS!J$11,0)*$FI$6),"",VLOOKUP($FA256,MOM,LOOKUPS!J$12,0)*$FB$6+VLOOKUP($FA256,STREV,LOOKUPS!J$10,0)*$FC$6+VLOOKUP($FA256,LTREV,LOOKUPS!J$9,0)*$FD$6+VLOOKUP($FA256,CFP,LOOKUPS!J$6,0)*$FE$6+VLOOKUP($FA256,EP,LOOKUPS!J$8,0)*$FF$6+VLOOKUP($FA256,BM,LOOKUPS!J$5,0)*$FG$6+VLOOKUP($FA256,DIV,LOOKUPS!J$7,0)*$FH$6++VLOOKUP($FA256,SIZE,LOOKUPS!J$11,0)*$FI$6)</f>
        <v/>
      </c>
      <c r="FJ256" s="1" t="str">
        <f>IF(ISERROR(VLOOKUP($FA256,MOM,LOOKUPS!K$12,0)*$FB$6+VLOOKUP($FA256,STREV,LOOKUPS!K$10,0)*$FC$6+VLOOKUP($FA256,LTREV,LOOKUPS!K$9,0)*$FD$6+VLOOKUP($FA256,CFP,LOOKUPS!K$6,0)*$FE$6+VLOOKUP($FA256,EP,LOOKUPS!K$8,0)*$FF$6+VLOOKUP($FA256,BM,LOOKUPS!K$5,0)*$FG$6+VLOOKUP($FA256,DIV,LOOKUPS!K$7,0)*$FH$6++VLOOKUP($FA256,SIZE,LOOKUPS!K$11,0)*$FI$6),"",VLOOKUP($FA256,MOM,LOOKUPS!K$12,0)*$FB$6+VLOOKUP($FA256,STREV,LOOKUPS!K$10,0)*$FC$6+VLOOKUP($FA256,LTREV,LOOKUPS!K$9,0)*$FD$6+VLOOKUP($FA256,CFP,LOOKUPS!K$6,0)*$FE$6+VLOOKUP($FA256,EP,LOOKUPS!K$8,0)*$FF$6+VLOOKUP($FA256,BM,LOOKUPS!K$5,0)*$FG$6+VLOOKUP($FA256,DIV,LOOKUPS!K$7,0)*$FH$6++VLOOKUP($FA256,SIZE,LOOKUPS!K$11,0)*$FI$6)</f>
        <v/>
      </c>
      <c r="FK256" s="1" t="str">
        <f>IF(ISERROR(VLOOKUP($FA256,MOM,LOOKUPS!L$12,0)*$FB$6+VLOOKUP($FA256,STREV,LOOKUPS!L$10,0)*$FC$6+VLOOKUP($FA256,LTREV,LOOKUPS!L$9,0)*$FD$6+VLOOKUP($FA256,CFP,LOOKUPS!L$6,0)*$FE$6+VLOOKUP($FA256,EP,LOOKUPS!L$8,0)*$FF$6+VLOOKUP($FA256,BM,LOOKUPS!L$5,0)*$FG$6+VLOOKUP($FA256,DIV,LOOKUPS!L$7,0)*$FH$6++VLOOKUP($FA256,SIZE,LOOKUPS!L$11,0)*$FI$6),"",VLOOKUP($FA256,MOM,LOOKUPS!L$12,0)*$FB$6+VLOOKUP($FA256,STREV,LOOKUPS!L$10,0)*$FC$6+VLOOKUP($FA256,LTREV,LOOKUPS!L$9,0)*$FD$6+VLOOKUP($FA256,CFP,LOOKUPS!L$6,0)*$FE$6+VLOOKUP($FA256,EP,LOOKUPS!L$8,0)*$FF$6+VLOOKUP($FA256,BM,LOOKUPS!L$5,0)*$FG$6+VLOOKUP($FA256,DIV,LOOKUPS!L$7,0)*$FH$6++VLOOKUP($FA256,SIZE,LOOKUPS!L$11,0)*$FI$6)</f>
        <v/>
      </c>
    </row>
    <row r="257" spans="1:167" x14ac:dyDescent="0.3">
      <c r="A257" s="1">
        <v>194708</v>
      </c>
      <c r="B257" s="1">
        <v>-4.13</v>
      </c>
      <c r="C257" s="1">
        <v>-3.31</v>
      </c>
      <c r="D257" s="1">
        <v>-3.55</v>
      </c>
      <c r="E257" s="1">
        <v>-1.32</v>
      </c>
      <c r="F257" s="1">
        <v>-1.74</v>
      </c>
      <c r="G257" s="1">
        <v>-1.64</v>
      </c>
      <c r="H257" s="1">
        <v>-0.85</v>
      </c>
      <c r="I257" s="1">
        <v>0.19</v>
      </c>
      <c r="J257" s="1">
        <v>-0.65</v>
      </c>
      <c r="K257" s="1">
        <v>-0.61</v>
      </c>
      <c r="M257" s="1">
        <v>194609</v>
      </c>
      <c r="N257" s="1">
        <v>-16.8</v>
      </c>
      <c r="O257" s="1">
        <v>-15.5</v>
      </c>
      <c r="P257" s="1">
        <v>-14.06</v>
      </c>
      <c r="Q257" s="1">
        <v>-14.1</v>
      </c>
      <c r="R257" s="1">
        <v>-13.23</v>
      </c>
      <c r="S257" s="1">
        <v>-13.11</v>
      </c>
      <c r="T257" s="1">
        <v>-13.07</v>
      </c>
      <c r="U257" s="1">
        <v>-11.71</v>
      </c>
      <c r="V257" s="1">
        <v>-11.31</v>
      </c>
      <c r="W257" s="1">
        <v>-11.97</v>
      </c>
      <c r="Y257" s="1">
        <v>195108</v>
      </c>
      <c r="Z257" s="1">
        <v>5.88</v>
      </c>
      <c r="AA257" s="1">
        <v>6.56</v>
      </c>
      <c r="AB257" s="1">
        <v>5.15</v>
      </c>
      <c r="AC257" s="1">
        <v>3.83</v>
      </c>
      <c r="AD257" s="1">
        <v>4.63</v>
      </c>
      <c r="AE257" s="1">
        <v>4.18</v>
      </c>
      <c r="AF257" s="1">
        <v>4.22</v>
      </c>
      <c r="AG257" s="1">
        <v>4.4400000000000004</v>
      </c>
      <c r="AH257" s="1">
        <v>5.14</v>
      </c>
      <c r="AI257" s="1">
        <v>4.08</v>
      </c>
      <c r="AK257">
        <v>197202</v>
      </c>
      <c r="AL257">
        <v>5.1100000000000003</v>
      </c>
      <c r="AM257">
        <v>5.7</v>
      </c>
      <c r="AN257">
        <v>3.38</v>
      </c>
      <c r="AO257">
        <v>3.64</v>
      </c>
      <c r="AP257">
        <v>6.33</v>
      </c>
      <c r="AQ257">
        <v>4.0599999999999996</v>
      </c>
      <c r="AR257">
        <v>3.34</v>
      </c>
      <c r="AS257">
        <v>2.3199999999999998</v>
      </c>
      <c r="AT257">
        <v>4.43</v>
      </c>
      <c r="AU257">
        <v>6.98</v>
      </c>
      <c r="AV257">
        <v>5.62</v>
      </c>
      <c r="AW257">
        <v>4.32</v>
      </c>
      <c r="AX257">
        <v>3.8</v>
      </c>
      <c r="AY257">
        <v>3.14</v>
      </c>
      <c r="AZ257">
        <v>3.53</v>
      </c>
      <c r="BA257">
        <v>3</v>
      </c>
      <c r="BB257">
        <v>1.68</v>
      </c>
      <c r="BC257">
        <v>4.1100000000000003</v>
      </c>
      <c r="BD257">
        <v>4.67</v>
      </c>
      <c r="BF257" s="1">
        <v>197202</v>
      </c>
      <c r="BG257" s="1">
        <v>4.76</v>
      </c>
      <c r="BH257" s="1">
        <v>6.1</v>
      </c>
      <c r="BI257" s="1">
        <v>3.05</v>
      </c>
      <c r="BJ257" s="1">
        <v>3.56</v>
      </c>
      <c r="BK257" s="1">
        <v>6.46</v>
      </c>
      <c r="BL257" s="1">
        <v>4.9000000000000004</v>
      </c>
      <c r="BM257" s="1">
        <v>2.82</v>
      </c>
      <c r="BN257" s="1">
        <v>2.56</v>
      </c>
      <c r="BO257" s="1">
        <v>3.77</v>
      </c>
      <c r="BP257" s="1">
        <v>6.05</v>
      </c>
      <c r="BQ257" s="1">
        <v>6.91</v>
      </c>
      <c r="BR257" s="1">
        <v>5.34</v>
      </c>
      <c r="BS257" s="1">
        <v>4.4000000000000004</v>
      </c>
      <c r="BT257" s="1">
        <v>1.9</v>
      </c>
      <c r="BU257" s="1">
        <v>3.75</v>
      </c>
      <c r="BV257" s="1">
        <v>2.0699999999999998</v>
      </c>
      <c r="BW257" s="1">
        <v>3.02</v>
      </c>
      <c r="BX257" s="1">
        <v>3.16</v>
      </c>
      <c r="BY257" s="1">
        <v>4.22</v>
      </c>
      <c r="CA257" s="1">
        <v>194702</v>
      </c>
      <c r="CB257" s="1">
        <v>4.3499999999999996</v>
      </c>
      <c r="CC257" s="1">
        <v>-1.1100000000000001</v>
      </c>
      <c r="CD257" s="1">
        <v>-0.67</v>
      </c>
      <c r="CE257" s="1">
        <v>0.28000000000000003</v>
      </c>
      <c r="CF257" s="1">
        <v>-1.1599999999999999</v>
      </c>
      <c r="CG257" s="1">
        <v>-0.67</v>
      </c>
      <c r="CH257" s="1">
        <v>-0.7</v>
      </c>
      <c r="CI257" s="1">
        <v>-0.38</v>
      </c>
      <c r="CJ257" s="1">
        <v>0.34</v>
      </c>
      <c r="CK257" s="1">
        <v>-0.68</v>
      </c>
      <c r="CL257" s="1">
        <v>-1.64</v>
      </c>
      <c r="CM257" s="1">
        <v>-1.01</v>
      </c>
      <c r="CN257" s="1">
        <v>-0.34</v>
      </c>
      <c r="CO257" s="1">
        <v>-0.59</v>
      </c>
      <c r="CP257" s="1">
        <v>-0.82</v>
      </c>
      <c r="CQ257" s="1">
        <v>-0.93</v>
      </c>
      <c r="CR257" s="1">
        <v>0.16</v>
      </c>
      <c r="CS257" s="1">
        <v>0.33</v>
      </c>
      <c r="CT257" s="1">
        <v>0.34</v>
      </c>
      <c r="CV257" s="1">
        <v>194802</v>
      </c>
      <c r="CW257" s="1">
        <v>-8.92</v>
      </c>
      <c r="CX257" s="1">
        <v>-5.99</v>
      </c>
      <c r="CY257" s="1">
        <v>-5.26</v>
      </c>
      <c r="CZ257" s="1">
        <v>-5.48</v>
      </c>
      <c r="DA257" s="1">
        <v>-6.64</v>
      </c>
      <c r="DB257" s="1">
        <v>-4.8600000000000003</v>
      </c>
      <c r="DC257" s="1">
        <v>-4.8600000000000003</v>
      </c>
      <c r="DD257" s="1">
        <v>-5.76</v>
      </c>
      <c r="DE257" s="1">
        <v>-5.61</v>
      </c>
      <c r="DF257" s="1">
        <v>-6.91</v>
      </c>
      <c r="DG257" s="1">
        <v>-6.36</v>
      </c>
      <c r="DH257" s="1">
        <v>-4.6900000000000004</v>
      </c>
      <c r="DI257" s="1">
        <v>-5.03</v>
      </c>
      <c r="DJ257" s="1">
        <v>-5.2</v>
      </c>
      <c r="DK257" s="1">
        <v>-4.51</v>
      </c>
      <c r="DL257" s="1">
        <v>-6.29</v>
      </c>
      <c r="DM257" s="1">
        <v>-5.21</v>
      </c>
      <c r="DN257" s="1">
        <v>-4.97</v>
      </c>
      <c r="DO257" s="1">
        <v>-6.24</v>
      </c>
      <c r="DQ257" s="1">
        <v>194702</v>
      </c>
      <c r="DR257" s="1">
        <v>-99.99</v>
      </c>
      <c r="DS257" s="1">
        <v>0.18</v>
      </c>
      <c r="DT257" s="1">
        <v>-0.7</v>
      </c>
      <c r="DU257" s="1">
        <v>-1.25</v>
      </c>
      <c r="DV257" s="1">
        <v>0.08</v>
      </c>
      <c r="DW257" s="1">
        <v>-0.03</v>
      </c>
      <c r="DX257" s="1">
        <v>-0.73</v>
      </c>
      <c r="DY257" s="1">
        <v>-1.1000000000000001</v>
      </c>
      <c r="DZ257" s="1">
        <v>-1.23</v>
      </c>
      <c r="EA257" s="1">
        <v>0.59</v>
      </c>
      <c r="EB257" s="1">
        <v>-0.43</v>
      </c>
      <c r="EC257" s="1">
        <v>0.36</v>
      </c>
      <c r="ED257" s="1">
        <v>-0.43</v>
      </c>
      <c r="EE257" s="1">
        <v>-0.71</v>
      </c>
      <c r="EF257" s="1">
        <v>-0.75</v>
      </c>
      <c r="EG257" s="1">
        <v>-0.9</v>
      </c>
      <c r="EH257" s="1">
        <v>-1.31</v>
      </c>
      <c r="EI257" s="1">
        <v>-1.08</v>
      </c>
      <c r="EJ257" s="1">
        <v>-1.38</v>
      </c>
      <c r="EL257">
        <v>194702</v>
      </c>
      <c r="EM257">
        <v>-1.08</v>
      </c>
      <c r="EN257">
        <v>0.68</v>
      </c>
      <c r="EO257">
        <v>0.14000000000000001</v>
      </c>
      <c r="EP257">
        <v>0.03</v>
      </c>
      <c r="ER257" s="1">
        <v>194708</v>
      </c>
      <c r="ES257" s="1">
        <v>3.38</v>
      </c>
      <c r="EU257" s="1">
        <v>194609</v>
      </c>
      <c r="EV257" s="1">
        <v>-2.95</v>
      </c>
      <c r="EX257" s="1">
        <v>195108</v>
      </c>
      <c r="EY257" s="1">
        <v>-0.59</v>
      </c>
      <c r="FA257" s="1">
        <v>194708</v>
      </c>
      <c r="FB257" s="1" t="str">
        <f>IF(ISERROR(VLOOKUP($FA257,MOM,LOOKUPS!C$12,0)*$FB$6+VLOOKUP($FA257,STREV,LOOKUPS!C$10,0)*$FC$6+VLOOKUP($FA257,LTREV,LOOKUPS!C$9,0)*$FD$6+VLOOKUP($FA257,CFP,LOOKUPS!C$6,0)*$FE$6+VLOOKUP($FA257,EP,LOOKUPS!C$8,0)*$FF$6+VLOOKUP($FA257,BM,LOOKUPS!C$5,0)*$FG$6+VLOOKUP($FA257,DIV,LOOKUPS!C$7,0)*$FH$6++VLOOKUP($FA257,SIZE,LOOKUPS!C$11,0)*$FI$6),"",VLOOKUP($FA257,MOM,LOOKUPS!C$12,0)*$FB$6+VLOOKUP($FA257,STREV,LOOKUPS!C$10,0)*$FC$6+VLOOKUP($FA257,LTREV,LOOKUPS!C$9,0)*$FD$6+VLOOKUP($FA257,CFP,LOOKUPS!C$6,0)*$FE$6+VLOOKUP($FA257,EP,LOOKUPS!C$8,0)*$FF$6+VLOOKUP($FA257,BM,LOOKUPS!C$5,0)*$FG$6+VLOOKUP($FA257,DIV,LOOKUPS!C$7,0)*$FH$6++VLOOKUP($FA257,SIZE,LOOKUPS!C$11,0)*$FI$6)</f>
        <v/>
      </c>
      <c r="FC257" s="1" t="str">
        <f>IF(ISERROR(VLOOKUP($FA257,MOM,LOOKUPS!D$12,0)*$FB$6+VLOOKUP($FA257,STREV,LOOKUPS!D$10,0)*$FC$6+VLOOKUP($FA257,LTREV,LOOKUPS!D$9,0)*$FD$6+VLOOKUP($FA257,CFP,LOOKUPS!D$6,0)*$FE$6+VLOOKUP($FA257,EP,LOOKUPS!D$8,0)*$FF$6+VLOOKUP($FA257,BM,LOOKUPS!D$5,0)*$FG$6+VLOOKUP($FA257,DIV,LOOKUPS!D$7,0)*$FH$6++VLOOKUP($FA257,SIZE,LOOKUPS!D$11,0)*$FI$6),"",VLOOKUP($FA257,MOM,LOOKUPS!D$12,0)*$FB$6+VLOOKUP($FA257,STREV,LOOKUPS!D$10,0)*$FC$6+VLOOKUP($FA257,LTREV,LOOKUPS!D$9,0)*$FD$6+VLOOKUP($FA257,CFP,LOOKUPS!D$6,0)*$FE$6+VLOOKUP($FA257,EP,LOOKUPS!D$8,0)*$FF$6+VLOOKUP($FA257,BM,LOOKUPS!D$5,0)*$FG$6+VLOOKUP($FA257,DIV,LOOKUPS!D$7,0)*$FH$6++VLOOKUP($FA257,SIZE,LOOKUPS!D$11,0)*$FI$6)</f>
        <v/>
      </c>
      <c r="FD257" s="1" t="str">
        <f>IF(ISERROR(VLOOKUP($FA257,MOM,LOOKUPS!E$12,0)*$FB$6+VLOOKUP($FA257,STREV,LOOKUPS!E$10,0)*$FC$6+VLOOKUP($FA257,LTREV,LOOKUPS!E$9,0)*$FD$6+VLOOKUP($FA257,CFP,LOOKUPS!E$6,0)*$FE$6+VLOOKUP($FA257,EP,LOOKUPS!E$8,0)*$FF$6+VLOOKUP($FA257,BM,LOOKUPS!E$5,0)*$FG$6+VLOOKUP($FA257,DIV,LOOKUPS!E$7,0)*$FH$6++VLOOKUP($FA257,SIZE,LOOKUPS!E$11,0)*$FI$6),"",VLOOKUP($FA257,MOM,LOOKUPS!E$12,0)*$FB$6+VLOOKUP($FA257,STREV,LOOKUPS!E$10,0)*$FC$6+VLOOKUP($FA257,LTREV,LOOKUPS!E$9,0)*$FD$6+VLOOKUP($FA257,CFP,LOOKUPS!E$6,0)*$FE$6+VLOOKUP($FA257,EP,LOOKUPS!E$8,0)*$FF$6+VLOOKUP($FA257,BM,LOOKUPS!E$5,0)*$FG$6+VLOOKUP($FA257,DIV,LOOKUPS!E$7,0)*$FH$6++VLOOKUP($FA257,SIZE,LOOKUPS!E$11,0)*$FI$6)</f>
        <v/>
      </c>
      <c r="FE257" s="1" t="str">
        <f>IF(ISERROR(VLOOKUP($FA257,MOM,LOOKUPS!F$12,0)*$FB$6+VLOOKUP($FA257,STREV,LOOKUPS!F$10,0)*$FC$6+VLOOKUP($FA257,LTREV,LOOKUPS!F$9,0)*$FD$6+VLOOKUP($FA257,CFP,LOOKUPS!F$6,0)*$FE$6+VLOOKUP($FA257,EP,LOOKUPS!F$8,0)*$FF$6+VLOOKUP($FA257,BM,LOOKUPS!F$5,0)*$FG$6+VLOOKUP($FA257,DIV,LOOKUPS!F$7,0)*$FH$6++VLOOKUP($FA257,SIZE,LOOKUPS!F$11,0)*$FI$6),"",VLOOKUP($FA257,MOM,LOOKUPS!F$12,0)*$FB$6+VLOOKUP($FA257,STREV,LOOKUPS!F$10,0)*$FC$6+VLOOKUP($FA257,LTREV,LOOKUPS!F$9,0)*$FD$6+VLOOKUP($FA257,CFP,LOOKUPS!F$6,0)*$FE$6+VLOOKUP($FA257,EP,LOOKUPS!F$8,0)*$FF$6+VLOOKUP($FA257,BM,LOOKUPS!F$5,0)*$FG$6+VLOOKUP($FA257,DIV,LOOKUPS!F$7,0)*$FH$6++VLOOKUP($FA257,SIZE,LOOKUPS!F$11,0)*$FI$6)</f>
        <v/>
      </c>
      <c r="FF257" s="1" t="str">
        <f>IF(ISERROR(VLOOKUP($FA257,MOM,LOOKUPS!G$12,0)*$FB$6+VLOOKUP($FA257,STREV,LOOKUPS!G$10,0)*$FC$6+VLOOKUP($FA257,LTREV,LOOKUPS!G$9,0)*$FD$6+VLOOKUP($FA257,CFP,LOOKUPS!G$6,0)*$FE$6+VLOOKUP($FA257,EP,LOOKUPS!G$8,0)*$FF$6+VLOOKUP($FA257,BM,LOOKUPS!G$5,0)*$FG$6+VLOOKUP($FA257,DIV,LOOKUPS!G$7,0)*$FH$6++VLOOKUP($FA257,SIZE,LOOKUPS!G$11,0)*$FI$6),"",VLOOKUP($FA257,MOM,LOOKUPS!G$12,0)*$FB$6+VLOOKUP($FA257,STREV,LOOKUPS!G$10,0)*$FC$6+VLOOKUP($FA257,LTREV,LOOKUPS!G$9,0)*$FD$6+VLOOKUP($FA257,CFP,LOOKUPS!G$6,0)*$FE$6+VLOOKUP($FA257,EP,LOOKUPS!G$8,0)*$FF$6+VLOOKUP($FA257,BM,LOOKUPS!G$5,0)*$FG$6+VLOOKUP($FA257,DIV,LOOKUPS!G$7,0)*$FH$6++VLOOKUP($FA257,SIZE,LOOKUPS!G$11,0)*$FI$6)</f>
        <v/>
      </c>
      <c r="FG257" s="1" t="str">
        <f>IF(ISERROR(VLOOKUP($FA257,MOM,LOOKUPS!H$12,0)*$FB$6+VLOOKUP($FA257,STREV,LOOKUPS!H$10,0)*$FC$6+VLOOKUP($FA257,LTREV,LOOKUPS!H$9,0)*$FD$6+VLOOKUP($FA257,CFP,LOOKUPS!H$6,0)*$FE$6+VLOOKUP($FA257,EP,LOOKUPS!H$8,0)*$FF$6+VLOOKUP($FA257,BM,LOOKUPS!H$5,0)*$FG$6+VLOOKUP($FA257,DIV,LOOKUPS!H$7,0)*$FH$6++VLOOKUP($FA257,SIZE,LOOKUPS!H$11,0)*$FI$6),"",VLOOKUP($FA257,MOM,LOOKUPS!H$12,0)*$FB$6+VLOOKUP($FA257,STREV,LOOKUPS!H$10,0)*$FC$6+VLOOKUP($FA257,LTREV,LOOKUPS!H$9,0)*$FD$6+VLOOKUP($FA257,CFP,LOOKUPS!H$6,0)*$FE$6+VLOOKUP($FA257,EP,LOOKUPS!H$8,0)*$FF$6+VLOOKUP($FA257,BM,LOOKUPS!H$5,0)*$FG$6+VLOOKUP($FA257,DIV,LOOKUPS!H$7,0)*$FH$6++VLOOKUP($FA257,SIZE,LOOKUPS!H$11,0)*$FI$6)</f>
        <v/>
      </c>
      <c r="FH257" s="1" t="str">
        <f>IF(ISERROR(VLOOKUP($FA257,MOM,LOOKUPS!I$12,0)*$FB$6+VLOOKUP($FA257,STREV,LOOKUPS!I$10,0)*$FC$6+VLOOKUP($FA257,LTREV,LOOKUPS!I$9,0)*$FD$6+VLOOKUP($FA257,CFP,LOOKUPS!I$6,0)*$FE$6+VLOOKUP($FA257,EP,LOOKUPS!I$8,0)*$FF$6+VLOOKUP($FA257,BM,LOOKUPS!I$5,0)*$FG$6+VLOOKUP($FA257,DIV,LOOKUPS!I$7,0)*$FH$6++VLOOKUP($FA257,SIZE,LOOKUPS!I$11,0)*$FI$6),"",VLOOKUP($FA257,MOM,LOOKUPS!I$12,0)*$FB$6+VLOOKUP($FA257,STREV,LOOKUPS!I$10,0)*$FC$6+VLOOKUP($FA257,LTREV,LOOKUPS!I$9,0)*$FD$6+VLOOKUP($FA257,CFP,LOOKUPS!I$6,0)*$FE$6+VLOOKUP($FA257,EP,LOOKUPS!I$8,0)*$FF$6+VLOOKUP($FA257,BM,LOOKUPS!I$5,0)*$FG$6+VLOOKUP($FA257,DIV,LOOKUPS!I$7,0)*$FH$6++VLOOKUP($FA257,SIZE,LOOKUPS!I$11,0)*$FI$6)</f>
        <v/>
      </c>
      <c r="FI257" s="1" t="str">
        <f>IF(ISERROR(VLOOKUP($FA257,MOM,LOOKUPS!J$12,0)*$FB$6+VLOOKUP($FA257,STREV,LOOKUPS!J$10,0)*$FC$6+VLOOKUP($FA257,LTREV,LOOKUPS!J$9,0)*$FD$6+VLOOKUP($FA257,CFP,LOOKUPS!J$6,0)*$FE$6+VLOOKUP($FA257,EP,LOOKUPS!J$8,0)*$FF$6+VLOOKUP($FA257,BM,LOOKUPS!J$5,0)*$FG$6+VLOOKUP($FA257,DIV,LOOKUPS!J$7,0)*$FH$6++VLOOKUP($FA257,SIZE,LOOKUPS!J$11,0)*$FI$6),"",VLOOKUP($FA257,MOM,LOOKUPS!J$12,0)*$FB$6+VLOOKUP($FA257,STREV,LOOKUPS!J$10,0)*$FC$6+VLOOKUP($FA257,LTREV,LOOKUPS!J$9,0)*$FD$6+VLOOKUP($FA257,CFP,LOOKUPS!J$6,0)*$FE$6+VLOOKUP($FA257,EP,LOOKUPS!J$8,0)*$FF$6+VLOOKUP($FA257,BM,LOOKUPS!J$5,0)*$FG$6+VLOOKUP($FA257,DIV,LOOKUPS!J$7,0)*$FH$6++VLOOKUP($FA257,SIZE,LOOKUPS!J$11,0)*$FI$6)</f>
        <v/>
      </c>
      <c r="FJ257" s="1" t="str">
        <f>IF(ISERROR(VLOOKUP($FA257,MOM,LOOKUPS!K$12,0)*$FB$6+VLOOKUP($FA257,STREV,LOOKUPS!K$10,0)*$FC$6+VLOOKUP($FA257,LTREV,LOOKUPS!K$9,0)*$FD$6+VLOOKUP($FA257,CFP,LOOKUPS!K$6,0)*$FE$6+VLOOKUP($FA257,EP,LOOKUPS!K$8,0)*$FF$6+VLOOKUP($FA257,BM,LOOKUPS!K$5,0)*$FG$6+VLOOKUP($FA257,DIV,LOOKUPS!K$7,0)*$FH$6++VLOOKUP($FA257,SIZE,LOOKUPS!K$11,0)*$FI$6),"",VLOOKUP($FA257,MOM,LOOKUPS!K$12,0)*$FB$6+VLOOKUP($FA257,STREV,LOOKUPS!K$10,0)*$FC$6+VLOOKUP($FA257,LTREV,LOOKUPS!K$9,0)*$FD$6+VLOOKUP($FA257,CFP,LOOKUPS!K$6,0)*$FE$6+VLOOKUP($FA257,EP,LOOKUPS!K$8,0)*$FF$6+VLOOKUP($FA257,BM,LOOKUPS!K$5,0)*$FG$6+VLOOKUP($FA257,DIV,LOOKUPS!K$7,0)*$FH$6++VLOOKUP($FA257,SIZE,LOOKUPS!K$11,0)*$FI$6)</f>
        <v/>
      </c>
      <c r="FK257" s="1" t="str">
        <f>IF(ISERROR(VLOOKUP($FA257,MOM,LOOKUPS!L$12,0)*$FB$6+VLOOKUP($FA257,STREV,LOOKUPS!L$10,0)*$FC$6+VLOOKUP($FA257,LTREV,LOOKUPS!L$9,0)*$FD$6+VLOOKUP($FA257,CFP,LOOKUPS!L$6,0)*$FE$6+VLOOKUP($FA257,EP,LOOKUPS!L$8,0)*$FF$6+VLOOKUP($FA257,BM,LOOKUPS!L$5,0)*$FG$6+VLOOKUP($FA257,DIV,LOOKUPS!L$7,0)*$FH$6++VLOOKUP($FA257,SIZE,LOOKUPS!L$11,0)*$FI$6),"",VLOOKUP($FA257,MOM,LOOKUPS!L$12,0)*$FB$6+VLOOKUP($FA257,STREV,LOOKUPS!L$10,0)*$FC$6+VLOOKUP($FA257,LTREV,LOOKUPS!L$9,0)*$FD$6+VLOOKUP($FA257,CFP,LOOKUPS!L$6,0)*$FE$6+VLOOKUP($FA257,EP,LOOKUPS!L$8,0)*$FF$6+VLOOKUP($FA257,BM,LOOKUPS!L$5,0)*$FG$6+VLOOKUP($FA257,DIV,LOOKUPS!L$7,0)*$FH$6++VLOOKUP($FA257,SIZE,LOOKUPS!L$11,0)*$FI$6)</f>
        <v/>
      </c>
    </row>
    <row r="258" spans="1:167" x14ac:dyDescent="0.3">
      <c r="A258" s="1">
        <v>194709</v>
      </c>
      <c r="B258" s="1">
        <v>1.9</v>
      </c>
      <c r="C258" s="1">
        <v>-1.26</v>
      </c>
      <c r="D258" s="1">
        <v>0.17</v>
      </c>
      <c r="E258" s="1">
        <v>0.54</v>
      </c>
      <c r="F258" s="1">
        <v>0.51</v>
      </c>
      <c r="G258" s="1">
        <v>0.04</v>
      </c>
      <c r="H258" s="1">
        <v>0.85</v>
      </c>
      <c r="I258" s="1">
        <v>0.2</v>
      </c>
      <c r="J258" s="1">
        <v>0.9</v>
      </c>
      <c r="K258" s="1">
        <v>2.69</v>
      </c>
      <c r="M258" s="1">
        <v>194610</v>
      </c>
      <c r="N258" s="1">
        <v>0.99</v>
      </c>
      <c r="O258" s="1">
        <v>-1.01</v>
      </c>
      <c r="P258" s="1">
        <v>-2.0299999999999998</v>
      </c>
      <c r="Q258" s="1">
        <v>-0.52</v>
      </c>
      <c r="R258" s="1">
        <v>-0.77</v>
      </c>
      <c r="S258" s="1">
        <v>-1.22</v>
      </c>
      <c r="T258" s="1">
        <v>-2.04</v>
      </c>
      <c r="U258" s="1">
        <v>-2.83</v>
      </c>
      <c r="V258" s="1">
        <v>-1.26</v>
      </c>
      <c r="W258" s="1">
        <v>-1.54</v>
      </c>
      <c r="Y258" s="1">
        <v>195109</v>
      </c>
      <c r="Z258" s="1">
        <v>3.65</v>
      </c>
      <c r="AA258" s="1">
        <v>2.06</v>
      </c>
      <c r="AB258" s="1">
        <v>2</v>
      </c>
      <c r="AC258" s="1">
        <v>2.0499999999999998</v>
      </c>
      <c r="AD258" s="1">
        <v>1.68</v>
      </c>
      <c r="AE258" s="1">
        <v>2.6</v>
      </c>
      <c r="AF258" s="1">
        <v>2.27</v>
      </c>
      <c r="AG258" s="1">
        <v>2.12</v>
      </c>
      <c r="AH258" s="1">
        <v>2.68</v>
      </c>
      <c r="AI258" s="1">
        <v>2.25</v>
      </c>
      <c r="AK258">
        <v>197203</v>
      </c>
      <c r="AL258">
        <v>-2.67</v>
      </c>
      <c r="AM258">
        <v>0.21</v>
      </c>
      <c r="AN258">
        <v>0.84</v>
      </c>
      <c r="AO258">
        <v>-0.27</v>
      </c>
      <c r="AP258">
        <v>-0.09</v>
      </c>
      <c r="AQ258">
        <v>1.23</v>
      </c>
      <c r="AR258">
        <v>0.87</v>
      </c>
      <c r="AS258">
        <v>-0.04</v>
      </c>
      <c r="AT258">
        <v>-0.38</v>
      </c>
      <c r="AU258">
        <v>7.0000000000000007E-2</v>
      </c>
      <c r="AV258">
        <v>-0.26</v>
      </c>
      <c r="AW258">
        <v>0.88</v>
      </c>
      <c r="AX258">
        <v>1.6</v>
      </c>
      <c r="AY258">
        <v>0.82</v>
      </c>
      <c r="AZ258">
        <v>0.92</v>
      </c>
      <c r="BA258">
        <v>-7.0000000000000007E-2</v>
      </c>
      <c r="BB258">
        <v>0</v>
      </c>
      <c r="BC258">
        <v>-0.63</v>
      </c>
      <c r="BD258">
        <v>-0.19</v>
      </c>
      <c r="BF258" s="1">
        <v>197203</v>
      </c>
      <c r="BG258" s="1">
        <v>-2.23</v>
      </c>
      <c r="BH258" s="1">
        <v>0.19</v>
      </c>
      <c r="BI258" s="1">
        <v>0.76</v>
      </c>
      <c r="BJ258" s="1">
        <v>-0.1</v>
      </c>
      <c r="BK258" s="1">
        <v>0.18</v>
      </c>
      <c r="BL258" s="1">
        <v>0.73</v>
      </c>
      <c r="BM258" s="1">
        <v>0.66</v>
      </c>
      <c r="BN258" s="1">
        <v>0.19</v>
      </c>
      <c r="BO258" s="1">
        <v>-0.15</v>
      </c>
      <c r="BP258" s="1">
        <v>0.52</v>
      </c>
      <c r="BQ258" s="1">
        <v>-0.2</v>
      </c>
      <c r="BR258" s="1">
        <v>0.19</v>
      </c>
      <c r="BS258" s="1">
        <v>1.34</v>
      </c>
      <c r="BT258" s="1">
        <v>0.19</v>
      </c>
      <c r="BU258" s="1">
        <v>1.1399999999999999</v>
      </c>
      <c r="BV258" s="1">
        <v>0.35</v>
      </c>
      <c r="BW258" s="1">
        <v>0.04</v>
      </c>
      <c r="BX258" s="1">
        <v>-0.23</v>
      </c>
      <c r="BY258" s="1">
        <v>-0.1</v>
      </c>
      <c r="CA258" s="1">
        <v>194703</v>
      </c>
      <c r="CB258" s="1">
        <v>-4.76</v>
      </c>
      <c r="CC258" s="1">
        <v>-2.75</v>
      </c>
      <c r="CD258" s="1">
        <v>-3.17</v>
      </c>
      <c r="CE258" s="1">
        <v>-2.89</v>
      </c>
      <c r="CF258" s="1">
        <v>-2.58</v>
      </c>
      <c r="CG258" s="1">
        <v>-3.21</v>
      </c>
      <c r="CH258" s="1">
        <v>-3.65</v>
      </c>
      <c r="CI258" s="1">
        <v>-2.2999999999999998</v>
      </c>
      <c r="CJ258" s="1">
        <v>-3.09</v>
      </c>
      <c r="CK258" s="1">
        <v>-3.61</v>
      </c>
      <c r="CL258" s="1">
        <v>-1.55</v>
      </c>
      <c r="CM258" s="1">
        <v>-3.11</v>
      </c>
      <c r="CN258" s="1">
        <v>-3.31</v>
      </c>
      <c r="CO258" s="1">
        <v>-3.8</v>
      </c>
      <c r="CP258" s="1">
        <v>-3.49</v>
      </c>
      <c r="CQ258" s="1">
        <v>-2.11</v>
      </c>
      <c r="CR258" s="1">
        <v>-2.5</v>
      </c>
      <c r="CS258" s="1">
        <v>-1.93</v>
      </c>
      <c r="CT258" s="1">
        <v>-4.25</v>
      </c>
      <c r="CV258" s="1">
        <v>194803</v>
      </c>
      <c r="CW258" s="1">
        <v>13.36</v>
      </c>
      <c r="CX258" s="1">
        <v>9.6199999999999992</v>
      </c>
      <c r="CY258" s="1">
        <v>8.7799999999999994</v>
      </c>
      <c r="CZ258" s="1">
        <v>8.9700000000000006</v>
      </c>
      <c r="DA258" s="1">
        <v>9.89</v>
      </c>
      <c r="DB258" s="1">
        <v>8.85</v>
      </c>
      <c r="DC258" s="1">
        <v>8.2899999999999991</v>
      </c>
      <c r="DD258" s="1">
        <v>8.5399999999999991</v>
      </c>
      <c r="DE258" s="1">
        <v>9.85</v>
      </c>
      <c r="DF258" s="1">
        <v>11.23</v>
      </c>
      <c r="DG258" s="1">
        <v>8.5299999999999994</v>
      </c>
      <c r="DH258" s="1">
        <v>9.08</v>
      </c>
      <c r="DI258" s="1">
        <v>8.6300000000000008</v>
      </c>
      <c r="DJ258" s="1">
        <v>7.29</v>
      </c>
      <c r="DK258" s="1">
        <v>9.3000000000000007</v>
      </c>
      <c r="DL258" s="1">
        <v>9.86</v>
      </c>
      <c r="DM258" s="1">
        <v>7.15</v>
      </c>
      <c r="DN258" s="1">
        <v>8.76</v>
      </c>
      <c r="DO258" s="1">
        <v>10.95</v>
      </c>
      <c r="DQ258" s="1">
        <v>194703</v>
      </c>
      <c r="DR258" s="1">
        <v>-99.99</v>
      </c>
      <c r="DS258" s="1">
        <v>-4.29</v>
      </c>
      <c r="DT258" s="1">
        <v>-2.83</v>
      </c>
      <c r="DU258" s="1">
        <v>-1.95</v>
      </c>
      <c r="DV258" s="1">
        <v>-4.1399999999999997</v>
      </c>
      <c r="DW258" s="1">
        <v>-3.97</v>
      </c>
      <c r="DX258" s="1">
        <v>-2.56</v>
      </c>
      <c r="DY258" s="1">
        <v>-2.1</v>
      </c>
      <c r="DZ258" s="1">
        <v>-2.25</v>
      </c>
      <c r="EA258" s="1">
        <v>-4.4800000000000004</v>
      </c>
      <c r="EB258" s="1">
        <v>-3.8</v>
      </c>
      <c r="EC258" s="1">
        <v>-4.57</v>
      </c>
      <c r="ED258" s="1">
        <v>-3.37</v>
      </c>
      <c r="EE258" s="1">
        <v>-2.62</v>
      </c>
      <c r="EF258" s="1">
        <v>-2.4900000000000002</v>
      </c>
      <c r="EG258" s="1">
        <v>-2.87</v>
      </c>
      <c r="EH258" s="1">
        <v>-1.35</v>
      </c>
      <c r="EI258" s="1">
        <v>-2.75</v>
      </c>
      <c r="EJ258" s="1">
        <v>-1.75</v>
      </c>
      <c r="EL258">
        <v>194703</v>
      </c>
      <c r="EM258">
        <v>-1.67</v>
      </c>
      <c r="EN258">
        <v>-1.61</v>
      </c>
      <c r="EO258">
        <v>0.61</v>
      </c>
      <c r="EP258">
        <v>0.03</v>
      </c>
      <c r="ER258" s="1">
        <v>194709</v>
      </c>
      <c r="ES258" s="1">
        <v>-0.02</v>
      </c>
      <c r="EU258" s="1">
        <v>194610</v>
      </c>
      <c r="EV258" s="1">
        <v>1.1399999999999999</v>
      </c>
      <c r="EX258" s="1">
        <v>195109</v>
      </c>
      <c r="EY258" s="1">
        <v>1.31</v>
      </c>
      <c r="FA258" s="1">
        <v>194709</v>
      </c>
      <c r="FB258" s="1" t="str">
        <f>IF(ISERROR(VLOOKUP($FA258,MOM,LOOKUPS!C$12,0)*$FB$6+VLOOKUP($FA258,STREV,LOOKUPS!C$10,0)*$FC$6+VLOOKUP($FA258,LTREV,LOOKUPS!C$9,0)*$FD$6+VLOOKUP($FA258,CFP,LOOKUPS!C$6,0)*$FE$6+VLOOKUP($FA258,EP,LOOKUPS!C$8,0)*$FF$6+VLOOKUP($FA258,BM,LOOKUPS!C$5,0)*$FG$6+VLOOKUP($FA258,DIV,LOOKUPS!C$7,0)*$FH$6++VLOOKUP($FA258,SIZE,LOOKUPS!C$11,0)*$FI$6),"",VLOOKUP($FA258,MOM,LOOKUPS!C$12,0)*$FB$6+VLOOKUP($FA258,STREV,LOOKUPS!C$10,0)*$FC$6+VLOOKUP($FA258,LTREV,LOOKUPS!C$9,0)*$FD$6+VLOOKUP($FA258,CFP,LOOKUPS!C$6,0)*$FE$6+VLOOKUP($FA258,EP,LOOKUPS!C$8,0)*$FF$6+VLOOKUP($FA258,BM,LOOKUPS!C$5,0)*$FG$6+VLOOKUP($FA258,DIV,LOOKUPS!C$7,0)*$FH$6++VLOOKUP($FA258,SIZE,LOOKUPS!C$11,0)*$FI$6)</f>
        <v/>
      </c>
      <c r="FC258" s="1" t="str">
        <f>IF(ISERROR(VLOOKUP($FA258,MOM,LOOKUPS!D$12,0)*$FB$6+VLOOKUP($FA258,STREV,LOOKUPS!D$10,0)*$FC$6+VLOOKUP($FA258,LTREV,LOOKUPS!D$9,0)*$FD$6+VLOOKUP($FA258,CFP,LOOKUPS!D$6,0)*$FE$6+VLOOKUP($FA258,EP,LOOKUPS!D$8,0)*$FF$6+VLOOKUP($FA258,BM,LOOKUPS!D$5,0)*$FG$6+VLOOKUP($FA258,DIV,LOOKUPS!D$7,0)*$FH$6++VLOOKUP($FA258,SIZE,LOOKUPS!D$11,0)*$FI$6),"",VLOOKUP($FA258,MOM,LOOKUPS!D$12,0)*$FB$6+VLOOKUP($FA258,STREV,LOOKUPS!D$10,0)*$FC$6+VLOOKUP($FA258,LTREV,LOOKUPS!D$9,0)*$FD$6+VLOOKUP($FA258,CFP,LOOKUPS!D$6,0)*$FE$6+VLOOKUP($FA258,EP,LOOKUPS!D$8,0)*$FF$6+VLOOKUP($FA258,BM,LOOKUPS!D$5,0)*$FG$6+VLOOKUP($FA258,DIV,LOOKUPS!D$7,0)*$FH$6++VLOOKUP($FA258,SIZE,LOOKUPS!D$11,0)*$FI$6)</f>
        <v/>
      </c>
      <c r="FD258" s="1" t="str">
        <f>IF(ISERROR(VLOOKUP($FA258,MOM,LOOKUPS!E$12,0)*$FB$6+VLOOKUP($FA258,STREV,LOOKUPS!E$10,0)*$FC$6+VLOOKUP($FA258,LTREV,LOOKUPS!E$9,0)*$FD$6+VLOOKUP($FA258,CFP,LOOKUPS!E$6,0)*$FE$6+VLOOKUP($FA258,EP,LOOKUPS!E$8,0)*$FF$6+VLOOKUP($FA258,BM,LOOKUPS!E$5,0)*$FG$6+VLOOKUP($FA258,DIV,LOOKUPS!E$7,0)*$FH$6++VLOOKUP($FA258,SIZE,LOOKUPS!E$11,0)*$FI$6),"",VLOOKUP($FA258,MOM,LOOKUPS!E$12,0)*$FB$6+VLOOKUP($FA258,STREV,LOOKUPS!E$10,0)*$FC$6+VLOOKUP($FA258,LTREV,LOOKUPS!E$9,0)*$FD$6+VLOOKUP($FA258,CFP,LOOKUPS!E$6,0)*$FE$6+VLOOKUP($FA258,EP,LOOKUPS!E$8,0)*$FF$6+VLOOKUP($FA258,BM,LOOKUPS!E$5,0)*$FG$6+VLOOKUP($FA258,DIV,LOOKUPS!E$7,0)*$FH$6++VLOOKUP($FA258,SIZE,LOOKUPS!E$11,0)*$FI$6)</f>
        <v/>
      </c>
      <c r="FE258" s="1" t="str">
        <f>IF(ISERROR(VLOOKUP($FA258,MOM,LOOKUPS!F$12,0)*$FB$6+VLOOKUP($FA258,STREV,LOOKUPS!F$10,0)*$FC$6+VLOOKUP($FA258,LTREV,LOOKUPS!F$9,0)*$FD$6+VLOOKUP($FA258,CFP,LOOKUPS!F$6,0)*$FE$6+VLOOKUP($FA258,EP,LOOKUPS!F$8,0)*$FF$6+VLOOKUP($FA258,BM,LOOKUPS!F$5,0)*$FG$6+VLOOKUP($FA258,DIV,LOOKUPS!F$7,0)*$FH$6++VLOOKUP($FA258,SIZE,LOOKUPS!F$11,0)*$FI$6),"",VLOOKUP($FA258,MOM,LOOKUPS!F$12,0)*$FB$6+VLOOKUP($FA258,STREV,LOOKUPS!F$10,0)*$FC$6+VLOOKUP($FA258,LTREV,LOOKUPS!F$9,0)*$FD$6+VLOOKUP($FA258,CFP,LOOKUPS!F$6,0)*$FE$6+VLOOKUP($FA258,EP,LOOKUPS!F$8,0)*$FF$6+VLOOKUP($FA258,BM,LOOKUPS!F$5,0)*$FG$6+VLOOKUP($FA258,DIV,LOOKUPS!F$7,0)*$FH$6++VLOOKUP($FA258,SIZE,LOOKUPS!F$11,0)*$FI$6)</f>
        <v/>
      </c>
      <c r="FF258" s="1" t="str">
        <f>IF(ISERROR(VLOOKUP($FA258,MOM,LOOKUPS!G$12,0)*$FB$6+VLOOKUP($FA258,STREV,LOOKUPS!G$10,0)*$FC$6+VLOOKUP($FA258,LTREV,LOOKUPS!G$9,0)*$FD$6+VLOOKUP($FA258,CFP,LOOKUPS!G$6,0)*$FE$6+VLOOKUP($FA258,EP,LOOKUPS!G$8,0)*$FF$6+VLOOKUP($FA258,BM,LOOKUPS!G$5,0)*$FG$6+VLOOKUP($FA258,DIV,LOOKUPS!G$7,0)*$FH$6++VLOOKUP($FA258,SIZE,LOOKUPS!G$11,0)*$FI$6),"",VLOOKUP($FA258,MOM,LOOKUPS!G$12,0)*$FB$6+VLOOKUP($FA258,STREV,LOOKUPS!G$10,0)*$FC$6+VLOOKUP($FA258,LTREV,LOOKUPS!G$9,0)*$FD$6+VLOOKUP($FA258,CFP,LOOKUPS!G$6,0)*$FE$6+VLOOKUP($FA258,EP,LOOKUPS!G$8,0)*$FF$6+VLOOKUP($FA258,BM,LOOKUPS!G$5,0)*$FG$6+VLOOKUP($FA258,DIV,LOOKUPS!G$7,0)*$FH$6++VLOOKUP($FA258,SIZE,LOOKUPS!G$11,0)*$FI$6)</f>
        <v/>
      </c>
      <c r="FG258" s="1" t="str">
        <f>IF(ISERROR(VLOOKUP($FA258,MOM,LOOKUPS!H$12,0)*$FB$6+VLOOKUP($FA258,STREV,LOOKUPS!H$10,0)*$FC$6+VLOOKUP($FA258,LTREV,LOOKUPS!H$9,0)*$FD$6+VLOOKUP($FA258,CFP,LOOKUPS!H$6,0)*$FE$6+VLOOKUP($FA258,EP,LOOKUPS!H$8,0)*$FF$6+VLOOKUP($FA258,BM,LOOKUPS!H$5,0)*$FG$6+VLOOKUP($FA258,DIV,LOOKUPS!H$7,0)*$FH$6++VLOOKUP($FA258,SIZE,LOOKUPS!H$11,0)*$FI$6),"",VLOOKUP($FA258,MOM,LOOKUPS!H$12,0)*$FB$6+VLOOKUP($FA258,STREV,LOOKUPS!H$10,0)*$FC$6+VLOOKUP($FA258,LTREV,LOOKUPS!H$9,0)*$FD$6+VLOOKUP($FA258,CFP,LOOKUPS!H$6,0)*$FE$6+VLOOKUP($FA258,EP,LOOKUPS!H$8,0)*$FF$6+VLOOKUP($FA258,BM,LOOKUPS!H$5,0)*$FG$6+VLOOKUP($FA258,DIV,LOOKUPS!H$7,0)*$FH$6++VLOOKUP($FA258,SIZE,LOOKUPS!H$11,0)*$FI$6)</f>
        <v/>
      </c>
      <c r="FH258" s="1" t="str">
        <f>IF(ISERROR(VLOOKUP($FA258,MOM,LOOKUPS!I$12,0)*$FB$6+VLOOKUP($FA258,STREV,LOOKUPS!I$10,0)*$FC$6+VLOOKUP($FA258,LTREV,LOOKUPS!I$9,0)*$FD$6+VLOOKUP($FA258,CFP,LOOKUPS!I$6,0)*$FE$6+VLOOKUP($FA258,EP,LOOKUPS!I$8,0)*$FF$6+VLOOKUP($FA258,BM,LOOKUPS!I$5,0)*$FG$6+VLOOKUP($FA258,DIV,LOOKUPS!I$7,0)*$FH$6++VLOOKUP($FA258,SIZE,LOOKUPS!I$11,0)*$FI$6),"",VLOOKUP($FA258,MOM,LOOKUPS!I$12,0)*$FB$6+VLOOKUP($FA258,STREV,LOOKUPS!I$10,0)*$FC$6+VLOOKUP($FA258,LTREV,LOOKUPS!I$9,0)*$FD$6+VLOOKUP($FA258,CFP,LOOKUPS!I$6,0)*$FE$6+VLOOKUP($FA258,EP,LOOKUPS!I$8,0)*$FF$6+VLOOKUP($FA258,BM,LOOKUPS!I$5,0)*$FG$6+VLOOKUP($FA258,DIV,LOOKUPS!I$7,0)*$FH$6++VLOOKUP($FA258,SIZE,LOOKUPS!I$11,0)*$FI$6)</f>
        <v/>
      </c>
      <c r="FI258" s="1" t="str">
        <f>IF(ISERROR(VLOOKUP($FA258,MOM,LOOKUPS!J$12,0)*$FB$6+VLOOKUP($FA258,STREV,LOOKUPS!J$10,0)*$FC$6+VLOOKUP($FA258,LTREV,LOOKUPS!J$9,0)*$FD$6+VLOOKUP($FA258,CFP,LOOKUPS!J$6,0)*$FE$6+VLOOKUP($FA258,EP,LOOKUPS!J$8,0)*$FF$6+VLOOKUP($FA258,BM,LOOKUPS!J$5,0)*$FG$6+VLOOKUP($FA258,DIV,LOOKUPS!J$7,0)*$FH$6++VLOOKUP($FA258,SIZE,LOOKUPS!J$11,0)*$FI$6),"",VLOOKUP($FA258,MOM,LOOKUPS!J$12,0)*$FB$6+VLOOKUP($FA258,STREV,LOOKUPS!J$10,0)*$FC$6+VLOOKUP($FA258,LTREV,LOOKUPS!J$9,0)*$FD$6+VLOOKUP($FA258,CFP,LOOKUPS!J$6,0)*$FE$6+VLOOKUP($FA258,EP,LOOKUPS!J$8,0)*$FF$6+VLOOKUP($FA258,BM,LOOKUPS!J$5,0)*$FG$6+VLOOKUP($FA258,DIV,LOOKUPS!J$7,0)*$FH$6++VLOOKUP($FA258,SIZE,LOOKUPS!J$11,0)*$FI$6)</f>
        <v/>
      </c>
      <c r="FJ258" s="1" t="str">
        <f>IF(ISERROR(VLOOKUP($FA258,MOM,LOOKUPS!K$12,0)*$FB$6+VLOOKUP($FA258,STREV,LOOKUPS!K$10,0)*$FC$6+VLOOKUP($FA258,LTREV,LOOKUPS!K$9,0)*$FD$6+VLOOKUP($FA258,CFP,LOOKUPS!K$6,0)*$FE$6+VLOOKUP($FA258,EP,LOOKUPS!K$8,0)*$FF$6+VLOOKUP($FA258,BM,LOOKUPS!K$5,0)*$FG$6+VLOOKUP($FA258,DIV,LOOKUPS!K$7,0)*$FH$6++VLOOKUP($FA258,SIZE,LOOKUPS!K$11,0)*$FI$6),"",VLOOKUP($FA258,MOM,LOOKUPS!K$12,0)*$FB$6+VLOOKUP($FA258,STREV,LOOKUPS!K$10,0)*$FC$6+VLOOKUP($FA258,LTREV,LOOKUPS!K$9,0)*$FD$6+VLOOKUP($FA258,CFP,LOOKUPS!K$6,0)*$FE$6+VLOOKUP($FA258,EP,LOOKUPS!K$8,0)*$FF$6+VLOOKUP($FA258,BM,LOOKUPS!K$5,0)*$FG$6+VLOOKUP($FA258,DIV,LOOKUPS!K$7,0)*$FH$6++VLOOKUP($FA258,SIZE,LOOKUPS!K$11,0)*$FI$6)</f>
        <v/>
      </c>
      <c r="FK258" s="1" t="str">
        <f>IF(ISERROR(VLOOKUP($FA258,MOM,LOOKUPS!L$12,0)*$FB$6+VLOOKUP($FA258,STREV,LOOKUPS!L$10,0)*$FC$6+VLOOKUP($FA258,LTREV,LOOKUPS!L$9,0)*$FD$6+VLOOKUP($FA258,CFP,LOOKUPS!L$6,0)*$FE$6+VLOOKUP($FA258,EP,LOOKUPS!L$8,0)*$FF$6+VLOOKUP($FA258,BM,LOOKUPS!L$5,0)*$FG$6+VLOOKUP($FA258,DIV,LOOKUPS!L$7,0)*$FH$6++VLOOKUP($FA258,SIZE,LOOKUPS!L$11,0)*$FI$6),"",VLOOKUP($FA258,MOM,LOOKUPS!L$12,0)*$FB$6+VLOOKUP($FA258,STREV,LOOKUPS!L$10,0)*$FC$6+VLOOKUP($FA258,LTREV,LOOKUPS!L$9,0)*$FD$6+VLOOKUP($FA258,CFP,LOOKUPS!L$6,0)*$FE$6+VLOOKUP($FA258,EP,LOOKUPS!L$8,0)*$FF$6+VLOOKUP($FA258,BM,LOOKUPS!L$5,0)*$FG$6+VLOOKUP($FA258,DIV,LOOKUPS!L$7,0)*$FH$6++VLOOKUP($FA258,SIZE,LOOKUPS!L$11,0)*$FI$6)</f>
        <v/>
      </c>
    </row>
    <row r="259" spans="1:167" x14ac:dyDescent="0.3">
      <c r="A259" s="1">
        <v>194710</v>
      </c>
      <c r="B259" s="1">
        <v>2.68</v>
      </c>
      <c r="C259" s="1">
        <v>4.37</v>
      </c>
      <c r="D259" s="1">
        <v>3.97</v>
      </c>
      <c r="E259" s="1">
        <v>3.99</v>
      </c>
      <c r="F259" s="1">
        <v>2.37</v>
      </c>
      <c r="G259" s="1">
        <v>3.97</v>
      </c>
      <c r="H259" s="1">
        <v>2.41</v>
      </c>
      <c r="I259" s="1">
        <v>3.37</v>
      </c>
      <c r="J259" s="1">
        <v>2.4900000000000002</v>
      </c>
      <c r="K259" s="1">
        <v>4.55</v>
      </c>
      <c r="M259" s="1">
        <v>194611</v>
      </c>
      <c r="N259" s="1">
        <v>-1.55</v>
      </c>
      <c r="O259" s="1">
        <v>-0.6</v>
      </c>
      <c r="P259" s="1">
        <v>-0.18</v>
      </c>
      <c r="Q259" s="1">
        <v>-1.06</v>
      </c>
      <c r="R259" s="1">
        <v>1.1499999999999999</v>
      </c>
      <c r="S259" s="1">
        <v>0.04</v>
      </c>
      <c r="T259" s="1">
        <v>0.28000000000000003</v>
      </c>
      <c r="U259" s="1">
        <v>0.35</v>
      </c>
      <c r="V259" s="1">
        <v>-0.54</v>
      </c>
      <c r="W259" s="1">
        <v>-0.7</v>
      </c>
      <c r="Y259" s="1">
        <v>195110</v>
      </c>
      <c r="Z259" s="1">
        <v>-3.26</v>
      </c>
      <c r="AA259" s="1">
        <v>-3.06</v>
      </c>
      <c r="AB259" s="1">
        <v>-2.66</v>
      </c>
      <c r="AC259" s="1">
        <v>-2.31</v>
      </c>
      <c r="AD259" s="1">
        <v>-1.8</v>
      </c>
      <c r="AE259" s="1">
        <v>-1.82</v>
      </c>
      <c r="AF259" s="1">
        <v>-2.5099999999999998</v>
      </c>
      <c r="AG259" s="1">
        <v>-1.88</v>
      </c>
      <c r="AH259" s="1">
        <v>-4.03</v>
      </c>
      <c r="AI259" s="1">
        <v>-2.4900000000000002</v>
      </c>
      <c r="AK259">
        <v>197204</v>
      </c>
      <c r="AL259">
        <v>0.38</v>
      </c>
      <c r="AM259">
        <v>0.34</v>
      </c>
      <c r="AN259">
        <v>-0.02</v>
      </c>
      <c r="AO259">
        <v>0.46</v>
      </c>
      <c r="AP259">
        <v>0.04</v>
      </c>
      <c r="AQ259">
        <v>-0.19</v>
      </c>
      <c r="AR259">
        <v>0.38</v>
      </c>
      <c r="AS259">
        <v>0.67</v>
      </c>
      <c r="AT259">
        <v>0.42</v>
      </c>
      <c r="AU259">
        <v>-0.08</v>
      </c>
      <c r="AV259">
        <v>0.16</v>
      </c>
      <c r="AW259">
        <v>1.03</v>
      </c>
      <c r="AX259">
        <v>-1.48</v>
      </c>
      <c r="AY259">
        <v>-0.44</v>
      </c>
      <c r="AZ259">
        <v>1.1499999999999999</v>
      </c>
      <c r="BA259">
        <v>0.77</v>
      </c>
      <c r="BB259">
        <v>0.56999999999999995</v>
      </c>
      <c r="BC259">
        <v>0.67</v>
      </c>
      <c r="BD259">
        <v>0.22</v>
      </c>
      <c r="BF259" s="1">
        <v>197204</v>
      </c>
      <c r="BG259" s="1">
        <v>0.32</v>
      </c>
      <c r="BH259" s="1">
        <v>7.0000000000000007E-2</v>
      </c>
      <c r="BI259" s="1">
        <v>0.75</v>
      </c>
      <c r="BJ259" s="1">
        <v>-0.03</v>
      </c>
      <c r="BK259" s="1">
        <v>0.1</v>
      </c>
      <c r="BL259" s="1">
        <v>0.69</v>
      </c>
      <c r="BM259" s="1">
        <v>0.35</v>
      </c>
      <c r="BN259" s="1">
        <v>-0.01</v>
      </c>
      <c r="BO259" s="1">
        <v>0.27</v>
      </c>
      <c r="BP259" s="1">
        <v>0.88</v>
      </c>
      <c r="BQ259" s="1">
        <v>-0.78</v>
      </c>
      <c r="BR259" s="1">
        <v>0</v>
      </c>
      <c r="BS259" s="1">
        <v>1.47</v>
      </c>
      <c r="BT259" s="1">
        <v>1.1200000000000001</v>
      </c>
      <c r="BU259" s="1">
        <v>-0.43</v>
      </c>
      <c r="BV259" s="1">
        <v>0.8</v>
      </c>
      <c r="BW259" s="1">
        <v>-0.78</v>
      </c>
      <c r="BX259" s="1">
        <v>0.48</v>
      </c>
      <c r="BY259" s="1">
        <v>0.11</v>
      </c>
      <c r="CA259" s="1">
        <v>194704</v>
      </c>
      <c r="CB259" s="1">
        <v>-19.38</v>
      </c>
      <c r="CC259" s="1">
        <v>-8.27</v>
      </c>
      <c r="CD259" s="1">
        <v>-7.8</v>
      </c>
      <c r="CE259" s="1">
        <v>-8.64</v>
      </c>
      <c r="CF259" s="1">
        <v>-8.4499999999999993</v>
      </c>
      <c r="CG259" s="1">
        <v>-7.61</v>
      </c>
      <c r="CH259" s="1">
        <v>-8.01</v>
      </c>
      <c r="CI259" s="1">
        <v>-8</v>
      </c>
      <c r="CJ259" s="1">
        <v>-8.9</v>
      </c>
      <c r="CK259" s="1">
        <v>-8.56</v>
      </c>
      <c r="CL259" s="1">
        <v>-8.34</v>
      </c>
      <c r="CM259" s="1">
        <v>-7.89</v>
      </c>
      <c r="CN259" s="1">
        <v>-7.32</v>
      </c>
      <c r="CO259" s="1">
        <v>-8.06</v>
      </c>
      <c r="CP259" s="1">
        <v>-7.96</v>
      </c>
      <c r="CQ259" s="1">
        <v>-7.88</v>
      </c>
      <c r="CR259" s="1">
        <v>-8.1199999999999992</v>
      </c>
      <c r="CS259" s="1">
        <v>-7.29</v>
      </c>
      <c r="CT259" s="1">
        <v>-10.51</v>
      </c>
      <c r="CV259" s="1">
        <v>194804</v>
      </c>
      <c r="CW259" s="1">
        <v>6.13</v>
      </c>
      <c r="CX259" s="1">
        <v>4.0999999999999996</v>
      </c>
      <c r="CY259" s="1">
        <v>3.15</v>
      </c>
      <c r="CZ259" s="1">
        <v>3.32</v>
      </c>
      <c r="DA259" s="1">
        <v>3.94</v>
      </c>
      <c r="DB259" s="1">
        <v>3.21</v>
      </c>
      <c r="DC259" s="1">
        <v>3.07</v>
      </c>
      <c r="DD259" s="1">
        <v>4.1500000000000004</v>
      </c>
      <c r="DE259" s="1">
        <v>3.05</v>
      </c>
      <c r="DF259" s="1">
        <v>3.48</v>
      </c>
      <c r="DG259" s="1">
        <v>4.41</v>
      </c>
      <c r="DH259" s="1">
        <v>4.4000000000000004</v>
      </c>
      <c r="DI259" s="1">
        <v>2.02</v>
      </c>
      <c r="DJ259" s="1">
        <v>3.34</v>
      </c>
      <c r="DK259" s="1">
        <v>2.81</v>
      </c>
      <c r="DL259" s="1">
        <v>4.42</v>
      </c>
      <c r="DM259" s="1">
        <v>3.86</v>
      </c>
      <c r="DN259" s="1">
        <v>3.49</v>
      </c>
      <c r="DO259" s="1">
        <v>2.62</v>
      </c>
      <c r="DQ259" s="1">
        <v>194704</v>
      </c>
      <c r="DR259" s="1">
        <v>-99.99</v>
      </c>
      <c r="DS259" s="1">
        <v>-9.94</v>
      </c>
      <c r="DT259" s="1">
        <v>-8.3800000000000008</v>
      </c>
      <c r="DU259" s="1">
        <v>-6.26</v>
      </c>
      <c r="DV259" s="1">
        <v>-10.69</v>
      </c>
      <c r="DW259" s="1">
        <v>-8.4700000000000006</v>
      </c>
      <c r="DX259" s="1">
        <v>-8.2200000000000006</v>
      </c>
      <c r="DY259" s="1">
        <v>-7.92</v>
      </c>
      <c r="DZ259" s="1">
        <v>-5.76</v>
      </c>
      <c r="EA259" s="1">
        <v>-12.19</v>
      </c>
      <c r="EB259" s="1">
        <v>-9.18</v>
      </c>
      <c r="EC259" s="1">
        <v>-8.4600000000000009</v>
      </c>
      <c r="ED259" s="1">
        <v>-8.4700000000000006</v>
      </c>
      <c r="EE259" s="1">
        <v>-8.49</v>
      </c>
      <c r="EF259" s="1">
        <v>-7.96</v>
      </c>
      <c r="EG259" s="1">
        <v>-8.6</v>
      </c>
      <c r="EH259" s="1">
        <v>-7.25</v>
      </c>
      <c r="EI259" s="1">
        <v>-7.18</v>
      </c>
      <c r="EJ259" s="1">
        <v>-4.37</v>
      </c>
      <c r="EL259">
        <v>194704</v>
      </c>
      <c r="EM259">
        <v>-4.8</v>
      </c>
      <c r="EN259">
        <v>-3.97</v>
      </c>
      <c r="EO259">
        <v>0.85</v>
      </c>
      <c r="EP259">
        <v>0.03</v>
      </c>
      <c r="ER259" s="1">
        <v>194710</v>
      </c>
      <c r="ES259" s="1">
        <v>1.34</v>
      </c>
      <c r="EU259" s="1">
        <v>194611</v>
      </c>
      <c r="EV259" s="1">
        <v>-0.08</v>
      </c>
      <c r="EX259" s="1">
        <v>195110</v>
      </c>
      <c r="EY259" s="1">
        <v>-0.56999999999999995</v>
      </c>
      <c r="FA259" s="1">
        <v>194710</v>
      </c>
      <c r="FB259" s="1" t="str">
        <f>IF(ISERROR(VLOOKUP($FA259,MOM,LOOKUPS!C$12,0)*$FB$6+VLOOKUP($FA259,STREV,LOOKUPS!C$10,0)*$FC$6+VLOOKUP($FA259,LTREV,LOOKUPS!C$9,0)*$FD$6+VLOOKUP($FA259,CFP,LOOKUPS!C$6,0)*$FE$6+VLOOKUP($FA259,EP,LOOKUPS!C$8,0)*$FF$6+VLOOKUP($FA259,BM,LOOKUPS!C$5,0)*$FG$6+VLOOKUP($FA259,DIV,LOOKUPS!C$7,0)*$FH$6++VLOOKUP($FA259,SIZE,LOOKUPS!C$11,0)*$FI$6),"",VLOOKUP($FA259,MOM,LOOKUPS!C$12,0)*$FB$6+VLOOKUP($FA259,STREV,LOOKUPS!C$10,0)*$FC$6+VLOOKUP($FA259,LTREV,LOOKUPS!C$9,0)*$FD$6+VLOOKUP($FA259,CFP,LOOKUPS!C$6,0)*$FE$6+VLOOKUP($FA259,EP,LOOKUPS!C$8,0)*$FF$6+VLOOKUP($FA259,BM,LOOKUPS!C$5,0)*$FG$6+VLOOKUP($FA259,DIV,LOOKUPS!C$7,0)*$FH$6++VLOOKUP($FA259,SIZE,LOOKUPS!C$11,0)*$FI$6)</f>
        <v/>
      </c>
      <c r="FC259" s="1" t="str">
        <f>IF(ISERROR(VLOOKUP($FA259,MOM,LOOKUPS!D$12,0)*$FB$6+VLOOKUP($FA259,STREV,LOOKUPS!D$10,0)*$FC$6+VLOOKUP($FA259,LTREV,LOOKUPS!D$9,0)*$FD$6+VLOOKUP($FA259,CFP,LOOKUPS!D$6,0)*$FE$6+VLOOKUP($FA259,EP,LOOKUPS!D$8,0)*$FF$6+VLOOKUP($FA259,BM,LOOKUPS!D$5,0)*$FG$6+VLOOKUP($FA259,DIV,LOOKUPS!D$7,0)*$FH$6++VLOOKUP($FA259,SIZE,LOOKUPS!D$11,0)*$FI$6),"",VLOOKUP($FA259,MOM,LOOKUPS!D$12,0)*$FB$6+VLOOKUP($FA259,STREV,LOOKUPS!D$10,0)*$FC$6+VLOOKUP($FA259,LTREV,LOOKUPS!D$9,0)*$FD$6+VLOOKUP($FA259,CFP,LOOKUPS!D$6,0)*$FE$6+VLOOKUP($FA259,EP,LOOKUPS!D$8,0)*$FF$6+VLOOKUP($FA259,BM,LOOKUPS!D$5,0)*$FG$6+VLOOKUP($FA259,DIV,LOOKUPS!D$7,0)*$FH$6++VLOOKUP($FA259,SIZE,LOOKUPS!D$11,0)*$FI$6)</f>
        <v/>
      </c>
      <c r="FD259" s="1" t="str">
        <f>IF(ISERROR(VLOOKUP($FA259,MOM,LOOKUPS!E$12,0)*$FB$6+VLOOKUP($FA259,STREV,LOOKUPS!E$10,0)*$FC$6+VLOOKUP($FA259,LTREV,LOOKUPS!E$9,0)*$FD$6+VLOOKUP($FA259,CFP,LOOKUPS!E$6,0)*$FE$6+VLOOKUP($FA259,EP,LOOKUPS!E$8,0)*$FF$6+VLOOKUP($FA259,BM,LOOKUPS!E$5,0)*$FG$6+VLOOKUP($FA259,DIV,LOOKUPS!E$7,0)*$FH$6++VLOOKUP($FA259,SIZE,LOOKUPS!E$11,0)*$FI$6),"",VLOOKUP($FA259,MOM,LOOKUPS!E$12,0)*$FB$6+VLOOKUP($FA259,STREV,LOOKUPS!E$10,0)*$FC$6+VLOOKUP($FA259,LTREV,LOOKUPS!E$9,0)*$FD$6+VLOOKUP($FA259,CFP,LOOKUPS!E$6,0)*$FE$6+VLOOKUP($FA259,EP,LOOKUPS!E$8,0)*$FF$6+VLOOKUP($FA259,BM,LOOKUPS!E$5,0)*$FG$6+VLOOKUP($FA259,DIV,LOOKUPS!E$7,0)*$FH$6++VLOOKUP($FA259,SIZE,LOOKUPS!E$11,0)*$FI$6)</f>
        <v/>
      </c>
      <c r="FE259" s="1" t="str">
        <f>IF(ISERROR(VLOOKUP($FA259,MOM,LOOKUPS!F$12,0)*$FB$6+VLOOKUP($FA259,STREV,LOOKUPS!F$10,0)*$FC$6+VLOOKUP($FA259,LTREV,LOOKUPS!F$9,0)*$FD$6+VLOOKUP($FA259,CFP,LOOKUPS!F$6,0)*$FE$6+VLOOKUP($FA259,EP,LOOKUPS!F$8,0)*$FF$6+VLOOKUP($FA259,BM,LOOKUPS!F$5,0)*$FG$6+VLOOKUP($FA259,DIV,LOOKUPS!F$7,0)*$FH$6++VLOOKUP($FA259,SIZE,LOOKUPS!F$11,0)*$FI$6),"",VLOOKUP($FA259,MOM,LOOKUPS!F$12,0)*$FB$6+VLOOKUP($FA259,STREV,LOOKUPS!F$10,0)*$FC$6+VLOOKUP($FA259,LTREV,LOOKUPS!F$9,0)*$FD$6+VLOOKUP($FA259,CFP,LOOKUPS!F$6,0)*$FE$6+VLOOKUP($FA259,EP,LOOKUPS!F$8,0)*$FF$6+VLOOKUP($FA259,BM,LOOKUPS!F$5,0)*$FG$6+VLOOKUP($FA259,DIV,LOOKUPS!F$7,0)*$FH$6++VLOOKUP($FA259,SIZE,LOOKUPS!F$11,0)*$FI$6)</f>
        <v/>
      </c>
      <c r="FF259" s="1" t="str">
        <f>IF(ISERROR(VLOOKUP($FA259,MOM,LOOKUPS!G$12,0)*$FB$6+VLOOKUP($FA259,STREV,LOOKUPS!G$10,0)*$FC$6+VLOOKUP($FA259,LTREV,LOOKUPS!G$9,0)*$FD$6+VLOOKUP($FA259,CFP,LOOKUPS!G$6,0)*$FE$6+VLOOKUP($FA259,EP,LOOKUPS!G$8,0)*$FF$6+VLOOKUP($FA259,BM,LOOKUPS!G$5,0)*$FG$6+VLOOKUP($FA259,DIV,LOOKUPS!G$7,0)*$FH$6++VLOOKUP($FA259,SIZE,LOOKUPS!G$11,0)*$FI$6),"",VLOOKUP($FA259,MOM,LOOKUPS!G$12,0)*$FB$6+VLOOKUP($FA259,STREV,LOOKUPS!G$10,0)*$FC$6+VLOOKUP($FA259,LTREV,LOOKUPS!G$9,0)*$FD$6+VLOOKUP($FA259,CFP,LOOKUPS!G$6,0)*$FE$6+VLOOKUP($FA259,EP,LOOKUPS!G$8,0)*$FF$6+VLOOKUP($FA259,BM,LOOKUPS!G$5,0)*$FG$6+VLOOKUP($FA259,DIV,LOOKUPS!G$7,0)*$FH$6++VLOOKUP($FA259,SIZE,LOOKUPS!G$11,0)*$FI$6)</f>
        <v/>
      </c>
      <c r="FG259" s="1" t="str">
        <f>IF(ISERROR(VLOOKUP($FA259,MOM,LOOKUPS!H$12,0)*$FB$6+VLOOKUP($FA259,STREV,LOOKUPS!H$10,0)*$FC$6+VLOOKUP($FA259,LTREV,LOOKUPS!H$9,0)*$FD$6+VLOOKUP($FA259,CFP,LOOKUPS!H$6,0)*$FE$6+VLOOKUP($FA259,EP,LOOKUPS!H$8,0)*$FF$6+VLOOKUP($FA259,BM,LOOKUPS!H$5,0)*$FG$6+VLOOKUP($FA259,DIV,LOOKUPS!H$7,0)*$FH$6++VLOOKUP($FA259,SIZE,LOOKUPS!H$11,0)*$FI$6),"",VLOOKUP($FA259,MOM,LOOKUPS!H$12,0)*$FB$6+VLOOKUP($FA259,STREV,LOOKUPS!H$10,0)*$FC$6+VLOOKUP($FA259,LTREV,LOOKUPS!H$9,0)*$FD$6+VLOOKUP($FA259,CFP,LOOKUPS!H$6,0)*$FE$6+VLOOKUP($FA259,EP,LOOKUPS!H$8,0)*$FF$6+VLOOKUP($FA259,BM,LOOKUPS!H$5,0)*$FG$6+VLOOKUP($FA259,DIV,LOOKUPS!H$7,0)*$FH$6++VLOOKUP($FA259,SIZE,LOOKUPS!H$11,0)*$FI$6)</f>
        <v/>
      </c>
      <c r="FH259" s="1" t="str">
        <f>IF(ISERROR(VLOOKUP($FA259,MOM,LOOKUPS!I$12,0)*$FB$6+VLOOKUP($FA259,STREV,LOOKUPS!I$10,0)*$FC$6+VLOOKUP($FA259,LTREV,LOOKUPS!I$9,0)*$FD$6+VLOOKUP($FA259,CFP,LOOKUPS!I$6,0)*$FE$6+VLOOKUP($FA259,EP,LOOKUPS!I$8,0)*$FF$6+VLOOKUP($FA259,BM,LOOKUPS!I$5,0)*$FG$6+VLOOKUP($FA259,DIV,LOOKUPS!I$7,0)*$FH$6++VLOOKUP($FA259,SIZE,LOOKUPS!I$11,0)*$FI$6),"",VLOOKUP($FA259,MOM,LOOKUPS!I$12,0)*$FB$6+VLOOKUP($FA259,STREV,LOOKUPS!I$10,0)*$FC$6+VLOOKUP($FA259,LTREV,LOOKUPS!I$9,0)*$FD$6+VLOOKUP($FA259,CFP,LOOKUPS!I$6,0)*$FE$6+VLOOKUP($FA259,EP,LOOKUPS!I$8,0)*$FF$6+VLOOKUP($FA259,BM,LOOKUPS!I$5,0)*$FG$6+VLOOKUP($FA259,DIV,LOOKUPS!I$7,0)*$FH$6++VLOOKUP($FA259,SIZE,LOOKUPS!I$11,0)*$FI$6)</f>
        <v/>
      </c>
      <c r="FI259" s="1" t="str">
        <f>IF(ISERROR(VLOOKUP($FA259,MOM,LOOKUPS!J$12,0)*$FB$6+VLOOKUP($FA259,STREV,LOOKUPS!J$10,0)*$FC$6+VLOOKUP($FA259,LTREV,LOOKUPS!J$9,0)*$FD$6+VLOOKUP($FA259,CFP,LOOKUPS!J$6,0)*$FE$6+VLOOKUP($FA259,EP,LOOKUPS!J$8,0)*$FF$6+VLOOKUP($FA259,BM,LOOKUPS!J$5,0)*$FG$6+VLOOKUP($FA259,DIV,LOOKUPS!J$7,0)*$FH$6++VLOOKUP($FA259,SIZE,LOOKUPS!J$11,0)*$FI$6),"",VLOOKUP($FA259,MOM,LOOKUPS!J$12,0)*$FB$6+VLOOKUP($FA259,STREV,LOOKUPS!J$10,0)*$FC$6+VLOOKUP($FA259,LTREV,LOOKUPS!J$9,0)*$FD$6+VLOOKUP($FA259,CFP,LOOKUPS!J$6,0)*$FE$6+VLOOKUP($FA259,EP,LOOKUPS!J$8,0)*$FF$6+VLOOKUP($FA259,BM,LOOKUPS!J$5,0)*$FG$6+VLOOKUP($FA259,DIV,LOOKUPS!J$7,0)*$FH$6++VLOOKUP($FA259,SIZE,LOOKUPS!J$11,0)*$FI$6)</f>
        <v/>
      </c>
      <c r="FJ259" s="1" t="str">
        <f>IF(ISERROR(VLOOKUP($FA259,MOM,LOOKUPS!K$12,0)*$FB$6+VLOOKUP($FA259,STREV,LOOKUPS!K$10,0)*$FC$6+VLOOKUP($FA259,LTREV,LOOKUPS!K$9,0)*$FD$6+VLOOKUP($FA259,CFP,LOOKUPS!K$6,0)*$FE$6+VLOOKUP($FA259,EP,LOOKUPS!K$8,0)*$FF$6+VLOOKUP($FA259,BM,LOOKUPS!K$5,0)*$FG$6+VLOOKUP($FA259,DIV,LOOKUPS!K$7,0)*$FH$6++VLOOKUP($FA259,SIZE,LOOKUPS!K$11,0)*$FI$6),"",VLOOKUP($FA259,MOM,LOOKUPS!K$12,0)*$FB$6+VLOOKUP($FA259,STREV,LOOKUPS!K$10,0)*$FC$6+VLOOKUP($FA259,LTREV,LOOKUPS!K$9,0)*$FD$6+VLOOKUP($FA259,CFP,LOOKUPS!K$6,0)*$FE$6+VLOOKUP($FA259,EP,LOOKUPS!K$8,0)*$FF$6+VLOOKUP($FA259,BM,LOOKUPS!K$5,0)*$FG$6+VLOOKUP($FA259,DIV,LOOKUPS!K$7,0)*$FH$6++VLOOKUP($FA259,SIZE,LOOKUPS!K$11,0)*$FI$6)</f>
        <v/>
      </c>
      <c r="FK259" s="1" t="str">
        <f>IF(ISERROR(VLOOKUP($FA259,MOM,LOOKUPS!L$12,0)*$FB$6+VLOOKUP($FA259,STREV,LOOKUPS!L$10,0)*$FC$6+VLOOKUP($FA259,LTREV,LOOKUPS!L$9,0)*$FD$6+VLOOKUP($FA259,CFP,LOOKUPS!L$6,0)*$FE$6+VLOOKUP($FA259,EP,LOOKUPS!L$8,0)*$FF$6+VLOOKUP($FA259,BM,LOOKUPS!L$5,0)*$FG$6+VLOOKUP($FA259,DIV,LOOKUPS!L$7,0)*$FH$6++VLOOKUP($FA259,SIZE,LOOKUPS!L$11,0)*$FI$6),"",VLOOKUP($FA259,MOM,LOOKUPS!L$12,0)*$FB$6+VLOOKUP($FA259,STREV,LOOKUPS!L$10,0)*$FC$6+VLOOKUP($FA259,LTREV,LOOKUPS!L$9,0)*$FD$6+VLOOKUP($FA259,CFP,LOOKUPS!L$6,0)*$FE$6+VLOOKUP($FA259,EP,LOOKUPS!L$8,0)*$FF$6+VLOOKUP($FA259,BM,LOOKUPS!L$5,0)*$FG$6+VLOOKUP($FA259,DIV,LOOKUPS!L$7,0)*$FH$6++VLOOKUP($FA259,SIZE,LOOKUPS!L$11,0)*$FI$6)</f>
        <v/>
      </c>
    </row>
    <row r="260" spans="1:167" x14ac:dyDescent="0.3">
      <c r="A260" s="1">
        <v>194711</v>
      </c>
      <c r="B260" s="1">
        <v>-7.06</v>
      </c>
      <c r="C260" s="1">
        <v>-4.74</v>
      </c>
      <c r="D260" s="1">
        <v>-4.58</v>
      </c>
      <c r="E260" s="1">
        <v>-3.6</v>
      </c>
      <c r="F260" s="1">
        <v>-2.69</v>
      </c>
      <c r="G260" s="1">
        <v>-3.29</v>
      </c>
      <c r="H260" s="1">
        <v>-1.71</v>
      </c>
      <c r="I260" s="1">
        <v>-1.45</v>
      </c>
      <c r="J260" s="1">
        <v>-0.86</v>
      </c>
      <c r="K260" s="1">
        <v>0.06</v>
      </c>
      <c r="M260" s="1">
        <v>194612</v>
      </c>
      <c r="N260" s="1">
        <v>2.83</v>
      </c>
      <c r="O260" s="1">
        <v>5.3</v>
      </c>
      <c r="P260" s="1">
        <v>4.93</v>
      </c>
      <c r="Q260" s="1">
        <v>4.97</v>
      </c>
      <c r="R260" s="1">
        <v>4.38</v>
      </c>
      <c r="S260" s="1">
        <v>4.4000000000000004</v>
      </c>
      <c r="T260" s="1">
        <v>5.0199999999999996</v>
      </c>
      <c r="U260" s="1">
        <v>6.21</v>
      </c>
      <c r="V260" s="1">
        <v>5.12</v>
      </c>
      <c r="W260" s="1">
        <v>4.59</v>
      </c>
      <c r="Y260" s="1">
        <v>195111</v>
      </c>
      <c r="Z260" s="1">
        <v>-0.37</v>
      </c>
      <c r="AA260" s="1">
        <v>0.18</v>
      </c>
      <c r="AB260" s="1">
        <v>-0.12</v>
      </c>
      <c r="AC260" s="1">
        <v>0.46</v>
      </c>
      <c r="AD260" s="1">
        <v>0.6</v>
      </c>
      <c r="AE260" s="1">
        <v>1.48</v>
      </c>
      <c r="AF260" s="1">
        <v>1.32</v>
      </c>
      <c r="AG260" s="1">
        <v>1.4</v>
      </c>
      <c r="AH260" s="1">
        <v>1.1599999999999999</v>
      </c>
      <c r="AI260" s="1">
        <v>0.96</v>
      </c>
      <c r="AK260">
        <v>197205</v>
      </c>
      <c r="AL260">
        <v>-5.03</v>
      </c>
      <c r="AM260">
        <v>-0.74</v>
      </c>
      <c r="AN260">
        <v>-2.2599999999999998</v>
      </c>
      <c r="AO260">
        <v>-1.86</v>
      </c>
      <c r="AP260">
        <v>-0.59</v>
      </c>
      <c r="AQ260">
        <v>-1.99</v>
      </c>
      <c r="AR260">
        <v>-2.0099999999999998</v>
      </c>
      <c r="AS260">
        <v>-1.6</v>
      </c>
      <c r="AT260">
        <v>-2.11</v>
      </c>
      <c r="AU260">
        <v>-0.47</v>
      </c>
      <c r="AV260">
        <v>-0.73</v>
      </c>
      <c r="AW260">
        <v>-1.07</v>
      </c>
      <c r="AX260">
        <v>-2.97</v>
      </c>
      <c r="AY260">
        <v>-2.3199999999999998</v>
      </c>
      <c r="AZ260">
        <v>-1.72</v>
      </c>
      <c r="BA260">
        <v>-2</v>
      </c>
      <c r="BB260">
        <v>-1.21</v>
      </c>
      <c r="BC260">
        <v>-1.49</v>
      </c>
      <c r="BD260">
        <v>-2.58</v>
      </c>
      <c r="BF260" s="1">
        <v>197205</v>
      </c>
      <c r="BG260" s="1">
        <v>-4.8099999999999996</v>
      </c>
      <c r="BH260" s="1">
        <v>-0.95</v>
      </c>
      <c r="BI260" s="1">
        <v>-1.43</v>
      </c>
      <c r="BJ260" s="1">
        <v>-2.5</v>
      </c>
      <c r="BK260" s="1">
        <v>-0.28000000000000003</v>
      </c>
      <c r="BL260" s="1">
        <v>-1.66</v>
      </c>
      <c r="BM260" s="1">
        <v>-1.62</v>
      </c>
      <c r="BN260" s="1">
        <v>-1.72</v>
      </c>
      <c r="BO260" s="1">
        <v>-2.79</v>
      </c>
      <c r="BP260" s="1">
        <v>-0.6</v>
      </c>
      <c r="BQ260" s="1">
        <v>7.0000000000000007E-2</v>
      </c>
      <c r="BR260" s="1">
        <v>-2.39</v>
      </c>
      <c r="BS260" s="1">
        <v>-0.85</v>
      </c>
      <c r="BT260" s="1">
        <v>-1.5</v>
      </c>
      <c r="BU260" s="1">
        <v>-1.74</v>
      </c>
      <c r="BV260" s="1">
        <v>-1.68</v>
      </c>
      <c r="BW260" s="1">
        <v>-1.76</v>
      </c>
      <c r="BX260" s="1">
        <v>-2.64</v>
      </c>
      <c r="BY260" s="1">
        <v>-2.91</v>
      </c>
      <c r="CA260" s="1">
        <v>194705</v>
      </c>
      <c r="CB260" s="1">
        <v>-6.98</v>
      </c>
      <c r="CC260" s="1">
        <v>-4.1500000000000004</v>
      </c>
      <c r="CD260" s="1">
        <v>-3.42</v>
      </c>
      <c r="CE260" s="1">
        <v>-4.0599999999999996</v>
      </c>
      <c r="CF260" s="1">
        <v>-4.1900000000000004</v>
      </c>
      <c r="CG260" s="1">
        <v>-3.66</v>
      </c>
      <c r="CH260" s="1">
        <v>-3.92</v>
      </c>
      <c r="CI260" s="1">
        <v>-3.5</v>
      </c>
      <c r="CJ260" s="1">
        <v>-3.9</v>
      </c>
      <c r="CK260" s="1">
        <v>-4.2300000000000004</v>
      </c>
      <c r="CL260" s="1">
        <v>-4.1399999999999997</v>
      </c>
      <c r="CM260" s="1">
        <v>-4.09</v>
      </c>
      <c r="CN260" s="1">
        <v>-3.24</v>
      </c>
      <c r="CO260" s="1">
        <v>-3.42</v>
      </c>
      <c r="CP260" s="1">
        <v>-4.43</v>
      </c>
      <c r="CQ260" s="1">
        <v>-2.61</v>
      </c>
      <c r="CR260" s="1">
        <v>-4.3899999999999997</v>
      </c>
      <c r="CS260" s="1">
        <v>-3.31</v>
      </c>
      <c r="CT260" s="1">
        <v>-4.5</v>
      </c>
      <c r="CV260" s="1">
        <v>194805</v>
      </c>
      <c r="CW260" s="1">
        <v>12.45</v>
      </c>
      <c r="CX260" s="1">
        <v>8.64</v>
      </c>
      <c r="CY260" s="1">
        <v>7.66</v>
      </c>
      <c r="CZ260" s="1">
        <v>8.83</v>
      </c>
      <c r="DA260" s="1">
        <v>9.0299999999999994</v>
      </c>
      <c r="DB260" s="1">
        <v>7.64</v>
      </c>
      <c r="DC260" s="1">
        <v>7.97</v>
      </c>
      <c r="DD260" s="1">
        <v>7.56</v>
      </c>
      <c r="DE260" s="1">
        <v>9.3000000000000007</v>
      </c>
      <c r="DF260" s="1">
        <v>10.18</v>
      </c>
      <c r="DG260" s="1">
        <v>7.87</v>
      </c>
      <c r="DH260" s="1">
        <v>7.86</v>
      </c>
      <c r="DI260" s="1">
        <v>7.43</v>
      </c>
      <c r="DJ260" s="1">
        <v>7.59</v>
      </c>
      <c r="DK260" s="1">
        <v>8.35</v>
      </c>
      <c r="DL260" s="1">
        <v>7.28</v>
      </c>
      <c r="DM260" s="1">
        <v>7.85</v>
      </c>
      <c r="DN260" s="1">
        <v>9.3800000000000008</v>
      </c>
      <c r="DO260" s="1">
        <v>9.2200000000000006</v>
      </c>
      <c r="DQ260" s="1">
        <v>194705</v>
      </c>
      <c r="DR260" s="1">
        <v>-99.99</v>
      </c>
      <c r="DS260" s="1">
        <v>-5.58</v>
      </c>
      <c r="DT260" s="1">
        <v>-3.8</v>
      </c>
      <c r="DU260" s="1">
        <v>-2.19</v>
      </c>
      <c r="DV260" s="1">
        <v>-6.11</v>
      </c>
      <c r="DW260" s="1">
        <v>-4.3600000000000003</v>
      </c>
      <c r="DX260" s="1">
        <v>-3.96</v>
      </c>
      <c r="DY260" s="1">
        <v>-3.55</v>
      </c>
      <c r="DZ260" s="1">
        <v>-1.28</v>
      </c>
      <c r="EA260" s="1">
        <v>-6.73</v>
      </c>
      <c r="EB260" s="1">
        <v>-5.49</v>
      </c>
      <c r="EC260" s="1">
        <v>-4.5199999999999996</v>
      </c>
      <c r="ED260" s="1">
        <v>-4.2</v>
      </c>
      <c r="EE260" s="1">
        <v>-3.81</v>
      </c>
      <c r="EF260" s="1">
        <v>-4.0999999999999996</v>
      </c>
      <c r="EG260" s="1">
        <v>-3.07</v>
      </c>
      <c r="EH260" s="1">
        <v>-4.01</v>
      </c>
      <c r="EI260" s="1">
        <v>-2.5</v>
      </c>
      <c r="EJ260" s="1">
        <v>-7.0000000000000007E-2</v>
      </c>
      <c r="EL260">
        <v>194705</v>
      </c>
      <c r="EM260">
        <v>-0.97</v>
      </c>
      <c r="EN260">
        <v>-3.26</v>
      </c>
      <c r="EO260">
        <v>0.34</v>
      </c>
      <c r="EP260">
        <v>0.03</v>
      </c>
      <c r="ER260" s="1">
        <v>194711</v>
      </c>
      <c r="ES260" s="1">
        <v>4.2300000000000004</v>
      </c>
      <c r="EU260" s="1">
        <v>194612</v>
      </c>
      <c r="EV260" s="1">
        <v>-7.0000000000000007E-2</v>
      </c>
      <c r="EX260" s="1">
        <v>195111</v>
      </c>
      <c r="EY260" s="1">
        <v>-0.39</v>
      </c>
      <c r="FA260" s="1">
        <v>194711</v>
      </c>
      <c r="FB260" s="1" t="str">
        <f>IF(ISERROR(VLOOKUP($FA260,MOM,LOOKUPS!C$12,0)*$FB$6+VLOOKUP($FA260,STREV,LOOKUPS!C$10,0)*$FC$6+VLOOKUP($FA260,LTREV,LOOKUPS!C$9,0)*$FD$6+VLOOKUP($FA260,CFP,LOOKUPS!C$6,0)*$FE$6+VLOOKUP($FA260,EP,LOOKUPS!C$8,0)*$FF$6+VLOOKUP($FA260,BM,LOOKUPS!C$5,0)*$FG$6+VLOOKUP($FA260,DIV,LOOKUPS!C$7,0)*$FH$6++VLOOKUP($FA260,SIZE,LOOKUPS!C$11,0)*$FI$6),"",VLOOKUP($FA260,MOM,LOOKUPS!C$12,0)*$FB$6+VLOOKUP($FA260,STREV,LOOKUPS!C$10,0)*$FC$6+VLOOKUP($FA260,LTREV,LOOKUPS!C$9,0)*$FD$6+VLOOKUP($FA260,CFP,LOOKUPS!C$6,0)*$FE$6+VLOOKUP($FA260,EP,LOOKUPS!C$8,0)*$FF$6+VLOOKUP($FA260,BM,LOOKUPS!C$5,0)*$FG$6+VLOOKUP($FA260,DIV,LOOKUPS!C$7,0)*$FH$6++VLOOKUP($FA260,SIZE,LOOKUPS!C$11,0)*$FI$6)</f>
        <v/>
      </c>
      <c r="FC260" s="1" t="str">
        <f>IF(ISERROR(VLOOKUP($FA260,MOM,LOOKUPS!D$12,0)*$FB$6+VLOOKUP($FA260,STREV,LOOKUPS!D$10,0)*$FC$6+VLOOKUP($FA260,LTREV,LOOKUPS!D$9,0)*$FD$6+VLOOKUP($FA260,CFP,LOOKUPS!D$6,0)*$FE$6+VLOOKUP($FA260,EP,LOOKUPS!D$8,0)*$FF$6+VLOOKUP($FA260,BM,LOOKUPS!D$5,0)*$FG$6+VLOOKUP($FA260,DIV,LOOKUPS!D$7,0)*$FH$6++VLOOKUP($FA260,SIZE,LOOKUPS!D$11,0)*$FI$6),"",VLOOKUP($FA260,MOM,LOOKUPS!D$12,0)*$FB$6+VLOOKUP($FA260,STREV,LOOKUPS!D$10,0)*$FC$6+VLOOKUP($FA260,LTREV,LOOKUPS!D$9,0)*$FD$6+VLOOKUP($FA260,CFP,LOOKUPS!D$6,0)*$FE$6+VLOOKUP($FA260,EP,LOOKUPS!D$8,0)*$FF$6+VLOOKUP($FA260,BM,LOOKUPS!D$5,0)*$FG$6+VLOOKUP($FA260,DIV,LOOKUPS!D$7,0)*$FH$6++VLOOKUP($FA260,SIZE,LOOKUPS!D$11,0)*$FI$6)</f>
        <v/>
      </c>
      <c r="FD260" s="1" t="str">
        <f>IF(ISERROR(VLOOKUP($FA260,MOM,LOOKUPS!E$12,0)*$FB$6+VLOOKUP($FA260,STREV,LOOKUPS!E$10,0)*$FC$6+VLOOKUP($FA260,LTREV,LOOKUPS!E$9,0)*$FD$6+VLOOKUP($FA260,CFP,LOOKUPS!E$6,0)*$FE$6+VLOOKUP($FA260,EP,LOOKUPS!E$8,0)*$FF$6+VLOOKUP($FA260,BM,LOOKUPS!E$5,0)*$FG$6+VLOOKUP($FA260,DIV,LOOKUPS!E$7,0)*$FH$6++VLOOKUP($FA260,SIZE,LOOKUPS!E$11,0)*$FI$6),"",VLOOKUP($FA260,MOM,LOOKUPS!E$12,0)*$FB$6+VLOOKUP($FA260,STREV,LOOKUPS!E$10,0)*$FC$6+VLOOKUP($FA260,LTREV,LOOKUPS!E$9,0)*$FD$6+VLOOKUP($FA260,CFP,LOOKUPS!E$6,0)*$FE$6+VLOOKUP($FA260,EP,LOOKUPS!E$8,0)*$FF$6+VLOOKUP($FA260,BM,LOOKUPS!E$5,0)*$FG$6+VLOOKUP($FA260,DIV,LOOKUPS!E$7,0)*$FH$6++VLOOKUP($FA260,SIZE,LOOKUPS!E$11,0)*$FI$6)</f>
        <v/>
      </c>
      <c r="FE260" s="1" t="str">
        <f>IF(ISERROR(VLOOKUP($FA260,MOM,LOOKUPS!F$12,0)*$FB$6+VLOOKUP($FA260,STREV,LOOKUPS!F$10,0)*$FC$6+VLOOKUP($FA260,LTREV,LOOKUPS!F$9,0)*$FD$6+VLOOKUP($FA260,CFP,LOOKUPS!F$6,0)*$FE$6+VLOOKUP($FA260,EP,LOOKUPS!F$8,0)*$FF$6+VLOOKUP($FA260,BM,LOOKUPS!F$5,0)*$FG$6+VLOOKUP($FA260,DIV,LOOKUPS!F$7,0)*$FH$6++VLOOKUP($FA260,SIZE,LOOKUPS!F$11,0)*$FI$6),"",VLOOKUP($FA260,MOM,LOOKUPS!F$12,0)*$FB$6+VLOOKUP($FA260,STREV,LOOKUPS!F$10,0)*$FC$6+VLOOKUP($FA260,LTREV,LOOKUPS!F$9,0)*$FD$6+VLOOKUP($FA260,CFP,LOOKUPS!F$6,0)*$FE$6+VLOOKUP($FA260,EP,LOOKUPS!F$8,0)*$FF$6+VLOOKUP($FA260,BM,LOOKUPS!F$5,0)*$FG$6+VLOOKUP($FA260,DIV,LOOKUPS!F$7,0)*$FH$6++VLOOKUP($FA260,SIZE,LOOKUPS!F$11,0)*$FI$6)</f>
        <v/>
      </c>
      <c r="FF260" s="1" t="str">
        <f>IF(ISERROR(VLOOKUP($FA260,MOM,LOOKUPS!G$12,0)*$FB$6+VLOOKUP($FA260,STREV,LOOKUPS!G$10,0)*$FC$6+VLOOKUP($FA260,LTREV,LOOKUPS!G$9,0)*$FD$6+VLOOKUP($FA260,CFP,LOOKUPS!G$6,0)*$FE$6+VLOOKUP($FA260,EP,LOOKUPS!G$8,0)*$FF$6+VLOOKUP($FA260,BM,LOOKUPS!G$5,0)*$FG$6+VLOOKUP($FA260,DIV,LOOKUPS!G$7,0)*$FH$6++VLOOKUP($FA260,SIZE,LOOKUPS!G$11,0)*$FI$6),"",VLOOKUP($FA260,MOM,LOOKUPS!G$12,0)*$FB$6+VLOOKUP($FA260,STREV,LOOKUPS!G$10,0)*$FC$6+VLOOKUP($FA260,LTREV,LOOKUPS!G$9,0)*$FD$6+VLOOKUP($FA260,CFP,LOOKUPS!G$6,0)*$FE$6+VLOOKUP($FA260,EP,LOOKUPS!G$8,0)*$FF$6+VLOOKUP($FA260,BM,LOOKUPS!G$5,0)*$FG$6+VLOOKUP($FA260,DIV,LOOKUPS!G$7,0)*$FH$6++VLOOKUP($FA260,SIZE,LOOKUPS!G$11,0)*$FI$6)</f>
        <v/>
      </c>
      <c r="FG260" s="1" t="str">
        <f>IF(ISERROR(VLOOKUP($FA260,MOM,LOOKUPS!H$12,0)*$FB$6+VLOOKUP($FA260,STREV,LOOKUPS!H$10,0)*$FC$6+VLOOKUP($FA260,LTREV,LOOKUPS!H$9,0)*$FD$6+VLOOKUP($FA260,CFP,LOOKUPS!H$6,0)*$FE$6+VLOOKUP($FA260,EP,LOOKUPS!H$8,0)*$FF$6+VLOOKUP($FA260,BM,LOOKUPS!H$5,0)*$FG$6+VLOOKUP($FA260,DIV,LOOKUPS!H$7,0)*$FH$6++VLOOKUP($FA260,SIZE,LOOKUPS!H$11,0)*$FI$6),"",VLOOKUP($FA260,MOM,LOOKUPS!H$12,0)*$FB$6+VLOOKUP($FA260,STREV,LOOKUPS!H$10,0)*$FC$6+VLOOKUP($FA260,LTREV,LOOKUPS!H$9,0)*$FD$6+VLOOKUP($FA260,CFP,LOOKUPS!H$6,0)*$FE$6+VLOOKUP($FA260,EP,LOOKUPS!H$8,0)*$FF$6+VLOOKUP($FA260,BM,LOOKUPS!H$5,0)*$FG$6+VLOOKUP($FA260,DIV,LOOKUPS!H$7,0)*$FH$6++VLOOKUP($FA260,SIZE,LOOKUPS!H$11,0)*$FI$6)</f>
        <v/>
      </c>
      <c r="FH260" s="1" t="str">
        <f>IF(ISERROR(VLOOKUP($FA260,MOM,LOOKUPS!I$12,0)*$FB$6+VLOOKUP($FA260,STREV,LOOKUPS!I$10,0)*$FC$6+VLOOKUP($FA260,LTREV,LOOKUPS!I$9,0)*$FD$6+VLOOKUP($FA260,CFP,LOOKUPS!I$6,0)*$FE$6+VLOOKUP($FA260,EP,LOOKUPS!I$8,0)*$FF$6+VLOOKUP($FA260,BM,LOOKUPS!I$5,0)*$FG$6+VLOOKUP($FA260,DIV,LOOKUPS!I$7,0)*$FH$6++VLOOKUP($FA260,SIZE,LOOKUPS!I$11,0)*$FI$6),"",VLOOKUP($FA260,MOM,LOOKUPS!I$12,0)*$FB$6+VLOOKUP($FA260,STREV,LOOKUPS!I$10,0)*$FC$6+VLOOKUP($FA260,LTREV,LOOKUPS!I$9,0)*$FD$6+VLOOKUP($FA260,CFP,LOOKUPS!I$6,0)*$FE$6+VLOOKUP($FA260,EP,LOOKUPS!I$8,0)*$FF$6+VLOOKUP($FA260,BM,LOOKUPS!I$5,0)*$FG$6+VLOOKUP($FA260,DIV,LOOKUPS!I$7,0)*$FH$6++VLOOKUP($FA260,SIZE,LOOKUPS!I$11,0)*$FI$6)</f>
        <v/>
      </c>
      <c r="FI260" s="1" t="str">
        <f>IF(ISERROR(VLOOKUP($FA260,MOM,LOOKUPS!J$12,0)*$FB$6+VLOOKUP($FA260,STREV,LOOKUPS!J$10,0)*$FC$6+VLOOKUP($FA260,LTREV,LOOKUPS!J$9,0)*$FD$6+VLOOKUP($FA260,CFP,LOOKUPS!J$6,0)*$FE$6+VLOOKUP($FA260,EP,LOOKUPS!J$8,0)*$FF$6+VLOOKUP($FA260,BM,LOOKUPS!J$5,0)*$FG$6+VLOOKUP($FA260,DIV,LOOKUPS!J$7,0)*$FH$6++VLOOKUP($FA260,SIZE,LOOKUPS!J$11,0)*$FI$6),"",VLOOKUP($FA260,MOM,LOOKUPS!J$12,0)*$FB$6+VLOOKUP($FA260,STREV,LOOKUPS!J$10,0)*$FC$6+VLOOKUP($FA260,LTREV,LOOKUPS!J$9,0)*$FD$6+VLOOKUP($FA260,CFP,LOOKUPS!J$6,0)*$FE$6+VLOOKUP($FA260,EP,LOOKUPS!J$8,0)*$FF$6+VLOOKUP($FA260,BM,LOOKUPS!J$5,0)*$FG$6+VLOOKUP($FA260,DIV,LOOKUPS!J$7,0)*$FH$6++VLOOKUP($FA260,SIZE,LOOKUPS!J$11,0)*$FI$6)</f>
        <v/>
      </c>
      <c r="FJ260" s="1" t="str">
        <f>IF(ISERROR(VLOOKUP($FA260,MOM,LOOKUPS!K$12,0)*$FB$6+VLOOKUP($FA260,STREV,LOOKUPS!K$10,0)*$FC$6+VLOOKUP($FA260,LTREV,LOOKUPS!K$9,0)*$FD$6+VLOOKUP($FA260,CFP,LOOKUPS!K$6,0)*$FE$6+VLOOKUP($FA260,EP,LOOKUPS!K$8,0)*$FF$6+VLOOKUP($FA260,BM,LOOKUPS!K$5,0)*$FG$6+VLOOKUP($FA260,DIV,LOOKUPS!K$7,0)*$FH$6++VLOOKUP($FA260,SIZE,LOOKUPS!K$11,0)*$FI$6),"",VLOOKUP($FA260,MOM,LOOKUPS!K$12,0)*$FB$6+VLOOKUP($FA260,STREV,LOOKUPS!K$10,0)*$FC$6+VLOOKUP($FA260,LTREV,LOOKUPS!K$9,0)*$FD$6+VLOOKUP($FA260,CFP,LOOKUPS!K$6,0)*$FE$6+VLOOKUP($FA260,EP,LOOKUPS!K$8,0)*$FF$6+VLOOKUP($FA260,BM,LOOKUPS!K$5,0)*$FG$6+VLOOKUP($FA260,DIV,LOOKUPS!K$7,0)*$FH$6++VLOOKUP($FA260,SIZE,LOOKUPS!K$11,0)*$FI$6)</f>
        <v/>
      </c>
      <c r="FK260" s="1" t="str">
        <f>IF(ISERROR(VLOOKUP($FA260,MOM,LOOKUPS!L$12,0)*$FB$6+VLOOKUP($FA260,STREV,LOOKUPS!L$10,0)*$FC$6+VLOOKUP($FA260,LTREV,LOOKUPS!L$9,0)*$FD$6+VLOOKUP($FA260,CFP,LOOKUPS!L$6,0)*$FE$6+VLOOKUP($FA260,EP,LOOKUPS!L$8,0)*$FF$6+VLOOKUP($FA260,BM,LOOKUPS!L$5,0)*$FG$6+VLOOKUP($FA260,DIV,LOOKUPS!L$7,0)*$FH$6++VLOOKUP($FA260,SIZE,LOOKUPS!L$11,0)*$FI$6),"",VLOOKUP($FA260,MOM,LOOKUPS!L$12,0)*$FB$6+VLOOKUP($FA260,STREV,LOOKUPS!L$10,0)*$FC$6+VLOOKUP($FA260,LTREV,LOOKUPS!L$9,0)*$FD$6+VLOOKUP($FA260,CFP,LOOKUPS!L$6,0)*$FE$6+VLOOKUP($FA260,EP,LOOKUPS!L$8,0)*$FF$6+VLOOKUP($FA260,BM,LOOKUPS!L$5,0)*$FG$6+VLOOKUP($FA260,DIV,LOOKUPS!L$7,0)*$FH$6++VLOOKUP($FA260,SIZE,LOOKUPS!L$11,0)*$FI$6)</f>
        <v/>
      </c>
    </row>
    <row r="261" spans="1:167" x14ac:dyDescent="0.3">
      <c r="A261" s="1">
        <v>194712</v>
      </c>
      <c r="B261" s="1">
        <v>-1.4</v>
      </c>
      <c r="C261" s="1">
        <v>1.21</v>
      </c>
      <c r="D261" s="1">
        <v>-0.21</v>
      </c>
      <c r="E261" s="1">
        <v>2.9</v>
      </c>
      <c r="F261" s="1">
        <v>2.4900000000000002</v>
      </c>
      <c r="G261" s="1">
        <v>1.26</v>
      </c>
      <c r="H261" s="1">
        <v>2.8</v>
      </c>
      <c r="I261" s="1">
        <v>2.81</v>
      </c>
      <c r="J261" s="1">
        <v>5.36</v>
      </c>
      <c r="K261" s="1">
        <v>5.64</v>
      </c>
      <c r="M261" s="1">
        <v>194701</v>
      </c>
      <c r="N261" s="1">
        <v>6.23</v>
      </c>
      <c r="O261" s="1">
        <v>4.99</v>
      </c>
      <c r="P261" s="1">
        <v>5.35</v>
      </c>
      <c r="Q261" s="1">
        <v>4.24</v>
      </c>
      <c r="R261" s="1">
        <v>2.82</v>
      </c>
      <c r="S261" s="1">
        <v>2.2200000000000002</v>
      </c>
      <c r="T261" s="1">
        <v>3.81</v>
      </c>
      <c r="U261" s="1">
        <v>1.83</v>
      </c>
      <c r="V261" s="1">
        <v>0.98</v>
      </c>
      <c r="W261" s="1">
        <v>-2.2999999999999998</v>
      </c>
      <c r="Y261" s="1">
        <v>195112</v>
      </c>
      <c r="Z261" s="1">
        <v>-0.84</v>
      </c>
      <c r="AA261" s="1">
        <v>0.31</v>
      </c>
      <c r="AB261" s="1">
        <v>-0.13</v>
      </c>
      <c r="AC261" s="1">
        <v>1.38</v>
      </c>
      <c r="AD261" s="1">
        <v>1.89</v>
      </c>
      <c r="AE261" s="1">
        <v>2.23</v>
      </c>
      <c r="AF261" s="1">
        <v>2.37</v>
      </c>
      <c r="AG261" s="1">
        <v>2.97</v>
      </c>
      <c r="AH261" s="1">
        <v>2.13</v>
      </c>
      <c r="AI261" s="1">
        <v>1.54</v>
      </c>
      <c r="AK261">
        <v>197206</v>
      </c>
      <c r="AL261">
        <v>-5.54</v>
      </c>
      <c r="AM261">
        <v>-3.28</v>
      </c>
      <c r="AN261">
        <v>-2.96</v>
      </c>
      <c r="AO261">
        <v>-3.59</v>
      </c>
      <c r="AP261">
        <v>-3.35</v>
      </c>
      <c r="AQ261">
        <v>-2.99</v>
      </c>
      <c r="AR261">
        <v>-2.5299999999999998</v>
      </c>
      <c r="AS261">
        <v>-3.4</v>
      </c>
      <c r="AT261">
        <v>-3.88</v>
      </c>
      <c r="AU261">
        <v>-3.09</v>
      </c>
      <c r="AV261">
        <v>-3.63</v>
      </c>
      <c r="AW261">
        <v>-3.13</v>
      </c>
      <c r="AX261">
        <v>-2.84</v>
      </c>
      <c r="AY261">
        <v>-3.23</v>
      </c>
      <c r="AZ261">
        <v>-1.89</v>
      </c>
      <c r="BA261">
        <v>-3.93</v>
      </c>
      <c r="BB261">
        <v>-2.88</v>
      </c>
      <c r="BC261">
        <v>-4.55</v>
      </c>
      <c r="BD261">
        <v>-3.37</v>
      </c>
      <c r="BF261" s="1">
        <v>197206</v>
      </c>
      <c r="BG261" s="1">
        <v>-5.08</v>
      </c>
      <c r="BH261" s="1">
        <v>-3.24</v>
      </c>
      <c r="BI261" s="1">
        <v>-2.74</v>
      </c>
      <c r="BJ261" s="1">
        <v>-3.81</v>
      </c>
      <c r="BK261" s="1">
        <v>-3.26</v>
      </c>
      <c r="BL261" s="1">
        <v>-2.56</v>
      </c>
      <c r="BM261" s="1">
        <v>-3.04</v>
      </c>
      <c r="BN261" s="1">
        <v>-3.35</v>
      </c>
      <c r="BO261" s="1">
        <v>-3.88</v>
      </c>
      <c r="BP261" s="1">
        <v>-3.27</v>
      </c>
      <c r="BQ261" s="1">
        <v>-3.25</v>
      </c>
      <c r="BR261" s="1">
        <v>-3.19</v>
      </c>
      <c r="BS261" s="1">
        <v>-1.86</v>
      </c>
      <c r="BT261" s="1">
        <v>-2.93</v>
      </c>
      <c r="BU261" s="1">
        <v>-3.16</v>
      </c>
      <c r="BV261" s="1">
        <v>-3.06</v>
      </c>
      <c r="BW261" s="1">
        <v>-3.64</v>
      </c>
      <c r="BX261" s="1">
        <v>-3.38</v>
      </c>
      <c r="BY261" s="1">
        <v>-4.26</v>
      </c>
      <c r="CA261" s="1">
        <v>194706</v>
      </c>
      <c r="CB261" s="1">
        <v>6.67</v>
      </c>
      <c r="CC261" s="1">
        <v>5.69</v>
      </c>
      <c r="CD261" s="1">
        <v>5.78</v>
      </c>
      <c r="CE261" s="1">
        <v>6.15</v>
      </c>
      <c r="CF261" s="1">
        <v>5.26</v>
      </c>
      <c r="CG261" s="1">
        <v>5.69</v>
      </c>
      <c r="CH261" s="1">
        <v>6.29</v>
      </c>
      <c r="CI261" s="1">
        <v>5.45</v>
      </c>
      <c r="CJ261" s="1">
        <v>6.63</v>
      </c>
      <c r="CK261" s="1">
        <v>4.75</v>
      </c>
      <c r="CL261" s="1">
        <v>5.78</v>
      </c>
      <c r="CM261" s="1">
        <v>6.53</v>
      </c>
      <c r="CN261" s="1">
        <v>4.8499999999999996</v>
      </c>
      <c r="CO261" s="1">
        <v>6.77</v>
      </c>
      <c r="CP261" s="1">
        <v>5.81</v>
      </c>
      <c r="CQ261" s="1">
        <v>5.7</v>
      </c>
      <c r="CR261" s="1">
        <v>5.2</v>
      </c>
      <c r="CS261" s="1">
        <v>6.05</v>
      </c>
      <c r="CT261" s="1">
        <v>7.23</v>
      </c>
      <c r="CV261" s="1">
        <v>194806</v>
      </c>
      <c r="CW261" s="1">
        <v>-1.58</v>
      </c>
      <c r="CX261" s="1">
        <v>-1.45</v>
      </c>
      <c r="CY261" s="1">
        <v>-1.34</v>
      </c>
      <c r="CZ261" s="1">
        <v>-1.68</v>
      </c>
      <c r="DA261" s="1">
        <v>-2.02</v>
      </c>
      <c r="DB261" s="1">
        <v>-0.56000000000000005</v>
      </c>
      <c r="DC261" s="1">
        <v>-1.1499999999999999</v>
      </c>
      <c r="DD261" s="1">
        <v>-2.0699999999999998</v>
      </c>
      <c r="DE261" s="1">
        <v>-1.57</v>
      </c>
      <c r="DF261" s="1">
        <v>-1.59</v>
      </c>
      <c r="DG261" s="1">
        <v>-2.4500000000000002</v>
      </c>
      <c r="DH261" s="1">
        <v>-0.31</v>
      </c>
      <c r="DI261" s="1">
        <v>-0.82</v>
      </c>
      <c r="DJ261" s="1">
        <v>-1.04</v>
      </c>
      <c r="DK261" s="1">
        <v>-1.25</v>
      </c>
      <c r="DL261" s="1">
        <v>-2.21</v>
      </c>
      <c r="DM261" s="1">
        <v>-1.92</v>
      </c>
      <c r="DN261" s="1">
        <v>-1.82</v>
      </c>
      <c r="DO261" s="1">
        <v>-1.31</v>
      </c>
      <c r="DQ261" s="1">
        <v>194706</v>
      </c>
      <c r="DR261" s="1">
        <v>-99.99</v>
      </c>
      <c r="DS261" s="1">
        <v>6.33</v>
      </c>
      <c r="DT261" s="1">
        <v>5.34</v>
      </c>
      <c r="DU261" s="1">
        <v>5.78</v>
      </c>
      <c r="DV261" s="1">
        <v>6.48</v>
      </c>
      <c r="DW261" s="1">
        <v>5.88</v>
      </c>
      <c r="DX261" s="1">
        <v>4.8899999999999997</v>
      </c>
      <c r="DY261" s="1">
        <v>6.06</v>
      </c>
      <c r="DZ261" s="1">
        <v>5.55</v>
      </c>
      <c r="EA261" s="1">
        <v>8.09</v>
      </c>
      <c r="EB261" s="1">
        <v>4.88</v>
      </c>
      <c r="EC261" s="1">
        <v>6.02</v>
      </c>
      <c r="ED261" s="1">
        <v>5.75</v>
      </c>
      <c r="EE261" s="1">
        <v>3.93</v>
      </c>
      <c r="EF261" s="1">
        <v>5.83</v>
      </c>
      <c r="EG261" s="1">
        <v>5.87</v>
      </c>
      <c r="EH261" s="1">
        <v>6.25</v>
      </c>
      <c r="EI261" s="1">
        <v>6.12</v>
      </c>
      <c r="EJ261" s="1">
        <v>4.99</v>
      </c>
      <c r="EL261">
        <v>194706</v>
      </c>
      <c r="EM261">
        <v>5.29</v>
      </c>
      <c r="EN261">
        <v>-0.31</v>
      </c>
      <c r="EO261">
        <v>-0.6</v>
      </c>
      <c r="EP261">
        <v>0.03</v>
      </c>
      <c r="ER261" s="1">
        <v>194712</v>
      </c>
      <c r="ES261" s="1">
        <v>3.6</v>
      </c>
      <c r="EU261" s="1">
        <v>194701</v>
      </c>
      <c r="EV261" s="1">
        <v>4.58</v>
      </c>
      <c r="EX261" s="1">
        <v>195112</v>
      </c>
      <c r="EY261" s="1">
        <v>-2.14</v>
      </c>
      <c r="FA261" s="1">
        <v>194712</v>
      </c>
      <c r="FB261" s="1" t="str">
        <f>IF(ISERROR(VLOOKUP($FA261,MOM,LOOKUPS!C$12,0)*$FB$6+VLOOKUP($FA261,STREV,LOOKUPS!C$10,0)*$FC$6+VLOOKUP($FA261,LTREV,LOOKUPS!C$9,0)*$FD$6+VLOOKUP($FA261,CFP,LOOKUPS!C$6,0)*$FE$6+VLOOKUP($FA261,EP,LOOKUPS!C$8,0)*$FF$6+VLOOKUP($FA261,BM,LOOKUPS!C$5,0)*$FG$6+VLOOKUP($FA261,DIV,LOOKUPS!C$7,0)*$FH$6++VLOOKUP($FA261,SIZE,LOOKUPS!C$11,0)*$FI$6),"",VLOOKUP($FA261,MOM,LOOKUPS!C$12,0)*$FB$6+VLOOKUP($FA261,STREV,LOOKUPS!C$10,0)*$FC$6+VLOOKUP($FA261,LTREV,LOOKUPS!C$9,0)*$FD$6+VLOOKUP($FA261,CFP,LOOKUPS!C$6,0)*$FE$6+VLOOKUP($FA261,EP,LOOKUPS!C$8,0)*$FF$6+VLOOKUP($FA261,BM,LOOKUPS!C$5,0)*$FG$6+VLOOKUP($FA261,DIV,LOOKUPS!C$7,0)*$FH$6++VLOOKUP($FA261,SIZE,LOOKUPS!C$11,0)*$FI$6)</f>
        <v/>
      </c>
      <c r="FC261" s="1" t="str">
        <f>IF(ISERROR(VLOOKUP($FA261,MOM,LOOKUPS!D$12,0)*$FB$6+VLOOKUP($FA261,STREV,LOOKUPS!D$10,0)*$FC$6+VLOOKUP($FA261,LTREV,LOOKUPS!D$9,0)*$FD$6+VLOOKUP($FA261,CFP,LOOKUPS!D$6,0)*$FE$6+VLOOKUP($FA261,EP,LOOKUPS!D$8,0)*$FF$6+VLOOKUP($FA261,BM,LOOKUPS!D$5,0)*$FG$6+VLOOKUP($FA261,DIV,LOOKUPS!D$7,0)*$FH$6++VLOOKUP($FA261,SIZE,LOOKUPS!D$11,0)*$FI$6),"",VLOOKUP($FA261,MOM,LOOKUPS!D$12,0)*$FB$6+VLOOKUP($FA261,STREV,LOOKUPS!D$10,0)*$FC$6+VLOOKUP($FA261,LTREV,LOOKUPS!D$9,0)*$FD$6+VLOOKUP($FA261,CFP,LOOKUPS!D$6,0)*$FE$6+VLOOKUP($FA261,EP,LOOKUPS!D$8,0)*$FF$6+VLOOKUP($FA261,BM,LOOKUPS!D$5,0)*$FG$6+VLOOKUP($FA261,DIV,LOOKUPS!D$7,0)*$FH$6++VLOOKUP($FA261,SIZE,LOOKUPS!D$11,0)*$FI$6)</f>
        <v/>
      </c>
      <c r="FD261" s="1" t="str">
        <f>IF(ISERROR(VLOOKUP($FA261,MOM,LOOKUPS!E$12,0)*$FB$6+VLOOKUP($FA261,STREV,LOOKUPS!E$10,0)*$FC$6+VLOOKUP($FA261,LTREV,LOOKUPS!E$9,0)*$FD$6+VLOOKUP($FA261,CFP,LOOKUPS!E$6,0)*$FE$6+VLOOKUP($FA261,EP,LOOKUPS!E$8,0)*$FF$6+VLOOKUP($FA261,BM,LOOKUPS!E$5,0)*$FG$6+VLOOKUP($FA261,DIV,LOOKUPS!E$7,0)*$FH$6++VLOOKUP($FA261,SIZE,LOOKUPS!E$11,0)*$FI$6),"",VLOOKUP($FA261,MOM,LOOKUPS!E$12,0)*$FB$6+VLOOKUP($FA261,STREV,LOOKUPS!E$10,0)*$FC$6+VLOOKUP($FA261,LTREV,LOOKUPS!E$9,0)*$FD$6+VLOOKUP($FA261,CFP,LOOKUPS!E$6,0)*$FE$6+VLOOKUP($FA261,EP,LOOKUPS!E$8,0)*$FF$6+VLOOKUP($FA261,BM,LOOKUPS!E$5,0)*$FG$6+VLOOKUP($FA261,DIV,LOOKUPS!E$7,0)*$FH$6++VLOOKUP($FA261,SIZE,LOOKUPS!E$11,0)*$FI$6)</f>
        <v/>
      </c>
      <c r="FE261" s="1" t="str">
        <f>IF(ISERROR(VLOOKUP($FA261,MOM,LOOKUPS!F$12,0)*$FB$6+VLOOKUP($FA261,STREV,LOOKUPS!F$10,0)*$FC$6+VLOOKUP($FA261,LTREV,LOOKUPS!F$9,0)*$FD$6+VLOOKUP($FA261,CFP,LOOKUPS!F$6,0)*$FE$6+VLOOKUP($FA261,EP,LOOKUPS!F$8,0)*$FF$6+VLOOKUP($FA261,BM,LOOKUPS!F$5,0)*$FG$6+VLOOKUP($FA261,DIV,LOOKUPS!F$7,0)*$FH$6++VLOOKUP($FA261,SIZE,LOOKUPS!F$11,0)*$FI$6),"",VLOOKUP($FA261,MOM,LOOKUPS!F$12,0)*$FB$6+VLOOKUP($FA261,STREV,LOOKUPS!F$10,0)*$FC$6+VLOOKUP($FA261,LTREV,LOOKUPS!F$9,0)*$FD$6+VLOOKUP($FA261,CFP,LOOKUPS!F$6,0)*$FE$6+VLOOKUP($FA261,EP,LOOKUPS!F$8,0)*$FF$6+VLOOKUP($FA261,BM,LOOKUPS!F$5,0)*$FG$6+VLOOKUP($FA261,DIV,LOOKUPS!F$7,0)*$FH$6++VLOOKUP($FA261,SIZE,LOOKUPS!F$11,0)*$FI$6)</f>
        <v/>
      </c>
      <c r="FF261" s="1" t="str">
        <f>IF(ISERROR(VLOOKUP($FA261,MOM,LOOKUPS!G$12,0)*$FB$6+VLOOKUP($FA261,STREV,LOOKUPS!G$10,0)*$FC$6+VLOOKUP($FA261,LTREV,LOOKUPS!G$9,0)*$FD$6+VLOOKUP($FA261,CFP,LOOKUPS!G$6,0)*$FE$6+VLOOKUP($FA261,EP,LOOKUPS!G$8,0)*$FF$6+VLOOKUP($FA261,BM,LOOKUPS!G$5,0)*$FG$6+VLOOKUP($FA261,DIV,LOOKUPS!G$7,0)*$FH$6++VLOOKUP($FA261,SIZE,LOOKUPS!G$11,0)*$FI$6),"",VLOOKUP($FA261,MOM,LOOKUPS!G$12,0)*$FB$6+VLOOKUP($FA261,STREV,LOOKUPS!G$10,0)*$FC$6+VLOOKUP($FA261,LTREV,LOOKUPS!G$9,0)*$FD$6+VLOOKUP($FA261,CFP,LOOKUPS!G$6,0)*$FE$6+VLOOKUP($FA261,EP,LOOKUPS!G$8,0)*$FF$6+VLOOKUP($FA261,BM,LOOKUPS!G$5,0)*$FG$6+VLOOKUP($FA261,DIV,LOOKUPS!G$7,0)*$FH$6++VLOOKUP($FA261,SIZE,LOOKUPS!G$11,0)*$FI$6)</f>
        <v/>
      </c>
      <c r="FG261" s="1" t="str">
        <f>IF(ISERROR(VLOOKUP($FA261,MOM,LOOKUPS!H$12,0)*$FB$6+VLOOKUP($FA261,STREV,LOOKUPS!H$10,0)*$FC$6+VLOOKUP($FA261,LTREV,LOOKUPS!H$9,0)*$FD$6+VLOOKUP($FA261,CFP,LOOKUPS!H$6,0)*$FE$6+VLOOKUP($FA261,EP,LOOKUPS!H$8,0)*$FF$6+VLOOKUP($FA261,BM,LOOKUPS!H$5,0)*$FG$6+VLOOKUP($FA261,DIV,LOOKUPS!H$7,0)*$FH$6++VLOOKUP($FA261,SIZE,LOOKUPS!H$11,0)*$FI$6),"",VLOOKUP($FA261,MOM,LOOKUPS!H$12,0)*$FB$6+VLOOKUP($FA261,STREV,LOOKUPS!H$10,0)*$FC$6+VLOOKUP($FA261,LTREV,LOOKUPS!H$9,0)*$FD$6+VLOOKUP($FA261,CFP,LOOKUPS!H$6,0)*$FE$6+VLOOKUP($FA261,EP,LOOKUPS!H$8,0)*$FF$6+VLOOKUP($FA261,BM,LOOKUPS!H$5,0)*$FG$6+VLOOKUP($FA261,DIV,LOOKUPS!H$7,0)*$FH$6++VLOOKUP($FA261,SIZE,LOOKUPS!H$11,0)*$FI$6)</f>
        <v/>
      </c>
      <c r="FH261" s="1" t="str">
        <f>IF(ISERROR(VLOOKUP($FA261,MOM,LOOKUPS!I$12,0)*$FB$6+VLOOKUP($FA261,STREV,LOOKUPS!I$10,0)*$FC$6+VLOOKUP($FA261,LTREV,LOOKUPS!I$9,0)*$FD$6+VLOOKUP($FA261,CFP,LOOKUPS!I$6,0)*$FE$6+VLOOKUP($FA261,EP,LOOKUPS!I$8,0)*$FF$6+VLOOKUP($FA261,BM,LOOKUPS!I$5,0)*$FG$6+VLOOKUP($FA261,DIV,LOOKUPS!I$7,0)*$FH$6++VLOOKUP($FA261,SIZE,LOOKUPS!I$11,0)*$FI$6),"",VLOOKUP($FA261,MOM,LOOKUPS!I$12,0)*$FB$6+VLOOKUP($FA261,STREV,LOOKUPS!I$10,0)*$FC$6+VLOOKUP($FA261,LTREV,LOOKUPS!I$9,0)*$FD$6+VLOOKUP($FA261,CFP,LOOKUPS!I$6,0)*$FE$6+VLOOKUP($FA261,EP,LOOKUPS!I$8,0)*$FF$6+VLOOKUP($FA261,BM,LOOKUPS!I$5,0)*$FG$6+VLOOKUP($FA261,DIV,LOOKUPS!I$7,0)*$FH$6++VLOOKUP($FA261,SIZE,LOOKUPS!I$11,0)*$FI$6)</f>
        <v/>
      </c>
      <c r="FI261" s="1" t="str">
        <f>IF(ISERROR(VLOOKUP($FA261,MOM,LOOKUPS!J$12,0)*$FB$6+VLOOKUP($FA261,STREV,LOOKUPS!J$10,0)*$FC$6+VLOOKUP($FA261,LTREV,LOOKUPS!J$9,0)*$FD$6+VLOOKUP($FA261,CFP,LOOKUPS!J$6,0)*$FE$6+VLOOKUP($FA261,EP,LOOKUPS!J$8,0)*$FF$6+VLOOKUP($FA261,BM,LOOKUPS!J$5,0)*$FG$6+VLOOKUP($FA261,DIV,LOOKUPS!J$7,0)*$FH$6++VLOOKUP($FA261,SIZE,LOOKUPS!J$11,0)*$FI$6),"",VLOOKUP($FA261,MOM,LOOKUPS!J$12,0)*$FB$6+VLOOKUP($FA261,STREV,LOOKUPS!J$10,0)*$FC$6+VLOOKUP($FA261,LTREV,LOOKUPS!J$9,0)*$FD$6+VLOOKUP($FA261,CFP,LOOKUPS!J$6,0)*$FE$6+VLOOKUP($FA261,EP,LOOKUPS!J$8,0)*$FF$6+VLOOKUP($FA261,BM,LOOKUPS!J$5,0)*$FG$6+VLOOKUP($FA261,DIV,LOOKUPS!J$7,0)*$FH$6++VLOOKUP($FA261,SIZE,LOOKUPS!J$11,0)*$FI$6)</f>
        <v/>
      </c>
      <c r="FJ261" s="1" t="str">
        <f>IF(ISERROR(VLOOKUP($FA261,MOM,LOOKUPS!K$12,0)*$FB$6+VLOOKUP($FA261,STREV,LOOKUPS!K$10,0)*$FC$6+VLOOKUP($FA261,LTREV,LOOKUPS!K$9,0)*$FD$6+VLOOKUP($FA261,CFP,LOOKUPS!K$6,0)*$FE$6+VLOOKUP($FA261,EP,LOOKUPS!K$8,0)*$FF$6+VLOOKUP($FA261,BM,LOOKUPS!K$5,0)*$FG$6+VLOOKUP($FA261,DIV,LOOKUPS!K$7,0)*$FH$6++VLOOKUP($FA261,SIZE,LOOKUPS!K$11,0)*$FI$6),"",VLOOKUP($FA261,MOM,LOOKUPS!K$12,0)*$FB$6+VLOOKUP($FA261,STREV,LOOKUPS!K$10,0)*$FC$6+VLOOKUP($FA261,LTREV,LOOKUPS!K$9,0)*$FD$6+VLOOKUP($FA261,CFP,LOOKUPS!K$6,0)*$FE$6+VLOOKUP($FA261,EP,LOOKUPS!K$8,0)*$FF$6+VLOOKUP($FA261,BM,LOOKUPS!K$5,0)*$FG$6+VLOOKUP($FA261,DIV,LOOKUPS!K$7,0)*$FH$6++VLOOKUP($FA261,SIZE,LOOKUPS!K$11,0)*$FI$6)</f>
        <v/>
      </c>
      <c r="FK261" s="1" t="str">
        <f>IF(ISERROR(VLOOKUP($FA261,MOM,LOOKUPS!L$12,0)*$FB$6+VLOOKUP($FA261,STREV,LOOKUPS!L$10,0)*$FC$6+VLOOKUP($FA261,LTREV,LOOKUPS!L$9,0)*$FD$6+VLOOKUP($FA261,CFP,LOOKUPS!L$6,0)*$FE$6+VLOOKUP($FA261,EP,LOOKUPS!L$8,0)*$FF$6+VLOOKUP($FA261,BM,LOOKUPS!L$5,0)*$FG$6+VLOOKUP($FA261,DIV,LOOKUPS!L$7,0)*$FH$6++VLOOKUP($FA261,SIZE,LOOKUPS!L$11,0)*$FI$6),"",VLOOKUP($FA261,MOM,LOOKUPS!L$12,0)*$FB$6+VLOOKUP($FA261,STREV,LOOKUPS!L$10,0)*$FC$6+VLOOKUP($FA261,LTREV,LOOKUPS!L$9,0)*$FD$6+VLOOKUP($FA261,CFP,LOOKUPS!L$6,0)*$FE$6+VLOOKUP($FA261,EP,LOOKUPS!L$8,0)*$FF$6+VLOOKUP($FA261,BM,LOOKUPS!L$5,0)*$FG$6+VLOOKUP($FA261,DIV,LOOKUPS!L$7,0)*$FH$6++VLOOKUP($FA261,SIZE,LOOKUPS!L$11,0)*$FI$6)</f>
        <v/>
      </c>
    </row>
    <row r="262" spans="1:167" x14ac:dyDescent="0.3">
      <c r="A262" s="1">
        <v>194801</v>
      </c>
      <c r="B262" s="1">
        <v>2.77</v>
      </c>
      <c r="C262" s="1">
        <v>-0.1</v>
      </c>
      <c r="D262" s="1">
        <v>0.69</v>
      </c>
      <c r="E262" s="1">
        <v>0.1</v>
      </c>
      <c r="F262" s="1">
        <v>-3.2</v>
      </c>
      <c r="G262" s="1">
        <v>-3.01</v>
      </c>
      <c r="H262" s="1">
        <v>-2.81</v>
      </c>
      <c r="I262" s="1">
        <v>-3.31</v>
      </c>
      <c r="J262" s="1">
        <v>-3.77</v>
      </c>
      <c r="K262" s="1">
        <v>-4.16</v>
      </c>
      <c r="M262" s="1">
        <v>194702</v>
      </c>
      <c r="N262" s="1">
        <v>0.38</v>
      </c>
      <c r="O262" s="1">
        <v>-0.02</v>
      </c>
      <c r="P262" s="1">
        <v>-0.28999999999999998</v>
      </c>
      <c r="Q262" s="1">
        <v>-1.03</v>
      </c>
      <c r="R262" s="1">
        <v>-0.81</v>
      </c>
      <c r="S262" s="1">
        <v>0.24</v>
      </c>
      <c r="T262" s="1">
        <v>-0.3</v>
      </c>
      <c r="U262" s="1">
        <v>-1.18</v>
      </c>
      <c r="V262" s="1">
        <v>-2.0099999999999998</v>
      </c>
      <c r="W262" s="1">
        <v>-1.74</v>
      </c>
      <c r="Y262" s="1">
        <v>195201</v>
      </c>
      <c r="Z262" s="1">
        <v>0.59</v>
      </c>
      <c r="AA262" s="1">
        <v>1.33</v>
      </c>
      <c r="AB262" s="1">
        <v>1.19</v>
      </c>
      <c r="AC262" s="1">
        <v>1.06</v>
      </c>
      <c r="AD262" s="1">
        <v>1.91</v>
      </c>
      <c r="AE262" s="1">
        <v>0.87</v>
      </c>
      <c r="AF262" s="1">
        <v>1.48</v>
      </c>
      <c r="AG262" s="1">
        <v>1.79</v>
      </c>
      <c r="AH262" s="1">
        <v>1.88</v>
      </c>
      <c r="AI262" s="1">
        <v>3.63</v>
      </c>
      <c r="AK262">
        <v>197207</v>
      </c>
      <c r="AL262">
        <v>-3.65</v>
      </c>
      <c r="AM262">
        <v>-3.48</v>
      </c>
      <c r="AN262">
        <v>-2.8</v>
      </c>
      <c r="AO262">
        <v>-2.14</v>
      </c>
      <c r="AP262">
        <v>-3.37</v>
      </c>
      <c r="AQ262">
        <v>-3.48</v>
      </c>
      <c r="AR262">
        <v>-2.76</v>
      </c>
      <c r="AS262">
        <v>-1.88</v>
      </c>
      <c r="AT262">
        <v>-2.4900000000000002</v>
      </c>
      <c r="AU262">
        <v>-2.86</v>
      </c>
      <c r="AV262">
        <v>-3.86</v>
      </c>
      <c r="AW262">
        <v>-3.72</v>
      </c>
      <c r="AX262">
        <v>-3.22</v>
      </c>
      <c r="AY262">
        <v>-3.03</v>
      </c>
      <c r="AZ262">
        <v>-2.5</v>
      </c>
      <c r="BA262">
        <v>-2.44</v>
      </c>
      <c r="BB262">
        <v>-1.33</v>
      </c>
      <c r="BC262">
        <v>-2.56</v>
      </c>
      <c r="BD262">
        <v>-2.4300000000000002</v>
      </c>
      <c r="BF262" s="1">
        <v>197207</v>
      </c>
      <c r="BG262" s="1">
        <v>-3.68</v>
      </c>
      <c r="BH262" s="1">
        <v>-3.13</v>
      </c>
      <c r="BI262" s="1">
        <v>-3.06</v>
      </c>
      <c r="BJ262" s="1">
        <v>-2.2000000000000002</v>
      </c>
      <c r="BK262" s="1">
        <v>-2.41</v>
      </c>
      <c r="BL262" s="1">
        <v>-4.33</v>
      </c>
      <c r="BM262" s="1">
        <v>-2.69</v>
      </c>
      <c r="BN262" s="1">
        <v>-2.4700000000000002</v>
      </c>
      <c r="BO262" s="1">
        <v>-2.27</v>
      </c>
      <c r="BP262" s="1">
        <v>-2.08</v>
      </c>
      <c r="BQ262" s="1">
        <v>-2.79</v>
      </c>
      <c r="BR262" s="1">
        <v>-4.7</v>
      </c>
      <c r="BS262" s="1">
        <v>-3.94</v>
      </c>
      <c r="BT262" s="1">
        <v>-2.99</v>
      </c>
      <c r="BU262" s="1">
        <v>-2.42</v>
      </c>
      <c r="BV262" s="1">
        <v>-2.9</v>
      </c>
      <c r="BW262" s="1">
        <v>-2.04</v>
      </c>
      <c r="BX262" s="1">
        <v>-1.91</v>
      </c>
      <c r="BY262" s="1">
        <v>-2.59</v>
      </c>
      <c r="CA262" s="1">
        <v>194707</v>
      </c>
      <c r="CB262" s="1">
        <v>33.33</v>
      </c>
      <c r="CC262" s="1">
        <v>4.8099999999999996</v>
      </c>
      <c r="CD262" s="1">
        <v>6.12</v>
      </c>
      <c r="CE262" s="1">
        <v>7.77</v>
      </c>
      <c r="CF262" s="1">
        <v>5.13</v>
      </c>
      <c r="CG262" s="1">
        <v>5.01</v>
      </c>
      <c r="CH262" s="1">
        <v>6.88</v>
      </c>
      <c r="CI262" s="1">
        <v>5.83</v>
      </c>
      <c r="CJ262" s="1">
        <v>8.26</v>
      </c>
      <c r="CK262" s="1">
        <v>4.2699999999999996</v>
      </c>
      <c r="CL262" s="1">
        <v>5.97</v>
      </c>
      <c r="CM262" s="1">
        <v>4.17</v>
      </c>
      <c r="CN262" s="1">
        <v>5.84</v>
      </c>
      <c r="CO262" s="1">
        <v>7.39</v>
      </c>
      <c r="CP262" s="1">
        <v>6.36</v>
      </c>
      <c r="CQ262" s="1">
        <v>4.92</v>
      </c>
      <c r="CR262" s="1">
        <v>6.76</v>
      </c>
      <c r="CS262" s="1">
        <v>7.59</v>
      </c>
      <c r="CT262" s="1">
        <v>8.9499999999999993</v>
      </c>
      <c r="CV262" s="1">
        <v>194807</v>
      </c>
      <c r="CW262" s="1">
        <v>-7.94</v>
      </c>
      <c r="CX262" s="1">
        <v>-6.21</v>
      </c>
      <c r="CY262" s="1">
        <v>-4.4800000000000004</v>
      </c>
      <c r="CZ262" s="1">
        <v>-4.3499999999999996</v>
      </c>
      <c r="DA262" s="1">
        <v>-6.63</v>
      </c>
      <c r="DB262" s="1">
        <v>-4.8099999999999996</v>
      </c>
      <c r="DC262" s="1">
        <v>-4.51</v>
      </c>
      <c r="DD262" s="1">
        <v>-4.6900000000000004</v>
      </c>
      <c r="DE262" s="1">
        <v>-4.17</v>
      </c>
      <c r="DF262" s="1">
        <v>-6.27</v>
      </c>
      <c r="DG262" s="1">
        <v>-6.98</v>
      </c>
      <c r="DH262" s="1">
        <v>-5.36</v>
      </c>
      <c r="DI262" s="1">
        <v>-4.2699999999999996</v>
      </c>
      <c r="DJ262" s="1">
        <v>-4.71</v>
      </c>
      <c r="DK262" s="1">
        <v>-4.3099999999999996</v>
      </c>
      <c r="DL262" s="1">
        <v>-4.6500000000000004</v>
      </c>
      <c r="DM262" s="1">
        <v>-4.7300000000000004</v>
      </c>
      <c r="DN262" s="1">
        <v>-4.58</v>
      </c>
      <c r="DO262" s="1">
        <v>-3.75</v>
      </c>
      <c r="DQ262" s="1">
        <v>194707</v>
      </c>
      <c r="DR262" s="1">
        <v>-99.99</v>
      </c>
      <c r="DS262" s="1">
        <v>7.84</v>
      </c>
      <c r="DT262" s="1">
        <v>6.15</v>
      </c>
      <c r="DU262" s="1">
        <v>4.79</v>
      </c>
      <c r="DV262" s="1">
        <v>7.74</v>
      </c>
      <c r="DW262" s="1">
        <v>6.8</v>
      </c>
      <c r="DX262" s="1">
        <v>6.47</v>
      </c>
      <c r="DY262" s="1">
        <v>5.98</v>
      </c>
      <c r="DZ262" s="1">
        <v>4.25</v>
      </c>
      <c r="EA262" s="1">
        <v>8</v>
      </c>
      <c r="EB262" s="1">
        <v>7.48</v>
      </c>
      <c r="EC262" s="1">
        <v>8.02</v>
      </c>
      <c r="ED262" s="1">
        <v>5.57</v>
      </c>
      <c r="EE262" s="1">
        <v>5.4</v>
      </c>
      <c r="EF262" s="1">
        <v>7.55</v>
      </c>
      <c r="EG262" s="1">
        <v>6.09</v>
      </c>
      <c r="EH262" s="1">
        <v>5.86</v>
      </c>
      <c r="EI262" s="1">
        <v>4.58</v>
      </c>
      <c r="EJ262" s="1">
        <v>3.92</v>
      </c>
      <c r="EL262">
        <v>194707</v>
      </c>
      <c r="EM262">
        <v>4.1399999999999997</v>
      </c>
      <c r="EN262">
        <v>1.43</v>
      </c>
      <c r="EO262">
        <v>2.82</v>
      </c>
      <c r="EP262">
        <v>0.03</v>
      </c>
      <c r="ER262" s="1">
        <v>194801</v>
      </c>
      <c r="ES262" s="1">
        <v>-4.29</v>
      </c>
      <c r="EU262" s="1">
        <v>194702</v>
      </c>
      <c r="EV262" s="1">
        <v>0.79</v>
      </c>
      <c r="EX262" s="1">
        <v>195201</v>
      </c>
      <c r="EY262" s="1">
        <v>-0.99</v>
      </c>
      <c r="FA262" s="1">
        <v>194801</v>
      </c>
      <c r="FB262" s="1" t="str">
        <f>IF(ISERROR(VLOOKUP($FA262,MOM,LOOKUPS!C$12,0)*$FB$6+VLOOKUP($FA262,STREV,LOOKUPS!C$10,0)*$FC$6+VLOOKUP($FA262,LTREV,LOOKUPS!C$9,0)*$FD$6+VLOOKUP($FA262,CFP,LOOKUPS!C$6,0)*$FE$6+VLOOKUP($FA262,EP,LOOKUPS!C$8,0)*$FF$6+VLOOKUP($FA262,BM,LOOKUPS!C$5,0)*$FG$6+VLOOKUP($FA262,DIV,LOOKUPS!C$7,0)*$FH$6++VLOOKUP($FA262,SIZE,LOOKUPS!C$11,0)*$FI$6),"",VLOOKUP($FA262,MOM,LOOKUPS!C$12,0)*$FB$6+VLOOKUP($FA262,STREV,LOOKUPS!C$10,0)*$FC$6+VLOOKUP($FA262,LTREV,LOOKUPS!C$9,0)*$FD$6+VLOOKUP($FA262,CFP,LOOKUPS!C$6,0)*$FE$6+VLOOKUP($FA262,EP,LOOKUPS!C$8,0)*$FF$6+VLOOKUP($FA262,BM,LOOKUPS!C$5,0)*$FG$6+VLOOKUP($FA262,DIV,LOOKUPS!C$7,0)*$FH$6++VLOOKUP($FA262,SIZE,LOOKUPS!C$11,0)*$FI$6)</f>
        <v/>
      </c>
      <c r="FC262" s="1" t="str">
        <f>IF(ISERROR(VLOOKUP($FA262,MOM,LOOKUPS!D$12,0)*$FB$6+VLOOKUP($FA262,STREV,LOOKUPS!D$10,0)*$FC$6+VLOOKUP($FA262,LTREV,LOOKUPS!D$9,0)*$FD$6+VLOOKUP($FA262,CFP,LOOKUPS!D$6,0)*$FE$6+VLOOKUP($FA262,EP,LOOKUPS!D$8,0)*$FF$6+VLOOKUP($FA262,BM,LOOKUPS!D$5,0)*$FG$6+VLOOKUP($FA262,DIV,LOOKUPS!D$7,0)*$FH$6++VLOOKUP($FA262,SIZE,LOOKUPS!D$11,0)*$FI$6),"",VLOOKUP($FA262,MOM,LOOKUPS!D$12,0)*$FB$6+VLOOKUP($FA262,STREV,LOOKUPS!D$10,0)*$FC$6+VLOOKUP($FA262,LTREV,LOOKUPS!D$9,0)*$FD$6+VLOOKUP($FA262,CFP,LOOKUPS!D$6,0)*$FE$6+VLOOKUP($FA262,EP,LOOKUPS!D$8,0)*$FF$6+VLOOKUP($FA262,BM,LOOKUPS!D$5,0)*$FG$6+VLOOKUP($FA262,DIV,LOOKUPS!D$7,0)*$FH$6++VLOOKUP($FA262,SIZE,LOOKUPS!D$11,0)*$FI$6)</f>
        <v/>
      </c>
      <c r="FD262" s="1" t="str">
        <f>IF(ISERROR(VLOOKUP($FA262,MOM,LOOKUPS!E$12,0)*$FB$6+VLOOKUP($FA262,STREV,LOOKUPS!E$10,0)*$FC$6+VLOOKUP($FA262,LTREV,LOOKUPS!E$9,0)*$FD$6+VLOOKUP($FA262,CFP,LOOKUPS!E$6,0)*$FE$6+VLOOKUP($FA262,EP,LOOKUPS!E$8,0)*$FF$6+VLOOKUP($FA262,BM,LOOKUPS!E$5,0)*$FG$6+VLOOKUP($FA262,DIV,LOOKUPS!E$7,0)*$FH$6++VLOOKUP($FA262,SIZE,LOOKUPS!E$11,0)*$FI$6),"",VLOOKUP($FA262,MOM,LOOKUPS!E$12,0)*$FB$6+VLOOKUP($FA262,STREV,LOOKUPS!E$10,0)*$FC$6+VLOOKUP($FA262,LTREV,LOOKUPS!E$9,0)*$FD$6+VLOOKUP($FA262,CFP,LOOKUPS!E$6,0)*$FE$6+VLOOKUP($FA262,EP,LOOKUPS!E$8,0)*$FF$6+VLOOKUP($FA262,BM,LOOKUPS!E$5,0)*$FG$6+VLOOKUP($FA262,DIV,LOOKUPS!E$7,0)*$FH$6++VLOOKUP($FA262,SIZE,LOOKUPS!E$11,0)*$FI$6)</f>
        <v/>
      </c>
      <c r="FE262" s="1" t="str">
        <f>IF(ISERROR(VLOOKUP($FA262,MOM,LOOKUPS!F$12,0)*$FB$6+VLOOKUP($FA262,STREV,LOOKUPS!F$10,0)*$FC$6+VLOOKUP($FA262,LTREV,LOOKUPS!F$9,0)*$FD$6+VLOOKUP($FA262,CFP,LOOKUPS!F$6,0)*$FE$6+VLOOKUP($FA262,EP,LOOKUPS!F$8,0)*$FF$6+VLOOKUP($FA262,BM,LOOKUPS!F$5,0)*$FG$6+VLOOKUP($FA262,DIV,LOOKUPS!F$7,0)*$FH$6++VLOOKUP($FA262,SIZE,LOOKUPS!F$11,0)*$FI$6),"",VLOOKUP($FA262,MOM,LOOKUPS!F$12,0)*$FB$6+VLOOKUP($FA262,STREV,LOOKUPS!F$10,0)*$FC$6+VLOOKUP($FA262,LTREV,LOOKUPS!F$9,0)*$FD$6+VLOOKUP($FA262,CFP,LOOKUPS!F$6,0)*$FE$6+VLOOKUP($FA262,EP,LOOKUPS!F$8,0)*$FF$6+VLOOKUP($FA262,BM,LOOKUPS!F$5,0)*$FG$6+VLOOKUP($FA262,DIV,LOOKUPS!F$7,0)*$FH$6++VLOOKUP($FA262,SIZE,LOOKUPS!F$11,0)*$FI$6)</f>
        <v/>
      </c>
      <c r="FF262" s="1" t="str">
        <f>IF(ISERROR(VLOOKUP($FA262,MOM,LOOKUPS!G$12,0)*$FB$6+VLOOKUP($FA262,STREV,LOOKUPS!G$10,0)*$FC$6+VLOOKUP($FA262,LTREV,LOOKUPS!G$9,0)*$FD$6+VLOOKUP($FA262,CFP,LOOKUPS!G$6,0)*$FE$6+VLOOKUP($FA262,EP,LOOKUPS!G$8,0)*$FF$6+VLOOKUP($FA262,BM,LOOKUPS!G$5,0)*$FG$6+VLOOKUP($FA262,DIV,LOOKUPS!G$7,0)*$FH$6++VLOOKUP($FA262,SIZE,LOOKUPS!G$11,0)*$FI$6),"",VLOOKUP($FA262,MOM,LOOKUPS!G$12,0)*$FB$6+VLOOKUP($FA262,STREV,LOOKUPS!G$10,0)*$FC$6+VLOOKUP($FA262,LTREV,LOOKUPS!G$9,0)*$FD$6+VLOOKUP($FA262,CFP,LOOKUPS!G$6,0)*$FE$6+VLOOKUP($FA262,EP,LOOKUPS!G$8,0)*$FF$6+VLOOKUP($FA262,BM,LOOKUPS!G$5,0)*$FG$6+VLOOKUP($FA262,DIV,LOOKUPS!G$7,0)*$FH$6++VLOOKUP($FA262,SIZE,LOOKUPS!G$11,0)*$FI$6)</f>
        <v/>
      </c>
      <c r="FG262" s="1" t="str">
        <f>IF(ISERROR(VLOOKUP($FA262,MOM,LOOKUPS!H$12,0)*$FB$6+VLOOKUP($FA262,STREV,LOOKUPS!H$10,0)*$FC$6+VLOOKUP($FA262,LTREV,LOOKUPS!H$9,0)*$FD$6+VLOOKUP($FA262,CFP,LOOKUPS!H$6,0)*$FE$6+VLOOKUP($FA262,EP,LOOKUPS!H$8,0)*$FF$6+VLOOKUP($FA262,BM,LOOKUPS!H$5,0)*$FG$6+VLOOKUP($FA262,DIV,LOOKUPS!H$7,0)*$FH$6++VLOOKUP($FA262,SIZE,LOOKUPS!H$11,0)*$FI$6),"",VLOOKUP($FA262,MOM,LOOKUPS!H$12,0)*$FB$6+VLOOKUP($FA262,STREV,LOOKUPS!H$10,0)*$FC$6+VLOOKUP($FA262,LTREV,LOOKUPS!H$9,0)*$FD$6+VLOOKUP($FA262,CFP,LOOKUPS!H$6,0)*$FE$6+VLOOKUP($FA262,EP,LOOKUPS!H$8,0)*$FF$6+VLOOKUP($FA262,BM,LOOKUPS!H$5,0)*$FG$6+VLOOKUP($FA262,DIV,LOOKUPS!H$7,0)*$FH$6++VLOOKUP($FA262,SIZE,LOOKUPS!H$11,0)*$FI$6)</f>
        <v/>
      </c>
      <c r="FH262" s="1" t="str">
        <f>IF(ISERROR(VLOOKUP($FA262,MOM,LOOKUPS!I$12,0)*$FB$6+VLOOKUP($FA262,STREV,LOOKUPS!I$10,0)*$FC$6+VLOOKUP($FA262,LTREV,LOOKUPS!I$9,0)*$FD$6+VLOOKUP($FA262,CFP,LOOKUPS!I$6,0)*$FE$6+VLOOKUP($FA262,EP,LOOKUPS!I$8,0)*$FF$6+VLOOKUP($FA262,BM,LOOKUPS!I$5,0)*$FG$6+VLOOKUP($FA262,DIV,LOOKUPS!I$7,0)*$FH$6++VLOOKUP($FA262,SIZE,LOOKUPS!I$11,0)*$FI$6),"",VLOOKUP($FA262,MOM,LOOKUPS!I$12,0)*$FB$6+VLOOKUP($FA262,STREV,LOOKUPS!I$10,0)*$FC$6+VLOOKUP($FA262,LTREV,LOOKUPS!I$9,0)*$FD$6+VLOOKUP($FA262,CFP,LOOKUPS!I$6,0)*$FE$6+VLOOKUP($FA262,EP,LOOKUPS!I$8,0)*$FF$6+VLOOKUP($FA262,BM,LOOKUPS!I$5,0)*$FG$6+VLOOKUP($FA262,DIV,LOOKUPS!I$7,0)*$FH$6++VLOOKUP($FA262,SIZE,LOOKUPS!I$11,0)*$FI$6)</f>
        <v/>
      </c>
      <c r="FI262" s="1" t="str">
        <f>IF(ISERROR(VLOOKUP($FA262,MOM,LOOKUPS!J$12,0)*$FB$6+VLOOKUP($FA262,STREV,LOOKUPS!J$10,0)*$FC$6+VLOOKUP($FA262,LTREV,LOOKUPS!J$9,0)*$FD$6+VLOOKUP($FA262,CFP,LOOKUPS!J$6,0)*$FE$6+VLOOKUP($FA262,EP,LOOKUPS!J$8,0)*$FF$6+VLOOKUP($FA262,BM,LOOKUPS!J$5,0)*$FG$6+VLOOKUP($FA262,DIV,LOOKUPS!J$7,0)*$FH$6++VLOOKUP($FA262,SIZE,LOOKUPS!J$11,0)*$FI$6),"",VLOOKUP($FA262,MOM,LOOKUPS!J$12,0)*$FB$6+VLOOKUP($FA262,STREV,LOOKUPS!J$10,0)*$FC$6+VLOOKUP($FA262,LTREV,LOOKUPS!J$9,0)*$FD$6+VLOOKUP($FA262,CFP,LOOKUPS!J$6,0)*$FE$6+VLOOKUP($FA262,EP,LOOKUPS!J$8,0)*$FF$6+VLOOKUP($FA262,BM,LOOKUPS!J$5,0)*$FG$6+VLOOKUP($FA262,DIV,LOOKUPS!J$7,0)*$FH$6++VLOOKUP($FA262,SIZE,LOOKUPS!J$11,0)*$FI$6)</f>
        <v/>
      </c>
      <c r="FJ262" s="1" t="str">
        <f>IF(ISERROR(VLOOKUP($FA262,MOM,LOOKUPS!K$12,0)*$FB$6+VLOOKUP($FA262,STREV,LOOKUPS!K$10,0)*$FC$6+VLOOKUP($FA262,LTREV,LOOKUPS!K$9,0)*$FD$6+VLOOKUP($FA262,CFP,LOOKUPS!K$6,0)*$FE$6+VLOOKUP($FA262,EP,LOOKUPS!K$8,0)*$FF$6+VLOOKUP($FA262,BM,LOOKUPS!K$5,0)*$FG$6+VLOOKUP($FA262,DIV,LOOKUPS!K$7,0)*$FH$6++VLOOKUP($FA262,SIZE,LOOKUPS!K$11,0)*$FI$6),"",VLOOKUP($FA262,MOM,LOOKUPS!K$12,0)*$FB$6+VLOOKUP($FA262,STREV,LOOKUPS!K$10,0)*$FC$6+VLOOKUP($FA262,LTREV,LOOKUPS!K$9,0)*$FD$6+VLOOKUP($FA262,CFP,LOOKUPS!K$6,0)*$FE$6+VLOOKUP($FA262,EP,LOOKUPS!K$8,0)*$FF$6+VLOOKUP($FA262,BM,LOOKUPS!K$5,0)*$FG$6+VLOOKUP($FA262,DIV,LOOKUPS!K$7,0)*$FH$6++VLOOKUP($FA262,SIZE,LOOKUPS!K$11,0)*$FI$6)</f>
        <v/>
      </c>
      <c r="FK262" s="1" t="str">
        <f>IF(ISERROR(VLOOKUP($FA262,MOM,LOOKUPS!L$12,0)*$FB$6+VLOOKUP($FA262,STREV,LOOKUPS!L$10,0)*$FC$6+VLOOKUP($FA262,LTREV,LOOKUPS!L$9,0)*$FD$6+VLOOKUP($FA262,CFP,LOOKUPS!L$6,0)*$FE$6+VLOOKUP($FA262,EP,LOOKUPS!L$8,0)*$FF$6+VLOOKUP($FA262,BM,LOOKUPS!L$5,0)*$FG$6+VLOOKUP($FA262,DIV,LOOKUPS!L$7,0)*$FH$6++VLOOKUP($FA262,SIZE,LOOKUPS!L$11,0)*$FI$6),"",VLOOKUP($FA262,MOM,LOOKUPS!L$12,0)*$FB$6+VLOOKUP($FA262,STREV,LOOKUPS!L$10,0)*$FC$6+VLOOKUP($FA262,LTREV,LOOKUPS!L$9,0)*$FD$6+VLOOKUP($FA262,CFP,LOOKUPS!L$6,0)*$FE$6+VLOOKUP($FA262,EP,LOOKUPS!L$8,0)*$FF$6+VLOOKUP($FA262,BM,LOOKUPS!L$5,0)*$FG$6+VLOOKUP($FA262,DIV,LOOKUPS!L$7,0)*$FH$6++VLOOKUP($FA262,SIZE,LOOKUPS!L$11,0)*$FI$6)</f>
        <v/>
      </c>
    </row>
    <row r="263" spans="1:167" x14ac:dyDescent="0.3">
      <c r="A263" s="1">
        <v>194802</v>
      </c>
      <c r="B263" s="1">
        <v>-9.48</v>
      </c>
      <c r="C263" s="1">
        <v>-6.86</v>
      </c>
      <c r="D263" s="1">
        <v>-6.25</v>
      </c>
      <c r="E263" s="1">
        <v>-5.92</v>
      </c>
      <c r="F263" s="1">
        <v>-4.99</v>
      </c>
      <c r="G263" s="1">
        <v>-4.9400000000000004</v>
      </c>
      <c r="H263" s="1">
        <v>-4.53</v>
      </c>
      <c r="I263" s="1">
        <v>-5.43</v>
      </c>
      <c r="J263" s="1">
        <v>-6.01</v>
      </c>
      <c r="K263" s="1">
        <v>-5.56</v>
      </c>
      <c r="M263" s="1">
        <v>194703</v>
      </c>
      <c r="N263" s="1">
        <v>-3.15</v>
      </c>
      <c r="O263" s="1">
        <v>-3.68</v>
      </c>
      <c r="P263" s="1">
        <v>-2.96</v>
      </c>
      <c r="Q263" s="1">
        <v>-2.0099999999999998</v>
      </c>
      <c r="R263" s="1">
        <v>-2.17</v>
      </c>
      <c r="S263" s="1">
        <v>-2.89</v>
      </c>
      <c r="T263" s="1">
        <v>-2.7</v>
      </c>
      <c r="U263" s="1">
        <v>-3.51</v>
      </c>
      <c r="V263" s="1">
        <v>-2.72</v>
      </c>
      <c r="W263" s="1">
        <v>-4.74</v>
      </c>
      <c r="Y263" s="1">
        <v>195202</v>
      </c>
      <c r="Z263" s="1">
        <v>-2.75</v>
      </c>
      <c r="AA263" s="1">
        <v>-1.95</v>
      </c>
      <c r="AB263" s="1">
        <v>-1.27</v>
      </c>
      <c r="AC263" s="1">
        <v>-2</v>
      </c>
      <c r="AD263" s="1">
        <v>-2.4</v>
      </c>
      <c r="AE263" s="1">
        <v>-1.91</v>
      </c>
      <c r="AF263" s="1">
        <v>-2.73</v>
      </c>
      <c r="AG263" s="1">
        <v>-1.96</v>
      </c>
      <c r="AH263" s="1">
        <v>-2.91</v>
      </c>
      <c r="AI263" s="1">
        <v>-2.2400000000000002</v>
      </c>
      <c r="AK263">
        <v>197208</v>
      </c>
      <c r="AL263">
        <v>-1.03</v>
      </c>
      <c r="AM263">
        <v>-0.46</v>
      </c>
      <c r="AN263">
        <v>2.73</v>
      </c>
      <c r="AO263">
        <v>2.37</v>
      </c>
      <c r="AP263">
        <v>-0.49</v>
      </c>
      <c r="AQ263">
        <v>0.99</v>
      </c>
      <c r="AR263">
        <v>2.77</v>
      </c>
      <c r="AS263">
        <v>2.38</v>
      </c>
      <c r="AT263">
        <v>2.6</v>
      </c>
      <c r="AU263">
        <v>-0.13</v>
      </c>
      <c r="AV263">
        <v>-0.84</v>
      </c>
      <c r="AW263">
        <v>-0.41</v>
      </c>
      <c r="AX263">
        <v>2.48</v>
      </c>
      <c r="AY263">
        <v>2.3199999999999998</v>
      </c>
      <c r="AZ263">
        <v>3.19</v>
      </c>
      <c r="BA263">
        <v>2.92</v>
      </c>
      <c r="BB263">
        <v>1.84</v>
      </c>
      <c r="BC263">
        <v>2.5299999999999998</v>
      </c>
      <c r="BD263">
        <v>2.65</v>
      </c>
      <c r="BF263" s="1">
        <v>197208</v>
      </c>
      <c r="BG263" s="1">
        <v>-0.6</v>
      </c>
      <c r="BH263" s="1">
        <v>0.19</v>
      </c>
      <c r="BI263" s="1">
        <v>1.85</v>
      </c>
      <c r="BJ263" s="1">
        <v>3.01</v>
      </c>
      <c r="BK263" s="1">
        <v>0.27</v>
      </c>
      <c r="BL263" s="1">
        <v>0.61</v>
      </c>
      <c r="BM263" s="1">
        <v>1.94</v>
      </c>
      <c r="BN263" s="1">
        <v>2.66</v>
      </c>
      <c r="BO263" s="1">
        <v>3.01</v>
      </c>
      <c r="BP263" s="1">
        <v>0.46</v>
      </c>
      <c r="BQ263" s="1">
        <v>0.05</v>
      </c>
      <c r="BR263" s="1">
        <v>0.04</v>
      </c>
      <c r="BS263" s="1">
        <v>1.22</v>
      </c>
      <c r="BT263" s="1">
        <v>1.38</v>
      </c>
      <c r="BU263" s="1">
        <v>2.4700000000000002</v>
      </c>
      <c r="BV263" s="1">
        <v>2.31</v>
      </c>
      <c r="BW263" s="1">
        <v>3</v>
      </c>
      <c r="BX263" s="1">
        <v>3.93</v>
      </c>
      <c r="BY263" s="1">
        <v>2.2000000000000002</v>
      </c>
      <c r="CA263" s="1">
        <v>194708</v>
      </c>
      <c r="CB263" s="1">
        <v>0</v>
      </c>
      <c r="CC263" s="1">
        <v>-1.61</v>
      </c>
      <c r="CD263" s="1">
        <v>-1.91</v>
      </c>
      <c r="CE263" s="1">
        <v>-1.53</v>
      </c>
      <c r="CF263" s="1">
        <v>-1.52</v>
      </c>
      <c r="CG263" s="1">
        <v>-1.52</v>
      </c>
      <c r="CH263" s="1">
        <v>-2.0699999999999998</v>
      </c>
      <c r="CI263" s="1">
        <v>-1.5</v>
      </c>
      <c r="CJ263" s="1">
        <v>-1.91</v>
      </c>
      <c r="CK263" s="1">
        <v>-1.97</v>
      </c>
      <c r="CL263" s="1">
        <v>-1.07</v>
      </c>
      <c r="CM263" s="1">
        <v>-1.79</v>
      </c>
      <c r="CN263" s="1">
        <v>-1.25</v>
      </c>
      <c r="CO263" s="1">
        <v>-1.77</v>
      </c>
      <c r="CP263" s="1">
        <v>-2.37</v>
      </c>
      <c r="CQ263" s="1">
        <v>-2.2400000000000002</v>
      </c>
      <c r="CR263" s="1">
        <v>-0.76</v>
      </c>
      <c r="CS263" s="1">
        <v>-1.17</v>
      </c>
      <c r="CT263" s="1">
        <v>-2.66</v>
      </c>
      <c r="CV263" s="1">
        <v>194808</v>
      </c>
      <c r="CW263" s="1">
        <v>-1.61</v>
      </c>
      <c r="CX263" s="1">
        <v>-0.71</v>
      </c>
      <c r="CY263" s="1">
        <v>-0.03</v>
      </c>
      <c r="CZ263" s="1">
        <v>0.74</v>
      </c>
      <c r="DA263" s="1">
        <v>-0.56000000000000005</v>
      </c>
      <c r="DB263" s="1">
        <v>-0.41</v>
      </c>
      <c r="DC263" s="1">
        <v>-0.15</v>
      </c>
      <c r="DD263" s="1">
        <v>0.3</v>
      </c>
      <c r="DE263" s="1">
        <v>0.79</v>
      </c>
      <c r="DF263" s="1">
        <v>-1.05</v>
      </c>
      <c r="DG263" s="1">
        <v>-0.08</v>
      </c>
      <c r="DH263" s="1">
        <v>-1.01</v>
      </c>
      <c r="DI263" s="1">
        <v>0.2</v>
      </c>
      <c r="DJ263" s="1">
        <v>0.23</v>
      </c>
      <c r="DK263" s="1">
        <v>-0.53</v>
      </c>
      <c r="DL263" s="1">
        <v>-0.03</v>
      </c>
      <c r="DM263" s="1">
        <v>0.63</v>
      </c>
      <c r="DN263" s="1">
        <v>0.71</v>
      </c>
      <c r="DO263" s="1">
        <v>0.88</v>
      </c>
      <c r="DQ263" s="1">
        <v>194708</v>
      </c>
      <c r="DR263" s="1">
        <v>-99.99</v>
      </c>
      <c r="DS263" s="1">
        <v>-2.59</v>
      </c>
      <c r="DT263" s="1">
        <v>-0.81</v>
      </c>
      <c r="DU263" s="1">
        <v>-2.12</v>
      </c>
      <c r="DV263" s="1">
        <v>-2.64</v>
      </c>
      <c r="DW263" s="1">
        <v>-1.74</v>
      </c>
      <c r="DX263" s="1">
        <v>-1.1100000000000001</v>
      </c>
      <c r="DY263" s="1">
        <v>-1.31</v>
      </c>
      <c r="DZ263" s="1">
        <v>-1.88</v>
      </c>
      <c r="EA263" s="1">
        <v>-3.45</v>
      </c>
      <c r="EB263" s="1">
        <v>-1.82</v>
      </c>
      <c r="EC263" s="1">
        <v>-2.5099999999999998</v>
      </c>
      <c r="ED263" s="1">
        <v>-0.97</v>
      </c>
      <c r="EE263" s="1">
        <v>-1.1200000000000001</v>
      </c>
      <c r="EF263" s="1">
        <v>-1.0900000000000001</v>
      </c>
      <c r="EG263" s="1">
        <v>-0.05</v>
      </c>
      <c r="EH263" s="1">
        <v>-2.59</v>
      </c>
      <c r="EI263" s="1">
        <v>-1.79</v>
      </c>
      <c r="EJ263" s="1">
        <v>-1.98</v>
      </c>
      <c r="EL263">
        <v>194708</v>
      </c>
      <c r="EM263">
        <v>-1.74</v>
      </c>
      <c r="EN263">
        <v>0.3</v>
      </c>
      <c r="EO263">
        <v>0.16</v>
      </c>
      <c r="EP263">
        <v>0.03</v>
      </c>
      <c r="ER263" s="1">
        <v>194802</v>
      </c>
      <c r="ES263" s="1">
        <v>1.47</v>
      </c>
      <c r="EU263" s="1">
        <v>194703</v>
      </c>
      <c r="EV263" s="1">
        <v>0.34</v>
      </c>
      <c r="EX263" s="1">
        <v>195202</v>
      </c>
      <c r="EY263" s="1">
        <v>0.93</v>
      </c>
      <c r="FA263" s="1">
        <v>194802</v>
      </c>
      <c r="FB263" s="1" t="str">
        <f>IF(ISERROR(VLOOKUP($FA263,MOM,LOOKUPS!C$12,0)*$FB$6+VLOOKUP($FA263,STREV,LOOKUPS!C$10,0)*$FC$6+VLOOKUP($FA263,LTREV,LOOKUPS!C$9,0)*$FD$6+VLOOKUP($FA263,CFP,LOOKUPS!C$6,0)*$FE$6+VLOOKUP($FA263,EP,LOOKUPS!C$8,0)*$FF$6+VLOOKUP($FA263,BM,LOOKUPS!C$5,0)*$FG$6+VLOOKUP($FA263,DIV,LOOKUPS!C$7,0)*$FH$6++VLOOKUP($FA263,SIZE,LOOKUPS!C$11,0)*$FI$6),"",VLOOKUP($FA263,MOM,LOOKUPS!C$12,0)*$FB$6+VLOOKUP($FA263,STREV,LOOKUPS!C$10,0)*$FC$6+VLOOKUP($FA263,LTREV,LOOKUPS!C$9,0)*$FD$6+VLOOKUP($FA263,CFP,LOOKUPS!C$6,0)*$FE$6+VLOOKUP($FA263,EP,LOOKUPS!C$8,0)*$FF$6+VLOOKUP($FA263,BM,LOOKUPS!C$5,0)*$FG$6+VLOOKUP($FA263,DIV,LOOKUPS!C$7,0)*$FH$6++VLOOKUP($FA263,SIZE,LOOKUPS!C$11,0)*$FI$6)</f>
        <v/>
      </c>
      <c r="FC263" s="1" t="str">
        <f>IF(ISERROR(VLOOKUP($FA263,MOM,LOOKUPS!D$12,0)*$FB$6+VLOOKUP($FA263,STREV,LOOKUPS!D$10,0)*$FC$6+VLOOKUP($FA263,LTREV,LOOKUPS!D$9,0)*$FD$6+VLOOKUP($FA263,CFP,LOOKUPS!D$6,0)*$FE$6+VLOOKUP($FA263,EP,LOOKUPS!D$8,0)*$FF$6+VLOOKUP($FA263,BM,LOOKUPS!D$5,0)*$FG$6+VLOOKUP($FA263,DIV,LOOKUPS!D$7,0)*$FH$6++VLOOKUP($FA263,SIZE,LOOKUPS!D$11,0)*$FI$6),"",VLOOKUP($FA263,MOM,LOOKUPS!D$12,0)*$FB$6+VLOOKUP($FA263,STREV,LOOKUPS!D$10,0)*$FC$6+VLOOKUP($FA263,LTREV,LOOKUPS!D$9,0)*$FD$6+VLOOKUP($FA263,CFP,LOOKUPS!D$6,0)*$FE$6+VLOOKUP($FA263,EP,LOOKUPS!D$8,0)*$FF$6+VLOOKUP($FA263,BM,LOOKUPS!D$5,0)*$FG$6+VLOOKUP($FA263,DIV,LOOKUPS!D$7,0)*$FH$6++VLOOKUP($FA263,SIZE,LOOKUPS!D$11,0)*$FI$6)</f>
        <v/>
      </c>
      <c r="FD263" s="1" t="str">
        <f>IF(ISERROR(VLOOKUP($FA263,MOM,LOOKUPS!E$12,0)*$FB$6+VLOOKUP($FA263,STREV,LOOKUPS!E$10,0)*$FC$6+VLOOKUP($FA263,LTREV,LOOKUPS!E$9,0)*$FD$6+VLOOKUP($FA263,CFP,LOOKUPS!E$6,0)*$FE$6+VLOOKUP($FA263,EP,LOOKUPS!E$8,0)*$FF$6+VLOOKUP($FA263,BM,LOOKUPS!E$5,0)*$FG$6+VLOOKUP($FA263,DIV,LOOKUPS!E$7,0)*$FH$6++VLOOKUP($FA263,SIZE,LOOKUPS!E$11,0)*$FI$6),"",VLOOKUP($FA263,MOM,LOOKUPS!E$12,0)*$FB$6+VLOOKUP($FA263,STREV,LOOKUPS!E$10,0)*$FC$6+VLOOKUP($FA263,LTREV,LOOKUPS!E$9,0)*$FD$6+VLOOKUP($FA263,CFP,LOOKUPS!E$6,0)*$FE$6+VLOOKUP($FA263,EP,LOOKUPS!E$8,0)*$FF$6+VLOOKUP($FA263,BM,LOOKUPS!E$5,0)*$FG$6+VLOOKUP($FA263,DIV,LOOKUPS!E$7,0)*$FH$6++VLOOKUP($FA263,SIZE,LOOKUPS!E$11,0)*$FI$6)</f>
        <v/>
      </c>
      <c r="FE263" s="1" t="str">
        <f>IF(ISERROR(VLOOKUP($FA263,MOM,LOOKUPS!F$12,0)*$FB$6+VLOOKUP($FA263,STREV,LOOKUPS!F$10,0)*$FC$6+VLOOKUP($FA263,LTREV,LOOKUPS!F$9,0)*$FD$6+VLOOKUP($FA263,CFP,LOOKUPS!F$6,0)*$FE$6+VLOOKUP($FA263,EP,LOOKUPS!F$8,0)*$FF$6+VLOOKUP($FA263,BM,LOOKUPS!F$5,0)*$FG$6+VLOOKUP($FA263,DIV,LOOKUPS!F$7,0)*$FH$6++VLOOKUP($FA263,SIZE,LOOKUPS!F$11,0)*$FI$6),"",VLOOKUP($FA263,MOM,LOOKUPS!F$12,0)*$FB$6+VLOOKUP($FA263,STREV,LOOKUPS!F$10,0)*$FC$6+VLOOKUP($FA263,LTREV,LOOKUPS!F$9,0)*$FD$6+VLOOKUP($FA263,CFP,LOOKUPS!F$6,0)*$FE$6+VLOOKUP($FA263,EP,LOOKUPS!F$8,0)*$FF$6+VLOOKUP($FA263,BM,LOOKUPS!F$5,0)*$FG$6+VLOOKUP($FA263,DIV,LOOKUPS!F$7,0)*$FH$6++VLOOKUP($FA263,SIZE,LOOKUPS!F$11,0)*$FI$6)</f>
        <v/>
      </c>
      <c r="FF263" s="1" t="str">
        <f>IF(ISERROR(VLOOKUP($FA263,MOM,LOOKUPS!G$12,0)*$FB$6+VLOOKUP($FA263,STREV,LOOKUPS!G$10,0)*$FC$6+VLOOKUP($FA263,LTREV,LOOKUPS!G$9,0)*$FD$6+VLOOKUP($FA263,CFP,LOOKUPS!G$6,0)*$FE$6+VLOOKUP($FA263,EP,LOOKUPS!G$8,0)*$FF$6+VLOOKUP($FA263,BM,LOOKUPS!G$5,0)*$FG$6+VLOOKUP($FA263,DIV,LOOKUPS!G$7,0)*$FH$6++VLOOKUP($FA263,SIZE,LOOKUPS!G$11,0)*$FI$6),"",VLOOKUP($FA263,MOM,LOOKUPS!G$12,0)*$FB$6+VLOOKUP($FA263,STREV,LOOKUPS!G$10,0)*$FC$6+VLOOKUP($FA263,LTREV,LOOKUPS!G$9,0)*$FD$6+VLOOKUP($FA263,CFP,LOOKUPS!G$6,0)*$FE$6+VLOOKUP($FA263,EP,LOOKUPS!G$8,0)*$FF$6+VLOOKUP($FA263,BM,LOOKUPS!G$5,0)*$FG$6+VLOOKUP($FA263,DIV,LOOKUPS!G$7,0)*$FH$6++VLOOKUP($FA263,SIZE,LOOKUPS!G$11,0)*$FI$6)</f>
        <v/>
      </c>
      <c r="FG263" s="1" t="str">
        <f>IF(ISERROR(VLOOKUP($FA263,MOM,LOOKUPS!H$12,0)*$FB$6+VLOOKUP($FA263,STREV,LOOKUPS!H$10,0)*$FC$6+VLOOKUP($FA263,LTREV,LOOKUPS!H$9,0)*$FD$6+VLOOKUP($FA263,CFP,LOOKUPS!H$6,0)*$FE$6+VLOOKUP($FA263,EP,LOOKUPS!H$8,0)*$FF$6+VLOOKUP($FA263,BM,LOOKUPS!H$5,0)*$FG$6+VLOOKUP($FA263,DIV,LOOKUPS!H$7,0)*$FH$6++VLOOKUP($FA263,SIZE,LOOKUPS!H$11,0)*$FI$6),"",VLOOKUP($FA263,MOM,LOOKUPS!H$12,0)*$FB$6+VLOOKUP($FA263,STREV,LOOKUPS!H$10,0)*$FC$6+VLOOKUP($FA263,LTREV,LOOKUPS!H$9,0)*$FD$6+VLOOKUP($FA263,CFP,LOOKUPS!H$6,0)*$FE$6+VLOOKUP($FA263,EP,LOOKUPS!H$8,0)*$FF$6+VLOOKUP($FA263,BM,LOOKUPS!H$5,0)*$FG$6+VLOOKUP($FA263,DIV,LOOKUPS!H$7,0)*$FH$6++VLOOKUP($FA263,SIZE,LOOKUPS!H$11,0)*$FI$6)</f>
        <v/>
      </c>
      <c r="FH263" s="1" t="str">
        <f>IF(ISERROR(VLOOKUP($FA263,MOM,LOOKUPS!I$12,0)*$FB$6+VLOOKUP($FA263,STREV,LOOKUPS!I$10,0)*$FC$6+VLOOKUP($FA263,LTREV,LOOKUPS!I$9,0)*$FD$6+VLOOKUP($FA263,CFP,LOOKUPS!I$6,0)*$FE$6+VLOOKUP($FA263,EP,LOOKUPS!I$8,0)*$FF$6+VLOOKUP($FA263,BM,LOOKUPS!I$5,0)*$FG$6+VLOOKUP($FA263,DIV,LOOKUPS!I$7,0)*$FH$6++VLOOKUP($FA263,SIZE,LOOKUPS!I$11,0)*$FI$6),"",VLOOKUP($FA263,MOM,LOOKUPS!I$12,0)*$FB$6+VLOOKUP($FA263,STREV,LOOKUPS!I$10,0)*$FC$6+VLOOKUP($FA263,LTREV,LOOKUPS!I$9,0)*$FD$6+VLOOKUP($FA263,CFP,LOOKUPS!I$6,0)*$FE$6+VLOOKUP($FA263,EP,LOOKUPS!I$8,0)*$FF$6+VLOOKUP($FA263,BM,LOOKUPS!I$5,0)*$FG$6+VLOOKUP($FA263,DIV,LOOKUPS!I$7,0)*$FH$6++VLOOKUP($FA263,SIZE,LOOKUPS!I$11,0)*$FI$6)</f>
        <v/>
      </c>
      <c r="FI263" s="1" t="str">
        <f>IF(ISERROR(VLOOKUP($FA263,MOM,LOOKUPS!J$12,0)*$FB$6+VLOOKUP($FA263,STREV,LOOKUPS!J$10,0)*$FC$6+VLOOKUP($FA263,LTREV,LOOKUPS!J$9,0)*$FD$6+VLOOKUP($FA263,CFP,LOOKUPS!J$6,0)*$FE$6+VLOOKUP($FA263,EP,LOOKUPS!J$8,0)*$FF$6+VLOOKUP($FA263,BM,LOOKUPS!J$5,0)*$FG$6+VLOOKUP($FA263,DIV,LOOKUPS!J$7,0)*$FH$6++VLOOKUP($FA263,SIZE,LOOKUPS!J$11,0)*$FI$6),"",VLOOKUP($FA263,MOM,LOOKUPS!J$12,0)*$FB$6+VLOOKUP($FA263,STREV,LOOKUPS!J$10,0)*$FC$6+VLOOKUP($FA263,LTREV,LOOKUPS!J$9,0)*$FD$6+VLOOKUP($FA263,CFP,LOOKUPS!J$6,0)*$FE$6+VLOOKUP($FA263,EP,LOOKUPS!J$8,0)*$FF$6+VLOOKUP($FA263,BM,LOOKUPS!J$5,0)*$FG$6+VLOOKUP($FA263,DIV,LOOKUPS!J$7,0)*$FH$6++VLOOKUP($FA263,SIZE,LOOKUPS!J$11,0)*$FI$6)</f>
        <v/>
      </c>
      <c r="FJ263" s="1" t="str">
        <f>IF(ISERROR(VLOOKUP($FA263,MOM,LOOKUPS!K$12,0)*$FB$6+VLOOKUP($FA263,STREV,LOOKUPS!K$10,0)*$FC$6+VLOOKUP($FA263,LTREV,LOOKUPS!K$9,0)*$FD$6+VLOOKUP($FA263,CFP,LOOKUPS!K$6,0)*$FE$6+VLOOKUP($FA263,EP,LOOKUPS!K$8,0)*$FF$6+VLOOKUP($FA263,BM,LOOKUPS!K$5,0)*$FG$6+VLOOKUP($FA263,DIV,LOOKUPS!K$7,0)*$FH$6++VLOOKUP($FA263,SIZE,LOOKUPS!K$11,0)*$FI$6),"",VLOOKUP($FA263,MOM,LOOKUPS!K$12,0)*$FB$6+VLOOKUP($FA263,STREV,LOOKUPS!K$10,0)*$FC$6+VLOOKUP($FA263,LTREV,LOOKUPS!K$9,0)*$FD$6+VLOOKUP($FA263,CFP,LOOKUPS!K$6,0)*$FE$6+VLOOKUP($FA263,EP,LOOKUPS!K$8,0)*$FF$6+VLOOKUP($FA263,BM,LOOKUPS!K$5,0)*$FG$6+VLOOKUP($FA263,DIV,LOOKUPS!K$7,0)*$FH$6++VLOOKUP($FA263,SIZE,LOOKUPS!K$11,0)*$FI$6)</f>
        <v/>
      </c>
      <c r="FK263" s="1" t="str">
        <f>IF(ISERROR(VLOOKUP($FA263,MOM,LOOKUPS!L$12,0)*$FB$6+VLOOKUP($FA263,STREV,LOOKUPS!L$10,0)*$FC$6+VLOOKUP($FA263,LTREV,LOOKUPS!L$9,0)*$FD$6+VLOOKUP($FA263,CFP,LOOKUPS!L$6,0)*$FE$6+VLOOKUP($FA263,EP,LOOKUPS!L$8,0)*$FF$6+VLOOKUP($FA263,BM,LOOKUPS!L$5,0)*$FG$6+VLOOKUP($FA263,DIV,LOOKUPS!L$7,0)*$FH$6++VLOOKUP($FA263,SIZE,LOOKUPS!L$11,0)*$FI$6),"",VLOOKUP($FA263,MOM,LOOKUPS!L$12,0)*$FB$6+VLOOKUP($FA263,STREV,LOOKUPS!L$10,0)*$FC$6+VLOOKUP($FA263,LTREV,LOOKUPS!L$9,0)*$FD$6+VLOOKUP($FA263,CFP,LOOKUPS!L$6,0)*$FE$6+VLOOKUP($FA263,EP,LOOKUPS!L$8,0)*$FF$6+VLOOKUP($FA263,BM,LOOKUPS!L$5,0)*$FG$6+VLOOKUP($FA263,DIV,LOOKUPS!L$7,0)*$FH$6++VLOOKUP($FA263,SIZE,LOOKUPS!L$11,0)*$FI$6)</f>
        <v/>
      </c>
    </row>
    <row r="264" spans="1:167" x14ac:dyDescent="0.3">
      <c r="A264" s="1">
        <v>194803</v>
      </c>
      <c r="B264" s="1">
        <v>12.61</v>
      </c>
      <c r="C264" s="1">
        <v>10.07</v>
      </c>
      <c r="D264" s="1">
        <v>7.64</v>
      </c>
      <c r="E264" s="1">
        <v>10.01</v>
      </c>
      <c r="F264" s="1">
        <v>8.44</v>
      </c>
      <c r="G264" s="1">
        <v>7.37</v>
      </c>
      <c r="H264" s="1">
        <v>8.17</v>
      </c>
      <c r="I264" s="1">
        <v>10.1</v>
      </c>
      <c r="J264" s="1">
        <v>9.73</v>
      </c>
      <c r="K264" s="1">
        <v>12.13</v>
      </c>
      <c r="M264" s="1">
        <v>194704</v>
      </c>
      <c r="N264" s="1">
        <v>-11.63</v>
      </c>
      <c r="O264" s="1">
        <v>-10.18</v>
      </c>
      <c r="P264" s="1">
        <v>-9.11</v>
      </c>
      <c r="Q264" s="1">
        <v>-8.08</v>
      </c>
      <c r="R264" s="1">
        <v>-7.59</v>
      </c>
      <c r="S264" s="1">
        <v>-8.16</v>
      </c>
      <c r="T264" s="1">
        <v>-6.39</v>
      </c>
      <c r="U264" s="1">
        <v>-7.15</v>
      </c>
      <c r="V264" s="1">
        <v>-7.45</v>
      </c>
      <c r="W264" s="1">
        <v>-6.17</v>
      </c>
      <c r="Y264" s="1">
        <v>195203</v>
      </c>
      <c r="Z264" s="1">
        <v>1.78</v>
      </c>
      <c r="AA264" s="1">
        <v>1.95</v>
      </c>
      <c r="AB264" s="1">
        <v>1.61</v>
      </c>
      <c r="AC264" s="1">
        <v>1.8</v>
      </c>
      <c r="AD264" s="1">
        <v>2.3199999999999998</v>
      </c>
      <c r="AE264" s="1">
        <v>3.18</v>
      </c>
      <c r="AF264" s="1">
        <v>4.49</v>
      </c>
      <c r="AG264" s="1">
        <v>3.76</v>
      </c>
      <c r="AH264" s="1">
        <v>4.3099999999999996</v>
      </c>
      <c r="AI264" s="1">
        <v>4.72</v>
      </c>
      <c r="AK264">
        <v>197209</v>
      </c>
      <c r="AL264">
        <v>-3.79</v>
      </c>
      <c r="AM264">
        <v>-3.34</v>
      </c>
      <c r="AN264">
        <v>-3.11</v>
      </c>
      <c r="AO264">
        <v>-3.13</v>
      </c>
      <c r="AP264">
        <v>-3.34</v>
      </c>
      <c r="AQ264">
        <v>-3.17</v>
      </c>
      <c r="AR264">
        <v>-3.04</v>
      </c>
      <c r="AS264">
        <v>-2.77</v>
      </c>
      <c r="AT264">
        <v>-3.52</v>
      </c>
      <c r="AU264">
        <v>-3.01</v>
      </c>
      <c r="AV264">
        <v>-3.67</v>
      </c>
      <c r="AW264">
        <v>-3.33</v>
      </c>
      <c r="AX264">
        <v>-3.01</v>
      </c>
      <c r="AY264">
        <v>-2.76</v>
      </c>
      <c r="AZ264">
        <v>-3.3</v>
      </c>
      <c r="BA264">
        <v>-3.34</v>
      </c>
      <c r="BB264">
        <v>-2.21</v>
      </c>
      <c r="BC264">
        <v>-2.72</v>
      </c>
      <c r="BD264">
        <v>-4.17</v>
      </c>
      <c r="BF264" s="1">
        <v>197209</v>
      </c>
      <c r="BG264" s="1">
        <v>-4.2699999999999996</v>
      </c>
      <c r="BH264" s="1">
        <v>-3.55</v>
      </c>
      <c r="BI264" s="1">
        <v>-2.91</v>
      </c>
      <c r="BJ264" s="1">
        <v>-2.81</v>
      </c>
      <c r="BK264" s="1">
        <v>-3.26</v>
      </c>
      <c r="BL264" s="1">
        <v>-3.66</v>
      </c>
      <c r="BM264" s="1">
        <v>-2.78</v>
      </c>
      <c r="BN264" s="1">
        <v>-2.48</v>
      </c>
      <c r="BO264" s="1">
        <v>-3.15</v>
      </c>
      <c r="BP264" s="1">
        <v>-3.4</v>
      </c>
      <c r="BQ264" s="1">
        <v>-3.12</v>
      </c>
      <c r="BR264" s="1">
        <v>-4.17</v>
      </c>
      <c r="BS264" s="1">
        <v>-3.1</v>
      </c>
      <c r="BT264" s="1">
        <v>-3.41</v>
      </c>
      <c r="BU264" s="1">
        <v>-2.1800000000000002</v>
      </c>
      <c r="BV264" s="1">
        <v>-2.99</v>
      </c>
      <c r="BW264" s="1">
        <v>-1.99</v>
      </c>
      <c r="BX264" s="1">
        <v>-3.08</v>
      </c>
      <c r="BY264" s="1">
        <v>-3.21</v>
      </c>
      <c r="CA264" s="1">
        <v>194709</v>
      </c>
      <c r="CB264" s="1">
        <v>-2.78</v>
      </c>
      <c r="CC264" s="1">
        <v>-0.15</v>
      </c>
      <c r="CD264" s="1">
        <v>0.46</v>
      </c>
      <c r="CE264" s="1">
        <v>1.65</v>
      </c>
      <c r="CF264" s="1">
        <v>-0.04</v>
      </c>
      <c r="CG264" s="1">
        <v>0.11</v>
      </c>
      <c r="CH264" s="1">
        <v>0.62</v>
      </c>
      <c r="CI264" s="1">
        <v>0.75</v>
      </c>
      <c r="CJ264" s="1">
        <v>1.73</v>
      </c>
      <c r="CK264" s="1">
        <v>0.4</v>
      </c>
      <c r="CL264" s="1">
        <v>-0.48</v>
      </c>
      <c r="CM264" s="1">
        <v>-0.37</v>
      </c>
      <c r="CN264" s="1">
        <v>0.57999999999999996</v>
      </c>
      <c r="CO264" s="1">
        <v>-0.35</v>
      </c>
      <c r="CP264" s="1">
        <v>1.6</v>
      </c>
      <c r="CQ264" s="1">
        <v>0.03</v>
      </c>
      <c r="CR264" s="1">
        <v>1.48</v>
      </c>
      <c r="CS264" s="1">
        <v>1.46</v>
      </c>
      <c r="CT264" s="1">
        <v>1.99</v>
      </c>
      <c r="CV264" s="1">
        <v>194809</v>
      </c>
      <c r="CW264" s="1">
        <v>-8.51</v>
      </c>
      <c r="CX264" s="1">
        <v>-4.28</v>
      </c>
      <c r="CY264" s="1">
        <v>-3.51</v>
      </c>
      <c r="CZ264" s="1">
        <v>-3.49</v>
      </c>
      <c r="DA264" s="1">
        <v>-4.8099999999999996</v>
      </c>
      <c r="DB264" s="1">
        <v>-3.25</v>
      </c>
      <c r="DC264" s="1">
        <v>-3.34</v>
      </c>
      <c r="DD264" s="1">
        <v>-3.92</v>
      </c>
      <c r="DE264" s="1">
        <v>-3.34</v>
      </c>
      <c r="DF264" s="1">
        <v>-5.45</v>
      </c>
      <c r="DG264" s="1">
        <v>-4.18</v>
      </c>
      <c r="DH264" s="1">
        <v>-3.23</v>
      </c>
      <c r="DI264" s="1">
        <v>-3.28</v>
      </c>
      <c r="DJ264" s="1">
        <v>-3.7</v>
      </c>
      <c r="DK264" s="1">
        <v>-2.99</v>
      </c>
      <c r="DL264" s="1">
        <v>-4.05</v>
      </c>
      <c r="DM264" s="1">
        <v>-3.79</v>
      </c>
      <c r="DN264" s="1">
        <v>-3.23</v>
      </c>
      <c r="DO264" s="1">
        <v>-3.45</v>
      </c>
      <c r="DQ264" s="1">
        <v>194709</v>
      </c>
      <c r="DR264" s="1">
        <v>-99.99</v>
      </c>
      <c r="DS264" s="1">
        <v>1.1100000000000001</v>
      </c>
      <c r="DT264" s="1">
        <v>0.53</v>
      </c>
      <c r="DU264" s="1">
        <v>7.0000000000000007E-2</v>
      </c>
      <c r="DV264" s="1">
        <v>0.72</v>
      </c>
      <c r="DW264" s="1">
        <v>1.24</v>
      </c>
      <c r="DX264" s="1">
        <v>0.59</v>
      </c>
      <c r="DY264" s="1">
        <v>0.53</v>
      </c>
      <c r="DZ264" s="1">
        <v>-0.23</v>
      </c>
      <c r="EA264" s="1">
        <v>0.79</v>
      </c>
      <c r="EB264" s="1">
        <v>0.65</v>
      </c>
      <c r="EC264" s="1">
        <v>1.9</v>
      </c>
      <c r="ED264" s="1">
        <v>0.59</v>
      </c>
      <c r="EE264" s="1">
        <v>0.76</v>
      </c>
      <c r="EF264" s="1">
        <v>0.42</v>
      </c>
      <c r="EG264" s="1">
        <v>0.37</v>
      </c>
      <c r="EH264" s="1">
        <v>0.7</v>
      </c>
      <c r="EI264" s="1">
        <v>0.38</v>
      </c>
      <c r="EJ264" s="1">
        <v>-0.85</v>
      </c>
      <c r="EL264">
        <v>194709</v>
      </c>
      <c r="EM264">
        <v>-0.54</v>
      </c>
      <c r="EN264">
        <v>1.64</v>
      </c>
      <c r="EO264">
        <v>1.36</v>
      </c>
      <c r="EP264">
        <v>0.06</v>
      </c>
      <c r="ER264" s="1">
        <v>194803</v>
      </c>
      <c r="ES264" s="1">
        <v>-0.19</v>
      </c>
      <c r="EU264" s="1">
        <v>194704</v>
      </c>
      <c r="EV264" s="1">
        <v>-2.79</v>
      </c>
      <c r="EX264" s="1">
        <v>195203</v>
      </c>
      <c r="EY264" s="1">
        <v>-2.4</v>
      </c>
      <c r="FA264" s="1">
        <v>194803</v>
      </c>
      <c r="FB264" s="1" t="str">
        <f>IF(ISERROR(VLOOKUP($FA264,MOM,LOOKUPS!C$12,0)*$FB$6+VLOOKUP($FA264,STREV,LOOKUPS!C$10,0)*$FC$6+VLOOKUP($FA264,LTREV,LOOKUPS!C$9,0)*$FD$6+VLOOKUP($FA264,CFP,LOOKUPS!C$6,0)*$FE$6+VLOOKUP($FA264,EP,LOOKUPS!C$8,0)*$FF$6+VLOOKUP($FA264,BM,LOOKUPS!C$5,0)*$FG$6+VLOOKUP($FA264,DIV,LOOKUPS!C$7,0)*$FH$6++VLOOKUP($FA264,SIZE,LOOKUPS!C$11,0)*$FI$6),"",VLOOKUP($FA264,MOM,LOOKUPS!C$12,0)*$FB$6+VLOOKUP($FA264,STREV,LOOKUPS!C$10,0)*$FC$6+VLOOKUP($FA264,LTREV,LOOKUPS!C$9,0)*$FD$6+VLOOKUP($FA264,CFP,LOOKUPS!C$6,0)*$FE$6+VLOOKUP($FA264,EP,LOOKUPS!C$8,0)*$FF$6+VLOOKUP($FA264,BM,LOOKUPS!C$5,0)*$FG$6+VLOOKUP($FA264,DIV,LOOKUPS!C$7,0)*$FH$6++VLOOKUP($FA264,SIZE,LOOKUPS!C$11,0)*$FI$6)</f>
        <v/>
      </c>
      <c r="FC264" s="1" t="str">
        <f>IF(ISERROR(VLOOKUP($FA264,MOM,LOOKUPS!D$12,0)*$FB$6+VLOOKUP($FA264,STREV,LOOKUPS!D$10,0)*$FC$6+VLOOKUP($FA264,LTREV,LOOKUPS!D$9,0)*$FD$6+VLOOKUP($FA264,CFP,LOOKUPS!D$6,0)*$FE$6+VLOOKUP($FA264,EP,LOOKUPS!D$8,0)*$FF$6+VLOOKUP($FA264,BM,LOOKUPS!D$5,0)*$FG$6+VLOOKUP($FA264,DIV,LOOKUPS!D$7,0)*$FH$6++VLOOKUP($FA264,SIZE,LOOKUPS!D$11,0)*$FI$6),"",VLOOKUP($FA264,MOM,LOOKUPS!D$12,0)*$FB$6+VLOOKUP($FA264,STREV,LOOKUPS!D$10,0)*$FC$6+VLOOKUP($FA264,LTREV,LOOKUPS!D$9,0)*$FD$6+VLOOKUP($FA264,CFP,LOOKUPS!D$6,0)*$FE$6+VLOOKUP($FA264,EP,LOOKUPS!D$8,0)*$FF$6+VLOOKUP($FA264,BM,LOOKUPS!D$5,0)*$FG$6+VLOOKUP($FA264,DIV,LOOKUPS!D$7,0)*$FH$6++VLOOKUP($FA264,SIZE,LOOKUPS!D$11,0)*$FI$6)</f>
        <v/>
      </c>
      <c r="FD264" s="1" t="str">
        <f>IF(ISERROR(VLOOKUP($FA264,MOM,LOOKUPS!E$12,0)*$FB$6+VLOOKUP($FA264,STREV,LOOKUPS!E$10,0)*$FC$6+VLOOKUP($FA264,LTREV,LOOKUPS!E$9,0)*$FD$6+VLOOKUP($FA264,CFP,LOOKUPS!E$6,0)*$FE$6+VLOOKUP($FA264,EP,LOOKUPS!E$8,0)*$FF$6+VLOOKUP($FA264,BM,LOOKUPS!E$5,0)*$FG$6+VLOOKUP($FA264,DIV,LOOKUPS!E$7,0)*$FH$6++VLOOKUP($FA264,SIZE,LOOKUPS!E$11,0)*$FI$6),"",VLOOKUP($FA264,MOM,LOOKUPS!E$12,0)*$FB$6+VLOOKUP($FA264,STREV,LOOKUPS!E$10,0)*$FC$6+VLOOKUP($FA264,LTREV,LOOKUPS!E$9,0)*$FD$6+VLOOKUP($FA264,CFP,LOOKUPS!E$6,0)*$FE$6+VLOOKUP($FA264,EP,LOOKUPS!E$8,0)*$FF$6+VLOOKUP($FA264,BM,LOOKUPS!E$5,0)*$FG$6+VLOOKUP($FA264,DIV,LOOKUPS!E$7,0)*$FH$6++VLOOKUP($FA264,SIZE,LOOKUPS!E$11,0)*$FI$6)</f>
        <v/>
      </c>
      <c r="FE264" s="1" t="str">
        <f>IF(ISERROR(VLOOKUP($FA264,MOM,LOOKUPS!F$12,0)*$FB$6+VLOOKUP($FA264,STREV,LOOKUPS!F$10,0)*$FC$6+VLOOKUP($FA264,LTREV,LOOKUPS!F$9,0)*$FD$6+VLOOKUP($FA264,CFP,LOOKUPS!F$6,0)*$FE$6+VLOOKUP($FA264,EP,LOOKUPS!F$8,0)*$FF$6+VLOOKUP($FA264,BM,LOOKUPS!F$5,0)*$FG$6+VLOOKUP($FA264,DIV,LOOKUPS!F$7,0)*$FH$6++VLOOKUP($FA264,SIZE,LOOKUPS!F$11,0)*$FI$6),"",VLOOKUP($FA264,MOM,LOOKUPS!F$12,0)*$FB$6+VLOOKUP($FA264,STREV,LOOKUPS!F$10,0)*$FC$6+VLOOKUP($FA264,LTREV,LOOKUPS!F$9,0)*$FD$6+VLOOKUP($FA264,CFP,LOOKUPS!F$6,0)*$FE$6+VLOOKUP($FA264,EP,LOOKUPS!F$8,0)*$FF$6+VLOOKUP($FA264,BM,LOOKUPS!F$5,0)*$FG$6+VLOOKUP($FA264,DIV,LOOKUPS!F$7,0)*$FH$6++VLOOKUP($FA264,SIZE,LOOKUPS!F$11,0)*$FI$6)</f>
        <v/>
      </c>
      <c r="FF264" s="1" t="str">
        <f>IF(ISERROR(VLOOKUP($FA264,MOM,LOOKUPS!G$12,0)*$FB$6+VLOOKUP($FA264,STREV,LOOKUPS!G$10,0)*$FC$6+VLOOKUP($FA264,LTREV,LOOKUPS!G$9,0)*$FD$6+VLOOKUP($FA264,CFP,LOOKUPS!G$6,0)*$FE$6+VLOOKUP($FA264,EP,LOOKUPS!G$8,0)*$FF$6+VLOOKUP($FA264,BM,LOOKUPS!G$5,0)*$FG$6+VLOOKUP($FA264,DIV,LOOKUPS!G$7,0)*$FH$6++VLOOKUP($FA264,SIZE,LOOKUPS!G$11,0)*$FI$6),"",VLOOKUP($FA264,MOM,LOOKUPS!G$12,0)*$FB$6+VLOOKUP($FA264,STREV,LOOKUPS!G$10,0)*$FC$6+VLOOKUP($FA264,LTREV,LOOKUPS!G$9,0)*$FD$6+VLOOKUP($FA264,CFP,LOOKUPS!G$6,0)*$FE$6+VLOOKUP($FA264,EP,LOOKUPS!G$8,0)*$FF$6+VLOOKUP($FA264,BM,LOOKUPS!G$5,0)*$FG$6+VLOOKUP($FA264,DIV,LOOKUPS!G$7,0)*$FH$6++VLOOKUP($FA264,SIZE,LOOKUPS!G$11,0)*$FI$6)</f>
        <v/>
      </c>
      <c r="FG264" s="1" t="str">
        <f>IF(ISERROR(VLOOKUP($FA264,MOM,LOOKUPS!H$12,0)*$FB$6+VLOOKUP($FA264,STREV,LOOKUPS!H$10,0)*$FC$6+VLOOKUP($FA264,LTREV,LOOKUPS!H$9,0)*$FD$6+VLOOKUP($FA264,CFP,LOOKUPS!H$6,0)*$FE$6+VLOOKUP($FA264,EP,LOOKUPS!H$8,0)*$FF$6+VLOOKUP($FA264,BM,LOOKUPS!H$5,0)*$FG$6+VLOOKUP($FA264,DIV,LOOKUPS!H$7,0)*$FH$6++VLOOKUP($FA264,SIZE,LOOKUPS!H$11,0)*$FI$6),"",VLOOKUP($FA264,MOM,LOOKUPS!H$12,0)*$FB$6+VLOOKUP($FA264,STREV,LOOKUPS!H$10,0)*$FC$6+VLOOKUP($FA264,LTREV,LOOKUPS!H$9,0)*$FD$6+VLOOKUP($FA264,CFP,LOOKUPS!H$6,0)*$FE$6+VLOOKUP($FA264,EP,LOOKUPS!H$8,0)*$FF$6+VLOOKUP($FA264,BM,LOOKUPS!H$5,0)*$FG$6+VLOOKUP($FA264,DIV,LOOKUPS!H$7,0)*$FH$6++VLOOKUP($FA264,SIZE,LOOKUPS!H$11,0)*$FI$6)</f>
        <v/>
      </c>
      <c r="FH264" s="1" t="str">
        <f>IF(ISERROR(VLOOKUP($FA264,MOM,LOOKUPS!I$12,0)*$FB$6+VLOOKUP($FA264,STREV,LOOKUPS!I$10,0)*$FC$6+VLOOKUP($FA264,LTREV,LOOKUPS!I$9,0)*$FD$6+VLOOKUP($FA264,CFP,LOOKUPS!I$6,0)*$FE$6+VLOOKUP($FA264,EP,LOOKUPS!I$8,0)*$FF$6+VLOOKUP($FA264,BM,LOOKUPS!I$5,0)*$FG$6+VLOOKUP($FA264,DIV,LOOKUPS!I$7,0)*$FH$6++VLOOKUP($FA264,SIZE,LOOKUPS!I$11,0)*$FI$6),"",VLOOKUP($FA264,MOM,LOOKUPS!I$12,0)*$FB$6+VLOOKUP($FA264,STREV,LOOKUPS!I$10,0)*$FC$6+VLOOKUP($FA264,LTREV,LOOKUPS!I$9,0)*$FD$6+VLOOKUP($FA264,CFP,LOOKUPS!I$6,0)*$FE$6+VLOOKUP($FA264,EP,LOOKUPS!I$8,0)*$FF$6+VLOOKUP($FA264,BM,LOOKUPS!I$5,0)*$FG$6+VLOOKUP($FA264,DIV,LOOKUPS!I$7,0)*$FH$6++VLOOKUP($FA264,SIZE,LOOKUPS!I$11,0)*$FI$6)</f>
        <v/>
      </c>
      <c r="FI264" s="1" t="str">
        <f>IF(ISERROR(VLOOKUP($FA264,MOM,LOOKUPS!J$12,0)*$FB$6+VLOOKUP($FA264,STREV,LOOKUPS!J$10,0)*$FC$6+VLOOKUP($FA264,LTREV,LOOKUPS!J$9,0)*$FD$6+VLOOKUP($FA264,CFP,LOOKUPS!J$6,0)*$FE$6+VLOOKUP($FA264,EP,LOOKUPS!J$8,0)*$FF$6+VLOOKUP($FA264,BM,LOOKUPS!J$5,0)*$FG$6+VLOOKUP($FA264,DIV,LOOKUPS!J$7,0)*$FH$6++VLOOKUP($FA264,SIZE,LOOKUPS!J$11,0)*$FI$6),"",VLOOKUP($FA264,MOM,LOOKUPS!J$12,0)*$FB$6+VLOOKUP($FA264,STREV,LOOKUPS!J$10,0)*$FC$6+VLOOKUP($FA264,LTREV,LOOKUPS!J$9,0)*$FD$6+VLOOKUP($FA264,CFP,LOOKUPS!J$6,0)*$FE$6+VLOOKUP($FA264,EP,LOOKUPS!J$8,0)*$FF$6+VLOOKUP($FA264,BM,LOOKUPS!J$5,0)*$FG$6+VLOOKUP($FA264,DIV,LOOKUPS!J$7,0)*$FH$6++VLOOKUP($FA264,SIZE,LOOKUPS!J$11,0)*$FI$6)</f>
        <v/>
      </c>
      <c r="FJ264" s="1" t="str">
        <f>IF(ISERROR(VLOOKUP($FA264,MOM,LOOKUPS!K$12,0)*$FB$6+VLOOKUP($FA264,STREV,LOOKUPS!K$10,0)*$FC$6+VLOOKUP($FA264,LTREV,LOOKUPS!K$9,0)*$FD$6+VLOOKUP($FA264,CFP,LOOKUPS!K$6,0)*$FE$6+VLOOKUP($FA264,EP,LOOKUPS!K$8,0)*$FF$6+VLOOKUP($FA264,BM,LOOKUPS!K$5,0)*$FG$6+VLOOKUP($FA264,DIV,LOOKUPS!K$7,0)*$FH$6++VLOOKUP($FA264,SIZE,LOOKUPS!K$11,0)*$FI$6),"",VLOOKUP($FA264,MOM,LOOKUPS!K$12,0)*$FB$6+VLOOKUP($FA264,STREV,LOOKUPS!K$10,0)*$FC$6+VLOOKUP($FA264,LTREV,LOOKUPS!K$9,0)*$FD$6+VLOOKUP($FA264,CFP,LOOKUPS!K$6,0)*$FE$6+VLOOKUP($FA264,EP,LOOKUPS!K$8,0)*$FF$6+VLOOKUP($FA264,BM,LOOKUPS!K$5,0)*$FG$6+VLOOKUP($FA264,DIV,LOOKUPS!K$7,0)*$FH$6++VLOOKUP($FA264,SIZE,LOOKUPS!K$11,0)*$FI$6)</f>
        <v/>
      </c>
      <c r="FK264" s="1" t="str">
        <f>IF(ISERROR(VLOOKUP($FA264,MOM,LOOKUPS!L$12,0)*$FB$6+VLOOKUP($FA264,STREV,LOOKUPS!L$10,0)*$FC$6+VLOOKUP($FA264,LTREV,LOOKUPS!L$9,0)*$FD$6+VLOOKUP($FA264,CFP,LOOKUPS!L$6,0)*$FE$6+VLOOKUP($FA264,EP,LOOKUPS!L$8,0)*$FF$6+VLOOKUP($FA264,BM,LOOKUPS!L$5,0)*$FG$6+VLOOKUP($FA264,DIV,LOOKUPS!L$7,0)*$FH$6++VLOOKUP($FA264,SIZE,LOOKUPS!L$11,0)*$FI$6),"",VLOOKUP($FA264,MOM,LOOKUPS!L$12,0)*$FB$6+VLOOKUP($FA264,STREV,LOOKUPS!L$10,0)*$FC$6+VLOOKUP($FA264,LTREV,LOOKUPS!L$9,0)*$FD$6+VLOOKUP($FA264,CFP,LOOKUPS!L$6,0)*$FE$6+VLOOKUP($FA264,EP,LOOKUPS!L$8,0)*$FF$6+VLOOKUP($FA264,BM,LOOKUPS!L$5,0)*$FG$6+VLOOKUP($FA264,DIV,LOOKUPS!L$7,0)*$FH$6++VLOOKUP($FA264,SIZE,LOOKUPS!L$11,0)*$FI$6)</f>
        <v/>
      </c>
    </row>
    <row r="265" spans="1:167" x14ac:dyDescent="0.3">
      <c r="A265" s="1">
        <v>194804</v>
      </c>
      <c r="B265" s="1">
        <v>0.36</v>
      </c>
      <c r="C265" s="1">
        <v>2.38</v>
      </c>
      <c r="D265" s="1">
        <v>3.89</v>
      </c>
      <c r="E265" s="1">
        <v>2.84</v>
      </c>
      <c r="F265" s="1">
        <v>4.54</v>
      </c>
      <c r="G265" s="1">
        <v>2.66</v>
      </c>
      <c r="H265" s="1">
        <v>3.85</v>
      </c>
      <c r="I265" s="1">
        <v>4.97</v>
      </c>
      <c r="J265" s="1">
        <v>5.33</v>
      </c>
      <c r="K265" s="1">
        <v>7.22</v>
      </c>
      <c r="M265" s="1">
        <v>194705</v>
      </c>
      <c r="N265" s="1">
        <v>-6.43</v>
      </c>
      <c r="O265" s="1">
        <v>-5.31</v>
      </c>
      <c r="P265" s="1">
        <v>-4.24</v>
      </c>
      <c r="Q265" s="1">
        <v>-3.69</v>
      </c>
      <c r="R265" s="1">
        <v>-3.91</v>
      </c>
      <c r="S265" s="1">
        <v>-2.79</v>
      </c>
      <c r="T265" s="1">
        <v>-1.84</v>
      </c>
      <c r="U265" s="1">
        <v>-3.68</v>
      </c>
      <c r="V265" s="1">
        <v>-2.4</v>
      </c>
      <c r="W265" s="1">
        <v>-3.63</v>
      </c>
      <c r="Y265" s="1">
        <v>195204</v>
      </c>
      <c r="Z265" s="1">
        <v>-5.16</v>
      </c>
      <c r="AA265" s="1">
        <v>-4.08</v>
      </c>
      <c r="AB265" s="1">
        <v>-3.93</v>
      </c>
      <c r="AC265" s="1">
        <v>-3.97</v>
      </c>
      <c r="AD265" s="1">
        <v>-4.1100000000000003</v>
      </c>
      <c r="AE265" s="1">
        <v>-3.81</v>
      </c>
      <c r="AF265" s="1">
        <v>-4.25</v>
      </c>
      <c r="AG265" s="1">
        <v>-4.7699999999999996</v>
      </c>
      <c r="AH265" s="1">
        <v>-6.14</v>
      </c>
      <c r="AI265" s="1">
        <v>-4.68</v>
      </c>
      <c r="AK265">
        <v>197210</v>
      </c>
      <c r="AL265">
        <v>-4</v>
      </c>
      <c r="AM265">
        <v>-2.69</v>
      </c>
      <c r="AN265">
        <v>-0.5</v>
      </c>
      <c r="AO265">
        <v>-0.26</v>
      </c>
      <c r="AP265">
        <v>-3.22</v>
      </c>
      <c r="AQ265">
        <v>-1.66</v>
      </c>
      <c r="AR265">
        <v>-0.21</v>
      </c>
      <c r="AS265">
        <v>0.31</v>
      </c>
      <c r="AT265">
        <v>-0.5</v>
      </c>
      <c r="AU265">
        <v>-2.78</v>
      </c>
      <c r="AV265">
        <v>-3.66</v>
      </c>
      <c r="AW265">
        <v>-1.45</v>
      </c>
      <c r="AX265">
        <v>-1.89</v>
      </c>
      <c r="AY265">
        <v>-0.37</v>
      </c>
      <c r="AZ265">
        <v>-0.06</v>
      </c>
      <c r="BA265">
        <v>0.34</v>
      </c>
      <c r="BB265">
        <v>0.28999999999999998</v>
      </c>
      <c r="BC265">
        <v>-0.42</v>
      </c>
      <c r="BD265">
        <v>-0.56999999999999995</v>
      </c>
      <c r="BF265" s="1">
        <v>197210</v>
      </c>
      <c r="BG265" s="1">
        <v>-3.32</v>
      </c>
      <c r="BH265" s="1">
        <v>-2.66</v>
      </c>
      <c r="BI265" s="1">
        <v>-1.22</v>
      </c>
      <c r="BJ265" s="1">
        <v>0.6</v>
      </c>
      <c r="BK265" s="1">
        <v>-2.66</v>
      </c>
      <c r="BL265" s="1">
        <v>-2.5099999999999998</v>
      </c>
      <c r="BM265" s="1">
        <v>-0.56000000000000005</v>
      </c>
      <c r="BN265" s="1">
        <v>-0.25</v>
      </c>
      <c r="BO265" s="1">
        <v>0.49</v>
      </c>
      <c r="BP265" s="1">
        <v>-2.92</v>
      </c>
      <c r="BQ265" s="1">
        <v>-2.37</v>
      </c>
      <c r="BR265" s="1">
        <v>-2.64</v>
      </c>
      <c r="BS265" s="1">
        <v>-2.37</v>
      </c>
      <c r="BT265" s="1">
        <v>-1.06</v>
      </c>
      <c r="BU265" s="1">
        <v>-0.11</v>
      </c>
      <c r="BV265" s="1">
        <v>-1.38</v>
      </c>
      <c r="BW265" s="1">
        <v>0.85</v>
      </c>
      <c r="BX265" s="1">
        <v>1.02</v>
      </c>
      <c r="BY265" s="1">
        <v>0.02</v>
      </c>
      <c r="CA265" s="1">
        <v>194710</v>
      </c>
      <c r="CB265" s="1">
        <v>-5.71</v>
      </c>
      <c r="CC265" s="1">
        <v>3.37</v>
      </c>
      <c r="CD265" s="1">
        <v>3.98</v>
      </c>
      <c r="CE265" s="1">
        <v>3.03</v>
      </c>
      <c r="CF265" s="1">
        <v>3.2</v>
      </c>
      <c r="CG265" s="1">
        <v>3.75</v>
      </c>
      <c r="CH265" s="1">
        <v>4.2699999999999996</v>
      </c>
      <c r="CI265" s="1">
        <v>3.95</v>
      </c>
      <c r="CJ265" s="1">
        <v>2.39</v>
      </c>
      <c r="CK265" s="1">
        <v>2.88</v>
      </c>
      <c r="CL265" s="1">
        <v>3.52</v>
      </c>
      <c r="CM265" s="1">
        <v>3.7</v>
      </c>
      <c r="CN265" s="1">
        <v>3.79</v>
      </c>
      <c r="CO265" s="1">
        <v>3.95</v>
      </c>
      <c r="CP265" s="1">
        <v>4.5999999999999996</v>
      </c>
      <c r="CQ265" s="1">
        <v>3.6</v>
      </c>
      <c r="CR265" s="1">
        <v>4.3099999999999996</v>
      </c>
      <c r="CS265" s="1">
        <v>3.76</v>
      </c>
      <c r="CT265" s="1">
        <v>1</v>
      </c>
      <c r="CV265" s="1">
        <v>194810</v>
      </c>
      <c r="CW265" s="1">
        <v>6.69</v>
      </c>
      <c r="CX265" s="1">
        <v>6.9</v>
      </c>
      <c r="CY265" s="1">
        <v>4.57</v>
      </c>
      <c r="CZ265" s="1">
        <v>4.07</v>
      </c>
      <c r="DA265" s="1">
        <v>7.09</v>
      </c>
      <c r="DB265" s="1">
        <v>5.75</v>
      </c>
      <c r="DC265" s="1">
        <v>4.87</v>
      </c>
      <c r="DD265" s="1">
        <v>3.86</v>
      </c>
      <c r="DE265" s="1">
        <v>4.03</v>
      </c>
      <c r="DF265" s="1">
        <v>7.3</v>
      </c>
      <c r="DG265" s="1">
        <v>6.89</v>
      </c>
      <c r="DH265" s="1">
        <v>6.53</v>
      </c>
      <c r="DI265" s="1">
        <v>4.97</v>
      </c>
      <c r="DJ265" s="1">
        <v>5.26</v>
      </c>
      <c r="DK265" s="1">
        <v>4.4800000000000004</v>
      </c>
      <c r="DL265" s="1">
        <v>3.57</v>
      </c>
      <c r="DM265" s="1">
        <v>4.16</v>
      </c>
      <c r="DN265" s="1">
        <v>3.85</v>
      </c>
      <c r="DO265" s="1">
        <v>4.2</v>
      </c>
      <c r="DQ265" s="1">
        <v>194710</v>
      </c>
      <c r="DR265" s="1">
        <v>-99.99</v>
      </c>
      <c r="DS265" s="1">
        <v>4.4000000000000004</v>
      </c>
      <c r="DT265" s="1">
        <v>3.33</v>
      </c>
      <c r="DU265" s="1">
        <v>2.4</v>
      </c>
      <c r="DV265" s="1">
        <v>4.83</v>
      </c>
      <c r="DW265" s="1">
        <v>3.48</v>
      </c>
      <c r="DX265" s="1">
        <v>3.2</v>
      </c>
      <c r="DY265" s="1">
        <v>2.64</v>
      </c>
      <c r="DZ265" s="1">
        <v>2.71</v>
      </c>
      <c r="EA265" s="1">
        <v>4.41</v>
      </c>
      <c r="EB265" s="1">
        <v>5.25</v>
      </c>
      <c r="EC265" s="1">
        <v>3.54</v>
      </c>
      <c r="ED265" s="1">
        <v>3.43</v>
      </c>
      <c r="EE265" s="1">
        <v>2.41</v>
      </c>
      <c r="EF265" s="1">
        <v>4</v>
      </c>
      <c r="EG265" s="1">
        <v>3.5</v>
      </c>
      <c r="EH265" s="1">
        <v>1.77</v>
      </c>
      <c r="EI265" s="1">
        <v>2.71</v>
      </c>
      <c r="EJ265" s="1">
        <v>2.7</v>
      </c>
      <c r="EL265">
        <v>194710</v>
      </c>
      <c r="EM265">
        <v>2.4700000000000002</v>
      </c>
      <c r="EN265">
        <v>0.51</v>
      </c>
      <c r="EO265">
        <v>0.08</v>
      </c>
      <c r="EP265">
        <v>0.06</v>
      </c>
      <c r="ER265" s="1">
        <v>194804</v>
      </c>
      <c r="ES265" s="1">
        <v>4.0599999999999996</v>
      </c>
      <c r="EU265" s="1">
        <v>194705</v>
      </c>
      <c r="EV265" s="1">
        <v>-2.09</v>
      </c>
      <c r="EX265" s="1">
        <v>195204</v>
      </c>
      <c r="EY265" s="1">
        <v>1.78</v>
      </c>
      <c r="FA265" s="1">
        <v>194804</v>
      </c>
      <c r="FB265" s="1" t="str">
        <f>IF(ISERROR(VLOOKUP($FA265,MOM,LOOKUPS!C$12,0)*$FB$6+VLOOKUP($FA265,STREV,LOOKUPS!C$10,0)*$FC$6+VLOOKUP($FA265,LTREV,LOOKUPS!C$9,0)*$FD$6+VLOOKUP($FA265,CFP,LOOKUPS!C$6,0)*$FE$6+VLOOKUP($FA265,EP,LOOKUPS!C$8,0)*$FF$6+VLOOKUP($FA265,BM,LOOKUPS!C$5,0)*$FG$6+VLOOKUP($FA265,DIV,LOOKUPS!C$7,0)*$FH$6++VLOOKUP($FA265,SIZE,LOOKUPS!C$11,0)*$FI$6),"",VLOOKUP($FA265,MOM,LOOKUPS!C$12,0)*$FB$6+VLOOKUP($FA265,STREV,LOOKUPS!C$10,0)*$FC$6+VLOOKUP($FA265,LTREV,LOOKUPS!C$9,0)*$FD$6+VLOOKUP($FA265,CFP,LOOKUPS!C$6,0)*$FE$6+VLOOKUP($FA265,EP,LOOKUPS!C$8,0)*$FF$6+VLOOKUP($FA265,BM,LOOKUPS!C$5,0)*$FG$6+VLOOKUP($FA265,DIV,LOOKUPS!C$7,0)*$FH$6++VLOOKUP($FA265,SIZE,LOOKUPS!C$11,0)*$FI$6)</f>
        <v/>
      </c>
      <c r="FC265" s="1" t="str">
        <f>IF(ISERROR(VLOOKUP($FA265,MOM,LOOKUPS!D$12,0)*$FB$6+VLOOKUP($FA265,STREV,LOOKUPS!D$10,0)*$FC$6+VLOOKUP($FA265,LTREV,LOOKUPS!D$9,0)*$FD$6+VLOOKUP($FA265,CFP,LOOKUPS!D$6,0)*$FE$6+VLOOKUP($FA265,EP,LOOKUPS!D$8,0)*$FF$6+VLOOKUP($FA265,BM,LOOKUPS!D$5,0)*$FG$6+VLOOKUP($FA265,DIV,LOOKUPS!D$7,0)*$FH$6++VLOOKUP($FA265,SIZE,LOOKUPS!D$11,0)*$FI$6),"",VLOOKUP($FA265,MOM,LOOKUPS!D$12,0)*$FB$6+VLOOKUP($FA265,STREV,LOOKUPS!D$10,0)*$FC$6+VLOOKUP($FA265,LTREV,LOOKUPS!D$9,0)*$FD$6+VLOOKUP($FA265,CFP,LOOKUPS!D$6,0)*$FE$6+VLOOKUP($FA265,EP,LOOKUPS!D$8,0)*$FF$6+VLOOKUP($FA265,BM,LOOKUPS!D$5,0)*$FG$6+VLOOKUP($FA265,DIV,LOOKUPS!D$7,0)*$FH$6++VLOOKUP($FA265,SIZE,LOOKUPS!D$11,0)*$FI$6)</f>
        <v/>
      </c>
      <c r="FD265" s="1" t="str">
        <f>IF(ISERROR(VLOOKUP($FA265,MOM,LOOKUPS!E$12,0)*$FB$6+VLOOKUP($FA265,STREV,LOOKUPS!E$10,0)*$FC$6+VLOOKUP($FA265,LTREV,LOOKUPS!E$9,0)*$FD$6+VLOOKUP($FA265,CFP,LOOKUPS!E$6,0)*$FE$6+VLOOKUP($FA265,EP,LOOKUPS!E$8,0)*$FF$6+VLOOKUP($FA265,BM,LOOKUPS!E$5,0)*$FG$6+VLOOKUP($FA265,DIV,LOOKUPS!E$7,0)*$FH$6++VLOOKUP($FA265,SIZE,LOOKUPS!E$11,0)*$FI$6),"",VLOOKUP($FA265,MOM,LOOKUPS!E$12,0)*$FB$6+VLOOKUP($FA265,STREV,LOOKUPS!E$10,0)*$FC$6+VLOOKUP($FA265,LTREV,LOOKUPS!E$9,0)*$FD$6+VLOOKUP($FA265,CFP,LOOKUPS!E$6,0)*$FE$6+VLOOKUP($FA265,EP,LOOKUPS!E$8,0)*$FF$6+VLOOKUP($FA265,BM,LOOKUPS!E$5,0)*$FG$6+VLOOKUP($FA265,DIV,LOOKUPS!E$7,0)*$FH$6++VLOOKUP($FA265,SIZE,LOOKUPS!E$11,0)*$FI$6)</f>
        <v/>
      </c>
      <c r="FE265" s="1" t="str">
        <f>IF(ISERROR(VLOOKUP($FA265,MOM,LOOKUPS!F$12,0)*$FB$6+VLOOKUP($FA265,STREV,LOOKUPS!F$10,0)*$FC$6+VLOOKUP($FA265,LTREV,LOOKUPS!F$9,0)*$FD$6+VLOOKUP($FA265,CFP,LOOKUPS!F$6,0)*$FE$6+VLOOKUP($FA265,EP,LOOKUPS!F$8,0)*$FF$6+VLOOKUP($FA265,BM,LOOKUPS!F$5,0)*$FG$6+VLOOKUP($FA265,DIV,LOOKUPS!F$7,0)*$FH$6++VLOOKUP($FA265,SIZE,LOOKUPS!F$11,0)*$FI$6),"",VLOOKUP($FA265,MOM,LOOKUPS!F$12,0)*$FB$6+VLOOKUP($FA265,STREV,LOOKUPS!F$10,0)*$FC$6+VLOOKUP($FA265,LTREV,LOOKUPS!F$9,0)*$FD$6+VLOOKUP($FA265,CFP,LOOKUPS!F$6,0)*$FE$6+VLOOKUP($FA265,EP,LOOKUPS!F$8,0)*$FF$6+VLOOKUP($FA265,BM,LOOKUPS!F$5,0)*$FG$6+VLOOKUP($FA265,DIV,LOOKUPS!F$7,0)*$FH$6++VLOOKUP($FA265,SIZE,LOOKUPS!F$11,0)*$FI$6)</f>
        <v/>
      </c>
      <c r="FF265" s="1" t="str">
        <f>IF(ISERROR(VLOOKUP($FA265,MOM,LOOKUPS!G$12,0)*$FB$6+VLOOKUP($FA265,STREV,LOOKUPS!G$10,0)*$FC$6+VLOOKUP($FA265,LTREV,LOOKUPS!G$9,0)*$FD$6+VLOOKUP($FA265,CFP,LOOKUPS!G$6,0)*$FE$6+VLOOKUP($FA265,EP,LOOKUPS!G$8,0)*$FF$6+VLOOKUP($FA265,BM,LOOKUPS!G$5,0)*$FG$6+VLOOKUP($FA265,DIV,LOOKUPS!G$7,0)*$FH$6++VLOOKUP($FA265,SIZE,LOOKUPS!G$11,0)*$FI$6),"",VLOOKUP($FA265,MOM,LOOKUPS!G$12,0)*$FB$6+VLOOKUP($FA265,STREV,LOOKUPS!G$10,0)*$FC$6+VLOOKUP($FA265,LTREV,LOOKUPS!G$9,0)*$FD$6+VLOOKUP($FA265,CFP,LOOKUPS!G$6,0)*$FE$6+VLOOKUP($FA265,EP,LOOKUPS!G$8,0)*$FF$6+VLOOKUP($FA265,BM,LOOKUPS!G$5,0)*$FG$6+VLOOKUP($FA265,DIV,LOOKUPS!G$7,0)*$FH$6++VLOOKUP($FA265,SIZE,LOOKUPS!G$11,0)*$FI$6)</f>
        <v/>
      </c>
      <c r="FG265" s="1" t="str">
        <f>IF(ISERROR(VLOOKUP($FA265,MOM,LOOKUPS!H$12,0)*$FB$6+VLOOKUP($FA265,STREV,LOOKUPS!H$10,0)*$FC$6+VLOOKUP($FA265,LTREV,LOOKUPS!H$9,0)*$FD$6+VLOOKUP($FA265,CFP,LOOKUPS!H$6,0)*$FE$6+VLOOKUP($FA265,EP,LOOKUPS!H$8,0)*$FF$6+VLOOKUP($FA265,BM,LOOKUPS!H$5,0)*$FG$6+VLOOKUP($FA265,DIV,LOOKUPS!H$7,0)*$FH$6++VLOOKUP($FA265,SIZE,LOOKUPS!H$11,0)*$FI$6),"",VLOOKUP($FA265,MOM,LOOKUPS!H$12,0)*$FB$6+VLOOKUP($FA265,STREV,LOOKUPS!H$10,0)*$FC$6+VLOOKUP($FA265,LTREV,LOOKUPS!H$9,0)*$FD$6+VLOOKUP($FA265,CFP,LOOKUPS!H$6,0)*$FE$6+VLOOKUP($FA265,EP,LOOKUPS!H$8,0)*$FF$6+VLOOKUP($FA265,BM,LOOKUPS!H$5,0)*$FG$6+VLOOKUP($FA265,DIV,LOOKUPS!H$7,0)*$FH$6++VLOOKUP($FA265,SIZE,LOOKUPS!H$11,0)*$FI$6)</f>
        <v/>
      </c>
      <c r="FH265" s="1" t="str">
        <f>IF(ISERROR(VLOOKUP($FA265,MOM,LOOKUPS!I$12,0)*$FB$6+VLOOKUP($FA265,STREV,LOOKUPS!I$10,0)*$FC$6+VLOOKUP($FA265,LTREV,LOOKUPS!I$9,0)*$FD$6+VLOOKUP($FA265,CFP,LOOKUPS!I$6,0)*$FE$6+VLOOKUP($FA265,EP,LOOKUPS!I$8,0)*$FF$6+VLOOKUP($FA265,BM,LOOKUPS!I$5,0)*$FG$6+VLOOKUP($FA265,DIV,LOOKUPS!I$7,0)*$FH$6++VLOOKUP($FA265,SIZE,LOOKUPS!I$11,0)*$FI$6),"",VLOOKUP($FA265,MOM,LOOKUPS!I$12,0)*$FB$6+VLOOKUP($FA265,STREV,LOOKUPS!I$10,0)*$FC$6+VLOOKUP($FA265,LTREV,LOOKUPS!I$9,0)*$FD$6+VLOOKUP($FA265,CFP,LOOKUPS!I$6,0)*$FE$6+VLOOKUP($FA265,EP,LOOKUPS!I$8,0)*$FF$6+VLOOKUP($FA265,BM,LOOKUPS!I$5,0)*$FG$6+VLOOKUP($FA265,DIV,LOOKUPS!I$7,0)*$FH$6++VLOOKUP($FA265,SIZE,LOOKUPS!I$11,0)*$FI$6)</f>
        <v/>
      </c>
      <c r="FI265" s="1" t="str">
        <f>IF(ISERROR(VLOOKUP($FA265,MOM,LOOKUPS!J$12,0)*$FB$6+VLOOKUP($FA265,STREV,LOOKUPS!J$10,0)*$FC$6+VLOOKUP($FA265,LTREV,LOOKUPS!J$9,0)*$FD$6+VLOOKUP($FA265,CFP,LOOKUPS!J$6,0)*$FE$6+VLOOKUP($FA265,EP,LOOKUPS!J$8,0)*$FF$6+VLOOKUP($FA265,BM,LOOKUPS!J$5,0)*$FG$6+VLOOKUP($FA265,DIV,LOOKUPS!J$7,0)*$FH$6++VLOOKUP($FA265,SIZE,LOOKUPS!J$11,0)*$FI$6),"",VLOOKUP($FA265,MOM,LOOKUPS!J$12,0)*$FB$6+VLOOKUP($FA265,STREV,LOOKUPS!J$10,0)*$FC$6+VLOOKUP($FA265,LTREV,LOOKUPS!J$9,0)*$FD$6+VLOOKUP($FA265,CFP,LOOKUPS!J$6,0)*$FE$6+VLOOKUP($FA265,EP,LOOKUPS!J$8,0)*$FF$6+VLOOKUP($FA265,BM,LOOKUPS!J$5,0)*$FG$6+VLOOKUP($FA265,DIV,LOOKUPS!J$7,0)*$FH$6++VLOOKUP($FA265,SIZE,LOOKUPS!J$11,0)*$FI$6)</f>
        <v/>
      </c>
      <c r="FJ265" s="1" t="str">
        <f>IF(ISERROR(VLOOKUP($FA265,MOM,LOOKUPS!K$12,0)*$FB$6+VLOOKUP($FA265,STREV,LOOKUPS!K$10,0)*$FC$6+VLOOKUP($FA265,LTREV,LOOKUPS!K$9,0)*$FD$6+VLOOKUP($FA265,CFP,LOOKUPS!K$6,0)*$FE$6+VLOOKUP($FA265,EP,LOOKUPS!K$8,0)*$FF$6+VLOOKUP($FA265,BM,LOOKUPS!K$5,0)*$FG$6+VLOOKUP($FA265,DIV,LOOKUPS!K$7,0)*$FH$6++VLOOKUP($FA265,SIZE,LOOKUPS!K$11,0)*$FI$6),"",VLOOKUP($FA265,MOM,LOOKUPS!K$12,0)*$FB$6+VLOOKUP($FA265,STREV,LOOKUPS!K$10,0)*$FC$6+VLOOKUP($FA265,LTREV,LOOKUPS!K$9,0)*$FD$6+VLOOKUP($FA265,CFP,LOOKUPS!K$6,0)*$FE$6+VLOOKUP($FA265,EP,LOOKUPS!K$8,0)*$FF$6+VLOOKUP($FA265,BM,LOOKUPS!K$5,0)*$FG$6+VLOOKUP($FA265,DIV,LOOKUPS!K$7,0)*$FH$6++VLOOKUP($FA265,SIZE,LOOKUPS!K$11,0)*$FI$6)</f>
        <v/>
      </c>
      <c r="FK265" s="1" t="str">
        <f>IF(ISERROR(VLOOKUP($FA265,MOM,LOOKUPS!L$12,0)*$FB$6+VLOOKUP($FA265,STREV,LOOKUPS!L$10,0)*$FC$6+VLOOKUP($FA265,LTREV,LOOKUPS!L$9,0)*$FD$6+VLOOKUP($FA265,CFP,LOOKUPS!L$6,0)*$FE$6+VLOOKUP($FA265,EP,LOOKUPS!L$8,0)*$FF$6+VLOOKUP($FA265,BM,LOOKUPS!L$5,0)*$FG$6+VLOOKUP($FA265,DIV,LOOKUPS!L$7,0)*$FH$6++VLOOKUP($FA265,SIZE,LOOKUPS!L$11,0)*$FI$6),"",VLOOKUP($FA265,MOM,LOOKUPS!L$12,0)*$FB$6+VLOOKUP($FA265,STREV,LOOKUPS!L$10,0)*$FC$6+VLOOKUP($FA265,LTREV,LOOKUPS!L$9,0)*$FD$6+VLOOKUP($FA265,CFP,LOOKUPS!L$6,0)*$FE$6+VLOOKUP($FA265,EP,LOOKUPS!L$8,0)*$FF$6+VLOOKUP($FA265,BM,LOOKUPS!L$5,0)*$FG$6+VLOOKUP($FA265,DIV,LOOKUPS!L$7,0)*$FH$6++VLOOKUP($FA265,SIZE,LOOKUPS!L$11,0)*$FI$6)</f>
        <v/>
      </c>
    </row>
    <row r="266" spans="1:167" x14ac:dyDescent="0.3">
      <c r="A266" s="1">
        <v>194805</v>
      </c>
      <c r="B266" s="1">
        <v>10.66</v>
      </c>
      <c r="C266" s="1">
        <v>9.6999999999999993</v>
      </c>
      <c r="D266" s="1">
        <v>6.43</v>
      </c>
      <c r="E266" s="1">
        <v>8.14</v>
      </c>
      <c r="F266" s="1">
        <v>10.01</v>
      </c>
      <c r="G266" s="1">
        <v>7.62</v>
      </c>
      <c r="H266" s="1">
        <v>7.54</v>
      </c>
      <c r="I266" s="1">
        <v>9.34</v>
      </c>
      <c r="J266" s="1">
        <v>9.98</v>
      </c>
      <c r="K266" s="1">
        <v>8.69</v>
      </c>
      <c r="M266" s="1">
        <v>194706</v>
      </c>
      <c r="N266" s="1">
        <v>6.62</v>
      </c>
      <c r="O266" s="1">
        <v>7</v>
      </c>
      <c r="P266" s="1">
        <v>5.07</v>
      </c>
      <c r="Q266" s="1">
        <v>6.63</v>
      </c>
      <c r="R266" s="1">
        <v>6.68</v>
      </c>
      <c r="S266" s="1">
        <v>5.67</v>
      </c>
      <c r="T266" s="1">
        <v>4.7699999999999996</v>
      </c>
      <c r="U266" s="1">
        <v>4.72</v>
      </c>
      <c r="V266" s="1">
        <v>4.71</v>
      </c>
      <c r="W266" s="1">
        <v>4.67</v>
      </c>
      <c r="Y266" s="1">
        <v>195205</v>
      </c>
      <c r="Z266" s="1">
        <v>-0.56000000000000005</v>
      </c>
      <c r="AA266" s="1">
        <v>1.85</v>
      </c>
      <c r="AB266" s="1">
        <v>1.99</v>
      </c>
      <c r="AC266" s="1">
        <v>2.1</v>
      </c>
      <c r="AD266" s="1">
        <v>1.71</v>
      </c>
      <c r="AE266" s="1">
        <v>3.04</v>
      </c>
      <c r="AF266" s="1">
        <v>3.14</v>
      </c>
      <c r="AG266" s="1">
        <v>2.5499999999999998</v>
      </c>
      <c r="AH266" s="1">
        <v>3.43</v>
      </c>
      <c r="AI266" s="1">
        <v>3.77</v>
      </c>
      <c r="AK266">
        <v>197211</v>
      </c>
      <c r="AL266">
        <v>2.16</v>
      </c>
      <c r="AM266">
        <v>3.29</v>
      </c>
      <c r="AN266">
        <v>5.95</v>
      </c>
      <c r="AO266">
        <v>7.28</v>
      </c>
      <c r="AP266">
        <v>3.22</v>
      </c>
      <c r="AQ266">
        <v>4.29</v>
      </c>
      <c r="AR266">
        <v>5.95</v>
      </c>
      <c r="AS266">
        <v>6.94</v>
      </c>
      <c r="AT266">
        <v>7.36</v>
      </c>
      <c r="AU266">
        <v>2.68</v>
      </c>
      <c r="AV266">
        <v>3.74</v>
      </c>
      <c r="AW266">
        <v>3.47</v>
      </c>
      <c r="AX266">
        <v>5.15</v>
      </c>
      <c r="AY266">
        <v>6.26</v>
      </c>
      <c r="AZ266">
        <v>5.66</v>
      </c>
      <c r="BA266">
        <v>6.78</v>
      </c>
      <c r="BB266">
        <v>7.1</v>
      </c>
      <c r="BC266">
        <v>7.47</v>
      </c>
      <c r="BD266">
        <v>7.27</v>
      </c>
      <c r="BF266" s="1">
        <v>197211</v>
      </c>
      <c r="BG266" s="1">
        <v>2.19</v>
      </c>
      <c r="BH266" s="1">
        <v>3.71</v>
      </c>
      <c r="BI266" s="1">
        <v>6.33</v>
      </c>
      <c r="BJ266" s="1">
        <v>6.63</v>
      </c>
      <c r="BK266" s="1">
        <v>2.83</v>
      </c>
      <c r="BL266" s="1">
        <v>5.5</v>
      </c>
      <c r="BM266" s="1">
        <v>6.35</v>
      </c>
      <c r="BN266" s="1">
        <v>7.11</v>
      </c>
      <c r="BO266" s="1">
        <v>6.5</v>
      </c>
      <c r="BP266" s="1">
        <v>3.3</v>
      </c>
      <c r="BQ266" s="1">
        <v>2.29</v>
      </c>
      <c r="BR266" s="1">
        <v>5.65</v>
      </c>
      <c r="BS266" s="1">
        <v>5.35</v>
      </c>
      <c r="BT266" s="1">
        <v>6.99</v>
      </c>
      <c r="BU266" s="1">
        <v>5.76</v>
      </c>
      <c r="BV266" s="1">
        <v>7.31</v>
      </c>
      <c r="BW266" s="1">
        <v>6.92</v>
      </c>
      <c r="BX266" s="1">
        <v>5.81</v>
      </c>
      <c r="BY266" s="1">
        <v>7.11</v>
      </c>
      <c r="CA266" s="1">
        <v>194711</v>
      </c>
      <c r="CB266" s="1">
        <v>-6.06</v>
      </c>
      <c r="CC266" s="1">
        <v>-3.62</v>
      </c>
      <c r="CD266" s="1">
        <v>-2.66</v>
      </c>
      <c r="CE266" s="1">
        <v>-2.65</v>
      </c>
      <c r="CF266" s="1">
        <v>-3.54</v>
      </c>
      <c r="CG266" s="1">
        <v>-3.08</v>
      </c>
      <c r="CH266" s="1">
        <v>-2.73</v>
      </c>
      <c r="CI266" s="1">
        <v>-2.74</v>
      </c>
      <c r="CJ266" s="1">
        <v>-2.63</v>
      </c>
      <c r="CK266" s="1">
        <v>-3.55</v>
      </c>
      <c r="CL266" s="1">
        <v>-3.53</v>
      </c>
      <c r="CM266" s="1">
        <v>-3.78</v>
      </c>
      <c r="CN266" s="1">
        <v>-2.4</v>
      </c>
      <c r="CO266" s="1">
        <v>-2.68</v>
      </c>
      <c r="CP266" s="1">
        <v>-2.79</v>
      </c>
      <c r="CQ266" s="1">
        <v>-2.78</v>
      </c>
      <c r="CR266" s="1">
        <v>-2.7</v>
      </c>
      <c r="CS266" s="1">
        <v>-2.33</v>
      </c>
      <c r="CT266" s="1">
        <v>-2.93</v>
      </c>
      <c r="CV266" s="1">
        <v>194811</v>
      </c>
      <c r="CW266" s="1">
        <v>-16.27</v>
      </c>
      <c r="CX266" s="1">
        <v>-11.82</v>
      </c>
      <c r="CY266" s="1">
        <v>-9.16</v>
      </c>
      <c r="CZ266" s="1">
        <v>-9.19</v>
      </c>
      <c r="DA266" s="1">
        <v>-12.36</v>
      </c>
      <c r="DB266" s="1">
        <v>-9.44</v>
      </c>
      <c r="DC266" s="1">
        <v>-9.43</v>
      </c>
      <c r="DD266" s="1">
        <v>-9.8000000000000007</v>
      </c>
      <c r="DE266" s="1">
        <v>-8.8000000000000007</v>
      </c>
      <c r="DF266" s="1">
        <v>-13.73</v>
      </c>
      <c r="DG266" s="1">
        <v>-11.01</v>
      </c>
      <c r="DH266" s="1">
        <v>-10.74</v>
      </c>
      <c r="DI266" s="1">
        <v>-8.1300000000000008</v>
      </c>
      <c r="DJ266" s="1">
        <v>-9.89</v>
      </c>
      <c r="DK266" s="1">
        <v>-8.9700000000000006</v>
      </c>
      <c r="DL266" s="1">
        <v>-9.6199999999999992</v>
      </c>
      <c r="DM266" s="1">
        <v>-9.99</v>
      </c>
      <c r="DN266" s="1">
        <v>-8.65</v>
      </c>
      <c r="DO266" s="1">
        <v>-8.9499999999999993</v>
      </c>
      <c r="DQ266" s="1">
        <v>194711</v>
      </c>
      <c r="DR266" s="1">
        <v>-99.99</v>
      </c>
      <c r="DS266" s="1">
        <v>-3.58</v>
      </c>
      <c r="DT266" s="1">
        <v>-3</v>
      </c>
      <c r="DU266" s="1">
        <v>-2.4</v>
      </c>
      <c r="DV266" s="1">
        <v>-3.43</v>
      </c>
      <c r="DW266" s="1">
        <v>-3.76</v>
      </c>
      <c r="DX266" s="1">
        <v>-2.86</v>
      </c>
      <c r="DY266" s="1">
        <v>-2.8</v>
      </c>
      <c r="DZ266" s="1">
        <v>-2.13</v>
      </c>
      <c r="EA266" s="1">
        <v>-3.7</v>
      </c>
      <c r="EB266" s="1">
        <v>-3.15</v>
      </c>
      <c r="EC266" s="1">
        <v>-3.9</v>
      </c>
      <c r="ED266" s="1">
        <v>-3.62</v>
      </c>
      <c r="EE266" s="1">
        <v>-3.47</v>
      </c>
      <c r="EF266" s="1">
        <v>-2.25</v>
      </c>
      <c r="EG266" s="1">
        <v>-2.65</v>
      </c>
      <c r="EH266" s="1">
        <v>-2.96</v>
      </c>
      <c r="EI266" s="1">
        <v>-2.44</v>
      </c>
      <c r="EJ266" s="1">
        <v>-1.81</v>
      </c>
      <c r="EL266">
        <v>194711</v>
      </c>
      <c r="EM266">
        <v>-1.97</v>
      </c>
      <c r="EN266">
        <v>-1.74</v>
      </c>
      <c r="EO266">
        <v>1.06</v>
      </c>
      <c r="EP266">
        <v>0.06</v>
      </c>
      <c r="ER266" s="1">
        <v>194805</v>
      </c>
      <c r="ES266" s="1">
        <v>2.38</v>
      </c>
      <c r="EU266" s="1">
        <v>194706</v>
      </c>
      <c r="EV266" s="1">
        <v>0.35</v>
      </c>
      <c r="EX266" s="1">
        <v>195205</v>
      </c>
      <c r="EY266" s="1">
        <v>-1.84</v>
      </c>
      <c r="FA266" s="1">
        <v>194805</v>
      </c>
      <c r="FB266" s="1" t="str">
        <f>IF(ISERROR(VLOOKUP($FA266,MOM,LOOKUPS!C$12,0)*$FB$6+VLOOKUP($FA266,STREV,LOOKUPS!C$10,0)*$FC$6+VLOOKUP($FA266,LTREV,LOOKUPS!C$9,0)*$FD$6+VLOOKUP($FA266,CFP,LOOKUPS!C$6,0)*$FE$6+VLOOKUP($FA266,EP,LOOKUPS!C$8,0)*$FF$6+VLOOKUP($FA266,BM,LOOKUPS!C$5,0)*$FG$6+VLOOKUP($FA266,DIV,LOOKUPS!C$7,0)*$FH$6++VLOOKUP($FA266,SIZE,LOOKUPS!C$11,0)*$FI$6),"",VLOOKUP($FA266,MOM,LOOKUPS!C$12,0)*$FB$6+VLOOKUP($FA266,STREV,LOOKUPS!C$10,0)*$FC$6+VLOOKUP($FA266,LTREV,LOOKUPS!C$9,0)*$FD$6+VLOOKUP($FA266,CFP,LOOKUPS!C$6,0)*$FE$6+VLOOKUP($FA266,EP,LOOKUPS!C$8,0)*$FF$6+VLOOKUP($FA266,BM,LOOKUPS!C$5,0)*$FG$6+VLOOKUP($FA266,DIV,LOOKUPS!C$7,0)*$FH$6++VLOOKUP($FA266,SIZE,LOOKUPS!C$11,0)*$FI$6)</f>
        <v/>
      </c>
      <c r="FC266" s="1" t="str">
        <f>IF(ISERROR(VLOOKUP($FA266,MOM,LOOKUPS!D$12,0)*$FB$6+VLOOKUP($FA266,STREV,LOOKUPS!D$10,0)*$FC$6+VLOOKUP($FA266,LTREV,LOOKUPS!D$9,0)*$FD$6+VLOOKUP($FA266,CFP,LOOKUPS!D$6,0)*$FE$6+VLOOKUP($FA266,EP,LOOKUPS!D$8,0)*$FF$6+VLOOKUP($FA266,BM,LOOKUPS!D$5,0)*$FG$6+VLOOKUP($FA266,DIV,LOOKUPS!D$7,0)*$FH$6++VLOOKUP($FA266,SIZE,LOOKUPS!D$11,0)*$FI$6),"",VLOOKUP($FA266,MOM,LOOKUPS!D$12,0)*$FB$6+VLOOKUP($FA266,STREV,LOOKUPS!D$10,0)*$FC$6+VLOOKUP($FA266,LTREV,LOOKUPS!D$9,0)*$FD$6+VLOOKUP($FA266,CFP,LOOKUPS!D$6,0)*$FE$6+VLOOKUP($FA266,EP,LOOKUPS!D$8,0)*$FF$6+VLOOKUP($FA266,BM,LOOKUPS!D$5,0)*$FG$6+VLOOKUP($FA266,DIV,LOOKUPS!D$7,0)*$FH$6++VLOOKUP($FA266,SIZE,LOOKUPS!D$11,0)*$FI$6)</f>
        <v/>
      </c>
      <c r="FD266" s="1" t="str">
        <f>IF(ISERROR(VLOOKUP($FA266,MOM,LOOKUPS!E$12,0)*$FB$6+VLOOKUP($FA266,STREV,LOOKUPS!E$10,0)*$FC$6+VLOOKUP($FA266,LTREV,LOOKUPS!E$9,0)*$FD$6+VLOOKUP($FA266,CFP,LOOKUPS!E$6,0)*$FE$6+VLOOKUP($FA266,EP,LOOKUPS!E$8,0)*$FF$6+VLOOKUP($FA266,BM,LOOKUPS!E$5,0)*$FG$6+VLOOKUP($FA266,DIV,LOOKUPS!E$7,0)*$FH$6++VLOOKUP($FA266,SIZE,LOOKUPS!E$11,0)*$FI$6),"",VLOOKUP($FA266,MOM,LOOKUPS!E$12,0)*$FB$6+VLOOKUP($FA266,STREV,LOOKUPS!E$10,0)*$FC$6+VLOOKUP($FA266,LTREV,LOOKUPS!E$9,0)*$FD$6+VLOOKUP($FA266,CFP,LOOKUPS!E$6,0)*$FE$6+VLOOKUP($FA266,EP,LOOKUPS!E$8,0)*$FF$6+VLOOKUP($FA266,BM,LOOKUPS!E$5,0)*$FG$6+VLOOKUP($FA266,DIV,LOOKUPS!E$7,0)*$FH$6++VLOOKUP($FA266,SIZE,LOOKUPS!E$11,0)*$FI$6)</f>
        <v/>
      </c>
      <c r="FE266" s="1" t="str">
        <f>IF(ISERROR(VLOOKUP($FA266,MOM,LOOKUPS!F$12,0)*$FB$6+VLOOKUP($FA266,STREV,LOOKUPS!F$10,0)*$FC$6+VLOOKUP($FA266,LTREV,LOOKUPS!F$9,0)*$FD$6+VLOOKUP($FA266,CFP,LOOKUPS!F$6,0)*$FE$6+VLOOKUP($FA266,EP,LOOKUPS!F$8,0)*$FF$6+VLOOKUP($FA266,BM,LOOKUPS!F$5,0)*$FG$6+VLOOKUP($FA266,DIV,LOOKUPS!F$7,0)*$FH$6++VLOOKUP($FA266,SIZE,LOOKUPS!F$11,0)*$FI$6),"",VLOOKUP($FA266,MOM,LOOKUPS!F$12,0)*$FB$6+VLOOKUP($FA266,STREV,LOOKUPS!F$10,0)*$FC$6+VLOOKUP($FA266,LTREV,LOOKUPS!F$9,0)*$FD$6+VLOOKUP($FA266,CFP,LOOKUPS!F$6,0)*$FE$6+VLOOKUP($FA266,EP,LOOKUPS!F$8,0)*$FF$6+VLOOKUP($FA266,BM,LOOKUPS!F$5,0)*$FG$6+VLOOKUP($FA266,DIV,LOOKUPS!F$7,0)*$FH$6++VLOOKUP($FA266,SIZE,LOOKUPS!F$11,0)*$FI$6)</f>
        <v/>
      </c>
      <c r="FF266" s="1" t="str">
        <f>IF(ISERROR(VLOOKUP($FA266,MOM,LOOKUPS!G$12,0)*$FB$6+VLOOKUP($FA266,STREV,LOOKUPS!G$10,0)*$FC$6+VLOOKUP($FA266,LTREV,LOOKUPS!G$9,0)*$FD$6+VLOOKUP($FA266,CFP,LOOKUPS!G$6,0)*$FE$6+VLOOKUP($FA266,EP,LOOKUPS!G$8,0)*$FF$6+VLOOKUP($FA266,BM,LOOKUPS!G$5,0)*$FG$6+VLOOKUP($FA266,DIV,LOOKUPS!G$7,0)*$FH$6++VLOOKUP($FA266,SIZE,LOOKUPS!G$11,0)*$FI$6),"",VLOOKUP($FA266,MOM,LOOKUPS!G$12,0)*$FB$6+VLOOKUP($FA266,STREV,LOOKUPS!G$10,0)*$FC$6+VLOOKUP($FA266,LTREV,LOOKUPS!G$9,0)*$FD$6+VLOOKUP($FA266,CFP,LOOKUPS!G$6,0)*$FE$6+VLOOKUP($FA266,EP,LOOKUPS!G$8,0)*$FF$6+VLOOKUP($FA266,BM,LOOKUPS!G$5,0)*$FG$6+VLOOKUP($FA266,DIV,LOOKUPS!G$7,0)*$FH$6++VLOOKUP($FA266,SIZE,LOOKUPS!G$11,0)*$FI$6)</f>
        <v/>
      </c>
      <c r="FG266" s="1" t="str">
        <f>IF(ISERROR(VLOOKUP($FA266,MOM,LOOKUPS!H$12,0)*$FB$6+VLOOKUP($FA266,STREV,LOOKUPS!H$10,0)*$FC$6+VLOOKUP($FA266,LTREV,LOOKUPS!H$9,0)*$FD$6+VLOOKUP($FA266,CFP,LOOKUPS!H$6,0)*$FE$6+VLOOKUP($FA266,EP,LOOKUPS!H$8,0)*$FF$6+VLOOKUP($FA266,BM,LOOKUPS!H$5,0)*$FG$6+VLOOKUP($FA266,DIV,LOOKUPS!H$7,0)*$FH$6++VLOOKUP($FA266,SIZE,LOOKUPS!H$11,0)*$FI$6),"",VLOOKUP($FA266,MOM,LOOKUPS!H$12,0)*$FB$6+VLOOKUP($FA266,STREV,LOOKUPS!H$10,0)*$FC$6+VLOOKUP($FA266,LTREV,LOOKUPS!H$9,0)*$FD$6+VLOOKUP($FA266,CFP,LOOKUPS!H$6,0)*$FE$6+VLOOKUP($FA266,EP,LOOKUPS!H$8,0)*$FF$6+VLOOKUP($FA266,BM,LOOKUPS!H$5,0)*$FG$6+VLOOKUP($FA266,DIV,LOOKUPS!H$7,0)*$FH$6++VLOOKUP($FA266,SIZE,LOOKUPS!H$11,0)*$FI$6)</f>
        <v/>
      </c>
      <c r="FH266" s="1" t="str">
        <f>IF(ISERROR(VLOOKUP($FA266,MOM,LOOKUPS!I$12,0)*$FB$6+VLOOKUP($FA266,STREV,LOOKUPS!I$10,0)*$FC$6+VLOOKUP($FA266,LTREV,LOOKUPS!I$9,0)*$FD$6+VLOOKUP($FA266,CFP,LOOKUPS!I$6,0)*$FE$6+VLOOKUP($FA266,EP,LOOKUPS!I$8,0)*$FF$6+VLOOKUP($FA266,BM,LOOKUPS!I$5,0)*$FG$6+VLOOKUP($FA266,DIV,LOOKUPS!I$7,0)*$FH$6++VLOOKUP($FA266,SIZE,LOOKUPS!I$11,0)*$FI$6),"",VLOOKUP($FA266,MOM,LOOKUPS!I$12,0)*$FB$6+VLOOKUP($FA266,STREV,LOOKUPS!I$10,0)*$FC$6+VLOOKUP($FA266,LTREV,LOOKUPS!I$9,0)*$FD$6+VLOOKUP($FA266,CFP,LOOKUPS!I$6,0)*$FE$6+VLOOKUP($FA266,EP,LOOKUPS!I$8,0)*$FF$6+VLOOKUP($FA266,BM,LOOKUPS!I$5,0)*$FG$6+VLOOKUP($FA266,DIV,LOOKUPS!I$7,0)*$FH$6++VLOOKUP($FA266,SIZE,LOOKUPS!I$11,0)*$FI$6)</f>
        <v/>
      </c>
      <c r="FI266" s="1" t="str">
        <f>IF(ISERROR(VLOOKUP($FA266,MOM,LOOKUPS!J$12,0)*$FB$6+VLOOKUP($FA266,STREV,LOOKUPS!J$10,0)*$FC$6+VLOOKUP($FA266,LTREV,LOOKUPS!J$9,0)*$FD$6+VLOOKUP($FA266,CFP,LOOKUPS!J$6,0)*$FE$6+VLOOKUP($FA266,EP,LOOKUPS!J$8,0)*$FF$6+VLOOKUP($FA266,BM,LOOKUPS!J$5,0)*$FG$6+VLOOKUP($FA266,DIV,LOOKUPS!J$7,0)*$FH$6++VLOOKUP($FA266,SIZE,LOOKUPS!J$11,0)*$FI$6),"",VLOOKUP($FA266,MOM,LOOKUPS!J$12,0)*$FB$6+VLOOKUP($FA266,STREV,LOOKUPS!J$10,0)*$FC$6+VLOOKUP($FA266,LTREV,LOOKUPS!J$9,0)*$FD$6+VLOOKUP($FA266,CFP,LOOKUPS!J$6,0)*$FE$6+VLOOKUP($FA266,EP,LOOKUPS!J$8,0)*$FF$6+VLOOKUP($FA266,BM,LOOKUPS!J$5,0)*$FG$6+VLOOKUP($FA266,DIV,LOOKUPS!J$7,0)*$FH$6++VLOOKUP($FA266,SIZE,LOOKUPS!J$11,0)*$FI$6)</f>
        <v/>
      </c>
      <c r="FJ266" s="1" t="str">
        <f>IF(ISERROR(VLOOKUP($FA266,MOM,LOOKUPS!K$12,0)*$FB$6+VLOOKUP($FA266,STREV,LOOKUPS!K$10,0)*$FC$6+VLOOKUP($FA266,LTREV,LOOKUPS!K$9,0)*$FD$6+VLOOKUP($FA266,CFP,LOOKUPS!K$6,0)*$FE$6+VLOOKUP($FA266,EP,LOOKUPS!K$8,0)*$FF$6+VLOOKUP($FA266,BM,LOOKUPS!K$5,0)*$FG$6+VLOOKUP($FA266,DIV,LOOKUPS!K$7,0)*$FH$6++VLOOKUP($FA266,SIZE,LOOKUPS!K$11,0)*$FI$6),"",VLOOKUP($FA266,MOM,LOOKUPS!K$12,0)*$FB$6+VLOOKUP($FA266,STREV,LOOKUPS!K$10,0)*$FC$6+VLOOKUP($FA266,LTREV,LOOKUPS!K$9,0)*$FD$6+VLOOKUP($FA266,CFP,LOOKUPS!K$6,0)*$FE$6+VLOOKUP($FA266,EP,LOOKUPS!K$8,0)*$FF$6+VLOOKUP($FA266,BM,LOOKUPS!K$5,0)*$FG$6+VLOOKUP($FA266,DIV,LOOKUPS!K$7,0)*$FH$6++VLOOKUP($FA266,SIZE,LOOKUPS!K$11,0)*$FI$6)</f>
        <v/>
      </c>
      <c r="FK266" s="1" t="str">
        <f>IF(ISERROR(VLOOKUP($FA266,MOM,LOOKUPS!L$12,0)*$FB$6+VLOOKUP($FA266,STREV,LOOKUPS!L$10,0)*$FC$6+VLOOKUP($FA266,LTREV,LOOKUPS!L$9,0)*$FD$6+VLOOKUP($FA266,CFP,LOOKUPS!L$6,0)*$FE$6+VLOOKUP($FA266,EP,LOOKUPS!L$8,0)*$FF$6+VLOOKUP($FA266,BM,LOOKUPS!L$5,0)*$FG$6+VLOOKUP($FA266,DIV,LOOKUPS!L$7,0)*$FH$6++VLOOKUP($FA266,SIZE,LOOKUPS!L$11,0)*$FI$6),"",VLOOKUP($FA266,MOM,LOOKUPS!L$12,0)*$FB$6+VLOOKUP($FA266,STREV,LOOKUPS!L$10,0)*$FC$6+VLOOKUP($FA266,LTREV,LOOKUPS!L$9,0)*$FD$6+VLOOKUP($FA266,CFP,LOOKUPS!L$6,0)*$FE$6+VLOOKUP($FA266,EP,LOOKUPS!L$8,0)*$FF$6+VLOOKUP($FA266,BM,LOOKUPS!L$5,0)*$FG$6+VLOOKUP($FA266,DIV,LOOKUPS!L$7,0)*$FH$6++VLOOKUP($FA266,SIZE,LOOKUPS!L$11,0)*$FI$6)</f>
        <v/>
      </c>
    </row>
    <row r="267" spans="1:167" x14ac:dyDescent="0.3">
      <c r="A267" s="1">
        <v>194806</v>
      </c>
      <c r="B267" s="1">
        <v>-5.71</v>
      </c>
      <c r="C267" s="1">
        <v>-2.65</v>
      </c>
      <c r="D267" s="1">
        <v>-2.5499999999999998</v>
      </c>
      <c r="E267" s="1">
        <v>-2.31</v>
      </c>
      <c r="F267" s="1">
        <v>-1.54</v>
      </c>
      <c r="G267" s="1">
        <v>-1.38</v>
      </c>
      <c r="H267" s="1">
        <v>-1.1599999999999999</v>
      </c>
      <c r="I267" s="1">
        <v>0.25</v>
      </c>
      <c r="J267" s="1">
        <v>0.11</v>
      </c>
      <c r="K267" s="1">
        <v>2.4700000000000002</v>
      </c>
      <c r="M267" s="1">
        <v>194707</v>
      </c>
      <c r="N267" s="1">
        <v>8.3699999999999992</v>
      </c>
      <c r="O267" s="1">
        <v>8.1300000000000008</v>
      </c>
      <c r="P267" s="1">
        <v>7.03</v>
      </c>
      <c r="Q267" s="1">
        <v>7.05</v>
      </c>
      <c r="R267" s="1">
        <v>6.37</v>
      </c>
      <c r="S267" s="1">
        <v>6.74</v>
      </c>
      <c r="T267" s="1">
        <v>4.29</v>
      </c>
      <c r="U267" s="1">
        <v>6.41</v>
      </c>
      <c r="V267" s="1">
        <v>4.6900000000000004</v>
      </c>
      <c r="W267" s="1">
        <v>3.08</v>
      </c>
      <c r="Y267" s="1">
        <v>195206</v>
      </c>
      <c r="Z267" s="1">
        <v>2.37</v>
      </c>
      <c r="AA267" s="1">
        <v>2.2599999999999998</v>
      </c>
      <c r="AB267" s="1">
        <v>2.46</v>
      </c>
      <c r="AC267" s="1">
        <v>2.09</v>
      </c>
      <c r="AD267" s="1">
        <v>3.1</v>
      </c>
      <c r="AE267" s="1">
        <v>2.23</v>
      </c>
      <c r="AF267" s="1">
        <v>4.6100000000000003</v>
      </c>
      <c r="AG267" s="1">
        <v>3.2</v>
      </c>
      <c r="AH267" s="1">
        <v>4.63</v>
      </c>
      <c r="AI267" s="1">
        <v>4.82</v>
      </c>
      <c r="AK267">
        <v>197212</v>
      </c>
      <c r="AL267">
        <v>-2.93</v>
      </c>
      <c r="AM267">
        <v>-1.24</v>
      </c>
      <c r="AN267">
        <v>-2.0499999999999998</v>
      </c>
      <c r="AO267">
        <v>-2.4500000000000002</v>
      </c>
      <c r="AP267">
        <v>-1.01</v>
      </c>
      <c r="AQ267">
        <v>-2</v>
      </c>
      <c r="AR267">
        <v>-2.0699999999999998</v>
      </c>
      <c r="AS267">
        <v>-2.09</v>
      </c>
      <c r="AT267">
        <v>-2.48</v>
      </c>
      <c r="AU267">
        <v>0.16</v>
      </c>
      <c r="AV267">
        <v>-2.15</v>
      </c>
      <c r="AW267">
        <v>-1.77</v>
      </c>
      <c r="AX267">
        <v>-2.2400000000000002</v>
      </c>
      <c r="AY267">
        <v>-1.38</v>
      </c>
      <c r="AZ267">
        <v>-2.72</v>
      </c>
      <c r="BA267">
        <v>-1.79</v>
      </c>
      <c r="BB267">
        <v>-2.38</v>
      </c>
      <c r="BC267">
        <v>-2.37</v>
      </c>
      <c r="BD267">
        <v>-2.56</v>
      </c>
      <c r="BF267" s="1">
        <v>197212</v>
      </c>
      <c r="BG267" s="1">
        <v>-3.27</v>
      </c>
      <c r="BH267" s="1">
        <v>-1.36</v>
      </c>
      <c r="BI267" s="1">
        <v>-1.94</v>
      </c>
      <c r="BJ267" s="1">
        <v>-2.2599999999999998</v>
      </c>
      <c r="BK267" s="1">
        <v>-1.05</v>
      </c>
      <c r="BL267" s="1">
        <v>-1.53</v>
      </c>
      <c r="BM267" s="1">
        <v>-1.94</v>
      </c>
      <c r="BN267" s="1">
        <v>-1.93</v>
      </c>
      <c r="BO267" s="1">
        <v>-2.85</v>
      </c>
      <c r="BP267" s="1">
        <v>-1.17</v>
      </c>
      <c r="BQ267" s="1">
        <v>-0.92</v>
      </c>
      <c r="BR267" s="1">
        <v>-2.0499999999999998</v>
      </c>
      <c r="BS267" s="1">
        <v>-0.97</v>
      </c>
      <c r="BT267" s="1">
        <v>-2.4</v>
      </c>
      <c r="BU267" s="1">
        <v>-1.51</v>
      </c>
      <c r="BV267" s="1">
        <v>-2.97</v>
      </c>
      <c r="BW267" s="1">
        <v>-0.9</v>
      </c>
      <c r="BX267" s="1">
        <v>-2.4500000000000002</v>
      </c>
      <c r="BY267" s="1">
        <v>-3.2</v>
      </c>
      <c r="CA267" s="1">
        <v>194712</v>
      </c>
      <c r="CB267" s="1">
        <v>22.58</v>
      </c>
      <c r="CC267" s="1">
        <v>1.92</v>
      </c>
      <c r="CD267" s="1">
        <v>1.26</v>
      </c>
      <c r="CE267" s="1">
        <v>3.98</v>
      </c>
      <c r="CF267" s="1">
        <v>1.79</v>
      </c>
      <c r="CG267" s="1">
        <v>2.71</v>
      </c>
      <c r="CH267" s="1">
        <v>0.83</v>
      </c>
      <c r="CI267" s="1">
        <v>1.55</v>
      </c>
      <c r="CJ267" s="1">
        <v>4.4800000000000004</v>
      </c>
      <c r="CK267" s="1">
        <v>1.48</v>
      </c>
      <c r="CL267" s="1">
        <v>2.09</v>
      </c>
      <c r="CM267" s="1">
        <v>2.1800000000000002</v>
      </c>
      <c r="CN267" s="1">
        <v>3.23</v>
      </c>
      <c r="CO267" s="1">
        <v>1.43</v>
      </c>
      <c r="CP267" s="1">
        <v>0.22</v>
      </c>
      <c r="CQ267" s="1">
        <v>0.12</v>
      </c>
      <c r="CR267" s="1">
        <v>2.99</v>
      </c>
      <c r="CS267" s="1">
        <v>1.6</v>
      </c>
      <c r="CT267" s="1">
        <v>7.39</v>
      </c>
      <c r="CV267" s="1">
        <v>194812</v>
      </c>
      <c r="CW267" s="1">
        <v>-0.53</v>
      </c>
      <c r="CX267" s="1">
        <v>3.52</v>
      </c>
      <c r="CY267" s="1">
        <v>1.1399999999999999</v>
      </c>
      <c r="CZ267" s="1">
        <v>-0.05</v>
      </c>
      <c r="DA267" s="1">
        <v>3.78</v>
      </c>
      <c r="DB267" s="1">
        <v>2.35</v>
      </c>
      <c r="DC267" s="1">
        <v>1.54</v>
      </c>
      <c r="DD267" s="1">
        <v>0.31</v>
      </c>
      <c r="DE267" s="1">
        <v>-0.49</v>
      </c>
      <c r="DF267" s="1">
        <v>3.98</v>
      </c>
      <c r="DG267" s="1">
        <v>3.59</v>
      </c>
      <c r="DH267" s="1">
        <v>3.01</v>
      </c>
      <c r="DI267" s="1">
        <v>1.69</v>
      </c>
      <c r="DJ267" s="1">
        <v>2.17</v>
      </c>
      <c r="DK267" s="1">
        <v>0.91</v>
      </c>
      <c r="DL267" s="1">
        <v>-0.19</v>
      </c>
      <c r="DM267" s="1">
        <v>0.83</v>
      </c>
      <c r="DN267" s="1">
        <v>-0.53</v>
      </c>
      <c r="DO267" s="1">
        <v>-0.44</v>
      </c>
      <c r="DQ267" s="1">
        <v>194712</v>
      </c>
      <c r="DR267" s="1">
        <v>-99.99</v>
      </c>
      <c r="DS267" s="1">
        <v>1.71</v>
      </c>
      <c r="DT267" s="1">
        <v>2</v>
      </c>
      <c r="DU267" s="1">
        <v>3.27</v>
      </c>
      <c r="DV267" s="1">
        <v>1.78</v>
      </c>
      <c r="DW267" s="1">
        <v>1.33</v>
      </c>
      <c r="DX267" s="1">
        <v>2.0299999999999998</v>
      </c>
      <c r="DY267" s="1">
        <v>2.78</v>
      </c>
      <c r="DZ267" s="1">
        <v>3.54</v>
      </c>
      <c r="EA267" s="1">
        <v>2.52</v>
      </c>
      <c r="EB267" s="1">
        <v>1.04</v>
      </c>
      <c r="EC267" s="1">
        <v>1.58</v>
      </c>
      <c r="ED267" s="1">
        <v>1.07</v>
      </c>
      <c r="EE267" s="1">
        <v>2</v>
      </c>
      <c r="EF267" s="1">
        <v>2.0499999999999998</v>
      </c>
      <c r="EG267" s="1">
        <v>2.85</v>
      </c>
      <c r="EH267" s="1">
        <v>2.71</v>
      </c>
      <c r="EI267" s="1">
        <v>3.43</v>
      </c>
      <c r="EJ267" s="1">
        <v>3.66</v>
      </c>
      <c r="EL267">
        <v>194712</v>
      </c>
      <c r="EM267">
        <v>3</v>
      </c>
      <c r="EN267">
        <v>-2.48</v>
      </c>
      <c r="EO267">
        <v>3.69</v>
      </c>
      <c r="EP267">
        <v>0.08</v>
      </c>
      <c r="ER267" s="1">
        <v>194806</v>
      </c>
      <c r="ES267" s="1">
        <v>3.99</v>
      </c>
      <c r="EU267" s="1">
        <v>194707</v>
      </c>
      <c r="EV267" s="1">
        <v>2.08</v>
      </c>
      <c r="EX267" s="1">
        <v>195206</v>
      </c>
      <c r="EY267" s="1">
        <v>-1.66</v>
      </c>
      <c r="FA267" s="1">
        <v>194806</v>
      </c>
      <c r="FB267" s="1" t="str">
        <f>IF(ISERROR(VLOOKUP($FA267,MOM,LOOKUPS!C$12,0)*$FB$6+VLOOKUP($FA267,STREV,LOOKUPS!C$10,0)*$FC$6+VLOOKUP($FA267,LTREV,LOOKUPS!C$9,0)*$FD$6+VLOOKUP($FA267,CFP,LOOKUPS!C$6,0)*$FE$6+VLOOKUP($FA267,EP,LOOKUPS!C$8,0)*$FF$6+VLOOKUP($FA267,BM,LOOKUPS!C$5,0)*$FG$6+VLOOKUP($FA267,DIV,LOOKUPS!C$7,0)*$FH$6++VLOOKUP($FA267,SIZE,LOOKUPS!C$11,0)*$FI$6),"",VLOOKUP($FA267,MOM,LOOKUPS!C$12,0)*$FB$6+VLOOKUP($FA267,STREV,LOOKUPS!C$10,0)*$FC$6+VLOOKUP($FA267,LTREV,LOOKUPS!C$9,0)*$FD$6+VLOOKUP($FA267,CFP,LOOKUPS!C$6,0)*$FE$6+VLOOKUP($FA267,EP,LOOKUPS!C$8,0)*$FF$6+VLOOKUP($FA267,BM,LOOKUPS!C$5,0)*$FG$6+VLOOKUP($FA267,DIV,LOOKUPS!C$7,0)*$FH$6++VLOOKUP($FA267,SIZE,LOOKUPS!C$11,0)*$FI$6)</f>
        <v/>
      </c>
      <c r="FC267" s="1" t="str">
        <f>IF(ISERROR(VLOOKUP($FA267,MOM,LOOKUPS!D$12,0)*$FB$6+VLOOKUP($FA267,STREV,LOOKUPS!D$10,0)*$FC$6+VLOOKUP($FA267,LTREV,LOOKUPS!D$9,0)*$FD$6+VLOOKUP($FA267,CFP,LOOKUPS!D$6,0)*$FE$6+VLOOKUP($FA267,EP,LOOKUPS!D$8,0)*$FF$6+VLOOKUP($FA267,BM,LOOKUPS!D$5,0)*$FG$6+VLOOKUP($FA267,DIV,LOOKUPS!D$7,0)*$FH$6++VLOOKUP($FA267,SIZE,LOOKUPS!D$11,0)*$FI$6),"",VLOOKUP($FA267,MOM,LOOKUPS!D$12,0)*$FB$6+VLOOKUP($FA267,STREV,LOOKUPS!D$10,0)*$FC$6+VLOOKUP($FA267,LTREV,LOOKUPS!D$9,0)*$FD$6+VLOOKUP($FA267,CFP,LOOKUPS!D$6,0)*$FE$6+VLOOKUP($FA267,EP,LOOKUPS!D$8,0)*$FF$6+VLOOKUP($FA267,BM,LOOKUPS!D$5,0)*$FG$6+VLOOKUP($FA267,DIV,LOOKUPS!D$7,0)*$FH$6++VLOOKUP($FA267,SIZE,LOOKUPS!D$11,0)*$FI$6)</f>
        <v/>
      </c>
      <c r="FD267" s="1" t="str">
        <f>IF(ISERROR(VLOOKUP($FA267,MOM,LOOKUPS!E$12,0)*$FB$6+VLOOKUP($FA267,STREV,LOOKUPS!E$10,0)*$FC$6+VLOOKUP($FA267,LTREV,LOOKUPS!E$9,0)*$FD$6+VLOOKUP($FA267,CFP,LOOKUPS!E$6,0)*$FE$6+VLOOKUP($FA267,EP,LOOKUPS!E$8,0)*$FF$6+VLOOKUP($FA267,BM,LOOKUPS!E$5,0)*$FG$6+VLOOKUP($FA267,DIV,LOOKUPS!E$7,0)*$FH$6++VLOOKUP($FA267,SIZE,LOOKUPS!E$11,0)*$FI$6),"",VLOOKUP($FA267,MOM,LOOKUPS!E$12,0)*$FB$6+VLOOKUP($FA267,STREV,LOOKUPS!E$10,0)*$FC$6+VLOOKUP($FA267,LTREV,LOOKUPS!E$9,0)*$FD$6+VLOOKUP($FA267,CFP,LOOKUPS!E$6,0)*$FE$6+VLOOKUP($FA267,EP,LOOKUPS!E$8,0)*$FF$6+VLOOKUP($FA267,BM,LOOKUPS!E$5,0)*$FG$6+VLOOKUP($FA267,DIV,LOOKUPS!E$7,0)*$FH$6++VLOOKUP($FA267,SIZE,LOOKUPS!E$11,0)*$FI$6)</f>
        <v/>
      </c>
      <c r="FE267" s="1" t="str">
        <f>IF(ISERROR(VLOOKUP($FA267,MOM,LOOKUPS!F$12,0)*$FB$6+VLOOKUP($FA267,STREV,LOOKUPS!F$10,0)*$FC$6+VLOOKUP($FA267,LTREV,LOOKUPS!F$9,0)*$FD$6+VLOOKUP($FA267,CFP,LOOKUPS!F$6,0)*$FE$6+VLOOKUP($FA267,EP,LOOKUPS!F$8,0)*$FF$6+VLOOKUP($FA267,BM,LOOKUPS!F$5,0)*$FG$6+VLOOKUP($FA267,DIV,LOOKUPS!F$7,0)*$FH$6++VLOOKUP($FA267,SIZE,LOOKUPS!F$11,0)*$FI$6),"",VLOOKUP($FA267,MOM,LOOKUPS!F$12,0)*$FB$6+VLOOKUP($FA267,STREV,LOOKUPS!F$10,0)*$FC$6+VLOOKUP($FA267,LTREV,LOOKUPS!F$9,0)*$FD$6+VLOOKUP($FA267,CFP,LOOKUPS!F$6,0)*$FE$6+VLOOKUP($FA267,EP,LOOKUPS!F$8,0)*$FF$6+VLOOKUP($FA267,BM,LOOKUPS!F$5,0)*$FG$6+VLOOKUP($FA267,DIV,LOOKUPS!F$7,0)*$FH$6++VLOOKUP($FA267,SIZE,LOOKUPS!F$11,0)*$FI$6)</f>
        <v/>
      </c>
      <c r="FF267" s="1" t="str">
        <f>IF(ISERROR(VLOOKUP($FA267,MOM,LOOKUPS!G$12,0)*$FB$6+VLOOKUP($FA267,STREV,LOOKUPS!G$10,0)*$FC$6+VLOOKUP($FA267,LTREV,LOOKUPS!G$9,0)*$FD$6+VLOOKUP($FA267,CFP,LOOKUPS!G$6,0)*$FE$6+VLOOKUP($FA267,EP,LOOKUPS!G$8,0)*$FF$6+VLOOKUP($FA267,BM,LOOKUPS!G$5,0)*$FG$6+VLOOKUP($FA267,DIV,LOOKUPS!G$7,0)*$FH$6++VLOOKUP($FA267,SIZE,LOOKUPS!G$11,0)*$FI$6),"",VLOOKUP($FA267,MOM,LOOKUPS!G$12,0)*$FB$6+VLOOKUP($FA267,STREV,LOOKUPS!G$10,0)*$FC$6+VLOOKUP($FA267,LTREV,LOOKUPS!G$9,0)*$FD$6+VLOOKUP($FA267,CFP,LOOKUPS!G$6,0)*$FE$6+VLOOKUP($FA267,EP,LOOKUPS!G$8,0)*$FF$6+VLOOKUP($FA267,BM,LOOKUPS!G$5,0)*$FG$6+VLOOKUP($FA267,DIV,LOOKUPS!G$7,0)*$FH$6++VLOOKUP($FA267,SIZE,LOOKUPS!G$11,0)*$FI$6)</f>
        <v/>
      </c>
      <c r="FG267" s="1" t="str">
        <f>IF(ISERROR(VLOOKUP($FA267,MOM,LOOKUPS!H$12,0)*$FB$6+VLOOKUP($FA267,STREV,LOOKUPS!H$10,0)*$FC$6+VLOOKUP($FA267,LTREV,LOOKUPS!H$9,0)*$FD$6+VLOOKUP($FA267,CFP,LOOKUPS!H$6,0)*$FE$6+VLOOKUP($FA267,EP,LOOKUPS!H$8,0)*$FF$6+VLOOKUP($FA267,BM,LOOKUPS!H$5,0)*$FG$6+VLOOKUP($FA267,DIV,LOOKUPS!H$7,0)*$FH$6++VLOOKUP($FA267,SIZE,LOOKUPS!H$11,0)*$FI$6),"",VLOOKUP($FA267,MOM,LOOKUPS!H$12,0)*$FB$6+VLOOKUP($FA267,STREV,LOOKUPS!H$10,0)*$FC$6+VLOOKUP($FA267,LTREV,LOOKUPS!H$9,0)*$FD$6+VLOOKUP($FA267,CFP,LOOKUPS!H$6,0)*$FE$6+VLOOKUP($FA267,EP,LOOKUPS!H$8,0)*$FF$6+VLOOKUP($FA267,BM,LOOKUPS!H$5,0)*$FG$6+VLOOKUP($FA267,DIV,LOOKUPS!H$7,0)*$FH$6++VLOOKUP($FA267,SIZE,LOOKUPS!H$11,0)*$FI$6)</f>
        <v/>
      </c>
      <c r="FH267" s="1" t="str">
        <f>IF(ISERROR(VLOOKUP($FA267,MOM,LOOKUPS!I$12,0)*$FB$6+VLOOKUP($FA267,STREV,LOOKUPS!I$10,0)*$FC$6+VLOOKUP($FA267,LTREV,LOOKUPS!I$9,0)*$FD$6+VLOOKUP($FA267,CFP,LOOKUPS!I$6,0)*$FE$6+VLOOKUP($FA267,EP,LOOKUPS!I$8,0)*$FF$6+VLOOKUP($FA267,BM,LOOKUPS!I$5,0)*$FG$6+VLOOKUP($FA267,DIV,LOOKUPS!I$7,0)*$FH$6++VLOOKUP($FA267,SIZE,LOOKUPS!I$11,0)*$FI$6),"",VLOOKUP($FA267,MOM,LOOKUPS!I$12,0)*$FB$6+VLOOKUP($FA267,STREV,LOOKUPS!I$10,0)*$FC$6+VLOOKUP($FA267,LTREV,LOOKUPS!I$9,0)*$FD$6+VLOOKUP($FA267,CFP,LOOKUPS!I$6,0)*$FE$6+VLOOKUP($FA267,EP,LOOKUPS!I$8,0)*$FF$6+VLOOKUP($FA267,BM,LOOKUPS!I$5,0)*$FG$6+VLOOKUP($FA267,DIV,LOOKUPS!I$7,0)*$FH$6++VLOOKUP($FA267,SIZE,LOOKUPS!I$11,0)*$FI$6)</f>
        <v/>
      </c>
      <c r="FI267" s="1" t="str">
        <f>IF(ISERROR(VLOOKUP($FA267,MOM,LOOKUPS!J$12,0)*$FB$6+VLOOKUP($FA267,STREV,LOOKUPS!J$10,0)*$FC$6+VLOOKUP($FA267,LTREV,LOOKUPS!J$9,0)*$FD$6+VLOOKUP($FA267,CFP,LOOKUPS!J$6,0)*$FE$6+VLOOKUP($FA267,EP,LOOKUPS!J$8,0)*$FF$6+VLOOKUP($FA267,BM,LOOKUPS!J$5,0)*$FG$6+VLOOKUP($FA267,DIV,LOOKUPS!J$7,0)*$FH$6++VLOOKUP($FA267,SIZE,LOOKUPS!J$11,0)*$FI$6),"",VLOOKUP($FA267,MOM,LOOKUPS!J$12,0)*$FB$6+VLOOKUP($FA267,STREV,LOOKUPS!J$10,0)*$FC$6+VLOOKUP($FA267,LTREV,LOOKUPS!J$9,0)*$FD$6+VLOOKUP($FA267,CFP,LOOKUPS!J$6,0)*$FE$6+VLOOKUP($FA267,EP,LOOKUPS!J$8,0)*$FF$6+VLOOKUP($FA267,BM,LOOKUPS!J$5,0)*$FG$6+VLOOKUP($FA267,DIV,LOOKUPS!J$7,0)*$FH$6++VLOOKUP($FA267,SIZE,LOOKUPS!J$11,0)*$FI$6)</f>
        <v/>
      </c>
      <c r="FJ267" s="1" t="str">
        <f>IF(ISERROR(VLOOKUP($FA267,MOM,LOOKUPS!K$12,0)*$FB$6+VLOOKUP($FA267,STREV,LOOKUPS!K$10,0)*$FC$6+VLOOKUP($FA267,LTREV,LOOKUPS!K$9,0)*$FD$6+VLOOKUP($FA267,CFP,LOOKUPS!K$6,0)*$FE$6+VLOOKUP($FA267,EP,LOOKUPS!K$8,0)*$FF$6+VLOOKUP($FA267,BM,LOOKUPS!K$5,0)*$FG$6+VLOOKUP($FA267,DIV,LOOKUPS!K$7,0)*$FH$6++VLOOKUP($FA267,SIZE,LOOKUPS!K$11,0)*$FI$6),"",VLOOKUP($FA267,MOM,LOOKUPS!K$12,0)*$FB$6+VLOOKUP($FA267,STREV,LOOKUPS!K$10,0)*$FC$6+VLOOKUP($FA267,LTREV,LOOKUPS!K$9,0)*$FD$6+VLOOKUP($FA267,CFP,LOOKUPS!K$6,0)*$FE$6+VLOOKUP($FA267,EP,LOOKUPS!K$8,0)*$FF$6+VLOOKUP($FA267,BM,LOOKUPS!K$5,0)*$FG$6+VLOOKUP($FA267,DIV,LOOKUPS!K$7,0)*$FH$6++VLOOKUP($FA267,SIZE,LOOKUPS!K$11,0)*$FI$6)</f>
        <v/>
      </c>
      <c r="FK267" s="1" t="str">
        <f>IF(ISERROR(VLOOKUP($FA267,MOM,LOOKUPS!L$12,0)*$FB$6+VLOOKUP($FA267,STREV,LOOKUPS!L$10,0)*$FC$6+VLOOKUP($FA267,LTREV,LOOKUPS!L$9,0)*$FD$6+VLOOKUP($FA267,CFP,LOOKUPS!L$6,0)*$FE$6+VLOOKUP($FA267,EP,LOOKUPS!L$8,0)*$FF$6+VLOOKUP($FA267,BM,LOOKUPS!L$5,0)*$FG$6+VLOOKUP($FA267,DIV,LOOKUPS!L$7,0)*$FH$6++VLOOKUP($FA267,SIZE,LOOKUPS!L$11,0)*$FI$6),"",VLOOKUP($FA267,MOM,LOOKUPS!L$12,0)*$FB$6+VLOOKUP($FA267,STREV,LOOKUPS!L$10,0)*$FC$6+VLOOKUP($FA267,LTREV,LOOKUPS!L$9,0)*$FD$6+VLOOKUP($FA267,CFP,LOOKUPS!L$6,0)*$FE$6+VLOOKUP($FA267,EP,LOOKUPS!L$8,0)*$FF$6+VLOOKUP($FA267,BM,LOOKUPS!L$5,0)*$FG$6+VLOOKUP($FA267,DIV,LOOKUPS!L$7,0)*$FH$6++VLOOKUP($FA267,SIZE,LOOKUPS!L$11,0)*$FI$6)</f>
        <v/>
      </c>
    </row>
    <row r="268" spans="1:167" x14ac:dyDescent="0.3">
      <c r="A268" s="1">
        <v>194807</v>
      </c>
      <c r="B268" s="1">
        <v>-5.33</v>
      </c>
      <c r="C268" s="1">
        <v>-5.91</v>
      </c>
      <c r="D268" s="1">
        <v>-4.12</v>
      </c>
      <c r="E268" s="1">
        <v>-3.91</v>
      </c>
      <c r="F268" s="1">
        <v>-5.1100000000000003</v>
      </c>
      <c r="G268" s="1">
        <v>-5.62</v>
      </c>
      <c r="H268" s="1">
        <v>-5.89</v>
      </c>
      <c r="I268" s="1">
        <v>-5.26</v>
      </c>
      <c r="J268" s="1">
        <v>-6.66</v>
      </c>
      <c r="K268" s="1">
        <v>-5.22</v>
      </c>
      <c r="M268" s="1">
        <v>194708</v>
      </c>
      <c r="N268" s="1">
        <v>-0.93</v>
      </c>
      <c r="O268" s="1">
        <v>-1.28</v>
      </c>
      <c r="P268" s="1">
        <v>-1.67</v>
      </c>
      <c r="Q268" s="1">
        <v>-1.0900000000000001</v>
      </c>
      <c r="R268" s="1">
        <v>-1.57</v>
      </c>
      <c r="S268" s="1">
        <v>-2.1</v>
      </c>
      <c r="T268" s="1">
        <v>-3.07</v>
      </c>
      <c r="U268" s="1">
        <v>-1.46</v>
      </c>
      <c r="V268" s="1">
        <v>-1.96</v>
      </c>
      <c r="W268" s="1">
        <v>-2.27</v>
      </c>
      <c r="Y268" s="1">
        <v>195207</v>
      </c>
      <c r="Z268" s="1">
        <v>0.95</v>
      </c>
      <c r="AA268" s="1">
        <v>0.62</v>
      </c>
      <c r="AB268" s="1">
        <v>0.61</v>
      </c>
      <c r="AC268" s="1">
        <v>1.25</v>
      </c>
      <c r="AD268" s="1">
        <v>1.42</v>
      </c>
      <c r="AE268" s="1">
        <v>1</v>
      </c>
      <c r="AF268" s="1">
        <v>1.17</v>
      </c>
      <c r="AG268" s="1">
        <v>1.77</v>
      </c>
      <c r="AH268" s="1">
        <v>2</v>
      </c>
      <c r="AI268" s="1">
        <v>0.03</v>
      </c>
      <c r="AK268">
        <v>197301</v>
      </c>
      <c r="AL268">
        <v>1.07</v>
      </c>
      <c r="AM268">
        <v>-5.96</v>
      </c>
      <c r="AN268">
        <v>-4.8899999999999997</v>
      </c>
      <c r="AO268">
        <v>-2.5499999999999998</v>
      </c>
      <c r="AP268">
        <v>-5.79</v>
      </c>
      <c r="AQ268">
        <v>-5.93</v>
      </c>
      <c r="AR268">
        <v>-5.03</v>
      </c>
      <c r="AS268">
        <v>-3.39</v>
      </c>
      <c r="AT268">
        <v>-2.46</v>
      </c>
      <c r="AU268">
        <v>-4.71</v>
      </c>
      <c r="AV268">
        <v>-6.83</v>
      </c>
      <c r="AW268">
        <v>-6.36</v>
      </c>
      <c r="AX268">
        <v>-5.47</v>
      </c>
      <c r="AY268">
        <v>-6.32</v>
      </c>
      <c r="AZ268">
        <v>-3.81</v>
      </c>
      <c r="BA268">
        <v>-4.01</v>
      </c>
      <c r="BB268">
        <v>-2.76</v>
      </c>
      <c r="BC268">
        <v>-1.7</v>
      </c>
      <c r="BD268">
        <v>-3.06</v>
      </c>
      <c r="BF268" s="1">
        <v>197301</v>
      </c>
      <c r="BG268" s="1">
        <v>1.02</v>
      </c>
      <c r="BH268" s="1">
        <v>-5.49</v>
      </c>
      <c r="BI268" s="1">
        <v>-5.57</v>
      </c>
      <c r="BJ268" s="1">
        <v>-2.84</v>
      </c>
      <c r="BK268" s="1">
        <v>-5.32</v>
      </c>
      <c r="BL268" s="1">
        <v>-5.66</v>
      </c>
      <c r="BM268" s="1">
        <v>-5.92</v>
      </c>
      <c r="BN268" s="1">
        <v>-4.58</v>
      </c>
      <c r="BO268" s="1">
        <v>-2.2599999999999998</v>
      </c>
      <c r="BP268" s="1">
        <v>-5.0599999999999996</v>
      </c>
      <c r="BQ268" s="1">
        <v>-5.62</v>
      </c>
      <c r="BR268" s="1">
        <v>-5.86</v>
      </c>
      <c r="BS268" s="1">
        <v>-5.45</v>
      </c>
      <c r="BT268" s="1">
        <v>-6.4</v>
      </c>
      <c r="BU268" s="1">
        <v>-5.47</v>
      </c>
      <c r="BV268" s="1">
        <v>-4.9800000000000004</v>
      </c>
      <c r="BW268" s="1">
        <v>-4.1900000000000004</v>
      </c>
      <c r="BX268" s="1">
        <v>-1.87</v>
      </c>
      <c r="BY268" s="1">
        <v>-2.61</v>
      </c>
      <c r="CA268" s="1">
        <v>194801</v>
      </c>
      <c r="CB268" s="1">
        <v>5.26</v>
      </c>
      <c r="CC268" s="1">
        <v>-2.58</v>
      </c>
      <c r="CD268" s="1">
        <v>-2.36</v>
      </c>
      <c r="CE268" s="1">
        <v>-0.28000000000000003</v>
      </c>
      <c r="CF268" s="1">
        <v>-2.57</v>
      </c>
      <c r="CG268" s="1">
        <v>-2.76</v>
      </c>
      <c r="CH268" s="1">
        <v>-2.66</v>
      </c>
      <c r="CI268" s="1">
        <v>-1.59</v>
      </c>
      <c r="CJ268" s="1">
        <v>0.55000000000000004</v>
      </c>
      <c r="CK268" s="1">
        <v>-2.08</v>
      </c>
      <c r="CL268" s="1">
        <v>-3.05</v>
      </c>
      <c r="CM268" s="1">
        <v>-2.62</v>
      </c>
      <c r="CN268" s="1">
        <v>-2.91</v>
      </c>
      <c r="CO268" s="1">
        <v>-3.41</v>
      </c>
      <c r="CP268" s="1">
        <v>-1.88</v>
      </c>
      <c r="CQ268" s="1">
        <v>-1.22</v>
      </c>
      <c r="CR268" s="1">
        <v>-1.97</v>
      </c>
      <c r="CS268" s="1">
        <v>-0.88</v>
      </c>
      <c r="CT268" s="1">
        <v>2</v>
      </c>
      <c r="CV268" s="1">
        <v>194901</v>
      </c>
      <c r="CW268" s="1">
        <v>3.68</v>
      </c>
      <c r="CX268" s="1">
        <v>0.57999999999999996</v>
      </c>
      <c r="CY268" s="1">
        <v>1.96</v>
      </c>
      <c r="CZ268" s="1">
        <v>2.39</v>
      </c>
      <c r="DA268" s="1">
        <v>0.25</v>
      </c>
      <c r="DB268" s="1">
        <v>1.43</v>
      </c>
      <c r="DC268" s="1">
        <v>2.06</v>
      </c>
      <c r="DD268" s="1">
        <v>2.39</v>
      </c>
      <c r="DE268" s="1">
        <v>2.2599999999999998</v>
      </c>
      <c r="DF268" s="1">
        <v>-0.14000000000000001</v>
      </c>
      <c r="DG268" s="1">
        <v>0.64</v>
      </c>
      <c r="DH268" s="1">
        <v>1.25</v>
      </c>
      <c r="DI268" s="1">
        <v>1.61</v>
      </c>
      <c r="DJ268" s="1">
        <v>1.9</v>
      </c>
      <c r="DK268" s="1">
        <v>2.21</v>
      </c>
      <c r="DL268" s="1">
        <v>2.13</v>
      </c>
      <c r="DM268" s="1">
        <v>2.65</v>
      </c>
      <c r="DN268" s="1">
        <v>2.33</v>
      </c>
      <c r="DO268" s="1">
        <v>2.19</v>
      </c>
      <c r="DQ268" s="1">
        <v>194801</v>
      </c>
      <c r="DR268" s="1">
        <v>-99.99</v>
      </c>
      <c r="DS268" s="1">
        <v>0.21</v>
      </c>
      <c r="DT268" s="1">
        <v>-1.82</v>
      </c>
      <c r="DU268" s="1">
        <v>-3.33</v>
      </c>
      <c r="DV268" s="1">
        <v>1.1000000000000001</v>
      </c>
      <c r="DW268" s="1">
        <v>-1.55</v>
      </c>
      <c r="DX268" s="1">
        <v>-2.0499999999999998</v>
      </c>
      <c r="DY268" s="1">
        <v>-2.0299999999999998</v>
      </c>
      <c r="DZ268" s="1">
        <v>-3.8</v>
      </c>
      <c r="EA268" s="1">
        <v>3.28</v>
      </c>
      <c r="EB268" s="1">
        <v>-1.08</v>
      </c>
      <c r="EC268" s="1">
        <v>-1.59</v>
      </c>
      <c r="ED268" s="1">
        <v>-1.51</v>
      </c>
      <c r="EE268" s="1">
        <v>-1.45</v>
      </c>
      <c r="EF268" s="1">
        <v>-2.66</v>
      </c>
      <c r="EG268" s="1">
        <v>-1.68</v>
      </c>
      <c r="EH268" s="1">
        <v>-2.39</v>
      </c>
      <c r="EI268" s="1">
        <v>-3.65</v>
      </c>
      <c r="EJ268" s="1">
        <v>-3.95</v>
      </c>
      <c r="EL268">
        <v>194801</v>
      </c>
      <c r="EM268">
        <v>-3.93</v>
      </c>
      <c r="EN268">
        <v>2.4900000000000002</v>
      </c>
      <c r="EO268">
        <v>1.38</v>
      </c>
      <c r="EP268">
        <v>7.0000000000000007E-2</v>
      </c>
      <c r="ER268" s="1">
        <v>194807</v>
      </c>
      <c r="ES268" s="1">
        <v>-1.58</v>
      </c>
      <c r="EU268" s="1">
        <v>194708</v>
      </c>
      <c r="EV268" s="1">
        <v>1.55</v>
      </c>
      <c r="EX268" s="1">
        <v>195207</v>
      </c>
      <c r="EY268" s="1">
        <v>-0.65</v>
      </c>
      <c r="FA268" s="1">
        <v>194807</v>
      </c>
      <c r="FB268" s="1" t="str">
        <f>IF(ISERROR(VLOOKUP($FA268,MOM,LOOKUPS!C$12,0)*$FB$6+VLOOKUP($FA268,STREV,LOOKUPS!C$10,0)*$FC$6+VLOOKUP($FA268,LTREV,LOOKUPS!C$9,0)*$FD$6+VLOOKUP($FA268,CFP,LOOKUPS!C$6,0)*$FE$6+VLOOKUP($FA268,EP,LOOKUPS!C$8,0)*$FF$6+VLOOKUP($FA268,BM,LOOKUPS!C$5,0)*$FG$6+VLOOKUP($FA268,DIV,LOOKUPS!C$7,0)*$FH$6++VLOOKUP($FA268,SIZE,LOOKUPS!C$11,0)*$FI$6),"",VLOOKUP($FA268,MOM,LOOKUPS!C$12,0)*$FB$6+VLOOKUP($FA268,STREV,LOOKUPS!C$10,0)*$FC$6+VLOOKUP($FA268,LTREV,LOOKUPS!C$9,0)*$FD$6+VLOOKUP($FA268,CFP,LOOKUPS!C$6,0)*$FE$6+VLOOKUP($FA268,EP,LOOKUPS!C$8,0)*$FF$6+VLOOKUP($FA268,BM,LOOKUPS!C$5,0)*$FG$6+VLOOKUP($FA268,DIV,LOOKUPS!C$7,0)*$FH$6++VLOOKUP($FA268,SIZE,LOOKUPS!C$11,0)*$FI$6)</f>
        <v/>
      </c>
      <c r="FC268" s="1" t="str">
        <f>IF(ISERROR(VLOOKUP($FA268,MOM,LOOKUPS!D$12,0)*$FB$6+VLOOKUP($FA268,STREV,LOOKUPS!D$10,0)*$FC$6+VLOOKUP($FA268,LTREV,LOOKUPS!D$9,0)*$FD$6+VLOOKUP($FA268,CFP,LOOKUPS!D$6,0)*$FE$6+VLOOKUP($FA268,EP,LOOKUPS!D$8,0)*$FF$6+VLOOKUP($FA268,BM,LOOKUPS!D$5,0)*$FG$6+VLOOKUP($FA268,DIV,LOOKUPS!D$7,0)*$FH$6++VLOOKUP($FA268,SIZE,LOOKUPS!D$11,0)*$FI$6),"",VLOOKUP($FA268,MOM,LOOKUPS!D$12,0)*$FB$6+VLOOKUP($FA268,STREV,LOOKUPS!D$10,0)*$FC$6+VLOOKUP($FA268,LTREV,LOOKUPS!D$9,0)*$FD$6+VLOOKUP($FA268,CFP,LOOKUPS!D$6,0)*$FE$6+VLOOKUP($FA268,EP,LOOKUPS!D$8,0)*$FF$6+VLOOKUP($FA268,BM,LOOKUPS!D$5,0)*$FG$6+VLOOKUP($FA268,DIV,LOOKUPS!D$7,0)*$FH$6++VLOOKUP($FA268,SIZE,LOOKUPS!D$11,0)*$FI$6)</f>
        <v/>
      </c>
      <c r="FD268" s="1" t="str">
        <f>IF(ISERROR(VLOOKUP($FA268,MOM,LOOKUPS!E$12,0)*$FB$6+VLOOKUP($FA268,STREV,LOOKUPS!E$10,0)*$FC$6+VLOOKUP($FA268,LTREV,LOOKUPS!E$9,0)*$FD$6+VLOOKUP($FA268,CFP,LOOKUPS!E$6,0)*$FE$6+VLOOKUP($FA268,EP,LOOKUPS!E$8,0)*$FF$6+VLOOKUP($FA268,BM,LOOKUPS!E$5,0)*$FG$6+VLOOKUP($FA268,DIV,LOOKUPS!E$7,0)*$FH$6++VLOOKUP($FA268,SIZE,LOOKUPS!E$11,0)*$FI$6),"",VLOOKUP($FA268,MOM,LOOKUPS!E$12,0)*$FB$6+VLOOKUP($FA268,STREV,LOOKUPS!E$10,0)*$FC$6+VLOOKUP($FA268,LTREV,LOOKUPS!E$9,0)*$FD$6+VLOOKUP($FA268,CFP,LOOKUPS!E$6,0)*$FE$6+VLOOKUP($FA268,EP,LOOKUPS!E$8,0)*$FF$6+VLOOKUP($FA268,BM,LOOKUPS!E$5,0)*$FG$6+VLOOKUP($FA268,DIV,LOOKUPS!E$7,0)*$FH$6++VLOOKUP($FA268,SIZE,LOOKUPS!E$11,0)*$FI$6)</f>
        <v/>
      </c>
      <c r="FE268" s="1" t="str">
        <f>IF(ISERROR(VLOOKUP($FA268,MOM,LOOKUPS!F$12,0)*$FB$6+VLOOKUP($FA268,STREV,LOOKUPS!F$10,0)*$FC$6+VLOOKUP($FA268,LTREV,LOOKUPS!F$9,0)*$FD$6+VLOOKUP($FA268,CFP,LOOKUPS!F$6,0)*$FE$6+VLOOKUP($FA268,EP,LOOKUPS!F$8,0)*$FF$6+VLOOKUP($FA268,BM,LOOKUPS!F$5,0)*$FG$6+VLOOKUP($FA268,DIV,LOOKUPS!F$7,0)*$FH$6++VLOOKUP($FA268,SIZE,LOOKUPS!F$11,0)*$FI$6),"",VLOOKUP($FA268,MOM,LOOKUPS!F$12,0)*$FB$6+VLOOKUP($FA268,STREV,LOOKUPS!F$10,0)*$FC$6+VLOOKUP($FA268,LTREV,LOOKUPS!F$9,0)*$FD$6+VLOOKUP($FA268,CFP,LOOKUPS!F$6,0)*$FE$6+VLOOKUP($FA268,EP,LOOKUPS!F$8,0)*$FF$6+VLOOKUP($FA268,BM,LOOKUPS!F$5,0)*$FG$6+VLOOKUP($FA268,DIV,LOOKUPS!F$7,0)*$FH$6++VLOOKUP($FA268,SIZE,LOOKUPS!F$11,0)*$FI$6)</f>
        <v/>
      </c>
      <c r="FF268" s="1" t="str">
        <f>IF(ISERROR(VLOOKUP($FA268,MOM,LOOKUPS!G$12,0)*$FB$6+VLOOKUP($FA268,STREV,LOOKUPS!G$10,0)*$FC$6+VLOOKUP($FA268,LTREV,LOOKUPS!G$9,0)*$FD$6+VLOOKUP($FA268,CFP,LOOKUPS!G$6,0)*$FE$6+VLOOKUP($FA268,EP,LOOKUPS!G$8,0)*$FF$6+VLOOKUP($FA268,BM,LOOKUPS!G$5,0)*$FG$6+VLOOKUP($FA268,DIV,LOOKUPS!G$7,0)*$FH$6++VLOOKUP($FA268,SIZE,LOOKUPS!G$11,0)*$FI$6),"",VLOOKUP($FA268,MOM,LOOKUPS!G$12,0)*$FB$6+VLOOKUP($FA268,STREV,LOOKUPS!G$10,0)*$FC$6+VLOOKUP($FA268,LTREV,LOOKUPS!G$9,0)*$FD$6+VLOOKUP($FA268,CFP,LOOKUPS!G$6,0)*$FE$6+VLOOKUP($FA268,EP,LOOKUPS!G$8,0)*$FF$6+VLOOKUP($FA268,BM,LOOKUPS!G$5,0)*$FG$6+VLOOKUP($FA268,DIV,LOOKUPS!G$7,0)*$FH$6++VLOOKUP($FA268,SIZE,LOOKUPS!G$11,0)*$FI$6)</f>
        <v/>
      </c>
      <c r="FG268" s="1" t="str">
        <f>IF(ISERROR(VLOOKUP($FA268,MOM,LOOKUPS!H$12,0)*$FB$6+VLOOKUP($FA268,STREV,LOOKUPS!H$10,0)*$FC$6+VLOOKUP($FA268,LTREV,LOOKUPS!H$9,0)*$FD$6+VLOOKUP($FA268,CFP,LOOKUPS!H$6,0)*$FE$6+VLOOKUP($FA268,EP,LOOKUPS!H$8,0)*$FF$6+VLOOKUP($FA268,BM,LOOKUPS!H$5,0)*$FG$6+VLOOKUP($FA268,DIV,LOOKUPS!H$7,0)*$FH$6++VLOOKUP($FA268,SIZE,LOOKUPS!H$11,0)*$FI$6),"",VLOOKUP($FA268,MOM,LOOKUPS!H$12,0)*$FB$6+VLOOKUP($FA268,STREV,LOOKUPS!H$10,0)*$FC$6+VLOOKUP($FA268,LTREV,LOOKUPS!H$9,0)*$FD$6+VLOOKUP($FA268,CFP,LOOKUPS!H$6,0)*$FE$6+VLOOKUP($FA268,EP,LOOKUPS!H$8,0)*$FF$6+VLOOKUP($FA268,BM,LOOKUPS!H$5,0)*$FG$6+VLOOKUP($FA268,DIV,LOOKUPS!H$7,0)*$FH$6++VLOOKUP($FA268,SIZE,LOOKUPS!H$11,0)*$FI$6)</f>
        <v/>
      </c>
      <c r="FH268" s="1" t="str">
        <f>IF(ISERROR(VLOOKUP($FA268,MOM,LOOKUPS!I$12,0)*$FB$6+VLOOKUP($FA268,STREV,LOOKUPS!I$10,0)*$FC$6+VLOOKUP($FA268,LTREV,LOOKUPS!I$9,0)*$FD$6+VLOOKUP($FA268,CFP,LOOKUPS!I$6,0)*$FE$6+VLOOKUP($FA268,EP,LOOKUPS!I$8,0)*$FF$6+VLOOKUP($FA268,BM,LOOKUPS!I$5,0)*$FG$6+VLOOKUP($FA268,DIV,LOOKUPS!I$7,0)*$FH$6++VLOOKUP($FA268,SIZE,LOOKUPS!I$11,0)*$FI$6),"",VLOOKUP($FA268,MOM,LOOKUPS!I$12,0)*$FB$6+VLOOKUP($FA268,STREV,LOOKUPS!I$10,0)*$FC$6+VLOOKUP($FA268,LTREV,LOOKUPS!I$9,0)*$FD$6+VLOOKUP($FA268,CFP,LOOKUPS!I$6,0)*$FE$6+VLOOKUP($FA268,EP,LOOKUPS!I$8,0)*$FF$6+VLOOKUP($FA268,BM,LOOKUPS!I$5,0)*$FG$6+VLOOKUP($FA268,DIV,LOOKUPS!I$7,0)*$FH$6++VLOOKUP($FA268,SIZE,LOOKUPS!I$11,0)*$FI$6)</f>
        <v/>
      </c>
      <c r="FI268" s="1" t="str">
        <f>IF(ISERROR(VLOOKUP($FA268,MOM,LOOKUPS!J$12,0)*$FB$6+VLOOKUP($FA268,STREV,LOOKUPS!J$10,0)*$FC$6+VLOOKUP($FA268,LTREV,LOOKUPS!J$9,0)*$FD$6+VLOOKUP($FA268,CFP,LOOKUPS!J$6,0)*$FE$6+VLOOKUP($FA268,EP,LOOKUPS!J$8,0)*$FF$6+VLOOKUP($FA268,BM,LOOKUPS!J$5,0)*$FG$6+VLOOKUP($FA268,DIV,LOOKUPS!J$7,0)*$FH$6++VLOOKUP($FA268,SIZE,LOOKUPS!J$11,0)*$FI$6),"",VLOOKUP($FA268,MOM,LOOKUPS!J$12,0)*$FB$6+VLOOKUP($FA268,STREV,LOOKUPS!J$10,0)*$FC$6+VLOOKUP($FA268,LTREV,LOOKUPS!J$9,0)*$FD$6+VLOOKUP($FA268,CFP,LOOKUPS!J$6,0)*$FE$6+VLOOKUP($FA268,EP,LOOKUPS!J$8,0)*$FF$6+VLOOKUP($FA268,BM,LOOKUPS!J$5,0)*$FG$6+VLOOKUP($FA268,DIV,LOOKUPS!J$7,0)*$FH$6++VLOOKUP($FA268,SIZE,LOOKUPS!J$11,0)*$FI$6)</f>
        <v/>
      </c>
      <c r="FJ268" s="1" t="str">
        <f>IF(ISERROR(VLOOKUP($FA268,MOM,LOOKUPS!K$12,0)*$FB$6+VLOOKUP($FA268,STREV,LOOKUPS!K$10,0)*$FC$6+VLOOKUP($FA268,LTREV,LOOKUPS!K$9,0)*$FD$6+VLOOKUP($FA268,CFP,LOOKUPS!K$6,0)*$FE$6+VLOOKUP($FA268,EP,LOOKUPS!K$8,0)*$FF$6+VLOOKUP($FA268,BM,LOOKUPS!K$5,0)*$FG$6+VLOOKUP($FA268,DIV,LOOKUPS!K$7,0)*$FH$6++VLOOKUP($FA268,SIZE,LOOKUPS!K$11,0)*$FI$6),"",VLOOKUP($FA268,MOM,LOOKUPS!K$12,0)*$FB$6+VLOOKUP($FA268,STREV,LOOKUPS!K$10,0)*$FC$6+VLOOKUP($FA268,LTREV,LOOKUPS!K$9,0)*$FD$6+VLOOKUP($FA268,CFP,LOOKUPS!K$6,0)*$FE$6+VLOOKUP($FA268,EP,LOOKUPS!K$8,0)*$FF$6+VLOOKUP($FA268,BM,LOOKUPS!K$5,0)*$FG$6+VLOOKUP($FA268,DIV,LOOKUPS!K$7,0)*$FH$6++VLOOKUP($FA268,SIZE,LOOKUPS!K$11,0)*$FI$6)</f>
        <v/>
      </c>
      <c r="FK268" s="1" t="str">
        <f>IF(ISERROR(VLOOKUP($FA268,MOM,LOOKUPS!L$12,0)*$FB$6+VLOOKUP($FA268,STREV,LOOKUPS!L$10,0)*$FC$6+VLOOKUP($FA268,LTREV,LOOKUPS!L$9,0)*$FD$6+VLOOKUP($FA268,CFP,LOOKUPS!L$6,0)*$FE$6+VLOOKUP($FA268,EP,LOOKUPS!L$8,0)*$FF$6+VLOOKUP($FA268,BM,LOOKUPS!L$5,0)*$FG$6+VLOOKUP($FA268,DIV,LOOKUPS!L$7,0)*$FH$6++VLOOKUP($FA268,SIZE,LOOKUPS!L$11,0)*$FI$6),"",VLOOKUP($FA268,MOM,LOOKUPS!L$12,0)*$FB$6+VLOOKUP($FA268,STREV,LOOKUPS!L$10,0)*$FC$6+VLOOKUP($FA268,LTREV,LOOKUPS!L$9,0)*$FD$6+VLOOKUP($FA268,CFP,LOOKUPS!L$6,0)*$FE$6+VLOOKUP($FA268,EP,LOOKUPS!L$8,0)*$FF$6+VLOOKUP($FA268,BM,LOOKUPS!L$5,0)*$FG$6+VLOOKUP($FA268,DIV,LOOKUPS!L$7,0)*$FH$6++VLOOKUP($FA268,SIZE,LOOKUPS!L$11,0)*$FI$6)</f>
        <v/>
      </c>
    </row>
    <row r="269" spans="1:167" x14ac:dyDescent="0.3">
      <c r="A269" s="1">
        <v>194808</v>
      </c>
      <c r="B269" s="1">
        <v>-1.7</v>
      </c>
      <c r="C269" s="1">
        <v>-0.53</v>
      </c>
      <c r="D269" s="1">
        <v>0.39</v>
      </c>
      <c r="E269" s="1">
        <v>-0.15</v>
      </c>
      <c r="F269" s="1">
        <v>0.15</v>
      </c>
      <c r="G269" s="1">
        <v>-0.89</v>
      </c>
      <c r="H269" s="1">
        <v>0.25</v>
      </c>
      <c r="I269" s="1">
        <v>0.18</v>
      </c>
      <c r="J269" s="1">
        <v>0.19</v>
      </c>
      <c r="K269" s="1">
        <v>0.09</v>
      </c>
      <c r="M269" s="1">
        <v>194709</v>
      </c>
      <c r="N269" s="1">
        <v>0.97</v>
      </c>
      <c r="O269" s="1">
        <v>0.23</v>
      </c>
      <c r="P269" s="1">
        <v>-0.62</v>
      </c>
      <c r="Q269" s="1">
        <v>1.95</v>
      </c>
      <c r="R269" s="1">
        <v>0.81</v>
      </c>
      <c r="S269" s="1">
        <v>-0.16</v>
      </c>
      <c r="T269" s="1">
        <v>-0.31</v>
      </c>
      <c r="U269" s="1">
        <v>0.34</v>
      </c>
      <c r="V269" s="1">
        <v>0.09</v>
      </c>
      <c r="W269" s="1">
        <v>2.21</v>
      </c>
      <c r="Y269" s="1">
        <v>195208</v>
      </c>
      <c r="Z269" s="1">
        <v>0.39</v>
      </c>
      <c r="AA269" s="1">
        <v>0.34</v>
      </c>
      <c r="AB269" s="1">
        <v>-0.84</v>
      </c>
      <c r="AC269" s="1">
        <v>0.13</v>
      </c>
      <c r="AD269" s="1">
        <v>0.09</v>
      </c>
      <c r="AE269" s="1">
        <v>0.17</v>
      </c>
      <c r="AF269" s="1">
        <v>-0.11</v>
      </c>
      <c r="AG269" s="1">
        <v>0.1</v>
      </c>
      <c r="AH269" s="1">
        <v>-0.43</v>
      </c>
      <c r="AI269" s="1">
        <v>-0.82</v>
      </c>
      <c r="AK269">
        <v>197302</v>
      </c>
      <c r="AL269">
        <v>-8.2899999999999991</v>
      </c>
      <c r="AM269">
        <v>-8.9600000000000009</v>
      </c>
      <c r="AN269">
        <v>-6.81</v>
      </c>
      <c r="AO269">
        <v>-5.9</v>
      </c>
      <c r="AP269">
        <v>-9.3800000000000008</v>
      </c>
      <c r="AQ269">
        <v>-8.1199999999999992</v>
      </c>
      <c r="AR269">
        <v>-6.37</v>
      </c>
      <c r="AS269">
        <v>-5.63</v>
      </c>
      <c r="AT269">
        <v>-6.25</v>
      </c>
      <c r="AU269">
        <v>-9.48</v>
      </c>
      <c r="AV269">
        <v>-9.2899999999999991</v>
      </c>
      <c r="AW269">
        <v>-7.97</v>
      </c>
      <c r="AX269">
        <v>-8.2799999999999994</v>
      </c>
      <c r="AY269">
        <v>-6.38</v>
      </c>
      <c r="AZ269">
        <v>-6.36</v>
      </c>
      <c r="BA269">
        <v>-6.19</v>
      </c>
      <c r="BB269">
        <v>-5.08</v>
      </c>
      <c r="BC269">
        <v>-6.04</v>
      </c>
      <c r="BD269">
        <v>-6.42</v>
      </c>
      <c r="BF269" s="1">
        <v>197302</v>
      </c>
      <c r="BG269" s="1">
        <v>-7.54</v>
      </c>
      <c r="BH269" s="1">
        <v>-8.9600000000000009</v>
      </c>
      <c r="BI269" s="1">
        <v>-7.42</v>
      </c>
      <c r="BJ269" s="1">
        <v>-5.44</v>
      </c>
      <c r="BK269" s="1">
        <v>-8.92</v>
      </c>
      <c r="BL269" s="1">
        <v>-8.98</v>
      </c>
      <c r="BM269" s="1">
        <v>-6.77</v>
      </c>
      <c r="BN269" s="1">
        <v>-6.08</v>
      </c>
      <c r="BO269" s="1">
        <v>-5.65</v>
      </c>
      <c r="BP269" s="1">
        <v>-8.5299999999999994</v>
      </c>
      <c r="BQ269" s="1">
        <v>-9.35</v>
      </c>
      <c r="BR269" s="1">
        <v>-9.06</v>
      </c>
      <c r="BS269" s="1">
        <v>-8.9</v>
      </c>
      <c r="BT269" s="1">
        <v>-6.61</v>
      </c>
      <c r="BU269" s="1">
        <v>-6.92</v>
      </c>
      <c r="BV269" s="1">
        <v>-7.25</v>
      </c>
      <c r="BW269" s="1">
        <v>-4.93</v>
      </c>
      <c r="BX269" s="1">
        <v>-6.01</v>
      </c>
      <c r="BY269" s="1">
        <v>-5.34</v>
      </c>
      <c r="CA269" s="1">
        <v>194802</v>
      </c>
      <c r="CB269" s="1">
        <v>-5</v>
      </c>
      <c r="CC269" s="1">
        <v>-5.85</v>
      </c>
      <c r="CD269" s="1">
        <v>-5.92</v>
      </c>
      <c r="CE269" s="1">
        <v>-6.08</v>
      </c>
      <c r="CF269" s="1">
        <v>-5.63</v>
      </c>
      <c r="CG269" s="1">
        <v>-6.13</v>
      </c>
      <c r="CH269" s="1">
        <v>-5.57</v>
      </c>
      <c r="CI269" s="1">
        <v>-6.18</v>
      </c>
      <c r="CJ269" s="1">
        <v>-6.2</v>
      </c>
      <c r="CK269" s="1">
        <v>-5.31</v>
      </c>
      <c r="CL269" s="1">
        <v>-5.95</v>
      </c>
      <c r="CM269" s="1">
        <v>-6.28</v>
      </c>
      <c r="CN269" s="1">
        <v>-5.98</v>
      </c>
      <c r="CO269" s="1">
        <v>-5.62</v>
      </c>
      <c r="CP269" s="1">
        <v>-5.52</v>
      </c>
      <c r="CQ269" s="1">
        <v>-6.54</v>
      </c>
      <c r="CR269" s="1">
        <v>-5.82</v>
      </c>
      <c r="CS269" s="1">
        <v>-6.17</v>
      </c>
      <c r="CT269" s="1">
        <v>-6.24</v>
      </c>
      <c r="CV269" s="1">
        <v>194902</v>
      </c>
      <c r="CW269" s="1">
        <v>-7.58</v>
      </c>
      <c r="CX269" s="1">
        <v>-3.66</v>
      </c>
      <c r="CY269" s="1">
        <v>-2.88</v>
      </c>
      <c r="CZ269" s="1">
        <v>-4.49</v>
      </c>
      <c r="DA269" s="1">
        <v>-3.72</v>
      </c>
      <c r="DB269" s="1">
        <v>-2.92</v>
      </c>
      <c r="DC269" s="1">
        <v>-3.15</v>
      </c>
      <c r="DD269" s="1">
        <v>-3.61</v>
      </c>
      <c r="DE269" s="1">
        <v>-4.58</v>
      </c>
      <c r="DF269" s="1">
        <v>-4.21</v>
      </c>
      <c r="DG269" s="1">
        <v>-3.24</v>
      </c>
      <c r="DH269" s="1">
        <v>-3.54</v>
      </c>
      <c r="DI269" s="1">
        <v>-2.29</v>
      </c>
      <c r="DJ269" s="1">
        <v>-3.17</v>
      </c>
      <c r="DK269" s="1">
        <v>-3.13</v>
      </c>
      <c r="DL269" s="1">
        <v>-2.92</v>
      </c>
      <c r="DM269" s="1">
        <v>-4.3099999999999996</v>
      </c>
      <c r="DN269" s="1">
        <v>-3.71</v>
      </c>
      <c r="DO269" s="1">
        <v>-5.46</v>
      </c>
      <c r="DQ269" s="1">
        <v>194802</v>
      </c>
      <c r="DR269" s="1">
        <v>-99.99</v>
      </c>
      <c r="DS269" s="1">
        <v>-7.09</v>
      </c>
      <c r="DT269" s="1">
        <v>-6.15</v>
      </c>
      <c r="DU269" s="1">
        <v>-4.6100000000000003</v>
      </c>
      <c r="DV269" s="1">
        <v>-7.31</v>
      </c>
      <c r="DW269" s="1">
        <v>-6.61</v>
      </c>
      <c r="DX269" s="1">
        <v>-6.08</v>
      </c>
      <c r="DY269" s="1">
        <v>-5.41</v>
      </c>
      <c r="DZ269" s="1">
        <v>-4.4400000000000004</v>
      </c>
      <c r="EA269" s="1">
        <v>-7.55</v>
      </c>
      <c r="EB269" s="1">
        <v>-7.07</v>
      </c>
      <c r="EC269" s="1">
        <v>-6.64</v>
      </c>
      <c r="ED269" s="1">
        <v>-6.58</v>
      </c>
      <c r="EE269" s="1">
        <v>-5.29</v>
      </c>
      <c r="EF269" s="1">
        <v>-6.87</v>
      </c>
      <c r="EG269" s="1">
        <v>-5.85</v>
      </c>
      <c r="EH269" s="1">
        <v>-4.95</v>
      </c>
      <c r="EI269" s="1">
        <v>-4.76</v>
      </c>
      <c r="EJ269" s="1">
        <v>-4.13</v>
      </c>
      <c r="EL269">
        <v>194802</v>
      </c>
      <c r="EM269">
        <v>-4.38</v>
      </c>
      <c r="EN269">
        <v>-1.71</v>
      </c>
      <c r="EO269">
        <v>7.0000000000000007E-2</v>
      </c>
      <c r="EP269">
        <v>7.0000000000000007E-2</v>
      </c>
      <c r="ER269" s="1">
        <v>194808</v>
      </c>
      <c r="ES269" s="1">
        <v>0.23</v>
      </c>
      <c r="EU269" s="1">
        <v>194709</v>
      </c>
      <c r="EV269" s="1">
        <v>-0.65</v>
      </c>
      <c r="EX269" s="1">
        <v>195208</v>
      </c>
      <c r="EY269" s="1">
        <v>0.4</v>
      </c>
      <c r="FA269" s="1">
        <v>194808</v>
      </c>
      <c r="FB269" s="1" t="str">
        <f>IF(ISERROR(VLOOKUP($FA269,MOM,LOOKUPS!C$12,0)*$FB$6+VLOOKUP($FA269,STREV,LOOKUPS!C$10,0)*$FC$6+VLOOKUP($FA269,LTREV,LOOKUPS!C$9,0)*$FD$6+VLOOKUP($FA269,CFP,LOOKUPS!C$6,0)*$FE$6+VLOOKUP($FA269,EP,LOOKUPS!C$8,0)*$FF$6+VLOOKUP($FA269,BM,LOOKUPS!C$5,0)*$FG$6+VLOOKUP($FA269,DIV,LOOKUPS!C$7,0)*$FH$6++VLOOKUP($FA269,SIZE,LOOKUPS!C$11,0)*$FI$6),"",VLOOKUP($FA269,MOM,LOOKUPS!C$12,0)*$FB$6+VLOOKUP($FA269,STREV,LOOKUPS!C$10,0)*$FC$6+VLOOKUP($FA269,LTREV,LOOKUPS!C$9,0)*$FD$6+VLOOKUP($FA269,CFP,LOOKUPS!C$6,0)*$FE$6+VLOOKUP($FA269,EP,LOOKUPS!C$8,0)*$FF$6+VLOOKUP($FA269,BM,LOOKUPS!C$5,0)*$FG$6+VLOOKUP($FA269,DIV,LOOKUPS!C$7,0)*$FH$6++VLOOKUP($FA269,SIZE,LOOKUPS!C$11,0)*$FI$6)</f>
        <v/>
      </c>
      <c r="FC269" s="1" t="str">
        <f>IF(ISERROR(VLOOKUP($FA269,MOM,LOOKUPS!D$12,0)*$FB$6+VLOOKUP($FA269,STREV,LOOKUPS!D$10,0)*$FC$6+VLOOKUP($FA269,LTREV,LOOKUPS!D$9,0)*$FD$6+VLOOKUP($FA269,CFP,LOOKUPS!D$6,0)*$FE$6+VLOOKUP($FA269,EP,LOOKUPS!D$8,0)*$FF$6+VLOOKUP($FA269,BM,LOOKUPS!D$5,0)*$FG$6+VLOOKUP($FA269,DIV,LOOKUPS!D$7,0)*$FH$6++VLOOKUP($FA269,SIZE,LOOKUPS!D$11,0)*$FI$6),"",VLOOKUP($FA269,MOM,LOOKUPS!D$12,0)*$FB$6+VLOOKUP($FA269,STREV,LOOKUPS!D$10,0)*$FC$6+VLOOKUP($FA269,LTREV,LOOKUPS!D$9,0)*$FD$6+VLOOKUP($FA269,CFP,LOOKUPS!D$6,0)*$FE$6+VLOOKUP($FA269,EP,LOOKUPS!D$8,0)*$FF$6+VLOOKUP($FA269,BM,LOOKUPS!D$5,0)*$FG$6+VLOOKUP($FA269,DIV,LOOKUPS!D$7,0)*$FH$6++VLOOKUP($FA269,SIZE,LOOKUPS!D$11,0)*$FI$6)</f>
        <v/>
      </c>
      <c r="FD269" s="1" t="str">
        <f>IF(ISERROR(VLOOKUP($FA269,MOM,LOOKUPS!E$12,0)*$FB$6+VLOOKUP($FA269,STREV,LOOKUPS!E$10,0)*$FC$6+VLOOKUP($FA269,LTREV,LOOKUPS!E$9,0)*$FD$6+VLOOKUP($FA269,CFP,LOOKUPS!E$6,0)*$FE$6+VLOOKUP($FA269,EP,LOOKUPS!E$8,0)*$FF$6+VLOOKUP($FA269,BM,LOOKUPS!E$5,0)*$FG$6+VLOOKUP($FA269,DIV,LOOKUPS!E$7,0)*$FH$6++VLOOKUP($FA269,SIZE,LOOKUPS!E$11,0)*$FI$6),"",VLOOKUP($FA269,MOM,LOOKUPS!E$12,0)*$FB$6+VLOOKUP($FA269,STREV,LOOKUPS!E$10,0)*$FC$6+VLOOKUP($FA269,LTREV,LOOKUPS!E$9,0)*$FD$6+VLOOKUP($FA269,CFP,LOOKUPS!E$6,0)*$FE$6+VLOOKUP($FA269,EP,LOOKUPS!E$8,0)*$FF$6+VLOOKUP($FA269,BM,LOOKUPS!E$5,0)*$FG$6+VLOOKUP($FA269,DIV,LOOKUPS!E$7,0)*$FH$6++VLOOKUP($FA269,SIZE,LOOKUPS!E$11,0)*$FI$6)</f>
        <v/>
      </c>
      <c r="FE269" s="1" t="str">
        <f>IF(ISERROR(VLOOKUP($FA269,MOM,LOOKUPS!F$12,0)*$FB$6+VLOOKUP($FA269,STREV,LOOKUPS!F$10,0)*$FC$6+VLOOKUP($FA269,LTREV,LOOKUPS!F$9,0)*$FD$6+VLOOKUP($FA269,CFP,LOOKUPS!F$6,0)*$FE$6+VLOOKUP($FA269,EP,LOOKUPS!F$8,0)*$FF$6+VLOOKUP($FA269,BM,LOOKUPS!F$5,0)*$FG$6+VLOOKUP($FA269,DIV,LOOKUPS!F$7,0)*$FH$6++VLOOKUP($FA269,SIZE,LOOKUPS!F$11,0)*$FI$6),"",VLOOKUP($FA269,MOM,LOOKUPS!F$12,0)*$FB$6+VLOOKUP($FA269,STREV,LOOKUPS!F$10,0)*$FC$6+VLOOKUP($FA269,LTREV,LOOKUPS!F$9,0)*$FD$6+VLOOKUP($FA269,CFP,LOOKUPS!F$6,0)*$FE$6+VLOOKUP($FA269,EP,LOOKUPS!F$8,0)*$FF$6+VLOOKUP($FA269,BM,LOOKUPS!F$5,0)*$FG$6+VLOOKUP($FA269,DIV,LOOKUPS!F$7,0)*$FH$6++VLOOKUP($FA269,SIZE,LOOKUPS!F$11,0)*$FI$6)</f>
        <v/>
      </c>
      <c r="FF269" s="1" t="str">
        <f>IF(ISERROR(VLOOKUP($FA269,MOM,LOOKUPS!G$12,0)*$FB$6+VLOOKUP($FA269,STREV,LOOKUPS!G$10,0)*$FC$6+VLOOKUP($FA269,LTREV,LOOKUPS!G$9,0)*$FD$6+VLOOKUP($FA269,CFP,LOOKUPS!G$6,0)*$FE$6+VLOOKUP($FA269,EP,LOOKUPS!G$8,0)*$FF$6+VLOOKUP($FA269,BM,LOOKUPS!G$5,0)*$FG$6+VLOOKUP($FA269,DIV,LOOKUPS!G$7,0)*$FH$6++VLOOKUP($FA269,SIZE,LOOKUPS!G$11,0)*$FI$6),"",VLOOKUP($FA269,MOM,LOOKUPS!G$12,0)*$FB$6+VLOOKUP($FA269,STREV,LOOKUPS!G$10,0)*$FC$6+VLOOKUP($FA269,LTREV,LOOKUPS!G$9,0)*$FD$6+VLOOKUP($FA269,CFP,LOOKUPS!G$6,0)*$FE$6+VLOOKUP($FA269,EP,LOOKUPS!G$8,0)*$FF$6+VLOOKUP($FA269,BM,LOOKUPS!G$5,0)*$FG$6+VLOOKUP($FA269,DIV,LOOKUPS!G$7,0)*$FH$6++VLOOKUP($FA269,SIZE,LOOKUPS!G$11,0)*$FI$6)</f>
        <v/>
      </c>
      <c r="FG269" s="1" t="str">
        <f>IF(ISERROR(VLOOKUP($FA269,MOM,LOOKUPS!H$12,0)*$FB$6+VLOOKUP($FA269,STREV,LOOKUPS!H$10,0)*$FC$6+VLOOKUP($FA269,LTREV,LOOKUPS!H$9,0)*$FD$6+VLOOKUP($FA269,CFP,LOOKUPS!H$6,0)*$FE$6+VLOOKUP($FA269,EP,LOOKUPS!H$8,0)*$FF$6+VLOOKUP($FA269,BM,LOOKUPS!H$5,0)*$FG$6+VLOOKUP($FA269,DIV,LOOKUPS!H$7,0)*$FH$6++VLOOKUP($FA269,SIZE,LOOKUPS!H$11,0)*$FI$6),"",VLOOKUP($FA269,MOM,LOOKUPS!H$12,0)*$FB$6+VLOOKUP($FA269,STREV,LOOKUPS!H$10,0)*$FC$6+VLOOKUP($FA269,LTREV,LOOKUPS!H$9,0)*$FD$6+VLOOKUP($FA269,CFP,LOOKUPS!H$6,0)*$FE$6+VLOOKUP($FA269,EP,LOOKUPS!H$8,0)*$FF$6+VLOOKUP($FA269,BM,LOOKUPS!H$5,0)*$FG$6+VLOOKUP($FA269,DIV,LOOKUPS!H$7,0)*$FH$6++VLOOKUP($FA269,SIZE,LOOKUPS!H$11,0)*$FI$6)</f>
        <v/>
      </c>
      <c r="FH269" s="1" t="str">
        <f>IF(ISERROR(VLOOKUP($FA269,MOM,LOOKUPS!I$12,0)*$FB$6+VLOOKUP($FA269,STREV,LOOKUPS!I$10,0)*$FC$6+VLOOKUP($FA269,LTREV,LOOKUPS!I$9,0)*$FD$6+VLOOKUP($FA269,CFP,LOOKUPS!I$6,0)*$FE$6+VLOOKUP($FA269,EP,LOOKUPS!I$8,0)*$FF$6+VLOOKUP($FA269,BM,LOOKUPS!I$5,0)*$FG$6+VLOOKUP($FA269,DIV,LOOKUPS!I$7,0)*$FH$6++VLOOKUP($FA269,SIZE,LOOKUPS!I$11,0)*$FI$6),"",VLOOKUP($FA269,MOM,LOOKUPS!I$12,0)*$FB$6+VLOOKUP($FA269,STREV,LOOKUPS!I$10,0)*$FC$6+VLOOKUP($FA269,LTREV,LOOKUPS!I$9,0)*$FD$6+VLOOKUP($FA269,CFP,LOOKUPS!I$6,0)*$FE$6+VLOOKUP($FA269,EP,LOOKUPS!I$8,0)*$FF$6+VLOOKUP($FA269,BM,LOOKUPS!I$5,0)*$FG$6+VLOOKUP($FA269,DIV,LOOKUPS!I$7,0)*$FH$6++VLOOKUP($FA269,SIZE,LOOKUPS!I$11,0)*$FI$6)</f>
        <v/>
      </c>
      <c r="FI269" s="1" t="str">
        <f>IF(ISERROR(VLOOKUP($FA269,MOM,LOOKUPS!J$12,0)*$FB$6+VLOOKUP($FA269,STREV,LOOKUPS!J$10,0)*$FC$6+VLOOKUP($FA269,LTREV,LOOKUPS!J$9,0)*$FD$6+VLOOKUP($FA269,CFP,LOOKUPS!J$6,0)*$FE$6+VLOOKUP($FA269,EP,LOOKUPS!J$8,0)*$FF$6+VLOOKUP($FA269,BM,LOOKUPS!J$5,0)*$FG$6+VLOOKUP($FA269,DIV,LOOKUPS!J$7,0)*$FH$6++VLOOKUP($FA269,SIZE,LOOKUPS!J$11,0)*$FI$6),"",VLOOKUP($FA269,MOM,LOOKUPS!J$12,0)*$FB$6+VLOOKUP($FA269,STREV,LOOKUPS!J$10,0)*$FC$6+VLOOKUP($FA269,LTREV,LOOKUPS!J$9,0)*$FD$6+VLOOKUP($FA269,CFP,LOOKUPS!J$6,0)*$FE$6+VLOOKUP($FA269,EP,LOOKUPS!J$8,0)*$FF$6+VLOOKUP($FA269,BM,LOOKUPS!J$5,0)*$FG$6+VLOOKUP($FA269,DIV,LOOKUPS!J$7,0)*$FH$6++VLOOKUP($FA269,SIZE,LOOKUPS!J$11,0)*$FI$6)</f>
        <v/>
      </c>
      <c r="FJ269" s="1" t="str">
        <f>IF(ISERROR(VLOOKUP($FA269,MOM,LOOKUPS!K$12,0)*$FB$6+VLOOKUP($FA269,STREV,LOOKUPS!K$10,0)*$FC$6+VLOOKUP($FA269,LTREV,LOOKUPS!K$9,0)*$FD$6+VLOOKUP($FA269,CFP,LOOKUPS!K$6,0)*$FE$6+VLOOKUP($FA269,EP,LOOKUPS!K$8,0)*$FF$6+VLOOKUP($FA269,BM,LOOKUPS!K$5,0)*$FG$6+VLOOKUP($FA269,DIV,LOOKUPS!K$7,0)*$FH$6++VLOOKUP($FA269,SIZE,LOOKUPS!K$11,0)*$FI$6),"",VLOOKUP($FA269,MOM,LOOKUPS!K$12,0)*$FB$6+VLOOKUP($FA269,STREV,LOOKUPS!K$10,0)*$FC$6+VLOOKUP($FA269,LTREV,LOOKUPS!K$9,0)*$FD$6+VLOOKUP($FA269,CFP,LOOKUPS!K$6,0)*$FE$6+VLOOKUP($FA269,EP,LOOKUPS!K$8,0)*$FF$6+VLOOKUP($FA269,BM,LOOKUPS!K$5,0)*$FG$6+VLOOKUP($FA269,DIV,LOOKUPS!K$7,0)*$FH$6++VLOOKUP($FA269,SIZE,LOOKUPS!K$11,0)*$FI$6)</f>
        <v/>
      </c>
      <c r="FK269" s="1" t="str">
        <f>IF(ISERROR(VLOOKUP($FA269,MOM,LOOKUPS!L$12,0)*$FB$6+VLOOKUP($FA269,STREV,LOOKUPS!L$10,0)*$FC$6+VLOOKUP($FA269,LTREV,LOOKUPS!L$9,0)*$FD$6+VLOOKUP($FA269,CFP,LOOKUPS!L$6,0)*$FE$6+VLOOKUP($FA269,EP,LOOKUPS!L$8,0)*$FF$6+VLOOKUP($FA269,BM,LOOKUPS!L$5,0)*$FG$6+VLOOKUP($FA269,DIV,LOOKUPS!L$7,0)*$FH$6++VLOOKUP($FA269,SIZE,LOOKUPS!L$11,0)*$FI$6),"",VLOOKUP($FA269,MOM,LOOKUPS!L$12,0)*$FB$6+VLOOKUP($FA269,STREV,LOOKUPS!L$10,0)*$FC$6+VLOOKUP($FA269,LTREV,LOOKUPS!L$9,0)*$FD$6+VLOOKUP($FA269,CFP,LOOKUPS!L$6,0)*$FE$6+VLOOKUP($FA269,EP,LOOKUPS!L$8,0)*$FF$6+VLOOKUP($FA269,BM,LOOKUPS!L$5,0)*$FG$6+VLOOKUP($FA269,DIV,LOOKUPS!L$7,0)*$FH$6++VLOOKUP($FA269,SIZE,LOOKUPS!L$11,0)*$FI$6)</f>
        <v/>
      </c>
    </row>
    <row r="270" spans="1:167" x14ac:dyDescent="0.3">
      <c r="A270" s="1">
        <v>194809</v>
      </c>
      <c r="B270" s="1">
        <v>-7.41</v>
      </c>
      <c r="C270" s="1">
        <v>-4.2300000000000004</v>
      </c>
      <c r="D270" s="1">
        <v>-3.16</v>
      </c>
      <c r="E270" s="1">
        <v>-3.09</v>
      </c>
      <c r="F270" s="1">
        <v>-3.14</v>
      </c>
      <c r="G270" s="1">
        <v>-3.79</v>
      </c>
      <c r="H270" s="1">
        <v>-3.82</v>
      </c>
      <c r="I270" s="1">
        <v>-4.43</v>
      </c>
      <c r="J270" s="1">
        <v>-4.38</v>
      </c>
      <c r="K270" s="1">
        <v>-5.44</v>
      </c>
      <c r="M270" s="1">
        <v>194710</v>
      </c>
      <c r="N270" s="1">
        <v>6.17</v>
      </c>
      <c r="O270" s="1">
        <v>4.79</v>
      </c>
      <c r="P270" s="1">
        <v>4.59</v>
      </c>
      <c r="Q270" s="1">
        <v>3.55</v>
      </c>
      <c r="R270" s="1">
        <v>2.75</v>
      </c>
      <c r="S270" s="1">
        <v>2.5</v>
      </c>
      <c r="T270" s="1">
        <v>3.21</v>
      </c>
      <c r="U270" s="1">
        <v>2.97</v>
      </c>
      <c r="V270" s="1">
        <v>2.78</v>
      </c>
      <c r="W270" s="1">
        <v>0.7</v>
      </c>
      <c r="Y270" s="1">
        <v>195209</v>
      </c>
      <c r="Z270" s="1">
        <v>-2.16</v>
      </c>
      <c r="AA270" s="1">
        <v>-0.48</v>
      </c>
      <c r="AB270" s="1">
        <v>-1.45</v>
      </c>
      <c r="AC270" s="1">
        <v>-1.0900000000000001</v>
      </c>
      <c r="AD270" s="1">
        <v>-1.81</v>
      </c>
      <c r="AE270" s="1">
        <v>-0.95</v>
      </c>
      <c r="AF270" s="1">
        <v>-1.76</v>
      </c>
      <c r="AG270" s="1">
        <v>-2.2799999999999998</v>
      </c>
      <c r="AH270" s="1">
        <v>-1.62</v>
      </c>
      <c r="AI270" s="1">
        <v>-2.61</v>
      </c>
      <c r="AK270">
        <v>197303</v>
      </c>
      <c r="AL270">
        <v>-2</v>
      </c>
      <c r="AM270">
        <v>-3.67</v>
      </c>
      <c r="AN270">
        <v>-2.79</v>
      </c>
      <c r="AO270">
        <v>-1.52</v>
      </c>
      <c r="AP270">
        <v>-3.63</v>
      </c>
      <c r="AQ270">
        <v>-3.35</v>
      </c>
      <c r="AR270">
        <v>-3.38</v>
      </c>
      <c r="AS270">
        <v>-1.53</v>
      </c>
      <c r="AT270">
        <v>-1.48</v>
      </c>
      <c r="AU270">
        <v>-4.29</v>
      </c>
      <c r="AV270">
        <v>-2.99</v>
      </c>
      <c r="AW270">
        <v>-3.75</v>
      </c>
      <c r="AX270">
        <v>-2.94</v>
      </c>
      <c r="AY270">
        <v>-3.86</v>
      </c>
      <c r="AZ270">
        <v>-2.92</v>
      </c>
      <c r="BA270">
        <v>-1.43</v>
      </c>
      <c r="BB270">
        <v>-1.63</v>
      </c>
      <c r="BC270">
        <v>-1.61</v>
      </c>
      <c r="BD270">
        <v>-1.36</v>
      </c>
      <c r="BF270" s="1">
        <v>197303</v>
      </c>
      <c r="BG270" s="1">
        <v>-1.49</v>
      </c>
      <c r="BH270" s="1">
        <v>-3.54</v>
      </c>
      <c r="BI270" s="1">
        <v>-2.89</v>
      </c>
      <c r="BJ270" s="1">
        <v>-1.77</v>
      </c>
      <c r="BK270" s="1">
        <v>-3.32</v>
      </c>
      <c r="BL270" s="1">
        <v>-3.71</v>
      </c>
      <c r="BM270" s="1">
        <v>-2.9</v>
      </c>
      <c r="BN270" s="1">
        <v>-1.86</v>
      </c>
      <c r="BO270" s="1">
        <v>-1.95</v>
      </c>
      <c r="BP270" s="1">
        <v>-4.42</v>
      </c>
      <c r="BQ270" s="1">
        <v>-2.0699999999999998</v>
      </c>
      <c r="BR270" s="1">
        <v>-4.03</v>
      </c>
      <c r="BS270" s="1">
        <v>-3.37</v>
      </c>
      <c r="BT270" s="1">
        <v>-3.27</v>
      </c>
      <c r="BU270" s="1">
        <v>-2.5499999999999998</v>
      </c>
      <c r="BV270" s="1">
        <v>-2.37</v>
      </c>
      <c r="BW270" s="1">
        <v>-1.36</v>
      </c>
      <c r="BX270" s="1">
        <v>-2.58</v>
      </c>
      <c r="BY270" s="1">
        <v>-1.39</v>
      </c>
      <c r="CA270" s="1">
        <v>194803</v>
      </c>
      <c r="CB270" s="1">
        <v>5.26</v>
      </c>
      <c r="CC270" s="1">
        <v>8.0399999999999991</v>
      </c>
      <c r="CD270" s="1">
        <v>9.1300000000000008</v>
      </c>
      <c r="CE270" s="1">
        <v>11.64</v>
      </c>
      <c r="CF270" s="1">
        <v>8.09</v>
      </c>
      <c r="CG270" s="1">
        <v>8</v>
      </c>
      <c r="CH270" s="1">
        <v>9.6300000000000008</v>
      </c>
      <c r="CI270" s="1">
        <v>10.26</v>
      </c>
      <c r="CJ270" s="1">
        <v>11.8</v>
      </c>
      <c r="CK270" s="1">
        <v>7.98</v>
      </c>
      <c r="CL270" s="1">
        <v>8.19</v>
      </c>
      <c r="CM270" s="1">
        <v>7.94</v>
      </c>
      <c r="CN270" s="1">
        <v>8.07</v>
      </c>
      <c r="CO270" s="1">
        <v>9.4499999999999993</v>
      </c>
      <c r="CP270" s="1">
        <v>9.82</v>
      </c>
      <c r="CQ270" s="1">
        <v>9.1999999999999993</v>
      </c>
      <c r="CR270" s="1">
        <v>11.32</v>
      </c>
      <c r="CS270" s="1">
        <v>12.83</v>
      </c>
      <c r="CT270" s="1">
        <v>10.75</v>
      </c>
      <c r="CV270" s="1">
        <v>194903</v>
      </c>
      <c r="CW270" s="1">
        <v>9.23</v>
      </c>
      <c r="CX270" s="1">
        <v>6.79</v>
      </c>
      <c r="CY270" s="1">
        <v>4.95</v>
      </c>
      <c r="CZ270" s="1">
        <v>5.09</v>
      </c>
      <c r="DA270" s="1">
        <v>7.15</v>
      </c>
      <c r="DB270" s="1">
        <v>5.41</v>
      </c>
      <c r="DC270" s="1">
        <v>4.95</v>
      </c>
      <c r="DD270" s="1">
        <v>4.9000000000000004</v>
      </c>
      <c r="DE270" s="1">
        <v>5.32</v>
      </c>
      <c r="DF270" s="1">
        <v>8.4600000000000009</v>
      </c>
      <c r="DG270" s="1">
        <v>5.87</v>
      </c>
      <c r="DH270" s="1">
        <v>6.08</v>
      </c>
      <c r="DI270" s="1">
        <v>4.7300000000000004</v>
      </c>
      <c r="DJ270" s="1">
        <v>5.05</v>
      </c>
      <c r="DK270" s="1">
        <v>4.84</v>
      </c>
      <c r="DL270" s="1">
        <v>5.18</v>
      </c>
      <c r="DM270" s="1">
        <v>4.62</v>
      </c>
      <c r="DN270" s="1">
        <v>5.14</v>
      </c>
      <c r="DO270" s="1">
        <v>5.52</v>
      </c>
      <c r="DQ270" s="1">
        <v>194803</v>
      </c>
      <c r="DR270" s="1">
        <v>-99.99</v>
      </c>
      <c r="DS270" s="1">
        <v>9.98</v>
      </c>
      <c r="DT270" s="1">
        <v>9.23</v>
      </c>
      <c r="DU270" s="1">
        <v>9.7899999999999991</v>
      </c>
      <c r="DV270" s="1">
        <v>10.5</v>
      </c>
      <c r="DW270" s="1">
        <v>8.77</v>
      </c>
      <c r="DX270" s="1">
        <v>9.49</v>
      </c>
      <c r="DY270" s="1">
        <v>9.84</v>
      </c>
      <c r="DZ270" s="1">
        <v>9.51</v>
      </c>
      <c r="EA270" s="1">
        <v>9.98</v>
      </c>
      <c r="EB270" s="1">
        <v>11.02</v>
      </c>
      <c r="EC270" s="1">
        <v>8.93</v>
      </c>
      <c r="ED270" s="1">
        <v>8.6</v>
      </c>
      <c r="EE270" s="1">
        <v>9.01</v>
      </c>
      <c r="EF270" s="1">
        <v>9.9700000000000006</v>
      </c>
      <c r="EG270" s="1">
        <v>9.32</v>
      </c>
      <c r="EH270" s="1">
        <v>10.37</v>
      </c>
      <c r="EI270" s="1">
        <v>11</v>
      </c>
      <c r="EJ270" s="1">
        <v>8.02</v>
      </c>
      <c r="EL270">
        <v>194803</v>
      </c>
      <c r="EM270">
        <v>8.07</v>
      </c>
      <c r="EN270">
        <v>0.13</v>
      </c>
      <c r="EO270">
        <v>4.49</v>
      </c>
      <c r="EP270">
        <v>0.09</v>
      </c>
      <c r="ER270" s="1">
        <v>194809</v>
      </c>
      <c r="ES270" s="1">
        <v>-1.26</v>
      </c>
      <c r="EU270" s="1">
        <v>194710</v>
      </c>
      <c r="EV270" s="1">
        <v>2.2400000000000002</v>
      </c>
      <c r="EX270" s="1">
        <v>195209</v>
      </c>
      <c r="EY270" s="1">
        <v>0.92</v>
      </c>
      <c r="FA270" s="1">
        <v>194809</v>
      </c>
      <c r="FB270" s="1" t="str">
        <f>IF(ISERROR(VLOOKUP($FA270,MOM,LOOKUPS!C$12,0)*$FB$6+VLOOKUP($FA270,STREV,LOOKUPS!C$10,0)*$FC$6+VLOOKUP($FA270,LTREV,LOOKUPS!C$9,0)*$FD$6+VLOOKUP($FA270,CFP,LOOKUPS!C$6,0)*$FE$6+VLOOKUP($FA270,EP,LOOKUPS!C$8,0)*$FF$6+VLOOKUP($FA270,BM,LOOKUPS!C$5,0)*$FG$6+VLOOKUP($FA270,DIV,LOOKUPS!C$7,0)*$FH$6++VLOOKUP($FA270,SIZE,LOOKUPS!C$11,0)*$FI$6),"",VLOOKUP($FA270,MOM,LOOKUPS!C$12,0)*$FB$6+VLOOKUP($FA270,STREV,LOOKUPS!C$10,0)*$FC$6+VLOOKUP($FA270,LTREV,LOOKUPS!C$9,0)*$FD$6+VLOOKUP($FA270,CFP,LOOKUPS!C$6,0)*$FE$6+VLOOKUP($FA270,EP,LOOKUPS!C$8,0)*$FF$6+VLOOKUP($FA270,BM,LOOKUPS!C$5,0)*$FG$6+VLOOKUP($FA270,DIV,LOOKUPS!C$7,0)*$FH$6++VLOOKUP($FA270,SIZE,LOOKUPS!C$11,0)*$FI$6)</f>
        <v/>
      </c>
      <c r="FC270" s="1" t="str">
        <f>IF(ISERROR(VLOOKUP($FA270,MOM,LOOKUPS!D$12,0)*$FB$6+VLOOKUP($FA270,STREV,LOOKUPS!D$10,0)*$FC$6+VLOOKUP($FA270,LTREV,LOOKUPS!D$9,0)*$FD$6+VLOOKUP($FA270,CFP,LOOKUPS!D$6,0)*$FE$6+VLOOKUP($FA270,EP,LOOKUPS!D$8,0)*$FF$6+VLOOKUP($FA270,BM,LOOKUPS!D$5,0)*$FG$6+VLOOKUP($FA270,DIV,LOOKUPS!D$7,0)*$FH$6++VLOOKUP($FA270,SIZE,LOOKUPS!D$11,0)*$FI$6),"",VLOOKUP($FA270,MOM,LOOKUPS!D$12,0)*$FB$6+VLOOKUP($FA270,STREV,LOOKUPS!D$10,0)*$FC$6+VLOOKUP($FA270,LTREV,LOOKUPS!D$9,0)*$FD$6+VLOOKUP($FA270,CFP,LOOKUPS!D$6,0)*$FE$6+VLOOKUP($FA270,EP,LOOKUPS!D$8,0)*$FF$6+VLOOKUP($FA270,BM,LOOKUPS!D$5,0)*$FG$6+VLOOKUP($FA270,DIV,LOOKUPS!D$7,0)*$FH$6++VLOOKUP($FA270,SIZE,LOOKUPS!D$11,0)*$FI$6)</f>
        <v/>
      </c>
      <c r="FD270" s="1" t="str">
        <f>IF(ISERROR(VLOOKUP($FA270,MOM,LOOKUPS!E$12,0)*$FB$6+VLOOKUP($FA270,STREV,LOOKUPS!E$10,0)*$FC$6+VLOOKUP($FA270,LTREV,LOOKUPS!E$9,0)*$FD$6+VLOOKUP($FA270,CFP,LOOKUPS!E$6,0)*$FE$6+VLOOKUP($FA270,EP,LOOKUPS!E$8,0)*$FF$6+VLOOKUP($FA270,BM,LOOKUPS!E$5,0)*$FG$6+VLOOKUP($FA270,DIV,LOOKUPS!E$7,0)*$FH$6++VLOOKUP($FA270,SIZE,LOOKUPS!E$11,0)*$FI$6),"",VLOOKUP($FA270,MOM,LOOKUPS!E$12,0)*$FB$6+VLOOKUP($FA270,STREV,LOOKUPS!E$10,0)*$FC$6+VLOOKUP($FA270,LTREV,LOOKUPS!E$9,0)*$FD$6+VLOOKUP($FA270,CFP,LOOKUPS!E$6,0)*$FE$6+VLOOKUP($FA270,EP,LOOKUPS!E$8,0)*$FF$6+VLOOKUP($FA270,BM,LOOKUPS!E$5,0)*$FG$6+VLOOKUP($FA270,DIV,LOOKUPS!E$7,0)*$FH$6++VLOOKUP($FA270,SIZE,LOOKUPS!E$11,0)*$FI$6)</f>
        <v/>
      </c>
      <c r="FE270" s="1" t="str">
        <f>IF(ISERROR(VLOOKUP($FA270,MOM,LOOKUPS!F$12,0)*$FB$6+VLOOKUP($FA270,STREV,LOOKUPS!F$10,0)*$FC$6+VLOOKUP($FA270,LTREV,LOOKUPS!F$9,0)*$FD$6+VLOOKUP($FA270,CFP,LOOKUPS!F$6,0)*$FE$6+VLOOKUP($FA270,EP,LOOKUPS!F$8,0)*$FF$6+VLOOKUP($FA270,BM,LOOKUPS!F$5,0)*$FG$6+VLOOKUP($FA270,DIV,LOOKUPS!F$7,0)*$FH$6++VLOOKUP($FA270,SIZE,LOOKUPS!F$11,0)*$FI$6),"",VLOOKUP($FA270,MOM,LOOKUPS!F$12,0)*$FB$6+VLOOKUP($FA270,STREV,LOOKUPS!F$10,0)*$FC$6+VLOOKUP($FA270,LTREV,LOOKUPS!F$9,0)*$FD$6+VLOOKUP($FA270,CFP,LOOKUPS!F$6,0)*$FE$6+VLOOKUP($FA270,EP,LOOKUPS!F$8,0)*$FF$6+VLOOKUP($FA270,BM,LOOKUPS!F$5,0)*$FG$6+VLOOKUP($FA270,DIV,LOOKUPS!F$7,0)*$FH$6++VLOOKUP($FA270,SIZE,LOOKUPS!F$11,0)*$FI$6)</f>
        <v/>
      </c>
      <c r="FF270" s="1" t="str">
        <f>IF(ISERROR(VLOOKUP($FA270,MOM,LOOKUPS!G$12,0)*$FB$6+VLOOKUP($FA270,STREV,LOOKUPS!G$10,0)*$FC$6+VLOOKUP($FA270,LTREV,LOOKUPS!G$9,0)*$FD$6+VLOOKUP($FA270,CFP,LOOKUPS!G$6,0)*$FE$6+VLOOKUP($FA270,EP,LOOKUPS!G$8,0)*$FF$6+VLOOKUP($FA270,BM,LOOKUPS!G$5,0)*$FG$6+VLOOKUP($FA270,DIV,LOOKUPS!G$7,0)*$FH$6++VLOOKUP($FA270,SIZE,LOOKUPS!G$11,0)*$FI$6),"",VLOOKUP($FA270,MOM,LOOKUPS!G$12,0)*$FB$6+VLOOKUP($FA270,STREV,LOOKUPS!G$10,0)*$FC$6+VLOOKUP($FA270,LTREV,LOOKUPS!G$9,0)*$FD$6+VLOOKUP($FA270,CFP,LOOKUPS!G$6,0)*$FE$6+VLOOKUP($FA270,EP,LOOKUPS!G$8,0)*$FF$6+VLOOKUP($FA270,BM,LOOKUPS!G$5,0)*$FG$6+VLOOKUP($FA270,DIV,LOOKUPS!G$7,0)*$FH$6++VLOOKUP($FA270,SIZE,LOOKUPS!G$11,0)*$FI$6)</f>
        <v/>
      </c>
      <c r="FG270" s="1" t="str">
        <f>IF(ISERROR(VLOOKUP($FA270,MOM,LOOKUPS!H$12,0)*$FB$6+VLOOKUP($FA270,STREV,LOOKUPS!H$10,0)*$FC$6+VLOOKUP($FA270,LTREV,LOOKUPS!H$9,0)*$FD$6+VLOOKUP($FA270,CFP,LOOKUPS!H$6,0)*$FE$6+VLOOKUP($FA270,EP,LOOKUPS!H$8,0)*$FF$6+VLOOKUP($FA270,BM,LOOKUPS!H$5,0)*$FG$6+VLOOKUP($FA270,DIV,LOOKUPS!H$7,0)*$FH$6++VLOOKUP($FA270,SIZE,LOOKUPS!H$11,0)*$FI$6),"",VLOOKUP($FA270,MOM,LOOKUPS!H$12,0)*$FB$6+VLOOKUP($FA270,STREV,LOOKUPS!H$10,0)*$FC$6+VLOOKUP($FA270,LTREV,LOOKUPS!H$9,0)*$FD$6+VLOOKUP($FA270,CFP,LOOKUPS!H$6,0)*$FE$6+VLOOKUP($FA270,EP,LOOKUPS!H$8,0)*$FF$6+VLOOKUP($FA270,BM,LOOKUPS!H$5,0)*$FG$6+VLOOKUP($FA270,DIV,LOOKUPS!H$7,0)*$FH$6++VLOOKUP($FA270,SIZE,LOOKUPS!H$11,0)*$FI$6)</f>
        <v/>
      </c>
      <c r="FH270" s="1" t="str">
        <f>IF(ISERROR(VLOOKUP($FA270,MOM,LOOKUPS!I$12,0)*$FB$6+VLOOKUP($FA270,STREV,LOOKUPS!I$10,0)*$FC$6+VLOOKUP($FA270,LTREV,LOOKUPS!I$9,0)*$FD$6+VLOOKUP($FA270,CFP,LOOKUPS!I$6,0)*$FE$6+VLOOKUP($FA270,EP,LOOKUPS!I$8,0)*$FF$6+VLOOKUP($FA270,BM,LOOKUPS!I$5,0)*$FG$6+VLOOKUP($FA270,DIV,LOOKUPS!I$7,0)*$FH$6++VLOOKUP($FA270,SIZE,LOOKUPS!I$11,0)*$FI$6),"",VLOOKUP($FA270,MOM,LOOKUPS!I$12,0)*$FB$6+VLOOKUP($FA270,STREV,LOOKUPS!I$10,0)*$FC$6+VLOOKUP($FA270,LTREV,LOOKUPS!I$9,0)*$FD$6+VLOOKUP($FA270,CFP,LOOKUPS!I$6,0)*$FE$6+VLOOKUP($FA270,EP,LOOKUPS!I$8,0)*$FF$6+VLOOKUP($FA270,BM,LOOKUPS!I$5,0)*$FG$6+VLOOKUP($FA270,DIV,LOOKUPS!I$7,0)*$FH$6++VLOOKUP($FA270,SIZE,LOOKUPS!I$11,0)*$FI$6)</f>
        <v/>
      </c>
      <c r="FI270" s="1" t="str">
        <f>IF(ISERROR(VLOOKUP($FA270,MOM,LOOKUPS!J$12,0)*$FB$6+VLOOKUP($FA270,STREV,LOOKUPS!J$10,0)*$FC$6+VLOOKUP($FA270,LTREV,LOOKUPS!J$9,0)*$FD$6+VLOOKUP($FA270,CFP,LOOKUPS!J$6,0)*$FE$6+VLOOKUP($FA270,EP,LOOKUPS!J$8,0)*$FF$6+VLOOKUP($FA270,BM,LOOKUPS!J$5,0)*$FG$6+VLOOKUP($FA270,DIV,LOOKUPS!J$7,0)*$FH$6++VLOOKUP($FA270,SIZE,LOOKUPS!J$11,0)*$FI$6),"",VLOOKUP($FA270,MOM,LOOKUPS!J$12,0)*$FB$6+VLOOKUP($FA270,STREV,LOOKUPS!J$10,0)*$FC$6+VLOOKUP($FA270,LTREV,LOOKUPS!J$9,0)*$FD$6+VLOOKUP($FA270,CFP,LOOKUPS!J$6,0)*$FE$6+VLOOKUP($FA270,EP,LOOKUPS!J$8,0)*$FF$6+VLOOKUP($FA270,BM,LOOKUPS!J$5,0)*$FG$6+VLOOKUP($FA270,DIV,LOOKUPS!J$7,0)*$FH$6++VLOOKUP($FA270,SIZE,LOOKUPS!J$11,0)*$FI$6)</f>
        <v/>
      </c>
      <c r="FJ270" s="1" t="str">
        <f>IF(ISERROR(VLOOKUP($FA270,MOM,LOOKUPS!K$12,0)*$FB$6+VLOOKUP($FA270,STREV,LOOKUPS!K$10,0)*$FC$6+VLOOKUP($FA270,LTREV,LOOKUPS!K$9,0)*$FD$6+VLOOKUP($FA270,CFP,LOOKUPS!K$6,0)*$FE$6+VLOOKUP($FA270,EP,LOOKUPS!K$8,0)*$FF$6+VLOOKUP($FA270,BM,LOOKUPS!K$5,0)*$FG$6+VLOOKUP($FA270,DIV,LOOKUPS!K$7,0)*$FH$6++VLOOKUP($FA270,SIZE,LOOKUPS!K$11,0)*$FI$6),"",VLOOKUP($FA270,MOM,LOOKUPS!K$12,0)*$FB$6+VLOOKUP($FA270,STREV,LOOKUPS!K$10,0)*$FC$6+VLOOKUP($FA270,LTREV,LOOKUPS!K$9,0)*$FD$6+VLOOKUP($FA270,CFP,LOOKUPS!K$6,0)*$FE$6+VLOOKUP($FA270,EP,LOOKUPS!K$8,0)*$FF$6+VLOOKUP($FA270,BM,LOOKUPS!K$5,0)*$FG$6+VLOOKUP($FA270,DIV,LOOKUPS!K$7,0)*$FH$6++VLOOKUP($FA270,SIZE,LOOKUPS!K$11,0)*$FI$6)</f>
        <v/>
      </c>
      <c r="FK270" s="1" t="str">
        <f>IF(ISERROR(VLOOKUP($FA270,MOM,LOOKUPS!L$12,0)*$FB$6+VLOOKUP($FA270,STREV,LOOKUPS!L$10,0)*$FC$6+VLOOKUP($FA270,LTREV,LOOKUPS!L$9,0)*$FD$6+VLOOKUP($FA270,CFP,LOOKUPS!L$6,0)*$FE$6+VLOOKUP($FA270,EP,LOOKUPS!L$8,0)*$FF$6+VLOOKUP($FA270,BM,LOOKUPS!L$5,0)*$FG$6+VLOOKUP($FA270,DIV,LOOKUPS!L$7,0)*$FH$6++VLOOKUP($FA270,SIZE,LOOKUPS!L$11,0)*$FI$6),"",VLOOKUP($FA270,MOM,LOOKUPS!L$12,0)*$FB$6+VLOOKUP($FA270,STREV,LOOKUPS!L$10,0)*$FC$6+VLOOKUP($FA270,LTREV,LOOKUPS!L$9,0)*$FD$6+VLOOKUP($FA270,CFP,LOOKUPS!L$6,0)*$FE$6+VLOOKUP($FA270,EP,LOOKUPS!L$8,0)*$FF$6+VLOOKUP($FA270,BM,LOOKUPS!L$5,0)*$FG$6+VLOOKUP($FA270,DIV,LOOKUPS!L$7,0)*$FH$6++VLOOKUP($FA270,SIZE,LOOKUPS!L$11,0)*$FI$6)</f>
        <v/>
      </c>
    </row>
    <row r="271" spans="1:167" x14ac:dyDescent="0.3">
      <c r="A271" s="1">
        <v>194810</v>
      </c>
      <c r="B271" s="1">
        <v>4.1100000000000003</v>
      </c>
      <c r="C271" s="1">
        <v>4.67</v>
      </c>
      <c r="D271" s="1">
        <v>5.1100000000000003</v>
      </c>
      <c r="E271" s="1">
        <v>4.58</v>
      </c>
      <c r="F271" s="1">
        <v>4.0999999999999996</v>
      </c>
      <c r="G271" s="1">
        <v>5.1100000000000003</v>
      </c>
      <c r="H271" s="1">
        <v>6.25</v>
      </c>
      <c r="I271" s="1">
        <v>6.36</v>
      </c>
      <c r="J271" s="1">
        <v>5.93</v>
      </c>
      <c r="K271" s="1">
        <v>6.78</v>
      </c>
      <c r="M271" s="1">
        <v>194711</v>
      </c>
      <c r="N271" s="1">
        <v>-3.99</v>
      </c>
      <c r="O271" s="1">
        <v>-3.44</v>
      </c>
      <c r="P271" s="1">
        <v>-2.02</v>
      </c>
      <c r="Q271" s="1">
        <v>-1.82</v>
      </c>
      <c r="R271" s="1">
        <v>-3.27</v>
      </c>
      <c r="S271" s="1">
        <v>-2.23</v>
      </c>
      <c r="T271" s="1">
        <v>-3.03</v>
      </c>
      <c r="U271" s="1">
        <v>-2.65</v>
      </c>
      <c r="V271" s="1">
        <v>-3.05</v>
      </c>
      <c r="W271" s="1">
        <v>-4.83</v>
      </c>
      <c r="Y271" s="1">
        <v>195210</v>
      </c>
      <c r="Z271" s="1">
        <v>-1.5</v>
      </c>
      <c r="AA271" s="1">
        <v>-0.41</v>
      </c>
      <c r="AB271" s="1">
        <v>-0.33</v>
      </c>
      <c r="AC271" s="1">
        <v>-1.67</v>
      </c>
      <c r="AD271" s="1">
        <v>-1.17</v>
      </c>
      <c r="AE271" s="1">
        <v>-1.99</v>
      </c>
      <c r="AF271" s="1">
        <v>-1.88</v>
      </c>
      <c r="AG271" s="1">
        <v>-1.02</v>
      </c>
      <c r="AH271" s="1">
        <v>-0.36</v>
      </c>
      <c r="AI271" s="1">
        <v>-1.17</v>
      </c>
      <c r="AK271">
        <v>197304</v>
      </c>
      <c r="AL271">
        <v>-7.61</v>
      </c>
      <c r="AM271">
        <v>-9.69</v>
      </c>
      <c r="AN271">
        <v>-6.18</v>
      </c>
      <c r="AO271">
        <v>-5.17</v>
      </c>
      <c r="AP271">
        <v>-9.94</v>
      </c>
      <c r="AQ271">
        <v>-8.3800000000000008</v>
      </c>
      <c r="AR271">
        <v>-5.87</v>
      </c>
      <c r="AS271">
        <v>-4.8600000000000003</v>
      </c>
      <c r="AT271">
        <v>-5.51</v>
      </c>
      <c r="AU271">
        <v>-10.6</v>
      </c>
      <c r="AV271">
        <v>-9.2799999999999994</v>
      </c>
      <c r="AW271">
        <v>-9.1199999999999992</v>
      </c>
      <c r="AX271">
        <v>-7.6</v>
      </c>
      <c r="AY271">
        <v>-6.56</v>
      </c>
      <c r="AZ271">
        <v>-5.2</v>
      </c>
      <c r="BA271">
        <v>-5.33</v>
      </c>
      <c r="BB271">
        <v>-4.38</v>
      </c>
      <c r="BC271">
        <v>-5.0199999999999996</v>
      </c>
      <c r="BD271">
        <v>-5.9</v>
      </c>
      <c r="BF271" s="1">
        <v>197304</v>
      </c>
      <c r="BG271" s="1">
        <v>-7.75</v>
      </c>
      <c r="BH271" s="1">
        <v>-9.15</v>
      </c>
      <c r="BI271" s="1">
        <v>-6.79</v>
      </c>
      <c r="BJ271" s="1">
        <v>-5.0199999999999996</v>
      </c>
      <c r="BK271" s="1">
        <v>-9.33</v>
      </c>
      <c r="BL271" s="1">
        <v>-8.4700000000000006</v>
      </c>
      <c r="BM271" s="1">
        <v>-6.45</v>
      </c>
      <c r="BN271" s="1">
        <v>-5.71</v>
      </c>
      <c r="BO271" s="1">
        <v>-4.8499999999999996</v>
      </c>
      <c r="BP271" s="1">
        <v>-9.33</v>
      </c>
      <c r="BQ271" s="1">
        <v>-9.32</v>
      </c>
      <c r="BR271" s="1">
        <v>-8.76</v>
      </c>
      <c r="BS271" s="1">
        <v>-8.16</v>
      </c>
      <c r="BT271" s="1">
        <v>-6.53</v>
      </c>
      <c r="BU271" s="1">
        <v>-6.38</v>
      </c>
      <c r="BV271" s="1">
        <v>-6.03</v>
      </c>
      <c r="BW271" s="1">
        <v>-5.4</v>
      </c>
      <c r="BX271" s="1">
        <v>-4.3499999999999996</v>
      </c>
      <c r="BY271" s="1">
        <v>-5.3</v>
      </c>
      <c r="CA271" s="1">
        <v>194804</v>
      </c>
      <c r="CB271" s="1">
        <v>13.75</v>
      </c>
      <c r="CC271" s="1">
        <v>2.67</v>
      </c>
      <c r="CD271" s="1">
        <v>3.47</v>
      </c>
      <c r="CE271" s="1">
        <v>5.47</v>
      </c>
      <c r="CF271" s="1">
        <v>2.86</v>
      </c>
      <c r="CG271" s="1">
        <v>3.05</v>
      </c>
      <c r="CH271" s="1">
        <v>3.08</v>
      </c>
      <c r="CI271" s="1">
        <v>4.0999999999999996</v>
      </c>
      <c r="CJ271" s="1">
        <v>6.06</v>
      </c>
      <c r="CK271" s="1">
        <v>1.54</v>
      </c>
      <c r="CL271" s="1">
        <v>4.16</v>
      </c>
      <c r="CM271" s="1">
        <v>2.2799999999999998</v>
      </c>
      <c r="CN271" s="1">
        <v>3.81</v>
      </c>
      <c r="CO271" s="1">
        <v>3.58</v>
      </c>
      <c r="CP271" s="1">
        <v>2.58</v>
      </c>
      <c r="CQ271" s="1">
        <v>3.9</v>
      </c>
      <c r="CR271" s="1">
        <v>4.3099999999999996</v>
      </c>
      <c r="CS271" s="1">
        <v>4.53</v>
      </c>
      <c r="CT271" s="1">
        <v>7.6</v>
      </c>
      <c r="CV271" s="1">
        <v>194904</v>
      </c>
      <c r="CW271" s="1">
        <v>-5.32</v>
      </c>
      <c r="CX271" s="1">
        <v>-2.44</v>
      </c>
      <c r="CY271" s="1">
        <v>-3</v>
      </c>
      <c r="CZ271" s="1">
        <v>-3.18</v>
      </c>
      <c r="DA271" s="1">
        <v>-2.67</v>
      </c>
      <c r="DB271" s="1">
        <v>-2.15</v>
      </c>
      <c r="DC271" s="1">
        <v>-2.71</v>
      </c>
      <c r="DD271" s="1">
        <v>-3.89</v>
      </c>
      <c r="DE271" s="1">
        <v>-3.02</v>
      </c>
      <c r="DF271" s="1">
        <v>-2.35</v>
      </c>
      <c r="DG271" s="1">
        <v>-2.99</v>
      </c>
      <c r="DH271" s="1">
        <v>-1.98</v>
      </c>
      <c r="DI271" s="1">
        <v>-2.31</v>
      </c>
      <c r="DJ271" s="1">
        <v>-2.25</v>
      </c>
      <c r="DK271" s="1">
        <v>-3.18</v>
      </c>
      <c r="DL271" s="1">
        <v>-4.26</v>
      </c>
      <c r="DM271" s="1">
        <v>-3.51</v>
      </c>
      <c r="DN271" s="1">
        <v>-2.46</v>
      </c>
      <c r="DO271" s="1">
        <v>-3.58</v>
      </c>
      <c r="DQ271" s="1">
        <v>194804</v>
      </c>
      <c r="DR271" s="1">
        <v>-99.99</v>
      </c>
      <c r="DS271" s="1">
        <v>4.45</v>
      </c>
      <c r="DT271" s="1">
        <v>3.5</v>
      </c>
      <c r="DU271" s="1">
        <v>3.59</v>
      </c>
      <c r="DV271" s="1">
        <v>4.6399999999999997</v>
      </c>
      <c r="DW271" s="1">
        <v>3.36</v>
      </c>
      <c r="DX271" s="1">
        <v>2.78</v>
      </c>
      <c r="DY271" s="1">
        <v>4.91</v>
      </c>
      <c r="DZ271" s="1">
        <v>3.36</v>
      </c>
      <c r="EA271" s="1">
        <v>5.91</v>
      </c>
      <c r="EB271" s="1">
        <v>3.37</v>
      </c>
      <c r="EC271" s="1">
        <v>4.0599999999999996</v>
      </c>
      <c r="ED271" s="1">
        <v>2.66</v>
      </c>
      <c r="EE271" s="1">
        <v>2.17</v>
      </c>
      <c r="EF271" s="1">
        <v>3.4</v>
      </c>
      <c r="EG271" s="1">
        <v>5.77</v>
      </c>
      <c r="EH271" s="1">
        <v>4.04</v>
      </c>
      <c r="EI271" s="1">
        <v>3.53</v>
      </c>
      <c r="EJ271" s="1">
        <v>3.19</v>
      </c>
      <c r="EL271">
        <v>194804</v>
      </c>
      <c r="EM271">
        <v>3.65</v>
      </c>
      <c r="EN271">
        <v>-1.66</v>
      </c>
      <c r="EO271">
        <v>4.0999999999999996</v>
      </c>
      <c r="EP271">
        <v>0.08</v>
      </c>
      <c r="ER271" s="1">
        <v>194810</v>
      </c>
      <c r="ES271" s="1">
        <v>2.79</v>
      </c>
      <c r="EU271" s="1">
        <v>194711</v>
      </c>
      <c r="EV271" s="1">
        <v>-0.03</v>
      </c>
      <c r="EX271" s="1">
        <v>195210</v>
      </c>
      <c r="EY271" s="1">
        <v>0.46</v>
      </c>
      <c r="FA271" s="1">
        <v>194810</v>
      </c>
      <c r="FB271" s="1" t="str">
        <f>IF(ISERROR(VLOOKUP($FA271,MOM,LOOKUPS!C$12,0)*$FB$6+VLOOKUP($FA271,STREV,LOOKUPS!C$10,0)*$FC$6+VLOOKUP($FA271,LTREV,LOOKUPS!C$9,0)*$FD$6+VLOOKUP($FA271,CFP,LOOKUPS!C$6,0)*$FE$6+VLOOKUP($FA271,EP,LOOKUPS!C$8,0)*$FF$6+VLOOKUP($FA271,BM,LOOKUPS!C$5,0)*$FG$6+VLOOKUP($FA271,DIV,LOOKUPS!C$7,0)*$FH$6++VLOOKUP($FA271,SIZE,LOOKUPS!C$11,0)*$FI$6),"",VLOOKUP($FA271,MOM,LOOKUPS!C$12,0)*$FB$6+VLOOKUP($FA271,STREV,LOOKUPS!C$10,0)*$FC$6+VLOOKUP($FA271,LTREV,LOOKUPS!C$9,0)*$FD$6+VLOOKUP($FA271,CFP,LOOKUPS!C$6,0)*$FE$6+VLOOKUP($FA271,EP,LOOKUPS!C$8,0)*$FF$6+VLOOKUP($FA271,BM,LOOKUPS!C$5,0)*$FG$6+VLOOKUP($FA271,DIV,LOOKUPS!C$7,0)*$FH$6++VLOOKUP($FA271,SIZE,LOOKUPS!C$11,0)*$FI$6)</f>
        <v/>
      </c>
      <c r="FC271" s="1" t="str">
        <f>IF(ISERROR(VLOOKUP($FA271,MOM,LOOKUPS!D$12,0)*$FB$6+VLOOKUP($FA271,STREV,LOOKUPS!D$10,0)*$FC$6+VLOOKUP($FA271,LTREV,LOOKUPS!D$9,0)*$FD$6+VLOOKUP($FA271,CFP,LOOKUPS!D$6,0)*$FE$6+VLOOKUP($FA271,EP,LOOKUPS!D$8,0)*$FF$6+VLOOKUP($FA271,BM,LOOKUPS!D$5,0)*$FG$6+VLOOKUP($FA271,DIV,LOOKUPS!D$7,0)*$FH$6++VLOOKUP($FA271,SIZE,LOOKUPS!D$11,0)*$FI$6),"",VLOOKUP($FA271,MOM,LOOKUPS!D$12,0)*$FB$6+VLOOKUP($FA271,STREV,LOOKUPS!D$10,0)*$FC$6+VLOOKUP($FA271,LTREV,LOOKUPS!D$9,0)*$FD$6+VLOOKUP($FA271,CFP,LOOKUPS!D$6,0)*$FE$6+VLOOKUP($FA271,EP,LOOKUPS!D$8,0)*$FF$6+VLOOKUP($FA271,BM,LOOKUPS!D$5,0)*$FG$6+VLOOKUP($FA271,DIV,LOOKUPS!D$7,0)*$FH$6++VLOOKUP($FA271,SIZE,LOOKUPS!D$11,0)*$FI$6)</f>
        <v/>
      </c>
      <c r="FD271" s="1" t="str">
        <f>IF(ISERROR(VLOOKUP($FA271,MOM,LOOKUPS!E$12,0)*$FB$6+VLOOKUP($FA271,STREV,LOOKUPS!E$10,0)*$FC$6+VLOOKUP($FA271,LTREV,LOOKUPS!E$9,0)*$FD$6+VLOOKUP($FA271,CFP,LOOKUPS!E$6,0)*$FE$6+VLOOKUP($FA271,EP,LOOKUPS!E$8,0)*$FF$6+VLOOKUP($FA271,BM,LOOKUPS!E$5,0)*$FG$6+VLOOKUP($FA271,DIV,LOOKUPS!E$7,0)*$FH$6++VLOOKUP($FA271,SIZE,LOOKUPS!E$11,0)*$FI$6),"",VLOOKUP($FA271,MOM,LOOKUPS!E$12,0)*$FB$6+VLOOKUP($FA271,STREV,LOOKUPS!E$10,0)*$FC$6+VLOOKUP($FA271,LTREV,LOOKUPS!E$9,0)*$FD$6+VLOOKUP($FA271,CFP,LOOKUPS!E$6,0)*$FE$6+VLOOKUP($FA271,EP,LOOKUPS!E$8,0)*$FF$6+VLOOKUP($FA271,BM,LOOKUPS!E$5,0)*$FG$6+VLOOKUP($FA271,DIV,LOOKUPS!E$7,0)*$FH$6++VLOOKUP($FA271,SIZE,LOOKUPS!E$11,0)*$FI$6)</f>
        <v/>
      </c>
      <c r="FE271" s="1" t="str">
        <f>IF(ISERROR(VLOOKUP($FA271,MOM,LOOKUPS!F$12,0)*$FB$6+VLOOKUP($FA271,STREV,LOOKUPS!F$10,0)*$FC$6+VLOOKUP($FA271,LTREV,LOOKUPS!F$9,0)*$FD$6+VLOOKUP($FA271,CFP,LOOKUPS!F$6,0)*$FE$6+VLOOKUP($FA271,EP,LOOKUPS!F$8,0)*$FF$6+VLOOKUP($FA271,BM,LOOKUPS!F$5,0)*$FG$6+VLOOKUP($FA271,DIV,LOOKUPS!F$7,0)*$FH$6++VLOOKUP($FA271,SIZE,LOOKUPS!F$11,0)*$FI$6),"",VLOOKUP($FA271,MOM,LOOKUPS!F$12,0)*$FB$6+VLOOKUP($FA271,STREV,LOOKUPS!F$10,0)*$FC$6+VLOOKUP($FA271,LTREV,LOOKUPS!F$9,0)*$FD$6+VLOOKUP($FA271,CFP,LOOKUPS!F$6,0)*$FE$6+VLOOKUP($FA271,EP,LOOKUPS!F$8,0)*$FF$6+VLOOKUP($FA271,BM,LOOKUPS!F$5,0)*$FG$6+VLOOKUP($FA271,DIV,LOOKUPS!F$7,0)*$FH$6++VLOOKUP($FA271,SIZE,LOOKUPS!F$11,0)*$FI$6)</f>
        <v/>
      </c>
      <c r="FF271" s="1" t="str">
        <f>IF(ISERROR(VLOOKUP($FA271,MOM,LOOKUPS!G$12,0)*$FB$6+VLOOKUP($FA271,STREV,LOOKUPS!G$10,0)*$FC$6+VLOOKUP($FA271,LTREV,LOOKUPS!G$9,0)*$FD$6+VLOOKUP($FA271,CFP,LOOKUPS!G$6,0)*$FE$6+VLOOKUP($FA271,EP,LOOKUPS!G$8,0)*$FF$6+VLOOKUP($FA271,BM,LOOKUPS!G$5,0)*$FG$6+VLOOKUP($FA271,DIV,LOOKUPS!G$7,0)*$FH$6++VLOOKUP($FA271,SIZE,LOOKUPS!G$11,0)*$FI$6),"",VLOOKUP($FA271,MOM,LOOKUPS!G$12,0)*$FB$6+VLOOKUP($FA271,STREV,LOOKUPS!G$10,0)*$FC$6+VLOOKUP($FA271,LTREV,LOOKUPS!G$9,0)*$FD$6+VLOOKUP($FA271,CFP,LOOKUPS!G$6,0)*$FE$6+VLOOKUP($FA271,EP,LOOKUPS!G$8,0)*$FF$6+VLOOKUP($FA271,BM,LOOKUPS!G$5,0)*$FG$6+VLOOKUP($FA271,DIV,LOOKUPS!G$7,0)*$FH$6++VLOOKUP($FA271,SIZE,LOOKUPS!G$11,0)*$FI$6)</f>
        <v/>
      </c>
      <c r="FG271" s="1" t="str">
        <f>IF(ISERROR(VLOOKUP($FA271,MOM,LOOKUPS!H$12,0)*$FB$6+VLOOKUP($FA271,STREV,LOOKUPS!H$10,0)*$FC$6+VLOOKUP($FA271,LTREV,LOOKUPS!H$9,0)*$FD$6+VLOOKUP($FA271,CFP,LOOKUPS!H$6,0)*$FE$6+VLOOKUP($FA271,EP,LOOKUPS!H$8,0)*$FF$6+VLOOKUP($FA271,BM,LOOKUPS!H$5,0)*$FG$6+VLOOKUP($FA271,DIV,LOOKUPS!H$7,0)*$FH$6++VLOOKUP($FA271,SIZE,LOOKUPS!H$11,0)*$FI$6),"",VLOOKUP($FA271,MOM,LOOKUPS!H$12,0)*$FB$6+VLOOKUP($FA271,STREV,LOOKUPS!H$10,0)*$FC$6+VLOOKUP($FA271,LTREV,LOOKUPS!H$9,0)*$FD$6+VLOOKUP($FA271,CFP,LOOKUPS!H$6,0)*$FE$6+VLOOKUP($FA271,EP,LOOKUPS!H$8,0)*$FF$6+VLOOKUP($FA271,BM,LOOKUPS!H$5,0)*$FG$6+VLOOKUP($FA271,DIV,LOOKUPS!H$7,0)*$FH$6++VLOOKUP($FA271,SIZE,LOOKUPS!H$11,0)*$FI$6)</f>
        <v/>
      </c>
      <c r="FH271" s="1" t="str">
        <f>IF(ISERROR(VLOOKUP($FA271,MOM,LOOKUPS!I$12,0)*$FB$6+VLOOKUP($FA271,STREV,LOOKUPS!I$10,0)*$FC$6+VLOOKUP($FA271,LTREV,LOOKUPS!I$9,0)*$FD$6+VLOOKUP($FA271,CFP,LOOKUPS!I$6,0)*$FE$6+VLOOKUP($FA271,EP,LOOKUPS!I$8,0)*$FF$6+VLOOKUP($FA271,BM,LOOKUPS!I$5,0)*$FG$6+VLOOKUP($FA271,DIV,LOOKUPS!I$7,0)*$FH$6++VLOOKUP($FA271,SIZE,LOOKUPS!I$11,0)*$FI$6),"",VLOOKUP($FA271,MOM,LOOKUPS!I$12,0)*$FB$6+VLOOKUP($FA271,STREV,LOOKUPS!I$10,0)*$FC$6+VLOOKUP($FA271,LTREV,LOOKUPS!I$9,0)*$FD$6+VLOOKUP($FA271,CFP,LOOKUPS!I$6,0)*$FE$6+VLOOKUP($FA271,EP,LOOKUPS!I$8,0)*$FF$6+VLOOKUP($FA271,BM,LOOKUPS!I$5,0)*$FG$6+VLOOKUP($FA271,DIV,LOOKUPS!I$7,0)*$FH$6++VLOOKUP($FA271,SIZE,LOOKUPS!I$11,0)*$FI$6)</f>
        <v/>
      </c>
      <c r="FI271" s="1" t="str">
        <f>IF(ISERROR(VLOOKUP($FA271,MOM,LOOKUPS!J$12,0)*$FB$6+VLOOKUP($FA271,STREV,LOOKUPS!J$10,0)*$FC$6+VLOOKUP($FA271,LTREV,LOOKUPS!J$9,0)*$FD$6+VLOOKUP($FA271,CFP,LOOKUPS!J$6,0)*$FE$6+VLOOKUP($FA271,EP,LOOKUPS!J$8,0)*$FF$6+VLOOKUP($FA271,BM,LOOKUPS!J$5,0)*$FG$6+VLOOKUP($FA271,DIV,LOOKUPS!J$7,0)*$FH$6++VLOOKUP($FA271,SIZE,LOOKUPS!J$11,0)*$FI$6),"",VLOOKUP($FA271,MOM,LOOKUPS!J$12,0)*$FB$6+VLOOKUP($FA271,STREV,LOOKUPS!J$10,0)*$FC$6+VLOOKUP($FA271,LTREV,LOOKUPS!J$9,0)*$FD$6+VLOOKUP($FA271,CFP,LOOKUPS!J$6,0)*$FE$6+VLOOKUP($FA271,EP,LOOKUPS!J$8,0)*$FF$6+VLOOKUP($FA271,BM,LOOKUPS!J$5,0)*$FG$6+VLOOKUP($FA271,DIV,LOOKUPS!J$7,0)*$FH$6++VLOOKUP($FA271,SIZE,LOOKUPS!J$11,0)*$FI$6)</f>
        <v/>
      </c>
      <c r="FJ271" s="1" t="str">
        <f>IF(ISERROR(VLOOKUP($FA271,MOM,LOOKUPS!K$12,0)*$FB$6+VLOOKUP($FA271,STREV,LOOKUPS!K$10,0)*$FC$6+VLOOKUP($FA271,LTREV,LOOKUPS!K$9,0)*$FD$6+VLOOKUP($FA271,CFP,LOOKUPS!K$6,0)*$FE$6+VLOOKUP($FA271,EP,LOOKUPS!K$8,0)*$FF$6+VLOOKUP($FA271,BM,LOOKUPS!K$5,0)*$FG$6+VLOOKUP($FA271,DIV,LOOKUPS!K$7,0)*$FH$6++VLOOKUP($FA271,SIZE,LOOKUPS!K$11,0)*$FI$6),"",VLOOKUP($FA271,MOM,LOOKUPS!K$12,0)*$FB$6+VLOOKUP($FA271,STREV,LOOKUPS!K$10,0)*$FC$6+VLOOKUP($FA271,LTREV,LOOKUPS!K$9,0)*$FD$6+VLOOKUP($FA271,CFP,LOOKUPS!K$6,0)*$FE$6+VLOOKUP($FA271,EP,LOOKUPS!K$8,0)*$FF$6+VLOOKUP($FA271,BM,LOOKUPS!K$5,0)*$FG$6+VLOOKUP($FA271,DIV,LOOKUPS!K$7,0)*$FH$6++VLOOKUP($FA271,SIZE,LOOKUPS!K$11,0)*$FI$6)</f>
        <v/>
      </c>
      <c r="FK271" s="1" t="str">
        <f>IF(ISERROR(VLOOKUP($FA271,MOM,LOOKUPS!L$12,0)*$FB$6+VLOOKUP($FA271,STREV,LOOKUPS!L$10,0)*$FC$6+VLOOKUP($FA271,LTREV,LOOKUPS!L$9,0)*$FD$6+VLOOKUP($FA271,CFP,LOOKUPS!L$6,0)*$FE$6+VLOOKUP($FA271,EP,LOOKUPS!L$8,0)*$FF$6+VLOOKUP($FA271,BM,LOOKUPS!L$5,0)*$FG$6+VLOOKUP($FA271,DIV,LOOKUPS!L$7,0)*$FH$6++VLOOKUP($FA271,SIZE,LOOKUPS!L$11,0)*$FI$6),"",VLOOKUP($FA271,MOM,LOOKUPS!L$12,0)*$FB$6+VLOOKUP($FA271,STREV,LOOKUPS!L$10,0)*$FC$6+VLOOKUP($FA271,LTREV,LOOKUPS!L$9,0)*$FD$6+VLOOKUP($FA271,CFP,LOOKUPS!L$6,0)*$FE$6+VLOOKUP($FA271,EP,LOOKUPS!L$8,0)*$FF$6+VLOOKUP($FA271,BM,LOOKUPS!L$5,0)*$FG$6+VLOOKUP($FA271,DIV,LOOKUPS!L$7,0)*$FH$6++VLOOKUP($FA271,SIZE,LOOKUPS!L$11,0)*$FI$6)</f>
        <v/>
      </c>
    </row>
    <row r="272" spans="1:167" x14ac:dyDescent="0.3">
      <c r="A272" s="1">
        <v>194811</v>
      </c>
      <c r="B272" s="1">
        <v>-16.05</v>
      </c>
      <c r="C272" s="1">
        <v>-11.22</v>
      </c>
      <c r="D272" s="1">
        <v>-10.28</v>
      </c>
      <c r="E272" s="1">
        <v>-8.5</v>
      </c>
      <c r="F272" s="1">
        <v>-8.85</v>
      </c>
      <c r="G272" s="1">
        <v>-9.25</v>
      </c>
      <c r="H272" s="1">
        <v>-9.44</v>
      </c>
      <c r="I272" s="1">
        <v>-10.33</v>
      </c>
      <c r="J272" s="1">
        <v>-10.02</v>
      </c>
      <c r="K272" s="1">
        <v>-12.8</v>
      </c>
      <c r="M272" s="1">
        <v>194712</v>
      </c>
      <c r="N272" s="1">
        <v>2.94</v>
      </c>
      <c r="O272" s="1">
        <v>1.97</v>
      </c>
      <c r="P272" s="1">
        <v>1.78</v>
      </c>
      <c r="Q272" s="1">
        <v>1.03</v>
      </c>
      <c r="R272" s="1">
        <v>1.9</v>
      </c>
      <c r="S272" s="1">
        <v>2.5299999999999998</v>
      </c>
      <c r="T272" s="1">
        <v>1.04</v>
      </c>
      <c r="U272" s="1">
        <v>3.2</v>
      </c>
      <c r="V272" s="1">
        <v>2.89</v>
      </c>
      <c r="W272" s="1">
        <v>3.44</v>
      </c>
      <c r="Y272" s="1">
        <v>195211</v>
      </c>
      <c r="Z272" s="1">
        <v>4.42</v>
      </c>
      <c r="AA272" s="1">
        <v>5.09</v>
      </c>
      <c r="AB272" s="1">
        <v>5.15</v>
      </c>
      <c r="AC272" s="1">
        <v>4.25</v>
      </c>
      <c r="AD272" s="1">
        <v>5.89</v>
      </c>
      <c r="AE272" s="1">
        <v>6.43</v>
      </c>
      <c r="AF272" s="1">
        <v>6.51</v>
      </c>
      <c r="AG272" s="1">
        <v>7.04</v>
      </c>
      <c r="AH272" s="1">
        <v>5.52</v>
      </c>
      <c r="AI272" s="1">
        <v>5.47</v>
      </c>
      <c r="AK272">
        <v>197305</v>
      </c>
      <c r="AL272">
        <v>-12.25</v>
      </c>
      <c r="AM272">
        <v>-9</v>
      </c>
      <c r="AN272">
        <v>-7.38</v>
      </c>
      <c r="AO272">
        <v>-6.98</v>
      </c>
      <c r="AP272">
        <v>-9.14</v>
      </c>
      <c r="AQ272">
        <v>-8.7200000000000006</v>
      </c>
      <c r="AR272">
        <v>-7.16</v>
      </c>
      <c r="AS272">
        <v>-5.7</v>
      </c>
      <c r="AT272">
        <v>-7.84</v>
      </c>
      <c r="AU272">
        <v>-9.4</v>
      </c>
      <c r="AV272">
        <v>-8.89</v>
      </c>
      <c r="AW272">
        <v>-8.69</v>
      </c>
      <c r="AX272">
        <v>-8.75</v>
      </c>
      <c r="AY272">
        <v>-7.96</v>
      </c>
      <c r="AZ272">
        <v>-6.4</v>
      </c>
      <c r="BA272">
        <v>-6.4</v>
      </c>
      <c r="BB272">
        <v>-5.01</v>
      </c>
      <c r="BC272">
        <v>-7.09</v>
      </c>
      <c r="BD272">
        <v>-8.44</v>
      </c>
      <c r="BF272" s="1">
        <v>197305</v>
      </c>
      <c r="BG272" s="1">
        <v>-11.87</v>
      </c>
      <c r="BH272" s="1">
        <v>-8.9600000000000009</v>
      </c>
      <c r="BI272" s="1">
        <v>-7.4</v>
      </c>
      <c r="BJ272" s="1">
        <v>-6.88</v>
      </c>
      <c r="BK272" s="1">
        <v>-9.09</v>
      </c>
      <c r="BL272" s="1">
        <v>-8.49</v>
      </c>
      <c r="BM272" s="1">
        <v>-7.63</v>
      </c>
      <c r="BN272" s="1">
        <v>-6.63</v>
      </c>
      <c r="BO272" s="1">
        <v>-6.71</v>
      </c>
      <c r="BP272" s="1">
        <v>-9.3699999999999992</v>
      </c>
      <c r="BQ272" s="1">
        <v>-8.7899999999999991</v>
      </c>
      <c r="BR272" s="1">
        <v>-8.67</v>
      </c>
      <c r="BS272" s="1">
        <v>-8.3000000000000007</v>
      </c>
      <c r="BT272" s="1">
        <v>-7.93</v>
      </c>
      <c r="BU272" s="1">
        <v>-7.36</v>
      </c>
      <c r="BV272" s="1">
        <v>-5.97</v>
      </c>
      <c r="BW272" s="1">
        <v>-7.27</v>
      </c>
      <c r="BX272" s="1">
        <v>-6.25</v>
      </c>
      <c r="BY272" s="1">
        <v>-7.11</v>
      </c>
      <c r="CA272" s="1">
        <v>194805</v>
      </c>
      <c r="CB272" s="1">
        <v>7.69</v>
      </c>
      <c r="CC272" s="1">
        <v>8.64</v>
      </c>
      <c r="CD272" s="1">
        <v>9.0299999999999994</v>
      </c>
      <c r="CE272" s="1">
        <v>8.6</v>
      </c>
      <c r="CF272" s="1">
        <v>8.15</v>
      </c>
      <c r="CG272" s="1">
        <v>9.3000000000000007</v>
      </c>
      <c r="CH272" s="1">
        <v>9.76</v>
      </c>
      <c r="CI272" s="1">
        <v>7.98</v>
      </c>
      <c r="CJ272" s="1">
        <v>8.76</v>
      </c>
      <c r="CK272" s="1">
        <v>8.1999999999999993</v>
      </c>
      <c r="CL272" s="1">
        <v>8.1</v>
      </c>
      <c r="CM272" s="1">
        <v>9.64</v>
      </c>
      <c r="CN272" s="1">
        <v>8.9700000000000006</v>
      </c>
      <c r="CO272" s="1">
        <v>9.64</v>
      </c>
      <c r="CP272" s="1">
        <v>9.89</v>
      </c>
      <c r="CQ272" s="1">
        <v>7.67</v>
      </c>
      <c r="CR272" s="1">
        <v>8.2899999999999991</v>
      </c>
      <c r="CS272" s="1">
        <v>8.23</v>
      </c>
      <c r="CT272" s="1">
        <v>9.2899999999999991</v>
      </c>
      <c r="CV272" s="1">
        <v>194905</v>
      </c>
      <c r="CW272" s="1">
        <v>-9.68</v>
      </c>
      <c r="CX272" s="1">
        <v>-4.53</v>
      </c>
      <c r="CY272" s="1">
        <v>-2.85</v>
      </c>
      <c r="CZ272" s="1">
        <v>-3.83</v>
      </c>
      <c r="DA272" s="1">
        <v>-5.28</v>
      </c>
      <c r="DB272" s="1">
        <v>-2.58</v>
      </c>
      <c r="DC272" s="1">
        <v>-2.98</v>
      </c>
      <c r="DD272" s="1">
        <v>-3.01</v>
      </c>
      <c r="DE272" s="1">
        <v>-4.3899999999999997</v>
      </c>
      <c r="DF272" s="1">
        <v>-6</v>
      </c>
      <c r="DG272" s="1">
        <v>-4.58</v>
      </c>
      <c r="DH272" s="1">
        <v>-3.04</v>
      </c>
      <c r="DI272" s="1">
        <v>-2.13</v>
      </c>
      <c r="DJ272" s="1">
        <v>-2.77</v>
      </c>
      <c r="DK272" s="1">
        <v>-3.2</v>
      </c>
      <c r="DL272" s="1">
        <v>-3.32</v>
      </c>
      <c r="DM272" s="1">
        <v>-2.69</v>
      </c>
      <c r="DN272" s="1">
        <v>-4.22</v>
      </c>
      <c r="DO272" s="1">
        <v>-4.55</v>
      </c>
      <c r="DQ272" s="1">
        <v>194805</v>
      </c>
      <c r="DR272" s="1">
        <v>-99.99</v>
      </c>
      <c r="DS272" s="1">
        <v>10.11</v>
      </c>
      <c r="DT272" s="1">
        <v>8.7100000000000009</v>
      </c>
      <c r="DU272" s="1">
        <v>7.71</v>
      </c>
      <c r="DV272" s="1">
        <v>10.67</v>
      </c>
      <c r="DW272" s="1">
        <v>9.02</v>
      </c>
      <c r="DX272" s="1">
        <v>8.68</v>
      </c>
      <c r="DY272" s="1">
        <v>7.96</v>
      </c>
      <c r="DZ272" s="1">
        <v>7.8</v>
      </c>
      <c r="EA272" s="1">
        <v>12.81</v>
      </c>
      <c r="EB272" s="1">
        <v>8.5299999999999994</v>
      </c>
      <c r="EC272" s="1">
        <v>8.98</v>
      </c>
      <c r="ED272" s="1">
        <v>9.0500000000000007</v>
      </c>
      <c r="EE272" s="1">
        <v>7.74</v>
      </c>
      <c r="EF272" s="1">
        <v>9.64</v>
      </c>
      <c r="EG272" s="1">
        <v>8.41</v>
      </c>
      <c r="EH272" s="1">
        <v>7.51</v>
      </c>
      <c r="EI272" s="1">
        <v>9.01</v>
      </c>
      <c r="EJ272" s="1">
        <v>6.59</v>
      </c>
      <c r="EL272">
        <v>194805</v>
      </c>
      <c r="EM272">
        <v>7.3</v>
      </c>
      <c r="EN272">
        <v>0.93</v>
      </c>
      <c r="EO272">
        <v>-1.23</v>
      </c>
      <c r="EP272">
        <v>0.08</v>
      </c>
      <c r="ER272" s="1">
        <v>194811</v>
      </c>
      <c r="ES272" s="1">
        <v>0.6</v>
      </c>
      <c r="EU272" s="1">
        <v>194712</v>
      </c>
      <c r="EV272" s="1">
        <v>-0.54</v>
      </c>
      <c r="EX272" s="1">
        <v>195211</v>
      </c>
      <c r="EY272" s="1">
        <v>-0.84</v>
      </c>
      <c r="FA272" s="1">
        <v>194811</v>
      </c>
      <c r="FB272" s="1" t="str">
        <f>IF(ISERROR(VLOOKUP($FA272,MOM,LOOKUPS!C$12,0)*$FB$6+VLOOKUP($FA272,STREV,LOOKUPS!C$10,0)*$FC$6+VLOOKUP($FA272,LTREV,LOOKUPS!C$9,0)*$FD$6+VLOOKUP($FA272,CFP,LOOKUPS!C$6,0)*$FE$6+VLOOKUP($FA272,EP,LOOKUPS!C$8,0)*$FF$6+VLOOKUP($FA272,BM,LOOKUPS!C$5,0)*$FG$6+VLOOKUP($FA272,DIV,LOOKUPS!C$7,0)*$FH$6++VLOOKUP($FA272,SIZE,LOOKUPS!C$11,0)*$FI$6),"",VLOOKUP($FA272,MOM,LOOKUPS!C$12,0)*$FB$6+VLOOKUP($FA272,STREV,LOOKUPS!C$10,0)*$FC$6+VLOOKUP($FA272,LTREV,LOOKUPS!C$9,0)*$FD$6+VLOOKUP($FA272,CFP,LOOKUPS!C$6,0)*$FE$6+VLOOKUP($FA272,EP,LOOKUPS!C$8,0)*$FF$6+VLOOKUP($FA272,BM,LOOKUPS!C$5,0)*$FG$6+VLOOKUP($FA272,DIV,LOOKUPS!C$7,0)*$FH$6++VLOOKUP($FA272,SIZE,LOOKUPS!C$11,0)*$FI$6)</f>
        <v/>
      </c>
      <c r="FC272" s="1" t="str">
        <f>IF(ISERROR(VLOOKUP($FA272,MOM,LOOKUPS!D$12,0)*$FB$6+VLOOKUP($FA272,STREV,LOOKUPS!D$10,0)*$FC$6+VLOOKUP($FA272,LTREV,LOOKUPS!D$9,0)*$FD$6+VLOOKUP($FA272,CFP,LOOKUPS!D$6,0)*$FE$6+VLOOKUP($FA272,EP,LOOKUPS!D$8,0)*$FF$6+VLOOKUP($FA272,BM,LOOKUPS!D$5,0)*$FG$6+VLOOKUP($FA272,DIV,LOOKUPS!D$7,0)*$FH$6++VLOOKUP($FA272,SIZE,LOOKUPS!D$11,0)*$FI$6),"",VLOOKUP($FA272,MOM,LOOKUPS!D$12,0)*$FB$6+VLOOKUP($FA272,STREV,LOOKUPS!D$10,0)*$FC$6+VLOOKUP($FA272,LTREV,LOOKUPS!D$9,0)*$FD$6+VLOOKUP($FA272,CFP,LOOKUPS!D$6,0)*$FE$6+VLOOKUP($FA272,EP,LOOKUPS!D$8,0)*$FF$6+VLOOKUP($FA272,BM,LOOKUPS!D$5,0)*$FG$6+VLOOKUP($FA272,DIV,LOOKUPS!D$7,0)*$FH$6++VLOOKUP($FA272,SIZE,LOOKUPS!D$11,0)*$FI$6)</f>
        <v/>
      </c>
      <c r="FD272" s="1" t="str">
        <f>IF(ISERROR(VLOOKUP($FA272,MOM,LOOKUPS!E$12,0)*$FB$6+VLOOKUP($FA272,STREV,LOOKUPS!E$10,0)*$FC$6+VLOOKUP($FA272,LTREV,LOOKUPS!E$9,0)*$FD$6+VLOOKUP($FA272,CFP,LOOKUPS!E$6,0)*$FE$6+VLOOKUP($FA272,EP,LOOKUPS!E$8,0)*$FF$6+VLOOKUP($FA272,BM,LOOKUPS!E$5,0)*$FG$6+VLOOKUP($FA272,DIV,LOOKUPS!E$7,0)*$FH$6++VLOOKUP($FA272,SIZE,LOOKUPS!E$11,0)*$FI$6),"",VLOOKUP($FA272,MOM,LOOKUPS!E$12,0)*$FB$6+VLOOKUP($FA272,STREV,LOOKUPS!E$10,0)*$FC$6+VLOOKUP($FA272,LTREV,LOOKUPS!E$9,0)*$FD$6+VLOOKUP($FA272,CFP,LOOKUPS!E$6,0)*$FE$6+VLOOKUP($FA272,EP,LOOKUPS!E$8,0)*$FF$6+VLOOKUP($FA272,BM,LOOKUPS!E$5,0)*$FG$6+VLOOKUP($FA272,DIV,LOOKUPS!E$7,0)*$FH$6++VLOOKUP($FA272,SIZE,LOOKUPS!E$11,0)*$FI$6)</f>
        <v/>
      </c>
      <c r="FE272" s="1" t="str">
        <f>IF(ISERROR(VLOOKUP($FA272,MOM,LOOKUPS!F$12,0)*$FB$6+VLOOKUP($FA272,STREV,LOOKUPS!F$10,0)*$FC$6+VLOOKUP($FA272,LTREV,LOOKUPS!F$9,0)*$FD$6+VLOOKUP($FA272,CFP,LOOKUPS!F$6,0)*$FE$6+VLOOKUP($FA272,EP,LOOKUPS!F$8,0)*$FF$6+VLOOKUP($FA272,BM,LOOKUPS!F$5,0)*$FG$6+VLOOKUP($FA272,DIV,LOOKUPS!F$7,0)*$FH$6++VLOOKUP($FA272,SIZE,LOOKUPS!F$11,0)*$FI$6),"",VLOOKUP($FA272,MOM,LOOKUPS!F$12,0)*$FB$6+VLOOKUP($FA272,STREV,LOOKUPS!F$10,0)*$FC$6+VLOOKUP($FA272,LTREV,LOOKUPS!F$9,0)*$FD$6+VLOOKUP($FA272,CFP,LOOKUPS!F$6,0)*$FE$6+VLOOKUP($FA272,EP,LOOKUPS!F$8,0)*$FF$6+VLOOKUP($FA272,BM,LOOKUPS!F$5,0)*$FG$6+VLOOKUP($FA272,DIV,LOOKUPS!F$7,0)*$FH$6++VLOOKUP($FA272,SIZE,LOOKUPS!F$11,0)*$FI$6)</f>
        <v/>
      </c>
      <c r="FF272" s="1" t="str">
        <f>IF(ISERROR(VLOOKUP($FA272,MOM,LOOKUPS!G$12,0)*$FB$6+VLOOKUP($FA272,STREV,LOOKUPS!G$10,0)*$FC$6+VLOOKUP($FA272,LTREV,LOOKUPS!G$9,0)*$FD$6+VLOOKUP($FA272,CFP,LOOKUPS!G$6,0)*$FE$6+VLOOKUP($FA272,EP,LOOKUPS!G$8,0)*$FF$6+VLOOKUP($FA272,BM,LOOKUPS!G$5,0)*$FG$6+VLOOKUP($FA272,DIV,LOOKUPS!G$7,0)*$FH$6++VLOOKUP($FA272,SIZE,LOOKUPS!G$11,0)*$FI$6),"",VLOOKUP($FA272,MOM,LOOKUPS!G$12,0)*$FB$6+VLOOKUP($FA272,STREV,LOOKUPS!G$10,0)*$FC$6+VLOOKUP($FA272,LTREV,LOOKUPS!G$9,0)*$FD$6+VLOOKUP($FA272,CFP,LOOKUPS!G$6,0)*$FE$6+VLOOKUP($FA272,EP,LOOKUPS!G$8,0)*$FF$6+VLOOKUP($FA272,BM,LOOKUPS!G$5,0)*$FG$6+VLOOKUP($FA272,DIV,LOOKUPS!G$7,0)*$FH$6++VLOOKUP($FA272,SIZE,LOOKUPS!G$11,0)*$FI$6)</f>
        <v/>
      </c>
      <c r="FG272" s="1" t="str">
        <f>IF(ISERROR(VLOOKUP($FA272,MOM,LOOKUPS!H$12,0)*$FB$6+VLOOKUP($FA272,STREV,LOOKUPS!H$10,0)*$FC$6+VLOOKUP($FA272,LTREV,LOOKUPS!H$9,0)*$FD$6+VLOOKUP($FA272,CFP,LOOKUPS!H$6,0)*$FE$6+VLOOKUP($FA272,EP,LOOKUPS!H$8,0)*$FF$6+VLOOKUP($FA272,BM,LOOKUPS!H$5,0)*$FG$6+VLOOKUP($FA272,DIV,LOOKUPS!H$7,0)*$FH$6++VLOOKUP($FA272,SIZE,LOOKUPS!H$11,0)*$FI$6),"",VLOOKUP($FA272,MOM,LOOKUPS!H$12,0)*$FB$6+VLOOKUP($FA272,STREV,LOOKUPS!H$10,0)*$FC$6+VLOOKUP($FA272,LTREV,LOOKUPS!H$9,0)*$FD$6+VLOOKUP($FA272,CFP,LOOKUPS!H$6,0)*$FE$6+VLOOKUP($FA272,EP,LOOKUPS!H$8,0)*$FF$6+VLOOKUP($FA272,BM,LOOKUPS!H$5,0)*$FG$6+VLOOKUP($FA272,DIV,LOOKUPS!H$7,0)*$FH$6++VLOOKUP($FA272,SIZE,LOOKUPS!H$11,0)*$FI$6)</f>
        <v/>
      </c>
      <c r="FH272" s="1" t="str">
        <f>IF(ISERROR(VLOOKUP($FA272,MOM,LOOKUPS!I$12,0)*$FB$6+VLOOKUP($FA272,STREV,LOOKUPS!I$10,0)*$FC$6+VLOOKUP($FA272,LTREV,LOOKUPS!I$9,0)*$FD$6+VLOOKUP($FA272,CFP,LOOKUPS!I$6,0)*$FE$6+VLOOKUP($FA272,EP,LOOKUPS!I$8,0)*$FF$6+VLOOKUP($FA272,BM,LOOKUPS!I$5,0)*$FG$6+VLOOKUP($FA272,DIV,LOOKUPS!I$7,0)*$FH$6++VLOOKUP($FA272,SIZE,LOOKUPS!I$11,0)*$FI$6),"",VLOOKUP($FA272,MOM,LOOKUPS!I$12,0)*$FB$6+VLOOKUP($FA272,STREV,LOOKUPS!I$10,0)*$FC$6+VLOOKUP($FA272,LTREV,LOOKUPS!I$9,0)*$FD$6+VLOOKUP($FA272,CFP,LOOKUPS!I$6,0)*$FE$6+VLOOKUP($FA272,EP,LOOKUPS!I$8,0)*$FF$6+VLOOKUP($FA272,BM,LOOKUPS!I$5,0)*$FG$6+VLOOKUP($FA272,DIV,LOOKUPS!I$7,0)*$FH$6++VLOOKUP($FA272,SIZE,LOOKUPS!I$11,0)*$FI$6)</f>
        <v/>
      </c>
      <c r="FI272" s="1" t="str">
        <f>IF(ISERROR(VLOOKUP($FA272,MOM,LOOKUPS!J$12,0)*$FB$6+VLOOKUP($FA272,STREV,LOOKUPS!J$10,0)*$FC$6+VLOOKUP($FA272,LTREV,LOOKUPS!J$9,0)*$FD$6+VLOOKUP($FA272,CFP,LOOKUPS!J$6,0)*$FE$6+VLOOKUP($FA272,EP,LOOKUPS!J$8,0)*$FF$6+VLOOKUP($FA272,BM,LOOKUPS!J$5,0)*$FG$6+VLOOKUP($FA272,DIV,LOOKUPS!J$7,0)*$FH$6++VLOOKUP($FA272,SIZE,LOOKUPS!J$11,0)*$FI$6),"",VLOOKUP($FA272,MOM,LOOKUPS!J$12,0)*$FB$6+VLOOKUP($FA272,STREV,LOOKUPS!J$10,0)*$FC$6+VLOOKUP($FA272,LTREV,LOOKUPS!J$9,0)*$FD$6+VLOOKUP($FA272,CFP,LOOKUPS!J$6,0)*$FE$6+VLOOKUP($FA272,EP,LOOKUPS!J$8,0)*$FF$6+VLOOKUP($FA272,BM,LOOKUPS!J$5,0)*$FG$6+VLOOKUP($FA272,DIV,LOOKUPS!J$7,0)*$FH$6++VLOOKUP($FA272,SIZE,LOOKUPS!J$11,0)*$FI$6)</f>
        <v/>
      </c>
      <c r="FJ272" s="1" t="str">
        <f>IF(ISERROR(VLOOKUP($FA272,MOM,LOOKUPS!K$12,0)*$FB$6+VLOOKUP($FA272,STREV,LOOKUPS!K$10,0)*$FC$6+VLOOKUP($FA272,LTREV,LOOKUPS!K$9,0)*$FD$6+VLOOKUP($FA272,CFP,LOOKUPS!K$6,0)*$FE$6+VLOOKUP($FA272,EP,LOOKUPS!K$8,0)*$FF$6+VLOOKUP($FA272,BM,LOOKUPS!K$5,0)*$FG$6+VLOOKUP($FA272,DIV,LOOKUPS!K$7,0)*$FH$6++VLOOKUP($FA272,SIZE,LOOKUPS!K$11,0)*$FI$6),"",VLOOKUP($FA272,MOM,LOOKUPS!K$12,0)*$FB$6+VLOOKUP($FA272,STREV,LOOKUPS!K$10,0)*$FC$6+VLOOKUP($FA272,LTREV,LOOKUPS!K$9,0)*$FD$6+VLOOKUP($FA272,CFP,LOOKUPS!K$6,0)*$FE$6+VLOOKUP($FA272,EP,LOOKUPS!K$8,0)*$FF$6+VLOOKUP($FA272,BM,LOOKUPS!K$5,0)*$FG$6+VLOOKUP($FA272,DIV,LOOKUPS!K$7,0)*$FH$6++VLOOKUP($FA272,SIZE,LOOKUPS!K$11,0)*$FI$6)</f>
        <v/>
      </c>
      <c r="FK272" s="1" t="str">
        <f>IF(ISERROR(VLOOKUP($FA272,MOM,LOOKUPS!L$12,0)*$FB$6+VLOOKUP($FA272,STREV,LOOKUPS!L$10,0)*$FC$6+VLOOKUP($FA272,LTREV,LOOKUPS!L$9,0)*$FD$6+VLOOKUP($FA272,CFP,LOOKUPS!L$6,0)*$FE$6+VLOOKUP($FA272,EP,LOOKUPS!L$8,0)*$FF$6+VLOOKUP($FA272,BM,LOOKUPS!L$5,0)*$FG$6+VLOOKUP($FA272,DIV,LOOKUPS!L$7,0)*$FH$6++VLOOKUP($FA272,SIZE,LOOKUPS!L$11,0)*$FI$6),"",VLOOKUP($FA272,MOM,LOOKUPS!L$12,0)*$FB$6+VLOOKUP($FA272,STREV,LOOKUPS!L$10,0)*$FC$6+VLOOKUP($FA272,LTREV,LOOKUPS!L$9,0)*$FD$6+VLOOKUP($FA272,CFP,LOOKUPS!L$6,0)*$FE$6+VLOOKUP($FA272,EP,LOOKUPS!L$8,0)*$FF$6+VLOOKUP($FA272,BM,LOOKUPS!L$5,0)*$FG$6+VLOOKUP($FA272,DIV,LOOKUPS!L$7,0)*$FH$6++VLOOKUP($FA272,SIZE,LOOKUPS!L$11,0)*$FI$6)</f>
        <v/>
      </c>
    </row>
    <row r="273" spans="1:167" x14ac:dyDescent="0.3">
      <c r="A273" s="1">
        <v>194812</v>
      </c>
      <c r="B273" s="1">
        <v>-2.5099999999999998</v>
      </c>
      <c r="C273" s="1">
        <v>-0.18</v>
      </c>
      <c r="D273" s="1">
        <v>-0.93</v>
      </c>
      <c r="E273" s="1">
        <v>0.28000000000000003</v>
      </c>
      <c r="F273" s="1">
        <v>1.35</v>
      </c>
      <c r="G273" s="1">
        <v>1.6</v>
      </c>
      <c r="H273" s="1">
        <v>1.58</v>
      </c>
      <c r="I273" s="1">
        <v>3.15</v>
      </c>
      <c r="J273" s="1">
        <v>3.84</v>
      </c>
      <c r="K273" s="1">
        <v>4.55</v>
      </c>
      <c r="M273" s="1">
        <v>194801</v>
      </c>
      <c r="N273" s="1">
        <v>3.71</v>
      </c>
      <c r="O273" s="1">
        <v>0.52</v>
      </c>
      <c r="P273" s="1">
        <v>-0.79</v>
      </c>
      <c r="Q273" s="1">
        <v>-1.79</v>
      </c>
      <c r="R273" s="1">
        <v>-1.5</v>
      </c>
      <c r="S273" s="1">
        <v>-2.42</v>
      </c>
      <c r="T273" s="1">
        <v>-2.78</v>
      </c>
      <c r="U273" s="1">
        <v>-3.45</v>
      </c>
      <c r="V273" s="1">
        <v>-4.6100000000000003</v>
      </c>
      <c r="W273" s="1">
        <v>-4.01</v>
      </c>
      <c r="Y273" s="1">
        <v>195212</v>
      </c>
      <c r="Z273" s="1">
        <v>1.74</v>
      </c>
      <c r="AA273" s="1">
        <v>2.14</v>
      </c>
      <c r="AB273" s="1">
        <v>1.63</v>
      </c>
      <c r="AC273" s="1">
        <v>2</v>
      </c>
      <c r="AD273" s="1">
        <v>2.56</v>
      </c>
      <c r="AE273" s="1">
        <v>1.51</v>
      </c>
      <c r="AF273" s="1">
        <v>2.15</v>
      </c>
      <c r="AG273" s="1">
        <v>2.08</v>
      </c>
      <c r="AH273" s="1">
        <v>3.59</v>
      </c>
      <c r="AI273" s="1">
        <v>2.2599999999999998</v>
      </c>
      <c r="AK273">
        <v>197306</v>
      </c>
      <c r="AL273">
        <v>-1.17</v>
      </c>
      <c r="AM273">
        <v>-4.16</v>
      </c>
      <c r="AN273">
        <v>-3.47</v>
      </c>
      <c r="AO273">
        <v>-2.69</v>
      </c>
      <c r="AP273">
        <v>-4.53</v>
      </c>
      <c r="AQ273">
        <v>-3.51</v>
      </c>
      <c r="AR273">
        <v>-3.52</v>
      </c>
      <c r="AS273">
        <v>-3.01</v>
      </c>
      <c r="AT273">
        <v>-2.58</v>
      </c>
      <c r="AU273">
        <v>-3.35</v>
      </c>
      <c r="AV273">
        <v>-5.67</v>
      </c>
      <c r="AW273">
        <v>-3.31</v>
      </c>
      <c r="AX273">
        <v>-3.72</v>
      </c>
      <c r="AY273">
        <v>-3.5</v>
      </c>
      <c r="AZ273">
        <v>-3.55</v>
      </c>
      <c r="BA273">
        <v>-3.09</v>
      </c>
      <c r="BB273">
        <v>-2.94</v>
      </c>
      <c r="BC273">
        <v>-2.25</v>
      </c>
      <c r="BD273">
        <v>-2.84</v>
      </c>
      <c r="BF273" s="1">
        <v>197306</v>
      </c>
      <c r="BG273" s="1">
        <v>-1.78</v>
      </c>
      <c r="BH273" s="1">
        <v>-4.04</v>
      </c>
      <c r="BI273" s="1">
        <v>-3.65</v>
      </c>
      <c r="BJ273" s="1">
        <v>-2.5099999999999998</v>
      </c>
      <c r="BK273" s="1">
        <v>-3.66</v>
      </c>
      <c r="BL273" s="1">
        <v>-3.91</v>
      </c>
      <c r="BM273" s="1">
        <v>-4.13</v>
      </c>
      <c r="BN273" s="1">
        <v>-3.03</v>
      </c>
      <c r="BO273" s="1">
        <v>-2.46</v>
      </c>
      <c r="BP273" s="1">
        <v>-3.45</v>
      </c>
      <c r="BQ273" s="1">
        <v>-3.89</v>
      </c>
      <c r="BR273" s="1">
        <v>-4.8600000000000003</v>
      </c>
      <c r="BS273" s="1">
        <v>-2.89</v>
      </c>
      <c r="BT273" s="1">
        <v>-4.45</v>
      </c>
      <c r="BU273" s="1">
        <v>-3.82</v>
      </c>
      <c r="BV273" s="1">
        <v>-3.44</v>
      </c>
      <c r="BW273" s="1">
        <v>-2.62</v>
      </c>
      <c r="BX273" s="1">
        <v>-2.41</v>
      </c>
      <c r="BY273" s="1">
        <v>-2.5099999999999998</v>
      </c>
      <c r="CA273" s="1">
        <v>194806</v>
      </c>
      <c r="CB273" s="1">
        <v>24.49</v>
      </c>
      <c r="CC273" s="1">
        <v>-2.0099999999999998</v>
      </c>
      <c r="CD273" s="1">
        <v>-2</v>
      </c>
      <c r="CE273" s="1">
        <v>-0.35</v>
      </c>
      <c r="CF273" s="1">
        <v>-2.2799999999999998</v>
      </c>
      <c r="CG273" s="1">
        <v>-1.2</v>
      </c>
      <c r="CH273" s="1">
        <v>-2.37</v>
      </c>
      <c r="CI273" s="1">
        <v>-2.11</v>
      </c>
      <c r="CJ273" s="1">
        <v>0.41</v>
      </c>
      <c r="CK273" s="1">
        <v>-1.87</v>
      </c>
      <c r="CL273" s="1">
        <v>-2.69</v>
      </c>
      <c r="CM273" s="1">
        <v>-1.47</v>
      </c>
      <c r="CN273" s="1">
        <v>-0.92</v>
      </c>
      <c r="CO273" s="1">
        <v>-1.41</v>
      </c>
      <c r="CP273" s="1">
        <v>-3.36</v>
      </c>
      <c r="CQ273" s="1">
        <v>-2.35</v>
      </c>
      <c r="CR273" s="1">
        <v>-1.87</v>
      </c>
      <c r="CS273" s="1">
        <v>-1</v>
      </c>
      <c r="CT273" s="1">
        <v>1.83</v>
      </c>
      <c r="CV273" s="1">
        <v>194906</v>
      </c>
      <c r="CW273" s="1">
        <v>-1.67</v>
      </c>
      <c r="CX273" s="1">
        <v>-0.55000000000000004</v>
      </c>
      <c r="CY273" s="1">
        <v>-0.36</v>
      </c>
      <c r="CZ273" s="1">
        <v>-0.95</v>
      </c>
      <c r="DA273" s="1">
        <v>-0.5</v>
      </c>
      <c r="DB273" s="1">
        <v>-0.52</v>
      </c>
      <c r="DC273" s="1">
        <v>-0.14000000000000001</v>
      </c>
      <c r="DD273" s="1">
        <v>-0.87</v>
      </c>
      <c r="DE273" s="1">
        <v>-0.94</v>
      </c>
      <c r="DF273" s="1">
        <v>-1.54</v>
      </c>
      <c r="DG273" s="1">
        <v>0.52</v>
      </c>
      <c r="DH273" s="1">
        <v>-0.67</v>
      </c>
      <c r="DI273" s="1">
        <v>-0.36</v>
      </c>
      <c r="DJ273" s="1">
        <v>0.27</v>
      </c>
      <c r="DK273" s="1">
        <v>-0.54</v>
      </c>
      <c r="DL273" s="1">
        <v>-0.79</v>
      </c>
      <c r="DM273" s="1">
        <v>-0.96</v>
      </c>
      <c r="DN273" s="1">
        <v>-0.03</v>
      </c>
      <c r="DO273" s="1">
        <v>-1.86</v>
      </c>
      <c r="DQ273" s="1">
        <v>194806</v>
      </c>
      <c r="DR273" s="1">
        <v>-99.99</v>
      </c>
      <c r="DS273" s="1">
        <v>-1.62</v>
      </c>
      <c r="DT273" s="1">
        <v>-1.75</v>
      </c>
      <c r="DU273" s="1">
        <v>-0.89</v>
      </c>
      <c r="DV273" s="1">
        <v>-1.63</v>
      </c>
      <c r="DW273" s="1">
        <v>-1.54</v>
      </c>
      <c r="DX273" s="1">
        <v>-1.92</v>
      </c>
      <c r="DY273" s="1">
        <v>-1.63</v>
      </c>
      <c r="DZ273" s="1">
        <v>-0.56999999999999995</v>
      </c>
      <c r="EA273" s="1">
        <v>-2.4500000000000002</v>
      </c>
      <c r="EB273" s="1">
        <v>-0.8</v>
      </c>
      <c r="EC273" s="1">
        <v>-1.6</v>
      </c>
      <c r="ED273" s="1">
        <v>-1.47</v>
      </c>
      <c r="EE273" s="1">
        <v>-1.52</v>
      </c>
      <c r="EF273" s="1">
        <v>-2.3199999999999998</v>
      </c>
      <c r="EG273" s="1">
        <v>-1.71</v>
      </c>
      <c r="EH273" s="1">
        <v>-1.55</v>
      </c>
      <c r="EI273" s="1">
        <v>-0.98</v>
      </c>
      <c r="EJ273" s="1">
        <v>-0.16</v>
      </c>
      <c r="EL273">
        <v>194806</v>
      </c>
      <c r="EM273">
        <v>-0.1</v>
      </c>
      <c r="EN273">
        <v>-1.86</v>
      </c>
      <c r="EO273">
        <v>2.75</v>
      </c>
      <c r="EP273">
        <v>0.09</v>
      </c>
      <c r="ER273" s="1">
        <v>194812</v>
      </c>
      <c r="ES273" s="1">
        <v>4.66</v>
      </c>
      <c r="EU273" s="1">
        <v>194801</v>
      </c>
      <c r="EV273" s="1">
        <v>4.01</v>
      </c>
      <c r="EX273" s="1">
        <v>195212</v>
      </c>
      <c r="EY273" s="1">
        <v>-0.7</v>
      </c>
      <c r="FA273" s="1">
        <v>194812</v>
      </c>
      <c r="FB273" s="1" t="str">
        <f>IF(ISERROR(VLOOKUP($FA273,MOM,LOOKUPS!C$12,0)*$FB$6+VLOOKUP($FA273,STREV,LOOKUPS!C$10,0)*$FC$6+VLOOKUP($FA273,LTREV,LOOKUPS!C$9,0)*$FD$6+VLOOKUP($FA273,CFP,LOOKUPS!C$6,0)*$FE$6+VLOOKUP($FA273,EP,LOOKUPS!C$8,0)*$FF$6+VLOOKUP($FA273,BM,LOOKUPS!C$5,0)*$FG$6+VLOOKUP($FA273,DIV,LOOKUPS!C$7,0)*$FH$6++VLOOKUP($FA273,SIZE,LOOKUPS!C$11,0)*$FI$6),"",VLOOKUP($FA273,MOM,LOOKUPS!C$12,0)*$FB$6+VLOOKUP($FA273,STREV,LOOKUPS!C$10,0)*$FC$6+VLOOKUP($FA273,LTREV,LOOKUPS!C$9,0)*$FD$6+VLOOKUP($FA273,CFP,LOOKUPS!C$6,0)*$FE$6+VLOOKUP($FA273,EP,LOOKUPS!C$8,0)*$FF$6+VLOOKUP($FA273,BM,LOOKUPS!C$5,0)*$FG$6+VLOOKUP($FA273,DIV,LOOKUPS!C$7,0)*$FH$6++VLOOKUP($FA273,SIZE,LOOKUPS!C$11,0)*$FI$6)</f>
        <v/>
      </c>
      <c r="FC273" s="1" t="str">
        <f>IF(ISERROR(VLOOKUP($FA273,MOM,LOOKUPS!D$12,0)*$FB$6+VLOOKUP($FA273,STREV,LOOKUPS!D$10,0)*$FC$6+VLOOKUP($FA273,LTREV,LOOKUPS!D$9,0)*$FD$6+VLOOKUP($FA273,CFP,LOOKUPS!D$6,0)*$FE$6+VLOOKUP($FA273,EP,LOOKUPS!D$8,0)*$FF$6+VLOOKUP($FA273,BM,LOOKUPS!D$5,0)*$FG$6+VLOOKUP($FA273,DIV,LOOKUPS!D$7,0)*$FH$6++VLOOKUP($FA273,SIZE,LOOKUPS!D$11,0)*$FI$6),"",VLOOKUP($FA273,MOM,LOOKUPS!D$12,0)*$FB$6+VLOOKUP($FA273,STREV,LOOKUPS!D$10,0)*$FC$6+VLOOKUP($FA273,LTREV,LOOKUPS!D$9,0)*$FD$6+VLOOKUP($FA273,CFP,LOOKUPS!D$6,0)*$FE$6+VLOOKUP($FA273,EP,LOOKUPS!D$8,0)*$FF$6+VLOOKUP($FA273,BM,LOOKUPS!D$5,0)*$FG$6+VLOOKUP($FA273,DIV,LOOKUPS!D$7,0)*$FH$6++VLOOKUP($FA273,SIZE,LOOKUPS!D$11,0)*$FI$6)</f>
        <v/>
      </c>
      <c r="FD273" s="1" t="str">
        <f>IF(ISERROR(VLOOKUP($FA273,MOM,LOOKUPS!E$12,0)*$FB$6+VLOOKUP($FA273,STREV,LOOKUPS!E$10,0)*$FC$6+VLOOKUP($FA273,LTREV,LOOKUPS!E$9,0)*$FD$6+VLOOKUP($FA273,CFP,LOOKUPS!E$6,0)*$FE$6+VLOOKUP($FA273,EP,LOOKUPS!E$8,0)*$FF$6+VLOOKUP($FA273,BM,LOOKUPS!E$5,0)*$FG$6+VLOOKUP($FA273,DIV,LOOKUPS!E$7,0)*$FH$6++VLOOKUP($FA273,SIZE,LOOKUPS!E$11,0)*$FI$6),"",VLOOKUP($FA273,MOM,LOOKUPS!E$12,0)*$FB$6+VLOOKUP($FA273,STREV,LOOKUPS!E$10,0)*$FC$6+VLOOKUP($FA273,LTREV,LOOKUPS!E$9,0)*$FD$6+VLOOKUP($FA273,CFP,LOOKUPS!E$6,0)*$FE$6+VLOOKUP($FA273,EP,LOOKUPS!E$8,0)*$FF$6+VLOOKUP($FA273,BM,LOOKUPS!E$5,0)*$FG$6+VLOOKUP($FA273,DIV,LOOKUPS!E$7,0)*$FH$6++VLOOKUP($FA273,SIZE,LOOKUPS!E$11,0)*$FI$6)</f>
        <v/>
      </c>
      <c r="FE273" s="1" t="str">
        <f>IF(ISERROR(VLOOKUP($FA273,MOM,LOOKUPS!F$12,0)*$FB$6+VLOOKUP($FA273,STREV,LOOKUPS!F$10,0)*$FC$6+VLOOKUP($FA273,LTREV,LOOKUPS!F$9,0)*$FD$6+VLOOKUP($FA273,CFP,LOOKUPS!F$6,0)*$FE$6+VLOOKUP($FA273,EP,LOOKUPS!F$8,0)*$FF$6+VLOOKUP($FA273,BM,LOOKUPS!F$5,0)*$FG$6+VLOOKUP($FA273,DIV,LOOKUPS!F$7,0)*$FH$6++VLOOKUP($FA273,SIZE,LOOKUPS!F$11,0)*$FI$6),"",VLOOKUP($FA273,MOM,LOOKUPS!F$12,0)*$FB$6+VLOOKUP($FA273,STREV,LOOKUPS!F$10,0)*$FC$6+VLOOKUP($FA273,LTREV,LOOKUPS!F$9,0)*$FD$6+VLOOKUP($FA273,CFP,LOOKUPS!F$6,0)*$FE$6+VLOOKUP($FA273,EP,LOOKUPS!F$8,0)*$FF$6+VLOOKUP($FA273,BM,LOOKUPS!F$5,0)*$FG$6+VLOOKUP($FA273,DIV,LOOKUPS!F$7,0)*$FH$6++VLOOKUP($FA273,SIZE,LOOKUPS!F$11,0)*$FI$6)</f>
        <v/>
      </c>
      <c r="FF273" s="1" t="str">
        <f>IF(ISERROR(VLOOKUP($FA273,MOM,LOOKUPS!G$12,0)*$FB$6+VLOOKUP($FA273,STREV,LOOKUPS!G$10,0)*$FC$6+VLOOKUP($FA273,LTREV,LOOKUPS!G$9,0)*$FD$6+VLOOKUP($FA273,CFP,LOOKUPS!G$6,0)*$FE$6+VLOOKUP($FA273,EP,LOOKUPS!G$8,0)*$FF$6+VLOOKUP($FA273,BM,LOOKUPS!G$5,0)*$FG$6+VLOOKUP($FA273,DIV,LOOKUPS!G$7,0)*$FH$6++VLOOKUP($FA273,SIZE,LOOKUPS!G$11,0)*$FI$6),"",VLOOKUP($FA273,MOM,LOOKUPS!G$12,0)*$FB$6+VLOOKUP($FA273,STREV,LOOKUPS!G$10,0)*$FC$6+VLOOKUP($FA273,LTREV,LOOKUPS!G$9,0)*$FD$6+VLOOKUP($FA273,CFP,LOOKUPS!G$6,0)*$FE$6+VLOOKUP($FA273,EP,LOOKUPS!G$8,0)*$FF$6+VLOOKUP($FA273,BM,LOOKUPS!G$5,0)*$FG$6+VLOOKUP($FA273,DIV,LOOKUPS!G$7,0)*$FH$6++VLOOKUP($FA273,SIZE,LOOKUPS!G$11,0)*$FI$6)</f>
        <v/>
      </c>
      <c r="FG273" s="1" t="str">
        <f>IF(ISERROR(VLOOKUP($FA273,MOM,LOOKUPS!H$12,0)*$FB$6+VLOOKUP($FA273,STREV,LOOKUPS!H$10,0)*$FC$6+VLOOKUP($FA273,LTREV,LOOKUPS!H$9,0)*$FD$6+VLOOKUP($FA273,CFP,LOOKUPS!H$6,0)*$FE$6+VLOOKUP($FA273,EP,LOOKUPS!H$8,0)*$FF$6+VLOOKUP($FA273,BM,LOOKUPS!H$5,0)*$FG$6+VLOOKUP($FA273,DIV,LOOKUPS!H$7,0)*$FH$6++VLOOKUP($FA273,SIZE,LOOKUPS!H$11,0)*$FI$6),"",VLOOKUP($FA273,MOM,LOOKUPS!H$12,0)*$FB$6+VLOOKUP($FA273,STREV,LOOKUPS!H$10,0)*$FC$6+VLOOKUP($FA273,LTREV,LOOKUPS!H$9,0)*$FD$6+VLOOKUP($FA273,CFP,LOOKUPS!H$6,0)*$FE$6+VLOOKUP($FA273,EP,LOOKUPS!H$8,0)*$FF$6+VLOOKUP($FA273,BM,LOOKUPS!H$5,0)*$FG$6+VLOOKUP($FA273,DIV,LOOKUPS!H$7,0)*$FH$6++VLOOKUP($FA273,SIZE,LOOKUPS!H$11,0)*$FI$6)</f>
        <v/>
      </c>
      <c r="FH273" s="1" t="str">
        <f>IF(ISERROR(VLOOKUP($FA273,MOM,LOOKUPS!I$12,0)*$FB$6+VLOOKUP($FA273,STREV,LOOKUPS!I$10,0)*$FC$6+VLOOKUP($FA273,LTREV,LOOKUPS!I$9,0)*$FD$6+VLOOKUP($FA273,CFP,LOOKUPS!I$6,0)*$FE$6+VLOOKUP($FA273,EP,LOOKUPS!I$8,0)*$FF$6+VLOOKUP($FA273,BM,LOOKUPS!I$5,0)*$FG$6+VLOOKUP($FA273,DIV,LOOKUPS!I$7,0)*$FH$6++VLOOKUP($FA273,SIZE,LOOKUPS!I$11,0)*$FI$6),"",VLOOKUP($FA273,MOM,LOOKUPS!I$12,0)*$FB$6+VLOOKUP($FA273,STREV,LOOKUPS!I$10,0)*$FC$6+VLOOKUP($FA273,LTREV,LOOKUPS!I$9,0)*$FD$6+VLOOKUP($FA273,CFP,LOOKUPS!I$6,0)*$FE$6+VLOOKUP($FA273,EP,LOOKUPS!I$8,0)*$FF$6+VLOOKUP($FA273,BM,LOOKUPS!I$5,0)*$FG$6+VLOOKUP($FA273,DIV,LOOKUPS!I$7,0)*$FH$6++VLOOKUP($FA273,SIZE,LOOKUPS!I$11,0)*$FI$6)</f>
        <v/>
      </c>
      <c r="FI273" s="1" t="str">
        <f>IF(ISERROR(VLOOKUP($FA273,MOM,LOOKUPS!J$12,0)*$FB$6+VLOOKUP($FA273,STREV,LOOKUPS!J$10,0)*$FC$6+VLOOKUP($FA273,LTREV,LOOKUPS!J$9,0)*$FD$6+VLOOKUP($FA273,CFP,LOOKUPS!J$6,0)*$FE$6+VLOOKUP($FA273,EP,LOOKUPS!J$8,0)*$FF$6+VLOOKUP($FA273,BM,LOOKUPS!J$5,0)*$FG$6+VLOOKUP($FA273,DIV,LOOKUPS!J$7,0)*$FH$6++VLOOKUP($FA273,SIZE,LOOKUPS!J$11,0)*$FI$6),"",VLOOKUP($FA273,MOM,LOOKUPS!J$12,0)*$FB$6+VLOOKUP($FA273,STREV,LOOKUPS!J$10,0)*$FC$6+VLOOKUP($FA273,LTREV,LOOKUPS!J$9,0)*$FD$6+VLOOKUP($FA273,CFP,LOOKUPS!J$6,0)*$FE$6+VLOOKUP($FA273,EP,LOOKUPS!J$8,0)*$FF$6+VLOOKUP($FA273,BM,LOOKUPS!J$5,0)*$FG$6+VLOOKUP($FA273,DIV,LOOKUPS!J$7,0)*$FH$6++VLOOKUP($FA273,SIZE,LOOKUPS!J$11,0)*$FI$6)</f>
        <v/>
      </c>
      <c r="FJ273" s="1" t="str">
        <f>IF(ISERROR(VLOOKUP($FA273,MOM,LOOKUPS!K$12,0)*$FB$6+VLOOKUP($FA273,STREV,LOOKUPS!K$10,0)*$FC$6+VLOOKUP($FA273,LTREV,LOOKUPS!K$9,0)*$FD$6+VLOOKUP($FA273,CFP,LOOKUPS!K$6,0)*$FE$6+VLOOKUP($FA273,EP,LOOKUPS!K$8,0)*$FF$6+VLOOKUP($FA273,BM,LOOKUPS!K$5,0)*$FG$6+VLOOKUP($FA273,DIV,LOOKUPS!K$7,0)*$FH$6++VLOOKUP($FA273,SIZE,LOOKUPS!K$11,0)*$FI$6),"",VLOOKUP($FA273,MOM,LOOKUPS!K$12,0)*$FB$6+VLOOKUP($FA273,STREV,LOOKUPS!K$10,0)*$FC$6+VLOOKUP($FA273,LTREV,LOOKUPS!K$9,0)*$FD$6+VLOOKUP($FA273,CFP,LOOKUPS!K$6,0)*$FE$6+VLOOKUP($FA273,EP,LOOKUPS!K$8,0)*$FF$6+VLOOKUP($FA273,BM,LOOKUPS!K$5,0)*$FG$6+VLOOKUP($FA273,DIV,LOOKUPS!K$7,0)*$FH$6++VLOOKUP($FA273,SIZE,LOOKUPS!K$11,0)*$FI$6)</f>
        <v/>
      </c>
      <c r="FK273" s="1" t="str">
        <f>IF(ISERROR(VLOOKUP($FA273,MOM,LOOKUPS!L$12,0)*$FB$6+VLOOKUP($FA273,STREV,LOOKUPS!L$10,0)*$FC$6+VLOOKUP($FA273,LTREV,LOOKUPS!L$9,0)*$FD$6+VLOOKUP($FA273,CFP,LOOKUPS!L$6,0)*$FE$6+VLOOKUP($FA273,EP,LOOKUPS!L$8,0)*$FF$6+VLOOKUP($FA273,BM,LOOKUPS!L$5,0)*$FG$6+VLOOKUP($FA273,DIV,LOOKUPS!L$7,0)*$FH$6++VLOOKUP($FA273,SIZE,LOOKUPS!L$11,0)*$FI$6),"",VLOOKUP($FA273,MOM,LOOKUPS!L$12,0)*$FB$6+VLOOKUP($FA273,STREV,LOOKUPS!L$10,0)*$FC$6+VLOOKUP($FA273,LTREV,LOOKUPS!L$9,0)*$FD$6+VLOOKUP($FA273,CFP,LOOKUPS!L$6,0)*$FE$6+VLOOKUP($FA273,EP,LOOKUPS!L$8,0)*$FF$6+VLOOKUP($FA273,BM,LOOKUPS!L$5,0)*$FG$6+VLOOKUP($FA273,DIV,LOOKUPS!L$7,0)*$FH$6++VLOOKUP($FA273,SIZE,LOOKUPS!L$11,0)*$FI$6)</f>
        <v/>
      </c>
    </row>
    <row r="274" spans="1:167" x14ac:dyDescent="0.3">
      <c r="A274" s="1">
        <v>194901</v>
      </c>
      <c r="B274" s="1">
        <v>6.02</v>
      </c>
      <c r="C274" s="1">
        <v>3.14</v>
      </c>
      <c r="D274" s="1">
        <v>1.74</v>
      </c>
      <c r="E274" s="1">
        <v>2.61</v>
      </c>
      <c r="F274" s="1">
        <v>2.06</v>
      </c>
      <c r="G274" s="1">
        <v>1.1000000000000001</v>
      </c>
      <c r="H274" s="1">
        <v>1.41</v>
      </c>
      <c r="I274" s="1">
        <v>0.59</v>
      </c>
      <c r="J274" s="1">
        <v>0.46</v>
      </c>
      <c r="K274" s="1">
        <v>-0.16</v>
      </c>
      <c r="M274" s="1">
        <v>194802</v>
      </c>
      <c r="N274" s="1">
        <v>-4.93</v>
      </c>
      <c r="O274" s="1">
        <v>-4.79</v>
      </c>
      <c r="P274" s="1">
        <v>-6.2</v>
      </c>
      <c r="Q274" s="1">
        <v>-6.76</v>
      </c>
      <c r="R274" s="1">
        <v>-6.04</v>
      </c>
      <c r="S274" s="1">
        <v>-5.78</v>
      </c>
      <c r="T274" s="1">
        <v>-6.57</v>
      </c>
      <c r="U274" s="1">
        <v>-6.63</v>
      </c>
      <c r="V274" s="1">
        <v>-5.57</v>
      </c>
      <c r="W274" s="1">
        <v>-5.97</v>
      </c>
      <c r="Y274" s="1">
        <v>195301</v>
      </c>
      <c r="Z274" s="1">
        <v>5.67</v>
      </c>
      <c r="AA274" s="1">
        <v>3.34</v>
      </c>
      <c r="AB274" s="1">
        <v>3.12</v>
      </c>
      <c r="AC274" s="1">
        <v>3.36</v>
      </c>
      <c r="AD274" s="1">
        <v>2.4900000000000002</v>
      </c>
      <c r="AE274" s="1">
        <v>1.75</v>
      </c>
      <c r="AF274" s="1">
        <v>1.65</v>
      </c>
      <c r="AG274" s="1">
        <v>0.83</v>
      </c>
      <c r="AH274" s="1">
        <v>1.82</v>
      </c>
      <c r="AI274" s="1">
        <v>1.02</v>
      </c>
      <c r="AK274">
        <v>197307</v>
      </c>
      <c r="AL274">
        <v>12.96</v>
      </c>
      <c r="AM274">
        <v>16.260000000000002</v>
      </c>
      <c r="AN274">
        <v>10.81</v>
      </c>
      <c r="AO274">
        <v>9.69</v>
      </c>
      <c r="AP274">
        <v>17.13</v>
      </c>
      <c r="AQ274">
        <v>13.54</v>
      </c>
      <c r="AR274">
        <v>10.52</v>
      </c>
      <c r="AS274">
        <v>9.36</v>
      </c>
      <c r="AT274">
        <v>9.89</v>
      </c>
      <c r="AU274">
        <v>17.32</v>
      </c>
      <c r="AV274">
        <v>16.899999999999999</v>
      </c>
      <c r="AW274">
        <v>14.43</v>
      </c>
      <c r="AX274">
        <v>12.46</v>
      </c>
      <c r="AY274">
        <v>11.41</v>
      </c>
      <c r="AZ274">
        <v>9.6300000000000008</v>
      </c>
      <c r="BA274">
        <v>9.59</v>
      </c>
      <c r="BB274">
        <v>9.1199999999999992</v>
      </c>
      <c r="BC274">
        <v>9.34</v>
      </c>
      <c r="BD274">
        <v>10.25</v>
      </c>
      <c r="BF274" s="1">
        <v>197307</v>
      </c>
      <c r="BG274" s="1">
        <v>12.85</v>
      </c>
      <c r="BH274" s="1">
        <v>16.440000000000001</v>
      </c>
      <c r="BI274" s="1">
        <v>11.41</v>
      </c>
      <c r="BJ274" s="1">
        <v>9.06</v>
      </c>
      <c r="BK274" s="1">
        <v>17.13</v>
      </c>
      <c r="BL274" s="1">
        <v>14.5</v>
      </c>
      <c r="BM274" s="1">
        <v>11.21</v>
      </c>
      <c r="BN274" s="1">
        <v>8.42</v>
      </c>
      <c r="BO274" s="1">
        <v>9.5500000000000007</v>
      </c>
      <c r="BP274" s="1">
        <v>16.809999999999999</v>
      </c>
      <c r="BQ274" s="1">
        <v>17.489999999999998</v>
      </c>
      <c r="BR274" s="1">
        <v>14.99</v>
      </c>
      <c r="BS274" s="1">
        <v>13.93</v>
      </c>
      <c r="BT274" s="1">
        <v>10.93</v>
      </c>
      <c r="BU274" s="1">
        <v>11.51</v>
      </c>
      <c r="BV274" s="1">
        <v>8.9499999999999993</v>
      </c>
      <c r="BW274" s="1">
        <v>7.97</v>
      </c>
      <c r="BX274" s="1">
        <v>8.3800000000000008</v>
      </c>
      <c r="BY274" s="1">
        <v>10.27</v>
      </c>
      <c r="CA274" s="1">
        <v>194807</v>
      </c>
      <c r="CB274" s="1">
        <v>-10.71</v>
      </c>
      <c r="CC274" s="1">
        <v>-5.3</v>
      </c>
      <c r="CD274" s="1">
        <v>-5.46</v>
      </c>
      <c r="CE274" s="1">
        <v>-4.93</v>
      </c>
      <c r="CF274" s="1">
        <v>-5.5</v>
      </c>
      <c r="CG274" s="1">
        <v>-4.84</v>
      </c>
      <c r="CH274" s="1">
        <v>-5.56</v>
      </c>
      <c r="CI274" s="1">
        <v>-5.42</v>
      </c>
      <c r="CJ274" s="1">
        <v>-4.95</v>
      </c>
      <c r="CK274" s="1">
        <v>-5.43</v>
      </c>
      <c r="CL274" s="1">
        <v>-5.58</v>
      </c>
      <c r="CM274" s="1">
        <v>-4.9000000000000004</v>
      </c>
      <c r="CN274" s="1">
        <v>-4.79</v>
      </c>
      <c r="CO274" s="1">
        <v>-5.16</v>
      </c>
      <c r="CP274" s="1">
        <v>-5.95</v>
      </c>
      <c r="CQ274" s="1">
        <v>-5.94</v>
      </c>
      <c r="CR274" s="1">
        <v>-4.9000000000000004</v>
      </c>
      <c r="CS274" s="1">
        <v>-5.0599999999999996</v>
      </c>
      <c r="CT274" s="1">
        <v>-4.83</v>
      </c>
      <c r="CV274" s="1">
        <v>194907</v>
      </c>
      <c r="CW274" s="1">
        <v>8.43</v>
      </c>
      <c r="CX274" s="1">
        <v>5.0599999999999996</v>
      </c>
      <c r="CY274" s="1">
        <v>5.73</v>
      </c>
      <c r="CZ274" s="1">
        <v>7.2</v>
      </c>
      <c r="DA274" s="1">
        <v>5.04</v>
      </c>
      <c r="DB274" s="1">
        <v>5.14</v>
      </c>
      <c r="DC274" s="1">
        <v>5.64</v>
      </c>
      <c r="DD274" s="1">
        <v>6.65</v>
      </c>
      <c r="DE274" s="1">
        <v>7.37</v>
      </c>
      <c r="DF274" s="1">
        <v>4.99</v>
      </c>
      <c r="DG274" s="1">
        <v>5.09</v>
      </c>
      <c r="DH274" s="1">
        <v>5.09</v>
      </c>
      <c r="DI274" s="1">
        <v>5.19</v>
      </c>
      <c r="DJ274" s="1">
        <v>5.68</v>
      </c>
      <c r="DK274" s="1">
        <v>5.59</v>
      </c>
      <c r="DL274" s="1">
        <v>6.43</v>
      </c>
      <c r="DM274" s="1">
        <v>6.86</v>
      </c>
      <c r="DN274" s="1">
        <v>8.0299999999999994</v>
      </c>
      <c r="DO274" s="1">
        <v>6.7</v>
      </c>
      <c r="DQ274" s="1">
        <v>194807</v>
      </c>
      <c r="DR274" s="1">
        <v>-99.99</v>
      </c>
      <c r="DS274" s="1">
        <v>-5.74</v>
      </c>
      <c r="DT274" s="1">
        <v>-5.08</v>
      </c>
      <c r="DU274" s="1">
        <v>-5.12</v>
      </c>
      <c r="DV274" s="1">
        <v>-5.79</v>
      </c>
      <c r="DW274" s="1">
        <v>-4.8899999999999997</v>
      </c>
      <c r="DX274" s="1">
        <v>-5.41</v>
      </c>
      <c r="DY274" s="1">
        <v>-4.9400000000000004</v>
      </c>
      <c r="DZ274" s="1">
        <v>-5.42</v>
      </c>
      <c r="EA274" s="1">
        <v>-6.14</v>
      </c>
      <c r="EB274" s="1">
        <v>-5.43</v>
      </c>
      <c r="EC274" s="1">
        <v>-5.65</v>
      </c>
      <c r="ED274" s="1">
        <v>-4.1399999999999997</v>
      </c>
      <c r="EE274" s="1">
        <v>-5.67</v>
      </c>
      <c r="EF274" s="1">
        <v>-5.15</v>
      </c>
      <c r="EG274" s="1">
        <v>-5.38</v>
      </c>
      <c r="EH274" s="1">
        <v>-4.5</v>
      </c>
      <c r="EI274" s="1">
        <v>-6.04</v>
      </c>
      <c r="EJ274" s="1">
        <v>-4.8</v>
      </c>
      <c r="EL274">
        <v>194807</v>
      </c>
      <c r="EM274">
        <v>-5.09</v>
      </c>
      <c r="EN274">
        <v>-0.32</v>
      </c>
      <c r="EO274">
        <v>7.0000000000000007E-2</v>
      </c>
      <c r="EP274">
        <v>0.08</v>
      </c>
      <c r="ER274" s="1">
        <v>194901</v>
      </c>
      <c r="ES274" s="1">
        <v>-2.92</v>
      </c>
      <c r="EU274" s="1">
        <v>194802</v>
      </c>
      <c r="EV274" s="1">
        <v>0.71</v>
      </c>
      <c r="EX274" s="1">
        <v>195301</v>
      </c>
      <c r="EY274" s="1">
        <v>1.46</v>
      </c>
      <c r="FA274" s="1">
        <v>194901</v>
      </c>
      <c r="FB274" s="1" t="str">
        <f>IF(ISERROR(VLOOKUP($FA274,MOM,LOOKUPS!C$12,0)*$FB$6+VLOOKUP($FA274,STREV,LOOKUPS!C$10,0)*$FC$6+VLOOKUP($FA274,LTREV,LOOKUPS!C$9,0)*$FD$6+VLOOKUP($FA274,CFP,LOOKUPS!C$6,0)*$FE$6+VLOOKUP($FA274,EP,LOOKUPS!C$8,0)*$FF$6+VLOOKUP($FA274,BM,LOOKUPS!C$5,0)*$FG$6+VLOOKUP($FA274,DIV,LOOKUPS!C$7,0)*$FH$6++VLOOKUP($FA274,SIZE,LOOKUPS!C$11,0)*$FI$6),"",VLOOKUP($FA274,MOM,LOOKUPS!C$12,0)*$FB$6+VLOOKUP($FA274,STREV,LOOKUPS!C$10,0)*$FC$6+VLOOKUP($FA274,LTREV,LOOKUPS!C$9,0)*$FD$6+VLOOKUP($FA274,CFP,LOOKUPS!C$6,0)*$FE$6+VLOOKUP($FA274,EP,LOOKUPS!C$8,0)*$FF$6+VLOOKUP($FA274,BM,LOOKUPS!C$5,0)*$FG$6+VLOOKUP($FA274,DIV,LOOKUPS!C$7,0)*$FH$6++VLOOKUP($FA274,SIZE,LOOKUPS!C$11,0)*$FI$6)</f>
        <v/>
      </c>
      <c r="FC274" s="1" t="str">
        <f>IF(ISERROR(VLOOKUP($FA274,MOM,LOOKUPS!D$12,0)*$FB$6+VLOOKUP($FA274,STREV,LOOKUPS!D$10,0)*$FC$6+VLOOKUP($FA274,LTREV,LOOKUPS!D$9,0)*$FD$6+VLOOKUP($FA274,CFP,LOOKUPS!D$6,0)*$FE$6+VLOOKUP($FA274,EP,LOOKUPS!D$8,0)*$FF$6+VLOOKUP($FA274,BM,LOOKUPS!D$5,0)*$FG$6+VLOOKUP($FA274,DIV,LOOKUPS!D$7,0)*$FH$6++VLOOKUP($FA274,SIZE,LOOKUPS!D$11,0)*$FI$6),"",VLOOKUP($FA274,MOM,LOOKUPS!D$12,0)*$FB$6+VLOOKUP($FA274,STREV,LOOKUPS!D$10,0)*$FC$6+VLOOKUP($FA274,LTREV,LOOKUPS!D$9,0)*$FD$6+VLOOKUP($FA274,CFP,LOOKUPS!D$6,0)*$FE$6+VLOOKUP($FA274,EP,LOOKUPS!D$8,0)*$FF$6+VLOOKUP($FA274,BM,LOOKUPS!D$5,0)*$FG$6+VLOOKUP($FA274,DIV,LOOKUPS!D$7,0)*$FH$6++VLOOKUP($FA274,SIZE,LOOKUPS!D$11,0)*$FI$6)</f>
        <v/>
      </c>
      <c r="FD274" s="1" t="str">
        <f>IF(ISERROR(VLOOKUP($FA274,MOM,LOOKUPS!E$12,0)*$FB$6+VLOOKUP($FA274,STREV,LOOKUPS!E$10,0)*$FC$6+VLOOKUP($FA274,LTREV,LOOKUPS!E$9,0)*$FD$6+VLOOKUP($FA274,CFP,LOOKUPS!E$6,0)*$FE$6+VLOOKUP($FA274,EP,LOOKUPS!E$8,0)*$FF$6+VLOOKUP($FA274,BM,LOOKUPS!E$5,0)*$FG$6+VLOOKUP($FA274,DIV,LOOKUPS!E$7,0)*$FH$6++VLOOKUP($FA274,SIZE,LOOKUPS!E$11,0)*$FI$6),"",VLOOKUP($FA274,MOM,LOOKUPS!E$12,0)*$FB$6+VLOOKUP($FA274,STREV,LOOKUPS!E$10,0)*$FC$6+VLOOKUP($FA274,LTREV,LOOKUPS!E$9,0)*$FD$6+VLOOKUP($FA274,CFP,LOOKUPS!E$6,0)*$FE$6+VLOOKUP($FA274,EP,LOOKUPS!E$8,0)*$FF$6+VLOOKUP($FA274,BM,LOOKUPS!E$5,0)*$FG$6+VLOOKUP($FA274,DIV,LOOKUPS!E$7,0)*$FH$6++VLOOKUP($FA274,SIZE,LOOKUPS!E$11,0)*$FI$6)</f>
        <v/>
      </c>
      <c r="FE274" s="1" t="str">
        <f>IF(ISERROR(VLOOKUP($FA274,MOM,LOOKUPS!F$12,0)*$FB$6+VLOOKUP($FA274,STREV,LOOKUPS!F$10,0)*$FC$6+VLOOKUP($FA274,LTREV,LOOKUPS!F$9,0)*$FD$6+VLOOKUP($FA274,CFP,LOOKUPS!F$6,0)*$FE$6+VLOOKUP($FA274,EP,LOOKUPS!F$8,0)*$FF$6+VLOOKUP($FA274,BM,LOOKUPS!F$5,0)*$FG$6+VLOOKUP($FA274,DIV,LOOKUPS!F$7,0)*$FH$6++VLOOKUP($FA274,SIZE,LOOKUPS!F$11,0)*$FI$6),"",VLOOKUP($FA274,MOM,LOOKUPS!F$12,0)*$FB$6+VLOOKUP($FA274,STREV,LOOKUPS!F$10,0)*$FC$6+VLOOKUP($FA274,LTREV,LOOKUPS!F$9,0)*$FD$6+VLOOKUP($FA274,CFP,LOOKUPS!F$6,0)*$FE$6+VLOOKUP($FA274,EP,LOOKUPS!F$8,0)*$FF$6+VLOOKUP($FA274,BM,LOOKUPS!F$5,0)*$FG$6+VLOOKUP($FA274,DIV,LOOKUPS!F$7,0)*$FH$6++VLOOKUP($FA274,SIZE,LOOKUPS!F$11,0)*$FI$6)</f>
        <v/>
      </c>
      <c r="FF274" s="1" t="str">
        <f>IF(ISERROR(VLOOKUP($FA274,MOM,LOOKUPS!G$12,0)*$FB$6+VLOOKUP($FA274,STREV,LOOKUPS!G$10,0)*$FC$6+VLOOKUP($FA274,LTREV,LOOKUPS!G$9,0)*$FD$6+VLOOKUP($FA274,CFP,LOOKUPS!G$6,0)*$FE$6+VLOOKUP($FA274,EP,LOOKUPS!G$8,0)*$FF$6+VLOOKUP($FA274,BM,LOOKUPS!G$5,0)*$FG$6+VLOOKUP($FA274,DIV,LOOKUPS!G$7,0)*$FH$6++VLOOKUP($FA274,SIZE,LOOKUPS!G$11,0)*$FI$6),"",VLOOKUP($FA274,MOM,LOOKUPS!G$12,0)*$FB$6+VLOOKUP($FA274,STREV,LOOKUPS!G$10,0)*$FC$6+VLOOKUP($FA274,LTREV,LOOKUPS!G$9,0)*$FD$6+VLOOKUP($FA274,CFP,LOOKUPS!G$6,0)*$FE$6+VLOOKUP($FA274,EP,LOOKUPS!G$8,0)*$FF$6+VLOOKUP($FA274,BM,LOOKUPS!G$5,0)*$FG$6+VLOOKUP($FA274,DIV,LOOKUPS!G$7,0)*$FH$6++VLOOKUP($FA274,SIZE,LOOKUPS!G$11,0)*$FI$6)</f>
        <v/>
      </c>
      <c r="FG274" s="1" t="str">
        <f>IF(ISERROR(VLOOKUP($FA274,MOM,LOOKUPS!H$12,0)*$FB$6+VLOOKUP($FA274,STREV,LOOKUPS!H$10,0)*$FC$6+VLOOKUP($FA274,LTREV,LOOKUPS!H$9,0)*$FD$6+VLOOKUP($FA274,CFP,LOOKUPS!H$6,0)*$FE$6+VLOOKUP($FA274,EP,LOOKUPS!H$8,0)*$FF$6+VLOOKUP($FA274,BM,LOOKUPS!H$5,0)*$FG$6+VLOOKUP($FA274,DIV,LOOKUPS!H$7,0)*$FH$6++VLOOKUP($FA274,SIZE,LOOKUPS!H$11,0)*$FI$6),"",VLOOKUP($FA274,MOM,LOOKUPS!H$12,0)*$FB$6+VLOOKUP($FA274,STREV,LOOKUPS!H$10,0)*$FC$6+VLOOKUP($FA274,LTREV,LOOKUPS!H$9,0)*$FD$6+VLOOKUP($FA274,CFP,LOOKUPS!H$6,0)*$FE$6+VLOOKUP($FA274,EP,LOOKUPS!H$8,0)*$FF$6+VLOOKUP($FA274,BM,LOOKUPS!H$5,0)*$FG$6+VLOOKUP($FA274,DIV,LOOKUPS!H$7,0)*$FH$6++VLOOKUP($FA274,SIZE,LOOKUPS!H$11,0)*$FI$6)</f>
        <v/>
      </c>
      <c r="FH274" s="1" t="str">
        <f>IF(ISERROR(VLOOKUP($FA274,MOM,LOOKUPS!I$12,0)*$FB$6+VLOOKUP($FA274,STREV,LOOKUPS!I$10,0)*$FC$6+VLOOKUP($FA274,LTREV,LOOKUPS!I$9,0)*$FD$6+VLOOKUP($FA274,CFP,LOOKUPS!I$6,0)*$FE$6+VLOOKUP($FA274,EP,LOOKUPS!I$8,0)*$FF$6+VLOOKUP($FA274,BM,LOOKUPS!I$5,0)*$FG$6+VLOOKUP($FA274,DIV,LOOKUPS!I$7,0)*$FH$6++VLOOKUP($FA274,SIZE,LOOKUPS!I$11,0)*$FI$6),"",VLOOKUP($FA274,MOM,LOOKUPS!I$12,0)*$FB$6+VLOOKUP($FA274,STREV,LOOKUPS!I$10,0)*$FC$6+VLOOKUP($FA274,LTREV,LOOKUPS!I$9,0)*$FD$6+VLOOKUP($FA274,CFP,LOOKUPS!I$6,0)*$FE$6+VLOOKUP($FA274,EP,LOOKUPS!I$8,0)*$FF$6+VLOOKUP($FA274,BM,LOOKUPS!I$5,0)*$FG$6+VLOOKUP($FA274,DIV,LOOKUPS!I$7,0)*$FH$6++VLOOKUP($FA274,SIZE,LOOKUPS!I$11,0)*$FI$6)</f>
        <v/>
      </c>
      <c r="FI274" s="1" t="str">
        <f>IF(ISERROR(VLOOKUP($FA274,MOM,LOOKUPS!J$12,0)*$FB$6+VLOOKUP($FA274,STREV,LOOKUPS!J$10,0)*$FC$6+VLOOKUP($FA274,LTREV,LOOKUPS!J$9,0)*$FD$6+VLOOKUP($FA274,CFP,LOOKUPS!J$6,0)*$FE$6+VLOOKUP($FA274,EP,LOOKUPS!J$8,0)*$FF$6+VLOOKUP($FA274,BM,LOOKUPS!J$5,0)*$FG$6+VLOOKUP($FA274,DIV,LOOKUPS!J$7,0)*$FH$6++VLOOKUP($FA274,SIZE,LOOKUPS!J$11,0)*$FI$6),"",VLOOKUP($FA274,MOM,LOOKUPS!J$12,0)*$FB$6+VLOOKUP($FA274,STREV,LOOKUPS!J$10,0)*$FC$6+VLOOKUP($FA274,LTREV,LOOKUPS!J$9,0)*$FD$6+VLOOKUP($FA274,CFP,LOOKUPS!J$6,0)*$FE$6+VLOOKUP($FA274,EP,LOOKUPS!J$8,0)*$FF$6+VLOOKUP($FA274,BM,LOOKUPS!J$5,0)*$FG$6+VLOOKUP($FA274,DIV,LOOKUPS!J$7,0)*$FH$6++VLOOKUP($FA274,SIZE,LOOKUPS!J$11,0)*$FI$6)</f>
        <v/>
      </c>
      <c r="FJ274" s="1" t="str">
        <f>IF(ISERROR(VLOOKUP($FA274,MOM,LOOKUPS!K$12,0)*$FB$6+VLOOKUP($FA274,STREV,LOOKUPS!K$10,0)*$FC$6+VLOOKUP($FA274,LTREV,LOOKUPS!K$9,0)*$FD$6+VLOOKUP($FA274,CFP,LOOKUPS!K$6,0)*$FE$6+VLOOKUP($FA274,EP,LOOKUPS!K$8,0)*$FF$6+VLOOKUP($FA274,BM,LOOKUPS!K$5,0)*$FG$6+VLOOKUP($FA274,DIV,LOOKUPS!K$7,0)*$FH$6++VLOOKUP($FA274,SIZE,LOOKUPS!K$11,0)*$FI$6),"",VLOOKUP($FA274,MOM,LOOKUPS!K$12,0)*$FB$6+VLOOKUP($FA274,STREV,LOOKUPS!K$10,0)*$FC$6+VLOOKUP($FA274,LTREV,LOOKUPS!K$9,0)*$FD$6+VLOOKUP($FA274,CFP,LOOKUPS!K$6,0)*$FE$6+VLOOKUP($FA274,EP,LOOKUPS!K$8,0)*$FF$6+VLOOKUP($FA274,BM,LOOKUPS!K$5,0)*$FG$6+VLOOKUP($FA274,DIV,LOOKUPS!K$7,0)*$FH$6++VLOOKUP($FA274,SIZE,LOOKUPS!K$11,0)*$FI$6)</f>
        <v/>
      </c>
      <c r="FK274" s="1" t="str">
        <f>IF(ISERROR(VLOOKUP($FA274,MOM,LOOKUPS!L$12,0)*$FB$6+VLOOKUP($FA274,STREV,LOOKUPS!L$10,0)*$FC$6+VLOOKUP($FA274,LTREV,LOOKUPS!L$9,0)*$FD$6+VLOOKUP($FA274,CFP,LOOKUPS!L$6,0)*$FE$6+VLOOKUP($FA274,EP,LOOKUPS!L$8,0)*$FF$6+VLOOKUP($FA274,BM,LOOKUPS!L$5,0)*$FG$6+VLOOKUP($FA274,DIV,LOOKUPS!L$7,0)*$FH$6++VLOOKUP($FA274,SIZE,LOOKUPS!L$11,0)*$FI$6),"",VLOOKUP($FA274,MOM,LOOKUPS!L$12,0)*$FB$6+VLOOKUP($FA274,STREV,LOOKUPS!L$10,0)*$FC$6+VLOOKUP($FA274,LTREV,LOOKUPS!L$9,0)*$FD$6+VLOOKUP($FA274,CFP,LOOKUPS!L$6,0)*$FE$6+VLOOKUP($FA274,EP,LOOKUPS!L$8,0)*$FF$6+VLOOKUP($FA274,BM,LOOKUPS!L$5,0)*$FG$6+VLOOKUP($FA274,DIV,LOOKUPS!L$7,0)*$FH$6++VLOOKUP($FA274,SIZE,LOOKUPS!L$11,0)*$FI$6)</f>
        <v/>
      </c>
    </row>
    <row r="275" spans="1:167" x14ac:dyDescent="0.3">
      <c r="A275" s="1">
        <v>194902</v>
      </c>
      <c r="B275" s="1">
        <v>-6.03</v>
      </c>
      <c r="C275" s="1">
        <v>-4.4000000000000004</v>
      </c>
      <c r="D275" s="1">
        <v>-4.3899999999999997</v>
      </c>
      <c r="E275" s="1">
        <v>-3.8</v>
      </c>
      <c r="F275" s="1">
        <v>-3</v>
      </c>
      <c r="G275" s="1">
        <v>-4.5999999999999996</v>
      </c>
      <c r="H275" s="1">
        <v>-2.54</v>
      </c>
      <c r="I275" s="1">
        <v>-3.72</v>
      </c>
      <c r="J275" s="1">
        <v>-3.9</v>
      </c>
      <c r="K275" s="1">
        <v>-4.33</v>
      </c>
      <c r="M275" s="1">
        <v>194803</v>
      </c>
      <c r="N275" s="1">
        <v>12.33</v>
      </c>
      <c r="O275" s="1">
        <v>12.84</v>
      </c>
      <c r="P275" s="1">
        <v>11.2</v>
      </c>
      <c r="Q275" s="1">
        <v>11.12</v>
      </c>
      <c r="R275" s="1">
        <v>10.18</v>
      </c>
      <c r="S275" s="1">
        <v>10.11</v>
      </c>
      <c r="T275" s="1">
        <v>7.21</v>
      </c>
      <c r="U275" s="1">
        <v>7.42</v>
      </c>
      <c r="V275" s="1">
        <v>7.33</v>
      </c>
      <c r="W275" s="1">
        <v>5.34</v>
      </c>
      <c r="Y275" s="1">
        <v>195302</v>
      </c>
      <c r="Z275" s="1">
        <v>4.03</v>
      </c>
      <c r="AA275" s="1">
        <v>1.1499999999999999</v>
      </c>
      <c r="AB275" s="1">
        <v>1.23</v>
      </c>
      <c r="AC275" s="1">
        <v>0.96</v>
      </c>
      <c r="AD275" s="1">
        <v>0.7</v>
      </c>
      <c r="AE275" s="1">
        <v>1.78</v>
      </c>
      <c r="AF275" s="1">
        <v>1.1000000000000001</v>
      </c>
      <c r="AG275" s="1">
        <v>0.8</v>
      </c>
      <c r="AH275" s="1">
        <v>0.48</v>
      </c>
      <c r="AI275" s="1">
        <v>0.31</v>
      </c>
      <c r="AK275">
        <v>197308</v>
      </c>
      <c r="AL275">
        <v>-3.83</v>
      </c>
      <c r="AM275">
        <v>-4.09</v>
      </c>
      <c r="AN275">
        <v>-4.8099999999999996</v>
      </c>
      <c r="AO275">
        <v>-4.6500000000000004</v>
      </c>
      <c r="AP275">
        <v>-3.63</v>
      </c>
      <c r="AQ275">
        <v>-5.07</v>
      </c>
      <c r="AR275">
        <v>-4.8600000000000003</v>
      </c>
      <c r="AS275">
        <v>-3.98</v>
      </c>
      <c r="AT275">
        <v>-5.07</v>
      </c>
      <c r="AU275">
        <v>-3.08</v>
      </c>
      <c r="AV275">
        <v>-4.3099999999999996</v>
      </c>
      <c r="AW275">
        <v>-5.0599999999999996</v>
      </c>
      <c r="AX275">
        <v>-5.07</v>
      </c>
      <c r="AY275">
        <v>-4.5999999999999996</v>
      </c>
      <c r="AZ275">
        <v>-5.1100000000000003</v>
      </c>
      <c r="BA275">
        <v>-4.41</v>
      </c>
      <c r="BB275">
        <v>-3.51</v>
      </c>
      <c r="BC275">
        <v>-5.13</v>
      </c>
      <c r="BD275">
        <v>-5.03</v>
      </c>
      <c r="BF275" s="1">
        <v>197308</v>
      </c>
      <c r="BG275" s="1">
        <v>-4.74</v>
      </c>
      <c r="BH275" s="1">
        <v>-3.39</v>
      </c>
      <c r="BI275" s="1">
        <v>-5.0599999999999996</v>
      </c>
      <c r="BJ275" s="1">
        <v>-4.76</v>
      </c>
      <c r="BK275" s="1">
        <v>-2.85</v>
      </c>
      <c r="BL275" s="1">
        <v>-5.12</v>
      </c>
      <c r="BM275" s="1">
        <v>-4.9000000000000004</v>
      </c>
      <c r="BN275" s="1">
        <v>-4.57</v>
      </c>
      <c r="BO275" s="1">
        <v>-4.84</v>
      </c>
      <c r="BP275" s="1">
        <v>-2.48</v>
      </c>
      <c r="BQ275" s="1">
        <v>-3.29</v>
      </c>
      <c r="BR275" s="1">
        <v>-4.53</v>
      </c>
      <c r="BS275" s="1">
        <v>-5.81</v>
      </c>
      <c r="BT275" s="1">
        <v>-4.3</v>
      </c>
      <c r="BU275" s="1">
        <v>-5.57</v>
      </c>
      <c r="BV275" s="1">
        <v>-4.57</v>
      </c>
      <c r="BW275" s="1">
        <v>-4.57</v>
      </c>
      <c r="BX275" s="1">
        <v>-4.24</v>
      </c>
      <c r="BY275" s="1">
        <v>-5.22</v>
      </c>
      <c r="CA275" s="1">
        <v>194808</v>
      </c>
      <c r="CB275" s="1">
        <v>-4.03</v>
      </c>
      <c r="CC275" s="1">
        <v>-0.46</v>
      </c>
      <c r="CD275" s="1">
        <v>-0.04</v>
      </c>
      <c r="CE275" s="1">
        <v>-0.12</v>
      </c>
      <c r="CF275" s="1">
        <v>-0.59</v>
      </c>
      <c r="CG275" s="1">
        <v>-0.09</v>
      </c>
      <c r="CH275" s="1">
        <v>0.51</v>
      </c>
      <c r="CI275" s="1">
        <v>-0.53</v>
      </c>
      <c r="CJ275" s="1">
        <v>-0.26</v>
      </c>
      <c r="CK275" s="1">
        <v>-0.56000000000000005</v>
      </c>
      <c r="CL275" s="1">
        <v>-0.62</v>
      </c>
      <c r="CM275" s="1">
        <v>-0.2</v>
      </c>
      <c r="CN275" s="1">
        <v>0.01</v>
      </c>
      <c r="CO275" s="1">
        <v>0.72</v>
      </c>
      <c r="CP275" s="1">
        <v>0.31</v>
      </c>
      <c r="CQ275" s="1">
        <v>-1.23</v>
      </c>
      <c r="CR275" s="1">
        <v>0.15</v>
      </c>
      <c r="CS275" s="1">
        <v>-0.54</v>
      </c>
      <c r="CT275" s="1">
        <v>0.02</v>
      </c>
      <c r="CV275" s="1">
        <v>194908</v>
      </c>
      <c r="CW275" s="1">
        <v>1.1000000000000001</v>
      </c>
      <c r="CX275" s="1">
        <v>2.29</v>
      </c>
      <c r="CY275" s="1">
        <v>2.68</v>
      </c>
      <c r="CZ275" s="1">
        <v>3.06</v>
      </c>
      <c r="DA275" s="1">
        <v>2.5099999999999998</v>
      </c>
      <c r="DB275" s="1">
        <v>2.46</v>
      </c>
      <c r="DC275" s="1">
        <v>2.6</v>
      </c>
      <c r="DD275" s="1">
        <v>2.57</v>
      </c>
      <c r="DE275" s="1">
        <v>3.25</v>
      </c>
      <c r="DF275" s="1">
        <v>2.5099999999999998</v>
      </c>
      <c r="DG275" s="1">
        <v>2.5099999999999998</v>
      </c>
      <c r="DH275" s="1">
        <v>1.86</v>
      </c>
      <c r="DI275" s="1">
        <v>3.07</v>
      </c>
      <c r="DJ275" s="1">
        <v>2.41</v>
      </c>
      <c r="DK275" s="1">
        <v>2.79</v>
      </c>
      <c r="DL275" s="1">
        <v>2.46</v>
      </c>
      <c r="DM275" s="1">
        <v>2.68</v>
      </c>
      <c r="DN275" s="1">
        <v>3.04</v>
      </c>
      <c r="DO275" s="1">
        <v>3.46</v>
      </c>
      <c r="DQ275" s="1">
        <v>194808</v>
      </c>
      <c r="DR275" s="1">
        <v>-99.99</v>
      </c>
      <c r="DS275" s="1">
        <v>-1.21</v>
      </c>
      <c r="DT275" s="1">
        <v>-0.03</v>
      </c>
      <c r="DU275" s="1">
        <v>0.55000000000000004</v>
      </c>
      <c r="DV275" s="1">
        <v>-1.57</v>
      </c>
      <c r="DW275" s="1">
        <v>-0.53</v>
      </c>
      <c r="DX275" s="1">
        <v>0.24</v>
      </c>
      <c r="DY275" s="1">
        <v>0.36</v>
      </c>
      <c r="DZ275" s="1">
        <v>0.45</v>
      </c>
      <c r="EA275" s="1">
        <v>-1.32</v>
      </c>
      <c r="EB275" s="1">
        <v>-1.81</v>
      </c>
      <c r="EC275" s="1">
        <v>-0.5</v>
      </c>
      <c r="ED275" s="1">
        <v>-0.56000000000000005</v>
      </c>
      <c r="EE275" s="1">
        <v>-0.38</v>
      </c>
      <c r="EF275" s="1">
        <v>0.87</v>
      </c>
      <c r="EG275" s="1">
        <v>-0.03</v>
      </c>
      <c r="EH275" s="1">
        <v>0.76</v>
      </c>
      <c r="EI275" s="1">
        <v>0</v>
      </c>
      <c r="EJ275" s="1">
        <v>0.9</v>
      </c>
      <c r="EL275">
        <v>194808</v>
      </c>
      <c r="EM275">
        <v>0.25</v>
      </c>
      <c r="EN275">
        <v>-1.1000000000000001</v>
      </c>
      <c r="EO275">
        <v>0.27</v>
      </c>
      <c r="EP275">
        <v>0.09</v>
      </c>
      <c r="ER275" s="1">
        <v>194902</v>
      </c>
      <c r="ES275" s="1">
        <v>-0.41</v>
      </c>
      <c r="EU275" s="1">
        <v>194803</v>
      </c>
      <c r="EV275" s="1">
        <v>6.02</v>
      </c>
      <c r="EX275" s="1">
        <v>195302</v>
      </c>
      <c r="EY275" s="1">
        <v>0.94</v>
      </c>
      <c r="FA275" s="1">
        <v>194902</v>
      </c>
      <c r="FB275" s="1" t="str">
        <f>IF(ISERROR(VLOOKUP($FA275,MOM,LOOKUPS!C$12,0)*$FB$6+VLOOKUP($FA275,STREV,LOOKUPS!C$10,0)*$FC$6+VLOOKUP($FA275,LTREV,LOOKUPS!C$9,0)*$FD$6+VLOOKUP($FA275,CFP,LOOKUPS!C$6,0)*$FE$6+VLOOKUP($FA275,EP,LOOKUPS!C$8,0)*$FF$6+VLOOKUP($FA275,BM,LOOKUPS!C$5,0)*$FG$6+VLOOKUP($FA275,DIV,LOOKUPS!C$7,0)*$FH$6++VLOOKUP($FA275,SIZE,LOOKUPS!C$11,0)*$FI$6),"",VLOOKUP($FA275,MOM,LOOKUPS!C$12,0)*$FB$6+VLOOKUP($FA275,STREV,LOOKUPS!C$10,0)*$FC$6+VLOOKUP($FA275,LTREV,LOOKUPS!C$9,0)*$FD$6+VLOOKUP($FA275,CFP,LOOKUPS!C$6,0)*$FE$6+VLOOKUP($FA275,EP,LOOKUPS!C$8,0)*$FF$6+VLOOKUP($FA275,BM,LOOKUPS!C$5,0)*$FG$6+VLOOKUP($FA275,DIV,LOOKUPS!C$7,0)*$FH$6++VLOOKUP($FA275,SIZE,LOOKUPS!C$11,0)*$FI$6)</f>
        <v/>
      </c>
      <c r="FC275" s="1" t="str">
        <f>IF(ISERROR(VLOOKUP($FA275,MOM,LOOKUPS!D$12,0)*$FB$6+VLOOKUP($FA275,STREV,LOOKUPS!D$10,0)*$FC$6+VLOOKUP($FA275,LTREV,LOOKUPS!D$9,0)*$FD$6+VLOOKUP($FA275,CFP,LOOKUPS!D$6,0)*$FE$6+VLOOKUP($FA275,EP,LOOKUPS!D$8,0)*$FF$6+VLOOKUP($FA275,BM,LOOKUPS!D$5,0)*$FG$6+VLOOKUP($FA275,DIV,LOOKUPS!D$7,0)*$FH$6++VLOOKUP($FA275,SIZE,LOOKUPS!D$11,0)*$FI$6),"",VLOOKUP($FA275,MOM,LOOKUPS!D$12,0)*$FB$6+VLOOKUP($FA275,STREV,LOOKUPS!D$10,0)*$FC$6+VLOOKUP($FA275,LTREV,LOOKUPS!D$9,0)*$FD$6+VLOOKUP($FA275,CFP,LOOKUPS!D$6,0)*$FE$6+VLOOKUP($FA275,EP,LOOKUPS!D$8,0)*$FF$6+VLOOKUP($FA275,BM,LOOKUPS!D$5,0)*$FG$6+VLOOKUP($FA275,DIV,LOOKUPS!D$7,0)*$FH$6++VLOOKUP($FA275,SIZE,LOOKUPS!D$11,0)*$FI$6)</f>
        <v/>
      </c>
      <c r="FD275" s="1" t="str">
        <f>IF(ISERROR(VLOOKUP($FA275,MOM,LOOKUPS!E$12,0)*$FB$6+VLOOKUP($FA275,STREV,LOOKUPS!E$10,0)*$FC$6+VLOOKUP($FA275,LTREV,LOOKUPS!E$9,0)*$FD$6+VLOOKUP($FA275,CFP,LOOKUPS!E$6,0)*$FE$6+VLOOKUP($FA275,EP,LOOKUPS!E$8,0)*$FF$6+VLOOKUP($FA275,BM,LOOKUPS!E$5,0)*$FG$6+VLOOKUP($FA275,DIV,LOOKUPS!E$7,0)*$FH$6++VLOOKUP($FA275,SIZE,LOOKUPS!E$11,0)*$FI$6),"",VLOOKUP($FA275,MOM,LOOKUPS!E$12,0)*$FB$6+VLOOKUP($FA275,STREV,LOOKUPS!E$10,0)*$FC$6+VLOOKUP($FA275,LTREV,LOOKUPS!E$9,0)*$FD$6+VLOOKUP($FA275,CFP,LOOKUPS!E$6,0)*$FE$6+VLOOKUP($FA275,EP,LOOKUPS!E$8,0)*$FF$6+VLOOKUP($FA275,BM,LOOKUPS!E$5,0)*$FG$6+VLOOKUP($FA275,DIV,LOOKUPS!E$7,0)*$FH$6++VLOOKUP($FA275,SIZE,LOOKUPS!E$11,0)*$FI$6)</f>
        <v/>
      </c>
      <c r="FE275" s="1" t="str">
        <f>IF(ISERROR(VLOOKUP($FA275,MOM,LOOKUPS!F$12,0)*$FB$6+VLOOKUP($FA275,STREV,LOOKUPS!F$10,0)*$FC$6+VLOOKUP($FA275,LTREV,LOOKUPS!F$9,0)*$FD$6+VLOOKUP($FA275,CFP,LOOKUPS!F$6,0)*$FE$6+VLOOKUP($FA275,EP,LOOKUPS!F$8,0)*$FF$6+VLOOKUP($FA275,BM,LOOKUPS!F$5,0)*$FG$6+VLOOKUP($FA275,DIV,LOOKUPS!F$7,0)*$FH$6++VLOOKUP($FA275,SIZE,LOOKUPS!F$11,0)*$FI$6),"",VLOOKUP($FA275,MOM,LOOKUPS!F$12,0)*$FB$6+VLOOKUP($FA275,STREV,LOOKUPS!F$10,0)*$FC$6+VLOOKUP($FA275,LTREV,LOOKUPS!F$9,0)*$FD$6+VLOOKUP($FA275,CFP,LOOKUPS!F$6,0)*$FE$6+VLOOKUP($FA275,EP,LOOKUPS!F$8,0)*$FF$6+VLOOKUP($FA275,BM,LOOKUPS!F$5,0)*$FG$6+VLOOKUP($FA275,DIV,LOOKUPS!F$7,0)*$FH$6++VLOOKUP($FA275,SIZE,LOOKUPS!F$11,0)*$FI$6)</f>
        <v/>
      </c>
      <c r="FF275" s="1" t="str">
        <f>IF(ISERROR(VLOOKUP($FA275,MOM,LOOKUPS!G$12,0)*$FB$6+VLOOKUP($FA275,STREV,LOOKUPS!G$10,0)*$FC$6+VLOOKUP($FA275,LTREV,LOOKUPS!G$9,0)*$FD$6+VLOOKUP($FA275,CFP,LOOKUPS!G$6,0)*$FE$6+VLOOKUP($FA275,EP,LOOKUPS!G$8,0)*$FF$6+VLOOKUP($FA275,BM,LOOKUPS!G$5,0)*$FG$6+VLOOKUP($FA275,DIV,LOOKUPS!G$7,0)*$FH$6++VLOOKUP($FA275,SIZE,LOOKUPS!G$11,0)*$FI$6),"",VLOOKUP($FA275,MOM,LOOKUPS!G$12,0)*$FB$6+VLOOKUP($FA275,STREV,LOOKUPS!G$10,0)*$FC$6+VLOOKUP($FA275,LTREV,LOOKUPS!G$9,0)*$FD$6+VLOOKUP($FA275,CFP,LOOKUPS!G$6,0)*$FE$6+VLOOKUP($FA275,EP,LOOKUPS!G$8,0)*$FF$6+VLOOKUP($FA275,BM,LOOKUPS!G$5,0)*$FG$6+VLOOKUP($FA275,DIV,LOOKUPS!G$7,0)*$FH$6++VLOOKUP($FA275,SIZE,LOOKUPS!G$11,0)*$FI$6)</f>
        <v/>
      </c>
      <c r="FG275" s="1" t="str">
        <f>IF(ISERROR(VLOOKUP($FA275,MOM,LOOKUPS!H$12,0)*$FB$6+VLOOKUP($FA275,STREV,LOOKUPS!H$10,0)*$FC$6+VLOOKUP($FA275,LTREV,LOOKUPS!H$9,0)*$FD$6+VLOOKUP($FA275,CFP,LOOKUPS!H$6,0)*$FE$6+VLOOKUP($FA275,EP,LOOKUPS!H$8,0)*$FF$6+VLOOKUP($FA275,BM,LOOKUPS!H$5,0)*$FG$6+VLOOKUP($FA275,DIV,LOOKUPS!H$7,0)*$FH$6++VLOOKUP($FA275,SIZE,LOOKUPS!H$11,0)*$FI$6),"",VLOOKUP($FA275,MOM,LOOKUPS!H$12,0)*$FB$6+VLOOKUP($FA275,STREV,LOOKUPS!H$10,0)*$FC$6+VLOOKUP($FA275,LTREV,LOOKUPS!H$9,0)*$FD$6+VLOOKUP($FA275,CFP,LOOKUPS!H$6,0)*$FE$6+VLOOKUP($FA275,EP,LOOKUPS!H$8,0)*$FF$6+VLOOKUP($FA275,BM,LOOKUPS!H$5,0)*$FG$6+VLOOKUP($FA275,DIV,LOOKUPS!H$7,0)*$FH$6++VLOOKUP($FA275,SIZE,LOOKUPS!H$11,0)*$FI$6)</f>
        <v/>
      </c>
      <c r="FH275" s="1" t="str">
        <f>IF(ISERROR(VLOOKUP($FA275,MOM,LOOKUPS!I$12,0)*$FB$6+VLOOKUP($FA275,STREV,LOOKUPS!I$10,0)*$FC$6+VLOOKUP($FA275,LTREV,LOOKUPS!I$9,0)*$FD$6+VLOOKUP($FA275,CFP,LOOKUPS!I$6,0)*$FE$6+VLOOKUP($FA275,EP,LOOKUPS!I$8,0)*$FF$6+VLOOKUP($FA275,BM,LOOKUPS!I$5,0)*$FG$6+VLOOKUP($FA275,DIV,LOOKUPS!I$7,0)*$FH$6++VLOOKUP($FA275,SIZE,LOOKUPS!I$11,0)*$FI$6),"",VLOOKUP($FA275,MOM,LOOKUPS!I$12,0)*$FB$6+VLOOKUP($FA275,STREV,LOOKUPS!I$10,0)*$FC$6+VLOOKUP($FA275,LTREV,LOOKUPS!I$9,0)*$FD$6+VLOOKUP($FA275,CFP,LOOKUPS!I$6,0)*$FE$6+VLOOKUP($FA275,EP,LOOKUPS!I$8,0)*$FF$6+VLOOKUP($FA275,BM,LOOKUPS!I$5,0)*$FG$6+VLOOKUP($FA275,DIV,LOOKUPS!I$7,0)*$FH$6++VLOOKUP($FA275,SIZE,LOOKUPS!I$11,0)*$FI$6)</f>
        <v/>
      </c>
      <c r="FI275" s="1" t="str">
        <f>IF(ISERROR(VLOOKUP($FA275,MOM,LOOKUPS!J$12,0)*$FB$6+VLOOKUP($FA275,STREV,LOOKUPS!J$10,0)*$FC$6+VLOOKUP($FA275,LTREV,LOOKUPS!J$9,0)*$FD$6+VLOOKUP($FA275,CFP,LOOKUPS!J$6,0)*$FE$6+VLOOKUP($FA275,EP,LOOKUPS!J$8,0)*$FF$6+VLOOKUP($FA275,BM,LOOKUPS!J$5,0)*$FG$6+VLOOKUP($FA275,DIV,LOOKUPS!J$7,0)*$FH$6++VLOOKUP($FA275,SIZE,LOOKUPS!J$11,0)*$FI$6),"",VLOOKUP($FA275,MOM,LOOKUPS!J$12,0)*$FB$6+VLOOKUP($FA275,STREV,LOOKUPS!J$10,0)*$FC$6+VLOOKUP($FA275,LTREV,LOOKUPS!J$9,0)*$FD$6+VLOOKUP($FA275,CFP,LOOKUPS!J$6,0)*$FE$6+VLOOKUP($FA275,EP,LOOKUPS!J$8,0)*$FF$6+VLOOKUP($FA275,BM,LOOKUPS!J$5,0)*$FG$6+VLOOKUP($FA275,DIV,LOOKUPS!J$7,0)*$FH$6++VLOOKUP($FA275,SIZE,LOOKUPS!J$11,0)*$FI$6)</f>
        <v/>
      </c>
      <c r="FJ275" s="1" t="str">
        <f>IF(ISERROR(VLOOKUP($FA275,MOM,LOOKUPS!K$12,0)*$FB$6+VLOOKUP($FA275,STREV,LOOKUPS!K$10,0)*$FC$6+VLOOKUP($FA275,LTREV,LOOKUPS!K$9,0)*$FD$6+VLOOKUP($FA275,CFP,LOOKUPS!K$6,0)*$FE$6+VLOOKUP($FA275,EP,LOOKUPS!K$8,0)*$FF$6+VLOOKUP($FA275,BM,LOOKUPS!K$5,0)*$FG$6+VLOOKUP($FA275,DIV,LOOKUPS!K$7,0)*$FH$6++VLOOKUP($FA275,SIZE,LOOKUPS!K$11,0)*$FI$6),"",VLOOKUP($FA275,MOM,LOOKUPS!K$12,0)*$FB$6+VLOOKUP($FA275,STREV,LOOKUPS!K$10,0)*$FC$6+VLOOKUP($FA275,LTREV,LOOKUPS!K$9,0)*$FD$6+VLOOKUP($FA275,CFP,LOOKUPS!K$6,0)*$FE$6+VLOOKUP($FA275,EP,LOOKUPS!K$8,0)*$FF$6+VLOOKUP($FA275,BM,LOOKUPS!K$5,0)*$FG$6+VLOOKUP($FA275,DIV,LOOKUPS!K$7,0)*$FH$6++VLOOKUP($FA275,SIZE,LOOKUPS!K$11,0)*$FI$6)</f>
        <v/>
      </c>
      <c r="FK275" s="1" t="str">
        <f>IF(ISERROR(VLOOKUP($FA275,MOM,LOOKUPS!L$12,0)*$FB$6+VLOOKUP($FA275,STREV,LOOKUPS!L$10,0)*$FC$6+VLOOKUP($FA275,LTREV,LOOKUPS!L$9,0)*$FD$6+VLOOKUP($FA275,CFP,LOOKUPS!L$6,0)*$FE$6+VLOOKUP($FA275,EP,LOOKUPS!L$8,0)*$FF$6+VLOOKUP($FA275,BM,LOOKUPS!L$5,0)*$FG$6+VLOOKUP($FA275,DIV,LOOKUPS!L$7,0)*$FH$6++VLOOKUP($FA275,SIZE,LOOKUPS!L$11,0)*$FI$6),"",VLOOKUP($FA275,MOM,LOOKUPS!L$12,0)*$FB$6+VLOOKUP($FA275,STREV,LOOKUPS!L$10,0)*$FC$6+VLOOKUP($FA275,LTREV,LOOKUPS!L$9,0)*$FD$6+VLOOKUP($FA275,CFP,LOOKUPS!L$6,0)*$FE$6+VLOOKUP($FA275,EP,LOOKUPS!L$8,0)*$FF$6+VLOOKUP($FA275,BM,LOOKUPS!L$5,0)*$FG$6+VLOOKUP($FA275,DIV,LOOKUPS!L$7,0)*$FH$6++VLOOKUP($FA275,SIZE,LOOKUPS!L$11,0)*$FI$6)</f>
        <v/>
      </c>
    </row>
    <row r="276" spans="1:167" x14ac:dyDescent="0.3">
      <c r="A276" s="1">
        <v>194903</v>
      </c>
      <c r="B276" s="1">
        <v>7.78</v>
      </c>
      <c r="C276" s="1">
        <v>6.9</v>
      </c>
      <c r="D276" s="1">
        <v>6.93</v>
      </c>
      <c r="E276" s="1">
        <v>4.97</v>
      </c>
      <c r="F276" s="1">
        <v>6.27</v>
      </c>
      <c r="G276" s="1">
        <v>4.0999999999999996</v>
      </c>
      <c r="H276" s="1">
        <v>5.45</v>
      </c>
      <c r="I276" s="1">
        <v>5.15</v>
      </c>
      <c r="J276" s="1">
        <v>4.9400000000000004</v>
      </c>
      <c r="K276" s="1">
        <v>7.16</v>
      </c>
      <c r="M276" s="1">
        <v>194804</v>
      </c>
      <c r="N276" s="1">
        <v>4.1399999999999997</v>
      </c>
      <c r="O276" s="1">
        <v>2.06</v>
      </c>
      <c r="P276" s="1">
        <v>4.3</v>
      </c>
      <c r="Q276" s="1">
        <v>4.07</v>
      </c>
      <c r="R276" s="1">
        <v>4.6100000000000003</v>
      </c>
      <c r="S276" s="1">
        <v>3.44</v>
      </c>
      <c r="T276" s="1">
        <v>3.98</v>
      </c>
      <c r="U276" s="1">
        <v>4.54</v>
      </c>
      <c r="V276" s="1">
        <v>3.48</v>
      </c>
      <c r="W276" s="1">
        <v>4.26</v>
      </c>
      <c r="Y276" s="1">
        <v>195303</v>
      </c>
      <c r="Z276" s="1">
        <v>-1.39</v>
      </c>
      <c r="AA276" s="1">
        <v>-2</v>
      </c>
      <c r="AB276" s="1">
        <v>0.42</v>
      </c>
      <c r="AC276" s="1">
        <v>-0.24</v>
      </c>
      <c r="AD276" s="1">
        <v>-0.8</v>
      </c>
      <c r="AE276" s="1">
        <v>-1.39</v>
      </c>
      <c r="AF276" s="1">
        <v>-0.91</v>
      </c>
      <c r="AG276" s="1">
        <v>-1.71</v>
      </c>
      <c r="AH276" s="1">
        <v>-2.23</v>
      </c>
      <c r="AI276" s="1">
        <v>-2.08</v>
      </c>
      <c r="AK276">
        <v>197309</v>
      </c>
      <c r="AL276">
        <v>7.78</v>
      </c>
      <c r="AM276">
        <v>9.89</v>
      </c>
      <c r="AN276">
        <v>8.39</v>
      </c>
      <c r="AO276">
        <v>7.86</v>
      </c>
      <c r="AP276">
        <v>9.6</v>
      </c>
      <c r="AQ276">
        <v>10.28</v>
      </c>
      <c r="AR276">
        <v>7.97</v>
      </c>
      <c r="AS276">
        <v>8.1300000000000008</v>
      </c>
      <c r="AT276">
        <v>7.51</v>
      </c>
      <c r="AU276">
        <v>8.92</v>
      </c>
      <c r="AV276">
        <v>10.44</v>
      </c>
      <c r="AW276">
        <v>10.51</v>
      </c>
      <c r="AX276">
        <v>10</v>
      </c>
      <c r="AY276">
        <v>7.97</v>
      </c>
      <c r="AZ276">
        <v>7.96</v>
      </c>
      <c r="BA276">
        <v>7.48</v>
      </c>
      <c r="BB276">
        <v>8.82</v>
      </c>
      <c r="BC276">
        <v>8.1</v>
      </c>
      <c r="BD276">
        <v>7.13</v>
      </c>
      <c r="BF276" s="1">
        <v>197309</v>
      </c>
      <c r="BG276" s="1">
        <v>8.36</v>
      </c>
      <c r="BH276" s="1">
        <v>9.58</v>
      </c>
      <c r="BI276" s="1">
        <v>9.86</v>
      </c>
      <c r="BJ276" s="1">
        <v>6.56</v>
      </c>
      <c r="BK276" s="1">
        <v>9.0299999999999994</v>
      </c>
      <c r="BL276" s="1">
        <v>10.86</v>
      </c>
      <c r="BM276" s="1">
        <v>9.92</v>
      </c>
      <c r="BN276" s="1">
        <v>7.5</v>
      </c>
      <c r="BO276" s="1">
        <v>6.48</v>
      </c>
      <c r="BP276" s="1">
        <v>8.66</v>
      </c>
      <c r="BQ276" s="1">
        <v>9.4600000000000009</v>
      </c>
      <c r="BR276" s="1">
        <v>10.74</v>
      </c>
      <c r="BS276" s="1">
        <v>11.01</v>
      </c>
      <c r="BT276" s="1">
        <v>9.01</v>
      </c>
      <c r="BU276" s="1">
        <v>10.93</v>
      </c>
      <c r="BV276" s="1">
        <v>8.39</v>
      </c>
      <c r="BW276" s="1">
        <v>6.74</v>
      </c>
      <c r="BX276" s="1">
        <v>6.49</v>
      </c>
      <c r="BY276" s="1">
        <v>6.48</v>
      </c>
      <c r="CA276" s="1">
        <v>194809</v>
      </c>
      <c r="CB276" s="1">
        <v>-1.05</v>
      </c>
      <c r="CC276" s="1">
        <v>-3.43</v>
      </c>
      <c r="CD276" s="1">
        <v>-4.05</v>
      </c>
      <c r="CE276" s="1">
        <v>-5.22</v>
      </c>
      <c r="CF276" s="1">
        <v>-3.41</v>
      </c>
      <c r="CG276" s="1">
        <v>-3.76</v>
      </c>
      <c r="CH276" s="1">
        <v>-3.72</v>
      </c>
      <c r="CI276" s="1">
        <v>-4.76</v>
      </c>
      <c r="CJ276" s="1">
        <v>-5.43</v>
      </c>
      <c r="CK276" s="1">
        <v>-3.62</v>
      </c>
      <c r="CL276" s="1">
        <v>-3.21</v>
      </c>
      <c r="CM276" s="1">
        <v>-3.46</v>
      </c>
      <c r="CN276" s="1">
        <v>-4.07</v>
      </c>
      <c r="CO276" s="1">
        <v>-3.63</v>
      </c>
      <c r="CP276" s="1">
        <v>-3.81</v>
      </c>
      <c r="CQ276" s="1">
        <v>-4.71</v>
      </c>
      <c r="CR276" s="1">
        <v>-4.8099999999999996</v>
      </c>
      <c r="CS276" s="1">
        <v>-4.72</v>
      </c>
      <c r="CT276" s="1">
        <v>-6.13</v>
      </c>
      <c r="CV276" s="1">
        <v>194909</v>
      </c>
      <c r="CW276" s="1">
        <v>7.29</v>
      </c>
      <c r="CX276" s="1">
        <v>3.87</v>
      </c>
      <c r="CY276" s="1">
        <v>3.96</v>
      </c>
      <c r="CZ276" s="1">
        <v>3.96</v>
      </c>
      <c r="DA276" s="1">
        <v>3.83</v>
      </c>
      <c r="DB276" s="1">
        <v>4.42</v>
      </c>
      <c r="DC276" s="1">
        <v>3.21</v>
      </c>
      <c r="DD276" s="1">
        <v>4.49</v>
      </c>
      <c r="DE276" s="1">
        <v>3.72</v>
      </c>
      <c r="DF276" s="1">
        <v>3.46</v>
      </c>
      <c r="DG276" s="1">
        <v>4.21</v>
      </c>
      <c r="DH276" s="1">
        <v>3.95</v>
      </c>
      <c r="DI276" s="1">
        <v>4.9000000000000004</v>
      </c>
      <c r="DJ276" s="1">
        <v>3.57</v>
      </c>
      <c r="DK276" s="1">
        <v>2.84</v>
      </c>
      <c r="DL276" s="1">
        <v>4.53</v>
      </c>
      <c r="DM276" s="1">
        <v>4.4400000000000004</v>
      </c>
      <c r="DN276" s="1">
        <v>3.55</v>
      </c>
      <c r="DO276" s="1">
        <v>3.89</v>
      </c>
      <c r="DQ276" s="1">
        <v>194809</v>
      </c>
      <c r="DR276" s="1">
        <v>-99.99</v>
      </c>
      <c r="DS276" s="1">
        <v>-5.0199999999999996</v>
      </c>
      <c r="DT276" s="1">
        <v>-4.2300000000000004</v>
      </c>
      <c r="DU276" s="1">
        <v>-3.55</v>
      </c>
      <c r="DV276" s="1">
        <v>-5.56</v>
      </c>
      <c r="DW276" s="1">
        <v>-3.7</v>
      </c>
      <c r="DX276" s="1">
        <v>-4.5</v>
      </c>
      <c r="DY276" s="1">
        <v>-4.43</v>
      </c>
      <c r="DZ276" s="1">
        <v>-3.14</v>
      </c>
      <c r="EA276" s="1">
        <v>-5.89</v>
      </c>
      <c r="EB276" s="1">
        <v>-5.23</v>
      </c>
      <c r="EC276" s="1">
        <v>-3.93</v>
      </c>
      <c r="ED276" s="1">
        <v>-3.47</v>
      </c>
      <c r="EE276" s="1">
        <v>-4.83</v>
      </c>
      <c r="EF276" s="1">
        <v>-4.16</v>
      </c>
      <c r="EG276" s="1">
        <v>-4.47</v>
      </c>
      <c r="EH276" s="1">
        <v>-4.3899999999999997</v>
      </c>
      <c r="EI276" s="1">
        <v>-3.24</v>
      </c>
      <c r="EJ276" s="1">
        <v>-3.04</v>
      </c>
      <c r="EL276">
        <v>194809</v>
      </c>
      <c r="EM276">
        <v>-2.97</v>
      </c>
      <c r="EN276">
        <v>-1.23</v>
      </c>
      <c r="EO276">
        <v>-1.79</v>
      </c>
      <c r="EP276">
        <v>0.04</v>
      </c>
      <c r="ER276" s="1">
        <v>194903</v>
      </c>
      <c r="ES276" s="1">
        <v>-0.87</v>
      </c>
      <c r="EU276" s="1">
        <v>194804</v>
      </c>
      <c r="EV276" s="1">
        <v>-0.24</v>
      </c>
      <c r="EX276" s="1">
        <v>195303</v>
      </c>
      <c r="EY276" s="1">
        <v>0.98</v>
      </c>
      <c r="FA276" s="1">
        <v>194903</v>
      </c>
      <c r="FB276" s="1" t="str">
        <f>IF(ISERROR(VLOOKUP($FA276,MOM,LOOKUPS!C$12,0)*$FB$6+VLOOKUP($FA276,STREV,LOOKUPS!C$10,0)*$FC$6+VLOOKUP($FA276,LTREV,LOOKUPS!C$9,0)*$FD$6+VLOOKUP($FA276,CFP,LOOKUPS!C$6,0)*$FE$6+VLOOKUP($FA276,EP,LOOKUPS!C$8,0)*$FF$6+VLOOKUP($FA276,BM,LOOKUPS!C$5,0)*$FG$6+VLOOKUP($FA276,DIV,LOOKUPS!C$7,0)*$FH$6++VLOOKUP($FA276,SIZE,LOOKUPS!C$11,0)*$FI$6),"",VLOOKUP($FA276,MOM,LOOKUPS!C$12,0)*$FB$6+VLOOKUP($FA276,STREV,LOOKUPS!C$10,0)*$FC$6+VLOOKUP($FA276,LTREV,LOOKUPS!C$9,0)*$FD$6+VLOOKUP($FA276,CFP,LOOKUPS!C$6,0)*$FE$6+VLOOKUP($FA276,EP,LOOKUPS!C$8,0)*$FF$6+VLOOKUP($FA276,BM,LOOKUPS!C$5,0)*$FG$6+VLOOKUP($FA276,DIV,LOOKUPS!C$7,0)*$FH$6++VLOOKUP($FA276,SIZE,LOOKUPS!C$11,0)*$FI$6)</f>
        <v/>
      </c>
      <c r="FC276" s="1" t="str">
        <f>IF(ISERROR(VLOOKUP($FA276,MOM,LOOKUPS!D$12,0)*$FB$6+VLOOKUP($FA276,STREV,LOOKUPS!D$10,0)*$FC$6+VLOOKUP($FA276,LTREV,LOOKUPS!D$9,0)*$FD$6+VLOOKUP($FA276,CFP,LOOKUPS!D$6,0)*$FE$6+VLOOKUP($FA276,EP,LOOKUPS!D$8,0)*$FF$6+VLOOKUP($FA276,BM,LOOKUPS!D$5,0)*$FG$6+VLOOKUP($FA276,DIV,LOOKUPS!D$7,0)*$FH$6++VLOOKUP($FA276,SIZE,LOOKUPS!D$11,0)*$FI$6),"",VLOOKUP($FA276,MOM,LOOKUPS!D$12,0)*$FB$6+VLOOKUP($FA276,STREV,LOOKUPS!D$10,0)*$FC$6+VLOOKUP($FA276,LTREV,LOOKUPS!D$9,0)*$FD$6+VLOOKUP($FA276,CFP,LOOKUPS!D$6,0)*$FE$6+VLOOKUP($FA276,EP,LOOKUPS!D$8,0)*$FF$6+VLOOKUP($FA276,BM,LOOKUPS!D$5,0)*$FG$6+VLOOKUP($FA276,DIV,LOOKUPS!D$7,0)*$FH$6++VLOOKUP($FA276,SIZE,LOOKUPS!D$11,0)*$FI$6)</f>
        <v/>
      </c>
      <c r="FD276" s="1" t="str">
        <f>IF(ISERROR(VLOOKUP($FA276,MOM,LOOKUPS!E$12,0)*$FB$6+VLOOKUP($FA276,STREV,LOOKUPS!E$10,0)*$FC$6+VLOOKUP($FA276,LTREV,LOOKUPS!E$9,0)*$FD$6+VLOOKUP($FA276,CFP,LOOKUPS!E$6,0)*$FE$6+VLOOKUP($FA276,EP,LOOKUPS!E$8,0)*$FF$6+VLOOKUP($FA276,BM,LOOKUPS!E$5,0)*$FG$6+VLOOKUP($FA276,DIV,LOOKUPS!E$7,0)*$FH$6++VLOOKUP($FA276,SIZE,LOOKUPS!E$11,0)*$FI$6),"",VLOOKUP($FA276,MOM,LOOKUPS!E$12,0)*$FB$6+VLOOKUP($FA276,STREV,LOOKUPS!E$10,0)*$FC$6+VLOOKUP($FA276,LTREV,LOOKUPS!E$9,0)*$FD$6+VLOOKUP($FA276,CFP,LOOKUPS!E$6,0)*$FE$6+VLOOKUP($FA276,EP,LOOKUPS!E$8,0)*$FF$6+VLOOKUP($FA276,BM,LOOKUPS!E$5,0)*$FG$6+VLOOKUP($FA276,DIV,LOOKUPS!E$7,0)*$FH$6++VLOOKUP($FA276,SIZE,LOOKUPS!E$11,0)*$FI$6)</f>
        <v/>
      </c>
      <c r="FE276" s="1" t="str">
        <f>IF(ISERROR(VLOOKUP($FA276,MOM,LOOKUPS!F$12,0)*$FB$6+VLOOKUP($FA276,STREV,LOOKUPS!F$10,0)*$FC$6+VLOOKUP($FA276,LTREV,LOOKUPS!F$9,0)*$FD$6+VLOOKUP($FA276,CFP,LOOKUPS!F$6,0)*$FE$6+VLOOKUP($FA276,EP,LOOKUPS!F$8,0)*$FF$6+VLOOKUP($FA276,BM,LOOKUPS!F$5,0)*$FG$6+VLOOKUP($FA276,DIV,LOOKUPS!F$7,0)*$FH$6++VLOOKUP($FA276,SIZE,LOOKUPS!F$11,0)*$FI$6),"",VLOOKUP($FA276,MOM,LOOKUPS!F$12,0)*$FB$6+VLOOKUP($FA276,STREV,LOOKUPS!F$10,0)*$FC$6+VLOOKUP($FA276,LTREV,LOOKUPS!F$9,0)*$FD$6+VLOOKUP($FA276,CFP,LOOKUPS!F$6,0)*$FE$6+VLOOKUP($FA276,EP,LOOKUPS!F$8,0)*$FF$6+VLOOKUP($FA276,BM,LOOKUPS!F$5,0)*$FG$6+VLOOKUP($FA276,DIV,LOOKUPS!F$7,0)*$FH$6++VLOOKUP($FA276,SIZE,LOOKUPS!F$11,0)*$FI$6)</f>
        <v/>
      </c>
      <c r="FF276" s="1" t="str">
        <f>IF(ISERROR(VLOOKUP($FA276,MOM,LOOKUPS!G$12,0)*$FB$6+VLOOKUP($FA276,STREV,LOOKUPS!G$10,0)*$FC$6+VLOOKUP($FA276,LTREV,LOOKUPS!G$9,0)*$FD$6+VLOOKUP($FA276,CFP,LOOKUPS!G$6,0)*$FE$6+VLOOKUP($FA276,EP,LOOKUPS!G$8,0)*$FF$6+VLOOKUP($FA276,BM,LOOKUPS!G$5,0)*$FG$6+VLOOKUP($FA276,DIV,LOOKUPS!G$7,0)*$FH$6++VLOOKUP($FA276,SIZE,LOOKUPS!G$11,0)*$FI$6),"",VLOOKUP($FA276,MOM,LOOKUPS!G$12,0)*$FB$6+VLOOKUP($FA276,STREV,LOOKUPS!G$10,0)*$FC$6+VLOOKUP($FA276,LTREV,LOOKUPS!G$9,0)*$FD$6+VLOOKUP($FA276,CFP,LOOKUPS!G$6,0)*$FE$6+VLOOKUP($FA276,EP,LOOKUPS!G$8,0)*$FF$6+VLOOKUP($FA276,BM,LOOKUPS!G$5,0)*$FG$6+VLOOKUP($FA276,DIV,LOOKUPS!G$7,0)*$FH$6++VLOOKUP($FA276,SIZE,LOOKUPS!G$11,0)*$FI$6)</f>
        <v/>
      </c>
      <c r="FG276" s="1" t="str">
        <f>IF(ISERROR(VLOOKUP($FA276,MOM,LOOKUPS!H$12,0)*$FB$6+VLOOKUP($FA276,STREV,LOOKUPS!H$10,0)*$FC$6+VLOOKUP($FA276,LTREV,LOOKUPS!H$9,0)*$FD$6+VLOOKUP($FA276,CFP,LOOKUPS!H$6,0)*$FE$6+VLOOKUP($FA276,EP,LOOKUPS!H$8,0)*$FF$6+VLOOKUP($FA276,BM,LOOKUPS!H$5,0)*$FG$6+VLOOKUP($FA276,DIV,LOOKUPS!H$7,0)*$FH$6++VLOOKUP($FA276,SIZE,LOOKUPS!H$11,0)*$FI$6),"",VLOOKUP($FA276,MOM,LOOKUPS!H$12,0)*$FB$6+VLOOKUP($FA276,STREV,LOOKUPS!H$10,0)*$FC$6+VLOOKUP($FA276,LTREV,LOOKUPS!H$9,0)*$FD$6+VLOOKUP($FA276,CFP,LOOKUPS!H$6,0)*$FE$6+VLOOKUP($FA276,EP,LOOKUPS!H$8,0)*$FF$6+VLOOKUP($FA276,BM,LOOKUPS!H$5,0)*$FG$6+VLOOKUP($FA276,DIV,LOOKUPS!H$7,0)*$FH$6++VLOOKUP($FA276,SIZE,LOOKUPS!H$11,0)*$FI$6)</f>
        <v/>
      </c>
      <c r="FH276" s="1" t="str">
        <f>IF(ISERROR(VLOOKUP($FA276,MOM,LOOKUPS!I$12,0)*$FB$6+VLOOKUP($FA276,STREV,LOOKUPS!I$10,0)*$FC$6+VLOOKUP($FA276,LTREV,LOOKUPS!I$9,0)*$FD$6+VLOOKUP($FA276,CFP,LOOKUPS!I$6,0)*$FE$6+VLOOKUP($FA276,EP,LOOKUPS!I$8,0)*$FF$6+VLOOKUP($FA276,BM,LOOKUPS!I$5,0)*$FG$6+VLOOKUP($FA276,DIV,LOOKUPS!I$7,0)*$FH$6++VLOOKUP($FA276,SIZE,LOOKUPS!I$11,0)*$FI$6),"",VLOOKUP($FA276,MOM,LOOKUPS!I$12,0)*$FB$6+VLOOKUP($FA276,STREV,LOOKUPS!I$10,0)*$FC$6+VLOOKUP($FA276,LTREV,LOOKUPS!I$9,0)*$FD$6+VLOOKUP($FA276,CFP,LOOKUPS!I$6,0)*$FE$6+VLOOKUP($FA276,EP,LOOKUPS!I$8,0)*$FF$6+VLOOKUP($FA276,BM,LOOKUPS!I$5,0)*$FG$6+VLOOKUP($FA276,DIV,LOOKUPS!I$7,0)*$FH$6++VLOOKUP($FA276,SIZE,LOOKUPS!I$11,0)*$FI$6)</f>
        <v/>
      </c>
      <c r="FI276" s="1" t="str">
        <f>IF(ISERROR(VLOOKUP($FA276,MOM,LOOKUPS!J$12,0)*$FB$6+VLOOKUP($FA276,STREV,LOOKUPS!J$10,0)*$FC$6+VLOOKUP($FA276,LTREV,LOOKUPS!J$9,0)*$FD$6+VLOOKUP($FA276,CFP,LOOKUPS!J$6,0)*$FE$6+VLOOKUP($FA276,EP,LOOKUPS!J$8,0)*$FF$6+VLOOKUP($FA276,BM,LOOKUPS!J$5,0)*$FG$6+VLOOKUP($FA276,DIV,LOOKUPS!J$7,0)*$FH$6++VLOOKUP($FA276,SIZE,LOOKUPS!J$11,0)*$FI$6),"",VLOOKUP($FA276,MOM,LOOKUPS!J$12,0)*$FB$6+VLOOKUP($FA276,STREV,LOOKUPS!J$10,0)*$FC$6+VLOOKUP($FA276,LTREV,LOOKUPS!J$9,0)*$FD$6+VLOOKUP($FA276,CFP,LOOKUPS!J$6,0)*$FE$6+VLOOKUP($FA276,EP,LOOKUPS!J$8,0)*$FF$6+VLOOKUP($FA276,BM,LOOKUPS!J$5,0)*$FG$6+VLOOKUP($FA276,DIV,LOOKUPS!J$7,0)*$FH$6++VLOOKUP($FA276,SIZE,LOOKUPS!J$11,0)*$FI$6)</f>
        <v/>
      </c>
      <c r="FJ276" s="1" t="str">
        <f>IF(ISERROR(VLOOKUP($FA276,MOM,LOOKUPS!K$12,0)*$FB$6+VLOOKUP($FA276,STREV,LOOKUPS!K$10,0)*$FC$6+VLOOKUP($FA276,LTREV,LOOKUPS!K$9,0)*$FD$6+VLOOKUP($FA276,CFP,LOOKUPS!K$6,0)*$FE$6+VLOOKUP($FA276,EP,LOOKUPS!K$8,0)*$FF$6+VLOOKUP($FA276,BM,LOOKUPS!K$5,0)*$FG$6+VLOOKUP($FA276,DIV,LOOKUPS!K$7,0)*$FH$6++VLOOKUP($FA276,SIZE,LOOKUPS!K$11,0)*$FI$6),"",VLOOKUP($FA276,MOM,LOOKUPS!K$12,0)*$FB$6+VLOOKUP($FA276,STREV,LOOKUPS!K$10,0)*$FC$6+VLOOKUP($FA276,LTREV,LOOKUPS!K$9,0)*$FD$6+VLOOKUP($FA276,CFP,LOOKUPS!K$6,0)*$FE$6+VLOOKUP($FA276,EP,LOOKUPS!K$8,0)*$FF$6+VLOOKUP($FA276,BM,LOOKUPS!K$5,0)*$FG$6+VLOOKUP($FA276,DIV,LOOKUPS!K$7,0)*$FH$6++VLOOKUP($FA276,SIZE,LOOKUPS!K$11,0)*$FI$6)</f>
        <v/>
      </c>
      <c r="FK276" s="1" t="str">
        <f>IF(ISERROR(VLOOKUP($FA276,MOM,LOOKUPS!L$12,0)*$FB$6+VLOOKUP($FA276,STREV,LOOKUPS!L$10,0)*$FC$6+VLOOKUP($FA276,LTREV,LOOKUPS!L$9,0)*$FD$6+VLOOKUP($FA276,CFP,LOOKUPS!L$6,0)*$FE$6+VLOOKUP($FA276,EP,LOOKUPS!L$8,0)*$FF$6+VLOOKUP($FA276,BM,LOOKUPS!L$5,0)*$FG$6+VLOOKUP($FA276,DIV,LOOKUPS!L$7,0)*$FH$6++VLOOKUP($FA276,SIZE,LOOKUPS!L$11,0)*$FI$6),"",VLOOKUP($FA276,MOM,LOOKUPS!L$12,0)*$FB$6+VLOOKUP($FA276,STREV,LOOKUPS!L$10,0)*$FC$6+VLOOKUP($FA276,LTREV,LOOKUPS!L$9,0)*$FD$6+VLOOKUP($FA276,CFP,LOOKUPS!L$6,0)*$FE$6+VLOOKUP($FA276,EP,LOOKUPS!L$8,0)*$FF$6+VLOOKUP($FA276,BM,LOOKUPS!L$5,0)*$FG$6+VLOOKUP($FA276,DIV,LOOKUPS!L$7,0)*$FH$6++VLOOKUP($FA276,SIZE,LOOKUPS!L$11,0)*$FI$6)</f>
        <v/>
      </c>
    </row>
    <row r="277" spans="1:167" x14ac:dyDescent="0.3">
      <c r="A277" s="1">
        <v>194904</v>
      </c>
      <c r="B277" s="1">
        <v>-5.53</v>
      </c>
      <c r="C277" s="1">
        <v>-4.87</v>
      </c>
      <c r="D277" s="1">
        <v>-4.03</v>
      </c>
      <c r="E277" s="1">
        <v>-3.81</v>
      </c>
      <c r="F277" s="1">
        <v>-2.69</v>
      </c>
      <c r="G277" s="1">
        <v>-3.02</v>
      </c>
      <c r="H277" s="1">
        <v>-3.41</v>
      </c>
      <c r="I277" s="1">
        <v>-1.76</v>
      </c>
      <c r="J277" s="1">
        <v>-1.34</v>
      </c>
      <c r="K277" s="1">
        <v>-1.23</v>
      </c>
      <c r="M277" s="1">
        <v>194805</v>
      </c>
      <c r="N277" s="1">
        <v>10.210000000000001</v>
      </c>
      <c r="O277" s="1">
        <v>9.3800000000000008</v>
      </c>
      <c r="P277" s="1">
        <v>9.52</v>
      </c>
      <c r="Q277" s="1">
        <v>9.3800000000000008</v>
      </c>
      <c r="R277" s="1">
        <v>8.89</v>
      </c>
      <c r="S277" s="1">
        <v>7.79</v>
      </c>
      <c r="T277" s="1">
        <v>8.3800000000000008</v>
      </c>
      <c r="U277" s="1">
        <v>9.59</v>
      </c>
      <c r="V277" s="1">
        <v>7.17</v>
      </c>
      <c r="W277" s="1">
        <v>7.72</v>
      </c>
      <c r="Y277" s="1">
        <v>195304</v>
      </c>
      <c r="Z277" s="1">
        <v>-2.65</v>
      </c>
      <c r="AA277" s="1">
        <v>-0.7</v>
      </c>
      <c r="AB277" s="1">
        <v>-2.1</v>
      </c>
      <c r="AC277" s="1">
        <v>-1.8</v>
      </c>
      <c r="AD277" s="1">
        <v>-1.93</v>
      </c>
      <c r="AE277" s="1">
        <v>-2.34</v>
      </c>
      <c r="AF277" s="1">
        <v>-1.85</v>
      </c>
      <c r="AG277" s="1">
        <v>-2.82</v>
      </c>
      <c r="AH277" s="1">
        <v>-3.03</v>
      </c>
      <c r="AI277" s="1">
        <v>-3.06</v>
      </c>
      <c r="AK277">
        <v>197310</v>
      </c>
      <c r="AL277">
        <v>1.88</v>
      </c>
      <c r="AM277">
        <v>-1.1599999999999999</v>
      </c>
      <c r="AN277">
        <v>0.53</v>
      </c>
      <c r="AO277">
        <v>0.59</v>
      </c>
      <c r="AP277">
        <v>-1.6</v>
      </c>
      <c r="AQ277">
        <v>0.14000000000000001</v>
      </c>
      <c r="AR277">
        <v>0.85</v>
      </c>
      <c r="AS277">
        <v>0.01</v>
      </c>
      <c r="AT277">
        <v>0.72</v>
      </c>
      <c r="AU277">
        <v>-1.6</v>
      </c>
      <c r="AV277">
        <v>-1.61</v>
      </c>
      <c r="AW277">
        <v>-0.22</v>
      </c>
      <c r="AX277">
        <v>0.56999999999999995</v>
      </c>
      <c r="AY277">
        <v>0.85</v>
      </c>
      <c r="AZ277">
        <v>0.85</v>
      </c>
      <c r="BA277">
        <v>-0.22</v>
      </c>
      <c r="BB277">
        <v>0.26</v>
      </c>
      <c r="BC277">
        <v>0.63</v>
      </c>
      <c r="BD277">
        <v>0.77</v>
      </c>
      <c r="BF277" s="1">
        <v>197310</v>
      </c>
      <c r="BG277" s="1">
        <v>2.4900000000000002</v>
      </c>
      <c r="BH277" s="1">
        <v>-0.67</v>
      </c>
      <c r="BI277" s="1">
        <v>0.01</v>
      </c>
      <c r="BJ277" s="1">
        <v>0.15</v>
      </c>
      <c r="BK277" s="1">
        <v>-1.07</v>
      </c>
      <c r="BL277" s="1">
        <v>0.1</v>
      </c>
      <c r="BM277" s="1">
        <v>0.12</v>
      </c>
      <c r="BN277" s="1">
        <v>0.72</v>
      </c>
      <c r="BO277" s="1">
        <v>-0.48</v>
      </c>
      <c r="BP277" s="1">
        <v>-1.02</v>
      </c>
      <c r="BQ277" s="1">
        <v>-1.1299999999999999</v>
      </c>
      <c r="BR277" s="1">
        <v>0.17</v>
      </c>
      <c r="BS277" s="1">
        <v>0.03</v>
      </c>
      <c r="BT277" s="1">
        <v>0.73</v>
      </c>
      <c r="BU277" s="1">
        <v>-0.56999999999999995</v>
      </c>
      <c r="BV277" s="1">
        <v>-0.26</v>
      </c>
      <c r="BW277" s="1">
        <v>1.55</v>
      </c>
      <c r="BX277" s="1">
        <v>-1.0900000000000001</v>
      </c>
      <c r="BY277" s="1">
        <v>-0.09</v>
      </c>
      <c r="CA277" s="1">
        <v>194810</v>
      </c>
      <c r="CB277" s="1">
        <v>15.47</v>
      </c>
      <c r="CC277" s="1">
        <v>4.9400000000000004</v>
      </c>
      <c r="CD277" s="1">
        <v>5.25</v>
      </c>
      <c r="CE277" s="1">
        <v>5.65</v>
      </c>
      <c r="CF277" s="1">
        <v>4.46</v>
      </c>
      <c r="CG277" s="1">
        <v>5.36</v>
      </c>
      <c r="CH277" s="1">
        <v>5.48</v>
      </c>
      <c r="CI277" s="1">
        <v>5.23</v>
      </c>
      <c r="CJ277" s="1">
        <v>5.85</v>
      </c>
      <c r="CK277" s="1">
        <v>4.13</v>
      </c>
      <c r="CL277" s="1">
        <v>4.79</v>
      </c>
      <c r="CM277" s="1">
        <v>5.9</v>
      </c>
      <c r="CN277" s="1">
        <v>4.8099999999999996</v>
      </c>
      <c r="CO277" s="1">
        <v>5.57</v>
      </c>
      <c r="CP277" s="1">
        <v>5.38</v>
      </c>
      <c r="CQ277" s="1">
        <v>5.22</v>
      </c>
      <c r="CR277" s="1">
        <v>5.24</v>
      </c>
      <c r="CS277" s="1">
        <v>5.22</v>
      </c>
      <c r="CT277" s="1">
        <v>6.47</v>
      </c>
      <c r="CV277" s="1">
        <v>194910</v>
      </c>
      <c r="CW277" s="1">
        <v>6.71</v>
      </c>
      <c r="CX277" s="1">
        <v>3.72</v>
      </c>
      <c r="CY277" s="1">
        <v>3.39</v>
      </c>
      <c r="CZ277" s="1">
        <v>3.71</v>
      </c>
      <c r="DA277" s="1">
        <v>3.77</v>
      </c>
      <c r="DB277" s="1">
        <v>3.4</v>
      </c>
      <c r="DC277" s="1">
        <v>3.32</v>
      </c>
      <c r="DD277" s="1">
        <v>3.24</v>
      </c>
      <c r="DE277" s="1">
        <v>4.21</v>
      </c>
      <c r="DF277" s="1">
        <v>4.26</v>
      </c>
      <c r="DG277" s="1">
        <v>3.27</v>
      </c>
      <c r="DH277" s="1">
        <v>3.62</v>
      </c>
      <c r="DI277" s="1">
        <v>3.18</v>
      </c>
      <c r="DJ277" s="1">
        <v>3.48</v>
      </c>
      <c r="DK277" s="1">
        <v>3.15</v>
      </c>
      <c r="DL277" s="1">
        <v>3.76</v>
      </c>
      <c r="DM277" s="1">
        <v>2.71</v>
      </c>
      <c r="DN277" s="1">
        <v>3.69</v>
      </c>
      <c r="DO277" s="1">
        <v>4.72</v>
      </c>
      <c r="DQ277" s="1">
        <v>194810</v>
      </c>
      <c r="DR277" s="1">
        <v>-99.99</v>
      </c>
      <c r="DS277" s="1">
        <v>5.38</v>
      </c>
      <c r="DT277" s="1">
        <v>4.97</v>
      </c>
      <c r="DU277" s="1">
        <v>5.73</v>
      </c>
      <c r="DV277" s="1">
        <v>5.21</v>
      </c>
      <c r="DW277" s="1">
        <v>4.96</v>
      </c>
      <c r="DX277" s="1">
        <v>4.92</v>
      </c>
      <c r="DY277" s="1">
        <v>5.79</v>
      </c>
      <c r="DZ277" s="1">
        <v>5.72</v>
      </c>
      <c r="EA277" s="1">
        <v>5.68</v>
      </c>
      <c r="EB277" s="1">
        <v>4.74</v>
      </c>
      <c r="EC277" s="1">
        <v>5.74</v>
      </c>
      <c r="ED277" s="1">
        <v>4.1900000000000004</v>
      </c>
      <c r="EE277" s="1">
        <v>4.87</v>
      </c>
      <c r="EF277" s="1">
        <v>4.97</v>
      </c>
      <c r="EG277" s="1">
        <v>5.83</v>
      </c>
      <c r="EH277" s="1">
        <v>5.74</v>
      </c>
      <c r="EI277" s="1">
        <v>5.09</v>
      </c>
      <c r="EJ277" s="1">
        <v>6.37</v>
      </c>
      <c r="EL277">
        <v>194810</v>
      </c>
      <c r="EM277">
        <v>5.96</v>
      </c>
      <c r="EN277">
        <v>-1.5</v>
      </c>
      <c r="EO277">
        <v>0.56000000000000005</v>
      </c>
      <c r="EP277">
        <v>0.04</v>
      </c>
      <c r="ER277" s="1">
        <v>194904</v>
      </c>
      <c r="ES277" s="1">
        <v>3.06</v>
      </c>
      <c r="EU277" s="1">
        <v>194805</v>
      </c>
      <c r="EV277" s="1">
        <v>0.99</v>
      </c>
      <c r="EX277" s="1">
        <v>195304</v>
      </c>
      <c r="EY277" s="1">
        <v>1.91</v>
      </c>
      <c r="FA277" s="1">
        <v>194904</v>
      </c>
      <c r="FB277" s="1" t="str">
        <f>IF(ISERROR(VLOOKUP($FA277,MOM,LOOKUPS!C$12,0)*$FB$6+VLOOKUP($FA277,STREV,LOOKUPS!C$10,0)*$FC$6+VLOOKUP($FA277,LTREV,LOOKUPS!C$9,0)*$FD$6+VLOOKUP($FA277,CFP,LOOKUPS!C$6,0)*$FE$6+VLOOKUP($FA277,EP,LOOKUPS!C$8,0)*$FF$6+VLOOKUP($FA277,BM,LOOKUPS!C$5,0)*$FG$6+VLOOKUP($FA277,DIV,LOOKUPS!C$7,0)*$FH$6++VLOOKUP($FA277,SIZE,LOOKUPS!C$11,0)*$FI$6),"",VLOOKUP($FA277,MOM,LOOKUPS!C$12,0)*$FB$6+VLOOKUP($FA277,STREV,LOOKUPS!C$10,0)*$FC$6+VLOOKUP($FA277,LTREV,LOOKUPS!C$9,0)*$FD$6+VLOOKUP($FA277,CFP,LOOKUPS!C$6,0)*$FE$6+VLOOKUP($FA277,EP,LOOKUPS!C$8,0)*$FF$6+VLOOKUP($FA277,BM,LOOKUPS!C$5,0)*$FG$6+VLOOKUP($FA277,DIV,LOOKUPS!C$7,0)*$FH$6++VLOOKUP($FA277,SIZE,LOOKUPS!C$11,0)*$FI$6)</f>
        <v/>
      </c>
      <c r="FC277" s="1" t="str">
        <f>IF(ISERROR(VLOOKUP($FA277,MOM,LOOKUPS!D$12,0)*$FB$6+VLOOKUP($FA277,STREV,LOOKUPS!D$10,0)*$FC$6+VLOOKUP($FA277,LTREV,LOOKUPS!D$9,0)*$FD$6+VLOOKUP($FA277,CFP,LOOKUPS!D$6,0)*$FE$6+VLOOKUP($FA277,EP,LOOKUPS!D$8,0)*$FF$6+VLOOKUP($FA277,BM,LOOKUPS!D$5,0)*$FG$6+VLOOKUP($FA277,DIV,LOOKUPS!D$7,0)*$FH$6++VLOOKUP($FA277,SIZE,LOOKUPS!D$11,0)*$FI$6),"",VLOOKUP($FA277,MOM,LOOKUPS!D$12,0)*$FB$6+VLOOKUP($FA277,STREV,LOOKUPS!D$10,0)*$FC$6+VLOOKUP($FA277,LTREV,LOOKUPS!D$9,0)*$FD$6+VLOOKUP($FA277,CFP,LOOKUPS!D$6,0)*$FE$6+VLOOKUP($FA277,EP,LOOKUPS!D$8,0)*$FF$6+VLOOKUP($FA277,BM,LOOKUPS!D$5,0)*$FG$6+VLOOKUP($FA277,DIV,LOOKUPS!D$7,0)*$FH$6++VLOOKUP($FA277,SIZE,LOOKUPS!D$11,0)*$FI$6)</f>
        <v/>
      </c>
      <c r="FD277" s="1" t="str">
        <f>IF(ISERROR(VLOOKUP($FA277,MOM,LOOKUPS!E$12,0)*$FB$6+VLOOKUP($FA277,STREV,LOOKUPS!E$10,0)*$FC$6+VLOOKUP($FA277,LTREV,LOOKUPS!E$9,0)*$FD$6+VLOOKUP($FA277,CFP,LOOKUPS!E$6,0)*$FE$6+VLOOKUP($FA277,EP,LOOKUPS!E$8,0)*$FF$6+VLOOKUP($FA277,BM,LOOKUPS!E$5,0)*$FG$6+VLOOKUP($FA277,DIV,LOOKUPS!E$7,0)*$FH$6++VLOOKUP($FA277,SIZE,LOOKUPS!E$11,0)*$FI$6),"",VLOOKUP($FA277,MOM,LOOKUPS!E$12,0)*$FB$6+VLOOKUP($FA277,STREV,LOOKUPS!E$10,0)*$FC$6+VLOOKUP($FA277,LTREV,LOOKUPS!E$9,0)*$FD$6+VLOOKUP($FA277,CFP,LOOKUPS!E$6,0)*$FE$6+VLOOKUP($FA277,EP,LOOKUPS!E$8,0)*$FF$6+VLOOKUP($FA277,BM,LOOKUPS!E$5,0)*$FG$6+VLOOKUP($FA277,DIV,LOOKUPS!E$7,0)*$FH$6++VLOOKUP($FA277,SIZE,LOOKUPS!E$11,0)*$FI$6)</f>
        <v/>
      </c>
      <c r="FE277" s="1" t="str">
        <f>IF(ISERROR(VLOOKUP($FA277,MOM,LOOKUPS!F$12,0)*$FB$6+VLOOKUP($FA277,STREV,LOOKUPS!F$10,0)*$FC$6+VLOOKUP($FA277,LTREV,LOOKUPS!F$9,0)*$FD$6+VLOOKUP($FA277,CFP,LOOKUPS!F$6,0)*$FE$6+VLOOKUP($FA277,EP,LOOKUPS!F$8,0)*$FF$6+VLOOKUP($FA277,BM,LOOKUPS!F$5,0)*$FG$6+VLOOKUP($FA277,DIV,LOOKUPS!F$7,0)*$FH$6++VLOOKUP($FA277,SIZE,LOOKUPS!F$11,0)*$FI$6),"",VLOOKUP($FA277,MOM,LOOKUPS!F$12,0)*$FB$6+VLOOKUP($FA277,STREV,LOOKUPS!F$10,0)*$FC$6+VLOOKUP($FA277,LTREV,LOOKUPS!F$9,0)*$FD$6+VLOOKUP($FA277,CFP,LOOKUPS!F$6,0)*$FE$6+VLOOKUP($FA277,EP,LOOKUPS!F$8,0)*$FF$6+VLOOKUP($FA277,BM,LOOKUPS!F$5,0)*$FG$6+VLOOKUP($FA277,DIV,LOOKUPS!F$7,0)*$FH$6++VLOOKUP($FA277,SIZE,LOOKUPS!F$11,0)*$FI$6)</f>
        <v/>
      </c>
      <c r="FF277" s="1" t="str">
        <f>IF(ISERROR(VLOOKUP($FA277,MOM,LOOKUPS!G$12,0)*$FB$6+VLOOKUP($FA277,STREV,LOOKUPS!G$10,0)*$FC$6+VLOOKUP($FA277,LTREV,LOOKUPS!G$9,0)*$FD$6+VLOOKUP($FA277,CFP,LOOKUPS!G$6,0)*$FE$6+VLOOKUP($FA277,EP,LOOKUPS!G$8,0)*$FF$6+VLOOKUP($FA277,BM,LOOKUPS!G$5,0)*$FG$6+VLOOKUP($FA277,DIV,LOOKUPS!G$7,0)*$FH$6++VLOOKUP($FA277,SIZE,LOOKUPS!G$11,0)*$FI$6),"",VLOOKUP($FA277,MOM,LOOKUPS!G$12,0)*$FB$6+VLOOKUP($FA277,STREV,LOOKUPS!G$10,0)*$FC$6+VLOOKUP($FA277,LTREV,LOOKUPS!G$9,0)*$FD$6+VLOOKUP($FA277,CFP,LOOKUPS!G$6,0)*$FE$6+VLOOKUP($FA277,EP,LOOKUPS!G$8,0)*$FF$6+VLOOKUP($FA277,BM,LOOKUPS!G$5,0)*$FG$6+VLOOKUP($FA277,DIV,LOOKUPS!G$7,0)*$FH$6++VLOOKUP($FA277,SIZE,LOOKUPS!G$11,0)*$FI$6)</f>
        <v/>
      </c>
      <c r="FG277" s="1" t="str">
        <f>IF(ISERROR(VLOOKUP($FA277,MOM,LOOKUPS!H$12,0)*$FB$6+VLOOKUP($FA277,STREV,LOOKUPS!H$10,0)*$FC$6+VLOOKUP($FA277,LTREV,LOOKUPS!H$9,0)*$FD$6+VLOOKUP($FA277,CFP,LOOKUPS!H$6,0)*$FE$6+VLOOKUP($FA277,EP,LOOKUPS!H$8,0)*$FF$6+VLOOKUP($FA277,BM,LOOKUPS!H$5,0)*$FG$6+VLOOKUP($FA277,DIV,LOOKUPS!H$7,0)*$FH$6++VLOOKUP($FA277,SIZE,LOOKUPS!H$11,0)*$FI$6),"",VLOOKUP($FA277,MOM,LOOKUPS!H$12,0)*$FB$6+VLOOKUP($FA277,STREV,LOOKUPS!H$10,0)*$FC$6+VLOOKUP($FA277,LTREV,LOOKUPS!H$9,0)*$FD$6+VLOOKUP($FA277,CFP,LOOKUPS!H$6,0)*$FE$6+VLOOKUP($FA277,EP,LOOKUPS!H$8,0)*$FF$6+VLOOKUP($FA277,BM,LOOKUPS!H$5,0)*$FG$6+VLOOKUP($FA277,DIV,LOOKUPS!H$7,0)*$FH$6++VLOOKUP($FA277,SIZE,LOOKUPS!H$11,0)*$FI$6)</f>
        <v/>
      </c>
      <c r="FH277" s="1" t="str">
        <f>IF(ISERROR(VLOOKUP($FA277,MOM,LOOKUPS!I$12,0)*$FB$6+VLOOKUP($FA277,STREV,LOOKUPS!I$10,0)*$FC$6+VLOOKUP($FA277,LTREV,LOOKUPS!I$9,0)*$FD$6+VLOOKUP($FA277,CFP,LOOKUPS!I$6,0)*$FE$6+VLOOKUP($FA277,EP,LOOKUPS!I$8,0)*$FF$6+VLOOKUP($FA277,BM,LOOKUPS!I$5,0)*$FG$6+VLOOKUP($FA277,DIV,LOOKUPS!I$7,0)*$FH$6++VLOOKUP($FA277,SIZE,LOOKUPS!I$11,0)*$FI$6),"",VLOOKUP($FA277,MOM,LOOKUPS!I$12,0)*$FB$6+VLOOKUP($FA277,STREV,LOOKUPS!I$10,0)*$FC$6+VLOOKUP($FA277,LTREV,LOOKUPS!I$9,0)*$FD$6+VLOOKUP($FA277,CFP,LOOKUPS!I$6,0)*$FE$6+VLOOKUP($FA277,EP,LOOKUPS!I$8,0)*$FF$6+VLOOKUP($FA277,BM,LOOKUPS!I$5,0)*$FG$6+VLOOKUP($FA277,DIV,LOOKUPS!I$7,0)*$FH$6++VLOOKUP($FA277,SIZE,LOOKUPS!I$11,0)*$FI$6)</f>
        <v/>
      </c>
      <c r="FI277" s="1" t="str">
        <f>IF(ISERROR(VLOOKUP($FA277,MOM,LOOKUPS!J$12,0)*$FB$6+VLOOKUP($FA277,STREV,LOOKUPS!J$10,0)*$FC$6+VLOOKUP($FA277,LTREV,LOOKUPS!J$9,0)*$FD$6+VLOOKUP($FA277,CFP,LOOKUPS!J$6,0)*$FE$6+VLOOKUP($FA277,EP,LOOKUPS!J$8,0)*$FF$6+VLOOKUP($FA277,BM,LOOKUPS!J$5,0)*$FG$6+VLOOKUP($FA277,DIV,LOOKUPS!J$7,0)*$FH$6++VLOOKUP($FA277,SIZE,LOOKUPS!J$11,0)*$FI$6),"",VLOOKUP($FA277,MOM,LOOKUPS!J$12,0)*$FB$6+VLOOKUP($FA277,STREV,LOOKUPS!J$10,0)*$FC$6+VLOOKUP($FA277,LTREV,LOOKUPS!J$9,0)*$FD$6+VLOOKUP($FA277,CFP,LOOKUPS!J$6,0)*$FE$6+VLOOKUP($FA277,EP,LOOKUPS!J$8,0)*$FF$6+VLOOKUP($FA277,BM,LOOKUPS!J$5,0)*$FG$6+VLOOKUP($FA277,DIV,LOOKUPS!J$7,0)*$FH$6++VLOOKUP($FA277,SIZE,LOOKUPS!J$11,0)*$FI$6)</f>
        <v/>
      </c>
      <c r="FJ277" s="1" t="str">
        <f>IF(ISERROR(VLOOKUP($FA277,MOM,LOOKUPS!K$12,0)*$FB$6+VLOOKUP($FA277,STREV,LOOKUPS!K$10,0)*$FC$6+VLOOKUP($FA277,LTREV,LOOKUPS!K$9,0)*$FD$6+VLOOKUP($FA277,CFP,LOOKUPS!K$6,0)*$FE$6+VLOOKUP($FA277,EP,LOOKUPS!K$8,0)*$FF$6+VLOOKUP($FA277,BM,LOOKUPS!K$5,0)*$FG$6+VLOOKUP($FA277,DIV,LOOKUPS!K$7,0)*$FH$6++VLOOKUP($FA277,SIZE,LOOKUPS!K$11,0)*$FI$6),"",VLOOKUP($FA277,MOM,LOOKUPS!K$12,0)*$FB$6+VLOOKUP($FA277,STREV,LOOKUPS!K$10,0)*$FC$6+VLOOKUP($FA277,LTREV,LOOKUPS!K$9,0)*$FD$6+VLOOKUP($FA277,CFP,LOOKUPS!K$6,0)*$FE$6+VLOOKUP($FA277,EP,LOOKUPS!K$8,0)*$FF$6+VLOOKUP($FA277,BM,LOOKUPS!K$5,0)*$FG$6+VLOOKUP($FA277,DIV,LOOKUPS!K$7,0)*$FH$6++VLOOKUP($FA277,SIZE,LOOKUPS!K$11,0)*$FI$6)</f>
        <v/>
      </c>
      <c r="FK277" s="1" t="str">
        <f>IF(ISERROR(VLOOKUP($FA277,MOM,LOOKUPS!L$12,0)*$FB$6+VLOOKUP($FA277,STREV,LOOKUPS!L$10,0)*$FC$6+VLOOKUP($FA277,LTREV,LOOKUPS!L$9,0)*$FD$6+VLOOKUP($FA277,CFP,LOOKUPS!L$6,0)*$FE$6+VLOOKUP($FA277,EP,LOOKUPS!L$8,0)*$FF$6+VLOOKUP($FA277,BM,LOOKUPS!L$5,0)*$FG$6+VLOOKUP($FA277,DIV,LOOKUPS!L$7,0)*$FH$6++VLOOKUP($FA277,SIZE,LOOKUPS!L$11,0)*$FI$6),"",VLOOKUP($FA277,MOM,LOOKUPS!L$12,0)*$FB$6+VLOOKUP($FA277,STREV,LOOKUPS!L$10,0)*$FC$6+VLOOKUP($FA277,LTREV,LOOKUPS!L$9,0)*$FD$6+VLOOKUP($FA277,CFP,LOOKUPS!L$6,0)*$FE$6+VLOOKUP($FA277,EP,LOOKUPS!L$8,0)*$FF$6+VLOOKUP($FA277,BM,LOOKUPS!L$5,0)*$FG$6+VLOOKUP($FA277,DIV,LOOKUPS!L$7,0)*$FH$6++VLOOKUP($FA277,SIZE,LOOKUPS!L$11,0)*$FI$6)</f>
        <v/>
      </c>
    </row>
    <row r="278" spans="1:167" x14ac:dyDescent="0.3">
      <c r="A278" s="1">
        <v>194905</v>
      </c>
      <c r="B278" s="1">
        <v>-8.65</v>
      </c>
      <c r="C278" s="1">
        <v>-6.34</v>
      </c>
      <c r="D278" s="1">
        <v>-5.09</v>
      </c>
      <c r="E278" s="1">
        <v>-4.59</v>
      </c>
      <c r="F278" s="1">
        <v>-4.28</v>
      </c>
      <c r="G278" s="1">
        <v>-3.29</v>
      </c>
      <c r="H278" s="1">
        <v>-2.23</v>
      </c>
      <c r="I278" s="1">
        <v>-3.85</v>
      </c>
      <c r="J278" s="1">
        <v>-1.87</v>
      </c>
      <c r="K278" s="1">
        <v>-2.5299999999999998</v>
      </c>
      <c r="M278" s="1">
        <v>194806</v>
      </c>
      <c r="N278" s="1">
        <v>-1.21</v>
      </c>
      <c r="O278" s="1">
        <v>-0.27</v>
      </c>
      <c r="P278" s="1">
        <v>-1.27</v>
      </c>
      <c r="Q278" s="1">
        <v>-1.46</v>
      </c>
      <c r="R278" s="1">
        <v>0.14000000000000001</v>
      </c>
      <c r="S278" s="1">
        <v>0.28000000000000003</v>
      </c>
      <c r="T278" s="1">
        <v>-2.5499999999999998</v>
      </c>
      <c r="U278" s="1">
        <v>-1.96</v>
      </c>
      <c r="V278" s="1">
        <v>-2.4</v>
      </c>
      <c r="W278" s="1">
        <v>-2.84</v>
      </c>
      <c r="Y278" s="1">
        <v>195305</v>
      </c>
      <c r="Z278" s="1">
        <v>-0.95</v>
      </c>
      <c r="AA278" s="1">
        <v>0.94</v>
      </c>
      <c r="AB278" s="1">
        <v>1.1499999999999999</v>
      </c>
      <c r="AC278" s="1">
        <v>0.01</v>
      </c>
      <c r="AD278" s="1">
        <v>1.03</v>
      </c>
      <c r="AE278" s="1">
        <v>0.62</v>
      </c>
      <c r="AF278" s="1">
        <v>0.35</v>
      </c>
      <c r="AG278" s="1">
        <v>0.77</v>
      </c>
      <c r="AH278" s="1">
        <v>1.65</v>
      </c>
      <c r="AI278" s="1">
        <v>1.42</v>
      </c>
      <c r="AK278">
        <v>197311</v>
      </c>
      <c r="AL278">
        <v>-20.83</v>
      </c>
      <c r="AM278">
        <v>-20.63</v>
      </c>
      <c r="AN278">
        <v>-17.98</v>
      </c>
      <c r="AO278">
        <v>-16.27</v>
      </c>
      <c r="AP278">
        <v>-20.98</v>
      </c>
      <c r="AQ278">
        <v>-19.71</v>
      </c>
      <c r="AR278">
        <v>-17.559999999999999</v>
      </c>
      <c r="AS278">
        <v>-16.170000000000002</v>
      </c>
      <c r="AT278">
        <v>-16.7</v>
      </c>
      <c r="AU278">
        <v>-21.58</v>
      </c>
      <c r="AV278">
        <v>-20.25</v>
      </c>
      <c r="AW278">
        <v>-19.88</v>
      </c>
      <c r="AX278">
        <v>-19.510000000000002</v>
      </c>
      <c r="AY278">
        <v>-17.190000000000001</v>
      </c>
      <c r="AZ278">
        <v>-17.93</v>
      </c>
      <c r="BA278">
        <v>-17.149999999999999</v>
      </c>
      <c r="BB278">
        <v>-15.12</v>
      </c>
      <c r="BC278">
        <v>-16.32</v>
      </c>
      <c r="BD278">
        <v>-16.940000000000001</v>
      </c>
      <c r="BF278" s="1">
        <v>197311</v>
      </c>
      <c r="BG278" s="1">
        <v>-20.27</v>
      </c>
      <c r="BH278" s="1">
        <v>-20.56</v>
      </c>
      <c r="BI278" s="1">
        <v>-18.440000000000001</v>
      </c>
      <c r="BJ278" s="1">
        <v>-16.059999999999999</v>
      </c>
      <c r="BK278" s="1">
        <v>-20.48</v>
      </c>
      <c r="BL278" s="1">
        <v>-20.32</v>
      </c>
      <c r="BM278" s="1">
        <v>-17.95</v>
      </c>
      <c r="BN278" s="1">
        <v>-16.59</v>
      </c>
      <c r="BO278" s="1">
        <v>-16.32</v>
      </c>
      <c r="BP278" s="1">
        <v>-20.55</v>
      </c>
      <c r="BQ278" s="1">
        <v>-20.399999999999999</v>
      </c>
      <c r="BR278" s="1">
        <v>-20.72</v>
      </c>
      <c r="BS278" s="1">
        <v>-19.850000000000001</v>
      </c>
      <c r="BT278" s="1">
        <v>-18.420000000000002</v>
      </c>
      <c r="BU278" s="1">
        <v>-17.440000000000001</v>
      </c>
      <c r="BV278" s="1">
        <v>-17.89</v>
      </c>
      <c r="BW278" s="1">
        <v>-15.48</v>
      </c>
      <c r="BX278" s="1">
        <v>-15.48</v>
      </c>
      <c r="BY278" s="1">
        <v>-16.850000000000001</v>
      </c>
      <c r="CA278" s="1">
        <v>194811</v>
      </c>
      <c r="CB278" s="1">
        <v>-17.16</v>
      </c>
      <c r="CC278" s="1">
        <v>-9.25</v>
      </c>
      <c r="CD278" s="1">
        <v>-10.43</v>
      </c>
      <c r="CE278" s="1">
        <v>-12.37</v>
      </c>
      <c r="CF278" s="1">
        <v>-9.5299999999999994</v>
      </c>
      <c r="CG278" s="1">
        <v>-9.42</v>
      </c>
      <c r="CH278" s="1">
        <v>-9.65</v>
      </c>
      <c r="CI278" s="1">
        <v>-11.48</v>
      </c>
      <c r="CJ278" s="1">
        <v>-13.2</v>
      </c>
      <c r="CK278" s="1">
        <v>-8.89</v>
      </c>
      <c r="CL278" s="1">
        <v>-10.17</v>
      </c>
      <c r="CM278" s="1">
        <v>-8.68</v>
      </c>
      <c r="CN278" s="1">
        <v>-10.18</v>
      </c>
      <c r="CO278" s="1">
        <v>-8.57</v>
      </c>
      <c r="CP278" s="1">
        <v>-10.73</v>
      </c>
      <c r="CQ278" s="1">
        <v>-12.25</v>
      </c>
      <c r="CR278" s="1">
        <v>-10.72</v>
      </c>
      <c r="CS278" s="1">
        <v>-11.54</v>
      </c>
      <c r="CT278" s="1">
        <v>-14.85</v>
      </c>
      <c r="CV278" s="1">
        <v>194911</v>
      </c>
      <c r="CW278" s="1">
        <v>-2.42</v>
      </c>
      <c r="CX278" s="1">
        <v>0.86</v>
      </c>
      <c r="CY278" s="1">
        <v>1.1599999999999999</v>
      </c>
      <c r="CZ278" s="1">
        <v>2.0699999999999998</v>
      </c>
      <c r="DA278" s="1">
        <v>0.53</v>
      </c>
      <c r="DB278" s="1">
        <v>1.1499999999999999</v>
      </c>
      <c r="DC278" s="1">
        <v>1.5</v>
      </c>
      <c r="DD278" s="1">
        <v>1.73</v>
      </c>
      <c r="DE278" s="1">
        <v>1.79</v>
      </c>
      <c r="DF278" s="1">
        <v>-0.1</v>
      </c>
      <c r="DG278" s="1">
        <v>1.1599999999999999</v>
      </c>
      <c r="DH278" s="1">
        <v>1.51</v>
      </c>
      <c r="DI278" s="1">
        <v>0.79</v>
      </c>
      <c r="DJ278" s="1">
        <v>1.77</v>
      </c>
      <c r="DK278" s="1">
        <v>1.23</v>
      </c>
      <c r="DL278" s="1">
        <v>0.83</v>
      </c>
      <c r="DM278" s="1">
        <v>2.64</v>
      </c>
      <c r="DN278" s="1">
        <v>1.82</v>
      </c>
      <c r="DO278" s="1">
        <v>1.76</v>
      </c>
      <c r="DQ278" s="1">
        <v>194811</v>
      </c>
      <c r="DR278" s="1">
        <v>-99.99</v>
      </c>
      <c r="DS278" s="1">
        <v>-11.69</v>
      </c>
      <c r="DT278" s="1">
        <v>-10.68</v>
      </c>
      <c r="DU278" s="1">
        <v>-9.68</v>
      </c>
      <c r="DV278" s="1">
        <v>-11.76</v>
      </c>
      <c r="DW278" s="1">
        <v>-10.7</v>
      </c>
      <c r="DX278" s="1">
        <v>-10.39</v>
      </c>
      <c r="DY278" s="1">
        <v>-10.79</v>
      </c>
      <c r="DZ278" s="1">
        <v>-9.76</v>
      </c>
      <c r="EA278" s="1">
        <v>-10.81</v>
      </c>
      <c r="EB278" s="1">
        <v>-12.72</v>
      </c>
      <c r="EC278" s="1">
        <v>-11.55</v>
      </c>
      <c r="ED278" s="1">
        <v>-9.85</v>
      </c>
      <c r="EE278" s="1">
        <v>-10.73</v>
      </c>
      <c r="EF278" s="1">
        <v>-10.06</v>
      </c>
      <c r="EG278" s="1">
        <v>-12.07</v>
      </c>
      <c r="EH278" s="1">
        <v>-9.5</v>
      </c>
      <c r="EI278" s="1">
        <v>-10.23</v>
      </c>
      <c r="EJ278" s="1">
        <v>-9.2899999999999991</v>
      </c>
      <c r="EL278">
        <v>194811</v>
      </c>
      <c r="EM278">
        <v>-9.3000000000000007</v>
      </c>
      <c r="EN278">
        <v>-0.62</v>
      </c>
      <c r="EO278">
        <v>-4.1399999999999997</v>
      </c>
      <c r="EP278">
        <v>0.04</v>
      </c>
      <c r="ER278" s="1">
        <v>194905</v>
      </c>
      <c r="ES278" s="1">
        <v>3.04</v>
      </c>
      <c r="EU278" s="1">
        <v>194806</v>
      </c>
      <c r="EV278" s="1">
        <v>0.93</v>
      </c>
      <c r="EX278" s="1">
        <v>195305</v>
      </c>
      <c r="EY278" s="1">
        <v>-1.3</v>
      </c>
      <c r="FA278" s="1">
        <v>194905</v>
      </c>
      <c r="FB278" s="1" t="str">
        <f>IF(ISERROR(VLOOKUP($FA278,MOM,LOOKUPS!C$12,0)*$FB$6+VLOOKUP($FA278,STREV,LOOKUPS!C$10,0)*$FC$6+VLOOKUP($FA278,LTREV,LOOKUPS!C$9,0)*$FD$6+VLOOKUP($FA278,CFP,LOOKUPS!C$6,0)*$FE$6+VLOOKUP($FA278,EP,LOOKUPS!C$8,0)*$FF$6+VLOOKUP($FA278,BM,LOOKUPS!C$5,0)*$FG$6+VLOOKUP($FA278,DIV,LOOKUPS!C$7,0)*$FH$6++VLOOKUP($FA278,SIZE,LOOKUPS!C$11,0)*$FI$6),"",VLOOKUP($FA278,MOM,LOOKUPS!C$12,0)*$FB$6+VLOOKUP($FA278,STREV,LOOKUPS!C$10,0)*$FC$6+VLOOKUP($FA278,LTREV,LOOKUPS!C$9,0)*$FD$6+VLOOKUP($FA278,CFP,LOOKUPS!C$6,0)*$FE$6+VLOOKUP($FA278,EP,LOOKUPS!C$8,0)*$FF$6+VLOOKUP($FA278,BM,LOOKUPS!C$5,0)*$FG$6+VLOOKUP($FA278,DIV,LOOKUPS!C$7,0)*$FH$6++VLOOKUP($FA278,SIZE,LOOKUPS!C$11,0)*$FI$6)</f>
        <v/>
      </c>
      <c r="FC278" s="1" t="str">
        <f>IF(ISERROR(VLOOKUP($FA278,MOM,LOOKUPS!D$12,0)*$FB$6+VLOOKUP($FA278,STREV,LOOKUPS!D$10,0)*$FC$6+VLOOKUP($FA278,LTREV,LOOKUPS!D$9,0)*$FD$6+VLOOKUP($FA278,CFP,LOOKUPS!D$6,0)*$FE$6+VLOOKUP($FA278,EP,LOOKUPS!D$8,0)*$FF$6+VLOOKUP($FA278,BM,LOOKUPS!D$5,0)*$FG$6+VLOOKUP($FA278,DIV,LOOKUPS!D$7,0)*$FH$6++VLOOKUP($FA278,SIZE,LOOKUPS!D$11,0)*$FI$6),"",VLOOKUP($FA278,MOM,LOOKUPS!D$12,0)*$FB$6+VLOOKUP($FA278,STREV,LOOKUPS!D$10,0)*$FC$6+VLOOKUP($FA278,LTREV,LOOKUPS!D$9,0)*$FD$6+VLOOKUP($FA278,CFP,LOOKUPS!D$6,0)*$FE$6+VLOOKUP($FA278,EP,LOOKUPS!D$8,0)*$FF$6+VLOOKUP($FA278,BM,LOOKUPS!D$5,0)*$FG$6+VLOOKUP($FA278,DIV,LOOKUPS!D$7,0)*$FH$6++VLOOKUP($FA278,SIZE,LOOKUPS!D$11,0)*$FI$6)</f>
        <v/>
      </c>
      <c r="FD278" s="1" t="str">
        <f>IF(ISERROR(VLOOKUP($FA278,MOM,LOOKUPS!E$12,0)*$FB$6+VLOOKUP($FA278,STREV,LOOKUPS!E$10,0)*$FC$6+VLOOKUP($FA278,LTREV,LOOKUPS!E$9,0)*$FD$6+VLOOKUP($FA278,CFP,LOOKUPS!E$6,0)*$FE$6+VLOOKUP($FA278,EP,LOOKUPS!E$8,0)*$FF$6+VLOOKUP($FA278,BM,LOOKUPS!E$5,0)*$FG$6+VLOOKUP($FA278,DIV,LOOKUPS!E$7,0)*$FH$6++VLOOKUP($FA278,SIZE,LOOKUPS!E$11,0)*$FI$6),"",VLOOKUP($FA278,MOM,LOOKUPS!E$12,0)*$FB$6+VLOOKUP($FA278,STREV,LOOKUPS!E$10,0)*$FC$6+VLOOKUP($FA278,LTREV,LOOKUPS!E$9,0)*$FD$6+VLOOKUP($FA278,CFP,LOOKUPS!E$6,0)*$FE$6+VLOOKUP($FA278,EP,LOOKUPS!E$8,0)*$FF$6+VLOOKUP($FA278,BM,LOOKUPS!E$5,0)*$FG$6+VLOOKUP($FA278,DIV,LOOKUPS!E$7,0)*$FH$6++VLOOKUP($FA278,SIZE,LOOKUPS!E$11,0)*$FI$6)</f>
        <v/>
      </c>
      <c r="FE278" s="1" t="str">
        <f>IF(ISERROR(VLOOKUP($FA278,MOM,LOOKUPS!F$12,0)*$FB$6+VLOOKUP($FA278,STREV,LOOKUPS!F$10,0)*$FC$6+VLOOKUP($FA278,LTREV,LOOKUPS!F$9,0)*$FD$6+VLOOKUP($FA278,CFP,LOOKUPS!F$6,0)*$FE$6+VLOOKUP($FA278,EP,LOOKUPS!F$8,0)*$FF$6+VLOOKUP($FA278,BM,LOOKUPS!F$5,0)*$FG$6+VLOOKUP($FA278,DIV,LOOKUPS!F$7,0)*$FH$6++VLOOKUP($FA278,SIZE,LOOKUPS!F$11,0)*$FI$6),"",VLOOKUP($FA278,MOM,LOOKUPS!F$12,0)*$FB$6+VLOOKUP($FA278,STREV,LOOKUPS!F$10,0)*$FC$6+VLOOKUP($FA278,LTREV,LOOKUPS!F$9,0)*$FD$6+VLOOKUP($FA278,CFP,LOOKUPS!F$6,0)*$FE$6+VLOOKUP($FA278,EP,LOOKUPS!F$8,0)*$FF$6+VLOOKUP($FA278,BM,LOOKUPS!F$5,0)*$FG$6+VLOOKUP($FA278,DIV,LOOKUPS!F$7,0)*$FH$6++VLOOKUP($FA278,SIZE,LOOKUPS!F$11,0)*$FI$6)</f>
        <v/>
      </c>
      <c r="FF278" s="1" t="str">
        <f>IF(ISERROR(VLOOKUP($FA278,MOM,LOOKUPS!G$12,0)*$FB$6+VLOOKUP($FA278,STREV,LOOKUPS!G$10,0)*$FC$6+VLOOKUP($FA278,LTREV,LOOKUPS!G$9,0)*$FD$6+VLOOKUP($FA278,CFP,LOOKUPS!G$6,0)*$FE$6+VLOOKUP($FA278,EP,LOOKUPS!G$8,0)*$FF$6+VLOOKUP($FA278,BM,LOOKUPS!G$5,0)*$FG$6+VLOOKUP($FA278,DIV,LOOKUPS!G$7,0)*$FH$6++VLOOKUP($FA278,SIZE,LOOKUPS!G$11,0)*$FI$6),"",VLOOKUP($FA278,MOM,LOOKUPS!G$12,0)*$FB$6+VLOOKUP($FA278,STREV,LOOKUPS!G$10,0)*$FC$6+VLOOKUP($FA278,LTREV,LOOKUPS!G$9,0)*$FD$6+VLOOKUP($FA278,CFP,LOOKUPS!G$6,0)*$FE$6+VLOOKUP($FA278,EP,LOOKUPS!G$8,0)*$FF$6+VLOOKUP($FA278,BM,LOOKUPS!G$5,0)*$FG$6+VLOOKUP($FA278,DIV,LOOKUPS!G$7,0)*$FH$6++VLOOKUP($FA278,SIZE,LOOKUPS!G$11,0)*$FI$6)</f>
        <v/>
      </c>
      <c r="FG278" s="1" t="str">
        <f>IF(ISERROR(VLOOKUP($FA278,MOM,LOOKUPS!H$12,0)*$FB$6+VLOOKUP($FA278,STREV,LOOKUPS!H$10,0)*$FC$6+VLOOKUP($FA278,LTREV,LOOKUPS!H$9,0)*$FD$6+VLOOKUP($FA278,CFP,LOOKUPS!H$6,0)*$FE$6+VLOOKUP($FA278,EP,LOOKUPS!H$8,0)*$FF$6+VLOOKUP($FA278,BM,LOOKUPS!H$5,0)*$FG$6+VLOOKUP($FA278,DIV,LOOKUPS!H$7,0)*$FH$6++VLOOKUP($FA278,SIZE,LOOKUPS!H$11,0)*$FI$6),"",VLOOKUP($FA278,MOM,LOOKUPS!H$12,0)*$FB$6+VLOOKUP($FA278,STREV,LOOKUPS!H$10,0)*$FC$6+VLOOKUP($FA278,LTREV,LOOKUPS!H$9,0)*$FD$6+VLOOKUP($FA278,CFP,LOOKUPS!H$6,0)*$FE$6+VLOOKUP($FA278,EP,LOOKUPS!H$8,0)*$FF$6+VLOOKUP($FA278,BM,LOOKUPS!H$5,0)*$FG$6+VLOOKUP($FA278,DIV,LOOKUPS!H$7,0)*$FH$6++VLOOKUP($FA278,SIZE,LOOKUPS!H$11,0)*$FI$6)</f>
        <v/>
      </c>
      <c r="FH278" s="1" t="str">
        <f>IF(ISERROR(VLOOKUP($FA278,MOM,LOOKUPS!I$12,0)*$FB$6+VLOOKUP($FA278,STREV,LOOKUPS!I$10,0)*$FC$6+VLOOKUP($FA278,LTREV,LOOKUPS!I$9,0)*$FD$6+VLOOKUP($FA278,CFP,LOOKUPS!I$6,0)*$FE$6+VLOOKUP($FA278,EP,LOOKUPS!I$8,0)*$FF$6+VLOOKUP($FA278,BM,LOOKUPS!I$5,0)*$FG$6+VLOOKUP($FA278,DIV,LOOKUPS!I$7,0)*$FH$6++VLOOKUP($FA278,SIZE,LOOKUPS!I$11,0)*$FI$6),"",VLOOKUP($FA278,MOM,LOOKUPS!I$12,0)*$FB$6+VLOOKUP($FA278,STREV,LOOKUPS!I$10,0)*$FC$6+VLOOKUP($FA278,LTREV,LOOKUPS!I$9,0)*$FD$6+VLOOKUP($FA278,CFP,LOOKUPS!I$6,0)*$FE$6+VLOOKUP($FA278,EP,LOOKUPS!I$8,0)*$FF$6+VLOOKUP($FA278,BM,LOOKUPS!I$5,0)*$FG$6+VLOOKUP($FA278,DIV,LOOKUPS!I$7,0)*$FH$6++VLOOKUP($FA278,SIZE,LOOKUPS!I$11,0)*$FI$6)</f>
        <v/>
      </c>
      <c r="FI278" s="1" t="str">
        <f>IF(ISERROR(VLOOKUP($FA278,MOM,LOOKUPS!J$12,0)*$FB$6+VLOOKUP($FA278,STREV,LOOKUPS!J$10,0)*$FC$6+VLOOKUP($FA278,LTREV,LOOKUPS!J$9,0)*$FD$6+VLOOKUP($FA278,CFP,LOOKUPS!J$6,0)*$FE$6+VLOOKUP($FA278,EP,LOOKUPS!J$8,0)*$FF$6+VLOOKUP($FA278,BM,LOOKUPS!J$5,0)*$FG$6+VLOOKUP($FA278,DIV,LOOKUPS!J$7,0)*$FH$6++VLOOKUP($FA278,SIZE,LOOKUPS!J$11,0)*$FI$6),"",VLOOKUP($FA278,MOM,LOOKUPS!J$12,0)*$FB$6+VLOOKUP($FA278,STREV,LOOKUPS!J$10,0)*$FC$6+VLOOKUP($FA278,LTREV,LOOKUPS!J$9,0)*$FD$6+VLOOKUP($FA278,CFP,LOOKUPS!J$6,0)*$FE$6+VLOOKUP($FA278,EP,LOOKUPS!J$8,0)*$FF$6+VLOOKUP($FA278,BM,LOOKUPS!J$5,0)*$FG$6+VLOOKUP($FA278,DIV,LOOKUPS!J$7,0)*$FH$6++VLOOKUP($FA278,SIZE,LOOKUPS!J$11,0)*$FI$6)</f>
        <v/>
      </c>
      <c r="FJ278" s="1" t="str">
        <f>IF(ISERROR(VLOOKUP($FA278,MOM,LOOKUPS!K$12,0)*$FB$6+VLOOKUP($FA278,STREV,LOOKUPS!K$10,0)*$FC$6+VLOOKUP($FA278,LTREV,LOOKUPS!K$9,0)*$FD$6+VLOOKUP($FA278,CFP,LOOKUPS!K$6,0)*$FE$6+VLOOKUP($FA278,EP,LOOKUPS!K$8,0)*$FF$6+VLOOKUP($FA278,BM,LOOKUPS!K$5,0)*$FG$6+VLOOKUP($FA278,DIV,LOOKUPS!K$7,0)*$FH$6++VLOOKUP($FA278,SIZE,LOOKUPS!K$11,0)*$FI$6),"",VLOOKUP($FA278,MOM,LOOKUPS!K$12,0)*$FB$6+VLOOKUP($FA278,STREV,LOOKUPS!K$10,0)*$FC$6+VLOOKUP($FA278,LTREV,LOOKUPS!K$9,0)*$FD$6+VLOOKUP($FA278,CFP,LOOKUPS!K$6,0)*$FE$6+VLOOKUP($FA278,EP,LOOKUPS!K$8,0)*$FF$6+VLOOKUP($FA278,BM,LOOKUPS!K$5,0)*$FG$6+VLOOKUP($FA278,DIV,LOOKUPS!K$7,0)*$FH$6++VLOOKUP($FA278,SIZE,LOOKUPS!K$11,0)*$FI$6)</f>
        <v/>
      </c>
      <c r="FK278" s="1" t="str">
        <f>IF(ISERROR(VLOOKUP($FA278,MOM,LOOKUPS!L$12,0)*$FB$6+VLOOKUP($FA278,STREV,LOOKUPS!L$10,0)*$FC$6+VLOOKUP($FA278,LTREV,LOOKUPS!L$9,0)*$FD$6+VLOOKUP($FA278,CFP,LOOKUPS!L$6,0)*$FE$6+VLOOKUP($FA278,EP,LOOKUPS!L$8,0)*$FF$6+VLOOKUP($FA278,BM,LOOKUPS!L$5,0)*$FG$6+VLOOKUP($FA278,DIV,LOOKUPS!L$7,0)*$FH$6++VLOOKUP($FA278,SIZE,LOOKUPS!L$11,0)*$FI$6),"",VLOOKUP($FA278,MOM,LOOKUPS!L$12,0)*$FB$6+VLOOKUP($FA278,STREV,LOOKUPS!L$10,0)*$FC$6+VLOOKUP($FA278,LTREV,LOOKUPS!L$9,0)*$FD$6+VLOOKUP($FA278,CFP,LOOKUPS!L$6,0)*$FE$6+VLOOKUP($FA278,EP,LOOKUPS!L$8,0)*$FF$6+VLOOKUP($FA278,BM,LOOKUPS!L$5,0)*$FG$6+VLOOKUP($FA278,DIV,LOOKUPS!L$7,0)*$FH$6++VLOOKUP($FA278,SIZE,LOOKUPS!L$11,0)*$FI$6)</f>
        <v/>
      </c>
    </row>
    <row r="279" spans="1:167" x14ac:dyDescent="0.3">
      <c r="A279" s="1">
        <v>194906</v>
      </c>
      <c r="B279" s="1">
        <v>-0.35</v>
      </c>
      <c r="C279" s="1">
        <v>-0.56999999999999995</v>
      </c>
      <c r="D279" s="1">
        <v>-0.45</v>
      </c>
      <c r="E279" s="1">
        <v>-0.71</v>
      </c>
      <c r="F279" s="1">
        <v>-1.46</v>
      </c>
      <c r="G279" s="1">
        <v>-1.93</v>
      </c>
      <c r="H279" s="1">
        <v>-1.2</v>
      </c>
      <c r="I279" s="1">
        <v>0.25</v>
      </c>
      <c r="J279" s="1">
        <v>-1.1499999999999999</v>
      </c>
      <c r="K279" s="1">
        <v>-0.09</v>
      </c>
      <c r="M279" s="1">
        <v>194807</v>
      </c>
      <c r="N279" s="1">
        <v>-3.75</v>
      </c>
      <c r="O279" s="1">
        <v>-5.07</v>
      </c>
      <c r="P279" s="1">
        <v>-5.38</v>
      </c>
      <c r="Q279" s="1">
        <v>-4.54</v>
      </c>
      <c r="R279" s="1">
        <v>-4.88</v>
      </c>
      <c r="S279" s="1">
        <v>-4.38</v>
      </c>
      <c r="T279" s="1">
        <v>-4.9000000000000004</v>
      </c>
      <c r="U279" s="1">
        <v>-5.35</v>
      </c>
      <c r="V279" s="1">
        <v>-6.57</v>
      </c>
      <c r="W279" s="1">
        <v>-7.97</v>
      </c>
      <c r="Y279" s="1">
        <v>195306</v>
      </c>
      <c r="Z279" s="1">
        <v>-5.27</v>
      </c>
      <c r="AA279" s="1">
        <v>-4.6500000000000004</v>
      </c>
      <c r="AB279" s="1">
        <v>-3.29</v>
      </c>
      <c r="AC279" s="1">
        <v>-2.16</v>
      </c>
      <c r="AD279" s="1">
        <v>-2.36</v>
      </c>
      <c r="AE279" s="1">
        <v>-3.1</v>
      </c>
      <c r="AF279" s="1">
        <v>-2.66</v>
      </c>
      <c r="AG279" s="1">
        <v>-3.13</v>
      </c>
      <c r="AH279" s="1">
        <v>-2.64</v>
      </c>
      <c r="AI279" s="1">
        <v>-3.58</v>
      </c>
      <c r="AK279">
        <v>197312</v>
      </c>
      <c r="AL279">
        <v>-9.3800000000000008</v>
      </c>
      <c r="AM279">
        <v>-3.59</v>
      </c>
      <c r="AN279">
        <v>-2.4700000000000002</v>
      </c>
      <c r="AO279">
        <v>-3.02</v>
      </c>
      <c r="AP279">
        <v>-3.31</v>
      </c>
      <c r="AQ279">
        <v>-3.21</v>
      </c>
      <c r="AR279">
        <v>-2.89</v>
      </c>
      <c r="AS279">
        <v>-2.0699999999999998</v>
      </c>
      <c r="AT279">
        <v>-3.37</v>
      </c>
      <c r="AU279">
        <v>-2.44</v>
      </c>
      <c r="AV279">
        <v>-4.37</v>
      </c>
      <c r="AW279">
        <v>-4.1900000000000004</v>
      </c>
      <c r="AX279">
        <v>-2.0299999999999998</v>
      </c>
      <c r="AY279">
        <v>-3.11</v>
      </c>
      <c r="AZ279">
        <v>-2.67</v>
      </c>
      <c r="BA279">
        <v>-2.06</v>
      </c>
      <c r="BB279">
        <v>-2.08</v>
      </c>
      <c r="BC279">
        <v>-2.36</v>
      </c>
      <c r="BD279">
        <v>-4.03</v>
      </c>
      <c r="BF279" s="1">
        <v>197312</v>
      </c>
      <c r="BG279" s="1">
        <v>-7.89</v>
      </c>
      <c r="BH279" s="1">
        <v>-3.39</v>
      </c>
      <c r="BI279" s="1">
        <v>-2.34</v>
      </c>
      <c r="BJ279" s="1">
        <v>-3.35</v>
      </c>
      <c r="BK279" s="1">
        <v>-3.92</v>
      </c>
      <c r="BL279" s="1">
        <v>-2.52</v>
      </c>
      <c r="BM279" s="1">
        <v>-2.66</v>
      </c>
      <c r="BN279" s="1">
        <v>-1.69</v>
      </c>
      <c r="BO279" s="1">
        <v>-3.87</v>
      </c>
      <c r="BP279" s="1">
        <v>-3.58</v>
      </c>
      <c r="BQ279" s="1">
        <v>-4.3099999999999996</v>
      </c>
      <c r="BR279" s="1">
        <v>-2.29</v>
      </c>
      <c r="BS279" s="1">
        <v>-2.78</v>
      </c>
      <c r="BT279" s="1">
        <v>-3.76</v>
      </c>
      <c r="BU279" s="1">
        <v>-1.45</v>
      </c>
      <c r="BV279" s="1">
        <v>-1.1299999999999999</v>
      </c>
      <c r="BW279" s="1">
        <v>-2.17</v>
      </c>
      <c r="BX279" s="1">
        <v>-1.73</v>
      </c>
      <c r="BY279" s="1">
        <v>-5.23</v>
      </c>
      <c r="CA279" s="1">
        <v>194812</v>
      </c>
      <c r="CB279" s="1">
        <v>-2.87</v>
      </c>
      <c r="CC279" s="1">
        <v>3.16</v>
      </c>
      <c r="CD279" s="1">
        <v>0.46</v>
      </c>
      <c r="CE279" s="1">
        <v>0.51</v>
      </c>
      <c r="CF279" s="1">
        <v>3.52</v>
      </c>
      <c r="CG279" s="1">
        <v>1.78</v>
      </c>
      <c r="CH279" s="1">
        <v>0.27</v>
      </c>
      <c r="CI279" s="1">
        <v>0.06</v>
      </c>
      <c r="CJ279" s="1">
        <v>0.79</v>
      </c>
      <c r="CK279" s="1">
        <v>3.72</v>
      </c>
      <c r="CL279" s="1">
        <v>3.32</v>
      </c>
      <c r="CM279" s="1">
        <v>2.44</v>
      </c>
      <c r="CN279" s="1">
        <v>1.1200000000000001</v>
      </c>
      <c r="CO279" s="1">
        <v>-0.03</v>
      </c>
      <c r="CP279" s="1">
        <v>0.57999999999999996</v>
      </c>
      <c r="CQ279" s="1">
        <v>0.16</v>
      </c>
      <c r="CR279" s="1">
        <v>-0.04</v>
      </c>
      <c r="CS279" s="1">
        <v>0.19</v>
      </c>
      <c r="CT279" s="1">
        <v>1.39</v>
      </c>
      <c r="CV279" s="1">
        <v>194912</v>
      </c>
      <c r="CW279" s="1">
        <v>10.88</v>
      </c>
      <c r="CX279" s="1">
        <v>6.68</v>
      </c>
      <c r="CY279" s="1">
        <v>6.08</v>
      </c>
      <c r="CZ279" s="1">
        <v>7.28</v>
      </c>
      <c r="DA279" s="1">
        <v>7.34</v>
      </c>
      <c r="DB279" s="1">
        <v>5.58</v>
      </c>
      <c r="DC279" s="1">
        <v>5.63</v>
      </c>
      <c r="DD279" s="1">
        <v>7.49</v>
      </c>
      <c r="DE279" s="1">
        <v>7.05</v>
      </c>
      <c r="DF279" s="1">
        <v>8.73</v>
      </c>
      <c r="DG279" s="1">
        <v>5.91</v>
      </c>
      <c r="DH279" s="1">
        <v>5.37</v>
      </c>
      <c r="DI279" s="1">
        <v>5.8</v>
      </c>
      <c r="DJ279" s="1">
        <v>6.36</v>
      </c>
      <c r="DK279" s="1">
        <v>4.8899999999999997</v>
      </c>
      <c r="DL279" s="1">
        <v>7.24</v>
      </c>
      <c r="DM279" s="1">
        <v>7.74</v>
      </c>
      <c r="DN279" s="1">
        <v>7.42</v>
      </c>
      <c r="DO279" s="1">
        <v>6.69</v>
      </c>
      <c r="DQ279" s="1">
        <v>194812</v>
      </c>
      <c r="DR279" s="1">
        <v>-99.99</v>
      </c>
      <c r="DS279" s="1">
        <v>-1.05</v>
      </c>
      <c r="DT279" s="1">
        <v>1.47</v>
      </c>
      <c r="DU279" s="1">
        <v>3.38</v>
      </c>
      <c r="DV279" s="1">
        <v>-1.66</v>
      </c>
      <c r="DW279" s="1">
        <v>0.19</v>
      </c>
      <c r="DX279" s="1">
        <v>1.69</v>
      </c>
      <c r="DY279" s="1">
        <v>2.67</v>
      </c>
      <c r="DZ279" s="1">
        <v>3.53</v>
      </c>
      <c r="EA279" s="1">
        <v>-2.8</v>
      </c>
      <c r="EB279" s="1">
        <v>-0.5</v>
      </c>
      <c r="EC279" s="1">
        <v>0.17</v>
      </c>
      <c r="ED279" s="1">
        <v>0.22</v>
      </c>
      <c r="EE279" s="1">
        <v>1.1599999999999999</v>
      </c>
      <c r="EF279" s="1">
        <v>2.21</v>
      </c>
      <c r="EG279" s="1">
        <v>2.29</v>
      </c>
      <c r="EH279" s="1">
        <v>3.06</v>
      </c>
      <c r="EI279" s="1">
        <v>3.45</v>
      </c>
      <c r="EJ279" s="1">
        <v>3.62</v>
      </c>
      <c r="EL279">
        <v>194812</v>
      </c>
      <c r="EM279">
        <v>3.26</v>
      </c>
      <c r="EN279">
        <v>-2.8</v>
      </c>
      <c r="EO279">
        <v>-1.94</v>
      </c>
      <c r="EP279">
        <v>0.04</v>
      </c>
      <c r="ER279" s="1">
        <v>194906</v>
      </c>
      <c r="ES279" s="1">
        <v>-1.28</v>
      </c>
      <c r="EU279" s="1">
        <v>194807</v>
      </c>
      <c r="EV279" s="1">
        <v>1.41</v>
      </c>
      <c r="EX279" s="1">
        <v>195306</v>
      </c>
      <c r="EY279" s="1">
        <v>-0.9</v>
      </c>
      <c r="FA279" s="1">
        <v>194906</v>
      </c>
      <c r="FB279" s="1" t="str">
        <f>IF(ISERROR(VLOOKUP($FA279,MOM,LOOKUPS!C$12,0)*$FB$6+VLOOKUP($FA279,STREV,LOOKUPS!C$10,0)*$FC$6+VLOOKUP($FA279,LTREV,LOOKUPS!C$9,0)*$FD$6+VLOOKUP($FA279,CFP,LOOKUPS!C$6,0)*$FE$6+VLOOKUP($FA279,EP,LOOKUPS!C$8,0)*$FF$6+VLOOKUP($FA279,BM,LOOKUPS!C$5,0)*$FG$6+VLOOKUP($FA279,DIV,LOOKUPS!C$7,0)*$FH$6++VLOOKUP($FA279,SIZE,LOOKUPS!C$11,0)*$FI$6),"",VLOOKUP($FA279,MOM,LOOKUPS!C$12,0)*$FB$6+VLOOKUP($FA279,STREV,LOOKUPS!C$10,0)*$FC$6+VLOOKUP($FA279,LTREV,LOOKUPS!C$9,0)*$FD$6+VLOOKUP($FA279,CFP,LOOKUPS!C$6,0)*$FE$6+VLOOKUP($FA279,EP,LOOKUPS!C$8,0)*$FF$6+VLOOKUP($FA279,BM,LOOKUPS!C$5,0)*$FG$6+VLOOKUP($FA279,DIV,LOOKUPS!C$7,0)*$FH$6++VLOOKUP($FA279,SIZE,LOOKUPS!C$11,0)*$FI$6)</f>
        <v/>
      </c>
      <c r="FC279" s="1" t="str">
        <f>IF(ISERROR(VLOOKUP($FA279,MOM,LOOKUPS!D$12,0)*$FB$6+VLOOKUP($FA279,STREV,LOOKUPS!D$10,0)*$FC$6+VLOOKUP($FA279,LTREV,LOOKUPS!D$9,0)*$FD$6+VLOOKUP($FA279,CFP,LOOKUPS!D$6,0)*$FE$6+VLOOKUP($FA279,EP,LOOKUPS!D$8,0)*$FF$6+VLOOKUP($FA279,BM,LOOKUPS!D$5,0)*$FG$6+VLOOKUP($FA279,DIV,LOOKUPS!D$7,0)*$FH$6++VLOOKUP($FA279,SIZE,LOOKUPS!D$11,0)*$FI$6),"",VLOOKUP($FA279,MOM,LOOKUPS!D$12,0)*$FB$6+VLOOKUP($FA279,STREV,LOOKUPS!D$10,0)*$FC$6+VLOOKUP($FA279,LTREV,LOOKUPS!D$9,0)*$FD$6+VLOOKUP($FA279,CFP,LOOKUPS!D$6,0)*$FE$6+VLOOKUP($FA279,EP,LOOKUPS!D$8,0)*$FF$6+VLOOKUP($FA279,BM,LOOKUPS!D$5,0)*$FG$6+VLOOKUP($FA279,DIV,LOOKUPS!D$7,0)*$FH$6++VLOOKUP($FA279,SIZE,LOOKUPS!D$11,0)*$FI$6)</f>
        <v/>
      </c>
      <c r="FD279" s="1" t="str">
        <f>IF(ISERROR(VLOOKUP($FA279,MOM,LOOKUPS!E$12,0)*$FB$6+VLOOKUP($FA279,STREV,LOOKUPS!E$10,0)*$FC$6+VLOOKUP($FA279,LTREV,LOOKUPS!E$9,0)*$FD$6+VLOOKUP($FA279,CFP,LOOKUPS!E$6,0)*$FE$6+VLOOKUP($FA279,EP,LOOKUPS!E$8,0)*$FF$6+VLOOKUP($FA279,BM,LOOKUPS!E$5,0)*$FG$6+VLOOKUP($FA279,DIV,LOOKUPS!E$7,0)*$FH$6++VLOOKUP($FA279,SIZE,LOOKUPS!E$11,0)*$FI$6),"",VLOOKUP($FA279,MOM,LOOKUPS!E$12,0)*$FB$6+VLOOKUP($FA279,STREV,LOOKUPS!E$10,0)*$FC$6+VLOOKUP($FA279,LTREV,LOOKUPS!E$9,0)*$FD$6+VLOOKUP($FA279,CFP,LOOKUPS!E$6,0)*$FE$6+VLOOKUP($FA279,EP,LOOKUPS!E$8,0)*$FF$6+VLOOKUP($FA279,BM,LOOKUPS!E$5,0)*$FG$6+VLOOKUP($FA279,DIV,LOOKUPS!E$7,0)*$FH$6++VLOOKUP($FA279,SIZE,LOOKUPS!E$11,0)*$FI$6)</f>
        <v/>
      </c>
      <c r="FE279" s="1" t="str">
        <f>IF(ISERROR(VLOOKUP($FA279,MOM,LOOKUPS!F$12,0)*$FB$6+VLOOKUP($FA279,STREV,LOOKUPS!F$10,0)*$FC$6+VLOOKUP($FA279,LTREV,LOOKUPS!F$9,0)*$FD$6+VLOOKUP($FA279,CFP,LOOKUPS!F$6,0)*$FE$6+VLOOKUP($FA279,EP,LOOKUPS!F$8,0)*$FF$6+VLOOKUP($FA279,BM,LOOKUPS!F$5,0)*$FG$6+VLOOKUP($FA279,DIV,LOOKUPS!F$7,0)*$FH$6++VLOOKUP($FA279,SIZE,LOOKUPS!F$11,0)*$FI$6),"",VLOOKUP($FA279,MOM,LOOKUPS!F$12,0)*$FB$6+VLOOKUP($FA279,STREV,LOOKUPS!F$10,0)*$FC$6+VLOOKUP($FA279,LTREV,LOOKUPS!F$9,0)*$FD$6+VLOOKUP($FA279,CFP,LOOKUPS!F$6,0)*$FE$6+VLOOKUP($FA279,EP,LOOKUPS!F$8,0)*$FF$6+VLOOKUP($FA279,BM,LOOKUPS!F$5,0)*$FG$6+VLOOKUP($FA279,DIV,LOOKUPS!F$7,0)*$FH$6++VLOOKUP($FA279,SIZE,LOOKUPS!F$11,0)*$FI$6)</f>
        <v/>
      </c>
      <c r="FF279" s="1" t="str">
        <f>IF(ISERROR(VLOOKUP($FA279,MOM,LOOKUPS!G$12,0)*$FB$6+VLOOKUP($FA279,STREV,LOOKUPS!G$10,0)*$FC$6+VLOOKUP($FA279,LTREV,LOOKUPS!G$9,0)*$FD$6+VLOOKUP($FA279,CFP,LOOKUPS!G$6,0)*$FE$6+VLOOKUP($FA279,EP,LOOKUPS!G$8,0)*$FF$6+VLOOKUP($FA279,BM,LOOKUPS!G$5,0)*$FG$6+VLOOKUP($FA279,DIV,LOOKUPS!G$7,0)*$FH$6++VLOOKUP($FA279,SIZE,LOOKUPS!G$11,0)*$FI$6),"",VLOOKUP($FA279,MOM,LOOKUPS!G$12,0)*$FB$6+VLOOKUP($FA279,STREV,LOOKUPS!G$10,0)*$FC$6+VLOOKUP($FA279,LTREV,LOOKUPS!G$9,0)*$FD$6+VLOOKUP($FA279,CFP,LOOKUPS!G$6,0)*$FE$6+VLOOKUP($FA279,EP,LOOKUPS!G$8,0)*$FF$6+VLOOKUP($FA279,BM,LOOKUPS!G$5,0)*$FG$6+VLOOKUP($FA279,DIV,LOOKUPS!G$7,0)*$FH$6++VLOOKUP($FA279,SIZE,LOOKUPS!G$11,0)*$FI$6)</f>
        <v/>
      </c>
      <c r="FG279" s="1" t="str">
        <f>IF(ISERROR(VLOOKUP($FA279,MOM,LOOKUPS!H$12,0)*$FB$6+VLOOKUP($FA279,STREV,LOOKUPS!H$10,0)*$FC$6+VLOOKUP($FA279,LTREV,LOOKUPS!H$9,0)*$FD$6+VLOOKUP($FA279,CFP,LOOKUPS!H$6,0)*$FE$6+VLOOKUP($FA279,EP,LOOKUPS!H$8,0)*$FF$6+VLOOKUP($FA279,BM,LOOKUPS!H$5,0)*$FG$6+VLOOKUP($FA279,DIV,LOOKUPS!H$7,0)*$FH$6++VLOOKUP($FA279,SIZE,LOOKUPS!H$11,0)*$FI$6),"",VLOOKUP($FA279,MOM,LOOKUPS!H$12,0)*$FB$6+VLOOKUP($FA279,STREV,LOOKUPS!H$10,0)*$FC$6+VLOOKUP($FA279,LTREV,LOOKUPS!H$9,0)*$FD$6+VLOOKUP($FA279,CFP,LOOKUPS!H$6,0)*$FE$6+VLOOKUP($FA279,EP,LOOKUPS!H$8,0)*$FF$6+VLOOKUP($FA279,BM,LOOKUPS!H$5,0)*$FG$6+VLOOKUP($FA279,DIV,LOOKUPS!H$7,0)*$FH$6++VLOOKUP($FA279,SIZE,LOOKUPS!H$11,0)*$FI$6)</f>
        <v/>
      </c>
      <c r="FH279" s="1" t="str">
        <f>IF(ISERROR(VLOOKUP($FA279,MOM,LOOKUPS!I$12,0)*$FB$6+VLOOKUP($FA279,STREV,LOOKUPS!I$10,0)*$FC$6+VLOOKUP($FA279,LTREV,LOOKUPS!I$9,0)*$FD$6+VLOOKUP($FA279,CFP,LOOKUPS!I$6,0)*$FE$6+VLOOKUP($FA279,EP,LOOKUPS!I$8,0)*$FF$6+VLOOKUP($FA279,BM,LOOKUPS!I$5,0)*$FG$6+VLOOKUP($FA279,DIV,LOOKUPS!I$7,0)*$FH$6++VLOOKUP($FA279,SIZE,LOOKUPS!I$11,0)*$FI$6),"",VLOOKUP($FA279,MOM,LOOKUPS!I$12,0)*$FB$6+VLOOKUP($FA279,STREV,LOOKUPS!I$10,0)*$FC$6+VLOOKUP($FA279,LTREV,LOOKUPS!I$9,0)*$FD$6+VLOOKUP($FA279,CFP,LOOKUPS!I$6,0)*$FE$6+VLOOKUP($FA279,EP,LOOKUPS!I$8,0)*$FF$6+VLOOKUP($FA279,BM,LOOKUPS!I$5,0)*$FG$6+VLOOKUP($FA279,DIV,LOOKUPS!I$7,0)*$FH$6++VLOOKUP($FA279,SIZE,LOOKUPS!I$11,0)*$FI$6)</f>
        <v/>
      </c>
      <c r="FI279" s="1" t="str">
        <f>IF(ISERROR(VLOOKUP($FA279,MOM,LOOKUPS!J$12,0)*$FB$6+VLOOKUP($FA279,STREV,LOOKUPS!J$10,0)*$FC$6+VLOOKUP($FA279,LTREV,LOOKUPS!J$9,0)*$FD$6+VLOOKUP($FA279,CFP,LOOKUPS!J$6,0)*$FE$6+VLOOKUP($FA279,EP,LOOKUPS!J$8,0)*$FF$6+VLOOKUP($FA279,BM,LOOKUPS!J$5,0)*$FG$6+VLOOKUP($FA279,DIV,LOOKUPS!J$7,0)*$FH$6++VLOOKUP($FA279,SIZE,LOOKUPS!J$11,0)*$FI$6),"",VLOOKUP($FA279,MOM,LOOKUPS!J$12,0)*$FB$6+VLOOKUP($FA279,STREV,LOOKUPS!J$10,0)*$FC$6+VLOOKUP($FA279,LTREV,LOOKUPS!J$9,0)*$FD$6+VLOOKUP($FA279,CFP,LOOKUPS!J$6,0)*$FE$6+VLOOKUP($FA279,EP,LOOKUPS!J$8,0)*$FF$6+VLOOKUP($FA279,BM,LOOKUPS!J$5,0)*$FG$6+VLOOKUP($FA279,DIV,LOOKUPS!J$7,0)*$FH$6++VLOOKUP($FA279,SIZE,LOOKUPS!J$11,0)*$FI$6)</f>
        <v/>
      </c>
      <c r="FJ279" s="1" t="str">
        <f>IF(ISERROR(VLOOKUP($FA279,MOM,LOOKUPS!K$12,0)*$FB$6+VLOOKUP($FA279,STREV,LOOKUPS!K$10,0)*$FC$6+VLOOKUP($FA279,LTREV,LOOKUPS!K$9,0)*$FD$6+VLOOKUP($FA279,CFP,LOOKUPS!K$6,0)*$FE$6+VLOOKUP($FA279,EP,LOOKUPS!K$8,0)*$FF$6+VLOOKUP($FA279,BM,LOOKUPS!K$5,0)*$FG$6+VLOOKUP($FA279,DIV,LOOKUPS!K$7,0)*$FH$6++VLOOKUP($FA279,SIZE,LOOKUPS!K$11,0)*$FI$6),"",VLOOKUP($FA279,MOM,LOOKUPS!K$12,0)*$FB$6+VLOOKUP($FA279,STREV,LOOKUPS!K$10,0)*$FC$6+VLOOKUP($FA279,LTREV,LOOKUPS!K$9,0)*$FD$6+VLOOKUP($FA279,CFP,LOOKUPS!K$6,0)*$FE$6+VLOOKUP($FA279,EP,LOOKUPS!K$8,0)*$FF$6+VLOOKUP($FA279,BM,LOOKUPS!K$5,0)*$FG$6+VLOOKUP($FA279,DIV,LOOKUPS!K$7,0)*$FH$6++VLOOKUP($FA279,SIZE,LOOKUPS!K$11,0)*$FI$6)</f>
        <v/>
      </c>
      <c r="FK279" s="1" t="str">
        <f>IF(ISERROR(VLOOKUP($FA279,MOM,LOOKUPS!L$12,0)*$FB$6+VLOOKUP($FA279,STREV,LOOKUPS!L$10,0)*$FC$6+VLOOKUP($FA279,LTREV,LOOKUPS!L$9,0)*$FD$6+VLOOKUP($FA279,CFP,LOOKUPS!L$6,0)*$FE$6+VLOOKUP($FA279,EP,LOOKUPS!L$8,0)*$FF$6+VLOOKUP($FA279,BM,LOOKUPS!L$5,0)*$FG$6+VLOOKUP($FA279,DIV,LOOKUPS!L$7,0)*$FH$6++VLOOKUP($FA279,SIZE,LOOKUPS!L$11,0)*$FI$6),"",VLOOKUP($FA279,MOM,LOOKUPS!L$12,0)*$FB$6+VLOOKUP($FA279,STREV,LOOKUPS!L$10,0)*$FC$6+VLOOKUP($FA279,LTREV,LOOKUPS!L$9,0)*$FD$6+VLOOKUP($FA279,CFP,LOOKUPS!L$6,0)*$FE$6+VLOOKUP($FA279,EP,LOOKUPS!L$8,0)*$FF$6+VLOOKUP($FA279,BM,LOOKUPS!L$5,0)*$FG$6+VLOOKUP($FA279,DIV,LOOKUPS!L$7,0)*$FH$6++VLOOKUP($FA279,SIZE,LOOKUPS!L$11,0)*$FI$6)</f>
        <v/>
      </c>
    </row>
    <row r="280" spans="1:167" x14ac:dyDescent="0.3">
      <c r="A280" s="1">
        <v>194907</v>
      </c>
      <c r="B280" s="1">
        <v>7.32</v>
      </c>
      <c r="C280" s="1">
        <v>7.22</v>
      </c>
      <c r="D280" s="1">
        <v>6.89</v>
      </c>
      <c r="E280" s="1">
        <v>6.96</v>
      </c>
      <c r="F280" s="1">
        <v>6.55</v>
      </c>
      <c r="G280" s="1">
        <v>5.91</v>
      </c>
      <c r="H280" s="1">
        <v>5.71</v>
      </c>
      <c r="I280" s="1">
        <v>5.05</v>
      </c>
      <c r="J280" s="1">
        <v>5.41</v>
      </c>
      <c r="K280" s="1">
        <v>5.69</v>
      </c>
      <c r="M280" s="1">
        <v>194808</v>
      </c>
      <c r="N280" s="1">
        <v>-0.28999999999999998</v>
      </c>
      <c r="O280" s="1">
        <v>0.57999999999999996</v>
      </c>
      <c r="P280" s="1">
        <v>0.48</v>
      </c>
      <c r="Q280" s="1">
        <v>-0.08</v>
      </c>
      <c r="R280" s="1">
        <v>-0.86</v>
      </c>
      <c r="S280" s="1">
        <v>-0.59</v>
      </c>
      <c r="T280" s="1">
        <v>-0.14000000000000001</v>
      </c>
      <c r="U280" s="1">
        <v>0.2</v>
      </c>
      <c r="V280" s="1">
        <v>-0.74</v>
      </c>
      <c r="W280" s="1">
        <v>-0.64</v>
      </c>
      <c r="Y280" s="1">
        <v>195307</v>
      </c>
      <c r="Z280" s="1">
        <v>0.49</v>
      </c>
      <c r="AA280" s="1">
        <v>1.97</v>
      </c>
      <c r="AB280" s="1">
        <v>1.71</v>
      </c>
      <c r="AC280" s="1">
        <v>0.87</v>
      </c>
      <c r="AD280" s="1">
        <v>2.4700000000000002</v>
      </c>
      <c r="AE280" s="1">
        <v>1.77</v>
      </c>
      <c r="AF280" s="1">
        <v>1.68</v>
      </c>
      <c r="AG280" s="1">
        <v>2.0499999999999998</v>
      </c>
      <c r="AH280" s="1">
        <v>1.58</v>
      </c>
      <c r="AI280" s="1">
        <v>1.84</v>
      </c>
      <c r="AK280">
        <v>197401</v>
      </c>
      <c r="AL280">
        <v>27.7</v>
      </c>
      <c r="AM280">
        <v>11.2</v>
      </c>
      <c r="AN280">
        <v>13.16</v>
      </c>
      <c r="AO280">
        <v>14.11</v>
      </c>
      <c r="AP280">
        <v>9.84</v>
      </c>
      <c r="AQ280">
        <v>13.12</v>
      </c>
      <c r="AR280">
        <v>13.66</v>
      </c>
      <c r="AS280">
        <v>12.76</v>
      </c>
      <c r="AT280">
        <v>14.88</v>
      </c>
      <c r="AU280">
        <v>8.26</v>
      </c>
      <c r="AV280">
        <v>11.78</v>
      </c>
      <c r="AW280">
        <v>14.07</v>
      </c>
      <c r="AX280">
        <v>11.95</v>
      </c>
      <c r="AY280">
        <v>13.73</v>
      </c>
      <c r="AZ280">
        <v>13.58</v>
      </c>
      <c r="BA280">
        <v>13.45</v>
      </c>
      <c r="BB280">
        <v>12.04</v>
      </c>
      <c r="BC280">
        <v>12.32</v>
      </c>
      <c r="BD280">
        <v>16.57</v>
      </c>
      <c r="BF280" s="1">
        <v>197401</v>
      </c>
      <c r="BG280" s="1">
        <v>27.66</v>
      </c>
      <c r="BH280" s="1">
        <v>10.76</v>
      </c>
      <c r="BI280" s="1">
        <v>13.05</v>
      </c>
      <c r="BJ280" s="1">
        <v>13.64</v>
      </c>
      <c r="BK280" s="1">
        <v>10.5</v>
      </c>
      <c r="BL280" s="1">
        <v>11.87</v>
      </c>
      <c r="BM280" s="1">
        <v>13.59</v>
      </c>
      <c r="BN280" s="1">
        <v>12.6</v>
      </c>
      <c r="BO280" s="1">
        <v>14.07</v>
      </c>
      <c r="BP280" s="1">
        <v>10.85</v>
      </c>
      <c r="BQ280" s="1">
        <v>10.1</v>
      </c>
      <c r="BR280" s="1">
        <v>11.33</v>
      </c>
      <c r="BS280" s="1">
        <v>12.5</v>
      </c>
      <c r="BT280" s="1">
        <v>14.44</v>
      </c>
      <c r="BU280" s="1">
        <v>12.66</v>
      </c>
      <c r="BV280" s="1">
        <v>12.51</v>
      </c>
      <c r="BW280" s="1">
        <v>12.67</v>
      </c>
      <c r="BX280" s="1">
        <v>11.59</v>
      </c>
      <c r="BY280" s="1">
        <v>15.64</v>
      </c>
      <c r="CA280" s="1">
        <v>194901</v>
      </c>
      <c r="CB280" s="1">
        <v>9.51</v>
      </c>
      <c r="CC280" s="1">
        <v>1.24</v>
      </c>
      <c r="CD280" s="1">
        <v>1.84</v>
      </c>
      <c r="CE280" s="1">
        <v>2.7</v>
      </c>
      <c r="CF280" s="1">
        <v>1.35</v>
      </c>
      <c r="CG280" s="1">
        <v>0.99</v>
      </c>
      <c r="CH280" s="1">
        <v>2.16</v>
      </c>
      <c r="CI280" s="1">
        <v>2.06</v>
      </c>
      <c r="CJ280" s="1">
        <v>3.04</v>
      </c>
      <c r="CK280" s="1">
        <v>1.38</v>
      </c>
      <c r="CL280" s="1">
        <v>1.31</v>
      </c>
      <c r="CM280" s="1">
        <v>1.02</v>
      </c>
      <c r="CN280" s="1">
        <v>0.97</v>
      </c>
      <c r="CO280" s="1">
        <v>1.36</v>
      </c>
      <c r="CP280" s="1">
        <v>2.96</v>
      </c>
      <c r="CQ280" s="1">
        <v>2.08</v>
      </c>
      <c r="CR280" s="1">
        <v>2.0299999999999998</v>
      </c>
      <c r="CS280" s="1">
        <v>2.5</v>
      </c>
      <c r="CT280" s="1">
        <v>3.58</v>
      </c>
      <c r="CV280" s="1">
        <v>195001</v>
      </c>
      <c r="CW280" s="1">
        <v>7.81</v>
      </c>
      <c r="CX280" s="1">
        <v>2.06</v>
      </c>
      <c r="CY280" s="1">
        <v>2.69</v>
      </c>
      <c r="CZ280" s="1">
        <v>6.16</v>
      </c>
      <c r="DA280" s="1">
        <v>2.5</v>
      </c>
      <c r="DB280" s="1">
        <v>2.0099999999999998</v>
      </c>
      <c r="DC280" s="1">
        <v>2.76</v>
      </c>
      <c r="DD280" s="1">
        <v>3.92</v>
      </c>
      <c r="DE280" s="1">
        <v>6.53</v>
      </c>
      <c r="DF280" s="1">
        <v>1.71</v>
      </c>
      <c r="DG280" s="1">
        <v>3.31</v>
      </c>
      <c r="DH280" s="1">
        <v>1.21</v>
      </c>
      <c r="DI280" s="1">
        <v>2.82</v>
      </c>
      <c r="DJ280" s="1">
        <v>3.75</v>
      </c>
      <c r="DK280" s="1">
        <v>1.75</v>
      </c>
      <c r="DL280" s="1">
        <v>2.44</v>
      </c>
      <c r="DM280" s="1">
        <v>5.42</v>
      </c>
      <c r="DN280" s="1">
        <v>5.16</v>
      </c>
      <c r="DO280" s="1">
        <v>7.9</v>
      </c>
      <c r="DQ280" s="1">
        <v>194901</v>
      </c>
      <c r="DR280" s="1">
        <v>-99.99</v>
      </c>
      <c r="DS280" s="1">
        <v>3.46</v>
      </c>
      <c r="DT280" s="1">
        <v>1.28</v>
      </c>
      <c r="DU280" s="1">
        <v>1.02</v>
      </c>
      <c r="DV280" s="1">
        <v>3.87</v>
      </c>
      <c r="DW280" s="1">
        <v>2.1</v>
      </c>
      <c r="DX280" s="1">
        <v>0.91</v>
      </c>
      <c r="DY280" s="1">
        <v>1.65</v>
      </c>
      <c r="DZ280" s="1">
        <v>0.74</v>
      </c>
      <c r="EA280" s="1">
        <v>3.57</v>
      </c>
      <c r="EB280" s="1">
        <v>4.18</v>
      </c>
      <c r="EC280" s="1">
        <v>2.63</v>
      </c>
      <c r="ED280" s="1">
        <v>1.57</v>
      </c>
      <c r="EE280" s="1">
        <v>1.9</v>
      </c>
      <c r="EF280" s="1">
        <v>-0.09</v>
      </c>
      <c r="EG280" s="1">
        <v>1.71</v>
      </c>
      <c r="EH280" s="1">
        <v>1.59</v>
      </c>
      <c r="EI280" s="1">
        <v>0.83</v>
      </c>
      <c r="EJ280" s="1">
        <v>0.65</v>
      </c>
      <c r="EL280">
        <v>194901</v>
      </c>
      <c r="EM280">
        <v>0.23</v>
      </c>
      <c r="EN280">
        <v>1.81</v>
      </c>
      <c r="EO280">
        <v>1.17</v>
      </c>
      <c r="EP280">
        <v>0.1</v>
      </c>
      <c r="ER280" s="1">
        <v>194907</v>
      </c>
      <c r="ES280" s="1">
        <v>-1.54</v>
      </c>
      <c r="EU280" s="1">
        <v>194808</v>
      </c>
      <c r="EV280" s="1">
        <v>0.53</v>
      </c>
      <c r="EX280" s="1">
        <v>195307</v>
      </c>
      <c r="EY280" s="1">
        <v>-0.6</v>
      </c>
      <c r="FA280" s="1">
        <v>194907</v>
      </c>
      <c r="FB280" s="1" t="str">
        <f>IF(ISERROR(VLOOKUP($FA280,MOM,LOOKUPS!C$12,0)*$FB$6+VLOOKUP($FA280,STREV,LOOKUPS!C$10,0)*$FC$6+VLOOKUP($FA280,LTREV,LOOKUPS!C$9,0)*$FD$6+VLOOKUP($FA280,CFP,LOOKUPS!C$6,0)*$FE$6+VLOOKUP($FA280,EP,LOOKUPS!C$8,0)*$FF$6+VLOOKUP($FA280,BM,LOOKUPS!C$5,0)*$FG$6+VLOOKUP($FA280,DIV,LOOKUPS!C$7,0)*$FH$6++VLOOKUP($FA280,SIZE,LOOKUPS!C$11,0)*$FI$6),"",VLOOKUP($FA280,MOM,LOOKUPS!C$12,0)*$FB$6+VLOOKUP($FA280,STREV,LOOKUPS!C$10,0)*$FC$6+VLOOKUP($FA280,LTREV,LOOKUPS!C$9,0)*$FD$6+VLOOKUP($FA280,CFP,LOOKUPS!C$6,0)*$FE$6+VLOOKUP($FA280,EP,LOOKUPS!C$8,0)*$FF$6+VLOOKUP($FA280,BM,LOOKUPS!C$5,0)*$FG$6+VLOOKUP($FA280,DIV,LOOKUPS!C$7,0)*$FH$6++VLOOKUP($FA280,SIZE,LOOKUPS!C$11,0)*$FI$6)</f>
        <v/>
      </c>
      <c r="FC280" s="1" t="str">
        <f>IF(ISERROR(VLOOKUP($FA280,MOM,LOOKUPS!D$12,0)*$FB$6+VLOOKUP($FA280,STREV,LOOKUPS!D$10,0)*$FC$6+VLOOKUP($FA280,LTREV,LOOKUPS!D$9,0)*$FD$6+VLOOKUP($FA280,CFP,LOOKUPS!D$6,0)*$FE$6+VLOOKUP($FA280,EP,LOOKUPS!D$8,0)*$FF$6+VLOOKUP($FA280,BM,LOOKUPS!D$5,0)*$FG$6+VLOOKUP($FA280,DIV,LOOKUPS!D$7,0)*$FH$6++VLOOKUP($FA280,SIZE,LOOKUPS!D$11,0)*$FI$6),"",VLOOKUP($FA280,MOM,LOOKUPS!D$12,0)*$FB$6+VLOOKUP($FA280,STREV,LOOKUPS!D$10,0)*$FC$6+VLOOKUP($FA280,LTREV,LOOKUPS!D$9,0)*$FD$6+VLOOKUP($FA280,CFP,LOOKUPS!D$6,0)*$FE$6+VLOOKUP($FA280,EP,LOOKUPS!D$8,0)*$FF$6+VLOOKUP($FA280,BM,LOOKUPS!D$5,0)*$FG$6+VLOOKUP($FA280,DIV,LOOKUPS!D$7,0)*$FH$6++VLOOKUP($FA280,SIZE,LOOKUPS!D$11,0)*$FI$6)</f>
        <v/>
      </c>
      <c r="FD280" s="1" t="str">
        <f>IF(ISERROR(VLOOKUP($FA280,MOM,LOOKUPS!E$12,0)*$FB$6+VLOOKUP($FA280,STREV,LOOKUPS!E$10,0)*$FC$6+VLOOKUP($FA280,LTREV,LOOKUPS!E$9,0)*$FD$6+VLOOKUP($FA280,CFP,LOOKUPS!E$6,0)*$FE$6+VLOOKUP($FA280,EP,LOOKUPS!E$8,0)*$FF$6+VLOOKUP($FA280,BM,LOOKUPS!E$5,0)*$FG$6+VLOOKUP($FA280,DIV,LOOKUPS!E$7,0)*$FH$6++VLOOKUP($FA280,SIZE,LOOKUPS!E$11,0)*$FI$6),"",VLOOKUP($FA280,MOM,LOOKUPS!E$12,0)*$FB$6+VLOOKUP($FA280,STREV,LOOKUPS!E$10,0)*$FC$6+VLOOKUP($FA280,LTREV,LOOKUPS!E$9,0)*$FD$6+VLOOKUP($FA280,CFP,LOOKUPS!E$6,0)*$FE$6+VLOOKUP($FA280,EP,LOOKUPS!E$8,0)*$FF$6+VLOOKUP($FA280,BM,LOOKUPS!E$5,0)*$FG$6+VLOOKUP($FA280,DIV,LOOKUPS!E$7,0)*$FH$6++VLOOKUP($FA280,SIZE,LOOKUPS!E$11,0)*$FI$6)</f>
        <v/>
      </c>
      <c r="FE280" s="1" t="str">
        <f>IF(ISERROR(VLOOKUP($FA280,MOM,LOOKUPS!F$12,0)*$FB$6+VLOOKUP($FA280,STREV,LOOKUPS!F$10,0)*$FC$6+VLOOKUP($FA280,LTREV,LOOKUPS!F$9,0)*$FD$6+VLOOKUP($FA280,CFP,LOOKUPS!F$6,0)*$FE$6+VLOOKUP($FA280,EP,LOOKUPS!F$8,0)*$FF$6+VLOOKUP($FA280,BM,LOOKUPS!F$5,0)*$FG$6+VLOOKUP($FA280,DIV,LOOKUPS!F$7,0)*$FH$6++VLOOKUP($FA280,SIZE,LOOKUPS!F$11,0)*$FI$6),"",VLOOKUP($FA280,MOM,LOOKUPS!F$12,0)*$FB$6+VLOOKUP($FA280,STREV,LOOKUPS!F$10,0)*$FC$6+VLOOKUP($FA280,LTREV,LOOKUPS!F$9,0)*$FD$6+VLOOKUP($FA280,CFP,LOOKUPS!F$6,0)*$FE$6+VLOOKUP($FA280,EP,LOOKUPS!F$8,0)*$FF$6+VLOOKUP($FA280,BM,LOOKUPS!F$5,0)*$FG$6+VLOOKUP($FA280,DIV,LOOKUPS!F$7,0)*$FH$6++VLOOKUP($FA280,SIZE,LOOKUPS!F$11,0)*$FI$6)</f>
        <v/>
      </c>
      <c r="FF280" s="1" t="str">
        <f>IF(ISERROR(VLOOKUP($FA280,MOM,LOOKUPS!G$12,0)*$FB$6+VLOOKUP($FA280,STREV,LOOKUPS!G$10,0)*$FC$6+VLOOKUP($FA280,LTREV,LOOKUPS!G$9,0)*$FD$6+VLOOKUP($FA280,CFP,LOOKUPS!G$6,0)*$FE$6+VLOOKUP($FA280,EP,LOOKUPS!G$8,0)*$FF$6+VLOOKUP($FA280,BM,LOOKUPS!G$5,0)*$FG$6+VLOOKUP($FA280,DIV,LOOKUPS!G$7,0)*$FH$6++VLOOKUP($FA280,SIZE,LOOKUPS!G$11,0)*$FI$6),"",VLOOKUP($FA280,MOM,LOOKUPS!G$12,0)*$FB$6+VLOOKUP($FA280,STREV,LOOKUPS!G$10,0)*$FC$6+VLOOKUP($FA280,LTREV,LOOKUPS!G$9,0)*$FD$6+VLOOKUP($FA280,CFP,LOOKUPS!G$6,0)*$FE$6+VLOOKUP($FA280,EP,LOOKUPS!G$8,0)*$FF$6+VLOOKUP($FA280,BM,LOOKUPS!G$5,0)*$FG$6+VLOOKUP($FA280,DIV,LOOKUPS!G$7,0)*$FH$6++VLOOKUP($FA280,SIZE,LOOKUPS!G$11,0)*$FI$6)</f>
        <v/>
      </c>
      <c r="FG280" s="1" t="str">
        <f>IF(ISERROR(VLOOKUP($FA280,MOM,LOOKUPS!H$12,0)*$FB$6+VLOOKUP($FA280,STREV,LOOKUPS!H$10,0)*$FC$6+VLOOKUP($FA280,LTREV,LOOKUPS!H$9,0)*$FD$6+VLOOKUP($FA280,CFP,LOOKUPS!H$6,0)*$FE$6+VLOOKUP($FA280,EP,LOOKUPS!H$8,0)*$FF$6+VLOOKUP($FA280,BM,LOOKUPS!H$5,0)*$FG$6+VLOOKUP($FA280,DIV,LOOKUPS!H$7,0)*$FH$6++VLOOKUP($FA280,SIZE,LOOKUPS!H$11,0)*$FI$6),"",VLOOKUP($FA280,MOM,LOOKUPS!H$12,0)*$FB$6+VLOOKUP($FA280,STREV,LOOKUPS!H$10,0)*$FC$6+VLOOKUP($FA280,LTREV,LOOKUPS!H$9,0)*$FD$6+VLOOKUP($FA280,CFP,LOOKUPS!H$6,0)*$FE$6+VLOOKUP($FA280,EP,LOOKUPS!H$8,0)*$FF$6+VLOOKUP($FA280,BM,LOOKUPS!H$5,0)*$FG$6+VLOOKUP($FA280,DIV,LOOKUPS!H$7,0)*$FH$6++VLOOKUP($FA280,SIZE,LOOKUPS!H$11,0)*$FI$6)</f>
        <v/>
      </c>
      <c r="FH280" s="1" t="str">
        <f>IF(ISERROR(VLOOKUP($FA280,MOM,LOOKUPS!I$12,0)*$FB$6+VLOOKUP($FA280,STREV,LOOKUPS!I$10,0)*$FC$6+VLOOKUP($FA280,LTREV,LOOKUPS!I$9,0)*$FD$6+VLOOKUP($FA280,CFP,LOOKUPS!I$6,0)*$FE$6+VLOOKUP($FA280,EP,LOOKUPS!I$8,0)*$FF$6+VLOOKUP($FA280,BM,LOOKUPS!I$5,0)*$FG$6+VLOOKUP($FA280,DIV,LOOKUPS!I$7,0)*$FH$6++VLOOKUP($FA280,SIZE,LOOKUPS!I$11,0)*$FI$6),"",VLOOKUP($FA280,MOM,LOOKUPS!I$12,0)*$FB$6+VLOOKUP($FA280,STREV,LOOKUPS!I$10,0)*$FC$6+VLOOKUP($FA280,LTREV,LOOKUPS!I$9,0)*$FD$6+VLOOKUP($FA280,CFP,LOOKUPS!I$6,0)*$FE$6+VLOOKUP($FA280,EP,LOOKUPS!I$8,0)*$FF$6+VLOOKUP($FA280,BM,LOOKUPS!I$5,0)*$FG$6+VLOOKUP($FA280,DIV,LOOKUPS!I$7,0)*$FH$6++VLOOKUP($FA280,SIZE,LOOKUPS!I$11,0)*$FI$6)</f>
        <v/>
      </c>
      <c r="FI280" s="1" t="str">
        <f>IF(ISERROR(VLOOKUP($FA280,MOM,LOOKUPS!J$12,0)*$FB$6+VLOOKUP($FA280,STREV,LOOKUPS!J$10,0)*$FC$6+VLOOKUP($FA280,LTREV,LOOKUPS!J$9,0)*$FD$6+VLOOKUP($FA280,CFP,LOOKUPS!J$6,0)*$FE$6+VLOOKUP($FA280,EP,LOOKUPS!J$8,0)*$FF$6+VLOOKUP($FA280,BM,LOOKUPS!J$5,0)*$FG$6+VLOOKUP($FA280,DIV,LOOKUPS!J$7,0)*$FH$6++VLOOKUP($FA280,SIZE,LOOKUPS!J$11,0)*$FI$6),"",VLOOKUP($FA280,MOM,LOOKUPS!J$12,0)*$FB$6+VLOOKUP($FA280,STREV,LOOKUPS!J$10,0)*$FC$6+VLOOKUP($FA280,LTREV,LOOKUPS!J$9,0)*$FD$6+VLOOKUP($FA280,CFP,LOOKUPS!J$6,0)*$FE$6+VLOOKUP($FA280,EP,LOOKUPS!J$8,0)*$FF$6+VLOOKUP($FA280,BM,LOOKUPS!J$5,0)*$FG$6+VLOOKUP($FA280,DIV,LOOKUPS!J$7,0)*$FH$6++VLOOKUP($FA280,SIZE,LOOKUPS!J$11,0)*$FI$6)</f>
        <v/>
      </c>
      <c r="FJ280" s="1" t="str">
        <f>IF(ISERROR(VLOOKUP($FA280,MOM,LOOKUPS!K$12,0)*$FB$6+VLOOKUP($FA280,STREV,LOOKUPS!K$10,0)*$FC$6+VLOOKUP($FA280,LTREV,LOOKUPS!K$9,0)*$FD$6+VLOOKUP($FA280,CFP,LOOKUPS!K$6,0)*$FE$6+VLOOKUP($FA280,EP,LOOKUPS!K$8,0)*$FF$6+VLOOKUP($FA280,BM,LOOKUPS!K$5,0)*$FG$6+VLOOKUP($FA280,DIV,LOOKUPS!K$7,0)*$FH$6++VLOOKUP($FA280,SIZE,LOOKUPS!K$11,0)*$FI$6),"",VLOOKUP($FA280,MOM,LOOKUPS!K$12,0)*$FB$6+VLOOKUP($FA280,STREV,LOOKUPS!K$10,0)*$FC$6+VLOOKUP($FA280,LTREV,LOOKUPS!K$9,0)*$FD$6+VLOOKUP($FA280,CFP,LOOKUPS!K$6,0)*$FE$6+VLOOKUP($FA280,EP,LOOKUPS!K$8,0)*$FF$6+VLOOKUP($FA280,BM,LOOKUPS!K$5,0)*$FG$6+VLOOKUP($FA280,DIV,LOOKUPS!K$7,0)*$FH$6++VLOOKUP($FA280,SIZE,LOOKUPS!K$11,0)*$FI$6)</f>
        <v/>
      </c>
      <c r="FK280" s="1" t="str">
        <f>IF(ISERROR(VLOOKUP($FA280,MOM,LOOKUPS!L$12,0)*$FB$6+VLOOKUP($FA280,STREV,LOOKUPS!L$10,0)*$FC$6+VLOOKUP($FA280,LTREV,LOOKUPS!L$9,0)*$FD$6+VLOOKUP($FA280,CFP,LOOKUPS!L$6,0)*$FE$6+VLOOKUP($FA280,EP,LOOKUPS!L$8,0)*$FF$6+VLOOKUP($FA280,BM,LOOKUPS!L$5,0)*$FG$6+VLOOKUP($FA280,DIV,LOOKUPS!L$7,0)*$FH$6++VLOOKUP($FA280,SIZE,LOOKUPS!L$11,0)*$FI$6),"",VLOOKUP($FA280,MOM,LOOKUPS!L$12,0)*$FB$6+VLOOKUP($FA280,STREV,LOOKUPS!L$10,0)*$FC$6+VLOOKUP($FA280,LTREV,LOOKUPS!L$9,0)*$FD$6+VLOOKUP($FA280,CFP,LOOKUPS!L$6,0)*$FE$6+VLOOKUP($FA280,EP,LOOKUPS!L$8,0)*$FF$6+VLOOKUP($FA280,BM,LOOKUPS!L$5,0)*$FG$6+VLOOKUP($FA280,DIV,LOOKUPS!L$7,0)*$FH$6++VLOOKUP($FA280,SIZE,LOOKUPS!L$11,0)*$FI$6)</f>
        <v/>
      </c>
    </row>
    <row r="281" spans="1:167" x14ac:dyDescent="0.3">
      <c r="A281" s="1">
        <v>194908</v>
      </c>
      <c r="B281" s="1">
        <v>1.99</v>
      </c>
      <c r="C281" s="1">
        <v>2.68</v>
      </c>
      <c r="D281" s="1">
        <v>1.27</v>
      </c>
      <c r="E281" s="1">
        <v>2.4700000000000002</v>
      </c>
      <c r="F281" s="1">
        <v>3.06</v>
      </c>
      <c r="G281" s="1">
        <v>3.01</v>
      </c>
      <c r="H281" s="1">
        <v>2.62</v>
      </c>
      <c r="I281" s="1">
        <v>1.99</v>
      </c>
      <c r="J281" s="1">
        <v>3.44</v>
      </c>
      <c r="K281" s="1">
        <v>2.37</v>
      </c>
      <c r="M281" s="1">
        <v>194809</v>
      </c>
      <c r="N281" s="1">
        <v>-4.6100000000000003</v>
      </c>
      <c r="O281" s="1">
        <v>-4.4400000000000004</v>
      </c>
      <c r="P281" s="1">
        <v>-4.47</v>
      </c>
      <c r="Q281" s="1">
        <v>-3.24</v>
      </c>
      <c r="R281" s="1">
        <v>-4.22</v>
      </c>
      <c r="S281" s="1">
        <v>-2.84</v>
      </c>
      <c r="T281" s="1">
        <v>-3.68</v>
      </c>
      <c r="U281" s="1">
        <v>-4.1100000000000003</v>
      </c>
      <c r="V281" s="1">
        <v>-4.49</v>
      </c>
      <c r="W281" s="1">
        <v>-5.75</v>
      </c>
      <c r="Y281" s="1">
        <v>195308</v>
      </c>
      <c r="Z281" s="1">
        <v>-8.08</v>
      </c>
      <c r="AA281" s="1">
        <v>-6.3</v>
      </c>
      <c r="AB281" s="1">
        <v>-3.75</v>
      </c>
      <c r="AC281" s="1">
        <v>-2.98</v>
      </c>
      <c r="AD281" s="1">
        <v>-5.75</v>
      </c>
      <c r="AE281" s="1">
        <v>-4.08</v>
      </c>
      <c r="AF281" s="1">
        <v>-4.3099999999999996</v>
      </c>
      <c r="AG281" s="1">
        <v>-5.86</v>
      </c>
      <c r="AH281" s="1">
        <v>-6.15</v>
      </c>
      <c r="AI281" s="1">
        <v>-5.55</v>
      </c>
      <c r="AK281">
        <v>197402</v>
      </c>
      <c r="AL281">
        <v>0.98</v>
      </c>
      <c r="AM281">
        <v>-1.04</v>
      </c>
      <c r="AN281">
        <v>1.28</v>
      </c>
      <c r="AO281">
        <v>2.27</v>
      </c>
      <c r="AP281">
        <v>-1.53</v>
      </c>
      <c r="AQ281">
        <v>0.15</v>
      </c>
      <c r="AR281">
        <v>1.51</v>
      </c>
      <c r="AS281">
        <v>1.76</v>
      </c>
      <c r="AT281">
        <v>2.4900000000000002</v>
      </c>
      <c r="AU281">
        <v>-1.57</v>
      </c>
      <c r="AV281">
        <v>-1.47</v>
      </c>
      <c r="AW281">
        <v>-0.02</v>
      </c>
      <c r="AX281">
        <v>0.35</v>
      </c>
      <c r="AY281">
        <v>2.12</v>
      </c>
      <c r="AZ281">
        <v>0.91</v>
      </c>
      <c r="BA281">
        <v>1.85</v>
      </c>
      <c r="BB281">
        <v>1.67</v>
      </c>
      <c r="BC281">
        <v>2.4300000000000002</v>
      </c>
      <c r="BD281">
        <v>2.5299999999999998</v>
      </c>
      <c r="BF281" s="1">
        <v>197402</v>
      </c>
      <c r="BG281" s="1">
        <v>1.79</v>
      </c>
      <c r="BH281" s="1">
        <v>-0.78</v>
      </c>
      <c r="BI281" s="1">
        <v>0.87</v>
      </c>
      <c r="BJ281" s="1">
        <v>2.2200000000000002</v>
      </c>
      <c r="BK281" s="1">
        <v>-1.04</v>
      </c>
      <c r="BL281" s="1">
        <v>0.17</v>
      </c>
      <c r="BM281" s="1">
        <v>0.65</v>
      </c>
      <c r="BN281" s="1">
        <v>1.95</v>
      </c>
      <c r="BO281" s="1">
        <v>2.21</v>
      </c>
      <c r="BP281" s="1">
        <v>-1.68</v>
      </c>
      <c r="BQ281" s="1">
        <v>-0.31</v>
      </c>
      <c r="BR281" s="1">
        <v>-0.22</v>
      </c>
      <c r="BS281" s="1">
        <v>0.62</v>
      </c>
      <c r="BT281" s="1">
        <v>0.14000000000000001</v>
      </c>
      <c r="BU281" s="1">
        <v>1.22</v>
      </c>
      <c r="BV281" s="1">
        <v>1.61</v>
      </c>
      <c r="BW281" s="1">
        <v>2.2400000000000002</v>
      </c>
      <c r="BX281" s="1">
        <v>1.32</v>
      </c>
      <c r="BY281" s="1">
        <v>2.77</v>
      </c>
      <c r="CA281" s="1">
        <v>194902</v>
      </c>
      <c r="CB281" s="1">
        <v>3.54</v>
      </c>
      <c r="CC281" s="1">
        <v>-3.52</v>
      </c>
      <c r="CD281" s="1">
        <v>-3.9</v>
      </c>
      <c r="CE281" s="1">
        <v>-4.84</v>
      </c>
      <c r="CF281" s="1">
        <v>-3.65</v>
      </c>
      <c r="CG281" s="1">
        <v>-3.76</v>
      </c>
      <c r="CH281" s="1">
        <v>-3.21</v>
      </c>
      <c r="CI281" s="1">
        <v>-4.4800000000000004</v>
      </c>
      <c r="CJ281" s="1">
        <v>-5.24</v>
      </c>
      <c r="CK281" s="1">
        <v>-2.91</v>
      </c>
      <c r="CL281" s="1">
        <v>-4.3899999999999997</v>
      </c>
      <c r="CM281" s="1">
        <v>-3.26</v>
      </c>
      <c r="CN281" s="1">
        <v>-4.2699999999999996</v>
      </c>
      <c r="CO281" s="1">
        <v>-3.27</v>
      </c>
      <c r="CP281" s="1">
        <v>-3.15</v>
      </c>
      <c r="CQ281" s="1">
        <v>-4.93</v>
      </c>
      <c r="CR281" s="1">
        <v>-4.03</v>
      </c>
      <c r="CS281" s="1">
        <v>-3.49</v>
      </c>
      <c r="CT281" s="1">
        <v>-6.97</v>
      </c>
      <c r="CV281" s="1">
        <v>195002</v>
      </c>
      <c r="CW281" s="1">
        <v>2.89</v>
      </c>
      <c r="CX281" s="1">
        <v>2.44</v>
      </c>
      <c r="CY281" s="1">
        <v>0.98</v>
      </c>
      <c r="CZ281" s="1">
        <v>1.24</v>
      </c>
      <c r="DA281" s="1">
        <v>2.2400000000000002</v>
      </c>
      <c r="DB281" s="1">
        <v>1.97</v>
      </c>
      <c r="DC281" s="1">
        <v>0.98</v>
      </c>
      <c r="DD281" s="1">
        <v>0.89</v>
      </c>
      <c r="DE281" s="1">
        <v>1.4</v>
      </c>
      <c r="DF281" s="1">
        <v>2.65</v>
      </c>
      <c r="DG281" s="1">
        <v>1.83</v>
      </c>
      <c r="DH281" s="1">
        <v>2.82</v>
      </c>
      <c r="DI281" s="1">
        <v>1.1200000000000001</v>
      </c>
      <c r="DJ281" s="1">
        <v>0.9</v>
      </c>
      <c r="DK281" s="1">
        <v>1.05</v>
      </c>
      <c r="DL281" s="1">
        <v>0.86</v>
      </c>
      <c r="DM281" s="1">
        <v>0.92</v>
      </c>
      <c r="DN281" s="1">
        <v>1.95</v>
      </c>
      <c r="DO281" s="1">
        <v>0.85</v>
      </c>
      <c r="DQ281" s="1">
        <v>194902</v>
      </c>
      <c r="DR281" s="1">
        <v>-99.99</v>
      </c>
      <c r="DS281" s="1">
        <v>-5.34</v>
      </c>
      <c r="DT281" s="1">
        <v>-4.32</v>
      </c>
      <c r="DU281" s="1">
        <v>-2.4900000000000002</v>
      </c>
      <c r="DV281" s="1">
        <v>-5.43</v>
      </c>
      <c r="DW281" s="1">
        <v>-5.3</v>
      </c>
      <c r="DX281" s="1">
        <v>-4.12</v>
      </c>
      <c r="DY281" s="1">
        <v>-3.03</v>
      </c>
      <c r="DZ281" s="1">
        <v>-2.52</v>
      </c>
      <c r="EA281" s="1">
        <v>-5.93</v>
      </c>
      <c r="EB281" s="1">
        <v>-4.92</v>
      </c>
      <c r="EC281" s="1">
        <v>-5.16</v>
      </c>
      <c r="ED281" s="1">
        <v>-5.43</v>
      </c>
      <c r="EE281" s="1">
        <v>-4.66</v>
      </c>
      <c r="EF281" s="1">
        <v>-3.57</v>
      </c>
      <c r="EG281" s="1">
        <v>-3.62</v>
      </c>
      <c r="EH281" s="1">
        <v>-2.4300000000000002</v>
      </c>
      <c r="EI281" s="1">
        <v>-2.13</v>
      </c>
      <c r="EJ281" s="1">
        <v>-2.92</v>
      </c>
      <c r="EL281">
        <v>194902</v>
      </c>
      <c r="EM281">
        <v>-2.93</v>
      </c>
      <c r="EN281">
        <v>-1.89</v>
      </c>
      <c r="EO281">
        <v>-0.91</v>
      </c>
      <c r="EP281">
        <v>0.09</v>
      </c>
      <c r="ER281" s="1">
        <v>194908</v>
      </c>
      <c r="ES281" s="1">
        <v>1.7</v>
      </c>
      <c r="EU281" s="1">
        <v>194809</v>
      </c>
      <c r="EV281" s="1">
        <v>0.34</v>
      </c>
      <c r="EX281" s="1">
        <v>195308</v>
      </c>
      <c r="EY281" s="1">
        <v>0.86</v>
      </c>
      <c r="FA281" s="1">
        <v>194908</v>
      </c>
      <c r="FB281" s="1" t="str">
        <f>IF(ISERROR(VLOOKUP($FA281,MOM,LOOKUPS!C$12,0)*$FB$6+VLOOKUP($FA281,STREV,LOOKUPS!C$10,0)*$FC$6+VLOOKUP($FA281,LTREV,LOOKUPS!C$9,0)*$FD$6+VLOOKUP($FA281,CFP,LOOKUPS!C$6,0)*$FE$6+VLOOKUP($FA281,EP,LOOKUPS!C$8,0)*$FF$6+VLOOKUP($FA281,BM,LOOKUPS!C$5,0)*$FG$6+VLOOKUP($FA281,DIV,LOOKUPS!C$7,0)*$FH$6++VLOOKUP($FA281,SIZE,LOOKUPS!C$11,0)*$FI$6),"",VLOOKUP($FA281,MOM,LOOKUPS!C$12,0)*$FB$6+VLOOKUP($FA281,STREV,LOOKUPS!C$10,0)*$FC$6+VLOOKUP($FA281,LTREV,LOOKUPS!C$9,0)*$FD$6+VLOOKUP($FA281,CFP,LOOKUPS!C$6,0)*$FE$6+VLOOKUP($FA281,EP,LOOKUPS!C$8,0)*$FF$6+VLOOKUP($FA281,BM,LOOKUPS!C$5,0)*$FG$6+VLOOKUP($FA281,DIV,LOOKUPS!C$7,0)*$FH$6++VLOOKUP($FA281,SIZE,LOOKUPS!C$11,0)*$FI$6)</f>
        <v/>
      </c>
      <c r="FC281" s="1" t="str">
        <f>IF(ISERROR(VLOOKUP($FA281,MOM,LOOKUPS!D$12,0)*$FB$6+VLOOKUP($FA281,STREV,LOOKUPS!D$10,0)*$FC$6+VLOOKUP($FA281,LTREV,LOOKUPS!D$9,0)*$FD$6+VLOOKUP($FA281,CFP,LOOKUPS!D$6,0)*$FE$6+VLOOKUP($FA281,EP,LOOKUPS!D$8,0)*$FF$6+VLOOKUP($FA281,BM,LOOKUPS!D$5,0)*$FG$6+VLOOKUP($FA281,DIV,LOOKUPS!D$7,0)*$FH$6++VLOOKUP($FA281,SIZE,LOOKUPS!D$11,0)*$FI$6),"",VLOOKUP($FA281,MOM,LOOKUPS!D$12,0)*$FB$6+VLOOKUP($FA281,STREV,LOOKUPS!D$10,0)*$FC$6+VLOOKUP($FA281,LTREV,LOOKUPS!D$9,0)*$FD$6+VLOOKUP($FA281,CFP,LOOKUPS!D$6,0)*$FE$6+VLOOKUP($FA281,EP,LOOKUPS!D$8,0)*$FF$6+VLOOKUP($FA281,BM,LOOKUPS!D$5,0)*$FG$6+VLOOKUP($FA281,DIV,LOOKUPS!D$7,0)*$FH$6++VLOOKUP($FA281,SIZE,LOOKUPS!D$11,0)*$FI$6)</f>
        <v/>
      </c>
      <c r="FD281" s="1" t="str">
        <f>IF(ISERROR(VLOOKUP($FA281,MOM,LOOKUPS!E$12,0)*$FB$6+VLOOKUP($FA281,STREV,LOOKUPS!E$10,0)*$FC$6+VLOOKUP($FA281,LTREV,LOOKUPS!E$9,0)*$FD$6+VLOOKUP($FA281,CFP,LOOKUPS!E$6,0)*$FE$6+VLOOKUP($FA281,EP,LOOKUPS!E$8,0)*$FF$6+VLOOKUP($FA281,BM,LOOKUPS!E$5,0)*$FG$6+VLOOKUP($FA281,DIV,LOOKUPS!E$7,0)*$FH$6++VLOOKUP($FA281,SIZE,LOOKUPS!E$11,0)*$FI$6),"",VLOOKUP($FA281,MOM,LOOKUPS!E$12,0)*$FB$6+VLOOKUP($FA281,STREV,LOOKUPS!E$10,0)*$FC$6+VLOOKUP($FA281,LTREV,LOOKUPS!E$9,0)*$FD$6+VLOOKUP($FA281,CFP,LOOKUPS!E$6,0)*$FE$6+VLOOKUP($FA281,EP,LOOKUPS!E$8,0)*$FF$6+VLOOKUP($FA281,BM,LOOKUPS!E$5,0)*$FG$6+VLOOKUP($FA281,DIV,LOOKUPS!E$7,0)*$FH$6++VLOOKUP($FA281,SIZE,LOOKUPS!E$11,0)*$FI$6)</f>
        <v/>
      </c>
      <c r="FE281" s="1" t="str">
        <f>IF(ISERROR(VLOOKUP($FA281,MOM,LOOKUPS!F$12,0)*$FB$6+VLOOKUP($FA281,STREV,LOOKUPS!F$10,0)*$FC$6+VLOOKUP($FA281,LTREV,LOOKUPS!F$9,0)*$FD$6+VLOOKUP($FA281,CFP,LOOKUPS!F$6,0)*$FE$6+VLOOKUP($FA281,EP,LOOKUPS!F$8,0)*$FF$6+VLOOKUP($FA281,BM,LOOKUPS!F$5,0)*$FG$6+VLOOKUP($FA281,DIV,LOOKUPS!F$7,0)*$FH$6++VLOOKUP($FA281,SIZE,LOOKUPS!F$11,0)*$FI$6),"",VLOOKUP($FA281,MOM,LOOKUPS!F$12,0)*$FB$6+VLOOKUP($FA281,STREV,LOOKUPS!F$10,0)*$FC$6+VLOOKUP($FA281,LTREV,LOOKUPS!F$9,0)*$FD$6+VLOOKUP($FA281,CFP,LOOKUPS!F$6,0)*$FE$6+VLOOKUP($FA281,EP,LOOKUPS!F$8,0)*$FF$6+VLOOKUP($FA281,BM,LOOKUPS!F$5,0)*$FG$6+VLOOKUP($FA281,DIV,LOOKUPS!F$7,0)*$FH$6++VLOOKUP($FA281,SIZE,LOOKUPS!F$11,0)*$FI$6)</f>
        <v/>
      </c>
      <c r="FF281" s="1" t="str">
        <f>IF(ISERROR(VLOOKUP($FA281,MOM,LOOKUPS!G$12,0)*$FB$6+VLOOKUP($FA281,STREV,LOOKUPS!G$10,0)*$FC$6+VLOOKUP($FA281,LTREV,LOOKUPS!G$9,0)*$FD$6+VLOOKUP($FA281,CFP,LOOKUPS!G$6,0)*$FE$6+VLOOKUP($FA281,EP,LOOKUPS!G$8,0)*$FF$6+VLOOKUP($FA281,BM,LOOKUPS!G$5,0)*$FG$6+VLOOKUP($FA281,DIV,LOOKUPS!G$7,0)*$FH$6++VLOOKUP($FA281,SIZE,LOOKUPS!G$11,0)*$FI$6),"",VLOOKUP($FA281,MOM,LOOKUPS!G$12,0)*$FB$6+VLOOKUP($FA281,STREV,LOOKUPS!G$10,0)*$FC$6+VLOOKUP($FA281,LTREV,LOOKUPS!G$9,0)*$FD$6+VLOOKUP($FA281,CFP,LOOKUPS!G$6,0)*$FE$6+VLOOKUP($FA281,EP,LOOKUPS!G$8,0)*$FF$6+VLOOKUP($FA281,BM,LOOKUPS!G$5,0)*$FG$6+VLOOKUP($FA281,DIV,LOOKUPS!G$7,0)*$FH$6++VLOOKUP($FA281,SIZE,LOOKUPS!G$11,0)*$FI$6)</f>
        <v/>
      </c>
      <c r="FG281" s="1" t="str">
        <f>IF(ISERROR(VLOOKUP($FA281,MOM,LOOKUPS!H$12,0)*$FB$6+VLOOKUP($FA281,STREV,LOOKUPS!H$10,0)*$FC$6+VLOOKUP($FA281,LTREV,LOOKUPS!H$9,0)*$FD$6+VLOOKUP($FA281,CFP,LOOKUPS!H$6,0)*$FE$6+VLOOKUP($FA281,EP,LOOKUPS!H$8,0)*$FF$6+VLOOKUP($FA281,BM,LOOKUPS!H$5,0)*$FG$6+VLOOKUP($FA281,DIV,LOOKUPS!H$7,0)*$FH$6++VLOOKUP($FA281,SIZE,LOOKUPS!H$11,0)*$FI$6),"",VLOOKUP($FA281,MOM,LOOKUPS!H$12,0)*$FB$6+VLOOKUP($FA281,STREV,LOOKUPS!H$10,0)*$FC$6+VLOOKUP($FA281,LTREV,LOOKUPS!H$9,0)*$FD$6+VLOOKUP($FA281,CFP,LOOKUPS!H$6,0)*$FE$6+VLOOKUP($FA281,EP,LOOKUPS!H$8,0)*$FF$6+VLOOKUP($FA281,BM,LOOKUPS!H$5,0)*$FG$6+VLOOKUP($FA281,DIV,LOOKUPS!H$7,0)*$FH$6++VLOOKUP($FA281,SIZE,LOOKUPS!H$11,0)*$FI$6)</f>
        <v/>
      </c>
      <c r="FH281" s="1" t="str">
        <f>IF(ISERROR(VLOOKUP($FA281,MOM,LOOKUPS!I$12,0)*$FB$6+VLOOKUP($FA281,STREV,LOOKUPS!I$10,0)*$FC$6+VLOOKUP($FA281,LTREV,LOOKUPS!I$9,0)*$FD$6+VLOOKUP($FA281,CFP,LOOKUPS!I$6,0)*$FE$6+VLOOKUP($FA281,EP,LOOKUPS!I$8,0)*$FF$6+VLOOKUP($FA281,BM,LOOKUPS!I$5,0)*$FG$6+VLOOKUP($FA281,DIV,LOOKUPS!I$7,0)*$FH$6++VLOOKUP($FA281,SIZE,LOOKUPS!I$11,0)*$FI$6),"",VLOOKUP($FA281,MOM,LOOKUPS!I$12,0)*$FB$6+VLOOKUP($FA281,STREV,LOOKUPS!I$10,0)*$FC$6+VLOOKUP($FA281,LTREV,LOOKUPS!I$9,0)*$FD$6+VLOOKUP($FA281,CFP,LOOKUPS!I$6,0)*$FE$6+VLOOKUP($FA281,EP,LOOKUPS!I$8,0)*$FF$6+VLOOKUP($FA281,BM,LOOKUPS!I$5,0)*$FG$6+VLOOKUP($FA281,DIV,LOOKUPS!I$7,0)*$FH$6++VLOOKUP($FA281,SIZE,LOOKUPS!I$11,0)*$FI$6)</f>
        <v/>
      </c>
      <c r="FI281" s="1" t="str">
        <f>IF(ISERROR(VLOOKUP($FA281,MOM,LOOKUPS!J$12,0)*$FB$6+VLOOKUP($FA281,STREV,LOOKUPS!J$10,0)*$FC$6+VLOOKUP($FA281,LTREV,LOOKUPS!J$9,0)*$FD$6+VLOOKUP($FA281,CFP,LOOKUPS!J$6,0)*$FE$6+VLOOKUP($FA281,EP,LOOKUPS!J$8,0)*$FF$6+VLOOKUP($FA281,BM,LOOKUPS!J$5,0)*$FG$6+VLOOKUP($FA281,DIV,LOOKUPS!J$7,0)*$FH$6++VLOOKUP($FA281,SIZE,LOOKUPS!J$11,0)*$FI$6),"",VLOOKUP($FA281,MOM,LOOKUPS!J$12,0)*$FB$6+VLOOKUP($FA281,STREV,LOOKUPS!J$10,0)*$FC$6+VLOOKUP($FA281,LTREV,LOOKUPS!J$9,0)*$FD$6+VLOOKUP($FA281,CFP,LOOKUPS!J$6,0)*$FE$6+VLOOKUP($FA281,EP,LOOKUPS!J$8,0)*$FF$6+VLOOKUP($FA281,BM,LOOKUPS!J$5,0)*$FG$6+VLOOKUP($FA281,DIV,LOOKUPS!J$7,0)*$FH$6++VLOOKUP($FA281,SIZE,LOOKUPS!J$11,0)*$FI$6)</f>
        <v/>
      </c>
      <c r="FJ281" s="1" t="str">
        <f>IF(ISERROR(VLOOKUP($FA281,MOM,LOOKUPS!K$12,0)*$FB$6+VLOOKUP($FA281,STREV,LOOKUPS!K$10,0)*$FC$6+VLOOKUP($FA281,LTREV,LOOKUPS!K$9,0)*$FD$6+VLOOKUP($FA281,CFP,LOOKUPS!K$6,0)*$FE$6+VLOOKUP($FA281,EP,LOOKUPS!K$8,0)*$FF$6+VLOOKUP($FA281,BM,LOOKUPS!K$5,0)*$FG$6+VLOOKUP($FA281,DIV,LOOKUPS!K$7,0)*$FH$6++VLOOKUP($FA281,SIZE,LOOKUPS!K$11,0)*$FI$6),"",VLOOKUP($FA281,MOM,LOOKUPS!K$12,0)*$FB$6+VLOOKUP($FA281,STREV,LOOKUPS!K$10,0)*$FC$6+VLOOKUP($FA281,LTREV,LOOKUPS!K$9,0)*$FD$6+VLOOKUP($FA281,CFP,LOOKUPS!K$6,0)*$FE$6+VLOOKUP($FA281,EP,LOOKUPS!K$8,0)*$FF$6+VLOOKUP($FA281,BM,LOOKUPS!K$5,0)*$FG$6+VLOOKUP($FA281,DIV,LOOKUPS!K$7,0)*$FH$6++VLOOKUP($FA281,SIZE,LOOKUPS!K$11,0)*$FI$6)</f>
        <v/>
      </c>
      <c r="FK281" s="1" t="str">
        <f>IF(ISERROR(VLOOKUP($FA281,MOM,LOOKUPS!L$12,0)*$FB$6+VLOOKUP($FA281,STREV,LOOKUPS!L$10,0)*$FC$6+VLOOKUP($FA281,LTREV,LOOKUPS!L$9,0)*$FD$6+VLOOKUP($FA281,CFP,LOOKUPS!L$6,0)*$FE$6+VLOOKUP($FA281,EP,LOOKUPS!L$8,0)*$FF$6+VLOOKUP($FA281,BM,LOOKUPS!L$5,0)*$FG$6+VLOOKUP($FA281,DIV,LOOKUPS!L$7,0)*$FH$6++VLOOKUP($FA281,SIZE,LOOKUPS!L$11,0)*$FI$6),"",VLOOKUP($FA281,MOM,LOOKUPS!L$12,0)*$FB$6+VLOOKUP($FA281,STREV,LOOKUPS!L$10,0)*$FC$6+VLOOKUP($FA281,LTREV,LOOKUPS!L$9,0)*$FD$6+VLOOKUP($FA281,CFP,LOOKUPS!L$6,0)*$FE$6+VLOOKUP($FA281,EP,LOOKUPS!L$8,0)*$FF$6+VLOOKUP($FA281,BM,LOOKUPS!L$5,0)*$FG$6+VLOOKUP($FA281,DIV,LOOKUPS!L$7,0)*$FH$6++VLOOKUP($FA281,SIZE,LOOKUPS!L$11,0)*$FI$6)</f>
        <v/>
      </c>
    </row>
    <row r="282" spans="1:167" x14ac:dyDescent="0.3">
      <c r="A282" s="1">
        <v>194909</v>
      </c>
      <c r="B282" s="1">
        <v>7.3</v>
      </c>
      <c r="C282" s="1">
        <v>5.43</v>
      </c>
      <c r="D282" s="1">
        <v>4.28</v>
      </c>
      <c r="E282" s="1">
        <v>3.84</v>
      </c>
      <c r="F282" s="1">
        <v>3.34</v>
      </c>
      <c r="G282" s="1">
        <v>2.83</v>
      </c>
      <c r="H282" s="1">
        <v>3.73</v>
      </c>
      <c r="I282" s="1">
        <v>3.44</v>
      </c>
      <c r="J282" s="1">
        <v>3.67</v>
      </c>
      <c r="K282" s="1">
        <v>5.09</v>
      </c>
      <c r="M282" s="1">
        <v>194810</v>
      </c>
      <c r="N282" s="1">
        <v>7.72</v>
      </c>
      <c r="O282" s="1">
        <v>6.18</v>
      </c>
      <c r="P282" s="1">
        <v>5.68</v>
      </c>
      <c r="Q282" s="1">
        <v>5.25</v>
      </c>
      <c r="R282" s="1">
        <v>6.12</v>
      </c>
      <c r="S282" s="1">
        <v>3.68</v>
      </c>
      <c r="T282" s="1">
        <v>5.22</v>
      </c>
      <c r="U282" s="1">
        <v>4.38</v>
      </c>
      <c r="V282" s="1">
        <v>4.63</v>
      </c>
      <c r="W282" s="1">
        <v>4.32</v>
      </c>
      <c r="Y282" s="1">
        <v>195309</v>
      </c>
      <c r="Z282" s="1">
        <v>-3.96</v>
      </c>
      <c r="AA282" s="1">
        <v>-1.72</v>
      </c>
      <c r="AB282" s="1">
        <v>-1.87</v>
      </c>
      <c r="AC282" s="1">
        <v>-1.37</v>
      </c>
      <c r="AD282" s="1">
        <v>-1.43</v>
      </c>
      <c r="AE282" s="1">
        <v>-0.28999999999999998</v>
      </c>
      <c r="AF282" s="1">
        <v>-0.82</v>
      </c>
      <c r="AG282" s="1">
        <v>-0.65</v>
      </c>
      <c r="AH282" s="1">
        <v>-1.1499999999999999</v>
      </c>
      <c r="AI282" s="1">
        <v>1.05</v>
      </c>
      <c r="AK282">
        <v>197403</v>
      </c>
      <c r="AL282">
        <v>1.25</v>
      </c>
      <c r="AM282">
        <v>0.27</v>
      </c>
      <c r="AN282">
        <v>0.63</v>
      </c>
      <c r="AO282">
        <v>1.42</v>
      </c>
      <c r="AP282">
        <v>-0.39</v>
      </c>
      <c r="AQ282">
        <v>1.29</v>
      </c>
      <c r="AR282">
        <v>0.35</v>
      </c>
      <c r="AS282">
        <v>0.52</v>
      </c>
      <c r="AT282">
        <v>1.95</v>
      </c>
      <c r="AU282">
        <v>0.3</v>
      </c>
      <c r="AV282">
        <v>-1.24</v>
      </c>
      <c r="AW282">
        <v>1.69</v>
      </c>
      <c r="AX282">
        <v>0.81</v>
      </c>
      <c r="AY282">
        <v>0.26</v>
      </c>
      <c r="AZ282">
        <v>0.45</v>
      </c>
      <c r="BA282">
        <v>1</v>
      </c>
      <c r="BB282">
        <v>0.02</v>
      </c>
      <c r="BC282">
        <v>1.71</v>
      </c>
      <c r="BD282">
        <v>2.11</v>
      </c>
      <c r="BF282" s="1">
        <v>197403</v>
      </c>
      <c r="BG282" s="1">
        <v>1.24</v>
      </c>
      <c r="BH282" s="1">
        <v>0.32</v>
      </c>
      <c r="BI282" s="1">
        <v>0.53</v>
      </c>
      <c r="BJ282" s="1">
        <v>1.22</v>
      </c>
      <c r="BK282" s="1">
        <v>0.34</v>
      </c>
      <c r="BL282" s="1">
        <v>0.05</v>
      </c>
      <c r="BM282" s="1">
        <v>1.24</v>
      </c>
      <c r="BN282" s="1">
        <v>7.0000000000000007E-2</v>
      </c>
      <c r="BO282" s="1">
        <v>1.64</v>
      </c>
      <c r="BP282" s="1">
        <v>-0.38</v>
      </c>
      <c r="BQ282" s="1">
        <v>1.17</v>
      </c>
      <c r="BR282" s="1">
        <v>0.28999999999999998</v>
      </c>
      <c r="BS282" s="1">
        <v>-0.22</v>
      </c>
      <c r="BT282" s="1">
        <v>1.42</v>
      </c>
      <c r="BU282" s="1">
        <v>1.03</v>
      </c>
      <c r="BV282" s="1">
        <v>-0.17</v>
      </c>
      <c r="BW282" s="1">
        <v>0.27</v>
      </c>
      <c r="BX282" s="1">
        <v>0.93</v>
      </c>
      <c r="BY282" s="1">
        <v>2.09</v>
      </c>
      <c r="CA282" s="1">
        <v>194903</v>
      </c>
      <c r="CB282" s="1">
        <v>15.92</v>
      </c>
      <c r="CC282" s="1">
        <v>5.42</v>
      </c>
      <c r="CD282" s="1">
        <v>5.29</v>
      </c>
      <c r="CE282" s="1">
        <v>7.21</v>
      </c>
      <c r="CF282" s="1">
        <v>5.63</v>
      </c>
      <c r="CG282" s="1">
        <v>5.14</v>
      </c>
      <c r="CH282" s="1">
        <v>4.9400000000000004</v>
      </c>
      <c r="CI282" s="1">
        <v>6.23</v>
      </c>
      <c r="CJ282" s="1">
        <v>7.59</v>
      </c>
      <c r="CK282" s="1">
        <v>5.88</v>
      </c>
      <c r="CL282" s="1">
        <v>5.39</v>
      </c>
      <c r="CM282" s="1">
        <v>5.01</v>
      </c>
      <c r="CN282" s="1">
        <v>5.26</v>
      </c>
      <c r="CO282" s="1">
        <v>4.33</v>
      </c>
      <c r="CP282" s="1">
        <v>5.55</v>
      </c>
      <c r="CQ282" s="1">
        <v>6.02</v>
      </c>
      <c r="CR282" s="1">
        <v>6.44</v>
      </c>
      <c r="CS282" s="1">
        <v>6.5</v>
      </c>
      <c r="CT282" s="1">
        <v>8.67</v>
      </c>
      <c r="CV282" s="1">
        <v>195003</v>
      </c>
      <c r="CW282" s="1">
        <v>0.02</v>
      </c>
      <c r="CX282" s="1">
        <v>0.37</v>
      </c>
      <c r="CY282" s="1">
        <v>0.15</v>
      </c>
      <c r="CZ282" s="1">
        <v>-1.35</v>
      </c>
      <c r="DA282" s="1">
        <v>0.21</v>
      </c>
      <c r="DB282" s="1">
        <v>0.8</v>
      </c>
      <c r="DC282" s="1">
        <v>-0.47</v>
      </c>
      <c r="DD282" s="1">
        <v>-0.22</v>
      </c>
      <c r="DE282" s="1">
        <v>-1.49</v>
      </c>
      <c r="DF282" s="1">
        <v>-0.13</v>
      </c>
      <c r="DG282" s="1">
        <v>0.56999999999999995</v>
      </c>
      <c r="DH282" s="1">
        <v>0.68</v>
      </c>
      <c r="DI282" s="1">
        <v>0.93</v>
      </c>
      <c r="DJ282" s="1">
        <v>-0.54</v>
      </c>
      <c r="DK282" s="1">
        <v>-0.4</v>
      </c>
      <c r="DL282" s="1">
        <v>0.61</v>
      </c>
      <c r="DM282" s="1">
        <v>-1.06</v>
      </c>
      <c r="DN282" s="1">
        <v>-2.08</v>
      </c>
      <c r="DO282" s="1">
        <v>-0.9</v>
      </c>
      <c r="DQ282" s="1">
        <v>194903</v>
      </c>
      <c r="DR282" s="1">
        <v>-99.99</v>
      </c>
      <c r="DS282" s="1">
        <v>7.05</v>
      </c>
      <c r="DT282" s="1">
        <v>6.34</v>
      </c>
      <c r="DU282" s="1">
        <v>4.3099999999999996</v>
      </c>
      <c r="DV282" s="1">
        <v>7.19</v>
      </c>
      <c r="DW282" s="1">
        <v>6.55</v>
      </c>
      <c r="DX282" s="1">
        <v>6.42</v>
      </c>
      <c r="DY282" s="1">
        <v>5.13</v>
      </c>
      <c r="DZ282" s="1">
        <v>4.4400000000000004</v>
      </c>
      <c r="EA282" s="1">
        <v>7.7</v>
      </c>
      <c r="EB282" s="1">
        <v>6.67</v>
      </c>
      <c r="EC282" s="1">
        <v>6.78</v>
      </c>
      <c r="ED282" s="1">
        <v>6.32</v>
      </c>
      <c r="EE282" s="1">
        <v>6.57</v>
      </c>
      <c r="EF282" s="1">
        <v>6.28</v>
      </c>
      <c r="EG282" s="1">
        <v>6.21</v>
      </c>
      <c r="EH282" s="1">
        <v>4.05</v>
      </c>
      <c r="EI282" s="1">
        <v>4.8899999999999997</v>
      </c>
      <c r="EJ282" s="1">
        <v>3.97</v>
      </c>
      <c r="EL282">
        <v>194903</v>
      </c>
      <c r="EM282">
        <v>4.04</v>
      </c>
      <c r="EN282">
        <v>2.48</v>
      </c>
      <c r="EO282">
        <v>1.34</v>
      </c>
      <c r="EP282">
        <v>0.1</v>
      </c>
      <c r="ER282" s="1">
        <v>194909</v>
      </c>
      <c r="ES282" s="1">
        <v>-1.42</v>
      </c>
      <c r="EU282" s="1">
        <v>194810</v>
      </c>
      <c r="EV282" s="1">
        <v>2.35</v>
      </c>
      <c r="EX282" s="1">
        <v>195309</v>
      </c>
      <c r="EY282" s="1">
        <v>-0.4</v>
      </c>
      <c r="FA282" s="1">
        <v>194909</v>
      </c>
      <c r="FB282" s="1" t="str">
        <f>IF(ISERROR(VLOOKUP($FA282,MOM,LOOKUPS!C$12,0)*$FB$6+VLOOKUP($FA282,STREV,LOOKUPS!C$10,0)*$FC$6+VLOOKUP($FA282,LTREV,LOOKUPS!C$9,0)*$FD$6+VLOOKUP($FA282,CFP,LOOKUPS!C$6,0)*$FE$6+VLOOKUP($FA282,EP,LOOKUPS!C$8,0)*$FF$6+VLOOKUP($FA282,BM,LOOKUPS!C$5,0)*$FG$6+VLOOKUP($FA282,DIV,LOOKUPS!C$7,0)*$FH$6++VLOOKUP($FA282,SIZE,LOOKUPS!C$11,0)*$FI$6),"",VLOOKUP($FA282,MOM,LOOKUPS!C$12,0)*$FB$6+VLOOKUP($FA282,STREV,LOOKUPS!C$10,0)*$FC$6+VLOOKUP($FA282,LTREV,LOOKUPS!C$9,0)*$FD$6+VLOOKUP($FA282,CFP,LOOKUPS!C$6,0)*$FE$6+VLOOKUP($FA282,EP,LOOKUPS!C$8,0)*$FF$6+VLOOKUP($FA282,BM,LOOKUPS!C$5,0)*$FG$6+VLOOKUP($FA282,DIV,LOOKUPS!C$7,0)*$FH$6++VLOOKUP($FA282,SIZE,LOOKUPS!C$11,0)*$FI$6)</f>
        <v/>
      </c>
      <c r="FC282" s="1" t="str">
        <f>IF(ISERROR(VLOOKUP($FA282,MOM,LOOKUPS!D$12,0)*$FB$6+VLOOKUP($FA282,STREV,LOOKUPS!D$10,0)*$FC$6+VLOOKUP($FA282,LTREV,LOOKUPS!D$9,0)*$FD$6+VLOOKUP($FA282,CFP,LOOKUPS!D$6,0)*$FE$6+VLOOKUP($FA282,EP,LOOKUPS!D$8,0)*$FF$6+VLOOKUP($FA282,BM,LOOKUPS!D$5,0)*$FG$6+VLOOKUP($FA282,DIV,LOOKUPS!D$7,0)*$FH$6++VLOOKUP($FA282,SIZE,LOOKUPS!D$11,0)*$FI$6),"",VLOOKUP($FA282,MOM,LOOKUPS!D$12,0)*$FB$6+VLOOKUP($FA282,STREV,LOOKUPS!D$10,0)*$FC$6+VLOOKUP($FA282,LTREV,LOOKUPS!D$9,0)*$FD$6+VLOOKUP($FA282,CFP,LOOKUPS!D$6,0)*$FE$6+VLOOKUP($FA282,EP,LOOKUPS!D$8,0)*$FF$6+VLOOKUP($FA282,BM,LOOKUPS!D$5,0)*$FG$6+VLOOKUP($FA282,DIV,LOOKUPS!D$7,0)*$FH$6++VLOOKUP($FA282,SIZE,LOOKUPS!D$11,0)*$FI$6)</f>
        <v/>
      </c>
      <c r="FD282" s="1" t="str">
        <f>IF(ISERROR(VLOOKUP($FA282,MOM,LOOKUPS!E$12,0)*$FB$6+VLOOKUP($FA282,STREV,LOOKUPS!E$10,0)*$FC$6+VLOOKUP($FA282,LTREV,LOOKUPS!E$9,0)*$FD$6+VLOOKUP($FA282,CFP,LOOKUPS!E$6,0)*$FE$6+VLOOKUP($FA282,EP,LOOKUPS!E$8,0)*$FF$6+VLOOKUP($FA282,BM,LOOKUPS!E$5,0)*$FG$6+VLOOKUP($FA282,DIV,LOOKUPS!E$7,0)*$FH$6++VLOOKUP($FA282,SIZE,LOOKUPS!E$11,0)*$FI$6),"",VLOOKUP($FA282,MOM,LOOKUPS!E$12,0)*$FB$6+VLOOKUP($FA282,STREV,LOOKUPS!E$10,0)*$FC$6+VLOOKUP($FA282,LTREV,LOOKUPS!E$9,0)*$FD$6+VLOOKUP($FA282,CFP,LOOKUPS!E$6,0)*$FE$6+VLOOKUP($FA282,EP,LOOKUPS!E$8,0)*$FF$6+VLOOKUP($FA282,BM,LOOKUPS!E$5,0)*$FG$6+VLOOKUP($FA282,DIV,LOOKUPS!E$7,0)*$FH$6++VLOOKUP($FA282,SIZE,LOOKUPS!E$11,0)*$FI$6)</f>
        <v/>
      </c>
      <c r="FE282" s="1" t="str">
        <f>IF(ISERROR(VLOOKUP($FA282,MOM,LOOKUPS!F$12,0)*$FB$6+VLOOKUP($FA282,STREV,LOOKUPS!F$10,0)*$FC$6+VLOOKUP($FA282,LTREV,LOOKUPS!F$9,0)*$FD$6+VLOOKUP($FA282,CFP,LOOKUPS!F$6,0)*$FE$6+VLOOKUP($FA282,EP,LOOKUPS!F$8,0)*$FF$6+VLOOKUP($FA282,BM,LOOKUPS!F$5,0)*$FG$6+VLOOKUP($FA282,DIV,LOOKUPS!F$7,0)*$FH$6++VLOOKUP($FA282,SIZE,LOOKUPS!F$11,0)*$FI$6),"",VLOOKUP($FA282,MOM,LOOKUPS!F$12,0)*$FB$6+VLOOKUP($FA282,STREV,LOOKUPS!F$10,0)*$FC$6+VLOOKUP($FA282,LTREV,LOOKUPS!F$9,0)*$FD$6+VLOOKUP($FA282,CFP,LOOKUPS!F$6,0)*$FE$6+VLOOKUP($FA282,EP,LOOKUPS!F$8,0)*$FF$6+VLOOKUP($FA282,BM,LOOKUPS!F$5,0)*$FG$6+VLOOKUP($FA282,DIV,LOOKUPS!F$7,0)*$FH$6++VLOOKUP($FA282,SIZE,LOOKUPS!F$11,0)*$FI$6)</f>
        <v/>
      </c>
      <c r="FF282" s="1" t="str">
        <f>IF(ISERROR(VLOOKUP($FA282,MOM,LOOKUPS!G$12,0)*$FB$6+VLOOKUP($FA282,STREV,LOOKUPS!G$10,0)*$FC$6+VLOOKUP($FA282,LTREV,LOOKUPS!G$9,0)*$FD$6+VLOOKUP($FA282,CFP,LOOKUPS!G$6,0)*$FE$6+VLOOKUP($FA282,EP,LOOKUPS!G$8,0)*$FF$6+VLOOKUP($FA282,BM,LOOKUPS!G$5,0)*$FG$6+VLOOKUP($FA282,DIV,LOOKUPS!G$7,0)*$FH$6++VLOOKUP($FA282,SIZE,LOOKUPS!G$11,0)*$FI$6),"",VLOOKUP($FA282,MOM,LOOKUPS!G$12,0)*$FB$6+VLOOKUP($FA282,STREV,LOOKUPS!G$10,0)*$FC$6+VLOOKUP($FA282,LTREV,LOOKUPS!G$9,0)*$FD$6+VLOOKUP($FA282,CFP,LOOKUPS!G$6,0)*$FE$6+VLOOKUP($FA282,EP,LOOKUPS!G$8,0)*$FF$6+VLOOKUP($FA282,BM,LOOKUPS!G$5,0)*$FG$6+VLOOKUP($FA282,DIV,LOOKUPS!G$7,0)*$FH$6++VLOOKUP($FA282,SIZE,LOOKUPS!G$11,0)*$FI$6)</f>
        <v/>
      </c>
      <c r="FG282" s="1" t="str">
        <f>IF(ISERROR(VLOOKUP($FA282,MOM,LOOKUPS!H$12,0)*$FB$6+VLOOKUP($FA282,STREV,LOOKUPS!H$10,0)*$FC$6+VLOOKUP($FA282,LTREV,LOOKUPS!H$9,0)*$FD$6+VLOOKUP($FA282,CFP,LOOKUPS!H$6,0)*$FE$6+VLOOKUP($FA282,EP,LOOKUPS!H$8,0)*$FF$6+VLOOKUP($FA282,BM,LOOKUPS!H$5,0)*$FG$6+VLOOKUP($FA282,DIV,LOOKUPS!H$7,0)*$FH$6++VLOOKUP($FA282,SIZE,LOOKUPS!H$11,0)*$FI$6),"",VLOOKUP($FA282,MOM,LOOKUPS!H$12,0)*$FB$6+VLOOKUP($FA282,STREV,LOOKUPS!H$10,0)*$FC$6+VLOOKUP($FA282,LTREV,LOOKUPS!H$9,0)*$FD$6+VLOOKUP($FA282,CFP,LOOKUPS!H$6,0)*$FE$6+VLOOKUP($FA282,EP,LOOKUPS!H$8,0)*$FF$6+VLOOKUP($FA282,BM,LOOKUPS!H$5,0)*$FG$6+VLOOKUP($FA282,DIV,LOOKUPS!H$7,0)*$FH$6++VLOOKUP($FA282,SIZE,LOOKUPS!H$11,0)*$FI$6)</f>
        <v/>
      </c>
      <c r="FH282" s="1" t="str">
        <f>IF(ISERROR(VLOOKUP($FA282,MOM,LOOKUPS!I$12,0)*$FB$6+VLOOKUP($FA282,STREV,LOOKUPS!I$10,0)*$FC$6+VLOOKUP($FA282,LTREV,LOOKUPS!I$9,0)*$FD$6+VLOOKUP($FA282,CFP,LOOKUPS!I$6,0)*$FE$6+VLOOKUP($FA282,EP,LOOKUPS!I$8,0)*$FF$6+VLOOKUP($FA282,BM,LOOKUPS!I$5,0)*$FG$6+VLOOKUP($FA282,DIV,LOOKUPS!I$7,0)*$FH$6++VLOOKUP($FA282,SIZE,LOOKUPS!I$11,0)*$FI$6),"",VLOOKUP($FA282,MOM,LOOKUPS!I$12,0)*$FB$6+VLOOKUP($FA282,STREV,LOOKUPS!I$10,0)*$FC$6+VLOOKUP($FA282,LTREV,LOOKUPS!I$9,0)*$FD$6+VLOOKUP($FA282,CFP,LOOKUPS!I$6,0)*$FE$6+VLOOKUP($FA282,EP,LOOKUPS!I$8,0)*$FF$6+VLOOKUP($FA282,BM,LOOKUPS!I$5,0)*$FG$6+VLOOKUP($FA282,DIV,LOOKUPS!I$7,0)*$FH$6++VLOOKUP($FA282,SIZE,LOOKUPS!I$11,0)*$FI$6)</f>
        <v/>
      </c>
      <c r="FI282" s="1" t="str">
        <f>IF(ISERROR(VLOOKUP($FA282,MOM,LOOKUPS!J$12,0)*$FB$6+VLOOKUP($FA282,STREV,LOOKUPS!J$10,0)*$FC$6+VLOOKUP($FA282,LTREV,LOOKUPS!J$9,0)*$FD$6+VLOOKUP($FA282,CFP,LOOKUPS!J$6,0)*$FE$6+VLOOKUP($FA282,EP,LOOKUPS!J$8,0)*$FF$6+VLOOKUP($FA282,BM,LOOKUPS!J$5,0)*$FG$6+VLOOKUP($FA282,DIV,LOOKUPS!J$7,0)*$FH$6++VLOOKUP($FA282,SIZE,LOOKUPS!J$11,0)*$FI$6),"",VLOOKUP($FA282,MOM,LOOKUPS!J$12,0)*$FB$6+VLOOKUP($FA282,STREV,LOOKUPS!J$10,0)*$FC$6+VLOOKUP($FA282,LTREV,LOOKUPS!J$9,0)*$FD$6+VLOOKUP($FA282,CFP,LOOKUPS!J$6,0)*$FE$6+VLOOKUP($FA282,EP,LOOKUPS!J$8,0)*$FF$6+VLOOKUP($FA282,BM,LOOKUPS!J$5,0)*$FG$6+VLOOKUP($FA282,DIV,LOOKUPS!J$7,0)*$FH$6++VLOOKUP($FA282,SIZE,LOOKUPS!J$11,0)*$FI$6)</f>
        <v/>
      </c>
      <c r="FJ282" s="1" t="str">
        <f>IF(ISERROR(VLOOKUP($FA282,MOM,LOOKUPS!K$12,0)*$FB$6+VLOOKUP($FA282,STREV,LOOKUPS!K$10,0)*$FC$6+VLOOKUP($FA282,LTREV,LOOKUPS!K$9,0)*$FD$6+VLOOKUP($FA282,CFP,LOOKUPS!K$6,0)*$FE$6+VLOOKUP($FA282,EP,LOOKUPS!K$8,0)*$FF$6+VLOOKUP($FA282,BM,LOOKUPS!K$5,0)*$FG$6+VLOOKUP($FA282,DIV,LOOKUPS!K$7,0)*$FH$6++VLOOKUP($FA282,SIZE,LOOKUPS!K$11,0)*$FI$6),"",VLOOKUP($FA282,MOM,LOOKUPS!K$12,0)*$FB$6+VLOOKUP($FA282,STREV,LOOKUPS!K$10,0)*$FC$6+VLOOKUP($FA282,LTREV,LOOKUPS!K$9,0)*$FD$6+VLOOKUP($FA282,CFP,LOOKUPS!K$6,0)*$FE$6+VLOOKUP($FA282,EP,LOOKUPS!K$8,0)*$FF$6+VLOOKUP($FA282,BM,LOOKUPS!K$5,0)*$FG$6+VLOOKUP($FA282,DIV,LOOKUPS!K$7,0)*$FH$6++VLOOKUP($FA282,SIZE,LOOKUPS!K$11,0)*$FI$6)</f>
        <v/>
      </c>
      <c r="FK282" s="1" t="str">
        <f>IF(ISERROR(VLOOKUP($FA282,MOM,LOOKUPS!L$12,0)*$FB$6+VLOOKUP($FA282,STREV,LOOKUPS!L$10,0)*$FC$6+VLOOKUP($FA282,LTREV,LOOKUPS!L$9,0)*$FD$6+VLOOKUP($FA282,CFP,LOOKUPS!L$6,0)*$FE$6+VLOOKUP($FA282,EP,LOOKUPS!L$8,0)*$FF$6+VLOOKUP($FA282,BM,LOOKUPS!L$5,0)*$FG$6+VLOOKUP($FA282,DIV,LOOKUPS!L$7,0)*$FH$6++VLOOKUP($FA282,SIZE,LOOKUPS!L$11,0)*$FI$6),"",VLOOKUP($FA282,MOM,LOOKUPS!L$12,0)*$FB$6+VLOOKUP($FA282,STREV,LOOKUPS!L$10,0)*$FC$6+VLOOKUP($FA282,LTREV,LOOKUPS!L$9,0)*$FD$6+VLOOKUP($FA282,CFP,LOOKUPS!L$6,0)*$FE$6+VLOOKUP($FA282,EP,LOOKUPS!L$8,0)*$FF$6+VLOOKUP($FA282,BM,LOOKUPS!L$5,0)*$FG$6+VLOOKUP($FA282,DIV,LOOKUPS!L$7,0)*$FH$6++VLOOKUP($FA282,SIZE,LOOKUPS!L$11,0)*$FI$6)</f>
        <v/>
      </c>
    </row>
    <row r="283" spans="1:167" x14ac:dyDescent="0.3">
      <c r="A283" s="1">
        <v>194910</v>
      </c>
      <c r="B283" s="1">
        <v>6.83</v>
      </c>
      <c r="C283" s="1">
        <v>3.59</v>
      </c>
      <c r="D283" s="1">
        <v>4.38</v>
      </c>
      <c r="E283" s="1">
        <v>4.13</v>
      </c>
      <c r="F283" s="1">
        <v>2.58</v>
      </c>
      <c r="G283" s="1">
        <v>3.52</v>
      </c>
      <c r="H283" s="1">
        <v>3.78</v>
      </c>
      <c r="I283" s="1">
        <v>2.62</v>
      </c>
      <c r="J283" s="1">
        <v>3.29</v>
      </c>
      <c r="K283" s="1">
        <v>4.4800000000000004</v>
      </c>
      <c r="M283" s="1">
        <v>194811</v>
      </c>
      <c r="N283" s="1">
        <v>-10.79</v>
      </c>
      <c r="O283" s="1">
        <v>-8.84</v>
      </c>
      <c r="P283" s="1">
        <v>-9.32</v>
      </c>
      <c r="Q283" s="1">
        <v>-9.3800000000000008</v>
      </c>
      <c r="R283" s="1">
        <v>-9.83</v>
      </c>
      <c r="S283" s="1">
        <v>-11.39</v>
      </c>
      <c r="T283" s="1">
        <v>-11.21</v>
      </c>
      <c r="U283" s="1">
        <v>-10.54</v>
      </c>
      <c r="V283" s="1">
        <v>-11.82</v>
      </c>
      <c r="W283" s="1">
        <v>-13.18</v>
      </c>
      <c r="Y283" s="1">
        <v>195310</v>
      </c>
      <c r="Z283" s="1">
        <v>3.19</v>
      </c>
      <c r="AA283" s="1">
        <v>1.39</v>
      </c>
      <c r="AB283" s="1">
        <v>2.2999999999999998</v>
      </c>
      <c r="AC283" s="1">
        <v>3.59</v>
      </c>
      <c r="AD283" s="1">
        <v>3.35</v>
      </c>
      <c r="AE283" s="1">
        <v>3.72</v>
      </c>
      <c r="AF283" s="1">
        <v>4.76</v>
      </c>
      <c r="AG283" s="1">
        <v>4.93</v>
      </c>
      <c r="AH283" s="1">
        <v>4.71</v>
      </c>
      <c r="AI283" s="1">
        <v>5.75</v>
      </c>
      <c r="AK283">
        <v>197404</v>
      </c>
      <c r="AL283">
        <v>-4.18</v>
      </c>
      <c r="AM283">
        <v>-6.64</v>
      </c>
      <c r="AN283">
        <v>-5.27</v>
      </c>
      <c r="AO283">
        <v>-3.88</v>
      </c>
      <c r="AP283">
        <v>-6.8</v>
      </c>
      <c r="AQ283">
        <v>-5.94</v>
      </c>
      <c r="AR283">
        <v>-5.38</v>
      </c>
      <c r="AS283">
        <v>-4.43</v>
      </c>
      <c r="AT283">
        <v>-3.8</v>
      </c>
      <c r="AU283">
        <v>-6.55</v>
      </c>
      <c r="AV283">
        <v>-7.09</v>
      </c>
      <c r="AW283">
        <v>-6.29</v>
      </c>
      <c r="AX283">
        <v>-5.51</v>
      </c>
      <c r="AY283">
        <v>-4.93</v>
      </c>
      <c r="AZ283">
        <v>-5.83</v>
      </c>
      <c r="BA283">
        <v>-4.75</v>
      </c>
      <c r="BB283">
        <v>-4.0999999999999996</v>
      </c>
      <c r="BC283">
        <v>-4.8600000000000003</v>
      </c>
      <c r="BD283">
        <v>-3.1</v>
      </c>
      <c r="BF283" s="1">
        <v>197404</v>
      </c>
      <c r="BG283" s="1">
        <v>-4.8499999999999996</v>
      </c>
      <c r="BH283" s="1">
        <v>-6.38</v>
      </c>
      <c r="BI283" s="1">
        <v>-5.03</v>
      </c>
      <c r="BJ283" s="1">
        <v>-4.49</v>
      </c>
      <c r="BK283" s="1">
        <v>-5.73</v>
      </c>
      <c r="BL283" s="1">
        <v>-7.06</v>
      </c>
      <c r="BM283" s="1">
        <v>-4.5999999999999996</v>
      </c>
      <c r="BN283" s="1">
        <v>-4.97</v>
      </c>
      <c r="BO283" s="1">
        <v>-4.13</v>
      </c>
      <c r="BP283" s="1">
        <v>-5.91</v>
      </c>
      <c r="BQ283" s="1">
        <v>-5.52</v>
      </c>
      <c r="BR283" s="1">
        <v>-7.76</v>
      </c>
      <c r="BS283" s="1">
        <v>-6.25</v>
      </c>
      <c r="BT283" s="1">
        <v>-4.38</v>
      </c>
      <c r="BU283" s="1">
        <v>-4.8499999999999996</v>
      </c>
      <c r="BV283" s="1">
        <v>-4.59</v>
      </c>
      <c r="BW283" s="1">
        <v>-5.3</v>
      </c>
      <c r="BX283" s="1">
        <v>-4.63</v>
      </c>
      <c r="BY283" s="1">
        <v>-3.82</v>
      </c>
      <c r="CA283" s="1">
        <v>194904</v>
      </c>
      <c r="CB283" s="1">
        <v>-7.65</v>
      </c>
      <c r="CC283" s="1">
        <v>-2.41</v>
      </c>
      <c r="CD283" s="1">
        <v>-3.15</v>
      </c>
      <c r="CE283" s="1">
        <v>-3.75</v>
      </c>
      <c r="CF283" s="1">
        <v>-2.4700000000000002</v>
      </c>
      <c r="CG283" s="1">
        <v>-2.56</v>
      </c>
      <c r="CH283" s="1">
        <v>-3.17</v>
      </c>
      <c r="CI283" s="1">
        <v>-3.52</v>
      </c>
      <c r="CJ283" s="1">
        <v>-3.81</v>
      </c>
      <c r="CK283" s="1">
        <v>-2.74</v>
      </c>
      <c r="CL283" s="1">
        <v>-2.21</v>
      </c>
      <c r="CM283" s="1">
        <v>-2.2799999999999998</v>
      </c>
      <c r="CN283" s="1">
        <v>-2.85</v>
      </c>
      <c r="CO283" s="1">
        <v>-3.9</v>
      </c>
      <c r="CP283" s="1">
        <v>-2.44</v>
      </c>
      <c r="CQ283" s="1">
        <v>-3.41</v>
      </c>
      <c r="CR283" s="1">
        <v>-3.63</v>
      </c>
      <c r="CS283" s="1">
        <v>-3.9</v>
      </c>
      <c r="CT283" s="1">
        <v>-3.73</v>
      </c>
      <c r="CV283" s="1">
        <v>195004</v>
      </c>
      <c r="CW283" s="1">
        <v>8.25</v>
      </c>
      <c r="CX283" s="1">
        <v>3.79</v>
      </c>
      <c r="CY283" s="1">
        <v>4.04</v>
      </c>
      <c r="CZ283" s="1">
        <v>5.54</v>
      </c>
      <c r="DA283" s="1">
        <v>4.71</v>
      </c>
      <c r="DB283" s="1">
        <v>2.4500000000000002</v>
      </c>
      <c r="DC283" s="1">
        <v>4.3</v>
      </c>
      <c r="DD283" s="1">
        <v>4.83</v>
      </c>
      <c r="DE283" s="1">
        <v>5.8</v>
      </c>
      <c r="DF283" s="1">
        <v>5.24</v>
      </c>
      <c r="DG283" s="1">
        <v>4.17</v>
      </c>
      <c r="DH283" s="1">
        <v>1.96</v>
      </c>
      <c r="DI283" s="1">
        <v>2.93</v>
      </c>
      <c r="DJ283" s="1">
        <v>4.97</v>
      </c>
      <c r="DK283" s="1">
        <v>3.63</v>
      </c>
      <c r="DL283" s="1">
        <v>4.6399999999999997</v>
      </c>
      <c r="DM283" s="1">
        <v>5.03</v>
      </c>
      <c r="DN283" s="1">
        <v>6.13</v>
      </c>
      <c r="DO283" s="1">
        <v>5.47</v>
      </c>
      <c r="DQ283" s="1">
        <v>194904</v>
      </c>
      <c r="DR283" s="1">
        <v>-99.99</v>
      </c>
      <c r="DS283" s="1">
        <v>-3.05</v>
      </c>
      <c r="DT283" s="1">
        <v>-3.85</v>
      </c>
      <c r="DU283" s="1">
        <v>-2.31</v>
      </c>
      <c r="DV283" s="1">
        <v>-3.11</v>
      </c>
      <c r="DW283" s="1">
        <v>-3.64</v>
      </c>
      <c r="DX283" s="1">
        <v>-3.53</v>
      </c>
      <c r="DY283" s="1">
        <v>-3.58</v>
      </c>
      <c r="DZ283" s="1">
        <v>-1.86</v>
      </c>
      <c r="EA283" s="1">
        <v>-2.59</v>
      </c>
      <c r="EB283" s="1">
        <v>-3.63</v>
      </c>
      <c r="EC283" s="1">
        <v>-2.93</v>
      </c>
      <c r="ED283" s="1">
        <v>-4.3600000000000003</v>
      </c>
      <c r="EE283" s="1">
        <v>-2.38</v>
      </c>
      <c r="EF283" s="1">
        <v>-4.7</v>
      </c>
      <c r="EG283" s="1">
        <v>-3.97</v>
      </c>
      <c r="EH283" s="1">
        <v>-3.19</v>
      </c>
      <c r="EI283" s="1">
        <v>-2.4900000000000002</v>
      </c>
      <c r="EJ283" s="1">
        <v>-1.23</v>
      </c>
      <c r="EL283">
        <v>194904</v>
      </c>
      <c r="EM283">
        <v>-1.87</v>
      </c>
      <c r="EN283">
        <v>-0.89</v>
      </c>
      <c r="EO283">
        <v>-1.18</v>
      </c>
      <c r="EP283">
        <v>0.09</v>
      </c>
      <c r="ER283" s="1">
        <v>194910</v>
      </c>
      <c r="ES283" s="1">
        <v>0</v>
      </c>
      <c r="EU283" s="1">
        <v>194811</v>
      </c>
      <c r="EV283" s="1">
        <v>3.98</v>
      </c>
      <c r="EX283" s="1">
        <v>195310</v>
      </c>
      <c r="EY283" s="1">
        <v>-3.37</v>
      </c>
      <c r="FA283" s="1">
        <v>194910</v>
      </c>
      <c r="FB283" s="1" t="str">
        <f>IF(ISERROR(VLOOKUP($FA283,MOM,LOOKUPS!C$12,0)*$FB$6+VLOOKUP($FA283,STREV,LOOKUPS!C$10,0)*$FC$6+VLOOKUP($FA283,LTREV,LOOKUPS!C$9,0)*$FD$6+VLOOKUP($FA283,CFP,LOOKUPS!C$6,0)*$FE$6+VLOOKUP($FA283,EP,LOOKUPS!C$8,0)*$FF$6+VLOOKUP($FA283,BM,LOOKUPS!C$5,0)*$FG$6+VLOOKUP($FA283,DIV,LOOKUPS!C$7,0)*$FH$6++VLOOKUP($FA283,SIZE,LOOKUPS!C$11,0)*$FI$6),"",VLOOKUP($FA283,MOM,LOOKUPS!C$12,0)*$FB$6+VLOOKUP($FA283,STREV,LOOKUPS!C$10,0)*$FC$6+VLOOKUP($FA283,LTREV,LOOKUPS!C$9,0)*$FD$6+VLOOKUP($FA283,CFP,LOOKUPS!C$6,0)*$FE$6+VLOOKUP($FA283,EP,LOOKUPS!C$8,0)*$FF$6+VLOOKUP($FA283,BM,LOOKUPS!C$5,0)*$FG$6+VLOOKUP($FA283,DIV,LOOKUPS!C$7,0)*$FH$6++VLOOKUP($FA283,SIZE,LOOKUPS!C$11,0)*$FI$6)</f>
        <v/>
      </c>
      <c r="FC283" s="1" t="str">
        <f>IF(ISERROR(VLOOKUP($FA283,MOM,LOOKUPS!D$12,0)*$FB$6+VLOOKUP($FA283,STREV,LOOKUPS!D$10,0)*$FC$6+VLOOKUP($FA283,LTREV,LOOKUPS!D$9,0)*$FD$6+VLOOKUP($FA283,CFP,LOOKUPS!D$6,0)*$FE$6+VLOOKUP($FA283,EP,LOOKUPS!D$8,0)*$FF$6+VLOOKUP($FA283,BM,LOOKUPS!D$5,0)*$FG$6+VLOOKUP($FA283,DIV,LOOKUPS!D$7,0)*$FH$6++VLOOKUP($FA283,SIZE,LOOKUPS!D$11,0)*$FI$6),"",VLOOKUP($FA283,MOM,LOOKUPS!D$12,0)*$FB$6+VLOOKUP($FA283,STREV,LOOKUPS!D$10,0)*$FC$6+VLOOKUP($FA283,LTREV,LOOKUPS!D$9,0)*$FD$6+VLOOKUP($FA283,CFP,LOOKUPS!D$6,0)*$FE$6+VLOOKUP($FA283,EP,LOOKUPS!D$8,0)*$FF$6+VLOOKUP($FA283,BM,LOOKUPS!D$5,0)*$FG$6+VLOOKUP($FA283,DIV,LOOKUPS!D$7,0)*$FH$6++VLOOKUP($FA283,SIZE,LOOKUPS!D$11,0)*$FI$6)</f>
        <v/>
      </c>
      <c r="FD283" s="1" t="str">
        <f>IF(ISERROR(VLOOKUP($FA283,MOM,LOOKUPS!E$12,0)*$FB$6+VLOOKUP($FA283,STREV,LOOKUPS!E$10,0)*$FC$6+VLOOKUP($FA283,LTREV,LOOKUPS!E$9,0)*$FD$6+VLOOKUP($FA283,CFP,LOOKUPS!E$6,0)*$FE$6+VLOOKUP($FA283,EP,LOOKUPS!E$8,0)*$FF$6+VLOOKUP($FA283,BM,LOOKUPS!E$5,0)*$FG$6+VLOOKUP($FA283,DIV,LOOKUPS!E$7,0)*$FH$6++VLOOKUP($FA283,SIZE,LOOKUPS!E$11,0)*$FI$6),"",VLOOKUP($FA283,MOM,LOOKUPS!E$12,0)*$FB$6+VLOOKUP($FA283,STREV,LOOKUPS!E$10,0)*$FC$6+VLOOKUP($FA283,LTREV,LOOKUPS!E$9,0)*$FD$6+VLOOKUP($FA283,CFP,LOOKUPS!E$6,0)*$FE$6+VLOOKUP($FA283,EP,LOOKUPS!E$8,0)*$FF$6+VLOOKUP($FA283,BM,LOOKUPS!E$5,0)*$FG$6+VLOOKUP($FA283,DIV,LOOKUPS!E$7,0)*$FH$6++VLOOKUP($FA283,SIZE,LOOKUPS!E$11,0)*$FI$6)</f>
        <v/>
      </c>
      <c r="FE283" s="1" t="str">
        <f>IF(ISERROR(VLOOKUP($FA283,MOM,LOOKUPS!F$12,0)*$FB$6+VLOOKUP($FA283,STREV,LOOKUPS!F$10,0)*$FC$6+VLOOKUP($FA283,LTREV,LOOKUPS!F$9,0)*$FD$6+VLOOKUP($FA283,CFP,LOOKUPS!F$6,0)*$FE$6+VLOOKUP($FA283,EP,LOOKUPS!F$8,0)*$FF$6+VLOOKUP($FA283,BM,LOOKUPS!F$5,0)*$FG$6+VLOOKUP($FA283,DIV,LOOKUPS!F$7,0)*$FH$6++VLOOKUP($FA283,SIZE,LOOKUPS!F$11,0)*$FI$6),"",VLOOKUP($FA283,MOM,LOOKUPS!F$12,0)*$FB$6+VLOOKUP($FA283,STREV,LOOKUPS!F$10,0)*$FC$6+VLOOKUP($FA283,LTREV,LOOKUPS!F$9,0)*$FD$6+VLOOKUP($FA283,CFP,LOOKUPS!F$6,0)*$FE$6+VLOOKUP($FA283,EP,LOOKUPS!F$8,0)*$FF$6+VLOOKUP($FA283,BM,LOOKUPS!F$5,0)*$FG$6+VLOOKUP($FA283,DIV,LOOKUPS!F$7,0)*$FH$6++VLOOKUP($FA283,SIZE,LOOKUPS!F$11,0)*$FI$6)</f>
        <v/>
      </c>
      <c r="FF283" s="1" t="str">
        <f>IF(ISERROR(VLOOKUP($FA283,MOM,LOOKUPS!G$12,0)*$FB$6+VLOOKUP($FA283,STREV,LOOKUPS!G$10,0)*$FC$6+VLOOKUP($FA283,LTREV,LOOKUPS!G$9,0)*$FD$6+VLOOKUP($FA283,CFP,LOOKUPS!G$6,0)*$FE$6+VLOOKUP($FA283,EP,LOOKUPS!G$8,0)*$FF$6+VLOOKUP($FA283,BM,LOOKUPS!G$5,0)*$FG$6+VLOOKUP($FA283,DIV,LOOKUPS!G$7,0)*$FH$6++VLOOKUP($FA283,SIZE,LOOKUPS!G$11,0)*$FI$6),"",VLOOKUP($FA283,MOM,LOOKUPS!G$12,0)*$FB$6+VLOOKUP($FA283,STREV,LOOKUPS!G$10,0)*$FC$6+VLOOKUP($FA283,LTREV,LOOKUPS!G$9,0)*$FD$6+VLOOKUP($FA283,CFP,LOOKUPS!G$6,0)*$FE$6+VLOOKUP($FA283,EP,LOOKUPS!G$8,0)*$FF$6+VLOOKUP($FA283,BM,LOOKUPS!G$5,0)*$FG$6+VLOOKUP($FA283,DIV,LOOKUPS!G$7,0)*$FH$6++VLOOKUP($FA283,SIZE,LOOKUPS!G$11,0)*$FI$6)</f>
        <v/>
      </c>
      <c r="FG283" s="1" t="str">
        <f>IF(ISERROR(VLOOKUP($FA283,MOM,LOOKUPS!H$12,0)*$FB$6+VLOOKUP($FA283,STREV,LOOKUPS!H$10,0)*$FC$6+VLOOKUP($FA283,LTREV,LOOKUPS!H$9,0)*$FD$6+VLOOKUP($FA283,CFP,LOOKUPS!H$6,0)*$FE$6+VLOOKUP($FA283,EP,LOOKUPS!H$8,0)*$FF$6+VLOOKUP($FA283,BM,LOOKUPS!H$5,0)*$FG$6+VLOOKUP($FA283,DIV,LOOKUPS!H$7,0)*$FH$6++VLOOKUP($FA283,SIZE,LOOKUPS!H$11,0)*$FI$6),"",VLOOKUP($FA283,MOM,LOOKUPS!H$12,0)*$FB$6+VLOOKUP($FA283,STREV,LOOKUPS!H$10,0)*$FC$6+VLOOKUP($FA283,LTREV,LOOKUPS!H$9,0)*$FD$6+VLOOKUP($FA283,CFP,LOOKUPS!H$6,0)*$FE$6+VLOOKUP($FA283,EP,LOOKUPS!H$8,0)*$FF$6+VLOOKUP($FA283,BM,LOOKUPS!H$5,0)*$FG$6+VLOOKUP($FA283,DIV,LOOKUPS!H$7,0)*$FH$6++VLOOKUP($FA283,SIZE,LOOKUPS!H$11,0)*$FI$6)</f>
        <v/>
      </c>
      <c r="FH283" s="1" t="str">
        <f>IF(ISERROR(VLOOKUP($FA283,MOM,LOOKUPS!I$12,0)*$FB$6+VLOOKUP($FA283,STREV,LOOKUPS!I$10,0)*$FC$6+VLOOKUP($FA283,LTREV,LOOKUPS!I$9,0)*$FD$6+VLOOKUP($FA283,CFP,LOOKUPS!I$6,0)*$FE$6+VLOOKUP($FA283,EP,LOOKUPS!I$8,0)*$FF$6+VLOOKUP($FA283,BM,LOOKUPS!I$5,0)*$FG$6+VLOOKUP($FA283,DIV,LOOKUPS!I$7,0)*$FH$6++VLOOKUP($FA283,SIZE,LOOKUPS!I$11,0)*$FI$6),"",VLOOKUP($FA283,MOM,LOOKUPS!I$12,0)*$FB$6+VLOOKUP($FA283,STREV,LOOKUPS!I$10,0)*$FC$6+VLOOKUP($FA283,LTREV,LOOKUPS!I$9,0)*$FD$6+VLOOKUP($FA283,CFP,LOOKUPS!I$6,0)*$FE$6+VLOOKUP($FA283,EP,LOOKUPS!I$8,0)*$FF$6+VLOOKUP($FA283,BM,LOOKUPS!I$5,0)*$FG$6+VLOOKUP($FA283,DIV,LOOKUPS!I$7,0)*$FH$6++VLOOKUP($FA283,SIZE,LOOKUPS!I$11,0)*$FI$6)</f>
        <v/>
      </c>
      <c r="FI283" s="1" t="str">
        <f>IF(ISERROR(VLOOKUP($FA283,MOM,LOOKUPS!J$12,0)*$FB$6+VLOOKUP($FA283,STREV,LOOKUPS!J$10,0)*$FC$6+VLOOKUP($FA283,LTREV,LOOKUPS!J$9,0)*$FD$6+VLOOKUP($FA283,CFP,LOOKUPS!J$6,0)*$FE$6+VLOOKUP($FA283,EP,LOOKUPS!J$8,0)*$FF$6+VLOOKUP($FA283,BM,LOOKUPS!J$5,0)*$FG$6+VLOOKUP($FA283,DIV,LOOKUPS!J$7,0)*$FH$6++VLOOKUP($FA283,SIZE,LOOKUPS!J$11,0)*$FI$6),"",VLOOKUP($FA283,MOM,LOOKUPS!J$12,0)*$FB$6+VLOOKUP($FA283,STREV,LOOKUPS!J$10,0)*$FC$6+VLOOKUP($FA283,LTREV,LOOKUPS!J$9,0)*$FD$6+VLOOKUP($FA283,CFP,LOOKUPS!J$6,0)*$FE$6+VLOOKUP($FA283,EP,LOOKUPS!J$8,0)*$FF$6+VLOOKUP($FA283,BM,LOOKUPS!J$5,0)*$FG$6+VLOOKUP($FA283,DIV,LOOKUPS!J$7,0)*$FH$6++VLOOKUP($FA283,SIZE,LOOKUPS!J$11,0)*$FI$6)</f>
        <v/>
      </c>
      <c r="FJ283" s="1" t="str">
        <f>IF(ISERROR(VLOOKUP($FA283,MOM,LOOKUPS!K$12,0)*$FB$6+VLOOKUP($FA283,STREV,LOOKUPS!K$10,0)*$FC$6+VLOOKUP($FA283,LTREV,LOOKUPS!K$9,0)*$FD$6+VLOOKUP($FA283,CFP,LOOKUPS!K$6,0)*$FE$6+VLOOKUP($FA283,EP,LOOKUPS!K$8,0)*$FF$6+VLOOKUP($FA283,BM,LOOKUPS!K$5,0)*$FG$6+VLOOKUP($FA283,DIV,LOOKUPS!K$7,0)*$FH$6++VLOOKUP($FA283,SIZE,LOOKUPS!K$11,0)*$FI$6),"",VLOOKUP($FA283,MOM,LOOKUPS!K$12,0)*$FB$6+VLOOKUP($FA283,STREV,LOOKUPS!K$10,0)*$FC$6+VLOOKUP($FA283,LTREV,LOOKUPS!K$9,0)*$FD$6+VLOOKUP($FA283,CFP,LOOKUPS!K$6,0)*$FE$6+VLOOKUP($FA283,EP,LOOKUPS!K$8,0)*$FF$6+VLOOKUP($FA283,BM,LOOKUPS!K$5,0)*$FG$6+VLOOKUP($FA283,DIV,LOOKUPS!K$7,0)*$FH$6++VLOOKUP($FA283,SIZE,LOOKUPS!K$11,0)*$FI$6)</f>
        <v/>
      </c>
      <c r="FK283" s="1" t="str">
        <f>IF(ISERROR(VLOOKUP($FA283,MOM,LOOKUPS!L$12,0)*$FB$6+VLOOKUP($FA283,STREV,LOOKUPS!L$10,0)*$FC$6+VLOOKUP($FA283,LTREV,LOOKUPS!L$9,0)*$FD$6+VLOOKUP($FA283,CFP,LOOKUPS!L$6,0)*$FE$6+VLOOKUP($FA283,EP,LOOKUPS!L$8,0)*$FF$6+VLOOKUP($FA283,BM,LOOKUPS!L$5,0)*$FG$6+VLOOKUP($FA283,DIV,LOOKUPS!L$7,0)*$FH$6++VLOOKUP($FA283,SIZE,LOOKUPS!L$11,0)*$FI$6),"",VLOOKUP($FA283,MOM,LOOKUPS!L$12,0)*$FB$6+VLOOKUP($FA283,STREV,LOOKUPS!L$10,0)*$FC$6+VLOOKUP($FA283,LTREV,LOOKUPS!L$9,0)*$FD$6+VLOOKUP($FA283,CFP,LOOKUPS!L$6,0)*$FE$6+VLOOKUP($FA283,EP,LOOKUPS!L$8,0)*$FF$6+VLOOKUP($FA283,BM,LOOKUPS!L$5,0)*$FG$6+VLOOKUP($FA283,DIV,LOOKUPS!L$7,0)*$FH$6++VLOOKUP($FA283,SIZE,LOOKUPS!L$11,0)*$FI$6)</f>
        <v/>
      </c>
    </row>
    <row r="284" spans="1:167" x14ac:dyDescent="0.3">
      <c r="A284" s="1">
        <v>194911</v>
      </c>
      <c r="B284" s="1">
        <v>-3.73</v>
      </c>
      <c r="C284" s="1">
        <v>0.84</v>
      </c>
      <c r="D284" s="1">
        <v>1.1200000000000001</v>
      </c>
      <c r="E284" s="1">
        <v>0.81</v>
      </c>
      <c r="F284" s="1">
        <v>0.62</v>
      </c>
      <c r="G284" s="1">
        <v>1.64</v>
      </c>
      <c r="H284" s="1">
        <v>1.63</v>
      </c>
      <c r="I284" s="1">
        <v>1</v>
      </c>
      <c r="J284" s="1">
        <v>2.76</v>
      </c>
      <c r="K284" s="1">
        <v>2.16</v>
      </c>
      <c r="M284" s="1">
        <v>194812</v>
      </c>
      <c r="N284" s="1">
        <v>1.1100000000000001</v>
      </c>
      <c r="O284" s="1">
        <v>2.36</v>
      </c>
      <c r="P284" s="1">
        <v>1.01</v>
      </c>
      <c r="Q284" s="1">
        <v>2.1800000000000002</v>
      </c>
      <c r="R284" s="1">
        <v>1.0900000000000001</v>
      </c>
      <c r="S284" s="1">
        <v>1.7</v>
      </c>
      <c r="T284" s="1">
        <v>1.08</v>
      </c>
      <c r="U284" s="1">
        <v>0.81</v>
      </c>
      <c r="V284" s="1">
        <v>0.5</v>
      </c>
      <c r="W284" s="1">
        <v>1.1299999999999999</v>
      </c>
      <c r="Y284" s="1">
        <v>195311</v>
      </c>
      <c r="Z284" s="1">
        <v>0.27</v>
      </c>
      <c r="AA284" s="1">
        <v>1.66</v>
      </c>
      <c r="AB284" s="1">
        <v>1.97</v>
      </c>
      <c r="AC284" s="1">
        <v>1.1200000000000001</v>
      </c>
      <c r="AD284" s="1">
        <v>2.56</v>
      </c>
      <c r="AE284" s="1">
        <v>3.27</v>
      </c>
      <c r="AF284" s="1">
        <v>2.5</v>
      </c>
      <c r="AG284" s="1">
        <v>2</v>
      </c>
      <c r="AH284" s="1">
        <v>2.0499999999999998</v>
      </c>
      <c r="AI284" s="1">
        <v>3.37</v>
      </c>
      <c r="AK284">
        <v>197405</v>
      </c>
      <c r="AL284">
        <v>-7.99</v>
      </c>
      <c r="AM284">
        <v>-7.56</v>
      </c>
      <c r="AN284">
        <v>-6.68</v>
      </c>
      <c r="AO284">
        <v>-6.06</v>
      </c>
      <c r="AP284">
        <v>-7.14</v>
      </c>
      <c r="AQ284">
        <v>-7.81</v>
      </c>
      <c r="AR284">
        <v>-6.64</v>
      </c>
      <c r="AS284">
        <v>-6.13</v>
      </c>
      <c r="AT284">
        <v>-6.12</v>
      </c>
      <c r="AU284">
        <v>-6.98</v>
      </c>
      <c r="AV284">
        <v>-7.34</v>
      </c>
      <c r="AW284">
        <v>-8.4700000000000006</v>
      </c>
      <c r="AX284">
        <v>-7.02</v>
      </c>
      <c r="AY284">
        <v>-6.81</v>
      </c>
      <c r="AZ284">
        <v>-6.47</v>
      </c>
      <c r="BA284">
        <v>-6.37</v>
      </c>
      <c r="BB284">
        <v>-5.89</v>
      </c>
      <c r="BC284">
        <v>-6.43</v>
      </c>
      <c r="BD284">
        <v>-5.92</v>
      </c>
      <c r="BF284" s="1">
        <v>197405</v>
      </c>
      <c r="BG284" s="1">
        <v>-7.74</v>
      </c>
      <c r="BH284" s="1">
        <v>-7.19</v>
      </c>
      <c r="BI284" s="1">
        <v>-6.84</v>
      </c>
      <c r="BJ284" s="1">
        <v>-6.32</v>
      </c>
      <c r="BK284" s="1">
        <v>-7.16</v>
      </c>
      <c r="BL284" s="1">
        <v>-7.16</v>
      </c>
      <c r="BM284" s="1">
        <v>-7.06</v>
      </c>
      <c r="BN284" s="1">
        <v>-6.18</v>
      </c>
      <c r="BO284" s="1">
        <v>-6.34</v>
      </c>
      <c r="BP284" s="1">
        <v>-6.79</v>
      </c>
      <c r="BQ284" s="1">
        <v>-7.59</v>
      </c>
      <c r="BR284" s="1">
        <v>-7.25</v>
      </c>
      <c r="BS284" s="1">
        <v>-7.07</v>
      </c>
      <c r="BT284" s="1">
        <v>-7.09</v>
      </c>
      <c r="BU284" s="1">
        <v>-7.02</v>
      </c>
      <c r="BV284" s="1">
        <v>-6.09</v>
      </c>
      <c r="BW284" s="1">
        <v>-6.26</v>
      </c>
      <c r="BX284" s="1">
        <v>-6.31</v>
      </c>
      <c r="BY284" s="1">
        <v>-6.36</v>
      </c>
      <c r="CA284" s="1">
        <v>194905</v>
      </c>
      <c r="CB284" s="1">
        <v>-2.75</v>
      </c>
      <c r="CC284" s="1">
        <v>-3.24</v>
      </c>
      <c r="CD284" s="1">
        <v>-4.01</v>
      </c>
      <c r="CE284" s="1">
        <v>-5.77</v>
      </c>
      <c r="CF284" s="1">
        <v>-3.38</v>
      </c>
      <c r="CG284" s="1">
        <v>-3.44</v>
      </c>
      <c r="CH284" s="1">
        <v>-3.23</v>
      </c>
      <c r="CI284" s="1">
        <v>-5.04</v>
      </c>
      <c r="CJ284" s="1">
        <v>-6.45</v>
      </c>
      <c r="CK284" s="1">
        <v>-2.64</v>
      </c>
      <c r="CL284" s="1">
        <v>-4.12</v>
      </c>
      <c r="CM284" s="1">
        <v>-2.97</v>
      </c>
      <c r="CN284" s="1">
        <v>-3.92</v>
      </c>
      <c r="CO284" s="1">
        <v>-2.46</v>
      </c>
      <c r="CP284" s="1">
        <v>-4</v>
      </c>
      <c r="CQ284" s="1">
        <v>-5.69</v>
      </c>
      <c r="CR284" s="1">
        <v>-4.4000000000000004</v>
      </c>
      <c r="CS284" s="1">
        <v>-5.23</v>
      </c>
      <c r="CT284" s="1">
        <v>-7.67</v>
      </c>
      <c r="CV284" s="1">
        <v>195005</v>
      </c>
      <c r="CW284" s="1">
        <v>1.34</v>
      </c>
      <c r="CX284" s="1">
        <v>2.86</v>
      </c>
      <c r="CY284" s="1">
        <v>3.48</v>
      </c>
      <c r="CZ284" s="1">
        <v>4.21</v>
      </c>
      <c r="DA284" s="1">
        <v>3.17</v>
      </c>
      <c r="DB284" s="1">
        <v>2.77</v>
      </c>
      <c r="DC284" s="1">
        <v>2.88</v>
      </c>
      <c r="DD284" s="1">
        <v>4.57</v>
      </c>
      <c r="DE284" s="1">
        <v>4.18</v>
      </c>
      <c r="DF284" s="1">
        <v>3.15</v>
      </c>
      <c r="DG284" s="1">
        <v>3.2</v>
      </c>
      <c r="DH284" s="1">
        <v>2.25</v>
      </c>
      <c r="DI284" s="1">
        <v>3.3</v>
      </c>
      <c r="DJ284" s="1">
        <v>1.7</v>
      </c>
      <c r="DK284" s="1">
        <v>4.07</v>
      </c>
      <c r="DL284" s="1">
        <v>4.87</v>
      </c>
      <c r="DM284" s="1">
        <v>4.2699999999999996</v>
      </c>
      <c r="DN284" s="1">
        <v>3.82</v>
      </c>
      <c r="DO284" s="1">
        <v>4.55</v>
      </c>
      <c r="DQ284" s="1">
        <v>194905</v>
      </c>
      <c r="DR284" s="1">
        <v>-99.99</v>
      </c>
      <c r="DS284" s="1">
        <v>-6.51</v>
      </c>
      <c r="DT284" s="1">
        <v>-4.07</v>
      </c>
      <c r="DU284" s="1">
        <v>-2.33</v>
      </c>
      <c r="DV284" s="1">
        <v>-6.88</v>
      </c>
      <c r="DW284" s="1">
        <v>-4.8499999999999996</v>
      </c>
      <c r="DX284" s="1">
        <v>-4.12</v>
      </c>
      <c r="DY284" s="1">
        <v>-3.04</v>
      </c>
      <c r="DZ284" s="1">
        <v>-2.5299999999999998</v>
      </c>
      <c r="EA284" s="1">
        <v>-6.52</v>
      </c>
      <c r="EB284" s="1">
        <v>-7.24</v>
      </c>
      <c r="EC284" s="1">
        <v>-5.79</v>
      </c>
      <c r="ED284" s="1">
        <v>-3.91</v>
      </c>
      <c r="EE284" s="1">
        <v>-3.59</v>
      </c>
      <c r="EF284" s="1">
        <v>-4.6500000000000004</v>
      </c>
      <c r="EG284" s="1">
        <v>-4.13</v>
      </c>
      <c r="EH284" s="1">
        <v>-1.93</v>
      </c>
      <c r="EI284" s="1">
        <v>-1.89</v>
      </c>
      <c r="EJ284" s="1">
        <v>-3.17</v>
      </c>
      <c r="EL284">
        <v>194905</v>
      </c>
      <c r="EM284">
        <v>-2.94</v>
      </c>
      <c r="EN284">
        <v>-0.77</v>
      </c>
      <c r="EO284">
        <v>-2.42</v>
      </c>
      <c r="EP284">
        <v>0.1</v>
      </c>
      <c r="ER284" s="1">
        <v>194911</v>
      </c>
      <c r="ES284" s="1">
        <v>1.27</v>
      </c>
      <c r="EU284" s="1">
        <v>194812</v>
      </c>
      <c r="EV284" s="1">
        <v>0.11</v>
      </c>
      <c r="EX284" s="1">
        <v>195311</v>
      </c>
      <c r="EY284" s="1">
        <v>-0.84</v>
      </c>
      <c r="FA284" s="1">
        <v>194911</v>
      </c>
      <c r="FB284" s="1" t="str">
        <f>IF(ISERROR(VLOOKUP($FA284,MOM,LOOKUPS!C$12,0)*$FB$6+VLOOKUP($FA284,STREV,LOOKUPS!C$10,0)*$FC$6+VLOOKUP($FA284,LTREV,LOOKUPS!C$9,0)*$FD$6+VLOOKUP($FA284,CFP,LOOKUPS!C$6,0)*$FE$6+VLOOKUP($FA284,EP,LOOKUPS!C$8,0)*$FF$6+VLOOKUP($FA284,BM,LOOKUPS!C$5,0)*$FG$6+VLOOKUP($FA284,DIV,LOOKUPS!C$7,0)*$FH$6++VLOOKUP($FA284,SIZE,LOOKUPS!C$11,0)*$FI$6),"",VLOOKUP($FA284,MOM,LOOKUPS!C$12,0)*$FB$6+VLOOKUP($FA284,STREV,LOOKUPS!C$10,0)*$FC$6+VLOOKUP($FA284,LTREV,LOOKUPS!C$9,0)*$FD$6+VLOOKUP($FA284,CFP,LOOKUPS!C$6,0)*$FE$6+VLOOKUP($FA284,EP,LOOKUPS!C$8,0)*$FF$6+VLOOKUP($FA284,BM,LOOKUPS!C$5,0)*$FG$6+VLOOKUP($FA284,DIV,LOOKUPS!C$7,0)*$FH$6++VLOOKUP($FA284,SIZE,LOOKUPS!C$11,0)*$FI$6)</f>
        <v/>
      </c>
      <c r="FC284" s="1" t="str">
        <f>IF(ISERROR(VLOOKUP($FA284,MOM,LOOKUPS!D$12,0)*$FB$6+VLOOKUP($FA284,STREV,LOOKUPS!D$10,0)*$FC$6+VLOOKUP($FA284,LTREV,LOOKUPS!D$9,0)*$FD$6+VLOOKUP($FA284,CFP,LOOKUPS!D$6,0)*$FE$6+VLOOKUP($FA284,EP,LOOKUPS!D$8,0)*$FF$6+VLOOKUP($FA284,BM,LOOKUPS!D$5,0)*$FG$6+VLOOKUP($FA284,DIV,LOOKUPS!D$7,0)*$FH$6++VLOOKUP($FA284,SIZE,LOOKUPS!D$11,0)*$FI$6),"",VLOOKUP($FA284,MOM,LOOKUPS!D$12,0)*$FB$6+VLOOKUP($FA284,STREV,LOOKUPS!D$10,0)*$FC$6+VLOOKUP($FA284,LTREV,LOOKUPS!D$9,0)*$FD$6+VLOOKUP($FA284,CFP,LOOKUPS!D$6,0)*$FE$6+VLOOKUP($FA284,EP,LOOKUPS!D$8,0)*$FF$6+VLOOKUP($FA284,BM,LOOKUPS!D$5,0)*$FG$6+VLOOKUP($FA284,DIV,LOOKUPS!D$7,0)*$FH$6++VLOOKUP($FA284,SIZE,LOOKUPS!D$11,0)*$FI$6)</f>
        <v/>
      </c>
      <c r="FD284" s="1" t="str">
        <f>IF(ISERROR(VLOOKUP($FA284,MOM,LOOKUPS!E$12,0)*$FB$6+VLOOKUP($FA284,STREV,LOOKUPS!E$10,0)*$FC$6+VLOOKUP($FA284,LTREV,LOOKUPS!E$9,0)*$FD$6+VLOOKUP($FA284,CFP,LOOKUPS!E$6,0)*$FE$6+VLOOKUP($FA284,EP,LOOKUPS!E$8,0)*$FF$6+VLOOKUP($FA284,BM,LOOKUPS!E$5,0)*$FG$6+VLOOKUP($FA284,DIV,LOOKUPS!E$7,0)*$FH$6++VLOOKUP($FA284,SIZE,LOOKUPS!E$11,0)*$FI$6),"",VLOOKUP($FA284,MOM,LOOKUPS!E$12,0)*$FB$6+VLOOKUP($FA284,STREV,LOOKUPS!E$10,0)*$FC$6+VLOOKUP($FA284,LTREV,LOOKUPS!E$9,0)*$FD$6+VLOOKUP($FA284,CFP,LOOKUPS!E$6,0)*$FE$6+VLOOKUP($FA284,EP,LOOKUPS!E$8,0)*$FF$6+VLOOKUP($FA284,BM,LOOKUPS!E$5,0)*$FG$6+VLOOKUP($FA284,DIV,LOOKUPS!E$7,0)*$FH$6++VLOOKUP($FA284,SIZE,LOOKUPS!E$11,0)*$FI$6)</f>
        <v/>
      </c>
      <c r="FE284" s="1" t="str">
        <f>IF(ISERROR(VLOOKUP($FA284,MOM,LOOKUPS!F$12,0)*$FB$6+VLOOKUP($FA284,STREV,LOOKUPS!F$10,0)*$FC$6+VLOOKUP($FA284,LTREV,LOOKUPS!F$9,0)*$FD$6+VLOOKUP($FA284,CFP,LOOKUPS!F$6,0)*$FE$6+VLOOKUP($FA284,EP,LOOKUPS!F$8,0)*$FF$6+VLOOKUP($FA284,BM,LOOKUPS!F$5,0)*$FG$6+VLOOKUP($FA284,DIV,LOOKUPS!F$7,0)*$FH$6++VLOOKUP($FA284,SIZE,LOOKUPS!F$11,0)*$FI$6),"",VLOOKUP($FA284,MOM,LOOKUPS!F$12,0)*$FB$6+VLOOKUP($FA284,STREV,LOOKUPS!F$10,0)*$FC$6+VLOOKUP($FA284,LTREV,LOOKUPS!F$9,0)*$FD$6+VLOOKUP($FA284,CFP,LOOKUPS!F$6,0)*$FE$6+VLOOKUP($FA284,EP,LOOKUPS!F$8,0)*$FF$6+VLOOKUP($FA284,BM,LOOKUPS!F$5,0)*$FG$6+VLOOKUP($FA284,DIV,LOOKUPS!F$7,0)*$FH$6++VLOOKUP($FA284,SIZE,LOOKUPS!F$11,0)*$FI$6)</f>
        <v/>
      </c>
      <c r="FF284" s="1" t="str">
        <f>IF(ISERROR(VLOOKUP($FA284,MOM,LOOKUPS!G$12,0)*$FB$6+VLOOKUP($FA284,STREV,LOOKUPS!G$10,0)*$FC$6+VLOOKUP($FA284,LTREV,LOOKUPS!G$9,0)*$FD$6+VLOOKUP($FA284,CFP,LOOKUPS!G$6,0)*$FE$6+VLOOKUP($FA284,EP,LOOKUPS!G$8,0)*$FF$6+VLOOKUP($FA284,BM,LOOKUPS!G$5,0)*$FG$6+VLOOKUP($FA284,DIV,LOOKUPS!G$7,0)*$FH$6++VLOOKUP($FA284,SIZE,LOOKUPS!G$11,0)*$FI$6),"",VLOOKUP($FA284,MOM,LOOKUPS!G$12,0)*$FB$6+VLOOKUP($FA284,STREV,LOOKUPS!G$10,0)*$FC$6+VLOOKUP($FA284,LTREV,LOOKUPS!G$9,0)*$FD$6+VLOOKUP($FA284,CFP,LOOKUPS!G$6,0)*$FE$6+VLOOKUP($FA284,EP,LOOKUPS!G$8,0)*$FF$6+VLOOKUP($FA284,BM,LOOKUPS!G$5,0)*$FG$6+VLOOKUP($FA284,DIV,LOOKUPS!G$7,0)*$FH$6++VLOOKUP($FA284,SIZE,LOOKUPS!G$11,0)*$FI$6)</f>
        <v/>
      </c>
      <c r="FG284" s="1" t="str">
        <f>IF(ISERROR(VLOOKUP($FA284,MOM,LOOKUPS!H$12,0)*$FB$6+VLOOKUP($FA284,STREV,LOOKUPS!H$10,0)*$FC$6+VLOOKUP($FA284,LTREV,LOOKUPS!H$9,0)*$FD$6+VLOOKUP($FA284,CFP,LOOKUPS!H$6,0)*$FE$6+VLOOKUP($FA284,EP,LOOKUPS!H$8,0)*$FF$6+VLOOKUP($FA284,BM,LOOKUPS!H$5,0)*$FG$6+VLOOKUP($FA284,DIV,LOOKUPS!H$7,0)*$FH$6++VLOOKUP($FA284,SIZE,LOOKUPS!H$11,0)*$FI$6),"",VLOOKUP($FA284,MOM,LOOKUPS!H$12,0)*$FB$6+VLOOKUP($FA284,STREV,LOOKUPS!H$10,0)*$FC$6+VLOOKUP($FA284,LTREV,LOOKUPS!H$9,0)*$FD$6+VLOOKUP($FA284,CFP,LOOKUPS!H$6,0)*$FE$6+VLOOKUP($FA284,EP,LOOKUPS!H$8,0)*$FF$6+VLOOKUP($FA284,BM,LOOKUPS!H$5,0)*$FG$6+VLOOKUP($FA284,DIV,LOOKUPS!H$7,0)*$FH$6++VLOOKUP($FA284,SIZE,LOOKUPS!H$11,0)*$FI$6)</f>
        <v/>
      </c>
      <c r="FH284" s="1" t="str">
        <f>IF(ISERROR(VLOOKUP($FA284,MOM,LOOKUPS!I$12,0)*$FB$6+VLOOKUP($FA284,STREV,LOOKUPS!I$10,0)*$FC$6+VLOOKUP($FA284,LTREV,LOOKUPS!I$9,0)*$FD$6+VLOOKUP($FA284,CFP,LOOKUPS!I$6,0)*$FE$6+VLOOKUP($FA284,EP,LOOKUPS!I$8,0)*$FF$6+VLOOKUP($FA284,BM,LOOKUPS!I$5,0)*$FG$6+VLOOKUP($FA284,DIV,LOOKUPS!I$7,0)*$FH$6++VLOOKUP($FA284,SIZE,LOOKUPS!I$11,0)*$FI$6),"",VLOOKUP($FA284,MOM,LOOKUPS!I$12,0)*$FB$6+VLOOKUP($FA284,STREV,LOOKUPS!I$10,0)*$FC$6+VLOOKUP($FA284,LTREV,LOOKUPS!I$9,0)*$FD$6+VLOOKUP($FA284,CFP,LOOKUPS!I$6,0)*$FE$6+VLOOKUP($FA284,EP,LOOKUPS!I$8,0)*$FF$6+VLOOKUP($FA284,BM,LOOKUPS!I$5,0)*$FG$6+VLOOKUP($FA284,DIV,LOOKUPS!I$7,0)*$FH$6++VLOOKUP($FA284,SIZE,LOOKUPS!I$11,0)*$FI$6)</f>
        <v/>
      </c>
      <c r="FI284" s="1" t="str">
        <f>IF(ISERROR(VLOOKUP($FA284,MOM,LOOKUPS!J$12,0)*$FB$6+VLOOKUP($FA284,STREV,LOOKUPS!J$10,0)*$FC$6+VLOOKUP($FA284,LTREV,LOOKUPS!J$9,0)*$FD$6+VLOOKUP($FA284,CFP,LOOKUPS!J$6,0)*$FE$6+VLOOKUP($FA284,EP,LOOKUPS!J$8,0)*$FF$6+VLOOKUP($FA284,BM,LOOKUPS!J$5,0)*$FG$6+VLOOKUP($FA284,DIV,LOOKUPS!J$7,0)*$FH$6++VLOOKUP($FA284,SIZE,LOOKUPS!J$11,0)*$FI$6),"",VLOOKUP($FA284,MOM,LOOKUPS!J$12,0)*$FB$6+VLOOKUP($FA284,STREV,LOOKUPS!J$10,0)*$FC$6+VLOOKUP($FA284,LTREV,LOOKUPS!J$9,0)*$FD$6+VLOOKUP($FA284,CFP,LOOKUPS!J$6,0)*$FE$6+VLOOKUP($FA284,EP,LOOKUPS!J$8,0)*$FF$6+VLOOKUP($FA284,BM,LOOKUPS!J$5,0)*$FG$6+VLOOKUP($FA284,DIV,LOOKUPS!J$7,0)*$FH$6++VLOOKUP($FA284,SIZE,LOOKUPS!J$11,0)*$FI$6)</f>
        <v/>
      </c>
      <c r="FJ284" s="1" t="str">
        <f>IF(ISERROR(VLOOKUP($FA284,MOM,LOOKUPS!K$12,0)*$FB$6+VLOOKUP($FA284,STREV,LOOKUPS!K$10,0)*$FC$6+VLOOKUP($FA284,LTREV,LOOKUPS!K$9,0)*$FD$6+VLOOKUP($FA284,CFP,LOOKUPS!K$6,0)*$FE$6+VLOOKUP($FA284,EP,LOOKUPS!K$8,0)*$FF$6+VLOOKUP($FA284,BM,LOOKUPS!K$5,0)*$FG$6+VLOOKUP($FA284,DIV,LOOKUPS!K$7,0)*$FH$6++VLOOKUP($FA284,SIZE,LOOKUPS!K$11,0)*$FI$6),"",VLOOKUP($FA284,MOM,LOOKUPS!K$12,0)*$FB$6+VLOOKUP($FA284,STREV,LOOKUPS!K$10,0)*$FC$6+VLOOKUP($FA284,LTREV,LOOKUPS!K$9,0)*$FD$6+VLOOKUP($FA284,CFP,LOOKUPS!K$6,0)*$FE$6+VLOOKUP($FA284,EP,LOOKUPS!K$8,0)*$FF$6+VLOOKUP($FA284,BM,LOOKUPS!K$5,0)*$FG$6+VLOOKUP($FA284,DIV,LOOKUPS!K$7,0)*$FH$6++VLOOKUP($FA284,SIZE,LOOKUPS!K$11,0)*$FI$6)</f>
        <v/>
      </c>
      <c r="FK284" s="1" t="str">
        <f>IF(ISERROR(VLOOKUP($FA284,MOM,LOOKUPS!L$12,0)*$FB$6+VLOOKUP($FA284,STREV,LOOKUPS!L$10,0)*$FC$6+VLOOKUP($FA284,LTREV,LOOKUPS!L$9,0)*$FD$6+VLOOKUP($FA284,CFP,LOOKUPS!L$6,0)*$FE$6+VLOOKUP($FA284,EP,LOOKUPS!L$8,0)*$FF$6+VLOOKUP($FA284,BM,LOOKUPS!L$5,0)*$FG$6+VLOOKUP($FA284,DIV,LOOKUPS!L$7,0)*$FH$6++VLOOKUP($FA284,SIZE,LOOKUPS!L$11,0)*$FI$6),"",VLOOKUP($FA284,MOM,LOOKUPS!L$12,0)*$FB$6+VLOOKUP($FA284,STREV,LOOKUPS!L$10,0)*$FC$6+VLOOKUP($FA284,LTREV,LOOKUPS!L$9,0)*$FD$6+VLOOKUP($FA284,CFP,LOOKUPS!L$6,0)*$FE$6+VLOOKUP($FA284,EP,LOOKUPS!L$8,0)*$FF$6+VLOOKUP($FA284,BM,LOOKUPS!L$5,0)*$FG$6+VLOOKUP($FA284,DIV,LOOKUPS!L$7,0)*$FH$6++VLOOKUP($FA284,SIZE,LOOKUPS!L$11,0)*$FI$6)</f>
        <v/>
      </c>
    </row>
    <row r="285" spans="1:167" x14ac:dyDescent="0.3">
      <c r="A285" s="1">
        <v>194912</v>
      </c>
      <c r="B285" s="1">
        <v>8.92</v>
      </c>
      <c r="C285" s="1">
        <v>9.08</v>
      </c>
      <c r="D285" s="1">
        <v>7.47</v>
      </c>
      <c r="E285" s="1">
        <v>7.95</v>
      </c>
      <c r="F285" s="1">
        <v>5.39</v>
      </c>
      <c r="G285" s="1">
        <v>5.97</v>
      </c>
      <c r="H285" s="1">
        <v>6.05</v>
      </c>
      <c r="I285" s="1">
        <v>6.61</v>
      </c>
      <c r="J285" s="1">
        <v>6.9</v>
      </c>
      <c r="K285" s="1">
        <v>6.65</v>
      </c>
      <c r="M285" s="1">
        <v>194901</v>
      </c>
      <c r="N285" s="1">
        <v>6.28</v>
      </c>
      <c r="O285" s="1">
        <v>3.65</v>
      </c>
      <c r="P285" s="1">
        <v>3.1</v>
      </c>
      <c r="Q285" s="1">
        <v>2.86</v>
      </c>
      <c r="R285" s="1">
        <v>2.52</v>
      </c>
      <c r="S285" s="1">
        <v>0.99</v>
      </c>
      <c r="T285" s="1">
        <v>1.87</v>
      </c>
      <c r="U285" s="1">
        <v>0.32</v>
      </c>
      <c r="V285" s="1">
        <v>-0.61</v>
      </c>
      <c r="W285" s="1">
        <v>-2.68</v>
      </c>
      <c r="Y285" s="1">
        <v>195312</v>
      </c>
      <c r="Z285" s="1">
        <v>-5.0599999999999996</v>
      </c>
      <c r="AA285" s="1">
        <v>-3.15</v>
      </c>
      <c r="AB285" s="1">
        <v>-1.68</v>
      </c>
      <c r="AC285" s="1">
        <v>-1.84</v>
      </c>
      <c r="AD285" s="1">
        <v>-1.51</v>
      </c>
      <c r="AE285" s="1">
        <v>-1.07</v>
      </c>
      <c r="AF285" s="1">
        <v>-0.41</v>
      </c>
      <c r="AG285" s="1">
        <v>-0.93</v>
      </c>
      <c r="AH285" s="1">
        <v>-0.34</v>
      </c>
      <c r="AI285" s="1">
        <v>-0.73</v>
      </c>
      <c r="AK285">
        <v>197406</v>
      </c>
      <c r="AL285">
        <v>-2.65</v>
      </c>
      <c r="AM285">
        <v>-3.51</v>
      </c>
      <c r="AN285">
        <v>-2.33</v>
      </c>
      <c r="AO285">
        <v>-2.02</v>
      </c>
      <c r="AP285">
        <v>-3.84</v>
      </c>
      <c r="AQ285">
        <v>-2.5499999999999998</v>
      </c>
      <c r="AR285">
        <v>-2.5099999999999998</v>
      </c>
      <c r="AS285">
        <v>-1.83</v>
      </c>
      <c r="AT285">
        <v>-2.17</v>
      </c>
      <c r="AU285">
        <v>-3.5</v>
      </c>
      <c r="AV285">
        <v>-4.2699999999999996</v>
      </c>
      <c r="AW285">
        <v>-2.79</v>
      </c>
      <c r="AX285">
        <v>-2.2599999999999998</v>
      </c>
      <c r="AY285">
        <v>-2.2999999999999998</v>
      </c>
      <c r="AZ285">
        <v>-2.72</v>
      </c>
      <c r="BA285">
        <v>-2.0099999999999998</v>
      </c>
      <c r="BB285">
        <v>-1.64</v>
      </c>
      <c r="BC285">
        <v>-2.79</v>
      </c>
      <c r="BD285">
        <v>-1.75</v>
      </c>
      <c r="BF285" s="1">
        <v>197406</v>
      </c>
      <c r="BG285" s="1">
        <v>-2.5499999999999998</v>
      </c>
      <c r="BH285" s="1">
        <v>-3</v>
      </c>
      <c r="BI285" s="1">
        <v>-2.5499999999999998</v>
      </c>
      <c r="BJ285" s="1">
        <v>-2.57</v>
      </c>
      <c r="BK285" s="1">
        <v>-3.25</v>
      </c>
      <c r="BL285" s="1">
        <v>-2.77</v>
      </c>
      <c r="BM285" s="1">
        <v>-2.6</v>
      </c>
      <c r="BN285" s="1">
        <v>-2.06</v>
      </c>
      <c r="BO285" s="1">
        <v>-2.69</v>
      </c>
      <c r="BP285" s="1">
        <v>-3.38</v>
      </c>
      <c r="BQ285" s="1">
        <v>-3.11</v>
      </c>
      <c r="BR285" s="1">
        <v>-2.46</v>
      </c>
      <c r="BS285" s="1">
        <v>-3.13</v>
      </c>
      <c r="BT285" s="1">
        <v>-1.98</v>
      </c>
      <c r="BU285" s="1">
        <v>-3.29</v>
      </c>
      <c r="BV285" s="1">
        <v>-1.77</v>
      </c>
      <c r="BW285" s="1">
        <v>-2.31</v>
      </c>
      <c r="BX285" s="1">
        <v>-3.27</v>
      </c>
      <c r="BY285" s="1">
        <v>-2.33</v>
      </c>
      <c r="CA285" s="1">
        <v>194906</v>
      </c>
      <c r="CB285" s="1">
        <v>8.76</v>
      </c>
      <c r="CC285" s="1">
        <v>-0.1</v>
      </c>
      <c r="CD285" s="1">
        <v>-0.61</v>
      </c>
      <c r="CE285" s="1">
        <v>-1.64</v>
      </c>
      <c r="CF285" s="1">
        <v>0.14000000000000001</v>
      </c>
      <c r="CG285" s="1">
        <v>-1.26</v>
      </c>
      <c r="CH285" s="1">
        <v>-0.72</v>
      </c>
      <c r="CI285" s="1">
        <v>0.05</v>
      </c>
      <c r="CJ285" s="1">
        <v>-2.02</v>
      </c>
      <c r="CK285" s="1">
        <v>0.24</v>
      </c>
      <c r="CL285" s="1">
        <v>0.05</v>
      </c>
      <c r="CM285" s="1">
        <v>-0.57999999999999996</v>
      </c>
      <c r="CN285" s="1">
        <v>-1.96</v>
      </c>
      <c r="CO285" s="1">
        <v>-0.26</v>
      </c>
      <c r="CP285" s="1">
        <v>-1.18</v>
      </c>
      <c r="CQ285" s="1">
        <v>0.97</v>
      </c>
      <c r="CR285" s="1">
        <v>-0.87</v>
      </c>
      <c r="CS285" s="1">
        <v>-1.68</v>
      </c>
      <c r="CT285" s="1">
        <v>-2.36</v>
      </c>
      <c r="CV285" s="1">
        <v>195006</v>
      </c>
      <c r="CW285" s="1">
        <v>-10.199999999999999</v>
      </c>
      <c r="CX285" s="1">
        <v>-7.7</v>
      </c>
      <c r="CY285" s="1">
        <v>-6.64</v>
      </c>
      <c r="CZ285" s="1">
        <v>-7.42</v>
      </c>
      <c r="DA285" s="1">
        <v>-8.07</v>
      </c>
      <c r="DB285" s="1">
        <v>-6.98</v>
      </c>
      <c r="DC285" s="1">
        <v>-6.36</v>
      </c>
      <c r="DD285" s="1">
        <v>-6.82</v>
      </c>
      <c r="DE285" s="1">
        <v>-7.74</v>
      </c>
      <c r="DF285" s="1">
        <v>-8.3699999999999992</v>
      </c>
      <c r="DG285" s="1">
        <v>-7.76</v>
      </c>
      <c r="DH285" s="1">
        <v>-6.97</v>
      </c>
      <c r="DI285" s="1">
        <v>-6.98</v>
      </c>
      <c r="DJ285" s="1">
        <v>-5.93</v>
      </c>
      <c r="DK285" s="1">
        <v>-6.79</v>
      </c>
      <c r="DL285" s="1">
        <v>-6.85</v>
      </c>
      <c r="DM285" s="1">
        <v>-6.8</v>
      </c>
      <c r="DN285" s="1">
        <v>-7.91</v>
      </c>
      <c r="DO285" s="1">
        <v>-7.56</v>
      </c>
      <c r="DQ285" s="1">
        <v>194906</v>
      </c>
      <c r="DR285" s="1">
        <v>-99.99</v>
      </c>
      <c r="DS285" s="1">
        <v>-1.39</v>
      </c>
      <c r="DT285" s="1">
        <v>-1.26</v>
      </c>
      <c r="DU285" s="1">
        <v>0.53</v>
      </c>
      <c r="DV285" s="1">
        <v>-1.29</v>
      </c>
      <c r="DW285" s="1">
        <v>-1.26</v>
      </c>
      <c r="DX285" s="1">
        <v>-1.55</v>
      </c>
      <c r="DY285" s="1">
        <v>-0.54</v>
      </c>
      <c r="DZ285" s="1">
        <v>0.83</v>
      </c>
      <c r="EA285" s="1">
        <v>-1.53</v>
      </c>
      <c r="EB285" s="1">
        <v>-1.05</v>
      </c>
      <c r="EC285" s="1">
        <v>-1.59</v>
      </c>
      <c r="ED285" s="1">
        <v>-0.93</v>
      </c>
      <c r="EE285" s="1">
        <v>-1.26</v>
      </c>
      <c r="EF285" s="1">
        <v>-1.85</v>
      </c>
      <c r="EG285" s="1">
        <v>-1.01</v>
      </c>
      <c r="EH285" s="1">
        <v>-0.06</v>
      </c>
      <c r="EI285" s="1">
        <v>0.98</v>
      </c>
      <c r="EJ285" s="1">
        <v>0.67</v>
      </c>
      <c r="EL285">
        <v>194906</v>
      </c>
      <c r="EM285">
        <v>0.1</v>
      </c>
      <c r="EN285">
        <v>-0.88</v>
      </c>
      <c r="EO285">
        <v>-1.76</v>
      </c>
      <c r="EP285">
        <v>0.1</v>
      </c>
      <c r="ER285" s="1">
        <v>194912</v>
      </c>
      <c r="ES285" s="1">
        <v>-0.78</v>
      </c>
      <c r="EU285" s="1">
        <v>194901</v>
      </c>
      <c r="EV285" s="1">
        <v>4.3899999999999997</v>
      </c>
      <c r="EX285" s="1">
        <v>195312</v>
      </c>
      <c r="EY285" s="1">
        <v>-1.18</v>
      </c>
      <c r="FA285" s="1">
        <v>194912</v>
      </c>
      <c r="FB285" s="1" t="str">
        <f>IF(ISERROR(VLOOKUP($FA285,MOM,LOOKUPS!C$12,0)*$FB$6+VLOOKUP($FA285,STREV,LOOKUPS!C$10,0)*$FC$6+VLOOKUP($FA285,LTREV,LOOKUPS!C$9,0)*$FD$6+VLOOKUP($FA285,CFP,LOOKUPS!C$6,0)*$FE$6+VLOOKUP($FA285,EP,LOOKUPS!C$8,0)*$FF$6+VLOOKUP($FA285,BM,LOOKUPS!C$5,0)*$FG$6+VLOOKUP($FA285,DIV,LOOKUPS!C$7,0)*$FH$6++VLOOKUP($FA285,SIZE,LOOKUPS!C$11,0)*$FI$6),"",VLOOKUP($FA285,MOM,LOOKUPS!C$12,0)*$FB$6+VLOOKUP($FA285,STREV,LOOKUPS!C$10,0)*$FC$6+VLOOKUP($FA285,LTREV,LOOKUPS!C$9,0)*$FD$6+VLOOKUP($FA285,CFP,LOOKUPS!C$6,0)*$FE$6+VLOOKUP($FA285,EP,LOOKUPS!C$8,0)*$FF$6+VLOOKUP($FA285,BM,LOOKUPS!C$5,0)*$FG$6+VLOOKUP($FA285,DIV,LOOKUPS!C$7,0)*$FH$6++VLOOKUP($FA285,SIZE,LOOKUPS!C$11,0)*$FI$6)</f>
        <v/>
      </c>
      <c r="FC285" s="1" t="str">
        <f>IF(ISERROR(VLOOKUP($FA285,MOM,LOOKUPS!D$12,0)*$FB$6+VLOOKUP($FA285,STREV,LOOKUPS!D$10,0)*$FC$6+VLOOKUP($FA285,LTREV,LOOKUPS!D$9,0)*$FD$6+VLOOKUP($FA285,CFP,LOOKUPS!D$6,0)*$FE$6+VLOOKUP($FA285,EP,LOOKUPS!D$8,0)*$FF$6+VLOOKUP($FA285,BM,LOOKUPS!D$5,0)*$FG$6+VLOOKUP($FA285,DIV,LOOKUPS!D$7,0)*$FH$6++VLOOKUP($FA285,SIZE,LOOKUPS!D$11,0)*$FI$6),"",VLOOKUP($FA285,MOM,LOOKUPS!D$12,0)*$FB$6+VLOOKUP($FA285,STREV,LOOKUPS!D$10,0)*$FC$6+VLOOKUP($FA285,LTREV,LOOKUPS!D$9,0)*$FD$6+VLOOKUP($FA285,CFP,LOOKUPS!D$6,0)*$FE$6+VLOOKUP($FA285,EP,LOOKUPS!D$8,0)*$FF$6+VLOOKUP($FA285,BM,LOOKUPS!D$5,0)*$FG$6+VLOOKUP($FA285,DIV,LOOKUPS!D$7,0)*$FH$6++VLOOKUP($FA285,SIZE,LOOKUPS!D$11,0)*$FI$6)</f>
        <v/>
      </c>
      <c r="FD285" s="1" t="str">
        <f>IF(ISERROR(VLOOKUP($FA285,MOM,LOOKUPS!E$12,0)*$FB$6+VLOOKUP($FA285,STREV,LOOKUPS!E$10,0)*$FC$6+VLOOKUP($FA285,LTREV,LOOKUPS!E$9,0)*$FD$6+VLOOKUP($FA285,CFP,LOOKUPS!E$6,0)*$FE$6+VLOOKUP($FA285,EP,LOOKUPS!E$8,0)*$FF$6+VLOOKUP($FA285,BM,LOOKUPS!E$5,0)*$FG$6+VLOOKUP($FA285,DIV,LOOKUPS!E$7,0)*$FH$6++VLOOKUP($FA285,SIZE,LOOKUPS!E$11,0)*$FI$6),"",VLOOKUP($FA285,MOM,LOOKUPS!E$12,0)*$FB$6+VLOOKUP($FA285,STREV,LOOKUPS!E$10,0)*$FC$6+VLOOKUP($FA285,LTREV,LOOKUPS!E$9,0)*$FD$6+VLOOKUP($FA285,CFP,LOOKUPS!E$6,0)*$FE$6+VLOOKUP($FA285,EP,LOOKUPS!E$8,0)*$FF$6+VLOOKUP($FA285,BM,LOOKUPS!E$5,0)*$FG$6+VLOOKUP($FA285,DIV,LOOKUPS!E$7,0)*$FH$6++VLOOKUP($FA285,SIZE,LOOKUPS!E$11,0)*$FI$6)</f>
        <v/>
      </c>
      <c r="FE285" s="1" t="str">
        <f>IF(ISERROR(VLOOKUP($FA285,MOM,LOOKUPS!F$12,0)*$FB$6+VLOOKUP($FA285,STREV,LOOKUPS!F$10,0)*$FC$6+VLOOKUP($FA285,LTREV,LOOKUPS!F$9,0)*$FD$6+VLOOKUP($FA285,CFP,LOOKUPS!F$6,0)*$FE$6+VLOOKUP($FA285,EP,LOOKUPS!F$8,0)*$FF$6+VLOOKUP($FA285,BM,LOOKUPS!F$5,0)*$FG$6+VLOOKUP($FA285,DIV,LOOKUPS!F$7,0)*$FH$6++VLOOKUP($FA285,SIZE,LOOKUPS!F$11,0)*$FI$6),"",VLOOKUP($FA285,MOM,LOOKUPS!F$12,0)*$FB$6+VLOOKUP($FA285,STREV,LOOKUPS!F$10,0)*$FC$6+VLOOKUP($FA285,LTREV,LOOKUPS!F$9,0)*$FD$6+VLOOKUP($FA285,CFP,LOOKUPS!F$6,0)*$FE$6+VLOOKUP($FA285,EP,LOOKUPS!F$8,0)*$FF$6+VLOOKUP($FA285,BM,LOOKUPS!F$5,0)*$FG$6+VLOOKUP($FA285,DIV,LOOKUPS!F$7,0)*$FH$6++VLOOKUP($FA285,SIZE,LOOKUPS!F$11,0)*$FI$6)</f>
        <v/>
      </c>
      <c r="FF285" s="1" t="str">
        <f>IF(ISERROR(VLOOKUP($FA285,MOM,LOOKUPS!G$12,0)*$FB$6+VLOOKUP($FA285,STREV,LOOKUPS!G$10,0)*$FC$6+VLOOKUP($FA285,LTREV,LOOKUPS!G$9,0)*$FD$6+VLOOKUP($FA285,CFP,LOOKUPS!G$6,0)*$FE$6+VLOOKUP($FA285,EP,LOOKUPS!G$8,0)*$FF$6+VLOOKUP($FA285,BM,LOOKUPS!G$5,0)*$FG$6+VLOOKUP($FA285,DIV,LOOKUPS!G$7,0)*$FH$6++VLOOKUP($FA285,SIZE,LOOKUPS!G$11,0)*$FI$6),"",VLOOKUP($FA285,MOM,LOOKUPS!G$12,0)*$FB$6+VLOOKUP($FA285,STREV,LOOKUPS!G$10,0)*$FC$6+VLOOKUP($FA285,LTREV,LOOKUPS!G$9,0)*$FD$6+VLOOKUP($FA285,CFP,LOOKUPS!G$6,0)*$FE$6+VLOOKUP($FA285,EP,LOOKUPS!G$8,0)*$FF$6+VLOOKUP($FA285,BM,LOOKUPS!G$5,0)*$FG$6+VLOOKUP($FA285,DIV,LOOKUPS!G$7,0)*$FH$6++VLOOKUP($FA285,SIZE,LOOKUPS!G$11,0)*$FI$6)</f>
        <v/>
      </c>
      <c r="FG285" s="1" t="str">
        <f>IF(ISERROR(VLOOKUP($FA285,MOM,LOOKUPS!H$12,0)*$FB$6+VLOOKUP($FA285,STREV,LOOKUPS!H$10,0)*$FC$6+VLOOKUP($FA285,LTREV,LOOKUPS!H$9,0)*$FD$6+VLOOKUP($FA285,CFP,LOOKUPS!H$6,0)*$FE$6+VLOOKUP($FA285,EP,LOOKUPS!H$8,0)*$FF$6+VLOOKUP($FA285,BM,LOOKUPS!H$5,0)*$FG$6+VLOOKUP($FA285,DIV,LOOKUPS!H$7,0)*$FH$6++VLOOKUP($FA285,SIZE,LOOKUPS!H$11,0)*$FI$6),"",VLOOKUP($FA285,MOM,LOOKUPS!H$12,0)*$FB$6+VLOOKUP($FA285,STREV,LOOKUPS!H$10,0)*$FC$6+VLOOKUP($FA285,LTREV,LOOKUPS!H$9,0)*$FD$6+VLOOKUP($FA285,CFP,LOOKUPS!H$6,0)*$FE$6+VLOOKUP($FA285,EP,LOOKUPS!H$8,0)*$FF$6+VLOOKUP($FA285,BM,LOOKUPS!H$5,0)*$FG$6+VLOOKUP($FA285,DIV,LOOKUPS!H$7,0)*$FH$6++VLOOKUP($FA285,SIZE,LOOKUPS!H$11,0)*$FI$6)</f>
        <v/>
      </c>
      <c r="FH285" s="1" t="str">
        <f>IF(ISERROR(VLOOKUP($FA285,MOM,LOOKUPS!I$12,0)*$FB$6+VLOOKUP($FA285,STREV,LOOKUPS!I$10,0)*$FC$6+VLOOKUP($FA285,LTREV,LOOKUPS!I$9,0)*$FD$6+VLOOKUP($FA285,CFP,LOOKUPS!I$6,0)*$FE$6+VLOOKUP($FA285,EP,LOOKUPS!I$8,0)*$FF$6+VLOOKUP($FA285,BM,LOOKUPS!I$5,0)*$FG$6+VLOOKUP($FA285,DIV,LOOKUPS!I$7,0)*$FH$6++VLOOKUP($FA285,SIZE,LOOKUPS!I$11,0)*$FI$6),"",VLOOKUP($FA285,MOM,LOOKUPS!I$12,0)*$FB$6+VLOOKUP($FA285,STREV,LOOKUPS!I$10,0)*$FC$6+VLOOKUP($FA285,LTREV,LOOKUPS!I$9,0)*$FD$6+VLOOKUP($FA285,CFP,LOOKUPS!I$6,0)*$FE$6+VLOOKUP($FA285,EP,LOOKUPS!I$8,0)*$FF$6+VLOOKUP($FA285,BM,LOOKUPS!I$5,0)*$FG$6+VLOOKUP($FA285,DIV,LOOKUPS!I$7,0)*$FH$6++VLOOKUP($FA285,SIZE,LOOKUPS!I$11,0)*$FI$6)</f>
        <v/>
      </c>
      <c r="FI285" s="1" t="str">
        <f>IF(ISERROR(VLOOKUP($FA285,MOM,LOOKUPS!J$12,0)*$FB$6+VLOOKUP($FA285,STREV,LOOKUPS!J$10,0)*$FC$6+VLOOKUP($FA285,LTREV,LOOKUPS!J$9,0)*$FD$6+VLOOKUP($FA285,CFP,LOOKUPS!J$6,0)*$FE$6+VLOOKUP($FA285,EP,LOOKUPS!J$8,0)*$FF$6+VLOOKUP($FA285,BM,LOOKUPS!J$5,0)*$FG$6+VLOOKUP($FA285,DIV,LOOKUPS!J$7,0)*$FH$6++VLOOKUP($FA285,SIZE,LOOKUPS!J$11,0)*$FI$6),"",VLOOKUP($FA285,MOM,LOOKUPS!J$12,0)*$FB$6+VLOOKUP($FA285,STREV,LOOKUPS!J$10,0)*$FC$6+VLOOKUP($FA285,LTREV,LOOKUPS!J$9,0)*$FD$6+VLOOKUP($FA285,CFP,LOOKUPS!J$6,0)*$FE$6+VLOOKUP($FA285,EP,LOOKUPS!J$8,0)*$FF$6+VLOOKUP($FA285,BM,LOOKUPS!J$5,0)*$FG$6+VLOOKUP($FA285,DIV,LOOKUPS!J$7,0)*$FH$6++VLOOKUP($FA285,SIZE,LOOKUPS!J$11,0)*$FI$6)</f>
        <v/>
      </c>
      <c r="FJ285" s="1" t="str">
        <f>IF(ISERROR(VLOOKUP($FA285,MOM,LOOKUPS!K$12,0)*$FB$6+VLOOKUP($FA285,STREV,LOOKUPS!K$10,0)*$FC$6+VLOOKUP($FA285,LTREV,LOOKUPS!K$9,0)*$FD$6+VLOOKUP($FA285,CFP,LOOKUPS!K$6,0)*$FE$6+VLOOKUP($FA285,EP,LOOKUPS!K$8,0)*$FF$6+VLOOKUP($FA285,BM,LOOKUPS!K$5,0)*$FG$6+VLOOKUP($FA285,DIV,LOOKUPS!K$7,0)*$FH$6++VLOOKUP($FA285,SIZE,LOOKUPS!K$11,0)*$FI$6),"",VLOOKUP($FA285,MOM,LOOKUPS!K$12,0)*$FB$6+VLOOKUP($FA285,STREV,LOOKUPS!K$10,0)*$FC$6+VLOOKUP($FA285,LTREV,LOOKUPS!K$9,0)*$FD$6+VLOOKUP($FA285,CFP,LOOKUPS!K$6,0)*$FE$6+VLOOKUP($FA285,EP,LOOKUPS!K$8,0)*$FF$6+VLOOKUP($FA285,BM,LOOKUPS!K$5,0)*$FG$6+VLOOKUP($FA285,DIV,LOOKUPS!K$7,0)*$FH$6++VLOOKUP($FA285,SIZE,LOOKUPS!K$11,0)*$FI$6)</f>
        <v/>
      </c>
      <c r="FK285" s="1" t="str">
        <f>IF(ISERROR(VLOOKUP($FA285,MOM,LOOKUPS!L$12,0)*$FB$6+VLOOKUP($FA285,STREV,LOOKUPS!L$10,0)*$FC$6+VLOOKUP($FA285,LTREV,LOOKUPS!L$9,0)*$FD$6+VLOOKUP($FA285,CFP,LOOKUPS!L$6,0)*$FE$6+VLOOKUP($FA285,EP,LOOKUPS!L$8,0)*$FF$6+VLOOKUP($FA285,BM,LOOKUPS!L$5,0)*$FG$6+VLOOKUP($FA285,DIV,LOOKUPS!L$7,0)*$FH$6++VLOOKUP($FA285,SIZE,LOOKUPS!L$11,0)*$FI$6),"",VLOOKUP($FA285,MOM,LOOKUPS!L$12,0)*$FB$6+VLOOKUP($FA285,STREV,LOOKUPS!L$10,0)*$FC$6+VLOOKUP($FA285,LTREV,LOOKUPS!L$9,0)*$FD$6+VLOOKUP($FA285,CFP,LOOKUPS!L$6,0)*$FE$6+VLOOKUP($FA285,EP,LOOKUPS!L$8,0)*$FF$6+VLOOKUP($FA285,BM,LOOKUPS!L$5,0)*$FG$6+VLOOKUP($FA285,DIV,LOOKUPS!L$7,0)*$FH$6++VLOOKUP($FA285,SIZE,LOOKUPS!L$11,0)*$FI$6)</f>
        <v/>
      </c>
    </row>
    <row r="286" spans="1:167" x14ac:dyDescent="0.3">
      <c r="A286" s="1">
        <v>195001</v>
      </c>
      <c r="B286" s="1">
        <v>7.48</v>
      </c>
      <c r="C286" s="1">
        <v>6.22</v>
      </c>
      <c r="D286" s="1">
        <v>5.0999999999999996</v>
      </c>
      <c r="E286" s="1">
        <v>3.88</v>
      </c>
      <c r="F286" s="1">
        <v>2.35</v>
      </c>
      <c r="G286" s="1">
        <v>3.26</v>
      </c>
      <c r="H286" s="1">
        <v>2.27</v>
      </c>
      <c r="I286" s="1">
        <v>2.8</v>
      </c>
      <c r="J286" s="1">
        <v>2.96</v>
      </c>
      <c r="K286" s="1">
        <v>4.03</v>
      </c>
      <c r="M286" s="1">
        <v>194902</v>
      </c>
      <c r="N286" s="1">
        <v>-5.13</v>
      </c>
      <c r="O286" s="1">
        <v>-4.53</v>
      </c>
      <c r="P286" s="1">
        <v>-3.26</v>
      </c>
      <c r="Q286" s="1">
        <v>-4.57</v>
      </c>
      <c r="R286" s="1">
        <v>-3.86</v>
      </c>
      <c r="S286" s="1">
        <v>-3.71</v>
      </c>
      <c r="T286" s="1">
        <v>-3.78</v>
      </c>
      <c r="U286" s="1">
        <v>-3.7</v>
      </c>
      <c r="V286" s="1">
        <v>-3.09</v>
      </c>
      <c r="W286" s="1">
        <v>-5.14</v>
      </c>
      <c r="Y286" s="1">
        <v>195401</v>
      </c>
      <c r="Z286" s="1">
        <v>10.59</v>
      </c>
      <c r="AA286" s="1">
        <v>8.8800000000000008</v>
      </c>
      <c r="AB286" s="1">
        <v>6.57</v>
      </c>
      <c r="AC286" s="1">
        <v>6</v>
      </c>
      <c r="AD286" s="1">
        <v>5.63</v>
      </c>
      <c r="AE286" s="1">
        <v>7.11</v>
      </c>
      <c r="AF286" s="1">
        <v>5.29</v>
      </c>
      <c r="AG286" s="1">
        <v>7.57</v>
      </c>
      <c r="AH286" s="1">
        <v>8.0500000000000007</v>
      </c>
      <c r="AI286" s="1">
        <v>6.58</v>
      </c>
      <c r="AK286">
        <v>197407</v>
      </c>
      <c r="AL286">
        <v>-5.88</v>
      </c>
      <c r="AM286">
        <v>-6.82</v>
      </c>
      <c r="AN286">
        <v>-3.95</v>
      </c>
      <c r="AO286">
        <v>-3.77</v>
      </c>
      <c r="AP286">
        <v>-7.97</v>
      </c>
      <c r="AQ286">
        <v>-3.89</v>
      </c>
      <c r="AR286">
        <v>-3.53</v>
      </c>
      <c r="AS286">
        <v>-4.6500000000000004</v>
      </c>
      <c r="AT286">
        <v>-3.58</v>
      </c>
      <c r="AU286">
        <v>-10.039999999999999</v>
      </c>
      <c r="AV286">
        <v>-5.81</v>
      </c>
      <c r="AW286">
        <v>-4.22</v>
      </c>
      <c r="AX286">
        <v>-3.51</v>
      </c>
      <c r="AY286">
        <v>-4.03</v>
      </c>
      <c r="AZ286">
        <v>-3.03</v>
      </c>
      <c r="BA286">
        <v>-5.0199999999999996</v>
      </c>
      <c r="BB286">
        <v>-4.25</v>
      </c>
      <c r="BC286">
        <v>-3.79</v>
      </c>
      <c r="BD286">
        <v>-3.44</v>
      </c>
      <c r="BF286" s="1">
        <v>197407</v>
      </c>
      <c r="BG286" s="1">
        <v>-6.05</v>
      </c>
      <c r="BH286" s="1">
        <v>-6.95</v>
      </c>
      <c r="BI286" s="1">
        <v>-3.74</v>
      </c>
      <c r="BJ286" s="1">
        <v>-3.92</v>
      </c>
      <c r="BK286" s="1">
        <v>-8.0299999999999994</v>
      </c>
      <c r="BL286" s="1">
        <v>-4.1500000000000004</v>
      </c>
      <c r="BM286" s="1">
        <v>-3.91</v>
      </c>
      <c r="BN286" s="1">
        <v>-3.31</v>
      </c>
      <c r="BO286" s="1">
        <v>-4.1399999999999997</v>
      </c>
      <c r="BP286" s="1">
        <v>-9.73</v>
      </c>
      <c r="BQ286" s="1">
        <v>-6.15</v>
      </c>
      <c r="BR286" s="1">
        <v>-4.33</v>
      </c>
      <c r="BS286" s="1">
        <v>-3.97</v>
      </c>
      <c r="BT286" s="1">
        <v>-3.85</v>
      </c>
      <c r="BU286" s="1">
        <v>-3.99</v>
      </c>
      <c r="BV286" s="1">
        <v>-3.2</v>
      </c>
      <c r="BW286" s="1">
        <v>-3.41</v>
      </c>
      <c r="BX286" s="1">
        <v>-4.29</v>
      </c>
      <c r="BY286" s="1">
        <v>-4.0199999999999996</v>
      </c>
      <c r="CA286" s="1">
        <v>194907</v>
      </c>
      <c r="CB286" s="1">
        <v>20</v>
      </c>
      <c r="CC286" s="1">
        <v>6.09</v>
      </c>
      <c r="CD286" s="1">
        <v>6.64</v>
      </c>
      <c r="CE286" s="1">
        <v>6.01</v>
      </c>
      <c r="CF286" s="1">
        <v>6.38</v>
      </c>
      <c r="CG286" s="1">
        <v>6.44</v>
      </c>
      <c r="CH286" s="1">
        <v>6.32</v>
      </c>
      <c r="CI286" s="1">
        <v>6.55</v>
      </c>
      <c r="CJ286" s="1">
        <v>5.75</v>
      </c>
      <c r="CK286" s="1">
        <v>6.69</v>
      </c>
      <c r="CL286" s="1">
        <v>6.06</v>
      </c>
      <c r="CM286" s="1">
        <v>5.53</v>
      </c>
      <c r="CN286" s="1">
        <v>7.36</v>
      </c>
      <c r="CO286" s="1">
        <v>5.88</v>
      </c>
      <c r="CP286" s="1">
        <v>6.76</v>
      </c>
      <c r="CQ286" s="1">
        <v>6.57</v>
      </c>
      <c r="CR286" s="1">
        <v>6.53</v>
      </c>
      <c r="CS286" s="1">
        <v>5.19</v>
      </c>
      <c r="CT286" s="1">
        <v>6.3</v>
      </c>
      <c r="CV286" s="1">
        <v>195007</v>
      </c>
      <c r="CW286" s="1">
        <v>12.42</v>
      </c>
      <c r="CX286" s="1">
        <v>1.34</v>
      </c>
      <c r="CY286" s="1">
        <v>4</v>
      </c>
      <c r="CZ286" s="1">
        <v>7</v>
      </c>
      <c r="DA286" s="1">
        <v>2.34</v>
      </c>
      <c r="DB286" s="1">
        <v>1.33</v>
      </c>
      <c r="DC286" s="1">
        <v>3.34</v>
      </c>
      <c r="DD286" s="1">
        <v>5.93</v>
      </c>
      <c r="DE286" s="1">
        <v>7.54</v>
      </c>
      <c r="DF286" s="1">
        <v>2.1</v>
      </c>
      <c r="DG286" s="1">
        <v>2.59</v>
      </c>
      <c r="DH286" s="1">
        <v>-0.64</v>
      </c>
      <c r="DI286" s="1">
        <v>3.33</v>
      </c>
      <c r="DJ286" s="1">
        <v>3.79</v>
      </c>
      <c r="DK286" s="1">
        <v>2.89</v>
      </c>
      <c r="DL286" s="1">
        <v>5.96</v>
      </c>
      <c r="DM286" s="1">
        <v>5.9</v>
      </c>
      <c r="DN286" s="1">
        <v>6.33</v>
      </c>
      <c r="DO286" s="1">
        <v>8.75</v>
      </c>
      <c r="DQ286" s="1">
        <v>194907</v>
      </c>
      <c r="DR286" s="1">
        <v>-99.99</v>
      </c>
      <c r="DS286" s="1">
        <v>6.34</v>
      </c>
      <c r="DT286" s="1">
        <v>6.69</v>
      </c>
      <c r="DU286" s="1">
        <v>5.53</v>
      </c>
      <c r="DV286" s="1">
        <v>6.55</v>
      </c>
      <c r="DW286" s="1">
        <v>6.47</v>
      </c>
      <c r="DX286" s="1">
        <v>6.58</v>
      </c>
      <c r="DY286" s="1">
        <v>6.35</v>
      </c>
      <c r="DZ286" s="1">
        <v>5.26</v>
      </c>
      <c r="EA286" s="1">
        <v>8.0299999999999994</v>
      </c>
      <c r="EB286" s="1">
        <v>5.0599999999999996</v>
      </c>
      <c r="EC286" s="1">
        <v>5.92</v>
      </c>
      <c r="ED286" s="1">
        <v>7</v>
      </c>
      <c r="EE286" s="1">
        <v>6.58</v>
      </c>
      <c r="EF286" s="1">
        <v>6.59</v>
      </c>
      <c r="EG286" s="1">
        <v>6.61</v>
      </c>
      <c r="EH286" s="1">
        <v>6.09</v>
      </c>
      <c r="EI286" s="1">
        <v>5.08</v>
      </c>
      <c r="EJ286" s="1">
        <v>5.44</v>
      </c>
      <c r="EL286">
        <v>194907</v>
      </c>
      <c r="EM286">
        <v>5.54</v>
      </c>
      <c r="EN286">
        <v>0.56999999999999995</v>
      </c>
      <c r="EO286">
        <v>0.38</v>
      </c>
      <c r="EP286">
        <v>0.09</v>
      </c>
      <c r="ER286" s="1">
        <v>195001</v>
      </c>
      <c r="ES286" s="1">
        <v>-2.3199999999999998</v>
      </c>
      <c r="EU286" s="1">
        <v>194902</v>
      </c>
      <c r="EV286" s="1">
        <v>-1.1000000000000001</v>
      </c>
      <c r="EX286" s="1">
        <v>195401</v>
      </c>
      <c r="EY286" s="1">
        <v>-0.42</v>
      </c>
      <c r="FA286" s="1">
        <v>195001</v>
      </c>
      <c r="FB286" s="1" t="str">
        <f>IF(ISERROR(VLOOKUP($FA286,MOM,LOOKUPS!C$12,0)*$FB$6+VLOOKUP($FA286,STREV,LOOKUPS!C$10,0)*$FC$6+VLOOKUP($FA286,LTREV,LOOKUPS!C$9,0)*$FD$6+VLOOKUP($FA286,CFP,LOOKUPS!C$6,0)*$FE$6+VLOOKUP($FA286,EP,LOOKUPS!C$8,0)*$FF$6+VLOOKUP($FA286,BM,LOOKUPS!C$5,0)*$FG$6+VLOOKUP($FA286,DIV,LOOKUPS!C$7,0)*$FH$6++VLOOKUP($FA286,SIZE,LOOKUPS!C$11,0)*$FI$6),"",VLOOKUP($FA286,MOM,LOOKUPS!C$12,0)*$FB$6+VLOOKUP($FA286,STREV,LOOKUPS!C$10,0)*$FC$6+VLOOKUP($FA286,LTREV,LOOKUPS!C$9,0)*$FD$6+VLOOKUP($FA286,CFP,LOOKUPS!C$6,0)*$FE$6+VLOOKUP($FA286,EP,LOOKUPS!C$8,0)*$FF$6+VLOOKUP($FA286,BM,LOOKUPS!C$5,0)*$FG$6+VLOOKUP($FA286,DIV,LOOKUPS!C$7,0)*$FH$6++VLOOKUP($FA286,SIZE,LOOKUPS!C$11,0)*$FI$6)</f>
        <v/>
      </c>
      <c r="FC286" s="1" t="str">
        <f>IF(ISERROR(VLOOKUP($FA286,MOM,LOOKUPS!D$12,0)*$FB$6+VLOOKUP($FA286,STREV,LOOKUPS!D$10,0)*$FC$6+VLOOKUP($FA286,LTREV,LOOKUPS!D$9,0)*$FD$6+VLOOKUP($FA286,CFP,LOOKUPS!D$6,0)*$FE$6+VLOOKUP($FA286,EP,LOOKUPS!D$8,0)*$FF$6+VLOOKUP($FA286,BM,LOOKUPS!D$5,0)*$FG$6+VLOOKUP($FA286,DIV,LOOKUPS!D$7,0)*$FH$6++VLOOKUP($FA286,SIZE,LOOKUPS!D$11,0)*$FI$6),"",VLOOKUP($FA286,MOM,LOOKUPS!D$12,0)*$FB$6+VLOOKUP($FA286,STREV,LOOKUPS!D$10,0)*$FC$6+VLOOKUP($FA286,LTREV,LOOKUPS!D$9,0)*$FD$6+VLOOKUP($FA286,CFP,LOOKUPS!D$6,0)*$FE$6+VLOOKUP($FA286,EP,LOOKUPS!D$8,0)*$FF$6+VLOOKUP($FA286,BM,LOOKUPS!D$5,0)*$FG$6+VLOOKUP($FA286,DIV,LOOKUPS!D$7,0)*$FH$6++VLOOKUP($FA286,SIZE,LOOKUPS!D$11,0)*$FI$6)</f>
        <v/>
      </c>
      <c r="FD286" s="1" t="str">
        <f>IF(ISERROR(VLOOKUP($FA286,MOM,LOOKUPS!E$12,0)*$FB$6+VLOOKUP($FA286,STREV,LOOKUPS!E$10,0)*$FC$6+VLOOKUP($FA286,LTREV,LOOKUPS!E$9,0)*$FD$6+VLOOKUP($FA286,CFP,LOOKUPS!E$6,0)*$FE$6+VLOOKUP($FA286,EP,LOOKUPS!E$8,0)*$FF$6+VLOOKUP($FA286,BM,LOOKUPS!E$5,0)*$FG$6+VLOOKUP($FA286,DIV,LOOKUPS!E$7,0)*$FH$6++VLOOKUP($FA286,SIZE,LOOKUPS!E$11,0)*$FI$6),"",VLOOKUP($FA286,MOM,LOOKUPS!E$12,0)*$FB$6+VLOOKUP($FA286,STREV,LOOKUPS!E$10,0)*$FC$6+VLOOKUP($FA286,LTREV,LOOKUPS!E$9,0)*$FD$6+VLOOKUP($FA286,CFP,LOOKUPS!E$6,0)*$FE$6+VLOOKUP($FA286,EP,LOOKUPS!E$8,0)*$FF$6+VLOOKUP($FA286,BM,LOOKUPS!E$5,0)*$FG$6+VLOOKUP($FA286,DIV,LOOKUPS!E$7,0)*$FH$6++VLOOKUP($FA286,SIZE,LOOKUPS!E$11,0)*$FI$6)</f>
        <v/>
      </c>
      <c r="FE286" s="1" t="str">
        <f>IF(ISERROR(VLOOKUP($FA286,MOM,LOOKUPS!F$12,0)*$FB$6+VLOOKUP($FA286,STREV,LOOKUPS!F$10,0)*$FC$6+VLOOKUP($FA286,LTREV,LOOKUPS!F$9,0)*$FD$6+VLOOKUP($FA286,CFP,LOOKUPS!F$6,0)*$FE$6+VLOOKUP($FA286,EP,LOOKUPS!F$8,0)*$FF$6+VLOOKUP($FA286,BM,LOOKUPS!F$5,0)*$FG$6+VLOOKUP($FA286,DIV,LOOKUPS!F$7,0)*$FH$6++VLOOKUP($FA286,SIZE,LOOKUPS!F$11,0)*$FI$6),"",VLOOKUP($FA286,MOM,LOOKUPS!F$12,0)*$FB$6+VLOOKUP($FA286,STREV,LOOKUPS!F$10,0)*$FC$6+VLOOKUP($FA286,LTREV,LOOKUPS!F$9,0)*$FD$6+VLOOKUP($FA286,CFP,LOOKUPS!F$6,0)*$FE$6+VLOOKUP($FA286,EP,LOOKUPS!F$8,0)*$FF$6+VLOOKUP($FA286,BM,LOOKUPS!F$5,0)*$FG$6+VLOOKUP($FA286,DIV,LOOKUPS!F$7,0)*$FH$6++VLOOKUP($FA286,SIZE,LOOKUPS!F$11,0)*$FI$6)</f>
        <v/>
      </c>
      <c r="FF286" s="1" t="str">
        <f>IF(ISERROR(VLOOKUP($FA286,MOM,LOOKUPS!G$12,0)*$FB$6+VLOOKUP($FA286,STREV,LOOKUPS!G$10,0)*$FC$6+VLOOKUP($FA286,LTREV,LOOKUPS!G$9,0)*$FD$6+VLOOKUP($FA286,CFP,LOOKUPS!G$6,0)*$FE$6+VLOOKUP($FA286,EP,LOOKUPS!G$8,0)*$FF$6+VLOOKUP($FA286,BM,LOOKUPS!G$5,0)*$FG$6+VLOOKUP($FA286,DIV,LOOKUPS!G$7,0)*$FH$6++VLOOKUP($FA286,SIZE,LOOKUPS!G$11,0)*$FI$6),"",VLOOKUP($FA286,MOM,LOOKUPS!G$12,0)*$FB$6+VLOOKUP($FA286,STREV,LOOKUPS!G$10,0)*$FC$6+VLOOKUP($FA286,LTREV,LOOKUPS!G$9,0)*$FD$6+VLOOKUP($FA286,CFP,LOOKUPS!G$6,0)*$FE$6+VLOOKUP($FA286,EP,LOOKUPS!G$8,0)*$FF$6+VLOOKUP($FA286,BM,LOOKUPS!G$5,0)*$FG$6+VLOOKUP($FA286,DIV,LOOKUPS!G$7,0)*$FH$6++VLOOKUP($FA286,SIZE,LOOKUPS!G$11,0)*$FI$6)</f>
        <v/>
      </c>
      <c r="FG286" s="1" t="str">
        <f>IF(ISERROR(VLOOKUP($FA286,MOM,LOOKUPS!H$12,0)*$FB$6+VLOOKUP($FA286,STREV,LOOKUPS!H$10,0)*$FC$6+VLOOKUP($FA286,LTREV,LOOKUPS!H$9,0)*$FD$6+VLOOKUP($FA286,CFP,LOOKUPS!H$6,0)*$FE$6+VLOOKUP($FA286,EP,LOOKUPS!H$8,0)*$FF$6+VLOOKUP($FA286,BM,LOOKUPS!H$5,0)*$FG$6+VLOOKUP($FA286,DIV,LOOKUPS!H$7,0)*$FH$6++VLOOKUP($FA286,SIZE,LOOKUPS!H$11,0)*$FI$6),"",VLOOKUP($FA286,MOM,LOOKUPS!H$12,0)*$FB$6+VLOOKUP($FA286,STREV,LOOKUPS!H$10,0)*$FC$6+VLOOKUP($FA286,LTREV,LOOKUPS!H$9,0)*$FD$6+VLOOKUP($FA286,CFP,LOOKUPS!H$6,0)*$FE$6+VLOOKUP($FA286,EP,LOOKUPS!H$8,0)*$FF$6+VLOOKUP($FA286,BM,LOOKUPS!H$5,0)*$FG$6+VLOOKUP($FA286,DIV,LOOKUPS!H$7,0)*$FH$6++VLOOKUP($FA286,SIZE,LOOKUPS!H$11,0)*$FI$6)</f>
        <v/>
      </c>
      <c r="FH286" s="1" t="str">
        <f>IF(ISERROR(VLOOKUP($FA286,MOM,LOOKUPS!I$12,0)*$FB$6+VLOOKUP($FA286,STREV,LOOKUPS!I$10,0)*$FC$6+VLOOKUP($FA286,LTREV,LOOKUPS!I$9,0)*$FD$6+VLOOKUP($FA286,CFP,LOOKUPS!I$6,0)*$FE$6+VLOOKUP($FA286,EP,LOOKUPS!I$8,0)*$FF$6+VLOOKUP($FA286,BM,LOOKUPS!I$5,0)*$FG$6+VLOOKUP($FA286,DIV,LOOKUPS!I$7,0)*$FH$6++VLOOKUP($FA286,SIZE,LOOKUPS!I$11,0)*$FI$6),"",VLOOKUP($FA286,MOM,LOOKUPS!I$12,0)*$FB$6+VLOOKUP($FA286,STREV,LOOKUPS!I$10,0)*$FC$6+VLOOKUP($FA286,LTREV,LOOKUPS!I$9,0)*$FD$6+VLOOKUP($FA286,CFP,LOOKUPS!I$6,0)*$FE$6+VLOOKUP($FA286,EP,LOOKUPS!I$8,0)*$FF$6+VLOOKUP($FA286,BM,LOOKUPS!I$5,0)*$FG$6+VLOOKUP($FA286,DIV,LOOKUPS!I$7,0)*$FH$6++VLOOKUP($FA286,SIZE,LOOKUPS!I$11,0)*$FI$6)</f>
        <v/>
      </c>
      <c r="FI286" s="1" t="str">
        <f>IF(ISERROR(VLOOKUP($FA286,MOM,LOOKUPS!J$12,0)*$FB$6+VLOOKUP($FA286,STREV,LOOKUPS!J$10,0)*$FC$6+VLOOKUP($FA286,LTREV,LOOKUPS!J$9,0)*$FD$6+VLOOKUP($FA286,CFP,LOOKUPS!J$6,0)*$FE$6+VLOOKUP($FA286,EP,LOOKUPS!J$8,0)*$FF$6+VLOOKUP($FA286,BM,LOOKUPS!J$5,0)*$FG$6+VLOOKUP($FA286,DIV,LOOKUPS!J$7,0)*$FH$6++VLOOKUP($FA286,SIZE,LOOKUPS!J$11,0)*$FI$6),"",VLOOKUP($FA286,MOM,LOOKUPS!J$12,0)*$FB$6+VLOOKUP($FA286,STREV,LOOKUPS!J$10,0)*$FC$6+VLOOKUP($FA286,LTREV,LOOKUPS!J$9,0)*$FD$6+VLOOKUP($FA286,CFP,LOOKUPS!J$6,0)*$FE$6+VLOOKUP($FA286,EP,LOOKUPS!J$8,0)*$FF$6+VLOOKUP($FA286,BM,LOOKUPS!J$5,0)*$FG$6+VLOOKUP($FA286,DIV,LOOKUPS!J$7,0)*$FH$6++VLOOKUP($FA286,SIZE,LOOKUPS!J$11,0)*$FI$6)</f>
        <v/>
      </c>
      <c r="FJ286" s="1" t="str">
        <f>IF(ISERROR(VLOOKUP($FA286,MOM,LOOKUPS!K$12,0)*$FB$6+VLOOKUP($FA286,STREV,LOOKUPS!K$10,0)*$FC$6+VLOOKUP($FA286,LTREV,LOOKUPS!K$9,0)*$FD$6+VLOOKUP($FA286,CFP,LOOKUPS!K$6,0)*$FE$6+VLOOKUP($FA286,EP,LOOKUPS!K$8,0)*$FF$6+VLOOKUP($FA286,BM,LOOKUPS!K$5,0)*$FG$6+VLOOKUP($FA286,DIV,LOOKUPS!K$7,0)*$FH$6++VLOOKUP($FA286,SIZE,LOOKUPS!K$11,0)*$FI$6),"",VLOOKUP($FA286,MOM,LOOKUPS!K$12,0)*$FB$6+VLOOKUP($FA286,STREV,LOOKUPS!K$10,0)*$FC$6+VLOOKUP($FA286,LTREV,LOOKUPS!K$9,0)*$FD$6+VLOOKUP($FA286,CFP,LOOKUPS!K$6,0)*$FE$6+VLOOKUP($FA286,EP,LOOKUPS!K$8,0)*$FF$6+VLOOKUP($FA286,BM,LOOKUPS!K$5,0)*$FG$6+VLOOKUP($FA286,DIV,LOOKUPS!K$7,0)*$FH$6++VLOOKUP($FA286,SIZE,LOOKUPS!K$11,0)*$FI$6)</f>
        <v/>
      </c>
      <c r="FK286" s="1" t="str">
        <f>IF(ISERROR(VLOOKUP($FA286,MOM,LOOKUPS!L$12,0)*$FB$6+VLOOKUP($FA286,STREV,LOOKUPS!L$10,0)*$FC$6+VLOOKUP($FA286,LTREV,LOOKUPS!L$9,0)*$FD$6+VLOOKUP($FA286,CFP,LOOKUPS!L$6,0)*$FE$6+VLOOKUP($FA286,EP,LOOKUPS!L$8,0)*$FF$6+VLOOKUP($FA286,BM,LOOKUPS!L$5,0)*$FG$6+VLOOKUP($FA286,DIV,LOOKUPS!L$7,0)*$FH$6++VLOOKUP($FA286,SIZE,LOOKUPS!L$11,0)*$FI$6),"",VLOOKUP($FA286,MOM,LOOKUPS!L$12,0)*$FB$6+VLOOKUP($FA286,STREV,LOOKUPS!L$10,0)*$FC$6+VLOOKUP($FA286,LTREV,LOOKUPS!L$9,0)*$FD$6+VLOOKUP($FA286,CFP,LOOKUPS!L$6,0)*$FE$6+VLOOKUP($FA286,EP,LOOKUPS!L$8,0)*$FF$6+VLOOKUP($FA286,BM,LOOKUPS!L$5,0)*$FG$6+VLOOKUP($FA286,DIV,LOOKUPS!L$7,0)*$FH$6++VLOOKUP($FA286,SIZE,LOOKUPS!L$11,0)*$FI$6)</f>
        <v/>
      </c>
    </row>
    <row r="287" spans="1:167" x14ac:dyDescent="0.3">
      <c r="A287" s="1">
        <v>195002</v>
      </c>
      <c r="B287" s="1">
        <v>0.42</v>
      </c>
      <c r="C287" s="1">
        <v>2.0499999999999998</v>
      </c>
      <c r="D287" s="1">
        <v>1.56</v>
      </c>
      <c r="E287" s="1">
        <v>0.34</v>
      </c>
      <c r="F287" s="1">
        <v>0.85</v>
      </c>
      <c r="G287" s="1">
        <v>1.71</v>
      </c>
      <c r="H287" s="1">
        <v>1.47</v>
      </c>
      <c r="I287" s="1">
        <v>1.54</v>
      </c>
      <c r="J287" s="1">
        <v>4.01</v>
      </c>
      <c r="K287" s="1">
        <v>2.57</v>
      </c>
      <c r="M287" s="1">
        <v>194903</v>
      </c>
      <c r="N287" s="1">
        <v>9.31</v>
      </c>
      <c r="O287" s="1">
        <v>7.04</v>
      </c>
      <c r="P287" s="1">
        <v>6.88</v>
      </c>
      <c r="Q287" s="1">
        <v>5.81</v>
      </c>
      <c r="R287" s="1">
        <v>6.3</v>
      </c>
      <c r="S287" s="1">
        <v>4.38</v>
      </c>
      <c r="T287" s="1">
        <v>4.8899999999999997</v>
      </c>
      <c r="U287" s="1">
        <v>4.75</v>
      </c>
      <c r="V287" s="1">
        <v>5.09</v>
      </c>
      <c r="W287" s="1">
        <v>4.58</v>
      </c>
      <c r="Y287" s="1">
        <v>195402</v>
      </c>
      <c r="Z287" s="1">
        <v>0.57999999999999996</v>
      </c>
      <c r="AA287" s="1">
        <v>0.03</v>
      </c>
      <c r="AB287" s="1">
        <v>0.89</v>
      </c>
      <c r="AC287" s="1">
        <v>1.3</v>
      </c>
      <c r="AD287" s="1">
        <v>0.82</v>
      </c>
      <c r="AE287" s="1">
        <v>1.06</v>
      </c>
      <c r="AF287" s="1">
        <v>1.02</v>
      </c>
      <c r="AG287" s="1">
        <v>2.61</v>
      </c>
      <c r="AH287" s="1">
        <v>1.34</v>
      </c>
      <c r="AI287" s="1">
        <v>2.35</v>
      </c>
      <c r="AK287">
        <v>197408</v>
      </c>
      <c r="AL287">
        <v>-8.61</v>
      </c>
      <c r="AM287">
        <v>-9.56</v>
      </c>
      <c r="AN287">
        <v>-7.5</v>
      </c>
      <c r="AO287">
        <v>-7.23</v>
      </c>
      <c r="AP287">
        <v>-9.68</v>
      </c>
      <c r="AQ287">
        <v>-9.2200000000000006</v>
      </c>
      <c r="AR287">
        <v>-6.78</v>
      </c>
      <c r="AS287">
        <v>-6.65</v>
      </c>
      <c r="AT287">
        <v>-7.71</v>
      </c>
      <c r="AU287">
        <v>-10.220000000000001</v>
      </c>
      <c r="AV287">
        <v>-9.1199999999999992</v>
      </c>
      <c r="AW287">
        <v>-9.2899999999999991</v>
      </c>
      <c r="AX287">
        <v>-9.15</v>
      </c>
      <c r="AY287">
        <v>-6.91</v>
      </c>
      <c r="AZ287">
        <v>-6.66</v>
      </c>
      <c r="BA287">
        <v>-7.27</v>
      </c>
      <c r="BB287">
        <v>-5.98</v>
      </c>
      <c r="BC287">
        <v>-7.14</v>
      </c>
      <c r="BD287">
        <v>-8.1199999999999992</v>
      </c>
      <c r="BF287" s="1">
        <v>197408</v>
      </c>
      <c r="BG287" s="1">
        <v>-8.56</v>
      </c>
      <c r="BH287" s="1">
        <v>-9.1999999999999993</v>
      </c>
      <c r="BI287" s="1">
        <v>-7.94</v>
      </c>
      <c r="BJ287" s="1">
        <v>-7.26</v>
      </c>
      <c r="BK287" s="1">
        <v>-8.81</v>
      </c>
      <c r="BL287" s="1">
        <v>-9.66</v>
      </c>
      <c r="BM287" s="1">
        <v>-7.96</v>
      </c>
      <c r="BN287" s="1">
        <v>-6.74</v>
      </c>
      <c r="BO287" s="1">
        <v>-7.44</v>
      </c>
      <c r="BP287" s="1">
        <v>-8.8699999999999992</v>
      </c>
      <c r="BQ287" s="1">
        <v>-8.74</v>
      </c>
      <c r="BR287" s="1">
        <v>-10.15</v>
      </c>
      <c r="BS287" s="1">
        <v>-9.19</v>
      </c>
      <c r="BT287" s="1">
        <v>-7.84</v>
      </c>
      <c r="BU287" s="1">
        <v>-8.08</v>
      </c>
      <c r="BV287" s="1">
        <v>-6.65</v>
      </c>
      <c r="BW287" s="1">
        <v>-6.83</v>
      </c>
      <c r="BX287" s="1">
        <v>-7.47</v>
      </c>
      <c r="BY287" s="1">
        <v>-7.42</v>
      </c>
      <c r="CA287" s="1">
        <v>194908</v>
      </c>
      <c r="CB287" s="1">
        <v>8.33</v>
      </c>
      <c r="CC287" s="1">
        <v>2.5299999999999998</v>
      </c>
      <c r="CD287" s="1">
        <v>2.64</v>
      </c>
      <c r="CE287" s="1">
        <v>2.2000000000000002</v>
      </c>
      <c r="CF287" s="1">
        <v>2.5</v>
      </c>
      <c r="CG287" s="1">
        <v>2.83</v>
      </c>
      <c r="CH287" s="1">
        <v>2.99</v>
      </c>
      <c r="CI287" s="1">
        <v>2.08</v>
      </c>
      <c r="CJ287" s="1">
        <v>1.97</v>
      </c>
      <c r="CK287" s="1">
        <v>1.96</v>
      </c>
      <c r="CL287" s="1">
        <v>3.04</v>
      </c>
      <c r="CM287" s="1">
        <v>2.58</v>
      </c>
      <c r="CN287" s="1">
        <v>3.08</v>
      </c>
      <c r="CO287" s="1">
        <v>3.8</v>
      </c>
      <c r="CP287" s="1">
        <v>2.17</v>
      </c>
      <c r="CQ287" s="1">
        <v>1.51</v>
      </c>
      <c r="CR287" s="1">
        <v>2.64</v>
      </c>
      <c r="CS287" s="1">
        <v>2.09</v>
      </c>
      <c r="CT287" s="1">
        <v>1.85</v>
      </c>
      <c r="CV287" s="1">
        <v>195008</v>
      </c>
      <c r="CW287" s="1">
        <v>3.87</v>
      </c>
      <c r="CX287" s="1">
        <v>5.22</v>
      </c>
      <c r="CY287" s="1">
        <v>4.82</v>
      </c>
      <c r="CZ287" s="1">
        <v>5.69</v>
      </c>
      <c r="DA287" s="1">
        <v>5.04</v>
      </c>
      <c r="DB287" s="1">
        <v>5</v>
      </c>
      <c r="DC287" s="1">
        <v>4.9400000000000004</v>
      </c>
      <c r="DD287" s="1">
        <v>5.22</v>
      </c>
      <c r="DE287" s="1">
        <v>5.8</v>
      </c>
      <c r="DF287" s="1">
        <v>5.18</v>
      </c>
      <c r="DG287" s="1">
        <v>4.9000000000000004</v>
      </c>
      <c r="DH287" s="1">
        <v>5.57</v>
      </c>
      <c r="DI287" s="1">
        <v>4.42</v>
      </c>
      <c r="DJ287" s="1">
        <v>4.4400000000000004</v>
      </c>
      <c r="DK287" s="1">
        <v>5.46</v>
      </c>
      <c r="DL287" s="1">
        <v>4.97</v>
      </c>
      <c r="DM287" s="1">
        <v>5.46</v>
      </c>
      <c r="DN287" s="1">
        <v>6.14</v>
      </c>
      <c r="DO287" s="1">
        <v>5.47</v>
      </c>
      <c r="DQ287" s="1">
        <v>194908</v>
      </c>
      <c r="DR287" s="1">
        <v>-99.99</v>
      </c>
      <c r="DS287" s="1">
        <v>2.2200000000000002</v>
      </c>
      <c r="DT287" s="1">
        <v>2.93</v>
      </c>
      <c r="DU287" s="1">
        <v>2.2999999999999998</v>
      </c>
      <c r="DV287" s="1">
        <v>2.35</v>
      </c>
      <c r="DW287" s="1">
        <v>2.4500000000000002</v>
      </c>
      <c r="DX287" s="1">
        <v>3.08</v>
      </c>
      <c r="DY287" s="1">
        <v>2.39</v>
      </c>
      <c r="DZ287" s="1">
        <v>2.38</v>
      </c>
      <c r="EA287" s="1">
        <v>1.74</v>
      </c>
      <c r="EB287" s="1">
        <v>2.96</v>
      </c>
      <c r="EC287" s="1">
        <v>1.97</v>
      </c>
      <c r="ED287" s="1">
        <v>2.93</v>
      </c>
      <c r="EE287" s="1">
        <v>3.92</v>
      </c>
      <c r="EF287" s="1">
        <v>2.25</v>
      </c>
      <c r="EG287" s="1">
        <v>2.63</v>
      </c>
      <c r="EH287" s="1">
        <v>2.15</v>
      </c>
      <c r="EI287" s="1">
        <v>1.63</v>
      </c>
      <c r="EJ287" s="1">
        <v>3.13</v>
      </c>
      <c r="EL287">
        <v>194908</v>
      </c>
      <c r="EM287">
        <v>2.6</v>
      </c>
      <c r="EN287">
        <v>0.13</v>
      </c>
      <c r="EO287">
        <v>-0.56999999999999995</v>
      </c>
      <c r="EP287">
        <v>0.09</v>
      </c>
      <c r="ER287" s="1">
        <v>195002</v>
      </c>
      <c r="ES287" s="1">
        <v>1.36</v>
      </c>
      <c r="EU287" s="1">
        <v>194903</v>
      </c>
      <c r="EV287" s="1">
        <v>2.73</v>
      </c>
      <c r="EX287" s="1">
        <v>195402</v>
      </c>
      <c r="EY287" s="1">
        <v>-0.96</v>
      </c>
      <c r="FA287" s="1">
        <v>195002</v>
      </c>
      <c r="FB287" s="1" t="str">
        <f>IF(ISERROR(VLOOKUP($FA287,MOM,LOOKUPS!C$12,0)*$FB$6+VLOOKUP($FA287,STREV,LOOKUPS!C$10,0)*$FC$6+VLOOKUP($FA287,LTREV,LOOKUPS!C$9,0)*$FD$6+VLOOKUP($FA287,CFP,LOOKUPS!C$6,0)*$FE$6+VLOOKUP($FA287,EP,LOOKUPS!C$8,0)*$FF$6+VLOOKUP($FA287,BM,LOOKUPS!C$5,0)*$FG$6+VLOOKUP($FA287,DIV,LOOKUPS!C$7,0)*$FH$6++VLOOKUP($FA287,SIZE,LOOKUPS!C$11,0)*$FI$6),"",VLOOKUP($FA287,MOM,LOOKUPS!C$12,0)*$FB$6+VLOOKUP($FA287,STREV,LOOKUPS!C$10,0)*$FC$6+VLOOKUP($FA287,LTREV,LOOKUPS!C$9,0)*$FD$6+VLOOKUP($FA287,CFP,LOOKUPS!C$6,0)*$FE$6+VLOOKUP($FA287,EP,LOOKUPS!C$8,0)*$FF$6+VLOOKUP($FA287,BM,LOOKUPS!C$5,0)*$FG$6+VLOOKUP($FA287,DIV,LOOKUPS!C$7,0)*$FH$6++VLOOKUP($FA287,SIZE,LOOKUPS!C$11,0)*$FI$6)</f>
        <v/>
      </c>
      <c r="FC287" s="1" t="str">
        <f>IF(ISERROR(VLOOKUP($FA287,MOM,LOOKUPS!D$12,0)*$FB$6+VLOOKUP($FA287,STREV,LOOKUPS!D$10,0)*$FC$6+VLOOKUP($FA287,LTREV,LOOKUPS!D$9,0)*$FD$6+VLOOKUP($FA287,CFP,LOOKUPS!D$6,0)*$FE$6+VLOOKUP($FA287,EP,LOOKUPS!D$8,0)*$FF$6+VLOOKUP($FA287,BM,LOOKUPS!D$5,0)*$FG$6+VLOOKUP($FA287,DIV,LOOKUPS!D$7,0)*$FH$6++VLOOKUP($FA287,SIZE,LOOKUPS!D$11,0)*$FI$6),"",VLOOKUP($FA287,MOM,LOOKUPS!D$12,0)*$FB$6+VLOOKUP($FA287,STREV,LOOKUPS!D$10,0)*$FC$6+VLOOKUP($FA287,LTREV,LOOKUPS!D$9,0)*$FD$6+VLOOKUP($FA287,CFP,LOOKUPS!D$6,0)*$FE$6+VLOOKUP($FA287,EP,LOOKUPS!D$8,0)*$FF$6+VLOOKUP($FA287,BM,LOOKUPS!D$5,0)*$FG$6+VLOOKUP($FA287,DIV,LOOKUPS!D$7,0)*$FH$6++VLOOKUP($FA287,SIZE,LOOKUPS!D$11,0)*$FI$6)</f>
        <v/>
      </c>
      <c r="FD287" s="1" t="str">
        <f>IF(ISERROR(VLOOKUP($FA287,MOM,LOOKUPS!E$12,0)*$FB$6+VLOOKUP($FA287,STREV,LOOKUPS!E$10,0)*$FC$6+VLOOKUP($FA287,LTREV,LOOKUPS!E$9,0)*$FD$6+VLOOKUP($FA287,CFP,LOOKUPS!E$6,0)*$FE$6+VLOOKUP($FA287,EP,LOOKUPS!E$8,0)*$FF$6+VLOOKUP($FA287,BM,LOOKUPS!E$5,0)*$FG$6+VLOOKUP($FA287,DIV,LOOKUPS!E$7,0)*$FH$6++VLOOKUP($FA287,SIZE,LOOKUPS!E$11,0)*$FI$6),"",VLOOKUP($FA287,MOM,LOOKUPS!E$12,0)*$FB$6+VLOOKUP($FA287,STREV,LOOKUPS!E$10,0)*$FC$6+VLOOKUP($FA287,LTREV,LOOKUPS!E$9,0)*$FD$6+VLOOKUP($FA287,CFP,LOOKUPS!E$6,0)*$FE$6+VLOOKUP($FA287,EP,LOOKUPS!E$8,0)*$FF$6+VLOOKUP($FA287,BM,LOOKUPS!E$5,0)*$FG$6+VLOOKUP($FA287,DIV,LOOKUPS!E$7,0)*$FH$6++VLOOKUP($FA287,SIZE,LOOKUPS!E$11,0)*$FI$6)</f>
        <v/>
      </c>
      <c r="FE287" s="1" t="str">
        <f>IF(ISERROR(VLOOKUP($FA287,MOM,LOOKUPS!F$12,0)*$FB$6+VLOOKUP($FA287,STREV,LOOKUPS!F$10,0)*$FC$6+VLOOKUP($FA287,LTREV,LOOKUPS!F$9,0)*$FD$6+VLOOKUP($FA287,CFP,LOOKUPS!F$6,0)*$FE$6+VLOOKUP($FA287,EP,LOOKUPS!F$8,0)*$FF$6+VLOOKUP($FA287,BM,LOOKUPS!F$5,0)*$FG$6+VLOOKUP($FA287,DIV,LOOKUPS!F$7,0)*$FH$6++VLOOKUP($FA287,SIZE,LOOKUPS!F$11,0)*$FI$6),"",VLOOKUP($FA287,MOM,LOOKUPS!F$12,0)*$FB$6+VLOOKUP($FA287,STREV,LOOKUPS!F$10,0)*$FC$6+VLOOKUP($FA287,LTREV,LOOKUPS!F$9,0)*$FD$6+VLOOKUP($FA287,CFP,LOOKUPS!F$6,0)*$FE$6+VLOOKUP($FA287,EP,LOOKUPS!F$8,0)*$FF$6+VLOOKUP($FA287,BM,LOOKUPS!F$5,0)*$FG$6+VLOOKUP($FA287,DIV,LOOKUPS!F$7,0)*$FH$6++VLOOKUP($FA287,SIZE,LOOKUPS!F$11,0)*$FI$6)</f>
        <v/>
      </c>
      <c r="FF287" s="1" t="str">
        <f>IF(ISERROR(VLOOKUP($FA287,MOM,LOOKUPS!G$12,0)*$FB$6+VLOOKUP($FA287,STREV,LOOKUPS!G$10,0)*$FC$6+VLOOKUP($FA287,LTREV,LOOKUPS!G$9,0)*$FD$6+VLOOKUP($FA287,CFP,LOOKUPS!G$6,0)*$FE$6+VLOOKUP($FA287,EP,LOOKUPS!G$8,0)*$FF$6+VLOOKUP($FA287,BM,LOOKUPS!G$5,0)*$FG$6+VLOOKUP($FA287,DIV,LOOKUPS!G$7,0)*$FH$6++VLOOKUP($FA287,SIZE,LOOKUPS!G$11,0)*$FI$6),"",VLOOKUP($FA287,MOM,LOOKUPS!G$12,0)*$FB$6+VLOOKUP($FA287,STREV,LOOKUPS!G$10,0)*$FC$6+VLOOKUP($FA287,LTREV,LOOKUPS!G$9,0)*$FD$6+VLOOKUP($FA287,CFP,LOOKUPS!G$6,0)*$FE$6+VLOOKUP($FA287,EP,LOOKUPS!G$8,0)*$FF$6+VLOOKUP($FA287,BM,LOOKUPS!G$5,0)*$FG$6+VLOOKUP($FA287,DIV,LOOKUPS!G$7,0)*$FH$6++VLOOKUP($FA287,SIZE,LOOKUPS!G$11,0)*$FI$6)</f>
        <v/>
      </c>
      <c r="FG287" s="1" t="str">
        <f>IF(ISERROR(VLOOKUP($FA287,MOM,LOOKUPS!H$12,0)*$FB$6+VLOOKUP($FA287,STREV,LOOKUPS!H$10,0)*$FC$6+VLOOKUP($FA287,LTREV,LOOKUPS!H$9,0)*$FD$6+VLOOKUP($FA287,CFP,LOOKUPS!H$6,0)*$FE$6+VLOOKUP($FA287,EP,LOOKUPS!H$8,0)*$FF$6+VLOOKUP($FA287,BM,LOOKUPS!H$5,0)*$FG$6+VLOOKUP($FA287,DIV,LOOKUPS!H$7,0)*$FH$6++VLOOKUP($FA287,SIZE,LOOKUPS!H$11,0)*$FI$6),"",VLOOKUP($FA287,MOM,LOOKUPS!H$12,0)*$FB$6+VLOOKUP($FA287,STREV,LOOKUPS!H$10,0)*$FC$6+VLOOKUP($FA287,LTREV,LOOKUPS!H$9,0)*$FD$6+VLOOKUP($FA287,CFP,LOOKUPS!H$6,0)*$FE$6+VLOOKUP($FA287,EP,LOOKUPS!H$8,0)*$FF$6+VLOOKUP($FA287,BM,LOOKUPS!H$5,0)*$FG$6+VLOOKUP($FA287,DIV,LOOKUPS!H$7,0)*$FH$6++VLOOKUP($FA287,SIZE,LOOKUPS!H$11,0)*$FI$6)</f>
        <v/>
      </c>
      <c r="FH287" s="1" t="str">
        <f>IF(ISERROR(VLOOKUP($FA287,MOM,LOOKUPS!I$12,0)*$FB$6+VLOOKUP($FA287,STREV,LOOKUPS!I$10,0)*$FC$6+VLOOKUP($FA287,LTREV,LOOKUPS!I$9,0)*$FD$6+VLOOKUP($FA287,CFP,LOOKUPS!I$6,0)*$FE$6+VLOOKUP($FA287,EP,LOOKUPS!I$8,0)*$FF$6+VLOOKUP($FA287,BM,LOOKUPS!I$5,0)*$FG$6+VLOOKUP($FA287,DIV,LOOKUPS!I$7,0)*$FH$6++VLOOKUP($FA287,SIZE,LOOKUPS!I$11,0)*$FI$6),"",VLOOKUP($FA287,MOM,LOOKUPS!I$12,0)*$FB$6+VLOOKUP($FA287,STREV,LOOKUPS!I$10,0)*$FC$6+VLOOKUP($FA287,LTREV,LOOKUPS!I$9,0)*$FD$6+VLOOKUP($FA287,CFP,LOOKUPS!I$6,0)*$FE$6+VLOOKUP($FA287,EP,LOOKUPS!I$8,0)*$FF$6+VLOOKUP($FA287,BM,LOOKUPS!I$5,0)*$FG$6+VLOOKUP($FA287,DIV,LOOKUPS!I$7,0)*$FH$6++VLOOKUP($FA287,SIZE,LOOKUPS!I$11,0)*$FI$6)</f>
        <v/>
      </c>
      <c r="FI287" s="1" t="str">
        <f>IF(ISERROR(VLOOKUP($FA287,MOM,LOOKUPS!J$12,0)*$FB$6+VLOOKUP($FA287,STREV,LOOKUPS!J$10,0)*$FC$6+VLOOKUP($FA287,LTREV,LOOKUPS!J$9,0)*$FD$6+VLOOKUP($FA287,CFP,LOOKUPS!J$6,0)*$FE$6+VLOOKUP($FA287,EP,LOOKUPS!J$8,0)*$FF$6+VLOOKUP($FA287,BM,LOOKUPS!J$5,0)*$FG$6+VLOOKUP($FA287,DIV,LOOKUPS!J$7,0)*$FH$6++VLOOKUP($FA287,SIZE,LOOKUPS!J$11,0)*$FI$6),"",VLOOKUP($FA287,MOM,LOOKUPS!J$12,0)*$FB$6+VLOOKUP($FA287,STREV,LOOKUPS!J$10,0)*$FC$6+VLOOKUP($FA287,LTREV,LOOKUPS!J$9,0)*$FD$6+VLOOKUP($FA287,CFP,LOOKUPS!J$6,0)*$FE$6+VLOOKUP($FA287,EP,LOOKUPS!J$8,0)*$FF$6+VLOOKUP($FA287,BM,LOOKUPS!J$5,0)*$FG$6+VLOOKUP($FA287,DIV,LOOKUPS!J$7,0)*$FH$6++VLOOKUP($FA287,SIZE,LOOKUPS!J$11,0)*$FI$6)</f>
        <v/>
      </c>
      <c r="FJ287" s="1" t="str">
        <f>IF(ISERROR(VLOOKUP($FA287,MOM,LOOKUPS!K$12,0)*$FB$6+VLOOKUP($FA287,STREV,LOOKUPS!K$10,0)*$FC$6+VLOOKUP($FA287,LTREV,LOOKUPS!K$9,0)*$FD$6+VLOOKUP($FA287,CFP,LOOKUPS!K$6,0)*$FE$6+VLOOKUP($FA287,EP,LOOKUPS!K$8,0)*$FF$6+VLOOKUP($FA287,BM,LOOKUPS!K$5,0)*$FG$6+VLOOKUP($FA287,DIV,LOOKUPS!K$7,0)*$FH$6++VLOOKUP($FA287,SIZE,LOOKUPS!K$11,0)*$FI$6),"",VLOOKUP($FA287,MOM,LOOKUPS!K$12,0)*$FB$6+VLOOKUP($FA287,STREV,LOOKUPS!K$10,0)*$FC$6+VLOOKUP($FA287,LTREV,LOOKUPS!K$9,0)*$FD$6+VLOOKUP($FA287,CFP,LOOKUPS!K$6,0)*$FE$6+VLOOKUP($FA287,EP,LOOKUPS!K$8,0)*$FF$6+VLOOKUP($FA287,BM,LOOKUPS!K$5,0)*$FG$6+VLOOKUP($FA287,DIV,LOOKUPS!K$7,0)*$FH$6++VLOOKUP($FA287,SIZE,LOOKUPS!K$11,0)*$FI$6)</f>
        <v/>
      </c>
      <c r="FK287" s="1" t="str">
        <f>IF(ISERROR(VLOOKUP($FA287,MOM,LOOKUPS!L$12,0)*$FB$6+VLOOKUP($FA287,STREV,LOOKUPS!L$10,0)*$FC$6+VLOOKUP($FA287,LTREV,LOOKUPS!L$9,0)*$FD$6+VLOOKUP($FA287,CFP,LOOKUPS!L$6,0)*$FE$6+VLOOKUP($FA287,EP,LOOKUPS!L$8,0)*$FF$6+VLOOKUP($FA287,BM,LOOKUPS!L$5,0)*$FG$6+VLOOKUP($FA287,DIV,LOOKUPS!L$7,0)*$FH$6++VLOOKUP($FA287,SIZE,LOOKUPS!L$11,0)*$FI$6),"",VLOOKUP($FA287,MOM,LOOKUPS!L$12,0)*$FB$6+VLOOKUP($FA287,STREV,LOOKUPS!L$10,0)*$FC$6+VLOOKUP($FA287,LTREV,LOOKUPS!L$9,0)*$FD$6+VLOOKUP($FA287,CFP,LOOKUPS!L$6,0)*$FE$6+VLOOKUP($FA287,EP,LOOKUPS!L$8,0)*$FF$6+VLOOKUP($FA287,BM,LOOKUPS!L$5,0)*$FG$6+VLOOKUP($FA287,DIV,LOOKUPS!L$7,0)*$FH$6++VLOOKUP($FA287,SIZE,LOOKUPS!L$11,0)*$FI$6)</f>
        <v/>
      </c>
    </row>
    <row r="288" spans="1:167" x14ac:dyDescent="0.3">
      <c r="A288" s="1">
        <v>195003</v>
      </c>
      <c r="B288" s="1">
        <v>-2.41</v>
      </c>
      <c r="C288" s="1">
        <v>-0.81</v>
      </c>
      <c r="D288" s="1">
        <v>-0.05</v>
      </c>
      <c r="E288" s="1">
        <v>-0.11</v>
      </c>
      <c r="F288" s="1">
        <v>-0.66</v>
      </c>
      <c r="G288" s="1">
        <v>-0.15</v>
      </c>
      <c r="H288" s="1">
        <v>-0.5</v>
      </c>
      <c r="I288" s="1">
        <v>0.91</v>
      </c>
      <c r="J288" s="1">
        <v>-0.34</v>
      </c>
      <c r="K288" s="1">
        <v>2.0299999999999998</v>
      </c>
      <c r="M288" s="1">
        <v>194904</v>
      </c>
      <c r="N288" s="1">
        <v>-3.48</v>
      </c>
      <c r="O288" s="1">
        <v>-3.05</v>
      </c>
      <c r="P288" s="1">
        <v>-3.39</v>
      </c>
      <c r="Q288" s="1">
        <v>-1.1399999999999999</v>
      </c>
      <c r="R288" s="1">
        <v>-3.3</v>
      </c>
      <c r="S288" s="1">
        <v>-3.45</v>
      </c>
      <c r="T288" s="1">
        <v>-3.18</v>
      </c>
      <c r="U288" s="1">
        <v>-3.36</v>
      </c>
      <c r="V288" s="1">
        <v>-2.95</v>
      </c>
      <c r="W288" s="1">
        <v>-4.3</v>
      </c>
      <c r="Y288" s="1">
        <v>195403</v>
      </c>
      <c r="Z288" s="1">
        <v>1.51</v>
      </c>
      <c r="AA288" s="1">
        <v>1.1000000000000001</v>
      </c>
      <c r="AB288" s="1">
        <v>1.69</v>
      </c>
      <c r="AC288" s="1">
        <v>2.56</v>
      </c>
      <c r="AD288" s="1">
        <v>2.64</v>
      </c>
      <c r="AE288" s="1">
        <v>2.41</v>
      </c>
      <c r="AF288" s="1">
        <v>3.37</v>
      </c>
      <c r="AG288" s="1">
        <v>4.07</v>
      </c>
      <c r="AH288" s="1">
        <v>3.28</v>
      </c>
      <c r="AI288" s="1">
        <v>5.16</v>
      </c>
      <c r="AK288">
        <v>197409</v>
      </c>
      <c r="AL288">
        <v>-8.4499999999999993</v>
      </c>
      <c r="AM288">
        <v>-10.44</v>
      </c>
      <c r="AN288">
        <v>-7.36</v>
      </c>
      <c r="AO288">
        <v>-7.77</v>
      </c>
      <c r="AP288">
        <v>-11.61</v>
      </c>
      <c r="AQ288">
        <v>-7.7</v>
      </c>
      <c r="AR288">
        <v>-7.32</v>
      </c>
      <c r="AS288">
        <v>-7.53</v>
      </c>
      <c r="AT288">
        <v>-7.76</v>
      </c>
      <c r="AU288">
        <v>-12.68</v>
      </c>
      <c r="AV288">
        <v>-10.49</v>
      </c>
      <c r="AW288">
        <v>-7.83</v>
      </c>
      <c r="AX288">
        <v>-7.55</v>
      </c>
      <c r="AY288">
        <v>-7.43</v>
      </c>
      <c r="AZ288">
        <v>-7.21</v>
      </c>
      <c r="BA288">
        <v>-7.27</v>
      </c>
      <c r="BB288">
        <v>-7.81</v>
      </c>
      <c r="BC288">
        <v>-7.4</v>
      </c>
      <c r="BD288">
        <v>-8.02</v>
      </c>
      <c r="BF288" s="1">
        <v>197409</v>
      </c>
      <c r="BG288" s="1">
        <v>-8.64</v>
      </c>
      <c r="BH288" s="1">
        <v>-10.64</v>
      </c>
      <c r="BI288" s="1">
        <v>-7.09</v>
      </c>
      <c r="BJ288" s="1">
        <v>-7.75</v>
      </c>
      <c r="BK288" s="1">
        <v>-11.72</v>
      </c>
      <c r="BL288" s="1">
        <v>-8.43</v>
      </c>
      <c r="BM288" s="1">
        <v>-6.38</v>
      </c>
      <c r="BN288" s="1">
        <v>-7.42</v>
      </c>
      <c r="BO288" s="1">
        <v>-7.6</v>
      </c>
      <c r="BP288" s="1">
        <v>-12.61</v>
      </c>
      <c r="BQ288" s="1">
        <v>-10.72</v>
      </c>
      <c r="BR288" s="1">
        <v>-8.0399999999999991</v>
      </c>
      <c r="BS288" s="1">
        <v>-8.82</v>
      </c>
      <c r="BT288" s="1">
        <v>-6.93</v>
      </c>
      <c r="BU288" s="1">
        <v>-5.78</v>
      </c>
      <c r="BV288" s="1">
        <v>-6.63</v>
      </c>
      <c r="BW288" s="1">
        <v>-8.1</v>
      </c>
      <c r="BX288" s="1">
        <v>-7.3</v>
      </c>
      <c r="BY288" s="1">
        <v>-7.81</v>
      </c>
      <c r="CA288" s="1">
        <v>194909</v>
      </c>
      <c r="CB288" s="1">
        <v>3.85</v>
      </c>
      <c r="CC288" s="1">
        <v>4.03</v>
      </c>
      <c r="CD288" s="1">
        <v>4.05</v>
      </c>
      <c r="CE288" s="1">
        <v>4.8600000000000003</v>
      </c>
      <c r="CF288" s="1">
        <v>4.01</v>
      </c>
      <c r="CG288" s="1">
        <v>3.99</v>
      </c>
      <c r="CH288" s="1">
        <v>3.94</v>
      </c>
      <c r="CI288" s="1">
        <v>4.45</v>
      </c>
      <c r="CJ288" s="1">
        <v>5.04</v>
      </c>
      <c r="CK288" s="1">
        <v>3.84</v>
      </c>
      <c r="CL288" s="1">
        <v>4.1900000000000004</v>
      </c>
      <c r="CM288" s="1">
        <v>4.0599999999999996</v>
      </c>
      <c r="CN288" s="1">
        <v>3.92</v>
      </c>
      <c r="CO288" s="1">
        <v>3.83</v>
      </c>
      <c r="CP288" s="1">
        <v>4.0599999999999996</v>
      </c>
      <c r="CQ288" s="1">
        <v>4.41</v>
      </c>
      <c r="CR288" s="1">
        <v>4.5</v>
      </c>
      <c r="CS288" s="1">
        <v>3.48</v>
      </c>
      <c r="CT288" s="1">
        <v>6.61</v>
      </c>
      <c r="CV288" s="1">
        <v>195009</v>
      </c>
      <c r="CW288" s="1">
        <v>4.78</v>
      </c>
      <c r="CX288" s="1">
        <v>6.09</v>
      </c>
      <c r="CY288" s="1">
        <v>5.36</v>
      </c>
      <c r="CZ288" s="1">
        <v>5.39</v>
      </c>
      <c r="DA288" s="1">
        <v>6.31</v>
      </c>
      <c r="DB288" s="1">
        <v>5.72</v>
      </c>
      <c r="DC288" s="1">
        <v>5.15</v>
      </c>
      <c r="DD288" s="1">
        <v>5.76</v>
      </c>
      <c r="DE288" s="1">
        <v>4.99</v>
      </c>
      <c r="DF288" s="1">
        <v>7.3</v>
      </c>
      <c r="DG288" s="1">
        <v>5.32</v>
      </c>
      <c r="DH288" s="1">
        <v>5.66</v>
      </c>
      <c r="DI288" s="1">
        <v>5.79</v>
      </c>
      <c r="DJ288" s="1">
        <v>4.46</v>
      </c>
      <c r="DK288" s="1">
        <v>5.87</v>
      </c>
      <c r="DL288" s="1">
        <v>5.34</v>
      </c>
      <c r="DM288" s="1">
        <v>6.18</v>
      </c>
      <c r="DN288" s="1">
        <v>5.4</v>
      </c>
      <c r="DO288" s="1">
        <v>4.59</v>
      </c>
      <c r="DQ288" s="1">
        <v>194909</v>
      </c>
      <c r="DR288" s="1">
        <v>-99.99</v>
      </c>
      <c r="DS288" s="1">
        <v>4.7300000000000004</v>
      </c>
      <c r="DT288" s="1">
        <v>4.53</v>
      </c>
      <c r="DU288" s="1">
        <v>3.65</v>
      </c>
      <c r="DV288" s="1">
        <v>4.9000000000000004</v>
      </c>
      <c r="DW288" s="1">
        <v>4.7300000000000004</v>
      </c>
      <c r="DX288" s="1">
        <v>4.33</v>
      </c>
      <c r="DY288" s="1">
        <v>4.42</v>
      </c>
      <c r="DZ288" s="1">
        <v>3.26</v>
      </c>
      <c r="EA288" s="1">
        <v>6.09</v>
      </c>
      <c r="EB288" s="1">
        <v>3.7</v>
      </c>
      <c r="EC288" s="1">
        <v>4.4000000000000004</v>
      </c>
      <c r="ED288" s="1">
        <v>5.05</v>
      </c>
      <c r="EE288" s="1">
        <v>4.32</v>
      </c>
      <c r="EF288" s="1">
        <v>4.34</v>
      </c>
      <c r="EG288" s="1">
        <v>4.3899999999999997</v>
      </c>
      <c r="EH288" s="1">
        <v>4.4400000000000004</v>
      </c>
      <c r="EI288" s="1">
        <v>3.79</v>
      </c>
      <c r="EJ288" s="1">
        <v>2.73</v>
      </c>
      <c r="EL288">
        <v>194909</v>
      </c>
      <c r="EM288">
        <v>3.09</v>
      </c>
      <c r="EN288">
        <v>1.05</v>
      </c>
      <c r="EO288">
        <v>0.23</v>
      </c>
      <c r="EP288">
        <v>0.09</v>
      </c>
      <c r="ER288" s="1">
        <v>195003</v>
      </c>
      <c r="ES288" s="1">
        <v>1.54</v>
      </c>
      <c r="EU288" s="1">
        <v>194904</v>
      </c>
      <c r="EV288" s="1">
        <v>0.6</v>
      </c>
      <c r="EX288" s="1">
        <v>195403</v>
      </c>
      <c r="EY288" s="1">
        <v>-2.2599999999999998</v>
      </c>
      <c r="FA288" s="1">
        <v>195003</v>
      </c>
      <c r="FB288" s="1" t="str">
        <f>IF(ISERROR(VLOOKUP($FA288,MOM,LOOKUPS!C$12,0)*$FB$6+VLOOKUP($FA288,STREV,LOOKUPS!C$10,0)*$FC$6+VLOOKUP($FA288,LTREV,LOOKUPS!C$9,0)*$FD$6+VLOOKUP($FA288,CFP,LOOKUPS!C$6,0)*$FE$6+VLOOKUP($FA288,EP,LOOKUPS!C$8,0)*$FF$6+VLOOKUP($FA288,BM,LOOKUPS!C$5,0)*$FG$6+VLOOKUP($FA288,DIV,LOOKUPS!C$7,0)*$FH$6++VLOOKUP($FA288,SIZE,LOOKUPS!C$11,0)*$FI$6),"",VLOOKUP($FA288,MOM,LOOKUPS!C$12,0)*$FB$6+VLOOKUP($FA288,STREV,LOOKUPS!C$10,0)*$FC$6+VLOOKUP($FA288,LTREV,LOOKUPS!C$9,0)*$FD$6+VLOOKUP($FA288,CFP,LOOKUPS!C$6,0)*$FE$6+VLOOKUP($FA288,EP,LOOKUPS!C$8,0)*$FF$6+VLOOKUP($FA288,BM,LOOKUPS!C$5,0)*$FG$6+VLOOKUP($FA288,DIV,LOOKUPS!C$7,0)*$FH$6++VLOOKUP($FA288,SIZE,LOOKUPS!C$11,0)*$FI$6)</f>
        <v/>
      </c>
      <c r="FC288" s="1" t="str">
        <f>IF(ISERROR(VLOOKUP($FA288,MOM,LOOKUPS!D$12,0)*$FB$6+VLOOKUP($FA288,STREV,LOOKUPS!D$10,0)*$FC$6+VLOOKUP($FA288,LTREV,LOOKUPS!D$9,0)*$FD$6+VLOOKUP($FA288,CFP,LOOKUPS!D$6,0)*$FE$6+VLOOKUP($FA288,EP,LOOKUPS!D$8,0)*$FF$6+VLOOKUP($FA288,BM,LOOKUPS!D$5,0)*$FG$6+VLOOKUP($FA288,DIV,LOOKUPS!D$7,0)*$FH$6++VLOOKUP($FA288,SIZE,LOOKUPS!D$11,0)*$FI$6),"",VLOOKUP($FA288,MOM,LOOKUPS!D$12,0)*$FB$6+VLOOKUP($FA288,STREV,LOOKUPS!D$10,0)*$FC$6+VLOOKUP($FA288,LTREV,LOOKUPS!D$9,0)*$FD$6+VLOOKUP($FA288,CFP,LOOKUPS!D$6,0)*$FE$6+VLOOKUP($FA288,EP,LOOKUPS!D$8,0)*$FF$6+VLOOKUP($FA288,BM,LOOKUPS!D$5,0)*$FG$6+VLOOKUP($FA288,DIV,LOOKUPS!D$7,0)*$FH$6++VLOOKUP($FA288,SIZE,LOOKUPS!D$11,0)*$FI$6)</f>
        <v/>
      </c>
      <c r="FD288" s="1" t="str">
        <f>IF(ISERROR(VLOOKUP($FA288,MOM,LOOKUPS!E$12,0)*$FB$6+VLOOKUP($FA288,STREV,LOOKUPS!E$10,0)*$FC$6+VLOOKUP($FA288,LTREV,LOOKUPS!E$9,0)*$FD$6+VLOOKUP($FA288,CFP,LOOKUPS!E$6,0)*$FE$6+VLOOKUP($FA288,EP,LOOKUPS!E$8,0)*$FF$6+VLOOKUP($FA288,BM,LOOKUPS!E$5,0)*$FG$6+VLOOKUP($FA288,DIV,LOOKUPS!E$7,0)*$FH$6++VLOOKUP($FA288,SIZE,LOOKUPS!E$11,0)*$FI$6),"",VLOOKUP($FA288,MOM,LOOKUPS!E$12,0)*$FB$6+VLOOKUP($FA288,STREV,LOOKUPS!E$10,0)*$FC$6+VLOOKUP($FA288,LTREV,LOOKUPS!E$9,0)*$FD$6+VLOOKUP($FA288,CFP,LOOKUPS!E$6,0)*$FE$6+VLOOKUP($FA288,EP,LOOKUPS!E$8,0)*$FF$6+VLOOKUP($FA288,BM,LOOKUPS!E$5,0)*$FG$6+VLOOKUP($FA288,DIV,LOOKUPS!E$7,0)*$FH$6++VLOOKUP($FA288,SIZE,LOOKUPS!E$11,0)*$FI$6)</f>
        <v/>
      </c>
      <c r="FE288" s="1" t="str">
        <f>IF(ISERROR(VLOOKUP($FA288,MOM,LOOKUPS!F$12,0)*$FB$6+VLOOKUP($FA288,STREV,LOOKUPS!F$10,0)*$FC$6+VLOOKUP($FA288,LTREV,LOOKUPS!F$9,0)*$FD$6+VLOOKUP($FA288,CFP,LOOKUPS!F$6,0)*$FE$6+VLOOKUP($FA288,EP,LOOKUPS!F$8,0)*$FF$6+VLOOKUP($FA288,BM,LOOKUPS!F$5,0)*$FG$6+VLOOKUP($FA288,DIV,LOOKUPS!F$7,0)*$FH$6++VLOOKUP($FA288,SIZE,LOOKUPS!F$11,0)*$FI$6),"",VLOOKUP($FA288,MOM,LOOKUPS!F$12,0)*$FB$6+VLOOKUP($FA288,STREV,LOOKUPS!F$10,0)*$FC$6+VLOOKUP($FA288,LTREV,LOOKUPS!F$9,0)*$FD$6+VLOOKUP($FA288,CFP,LOOKUPS!F$6,0)*$FE$6+VLOOKUP($FA288,EP,LOOKUPS!F$8,0)*$FF$6+VLOOKUP($FA288,BM,LOOKUPS!F$5,0)*$FG$6+VLOOKUP($FA288,DIV,LOOKUPS!F$7,0)*$FH$6++VLOOKUP($FA288,SIZE,LOOKUPS!F$11,0)*$FI$6)</f>
        <v/>
      </c>
      <c r="FF288" s="1" t="str">
        <f>IF(ISERROR(VLOOKUP($FA288,MOM,LOOKUPS!G$12,0)*$FB$6+VLOOKUP($FA288,STREV,LOOKUPS!G$10,0)*$FC$6+VLOOKUP($FA288,LTREV,LOOKUPS!G$9,0)*$FD$6+VLOOKUP($FA288,CFP,LOOKUPS!G$6,0)*$FE$6+VLOOKUP($FA288,EP,LOOKUPS!G$8,0)*$FF$6+VLOOKUP($FA288,BM,LOOKUPS!G$5,0)*$FG$6+VLOOKUP($FA288,DIV,LOOKUPS!G$7,0)*$FH$6++VLOOKUP($FA288,SIZE,LOOKUPS!G$11,0)*$FI$6),"",VLOOKUP($FA288,MOM,LOOKUPS!G$12,0)*$FB$6+VLOOKUP($FA288,STREV,LOOKUPS!G$10,0)*$FC$6+VLOOKUP($FA288,LTREV,LOOKUPS!G$9,0)*$FD$6+VLOOKUP($FA288,CFP,LOOKUPS!G$6,0)*$FE$6+VLOOKUP($FA288,EP,LOOKUPS!G$8,0)*$FF$6+VLOOKUP($FA288,BM,LOOKUPS!G$5,0)*$FG$6+VLOOKUP($FA288,DIV,LOOKUPS!G$7,0)*$FH$6++VLOOKUP($FA288,SIZE,LOOKUPS!G$11,0)*$FI$6)</f>
        <v/>
      </c>
      <c r="FG288" s="1" t="str">
        <f>IF(ISERROR(VLOOKUP($FA288,MOM,LOOKUPS!H$12,0)*$FB$6+VLOOKUP($FA288,STREV,LOOKUPS!H$10,0)*$FC$6+VLOOKUP($FA288,LTREV,LOOKUPS!H$9,0)*$FD$6+VLOOKUP($FA288,CFP,LOOKUPS!H$6,0)*$FE$6+VLOOKUP($FA288,EP,LOOKUPS!H$8,0)*$FF$6+VLOOKUP($FA288,BM,LOOKUPS!H$5,0)*$FG$6+VLOOKUP($FA288,DIV,LOOKUPS!H$7,0)*$FH$6++VLOOKUP($FA288,SIZE,LOOKUPS!H$11,0)*$FI$6),"",VLOOKUP($FA288,MOM,LOOKUPS!H$12,0)*$FB$6+VLOOKUP($FA288,STREV,LOOKUPS!H$10,0)*$FC$6+VLOOKUP($FA288,LTREV,LOOKUPS!H$9,0)*$FD$6+VLOOKUP($FA288,CFP,LOOKUPS!H$6,0)*$FE$6+VLOOKUP($FA288,EP,LOOKUPS!H$8,0)*$FF$6+VLOOKUP($FA288,BM,LOOKUPS!H$5,0)*$FG$6+VLOOKUP($FA288,DIV,LOOKUPS!H$7,0)*$FH$6++VLOOKUP($FA288,SIZE,LOOKUPS!H$11,0)*$FI$6)</f>
        <v/>
      </c>
      <c r="FH288" s="1" t="str">
        <f>IF(ISERROR(VLOOKUP($FA288,MOM,LOOKUPS!I$12,0)*$FB$6+VLOOKUP($FA288,STREV,LOOKUPS!I$10,0)*$FC$6+VLOOKUP($FA288,LTREV,LOOKUPS!I$9,0)*$FD$6+VLOOKUP($FA288,CFP,LOOKUPS!I$6,0)*$FE$6+VLOOKUP($FA288,EP,LOOKUPS!I$8,0)*$FF$6+VLOOKUP($FA288,BM,LOOKUPS!I$5,0)*$FG$6+VLOOKUP($FA288,DIV,LOOKUPS!I$7,0)*$FH$6++VLOOKUP($FA288,SIZE,LOOKUPS!I$11,0)*$FI$6),"",VLOOKUP($FA288,MOM,LOOKUPS!I$12,0)*$FB$6+VLOOKUP($FA288,STREV,LOOKUPS!I$10,0)*$FC$6+VLOOKUP($FA288,LTREV,LOOKUPS!I$9,0)*$FD$6+VLOOKUP($FA288,CFP,LOOKUPS!I$6,0)*$FE$6+VLOOKUP($FA288,EP,LOOKUPS!I$8,0)*$FF$6+VLOOKUP($FA288,BM,LOOKUPS!I$5,0)*$FG$6+VLOOKUP($FA288,DIV,LOOKUPS!I$7,0)*$FH$6++VLOOKUP($FA288,SIZE,LOOKUPS!I$11,0)*$FI$6)</f>
        <v/>
      </c>
      <c r="FI288" s="1" t="str">
        <f>IF(ISERROR(VLOOKUP($FA288,MOM,LOOKUPS!J$12,0)*$FB$6+VLOOKUP($FA288,STREV,LOOKUPS!J$10,0)*$FC$6+VLOOKUP($FA288,LTREV,LOOKUPS!J$9,0)*$FD$6+VLOOKUP($FA288,CFP,LOOKUPS!J$6,0)*$FE$6+VLOOKUP($FA288,EP,LOOKUPS!J$8,0)*$FF$6+VLOOKUP($FA288,BM,LOOKUPS!J$5,0)*$FG$6+VLOOKUP($FA288,DIV,LOOKUPS!J$7,0)*$FH$6++VLOOKUP($FA288,SIZE,LOOKUPS!J$11,0)*$FI$6),"",VLOOKUP($FA288,MOM,LOOKUPS!J$12,0)*$FB$6+VLOOKUP($FA288,STREV,LOOKUPS!J$10,0)*$FC$6+VLOOKUP($FA288,LTREV,LOOKUPS!J$9,0)*$FD$6+VLOOKUP($FA288,CFP,LOOKUPS!J$6,0)*$FE$6+VLOOKUP($FA288,EP,LOOKUPS!J$8,0)*$FF$6+VLOOKUP($FA288,BM,LOOKUPS!J$5,0)*$FG$6+VLOOKUP($FA288,DIV,LOOKUPS!J$7,0)*$FH$6++VLOOKUP($FA288,SIZE,LOOKUPS!J$11,0)*$FI$6)</f>
        <v/>
      </c>
      <c r="FJ288" s="1" t="str">
        <f>IF(ISERROR(VLOOKUP($FA288,MOM,LOOKUPS!K$12,0)*$FB$6+VLOOKUP($FA288,STREV,LOOKUPS!K$10,0)*$FC$6+VLOOKUP($FA288,LTREV,LOOKUPS!K$9,0)*$FD$6+VLOOKUP($FA288,CFP,LOOKUPS!K$6,0)*$FE$6+VLOOKUP($FA288,EP,LOOKUPS!K$8,0)*$FF$6+VLOOKUP($FA288,BM,LOOKUPS!K$5,0)*$FG$6+VLOOKUP($FA288,DIV,LOOKUPS!K$7,0)*$FH$6++VLOOKUP($FA288,SIZE,LOOKUPS!K$11,0)*$FI$6),"",VLOOKUP($FA288,MOM,LOOKUPS!K$12,0)*$FB$6+VLOOKUP($FA288,STREV,LOOKUPS!K$10,0)*$FC$6+VLOOKUP($FA288,LTREV,LOOKUPS!K$9,0)*$FD$6+VLOOKUP($FA288,CFP,LOOKUPS!K$6,0)*$FE$6+VLOOKUP($FA288,EP,LOOKUPS!K$8,0)*$FF$6+VLOOKUP($FA288,BM,LOOKUPS!K$5,0)*$FG$6+VLOOKUP($FA288,DIV,LOOKUPS!K$7,0)*$FH$6++VLOOKUP($FA288,SIZE,LOOKUPS!K$11,0)*$FI$6)</f>
        <v/>
      </c>
      <c r="FK288" s="1" t="str">
        <f>IF(ISERROR(VLOOKUP($FA288,MOM,LOOKUPS!L$12,0)*$FB$6+VLOOKUP($FA288,STREV,LOOKUPS!L$10,0)*$FC$6+VLOOKUP($FA288,LTREV,LOOKUPS!L$9,0)*$FD$6+VLOOKUP($FA288,CFP,LOOKUPS!L$6,0)*$FE$6+VLOOKUP($FA288,EP,LOOKUPS!L$8,0)*$FF$6+VLOOKUP($FA288,BM,LOOKUPS!L$5,0)*$FG$6+VLOOKUP($FA288,DIV,LOOKUPS!L$7,0)*$FH$6++VLOOKUP($FA288,SIZE,LOOKUPS!L$11,0)*$FI$6),"",VLOOKUP($FA288,MOM,LOOKUPS!L$12,0)*$FB$6+VLOOKUP($FA288,STREV,LOOKUPS!L$10,0)*$FC$6+VLOOKUP($FA288,LTREV,LOOKUPS!L$9,0)*$FD$6+VLOOKUP($FA288,CFP,LOOKUPS!L$6,0)*$FE$6+VLOOKUP($FA288,EP,LOOKUPS!L$8,0)*$FF$6+VLOOKUP($FA288,BM,LOOKUPS!L$5,0)*$FG$6+VLOOKUP($FA288,DIV,LOOKUPS!L$7,0)*$FH$6++VLOOKUP($FA288,SIZE,LOOKUPS!L$11,0)*$FI$6)</f>
        <v/>
      </c>
    </row>
    <row r="289" spans="1:167" x14ac:dyDescent="0.3">
      <c r="A289" s="1">
        <v>195004</v>
      </c>
      <c r="B289" s="1">
        <v>7.51</v>
      </c>
      <c r="C289" s="1">
        <v>6.91</v>
      </c>
      <c r="D289" s="1">
        <v>4.38</v>
      </c>
      <c r="E289" s="1">
        <v>4.17</v>
      </c>
      <c r="F289" s="1">
        <v>5.49</v>
      </c>
      <c r="G289" s="1">
        <v>4.43</v>
      </c>
      <c r="H289" s="1">
        <v>2.84</v>
      </c>
      <c r="I289" s="1">
        <v>4.3899999999999997</v>
      </c>
      <c r="J289" s="1">
        <v>4.12</v>
      </c>
      <c r="K289" s="1">
        <v>4.16</v>
      </c>
      <c r="M289" s="1">
        <v>194905</v>
      </c>
      <c r="N289" s="1">
        <v>-7</v>
      </c>
      <c r="O289" s="1">
        <v>-6.13</v>
      </c>
      <c r="P289" s="1">
        <v>-3.79</v>
      </c>
      <c r="Q289" s="1">
        <v>-4.6900000000000004</v>
      </c>
      <c r="R289" s="1">
        <v>-4.79</v>
      </c>
      <c r="S289" s="1">
        <v>-3.39</v>
      </c>
      <c r="T289" s="1">
        <v>-3.33</v>
      </c>
      <c r="U289" s="1">
        <v>-1.99</v>
      </c>
      <c r="V289" s="1">
        <v>-2.96</v>
      </c>
      <c r="W289" s="1">
        <v>-4.84</v>
      </c>
      <c r="Y289" s="1">
        <v>195404</v>
      </c>
      <c r="Z289" s="1">
        <v>1.39</v>
      </c>
      <c r="AA289" s="1">
        <v>-0.78</v>
      </c>
      <c r="AB289" s="1">
        <v>-0.32</v>
      </c>
      <c r="AC289" s="1">
        <v>0.41</v>
      </c>
      <c r="AD289" s="1">
        <v>2.0099999999999998</v>
      </c>
      <c r="AE289" s="1">
        <v>2.0499999999999998</v>
      </c>
      <c r="AF289" s="1">
        <v>3.1</v>
      </c>
      <c r="AG289" s="1">
        <v>2.97</v>
      </c>
      <c r="AH289" s="1">
        <v>1.55</v>
      </c>
      <c r="AI289" s="1">
        <v>3.74</v>
      </c>
      <c r="AK289">
        <v>197410</v>
      </c>
      <c r="AL289">
        <v>11.59</v>
      </c>
      <c r="AM289">
        <v>15.26</v>
      </c>
      <c r="AN289">
        <v>9.65</v>
      </c>
      <c r="AO289">
        <v>6.93</v>
      </c>
      <c r="AP289">
        <v>17.13</v>
      </c>
      <c r="AQ289">
        <v>10.83</v>
      </c>
      <c r="AR289">
        <v>10.09</v>
      </c>
      <c r="AS289">
        <v>7.49</v>
      </c>
      <c r="AT289">
        <v>6.98</v>
      </c>
      <c r="AU289">
        <v>19.21</v>
      </c>
      <c r="AV289">
        <v>14.96</v>
      </c>
      <c r="AW289">
        <v>11.05</v>
      </c>
      <c r="AX289">
        <v>10.58</v>
      </c>
      <c r="AY289">
        <v>11.38</v>
      </c>
      <c r="AZ289">
        <v>8.7799999999999994</v>
      </c>
      <c r="BA289">
        <v>8.1300000000000008</v>
      </c>
      <c r="BB289">
        <v>6.8</v>
      </c>
      <c r="BC289">
        <v>5.68</v>
      </c>
      <c r="BD289">
        <v>7.89</v>
      </c>
      <c r="BF289" s="1">
        <v>197410</v>
      </c>
      <c r="BG289" s="1">
        <v>10.210000000000001</v>
      </c>
      <c r="BH289" s="1">
        <v>16.010000000000002</v>
      </c>
      <c r="BI289" s="1">
        <v>9.36</v>
      </c>
      <c r="BJ289" s="1">
        <v>7.16</v>
      </c>
      <c r="BK289" s="1">
        <v>17.71</v>
      </c>
      <c r="BL289" s="1">
        <v>11.75</v>
      </c>
      <c r="BM289" s="1">
        <v>8.35</v>
      </c>
      <c r="BN289" s="1">
        <v>7.76</v>
      </c>
      <c r="BO289" s="1">
        <v>7.3</v>
      </c>
      <c r="BP289" s="1">
        <v>19.149999999999999</v>
      </c>
      <c r="BQ289" s="1">
        <v>16.12</v>
      </c>
      <c r="BR289" s="1">
        <v>11.83</v>
      </c>
      <c r="BS289" s="1">
        <v>11.68</v>
      </c>
      <c r="BT289" s="1">
        <v>8.51</v>
      </c>
      <c r="BU289" s="1">
        <v>8.18</v>
      </c>
      <c r="BV289" s="1">
        <v>8.85</v>
      </c>
      <c r="BW289" s="1">
        <v>6.82</v>
      </c>
      <c r="BX289" s="1">
        <v>7.01</v>
      </c>
      <c r="BY289" s="1">
        <v>7.5</v>
      </c>
      <c r="CA289" s="1">
        <v>194910</v>
      </c>
      <c r="CB289" s="1">
        <v>14.81</v>
      </c>
      <c r="CC289" s="1">
        <v>3.7</v>
      </c>
      <c r="CD289" s="1">
        <v>3.82</v>
      </c>
      <c r="CE289" s="1">
        <v>4.32</v>
      </c>
      <c r="CF289" s="1">
        <v>3.7</v>
      </c>
      <c r="CG289" s="1">
        <v>3.44</v>
      </c>
      <c r="CH289" s="1">
        <v>3.3</v>
      </c>
      <c r="CI289" s="1">
        <v>4.7699999999999996</v>
      </c>
      <c r="CJ289" s="1">
        <v>4.46</v>
      </c>
      <c r="CK289" s="1">
        <v>4.29</v>
      </c>
      <c r="CL289" s="1">
        <v>3.1</v>
      </c>
      <c r="CM289" s="1">
        <v>3.72</v>
      </c>
      <c r="CN289" s="1">
        <v>3.16</v>
      </c>
      <c r="CO289" s="1">
        <v>3.54</v>
      </c>
      <c r="CP289" s="1">
        <v>3.07</v>
      </c>
      <c r="CQ289" s="1">
        <v>5.52</v>
      </c>
      <c r="CR289" s="1">
        <v>4.04</v>
      </c>
      <c r="CS289" s="1">
        <v>4.8099999999999996</v>
      </c>
      <c r="CT289" s="1">
        <v>4.0999999999999996</v>
      </c>
      <c r="CV289" s="1">
        <v>195010</v>
      </c>
      <c r="CW289" s="1">
        <v>-0.41</v>
      </c>
      <c r="CX289" s="1">
        <v>-0.28999999999999998</v>
      </c>
      <c r="CY289" s="1">
        <v>-0.35</v>
      </c>
      <c r="CZ289" s="1">
        <v>-0.75</v>
      </c>
      <c r="DA289" s="1">
        <v>-0.24</v>
      </c>
      <c r="DB289" s="1">
        <v>-0.66</v>
      </c>
      <c r="DC289" s="1">
        <v>-0.36</v>
      </c>
      <c r="DD289" s="1">
        <v>-0.04</v>
      </c>
      <c r="DE289" s="1">
        <v>-0.97</v>
      </c>
      <c r="DF289" s="1">
        <v>-0.06</v>
      </c>
      <c r="DG289" s="1">
        <v>-0.42</v>
      </c>
      <c r="DH289" s="1">
        <v>-0.39</v>
      </c>
      <c r="DI289" s="1">
        <v>-0.92</v>
      </c>
      <c r="DJ289" s="1">
        <v>-0.28999999999999998</v>
      </c>
      <c r="DK289" s="1">
        <v>-0.43</v>
      </c>
      <c r="DL289" s="1">
        <v>0.24</v>
      </c>
      <c r="DM289" s="1">
        <v>-0.32</v>
      </c>
      <c r="DN289" s="1">
        <v>-0.94</v>
      </c>
      <c r="DO289" s="1">
        <v>-0.99</v>
      </c>
      <c r="DQ289" s="1">
        <v>194910</v>
      </c>
      <c r="DR289" s="1">
        <v>-99.99</v>
      </c>
      <c r="DS289" s="1">
        <v>6.15</v>
      </c>
      <c r="DT289" s="1">
        <v>3.24</v>
      </c>
      <c r="DU289" s="1">
        <v>2.72</v>
      </c>
      <c r="DV289" s="1">
        <v>6.85</v>
      </c>
      <c r="DW289" s="1">
        <v>4</v>
      </c>
      <c r="DX289" s="1">
        <v>3.54</v>
      </c>
      <c r="DY289" s="1">
        <v>2.67</v>
      </c>
      <c r="DZ289" s="1">
        <v>2.72</v>
      </c>
      <c r="EA289" s="1">
        <v>8.67</v>
      </c>
      <c r="EB289" s="1">
        <v>5.03</v>
      </c>
      <c r="EC289" s="1">
        <v>4.74</v>
      </c>
      <c r="ED289" s="1">
        <v>3.26</v>
      </c>
      <c r="EE289" s="1">
        <v>3.65</v>
      </c>
      <c r="EF289" s="1">
        <v>3.43</v>
      </c>
      <c r="EG289" s="1">
        <v>2.61</v>
      </c>
      <c r="EH289" s="1">
        <v>2.73</v>
      </c>
      <c r="EI289" s="1">
        <v>2.6</v>
      </c>
      <c r="EJ289" s="1">
        <v>2.83</v>
      </c>
      <c r="EL289">
        <v>194910</v>
      </c>
      <c r="EM289">
        <v>3.14</v>
      </c>
      <c r="EN289">
        <v>1.03</v>
      </c>
      <c r="EO289">
        <v>-0.49</v>
      </c>
      <c r="EP289">
        <v>0.09</v>
      </c>
      <c r="ER289" s="1">
        <v>195004</v>
      </c>
      <c r="ES289" s="1">
        <v>0.33</v>
      </c>
      <c r="EU289" s="1">
        <v>194905</v>
      </c>
      <c r="EV289" s="1">
        <v>-1.74</v>
      </c>
      <c r="EX289" s="1">
        <v>195404</v>
      </c>
      <c r="EY289" s="1">
        <v>-3.1</v>
      </c>
      <c r="FA289" s="1">
        <v>195004</v>
      </c>
      <c r="FB289" s="1" t="str">
        <f>IF(ISERROR(VLOOKUP($FA289,MOM,LOOKUPS!C$12,0)*$FB$6+VLOOKUP($FA289,STREV,LOOKUPS!C$10,0)*$FC$6+VLOOKUP($FA289,LTREV,LOOKUPS!C$9,0)*$FD$6+VLOOKUP($FA289,CFP,LOOKUPS!C$6,0)*$FE$6+VLOOKUP($FA289,EP,LOOKUPS!C$8,0)*$FF$6+VLOOKUP($FA289,BM,LOOKUPS!C$5,0)*$FG$6+VLOOKUP($FA289,DIV,LOOKUPS!C$7,0)*$FH$6++VLOOKUP($FA289,SIZE,LOOKUPS!C$11,0)*$FI$6),"",VLOOKUP($FA289,MOM,LOOKUPS!C$12,0)*$FB$6+VLOOKUP($FA289,STREV,LOOKUPS!C$10,0)*$FC$6+VLOOKUP($FA289,LTREV,LOOKUPS!C$9,0)*$FD$6+VLOOKUP($FA289,CFP,LOOKUPS!C$6,0)*$FE$6+VLOOKUP($FA289,EP,LOOKUPS!C$8,0)*$FF$6+VLOOKUP($FA289,BM,LOOKUPS!C$5,0)*$FG$6+VLOOKUP($FA289,DIV,LOOKUPS!C$7,0)*$FH$6++VLOOKUP($FA289,SIZE,LOOKUPS!C$11,0)*$FI$6)</f>
        <v/>
      </c>
      <c r="FC289" s="1" t="str">
        <f>IF(ISERROR(VLOOKUP($FA289,MOM,LOOKUPS!D$12,0)*$FB$6+VLOOKUP($FA289,STREV,LOOKUPS!D$10,0)*$FC$6+VLOOKUP($FA289,LTREV,LOOKUPS!D$9,0)*$FD$6+VLOOKUP($FA289,CFP,LOOKUPS!D$6,0)*$FE$6+VLOOKUP($FA289,EP,LOOKUPS!D$8,0)*$FF$6+VLOOKUP($FA289,BM,LOOKUPS!D$5,0)*$FG$6+VLOOKUP($FA289,DIV,LOOKUPS!D$7,0)*$FH$6++VLOOKUP($FA289,SIZE,LOOKUPS!D$11,0)*$FI$6),"",VLOOKUP($FA289,MOM,LOOKUPS!D$12,0)*$FB$6+VLOOKUP($FA289,STREV,LOOKUPS!D$10,0)*$FC$6+VLOOKUP($FA289,LTREV,LOOKUPS!D$9,0)*$FD$6+VLOOKUP($FA289,CFP,LOOKUPS!D$6,0)*$FE$6+VLOOKUP($FA289,EP,LOOKUPS!D$8,0)*$FF$6+VLOOKUP($FA289,BM,LOOKUPS!D$5,0)*$FG$6+VLOOKUP($FA289,DIV,LOOKUPS!D$7,0)*$FH$6++VLOOKUP($FA289,SIZE,LOOKUPS!D$11,0)*$FI$6)</f>
        <v/>
      </c>
      <c r="FD289" s="1" t="str">
        <f>IF(ISERROR(VLOOKUP($FA289,MOM,LOOKUPS!E$12,0)*$FB$6+VLOOKUP($FA289,STREV,LOOKUPS!E$10,0)*$FC$6+VLOOKUP($FA289,LTREV,LOOKUPS!E$9,0)*$FD$6+VLOOKUP($FA289,CFP,LOOKUPS!E$6,0)*$FE$6+VLOOKUP($FA289,EP,LOOKUPS!E$8,0)*$FF$6+VLOOKUP($FA289,BM,LOOKUPS!E$5,0)*$FG$6+VLOOKUP($FA289,DIV,LOOKUPS!E$7,0)*$FH$6++VLOOKUP($FA289,SIZE,LOOKUPS!E$11,0)*$FI$6),"",VLOOKUP($FA289,MOM,LOOKUPS!E$12,0)*$FB$6+VLOOKUP($FA289,STREV,LOOKUPS!E$10,0)*$FC$6+VLOOKUP($FA289,LTREV,LOOKUPS!E$9,0)*$FD$6+VLOOKUP($FA289,CFP,LOOKUPS!E$6,0)*$FE$6+VLOOKUP($FA289,EP,LOOKUPS!E$8,0)*$FF$6+VLOOKUP($FA289,BM,LOOKUPS!E$5,0)*$FG$6+VLOOKUP($FA289,DIV,LOOKUPS!E$7,0)*$FH$6++VLOOKUP($FA289,SIZE,LOOKUPS!E$11,0)*$FI$6)</f>
        <v/>
      </c>
      <c r="FE289" s="1" t="str">
        <f>IF(ISERROR(VLOOKUP($FA289,MOM,LOOKUPS!F$12,0)*$FB$6+VLOOKUP($FA289,STREV,LOOKUPS!F$10,0)*$FC$6+VLOOKUP($FA289,LTREV,LOOKUPS!F$9,0)*$FD$6+VLOOKUP($FA289,CFP,LOOKUPS!F$6,0)*$FE$6+VLOOKUP($FA289,EP,LOOKUPS!F$8,0)*$FF$6+VLOOKUP($FA289,BM,LOOKUPS!F$5,0)*$FG$6+VLOOKUP($FA289,DIV,LOOKUPS!F$7,0)*$FH$6++VLOOKUP($FA289,SIZE,LOOKUPS!F$11,0)*$FI$6),"",VLOOKUP($FA289,MOM,LOOKUPS!F$12,0)*$FB$6+VLOOKUP($FA289,STREV,LOOKUPS!F$10,0)*$FC$6+VLOOKUP($FA289,LTREV,LOOKUPS!F$9,0)*$FD$6+VLOOKUP($FA289,CFP,LOOKUPS!F$6,0)*$FE$6+VLOOKUP($FA289,EP,LOOKUPS!F$8,0)*$FF$6+VLOOKUP($FA289,BM,LOOKUPS!F$5,0)*$FG$6+VLOOKUP($FA289,DIV,LOOKUPS!F$7,0)*$FH$6++VLOOKUP($FA289,SIZE,LOOKUPS!F$11,0)*$FI$6)</f>
        <v/>
      </c>
      <c r="FF289" s="1" t="str">
        <f>IF(ISERROR(VLOOKUP($FA289,MOM,LOOKUPS!G$12,0)*$FB$6+VLOOKUP($FA289,STREV,LOOKUPS!G$10,0)*$FC$6+VLOOKUP($FA289,LTREV,LOOKUPS!G$9,0)*$FD$6+VLOOKUP($FA289,CFP,LOOKUPS!G$6,0)*$FE$6+VLOOKUP($FA289,EP,LOOKUPS!G$8,0)*$FF$6+VLOOKUP($FA289,BM,LOOKUPS!G$5,0)*$FG$6+VLOOKUP($FA289,DIV,LOOKUPS!G$7,0)*$FH$6++VLOOKUP($FA289,SIZE,LOOKUPS!G$11,0)*$FI$6),"",VLOOKUP($FA289,MOM,LOOKUPS!G$12,0)*$FB$6+VLOOKUP($FA289,STREV,LOOKUPS!G$10,0)*$FC$6+VLOOKUP($FA289,LTREV,LOOKUPS!G$9,0)*$FD$6+VLOOKUP($FA289,CFP,LOOKUPS!G$6,0)*$FE$6+VLOOKUP($FA289,EP,LOOKUPS!G$8,0)*$FF$6+VLOOKUP($FA289,BM,LOOKUPS!G$5,0)*$FG$6+VLOOKUP($FA289,DIV,LOOKUPS!G$7,0)*$FH$6++VLOOKUP($FA289,SIZE,LOOKUPS!G$11,0)*$FI$6)</f>
        <v/>
      </c>
      <c r="FG289" s="1" t="str">
        <f>IF(ISERROR(VLOOKUP($FA289,MOM,LOOKUPS!H$12,0)*$FB$6+VLOOKUP($FA289,STREV,LOOKUPS!H$10,0)*$FC$6+VLOOKUP($FA289,LTREV,LOOKUPS!H$9,0)*$FD$6+VLOOKUP($FA289,CFP,LOOKUPS!H$6,0)*$FE$6+VLOOKUP($FA289,EP,LOOKUPS!H$8,0)*$FF$6+VLOOKUP($FA289,BM,LOOKUPS!H$5,0)*$FG$6+VLOOKUP($FA289,DIV,LOOKUPS!H$7,0)*$FH$6++VLOOKUP($FA289,SIZE,LOOKUPS!H$11,0)*$FI$6),"",VLOOKUP($FA289,MOM,LOOKUPS!H$12,0)*$FB$6+VLOOKUP($FA289,STREV,LOOKUPS!H$10,0)*$FC$6+VLOOKUP($FA289,LTREV,LOOKUPS!H$9,0)*$FD$6+VLOOKUP($FA289,CFP,LOOKUPS!H$6,0)*$FE$6+VLOOKUP($FA289,EP,LOOKUPS!H$8,0)*$FF$6+VLOOKUP($FA289,BM,LOOKUPS!H$5,0)*$FG$6+VLOOKUP($FA289,DIV,LOOKUPS!H$7,0)*$FH$6++VLOOKUP($FA289,SIZE,LOOKUPS!H$11,0)*$FI$6)</f>
        <v/>
      </c>
      <c r="FH289" s="1" t="str">
        <f>IF(ISERROR(VLOOKUP($FA289,MOM,LOOKUPS!I$12,0)*$FB$6+VLOOKUP($FA289,STREV,LOOKUPS!I$10,0)*$FC$6+VLOOKUP($FA289,LTREV,LOOKUPS!I$9,0)*$FD$6+VLOOKUP($FA289,CFP,LOOKUPS!I$6,0)*$FE$6+VLOOKUP($FA289,EP,LOOKUPS!I$8,0)*$FF$6+VLOOKUP($FA289,BM,LOOKUPS!I$5,0)*$FG$6+VLOOKUP($FA289,DIV,LOOKUPS!I$7,0)*$FH$6++VLOOKUP($FA289,SIZE,LOOKUPS!I$11,0)*$FI$6),"",VLOOKUP($FA289,MOM,LOOKUPS!I$12,0)*$FB$6+VLOOKUP($FA289,STREV,LOOKUPS!I$10,0)*$FC$6+VLOOKUP($FA289,LTREV,LOOKUPS!I$9,0)*$FD$6+VLOOKUP($FA289,CFP,LOOKUPS!I$6,0)*$FE$6+VLOOKUP($FA289,EP,LOOKUPS!I$8,0)*$FF$6+VLOOKUP($FA289,BM,LOOKUPS!I$5,0)*$FG$6+VLOOKUP($FA289,DIV,LOOKUPS!I$7,0)*$FH$6++VLOOKUP($FA289,SIZE,LOOKUPS!I$11,0)*$FI$6)</f>
        <v/>
      </c>
      <c r="FI289" s="1" t="str">
        <f>IF(ISERROR(VLOOKUP($FA289,MOM,LOOKUPS!J$12,0)*$FB$6+VLOOKUP($FA289,STREV,LOOKUPS!J$10,0)*$FC$6+VLOOKUP($FA289,LTREV,LOOKUPS!J$9,0)*$FD$6+VLOOKUP($FA289,CFP,LOOKUPS!J$6,0)*$FE$6+VLOOKUP($FA289,EP,LOOKUPS!J$8,0)*$FF$6+VLOOKUP($FA289,BM,LOOKUPS!J$5,0)*$FG$6+VLOOKUP($FA289,DIV,LOOKUPS!J$7,0)*$FH$6++VLOOKUP($FA289,SIZE,LOOKUPS!J$11,0)*$FI$6),"",VLOOKUP($FA289,MOM,LOOKUPS!J$12,0)*$FB$6+VLOOKUP($FA289,STREV,LOOKUPS!J$10,0)*$FC$6+VLOOKUP($FA289,LTREV,LOOKUPS!J$9,0)*$FD$6+VLOOKUP($FA289,CFP,LOOKUPS!J$6,0)*$FE$6+VLOOKUP($FA289,EP,LOOKUPS!J$8,0)*$FF$6+VLOOKUP($FA289,BM,LOOKUPS!J$5,0)*$FG$6+VLOOKUP($FA289,DIV,LOOKUPS!J$7,0)*$FH$6++VLOOKUP($FA289,SIZE,LOOKUPS!J$11,0)*$FI$6)</f>
        <v/>
      </c>
      <c r="FJ289" s="1" t="str">
        <f>IF(ISERROR(VLOOKUP($FA289,MOM,LOOKUPS!K$12,0)*$FB$6+VLOOKUP($FA289,STREV,LOOKUPS!K$10,0)*$FC$6+VLOOKUP($FA289,LTREV,LOOKUPS!K$9,0)*$FD$6+VLOOKUP($FA289,CFP,LOOKUPS!K$6,0)*$FE$6+VLOOKUP($FA289,EP,LOOKUPS!K$8,0)*$FF$6+VLOOKUP($FA289,BM,LOOKUPS!K$5,0)*$FG$6+VLOOKUP($FA289,DIV,LOOKUPS!K$7,0)*$FH$6++VLOOKUP($FA289,SIZE,LOOKUPS!K$11,0)*$FI$6),"",VLOOKUP($FA289,MOM,LOOKUPS!K$12,0)*$FB$6+VLOOKUP($FA289,STREV,LOOKUPS!K$10,0)*$FC$6+VLOOKUP($FA289,LTREV,LOOKUPS!K$9,0)*$FD$6+VLOOKUP($FA289,CFP,LOOKUPS!K$6,0)*$FE$6+VLOOKUP($FA289,EP,LOOKUPS!K$8,0)*$FF$6+VLOOKUP($FA289,BM,LOOKUPS!K$5,0)*$FG$6+VLOOKUP($FA289,DIV,LOOKUPS!K$7,0)*$FH$6++VLOOKUP($FA289,SIZE,LOOKUPS!K$11,0)*$FI$6)</f>
        <v/>
      </c>
      <c r="FK289" s="1" t="str">
        <f>IF(ISERROR(VLOOKUP($FA289,MOM,LOOKUPS!L$12,0)*$FB$6+VLOOKUP($FA289,STREV,LOOKUPS!L$10,0)*$FC$6+VLOOKUP($FA289,LTREV,LOOKUPS!L$9,0)*$FD$6+VLOOKUP($FA289,CFP,LOOKUPS!L$6,0)*$FE$6+VLOOKUP($FA289,EP,LOOKUPS!L$8,0)*$FF$6+VLOOKUP($FA289,BM,LOOKUPS!L$5,0)*$FG$6+VLOOKUP($FA289,DIV,LOOKUPS!L$7,0)*$FH$6++VLOOKUP($FA289,SIZE,LOOKUPS!L$11,0)*$FI$6),"",VLOOKUP($FA289,MOM,LOOKUPS!L$12,0)*$FB$6+VLOOKUP($FA289,STREV,LOOKUPS!L$10,0)*$FC$6+VLOOKUP($FA289,LTREV,LOOKUPS!L$9,0)*$FD$6+VLOOKUP($FA289,CFP,LOOKUPS!L$6,0)*$FE$6+VLOOKUP($FA289,EP,LOOKUPS!L$8,0)*$FF$6+VLOOKUP($FA289,BM,LOOKUPS!L$5,0)*$FG$6+VLOOKUP($FA289,DIV,LOOKUPS!L$7,0)*$FH$6++VLOOKUP($FA289,SIZE,LOOKUPS!L$11,0)*$FI$6)</f>
        <v/>
      </c>
    </row>
    <row r="290" spans="1:167" x14ac:dyDescent="0.3">
      <c r="A290" s="1">
        <v>195005</v>
      </c>
      <c r="B290" s="1">
        <v>3.63</v>
      </c>
      <c r="C290" s="1">
        <v>4.05</v>
      </c>
      <c r="D290" s="1">
        <v>1.82</v>
      </c>
      <c r="E290" s="1">
        <v>2.5299999999999998</v>
      </c>
      <c r="F290" s="1">
        <v>4.01</v>
      </c>
      <c r="G290" s="1">
        <v>2.64</v>
      </c>
      <c r="H290" s="1">
        <v>4.2300000000000004</v>
      </c>
      <c r="I290" s="1">
        <v>3.4</v>
      </c>
      <c r="J290" s="1">
        <v>3.56</v>
      </c>
      <c r="K290" s="1">
        <v>3.25</v>
      </c>
      <c r="M290" s="1">
        <v>194906</v>
      </c>
      <c r="N290" s="1">
        <v>0.08</v>
      </c>
      <c r="O290" s="1">
        <v>-2.08</v>
      </c>
      <c r="P290" s="1">
        <v>-1.2</v>
      </c>
      <c r="Q290" s="1">
        <v>-1</v>
      </c>
      <c r="R290" s="1">
        <v>-1.1100000000000001</v>
      </c>
      <c r="S290" s="1">
        <v>-1.61</v>
      </c>
      <c r="T290" s="1">
        <v>-0.84</v>
      </c>
      <c r="U290" s="1">
        <v>-0.23</v>
      </c>
      <c r="V290" s="1">
        <v>-0.61</v>
      </c>
      <c r="W290" s="1">
        <v>0.74</v>
      </c>
      <c r="Y290" s="1">
        <v>195405</v>
      </c>
      <c r="Z290" s="1">
        <v>4.4400000000000004</v>
      </c>
      <c r="AA290" s="1">
        <v>3.53</v>
      </c>
      <c r="AB290" s="1">
        <v>4.4800000000000004</v>
      </c>
      <c r="AC290" s="1">
        <v>3.37</v>
      </c>
      <c r="AD290" s="1">
        <v>4.12</v>
      </c>
      <c r="AE290" s="1">
        <v>4.4800000000000004</v>
      </c>
      <c r="AF290" s="1">
        <v>4.76</v>
      </c>
      <c r="AG290" s="1">
        <v>3.9</v>
      </c>
      <c r="AH290" s="1">
        <v>4.67</v>
      </c>
      <c r="AI290" s="1">
        <v>5.85</v>
      </c>
      <c r="AK290">
        <v>197411</v>
      </c>
      <c r="AL290">
        <v>-8.76</v>
      </c>
      <c r="AM290">
        <v>-4.37</v>
      </c>
      <c r="AN290">
        <v>-4.8499999999999996</v>
      </c>
      <c r="AO290">
        <v>-5.72</v>
      </c>
      <c r="AP290">
        <v>-4.49</v>
      </c>
      <c r="AQ290">
        <v>-4.32</v>
      </c>
      <c r="AR290">
        <v>-4.8600000000000003</v>
      </c>
      <c r="AS290">
        <v>-4.29</v>
      </c>
      <c r="AT290">
        <v>-6.6</v>
      </c>
      <c r="AU290">
        <v>-4.28</v>
      </c>
      <c r="AV290">
        <v>-4.72</v>
      </c>
      <c r="AW290">
        <v>-4.1100000000000003</v>
      </c>
      <c r="AX290">
        <v>-4.5599999999999996</v>
      </c>
      <c r="AY290">
        <v>-5.95</v>
      </c>
      <c r="AZ290">
        <v>-3.76</v>
      </c>
      <c r="BA290">
        <v>-5.08</v>
      </c>
      <c r="BB290">
        <v>-3.43</v>
      </c>
      <c r="BC290">
        <v>-5.5</v>
      </c>
      <c r="BD290">
        <v>-7.37</v>
      </c>
      <c r="BF290" s="1">
        <v>197411</v>
      </c>
      <c r="BG290" s="1">
        <v>-7.15</v>
      </c>
      <c r="BH290" s="1">
        <v>-4.66</v>
      </c>
      <c r="BI290" s="1">
        <v>-4.5</v>
      </c>
      <c r="BJ290" s="1">
        <v>-5.93</v>
      </c>
      <c r="BK290" s="1">
        <v>-4.5999999999999996</v>
      </c>
      <c r="BL290" s="1">
        <v>-4.9800000000000004</v>
      </c>
      <c r="BM290" s="1">
        <v>-4.38</v>
      </c>
      <c r="BN290" s="1">
        <v>-4.41</v>
      </c>
      <c r="BO290" s="1">
        <v>-6.43</v>
      </c>
      <c r="BP290" s="1">
        <v>-5.29</v>
      </c>
      <c r="BQ290" s="1">
        <v>-3.82</v>
      </c>
      <c r="BR290" s="1">
        <v>-4.8099999999999996</v>
      </c>
      <c r="BS290" s="1">
        <v>-5.15</v>
      </c>
      <c r="BT290" s="1">
        <v>-4.1399999999999997</v>
      </c>
      <c r="BU290" s="1">
        <v>-4.6500000000000004</v>
      </c>
      <c r="BV290" s="1">
        <v>-4.05</v>
      </c>
      <c r="BW290" s="1">
        <v>-4.7300000000000004</v>
      </c>
      <c r="BX290" s="1">
        <v>-5.19</v>
      </c>
      <c r="BY290" s="1">
        <v>-7.32</v>
      </c>
      <c r="CA290" s="1">
        <v>194911</v>
      </c>
      <c r="CB290" s="1">
        <v>-16.13</v>
      </c>
      <c r="CC290" s="1">
        <v>1.28</v>
      </c>
      <c r="CD290" s="1">
        <v>1</v>
      </c>
      <c r="CE290" s="1">
        <v>0.46</v>
      </c>
      <c r="CF290" s="1">
        <v>1.05</v>
      </c>
      <c r="CG290" s="1">
        <v>1.96</v>
      </c>
      <c r="CH290" s="1">
        <v>0.78</v>
      </c>
      <c r="CI290" s="1">
        <v>0.28999999999999998</v>
      </c>
      <c r="CJ290" s="1">
        <v>0.53</v>
      </c>
      <c r="CK290" s="1">
        <v>0.64</v>
      </c>
      <c r="CL290" s="1">
        <v>1.46</v>
      </c>
      <c r="CM290" s="1">
        <v>1.74</v>
      </c>
      <c r="CN290" s="1">
        <v>2.19</v>
      </c>
      <c r="CO290" s="1">
        <v>1.53</v>
      </c>
      <c r="CP290" s="1">
        <v>0.02</v>
      </c>
      <c r="CQ290" s="1">
        <v>0.25</v>
      </c>
      <c r="CR290" s="1">
        <v>0.34</v>
      </c>
      <c r="CS290" s="1">
        <v>0.22</v>
      </c>
      <c r="CT290" s="1">
        <v>0.83</v>
      </c>
      <c r="CV290" s="1">
        <v>195011</v>
      </c>
      <c r="CW290" s="1">
        <v>4.33</v>
      </c>
      <c r="CX290" s="1">
        <v>3.88</v>
      </c>
      <c r="CY290" s="1">
        <v>2.71</v>
      </c>
      <c r="CZ290" s="1">
        <v>2.9</v>
      </c>
      <c r="DA290" s="1">
        <v>4.6900000000000004</v>
      </c>
      <c r="DB290" s="1">
        <v>2.79</v>
      </c>
      <c r="DC290" s="1">
        <v>2.2000000000000002</v>
      </c>
      <c r="DD290" s="1">
        <v>3.15</v>
      </c>
      <c r="DE290" s="1">
        <v>2.76</v>
      </c>
      <c r="DF290" s="1">
        <v>4.58</v>
      </c>
      <c r="DG290" s="1">
        <v>4.8</v>
      </c>
      <c r="DH290" s="1">
        <v>2.29</v>
      </c>
      <c r="DI290" s="1">
        <v>3.3</v>
      </c>
      <c r="DJ290" s="1">
        <v>1.96</v>
      </c>
      <c r="DK290" s="1">
        <v>2.4500000000000002</v>
      </c>
      <c r="DL290" s="1">
        <v>3.12</v>
      </c>
      <c r="DM290" s="1">
        <v>3.19</v>
      </c>
      <c r="DN290" s="1">
        <v>2.98</v>
      </c>
      <c r="DO290" s="1">
        <v>2.5299999999999998</v>
      </c>
      <c r="DQ290" s="1">
        <v>194911</v>
      </c>
      <c r="DR290" s="1">
        <v>-99.99</v>
      </c>
      <c r="DS290" s="1">
        <v>-0.74</v>
      </c>
      <c r="DT290" s="1">
        <v>1.35</v>
      </c>
      <c r="DU290" s="1">
        <v>2.09</v>
      </c>
      <c r="DV290" s="1">
        <v>-1.26</v>
      </c>
      <c r="DW290" s="1">
        <v>0.55000000000000004</v>
      </c>
      <c r="DX290" s="1">
        <v>1.1100000000000001</v>
      </c>
      <c r="DY290" s="1">
        <v>2.06</v>
      </c>
      <c r="DZ290" s="1">
        <v>2.27</v>
      </c>
      <c r="EA290" s="1">
        <v>-1.76</v>
      </c>
      <c r="EB290" s="1">
        <v>-0.75</v>
      </c>
      <c r="EC290" s="1">
        <v>0.32</v>
      </c>
      <c r="ED290" s="1">
        <v>0.78</v>
      </c>
      <c r="EE290" s="1">
        <v>0.95</v>
      </c>
      <c r="EF290" s="1">
        <v>1.27</v>
      </c>
      <c r="EG290" s="1">
        <v>2.39</v>
      </c>
      <c r="EH290" s="1">
        <v>1.73</v>
      </c>
      <c r="EI290" s="1">
        <v>2.63</v>
      </c>
      <c r="EJ290" s="1">
        <v>1.92</v>
      </c>
      <c r="EL290">
        <v>194911</v>
      </c>
      <c r="EM290">
        <v>1.82</v>
      </c>
      <c r="EN290">
        <v>-0.93</v>
      </c>
      <c r="EO290">
        <v>-0.91</v>
      </c>
      <c r="EP290">
        <v>0.08</v>
      </c>
      <c r="ER290" s="1">
        <v>195005</v>
      </c>
      <c r="ES290" s="1">
        <v>0.38</v>
      </c>
      <c r="EU290" s="1">
        <v>194906</v>
      </c>
      <c r="EV290" s="1">
        <v>-0.24</v>
      </c>
      <c r="EX290" s="1">
        <v>195405</v>
      </c>
      <c r="EY290" s="1">
        <v>-1.1299999999999999</v>
      </c>
      <c r="FA290" s="1">
        <v>195005</v>
      </c>
      <c r="FB290" s="1" t="str">
        <f>IF(ISERROR(VLOOKUP($FA290,MOM,LOOKUPS!C$12,0)*$FB$6+VLOOKUP($FA290,STREV,LOOKUPS!C$10,0)*$FC$6+VLOOKUP($FA290,LTREV,LOOKUPS!C$9,0)*$FD$6+VLOOKUP($FA290,CFP,LOOKUPS!C$6,0)*$FE$6+VLOOKUP($FA290,EP,LOOKUPS!C$8,0)*$FF$6+VLOOKUP($FA290,BM,LOOKUPS!C$5,0)*$FG$6+VLOOKUP($FA290,DIV,LOOKUPS!C$7,0)*$FH$6++VLOOKUP($FA290,SIZE,LOOKUPS!C$11,0)*$FI$6),"",VLOOKUP($FA290,MOM,LOOKUPS!C$12,0)*$FB$6+VLOOKUP($FA290,STREV,LOOKUPS!C$10,0)*$FC$6+VLOOKUP($FA290,LTREV,LOOKUPS!C$9,0)*$FD$6+VLOOKUP($FA290,CFP,LOOKUPS!C$6,0)*$FE$6+VLOOKUP($FA290,EP,LOOKUPS!C$8,0)*$FF$6+VLOOKUP($FA290,BM,LOOKUPS!C$5,0)*$FG$6+VLOOKUP($FA290,DIV,LOOKUPS!C$7,0)*$FH$6++VLOOKUP($FA290,SIZE,LOOKUPS!C$11,0)*$FI$6)</f>
        <v/>
      </c>
      <c r="FC290" s="1" t="str">
        <f>IF(ISERROR(VLOOKUP($FA290,MOM,LOOKUPS!D$12,0)*$FB$6+VLOOKUP($FA290,STREV,LOOKUPS!D$10,0)*$FC$6+VLOOKUP($FA290,LTREV,LOOKUPS!D$9,0)*$FD$6+VLOOKUP($FA290,CFP,LOOKUPS!D$6,0)*$FE$6+VLOOKUP($FA290,EP,LOOKUPS!D$8,0)*$FF$6+VLOOKUP($FA290,BM,LOOKUPS!D$5,0)*$FG$6+VLOOKUP($FA290,DIV,LOOKUPS!D$7,0)*$FH$6++VLOOKUP($FA290,SIZE,LOOKUPS!D$11,0)*$FI$6),"",VLOOKUP($FA290,MOM,LOOKUPS!D$12,0)*$FB$6+VLOOKUP($FA290,STREV,LOOKUPS!D$10,0)*$FC$6+VLOOKUP($FA290,LTREV,LOOKUPS!D$9,0)*$FD$6+VLOOKUP($FA290,CFP,LOOKUPS!D$6,0)*$FE$6+VLOOKUP($FA290,EP,LOOKUPS!D$8,0)*$FF$6+VLOOKUP($FA290,BM,LOOKUPS!D$5,0)*$FG$6+VLOOKUP($FA290,DIV,LOOKUPS!D$7,0)*$FH$6++VLOOKUP($FA290,SIZE,LOOKUPS!D$11,0)*$FI$6)</f>
        <v/>
      </c>
      <c r="FD290" s="1" t="str">
        <f>IF(ISERROR(VLOOKUP($FA290,MOM,LOOKUPS!E$12,0)*$FB$6+VLOOKUP($FA290,STREV,LOOKUPS!E$10,0)*$FC$6+VLOOKUP($FA290,LTREV,LOOKUPS!E$9,0)*$FD$6+VLOOKUP($FA290,CFP,LOOKUPS!E$6,0)*$FE$6+VLOOKUP($FA290,EP,LOOKUPS!E$8,0)*$FF$6+VLOOKUP($FA290,BM,LOOKUPS!E$5,0)*$FG$6+VLOOKUP($FA290,DIV,LOOKUPS!E$7,0)*$FH$6++VLOOKUP($FA290,SIZE,LOOKUPS!E$11,0)*$FI$6),"",VLOOKUP($FA290,MOM,LOOKUPS!E$12,0)*$FB$6+VLOOKUP($FA290,STREV,LOOKUPS!E$10,0)*$FC$6+VLOOKUP($FA290,LTREV,LOOKUPS!E$9,0)*$FD$6+VLOOKUP($FA290,CFP,LOOKUPS!E$6,0)*$FE$6+VLOOKUP($FA290,EP,LOOKUPS!E$8,0)*$FF$6+VLOOKUP($FA290,BM,LOOKUPS!E$5,0)*$FG$6+VLOOKUP($FA290,DIV,LOOKUPS!E$7,0)*$FH$6++VLOOKUP($FA290,SIZE,LOOKUPS!E$11,0)*$FI$6)</f>
        <v/>
      </c>
      <c r="FE290" s="1" t="str">
        <f>IF(ISERROR(VLOOKUP($FA290,MOM,LOOKUPS!F$12,0)*$FB$6+VLOOKUP($FA290,STREV,LOOKUPS!F$10,0)*$FC$6+VLOOKUP($FA290,LTREV,LOOKUPS!F$9,0)*$FD$6+VLOOKUP($FA290,CFP,LOOKUPS!F$6,0)*$FE$6+VLOOKUP($FA290,EP,LOOKUPS!F$8,0)*$FF$6+VLOOKUP($FA290,BM,LOOKUPS!F$5,0)*$FG$6+VLOOKUP($FA290,DIV,LOOKUPS!F$7,0)*$FH$6++VLOOKUP($FA290,SIZE,LOOKUPS!F$11,0)*$FI$6),"",VLOOKUP($FA290,MOM,LOOKUPS!F$12,0)*$FB$6+VLOOKUP($FA290,STREV,LOOKUPS!F$10,0)*$FC$6+VLOOKUP($FA290,LTREV,LOOKUPS!F$9,0)*$FD$6+VLOOKUP($FA290,CFP,LOOKUPS!F$6,0)*$FE$6+VLOOKUP($FA290,EP,LOOKUPS!F$8,0)*$FF$6+VLOOKUP($FA290,BM,LOOKUPS!F$5,0)*$FG$6+VLOOKUP($FA290,DIV,LOOKUPS!F$7,0)*$FH$6++VLOOKUP($FA290,SIZE,LOOKUPS!F$11,0)*$FI$6)</f>
        <v/>
      </c>
      <c r="FF290" s="1" t="str">
        <f>IF(ISERROR(VLOOKUP($FA290,MOM,LOOKUPS!G$12,0)*$FB$6+VLOOKUP($FA290,STREV,LOOKUPS!G$10,0)*$FC$6+VLOOKUP($FA290,LTREV,LOOKUPS!G$9,0)*$FD$6+VLOOKUP($FA290,CFP,LOOKUPS!G$6,0)*$FE$6+VLOOKUP($FA290,EP,LOOKUPS!G$8,0)*$FF$6+VLOOKUP($FA290,BM,LOOKUPS!G$5,0)*$FG$6+VLOOKUP($FA290,DIV,LOOKUPS!G$7,0)*$FH$6++VLOOKUP($FA290,SIZE,LOOKUPS!G$11,0)*$FI$6),"",VLOOKUP($FA290,MOM,LOOKUPS!G$12,0)*$FB$6+VLOOKUP($FA290,STREV,LOOKUPS!G$10,0)*$FC$6+VLOOKUP($FA290,LTREV,LOOKUPS!G$9,0)*$FD$6+VLOOKUP($FA290,CFP,LOOKUPS!G$6,0)*$FE$6+VLOOKUP($FA290,EP,LOOKUPS!G$8,0)*$FF$6+VLOOKUP($FA290,BM,LOOKUPS!G$5,0)*$FG$6+VLOOKUP($FA290,DIV,LOOKUPS!G$7,0)*$FH$6++VLOOKUP($FA290,SIZE,LOOKUPS!G$11,0)*$FI$6)</f>
        <v/>
      </c>
      <c r="FG290" s="1" t="str">
        <f>IF(ISERROR(VLOOKUP($FA290,MOM,LOOKUPS!H$12,0)*$FB$6+VLOOKUP($FA290,STREV,LOOKUPS!H$10,0)*$FC$6+VLOOKUP($FA290,LTREV,LOOKUPS!H$9,0)*$FD$6+VLOOKUP($FA290,CFP,LOOKUPS!H$6,0)*$FE$6+VLOOKUP($FA290,EP,LOOKUPS!H$8,0)*$FF$6+VLOOKUP($FA290,BM,LOOKUPS!H$5,0)*$FG$6+VLOOKUP($FA290,DIV,LOOKUPS!H$7,0)*$FH$6++VLOOKUP($FA290,SIZE,LOOKUPS!H$11,0)*$FI$6),"",VLOOKUP($FA290,MOM,LOOKUPS!H$12,0)*$FB$6+VLOOKUP($FA290,STREV,LOOKUPS!H$10,0)*$FC$6+VLOOKUP($FA290,LTREV,LOOKUPS!H$9,0)*$FD$6+VLOOKUP($FA290,CFP,LOOKUPS!H$6,0)*$FE$6+VLOOKUP($FA290,EP,LOOKUPS!H$8,0)*$FF$6+VLOOKUP($FA290,BM,LOOKUPS!H$5,0)*$FG$6+VLOOKUP($FA290,DIV,LOOKUPS!H$7,0)*$FH$6++VLOOKUP($FA290,SIZE,LOOKUPS!H$11,0)*$FI$6)</f>
        <v/>
      </c>
      <c r="FH290" s="1" t="str">
        <f>IF(ISERROR(VLOOKUP($FA290,MOM,LOOKUPS!I$12,0)*$FB$6+VLOOKUP($FA290,STREV,LOOKUPS!I$10,0)*$FC$6+VLOOKUP($FA290,LTREV,LOOKUPS!I$9,0)*$FD$6+VLOOKUP($FA290,CFP,LOOKUPS!I$6,0)*$FE$6+VLOOKUP($FA290,EP,LOOKUPS!I$8,0)*$FF$6+VLOOKUP($FA290,BM,LOOKUPS!I$5,0)*$FG$6+VLOOKUP($FA290,DIV,LOOKUPS!I$7,0)*$FH$6++VLOOKUP($FA290,SIZE,LOOKUPS!I$11,0)*$FI$6),"",VLOOKUP($FA290,MOM,LOOKUPS!I$12,0)*$FB$6+VLOOKUP($FA290,STREV,LOOKUPS!I$10,0)*$FC$6+VLOOKUP($FA290,LTREV,LOOKUPS!I$9,0)*$FD$6+VLOOKUP($FA290,CFP,LOOKUPS!I$6,0)*$FE$6+VLOOKUP($FA290,EP,LOOKUPS!I$8,0)*$FF$6+VLOOKUP($FA290,BM,LOOKUPS!I$5,0)*$FG$6+VLOOKUP($FA290,DIV,LOOKUPS!I$7,0)*$FH$6++VLOOKUP($FA290,SIZE,LOOKUPS!I$11,0)*$FI$6)</f>
        <v/>
      </c>
      <c r="FI290" s="1" t="str">
        <f>IF(ISERROR(VLOOKUP($FA290,MOM,LOOKUPS!J$12,0)*$FB$6+VLOOKUP($FA290,STREV,LOOKUPS!J$10,0)*$FC$6+VLOOKUP($FA290,LTREV,LOOKUPS!J$9,0)*$FD$6+VLOOKUP($FA290,CFP,LOOKUPS!J$6,0)*$FE$6+VLOOKUP($FA290,EP,LOOKUPS!J$8,0)*$FF$6+VLOOKUP($FA290,BM,LOOKUPS!J$5,0)*$FG$6+VLOOKUP($FA290,DIV,LOOKUPS!J$7,0)*$FH$6++VLOOKUP($FA290,SIZE,LOOKUPS!J$11,0)*$FI$6),"",VLOOKUP($FA290,MOM,LOOKUPS!J$12,0)*$FB$6+VLOOKUP($FA290,STREV,LOOKUPS!J$10,0)*$FC$6+VLOOKUP($FA290,LTREV,LOOKUPS!J$9,0)*$FD$6+VLOOKUP($FA290,CFP,LOOKUPS!J$6,0)*$FE$6+VLOOKUP($FA290,EP,LOOKUPS!J$8,0)*$FF$6+VLOOKUP($FA290,BM,LOOKUPS!J$5,0)*$FG$6+VLOOKUP($FA290,DIV,LOOKUPS!J$7,0)*$FH$6++VLOOKUP($FA290,SIZE,LOOKUPS!J$11,0)*$FI$6)</f>
        <v/>
      </c>
      <c r="FJ290" s="1" t="str">
        <f>IF(ISERROR(VLOOKUP($FA290,MOM,LOOKUPS!K$12,0)*$FB$6+VLOOKUP($FA290,STREV,LOOKUPS!K$10,0)*$FC$6+VLOOKUP($FA290,LTREV,LOOKUPS!K$9,0)*$FD$6+VLOOKUP($FA290,CFP,LOOKUPS!K$6,0)*$FE$6+VLOOKUP($FA290,EP,LOOKUPS!K$8,0)*$FF$6+VLOOKUP($FA290,BM,LOOKUPS!K$5,0)*$FG$6+VLOOKUP($FA290,DIV,LOOKUPS!K$7,0)*$FH$6++VLOOKUP($FA290,SIZE,LOOKUPS!K$11,0)*$FI$6),"",VLOOKUP($FA290,MOM,LOOKUPS!K$12,0)*$FB$6+VLOOKUP($FA290,STREV,LOOKUPS!K$10,0)*$FC$6+VLOOKUP($FA290,LTREV,LOOKUPS!K$9,0)*$FD$6+VLOOKUP($FA290,CFP,LOOKUPS!K$6,0)*$FE$6+VLOOKUP($FA290,EP,LOOKUPS!K$8,0)*$FF$6+VLOOKUP($FA290,BM,LOOKUPS!K$5,0)*$FG$6+VLOOKUP($FA290,DIV,LOOKUPS!K$7,0)*$FH$6++VLOOKUP($FA290,SIZE,LOOKUPS!K$11,0)*$FI$6)</f>
        <v/>
      </c>
      <c r="FK290" s="1" t="str">
        <f>IF(ISERROR(VLOOKUP($FA290,MOM,LOOKUPS!L$12,0)*$FB$6+VLOOKUP($FA290,STREV,LOOKUPS!L$10,0)*$FC$6+VLOOKUP($FA290,LTREV,LOOKUPS!L$9,0)*$FD$6+VLOOKUP($FA290,CFP,LOOKUPS!L$6,0)*$FE$6+VLOOKUP($FA290,EP,LOOKUPS!L$8,0)*$FF$6+VLOOKUP($FA290,BM,LOOKUPS!L$5,0)*$FG$6+VLOOKUP($FA290,DIV,LOOKUPS!L$7,0)*$FH$6++VLOOKUP($FA290,SIZE,LOOKUPS!L$11,0)*$FI$6),"",VLOOKUP($FA290,MOM,LOOKUPS!L$12,0)*$FB$6+VLOOKUP($FA290,STREV,LOOKUPS!L$10,0)*$FC$6+VLOOKUP($FA290,LTREV,LOOKUPS!L$9,0)*$FD$6+VLOOKUP($FA290,CFP,LOOKUPS!L$6,0)*$FE$6+VLOOKUP($FA290,EP,LOOKUPS!L$8,0)*$FF$6+VLOOKUP($FA290,BM,LOOKUPS!L$5,0)*$FG$6+VLOOKUP($FA290,DIV,LOOKUPS!L$7,0)*$FH$6++VLOOKUP($FA290,SIZE,LOOKUPS!L$11,0)*$FI$6)</f>
        <v/>
      </c>
    </row>
    <row r="291" spans="1:167" x14ac:dyDescent="0.3">
      <c r="A291" s="1">
        <v>195006</v>
      </c>
      <c r="B291" s="1">
        <v>-6.71</v>
      </c>
      <c r="C291" s="1">
        <v>-6.16</v>
      </c>
      <c r="D291" s="1">
        <v>-7.08</v>
      </c>
      <c r="E291" s="1">
        <v>-5.91</v>
      </c>
      <c r="F291" s="1">
        <v>-7.21</v>
      </c>
      <c r="G291" s="1">
        <v>-7.28</v>
      </c>
      <c r="H291" s="1">
        <v>-7.62</v>
      </c>
      <c r="I291" s="1">
        <v>-8.83</v>
      </c>
      <c r="J291" s="1">
        <v>-9.5399999999999991</v>
      </c>
      <c r="K291" s="1">
        <v>-8.83</v>
      </c>
      <c r="M291" s="1">
        <v>194907</v>
      </c>
      <c r="N291" s="1">
        <v>9.1199999999999992</v>
      </c>
      <c r="O291" s="1">
        <v>7.66</v>
      </c>
      <c r="P291" s="1">
        <v>7.64</v>
      </c>
      <c r="Q291" s="1">
        <v>6.24</v>
      </c>
      <c r="R291" s="1">
        <v>5.15</v>
      </c>
      <c r="S291" s="1">
        <v>5.41</v>
      </c>
      <c r="T291" s="1">
        <v>5.43</v>
      </c>
      <c r="U291" s="1">
        <v>6.04</v>
      </c>
      <c r="V291" s="1">
        <v>5.05</v>
      </c>
      <c r="W291" s="1">
        <v>4.55</v>
      </c>
      <c r="Y291" s="1">
        <v>195406</v>
      </c>
      <c r="Z291" s="1">
        <v>0.5</v>
      </c>
      <c r="AA291" s="1">
        <v>2.23</v>
      </c>
      <c r="AB291" s="1">
        <v>0.85</v>
      </c>
      <c r="AC291" s="1">
        <v>2.38</v>
      </c>
      <c r="AD291" s="1">
        <v>0.98</v>
      </c>
      <c r="AE291" s="1">
        <v>0.34</v>
      </c>
      <c r="AF291" s="1">
        <v>0.15</v>
      </c>
      <c r="AG291" s="1">
        <v>1.34</v>
      </c>
      <c r="AH291" s="1">
        <v>0.77</v>
      </c>
      <c r="AI291" s="1">
        <v>2.27</v>
      </c>
      <c r="AK291">
        <v>197412</v>
      </c>
      <c r="AL291">
        <v>-13.14</v>
      </c>
      <c r="AM291">
        <v>-7.34</v>
      </c>
      <c r="AN291">
        <v>-5.99</v>
      </c>
      <c r="AO291">
        <v>-8.59</v>
      </c>
      <c r="AP291">
        <v>-7.62</v>
      </c>
      <c r="AQ291">
        <v>-6.16</v>
      </c>
      <c r="AR291">
        <v>-5.94</v>
      </c>
      <c r="AS291">
        <v>-6.42</v>
      </c>
      <c r="AT291">
        <v>-9.44</v>
      </c>
      <c r="AU291">
        <v>-7.54</v>
      </c>
      <c r="AV291">
        <v>-7.69</v>
      </c>
      <c r="AW291">
        <v>-6.72</v>
      </c>
      <c r="AX291">
        <v>-5.52</v>
      </c>
      <c r="AY291">
        <v>-5.55</v>
      </c>
      <c r="AZ291">
        <v>-6.34</v>
      </c>
      <c r="BA291">
        <v>-6.47</v>
      </c>
      <c r="BB291">
        <v>-6.37</v>
      </c>
      <c r="BC291">
        <v>-7.37</v>
      </c>
      <c r="BD291">
        <v>-10.89</v>
      </c>
      <c r="BF291" s="1">
        <v>197412</v>
      </c>
      <c r="BG291" s="1">
        <v>-13.71</v>
      </c>
      <c r="BH291" s="1">
        <v>-7.09</v>
      </c>
      <c r="BI291" s="1">
        <v>-5.95</v>
      </c>
      <c r="BJ291" s="1">
        <v>-8.5399999999999991</v>
      </c>
      <c r="BK291" s="1">
        <v>-7.49</v>
      </c>
      <c r="BL291" s="1">
        <v>-6.67</v>
      </c>
      <c r="BM291" s="1">
        <v>-5.55</v>
      </c>
      <c r="BN291" s="1">
        <v>-5.84</v>
      </c>
      <c r="BO291" s="1">
        <v>-9.49</v>
      </c>
      <c r="BP291" s="1">
        <v>-7.24</v>
      </c>
      <c r="BQ291" s="1">
        <v>-7.77</v>
      </c>
      <c r="BR291" s="1">
        <v>-6.1</v>
      </c>
      <c r="BS291" s="1">
        <v>-7.23</v>
      </c>
      <c r="BT291" s="1">
        <v>-5.64</v>
      </c>
      <c r="BU291" s="1">
        <v>-5.46</v>
      </c>
      <c r="BV291" s="1">
        <v>-5.38</v>
      </c>
      <c r="BW291" s="1">
        <v>-6.25</v>
      </c>
      <c r="BX291" s="1">
        <v>-8.0500000000000007</v>
      </c>
      <c r="BY291" s="1">
        <v>-10.51</v>
      </c>
      <c r="CA291" s="1">
        <v>194912</v>
      </c>
      <c r="CB291" s="1">
        <v>7.69</v>
      </c>
      <c r="CC291" s="1">
        <v>6.33</v>
      </c>
      <c r="CD291" s="1">
        <v>6.4</v>
      </c>
      <c r="CE291" s="1">
        <v>8.8800000000000008</v>
      </c>
      <c r="CF291" s="1">
        <v>5.66</v>
      </c>
      <c r="CG291" s="1">
        <v>6.6</v>
      </c>
      <c r="CH291" s="1">
        <v>6.43</v>
      </c>
      <c r="CI291" s="1">
        <v>7.34</v>
      </c>
      <c r="CJ291" s="1">
        <v>9.59</v>
      </c>
      <c r="CK291" s="1">
        <v>5.3</v>
      </c>
      <c r="CL291" s="1">
        <v>6.02</v>
      </c>
      <c r="CM291" s="1">
        <v>7.64</v>
      </c>
      <c r="CN291" s="1">
        <v>5.55</v>
      </c>
      <c r="CO291" s="1">
        <v>6.36</v>
      </c>
      <c r="CP291" s="1">
        <v>6.49</v>
      </c>
      <c r="CQ291" s="1">
        <v>7.21</v>
      </c>
      <c r="CR291" s="1">
        <v>7.47</v>
      </c>
      <c r="CS291" s="1">
        <v>7.39</v>
      </c>
      <c r="CT291" s="1">
        <v>11.8</v>
      </c>
      <c r="CV291" s="1">
        <v>195012</v>
      </c>
      <c r="CW291" s="1">
        <v>17.75</v>
      </c>
      <c r="CX291" s="1">
        <v>6.57</v>
      </c>
      <c r="CY291" s="1">
        <v>7.03</v>
      </c>
      <c r="CZ291" s="1">
        <v>8.2100000000000009</v>
      </c>
      <c r="DA291" s="1">
        <v>7.64</v>
      </c>
      <c r="DB291" s="1">
        <v>5.83</v>
      </c>
      <c r="DC291" s="1">
        <v>7.08</v>
      </c>
      <c r="DD291" s="1">
        <v>7.27</v>
      </c>
      <c r="DE291" s="1">
        <v>8.42</v>
      </c>
      <c r="DF291" s="1">
        <v>7.32</v>
      </c>
      <c r="DG291" s="1">
        <v>7.95</v>
      </c>
      <c r="DH291" s="1">
        <v>4.47</v>
      </c>
      <c r="DI291" s="1">
        <v>7.22</v>
      </c>
      <c r="DJ291" s="1">
        <v>7.07</v>
      </c>
      <c r="DK291" s="1">
        <v>7.09</v>
      </c>
      <c r="DL291" s="1">
        <v>6.73</v>
      </c>
      <c r="DM291" s="1">
        <v>7.81</v>
      </c>
      <c r="DN291" s="1">
        <v>7.27</v>
      </c>
      <c r="DO291" s="1">
        <v>9.56</v>
      </c>
      <c r="DQ291" s="1">
        <v>194912</v>
      </c>
      <c r="DR291" s="1">
        <v>-99.99</v>
      </c>
      <c r="DS291" s="1">
        <v>8.35</v>
      </c>
      <c r="DT291" s="1">
        <v>7.1</v>
      </c>
      <c r="DU291" s="1">
        <v>5.77</v>
      </c>
      <c r="DV291" s="1">
        <v>8.2200000000000006</v>
      </c>
      <c r="DW291" s="1">
        <v>7.41</v>
      </c>
      <c r="DX291" s="1">
        <v>8.06</v>
      </c>
      <c r="DY291" s="1">
        <v>6.18</v>
      </c>
      <c r="DZ291" s="1">
        <v>5.5</v>
      </c>
      <c r="EA291" s="1">
        <v>9.14</v>
      </c>
      <c r="EB291" s="1">
        <v>7.3</v>
      </c>
      <c r="EC291" s="1">
        <v>8.6199999999999992</v>
      </c>
      <c r="ED291" s="1">
        <v>6.22</v>
      </c>
      <c r="EE291" s="1">
        <v>7.99</v>
      </c>
      <c r="EF291" s="1">
        <v>8.14</v>
      </c>
      <c r="EG291" s="1">
        <v>6.05</v>
      </c>
      <c r="EH291" s="1">
        <v>6.32</v>
      </c>
      <c r="EI291" s="1">
        <v>5.9</v>
      </c>
      <c r="EJ291" s="1">
        <v>5.1100000000000003</v>
      </c>
      <c r="EL291">
        <v>194912</v>
      </c>
      <c r="EM291">
        <v>5.13</v>
      </c>
      <c r="EN291">
        <v>2.0699999999999998</v>
      </c>
      <c r="EO291">
        <v>1.75</v>
      </c>
      <c r="EP291">
        <v>0.09</v>
      </c>
      <c r="ER291" s="1">
        <v>195006</v>
      </c>
      <c r="ES291" s="1">
        <v>-1.66</v>
      </c>
      <c r="EU291" s="1">
        <v>194907</v>
      </c>
      <c r="EV291" s="1">
        <v>2.62</v>
      </c>
      <c r="EX291" s="1">
        <v>195406</v>
      </c>
      <c r="EY291" s="1">
        <v>-1.08</v>
      </c>
      <c r="FA291" s="1">
        <v>195006</v>
      </c>
      <c r="FB291" s="1" t="str">
        <f>IF(ISERROR(VLOOKUP($FA291,MOM,LOOKUPS!C$12,0)*$FB$6+VLOOKUP($FA291,STREV,LOOKUPS!C$10,0)*$FC$6+VLOOKUP($FA291,LTREV,LOOKUPS!C$9,0)*$FD$6+VLOOKUP($FA291,CFP,LOOKUPS!C$6,0)*$FE$6+VLOOKUP($FA291,EP,LOOKUPS!C$8,0)*$FF$6+VLOOKUP($FA291,BM,LOOKUPS!C$5,0)*$FG$6+VLOOKUP($FA291,DIV,LOOKUPS!C$7,0)*$FH$6++VLOOKUP($FA291,SIZE,LOOKUPS!C$11,0)*$FI$6),"",VLOOKUP($FA291,MOM,LOOKUPS!C$12,0)*$FB$6+VLOOKUP($FA291,STREV,LOOKUPS!C$10,0)*$FC$6+VLOOKUP($FA291,LTREV,LOOKUPS!C$9,0)*$FD$6+VLOOKUP($FA291,CFP,LOOKUPS!C$6,0)*$FE$6+VLOOKUP($FA291,EP,LOOKUPS!C$8,0)*$FF$6+VLOOKUP($FA291,BM,LOOKUPS!C$5,0)*$FG$6+VLOOKUP($FA291,DIV,LOOKUPS!C$7,0)*$FH$6++VLOOKUP($FA291,SIZE,LOOKUPS!C$11,0)*$FI$6)</f>
        <v/>
      </c>
      <c r="FC291" s="1" t="str">
        <f>IF(ISERROR(VLOOKUP($FA291,MOM,LOOKUPS!D$12,0)*$FB$6+VLOOKUP($FA291,STREV,LOOKUPS!D$10,0)*$FC$6+VLOOKUP($FA291,LTREV,LOOKUPS!D$9,0)*$FD$6+VLOOKUP($FA291,CFP,LOOKUPS!D$6,0)*$FE$6+VLOOKUP($FA291,EP,LOOKUPS!D$8,0)*$FF$6+VLOOKUP($FA291,BM,LOOKUPS!D$5,0)*$FG$6+VLOOKUP($FA291,DIV,LOOKUPS!D$7,0)*$FH$6++VLOOKUP($FA291,SIZE,LOOKUPS!D$11,0)*$FI$6),"",VLOOKUP($FA291,MOM,LOOKUPS!D$12,0)*$FB$6+VLOOKUP($FA291,STREV,LOOKUPS!D$10,0)*$FC$6+VLOOKUP($FA291,LTREV,LOOKUPS!D$9,0)*$FD$6+VLOOKUP($FA291,CFP,LOOKUPS!D$6,0)*$FE$6+VLOOKUP($FA291,EP,LOOKUPS!D$8,0)*$FF$6+VLOOKUP($FA291,BM,LOOKUPS!D$5,0)*$FG$6+VLOOKUP($FA291,DIV,LOOKUPS!D$7,0)*$FH$6++VLOOKUP($FA291,SIZE,LOOKUPS!D$11,0)*$FI$6)</f>
        <v/>
      </c>
      <c r="FD291" s="1" t="str">
        <f>IF(ISERROR(VLOOKUP($FA291,MOM,LOOKUPS!E$12,0)*$FB$6+VLOOKUP($FA291,STREV,LOOKUPS!E$10,0)*$FC$6+VLOOKUP($FA291,LTREV,LOOKUPS!E$9,0)*$FD$6+VLOOKUP($FA291,CFP,LOOKUPS!E$6,0)*$FE$6+VLOOKUP($FA291,EP,LOOKUPS!E$8,0)*$FF$6+VLOOKUP($FA291,BM,LOOKUPS!E$5,0)*$FG$6+VLOOKUP($FA291,DIV,LOOKUPS!E$7,0)*$FH$6++VLOOKUP($FA291,SIZE,LOOKUPS!E$11,0)*$FI$6),"",VLOOKUP($FA291,MOM,LOOKUPS!E$12,0)*$FB$6+VLOOKUP($FA291,STREV,LOOKUPS!E$10,0)*$FC$6+VLOOKUP($FA291,LTREV,LOOKUPS!E$9,0)*$FD$6+VLOOKUP($FA291,CFP,LOOKUPS!E$6,0)*$FE$6+VLOOKUP($FA291,EP,LOOKUPS!E$8,0)*$FF$6+VLOOKUP($FA291,BM,LOOKUPS!E$5,0)*$FG$6+VLOOKUP($FA291,DIV,LOOKUPS!E$7,0)*$FH$6++VLOOKUP($FA291,SIZE,LOOKUPS!E$11,0)*$FI$6)</f>
        <v/>
      </c>
      <c r="FE291" s="1" t="str">
        <f>IF(ISERROR(VLOOKUP($FA291,MOM,LOOKUPS!F$12,0)*$FB$6+VLOOKUP($FA291,STREV,LOOKUPS!F$10,0)*$FC$6+VLOOKUP($FA291,LTREV,LOOKUPS!F$9,0)*$FD$6+VLOOKUP($FA291,CFP,LOOKUPS!F$6,0)*$FE$6+VLOOKUP($FA291,EP,LOOKUPS!F$8,0)*$FF$6+VLOOKUP($FA291,BM,LOOKUPS!F$5,0)*$FG$6+VLOOKUP($FA291,DIV,LOOKUPS!F$7,0)*$FH$6++VLOOKUP($FA291,SIZE,LOOKUPS!F$11,0)*$FI$6),"",VLOOKUP($FA291,MOM,LOOKUPS!F$12,0)*$FB$6+VLOOKUP($FA291,STREV,LOOKUPS!F$10,0)*$FC$6+VLOOKUP($FA291,LTREV,LOOKUPS!F$9,0)*$FD$6+VLOOKUP($FA291,CFP,LOOKUPS!F$6,0)*$FE$6+VLOOKUP($FA291,EP,LOOKUPS!F$8,0)*$FF$6+VLOOKUP($FA291,BM,LOOKUPS!F$5,0)*$FG$6+VLOOKUP($FA291,DIV,LOOKUPS!F$7,0)*$FH$6++VLOOKUP($FA291,SIZE,LOOKUPS!F$11,0)*$FI$6)</f>
        <v/>
      </c>
      <c r="FF291" s="1" t="str">
        <f>IF(ISERROR(VLOOKUP($FA291,MOM,LOOKUPS!G$12,0)*$FB$6+VLOOKUP($FA291,STREV,LOOKUPS!G$10,0)*$FC$6+VLOOKUP($FA291,LTREV,LOOKUPS!G$9,0)*$FD$6+VLOOKUP($FA291,CFP,LOOKUPS!G$6,0)*$FE$6+VLOOKUP($FA291,EP,LOOKUPS!G$8,0)*$FF$6+VLOOKUP($FA291,BM,LOOKUPS!G$5,0)*$FG$6+VLOOKUP($FA291,DIV,LOOKUPS!G$7,0)*$FH$6++VLOOKUP($FA291,SIZE,LOOKUPS!G$11,0)*$FI$6),"",VLOOKUP($FA291,MOM,LOOKUPS!G$12,0)*$FB$6+VLOOKUP($FA291,STREV,LOOKUPS!G$10,0)*$FC$6+VLOOKUP($FA291,LTREV,LOOKUPS!G$9,0)*$FD$6+VLOOKUP($FA291,CFP,LOOKUPS!G$6,0)*$FE$6+VLOOKUP($FA291,EP,LOOKUPS!G$8,0)*$FF$6+VLOOKUP($FA291,BM,LOOKUPS!G$5,0)*$FG$6+VLOOKUP($FA291,DIV,LOOKUPS!G$7,0)*$FH$6++VLOOKUP($FA291,SIZE,LOOKUPS!G$11,0)*$FI$6)</f>
        <v/>
      </c>
      <c r="FG291" s="1" t="str">
        <f>IF(ISERROR(VLOOKUP($FA291,MOM,LOOKUPS!H$12,0)*$FB$6+VLOOKUP($FA291,STREV,LOOKUPS!H$10,0)*$FC$6+VLOOKUP($FA291,LTREV,LOOKUPS!H$9,0)*$FD$6+VLOOKUP($FA291,CFP,LOOKUPS!H$6,0)*$FE$6+VLOOKUP($FA291,EP,LOOKUPS!H$8,0)*$FF$6+VLOOKUP($FA291,BM,LOOKUPS!H$5,0)*$FG$6+VLOOKUP($FA291,DIV,LOOKUPS!H$7,0)*$FH$6++VLOOKUP($FA291,SIZE,LOOKUPS!H$11,0)*$FI$6),"",VLOOKUP($FA291,MOM,LOOKUPS!H$12,0)*$FB$6+VLOOKUP($FA291,STREV,LOOKUPS!H$10,0)*$FC$6+VLOOKUP($FA291,LTREV,LOOKUPS!H$9,0)*$FD$6+VLOOKUP($FA291,CFP,LOOKUPS!H$6,0)*$FE$6+VLOOKUP($FA291,EP,LOOKUPS!H$8,0)*$FF$6+VLOOKUP($FA291,BM,LOOKUPS!H$5,0)*$FG$6+VLOOKUP($FA291,DIV,LOOKUPS!H$7,0)*$FH$6++VLOOKUP($FA291,SIZE,LOOKUPS!H$11,0)*$FI$6)</f>
        <v/>
      </c>
      <c r="FH291" s="1" t="str">
        <f>IF(ISERROR(VLOOKUP($FA291,MOM,LOOKUPS!I$12,0)*$FB$6+VLOOKUP($FA291,STREV,LOOKUPS!I$10,0)*$FC$6+VLOOKUP($FA291,LTREV,LOOKUPS!I$9,0)*$FD$6+VLOOKUP($FA291,CFP,LOOKUPS!I$6,0)*$FE$6+VLOOKUP($FA291,EP,LOOKUPS!I$8,0)*$FF$6+VLOOKUP($FA291,BM,LOOKUPS!I$5,0)*$FG$6+VLOOKUP($FA291,DIV,LOOKUPS!I$7,0)*$FH$6++VLOOKUP($FA291,SIZE,LOOKUPS!I$11,0)*$FI$6),"",VLOOKUP($FA291,MOM,LOOKUPS!I$12,0)*$FB$6+VLOOKUP($FA291,STREV,LOOKUPS!I$10,0)*$FC$6+VLOOKUP($FA291,LTREV,LOOKUPS!I$9,0)*$FD$6+VLOOKUP($FA291,CFP,LOOKUPS!I$6,0)*$FE$6+VLOOKUP($FA291,EP,LOOKUPS!I$8,0)*$FF$6+VLOOKUP($FA291,BM,LOOKUPS!I$5,0)*$FG$6+VLOOKUP($FA291,DIV,LOOKUPS!I$7,0)*$FH$6++VLOOKUP($FA291,SIZE,LOOKUPS!I$11,0)*$FI$6)</f>
        <v/>
      </c>
      <c r="FI291" s="1" t="str">
        <f>IF(ISERROR(VLOOKUP($FA291,MOM,LOOKUPS!J$12,0)*$FB$6+VLOOKUP($FA291,STREV,LOOKUPS!J$10,0)*$FC$6+VLOOKUP($FA291,LTREV,LOOKUPS!J$9,0)*$FD$6+VLOOKUP($FA291,CFP,LOOKUPS!J$6,0)*$FE$6+VLOOKUP($FA291,EP,LOOKUPS!J$8,0)*$FF$6+VLOOKUP($FA291,BM,LOOKUPS!J$5,0)*$FG$6+VLOOKUP($FA291,DIV,LOOKUPS!J$7,0)*$FH$6++VLOOKUP($FA291,SIZE,LOOKUPS!J$11,0)*$FI$6),"",VLOOKUP($FA291,MOM,LOOKUPS!J$12,0)*$FB$6+VLOOKUP($FA291,STREV,LOOKUPS!J$10,0)*$FC$6+VLOOKUP($FA291,LTREV,LOOKUPS!J$9,0)*$FD$6+VLOOKUP($FA291,CFP,LOOKUPS!J$6,0)*$FE$6+VLOOKUP($FA291,EP,LOOKUPS!J$8,0)*$FF$6+VLOOKUP($FA291,BM,LOOKUPS!J$5,0)*$FG$6+VLOOKUP($FA291,DIV,LOOKUPS!J$7,0)*$FH$6++VLOOKUP($FA291,SIZE,LOOKUPS!J$11,0)*$FI$6)</f>
        <v/>
      </c>
      <c r="FJ291" s="1" t="str">
        <f>IF(ISERROR(VLOOKUP($FA291,MOM,LOOKUPS!K$12,0)*$FB$6+VLOOKUP($FA291,STREV,LOOKUPS!K$10,0)*$FC$6+VLOOKUP($FA291,LTREV,LOOKUPS!K$9,0)*$FD$6+VLOOKUP($FA291,CFP,LOOKUPS!K$6,0)*$FE$6+VLOOKUP($FA291,EP,LOOKUPS!K$8,0)*$FF$6+VLOOKUP($FA291,BM,LOOKUPS!K$5,0)*$FG$6+VLOOKUP($FA291,DIV,LOOKUPS!K$7,0)*$FH$6++VLOOKUP($FA291,SIZE,LOOKUPS!K$11,0)*$FI$6),"",VLOOKUP($FA291,MOM,LOOKUPS!K$12,0)*$FB$6+VLOOKUP($FA291,STREV,LOOKUPS!K$10,0)*$FC$6+VLOOKUP($FA291,LTREV,LOOKUPS!K$9,0)*$FD$6+VLOOKUP($FA291,CFP,LOOKUPS!K$6,0)*$FE$6+VLOOKUP($FA291,EP,LOOKUPS!K$8,0)*$FF$6+VLOOKUP($FA291,BM,LOOKUPS!K$5,0)*$FG$6+VLOOKUP($FA291,DIV,LOOKUPS!K$7,0)*$FH$6++VLOOKUP($FA291,SIZE,LOOKUPS!K$11,0)*$FI$6)</f>
        <v/>
      </c>
      <c r="FK291" s="1" t="str">
        <f>IF(ISERROR(VLOOKUP($FA291,MOM,LOOKUPS!L$12,0)*$FB$6+VLOOKUP($FA291,STREV,LOOKUPS!L$10,0)*$FC$6+VLOOKUP($FA291,LTREV,LOOKUPS!L$9,0)*$FD$6+VLOOKUP($FA291,CFP,LOOKUPS!L$6,0)*$FE$6+VLOOKUP($FA291,EP,LOOKUPS!L$8,0)*$FF$6+VLOOKUP($FA291,BM,LOOKUPS!L$5,0)*$FG$6+VLOOKUP($FA291,DIV,LOOKUPS!L$7,0)*$FH$6++VLOOKUP($FA291,SIZE,LOOKUPS!L$11,0)*$FI$6),"",VLOOKUP($FA291,MOM,LOOKUPS!L$12,0)*$FB$6+VLOOKUP($FA291,STREV,LOOKUPS!L$10,0)*$FC$6+VLOOKUP($FA291,LTREV,LOOKUPS!L$9,0)*$FD$6+VLOOKUP($FA291,CFP,LOOKUPS!L$6,0)*$FE$6+VLOOKUP($FA291,EP,LOOKUPS!L$8,0)*$FF$6+VLOOKUP($FA291,BM,LOOKUPS!L$5,0)*$FG$6+VLOOKUP($FA291,DIV,LOOKUPS!L$7,0)*$FH$6++VLOOKUP($FA291,SIZE,LOOKUPS!L$11,0)*$FI$6)</f>
        <v/>
      </c>
    </row>
    <row r="292" spans="1:167" x14ac:dyDescent="0.3">
      <c r="A292" s="1">
        <v>195007</v>
      </c>
      <c r="B292" s="1">
        <v>5.72</v>
      </c>
      <c r="C292" s="1">
        <v>6.05</v>
      </c>
      <c r="D292" s="1">
        <v>2.4500000000000002</v>
      </c>
      <c r="E292" s="1">
        <v>5.37</v>
      </c>
      <c r="F292" s="1">
        <v>5.55</v>
      </c>
      <c r="G292" s="1">
        <v>5.69</v>
      </c>
      <c r="H292" s="1">
        <v>6.18</v>
      </c>
      <c r="I292" s="1">
        <v>7.08</v>
      </c>
      <c r="J292" s="1">
        <v>6.26</v>
      </c>
      <c r="K292" s="1">
        <v>1.87</v>
      </c>
      <c r="M292" s="1">
        <v>194908</v>
      </c>
      <c r="N292" s="1">
        <v>3.05</v>
      </c>
      <c r="O292" s="1">
        <v>4.1900000000000004</v>
      </c>
      <c r="P292" s="1">
        <v>2.5099999999999998</v>
      </c>
      <c r="Q292" s="1">
        <v>2.3199999999999998</v>
      </c>
      <c r="R292" s="1">
        <v>2.17</v>
      </c>
      <c r="S292" s="1">
        <v>3.25</v>
      </c>
      <c r="T292" s="1">
        <v>2.57</v>
      </c>
      <c r="U292" s="1">
        <v>1.83</v>
      </c>
      <c r="V292" s="1">
        <v>2.02</v>
      </c>
      <c r="W292" s="1">
        <v>1.45</v>
      </c>
      <c r="Y292" s="1">
        <v>195407</v>
      </c>
      <c r="Z292" s="1">
        <v>11.77</v>
      </c>
      <c r="AA292" s="1">
        <v>7.72</v>
      </c>
      <c r="AB292" s="1">
        <v>7.01</v>
      </c>
      <c r="AC292" s="1">
        <v>6.12</v>
      </c>
      <c r="AD292" s="1">
        <v>6.11</v>
      </c>
      <c r="AE292" s="1">
        <v>5.94</v>
      </c>
      <c r="AF292" s="1">
        <v>7.46</v>
      </c>
      <c r="AG292" s="1">
        <v>7.12</v>
      </c>
      <c r="AH292" s="1">
        <v>5.95</v>
      </c>
      <c r="AI292" s="1">
        <v>7.56</v>
      </c>
      <c r="AK292">
        <v>197501</v>
      </c>
      <c r="AL292">
        <v>48.19</v>
      </c>
      <c r="AM292">
        <v>27.29</v>
      </c>
      <c r="AN292">
        <v>28.43</v>
      </c>
      <c r="AO292">
        <v>32.85</v>
      </c>
      <c r="AP292">
        <v>27.3</v>
      </c>
      <c r="AQ292">
        <v>26.89</v>
      </c>
      <c r="AR292">
        <v>27.82</v>
      </c>
      <c r="AS292">
        <v>29.81</v>
      </c>
      <c r="AT292">
        <v>34.54</v>
      </c>
      <c r="AU292">
        <v>26.7</v>
      </c>
      <c r="AV292">
        <v>27.93</v>
      </c>
      <c r="AW292">
        <v>27.27</v>
      </c>
      <c r="AX292">
        <v>26.46</v>
      </c>
      <c r="AY292">
        <v>27.83</v>
      </c>
      <c r="AZ292">
        <v>27.82</v>
      </c>
      <c r="BA292">
        <v>31.1</v>
      </c>
      <c r="BB292">
        <v>28.41</v>
      </c>
      <c r="BC292">
        <v>32.17</v>
      </c>
      <c r="BD292">
        <v>36.19</v>
      </c>
      <c r="BF292" s="1">
        <v>197501</v>
      </c>
      <c r="BG292" s="1">
        <v>46.69</v>
      </c>
      <c r="BH292" s="1">
        <v>26.75</v>
      </c>
      <c r="BI292" s="1">
        <v>28.27</v>
      </c>
      <c r="BJ292" s="1">
        <v>33.08</v>
      </c>
      <c r="BK292" s="1">
        <v>26.29</v>
      </c>
      <c r="BL292" s="1">
        <v>28.74</v>
      </c>
      <c r="BM292" s="1">
        <v>28.39</v>
      </c>
      <c r="BN292" s="1">
        <v>28.84</v>
      </c>
      <c r="BO292" s="1">
        <v>34.07</v>
      </c>
      <c r="BP292" s="1">
        <v>26.41</v>
      </c>
      <c r="BQ292" s="1">
        <v>26.15</v>
      </c>
      <c r="BR292" s="1">
        <v>27.87</v>
      </c>
      <c r="BS292" s="1">
        <v>29.59</v>
      </c>
      <c r="BT292" s="1">
        <v>27.96</v>
      </c>
      <c r="BU292" s="1">
        <v>28.86</v>
      </c>
      <c r="BV292" s="1">
        <v>26.71</v>
      </c>
      <c r="BW292" s="1">
        <v>30.69</v>
      </c>
      <c r="BX292" s="1">
        <v>30.95</v>
      </c>
      <c r="BY292" s="1">
        <v>36.299999999999997</v>
      </c>
      <c r="CA292" s="1">
        <v>195001</v>
      </c>
      <c r="CB292" s="1">
        <v>14.29</v>
      </c>
      <c r="CC292" s="1">
        <v>2.91</v>
      </c>
      <c r="CD292" s="1">
        <v>3.76</v>
      </c>
      <c r="CE292" s="1">
        <v>5.17</v>
      </c>
      <c r="CF292" s="1">
        <v>2.64</v>
      </c>
      <c r="CG292" s="1">
        <v>3.45</v>
      </c>
      <c r="CH292" s="1">
        <v>4.24</v>
      </c>
      <c r="CI292" s="1">
        <v>3.12</v>
      </c>
      <c r="CJ292" s="1">
        <v>6.2</v>
      </c>
      <c r="CK292" s="1">
        <v>3.08</v>
      </c>
      <c r="CL292" s="1">
        <v>2.2000000000000002</v>
      </c>
      <c r="CM292" s="1">
        <v>3.45</v>
      </c>
      <c r="CN292" s="1">
        <v>3.45</v>
      </c>
      <c r="CO292" s="1">
        <v>4.43</v>
      </c>
      <c r="CP292" s="1">
        <v>4.0599999999999996</v>
      </c>
      <c r="CQ292" s="1">
        <v>3.11</v>
      </c>
      <c r="CR292" s="1">
        <v>3.13</v>
      </c>
      <c r="CS292" s="1">
        <v>5.84</v>
      </c>
      <c r="CT292" s="1">
        <v>6.56</v>
      </c>
      <c r="CV292" s="1">
        <v>195101</v>
      </c>
      <c r="CW292" s="1">
        <v>9.7200000000000006</v>
      </c>
      <c r="CX292" s="1">
        <v>6.27</v>
      </c>
      <c r="CY292" s="1">
        <v>7.25</v>
      </c>
      <c r="CZ292" s="1">
        <v>8.34</v>
      </c>
      <c r="DA292" s="1">
        <v>6.51</v>
      </c>
      <c r="DB292" s="1">
        <v>5.72</v>
      </c>
      <c r="DC292" s="1">
        <v>7.9</v>
      </c>
      <c r="DD292" s="1">
        <v>7.39</v>
      </c>
      <c r="DE292" s="1">
        <v>8.89</v>
      </c>
      <c r="DF292" s="1">
        <v>7.19</v>
      </c>
      <c r="DG292" s="1">
        <v>5.83</v>
      </c>
      <c r="DH292" s="1">
        <v>5.79</v>
      </c>
      <c r="DI292" s="1">
        <v>5.64</v>
      </c>
      <c r="DJ292" s="1">
        <v>7.74</v>
      </c>
      <c r="DK292" s="1">
        <v>8.07</v>
      </c>
      <c r="DL292" s="1">
        <v>7.52</v>
      </c>
      <c r="DM292" s="1">
        <v>7.26</v>
      </c>
      <c r="DN292" s="1">
        <v>9.0399999999999991</v>
      </c>
      <c r="DO292" s="1">
        <v>8.73</v>
      </c>
      <c r="DQ292" s="1">
        <v>195001</v>
      </c>
      <c r="DR292" s="1">
        <v>-99.99</v>
      </c>
      <c r="DS292" s="1">
        <v>5.88</v>
      </c>
      <c r="DT292" s="1">
        <v>4.07</v>
      </c>
      <c r="DU292" s="1">
        <v>2.0299999999999998</v>
      </c>
      <c r="DV292" s="1">
        <v>6.52</v>
      </c>
      <c r="DW292" s="1">
        <v>4.51</v>
      </c>
      <c r="DX292" s="1">
        <v>4.6100000000000003</v>
      </c>
      <c r="DY292" s="1">
        <v>2.48</v>
      </c>
      <c r="DZ292" s="1">
        <v>1.91</v>
      </c>
      <c r="EA292" s="1">
        <v>6.18</v>
      </c>
      <c r="EB292" s="1">
        <v>6.86</v>
      </c>
      <c r="EC292" s="1">
        <v>4.5999999999999996</v>
      </c>
      <c r="ED292" s="1">
        <v>4.42</v>
      </c>
      <c r="EE292" s="1">
        <v>5.27</v>
      </c>
      <c r="EF292" s="1">
        <v>3.94</v>
      </c>
      <c r="EG292" s="1">
        <v>2.68</v>
      </c>
      <c r="EH292" s="1">
        <v>2.29</v>
      </c>
      <c r="EI292" s="1">
        <v>2.39</v>
      </c>
      <c r="EJ292" s="1">
        <v>1.43</v>
      </c>
      <c r="EL292">
        <v>195001</v>
      </c>
      <c r="EM292">
        <v>1.7</v>
      </c>
      <c r="EN292">
        <v>3.36</v>
      </c>
      <c r="EO292">
        <v>0.14000000000000001</v>
      </c>
      <c r="EP292">
        <v>0.09</v>
      </c>
      <c r="ER292" s="1">
        <v>195007</v>
      </c>
      <c r="ES292" s="1">
        <v>-0.47</v>
      </c>
      <c r="EU292" s="1">
        <v>194908</v>
      </c>
      <c r="EV292" s="1">
        <v>1.1399999999999999</v>
      </c>
      <c r="EX292" s="1">
        <v>195407</v>
      </c>
      <c r="EY292" s="1">
        <v>0.66</v>
      </c>
      <c r="FA292" s="1">
        <v>195007</v>
      </c>
      <c r="FB292" s="1" t="str">
        <f>IF(ISERROR(VLOOKUP($FA292,MOM,LOOKUPS!C$12,0)*$FB$6+VLOOKUP($FA292,STREV,LOOKUPS!C$10,0)*$FC$6+VLOOKUP($FA292,LTREV,LOOKUPS!C$9,0)*$FD$6+VLOOKUP($FA292,CFP,LOOKUPS!C$6,0)*$FE$6+VLOOKUP($FA292,EP,LOOKUPS!C$8,0)*$FF$6+VLOOKUP($FA292,BM,LOOKUPS!C$5,0)*$FG$6+VLOOKUP($FA292,DIV,LOOKUPS!C$7,0)*$FH$6++VLOOKUP($FA292,SIZE,LOOKUPS!C$11,0)*$FI$6),"",VLOOKUP($FA292,MOM,LOOKUPS!C$12,0)*$FB$6+VLOOKUP($FA292,STREV,LOOKUPS!C$10,0)*$FC$6+VLOOKUP($FA292,LTREV,LOOKUPS!C$9,0)*$FD$6+VLOOKUP($FA292,CFP,LOOKUPS!C$6,0)*$FE$6+VLOOKUP($FA292,EP,LOOKUPS!C$8,0)*$FF$6+VLOOKUP($FA292,BM,LOOKUPS!C$5,0)*$FG$6+VLOOKUP($FA292,DIV,LOOKUPS!C$7,0)*$FH$6++VLOOKUP($FA292,SIZE,LOOKUPS!C$11,0)*$FI$6)</f>
        <v/>
      </c>
      <c r="FC292" s="1" t="str">
        <f>IF(ISERROR(VLOOKUP($FA292,MOM,LOOKUPS!D$12,0)*$FB$6+VLOOKUP($FA292,STREV,LOOKUPS!D$10,0)*$FC$6+VLOOKUP($FA292,LTREV,LOOKUPS!D$9,0)*$FD$6+VLOOKUP($FA292,CFP,LOOKUPS!D$6,0)*$FE$6+VLOOKUP($FA292,EP,LOOKUPS!D$8,0)*$FF$6+VLOOKUP($FA292,BM,LOOKUPS!D$5,0)*$FG$6+VLOOKUP($FA292,DIV,LOOKUPS!D$7,0)*$FH$6++VLOOKUP($FA292,SIZE,LOOKUPS!D$11,0)*$FI$6),"",VLOOKUP($FA292,MOM,LOOKUPS!D$12,0)*$FB$6+VLOOKUP($FA292,STREV,LOOKUPS!D$10,0)*$FC$6+VLOOKUP($FA292,LTREV,LOOKUPS!D$9,0)*$FD$6+VLOOKUP($FA292,CFP,LOOKUPS!D$6,0)*$FE$6+VLOOKUP($FA292,EP,LOOKUPS!D$8,0)*$FF$6+VLOOKUP($FA292,BM,LOOKUPS!D$5,0)*$FG$6+VLOOKUP($FA292,DIV,LOOKUPS!D$7,0)*$FH$6++VLOOKUP($FA292,SIZE,LOOKUPS!D$11,0)*$FI$6)</f>
        <v/>
      </c>
      <c r="FD292" s="1" t="str">
        <f>IF(ISERROR(VLOOKUP($FA292,MOM,LOOKUPS!E$12,0)*$FB$6+VLOOKUP($FA292,STREV,LOOKUPS!E$10,0)*$FC$6+VLOOKUP($FA292,LTREV,LOOKUPS!E$9,0)*$FD$6+VLOOKUP($FA292,CFP,LOOKUPS!E$6,0)*$FE$6+VLOOKUP($FA292,EP,LOOKUPS!E$8,0)*$FF$6+VLOOKUP($FA292,BM,LOOKUPS!E$5,0)*$FG$6+VLOOKUP($FA292,DIV,LOOKUPS!E$7,0)*$FH$6++VLOOKUP($FA292,SIZE,LOOKUPS!E$11,0)*$FI$6),"",VLOOKUP($FA292,MOM,LOOKUPS!E$12,0)*$FB$6+VLOOKUP($FA292,STREV,LOOKUPS!E$10,0)*$FC$6+VLOOKUP($FA292,LTREV,LOOKUPS!E$9,0)*$FD$6+VLOOKUP($FA292,CFP,LOOKUPS!E$6,0)*$FE$6+VLOOKUP($FA292,EP,LOOKUPS!E$8,0)*$FF$6+VLOOKUP($FA292,BM,LOOKUPS!E$5,0)*$FG$6+VLOOKUP($FA292,DIV,LOOKUPS!E$7,0)*$FH$6++VLOOKUP($FA292,SIZE,LOOKUPS!E$11,0)*$FI$6)</f>
        <v/>
      </c>
      <c r="FE292" s="1" t="str">
        <f>IF(ISERROR(VLOOKUP($FA292,MOM,LOOKUPS!F$12,0)*$FB$6+VLOOKUP($FA292,STREV,LOOKUPS!F$10,0)*$FC$6+VLOOKUP($FA292,LTREV,LOOKUPS!F$9,0)*$FD$6+VLOOKUP($FA292,CFP,LOOKUPS!F$6,0)*$FE$6+VLOOKUP($FA292,EP,LOOKUPS!F$8,0)*$FF$6+VLOOKUP($FA292,BM,LOOKUPS!F$5,0)*$FG$6+VLOOKUP($FA292,DIV,LOOKUPS!F$7,0)*$FH$6++VLOOKUP($FA292,SIZE,LOOKUPS!F$11,0)*$FI$6),"",VLOOKUP($FA292,MOM,LOOKUPS!F$12,0)*$FB$6+VLOOKUP($FA292,STREV,LOOKUPS!F$10,0)*$FC$6+VLOOKUP($FA292,LTREV,LOOKUPS!F$9,0)*$FD$6+VLOOKUP($FA292,CFP,LOOKUPS!F$6,0)*$FE$6+VLOOKUP($FA292,EP,LOOKUPS!F$8,0)*$FF$6+VLOOKUP($FA292,BM,LOOKUPS!F$5,0)*$FG$6+VLOOKUP($FA292,DIV,LOOKUPS!F$7,0)*$FH$6++VLOOKUP($FA292,SIZE,LOOKUPS!F$11,0)*$FI$6)</f>
        <v/>
      </c>
      <c r="FF292" s="1" t="str">
        <f>IF(ISERROR(VLOOKUP($FA292,MOM,LOOKUPS!G$12,0)*$FB$6+VLOOKUP($FA292,STREV,LOOKUPS!G$10,0)*$FC$6+VLOOKUP($FA292,LTREV,LOOKUPS!G$9,0)*$FD$6+VLOOKUP($FA292,CFP,LOOKUPS!G$6,0)*$FE$6+VLOOKUP($FA292,EP,LOOKUPS!G$8,0)*$FF$6+VLOOKUP($FA292,BM,LOOKUPS!G$5,0)*$FG$6+VLOOKUP($FA292,DIV,LOOKUPS!G$7,0)*$FH$6++VLOOKUP($FA292,SIZE,LOOKUPS!G$11,0)*$FI$6),"",VLOOKUP($FA292,MOM,LOOKUPS!G$12,0)*$FB$6+VLOOKUP($FA292,STREV,LOOKUPS!G$10,0)*$FC$6+VLOOKUP($FA292,LTREV,LOOKUPS!G$9,0)*$FD$6+VLOOKUP($FA292,CFP,LOOKUPS!G$6,0)*$FE$6+VLOOKUP($FA292,EP,LOOKUPS!G$8,0)*$FF$6+VLOOKUP($FA292,BM,LOOKUPS!G$5,0)*$FG$6+VLOOKUP($FA292,DIV,LOOKUPS!G$7,0)*$FH$6++VLOOKUP($FA292,SIZE,LOOKUPS!G$11,0)*$FI$6)</f>
        <v/>
      </c>
      <c r="FG292" s="1" t="str">
        <f>IF(ISERROR(VLOOKUP($FA292,MOM,LOOKUPS!H$12,0)*$FB$6+VLOOKUP($FA292,STREV,LOOKUPS!H$10,0)*$FC$6+VLOOKUP($FA292,LTREV,LOOKUPS!H$9,0)*$FD$6+VLOOKUP($FA292,CFP,LOOKUPS!H$6,0)*$FE$6+VLOOKUP($FA292,EP,LOOKUPS!H$8,0)*$FF$6+VLOOKUP($FA292,BM,LOOKUPS!H$5,0)*$FG$6+VLOOKUP($FA292,DIV,LOOKUPS!H$7,0)*$FH$6++VLOOKUP($FA292,SIZE,LOOKUPS!H$11,0)*$FI$6),"",VLOOKUP($FA292,MOM,LOOKUPS!H$12,0)*$FB$6+VLOOKUP($FA292,STREV,LOOKUPS!H$10,0)*$FC$6+VLOOKUP($FA292,LTREV,LOOKUPS!H$9,0)*$FD$6+VLOOKUP($FA292,CFP,LOOKUPS!H$6,0)*$FE$6+VLOOKUP($FA292,EP,LOOKUPS!H$8,0)*$FF$6+VLOOKUP($FA292,BM,LOOKUPS!H$5,0)*$FG$6+VLOOKUP($FA292,DIV,LOOKUPS!H$7,0)*$FH$6++VLOOKUP($FA292,SIZE,LOOKUPS!H$11,0)*$FI$6)</f>
        <v/>
      </c>
      <c r="FH292" s="1" t="str">
        <f>IF(ISERROR(VLOOKUP($FA292,MOM,LOOKUPS!I$12,0)*$FB$6+VLOOKUP($FA292,STREV,LOOKUPS!I$10,0)*$FC$6+VLOOKUP($FA292,LTREV,LOOKUPS!I$9,0)*$FD$6+VLOOKUP($FA292,CFP,LOOKUPS!I$6,0)*$FE$6+VLOOKUP($FA292,EP,LOOKUPS!I$8,0)*$FF$6+VLOOKUP($FA292,BM,LOOKUPS!I$5,0)*$FG$6+VLOOKUP($FA292,DIV,LOOKUPS!I$7,0)*$FH$6++VLOOKUP($FA292,SIZE,LOOKUPS!I$11,0)*$FI$6),"",VLOOKUP($FA292,MOM,LOOKUPS!I$12,0)*$FB$6+VLOOKUP($FA292,STREV,LOOKUPS!I$10,0)*$FC$6+VLOOKUP($FA292,LTREV,LOOKUPS!I$9,0)*$FD$6+VLOOKUP($FA292,CFP,LOOKUPS!I$6,0)*$FE$6+VLOOKUP($FA292,EP,LOOKUPS!I$8,0)*$FF$6+VLOOKUP($FA292,BM,LOOKUPS!I$5,0)*$FG$6+VLOOKUP($FA292,DIV,LOOKUPS!I$7,0)*$FH$6++VLOOKUP($FA292,SIZE,LOOKUPS!I$11,0)*$FI$6)</f>
        <v/>
      </c>
      <c r="FI292" s="1" t="str">
        <f>IF(ISERROR(VLOOKUP($FA292,MOM,LOOKUPS!J$12,0)*$FB$6+VLOOKUP($FA292,STREV,LOOKUPS!J$10,0)*$FC$6+VLOOKUP($FA292,LTREV,LOOKUPS!J$9,0)*$FD$6+VLOOKUP($FA292,CFP,LOOKUPS!J$6,0)*$FE$6+VLOOKUP($FA292,EP,LOOKUPS!J$8,0)*$FF$6+VLOOKUP($FA292,BM,LOOKUPS!J$5,0)*$FG$6+VLOOKUP($FA292,DIV,LOOKUPS!J$7,0)*$FH$6++VLOOKUP($FA292,SIZE,LOOKUPS!J$11,0)*$FI$6),"",VLOOKUP($FA292,MOM,LOOKUPS!J$12,0)*$FB$6+VLOOKUP($FA292,STREV,LOOKUPS!J$10,0)*$FC$6+VLOOKUP($FA292,LTREV,LOOKUPS!J$9,0)*$FD$6+VLOOKUP($FA292,CFP,LOOKUPS!J$6,0)*$FE$6+VLOOKUP($FA292,EP,LOOKUPS!J$8,0)*$FF$6+VLOOKUP($FA292,BM,LOOKUPS!J$5,0)*$FG$6+VLOOKUP($FA292,DIV,LOOKUPS!J$7,0)*$FH$6++VLOOKUP($FA292,SIZE,LOOKUPS!J$11,0)*$FI$6)</f>
        <v/>
      </c>
      <c r="FJ292" s="1" t="str">
        <f>IF(ISERROR(VLOOKUP($FA292,MOM,LOOKUPS!K$12,0)*$FB$6+VLOOKUP($FA292,STREV,LOOKUPS!K$10,0)*$FC$6+VLOOKUP($FA292,LTREV,LOOKUPS!K$9,0)*$FD$6+VLOOKUP($FA292,CFP,LOOKUPS!K$6,0)*$FE$6+VLOOKUP($FA292,EP,LOOKUPS!K$8,0)*$FF$6+VLOOKUP($FA292,BM,LOOKUPS!K$5,0)*$FG$6+VLOOKUP($FA292,DIV,LOOKUPS!K$7,0)*$FH$6++VLOOKUP($FA292,SIZE,LOOKUPS!K$11,0)*$FI$6),"",VLOOKUP($FA292,MOM,LOOKUPS!K$12,0)*$FB$6+VLOOKUP($FA292,STREV,LOOKUPS!K$10,0)*$FC$6+VLOOKUP($FA292,LTREV,LOOKUPS!K$9,0)*$FD$6+VLOOKUP($FA292,CFP,LOOKUPS!K$6,0)*$FE$6+VLOOKUP($FA292,EP,LOOKUPS!K$8,0)*$FF$6+VLOOKUP($FA292,BM,LOOKUPS!K$5,0)*$FG$6+VLOOKUP($FA292,DIV,LOOKUPS!K$7,0)*$FH$6++VLOOKUP($FA292,SIZE,LOOKUPS!K$11,0)*$FI$6)</f>
        <v/>
      </c>
      <c r="FK292" s="1" t="str">
        <f>IF(ISERROR(VLOOKUP($FA292,MOM,LOOKUPS!L$12,0)*$FB$6+VLOOKUP($FA292,STREV,LOOKUPS!L$10,0)*$FC$6+VLOOKUP($FA292,LTREV,LOOKUPS!L$9,0)*$FD$6+VLOOKUP($FA292,CFP,LOOKUPS!L$6,0)*$FE$6+VLOOKUP($FA292,EP,LOOKUPS!L$8,0)*$FF$6+VLOOKUP($FA292,BM,LOOKUPS!L$5,0)*$FG$6+VLOOKUP($FA292,DIV,LOOKUPS!L$7,0)*$FH$6++VLOOKUP($FA292,SIZE,LOOKUPS!L$11,0)*$FI$6),"",VLOOKUP($FA292,MOM,LOOKUPS!L$12,0)*$FB$6+VLOOKUP($FA292,STREV,LOOKUPS!L$10,0)*$FC$6+VLOOKUP($FA292,LTREV,LOOKUPS!L$9,0)*$FD$6+VLOOKUP($FA292,CFP,LOOKUPS!L$6,0)*$FE$6+VLOOKUP($FA292,EP,LOOKUPS!L$8,0)*$FF$6+VLOOKUP($FA292,BM,LOOKUPS!L$5,0)*$FG$6+VLOOKUP($FA292,DIV,LOOKUPS!L$7,0)*$FH$6++VLOOKUP($FA292,SIZE,LOOKUPS!L$11,0)*$FI$6)</f>
        <v/>
      </c>
    </row>
    <row r="293" spans="1:167" x14ac:dyDescent="0.3">
      <c r="A293" s="1">
        <v>195008</v>
      </c>
      <c r="B293" s="1">
        <v>4.47</v>
      </c>
      <c r="C293" s="1">
        <v>3.95</v>
      </c>
      <c r="D293" s="1">
        <v>4.53</v>
      </c>
      <c r="E293" s="1">
        <v>5.48</v>
      </c>
      <c r="F293" s="1">
        <v>3.6</v>
      </c>
      <c r="G293" s="1">
        <v>4.2300000000000004</v>
      </c>
      <c r="H293" s="1">
        <v>4.57</v>
      </c>
      <c r="I293" s="1">
        <v>5.99</v>
      </c>
      <c r="J293" s="1">
        <v>6.43</v>
      </c>
      <c r="K293" s="1">
        <v>7.17</v>
      </c>
      <c r="M293" s="1">
        <v>194909</v>
      </c>
      <c r="N293" s="1">
        <v>5.83</v>
      </c>
      <c r="O293" s="1">
        <v>5.5</v>
      </c>
      <c r="P293" s="1">
        <v>4.3099999999999996</v>
      </c>
      <c r="Q293" s="1">
        <v>4</v>
      </c>
      <c r="R293" s="1">
        <v>4.46</v>
      </c>
      <c r="S293" s="1">
        <v>3.38</v>
      </c>
      <c r="T293" s="1">
        <v>3.77</v>
      </c>
      <c r="U293" s="1">
        <v>4.58</v>
      </c>
      <c r="V293" s="1">
        <v>4.47</v>
      </c>
      <c r="W293" s="1">
        <v>2.7</v>
      </c>
      <c r="Y293" s="1">
        <v>195408</v>
      </c>
      <c r="Z293" s="1">
        <v>-0.46</v>
      </c>
      <c r="AA293" s="1">
        <v>-2.04</v>
      </c>
      <c r="AB293" s="1">
        <v>0.72</v>
      </c>
      <c r="AC293" s="1">
        <v>-0.5</v>
      </c>
      <c r="AD293" s="1">
        <v>-0.73</v>
      </c>
      <c r="AE293" s="1">
        <v>-0.89</v>
      </c>
      <c r="AF293" s="1">
        <v>-1.56</v>
      </c>
      <c r="AG293" s="1">
        <v>-1.65</v>
      </c>
      <c r="AH293" s="1">
        <v>-0.53</v>
      </c>
      <c r="AI293" s="1">
        <v>-1.6</v>
      </c>
      <c r="AK293">
        <v>197502</v>
      </c>
      <c r="AL293">
        <v>7.75</v>
      </c>
      <c r="AM293">
        <v>7.46</v>
      </c>
      <c r="AN293">
        <v>4.78</v>
      </c>
      <c r="AO293">
        <v>3.82</v>
      </c>
      <c r="AP293">
        <v>7.78</v>
      </c>
      <c r="AQ293">
        <v>6.27</v>
      </c>
      <c r="AR293">
        <v>4.6399999999999997</v>
      </c>
      <c r="AS293">
        <v>4.18</v>
      </c>
      <c r="AT293">
        <v>3.68</v>
      </c>
      <c r="AU293">
        <v>10.029999999999999</v>
      </c>
      <c r="AV293">
        <v>5.44</v>
      </c>
      <c r="AW293">
        <v>6.73</v>
      </c>
      <c r="AX293">
        <v>5.74</v>
      </c>
      <c r="AY293">
        <v>3.9</v>
      </c>
      <c r="AZ293">
        <v>5.39</v>
      </c>
      <c r="BA293">
        <v>4.1900000000000004</v>
      </c>
      <c r="BB293">
        <v>4.17</v>
      </c>
      <c r="BC293">
        <v>3.21</v>
      </c>
      <c r="BD293">
        <v>4.01</v>
      </c>
      <c r="BF293" s="1">
        <v>197502</v>
      </c>
      <c r="BG293" s="1">
        <v>5.94</v>
      </c>
      <c r="BH293" s="1">
        <v>7.99</v>
      </c>
      <c r="BI293" s="1">
        <v>4.66</v>
      </c>
      <c r="BJ293" s="1">
        <v>3.67</v>
      </c>
      <c r="BK293" s="1">
        <v>8.69</v>
      </c>
      <c r="BL293" s="1">
        <v>6.03</v>
      </c>
      <c r="BM293" s="1">
        <v>4.38</v>
      </c>
      <c r="BN293" s="1">
        <v>4</v>
      </c>
      <c r="BO293" s="1">
        <v>3.54</v>
      </c>
      <c r="BP293" s="1">
        <v>9.3699999999999992</v>
      </c>
      <c r="BQ293" s="1">
        <v>7.92</v>
      </c>
      <c r="BR293" s="1">
        <v>6.3</v>
      </c>
      <c r="BS293" s="1">
        <v>5.77</v>
      </c>
      <c r="BT293" s="1">
        <v>5.42</v>
      </c>
      <c r="BU293" s="1">
        <v>3.24</v>
      </c>
      <c r="BV293" s="1">
        <v>4.03</v>
      </c>
      <c r="BW293" s="1">
        <v>3.98</v>
      </c>
      <c r="BX293" s="1">
        <v>3.22</v>
      </c>
      <c r="BY293" s="1">
        <v>3.78</v>
      </c>
      <c r="CA293" s="1">
        <v>195002</v>
      </c>
      <c r="CB293" s="1">
        <v>9.3800000000000008</v>
      </c>
      <c r="CC293" s="1">
        <v>1.52</v>
      </c>
      <c r="CD293" s="1">
        <v>2.29</v>
      </c>
      <c r="CE293" s="1">
        <v>0.96</v>
      </c>
      <c r="CF293" s="1">
        <v>1.67</v>
      </c>
      <c r="CG293" s="1">
        <v>1.77</v>
      </c>
      <c r="CH293" s="1">
        <v>1.97</v>
      </c>
      <c r="CI293" s="1">
        <v>2.17</v>
      </c>
      <c r="CJ293" s="1">
        <v>0.71</v>
      </c>
      <c r="CK293" s="1">
        <v>2.4</v>
      </c>
      <c r="CL293" s="1">
        <v>0.94</v>
      </c>
      <c r="CM293" s="1">
        <v>1.22</v>
      </c>
      <c r="CN293" s="1">
        <v>2.3199999999999998</v>
      </c>
      <c r="CO293" s="1">
        <v>1.8</v>
      </c>
      <c r="CP293" s="1">
        <v>2.14</v>
      </c>
      <c r="CQ293" s="1">
        <v>2.88</v>
      </c>
      <c r="CR293" s="1">
        <v>1.45</v>
      </c>
      <c r="CS293" s="1">
        <v>0.73</v>
      </c>
      <c r="CT293" s="1">
        <v>0.69</v>
      </c>
      <c r="CV293" s="1">
        <v>195102</v>
      </c>
      <c r="CW293" s="1">
        <v>-0.28999999999999998</v>
      </c>
      <c r="CX293" s="1">
        <v>1.51</v>
      </c>
      <c r="CY293" s="1">
        <v>1.46</v>
      </c>
      <c r="CZ293" s="1">
        <v>1.23</v>
      </c>
      <c r="DA293" s="1">
        <v>1.78</v>
      </c>
      <c r="DB293" s="1">
        <v>1.01</v>
      </c>
      <c r="DC293" s="1">
        <v>1.83</v>
      </c>
      <c r="DD293" s="1">
        <v>1.44</v>
      </c>
      <c r="DE293" s="1">
        <v>0.96</v>
      </c>
      <c r="DF293" s="1">
        <v>1.79</v>
      </c>
      <c r="DG293" s="1">
        <v>1.78</v>
      </c>
      <c r="DH293" s="1">
        <v>0.98</v>
      </c>
      <c r="DI293" s="1">
        <v>1.05</v>
      </c>
      <c r="DJ293" s="1">
        <v>1.99</v>
      </c>
      <c r="DK293" s="1">
        <v>1.66</v>
      </c>
      <c r="DL293" s="1">
        <v>1.1299999999999999</v>
      </c>
      <c r="DM293" s="1">
        <v>1.76</v>
      </c>
      <c r="DN293" s="1">
        <v>0.82</v>
      </c>
      <c r="DO293" s="1">
        <v>1.1000000000000001</v>
      </c>
      <c r="DQ293" s="1">
        <v>195002</v>
      </c>
      <c r="DR293" s="1">
        <v>-99.99</v>
      </c>
      <c r="DS293" s="1">
        <v>2.57</v>
      </c>
      <c r="DT293" s="1">
        <v>1.1000000000000001</v>
      </c>
      <c r="DU293" s="1">
        <v>1.51</v>
      </c>
      <c r="DV293" s="1">
        <v>2.52</v>
      </c>
      <c r="DW293" s="1">
        <v>2.12</v>
      </c>
      <c r="DX293" s="1">
        <v>0.65</v>
      </c>
      <c r="DY293" s="1">
        <v>1.58</v>
      </c>
      <c r="DZ293" s="1">
        <v>1.42</v>
      </c>
      <c r="EA293" s="1">
        <v>2.7</v>
      </c>
      <c r="EB293" s="1">
        <v>2.34</v>
      </c>
      <c r="EC293" s="1">
        <v>2.66</v>
      </c>
      <c r="ED293" s="1">
        <v>1.59</v>
      </c>
      <c r="EE293" s="1">
        <v>0.15</v>
      </c>
      <c r="EF293" s="1">
        <v>1.1499999999999999</v>
      </c>
      <c r="EG293" s="1">
        <v>1.49</v>
      </c>
      <c r="EH293" s="1">
        <v>1.67</v>
      </c>
      <c r="EI293" s="1">
        <v>2.15</v>
      </c>
      <c r="EJ293" s="1">
        <v>0.7</v>
      </c>
      <c r="EL293">
        <v>195002</v>
      </c>
      <c r="EM293">
        <v>1.48</v>
      </c>
      <c r="EN293">
        <v>0.04</v>
      </c>
      <c r="EO293">
        <v>-0.81</v>
      </c>
      <c r="EP293">
        <v>0.09</v>
      </c>
      <c r="ER293" s="1">
        <v>195008</v>
      </c>
      <c r="ES293" s="1">
        <v>3.21</v>
      </c>
      <c r="EU293" s="1">
        <v>194909</v>
      </c>
      <c r="EV293" s="1">
        <v>0.44</v>
      </c>
      <c r="EX293" s="1">
        <v>195408</v>
      </c>
      <c r="EY293" s="1">
        <v>0.05</v>
      </c>
      <c r="FA293" s="1">
        <v>195008</v>
      </c>
      <c r="FB293" s="1" t="str">
        <f>IF(ISERROR(VLOOKUP($FA293,MOM,LOOKUPS!C$12,0)*$FB$6+VLOOKUP($FA293,STREV,LOOKUPS!C$10,0)*$FC$6+VLOOKUP($FA293,LTREV,LOOKUPS!C$9,0)*$FD$6+VLOOKUP($FA293,CFP,LOOKUPS!C$6,0)*$FE$6+VLOOKUP($FA293,EP,LOOKUPS!C$8,0)*$FF$6+VLOOKUP($FA293,BM,LOOKUPS!C$5,0)*$FG$6+VLOOKUP($FA293,DIV,LOOKUPS!C$7,0)*$FH$6++VLOOKUP($FA293,SIZE,LOOKUPS!C$11,0)*$FI$6),"",VLOOKUP($FA293,MOM,LOOKUPS!C$12,0)*$FB$6+VLOOKUP($FA293,STREV,LOOKUPS!C$10,0)*$FC$6+VLOOKUP($FA293,LTREV,LOOKUPS!C$9,0)*$FD$6+VLOOKUP($FA293,CFP,LOOKUPS!C$6,0)*$FE$6+VLOOKUP($FA293,EP,LOOKUPS!C$8,0)*$FF$6+VLOOKUP($FA293,BM,LOOKUPS!C$5,0)*$FG$6+VLOOKUP($FA293,DIV,LOOKUPS!C$7,0)*$FH$6++VLOOKUP($FA293,SIZE,LOOKUPS!C$11,0)*$FI$6)</f>
        <v/>
      </c>
      <c r="FC293" s="1" t="str">
        <f>IF(ISERROR(VLOOKUP($FA293,MOM,LOOKUPS!D$12,0)*$FB$6+VLOOKUP($FA293,STREV,LOOKUPS!D$10,0)*$FC$6+VLOOKUP($FA293,LTREV,LOOKUPS!D$9,0)*$FD$6+VLOOKUP($FA293,CFP,LOOKUPS!D$6,0)*$FE$6+VLOOKUP($FA293,EP,LOOKUPS!D$8,0)*$FF$6+VLOOKUP($FA293,BM,LOOKUPS!D$5,0)*$FG$6+VLOOKUP($FA293,DIV,LOOKUPS!D$7,0)*$FH$6++VLOOKUP($FA293,SIZE,LOOKUPS!D$11,0)*$FI$6),"",VLOOKUP($FA293,MOM,LOOKUPS!D$12,0)*$FB$6+VLOOKUP($FA293,STREV,LOOKUPS!D$10,0)*$FC$6+VLOOKUP($FA293,LTREV,LOOKUPS!D$9,0)*$FD$6+VLOOKUP($FA293,CFP,LOOKUPS!D$6,0)*$FE$6+VLOOKUP($FA293,EP,LOOKUPS!D$8,0)*$FF$6+VLOOKUP($FA293,BM,LOOKUPS!D$5,0)*$FG$6+VLOOKUP($FA293,DIV,LOOKUPS!D$7,0)*$FH$6++VLOOKUP($FA293,SIZE,LOOKUPS!D$11,0)*$FI$6)</f>
        <v/>
      </c>
      <c r="FD293" s="1" t="str">
        <f>IF(ISERROR(VLOOKUP($FA293,MOM,LOOKUPS!E$12,0)*$FB$6+VLOOKUP($FA293,STREV,LOOKUPS!E$10,0)*$FC$6+VLOOKUP($FA293,LTREV,LOOKUPS!E$9,0)*$FD$6+VLOOKUP($FA293,CFP,LOOKUPS!E$6,0)*$FE$6+VLOOKUP($FA293,EP,LOOKUPS!E$8,0)*$FF$6+VLOOKUP($FA293,BM,LOOKUPS!E$5,0)*$FG$6+VLOOKUP($FA293,DIV,LOOKUPS!E$7,0)*$FH$6++VLOOKUP($FA293,SIZE,LOOKUPS!E$11,0)*$FI$6),"",VLOOKUP($FA293,MOM,LOOKUPS!E$12,0)*$FB$6+VLOOKUP($FA293,STREV,LOOKUPS!E$10,0)*$FC$6+VLOOKUP($FA293,LTREV,LOOKUPS!E$9,0)*$FD$6+VLOOKUP($FA293,CFP,LOOKUPS!E$6,0)*$FE$6+VLOOKUP($FA293,EP,LOOKUPS!E$8,0)*$FF$6+VLOOKUP($FA293,BM,LOOKUPS!E$5,0)*$FG$6+VLOOKUP($FA293,DIV,LOOKUPS!E$7,0)*$FH$6++VLOOKUP($FA293,SIZE,LOOKUPS!E$11,0)*$FI$6)</f>
        <v/>
      </c>
      <c r="FE293" s="1" t="str">
        <f>IF(ISERROR(VLOOKUP($FA293,MOM,LOOKUPS!F$12,0)*$FB$6+VLOOKUP($FA293,STREV,LOOKUPS!F$10,0)*$FC$6+VLOOKUP($FA293,LTREV,LOOKUPS!F$9,0)*$FD$6+VLOOKUP($FA293,CFP,LOOKUPS!F$6,0)*$FE$6+VLOOKUP($FA293,EP,LOOKUPS!F$8,0)*$FF$6+VLOOKUP($FA293,BM,LOOKUPS!F$5,0)*$FG$6+VLOOKUP($FA293,DIV,LOOKUPS!F$7,0)*$FH$6++VLOOKUP($FA293,SIZE,LOOKUPS!F$11,0)*$FI$6),"",VLOOKUP($FA293,MOM,LOOKUPS!F$12,0)*$FB$6+VLOOKUP($FA293,STREV,LOOKUPS!F$10,0)*$FC$6+VLOOKUP($FA293,LTREV,LOOKUPS!F$9,0)*$FD$6+VLOOKUP($FA293,CFP,LOOKUPS!F$6,0)*$FE$6+VLOOKUP($FA293,EP,LOOKUPS!F$8,0)*$FF$6+VLOOKUP($FA293,BM,LOOKUPS!F$5,0)*$FG$6+VLOOKUP($FA293,DIV,LOOKUPS!F$7,0)*$FH$6++VLOOKUP($FA293,SIZE,LOOKUPS!F$11,0)*$FI$6)</f>
        <v/>
      </c>
      <c r="FF293" s="1" t="str">
        <f>IF(ISERROR(VLOOKUP($FA293,MOM,LOOKUPS!G$12,0)*$FB$6+VLOOKUP($FA293,STREV,LOOKUPS!G$10,0)*$FC$6+VLOOKUP($FA293,LTREV,LOOKUPS!G$9,0)*$FD$6+VLOOKUP($FA293,CFP,LOOKUPS!G$6,0)*$FE$6+VLOOKUP($FA293,EP,LOOKUPS!G$8,0)*$FF$6+VLOOKUP($FA293,BM,LOOKUPS!G$5,0)*$FG$6+VLOOKUP($FA293,DIV,LOOKUPS!G$7,0)*$FH$6++VLOOKUP($FA293,SIZE,LOOKUPS!G$11,0)*$FI$6),"",VLOOKUP($FA293,MOM,LOOKUPS!G$12,0)*$FB$6+VLOOKUP($FA293,STREV,LOOKUPS!G$10,0)*$FC$6+VLOOKUP($FA293,LTREV,LOOKUPS!G$9,0)*$FD$6+VLOOKUP($FA293,CFP,LOOKUPS!G$6,0)*$FE$6+VLOOKUP($FA293,EP,LOOKUPS!G$8,0)*$FF$6+VLOOKUP($FA293,BM,LOOKUPS!G$5,0)*$FG$6+VLOOKUP($FA293,DIV,LOOKUPS!G$7,0)*$FH$6++VLOOKUP($FA293,SIZE,LOOKUPS!G$11,0)*$FI$6)</f>
        <v/>
      </c>
      <c r="FG293" s="1" t="str">
        <f>IF(ISERROR(VLOOKUP($FA293,MOM,LOOKUPS!H$12,0)*$FB$6+VLOOKUP($FA293,STREV,LOOKUPS!H$10,0)*$FC$6+VLOOKUP($FA293,LTREV,LOOKUPS!H$9,0)*$FD$6+VLOOKUP($FA293,CFP,LOOKUPS!H$6,0)*$FE$6+VLOOKUP($FA293,EP,LOOKUPS!H$8,0)*$FF$6+VLOOKUP($FA293,BM,LOOKUPS!H$5,0)*$FG$6+VLOOKUP($FA293,DIV,LOOKUPS!H$7,0)*$FH$6++VLOOKUP($FA293,SIZE,LOOKUPS!H$11,0)*$FI$6),"",VLOOKUP($FA293,MOM,LOOKUPS!H$12,0)*$FB$6+VLOOKUP($FA293,STREV,LOOKUPS!H$10,0)*$FC$6+VLOOKUP($FA293,LTREV,LOOKUPS!H$9,0)*$FD$6+VLOOKUP($FA293,CFP,LOOKUPS!H$6,0)*$FE$6+VLOOKUP($FA293,EP,LOOKUPS!H$8,0)*$FF$6+VLOOKUP($FA293,BM,LOOKUPS!H$5,0)*$FG$6+VLOOKUP($FA293,DIV,LOOKUPS!H$7,0)*$FH$6++VLOOKUP($FA293,SIZE,LOOKUPS!H$11,0)*$FI$6)</f>
        <v/>
      </c>
      <c r="FH293" s="1" t="str">
        <f>IF(ISERROR(VLOOKUP($FA293,MOM,LOOKUPS!I$12,0)*$FB$6+VLOOKUP($FA293,STREV,LOOKUPS!I$10,0)*$FC$6+VLOOKUP($FA293,LTREV,LOOKUPS!I$9,0)*$FD$6+VLOOKUP($FA293,CFP,LOOKUPS!I$6,0)*$FE$6+VLOOKUP($FA293,EP,LOOKUPS!I$8,0)*$FF$6+VLOOKUP($FA293,BM,LOOKUPS!I$5,0)*$FG$6+VLOOKUP($FA293,DIV,LOOKUPS!I$7,0)*$FH$6++VLOOKUP($FA293,SIZE,LOOKUPS!I$11,0)*$FI$6),"",VLOOKUP($FA293,MOM,LOOKUPS!I$12,0)*$FB$6+VLOOKUP($FA293,STREV,LOOKUPS!I$10,0)*$FC$6+VLOOKUP($FA293,LTREV,LOOKUPS!I$9,0)*$FD$6+VLOOKUP($FA293,CFP,LOOKUPS!I$6,0)*$FE$6+VLOOKUP($FA293,EP,LOOKUPS!I$8,0)*$FF$6+VLOOKUP($FA293,BM,LOOKUPS!I$5,0)*$FG$6+VLOOKUP($FA293,DIV,LOOKUPS!I$7,0)*$FH$6++VLOOKUP($FA293,SIZE,LOOKUPS!I$11,0)*$FI$6)</f>
        <v/>
      </c>
      <c r="FI293" s="1" t="str">
        <f>IF(ISERROR(VLOOKUP($FA293,MOM,LOOKUPS!J$12,0)*$FB$6+VLOOKUP($FA293,STREV,LOOKUPS!J$10,0)*$FC$6+VLOOKUP($FA293,LTREV,LOOKUPS!J$9,0)*$FD$6+VLOOKUP($FA293,CFP,LOOKUPS!J$6,0)*$FE$6+VLOOKUP($FA293,EP,LOOKUPS!J$8,0)*$FF$6+VLOOKUP($FA293,BM,LOOKUPS!J$5,0)*$FG$6+VLOOKUP($FA293,DIV,LOOKUPS!J$7,0)*$FH$6++VLOOKUP($FA293,SIZE,LOOKUPS!J$11,0)*$FI$6),"",VLOOKUP($FA293,MOM,LOOKUPS!J$12,0)*$FB$6+VLOOKUP($FA293,STREV,LOOKUPS!J$10,0)*$FC$6+VLOOKUP($FA293,LTREV,LOOKUPS!J$9,0)*$FD$6+VLOOKUP($FA293,CFP,LOOKUPS!J$6,0)*$FE$6+VLOOKUP($FA293,EP,LOOKUPS!J$8,0)*$FF$6+VLOOKUP($FA293,BM,LOOKUPS!J$5,0)*$FG$6+VLOOKUP($FA293,DIV,LOOKUPS!J$7,0)*$FH$6++VLOOKUP($FA293,SIZE,LOOKUPS!J$11,0)*$FI$6)</f>
        <v/>
      </c>
      <c r="FJ293" s="1" t="str">
        <f>IF(ISERROR(VLOOKUP($FA293,MOM,LOOKUPS!K$12,0)*$FB$6+VLOOKUP($FA293,STREV,LOOKUPS!K$10,0)*$FC$6+VLOOKUP($FA293,LTREV,LOOKUPS!K$9,0)*$FD$6+VLOOKUP($FA293,CFP,LOOKUPS!K$6,0)*$FE$6+VLOOKUP($FA293,EP,LOOKUPS!K$8,0)*$FF$6+VLOOKUP($FA293,BM,LOOKUPS!K$5,0)*$FG$6+VLOOKUP($FA293,DIV,LOOKUPS!K$7,0)*$FH$6++VLOOKUP($FA293,SIZE,LOOKUPS!K$11,0)*$FI$6),"",VLOOKUP($FA293,MOM,LOOKUPS!K$12,0)*$FB$6+VLOOKUP($FA293,STREV,LOOKUPS!K$10,0)*$FC$6+VLOOKUP($FA293,LTREV,LOOKUPS!K$9,0)*$FD$6+VLOOKUP($FA293,CFP,LOOKUPS!K$6,0)*$FE$6+VLOOKUP($FA293,EP,LOOKUPS!K$8,0)*$FF$6+VLOOKUP($FA293,BM,LOOKUPS!K$5,0)*$FG$6+VLOOKUP($FA293,DIV,LOOKUPS!K$7,0)*$FH$6++VLOOKUP($FA293,SIZE,LOOKUPS!K$11,0)*$FI$6)</f>
        <v/>
      </c>
      <c r="FK293" s="1" t="str">
        <f>IF(ISERROR(VLOOKUP($FA293,MOM,LOOKUPS!L$12,0)*$FB$6+VLOOKUP($FA293,STREV,LOOKUPS!L$10,0)*$FC$6+VLOOKUP($FA293,LTREV,LOOKUPS!L$9,0)*$FD$6+VLOOKUP($FA293,CFP,LOOKUPS!L$6,0)*$FE$6+VLOOKUP($FA293,EP,LOOKUPS!L$8,0)*$FF$6+VLOOKUP($FA293,BM,LOOKUPS!L$5,0)*$FG$6+VLOOKUP($FA293,DIV,LOOKUPS!L$7,0)*$FH$6++VLOOKUP($FA293,SIZE,LOOKUPS!L$11,0)*$FI$6),"",VLOOKUP($FA293,MOM,LOOKUPS!L$12,0)*$FB$6+VLOOKUP($FA293,STREV,LOOKUPS!L$10,0)*$FC$6+VLOOKUP($FA293,LTREV,LOOKUPS!L$9,0)*$FD$6+VLOOKUP($FA293,CFP,LOOKUPS!L$6,0)*$FE$6+VLOOKUP($FA293,EP,LOOKUPS!L$8,0)*$FF$6+VLOOKUP($FA293,BM,LOOKUPS!L$5,0)*$FG$6+VLOOKUP($FA293,DIV,LOOKUPS!L$7,0)*$FH$6++VLOOKUP($FA293,SIZE,LOOKUPS!L$11,0)*$FI$6)</f>
        <v/>
      </c>
    </row>
    <row r="294" spans="1:167" x14ac:dyDescent="0.3">
      <c r="A294" s="1">
        <v>195009</v>
      </c>
      <c r="B294" s="1">
        <v>6.96</v>
      </c>
      <c r="C294" s="1">
        <v>5.19</v>
      </c>
      <c r="D294" s="1">
        <v>6.47</v>
      </c>
      <c r="E294" s="1">
        <v>5.03</v>
      </c>
      <c r="F294" s="1">
        <v>4.55</v>
      </c>
      <c r="G294" s="1">
        <v>5.17</v>
      </c>
      <c r="H294" s="1">
        <v>5.26</v>
      </c>
      <c r="I294" s="1">
        <v>5.56</v>
      </c>
      <c r="J294" s="1">
        <v>5.19</v>
      </c>
      <c r="K294" s="1">
        <v>5.54</v>
      </c>
      <c r="M294" s="1">
        <v>194910</v>
      </c>
      <c r="N294" s="1">
        <v>4.93</v>
      </c>
      <c r="O294" s="1">
        <v>5.1100000000000003</v>
      </c>
      <c r="P294" s="1">
        <v>3.55</v>
      </c>
      <c r="Q294" s="1">
        <v>3.9</v>
      </c>
      <c r="R294" s="1">
        <v>3.9</v>
      </c>
      <c r="S294" s="1">
        <v>4.25</v>
      </c>
      <c r="T294" s="1">
        <v>3.79</v>
      </c>
      <c r="U294" s="1">
        <v>3.71</v>
      </c>
      <c r="V294" s="1">
        <v>3.27</v>
      </c>
      <c r="W294" s="1">
        <v>2.54</v>
      </c>
      <c r="Y294" s="1">
        <v>195409</v>
      </c>
      <c r="Z294" s="1">
        <v>2.85</v>
      </c>
      <c r="AA294" s="1">
        <v>4.08</v>
      </c>
      <c r="AB294" s="1">
        <v>3.18</v>
      </c>
      <c r="AC294" s="1">
        <v>5.07</v>
      </c>
      <c r="AD294" s="1">
        <v>3.82</v>
      </c>
      <c r="AE294" s="1">
        <v>4.33</v>
      </c>
      <c r="AF294" s="1">
        <v>4.18</v>
      </c>
      <c r="AG294" s="1">
        <v>5.68</v>
      </c>
      <c r="AH294" s="1">
        <v>6.12</v>
      </c>
      <c r="AI294" s="1">
        <v>4.68</v>
      </c>
      <c r="AK294">
        <v>197503</v>
      </c>
      <c r="AL294">
        <v>13.16</v>
      </c>
      <c r="AM294">
        <v>7.88</v>
      </c>
      <c r="AN294">
        <v>8.0399999999999991</v>
      </c>
      <c r="AO294">
        <v>10.82</v>
      </c>
      <c r="AP294">
        <v>7.84</v>
      </c>
      <c r="AQ294">
        <v>7.82</v>
      </c>
      <c r="AR294">
        <v>7.89</v>
      </c>
      <c r="AS294">
        <v>8.75</v>
      </c>
      <c r="AT294">
        <v>11.54</v>
      </c>
      <c r="AU294">
        <v>7.73</v>
      </c>
      <c r="AV294">
        <v>7.96</v>
      </c>
      <c r="AW294">
        <v>7.97</v>
      </c>
      <c r="AX294">
        <v>7.65</v>
      </c>
      <c r="AY294">
        <v>7.98</v>
      </c>
      <c r="AZ294">
        <v>7.81</v>
      </c>
      <c r="BA294">
        <v>8.59</v>
      </c>
      <c r="BB294">
        <v>8.92</v>
      </c>
      <c r="BC294">
        <v>11.02</v>
      </c>
      <c r="BD294">
        <v>11.91</v>
      </c>
      <c r="BF294" s="1">
        <v>197503</v>
      </c>
      <c r="BG294" s="1">
        <v>12.9</v>
      </c>
      <c r="BH294" s="1">
        <v>8.36</v>
      </c>
      <c r="BI294" s="1">
        <v>7.3</v>
      </c>
      <c r="BJ294" s="1">
        <v>11</v>
      </c>
      <c r="BK294" s="1">
        <v>8.16</v>
      </c>
      <c r="BL294" s="1">
        <v>8.2799999999999994</v>
      </c>
      <c r="BM294" s="1">
        <v>7.33</v>
      </c>
      <c r="BN294" s="1">
        <v>8.51</v>
      </c>
      <c r="BO294" s="1">
        <v>11.43</v>
      </c>
      <c r="BP294" s="1">
        <v>9.15</v>
      </c>
      <c r="BQ294" s="1">
        <v>7.05</v>
      </c>
      <c r="BR294" s="1">
        <v>8.85</v>
      </c>
      <c r="BS294" s="1">
        <v>7.71</v>
      </c>
      <c r="BT294" s="1">
        <v>7.25</v>
      </c>
      <c r="BU294" s="1">
        <v>7.42</v>
      </c>
      <c r="BV294" s="1">
        <v>6.82</v>
      </c>
      <c r="BW294" s="1">
        <v>9.98</v>
      </c>
      <c r="BX294" s="1">
        <v>10.71</v>
      </c>
      <c r="BY294" s="1">
        <v>11.94</v>
      </c>
      <c r="CA294" s="1">
        <v>195003</v>
      </c>
      <c r="CB294" s="1">
        <v>-8.57</v>
      </c>
      <c r="CC294" s="1">
        <v>1.03</v>
      </c>
      <c r="CD294" s="1">
        <v>-0.61</v>
      </c>
      <c r="CE294" s="1">
        <v>-1.02</v>
      </c>
      <c r="CF294" s="1">
        <v>0.57999999999999996</v>
      </c>
      <c r="CG294" s="1">
        <v>0.6</v>
      </c>
      <c r="CH294" s="1">
        <v>0.05</v>
      </c>
      <c r="CI294" s="1">
        <v>-1.6</v>
      </c>
      <c r="CJ294" s="1">
        <v>-0.83</v>
      </c>
      <c r="CK294" s="1">
        <v>0.42</v>
      </c>
      <c r="CL294" s="1">
        <v>0.74</v>
      </c>
      <c r="CM294" s="1">
        <v>1.93</v>
      </c>
      <c r="CN294" s="1">
        <v>-0.73</v>
      </c>
      <c r="CO294" s="1">
        <v>-0.11</v>
      </c>
      <c r="CP294" s="1">
        <v>0.21</v>
      </c>
      <c r="CQ294" s="1">
        <v>-1.8</v>
      </c>
      <c r="CR294" s="1">
        <v>-1.4</v>
      </c>
      <c r="CS294" s="1">
        <v>-2.1800000000000002</v>
      </c>
      <c r="CT294" s="1">
        <v>0.52</v>
      </c>
      <c r="CV294" s="1">
        <v>195103</v>
      </c>
      <c r="CW294" s="1">
        <v>-5.49</v>
      </c>
      <c r="CX294" s="1">
        <v>-2.4</v>
      </c>
      <c r="CY294" s="1">
        <v>-2.92</v>
      </c>
      <c r="CZ294" s="1">
        <v>-4.0999999999999996</v>
      </c>
      <c r="DA294" s="1">
        <v>-3.23</v>
      </c>
      <c r="DB294" s="1">
        <v>-1.81</v>
      </c>
      <c r="DC294" s="1">
        <v>-2.54</v>
      </c>
      <c r="DD294" s="1">
        <v>-4.0199999999999996</v>
      </c>
      <c r="DE294" s="1">
        <v>-4</v>
      </c>
      <c r="DF294" s="1">
        <v>-3.25</v>
      </c>
      <c r="DG294" s="1">
        <v>-3.21</v>
      </c>
      <c r="DH294" s="1">
        <v>-0.78</v>
      </c>
      <c r="DI294" s="1">
        <v>-2.86</v>
      </c>
      <c r="DJ294" s="1">
        <v>-2.5299999999999998</v>
      </c>
      <c r="DK294" s="1">
        <v>-2.54</v>
      </c>
      <c r="DL294" s="1">
        <v>-3.73</v>
      </c>
      <c r="DM294" s="1">
        <v>-4.3</v>
      </c>
      <c r="DN294" s="1">
        <v>-3.23</v>
      </c>
      <c r="DO294" s="1">
        <v>-4.79</v>
      </c>
      <c r="DQ294" s="1">
        <v>195003</v>
      </c>
      <c r="DR294" s="1">
        <v>-99.99</v>
      </c>
      <c r="DS294" s="1">
        <v>-0.76</v>
      </c>
      <c r="DT294" s="1">
        <v>-0.49</v>
      </c>
      <c r="DU294" s="1">
        <v>0.79</v>
      </c>
      <c r="DV294" s="1">
        <v>-0.38</v>
      </c>
      <c r="DW294" s="1">
        <v>-0.86</v>
      </c>
      <c r="DX294" s="1">
        <v>-0.77</v>
      </c>
      <c r="DY294" s="1">
        <v>0.3</v>
      </c>
      <c r="DZ294" s="1">
        <v>0.77</v>
      </c>
      <c r="EA294" s="1">
        <v>-0.45</v>
      </c>
      <c r="EB294" s="1">
        <v>-0.31</v>
      </c>
      <c r="EC294" s="1">
        <v>-1.54</v>
      </c>
      <c r="ED294" s="1">
        <v>-0.19</v>
      </c>
      <c r="EE294" s="1">
        <v>-1.42</v>
      </c>
      <c r="EF294" s="1">
        <v>-0.11</v>
      </c>
      <c r="EG294" s="1">
        <v>-0.23</v>
      </c>
      <c r="EH294" s="1">
        <v>0.84</v>
      </c>
      <c r="EI294" s="1">
        <v>0.3</v>
      </c>
      <c r="EJ294" s="1">
        <v>1.23</v>
      </c>
      <c r="EL294">
        <v>195003</v>
      </c>
      <c r="EM294">
        <v>1.26</v>
      </c>
      <c r="EN294">
        <v>-1.41</v>
      </c>
      <c r="EO294">
        <v>-2.77</v>
      </c>
      <c r="EP294">
        <v>0.1</v>
      </c>
      <c r="ER294" s="1">
        <v>195009</v>
      </c>
      <c r="ES294" s="1">
        <v>-0.13</v>
      </c>
      <c r="EU294" s="1">
        <v>194910</v>
      </c>
      <c r="EV294" s="1">
        <v>0.5</v>
      </c>
      <c r="EX294" s="1">
        <v>195409</v>
      </c>
      <c r="EY294" s="1">
        <v>-3.32</v>
      </c>
      <c r="FA294" s="1">
        <v>195009</v>
      </c>
      <c r="FB294" s="1" t="str">
        <f>IF(ISERROR(VLOOKUP($FA294,MOM,LOOKUPS!C$12,0)*$FB$6+VLOOKUP($FA294,STREV,LOOKUPS!C$10,0)*$FC$6+VLOOKUP($FA294,LTREV,LOOKUPS!C$9,0)*$FD$6+VLOOKUP($FA294,CFP,LOOKUPS!C$6,0)*$FE$6+VLOOKUP($FA294,EP,LOOKUPS!C$8,0)*$FF$6+VLOOKUP($FA294,BM,LOOKUPS!C$5,0)*$FG$6+VLOOKUP($FA294,DIV,LOOKUPS!C$7,0)*$FH$6++VLOOKUP($FA294,SIZE,LOOKUPS!C$11,0)*$FI$6),"",VLOOKUP($FA294,MOM,LOOKUPS!C$12,0)*$FB$6+VLOOKUP($FA294,STREV,LOOKUPS!C$10,0)*$FC$6+VLOOKUP($FA294,LTREV,LOOKUPS!C$9,0)*$FD$6+VLOOKUP($FA294,CFP,LOOKUPS!C$6,0)*$FE$6+VLOOKUP($FA294,EP,LOOKUPS!C$8,0)*$FF$6+VLOOKUP($FA294,BM,LOOKUPS!C$5,0)*$FG$6+VLOOKUP($FA294,DIV,LOOKUPS!C$7,0)*$FH$6++VLOOKUP($FA294,SIZE,LOOKUPS!C$11,0)*$FI$6)</f>
        <v/>
      </c>
      <c r="FC294" s="1" t="str">
        <f>IF(ISERROR(VLOOKUP($FA294,MOM,LOOKUPS!D$12,0)*$FB$6+VLOOKUP($FA294,STREV,LOOKUPS!D$10,0)*$FC$6+VLOOKUP($FA294,LTREV,LOOKUPS!D$9,0)*$FD$6+VLOOKUP($FA294,CFP,LOOKUPS!D$6,0)*$FE$6+VLOOKUP($FA294,EP,LOOKUPS!D$8,0)*$FF$6+VLOOKUP($FA294,BM,LOOKUPS!D$5,0)*$FG$6+VLOOKUP($FA294,DIV,LOOKUPS!D$7,0)*$FH$6++VLOOKUP($FA294,SIZE,LOOKUPS!D$11,0)*$FI$6),"",VLOOKUP($FA294,MOM,LOOKUPS!D$12,0)*$FB$6+VLOOKUP($FA294,STREV,LOOKUPS!D$10,0)*$FC$6+VLOOKUP($FA294,LTREV,LOOKUPS!D$9,0)*$FD$6+VLOOKUP($FA294,CFP,LOOKUPS!D$6,0)*$FE$6+VLOOKUP($FA294,EP,LOOKUPS!D$8,0)*$FF$6+VLOOKUP($FA294,BM,LOOKUPS!D$5,0)*$FG$6+VLOOKUP($FA294,DIV,LOOKUPS!D$7,0)*$FH$6++VLOOKUP($FA294,SIZE,LOOKUPS!D$11,0)*$FI$6)</f>
        <v/>
      </c>
      <c r="FD294" s="1" t="str">
        <f>IF(ISERROR(VLOOKUP($FA294,MOM,LOOKUPS!E$12,0)*$FB$6+VLOOKUP($FA294,STREV,LOOKUPS!E$10,0)*$FC$6+VLOOKUP($FA294,LTREV,LOOKUPS!E$9,0)*$FD$6+VLOOKUP($FA294,CFP,LOOKUPS!E$6,0)*$FE$6+VLOOKUP($FA294,EP,LOOKUPS!E$8,0)*$FF$6+VLOOKUP($FA294,BM,LOOKUPS!E$5,0)*$FG$6+VLOOKUP($FA294,DIV,LOOKUPS!E$7,0)*$FH$6++VLOOKUP($FA294,SIZE,LOOKUPS!E$11,0)*$FI$6),"",VLOOKUP($FA294,MOM,LOOKUPS!E$12,0)*$FB$6+VLOOKUP($FA294,STREV,LOOKUPS!E$10,0)*$FC$6+VLOOKUP($FA294,LTREV,LOOKUPS!E$9,0)*$FD$6+VLOOKUP($FA294,CFP,LOOKUPS!E$6,0)*$FE$6+VLOOKUP($FA294,EP,LOOKUPS!E$8,0)*$FF$6+VLOOKUP($FA294,BM,LOOKUPS!E$5,0)*$FG$6+VLOOKUP($FA294,DIV,LOOKUPS!E$7,0)*$FH$6++VLOOKUP($FA294,SIZE,LOOKUPS!E$11,0)*$FI$6)</f>
        <v/>
      </c>
      <c r="FE294" s="1" t="str">
        <f>IF(ISERROR(VLOOKUP($FA294,MOM,LOOKUPS!F$12,0)*$FB$6+VLOOKUP($FA294,STREV,LOOKUPS!F$10,0)*$FC$6+VLOOKUP($FA294,LTREV,LOOKUPS!F$9,0)*$FD$6+VLOOKUP($FA294,CFP,LOOKUPS!F$6,0)*$FE$6+VLOOKUP($FA294,EP,LOOKUPS!F$8,0)*$FF$6+VLOOKUP($FA294,BM,LOOKUPS!F$5,0)*$FG$6+VLOOKUP($FA294,DIV,LOOKUPS!F$7,0)*$FH$6++VLOOKUP($FA294,SIZE,LOOKUPS!F$11,0)*$FI$6),"",VLOOKUP($FA294,MOM,LOOKUPS!F$12,0)*$FB$6+VLOOKUP($FA294,STREV,LOOKUPS!F$10,0)*$FC$6+VLOOKUP($FA294,LTREV,LOOKUPS!F$9,0)*$FD$6+VLOOKUP($FA294,CFP,LOOKUPS!F$6,0)*$FE$6+VLOOKUP($FA294,EP,LOOKUPS!F$8,0)*$FF$6+VLOOKUP($FA294,BM,LOOKUPS!F$5,0)*$FG$6+VLOOKUP($FA294,DIV,LOOKUPS!F$7,0)*$FH$6++VLOOKUP($FA294,SIZE,LOOKUPS!F$11,0)*$FI$6)</f>
        <v/>
      </c>
      <c r="FF294" s="1" t="str">
        <f>IF(ISERROR(VLOOKUP($FA294,MOM,LOOKUPS!G$12,0)*$FB$6+VLOOKUP($FA294,STREV,LOOKUPS!G$10,0)*$FC$6+VLOOKUP($FA294,LTREV,LOOKUPS!G$9,0)*$FD$6+VLOOKUP($FA294,CFP,LOOKUPS!G$6,0)*$FE$6+VLOOKUP($FA294,EP,LOOKUPS!G$8,0)*$FF$6+VLOOKUP($FA294,BM,LOOKUPS!G$5,0)*$FG$6+VLOOKUP($FA294,DIV,LOOKUPS!G$7,0)*$FH$6++VLOOKUP($FA294,SIZE,LOOKUPS!G$11,0)*$FI$6),"",VLOOKUP($FA294,MOM,LOOKUPS!G$12,0)*$FB$6+VLOOKUP($FA294,STREV,LOOKUPS!G$10,0)*$FC$6+VLOOKUP($FA294,LTREV,LOOKUPS!G$9,0)*$FD$6+VLOOKUP($FA294,CFP,LOOKUPS!G$6,0)*$FE$6+VLOOKUP($FA294,EP,LOOKUPS!G$8,0)*$FF$6+VLOOKUP($FA294,BM,LOOKUPS!G$5,0)*$FG$6+VLOOKUP($FA294,DIV,LOOKUPS!G$7,0)*$FH$6++VLOOKUP($FA294,SIZE,LOOKUPS!G$11,0)*$FI$6)</f>
        <v/>
      </c>
      <c r="FG294" s="1" t="str">
        <f>IF(ISERROR(VLOOKUP($FA294,MOM,LOOKUPS!H$12,0)*$FB$6+VLOOKUP($FA294,STREV,LOOKUPS!H$10,0)*$FC$6+VLOOKUP($FA294,LTREV,LOOKUPS!H$9,0)*$FD$6+VLOOKUP($FA294,CFP,LOOKUPS!H$6,0)*$FE$6+VLOOKUP($FA294,EP,LOOKUPS!H$8,0)*$FF$6+VLOOKUP($FA294,BM,LOOKUPS!H$5,0)*$FG$6+VLOOKUP($FA294,DIV,LOOKUPS!H$7,0)*$FH$6++VLOOKUP($FA294,SIZE,LOOKUPS!H$11,0)*$FI$6),"",VLOOKUP($FA294,MOM,LOOKUPS!H$12,0)*$FB$6+VLOOKUP($FA294,STREV,LOOKUPS!H$10,0)*$FC$6+VLOOKUP($FA294,LTREV,LOOKUPS!H$9,0)*$FD$6+VLOOKUP($FA294,CFP,LOOKUPS!H$6,0)*$FE$6+VLOOKUP($FA294,EP,LOOKUPS!H$8,0)*$FF$6+VLOOKUP($FA294,BM,LOOKUPS!H$5,0)*$FG$6+VLOOKUP($FA294,DIV,LOOKUPS!H$7,0)*$FH$6++VLOOKUP($FA294,SIZE,LOOKUPS!H$11,0)*$FI$6)</f>
        <v/>
      </c>
      <c r="FH294" s="1" t="str">
        <f>IF(ISERROR(VLOOKUP($FA294,MOM,LOOKUPS!I$12,0)*$FB$6+VLOOKUP($FA294,STREV,LOOKUPS!I$10,0)*$FC$6+VLOOKUP($FA294,LTREV,LOOKUPS!I$9,0)*$FD$6+VLOOKUP($FA294,CFP,LOOKUPS!I$6,0)*$FE$6+VLOOKUP($FA294,EP,LOOKUPS!I$8,0)*$FF$6+VLOOKUP($FA294,BM,LOOKUPS!I$5,0)*$FG$6+VLOOKUP($FA294,DIV,LOOKUPS!I$7,0)*$FH$6++VLOOKUP($FA294,SIZE,LOOKUPS!I$11,0)*$FI$6),"",VLOOKUP($FA294,MOM,LOOKUPS!I$12,0)*$FB$6+VLOOKUP($FA294,STREV,LOOKUPS!I$10,0)*$FC$6+VLOOKUP($FA294,LTREV,LOOKUPS!I$9,0)*$FD$6+VLOOKUP($FA294,CFP,LOOKUPS!I$6,0)*$FE$6+VLOOKUP($FA294,EP,LOOKUPS!I$8,0)*$FF$6+VLOOKUP($FA294,BM,LOOKUPS!I$5,0)*$FG$6+VLOOKUP($FA294,DIV,LOOKUPS!I$7,0)*$FH$6++VLOOKUP($FA294,SIZE,LOOKUPS!I$11,0)*$FI$6)</f>
        <v/>
      </c>
      <c r="FI294" s="1" t="str">
        <f>IF(ISERROR(VLOOKUP($FA294,MOM,LOOKUPS!J$12,0)*$FB$6+VLOOKUP($FA294,STREV,LOOKUPS!J$10,0)*$FC$6+VLOOKUP($FA294,LTREV,LOOKUPS!J$9,0)*$FD$6+VLOOKUP($FA294,CFP,LOOKUPS!J$6,0)*$FE$6+VLOOKUP($FA294,EP,LOOKUPS!J$8,0)*$FF$6+VLOOKUP($FA294,BM,LOOKUPS!J$5,0)*$FG$6+VLOOKUP($FA294,DIV,LOOKUPS!J$7,0)*$FH$6++VLOOKUP($FA294,SIZE,LOOKUPS!J$11,0)*$FI$6),"",VLOOKUP($FA294,MOM,LOOKUPS!J$12,0)*$FB$6+VLOOKUP($FA294,STREV,LOOKUPS!J$10,0)*$FC$6+VLOOKUP($FA294,LTREV,LOOKUPS!J$9,0)*$FD$6+VLOOKUP($FA294,CFP,LOOKUPS!J$6,0)*$FE$6+VLOOKUP($FA294,EP,LOOKUPS!J$8,0)*$FF$6+VLOOKUP($FA294,BM,LOOKUPS!J$5,0)*$FG$6+VLOOKUP($FA294,DIV,LOOKUPS!J$7,0)*$FH$6++VLOOKUP($FA294,SIZE,LOOKUPS!J$11,0)*$FI$6)</f>
        <v/>
      </c>
      <c r="FJ294" s="1" t="str">
        <f>IF(ISERROR(VLOOKUP($FA294,MOM,LOOKUPS!K$12,0)*$FB$6+VLOOKUP($FA294,STREV,LOOKUPS!K$10,0)*$FC$6+VLOOKUP($FA294,LTREV,LOOKUPS!K$9,0)*$FD$6+VLOOKUP($FA294,CFP,LOOKUPS!K$6,0)*$FE$6+VLOOKUP($FA294,EP,LOOKUPS!K$8,0)*$FF$6+VLOOKUP($FA294,BM,LOOKUPS!K$5,0)*$FG$6+VLOOKUP($FA294,DIV,LOOKUPS!K$7,0)*$FH$6++VLOOKUP($FA294,SIZE,LOOKUPS!K$11,0)*$FI$6),"",VLOOKUP($FA294,MOM,LOOKUPS!K$12,0)*$FB$6+VLOOKUP($FA294,STREV,LOOKUPS!K$10,0)*$FC$6+VLOOKUP($FA294,LTREV,LOOKUPS!K$9,0)*$FD$6+VLOOKUP($FA294,CFP,LOOKUPS!K$6,0)*$FE$6+VLOOKUP($FA294,EP,LOOKUPS!K$8,0)*$FF$6+VLOOKUP($FA294,BM,LOOKUPS!K$5,0)*$FG$6+VLOOKUP($FA294,DIV,LOOKUPS!K$7,0)*$FH$6++VLOOKUP($FA294,SIZE,LOOKUPS!K$11,0)*$FI$6)</f>
        <v/>
      </c>
      <c r="FK294" s="1" t="str">
        <f>IF(ISERROR(VLOOKUP($FA294,MOM,LOOKUPS!L$12,0)*$FB$6+VLOOKUP($FA294,STREV,LOOKUPS!L$10,0)*$FC$6+VLOOKUP($FA294,LTREV,LOOKUPS!L$9,0)*$FD$6+VLOOKUP($FA294,CFP,LOOKUPS!L$6,0)*$FE$6+VLOOKUP($FA294,EP,LOOKUPS!L$8,0)*$FF$6+VLOOKUP($FA294,BM,LOOKUPS!L$5,0)*$FG$6+VLOOKUP($FA294,DIV,LOOKUPS!L$7,0)*$FH$6++VLOOKUP($FA294,SIZE,LOOKUPS!L$11,0)*$FI$6),"",VLOOKUP($FA294,MOM,LOOKUPS!L$12,0)*$FB$6+VLOOKUP($FA294,STREV,LOOKUPS!L$10,0)*$FC$6+VLOOKUP($FA294,LTREV,LOOKUPS!L$9,0)*$FD$6+VLOOKUP($FA294,CFP,LOOKUPS!L$6,0)*$FE$6+VLOOKUP($FA294,EP,LOOKUPS!L$8,0)*$FF$6+VLOOKUP($FA294,BM,LOOKUPS!L$5,0)*$FG$6+VLOOKUP($FA294,DIV,LOOKUPS!L$7,0)*$FH$6++VLOOKUP($FA294,SIZE,LOOKUPS!L$11,0)*$FI$6)</f>
        <v/>
      </c>
    </row>
    <row r="295" spans="1:167" x14ac:dyDescent="0.3">
      <c r="A295" s="1">
        <v>195010</v>
      </c>
      <c r="B295" s="1">
        <v>-1.32</v>
      </c>
      <c r="C295" s="1">
        <v>-2.25</v>
      </c>
      <c r="D295" s="1">
        <v>-0.22</v>
      </c>
      <c r="E295" s="1">
        <v>-0.01</v>
      </c>
      <c r="F295" s="1">
        <v>-0.42</v>
      </c>
      <c r="G295" s="1">
        <v>-0.82</v>
      </c>
      <c r="H295" s="1">
        <v>-0.01</v>
      </c>
      <c r="I295" s="1">
        <v>7.0000000000000007E-2</v>
      </c>
      <c r="J295" s="1">
        <v>0.25</v>
      </c>
      <c r="K295" s="1">
        <v>0.24</v>
      </c>
      <c r="M295" s="1">
        <v>194911</v>
      </c>
      <c r="N295" s="1">
        <v>-0.45</v>
      </c>
      <c r="O295" s="1">
        <v>1.66</v>
      </c>
      <c r="P295" s="1">
        <v>1.8</v>
      </c>
      <c r="Q295" s="1">
        <v>2.37</v>
      </c>
      <c r="R295" s="1">
        <v>1.1200000000000001</v>
      </c>
      <c r="S295" s="1">
        <v>1.73</v>
      </c>
      <c r="T295" s="1">
        <v>0.26</v>
      </c>
      <c r="U295" s="1">
        <v>1.28</v>
      </c>
      <c r="V295" s="1">
        <v>0.74</v>
      </c>
      <c r="W295" s="1">
        <v>-0.88</v>
      </c>
      <c r="Y295" s="1">
        <v>195410</v>
      </c>
      <c r="Z295" s="1">
        <v>-1.43</v>
      </c>
      <c r="AA295" s="1">
        <v>-1.73</v>
      </c>
      <c r="AB295" s="1">
        <v>-0.97</v>
      </c>
      <c r="AC295" s="1">
        <v>-0.02</v>
      </c>
      <c r="AD295" s="1">
        <v>-1.89</v>
      </c>
      <c r="AE295" s="1">
        <v>-0.2</v>
      </c>
      <c r="AF295" s="1">
        <v>-0.71</v>
      </c>
      <c r="AG295" s="1">
        <v>-0.36</v>
      </c>
      <c r="AH295" s="1">
        <v>-0.56999999999999995</v>
      </c>
      <c r="AI295" s="1">
        <v>1.9</v>
      </c>
      <c r="AK295">
        <v>197504</v>
      </c>
      <c r="AL295">
        <v>4.3600000000000003</v>
      </c>
      <c r="AM295">
        <v>5.27</v>
      </c>
      <c r="AN295">
        <v>4.1500000000000004</v>
      </c>
      <c r="AO295">
        <v>2.76</v>
      </c>
      <c r="AP295">
        <v>5.36</v>
      </c>
      <c r="AQ295">
        <v>4.62</v>
      </c>
      <c r="AR295">
        <v>4.6399999999999997</v>
      </c>
      <c r="AS295">
        <v>3.98</v>
      </c>
      <c r="AT295">
        <v>2.04</v>
      </c>
      <c r="AU295">
        <v>5.75</v>
      </c>
      <c r="AV295">
        <v>4.96</v>
      </c>
      <c r="AW295">
        <v>5.0599999999999996</v>
      </c>
      <c r="AX295">
        <v>4.12</v>
      </c>
      <c r="AY295">
        <v>6.21</v>
      </c>
      <c r="AZ295">
        <v>3.04</v>
      </c>
      <c r="BA295">
        <v>3.36</v>
      </c>
      <c r="BB295">
        <v>4.6399999999999997</v>
      </c>
      <c r="BC295">
        <v>2.79</v>
      </c>
      <c r="BD295">
        <v>1.52</v>
      </c>
      <c r="BF295" s="1">
        <v>197504</v>
      </c>
      <c r="BG295" s="1">
        <v>5.23</v>
      </c>
      <c r="BH295" s="1">
        <v>5.79</v>
      </c>
      <c r="BI295" s="1">
        <v>4.17</v>
      </c>
      <c r="BJ295" s="1">
        <v>2.09</v>
      </c>
      <c r="BK295" s="1">
        <v>6.36</v>
      </c>
      <c r="BL295" s="1">
        <v>4.6500000000000004</v>
      </c>
      <c r="BM295" s="1">
        <v>3.81</v>
      </c>
      <c r="BN295" s="1">
        <v>3.07</v>
      </c>
      <c r="BO295" s="1">
        <v>2.06</v>
      </c>
      <c r="BP295" s="1">
        <v>5.63</v>
      </c>
      <c r="BQ295" s="1">
        <v>7.17</v>
      </c>
      <c r="BR295" s="1">
        <v>4.41</v>
      </c>
      <c r="BS295" s="1">
        <v>4.87</v>
      </c>
      <c r="BT295" s="1">
        <v>3.84</v>
      </c>
      <c r="BU295" s="1">
        <v>3.79</v>
      </c>
      <c r="BV295" s="1">
        <v>4.12</v>
      </c>
      <c r="BW295" s="1">
        <v>2.15</v>
      </c>
      <c r="BX295" s="1">
        <v>2.57</v>
      </c>
      <c r="BY295" s="1">
        <v>1.7</v>
      </c>
      <c r="CA295" s="1">
        <v>195004</v>
      </c>
      <c r="CB295" s="1">
        <v>-4.6900000000000004</v>
      </c>
      <c r="CC295" s="1">
        <v>3.58</v>
      </c>
      <c r="CD295" s="1">
        <v>4.54</v>
      </c>
      <c r="CE295" s="1">
        <v>7</v>
      </c>
      <c r="CF295" s="1">
        <v>3.79</v>
      </c>
      <c r="CG295" s="1">
        <v>3.12</v>
      </c>
      <c r="CH295" s="1">
        <v>5.05</v>
      </c>
      <c r="CI295" s="1">
        <v>5.0599999999999996</v>
      </c>
      <c r="CJ295" s="1">
        <v>7.95</v>
      </c>
      <c r="CK295" s="1">
        <v>4.29</v>
      </c>
      <c r="CL295" s="1">
        <v>3.29</v>
      </c>
      <c r="CM295" s="1">
        <v>3.16</v>
      </c>
      <c r="CN295" s="1">
        <v>3.07</v>
      </c>
      <c r="CO295" s="1">
        <v>4.09</v>
      </c>
      <c r="CP295" s="1">
        <v>6.02</v>
      </c>
      <c r="CQ295" s="1">
        <v>5</v>
      </c>
      <c r="CR295" s="1">
        <v>5.1100000000000003</v>
      </c>
      <c r="CS295" s="1">
        <v>7.59</v>
      </c>
      <c r="CT295" s="1">
        <v>8.3000000000000007</v>
      </c>
      <c r="CV295" s="1">
        <v>195104</v>
      </c>
      <c r="CW295" s="1">
        <v>3.38</v>
      </c>
      <c r="CX295" s="1">
        <v>4.97</v>
      </c>
      <c r="CY295" s="1">
        <v>3.4</v>
      </c>
      <c r="CZ295" s="1">
        <v>4.34</v>
      </c>
      <c r="DA295" s="1">
        <v>6.13</v>
      </c>
      <c r="DB295" s="1">
        <v>3.12</v>
      </c>
      <c r="DC295" s="1">
        <v>2.98</v>
      </c>
      <c r="DD295" s="1">
        <v>4.38</v>
      </c>
      <c r="DE295" s="1">
        <v>4.17</v>
      </c>
      <c r="DF295" s="1">
        <v>6.79</v>
      </c>
      <c r="DG295" s="1">
        <v>5.46</v>
      </c>
      <c r="DH295" s="1">
        <v>2.69</v>
      </c>
      <c r="DI295" s="1">
        <v>3.55</v>
      </c>
      <c r="DJ295" s="1">
        <v>3.08</v>
      </c>
      <c r="DK295" s="1">
        <v>2.88</v>
      </c>
      <c r="DL295" s="1">
        <v>4.09</v>
      </c>
      <c r="DM295" s="1">
        <v>4.67</v>
      </c>
      <c r="DN295" s="1">
        <v>3.97</v>
      </c>
      <c r="DO295" s="1">
        <v>4.38</v>
      </c>
      <c r="DQ295" s="1">
        <v>195004</v>
      </c>
      <c r="DR295" s="1">
        <v>-99.99</v>
      </c>
      <c r="DS295" s="1">
        <v>6.15</v>
      </c>
      <c r="DT295" s="1">
        <v>4.96</v>
      </c>
      <c r="DU295" s="1">
        <v>3.35</v>
      </c>
      <c r="DV295" s="1">
        <v>6.51</v>
      </c>
      <c r="DW295" s="1">
        <v>5.51</v>
      </c>
      <c r="DX295" s="1">
        <v>5.41</v>
      </c>
      <c r="DY295" s="1">
        <v>3.42</v>
      </c>
      <c r="DZ295" s="1">
        <v>3.31</v>
      </c>
      <c r="EA295" s="1">
        <v>6.72</v>
      </c>
      <c r="EB295" s="1">
        <v>6.3</v>
      </c>
      <c r="EC295" s="1">
        <v>5.42</v>
      </c>
      <c r="ED295" s="1">
        <v>5.6</v>
      </c>
      <c r="EE295" s="1">
        <v>5.73</v>
      </c>
      <c r="EF295" s="1">
        <v>5.09</v>
      </c>
      <c r="EG295" s="1">
        <v>3.42</v>
      </c>
      <c r="EH295" s="1">
        <v>3.43</v>
      </c>
      <c r="EI295" s="1">
        <v>3.58</v>
      </c>
      <c r="EJ295" s="1">
        <v>3.03</v>
      </c>
      <c r="EL295">
        <v>195004</v>
      </c>
      <c r="EM295">
        <v>3.94</v>
      </c>
      <c r="EN295">
        <v>1.99</v>
      </c>
      <c r="EO295">
        <v>1.34</v>
      </c>
      <c r="EP295">
        <v>0.09</v>
      </c>
      <c r="ER295" s="1">
        <v>195010</v>
      </c>
      <c r="ES295" s="1">
        <v>1.42</v>
      </c>
      <c r="EU295" s="1">
        <v>194911</v>
      </c>
      <c r="EV295" s="1">
        <v>-0.19</v>
      </c>
      <c r="EX295" s="1">
        <v>195410</v>
      </c>
      <c r="EY295" s="1">
        <v>-0.9</v>
      </c>
      <c r="FA295" s="1">
        <v>195010</v>
      </c>
      <c r="FB295" s="1" t="str">
        <f>IF(ISERROR(VLOOKUP($FA295,MOM,LOOKUPS!C$12,0)*$FB$6+VLOOKUP($FA295,STREV,LOOKUPS!C$10,0)*$FC$6+VLOOKUP($FA295,LTREV,LOOKUPS!C$9,0)*$FD$6+VLOOKUP($FA295,CFP,LOOKUPS!C$6,0)*$FE$6+VLOOKUP($FA295,EP,LOOKUPS!C$8,0)*$FF$6+VLOOKUP($FA295,BM,LOOKUPS!C$5,0)*$FG$6+VLOOKUP($FA295,DIV,LOOKUPS!C$7,0)*$FH$6++VLOOKUP($FA295,SIZE,LOOKUPS!C$11,0)*$FI$6),"",VLOOKUP($FA295,MOM,LOOKUPS!C$12,0)*$FB$6+VLOOKUP($FA295,STREV,LOOKUPS!C$10,0)*$FC$6+VLOOKUP($FA295,LTREV,LOOKUPS!C$9,0)*$FD$6+VLOOKUP($FA295,CFP,LOOKUPS!C$6,0)*$FE$6+VLOOKUP($FA295,EP,LOOKUPS!C$8,0)*$FF$6+VLOOKUP($FA295,BM,LOOKUPS!C$5,0)*$FG$6+VLOOKUP($FA295,DIV,LOOKUPS!C$7,0)*$FH$6++VLOOKUP($FA295,SIZE,LOOKUPS!C$11,0)*$FI$6)</f>
        <v/>
      </c>
      <c r="FC295" s="1" t="str">
        <f>IF(ISERROR(VLOOKUP($FA295,MOM,LOOKUPS!D$12,0)*$FB$6+VLOOKUP($FA295,STREV,LOOKUPS!D$10,0)*$FC$6+VLOOKUP($FA295,LTREV,LOOKUPS!D$9,0)*$FD$6+VLOOKUP($FA295,CFP,LOOKUPS!D$6,0)*$FE$6+VLOOKUP($FA295,EP,LOOKUPS!D$8,0)*$FF$6+VLOOKUP($FA295,BM,LOOKUPS!D$5,0)*$FG$6+VLOOKUP($FA295,DIV,LOOKUPS!D$7,0)*$FH$6++VLOOKUP($FA295,SIZE,LOOKUPS!D$11,0)*$FI$6),"",VLOOKUP($FA295,MOM,LOOKUPS!D$12,0)*$FB$6+VLOOKUP($FA295,STREV,LOOKUPS!D$10,0)*$FC$6+VLOOKUP($FA295,LTREV,LOOKUPS!D$9,0)*$FD$6+VLOOKUP($FA295,CFP,LOOKUPS!D$6,0)*$FE$6+VLOOKUP($FA295,EP,LOOKUPS!D$8,0)*$FF$6+VLOOKUP($FA295,BM,LOOKUPS!D$5,0)*$FG$6+VLOOKUP($FA295,DIV,LOOKUPS!D$7,0)*$FH$6++VLOOKUP($FA295,SIZE,LOOKUPS!D$11,0)*$FI$6)</f>
        <v/>
      </c>
      <c r="FD295" s="1" t="str">
        <f>IF(ISERROR(VLOOKUP($FA295,MOM,LOOKUPS!E$12,0)*$FB$6+VLOOKUP($FA295,STREV,LOOKUPS!E$10,0)*$FC$6+VLOOKUP($FA295,LTREV,LOOKUPS!E$9,0)*$FD$6+VLOOKUP($FA295,CFP,LOOKUPS!E$6,0)*$FE$6+VLOOKUP($FA295,EP,LOOKUPS!E$8,0)*$FF$6+VLOOKUP($FA295,BM,LOOKUPS!E$5,0)*$FG$6+VLOOKUP($FA295,DIV,LOOKUPS!E$7,0)*$FH$6++VLOOKUP($FA295,SIZE,LOOKUPS!E$11,0)*$FI$6),"",VLOOKUP($FA295,MOM,LOOKUPS!E$12,0)*$FB$6+VLOOKUP($FA295,STREV,LOOKUPS!E$10,0)*$FC$6+VLOOKUP($FA295,LTREV,LOOKUPS!E$9,0)*$FD$6+VLOOKUP($FA295,CFP,LOOKUPS!E$6,0)*$FE$6+VLOOKUP($FA295,EP,LOOKUPS!E$8,0)*$FF$6+VLOOKUP($FA295,BM,LOOKUPS!E$5,0)*$FG$6+VLOOKUP($FA295,DIV,LOOKUPS!E$7,0)*$FH$6++VLOOKUP($FA295,SIZE,LOOKUPS!E$11,0)*$FI$6)</f>
        <v/>
      </c>
      <c r="FE295" s="1" t="str">
        <f>IF(ISERROR(VLOOKUP($FA295,MOM,LOOKUPS!F$12,0)*$FB$6+VLOOKUP($FA295,STREV,LOOKUPS!F$10,0)*$FC$6+VLOOKUP($FA295,LTREV,LOOKUPS!F$9,0)*$FD$6+VLOOKUP($FA295,CFP,LOOKUPS!F$6,0)*$FE$6+VLOOKUP($FA295,EP,LOOKUPS!F$8,0)*$FF$6+VLOOKUP($FA295,BM,LOOKUPS!F$5,0)*$FG$6+VLOOKUP($FA295,DIV,LOOKUPS!F$7,0)*$FH$6++VLOOKUP($FA295,SIZE,LOOKUPS!F$11,0)*$FI$6),"",VLOOKUP($FA295,MOM,LOOKUPS!F$12,0)*$FB$6+VLOOKUP($FA295,STREV,LOOKUPS!F$10,0)*$FC$6+VLOOKUP($FA295,LTREV,LOOKUPS!F$9,0)*$FD$6+VLOOKUP($FA295,CFP,LOOKUPS!F$6,0)*$FE$6+VLOOKUP($FA295,EP,LOOKUPS!F$8,0)*$FF$6+VLOOKUP($FA295,BM,LOOKUPS!F$5,0)*$FG$6+VLOOKUP($FA295,DIV,LOOKUPS!F$7,0)*$FH$6++VLOOKUP($FA295,SIZE,LOOKUPS!F$11,0)*$FI$6)</f>
        <v/>
      </c>
      <c r="FF295" s="1" t="str">
        <f>IF(ISERROR(VLOOKUP($FA295,MOM,LOOKUPS!G$12,0)*$FB$6+VLOOKUP($FA295,STREV,LOOKUPS!G$10,0)*$FC$6+VLOOKUP($FA295,LTREV,LOOKUPS!G$9,0)*$FD$6+VLOOKUP($FA295,CFP,LOOKUPS!G$6,0)*$FE$6+VLOOKUP($FA295,EP,LOOKUPS!G$8,0)*$FF$6+VLOOKUP($FA295,BM,LOOKUPS!G$5,0)*$FG$6+VLOOKUP($FA295,DIV,LOOKUPS!G$7,0)*$FH$6++VLOOKUP($FA295,SIZE,LOOKUPS!G$11,0)*$FI$6),"",VLOOKUP($FA295,MOM,LOOKUPS!G$12,0)*$FB$6+VLOOKUP($FA295,STREV,LOOKUPS!G$10,0)*$FC$6+VLOOKUP($FA295,LTREV,LOOKUPS!G$9,0)*$FD$6+VLOOKUP($FA295,CFP,LOOKUPS!G$6,0)*$FE$6+VLOOKUP($FA295,EP,LOOKUPS!G$8,0)*$FF$6+VLOOKUP($FA295,BM,LOOKUPS!G$5,0)*$FG$6+VLOOKUP($FA295,DIV,LOOKUPS!G$7,0)*$FH$6++VLOOKUP($FA295,SIZE,LOOKUPS!G$11,0)*$FI$6)</f>
        <v/>
      </c>
      <c r="FG295" s="1" t="str">
        <f>IF(ISERROR(VLOOKUP($FA295,MOM,LOOKUPS!H$12,0)*$FB$6+VLOOKUP($FA295,STREV,LOOKUPS!H$10,0)*$FC$6+VLOOKUP($FA295,LTREV,LOOKUPS!H$9,0)*$FD$6+VLOOKUP($FA295,CFP,LOOKUPS!H$6,0)*$FE$6+VLOOKUP($FA295,EP,LOOKUPS!H$8,0)*$FF$6+VLOOKUP($FA295,BM,LOOKUPS!H$5,0)*$FG$6+VLOOKUP($FA295,DIV,LOOKUPS!H$7,0)*$FH$6++VLOOKUP($FA295,SIZE,LOOKUPS!H$11,0)*$FI$6),"",VLOOKUP($FA295,MOM,LOOKUPS!H$12,0)*$FB$6+VLOOKUP($FA295,STREV,LOOKUPS!H$10,0)*$FC$6+VLOOKUP($FA295,LTREV,LOOKUPS!H$9,0)*$FD$6+VLOOKUP($FA295,CFP,LOOKUPS!H$6,0)*$FE$6+VLOOKUP($FA295,EP,LOOKUPS!H$8,0)*$FF$6+VLOOKUP($FA295,BM,LOOKUPS!H$5,0)*$FG$6+VLOOKUP($FA295,DIV,LOOKUPS!H$7,0)*$FH$6++VLOOKUP($FA295,SIZE,LOOKUPS!H$11,0)*$FI$6)</f>
        <v/>
      </c>
      <c r="FH295" s="1" t="str">
        <f>IF(ISERROR(VLOOKUP($FA295,MOM,LOOKUPS!I$12,0)*$FB$6+VLOOKUP($FA295,STREV,LOOKUPS!I$10,0)*$FC$6+VLOOKUP($FA295,LTREV,LOOKUPS!I$9,0)*$FD$6+VLOOKUP($FA295,CFP,LOOKUPS!I$6,0)*$FE$6+VLOOKUP($FA295,EP,LOOKUPS!I$8,0)*$FF$6+VLOOKUP($FA295,BM,LOOKUPS!I$5,0)*$FG$6+VLOOKUP($FA295,DIV,LOOKUPS!I$7,0)*$FH$6++VLOOKUP($FA295,SIZE,LOOKUPS!I$11,0)*$FI$6),"",VLOOKUP($FA295,MOM,LOOKUPS!I$12,0)*$FB$6+VLOOKUP($FA295,STREV,LOOKUPS!I$10,0)*$FC$6+VLOOKUP($FA295,LTREV,LOOKUPS!I$9,0)*$FD$6+VLOOKUP($FA295,CFP,LOOKUPS!I$6,0)*$FE$6+VLOOKUP($FA295,EP,LOOKUPS!I$8,0)*$FF$6+VLOOKUP($FA295,BM,LOOKUPS!I$5,0)*$FG$6+VLOOKUP($FA295,DIV,LOOKUPS!I$7,0)*$FH$6++VLOOKUP($FA295,SIZE,LOOKUPS!I$11,0)*$FI$6)</f>
        <v/>
      </c>
      <c r="FI295" s="1" t="str">
        <f>IF(ISERROR(VLOOKUP($FA295,MOM,LOOKUPS!J$12,0)*$FB$6+VLOOKUP($FA295,STREV,LOOKUPS!J$10,0)*$FC$6+VLOOKUP($FA295,LTREV,LOOKUPS!J$9,0)*$FD$6+VLOOKUP($FA295,CFP,LOOKUPS!J$6,0)*$FE$6+VLOOKUP($FA295,EP,LOOKUPS!J$8,0)*$FF$6+VLOOKUP($FA295,BM,LOOKUPS!J$5,0)*$FG$6+VLOOKUP($FA295,DIV,LOOKUPS!J$7,0)*$FH$6++VLOOKUP($FA295,SIZE,LOOKUPS!J$11,0)*$FI$6),"",VLOOKUP($FA295,MOM,LOOKUPS!J$12,0)*$FB$6+VLOOKUP($FA295,STREV,LOOKUPS!J$10,0)*$FC$6+VLOOKUP($FA295,LTREV,LOOKUPS!J$9,0)*$FD$6+VLOOKUP($FA295,CFP,LOOKUPS!J$6,0)*$FE$6+VLOOKUP($FA295,EP,LOOKUPS!J$8,0)*$FF$6+VLOOKUP($FA295,BM,LOOKUPS!J$5,0)*$FG$6+VLOOKUP($FA295,DIV,LOOKUPS!J$7,0)*$FH$6++VLOOKUP($FA295,SIZE,LOOKUPS!J$11,0)*$FI$6)</f>
        <v/>
      </c>
      <c r="FJ295" s="1" t="str">
        <f>IF(ISERROR(VLOOKUP($FA295,MOM,LOOKUPS!K$12,0)*$FB$6+VLOOKUP($FA295,STREV,LOOKUPS!K$10,0)*$FC$6+VLOOKUP($FA295,LTREV,LOOKUPS!K$9,0)*$FD$6+VLOOKUP($FA295,CFP,LOOKUPS!K$6,0)*$FE$6+VLOOKUP($FA295,EP,LOOKUPS!K$8,0)*$FF$6+VLOOKUP($FA295,BM,LOOKUPS!K$5,0)*$FG$6+VLOOKUP($FA295,DIV,LOOKUPS!K$7,0)*$FH$6++VLOOKUP($FA295,SIZE,LOOKUPS!K$11,0)*$FI$6),"",VLOOKUP($FA295,MOM,LOOKUPS!K$12,0)*$FB$6+VLOOKUP($FA295,STREV,LOOKUPS!K$10,0)*$FC$6+VLOOKUP($FA295,LTREV,LOOKUPS!K$9,0)*$FD$6+VLOOKUP($FA295,CFP,LOOKUPS!K$6,0)*$FE$6+VLOOKUP($FA295,EP,LOOKUPS!K$8,0)*$FF$6+VLOOKUP($FA295,BM,LOOKUPS!K$5,0)*$FG$6+VLOOKUP($FA295,DIV,LOOKUPS!K$7,0)*$FH$6++VLOOKUP($FA295,SIZE,LOOKUPS!K$11,0)*$FI$6)</f>
        <v/>
      </c>
      <c r="FK295" s="1" t="str">
        <f>IF(ISERROR(VLOOKUP($FA295,MOM,LOOKUPS!L$12,0)*$FB$6+VLOOKUP($FA295,STREV,LOOKUPS!L$10,0)*$FC$6+VLOOKUP($FA295,LTREV,LOOKUPS!L$9,0)*$FD$6+VLOOKUP($FA295,CFP,LOOKUPS!L$6,0)*$FE$6+VLOOKUP($FA295,EP,LOOKUPS!L$8,0)*$FF$6+VLOOKUP($FA295,BM,LOOKUPS!L$5,0)*$FG$6+VLOOKUP($FA295,DIV,LOOKUPS!L$7,0)*$FH$6++VLOOKUP($FA295,SIZE,LOOKUPS!L$11,0)*$FI$6),"",VLOOKUP($FA295,MOM,LOOKUPS!L$12,0)*$FB$6+VLOOKUP($FA295,STREV,LOOKUPS!L$10,0)*$FC$6+VLOOKUP($FA295,LTREV,LOOKUPS!L$9,0)*$FD$6+VLOOKUP($FA295,CFP,LOOKUPS!L$6,0)*$FE$6+VLOOKUP($FA295,EP,LOOKUPS!L$8,0)*$FF$6+VLOOKUP($FA295,BM,LOOKUPS!L$5,0)*$FG$6+VLOOKUP($FA295,DIV,LOOKUPS!L$7,0)*$FH$6++VLOOKUP($FA295,SIZE,LOOKUPS!L$11,0)*$FI$6)</f>
        <v/>
      </c>
    </row>
    <row r="296" spans="1:167" x14ac:dyDescent="0.3">
      <c r="A296" s="1">
        <v>195011</v>
      </c>
      <c r="B296" s="1">
        <v>0.33</v>
      </c>
      <c r="C296" s="1">
        <v>0.37</v>
      </c>
      <c r="D296" s="1">
        <v>1.37</v>
      </c>
      <c r="E296" s="1">
        <v>2.48</v>
      </c>
      <c r="F296" s="1">
        <v>3.64</v>
      </c>
      <c r="G296" s="1">
        <v>5.78</v>
      </c>
      <c r="H296" s="1">
        <v>2.72</v>
      </c>
      <c r="I296" s="1">
        <v>5.0999999999999996</v>
      </c>
      <c r="J296" s="1">
        <v>4.5</v>
      </c>
      <c r="K296" s="1">
        <v>6.46</v>
      </c>
      <c r="M296" s="1">
        <v>194912</v>
      </c>
      <c r="N296" s="1">
        <v>10.37</v>
      </c>
      <c r="O296" s="1">
        <v>8.7100000000000009</v>
      </c>
      <c r="P296" s="1">
        <v>7.95</v>
      </c>
      <c r="Q296" s="1">
        <v>8.09</v>
      </c>
      <c r="R296" s="1">
        <v>7.23</v>
      </c>
      <c r="S296" s="1">
        <v>5.51</v>
      </c>
      <c r="T296" s="1">
        <v>5.41</v>
      </c>
      <c r="U296" s="1">
        <v>5.6</v>
      </c>
      <c r="V296" s="1">
        <v>6.86</v>
      </c>
      <c r="W296" s="1">
        <v>4.8099999999999996</v>
      </c>
      <c r="Y296" s="1">
        <v>195411</v>
      </c>
      <c r="Z296" s="1">
        <v>7.78</v>
      </c>
      <c r="AA296" s="1">
        <v>7.33</v>
      </c>
      <c r="AB296" s="1">
        <v>9.74</v>
      </c>
      <c r="AC296" s="1">
        <v>8.25</v>
      </c>
      <c r="AD296" s="1">
        <v>8.76</v>
      </c>
      <c r="AE296" s="1">
        <v>8.36</v>
      </c>
      <c r="AF296" s="1">
        <v>10.09</v>
      </c>
      <c r="AG296" s="1">
        <v>10.31</v>
      </c>
      <c r="AH296" s="1">
        <v>9.85</v>
      </c>
      <c r="AI296" s="1">
        <v>11.15</v>
      </c>
      <c r="AK296">
        <v>197505</v>
      </c>
      <c r="AL296">
        <v>10.69</v>
      </c>
      <c r="AM296">
        <v>8.19</v>
      </c>
      <c r="AN296">
        <v>7.56</v>
      </c>
      <c r="AO296">
        <v>7.6</v>
      </c>
      <c r="AP296">
        <v>8.5299999999999994</v>
      </c>
      <c r="AQ296">
        <v>7.71</v>
      </c>
      <c r="AR296">
        <v>7.24</v>
      </c>
      <c r="AS296">
        <v>8.0500000000000007</v>
      </c>
      <c r="AT296">
        <v>7.28</v>
      </c>
      <c r="AU296">
        <v>8.18</v>
      </c>
      <c r="AV296">
        <v>8.9</v>
      </c>
      <c r="AW296">
        <v>7.41</v>
      </c>
      <c r="AX296">
        <v>8.0500000000000007</v>
      </c>
      <c r="AY296">
        <v>7.38</v>
      </c>
      <c r="AZ296">
        <v>7.09</v>
      </c>
      <c r="BA296">
        <v>7.68</v>
      </c>
      <c r="BB296">
        <v>8.4600000000000009</v>
      </c>
      <c r="BC296">
        <v>6.88</v>
      </c>
      <c r="BD296">
        <v>7.55</v>
      </c>
      <c r="BF296" s="1">
        <v>197505</v>
      </c>
      <c r="BG296" s="1">
        <v>9.6999999999999993</v>
      </c>
      <c r="BH296" s="1">
        <v>8.74</v>
      </c>
      <c r="BI296" s="1">
        <v>7.14</v>
      </c>
      <c r="BJ296" s="1">
        <v>7.73</v>
      </c>
      <c r="BK296" s="1">
        <v>9.15</v>
      </c>
      <c r="BL296" s="1">
        <v>8.01</v>
      </c>
      <c r="BM296" s="1">
        <v>6.86</v>
      </c>
      <c r="BN296" s="1">
        <v>7.33</v>
      </c>
      <c r="BO296" s="1">
        <v>7.61</v>
      </c>
      <c r="BP296" s="1">
        <v>9.14</v>
      </c>
      <c r="BQ296" s="1">
        <v>9.16</v>
      </c>
      <c r="BR296" s="1">
        <v>7.76</v>
      </c>
      <c r="BS296" s="1">
        <v>8.25</v>
      </c>
      <c r="BT296" s="1">
        <v>7.8</v>
      </c>
      <c r="BU296" s="1">
        <v>5.83</v>
      </c>
      <c r="BV296" s="1">
        <v>6.52</v>
      </c>
      <c r="BW296" s="1">
        <v>8.0299999999999994</v>
      </c>
      <c r="BX296" s="1">
        <v>7.29</v>
      </c>
      <c r="BY296" s="1">
        <v>7.84</v>
      </c>
      <c r="CA296" s="1">
        <v>195005</v>
      </c>
      <c r="CB296" s="1">
        <v>14.75</v>
      </c>
      <c r="CC296" s="1">
        <v>3.13</v>
      </c>
      <c r="CD296" s="1">
        <v>3.19</v>
      </c>
      <c r="CE296" s="1">
        <v>3.7</v>
      </c>
      <c r="CF296" s="1">
        <v>3.23</v>
      </c>
      <c r="CG296" s="1">
        <v>2.99</v>
      </c>
      <c r="CH296" s="1">
        <v>3.35</v>
      </c>
      <c r="CI296" s="1">
        <v>3.81</v>
      </c>
      <c r="CJ296" s="1">
        <v>3.25</v>
      </c>
      <c r="CK296" s="1">
        <v>3</v>
      </c>
      <c r="CL296" s="1">
        <v>3.46</v>
      </c>
      <c r="CM296" s="1">
        <v>2.95</v>
      </c>
      <c r="CN296" s="1">
        <v>3.04</v>
      </c>
      <c r="CO296" s="1">
        <v>3.47</v>
      </c>
      <c r="CP296" s="1">
        <v>3.22</v>
      </c>
      <c r="CQ296" s="1">
        <v>3.02</v>
      </c>
      <c r="CR296" s="1">
        <v>4.5999999999999996</v>
      </c>
      <c r="CS296" s="1">
        <v>3.26</v>
      </c>
      <c r="CT296" s="1">
        <v>3.24</v>
      </c>
      <c r="CV296" s="1">
        <v>195105</v>
      </c>
      <c r="CW296" s="1">
        <v>-6.25</v>
      </c>
      <c r="CX296" s="1">
        <v>-1.93</v>
      </c>
      <c r="CY296" s="1">
        <v>-1.78</v>
      </c>
      <c r="CZ296" s="1">
        <v>-2.23</v>
      </c>
      <c r="DA296" s="1">
        <v>-2.14</v>
      </c>
      <c r="DB296" s="1">
        <v>-1.1599999999999999</v>
      </c>
      <c r="DC296" s="1">
        <v>-2.2200000000000002</v>
      </c>
      <c r="DD296" s="1">
        <v>-2.34</v>
      </c>
      <c r="DE296" s="1">
        <v>-1.93</v>
      </c>
      <c r="DF296" s="1">
        <v>-2.89</v>
      </c>
      <c r="DG296" s="1">
        <v>-1.39</v>
      </c>
      <c r="DH296" s="1">
        <v>-1.52</v>
      </c>
      <c r="DI296" s="1">
        <v>-0.8</v>
      </c>
      <c r="DJ296" s="1">
        <v>-2.31</v>
      </c>
      <c r="DK296" s="1">
        <v>-2.12</v>
      </c>
      <c r="DL296" s="1">
        <v>-1.86</v>
      </c>
      <c r="DM296" s="1">
        <v>-2.82</v>
      </c>
      <c r="DN296" s="1">
        <v>-2.3199999999999998</v>
      </c>
      <c r="DO296" s="1">
        <v>-1.54</v>
      </c>
      <c r="DQ296" s="1">
        <v>195005</v>
      </c>
      <c r="DR296" s="1">
        <v>-99.99</v>
      </c>
      <c r="DS296" s="1">
        <v>2.87</v>
      </c>
      <c r="DT296" s="1">
        <v>3.38</v>
      </c>
      <c r="DU296" s="1">
        <v>3.7</v>
      </c>
      <c r="DV296" s="1">
        <v>3.32</v>
      </c>
      <c r="DW296" s="1">
        <v>2.85</v>
      </c>
      <c r="DX296" s="1">
        <v>2.82</v>
      </c>
      <c r="DY296" s="1">
        <v>3.54</v>
      </c>
      <c r="DZ296" s="1">
        <v>4.07</v>
      </c>
      <c r="EA296" s="1">
        <v>4.5999999999999996</v>
      </c>
      <c r="EB296" s="1">
        <v>2.06</v>
      </c>
      <c r="EC296" s="1">
        <v>1.95</v>
      </c>
      <c r="ED296" s="1">
        <v>3.73</v>
      </c>
      <c r="EE296" s="1">
        <v>2.83</v>
      </c>
      <c r="EF296" s="1">
        <v>2.82</v>
      </c>
      <c r="EG296" s="1">
        <v>4.12</v>
      </c>
      <c r="EH296" s="1">
        <v>2.94</v>
      </c>
      <c r="EI296" s="1">
        <v>3.72</v>
      </c>
      <c r="EJ296" s="1">
        <v>4.42</v>
      </c>
      <c r="EL296">
        <v>195005</v>
      </c>
      <c r="EM296">
        <v>4.3099999999999996</v>
      </c>
      <c r="EN296">
        <v>-2.12</v>
      </c>
      <c r="EO296">
        <v>0.46</v>
      </c>
      <c r="EP296">
        <v>0.1</v>
      </c>
      <c r="ER296" s="1">
        <v>195011</v>
      </c>
      <c r="ES296" s="1">
        <v>3.59</v>
      </c>
      <c r="EU296" s="1">
        <v>194912</v>
      </c>
      <c r="EV296" s="1">
        <v>0.69</v>
      </c>
      <c r="EX296" s="1">
        <v>195411</v>
      </c>
      <c r="EY296" s="1">
        <v>-1.66</v>
      </c>
      <c r="FA296" s="1">
        <v>195011</v>
      </c>
      <c r="FB296" s="1" t="str">
        <f>IF(ISERROR(VLOOKUP($FA296,MOM,LOOKUPS!C$12,0)*$FB$6+VLOOKUP($FA296,STREV,LOOKUPS!C$10,0)*$FC$6+VLOOKUP($FA296,LTREV,LOOKUPS!C$9,0)*$FD$6+VLOOKUP($FA296,CFP,LOOKUPS!C$6,0)*$FE$6+VLOOKUP($FA296,EP,LOOKUPS!C$8,0)*$FF$6+VLOOKUP($FA296,BM,LOOKUPS!C$5,0)*$FG$6+VLOOKUP($FA296,DIV,LOOKUPS!C$7,0)*$FH$6++VLOOKUP($FA296,SIZE,LOOKUPS!C$11,0)*$FI$6),"",VLOOKUP($FA296,MOM,LOOKUPS!C$12,0)*$FB$6+VLOOKUP($FA296,STREV,LOOKUPS!C$10,0)*$FC$6+VLOOKUP($FA296,LTREV,LOOKUPS!C$9,0)*$FD$6+VLOOKUP($FA296,CFP,LOOKUPS!C$6,0)*$FE$6+VLOOKUP($FA296,EP,LOOKUPS!C$8,0)*$FF$6+VLOOKUP($FA296,BM,LOOKUPS!C$5,0)*$FG$6+VLOOKUP($FA296,DIV,LOOKUPS!C$7,0)*$FH$6++VLOOKUP($FA296,SIZE,LOOKUPS!C$11,0)*$FI$6)</f>
        <v/>
      </c>
      <c r="FC296" s="1" t="str">
        <f>IF(ISERROR(VLOOKUP($FA296,MOM,LOOKUPS!D$12,0)*$FB$6+VLOOKUP($FA296,STREV,LOOKUPS!D$10,0)*$FC$6+VLOOKUP($FA296,LTREV,LOOKUPS!D$9,0)*$FD$6+VLOOKUP($FA296,CFP,LOOKUPS!D$6,0)*$FE$6+VLOOKUP($FA296,EP,LOOKUPS!D$8,0)*$FF$6+VLOOKUP($FA296,BM,LOOKUPS!D$5,0)*$FG$6+VLOOKUP($FA296,DIV,LOOKUPS!D$7,0)*$FH$6++VLOOKUP($FA296,SIZE,LOOKUPS!D$11,0)*$FI$6),"",VLOOKUP($FA296,MOM,LOOKUPS!D$12,0)*$FB$6+VLOOKUP($FA296,STREV,LOOKUPS!D$10,0)*$FC$6+VLOOKUP($FA296,LTREV,LOOKUPS!D$9,0)*$FD$6+VLOOKUP($FA296,CFP,LOOKUPS!D$6,0)*$FE$6+VLOOKUP($FA296,EP,LOOKUPS!D$8,0)*$FF$6+VLOOKUP($FA296,BM,LOOKUPS!D$5,0)*$FG$6+VLOOKUP($FA296,DIV,LOOKUPS!D$7,0)*$FH$6++VLOOKUP($FA296,SIZE,LOOKUPS!D$11,0)*$FI$6)</f>
        <v/>
      </c>
      <c r="FD296" s="1" t="str">
        <f>IF(ISERROR(VLOOKUP($FA296,MOM,LOOKUPS!E$12,0)*$FB$6+VLOOKUP($FA296,STREV,LOOKUPS!E$10,0)*$FC$6+VLOOKUP($FA296,LTREV,LOOKUPS!E$9,0)*$FD$6+VLOOKUP($FA296,CFP,LOOKUPS!E$6,0)*$FE$6+VLOOKUP($FA296,EP,LOOKUPS!E$8,0)*$FF$6+VLOOKUP($FA296,BM,LOOKUPS!E$5,0)*$FG$6+VLOOKUP($FA296,DIV,LOOKUPS!E$7,0)*$FH$6++VLOOKUP($FA296,SIZE,LOOKUPS!E$11,0)*$FI$6),"",VLOOKUP($FA296,MOM,LOOKUPS!E$12,0)*$FB$6+VLOOKUP($FA296,STREV,LOOKUPS!E$10,0)*$FC$6+VLOOKUP($FA296,LTREV,LOOKUPS!E$9,0)*$FD$6+VLOOKUP($FA296,CFP,LOOKUPS!E$6,0)*$FE$6+VLOOKUP($FA296,EP,LOOKUPS!E$8,0)*$FF$6+VLOOKUP($FA296,BM,LOOKUPS!E$5,0)*$FG$6+VLOOKUP($FA296,DIV,LOOKUPS!E$7,0)*$FH$6++VLOOKUP($FA296,SIZE,LOOKUPS!E$11,0)*$FI$6)</f>
        <v/>
      </c>
      <c r="FE296" s="1" t="str">
        <f>IF(ISERROR(VLOOKUP($FA296,MOM,LOOKUPS!F$12,0)*$FB$6+VLOOKUP($FA296,STREV,LOOKUPS!F$10,0)*$FC$6+VLOOKUP($FA296,LTREV,LOOKUPS!F$9,0)*$FD$6+VLOOKUP($FA296,CFP,LOOKUPS!F$6,0)*$FE$6+VLOOKUP($FA296,EP,LOOKUPS!F$8,0)*$FF$6+VLOOKUP($FA296,BM,LOOKUPS!F$5,0)*$FG$6+VLOOKUP($FA296,DIV,LOOKUPS!F$7,0)*$FH$6++VLOOKUP($FA296,SIZE,LOOKUPS!F$11,0)*$FI$6),"",VLOOKUP($FA296,MOM,LOOKUPS!F$12,0)*$FB$6+VLOOKUP($FA296,STREV,LOOKUPS!F$10,0)*$FC$6+VLOOKUP($FA296,LTREV,LOOKUPS!F$9,0)*$FD$6+VLOOKUP($FA296,CFP,LOOKUPS!F$6,0)*$FE$6+VLOOKUP($FA296,EP,LOOKUPS!F$8,0)*$FF$6+VLOOKUP($FA296,BM,LOOKUPS!F$5,0)*$FG$6+VLOOKUP($FA296,DIV,LOOKUPS!F$7,0)*$FH$6++VLOOKUP($FA296,SIZE,LOOKUPS!F$11,0)*$FI$6)</f>
        <v/>
      </c>
      <c r="FF296" s="1" t="str">
        <f>IF(ISERROR(VLOOKUP($FA296,MOM,LOOKUPS!G$12,0)*$FB$6+VLOOKUP($FA296,STREV,LOOKUPS!G$10,0)*$FC$6+VLOOKUP($FA296,LTREV,LOOKUPS!G$9,0)*$FD$6+VLOOKUP($FA296,CFP,LOOKUPS!G$6,0)*$FE$6+VLOOKUP($FA296,EP,LOOKUPS!G$8,0)*$FF$6+VLOOKUP($FA296,BM,LOOKUPS!G$5,0)*$FG$6+VLOOKUP($FA296,DIV,LOOKUPS!G$7,0)*$FH$6++VLOOKUP($FA296,SIZE,LOOKUPS!G$11,0)*$FI$6),"",VLOOKUP($FA296,MOM,LOOKUPS!G$12,0)*$FB$6+VLOOKUP($FA296,STREV,LOOKUPS!G$10,0)*$FC$6+VLOOKUP($FA296,LTREV,LOOKUPS!G$9,0)*$FD$6+VLOOKUP($FA296,CFP,LOOKUPS!G$6,0)*$FE$6+VLOOKUP($FA296,EP,LOOKUPS!G$8,0)*$FF$6+VLOOKUP($FA296,BM,LOOKUPS!G$5,0)*$FG$6+VLOOKUP($FA296,DIV,LOOKUPS!G$7,0)*$FH$6++VLOOKUP($FA296,SIZE,LOOKUPS!G$11,0)*$FI$6)</f>
        <v/>
      </c>
      <c r="FG296" s="1" t="str">
        <f>IF(ISERROR(VLOOKUP($FA296,MOM,LOOKUPS!H$12,0)*$FB$6+VLOOKUP($FA296,STREV,LOOKUPS!H$10,0)*$FC$6+VLOOKUP($FA296,LTREV,LOOKUPS!H$9,0)*$FD$6+VLOOKUP($FA296,CFP,LOOKUPS!H$6,0)*$FE$6+VLOOKUP($FA296,EP,LOOKUPS!H$8,0)*$FF$6+VLOOKUP($FA296,BM,LOOKUPS!H$5,0)*$FG$6+VLOOKUP($FA296,DIV,LOOKUPS!H$7,0)*$FH$6++VLOOKUP($FA296,SIZE,LOOKUPS!H$11,0)*$FI$6),"",VLOOKUP($FA296,MOM,LOOKUPS!H$12,0)*$FB$6+VLOOKUP($FA296,STREV,LOOKUPS!H$10,0)*$FC$6+VLOOKUP($FA296,LTREV,LOOKUPS!H$9,0)*$FD$6+VLOOKUP($FA296,CFP,LOOKUPS!H$6,0)*$FE$6+VLOOKUP($FA296,EP,LOOKUPS!H$8,0)*$FF$6+VLOOKUP($FA296,BM,LOOKUPS!H$5,0)*$FG$6+VLOOKUP($FA296,DIV,LOOKUPS!H$7,0)*$FH$6++VLOOKUP($FA296,SIZE,LOOKUPS!H$11,0)*$FI$6)</f>
        <v/>
      </c>
      <c r="FH296" s="1" t="str">
        <f>IF(ISERROR(VLOOKUP($FA296,MOM,LOOKUPS!I$12,0)*$FB$6+VLOOKUP($FA296,STREV,LOOKUPS!I$10,0)*$FC$6+VLOOKUP($FA296,LTREV,LOOKUPS!I$9,0)*$FD$6+VLOOKUP($FA296,CFP,LOOKUPS!I$6,0)*$FE$6+VLOOKUP($FA296,EP,LOOKUPS!I$8,0)*$FF$6+VLOOKUP($FA296,BM,LOOKUPS!I$5,0)*$FG$6+VLOOKUP($FA296,DIV,LOOKUPS!I$7,0)*$FH$6++VLOOKUP($FA296,SIZE,LOOKUPS!I$11,0)*$FI$6),"",VLOOKUP($FA296,MOM,LOOKUPS!I$12,0)*$FB$6+VLOOKUP($FA296,STREV,LOOKUPS!I$10,0)*$FC$6+VLOOKUP($FA296,LTREV,LOOKUPS!I$9,0)*$FD$6+VLOOKUP($FA296,CFP,LOOKUPS!I$6,0)*$FE$6+VLOOKUP($FA296,EP,LOOKUPS!I$8,0)*$FF$6+VLOOKUP($FA296,BM,LOOKUPS!I$5,0)*$FG$6+VLOOKUP($FA296,DIV,LOOKUPS!I$7,0)*$FH$6++VLOOKUP($FA296,SIZE,LOOKUPS!I$11,0)*$FI$6)</f>
        <v/>
      </c>
      <c r="FI296" s="1" t="str">
        <f>IF(ISERROR(VLOOKUP($FA296,MOM,LOOKUPS!J$12,0)*$FB$6+VLOOKUP($FA296,STREV,LOOKUPS!J$10,0)*$FC$6+VLOOKUP($FA296,LTREV,LOOKUPS!J$9,0)*$FD$6+VLOOKUP($FA296,CFP,LOOKUPS!J$6,0)*$FE$6+VLOOKUP($FA296,EP,LOOKUPS!J$8,0)*$FF$6+VLOOKUP($FA296,BM,LOOKUPS!J$5,0)*$FG$6+VLOOKUP($FA296,DIV,LOOKUPS!J$7,0)*$FH$6++VLOOKUP($FA296,SIZE,LOOKUPS!J$11,0)*$FI$6),"",VLOOKUP($FA296,MOM,LOOKUPS!J$12,0)*$FB$6+VLOOKUP($FA296,STREV,LOOKUPS!J$10,0)*$FC$6+VLOOKUP($FA296,LTREV,LOOKUPS!J$9,0)*$FD$6+VLOOKUP($FA296,CFP,LOOKUPS!J$6,0)*$FE$6+VLOOKUP($FA296,EP,LOOKUPS!J$8,0)*$FF$6+VLOOKUP($FA296,BM,LOOKUPS!J$5,0)*$FG$6+VLOOKUP($FA296,DIV,LOOKUPS!J$7,0)*$FH$6++VLOOKUP($FA296,SIZE,LOOKUPS!J$11,0)*$FI$6)</f>
        <v/>
      </c>
      <c r="FJ296" s="1" t="str">
        <f>IF(ISERROR(VLOOKUP($FA296,MOM,LOOKUPS!K$12,0)*$FB$6+VLOOKUP($FA296,STREV,LOOKUPS!K$10,0)*$FC$6+VLOOKUP($FA296,LTREV,LOOKUPS!K$9,0)*$FD$6+VLOOKUP($FA296,CFP,LOOKUPS!K$6,0)*$FE$6+VLOOKUP($FA296,EP,LOOKUPS!K$8,0)*$FF$6+VLOOKUP($FA296,BM,LOOKUPS!K$5,0)*$FG$6+VLOOKUP($FA296,DIV,LOOKUPS!K$7,0)*$FH$6++VLOOKUP($FA296,SIZE,LOOKUPS!K$11,0)*$FI$6),"",VLOOKUP($FA296,MOM,LOOKUPS!K$12,0)*$FB$6+VLOOKUP($FA296,STREV,LOOKUPS!K$10,0)*$FC$6+VLOOKUP($FA296,LTREV,LOOKUPS!K$9,0)*$FD$6+VLOOKUP($FA296,CFP,LOOKUPS!K$6,0)*$FE$6+VLOOKUP($FA296,EP,LOOKUPS!K$8,0)*$FF$6+VLOOKUP($FA296,BM,LOOKUPS!K$5,0)*$FG$6+VLOOKUP($FA296,DIV,LOOKUPS!K$7,0)*$FH$6++VLOOKUP($FA296,SIZE,LOOKUPS!K$11,0)*$FI$6)</f>
        <v/>
      </c>
      <c r="FK296" s="1" t="str">
        <f>IF(ISERROR(VLOOKUP($FA296,MOM,LOOKUPS!L$12,0)*$FB$6+VLOOKUP($FA296,STREV,LOOKUPS!L$10,0)*$FC$6+VLOOKUP($FA296,LTREV,LOOKUPS!L$9,0)*$FD$6+VLOOKUP($FA296,CFP,LOOKUPS!L$6,0)*$FE$6+VLOOKUP($FA296,EP,LOOKUPS!L$8,0)*$FF$6+VLOOKUP($FA296,BM,LOOKUPS!L$5,0)*$FG$6+VLOOKUP($FA296,DIV,LOOKUPS!L$7,0)*$FH$6++VLOOKUP($FA296,SIZE,LOOKUPS!L$11,0)*$FI$6),"",VLOOKUP($FA296,MOM,LOOKUPS!L$12,0)*$FB$6+VLOOKUP($FA296,STREV,LOOKUPS!L$10,0)*$FC$6+VLOOKUP($FA296,LTREV,LOOKUPS!L$9,0)*$FD$6+VLOOKUP($FA296,CFP,LOOKUPS!L$6,0)*$FE$6+VLOOKUP($FA296,EP,LOOKUPS!L$8,0)*$FF$6+VLOOKUP($FA296,BM,LOOKUPS!L$5,0)*$FG$6+VLOOKUP($FA296,DIV,LOOKUPS!L$7,0)*$FH$6++VLOOKUP($FA296,SIZE,LOOKUPS!L$11,0)*$FI$6)</f>
        <v/>
      </c>
    </row>
    <row r="297" spans="1:167" x14ac:dyDescent="0.3">
      <c r="A297" s="1">
        <v>195012</v>
      </c>
      <c r="B297" s="1">
        <v>6</v>
      </c>
      <c r="C297" s="1">
        <v>5.33</v>
      </c>
      <c r="D297" s="1">
        <v>6.57</v>
      </c>
      <c r="E297" s="1">
        <v>7.32</v>
      </c>
      <c r="F297" s="1">
        <v>9.08</v>
      </c>
      <c r="G297" s="1">
        <v>7.94</v>
      </c>
      <c r="H297" s="1">
        <v>9.68</v>
      </c>
      <c r="I297" s="1">
        <v>9.8000000000000007</v>
      </c>
      <c r="J297" s="1">
        <v>10.64</v>
      </c>
      <c r="K297" s="1">
        <v>13.3</v>
      </c>
      <c r="M297" s="1">
        <v>195001</v>
      </c>
      <c r="N297" s="1">
        <v>5.62</v>
      </c>
      <c r="O297" s="1">
        <v>4.1100000000000003</v>
      </c>
      <c r="P297" s="1">
        <v>4.51</v>
      </c>
      <c r="Q297" s="1">
        <v>3.58</v>
      </c>
      <c r="R297" s="1">
        <v>3.68</v>
      </c>
      <c r="S297" s="1">
        <v>3.12</v>
      </c>
      <c r="T297" s="1">
        <v>4.25</v>
      </c>
      <c r="U297" s="1">
        <v>4.04</v>
      </c>
      <c r="V297" s="1">
        <v>3.99</v>
      </c>
      <c r="W297" s="1">
        <v>2.93</v>
      </c>
      <c r="Y297" s="1">
        <v>195412</v>
      </c>
      <c r="Z297" s="1">
        <v>15.2</v>
      </c>
      <c r="AA297" s="1">
        <v>9.7100000000000009</v>
      </c>
      <c r="AB297" s="1">
        <v>9.4600000000000009</v>
      </c>
      <c r="AC297" s="1">
        <v>7.57</v>
      </c>
      <c r="AD297" s="1">
        <v>6.71</v>
      </c>
      <c r="AE297" s="1">
        <v>7.38</v>
      </c>
      <c r="AF297" s="1">
        <v>7.65</v>
      </c>
      <c r="AG297" s="1">
        <v>8.2200000000000006</v>
      </c>
      <c r="AH297" s="1">
        <v>8.17</v>
      </c>
      <c r="AI297" s="1">
        <v>10.27</v>
      </c>
      <c r="AK297">
        <v>197506</v>
      </c>
      <c r="AL297">
        <v>13.66</v>
      </c>
      <c r="AM297">
        <v>7.54</v>
      </c>
      <c r="AN297">
        <v>8.31</v>
      </c>
      <c r="AO297">
        <v>7.82</v>
      </c>
      <c r="AP297">
        <v>6.99</v>
      </c>
      <c r="AQ297">
        <v>7.99</v>
      </c>
      <c r="AR297">
        <v>8.2899999999999991</v>
      </c>
      <c r="AS297">
        <v>8.33</v>
      </c>
      <c r="AT297">
        <v>8.07</v>
      </c>
      <c r="AU297">
        <v>6.54</v>
      </c>
      <c r="AV297">
        <v>7.45</v>
      </c>
      <c r="AW297">
        <v>8.82</v>
      </c>
      <c r="AX297">
        <v>7.06</v>
      </c>
      <c r="AY297">
        <v>7.76</v>
      </c>
      <c r="AZ297">
        <v>8.82</v>
      </c>
      <c r="BA297">
        <v>9.41</v>
      </c>
      <c r="BB297">
        <v>7.15</v>
      </c>
      <c r="BC297">
        <v>8.23</v>
      </c>
      <c r="BD297">
        <v>7.96</v>
      </c>
      <c r="BF297" s="1">
        <v>197506</v>
      </c>
      <c r="BG297" s="1">
        <v>13.35</v>
      </c>
      <c r="BH297" s="1">
        <v>7.21</v>
      </c>
      <c r="BI297" s="1">
        <v>8.09</v>
      </c>
      <c r="BJ297" s="1">
        <v>8.16</v>
      </c>
      <c r="BK297" s="1">
        <v>7.49</v>
      </c>
      <c r="BL297" s="1">
        <v>7.02</v>
      </c>
      <c r="BM297" s="1">
        <v>7.98</v>
      </c>
      <c r="BN297" s="1">
        <v>8.1999999999999993</v>
      </c>
      <c r="BO297" s="1">
        <v>8.3699999999999992</v>
      </c>
      <c r="BP297" s="1">
        <v>7.15</v>
      </c>
      <c r="BQ297" s="1">
        <v>7.88</v>
      </c>
      <c r="BR297" s="1">
        <v>6.51</v>
      </c>
      <c r="BS297" s="1">
        <v>7.53</v>
      </c>
      <c r="BT297" s="1">
        <v>8.25</v>
      </c>
      <c r="BU297" s="1">
        <v>7.69</v>
      </c>
      <c r="BV297" s="1">
        <v>8.85</v>
      </c>
      <c r="BW297" s="1">
        <v>7.63</v>
      </c>
      <c r="BX297" s="1">
        <v>8.6300000000000008</v>
      </c>
      <c r="BY297" s="1">
        <v>8.19</v>
      </c>
      <c r="CA297" s="1">
        <v>195006</v>
      </c>
      <c r="CB297" s="1">
        <v>8.57</v>
      </c>
      <c r="CC297" s="1">
        <v>-7.08</v>
      </c>
      <c r="CD297" s="1">
        <v>-7.29</v>
      </c>
      <c r="CE297" s="1">
        <v>-8.4600000000000009</v>
      </c>
      <c r="CF297" s="1">
        <v>-6.88</v>
      </c>
      <c r="CG297" s="1">
        <v>-7.48</v>
      </c>
      <c r="CH297" s="1">
        <v>-6.95</v>
      </c>
      <c r="CI297" s="1">
        <v>-7.37</v>
      </c>
      <c r="CJ297" s="1">
        <v>-9.2100000000000009</v>
      </c>
      <c r="CK297" s="1">
        <v>-6.9</v>
      </c>
      <c r="CL297" s="1">
        <v>-6.85</v>
      </c>
      <c r="CM297" s="1">
        <v>-7.48</v>
      </c>
      <c r="CN297" s="1">
        <v>-7.49</v>
      </c>
      <c r="CO297" s="1">
        <v>-7.2</v>
      </c>
      <c r="CP297" s="1">
        <v>-6.69</v>
      </c>
      <c r="CQ297" s="1">
        <v>-7.77</v>
      </c>
      <c r="CR297" s="1">
        <v>-6.97</v>
      </c>
      <c r="CS297" s="1">
        <v>-8.44</v>
      </c>
      <c r="CT297" s="1">
        <v>-9.9700000000000006</v>
      </c>
      <c r="CV297" s="1">
        <v>195106</v>
      </c>
      <c r="CW297" s="1">
        <v>-8.09</v>
      </c>
      <c r="CX297" s="1">
        <v>-3.17</v>
      </c>
      <c r="CY297" s="1">
        <v>-3.84</v>
      </c>
      <c r="CZ297" s="1">
        <v>-5.32</v>
      </c>
      <c r="DA297" s="1">
        <v>-3.08</v>
      </c>
      <c r="DB297" s="1">
        <v>-3.2</v>
      </c>
      <c r="DC297" s="1">
        <v>-3.88</v>
      </c>
      <c r="DD297" s="1">
        <v>-4.83</v>
      </c>
      <c r="DE297" s="1">
        <v>-5.4</v>
      </c>
      <c r="DF297" s="1">
        <v>-3.58</v>
      </c>
      <c r="DG297" s="1">
        <v>-2.58</v>
      </c>
      <c r="DH297" s="1">
        <v>-3.34</v>
      </c>
      <c r="DI297" s="1">
        <v>-3.06</v>
      </c>
      <c r="DJ297" s="1">
        <v>-3.62</v>
      </c>
      <c r="DK297" s="1">
        <v>-4.1500000000000004</v>
      </c>
      <c r="DL297" s="1">
        <v>-4.51</v>
      </c>
      <c r="DM297" s="1">
        <v>-5.16</v>
      </c>
      <c r="DN297" s="1">
        <v>-4.92</v>
      </c>
      <c r="DO297" s="1">
        <v>-5.88</v>
      </c>
      <c r="DQ297" s="1">
        <v>195006</v>
      </c>
      <c r="DR297" s="1">
        <v>-99.99</v>
      </c>
      <c r="DS297" s="1">
        <v>-9</v>
      </c>
      <c r="DT297" s="1">
        <v>-7.08</v>
      </c>
      <c r="DU297" s="1">
        <v>-6.65</v>
      </c>
      <c r="DV297" s="1">
        <v>-9.4700000000000006</v>
      </c>
      <c r="DW297" s="1">
        <v>-7.82</v>
      </c>
      <c r="DX297" s="1">
        <v>-7.12</v>
      </c>
      <c r="DY297" s="1">
        <v>-7.03</v>
      </c>
      <c r="DZ297" s="1">
        <v>-6.19</v>
      </c>
      <c r="EA297" s="1">
        <v>-9.4700000000000006</v>
      </c>
      <c r="EB297" s="1">
        <v>-9.4700000000000006</v>
      </c>
      <c r="EC297" s="1">
        <v>-8.0500000000000007</v>
      </c>
      <c r="ED297" s="1">
        <v>-7.6</v>
      </c>
      <c r="EE297" s="1">
        <v>-6.99</v>
      </c>
      <c r="EF297" s="1">
        <v>-7.26</v>
      </c>
      <c r="EG297" s="1">
        <v>-6.49</v>
      </c>
      <c r="EH297" s="1">
        <v>-7.58</v>
      </c>
      <c r="EI297" s="1">
        <v>-6.6</v>
      </c>
      <c r="EJ297" s="1">
        <v>-5.78</v>
      </c>
      <c r="EL297">
        <v>195006</v>
      </c>
      <c r="EM297">
        <v>-5.94</v>
      </c>
      <c r="EN297">
        <v>-2.38</v>
      </c>
      <c r="EO297">
        <v>-0.78</v>
      </c>
      <c r="EP297">
        <v>0.1</v>
      </c>
      <c r="ER297" s="1">
        <v>195012</v>
      </c>
      <c r="ES297" s="1">
        <v>4.97</v>
      </c>
      <c r="EU297" s="1">
        <v>195001</v>
      </c>
      <c r="EV297" s="1">
        <v>0.76</v>
      </c>
      <c r="EX297" s="1">
        <v>195412</v>
      </c>
      <c r="EY297" s="1">
        <v>-0.01</v>
      </c>
      <c r="FA297" s="1">
        <v>195012</v>
      </c>
      <c r="FB297" s="1" t="str">
        <f>IF(ISERROR(VLOOKUP($FA297,MOM,LOOKUPS!C$12,0)*$FB$6+VLOOKUP($FA297,STREV,LOOKUPS!C$10,0)*$FC$6+VLOOKUP($FA297,LTREV,LOOKUPS!C$9,0)*$FD$6+VLOOKUP($FA297,CFP,LOOKUPS!C$6,0)*$FE$6+VLOOKUP($FA297,EP,LOOKUPS!C$8,0)*$FF$6+VLOOKUP($FA297,BM,LOOKUPS!C$5,0)*$FG$6+VLOOKUP($FA297,DIV,LOOKUPS!C$7,0)*$FH$6++VLOOKUP($FA297,SIZE,LOOKUPS!C$11,0)*$FI$6),"",VLOOKUP($FA297,MOM,LOOKUPS!C$12,0)*$FB$6+VLOOKUP($FA297,STREV,LOOKUPS!C$10,0)*$FC$6+VLOOKUP($FA297,LTREV,LOOKUPS!C$9,0)*$FD$6+VLOOKUP($FA297,CFP,LOOKUPS!C$6,0)*$FE$6+VLOOKUP($FA297,EP,LOOKUPS!C$8,0)*$FF$6+VLOOKUP($FA297,BM,LOOKUPS!C$5,0)*$FG$6+VLOOKUP($FA297,DIV,LOOKUPS!C$7,0)*$FH$6++VLOOKUP($FA297,SIZE,LOOKUPS!C$11,0)*$FI$6)</f>
        <v/>
      </c>
      <c r="FC297" s="1" t="str">
        <f>IF(ISERROR(VLOOKUP($FA297,MOM,LOOKUPS!D$12,0)*$FB$6+VLOOKUP($FA297,STREV,LOOKUPS!D$10,0)*$FC$6+VLOOKUP($FA297,LTREV,LOOKUPS!D$9,0)*$FD$6+VLOOKUP($FA297,CFP,LOOKUPS!D$6,0)*$FE$6+VLOOKUP($FA297,EP,LOOKUPS!D$8,0)*$FF$6+VLOOKUP($FA297,BM,LOOKUPS!D$5,0)*$FG$6+VLOOKUP($FA297,DIV,LOOKUPS!D$7,0)*$FH$6++VLOOKUP($FA297,SIZE,LOOKUPS!D$11,0)*$FI$6),"",VLOOKUP($FA297,MOM,LOOKUPS!D$12,0)*$FB$6+VLOOKUP($FA297,STREV,LOOKUPS!D$10,0)*$FC$6+VLOOKUP($FA297,LTREV,LOOKUPS!D$9,0)*$FD$6+VLOOKUP($FA297,CFP,LOOKUPS!D$6,0)*$FE$6+VLOOKUP($FA297,EP,LOOKUPS!D$8,0)*$FF$6+VLOOKUP($FA297,BM,LOOKUPS!D$5,0)*$FG$6+VLOOKUP($FA297,DIV,LOOKUPS!D$7,0)*$FH$6++VLOOKUP($FA297,SIZE,LOOKUPS!D$11,0)*$FI$6)</f>
        <v/>
      </c>
      <c r="FD297" s="1" t="str">
        <f>IF(ISERROR(VLOOKUP($FA297,MOM,LOOKUPS!E$12,0)*$FB$6+VLOOKUP($FA297,STREV,LOOKUPS!E$10,0)*$FC$6+VLOOKUP($FA297,LTREV,LOOKUPS!E$9,0)*$FD$6+VLOOKUP($FA297,CFP,LOOKUPS!E$6,0)*$FE$6+VLOOKUP($FA297,EP,LOOKUPS!E$8,0)*$FF$6+VLOOKUP($FA297,BM,LOOKUPS!E$5,0)*$FG$6+VLOOKUP($FA297,DIV,LOOKUPS!E$7,0)*$FH$6++VLOOKUP($FA297,SIZE,LOOKUPS!E$11,0)*$FI$6),"",VLOOKUP($FA297,MOM,LOOKUPS!E$12,0)*$FB$6+VLOOKUP($FA297,STREV,LOOKUPS!E$10,0)*$FC$6+VLOOKUP($FA297,LTREV,LOOKUPS!E$9,0)*$FD$6+VLOOKUP($FA297,CFP,LOOKUPS!E$6,0)*$FE$6+VLOOKUP($FA297,EP,LOOKUPS!E$8,0)*$FF$6+VLOOKUP($FA297,BM,LOOKUPS!E$5,0)*$FG$6+VLOOKUP($FA297,DIV,LOOKUPS!E$7,0)*$FH$6++VLOOKUP($FA297,SIZE,LOOKUPS!E$11,0)*$FI$6)</f>
        <v/>
      </c>
      <c r="FE297" s="1" t="str">
        <f>IF(ISERROR(VLOOKUP($FA297,MOM,LOOKUPS!F$12,0)*$FB$6+VLOOKUP($FA297,STREV,LOOKUPS!F$10,0)*$FC$6+VLOOKUP($FA297,LTREV,LOOKUPS!F$9,0)*$FD$6+VLOOKUP($FA297,CFP,LOOKUPS!F$6,0)*$FE$6+VLOOKUP($FA297,EP,LOOKUPS!F$8,0)*$FF$6+VLOOKUP($FA297,BM,LOOKUPS!F$5,0)*$FG$6+VLOOKUP($FA297,DIV,LOOKUPS!F$7,0)*$FH$6++VLOOKUP($FA297,SIZE,LOOKUPS!F$11,0)*$FI$6),"",VLOOKUP($FA297,MOM,LOOKUPS!F$12,0)*$FB$6+VLOOKUP($FA297,STREV,LOOKUPS!F$10,0)*$FC$6+VLOOKUP($FA297,LTREV,LOOKUPS!F$9,0)*$FD$6+VLOOKUP($FA297,CFP,LOOKUPS!F$6,0)*$FE$6+VLOOKUP($FA297,EP,LOOKUPS!F$8,0)*$FF$6+VLOOKUP($FA297,BM,LOOKUPS!F$5,0)*$FG$6+VLOOKUP($FA297,DIV,LOOKUPS!F$7,0)*$FH$6++VLOOKUP($FA297,SIZE,LOOKUPS!F$11,0)*$FI$6)</f>
        <v/>
      </c>
      <c r="FF297" s="1" t="str">
        <f>IF(ISERROR(VLOOKUP($FA297,MOM,LOOKUPS!G$12,0)*$FB$6+VLOOKUP($FA297,STREV,LOOKUPS!G$10,0)*$FC$6+VLOOKUP($FA297,LTREV,LOOKUPS!G$9,0)*$FD$6+VLOOKUP($FA297,CFP,LOOKUPS!G$6,0)*$FE$6+VLOOKUP($FA297,EP,LOOKUPS!G$8,0)*$FF$6+VLOOKUP($FA297,BM,LOOKUPS!G$5,0)*$FG$6+VLOOKUP($FA297,DIV,LOOKUPS!G$7,0)*$FH$6++VLOOKUP($FA297,SIZE,LOOKUPS!G$11,0)*$FI$6),"",VLOOKUP($FA297,MOM,LOOKUPS!G$12,0)*$FB$6+VLOOKUP($FA297,STREV,LOOKUPS!G$10,0)*$FC$6+VLOOKUP($FA297,LTREV,LOOKUPS!G$9,0)*$FD$6+VLOOKUP($FA297,CFP,LOOKUPS!G$6,0)*$FE$6+VLOOKUP($FA297,EP,LOOKUPS!G$8,0)*$FF$6+VLOOKUP($FA297,BM,LOOKUPS!G$5,0)*$FG$6+VLOOKUP($FA297,DIV,LOOKUPS!G$7,0)*$FH$6++VLOOKUP($FA297,SIZE,LOOKUPS!G$11,0)*$FI$6)</f>
        <v/>
      </c>
      <c r="FG297" s="1" t="str">
        <f>IF(ISERROR(VLOOKUP($FA297,MOM,LOOKUPS!H$12,0)*$FB$6+VLOOKUP($FA297,STREV,LOOKUPS!H$10,0)*$FC$6+VLOOKUP($FA297,LTREV,LOOKUPS!H$9,0)*$FD$6+VLOOKUP($FA297,CFP,LOOKUPS!H$6,0)*$FE$6+VLOOKUP($FA297,EP,LOOKUPS!H$8,0)*$FF$6+VLOOKUP($FA297,BM,LOOKUPS!H$5,0)*$FG$6+VLOOKUP($FA297,DIV,LOOKUPS!H$7,0)*$FH$6++VLOOKUP($FA297,SIZE,LOOKUPS!H$11,0)*$FI$6),"",VLOOKUP($FA297,MOM,LOOKUPS!H$12,0)*$FB$6+VLOOKUP($FA297,STREV,LOOKUPS!H$10,0)*$FC$6+VLOOKUP($FA297,LTREV,LOOKUPS!H$9,0)*$FD$6+VLOOKUP($FA297,CFP,LOOKUPS!H$6,0)*$FE$6+VLOOKUP($FA297,EP,LOOKUPS!H$8,0)*$FF$6+VLOOKUP($FA297,BM,LOOKUPS!H$5,0)*$FG$6+VLOOKUP($FA297,DIV,LOOKUPS!H$7,0)*$FH$6++VLOOKUP($FA297,SIZE,LOOKUPS!H$11,0)*$FI$6)</f>
        <v/>
      </c>
      <c r="FH297" s="1" t="str">
        <f>IF(ISERROR(VLOOKUP($FA297,MOM,LOOKUPS!I$12,0)*$FB$6+VLOOKUP($FA297,STREV,LOOKUPS!I$10,0)*$FC$6+VLOOKUP($FA297,LTREV,LOOKUPS!I$9,0)*$FD$6+VLOOKUP($FA297,CFP,LOOKUPS!I$6,0)*$FE$6+VLOOKUP($FA297,EP,LOOKUPS!I$8,0)*$FF$6+VLOOKUP($FA297,BM,LOOKUPS!I$5,0)*$FG$6+VLOOKUP($FA297,DIV,LOOKUPS!I$7,0)*$FH$6++VLOOKUP($FA297,SIZE,LOOKUPS!I$11,0)*$FI$6),"",VLOOKUP($FA297,MOM,LOOKUPS!I$12,0)*$FB$6+VLOOKUP($FA297,STREV,LOOKUPS!I$10,0)*$FC$6+VLOOKUP($FA297,LTREV,LOOKUPS!I$9,0)*$FD$6+VLOOKUP($FA297,CFP,LOOKUPS!I$6,0)*$FE$6+VLOOKUP($FA297,EP,LOOKUPS!I$8,0)*$FF$6+VLOOKUP($FA297,BM,LOOKUPS!I$5,0)*$FG$6+VLOOKUP($FA297,DIV,LOOKUPS!I$7,0)*$FH$6++VLOOKUP($FA297,SIZE,LOOKUPS!I$11,0)*$FI$6)</f>
        <v/>
      </c>
      <c r="FI297" s="1" t="str">
        <f>IF(ISERROR(VLOOKUP($FA297,MOM,LOOKUPS!J$12,0)*$FB$6+VLOOKUP($FA297,STREV,LOOKUPS!J$10,0)*$FC$6+VLOOKUP($FA297,LTREV,LOOKUPS!J$9,0)*$FD$6+VLOOKUP($FA297,CFP,LOOKUPS!J$6,0)*$FE$6+VLOOKUP($FA297,EP,LOOKUPS!J$8,0)*$FF$6+VLOOKUP($FA297,BM,LOOKUPS!J$5,0)*$FG$6+VLOOKUP($FA297,DIV,LOOKUPS!J$7,0)*$FH$6++VLOOKUP($FA297,SIZE,LOOKUPS!J$11,0)*$FI$6),"",VLOOKUP($FA297,MOM,LOOKUPS!J$12,0)*$FB$6+VLOOKUP($FA297,STREV,LOOKUPS!J$10,0)*$FC$6+VLOOKUP($FA297,LTREV,LOOKUPS!J$9,0)*$FD$6+VLOOKUP($FA297,CFP,LOOKUPS!J$6,0)*$FE$6+VLOOKUP($FA297,EP,LOOKUPS!J$8,0)*$FF$6+VLOOKUP($FA297,BM,LOOKUPS!J$5,0)*$FG$6+VLOOKUP($FA297,DIV,LOOKUPS!J$7,0)*$FH$6++VLOOKUP($FA297,SIZE,LOOKUPS!J$11,0)*$FI$6)</f>
        <v/>
      </c>
      <c r="FJ297" s="1" t="str">
        <f>IF(ISERROR(VLOOKUP($FA297,MOM,LOOKUPS!K$12,0)*$FB$6+VLOOKUP($FA297,STREV,LOOKUPS!K$10,0)*$FC$6+VLOOKUP($FA297,LTREV,LOOKUPS!K$9,0)*$FD$6+VLOOKUP($FA297,CFP,LOOKUPS!K$6,0)*$FE$6+VLOOKUP($FA297,EP,LOOKUPS!K$8,0)*$FF$6+VLOOKUP($FA297,BM,LOOKUPS!K$5,0)*$FG$6+VLOOKUP($FA297,DIV,LOOKUPS!K$7,0)*$FH$6++VLOOKUP($FA297,SIZE,LOOKUPS!K$11,0)*$FI$6),"",VLOOKUP($FA297,MOM,LOOKUPS!K$12,0)*$FB$6+VLOOKUP($FA297,STREV,LOOKUPS!K$10,0)*$FC$6+VLOOKUP($FA297,LTREV,LOOKUPS!K$9,0)*$FD$6+VLOOKUP($FA297,CFP,LOOKUPS!K$6,0)*$FE$6+VLOOKUP($FA297,EP,LOOKUPS!K$8,0)*$FF$6+VLOOKUP($FA297,BM,LOOKUPS!K$5,0)*$FG$6+VLOOKUP($FA297,DIV,LOOKUPS!K$7,0)*$FH$6++VLOOKUP($FA297,SIZE,LOOKUPS!K$11,0)*$FI$6)</f>
        <v/>
      </c>
      <c r="FK297" s="1" t="str">
        <f>IF(ISERROR(VLOOKUP($FA297,MOM,LOOKUPS!L$12,0)*$FB$6+VLOOKUP($FA297,STREV,LOOKUPS!L$10,0)*$FC$6+VLOOKUP($FA297,LTREV,LOOKUPS!L$9,0)*$FD$6+VLOOKUP($FA297,CFP,LOOKUPS!L$6,0)*$FE$6+VLOOKUP($FA297,EP,LOOKUPS!L$8,0)*$FF$6+VLOOKUP($FA297,BM,LOOKUPS!L$5,0)*$FG$6+VLOOKUP($FA297,DIV,LOOKUPS!L$7,0)*$FH$6++VLOOKUP($FA297,SIZE,LOOKUPS!L$11,0)*$FI$6),"",VLOOKUP($FA297,MOM,LOOKUPS!L$12,0)*$FB$6+VLOOKUP($FA297,STREV,LOOKUPS!L$10,0)*$FC$6+VLOOKUP($FA297,LTREV,LOOKUPS!L$9,0)*$FD$6+VLOOKUP($FA297,CFP,LOOKUPS!L$6,0)*$FE$6+VLOOKUP($FA297,EP,LOOKUPS!L$8,0)*$FF$6+VLOOKUP($FA297,BM,LOOKUPS!L$5,0)*$FG$6+VLOOKUP($FA297,DIV,LOOKUPS!L$7,0)*$FH$6++VLOOKUP($FA297,SIZE,LOOKUPS!L$11,0)*$FI$6)</f>
        <v/>
      </c>
    </row>
    <row r="298" spans="1:167" x14ac:dyDescent="0.3">
      <c r="A298" s="1">
        <v>195101</v>
      </c>
      <c r="B298" s="1">
        <v>8.51</v>
      </c>
      <c r="C298" s="1">
        <v>6.72</v>
      </c>
      <c r="D298" s="1">
        <v>7.67</v>
      </c>
      <c r="E298" s="1">
        <v>6.07</v>
      </c>
      <c r="F298" s="1">
        <v>7.63</v>
      </c>
      <c r="G298" s="1">
        <v>6.84</v>
      </c>
      <c r="H298" s="1">
        <v>7.82</v>
      </c>
      <c r="I298" s="1">
        <v>7.11</v>
      </c>
      <c r="J298" s="1">
        <v>8.61</v>
      </c>
      <c r="K298" s="1">
        <v>8.83</v>
      </c>
      <c r="M298" s="1">
        <v>195002</v>
      </c>
      <c r="N298" s="1">
        <v>2.17</v>
      </c>
      <c r="O298" s="1">
        <v>1.94</v>
      </c>
      <c r="P298" s="1">
        <v>2.95</v>
      </c>
      <c r="Q298" s="1">
        <v>0.93</v>
      </c>
      <c r="R298" s="1">
        <v>1.72</v>
      </c>
      <c r="S298" s="1">
        <v>1.41</v>
      </c>
      <c r="T298" s="1">
        <v>1.34</v>
      </c>
      <c r="U298" s="1">
        <v>1.33</v>
      </c>
      <c r="V298" s="1">
        <v>1.22</v>
      </c>
      <c r="W298" s="1">
        <v>1.24</v>
      </c>
      <c r="Y298" s="1">
        <v>195501</v>
      </c>
      <c r="Z298" s="1">
        <v>2.0099999999999998</v>
      </c>
      <c r="AA298" s="1">
        <v>1.49</v>
      </c>
      <c r="AB298" s="1">
        <v>0.52</v>
      </c>
      <c r="AC298" s="1">
        <v>2.7</v>
      </c>
      <c r="AD298" s="1">
        <v>1.0900000000000001</v>
      </c>
      <c r="AE298" s="1">
        <v>1.41</v>
      </c>
      <c r="AF298" s="1">
        <v>0.66</v>
      </c>
      <c r="AG298" s="1">
        <v>1.17</v>
      </c>
      <c r="AH298" s="1">
        <v>2.41</v>
      </c>
      <c r="AI298" s="1">
        <v>1.23</v>
      </c>
      <c r="AK298">
        <v>197507</v>
      </c>
      <c r="AL298">
        <v>-1.8</v>
      </c>
      <c r="AM298">
        <v>-2.25</v>
      </c>
      <c r="AN298">
        <v>-1.6</v>
      </c>
      <c r="AO298">
        <v>0.24</v>
      </c>
      <c r="AP298">
        <v>-2.98</v>
      </c>
      <c r="AQ298">
        <v>-1.21</v>
      </c>
      <c r="AR298">
        <v>-2.34</v>
      </c>
      <c r="AS298">
        <v>-0.66</v>
      </c>
      <c r="AT298">
        <v>0.68</v>
      </c>
      <c r="AU298">
        <v>-4.05</v>
      </c>
      <c r="AV298">
        <v>-2.0099999999999998</v>
      </c>
      <c r="AW298">
        <v>-0.84</v>
      </c>
      <c r="AX298">
        <v>-1.61</v>
      </c>
      <c r="AY298">
        <v>-1.76</v>
      </c>
      <c r="AZ298">
        <v>-2.86</v>
      </c>
      <c r="BA298">
        <v>-0.23</v>
      </c>
      <c r="BB298">
        <v>-1.0900000000000001</v>
      </c>
      <c r="BC298">
        <v>0.28000000000000003</v>
      </c>
      <c r="BD298">
        <v>1</v>
      </c>
      <c r="BF298" s="1">
        <v>197507</v>
      </c>
      <c r="BG298" s="1">
        <v>-1.23</v>
      </c>
      <c r="BH298" s="1">
        <v>-2.52</v>
      </c>
      <c r="BI298" s="1">
        <v>-1.1499999999999999</v>
      </c>
      <c r="BJ298" s="1">
        <v>-0.11</v>
      </c>
      <c r="BK298" s="1">
        <v>-2.99</v>
      </c>
      <c r="BL298" s="1">
        <v>-1.35</v>
      </c>
      <c r="BM298" s="1">
        <v>-1.85</v>
      </c>
      <c r="BN298" s="1">
        <v>-1.06</v>
      </c>
      <c r="BO298" s="1">
        <v>0.72</v>
      </c>
      <c r="BP298" s="1">
        <v>-3.52</v>
      </c>
      <c r="BQ298" s="1">
        <v>-2.42</v>
      </c>
      <c r="BR298" s="1">
        <v>-1.5</v>
      </c>
      <c r="BS298" s="1">
        <v>-1.19</v>
      </c>
      <c r="BT298" s="1">
        <v>-1.55</v>
      </c>
      <c r="BU298" s="1">
        <v>-2.11</v>
      </c>
      <c r="BV298" s="1">
        <v>0.17</v>
      </c>
      <c r="BW298" s="1">
        <v>-2.2999999999999998</v>
      </c>
      <c r="BX298" s="1">
        <v>0.33</v>
      </c>
      <c r="BY298" s="1">
        <v>1</v>
      </c>
      <c r="CA298" s="1">
        <v>195007</v>
      </c>
      <c r="CB298" s="1">
        <v>-13.16</v>
      </c>
      <c r="CC298" s="1">
        <v>-1.45</v>
      </c>
      <c r="CD298" s="1">
        <v>4.2300000000000004</v>
      </c>
      <c r="CE298" s="1">
        <v>12.75</v>
      </c>
      <c r="CF298" s="1">
        <v>-2.14</v>
      </c>
      <c r="CG298" s="1">
        <v>-0.3</v>
      </c>
      <c r="CH298" s="1">
        <v>4.82</v>
      </c>
      <c r="CI298" s="1">
        <v>8.26</v>
      </c>
      <c r="CJ298" s="1">
        <v>14.76</v>
      </c>
      <c r="CK298" s="1">
        <v>-3.63</v>
      </c>
      <c r="CL298" s="1">
        <v>-0.64</v>
      </c>
      <c r="CM298" s="1">
        <v>-0.06</v>
      </c>
      <c r="CN298" s="1">
        <v>-0.55000000000000004</v>
      </c>
      <c r="CO298" s="1">
        <v>3.86</v>
      </c>
      <c r="CP298" s="1">
        <v>5.78</v>
      </c>
      <c r="CQ298" s="1">
        <v>7.8</v>
      </c>
      <c r="CR298" s="1">
        <v>8.7200000000000006</v>
      </c>
      <c r="CS298" s="1">
        <v>11.14</v>
      </c>
      <c r="CT298" s="1">
        <v>18.34</v>
      </c>
      <c r="CV298" s="1">
        <v>195107</v>
      </c>
      <c r="CW298" s="1">
        <v>7.07</v>
      </c>
      <c r="CX298" s="1">
        <v>7.58</v>
      </c>
      <c r="CY298" s="1">
        <v>5.37</v>
      </c>
      <c r="CZ298" s="1">
        <v>5.76</v>
      </c>
      <c r="DA298" s="1">
        <v>8.16</v>
      </c>
      <c r="DB298" s="1">
        <v>5.88</v>
      </c>
      <c r="DC298" s="1">
        <v>5.72</v>
      </c>
      <c r="DD298" s="1">
        <v>5.2</v>
      </c>
      <c r="DE298" s="1">
        <v>5.79</v>
      </c>
      <c r="DF298" s="1">
        <v>8.8000000000000007</v>
      </c>
      <c r="DG298" s="1">
        <v>7.52</v>
      </c>
      <c r="DH298" s="1">
        <v>6.43</v>
      </c>
      <c r="DI298" s="1">
        <v>5.32</v>
      </c>
      <c r="DJ298" s="1">
        <v>5.71</v>
      </c>
      <c r="DK298" s="1">
        <v>5.73</v>
      </c>
      <c r="DL298" s="1">
        <v>4.71</v>
      </c>
      <c r="DM298" s="1">
        <v>5.7</v>
      </c>
      <c r="DN298" s="1">
        <v>5.52</v>
      </c>
      <c r="DO298" s="1">
        <v>6.07</v>
      </c>
      <c r="DQ298" s="1">
        <v>195007</v>
      </c>
      <c r="DR298" s="1">
        <v>-99.99</v>
      </c>
      <c r="DS298" s="1">
        <v>8.61</v>
      </c>
      <c r="DT298" s="1">
        <v>4.5599999999999996</v>
      </c>
      <c r="DU298" s="1">
        <v>2.1</v>
      </c>
      <c r="DV298" s="1">
        <v>9.48</v>
      </c>
      <c r="DW298" s="1">
        <v>6.5</v>
      </c>
      <c r="DX298" s="1">
        <v>4.55</v>
      </c>
      <c r="DY298" s="1">
        <v>3.43</v>
      </c>
      <c r="DZ298" s="1">
        <v>1.23</v>
      </c>
      <c r="EA298" s="1">
        <v>10.24</v>
      </c>
      <c r="EB298" s="1">
        <v>8.7200000000000006</v>
      </c>
      <c r="EC298" s="1">
        <v>6.89</v>
      </c>
      <c r="ED298" s="1">
        <v>6.11</v>
      </c>
      <c r="EE298" s="1">
        <v>4.43</v>
      </c>
      <c r="EF298" s="1">
        <v>4.67</v>
      </c>
      <c r="EG298" s="1">
        <v>3.02</v>
      </c>
      <c r="EH298" s="1">
        <v>3.83</v>
      </c>
      <c r="EI298" s="1">
        <v>1.69</v>
      </c>
      <c r="EJ298" s="1">
        <v>0.77</v>
      </c>
      <c r="EL298">
        <v>195007</v>
      </c>
      <c r="EM298">
        <v>1.36</v>
      </c>
      <c r="EN298">
        <v>0.51</v>
      </c>
      <c r="EO298">
        <v>13.66</v>
      </c>
      <c r="EP298">
        <v>0.1</v>
      </c>
      <c r="ER298" s="1">
        <v>195101</v>
      </c>
      <c r="ES298" s="1">
        <v>2</v>
      </c>
      <c r="EU298" s="1">
        <v>195002</v>
      </c>
      <c r="EV298" s="1">
        <v>1.1000000000000001</v>
      </c>
      <c r="EX298" s="1">
        <v>195501</v>
      </c>
      <c r="EY298" s="1">
        <v>-0.95</v>
      </c>
      <c r="FA298" s="1">
        <v>195101</v>
      </c>
      <c r="FB298" s="1" t="str">
        <f>IF(ISERROR(VLOOKUP($FA298,MOM,LOOKUPS!C$12,0)*$FB$6+VLOOKUP($FA298,STREV,LOOKUPS!C$10,0)*$FC$6+VLOOKUP($FA298,LTREV,LOOKUPS!C$9,0)*$FD$6+VLOOKUP($FA298,CFP,LOOKUPS!C$6,0)*$FE$6+VLOOKUP($FA298,EP,LOOKUPS!C$8,0)*$FF$6+VLOOKUP($FA298,BM,LOOKUPS!C$5,0)*$FG$6+VLOOKUP($FA298,DIV,LOOKUPS!C$7,0)*$FH$6++VLOOKUP($FA298,SIZE,LOOKUPS!C$11,0)*$FI$6),"",VLOOKUP($FA298,MOM,LOOKUPS!C$12,0)*$FB$6+VLOOKUP($FA298,STREV,LOOKUPS!C$10,0)*$FC$6+VLOOKUP($FA298,LTREV,LOOKUPS!C$9,0)*$FD$6+VLOOKUP($FA298,CFP,LOOKUPS!C$6,0)*$FE$6+VLOOKUP($FA298,EP,LOOKUPS!C$8,0)*$FF$6+VLOOKUP($FA298,BM,LOOKUPS!C$5,0)*$FG$6+VLOOKUP($FA298,DIV,LOOKUPS!C$7,0)*$FH$6++VLOOKUP($FA298,SIZE,LOOKUPS!C$11,0)*$FI$6)</f>
        <v/>
      </c>
      <c r="FC298" s="1" t="str">
        <f>IF(ISERROR(VLOOKUP($FA298,MOM,LOOKUPS!D$12,0)*$FB$6+VLOOKUP($FA298,STREV,LOOKUPS!D$10,0)*$FC$6+VLOOKUP($FA298,LTREV,LOOKUPS!D$9,0)*$FD$6+VLOOKUP($FA298,CFP,LOOKUPS!D$6,0)*$FE$6+VLOOKUP($FA298,EP,LOOKUPS!D$8,0)*$FF$6+VLOOKUP($FA298,BM,LOOKUPS!D$5,0)*$FG$6+VLOOKUP($FA298,DIV,LOOKUPS!D$7,0)*$FH$6++VLOOKUP($FA298,SIZE,LOOKUPS!D$11,0)*$FI$6),"",VLOOKUP($FA298,MOM,LOOKUPS!D$12,0)*$FB$6+VLOOKUP($FA298,STREV,LOOKUPS!D$10,0)*$FC$6+VLOOKUP($FA298,LTREV,LOOKUPS!D$9,0)*$FD$6+VLOOKUP($FA298,CFP,LOOKUPS!D$6,0)*$FE$6+VLOOKUP($FA298,EP,LOOKUPS!D$8,0)*$FF$6+VLOOKUP($FA298,BM,LOOKUPS!D$5,0)*$FG$6+VLOOKUP($FA298,DIV,LOOKUPS!D$7,0)*$FH$6++VLOOKUP($FA298,SIZE,LOOKUPS!D$11,0)*$FI$6)</f>
        <v/>
      </c>
      <c r="FD298" s="1" t="str">
        <f>IF(ISERROR(VLOOKUP($FA298,MOM,LOOKUPS!E$12,0)*$FB$6+VLOOKUP($FA298,STREV,LOOKUPS!E$10,0)*$FC$6+VLOOKUP($FA298,LTREV,LOOKUPS!E$9,0)*$FD$6+VLOOKUP($FA298,CFP,LOOKUPS!E$6,0)*$FE$6+VLOOKUP($FA298,EP,LOOKUPS!E$8,0)*$FF$6+VLOOKUP($FA298,BM,LOOKUPS!E$5,0)*$FG$6+VLOOKUP($FA298,DIV,LOOKUPS!E$7,0)*$FH$6++VLOOKUP($FA298,SIZE,LOOKUPS!E$11,0)*$FI$6),"",VLOOKUP($FA298,MOM,LOOKUPS!E$12,0)*$FB$6+VLOOKUP($FA298,STREV,LOOKUPS!E$10,0)*$FC$6+VLOOKUP($FA298,LTREV,LOOKUPS!E$9,0)*$FD$6+VLOOKUP($FA298,CFP,LOOKUPS!E$6,0)*$FE$6+VLOOKUP($FA298,EP,LOOKUPS!E$8,0)*$FF$6+VLOOKUP($FA298,BM,LOOKUPS!E$5,0)*$FG$6+VLOOKUP($FA298,DIV,LOOKUPS!E$7,0)*$FH$6++VLOOKUP($FA298,SIZE,LOOKUPS!E$11,0)*$FI$6)</f>
        <v/>
      </c>
      <c r="FE298" s="1" t="str">
        <f>IF(ISERROR(VLOOKUP($FA298,MOM,LOOKUPS!F$12,0)*$FB$6+VLOOKUP($FA298,STREV,LOOKUPS!F$10,0)*$FC$6+VLOOKUP($FA298,LTREV,LOOKUPS!F$9,0)*$FD$6+VLOOKUP($FA298,CFP,LOOKUPS!F$6,0)*$FE$6+VLOOKUP($FA298,EP,LOOKUPS!F$8,0)*$FF$6+VLOOKUP($FA298,BM,LOOKUPS!F$5,0)*$FG$6+VLOOKUP($FA298,DIV,LOOKUPS!F$7,0)*$FH$6++VLOOKUP($FA298,SIZE,LOOKUPS!F$11,0)*$FI$6),"",VLOOKUP($FA298,MOM,LOOKUPS!F$12,0)*$FB$6+VLOOKUP($FA298,STREV,LOOKUPS!F$10,0)*$FC$6+VLOOKUP($FA298,LTREV,LOOKUPS!F$9,0)*$FD$6+VLOOKUP($FA298,CFP,LOOKUPS!F$6,0)*$FE$6+VLOOKUP($FA298,EP,LOOKUPS!F$8,0)*$FF$6+VLOOKUP($FA298,BM,LOOKUPS!F$5,0)*$FG$6+VLOOKUP($FA298,DIV,LOOKUPS!F$7,0)*$FH$6++VLOOKUP($FA298,SIZE,LOOKUPS!F$11,0)*$FI$6)</f>
        <v/>
      </c>
      <c r="FF298" s="1" t="str">
        <f>IF(ISERROR(VLOOKUP($FA298,MOM,LOOKUPS!G$12,0)*$FB$6+VLOOKUP($FA298,STREV,LOOKUPS!G$10,0)*$FC$6+VLOOKUP($FA298,LTREV,LOOKUPS!G$9,0)*$FD$6+VLOOKUP($FA298,CFP,LOOKUPS!G$6,0)*$FE$6+VLOOKUP($FA298,EP,LOOKUPS!G$8,0)*$FF$6+VLOOKUP($FA298,BM,LOOKUPS!G$5,0)*$FG$6+VLOOKUP($FA298,DIV,LOOKUPS!G$7,0)*$FH$6++VLOOKUP($FA298,SIZE,LOOKUPS!G$11,0)*$FI$6),"",VLOOKUP($FA298,MOM,LOOKUPS!G$12,0)*$FB$6+VLOOKUP($FA298,STREV,LOOKUPS!G$10,0)*$FC$6+VLOOKUP($FA298,LTREV,LOOKUPS!G$9,0)*$FD$6+VLOOKUP($FA298,CFP,LOOKUPS!G$6,0)*$FE$6+VLOOKUP($FA298,EP,LOOKUPS!G$8,0)*$FF$6+VLOOKUP($FA298,BM,LOOKUPS!G$5,0)*$FG$6+VLOOKUP($FA298,DIV,LOOKUPS!G$7,0)*$FH$6++VLOOKUP($FA298,SIZE,LOOKUPS!G$11,0)*$FI$6)</f>
        <v/>
      </c>
      <c r="FG298" s="1" t="str">
        <f>IF(ISERROR(VLOOKUP($FA298,MOM,LOOKUPS!H$12,0)*$FB$6+VLOOKUP($FA298,STREV,LOOKUPS!H$10,0)*$FC$6+VLOOKUP($FA298,LTREV,LOOKUPS!H$9,0)*$FD$6+VLOOKUP($FA298,CFP,LOOKUPS!H$6,0)*$FE$6+VLOOKUP($FA298,EP,LOOKUPS!H$8,0)*$FF$6+VLOOKUP($FA298,BM,LOOKUPS!H$5,0)*$FG$6+VLOOKUP($FA298,DIV,LOOKUPS!H$7,0)*$FH$6++VLOOKUP($FA298,SIZE,LOOKUPS!H$11,0)*$FI$6),"",VLOOKUP($FA298,MOM,LOOKUPS!H$12,0)*$FB$6+VLOOKUP($FA298,STREV,LOOKUPS!H$10,0)*$FC$6+VLOOKUP($FA298,LTREV,LOOKUPS!H$9,0)*$FD$6+VLOOKUP($FA298,CFP,LOOKUPS!H$6,0)*$FE$6+VLOOKUP($FA298,EP,LOOKUPS!H$8,0)*$FF$6+VLOOKUP($FA298,BM,LOOKUPS!H$5,0)*$FG$6+VLOOKUP($FA298,DIV,LOOKUPS!H$7,0)*$FH$6++VLOOKUP($FA298,SIZE,LOOKUPS!H$11,0)*$FI$6)</f>
        <v/>
      </c>
      <c r="FH298" s="1" t="str">
        <f>IF(ISERROR(VLOOKUP($FA298,MOM,LOOKUPS!I$12,0)*$FB$6+VLOOKUP($FA298,STREV,LOOKUPS!I$10,0)*$FC$6+VLOOKUP($FA298,LTREV,LOOKUPS!I$9,0)*$FD$6+VLOOKUP($FA298,CFP,LOOKUPS!I$6,0)*$FE$6+VLOOKUP($FA298,EP,LOOKUPS!I$8,0)*$FF$6+VLOOKUP($FA298,BM,LOOKUPS!I$5,0)*$FG$6+VLOOKUP($FA298,DIV,LOOKUPS!I$7,0)*$FH$6++VLOOKUP($FA298,SIZE,LOOKUPS!I$11,0)*$FI$6),"",VLOOKUP($FA298,MOM,LOOKUPS!I$12,0)*$FB$6+VLOOKUP($FA298,STREV,LOOKUPS!I$10,0)*$FC$6+VLOOKUP($FA298,LTREV,LOOKUPS!I$9,0)*$FD$6+VLOOKUP($FA298,CFP,LOOKUPS!I$6,0)*$FE$6+VLOOKUP($FA298,EP,LOOKUPS!I$8,0)*$FF$6+VLOOKUP($FA298,BM,LOOKUPS!I$5,0)*$FG$6+VLOOKUP($FA298,DIV,LOOKUPS!I$7,0)*$FH$6++VLOOKUP($FA298,SIZE,LOOKUPS!I$11,0)*$FI$6)</f>
        <v/>
      </c>
      <c r="FI298" s="1" t="str">
        <f>IF(ISERROR(VLOOKUP($FA298,MOM,LOOKUPS!J$12,0)*$FB$6+VLOOKUP($FA298,STREV,LOOKUPS!J$10,0)*$FC$6+VLOOKUP($FA298,LTREV,LOOKUPS!J$9,0)*$FD$6+VLOOKUP($FA298,CFP,LOOKUPS!J$6,0)*$FE$6+VLOOKUP($FA298,EP,LOOKUPS!J$8,0)*$FF$6+VLOOKUP($FA298,BM,LOOKUPS!J$5,0)*$FG$6+VLOOKUP($FA298,DIV,LOOKUPS!J$7,0)*$FH$6++VLOOKUP($FA298,SIZE,LOOKUPS!J$11,0)*$FI$6),"",VLOOKUP($FA298,MOM,LOOKUPS!J$12,0)*$FB$6+VLOOKUP($FA298,STREV,LOOKUPS!J$10,0)*$FC$6+VLOOKUP($FA298,LTREV,LOOKUPS!J$9,0)*$FD$6+VLOOKUP($FA298,CFP,LOOKUPS!J$6,0)*$FE$6+VLOOKUP($FA298,EP,LOOKUPS!J$8,0)*$FF$6+VLOOKUP($FA298,BM,LOOKUPS!J$5,0)*$FG$6+VLOOKUP($FA298,DIV,LOOKUPS!J$7,0)*$FH$6++VLOOKUP($FA298,SIZE,LOOKUPS!J$11,0)*$FI$6)</f>
        <v/>
      </c>
      <c r="FJ298" s="1" t="str">
        <f>IF(ISERROR(VLOOKUP($FA298,MOM,LOOKUPS!K$12,0)*$FB$6+VLOOKUP($FA298,STREV,LOOKUPS!K$10,0)*$FC$6+VLOOKUP($FA298,LTREV,LOOKUPS!K$9,0)*$FD$6+VLOOKUP($FA298,CFP,LOOKUPS!K$6,0)*$FE$6+VLOOKUP($FA298,EP,LOOKUPS!K$8,0)*$FF$6+VLOOKUP($FA298,BM,LOOKUPS!K$5,0)*$FG$6+VLOOKUP($FA298,DIV,LOOKUPS!K$7,0)*$FH$6++VLOOKUP($FA298,SIZE,LOOKUPS!K$11,0)*$FI$6),"",VLOOKUP($FA298,MOM,LOOKUPS!K$12,0)*$FB$6+VLOOKUP($FA298,STREV,LOOKUPS!K$10,0)*$FC$6+VLOOKUP($FA298,LTREV,LOOKUPS!K$9,0)*$FD$6+VLOOKUP($FA298,CFP,LOOKUPS!K$6,0)*$FE$6+VLOOKUP($FA298,EP,LOOKUPS!K$8,0)*$FF$6+VLOOKUP($FA298,BM,LOOKUPS!K$5,0)*$FG$6+VLOOKUP($FA298,DIV,LOOKUPS!K$7,0)*$FH$6++VLOOKUP($FA298,SIZE,LOOKUPS!K$11,0)*$FI$6)</f>
        <v/>
      </c>
      <c r="FK298" s="1" t="str">
        <f>IF(ISERROR(VLOOKUP($FA298,MOM,LOOKUPS!L$12,0)*$FB$6+VLOOKUP($FA298,STREV,LOOKUPS!L$10,0)*$FC$6+VLOOKUP($FA298,LTREV,LOOKUPS!L$9,0)*$FD$6+VLOOKUP($FA298,CFP,LOOKUPS!L$6,0)*$FE$6+VLOOKUP($FA298,EP,LOOKUPS!L$8,0)*$FF$6+VLOOKUP($FA298,BM,LOOKUPS!L$5,0)*$FG$6+VLOOKUP($FA298,DIV,LOOKUPS!L$7,0)*$FH$6++VLOOKUP($FA298,SIZE,LOOKUPS!L$11,0)*$FI$6),"",VLOOKUP($FA298,MOM,LOOKUPS!L$12,0)*$FB$6+VLOOKUP($FA298,STREV,LOOKUPS!L$10,0)*$FC$6+VLOOKUP($FA298,LTREV,LOOKUPS!L$9,0)*$FD$6+VLOOKUP($FA298,CFP,LOOKUPS!L$6,0)*$FE$6+VLOOKUP($FA298,EP,LOOKUPS!L$8,0)*$FF$6+VLOOKUP($FA298,BM,LOOKUPS!L$5,0)*$FG$6+VLOOKUP($FA298,DIV,LOOKUPS!L$7,0)*$FH$6++VLOOKUP($FA298,SIZE,LOOKUPS!L$11,0)*$FI$6)</f>
        <v/>
      </c>
    </row>
    <row r="299" spans="1:167" x14ac:dyDescent="0.3">
      <c r="A299" s="1">
        <v>195102</v>
      </c>
      <c r="B299" s="1">
        <v>2.37</v>
      </c>
      <c r="C299" s="1">
        <v>2.37</v>
      </c>
      <c r="D299" s="1">
        <v>1.93</v>
      </c>
      <c r="E299" s="1">
        <v>0.73</v>
      </c>
      <c r="F299" s="1">
        <v>1.4</v>
      </c>
      <c r="G299" s="1">
        <v>0.95</v>
      </c>
      <c r="H299" s="1">
        <v>0.28000000000000003</v>
      </c>
      <c r="I299" s="1">
        <v>0.28999999999999998</v>
      </c>
      <c r="J299" s="1">
        <v>0.81</v>
      </c>
      <c r="K299" s="1">
        <v>0.85</v>
      </c>
      <c r="M299" s="1">
        <v>195003</v>
      </c>
      <c r="N299" s="1">
        <v>-0.73</v>
      </c>
      <c r="O299" s="1">
        <v>1.34</v>
      </c>
      <c r="P299" s="1">
        <v>1.18</v>
      </c>
      <c r="Q299" s="1">
        <v>-7.0000000000000007E-2</v>
      </c>
      <c r="R299" s="1">
        <v>-1.1000000000000001</v>
      </c>
      <c r="S299" s="1">
        <v>-0.32</v>
      </c>
      <c r="T299" s="1">
        <v>-0.88</v>
      </c>
      <c r="U299" s="1">
        <v>1.1100000000000001</v>
      </c>
      <c r="V299" s="1">
        <v>-1.18</v>
      </c>
      <c r="W299" s="1">
        <v>-1.44</v>
      </c>
      <c r="Y299" s="1">
        <v>195502</v>
      </c>
      <c r="Z299" s="1">
        <v>5.05</v>
      </c>
      <c r="AA299" s="1">
        <v>3.27</v>
      </c>
      <c r="AB299" s="1">
        <v>2.64</v>
      </c>
      <c r="AC299" s="1">
        <v>4.41</v>
      </c>
      <c r="AD299" s="1">
        <v>4.79</v>
      </c>
      <c r="AE299" s="1">
        <v>3.51</v>
      </c>
      <c r="AF299" s="1">
        <v>4.0599999999999996</v>
      </c>
      <c r="AG299" s="1">
        <v>5.0599999999999996</v>
      </c>
      <c r="AH299" s="1">
        <v>5.22</v>
      </c>
      <c r="AI299" s="1">
        <v>5.0599999999999996</v>
      </c>
      <c r="AK299">
        <v>197508</v>
      </c>
      <c r="AL299">
        <v>-7.51</v>
      </c>
      <c r="AM299">
        <v>-4.6900000000000004</v>
      </c>
      <c r="AN299">
        <v>-4.2300000000000004</v>
      </c>
      <c r="AO299">
        <v>-5.25</v>
      </c>
      <c r="AP299">
        <v>-4.75</v>
      </c>
      <c r="AQ299">
        <v>-4.2699999999999996</v>
      </c>
      <c r="AR299">
        <v>-3.96</v>
      </c>
      <c r="AS299">
        <v>-4.57</v>
      </c>
      <c r="AT299">
        <v>-5.63</v>
      </c>
      <c r="AU299">
        <v>-5.18</v>
      </c>
      <c r="AV299">
        <v>-4.37</v>
      </c>
      <c r="AW299">
        <v>-4.57</v>
      </c>
      <c r="AX299">
        <v>-3.95</v>
      </c>
      <c r="AY299">
        <v>-3.91</v>
      </c>
      <c r="AZ299">
        <v>-4</v>
      </c>
      <c r="BA299">
        <v>-5.0199999999999996</v>
      </c>
      <c r="BB299">
        <v>-4.13</v>
      </c>
      <c r="BC299">
        <v>-4.9800000000000004</v>
      </c>
      <c r="BD299">
        <v>-6.14</v>
      </c>
      <c r="BF299" s="1">
        <v>197508</v>
      </c>
      <c r="BG299" s="1">
        <v>-7.22</v>
      </c>
      <c r="BH299" s="1">
        <v>-4.5</v>
      </c>
      <c r="BI299" s="1">
        <v>-4.16</v>
      </c>
      <c r="BJ299" s="1">
        <v>-5.54</v>
      </c>
      <c r="BK299" s="1">
        <v>-4.75</v>
      </c>
      <c r="BL299" s="1">
        <v>-4.3099999999999996</v>
      </c>
      <c r="BM299" s="1">
        <v>-4.03</v>
      </c>
      <c r="BN299" s="1">
        <v>-4.51</v>
      </c>
      <c r="BO299" s="1">
        <v>-5.7</v>
      </c>
      <c r="BP299" s="1">
        <v>-5.1100000000000003</v>
      </c>
      <c r="BQ299" s="1">
        <v>-4.3600000000000003</v>
      </c>
      <c r="BR299" s="1">
        <v>-3.97</v>
      </c>
      <c r="BS299" s="1">
        <v>-4.6900000000000004</v>
      </c>
      <c r="BT299" s="1">
        <v>-3.59</v>
      </c>
      <c r="BU299" s="1">
        <v>-4.41</v>
      </c>
      <c r="BV299" s="1">
        <v>-3.9</v>
      </c>
      <c r="BW299" s="1">
        <v>-5.12</v>
      </c>
      <c r="BX299" s="1">
        <v>-4.87</v>
      </c>
      <c r="BY299" s="1">
        <v>-6.3</v>
      </c>
      <c r="CA299" s="1">
        <v>195008</v>
      </c>
      <c r="CB299" s="1">
        <v>-1.52</v>
      </c>
      <c r="CC299" s="1">
        <v>4.9400000000000004</v>
      </c>
      <c r="CD299" s="1">
        <v>5.35</v>
      </c>
      <c r="CE299" s="1">
        <v>4.6100000000000003</v>
      </c>
      <c r="CF299" s="1">
        <v>5.22</v>
      </c>
      <c r="CG299" s="1">
        <v>5.04</v>
      </c>
      <c r="CH299" s="1">
        <v>5.46</v>
      </c>
      <c r="CI299" s="1">
        <v>4.78</v>
      </c>
      <c r="CJ299" s="1">
        <v>4.5199999999999996</v>
      </c>
      <c r="CK299" s="1">
        <v>5.32</v>
      </c>
      <c r="CL299" s="1">
        <v>5.1100000000000003</v>
      </c>
      <c r="CM299" s="1">
        <v>4.38</v>
      </c>
      <c r="CN299" s="1">
        <v>5.7</v>
      </c>
      <c r="CO299" s="1">
        <v>5.75</v>
      </c>
      <c r="CP299" s="1">
        <v>5.17</v>
      </c>
      <c r="CQ299" s="1">
        <v>4.78</v>
      </c>
      <c r="CR299" s="1">
        <v>4.79</v>
      </c>
      <c r="CS299" s="1">
        <v>5.44</v>
      </c>
      <c r="CT299" s="1">
        <v>3.61</v>
      </c>
      <c r="CV299" s="1">
        <v>195108</v>
      </c>
      <c r="CW299" s="1">
        <v>6.51</v>
      </c>
      <c r="CX299" s="1">
        <v>3.98</v>
      </c>
      <c r="CY299" s="1">
        <v>4.46</v>
      </c>
      <c r="CZ299" s="1">
        <v>5.0999999999999996</v>
      </c>
      <c r="DA299" s="1">
        <v>3.67</v>
      </c>
      <c r="DB299" s="1">
        <v>4.41</v>
      </c>
      <c r="DC299" s="1">
        <v>4.42</v>
      </c>
      <c r="DD299" s="1">
        <v>4.84</v>
      </c>
      <c r="DE299" s="1">
        <v>5.19</v>
      </c>
      <c r="DF299" s="1">
        <v>2.78</v>
      </c>
      <c r="DG299" s="1">
        <v>4.57</v>
      </c>
      <c r="DH299" s="1">
        <v>4.59</v>
      </c>
      <c r="DI299" s="1">
        <v>4.2300000000000004</v>
      </c>
      <c r="DJ299" s="1">
        <v>4.78</v>
      </c>
      <c r="DK299" s="1">
        <v>4.05</v>
      </c>
      <c r="DL299" s="1">
        <v>4.7699999999999996</v>
      </c>
      <c r="DM299" s="1">
        <v>4.91</v>
      </c>
      <c r="DN299" s="1">
        <v>4.08</v>
      </c>
      <c r="DO299" s="1">
        <v>6.31</v>
      </c>
      <c r="DQ299" s="1">
        <v>195008</v>
      </c>
      <c r="DR299" s="1">
        <v>-99.99</v>
      </c>
      <c r="DS299" s="1">
        <v>5.2</v>
      </c>
      <c r="DT299" s="1">
        <v>5.25</v>
      </c>
      <c r="DU299" s="1">
        <v>4.5</v>
      </c>
      <c r="DV299" s="1">
        <v>5.3</v>
      </c>
      <c r="DW299" s="1">
        <v>4.8600000000000003</v>
      </c>
      <c r="DX299" s="1">
        <v>5.62</v>
      </c>
      <c r="DY299" s="1">
        <v>4.57</v>
      </c>
      <c r="DZ299" s="1">
        <v>4.71</v>
      </c>
      <c r="EA299" s="1">
        <v>5.24</v>
      </c>
      <c r="EB299" s="1">
        <v>5.36</v>
      </c>
      <c r="EC299" s="1">
        <v>5.01</v>
      </c>
      <c r="ED299" s="1">
        <v>4.71</v>
      </c>
      <c r="EE299" s="1">
        <v>6.19</v>
      </c>
      <c r="EF299" s="1">
        <v>5.05</v>
      </c>
      <c r="EG299" s="1">
        <v>5.0599999999999996</v>
      </c>
      <c r="EH299" s="1">
        <v>4.09</v>
      </c>
      <c r="EI299" s="1">
        <v>4.9000000000000004</v>
      </c>
      <c r="EJ299" s="1">
        <v>4.5199999999999996</v>
      </c>
      <c r="EL299">
        <v>195008</v>
      </c>
      <c r="EM299">
        <v>4.8499999999999996</v>
      </c>
      <c r="EN299">
        <v>0.73</v>
      </c>
      <c r="EO299">
        <v>-1.41</v>
      </c>
      <c r="EP299">
        <v>0.1</v>
      </c>
      <c r="ER299" s="1">
        <v>195102</v>
      </c>
      <c r="ES299" s="1">
        <v>-1.58</v>
      </c>
      <c r="EU299" s="1">
        <v>195003</v>
      </c>
      <c r="EV299" s="1">
        <v>0.96</v>
      </c>
      <c r="EX299" s="1">
        <v>195502</v>
      </c>
      <c r="EY299" s="1">
        <v>-1.88</v>
      </c>
      <c r="FA299" s="1">
        <v>195102</v>
      </c>
      <c r="FB299" s="1" t="str">
        <f>IF(ISERROR(VLOOKUP($FA299,MOM,LOOKUPS!C$12,0)*$FB$6+VLOOKUP($FA299,STREV,LOOKUPS!C$10,0)*$FC$6+VLOOKUP($FA299,LTREV,LOOKUPS!C$9,0)*$FD$6+VLOOKUP($FA299,CFP,LOOKUPS!C$6,0)*$FE$6+VLOOKUP($FA299,EP,LOOKUPS!C$8,0)*$FF$6+VLOOKUP($FA299,BM,LOOKUPS!C$5,0)*$FG$6+VLOOKUP($FA299,DIV,LOOKUPS!C$7,0)*$FH$6++VLOOKUP($FA299,SIZE,LOOKUPS!C$11,0)*$FI$6),"",VLOOKUP($FA299,MOM,LOOKUPS!C$12,0)*$FB$6+VLOOKUP($FA299,STREV,LOOKUPS!C$10,0)*$FC$6+VLOOKUP($FA299,LTREV,LOOKUPS!C$9,0)*$FD$6+VLOOKUP($FA299,CFP,LOOKUPS!C$6,0)*$FE$6+VLOOKUP($FA299,EP,LOOKUPS!C$8,0)*$FF$6+VLOOKUP($FA299,BM,LOOKUPS!C$5,0)*$FG$6+VLOOKUP($FA299,DIV,LOOKUPS!C$7,0)*$FH$6++VLOOKUP($FA299,SIZE,LOOKUPS!C$11,0)*$FI$6)</f>
        <v/>
      </c>
      <c r="FC299" s="1" t="str">
        <f>IF(ISERROR(VLOOKUP($FA299,MOM,LOOKUPS!D$12,0)*$FB$6+VLOOKUP($FA299,STREV,LOOKUPS!D$10,0)*$FC$6+VLOOKUP($FA299,LTREV,LOOKUPS!D$9,0)*$FD$6+VLOOKUP($FA299,CFP,LOOKUPS!D$6,0)*$FE$6+VLOOKUP($FA299,EP,LOOKUPS!D$8,0)*$FF$6+VLOOKUP($FA299,BM,LOOKUPS!D$5,0)*$FG$6+VLOOKUP($FA299,DIV,LOOKUPS!D$7,0)*$FH$6++VLOOKUP($FA299,SIZE,LOOKUPS!D$11,0)*$FI$6),"",VLOOKUP($FA299,MOM,LOOKUPS!D$12,0)*$FB$6+VLOOKUP($FA299,STREV,LOOKUPS!D$10,0)*$FC$6+VLOOKUP($FA299,LTREV,LOOKUPS!D$9,0)*$FD$6+VLOOKUP($FA299,CFP,LOOKUPS!D$6,0)*$FE$6+VLOOKUP($FA299,EP,LOOKUPS!D$8,0)*$FF$6+VLOOKUP($FA299,BM,LOOKUPS!D$5,0)*$FG$6+VLOOKUP($FA299,DIV,LOOKUPS!D$7,0)*$FH$6++VLOOKUP($FA299,SIZE,LOOKUPS!D$11,0)*$FI$6)</f>
        <v/>
      </c>
      <c r="FD299" s="1" t="str">
        <f>IF(ISERROR(VLOOKUP($FA299,MOM,LOOKUPS!E$12,0)*$FB$6+VLOOKUP($FA299,STREV,LOOKUPS!E$10,0)*$FC$6+VLOOKUP($FA299,LTREV,LOOKUPS!E$9,0)*$FD$6+VLOOKUP($FA299,CFP,LOOKUPS!E$6,0)*$FE$6+VLOOKUP($FA299,EP,LOOKUPS!E$8,0)*$FF$6+VLOOKUP($FA299,BM,LOOKUPS!E$5,0)*$FG$6+VLOOKUP($FA299,DIV,LOOKUPS!E$7,0)*$FH$6++VLOOKUP($FA299,SIZE,LOOKUPS!E$11,0)*$FI$6),"",VLOOKUP($FA299,MOM,LOOKUPS!E$12,0)*$FB$6+VLOOKUP($FA299,STREV,LOOKUPS!E$10,0)*$FC$6+VLOOKUP($FA299,LTREV,LOOKUPS!E$9,0)*$FD$6+VLOOKUP($FA299,CFP,LOOKUPS!E$6,0)*$FE$6+VLOOKUP($FA299,EP,LOOKUPS!E$8,0)*$FF$6+VLOOKUP($FA299,BM,LOOKUPS!E$5,0)*$FG$6+VLOOKUP($FA299,DIV,LOOKUPS!E$7,0)*$FH$6++VLOOKUP($FA299,SIZE,LOOKUPS!E$11,0)*$FI$6)</f>
        <v/>
      </c>
      <c r="FE299" s="1" t="str">
        <f>IF(ISERROR(VLOOKUP($FA299,MOM,LOOKUPS!F$12,0)*$FB$6+VLOOKUP($FA299,STREV,LOOKUPS!F$10,0)*$FC$6+VLOOKUP($FA299,LTREV,LOOKUPS!F$9,0)*$FD$6+VLOOKUP($FA299,CFP,LOOKUPS!F$6,0)*$FE$6+VLOOKUP($FA299,EP,LOOKUPS!F$8,0)*$FF$6+VLOOKUP($FA299,BM,LOOKUPS!F$5,0)*$FG$6+VLOOKUP($FA299,DIV,LOOKUPS!F$7,0)*$FH$6++VLOOKUP($FA299,SIZE,LOOKUPS!F$11,0)*$FI$6),"",VLOOKUP($FA299,MOM,LOOKUPS!F$12,0)*$FB$6+VLOOKUP($FA299,STREV,LOOKUPS!F$10,0)*$FC$6+VLOOKUP($FA299,LTREV,LOOKUPS!F$9,0)*$FD$6+VLOOKUP($FA299,CFP,LOOKUPS!F$6,0)*$FE$6+VLOOKUP($FA299,EP,LOOKUPS!F$8,0)*$FF$6+VLOOKUP($FA299,BM,LOOKUPS!F$5,0)*$FG$6+VLOOKUP($FA299,DIV,LOOKUPS!F$7,0)*$FH$6++VLOOKUP($FA299,SIZE,LOOKUPS!F$11,0)*$FI$6)</f>
        <v/>
      </c>
      <c r="FF299" s="1" t="str">
        <f>IF(ISERROR(VLOOKUP($FA299,MOM,LOOKUPS!G$12,0)*$FB$6+VLOOKUP($FA299,STREV,LOOKUPS!G$10,0)*$FC$6+VLOOKUP($FA299,LTREV,LOOKUPS!G$9,0)*$FD$6+VLOOKUP($FA299,CFP,LOOKUPS!G$6,0)*$FE$6+VLOOKUP($FA299,EP,LOOKUPS!G$8,0)*$FF$6+VLOOKUP($FA299,BM,LOOKUPS!G$5,0)*$FG$6+VLOOKUP($FA299,DIV,LOOKUPS!G$7,0)*$FH$6++VLOOKUP($FA299,SIZE,LOOKUPS!G$11,0)*$FI$6),"",VLOOKUP($FA299,MOM,LOOKUPS!G$12,0)*$FB$6+VLOOKUP($FA299,STREV,LOOKUPS!G$10,0)*$FC$6+VLOOKUP($FA299,LTREV,LOOKUPS!G$9,0)*$FD$6+VLOOKUP($FA299,CFP,LOOKUPS!G$6,0)*$FE$6+VLOOKUP($FA299,EP,LOOKUPS!G$8,0)*$FF$6+VLOOKUP($FA299,BM,LOOKUPS!G$5,0)*$FG$6+VLOOKUP($FA299,DIV,LOOKUPS!G$7,0)*$FH$6++VLOOKUP($FA299,SIZE,LOOKUPS!G$11,0)*$FI$6)</f>
        <v/>
      </c>
      <c r="FG299" s="1" t="str">
        <f>IF(ISERROR(VLOOKUP($FA299,MOM,LOOKUPS!H$12,0)*$FB$6+VLOOKUP($FA299,STREV,LOOKUPS!H$10,0)*$FC$6+VLOOKUP($FA299,LTREV,LOOKUPS!H$9,0)*$FD$6+VLOOKUP($FA299,CFP,LOOKUPS!H$6,0)*$FE$6+VLOOKUP($FA299,EP,LOOKUPS!H$8,0)*$FF$6+VLOOKUP($FA299,BM,LOOKUPS!H$5,0)*$FG$6+VLOOKUP($FA299,DIV,LOOKUPS!H$7,0)*$FH$6++VLOOKUP($FA299,SIZE,LOOKUPS!H$11,0)*$FI$6),"",VLOOKUP($FA299,MOM,LOOKUPS!H$12,0)*$FB$6+VLOOKUP($FA299,STREV,LOOKUPS!H$10,0)*$FC$6+VLOOKUP($FA299,LTREV,LOOKUPS!H$9,0)*$FD$6+VLOOKUP($FA299,CFP,LOOKUPS!H$6,0)*$FE$6+VLOOKUP($FA299,EP,LOOKUPS!H$8,0)*$FF$6+VLOOKUP($FA299,BM,LOOKUPS!H$5,0)*$FG$6+VLOOKUP($FA299,DIV,LOOKUPS!H$7,0)*$FH$6++VLOOKUP($FA299,SIZE,LOOKUPS!H$11,0)*$FI$6)</f>
        <v/>
      </c>
      <c r="FH299" s="1" t="str">
        <f>IF(ISERROR(VLOOKUP($FA299,MOM,LOOKUPS!I$12,0)*$FB$6+VLOOKUP($FA299,STREV,LOOKUPS!I$10,0)*$FC$6+VLOOKUP($FA299,LTREV,LOOKUPS!I$9,0)*$FD$6+VLOOKUP($FA299,CFP,LOOKUPS!I$6,0)*$FE$6+VLOOKUP($FA299,EP,LOOKUPS!I$8,0)*$FF$6+VLOOKUP($FA299,BM,LOOKUPS!I$5,0)*$FG$6+VLOOKUP($FA299,DIV,LOOKUPS!I$7,0)*$FH$6++VLOOKUP($FA299,SIZE,LOOKUPS!I$11,0)*$FI$6),"",VLOOKUP($FA299,MOM,LOOKUPS!I$12,0)*$FB$6+VLOOKUP($FA299,STREV,LOOKUPS!I$10,0)*$FC$6+VLOOKUP($FA299,LTREV,LOOKUPS!I$9,0)*$FD$6+VLOOKUP($FA299,CFP,LOOKUPS!I$6,0)*$FE$6+VLOOKUP($FA299,EP,LOOKUPS!I$8,0)*$FF$6+VLOOKUP($FA299,BM,LOOKUPS!I$5,0)*$FG$6+VLOOKUP($FA299,DIV,LOOKUPS!I$7,0)*$FH$6++VLOOKUP($FA299,SIZE,LOOKUPS!I$11,0)*$FI$6)</f>
        <v/>
      </c>
      <c r="FI299" s="1" t="str">
        <f>IF(ISERROR(VLOOKUP($FA299,MOM,LOOKUPS!J$12,0)*$FB$6+VLOOKUP($FA299,STREV,LOOKUPS!J$10,0)*$FC$6+VLOOKUP($FA299,LTREV,LOOKUPS!J$9,0)*$FD$6+VLOOKUP($FA299,CFP,LOOKUPS!J$6,0)*$FE$6+VLOOKUP($FA299,EP,LOOKUPS!J$8,0)*$FF$6+VLOOKUP($FA299,BM,LOOKUPS!J$5,0)*$FG$6+VLOOKUP($FA299,DIV,LOOKUPS!J$7,0)*$FH$6++VLOOKUP($FA299,SIZE,LOOKUPS!J$11,0)*$FI$6),"",VLOOKUP($FA299,MOM,LOOKUPS!J$12,0)*$FB$6+VLOOKUP($FA299,STREV,LOOKUPS!J$10,0)*$FC$6+VLOOKUP($FA299,LTREV,LOOKUPS!J$9,0)*$FD$6+VLOOKUP($FA299,CFP,LOOKUPS!J$6,0)*$FE$6+VLOOKUP($FA299,EP,LOOKUPS!J$8,0)*$FF$6+VLOOKUP($FA299,BM,LOOKUPS!J$5,0)*$FG$6+VLOOKUP($FA299,DIV,LOOKUPS!J$7,0)*$FH$6++VLOOKUP($FA299,SIZE,LOOKUPS!J$11,0)*$FI$6)</f>
        <v/>
      </c>
      <c r="FJ299" s="1" t="str">
        <f>IF(ISERROR(VLOOKUP($FA299,MOM,LOOKUPS!K$12,0)*$FB$6+VLOOKUP($FA299,STREV,LOOKUPS!K$10,0)*$FC$6+VLOOKUP($FA299,LTREV,LOOKUPS!K$9,0)*$FD$6+VLOOKUP($FA299,CFP,LOOKUPS!K$6,0)*$FE$6+VLOOKUP($FA299,EP,LOOKUPS!K$8,0)*$FF$6+VLOOKUP($FA299,BM,LOOKUPS!K$5,0)*$FG$6+VLOOKUP($FA299,DIV,LOOKUPS!K$7,0)*$FH$6++VLOOKUP($FA299,SIZE,LOOKUPS!K$11,0)*$FI$6),"",VLOOKUP($FA299,MOM,LOOKUPS!K$12,0)*$FB$6+VLOOKUP($FA299,STREV,LOOKUPS!K$10,0)*$FC$6+VLOOKUP($FA299,LTREV,LOOKUPS!K$9,0)*$FD$6+VLOOKUP($FA299,CFP,LOOKUPS!K$6,0)*$FE$6+VLOOKUP($FA299,EP,LOOKUPS!K$8,0)*$FF$6+VLOOKUP($FA299,BM,LOOKUPS!K$5,0)*$FG$6+VLOOKUP($FA299,DIV,LOOKUPS!K$7,0)*$FH$6++VLOOKUP($FA299,SIZE,LOOKUPS!K$11,0)*$FI$6)</f>
        <v/>
      </c>
      <c r="FK299" s="1" t="str">
        <f>IF(ISERROR(VLOOKUP($FA299,MOM,LOOKUPS!L$12,0)*$FB$6+VLOOKUP($FA299,STREV,LOOKUPS!L$10,0)*$FC$6+VLOOKUP($FA299,LTREV,LOOKUPS!L$9,0)*$FD$6+VLOOKUP($FA299,CFP,LOOKUPS!L$6,0)*$FE$6+VLOOKUP($FA299,EP,LOOKUPS!L$8,0)*$FF$6+VLOOKUP($FA299,BM,LOOKUPS!L$5,0)*$FG$6+VLOOKUP($FA299,DIV,LOOKUPS!L$7,0)*$FH$6++VLOOKUP($FA299,SIZE,LOOKUPS!L$11,0)*$FI$6),"",VLOOKUP($FA299,MOM,LOOKUPS!L$12,0)*$FB$6+VLOOKUP($FA299,STREV,LOOKUPS!L$10,0)*$FC$6+VLOOKUP($FA299,LTREV,LOOKUPS!L$9,0)*$FD$6+VLOOKUP($FA299,CFP,LOOKUPS!L$6,0)*$FE$6+VLOOKUP($FA299,EP,LOOKUPS!L$8,0)*$FF$6+VLOOKUP($FA299,BM,LOOKUPS!L$5,0)*$FG$6+VLOOKUP($FA299,DIV,LOOKUPS!L$7,0)*$FH$6++VLOOKUP($FA299,SIZE,LOOKUPS!L$11,0)*$FI$6)</f>
        <v/>
      </c>
    </row>
    <row r="300" spans="1:167" x14ac:dyDescent="0.3">
      <c r="A300" s="1">
        <v>195103</v>
      </c>
      <c r="B300" s="1">
        <v>-0.81</v>
      </c>
      <c r="C300" s="1">
        <v>-2.9</v>
      </c>
      <c r="D300" s="1">
        <v>-1.83</v>
      </c>
      <c r="E300" s="1">
        <v>-2.44</v>
      </c>
      <c r="F300" s="1">
        <v>-2.88</v>
      </c>
      <c r="G300" s="1">
        <v>-3.3</v>
      </c>
      <c r="H300" s="1">
        <v>-4.22</v>
      </c>
      <c r="I300" s="1">
        <v>-4.82</v>
      </c>
      <c r="J300" s="1">
        <v>-4.66</v>
      </c>
      <c r="K300" s="1">
        <v>-6.19</v>
      </c>
      <c r="M300" s="1">
        <v>195004</v>
      </c>
      <c r="N300" s="1">
        <v>8.16</v>
      </c>
      <c r="O300" s="1">
        <v>6.27</v>
      </c>
      <c r="P300" s="1">
        <v>5.41</v>
      </c>
      <c r="Q300" s="1">
        <v>3.66</v>
      </c>
      <c r="R300" s="1">
        <v>3.46</v>
      </c>
      <c r="S300" s="1">
        <v>4.55</v>
      </c>
      <c r="T300" s="1">
        <v>2.98</v>
      </c>
      <c r="U300" s="1">
        <v>3.71</v>
      </c>
      <c r="V300" s="1">
        <v>4.72</v>
      </c>
      <c r="W300" s="1">
        <v>4.54</v>
      </c>
      <c r="Y300" s="1">
        <v>195503</v>
      </c>
      <c r="Z300" s="1">
        <v>-1.0900000000000001</v>
      </c>
      <c r="AA300" s="1">
        <v>7.0000000000000007E-2</v>
      </c>
      <c r="AB300" s="1">
        <v>0.54</v>
      </c>
      <c r="AC300" s="1">
        <v>0.37</v>
      </c>
      <c r="AD300" s="1">
        <v>0.26</v>
      </c>
      <c r="AE300" s="1">
        <v>-0.05</v>
      </c>
      <c r="AF300" s="1">
        <v>0.22</v>
      </c>
      <c r="AG300" s="1">
        <v>-0.5</v>
      </c>
      <c r="AH300" s="1">
        <v>0.71</v>
      </c>
      <c r="AI300" s="1">
        <v>0.97</v>
      </c>
      <c r="AK300">
        <v>197509</v>
      </c>
      <c r="AL300">
        <v>-4.9000000000000004</v>
      </c>
      <c r="AM300">
        <v>-4.32</v>
      </c>
      <c r="AN300">
        <v>-2.96</v>
      </c>
      <c r="AO300">
        <v>-3.52</v>
      </c>
      <c r="AP300">
        <v>-4.9400000000000004</v>
      </c>
      <c r="AQ300">
        <v>-3.03</v>
      </c>
      <c r="AR300">
        <v>-3.34</v>
      </c>
      <c r="AS300">
        <v>-2.64</v>
      </c>
      <c r="AT300">
        <v>-3.7</v>
      </c>
      <c r="AU300">
        <v>-5.85</v>
      </c>
      <c r="AV300">
        <v>-4.12</v>
      </c>
      <c r="AW300">
        <v>-3.14</v>
      </c>
      <c r="AX300">
        <v>-2.91</v>
      </c>
      <c r="AY300">
        <v>-3.18</v>
      </c>
      <c r="AZ300">
        <v>-3.48</v>
      </c>
      <c r="BA300">
        <v>-2.31</v>
      </c>
      <c r="BB300">
        <v>-2.97</v>
      </c>
      <c r="BC300">
        <v>-3.6</v>
      </c>
      <c r="BD300">
        <v>-3.78</v>
      </c>
      <c r="BF300" s="1">
        <v>197509</v>
      </c>
      <c r="BG300" s="1">
        <v>-6.03</v>
      </c>
      <c r="BH300" s="1">
        <v>-4</v>
      </c>
      <c r="BI300" s="1">
        <v>-3.35</v>
      </c>
      <c r="BJ300" s="1">
        <v>-3.08</v>
      </c>
      <c r="BK300" s="1">
        <v>-4.5</v>
      </c>
      <c r="BL300" s="1">
        <v>-3.23</v>
      </c>
      <c r="BM300" s="1">
        <v>-3.4</v>
      </c>
      <c r="BN300" s="1">
        <v>-2.91</v>
      </c>
      <c r="BO300" s="1">
        <v>-3.21</v>
      </c>
      <c r="BP300" s="1">
        <v>-4.68</v>
      </c>
      <c r="BQ300" s="1">
        <v>-4.3</v>
      </c>
      <c r="BR300" s="1">
        <v>-2.94</v>
      </c>
      <c r="BS300" s="1">
        <v>-3.54</v>
      </c>
      <c r="BT300" s="1">
        <v>-3.02</v>
      </c>
      <c r="BU300" s="1">
        <v>-3.73</v>
      </c>
      <c r="BV300" s="1">
        <v>-3.07</v>
      </c>
      <c r="BW300" s="1">
        <v>-2.73</v>
      </c>
      <c r="BX300" s="1">
        <v>-3.04</v>
      </c>
      <c r="BY300" s="1">
        <v>-3.33</v>
      </c>
      <c r="CA300" s="1">
        <v>195009</v>
      </c>
      <c r="CB300" s="1">
        <v>-10.77</v>
      </c>
      <c r="CC300" s="1">
        <v>6</v>
      </c>
      <c r="CD300" s="1">
        <v>5.43</v>
      </c>
      <c r="CE300" s="1">
        <v>5.29</v>
      </c>
      <c r="CF300" s="1">
        <v>5.52</v>
      </c>
      <c r="CG300" s="1">
        <v>6.59</v>
      </c>
      <c r="CH300" s="1">
        <v>5.3</v>
      </c>
      <c r="CI300" s="1">
        <v>5.1100000000000003</v>
      </c>
      <c r="CJ300" s="1">
        <v>5.29</v>
      </c>
      <c r="CK300" s="1">
        <v>5.92</v>
      </c>
      <c r="CL300" s="1">
        <v>5.1100000000000003</v>
      </c>
      <c r="CM300" s="1">
        <v>6.96</v>
      </c>
      <c r="CN300" s="1">
        <v>6.22</v>
      </c>
      <c r="CO300" s="1">
        <v>4.87</v>
      </c>
      <c r="CP300" s="1">
        <v>5.72</v>
      </c>
      <c r="CQ300" s="1">
        <v>4.91</v>
      </c>
      <c r="CR300" s="1">
        <v>5.31</v>
      </c>
      <c r="CS300" s="1">
        <v>4.8600000000000003</v>
      </c>
      <c r="CT300" s="1">
        <v>5.71</v>
      </c>
      <c r="CV300" s="1">
        <v>195109</v>
      </c>
      <c r="CW300" s="1">
        <v>3.15</v>
      </c>
      <c r="CX300" s="1">
        <v>1.83</v>
      </c>
      <c r="CY300" s="1">
        <v>2.11</v>
      </c>
      <c r="CZ300" s="1">
        <v>2.67</v>
      </c>
      <c r="DA300" s="1">
        <v>1.71</v>
      </c>
      <c r="DB300" s="1">
        <v>1.55</v>
      </c>
      <c r="DC300" s="1">
        <v>2.39</v>
      </c>
      <c r="DD300" s="1">
        <v>2.63</v>
      </c>
      <c r="DE300" s="1">
        <v>2.69</v>
      </c>
      <c r="DF300" s="1">
        <v>1.38</v>
      </c>
      <c r="DG300" s="1">
        <v>2.0499999999999998</v>
      </c>
      <c r="DH300" s="1">
        <v>2.0699999999999998</v>
      </c>
      <c r="DI300" s="1">
        <v>1.03</v>
      </c>
      <c r="DJ300" s="1">
        <v>2.86</v>
      </c>
      <c r="DK300" s="1">
        <v>1.89</v>
      </c>
      <c r="DL300" s="1">
        <v>2.62</v>
      </c>
      <c r="DM300" s="1">
        <v>2.64</v>
      </c>
      <c r="DN300" s="1">
        <v>3.17</v>
      </c>
      <c r="DO300" s="1">
        <v>2.21</v>
      </c>
      <c r="DQ300" s="1">
        <v>195009</v>
      </c>
      <c r="DR300" s="1">
        <v>-99.99</v>
      </c>
      <c r="DS300" s="1">
        <v>4.5</v>
      </c>
      <c r="DT300" s="1">
        <v>6.08</v>
      </c>
      <c r="DU300" s="1">
        <v>5.62</v>
      </c>
      <c r="DV300" s="1">
        <v>3.93</v>
      </c>
      <c r="DW300" s="1">
        <v>5.97</v>
      </c>
      <c r="DX300" s="1">
        <v>5.81</v>
      </c>
      <c r="DY300" s="1">
        <v>6.31</v>
      </c>
      <c r="DZ300" s="1">
        <v>5.3</v>
      </c>
      <c r="EA300" s="1">
        <v>4.43</v>
      </c>
      <c r="EB300" s="1">
        <v>3.43</v>
      </c>
      <c r="EC300" s="1">
        <v>5.63</v>
      </c>
      <c r="ED300" s="1">
        <v>6.31</v>
      </c>
      <c r="EE300" s="1">
        <v>5.22</v>
      </c>
      <c r="EF300" s="1">
        <v>6.41</v>
      </c>
      <c r="EG300" s="1">
        <v>6.38</v>
      </c>
      <c r="EH300" s="1">
        <v>6.24</v>
      </c>
      <c r="EI300" s="1">
        <v>5.71</v>
      </c>
      <c r="EJ300" s="1">
        <v>4.9000000000000004</v>
      </c>
      <c r="EL300">
        <v>195009</v>
      </c>
      <c r="EM300">
        <v>4.8099999999999996</v>
      </c>
      <c r="EN300">
        <v>0.56999999999999995</v>
      </c>
      <c r="EO300">
        <v>-1.1100000000000001</v>
      </c>
      <c r="EP300">
        <v>0.1</v>
      </c>
      <c r="ER300" s="1">
        <v>195103</v>
      </c>
      <c r="ES300" s="1">
        <v>-2.95</v>
      </c>
      <c r="EU300" s="1">
        <v>195004</v>
      </c>
      <c r="EV300" s="1">
        <v>2.08</v>
      </c>
      <c r="EX300" s="1">
        <v>195503</v>
      </c>
      <c r="EY300" s="1">
        <v>0.08</v>
      </c>
      <c r="FA300" s="1">
        <v>195103</v>
      </c>
      <c r="FB300" s="1" t="str">
        <f>IF(ISERROR(VLOOKUP($FA300,MOM,LOOKUPS!C$12,0)*$FB$6+VLOOKUP($FA300,STREV,LOOKUPS!C$10,0)*$FC$6+VLOOKUP($FA300,LTREV,LOOKUPS!C$9,0)*$FD$6+VLOOKUP($FA300,CFP,LOOKUPS!C$6,0)*$FE$6+VLOOKUP($FA300,EP,LOOKUPS!C$8,0)*$FF$6+VLOOKUP($FA300,BM,LOOKUPS!C$5,0)*$FG$6+VLOOKUP($FA300,DIV,LOOKUPS!C$7,0)*$FH$6++VLOOKUP($FA300,SIZE,LOOKUPS!C$11,0)*$FI$6),"",VLOOKUP($FA300,MOM,LOOKUPS!C$12,0)*$FB$6+VLOOKUP($FA300,STREV,LOOKUPS!C$10,0)*$FC$6+VLOOKUP($FA300,LTREV,LOOKUPS!C$9,0)*$FD$6+VLOOKUP($FA300,CFP,LOOKUPS!C$6,0)*$FE$6+VLOOKUP($FA300,EP,LOOKUPS!C$8,0)*$FF$6+VLOOKUP($FA300,BM,LOOKUPS!C$5,0)*$FG$6+VLOOKUP($FA300,DIV,LOOKUPS!C$7,0)*$FH$6++VLOOKUP($FA300,SIZE,LOOKUPS!C$11,0)*$FI$6)</f>
        <v/>
      </c>
      <c r="FC300" s="1" t="str">
        <f>IF(ISERROR(VLOOKUP($FA300,MOM,LOOKUPS!D$12,0)*$FB$6+VLOOKUP($FA300,STREV,LOOKUPS!D$10,0)*$FC$6+VLOOKUP($FA300,LTREV,LOOKUPS!D$9,0)*$FD$6+VLOOKUP($FA300,CFP,LOOKUPS!D$6,0)*$FE$6+VLOOKUP($FA300,EP,LOOKUPS!D$8,0)*$FF$6+VLOOKUP($FA300,BM,LOOKUPS!D$5,0)*$FG$6+VLOOKUP($FA300,DIV,LOOKUPS!D$7,0)*$FH$6++VLOOKUP($FA300,SIZE,LOOKUPS!D$11,0)*$FI$6),"",VLOOKUP($FA300,MOM,LOOKUPS!D$12,0)*$FB$6+VLOOKUP($FA300,STREV,LOOKUPS!D$10,0)*$FC$6+VLOOKUP($FA300,LTREV,LOOKUPS!D$9,0)*$FD$6+VLOOKUP($FA300,CFP,LOOKUPS!D$6,0)*$FE$6+VLOOKUP($FA300,EP,LOOKUPS!D$8,0)*$FF$6+VLOOKUP($FA300,BM,LOOKUPS!D$5,0)*$FG$6+VLOOKUP($FA300,DIV,LOOKUPS!D$7,0)*$FH$6++VLOOKUP($FA300,SIZE,LOOKUPS!D$11,0)*$FI$6)</f>
        <v/>
      </c>
      <c r="FD300" s="1" t="str">
        <f>IF(ISERROR(VLOOKUP($FA300,MOM,LOOKUPS!E$12,0)*$FB$6+VLOOKUP($FA300,STREV,LOOKUPS!E$10,0)*$FC$6+VLOOKUP($FA300,LTREV,LOOKUPS!E$9,0)*$FD$6+VLOOKUP($FA300,CFP,LOOKUPS!E$6,0)*$FE$6+VLOOKUP($FA300,EP,LOOKUPS!E$8,0)*$FF$6+VLOOKUP($FA300,BM,LOOKUPS!E$5,0)*$FG$6+VLOOKUP($FA300,DIV,LOOKUPS!E$7,0)*$FH$6++VLOOKUP($FA300,SIZE,LOOKUPS!E$11,0)*$FI$6),"",VLOOKUP($FA300,MOM,LOOKUPS!E$12,0)*$FB$6+VLOOKUP($FA300,STREV,LOOKUPS!E$10,0)*$FC$6+VLOOKUP($FA300,LTREV,LOOKUPS!E$9,0)*$FD$6+VLOOKUP($FA300,CFP,LOOKUPS!E$6,0)*$FE$6+VLOOKUP($FA300,EP,LOOKUPS!E$8,0)*$FF$6+VLOOKUP($FA300,BM,LOOKUPS!E$5,0)*$FG$6+VLOOKUP($FA300,DIV,LOOKUPS!E$7,0)*$FH$6++VLOOKUP($FA300,SIZE,LOOKUPS!E$11,0)*$FI$6)</f>
        <v/>
      </c>
      <c r="FE300" s="1" t="str">
        <f>IF(ISERROR(VLOOKUP($FA300,MOM,LOOKUPS!F$12,0)*$FB$6+VLOOKUP($FA300,STREV,LOOKUPS!F$10,0)*$FC$6+VLOOKUP($FA300,LTREV,LOOKUPS!F$9,0)*$FD$6+VLOOKUP($FA300,CFP,LOOKUPS!F$6,0)*$FE$6+VLOOKUP($FA300,EP,LOOKUPS!F$8,0)*$FF$6+VLOOKUP($FA300,BM,LOOKUPS!F$5,0)*$FG$6+VLOOKUP($FA300,DIV,LOOKUPS!F$7,0)*$FH$6++VLOOKUP($FA300,SIZE,LOOKUPS!F$11,0)*$FI$6),"",VLOOKUP($FA300,MOM,LOOKUPS!F$12,0)*$FB$6+VLOOKUP($FA300,STREV,LOOKUPS!F$10,0)*$FC$6+VLOOKUP($FA300,LTREV,LOOKUPS!F$9,0)*$FD$6+VLOOKUP($FA300,CFP,LOOKUPS!F$6,0)*$FE$6+VLOOKUP($FA300,EP,LOOKUPS!F$8,0)*$FF$6+VLOOKUP($FA300,BM,LOOKUPS!F$5,0)*$FG$6+VLOOKUP($FA300,DIV,LOOKUPS!F$7,0)*$FH$6++VLOOKUP($FA300,SIZE,LOOKUPS!F$11,0)*$FI$6)</f>
        <v/>
      </c>
      <c r="FF300" s="1" t="str">
        <f>IF(ISERROR(VLOOKUP($FA300,MOM,LOOKUPS!G$12,0)*$FB$6+VLOOKUP($FA300,STREV,LOOKUPS!G$10,0)*$FC$6+VLOOKUP($FA300,LTREV,LOOKUPS!G$9,0)*$FD$6+VLOOKUP($FA300,CFP,LOOKUPS!G$6,0)*$FE$6+VLOOKUP($FA300,EP,LOOKUPS!G$8,0)*$FF$6+VLOOKUP($FA300,BM,LOOKUPS!G$5,0)*$FG$6+VLOOKUP($FA300,DIV,LOOKUPS!G$7,0)*$FH$6++VLOOKUP($FA300,SIZE,LOOKUPS!G$11,0)*$FI$6),"",VLOOKUP($FA300,MOM,LOOKUPS!G$12,0)*$FB$6+VLOOKUP($FA300,STREV,LOOKUPS!G$10,0)*$FC$6+VLOOKUP($FA300,LTREV,LOOKUPS!G$9,0)*$FD$6+VLOOKUP($FA300,CFP,LOOKUPS!G$6,0)*$FE$6+VLOOKUP($FA300,EP,LOOKUPS!G$8,0)*$FF$6+VLOOKUP($FA300,BM,LOOKUPS!G$5,0)*$FG$6+VLOOKUP($FA300,DIV,LOOKUPS!G$7,0)*$FH$6++VLOOKUP($FA300,SIZE,LOOKUPS!G$11,0)*$FI$6)</f>
        <v/>
      </c>
      <c r="FG300" s="1" t="str">
        <f>IF(ISERROR(VLOOKUP($FA300,MOM,LOOKUPS!H$12,0)*$FB$6+VLOOKUP($FA300,STREV,LOOKUPS!H$10,0)*$FC$6+VLOOKUP($FA300,LTREV,LOOKUPS!H$9,0)*$FD$6+VLOOKUP($FA300,CFP,LOOKUPS!H$6,0)*$FE$6+VLOOKUP($FA300,EP,LOOKUPS!H$8,0)*$FF$6+VLOOKUP($FA300,BM,LOOKUPS!H$5,0)*$FG$6+VLOOKUP($FA300,DIV,LOOKUPS!H$7,0)*$FH$6++VLOOKUP($FA300,SIZE,LOOKUPS!H$11,0)*$FI$6),"",VLOOKUP($FA300,MOM,LOOKUPS!H$12,0)*$FB$6+VLOOKUP($FA300,STREV,LOOKUPS!H$10,0)*$FC$6+VLOOKUP($FA300,LTREV,LOOKUPS!H$9,0)*$FD$6+VLOOKUP($FA300,CFP,LOOKUPS!H$6,0)*$FE$6+VLOOKUP($FA300,EP,LOOKUPS!H$8,0)*$FF$6+VLOOKUP($FA300,BM,LOOKUPS!H$5,0)*$FG$6+VLOOKUP($FA300,DIV,LOOKUPS!H$7,0)*$FH$6++VLOOKUP($FA300,SIZE,LOOKUPS!H$11,0)*$FI$6)</f>
        <v/>
      </c>
      <c r="FH300" s="1" t="str">
        <f>IF(ISERROR(VLOOKUP($FA300,MOM,LOOKUPS!I$12,0)*$FB$6+VLOOKUP($FA300,STREV,LOOKUPS!I$10,0)*$FC$6+VLOOKUP($FA300,LTREV,LOOKUPS!I$9,0)*$FD$6+VLOOKUP($FA300,CFP,LOOKUPS!I$6,0)*$FE$6+VLOOKUP($FA300,EP,LOOKUPS!I$8,0)*$FF$6+VLOOKUP($FA300,BM,LOOKUPS!I$5,0)*$FG$6+VLOOKUP($FA300,DIV,LOOKUPS!I$7,0)*$FH$6++VLOOKUP($FA300,SIZE,LOOKUPS!I$11,0)*$FI$6),"",VLOOKUP($FA300,MOM,LOOKUPS!I$12,0)*$FB$6+VLOOKUP($FA300,STREV,LOOKUPS!I$10,0)*$FC$6+VLOOKUP($FA300,LTREV,LOOKUPS!I$9,0)*$FD$6+VLOOKUP($FA300,CFP,LOOKUPS!I$6,0)*$FE$6+VLOOKUP($FA300,EP,LOOKUPS!I$8,0)*$FF$6+VLOOKUP($FA300,BM,LOOKUPS!I$5,0)*$FG$6+VLOOKUP($FA300,DIV,LOOKUPS!I$7,0)*$FH$6++VLOOKUP($FA300,SIZE,LOOKUPS!I$11,0)*$FI$6)</f>
        <v/>
      </c>
      <c r="FI300" s="1" t="str">
        <f>IF(ISERROR(VLOOKUP($FA300,MOM,LOOKUPS!J$12,0)*$FB$6+VLOOKUP($FA300,STREV,LOOKUPS!J$10,0)*$FC$6+VLOOKUP($FA300,LTREV,LOOKUPS!J$9,0)*$FD$6+VLOOKUP($FA300,CFP,LOOKUPS!J$6,0)*$FE$6+VLOOKUP($FA300,EP,LOOKUPS!J$8,0)*$FF$6+VLOOKUP($FA300,BM,LOOKUPS!J$5,0)*$FG$6+VLOOKUP($FA300,DIV,LOOKUPS!J$7,0)*$FH$6++VLOOKUP($FA300,SIZE,LOOKUPS!J$11,0)*$FI$6),"",VLOOKUP($FA300,MOM,LOOKUPS!J$12,0)*$FB$6+VLOOKUP($FA300,STREV,LOOKUPS!J$10,0)*$FC$6+VLOOKUP($FA300,LTREV,LOOKUPS!J$9,0)*$FD$6+VLOOKUP($FA300,CFP,LOOKUPS!J$6,0)*$FE$6+VLOOKUP($FA300,EP,LOOKUPS!J$8,0)*$FF$6+VLOOKUP($FA300,BM,LOOKUPS!J$5,0)*$FG$6+VLOOKUP($FA300,DIV,LOOKUPS!J$7,0)*$FH$6++VLOOKUP($FA300,SIZE,LOOKUPS!J$11,0)*$FI$6)</f>
        <v/>
      </c>
      <c r="FJ300" s="1" t="str">
        <f>IF(ISERROR(VLOOKUP($FA300,MOM,LOOKUPS!K$12,0)*$FB$6+VLOOKUP($FA300,STREV,LOOKUPS!K$10,0)*$FC$6+VLOOKUP($FA300,LTREV,LOOKUPS!K$9,0)*$FD$6+VLOOKUP($FA300,CFP,LOOKUPS!K$6,0)*$FE$6+VLOOKUP($FA300,EP,LOOKUPS!K$8,0)*$FF$6+VLOOKUP($FA300,BM,LOOKUPS!K$5,0)*$FG$6+VLOOKUP($FA300,DIV,LOOKUPS!K$7,0)*$FH$6++VLOOKUP($FA300,SIZE,LOOKUPS!K$11,0)*$FI$6),"",VLOOKUP($FA300,MOM,LOOKUPS!K$12,0)*$FB$6+VLOOKUP($FA300,STREV,LOOKUPS!K$10,0)*$FC$6+VLOOKUP($FA300,LTREV,LOOKUPS!K$9,0)*$FD$6+VLOOKUP($FA300,CFP,LOOKUPS!K$6,0)*$FE$6+VLOOKUP($FA300,EP,LOOKUPS!K$8,0)*$FF$6+VLOOKUP($FA300,BM,LOOKUPS!K$5,0)*$FG$6+VLOOKUP($FA300,DIV,LOOKUPS!K$7,0)*$FH$6++VLOOKUP($FA300,SIZE,LOOKUPS!K$11,0)*$FI$6)</f>
        <v/>
      </c>
      <c r="FK300" s="1" t="str">
        <f>IF(ISERROR(VLOOKUP($FA300,MOM,LOOKUPS!L$12,0)*$FB$6+VLOOKUP($FA300,STREV,LOOKUPS!L$10,0)*$FC$6+VLOOKUP($FA300,LTREV,LOOKUPS!L$9,0)*$FD$6+VLOOKUP($FA300,CFP,LOOKUPS!L$6,0)*$FE$6+VLOOKUP($FA300,EP,LOOKUPS!L$8,0)*$FF$6+VLOOKUP($FA300,BM,LOOKUPS!L$5,0)*$FG$6+VLOOKUP($FA300,DIV,LOOKUPS!L$7,0)*$FH$6++VLOOKUP($FA300,SIZE,LOOKUPS!L$11,0)*$FI$6),"",VLOOKUP($FA300,MOM,LOOKUPS!L$12,0)*$FB$6+VLOOKUP($FA300,STREV,LOOKUPS!L$10,0)*$FC$6+VLOOKUP($FA300,LTREV,LOOKUPS!L$9,0)*$FD$6+VLOOKUP($FA300,CFP,LOOKUPS!L$6,0)*$FE$6+VLOOKUP($FA300,EP,LOOKUPS!L$8,0)*$FF$6+VLOOKUP($FA300,BM,LOOKUPS!L$5,0)*$FG$6+VLOOKUP($FA300,DIV,LOOKUPS!L$7,0)*$FH$6++VLOOKUP($FA300,SIZE,LOOKUPS!L$11,0)*$FI$6)</f>
        <v/>
      </c>
    </row>
    <row r="301" spans="1:167" x14ac:dyDescent="0.3">
      <c r="A301" s="1">
        <v>195104</v>
      </c>
      <c r="B301" s="1">
        <v>0.9</v>
      </c>
      <c r="C301" s="1">
        <v>1.26</v>
      </c>
      <c r="D301" s="1">
        <v>1.65</v>
      </c>
      <c r="E301" s="1">
        <v>2.99</v>
      </c>
      <c r="F301" s="1">
        <v>3.41</v>
      </c>
      <c r="G301" s="1">
        <v>4.43</v>
      </c>
      <c r="H301" s="1">
        <v>6.23</v>
      </c>
      <c r="I301" s="1">
        <v>6.47</v>
      </c>
      <c r="J301" s="1">
        <v>5.96</v>
      </c>
      <c r="K301" s="1">
        <v>6.98</v>
      </c>
      <c r="M301" s="1">
        <v>195005</v>
      </c>
      <c r="N301" s="1">
        <v>4.67</v>
      </c>
      <c r="O301" s="1">
        <v>2.59</v>
      </c>
      <c r="P301" s="1">
        <v>3.04</v>
      </c>
      <c r="Q301" s="1">
        <v>3.84</v>
      </c>
      <c r="R301" s="1">
        <v>4.3099999999999996</v>
      </c>
      <c r="S301" s="1">
        <v>4.29</v>
      </c>
      <c r="T301" s="1">
        <v>3.66</v>
      </c>
      <c r="U301" s="1">
        <v>4.6500000000000004</v>
      </c>
      <c r="V301" s="1">
        <v>2.61</v>
      </c>
      <c r="W301" s="1">
        <v>7.0000000000000007E-2</v>
      </c>
      <c r="Y301" s="1">
        <v>195504</v>
      </c>
      <c r="Z301" s="1">
        <v>2.62</v>
      </c>
      <c r="AA301" s="1">
        <v>1.1100000000000001</v>
      </c>
      <c r="AB301" s="1">
        <v>3.25</v>
      </c>
      <c r="AC301" s="1">
        <v>2.59</v>
      </c>
      <c r="AD301" s="1">
        <v>3.04</v>
      </c>
      <c r="AE301" s="1">
        <v>2.48</v>
      </c>
      <c r="AF301" s="1">
        <v>2.8</v>
      </c>
      <c r="AG301" s="1">
        <v>3.19</v>
      </c>
      <c r="AH301" s="1">
        <v>0.57999999999999996</v>
      </c>
      <c r="AI301" s="1">
        <v>1.75</v>
      </c>
      <c r="AK301">
        <v>197510</v>
      </c>
      <c r="AL301">
        <v>-1.17</v>
      </c>
      <c r="AM301">
        <v>2.76</v>
      </c>
      <c r="AN301">
        <v>3</v>
      </c>
      <c r="AO301">
        <v>1.41</v>
      </c>
      <c r="AP301">
        <v>3.03</v>
      </c>
      <c r="AQ301">
        <v>2.5299999999999998</v>
      </c>
      <c r="AR301">
        <v>3.86</v>
      </c>
      <c r="AS301">
        <v>1.93</v>
      </c>
      <c r="AT301">
        <v>1.1100000000000001</v>
      </c>
      <c r="AU301">
        <v>2.88</v>
      </c>
      <c r="AV301">
        <v>3.17</v>
      </c>
      <c r="AW301">
        <v>2.25</v>
      </c>
      <c r="AX301">
        <v>2.85</v>
      </c>
      <c r="AY301">
        <v>3.98</v>
      </c>
      <c r="AZ301">
        <v>3.75</v>
      </c>
      <c r="BA301">
        <v>1.55</v>
      </c>
      <c r="BB301">
        <v>2.31</v>
      </c>
      <c r="BC301">
        <v>2.41</v>
      </c>
      <c r="BD301">
        <v>0.1</v>
      </c>
      <c r="BF301" s="1">
        <v>197510</v>
      </c>
      <c r="BG301" s="1">
        <v>-1.27</v>
      </c>
      <c r="BH301" s="1">
        <v>3.06</v>
      </c>
      <c r="BI301" s="1">
        <v>2.74</v>
      </c>
      <c r="BJ301" s="1">
        <v>1.59</v>
      </c>
      <c r="BK301" s="1">
        <v>3.3</v>
      </c>
      <c r="BL301" s="1">
        <v>2.34</v>
      </c>
      <c r="BM301" s="1">
        <v>3.07</v>
      </c>
      <c r="BN301" s="1">
        <v>1.92</v>
      </c>
      <c r="BO301" s="1">
        <v>1.76</v>
      </c>
      <c r="BP301" s="1">
        <v>2.2599999999999998</v>
      </c>
      <c r="BQ301" s="1">
        <v>4.42</v>
      </c>
      <c r="BR301" s="1">
        <v>2.54</v>
      </c>
      <c r="BS301" s="1">
        <v>2.13</v>
      </c>
      <c r="BT301" s="1">
        <v>4.24</v>
      </c>
      <c r="BU301" s="1">
        <v>2.08</v>
      </c>
      <c r="BV301" s="1">
        <v>2.68</v>
      </c>
      <c r="BW301" s="1">
        <v>1.1499999999999999</v>
      </c>
      <c r="BX301" s="1">
        <v>3.89</v>
      </c>
      <c r="BY301" s="1">
        <v>0.22</v>
      </c>
      <c r="CA301" s="1">
        <v>195010</v>
      </c>
      <c r="CB301" s="1">
        <v>8.6199999999999992</v>
      </c>
      <c r="CC301" s="1">
        <v>-0.95</v>
      </c>
      <c r="CD301" s="1">
        <v>-0.61</v>
      </c>
      <c r="CE301" s="1">
        <v>0.23</v>
      </c>
      <c r="CF301" s="1">
        <v>-0.46</v>
      </c>
      <c r="CG301" s="1">
        <v>-0.97</v>
      </c>
      <c r="CH301" s="1">
        <v>-0.88</v>
      </c>
      <c r="CI301" s="1">
        <v>-0.49</v>
      </c>
      <c r="CJ301" s="1">
        <v>0.51</v>
      </c>
      <c r="CK301" s="1">
        <v>-1.1100000000000001</v>
      </c>
      <c r="CL301" s="1">
        <v>0.19</v>
      </c>
      <c r="CM301" s="1">
        <v>-1.91</v>
      </c>
      <c r="CN301" s="1">
        <v>-0.02</v>
      </c>
      <c r="CO301" s="1">
        <v>-0.56999999999999995</v>
      </c>
      <c r="CP301" s="1">
        <v>-1.2</v>
      </c>
      <c r="CQ301" s="1">
        <v>-0.66</v>
      </c>
      <c r="CR301" s="1">
        <v>-0.33</v>
      </c>
      <c r="CS301" s="1">
        <v>0.02</v>
      </c>
      <c r="CT301" s="1">
        <v>0.99</v>
      </c>
      <c r="CV301" s="1">
        <v>195110</v>
      </c>
      <c r="CW301" s="1">
        <v>-2.97</v>
      </c>
      <c r="CX301" s="1">
        <v>-2.87</v>
      </c>
      <c r="CY301" s="1">
        <v>-2.4900000000000002</v>
      </c>
      <c r="CZ301" s="1">
        <v>-1.7</v>
      </c>
      <c r="DA301" s="1">
        <v>-3.11</v>
      </c>
      <c r="DB301" s="1">
        <v>-2.4700000000000002</v>
      </c>
      <c r="DC301" s="1">
        <v>-2.0299999999999998</v>
      </c>
      <c r="DD301" s="1">
        <v>-2.1800000000000002</v>
      </c>
      <c r="DE301" s="1">
        <v>-2.0499999999999998</v>
      </c>
      <c r="DF301" s="1">
        <v>-3.29</v>
      </c>
      <c r="DG301" s="1">
        <v>-2.94</v>
      </c>
      <c r="DH301" s="1">
        <v>-2.4</v>
      </c>
      <c r="DI301" s="1">
        <v>-2.5499999999999998</v>
      </c>
      <c r="DJ301" s="1">
        <v>-1.63</v>
      </c>
      <c r="DK301" s="1">
        <v>-2.44</v>
      </c>
      <c r="DL301" s="1">
        <v>-3.34</v>
      </c>
      <c r="DM301" s="1">
        <v>-1.01</v>
      </c>
      <c r="DN301" s="1">
        <v>-2.34</v>
      </c>
      <c r="DO301" s="1">
        <v>-1.75</v>
      </c>
      <c r="DQ301" s="1">
        <v>195010</v>
      </c>
      <c r="DR301" s="1">
        <v>-99.99</v>
      </c>
      <c r="DS301" s="1">
        <v>-0.33</v>
      </c>
      <c r="DT301" s="1">
        <v>-0.28000000000000003</v>
      </c>
      <c r="DU301" s="1">
        <v>-0.82</v>
      </c>
      <c r="DV301" s="1">
        <v>-0.19</v>
      </c>
      <c r="DW301" s="1">
        <v>0.15</v>
      </c>
      <c r="DX301" s="1">
        <v>-0.5</v>
      </c>
      <c r="DY301" s="1">
        <v>-1.1499999999999999</v>
      </c>
      <c r="DZ301" s="1">
        <v>-0.6</v>
      </c>
      <c r="EA301" s="1">
        <v>0.36</v>
      </c>
      <c r="EB301" s="1">
        <v>-0.74</v>
      </c>
      <c r="EC301" s="1">
        <v>-0.61</v>
      </c>
      <c r="ED301" s="1">
        <v>0.92</v>
      </c>
      <c r="EE301" s="1">
        <v>-0.3</v>
      </c>
      <c r="EF301" s="1">
        <v>-0.7</v>
      </c>
      <c r="EG301" s="1">
        <v>-1.04</v>
      </c>
      <c r="EH301" s="1">
        <v>-1.26</v>
      </c>
      <c r="EI301" s="1">
        <v>-1.03</v>
      </c>
      <c r="EJ301" s="1">
        <v>-0.17</v>
      </c>
      <c r="EL301">
        <v>195010</v>
      </c>
      <c r="EM301">
        <v>-0.18</v>
      </c>
      <c r="EN301">
        <v>-0.57999999999999996</v>
      </c>
      <c r="EO301">
        <v>1.44</v>
      </c>
      <c r="EP301">
        <v>0.12</v>
      </c>
      <c r="ER301" s="1">
        <v>195104</v>
      </c>
      <c r="ES301" s="1">
        <v>6.02</v>
      </c>
      <c r="EU301" s="1">
        <v>195005</v>
      </c>
      <c r="EV301" s="1">
        <v>-1</v>
      </c>
      <c r="EX301" s="1">
        <v>195504</v>
      </c>
      <c r="EY301" s="1">
        <v>-0.05</v>
      </c>
      <c r="FA301" s="1">
        <v>195104</v>
      </c>
      <c r="FB301" s="1" t="str">
        <f>IF(ISERROR(VLOOKUP($FA301,MOM,LOOKUPS!C$12,0)*$FB$6+VLOOKUP($FA301,STREV,LOOKUPS!C$10,0)*$FC$6+VLOOKUP($FA301,LTREV,LOOKUPS!C$9,0)*$FD$6+VLOOKUP($FA301,CFP,LOOKUPS!C$6,0)*$FE$6+VLOOKUP($FA301,EP,LOOKUPS!C$8,0)*$FF$6+VLOOKUP($FA301,BM,LOOKUPS!C$5,0)*$FG$6+VLOOKUP($FA301,DIV,LOOKUPS!C$7,0)*$FH$6++VLOOKUP($FA301,SIZE,LOOKUPS!C$11,0)*$FI$6),"",VLOOKUP($FA301,MOM,LOOKUPS!C$12,0)*$FB$6+VLOOKUP($FA301,STREV,LOOKUPS!C$10,0)*$FC$6+VLOOKUP($FA301,LTREV,LOOKUPS!C$9,0)*$FD$6+VLOOKUP($FA301,CFP,LOOKUPS!C$6,0)*$FE$6+VLOOKUP($FA301,EP,LOOKUPS!C$8,0)*$FF$6+VLOOKUP($FA301,BM,LOOKUPS!C$5,0)*$FG$6+VLOOKUP($FA301,DIV,LOOKUPS!C$7,0)*$FH$6++VLOOKUP($FA301,SIZE,LOOKUPS!C$11,0)*$FI$6)</f>
        <v/>
      </c>
      <c r="FC301" s="1" t="str">
        <f>IF(ISERROR(VLOOKUP($FA301,MOM,LOOKUPS!D$12,0)*$FB$6+VLOOKUP($FA301,STREV,LOOKUPS!D$10,0)*$FC$6+VLOOKUP($FA301,LTREV,LOOKUPS!D$9,0)*$FD$6+VLOOKUP($FA301,CFP,LOOKUPS!D$6,0)*$FE$6+VLOOKUP($FA301,EP,LOOKUPS!D$8,0)*$FF$6+VLOOKUP($FA301,BM,LOOKUPS!D$5,0)*$FG$6+VLOOKUP($FA301,DIV,LOOKUPS!D$7,0)*$FH$6++VLOOKUP($FA301,SIZE,LOOKUPS!D$11,0)*$FI$6),"",VLOOKUP($FA301,MOM,LOOKUPS!D$12,0)*$FB$6+VLOOKUP($FA301,STREV,LOOKUPS!D$10,0)*$FC$6+VLOOKUP($FA301,LTREV,LOOKUPS!D$9,0)*$FD$6+VLOOKUP($FA301,CFP,LOOKUPS!D$6,0)*$FE$6+VLOOKUP($FA301,EP,LOOKUPS!D$8,0)*$FF$6+VLOOKUP($FA301,BM,LOOKUPS!D$5,0)*$FG$6+VLOOKUP($FA301,DIV,LOOKUPS!D$7,0)*$FH$6++VLOOKUP($FA301,SIZE,LOOKUPS!D$11,0)*$FI$6)</f>
        <v/>
      </c>
      <c r="FD301" s="1" t="str">
        <f>IF(ISERROR(VLOOKUP($FA301,MOM,LOOKUPS!E$12,0)*$FB$6+VLOOKUP($FA301,STREV,LOOKUPS!E$10,0)*$FC$6+VLOOKUP($FA301,LTREV,LOOKUPS!E$9,0)*$FD$6+VLOOKUP($FA301,CFP,LOOKUPS!E$6,0)*$FE$6+VLOOKUP($FA301,EP,LOOKUPS!E$8,0)*$FF$6+VLOOKUP($FA301,BM,LOOKUPS!E$5,0)*$FG$6+VLOOKUP($FA301,DIV,LOOKUPS!E$7,0)*$FH$6++VLOOKUP($FA301,SIZE,LOOKUPS!E$11,0)*$FI$6),"",VLOOKUP($FA301,MOM,LOOKUPS!E$12,0)*$FB$6+VLOOKUP($FA301,STREV,LOOKUPS!E$10,0)*$FC$6+VLOOKUP($FA301,LTREV,LOOKUPS!E$9,0)*$FD$6+VLOOKUP($FA301,CFP,LOOKUPS!E$6,0)*$FE$6+VLOOKUP($FA301,EP,LOOKUPS!E$8,0)*$FF$6+VLOOKUP($FA301,BM,LOOKUPS!E$5,0)*$FG$6+VLOOKUP($FA301,DIV,LOOKUPS!E$7,0)*$FH$6++VLOOKUP($FA301,SIZE,LOOKUPS!E$11,0)*$FI$6)</f>
        <v/>
      </c>
      <c r="FE301" s="1" t="str">
        <f>IF(ISERROR(VLOOKUP($FA301,MOM,LOOKUPS!F$12,0)*$FB$6+VLOOKUP($FA301,STREV,LOOKUPS!F$10,0)*$FC$6+VLOOKUP($FA301,LTREV,LOOKUPS!F$9,0)*$FD$6+VLOOKUP($FA301,CFP,LOOKUPS!F$6,0)*$FE$6+VLOOKUP($FA301,EP,LOOKUPS!F$8,0)*$FF$6+VLOOKUP($FA301,BM,LOOKUPS!F$5,0)*$FG$6+VLOOKUP($FA301,DIV,LOOKUPS!F$7,0)*$FH$6++VLOOKUP($FA301,SIZE,LOOKUPS!F$11,0)*$FI$6),"",VLOOKUP($FA301,MOM,LOOKUPS!F$12,0)*$FB$6+VLOOKUP($FA301,STREV,LOOKUPS!F$10,0)*$FC$6+VLOOKUP($FA301,LTREV,LOOKUPS!F$9,0)*$FD$6+VLOOKUP($FA301,CFP,LOOKUPS!F$6,0)*$FE$6+VLOOKUP($FA301,EP,LOOKUPS!F$8,0)*$FF$6+VLOOKUP($FA301,BM,LOOKUPS!F$5,0)*$FG$6+VLOOKUP($FA301,DIV,LOOKUPS!F$7,0)*$FH$6++VLOOKUP($FA301,SIZE,LOOKUPS!F$11,0)*$FI$6)</f>
        <v/>
      </c>
      <c r="FF301" s="1" t="str">
        <f>IF(ISERROR(VLOOKUP($FA301,MOM,LOOKUPS!G$12,0)*$FB$6+VLOOKUP($FA301,STREV,LOOKUPS!G$10,0)*$FC$6+VLOOKUP($FA301,LTREV,LOOKUPS!G$9,0)*$FD$6+VLOOKUP($FA301,CFP,LOOKUPS!G$6,0)*$FE$6+VLOOKUP($FA301,EP,LOOKUPS!G$8,0)*$FF$6+VLOOKUP($FA301,BM,LOOKUPS!G$5,0)*$FG$6+VLOOKUP($FA301,DIV,LOOKUPS!G$7,0)*$FH$6++VLOOKUP($FA301,SIZE,LOOKUPS!G$11,0)*$FI$6),"",VLOOKUP($FA301,MOM,LOOKUPS!G$12,0)*$FB$6+VLOOKUP($FA301,STREV,LOOKUPS!G$10,0)*$FC$6+VLOOKUP($FA301,LTREV,LOOKUPS!G$9,0)*$FD$6+VLOOKUP($FA301,CFP,LOOKUPS!G$6,0)*$FE$6+VLOOKUP($FA301,EP,LOOKUPS!G$8,0)*$FF$6+VLOOKUP($FA301,BM,LOOKUPS!G$5,0)*$FG$6+VLOOKUP($FA301,DIV,LOOKUPS!G$7,0)*$FH$6++VLOOKUP($FA301,SIZE,LOOKUPS!G$11,0)*$FI$6)</f>
        <v/>
      </c>
      <c r="FG301" s="1" t="str">
        <f>IF(ISERROR(VLOOKUP($FA301,MOM,LOOKUPS!H$12,0)*$FB$6+VLOOKUP($FA301,STREV,LOOKUPS!H$10,0)*$FC$6+VLOOKUP($FA301,LTREV,LOOKUPS!H$9,0)*$FD$6+VLOOKUP($FA301,CFP,LOOKUPS!H$6,0)*$FE$6+VLOOKUP($FA301,EP,LOOKUPS!H$8,0)*$FF$6+VLOOKUP($FA301,BM,LOOKUPS!H$5,0)*$FG$6+VLOOKUP($FA301,DIV,LOOKUPS!H$7,0)*$FH$6++VLOOKUP($FA301,SIZE,LOOKUPS!H$11,0)*$FI$6),"",VLOOKUP($FA301,MOM,LOOKUPS!H$12,0)*$FB$6+VLOOKUP($FA301,STREV,LOOKUPS!H$10,0)*$FC$6+VLOOKUP($FA301,LTREV,LOOKUPS!H$9,0)*$FD$6+VLOOKUP($FA301,CFP,LOOKUPS!H$6,0)*$FE$6+VLOOKUP($FA301,EP,LOOKUPS!H$8,0)*$FF$6+VLOOKUP($FA301,BM,LOOKUPS!H$5,0)*$FG$6+VLOOKUP($FA301,DIV,LOOKUPS!H$7,0)*$FH$6++VLOOKUP($FA301,SIZE,LOOKUPS!H$11,0)*$FI$6)</f>
        <v/>
      </c>
      <c r="FH301" s="1" t="str">
        <f>IF(ISERROR(VLOOKUP($FA301,MOM,LOOKUPS!I$12,0)*$FB$6+VLOOKUP($FA301,STREV,LOOKUPS!I$10,0)*$FC$6+VLOOKUP($FA301,LTREV,LOOKUPS!I$9,0)*$FD$6+VLOOKUP($FA301,CFP,LOOKUPS!I$6,0)*$FE$6+VLOOKUP($FA301,EP,LOOKUPS!I$8,0)*$FF$6+VLOOKUP($FA301,BM,LOOKUPS!I$5,0)*$FG$6+VLOOKUP($FA301,DIV,LOOKUPS!I$7,0)*$FH$6++VLOOKUP($FA301,SIZE,LOOKUPS!I$11,0)*$FI$6),"",VLOOKUP($FA301,MOM,LOOKUPS!I$12,0)*$FB$6+VLOOKUP($FA301,STREV,LOOKUPS!I$10,0)*$FC$6+VLOOKUP($FA301,LTREV,LOOKUPS!I$9,0)*$FD$6+VLOOKUP($FA301,CFP,LOOKUPS!I$6,0)*$FE$6+VLOOKUP($FA301,EP,LOOKUPS!I$8,0)*$FF$6+VLOOKUP($FA301,BM,LOOKUPS!I$5,0)*$FG$6+VLOOKUP($FA301,DIV,LOOKUPS!I$7,0)*$FH$6++VLOOKUP($FA301,SIZE,LOOKUPS!I$11,0)*$FI$6)</f>
        <v/>
      </c>
      <c r="FI301" s="1" t="str">
        <f>IF(ISERROR(VLOOKUP($FA301,MOM,LOOKUPS!J$12,0)*$FB$6+VLOOKUP($FA301,STREV,LOOKUPS!J$10,0)*$FC$6+VLOOKUP($FA301,LTREV,LOOKUPS!J$9,0)*$FD$6+VLOOKUP($FA301,CFP,LOOKUPS!J$6,0)*$FE$6+VLOOKUP($FA301,EP,LOOKUPS!J$8,0)*$FF$6+VLOOKUP($FA301,BM,LOOKUPS!J$5,0)*$FG$6+VLOOKUP($FA301,DIV,LOOKUPS!J$7,0)*$FH$6++VLOOKUP($FA301,SIZE,LOOKUPS!J$11,0)*$FI$6),"",VLOOKUP($FA301,MOM,LOOKUPS!J$12,0)*$FB$6+VLOOKUP($FA301,STREV,LOOKUPS!J$10,0)*$FC$6+VLOOKUP($FA301,LTREV,LOOKUPS!J$9,0)*$FD$6+VLOOKUP($FA301,CFP,LOOKUPS!J$6,0)*$FE$6+VLOOKUP($FA301,EP,LOOKUPS!J$8,0)*$FF$6+VLOOKUP($FA301,BM,LOOKUPS!J$5,0)*$FG$6+VLOOKUP($FA301,DIV,LOOKUPS!J$7,0)*$FH$6++VLOOKUP($FA301,SIZE,LOOKUPS!J$11,0)*$FI$6)</f>
        <v/>
      </c>
      <c r="FJ301" s="1" t="str">
        <f>IF(ISERROR(VLOOKUP($FA301,MOM,LOOKUPS!K$12,0)*$FB$6+VLOOKUP($FA301,STREV,LOOKUPS!K$10,0)*$FC$6+VLOOKUP($FA301,LTREV,LOOKUPS!K$9,0)*$FD$6+VLOOKUP($FA301,CFP,LOOKUPS!K$6,0)*$FE$6+VLOOKUP($FA301,EP,LOOKUPS!K$8,0)*$FF$6+VLOOKUP($FA301,BM,LOOKUPS!K$5,0)*$FG$6+VLOOKUP($FA301,DIV,LOOKUPS!K$7,0)*$FH$6++VLOOKUP($FA301,SIZE,LOOKUPS!K$11,0)*$FI$6),"",VLOOKUP($FA301,MOM,LOOKUPS!K$12,0)*$FB$6+VLOOKUP($FA301,STREV,LOOKUPS!K$10,0)*$FC$6+VLOOKUP($FA301,LTREV,LOOKUPS!K$9,0)*$FD$6+VLOOKUP($FA301,CFP,LOOKUPS!K$6,0)*$FE$6+VLOOKUP($FA301,EP,LOOKUPS!K$8,0)*$FF$6+VLOOKUP($FA301,BM,LOOKUPS!K$5,0)*$FG$6+VLOOKUP($FA301,DIV,LOOKUPS!K$7,0)*$FH$6++VLOOKUP($FA301,SIZE,LOOKUPS!K$11,0)*$FI$6)</f>
        <v/>
      </c>
      <c r="FK301" s="1" t="str">
        <f>IF(ISERROR(VLOOKUP($FA301,MOM,LOOKUPS!L$12,0)*$FB$6+VLOOKUP($FA301,STREV,LOOKUPS!L$10,0)*$FC$6+VLOOKUP($FA301,LTREV,LOOKUPS!L$9,0)*$FD$6+VLOOKUP($FA301,CFP,LOOKUPS!L$6,0)*$FE$6+VLOOKUP($FA301,EP,LOOKUPS!L$8,0)*$FF$6+VLOOKUP($FA301,BM,LOOKUPS!L$5,0)*$FG$6+VLOOKUP($FA301,DIV,LOOKUPS!L$7,0)*$FH$6++VLOOKUP($FA301,SIZE,LOOKUPS!L$11,0)*$FI$6),"",VLOOKUP($FA301,MOM,LOOKUPS!L$12,0)*$FB$6+VLOOKUP($FA301,STREV,LOOKUPS!L$10,0)*$FC$6+VLOOKUP($FA301,LTREV,LOOKUPS!L$9,0)*$FD$6+VLOOKUP($FA301,CFP,LOOKUPS!L$6,0)*$FE$6+VLOOKUP($FA301,EP,LOOKUPS!L$8,0)*$FF$6+VLOOKUP($FA301,BM,LOOKUPS!L$5,0)*$FG$6+VLOOKUP($FA301,DIV,LOOKUPS!L$7,0)*$FH$6++VLOOKUP($FA301,SIZE,LOOKUPS!L$11,0)*$FI$6)</f>
        <v/>
      </c>
    </row>
    <row r="302" spans="1:167" x14ac:dyDescent="0.3">
      <c r="A302" s="1">
        <v>195105</v>
      </c>
      <c r="B302" s="1">
        <v>-2.5099999999999998</v>
      </c>
      <c r="C302" s="1">
        <v>-2.2599999999999998</v>
      </c>
      <c r="D302" s="1">
        <v>-1.92</v>
      </c>
      <c r="E302" s="1">
        <v>-2.48</v>
      </c>
      <c r="F302" s="1">
        <v>-3.13</v>
      </c>
      <c r="G302" s="1">
        <v>-1.7</v>
      </c>
      <c r="H302" s="1">
        <v>-2.84</v>
      </c>
      <c r="I302" s="1">
        <v>-1.95</v>
      </c>
      <c r="J302" s="1">
        <v>-2.48</v>
      </c>
      <c r="K302" s="1">
        <v>-3.61</v>
      </c>
      <c r="M302" s="1">
        <v>195006</v>
      </c>
      <c r="N302" s="1">
        <v>-7.62</v>
      </c>
      <c r="O302" s="1">
        <v>-7.53</v>
      </c>
      <c r="P302" s="1">
        <v>-6.92</v>
      </c>
      <c r="Q302" s="1">
        <v>-7.33</v>
      </c>
      <c r="R302" s="1">
        <v>-6.35</v>
      </c>
      <c r="S302" s="1">
        <v>-6.23</v>
      </c>
      <c r="T302" s="1">
        <v>-7.21</v>
      </c>
      <c r="U302" s="1">
        <v>-7.86</v>
      </c>
      <c r="V302" s="1">
        <v>-8.36</v>
      </c>
      <c r="W302" s="1">
        <v>-9.99</v>
      </c>
      <c r="Y302" s="1">
        <v>195505</v>
      </c>
      <c r="Z302" s="1">
        <v>0.06</v>
      </c>
      <c r="AA302" s="1">
        <v>0.31</v>
      </c>
      <c r="AB302" s="1">
        <v>0.05</v>
      </c>
      <c r="AC302" s="1">
        <v>1.17</v>
      </c>
      <c r="AD302" s="1">
        <v>0.47</v>
      </c>
      <c r="AE302" s="1">
        <v>0.69</v>
      </c>
      <c r="AF302" s="1">
        <v>1.84</v>
      </c>
      <c r="AG302" s="1">
        <v>0.54</v>
      </c>
      <c r="AH302" s="1">
        <v>0.72</v>
      </c>
      <c r="AI302" s="1">
        <v>1.19</v>
      </c>
      <c r="AK302">
        <v>197511</v>
      </c>
      <c r="AL302">
        <v>-1.29</v>
      </c>
      <c r="AM302">
        <v>1.99</v>
      </c>
      <c r="AN302">
        <v>2.75</v>
      </c>
      <c r="AO302">
        <v>2.77</v>
      </c>
      <c r="AP302">
        <v>1.21</v>
      </c>
      <c r="AQ302">
        <v>2.73</v>
      </c>
      <c r="AR302">
        <v>3.02</v>
      </c>
      <c r="AS302">
        <v>3.23</v>
      </c>
      <c r="AT302">
        <v>2.5499999999999998</v>
      </c>
      <c r="AU302">
        <v>2.1</v>
      </c>
      <c r="AV302">
        <v>0.41</v>
      </c>
      <c r="AW302">
        <v>3.45</v>
      </c>
      <c r="AX302">
        <v>1.94</v>
      </c>
      <c r="AY302">
        <v>2.63</v>
      </c>
      <c r="AZ302">
        <v>3.37</v>
      </c>
      <c r="BA302">
        <v>3.07</v>
      </c>
      <c r="BB302">
        <v>3.39</v>
      </c>
      <c r="BC302">
        <v>3.3</v>
      </c>
      <c r="BD302">
        <v>1.97</v>
      </c>
      <c r="BF302" s="1">
        <v>197511</v>
      </c>
      <c r="BG302" s="1">
        <v>-0.79</v>
      </c>
      <c r="BH302" s="1">
        <v>1.79</v>
      </c>
      <c r="BI302" s="1">
        <v>2.66</v>
      </c>
      <c r="BJ302" s="1">
        <v>2.98</v>
      </c>
      <c r="BK302" s="1">
        <v>1.4</v>
      </c>
      <c r="BL302" s="1">
        <v>2.81</v>
      </c>
      <c r="BM302" s="1">
        <v>2.06</v>
      </c>
      <c r="BN302" s="1">
        <v>3.64</v>
      </c>
      <c r="BO302" s="1">
        <v>2.67</v>
      </c>
      <c r="BP302" s="1">
        <v>1.26</v>
      </c>
      <c r="BQ302" s="1">
        <v>1.55</v>
      </c>
      <c r="BR302" s="1">
        <v>2.64</v>
      </c>
      <c r="BS302" s="1">
        <v>2.99</v>
      </c>
      <c r="BT302" s="1">
        <v>2.36</v>
      </c>
      <c r="BU302" s="1">
        <v>1.8</v>
      </c>
      <c r="BV302" s="1">
        <v>3.46</v>
      </c>
      <c r="BW302" s="1">
        <v>3.82</v>
      </c>
      <c r="BX302" s="1">
        <v>2.73</v>
      </c>
      <c r="BY302" s="1">
        <v>2.62</v>
      </c>
      <c r="CA302" s="1">
        <v>195011</v>
      </c>
      <c r="CB302" s="1">
        <v>-6.35</v>
      </c>
      <c r="CC302" s="1">
        <v>2.23</v>
      </c>
      <c r="CD302" s="1">
        <v>2.5299999999999998</v>
      </c>
      <c r="CE302" s="1">
        <v>5.41</v>
      </c>
      <c r="CF302" s="1">
        <v>2.5299999999999998</v>
      </c>
      <c r="CG302" s="1">
        <v>1.73</v>
      </c>
      <c r="CH302" s="1">
        <v>2.5299999999999998</v>
      </c>
      <c r="CI302" s="1">
        <v>3.31</v>
      </c>
      <c r="CJ302" s="1">
        <v>6.41</v>
      </c>
      <c r="CK302" s="1">
        <v>2.89</v>
      </c>
      <c r="CL302" s="1">
        <v>2.16</v>
      </c>
      <c r="CM302" s="1">
        <v>1.63</v>
      </c>
      <c r="CN302" s="1">
        <v>1.84</v>
      </c>
      <c r="CO302" s="1">
        <v>2.78</v>
      </c>
      <c r="CP302" s="1">
        <v>2.27</v>
      </c>
      <c r="CQ302" s="1">
        <v>3.24</v>
      </c>
      <c r="CR302" s="1">
        <v>3.39</v>
      </c>
      <c r="CS302" s="1">
        <v>5.3</v>
      </c>
      <c r="CT302" s="1">
        <v>7.51</v>
      </c>
      <c r="CV302" s="1">
        <v>195111</v>
      </c>
      <c r="CW302" s="1">
        <v>-0.38</v>
      </c>
      <c r="CX302" s="1">
        <v>1.25</v>
      </c>
      <c r="CY302" s="1">
        <v>0.78</v>
      </c>
      <c r="CZ302" s="1">
        <v>0.64</v>
      </c>
      <c r="DA302" s="1">
        <v>1.24</v>
      </c>
      <c r="DB302" s="1">
        <v>1.1399999999999999</v>
      </c>
      <c r="DC302" s="1">
        <v>0.72</v>
      </c>
      <c r="DD302" s="1">
        <v>0.72</v>
      </c>
      <c r="DE302" s="1">
        <v>0.59</v>
      </c>
      <c r="DF302" s="1">
        <v>0.83</v>
      </c>
      <c r="DG302" s="1">
        <v>1.66</v>
      </c>
      <c r="DH302" s="1">
        <v>1.27</v>
      </c>
      <c r="DI302" s="1">
        <v>1</v>
      </c>
      <c r="DJ302" s="1">
        <v>0.86</v>
      </c>
      <c r="DK302" s="1">
        <v>0.56999999999999995</v>
      </c>
      <c r="DL302" s="1">
        <v>0.71</v>
      </c>
      <c r="DM302" s="1">
        <v>0.73</v>
      </c>
      <c r="DN302" s="1">
        <v>1.29</v>
      </c>
      <c r="DO302" s="1">
        <v>-0.11</v>
      </c>
      <c r="DQ302" s="1">
        <v>195011</v>
      </c>
      <c r="DR302" s="1">
        <v>-99.99</v>
      </c>
      <c r="DS302" s="1">
        <v>3.14</v>
      </c>
      <c r="DT302" s="1">
        <v>3.12</v>
      </c>
      <c r="DU302" s="1">
        <v>3.47</v>
      </c>
      <c r="DV302" s="1">
        <v>2.96</v>
      </c>
      <c r="DW302" s="1">
        <v>3.16</v>
      </c>
      <c r="DX302" s="1">
        <v>3</v>
      </c>
      <c r="DY302" s="1">
        <v>3.55</v>
      </c>
      <c r="DZ302" s="1">
        <v>3.47</v>
      </c>
      <c r="EA302" s="1">
        <v>2.68</v>
      </c>
      <c r="EB302" s="1">
        <v>3.24</v>
      </c>
      <c r="EC302" s="1">
        <v>3.49</v>
      </c>
      <c r="ED302" s="1">
        <v>2.83</v>
      </c>
      <c r="EE302" s="1">
        <v>2.38</v>
      </c>
      <c r="EF302" s="1">
        <v>3.62</v>
      </c>
      <c r="EG302" s="1">
        <v>3.64</v>
      </c>
      <c r="EH302" s="1">
        <v>3.46</v>
      </c>
      <c r="EI302" s="1">
        <v>3.77</v>
      </c>
      <c r="EJ302" s="1">
        <v>3.17</v>
      </c>
      <c r="EL302">
        <v>195011</v>
      </c>
      <c r="EM302">
        <v>2.76</v>
      </c>
      <c r="EN302">
        <v>-0.84</v>
      </c>
      <c r="EO302">
        <v>3.17</v>
      </c>
      <c r="EP302">
        <v>0.11</v>
      </c>
      <c r="ER302" s="1">
        <v>195105</v>
      </c>
      <c r="ES302" s="1">
        <v>-0.93</v>
      </c>
      <c r="EU302" s="1">
        <v>195006</v>
      </c>
      <c r="EV302" s="1">
        <v>0.96</v>
      </c>
      <c r="EX302" s="1">
        <v>195505</v>
      </c>
      <c r="EY302" s="1">
        <v>-0.06</v>
      </c>
      <c r="FA302" s="1">
        <v>195105</v>
      </c>
      <c r="FB302" s="1" t="str">
        <f>IF(ISERROR(VLOOKUP($FA302,MOM,LOOKUPS!C$12,0)*$FB$6+VLOOKUP($FA302,STREV,LOOKUPS!C$10,0)*$FC$6+VLOOKUP($FA302,LTREV,LOOKUPS!C$9,0)*$FD$6+VLOOKUP($FA302,CFP,LOOKUPS!C$6,0)*$FE$6+VLOOKUP($FA302,EP,LOOKUPS!C$8,0)*$FF$6+VLOOKUP($FA302,BM,LOOKUPS!C$5,0)*$FG$6+VLOOKUP($FA302,DIV,LOOKUPS!C$7,0)*$FH$6++VLOOKUP($FA302,SIZE,LOOKUPS!C$11,0)*$FI$6),"",VLOOKUP($FA302,MOM,LOOKUPS!C$12,0)*$FB$6+VLOOKUP($FA302,STREV,LOOKUPS!C$10,0)*$FC$6+VLOOKUP($FA302,LTREV,LOOKUPS!C$9,0)*$FD$6+VLOOKUP($FA302,CFP,LOOKUPS!C$6,0)*$FE$6+VLOOKUP($FA302,EP,LOOKUPS!C$8,0)*$FF$6+VLOOKUP($FA302,BM,LOOKUPS!C$5,0)*$FG$6+VLOOKUP($FA302,DIV,LOOKUPS!C$7,0)*$FH$6++VLOOKUP($FA302,SIZE,LOOKUPS!C$11,0)*$FI$6)</f>
        <v/>
      </c>
      <c r="FC302" s="1" t="str">
        <f>IF(ISERROR(VLOOKUP($FA302,MOM,LOOKUPS!D$12,0)*$FB$6+VLOOKUP($FA302,STREV,LOOKUPS!D$10,0)*$FC$6+VLOOKUP($FA302,LTREV,LOOKUPS!D$9,0)*$FD$6+VLOOKUP($FA302,CFP,LOOKUPS!D$6,0)*$FE$6+VLOOKUP($FA302,EP,LOOKUPS!D$8,0)*$FF$6+VLOOKUP($FA302,BM,LOOKUPS!D$5,0)*$FG$6+VLOOKUP($FA302,DIV,LOOKUPS!D$7,0)*$FH$6++VLOOKUP($FA302,SIZE,LOOKUPS!D$11,0)*$FI$6),"",VLOOKUP($FA302,MOM,LOOKUPS!D$12,0)*$FB$6+VLOOKUP($FA302,STREV,LOOKUPS!D$10,0)*$FC$6+VLOOKUP($FA302,LTREV,LOOKUPS!D$9,0)*$FD$6+VLOOKUP($FA302,CFP,LOOKUPS!D$6,0)*$FE$6+VLOOKUP($FA302,EP,LOOKUPS!D$8,0)*$FF$6+VLOOKUP($FA302,BM,LOOKUPS!D$5,0)*$FG$6+VLOOKUP($FA302,DIV,LOOKUPS!D$7,0)*$FH$6++VLOOKUP($FA302,SIZE,LOOKUPS!D$11,0)*$FI$6)</f>
        <v/>
      </c>
      <c r="FD302" s="1" t="str">
        <f>IF(ISERROR(VLOOKUP($FA302,MOM,LOOKUPS!E$12,0)*$FB$6+VLOOKUP($FA302,STREV,LOOKUPS!E$10,0)*$FC$6+VLOOKUP($FA302,LTREV,LOOKUPS!E$9,0)*$FD$6+VLOOKUP($FA302,CFP,LOOKUPS!E$6,0)*$FE$6+VLOOKUP($FA302,EP,LOOKUPS!E$8,0)*$FF$6+VLOOKUP($FA302,BM,LOOKUPS!E$5,0)*$FG$6+VLOOKUP($FA302,DIV,LOOKUPS!E$7,0)*$FH$6++VLOOKUP($FA302,SIZE,LOOKUPS!E$11,0)*$FI$6),"",VLOOKUP($FA302,MOM,LOOKUPS!E$12,0)*$FB$6+VLOOKUP($FA302,STREV,LOOKUPS!E$10,0)*$FC$6+VLOOKUP($FA302,LTREV,LOOKUPS!E$9,0)*$FD$6+VLOOKUP($FA302,CFP,LOOKUPS!E$6,0)*$FE$6+VLOOKUP($FA302,EP,LOOKUPS!E$8,0)*$FF$6+VLOOKUP($FA302,BM,LOOKUPS!E$5,0)*$FG$6+VLOOKUP($FA302,DIV,LOOKUPS!E$7,0)*$FH$6++VLOOKUP($FA302,SIZE,LOOKUPS!E$11,0)*$FI$6)</f>
        <v/>
      </c>
      <c r="FE302" s="1" t="str">
        <f>IF(ISERROR(VLOOKUP($FA302,MOM,LOOKUPS!F$12,0)*$FB$6+VLOOKUP($FA302,STREV,LOOKUPS!F$10,0)*$FC$6+VLOOKUP($FA302,LTREV,LOOKUPS!F$9,0)*$FD$6+VLOOKUP($FA302,CFP,LOOKUPS!F$6,0)*$FE$6+VLOOKUP($FA302,EP,LOOKUPS!F$8,0)*$FF$6+VLOOKUP($FA302,BM,LOOKUPS!F$5,0)*$FG$6+VLOOKUP($FA302,DIV,LOOKUPS!F$7,0)*$FH$6++VLOOKUP($FA302,SIZE,LOOKUPS!F$11,0)*$FI$6),"",VLOOKUP($FA302,MOM,LOOKUPS!F$12,0)*$FB$6+VLOOKUP($FA302,STREV,LOOKUPS!F$10,0)*$FC$6+VLOOKUP($FA302,LTREV,LOOKUPS!F$9,0)*$FD$6+VLOOKUP($FA302,CFP,LOOKUPS!F$6,0)*$FE$6+VLOOKUP($FA302,EP,LOOKUPS!F$8,0)*$FF$6+VLOOKUP($FA302,BM,LOOKUPS!F$5,0)*$FG$6+VLOOKUP($FA302,DIV,LOOKUPS!F$7,0)*$FH$6++VLOOKUP($FA302,SIZE,LOOKUPS!F$11,0)*$FI$6)</f>
        <v/>
      </c>
      <c r="FF302" s="1" t="str">
        <f>IF(ISERROR(VLOOKUP($FA302,MOM,LOOKUPS!G$12,0)*$FB$6+VLOOKUP($FA302,STREV,LOOKUPS!G$10,0)*$FC$6+VLOOKUP($FA302,LTREV,LOOKUPS!G$9,0)*$FD$6+VLOOKUP($FA302,CFP,LOOKUPS!G$6,0)*$FE$6+VLOOKUP($FA302,EP,LOOKUPS!G$8,0)*$FF$6+VLOOKUP($FA302,BM,LOOKUPS!G$5,0)*$FG$6+VLOOKUP($FA302,DIV,LOOKUPS!G$7,0)*$FH$6++VLOOKUP($FA302,SIZE,LOOKUPS!G$11,0)*$FI$6),"",VLOOKUP($FA302,MOM,LOOKUPS!G$12,0)*$FB$6+VLOOKUP($FA302,STREV,LOOKUPS!G$10,0)*$FC$6+VLOOKUP($FA302,LTREV,LOOKUPS!G$9,0)*$FD$6+VLOOKUP($FA302,CFP,LOOKUPS!G$6,0)*$FE$6+VLOOKUP($FA302,EP,LOOKUPS!G$8,0)*$FF$6+VLOOKUP($FA302,BM,LOOKUPS!G$5,0)*$FG$6+VLOOKUP($FA302,DIV,LOOKUPS!G$7,0)*$FH$6++VLOOKUP($FA302,SIZE,LOOKUPS!G$11,0)*$FI$6)</f>
        <v/>
      </c>
      <c r="FG302" s="1" t="str">
        <f>IF(ISERROR(VLOOKUP($FA302,MOM,LOOKUPS!H$12,0)*$FB$6+VLOOKUP($FA302,STREV,LOOKUPS!H$10,0)*$FC$6+VLOOKUP($FA302,LTREV,LOOKUPS!H$9,0)*$FD$6+VLOOKUP($FA302,CFP,LOOKUPS!H$6,0)*$FE$6+VLOOKUP($FA302,EP,LOOKUPS!H$8,0)*$FF$6+VLOOKUP($FA302,BM,LOOKUPS!H$5,0)*$FG$6+VLOOKUP($FA302,DIV,LOOKUPS!H$7,0)*$FH$6++VLOOKUP($FA302,SIZE,LOOKUPS!H$11,0)*$FI$6),"",VLOOKUP($FA302,MOM,LOOKUPS!H$12,0)*$FB$6+VLOOKUP($FA302,STREV,LOOKUPS!H$10,0)*$FC$6+VLOOKUP($FA302,LTREV,LOOKUPS!H$9,0)*$FD$6+VLOOKUP($FA302,CFP,LOOKUPS!H$6,0)*$FE$6+VLOOKUP($FA302,EP,LOOKUPS!H$8,0)*$FF$6+VLOOKUP($FA302,BM,LOOKUPS!H$5,0)*$FG$6+VLOOKUP($FA302,DIV,LOOKUPS!H$7,0)*$FH$6++VLOOKUP($FA302,SIZE,LOOKUPS!H$11,0)*$FI$6)</f>
        <v/>
      </c>
      <c r="FH302" s="1" t="str">
        <f>IF(ISERROR(VLOOKUP($FA302,MOM,LOOKUPS!I$12,0)*$FB$6+VLOOKUP($FA302,STREV,LOOKUPS!I$10,0)*$FC$6+VLOOKUP($FA302,LTREV,LOOKUPS!I$9,0)*$FD$6+VLOOKUP($FA302,CFP,LOOKUPS!I$6,0)*$FE$6+VLOOKUP($FA302,EP,LOOKUPS!I$8,0)*$FF$6+VLOOKUP($FA302,BM,LOOKUPS!I$5,0)*$FG$6+VLOOKUP($FA302,DIV,LOOKUPS!I$7,0)*$FH$6++VLOOKUP($FA302,SIZE,LOOKUPS!I$11,0)*$FI$6),"",VLOOKUP($FA302,MOM,LOOKUPS!I$12,0)*$FB$6+VLOOKUP($FA302,STREV,LOOKUPS!I$10,0)*$FC$6+VLOOKUP($FA302,LTREV,LOOKUPS!I$9,0)*$FD$6+VLOOKUP($FA302,CFP,LOOKUPS!I$6,0)*$FE$6+VLOOKUP($FA302,EP,LOOKUPS!I$8,0)*$FF$6+VLOOKUP($FA302,BM,LOOKUPS!I$5,0)*$FG$6+VLOOKUP($FA302,DIV,LOOKUPS!I$7,0)*$FH$6++VLOOKUP($FA302,SIZE,LOOKUPS!I$11,0)*$FI$6)</f>
        <v/>
      </c>
      <c r="FI302" s="1" t="str">
        <f>IF(ISERROR(VLOOKUP($FA302,MOM,LOOKUPS!J$12,0)*$FB$6+VLOOKUP($FA302,STREV,LOOKUPS!J$10,0)*$FC$6+VLOOKUP($FA302,LTREV,LOOKUPS!J$9,0)*$FD$6+VLOOKUP($FA302,CFP,LOOKUPS!J$6,0)*$FE$6+VLOOKUP($FA302,EP,LOOKUPS!J$8,0)*$FF$6+VLOOKUP($FA302,BM,LOOKUPS!J$5,0)*$FG$6+VLOOKUP($FA302,DIV,LOOKUPS!J$7,0)*$FH$6++VLOOKUP($FA302,SIZE,LOOKUPS!J$11,0)*$FI$6),"",VLOOKUP($FA302,MOM,LOOKUPS!J$12,0)*$FB$6+VLOOKUP($FA302,STREV,LOOKUPS!J$10,0)*$FC$6+VLOOKUP($FA302,LTREV,LOOKUPS!J$9,0)*$FD$6+VLOOKUP($FA302,CFP,LOOKUPS!J$6,0)*$FE$6+VLOOKUP($FA302,EP,LOOKUPS!J$8,0)*$FF$6+VLOOKUP($FA302,BM,LOOKUPS!J$5,0)*$FG$6+VLOOKUP($FA302,DIV,LOOKUPS!J$7,0)*$FH$6++VLOOKUP($FA302,SIZE,LOOKUPS!J$11,0)*$FI$6)</f>
        <v/>
      </c>
      <c r="FJ302" s="1" t="str">
        <f>IF(ISERROR(VLOOKUP($FA302,MOM,LOOKUPS!K$12,0)*$FB$6+VLOOKUP($FA302,STREV,LOOKUPS!K$10,0)*$FC$6+VLOOKUP($FA302,LTREV,LOOKUPS!K$9,0)*$FD$6+VLOOKUP($FA302,CFP,LOOKUPS!K$6,0)*$FE$6+VLOOKUP($FA302,EP,LOOKUPS!K$8,0)*$FF$6+VLOOKUP($FA302,BM,LOOKUPS!K$5,0)*$FG$6+VLOOKUP($FA302,DIV,LOOKUPS!K$7,0)*$FH$6++VLOOKUP($FA302,SIZE,LOOKUPS!K$11,0)*$FI$6),"",VLOOKUP($FA302,MOM,LOOKUPS!K$12,0)*$FB$6+VLOOKUP($FA302,STREV,LOOKUPS!K$10,0)*$FC$6+VLOOKUP($FA302,LTREV,LOOKUPS!K$9,0)*$FD$6+VLOOKUP($FA302,CFP,LOOKUPS!K$6,0)*$FE$6+VLOOKUP($FA302,EP,LOOKUPS!K$8,0)*$FF$6+VLOOKUP($FA302,BM,LOOKUPS!K$5,0)*$FG$6+VLOOKUP($FA302,DIV,LOOKUPS!K$7,0)*$FH$6++VLOOKUP($FA302,SIZE,LOOKUPS!K$11,0)*$FI$6)</f>
        <v/>
      </c>
      <c r="FK302" s="1" t="str">
        <f>IF(ISERROR(VLOOKUP($FA302,MOM,LOOKUPS!L$12,0)*$FB$6+VLOOKUP($FA302,STREV,LOOKUPS!L$10,0)*$FC$6+VLOOKUP($FA302,LTREV,LOOKUPS!L$9,0)*$FD$6+VLOOKUP($FA302,CFP,LOOKUPS!L$6,0)*$FE$6+VLOOKUP($FA302,EP,LOOKUPS!L$8,0)*$FF$6+VLOOKUP($FA302,BM,LOOKUPS!L$5,0)*$FG$6+VLOOKUP($FA302,DIV,LOOKUPS!L$7,0)*$FH$6++VLOOKUP($FA302,SIZE,LOOKUPS!L$11,0)*$FI$6),"",VLOOKUP($FA302,MOM,LOOKUPS!L$12,0)*$FB$6+VLOOKUP($FA302,STREV,LOOKUPS!L$10,0)*$FC$6+VLOOKUP($FA302,LTREV,LOOKUPS!L$9,0)*$FD$6+VLOOKUP($FA302,CFP,LOOKUPS!L$6,0)*$FE$6+VLOOKUP($FA302,EP,LOOKUPS!L$8,0)*$FF$6+VLOOKUP($FA302,BM,LOOKUPS!L$5,0)*$FG$6+VLOOKUP($FA302,DIV,LOOKUPS!L$7,0)*$FH$6++VLOOKUP($FA302,SIZE,LOOKUPS!L$11,0)*$FI$6)</f>
        <v/>
      </c>
    </row>
    <row r="303" spans="1:167" x14ac:dyDescent="0.3">
      <c r="A303" s="1">
        <v>195106</v>
      </c>
      <c r="B303" s="1">
        <v>-3.5</v>
      </c>
      <c r="C303" s="1">
        <v>-2.64</v>
      </c>
      <c r="D303" s="1">
        <v>-2.63</v>
      </c>
      <c r="E303" s="1">
        <v>-3.55</v>
      </c>
      <c r="F303" s="1">
        <v>-4.29</v>
      </c>
      <c r="G303" s="1">
        <v>-4.51</v>
      </c>
      <c r="H303" s="1">
        <v>-5.53</v>
      </c>
      <c r="I303" s="1">
        <v>-5.39</v>
      </c>
      <c r="J303" s="1">
        <v>-5.54</v>
      </c>
      <c r="K303" s="1">
        <v>-8.0399999999999991</v>
      </c>
      <c r="M303" s="1">
        <v>195007</v>
      </c>
      <c r="N303" s="1">
        <v>8.39</v>
      </c>
      <c r="O303" s="1">
        <v>8.2200000000000006</v>
      </c>
      <c r="P303" s="1">
        <v>5.0599999999999996</v>
      </c>
      <c r="Q303" s="1">
        <v>2.58</v>
      </c>
      <c r="R303" s="1">
        <v>4.8099999999999996</v>
      </c>
      <c r="S303" s="1">
        <v>4.8899999999999997</v>
      </c>
      <c r="T303" s="1">
        <v>4.47</v>
      </c>
      <c r="U303" s="1">
        <v>3.66</v>
      </c>
      <c r="V303" s="1">
        <v>3.73</v>
      </c>
      <c r="W303" s="1">
        <v>4.7</v>
      </c>
      <c r="Y303" s="1">
        <v>195506</v>
      </c>
      <c r="Z303" s="1">
        <v>2.37</v>
      </c>
      <c r="AA303" s="1">
        <v>2.2999999999999998</v>
      </c>
      <c r="AB303" s="1">
        <v>2.54</v>
      </c>
      <c r="AC303" s="1">
        <v>3.34</v>
      </c>
      <c r="AD303" s="1">
        <v>3.43</v>
      </c>
      <c r="AE303" s="1">
        <v>3.79</v>
      </c>
      <c r="AF303" s="1">
        <v>4.57</v>
      </c>
      <c r="AG303" s="1">
        <v>5.37</v>
      </c>
      <c r="AH303" s="1">
        <v>3.86</v>
      </c>
      <c r="AI303" s="1">
        <v>3.41</v>
      </c>
      <c r="AK303">
        <v>197512</v>
      </c>
      <c r="AL303">
        <v>0.95</v>
      </c>
      <c r="AM303">
        <v>-1.04</v>
      </c>
      <c r="AN303">
        <v>-0.89</v>
      </c>
      <c r="AO303">
        <v>-0.08</v>
      </c>
      <c r="AP303">
        <v>-0.88</v>
      </c>
      <c r="AQ303">
        <v>-1</v>
      </c>
      <c r="AR303">
        <v>-0.86</v>
      </c>
      <c r="AS303">
        <v>-0.78</v>
      </c>
      <c r="AT303">
        <v>-0.01</v>
      </c>
      <c r="AU303">
        <v>-0.82</v>
      </c>
      <c r="AV303">
        <v>-0.94</v>
      </c>
      <c r="AW303">
        <v>-1.35</v>
      </c>
      <c r="AX303">
        <v>-0.61</v>
      </c>
      <c r="AY303">
        <v>-1.27</v>
      </c>
      <c r="AZ303">
        <v>-0.48</v>
      </c>
      <c r="BA303">
        <v>-1.25</v>
      </c>
      <c r="BB303">
        <v>-0.3</v>
      </c>
      <c r="BC303">
        <v>0.15</v>
      </c>
      <c r="BD303">
        <v>-0.14000000000000001</v>
      </c>
      <c r="BF303" s="1">
        <v>197512</v>
      </c>
      <c r="BG303" s="1">
        <v>0.95</v>
      </c>
      <c r="BH303" s="1">
        <v>-1.33</v>
      </c>
      <c r="BI303" s="1">
        <v>-0.49</v>
      </c>
      <c r="BJ303" s="1">
        <v>-0.26</v>
      </c>
      <c r="BK303" s="1">
        <v>-1.6</v>
      </c>
      <c r="BL303" s="1">
        <v>-0.46</v>
      </c>
      <c r="BM303" s="1">
        <v>-0.48</v>
      </c>
      <c r="BN303" s="1">
        <v>-0.21</v>
      </c>
      <c r="BO303" s="1">
        <v>-0.51</v>
      </c>
      <c r="BP303" s="1">
        <v>-1.97</v>
      </c>
      <c r="BQ303" s="1">
        <v>-1.21</v>
      </c>
      <c r="BR303" s="1">
        <v>-0.72</v>
      </c>
      <c r="BS303" s="1">
        <v>-0.17</v>
      </c>
      <c r="BT303" s="1">
        <v>-0.56999999999999995</v>
      </c>
      <c r="BU303" s="1">
        <v>-0.4</v>
      </c>
      <c r="BV303" s="1">
        <v>-0.79</v>
      </c>
      <c r="BW303" s="1">
        <v>0.38</v>
      </c>
      <c r="BX303" s="1">
        <v>-0.62</v>
      </c>
      <c r="BY303" s="1">
        <v>-0.42</v>
      </c>
      <c r="CA303" s="1">
        <v>195012</v>
      </c>
      <c r="CB303" s="1">
        <v>55.93</v>
      </c>
      <c r="CC303" s="1">
        <v>4.3</v>
      </c>
      <c r="CD303" s="1">
        <v>8.2200000000000006</v>
      </c>
      <c r="CE303" s="1">
        <v>12.77</v>
      </c>
      <c r="CF303" s="1">
        <v>4.3</v>
      </c>
      <c r="CG303" s="1">
        <v>4.91</v>
      </c>
      <c r="CH303" s="1">
        <v>8.42</v>
      </c>
      <c r="CI303" s="1">
        <v>10.16</v>
      </c>
      <c r="CJ303" s="1">
        <v>14.24</v>
      </c>
      <c r="CK303" s="1">
        <v>4.4400000000000004</v>
      </c>
      <c r="CL303" s="1">
        <v>4.16</v>
      </c>
      <c r="CM303" s="1">
        <v>4.3</v>
      </c>
      <c r="CN303" s="1">
        <v>5.53</v>
      </c>
      <c r="CO303" s="1">
        <v>7.21</v>
      </c>
      <c r="CP303" s="1">
        <v>9.64</v>
      </c>
      <c r="CQ303" s="1">
        <v>10.5</v>
      </c>
      <c r="CR303" s="1">
        <v>9.82</v>
      </c>
      <c r="CS303" s="1">
        <v>12.2</v>
      </c>
      <c r="CT303" s="1">
        <v>16.25</v>
      </c>
      <c r="CV303" s="1">
        <v>195112</v>
      </c>
      <c r="CW303" s="1">
        <v>0.57999999999999996</v>
      </c>
      <c r="CX303" s="1">
        <v>3.04</v>
      </c>
      <c r="CY303" s="1">
        <v>1.35</v>
      </c>
      <c r="CZ303" s="1">
        <v>0.52</v>
      </c>
      <c r="DA303" s="1">
        <v>3.34</v>
      </c>
      <c r="DB303" s="1">
        <v>2.12</v>
      </c>
      <c r="DC303" s="1">
        <v>1.34</v>
      </c>
      <c r="DD303" s="1">
        <v>0.87</v>
      </c>
      <c r="DE303" s="1">
        <v>0.37</v>
      </c>
      <c r="DF303" s="1">
        <v>3.89</v>
      </c>
      <c r="DG303" s="1">
        <v>2.79</v>
      </c>
      <c r="DH303" s="1">
        <v>2.4500000000000002</v>
      </c>
      <c r="DI303" s="1">
        <v>1.8</v>
      </c>
      <c r="DJ303" s="1">
        <v>1.63</v>
      </c>
      <c r="DK303" s="1">
        <v>1.03</v>
      </c>
      <c r="DL303" s="1">
        <v>0.93</v>
      </c>
      <c r="DM303" s="1">
        <v>0.81</v>
      </c>
      <c r="DN303" s="1">
        <v>0.01</v>
      </c>
      <c r="DO303" s="1">
        <v>0.74</v>
      </c>
      <c r="DQ303" s="1">
        <v>195012</v>
      </c>
      <c r="DR303" s="1">
        <v>-99.99</v>
      </c>
      <c r="DS303" s="1">
        <v>12.49</v>
      </c>
      <c r="DT303" s="1">
        <v>7.58</v>
      </c>
      <c r="DU303" s="1">
        <v>5.73</v>
      </c>
      <c r="DV303" s="1">
        <v>13.78</v>
      </c>
      <c r="DW303" s="1">
        <v>9.4600000000000009</v>
      </c>
      <c r="DX303" s="1">
        <v>7.03</v>
      </c>
      <c r="DY303" s="1">
        <v>6.88</v>
      </c>
      <c r="DZ303" s="1">
        <v>5.36</v>
      </c>
      <c r="EA303" s="1">
        <v>16.52</v>
      </c>
      <c r="EB303" s="1">
        <v>11.03</v>
      </c>
      <c r="EC303" s="1">
        <v>9.93</v>
      </c>
      <c r="ED303" s="1">
        <v>8.98</v>
      </c>
      <c r="EE303" s="1">
        <v>6.09</v>
      </c>
      <c r="EF303" s="1">
        <v>7.95</v>
      </c>
      <c r="EG303" s="1">
        <v>7.3</v>
      </c>
      <c r="EH303" s="1">
        <v>6.46</v>
      </c>
      <c r="EI303" s="1">
        <v>5.63</v>
      </c>
      <c r="EJ303" s="1">
        <v>5.09</v>
      </c>
      <c r="EL303">
        <v>195012</v>
      </c>
      <c r="EM303">
        <v>5.54</v>
      </c>
      <c r="EN303">
        <v>1.49</v>
      </c>
      <c r="EO303">
        <v>7.23</v>
      </c>
      <c r="EP303">
        <v>0.11</v>
      </c>
      <c r="ER303" s="1">
        <v>195106</v>
      </c>
      <c r="ES303" s="1">
        <v>-2.39</v>
      </c>
      <c r="EU303" s="1">
        <v>195007</v>
      </c>
      <c r="EV303" s="1">
        <v>0.75</v>
      </c>
      <c r="EX303" s="1">
        <v>195506</v>
      </c>
      <c r="EY303" s="1">
        <v>-3.21</v>
      </c>
      <c r="FA303" s="1">
        <v>195106</v>
      </c>
      <c r="FB303" s="1" t="str">
        <f>IF(ISERROR(VLOOKUP($FA303,MOM,LOOKUPS!C$12,0)*$FB$6+VLOOKUP($FA303,STREV,LOOKUPS!C$10,0)*$FC$6+VLOOKUP($FA303,LTREV,LOOKUPS!C$9,0)*$FD$6+VLOOKUP($FA303,CFP,LOOKUPS!C$6,0)*$FE$6+VLOOKUP($FA303,EP,LOOKUPS!C$8,0)*$FF$6+VLOOKUP($FA303,BM,LOOKUPS!C$5,0)*$FG$6+VLOOKUP($FA303,DIV,LOOKUPS!C$7,0)*$FH$6++VLOOKUP($FA303,SIZE,LOOKUPS!C$11,0)*$FI$6),"",VLOOKUP($FA303,MOM,LOOKUPS!C$12,0)*$FB$6+VLOOKUP($FA303,STREV,LOOKUPS!C$10,0)*$FC$6+VLOOKUP($FA303,LTREV,LOOKUPS!C$9,0)*$FD$6+VLOOKUP($FA303,CFP,LOOKUPS!C$6,0)*$FE$6+VLOOKUP($FA303,EP,LOOKUPS!C$8,0)*$FF$6+VLOOKUP($FA303,BM,LOOKUPS!C$5,0)*$FG$6+VLOOKUP($FA303,DIV,LOOKUPS!C$7,0)*$FH$6++VLOOKUP($FA303,SIZE,LOOKUPS!C$11,0)*$FI$6)</f>
        <v/>
      </c>
      <c r="FC303" s="1" t="str">
        <f>IF(ISERROR(VLOOKUP($FA303,MOM,LOOKUPS!D$12,0)*$FB$6+VLOOKUP($FA303,STREV,LOOKUPS!D$10,0)*$FC$6+VLOOKUP($FA303,LTREV,LOOKUPS!D$9,0)*$FD$6+VLOOKUP($FA303,CFP,LOOKUPS!D$6,0)*$FE$6+VLOOKUP($FA303,EP,LOOKUPS!D$8,0)*$FF$6+VLOOKUP($FA303,BM,LOOKUPS!D$5,0)*$FG$6+VLOOKUP($FA303,DIV,LOOKUPS!D$7,0)*$FH$6++VLOOKUP($FA303,SIZE,LOOKUPS!D$11,0)*$FI$6),"",VLOOKUP($FA303,MOM,LOOKUPS!D$12,0)*$FB$6+VLOOKUP($FA303,STREV,LOOKUPS!D$10,0)*$FC$6+VLOOKUP($FA303,LTREV,LOOKUPS!D$9,0)*$FD$6+VLOOKUP($FA303,CFP,LOOKUPS!D$6,0)*$FE$6+VLOOKUP($FA303,EP,LOOKUPS!D$8,0)*$FF$6+VLOOKUP($FA303,BM,LOOKUPS!D$5,0)*$FG$6+VLOOKUP($FA303,DIV,LOOKUPS!D$7,0)*$FH$6++VLOOKUP($FA303,SIZE,LOOKUPS!D$11,0)*$FI$6)</f>
        <v/>
      </c>
      <c r="FD303" s="1" t="str">
        <f>IF(ISERROR(VLOOKUP($FA303,MOM,LOOKUPS!E$12,0)*$FB$6+VLOOKUP($FA303,STREV,LOOKUPS!E$10,0)*$FC$6+VLOOKUP($FA303,LTREV,LOOKUPS!E$9,0)*$FD$6+VLOOKUP($FA303,CFP,LOOKUPS!E$6,0)*$FE$6+VLOOKUP($FA303,EP,LOOKUPS!E$8,0)*$FF$6+VLOOKUP($FA303,BM,LOOKUPS!E$5,0)*$FG$6+VLOOKUP($FA303,DIV,LOOKUPS!E$7,0)*$FH$6++VLOOKUP($FA303,SIZE,LOOKUPS!E$11,0)*$FI$6),"",VLOOKUP($FA303,MOM,LOOKUPS!E$12,0)*$FB$6+VLOOKUP($FA303,STREV,LOOKUPS!E$10,0)*$FC$6+VLOOKUP($FA303,LTREV,LOOKUPS!E$9,0)*$FD$6+VLOOKUP($FA303,CFP,LOOKUPS!E$6,0)*$FE$6+VLOOKUP($FA303,EP,LOOKUPS!E$8,0)*$FF$6+VLOOKUP($FA303,BM,LOOKUPS!E$5,0)*$FG$6+VLOOKUP($FA303,DIV,LOOKUPS!E$7,0)*$FH$6++VLOOKUP($FA303,SIZE,LOOKUPS!E$11,0)*$FI$6)</f>
        <v/>
      </c>
      <c r="FE303" s="1" t="str">
        <f>IF(ISERROR(VLOOKUP($FA303,MOM,LOOKUPS!F$12,0)*$FB$6+VLOOKUP($FA303,STREV,LOOKUPS!F$10,0)*$FC$6+VLOOKUP($FA303,LTREV,LOOKUPS!F$9,0)*$FD$6+VLOOKUP($FA303,CFP,LOOKUPS!F$6,0)*$FE$6+VLOOKUP($FA303,EP,LOOKUPS!F$8,0)*$FF$6+VLOOKUP($FA303,BM,LOOKUPS!F$5,0)*$FG$6+VLOOKUP($FA303,DIV,LOOKUPS!F$7,0)*$FH$6++VLOOKUP($FA303,SIZE,LOOKUPS!F$11,0)*$FI$6),"",VLOOKUP($FA303,MOM,LOOKUPS!F$12,0)*$FB$6+VLOOKUP($FA303,STREV,LOOKUPS!F$10,0)*$FC$6+VLOOKUP($FA303,LTREV,LOOKUPS!F$9,0)*$FD$6+VLOOKUP($FA303,CFP,LOOKUPS!F$6,0)*$FE$6+VLOOKUP($FA303,EP,LOOKUPS!F$8,0)*$FF$6+VLOOKUP($FA303,BM,LOOKUPS!F$5,0)*$FG$6+VLOOKUP($FA303,DIV,LOOKUPS!F$7,0)*$FH$6++VLOOKUP($FA303,SIZE,LOOKUPS!F$11,0)*$FI$6)</f>
        <v/>
      </c>
      <c r="FF303" s="1" t="str">
        <f>IF(ISERROR(VLOOKUP($FA303,MOM,LOOKUPS!G$12,0)*$FB$6+VLOOKUP($FA303,STREV,LOOKUPS!G$10,0)*$FC$6+VLOOKUP($FA303,LTREV,LOOKUPS!G$9,0)*$FD$6+VLOOKUP($FA303,CFP,LOOKUPS!G$6,0)*$FE$6+VLOOKUP($FA303,EP,LOOKUPS!G$8,0)*$FF$6+VLOOKUP($FA303,BM,LOOKUPS!G$5,0)*$FG$6+VLOOKUP($FA303,DIV,LOOKUPS!G$7,0)*$FH$6++VLOOKUP($FA303,SIZE,LOOKUPS!G$11,0)*$FI$6),"",VLOOKUP($FA303,MOM,LOOKUPS!G$12,0)*$FB$6+VLOOKUP($FA303,STREV,LOOKUPS!G$10,0)*$FC$6+VLOOKUP($FA303,LTREV,LOOKUPS!G$9,0)*$FD$6+VLOOKUP($FA303,CFP,LOOKUPS!G$6,0)*$FE$6+VLOOKUP($FA303,EP,LOOKUPS!G$8,0)*$FF$6+VLOOKUP($FA303,BM,LOOKUPS!G$5,0)*$FG$6+VLOOKUP($FA303,DIV,LOOKUPS!G$7,0)*$FH$6++VLOOKUP($FA303,SIZE,LOOKUPS!G$11,0)*$FI$6)</f>
        <v/>
      </c>
      <c r="FG303" s="1" t="str">
        <f>IF(ISERROR(VLOOKUP($FA303,MOM,LOOKUPS!H$12,0)*$FB$6+VLOOKUP($FA303,STREV,LOOKUPS!H$10,0)*$FC$6+VLOOKUP($FA303,LTREV,LOOKUPS!H$9,0)*$FD$6+VLOOKUP($FA303,CFP,LOOKUPS!H$6,0)*$FE$6+VLOOKUP($FA303,EP,LOOKUPS!H$8,0)*$FF$6+VLOOKUP($FA303,BM,LOOKUPS!H$5,0)*$FG$6+VLOOKUP($FA303,DIV,LOOKUPS!H$7,0)*$FH$6++VLOOKUP($FA303,SIZE,LOOKUPS!H$11,0)*$FI$6),"",VLOOKUP($FA303,MOM,LOOKUPS!H$12,0)*$FB$6+VLOOKUP($FA303,STREV,LOOKUPS!H$10,0)*$FC$6+VLOOKUP($FA303,LTREV,LOOKUPS!H$9,0)*$FD$6+VLOOKUP($FA303,CFP,LOOKUPS!H$6,0)*$FE$6+VLOOKUP($FA303,EP,LOOKUPS!H$8,0)*$FF$6+VLOOKUP($FA303,BM,LOOKUPS!H$5,0)*$FG$6+VLOOKUP($FA303,DIV,LOOKUPS!H$7,0)*$FH$6++VLOOKUP($FA303,SIZE,LOOKUPS!H$11,0)*$FI$6)</f>
        <v/>
      </c>
      <c r="FH303" s="1" t="str">
        <f>IF(ISERROR(VLOOKUP($FA303,MOM,LOOKUPS!I$12,0)*$FB$6+VLOOKUP($FA303,STREV,LOOKUPS!I$10,0)*$FC$6+VLOOKUP($FA303,LTREV,LOOKUPS!I$9,0)*$FD$6+VLOOKUP($FA303,CFP,LOOKUPS!I$6,0)*$FE$6+VLOOKUP($FA303,EP,LOOKUPS!I$8,0)*$FF$6+VLOOKUP($FA303,BM,LOOKUPS!I$5,0)*$FG$6+VLOOKUP($FA303,DIV,LOOKUPS!I$7,0)*$FH$6++VLOOKUP($FA303,SIZE,LOOKUPS!I$11,0)*$FI$6),"",VLOOKUP($FA303,MOM,LOOKUPS!I$12,0)*$FB$6+VLOOKUP($FA303,STREV,LOOKUPS!I$10,0)*$FC$6+VLOOKUP($FA303,LTREV,LOOKUPS!I$9,0)*$FD$6+VLOOKUP($FA303,CFP,LOOKUPS!I$6,0)*$FE$6+VLOOKUP($FA303,EP,LOOKUPS!I$8,0)*$FF$6+VLOOKUP($FA303,BM,LOOKUPS!I$5,0)*$FG$6+VLOOKUP($FA303,DIV,LOOKUPS!I$7,0)*$FH$6++VLOOKUP($FA303,SIZE,LOOKUPS!I$11,0)*$FI$6)</f>
        <v/>
      </c>
      <c r="FI303" s="1" t="str">
        <f>IF(ISERROR(VLOOKUP($FA303,MOM,LOOKUPS!J$12,0)*$FB$6+VLOOKUP($FA303,STREV,LOOKUPS!J$10,0)*$FC$6+VLOOKUP($FA303,LTREV,LOOKUPS!J$9,0)*$FD$6+VLOOKUP($FA303,CFP,LOOKUPS!J$6,0)*$FE$6+VLOOKUP($FA303,EP,LOOKUPS!J$8,0)*$FF$6+VLOOKUP($FA303,BM,LOOKUPS!J$5,0)*$FG$6+VLOOKUP($FA303,DIV,LOOKUPS!J$7,0)*$FH$6++VLOOKUP($FA303,SIZE,LOOKUPS!J$11,0)*$FI$6),"",VLOOKUP($FA303,MOM,LOOKUPS!J$12,0)*$FB$6+VLOOKUP($FA303,STREV,LOOKUPS!J$10,0)*$FC$6+VLOOKUP($FA303,LTREV,LOOKUPS!J$9,0)*$FD$6+VLOOKUP($FA303,CFP,LOOKUPS!J$6,0)*$FE$6+VLOOKUP($FA303,EP,LOOKUPS!J$8,0)*$FF$6+VLOOKUP($FA303,BM,LOOKUPS!J$5,0)*$FG$6+VLOOKUP($FA303,DIV,LOOKUPS!J$7,0)*$FH$6++VLOOKUP($FA303,SIZE,LOOKUPS!J$11,0)*$FI$6)</f>
        <v/>
      </c>
      <c r="FJ303" s="1" t="str">
        <f>IF(ISERROR(VLOOKUP($FA303,MOM,LOOKUPS!K$12,0)*$FB$6+VLOOKUP($FA303,STREV,LOOKUPS!K$10,0)*$FC$6+VLOOKUP($FA303,LTREV,LOOKUPS!K$9,0)*$FD$6+VLOOKUP($FA303,CFP,LOOKUPS!K$6,0)*$FE$6+VLOOKUP($FA303,EP,LOOKUPS!K$8,0)*$FF$6+VLOOKUP($FA303,BM,LOOKUPS!K$5,0)*$FG$6+VLOOKUP($FA303,DIV,LOOKUPS!K$7,0)*$FH$6++VLOOKUP($FA303,SIZE,LOOKUPS!K$11,0)*$FI$6),"",VLOOKUP($FA303,MOM,LOOKUPS!K$12,0)*$FB$6+VLOOKUP($FA303,STREV,LOOKUPS!K$10,0)*$FC$6+VLOOKUP($FA303,LTREV,LOOKUPS!K$9,0)*$FD$6+VLOOKUP($FA303,CFP,LOOKUPS!K$6,0)*$FE$6+VLOOKUP($FA303,EP,LOOKUPS!K$8,0)*$FF$6+VLOOKUP($FA303,BM,LOOKUPS!K$5,0)*$FG$6+VLOOKUP($FA303,DIV,LOOKUPS!K$7,0)*$FH$6++VLOOKUP($FA303,SIZE,LOOKUPS!K$11,0)*$FI$6)</f>
        <v/>
      </c>
      <c r="FK303" s="1" t="str">
        <f>IF(ISERROR(VLOOKUP($FA303,MOM,LOOKUPS!L$12,0)*$FB$6+VLOOKUP($FA303,STREV,LOOKUPS!L$10,0)*$FC$6+VLOOKUP($FA303,LTREV,LOOKUPS!L$9,0)*$FD$6+VLOOKUP($FA303,CFP,LOOKUPS!L$6,0)*$FE$6+VLOOKUP($FA303,EP,LOOKUPS!L$8,0)*$FF$6+VLOOKUP($FA303,BM,LOOKUPS!L$5,0)*$FG$6+VLOOKUP($FA303,DIV,LOOKUPS!L$7,0)*$FH$6++VLOOKUP($FA303,SIZE,LOOKUPS!L$11,0)*$FI$6),"",VLOOKUP($FA303,MOM,LOOKUPS!L$12,0)*$FB$6+VLOOKUP($FA303,STREV,LOOKUPS!L$10,0)*$FC$6+VLOOKUP($FA303,LTREV,LOOKUPS!L$9,0)*$FD$6+VLOOKUP($FA303,CFP,LOOKUPS!L$6,0)*$FE$6+VLOOKUP($FA303,EP,LOOKUPS!L$8,0)*$FF$6+VLOOKUP($FA303,BM,LOOKUPS!L$5,0)*$FG$6+VLOOKUP($FA303,DIV,LOOKUPS!L$7,0)*$FH$6++VLOOKUP($FA303,SIZE,LOOKUPS!L$11,0)*$FI$6)</f>
        <v/>
      </c>
    </row>
    <row r="304" spans="1:167" x14ac:dyDescent="0.3">
      <c r="A304" s="1">
        <v>195107</v>
      </c>
      <c r="B304" s="1">
        <v>2.3199999999999998</v>
      </c>
      <c r="C304" s="1">
        <v>3.88</v>
      </c>
      <c r="D304" s="1">
        <v>3.76</v>
      </c>
      <c r="E304" s="1">
        <v>4.5999999999999996</v>
      </c>
      <c r="F304" s="1">
        <v>5.2</v>
      </c>
      <c r="G304" s="1">
        <v>5.45</v>
      </c>
      <c r="H304" s="1">
        <v>7.34</v>
      </c>
      <c r="I304" s="1">
        <v>9.2100000000000009</v>
      </c>
      <c r="J304" s="1">
        <v>10.029999999999999</v>
      </c>
      <c r="K304" s="1">
        <v>10.97</v>
      </c>
      <c r="M304" s="1">
        <v>195008</v>
      </c>
      <c r="N304" s="1">
        <v>7.74</v>
      </c>
      <c r="O304" s="1">
        <v>6.65</v>
      </c>
      <c r="P304" s="1">
        <v>6.51</v>
      </c>
      <c r="Q304" s="1">
        <v>6.3</v>
      </c>
      <c r="R304" s="1">
        <v>5.0599999999999996</v>
      </c>
      <c r="S304" s="1">
        <v>6.17</v>
      </c>
      <c r="T304" s="1">
        <v>5.12</v>
      </c>
      <c r="U304" s="1">
        <v>5.23</v>
      </c>
      <c r="V304" s="1">
        <v>0.87</v>
      </c>
      <c r="W304" s="1">
        <v>0.43</v>
      </c>
      <c r="Y304" s="1">
        <v>195507</v>
      </c>
      <c r="Z304" s="1">
        <v>0.39</v>
      </c>
      <c r="AA304" s="1">
        <v>1.94</v>
      </c>
      <c r="AB304" s="1">
        <v>1.96</v>
      </c>
      <c r="AC304" s="1">
        <v>1.06</v>
      </c>
      <c r="AD304" s="1">
        <v>1.28</v>
      </c>
      <c r="AE304" s="1">
        <v>1.28</v>
      </c>
      <c r="AF304" s="1">
        <v>1.61</v>
      </c>
      <c r="AG304" s="1">
        <v>0.19</v>
      </c>
      <c r="AH304" s="1">
        <v>0.68</v>
      </c>
      <c r="AI304" s="1">
        <v>-1.81</v>
      </c>
      <c r="AK304">
        <v>197601</v>
      </c>
      <c r="AL304">
        <v>26.91</v>
      </c>
      <c r="AM304">
        <v>16.43</v>
      </c>
      <c r="AN304">
        <v>18.149999999999999</v>
      </c>
      <c r="AO304">
        <v>22.87</v>
      </c>
      <c r="AP304">
        <v>16.25</v>
      </c>
      <c r="AQ304">
        <v>16.7</v>
      </c>
      <c r="AR304">
        <v>17.829999999999998</v>
      </c>
      <c r="AS304">
        <v>20.399999999999999</v>
      </c>
      <c r="AT304">
        <v>23.66</v>
      </c>
      <c r="AU304">
        <v>15.11</v>
      </c>
      <c r="AV304">
        <v>17.260000000000002</v>
      </c>
      <c r="AW304">
        <v>16.78</v>
      </c>
      <c r="AX304">
        <v>16.600000000000001</v>
      </c>
      <c r="AY304">
        <v>17.96</v>
      </c>
      <c r="AZ304">
        <v>17.7</v>
      </c>
      <c r="BA304">
        <v>20.29</v>
      </c>
      <c r="BB304">
        <v>20.51</v>
      </c>
      <c r="BC304">
        <v>23.89</v>
      </c>
      <c r="BD304">
        <v>23.48</v>
      </c>
      <c r="BF304" s="1">
        <v>197601</v>
      </c>
      <c r="BG304" s="1">
        <v>26.53</v>
      </c>
      <c r="BH304" s="1">
        <v>16.600000000000001</v>
      </c>
      <c r="BI304" s="1">
        <v>17.98</v>
      </c>
      <c r="BJ304" s="1">
        <v>22.94</v>
      </c>
      <c r="BK304" s="1">
        <v>16.79</v>
      </c>
      <c r="BL304" s="1">
        <v>16.190000000000001</v>
      </c>
      <c r="BM304" s="1">
        <v>17.690000000000001</v>
      </c>
      <c r="BN304" s="1">
        <v>20.14</v>
      </c>
      <c r="BO304" s="1">
        <v>24.01</v>
      </c>
      <c r="BP304" s="1">
        <v>16.670000000000002</v>
      </c>
      <c r="BQ304" s="1">
        <v>16.91</v>
      </c>
      <c r="BR304" s="1">
        <v>16.2</v>
      </c>
      <c r="BS304" s="1">
        <v>16.18</v>
      </c>
      <c r="BT304" s="1">
        <v>18.86</v>
      </c>
      <c r="BU304" s="1">
        <v>16.690000000000001</v>
      </c>
      <c r="BV304" s="1">
        <v>20.11</v>
      </c>
      <c r="BW304" s="1">
        <v>20.16</v>
      </c>
      <c r="BX304" s="1">
        <v>23.23</v>
      </c>
      <c r="BY304" s="1">
        <v>24.56</v>
      </c>
      <c r="CA304" s="1">
        <v>195101</v>
      </c>
      <c r="CB304" s="1">
        <v>-6.52</v>
      </c>
      <c r="CC304" s="1">
        <v>6.26</v>
      </c>
      <c r="CD304" s="1">
        <v>7.12</v>
      </c>
      <c r="CE304" s="1">
        <v>9.7899999999999991</v>
      </c>
      <c r="CF304" s="1">
        <v>5.71</v>
      </c>
      <c r="CG304" s="1">
        <v>7.67</v>
      </c>
      <c r="CH304" s="1">
        <v>6.88</v>
      </c>
      <c r="CI304" s="1">
        <v>7.95</v>
      </c>
      <c r="CJ304" s="1">
        <v>10.14</v>
      </c>
      <c r="CK304" s="1">
        <v>6.18</v>
      </c>
      <c r="CL304" s="1">
        <v>5.23</v>
      </c>
      <c r="CM304" s="1">
        <v>7.37</v>
      </c>
      <c r="CN304" s="1">
        <v>7.97</v>
      </c>
      <c r="CO304" s="1">
        <v>6.8</v>
      </c>
      <c r="CP304" s="1">
        <v>6.96</v>
      </c>
      <c r="CQ304" s="1">
        <v>6.77</v>
      </c>
      <c r="CR304" s="1">
        <v>9.1</v>
      </c>
      <c r="CS304" s="1">
        <v>8.52</v>
      </c>
      <c r="CT304" s="1">
        <v>11.71</v>
      </c>
      <c r="CV304" s="1">
        <v>195201</v>
      </c>
      <c r="CW304" s="1">
        <v>0.93</v>
      </c>
      <c r="CX304" s="1">
        <v>2.2200000000000002</v>
      </c>
      <c r="CY304" s="1">
        <v>1.72</v>
      </c>
      <c r="CZ304" s="1">
        <v>1.36</v>
      </c>
      <c r="DA304" s="1">
        <v>1.91</v>
      </c>
      <c r="DB304" s="1">
        <v>2.71</v>
      </c>
      <c r="DC304" s="1">
        <v>1.68</v>
      </c>
      <c r="DD304" s="1">
        <v>0.85</v>
      </c>
      <c r="DE304" s="1">
        <v>1.65</v>
      </c>
      <c r="DF304" s="1">
        <v>1.5</v>
      </c>
      <c r="DG304" s="1">
        <v>2.33</v>
      </c>
      <c r="DH304" s="1">
        <v>2.81</v>
      </c>
      <c r="DI304" s="1">
        <v>2.62</v>
      </c>
      <c r="DJ304" s="1">
        <v>2.21</v>
      </c>
      <c r="DK304" s="1">
        <v>1.1299999999999999</v>
      </c>
      <c r="DL304" s="1">
        <v>0.91</v>
      </c>
      <c r="DM304" s="1">
        <v>0.79</v>
      </c>
      <c r="DN304" s="1">
        <v>1.46</v>
      </c>
      <c r="DO304" s="1">
        <v>1.83</v>
      </c>
      <c r="DQ304" s="1">
        <v>195101</v>
      </c>
      <c r="DR304" s="1">
        <v>-99.99</v>
      </c>
      <c r="DS304" s="1">
        <v>8.6999999999999993</v>
      </c>
      <c r="DT304" s="1">
        <v>7.9</v>
      </c>
      <c r="DU304" s="1">
        <v>6.04</v>
      </c>
      <c r="DV304" s="1">
        <v>8.6</v>
      </c>
      <c r="DW304" s="1">
        <v>8.59</v>
      </c>
      <c r="DX304" s="1">
        <v>8.2200000000000006</v>
      </c>
      <c r="DY304" s="1">
        <v>7.11</v>
      </c>
      <c r="DZ304" s="1">
        <v>5.39</v>
      </c>
      <c r="EA304" s="1">
        <v>7.97</v>
      </c>
      <c r="EB304" s="1">
        <v>9.23</v>
      </c>
      <c r="EC304" s="1">
        <v>8.89</v>
      </c>
      <c r="ED304" s="1">
        <v>8.27</v>
      </c>
      <c r="EE304" s="1">
        <v>8.61</v>
      </c>
      <c r="EF304" s="1">
        <v>7.84</v>
      </c>
      <c r="EG304" s="1">
        <v>6.87</v>
      </c>
      <c r="EH304" s="1">
        <v>7.34</v>
      </c>
      <c r="EI304" s="1">
        <v>5.79</v>
      </c>
      <c r="EJ304" s="1">
        <v>4.99</v>
      </c>
      <c r="EL304">
        <v>195101</v>
      </c>
      <c r="EM304">
        <v>5.7</v>
      </c>
      <c r="EN304">
        <v>1.73</v>
      </c>
      <c r="EO304">
        <v>3.72</v>
      </c>
      <c r="EP304">
        <v>0.13</v>
      </c>
      <c r="ER304" s="1">
        <v>195107</v>
      </c>
      <c r="ES304" s="1">
        <v>7.24</v>
      </c>
      <c r="EU304" s="1">
        <v>195008</v>
      </c>
      <c r="EV304" s="1">
        <v>5.36</v>
      </c>
      <c r="EX304" s="1">
        <v>195507</v>
      </c>
      <c r="EY304" s="1">
        <v>-0.35</v>
      </c>
      <c r="FA304" s="1">
        <v>195107</v>
      </c>
      <c r="FB304" s="1">
        <f>IF(ISERROR(VLOOKUP($FA304,MOM,LOOKUPS!C$12,0)*$FB$6+VLOOKUP($FA304,STREV,LOOKUPS!C$10,0)*$FC$6+VLOOKUP($FA304,LTREV,LOOKUPS!C$9,0)*$FD$6+VLOOKUP($FA304,CFP,LOOKUPS!C$6,0)*$FE$6+VLOOKUP($FA304,EP,LOOKUPS!C$8,0)*$FF$6+VLOOKUP($FA304,BM,LOOKUPS!C$5,0)*$FG$6+VLOOKUP($FA304,DIV,LOOKUPS!C$7,0)*$FH$6++VLOOKUP($FA304,SIZE,LOOKUPS!C$11,0)*$FI$6),"",VLOOKUP($FA304,MOM,LOOKUPS!C$12,0)*$FB$6+VLOOKUP($FA304,STREV,LOOKUPS!C$10,0)*$FC$6+VLOOKUP($FA304,LTREV,LOOKUPS!C$9,0)*$FD$6+VLOOKUP($FA304,CFP,LOOKUPS!C$6,0)*$FE$6+VLOOKUP($FA304,EP,LOOKUPS!C$8,0)*$FF$6+VLOOKUP($FA304,BM,LOOKUPS!C$5,0)*$FG$6+VLOOKUP($FA304,DIV,LOOKUPS!C$7,0)*$FH$6++VLOOKUP($FA304,SIZE,LOOKUPS!C$11,0)*$FI$6)</f>
        <v>5.4868000000000006</v>
      </c>
      <c r="FC304" s="1">
        <f>IF(ISERROR(VLOOKUP($FA304,MOM,LOOKUPS!D$12,0)*$FB$6+VLOOKUP($FA304,STREV,LOOKUPS!D$10,0)*$FC$6+VLOOKUP($FA304,LTREV,LOOKUPS!D$9,0)*$FD$6+VLOOKUP($FA304,CFP,LOOKUPS!D$6,0)*$FE$6+VLOOKUP($FA304,EP,LOOKUPS!D$8,0)*$FF$6+VLOOKUP($FA304,BM,LOOKUPS!D$5,0)*$FG$6+VLOOKUP($FA304,DIV,LOOKUPS!D$7,0)*$FH$6++VLOOKUP($FA304,SIZE,LOOKUPS!D$11,0)*$FI$6),"",VLOOKUP($FA304,MOM,LOOKUPS!D$12,0)*$FB$6+VLOOKUP($FA304,STREV,LOOKUPS!D$10,0)*$FC$6+VLOOKUP($FA304,LTREV,LOOKUPS!D$9,0)*$FD$6+VLOOKUP($FA304,CFP,LOOKUPS!D$6,0)*$FE$6+VLOOKUP($FA304,EP,LOOKUPS!D$8,0)*$FF$6+VLOOKUP($FA304,BM,LOOKUPS!D$5,0)*$FG$6+VLOOKUP($FA304,DIV,LOOKUPS!D$7,0)*$FH$6++VLOOKUP($FA304,SIZE,LOOKUPS!D$11,0)*$FI$6)</f>
        <v>4.7399000000000004</v>
      </c>
      <c r="FD304" s="1">
        <f>IF(ISERROR(VLOOKUP($FA304,MOM,LOOKUPS!E$12,0)*$FB$6+VLOOKUP($FA304,STREV,LOOKUPS!E$10,0)*$FC$6+VLOOKUP($FA304,LTREV,LOOKUPS!E$9,0)*$FD$6+VLOOKUP($FA304,CFP,LOOKUPS!E$6,0)*$FE$6+VLOOKUP($FA304,EP,LOOKUPS!E$8,0)*$FF$6+VLOOKUP($FA304,BM,LOOKUPS!E$5,0)*$FG$6+VLOOKUP($FA304,DIV,LOOKUPS!E$7,0)*$FH$6++VLOOKUP($FA304,SIZE,LOOKUPS!E$11,0)*$FI$6),"",VLOOKUP($FA304,MOM,LOOKUPS!E$12,0)*$FB$6+VLOOKUP($FA304,STREV,LOOKUPS!E$10,0)*$FC$6+VLOOKUP($FA304,LTREV,LOOKUPS!E$9,0)*$FD$6+VLOOKUP($FA304,CFP,LOOKUPS!E$6,0)*$FE$6+VLOOKUP($FA304,EP,LOOKUPS!E$8,0)*$FF$6+VLOOKUP($FA304,BM,LOOKUPS!E$5,0)*$FG$6+VLOOKUP($FA304,DIV,LOOKUPS!E$7,0)*$FH$6++VLOOKUP($FA304,SIZE,LOOKUPS!E$11,0)*$FI$6)</f>
        <v>4.7610000000000001</v>
      </c>
      <c r="FE304" s="1">
        <f>IF(ISERROR(VLOOKUP($FA304,MOM,LOOKUPS!F$12,0)*$FB$6+VLOOKUP($FA304,STREV,LOOKUPS!F$10,0)*$FC$6+VLOOKUP($FA304,LTREV,LOOKUPS!F$9,0)*$FD$6+VLOOKUP($FA304,CFP,LOOKUPS!F$6,0)*$FE$6+VLOOKUP($FA304,EP,LOOKUPS!F$8,0)*$FF$6+VLOOKUP($FA304,BM,LOOKUPS!F$5,0)*$FG$6+VLOOKUP($FA304,DIV,LOOKUPS!F$7,0)*$FH$6++VLOOKUP($FA304,SIZE,LOOKUPS!F$11,0)*$FI$6),"",VLOOKUP($FA304,MOM,LOOKUPS!F$12,0)*$FB$6+VLOOKUP($FA304,STREV,LOOKUPS!F$10,0)*$FC$6+VLOOKUP($FA304,LTREV,LOOKUPS!F$9,0)*$FD$6+VLOOKUP($FA304,CFP,LOOKUPS!F$6,0)*$FE$6+VLOOKUP($FA304,EP,LOOKUPS!F$8,0)*$FF$6+VLOOKUP($FA304,BM,LOOKUPS!F$5,0)*$FG$6+VLOOKUP($FA304,DIV,LOOKUPS!F$7,0)*$FH$6++VLOOKUP($FA304,SIZE,LOOKUPS!F$11,0)*$FI$6)</f>
        <v>4.7889999999999997</v>
      </c>
      <c r="FF304" s="1">
        <f>IF(ISERROR(VLOOKUP($FA304,MOM,LOOKUPS!G$12,0)*$FB$6+VLOOKUP($FA304,STREV,LOOKUPS!G$10,0)*$FC$6+VLOOKUP($FA304,LTREV,LOOKUPS!G$9,0)*$FD$6+VLOOKUP($FA304,CFP,LOOKUPS!G$6,0)*$FE$6+VLOOKUP($FA304,EP,LOOKUPS!G$8,0)*$FF$6+VLOOKUP($FA304,BM,LOOKUPS!G$5,0)*$FG$6+VLOOKUP($FA304,DIV,LOOKUPS!G$7,0)*$FH$6++VLOOKUP($FA304,SIZE,LOOKUPS!G$11,0)*$FI$6),"",VLOOKUP($FA304,MOM,LOOKUPS!G$12,0)*$FB$6+VLOOKUP($FA304,STREV,LOOKUPS!G$10,0)*$FC$6+VLOOKUP($FA304,LTREV,LOOKUPS!G$9,0)*$FD$6+VLOOKUP($FA304,CFP,LOOKUPS!G$6,0)*$FE$6+VLOOKUP($FA304,EP,LOOKUPS!G$8,0)*$FF$6+VLOOKUP($FA304,BM,LOOKUPS!G$5,0)*$FG$6+VLOOKUP($FA304,DIV,LOOKUPS!G$7,0)*$FH$6++VLOOKUP($FA304,SIZE,LOOKUPS!G$11,0)*$FI$6)</f>
        <v>5.0076000000000001</v>
      </c>
      <c r="FG304" s="1">
        <f>IF(ISERROR(VLOOKUP($FA304,MOM,LOOKUPS!H$12,0)*$FB$6+VLOOKUP($FA304,STREV,LOOKUPS!H$10,0)*$FC$6+VLOOKUP($FA304,LTREV,LOOKUPS!H$9,0)*$FD$6+VLOOKUP($FA304,CFP,LOOKUPS!H$6,0)*$FE$6+VLOOKUP($FA304,EP,LOOKUPS!H$8,0)*$FF$6+VLOOKUP($FA304,BM,LOOKUPS!H$5,0)*$FG$6+VLOOKUP($FA304,DIV,LOOKUPS!H$7,0)*$FH$6++VLOOKUP($FA304,SIZE,LOOKUPS!H$11,0)*$FI$6),"",VLOOKUP($FA304,MOM,LOOKUPS!H$12,0)*$FB$6+VLOOKUP($FA304,STREV,LOOKUPS!H$10,0)*$FC$6+VLOOKUP($FA304,LTREV,LOOKUPS!H$9,0)*$FD$6+VLOOKUP($FA304,CFP,LOOKUPS!H$6,0)*$FE$6+VLOOKUP($FA304,EP,LOOKUPS!H$8,0)*$FF$6+VLOOKUP($FA304,BM,LOOKUPS!H$5,0)*$FG$6+VLOOKUP($FA304,DIV,LOOKUPS!H$7,0)*$FH$6++VLOOKUP($FA304,SIZE,LOOKUPS!H$11,0)*$FI$6)</f>
        <v>5.3815000000000008</v>
      </c>
      <c r="FH304" s="1">
        <f>IF(ISERROR(VLOOKUP($FA304,MOM,LOOKUPS!I$12,0)*$FB$6+VLOOKUP($FA304,STREV,LOOKUPS!I$10,0)*$FC$6+VLOOKUP($FA304,LTREV,LOOKUPS!I$9,0)*$FD$6+VLOOKUP($FA304,CFP,LOOKUPS!I$6,0)*$FE$6+VLOOKUP($FA304,EP,LOOKUPS!I$8,0)*$FF$6+VLOOKUP($FA304,BM,LOOKUPS!I$5,0)*$FG$6+VLOOKUP($FA304,DIV,LOOKUPS!I$7,0)*$FH$6++VLOOKUP($FA304,SIZE,LOOKUPS!I$11,0)*$FI$6),"",VLOOKUP($FA304,MOM,LOOKUPS!I$12,0)*$FB$6+VLOOKUP($FA304,STREV,LOOKUPS!I$10,0)*$FC$6+VLOOKUP($FA304,LTREV,LOOKUPS!I$9,0)*$FD$6+VLOOKUP($FA304,CFP,LOOKUPS!I$6,0)*$FE$6+VLOOKUP($FA304,EP,LOOKUPS!I$8,0)*$FF$6+VLOOKUP($FA304,BM,LOOKUPS!I$5,0)*$FG$6+VLOOKUP($FA304,DIV,LOOKUPS!I$7,0)*$FH$6++VLOOKUP($FA304,SIZE,LOOKUPS!I$11,0)*$FI$6)</f>
        <v>6.7433000000000014</v>
      </c>
      <c r="FI304" s="1">
        <f>IF(ISERROR(VLOOKUP($FA304,MOM,LOOKUPS!J$12,0)*$FB$6+VLOOKUP($FA304,STREV,LOOKUPS!J$10,0)*$FC$6+VLOOKUP($FA304,LTREV,LOOKUPS!J$9,0)*$FD$6+VLOOKUP($FA304,CFP,LOOKUPS!J$6,0)*$FE$6+VLOOKUP($FA304,EP,LOOKUPS!J$8,0)*$FF$6+VLOOKUP($FA304,BM,LOOKUPS!J$5,0)*$FG$6+VLOOKUP($FA304,DIV,LOOKUPS!J$7,0)*$FH$6++VLOOKUP($FA304,SIZE,LOOKUPS!J$11,0)*$FI$6),"",VLOOKUP($FA304,MOM,LOOKUPS!J$12,0)*$FB$6+VLOOKUP($FA304,STREV,LOOKUPS!J$10,0)*$FC$6+VLOOKUP($FA304,LTREV,LOOKUPS!J$9,0)*$FD$6+VLOOKUP($FA304,CFP,LOOKUPS!J$6,0)*$FE$6+VLOOKUP($FA304,EP,LOOKUPS!J$8,0)*$FF$6+VLOOKUP($FA304,BM,LOOKUPS!J$5,0)*$FG$6+VLOOKUP($FA304,DIV,LOOKUPS!J$7,0)*$FH$6++VLOOKUP($FA304,SIZE,LOOKUPS!J$11,0)*$FI$6)</f>
        <v>7.8922000000000008</v>
      </c>
      <c r="FJ304" s="1">
        <f>IF(ISERROR(VLOOKUP($FA304,MOM,LOOKUPS!K$12,0)*$FB$6+VLOOKUP($FA304,STREV,LOOKUPS!K$10,0)*$FC$6+VLOOKUP($FA304,LTREV,LOOKUPS!K$9,0)*$FD$6+VLOOKUP($FA304,CFP,LOOKUPS!K$6,0)*$FE$6+VLOOKUP($FA304,EP,LOOKUPS!K$8,0)*$FF$6+VLOOKUP($FA304,BM,LOOKUPS!K$5,0)*$FG$6+VLOOKUP($FA304,DIV,LOOKUPS!K$7,0)*$FH$6++VLOOKUP($FA304,SIZE,LOOKUPS!K$11,0)*$FI$6),"",VLOOKUP($FA304,MOM,LOOKUPS!K$12,0)*$FB$6+VLOOKUP($FA304,STREV,LOOKUPS!K$10,0)*$FC$6+VLOOKUP($FA304,LTREV,LOOKUPS!K$9,0)*$FD$6+VLOOKUP($FA304,CFP,LOOKUPS!K$6,0)*$FE$6+VLOOKUP($FA304,EP,LOOKUPS!K$8,0)*$FF$6+VLOOKUP($FA304,BM,LOOKUPS!K$5,0)*$FG$6+VLOOKUP($FA304,DIV,LOOKUPS!K$7,0)*$FH$6++VLOOKUP($FA304,SIZE,LOOKUPS!K$11,0)*$FI$6)</f>
        <v>7.8480999999999996</v>
      </c>
      <c r="FK304" s="1">
        <f>IF(ISERROR(VLOOKUP($FA304,MOM,LOOKUPS!L$12,0)*$FB$6+VLOOKUP($FA304,STREV,LOOKUPS!L$10,0)*$FC$6+VLOOKUP($FA304,LTREV,LOOKUPS!L$9,0)*$FD$6+VLOOKUP($FA304,CFP,LOOKUPS!L$6,0)*$FE$6+VLOOKUP($FA304,EP,LOOKUPS!L$8,0)*$FF$6+VLOOKUP($FA304,BM,LOOKUPS!L$5,0)*$FG$6+VLOOKUP($FA304,DIV,LOOKUPS!L$7,0)*$FH$6++VLOOKUP($FA304,SIZE,LOOKUPS!L$11,0)*$FI$6),"",VLOOKUP($FA304,MOM,LOOKUPS!L$12,0)*$FB$6+VLOOKUP($FA304,STREV,LOOKUPS!L$10,0)*$FC$6+VLOOKUP($FA304,LTREV,LOOKUPS!L$9,0)*$FD$6+VLOOKUP($FA304,CFP,LOOKUPS!L$6,0)*$FE$6+VLOOKUP($FA304,EP,LOOKUPS!L$8,0)*$FF$6+VLOOKUP($FA304,BM,LOOKUPS!L$5,0)*$FG$6+VLOOKUP($FA304,DIV,LOOKUPS!L$7,0)*$FH$6++VLOOKUP($FA304,SIZE,LOOKUPS!L$11,0)*$FI$6)</f>
        <v>10.088100000000001</v>
      </c>
    </row>
    <row r="305" spans="1:167" x14ac:dyDescent="0.3">
      <c r="A305" s="1">
        <v>195108</v>
      </c>
      <c r="B305" s="1">
        <v>5.89</v>
      </c>
      <c r="C305" s="1">
        <v>4.2699999999999996</v>
      </c>
      <c r="D305" s="1">
        <v>3.99</v>
      </c>
      <c r="E305" s="1">
        <v>3.46</v>
      </c>
      <c r="F305" s="1">
        <v>4.57</v>
      </c>
      <c r="G305" s="1">
        <v>5.18</v>
      </c>
      <c r="H305" s="1">
        <v>5.19</v>
      </c>
      <c r="I305" s="1">
        <v>4.63</v>
      </c>
      <c r="J305" s="1">
        <v>5.61</v>
      </c>
      <c r="K305" s="1">
        <v>4.54</v>
      </c>
      <c r="M305" s="1">
        <v>195009</v>
      </c>
      <c r="N305" s="1">
        <v>4.82</v>
      </c>
      <c r="O305" s="1">
        <v>6.5</v>
      </c>
      <c r="P305" s="1">
        <v>5.22</v>
      </c>
      <c r="Q305" s="1">
        <v>6.21</v>
      </c>
      <c r="R305" s="1">
        <v>6.1</v>
      </c>
      <c r="S305" s="1">
        <v>4.82</v>
      </c>
      <c r="T305" s="1">
        <v>5.27</v>
      </c>
      <c r="U305" s="1">
        <v>5.52</v>
      </c>
      <c r="V305" s="1">
        <v>5.26</v>
      </c>
      <c r="W305" s="1">
        <v>5.0599999999999996</v>
      </c>
      <c r="Y305" s="1">
        <v>195508</v>
      </c>
      <c r="Z305" s="1">
        <v>-0.87</v>
      </c>
      <c r="AA305" s="1">
        <v>-0.56999999999999995</v>
      </c>
      <c r="AB305" s="1">
        <v>0.64</v>
      </c>
      <c r="AC305" s="1">
        <v>0.74</v>
      </c>
      <c r="AD305" s="1">
        <v>0.87</v>
      </c>
      <c r="AE305" s="1">
        <v>0.28999999999999998</v>
      </c>
      <c r="AF305" s="1">
        <v>1.25</v>
      </c>
      <c r="AG305" s="1">
        <v>0.05</v>
      </c>
      <c r="AH305" s="1">
        <v>0.37</v>
      </c>
      <c r="AI305" s="1">
        <v>2.56</v>
      </c>
      <c r="AK305">
        <v>197602</v>
      </c>
      <c r="AL305">
        <v>22.2</v>
      </c>
      <c r="AM305">
        <v>7.52</v>
      </c>
      <c r="AN305">
        <v>9.4</v>
      </c>
      <c r="AO305">
        <v>13.67</v>
      </c>
      <c r="AP305">
        <v>6.88</v>
      </c>
      <c r="AQ305">
        <v>8.17</v>
      </c>
      <c r="AR305">
        <v>8.89</v>
      </c>
      <c r="AS305">
        <v>11.94</v>
      </c>
      <c r="AT305">
        <v>14.34</v>
      </c>
      <c r="AU305">
        <v>5.77</v>
      </c>
      <c r="AV305">
        <v>7.87</v>
      </c>
      <c r="AW305">
        <v>8.73</v>
      </c>
      <c r="AX305">
        <v>7.56</v>
      </c>
      <c r="AY305">
        <v>7.46</v>
      </c>
      <c r="AZ305">
        <v>10.17</v>
      </c>
      <c r="BA305">
        <v>12.22</v>
      </c>
      <c r="BB305">
        <v>11.66</v>
      </c>
      <c r="BC305">
        <v>13.17</v>
      </c>
      <c r="BD305">
        <v>15.27</v>
      </c>
      <c r="BF305" s="1">
        <v>197602</v>
      </c>
      <c r="BG305" s="1">
        <v>21.58</v>
      </c>
      <c r="BH305" s="1">
        <v>7.68</v>
      </c>
      <c r="BI305" s="1">
        <v>9</v>
      </c>
      <c r="BJ305" s="1">
        <v>13.82</v>
      </c>
      <c r="BK305" s="1">
        <v>7.9</v>
      </c>
      <c r="BL305" s="1">
        <v>7.71</v>
      </c>
      <c r="BM305" s="1">
        <v>8.7899999999999991</v>
      </c>
      <c r="BN305" s="1">
        <v>10.84</v>
      </c>
      <c r="BO305" s="1">
        <v>14.67</v>
      </c>
      <c r="BP305" s="1">
        <v>7.94</v>
      </c>
      <c r="BQ305" s="1">
        <v>7.86</v>
      </c>
      <c r="BR305" s="1">
        <v>7.21</v>
      </c>
      <c r="BS305" s="1">
        <v>8.23</v>
      </c>
      <c r="BT305" s="1">
        <v>9</v>
      </c>
      <c r="BU305" s="1">
        <v>8.61</v>
      </c>
      <c r="BV305" s="1">
        <v>10.08</v>
      </c>
      <c r="BW305" s="1">
        <v>11.61</v>
      </c>
      <c r="BX305" s="1">
        <v>13</v>
      </c>
      <c r="BY305" s="1">
        <v>15.88</v>
      </c>
      <c r="CA305" s="1">
        <v>195102</v>
      </c>
      <c r="CB305" s="1">
        <v>2.33</v>
      </c>
      <c r="CC305" s="1">
        <v>1.86</v>
      </c>
      <c r="CD305" s="1">
        <v>1.55</v>
      </c>
      <c r="CE305" s="1">
        <v>-0.03</v>
      </c>
      <c r="CF305" s="1">
        <v>2.14</v>
      </c>
      <c r="CG305" s="1">
        <v>1.31</v>
      </c>
      <c r="CH305" s="1">
        <v>2.0499999999999998</v>
      </c>
      <c r="CI305" s="1">
        <v>0.5</v>
      </c>
      <c r="CJ305" s="1">
        <v>-0.16</v>
      </c>
      <c r="CK305" s="1">
        <v>1.86</v>
      </c>
      <c r="CL305" s="1">
        <v>2.41</v>
      </c>
      <c r="CM305" s="1">
        <v>1.31</v>
      </c>
      <c r="CN305" s="1">
        <v>1.3</v>
      </c>
      <c r="CO305" s="1">
        <v>2.88</v>
      </c>
      <c r="CP305" s="1">
        <v>1.22</v>
      </c>
      <c r="CQ305" s="1">
        <v>0.79</v>
      </c>
      <c r="CR305" s="1">
        <v>0.23</v>
      </c>
      <c r="CS305" s="1">
        <v>-0.2</v>
      </c>
      <c r="CT305" s="1">
        <v>-0.12</v>
      </c>
      <c r="CV305" s="1">
        <v>195202</v>
      </c>
      <c r="CW305" s="1">
        <v>-2.83</v>
      </c>
      <c r="CX305" s="1">
        <v>-2.57</v>
      </c>
      <c r="CY305" s="1">
        <v>-1.82</v>
      </c>
      <c r="CZ305" s="1">
        <v>-1.62</v>
      </c>
      <c r="DA305" s="1">
        <v>-3.33</v>
      </c>
      <c r="DB305" s="1">
        <v>-1.53</v>
      </c>
      <c r="DC305" s="1">
        <v>-1.95</v>
      </c>
      <c r="DD305" s="1">
        <v>-1.54</v>
      </c>
      <c r="DE305" s="1">
        <v>-1.61</v>
      </c>
      <c r="DF305" s="1">
        <v>-4.1900000000000004</v>
      </c>
      <c r="DG305" s="1">
        <v>-2.4500000000000002</v>
      </c>
      <c r="DH305" s="1">
        <v>-1.0900000000000001</v>
      </c>
      <c r="DI305" s="1">
        <v>-1.98</v>
      </c>
      <c r="DJ305" s="1">
        <v>-1.62</v>
      </c>
      <c r="DK305" s="1">
        <v>-2.29</v>
      </c>
      <c r="DL305" s="1">
        <v>-1.43</v>
      </c>
      <c r="DM305" s="1">
        <v>-1.65</v>
      </c>
      <c r="DN305" s="1">
        <v>-1.58</v>
      </c>
      <c r="DO305" s="1">
        <v>-1.63</v>
      </c>
      <c r="DQ305" s="1">
        <v>195102</v>
      </c>
      <c r="DR305" s="1">
        <v>-99.99</v>
      </c>
      <c r="DS305" s="1">
        <v>0.52</v>
      </c>
      <c r="DT305" s="1">
        <v>1.31</v>
      </c>
      <c r="DU305" s="1">
        <v>1.8</v>
      </c>
      <c r="DV305" s="1">
        <v>0.26</v>
      </c>
      <c r="DW305" s="1">
        <v>1.26</v>
      </c>
      <c r="DX305" s="1">
        <v>1.27</v>
      </c>
      <c r="DY305" s="1">
        <v>1.65</v>
      </c>
      <c r="DZ305" s="1">
        <v>1.65</v>
      </c>
      <c r="EA305" s="1">
        <v>0.18</v>
      </c>
      <c r="EB305" s="1">
        <v>0.34</v>
      </c>
      <c r="EC305" s="1">
        <v>1.04</v>
      </c>
      <c r="ED305" s="1">
        <v>1.5</v>
      </c>
      <c r="EE305" s="1">
        <v>1.1000000000000001</v>
      </c>
      <c r="EF305" s="1">
        <v>1.43</v>
      </c>
      <c r="EG305" s="1">
        <v>1.2</v>
      </c>
      <c r="EH305" s="1">
        <v>2.09</v>
      </c>
      <c r="EI305" s="1">
        <v>2.2799999999999998</v>
      </c>
      <c r="EJ305" s="1">
        <v>1.02</v>
      </c>
      <c r="EL305">
        <v>195102</v>
      </c>
      <c r="EM305">
        <v>1.41</v>
      </c>
      <c r="EN305">
        <v>0.09</v>
      </c>
      <c r="EO305">
        <v>-2.83</v>
      </c>
      <c r="EP305">
        <v>0.1</v>
      </c>
      <c r="ER305" s="1">
        <v>195108</v>
      </c>
      <c r="ES305" s="1">
        <v>1</v>
      </c>
      <c r="EU305" s="1">
        <v>195009</v>
      </c>
      <c r="EV305" s="1">
        <v>0.31</v>
      </c>
      <c r="EX305" s="1">
        <v>195508</v>
      </c>
      <c r="EY305" s="1">
        <v>0.08</v>
      </c>
      <c r="FA305" s="1">
        <v>195108</v>
      </c>
      <c r="FB305" s="1">
        <f>IF(ISERROR(VLOOKUP($FA305,MOM,LOOKUPS!C$12,0)*$FB$6+VLOOKUP($FA305,STREV,LOOKUPS!C$10,0)*$FC$6+VLOOKUP($FA305,LTREV,LOOKUPS!C$9,0)*$FD$6+VLOOKUP($FA305,CFP,LOOKUPS!C$6,0)*$FE$6+VLOOKUP($FA305,EP,LOOKUPS!C$8,0)*$FF$6+VLOOKUP($FA305,BM,LOOKUPS!C$5,0)*$FG$6+VLOOKUP($FA305,DIV,LOOKUPS!C$7,0)*$FH$6++VLOOKUP($FA305,SIZE,LOOKUPS!C$11,0)*$FI$6),"",VLOOKUP($FA305,MOM,LOOKUPS!C$12,0)*$FB$6+VLOOKUP($FA305,STREV,LOOKUPS!C$10,0)*$FC$6+VLOOKUP($FA305,LTREV,LOOKUPS!C$9,0)*$FD$6+VLOOKUP($FA305,CFP,LOOKUPS!C$6,0)*$FE$6+VLOOKUP($FA305,EP,LOOKUPS!C$8,0)*$FF$6+VLOOKUP($FA305,BM,LOOKUPS!C$5,0)*$FG$6+VLOOKUP($FA305,DIV,LOOKUPS!C$7,0)*$FH$6++VLOOKUP($FA305,SIZE,LOOKUPS!C$11,0)*$FI$6)</f>
        <v>4.4841000000000006</v>
      </c>
      <c r="FC305" s="1">
        <f>IF(ISERROR(VLOOKUP($FA305,MOM,LOOKUPS!D$12,0)*$FB$6+VLOOKUP($FA305,STREV,LOOKUPS!D$10,0)*$FC$6+VLOOKUP($FA305,LTREV,LOOKUPS!D$9,0)*$FD$6+VLOOKUP($FA305,CFP,LOOKUPS!D$6,0)*$FE$6+VLOOKUP($FA305,EP,LOOKUPS!D$8,0)*$FF$6+VLOOKUP($FA305,BM,LOOKUPS!D$5,0)*$FG$6+VLOOKUP($FA305,DIV,LOOKUPS!D$7,0)*$FH$6++VLOOKUP($FA305,SIZE,LOOKUPS!D$11,0)*$FI$6),"",VLOOKUP($FA305,MOM,LOOKUPS!D$12,0)*$FB$6+VLOOKUP($FA305,STREV,LOOKUPS!D$10,0)*$FC$6+VLOOKUP($FA305,LTREV,LOOKUPS!D$9,0)*$FD$6+VLOOKUP($FA305,CFP,LOOKUPS!D$6,0)*$FE$6+VLOOKUP($FA305,EP,LOOKUPS!D$8,0)*$FF$6+VLOOKUP($FA305,BM,LOOKUPS!D$5,0)*$FG$6+VLOOKUP($FA305,DIV,LOOKUPS!D$7,0)*$FH$6++VLOOKUP($FA305,SIZE,LOOKUPS!D$11,0)*$FI$6)</f>
        <v>4.4149000000000012</v>
      </c>
      <c r="FD305" s="1">
        <f>IF(ISERROR(VLOOKUP($FA305,MOM,LOOKUPS!E$12,0)*$FB$6+VLOOKUP($FA305,STREV,LOOKUPS!E$10,0)*$FC$6+VLOOKUP($FA305,LTREV,LOOKUPS!E$9,0)*$FD$6+VLOOKUP($FA305,CFP,LOOKUPS!E$6,0)*$FE$6+VLOOKUP($FA305,EP,LOOKUPS!E$8,0)*$FF$6+VLOOKUP($FA305,BM,LOOKUPS!E$5,0)*$FG$6+VLOOKUP($FA305,DIV,LOOKUPS!E$7,0)*$FH$6++VLOOKUP($FA305,SIZE,LOOKUPS!E$11,0)*$FI$6),"",VLOOKUP($FA305,MOM,LOOKUPS!E$12,0)*$FB$6+VLOOKUP($FA305,STREV,LOOKUPS!E$10,0)*$FC$6+VLOOKUP($FA305,LTREV,LOOKUPS!E$9,0)*$FD$6+VLOOKUP($FA305,CFP,LOOKUPS!E$6,0)*$FE$6+VLOOKUP($FA305,EP,LOOKUPS!E$8,0)*$FF$6+VLOOKUP($FA305,BM,LOOKUPS!E$5,0)*$FG$6+VLOOKUP($FA305,DIV,LOOKUPS!E$7,0)*$FH$6++VLOOKUP($FA305,SIZE,LOOKUPS!E$11,0)*$FI$6)</f>
        <v>5.1019000000000005</v>
      </c>
      <c r="FE305" s="1">
        <f>IF(ISERROR(VLOOKUP($FA305,MOM,LOOKUPS!F$12,0)*$FB$6+VLOOKUP($FA305,STREV,LOOKUPS!F$10,0)*$FC$6+VLOOKUP($FA305,LTREV,LOOKUPS!F$9,0)*$FD$6+VLOOKUP($FA305,CFP,LOOKUPS!F$6,0)*$FE$6+VLOOKUP($FA305,EP,LOOKUPS!F$8,0)*$FF$6+VLOOKUP($FA305,BM,LOOKUPS!F$5,0)*$FG$6+VLOOKUP($FA305,DIV,LOOKUPS!F$7,0)*$FH$6++VLOOKUP($FA305,SIZE,LOOKUPS!F$11,0)*$FI$6),"",VLOOKUP($FA305,MOM,LOOKUPS!F$12,0)*$FB$6+VLOOKUP($FA305,STREV,LOOKUPS!F$10,0)*$FC$6+VLOOKUP($FA305,LTREV,LOOKUPS!F$9,0)*$FD$6+VLOOKUP($FA305,CFP,LOOKUPS!F$6,0)*$FE$6+VLOOKUP($FA305,EP,LOOKUPS!F$8,0)*$FF$6+VLOOKUP($FA305,BM,LOOKUPS!F$5,0)*$FG$6+VLOOKUP($FA305,DIV,LOOKUPS!F$7,0)*$FH$6++VLOOKUP($FA305,SIZE,LOOKUPS!F$11,0)*$FI$6)</f>
        <v>4.3268000000000004</v>
      </c>
      <c r="FF305" s="1">
        <f>IF(ISERROR(VLOOKUP($FA305,MOM,LOOKUPS!G$12,0)*$FB$6+VLOOKUP($FA305,STREV,LOOKUPS!G$10,0)*$FC$6+VLOOKUP($FA305,LTREV,LOOKUPS!G$9,0)*$FD$6+VLOOKUP($FA305,CFP,LOOKUPS!G$6,0)*$FE$6+VLOOKUP($FA305,EP,LOOKUPS!G$8,0)*$FF$6+VLOOKUP($FA305,BM,LOOKUPS!G$5,0)*$FG$6+VLOOKUP($FA305,DIV,LOOKUPS!G$7,0)*$FH$6++VLOOKUP($FA305,SIZE,LOOKUPS!G$11,0)*$FI$6),"",VLOOKUP($FA305,MOM,LOOKUPS!G$12,0)*$FB$6+VLOOKUP($FA305,STREV,LOOKUPS!G$10,0)*$FC$6+VLOOKUP($FA305,LTREV,LOOKUPS!G$9,0)*$FD$6+VLOOKUP($FA305,CFP,LOOKUPS!G$6,0)*$FE$6+VLOOKUP($FA305,EP,LOOKUPS!G$8,0)*$FF$6+VLOOKUP($FA305,BM,LOOKUPS!G$5,0)*$FG$6+VLOOKUP($FA305,DIV,LOOKUPS!G$7,0)*$FH$6++VLOOKUP($FA305,SIZE,LOOKUPS!G$11,0)*$FI$6)</f>
        <v>4.7702000000000009</v>
      </c>
      <c r="FG305" s="1">
        <f>IF(ISERROR(VLOOKUP($FA305,MOM,LOOKUPS!H$12,0)*$FB$6+VLOOKUP($FA305,STREV,LOOKUPS!H$10,0)*$FC$6+VLOOKUP($FA305,LTREV,LOOKUPS!H$9,0)*$FD$6+VLOOKUP($FA305,CFP,LOOKUPS!H$6,0)*$FE$6+VLOOKUP($FA305,EP,LOOKUPS!H$8,0)*$FF$6+VLOOKUP($FA305,BM,LOOKUPS!H$5,0)*$FG$6+VLOOKUP($FA305,DIV,LOOKUPS!H$7,0)*$FH$6++VLOOKUP($FA305,SIZE,LOOKUPS!H$11,0)*$FI$6),"",VLOOKUP($FA305,MOM,LOOKUPS!H$12,0)*$FB$6+VLOOKUP($FA305,STREV,LOOKUPS!H$10,0)*$FC$6+VLOOKUP($FA305,LTREV,LOOKUPS!H$9,0)*$FD$6+VLOOKUP($FA305,CFP,LOOKUPS!H$6,0)*$FE$6+VLOOKUP($FA305,EP,LOOKUPS!H$8,0)*$FF$6+VLOOKUP($FA305,BM,LOOKUPS!H$5,0)*$FG$6+VLOOKUP($FA305,DIV,LOOKUPS!H$7,0)*$FH$6++VLOOKUP($FA305,SIZE,LOOKUPS!H$11,0)*$FI$6)</f>
        <v>5.0784000000000002</v>
      </c>
      <c r="FH305" s="1">
        <f>IF(ISERROR(VLOOKUP($FA305,MOM,LOOKUPS!I$12,0)*$FB$6+VLOOKUP($FA305,STREV,LOOKUPS!I$10,0)*$FC$6+VLOOKUP($FA305,LTREV,LOOKUPS!I$9,0)*$FD$6+VLOOKUP($FA305,CFP,LOOKUPS!I$6,0)*$FE$6+VLOOKUP($FA305,EP,LOOKUPS!I$8,0)*$FF$6+VLOOKUP($FA305,BM,LOOKUPS!I$5,0)*$FG$6+VLOOKUP($FA305,DIV,LOOKUPS!I$7,0)*$FH$6++VLOOKUP($FA305,SIZE,LOOKUPS!I$11,0)*$FI$6),"",VLOOKUP($FA305,MOM,LOOKUPS!I$12,0)*$FB$6+VLOOKUP($FA305,STREV,LOOKUPS!I$10,0)*$FC$6+VLOOKUP($FA305,LTREV,LOOKUPS!I$9,0)*$FD$6+VLOOKUP($FA305,CFP,LOOKUPS!I$6,0)*$FE$6+VLOOKUP($FA305,EP,LOOKUPS!I$8,0)*$FF$6+VLOOKUP($FA305,BM,LOOKUPS!I$5,0)*$FG$6+VLOOKUP($FA305,DIV,LOOKUPS!I$7,0)*$FH$6++VLOOKUP($FA305,SIZE,LOOKUPS!I$11,0)*$FI$6)</f>
        <v>5.1052999999999997</v>
      </c>
      <c r="FI305" s="1">
        <f>IF(ISERROR(VLOOKUP($FA305,MOM,LOOKUPS!J$12,0)*$FB$6+VLOOKUP($FA305,STREV,LOOKUPS!J$10,0)*$FC$6+VLOOKUP($FA305,LTREV,LOOKUPS!J$9,0)*$FD$6+VLOOKUP($FA305,CFP,LOOKUPS!J$6,0)*$FE$6+VLOOKUP($FA305,EP,LOOKUPS!J$8,0)*$FF$6+VLOOKUP($FA305,BM,LOOKUPS!J$5,0)*$FG$6+VLOOKUP($FA305,DIV,LOOKUPS!J$7,0)*$FH$6++VLOOKUP($FA305,SIZE,LOOKUPS!J$11,0)*$FI$6),"",VLOOKUP($FA305,MOM,LOOKUPS!J$12,0)*$FB$6+VLOOKUP($FA305,STREV,LOOKUPS!J$10,0)*$FC$6+VLOOKUP($FA305,LTREV,LOOKUPS!J$9,0)*$FD$6+VLOOKUP($FA305,CFP,LOOKUPS!J$6,0)*$FE$6+VLOOKUP($FA305,EP,LOOKUPS!J$8,0)*$FF$6+VLOOKUP($FA305,BM,LOOKUPS!J$5,0)*$FG$6+VLOOKUP($FA305,DIV,LOOKUPS!J$7,0)*$FH$6++VLOOKUP($FA305,SIZE,LOOKUPS!J$11,0)*$FI$6)</f>
        <v>4.5808</v>
      </c>
      <c r="FJ305" s="1">
        <f>IF(ISERROR(VLOOKUP($FA305,MOM,LOOKUPS!K$12,0)*$FB$6+VLOOKUP($FA305,STREV,LOOKUPS!K$10,0)*$FC$6+VLOOKUP($FA305,LTREV,LOOKUPS!K$9,0)*$FD$6+VLOOKUP($FA305,CFP,LOOKUPS!K$6,0)*$FE$6+VLOOKUP($FA305,EP,LOOKUPS!K$8,0)*$FF$6+VLOOKUP($FA305,BM,LOOKUPS!K$5,0)*$FG$6+VLOOKUP($FA305,DIV,LOOKUPS!K$7,0)*$FH$6++VLOOKUP($FA305,SIZE,LOOKUPS!K$11,0)*$FI$6),"",VLOOKUP($FA305,MOM,LOOKUPS!K$12,0)*$FB$6+VLOOKUP($FA305,STREV,LOOKUPS!K$10,0)*$FC$6+VLOOKUP($FA305,LTREV,LOOKUPS!K$9,0)*$FD$6+VLOOKUP($FA305,CFP,LOOKUPS!K$6,0)*$FE$6+VLOOKUP($FA305,EP,LOOKUPS!K$8,0)*$FF$6+VLOOKUP($FA305,BM,LOOKUPS!K$5,0)*$FG$6+VLOOKUP($FA305,DIV,LOOKUPS!K$7,0)*$FH$6++VLOOKUP($FA305,SIZE,LOOKUPS!K$11,0)*$FI$6)</f>
        <v>5.1616</v>
      </c>
      <c r="FK305" s="1">
        <f>IF(ISERROR(VLOOKUP($FA305,MOM,LOOKUPS!L$12,0)*$FB$6+VLOOKUP($FA305,STREV,LOOKUPS!L$10,0)*$FC$6+VLOOKUP($FA305,LTREV,LOOKUPS!L$9,0)*$FD$6+VLOOKUP($FA305,CFP,LOOKUPS!L$6,0)*$FE$6+VLOOKUP($FA305,EP,LOOKUPS!L$8,0)*$FF$6+VLOOKUP($FA305,BM,LOOKUPS!L$5,0)*$FG$6+VLOOKUP($FA305,DIV,LOOKUPS!L$7,0)*$FH$6++VLOOKUP($FA305,SIZE,LOOKUPS!L$11,0)*$FI$6),"",VLOOKUP($FA305,MOM,LOOKUPS!L$12,0)*$FB$6+VLOOKUP($FA305,STREV,LOOKUPS!L$10,0)*$FC$6+VLOOKUP($FA305,LTREV,LOOKUPS!L$9,0)*$FD$6+VLOOKUP($FA305,CFP,LOOKUPS!L$6,0)*$FE$6+VLOOKUP($FA305,EP,LOOKUPS!L$8,0)*$FF$6+VLOOKUP($FA305,BM,LOOKUPS!L$5,0)*$FG$6+VLOOKUP($FA305,DIV,LOOKUPS!L$7,0)*$FH$6++VLOOKUP($FA305,SIZE,LOOKUPS!L$11,0)*$FI$6)</f>
        <v>4.2831999999999999</v>
      </c>
    </row>
    <row r="306" spans="1:167" x14ac:dyDescent="0.3">
      <c r="A306" s="1">
        <v>195109</v>
      </c>
      <c r="B306" s="1">
        <v>0.97</v>
      </c>
      <c r="C306" s="1">
        <v>2.2599999999999998</v>
      </c>
      <c r="D306" s="1">
        <v>1.84</v>
      </c>
      <c r="E306" s="1">
        <v>3.01</v>
      </c>
      <c r="F306" s="1">
        <v>1.95</v>
      </c>
      <c r="G306" s="1">
        <v>1.84</v>
      </c>
      <c r="H306" s="1">
        <v>2.71</v>
      </c>
      <c r="I306" s="1">
        <v>3.84</v>
      </c>
      <c r="J306" s="1">
        <v>2.27</v>
      </c>
      <c r="K306" s="1">
        <v>2.21</v>
      </c>
      <c r="M306" s="1">
        <v>195010</v>
      </c>
      <c r="N306" s="1">
        <v>1.75</v>
      </c>
      <c r="O306" s="1">
        <v>-0.03</v>
      </c>
      <c r="P306" s="1">
        <v>1.24</v>
      </c>
      <c r="Q306" s="1">
        <v>0.26</v>
      </c>
      <c r="R306" s="1">
        <v>0.19</v>
      </c>
      <c r="S306" s="1">
        <v>-0.37</v>
      </c>
      <c r="T306" s="1">
        <v>-0.16</v>
      </c>
      <c r="U306" s="1">
        <v>-1.87</v>
      </c>
      <c r="V306" s="1">
        <v>-2.2000000000000002</v>
      </c>
      <c r="W306" s="1">
        <v>-3.86</v>
      </c>
      <c r="Y306" s="1">
        <v>195509</v>
      </c>
      <c r="Z306" s="1">
        <v>0.78</v>
      </c>
      <c r="AA306" s="1">
        <v>0.2</v>
      </c>
      <c r="AB306" s="1">
        <v>-0.19</v>
      </c>
      <c r="AC306" s="1">
        <v>-0.7</v>
      </c>
      <c r="AD306" s="1">
        <v>-0.51</v>
      </c>
      <c r="AE306" s="1">
        <v>-1.65</v>
      </c>
      <c r="AF306" s="1">
        <v>-1.28</v>
      </c>
      <c r="AG306" s="1">
        <v>-1.05</v>
      </c>
      <c r="AH306" s="1">
        <v>-1.78</v>
      </c>
      <c r="AI306" s="1">
        <v>-1.1299999999999999</v>
      </c>
      <c r="AK306">
        <v>197603</v>
      </c>
      <c r="AL306">
        <v>6</v>
      </c>
      <c r="AM306">
        <v>1.75</v>
      </c>
      <c r="AN306">
        <v>1.2</v>
      </c>
      <c r="AO306">
        <v>2.4900000000000002</v>
      </c>
      <c r="AP306">
        <v>1.64</v>
      </c>
      <c r="AQ306">
        <v>1.74</v>
      </c>
      <c r="AR306">
        <v>0.7</v>
      </c>
      <c r="AS306">
        <v>2.16</v>
      </c>
      <c r="AT306">
        <v>2.4900000000000002</v>
      </c>
      <c r="AU306">
        <v>1.86</v>
      </c>
      <c r="AV306">
        <v>1.45</v>
      </c>
      <c r="AW306">
        <v>1.95</v>
      </c>
      <c r="AX306">
        <v>1.51</v>
      </c>
      <c r="AY306">
        <v>0.2</v>
      </c>
      <c r="AZ306">
        <v>1.1499999999999999</v>
      </c>
      <c r="BA306">
        <v>1.82</v>
      </c>
      <c r="BB306">
        <v>2.5099999999999998</v>
      </c>
      <c r="BC306">
        <v>2.1800000000000002</v>
      </c>
      <c r="BD306">
        <v>2.73</v>
      </c>
      <c r="BF306" s="1">
        <v>197603</v>
      </c>
      <c r="BG306" s="1">
        <v>5.59</v>
      </c>
      <c r="BH306" s="1">
        <v>1.84</v>
      </c>
      <c r="BI306" s="1">
        <v>1.36</v>
      </c>
      <c r="BJ306" s="1">
        <v>2.29</v>
      </c>
      <c r="BK306" s="1">
        <v>1.47</v>
      </c>
      <c r="BL306" s="1">
        <v>1.85</v>
      </c>
      <c r="BM306" s="1">
        <v>1.1000000000000001</v>
      </c>
      <c r="BN306" s="1">
        <v>2.04</v>
      </c>
      <c r="BO306" s="1">
        <v>2.41</v>
      </c>
      <c r="BP306" s="1">
        <v>1.17</v>
      </c>
      <c r="BQ306" s="1">
        <v>1.79</v>
      </c>
      <c r="BR306" s="1">
        <v>2.64</v>
      </c>
      <c r="BS306" s="1">
        <v>1.02</v>
      </c>
      <c r="BT306" s="1">
        <v>0.66</v>
      </c>
      <c r="BU306" s="1">
        <v>1.48</v>
      </c>
      <c r="BV306" s="1">
        <v>2.12</v>
      </c>
      <c r="BW306" s="1">
        <v>1.96</v>
      </c>
      <c r="BX306" s="1">
        <v>1.67</v>
      </c>
      <c r="BY306" s="1">
        <v>2.95</v>
      </c>
      <c r="CA306" s="1">
        <v>195103</v>
      </c>
      <c r="CB306" s="1">
        <v>-9.09</v>
      </c>
      <c r="CC306" s="1">
        <v>-1.33</v>
      </c>
      <c r="CD306" s="1">
        <v>-3.59</v>
      </c>
      <c r="CE306" s="1">
        <v>-5.45</v>
      </c>
      <c r="CF306" s="1">
        <v>-1.17</v>
      </c>
      <c r="CG306" s="1">
        <v>-1.63</v>
      </c>
      <c r="CH306" s="1">
        <v>-3.84</v>
      </c>
      <c r="CI306" s="1">
        <v>-5.04</v>
      </c>
      <c r="CJ306" s="1">
        <v>-5.66</v>
      </c>
      <c r="CK306" s="1">
        <v>-1.23</v>
      </c>
      <c r="CL306" s="1">
        <v>-1.1100000000000001</v>
      </c>
      <c r="CM306" s="1">
        <v>-1.64</v>
      </c>
      <c r="CN306" s="1">
        <v>-1.62</v>
      </c>
      <c r="CO306" s="1">
        <v>-3.51</v>
      </c>
      <c r="CP306" s="1">
        <v>-4.16</v>
      </c>
      <c r="CQ306" s="1">
        <v>-5.07</v>
      </c>
      <c r="CR306" s="1">
        <v>-5.0199999999999996</v>
      </c>
      <c r="CS306" s="1">
        <v>-5.17</v>
      </c>
      <c r="CT306" s="1">
        <v>-6.14</v>
      </c>
      <c r="CV306" s="1">
        <v>195203</v>
      </c>
      <c r="CW306" s="1">
        <v>1.32</v>
      </c>
      <c r="CX306" s="1">
        <v>3.57</v>
      </c>
      <c r="CY306" s="1">
        <v>2.86</v>
      </c>
      <c r="CZ306" s="1">
        <v>2.82</v>
      </c>
      <c r="DA306" s="1">
        <v>3.78</v>
      </c>
      <c r="DB306" s="1">
        <v>3.24</v>
      </c>
      <c r="DC306" s="1">
        <v>2.76</v>
      </c>
      <c r="DD306" s="1">
        <v>2.52</v>
      </c>
      <c r="DE306" s="1">
        <v>3.02</v>
      </c>
      <c r="DF306" s="1">
        <v>3.69</v>
      </c>
      <c r="DG306" s="1">
        <v>3.87</v>
      </c>
      <c r="DH306" s="1">
        <v>3.16</v>
      </c>
      <c r="DI306" s="1">
        <v>3.32</v>
      </c>
      <c r="DJ306" s="1">
        <v>2.4900000000000002</v>
      </c>
      <c r="DK306" s="1">
        <v>3.04</v>
      </c>
      <c r="DL306" s="1">
        <v>2.59</v>
      </c>
      <c r="DM306" s="1">
        <v>2.44</v>
      </c>
      <c r="DN306" s="1">
        <v>3.1</v>
      </c>
      <c r="DO306" s="1">
        <v>2.93</v>
      </c>
      <c r="DQ306" s="1">
        <v>195103</v>
      </c>
      <c r="DR306" s="1">
        <v>-99.99</v>
      </c>
      <c r="DS306" s="1">
        <v>-4.8899999999999997</v>
      </c>
      <c r="DT306" s="1">
        <v>-3.14</v>
      </c>
      <c r="DU306" s="1">
        <v>-2.2200000000000002</v>
      </c>
      <c r="DV306" s="1">
        <v>-5.09</v>
      </c>
      <c r="DW306" s="1">
        <v>-3.6</v>
      </c>
      <c r="DX306" s="1">
        <v>-3.31</v>
      </c>
      <c r="DY306" s="1">
        <v>-3.02</v>
      </c>
      <c r="DZ306" s="1">
        <v>-1.92</v>
      </c>
      <c r="EA306" s="1">
        <v>-6.51</v>
      </c>
      <c r="EB306" s="1">
        <v>-3.67</v>
      </c>
      <c r="EC306" s="1">
        <v>-4.5</v>
      </c>
      <c r="ED306" s="1">
        <v>-2.67</v>
      </c>
      <c r="EE306" s="1">
        <v>-2.74</v>
      </c>
      <c r="EF306" s="1">
        <v>-3.88</v>
      </c>
      <c r="EG306" s="1">
        <v>-3.23</v>
      </c>
      <c r="EH306" s="1">
        <v>-2.81</v>
      </c>
      <c r="EI306" s="1">
        <v>-2.29</v>
      </c>
      <c r="EJ306" s="1">
        <v>-1.55</v>
      </c>
      <c r="EL306">
        <v>195103</v>
      </c>
      <c r="EM306">
        <v>-2.15</v>
      </c>
      <c r="EN306">
        <v>-0.64</v>
      </c>
      <c r="EO306">
        <v>-4.22</v>
      </c>
      <c r="EP306">
        <v>0.11</v>
      </c>
      <c r="ER306" s="1">
        <v>195109</v>
      </c>
      <c r="ES306" s="1">
        <v>0.56000000000000005</v>
      </c>
      <c r="EU306" s="1">
        <v>195010</v>
      </c>
      <c r="EV306" s="1">
        <v>2.68</v>
      </c>
      <c r="EX306" s="1">
        <v>195509</v>
      </c>
      <c r="EY306" s="1">
        <v>0.2</v>
      </c>
      <c r="FA306" s="1">
        <v>195109</v>
      </c>
      <c r="FB306" s="1">
        <f>IF(ISERROR(VLOOKUP($FA306,MOM,LOOKUPS!C$12,0)*$FB$6+VLOOKUP($FA306,STREV,LOOKUPS!C$10,0)*$FC$6+VLOOKUP($FA306,LTREV,LOOKUPS!C$9,0)*$FD$6+VLOOKUP($FA306,CFP,LOOKUPS!C$6,0)*$FE$6+VLOOKUP($FA306,EP,LOOKUPS!C$8,0)*$FF$6+VLOOKUP($FA306,BM,LOOKUPS!C$5,0)*$FG$6+VLOOKUP($FA306,DIV,LOOKUPS!C$7,0)*$FH$6++VLOOKUP($FA306,SIZE,LOOKUPS!C$11,0)*$FI$6),"",VLOOKUP($FA306,MOM,LOOKUPS!C$12,0)*$FB$6+VLOOKUP($FA306,STREV,LOOKUPS!C$10,0)*$FC$6+VLOOKUP($FA306,LTREV,LOOKUPS!C$9,0)*$FD$6+VLOOKUP($FA306,CFP,LOOKUPS!C$6,0)*$FE$6+VLOOKUP($FA306,EP,LOOKUPS!C$8,0)*$FF$6+VLOOKUP($FA306,BM,LOOKUPS!C$5,0)*$FG$6+VLOOKUP($FA306,DIV,LOOKUPS!C$7,0)*$FH$6++VLOOKUP($FA306,SIZE,LOOKUPS!C$11,0)*$FI$6)</f>
        <v>0.84019999999999995</v>
      </c>
      <c r="FC306" s="1">
        <f>IF(ISERROR(VLOOKUP($FA306,MOM,LOOKUPS!D$12,0)*$FB$6+VLOOKUP($FA306,STREV,LOOKUPS!D$10,0)*$FC$6+VLOOKUP($FA306,LTREV,LOOKUPS!D$9,0)*$FD$6+VLOOKUP($FA306,CFP,LOOKUPS!D$6,0)*$FE$6+VLOOKUP($FA306,EP,LOOKUPS!D$8,0)*$FF$6+VLOOKUP($FA306,BM,LOOKUPS!D$5,0)*$FG$6+VLOOKUP($FA306,DIV,LOOKUPS!D$7,0)*$FH$6++VLOOKUP($FA306,SIZE,LOOKUPS!D$11,0)*$FI$6),"",VLOOKUP($FA306,MOM,LOOKUPS!D$12,0)*$FB$6+VLOOKUP($FA306,STREV,LOOKUPS!D$10,0)*$FC$6+VLOOKUP($FA306,LTREV,LOOKUPS!D$9,0)*$FD$6+VLOOKUP($FA306,CFP,LOOKUPS!D$6,0)*$FE$6+VLOOKUP($FA306,EP,LOOKUPS!D$8,0)*$FF$6+VLOOKUP($FA306,BM,LOOKUPS!D$5,0)*$FG$6+VLOOKUP($FA306,DIV,LOOKUPS!D$7,0)*$FH$6++VLOOKUP($FA306,SIZE,LOOKUPS!D$11,0)*$FI$6)</f>
        <v>2.2620999999999998</v>
      </c>
      <c r="FD306" s="1">
        <f>IF(ISERROR(VLOOKUP($FA306,MOM,LOOKUPS!E$12,0)*$FB$6+VLOOKUP($FA306,STREV,LOOKUPS!E$10,0)*$FC$6+VLOOKUP($FA306,LTREV,LOOKUPS!E$9,0)*$FD$6+VLOOKUP($FA306,CFP,LOOKUPS!E$6,0)*$FE$6+VLOOKUP($FA306,EP,LOOKUPS!E$8,0)*$FF$6+VLOOKUP($FA306,BM,LOOKUPS!E$5,0)*$FG$6+VLOOKUP($FA306,DIV,LOOKUPS!E$7,0)*$FH$6++VLOOKUP($FA306,SIZE,LOOKUPS!E$11,0)*$FI$6),"",VLOOKUP($FA306,MOM,LOOKUPS!E$12,0)*$FB$6+VLOOKUP($FA306,STREV,LOOKUPS!E$10,0)*$FC$6+VLOOKUP($FA306,LTREV,LOOKUPS!E$9,0)*$FD$6+VLOOKUP($FA306,CFP,LOOKUPS!E$6,0)*$FE$6+VLOOKUP($FA306,EP,LOOKUPS!E$8,0)*$FF$6+VLOOKUP($FA306,BM,LOOKUPS!E$5,0)*$FG$6+VLOOKUP($FA306,DIV,LOOKUPS!E$7,0)*$FH$6++VLOOKUP($FA306,SIZE,LOOKUPS!E$11,0)*$FI$6)</f>
        <v>1.9893000000000001</v>
      </c>
      <c r="FE306" s="1">
        <f>IF(ISERROR(VLOOKUP($FA306,MOM,LOOKUPS!F$12,0)*$FB$6+VLOOKUP($FA306,STREV,LOOKUPS!F$10,0)*$FC$6+VLOOKUP($FA306,LTREV,LOOKUPS!F$9,0)*$FD$6+VLOOKUP($FA306,CFP,LOOKUPS!F$6,0)*$FE$6+VLOOKUP($FA306,EP,LOOKUPS!F$8,0)*$FF$6+VLOOKUP($FA306,BM,LOOKUPS!F$5,0)*$FG$6+VLOOKUP($FA306,DIV,LOOKUPS!F$7,0)*$FH$6++VLOOKUP($FA306,SIZE,LOOKUPS!F$11,0)*$FI$6),"",VLOOKUP($FA306,MOM,LOOKUPS!F$12,0)*$FB$6+VLOOKUP($FA306,STREV,LOOKUPS!F$10,0)*$FC$6+VLOOKUP($FA306,LTREV,LOOKUPS!F$9,0)*$FD$6+VLOOKUP($FA306,CFP,LOOKUPS!F$6,0)*$FE$6+VLOOKUP($FA306,EP,LOOKUPS!F$8,0)*$FF$6+VLOOKUP($FA306,BM,LOOKUPS!F$5,0)*$FG$6+VLOOKUP($FA306,DIV,LOOKUPS!F$7,0)*$FH$6++VLOOKUP($FA306,SIZE,LOOKUPS!F$11,0)*$FI$6)</f>
        <v>2.2671000000000001</v>
      </c>
      <c r="FF306" s="1">
        <f>IF(ISERROR(VLOOKUP($FA306,MOM,LOOKUPS!G$12,0)*$FB$6+VLOOKUP($FA306,STREV,LOOKUPS!G$10,0)*$FC$6+VLOOKUP($FA306,LTREV,LOOKUPS!G$9,0)*$FD$6+VLOOKUP($FA306,CFP,LOOKUPS!G$6,0)*$FE$6+VLOOKUP($FA306,EP,LOOKUPS!G$8,0)*$FF$6+VLOOKUP($FA306,BM,LOOKUPS!G$5,0)*$FG$6+VLOOKUP($FA306,DIV,LOOKUPS!G$7,0)*$FH$6++VLOOKUP($FA306,SIZE,LOOKUPS!G$11,0)*$FI$6),"",VLOOKUP($FA306,MOM,LOOKUPS!G$12,0)*$FB$6+VLOOKUP($FA306,STREV,LOOKUPS!G$10,0)*$FC$6+VLOOKUP($FA306,LTREV,LOOKUPS!G$9,0)*$FD$6+VLOOKUP($FA306,CFP,LOOKUPS!G$6,0)*$FE$6+VLOOKUP($FA306,EP,LOOKUPS!G$8,0)*$FF$6+VLOOKUP($FA306,BM,LOOKUPS!G$5,0)*$FG$6+VLOOKUP($FA306,DIV,LOOKUPS!G$7,0)*$FH$6++VLOOKUP($FA306,SIZE,LOOKUPS!G$11,0)*$FI$6)</f>
        <v>2.2150000000000003</v>
      </c>
      <c r="FG306" s="1">
        <f>IF(ISERROR(VLOOKUP($FA306,MOM,LOOKUPS!H$12,0)*$FB$6+VLOOKUP($FA306,STREV,LOOKUPS!H$10,0)*$FC$6+VLOOKUP($FA306,LTREV,LOOKUPS!H$9,0)*$FD$6+VLOOKUP($FA306,CFP,LOOKUPS!H$6,0)*$FE$6+VLOOKUP($FA306,EP,LOOKUPS!H$8,0)*$FF$6+VLOOKUP($FA306,BM,LOOKUPS!H$5,0)*$FG$6+VLOOKUP($FA306,DIV,LOOKUPS!H$7,0)*$FH$6++VLOOKUP($FA306,SIZE,LOOKUPS!H$11,0)*$FI$6),"",VLOOKUP($FA306,MOM,LOOKUPS!H$12,0)*$FB$6+VLOOKUP($FA306,STREV,LOOKUPS!H$10,0)*$FC$6+VLOOKUP($FA306,LTREV,LOOKUPS!H$9,0)*$FD$6+VLOOKUP($FA306,CFP,LOOKUPS!H$6,0)*$FE$6+VLOOKUP($FA306,EP,LOOKUPS!H$8,0)*$FF$6+VLOOKUP($FA306,BM,LOOKUPS!H$5,0)*$FG$6+VLOOKUP($FA306,DIV,LOOKUPS!H$7,0)*$FH$6++VLOOKUP($FA306,SIZE,LOOKUPS!H$11,0)*$FI$6)</f>
        <v>2.2871999999999999</v>
      </c>
      <c r="FH306" s="1">
        <f>IF(ISERROR(VLOOKUP($FA306,MOM,LOOKUPS!I$12,0)*$FB$6+VLOOKUP($FA306,STREV,LOOKUPS!I$10,0)*$FC$6+VLOOKUP($FA306,LTREV,LOOKUPS!I$9,0)*$FD$6+VLOOKUP($FA306,CFP,LOOKUPS!I$6,0)*$FE$6+VLOOKUP($FA306,EP,LOOKUPS!I$8,0)*$FF$6+VLOOKUP($FA306,BM,LOOKUPS!I$5,0)*$FG$6+VLOOKUP($FA306,DIV,LOOKUPS!I$7,0)*$FH$6++VLOOKUP($FA306,SIZE,LOOKUPS!I$11,0)*$FI$6),"",VLOOKUP($FA306,MOM,LOOKUPS!I$12,0)*$FB$6+VLOOKUP($FA306,STREV,LOOKUPS!I$10,0)*$FC$6+VLOOKUP($FA306,LTREV,LOOKUPS!I$9,0)*$FD$6+VLOOKUP($FA306,CFP,LOOKUPS!I$6,0)*$FE$6+VLOOKUP($FA306,EP,LOOKUPS!I$8,0)*$FF$6+VLOOKUP($FA306,BM,LOOKUPS!I$5,0)*$FG$6+VLOOKUP($FA306,DIV,LOOKUPS!I$7,0)*$FH$6++VLOOKUP($FA306,SIZE,LOOKUPS!I$11,0)*$FI$6)</f>
        <v>2.2926000000000002</v>
      </c>
      <c r="FI306" s="1">
        <f>IF(ISERROR(VLOOKUP($FA306,MOM,LOOKUPS!J$12,0)*$FB$6+VLOOKUP($FA306,STREV,LOOKUPS!J$10,0)*$FC$6+VLOOKUP($FA306,LTREV,LOOKUPS!J$9,0)*$FD$6+VLOOKUP($FA306,CFP,LOOKUPS!J$6,0)*$FE$6+VLOOKUP($FA306,EP,LOOKUPS!J$8,0)*$FF$6+VLOOKUP($FA306,BM,LOOKUPS!J$5,0)*$FG$6+VLOOKUP($FA306,DIV,LOOKUPS!J$7,0)*$FH$6++VLOOKUP($FA306,SIZE,LOOKUPS!J$11,0)*$FI$6),"",VLOOKUP($FA306,MOM,LOOKUPS!J$12,0)*$FB$6+VLOOKUP($FA306,STREV,LOOKUPS!J$10,0)*$FC$6+VLOOKUP($FA306,LTREV,LOOKUPS!J$9,0)*$FD$6+VLOOKUP($FA306,CFP,LOOKUPS!J$6,0)*$FE$6+VLOOKUP($FA306,EP,LOOKUPS!J$8,0)*$FF$6+VLOOKUP($FA306,BM,LOOKUPS!J$5,0)*$FG$6+VLOOKUP($FA306,DIV,LOOKUPS!J$7,0)*$FH$6++VLOOKUP($FA306,SIZE,LOOKUPS!J$11,0)*$FI$6)</f>
        <v>2.8340000000000001</v>
      </c>
      <c r="FJ306" s="1">
        <f>IF(ISERROR(VLOOKUP($FA306,MOM,LOOKUPS!K$12,0)*$FB$6+VLOOKUP($FA306,STREV,LOOKUPS!K$10,0)*$FC$6+VLOOKUP($FA306,LTREV,LOOKUPS!K$9,0)*$FD$6+VLOOKUP($FA306,CFP,LOOKUPS!K$6,0)*$FE$6+VLOOKUP($FA306,EP,LOOKUPS!K$8,0)*$FF$6+VLOOKUP($FA306,BM,LOOKUPS!K$5,0)*$FG$6+VLOOKUP($FA306,DIV,LOOKUPS!K$7,0)*$FH$6++VLOOKUP($FA306,SIZE,LOOKUPS!K$11,0)*$FI$6),"",VLOOKUP($FA306,MOM,LOOKUPS!K$12,0)*$FB$6+VLOOKUP($FA306,STREV,LOOKUPS!K$10,0)*$FC$6+VLOOKUP($FA306,LTREV,LOOKUPS!K$9,0)*$FD$6+VLOOKUP($FA306,CFP,LOOKUPS!K$6,0)*$FE$6+VLOOKUP($FA306,EP,LOOKUPS!K$8,0)*$FF$6+VLOOKUP($FA306,BM,LOOKUPS!K$5,0)*$FG$6+VLOOKUP($FA306,DIV,LOOKUPS!K$7,0)*$FH$6++VLOOKUP($FA306,SIZE,LOOKUPS!K$11,0)*$FI$6)</f>
        <v>2.8009000000000004</v>
      </c>
      <c r="FK306" s="1">
        <f>IF(ISERROR(VLOOKUP($FA306,MOM,LOOKUPS!L$12,0)*$FB$6+VLOOKUP($FA306,STREV,LOOKUPS!L$10,0)*$FC$6+VLOOKUP($FA306,LTREV,LOOKUPS!L$9,0)*$FD$6+VLOOKUP($FA306,CFP,LOOKUPS!L$6,0)*$FE$6+VLOOKUP($FA306,EP,LOOKUPS!L$8,0)*$FF$6+VLOOKUP($FA306,BM,LOOKUPS!L$5,0)*$FG$6+VLOOKUP($FA306,DIV,LOOKUPS!L$7,0)*$FH$6++VLOOKUP($FA306,SIZE,LOOKUPS!L$11,0)*$FI$6),"",VLOOKUP($FA306,MOM,LOOKUPS!L$12,0)*$FB$6+VLOOKUP($FA306,STREV,LOOKUPS!L$10,0)*$FC$6+VLOOKUP($FA306,LTREV,LOOKUPS!L$9,0)*$FD$6+VLOOKUP($FA306,CFP,LOOKUPS!L$6,0)*$FE$6+VLOOKUP($FA306,EP,LOOKUPS!L$8,0)*$FF$6+VLOOKUP($FA306,BM,LOOKUPS!L$5,0)*$FG$6+VLOOKUP($FA306,DIV,LOOKUPS!L$7,0)*$FH$6++VLOOKUP($FA306,SIZE,LOOKUPS!L$11,0)*$FI$6)</f>
        <v>2.8932000000000002</v>
      </c>
    </row>
    <row r="307" spans="1:167" x14ac:dyDescent="0.3">
      <c r="A307" s="1">
        <v>195110</v>
      </c>
      <c r="B307" s="1">
        <v>-2.25</v>
      </c>
      <c r="C307" s="1">
        <v>-2.31</v>
      </c>
      <c r="D307" s="1">
        <v>-1.3</v>
      </c>
      <c r="E307" s="1">
        <v>-1.62</v>
      </c>
      <c r="F307" s="1">
        <v>-1.8</v>
      </c>
      <c r="G307" s="1">
        <v>-3.77</v>
      </c>
      <c r="H307" s="1">
        <v>-3.35</v>
      </c>
      <c r="I307" s="1">
        <v>-2.64</v>
      </c>
      <c r="J307" s="1">
        <v>-2.4900000000000002</v>
      </c>
      <c r="K307" s="1">
        <v>-2.74</v>
      </c>
      <c r="M307" s="1">
        <v>195011</v>
      </c>
      <c r="N307" s="1">
        <v>3.06</v>
      </c>
      <c r="O307" s="1">
        <v>2.48</v>
      </c>
      <c r="P307" s="1">
        <v>3.95</v>
      </c>
      <c r="Q307" s="1">
        <v>3.03</v>
      </c>
      <c r="R307" s="1">
        <v>3.1</v>
      </c>
      <c r="S307" s="1">
        <v>4.4400000000000004</v>
      </c>
      <c r="T307" s="1">
        <v>3.22</v>
      </c>
      <c r="U307" s="1">
        <v>2.89</v>
      </c>
      <c r="V307" s="1">
        <v>3.08</v>
      </c>
      <c r="W307" s="1">
        <v>2.64</v>
      </c>
      <c r="Y307" s="1">
        <v>195510</v>
      </c>
      <c r="Z307" s="1">
        <v>-3.63</v>
      </c>
      <c r="AA307" s="1">
        <v>-2.33</v>
      </c>
      <c r="AB307" s="1">
        <v>-0.83</v>
      </c>
      <c r="AC307" s="1">
        <v>-1.1499999999999999</v>
      </c>
      <c r="AD307" s="1">
        <v>-0.28000000000000003</v>
      </c>
      <c r="AE307" s="1">
        <v>-2.34</v>
      </c>
      <c r="AF307" s="1">
        <v>-0.23</v>
      </c>
      <c r="AG307" s="1">
        <v>-1.65</v>
      </c>
      <c r="AH307" s="1">
        <v>-2.04</v>
      </c>
      <c r="AI307" s="1">
        <v>-1.51</v>
      </c>
      <c r="AK307">
        <v>197604</v>
      </c>
      <c r="AL307">
        <v>-0.32</v>
      </c>
      <c r="AM307">
        <v>-1.48</v>
      </c>
      <c r="AN307">
        <v>-0.56000000000000005</v>
      </c>
      <c r="AO307">
        <v>-0.88</v>
      </c>
      <c r="AP307">
        <v>-1.77</v>
      </c>
      <c r="AQ307">
        <v>-0.72</v>
      </c>
      <c r="AR307">
        <v>-0.26</v>
      </c>
      <c r="AS307">
        <v>-0.98</v>
      </c>
      <c r="AT307">
        <v>-0.93</v>
      </c>
      <c r="AU307">
        <v>-1.95</v>
      </c>
      <c r="AV307">
        <v>-1.61</v>
      </c>
      <c r="AW307">
        <v>-0.94</v>
      </c>
      <c r="AX307">
        <v>-0.49</v>
      </c>
      <c r="AY307">
        <v>-0.33</v>
      </c>
      <c r="AZ307">
        <v>-0.2</v>
      </c>
      <c r="BA307">
        <v>-1.21</v>
      </c>
      <c r="BB307">
        <v>-0.76</v>
      </c>
      <c r="BC307">
        <v>-0.95</v>
      </c>
      <c r="BD307">
        <v>-0.91</v>
      </c>
      <c r="BF307" s="1">
        <v>197604</v>
      </c>
      <c r="BG307" s="1">
        <v>-0.17</v>
      </c>
      <c r="BH307" s="1">
        <v>-1.01</v>
      </c>
      <c r="BI307" s="1">
        <v>-0.7</v>
      </c>
      <c r="BJ307" s="1">
        <v>-1.17</v>
      </c>
      <c r="BK307" s="1">
        <v>-1.17</v>
      </c>
      <c r="BL307" s="1">
        <v>-0.79</v>
      </c>
      <c r="BM307" s="1">
        <v>-0.59</v>
      </c>
      <c r="BN307" s="1">
        <v>-0.63</v>
      </c>
      <c r="BO307" s="1">
        <v>-1.41</v>
      </c>
      <c r="BP307" s="1">
        <v>-1.21</v>
      </c>
      <c r="BQ307" s="1">
        <v>-1.1299999999999999</v>
      </c>
      <c r="BR307" s="1">
        <v>-0.67</v>
      </c>
      <c r="BS307" s="1">
        <v>-0.91</v>
      </c>
      <c r="BT307" s="1">
        <v>-0.62</v>
      </c>
      <c r="BU307" s="1">
        <v>-0.56999999999999995</v>
      </c>
      <c r="BV307" s="1">
        <v>-0.71</v>
      </c>
      <c r="BW307" s="1">
        <v>-0.56000000000000005</v>
      </c>
      <c r="BX307" s="1">
        <v>-1.78</v>
      </c>
      <c r="BY307" s="1">
        <v>-1.1399999999999999</v>
      </c>
      <c r="CA307" s="1">
        <v>195104</v>
      </c>
      <c r="CB307" s="1">
        <v>-10</v>
      </c>
      <c r="CC307" s="1">
        <v>3.06</v>
      </c>
      <c r="CD307" s="1">
        <v>3.96</v>
      </c>
      <c r="CE307" s="1">
        <v>5.58</v>
      </c>
      <c r="CF307" s="1">
        <v>3.29</v>
      </c>
      <c r="CG307" s="1">
        <v>3.26</v>
      </c>
      <c r="CH307" s="1">
        <v>4.1500000000000004</v>
      </c>
      <c r="CI307" s="1">
        <v>4.8600000000000003</v>
      </c>
      <c r="CJ307" s="1">
        <v>5.31</v>
      </c>
      <c r="CK307" s="1">
        <v>3.34</v>
      </c>
      <c r="CL307" s="1">
        <v>3.24</v>
      </c>
      <c r="CM307" s="1">
        <v>2.58</v>
      </c>
      <c r="CN307" s="1">
        <v>3.94</v>
      </c>
      <c r="CO307" s="1">
        <v>4.1900000000000004</v>
      </c>
      <c r="CP307" s="1">
        <v>4.1100000000000003</v>
      </c>
      <c r="CQ307" s="1">
        <v>3.59</v>
      </c>
      <c r="CR307" s="1">
        <v>6.12</v>
      </c>
      <c r="CS307" s="1">
        <v>5.0599999999999996</v>
      </c>
      <c r="CT307" s="1">
        <v>5.56</v>
      </c>
      <c r="CV307" s="1">
        <v>195204</v>
      </c>
      <c r="CW307" s="1">
        <v>-5.51</v>
      </c>
      <c r="CX307" s="1">
        <v>-5.51</v>
      </c>
      <c r="CY307" s="1">
        <v>-3.39</v>
      </c>
      <c r="CZ307" s="1">
        <v>-4.51</v>
      </c>
      <c r="DA307" s="1">
        <v>-6.03</v>
      </c>
      <c r="DB307" s="1">
        <v>-4.04</v>
      </c>
      <c r="DC307" s="1">
        <v>-3.39</v>
      </c>
      <c r="DD307" s="1">
        <v>-3.76</v>
      </c>
      <c r="DE307" s="1">
        <v>-4.5999999999999996</v>
      </c>
      <c r="DF307" s="1">
        <v>-6.43</v>
      </c>
      <c r="DG307" s="1">
        <v>-5.63</v>
      </c>
      <c r="DH307" s="1">
        <v>-4.4800000000000004</v>
      </c>
      <c r="DI307" s="1">
        <v>-3.6</v>
      </c>
      <c r="DJ307" s="1">
        <v>-3.62</v>
      </c>
      <c r="DK307" s="1">
        <v>-3.14</v>
      </c>
      <c r="DL307" s="1">
        <v>-3.19</v>
      </c>
      <c r="DM307" s="1">
        <v>-4.33</v>
      </c>
      <c r="DN307" s="1">
        <v>-4.25</v>
      </c>
      <c r="DO307" s="1">
        <v>-4.95</v>
      </c>
      <c r="DQ307" s="1">
        <v>195104</v>
      </c>
      <c r="DR307" s="1">
        <v>-99.99</v>
      </c>
      <c r="DS307" s="1">
        <v>3.74</v>
      </c>
      <c r="DT307" s="1">
        <v>4.12</v>
      </c>
      <c r="DU307" s="1">
        <v>4.2699999999999996</v>
      </c>
      <c r="DV307" s="1">
        <v>3.59</v>
      </c>
      <c r="DW307" s="1">
        <v>4.08</v>
      </c>
      <c r="DX307" s="1">
        <v>4.01</v>
      </c>
      <c r="DY307" s="1">
        <v>4.34</v>
      </c>
      <c r="DZ307" s="1">
        <v>4.2300000000000004</v>
      </c>
      <c r="EA307" s="1">
        <v>3.16</v>
      </c>
      <c r="EB307" s="1">
        <v>4.01</v>
      </c>
      <c r="EC307" s="1">
        <v>4.04</v>
      </c>
      <c r="ED307" s="1">
        <v>4.13</v>
      </c>
      <c r="EE307" s="1">
        <v>4.33</v>
      </c>
      <c r="EF307" s="1">
        <v>3.7</v>
      </c>
      <c r="EG307" s="1">
        <v>4.32</v>
      </c>
      <c r="EH307" s="1">
        <v>4.3499999999999996</v>
      </c>
      <c r="EI307" s="1">
        <v>3.94</v>
      </c>
      <c r="EJ307" s="1">
        <v>4.51</v>
      </c>
      <c r="EL307">
        <v>195104</v>
      </c>
      <c r="EM307">
        <v>4.8600000000000003</v>
      </c>
      <c r="EN307">
        <v>-1.49</v>
      </c>
      <c r="EO307">
        <v>3.28</v>
      </c>
      <c r="EP307">
        <v>0.13</v>
      </c>
      <c r="ER307" s="1">
        <v>195110</v>
      </c>
      <c r="ES307" s="1">
        <v>-0.31</v>
      </c>
      <c r="EU307" s="1">
        <v>195011</v>
      </c>
      <c r="EV307" s="1">
        <v>1</v>
      </c>
      <c r="EX307" s="1">
        <v>195510</v>
      </c>
      <c r="EY307" s="1">
        <v>0.01</v>
      </c>
      <c r="FA307" s="1">
        <v>195110</v>
      </c>
      <c r="FB307" s="1">
        <f>IF(ISERROR(VLOOKUP($FA307,MOM,LOOKUPS!C$12,0)*$FB$6+VLOOKUP($FA307,STREV,LOOKUPS!C$10,0)*$FC$6+VLOOKUP($FA307,LTREV,LOOKUPS!C$9,0)*$FD$6+VLOOKUP($FA307,CFP,LOOKUPS!C$6,0)*$FE$6+VLOOKUP($FA307,EP,LOOKUPS!C$8,0)*$FF$6+VLOOKUP($FA307,BM,LOOKUPS!C$5,0)*$FG$6+VLOOKUP($FA307,DIV,LOOKUPS!C$7,0)*$FH$6++VLOOKUP($FA307,SIZE,LOOKUPS!C$11,0)*$FI$6),"",VLOOKUP($FA307,MOM,LOOKUPS!C$12,0)*$FB$6+VLOOKUP($FA307,STREV,LOOKUPS!C$10,0)*$FC$6+VLOOKUP($FA307,LTREV,LOOKUPS!C$9,0)*$FD$6+VLOOKUP($FA307,CFP,LOOKUPS!C$6,0)*$FE$6+VLOOKUP($FA307,EP,LOOKUPS!C$8,0)*$FF$6+VLOOKUP($FA307,BM,LOOKUPS!C$5,0)*$FG$6+VLOOKUP($FA307,DIV,LOOKUPS!C$7,0)*$FH$6++VLOOKUP($FA307,SIZE,LOOKUPS!C$11,0)*$FI$6)</f>
        <v>-3.1600999999999999</v>
      </c>
      <c r="FC307" s="1">
        <f>IF(ISERROR(VLOOKUP($FA307,MOM,LOOKUPS!D$12,0)*$FB$6+VLOOKUP($FA307,STREV,LOOKUPS!D$10,0)*$FC$6+VLOOKUP($FA307,LTREV,LOOKUPS!D$9,0)*$FD$6+VLOOKUP($FA307,CFP,LOOKUPS!D$6,0)*$FE$6+VLOOKUP($FA307,EP,LOOKUPS!D$8,0)*$FF$6+VLOOKUP($FA307,BM,LOOKUPS!D$5,0)*$FG$6+VLOOKUP($FA307,DIV,LOOKUPS!D$7,0)*$FH$6++VLOOKUP($FA307,SIZE,LOOKUPS!D$11,0)*$FI$6),"",VLOOKUP($FA307,MOM,LOOKUPS!D$12,0)*$FB$6+VLOOKUP($FA307,STREV,LOOKUPS!D$10,0)*$FC$6+VLOOKUP($FA307,LTREV,LOOKUPS!D$9,0)*$FD$6+VLOOKUP($FA307,CFP,LOOKUPS!D$6,0)*$FE$6+VLOOKUP($FA307,EP,LOOKUPS!D$8,0)*$FF$6+VLOOKUP($FA307,BM,LOOKUPS!D$5,0)*$FG$6+VLOOKUP($FA307,DIV,LOOKUPS!D$7,0)*$FH$6++VLOOKUP($FA307,SIZE,LOOKUPS!D$11,0)*$FI$6)</f>
        <v>-2.573</v>
      </c>
      <c r="FD307" s="1">
        <f>IF(ISERROR(VLOOKUP($FA307,MOM,LOOKUPS!E$12,0)*$FB$6+VLOOKUP($FA307,STREV,LOOKUPS!E$10,0)*$FC$6+VLOOKUP($FA307,LTREV,LOOKUPS!E$9,0)*$FD$6+VLOOKUP($FA307,CFP,LOOKUPS!E$6,0)*$FE$6+VLOOKUP($FA307,EP,LOOKUPS!E$8,0)*$FF$6+VLOOKUP($FA307,BM,LOOKUPS!E$5,0)*$FG$6+VLOOKUP($FA307,DIV,LOOKUPS!E$7,0)*$FH$6++VLOOKUP($FA307,SIZE,LOOKUPS!E$11,0)*$FI$6),"",VLOOKUP($FA307,MOM,LOOKUPS!E$12,0)*$FB$6+VLOOKUP($FA307,STREV,LOOKUPS!E$10,0)*$FC$6+VLOOKUP($FA307,LTREV,LOOKUPS!E$9,0)*$FD$6+VLOOKUP($FA307,CFP,LOOKUPS!E$6,0)*$FE$6+VLOOKUP($FA307,EP,LOOKUPS!E$8,0)*$FF$6+VLOOKUP($FA307,BM,LOOKUPS!E$5,0)*$FG$6+VLOOKUP($FA307,DIV,LOOKUPS!E$7,0)*$FH$6++VLOOKUP($FA307,SIZE,LOOKUPS!E$11,0)*$FI$6)</f>
        <v>-2.3766000000000003</v>
      </c>
      <c r="FE307" s="1">
        <f>IF(ISERROR(VLOOKUP($FA307,MOM,LOOKUPS!F$12,0)*$FB$6+VLOOKUP($FA307,STREV,LOOKUPS!F$10,0)*$FC$6+VLOOKUP($FA307,LTREV,LOOKUPS!F$9,0)*$FD$6+VLOOKUP($FA307,CFP,LOOKUPS!F$6,0)*$FE$6+VLOOKUP($FA307,EP,LOOKUPS!F$8,0)*$FF$6+VLOOKUP($FA307,BM,LOOKUPS!F$5,0)*$FG$6+VLOOKUP($FA307,DIV,LOOKUPS!F$7,0)*$FH$6++VLOOKUP($FA307,SIZE,LOOKUPS!F$11,0)*$FI$6),"",VLOOKUP($FA307,MOM,LOOKUPS!F$12,0)*$FB$6+VLOOKUP($FA307,STREV,LOOKUPS!F$10,0)*$FC$6+VLOOKUP($FA307,LTREV,LOOKUPS!F$9,0)*$FD$6+VLOOKUP($FA307,CFP,LOOKUPS!F$6,0)*$FE$6+VLOOKUP($FA307,EP,LOOKUPS!F$8,0)*$FF$6+VLOOKUP($FA307,BM,LOOKUPS!F$5,0)*$FG$6+VLOOKUP($FA307,DIV,LOOKUPS!F$7,0)*$FH$6++VLOOKUP($FA307,SIZE,LOOKUPS!F$11,0)*$FI$6)</f>
        <v>-2.2114000000000003</v>
      </c>
      <c r="FF307" s="1">
        <f>IF(ISERROR(VLOOKUP($FA307,MOM,LOOKUPS!G$12,0)*$FB$6+VLOOKUP($FA307,STREV,LOOKUPS!G$10,0)*$FC$6+VLOOKUP($FA307,LTREV,LOOKUPS!G$9,0)*$FD$6+VLOOKUP($FA307,CFP,LOOKUPS!G$6,0)*$FE$6+VLOOKUP($FA307,EP,LOOKUPS!G$8,0)*$FF$6+VLOOKUP($FA307,BM,LOOKUPS!G$5,0)*$FG$6+VLOOKUP($FA307,DIV,LOOKUPS!G$7,0)*$FH$6++VLOOKUP($FA307,SIZE,LOOKUPS!G$11,0)*$FI$6),"",VLOOKUP($FA307,MOM,LOOKUPS!G$12,0)*$FB$6+VLOOKUP($FA307,STREV,LOOKUPS!G$10,0)*$FC$6+VLOOKUP($FA307,LTREV,LOOKUPS!G$9,0)*$FD$6+VLOOKUP($FA307,CFP,LOOKUPS!G$6,0)*$FE$6+VLOOKUP($FA307,EP,LOOKUPS!G$8,0)*$FF$6+VLOOKUP($FA307,BM,LOOKUPS!G$5,0)*$FG$6+VLOOKUP($FA307,DIV,LOOKUPS!G$7,0)*$FH$6++VLOOKUP($FA307,SIZE,LOOKUPS!G$11,0)*$FI$6)</f>
        <v>-2.1240000000000001</v>
      </c>
      <c r="FG307" s="1">
        <f>IF(ISERROR(VLOOKUP($FA307,MOM,LOOKUPS!H$12,0)*$FB$6+VLOOKUP($FA307,STREV,LOOKUPS!H$10,0)*$FC$6+VLOOKUP($FA307,LTREV,LOOKUPS!H$9,0)*$FD$6+VLOOKUP($FA307,CFP,LOOKUPS!H$6,0)*$FE$6+VLOOKUP($FA307,EP,LOOKUPS!H$8,0)*$FF$6+VLOOKUP($FA307,BM,LOOKUPS!H$5,0)*$FG$6+VLOOKUP($FA307,DIV,LOOKUPS!H$7,0)*$FH$6++VLOOKUP($FA307,SIZE,LOOKUPS!H$11,0)*$FI$6),"",VLOOKUP($FA307,MOM,LOOKUPS!H$12,0)*$FB$6+VLOOKUP($FA307,STREV,LOOKUPS!H$10,0)*$FC$6+VLOOKUP($FA307,LTREV,LOOKUPS!H$9,0)*$FD$6+VLOOKUP($FA307,CFP,LOOKUPS!H$6,0)*$FE$6+VLOOKUP($FA307,EP,LOOKUPS!H$8,0)*$FF$6+VLOOKUP($FA307,BM,LOOKUPS!H$5,0)*$FG$6+VLOOKUP($FA307,DIV,LOOKUPS!H$7,0)*$FH$6++VLOOKUP($FA307,SIZE,LOOKUPS!H$11,0)*$FI$6)</f>
        <v>-2.673</v>
      </c>
      <c r="FH307" s="1">
        <f>IF(ISERROR(VLOOKUP($FA307,MOM,LOOKUPS!I$12,0)*$FB$6+VLOOKUP($FA307,STREV,LOOKUPS!I$10,0)*$FC$6+VLOOKUP($FA307,LTREV,LOOKUPS!I$9,0)*$FD$6+VLOOKUP($FA307,CFP,LOOKUPS!I$6,0)*$FE$6+VLOOKUP($FA307,EP,LOOKUPS!I$8,0)*$FF$6+VLOOKUP($FA307,BM,LOOKUPS!I$5,0)*$FG$6+VLOOKUP($FA307,DIV,LOOKUPS!I$7,0)*$FH$6++VLOOKUP($FA307,SIZE,LOOKUPS!I$11,0)*$FI$6),"",VLOOKUP($FA307,MOM,LOOKUPS!I$12,0)*$FB$6+VLOOKUP($FA307,STREV,LOOKUPS!I$10,0)*$FC$6+VLOOKUP($FA307,LTREV,LOOKUPS!I$9,0)*$FD$6+VLOOKUP($FA307,CFP,LOOKUPS!I$6,0)*$FE$6+VLOOKUP($FA307,EP,LOOKUPS!I$8,0)*$FF$6+VLOOKUP($FA307,BM,LOOKUPS!I$5,0)*$FG$6+VLOOKUP($FA307,DIV,LOOKUPS!I$7,0)*$FH$6++VLOOKUP($FA307,SIZE,LOOKUPS!I$11,0)*$FI$6)</f>
        <v>-2.2557</v>
      </c>
      <c r="FI307" s="1">
        <f>IF(ISERROR(VLOOKUP($FA307,MOM,LOOKUPS!J$12,0)*$FB$6+VLOOKUP($FA307,STREV,LOOKUPS!J$10,0)*$FC$6+VLOOKUP($FA307,LTREV,LOOKUPS!J$9,0)*$FD$6+VLOOKUP($FA307,CFP,LOOKUPS!J$6,0)*$FE$6+VLOOKUP($FA307,EP,LOOKUPS!J$8,0)*$FF$6+VLOOKUP($FA307,BM,LOOKUPS!J$5,0)*$FG$6+VLOOKUP($FA307,DIV,LOOKUPS!J$7,0)*$FH$6++VLOOKUP($FA307,SIZE,LOOKUPS!J$11,0)*$FI$6),"",VLOOKUP($FA307,MOM,LOOKUPS!J$12,0)*$FB$6+VLOOKUP($FA307,STREV,LOOKUPS!J$10,0)*$FC$6+VLOOKUP($FA307,LTREV,LOOKUPS!J$9,0)*$FD$6+VLOOKUP($FA307,CFP,LOOKUPS!J$6,0)*$FE$6+VLOOKUP($FA307,EP,LOOKUPS!J$8,0)*$FF$6+VLOOKUP($FA307,BM,LOOKUPS!J$5,0)*$FG$6+VLOOKUP($FA307,DIV,LOOKUPS!J$7,0)*$FH$6++VLOOKUP($FA307,SIZE,LOOKUPS!J$11,0)*$FI$6)</f>
        <v>-2.2382000000000004</v>
      </c>
      <c r="FJ307" s="1">
        <f>IF(ISERROR(VLOOKUP($FA307,MOM,LOOKUPS!K$12,0)*$FB$6+VLOOKUP($FA307,STREV,LOOKUPS!K$10,0)*$FC$6+VLOOKUP($FA307,LTREV,LOOKUPS!K$9,0)*$FD$6+VLOOKUP($FA307,CFP,LOOKUPS!K$6,0)*$FE$6+VLOOKUP($FA307,EP,LOOKUPS!K$8,0)*$FF$6+VLOOKUP($FA307,BM,LOOKUPS!K$5,0)*$FG$6+VLOOKUP($FA307,DIV,LOOKUPS!K$7,0)*$FH$6++VLOOKUP($FA307,SIZE,LOOKUPS!K$11,0)*$FI$6),"",VLOOKUP($FA307,MOM,LOOKUPS!K$12,0)*$FB$6+VLOOKUP($FA307,STREV,LOOKUPS!K$10,0)*$FC$6+VLOOKUP($FA307,LTREV,LOOKUPS!K$9,0)*$FD$6+VLOOKUP($FA307,CFP,LOOKUPS!K$6,0)*$FE$6+VLOOKUP($FA307,EP,LOOKUPS!K$8,0)*$FF$6+VLOOKUP($FA307,BM,LOOKUPS!K$5,0)*$FG$6+VLOOKUP($FA307,DIV,LOOKUPS!K$7,0)*$FH$6++VLOOKUP($FA307,SIZE,LOOKUPS!K$11,0)*$FI$6)</f>
        <v>-2.1667000000000001</v>
      </c>
      <c r="FK307" s="1">
        <f>IF(ISERROR(VLOOKUP($FA307,MOM,LOOKUPS!L$12,0)*$FB$6+VLOOKUP($FA307,STREV,LOOKUPS!L$10,0)*$FC$6+VLOOKUP($FA307,LTREV,LOOKUPS!L$9,0)*$FD$6+VLOOKUP($FA307,CFP,LOOKUPS!L$6,0)*$FE$6+VLOOKUP($FA307,EP,LOOKUPS!L$8,0)*$FF$6+VLOOKUP($FA307,BM,LOOKUPS!L$5,0)*$FG$6+VLOOKUP($FA307,DIV,LOOKUPS!L$7,0)*$FH$6++VLOOKUP($FA307,SIZE,LOOKUPS!L$11,0)*$FI$6),"",VLOOKUP($FA307,MOM,LOOKUPS!L$12,0)*$FB$6+VLOOKUP($FA307,STREV,LOOKUPS!L$10,0)*$FC$6+VLOOKUP($FA307,LTREV,LOOKUPS!L$9,0)*$FD$6+VLOOKUP($FA307,CFP,LOOKUPS!L$6,0)*$FE$6+VLOOKUP($FA307,EP,LOOKUPS!L$8,0)*$FF$6+VLOOKUP($FA307,BM,LOOKUPS!L$5,0)*$FG$6+VLOOKUP($FA307,DIV,LOOKUPS!L$7,0)*$FH$6++VLOOKUP($FA307,SIZE,LOOKUPS!L$11,0)*$FI$6)</f>
        <v>-2.5818000000000003</v>
      </c>
    </row>
    <row r="308" spans="1:167" x14ac:dyDescent="0.3">
      <c r="A308" s="1">
        <v>195111</v>
      </c>
      <c r="B308" s="1">
        <v>-0.44</v>
      </c>
      <c r="C308" s="1">
        <v>0.48</v>
      </c>
      <c r="D308" s="1">
        <v>0.14000000000000001</v>
      </c>
      <c r="E308" s="1">
        <v>0.95</v>
      </c>
      <c r="F308" s="1">
        <v>0.83</v>
      </c>
      <c r="G308" s="1">
        <v>0.8</v>
      </c>
      <c r="H308" s="1">
        <v>1.51</v>
      </c>
      <c r="I308" s="1">
        <v>1.19</v>
      </c>
      <c r="J308" s="1">
        <v>1.5</v>
      </c>
      <c r="K308" s="1">
        <v>0.7</v>
      </c>
      <c r="M308" s="1">
        <v>195012</v>
      </c>
      <c r="N308" s="1">
        <v>7.84</v>
      </c>
      <c r="O308" s="1">
        <v>6.35</v>
      </c>
      <c r="P308" s="1">
        <v>5.54</v>
      </c>
      <c r="Q308" s="1">
        <v>6.25</v>
      </c>
      <c r="R308" s="1">
        <v>7.55</v>
      </c>
      <c r="S308" s="1">
        <v>8.56</v>
      </c>
      <c r="T308" s="1">
        <v>8.93</v>
      </c>
      <c r="U308" s="1">
        <v>9.9600000000000009</v>
      </c>
      <c r="V308" s="1">
        <v>11.08</v>
      </c>
      <c r="W308" s="1">
        <v>12.39</v>
      </c>
      <c r="Y308" s="1">
        <v>195511</v>
      </c>
      <c r="Z308" s="1">
        <v>2.94</v>
      </c>
      <c r="AA308" s="1">
        <v>4.46</v>
      </c>
      <c r="AB308" s="1">
        <v>4.76</v>
      </c>
      <c r="AC308" s="1">
        <v>4.63</v>
      </c>
      <c r="AD308" s="1">
        <v>4.93</v>
      </c>
      <c r="AE308" s="1">
        <v>5.08</v>
      </c>
      <c r="AF308" s="1">
        <v>5.3</v>
      </c>
      <c r="AG308" s="1">
        <v>6.28</v>
      </c>
      <c r="AH308" s="1">
        <v>7.82</v>
      </c>
      <c r="AI308" s="1">
        <v>7.33</v>
      </c>
      <c r="AK308">
        <v>197605</v>
      </c>
      <c r="AL308">
        <v>-5.54</v>
      </c>
      <c r="AM308">
        <v>-1.98</v>
      </c>
      <c r="AN308">
        <v>-1.56</v>
      </c>
      <c r="AO308">
        <v>-2.38</v>
      </c>
      <c r="AP308">
        <v>-2.2400000000000002</v>
      </c>
      <c r="AQ308">
        <v>-1.07</v>
      </c>
      <c r="AR308">
        <v>-1.91</v>
      </c>
      <c r="AS308">
        <v>-1.77</v>
      </c>
      <c r="AT308">
        <v>-2.61</v>
      </c>
      <c r="AU308">
        <v>-2.44</v>
      </c>
      <c r="AV308">
        <v>-2.06</v>
      </c>
      <c r="AW308">
        <v>-1.49</v>
      </c>
      <c r="AX308">
        <v>-0.6</v>
      </c>
      <c r="AY308">
        <v>-1.58</v>
      </c>
      <c r="AZ308">
        <v>-2.2000000000000002</v>
      </c>
      <c r="BA308">
        <v>-1.87</v>
      </c>
      <c r="BB308">
        <v>-1.68</v>
      </c>
      <c r="BC308">
        <v>-3.03</v>
      </c>
      <c r="BD308">
        <v>-2.2799999999999998</v>
      </c>
      <c r="BF308" s="1">
        <v>197605</v>
      </c>
      <c r="BG308" s="1">
        <v>-5.09</v>
      </c>
      <c r="BH308" s="1">
        <v>-2.11</v>
      </c>
      <c r="BI308" s="1">
        <v>-1.67</v>
      </c>
      <c r="BJ308" s="1">
        <v>-2.21</v>
      </c>
      <c r="BK308" s="1">
        <v>-2.36</v>
      </c>
      <c r="BL308" s="1">
        <v>-1.51</v>
      </c>
      <c r="BM308" s="1">
        <v>-1.46</v>
      </c>
      <c r="BN308" s="1">
        <v>-2.1800000000000002</v>
      </c>
      <c r="BO308" s="1">
        <v>-2.25</v>
      </c>
      <c r="BP308" s="1">
        <v>-2.7</v>
      </c>
      <c r="BQ308" s="1">
        <v>-1.99</v>
      </c>
      <c r="BR308" s="1">
        <v>-1.57</v>
      </c>
      <c r="BS308" s="1">
        <v>-1.45</v>
      </c>
      <c r="BT308" s="1">
        <v>-1.76</v>
      </c>
      <c r="BU308" s="1">
        <v>-1.21</v>
      </c>
      <c r="BV308" s="1">
        <v>-2.2599999999999998</v>
      </c>
      <c r="BW308" s="1">
        <v>-2.1</v>
      </c>
      <c r="BX308" s="1">
        <v>-2.1800000000000002</v>
      </c>
      <c r="BY308" s="1">
        <v>-2.29</v>
      </c>
      <c r="CA308" s="1">
        <v>195105</v>
      </c>
      <c r="CB308" s="1">
        <v>-2.78</v>
      </c>
      <c r="CC308" s="1">
        <v>-1.92</v>
      </c>
      <c r="CD308" s="1">
        <v>-2.2200000000000002</v>
      </c>
      <c r="CE308" s="1">
        <v>-3.31</v>
      </c>
      <c r="CF308" s="1">
        <v>-1.97</v>
      </c>
      <c r="CG308" s="1">
        <v>-1.82</v>
      </c>
      <c r="CH308" s="1">
        <v>-1.9</v>
      </c>
      <c r="CI308" s="1">
        <v>-3.05</v>
      </c>
      <c r="CJ308" s="1">
        <v>-3.55</v>
      </c>
      <c r="CK308" s="1">
        <v>-2.23</v>
      </c>
      <c r="CL308" s="1">
        <v>-1.7</v>
      </c>
      <c r="CM308" s="1">
        <v>-1.82</v>
      </c>
      <c r="CN308" s="1">
        <v>-1.82</v>
      </c>
      <c r="CO308" s="1">
        <v>-2.09</v>
      </c>
      <c r="CP308" s="1">
        <v>-1.72</v>
      </c>
      <c r="CQ308" s="1">
        <v>-3.28</v>
      </c>
      <c r="CR308" s="1">
        <v>-2.82</v>
      </c>
      <c r="CS308" s="1">
        <v>-3.5</v>
      </c>
      <c r="CT308" s="1">
        <v>-3.6</v>
      </c>
      <c r="CV308" s="1">
        <v>195205</v>
      </c>
      <c r="CW308" s="1">
        <v>0.84</v>
      </c>
      <c r="CX308" s="1">
        <v>2.75</v>
      </c>
      <c r="CY308" s="1">
        <v>2.4300000000000002</v>
      </c>
      <c r="CZ308" s="1">
        <v>2.4900000000000002</v>
      </c>
      <c r="DA308" s="1">
        <v>2.77</v>
      </c>
      <c r="DB308" s="1">
        <v>2.58</v>
      </c>
      <c r="DC308" s="1">
        <v>2.4900000000000002</v>
      </c>
      <c r="DD308" s="1">
        <v>2.25</v>
      </c>
      <c r="DE308" s="1">
        <v>2.63</v>
      </c>
      <c r="DF308" s="1">
        <v>2.58</v>
      </c>
      <c r="DG308" s="1">
        <v>2.96</v>
      </c>
      <c r="DH308" s="1">
        <v>2.7</v>
      </c>
      <c r="DI308" s="1">
        <v>2.46</v>
      </c>
      <c r="DJ308" s="1">
        <v>2.58</v>
      </c>
      <c r="DK308" s="1">
        <v>2.4</v>
      </c>
      <c r="DL308" s="1">
        <v>2.29</v>
      </c>
      <c r="DM308" s="1">
        <v>2.2200000000000002</v>
      </c>
      <c r="DN308" s="1">
        <v>2.36</v>
      </c>
      <c r="DO308" s="1">
        <v>2.91</v>
      </c>
      <c r="DQ308" s="1">
        <v>195105</v>
      </c>
      <c r="DR308" s="1">
        <v>-99.99</v>
      </c>
      <c r="DS308" s="1">
        <v>-3.48</v>
      </c>
      <c r="DT308" s="1">
        <v>-2.1800000000000002</v>
      </c>
      <c r="DU308" s="1">
        <v>-1.9</v>
      </c>
      <c r="DV308" s="1">
        <v>-4.0199999999999996</v>
      </c>
      <c r="DW308" s="1">
        <v>-2.73</v>
      </c>
      <c r="DX308" s="1">
        <v>-2.06</v>
      </c>
      <c r="DY308" s="1">
        <v>-1.93</v>
      </c>
      <c r="DZ308" s="1">
        <v>-1.69</v>
      </c>
      <c r="EA308" s="1">
        <v>-3.51</v>
      </c>
      <c r="EB308" s="1">
        <v>-4.5199999999999996</v>
      </c>
      <c r="EC308" s="1">
        <v>-2.41</v>
      </c>
      <c r="ED308" s="1">
        <v>-3.07</v>
      </c>
      <c r="EE308" s="1">
        <v>-1.76</v>
      </c>
      <c r="EF308" s="1">
        <v>-2.36</v>
      </c>
      <c r="EG308" s="1">
        <v>-1.54</v>
      </c>
      <c r="EH308" s="1">
        <v>-2.31</v>
      </c>
      <c r="EI308" s="1">
        <v>-1.17</v>
      </c>
      <c r="EJ308" s="1">
        <v>-2.2000000000000002</v>
      </c>
      <c r="EL308">
        <v>195105</v>
      </c>
      <c r="EM308">
        <v>-2.34</v>
      </c>
      <c r="EN308">
        <v>-0.01</v>
      </c>
      <c r="EO308">
        <v>-1.33</v>
      </c>
      <c r="EP308">
        <v>0.12</v>
      </c>
      <c r="ER308" s="1">
        <v>195111</v>
      </c>
      <c r="ES308" s="1">
        <v>0.63</v>
      </c>
      <c r="EU308" s="1">
        <v>195012</v>
      </c>
      <c r="EV308" s="1">
        <v>-5.7</v>
      </c>
      <c r="EX308" s="1">
        <v>195511</v>
      </c>
      <c r="EY308" s="1">
        <v>-3</v>
      </c>
      <c r="FA308" s="1">
        <v>195111</v>
      </c>
      <c r="FB308" s="1">
        <f>IF(ISERROR(VLOOKUP($FA308,MOM,LOOKUPS!C$12,0)*$FB$6+VLOOKUP($FA308,STREV,LOOKUPS!C$10,0)*$FC$6+VLOOKUP($FA308,LTREV,LOOKUPS!C$9,0)*$FD$6+VLOOKUP($FA308,CFP,LOOKUPS!C$6,0)*$FE$6+VLOOKUP($FA308,EP,LOOKUPS!C$8,0)*$FF$6+VLOOKUP($FA308,BM,LOOKUPS!C$5,0)*$FG$6+VLOOKUP($FA308,DIV,LOOKUPS!C$7,0)*$FH$6++VLOOKUP($FA308,SIZE,LOOKUPS!C$11,0)*$FI$6),"",VLOOKUP($FA308,MOM,LOOKUPS!C$12,0)*$FB$6+VLOOKUP($FA308,STREV,LOOKUPS!C$10,0)*$FC$6+VLOOKUP($FA308,LTREV,LOOKUPS!C$9,0)*$FD$6+VLOOKUP($FA308,CFP,LOOKUPS!C$6,0)*$FE$6+VLOOKUP($FA308,EP,LOOKUPS!C$8,0)*$FF$6+VLOOKUP($FA308,BM,LOOKUPS!C$5,0)*$FG$6+VLOOKUP($FA308,DIV,LOOKUPS!C$7,0)*$FH$6++VLOOKUP($FA308,SIZE,LOOKUPS!C$11,0)*$FI$6)</f>
        <v>-0.2329</v>
      </c>
      <c r="FC308" s="1">
        <f>IF(ISERROR(VLOOKUP($FA308,MOM,LOOKUPS!D$12,0)*$FB$6+VLOOKUP($FA308,STREV,LOOKUPS!D$10,0)*$FC$6+VLOOKUP($FA308,LTREV,LOOKUPS!D$9,0)*$FD$6+VLOOKUP($FA308,CFP,LOOKUPS!D$6,0)*$FE$6+VLOOKUP($FA308,EP,LOOKUPS!D$8,0)*$FF$6+VLOOKUP($FA308,BM,LOOKUPS!D$5,0)*$FG$6+VLOOKUP($FA308,DIV,LOOKUPS!D$7,0)*$FH$6++VLOOKUP($FA308,SIZE,LOOKUPS!D$11,0)*$FI$6),"",VLOOKUP($FA308,MOM,LOOKUPS!D$12,0)*$FB$6+VLOOKUP($FA308,STREV,LOOKUPS!D$10,0)*$FC$6+VLOOKUP($FA308,LTREV,LOOKUPS!D$9,0)*$FD$6+VLOOKUP($FA308,CFP,LOOKUPS!D$6,0)*$FE$6+VLOOKUP($FA308,EP,LOOKUPS!D$8,0)*$FF$6+VLOOKUP($FA308,BM,LOOKUPS!D$5,0)*$FG$6+VLOOKUP($FA308,DIV,LOOKUPS!D$7,0)*$FH$6++VLOOKUP($FA308,SIZE,LOOKUPS!D$11,0)*$FI$6)</f>
        <v>0.6169</v>
      </c>
      <c r="FD308" s="1">
        <f>IF(ISERROR(VLOOKUP($FA308,MOM,LOOKUPS!E$12,0)*$FB$6+VLOOKUP($FA308,STREV,LOOKUPS!E$10,0)*$FC$6+VLOOKUP($FA308,LTREV,LOOKUPS!E$9,0)*$FD$6+VLOOKUP($FA308,CFP,LOOKUPS!E$6,0)*$FE$6+VLOOKUP($FA308,EP,LOOKUPS!E$8,0)*$FF$6+VLOOKUP($FA308,BM,LOOKUPS!E$5,0)*$FG$6+VLOOKUP($FA308,DIV,LOOKUPS!E$7,0)*$FH$6++VLOOKUP($FA308,SIZE,LOOKUPS!E$11,0)*$FI$6),"",VLOOKUP($FA308,MOM,LOOKUPS!E$12,0)*$FB$6+VLOOKUP($FA308,STREV,LOOKUPS!E$10,0)*$FC$6+VLOOKUP($FA308,LTREV,LOOKUPS!E$9,0)*$FD$6+VLOOKUP($FA308,CFP,LOOKUPS!E$6,0)*$FE$6+VLOOKUP($FA308,EP,LOOKUPS!E$8,0)*$FF$6+VLOOKUP($FA308,BM,LOOKUPS!E$5,0)*$FG$6+VLOOKUP($FA308,DIV,LOOKUPS!E$7,0)*$FH$6++VLOOKUP($FA308,SIZE,LOOKUPS!E$11,0)*$FI$6)</f>
        <v>0.81820000000000004</v>
      </c>
      <c r="FE308" s="1">
        <f>IF(ISERROR(VLOOKUP($FA308,MOM,LOOKUPS!F$12,0)*$FB$6+VLOOKUP($FA308,STREV,LOOKUPS!F$10,0)*$FC$6+VLOOKUP($FA308,LTREV,LOOKUPS!F$9,0)*$FD$6+VLOOKUP($FA308,CFP,LOOKUPS!F$6,0)*$FE$6+VLOOKUP($FA308,EP,LOOKUPS!F$8,0)*$FF$6+VLOOKUP($FA308,BM,LOOKUPS!F$5,0)*$FG$6+VLOOKUP($FA308,DIV,LOOKUPS!F$7,0)*$FH$6++VLOOKUP($FA308,SIZE,LOOKUPS!F$11,0)*$FI$6),"",VLOOKUP($FA308,MOM,LOOKUPS!F$12,0)*$FB$6+VLOOKUP($FA308,STREV,LOOKUPS!F$10,0)*$FC$6+VLOOKUP($FA308,LTREV,LOOKUPS!F$9,0)*$FD$6+VLOOKUP($FA308,CFP,LOOKUPS!F$6,0)*$FE$6+VLOOKUP($FA308,EP,LOOKUPS!F$8,0)*$FF$6+VLOOKUP($FA308,BM,LOOKUPS!F$5,0)*$FG$6+VLOOKUP($FA308,DIV,LOOKUPS!F$7,0)*$FH$6++VLOOKUP($FA308,SIZE,LOOKUPS!F$11,0)*$FI$6)</f>
        <v>1.1680000000000001</v>
      </c>
      <c r="FF308" s="1">
        <f>IF(ISERROR(VLOOKUP($FA308,MOM,LOOKUPS!G$12,0)*$FB$6+VLOOKUP($FA308,STREV,LOOKUPS!G$10,0)*$FC$6+VLOOKUP($FA308,LTREV,LOOKUPS!G$9,0)*$FD$6+VLOOKUP($FA308,CFP,LOOKUPS!G$6,0)*$FE$6+VLOOKUP($FA308,EP,LOOKUPS!G$8,0)*$FF$6+VLOOKUP($FA308,BM,LOOKUPS!G$5,0)*$FG$6+VLOOKUP($FA308,DIV,LOOKUPS!G$7,0)*$FH$6++VLOOKUP($FA308,SIZE,LOOKUPS!G$11,0)*$FI$6),"",VLOOKUP($FA308,MOM,LOOKUPS!G$12,0)*$FB$6+VLOOKUP($FA308,STREV,LOOKUPS!G$10,0)*$FC$6+VLOOKUP($FA308,LTREV,LOOKUPS!G$9,0)*$FD$6+VLOOKUP($FA308,CFP,LOOKUPS!G$6,0)*$FE$6+VLOOKUP($FA308,EP,LOOKUPS!G$8,0)*$FF$6+VLOOKUP($FA308,BM,LOOKUPS!G$5,0)*$FG$6+VLOOKUP($FA308,DIV,LOOKUPS!G$7,0)*$FH$6++VLOOKUP($FA308,SIZE,LOOKUPS!G$11,0)*$FI$6)</f>
        <v>0.57610000000000006</v>
      </c>
      <c r="FG308" s="1">
        <f>IF(ISERROR(VLOOKUP($FA308,MOM,LOOKUPS!H$12,0)*$FB$6+VLOOKUP($FA308,STREV,LOOKUPS!H$10,0)*$FC$6+VLOOKUP($FA308,LTREV,LOOKUPS!H$9,0)*$FD$6+VLOOKUP($FA308,CFP,LOOKUPS!H$6,0)*$FE$6+VLOOKUP($FA308,EP,LOOKUPS!H$8,0)*$FF$6+VLOOKUP($FA308,BM,LOOKUPS!H$5,0)*$FG$6+VLOOKUP($FA308,DIV,LOOKUPS!H$7,0)*$FH$6++VLOOKUP($FA308,SIZE,LOOKUPS!H$11,0)*$FI$6),"",VLOOKUP($FA308,MOM,LOOKUPS!H$12,0)*$FB$6+VLOOKUP($FA308,STREV,LOOKUPS!H$10,0)*$FC$6+VLOOKUP($FA308,LTREV,LOOKUPS!H$9,0)*$FD$6+VLOOKUP($FA308,CFP,LOOKUPS!H$6,0)*$FE$6+VLOOKUP($FA308,EP,LOOKUPS!H$8,0)*$FF$6+VLOOKUP($FA308,BM,LOOKUPS!H$5,0)*$FG$6+VLOOKUP($FA308,DIV,LOOKUPS!H$7,0)*$FH$6++VLOOKUP($FA308,SIZE,LOOKUPS!H$11,0)*$FI$6)</f>
        <v>0.70190000000000008</v>
      </c>
      <c r="FH308" s="1">
        <f>IF(ISERROR(VLOOKUP($FA308,MOM,LOOKUPS!I$12,0)*$FB$6+VLOOKUP($FA308,STREV,LOOKUPS!I$10,0)*$FC$6+VLOOKUP($FA308,LTREV,LOOKUPS!I$9,0)*$FD$6+VLOOKUP($FA308,CFP,LOOKUPS!I$6,0)*$FE$6+VLOOKUP($FA308,EP,LOOKUPS!I$8,0)*$FF$6+VLOOKUP($FA308,BM,LOOKUPS!I$5,0)*$FG$6+VLOOKUP($FA308,DIV,LOOKUPS!I$7,0)*$FH$6++VLOOKUP($FA308,SIZE,LOOKUPS!I$11,0)*$FI$6),"",VLOOKUP($FA308,MOM,LOOKUPS!I$12,0)*$FB$6+VLOOKUP($FA308,STREV,LOOKUPS!I$10,0)*$FC$6+VLOOKUP($FA308,LTREV,LOOKUPS!I$9,0)*$FD$6+VLOOKUP($FA308,CFP,LOOKUPS!I$6,0)*$FE$6+VLOOKUP($FA308,EP,LOOKUPS!I$8,0)*$FF$6+VLOOKUP($FA308,BM,LOOKUPS!I$5,0)*$FG$6+VLOOKUP($FA308,DIV,LOOKUPS!I$7,0)*$FH$6++VLOOKUP($FA308,SIZE,LOOKUPS!I$11,0)*$FI$6)</f>
        <v>0.89280000000000004</v>
      </c>
      <c r="FI308" s="1">
        <f>IF(ISERROR(VLOOKUP($FA308,MOM,LOOKUPS!J$12,0)*$FB$6+VLOOKUP($FA308,STREV,LOOKUPS!J$10,0)*$FC$6+VLOOKUP($FA308,LTREV,LOOKUPS!J$9,0)*$FD$6+VLOOKUP($FA308,CFP,LOOKUPS!J$6,0)*$FE$6+VLOOKUP($FA308,EP,LOOKUPS!J$8,0)*$FF$6+VLOOKUP($FA308,BM,LOOKUPS!J$5,0)*$FG$6+VLOOKUP($FA308,DIV,LOOKUPS!J$7,0)*$FH$6++VLOOKUP($FA308,SIZE,LOOKUPS!J$11,0)*$FI$6),"",VLOOKUP($FA308,MOM,LOOKUPS!J$12,0)*$FB$6+VLOOKUP($FA308,STREV,LOOKUPS!J$10,0)*$FC$6+VLOOKUP($FA308,LTREV,LOOKUPS!J$9,0)*$FD$6+VLOOKUP($FA308,CFP,LOOKUPS!J$6,0)*$FE$6+VLOOKUP($FA308,EP,LOOKUPS!J$8,0)*$FF$6+VLOOKUP($FA308,BM,LOOKUPS!J$5,0)*$FG$6+VLOOKUP($FA308,DIV,LOOKUPS!J$7,0)*$FH$6++VLOOKUP($FA308,SIZE,LOOKUPS!J$11,0)*$FI$6)</f>
        <v>1.0182</v>
      </c>
      <c r="FJ308" s="1">
        <f>IF(ISERROR(VLOOKUP($FA308,MOM,LOOKUPS!K$12,0)*$FB$6+VLOOKUP($FA308,STREV,LOOKUPS!K$10,0)*$FC$6+VLOOKUP($FA308,LTREV,LOOKUPS!K$9,0)*$FD$6+VLOOKUP($FA308,CFP,LOOKUPS!K$6,0)*$FE$6+VLOOKUP($FA308,EP,LOOKUPS!K$8,0)*$FF$6+VLOOKUP($FA308,BM,LOOKUPS!K$5,0)*$FG$6+VLOOKUP($FA308,DIV,LOOKUPS!K$7,0)*$FH$6++VLOOKUP($FA308,SIZE,LOOKUPS!K$11,0)*$FI$6),"",VLOOKUP($FA308,MOM,LOOKUPS!K$12,0)*$FB$6+VLOOKUP($FA308,STREV,LOOKUPS!K$10,0)*$FC$6+VLOOKUP($FA308,LTREV,LOOKUPS!K$9,0)*$FD$6+VLOOKUP($FA308,CFP,LOOKUPS!K$6,0)*$FE$6+VLOOKUP($FA308,EP,LOOKUPS!K$8,0)*$FF$6+VLOOKUP($FA308,BM,LOOKUPS!K$5,0)*$FG$6+VLOOKUP($FA308,DIV,LOOKUPS!K$7,0)*$FH$6++VLOOKUP($FA308,SIZE,LOOKUPS!K$11,0)*$FI$6)</f>
        <v>0.71449999999999991</v>
      </c>
      <c r="FK308" s="1">
        <f>IF(ISERROR(VLOOKUP($FA308,MOM,LOOKUPS!L$12,0)*$FB$6+VLOOKUP($FA308,STREV,LOOKUPS!L$10,0)*$FC$6+VLOOKUP($FA308,LTREV,LOOKUPS!L$9,0)*$FD$6+VLOOKUP($FA308,CFP,LOOKUPS!L$6,0)*$FE$6+VLOOKUP($FA308,EP,LOOKUPS!L$8,0)*$FF$6+VLOOKUP($FA308,BM,LOOKUPS!L$5,0)*$FG$6+VLOOKUP($FA308,DIV,LOOKUPS!L$7,0)*$FH$6++VLOOKUP($FA308,SIZE,LOOKUPS!L$11,0)*$FI$6),"",VLOOKUP($FA308,MOM,LOOKUPS!L$12,0)*$FB$6+VLOOKUP($FA308,STREV,LOOKUPS!L$10,0)*$FC$6+VLOOKUP($FA308,LTREV,LOOKUPS!L$9,0)*$FD$6+VLOOKUP($FA308,CFP,LOOKUPS!L$6,0)*$FE$6+VLOOKUP($FA308,EP,LOOKUPS!L$8,0)*$FF$6+VLOOKUP($FA308,BM,LOOKUPS!L$5,0)*$FG$6+VLOOKUP($FA308,DIV,LOOKUPS!L$7,0)*$FH$6++VLOOKUP($FA308,SIZE,LOOKUPS!L$11,0)*$FI$6)</f>
        <v>1.3286</v>
      </c>
    </row>
    <row r="309" spans="1:167" x14ac:dyDescent="0.3">
      <c r="A309" s="1">
        <v>195112</v>
      </c>
      <c r="B309" s="1">
        <v>0.59</v>
      </c>
      <c r="C309" s="1">
        <v>0.6</v>
      </c>
      <c r="D309" s="1">
        <v>1.23</v>
      </c>
      <c r="E309" s="1">
        <v>0.82</v>
      </c>
      <c r="F309" s="1">
        <v>1.33</v>
      </c>
      <c r="G309" s="1">
        <v>1.79</v>
      </c>
      <c r="H309" s="1">
        <v>1.74</v>
      </c>
      <c r="I309" s="1">
        <v>2.14</v>
      </c>
      <c r="J309" s="1">
        <v>2.86</v>
      </c>
      <c r="K309" s="1">
        <v>2.04</v>
      </c>
      <c r="M309" s="1">
        <v>195101</v>
      </c>
      <c r="N309" s="1">
        <v>8.57</v>
      </c>
      <c r="O309" s="1">
        <v>8.5</v>
      </c>
      <c r="P309" s="1">
        <v>8.69</v>
      </c>
      <c r="Q309" s="1">
        <v>7.95</v>
      </c>
      <c r="R309" s="1">
        <v>8.93</v>
      </c>
      <c r="S309" s="1">
        <v>8.44</v>
      </c>
      <c r="T309" s="1">
        <v>8.98</v>
      </c>
      <c r="U309" s="1">
        <v>7.2</v>
      </c>
      <c r="V309" s="1">
        <v>4.71</v>
      </c>
      <c r="W309" s="1">
        <v>3.85</v>
      </c>
      <c r="Y309" s="1">
        <v>195512</v>
      </c>
      <c r="Z309" s="1">
        <v>4.68</v>
      </c>
      <c r="AA309" s="1">
        <v>1.53</v>
      </c>
      <c r="AB309" s="1">
        <v>1.76</v>
      </c>
      <c r="AC309" s="1">
        <v>1.1299999999999999</v>
      </c>
      <c r="AD309" s="1">
        <v>1.07</v>
      </c>
      <c r="AE309" s="1">
        <v>1.54</v>
      </c>
      <c r="AF309" s="1">
        <v>2.27</v>
      </c>
      <c r="AG309" s="1">
        <v>1.9</v>
      </c>
      <c r="AH309" s="1">
        <v>1.87</v>
      </c>
      <c r="AI309" s="1">
        <v>3.19</v>
      </c>
      <c r="AK309">
        <v>197606</v>
      </c>
      <c r="AL309">
        <v>1.61</v>
      </c>
      <c r="AM309">
        <v>3.37</v>
      </c>
      <c r="AN309">
        <v>3.23</v>
      </c>
      <c r="AO309">
        <v>3.15</v>
      </c>
      <c r="AP309">
        <v>3.26</v>
      </c>
      <c r="AQ309">
        <v>3.42</v>
      </c>
      <c r="AR309">
        <v>3.32</v>
      </c>
      <c r="AS309">
        <v>2.91</v>
      </c>
      <c r="AT309">
        <v>3.28</v>
      </c>
      <c r="AU309">
        <v>3.64</v>
      </c>
      <c r="AV309">
        <v>2.93</v>
      </c>
      <c r="AW309">
        <v>3.57</v>
      </c>
      <c r="AX309">
        <v>3.25</v>
      </c>
      <c r="AY309">
        <v>3.67</v>
      </c>
      <c r="AZ309">
        <v>3.01</v>
      </c>
      <c r="BA309">
        <v>3.06</v>
      </c>
      <c r="BB309">
        <v>2.77</v>
      </c>
      <c r="BC309">
        <v>3.69</v>
      </c>
      <c r="BD309">
        <v>2.95</v>
      </c>
      <c r="BF309" s="1">
        <v>197606</v>
      </c>
      <c r="BG309" s="1">
        <v>1.4</v>
      </c>
      <c r="BH309" s="1">
        <v>3.41</v>
      </c>
      <c r="BI309" s="1">
        <v>3.41</v>
      </c>
      <c r="BJ309" s="1">
        <v>3.05</v>
      </c>
      <c r="BK309" s="1">
        <v>3.29</v>
      </c>
      <c r="BL309" s="1">
        <v>3.78</v>
      </c>
      <c r="BM309" s="1">
        <v>3.28</v>
      </c>
      <c r="BN309" s="1">
        <v>3.27</v>
      </c>
      <c r="BO309" s="1">
        <v>2.94</v>
      </c>
      <c r="BP309" s="1">
        <v>2.81</v>
      </c>
      <c r="BQ309" s="1">
        <v>3.8</v>
      </c>
      <c r="BR309" s="1">
        <v>3.65</v>
      </c>
      <c r="BS309" s="1">
        <v>3.92</v>
      </c>
      <c r="BT309" s="1">
        <v>2.79</v>
      </c>
      <c r="BU309" s="1">
        <v>3.69</v>
      </c>
      <c r="BV309" s="1">
        <v>3.21</v>
      </c>
      <c r="BW309" s="1">
        <v>3.34</v>
      </c>
      <c r="BX309" s="1">
        <v>3.16</v>
      </c>
      <c r="BY309" s="1">
        <v>2.77</v>
      </c>
      <c r="CA309" s="1">
        <v>195106</v>
      </c>
      <c r="CB309" s="1">
        <v>-8.57</v>
      </c>
      <c r="CC309" s="1">
        <v>-2.42</v>
      </c>
      <c r="CD309" s="1">
        <v>-4.41</v>
      </c>
      <c r="CE309" s="1">
        <v>-6.96</v>
      </c>
      <c r="CF309" s="1">
        <v>-2.04</v>
      </c>
      <c r="CG309" s="1">
        <v>-3.45</v>
      </c>
      <c r="CH309" s="1">
        <v>-4.55</v>
      </c>
      <c r="CI309" s="1">
        <v>-5.46</v>
      </c>
      <c r="CJ309" s="1">
        <v>-7.41</v>
      </c>
      <c r="CK309" s="1">
        <v>-2.31</v>
      </c>
      <c r="CL309" s="1">
        <v>-1.76</v>
      </c>
      <c r="CM309" s="1">
        <v>-3.19</v>
      </c>
      <c r="CN309" s="1">
        <v>-3.71</v>
      </c>
      <c r="CO309" s="1">
        <v>-3.31</v>
      </c>
      <c r="CP309" s="1">
        <v>-5.79</v>
      </c>
      <c r="CQ309" s="1">
        <v>-4.84</v>
      </c>
      <c r="CR309" s="1">
        <v>-6.06</v>
      </c>
      <c r="CS309" s="1">
        <v>-6.46</v>
      </c>
      <c r="CT309" s="1">
        <v>-8.33</v>
      </c>
      <c r="CV309" s="1">
        <v>195206</v>
      </c>
      <c r="CW309" s="1">
        <v>3.94</v>
      </c>
      <c r="CX309" s="1">
        <v>3.46</v>
      </c>
      <c r="CY309" s="1">
        <v>2.99</v>
      </c>
      <c r="CZ309" s="1">
        <v>2.52</v>
      </c>
      <c r="DA309" s="1">
        <v>3.35</v>
      </c>
      <c r="DB309" s="1">
        <v>3.11</v>
      </c>
      <c r="DC309" s="1">
        <v>3.28</v>
      </c>
      <c r="DD309" s="1">
        <v>2.37</v>
      </c>
      <c r="DE309" s="1">
        <v>2.82</v>
      </c>
      <c r="DF309" s="1">
        <v>3.23</v>
      </c>
      <c r="DG309" s="1">
        <v>3.48</v>
      </c>
      <c r="DH309" s="1">
        <v>3.66</v>
      </c>
      <c r="DI309" s="1">
        <v>2.5499999999999998</v>
      </c>
      <c r="DJ309" s="1">
        <v>3.09</v>
      </c>
      <c r="DK309" s="1">
        <v>3.48</v>
      </c>
      <c r="DL309" s="1">
        <v>2.83</v>
      </c>
      <c r="DM309" s="1">
        <v>1.91</v>
      </c>
      <c r="DN309" s="1">
        <v>3.84</v>
      </c>
      <c r="DO309" s="1">
        <v>1.78</v>
      </c>
      <c r="DQ309" s="1">
        <v>195106</v>
      </c>
      <c r="DR309" s="1">
        <v>-99.99</v>
      </c>
      <c r="DS309" s="1">
        <v>-5.97</v>
      </c>
      <c r="DT309" s="1">
        <v>-4.93</v>
      </c>
      <c r="DU309" s="1">
        <v>-2.63</v>
      </c>
      <c r="DV309" s="1">
        <v>-5.89</v>
      </c>
      <c r="DW309" s="1">
        <v>-5.39</v>
      </c>
      <c r="DX309" s="1">
        <v>-5.57</v>
      </c>
      <c r="DY309" s="1">
        <v>-3.71</v>
      </c>
      <c r="DZ309" s="1">
        <v>-2.21</v>
      </c>
      <c r="EA309" s="1">
        <v>-6.08</v>
      </c>
      <c r="EB309" s="1">
        <v>-5.7</v>
      </c>
      <c r="EC309" s="1">
        <v>-6.13</v>
      </c>
      <c r="ED309" s="1">
        <v>-4.63</v>
      </c>
      <c r="EE309" s="1">
        <v>-5.12</v>
      </c>
      <c r="EF309" s="1">
        <v>-6.02</v>
      </c>
      <c r="EG309" s="1">
        <v>-3.94</v>
      </c>
      <c r="EH309" s="1">
        <v>-3.47</v>
      </c>
      <c r="EI309" s="1">
        <v>-2.48</v>
      </c>
      <c r="EJ309" s="1">
        <v>-1.95</v>
      </c>
      <c r="EL309">
        <v>195106</v>
      </c>
      <c r="EM309">
        <v>-2.62</v>
      </c>
      <c r="EN309">
        <v>-1.95</v>
      </c>
      <c r="EO309">
        <v>-3.96</v>
      </c>
      <c r="EP309">
        <v>0.12</v>
      </c>
      <c r="ER309" s="1">
        <v>195112</v>
      </c>
      <c r="ES309" s="1">
        <v>1.7</v>
      </c>
      <c r="EU309" s="1">
        <v>195101</v>
      </c>
      <c r="EV309" s="1">
        <v>2.99</v>
      </c>
      <c r="EX309" s="1">
        <v>195512</v>
      </c>
      <c r="EY309" s="1">
        <v>-0.45</v>
      </c>
      <c r="FA309" s="1">
        <v>195112</v>
      </c>
      <c r="FB309" s="1">
        <f>IF(ISERROR(VLOOKUP($FA309,MOM,LOOKUPS!C$12,0)*$FB$6+VLOOKUP($FA309,STREV,LOOKUPS!C$10,0)*$FC$6+VLOOKUP($FA309,LTREV,LOOKUPS!C$9,0)*$FD$6+VLOOKUP($FA309,CFP,LOOKUPS!C$6,0)*$FE$6+VLOOKUP($FA309,EP,LOOKUPS!C$8,0)*$FF$6+VLOOKUP($FA309,BM,LOOKUPS!C$5,0)*$FG$6+VLOOKUP($FA309,DIV,LOOKUPS!C$7,0)*$FH$6++VLOOKUP($FA309,SIZE,LOOKUPS!C$11,0)*$FI$6),"",VLOOKUP($FA309,MOM,LOOKUPS!C$12,0)*$FB$6+VLOOKUP($FA309,STREV,LOOKUPS!C$10,0)*$FC$6+VLOOKUP($FA309,LTREV,LOOKUPS!C$9,0)*$FD$6+VLOOKUP($FA309,CFP,LOOKUPS!C$6,0)*$FE$6+VLOOKUP($FA309,EP,LOOKUPS!C$8,0)*$FF$6+VLOOKUP($FA309,BM,LOOKUPS!C$5,0)*$FG$6+VLOOKUP($FA309,DIV,LOOKUPS!C$7,0)*$FH$6++VLOOKUP($FA309,SIZE,LOOKUPS!C$11,0)*$FI$6)</f>
        <v>2.0822000000000003</v>
      </c>
      <c r="FC309" s="1">
        <f>IF(ISERROR(VLOOKUP($FA309,MOM,LOOKUPS!D$12,0)*$FB$6+VLOOKUP($FA309,STREV,LOOKUPS!D$10,0)*$FC$6+VLOOKUP($FA309,LTREV,LOOKUPS!D$9,0)*$FD$6+VLOOKUP($FA309,CFP,LOOKUPS!D$6,0)*$FE$6+VLOOKUP($FA309,EP,LOOKUPS!D$8,0)*$FF$6+VLOOKUP($FA309,BM,LOOKUPS!D$5,0)*$FG$6+VLOOKUP($FA309,DIV,LOOKUPS!D$7,0)*$FH$6++VLOOKUP($FA309,SIZE,LOOKUPS!D$11,0)*$FI$6),"",VLOOKUP($FA309,MOM,LOOKUPS!D$12,0)*$FB$6+VLOOKUP($FA309,STREV,LOOKUPS!D$10,0)*$FC$6+VLOOKUP($FA309,LTREV,LOOKUPS!D$9,0)*$FD$6+VLOOKUP($FA309,CFP,LOOKUPS!D$6,0)*$FE$6+VLOOKUP($FA309,EP,LOOKUPS!D$8,0)*$FF$6+VLOOKUP($FA309,BM,LOOKUPS!D$5,0)*$FG$6+VLOOKUP($FA309,DIV,LOOKUPS!D$7,0)*$FH$6++VLOOKUP($FA309,SIZE,LOOKUPS!D$11,0)*$FI$6)</f>
        <v>1.0331000000000001</v>
      </c>
      <c r="FD309" s="1">
        <f>IF(ISERROR(VLOOKUP($FA309,MOM,LOOKUPS!E$12,0)*$FB$6+VLOOKUP($FA309,STREV,LOOKUPS!E$10,0)*$FC$6+VLOOKUP($FA309,LTREV,LOOKUPS!E$9,0)*$FD$6+VLOOKUP($FA309,CFP,LOOKUPS!E$6,0)*$FE$6+VLOOKUP($FA309,EP,LOOKUPS!E$8,0)*$FF$6+VLOOKUP($FA309,BM,LOOKUPS!E$5,0)*$FG$6+VLOOKUP($FA309,DIV,LOOKUPS!E$7,0)*$FH$6++VLOOKUP($FA309,SIZE,LOOKUPS!E$11,0)*$FI$6),"",VLOOKUP($FA309,MOM,LOOKUPS!E$12,0)*$FB$6+VLOOKUP($FA309,STREV,LOOKUPS!E$10,0)*$FC$6+VLOOKUP($FA309,LTREV,LOOKUPS!E$9,0)*$FD$6+VLOOKUP($FA309,CFP,LOOKUPS!E$6,0)*$FE$6+VLOOKUP($FA309,EP,LOOKUPS!E$8,0)*$FF$6+VLOOKUP($FA309,BM,LOOKUPS!E$5,0)*$FG$6+VLOOKUP($FA309,DIV,LOOKUPS!E$7,0)*$FH$6++VLOOKUP($FA309,SIZE,LOOKUPS!E$11,0)*$FI$6)</f>
        <v>1.4778000000000002</v>
      </c>
      <c r="FE309" s="1">
        <f>IF(ISERROR(VLOOKUP($FA309,MOM,LOOKUPS!F$12,0)*$FB$6+VLOOKUP($FA309,STREV,LOOKUPS!F$10,0)*$FC$6+VLOOKUP($FA309,LTREV,LOOKUPS!F$9,0)*$FD$6+VLOOKUP($FA309,CFP,LOOKUPS!F$6,0)*$FE$6+VLOOKUP($FA309,EP,LOOKUPS!F$8,0)*$FF$6+VLOOKUP($FA309,BM,LOOKUPS!F$5,0)*$FG$6+VLOOKUP($FA309,DIV,LOOKUPS!F$7,0)*$FH$6++VLOOKUP($FA309,SIZE,LOOKUPS!F$11,0)*$FI$6),"",VLOOKUP($FA309,MOM,LOOKUPS!F$12,0)*$FB$6+VLOOKUP($FA309,STREV,LOOKUPS!F$10,0)*$FC$6+VLOOKUP($FA309,LTREV,LOOKUPS!F$9,0)*$FD$6+VLOOKUP($FA309,CFP,LOOKUPS!F$6,0)*$FE$6+VLOOKUP($FA309,EP,LOOKUPS!F$8,0)*$FF$6+VLOOKUP($FA309,BM,LOOKUPS!F$5,0)*$FG$6+VLOOKUP($FA309,DIV,LOOKUPS!F$7,0)*$FH$6++VLOOKUP($FA309,SIZE,LOOKUPS!F$11,0)*$FI$6)</f>
        <v>1.5353000000000001</v>
      </c>
      <c r="FF309" s="1">
        <f>IF(ISERROR(VLOOKUP($FA309,MOM,LOOKUPS!G$12,0)*$FB$6+VLOOKUP($FA309,STREV,LOOKUPS!G$10,0)*$FC$6+VLOOKUP($FA309,LTREV,LOOKUPS!G$9,0)*$FD$6+VLOOKUP($FA309,CFP,LOOKUPS!G$6,0)*$FE$6+VLOOKUP($FA309,EP,LOOKUPS!G$8,0)*$FF$6+VLOOKUP($FA309,BM,LOOKUPS!G$5,0)*$FG$6+VLOOKUP($FA309,DIV,LOOKUPS!G$7,0)*$FH$6++VLOOKUP($FA309,SIZE,LOOKUPS!G$11,0)*$FI$6),"",VLOOKUP($FA309,MOM,LOOKUPS!G$12,0)*$FB$6+VLOOKUP($FA309,STREV,LOOKUPS!G$10,0)*$FC$6+VLOOKUP($FA309,LTREV,LOOKUPS!G$9,0)*$FD$6+VLOOKUP($FA309,CFP,LOOKUPS!G$6,0)*$FE$6+VLOOKUP($FA309,EP,LOOKUPS!G$8,0)*$FF$6+VLOOKUP($FA309,BM,LOOKUPS!G$5,0)*$FG$6+VLOOKUP($FA309,DIV,LOOKUPS!G$7,0)*$FH$6++VLOOKUP($FA309,SIZE,LOOKUPS!G$11,0)*$FI$6)</f>
        <v>1.5576000000000001</v>
      </c>
      <c r="FG309" s="1">
        <f>IF(ISERROR(VLOOKUP($FA309,MOM,LOOKUPS!H$12,0)*$FB$6+VLOOKUP($FA309,STREV,LOOKUPS!H$10,0)*$FC$6+VLOOKUP($FA309,LTREV,LOOKUPS!H$9,0)*$FD$6+VLOOKUP($FA309,CFP,LOOKUPS!H$6,0)*$FE$6+VLOOKUP($FA309,EP,LOOKUPS!H$8,0)*$FF$6+VLOOKUP($FA309,BM,LOOKUPS!H$5,0)*$FG$6+VLOOKUP($FA309,DIV,LOOKUPS!H$7,0)*$FH$6++VLOOKUP($FA309,SIZE,LOOKUPS!H$11,0)*$FI$6),"",VLOOKUP($FA309,MOM,LOOKUPS!H$12,0)*$FB$6+VLOOKUP($FA309,STREV,LOOKUPS!H$10,0)*$FC$6+VLOOKUP($FA309,LTREV,LOOKUPS!H$9,0)*$FD$6+VLOOKUP($FA309,CFP,LOOKUPS!H$6,0)*$FE$6+VLOOKUP($FA309,EP,LOOKUPS!H$8,0)*$FF$6+VLOOKUP($FA309,BM,LOOKUPS!H$5,0)*$FG$6+VLOOKUP($FA309,DIV,LOOKUPS!H$7,0)*$FH$6++VLOOKUP($FA309,SIZE,LOOKUPS!H$11,0)*$FI$6)</f>
        <v>1.9647999999999999</v>
      </c>
      <c r="FH309" s="1">
        <f>IF(ISERROR(VLOOKUP($FA309,MOM,LOOKUPS!I$12,0)*$FB$6+VLOOKUP($FA309,STREV,LOOKUPS!I$10,0)*$FC$6+VLOOKUP($FA309,LTREV,LOOKUPS!I$9,0)*$FD$6+VLOOKUP($FA309,CFP,LOOKUPS!I$6,0)*$FE$6+VLOOKUP($FA309,EP,LOOKUPS!I$8,0)*$FF$6+VLOOKUP($FA309,BM,LOOKUPS!I$5,0)*$FG$6+VLOOKUP($FA309,DIV,LOOKUPS!I$7,0)*$FH$6++VLOOKUP($FA309,SIZE,LOOKUPS!I$11,0)*$FI$6),"",VLOOKUP($FA309,MOM,LOOKUPS!I$12,0)*$FB$6+VLOOKUP($FA309,STREV,LOOKUPS!I$10,0)*$FC$6+VLOOKUP($FA309,LTREV,LOOKUPS!I$9,0)*$FD$6+VLOOKUP($FA309,CFP,LOOKUPS!I$6,0)*$FE$6+VLOOKUP($FA309,EP,LOOKUPS!I$8,0)*$FF$6+VLOOKUP($FA309,BM,LOOKUPS!I$5,0)*$FG$6+VLOOKUP($FA309,DIV,LOOKUPS!I$7,0)*$FH$6++VLOOKUP($FA309,SIZE,LOOKUPS!I$11,0)*$FI$6)</f>
        <v>1.4542000000000002</v>
      </c>
      <c r="FI309" s="1">
        <f>IF(ISERROR(VLOOKUP($FA309,MOM,LOOKUPS!J$12,0)*$FB$6+VLOOKUP($FA309,STREV,LOOKUPS!J$10,0)*$FC$6+VLOOKUP($FA309,LTREV,LOOKUPS!J$9,0)*$FD$6+VLOOKUP($FA309,CFP,LOOKUPS!J$6,0)*$FE$6+VLOOKUP($FA309,EP,LOOKUPS!J$8,0)*$FF$6+VLOOKUP($FA309,BM,LOOKUPS!J$5,0)*$FG$6+VLOOKUP($FA309,DIV,LOOKUPS!J$7,0)*$FH$6++VLOOKUP($FA309,SIZE,LOOKUPS!J$11,0)*$FI$6),"",VLOOKUP($FA309,MOM,LOOKUPS!J$12,0)*$FB$6+VLOOKUP($FA309,STREV,LOOKUPS!J$10,0)*$FC$6+VLOOKUP($FA309,LTREV,LOOKUPS!J$9,0)*$FD$6+VLOOKUP($FA309,CFP,LOOKUPS!J$6,0)*$FE$6+VLOOKUP($FA309,EP,LOOKUPS!J$8,0)*$FF$6+VLOOKUP($FA309,BM,LOOKUPS!J$5,0)*$FG$6+VLOOKUP($FA309,DIV,LOOKUPS!J$7,0)*$FH$6++VLOOKUP($FA309,SIZE,LOOKUPS!J$11,0)*$FI$6)</f>
        <v>1.3592000000000002</v>
      </c>
      <c r="FJ309" s="1">
        <f>IF(ISERROR(VLOOKUP($FA309,MOM,LOOKUPS!K$12,0)*$FB$6+VLOOKUP($FA309,STREV,LOOKUPS!K$10,0)*$FC$6+VLOOKUP($FA309,LTREV,LOOKUPS!K$9,0)*$FD$6+VLOOKUP($FA309,CFP,LOOKUPS!K$6,0)*$FE$6+VLOOKUP($FA309,EP,LOOKUPS!K$8,0)*$FF$6+VLOOKUP($FA309,BM,LOOKUPS!K$5,0)*$FG$6+VLOOKUP($FA309,DIV,LOOKUPS!K$7,0)*$FH$6++VLOOKUP($FA309,SIZE,LOOKUPS!K$11,0)*$FI$6),"",VLOOKUP($FA309,MOM,LOOKUPS!K$12,0)*$FB$6+VLOOKUP($FA309,STREV,LOOKUPS!K$10,0)*$FC$6+VLOOKUP($FA309,LTREV,LOOKUPS!K$9,0)*$FD$6+VLOOKUP($FA309,CFP,LOOKUPS!K$6,0)*$FE$6+VLOOKUP($FA309,EP,LOOKUPS!K$8,0)*$FF$6+VLOOKUP($FA309,BM,LOOKUPS!K$5,0)*$FG$6+VLOOKUP($FA309,DIV,LOOKUPS!K$7,0)*$FH$6++VLOOKUP($FA309,SIZE,LOOKUPS!K$11,0)*$FI$6)</f>
        <v>1.5635999999999999</v>
      </c>
      <c r="FK309" s="1">
        <f>IF(ISERROR(VLOOKUP($FA309,MOM,LOOKUPS!L$12,0)*$FB$6+VLOOKUP($FA309,STREV,LOOKUPS!L$10,0)*$FC$6+VLOOKUP($FA309,LTREV,LOOKUPS!L$9,0)*$FD$6+VLOOKUP($FA309,CFP,LOOKUPS!L$6,0)*$FE$6+VLOOKUP($FA309,EP,LOOKUPS!L$8,0)*$FF$6+VLOOKUP($FA309,BM,LOOKUPS!L$5,0)*$FG$6+VLOOKUP($FA309,DIV,LOOKUPS!L$7,0)*$FH$6++VLOOKUP($FA309,SIZE,LOOKUPS!L$11,0)*$FI$6),"",VLOOKUP($FA309,MOM,LOOKUPS!L$12,0)*$FB$6+VLOOKUP($FA309,STREV,LOOKUPS!L$10,0)*$FC$6+VLOOKUP($FA309,LTREV,LOOKUPS!L$9,0)*$FD$6+VLOOKUP($FA309,CFP,LOOKUPS!L$6,0)*$FE$6+VLOOKUP($FA309,EP,LOOKUPS!L$8,0)*$FF$6+VLOOKUP($FA309,BM,LOOKUPS!L$5,0)*$FG$6+VLOOKUP($FA309,DIV,LOOKUPS!L$7,0)*$FH$6++VLOOKUP($FA309,SIZE,LOOKUPS!L$11,0)*$FI$6)</f>
        <v>1.2313000000000001</v>
      </c>
    </row>
    <row r="310" spans="1:167" x14ac:dyDescent="0.3">
      <c r="A310" s="1">
        <v>195201</v>
      </c>
      <c r="B310" s="1">
        <v>1.1100000000000001</v>
      </c>
      <c r="C310" s="1">
        <v>0.35</v>
      </c>
      <c r="D310" s="1">
        <v>1.26</v>
      </c>
      <c r="E310" s="1">
        <v>2.4900000000000002</v>
      </c>
      <c r="F310" s="1">
        <v>1.86</v>
      </c>
      <c r="G310" s="1">
        <v>1.86</v>
      </c>
      <c r="H310" s="1">
        <v>0.91</v>
      </c>
      <c r="I310" s="1">
        <v>2.71</v>
      </c>
      <c r="J310" s="1">
        <v>1.89</v>
      </c>
      <c r="K310" s="1">
        <v>2.42</v>
      </c>
      <c r="M310" s="1">
        <v>195102</v>
      </c>
      <c r="N310" s="1">
        <v>1.66</v>
      </c>
      <c r="O310" s="1">
        <v>2.42</v>
      </c>
      <c r="P310" s="1">
        <v>2.37</v>
      </c>
      <c r="Q310" s="1">
        <v>2.65</v>
      </c>
      <c r="R310" s="1">
        <v>1.56</v>
      </c>
      <c r="S310" s="1">
        <v>0.71</v>
      </c>
      <c r="T310" s="1">
        <v>0.55000000000000004</v>
      </c>
      <c r="U310" s="1">
        <v>0.91</v>
      </c>
      <c r="V310" s="1">
        <v>0.55000000000000004</v>
      </c>
      <c r="W310" s="1">
        <v>-1.36</v>
      </c>
      <c r="Y310" s="1">
        <v>195601</v>
      </c>
      <c r="Z310" s="1">
        <v>0.43</v>
      </c>
      <c r="AA310" s="1">
        <v>-1.03</v>
      </c>
      <c r="AB310" s="1">
        <v>-1.68</v>
      </c>
      <c r="AC310" s="1">
        <v>-2.64</v>
      </c>
      <c r="AD310" s="1">
        <v>-1.88</v>
      </c>
      <c r="AE310" s="1">
        <v>-2.13</v>
      </c>
      <c r="AF310" s="1">
        <v>-2.21</v>
      </c>
      <c r="AG310" s="1">
        <v>-1.52</v>
      </c>
      <c r="AH310" s="1">
        <v>-3.22</v>
      </c>
      <c r="AI310" s="1">
        <v>-3.91</v>
      </c>
      <c r="AK310">
        <v>197607</v>
      </c>
      <c r="AL310">
        <v>-0.19</v>
      </c>
      <c r="AM310">
        <v>-0.27</v>
      </c>
      <c r="AN310">
        <v>0.28999999999999998</v>
      </c>
      <c r="AO310">
        <v>0.48</v>
      </c>
      <c r="AP310">
        <v>-0.7</v>
      </c>
      <c r="AQ310">
        <v>0.17</v>
      </c>
      <c r="AR310">
        <v>0.8</v>
      </c>
      <c r="AS310">
        <v>0.43</v>
      </c>
      <c r="AT310">
        <v>0.38</v>
      </c>
      <c r="AU310">
        <v>-0.62</v>
      </c>
      <c r="AV310">
        <v>-0.8</v>
      </c>
      <c r="AW310">
        <v>0.68</v>
      </c>
      <c r="AX310">
        <v>-0.3</v>
      </c>
      <c r="AY310">
        <v>0.73</v>
      </c>
      <c r="AZ310">
        <v>0.88</v>
      </c>
      <c r="BA310">
        <v>0.08</v>
      </c>
      <c r="BB310">
        <v>0.71</v>
      </c>
      <c r="BC310">
        <v>0.26</v>
      </c>
      <c r="BD310">
        <v>0.44</v>
      </c>
      <c r="BF310" s="1">
        <v>197607</v>
      </c>
      <c r="BG310" s="1">
        <v>0.19</v>
      </c>
      <c r="BH310" s="1">
        <v>-0.54</v>
      </c>
      <c r="BI310" s="1">
        <v>0.47</v>
      </c>
      <c r="BJ310" s="1">
        <v>0.39</v>
      </c>
      <c r="BK310" s="1">
        <v>-0.33</v>
      </c>
      <c r="BL310" s="1">
        <v>-0.34</v>
      </c>
      <c r="BM310" s="1">
        <v>0.16</v>
      </c>
      <c r="BN310" s="1">
        <v>0.74</v>
      </c>
      <c r="BO310" s="1">
        <v>0.42</v>
      </c>
      <c r="BP310" s="1">
        <v>-0.91</v>
      </c>
      <c r="BQ310" s="1">
        <v>0.41</v>
      </c>
      <c r="BR310" s="1">
        <v>-1.03</v>
      </c>
      <c r="BS310" s="1">
        <v>0.28999999999999998</v>
      </c>
      <c r="BT310" s="1">
        <v>-0.11</v>
      </c>
      <c r="BU310" s="1">
        <v>0.46</v>
      </c>
      <c r="BV310" s="1">
        <v>1.24</v>
      </c>
      <c r="BW310" s="1">
        <v>0.31</v>
      </c>
      <c r="BX310" s="1">
        <v>0.74</v>
      </c>
      <c r="BY310" s="1">
        <v>0.17</v>
      </c>
      <c r="CA310" s="1">
        <v>195107</v>
      </c>
      <c r="CB310" s="1">
        <v>-6.25</v>
      </c>
      <c r="CC310" s="1">
        <v>6.57</v>
      </c>
      <c r="CD310" s="1">
        <v>5.68</v>
      </c>
      <c r="CE310" s="1">
        <v>6.79</v>
      </c>
      <c r="CF310" s="1">
        <v>7.09</v>
      </c>
      <c r="CG310" s="1">
        <v>5.6</v>
      </c>
      <c r="CH310" s="1">
        <v>5.15</v>
      </c>
      <c r="CI310" s="1">
        <v>6.76</v>
      </c>
      <c r="CJ310" s="1">
        <v>6.79</v>
      </c>
      <c r="CK310" s="1">
        <v>7.81</v>
      </c>
      <c r="CL310" s="1">
        <v>6.38</v>
      </c>
      <c r="CM310" s="1">
        <v>5.52</v>
      </c>
      <c r="CN310" s="1">
        <v>5.68</v>
      </c>
      <c r="CO310" s="1">
        <v>4.4400000000000004</v>
      </c>
      <c r="CP310" s="1">
        <v>5.86</v>
      </c>
      <c r="CQ310" s="1">
        <v>6.74</v>
      </c>
      <c r="CR310" s="1">
        <v>6.79</v>
      </c>
      <c r="CS310" s="1">
        <v>5.35</v>
      </c>
      <c r="CT310" s="1">
        <v>8.25</v>
      </c>
      <c r="CV310" s="1">
        <v>195207</v>
      </c>
      <c r="CW310" s="1">
        <v>0.54</v>
      </c>
      <c r="CX310" s="1">
        <v>0.28000000000000003</v>
      </c>
      <c r="CY310" s="1">
        <v>1.63</v>
      </c>
      <c r="CZ310" s="1">
        <v>1.31</v>
      </c>
      <c r="DA310" s="1">
        <v>-0.28000000000000003</v>
      </c>
      <c r="DB310" s="1">
        <v>1.48</v>
      </c>
      <c r="DC310" s="1">
        <v>1.57</v>
      </c>
      <c r="DD310" s="1">
        <v>1.46</v>
      </c>
      <c r="DE310" s="1">
        <v>1.42</v>
      </c>
      <c r="DF310" s="1">
        <v>-0.72</v>
      </c>
      <c r="DG310" s="1">
        <v>0.15</v>
      </c>
      <c r="DH310" s="1">
        <v>1.42</v>
      </c>
      <c r="DI310" s="1">
        <v>1.55</v>
      </c>
      <c r="DJ310" s="1">
        <v>1.98</v>
      </c>
      <c r="DK310" s="1">
        <v>1.1599999999999999</v>
      </c>
      <c r="DL310" s="1">
        <v>1.84</v>
      </c>
      <c r="DM310" s="1">
        <v>1.08</v>
      </c>
      <c r="DN310" s="1">
        <v>1.58</v>
      </c>
      <c r="DO310" s="1">
        <v>1.26</v>
      </c>
      <c r="DQ310" s="1">
        <v>195107</v>
      </c>
      <c r="DR310" s="1">
        <v>-99.99</v>
      </c>
      <c r="DS310" s="1">
        <v>5.03</v>
      </c>
      <c r="DT310" s="1">
        <v>6.18</v>
      </c>
      <c r="DU310" s="1">
        <v>7.63</v>
      </c>
      <c r="DV310" s="1">
        <v>4.13</v>
      </c>
      <c r="DW310" s="1">
        <v>6.29</v>
      </c>
      <c r="DX310" s="1">
        <v>5.87</v>
      </c>
      <c r="DY310" s="1">
        <v>7.37</v>
      </c>
      <c r="DZ310" s="1">
        <v>7.7</v>
      </c>
      <c r="EA310" s="1">
        <v>3.67</v>
      </c>
      <c r="EB310" s="1">
        <v>4.58</v>
      </c>
      <c r="EC310" s="1">
        <v>6.83</v>
      </c>
      <c r="ED310" s="1">
        <v>5.75</v>
      </c>
      <c r="EE310" s="1">
        <v>5.84</v>
      </c>
      <c r="EF310" s="1">
        <v>5.9</v>
      </c>
      <c r="EG310" s="1">
        <v>7.24</v>
      </c>
      <c r="EH310" s="1">
        <v>7.49</v>
      </c>
      <c r="EI310" s="1">
        <v>7.33</v>
      </c>
      <c r="EJ310" s="1">
        <v>8.08</v>
      </c>
      <c r="EL310">
        <v>195107</v>
      </c>
      <c r="EM310">
        <v>6.94</v>
      </c>
      <c r="EN310">
        <v>-1.99</v>
      </c>
      <c r="EO310">
        <v>2.0099999999999998</v>
      </c>
      <c r="EP310">
        <v>0.13</v>
      </c>
      <c r="ER310" s="1">
        <v>195201</v>
      </c>
      <c r="ES310" s="1">
        <v>1.37</v>
      </c>
      <c r="EU310" s="1">
        <v>195102</v>
      </c>
      <c r="EV310" s="1">
        <v>2.5299999999999998</v>
      </c>
      <c r="EX310" s="1">
        <v>195601</v>
      </c>
      <c r="EY310" s="1">
        <v>1.3</v>
      </c>
      <c r="FA310" s="1">
        <v>195201</v>
      </c>
      <c r="FB310" s="1">
        <f>IF(ISERROR(VLOOKUP($FA310,MOM,LOOKUPS!C$12,0)*$FB$6+VLOOKUP($FA310,STREV,LOOKUPS!C$10,0)*$FC$6+VLOOKUP($FA310,LTREV,LOOKUPS!C$9,0)*$FD$6+VLOOKUP($FA310,CFP,LOOKUPS!C$6,0)*$FE$6+VLOOKUP($FA310,EP,LOOKUPS!C$8,0)*$FF$6+VLOOKUP($FA310,BM,LOOKUPS!C$5,0)*$FG$6+VLOOKUP($FA310,DIV,LOOKUPS!C$7,0)*$FH$6++VLOOKUP($FA310,SIZE,LOOKUPS!C$11,0)*$FI$6),"",VLOOKUP($FA310,MOM,LOOKUPS!C$12,0)*$FB$6+VLOOKUP($FA310,STREV,LOOKUPS!C$10,0)*$FC$6+VLOOKUP($FA310,LTREV,LOOKUPS!C$9,0)*$FD$6+VLOOKUP($FA310,CFP,LOOKUPS!C$6,0)*$FE$6+VLOOKUP($FA310,EP,LOOKUPS!C$8,0)*$FF$6+VLOOKUP($FA310,BM,LOOKUPS!C$5,0)*$FG$6+VLOOKUP($FA310,DIV,LOOKUPS!C$7,0)*$FH$6++VLOOKUP($FA310,SIZE,LOOKUPS!C$11,0)*$FI$6)</f>
        <v>0.66510000000000002</v>
      </c>
      <c r="FC310" s="1">
        <f>IF(ISERROR(VLOOKUP($FA310,MOM,LOOKUPS!D$12,0)*$FB$6+VLOOKUP($FA310,STREV,LOOKUPS!D$10,0)*$FC$6+VLOOKUP($FA310,LTREV,LOOKUPS!D$9,0)*$FD$6+VLOOKUP($FA310,CFP,LOOKUPS!D$6,0)*$FE$6+VLOOKUP($FA310,EP,LOOKUPS!D$8,0)*$FF$6+VLOOKUP($FA310,BM,LOOKUPS!D$5,0)*$FG$6+VLOOKUP($FA310,DIV,LOOKUPS!D$7,0)*$FH$6++VLOOKUP($FA310,SIZE,LOOKUPS!D$11,0)*$FI$6),"",VLOOKUP($FA310,MOM,LOOKUPS!D$12,0)*$FB$6+VLOOKUP($FA310,STREV,LOOKUPS!D$10,0)*$FC$6+VLOOKUP($FA310,LTREV,LOOKUPS!D$9,0)*$FD$6+VLOOKUP($FA310,CFP,LOOKUPS!D$6,0)*$FE$6+VLOOKUP($FA310,EP,LOOKUPS!D$8,0)*$FF$6+VLOOKUP($FA310,BM,LOOKUPS!D$5,0)*$FG$6+VLOOKUP($FA310,DIV,LOOKUPS!D$7,0)*$FH$6++VLOOKUP($FA310,SIZE,LOOKUPS!D$11,0)*$FI$6)</f>
        <v>0.87880000000000003</v>
      </c>
      <c r="FD310" s="1">
        <f>IF(ISERROR(VLOOKUP($FA310,MOM,LOOKUPS!E$12,0)*$FB$6+VLOOKUP($FA310,STREV,LOOKUPS!E$10,0)*$FC$6+VLOOKUP($FA310,LTREV,LOOKUPS!E$9,0)*$FD$6+VLOOKUP($FA310,CFP,LOOKUPS!E$6,0)*$FE$6+VLOOKUP($FA310,EP,LOOKUPS!E$8,0)*$FF$6+VLOOKUP($FA310,BM,LOOKUPS!E$5,0)*$FG$6+VLOOKUP($FA310,DIV,LOOKUPS!E$7,0)*$FH$6++VLOOKUP($FA310,SIZE,LOOKUPS!E$11,0)*$FI$6),"",VLOOKUP($FA310,MOM,LOOKUPS!E$12,0)*$FB$6+VLOOKUP($FA310,STREV,LOOKUPS!E$10,0)*$FC$6+VLOOKUP($FA310,LTREV,LOOKUPS!E$9,0)*$FD$6+VLOOKUP($FA310,CFP,LOOKUPS!E$6,0)*$FE$6+VLOOKUP($FA310,EP,LOOKUPS!E$8,0)*$FF$6+VLOOKUP($FA310,BM,LOOKUPS!E$5,0)*$FG$6+VLOOKUP($FA310,DIV,LOOKUPS!E$7,0)*$FH$6++VLOOKUP($FA310,SIZE,LOOKUPS!E$11,0)*$FI$6)</f>
        <v>1.7095000000000002</v>
      </c>
      <c r="FE310" s="1">
        <f>IF(ISERROR(VLOOKUP($FA310,MOM,LOOKUPS!F$12,0)*$FB$6+VLOOKUP($FA310,STREV,LOOKUPS!F$10,0)*$FC$6+VLOOKUP($FA310,LTREV,LOOKUPS!F$9,0)*$FD$6+VLOOKUP($FA310,CFP,LOOKUPS!F$6,0)*$FE$6+VLOOKUP($FA310,EP,LOOKUPS!F$8,0)*$FF$6+VLOOKUP($FA310,BM,LOOKUPS!F$5,0)*$FG$6+VLOOKUP($FA310,DIV,LOOKUPS!F$7,0)*$FH$6++VLOOKUP($FA310,SIZE,LOOKUPS!F$11,0)*$FI$6),"",VLOOKUP($FA310,MOM,LOOKUPS!F$12,0)*$FB$6+VLOOKUP($FA310,STREV,LOOKUPS!F$10,0)*$FC$6+VLOOKUP($FA310,LTREV,LOOKUPS!F$9,0)*$FD$6+VLOOKUP($FA310,CFP,LOOKUPS!F$6,0)*$FE$6+VLOOKUP($FA310,EP,LOOKUPS!F$8,0)*$FF$6+VLOOKUP($FA310,BM,LOOKUPS!F$5,0)*$FG$6+VLOOKUP($FA310,DIV,LOOKUPS!F$7,0)*$FH$6++VLOOKUP($FA310,SIZE,LOOKUPS!F$11,0)*$FI$6)</f>
        <v>2.2080000000000002</v>
      </c>
      <c r="FF310" s="1">
        <f>IF(ISERROR(VLOOKUP($FA310,MOM,LOOKUPS!G$12,0)*$FB$6+VLOOKUP($FA310,STREV,LOOKUPS!G$10,0)*$FC$6+VLOOKUP($FA310,LTREV,LOOKUPS!G$9,0)*$FD$6+VLOOKUP($FA310,CFP,LOOKUPS!G$6,0)*$FE$6+VLOOKUP($FA310,EP,LOOKUPS!G$8,0)*$FF$6+VLOOKUP($FA310,BM,LOOKUPS!G$5,0)*$FG$6+VLOOKUP($FA310,DIV,LOOKUPS!G$7,0)*$FH$6++VLOOKUP($FA310,SIZE,LOOKUPS!G$11,0)*$FI$6),"",VLOOKUP($FA310,MOM,LOOKUPS!G$12,0)*$FB$6+VLOOKUP($FA310,STREV,LOOKUPS!G$10,0)*$FC$6+VLOOKUP($FA310,LTREV,LOOKUPS!G$9,0)*$FD$6+VLOOKUP($FA310,CFP,LOOKUPS!G$6,0)*$FE$6+VLOOKUP($FA310,EP,LOOKUPS!G$8,0)*$FF$6+VLOOKUP($FA310,BM,LOOKUPS!G$5,0)*$FG$6+VLOOKUP($FA310,DIV,LOOKUPS!G$7,0)*$FH$6++VLOOKUP($FA310,SIZE,LOOKUPS!G$11,0)*$FI$6)</f>
        <v>1.5427</v>
      </c>
      <c r="FG310" s="1">
        <f>IF(ISERROR(VLOOKUP($FA310,MOM,LOOKUPS!H$12,0)*$FB$6+VLOOKUP($FA310,STREV,LOOKUPS!H$10,0)*$FC$6+VLOOKUP($FA310,LTREV,LOOKUPS!H$9,0)*$FD$6+VLOOKUP($FA310,CFP,LOOKUPS!H$6,0)*$FE$6+VLOOKUP($FA310,EP,LOOKUPS!H$8,0)*$FF$6+VLOOKUP($FA310,BM,LOOKUPS!H$5,0)*$FG$6+VLOOKUP($FA310,DIV,LOOKUPS!H$7,0)*$FH$6++VLOOKUP($FA310,SIZE,LOOKUPS!H$11,0)*$FI$6),"",VLOOKUP($FA310,MOM,LOOKUPS!H$12,0)*$FB$6+VLOOKUP($FA310,STREV,LOOKUPS!H$10,0)*$FC$6+VLOOKUP($FA310,LTREV,LOOKUPS!H$9,0)*$FD$6+VLOOKUP($FA310,CFP,LOOKUPS!H$6,0)*$FE$6+VLOOKUP($FA310,EP,LOOKUPS!H$8,0)*$FF$6+VLOOKUP($FA310,BM,LOOKUPS!H$5,0)*$FG$6+VLOOKUP($FA310,DIV,LOOKUPS!H$7,0)*$FH$6++VLOOKUP($FA310,SIZE,LOOKUPS!H$11,0)*$FI$6)</f>
        <v>1.9378000000000002</v>
      </c>
      <c r="FH310" s="1">
        <f>IF(ISERROR(VLOOKUP($FA310,MOM,LOOKUPS!I$12,0)*$FB$6+VLOOKUP($FA310,STREV,LOOKUPS!I$10,0)*$FC$6+VLOOKUP($FA310,LTREV,LOOKUPS!I$9,0)*$FD$6+VLOOKUP($FA310,CFP,LOOKUPS!I$6,0)*$FE$6+VLOOKUP($FA310,EP,LOOKUPS!I$8,0)*$FF$6+VLOOKUP($FA310,BM,LOOKUPS!I$5,0)*$FG$6+VLOOKUP($FA310,DIV,LOOKUPS!I$7,0)*$FH$6++VLOOKUP($FA310,SIZE,LOOKUPS!I$11,0)*$FI$6),"",VLOOKUP($FA310,MOM,LOOKUPS!I$12,0)*$FB$6+VLOOKUP($FA310,STREV,LOOKUPS!I$10,0)*$FC$6+VLOOKUP($FA310,LTREV,LOOKUPS!I$9,0)*$FD$6+VLOOKUP($FA310,CFP,LOOKUPS!I$6,0)*$FE$6+VLOOKUP($FA310,EP,LOOKUPS!I$8,0)*$FF$6+VLOOKUP($FA310,BM,LOOKUPS!I$5,0)*$FG$6+VLOOKUP($FA310,DIV,LOOKUPS!I$7,0)*$FH$6++VLOOKUP($FA310,SIZE,LOOKUPS!I$11,0)*$FI$6)</f>
        <v>1.8532000000000002</v>
      </c>
      <c r="FI310" s="1">
        <f>IF(ISERROR(VLOOKUP($FA310,MOM,LOOKUPS!J$12,0)*$FB$6+VLOOKUP($FA310,STREV,LOOKUPS!J$10,0)*$FC$6+VLOOKUP($FA310,LTREV,LOOKUPS!J$9,0)*$FD$6+VLOOKUP($FA310,CFP,LOOKUPS!J$6,0)*$FE$6+VLOOKUP($FA310,EP,LOOKUPS!J$8,0)*$FF$6+VLOOKUP($FA310,BM,LOOKUPS!J$5,0)*$FG$6+VLOOKUP($FA310,DIV,LOOKUPS!J$7,0)*$FH$6++VLOOKUP($FA310,SIZE,LOOKUPS!J$11,0)*$FI$6),"",VLOOKUP($FA310,MOM,LOOKUPS!J$12,0)*$FB$6+VLOOKUP($FA310,STREV,LOOKUPS!J$10,0)*$FC$6+VLOOKUP($FA310,LTREV,LOOKUPS!J$9,0)*$FD$6+VLOOKUP($FA310,CFP,LOOKUPS!J$6,0)*$FE$6+VLOOKUP($FA310,EP,LOOKUPS!J$8,0)*$FF$6+VLOOKUP($FA310,BM,LOOKUPS!J$5,0)*$FG$6+VLOOKUP($FA310,DIV,LOOKUPS!J$7,0)*$FH$6++VLOOKUP($FA310,SIZE,LOOKUPS!J$11,0)*$FI$6)</f>
        <v>1.9529000000000001</v>
      </c>
      <c r="FJ310" s="1">
        <f>IF(ISERROR(VLOOKUP($FA310,MOM,LOOKUPS!K$12,0)*$FB$6+VLOOKUP($FA310,STREV,LOOKUPS!K$10,0)*$FC$6+VLOOKUP($FA310,LTREV,LOOKUPS!K$9,0)*$FD$6+VLOOKUP($FA310,CFP,LOOKUPS!K$6,0)*$FE$6+VLOOKUP($FA310,EP,LOOKUPS!K$8,0)*$FF$6+VLOOKUP($FA310,BM,LOOKUPS!K$5,0)*$FG$6+VLOOKUP($FA310,DIV,LOOKUPS!K$7,0)*$FH$6++VLOOKUP($FA310,SIZE,LOOKUPS!K$11,0)*$FI$6),"",VLOOKUP($FA310,MOM,LOOKUPS!K$12,0)*$FB$6+VLOOKUP($FA310,STREV,LOOKUPS!K$10,0)*$FC$6+VLOOKUP($FA310,LTREV,LOOKUPS!K$9,0)*$FD$6+VLOOKUP($FA310,CFP,LOOKUPS!K$6,0)*$FE$6+VLOOKUP($FA310,EP,LOOKUPS!K$8,0)*$FF$6+VLOOKUP($FA310,BM,LOOKUPS!K$5,0)*$FG$6+VLOOKUP($FA310,DIV,LOOKUPS!K$7,0)*$FH$6++VLOOKUP($FA310,SIZE,LOOKUPS!K$11,0)*$FI$6)</f>
        <v>2.2980999999999998</v>
      </c>
      <c r="FK310" s="1">
        <f>IF(ISERROR(VLOOKUP($FA310,MOM,LOOKUPS!L$12,0)*$FB$6+VLOOKUP($FA310,STREV,LOOKUPS!L$10,0)*$FC$6+VLOOKUP($FA310,LTREV,LOOKUPS!L$9,0)*$FD$6+VLOOKUP($FA310,CFP,LOOKUPS!L$6,0)*$FE$6+VLOOKUP($FA310,EP,LOOKUPS!L$8,0)*$FF$6+VLOOKUP($FA310,BM,LOOKUPS!L$5,0)*$FG$6+VLOOKUP($FA310,DIV,LOOKUPS!L$7,0)*$FH$6++VLOOKUP($FA310,SIZE,LOOKUPS!L$11,0)*$FI$6),"",VLOOKUP($FA310,MOM,LOOKUPS!L$12,0)*$FB$6+VLOOKUP($FA310,STREV,LOOKUPS!L$10,0)*$FC$6+VLOOKUP($FA310,LTREV,LOOKUPS!L$9,0)*$FD$6+VLOOKUP($FA310,CFP,LOOKUPS!L$6,0)*$FE$6+VLOOKUP($FA310,EP,LOOKUPS!L$8,0)*$FF$6+VLOOKUP($FA310,BM,LOOKUPS!L$5,0)*$FG$6+VLOOKUP($FA310,DIV,LOOKUPS!L$7,0)*$FH$6++VLOOKUP($FA310,SIZE,LOOKUPS!L$11,0)*$FI$6)</f>
        <v>2.1648000000000001</v>
      </c>
    </row>
    <row r="311" spans="1:167" x14ac:dyDescent="0.3">
      <c r="A311" s="1">
        <v>195202</v>
      </c>
      <c r="B311" s="1">
        <v>-3.25</v>
      </c>
      <c r="C311" s="1">
        <v>-2.14</v>
      </c>
      <c r="D311" s="1">
        <v>-1.93</v>
      </c>
      <c r="E311" s="1">
        <v>-1.43</v>
      </c>
      <c r="F311" s="1">
        <v>-1.49</v>
      </c>
      <c r="G311" s="1">
        <v>-0.59</v>
      </c>
      <c r="H311" s="1">
        <v>-1.5</v>
      </c>
      <c r="I311" s="1">
        <v>-1.98</v>
      </c>
      <c r="J311" s="1">
        <v>-2.69</v>
      </c>
      <c r="K311" s="1">
        <v>-3.46</v>
      </c>
      <c r="M311" s="1">
        <v>195103</v>
      </c>
      <c r="N311" s="1">
        <v>-2.69</v>
      </c>
      <c r="O311" s="1">
        <v>-4.29</v>
      </c>
      <c r="P311" s="1">
        <v>-3.38</v>
      </c>
      <c r="Q311" s="1">
        <v>-2.86</v>
      </c>
      <c r="R311" s="1">
        <v>-3.56</v>
      </c>
      <c r="S311" s="1">
        <v>-2.78</v>
      </c>
      <c r="T311" s="1">
        <v>-2.91</v>
      </c>
      <c r="U311" s="1">
        <v>-3.23</v>
      </c>
      <c r="V311" s="1">
        <v>-3.32</v>
      </c>
      <c r="W311" s="1">
        <v>-4.63</v>
      </c>
      <c r="Y311" s="1">
        <v>195602</v>
      </c>
      <c r="Z311" s="1">
        <v>1.86</v>
      </c>
      <c r="AA311" s="1">
        <v>3.67</v>
      </c>
      <c r="AB311" s="1">
        <v>2.02</v>
      </c>
      <c r="AC311" s="1">
        <v>3.37</v>
      </c>
      <c r="AD311" s="1">
        <v>3.08</v>
      </c>
      <c r="AE311" s="1">
        <v>3.9</v>
      </c>
      <c r="AF311" s="1">
        <v>2.5299999999999998</v>
      </c>
      <c r="AG311" s="1">
        <v>4.41</v>
      </c>
      <c r="AH311" s="1">
        <v>4.74</v>
      </c>
      <c r="AI311" s="1">
        <v>4.4400000000000004</v>
      </c>
      <c r="AK311">
        <v>197608</v>
      </c>
      <c r="AL311">
        <v>-5.42</v>
      </c>
      <c r="AM311">
        <v>-2.78</v>
      </c>
      <c r="AN311">
        <v>-0.69</v>
      </c>
      <c r="AO311">
        <v>-1.05</v>
      </c>
      <c r="AP311">
        <v>-3.11</v>
      </c>
      <c r="AQ311">
        <v>-1.36</v>
      </c>
      <c r="AR311">
        <v>-0.35</v>
      </c>
      <c r="AS311">
        <v>-1.22</v>
      </c>
      <c r="AT311">
        <v>-0.98</v>
      </c>
      <c r="AU311">
        <v>-3.25</v>
      </c>
      <c r="AV311">
        <v>-2.95</v>
      </c>
      <c r="AW311">
        <v>-2.06</v>
      </c>
      <c r="AX311">
        <v>-0.7</v>
      </c>
      <c r="AY311">
        <v>-0.28000000000000003</v>
      </c>
      <c r="AZ311">
        <v>-0.43</v>
      </c>
      <c r="BA311">
        <v>-1.21</v>
      </c>
      <c r="BB311">
        <v>-1.22</v>
      </c>
      <c r="BC311">
        <v>-1.18</v>
      </c>
      <c r="BD311">
        <v>-0.87</v>
      </c>
      <c r="BF311" s="1">
        <v>197608</v>
      </c>
      <c r="BG311" s="1">
        <v>-5.01</v>
      </c>
      <c r="BH311" s="1">
        <v>-2.52</v>
      </c>
      <c r="BI311" s="1">
        <v>-1</v>
      </c>
      <c r="BJ311" s="1">
        <v>-0.82</v>
      </c>
      <c r="BK311" s="1">
        <v>-2.92</v>
      </c>
      <c r="BL311" s="1">
        <v>-1.55</v>
      </c>
      <c r="BM311" s="1">
        <v>-0.45</v>
      </c>
      <c r="BN311" s="1">
        <v>-1.18</v>
      </c>
      <c r="BO311" s="1">
        <v>-0.78</v>
      </c>
      <c r="BP311" s="1">
        <v>-3.04</v>
      </c>
      <c r="BQ311" s="1">
        <v>-2.76</v>
      </c>
      <c r="BR311" s="1">
        <v>-1.63</v>
      </c>
      <c r="BS311" s="1">
        <v>-1.48</v>
      </c>
      <c r="BT311" s="1">
        <v>-0.86</v>
      </c>
      <c r="BU311" s="1">
        <v>0.01</v>
      </c>
      <c r="BV311" s="1">
        <v>-1.5</v>
      </c>
      <c r="BW311" s="1">
        <v>-0.91</v>
      </c>
      <c r="BX311" s="1">
        <v>-0.55000000000000004</v>
      </c>
      <c r="BY311" s="1">
        <v>-0.97</v>
      </c>
      <c r="CA311" s="1">
        <v>195108</v>
      </c>
      <c r="CB311" s="1">
        <v>0</v>
      </c>
      <c r="CC311" s="1">
        <v>4.59</v>
      </c>
      <c r="CD311" s="1">
        <v>4.84</v>
      </c>
      <c r="CE311" s="1">
        <v>4.75</v>
      </c>
      <c r="CF311" s="1">
        <v>3.91</v>
      </c>
      <c r="CG311" s="1">
        <v>5.31</v>
      </c>
      <c r="CH311" s="1">
        <v>4.6900000000000004</v>
      </c>
      <c r="CI311" s="1">
        <v>5.31</v>
      </c>
      <c r="CJ311" s="1">
        <v>4.47</v>
      </c>
      <c r="CK311" s="1">
        <v>3.24</v>
      </c>
      <c r="CL311" s="1">
        <v>4.57</v>
      </c>
      <c r="CM311" s="1">
        <v>5.95</v>
      </c>
      <c r="CN311" s="1">
        <v>4.67</v>
      </c>
      <c r="CO311" s="1">
        <v>4.79</v>
      </c>
      <c r="CP311" s="1">
        <v>4.59</v>
      </c>
      <c r="CQ311" s="1">
        <v>5.3</v>
      </c>
      <c r="CR311" s="1">
        <v>5.32</v>
      </c>
      <c r="CS311" s="1">
        <v>4.99</v>
      </c>
      <c r="CT311" s="1">
        <v>3.94</v>
      </c>
      <c r="CV311" s="1">
        <v>195208</v>
      </c>
      <c r="CW311" s="1">
        <v>-1.55</v>
      </c>
      <c r="CX311" s="1">
        <v>0.05</v>
      </c>
      <c r="CY311" s="1">
        <v>0.06</v>
      </c>
      <c r="CZ311" s="1">
        <v>0.48</v>
      </c>
      <c r="DA311" s="1">
        <v>-0.42</v>
      </c>
      <c r="DB311" s="1">
        <v>0.43</v>
      </c>
      <c r="DC311" s="1">
        <v>0.32</v>
      </c>
      <c r="DD311" s="1">
        <v>0.26</v>
      </c>
      <c r="DE311" s="1">
        <v>0.32</v>
      </c>
      <c r="DF311" s="1">
        <v>-0.84</v>
      </c>
      <c r="DG311" s="1">
        <v>0.01</v>
      </c>
      <c r="DH311" s="1">
        <v>0.98</v>
      </c>
      <c r="DI311" s="1">
        <v>-0.11</v>
      </c>
      <c r="DJ311" s="1">
        <v>0.47</v>
      </c>
      <c r="DK311" s="1">
        <v>0.16</v>
      </c>
      <c r="DL311" s="1">
        <v>-0.28000000000000003</v>
      </c>
      <c r="DM311" s="1">
        <v>0.81</v>
      </c>
      <c r="DN311" s="1">
        <v>0.31</v>
      </c>
      <c r="DO311" s="1">
        <v>0.32</v>
      </c>
      <c r="DQ311" s="1">
        <v>195108</v>
      </c>
      <c r="DR311" s="1">
        <v>-99.99</v>
      </c>
      <c r="DS311" s="1">
        <v>5.62</v>
      </c>
      <c r="DT311" s="1">
        <v>4.72</v>
      </c>
      <c r="DU311" s="1">
        <v>3.82</v>
      </c>
      <c r="DV311" s="1">
        <v>6.07</v>
      </c>
      <c r="DW311" s="1">
        <v>4.8</v>
      </c>
      <c r="DX311" s="1">
        <v>5.09</v>
      </c>
      <c r="DY311" s="1">
        <v>3.76</v>
      </c>
      <c r="DZ311" s="1">
        <v>3.86</v>
      </c>
      <c r="EA311" s="1">
        <v>6.45</v>
      </c>
      <c r="EB311" s="1">
        <v>5.7</v>
      </c>
      <c r="EC311" s="1">
        <v>4.71</v>
      </c>
      <c r="ED311" s="1">
        <v>4.9000000000000004</v>
      </c>
      <c r="EE311" s="1">
        <v>5.71</v>
      </c>
      <c r="EF311" s="1">
        <v>4.45</v>
      </c>
      <c r="EG311" s="1">
        <v>3.79</v>
      </c>
      <c r="EH311" s="1">
        <v>3.73</v>
      </c>
      <c r="EI311" s="1">
        <v>3.65</v>
      </c>
      <c r="EJ311" s="1">
        <v>4.07</v>
      </c>
      <c r="EL311">
        <v>195108</v>
      </c>
      <c r="EM311">
        <v>4.2699999999999996</v>
      </c>
      <c r="EN311">
        <v>0.99</v>
      </c>
      <c r="EO311">
        <v>-0.16</v>
      </c>
      <c r="EP311">
        <v>0.13</v>
      </c>
      <c r="ER311" s="1">
        <v>195202</v>
      </c>
      <c r="ES311" s="1">
        <v>-0.75</v>
      </c>
      <c r="EU311" s="1">
        <v>195103</v>
      </c>
      <c r="EV311" s="1">
        <v>-0.39</v>
      </c>
      <c r="EX311" s="1">
        <v>195602</v>
      </c>
      <c r="EY311" s="1">
        <v>-1.73</v>
      </c>
      <c r="FA311" s="1">
        <v>195202</v>
      </c>
      <c r="FB311" s="1">
        <f>IF(ISERROR(VLOOKUP($FA311,MOM,LOOKUPS!C$12,0)*$FB$6+VLOOKUP($FA311,STREV,LOOKUPS!C$10,0)*$FC$6+VLOOKUP($FA311,LTREV,LOOKUPS!C$9,0)*$FD$6+VLOOKUP($FA311,CFP,LOOKUPS!C$6,0)*$FE$6+VLOOKUP($FA311,EP,LOOKUPS!C$8,0)*$FF$6+VLOOKUP($FA311,BM,LOOKUPS!C$5,0)*$FG$6+VLOOKUP($FA311,DIV,LOOKUPS!C$7,0)*$FH$6++VLOOKUP($FA311,SIZE,LOOKUPS!C$11,0)*$FI$6),"",VLOOKUP($FA311,MOM,LOOKUPS!C$12,0)*$FB$6+VLOOKUP($FA311,STREV,LOOKUPS!C$10,0)*$FC$6+VLOOKUP($FA311,LTREV,LOOKUPS!C$9,0)*$FD$6+VLOOKUP($FA311,CFP,LOOKUPS!C$6,0)*$FE$6+VLOOKUP($FA311,EP,LOOKUPS!C$8,0)*$FF$6+VLOOKUP($FA311,BM,LOOKUPS!C$5,0)*$FG$6+VLOOKUP($FA311,DIV,LOOKUPS!C$7,0)*$FH$6++VLOOKUP($FA311,SIZE,LOOKUPS!C$11,0)*$FI$6)</f>
        <v>-3.0841000000000003</v>
      </c>
      <c r="FC311" s="1">
        <f>IF(ISERROR(VLOOKUP($FA311,MOM,LOOKUPS!D$12,0)*$FB$6+VLOOKUP($FA311,STREV,LOOKUPS!D$10,0)*$FC$6+VLOOKUP($FA311,LTREV,LOOKUPS!D$9,0)*$FD$6+VLOOKUP($FA311,CFP,LOOKUPS!D$6,0)*$FE$6+VLOOKUP($FA311,EP,LOOKUPS!D$8,0)*$FF$6+VLOOKUP($FA311,BM,LOOKUPS!D$5,0)*$FG$6+VLOOKUP($FA311,DIV,LOOKUPS!D$7,0)*$FH$6++VLOOKUP($FA311,SIZE,LOOKUPS!D$11,0)*$FI$6),"",VLOOKUP($FA311,MOM,LOOKUPS!D$12,0)*$FB$6+VLOOKUP($FA311,STREV,LOOKUPS!D$10,0)*$FC$6+VLOOKUP($FA311,LTREV,LOOKUPS!D$9,0)*$FD$6+VLOOKUP($FA311,CFP,LOOKUPS!D$6,0)*$FE$6+VLOOKUP($FA311,EP,LOOKUPS!D$8,0)*$FF$6+VLOOKUP($FA311,BM,LOOKUPS!D$5,0)*$FG$6+VLOOKUP($FA311,DIV,LOOKUPS!D$7,0)*$FH$6++VLOOKUP($FA311,SIZE,LOOKUPS!D$11,0)*$FI$6)</f>
        <v>-1.6838</v>
      </c>
      <c r="FD311" s="1">
        <f>IF(ISERROR(VLOOKUP($FA311,MOM,LOOKUPS!E$12,0)*$FB$6+VLOOKUP($FA311,STREV,LOOKUPS!E$10,0)*$FC$6+VLOOKUP($FA311,LTREV,LOOKUPS!E$9,0)*$FD$6+VLOOKUP($FA311,CFP,LOOKUPS!E$6,0)*$FE$6+VLOOKUP($FA311,EP,LOOKUPS!E$8,0)*$FF$6+VLOOKUP($FA311,BM,LOOKUPS!E$5,0)*$FG$6+VLOOKUP($FA311,DIV,LOOKUPS!E$7,0)*$FH$6++VLOOKUP($FA311,SIZE,LOOKUPS!E$11,0)*$FI$6),"",VLOOKUP($FA311,MOM,LOOKUPS!E$12,0)*$FB$6+VLOOKUP($FA311,STREV,LOOKUPS!E$10,0)*$FC$6+VLOOKUP($FA311,LTREV,LOOKUPS!E$9,0)*$FD$6+VLOOKUP($FA311,CFP,LOOKUPS!E$6,0)*$FE$6+VLOOKUP($FA311,EP,LOOKUPS!E$8,0)*$FF$6+VLOOKUP($FA311,BM,LOOKUPS!E$5,0)*$FG$6+VLOOKUP($FA311,DIV,LOOKUPS!E$7,0)*$FH$6++VLOOKUP($FA311,SIZE,LOOKUPS!E$11,0)*$FI$6)</f>
        <v>-2.0419999999999998</v>
      </c>
      <c r="FE311" s="1">
        <f>IF(ISERROR(VLOOKUP($FA311,MOM,LOOKUPS!F$12,0)*$FB$6+VLOOKUP($FA311,STREV,LOOKUPS!F$10,0)*$FC$6+VLOOKUP($FA311,LTREV,LOOKUPS!F$9,0)*$FD$6+VLOOKUP($FA311,CFP,LOOKUPS!F$6,0)*$FE$6+VLOOKUP($FA311,EP,LOOKUPS!F$8,0)*$FF$6+VLOOKUP($FA311,BM,LOOKUPS!F$5,0)*$FG$6+VLOOKUP($FA311,DIV,LOOKUPS!F$7,0)*$FH$6++VLOOKUP($FA311,SIZE,LOOKUPS!F$11,0)*$FI$6),"",VLOOKUP($FA311,MOM,LOOKUPS!F$12,0)*$FB$6+VLOOKUP($FA311,STREV,LOOKUPS!F$10,0)*$FC$6+VLOOKUP($FA311,LTREV,LOOKUPS!F$9,0)*$FD$6+VLOOKUP($FA311,CFP,LOOKUPS!F$6,0)*$FE$6+VLOOKUP($FA311,EP,LOOKUPS!F$8,0)*$FF$6+VLOOKUP($FA311,BM,LOOKUPS!F$5,0)*$FG$6+VLOOKUP($FA311,DIV,LOOKUPS!F$7,0)*$FH$6++VLOOKUP($FA311,SIZE,LOOKUPS!F$11,0)*$FI$6)</f>
        <v>-1.7782</v>
      </c>
      <c r="FF311" s="1">
        <f>IF(ISERROR(VLOOKUP($FA311,MOM,LOOKUPS!G$12,0)*$FB$6+VLOOKUP($FA311,STREV,LOOKUPS!G$10,0)*$FC$6+VLOOKUP($FA311,LTREV,LOOKUPS!G$9,0)*$FD$6+VLOOKUP($FA311,CFP,LOOKUPS!G$6,0)*$FE$6+VLOOKUP($FA311,EP,LOOKUPS!G$8,0)*$FF$6+VLOOKUP($FA311,BM,LOOKUPS!G$5,0)*$FG$6+VLOOKUP($FA311,DIV,LOOKUPS!G$7,0)*$FH$6++VLOOKUP($FA311,SIZE,LOOKUPS!G$11,0)*$FI$6),"",VLOOKUP($FA311,MOM,LOOKUPS!G$12,0)*$FB$6+VLOOKUP($FA311,STREV,LOOKUPS!G$10,0)*$FC$6+VLOOKUP($FA311,LTREV,LOOKUPS!G$9,0)*$FD$6+VLOOKUP($FA311,CFP,LOOKUPS!G$6,0)*$FE$6+VLOOKUP($FA311,EP,LOOKUPS!G$8,0)*$FF$6+VLOOKUP($FA311,BM,LOOKUPS!G$5,0)*$FG$6+VLOOKUP($FA311,DIV,LOOKUPS!G$7,0)*$FH$6++VLOOKUP($FA311,SIZE,LOOKUPS!G$11,0)*$FI$6)</f>
        <v>-1.8501000000000003</v>
      </c>
      <c r="FG311" s="1">
        <f>IF(ISERROR(VLOOKUP($FA311,MOM,LOOKUPS!H$12,0)*$FB$6+VLOOKUP($FA311,STREV,LOOKUPS!H$10,0)*$FC$6+VLOOKUP($FA311,LTREV,LOOKUPS!H$9,0)*$FD$6+VLOOKUP($FA311,CFP,LOOKUPS!H$6,0)*$FE$6+VLOOKUP($FA311,EP,LOOKUPS!H$8,0)*$FF$6+VLOOKUP($FA311,BM,LOOKUPS!H$5,0)*$FG$6+VLOOKUP($FA311,DIV,LOOKUPS!H$7,0)*$FH$6++VLOOKUP($FA311,SIZE,LOOKUPS!H$11,0)*$FI$6),"",VLOOKUP($FA311,MOM,LOOKUPS!H$12,0)*$FB$6+VLOOKUP($FA311,STREV,LOOKUPS!H$10,0)*$FC$6+VLOOKUP($FA311,LTREV,LOOKUPS!H$9,0)*$FD$6+VLOOKUP($FA311,CFP,LOOKUPS!H$6,0)*$FE$6+VLOOKUP($FA311,EP,LOOKUPS!H$8,0)*$FF$6+VLOOKUP($FA311,BM,LOOKUPS!H$5,0)*$FG$6+VLOOKUP($FA311,DIV,LOOKUPS!H$7,0)*$FH$6++VLOOKUP($FA311,SIZE,LOOKUPS!H$11,0)*$FI$6)</f>
        <v>-1.8359000000000001</v>
      </c>
      <c r="FH311" s="1">
        <f>IF(ISERROR(VLOOKUP($FA311,MOM,LOOKUPS!I$12,0)*$FB$6+VLOOKUP($FA311,STREV,LOOKUPS!I$10,0)*$FC$6+VLOOKUP($FA311,LTREV,LOOKUPS!I$9,0)*$FD$6+VLOOKUP($FA311,CFP,LOOKUPS!I$6,0)*$FE$6+VLOOKUP($FA311,EP,LOOKUPS!I$8,0)*$FF$6+VLOOKUP($FA311,BM,LOOKUPS!I$5,0)*$FG$6+VLOOKUP($FA311,DIV,LOOKUPS!I$7,0)*$FH$6++VLOOKUP($FA311,SIZE,LOOKUPS!I$11,0)*$FI$6),"",VLOOKUP($FA311,MOM,LOOKUPS!I$12,0)*$FB$6+VLOOKUP($FA311,STREV,LOOKUPS!I$10,0)*$FC$6+VLOOKUP($FA311,LTREV,LOOKUPS!I$9,0)*$FD$6+VLOOKUP($FA311,CFP,LOOKUPS!I$6,0)*$FE$6+VLOOKUP($FA311,EP,LOOKUPS!I$8,0)*$FF$6+VLOOKUP($FA311,BM,LOOKUPS!I$5,0)*$FG$6+VLOOKUP($FA311,DIV,LOOKUPS!I$7,0)*$FH$6++VLOOKUP($FA311,SIZE,LOOKUPS!I$11,0)*$FI$6)</f>
        <v>-1.6867000000000001</v>
      </c>
      <c r="FI311" s="1">
        <f>IF(ISERROR(VLOOKUP($FA311,MOM,LOOKUPS!J$12,0)*$FB$6+VLOOKUP($FA311,STREV,LOOKUPS!J$10,0)*$FC$6+VLOOKUP($FA311,LTREV,LOOKUPS!J$9,0)*$FD$6+VLOOKUP($FA311,CFP,LOOKUPS!J$6,0)*$FE$6+VLOOKUP($FA311,EP,LOOKUPS!J$8,0)*$FF$6+VLOOKUP($FA311,BM,LOOKUPS!J$5,0)*$FG$6+VLOOKUP($FA311,DIV,LOOKUPS!J$7,0)*$FH$6++VLOOKUP($FA311,SIZE,LOOKUPS!J$11,0)*$FI$6),"",VLOOKUP($FA311,MOM,LOOKUPS!J$12,0)*$FB$6+VLOOKUP($FA311,STREV,LOOKUPS!J$10,0)*$FC$6+VLOOKUP($FA311,LTREV,LOOKUPS!J$9,0)*$FD$6+VLOOKUP($FA311,CFP,LOOKUPS!J$6,0)*$FE$6+VLOOKUP($FA311,EP,LOOKUPS!J$8,0)*$FF$6+VLOOKUP($FA311,BM,LOOKUPS!J$5,0)*$FG$6+VLOOKUP($FA311,DIV,LOOKUPS!J$7,0)*$FH$6++VLOOKUP($FA311,SIZE,LOOKUPS!J$11,0)*$FI$6)</f>
        <v>-1.8515000000000001</v>
      </c>
      <c r="FJ311" s="1">
        <f>IF(ISERROR(VLOOKUP($FA311,MOM,LOOKUPS!K$12,0)*$FB$6+VLOOKUP($FA311,STREV,LOOKUPS!K$10,0)*$FC$6+VLOOKUP($FA311,LTREV,LOOKUPS!K$9,0)*$FD$6+VLOOKUP($FA311,CFP,LOOKUPS!K$6,0)*$FE$6+VLOOKUP($FA311,EP,LOOKUPS!K$8,0)*$FF$6+VLOOKUP($FA311,BM,LOOKUPS!K$5,0)*$FG$6+VLOOKUP($FA311,DIV,LOOKUPS!K$7,0)*$FH$6++VLOOKUP($FA311,SIZE,LOOKUPS!K$11,0)*$FI$6),"",VLOOKUP($FA311,MOM,LOOKUPS!K$12,0)*$FB$6+VLOOKUP($FA311,STREV,LOOKUPS!K$10,0)*$FC$6+VLOOKUP($FA311,LTREV,LOOKUPS!K$9,0)*$FD$6+VLOOKUP($FA311,CFP,LOOKUPS!K$6,0)*$FE$6+VLOOKUP($FA311,EP,LOOKUPS!K$8,0)*$FF$6+VLOOKUP($FA311,BM,LOOKUPS!K$5,0)*$FG$6+VLOOKUP($FA311,DIV,LOOKUPS!K$7,0)*$FH$6++VLOOKUP($FA311,SIZE,LOOKUPS!K$11,0)*$FI$6)</f>
        <v>-2.3650000000000002</v>
      </c>
      <c r="FK311" s="1">
        <f>IF(ISERROR(VLOOKUP($FA311,MOM,LOOKUPS!L$12,0)*$FB$6+VLOOKUP($FA311,STREV,LOOKUPS!L$10,0)*$FC$6+VLOOKUP($FA311,LTREV,LOOKUPS!L$9,0)*$FD$6+VLOOKUP($FA311,CFP,LOOKUPS!L$6,0)*$FE$6+VLOOKUP($FA311,EP,LOOKUPS!L$8,0)*$FF$6+VLOOKUP($FA311,BM,LOOKUPS!L$5,0)*$FG$6+VLOOKUP($FA311,DIV,LOOKUPS!L$7,0)*$FH$6++VLOOKUP($FA311,SIZE,LOOKUPS!L$11,0)*$FI$6),"",VLOOKUP($FA311,MOM,LOOKUPS!L$12,0)*$FB$6+VLOOKUP($FA311,STREV,LOOKUPS!L$10,0)*$FC$6+VLOOKUP($FA311,LTREV,LOOKUPS!L$9,0)*$FD$6+VLOOKUP($FA311,CFP,LOOKUPS!L$6,0)*$FE$6+VLOOKUP($FA311,EP,LOOKUPS!L$8,0)*$FF$6+VLOOKUP($FA311,BM,LOOKUPS!L$5,0)*$FG$6+VLOOKUP($FA311,DIV,LOOKUPS!L$7,0)*$FH$6++VLOOKUP($FA311,SIZE,LOOKUPS!L$11,0)*$FI$6)</f>
        <v>-2.3513000000000002</v>
      </c>
    </row>
    <row r="312" spans="1:167" x14ac:dyDescent="0.3">
      <c r="A312" s="1">
        <v>195203</v>
      </c>
      <c r="B312" s="1">
        <v>1.53</v>
      </c>
      <c r="C312" s="1">
        <v>2.38</v>
      </c>
      <c r="D312" s="1">
        <v>2.29</v>
      </c>
      <c r="E312" s="1">
        <v>2.72</v>
      </c>
      <c r="F312" s="1">
        <v>2.1800000000000002</v>
      </c>
      <c r="G312" s="1">
        <v>3.06</v>
      </c>
      <c r="H312" s="1">
        <v>2.7</v>
      </c>
      <c r="I312" s="1">
        <v>3.27</v>
      </c>
      <c r="J312" s="1">
        <v>3.88</v>
      </c>
      <c r="K312" s="1">
        <v>4.82</v>
      </c>
      <c r="M312" s="1">
        <v>195104</v>
      </c>
      <c r="N312" s="1">
        <v>5.69</v>
      </c>
      <c r="O312" s="1">
        <v>5.47</v>
      </c>
      <c r="P312" s="1">
        <v>4.3</v>
      </c>
      <c r="Q312" s="1">
        <v>4.25</v>
      </c>
      <c r="R312" s="1">
        <v>4.3899999999999997</v>
      </c>
      <c r="S312" s="1">
        <v>3.48</v>
      </c>
      <c r="T312" s="1">
        <v>2.61</v>
      </c>
      <c r="U312" s="1">
        <v>3.26</v>
      </c>
      <c r="V312" s="1">
        <v>1.86</v>
      </c>
      <c r="W312" s="1">
        <v>4.51</v>
      </c>
      <c r="Y312" s="1">
        <v>195603</v>
      </c>
      <c r="Z312" s="1">
        <v>1.99</v>
      </c>
      <c r="AA312" s="1">
        <v>3.33</v>
      </c>
      <c r="AB312" s="1">
        <v>5.91</v>
      </c>
      <c r="AC312" s="1">
        <v>4.97</v>
      </c>
      <c r="AD312" s="1">
        <v>4.5599999999999996</v>
      </c>
      <c r="AE312" s="1">
        <v>5.18</v>
      </c>
      <c r="AF312" s="1">
        <v>5.79</v>
      </c>
      <c r="AG312" s="1">
        <v>5.47</v>
      </c>
      <c r="AH312" s="1">
        <v>7.4</v>
      </c>
      <c r="AI312" s="1">
        <v>5.79</v>
      </c>
      <c r="AK312">
        <v>197609</v>
      </c>
      <c r="AL312">
        <v>-1.46</v>
      </c>
      <c r="AM312">
        <v>1.63</v>
      </c>
      <c r="AN312">
        <v>2.37</v>
      </c>
      <c r="AO312">
        <v>2.14</v>
      </c>
      <c r="AP312">
        <v>1.51</v>
      </c>
      <c r="AQ312">
        <v>2.06</v>
      </c>
      <c r="AR312">
        <v>2.61</v>
      </c>
      <c r="AS312">
        <v>2.38</v>
      </c>
      <c r="AT312">
        <v>1.94</v>
      </c>
      <c r="AU312">
        <v>0.86</v>
      </c>
      <c r="AV312">
        <v>2.2599999999999998</v>
      </c>
      <c r="AW312">
        <v>1.89</v>
      </c>
      <c r="AX312">
        <v>2.23</v>
      </c>
      <c r="AY312">
        <v>2.86</v>
      </c>
      <c r="AZ312">
        <v>2.36</v>
      </c>
      <c r="BA312">
        <v>2.11</v>
      </c>
      <c r="BB312">
        <v>2.6</v>
      </c>
      <c r="BC312">
        <v>2.36</v>
      </c>
      <c r="BD312">
        <v>1.71</v>
      </c>
      <c r="BF312" s="1">
        <v>197609</v>
      </c>
      <c r="BG312" s="1">
        <v>-1.42</v>
      </c>
      <c r="BH312" s="1">
        <v>1.75</v>
      </c>
      <c r="BI312" s="1">
        <v>2.5299999999999998</v>
      </c>
      <c r="BJ312" s="1">
        <v>2.0699999999999998</v>
      </c>
      <c r="BK312" s="1">
        <v>1.57</v>
      </c>
      <c r="BL312" s="1">
        <v>2.52</v>
      </c>
      <c r="BM312" s="1">
        <v>2.2799999999999998</v>
      </c>
      <c r="BN312" s="1">
        <v>2.16</v>
      </c>
      <c r="BO312" s="1">
        <v>2.19</v>
      </c>
      <c r="BP312" s="1">
        <v>0.87</v>
      </c>
      <c r="BQ312" s="1">
        <v>2.48</v>
      </c>
      <c r="BR312" s="1">
        <v>2.14</v>
      </c>
      <c r="BS312" s="1">
        <v>2.86</v>
      </c>
      <c r="BT312" s="1">
        <v>1.52</v>
      </c>
      <c r="BU312" s="1">
        <v>3.15</v>
      </c>
      <c r="BV312" s="1">
        <v>2.65</v>
      </c>
      <c r="BW312" s="1">
        <v>1.74</v>
      </c>
      <c r="BX312" s="1">
        <v>2.4900000000000002</v>
      </c>
      <c r="BY312" s="1">
        <v>1.94</v>
      </c>
      <c r="CA312" s="1">
        <v>195109</v>
      </c>
      <c r="CB312" s="1">
        <v>11.67</v>
      </c>
      <c r="CC312" s="1">
        <v>1.53</v>
      </c>
      <c r="CD312" s="1">
        <v>2.31</v>
      </c>
      <c r="CE312" s="1">
        <v>2.78</v>
      </c>
      <c r="CF312" s="1">
        <v>1.18</v>
      </c>
      <c r="CG312" s="1">
        <v>2.2799999999999998</v>
      </c>
      <c r="CH312" s="1">
        <v>2.36</v>
      </c>
      <c r="CI312" s="1">
        <v>2.23</v>
      </c>
      <c r="CJ312" s="1">
        <v>3.05</v>
      </c>
      <c r="CK312" s="1">
        <v>0.86</v>
      </c>
      <c r="CL312" s="1">
        <v>1.48</v>
      </c>
      <c r="CM312" s="1">
        <v>2.25</v>
      </c>
      <c r="CN312" s="1">
        <v>2.31</v>
      </c>
      <c r="CO312" s="1">
        <v>2.38</v>
      </c>
      <c r="CP312" s="1">
        <v>2.34</v>
      </c>
      <c r="CQ312" s="1">
        <v>2.2200000000000002</v>
      </c>
      <c r="CR312" s="1">
        <v>2.2400000000000002</v>
      </c>
      <c r="CS312" s="1">
        <v>2.89</v>
      </c>
      <c r="CT312" s="1">
        <v>3.21</v>
      </c>
      <c r="CV312" s="1">
        <v>195209</v>
      </c>
      <c r="CW312" s="1">
        <v>-2.04</v>
      </c>
      <c r="CX312" s="1">
        <v>-1.53</v>
      </c>
      <c r="CY312" s="1">
        <v>-1.17</v>
      </c>
      <c r="CZ312" s="1">
        <v>-1.84</v>
      </c>
      <c r="DA312" s="1">
        <v>-1.46</v>
      </c>
      <c r="DB312" s="1">
        <v>-1.1499999999999999</v>
      </c>
      <c r="DC312" s="1">
        <v>-1.51</v>
      </c>
      <c r="DD312" s="1">
        <v>-1.64</v>
      </c>
      <c r="DE312" s="1">
        <v>-1.63</v>
      </c>
      <c r="DF312" s="1">
        <v>-1.28</v>
      </c>
      <c r="DG312" s="1">
        <v>-1.65</v>
      </c>
      <c r="DH312" s="1">
        <v>-1.67</v>
      </c>
      <c r="DI312" s="1">
        <v>-0.63</v>
      </c>
      <c r="DJ312" s="1">
        <v>-1.4</v>
      </c>
      <c r="DK312" s="1">
        <v>-1.62</v>
      </c>
      <c r="DL312" s="1">
        <v>-1.02</v>
      </c>
      <c r="DM312" s="1">
        <v>-2.2599999999999998</v>
      </c>
      <c r="DN312" s="1">
        <v>-1.35</v>
      </c>
      <c r="DO312" s="1">
        <v>-1.91</v>
      </c>
      <c r="DQ312" s="1">
        <v>195109</v>
      </c>
      <c r="DR312" s="1">
        <v>-99.99</v>
      </c>
      <c r="DS312" s="1">
        <v>2.73</v>
      </c>
      <c r="DT312" s="1">
        <v>2.38</v>
      </c>
      <c r="DU312" s="1">
        <v>1.75</v>
      </c>
      <c r="DV312" s="1">
        <v>2.02</v>
      </c>
      <c r="DW312" s="1">
        <v>3.53</v>
      </c>
      <c r="DX312" s="1">
        <v>2.27</v>
      </c>
      <c r="DY312" s="1">
        <v>2.2799999999999998</v>
      </c>
      <c r="DZ312" s="1">
        <v>1.39</v>
      </c>
      <c r="EA312" s="1">
        <v>1.1299999999999999</v>
      </c>
      <c r="EB312" s="1">
        <v>2.89</v>
      </c>
      <c r="EC312" s="1">
        <v>4.18</v>
      </c>
      <c r="ED312" s="1">
        <v>2.89</v>
      </c>
      <c r="EE312" s="1">
        <v>2.2400000000000002</v>
      </c>
      <c r="EF312" s="1">
        <v>2.31</v>
      </c>
      <c r="EG312" s="1">
        <v>2.1</v>
      </c>
      <c r="EH312" s="1">
        <v>2.4500000000000002</v>
      </c>
      <c r="EI312" s="1">
        <v>2.16</v>
      </c>
      <c r="EJ312" s="1">
        <v>0.63</v>
      </c>
      <c r="EL312">
        <v>195109</v>
      </c>
      <c r="EM312">
        <v>0.7</v>
      </c>
      <c r="EN312">
        <v>1.9</v>
      </c>
      <c r="EO312">
        <v>0.59</v>
      </c>
      <c r="EP312">
        <v>0.12</v>
      </c>
      <c r="ER312" s="1">
        <v>195203</v>
      </c>
      <c r="ES312" s="1">
        <v>1.65</v>
      </c>
      <c r="EU312" s="1">
        <v>195104</v>
      </c>
      <c r="EV312" s="1">
        <v>1.74</v>
      </c>
      <c r="EX312" s="1">
        <v>195603</v>
      </c>
      <c r="EY312" s="1">
        <v>-2.86</v>
      </c>
      <c r="FA312" s="1">
        <v>195203</v>
      </c>
      <c r="FB312" s="1">
        <f>IF(ISERROR(VLOOKUP($FA312,MOM,LOOKUPS!C$12,0)*$FB$6+VLOOKUP($FA312,STREV,LOOKUPS!C$10,0)*$FC$6+VLOOKUP($FA312,LTREV,LOOKUPS!C$9,0)*$FD$6+VLOOKUP($FA312,CFP,LOOKUPS!C$6,0)*$FE$6+VLOOKUP($FA312,EP,LOOKUPS!C$8,0)*$FF$6+VLOOKUP($FA312,BM,LOOKUPS!C$5,0)*$FG$6+VLOOKUP($FA312,DIV,LOOKUPS!C$7,0)*$FH$6++VLOOKUP($FA312,SIZE,LOOKUPS!C$11,0)*$FI$6),"",VLOOKUP($FA312,MOM,LOOKUPS!C$12,0)*$FB$6+VLOOKUP($FA312,STREV,LOOKUPS!C$10,0)*$FC$6+VLOOKUP($FA312,LTREV,LOOKUPS!C$9,0)*$FD$6+VLOOKUP($FA312,CFP,LOOKUPS!C$6,0)*$FE$6+VLOOKUP($FA312,EP,LOOKUPS!C$8,0)*$FF$6+VLOOKUP($FA312,BM,LOOKUPS!C$5,0)*$FG$6+VLOOKUP($FA312,DIV,LOOKUPS!C$7,0)*$FH$6++VLOOKUP($FA312,SIZE,LOOKUPS!C$11,0)*$FI$6)</f>
        <v>1.7437</v>
      </c>
      <c r="FC312" s="1">
        <f>IF(ISERROR(VLOOKUP($FA312,MOM,LOOKUPS!D$12,0)*$FB$6+VLOOKUP($FA312,STREV,LOOKUPS!D$10,0)*$FC$6+VLOOKUP($FA312,LTREV,LOOKUPS!D$9,0)*$FD$6+VLOOKUP($FA312,CFP,LOOKUPS!D$6,0)*$FE$6+VLOOKUP($FA312,EP,LOOKUPS!D$8,0)*$FF$6+VLOOKUP($FA312,BM,LOOKUPS!D$5,0)*$FG$6+VLOOKUP($FA312,DIV,LOOKUPS!D$7,0)*$FH$6++VLOOKUP($FA312,SIZE,LOOKUPS!D$11,0)*$FI$6),"",VLOOKUP($FA312,MOM,LOOKUPS!D$12,0)*$FB$6+VLOOKUP($FA312,STREV,LOOKUPS!D$10,0)*$FC$6+VLOOKUP($FA312,LTREV,LOOKUPS!D$9,0)*$FD$6+VLOOKUP($FA312,CFP,LOOKUPS!D$6,0)*$FE$6+VLOOKUP($FA312,EP,LOOKUPS!D$8,0)*$FF$6+VLOOKUP($FA312,BM,LOOKUPS!D$5,0)*$FG$6+VLOOKUP($FA312,DIV,LOOKUPS!D$7,0)*$FH$6++VLOOKUP($FA312,SIZE,LOOKUPS!D$11,0)*$FI$6)</f>
        <v>2.4979</v>
      </c>
      <c r="FD312" s="1">
        <f>IF(ISERROR(VLOOKUP($FA312,MOM,LOOKUPS!E$12,0)*$FB$6+VLOOKUP($FA312,STREV,LOOKUPS!E$10,0)*$FC$6+VLOOKUP($FA312,LTREV,LOOKUPS!E$9,0)*$FD$6+VLOOKUP($FA312,CFP,LOOKUPS!E$6,0)*$FE$6+VLOOKUP($FA312,EP,LOOKUPS!E$8,0)*$FF$6+VLOOKUP($FA312,BM,LOOKUPS!E$5,0)*$FG$6+VLOOKUP($FA312,DIV,LOOKUPS!E$7,0)*$FH$6++VLOOKUP($FA312,SIZE,LOOKUPS!E$11,0)*$FI$6),"",VLOOKUP($FA312,MOM,LOOKUPS!E$12,0)*$FB$6+VLOOKUP($FA312,STREV,LOOKUPS!E$10,0)*$FC$6+VLOOKUP($FA312,LTREV,LOOKUPS!E$9,0)*$FD$6+VLOOKUP($FA312,CFP,LOOKUPS!E$6,0)*$FE$6+VLOOKUP($FA312,EP,LOOKUPS!E$8,0)*$FF$6+VLOOKUP($FA312,BM,LOOKUPS!E$5,0)*$FG$6+VLOOKUP($FA312,DIV,LOOKUPS!E$7,0)*$FH$6++VLOOKUP($FA312,SIZE,LOOKUPS!E$11,0)*$FI$6)</f>
        <v>2.3454999999999999</v>
      </c>
      <c r="FE312" s="1">
        <f>IF(ISERROR(VLOOKUP($FA312,MOM,LOOKUPS!F$12,0)*$FB$6+VLOOKUP($FA312,STREV,LOOKUPS!F$10,0)*$FC$6+VLOOKUP($FA312,LTREV,LOOKUPS!F$9,0)*$FD$6+VLOOKUP($FA312,CFP,LOOKUPS!F$6,0)*$FE$6+VLOOKUP($FA312,EP,LOOKUPS!F$8,0)*$FF$6+VLOOKUP($FA312,BM,LOOKUPS!F$5,0)*$FG$6+VLOOKUP($FA312,DIV,LOOKUPS!F$7,0)*$FH$6++VLOOKUP($FA312,SIZE,LOOKUPS!F$11,0)*$FI$6),"",VLOOKUP($FA312,MOM,LOOKUPS!F$12,0)*$FB$6+VLOOKUP($FA312,STREV,LOOKUPS!F$10,0)*$FC$6+VLOOKUP($FA312,LTREV,LOOKUPS!F$9,0)*$FD$6+VLOOKUP($FA312,CFP,LOOKUPS!F$6,0)*$FE$6+VLOOKUP($FA312,EP,LOOKUPS!F$8,0)*$FF$6+VLOOKUP($FA312,BM,LOOKUPS!F$5,0)*$FG$6+VLOOKUP($FA312,DIV,LOOKUPS!F$7,0)*$FH$6++VLOOKUP($FA312,SIZE,LOOKUPS!F$11,0)*$FI$6)</f>
        <v>3.0212000000000003</v>
      </c>
      <c r="FF312" s="1">
        <f>IF(ISERROR(VLOOKUP($FA312,MOM,LOOKUPS!G$12,0)*$FB$6+VLOOKUP($FA312,STREV,LOOKUPS!G$10,0)*$FC$6+VLOOKUP($FA312,LTREV,LOOKUPS!G$9,0)*$FD$6+VLOOKUP($FA312,CFP,LOOKUPS!G$6,0)*$FE$6+VLOOKUP($FA312,EP,LOOKUPS!G$8,0)*$FF$6+VLOOKUP($FA312,BM,LOOKUPS!G$5,0)*$FG$6+VLOOKUP($FA312,DIV,LOOKUPS!G$7,0)*$FH$6++VLOOKUP($FA312,SIZE,LOOKUPS!G$11,0)*$FI$6),"",VLOOKUP($FA312,MOM,LOOKUPS!G$12,0)*$FB$6+VLOOKUP($FA312,STREV,LOOKUPS!G$10,0)*$FC$6+VLOOKUP($FA312,LTREV,LOOKUPS!G$9,0)*$FD$6+VLOOKUP($FA312,CFP,LOOKUPS!G$6,0)*$FE$6+VLOOKUP($FA312,EP,LOOKUPS!G$8,0)*$FF$6+VLOOKUP($FA312,BM,LOOKUPS!G$5,0)*$FG$6+VLOOKUP($FA312,DIV,LOOKUPS!G$7,0)*$FH$6++VLOOKUP($FA312,SIZE,LOOKUPS!G$11,0)*$FI$6)</f>
        <v>2.2391000000000001</v>
      </c>
      <c r="FG312" s="1">
        <f>IF(ISERROR(VLOOKUP($FA312,MOM,LOOKUPS!H$12,0)*$FB$6+VLOOKUP($FA312,STREV,LOOKUPS!H$10,0)*$FC$6+VLOOKUP($FA312,LTREV,LOOKUPS!H$9,0)*$FD$6+VLOOKUP($FA312,CFP,LOOKUPS!H$6,0)*$FE$6+VLOOKUP($FA312,EP,LOOKUPS!H$8,0)*$FF$6+VLOOKUP($FA312,BM,LOOKUPS!H$5,0)*$FG$6+VLOOKUP($FA312,DIV,LOOKUPS!H$7,0)*$FH$6++VLOOKUP($FA312,SIZE,LOOKUPS!H$11,0)*$FI$6),"",VLOOKUP($FA312,MOM,LOOKUPS!H$12,0)*$FB$6+VLOOKUP($FA312,STREV,LOOKUPS!H$10,0)*$FC$6+VLOOKUP($FA312,LTREV,LOOKUPS!H$9,0)*$FD$6+VLOOKUP($FA312,CFP,LOOKUPS!H$6,0)*$FE$6+VLOOKUP($FA312,EP,LOOKUPS!H$8,0)*$FF$6+VLOOKUP($FA312,BM,LOOKUPS!H$5,0)*$FG$6+VLOOKUP($FA312,DIV,LOOKUPS!H$7,0)*$FH$6++VLOOKUP($FA312,SIZE,LOOKUPS!H$11,0)*$FI$6)</f>
        <v>3.0670999999999999</v>
      </c>
      <c r="FH312" s="1">
        <f>IF(ISERROR(VLOOKUP($FA312,MOM,LOOKUPS!I$12,0)*$FB$6+VLOOKUP($FA312,STREV,LOOKUPS!I$10,0)*$FC$6+VLOOKUP($FA312,LTREV,LOOKUPS!I$9,0)*$FD$6+VLOOKUP($FA312,CFP,LOOKUPS!I$6,0)*$FE$6+VLOOKUP($FA312,EP,LOOKUPS!I$8,0)*$FF$6+VLOOKUP($FA312,BM,LOOKUPS!I$5,0)*$FG$6+VLOOKUP($FA312,DIV,LOOKUPS!I$7,0)*$FH$6++VLOOKUP($FA312,SIZE,LOOKUPS!I$11,0)*$FI$6),"",VLOOKUP($FA312,MOM,LOOKUPS!I$12,0)*$FB$6+VLOOKUP($FA312,STREV,LOOKUPS!I$10,0)*$FC$6+VLOOKUP($FA312,LTREV,LOOKUPS!I$9,0)*$FD$6+VLOOKUP($FA312,CFP,LOOKUPS!I$6,0)*$FE$6+VLOOKUP($FA312,EP,LOOKUPS!I$8,0)*$FF$6+VLOOKUP($FA312,BM,LOOKUPS!I$5,0)*$FG$6+VLOOKUP($FA312,DIV,LOOKUPS!I$7,0)*$FH$6++VLOOKUP($FA312,SIZE,LOOKUPS!I$11,0)*$FI$6)</f>
        <v>3.2334000000000005</v>
      </c>
      <c r="FI312" s="1">
        <f>IF(ISERROR(VLOOKUP($FA312,MOM,LOOKUPS!J$12,0)*$FB$6+VLOOKUP($FA312,STREV,LOOKUPS!J$10,0)*$FC$6+VLOOKUP($FA312,LTREV,LOOKUPS!J$9,0)*$FD$6+VLOOKUP($FA312,CFP,LOOKUPS!J$6,0)*$FE$6+VLOOKUP($FA312,EP,LOOKUPS!J$8,0)*$FF$6+VLOOKUP($FA312,BM,LOOKUPS!J$5,0)*$FG$6+VLOOKUP($FA312,DIV,LOOKUPS!J$7,0)*$FH$6++VLOOKUP($FA312,SIZE,LOOKUPS!J$11,0)*$FI$6),"",VLOOKUP($FA312,MOM,LOOKUPS!J$12,0)*$FB$6+VLOOKUP($FA312,STREV,LOOKUPS!J$10,0)*$FC$6+VLOOKUP($FA312,LTREV,LOOKUPS!J$9,0)*$FD$6+VLOOKUP($FA312,CFP,LOOKUPS!J$6,0)*$FE$6+VLOOKUP($FA312,EP,LOOKUPS!J$8,0)*$FF$6+VLOOKUP($FA312,BM,LOOKUPS!J$5,0)*$FG$6+VLOOKUP($FA312,DIV,LOOKUPS!J$7,0)*$FH$6++VLOOKUP($FA312,SIZE,LOOKUPS!J$11,0)*$FI$6)</f>
        <v>3.3432999999999997</v>
      </c>
      <c r="FJ312" s="1">
        <f>IF(ISERROR(VLOOKUP($FA312,MOM,LOOKUPS!K$12,0)*$FB$6+VLOOKUP($FA312,STREV,LOOKUPS!K$10,0)*$FC$6+VLOOKUP($FA312,LTREV,LOOKUPS!K$9,0)*$FD$6+VLOOKUP($FA312,CFP,LOOKUPS!K$6,0)*$FE$6+VLOOKUP($FA312,EP,LOOKUPS!K$8,0)*$FF$6+VLOOKUP($FA312,BM,LOOKUPS!K$5,0)*$FG$6+VLOOKUP($FA312,DIV,LOOKUPS!K$7,0)*$FH$6++VLOOKUP($FA312,SIZE,LOOKUPS!K$11,0)*$FI$6),"",VLOOKUP($FA312,MOM,LOOKUPS!K$12,0)*$FB$6+VLOOKUP($FA312,STREV,LOOKUPS!K$10,0)*$FC$6+VLOOKUP($FA312,LTREV,LOOKUPS!K$9,0)*$FD$6+VLOOKUP($FA312,CFP,LOOKUPS!K$6,0)*$FE$6+VLOOKUP($FA312,EP,LOOKUPS!K$8,0)*$FF$6+VLOOKUP($FA312,BM,LOOKUPS!K$5,0)*$FG$6+VLOOKUP($FA312,DIV,LOOKUPS!K$7,0)*$FH$6++VLOOKUP($FA312,SIZE,LOOKUPS!K$11,0)*$FI$6)</f>
        <v>3.2614000000000001</v>
      </c>
      <c r="FK312" s="1">
        <f>IF(ISERROR(VLOOKUP($FA312,MOM,LOOKUPS!L$12,0)*$FB$6+VLOOKUP($FA312,STREV,LOOKUPS!L$10,0)*$FC$6+VLOOKUP($FA312,LTREV,LOOKUPS!L$9,0)*$FD$6+VLOOKUP($FA312,CFP,LOOKUPS!L$6,0)*$FE$6+VLOOKUP($FA312,EP,LOOKUPS!L$8,0)*$FF$6+VLOOKUP($FA312,BM,LOOKUPS!L$5,0)*$FG$6+VLOOKUP($FA312,DIV,LOOKUPS!L$7,0)*$FH$6++VLOOKUP($FA312,SIZE,LOOKUPS!L$11,0)*$FI$6),"",VLOOKUP($FA312,MOM,LOOKUPS!L$12,0)*$FB$6+VLOOKUP($FA312,STREV,LOOKUPS!L$10,0)*$FC$6+VLOOKUP($FA312,LTREV,LOOKUPS!L$9,0)*$FD$6+VLOOKUP($FA312,CFP,LOOKUPS!L$6,0)*$FE$6+VLOOKUP($FA312,EP,LOOKUPS!L$8,0)*$FF$6+VLOOKUP($FA312,BM,LOOKUPS!L$5,0)*$FG$6+VLOOKUP($FA312,DIV,LOOKUPS!L$7,0)*$FH$6++VLOOKUP($FA312,SIZE,LOOKUPS!L$11,0)*$FI$6)</f>
        <v>4.2814000000000005</v>
      </c>
    </row>
    <row r="313" spans="1:167" x14ac:dyDescent="0.3">
      <c r="A313" s="1">
        <v>195204</v>
      </c>
      <c r="B313" s="1">
        <v>-5.85</v>
      </c>
      <c r="C313" s="1">
        <v>-3.43</v>
      </c>
      <c r="D313" s="1">
        <v>-3.5</v>
      </c>
      <c r="E313" s="1">
        <v>-4.09</v>
      </c>
      <c r="F313" s="1">
        <v>-3.49</v>
      </c>
      <c r="G313" s="1">
        <v>-3.6</v>
      </c>
      <c r="H313" s="1">
        <v>-3.77</v>
      </c>
      <c r="I313" s="1">
        <v>-4.05</v>
      </c>
      <c r="J313" s="1">
        <v>-5.32</v>
      </c>
      <c r="K313" s="1">
        <v>-7.32</v>
      </c>
      <c r="M313" s="1">
        <v>195105</v>
      </c>
      <c r="N313" s="1">
        <v>-2.96</v>
      </c>
      <c r="O313" s="1">
        <v>-1.6</v>
      </c>
      <c r="P313" s="1">
        <v>-1.52</v>
      </c>
      <c r="Q313" s="1">
        <v>-1.6</v>
      </c>
      <c r="R313" s="1">
        <v>-2.2200000000000002</v>
      </c>
      <c r="S313" s="1">
        <v>-2.2999999999999998</v>
      </c>
      <c r="T313" s="1">
        <v>-2.46</v>
      </c>
      <c r="U313" s="1">
        <v>-3</v>
      </c>
      <c r="V313" s="1">
        <v>-2.82</v>
      </c>
      <c r="W313" s="1">
        <v>-4.04</v>
      </c>
      <c r="Y313" s="1">
        <v>195604</v>
      </c>
      <c r="Z313" s="1">
        <v>-0.49</v>
      </c>
      <c r="AA313" s="1">
        <v>-0.39</v>
      </c>
      <c r="AB313" s="1">
        <v>1.02</v>
      </c>
      <c r="AC313" s="1">
        <v>-0.46</v>
      </c>
      <c r="AD313" s="1">
        <v>0.51</v>
      </c>
      <c r="AE313" s="1">
        <v>0.86</v>
      </c>
      <c r="AF313" s="1">
        <v>-0.48</v>
      </c>
      <c r="AG313" s="1">
        <v>0.71</v>
      </c>
      <c r="AH313" s="1">
        <v>1.65</v>
      </c>
      <c r="AI313" s="1">
        <v>1.45</v>
      </c>
      <c r="AK313">
        <v>197610</v>
      </c>
      <c r="AL313">
        <v>-3.09</v>
      </c>
      <c r="AM313">
        <v>-3.21</v>
      </c>
      <c r="AN313">
        <v>-1.79</v>
      </c>
      <c r="AO313">
        <v>-2.09</v>
      </c>
      <c r="AP313">
        <v>-3.62</v>
      </c>
      <c r="AQ313">
        <v>-2.57</v>
      </c>
      <c r="AR313">
        <v>-1.65</v>
      </c>
      <c r="AS313">
        <v>-1.58</v>
      </c>
      <c r="AT313">
        <v>-2.1</v>
      </c>
      <c r="AU313">
        <v>-4.38</v>
      </c>
      <c r="AV313">
        <v>-2.76</v>
      </c>
      <c r="AW313">
        <v>-2.34</v>
      </c>
      <c r="AX313">
        <v>-2.78</v>
      </c>
      <c r="AY313">
        <v>-1.1299999999999999</v>
      </c>
      <c r="AZ313">
        <v>-2.19</v>
      </c>
      <c r="BA313">
        <v>-1.02</v>
      </c>
      <c r="BB313">
        <v>-2.0499999999999998</v>
      </c>
      <c r="BC313">
        <v>-1.93</v>
      </c>
      <c r="BD313">
        <v>-2.2000000000000002</v>
      </c>
      <c r="BF313" s="1">
        <v>197610</v>
      </c>
      <c r="BG313" s="1">
        <v>-3.19</v>
      </c>
      <c r="BH313" s="1">
        <v>-3.54</v>
      </c>
      <c r="BI313" s="1">
        <v>-1.96</v>
      </c>
      <c r="BJ313" s="1">
        <v>-1.59</v>
      </c>
      <c r="BK313" s="1">
        <v>-3.83</v>
      </c>
      <c r="BL313" s="1">
        <v>-2.33</v>
      </c>
      <c r="BM313" s="1">
        <v>-2.08</v>
      </c>
      <c r="BN313" s="1">
        <v>-1.62</v>
      </c>
      <c r="BO313" s="1">
        <v>-1.65</v>
      </c>
      <c r="BP313" s="1">
        <v>-4.17</v>
      </c>
      <c r="BQ313" s="1">
        <v>-3.38</v>
      </c>
      <c r="BR313" s="1">
        <v>-2.9</v>
      </c>
      <c r="BS313" s="1">
        <v>-1.82</v>
      </c>
      <c r="BT313" s="1">
        <v>-1.95</v>
      </c>
      <c r="BU313" s="1">
        <v>-2.23</v>
      </c>
      <c r="BV313" s="1">
        <v>-1.89</v>
      </c>
      <c r="BW313" s="1">
        <v>-1.39</v>
      </c>
      <c r="BX313" s="1">
        <v>-1.18</v>
      </c>
      <c r="BY313" s="1">
        <v>-2.04</v>
      </c>
      <c r="CA313" s="1">
        <v>195110</v>
      </c>
      <c r="CB313" s="1">
        <v>-7.46</v>
      </c>
      <c r="CC313" s="1">
        <v>-2.58</v>
      </c>
      <c r="CD313" s="1">
        <v>-2.0099999999999998</v>
      </c>
      <c r="CE313" s="1">
        <v>-2.99</v>
      </c>
      <c r="CF313" s="1">
        <v>-2.85</v>
      </c>
      <c r="CG313" s="1">
        <v>-2.0299999999999998</v>
      </c>
      <c r="CH313" s="1">
        <v>-2.09</v>
      </c>
      <c r="CI313" s="1">
        <v>-2.2799999999999998</v>
      </c>
      <c r="CJ313" s="1">
        <v>-3.12</v>
      </c>
      <c r="CK313" s="1">
        <v>-2.84</v>
      </c>
      <c r="CL313" s="1">
        <v>-2.87</v>
      </c>
      <c r="CM313" s="1">
        <v>-2.04</v>
      </c>
      <c r="CN313" s="1">
        <v>-2.02</v>
      </c>
      <c r="CO313" s="1">
        <v>-2.19</v>
      </c>
      <c r="CP313" s="1">
        <v>-1.98</v>
      </c>
      <c r="CQ313" s="1">
        <v>-1.83</v>
      </c>
      <c r="CR313" s="1">
        <v>-2.72</v>
      </c>
      <c r="CS313" s="1">
        <v>-2.83</v>
      </c>
      <c r="CT313" s="1">
        <v>-3.42</v>
      </c>
      <c r="CV313" s="1">
        <v>195210</v>
      </c>
      <c r="CW313" s="1">
        <v>-0.55000000000000004</v>
      </c>
      <c r="CX313" s="1">
        <v>-1.1100000000000001</v>
      </c>
      <c r="CY313" s="1">
        <v>-1.26</v>
      </c>
      <c r="CZ313" s="1">
        <v>-1.24</v>
      </c>
      <c r="DA313" s="1">
        <v>-1.25</v>
      </c>
      <c r="DB313" s="1">
        <v>-0.78</v>
      </c>
      <c r="DC313" s="1">
        <v>-1.83</v>
      </c>
      <c r="DD313" s="1">
        <v>-0.94</v>
      </c>
      <c r="DE313" s="1">
        <v>-1.23</v>
      </c>
      <c r="DF313" s="1">
        <v>-1.1399999999999999</v>
      </c>
      <c r="DG313" s="1">
        <v>-1.37</v>
      </c>
      <c r="DH313" s="1">
        <v>-0.82</v>
      </c>
      <c r="DI313" s="1">
        <v>-0.75</v>
      </c>
      <c r="DJ313" s="1">
        <v>-1.84</v>
      </c>
      <c r="DK313" s="1">
        <v>-1.82</v>
      </c>
      <c r="DL313" s="1">
        <v>-0.63</v>
      </c>
      <c r="DM313" s="1">
        <v>-1.25</v>
      </c>
      <c r="DN313" s="1">
        <v>-1.29</v>
      </c>
      <c r="DO313" s="1">
        <v>-1.18</v>
      </c>
      <c r="DQ313" s="1">
        <v>195110</v>
      </c>
      <c r="DR313" s="1">
        <v>-99.99</v>
      </c>
      <c r="DS313" s="1">
        <v>-2.3199999999999998</v>
      </c>
      <c r="DT313" s="1">
        <v>-2.5299999999999998</v>
      </c>
      <c r="DU313" s="1">
        <v>-2.33</v>
      </c>
      <c r="DV313" s="1">
        <v>-2.3199999999999998</v>
      </c>
      <c r="DW313" s="1">
        <v>-2.78</v>
      </c>
      <c r="DX313" s="1">
        <v>-2.09</v>
      </c>
      <c r="DY313" s="1">
        <v>-2.4</v>
      </c>
      <c r="DZ313" s="1">
        <v>-2.44</v>
      </c>
      <c r="EA313" s="1">
        <v>-1.78</v>
      </c>
      <c r="EB313" s="1">
        <v>-2.85</v>
      </c>
      <c r="EC313" s="1">
        <v>-2.34</v>
      </c>
      <c r="ED313" s="1">
        <v>-3.21</v>
      </c>
      <c r="EE313" s="1">
        <v>-1.48</v>
      </c>
      <c r="EF313" s="1">
        <v>-2.72</v>
      </c>
      <c r="EG313" s="1">
        <v>-2.71</v>
      </c>
      <c r="EH313" s="1">
        <v>-2.09</v>
      </c>
      <c r="EI313" s="1">
        <v>-2.19</v>
      </c>
      <c r="EJ313" s="1">
        <v>-2.7</v>
      </c>
      <c r="EL313">
        <v>195110</v>
      </c>
      <c r="EM313">
        <v>-2.5299999999999998</v>
      </c>
      <c r="EN313">
        <v>-0.23</v>
      </c>
      <c r="EO313">
        <v>0.25</v>
      </c>
      <c r="EP313">
        <v>0.16</v>
      </c>
      <c r="ER313" s="1">
        <v>195204</v>
      </c>
      <c r="ES313" s="1">
        <v>-2.04</v>
      </c>
      <c r="EU313" s="1">
        <v>195105</v>
      </c>
      <c r="EV313" s="1">
        <v>1.87</v>
      </c>
      <c r="EX313" s="1">
        <v>195604</v>
      </c>
      <c r="EY313" s="1">
        <v>-1.17</v>
      </c>
      <c r="FA313" s="1">
        <v>195204</v>
      </c>
      <c r="FB313" s="1">
        <f>IF(ISERROR(VLOOKUP($FA313,MOM,LOOKUPS!C$12,0)*$FB$6+VLOOKUP($FA313,STREV,LOOKUPS!C$10,0)*$FC$6+VLOOKUP($FA313,LTREV,LOOKUPS!C$9,0)*$FD$6+VLOOKUP($FA313,CFP,LOOKUPS!C$6,0)*$FE$6+VLOOKUP($FA313,EP,LOOKUPS!C$8,0)*$FF$6+VLOOKUP($FA313,BM,LOOKUPS!C$5,0)*$FG$6+VLOOKUP($FA313,DIV,LOOKUPS!C$7,0)*$FH$6++VLOOKUP($FA313,SIZE,LOOKUPS!C$11,0)*$FI$6),"",VLOOKUP($FA313,MOM,LOOKUPS!C$12,0)*$FB$6+VLOOKUP($FA313,STREV,LOOKUPS!C$10,0)*$FC$6+VLOOKUP($FA313,LTREV,LOOKUPS!C$9,0)*$FD$6+VLOOKUP($FA313,CFP,LOOKUPS!C$6,0)*$FE$6+VLOOKUP($FA313,EP,LOOKUPS!C$8,0)*$FF$6+VLOOKUP($FA313,BM,LOOKUPS!C$5,0)*$FG$6+VLOOKUP($FA313,DIV,LOOKUPS!C$7,0)*$FH$6++VLOOKUP($FA313,SIZE,LOOKUPS!C$11,0)*$FI$6)</f>
        <v>-5.4962</v>
      </c>
      <c r="FC313" s="1">
        <f>IF(ISERROR(VLOOKUP($FA313,MOM,LOOKUPS!D$12,0)*$FB$6+VLOOKUP($FA313,STREV,LOOKUPS!D$10,0)*$FC$6+VLOOKUP($FA313,LTREV,LOOKUPS!D$9,0)*$FD$6+VLOOKUP($FA313,CFP,LOOKUPS!D$6,0)*$FE$6+VLOOKUP($FA313,EP,LOOKUPS!D$8,0)*$FF$6+VLOOKUP($FA313,BM,LOOKUPS!D$5,0)*$FG$6+VLOOKUP($FA313,DIV,LOOKUPS!D$7,0)*$FH$6++VLOOKUP($FA313,SIZE,LOOKUPS!D$11,0)*$FI$6),"",VLOOKUP($FA313,MOM,LOOKUPS!D$12,0)*$FB$6+VLOOKUP($FA313,STREV,LOOKUPS!D$10,0)*$FC$6+VLOOKUP($FA313,LTREV,LOOKUPS!D$9,0)*$FD$6+VLOOKUP($FA313,CFP,LOOKUPS!D$6,0)*$FE$6+VLOOKUP($FA313,EP,LOOKUPS!D$8,0)*$FF$6+VLOOKUP($FA313,BM,LOOKUPS!D$5,0)*$FG$6+VLOOKUP($FA313,DIV,LOOKUPS!D$7,0)*$FH$6++VLOOKUP($FA313,SIZE,LOOKUPS!D$11,0)*$FI$6)</f>
        <v>-4.5468000000000002</v>
      </c>
      <c r="FD313" s="1">
        <f>IF(ISERROR(VLOOKUP($FA313,MOM,LOOKUPS!E$12,0)*$FB$6+VLOOKUP($FA313,STREV,LOOKUPS!E$10,0)*$FC$6+VLOOKUP($FA313,LTREV,LOOKUPS!E$9,0)*$FD$6+VLOOKUP($FA313,CFP,LOOKUPS!E$6,0)*$FE$6+VLOOKUP($FA313,EP,LOOKUPS!E$8,0)*$FF$6+VLOOKUP($FA313,BM,LOOKUPS!E$5,0)*$FG$6+VLOOKUP($FA313,DIV,LOOKUPS!E$7,0)*$FH$6++VLOOKUP($FA313,SIZE,LOOKUPS!E$11,0)*$FI$6),"",VLOOKUP($FA313,MOM,LOOKUPS!E$12,0)*$FB$6+VLOOKUP($FA313,STREV,LOOKUPS!E$10,0)*$FC$6+VLOOKUP($FA313,LTREV,LOOKUPS!E$9,0)*$FD$6+VLOOKUP($FA313,CFP,LOOKUPS!E$6,0)*$FE$6+VLOOKUP($FA313,EP,LOOKUPS!E$8,0)*$FF$6+VLOOKUP($FA313,BM,LOOKUPS!E$5,0)*$FG$6+VLOOKUP($FA313,DIV,LOOKUPS!E$7,0)*$FH$6++VLOOKUP($FA313,SIZE,LOOKUPS!E$11,0)*$FI$6)</f>
        <v>-4.0327999999999999</v>
      </c>
      <c r="FE313" s="1">
        <f>IF(ISERROR(VLOOKUP($FA313,MOM,LOOKUPS!F$12,0)*$FB$6+VLOOKUP($FA313,STREV,LOOKUPS!F$10,0)*$FC$6+VLOOKUP($FA313,LTREV,LOOKUPS!F$9,0)*$FD$6+VLOOKUP($FA313,CFP,LOOKUPS!F$6,0)*$FE$6+VLOOKUP($FA313,EP,LOOKUPS!F$8,0)*$FF$6+VLOOKUP($FA313,BM,LOOKUPS!F$5,0)*$FG$6+VLOOKUP($FA313,DIV,LOOKUPS!F$7,0)*$FH$6++VLOOKUP($FA313,SIZE,LOOKUPS!F$11,0)*$FI$6),"",VLOOKUP($FA313,MOM,LOOKUPS!F$12,0)*$FB$6+VLOOKUP($FA313,STREV,LOOKUPS!F$10,0)*$FC$6+VLOOKUP($FA313,LTREV,LOOKUPS!F$9,0)*$FD$6+VLOOKUP($FA313,CFP,LOOKUPS!F$6,0)*$FE$6+VLOOKUP($FA313,EP,LOOKUPS!F$8,0)*$FF$6+VLOOKUP($FA313,BM,LOOKUPS!F$5,0)*$FG$6+VLOOKUP($FA313,DIV,LOOKUPS!F$7,0)*$FH$6++VLOOKUP($FA313,SIZE,LOOKUPS!F$11,0)*$FI$6)</f>
        <v>-4.1751000000000005</v>
      </c>
      <c r="FF313" s="1">
        <f>IF(ISERROR(VLOOKUP($FA313,MOM,LOOKUPS!G$12,0)*$FB$6+VLOOKUP($FA313,STREV,LOOKUPS!G$10,0)*$FC$6+VLOOKUP($FA313,LTREV,LOOKUPS!G$9,0)*$FD$6+VLOOKUP($FA313,CFP,LOOKUPS!G$6,0)*$FE$6+VLOOKUP($FA313,EP,LOOKUPS!G$8,0)*$FF$6+VLOOKUP($FA313,BM,LOOKUPS!G$5,0)*$FG$6+VLOOKUP($FA313,DIV,LOOKUPS!G$7,0)*$FH$6++VLOOKUP($FA313,SIZE,LOOKUPS!G$11,0)*$FI$6),"",VLOOKUP($FA313,MOM,LOOKUPS!G$12,0)*$FB$6+VLOOKUP($FA313,STREV,LOOKUPS!G$10,0)*$FC$6+VLOOKUP($FA313,LTREV,LOOKUPS!G$9,0)*$FD$6+VLOOKUP($FA313,CFP,LOOKUPS!G$6,0)*$FE$6+VLOOKUP($FA313,EP,LOOKUPS!G$8,0)*$FF$6+VLOOKUP($FA313,BM,LOOKUPS!G$5,0)*$FG$6+VLOOKUP($FA313,DIV,LOOKUPS!G$7,0)*$FH$6++VLOOKUP($FA313,SIZE,LOOKUPS!G$11,0)*$FI$6)</f>
        <v>-3.6747000000000005</v>
      </c>
      <c r="FG313" s="1">
        <f>IF(ISERROR(VLOOKUP($FA313,MOM,LOOKUPS!H$12,0)*$FB$6+VLOOKUP($FA313,STREV,LOOKUPS!H$10,0)*$FC$6+VLOOKUP($FA313,LTREV,LOOKUPS!H$9,0)*$FD$6+VLOOKUP($FA313,CFP,LOOKUPS!H$6,0)*$FE$6+VLOOKUP($FA313,EP,LOOKUPS!H$8,0)*$FF$6+VLOOKUP($FA313,BM,LOOKUPS!H$5,0)*$FG$6+VLOOKUP($FA313,DIV,LOOKUPS!H$7,0)*$FH$6++VLOOKUP($FA313,SIZE,LOOKUPS!H$11,0)*$FI$6),"",VLOOKUP($FA313,MOM,LOOKUPS!H$12,0)*$FB$6+VLOOKUP($FA313,STREV,LOOKUPS!H$10,0)*$FC$6+VLOOKUP($FA313,LTREV,LOOKUPS!H$9,0)*$FD$6+VLOOKUP($FA313,CFP,LOOKUPS!H$6,0)*$FE$6+VLOOKUP($FA313,EP,LOOKUPS!H$8,0)*$FF$6+VLOOKUP($FA313,BM,LOOKUPS!H$5,0)*$FG$6+VLOOKUP($FA313,DIV,LOOKUPS!H$7,0)*$FH$6++VLOOKUP($FA313,SIZE,LOOKUPS!H$11,0)*$FI$6)</f>
        <v>-4.0551000000000004</v>
      </c>
      <c r="FH313" s="1">
        <f>IF(ISERROR(VLOOKUP($FA313,MOM,LOOKUPS!I$12,0)*$FB$6+VLOOKUP($FA313,STREV,LOOKUPS!I$10,0)*$FC$6+VLOOKUP($FA313,LTREV,LOOKUPS!I$9,0)*$FD$6+VLOOKUP($FA313,CFP,LOOKUPS!I$6,0)*$FE$6+VLOOKUP($FA313,EP,LOOKUPS!I$8,0)*$FF$6+VLOOKUP($FA313,BM,LOOKUPS!I$5,0)*$FG$6+VLOOKUP($FA313,DIV,LOOKUPS!I$7,0)*$FH$6++VLOOKUP($FA313,SIZE,LOOKUPS!I$11,0)*$FI$6),"",VLOOKUP($FA313,MOM,LOOKUPS!I$12,0)*$FB$6+VLOOKUP($FA313,STREV,LOOKUPS!I$10,0)*$FC$6+VLOOKUP($FA313,LTREV,LOOKUPS!I$9,0)*$FD$6+VLOOKUP($FA313,CFP,LOOKUPS!I$6,0)*$FE$6+VLOOKUP($FA313,EP,LOOKUPS!I$8,0)*$FF$6+VLOOKUP($FA313,BM,LOOKUPS!I$5,0)*$FG$6+VLOOKUP($FA313,DIV,LOOKUPS!I$7,0)*$FH$6++VLOOKUP($FA313,SIZE,LOOKUPS!I$11,0)*$FI$6)</f>
        <v>-4.2342000000000004</v>
      </c>
      <c r="FI313" s="1">
        <f>IF(ISERROR(VLOOKUP($FA313,MOM,LOOKUPS!J$12,0)*$FB$6+VLOOKUP($FA313,STREV,LOOKUPS!J$10,0)*$FC$6+VLOOKUP($FA313,LTREV,LOOKUPS!J$9,0)*$FD$6+VLOOKUP($FA313,CFP,LOOKUPS!J$6,0)*$FE$6+VLOOKUP($FA313,EP,LOOKUPS!J$8,0)*$FF$6+VLOOKUP($FA313,BM,LOOKUPS!J$5,0)*$FG$6+VLOOKUP($FA313,DIV,LOOKUPS!J$7,0)*$FH$6++VLOOKUP($FA313,SIZE,LOOKUPS!J$11,0)*$FI$6),"",VLOOKUP($FA313,MOM,LOOKUPS!J$12,0)*$FB$6+VLOOKUP($FA313,STREV,LOOKUPS!J$10,0)*$FC$6+VLOOKUP($FA313,LTREV,LOOKUPS!J$9,0)*$FD$6+VLOOKUP($FA313,CFP,LOOKUPS!J$6,0)*$FE$6+VLOOKUP($FA313,EP,LOOKUPS!J$8,0)*$FF$6+VLOOKUP($FA313,BM,LOOKUPS!J$5,0)*$FG$6+VLOOKUP($FA313,DIV,LOOKUPS!J$7,0)*$FH$6++VLOOKUP($FA313,SIZE,LOOKUPS!J$11,0)*$FI$6)</f>
        <v>-4.4948000000000006</v>
      </c>
      <c r="FJ313" s="1">
        <f>IF(ISERROR(VLOOKUP($FA313,MOM,LOOKUPS!K$12,0)*$FB$6+VLOOKUP($FA313,STREV,LOOKUPS!K$10,0)*$FC$6+VLOOKUP($FA313,LTREV,LOOKUPS!K$9,0)*$FD$6+VLOOKUP($FA313,CFP,LOOKUPS!K$6,0)*$FE$6+VLOOKUP($FA313,EP,LOOKUPS!K$8,0)*$FF$6+VLOOKUP($FA313,BM,LOOKUPS!K$5,0)*$FG$6+VLOOKUP($FA313,DIV,LOOKUPS!K$7,0)*$FH$6++VLOOKUP($FA313,SIZE,LOOKUPS!K$11,0)*$FI$6),"",VLOOKUP($FA313,MOM,LOOKUPS!K$12,0)*$FB$6+VLOOKUP($FA313,STREV,LOOKUPS!K$10,0)*$FC$6+VLOOKUP($FA313,LTREV,LOOKUPS!K$9,0)*$FD$6+VLOOKUP($FA313,CFP,LOOKUPS!K$6,0)*$FE$6+VLOOKUP($FA313,EP,LOOKUPS!K$8,0)*$FF$6+VLOOKUP($FA313,BM,LOOKUPS!K$5,0)*$FG$6+VLOOKUP($FA313,DIV,LOOKUPS!K$7,0)*$FH$6++VLOOKUP($FA313,SIZE,LOOKUPS!K$11,0)*$FI$6)</f>
        <v>-4.8271000000000006</v>
      </c>
      <c r="FK313" s="1">
        <f>IF(ISERROR(VLOOKUP($FA313,MOM,LOOKUPS!L$12,0)*$FB$6+VLOOKUP($FA313,STREV,LOOKUPS!L$10,0)*$FC$6+VLOOKUP($FA313,LTREV,LOOKUPS!L$9,0)*$FD$6+VLOOKUP($FA313,CFP,LOOKUPS!L$6,0)*$FE$6+VLOOKUP($FA313,EP,LOOKUPS!L$8,0)*$FF$6+VLOOKUP($FA313,BM,LOOKUPS!L$5,0)*$FG$6+VLOOKUP($FA313,DIV,LOOKUPS!L$7,0)*$FH$6++VLOOKUP($FA313,SIZE,LOOKUPS!L$11,0)*$FI$6),"",VLOOKUP($FA313,MOM,LOOKUPS!L$12,0)*$FB$6+VLOOKUP($FA313,STREV,LOOKUPS!L$10,0)*$FC$6+VLOOKUP($FA313,LTREV,LOOKUPS!L$9,0)*$FD$6+VLOOKUP($FA313,CFP,LOOKUPS!L$6,0)*$FE$6+VLOOKUP($FA313,EP,LOOKUPS!L$8,0)*$FF$6+VLOOKUP($FA313,BM,LOOKUPS!L$5,0)*$FG$6+VLOOKUP($FA313,DIV,LOOKUPS!L$7,0)*$FH$6++VLOOKUP($FA313,SIZE,LOOKUPS!L$11,0)*$FI$6)</f>
        <v>-5.0058000000000007</v>
      </c>
    </row>
    <row r="314" spans="1:167" x14ac:dyDescent="0.3">
      <c r="A314" s="1">
        <v>195205</v>
      </c>
      <c r="B314" s="1">
        <v>1.75</v>
      </c>
      <c r="C314" s="1">
        <v>1.36</v>
      </c>
      <c r="D314" s="1">
        <v>2.37</v>
      </c>
      <c r="E314" s="1">
        <v>1.98</v>
      </c>
      <c r="F314" s="1">
        <v>2.04</v>
      </c>
      <c r="G314" s="1">
        <v>2.75</v>
      </c>
      <c r="H314" s="1">
        <v>2.96</v>
      </c>
      <c r="I314" s="1">
        <v>2.63</v>
      </c>
      <c r="J314" s="1">
        <v>3.23</v>
      </c>
      <c r="K314" s="1">
        <v>2.74</v>
      </c>
      <c r="M314" s="1">
        <v>195106</v>
      </c>
      <c r="N314" s="1">
        <v>-7.31</v>
      </c>
      <c r="O314" s="1">
        <v>-4.9400000000000004</v>
      </c>
      <c r="P314" s="1">
        <v>-5.17</v>
      </c>
      <c r="Q314" s="1">
        <v>-3.92</v>
      </c>
      <c r="R314" s="1">
        <v>-3.84</v>
      </c>
      <c r="S314" s="1">
        <v>-4.03</v>
      </c>
      <c r="T314" s="1">
        <v>-3.69</v>
      </c>
      <c r="U314" s="1">
        <v>-1.99</v>
      </c>
      <c r="V314" s="1">
        <v>-3.94</v>
      </c>
      <c r="W314" s="1">
        <v>-5.72</v>
      </c>
      <c r="Y314" s="1">
        <v>195605</v>
      </c>
      <c r="Z314" s="1">
        <v>-4.82</v>
      </c>
      <c r="AA314" s="1">
        <v>-3.43</v>
      </c>
      <c r="AB314" s="1">
        <v>-5.04</v>
      </c>
      <c r="AC314" s="1">
        <v>-3.94</v>
      </c>
      <c r="AD314" s="1">
        <v>-3.21</v>
      </c>
      <c r="AE314" s="1">
        <v>-3.06</v>
      </c>
      <c r="AF314" s="1">
        <v>-3.67</v>
      </c>
      <c r="AG314" s="1">
        <v>-4.13</v>
      </c>
      <c r="AH314" s="1">
        <v>-4.3899999999999997</v>
      </c>
      <c r="AI314" s="1">
        <v>-4.82</v>
      </c>
      <c r="AK314">
        <v>197611</v>
      </c>
      <c r="AL314">
        <v>1.19</v>
      </c>
      <c r="AM314">
        <v>2.34</v>
      </c>
      <c r="AN314">
        <v>2.72</v>
      </c>
      <c r="AO314">
        <v>2.9</v>
      </c>
      <c r="AP314">
        <v>1.92</v>
      </c>
      <c r="AQ314">
        <v>2.99</v>
      </c>
      <c r="AR314">
        <v>3.14</v>
      </c>
      <c r="AS314">
        <v>2.69</v>
      </c>
      <c r="AT314">
        <v>2.75</v>
      </c>
      <c r="AU314">
        <v>1.25</v>
      </c>
      <c r="AV314">
        <v>2.68</v>
      </c>
      <c r="AW314">
        <v>3.25</v>
      </c>
      <c r="AX314">
        <v>2.75</v>
      </c>
      <c r="AY314">
        <v>2.7</v>
      </c>
      <c r="AZ314">
        <v>3.59</v>
      </c>
      <c r="BA314">
        <v>2.02</v>
      </c>
      <c r="BB314">
        <v>3.25</v>
      </c>
      <c r="BC314">
        <v>3.54</v>
      </c>
      <c r="BD314">
        <v>2.33</v>
      </c>
      <c r="BF314" s="1">
        <v>197611</v>
      </c>
      <c r="BG314" s="1">
        <v>0.88</v>
      </c>
      <c r="BH314" s="1">
        <v>2.63</v>
      </c>
      <c r="BI314" s="1">
        <v>3</v>
      </c>
      <c r="BJ314" s="1">
        <v>2.69</v>
      </c>
      <c r="BK314" s="1">
        <v>2.04</v>
      </c>
      <c r="BL314" s="1">
        <v>3.79</v>
      </c>
      <c r="BM314" s="1">
        <v>2.8</v>
      </c>
      <c r="BN314" s="1">
        <v>2.4500000000000002</v>
      </c>
      <c r="BO314" s="1">
        <v>2.84</v>
      </c>
      <c r="BP314" s="1">
        <v>1.88</v>
      </c>
      <c r="BQ314" s="1">
        <v>2.2599999999999998</v>
      </c>
      <c r="BR314" s="1">
        <v>3.96</v>
      </c>
      <c r="BS314" s="1">
        <v>3.64</v>
      </c>
      <c r="BT314" s="1">
        <v>2.25</v>
      </c>
      <c r="BU314" s="1">
        <v>3.43</v>
      </c>
      <c r="BV314" s="1">
        <v>2.68</v>
      </c>
      <c r="BW314" s="1">
        <v>2.2599999999999998</v>
      </c>
      <c r="BX314" s="1">
        <v>3.6</v>
      </c>
      <c r="BY314" s="1">
        <v>2.23</v>
      </c>
      <c r="CA314" s="1">
        <v>195111</v>
      </c>
      <c r="CB314" s="1">
        <v>3.23</v>
      </c>
      <c r="CC314" s="1">
        <v>1.02</v>
      </c>
      <c r="CD314" s="1">
        <v>0.8</v>
      </c>
      <c r="CE314" s="1">
        <v>0.51</v>
      </c>
      <c r="CF314" s="1">
        <v>0.89</v>
      </c>
      <c r="CG314" s="1">
        <v>1.47</v>
      </c>
      <c r="CH314" s="1">
        <v>0.54</v>
      </c>
      <c r="CI314" s="1">
        <v>0.67</v>
      </c>
      <c r="CJ314" s="1">
        <v>0.35</v>
      </c>
      <c r="CK314" s="1">
        <v>0.47</v>
      </c>
      <c r="CL314" s="1">
        <v>1.3</v>
      </c>
      <c r="CM314" s="1">
        <v>1.3</v>
      </c>
      <c r="CN314" s="1">
        <v>1.63</v>
      </c>
      <c r="CO314" s="1">
        <v>0.52</v>
      </c>
      <c r="CP314" s="1">
        <v>0.56000000000000005</v>
      </c>
      <c r="CQ314" s="1">
        <v>0.51</v>
      </c>
      <c r="CR314" s="1">
        <v>0.84</v>
      </c>
      <c r="CS314" s="1">
        <v>-0.16</v>
      </c>
      <c r="CT314" s="1">
        <v>0.86</v>
      </c>
      <c r="CV314" s="1">
        <v>195211</v>
      </c>
      <c r="CW314" s="1">
        <v>5.34</v>
      </c>
      <c r="CX314" s="1">
        <v>5.74</v>
      </c>
      <c r="CY314" s="1">
        <v>5.44</v>
      </c>
      <c r="CZ314" s="1">
        <v>5.67</v>
      </c>
      <c r="DA314" s="1">
        <v>5.8</v>
      </c>
      <c r="DB314" s="1">
        <v>5.26</v>
      </c>
      <c r="DC314" s="1">
        <v>5.28</v>
      </c>
      <c r="DD314" s="1">
        <v>6.04</v>
      </c>
      <c r="DE314" s="1">
        <v>5.63</v>
      </c>
      <c r="DF314" s="1">
        <v>5.43</v>
      </c>
      <c r="DG314" s="1">
        <v>6.17</v>
      </c>
      <c r="DH314" s="1">
        <v>5.63</v>
      </c>
      <c r="DI314" s="1">
        <v>4.9000000000000004</v>
      </c>
      <c r="DJ314" s="1">
        <v>5.32</v>
      </c>
      <c r="DK314" s="1">
        <v>5.24</v>
      </c>
      <c r="DL314" s="1">
        <v>6.31</v>
      </c>
      <c r="DM314" s="1">
        <v>5.76</v>
      </c>
      <c r="DN314" s="1">
        <v>5.0999999999999996</v>
      </c>
      <c r="DO314" s="1">
        <v>6.17</v>
      </c>
      <c r="DQ314" s="1">
        <v>195111</v>
      </c>
      <c r="DR314" s="1">
        <v>-99.99</v>
      </c>
      <c r="DS314" s="1">
        <v>-0.16</v>
      </c>
      <c r="DT314" s="1">
        <v>1.1599999999999999</v>
      </c>
      <c r="DU314" s="1">
        <v>1.06</v>
      </c>
      <c r="DV314" s="1">
        <v>-0.57999999999999996</v>
      </c>
      <c r="DW314" s="1">
        <v>0.59</v>
      </c>
      <c r="DX314" s="1">
        <v>0.94</v>
      </c>
      <c r="DY314" s="1">
        <v>1.83</v>
      </c>
      <c r="DZ314" s="1">
        <v>0.91</v>
      </c>
      <c r="EA314" s="1">
        <v>-1.01</v>
      </c>
      <c r="EB314" s="1">
        <v>-0.16</v>
      </c>
      <c r="EC314" s="1">
        <v>0.7</v>
      </c>
      <c r="ED314" s="1">
        <v>0.48</v>
      </c>
      <c r="EE314" s="1">
        <v>0.82</v>
      </c>
      <c r="EF314" s="1">
        <v>1.06</v>
      </c>
      <c r="EG314" s="1">
        <v>2.29</v>
      </c>
      <c r="EH314" s="1">
        <v>1.38</v>
      </c>
      <c r="EI314" s="1">
        <v>1.21</v>
      </c>
      <c r="EJ314" s="1">
        <v>0.61</v>
      </c>
      <c r="EL314">
        <v>195111</v>
      </c>
      <c r="EM314">
        <v>0.56999999999999995</v>
      </c>
      <c r="EN314">
        <v>-0.28999999999999998</v>
      </c>
      <c r="EO314">
        <v>-0.06</v>
      </c>
      <c r="EP314">
        <v>0.11</v>
      </c>
      <c r="ER314" s="1">
        <v>195205</v>
      </c>
      <c r="ES314" s="1">
        <v>0.49</v>
      </c>
      <c r="EU314" s="1">
        <v>195106</v>
      </c>
      <c r="EV314" s="1">
        <v>-1.87</v>
      </c>
      <c r="EX314" s="1">
        <v>195605</v>
      </c>
      <c r="EY314" s="1">
        <v>0.08</v>
      </c>
      <c r="FA314" s="1">
        <v>195205</v>
      </c>
      <c r="FB314" s="1">
        <f>IF(ISERROR(VLOOKUP($FA314,MOM,LOOKUPS!C$12,0)*$FB$6+VLOOKUP($FA314,STREV,LOOKUPS!C$10,0)*$FC$6+VLOOKUP($FA314,LTREV,LOOKUPS!C$9,0)*$FD$6+VLOOKUP($FA314,CFP,LOOKUPS!C$6,0)*$FE$6+VLOOKUP($FA314,EP,LOOKUPS!C$8,0)*$FF$6+VLOOKUP($FA314,BM,LOOKUPS!C$5,0)*$FG$6+VLOOKUP($FA314,DIV,LOOKUPS!C$7,0)*$FH$6++VLOOKUP($FA314,SIZE,LOOKUPS!C$11,0)*$FI$6),"",VLOOKUP($FA314,MOM,LOOKUPS!C$12,0)*$FB$6+VLOOKUP($FA314,STREV,LOOKUPS!C$10,0)*$FC$6+VLOOKUP($FA314,LTREV,LOOKUPS!C$9,0)*$FD$6+VLOOKUP($FA314,CFP,LOOKUPS!C$6,0)*$FE$6+VLOOKUP($FA314,EP,LOOKUPS!C$8,0)*$FF$6+VLOOKUP($FA314,BM,LOOKUPS!C$5,0)*$FG$6+VLOOKUP($FA314,DIV,LOOKUPS!C$7,0)*$FH$6++VLOOKUP($FA314,SIZE,LOOKUPS!C$11,0)*$FI$6)</f>
        <v>2.1262000000000003</v>
      </c>
      <c r="FC314" s="1">
        <f>IF(ISERROR(VLOOKUP($FA314,MOM,LOOKUPS!D$12,0)*$FB$6+VLOOKUP($FA314,STREV,LOOKUPS!D$10,0)*$FC$6+VLOOKUP($FA314,LTREV,LOOKUPS!D$9,0)*$FD$6+VLOOKUP($FA314,CFP,LOOKUPS!D$6,0)*$FE$6+VLOOKUP($FA314,EP,LOOKUPS!D$8,0)*$FF$6+VLOOKUP($FA314,BM,LOOKUPS!D$5,0)*$FG$6+VLOOKUP($FA314,DIV,LOOKUPS!D$7,0)*$FH$6++VLOOKUP($FA314,SIZE,LOOKUPS!D$11,0)*$FI$6),"",VLOOKUP($FA314,MOM,LOOKUPS!D$12,0)*$FB$6+VLOOKUP($FA314,STREV,LOOKUPS!D$10,0)*$FC$6+VLOOKUP($FA314,LTREV,LOOKUPS!D$9,0)*$FD$6+VLOOKUP($FA314,CFP,LOOKUPS!D$6,0)*$FE$6+VLOOKUP($FA314,EP,LOOKUPS!D$8,0)*$FF$6+VLOOKUP($FA314,BM,LOOKUPS!D$5,0)*$FG$6+VLOOKUP($FA314,DIV,LOOKUPS!D$7,0)*$FH$6++VLOOKUP($FA314,SIZE,LOOKUPS!D$11,0)*$FI$6)</f>
        <v>1.8078000000000001</v>
      </c>
      <c r="FD314" s="1">
        <f>IF(ISERROR(VLOOKUP($FA314,MOM,LOOKUPS!E$12,0)*$FB$6+VLOOKUP($FA314,STREV,LOOKUPS!E$10,0)*$FC$6+VLOOKUP($FA314,LTREV,LOOKUPS!E$9,0)*$FD$6+VLOOKUP($FA314,CFP,LOOKUPS!E$6,0)*$FE$6+VLOOKUP($FA314,EP,LOOKUPS!E$8,0)*$FF$6+VLOOKUP($FA314,BM,LOOKUPS!E$5,0)*$FG$6+VLOOKUP($FA314,DIV,LOOKUPS!E$7,0)*$FH$6++VLOOKUP($FA314,SIZE,LOOKUPS!E$11,0)*$FI$6),"",VLOOKUP($FA314,MOM,LOOKUPS!E$12,0)*$FB$6+VLOOKUP($FA314,STREV,LOOKUPS!E$10,0)*$FC$6+VLOOKUP($FA314,LTREV,LOOKUPS!E$9,0)*$FD$6+VLOOKUP($FA314,CFP,LOOKUPS!E$6,0)*$FE$6+VLOOKUP($FA314,EP,LOOKUPS!E$8,0)*$FF$6+VLOOKUP($FA314,BM,LOOKUPS!E$5,0)*$FG$6+VLOOKUP($FA314,DIV,LOOKUPS!E$7,0)*$FH$6++VLOOKUP($FA314,SIZE,LOOKUPS!E$11,0)*$FI$6)</f>
        <v>2.4130000000000003</v>
      </c>
      <c r="FE314" s="1">
        <f>IF(ISERROR(VLOOKUP($FA314,MOM,LOOKUPS!F$12,0)*$FB$6+VLOOKUP($FA314,STREV,LOOKUPS!F$10,0)*$FC$6+VLOOKUP($FA314,LTREV,LOOKUPS!F$9,0)*$FD$6+VLOOKUP($FA314,CFP,LOOKUPS!F$6,0)*$FE$6+VLOOKUP($FA314,EP,LOOKUPS!F$8,0)*$FF$6+VLOOKUP($FA314,BM,LOOKUPS!F$5,0)*$FG$6+VLOOKUP($FA314,DIV,LOOKUPS!F$7,0)*$FH$6++VLOOKUP($FA314,SIZE,LOOKUPS!F$11,0)*$FI$6),"",VLOOKUP($FA314,MOM,LOOKUPS!F$12,0)*$FB$6+VLOOKUP($FA314,STREV,LOOKUPS!F$10,0)*$FC$6+VLOOKUP($FA314,LTREV,LOOKUPS!F$9,0)*$FD$6+VLOOKUP($FA314,CFP,LOOKUPS!F$6,0)*$FE$6+VLOOKUP($FA314,EP,LOOKUPS!F$8,0)*$FF$6+VLOOKUP($FA314,BM,LOOKUPS!F$5,0)*$FG$6+VLOOKUP($FA314,DIV,LOOKUPS!F$7,0)*$FH$6++VLOOKUP($FA314,SIZE,LOOKUPS!F$11,0)*$FI$6)</f>
        <v>2.1393</v>
      </c>
      <c r="FF314" s="1">
        <f>IF(ISERROR(VLOOKUP($FA314,MOM,LOOKUPS!G$12,0)*$FB$6+VLOOKUP($FA314,STREV,LOOKUPS!G$10,0)*$FC$6+VLOOKUP($FA314,LTREV,LOOKUPS!G$9,0)*$FD$6+VLOOKUP($FA314,CFP,LOOKUPS!G$6,0)*$FE$6+VLOOKUP($FA314,EP,LOOKUPS!G$8,0)*$FF$6+VLOOKUP($FA314,BM,LOOKUPS!G$5,0)*$FG$6+VLOOKUP($FA314,DIV,LOOKUPS!G$7,0)*$FH$6++VLOOKUP($FA314,SIZE,LOOKUPS!G$11,0)*$FI$6),"",VLOOKUP($FA314,MOM,LOOKUPS!G$12,0)*$FB$6+VLOOKUP($FA314,STREV,LOOKUPS!G$10,0)*$FC$6+VLOOKUP($FA314,LTREV,LOOKUPS!G$9,0)*$FD$6+VLOOKUP($FA314,CFP,LOOKUPS!G$6,0)*$FE$6+VLOOKUP($FA314,EP,LOOKUPS!G$8,0)*$FF$6+VLOOKUP($FA314,BM,LOOKUPS!G$5,0)*$FG$6+VLOOKUP($FA314,DIV,LOOKUPS!G$7,0)*$FH$6++VLOOKUP($FA314,SIZE,LOOKUPS!G$11,0)*$FI$6)</f>
        <v>2.0891999999999999</v>
      </c>
      <c r="FG314" s="1">
        <f>IF(ISERROR(VLOOKUP($FA314,MOM,LOOKUPS!H$12,0)*$FB$6+VLOOKUP($FA314,STREV,LOOKUPS!H$10,0)*$FC$6+VLOOKUP($FA314,LTREV,LOOKUPS!H$9,0)*$FD$6+VLOOKUP($FA314,CFP,LOOKUPS!H$6,0)*$FE$6+VLOOKUP($FA314,EP,LOOKUPS!H$8,0)*$FF$6+VLOOKUP($FA314,BM,LOOKUPS!H$5,0)*$FG$6+VLOOKUP($FA314,DIV,LOOKUPS!H$7,0)*$FH$6++VLOOKUP($FA314,SIZE,LOOKUPS!H$11,0)*$FI$6),"",VLOOKUP($FA314,MOM,LOOKUPS!H$12,0)*$FB$6+VLOOKUP($FA314,STREV,LOOKUPS!H$10,0)*$FC$6+VLOOKUP($FA314,LTREV,LOOKUPS!H$9,0)*$FD$6+VLOOKUP($FA314,CFP,LOOKUPS!H$6,0)*$FE$6+VLOOKUP($FA314,EP,LOOKUPS!H$8,0)*$FF$6+VLOOKUP($FA314,BM,LOOKUPS!H$5,0)*$FG$6+VLOOKUP($FA314,DIV,LOOKUPS!H$7,0)*$FH$6++VLOOKUP($FA314,SIZE,LOOKUPS!H$11,0)*$FI$6)</f>
        <v>2.8172000000000001</v>
      </c>
      <c r="FH314" s="1">
        <f>IF(ISERROR(VLOOKUP($FA314,MOM,LOOKUPS!I$12,0)*$FB$6+VLOOKUP($FA314,STREV,LOOKUPS!I$10,0)*$FC$6+VLOOKUP($FA314,LTREV,LOOKUPS!I$9,0)*$FD$6+VLOOKUP($FA314,CFP,LOOKUPS!I$6,0)*$FE$6+VLOOKUP($FA314,EP,LOOKUPS!I$8,0)*$FF$6+VLOOKUP($FA314,BM,LOOKUPS!I$5,0)*$FG$6+VLOOKUP($FA314,DIV,LOOKUPS!I$7,0)*$FH$6++VLOOKUP($FA314,SIZE,LOOKUPS!I$11,0)*$FI$6),"",VLOOKUP($FA314,MOM,LOOKUPS!I$12,0)*$FB$6+VLOOKUP($FA314,STREV,LOOKUPS!I$10,0)*$FC$6+VLOOKUP($FA314,LTREV,LOOKUPS!I$9,0)*$FD$6+VLOOKUP($FA314,CFP,LOOKUPS!I$6,0)*$FE$6+VLOOKUP($FA314,EP,LOOKUPS!I$8,0)*$FF$6+VLOOKUP($FA314,BM,LOOKUPS!I$5,0)*$FG$6+VLOOKUP($FA314,DIV,LOOKUPS!I$7,0)*$FH$6++VLOOKUP($FA314,SIZE,LOOKUPS!I$11,0)*$FI$6)</f>
        <v>2.3419000000000003</v>
      </c>
      <c r="FI314" s="1">
        <f>IF(ISERROR(VLOOKUP($FA314,MOM,LOOKUPS!J$12,0)*$FB$6+VLOOKUP($FA314,STREV,LOOKUPS!J$10,0)*$FC$6+VLOOKUP($FA314,LTREV,LOOKUPS!J$9,0)*$FD$6+VLOOKUP($FA314,CFP,LOOKUPS!J$6,0)*$FE$6+VLOOKUP($FA314,EP,LOOKUPS!J$8,0)*$FF$6+VLOOKUP($FA314,BM,LOOKUPS!J$5,0)*$FG$6+VLOOKUP($FA314,DIV,LOOKUPS!J$7,0)*$FH$6++VLOOKUP($FA314,SIZE,LOOKUPS!J$11,0)*$FI$6),"",VLOOKUP($FA314,MOM,LOOKUPS!J$12,0)*$FB$6+VLOOKUP($FA314,STREV,LOOKUPS!J$10,0)*$FC$6+VLOOKUP($FA314,LTREV,LOOKUPS!J$9,0)*$FD$6+VLOOKUP($FA314,CFP,LOOKUPS!J$6,0)*$FE$6+VLOOKUP($FA314,EP,LOOKUPS!J$8,0)*$FF$6+VLOOKUP($FA314,BM,LOOKUPS!J$5,0)*$FG$6+VLOOKUP($FA314,DIV,LOOKUPS!J$7,0)*$FH$6++VLOOKUP($FA314,SIZE,LOOKUPS!J$11,0)*$FI$6)</f>
        <v>2.6688000000000001</v>
      </c>
      <c r="FJ314" s="1">
        <f>IF(ISERROR(VLOOKUP($FA314,MOM,LOOKUPS!K$12,0)*$FB$6+VLOOKUP($FA314,STREV,LOOKUPS!K$10,0)*$FC$6+VLOOKUP($FA314,LTREV,LOOKUPS!K$9,0)*$FD$6+VLOOKUP($FA314,CFP,LOOKUPS!K$6,0)*$FE$6+VLOOKUP($FA314,EP,LOOKUPS!K$8,0)*$FF$6+VLOOKUP($FA314,BM,LOOKUPS!K$5,0)*$FG$6+VLOOKUP($FA314,DIV,LOOKUPS!K$7,0)*$FH$6++VLOOKUP($FA314,SIZE,LOOKUPS!K$11,0)*$FI$6),"",VLOOKUP($FA314,MOM,LOOKUPS!K$12,0)*$FB$6+VLOOKUP($FA314,STREV,LOOKUPS!K$10,0)*$FC$6+VLOOKUP($FA314,LTREV,LOOKUPS!K$9,0)*$FD$6+VLOOKUP($FA314,CFP,LOOKUPS!K$6,0)*$FE$6+VLOOKUP($FA314,EP,LOOKUPS!K$8,0)*$FF$6+VLOOKUP($FA314,BM,LOOKUPS!K$5,0)*$FG$6+VLOOKUP($FA314,DIV,LOOKUPS!K$7,0)*$FH$6++VLOOKUP($FA314,SIZE,LOOKUPS!K$11,0)*$FI$6)</f>
        <v>2.746</v>
      </c>
      <c r="FK314" s="1">
        <f>IF(ISERROR(VLOOKUP($FA314,MOM,LOOKUPS!L$12,0)*$FB$6+VLOOKUP($FA314,STREV,LOOKUPS!L$10,0)*$FC$6+VLOOKUP($FA314,LTREV,LOOKUPS!L$9,0)*$FD$6+VLOOKUP($FA314,CFP,LOOKUPS!L$6,0)*$FE$6+VLOOKUP($FA314,EP,LOOKUPS!L$8,0)*$FF$6+VLOOKUP($FA314,BM,LOOKUPS!L$5,0)*$FG$6+VLOOKUP($FA314,DIV,LOOKUPS!L$7,0)*$FH$6++VLOOKUP($FA314,SIZE,LOOKUPS!L$11,0)*$FI$6),"",VLOOKUP($FA314,MOM,LOOKUPS!L$12,0)*$FB$6+VLOOKUP($FA314,STREV,LOOKUPS!L$10,0)*$FC$6+VLOOKUP($FA314,LTREV,LOOKUPS!L$9,0)*$FD$6+VLOOKUP($FA314,CFP,LOOKUPS!L$6,0)*$FE$6+VLOOKUP($FA314,EP,LOOKUPS!L$8,0)*$FF$6+VLOOKUP($FA314,BM,LOOKUPS!L$5,0)*$FG$6+VLOOKUP($FA314,DIV,LOOKUPS!L$7,0)*$FH$6++VLOOKUP($FA314,SIZE,LOOKUPS!L$11,0)*$FI$6)</f>
        <v>2.9037000000000002</v>
      </c>
    </row>
    <row r="315" spans="1:167" x14ac:dyDescent="0.3">
      <c r="A315" s="1">
        <v>195206</v>
      </c>
      <c r="B315" s="1">
        <v>2.2799999999999998</v>
      </c>
      <c r="C315" s="1">
        <v>2.63</v>
      </c>
      <c r="D315" s="1">
        <v>2.3199999999999998</v>
      </c>
      <c r="E315" s="1">
        <v>3.77</v>
      </c>
      <c r="F315" s="1">
        <v>3.34</v>
      </c>
      <c r="G315" s="1">
        <v>2.57</v>
      </c>
      <c r="H315" s="1">
        <v>3.66</v>
      </c>
      <c r="I315" s="1">
        <v>3.16</v>
      </c>
      <c r="J315" s="1">
        <v>3.19</v>
      </c>
      <c r="K315" s="1">
        <v>3.96</v>
      </c>
      <c r="M315" s="1">
        <v>195107</v>
      </c>
      <c r="N315" s="1">
        <v>11.1</v>
      </c>
      <c r="O315" s="1">
        <v>8.24</v>
      </c>
      <c r="P315" s="1">
        <v>7.71</v>
      </c>
      <c r="Q315" s="1">
        <v>6.15</v>
      </c>
      <c r="R315" s="1">
        <v>4.82</v>
      </c>
      <c r="S315" s="1">
        <v>5.4</v>
      </c>
      <c r="T315" s="1">
        <v>4.0599999999999996</v>
      </c>
      <c r="U315" s="1">
        <v>4.9800000000000004</v>
      </c>
      <c r="V315" s="1">
        <v>3.91</v>
      </c>
      <c r="W315" s="1">
        <v>6.26</v>
      </c>
      <c r="Y315" s="1">
        <v>195606</v>
      </c>
      <c r="Z315" s="1">
        <v>0.36</v>
      </c>
      <c r="AA315" s="1">
        <v>0.24</v>
      </c>
      <c r="AB315" s="1">
        <v>1.78</v>
      </c>
      <c r="AC315" s="1">
        <v>1.91</v>
      </c>
      <c r="AD315" s="1">
        <v>1.77</v>
      </c>
      <c r="AE315" s="1">
        <v>1.77</v>
      </c>
      <c r="AF315" s="1">
        <v>2.64</v>
      </c>
      <c r="AG315" s="1">
        <v>2.2000000000000002</v>
      </c>
      <c r="AH315" s="1">
        <v>4.55</v>
      </c>
      <c r="AI315" s="1">
        <v>3.67</v>
      </c>
      <c r="AK315">
        <v>197612</v>
      </c>
      <c r="AL315">
        <v>14.23</v>
      </c>
      <c r="AM315">
        <v>9.23</v>
      </c>
      <c r="AN315">
        <v>9.56</v>
      </c>
      <c r="AO315">
        <v>10.1</v>
      </c>
      <c r="AP315">
        <v>9.5</v>
      </c>
      <c r="AQ315">
        <v>9.39</v>
      </c>
      <c r="AR315">
        <v>9.07</v>
      </c>
      <c r="AS315">
        <v>9.68</v>
      </c>
      <c r="AT315">
        <v>10.33</v>
      </c>
      <c r="AU315">
        <v>9.6300000000000008</v>
      </c>
      <c r="AV315">
        <v>9.35</v>
      </c>
      <c r="AW315">
        <v>8.65</v>
      </c>
      <c r="AX315">
        <v>10.09</v>
      </c>
      <c r="AY315">
        <v>9.2799999999999994</v>
      </c>
      <c r="AZ315">
        <v>8.8699999999999992</v>
      </c>
      <c r="BA315">
        <v>9.8000000000000007</v>
      </c>
      <c r="BB315">
        <v>9.57</v>
      </c>
      <c r="BC315">
        <v>10.3</v>
      </c>
      <c r="BD315">
        <v>10.34</v>
      </c>
      <c r="BF315" s="1">
        <v>197612</v>
      </c>
      <c r="BG315" s="1">
        <v>13.88</v>
      </c>
      <c r="BH315" s="1">
        <v>9.2100000000000009</v>
      </c>
      <c r="BI315" s="1">
        <v>9.3699999999999992</v>
      </c>
      <c r="BJ315" s="1">
        <v>10.11</v>
      </c>
      <c r="BK315" s="1">
        <v>9.5299999999999994</v>
      </c>
      <c r="BL315" s="1">
        <v>8.51</v>
      </c>
      <c r="BM315" s="1">
        <v>9.93</v>
      </c>
      <c r="BN315" s="1">
        <v>9.74</v>
      </c>
      <c r="BO315" s="1">
        <v>10.07</v>
      </c>
      <c r="BP315" s="1">
        <v>10.050000000000001</v>
      </c>
      <c r="BQ315" s="1">
        <v>8.86</v>
      </c>
      <c r="BR315" s="1">
        <v>8.4700000000000006</v>
      </c>
      <c r="BS315" s="1">
        <v>8.5500000000000007</v>
      </c>
      <c r="BT315" s="1">
        <v>9.4600000000000009</v>
      </c>
      <c r="BU315" s="1">
        <v>10.46</v>
      </c>
      <c r="BV315" s="1">
        <v>9.18</v>
      </c>
      <c r="BW315" s="1">
        <v>10.23</v>
      </c>
      <c r="BX315" s="1">
        <v>9.86</v>
      </c>
      <c r="BY315" s="1">
        <v>10.24</v>
      </c>
      <c r="CA315" s="1">
        <v>195112</v>
      </c>
      <c r="CB315" s="1">
        <v>-12.5</v>
      </c>
      <c r="CC315" s="1">
        <v>2.4</v>
      </c>
      <c r="CD315" s="1">
        <v>1.67</v>
      </c>
      <c r="CE315" s="1">
        <v>0.53</v>
      </c>
      <c r="CF315" s="1">
        <v>2.81</v>
      </c>
      <c r="CG315" s="1">
        <v>1.66</v>
      </c>
      <c r="CH315" s="1">
        <v>1.88</v>
      </c>
      <c r="CI315" s="1">
        <v>0.92</v>
      </c>
      <c r="CJ315" s="1">
        <v>0.48</v>
      </c>
      <c r="CK315" s="1">
        <v>3.62</v>
      </c>
      <c r="CL315" s="1">
        <v>2</v>
      </c>
      <c r="CM315" s="1">
        <v>1.59</v>
      </c>
      <c r="CN315" s="1">
        <v>1.73</v>
      </c>
      <c r="CO315" s="1">
        <v>1.32</v>
      </c>
      <c r="CP315" s="1">
        <v>2.44</v>
      </c>
      <c r="CQ315" s="1">
        <v>1.21</v>
      </c>
      <c r="CR315" s="1">
        <v>0.62</v>
      </c>
      <c r="CS315" s="1">
        <v>0.6</v>
      </c>
      <c r="CT315" s="1">
        <v>0.37</v>
      </c>
      <c r="CV315" s="1">
        <v>195212</v>
      </c>
      <c r="CW315" s="1">
        <v>2.4300000000000002</v>
      </c>
      <c r="CX315" s="1">
        <v>2.61</v>
      </c>
      <c r="CY315" s="1">
        <v>2.5299999999999998</v>
      </c>
      <c r="CZ315" s="1">
        <v>1.47</v>
      </c>
      <c r="DA315" s="1">
        <v>3.11</v>
      </c>
      <c r="DB315" s="1">
        <v>2.42</v>
      </c>
      <c r="DC315" s="1">
        <v>2.64</v>
      </c>
      <c r="DD315" s="1">
        <v>1.92</v>
      </c>
      <c r="DE315" s="1">
        <v>1.1100000000000001</v>
      </c>
      <c r="DF315" s="1">
        <v>2.86</v>
      </c>
      <c r="DG315" s="1">
        <v>3.35</v>
      </c>
      <c r="DH315" s="1">
        <v>1.61</v>
      </c>
      <c r="DI315" s="1">
        <v>3.22</v>
      </c>
      <c r="DJ315" s="1">
        <v>2.72</v>
      </c>
      <c r="DK315" s="1">
        <v>2.5499999999999998</v>
      </c>
      <c r="DL315" s="1">
        <v>1.64</v>
      </c>
      <c r="DM315" s="1">
        <v>2.2000000000000002</v>
      </c>
      <c r="DN315" s="1">
        <v>1.1000000000000001</v>
      </c>
      <c r="DO315" s="1">
        <v>1.1100000000000001</v>
      </c>
      <c r="DQ315" s="1">
        <v>195112</v>
      </c>
      <c r="DR315" s="1">
        <v>-99.99</v>
      </c>
      <c r="DS315" s="1">
        <v>0.15</v>
      </c>
      <c r="DT315" s="1">
        <v>1.43</v>
      </c>
      <c r="DU315" s="1">
        <v>3</v>
      </c>
      <c r="DV315" s="1">
        <v>0.12</v>
      </c>
      <c r="DW315" s="1">
        <v>0.89</v>
      </c>
      <c r="DX315" s="1">
        <v>0.88</v>
      </c>
      <c r="DY315" s="1">
        <v>2.31</v>
      </c>
      <c r="DZ315" s="1">
        <v>3.4</v>
      </c>
      <c r="EA315" s="1">
        <v>-0.37</v>
      </c>
      <c r="EB315" s="1">
        <v>0.61</v>
      </c>
      <c r="EC315" s="1">
        <v>0.22</v>
      </c>
      <c r="ED315" s="1">
        <v>1.55</v>
      </c>
      <c r="EE315" s="1">
        <v>0.94</v>
      </c>
      <c r="EF315" s="1">
        <v>0.81</v>
      </c>
      <c r="EG315" s="1">
        <v>2.42</v>
      </c>
      <c r="EH315" s="1">
        <v>2.19</v>
      </c>
      <c r="EI315" s="1">
        <v>2.93</v>
      </c>
      <c r="EJ315" s="1">
        <v>3.87</v>
      </c>
      <c r="EL315">
        <v>195112</v>
      </c>
      <c r="EM315">
        <v>3.33</v>
      </c>
      <c r="EN315">
        <v>-2.25</v>
      </c>
      <c r="EO315">
        <v>-1.55</v>
      </c>
      <c r="EP315">
        <v>0.12</v>
      </c>
      <c r="ER315" s="1">
        <v>195206</v>
      </c>
      <c r="ES315" s="1">
        <v>1.5</v>
      </c>
      <c r="EU315" s="1">
        <v>195107</v>
      </c>
      <c r="EV315" s="1">
        <v>4.08</v>
      </c>
      <c r="EX315" s="1">
        <v>195606</v>
      </c>
      <c r="EY315" s="1">
        <v>-1.42</v>
      </c>
      <c r="FA315" s="1">
        <v>195206</v>
      </c>
      <c r="FB315" s="1">
        <f>IF(ISERROR(VLOOKUP($FA315,MOM,LOOKUPS!C$12,0)*$FB$6+VLOOKUP($FA315,STREV,LOOKUPS!C$10,0)*$FC$6+VLOOKUP($FA315,LTREV,LOOKUPS!C$9,0)*$FD$6+VLOOKUP($FA315,CFP,LOOKUPS!C$6,0)*$FE$6+VLOOKUP($FA315,EP,LOOKUPS!C$8,0)*$FF$6+VLOOKUP($FA315,BM,LOOKUPS!C$5,0)*$FG$6+VLOOKUP($FA315,DIV,LOOKUPS!C$7,0)*$FH$6++VLOOKUP($FA315,SIZE,LOOKUPS!C$11,0)*$FI$6),"",VLOOKUP($FA315,MOM,LOOKUPS!C$12,0)*$FB$6+VLOOKUP($FA315,STREV,LOOKUPS!C$10,0)*$FC$6+VLOOKUP($FA315,LTREV,LOOKUPS!C$9,0)*$FD$6+VLOOKUP($FA315,CFP,LOOKUPS!C$6,0)*$FE$6+VLOOKUP($FA315,EP,LOOKUPS!C$8,0)*$FF$6+VLOOKUP($FA315,BM,LOOKUPS!C$5,0)*$FG$6+VLOOKUP($FA315,DIV,LOOKUPS!C$7,0)*$FH$6++VLOOKUP($FA315,SIZE,LOOKUPS!C$11,0)*$FI$6)</f>
        <v>2.4056000000000002</v>
      </c>
      <c r="FC315" s="1">
        <f>IF(ISERROR(VLOOKUP($FA315,MOM,LOOKUPS!D$12,0)*$FB$6+VLOOKUP($FA315,STREV,LOOKUPS!D$10,0)*$FC$6+VLOOKUP($FA315,LTREV,LOOKUPS!D$9,0)*$FD$6+VLOOKUP($FA315,CFP,LOOKUPS!D$6,0)*$FE$6+VLOOKUP($FA315,EP,LOOKUPS!D$8,0)*$FF$6+VLOOKUP($FA315,BM,LOOKUPS!D$5,0)*$FG$6+VLOOKUP($FA315,DIV,LOOKUPS!D$7,0)*$FH$6++VLOOKUP($FA315,SIZE,LOOKUPS!D$11,0)*$FI$6),"",VLOOKUP($FA315,MOM,LOOKUPS!D$12,0)*$FB$6+VLOOKUP($FA315,STREV,LOOKUPS!D$10,0)*$FC$6+VLOOKUP($FA315,LTREV,LOOKUPS!D$9,0)*$FD$6+VLOOKUP($FA315,CFP,LOOKUPS!D$6,0)*$FE$6+VLOOKUP($FA315,EP,LOOKUPS!D$8,0)*$FF$6+VLOOKUP($FA315,BM,LOOKUPS!D$5,0)*$FG$6+VLOOKUP($FA315,DIV,LOOKUPS!D$7,0)*$FH$6++VLOOKUP($FA315,SIZE,LOOKUPS!D$11,0)*$FI$6)</f>
        <v>2.7192000000000003</v>
      </c>
      <c r="FD315" s="1">
        <f>IF(ISERROR(VLOOKUP($FA315,MOM,LOOKUPS!E$12,0)*$FB$6+VLOOKUP($FA315,STREV,LOOKUPS!E$10,0)*$FC$6+VLOOKUP($FA315,LTREV,LOOKUPS!E$9,0)*$FD$6+VLOOKUP($FA315,CFP,LOOKUPS!E$6,0)*$FE$6+VLOOKUP($FA315,EP,LOOKUPS!E$8,0)*$FF$6+VLOOKUP($FA315,BM,LOOKUPS!E$5,0)*$FG$6+VLOOKUP($FA315,DIV,LOOKUPS!E$7,0)*$FH$6++VLOOKUP($FA315,SIZE,LOOKUPS!E$11,0)*$FI$6),"",VLOOKUP($FA315,MOM,LOOKUPS!E$12,0)*$FB$6+VLOOKUP($FA315,STREV,LOOKUPS!E$10,0)*$FC$6+VLOOKUP($FA315,LTREV,LOOKUPS!E$9,0)*$FD$6+VLOOKUP($FA315,CFP,LOOKUPS!E$6,0)*$FE$6+VLOOKUP($FA315,EP,LOOKUPS!E$8,0)*$FF$6+VLOOKUP($FA315,BM,LOOKUPS!E$5,0)*$FG$6+VLOOKUP($FA315,DIV,LOOKUPS!E$7,0)*$FH$6++VLOOKUP($FA315,SIZE,LOOKUPS!E$11,0)*$FI$6)</f>
        <v>2.6835</v>
      </c>
      <c r="FE315" s="1">
        <f>IF(ISERROR(VLOOKUP($FA315,MOM,LOOKUPS!F$12,0)*$FB$6+VLOOKUP($FA315,STREV,LOOKUPS!F$10,0)*$FC$6+VLOOKUP($FA315,LTREV,LOOKUPS!F$9,0)*$FD$6+VLOOKUP($FA315,CFP,LOOKUPS!F$6,0)*$FE$6+VLOOKUP($FA315,EP,LOOKUPS!F$8,0)*$FF$6+VLOOKUP($FA315,BM,LOOKUPS!F$5,0)*$FG$6+VLOOKUP($FA315,DIV,LOOKUPS!F$7,0)*$FH$6++VLOOKUP($FA315,SIZE,LOOKUPS!F$11,0)*$FI$6),"",VLOOKUP($FA315,MOM,LOOKUPS!F$12,0)*$FB$6+VLOOKUP($FA315,STREV,LOOKUPS!F$10,0)*$FC$6+VLOOKUP($FA315,LTREV,LOOKUPS!F$9,0)*$FD$6+VLOOKUP($FA315,CFP,LOOKUPS!F$6,0)*$FE$6+VLOOKUP($FA315,EP,LOOKUPS!F$8,0)*$FF$6+VLOOKUP($FA315,BM,LOOKUPS!F$5,0)*$FG$6+VLOOKUP($FA315,DIV,LOOKUPS!F$7,0)*$FH$6++VLOOKUP($FA315,SIZE,LOOKUPS!F$11,0)*$FI$6)</f>
        <v>3.5950000000000002</v>
      </c>
      <c r="FF315" s="1">
        <f>IF(ISERROR(VLOOKUP($FA315,MOM,LOOKUPS!G$12,0)*$FB$6+VLOOKUP($FA315,STREV,LOOKUPS!G$10,0)*$FC$6+VLOOKUP($FA315,LTREV,LOOKUPS!G$9,0)*$FD$6+VLOOKUP($FA315,CFP,LOOKUPS!G$6,0)*$FE$6+VLOOKUP($FA315,EP,LOOKUPS!G$8,0)*$FF$6+VLOOKUP($FA315,BM,LOOKUPS!G$5,0)*$FG$6+VLOOKUP($FA315,DIV,LOOKUPS!G$7,0)*$FH$6++VLOOKUP($FA315,SIZE,LOOKUPS!G$11,0)*$FI$6),"",VLOOKUP($FA315,MOM,LOOKUPS!G$12,0)*$FB$6+VLOOKUP($FA315,STREV,LOOKUPS!G$10,0)*$FC$6+VLOOKUP($FA315,LTREV,LOOKUPS!G$9,0)*$FD$6+VLOOKUP($FA315,CFP,LOOKUPS!G$6,0)*$FE$6+VLOOKUP($FA315,EP,LOOKUPS!G$8,0)*$FF$6+VLOOKUP($FA315,BM,LOOKUPS!G$5,0)*$FG$6+VLOOKUP($FA315,DIV,LOOKUPS!G$7,0)*$FH$6++VLOOKUP($FA315,SIZE,LOOKUPS!G$11,0)*$FI$6)</f>
        <v>2.9285000000000001</v>
      </c>
      <c r="FG315" s="1">
        <f>IF(ISERROR(VLOOKUP($FA315,MOM,LOOKUPS!H$12,0)*$FB$6+VLOOKUP($FA315,STREV,LOOKUPS!H$10,0)*$FC$6+VLOOKUP($FA315,LTREV,LOOKUPS!H$9,0)*$FD$6+VLOOKUP($FA315,CFP,LOOKUPS!H$6,0)*$FE$6+VLOOKUP($FA315,EP,LOOKUPS!H$8,0)*$FF$6+VLOOKUP($FA315,BM,LOOKUPS!H$5,0)*$FG$6+VLOOKUP($FA315,DIV,LOOKUPS!H$7,0)*$FH$6++VLOOKUP($FA315,SIZE,LOOKUPS!H$11,0)*$FI$6),"",VLOOKUP($FA315,MOM,LOOKUPS!H$12,0)*$FB$6+VLOOKUP($FA315,STREV,LOOKUPS!H$10,0)*$FC$6+VLOOKUP($FA315,LTREV,LOOKUPS!H$9,0)*$FD$6+VLOOKUP($FA315,CFP,LOOKUPS!H$6,0)*$FE$6+VLOOKUP($FA315,EP,LOOKUPS!H$8,0)*$FF$6+VLOOKUP($FA315,BM,LOOKUPS!H$5,0)*$FG$6+VLOOKUP($FA315,DIV,LOOKUPS!H$7,0)*$FH$6++VLOOKUP($FA315,SIZE,LOOKUPS!H$11,0)*$FI$6)</f>
        <v>2.9519000000000002</v>
      </c>
      <c r="FH315" s="1">
        <f>IF(ISERROR(VLOOKUP($FA315,MOM,LOOKUPS!I$12,0)*$FB$6+VLOOKUP($FA315,STREV,LOOKUPS!I$10,0)*$FC$6+VLOOKUP($FA315,LTREV,LOOKUPS!I$9,0)*$FD$6+VLOOKUP($FA315,CFP,LOOKUPS!I$6,0)*$FE$6+VLOOKUP($FA315,EP,LOOKUPS!I$8,0)*$FF$6+VLOOKUP($FA315,BM,LOOKUPS!I$5,0)*$FG$6+VLOOKUP($FA315,DIV,LOOKUPS!I$7,0)*$FH$6++VLOOKUP($FA315,SIZE,LOOKUPS!I$11,0)*$FI$6),"",VLOOKUP($FA315,MOM,LOOKUPS!I$12,0)*$FB$6+VLOOKUP($FA315,STREV,LOOKUPS!I$10,0)*$FC$6+VLOOKUP($FA315,LTREV,LOOKUPS!I$9,0)*$FD$6+VLOOKUP($FA315,CFP,LOOKUPS!I$6,0)*$FE$6+VLOOKUP($FA315,EP,LOOKUPS!I$8,0)*$FF$6+VLOOKUP($FA315,BM,LOOKUPS!I$5,0)*$FG$6+VLOOKUP($FA315,DIV,LOOKUPS!I$7,0)*$FH$6++VLOOKUP($FA315,SIZE,LOOKUPS!I$11,0)*$FI$6)</f>
        <v>2.6959000000000004</v>
      </c>
      <c r="FI315" s="1">
        <f>IF(ISERROR(VLOOKUP($FA315,MOM,LOOKUPS!J$12,0)*$FB$6+VLOOKUP($FA315,STREV,LOOKUPS!J$10,0)*$FC$6+VLOOKUP($FA315,LTREV,LOOKUPS!J$9,0)*$FD$6+VLOOKUP($FA315,CFP,LOOKUPS!J$6,0)*$FE$6+VLOOKUP($FA315,EP,LOOKUPS!J$8,0)*$FF$6+VLOOKUP($FA315,BM,LOOKUPS!J$5,0)*$FG$6+VLOOKUP($FA315,DIV,LOOKUPS!J$7,0)*$FH$6++VLOOKUP($FA315,SIZE,LOOKUPS!J$11,0)*$FI$6),"",VLOOKUP($FA315,MOM,LOOKUPS!J$12,0)*$FB$6+VLOOKUP($FA315,STREV,LOOKUPS!J$10,0)*$FC$6+VLOOKUP($FA315,LTREV,LOOKUPS!J$9,0)*$FD$6+VLOOKUP($FA315,CFP,LOOKUPS!J$6,0)*$FE$6+VLOOKUP($FA315,EP,LOOKUPS!J$8,0)*$FF$6+VLOOKUP($FA315,BM,LOOKUPS!J$5,0)*$FG$6+VLOOKUP($FA315,DIV,LOOKUPS!J$7,0)*$FH$6++VLOOKUP($FA315,SIZE,LOOKUPS!J$11,0)*$FI$6)</f>
        <v>3.605</v>
      </c>
      <c r="FJ315" s="1">
        <f>IF(ISERROR(VLOOKUP($FA315,MOM,LOOKUPS!K$12,0)*$FB$6+VLOOKUP($FA315,STREV,LOOKUPS!K$10,0)*$FC$6+VLOOKUP($FA315,LTREV,LOOKUPS!K$9,0)*$FD$6+VLOOKUP($FA315,CFP,LOOKUPS!K$6,0)*$FE$6+VLOOKUP($FA315,EP,LOOKUPS!K$8,0)*$FF$6+VLOOKUP($FA315,BM,LOOKUPS!K$5,0)*$FG$6+VLOOKUP($FA315,DIV,LOOKUPS!K$7,0)*$FH$6++VLOOKUP($FA315,SIZE,LOOKUPS!K$11,0)*$FI$6),"",VLOOKUP($FA315,MOM,LOOKUPS!K$12,0)*$FB$6+VLOOKUP($FA315,STREV,LOOKUPS!K$10,0)*$FC$6+VLOOKUP($FA315,LTREV,LOOKUPS!K$9,0)*$FD$6+VLOOKUP($FA315,CFP,LOOKUPS!K$6,0)*$FE$6+VLOOKUP($FA315,EP,LOOKUPS!K$8,0)*$FF$6+VLOOKUP($FA315,BM,LOOKUPS!K$5,0)*$FG$6+VLOOKUP($FA315,DIV,LOOKUPS!K$7,0)*$FH$6++VLOOKUP($FA315,SIZE,LOOKUPS!K$11,0)*$FI$6)</f>
        <v>3.1588000000000003</v>
      </c>
      <c r="FK315" s="1">
        <f>IF(ISERROR(VLOOKUP($FA315,MOM,LOOKUPS!L$12,0)*$FB$6+VLOOKUP($FA315,STREV,LOOKUPS!L$10,0)*$FC$6+VLOOKUP($FA315,LTREV,LOOKUPS!L$9,0)*$FD$6+VLOOKUP($FA315,CFP,LOOKUPS!L$6,0)*$FE$6+VLOOKUP($FA315,EP,LOOKUPS!L$8,0)*$FF$6+VLOOKUP($FA315,BM,LOOKUPS!L$5,0)*$FG$6+VLOOKUP($FA315,DIV,LOOKUPS!L$7,0)*$FH$6++VLOOKUP($FA315,SIZE,LOOKUPS!L$11,0)*$FI$6),"",VLOOKUP($FA315,MOM,LOOKUPS!L$12,0)*$FB$6+VLOOKUP($FA315,STREV,LOOKUPS!L$10,0)*$FC$6+VLOOKUP($FA315,LTREV,LOOKUPS!L$9,0)*$FD$6+VLOOKUP($FA315,CFP,LOOKUPS!L$6,0)*$FE$6+VLOOKUP($FA315,EP,LOOKUPS!L$8,0)*$FF$6+VLOOKUP($FA315,BM,LOOKUPS!L$5,0)*$FG$6+VLOOKUP($FA315,DIV,LOOKUPS!L$7,0)*$FH$6++VLOOKUP($FA315,SIZE,LOOKUPS!L$11,0)*$FI$6)</f>
        <v>4.0589000000000004</v>
      </c>
    </row>
    <row r="316" spans="1:167" x14ac:dyDescent="0.3">
      <c r="A316" s="1">
        <v>195207</v>
      </c>
      <c r="B316" s="1">
        <v>-0.06</v>
      </c>
      <c r="C316" s="1">
        <v>0.54</v>
      </c>
      <c r="D316" s="1">
        <v>1.54</v>
      </c>
      <c r="E316" s="1">
        <v>1.64</v>
      </c>
      <c r="F316" s="1">
        <v>1.65</v>
      </c>
      <c r="G316" s="1">
        <v>1.52</v>
      </c>
      <c r="H316" s="1">
        <v>0.69</v>
      </c>
      <c r="I316" s="1">
        <v>1.04</v>
      </c>
      <c r="J316" s="1">
        <v>1.1399999999999999</v>
      </c>
      <c r="K316" s="1">
        <v>1.05</v>
      </c>
      <c r="M316" s="1">
        <v>195108</v>
      </c>
      <c r="N316" s="1">
        <v>4.38</v>
      </c>
      <c r="O316" s="1">
        <v>4.8899999999999997</v>
      </c>
      <c r="P316" s="1">
        <v>3.77</v>
      </c>
      <c r="Q316" s="1">
        <v>4.82</v>
      </c>
      <c r="R316" s="1">
        <v>5.48</v>
      </c>
      <c r="S316" s="1">
        <v>4.95</v>
      </c>
      <c r="T316" s="1">
        <v>4.84</v>
      </c>
      <c r="U316" s="1">
        <v>5.34</v>
      </c>
      <c r="V316" s="1">
        <v>4.4000000000000004</v>
      </c>
      <c r="W316" s="1">
        <v>4.3600000000000003</v>
      </c>
      <c r="Y316" s="1">
        <v>195607</v>
      </c>
      <c r="Z316" s="1">
        <v>2.59</v>
      </c>
      <c r="AA316" s="1">
        <v>3.24</v>
      </c>
      <c r="AB316" s="1">
        <v>2.63</v>
      </c>
      <c r="AC316" s="1">
        <v>3.32</v>
      </c>
      <c r="AD316" s="1">
        <v>4.74</v>
      </c>
      <c r="AE316" s="1">
        <v>3.44</v>
      </c>
      <c r="AF316" s="1">
        <v>4.8</v>
      </c>
      <c r="AG316" s="1">
        <v>4.17</v>
      </c>
      <c r="AH316" s="1">
        <v>4.1900000000000004</v>
      </c>
      <c r="AI316" s="1">
        <v>6.2</v>
      </c>
      <c r="AK316">
        <v>197701</v>
      </c>
      <c r="AL316">
        <v>7.12</v>
      </c>
      <c r="AM316">
        <v>0.23</v>
      </c>
      <c r="AN316">
        <v>2.8</v>
      </c>
      <c r="AO316">
        <v>4.4800000000000004</v>
      </c>
      <c r="AP316">
        <v>-0.77</v>
      </c>
      <c r="AQ316">
        <v>2.0299999999999998</v>
      </c>
      <c r="AR316">
        <v>2.78</v>
      </c>
      <c r="AS316">
        <v>3.89</v>
      </c>
      <c r="AT316">
        <v>4.74</v>
      </c>
      <c r="AU316">
        <v>-1.26</v>
      </c>
      <c r="AV316">
        <v>-0.22</v>
      </c>
      <c r="AW316">
        <v>2.4</v>
      </c>
      <c r="AX316">
        <v>1.7</v>
      </c>
      <c r="AY316">
        <v>2.3199999999999998</v>
      </c>
      <c r="AZ316">
        <v>3.26</v>
      </c>
      <c r="BA316">
        <v>3.91</v>
      </c>
      <c r="BB316">
        <v>3.88</v>
      </c>
      <c r="BC316">
        <v>3.9</v>
      </c>
      <c r="BD316">
        <v>5.2</v>
      </c>
      <c r="BF316" s="1">
        <v>197701</v>
      </c>
      <c r="BG316" s="1">
        <v>6.5</v>
      </c>
      <c r="BH316" s="1">
        <v>0.65</v>
      </c>
      <c r="BI316" s="1">
        <v>2.4</v>
      </c>
      <c r="BJ316" s="1">
        <v>4.4400000000000004</v>
      </c>
      <c r="BK316" s="1">
        <v>0.46</v>
      </c>
      <c r="BL316" s="1">
        <v>1.25</v>
      </c>
      <c r="BM316" s="1">
        <v>2.5299999999999998</v>
      </c>
      <c r="BN316" s="1">
        <v>3.21</v>
      </c>
      <c r="BO316" s="1">
        <v>4.88</v>
      </c>
      <c r="BP316" s="1">
        <v>0.98</v>
      </c>
      <c r="BQ316" s="1">
        <v>-0.21</v>
      </c>
      <c r="BR316" s="1">
        <v>1.1000000000000001</v>
      </c>
      <c r="BS316" s="1">
        <v>1.39</v>
      </c>
      <c r="BT316" s="1">
        <v>3.1</v>
      </c>
      <c r="BU316" s="1">
        <v>1.89</v>
      </c>
      <c r="BV316" s="1">
        <v>3.21</v>
      </c>
      <c r="BW316" s="1">
        <v>3.2</v>
      </c>
      <c r="BX316" s="1">
        <v>4.09</v>
      </c>
      <c r="BY316" s="1">
        <v>5.52</v>
      </c>
      <c r="CA316" s="1">
        <v>195201</v>
      </c>
      <c r="CB316" s="1">
        <v>-7.14</v>
      </c>
      <c r="CC316" s="1">
        <v>1.86</v>
      </c>
      <c r="CD316" s="1">
        <v>1.76</v>
      </c>
      <c r="CE316" s="1">
        <v>1.67</v>
      </c>
      <c r="CF316" s="1">
        <v>1.79</v>
      </c>
      <c r="CG316" s="1">
        <v>2</v>
      </c>
      <c r="CH316" s="1">
        <v>1.43</v>
      </c>
      <c r="CI316" s="1">
        <v>1.71</v>
      </c>
      <c r="CJ316" s="1">
        <v>1.88</v>
      </c>
      <c r="CK316" s="1">
        <v>1.5</v>
      </c>
      <c r="CL316" s="1">
        <v>2.08</v>
      </c>
      <c r="CM316" s="1">
        <v>1.99</v>
      </c>
      <c r="CN316" s="1">
        <v>2.0099999999999998</v>
      </c>
      <c r="CO316" s="1">
        <v>1.1499999999999999</v>
      </c>
      <c r="CP316" s="1">
        <v>1.72</v>
      </c>
      <c r="CQ316" s="1">
        <v>2.17</v>
      </c>
      <c r="CR316" s="1">
        <v>1.25</v>
      </c>
      <c r="CS316" s="1">
        <v>2.11</v>
      </c>
      <c r="CT316" s="1">
        <v>1.65</v>
      </c>
      <c r="CV316" s="1">
        <v>195301</v>
      </c>
      <c r="CW316" s="1">
        <v>5.37</v>
      </c>
      <c r="CX316" s="1">
        <v>0.28000000000000003</v>
      </c>
      <c r="CY316" s="1">
        <v>1.88</v>
      </c>
      <c r="CZ316" s="1">
        <v>4.3499999999999996</v>
      </c>
      <c r="DA316" s="1">
        <v>0.09</v>
      </c>
      <c r="DB316" s="1">
        <v>0.74</v>
      </c>
      <c r="DC316" s="1">
        <v>1.84</v>
      </c>
      <c r="DD316" s="1">
        <v>3.36</v>
      </c>
      <c r="DE316" s="1">
        <v>4.68</v>
      </c>
      <c r="DF316" s="1">
        <v>0</v>
      </c>
      <c r="DG316" s="1">
        <v>0.19</v>
      </c>
      <c r="DH316" s="1">
        <v>0.64</v>
      </c>
      <c r="DI316" s="1">
        <v>0.83</v>
      </c>
      <c r="DJ316" s="1">
        <v>1.44</v>
      </c>
      <c r="DK316" s="1">
        <v>2.25</v>
      </c>
      <c r="DL316" s="1">
        <v>3.03</v>
      </c>
      <c r="DM316" s="1">
        <v>3.7</v>
      </c>
      <c r="DN316" s="1">
        <v>4.74</v>
      </c>
      <c r="DO316" s="1">
        <v>4.62</v>
      </c>
      <c r="DQ316" s="1">
        <v>195201</v>
      </c>
      <c r="DR316" s="1">
        <v>-99.99</v>
      </c>
      <c r="DS316" s="1">
        <v>1.67</v>
      </c>
      <c r="DT316" s="1">
        <v>1.61</v>
      </c>
      <c r="DU316" s="1">
        <v>1.96</v>
      </c>
      <c r="DV316" s="1">
        <v>1.59</v>
      </c>
      <c r="DW316" s="1">
        <v>1.87</v>
      </c>
      <c r="DX316" s="1">
        <v>1.52</v>
      </c>
      <c r="DY316" s="1">
        <v>1.65</v>
      </c>
      <c r="DZ316" s="1">
        <v>2.0299999999999998</v>
      </c>
      <c r="EA316" s="1">
        <v>1.63</v>
      </c>
      <c r="EB316" s="1">
        <v>1.54</v>
      </c>
      <c r="EC316" s="1">
        <v>1.83</v>
      </c>
      <c r="ED316" s="1">
        <v>1.9</v>
      </c>
      <c r="EE316" s="1">
        <v>1.63</v>
      </c>
      <c r="EF316" s="1">
        <v>1.4</v>
      </c>
      <c r="EG316" s="1">
        <v>1.51</v>
      </c>
      <c r="EH316" s="1">
        <v>1.8</v>
      </c>
      <c r="EI316" s="1">
        <v>1.8</v>
      </c>
      <c r="EJ316" s="1">
        <v>2.27</v>
      </c>
      <c r="EL316">
        <v>195201</v>
      </c>
      <c r="EM316">
        <v>1.45</v>
      </c>
      <c r="EN316">
        <v>-0.61</v>
      </c>
      <c r="EO316">
        <v>1.54</v>
      </c>
      <c r="EP316">
        <v>0.15</v>
      </c>
      <c r="ER316" s="1">
        <v>195207</v>
      </c>
      <c r="ES316" s="1">
        <v>-0.52</v>
      </c>
      <c r="EU316" s="1">
        <v>195108</v>
      </c>
      <c r="EV316" s="1">
        <v>0.13</v>
      </c>
      <c r="EX316" s="1">
        <v>195607</v>
      </c>
      <c r="EY316" s="1">
        <v>-1.9</v>
      </c>
      <c r="FA316" s="1">
        <v>195207</v>
      </c>
      <c r="FB316" s="1">
        <f>IF(ISERROR(VLOOKUP($FA316,MOM,LOOKUPS!C$12,0)*$FB$6+VLOOKUP($FA316,STREV,LOOKUPS!C$10,0)*$FC$6+VLOOKUP($FA316,LTREV,LOOKUPS!C$9,0)*$FD$6+VLOOKUP($FA316,CFP,LOOKUPS!C$6,0)*$FE$6+VLOOKUP($FA316,EP,LOOKUPS!C$8,0)*$FF$6+VLOOKUP($FA316,BM,LOOKUPS!C$5,0)*$FG$6+VLOOKUP($FA316,DIV,LOOKUPS!C$7,0)*$FH$6++VLOOKUP($FA316,SIZE,LOOKUPS!C$11,0)*$FI$6),"",VLOOKUP($FA316,MOM,LOOKUPS!C$12,0)*$FB$6+VLOOKUP($FA316,STREV,LOOKUPS!C$10,0)*$FC$6+VLOOKUP($FA316,LTREV,LOOKUPS!C$9,0)*$FD$6+VLOOKUP($FA316,CFP,LOOKUPS!C$6,0)*$FE$6+VLOOKUP($FA316,EP,LOOKUPS!C$8,0)*$FF$6+VLOOKUP($FA316,BM,LOOKUPS!C$5,0)*$FG$6+VLOOKUP($FA316,DIV,LOOKUPS!C$7,0)*$FH$6++VLOOKUP($FA316,SIZE,LOOKUPS!C$11,0)*$FI$6)</f>
        <v>-6.2999999999999973E-2</v>
      </c>
      <c r="FC316" s="1">
        <f>IF(ISERROR(VLOOKUP($FA316,MOM,LOOKUPS!D$12,0)*$FB$6+VLOOKUP($FA316,STREV,LOOKUPS!D$10,0)*$FC$6+VLOOKUP($FA316,LTREV,LOOKUPS!D$9,0)*$FD$6+VLOOKUP($FA316,CFP,LOOKUPS!D$6,0)*$FE$6+VLOOKUP($FA316,EP,LOOKUPS!D$8,0)*$FF$6+VLOOKUP($FA316,BM,LOOKUPS!D$5,0)*$FG$6+VLOOKUP($FA316,DIV,LOOKUPS!D$7,0)*$FH$6++VLOOKUP($FA316,SIZE,LOOKUPS!D$11,0)*$FI$6),"",VLOOKUP($FA316,MOM,LOOKUPS!D$12,0)*$FB$6+VLOOKUP($FA316,STREV,LOOKUPS!D$10,0)*$FC$6+VLOOKUP($FA316,LTREV,LOOKUPS!D$9,0)*$FD$6+VLOOKUP($FA316,CFP,LOOKUPS!D$6,0)*$FE$6+VLOOKUP($FA316,EP,LOOKUPS!D$8,0)*$FF$6+VLOOKUP($FA316,BM,LOOKUPS!D$5,0)*$FG$6+VLOOKUP($FA316,DIV,LOOKUPS!D$7,0)*$FH$6++VLOOKUP($FA316,SIZE,LOOKUPS!D$11,0)*$FI$6)</f>
        <v>0.67749999999999999</v>
      </c>
      <c r="FD316" s="1">
        <f>IF(ISERROR(VLOOKUP($FA316,MOM,LOOKUPS!E$12,0)*$FB$6+VLOOKUP($FA316,STREV,LOOKUPS!E$10,0)*$FC$6+VLOOKUP($FA316,LTREV,LOOKUPS!E$9,0)*$FD$6+VLOOKUP($FA316,CFP,LOOKUPS!E$6,0)*$FE$6+VLOOKUP($FA316,EP,LOOKUPS!E$8,0)*$FF$6+VLOOKUP($FA316,BM,LOOKUPS!E$5,0)*$FG$6+VLOOKUP($FA316,DIV,LOOKUPS!E$7,0)*$FH$6++VLOOKUP($FA316,SIZE,LOOKUPS!E$11,0)*$FI$6),"",VLOOKUP($FA316,MOM,LOOKUPS!E$12,0)*$FB$6+VLOOKUP($FA316,STREV,LOOKUPS!E$10,0)*$FC$6+VLOOKUP($FA316,LTREV,LOOKUPS!E$9,0)*$FD$6+VLOOKUP($FA316,CFP,LOOKUPS!E$6,0)*$FE$6+VLOOKUP($FA316,EP,LOOKUPS!E$8,0)*$FF$6+VLOOKUP($FA316,BM,LOOKUPS!E$5,0)*$FG$6+VLOOKUP($FA316,DIV,LOOKUPS!E$7,0)*$FH$6++VLOOKUP($FA316,SIZE,LOOKUPS!E$11,0)*$FI$6)</f>
        <v>0.99199999999999999</v>
      </c>
      <c r="FE316" s="1">
        <f>IF(ISERROR(VLOOKUP($FA316,MOM,LOOKUPS!F$12,0)*$FB$6+VLOOKUP($FA316,STREV,LOOKUPS!F$10,0)*$FC$6+VLOOKUP($FA316,LTREV,LOOKUPS!F$9,0)*$FD$6+VLOOKUP($FA316,CFP,LOOKUPS!F$6,0)*$FE$6+VLOOKUP($FA316,EP,LOOKUPS!F$8,0)*$FF$6+VLOOKUP($FA316,BM,LOOKUPS!F$5,0)*$FG$6+VLOOKUP($FA316,DIV,LOOKUPS!F$7,0)*$FH$6++VLOOKUP($FA316,SIZE,LOOKUPS!F$11,0)*$FI$6),"",VLOOKUP($FA316,MOM,LOOKUPS!F$12,0)*$FB$6+VLOOKUP($FA316,STREV,LOOKUPS!F$10,0)*$FC$6+VLOOKUP($FA316,LTREV,LOOKUPS!F$9,0)*$FD$6+VLOOKUP($FA316,CFP,LOOKUPS!F$6,0)*$FE$6+VLOOKUP($FA316,EP,LOOKUPS!F$8,0)*$FF$6+VLOOKUP($FA316,BM,LOOKUPS!F$5,0)*$FG$6+VLOOKUP($FA316,DIV,LOOKUPS!F$7,0)*$FH$6++VLOOKUP($FA316,SIZE,LOOKUPS!F$11,0)*$FI$6)</f>
        <v>1.3298000000000001</v>
      </c>
      <c r="FF316" s="1">
        <f>IF(ISERROR(VLOOKUP($FA316,MOM,LOOKUPS!G$12,0)*$FB$6+VLOOKUP($FA316,STREV,LOOKUPS!G$10,0)*$FC$6+VLOOKUP($FA316,LTREV,LOOKUPS!G$9,0)*$FD$6+VLOOKUP($FA316,CFP,LOOKUPS!G$6,0)*$FE$6+VLOOKUP($FA316,EP,LOOKUPS!G$8,0)*$FF$6+VLOOKUP($FA316,BM,LOOKUPS!G$5,0)*$FG$6+VLOOKUP($FA316,DIV,LOOKUPS!G$7,0)*$FH$6++VLOOKUP($FA316,SIZE,LOOKUPS!G$11,0)*$FI$6),"",VLOOKUP($FA316,MOM,LOOKUPS!G$12,0)*$FB$6+VLOOKUP($FA316,STREV,LOOKUPS!G$10,0)*$FC$6+VLOOKUP($FA316,LTREV,LOOKUPS!G$9,0)*$FD$6+VLOOKUP($FA316,CFP,LOOKUPS!G$6,0)*$FE$6+VLOOKUP($FA316,EP,LOOKUPS!G$8,0)*$FF$6+VLOOKUP($FA316,BM,LOOKUPS!G$5,0)*$FG$6+VLOOKUP($FA316,DIV,LOOKUPS!G$7,0)*$FH$6++VLOOKUP($FA316,SIZE,LOOKUPS!G$11,0)*$FI$6)</f>
        <v>1.865</v>
      </c>
      <c r="FG316" s="1">
        <f>IF(ISERROR(VLOOKUP($FA316,MOM,LOOKUPS!H$12,0)*$FB$6+VLOOKUP($FA316,STREV,LOOKUPS!H$10,0)*$FC$6+VLOOKUP($FA316,LTREV,LOOKUPS!H$9,0)*$FD$6+VLOOKUP($FA316,CFP,LOOKUPS!H$6,0)*$FE$6+VLOOKUP($FA316,EP,LOOKUPS!H$8,0)*$FF$6+VLOOKUP($FA316,BM,LOOKUPS!H$5,0)*$FG$6+VLOOKUP($FA316,DIV,LOOKUPS!H$7,0)*$FH$6++VLOOKUP($FA316,SIZE,LOOKUPS!H$11,0)*$FI$6),"",VLOOKUP($FA316,MOM,LOOKUPS!H$12,0)*$FB$6+VLOOKUP($FA316,STREV,LOOKUPS!H$10,0)*$FC$6+VLOOKUP($FA316,LTREV,LOOKUPS!H$9,0)*$FD$6+VLOOKUP($FA316,CFP,LOOKUPS!H$6,0)*$FE$6+VLOOKUP($FA316,EP,LOOKUPS!H$8,0)*$FF$6+VLOOKUP($FA316,BM,LOOKUPS!H$5,0)*$FG$6+VLOOKUP($FA316,DIV,LOOKUPS!H$7,0)*$FH$6++VLOOKUP($FA316,SIZE,LOOKUPS!H$11,0)*$FI$6)</f>
        <v>1.4498000000000002</v>
      </c>
      <c r="FH316" s="1">
        <f>IF(ISERROR(VLOOKUP($FA316,MOM,LOOKUPS!I$12,0)*$FB$6+VLOOKUP($FA316,STREV,LOOKUPS!I$10,0)*$FC$6+VLOOKUP($FA316,LTREV,LOOKUPS!I$9,0)*$FD$6+VLOOKUP($FA316,CFP,LOOKUPS!I$6,0)*$FE$6+VLOOKUP($FA316,EP,LOOKUPS!I$8,0)*$FF$6+VLOOKUP($FA316,BM,LOOKUPS!I$5,0)*$FG$6+VLOOKUP($FA316,DIV,LOOKUPS!I$7,0)*$FH$6++VLOOKUP($FA316,SIZE,LOOKUPS!I$11,0)*$FI$6),"",VLOOKUP($FA316,MOM,LOOKUPS!I$12,0)*$FB$6+VLOOKUP($FA316,STREV,LOOKUPS!I$10,0)*$FC$6+VLOOKUP($FA316,LTREV,LOOKUPS!I$9,0)*$FD$6+VLOOKUP($FA316,CFP,LOOKUPS!I$6,0)*$FE$6+VLOOKUP($FA316,EP,LOOKUPS!I$8,0)*$FF$6+VLOOKUP($FA316,BM,LOOKUPS!I$5,0)*$FG$6+VLOOKUP($FA316,DIV,LOOKUPS!I$7,0)*$FH$6++VLOOKUP($FA316,SIZE,LOOKUPS!I$11,0)*$FI$6)</f>
        <v>1.5615999999999999</v>
      </c>
      <c r="FI316" s="1">
        <f>IF(ISERROR(VLOOKUP($FA316,MOM,LOOKUPS!J$12,0)*$FB$6+VLOOKUP($FA316,STREV,LOOKUPS!J$10,0)*$FC$6+VLOOKUP($FA316,LTREV,LOOKUPS!J$9,0)*$FD$6+VLOOKUP($FA316,CFP,LOOKUPS!J$6,0)*$FE$6+VLOOKUP($FA316,EP,LOOKUPS!J$8,0)*$FF$6+VLOOKUP($FA316,BM,LOOKUPS!J$5,0)*$FG$6+VLOOKUP($FA316,DIV,LOOKUPS!J$7,0)*$FH$6++VLOOKUP($FA316,SIZE,LOOKUPS!J$11,0)*$FI$6),"",VLOOKUP($FA316,MOM,LOOKUPS!J$12,0)*$FB$6+VLOOKUP($FA316,STREV,LOOKUPS!J$10,0)*$FC$6+VLOOKUP($FA316,LTREV,LOOKUPS!J$9,0)*$FD$6+VLOOKUP($FA316,CFP,LOOKUPS!J$6,0)*$FE$6+VLOOKUP($FA316,EP,LOOKUPS!J$8,0)*$FF$6+VLOOKUP($FA316,BM,LOOKUPS!J$5,0)*$FG$6+VLOOKUP($FA316,DIV,LOOKUPS!J$7,0)*$FH$6++VLOOKUP($FA316,SIZE,LOOKUPS!J$11,0)*$FI$6)</f>
        <v>0.99110000000000009</v>
      </c>
      <c r="FJ316" s="1">
        <f>IF(ISERROR(VLOOKUP($FA316,MOM,LOOKUPS!K$12,0)*$FB$6+VLOOKUP($FA316,STREV,LOOKUPS!K$10,0)*$FC$6+VLOOKUP($FA316,LTREV,LOOKUPS!K$9,0)*$FD$6+VLOOKUP($FA316,CFP,LOOKUPS!K$6,0)*$FE$6+VLOOKUP($FA316,EP,LOOKUPS!K$8,0)*$FF$6+VLOOKUP($FA316,BM,LOOKUPS!K$5,0)*$FG$6+VLOOKUP($FA316,DIV,LOOKUPS!K$7,0)*$FH$6++VLOOKUP($FA316,SIZE,LOOKUPS!K$11,0)*$FI$6),"",VLOOKUP($FA316,MOM,LOOKUPS!K$12,0)*$FB$6+VLOOKUP($FA316,STREV,LOOKUPS!K$10,0)*$FC$6+VLOOKUP($FA316,LTREV,LOOKUPS!K$9,0)*$FD$6+VLOOKUP($FA316,CFP,LOOKUPS!K$6,0)*$FE$6+VLOOKUP($FA316,EP,LOOKUPS!K$8,0)*$FF$6+VLOOKUP($FA316,BM,LOOKUPS!K$5,0)*$FG$6+VLOOKUP($FA316,DIV,LOOKUPS!K$7,0)*$FH$6++VLOOKUP($FA316,SIZE,LOOKUPS!K$11,0)*$FI$6)</f>
        <v>0.76459999999999995</v>
      </c>
      <c r="FK316" s="1">
        <f>IF(ISERROR(VLOOKUP($FA316,MOM,LOOKUPS!L$12,0)*$FB$6+VLOOKUP($FA316,STREV,LOOKUPS!L$10,0)*$FC$6+VLOOKUP($FA316,LTREV,LOOKUPS!L$9,0)*$FD$6+VLOOKUP($FA316,CFP,LOOKUPS!L$6,0)*$FE$6+VLOOKUP($FA316,EP,LOOKUPS!L$8,0)*$FF$6+VLOOKUP($FA316,BM,LOOKUPS!L$5,0)*$FG$6+VLOOKUP($FA316,DIV,LOOKUPS!L$7,0)*$FH$6++VLOOKUP($FA316,SIZE,LOOKUPS!L$11,0)*$FI$6),"",VLOOKUP($FA316,MOM,LOOKUPS!L$12,0)*$FB$6+VLOOKUP($FA316,STREV,LOOKUPS!L$10,0)*$FC$6+VLOOKUP($FA316,LTREV,LOOKUPS!L$9,0)*$FD$6+VLOOKUP($FA316,CFP,LOOKUPS!L$6,0)*$FE$6+VLOOKUP($FA316,EP,LOOKUPS!L$8,0)*$FF$6+VLOOKUP($FA316,BM,LOOKUPS!L$5,0)*$FG$6+VLOOKUP($FA316,DIV,LOOKUPS!L$7,0)*$FH$6++VLOOKUP($FA316,SIZE,LOOKUPS!L$11,0)*$FI$6)</f>
        <v>0.95200000000000007</v>
      </c>
    </row>
    <row r="317" spans="1:167" x14ac:dyDescent="0.3">
      <c r="A317" s="1">
        <v>195208</v>
      </c>
      <c r="B317" s="1">
        <v>-0.13</v>
      </c>
      <c r="C317" s="1">
        <v>-0.37</v>
      </c>
      <c r="D317" s="1">
        <v>0.02</v>
      </c>
      <c r="E317" s="1">
        <v>0.51</v>
      </c>
      <c r="F317" s="1">
        <v>-0.34</v>
      </c>
      <c r="G317" s="1">
        <v>-0.35</v>
      </c>
      <c r="H317" s="1">
        <v>0.65</v>
      </c>
      <c r="I317" s="1">
        <v>0.1</v>
      </c>
      <c r="J317" s="1">
        <v>0</v>
      </c>
      <c r="K317" s="1">
        <v>0.05</v>
      </c>
      <c r="M317" s="1">
        <v>195109</v>
      </c>
      <c r="N317" s="1">
        <v>3.25</v>
      </c>
      <c r="O317" s="1">
        <v>3.24</v>
      </c>
      <c r="P317" s="1">
        <v>2.44</v>
      </c>
      <c r="Q317" s="1">
        <v>1.95</v>
      </c>
      <c r="R317" s="1">
        <v>2.68</v>
      </c>
      <c r="S317" s="1">
        <v>2.31</v>
      </c>
      <c r="T317" s="1">
        <v>1.48</v>
      </c>
      <c r="U317" s="1">
        <v>1.87</v>
      </c>
      <c r="V317" s="1">
        <v>3.07</v>
      </c>
      <c r="W317" s="1">
        <v>0.69</v>
      </c>
      <c r="Y317" s="1">
        <v>195608</v>
      </c>
      <c r="Z317" s="1">
        <v>-1.92</v>
      </c>
      <c r="AA317" s="1">
        <v>-1.57</v>
      </c>
      <c r="AB317" s="1">
        <v>-1.88</v>
      </c>
      <c r="AC317" s="1">
        <v>-1.38</v>
      </c>
      <c r="AD317" s="1">
        <v>-0.97</v>
      </c>
      <c r="AE317" s="1">
        <v>-2.1</v>
      </c>
      <c r="AF317" s="1">
        <v>-1.91</v>
      </c>
      <c r="AG317" s="1">
        <v>-1.77</v>
      </c>
      <c r="AH317" s="1">
        <v>-2.64</v>
      </c>
      <c r="AI317" s="1">
        <v>-2.16</v>
      </c>
      <c r="AK317">
        <v>197702</v>
      </c>
      <c r="AL317">
        <v>1.75</v>
      </c>
      <c r="AM317">
        <v>-1.38</v>
      </c>
      <c r="AN317">
        <v>-1.1299999999999999</v>
      </c>
      <c r="AO317">
        <v>1.28</v>
      </c>
      <c r="AP317">
        <v>-1.47</v>
      </c>
      <c r="AQ317">
        <v>-1.05</v>
      </c>
      <c r="AR317">
        <v>-1.74</v>
      </c>
      <c r="AS317">
        <v>0.27</v>
      </c>
      <c r="AT317">
        <v>1.48</v>
      </c>
      <c r="AU317">
        <v>-1.55</v>
      </c>
      <c r="AV317">
        <v>-1.38</v>
      </c>
      <c r="AW317">
        <v>-1.2</v>
      </c>
      <c r="AX317">
        <v>-0.91</v>
      </c>
      <c r="AY317">
        <v>-1.04</v>
      </c>
      <c r="AZ317">
        <v>-2.46</v>
      </c>
      <c r="BA317">
        <v>-0.38</v>
      </c>
      <c r="BB317">
        <v>0.81</v>
      </c>
      <c r="BC317">
        <v>1.45</v>
      </c>
      <c r="BD317">
        <v>1.5</v>
      </c>
      <c r="BF317" s="1">
        <v>197702</v>
      </c>
      <c r="BG317" s="1">
        <v>1.83</v>
      </c>
      <c r="BH317" s="1">
        <v>-1.55</v>
      </c>
      <c r="BI317" s="1">
        <v>-0.56000000000000005</v>
      </c>
      <c r="BJ317" s="1">
        <v>0.68</v>
      </c>
      <c r="BK317" s="1">
        <v>-1.39</v>
      </c>
      <c r="BL317" s="1">
        <v>-0.88</v>
      </c>
      <c r="BM317" s="1">
        <v>-0.87</v>
      </c>
      <c r="BN317" s="1">
        <v>-0.51</v>
      </c>
      <c r="BO317" s="1">
        <v>1.06</v>
      </c>
      <c r="BP317" s="1">
        <v>-1.65</v>
      </c>
      <c r="BQ317" s="1">
        <v>-1.04</v>
      </c>
      <c r="BR317" s="1">
        <v>-1.93</v>
      </c>
      <c r="BS317" s="1">
        <v>7.0000000000000007E-2</v>
      </c>
      <c r="BT317" s="1">
        <v>-1.25</v>
      </c>
      <c r="BU317" s="1">
        <v>-0.45</v>
      </c>
      <c r="BV317" s="1">
        <v>-0.64</v>
      </c>
      <c r="BW317" s="1">
        <v>-0.39</v>
      </c>
      <c r="BX317" s="1">
        <v>1.1599999999999999</v>
      </c>
      <c r="BY317" s="1">
        <v>0.99</v>
      </c>
      <c r="CA317" s="1">
        <v>195202</v>
      </c>
      <c r="CB317" s="1">
        <v>11.54</v>
      </c>
      <c r="CC317" s="1">
        <v>-1.82</v>
      </c>
      <c r="CD317" s="1">
        <v>-2.14</v>
      </c>
      <c r="CE317" s="1">
        <v>-2.12</v>
      </c>
      <c r="CF317" s="1">
        <v>-1.78</v>
      </c>
      <c r="CG317" s="1">
        <v>-1.59</v>
      </c>
      <c r="CH317" s="1">
        <v>-2.64</v>
      </c>
      <c r="CI317" s="1">
        <v>-2.34</v>
      </c>
      <c r="CJ317" s="1">
        <v>-1.85</v>
      </c>
      <c r="CK317" s="1">
        <v>-3.16</v>
      </c>
      <c r="CL317" s="1">
        <v>-0.41</v>
      </c>
      <c r="CM317" s="1">
        <v>-1.91</v>
      </c>
      <c r="CN317" s="1">
        <v>-1.27</v>
      </c>
      <c r="CO317" s="1">
        <v>-2.52</v>
      </c>
      <c r="CP317" s="1">
        <v>-2.75</v>
      </c>
      <c r="CQ317" s="1">
        <v>-2.02</v>
      </c>
      <c r="CR317" s="1">
        <v>-2.66</v>
      </c>
      <c r="CS317" s="1">
        <v>-2.5299999999999998</v>
      </c>
      <c r="CT317" s="1">
        <v>-1.1599999999999999</v>
      </c>
      <c r="CV317" s="1">
        <v>195302</v>
      </c>
      <c r="CW317" s="1">
        <v>2.2400000000000002</v>
      </c>
      <c r="CX317" s="1">
        <v>0.8</v>
      </c>
      <c r="CY317" s="1">
        <v>1.18</v>
      </c>
      <c r="CZ317" s="1">
        <v>1.34</v>
      </c>
      <c r="DA317" s="1">
        <v>0.82</v>
      </c>
      <c r="DB317" s="1">
        <v>0.73</v>
      </c>
      <c r="DC317" s="1">
        <v>0.68</v>
      </c>
      <c r="DD317" s="1">
        <v>1.64</v>
      </c>
      <c r="DE317" s="1">
        <v>1.7</v>
      </c>
      <c r="DF317" s="1">
        <v>0.48</v>
      </c>
      <c r="DG317" s="1">
        <v>1.1599999999999999</v>
      </c>
      <c r="DH317" s="1">
        <v>0.75</v>
      </c>
      <c r="DI317" s="1">
        <v>0.71</v>
      </c>
      <c r="DJ317" s="1">
        <v>0.76</v>
      </c>
      <c r="DK317" s="1">
        <v>0.6</v>
      </c>
      <c r="DL317" s="1">
        <v>2.64</v>
      </c>
      <c r="DM317" s="1">
        <v>0.63</v>
      </c>
      <c r="DN317" s="1">
        <v>1.03</v>
      </c>
      <c r="DO317" s="1">
        <v>2.37</v>
      </c>
      <c r="DQ317" s="1">
        <v>195202</v>
      </c>
      <c r="DR317" s="1">
        <v>-99.99</v>
      </c>
      <c r="DS317" s="1">
        <v>-2.35</v>
      </c>
      <c r="DT317" s="1">
        <v>-1.72</v>
      </c>
      <c r="DU317" s="1">
        <v>-2.2599999999999998</v>
      </c>
      <c r="DV317" s="1">
        <v>-2.68</v>
      </c>
      <c r="DW317" s="1">
        <v>-1.77</v>
      </c>
      <c r="DX317" s="1">
        <v>-1.75</v>
      </c>
      <c r="DY317" s="1">
        <v>-1.62</v>
      </c>
      <c r="DZ317" s="1">
        <v>-2.5499999999999998</v>
      </c>
      <c r="EA317" s="1">
        <v>-2.63</v>
      </c>
      <c r="EB317" s="1">
        <v>-2.73</v>
      </c>
      <c r="EC317" s="1">
        <v>-1.7</v>
      </c>
      <c r="ED317" s="1">
        <v>-1.83</v>
      </c>
      <c r="EE317" s="1">
        <v>-1.5</v>
      </c>
      <c r="EF317" s="1">
        <v>-2</v>
      </c>
      <c r="EG317" s="1">
        <v>-1.57</v>
      </c>
      <c r="EH317" s="1">
        <v>-1.67</v>
      </c>
      <c r="EI317" s="1">
        <v>-2.36</v>
      </c>
      <c r="EJ317" s="1">
        <v>-2.75</v>
      </c>
      <c r="EL317">
        <v>195202</v>
      </c>
      <c r="EM317">
        <v>-2.62</v>
      </c>
      <c r="EN317">
        <v>0.79</v>
      </c>
      <c r="EO317">
        <v>-0.6</v>
      </c>
      <c r="EP317">
        <v>0.12</v>
      </c>
      <c r="ER317" s="1">
        <v>195208</v>
      </c>
      <c r="ES317" s="1">
        <v>0.31</v>
      </c>
      <c r="EU317" s="1">
        <v>195109</v>
      </c>
      <c r="EV317" s="1">
        <v>1.3</v>
      </c>
      <c r="EX317" s="1">
        <v>195608</v>
      </c>
      <c r="EY317" s="1">
        <v>0.63</v>
      </c>
      <c r="FA317" s="1">
        <v>195208</v>
      </c>
      <c r="FB317" s="1">
        <f>IF(ISERROR(VLOOKUP($FA317,MOM,LOOKUPS!C$12,0)*$FB$6+VLOOKUP($FA317,STREV,LOOKUPS!C$10,0)*$FC$6+VLOOKUP($FA317,LTREV,LOOKUPS!C$9,0)*$FD$6+VLOOKUP($FA317,CFP,LOOKUPS!C$6,0)*$FE$6+VLOOKUP($FA317,EP,LOOKUPS!C$8,0)*$FF$6+VLOOKUP($FA317,BM,LOOKUPS!C$5,0)*$FG$6+VLOOKUP($FA317,DIV,LOOKUPS!C$7,0)*$FH$6++VLOOKUP($FA317,SIZE,LOOKUPS!C$11,0)*$FI$6),"",VLOOKUP($FA317,MOM,LOOKUPS!C$12,0)*$FB$6+VLOOKUP($FA317,STREV,LOOKUPS!C$10,0)*$FC$6+VLOOKUP($FA317,LTREV,LOOKUPS!C$9,0)*$FD$6+VLOOKUP($FA317,CFP,LOOKUPS!C$6,0)*$FE$6+VLOOKUP($FA317,EP,LOOKUPS!C$8,0)*$FF$6+VLOOKUP($FA317,BM,LOOKUPS!C$5,0)*$FG$6+VLOOKUP($FA317,DIV,LOOKUPS!C$7,0)*$FH$6++VLOOKUP($FA317,SIZE,LOOKUPS!C$11,0)*$FI$6)</f>
        <v>-0.45920000000000005</v>
      </c>
      <c r="FC317" s="1">
        <f>IF(ISERROR(VLOOKUP($FA317,MOM,LOOKUPS!D$12,0)*$FB$6+VLOOKUP($FA317,STREV,LOOKUPS!D$10,0)*$FC$6+VLOOKUP($FA317,LTREV,LOOKUPS!D$9,0)*$FD$6+VLOOKUP($FA317,CFP,LOOKUPS!D$6,0)*$FE$6+VLOOKUP($FA317,EP,LOOKUPS!D$8,0)*$FF$6+VLOOKUP($FA317,BM,LOOKUPS!D$5,0)*$FG$6+VLOOKUP($FA317,DIV,LOOKUPS!D$7,0)*$FH$6++VLOOKUP($FA317,SIZE,LOOKUPS!D$11,0)*$FI$6),"",VLOOKUP($FA317,MOM,LOOKUPS!D$12,0)*$FB$6+VLOOKUP($FA317,STREV,LOOKUPS!D$10,0)*$FC$6+VLOOKUP($FA317,LTREV,LOOKUPS!D$9,0)*$FD$6+VLOOKUP($FA317,CFP,LOOKUPS!D$6,0)*$FE$6+VLOOKUP($FA317,EP,LOOKUPS!D$8,0)*$FF$6+VLOOKUP($FA317,BM,LOOKUPS!D$5,0)*$FG$6+VLOOKUP($FA317,DIV,LOOKUPS!D$7,0)*$FH$6++VLOOKUP($FA317,SIZE,LOOKUPS!D$11,0)*$FI$6)</f>
        <v>-0.3216</v>
      </c>
      <c r="FD317" s="1">
        <f>IF(ISERROR(VLOOKUP($FA317,MOM,LOOKUPS!E$12,0)*$FB$6+VLOOKUP($FA317,STREV,LOOKUPS!E$10,0)*$FC$6+VLOOKUP($FA317,LTREV,LOOKUPS!E$9,0)*$FD$6+VLOOKUP($FA317,CFP,LOOKUPS!E$6,0)*$FE$6+VLOOKUP($FA317,EP,LOOKUPS!E$8,0)*$FF$6+VLOOKUP($FA317,BM,LOOKUPS!E$5,0)*$FG$6+VLOOKUP($FA317,DIV,LOOKUPS!E$7,0)*$FH$6++VLOOKUP($FA317,SIZE,LOOKUPS!E$11,0)*$FI$6),"",VLOOKUP($FA317,MOM,LOOKUPS!E$12,0)*$FB$6+VLOOKUP($FA317,STREV,LOOKUPS!E$10,0)*$FC$6+VLOOKUP($FA317,LTREV,LOOKUPS!E$9,0)*$FD$6+VLOOKUP($FA317,CFP,LOOKUPS!E$6,0)*$FE$6+VLOOKUP($FA317,EP,LOOKUPS!E$8,0)*$FF$6+VLOOKUP($FA317,BM,LOOKUPS!E$5,0)*$FG$6+VLOOKUP($FA317,DIV,LOOKUPS!E$7,0)*$FH$6++VLOOKUP($FA317,SIZE,LOOKUPS!E$11,0)*$FI$6)</f>
        <v>0.31290000000000001</v>
      </c>
      <c r="FE317" s="1">
        <f>IF(ISERROR(VLOOKUP($FA317,MOM,LOOKUPS!F$12,0)*$FB$6+VLOOKUP($FA317,STREV,LOOKUPS!F$10,0)*$FC$6+VLOOKUP($FA317,LTREV,LOOKUPS!F$9,0)*$FD$6+VLOOKUP($FA317,CFP,LOOKUPS!F$6,0)*$FE$6+VLOOKUP($FA317,EP,LOOKUPS!F$8,0)*$FF$6+VLOOKUP($FA317,BM,LOOKUPS!F$5,0)*$FG$6+VLOOKUP($FA317,DIV,LOOKUPS!F$7,0)*$FH$6++VLOOKUP($FA317,SIZE,LOOKUPS!F$11,0)*$FI$6),"",VLOOKUP($FA317,MOM,LOOKUPS!F$12,0)*$FB$6+VLOOKUP($FA317,STREV,LOOKUPS!F$10,0)*$FC$6+VLOOKUP($FA317,LTREV,LOOKUPS!F$9,0)*$FD$6+VLOOKUP($FA317,CFP,LOOKUPS!F$6,0)*$FE$6+VLOOKUP($FA317,EP,LOOKUPS!F$8,0)*$FF$6+VLOOKUP($FA317,BM,LOOKUPS!F$5,0)*$FG$6+VLOOKUP($FA317,DIV,LOOKUPS!F$7,0)*$FH$6++VLOOKUP($FA317,SIZE,LOOKUPS!F$11,0)*$FI$6)</f>
        <v>0.46780000000000005</v>
      </c>
      <c r="FF317" s="1">
        <f>IF(ISERROR(VLOOKUP($FA317,MOM,LOOKUPS!G$12,0)*$FB$6+VLOOKUP($FA317,STREV,LOOKUPS!G$10,0)*$FC$6+VLOOKUP($FA317,LTREV,LOOKUPS!G$9,0)*$FD$6+VLOOKUP($FA317,CFP,LOOKUPS!G$6,0)*$FE$6+VLOOKUP($FA317,EP,LOOKUPS!G$8,0)*$FF$6+VLOOKUP($FA317,BM,LOOKUPS!G$5,0)*$FG$6+VLOOKUP($FA317,DIV,LOOKUPS!G$7,0)*$FH$6++VLOOKUP($FA317,SIZE,LOOKUPS!G$11,0)*$FI$6),"",VLOOKUP($FA317,MOM,LOOKUPS!G$12,0)*$FB$6+VLOOKUP($FA317,STREV,LOOKUPS!G$10,0)*$FC$6+VLOOKUP($FA317,LTREV,LOOKUPS!G$9,0)*$FD$6+VLOOKUP($FA317,CFP,LOOKUPS!G$6,0)*$FE$6+VLOOKUP($FA317,EP,LOOKUPS!G$8,0)*$FF$6+VLOOKUP($FA317,BM,LOOKUPS!G$5,0)*$FG$6+VLOOKUP($FA317,DIV,LOOKUPS!G$7,0)*$FH$6++VLOOKUP($FA317,SIZE,LOOKUPS!G$11,0)*$FI$6)</f>
        <v>0.40170000000000006</v>
      </c>
      <c r="FG317" s="1">
        <f>IF(ISERROR(VLOOKUP($FA317,MOM,LOOKUPS!H$12,0)*$FB$6+VLOOKUP($FA317,STREV,LOOKUPS!H$10,0)*$FC$6+VLOOKUP($FA317,LTREV,LOOKUPS!H$9,0)*$FD$6+VLOOKUP($FA317,CFP,LOOKUPS!H$6,0)*$FE$6+VLOOKUP($FA317,EP,LOOKUPS!H$8,0)*$FF$6+VLOOKUP($FA317,BM,LOOKUPS!H$5,0)*$FG$6+VLOOKUP($FA317,DIV,LOOKUPS!H$7,0)*$FH$6++VLOOKUP($FA317,SIZE,LOOKUPS!H$11,0)*$FI$6),"",VLOOKUP($FA317,MOM,LOOKUPS!H$12,0)*$FB$6+VLOOKUP($FA317,STREV,LOOKUPS!H$10,0)*$FC$6+VLOOKUP($FA317,LTREV,LOOKUPS!H$9,0)*$FD$6+VLOOKUP($FA317,CFP,LOOKUPS!H$6,0)*$FE$6+VLOOKUP($FA317,EP,LOOKUPS!H$8,0)*$FF$6+VLOOKUP($FA317,BM,LOOKUPS!H$5,0)*$FG$6+VLOOKUP($FA317,DIV,LOOKUPS!H$7,0)*$FH$6++VLOOKUP($FA317,SIZE,LOOKUPS!H$11,0)*$FI$6)</f>
        <v>7.9500000000000015E-2</v>
      </c>
      <c r="FH317" s="1">
        <f>IF(ISERROR(VLOOKUP($FA317,MOM,LOOKUPS!I$12,0)*$FB$6+VLOOKUP($FA317,STREV,LOOKUPS!I$10,0)*$FC$6+VLOOKUP($FA317,LTREV,LOOKUPS!I$9,0)*$FD$6+VLOOKUP($FA317,CFP,LOOKUPS!I$6,0)*$FE$6+VLOOKUP($FA317,EP,LOOKUPS!I$8,0)*$FF$6+VLOOKUP($FA317,BM,LOOKUPS!I$5,0)*$FG$6+VLOOKUP($FA317,DIV,LOOKUPS!I$7,0)*$FH$6++VLOOKUP($FA317,SIZE,LOOKUPS!I$11,0)*$FI$6),"",VLOOKUP($FA317,MOM,LOOKUPS!I$12,0)*$FB$6+VLOOKUP($FA317,STREV,LOOKUPS!I$10,0)*$FC$6+VLOOKUP($FA317,LTREV,LOOKUPS!I$9,0)*$FD$6+VLOOKUP($FA317,CFP,LOOKUPS!I$6,0)*$FE$6+VLOOKUP($FA317,EP,LOOKUPS!I$8,0)*$FF$6+VLOOKUP($FA317,BM,LOOKUPS!I$5,0)*$FG$6+VLOOKUP($FA317,DIV,LOOKUPS!I$7,0)*$FH$6++VLOOKUP($FA317,SIZE,LOOKUPS!I$11,0)*$FI$6)</f>
        <v>0.17470000000000002</v>
      </c>
      <c r="FI317" s="1">
        <f>IF(ISERROR(VLOOKUP($FA317,MOM,LOOKUPS!J$12,0)*$FB$6+VLOOKUP($FA317,STREV,LOOKUPS!J$10,0)*$FC$6+VLOOKUP($FA317,LTREV,LOOKUPS!J$9,0)*$FD$6+VLOOKUP($FA317,CFP,LOOKUPS!J$6,0)*$FE$6+VLOOKUP($FA317,EP,LOOKUPS!J$8,0)*$FF$6+VLOOKUP($FA317,BM,LOOKUPS!J$5,0)*$FG$6+VLOOKUP($FA317,DIV,LOOKUPS!J$7,0)*$FH$6++VLOOKUP($FA317,SIZE,LOOKUPS!J$11,0)*$FI$6),"",VLOOKUP($FA317,MOM,LOOKUPS!J$12,0)*$FB$6+VLOOKUP($FA317,STREV,LOOKUPS!J$10,0)*$FC$6+VLOOKUP($FA317,LTREV,LOOKUPS!J$9,0)*$FD$6+VLOOKUP($FA317,CFP,LOOKUPS!J$6,0)*$FE$6+VLOOKUP($FA317,EP,LOOKUPS!J$8,0)*$FF$6+VLOOKUP($FA317,BM,LOOKUPS!J$5,0)*$FG$6+VLOOKUP($FA317,DIV,LOOKUPS!J$7,0)*$FH$6++VLOOKUP($FA317,SIZE,LOOKUPS!J$11,0)*$FI$6)</f>
        <v>0.2326</v>
      </c>
      <c r="FJ317" s="1">
        <f>IF(ISERROR(VLOOKUP($FA317,MOM,LOOKUPS!K$12,0)*$FB$6+VLOOKUP($FA317,STREV,LOOKUPS!K$10,0)*$FC$6+VLOOKUP($FA317,LTREV,LOOKUPS!K$9,0)*$FD$6+VLOOKUP($FA317,CFP,LOOKUPS!K$6,0)*$FE$6+VLOOKUP($FA317,EP,LOOKUPS!K$8,0)*$FF$6+VLOOKUP($FA317,BM,LOOKUPS!K$5,0)*$FG$6+VLOOKUP($FA317,DIV,LOOKUPS!K$7,0)*$FH$6++VLOOKUP($FA317,SIZE,LOOKUPS!K$11,0)*$FI$6),"",VLOOKUP($FA317,MOM,LOOKUPS!K$12,0)*$FB$6+VLOOKUP($FA317,STREV,LOOKUPS!K$10,0)*$FC$6+VLOOKUP($FA317,LTREV,LOOKUPS!K$9,0)*$FD$6+VLOOKUP($FA317,CFP,LOOKUPS!K$6,0)*$FE$6+VLOOKUP($FA317,EP,LOOKUPS!K$8,0)*$FF$6+VLOOKUP($FA317,BM,LOOKUPS!K$5,0)*$FG$6+VLOOKUP($FA317,DIV,LOOKUPS!K$7,0)*$FH$6++VLOOKUP($FA317,SIZE,LOOKUPS!K$11,0)*$FI$6)</f>
        <v>-0.45430000000000004</v>
      </c>
      <c r="FK317" s="1">
        <f>IF(ISERROR(VLOOKUP($FA317,MOM,LOOKUPS!L$12,0)*$FB$6+VLOOKUP($FA317,STREV,LOOKUPS!L$10,0)*$FC$6+VLOOKUP($FA317,LTREV,LOOKUPS!L$9,0)*$FD$6+VLOOKUP($FA317,CFP,LOOKUPS!L$6,0)*$FE$6+VLOOKUP($FA317,EP,LOOKUPS!L$8,0)*$FF$6+VLOOKUP($FA317,BM,LOOKUPS!L$5,0)*$FG$6+VLOOKUP($FA317,DIV,LOOKUPS!L$7,0)*$FH$6++VLOOKUP($FA317,SIZE,LOOKUPS!L$11,0)*$FI$6),"",VLOOKUP($FA317,MOM,LOOKUPS!L$12,0)*$FB$6+VLOOKUP($FA317,STREV,LOOKUPS!L$10,0)*$FC$6+VLOOKUP($FA317,LTREV,LOOKUPS!L$9,0)*$FD$6+VLOOKUP($FA317,CFP,LOOKUPS!L$6,0)*$FE$6+VLOOKUP($FA317,EP,LOOKUPS!L$8,0)*$FF$6+VLOOKUP($FA317,BM,LOOKUPS!L$5,0)*$FG$6+VLOOKUP($FA317,DIV,LOOKUPS!L$7,0)*$FH$6++VLOOKUP($FA317,SIZE,LOOKUPS!L$11,0)*$FI$6)</f>
        <v>3.7500000000000006E-2</v>
      </c>
    </row>
    <row r="318" spans="1:167" x14ac:dyDescent="0.3">
      <c r="A318" s="1">
        <v>195209</v>
      </c>
      <c r="B318" s="1">
        <v>-3.37</v>
      </c>
      <c r="C318" s="1">
        <v>-2.4300000000000002</v>
      </c>
      <c r="D318" s="1">
        <v>-2</v>
      </c>
      <c r="E318" s="1">
        <v>-1.82</v>
      </c>
      <c r="F318" s="1">
        <v>-1.55</v>
      </c>
      <c r="G318" s="1">
        <v>-0.64</v>
      </c>
      <c r="H318" s="1">
        <v>-0.35</v>
      </c>
      <c r="I318" s="1">
        <v>-1.28</v>
      </c>
      <c r="J318" s="1">
        <v>-0.52</v>
      </c>
      <c r="K318" s="1">
        <v>-1.39</v>
      </c>
      <c r="M318" s="1">
        <v>195110</v>
      </c>
      <c r="N318" s="1">
        <v>-1.56</v>
      </c>
      <c r="O318" s="1">
        <v>-1.1599999999999999</v>
      </c>
      <c r="P318" s="1">
        <v>-1.34</v>
      </c>
      <c r="Q318" s="1">
        <v>-1.6</v>
      </c>
      <c r="R318" s="1">
        <v>-2.29</v>
      </c>
      <c r="S318" s="1">
        <v>-2.38</v>
      </c>
      <c r="T318" s="1">
        <v>-3</v>
      </c>
      <c r="U318" s="1">
        <v>-3.8</v>
      </c>
      <c r="V318" s="1">
        <v>-2.5299999999999998</v>
      </c>
      <c r="W318" s="1">
        <v>-4.4000000000000004</v>
      </c>
      <c r="Y318" s="1">
        <v>195609</v>
      </c>
      <c r="Z318" s="1">
        <v>-3.31</v>
      </c>
      <c r="AA318" s="1">
        <v>-3.29</v>
      </c>
      <c r="AB318" s="1">
        <v>-3.25</v>
      </c>
      <c r="AC318" s="1">
        <v>-3.48</v>
      </c>
      <c r="AD318" s="1">
        <v>-3.19</v>
      </c>
      <c r="AE318" s="1">
        <v>-3.72</v>
      </c>
      <c r="AF318" s="1">
        <v>-2.5299999999999998</v>
      </c>
      <c r="AG318" s="1">
        <v>-3.53</v>
      </c>
      <c r="AH318" s="1">
        <v>-4.0999999999999996</v>
      </c>
      <c r="AI318" s="1">
        <v>-4.83</v>
      </c>
      <c r="AK318">
        <v>197703</v>
      </c>
      <c r="AL318">
        <v>1.94</v>
      </c>
      <c r="AM318">
        <v>0.43</v>
      </c>
      <c r="AN318">
        <v>0.6</v>
      </c>
      <c r="AO318">
        <v>1.28</v>
      </c>
      <c r="AP318">
        <v>0.54</v>
      </c>
      <c r="AQ318">
        <v>0.44</v>
      </c>
      <c r="AR318">
        <v>0.49</v>
      </c>
      <c r="AS318">
        <v>0.89</v>
      </c>
      <c r="AT318">
        <v>1.38</v>
      </c>
      <c r="AU318">
        <v>-0.13</v>
      </c>
      <c r="AV318">
        <v>1.31</v>
      </c>
      <c r="AW318">
        <v>0.18</v>
      </c>
      <c r="AX318">
        <v>0.68</v>
      </c>
      <c r="AY318">
        <v>-0.03</v>
      </c>
      <c r="AZ318">
        <v>1.02</v>
      </c>
      <c r="BA318">
        <v>0.71</v>
      </c>
      <c r="BB318">
        <v>1.05</v>
      </c>
      <c r="BC318">
        <v>0.92</v>
      </c>
      <c r="BD318">
        <v>1.63</v>
      </c>
      <c r="BF318" s="1">
        <v>197703</v>
      </c>
      <c r="BG318" s="1">
        <v>1.99</v>
      </c>
      <c r="BH318" s="1">
        <v>0.3</v>
      </c>
      <c r="BI318" s="1">
        <v>0.7</v>
      </c>
      <c r="BJ318" s="1">
        <v>1.25</v>
      </c>
      <c r="BK318" s="1">
        <v>0.3</v>
      </c>
      <c r="BL318" s="1">
        <v>0.53</v>
      </c>
      <c r="BM318" s="1">
        <v>0.59</v>
      </c>
      <c r="BN318" s="1">
        <v>0.69</v>
      </c>
      <c r="BO318" s="1">
        <v>1.5</v>
      </c>
      <c r="BP318" s="1">
        <v>0.3</v>
      </c>
      <c r="BQ318" s="1">
        <v>0.28999999999999998</v>
      </c>
      <c r="BR318" s="1">
        <v>0.31</v>
      </c>
      <c r="BS318" s="1">
        <v>0.73</v>
      </c>
      <c r="BT318" s="1">
        <v>-0.05</v>
      </c>
      <c r="BU318" s="1">
        <v>1.32</v>
      </c>
      <c r="BV318" s="1">
        <v>0.86</v>
      </c>
      <c r="BW318" s="1">
        <v>0.54</v>
      </c>
      <c r="BX318" s="1">
        <v>1.47</v>
      </c>
      <c r="BY318" s="1">
        <v>1.53</v>
      </c>
      <c r="CA318" s="1">
        <v>195203</v>
      </c>
      <c r="CB318" s="1">
        <v>-17.239999999999998</v>
      </c>
      <c r="CC318" s="1">
        <v>2.4300000000000002</v>
      </c>
      <c r="CD318" s="1">
        <v>2.83</v>
      </c>
      <c r="CE318" s="1">
        <v>3.72</v>
      </c>
      <c r="CF318" s="1">
        <v>2.69</v>
      </c>
      <c r="CG318" s="1">
        <v>2.52</v>
      </c>
      <c r="CH318" s="1">
        <v>2.46</v>
      </c>
      <c r="CI318" s="1">
        <v>3.13</v>
      </c>
      <c r="CJ318" s="1">
        <v>4.07</v>
      </c>
      <c r="CK318" s="1">
        <v>3.1</v>
      </c>
      <c r="CL318" s="1">
        <v>2.29</v>
      </c>
      <c r="CM318" s="1">
        <v>1.9</v>
      </c>
      <c r="CN318" s="1">
        <v>3.14</v>
      </c>
      <c r="CO318" s="1">
        <v>1.82</v>
      </c>
      <c r="CP318" s="1">
        <v>3.11</v>
      </c>
      <c r="CQ318" s="1">
        <v>3.24</v>
      </c>
      <c r="CR318" s="1">
        <v>3.01</v>
      </c>
      <c r="CS318" s="1">
        <v>2.74</v>
      </c>
      <c r="CT318" s="1">
        <v>5.41</v>
      </c>
      <c r="CV318" s="1">
        <v>195303</v>
      </c>
      <c r="CW318" s="1">
        <v>-0.65</v>
      </c>
      <c r="CX318" s="1">
        <v>-0.6</v>
      </c>
      <c r="CY318" s="1">
        <v>-1.02</v>
      </c>
      <c r="CZ318" s="1">
        <v>-1.93</v>
      </c>
      <c r="DA318" s="1">
        <v>-0.47</v>
      </c>
      <c r="DB318" s="1">
        <v>-0.92</v>
      </c>
      <c r="DC318" s="1">
        <v>-0.65</v>
      </c>
      <c r="DD318" s="1">
        <v>-1.27</v>
      </c>
      <c r="DE318" s="1">
        <v>-2.5299999999999998</v>
      </c>
      <c r="DF318" s="1">
        <v>-0.64</v>
      </c>
      <c r="DG318" s="1">
        <v>-0.28999999999999998</v>
      </c>
      <c r="DH318" s="1">
        <v>-0.87</v>
      </c>
      <c r="DI318" s="1">
        <v>-0.97</v>
      </c>
      <c r="DJ318" s="1">
        <v>-0.63</v>
      </c>
      <c r="DK318" s="1">
        <v>-0.67</v>
      </c>
      <c r="DL318" s="1">
        <v>-1.82</v>
      </c>
      <c r="DM318" s="1">
        <v>-0.72</v>
      </c>
      <c r="DN318" s="1">
        <v>-2.4300000000000002</v>
      </c>
      <c r="DO318" s="1">
        <v>-2.63</v>
      </c>
      <c r="DQ318" s="1">
        <v>195203</v>
      </c>
      <c r="DR318" s="1">
        <v>-99.99</v>
      </c>
      <c r="DS318" s="1">
        <v>1.9</v>
      </c>
      <c r="DT318" s="1">
        <v>2.71</v>
      </c>
      <c r="DU318" s="1">
        <v>4.05</v>
      </c>
      <c r="DV318" s="1">
        <v>1.48</v>
      </c>
      <c r="DW318" s="1">
        <v>2.59</v>
      </c>
      <c r="DX318" s="1">
        <v>2.69</v>
      </c>
      <c r="DY318" s="1">
        <v>3.51</v>
      </c>
      <c r="DZ318" s="1">
        <v>4.07</v>
      </c>
      <c r="EA318" s="1">
        <v>0.37</v>
      </c>
      <c r="EB318" s="1">
        <v>2.58</v>
      </c>
      <c r="EC318" s="1">
        <v>2.74</v>
      </c>
      <c r="ED318" s="1">
        <v>2.4300000000000002</v>
      </c>
      <c r="EE318" s="1">
        <v>2.35</v>
      </c>
      <c r="EF318" s="1">
        <v>3.04</v>
      </c>
      <c r="EG318" s="1">
        <v>3.01</v>
      </c>
      <c r="EH318" s="1">
        <v>4.01</v>
      </c>
      <c r="EI318" s="1">
        <v>3.66</v>
      </c>
      <c r="EJ318" s="1">
        <v>4.47</v>
      </c>
      <c r="EL318">
        <v>195203</v>
      </c>
      <c r="EM318">
        <v>4.4400000000000004</v>
      </c>
      <c r="EN318">
        <v>-2.99</v>
      </c>
      <c r="EO318">
        <v>2.16</v>
      </c>
      <c r="EP318">
        <v>0.11</v>
      </c>
      <c r="ER318" s="1">
        <v>195209</v>
      </c>
      <c r="ES318" s="1">
        <v>1.76</v>
      </c>
      <c r="EU318" s="1">
        <v>195110</v>
      </c>
      <c r="EV318" s="1">
        <v>2.39</v>
      </c>
      <c r="EX318" s="1">
        <v>195609</v>
      </c>
      <c r="EY318" s="1">
        <v>0.98</v>
      </c>
      <c r="FA318" s="1">
        <v>195209</v>
      </c>
      <c r="FB318" s="1">
        <f>IF(ISERROR(VLOOKUP($FA318,MOM,LOOKUPS!C$12,0)*$FB$6+VLOOKUP($FA318,STREV,LOOKUPS!C$10,0)*$FC$6+VLOOKUP($FA318,LTREV,LOOKUPS!C$9,0)*$FD$6+VLOOKUP($FA318,CFP,LOOKUPS!C$6,0)*$FE$6+VLOOKUP($FA318,EP,LOOKUPS!C$8,0)*$FF$6+VLOOKUP($FA318,BM,LOOKUPS!C$5,0)*$FG$6+VLOOKUP($FA318,DIV,LOOKUPS!C$7,0)*$FH$6++VLOOKUP($FA318,SIZE,LOOKUPS!C$11,0)*$FI$6),"",VLOOKUP($FA318,MOM,LOOKUPS!C$12,0)*$FB$6+VLOOKUP($FA318,STREV,LOOKUPS!C$10,0)*$FC$6+VLOOKUP($FA318,LTREV,LOOKUPS!C$9,0)*$FD$6+VLOOKUP($FA318,CFP,LOOKUPS!C$6,0)*$FE$6+VLOOKUP($FA318,EP,LOOKUPS!C$8,0)*$FF$6+VLOOKUP($FA318,BM,LOOKUPS!C$5,0)*$FG$6+VLOOKUP($FA318,DIV,LOOKUPS!C$7,0)*$FH$6++VLOOKUP($FA318,SIZE,LOOKUPS!C$11,0)*$FI$6)</f>
        <v>-2.7209000000000003</v>
      </c>
      <c r="FC318" s="1">
        <f>IF(ISERROR(VLOOKUP($FA318,MOM,LOOKUPS!D$12,0)*$FB$6+VLOOKUP($FA318,STREV,LOOKUPS!D$10,0)*$FC$6+VLOOKUP($FA318,LTREV,LOOKUPS!D$9,0)*$FD$6+VLOOKUP($FA318,CFP,LOOKUPS!D$6,0)*$FE$6+VLOOKUP($FA318,EP,LOOKUPS!D$8,0)*$FF$6+VLOOKUP($FA318,BM,LOOKUPS!D$5,0)*$FG$6+VLOOKUP($FA318,DIV,LOOKUPS!D$7,0)*$FH$6++VLOOKUP($FA318,SIZE,LOOKUPS!D$11,0)*$FI$6),"",VLOOKUP($FA318,MOM,LOOKUPS!D$12,0)*$FB$6+VLOOKUP($FA318,STREV,LOOKUPS!D$10,0)*$FC$6+VLOOKUP($FA318,LTREV,LOOKUPS!D$9,0)*$FD$6+VLOOKUP($FA318,CFP,LOOKUPS!D$6,0)*$FE$6+VLOOKUP($FA318,EP,LOOKUPS!D$8,0)*$FF$6+VLOOKUP($FA318,BM,LOOKUPS!D$5,0)*$FG$6+VLOOKUP($FA318,DIV,LOOKUPS!D$7,0)*$FH$6++VLOOKUP($FA318,SIZE,LOOKUPS!D$11,0)*$FI$6)</f>
        <v>-1.2997000000000001</v>
      </c>
      <c r="FD318" s="1">
        <f>IF(ISERROR(VLOOKUP($FA318,MOM,LOOKUPS!E$12,0)*$FB$6+VLOOKUP($FA318,STREV,LOOKUPS!E$10,0)*$FC$6+VLOOKUP($FA318,LTREV,LOOKUPS!E$9,0)*$FD$6+VLOOKUP($FA318,CFP,LOOKUPS!E$6,0)*$FE$6+VLOOKUP($FA318,EP,LOOKUPS!E$8,0)*$FF$6+VLOOKUP($FA318,BM,LOOKUPS!E$5,0)*$FG$6+VLOOKUP($FA318,DIV,LOOKUPS!E$7,0)*$FH$6++VLOOKUP($FA318,SIZE,LOOKUPS!E$11,0)*$FI$6),"",VLOOKUP($FA318,MOM,LOOKUPS!E$12,0)*$FB$6+VLOOKUP($FA318,STREV,LOOKUPS!E$10,0)*$FC$6+VLOOKUP($FA318,LTREV,LOOKUPS!E$9,0)*$FD$6+VLOOKUP($FA318,CFP,LOOKUPS!E$6,0)*$FE$6+VLOOKUP($FA318,EP,LOOKUPS!E$8,0)*$FF$6+VLOOKUP($FA318,BM,LOOKUPS!E$5,0)*$FG$6+VLOOKUP($FA318,DIV,LOOKUPS!E$7,0)*$FH$6++VLOOKUP($FA318,SIZE,LOOKUPS!E$11,0)*$FI$6)</f>
        <v>-1.2591000000000001</v>
      </c>
      <c r="FE318" s="1">
        <f>IF(ISERROR(VLOOKUP($FA318,MOM,LOOKUPS!F$12,0)*$FB$6+VLOOKUP($FA318,STREV,LOOKUPS!F$10,0)*$FC$6+VLOOKUP($FA318,LTREV,LOOKUPS!F$9,0)*$FD$6+VLOOKUP($FA318,CFP,LOOKUPS!F$6,0)*$FE$6+VLOOKUP($FA318,EP,LOOKUPS!F$8,0)*$FF$6+VLOOKUP($FA318,BM,LOOKUPS!F$5,0)*$FG$6+VLOOKUP($FA318,DIV,LOOKUPS!F$7,0)*$FH$6++VLOOKUP($FA318,SIZE,LOOKUPS!F$11,0)*$FI$6),"",VLOOKUP($FA318,MOM,LOOKUPS!F$12,0)*$FB$6+VLOOKUP($FA318,STREV,LOOKUPS!F$10,0)*$FC$6+VLOOKUP($FA318,LTREV,LOOKUPS!F$9,0)*$FD$6+VLOOKUP($FA318,CFP,LOOKUPS!F$6,0)*$FE$6+VLOOKUP($FA318,EP,LOOKUPS!F$8,0)*$FF$6+VLOOKUP($FA318,BM,LOOKUPS!F$5,0)*$FG$6+VLOOKUP($FA318,DIV,LOOKUPS!F$7,0)*$FH$6++VLOOKUP($FA318,SIZE,LOOKUPS!F$11,0)*$FI$6)</f>
        <v>-1.22</v>
      </c>
      <c r="FF318" s="1">
        <f>IF(ISERROR(VLOOKUP($FA318,MOM,LOOKUPS!G$12,0)*$FB$6+VLOOKUP($FA318,STREV,LOOKUPS!G$10,0)*$FC$6+VLOOKUP($FA318,LTREV,LOOKUPS!G$9,0)*$FD$6+VLOOKUP($FA318,CFP,LOOKUPS!G$6,0)*$FE$6+VLOOKUP($FA318,EP,LOOKUPS!G$8,0)*$FF$6+VLOOKUP($FA318,BM,LOOKUPS!G$5,0)*$FG$6+VLOOKUP($FA318,DIV,LOOKUPS!G$7,0)*$FH$6++VLOOKUP($FA318,SIZE,LOOKUPS!G$11,0)*$FI$6),"",VLOOKUP($FA318,MOM,LOOKUPS!G$12,0)*$FB$6+VLOOKUP($FA318,STREV,LOOKUPS!G$10,0)*$FC$6+VLOOKUP($FA318,LTREV,LOOKUPS!G$9,0)*$FD$6+VLOOKUP($FA318,CFP,LOOKUPS!G$6,0)*$FE$6+VLOOKUP($FA318,EP,LOOKUPS!G$8,0)*$FF$6+VLOOKUP($FA318,BM,LOOKUPS!G$5,0)*$FG$6+VLOOKUP($FA318,DIV,LOOKUPS!G$7,0)*$FH$6++VLOOKUP($FA318,SIZE,LOOKUPS!G$11,0)*$FI$6)</f>
        <v>-1.2496</v>
      </c>
      <c r="FG318" s="1">
        <f>IF(ISERROR(VLOOKUP($FA318,MOM,LOOKUPS!H$12,0)*$FB$6+VLOOKUP($FA318,STREV,LOOKUPS!H$10,0)*$FC$6+VLOOKUP($FA318,LTREV,LOOKUPS!H$9,0)*$FD$6+VLOOKUP($FA318,CFP,LOOKUPS!H$6,0)*$FE$6+VLOOKUP($FA318,EP,LOOKUPS!H$8,0)*$FF$6+VLOOKUP($FA318,BM,LOOKUPS!H$5,0)*$FG$6+VLOOKUP($FA318,DIV,LOOKUPS!H$7,0)*$FH$6++VLOOKUP($FA318,SIZE,LOOKUPS!H$11,0)*$FI$6),"",VLOOKUP($FA318,MOM,LOOKUPS!H$12,0)*$FB$6+VLOOKUP($FA318,STREV,LOOKUPS!H$10,0)*$FC$6+VLOOKUP($FA318,LTREV,LOOKUPS!H$9,0)*$FD$6+VLOOKUP($FA318,CFP,LOOKUPS!H$6,0)*$FE$6+VLOOKUP($FA318,EP,LOOKUPS!H$8,0)*$FF$6+VLOOKUP($FA318,BM,LOOKUPS!H$5,0)*$FG$6+VLOOKUP($FA318,DIV,LOOKUPS!H$7,0)*$FH$6++VLOOKUP($FA318,SIZE,LOOKUPS!H$11,0)*$FI$6)</f>
        <v>-0.9356000000000001</v>
      </c>
      <c r="FH318" s="1">
        <f>IF(ISERROR(VLOOKUP($FA318,MOM,LOOKUPS!I$12,0)*$FB$6+VLOOKUP($FA318,STREV,LOOKUPS!I$10,0)*$FC$6+VLOOKUP($FA318,LTREV,LOOKUPS!I$9,0)*$FD$6+VLOOKUP($FA318,CFP,LOOKUPS!I$6,0)*$FE$6+VLOOKUP($FA318,EP,LOOKUPS!I$8,0)*$FF$6+VLOOKUP($FA318,BM,LOOKUPS!I$5,0)*$FG$6+VLOOKUP($FA318,DIV,LOOKUPS!I$7,0)*$FH$6++VLOOKUP($FA318,SIZE,LOOKUPS!I$11,0)*$FI$6),"",VLOOKUP($FA318,MOM,LOOKUPS!I$12,0)*$FB$6+VLOOKUP($FA318,STREV,LOOKUPS!I$10,0)*$FC$6+VLOOKUP($FA318,LTREV,LOOKUPS!I$9,0)*$FD$6+VLOOKUP($FA318,CFP,LOOKUPS!I$6,0)*$FE$6+VLOOKUP($FA318,EP,LOOKUPS!I$8,0)*$FF$6+VLOOKUP($FA318,BM,LOOKUPS!I$5,0)*$FG$6+VLOOKUP($FA318,DIV,LOOKUPS!I$7,0)*$FH$6++VLOOKUP($FA318,SIZE,LOOKUPS!I$11,0)*$FI$6)</f>
        <v>-1.3892000000000002</v>
      </c>
      <c r="FI318" s="1">
        <f>IF(ISERROR(VLOOKUP($FA318,MOM,LOOKUPS!J$12,0)*$FB$6+VLOOKUP($FA318,STREV,LOOKUPS!J$10,0)*$FC$6+VLOOKUP($FA318,LTREV,LOOKUPS!J$9,0)*$FD$6+VLOOKUP($FA318,CFP,LOOKUPS!J$6,0)*$FE$6+VLOOKUP($FA318,EP,LOOKUPS!J$8,0)*$FF$6+VLOOKUP($FA318,BM,LOOKUPS!J$5,0)*$FG$6+VLOOKUP($FA318,DIV,LOOKUPS!J$7,0)*$FH$6++VLOOKUP($FA318,SIZE,LOOKUPS!J$11,0)*$FI$6),"",VLOOKUP($FA318,MOM,LOOKUPS!J$12,0)*$FB$6+VLOOKUP($FA318,STREV,LOOKUPS!J$10,0)*$FC$6+VLOOKUP($FA318,LTREV,LOOKUPS!J$9,0)*$FD$6+VLOOKUP($FA318,CFP,LOOKUPS!J$6,0)*$FE$6+VLOOKUP($FA318,EP,LOOKUPS!J$8,0)*$FF$6+VLOOKUP($FA318,BM,LOOKUPS!J$5,0)*$FG$6+VLOOKUP($FA318,DIV,LOOKUPS!J$7,0)*$FH$6++VLOOKUP($FA318,SIZE,LOOKUPS!J$11,0)*$FI$6)</f>
        <v>-1.7582000000000004</v>
      </c>
      <c r="FJ318" s="1">
        <f>IF(ISERROR(VLOOKUP($FA318,MOM,LOOKUPS!K$12,0)*$FB$6+VLOOKUP($FA318,STREV,LOOKUPS!K$10,0)*$FC$6+VLOOKUP($FA318,LTREV,LOOKUPS!K$9,0)*$FD$6+VLOOKUP($FA318,CFP,LOOKUPS!K$6,0)*$FE$6+VLOOKUP($FA318,EP,LOOKUPS!K$8,0)*$FF$6+VLOOKUP($FA318,BM,LOOKUPS!K$5,0)*$FG$6+VLOOKUP($FA318,DIV,LOOKUPS!K$7,0)*$FH$6++VLOOKUP($FA318,SIZE,LOOKUPS!K$11,0)*$FI$6),"",VLOOKUP($FA318,MOM,LOOKUPS!K$12,0)*$FB$6+VLOOKUP($FA318,STREV,LOOKUPS!K$10,0)*$FC$6+VLOOKUP($FA318,LTREV,LOOKUPS!K$9,0)*$FD$6+VLOOKUP($FA318,CFP,LOOKUPS!K$6,0)*$FE$6+VLOOKUP($FA318,EP,LOOKUPS!K$8,0)*$FF$6+VLOOKUP($FA318,BM,LOOKUPS!K$5,0)*$FG$6+VLOOKUP($FA318,DIV,LOOKUPS!K$7,0)*$FH$6++VLOOKUP($FA318,SIZE,LOOKUPS!K$11,0)*$FI$6)</f>
        <v>-1.3385</v>
      </c>
      <c r="FK318" s="1">
        <f>IF(ISERROR(VLOOKUP($FA318,MOM,LOOKUPS!L$12,0)*$FB$6+VLOOKUP($FA318,STREV,LOOKUPS!L$10,0)*$FC$6+VLOOKUP($FA318,LTREV,LOOKUPS!L$9,0)*$FD$6+VLOOKUP($FA318,CFP,LOOKUPS!L$6,0)*$FE$6+VLOOKUP($FA318,EP,LOOKUPS!L$8,0)*$FF$6+VLOOKUP($FA318,BM,LOOKUPS!L$5,0)*$FG$6+VLOOKUP($FA318,DIV,LOOKUPS!L$7,0)*$FH$6++VLOOKUP($FA318,SIZE,LOOKUPS!L$11,0)*$FI$6),"",VLOOKUP($FA318,MOM,LOOKUPS!L$12,0)*$FB$6+VLOOKUP($FA318,STREV,LOOKUPS!L$10,0)*$FC$6+VLOOKUP($FA318,LTREV,LOOKUPS!L$9,0)*$FD$6+VLOOKUP($FA318,CFP,LOOKUPS!L$6,0)*$FE$6+VLOOKUP($FA318,EP,LOOKUPS!L$8,0)*$FF$6+VLOOKUP($FA318,BM,LOOKUPS!L$5,0)*$FG$6+VLOOKUP($FA318,DIV,LOOKUPS!L$7,0)*$FH$6++VLOOKUP($FA318,SIZE,LOOKUPS!L$11,0)*$FI$6)</f>
        <v>-1.7979000000000001</v>
      </c>
    </row>
    <row r="319" spans="1:167" x14ac:dyDescent="0.3">
      <c r="A319" s="1">
        <v>195210</v>
      </c>
      <c r="B319" s="1">
        <v>-2.54</v>
      </c>
      <c r="C319" s="1">
        <v>-2.89</v>
      </c>
      <c r="D319" s="1">
        <v>-1.58</v>
      </c>
      <c r="E319" s="1">
        <v>-0.87</v>
      </c>
      <c r="F319" s="1">
        <v>-1.9</v>
      </c>
      <c r="G319" s="1">
        <v>-0.8</v>
      </c>
      <c r="H319" s="1">
        <v>-0.99</v>
      </c>
      <c r="I319" s="1">
        <v>0.15</v>
      </c>
      <c r="J319" s="1">
        <v>-0.54</v>
      </c>
      <c r="K319" s="1">
        <v>0.62</v>
      </c>
      <c r="M319" s="1">
        <v>195111</v>
      </c>
      <c r="N319" s="1">
        <v>2.44</v>
      </c>
      <c r="O319" s="1">
        <v>0.83</v>
      </c>
      <c r="P319" s="1">
        <v>1.03</v>
      </c>
      <c r="Q319" s="1">
        <v>0.67</v>
      </c>
      <c r="R319" s="1">
        <v>0.75</v>
      </c>
      <c r="S319" s="1">
        <v>0.38</v>
      </c>
      <c r="T319" s="1">
        <v>0.91</v>
      </c>
      <c r="U319" s="1">
        <v>1</v>
      </c>
      <c r="V319" s="1">
        <v>0.05</v>
      </c>
      <c r="W319" s="1">
        <v>-0.75</v>
      </c>
      <c r="Y319" s="1">
        <v>195610</v>
      </c>
      <c r="Z319" s="1">
        <v>1.08</v>
      </c>
      <c r="AA319" s="1">
        <v>0.14000000000000001</v>
      </c>
      <c r="AB319" s="1">
        <v>1.04</v>
      </c>
      <c r="AC319" s="1">
        <v>0.17</v>
      </c>
      <c r="AD319" s="1">
        <v>0.49</v>
      </c>
      <c r="AE319" s="1">
        <v>7.0000000000000007E-2</v>
      </c>
      <c r="AF319" s="1">
        <v>1.23</v>
      </c>
      <c r="AG319" s="1">
        <v>0.98</v>
      </c>
      <c r="AH319" s="1">
        <v>1.93</v>
      </c>
      <c r="AI319" s="1">
        <v>0.18</v>
      </c>
      <c r="AK319">
        <v>197704</v>
      </c>
      <c r="AL319">
        <v>2.95</v>
      </c>
      <c r="AM319">
        <v>0.56999999999999995</v>
      </c>
      <c r="AN319">
        <v>1.48</v>
      </c>
      <c r="AO319">
        <v>2.19</v>
      </c>
      <c r="AP319">
        <v>0.36</v>
      </c>
      <c r="AQ319">
        <v>0.96</v>
      </c>
      <c r="AR319">
        <v>1.59</v>
      </c>
      <c r="AS319">
        <v>2.15</v>
      </c>
      <c r="AT319">
        <v>2.12</v>
      </c>
      <c r="AU319">
        <v>0.22</v>
      </c>
      <c r="AV319">
        <v>0.52</v>
      </c>
      <c r="AW319">
        <v>1.04</v>
      </c>
      <c r="AX319">
        <v>0.88</v>
      </c>
      <c r="AY319">
        <v>1.56</v>
      </c>
      <c r="AZ319">
        <v>1.62</v>
      </c>
      <c r="BA319">
        <v>1.89</v>
      </c>
      <c r="BB319">
        <v>2.36</v>
      </c>
      <c r="BC319">
        <v>2.4300000000000002</v>
      </c>
      <c r="BD319">
        <v>1.95</v>
      </c>
      <c r="BF319" s="1">
        <v>197704</v>
      </c>
      <c r="BG319" s="1">
        <v>2.72</v>
      </c>
      <c r="BH319" s="1">
        <v>0.43</v>
      </c>
      <c r="BI319" s="1">
        <v>1.69</v>
      </c>
      <c r="BJ319" s="1">
        <v>2.25</v>
      </c>
      <c r="BK319" s="1">
        <v>0.51</v>
      </c>
      <c r="BL319" s="1">
        <v>0.73</v>
      </c>
      <c r="BM319" s="1">
        <v>2.0099999999999998</v>
      </c>
      <c r="BN319" s="1">
        <v>1.63</v>
      </c>
      <c r="BO319" s="1">
        <v>2.4700000000000002</v>
      </c>
      <c r="BP319" s="1">
        <v>0.27</v>
      </c>
      <c r="BQ319" s="1">
        <v>0.8</v>
      </c>
      <c r="BR319" s="1">
        <v>0.27</v>
      </c>
      <c r="BS319" s="1">
        <v>1.1499999999999999</v>
      </c>
      <c r="BT319" s="1">
        <v>2.36</v>
      </c>
      <c r="BU319" s="1">
        <v>1.62</v>
      </c>
      <c r="BV319" s="1">
        <v>1.64</v>
      </c>
      <c r="BW319" s="1">
        <v>1.62</v>
      </c>
      <c r="BX319" s="1">
        <v>2.42</v>
      </c>
      <c r="BY319" s="1">
        <v>2.5099999999999998</v>
      </c>
      <c r="CA319" s="1">
        <v>195204</v>
      </c>
      <c r="CB319" s="1">
        <v>-8.33</v>
      </c>
      <c r="CC319" s="1">
        <v>-4.66</v>
      </c>
      <c r="CD319" s="1">
        <v>-4.51</v>
      </c>
      <c r="CE319" s="1">
        <v>-4.1500000000000004</v>
      </c>
      <c r="CF319" s="1">
        <v>-4.68</v>
      </c>
      <c r="CG319" s="1">
        <v>-4.66</v>
      </c>
      <c r="CH319" s="1">
        <v>-4.1900000000000004</v>
      </c>
      <c r="CI319" s="1">
        <v>-4.8099999999999996</v>
      </c>
      <c r="CJ319" s="1">
        <v>-3.9</v>
      </c>
      <c r="CK319" s="1">
        <v>-5.12</v>
      </c>
      <c r="CL319" s="1">
        <v>-4.2300000000000004</v>
      </c>
      <c r="CM319" s="1">
        <v>-4.6399999999999997</v>
      </c>
      <c r="CN319" s="1">
        <v>-4.68</v>
      </c>
      <c r="CO319" s="1">
        <v>-3.81</v>
      </c>
      <c r="CP319" s="1">
        <v>-4.5599999999999996</v>
      </c>
      <c r="CQ319" s="1">
        <v>-4.9800000000000004</v>
      </c>
      <c r="CR319" s="1">
        <v>-4.6399999999999997</v>
      </c>
      <c r="CS319" s="1">
        <v>-4.87</v>
      </c>
      <c r="CT319" s="1">
        <v>-2.94</v>
      </c>
      <c r="CV319" s="1">
        <v>195304</v>
      </c>
      <c r="CW319" s="1">
        <v>-3.52</v>
      </c>
      <c r="CX319" s="1">
        <v>-2.67</v>
      </c>
      <c r="CY319" s="1">
        <v>-2.09</v>
      </c>
      <c r="CZ319" s="1">
        <v>-1.92</v>
      </c>
      <c r="DA319" s="1">
        <v>-2.61</v>
      </c>
      <c r="DB319" s="1">
        <v>-2.88</v>
      </c>
      <c r="DC319" s="1">
        <v>-2.09</v>
      </c>
      <c r="DD319" s="1">
        <v>-1.57</v>
      </c>
      <c r="DE319" s="1">
        <v>-1.91</v>
      </c>
      <c r="DF319" s="1">
        <v>-2.76</v>
      </c>
      <c r="DG319" s="1">
        <v>-2.46</v>
      </c>
      <c r="DH319" s="1">
        <v>-2.8</v>
      </c>
      <c r="DI319" s="1">
        <v>-2.96</v>
      </c>
      <c r="DJ319" s="1">
        <v>-2.25</v>
      </c>
      <c r="DK319" s="1">
        <v>-1.93</v>
      </c>
      <c r="DL319" s="1">
        <v>-1.19</v>
      </c>
      <c r="DM319" s="1">
        <v>-1.94</v>
      </c>
      <c r="DN319" s="1">
        <v>-2.09</v>
      </c>
      <c r="DO319" s="1">
        <v>-1.72</v>
      </c>
      <c r="DQ319" s="1">
        <v>195204</v>
      </c>
      <c r="DR319" s="1">
        <v>-99.99</v>
      </c>
      <c r="DS319" s="1">
        <v>-4.5599999999999996</v>
      </c>
      <c r="DT319" s="1">
        <v>-4.1100000000000003</v>
      </c>
      <c r="DU319" s="1">
        <v>-4.8</v>
      </c>
      <c r="DV319" s="1">
        <v>-4.42</v>
      </c>
      <c r="DW319" s="1">
        <v>-4.5199999999999996</v>
      </c>
      <c r="DX319" s="1">
        <v>-4</v>
      </c>
      <c r="DY319" s="1">
        <v>-4.68</v>
      </c>
      <c r="DZ319" s="1">
        <v>-4.63</v>
      </c>
      <c r="EA319" s="1">
        <v>-4.6399999999999997</v>
      </c>
      <c r="EB319" s="1">
        <v>-4.2</v>
      </c>
      <c r="EC319" s="1">
        <v>-4.82</v>
      </c>
      <c r="ED319" s="1">
        <v>-4.22</v>
      </c>
      <c r="EE319" s="1">
        <v>-4.22</v>
      </c>
      <c r="EF319" s="1">
        <v>-3.76</v>
      </c>
      <c r="EG319" s="1">
        <v>-4.24</v>
      </c>
      <c r="EH319" s="1">
        <v>-5.12</v>
      </c>
      <c r="EI319" s="1">
        <v>-4.37</v>
      </c>
      <c r="EJ319" s="1">
        <v>-4.9000000000000004</v>
      </c>
      <c r="EL319">
        <v>195204</v>
      </c>
      <c r="EM319">
        <v>-4.97</v>
      </c>
      <c r="EN319">
        <v>0.48</v>
      </c>
      <c r="EO319">
        <v>-0.1</v>
      </c>
      <c r="EP319">
        <v>0.12</v>
      </c>
      <c r="ER319" s="1">
        <v>195210</v>
      </c>
      <c r="ES319" s="1">
        <v>2.75</v>
      </c>
      <c r="EU319" s="1">
        <v>195111</v>
      </c>
      <c r="EV319" s="1">
        <v>1.08</v>
      </c>
      <c r="EX319" s="1">
        <v>195610</v>
      </c>
      <c r="EY319" s="1">
        <v>-0.45</v>
      </c>
      <c r="FA319" s="1">
        <v>195210</v>
      </c>
      <c r="FB319" s="1">
        <f>IF(ISERROR(VLOOKUP($FA319,MOM,LOOKUPS!C$12,0)*$FB$6+VLOOKUP($FA319,STREV,LOOKUPS!C$10,0)*$FC$6+VLOOKUP($FA319,LTREV,LOOKUPS!C$9,0)*$FD$6+VLOOKUP($FA319,CFP,LOOKUPS!C$6,0)*$FE$6+VLOOKUP($FA319,EP,LOOKUPS!C$8,0)*$FF$6+VLOOKUP($FA319,BM,LOOKUPS!C$5,0)*$FG$6+VLOOKUP($FA319,DIV,LOOKUPS!C$7,0)*$FH$6++VLOOKUP($FA319,SIZE,LOOKUPS!C$11,0)*$FI$6),"",VLOOKUP($FA319,MOM,LOOKUPS!C$12,0)*$FB$6+VLOOKUP($FA319,STREV,LOOKUPS!C$10,0)*$FC$6+VLOOKUP($FA319,LTREV,LOOKUPS!C$9,0)*$FD$6+VLOOKUP($FA319,CFP,LOOKUPS!C$6,0)*$FE$6+VLOOKUP($FA319,EP,LOOKUPS!C$8,0)*$FF$6+VLOOKUP($FA319,BM,LOOKUPS!C$5,0)*$FG$6+VLOOKUP($FA319,DIV,LOOKUPS!C$7,0)*$FH$6++VLOOKUP($FA319,SIZE,LOOKUPS!C$11,0)*$FI$6)</f>
        <v>-1.7219</v>
      </c>
      <c r="FC319" s="1">
        <f>IF(ISERROR(VLOOKUP($FA319,MOM,LOOKUPS!D$12,0)*$FB$6+VLOOKUP($FA319,STREV,LOOKUPS!D$10,0)*$FC$6+VLOOKUP($FA319,LTREV,LOOKUPS!D$9,0)*$FD$6+VLOOKUP($FA319,CFP,LOOKUPS!D$6,0)*$FE$6+VLOOKUP($FA319,EP,LOOKUPS!D$8,0)*$FF$6+VLOOKUP($FA319,BM,LOOKUPS!D$5,0)*$FG$6+VLOOKUP($FA319,DIV,LOOKUPS!D$7,0)*$FH$6++VLOOKUP($FA319,SIZE,LOOKUPS!D$11,0)*$FI$6),"",VLOOKUP($FA319,MOM,LOOKUPS!D$12,0)*$FB$6+VLOOKUP($FA319,STREV,LOOKUPS!D$10,0)*$FC$6+VLOOKUP($FA319,LTREV,LOOKUPS!D$9,0)*$FD$6+VLOOKUP($FA319,CFP,LOOKUPS!D$6,0)*$FE$6+VLOOKUP($FA319,EP,LOOKUPS!D$8,0)*$FF$6+VLOOKUP($FA319,BM,LOOKUPS!D$5,0)*$FG$6+VLOOKUP($FA319,DIV,LOOKUPS!D$7,0)*$FH$6++VLOOKUP($FA319,SIZE,LOOKUPS!D$11,0)*$FI$6)</f>
        <v>-1.6574000000000002</v>
      </c>
      <c r="FD319" s="1">
        <f>IF(ISERROR(VLOOKUP($FA319,MOM,LOOKUPS!E$12,0)*$FB$6+VLOOKUP($FA319,STREV,LOOKUPS!E$10,0)*$FC$6+VLOOKUP($FA319,LTREV,LOOKUPS!E$9,0)*$FD$6+VLOOKUP($FA319,CFP,LOOKUPS!E$6,0)*$FE$6+VLOOKUP($FA319,EP,LOOKUPS!E$8,0)*$FF$6+VLOOKUP($FA319,BM,LOOKUPS!E$5,0)*$FG$6+VLOOKUP($FA319,DIV,LOOKUPS!E$7,0)*$FH$6++VLOOKUP($FA319,SIZE,LOOKUPS!E$11,0)*$FI$6),"",VLOOKUP($FA319,MOM,LOOKUPS!E$12,0)*$FB$6+VLOOKUP($FA319,STREV,LOOKUPS!E$10,0)*$FC$6+VLOOKUP($FA319,LTREV,LOOKUPS!E$9,0)*$FD$6+VLOOKUP($FA319,CFP,LOOKUPS!E$6,0)*$FE$6+VLOOKUP($FA319,EP,LOOKUPS!E$8,0)*$FF$6+VLOOKUP($FA319,BM,LOOKUPS!E$5,0)*$FG$6+VLOOKUP($FA319,DIV,LOOKUPS!E$7,0)*$FH$6++VLOOKUP($FA319,SIZE,LOOKUPS!E$11,0)*$FI$6)</f>
        <v>-0.97000000000000008</v>
      </c>
      <c r="FE319" s="1">
        <f>IF(ISERROR(VLOOKUP($FA319,MOM,LOOKUPS!F$12,0)*$FB$6+VLOOKUP($FA319,STREV,LOOKUPS!F$10,0)*$FC$6+VLOOKUP($FA319,LTREV,LOOKUPS!F$9,0)*$FD$6+VLOOKUP($FA319,CFP,LOOKUPS!F$6,0)*$FE$6+VLOOKUP($FA319,EP,LOOKUPS!F$8,0)*$FF$6+VLOOKUP($FA319,BM,LOOKUPS!F$5,0)*$FG$6+VLOOKUP($FA319,DIV,LOOKUPS!F$7,0)*$FH$6++VLOOKUP($FA319,SIZE,LOOKUPS!F$11,0)*$FI$6),"",VLOOKUP($FA319,MOM,LOOKUPS!F$12,0)*$FB$6+VLOOKUP($FA319,STREV,LOOKUPS!F$10,0)*$FC$6+VLOOKUP($FA319,LTREV,LOOKUPS!F$9,0)*$FD$6+VLOOKUP($FA319,CFP,LOOKUPS!F$6,0)*$FE$6+VLOOKUP($FA319,EP,LOOKUPS!F$8,0)*$FF$6+VLOOKUP($FA319,BM,LOOKUPS!F$5,0)*$FG$6+VLOOKUP($FA319,DIV,LOOKUPS!F$7,0)*$FH$6++VLOOKUP($FA319,SIZE,LOOKUPS!F$11,0)*$FI$6)</f>
        <v>-1.2109000000000001</v>
      </c>
      <c r="FF319" s="1">
        <f>IF(ISERROR(VLOOKUP($FA319,MOM,LOOKUPS!G$12,0)*$FB$6+VLOOKUP($FA319,STREV,LOOKUPS!G$10,0)*$FC$6+VLOOKUP($FA319,LTREV,LOOKUPS!G$9,0)*$FD$6+VLOOKUP($FA319,CFP,LOOKUPS!G$6,0)*$FE$6+VLOOKUP($FA319,EP,LOOKUPS!G$8,0)*$FF$6+VLOOKUP($FA319,BM,LOOKUPS!G$5,0)*$FG$6+VLOOKUP($FA319,DIV,LOOKUPS!G$7,0)*$FH$6++VLOOKUP($FA319,SIZE,LOOKUPS!G$11,0)*$FI$6),"",VLOOKUP($FA319,MOM,LOOKUPS!G$12,0)*$FB$6+VLOOKUP($FA319,STREV,LOOKUPS!G$10,0)*$FC$6+VLOOKUP($FA319,LTREV,LOOKUPS!G$9,0)*$FD$6+VLOOKUP($FA319,CFP,LOOKUPS!G$6,0)*$FE$6+VLOOKUP($FA319,EP,LOOKUPS!G$8,0)*$FF$6+VLOOKUP($FA319,BM,LOOKUPS!G$5,0)*$FG$6+VLOOKUP($FA319,DIV,LOOKUPS!G$7,0)*$FH$6++VLOOKUP($FA319,SIZE,LOOKUPS!G$11,0)*$FI$6)</f>
        <v>-1.4582000000000002</v>
      </c>
      <c r="FG319" s="1">
        <f>IF(ISERROR(VLOOKUP($FA319,MOM,LOOKUPS!H$12,0)*$FB$6+VLOOKUP($FA319,STREV,LOOKUPS!H$10,0)*$FC$6+VLOOKUP($FA319,LTREV,LOOKUPS!H$9,0)*$FD$6+VLOOKUP($FA319,CFP,LOOKUPS!H$6,0)*$FE$6+VLOOKUP($FA319,EP,LOOKUPS!H$8,0)*$FF$6+VLOOKUP($FA319,BM,LOOKUPS!H$5,0)*$FG$6+VLOOKUP($FA319,DIV,LOOKUPS!H$7,0)*$FH$6++VLOOKUP($FA319,SIZE,LOOKUPS!H$11,0)*$FI$6),"",VLOOKUP($FA319,MOM,LOOKUPS!H$12,0)*$FB$6+VLOOKUP($FA319,STREV,LOOKUPS!H$10,0)*$FC$6+VLOOKUP($FA319,LTREV,LOOKUPS!H$9,0)*$FD$6+VLOOKUP($FA319,CFP,LOOKUPS!H$6,0)*$FE$6+VLOOKUP($FA319,EP,LOOKUPS!H$8,0)*$FF$6+VLOOKUP($FA319,BM,LOOKUPS!H$5,0)*$FG$6+VLOOKUP($FA319,DIV,LOOKUPS!H$7,0)*$FH$6++VLOOKUP($FA319,SIZE,LOOKUPS!H$11,0)*$FI$6)</f>
        <v>-1.0952000000000002</v>
      </c>
      <c r="FH319" s="1">
        <f>IF(ISERROR(VLOOKUP($FA319,MOM,LOOKUPS!I$12,0)*$FB$6+VLOOKUP($FA319,STREV,LOOKUPS!I$10,0)*$FC$6+VLOOKUP($FA319,LTREV,LOOKUPS!I$9,0)*$FD$6+VLOOKUP($FA319,CFP,LOOKUPS!I$6,0)*$FE$6+VLOOKUP($FA319,EP,LOOKUPS!I$8,0)*$FF$6+VLOOKUP($FA319,BM,LOOKUPS!I$5,0)*$FG$6+VLOOKUP($FA319,DIV,LOOKUPS!I$7,0)*$FH$6++VLOOKUP($FA319,SIZE,LOOKUPS!I$11,0)*$FI$6),"",VLOOKUP($FA319,MOM,LOOKUPS!I$12,0)*$FB$6+VLOOKUP($FA319,STREV,LOOKUPS!I$10,0)*$FC$6+VLOOKUP($FA319,LTREV,LOOKUPS!I$9,0)*$FD$6+VLOOKUP($FA319,CFP,LOOKUPS!I$6,0)*$FE$6+VLOOKUP($FA319,EP,LOOKUPS!I$8,0)*$FF$6+VLOOKUP($FA319,BM,LOOKUPS!I$5,0)*$FG$6+VLOOKUP($FA319,DIV,LOOKUPS!I$7,0)*$FH$6++VLOOKUP($FA319,SIZE,LOOKUPS!I$11,0)*$FI$6)</f>
        <v>-0.97080000000000011</v>
      </c>
      <c r="FI319" s="1">
        <f>IF(ISERROR(VLOOKUP($FA319,MOM,LOOKUPS!J$12,0)*$FB$6+VLOOKUP($FA319,STREV,LOOKUPS!J$10,0)*$FC$6+VLOOKUP($FA319,LTREV,LOOKUPS!J$9,0)*$FD$6+VLOOKUP($FA319,CFP,LOOKUPS!J$6,0)*$FE$6+VLOOKUP($FA319,EP,LOOKUPS!J$8,0)*$FF$6+VLOOKUP($FA319,BM,LOOKUPS!J$5,0)*$FG$6+VLOOKUP($FA319,DIV,LOOKUPS!J$7,0)*$FH$6++VLOOKUP($FA319,SIZE,LOOKUPS!J$11,0)*$FI$6),"",VLOOKUP($FA319,MOM,LOOKUPS!J$12,0)*$FB$6+VLOOKUP($FA319,STREV,LOOKUPS!J$10,0)*$FC$6+VLOOKUP($FA319,LTREV,LOOKUPS!J$9,0)*$FD$6+VLOOKUP($FA319,CFP,LOOKUPS!J$6,0)*$FE$6+VLOOKUP($FA319,EP,LOOKUPS!J$8,0)*$FF$6+VLOOKUP($FA319,BM,LOOKUPS!J$5,0)*$FG$6+VLOOKUP($FA319,DIV,LOOKUPS!J$7,0)*$FH$6++VLOOKUP($FA319,SIZE,LOOKUPS!J$11,0)*$FI$6)</f>
        <v>-0.93120000000000003</v>
      </c>
      <c r="FJ319" s="1">
        <f>IF(ISERROR(VLOOKUP($FA319,MOM,LOOKUPS!K$12,0)*$FB$6+VLOOKUP($FA319,STREV,LOOKUPS!K$10,0)*$FC$6+VLOOKUP($FA319,LTREV,LOOKUPS!K$9,0)*$FD$6+VLOOKUP($FA319,CFP,LOOKUPS!K$6,0)*$FE$6+VLOOKUP($FA319,EP,LOOKUPS!K$8,0)*$FF$6+VLOOKUP($FA319,BM,LOOKUPS!K$5,0)*$FG$6+VLOOKUP($FA319,DIV,LOOKUPS!K$7,0)*$FH$6++VLOOKUP($FA319,SIZE,LOOKUPS!K$11,0)*$FI$6),"",VLOOKUP($FA319,MOM,LOOKUPS!K$12,0)*$FB$6+VLOOKUP($FA319,STREV,LOOKUPS!K$10,0)*$FC$6+VLOOKUP($FA319,LTREV,LOOKUPS!K$9,0)*$FD$6+VLOOKUP($FA319,CFP,LOOKUPS!K$6,0)*$FE$6+VLOOKUP($FA319,EP,LOOKUPS!K$8,0)*$FF$6+VLOOKUP($FA319,BM,LOOKUPS!K$5,0)*$FG$6+VLOOKUP($FA319,DIV,LOOKUPS!K$7,0)*$FH$6++VLOOKUP($FA319,SIZE,LOOKUPS!K$11,0)*$FI$6)</f>
        <v>-0.88070000000000004</v>
      </c>
      <c r="FK319" s="1">
        <f>IF(ISERROR(VLOOKUP($FA319,MOM,LOOKUPS!L$12,0)*$FB$6+VLOOKUP($FA319,STREV,LOOKUPS!L$10,0)*$FC$6+VLOOKUP($FA319,LTREV,LOOKUPS!L$9,0)*$FD$6+VLOOKUP($FA319,CFP,LOOKUPS!L$6,0)*$FE$6+VLOOKUP($FA319,EP,LOOKUPS!L$8,0)*$FF$6+VLOOKUP($FA319,BM,LOOKUPS!L$5,0)*$FG$6+VLOOKUP($FA319,DIV,LOOKUPS!L$7,0)*$FH$6++VLOOKUP($FA319,SIZE,LOOKUPS!L$11,0)*$FI$6),"",VLOOKUP($FA319,MOM,LOOKUPS!L$12,0)*$FB$6+VLOOKUP($FA319,STREV,LOOKUPS!L$10,0)*$FC$6+VLOOKUP($FA319,LTREV,LOOKUPS!L$9,0)*$FD$6+VLOOKUP($FA319,CFP,LOOKUPS!L$6,0)*$FE$6+VLOOKUP($FA319,EP,LOOKUPS!L$8,0)*$FF$6+VLOOKUP($FA319,BM,LOOKUPS!L$5,0)*$FG$6+VLOOKUP($FA319,DIV,LOOKUPS!L$7,0)*$FH$6++VLOOKUP($FA319,SIZE,LOOKUPS!L$11,0)*$FI$6)</f>
        <v>-0.44340000000000002</v>
      </c>
    </row>
    <row r="320" spans="1:167" x14ac:dyDescent="0.3">
      <c r="A320" s="1">
        <v>195211</v>
      </c>
      <c r="B320" s="1">
        <v>5.36</v>
      </c>
      <c r="C320" s="1">
        <v>6.22</v>
      </c>
      <c r="D320" s="1">
        <v>4.34</v>
      </c>
      <c r="E320" s="1">
        <v>5.28</v>
      </c>
      <c r="F320" s="1">
        <v>4.6500000000000004</v>
      </c>
      <c r="G320" s="1">
        <v>5.48</v>
      </c>
      <c r="H320" s="1">
        <v>6.07</v>
      </c>
      <c r="I320" s="1">
        <v>5.93</v>
      </c>
      <c r="J320" s="1">
        <v>6.13</v>
      </c>
      <c r="K320" s="1">
        <v>6.47</v>
      </c>
      <c r="M320" s="1">
        <v>195112</v>
      </c>
      <c r="N320" s="1">
        <v>1.31</v>
      </c>
      <c r="O320" s="1">
        <v>1.26</v>
      </c>
      <c r="P320" s="1">
        <v>1.34</v>
      </c>
      <c r="Q320" s="1">
        <v>1.42</v>
      </c>
      <c r="R320" s="1">
        <v>1.65</v>
      </c>
      <c r="S320" s="1">
        <v>2.0299999999999998</v>
      </c>
      <c r="T320" s="1">
        <v>2.0499999999999998</v>
      </c>
      <c r="U320" s="1">
        <v>1.61</v>
      </c>
      <c r="V320" s="1">
        <v>0.47</v>
      </c>
      <c r="W320" s="1">
        <v>1.99</v>
      </c>
      <c r="Y320" s="1">
        <v>195611</v>
      </c>
      <c r="Z320" s="1">
        <v>2.04</v>
      </c>
      <c r="AA320" s="1">
        <v>-0.16</v>
      </c>
      <c r="AB320" s="1">
        <v>1.73</v>
      </c>
      <c r="AC320" s="1">
        <v>0.56000000000000005</v>
      </c>
      <c r="AD320" s="1">
        <v>0.64</v>
      </c>
      <c r="AE320" s="1">
        <v>0.17</v>
      </c>
      <c r="AF320" s="1">
        <v>0.05</v>
      </c>
      <c r="AG320" s="1">
        <v>0.52</v>
      </c>
      <c r="AH320" s="1">
        <v>0.33</v>
      </c>
      <c r="AI320" s="1">
        <v>-0.2</v>
      </c>
      <c r="AK320">
        <v>197705</v>
      </c>
      <c r="AL320">
        <v>-0.23</v>
      </c>
      <c r="AM320">
        <v>-0.24</v>
      </c>
      <c r="AN320">
        <v>0.36</v>
      </c>
      <c r="AO320">
        <v>0.74</v>
      </c>
      <c r="AP320">
        <v>-0.09</v>
      </c>
      <c r="AQ320">
        <v>-0.11</v>
      </c>
      <c r="AR320">
        <v>0.08</v>
      </c>
      <c r="AS320">
        <v>0.44</v>
      </c>
      <c r="AT320">
        <v>1.01</v>
      </c>
      <c r="AU320">
        <v>-0.51</v>
      </c>
      <c r="AV320">
        <v>0.39</v>
      </c>
      <c r="AW320">
        <v>-0.56000000000000005</v>
      </c>
      <c r="AX320">
        <v>0.31</v>
      </c>
      <c r="AY320">
        <v>0.13</v>
      </c>
      <c r="AZ320">
        <v>0.02</v>
      </c>
      <c r="BA320">
        <v>0.83</v>
      </c>
      <c r="BB320">
        <v>0.1</v>
      </c>
      <c r="BC320">
        <v>1.1399999999999999</v>
      </c>
      <c r="BD320">
        <v>0.94</v>
      </c>
      <c r="BF320" s="1">
        <v>197705</v>
      </c>
      <c r="BG320" s="1">
        <v>0.28999999999999998</v>
      </c>
      <c r="BH320" s="1">
        <v>-0.18</v>
      </c>
      <c r="BI320" s="1">
        <v>0.03</v>
      </c>
      <c r="BJ320" s="1">
        <v>0.76</v>
      </c>
      <c r="BK320" s="1">
        <v>-0.48</v>
      </c>
      <c r="BL320" s="1">
        <v>-0.12</v>
      </c>
      <c r="BM320" s="1">
        <v>0.68</v>
      </c>
      <c r="BN320" s="1">
        <v>-7.0000000000000007E-2</v>
      </c>
      <c r="BO320" s="1">
        <v>0.96</v>
      </c>
      <c r="BP320" s="1">
        <v>-0.85</v>
      </c>
      <c r="BQ320" s="1">
        <v>-0.01</v>
      </c>
      <c r="BR320" s="1">
        <v>0.53</v>
      </c>
      <c r="BS320" s="1">
        <v>-0.73</v>
      </c>
      <c r="BT320" s="1">
        <v>0.92</v>
      </c>
      <c r="BU320" s="1">
        <v>0.4</v>
      </c>
      <c r="BV320" s="1">
        <v>-0.38</v>
      </c>
      <c r="BW320" s="1">
        <v>0.2</v>
      </c>
      <c r="BX320" s="1">
        <v>1.7</v>
      </c>
      <c r="BY320" s="1">
        <v>0.36</v>
      </c>
      <c r="CA320" s="1">
        <v>195205</v>
      </c>
      <c r="CB320" s="1">
        <v>-9.09</v>
      </c>
      <c r="CC320" s="1">
        <v>2.46</v>
      </c>
      <c r="CD320" s="1">
        <v>2.29</v>
      </c>
      <c r="CE320" s="1">
        <v>2.5099999999999998</v>
      </c>
      <c r="CF320" s="1">
        <v>2.33</v>
      </c>
      <c r="CG320" s="1">
        <v>2.23</v>
      </c>
      <c r="CH320" s="1">
        <v>2.6</v>
      </c>
      <c r="CI320" s="1">
        <v>2.21</v>
      </c>
      <c r="CJ320" s="1">
        <v>2.65</v>
      </c>
      <c r="CK320" s="1">
        <v>2.74</v>
      </c>
      <c r="CL320" s="1">
        <v>1.92</v>
      </c>
      <c r="CM320" s="1">
        <v>2.71</v>
      </c>
      <c r="CN320" s="1">
        <v>1.74</v>
      </c>
      <c r="CO320" s="1">
        <v>2.67</v>
      </c>
      <c r="CP320" s="1">
        <v>2.54</v>
      </c>
      <c r="CQ320" s="1">
        <v>2.2000000000000002</v>
      </c>
      <c r="CR320" s="1">
        <v>2.2200000000000002</v>
      </c>
      <c r="CS320" s="1">
        <v>2.35</v>
      </c>
      <c r="CT320" s="1">
        <v>2.94</v>
      </c>
      <c r="CV320" s="1">
        <v>195305</v>
      </c>
      <c r="CW320" s="1">
        <v>0.7</v>
      </c>
      <c r="CX320" s="1">
        <v>0.61</v>
      </c>
      <c r="CY320" s="1">
        <v>0.28999999999999998</v>
      </c>
      <c r="CZ320" s="1">
        <v>1.02</v>
      </c>
      <c r="DA320" s="1">
        <v>0.89</v>
      </c>
      <c r="DB320" s="1">
        <v>0.16</v>
      </c>
      <c r="DC320" s="1">
        <v>0.08</v>
      </c>
      <c r="DD320" s="1">
        <v>0.78</v>
      </c>
      <c r="DE320" s="1">
        <v>1.1100000000000001</v>
      </c>
      <c r="DF320" s="1">
        <v>0.87</v>
      </c>
      <c r="DG320" s="1">
        <v>0.92</v>
      </c>
      <c r="DH320" s="1">
        <v>0.06</v>
      </c>
      <c r="DI320" s="1">
        <v>0.27</v>
      </c>
      <c r="DJ320" s="1">
        <v>0.42</v>
      </c>
      <c r="DK320" s="1">
        <v>-0.27</v>
      </c>
      <c r="DL320" s="1">
        <v>0.72</v>
      </c>
      <c r="DM320" s="1">
        <v>0.84</v>
      </c>
      <c r="DN320" s="1">
        <v>1.53</v>
      </c>
      <c r="DO320" s="1">
        <v>0.68</v>
      </c>
      <c r="DQ320" s="1">
        <v>195205</v>
      </c>
      <c r="DR320" s="1">
        <v>-99.99</v>
      </c>
      <c r="DS320" s="1">
        <v>1.43</v>
      </c>
      <c r="DT320" s="1">
        <v>2.56</v>
      </c>
      <c r="DU320" s="1">
        <v>3.08</v>
      </c>
      <c r="DV320" s="1">
        <v>1.07</v>
      </c>
      <c r="DW320" s="1">
        <v>2.34</v>
      </c>
      <c r="DX320" s="1">
        <v>2.39</v>
      </c>
      <c r="DY320" s="1">
        <v>2.84</v>
      </c>
      <c r="DZ320" s="1">
        <v>3.24</v>
      </c>
      <c r="EA320" s="1">
        <v>0.72</v>
      </c>
      <c r="EB320" s="1">
        <v>1.42</v>
      </c>
      <c r="EC320" s="1">
        <v>2.14</v>
      </c>
      <c r="ED320" s="1">
        <v>2.54</v>
      </c>
      <c r="EE320" s="1">
        <v>2.5099999999999998</v>
      </c>
      <c r="EF320" s="1">
        <v>2.2599999999999998</v>
      </c>
      <c r="EG320" s="1">
        <v>2.94</v>
      </c>
      <c r="EH320" s="1">
        <v>2.75</v>
      </c>
      <c r="EI320" s="1">
        <v>3.32</v>
      </c>
      <c r="EJ320" s="1">
        <v>3.15</v>
      </c>
      <c r="EL320">
        <v>195205</v>
      </c>
      <c r="EM320">
        <v>3.2</v>
      </c>
      <c r="EN320">
        <v>-1.01</v>
      </c>
      <c r="EO320">
        <v>7.0000000000000007E-2</v>
      </c>
      <c r="EP320">
        <v>0.13</v>
      </c>
      <c r="ER320" s="1">
        <v>195211</v>
      </c>
      <c r="ES320" s="1">
        <v>0.44</v>
      </c>
      <c r="EU320" s="1">
        <v>195112</v>
      </c>
      <c r="EV320" s="1">
        <v>1.42</v>
      </c>
      <c r="EX320" s="1">
        <v>195611</v>
      </c>
      <c r="EY320" s="1">
        <v>2.39</v>
      </c>
      <c r="FA320" s="1">
        <v>195211</v>
      </c>
      <c r="FB320" s="1">
        <f>IF(ISERROR(VLOOKUP($FA320,MOM,LOOKUPS!C$12,0)*$FB$6+VLOOKUP($FA320,STREV,LOOKUPS!C$10,0)*$FC$6+VLOOKUP($FA320,LTREV,LOOKUPS!C$9,0)*$FD$6+VLOOKUP($FA320,CFP,LOOKUPS!C$6,0)*$FE$6+VLOOKUP($FA320,EP,LOOKUPS!C$8,0)*$FF$6+VLOOKUP($FA320,BM,LOOKUPS!C$5,0)*$FG$6+VLOOKUP($FA320,DIV,LOOKUPS!C$7,0)*$FH$6++VLOOKUP($FA320,SIZE,LOOKUPS!C$11,0)*$FI$6),"",VLOOKUP($FA320,MOM,LOOKUPS!C$12,0)*$FB$6+VLOOKUP($FA320,STREV,LOOKUPS!C$10,0)*$FC$6+VLOOKUP($FA320,LTREV,LOOKUPS!C$9,0)*$FD$6+VLOOKUP($FA320,CFP,LOOKUPS!C$6,0)*$FE$6+VLOOKUP($FA320,EP,LOOKUPS!C$8,0)*$FF$6+VLOOKUP($FA320,BM,LOOKUPS!C$5,0)*$FG$6+VLOOKUP($FA320,DIV,LOOKUPS!C$7,0)*$FH$6++VLOOKUP($FA320,SIZE,LOOKUPS!C$11,0)*$FI$6)</f>
        <v>5.1863000000000001</v>
      </c>
      <c r="FC320" s="1">
        <f>IF(ISERROR(VLOOKUP($FA320,MOM,LOOKUPS!D$12,0)*$FB$6+VLOOKUP($FA320,STREV,LOOKUPS!D$10,0)*$FC$6+VLOOKUP($FA320,LTREV,LOOKUPS!D$9,0)*$FD$6+VLOOKUP($FA320,CFP,LOOKUPS!D$6,0)*$FE$6+VLOOKUP($FA320,EP,LOOKUPS!D$8,0)*$FF$6+VLOOKUP($FA320,BM,LOOKUPS!D$5,0)*$FG$6+VLOOKUP($FA320,DIV,LOOKUPS!D$7,0)*$FH$6++VLOOKUP($FA320,SIZE,LOOKUPS!D$11,0)*$FI$6),"",VLOOKUP($FA320,MOM,LOOKUPS!D$12,0)*$FB$6+VLOOKUP($FA320,STREV,LOOKUPS!D$10,0)*$FC$6+VLOOKUP($FA320,LTREV,LOOKUPS!D$9,0)*$FD$6+VLOOKUP($FA320,CFP,LOOKUPS!D$6,0)*$FE$6+VLOOKUP($FA320,EP,LOOKUPS!D$8,0)*$FF$6+VLOOKUP($FA320,BM,LOOKUPS!D$5,0)*$FG$6+VLOOKUP($FA320,DIV,LOOKUPS!D$7,0)*$FH$6++VLOOKUP($FA320,SIZE,LOOKUPS!D$11,0)*$FI$6)</f>
        <v>5.4045000000000005</v>
      </c>
      <c r="FD320" s="1">
        <f>IF(ISERROR(VLOOKUP($FA320,MOM,LOOKUPS!E$12,0)*$FB$6+VLOOKUP($FA320,STREV,LOOKUPS!E$10,0)*$FC$6+VLOOKUP($FA320,LTREV,LOOKUPS!E$9,0)*$FD$6+VLOOKUP($FA320,CFP,LOOKUPS!E$6,0)*$FE$6+VLOOKUP($FA320,EP,LOOKUPS!E$8,0)*$FF$6+VLOOKUP($FA320,BM,LOOKUPS!E$5,0)*$FG$6+VLOOKUP($FA320,DIV,LOOKUPS!E$7,0)*$FH$6++VLOOKUP($FA320,SIZE,LOOKUPS!E$11,0)*$FI$6),"",VLOOKUP($FA320,MOM,LOOKUPS!E$12,0)*$FB$6+VLOOKUP($FA320,STREV,LOOKUPS!E$10,0)*$FC$6+VLOOKUP($FA320,LTREV,LOOKUPS!E$9,0)*$FD$6+VLOOKUP($FA320,CFP,LOOKUPS!E$6,0)*$FE$6+VLOOKUP($FA320,EP,LOOKUPS!E$8,0)*$FF$6+VLOOKUP($FA320,BM,LOOKUPS!E$5,0)*$FG$6+VLOOKUP($FA320,DIV,LOOKUPS!E$7,0)*$FH$6++VLOOKUP($FA320,SIZE,LOOKUPS!E$11,0)*$FI$6)</f>
        <v>4.9211999999999998</v>
      </c>
      <c r="FE320" s="1">
        <f>IF(ISERROR(VLOOKUP($FA320,MOM,LOOKUPS!F$12,0)*$FB$6+VLOOKUP($FA320,STREV,LOOKUPS!F$10,0)*$FC$6+VLOOKUP($FA320,LTREV,LOOKUPS!F$9,0)*$FD$6+VLOOKUP($FA320,CFP,LOOKUPS!F$6,0)*$FE$6+VLOOKUP($FA320,EP,LOOKUPS!F$8,0)*$FF$6+VLOOKUP($FA320,BM,LOOKUPS!F$5,0)*$FG$6+VLOOKUP($FA320,DIV,LOOKUPS!F$7,0)*$FH$6++VLOOKUP($FA320,SIZE,LOOKUPS!F$11,0)*$FI$6),"",VLOOKUP($FA320,MOM,LOOKUPS!F$12,0)*$FB$6+VLOOKUP($FA320,STREV,LOOKUPS!F$10,0)*$FC$6+VLOOKUP($FA320,LTREV,LOOKUPS!F$9,0)*$FD$6+VLOOKUP($FA320,CFP,LOOKUPS!F$6,0)*$FE$6+VLOOKUP($FA320,EP,LOOKUPS!F$8,0)*$FF$6+VLOOKUP($FA320,BM,LOOKUPS!F$5,0)*$FG$6+VLOOKUP($FA320,DIV,LOOKUPS!F$7,0)*$FH$6++VLOOKUP($FA320,SIZE,LOOKUPS!F$11,0)*$FI$6)</f>
        <v>5.8564000000000007</v>
      </c>
      <c r="FF320" s="1">
        <f>IF(ISERROR(VLOOKUP($FA320,MOM,LOOKUPS!G$12,0)*$FB$6+VLOOKUP($FA320,STREV,LOOKUPS!G$10,0)*$FC$6+VLOOKUP($FA320,LTREV,LOOKUPS!G$9,0)*$FD$6+VLOOKUP($FA320,CFP,LOOKUPS!G$6,0)*$FE$6+VLOOKUP($FA320,EP,LOOKUPS!G$8,0)*$FF$6+VLOOKUP($FA320,BM,LOOKUPS!G$5,0)*$FG$6+VLOOKUP($FA320,DIV,LOOKUPS!G$7,0)*$FH$6++VLOOKUP($FA320,SIZE,LOOKUPS!G$11,0)*$FI$6),"",VLOOKUP($FA320,MOM,LOOKUPS!G$12,0)*$FB$6+VLOOKUP($FA320,STREV,LOOKUPS!G$10,0)*$FC$6+VLOOKUP($FA320,LTREV,LOOKUPS!G$9,0)*$FD$6+VLOOKUP($FA320,CFP,LOOKUPS!G$6,0)*$FE$6+VLOOKUP($FA320,EP,LOOKUPS!G$8,0)*$FF$6+VLOOKUP($FA320,BM,LOOKUPS!G$5,0)*$FG$6+VLOOKUP($FA320,DIV,LOOKUPS!G$7,0)*$FH$6++VLOOKUP($FA320,SIZE,LOOKUPS!G$11,0)*$FI$6)</f>
        <v>5.2061000000000002</v>
      </c>
      <c r="FG320" s="1">
        <f>IF(ISERROR(VLOOKUP($FA320,MOM,LOOKUPS!H$12,0)*$FB$6+VLOOKUP($FA320,STREV,LOOKUPS!H$10,0)*$FC$6+VLOOKUP($FA320,LTREV,LOOKUPS!H$9,0)*$FD$6+VLOOKUP($FA320,CFP,LOOKUPS!H$6,0)*$FE$6+VLOOKUP($FA320,EP,LOOKUPS!H$8,0)*$FF$6+VLOOKUP($FA320,BM,LOOKUPS!H$5,0)*$FG$6+VLOOKUP($FA320,DIV,LOOKUPS!H$7,0)*$FH$6++VLOOKUP($FA320,SIZE,LOOKUPS!H$11,0)*$FI$6),"",VLOOKUP($FA320,MOM,LOOKUPS!H$12,0)*$FB$6+VLOOKUP($FA320,STREV,LOOKUPS!H$10,0)*$FC$6+VLOOKUP($FA320,LTREV,LOOKUPS!H$9,0)*$FD$6+VLOOKUP($FA320,CFP,LOOKUPS!H$6,0)*$FE$6+VLOOKUP($FA320,EP,LOOKUPS!H$8,0)*$FF$6+VLOOKUP($FA320,BM,LOOKUPS!H$5,0)*$FG$6+VLOOKUP($FA320,DIV,LOOKUPS!H$7,0)*$FH$6++VLOOKUP($FA320,SIZE,LOOKUPS!H$11,0)*$FI$6)</f>
        <v>5.1476000000000006</v>
      </c>
      <c r="FH320" s="1">
        <f>IF(ISERROR(VLOOKUP($FA320,MOM,LOOKUPS!I$12,0)*$FB$6+VLOOKUP($FA320,STREV,LOOKUPS!I$10,0)*$FC$6+VLOOKUP($FA320,LTREV,LOOKUPS!I$9,0)*$FD$6+VLOOKUP($FA320,CFP,LOOKUPS!I$6,0)*$FE$6+VLOOKUP($FA320,EP,LOOKUPS!I$8,0)*$FF$6+VLOOKUP($FA320,BM,LOOKUPS!I$5,0)*$FG$6+VLOOKUP($FA320,DIV,LOOKUPS!I$7,0)*$FH$6++VLOOKUP($FA320,SIZE,LOOKUPS!I$11,0)*$FI$6),"",VLOOKUP($FA320,MOM,LOOKUPS!I$12,0)*$FB$6+VLOOKUP($FA320,STREV,LOOKUPS!I$10,0)*$FC$6+VLOOKUP($FA320,LTREV,LOOKUPS!I$9,0)*$FD$6+VLOOKUP($FA320,CFP,LOOKUPS!I$6,0)*$FE$6+VLOOKUP($FA320,EP,LOOKUPS!I$8,0)*$FF$6+VLOOKUP($FA320,BM,LOOKUPS!I$5,0)*$FG$6+VLOOKUP($FA320,DIV,LOOKUPS!I$7,0)*$FH$6++VLOOKUP($FA320,SIZE,LOOKUPS!I$11,0)*$FI$6)</f>
        <v>5.4571000000000005</v>
      </c>
      <c r="FI320" s="1">
        <f>IF(ISERROR(VLOOKUP($FA320,MOM,LOOKUPS!J$12,0)*$FB$6+VLOOKUP($FA320,STREV,LOOKUPS!J$10,0)*$FC$6+VLOOKUP($FA320,LTREV,LOOKUPS!J$9,0)*$FD$6+VLOOKUP($FA320,CFP,LOOKUPS!J$6,0)*$FE$6+VLOOKUP($FA320,EP,LOOKUPS!J$8,0)*$FF$6+VLOOKUP($FA320,BM,LOOKUPS!J$5,0)*$FG$6+VLOOKUP($FA320,DIV,LOOKUPS!J$7,0)*$FH$6++VLOOKUP($FA320,SIZE,LOOKUPS!J$11,0)*$FI$6),"",VLOOKUP($FA320,MOM,LOOKUPS!J$12,0)*$FB$6+VLOOKUP($FA320,STREV,LOOKUPS!J$10,0)*$FC$6+VLOOKUP($FA320,LTREV,LOOKUPS!J$9,0)*$FD$6+VLOOKUP($FA320,CFP,LOOKUPS!J$6,0)*$FE$6+VLOOKUP($FA320,EP,LOOKUPS!J$8,0)*$FF$6+VLOOKUP($FA320,BM,LOOKUPS!J$5,0)*$FG$6+VLOOKUP($FA320,DIV,LOOKUPS!J$7,0)*$FH$6++VLOOKUP($FA320,SIZE,LOOKUPS!J$11,0)*$FI$6)</f>
        <v>6.2582000000000004</v>
      </c>
      <c r="FJ320" s="1">
        <f>IF(ISERROR(VLOOKUP($FA320,MOM,LOOKUPS!K$12,0)*$FB$6+VLOOKUP($FA320,STREV,LOOKUPS!K$10,0)*$FC$6+VLOOKUP($FA320,LTREV,LOOKUPS!K$9,0)*$FD$6+VLOOKUP($FA320,CFP,LOOKUPS!K$6,0)*$FE$6+VLOOKUP($FA320,EP,LOOKUPS!K$8,0)*$FF$6+VLOOKUP($FA320,BM,LOOKUPS!K$5,0)*$FG$6+VLOOKUP($FA320,DIV,LOOKUPS!K$7,0)*$FH$6++VLOOKUP($FA320,SIZE,LOOKUPS!K$11,0)*$FI$6),"",VLOOKUP($FA320,MOM,LOOKUPS!K$12,0)*$FB$6+VLOOKUP($FA320,STREV,LOOKUPS!K$10,0)*$FC$6+VLOOKUP($FA320,LTREV,LOOKUPS!K$9,0)*$FD$6+VLOOKUP($FA320,CFP,LOOKUPS!K$6,0)*$FE$6+VLOOKUP($FA320,EP,LOOKUPS!K$8,0)*$FF$6+VLOOKUP($FA320,BM,LOOKUPS!K$5,0)*$FG$6+VLOOKUP($FA320,DIV,LOOKUPS!K$7,0)*$FH$6++VLOOKUP($FA320,SIZE,LOOKUPS!K$11,0)*$FI$6)</f>
        <v>6.2381000000000002</v>
      </c>
      <c r="FK320" s="1">
        <f>IF(ISERROR(VLOOKUP($FA320,MOM,LOOKUPS!L$12,0)*$FB$6+VLOOKUP($FA320,STREV,LOOKUPS!L$10,0)*$FC$6+VLOOKUP($FA320,LTREV,LOOKUPS!L$9,0)*$FD$6+VLOOKUP($FA320,CFP,LOOKUPS!L$6,0)*$FE$6+VLOOKUP($FA320,EP,LOOKUPS!L$8,0)*$FF$6+VLOOKUP($FA320,BM,LOOKUPS!L$5,0)*$FG$6+VLOOKUP($FA320,DIV,LOOKUPS!L$7,0)*$FH$6++VLOOKUP($FA320,SIZE,LOOKUPS!L$11,0)*$FI$6),"",VLOOKUP($FA320,MOM,LOOKUPS!L$12,0)*$FB$6+VLOOKUP($FA320,STREV,LOOKUPS!L$10,0)*$FC$6+VLOOKUP($FA320,LTREV,LOOKUPS!L$9,0)*$FD$6+VLOOKUP($FA320,CFP,LOOKUPS!L$6,0)*$FE$6+VLOOKUP($FA320,EP,LOOKUPS!L$8,0)*$FF$6+VLOOKUP($FA320,BM,LOOKUPS!L$5,0)*$FG$6+VLOOKUP($FA320,DIV,LOOKUPS!L$7,0)*$FH$6++VLOOKUP($FA320,SIZE,LOOKUPS!L$11,0)*$FI$6)</f>
        <v>6.3840000000000003</v>
      </c>
    </row>
    <row r="321" spans="1:167" x14ac:dyDescent="0.3">
      <c r="A321" s="1">
        <v>195212</v>
      </c>
      <c r="B321" s="1">
        <v>0.81</v>
      </c>
      <c r="C321" s="1">
        <v>1.1200000000000001</v>
      </c>
      <c r="D321" s="1">
        <v>1.31</v>
      </c>
      <c r="E321" s="1">
        <v>1.78</v>
      </c>
      <c r="F321" s="1">
        <v>3.34</v>
      </c>
      <c r="G321" s="1">
        <v>2.68</v>
      </c>
      <c r="H321" s="1">
        <v>2.94</v>
      </c>
      <c r="I321" s="1">
        <v>3.53</v>
      </c>
      <c r="J321" s="1">
        <v>2.37</v>
      </c>
      <c r="K321" s="1">
        <v>2.65</v>
      </c>
      <c r="M321" s="1">
        <v>195201</v>
      </c>
      <c r="N321" s="1">
        <v>2.44</v>
      </c>
      <c r="O321" s="1">
        <v>2.9</v>
      </c>
      <c r="P321" s="1">
        <v>1.92</v>
      </c>
      <c r="Q321" s="1">
        <v>2.4700000000000002</v>
      </c>
      <c r="R321" s="1">
        <v>2.2400000000000002</v>
      </c>
      <c r="S321" s="1">
        <v>1.63</v>
      </c>
      <c r="T321" s="1">
        <v>2.13</v>
      </c>
      <c r="U321" s="1">
        <v>1.87</v>
      </c>
      <c r="V321" s="1">
        <v>0.17</v>
      </c>
      <c r="W321" s="1">
        <v>-0.64</v>
      </c>
      <c r="Y321" s="1">
        <v>195612</v>
      </c>
      <c r="Z321" s="1">
        <v>1.29</v>
      </c>
      <c r="AA321" s="1">
        <v>2.5099999999999998</v>
      </c>
      <c r="AB321" s="1">
        <v>1.47</v>
      </c>
      <c r="AC321" s="1">
        <v>1.46</v>
      </c>
      <c r="AD321" s="1">
        <v>1.66</v>
      </c>
      <c r="AE321" s="1">
        <v>1.87</v>
      </c>
      <c r="AF321" s="1">
        <v>3.34</v>
      </c>
      <c r="AG321" s="1">
        <v>2.17</v>
      </c>
      <c r="AH321" s="1">
        <v>3.36</v>
      </c>
      <c r="AI321" s="1">
        <v>2.72</v>
      </c>
      <c r="AK321">
        <v>197706</v>
      </c>
      <c r="AL321">
        <v>6.03</v>
      </c>
      <c r="AM321">
        <v>5.77</v>
      </c>
      <c r="AN321">
        <v>5.41</v>
      </c>
      <c r="AO321">
        <v>5.8</v>
      </c>
      <c r="AP321">
        <v>5.81</v>
      </c>
      <c r="AQ321">
        <v>5.29</v>
      </c>
      <c r="AR321">
        <v>5.14</v>
      </c>
      <c r="AS321">
        <v>5.89</v>
      </c>
      <c r="AT321">
        <v>5.91</v>
      </c>
      <c r="AU321">
        <v>6.86</v>
      </c>
      <c r="AV321">
        <v>4.5999999999999996</v>
      </c>
      <c r="AW321">
        <v>5.7</v>
      </c>
      <c r="AX321">
        <v>4.91</v>
      </c>
      <c r="AY321">
        <v>5.05</v>
      </c>
      <c r="AZ321">
        <v>5.23</v>
      </c>
      <c r="BA321">
        <v>6.33</v>
      </c>
      <c r="BB321">
        <v>5.53</v>
      </c>
      <c r="BC321">
        <v>5.69</v>
      </c>
      <c r="BD321">
        <v>6.03</v>
      </c>
      <c r="BF321" s="1">
        <v>197706</v>
      </c>
      <c r="BG321" s="1">
        <v>6.27</v>
      </c>
      <c r="BH321" s="1">
        <v>6.14</v>
      </c>
      <c r="BI321" s="1">
        <v>5.32</v>
      </c>
      <c r="BJ321" s="1">
        <v>5.5</v>
      </c>
      <c r="BK321" s="1">
        <v>6.36</v>
      </c>
      <c r="BL321" s="1">
        <v>5.37</v>
      </c>
      <c r="BM321" s="1">
        <v>5.18</v>
      </c>
      <c r="BN321" s="1">
        <v>5.53</v>
      </c>
      <c r="BO321" s="1">
        <v>5.56</v>
      </c>
      <c r="BP321" s="1">
        <v>5.89</v>
      </c>
      <c r="BQ321" s="1">
        <v>6.96</v>
      </c>
      <c r="BR321" s="1">
        <v>5.63</v>
      </c>
      <c r="BS321" s="1">
        <v>5.12</v>
      </c>
      <c r="BT321" s="1">
        <v>5.03</v>
      </c>
      <c r="BU321" s="1">
        <v>5.35</v>
      </c>
      <c r="BV321" s="1">
        <v>5.78</v>
      </c>
      <c r="BW321" s="1">
        <v>5.32</v>
      </c>
      <c r="BX321" s="1">
        <v>5.17</v>
      </c>
      <c r="BY321" s="1">
        <v>5.88</v>
      </c>
      <c r="CA321" s="1">
        <v>195206</v>
      </c>
      <c r="CB321" s="1">
        <v>15</v>
      </c>
      <c r="CC321" s="1">
        <v>2.5499999999999998</v>
      </c>
      <c r="CD321" s="1">
        <v>2.91</v>
      </c>
      <c r="CE321" s="1">
        <v>3.81</v>
      </c>
      <c r="CF321" s="1">
        <v>2.4700000000000002</v>
      </c>
      <c r="CG321" s="1">
        <v>3.4</v>
      </c>
      <c r="CH321" s="1">
        <v>2.64</v>
      </c>
      <c r="CI321" s="1">
        <v>3.02</v>
      </c>
      <c r="CJ321" s="1">
        <v>3.82</v>
      </c>
      <c r="CK321" s="1">
        <v>2.2999999999999998</v>
      </c>
      <c r="CL321" s="1">
        <v>2.64</v>
      </c>
      <c r="CM321" s="1">
        <v>2.7</v>
      </c>
      <c r="CN321" s="1">
        <v>4.09</v>
      </c>
      <c r="CO321" s="1">
        <v>2.4500000000000002</v>
      </c>
      <c r="CP321" s="1">
        <v>2.81</v>
      </c>
      <c r="CQ321" s="1">
        <v>2.29</v>
      </c>
      <c r="CR321" s="1">
        <v>3.77</v>
      </c>
      <c r="CS321" s="1">
        <v>3.04</v>
      </c>
      <c r="CT321" s="1">
        <v>4.6100000000000003</v>
      </c>
      <c r="CV321" s="1">
        <v>195306</v>
      </c>
      <c r="CW321" s="1">
        <v>-5.35</v>
      </c>
      <c r="CX321" s="1">
        <v>-2.75</v>
      </c>
      <c r="CY321" s="1">
        <v>-2.81</v>
      </c>
      <c r="CZ321" s="1">
        <v>-3.57</v>
      </c>
      <c r="DA321" s="1">
        <v>-2.76</v>
      </c>
      <c r="DB321" s="1">
        <v>-3.03</v>
      </c>
      <c r="DC321" s="1">
        <v>-2.62</v>
      </c>
      <c r="DD321" s="1">
        <v>-3.01</v>
      </c>
      <c r="DE321" s="1">
        <v>-3.67</v>
      </c>
      <c r="DF321" s="1">
        <v>-3.08</v>
      </c>
      <c r="DG321" s="1">
        <v>-2.44</v>
      </c>
      <c r="DH321" s="1">
        <v>-2.73</v>
      </c>
      <c r="DI321" s="1">
        <v>-3.33</v>
      </c>
      <c r="DJ321" s="1">
        <v>-2.72</v>
      </c>
      <c r="DK321" s="1">
        <v>-2.52</v>
      </c>
      <c r="DL321" s="1">
        <v>-2.64</v>
      </c>
      <c r="DM321" s="1">
        <v>-3.38</v>
      </c>
      <c r="DN321" s="1">
        <v>-3.42</v>
      </c>
      <c r="DO321" s="1">
        <v>-3.93</v>
      </c>
      <c r="DQ321" s="1">
        <v>195206</v>
      </c>
      <c r="DR321" s="1">
        <v>-99.99</v>
      </c>
      <c r="DS321" s="1">
        <v>2.95</v>
      </c>
      <c r="DT321" s="1">
        <v>2.93</v>
      </c>
      <c r="DU321" s="1">
        <v>3.41</v>
      </c>
      <c r="DV321" s="1">
        <v>3.02</v>
      </c>
      <c r="DW321" s="1">
        <v>2.69</v>
      </c>
      <c r="DX321" s="1">
        <v>2.79</v>
      </c>
      <c r="DY321" s="1">
        <v>3.37</v>
      </c>
      <c r="DZ321" s="1">
        <v>3.53</v>
      </c>
      <c r="EA321" s="1">
        <v>2.68</v>
      </c>
      <c r="EB321" s="1">
        <v>3.36</v>
      </c>
      <c r="EC321" s="1">
        <v>2.81</v>
      </c>
      <c r="ED321" s="1">
        <v>2.58</v>
      </c>
      <c r="EE321" s="1">
        <v>2.61</v>
      </c>
      <c r="EF321" s="1">
        <v>2.97</v>
      </c>
      <c r="EG321" s="1">
        <v>3.58</v>
      </c>
      <c r="EH321" s="1">
        <v>3.16</v>
      </c>
      <c r="EI321" s="1">
        <v>3.07</v>
      </c>
      <c r="EJ321" s="1">
        <v>4</v>
      </c>
      <c r="EL321">
        <v>195206</v>
      </c>
      <c r="EM321">
        <v>3.83</v>
      </c>
      <c r="EN321">
        <v>-1.61</v>
      </c>
      <c r="EO321">
        <v>1.23</v>
      </c>
      <c r="EP321">
        <v>0.15</v>
      </c>
      <c r="ER321" s="1">
        <v>195212</v>
      </c>
      <c r="ES321" s="1">
        <v>1.51</v>
      </c>
      <c r="EU321" s="1">
        <v>195201</v>
      </c>
      <c r="EV321" s="1">
        <v>1.83</v>
      </c>
      <c r="EX321" s="1">
        <v>195612</v>
      </c>
      <c r="EY321" s="1">
        <v>-1.25</v>
      </c>
      <c r="FA321" s="1">
        <v>195212</v>
      </c>
      <c r="FB321" s="1">
        <f>IF(ISERROR(VLOOKUP($FA321,MOM,LOOKUPS!C$12,0)*$FB$6+VLOOKUP($FA321,STREV,LOOKUPS!C$10,0)*$FC$6+VLOOKUP($FA321,LTREV,LOOKUPS!C$9,0)*$FD$6+VLOOKUP($FA321,CFP,LOOKUPS!C$6,0)*$FE$6+VLOOKUP($FA321,EP,LOOKUPS!C$8,0)*$FF$6+VLOOKUP($FA321,BM,LOOKUPS!C$5,0)*$FG$6+VLOOKUP($FA321,DIV,LOOKUPS!C$7,0)*$FH$6++VLOOKUP($FA321,SIZE,LOOKUPS!C$11,0)*$FI$6),"",VLOOKUP($FA321,MOM,LOOKUPS!C$12,0)*$FB$6+VLOOKUP($FA321,STREV,LOOKUPS!C$10,0)*$FC$6+VLOOKUP($FA321,LTREV,LOOKUPS!C$9,0)*$FD$6+VLOOKUP($FA321,CFP,LOOKUPS!C$6,0)*$FE$6+VLOOKUP($FA321,EP,LOOKUPS!C$8,0)*$FF$6+VLOOKUP($FA321,BM,LOOKUPS!C$5,0)*$FG$6+VLOOKUP($FA321,DIV,LOOKUPS!C$7,0)*$FH$6++VLOOKUP($FA321,SIZE,LOOKUPS!C$11,0)*$FI$6)</f>
        <v>1.7654000000000001</v>
      </c>
      <c r="FC321" s="1">
        <f>IF(ISERROR(VLOOKUP($FA321,MOM,LOOKUPS!D$12,0)*$FB$6+VLOOKUP($FA321,STREV,LOOKUPS!D$10,0)*$FC$6+VLOOKUP($FA321,LTREV,LOOKUPS!D$9,0)*$FD$6+VLOOKUP($FA321,CFP,LOOKUPS!D$6,0)*$FE$6+VLOOKUP($FA321,EP,LOOKUPS!D$8,0)*$FF$6+VLOOKUP($FA321,BM,LOOKUPS!D$5,0)*$FG$6+VLOOKUP($FA321,DIV,LOOKUPS!D$7,0)*$FH$6++VLOOKUP($FA321,SIZE,LOOKUPS!D$11,0)*$FI$6),"",VLOOKUP($FA321,MOM,LOOKUPS!D$12,0)*$FB$6+VLOOKUP($FA321,STREV,LOOKUPS!D$10,0)*$FC$6+VLOOKUP($FA321,LTREV,LOOKUPS!D$9,0)*$FD$6+VLOOKUP($FA321,CFP,LOOKUPS!D$6,0)*$FE$6+VLOOKUP($FA321,EP,LOOKUPS!D$8,0)*$FF$6+VLOOKUP($FA321,BM,LOOKUPS!D$5,0)*$FG$6+VLOOKUP($FA321,DIV,LOOKUPS!D$7,0)*$FH$6++VLOOKUP($FA321,SIZE,LOOKUPS!D$11,0)*$FI$6)</f>
        <v>1.3544</v>
      </c>
      <c r="FD321" s="1">
        <f>IF(ISERROR(VLOOKUP($FA321,MOM,LOOKUPS!E$12,0)*$FB$6+VLOOKUP($FA321,STREV,LOOKUPS!E$10,0)*$FC$6+VLOOKUP($FA321,LTREV,LOOKUPS!E$9,0)*$FD$6+VLOOKUP($FA321,CFP,LOOKUPS!E$6,0)*$FE$6+VLOOKUP($FA321,EP,LOOKUPS!E$8,0)*$FF$6+VLOOKUP($FA321,BM,LOOKUPS!E$5,0)*$FG$6+VLOOKUP($FA321,DIV,LOOKUPS!E$7,0)*$FH$6++VLOOKUP($FA321,SIZE,LOOKUPS!E$11,0)*$FI$6),"",VLOOKUP($FA321,MOM,LOOKUPS!E$12,0)*$FB$6+VLOOKUP($FA321,STREV,LOOKUPS!E$10,0)*$FC$6+VLOOKUP($FA321,LTREV,LOOKUPS!E$9,0)*$FD$6+VLOOKUP($FA321,CFP,LOOKUPS!E$6,0)*$FE$6+VLOOKUP($FA321,EP,LOOKUPS!E$8,0)*$FF$6+VLOOKUP($FA321,BM,LOOKUPS!E$5,0)*$FG$6+VLOOKUP($FA321,DIV,LOOKUPS!E$7,0)*$FH$6++VLOOKUP($FA321,SIZE,LOOKUPS!E$11,0)*$FI$6)</f>
        <v>1.5286</v>
      </c>
      <c r="FE321" s="1">
        <f>IF(ISERROR(VLOOKUP($FA321,MOM,LOOKUPS!F$12,0)*$FB$6+VLOOKUP($FA321,STREV,LOOKUPS!F$10,0)*$FC$6+VLOOKUP($FA321,LTREV,LOOKUPS!F$9,0)*$FD$6+VLOOKUP($FA321,CFP,LOOKUPS!F$6,0)*$FE$6+VLOOKUP($FA321,EP,LOOKUPS!F$8,0)*$FF$6+VLOOKUP($FA321,BM,LOOKUPS!F$5,0)*$FG$6+VLOOKUP($FA321,DIV,LOOKUPS!F$7,0)*$FH$6++VLOOKUP($FA321,SIZE,LOOKUPS!F$11,0)*$FI$6),"",VLOOKUP($FA321,MOM,LOOKUPS!F$12,0)*$FB$6+VLOOKUP($FA321,STREV,LOOKUPS!F$10,0)*$FC$6+VLOOKUP($FA321,LTREV,LOOKUPS!F$9,0)*$FD$6+VLOOKUP($FA321,CFP,LOOKUPS!F$6,0)*$FE$6+VLOOKUP($FA321,EP,LOOKUPS!F$8,0)*$FF$6+VLOOKUP($FA321,BM,LOOKUPS!F$5,0)*$FG$6+VLOOKUP($FA321,DIV,LOOKUPS!F$7,0)*$FH$6++VLOOKUP($FA321,SIZE,LOOKUPS!F$11,0)*$FI$6)</f>
        <v>1.81</v>
      </c>
      <c r="FF321" s="1">
        <f>IF(ISERROR(VLOOKUP($FA321,MOM,LOOKUPS!G$12,0)*$FB$6+VLOOKUP($FA321,STREV,LOOKUPS!G$10,0)*$FC$6+VLOOKUP($FA321,LTREV,LOOKUPS!G$9,0)*$FD$6+VLOOKUP($FA321,CFP,LOOKUPS!G$6,0)*$FE$6+VLOOKUP($FA321,EP,LOOKUPS!G$8,0)*$FF$6+VLOOKUP($FA321,BM,LOOKUPS!G$5,0)*$FG$6+VLOOKUP($FA321,DIV,LOOKUPS!G$7,0)*$FH$6++VLOOKUP($FA321,SIZE,LOOKUPS!G$11,0)*$FI$6),"",VLOOKUP($FA321,MOM,LOOKUPS!G$12,0)*$FB$6+VLOOKUP($FA321,STREV,LOOKUPS!G$10,0)*$FC$6+VLOOKUP($FA321,LTREV,LOOKUPS!G$9,0)*$FD$6+VLOOKUP($FA321,CFP,LOOKUPS!G$6,0)*$FE$6+VLOOKUP($FA321,EP,LOOKUPS!G$8,0)*$FF$6+VLOOKUP($FA321,BM,LOOKUPS!G$5,0)*$FG$6+VLOOKUP($FA321,DIV,LOOKUPS!G$7,0)*$FH$6++VLOOKUP($FA321,SIZE,LOOKUPS!G$11,0)*$FI$6)</f>
        <v>2.5498000000000003</v>
      </c>
      <c r="FG321" s="1">
        <f>IF(ISERROR(VLOOKUP($FA321,MOM,LOOKUPS!H$12,0)*$FB$6+VLOOKUP($FA321,STREV,LOOKUPS!H$10,0)*$FC$6+VLOOKUP($FA321,LTREV,LOOKUPS!H$9,0)*$FD$6+VLOOKUP($FA321,CFP,LOOKUPS!H$6,0)*$FE$6+VLOOKUP($FA321,EP,LOOKUPS!H$8,0)*$FF$6+VLOOKUP($FA321,BM,LOOKUPS!H$5,0)*$FG$6+VLOOKUP($FA321,DIV,LOOKUPS!H$7,0)*$FH$6++VLOOKUP($FA321,SIZE,LOOKUPS!H$11,0)*$FI$6),"",VLOOKUP($FA321,MOM,LOOKUPS!H$12,0)*$FB$6+VLOOKUP($FA321,STREV,LOOKUPS!H$10,0)*$FC$6+VLOOKUP($FA321,LTREV,LOOKUPS!H$9,0)*$FD$6+VLOOKUP($FA321,CFP,LOOKUPS!H$6,0)*$FE$6+VLOOKUP($FA321,EP,LOOKUPS!H$8,0)*$FF$6+VLOOKUP($FA321,BM,LOOKUPS!H$5,0)*$FG$6+VLOOKUP($FA321,DIV,LOOKUPS!H$7,0)*$FH$6++VLOOKUP($FA321,SIZE,LOOKUPS!H$11,0)*$FI$6)</f>
        <v>2.4467000000000003</v>
      </c>
      <c r="FH321" s="1">
        <f>IF(ISERROR(VLOOKUP($FA321,MOM,LOOKUPS!I$12,0)*$FB$6+VLOOKUP($FA321,STREV,LOOKUPS!I$10,0)*$FC$6+VLOOKUP($FA321,LTREV,LOOKUPS!I$9,0)*$FD$6+VLOOKUP($FA321,CFP,LOOKUPS!I$6,0)*$FE$6+VLOOKUP($FA321,EP,LOOKUPS!I$8,0)*$FF$6+VLOOKUP($FA321,BM,LOOKUPS!I$5,0)*$FG$6+VLOOKUP($FA321,DIV,LOOKUPS!I$7,0)*$FH$6++VLOOKUP($FA321,SIZE,LOOKUPS!I$11,0)*$FI$6),"",VLOOKUP($FA321,MOM,LOOKUPS!I$12,0)*$FB$6+VLOOKUP($FA321,STREV,LOOKUPS!I$10,0)*$FC$6+VLOOKUP($FA321,LTREV,LOOKUPS!I$9,0)*$FD$6+VLOOKUP($FA321,CFP,LOOKUPS!I$6,0)*$FE$6+VLOOKUP($FA321,EP,LOOKUPS!I$8,0)*$FF$6+VLOOKUP($FA321,BM,LOOKUPS!I$5,0)*$FG$6+VLOOKUP($FA321,DIV,LOOKUPS!I$7,0)*$FH$6++VLOOKUP($FA321,SIZE,LOOKUPS!I$11,0)*$FI$6)</f>
        <v>2.5339999999999998</v>
      </c>
      <c r="FI321" s="1">
        <f>IF(ISERROR(VLOOKUP($FA321,MOM,LOOKUPS!J$12,0)*$FB$6+VLOOKUP($FA321,STREV,LOOKUPS!J$10,0)*$FC$6+VLOOKUP($FA321,LTREV,LOOKUPS!J$9,0)*$FD$6+VLOOKUP($FA321,CFP,LOOKUPS!J$6,0)*$FE$6+VLOOKUP($FA321,EP,LOOKUPS!J$8,0)*$FF$6+VLOOKUP($FA321,BM,LOOKUPS!J$5,0)*$FG$6+VLOOKUP($FA321,DIV,LOOKUPS!J$7,0)*$FH$6++VLOOKUP($FA321,SIZE,LOOKUPS!J$11,0)*$FI$6),"",VLOOKUP($FA321,MOM,LOOKUPS!J$12,0)*$FB$6+VLOOKUP($FA321,STREV,LOOKUPS!J$10,0)*$FC$6+VLOOKUP($FA321,LTREV,LOOKUPS!J$9,0)*$FD$6+VLOOKUP($FA321,CFP,LOOKUPS!J$6,0)*$FE$6+VLOOKUP($FA321,EP,LOOKUPS!J$8,0)*$FF$6+VLOOKUP($FA321,BM,LOOKUPS!J$5,0)*$FG$6+VLOOKUP($FA321,DIV,LOOKUPS!J$7,0)*$FH$6++VLOOKUP($FA321,SIZE,LOOKUPS!J$11,0)*$FI$6)</f>
        <v>2.9628000000000001</v>
      </c>
      <c r="FJ321" s="1">
        <f>IF(ISERROR(VLOOKUP($FA321,MOM,LOOKUPS!K$12,0)*$FB$6+VLOOKUP($FA321,STREV,LOOKUPS!K$10,0)*$FC$6+VLOOKUP($FA321,LTREV,LOOKUPS!K$9,0)*$FD$6+VLOOKUP($FA321,CFP,LOOKUPS!K$6,0)*$FE$6+VLOOKUP($FA321,EP,LOOKUPS!K$8,0)*$FF$6+VLOOKUP($FA321,BM,LOOKUPS!K$5,0)*$FG$6+VLOOKUP($FA321,DIV,LOOKUPS!K$7,0)*$FH$6++VLOOKUP($FA321,SIZE,LOOKUPS!K$11,0)*$FI$6),"",VLOOKUP($FA321,MOM,LOOKUPS!K$12,0)*$FB$6+VLOOKUP($FA321,STREV,LOOKUPS!K$10,0)*$FC$6+VLOOKUP($FA321,LTREV,LOOKUPS!K$9,0)*$FD$6+VLOOKUP($FA321,CFP,LOOKUPS!K$6,0)*$FE$6+VLOOKUP($FA321,EP,LOOKUPS!K$8,0)*$FF$6+VLOOKUP($FA321,BM,LOOKUPS!K$5,0)*$FG$6+VLOOKUP($FA321,DIV,LOOKUPS!K$7,0)*$FH$6++VLOOKUP($FA321,SIZE,LOOKUPS!K$11,0)*$FI$6)</f>
        <v>2.6305000000000001</v>
      </c>
      <c r="FK321" s="1">
        <f>IF(ISERROR(VLOOKUP($FA321,MOM,LOOKUPS!L$12,0)*$FB$6+VLOOKUP($FA321,STREV,LOOKUPS!L$10,0)*$FC$6+VLOOKUP($FA321,LTREV,LOOKUPS!L$9,0)*$FD$6+VLOOKUP($FA321,CFP,LOOKUPS!L$6,0)*$FE$6+VLOOKUP($FA321,EP,LOOKUPS!L$8,0)*$FF$6+VLOOKUP($FA321,BM,LOOKUPS!L$5,0)*$FG$6+VLOOKUP($FA321,DIV,LOOKUPS!L$7,0)*$FH$6++VLOOKUP($FA321,SIZE,LOOKUPS!L$11,0)*$FI$6),"",VLOOKUP($FA321,MOM,LOOKUPS!L$12,0)*$FB$6+VLOOKUP($FA321,STREV,LOOKUPS!L$10,0)*$FC$6+VLOOKUP($FA321,LTREV,LOOKUPS!L$9,0)*$FD$6+VLOOKUP($FA321,CFP,LOOKUPS!L$6,0)*$FE$6+VLOOKUP($FA321,EP,LOOKUPS!L$8,0)*$FF$6+VLOOKUP($FA321,BM,LOOKUPS!L$5,0)*$FG$6+VLOOKUP($FA321,DIV,LOOKUPS!L$7,0)*$FH$6++VLOOKUP($FA321,SIZE,LOOKUPS!L$11,0)*$FI$6)</f>
        <v>2.6903000000000001</v>
      </c>
    </row>
    <row r="322" spans="1:167" x14ac:dyDescent="0.3">
      <c r="A322" s="1">
        <v>195301</v>
      </c>
      <c r="B322" s="1">
        <v>4.12</v>
      </c>
      <c r="C322" s="1">
        <v>2.29</v>
      </c>
      <c r="D322" s="1">
        <v>2.2599999999999998</v>
      </c>
      <c r="E322" s="1">
        <v>2.46</v>
      </c>
      <c r="F322" s="1">
        <v>1.86</v>
      </c>
      <c r="G322" s="1">
        <v>2.5299999999999998</v>
      </c>
      <c r="H322" s="1">
        <v>2.2400000000000002</v>
      </c>
      <c r="I322" s="1">
        <v>3.32</v>
      </c>
      <c r="J322" s="1">
        <v>1.18</v>
      </c>
      <c r="K322" s="1">
        <v>2.17</v>
      </c>
      <c r="M322" s="1">
        <v>195202</v>
      </c>
      <c r="N322" s="1">
        <v>-2.4700000000000002</v>
      </c>
      <c r="O322" s="1">
        <v>-1.87</v>
      </c>
      <c r="P322" s="1">
        <v>-0.89</v>
      </c>
      <c r="Q322" s="1">
        <v>-1.53</v>
      </c>
      <c r="R322" s="1">
        <v>-2.14</v>
      </c>
      <c r="S322" s="1">
        <v>-1.52</v>
      </c>
      <c r="T322" s="1">
        <v>-2.65</v>
      </c>
      <c r="U322" s="1">
        <v>-2.29</v>
      </c>
      <c r="V322" s="1">
        <v>-2.54</v>
      </c>
      <c r="W322" s="1">
        <v>-2.84</v>
      </c>
      <c r="Y322" s="1">
        <v>195701</v>
      </c>
      <c r="Z322" s="1">
        <v>3.85</v>
      </c>
      <c r="AA322" s="1">
        <v>1.05</v>
      </c>
      <c r="AB322" s="1">
        <v>2.1800000000000002</v>
      </c>
      <c r="AC322" s="1">
        <v>7.0000000000000007E-2</v>
      </c>
      <c r="AD322" s="1">
        <v>0.38</v>
      </c>
      <c r="AE322" s="1">
        <v>0.99</v>
      </c>
      <c r="AF322" s="1">
        <v>-0.44</v>
      </c>
      <c r="AG322" s="1">
        <v>-1.1299999999999999</v>
      </c>
      <c r="AH322" s="1">
        <v>-1.74</v>
      </c>
      <c r="AI322" s="1">
        <v>-2.31</v>
      </c>
      <c r="AK322">
        <v>197707</v>
      </c>
      <c r="AL322">
        <v>2.42</v>
      </c>
      <c r="AM322">
        <v>0.36</v>
      </c>
      <c r="AN322">
        <v>0.59</v>
      </c>
      <c r="AO322">
        <v>1.27</v>
      </c>
      <c r="AP322">
        <v>0.33</v>
      </c>
      <c r="AQ322">
        <v>0.57999999999999996</v>
      </c>
      <c r="AR322">
        <v>0.33</v>
      </c>
      <c r="AS322">
        <v>0.57999999999999996</v>
      </c>
      <c r="AT322">
        <v>1.55</v>
      </c>
      <c r="AU322">
        <v>0.52</v>
      </c>
      <c r="AV322">
        <v>0.11</v>
      </c>
      <c r="AW322">
        <v>0.43</v>
      </c>
      <c r="AX322">
        <v>0.75</v>
      </c>
      <c r="AY322">
        <v>0.25</v>
      </c>
      <c r="AZ322">
        <v>0.42</v>
      </c>
      <c r="BA322">
        <v>0.92</v>
      </c>
      <c r="BB322">
        <v>0.23</v>
      </c>
      <c r="BC322">
        <v>1.26</v>
      </c>
      <c r="BD322">
        <v>1.71</v>
      </c>
      <c r="BF322" s="1">
        <v>197707</v>
      </c>
      <c r="BG322" s="1">
        <v>2.77</v>
      </c>
      <c r="BH322" s="1">
        <v>0.32</v>
      </c>
      <c r="BI322" s="1">
        <v>0.38</v>
      </c>
      <c r="BJ322" s="1">
        <v>1.28</v>
      </c>
      <c r="BK322" s="1">
        <v>0.2</v>
      </c>
      <c r="BL322" s="1">
        <v>0.87</v>
      </c>
      <c r="BM322" s="1">
        <v>-0.15</v>
      </c>
      <c r="BN322" s="1">
        <v>0.74</v>
      </c>
      <c r="BO322" s="1">
        <v>1.4</v>
      </c>
      <c r="BP322" s="1">
        <v>0.14000000000000001</v>
      </c>
      <c r="BQ322" s="1">
        <v>0.28999999999999998</v>
      </c>
      <c r="BR322" s="1">
        <v>0.59</v>
      </c>
      <c r="BS322" s="1">
        <v>1.19</v>
      </c>
      <c r="BT322" s="1">
        <v>-0.52</v>
      </c>
      <c r="BU322" s="1">
        <v>0.21</v>
      </c>
      <c r="BV322" s="1">
        <v>0.57999999999999996</v>
      </c>
      <c r="BW322" s="1">
        <v>0.89</v>
      </c>
      <c r="BX322" s="1">
        <v>0.87</v>
      </c>
      <c r="BY322" s="1">
        <v>1.69</v>
      </c>
      <c r="CA322" s="1">
        <v>195207</v>
      </c>
      <c r="CB322" s="1">
        <v>23.68</v>
      </c>
      <c r="CC322" s="1">
        <v>0.97</v>
      </c>
      <c r="CD322" s="1">
        <v>1.54</v>
      </c>
      <c r="CE322" s="1">
        <v>0.39</v>
      </c>
      <c r="CF322" s="1">
        <v>1.02</v>
      </c>
      <c r="CG322" s="1">
        <v>1.25</v>
      </c>
      <c r="CH322" s="1">
        <v>1.4</v>
      </c>
      <c r="CI322" s="1">
        <v>1.25</v>
      </c>
      <c r="CJ322" s="1">
        <v>0.19</v>
      </c>
      <c r="CK322" s="1">
        <v>0.63</v>
      </c>
      <c r="CL322" s="1">
        <v>1.42</v>
      </c>
      <c r="CM322" s="1">
        <v>0.86</v>
      </c>
      <c r="CN322" s="1">
        <v>1.64</v>
      </c>
      <c r="CO322" s="1">
        <v>1.7</v>
      </c>
      <c r="CP322" s="1">
        <v>1.1000000000000001</v>
      </c>
      <c r="CQ322" s="1">
        <v>1.72</v>
      </c>
      <c r="CR322" s="1">
        <v>0.77</v>
      </c>
      <c r="CS322" s="1">
        <v>0.23</v>
      </c>
      <c r="CT322" s="1">
        <v>0.16</v>
      </c>
      <c r="CV322" s="1">
        <v>195307</v>
      </c>
      <c r="CW322" s="1">
        <v>2.12</v>
      </c>
      <c r="CX322" s="1">
        <v>2.02</v>
      </c>
      <c r="CY322" s="1">
        <v>2.06</v>
      </c>
      <c r="CZ322" s="1">
        <v>0.9</v>
      </c>
      <c r="DA322" s="1">
        <v>1.75</v>
      </c>
      <c r="DB322" s="1">
        <v>2.0099999999999998</v>
      </c>
      <c r="DC322" s="1">
        <v>2.61</v>
      </c>
      <c r="DD322" s="1">
        <v>1.35</v>
      </c>
      <c r="DE322" s="1">
        <v>0.8</v>
      </c>
      <c r="DF322" s="1">
        <v>1.52</v>
      </c>
      <c r="DG322" s="1">
        <v>1.98</v>
      </c>
      <c r="DH322" s="1">
        <v>2.57</v>
      </c>
      <c r="DI322" s="1">
        <v>1.44</v>
      </c>
      <c r="DJ322" s="1">
        <v>2.54</v>
      </c>
      <c r="DK322" s="1">
        <v>2.67</v>
      </c>
      <c r="DL322" s="1">
        <v>1.58</v>
      </c>
      <c r="DM322" s="1">
        <v>1.1100000000000001</v>
      </c>
      <c r="DN322" s="1">
        <v>1.1599999999999999</v>
      </c>
      <c r="DO322" s="1">
        <v>0.45</v>
      </c>
      <c r="DQ322" s="1">
        <v>195207</v>
      </c>
      <c r="DR322" s="1">
        <v>-99.99</v>
      </c>
      <c r="DS322" s="1">
        <v>0.97</v>
      </c>
      <c r="DT322" s="1">
        <v>0.97</v>
      </c>
      <c r="DU322" s="1">
        <v>1.23</v>
      </c>
      <c r="DV322" s="1">
        <v>0.88</v>
      </c>
      <c r="DW322" s="1">
        <v>1.02</v>
      </c>
      <c r="DX322" s="1">
        <v>1.1599999999999999</v>
      </c>
      <c r="DY322" s="1">
        <v>1.0900000000000001</v>
      </c>
      <c r="DZ322" s="1">
        <v>1.0900000000000001</v>
      </c>
      <c r="EA322" s="1">
        <v>7.0000000000000007E-2</v>
      </c>
      <c r="EB322" s="1">
        <v>1.7</v>
      </c>
      <c r="EC322" s="1">
        <v>1.1399999999999999</v>
      </c>
      <c r="ED322" s="1">
        <v>0.89</v>
      </c>
      <c r="EE322" s="1">
        <v>0.93</v>
      </c>
      <c r="EF322" s="1">
        <v>1.39</v>
      </c>
      <c r="EG322" s="1">
        <v>0.68</v>
      </c>
      <c r="EH322" s="1">
        <v>1.5</v>
      </c>
      <c r="EI322" s="1">
        <v>1.08</v>
      </c>
      <c r="EJ322" s="1">
        <v>1.1000000000000001</v>
      </c>
      <c r="EL322">
        <v>195207</v>
      </c>
      <c r="EM322">
        <v>0.91</v>
      </c>
      <c r="EN322">
        <v>-0.4</v>
      </c>
      <c r="EO322">
        <v>-0.33</v>
      </c>
      <c r="EP322">
        <v>0.15</v>
      </c>
      <c r="ER322" s="1">
        <v>195301</v>
      </c>
      <c r="ES322" s="1">
        <v>0.72</v>
      </c>
      <c r="EU322" s="1">
        <v>195202</v>
      </c>
      <c r="EV322" s="1">
        <v>1.1000000000000001</v>
      </c>
      <c r="EX322" s="1">
        <v>195701</v>
      </c>
      <c r="EY322" s="1">
        <v>4.96</v>
      </c>
      <c r="FA322" s="1">
        <v>195301</v>
      </c>
      <c r="FB322" s="1">
        <f>IF(ISERROR(VLOOKUP($FA322,MOM,LOOKUPS!C$12,0)*$FB$6+VLOOKUP($FA322,STREV,LOOKUPS!C$10,0)*$FC$6+VLOOKUP($FA322,LTREV,LOOKUPS!C$9,0)*$FD$6+VLOOKUP($FA322,CFP,LOOKUPS!C$6,0)*$FE$6+VLOOKUP($FA322,EP,LOOKUPS!C$8,0)*$FF$6+VLOOKUP($FA322,BM,LOOKUPS!C$5,0)*$FG$6+VLOOKUP($FA322,DIV,LOOKUPS!C$7,0)*$FH$6++VLOOKUP($FA322,SIZE,LOOKUPS!C$11,0)*$FI$6),"",VLOOKUP($FA322,MOM,LOOKUPS!C$12,0)*$FB$6+VLOOKUP($FA322,STREV,LOOKUPS!C$10,0)*$FC$6+VLOOKUP($FA322,LTREV,LOOKUPS!C$9,0)*$FD$6+VLOOKUP($FA322,CFP,LOOKUPS!C$6,0)*$FE$6+VLOOKUP($FA322,EP,LOOKUPS!C$8,0)*$FF$6+VLOOKUP($FA322,BM,LOOKUPS!C$5,0)*$FG$6+VLOOKUP($FA322,DIV,LOOKUPS!C$7,0)*$FH$6++VLOOKUP($FA322,SIZE,LOOKUPS!C$11,0)*$FI$6)</f>
        <v>1.9247000000000001</v>
      </c>
      <c r="FC322" s="1">
        <f>IF(ISERROR(VLOOKUP($FA322,MOM,LOOKUPS!D$12,0)*$FB$6+VLOOKUP($FA322,STREV,LOOKUPS!D$10,0)*$FC$6+VLOOKUP($FA322,LTREV,LOOKUPS!D$9,0)*$FD$6+VLOOKUP($FA322,CFP,LOOKUPS!D$6,0)*$FE$6+VLOOKUP($FA322,EP,LOOKUPS!D$8,0)*$FF$6+VLOOKUP($FA322,BM,LOOKUPS!D$5,0)*$FG$6+VLOOKUP($FA322,DIV,LOOKUPS!D$7,0)*$FH$6++VLOOKUP($FA322,SIZE,LOOKUPS!D$11,0)*$FI$6),"",VLOOKUP($FA322,MOM,LOOKUPS!D$12,0)*$FB$6+VLOOKUP($FA322,STREV,LOOKUPS!D$10,0)*$FC$6+VLOOKUP($FA322,LTREV,LOOKUPS!D$9,0)*$FD$6+VLOOKUP($FA322,CFP,LOOKUPS!D$6,0)*$FE$6+VLOOKUP($FA322,EP,LOOKUPS!D$8,0)*$FF$6+VLOOKUP($FA322,BM,LOOKUPS!D$5,0)*$FG$6+VLOOKUP($FA322,DIV,LOOKUPS!D$7,0)*$FH$6++VLOOKUP($FA322,SIZE,LOOKUPS!D$11,0)*$FI$6)</f>
        <v>1.6366000000000001</v>
      </c>
      <c r="FD322" s="1">
        <f>IF(ISERROR(VLOOKUP($FA322,MOM,LOOKUPS!E$12,0)*$FB$6+VLOOKUP($FA322,STREV,LOOKUPS!E$10,0)*$FC$6+VLOOKUP($FA322,LTREV,LOOKUPS!E$9,0)*$FD$6+VLOOKUP($FA322,CFP,LOOKUPS!E$6,0)*$FE$6+VLOOKUP($FA322,EP,LOOKUPS!E$8,0)*$FF$6+VLOOKUP($FA322,BM,LOOKUPS!E$5,0)*$FG$6+VLOOKUP($FA322,DIV,LOOKUPS!E$7,0)*$FH$6++VLOOKUP($FA322,SIZE,LOOKUPS!E$11,0)*$FI$6),"",VLOOKUP($FA322,MOM,LOOKUPS!E$12,0)*$FB$6+VLOOKUP($FA322,STREV,LOOKUPS!E$10,0)*$FC$6+VLOOKUP($FA322,LTREV,LOOKUPS!E$9,0)*$FD$6+VLOOKUP($FA322,CFP,LOOKUPS!E$6,0)*$FE$6+VLOOKUP($FA322,EP,LOOKUPS!E$8,0)*$FF$6+VLOOKUP($FA322,BM,LOOKUPS!E$5,0)*$FG$6+VLOOKUP($FA322,DIV,LOOKUPS!E$7,0)*$FH$6++VLOOKUP($FA322,SIZE,LOOKUPS!E$11,0)*$FI$6)</f>
        <v>1.8136999999999999</v>
      </c>
      <c r="FE322" s="1">
        <f>IF(ISERROR(VLOOKUP($FA322,MOM,LOOKUPS!F$12,0)*$FB$6+VLOOKUP($FA322,STREV,LOOKUPS!F$10,0)*$FC$6+VLOOKUP($FA322,LTREV,LOOKUPS!F$9,0)*$FD$6+VLOOKUP($FA322,CFP,LOOKUPS!F$6,0)*$FE$6+VLOOKUP($FA322,EP,LOOKUPS!F$8,0)*$FF$6+VLOOKUP($FA322,BM,LOOKUPS!F$5,0)*$FG$6+VLOOKUP($FA322,DIV,LOOKUPS!F$7,0)*$FH$6++VLOOKUP($FA322,SIZE,LOOKUPS!F$11,0)*$FI$6),"",VLOOKUP($FA322,MOM,LOOKUPS!F$12,0)*$FB$6+VLOOKUP($FA322,STREV,LOOKUPS!F$10,0)*$FC$6+VLOOKUP($FA322,LTREV,LOOKUPS!F$9,0)*$FD$6+VLOOKUP($FA322,CFP,LOOKUPS!F$6,0)*$FE$6+VLOOKUP($FA322,EP,LOOKUPS!F$8,0)*$FF$6+VLOOKUP($FA322,BM,LOOKUPS!F$5,0)*$FG$6+VLOOKUP($FA322,DIV,LOOKUPS!F$7,0)*$FH$6++VLOOKUP($FA322,SIZE,LOOKUPS!F$11,0)*$FI$6)</f>
        <v>1.8414000000000001</v>
      </c>
      <c r="FF322" s="1">
        <f>IF(ISERROR(VLOOKUP($FA322,MOM,LOOKUPS!G$12,0)*$FB$6+VLOOKUP($FA322,STREV,LOOKUPS!G$10,0)*$FC$6+VLOOKUP($FA322,LTREV,LOOKUPS!G$9,0)*$FD$6+VLOOKUP($FA322,CFP,LOOKUPS!G$6,0)*$FE$6+VLOOKUP($FA322,EP,LOOKUPS!G$8,0)*$FF$6+VLOOKUP($FA322,BM,LOOKUPS!G$5,0)*$FG$6+VLOOKUP($FA322,DIV,LOOKUPS!G$7,0)*$FH$6++VLOOKUP($FA322,SIZE,LOOKUPS!G$11,0)*$FI$6),"",VLOOKUP($FA322,MOM,LOOKUPS!G$12,0)*$FB$6+VLOOKUP($FA322,STREV,LOOKUPS!G$10,0)*$FC$6+VLOOKUP($FA322,LTREV,LOOKUPS!G$9,0)*$FD$6+VLOOKUP($FA322,CFP,LOOKUPS!G$6,0)*$FE$6+VLOOKUP($FA322,EP,LOOKUPS!G$8,0)*$FF$6+VLOOKUP($FA322,BM,LOOKUPS!G$5,0)*$FG$6+VLOOKUP($FA322,DIV,LOOKUPS!G$7,0)*$FH$6++VLOOKUP($FA322,SIZE,LOOKUPS!G$11,0)*$FI$6)</f>
        <v>2.0699999999999998</v>
      </c>
      <c r="FG322" s="1">
        <f>IF(ISERROR(VLOOKUP($FA322,MOM,LOOKUPS!H$12,0)*$FB$6+VLOOKUP($FA322,STREV,LOOKUPS!H$10,0)*$FC$6+VLOOKUP($FA322,LTREV,LOOKUPS!H$9,0)*$FD$6+VLOOKUP($FA322,CFP,LOOKUPS!H$6,0)*$FE$6+VLOOKUP($FA322,EP,LOOKUPS!H$8,0)*$FF$6+VLOOKUP($FA322,BM,LOOKUPS!H$5,0)*$FG$6+VLOOKUP($FA322,DIV,LOOKUPS!H$7,0)*$FH$6++VLOOKUP($FA322,SIZE,LOOKUPS!H$11,0)*$FI$6),"",VLOOKUP($FA322,MOM,LOOKUPS!H$12,0)*$FB$6+VLOOKUP($FA322,STREV,LOOKUPS!H$10,0)*$FC$6+VLOOKUP($FA322,LTREV,LOOKUPS!H$9,0)*$FD$6+VLOOKUP($FA322,CFP,LOOKUPS!H$6,0)*$FE$6+VLOOKUP($FA322,EP,LOOKUPS!H$8,0)*$FF$6+VLOOKUP($FA322,BM,LOOKUPS!H$5,0)*$FG$6+VLOOKUP($FA322,DIV,LOOKUPS!H$7,0)*$FH$6++VLOOKUP($FA322,SIZE,LOOKUPS!H$11,0)*$FI$6)</f>
        <v>2.6442000000000001</v>
      </c>
      <c r="FH322" s="1">
        <f>IF(ISERROR(VLOOKUP($FA322,MOM,LOOKUPS!I$12,0)*$FB$6+VLOOKUP($FA322,STREV,LOOKUPS!I$10,0)*$FC$6+VLOOKUP($FA322,LTREV,LOOKUPS!I$9,0)*$FD$6+VLOOKUP($FA322,CFP,LOOKUPS!I$6,0)*$FE$6+VLOOKUP($FA322,EP,LOOKUPS!I$8,0)*$FF$6+VLOOKUP($FA322,BM,LOOKUPS!I$5,0)*$FG$6+VLOOKUP($FA322,DIV,LOOKUPS!I$7,0)*$FH$6++VLOOKUP($FA322,SIZE,LOOKUPS!I$11,0)*$FI$6),"",VLOOKUP($FA322,MOM,LOOKUPS!I$12,0)*$FB$6+VLOOKUP($FA322,STREV,LOOKUPS!I$10,0)*$FC$6+VLOOKUP($FA322,LTREV,LOOKUPS!I$9,0)*$FD$6+VLOOKUP($FA322,CFP,LOOKUPS!I$6,0)*$FE$6+VLOOKUP($FA322,EP,LOOKUPS!I$8,0)*$FF$6+VLOOKUP($FA322,BM,LOOKUPS!I$5,0)*$FG$6+VLOOKUP($FA322,DIV,LOOKUPS!I$7,0)*$FH$6++VLOOKUP($FA322,SIZE,LOOKUPS!I$11,0)*$FI$6)</f>
        <v>2.9173</v>
      </c>
      <c r="FI322" s="1">
        <f>IF(ISERROR(VLOOKUP($FA322,MOM,LOOKUPS!J$12,0)*$FB$6+VLOOKUP($FA322,STREV,LOOKUPS!J$10,0)*$FC$6+VLOOKUP($FA322,LTREV,LOOKUPS!J$9,0)*$FD$6+VLOOKUP($FA322,CFP,LOOKUPS!J$6,0)*$FE$6+VLOOKUP($FA322,EP,LOOKUPS!J$8,0)*$FF$6+VLOOKUP($FA322,BM,LOOKUPS!J$5,0)*$FG$6+VLOOKUP($FA322,DIV,LOOKUPS!J$7,0)*$FH$6++VLOOKUP($FA322,SIZE,LOOKUPS!J$11,0)*$FI$6),"",VLOOKUP($FA322,MOM,LOOKUPS!J$12,0)*$FB$6+VLOOKUP($FA322,STREV,LOOKUPS!J$10,0)*$FC$6+VLOOKUP($FA322,LTREV,LOOKUPS!J$9,0)*$FD$6+VLOOKUP($FA322,CFP,LOOKUPS!J$6,0)*$FE$6+VLOOKUP($FA322,EP,LOOKUPS!J$8,0)*$FF$6+VLOOKUP($FA322,BM,LOOKUPS!J$5,0)*$FG$6+VLOOKUP($FA322,DIV,LOOKUPS!J$7,0)*$FH$6++VLOOKUP($FA322,SIZE,LOOKUPS!J$11,0)*$FI$6)</f>
        <v>3.0194999999999999</v>
      </c>
      <c r="FJ322" s="1">
        <f>IF(ISERROR(VLOOKUP($FA322,MOM,LOOKUPS!K$12,0)*$FB$6+VLOOKUP($FA322,STREV,LOOKUPS!K$10,0)*$FC$6+VLOOKUP($FA322,LTREV,LOOKUPS!K$9,0)*$FD$6+VLOOKUP($FA322,CFP,LOOKUPS!K$6,0)*$FE$6+VLOOKUP($FA322,EP,LOOKUPS!K$8,0)*$FF$6+VLOOKUP($FA322,BM,LOOKUPS!K$5,0)*$FG$6+VLOOKUP($FA322,DIV,LOOKUPS!K$7,0)*$FH$6++VLOOKUP($FA322,SIZE,LOOKUPS!K$11,0)*$FI$6),"",VLOOKUP($FA322,MOM,LOOKUPS!K$12,0)*$FB$6+VLOOKUP($FA322,STREV,LOOKUPS!K$10,0)*$FC$6+VLOOKUP($FA322,LTREV,LOOKUPS!K$9,0)*$FD$6+VLOOKUP($FA322,CFP,LOOKUPS!K$6,0)*$FE$6+VLOOKUP($FA322,EP,LOOKUPS!K$8,0)*$FF$6+VLOOKUP($FA322,BM,LOOKUPS!K$5,0)*$FG$6+VLOOKUP($FA322,DIV,LOOKUPS!K$7,0)*$FH$6++VLOOKUP($FA322,SIZE,LOOKUPS!K$11,0)*$FI$6)</f>
        <v>2.8643000000000001</v>
      </c>
      <c r="FK322" s="1">
        <f>IF(ISERROR(VLOOKUP($FA322,MOM,LOOKUPS!L$12,0)*$FB$6+VLOOKUP($FA322,STREV,LOOKUPS!L$10,0)*$FC$6+VLOOKUP($FA322,LTREV,LOOKUPS!L$9,0)*$FD$6+VLOOKUP($FA322,CFP,LOOKUPS!L$6,0)*$FE$6+VLOOKUP($FA322,EP,LOOKUPS!L$8,0)*$FF$6+VLOOKUP($FA322,BM,LOOKUPS!L$5,0)*$FG$6+VLOOKUP($FA322,DIV,LOOKUPS!L$7,0)*$FH$6++VLOOKUP($FA322,SIZE,LOOKUPS!L$11,0)*$FI$6),"",VLOOKUP($FA322,MOM,LOOKUPS!L$12,0)*$FB$6+VLOOKUP($FA322,STREV,LOOKUPS!L$10,0)*$FC$6+VLOOKUP($FA322,LTREV,LOOKUPS!L$9,0)*$FD$6+VLOOKUP($FA322,CFP,LOOKUPS!L$6,0)*$FE$6+VLOOKUP($FA322,EP,LOOKUPS!L$8,0)*$FF$6+VLOOKUP($FA322,BM,LOOKUPS!L$5,0)*$FG$6+VLOOKUP($FA322,DIV,LOOKUPS!L$7,0)*$FH$6++VLOOKUP($FA322,SIZE,LOOKUPS!L$11,0)*$FI$6)</f>
        <v>3.6311000000000004</v>
      </c>
    </row>
    <row r="323" spans="1:167" x14ac:dyDescent="0.3">
      <c r="A323" s="1">
        <v>195302</v>
      </c>
      <c r="B323" s="1">
        <v>1.57</v>
      </c>
      <c r="C323" s="1">
        <v>0.97</v>
      </c>
      <c r="D323" s="1">
        <v>0.84</v>
      </c>
      <c r="E323" s="1">
        <v>0.5</v>
      </c>
      <c r="F323" s="1">
        <v>1.24</v>
      </c>
      <c r="G323" s="1">
        <v>1.43</v>
      </c>
      <c r="H323" s="1">
        <v>0.79</v>
      </c>
      <c r="I323" s="1">
        <v>1.71</v>
      </c>
      <c r="J323" s="1">
        <v>1.1200000000000001</v>
      </c>
      <c r="K323" s="1">
        <v>2.0299999999999998</v>
      </c>
      <c r="M323" s="1">
        <v>195203</v>
      </c>
      <c r="N323" s="1">
        <v>2.58</v>
      </c>
      <c r="O323" s="1">
        <v>3.18</v>
      </c>
      <c r="P323" s="1">
        <v>3.76</v>
      </c>
      <c r="Q323" s="1">
        <v>3.76</v>
      </c>
      <c r="R323" s="1">
        <v>3.03</v>
      </c>
      <c r="S323" s="1">
        <v>2.73</v>
      </c>
      <c r="T323" s="1">
        <v>3.2</v>
      </c>
      <c r="U323" s="1">
        <v>2.86</v>
      </c>
      <c r="V323" s="1">
        <v>2.83</v>
      </c>
      <c r="W323" s="1">
        <v>0.56000000000000005</v>
      </c>
      <c r="Y323" s="1">
        <v>195702</v>
      </c>
      <c r="Z323" s="1">
        <v>-2.4300000000000002</v>
      </c>
      <c r="AA323" s="1">
        <v>-0.95</v>
      </c>
      <c r="AB323" s="1">
        <v>-2.34</v>
      </c>
      <c r="AC323" s="1">
        <v>-1.96</v>
      </c>
      <c r="AD323" s="1">
        <v>-1.92</v>
      </c>
      <c r="AE323" s="1">
        <v>-2.5</v>
      </c>
      <c r="AF323" s="1">
        <v>-2.1800000000000002</v>
      </c>
      <c r="AG323" s="1">
        <v>-2.4300000000000002</v>
      </c>
      <c r="AH323" s="1">
        <v>-2.72</v>
      </c>
      <c r="AI323" s="1">
        <v>-3.35</v>
      </c>
      <c r="AK323">
        <v>197708</v>
      </c>
      <c r="AL323">
        <v>-1.42</v>
      </c>
      <c r="AM323">
        <v>0.32</v>
      </c>
      <c r="AN323">
        <v>-0.96</v>
      </c>
      <c r="AO323">
        <v>-1.1200000000000001</v>
      </c>
      <c r="AP323">
        <v>0.13</v>
      </c>
      <c r="AQ323">
        <v>0.02</v>
      </c>
      <c r="AR323">
        <v>-1.1299999999999999</v>
      </c>
      <c r="AS323">
        <v>-1.1100000000000001</v>
      </c>
      <c r="AT323">
        <v>-1.03</v>
      </c>
      <c r="AU323">
        <v>-0.17</v>
      </c>
      <c r="AV323">
        <v>0.48</v>
      </c>
      <c r="AW323">
        <v>0.75</v>
      </c>
      <c r="AX323">
        <v>-0.8</v>
      </c>
      <c r="AY323">
        <v>-1.52</v>
      </c>
      <c r="AZ323">
        <v>-0.72</v>
      </c>
      <c r="BA323">
        <v>-0.8</v>
      </c>
      <c r="BB323">
        <v>-1.43</v>
      </c>
      <c r="BC323">
        <v>-0.17</v>
      </c>
      <c r="BD323">
        <v>-1.55</v>
      </c>
      <c r="BF323" s="1">
        <v>197708</v>
      </c>
      <c r="BG323" s="1">
        <v>-1.57</v>
      </c>
      <c r="BH323" s="1">
        <v>0.2</v>
      </c>
      <c r="BI323" s="1">
        <v>-0.76</v>
      </c>
      <c r="BJ323" s="1">
        <v>-1.1000000000000001</v>
      </c>
      <c r="BK323" s="1">
        <v>0.39</v>
      </c>
      <c r="BL323" s="1">
        <v>-0.28000000000000003</v>
      </c>
      <c r="BM323" s="1">
        <v>-1.02</v>
      </c>
      <c r="BN323" s="1">
        <v>-0.48</v>
      </c>
      <c r="BO323" s="1">
        <v>-1.35</v>
      </c>
      <c r="BP323" s="1">
        <v>0.09</v>
      </c>
      <c r="BQ323" s="1">
        <v>0.8</v>
      </c>
      <c r="BR323" s="1">
        <v>-0.24</v>
      </c>
      <c r="BS323" s="1">
        <v>-0.32</v>
      </c>
      <c r="BT323" s="1">
        <v>-1.56</v>
      </c>
      <c r="BU323" s="1">
        <v>-0.5</v>
      </c>
      <c r="BV323" s="1">
        <v>-0.68</v>
      </c>
      <c r="BW323" s="1">
        <v>-0.28000000000000003</v>
      </c>
      <c r="BX323" s="1">
        <v>-1.65</v>
      </c>
      <c r="BY323" s="1">
        <v>-1.18</v>
      </c>
      <c r="CA323" s="1">
        <v>195208</v>
      </c>
      <c r="CB323" s="1">
        <v>3.96</v>
      </c>
      <c r="CC323" s="1">
        <v>-0.2</v>
      </c>
      <c r="CD323" s="1">
        <v>0.45</v>
      </c>
      <c r="CE323" s="1">
        <v>-0.2</v>
      </c>
      <c r="CF323" s="1">
        <v>-0.6</v>
      </c>
      <c r="CG323" s="1">
        <v>0.43</v>
      </c>
      <c r="CH323" s="1">
        <v>0.63</v>
      </c>
      <c r="CI323" s="1">
        <v>0.4</v>
      </c>
      <c r="CJ323" s="1">
        <v>-0.55000000000000004</v>
      </c>
      <c r="CK323" s="1">
        <v>-0.71</v>
      </c>
      <c r="CL323" s="1">
        <v>-0.48</v>
      </c>
      <c r="CM323" s="1">
        <v>0.6</v>
      </c>
      <c r="CN323" s="1">
        <v>0.25</v>
      </c>
      <c r="CO323" s="1">
        <v>0.9</v>
      </c>
      <c r="CP323" s="1">
        <v>0.36</v>
      </c>
      <c r="CQ323" s="1">
        <v>0.31</v>
      </c>
      <c r="CR323" s="1">
        <v>0.49</v>
      </c>
      <c r="CS323" s="1">
        <v>-0.55000000000000004</v>
      </c>
      <c r="CT323" s="1">
        <v>-0.54</v>
      </c>
      <c r="CV323" s="1">
        <v>195308</v>
      </c>
      <c r="CW323" s="1">
        <v>-9.51</v>
      </c>
      <c r="CX323" s="1">
        <v>-4.8</v>
      </c>
      <c r="CY323" s="1">
        <v>-4.09</v>
      </c>
      <c r="CZ323" s="1">
        <v>-5.3</v>
      </c>
      <c r="DA323" s="1">
        <v>-5.33</v>
      </c>
      <c r="DB323" s="1">
        <v>-3.72</v>
      </c>
      <c r="DC323" s="1">
        <v>-4.18</v>
      </c>
      <c r="DD323" s="1">
        <v>-4.6100000000000003</v>
      </c>
      <c r="DE323" s="1">
        <v>-5.48</v>
      </c>
      <c r="DF323" s="1">
        <v>-6.3</v>
      </c>
      <c r="DG323" s="1">
        <v>-4.34</v>
      </c>
      <c r="DH323" s="1">
        <v>-3.76</v>
      </c>
      <c r="DI323" s="1">
        <v>-3.67</v>
      </c>
      <c r="DJ323" s="1">
        <v>-3.34</v>
      </c>
      <c r="DK323" s="1">
        <v>-5.0199999999999996</v>
      </c>
      <c r="DL323" s="1">
        <v>-4.3099999999999996</v>
      </c>
      <c r="DM323" s="1">
        <v>-4.92</v>
      </c>
      <c r="DN323" s="1">
        <v>-4.9400000000000004</v>
      </c>
      <c r="DO323" s="1">
        <v>-6.02</v>
      </c>
      <c r="DQ323" s="1">
        <v>195208</v>
      </c>
      <c r="DR323" s="1">
        <v>-99.99</v>
      </c>
      <c r="DS323" s="1">
        <v>0.23</v>
      </c>
      <c r="DT323" s="1">
        <v>0.28999999999999998</v>
      </c>
      <c r="DU323" s="1">
        <v>-0.48</v>
      </c>
      <c r="DV323" s="1">
        <v>0</v>
      </c>
      <c r="DW323" s="1">
        <v>0.51</v>
      </c>
      <c r="DX323" s="1">
        <v>0.24</v>
      </c>
      <c r="DY323" s="1">
        <v>7.0000000000000007E-2</v>
      </c>
      <c r="DZ323" s="1">
        <v>-0.62</v>
      </c>
      <c r="EA323" s="1">
        <v>-0.33</v>
      </c>
      <c r="EB323" s="1">
        <v>0.33</v>
      </c>
      <c r="EC323" s="1">
        <v>0.7</v>
      </c>
      <c r="ED323" s="1">
        <v>0.32</v>
      </c>
      <c r="EE323" s="1">
        <v>0.71</v>
      </c>
      <c r="EF323" s="1">
        <v>-0.24</v>
      </c>
      <c r="EG323" s="1">
        <v>0.35</v>
      </c>
      <c r="EH323" s="1">
        <v>-0.2</v>
      </c>
      <c r="EI323" s="1">
        <v>-0.2</v>
      </c>
      <c r="EJ323" s="1">
        <v>-1.03</v>
      </c>
      <c r="EL323">
        <v>195208</v>
      </c>
      <c r="EM323">
        <v>-0.76</v>
      </c>
      <c r="EN323">
        <v>1.1499999999999999</v>
      </c>
      <c r="EO323">
        <v>7.0000000000000007E-2</v>
      </c>
      <c r="EP323">
        <v>0.15</v>
      </c>
      <c r="ER323" s="1">
        <v>195302</v>
      </c>
      <c r="ES323" s="1">
        <v>0.86</v>
      </c>
      <c r="EU323" s="1">
        <v>195203</v>
      </c>
      <c r="EV323" s="1">
        <v>0.6</v>
      </c>
      <c r="EX323" s="1">
        <v>195702</v>
      </c>
      <c r="EY323" s="1">
        <v>1.1100000000000001</v>
      </c>
      <c r="FA323" s="1">
        <v>195302</v>
      </c>
      <c r="FB323" s="1">
        <f>IF(ISERROR(VLOOKUP($FA323,MOM,LOOKUPS!C$12,0)*$FB$6+VLOOKUP($FA323,STREV,LOOKUPS!C$10,0)*$FC$6+VLOOKUP($FA323,LTREV,LOOKUPS!C$9,0)*$FD$6+VLOOKUP($FA323,CFP,LOOKUPS!C$6,0)*$FE$6+VLOOKUP($FA323,EP,LOOKUPS!C$8,0)*$FF$6+VLOOKUP($FA323,BM,LOOKUPS!C$5,0)*$FG$6+VLOOKUP($FA323,DIV,LOOKUPS!C$7,0)*$FH$6++VLOOKUP($FA323,SIZE,LOOKUPS!C$11,0)*$FI$6),"",VLOOKUP($FA323,MOM,LOOKUPS!C$12,0)*$FB$6+VLOOKUP($FA323,STREV,LOOKUPS!C$10,0)*$FC$6+VLOOKUP($FA323,LTREV,LOOKUPS!C$9,0)*$FD$6+VLOOKUP($FA323,CFP,LOOKUPS!C$6,0)*$FE$6+VLOOKUP($FA323,EP,LOOKUPS!C$8,0)*$FF$6+VLOOKUP($FA323,BM,LOOKUPS!C$5,0)*$FG$6+VLOOKUP($FA323,DIV,LOOKUPS!C$7,0)*$FH$6++VLOOKUP($FA323,SIZE,LOOKUPS!C$11,0)*$FI$6)</f>
        <v>1.6133000000000002</v>
      </c>
      <c r="FC323" s="1">
        <f>IF(ISERROR(VLOOKUP($FA323,MOM,LOOKUPS!D$12,0)*$FB$6+VLOOKUP($FA323,STREV,LOOKUPS!D$10,0)*$FC$6+VLOOKUP($FA323,LTREV,LOOKUPS!D$9,0)*$FD$6+VLOOKUP($FA323,CFP,LOOKUPS!D$6,0)*$FE$6+VLOOKUP($FA323,EP,LOOKUPS!D$8,0)*$FF$6+VLOOKUP($FA323,BM,LOOKUPS!D$5,0)*$FG$6+VLOOKUP($FA323,DIV,LOOKUPS!D$7,0)*$FH$6++VLOOKUP($FA323,SIZE,LOOKUPS!D$11,0)*$FI$6),"",VLOOKUP($FA323,MOM,LOOKUPS!D$12,0)*$FB$6+VLOOKUP($FA323,STREV,LOOKUPS!D$10,0)*$FC$6+VLOOKUP($FA323,LTREV,LOOKUPS!D$9,0)*$FD$6+VLOOKUP($FA323,CFP,LOOKUPS!D$6,0)*$FE$6+VLOOKUP($FA323,EP,LOOKUPS!D$8,0)*$FF$6+VLOOKUP($FA323,BM,LOOKUPS!D$5,0)*$FG$6+VLOOKUP($FA323,DIV,LOOKUPS!D$7,0)*$FH$6++VLOOKUP($FA323,SIZE,LOOKUPS!D$11,0)*$FI$6)</f>
        <v>1.1487000000000001</v>
      </c>
      <c r="FD323" s="1">
        <f>IF(ISERROR(VLOOKUP($FA323,MOM,LOOKUPS!E$12,0)*$FB$6+VLOOKUP($FA323,STREV,LOOKUPS!E$10,0)*$FC$6+VLOOKUP($FA323,LTREV,LOOKUPS!E$9,0)*$FD$6+VLOOKUP($FA323,CFP,LOOKUPS!E$6,0)*$FE$6+VLOOKUP($FA323,EP,LOOKUPS!E$8,0)*$FF$6+VLOOKUP($FA323,BM,LOOKUPS!E$5,0)*$FG$6+VLOOKUP($FA323,DIV,LOOKUPS!E$7,0)*$FH$6++VLOOKUP($FA323,SIZE,LOOKUPS!E$11,0)*$FI$6),"",VLOOKUP($FA323,MOM,LOOKUPS!E$12,0)*$FB$6+VLOOKUP($FA323,STREV,LOOKUPS!E$10,0)*$FC$6+VLOOKUP($FA323,LTREV,LOOKUPS!E$9,0)*$FD$6+VLOOKUP($FA323,CFP,LOOKUPS!E$6,0)*$FE$6+VLOOKUP($FA323,EP,LOOKUPS!E$8,0)*$FF$6+VLOOKUP($FA323,BM,LOOKUPS!E$5,0)*$FG$6+VLOOKUP($FA323,DIV,LOOKUPS!E$7,0)*$FH$6++VLOOKUP($FA323,SIZE,LOOKUPS!E$11,0)*$FI$6)</f>
        <v>0.74829999999999997</v>
      </c>
      <c r="FE323" s="1">
        <f>IF(ISERROR(VLOOKUP($FA323,MOM,LOOKUPS!F$12,0)*$FB$6+VLOOKUP($FA323,STREV,LOOKUPS!F$10,0)*$FC$6+VLOOKUP($FA323,LTREV,LOOKUPS!F$9,0)*$FD$6+VLOOKUP($FA323,CFP,LOOKUPS!F$6,0)*$FE$6+VLOOKUP($FA323,EP,LOOKUPS!F$8,0)*$FF$6+VLOOKUP($FA323,BM,LOOKUPS!F$5,0)*$FG$6+VLOOKUP($FA323,DIV,LOOKUPS!F$7,0)*$FH$6++VLOOKUP($FA323,SIZE,LOOKUPS!F$11,0)*$FI$6),"",VLOOKUP($FA323,MOM,LOOKUPS!F$12,0)*$FB$6+VLOOKUP($FA323,STREV,LOOKUPS!F$10,0)*$FC$6+VLOOKUP($FA323,LTREV,LOOKUPS!F$9,0)*$FD$6+VLOOKUP($FA323,CFP,LOOKUPS!F$6,0)*$FE$6+VLOOKUP($FA323,EP,LOOKUPS!F$8,0)*$FF$6+VLOOKUP($FA323,BM,LOOKUPS!F$5,0)*$FG$6+VLOOKUP($FA323,DIV,LOOKUPS!F$7,0)*$FH$6++VLOOKUP($FA323,SIZE,LOOKUPS!F$11,0)*$FI$6)</f>
        <v>1.1019000000000001</v>
      </c>
      <c r="FF323" s="1">
        <f>IF(ISERROR(VLOOKUP($FA323,MOM,LOOKUPS!G$12,0)*$FB$6+VLOOKUP($FA323,STREV,LOOKUPS!G$10,0)*$FC$6+VLOOKUP($FA323,LTREV,LOOKUPS!G$9,0)*$FD$6+VLOOKUP($FA323,CFP,LOOKUPS!G$6,0)*$FE$6+VLOOKUP($FA323,EP,LOOKUPS!G$8,0)*$FF$6+VLOOKUP($FA323,BM,LOOKUPS!G$5,0)*$FG$6+VLOOKUP($FA323,DIV,LOOKUPS!G$7,0)*$FH$6++VLOOKUP($FA323,SIZE,LOOKUPS!G$11,0)*$FI$6),"",VLOOKUP($FA323,MOM,LOOKUPS!G$12,0)*$FB$6+VLOOKUP($FA323,STREV,LOOKUPS!G$10,0)*$FC$6+VLOOKUP($FA323,LTREV,LOOKUPS!G$9,0)*$FD$6+VLOOKUP($FA323,CFP,LOOKUPS!G$6,0)*$FE$6+VLOOKUP($FA323,EP,LOOKUPS!G$8,0)*$FF$6+VLOOKUP($FA323,BM,LOOKUPS!G$5,0)*$FG$6+VLOOKUP($FA323,DIV,LOOKUPS!G$7,0)*$FH$6++VLOOKUP($FA323,SIZE,LOOKUPS!G$11,0)*$FI$6)</f>
        <v>0.8133999999999999</v>
      </c>
      <c r="FG323" s="1">
        <f>IF(ISERROR(VLOOKUP($FA323,MOM,LOOKUPS!H$12,0)*$FB$6+VLOOKUP($FA323,STREV,LOOKUPS!H$10,0)*$FC$6+VLOOKUP($FA323,LTREV,LOOKUPS!H$9,0)*$FD$6+VLOOKUP($FA323,CFP,LOOKUPS!H$6,0)*$FE$6+VLOOKUP($FA323,EP,LOOKUPS!H$8,0)*$FF$6+VLOOKUP($FA323,BM,LOOKUPS!H$5,0)*$FG$6+VLOOKUP($FA323,DIV,LOOKUPS!H$7,0)*$FH$6++VLOOKUP($FA323,SIZE,LOOKUPS!H$11,0)*$FI$6),"",VLOOKUP($FA323,MOM,LOOKUPS!H$12,0)*$FB$6+VLOOKUP($FA323,STREV,LOOKUPS!H$10,0)*$FC$6+VLOOKUP($FA323,LTREV,LOOKUPS!H$9,0)*$FD$6+VLOOKUP($FA323,CFP,LOOKUPS!H$6,0)*$FE$6+VLOOKUP($FA323,EP,LOOKUPS!H$8,0)*$FF$6+VLOOKUP($FA323,BM,LOOKUPS!H$5,0)*$FG$6+VLOOKUP($FA323,DIV,LOOKUPS!H$7,0)*$FH$6++VLOOKUP($FA323,SIZE,LOOKUPS!H$11,0)*$FI$6)</f>
        <v>1.4671000000000001</v>
      </c>
      <c r="FH323" s="1">
        <f>IF(ISERROR(VLOOKUP($FA323,MOM,LOOKUPS!I$12,0)*$FB$6+VLOOKUP($FA323,STREV,LOOKUPS!I$10,0)*$FC$6+VLOOKUP($FA323,LTREV,LOOKUPS!I$9,0)*$FD$6+VLOOKUP($FA323,CFP,LOOKUPS!I$6,0)*$FE$6+VLOOKUP($FA323,EP,LOOKUPS!I$8,0)*$FF$6+VLOOKUP($FA323,BM,LOOKUPS!I$5,0)*$FG$6+VLOOKUP($FA323,DIV,LOOKUPS!I$7,0)*$FH$6++VLOOKUP($FA323,SIZE,LOOKUPS!I$11,0)*$FI$6),"",VLOOKUP($FA323,MOM,LOOKUPS!I$12,0)*$FB$6+VLOOKUP($FA323,STREV,LOOKUPS!I$10,0)*$FC$6+VLOOKUP($FA323,LTREV,LOOKUPS!I$9,0)*$FD$6+VLOOKUP($FA323,CFP,LOOKUPS!I$6,0)*$FE$6+VLOOKUP($FA323,EP,LOOKUPS!I$8,0)*$FF$6+VLOOKUP($FA323,BM,LOOKUPS!I$5,0)*$FG$6+VLOOKUP($FA323,DIV,LOOKUPS!I$7,0)*$FH$6++VLOOKUP($FA323,SIZE,LOOKUPS!I$11,0)*$FI$6)</f>
        <v>1.6579000000000002</v>
      </c>
      <c r="FI323" s="1">
        <f>IF(ISERROR(VLOOKUP($FA323,MOM,LOOKUPS!J$12,0)*$FB$6+VLOOKUP($FA323,STREV,LOOKUPS!J$10,0)*$FC$6+VLOOKUP($FA323,LTREV,LOOKUPS!J$9,0)*$FD$6+VLOOKUP($FA323,CFP,LOOKUPS!J$6,0)*$FE$6+VLOOKUP($FA323,EP,LOOKUPS!J$8,0)*$FF$6+VLOOKUP($FA323,BM,LOOKUPS!J$5,0)*$FG$6+VLOOKUP($FA323,DIV,LOOKUPS!J$7,0)*$FH$6++VLOOKUP($FA323,SIZE,LOOKUPS!J$11,0)*$FI$6),"",VLOOKUP($FA323,MOM,LOOKUPS!J$12,0)*$FB$6+VLOOKUP($FA323,STREV,LOOKUPS!J$10,0)*$FC$6+VLOOKUP($FA323,LTREV,LOOKUPS!J$9,0)*$FD$6+VLOOKUP($FA323,CFP,LOOKUPS!J$6,0)*$FE$6+VLOOKUP($FA323,EP,LOOKUPS!J$8,0)*$FF$6+VLOOKUP($FA323,BM,LOOKUPS!J$5,0)*$FG$6+VLOOKUP($FA323,DIV,LOOKUPS!J$7,0)*$FH$6++VLOOKUP($FA323,SIZE,LOOKUPS!J$11,0)*$FI$6)</f>
        <v>1.1798000000000002</v>
      </c>
      <c r="FJ323" s="1">
        <f>IF(ISERROR(VLOOKUP($FA323,MOM,LOOKUPS!K$12,0)*$FB$6+VLOOKUP($FA323,STREV,LOOKUPS!K$10,0)*$FC$6+VLOOKUP($FA323,LTREV,LOOKUPS!K$9,0)*$FD$6+VLOOKUP($FA323,CFP,LOOKUPS!K$6,0)*$FE$6+VLOOKUP($FA323,EP,LOOKUPS!K$8,0)*$FF$6+VLOOKUP($FA323,BM,LOOKUPS!K$5,0)*$FG$6+VLOOKUP($FA323,DIV,LOOKUPS!K$7,0)*$FH$6++VLOOKUP($FA323,SIZE,LOOKUPS!K$11,0)*$FI$6),"",VLOOKUP($FA323,MOM,LOOKUPS!K$12,0)*$FB$6+VLOOKUP($FA323,STREV,LOOKUPS!K$10,0)*$FC$6+VLOOKUP($FA323,LTREV,LOOKUPS!K$9,0)*$FD$6+VLOOKUP($FA323,CFP,LOOKUPS!K$6,0)*$FE$6+VLOOKUP($FA323,EP,LOOKUPS!K$8,0)*$FF$6+VLOOKUP($FA323,BM,LOOKUPS!K$5,0)*$FG$6+VLOOKUP($FA323,DIV,LOOKUPS!K$7,0)*$FH$6++VLOOKUP($FA323,SIZE,LOOKUPS!K$11,0)*$FI$6)</f>
        <v>0.79740000000000011</v>
      </c>
      <c r="FK323" s="1">
        <f>IF(ISERROR(VLOOKUP($FA323,MOM,LOOKUPS!L$12,0)*$FB$6+VLOOKUP($FA323,STREV,LOOKUPS!L$10,0)*$FC$6+VLOOKUP($FA323,LTREV,LOOKUPS!L$9,0)*$FD$6+VLOOKUP($FA323,CFP,LOOKUPS!L$6,0)*$FE$6+VLOOKUP($FA323,EP,LOOKUPS!L$8,0)*$FF$6+VLOOKUP($FA323,BM,LOOKUPS!L$5,0)*$FG$6+VLOOKUP($FA323,DIV,LOOKUPS!L$7,0)*$FH$6++VLOOKUP($FA323,SIZE,LOOKUPS!L$11,0)*$FI$6),"",VLOOKUP($FA323,MOM,LOOKUPS!L$12,0)*$FB$6+VLOOKUP($FA323,STREV,LOOKUPS!L$10,0)*$FC$6+VLOOKUP($FA323,LTREV,LOOKUPS!L$9,0)*$FD$6+VLOOKUP($FA323,CFP,LOOKUPS!L$6,0)*$FE$6+VLOOKUP($FA323,EP,LOOKUPS!L$8,0)*$FF$6+VLOOKUP($FA323,BM,LOOKUPS!L$5,0)*$FG$6+VLOOKUP($FA323,DIV,LOOKUPS!L$7,0)*$FH$6++VLOOKUP($FA323,SIZE,LOOKUPS!L$11,0)*$FI$6)</f>
        <v>1.6024</v>
      </c>
    </row>
    <row r="324" spans="1:167" x14ac:dyDescent="0.3">
      <c r="A324" s="1">
        <v>195303</v>
      </c>
      <c r="B324" s="1">
        <v>-1.34</v>
      </c>
      <c r="C324" s="1">
        <v>-1.54</v>
      </c>
      <c r="D324" s="1">
        <v>-0.77</v>
      </c>
      <c r="E324" s="1">
        <v>0.15</v>
      </c>
      <c r="F324" s="1">
        <v>-0.39</v>
      </c>
      <c r="G324" s="1">
        <v>-1.1299999999999999</v>
      </c>
      <c r="H324" s="1">
        <v>-1.6</v>
      </c>
      <c r="I324" s="1">
        <v>-0.79</v>
      </c>
      <c r="J324" s="1">
        <v>-1.1000000000000001</v>
      </c>
      <c r="K324" s="1">
        <v>-2.44</v>
      </c>
      <c r="M324" s="1">
        <v>195204</v>
      </c>
      <c r="N324" s="1">
        <v>-4.82</v>
      </c>
      <c r="O324" s="1">
        <v>-4.29</v>
      </c>
      <c r="P324" s="1">
        <v>-4.79</v>
      </c>
      <c r="Q324" s="1">
        <v>-3.93</v>
      </c>
      <c r="R324" s="1">
        <v>-3.99</v>
      </c>
      <c r="S324" s="1">
        <v>-3.72</v>
      </c>
      <c r="T324" s="1">
        <v>-3.74</v>
      </c>
      <c r="U324" s="1">
        <v>-3.94</v>
      </c>
      <c r="V324" s="1">
        <v>-5.99</v>
      </c>
      <c r="W324" s="1">
        <v>-5.53</v>
      </c>
      <c r="Y324" s="1">
        <v>195703</v>
      </c>
      <c r="Z324" s="1">
        <v>1.75</v>
      </c>
      <c r="AA324" s="1">
        <v>2.04</v>
      </c>
      <c r="AB324" s="1">
        <v>1.52</v>
      </c>
      <c r="AC324" s="1">
        <v>3.06</v>
      </c>
      <c r="AD324" s="1">
        <v>1.94</v>
      </c>
      <c r="AE324" s="1">
        <v>2.34</v>
      </c>
      <c r="AF324" s="1">
        <v>2.15</v>
      </c>
      <c r="AG324" s="1">
        <v>2.48</v>
      </c>
      <c r="AH324" s="1">
        <v>3.1</v>
      </c>
      <c r="AI324" s="1">
        <v>1.95</v>
      </c>
      <c r="AK324">
        <v>197709</v>
      </c>
      <c r="AL324">
        <v>0.7</v>
      </c>
      <c r="AM324">
        <v>0.87</v>
      </c>
      <c r="AN324">
        <v>1.01</v>
      </c>
      <c r="AO324">
        <v>1.74</v>
      </c>
      <c r="AP324">
        <v>0.37</v>
      </c>
      <c r="AQ324">
        <v>1.48</v>
      </c>
      <c r="AR324">
        <v>1.18</v>
      </c>
      <c r="AS324">
        <v>1.31</v>
      </c>
      <c r="AT324">
        <v>1.7</v>
      </c>
      <c r="AU324">
        <v>-0.75</v>
      </c>
      <c r="AV324">
        <v>1.7</v>
      </c>
      <c r="AW324">
        <v>1.96</v>
      </c>
      <c r="AX324">
        <v>0.94</v>
      </c>
      <c r="AY324">
        <v>0.5</v>
      </c>
      <c r="AZ324">
        <v>1.9</v>
      </c>
      <c r="BA324">
        <v>0.75</v>
      </c>
      <c r="BB324">
        <v>1.89</v>
      </c>
      <c r="BC324">
        <v>1.39</v>
      </c>
      <c r="BD324">
        <v>1.89</v>
      </c>
      <c r="BF324" s="1">
        <v>197709</v>
      </c>
      <c r="BG324" s="1">
        <v>1.08</v>
      </c>
      <c r="BH324" s="1">
        <v>0.56999999999999995</v>
      </c>
      <c r="BI324" s="1">
        <v>1.06</v>
      </c>
      <c r="BJ324" s="1">
        <v>1.85</v>
      </c>
      <c r="BK324" s="1">
        <v>0.24</v>
      </c>
      <c r="BL324" s="1">
        <v>1.24</v>
      </c>
      <c r="BM324" s="1">
        <v>0.71</v>
      </c>
      <c r="BN324" s="1">
        <v>2.14</v>
      </c>
      <c r="BO324" s="1">
        <v>1.61</v>
      </c>
      <c r="BP324" s="1">
        <v>0.09</v>
      </c>
      <c r="BQ324" s="1">
        <v>0.44</v>
      </c>
      <c r="BR324" s="1">
        <v>1.35</v>
      </c>
      <c r="BS324" s="1">
        <v>1.1100000000000001</v>
      </c>
      <c r="BT324" s="1">
        <v>1.37</v>
      </c>
      <c r="BU324" s="1">
        <v>0.06</v>
      </c>
      <c r="BV324" s="1">
        <v>1.6</v>
      </c>
      <c r="BW324" s="1">
        <v>2.67</v>
      </c>
      <c r="BX324" s="1">
        <v>1.89</v>
      </c>
      <c r="BY324" s="1">
        <v>1.45</v>
      </c>
      <c r="CA324" s="1">
        <v>195209</v>
      </c>
      <c r="CB324" s="1">
        <v>-3.81</v>
      </c>
      <c r="CC324" s="1">
        <v>-1.31</v>
      </c>
      <c r="CD324" s="1">
        <v>-1.22</v>
      </c>
      <c r="CE324" s="1">
        <v>-1.89</v>
      </c>
      <c r="CF324" s="1">
        <v>-1.55</v>
      </c>
      <c r="CG324" s="1">
        <v>-1.03</v>
      </c>
      <c r="CH324" s="1">
        <v>-0.86</v>
      </c>
      <c r="CI324" s="1">
        <v>-2.1</v>
      </c>
      <c r="CJ324" s="1">
        <v>-1.72</v>
      </c>
      <c r="CK324" s="1">
        <v>-2.15</v>
      </c>
      <c r="CL324" s="1">
        <v>-0.94</v>
      </c>
      <c r="CM324" s="1">
        <v>-0.84</v>
      </c>
      <c r="CN324" s="1">
        <v>-1.22</v>
      </c>
      <c r="CO324" s="1">
        <v>-0.88</v>
      </c>
      <c r="CP324" s="1">
        <v>-0.83</v>
      </c>
      <c r="CQ324" s="1">
        <v>-1.97</v>
      </c>
      <c r="CR324" s="1">
        <v>-2.2400000000000002</v>
      </c>
      <c r="CS324" s="1">
        <v>-1.52</v>
      </c>
      <c r="CT324" s="1">
        <v>-1.92</v>
      </c>
      <c r="CV324" s="1">
        <v>195309</v>
      </c>
      <c r="CW324" s="1">
        <v>-5.17</v>
      </c>
      <c r="CX324" s="1">
        <v>0.25</v>
      </c>
      <c r="CY324" s="1">
        <v>-0.56000000000000005</v>
      </c>
      <c r="CZ324" s="1">
        <v>-1.8</v>
      </c>
      <c r="DA324" s="1">
        <v>0.09</v>
      </c>
      <c r="DB324" s="1">
        <v>0.2</v>
      </c>
      <c r="DC324" s="1">
        <v>-0.5</v>
      </c>
      <c r="DD324" s="1">
        <v>-0.88</v>
      </c>
      <c r="DE324" s="1">
        <v>-2.33</v>
      </c>
      <c r="DF324" s="1">
        <v>-0.99</v>
      </c>
      <c r="DG324" s="1">
        <v>1.18</v>
      </c>
      <c r="DH324" s="1">
        <v>0.57999999999999996</v>
      </c>
      <c r="DI324" s="1">
        <v>-0.19</v>
      </c>
      <c r="DJ324" s="1">
        <v>-0.28000000000000003</v>
      </c>
      <c r="DK324" s="1">
        <v>-0.73</v>
      </c>
      <c r="DL324" s="1">
        <v>-1.02</v>
      </c>
      <c r="DM324" s="1">
        <v>-0.74</v>
      </c>
      <c r="DN324" s="1">
        <v>-1.48</v>
      </c>
      <c r="DO324" s="1">
        <v>-3.17</v>
      </c>
      <c r="DQ324" s="1">
        <v>195209</v>
      </c>
      <c r="DR324" s="1">
        <v>-99.99</v>
      </c>
      <c r="DS324" s="1">
        <v>-1.26</v>
      </c>
      <c r="DT324" s="1">
        <v>-1.5</v>
      </c>
      <c r="DU324" s="1">
        <v>-1.77</v>
      </c>
      <c r="DV324" s="1">
        <v>-1.1100000000000001</v>
      </c>
      <c r="DW324" s="1">
        <v>-1.65</v>
      </c>
      <c r="DX324" s="1">
        <v>-1.28</v>
      </c>
      <c r="DY324" s="1">
        <v>-1.57</v>
      </c>
      <c r="DZ324" s="1">
        <v>-1.92</v>
      </c>
      <c r="EA324" s="1">
        <v>-0.74</v>
      </c>
      <c r="EB324" s="1">
        <v>-1.48</v>
      </c>
      <c r="EC324" s="1">
        <v>-1.54</v>
      </c>
      <c r="ED324" s="1">
        <v>-1.77</v>
      </c>
      <c r="EE324" s="1">
        <v>-0.45</v>
      </c>
      <c r="EF324" s="1">
        <v>-2.11</v>
      </c>
      <c r="EG324" s="1">
        <v>-1.68</v>
      </c>
      <c r="EH324" s="1">
        <v>-1.47</v>
      </c>
      <c r="EI324" s="1">
        <v>-1.68</v>
      </c>
      <c r="EJ324" s="1">
        <v>-2.16</v>
      </c>
      <c r="EL324">
        <v>195209</v>
      </c>
      <c r="EM324">
        <v>-2.0299999999999998</v>
      </c>
      <c r="EN324">
        <v>1.1200000000000001</v>
      </c>
      <c r="EO324">
        <v>-1.44</v>
      </c>
      <c r="EP324">
        <v>0.16</v>
      </c>
      <c r="ER324" s="1">
        <v>195303</v>
      </c>
      <c r="ES324" s="1">
        <v>0.08</v>
      </c>
      <c r="EU324" s="1">
        <v>195204</v>
      </c>
      <c r="EV324" s="1">
        <v>0.4</v>
      </c>
      <c r="EX324" s="1">
        <v>195703</v>
      </c>
      <c r="EY324" s="1">
        <v>-0.63</v>
      </c>
      <c r="FA324" s="1">
        <v>195303</v>
      </c>
      <c r="FB324" s="1">
        <f>IF(ISERROR(VLOOKUP($FA324,MOM,LOOKUPS!C$12,0)*$FB$6+VLOOKUP($FA324,STREV,LOOKUPS!C$10,0)*$FC$6+VLOOKUP($FA324,LTREV,LOOKUPS!C$9,0)*$FD$6+VLOOKUP($FA324,CFP,LOOKUPS!C$6,0)*$FE$6+VLOOKUP($FA324,EP,LOOKUPS!C$8,0)*$FF$6+VLOOKUP($FA324,BM,LOOKUPS!C$5,0)*$FG$6+VLOOKUP($FA324,DIV,LOOKUPS!C$7,0)*$FH$6++VLOOKUP($FA324,SIZE,LOOKUPS!C$11,0)*$FI$6),"",VLOOKUP($FA324,MOM,LOOKUPS!C$12,0)*$FB$6+VLOOKUP($FA324,STREV,LOOKUPS!C$10,0)*$FC$6+VLOOKUP($FA324,LTREV,LOOKUPS!C$9,0)*$FD$6+VLOOKUP($FA324,CFP,LOOKUPS!C$6,0)*$FE$6+VLOOKUP($FA324,EP,LOOKUPS!C$8,0)*$FF$6+VLOOKUP($FA324,BM,LOOKUPS!C$5,0)*$FG$6+VLOOKUP($FA324,DIV,LOOKUPS!C$7,0)*$FH$6++VLOOKUP($FA324,SIZE,LOOKUPS!C$11,0)*$FI$6)</f>
        <v>-2.2021000000000002</v>
      </c>
      <c r="FC324" s="1">
        <f>IF(ISERROR(VLOOKUP($FA324,MOM,LOOKUPS!D$12,0)*$FB$6+VLOOKUP($FA324,STREV,LOOKUPS!D$10,0)*$FC$6+VLOOKUP($FA324,LTREV,LOOKUPS!D$9,0)*$FD$6+VLOOKUP($FA324,CFP,LOOKUPS!D$6,0)*$FE$6+VLOOKUP($FA324,EP,LOOKUPS!D$8,0)*$FF$6+VLOOKUP($FA324,BM,LOOKUPS!D$5,0)*$FG$6+VLOOKUP($FA324,DIV,LOOKUPS!D$7,0)*$FH$6++VLOOKUP($FA324,SIZE,LOOKUPS!D$11,0)*$FI$6),"",VLOOKUP($FA324,MOM,LOOKUPS!D$12,0)*$FB$6+VLOOKUP($FA324,STREV,LOOKUPS!D$10,0)*$FC$6+VLOOKUP($FA324,LTREV,LOOKUPS!D$9,0)*$FD$6+VLOOKUP($FA324,CFP,LOOKUPS!D$6,0)*$FE$6+VLOOKUP($FA324,EP,LOOKUPS!D$8,0)*$FF$6+VLOOKUP($FA324,BM,LOOKUPS!D$5,0)*$FG$6+VLOOKUP($FA324,DIV,LOOKUPS!D$7,0)*$FH$6++VLOOKUP($FA324,SIZE,LOOKUPS!D$11,0)*$FI$6)</f>
        <v>-1.2476</v>
      </c>
      <c r="FD324" s="1">
        <f>IF(ISERROR(VLOOKUP($FA324,MOM,LOOKUPS!E$12,0)*$FB$6+VLOOKUP($FA324,STREV,LOOKUPS!E$10,0)*$FC$6+VLOOKUP($FA324,LTREV,LOOKUPS!E$9,0)*$FD$6+VLOOKUP($FA324,CFP,LOOKUPS!E$6,0)*$FE$6+VLOOKUP($FA324,EP,LOOKUPS!E$8,0)*$FF$6+VLOOKUP($FA324,BM,LOOKUPS!E$5,0)*$FG$6+VLOOKUP($FA324,DIV,LOOKUPS!E$7,0)*$FH$6++VLOOKUP($FA324,SIZE,LOOKUPS!E$11,0)*$FI$6),"",VLOOKUP($FA324,MOM,LOOKUPS!E$12,0)*$FB$6+VLOOKUP($FA324,STREV,LOOKUPS!E$10,0)*$FC$6+VLOOKUP($FA324,LTREV,LOOKUPS!E$9,0)*$FD$6+VLOOKUP($FA324,CFP,LOOKUPS!E$6,0)*$FE$6+VLOOKUP($FA324,EP,LOOKUPS!E$8,0)*$FF$6+VLOOKUP($FA324,BM,LOOKUPS!E$5,0)*$FG$6+VLOOKUP($FA324,DIV,LOOKUPS!E$7,0)*$FH$6++VLOOKUP($FA324,SIZE,LOOKUPS!E$11,0)*$FI$6)</f>
        <v>-0.76860000000000006</v>
      </c>
      <c r="FE324" s="1">
        <f>IF(ISERROR(VLOOKUP($FA324,MOM,LOOKUPS!F$12,0)*$FB$6+VLOOKUP($FA324,STREV,LOOKUPS!F$10,0)*$FC$6+VLOOKUP($FA324,LTREV,LOOKUPS!F$9,0)*$FD$6+VLOOKUP($FA324,CFP,LOOKUPS!F$6,0)*$FE$6+VLOOKUP($FA324,EP,LOOKUPS!F$8,0)*$FF$6+VLOOKUP($FA324,BM,LOOKUPS!F$5,0)*$FG$6+VLOOKUP($FA324,DIV,LOOKUPS!F$7,0)*$FH$6++VLOOKUP($FA324,SIZE,LOOKUPS!F$11,0)*$FI$6),"",VLOOKUP($FA324,MOM,LOOKUPS!F$12,0)*$FB$6+VLOOKUP($FA324,STREV,LOOKUPS!F$10,0)*$FC$6+VLOOKUP($FA324,LTREV,LOOKUPS!F$9,0)*$FD$6+VLOOKUP($FA324,CFP,LOOKUPS!F$6,0)*$FE$6+VLOOKUP($FA324,EP,LOOKUPS!F$8,0)*$FF$6+VLOOKUP($FA324,BM,LOOKUPS!F$5,0)*$FG$6+VLOOKUP($FA324,DIV,LOOKUPS!F$7,0)*$FH$6++VLOOKUP($FA324,SIZE,LOOKUPS!F$11,0)*$FI$6)</f>
        <v>-0.8519000000000001</v>
      </c>
      <c r="FF324" s="1">
        <f>IF(ISERROR(VLOOKUP($FA324,MOM,LOOKUPS!G$12,0)*$FB$6+VLOOKUP($FA324,STREV,LOOKUPS!G$10,0)*$FC$6+VLOOKUP($FA324,LTREV,LOOKUPS!G$9,0)*$FD$6+VLOOKUP($FA324,CFP,LOOKUPS!G$6,0)*$FE$6+VLOOKUP($FA324,EP,LOOKUPS!G$8,0)*$FF$6+VLOOKUP($FA324,BM,LOOKUPS!G$5,0)*$FG$6+VLOOKUP($FA324,DIV,LOOKUPS!G$7,0)*$FH$6++VLOOKUP($FA324,SIZE,LOOKUPS!G$11,0)*$FI$6),"",VLOOKUP($FA324,MOM,LOOKUPS!G$12,0)*$FB$6+VLOOKUP($FA324,STREV,LOOKUPS!G$10,0)*$FC$6+VLOOKUP($FA324,LTREV,LOOKUPS!G$9,0)*$FD$6+VLOOKUP($FA324,CFP,LOOKUPS!G$6,0)*$FE$6+VLOOKUP($FA324,EP,LOOKUPS!G$8,0)*$FF$6+VLOOKUP($FA324,BM,LOOKUPS!G$5,0)*$FG$6+VLOOKUP($FA324,DIV,LOOKUPS!G$7,0)*$FH$6++VLOOKUP($FA324,SIZE,LOOKUPS!G$11,0)*$FI$6)</f>
        <v>-0.50849999999999995</v>
      </c>
      <c r="FG324" s="1">
        <f>IF(ISERROR(VLOOKUP($FA324,MOM,LOOKUPS!H$12,0)*$FB$6+VLOOKUP($FA324,STREV,LOOKUPS!H$10,0)*$FC$6+VLOOKUP($FA324,LTREV,LOOKUPS!H$9,0)*$FD$6+VLOOKUP($FA324,CFP,LOOKUPS!H$6,0)*$FE$6+VLOOKUP($FA324,EP,LOOKUPS!H$8,0)*$FF$6+VLOOKUP($FA324,BM,LOOKUPS!H$5,0)*$FG$6+VLOOKUP($FA324,DIV,LOOKUPS!H$7,0)*$FH$6++VLOOKUP($FA324,SIZE,LOOKUPS!H$11,0)*$FI$6),"",VLOOKUP($FA324,MOM,LOOKUPS!H$12,0)*$FB$6+VLOOKUP($FA324,STREV,LOOKUPS!H$10,0)*$FC$6+VLOOKUP($FA324,LTREV,LOOKUPS!H$9,0)*$FD$6+VLOOKUP($FA324,CFP,LOOKUPS!H$6,0)*$FE$6+VLOOKUP($FA324,EP,LOOKUPS!H$8,0)*$FF$6+VLOOKUP($FA324,BM,LOOKUPS!H$5,0)*$FG$6+VLOOKUP($FA324,DIV,LOOKUPS!H$7,0)*$FH$6++VLOOKUP($FA324,SIZE,LOOKUPS!H$11,0)*$FI$6)</f>
        <v>-0.69389999999999996</v>
      </c>
      <c r="FH324" s="1">
        <f>IF(ISERROR(VLOOKUP($FA324,MOM,LOOKUPS!I$12,0)*$FB$6+VLOOKUP($FA324,STREV,LOOKUPS!I$10,0)*$FC$6+VLOOKUP($FA324,LTREV,LOOKUPS!I$9,0)*$FD$6+VLOOKUP($FA324,CFP,LOOKUPS!I$6,0)*$FE$6+VLOOKUP($FA324,EP,LOOKUPS!I$8,0)*$FF$6+VLOOKUP($FA324,BM,LOOKUPS!I$5,0)*$FG$6+VLOOKUP($FA324,DIV,LOOKUPS!I$7,0)*$FH$6++VLOOKUP($FA324,SIZE,LOOKUPS!I$11,0)*$FI$6),"",VLOOKUP($FA324,MOM,LOOKUPS!I$12,0)*$FB$6+VLOOKUP($FA324,STREV,LOOKUPS!I$10,0)*$FC$6+VLOOKUP($FA324,LTREV,LOOKUPS!I$9,0)*$FD$6+VLOOKUP($FA324,CFP,LOOKUPS!I$6,0)*$FE$6+VLOOKUP($FA324,EP,LOOKUPS!I$8,0)*$FF$6+VLOOKUP($FA324,BM,LOOKUPS!I$5,0)*$FG$6+VLOOKUP($FA324,DIV,LOOKUPS!I$7,0)*$FH$6++VLOOKUP($FA324,SIZE,LOOKUPS!I$11,0)*$FI$6)</f>
        <v>-1.0093000000000001</v>
      </c>
      <c r="FI324" s="1">
        <f>IF(ISERROR(VLOOKUP($FA324,MOM,LOOKUPS!J$12,0)*$FB$6+VLOOKUP($FA324,STREV,LOOKUPS!J$10,0)*$FC$6+VLOOKUP($FA324,LTREV,LOOKUPS!J$9,0)*$FD$6+VLOOKUP($FA324,CFP,LOOKUPS!J$6,0)*$FE$6+VLOOKUP($FA324,EP,LOOKUPS!J$8,0)*$FF$6+VLOOKUP($FA324,BM,LOOKUPS!J$5,0)*$FG$6+VLOOKUP($FA324,DIV,LOOKUPS!J$7,0)*$FH$6++VLOOKUP($FA324,SIZE,LOOKUPS!J$11,0)*$FI$6),"",VLOOKUP($FA324,MOM,LOOKUPS!J$12,0)*$FB$6+VLOOKUP($FA324,STREV,LOOKUPS!J$10,0)*$FC$6+VLOOKUP($FA324,LTREV,LOOKUPS!J$9,0)*$FD$6+VLOOKUP($FA324,CFP,LOOKUPS!J$6,0)*$FE$6+VLOOKUP($FA324,EP,LOOKUPS!J$8,0)*$FF$6+VLOOKUP($FA324,BM,LOOKUPS!J$5,0)*$FG$6+VLOOKUP($FA324,DIV,LOOKUPS!J$7,0)*$FH$6++VLOOKUP($FA324,SIZE,LOOKUPS!J$11,0)*$FI$6)</f>
        <v>-1.0609000000000002</v>
      </c>
      <c r="FJ324" s="1">
        <f>IF(ISERROR(VLOOKUP($FA324,MOM,LOOKUPS!K$12,0)*$FB$6+VLOOKUP($FA324,STREV,LOOKUPS!K$10,0)*$FC$6+VLOOKUP($FA324,LTREV,LOOKUPS!K$9,0)*$FD$6+VLOOKUP($FA324,CFP,LOOKUPS!K$6,0)*$FE$6+VLOOKUP($FA324,EP,LOOKUPS!K$8,0)*$FF$6+VLOOKUP($FA324,BM,LOOKUPS!K$5,0)*$FG$6+VLOOKUP($FA324,DIV,LOOKUPS!K$7,0)*$FH$6++VLOOKUP($FA324,SIZE,LOOKUPS!K$11,0)*$FI$6),"",VLOOKUP($FA324,MOM,LOOKUPS!K$12,0)*$FB$6+VLOOKUP($FA324,STREV,LOOKUPS!K$10,0)*$FC$6+VLOOKUP($FA324,LTREV,LOOKUPS!K$9,0)*$FD$6+VLOOKUP($FA324,CFP,LOOKUPS!K$6,0)*$FE$6+VLOOKUP($FA324,EP,LOOKUPS!K$8,0)*$FF$6+VLOOKUP($FA324,BM,LOOKUPS!K$5,0)*$FG$6+VLOOKUP($FA324,DIV,LOOKUPS!K$7,0)*$FH$6++VLOOKUP($FA324,SIZE,LOOKUPS!K$11,0)*$FI$6)</f>
        <v>-1.3442000000000001</v>
      </c>
      <c r="FK324" s="1">
        <f>IF(ISERROR(VLOOKUP($FA324,MOM,LOOKUPS!L$12,0)*$FB$6+VLOOKUP($FA324,STREV,LOOKUPS!L$10,0)*$FC$6+VLOOKUP($FA324,LTREV,LOOKUPS!L$9,0)*$FD$6+VLOOKUP($FA324,CFP,LOOKUPS!L$6,0)*$FE$6+VLOOKUP($FA324,EP,LOOKUPS!L$8,0)*$FF$6+VLOOKUP($FA324,BM,LOOKUPS!L$5,0)*$FG$6+VLOOKUP($FA324,DIV,LOOKUPS!L$7,0)*$FH$6++VLOOKUP($FA324,SIZE,LOOKUPS!L$11,0)*$FI$6),"",VLOOKUP($FA324,MOM,LOOKUPS!L$12,0)*$FB$6+VLOOKUP($FA324,STREV,LOOKUPS!L$10,0)*$FC$6+VLOOKUP($FA324,LTREV,LOOKUPS!L$9,0)*$FD$6+VLOOKUP($FA324,CFP,LOOKUPS!L$6,0)*$FE$6+VLOOKUP($FA324,EP,LOOKUPS!L$8,0)*$FF$6+VLOOKUP($FA324,BM,LOOKUPS!L$5,0)*$FG$6+VLOOKUP($FA324,DIV,LOOKUPS!L$7,0)*$FH$6++VLOOKUP($FA324,SIZE,LOOKUPS!L$11,0)*$FI$6)</f>
        <v>-1.3523000000000001</v>
      </c>
    </row>
    <row r="325" spans="1:167" x14ac:dyDescent="0.3">
      <c r="A325" s="1">
        <v>195304</v>
      </c>
      <c r="B325" s="1">
        <v>-4.16</v>
      </c>
      <c r="C325" s="1">
        <v>-3.21</v>
      </c>
      <c r="D325" s="1">
        <v>-2.42</v>
      </c>
      <c r="E325" s="1">
        <v>-1.87</v>
      </c>
      <c r="F325" s="1">
        <v>-2.0699999999999998</v>
      </c>
      <c r="G325" s="1">
        <v>-1.65</v>
      </c>
      <c r="H325" s="1">
        <v>-2.0099999999999998</v>
      </c>
      <c r="I325" s="1">
        <v>-1.58</v>
      </c>
      <c r="J325" s="1">
        <v>-2.3199999999999998</v>
      </c>
      <c r="K325" s="1">
        <v>-1.96</v>
      </c>
      <c r="M325" s="1">
        <v>195205</v>
      </c>
      <c r="N325" s="1">
        <v>3.03</v>
      </c>
      <c r="O325" s="1">
        <v>2.67</v>
      </c>
      <c r="P325" s="1">
        <v>3.17</v>
      </c>
      <c r="Q325" s="1">
        <v>1.87</v>
      </c>
      <c r="R325" s="1">
        <v>3.17</v>
      </c>
      <c r="S325" s="1">
        <v>1.54</v>
      </c>
      <c r="T325" s="1">
        <v>2.71</v>
      </c>
      <c r="U325" s="1">
        <v>2.15</v>
      </c>
      <c r="V325" s="1">
        <v>2.14</v>
      </c>
      <c r="W325" s="1">
        <v>1.87</v>
      </c>
      <c r="Y325" s="1">
        <v>195704</v>
      </c>
      <c r="Z325" s="1">
        <v>4.07</v>
      </c>
      <c r="AA325" s="1">
        <v>0.68</v>
      </c>
      <c r="AB325" s="1">
        <v>2.13</v>
      </c>
      <c r="AC325" s="1">
        <v>2.08</v>
      </c>
      <c r="AD325" s="1">
        <v>1.97</v>
      </c>
      <c r="AE325" s="1">
        <v>2.66</v>
      </c>
      <c r="AF325" s="1">
        <v>3.37</v>
      </c>
      <c r="AG325" s="1">
        <v>2.94</v>
      </c>
      <c r="AH325" s="1">
        <v>4.26</v>
      </c>
      <c r="AI325" s="1">
        <v>2.33</v>
      </c>
      <c r="AK325">
        <v>197710</v>
      </c>
      <c r="AL325">
        <v>-3.82</v>
      </c>
      <c r="AM325">
        <v>-3.36</v>
      </c>
      <c r="AN325">
        <v>-2.04</v>
      </c>
      <c r="AO325">
        <v>-1.84</v>
      </c>
      <c r="AP325">
        <v>-3.54</v>
      </c>
      <c r="AQ325">
        <v>-2.78</v>
      </c>
      <c r="AR325">
        <v>-2.4</v>
      </c>
      <c r="AS325">
        <v>-1.75</v>
      </c>
      <c r="AT325">
        <v>-1.62</v>
      </c>
      <c r="AU325">
        <v>-3.28</v>
      </c>
      <c r="AV325">
        <v>-3.86</v>
      </c>
      <c r="AW325">
        <v>-2.97</v>
      </c>
      <c r="AX325">
        <v>-2.56</v>
      </c>
      <c r="AY325">
        <v>-2.2400000000000002</v>
      </c>
      <c r="AZ325">
        <v>-2.56</v>
      </c>
      <c r="BA325">
        <v>-0.87</v>
      </c>
      <c r="BB325">
        <v>-2.65</v>
      </c>
      <c r="BC325">
        <v>-2.19</v>
      </c>
      <c r="BD325">
        <v>-1.29</v>
      </c>
      <c r="BF325" s="1">
        <v>197710</v>
      </c>
      <c r="BG325" s="1">
        <v>-3.89</v>
      </c>
      <c r="BH325" s="1">
        <v>-3.4</v>
      </c>
      <c r="BI325" s="1">
        <v>-2.27</v>
      </c>
      <c r="BJ325" s="1">
        <v>-1.57</v>
      </c>
      <c r="BK325" s="1">
        <v>-3.6</v>
      </c>
      <c r="BL325" s="1">
        <v>-2.98</v>
      </c>
      <c r="BM325" s="1">
        <v>-2.12</v>
      </c>
      <c r="BN325" s="1">
        <v>-1.58</v>
      </c>
      <c r="BO325" s="1">
        <v>-1.65</v>
      </c>
      <c r="BP325" s="1">
        <v>-3.62</v>
      </c>
      <c r="BQ325" s="1">
        <v>-3.57</v>
      </c>
      <c r="BR325" s="1">
        <v>-2.92</v>
      </c>
      <c r="BS325" s="1">
        <v>-3.05</v>
      </c>
      <c r="BT325" s="1">
        <v>-2.25</v>
      </c>
      <c r="BU325" s="1">
        <v>-2</v>
      </c>
      <c r="BV325" s="1">
        <v>-1.86</v>
      </c>
      <c r="BW325" s="1">
        <v>-1.3</v>
      </c>
      <c r="BX325" s="1">
        <v>-1.45</v>
      </c>
      <c r="BY325" s="1">
        <v>-1.76</v>
      </c>
      <c r="CA325" s="1">
        <v>195210</v>
      </c>
      <c r="CB325" s="1">
        <v>-2.87</v>
      </c>
      <c r="CC325" s="1">
        <v>-0.88</v>
      </c>
      <c r="CD325" s="1">
        <v>-1.23</v>
      </c>
      <c r="CE325" s="1">
        <v>-1.26</v>
      </c>
      <c r="CF325" s="1">
        <v>-1</v>
      </c>
      <c r="CG325" s="1">
        <v>-0.8</v>
      </c>
      <c r="CH325" s="1">
        <v>-1.44</v>
      </c>
      <c r="CI325" s="1">
        <v>-1.38</v>
      </c>
      <c r="CJ325" s="1">
        <v>-1.03</v>
      </c>
      <c r="CK325" s="1">
        <v>-1.25</v>
      </c>
      <c r="CL325" s="1">
        <v>-0.74</v>
      </c>
      <c r="CM325" s="1">
        <v>-0.64</v>
      </c>
      <c r="CN325" s="1">
        <v>-0.97</v>
      </c>
      <c r="CO325" s="1">
        <v>-1.28</v>
      </c>
      <c r="CP325" s="1">
        <v>-1.61</v>
      </c>
      <c r="CQ325" s="1">
        <v>-1.05</v>
      </c>
      <c r="CR325" s="1">
        <v>-1.71</v>
      </c>
      <c r="CS325" s="1">
        <v>-1.28</v>
      </c>
      <c r="CT325" s="1">
        <v>-0.78</v>
      </c>
      <c r="CV325" s="1">
        <v>195310</v>
      </c>
      <c r="CW325" s="1">
        <v>3.28</v>
      </c>
      <c r="CX325" s="1">
        <v>4.42</v>
      </c>
      <c r="CY325" s="1">
        <v>3.95</v>
      </c>
      <c r="CZ325" s="1">
        <v>2.92</v>
      </c>
      <c r="DA325" s="1">
        <v>4.7</v>
      </c>
      <c r="DB325" s="1">
        <v>3.91</v>
      </c>
      <c r="DC325" s="1">
        <v>3.92</v>
      </c>
      <c r="DD325" s="1">
        <v>3.94</v>
      </c>
      <c r="DE325" s="1">
        <v>2.4500000000000002</v>
      </c>
      <c r="DF325" s="1">
        <v>5.0599999999999996</v>
      </c>
      <c r="DG325" s="1">
        <v>4.33</v>
      </c>
      <c r="DH325" s="1">
        <v>3.88</v>
      </c>
      <c r="DI325" s="1">
        <v>3.93</v>
      </c>
      <c r="DJ325" s="1">
        <v>4.13</v>
      </c>
      <c r="DK325" s="1">
        <v>3.72</v>
      </c>
      <c r="DL325" s="1">
        <v>4.01</v>
      </c>
      <c r="DM325" s="1">
        <v>3.86</v>
      </c>
      <c r="DN325" s="1">
        <v>3</v>
      </c>
      <c r="DO325" s="1">
        <v>1.91</v>
      </c>
      <c r="DQ325" s="1">
        <v>195210</v>
      </c>
      <c r="DR325" s="1">
        <v>-99.99</v>
      </c>
      <c r="DS325" s="1">
        <v>-1.1299999999999999</v>
      </c>
      <c r="DT325" s="1">
        <v>-1.31</v>
      </c>
      <c r="DU325" s="1">
        <v>-0.93</v>
      </c>
      <c r="DV325" s="1">
        <v>-1.06</v>
      </c>
      <c r="DW325" s="1">
        <v>-1.64</v>
      </c>
      <c r="DX325" s="1">
        <v>-1.1000000000000001</v>
      </c>
      <c r="DY325" s="1">
        <v>-0.91</v>
      </c>
      <c r="DZ325" s="1">
        <v>-1</v>
      </c>
      <c r="EA325" s="1">
        <v>-0.6</v>
      </c>
      <c r="EB325" s="1">
        <v>-1.52</v>
      </c>
      <c r="EC325" s="1">
        <v>-1.27</v>
      </c>
      <c r="ED325" s="1">
        <v>-2.0099999999999998</v>
      </c>
      <c r="EE325" s="1">
        <v>-1.54</v>
      </c>
      <c r="EF325" s="1">
        <v>-0.66</v>
      </c>
      <c r="EG325" s="1">
        <v>-1.04</v>
      </c>
      <c r="EH325" s="1">
        <v>-0.78</v>
      </c>
      <c r="EI325" s="1">
        <v>-1.44</v>
      </c>
      <c r="EJ325" s="1">
        <v>-0.56999999999999995</v>
      </c>
      <c r="EL325">
        <v>195210</v>
      </c>
      <c r="EM325">
        <v>-0.66</v>
      </c>
      <c r="EN325">
        <v>-1.02</v>
      </c>
      <c r="EO325">
        <v>-0.54</v>
      </c>
      <c r="EP325">
        <v>0.14000000000000001</v>
      </c>
      <c r="ER325" s="1">
        <v>195304</v>
      </c>
      <c r="ES325" s="1">
        <v>1.85</v>
      </c>
      <c r="EU325" s="1">
        <v>195205</v>
      </c>
      <c r="EV325" s="1">
        <v>1.55</v>
      </c>
      <c r="EX325" s="1">
        <v>195704</v>
      </c>
      <c r="EY325" s="1">
        <v>-1.9</v>
      </c>
      <c r="FA325" s="1">
        <v>195304</v>
      </c>
      <c r="FB325" s="1">
        <f>IF(ISERROR(VLOOKUP($FA325,MOM,LOOKUPS!C$12,0)*$FB$6+VLOOKUP($FA325,STREV,LOOKUPS!C$10,0)*$FC$6+VLOOKUP($FA325,LTREV,LOOKUPS!C$9,0)*$FD$6+VLOOKUP($FA325,CFP,LOOKUPS!C$6,0)*$FE$6+VLOOKUP($FA325,EP,LOOKUPS!C$8,0)*$FF$6+VLOOKUP($FA325,BM,LOOKUPS!C$5,0)*$FG$6+VLOOKUP($FA325,DIV,LOOKUPS!C$7,0)*$FH$6++VLOOKUP($FA325,SIZE,LOOKUPS!C$11,0)*$FI$6),"",VLOOKUP($FA325,MOM,LOOKUPS!C$12,0)*$FB$6+VLOOKUP($FA325,STREV,LOOKUPS!C$10,0)*$FC$6+VLOOKUP($FA325,LTREV,LOOKUPS!C$9,0)*$FD$6+VLOOKUP($FA325,CFP,LOOKUPS!C$6,0)*$FE$6+VLOOKUP($FA325,EP,LOOKUPS!C$8,0)*$FF$6+VLOOKUP($FA325,BM,LOOKUPS!C$5,0)*$FG$6+VLOOKUP($FA325,DIV,LOOKUPS!C$7,0)*$FH$6++VLOOKUP($FA325,SIZE,LOOKUPS!C$11,0)*$FI$6)</f>
        <v>-3.1839000000000004</v>
      </c>
      <c r="FC325" s="1">
        <f>IF(ISERROR(VLOOKUP($FA325,MOM,LOOKUPS!D$12,0)*$FB$6+VLOOKUP($FA325,STREV,LOOKUPS!D$10,0)*$FC$6+VLOOKUP($FA325,LTREV,LOOKUPS!D$9,0)*$FD$6+VLOOKUP($FA325,CFP,LOOKUPS!D$6,0)*$FE$6+VLOOKUP($FA325,EP,LOOKUPS!D$8,0)*$FF$6+VLOOKUP($FA325,BM,LOOKUPS!D$5,0)*$FG$6+VLOOKUP($FA325,DIV,LOOKUPS!D$7,0)*$FH$6++VLOOKUP($FA325,SIZE,LOOKUPS!D$11,0)*$FI$6),"",VLOOKUP($FA325,MOM,LOOKUPS!D$12,0)*$FB$6+VLOOKUP($FA325,STREV,LOOKUPS!D$10,0)*$FC$6+VLOOKUP($FA325,LTREV,LOOKUPS!D$9,0)*$FD$6+VLOOKUP($FA325,CFP,LOOKUPS!D$6,0)*$FE$6+VLOOKUP($FA325,EP,LOOKUPS!D$8,0)*$FF$6+VLOOKUP($FA325,BM,LOOKUPS!D$5,0)*$FG$6+VLOOKUP($FA325,DIV,LOOKUPS!D$7,0)*$FH$6++VLOOKUP($FA325,SIZE,LOOKUPS!D$11,0)*$FI$6)</f>
        <v>-2.7137000000000002</v>
      </c>
      <c r="FD325" s="1">
        <f>IF(ISERROR(VLOOKUP($FA325,MOM,LOOKUPS!E$12,0)*$FB$6+VLOOKUP($FA325,STREV,LOOKUPS!E$10,0)*$FC$6+VLOOKUP($FA325,LTREV,LOOKUPS!E$9,0)*$FD$6+VLOOKUP($FA325,CFP,LOOKUPS!E$6,0)*$FE$6+VLOOKUP($FA325,EP,LOOKUPS!E$8,0)*$FF$6+VLOOKUP($FA325,BM,LOOKUPS!E$5,0)*$FG$6+VLOOKUP($FA325,DIV,LOOKUPS!E$7,0)*$FH$6++VLOOKUP($FA325,SIZE,LOOKUPS!E$11,0)*$FI$6),"",VLOOKUP($FA325,MOM,LOOKUPS!E$12,0)*$FB$6+VLOOKUP($FA325,STREV,LOOKUPS!E$10,0)*$FC$6+VLOOKUP($FA325,LTREV,LOOKUPS!E$9,0)*$FD$6+VLOOKUP($FA325,CFP,LOOKUPS!E$6,0)*$FE$6+VLOOKUP($FA325,EP,LOOKUPS!E$8,0)*$FF$6+VLOOKUP($FA325,BM,LOOKUPS!E$5,0)*$FG$6+VLOOKUP($FA325,DIV,LOOKUPS!E$7,0)*$FH$6++VLOOKUP($FA325,SIZE,LOOKUPS!E$11,0)*$FI$6)</f>
        <v>-2.6806999999999999</v>
      </c>
      <c r="FE325" s="1">
        <f>IF(ISERROR(VLOOKUP($FA325,MOM,LOOKUPS!F$12,0)*$FB$6+VLOOKUP($FA325,STREV,LOOKUPS!F$10,0)*$FC$6+VLOOKUP($FA325,LTREV,LOOKUPS!F$9,0)*$FD$6+VLOOKUP($FA325,CFP,LOOKUPS!F$6,0)*$FE$6+VLOOKUP($FA325,EP,LOOKUPS!F$8,0)*$FF$6+VLOOKUP($FA325,BM,LOOKUPS!F$5,0)*$FG$6+VLOOKUP($FA325,DIV,LOOKUPS!F$7,0)*$FH$6++VLOOKUP($FA325,SIZE,LOOKUPS!F$11,0)*$FI$6),"",VLOOKUP($FA325,MOM,LOOKUPS!F$12,0)*$FB$6+VLOOKUP($FA325,STREV,LOOKUPS!F$10,0)*$FC$6+VLOOKUP($FA325,LTREV,LOOKUPS!F$9,0)*$FD$6+VLOOKUP($FA325,CFP,LOOKUPS!F$6,0)*$FE$6+VLOOKUP($FA325,EP,LOOKUPS!F$8,0)*$FF$6+VLOOKUP($FA325,BM,LOOKUPS!F$5,0)*$FG$6+VLOOKUP($FA325,DIV,LOOKUPS!F$7,0)*$FH$6++VLOOKUP($FA325,SIZE,LOOKUPS!F$11,0)*$FI$6)</f>
        <v>-2.508</v>
      </c>
      <c r="FF325" s="1">
        <f>IF(ISERROR(VLOOKUP($FA325,MOM,LOOKUPS!G$12,0)*$FB$6+VLOOKUP($FA325,STREV,LOOKUPS!G$10,0)*$FC$6+VLOOKUP($FA325,LTREV,LOOKUPS!G$9,0)*$FD$6+VLOOKUP($FA325,CFP,LOOKUPS!G$6,0)*$FE$6+VLOOKUP($FA325,EP,LOOKUPS!G$8,0)*$FF$6+VLOOKUP($FA325,BM,LOOKUPS!G$5,0)*$FG$6+VLOOKUP($FA325,DIV,LOOKUPS!G$7,0)*$FH$6++VLOOKUP($FA325,SIZE,LOOKUPS!G$11,0)*$FI$6),"",VLOOKUP($FA325,MOM,LOOKUPS!G$12,0)*$FB$6+VLOOKUP($FA325,STREV,LOOKUPS!G$10,0)*$FC$6+VLOOKUP($FA325,LTREV,LOOKUPS!G$9,0)*$FD$6+VLOOKUP($FA325,CFP,LOOKUPS!G$6,0)*$FE$6+VLOOKUP($FA325,EP,LOOKUPS!G$8,0)*$FF$6+VLOOKUP($FA325,BM,LOOKUPS!G$5,0)*$FG$6+VLOOKUP($FA325,DIV,LOOKUPS!G$7,0)*$FH$6++VLOOKUP($FA325,SIZE,LOOKUPS!G$11,0)*$FI$6)</f>
        <v>-2.1535000000000002</v>
      </c>
      <c r="FG325" s="1">
        <f>IF(ISERROR(VLOOKUP($FA325,MOM,LOOKUPS!H$12,0)*$FB$6+VLOOKUP($FA325,STREV,LOOKUPS!H$10,0)*$FC$6+VLOOKUP($FA325,LTREV,LOOKUPS!H$9,0)*$FD$6+VLOOKUP($FA325,CFP,LOOKUPS!H$6,0)*$FE$6+VLOOKUP($FA325,EP,LOOKUPS!H$8,0)*$FF$6+VLOOKUP($FA325,BM,LOOKUPS!H$5,0)*$FG$6+VLOOKUP($FA325,DIV,LOOKUPS!H$7,0)*$FH$6++VLOOKUP($FA325,SIZE,LOOKUPS!H$11,0)*$FI$6),"",VLOOKUP($FA325,MOM,LOOKUPS!H$12,0)*$FB$6+VLOOKUP($FA325,STREV,LOOKUPS!H$10,0)*$FC$6+VLOOKUP($FA325,LTREV,LOOKUPS!H$9,0)*$FD$6+VLOOKUP($FA325,CFP,LOOKUPS!H$6,0)*$FE$6+VLOOKUP($FA325,EP,LOOKUPS!H$8,0)*$FF$6+VLOOKUP($FA325,BM,LOOKUPS!H$5,0)*$FG$6+VLOOKUP($FA325,DIV,LOOKUPS!H$7,0)*$FH$6++VLOOKUP($FA325,SIZE,LOOKUPS!H$11,0)*$FI$6)</f>
        <v>-2.0364000000000004</v>
      </c>
      <c r="FH325" s="1">
        <f>IF(ISERROR(VLOOKUP($FA325,MOM,LOOKUPS!I$12,0)*$FB$6+VLOOKUP($FA325,STREV,LOOKUPS!I$10,0)*$FC$6+VLOOKUP($FA325,LTREV,LOOKUPS!I$9,0)*$FD$6+VLOOKUP($FA325,CFP,LOOKUPS!I$6,0)*$FE$6+VLOOKUP($FA325,EP,LOOKUPS!I$8,0)*$FF$6+VLOOKUP($FA325,BM,LOOKUPS!I$5,0)*$FG$6+VLOOKUP($FA325,DIV,LOOKUPS!I$7,0)*$FH$6++VLOOKUP($FA325,SIZE,LOOKUPS!I$11,0)*$FI$6),"",VLOOKUP($FA325,MOM,LOOKUPS!I$12,0)*$FB$6+VLOOKUP($FA325,STREV,LOOKUPS!I$10,0)*$FC$6+VLOOKUP($FA325,LTREV,LOOKUPS!I$9,0)*$FD$6+VLOOKUP($FA325,CFP,LOOKUPS!I$6,0)*$FE$6+VLOOKUP($FA325,EP,LOOKUPS!I$8,0)*$FF$6+VLOOKUP($FA325,BM,LOOKUPS!I$5,0)*$FG$6+VLOOKUP($FA325,DIV,LOOKUPS!I$7,0)*$FH$6++VLOOKUP($FA325,SIZE,LOOKUPS!I$11,0)*$FI$6)</f>
        <v>-2.0522999999999998</v>
      </c>
      <c r="FI325" s="1">
        <f>IF(ISERROR(VLOOKUP($FA325,MOM,LOOKUPS!J$12,0)*$FB$6+VLOOKUP($FA325,STREV,LOOKUPS!J$10,0)*$FC$6+VLOOKUP($FA325,LTREV,LOOKUPS!J$9,0)*$FD$6+VLOOKUP($FA325,CFP,LOOKUPS!J$6,0)*$FE$6+VLOOKUP($FA325,EP,LOOKUPS!J$8,0)*$FF$6+VLOOKUP($FA325,BM,LOOKUPS!J$5,0)*$FG$6+VLOOKUP($FA325,DIV,LOOKUPS!J$7,0)*$FH$6++VLOOKUP($FA325,SIZE,LOOKUPS!J$11,0)*$FI$6),"",VLOOKUP($FA325,MOM,LOOKUPS!J$12,0)*$FB$6+VLOOKUP($FA325,STREV,LOOKUPS!J$10,0)*$FC$6+VLOOKUP($FA325,LTREV,LOOKUPS!J$9,0)*$FD$6+VLOOKUP($FA325,CFP,LOOKUPS!J$6,0)*$FE$6+VLOOKUP($FA325,EP,LOOKUPS!J$8,0)*$FF$6+VLOOKUP($FA325,BM,LOOKUPS!J$5,0)*$FG$6+VLOOKUP($FA325,DIV,LOOKUPS!J$7,0)*$FH$6++VLOOKUP($FA325,SIZE,LOOKUPS!J$11,0)*$FI$6)</f>
        <v>-1.5210000000000004</v>
      </c>
      <c r="FJ325" s="1">
        <f>IF(ISERROR(VLOOKUP($FA325,MOM,LOOKUPS!K$12,0)*$FB$6+VLOOKUP($FA325,STREV,LOOKUPS!K$10,0)*$FC$6+VLOOKUP($FA325,LTREV,LOOKUPS!K$9,0)*$FD$6+VLOOKUP($FA325,CFP,LOOKUPS!K$6,0)*$FE$6+VLOOKUP($FA325,EP,LOOKUPS!K$8,0)*$FF$6+VLOOKUP($FA325,BM,LOOKUPS!K$5,0)*$FG$6+VLOOKUP($FA325,DIV,LOOKUPS!K$7,0)*$FH$6++VLOOKUP($FA325,SIZE,LOOKUPS!K$11,0)*$FI$6),"",VLOOKUP($FA325,MOM,LOOKUPS!K$12,0)*$FB$6+VLOOKUP($FA325,STREV,LOOKUPS!K$10,0)*$FC$6+VLOOKUP($FA325,LTREV,LOOKUPS!K$9,0)*$FD$6+VLOOKUP($FA325,CFP,LOOKUPS!K$6,0)*$FE$6+VLOOKUP($FA325,EP,LOOKUPS!K$8,0)*$FF$6+VLOOKUP($FA325,BM,LOOKUPS!K$5,0)*$FG$6+VLOOKUP($FA325,DIV,LOOKUPS!K$7,0)*$FH$6++VLOOKUP($FA325,SIZE,LOOKUPS!K$11,0)*$FI$6)</f>
        <v>-1.8882000000000001</v>
      </c>
      <c r="FK325" s="1">
        <f>IF(ISERROR(VLOOKUP($FA325,MOM,LOOKUPS!L$12,0)*$FB$6+VLOOKUP($FA325,STREV,LOOKUPS!L$10,0)*$FC$6+VLOOKUP($FA325,LTREV,LOOKUPS!L$9,0)*$FD$6+VLOOKUP($FA325,CFP,LOOKUPS!L$6,0)*$FE$6+VLOOKUP($FA325,EP,LOOKUPS!L$8,0)*$FF$6+VLOOKUP($FA325,BM,LOOKUPS!L$5,0)*$FG$6+VLOOKUP($FA325,DIV,LOOKUPS!L$7,0)*$FH$6++VLOOKUP($FA325,SIZE,LOOKUPS!L$11,0)*$FI$6),"",VLOOKUP($FA325,MOM,LOOKUPS!L$12,0)*$FB$6+VLOOKUP($FA325,STREV,LOOKUPS!L$10,0)*$FC$6+VLOOKUP($FA325,LTREV,LOOKUPS!L$9,0)*$FD$6+VLOOKUP($FA325,CFP,LOOKUPS!L$6,0)*$FE$6+VLOOKUP($FA325,EP,LOOKUPS!L$8,0)*$FF$6+VLOOKUP($FA325,BM,LOOKUPS!L$5,0)*$FG$6+VLOOKUP($FA325,DIV,LOOKUPS!L$7,0)*$FH$6++VLOOKUP($FA325,SIZE,LOOKUPS!L$11,0)*$FI$6)</f>
        <v>-2.3989000000000003</v>
      </c>
    </row>
    <row r="326" spans="1:167" x14ac:dyDescent="0.3">
      <c r="A326" s="1">
        <v>195305</v>
      </c>
      <c r="B326" s="1">
        <v>-0.38</v>
      </c>
      <c r="C326" s="1">
        <v>-0.28000000000000003</v>
      </c>
      <c r="D326" s="1">
        <v>0.14000000000000001</v>
      </c>
      <c r="E326" s="1">
        <v>0.95</v>
      </c>
      <c r="F326" s="1">
        <v>0.64</v>
      </c>
      <c r="G326" s="1">
        <v>0.47</v>
      </c>
      <c r="H326" s="1">
        <v>0.61</v>
      </c>
      <c r="I326" s="1">
        <v>1.37</v>
      </c>
      <c r="J326" s="1">
        <v>1.1299999999999999</v>
      </c>
      <c r="K326" s="1">
        <v>1.56</v>
      </c>
      <c r="M326" s="1">
        <v>195206</v>
      </c>
      <c r="N326" s="1">
        <v>3.59</v>
      </c>
      <c r="O326" s="1">
        <v>3.25</v>
      </c>
      <c r="P326" s="1">
        <v>3.88</v>
      </c>
      <c r="Q326" s="1">
        <v>2.15</v>
      </c>
      <c r="R326" s="1">
        <v>3.48</v>
      </c>
      <c r="S326" s="1">
        <v>3.01</v>
      </c>
      <c r="T326" s="1">
        <v>2.91</v>
      </c>
      <c r="U326" s="1">
        <v>3.03</v>
      </c>
      <c r="V326" s="1">
        <v>2.89</v>
      </c>
      <c r="W326" s="1">
        <v>2.64</v>
      </c>
      <c r="Y326" s="1">
        <v>195705</v>
      </c>
      <c r="Z326" s="1">
        <v>2.09</v>
      </c>
      <c r="AA326" s="1">
        <v>1</v>
      </c>
      <c r="AB326" s="1">
        <v>1.0900000000000001</v>
      </c>
      <c r="AC326" s="1">
        <v>1.02</v>
      </c>
      <c r="AD326" s="1">
        <v>2.06</v>
      </c>
      <c r="AE326" s="1">
        <v>3.06</v>
      </c>
      <c r="AF326" s="1">
        <v>1.81</v>
      </c>
      <c r="AG326" s="1">
        <v>2.4300000000000002</v>
      </c>
      <c r="AH326" s="1">
        <v>3.59</v>
      </c>
      <c r="AI326" s="1">
        <v>2.97</v>
      </c>
      <c r="AK326">
        <v>197711</v>
      </c>
      <c r="AL326">
        <v>7.44</v>
      </c>
      <c r="AM326">
        <v>7.21</v>
      </c>
      <c r="AN326">
        <v>7.57</v>
      </c>
      <c r="AO326">
        <v>7.19</v>
      </c>
      <c r="AP326">
        <v>7.73</v>
      </c>
      <c r="AQ326">
        <v>6.48</v>
      </c>
      <c r="AR326">
        <v>7.91</v>
      </c>
      <c r="AS326">
        <v>7.47</v>
      </c>
      <c r="AT326">
        <v>7.13</v>
      </c>
      <c r="AU326">
        <v>8.5</v>
      </c>
      <c r="AV326">
        <v>6.82</v>
      </c>
      <c r="AW326">
        <v>6.09</v>
      </c>
      <c r="AX326">
        <v>6.93</v>
      </c>
      <c r="AY326">
        <v>8.14</v>
      </c>
      <c r="AZ326">
        <v>7.67</v>
      </c>
      <c r="BA326">
        <v>7.53</v>
      </c>
      <c r="BB326">
        <v>7.41</v>
      </c>
      <c r="BC326">
        <v>7.07</v>
      </c>
      <c r="BD326">
        <v>7.16</v>
      </c>
      <c r="BF326" s="1">
        <v>197711</v>
      </c>
      <c r="BG326" s="1">
        <v>7.27</v>
      </c>
      <c r="BH326" s="1">
        <v>7.42</v>
      </c>
      <c r="BI326" s="1">
        <v>7.36</v>
      </c>
      <c r="BJ326" s="1">
        <v>7.28</v>
      </c>
      <c r="BK326" s="1">
        <v>8.11</v>
      </c>
      <c r="BL326" s="1">
        <v>6.45</v>
      </c>
      <c r="BM326" s="1">
        <v>7.68</v>
      </c>
      <c r="BN326" s="1">
        <v>7.01</v>
      </c>
      <c r="BO326" s="1">
        <v>7.34</v>
      </c>
      <c r="BP326" s="1">
        <v>8.76</v>
      </c>
      <c r="BQ326" s="1">
        <v>7.22</v>
      </c>
      <c r="BR326" s="1">
        <v>5.81</v>
      </c>
      <c r="BS326" s="1">
        <v>7.19</v>
      </c>
      <c r="BT326" s="1">
        <v>7.02</v>
      </c>
      <c r="BU326" s="1">
        <v>8.34</v>
      </c>
      <c r="BV326" s="1">
        <v>6.97</v>
      </c>
      <c r="BW326" s="1">
        <v>7.04</v>
      </c>
      <c r="BX326" s="1">
        <v>7.17</v>
      </c>
      <c r="BY326" s="1">
        <v>7.44</v>
      </c>
      <c r="CA326" s="1">
        <v>195211</v>
      </c>
      <c r="CB326" s="1">
        <v>-25.19</v>
      </c>
      <c r="CC326" s="1">
        <v>5.13</v>
      </c>
      <c r="CD326" s="1">
        <v>5.76</v>
      </c>
      <c r="CE326" s="1">
        <v>5.98</v>
      </c>
      <c r="CF326" s="1">
        <v>5.34</v>
      </c>
      <c r="CG326" s="1">
        <v>5.93</v>
      </c>
      <c r="CH326" s="1">
        <v>5.19</v>
      </c>
      <c r="CI326" s="1">
        <v>5.79</v>
      </c>
      <c r="CJ326" s="1">
        <v>5.92</v>
      </c>
      <c r="CK326" s="1">
        <v>5.48</v>
      </c>
      <c r="CL326" s="1">
        <v>5.19</v>
      </c>
      <c r="CM326" s="1">
        <v>4.71</v>
      </c>
      <c r="CN326" s="1">
        <v>7.15</v>
      </c>
      <c r="CO326" s="1">
        <v>5.48</v>
      </c>
      <c r="CP326" s="1">
        <v>4.91</v>
      </c>
      <c r="CQ326" s="1">
        <v>5.5</v>
      </c>
      <c r="CR326" s="1">
        <v>6.08</v>
      </c>
      <c r="CS326" s="1">
        <v>5.39</v>
      </c>
      <c r="CT326" s="1">
        <v>6.45</v>
      </c>
      <c r="CV326" s="1">
        <v>195311</v>
      </c>
      <c r="CW326" s="1">
        <v>0.26</v>
      </c>
      <c r="CX326" s="1">
        <v>2.96</v>
      </c>
      <c r="CY326" s="1">
        <v>2.41</v>
      </c>
      <c r="CZ326" s="1">
        <v>1.73</v>
      </c>
      <c r="DA326" s="1">
        <v>2.92</v>
      </c>
      <c r="DB326" s="1">
        <v>2.96</v>
      </c>
      <c r="DC326" s="1">
        <v>2.25</v>
      </c>
      <c r="DD326" s="1">
        <v>2.0299999999999998</v>
      </c>
      <c r="DE326" s="1">
        <v>1.7</v>
      </c>
      <c r="DF326" s="1">
        <v>3.59</v>
      </c>
      <c r="DG326" s="1">
        <v>2.25</v>
      </c>
      <c r="DH326" s="1">
        <v>3.04</v>
      </c>
      <c r="DI326" s="1">
        <v>2.87</v>
      </c>
      <c r="DJ326" s="1">
        <v>2.66</v>
      </c>
      <c r="DK326" s="1">
        <v>1.85</v>
      </c>
      <c r="DL326" s="1">
        <v>2.2799999999999998</v>
      </c>
      <c r="DM326" s="1">
        <v>1.77</v>
      </c>
      <c r="DN326" s="1">
        <v>1.91</v>
      </c>
      <c r="DO326" s="1">
        <v>1.5</v>
      </c>
      <c r="DQ326" s="1">
        <v>195211</v>
      </c>
      <c r="DR326" s="1">
        <v>-99.99</v>
      </c>
      <c r="DS326" s="1">
        <v>4.72</v>
      </c>
      <c r="DT326" s="1">
        <v>5.67</v>
      </c>
      <c r="DU326" s="1">
        <v>6.31</v>
      </c>
      <c r="DV326" s="1">
        <v>4.13</v>
      </c>
      <c r="DW326" s="1">
        <v>5.6</v>
      </c>
      <c r="DX326" s="1">
        <v>6.13</v>
      </c>
      <c r="DY326" s="1">
        <v>5.54</v>
      </c>
      <c r="DZ326" s="1">
        <v>6.5</v>
      </c>
      <c r="EA326" s="1">
        <v>3.39</v>
      </c>
      <c r="EB326" s="1">
        <v>4.87</v>
      </c>
      <c r="EC326" s="1">
        <v>5.91</v>
      </c>
      <c r="ED326" s="1">
        <v>5.28</v>
      </c>
      <c r="EE326" s="1">
        <v>6.53</v>
      </c>
      <c r="EF326" s="1">
        <v>5.72</v>
      </c>
      <c r="EG326" s="1">
        <v>5.12</v>
      </c>
      <c r="EH326" s="1">
        <v>5.95</v>
      </c>
      <c r="EI326" s="1">
        <v>7.12</v>
      </c>
      <c r="EJ326" s="1">
        <v>5.87</v>
      </c>
      <c r="EL326">
        <v>195211</v>
      </c>
      <c r="EM326">
        <v>5.94</v>
      </c>
      <c r="EN326">
        <v>-0.72</v>
      </c>
      <c r="EO326">
        <v>0.99</v>
      </c>
      <c r="EP326">
        <v>0.1</v>
      </c>
      <c r="ER326" s="1">
        <v>195305</v>
      </c>
      <c r="ES326" s="1">
        <v>0.94</v>
      </c>
      <c r="EU326" s="1">
        <v>195206</v>
      </c>
      <c r="EV326" s="1">
        <v>0.72</v>
      </c>
      <c r="EX326" s="1">
        <v>195705</v>
      </c>
      <c r="EY326" s="1">
        <v>-2.06</v>
      </c>
      <c r="FA326" s="1">
        <v>195305</v>
      </c>
      <c r="FB326" s="1">
        <f>IF(ISERROR(VLOOKUP($FA326,MOM,LOOKUPS!C$12,0)*$FB$6+VLOOKUP($FA326,STREV,LOOKUPS!C$10,0)*$FC$6+VLOOKUP($FA326,LTREV,LOOKUPS!C$9,0)*$FD$6+VLOOKUP($FA326,CFP,LOOKUPS!C$6,0)*$FE$6+VLOOKUP($FA326,EP,LOOKUPS!C$8,0)*$FF$6+VLOOKUP($FA326,BM,LOOKUPS!C$5,0)*$FG$6+VLOOKUP($FA326,DIV,LOOKUPS!C$7,0)*$FH$6++VLOOKUP($FA326,SIZE,LOOKUPS!C$11,0)*$FI$6),"",VLOOKUP($FA326,MOM,LOOKUPS!C$12,0)*$FB$6+VLOOKUP($FA326,STREV,LOOKUPS!C$10,0)*$FC$6+VLOOKUP($FA326,LTREV,LOOKUPS!C$9,0)*$FD$6+VLOOKUP($FA326,CFP,LOOKUPS!C$6,0)*$FE$6+VLOOKUP($FA326,EP,LOOKUPS!C$8,0)*$FF$6+VLOOKUP($FA326,BM,LOOKUPS!C$5,0)*$FG$6+VLOOKUP($FA326,DIV,LOOKUPS!C$7,0)*$FH$6++VLOOKUP($FA326,SIZE,LOOKUPS!C$11,0)*$FI$6)</f>
        <v>0.26190000000000002</v>
      </c>
      <c r="FC326" s="1">
        <f>IF(ISERROR(VLOOKUP($FA326,MOM,LOOKUPS!D$12,0)*$FB$6+VLOOKUP($FA326,STREV,LOOKUPS!D$10,0)*$FC$6+VLOOKUP($FA326,LTREV,LOOKUPS!D$9,0)*$FD$6+VLOOKUP($FA326,CFP,LOOKUPS!D$6,0)*$FE$6+VLOOKUP($FA326,EP,LOOKUPS!D$8,0)*$FF$6+VLOOKUP($FA326,BM,LOOKUPS!D$5,0)*$FG$6+VLOOKUP($FA326,DIV,LOOKUPS!D$7,0)*$FH$6++VLOOKUP($FA326,SIZE,LOOKUPS!D$11,0)*$FI$6),"",VLOOKUP($FA326,MOM,LOOKUPS!D$12,0)*$FB$6+VLOOKUP($FA326,STREV,LOOKUPS!D$10,0)*$FC$6+VLOOKUP($FA326,LTREV,LOOKUPS!D$9,0)*$FD$6+VLOOKUP($FA326,CFP,LOOKUPS!D$6,0)*$FE$6+VLOOKUP($FA326,EP,LOOKUPS!D$8,0)*$FF$6+VLOOKUP($FA326,BM,LOOKUPS!D$5,0)*$FG$6+VLOOKUP($FA326,DIV,LOOKUPS!D$7,0)*$FH$6++VLOOKUP($FA326,SIZE,LOOKUPS!D$11,0)*$FI$6)</f>
        <v>0.14800000000000002</v>
      </c>
      <c r="FD326" s="1">
        <f>IF(ISERROR(VLOOKUP($FA326,MOM,LOOKUPS!E$12,0)*$FB$6+VLOOKUP($FA326,STREV,LOOKUPS!E$10,0)*$FC$6+VLOOKUP($FA326,LTREV,LOOKUPS!E$9,0)*$FD$6+VLOOKUP($FA326,CFP,LOOKUPS!E$6,0)*$FE$6+VLOOKUP($FA326,EP,LOOKUPS!E$8,0)*$FF$6+VLOOKUP($FA326,BM,LOOKUPS!E$5,0)*$FG$6+VLOOKUP($FA326,DIV,LOOKUPS!E$7,0)*$FH$6++VLOOKUP($FA326,SIZE,LOOKUPS!E$11,0)*$FI$6),"",VLOOKUP($FA326,MOM,LOOKUPS!E$12,0)*$FB$6+VLOOKUP($FA326,STREV,LOOKUPS!E$10,0)*$FC$6+VLOOKUP($FA326,LTREV,LOOKUPS!E$9,0)*$FD$6+VLOOKUP($FA326,CFP,LOOKUPS!E$6,0)*$FE$6+VLOOKUP($FA326,EP,LOOKUPS!E$8,0)*$FF$6+VLOOKUP($FA326,BM,LOOKUPS!E$5,0)*$FG$6+VLOOKUP($FA326,DIV,LOOKUPS!E$7,0)*$FH$6++VLOOKUP($FA326,SIZE,LOOKUPS!E$11,0)*$FI$6)</f>
        <v>0.49140000000000006</v>
      </c>
      <c r="FE326" s="1">
        <f>IF(ISERROR(VLOOKUP($FA326,MOM,LOOKUPS!F$12,0)*$FB$6+VLOOKUP($FA326,STREV,LOOKUPS!F$10,0)*$FC$6+VLOOKUP($FA326,LTREV,LOOKUPS!F$9,0)*$FD$6+VLOOKUP($FA326,CFP,LOOKUPS!F$6,0)*$FE$6+VLOOKUP($FA326,EP,LOOKUPS!F$8,0)*$FF$6+VLOOKUP($FA326,BM,LOOKUPS!F$5,0)*$FG$6+VLOOKUP($FA326,DIV,LOOKUPS!F$7,0)*$FH$6++VLOOKUP($FA326,SIZE,LOOKUPS!F$11,0)*$FI$6),"",VLOOKUP($FA326,MOM,LOOKUPS!F$12,0)*$FB$6+VLOOKUP($FA326,STREV,LOOKUPS!F$10,0)*$FC$6+VLOOKUP($FA326,LTREV,LOOKUPS!F$9,0)*$FD$6+VLOOKUP($FA326,CFP,LOOKUPS!F$6,0)*$FE$6+VLOOKUP($FA326,EP,LOOKUPS!F$8,0)*$FF$6+VLOOKUP($FA326,BM,LOOKUPS!F$5,0)*$FG$6+VLOOKUP($FA326,DIV,LOOKUPS!F$7,0)*$FH$6++VLOOKUP($FA326,SIZE,LOOKUPS!F$11,0)*$FI$6)</f>
        <v>0.38780000000000003</v>
      </c>
      <c r="FF326" s="1">
        <f>IF(ISERROR(VLOOKUP($FA326,MOM,LOOKUPS!G$12,0)*$FB$6+VLOOKUP($FA326,STREV,LOOKUPS!G$10,0)*$FC$6+VLOOKUP($FA326,LTREV,LOOKUPS!G$9,0)*$FD$6+VLOOKUP($FA326,CFP,LOOKUPS!G$6,0)*$FE$6+VLOOKUP($FA326,EP,LOOKUPS!G$8,0)*$FF$6+VLOOKUP($FA326,BM,LOOKUPS!G$5,0)*$FG$6+VLOOKUP($FA326,DIV,LOOKUPS!G$7,0)*$FH$6++VLOOKUP($FA326,SIZE,LOOKUPS!G$11,0)*$FI$6),"",VLOOKUP($FA326,MOM,LOOKUPS!G$12,0)*$FB$6+VLOOKUP($FA326,STREV,LOOKUPS!G$10,0)*$FC$6+VLOOKUP($FA326,LTREV,LOOKUPS!G$9,0)*$FD$6+VLOOKUP($FA326,CFP,LOOKUPS!G$6,0)*$FE$6+VLOOKUP($FA326,EP,LOOKUPS!G$8,0)*$FF$6+VLOOKUP($FA326,BM,LOOKUPS!G$5,0)*$FG$6+VLOOKUP($FA326,DIV,LOOKUPS!G$7,0)*$FH$6++VLOOKUP($FA326,SIZE,LOOKUPS!G$11,0)*$FI$6)</f>
        <v>0.74520000000000008</v>
      </c>
      <c r="FG326" s="1">
        <f>IF(ISERROR(VLOOKUP($FA326,MOM,LOOKUPS!H$12,0)*$FB$6+VLOOKUP($FA326,STREV,LOOKUPS!H$10,0)*$FC$6+VLOOKUP($FA326,LTREV,LOOKUPS!H$9,0)*$FD$6+VLOOKUP($FA326,CFP,LOOKUPS!H$6,0)*$FE$6+VLOOKUP($FA326,EP,LOOKUPS!H$8,0)*$FF$6+VLOOKUP($FA326,BM,LOOKUPS!H$5,0)*$FG$6+VLOOKUP($FA326,DIV,LOOKUPS!H$7,0)*$FH$6++VLOOKUP($FA326,SIZE,LOOKUPS!H$11,0)*$FI$6),"",VLOOKUP($FA326,MOM,LOOKUPS!H$12,0)*$FB$6+VLOOKUP($FA326,STREV,LOOKUPS!H$10,0)*$FC$6+VLOOKUP($FA326,LTREV,LOOKUPS!H$9,0)*$FD$6+VLOOKUP($FA326,CFP,LOOKUPS!H$6,0)*$FE$6+VLOOKUP($FA326,EP,LOOKUPS!H$8,0)*$FF$6+VLOOKUP($FA326,BM,LOOKUPS!H$5,0)*$FG$6+VLOOKUP($FA326,DIV,LOOKUPS!H$7,0)*$FH$6++VLOOKUP($FA326,SIZE,LOOKUPS!H$11,0)*$FI$6)</f>
        <v>0.86220000000000008</v>
      </c>
      <c r="FH326" s="1">
        <f>IF(ISERROR(VLOOKUP($FA326,MOM,LOOKUPS!I$12,0)*$FB$6+VLOOKUP($FA326,STREV,LOOKUPS!I$10,0)*$FC$6+VLOOKUP($FA326,LTREV,LOOKUPS!I$9,0)*$FD$6+VLOOKUP($FA326,CFP,LOOKUPS!I$6,0)*$FE$6+VLOOKUP($FA326,EP,LOOKUPS!I$8,0)*$FF$6+VLOOKUP($FA326,BM,LOOKUPS!I$5,0)*$FG$6+VLOOKUP($FA326,DIV,LOOKUPS!I$7,0)*$FH$6++VLOOKUP($FA326,SIZE,LOOKUPS!I$11,0)*$FI$6),"",VLOOKUP($FA326,MOM,LOOKUPS!I$12,0)*$FB$6+VLOOKUP($FA326,STREV,LOOKUPS!I$10,0)*$FC$6+VLOOKUP($FA326,LTREV,LOOKUPS!I$9,0)*$FD$6+VLOOKUP($FA326,CFP,LOOKUPS!I$6,0)*$FE$6+VLOOKUP($FA326,EP,LOOKUPS!I$8,0)*$FF$6+VLOOKUP($FA326,BM,LOOKUPS!I$5,0)*$FG$6+VLOOKUP($FA326,DIV,LOOKUPS!I$7,0)*$FH$6++VLOOKUP($FA326,SIZE,LOOKUPS!I$11,0)*$FI$6)</f>
        <v>0.59290000000000009</v>
      </c>
      <c r="FI326" s="1">
        <f>IF(ISERROR(VLOOKUP($FA326,MOM,LOOKUPS!J$12,0)*$FB$6+VLOOKUP($FA326,STREV,LOOKUPS!J$10,0)*$FC$6+VLOOKUP($FA326,LTREV,LOOKUPS!J$9,0)*$FD$6+VLOOKUP($FA326,CFP,LOOKUPS!J$6,0)*$FE$6+VLOOKUP($FA326,EP,LOOKUPS!J$8,0)*$FF$6+VLOOKUP($FA326,BM,LOOKUPS!J$5,0)*$FG$6+VLOOKUP($FA326,DIV,LOOKUPS!J$7,0)*$FH$6++VLOOKUP($FA326,SIZE,LOOKUPS!J$11,0)*$FI$6),"",VLOOKUP($FA326,MOM,LOOKUPS!J$12,0)*$FB$6+VLOOKUP($FA326,STREV,LOOKUPS!J$10,0)*$FC$6+VLOOKUP($FA326,LTREV,LOOKUPS!J$9,0)*$FD$6+VLOOKUP($FA326,CFP,LOOKUPS!J$6,0)*$FE$6+VLOOKUP($FA326,EP,LOOKUPS!J$8,0)*$FF$6+VLOOKUP($FA326,BM,LOOKUPS!J$5,0)*$FG$6+VLOOKUP($FA326,DIV,LOOKUPS!J$7,0)*$FH$6++VLOOKUP($FA326,SIZE,LOOKUPS!J$11,0)*$FI$6)</f>
        <v>0.5181</v>
      </c>
      <c r="FJ326" s="1">
        <f>IF(ISERROR(VLOOKUP($FA326,MOM,LOOKUPS!K$12,0)*$FB$6+VLOOKUP($FA326,STREV,LOOKUPS!K$10,0)*$FC$6+VLOOKUP($FA326,LTREV,LOOKUPS!K$9,0)*$FD$6+VLOOKUP($FA326,CFP,LOOKUPS!K$6,0)*$FE$6+VLOOKUP($FA326,EP,LOOKUPS!K$8,0)*$FF$6+VLOOKUP($FA326,BM,LOOKUPS!K$5,0)*$FG$6+VLOOKUP($FA326,DIV,LOOKUPS!K$7,0)*$FH$6++VLOOKUP($FA326,SIZE,LOOKUPS!K$11,0)*$FI$6),"",VLOOKUP($FA326,MOM,LOOKUPS!K$12,0)*$FB$6+VLOOKUP($FA326,STREV,LOOKUPS!K$10,0)*$FC$6+VLOOKUP($FA326,LTREV,LOOKUPS!K$9,0)*$FD$6+VLOOKUP($FA326,CFP,LOOKUPS!K$6,0)*$FE$6+VLOOKUP($FA326,EP,LOOKUPS!K$8,0)*$FF$6+VLOOKUP($FA326,BM,LOOKUPS!K$5,0)*$FG$6+VLOOKUP($FA326,DIV,LOOKUPS!K$7,0)*$FH$6++VLOOKUP($FA326,SIZE,LOOKUPS!K$11,0)*$FI$6)</f>
        <v>0.63729999999999998</v>
      </c>
      <c r="FK326" s="1">
        <f>IF(ISERROR(VLOOKUP($FA326,MOM,LOOKUPS!L$12,0)*$FB$6+VLOOKUP($FA326,STREV,LOOKUPS!L$10,0)*$FC$6+VLOOKUP($FA326,LTREV,LOOKUPS!L$9,0)*$FD$6+VLOOKUP($FA326,CFP,LOOKUPS!L$6,0)*$FE$6+VLOOKUP($FA326,EP,LOOKUPS!L$8,0)*$FF$6+VLOOKUP($FA326,BM,LOOKUPS!L$5,0)*$FG$6+VLOOKUP($FA326,DIV,LOOKUPS!L$7,0)*$FH$6++VLOOKUP($FA326,SIZE,LOOKUPS!L$11,0)*$FI$6),"",VLOOKUP($FA326,MOM,LOOKUPS!L$12,0)*$FB$6+VLOOKUP($FA326,STREV,LOOKUPS!L$10,0)*$FC$6+VLOOKUP($FA326,LTREV,LOOKUPS!L$9,0)*$FD$6+VLOOKUP($FA326,CFP,LOOKUPS!L$6,0)*$FE$6+VLOOKUP($FA326,EP,LOOKUPS!L$8,0)*$FF$6+VLOOKUP($FA326,BM,LOOKUPS!L$5,0)*$FG$6+VLOOKUP($FA326,DIV,LOOKUPS!L$7,0)*$FH$6++VLOOKUP($FA326,SIZE,LOOKUPS!L$11,0)*$FI$6)</f>
        <v>1.6153</v>
      </c>
    </row>
    <row r="327" spans="1:167" x14ac:dyDescent="0.3">
      <c r="A327" s="1">
        <v>195306</v>
      </c>
      <c r="B327" s="1">
        <v>-5.0599999999999996</v>
      </c>
      <c r="C327" s="1">
        <v>-2.11</v>
      </c>
      <c r="D327" s="1">
        <v>-3.25</v>
      </c>
      <c r="E327" s="1">
        <v>-3.2</v>
      </c>
      <c r="F327" s="1">
        <v>-3.61</v>
      </c>
      <c r="G327" s="1">
        <v>-3.17</v>
      </c>
      <c r="H327" s="1">
        <v>-2.2400000000000002</v>
      </c>
      <c r="I327" s="1">
        <v>-3.39</v>
      </c>
      <c r="J327" s="1">
        <v>-2.6</v>
      </c>
      <c r="K327" s="1">
        <v>-3.43</v>
      </c>
      <c r="M327" s="1">
        <v>195207</v>
      </c>
      <c r="N327" s="1">
        <v>1.67</v>
      </c>
      <c r="O327" s="1">
        <v>0.94</v>
      </c>
      <c r="P327" s="1">
        <v>1.17</v>
      </c>
      <c r="Q327" s="1">
        <v>2.27</v>
      </c>
      <c r="R327" s="1">
        <v>1.74</v>
      </c>
      <c r="S327" s="1">
        <v>2.25</v>
      </c>
      <c r="T327" s="1">
        <v>0.7</v>
      </c>
      <c r="U327" s="1">
        <v>0.57999999999999996</v>
      </c>
      <c r="V327" s="1">
        <v>0.05</v>
      </c>
      <c r="W327" s="1">
        <v>-0.78</v>
      </c>
      <c r="Y327" s="1">
        <v>195706</v>
      </c>
      <c r="Z327" s="1">
        <v>-0.27</v>
      </c>
      <c r="AA327" s="1">
        <v>-0.14000000000000001</v>
      </c>
      <c r="AB327" s="1">
        <v>-0.46</v>
      </c>
      <c r="AC327" s="1">
        <v>-1.94</v>
      </c>
      <c r="AD327" s="1">
        <v>-1.85</v>
      </c>
      <c r="AE327" s="1">
        <v>-2.2400000000000002</v>
      </c>
      <c r="AF327" s="1">
        <v>-0.6</v>
      </c>
      <c r="AG327" s="1">
        <v>-0.44</v>
      </c>
      <c r="AH327" s="1">
        <v>7.0000000000000007E-2</v>
      </c>
      <c r="AI327" s="1">
        <v>0.43</v>
      </c>
      <c r="AK327">
        <v>197712</v>
      </c>
      <c r="AL327">
        <v>2.06</v>
      </c>
      <c r="AM327">
        <v>1.77</v>
      </c>
      <c r="AN327">
        <v>1.57</v>
      </c>
      <c r="AO327">
        <v>2.65</v>
      </c>
      <c r="AP327">
        <v>1.64</v>
      </c>
      <c r="AQ327">
        <v>1.96</v>
      </c>
      <c r="AR327">
        <v>1.62</v>
      </c>
      <c r="AS327">
        <v>1.49</v>
      </c>
      <c r="AT327">
        <v>2.88</v>
      </c>
      <c r="AU327">
        <v>1.08</v>
      </c>
      <c r="AV327">
        <v>2.29</v>
      </c>
      <c r="AW327">
        <v>2.0699999999999998</v>
      </c>
      <c r="AX327">
        <v>1.84</v>
      </c>
      <c r="AY327">
        <v>2.2599999999999998</v>
      </c>
      <c r="AZ327">
        <v>0.94</v>
      </c>
      <c r="BA327">
        <v>1.21</v>
      </c>
      <c r="BB327">
        <v>1.77</v>
      </c>
      <c r="BC327">
        <v>2.63</v>
      </c>
      <c r="BD327">
        <v>3.03</v>
      </c>
      <c r="BF327" s="1">
        <v>197712</v>
      </c>
      <c r="BG327" s="1">
        <v>2.0499999999999998</v>
      </c>
      <c r="BH327" s="1">
        <v>2.35</v>
      </c>
      <c r="BI327" s="1">
        <v>1.54</v>
      </c>
      <c r="BJ327" s="1">
        <v>2.2400000000000002</v>
      </c>
      <c r="BK327" s="1">
        <v>2.42</v>
      </c>
      <c r="BL327" s="1">
        <v>2.11</v>
      </c>
      <c r="BM327" s="1">
        <v>1.1299999999999999</v>
      </c>
      <c r="BN327" s="1">
        <v>1.5</v>
      </c>
      <c r="BO327" s="1">
        <v>2.57</v>
      </c>
      <c r="BP327" s="1">
        <v>2.8</v>
      </c>
      <c r="BQ327" s="1">
        <v>1.89</v>
      </c>
      <c r="BR327" s="1">
        <v>2.21</v>
      </c>
      <c r="BS327" s="1">
        <v>1.99</v>
      </c>
      <c r="BT327" s="1">
        <v>0.9</v>
      </c>
      <c r="BU327" s="1">
        <v>1.36</v>
      </c>
      <c r="BV327" s="1">
        <v>1.83</v>
      </c>
      <c r="BW327" s="1">
        <v>1.1599999999999999</v>
      </c>
      <c r="BX327" s="1">
        <v>2.74</v>
      </c>
      <c r="BY327" s="1">
        <v>2.4700000000000002</v>
      </c>
      <c r="CA327" s="1">
        <v>195212</v>
      </c>
      <c r="CB327" s="1">
        <v>4.49</v>
      </c>
      <c r="CC327" s="1">
        <v>2.27</v>
      </c>
      <c r="CD327" s="1">
        <v>2.1</v>
      </c>
      <c r="CE327" s="1">
        <v>2.11</v>
      </c>
      <c r="CF327" s="1">
        <v>2.37</v>
      </c>
      <c r="CG327" s="1">
        <v>1.93</v>
      </c>
      <c r="CH327" s="1">
        <v>2.16</v>
      </c>
      <c r="CI327" s="1">
        <v>1.76</v>
      </c>
      <c r="CJ327" s="1">
        <v>2.54</v>
      </c>
      <c r="CK327" s="1">
        <v>3.29</v>
      </c>
      <c r="CL327" s="1">
        <v>1.46</v>
      </c>
      <c r="CM327" s="1">
        <v>2.0499999999999998</v>
      </c>
      <c r="CN327" s="1">
        <v>1.81</v>
      </c>
      <c r="CO327" s="1">
        <v>1.87</v>
      </c>
      <c r="CP327" s="1">
        <v>2.4500000000000002</v>
      </c>
      <c r="CQ327" s="1">
        <v>2.27</v>
      </c>
      <c r="CR327" s="1">
        <v>1.26</v>
      </c>
      <c r="CS327" s="1">
        <v>2.02</v>
      </c>
      <c r="CT327" s="1">
        <v>3.05</v>
      </c>
      <c r="CV327" s="1">
        <v>195312</v>
      </c>
      <c r="CW327" s="1">
        <v>-5.8</v>
      </c>
      <c r="CX327" s="1">
        <v>-7.0000000000000007E-2</v>
      </c>
      <c r="CY327" s="1">
        <v>-0.35</v>
      </c>
      <c r="CZ327" s="1">
        <v>-3.09</v>
      </c>
      <c r="DA327" s="1">
        <v>-0.44</v>
      </c>
      <c r="DB327" s="1">
        <v>0.56999999999999995</v>
      </c>
      <c r="DC327" s="1">
        <v>-0.28999999999999998</v>
      </c>
      <c r="DD327" s="1">
        <v>-1.51</v>
      </c>
      <c r="DE327" s="1">
        <v>-3.78</v>
      </c>
      <c r="DF327" s="1">
        <v>-0.22</v>
      </c>
      <c r="DG327" s="1">
        <v>-0.65</v>
      </c>
      <c r="DH327" s="1">
        <v>0.64</v>
      </c>
      <c r="DI327" s="1">
        <v>0.51</v>
      </c>
      <c r="DJ327" s="1">
        <v>0.7</v>
      </c>
      <c r="DK327" s="1">
        <v>-1.27</v>
      </c>
      <c r="DL327" s="1">
        <v>-1.31</v>
      </c>
      <c r="DM327" s="1">
        <v>-1.72</v>
      </c>
      <c r="DN327" s="1">
        <v>-3.4</v>
      </c>
      <c r="DO327" s="1">
        <v>-4.1399999999999997</v>
      </c>
      <c r="DQ327" s="1">
        <v>195212</v>
      </c>
      <c r="DR327" s="1">
        <v>-99.99</v>
      </c>
      <c r="DS327" s="1">
        <v>1.56</v>
      </c>
      <c r="DT327" s="1">
        <v>2.4500000000000002</v>
      </c>
      <c r="DU327" s="1">
        <v>2.77</v>
      </c>
      <c r="DV327" s="1">
        <v>0.83</v>
      </c>
      <c r="DW327" s="1">
        <v>2.93</v>
      </c>
      <c r="DX327" s="1">
        <v>1.85</v>
      </c>
      <c r="DY327" s="1">
        <v>2.73</v>
      </c>
      <c r="DZ327" s="1">
        <v>3.04</v>
      </c>
      <c r="EA327" s="1">
        <v>0.16</v>
      </c>
      <c r="EB327" s="1">
        <v>1.51</v>
      </c>
      <c r="EC327" s="1">
        <v>2.99</v>
      </c>
      <c r="ED327" s="1">
        <v>2.86</v>
      </c>
      <c r="EE327" s="1">
        <v>1.1200000000000001</v>
      </c>
      <c r="EF327" s="1">
        <v>2.58</v>
      </c>
      <c r="EG327" s="1">
        <v>3.25</v>
      </c>
      <c r="EH327" s="1">
        <v>2.2200000000000002</v>
      </c>
      <c r="EI327" s="1">
        <v>2.6</v>
      </c>
      <c r="EJ327" s="1">
        <v>3.48</v>
      </c>
      <c r="EL327">
        <v>195212</v>
      </c>
      <c r="EM327">
        <v>2.93</v>
      </c>
      <c r="EN327">
        <v>-1.48</v>
      </c>
      <c r="EO327">
        <v>0.2</v>
      </c>
      <c r="EP327">
        <v>0.16</v>
      </c>
      <c r="ER327" s="1">
        <v>195306</v>
      </c>
      <c r="ES327" s="1">
        <v>-0.01</v>
      </c>
      <c r="EU327" s="1">
        <v>195207</v>
      </c>
      <c r="EV327" s="1">
        <v>1.0900000000000001</v>
      </c>
      <c r="EX327" s="1">
        <v>195706</v>
      </c>
      <c r="EY327" s="1">
        <v>-1.56</v>
      </c>
      <c r="FA327" s="1">
        <v>195306</v>
      </c>
      <c r="FB327" s="1">
        <f>IF(ISERROR(VLOOKUP($FA327,MOM,LOOKUPS!C$12,0)*$FB$6+VLOOKUP($FA327,STREV,LOOKUPS!C$10,0)*$FC$6+VLOOKUP($FA327,LTREV,LOOKUPS!C$9,0)*$FD$6+VLOOKUP($FA327,CFP,LOOKUPS!C$6,0)*$FE$6+VLOOKUP($FA327,EP,LOOKUPS!C$8,0)*$FF$6+VLOOKUP($FA327,BM,LOOKUPS!C$5,0)*$FG$6+VLOOKUP($FA327,DIV,LOOKUPS!C$7,0)*$FH$6++VLOOKUP($FA327,SIZE,LOOKUPS!C$11,0)*$FI$6),"",VLOOKUP($FA327,MOM,LOOKUPS!C$12,0)*$FB$6+VLOOKUP($FA327,STREV,LOOKUPS!C$10,0)*$FC$6+VLOOKUP($FA327,LTREV,LOOKUPS!C$9,0)*$FD$6+VLOOKUP($FA327,CFP,LOOKUPS!C$6,0)*$FE$6+VLOOKUP($FA327,EP,LOOKUPS!C$8,0)*$FF$6+VLOOKUP($FA327,BM,LOOKUPS!C$5,0)*$FG$6+VLOOKUP($FA327,DIV,LOOKUPS!C$7,0)*$FH$6++VLOOKUP($FA327,SIZE,LOOKUPS!C$11,0)*$FI$6)</f>
        <v>-3.4805999999999999</v>
      </c>
      <c r="FC327" s="1">
        <f>IF(ISERROR(VLOOKUP($FA327,MOM,LOOKUPS!D$12,0)*$FB$6+VLOOKUP($FA327,STREV,LOOKUPS!D$10,0)*$FC$6+VLOOKUP($FA327,LTREV,LOOKUPS!D$9,0)*$FD$6+VLOOKUP($FA327,CFP,LOOKUPS!D$6,0)*$FE$6+VLOOKUP($FA327,EP,LOOKUPS!D$8,0)*$FF$6+VLOOKUP($FA327,BM,LOOKUPS!D$5,0)*$FG$6+VLOOKUP($FA327,DIV,LOOKUPS!D$7,0)*$FH$6++VLOOKUP($FA327,SIZE,LOOKUPS!D$11,0)*$FI$6),"",VLOOKUP($FA327,MOM,LOOKUPS!D$12,0)*$FB$6+VLOOKUP($FA327,STREV,LOOKUPS!D$10,0)*$FC$6+VLOOKUP($FA327,LTREV,LOOKUPS!D$9,0)*$FD$6+VLOOKUP($FA327,CFP,LOOKUPS!D$6,0)*$FE$6+VLOOKUP($FA327,EP,LOOKUPS!D$8,0)*$FF$6+VLOOKUP($FA327,BM,LOOKUPS!D$5,0)*$FG$6+VLOOKUP($FA327,DIV,LOOKUPS!D$7,0)*$FH$6++VLOOKUP($FA327,SIZE,LOOKUPS!D$11,0)*$FI$6)</f>
        <v>-2.7069000000000001</v>
      </c>
      <c r="FD327" s="1">
        <f>IF(ISERROR(VLOOKUP($FA327,MOM,LOOKUPS!E$12,0)*$FB$6+VLOOKUP($FA327,STREV,LOOKUPS!E$10,0)*$FC$6+VLOOKUP($FA327,LTREV,LOOKUPS!E$9,0)*$FD$6+VLOOKUP($FA327,CFP,LOOKUPS!E$6,0)*$FE$6+VLOOKUP($FA327,EP,LOOKUPS!E$8,0)*$FF$6+VLOOKUP($FA327,BM,LOOKUPS!E$5,0)*$FG$6+VLOOKUP($FA327,DIV,LOOKUPS!E$7,0)*$FH$6++VLOOKUP($FA327,SIZE,LOOKUPS!E$11,0)*$FI$6),"",VLOOKUP($FA327,MOM,LOOKUPS!E$12,0)*$FB$6+VLOOKUP($FA327,STREV,LOOKUPS!E$10,0)*$FC$6+VLOOKUP($FA327,LTREV,LOOKUPS!E$9,0)*$FD$6+VLOOKUP($FA327,CFP,LOOKUPS!E$6,0)*$FE$6+VLOOKUP($FA327,EP,LOOKUPS!E$8,0)*$FF$6+VLOOKUP($FA327,BM,LOOKUPS!E$5,0)*$FG$6+VLOOKUP($FA327,DIV,LOOKUPS!E$7,0)*$FH$6++VLOOKUP($FA327,SIZE,LOOKUPS!E$11,0)*$FI$6)</f>
        <v>-3.2609000000000004</v>
      </c>
      <c r="FE327" s="1">
        <f>IF(ISERROR(VLOOKUP($FA327,MOM,LOOKUPS!F$12,0)*$FB$6+VLOOKUP($FA327,STREV,LOOKUPS!F$10,0)*$FC$6+VLOOKUP($FA327,LTREV,LOOKUPS!F$9,0)*$FD$6+VLOOKUP($FA327,CFP,LOOKUPS!F$6,0)*$FE$6+VLOOKUP($FA327,EP,LOOKUPS!F$8,0)*$FF$6+VLOOKUP($FA327,BM,LOOKUPS!F$5,0)*$FG$6+VLOOKUP($FA327,DIV,LOOKUPS!F$7,0)*$FH$6++VLOOKUP($FA327,SIZE,LOOKUPS!F$11,0)*$FI$6),"",VLOOKUP($FA327,MOM,LOOKUPS!F$12,0)*$FB$6+VLOOKUP($FA327,STREV,LOOKUPS!F$10,0)*$FC$6+VLOOKUP($FA327,LTREV,LOOKUPS!F$9,0)*$FD$6+VLOOKUP($FA327,CFP,LOOKUPS!F$6,0)*$FE$6+VLOOKUP($FA327,EP,LOOKUPS!F$8,0)*$FF$6+VLOOKUP($FA327,BM,LOOKUPS!F$5,0)*$FG$6+VLOOKUP($FA327,DIV,LOOKUPS!F$7,0)*$FH$6++VLOOKUP($FA327,SIZE,LOOKUPS!F$11,0)*$FI$6)</f>
        <v>-3.2027999999999999</v>
      </c>
      <c r="FF327" s="1">
        <f>IF(ISERROR(VLOOKUP($FA327,MOM,LOOKUPS!G$12,0)*$FB$6+VLOOKUP($FA327,STREV,LOOKUPS!G$10,0)*$FC$6+VLOOKUP($FA327,LTREV,LOOKUPS!G$9,0)*$FD$6+VLOOKUP($FA327,CFP,LOOKUPS!G$6,0)*$FE$6+VLOOKUP($FA327,EP,LOOKUPS!G$8,0)*$FF$6+VLOOKUP($FA327,BM,LOOKUPS!G$5,0)*$FG$6+VLOOKUP($FA327,DIV,LOOKUPS!G$7,0)*$FH$6++VLOOKUP($FA327,SIZE,LOOKUPS!G$11,0)*$FI$6),"",VLOOKUP($FA327,MOM,LOOKUPS!G$12,0)*$FB$6+VLOOKUP($FA327,STREV,LOOKUPS!G$10,0)*$FC$6+VLOOKUP($FA327,LTREV,LOOKUPS!G$9,0)*$FD$6+VLOOKUP($FA327,CFP,LOOKUPS!G$6,0)*$FE$6+VLOOKUP($FA327,EP,LOOKUPS!G$8,0)*$FF$6+VLOOKUP($FA327,BM,LOOKUPS!G$5,0)*$FG$6+VLOOKUP($FA327,DIV,LOOKUPS!G$7,0)*$FH$6++VLOOKUP($FA327,SIZE,LOOKUPS!G$11,0)*$FI$6)</f>
        <v>-3.2101999999999995</v>
      </c>
      <c r="FG327" s="1">
        <f>IF(ISERROR(VLOOKUP($FA327,MOM,LOOKUPS!H$12,0)*$FB$6+VLOOKUP($FA327,STREV,LOOKUPS!H$10,0)*$FC$6+VLOOKUP($FA327,LTREV,LOOKUPS!H$9,0)*$FD$6+VLOOKUP($FA327,CFP,LOOKUPS!H$6,0)*$FE$6+VLOOKUP($FA327,EP,LOOKUPS!H$8,0)*$FF$6+VLOOKUP($FA327,BM,LOOKUPS!H$5,0)*$FG$6+VLOOKUP($FA327,DIV,LOOKUPS!H$7,0)*$FH$6++VLOOKUP($FA327,SIZE,LOOKUPS!H$11,0)*$FI$6),"",VLOOKUP($FA327,MOM,LOOKUPS!H$12,0)*$FB$6+VLOOKUP($FA327,STREV,LOOKUPS!H$10,0)*$FC$6+VLOOKUP($FA327,LTREV,LOOKUPS!H$9,0)*$FD$6+VLOOKUP($FA327,CFP,LOOKUPS!H$6,0)*$FE$6+VLOOKUP($FA327,EP,LOOKUPS!H$8,0)*$FF$6+VLOOKUP($FA327,BM,LOOKUPS!H$5,0)*$FG$6+VLOOKUP($FA327,DIV,LOOKUPS!H$7,0)*$FH$6++VLOOKUP($FA327,SIZE,LOOKUPS!H$11,0)*$FI$6)</f>
        <v>-3.1044</v>
      </c>
      <c r="FH327" s="1">
        <f>IF(ISERROR(VLOOKUP($FA327,MOM,LOOKUPS!I$12,0)*$FB$6+VLOOKUP($FA327,STREV,LOOKUPS!I$10,0)*$FC$6+VLOOKUP($FA327,LTREV,LOOKUPS!I$9,0)*$FD$6+VLOOKUP($FA327,CFP,LOOKUPS!I$6,0)*$FE$6+VLOOKUP($FA327,EP,LOOKUPS!I$8,0)*$FF$6+VLOOKUP($FA327,BM,LOOKUPS!I$5,0)*$FG$6+VLOOKUP($FA327,DIV,LOOKUPS!I$7,0)*$FH$6++VLOOKUP($FA327,SIZE,LOOKUPS!I$11,0)*$FI$6),"",VLOOKUP($FA327,MOM,LOOKUPS!I$12,0)*$FB$6+VLOOKUP($FA327,STREV,LOOKUPS!I$10,0)*$FC$6+VLOOKUP($FA327,LTREV,LOOKUPS!I$9,0)*$FD$6+VLOOKUP($FA327,CFP,LOOKUPS!I$6,0)*$FE$6+VLOOKUP($FA327,EP,LOOKUPS!I$8,0)*$FF$6+VLOOKUP($FA327,BM,LOOKUPS!I$5,0)*$FG$6+VLOOKUP($FA327,DIV,LOOKUPS!I$7,0)*$FH$6++VLOOKUP($FA327,SIZE,LOOKUPS!I$11,0)*$FI$6)</f>
        <v>-3.0939000000000001</v>
      </c>
      <c r="FI327" s="1">
        <f>IF(ISERROR(VLOOKUP($FA327,MOM,LOOKUPS!J$12,0)*$FB$6+VLOOKUP($FA327,STREV,LOOKUPS!J$10,0)*$FC$6+VLOOKUP($FA327,LTREV,LOOKUPS!J$9,0)*$FD$6+VLOOKUP($FA327,CFP,LOOKUPS!J$6,0)*$FE$6+VLOOKUP($FA327,EP,LOOKUPS!J$8,0)*$FF$6+VLOOKUP($FA327,BM,LOOKUPS!J$5,0)*$FG$6+VLOOKUP($FA327,DIV,LOOKUPS!J$7,0)*$FH$6++VLOOKUP($FA327,SIZE,LOOKUPS!J$11,0)*$FI$6),"",VLOOKUP($FA327,MOM,LOOKUPS!J$12,0)*$FB$6+VLOOKUP($FA327,STREV,LOOKUPS!J$10,0)*$FC$6+VLOOKUP($FA327,LTREV,LOOKUPS!J$9,0)*$FD$6+VLOOKUP($FA327,CFP,LOOKUPS!J$6,0)*$FE$6+VLOOKUP($FA327,EP,LOOKUPS!J$8,0)*$FF$6+VLOOKUP($FA327,BM,LOOKUPS!J$5,0)*$FG$6+VLOOKUP($FA327,DIV,LOOKUPS!J$7,0)*$FH$6++VLOOKUP($FA327,SIZE,LOOKUPS!J$11,0)*$FI$6)</f>
        <v>-3.5597000000000003</v>
      </c>
      <c r="FJ327" s="1">
        <f>IF(ISERROR(VLOOKUP($FA327,MOM,LOOKUPS!K$12,0)*$FB$6+VLOOKUP($FA327,STREV,LOOKUPS!K$10,0)*$FC$6+VLOOKUP($FA327,LTREV,LOOKUPS!K$9,0)*$FD$6+VLOOKUP($FA327,CFP,LOOKUPS!K$6,0)*$FE$6+VLOOKUP($FA327,EP,LOOKUPS!K$8,0)*$FF$6+VLOOKUP($FA327,BM,LOOKUPS!K$5,0)*$FG$6+VLOOKUP($FA327,DIV,LOOKUPS!K$7,0)*$FH$6++VLOOKUP($FA327,SIZE,LOOKUPS!K$11,0)*$FI$6),"",VLOOKUP($FA327,MOM,LOOKUPS!K$12,0)*$FB$6+VLOOKUP($FA327,STREV,LOOKUPS!K$10,0)*$FC$6+VLOOKUP($FA327,LTREV,LOOKUPS!K$9,0)*$FD$6+VLOOKUP($FA327,CFP,LOOKUPS!K$6,0)*$FE$6+VLOOKUP($FA327,EP,LOOKUPS!K$8,0)*$FF$6+VLOOKUP($FA327,BM,LOOKUPS!K$5,0)*$FG$6+VLOOKUP($FA327,DIV,LOOKUPS!K$7,0)*$FH$6++VLOOKUP($FA327,SIZE,LOOKUPS!K$11,0)*$FI$6)</f>
        <v>-3.2155</v>
      </c>
      <c r="FK327" s="1">
        <f>IF(ISERROR(VLOOKUP($FA327,MOM,LOOKUPS!L$12,0)*$FB$6+VLOOKUP($FA327,STREV,LOOKUPS!L$10,0)*$FC$6+VLOOKUP($FA327,LTREV,LOOKUPS!L$9,0)*$FD$6+VLOOKUP($FA327,CFP,LOOKUPS!L$6,0)*$FE$6+VLOOKUP($FA327,EP,LOOKUPS!L$8,0)*$FF$6+VLOOKUP($FA327,BM,LOOKUPS!L$5,0)*$FG$6+VLOOKUP($FA327,DIV,LOOKUPS!L$7,0)*$FH$6++VLOOKUP($FA327,SIZE,LOOKUPS!L$11,0)*$FI$6),"",VLOOKUP($FA327,MOM,LOOKUPS!L$12,0)*$FB$6+VLOOKUP($FA327,STREV,LOOKUPS!L$10,0)*$FC$6+VLOOKUP($FA327,LTREV,LOOKUPS!L$9,0)*$FD$6+VLOOKUP($FA327,CFP,LOOKUPS!L$6,0)*$FE$6+VLOOKUP($FA327,EP,LOOKUPS!L$8,0)*$FF$6+VLOOKUP($FA327,BM,LOOKUPS!L$5,0)*$FG$6+VLOOKUP($FA327,DIV,LOOKUPS!L$7,0)*$FH$6++VLOOKUP($FA327,SIZE,LOOKUPS!L$11,0)*$FI$6)</f>
        <v>-3.2603</v>
      </c>
    </row>
    <row r="328" spans="1:167" x14ac:dyDescent="0.3">
      <c r="A328" s="1">
        <v>195307</v>
      </c>
      <c r="B328" s="1">
        <v>0.69</v>
      </c>
      <c r="C328" s="1">
        <v>1.94</v>
      </c>
      <c r="D328" s="1">
        <v>1.59</v>
      </c>
      <c r="E328" s="1">
        <v>1.66</v>
      </c>
      <c r="F328" s="1">
        <v>1.81</v>
      </c>
      <c r="G328" s="1">
        <v>2.48</v>
      </c>
      <c r="H328" s="1">
        <v>2.09</v>
      </c>
      <c r="I328" s="1">
        <v>1.86</v>
      </c>
      <c r="J328" s="1">
        <v>1.1399999999999999</v>
      </c>
      <c r="K328" s="1">
        <v>1.98</v>
      </c>
      <c r="M328" s="1">
        <v>195208</v>
      </c>
      <c r="N328" s="1">
        <v>0.62</v>
      </c>
      <c r="O328" s="1">
        <v>-0.81</v>
      </c>
      <c r="P328" s="1">
        <v>0.1</v>
      </c>
      <c r="Q328" s="1">
        <v>-0.44</v>
      </c>
      <c r="R328" s="1">
        <v>0.22</v>
      </c>
      <c r="S328" s="1">
        <v>0.63</v>
      </c>
      <c r="T328" s="1">
        <v>0.65</v>
      </c>
      <c r="U328" s="1">
        <v>0.31</v>
      </c>
      <c r="V328" s="1">
        <v>-0.11</v>
      </c>
      <c r="W328" s="1">
        <v>-0.53</v>
      </c>
      <c r="Y328" s="1">
        <v>195707</v>
      </c>
      <c r="Z328" s="1">
        <v>0.21</v>
      </c>
      <c r="AA328" s="1">
        <v>0.46</v>
      </c>
      <c r="AB328" s="1">
        <v>0.57999999999999996</v>
      </c>
      <c r="AC328" s="1">
        <v>1.1000000000000001</v>
      </c>
      <c r="AD328" s="1">
        <v>0.96</v>
      </c>
      <c r="AE328" s="1">
        <v>1.21</v>
      </c>
      <c r="AF328" s="1">
        <v>0.26</v>
      </c>
      <c r="AG328" s="1">
        <v>0.89</v>
      </c>
      <c r="AH328" s="1">
        <v>0.94</v>
      </c>
      <c r="AI328" s="1">
        <v>-1.6</v>
      </c>
      <c r="AK328">
        <v>197801</v>
      </c>
      <c r="AL328">
        <v>2.4500000000000002</v>
      </c>
      <c r="AM328">
        <v>-2.56</v>
      </c>
      <c r="AN328">
        <v>-2.35</v>
      </c>
      <c r="AO328">
        <v>-0.7</v>
      </c>
      <c r="AP328">
        <v>-2.27</v>
      </c>
      <c r="AQ328">
        <v>-2.87</v>
      </c>
      <c r="AR328">
        <v>-2.42</v>
      </c>
      <c r="AS328">
        <v>-2.52</v>
      </c>
      <c r="AT328">
        <v>-0.09</v>
      </c>
      <c r="AU328">
        <v>-1.68</v>
      </c>
      <c r="AV328">
        <v>-2.96</v>
      </c>
      <c r="AW328">
        <v>-3.2</v>
      </c>
      <c r="AX328">
        <v>-2.5</v>
      </c>
      <c r="AY328">
        <v>-2.93</v>
      </c>
      <c r="AZ328">
        <v>-1.88</v>
      </c>
      <c r="BA328">
        <v>-2.09</v>
      </c>
      <c r="BB328">
        <v>-2.97</v>
      </c>
      <c r="BC328">
        <v>-0.56000000000000005</v>
      </c>
      <c r="BD328">
        <v>0.2</v>
      </c>
      <c r="BF328" s="1">
        <v>197801</v>
      </c>
      <c r="BG328" s="1">
        <v>2.57</v>
      </c>
      <c r="BH328" s="1">
        <v>-2.2200000000000002</v>
      </c>
      <c r="BI328" s="1">
        <v>-2.9</v>
      </c>
      <c r="BJ328" s="1">
        <v>-0.82</v>
      </c>
      <c r="BK328" s="1">
        <v>-2.0299999999999998</v>
      </c>
      <c r="BL328" s="1">
        <v>-3.27</v>
      </c>
      <c r="BM328" s="1">
        <v>-2.88</v>
      </c>
      <c r="BN328" s="1">
        <v>-2.09</v>
      </c>
      <c r="BO328" s="1">
        <v>-0.42</v>
      </c>
      <c r="BP328" s="1">
        <v>-1.69</v>
      </c>
      <c r="BQ328" s="1">
        <v>-2.48</v>
      </c>
      <c r="BR328" s="1">
        <v>-2.66</v>
      </c>
      <c r="BS328" s="1">
        <v>-3.95</v>
      </c>
      <c r="BT328" s="1">
        <v>-3.02</v>
      </c>
      <c r="BU328" s="1">
        <v>-2.74</v>
      </c>
      <c r="BV328" s="1">
        <v>-2.06</v>
      </c>
      <c r="BW328" s="1">
        <v>-2.12</v>
      </c>
      <c r="BX328" s="1">
        <v>-0.88</v>
      </c>
      <c r="BY328" s="1">
        <v>-0.16</v>
      </c>
      <c r="CA328" s="1">
        <v>195301</v>
      </c>
      <c r="CB328" s="1">
        <v>8.6300000000000008</v>
      </c>
      <c r="CC328" s="1">
        <v>0.97</v>
      </c>
      <c r="CD328" s="1">
        <v>2.69</v>
      </c>
      <c r="CE328" s="1">
        <v>3.45</v>
      </c>
      <c r="CF328" s="1">
        <v>0.69</v>
      </c>
      <c r="CG328" s="1">
        <v>1.42</v>
      </c>
      <c r="CH328" s="1">
        <v>2.9</v>
      </c>
      <c r="CI328" s="1">
        <v>3.47</v>
      </c>
      <c r="CJ328" s="1">
        <v>3.52</v>
      </c>
      <c r="CK328" s="1">
        <v>0.08</v>
      </c>
      <c r="CL328" s="1">
        <v>1.3</v>
      </c>
      <c r="CM328" s="1">
        <v>1.52</v>
      </c>
      <c r="CN328" s="1">
        <v>1.32</v>
      </c>
      <c r="CO328" s="1">
        <v>2.73</v>
      </c>
      <c r="CP328" s="1">
        <v>3.06</v>
      </c>
      <c r="CQ328" s="1">
        <v>3.64</v>
      </c>
      <c r="CR328" s="1">
        <v>3.3</v>
      </c>
      <c r="CS328" s="1">
        <v>3.62</v>
      </c>
      <c r="CT328" s="1">
        <v>3.41</v>
      </c>
      <c r="CV328" s="1">
        <v>195401</v>
      </c>
      <c r="CW328" s="1">
        <v>11.44</v>
      </c>
      <c r="CX328" s="1">
        <v>5.98</v>
      </c>
      <c r="CY328" s="1">
        <v>6.4</v>
      </c>
      <c r="CZ328" s="1">
        <v>7.73</v>
      </c>
      <c r="DA328" s="1">
        <v>6.54</v>
      </c>
      <c r="DB328" s="1">
        <v>5.43</v>
      </c>
      <c r="DC328" s="1">
        <v>6.28</v>
      </c>
      <c r="DD328" s="1">
        <v>7.2</v>
      </c>
      <c r="DE328" s="1">
        <v>7.92</v>
      </c>
      <c r="DF328" s="1">
        <v>6.62</v>
      </c>
      <c r="DG328" s="1">
        <v>6.46</v>
      </c>
      <c r="DH328" s="1">
        <v>4.8899999999999997</v>
      </c>
      <c r="DI328" s="1">
        <v>6</v>
      </c>
      <c r="DJ328" s="1">
        <v>5.45</v>
      </c>
      <c r="DK328" s="1">
        <v>7.09</v>
      </c>
      <c r="DL328" s="1">
        <v>7.05</v>
      </c>
      <c r="DM328" s="1">
        <v>7.35</v>
      </c>
      <c r="DN328" s="1">
        <v>7.19</v>
      </c>
      <c r="DO328" s="1">
        <v>8.64</v>
      </c>
      <c r="DQ328" s="1">
        <v>195301</v>
      </c>
      <c r="DR328" s="1">
        <v>-99.99</v>
      </c>
      <c r="DS328" s="1">
        <v>4.54</v>
      </c>
      <c r="DT328" s="1">
        <v>2.64</v>
      </c>
      <c r="DU328" s="1">
        <v>0.08</v>
      </c>
      <c r="DV328" s="1">
        <v>4.87</v>
      </c>
      <c r="DW328" s="1">
        <v>3.72</v>
      </c>
      <c r="DX328" s="1">
        <v>2.7</v>
      </c>
      <c r="DY328" s="1">
        <v>1.45</v>
      </c>
      <c r="DZ328" s="1">
        <v>-0.53</v>
      </c>
      <c r="EA328" s="1">
        <v>6.01</v>
      </c>
      <c r="EB328" s="1">
        <v>3.72</v>
      </c>
      <c r="EC328" s="1">
        <v>3.89</v>
      </c>
      <c r="ED328" s="1">
        <v>3.55</v>
      </c>
      <c r="EE328" s="1">
        <v>3.84</v>
      </c>
      <c r="EF328" s="1">
        <v>1.56</v>
      </c>
      <c r="EG328" s="1">
        <v>1.61</v>
      </c>
      <c r="EH328" s="1">
        <v>1.29</v>
      </c>
      <c r="EI328" s="1">
        <v>-0.08</v>
      </c>
      <c r="EJ328" s="1">
        <v>-0.98</v>
      </c>
      <c r="EL328">
        <v>195301</v>
      </c>
      <c r="EM328">
        <v>-0.34</v>
      </c>
      <c r="EN328">
        <v>3.55</v>
      </c>
      <c r="EO328">
        <v>1.34</v>
      </c>
      <c r="EP328">
        <v>0.16</v>
      </c>
      <c r="ER328" s="1">
        <v>195307</v>
      </c>
      <c r="ES328" s="1">
        <v>-0.31</v>
      </c>
      <c r="EU328" s="1">
        <v>195208</v>
      </c>
      <c r="EV328" s="1">
        <v>0.36</v>
      </c>
      <c r="EX328" s="1">
        <v>195707</v>
      </c>
      <c r="EY328" s="1">
        <v>-0.56000000000000005</v>
      </c>
      <c r="FA328" s="1">
        <v>195307</v>
      </c>
      <c r="FB328" s="1">
        <f>IF(ISERROR(VLOOKUP($FA328,MOM,LOOKUPS!C$12,0)*$FB$6+VLOOKUP($FA328,STREV,LOOKUPS!C$10,0)*$FC$6+VLOOKUP($FA328,LTREV,LOOKUPS!C$9,0)*$FD$6+VLOOKUP($FA328,CFP,LOOKUPS!C$6,0)*$FE$6+VLOOKUP($FA328,EP,LOOKUPS!C$8,0)*$FF$6+VLOOKUP($FA328,BM,LOOKUPS!C$5,0)*$FG$6+VLOOKUP($FA328,DIV,LOOKUPS!C$7,0)*$FH$6++VLOOKUP($FA328,SIZE,LOOKUPS!C$11,0)*$FI$6),"",VLOOKUP($FA328,MOM,LOOKUPS!C$12,0)*$FB$6+VLOOKUP($FA328,STREV,LOOKUPS!C$10,0)*$FC$6+VLOOKUP($FA328,LTREV,LOOKUPS!C$9,0)*$FD$6+VLOOKUP($FA328,CFP,LOOKUPS!C$6,0)*$FE$6+VLOOKUP($FA328,EP,LOOKUPS!C$8,0)*$FF$6+VLOOKUP($FA328,BM,LOOKUPS!C$5,0)*$FG$6+VLOOKUP($FA328,DIV,LOOKUPS!C$7,0)*$FH$6++VLOOKUP($FA328,SIZE,LOOKUPS!C$11,0)*$FI$6)</f>
        <v>1.4624000000000001</v>
      </c>
      <c r="FC328" s="1">
        <f>IF(ISERROR(VLOOKUP($FA328,MOM,LOOKUPS!D$12,0)*$FB$6+VLOOKUP($FA328,STREV,LOOKUPS!D$10,0)*$FC$6+VLOOKUP($FA328,LTREV,LOOKUPS!D$9,0)*$FD$6+VLOOKUP($FA328,CFP,LOOKUPS!D$6,0)*$FE$6+VLOOKUP($FA328,EP,LOOKUPS!D$8,0)*$FF$6+VLOOKUP($FA328,BM,LOOKUPS!D$5,0)*$FG$6+VLOOKUP($FA328,DIV,LOOKUPS!D$7,0)*$FH$6++VLOOKUP($FA328,SIZE,LOOKUPS!D$11,0)*$FI$6),"",VLOOKUP($FA328,MOM,LOOKUPS!D$12,0)*$FB$6+VLOOKUP($FA328,STREV,LOOKUPS!D$10,0)*$FC$6+VLOOKUP($FA328,LTREV,LOOKUPS!D$9,0)*$FD$6+VLOOKUP($FA328,CFP,LOOKUPS!D$6,0)*$FE$6+VLOOKUP($FA328,EP,LOOKUPS!D$8,0)*$FF$6+VLOOKUP($FA328,BM,LOOKUPS!D$5,0)*$FG$6+VLOOKUP($FA328,DIV,LOOKUPS!D$7,0)*$FH$6++VLOOKUP($FA328,SIZE,LOOKUPS!D$11,0)*$FI$6)</f>
        <v>1.6268000000000002</v>
      </c>
      <c r="FD328" s="1">
        <f>IF(ISERROR(VLOOKUP($FA328,MOM,LOOKUPS!E$12,0)*$FB$6+VLOOKUP($FA328,STREV,LOOKUPS!E$10,0)*$FC$6+VLOOKUP($FA328,LTREV,LOOKUPS!E$9,0)*$FD$6+VLOOKUP($FA328,CFP,LOOKUPS!E$6,0)*$FE$6+VLOOKUP($FA328,EP,LOOKUPS!E$8,0)*$FF$6+VLOOKUP($FA328,BM,LOOKUPS!E$5,0)*$FG$6+VLOOKUP($FA328,DIV,LOOKUPS!E$7,0)*$FH$6++VLOOKUP($FA328,SIZE,LOOKUPS!E$11,0)*$FI$6),"",VLOOKUP($FA328,MOM,LOOKUPS!E$12,0)*$FB$6+VLOOKUP($FA328,STREV,LOOKUPS!E$10,0)*$FC$6+VLOOKUP($FA328,LTREV,LOOKUPS!E$9,0)*$FD$6+VLOOKUP($FA328,CFP,LOOKUPS!E$6,0)*$FE$6+VLOOKUP($FA328,EP,LOOKUPS!E$8,0)*$FF$6+VLOOKUP($FA328,BM,LOOKUPS!E$5,0)*$FG$6+VLOOKUP($FA328,DIV,LOOKUPS!E$7,0)*$FH$6++VLOOKUP($FA328,SIZE,LOOKUPS!E$11,0)*$FI$6)</f>
        <v>1.6402999999999999</v>
      </c>
      <c r="FE328" s="1">
        <f>IF(ISERROR(VLOOKUP($FA328,MOM,LOOKUPS!F$12,0)*$FB$6+VLOOKUP($FA328,STREV,LOOKUPS!F$10,0)*$FC$6+VLOOKUP($FA328,LTREV,LOOKUPS!F$9,0)*$FD$6+VLOOKUP($FA328,CFP,LOOKUPS!F$6,0)*$FE$6+VLOOKUP($FA328,EP,LOOKUPS!F$8,0)*$FF$6+VLOOKUP($FA328,BM,LOOKUPS!F$5,0)*$FG$6+VLOOKUP($FA328,DIV,LOOKUPS!F$7,0)*$FH$6++VLOOKUP($FA328,SIZE,LOOKUPS!F$11,0)*$FI$6),"",VLOOKUP($FA328,MOM,LOOKUPS!F$12,0)*$FB$6+VLOOKUP($FA328,STREV,LOOKUPS!F$10,0)*$FC$6+VLOOKUP($FA328,LTREV,LOOKUPS!F$9,0)*$FD$6+VLOOKUP($FA328,CFP,LOOKUPS!F$6,0)*$FE$6+VLOOKUP($FA328,EP,LOOKUPS!F$8,0)*$FF$6+VLOOKUP($FA328,BM,LOOKUPS!F$5,0)*$FG$6+VLOOKUP($FA328,DIV,LOOKUPS!F$7,0)*$FH$6++VLOOKUP($FA328,SIZE,LOOKUPS!F$11,0)*$FI$6)</f>
        <v>1.8263</v>
      </c>
      <c r="FF328" s="1">
        <f>IF(ISERROR(VLOOKUP($FA328,MOM,LOOKUPS!G$12,0)*$FB$6+VLOOKUP($FA328,STREV,LOOKUPS!G$10,0)*$FC$6+VLOOKUP($FA328,LTREV,LOOKUPS!G$9,0)*$FD$6+VLOOKUP($FA328,CFP,LOOKUPS!G$6,0)*$FE$6+VLOOKUP($FA328,EP,LOOKUPS!G$8,0)*$FF$6+VLOOKUP($FA328,BM,LOOKUPS!G$5,0)*$FG$6+VLOOKUP($FA328,DIV,LOOKUPS!G$7,0)*$FH$6++VLOOKUP($FA328,SIZE,LOOKUPS!G$11,0)*$FI$6),"",VLOOKUP($FA328,MOM,LOOKUPS!G$12,0)*$FB$6+VLOOKUP($FA328,STREV,LOOKUPS!G$10,0)*$FC$6+VLOOKUP($FA328,LTREV,LOOKUPS!G$9,0)*$FD$6+VLOOKUP($FA328,CFP,LOOKUPS!G$6,0)*$FE$6+VLOOKUP($FA328,EP,LOOKUPS!G$8,0)*$FF$6+VLOOKUP($FA328,BM,LOOKUPS!G$5,0)*$FG$6+VLOOKUP($FA328,DIV,LOOKUPS!G$7,0)*$FH$6++VLOOKUP($FA328,SIZE,LOOKUPS!G$11,0)*$FI$6)</f>
        <v>1.7022000000000002</v>
      </c>
      <c r="FG328" s="1">
        <f>IF(ISERROR(VLOOKUP($FA328,MOM,LOOKUPS!H$12,0)*$FB$6+VLOOKUP($FA328,STREV,LOOKUPS!H$10,0)*$FC$6+VLOOKUP($FA328,LTREV,LOOKUPS!H$9,0)*$FD$6+VLOOKUP($FA328,CFP,LOOKUPS!H$6,0)*$FE$6+VLOOKUP($FA328,EP,LOOKUPS!H$8,0)*$FF$6+VLOOKUP($FA328,BM,LOOKUPS!H$5,0)*$FG$6+VLOOKUP($FA328,DIV,LOOKUPS!H$7,0)*$FH$6++VLOOKUP($FA328,SIZE,LOOKUPS!H$11,0)*$FI$6),"",VLOOKUP($FA328,MOM,LOOKUPS!H$12,0)*$FB$6+VLOOKUP($FA328,STREV,LOOKUPS!H$10,0)*$FC$6+VLOOKUP($FA328,LTREV,LOOKUPS!H$9,0)*$FD$6+VLOOKUP($FA328,CFP,LOOKUPS!H$6,0)*$FE$6+VLOOKUP($FA328,EP,LOOKUPS!H$8,0)*$FF$6+VLOOKUP($FA328,BM,LOOKUPS!H$5,0)*$FG$6+VLOOKUP($FA328,DIV,LOOKUPS!H$7,0)*$FH$6++VLOOKUP($FA328,SIZE,LOOKUPS!H$11,0)*$FI$6)</f>
        <v>2.0221</v>
      </c>
      <c r="FH328" s="1">
        <f>IF(ISERROR(VLOOKUP($FA328,MOM,LOOKUPS!I$12,0)*$FB$6+VLOOKUP($FA328,STREV,LOOKUPS!I$10,0)*$FC$6+VLOOKUP($FA328,LTREV,LOOKUPS!I$9,0)*$FD$6+VLOOKUP($FA328,CFP,LOOKUPS!I$6,0)*$FE$6+VLOOKUP($FA328,EP,LOOKUPS!I$8,0)*$FF$6+VLOOKUP($FA328,BM,LOOKUPS!I$5,0)*$FG$6+VLOOKUP($FA328,DIV,LOOKUPS!I$7,0)*$FH$6++VLOOKUP($FA328,SIZE,LOOKUPS!I$11,0)*$FI$6),"",VLOOKUP($FA328,MOM,LOOKUPS!I$12,0)*$FB$6+VLOOKUP($FA328,STREV,LOOKUPS!I$10,0)*$FC$6+VLOOKUP($FA328,LTREV,LOOKUPS!I$9,0)*$FD$6+VLOOKUP($FA328,CFP,LOOKUPS!I$6,0)*$FE$6+VLOOKUP($FA328,EP,LOOKUPS!I$8,0)*$FF$6+VLOOKUP($FA328,BM,LOOKUPS!I$5,0)*$FG$6+VLOOKUP($FA328,DIV,LOOKUPS!I$7,0)*$FH$6++VLOOKUP($FA328,SIZE,LOOKUPS!I$11,0)*$FI$6)</f>
        <v>1.5885999999999998</v>
      </c>
      <c r="FI328" s="1">
        <f>IF(ISERROR(VLOOKUP($FA328,MOM,LOOKUPS!J$12,0)*$FB$6+VLOOKUP($FA328,STREV,LOOKUPS!J$10,0)*$FC$6+VLOOKUP($FA328,LTREV,LOOKUPS!J$9,0)*$FD$6+VLOOKUP($FA328,CFP,LOOKUPS!J$6,0)*$FE$6+VLOOKUP($FA328,EP,LOOKUPS!J$8,0)*$FF$6+VLOOKUP($FA328,BM,LOOKUPS!J$5,0)*$FG$6+VLOOKUP($FA328,DIV,LOOKUPS!J$7,0)*$FH$6++VLOOKUP($FA328,SIZE,LOOKUPS!J$11,0)*$FI$6),"",VLOOKUP($FA328,MOM,LOOKUPS!J$12,0)*$FB$6+VLOOKUP($FA328,STREV,LOOKUPS!J$10,0)*$FC$6+VLOOKUP($FA328,LTREV,LOOKUPS!J$9,0)*$FD$6+VLOOKUP($FA328,CFP,LOOKUPS!J$6,0)*$FE$6+VLOOKUP($FA328,EP,LOOKUPS!J$8,0)*$FF$6+VLOOKUP($FA328,BM,LOOKUPS!J$5,0)*$FG$6+VLOOKUP($FA328,DIV,LOOKUPS!J$7,0)*$FH$6++VLOOKUP($FA328,SIZE,LOOKUPS!J$11,0)*$FI$6)</f>
        <v>2.1238999999999999</v>
      </c>
      <c r="FJ328" s="1">
        <f>IF(ISERROR(VLOOKUP($FA328,MOM,LOOKUPS!K$12,0)*$FB$6+VLOOKUP($FA328,STREV,LOOKUPS!K$10,0)*$FC$6+VLOOKUP($FA328,LTREV,LOOKUPS!K$9,0)*$FD$6+VLOOKUP($FA328,CFP,LOOKUPS!K$6,0)*$FE$6+VLOOKUP($FA328,EP,LOOKUPS!K$8,0)*$FF$6+VLOOKUP($FA328,BM,LOOKUPS!K$5,0)*$FG$6+VLOOKUP($FA328,DIV,LOOKUPS!K$7,0)*$FH$6++VLOOKUP($FA328,SIZE,LOOKUPS!K$11,0)*$FI$6),"",VLOOKUP($FA328,MOM,LOOKUPS!K$12,0)*$FB$6+VLOOKUP($FA328,STREV,LOOKUPS!K$10,0)*$FC$6+VLOOKUP($FA328,LTREV,LOOKUPS!K$9,0)*$FD$6+VLOOKUP($FA328,CFP,LOOKUPS!K$6,0)*$FE$6+VLOOKUP($FA328,EP,LOOKUPS!K$8,0)*$FF$6+VLOOKUP($FA328,BM,LOOKUPS!K$5,0)*$FG$6+VLOOKUP($FA328,DIV,LOOKUPS!K$7,0)*$FH$6++VLOOKUP($FA328,SIZE,LOOKUPS!K$11,0)*$FI$6)</f>
        <v>1.8562000000000003</v>
      </c>
      <c r="FK328" s="1">
        <f>IF(ISERROR(VLOOKUP($FA328,MOM,LOOKUPS!L$12,0)*$FB$6+VLOOKUP($FA328,STREV,LOOKUPS!L$10,0)*$FC$6+VLOOKUP($FA328,LTREV,LOOKUPS!L$9,0)*$FD$6+VLOOKUP($FA328,CFP,LOOKUPS!L$6,0)*$FE$6+VLOOKUP($FA328,EP,LOOKUPS!L$8,0)*$FF$6+VLOOKUP($FA328,BM,LOOKUPS!L$5,0)*$FG$6+VLOOKUP($FA328,DIV,LOOKUPS!L$7,0)*$FH$6++VLOOKUP($FA328,SIZE,LOOKUPS!L$11,0)*$FI$6),"",VLOOKUP($FA328,MOM,LOOKUPS!L$12,0)*$FB$6+VLOOKUP($FA328,STREV,LOOKUPS!L$10,0)*$FC$6+VLOOKUP($FA328,LTREV,LOOKUPS!L$9,0)*$FD$6+VLOOKUP($FA328,CFP,LOOKUPS!L$6,0)*$FE$6+VLOOKUP($FA328,EP,LOOKUPS!L$8,0)*$FF$6+VLOOKUP($FA328,BM,LOOKUPS!L$5,0)*$FG$6+VLOOKUP($FA328,DIV,LOOKUPS!L$7,0)*$FH$6++VLOOKUP($FA328,SIZE,LOOKUPS!L$11,0)*$FI$6)</f>
        <v>1.4335</v>
      </c>
    </row>
    <row r="329" spans="1:167" x14ac:dyDescent="0.3">
      <c r="A329" s="1">
        <v>195308</v>
      </c>
      <c r="B329" s="1">
        <v>-7.12</v>
      </c>
      <c r="C329" s="1">
        <v>-6.68</v>
      </c>
      <c r="D329" s="1">
        <v>-5.73</v>
      </c>
      <c r="E329" s="1">
        <v>-5.09</v>
      </c>
      <c r="F329" s="1">
        <v>-3.57</v>
      </c>
      <c r="G329" s="1">
        <v>-4.7699999999999996</v>
      </c>
      <c r="H329" s="1">
        <v>-4.3499999999999996</v>
      </c>
      <c r="I329" s="1">
        <v>-4.1500000000000004</v>
      </c>
      <c r="J329" s="1">
        <v>-4.4800000000000004</v>
      </c>
      <c r="K329" s="1">
        <v>-5.07</v>
      </c>
      <c r="M329" s="1">
        <v>195209</v>
      </c>
      <c r="N329" s="1">
        <v>-2.08</v>
      </c>
      <c r="O329" s="1">
        <v>-1.97</v>
      </c>
      <c r="P329" s="1">
        <v>-1.74</v>
      </c>
      <c r="Q329" s="1">
        <v>-1.83</v>
      </c>
      <c r="R329" s="1">
        <v>-1.34</v>
      </c>
      <c r="S329" s="1">
        <v>-1.33</v>
      </c>
      <c r="T329" s="1">
        <v>-0.62</v>
      </c>
      <c r="U329" s="1">
        <v>-0.95</v>
      </c>
      <c r="V329" s="1">
        <v>-0.54</v>
      </c>
      <c r="W329" s="1">
        <v>-2.66</v>
      </c>
      <c r="Y329" s="1">
        <v>195708</v>
      </c>
      <c r="Z329" s="1">
        <v>-5.43</v>
      </c>
      <c r="AA329" s="1">
        <v>-4</v>
      </c>
      <c r="AB329" s="1">
        <v>-3.73</v>
      </c>
      <c r="AC329" s="1">
        <v>-3.11</v>
      </c>
      <c r="AD329" s="1">
        <v>-3.76</v>
      </c>
      <c r="AE329" s="1">
        <v>-4.8600000000000003</v>
      </c>
      <c r="AF329" s="1">
        <v>-5.55</v>
      </c>
      <c r="AG329" s="1">
        <v>-5.46</v>
      </c>
      <c r="AH329" s="1">
        <v>-6.75</v>
      </c>
      <c r="AI329" s="1">
        <v>-5.73</v>
      </c>
      <c r="AK329">
        <v>197802</v>
      </c>
      <c r="AL329">
        <v>3.35</v>
      </c>
      <c r="AM329">
        <v>1.02</v>
      </c>
      <c r="AN329">
        <v>2.4</v>
      </c>
      <c r="AO329">
        <v>3.18</v>
      </c>
      <c r="AP329">
        <v>0.9</v>
      </c>
      <c r="AQ329">
        <v>1.78</v>
      </c>
      <c r="AR329">
        <v>2.44</v>
      </c>
      <c r="AS329">
        <v>2.19</v>
      </c>
      <c r="AT329">
        <v>3.51</v>
      </c>
      <c r="AU329">
        <v>0.79</v>
      </c>
      <c r="AV329">
        <v>1.04</v>
      </c>
      <c r="AW329">
        <v>1.27</v>
      </c>
      <c r="AX329">
        <v>2.35</v>
      </c>
      <c r="AY329">
        <v>2.58</v>
      </c>
      <c r="AZ329">
        <v>2.29</v>
      </c>
      <c r="BA329">
        <v>2.4</v>
      </c>
      <c r="BB329">
        <v>1.99</v>
      </c>
      <c r="BC329">
        <v>3.01</v>
      </c>
      <c r="BD329">
        <v>3.8</v>
      </c>
      <c r="BF329" s="1">
        <v>197802</v>
      </c>
      <c r="BG329" s="1">
        <v>3.16</v>
      </c>
      <c r="BH329" s="1">
        <v>1.29</v>
      </c>
      <c r="BI329" s="1">
        <v>1.98</v>
      </c>
      <c r="BJ329" s="1">
        <v>3.31</v>
      </c>
      <c r="BK329" s="1">
        <v>1.21</v>
      </c>
      <c r="BL329" s="1">
        <v>1.72</v>
      </c>
      <c r="BM329" s="1">
        <v>1.73</v>
      </c>
      <c r="BN329" s="1">
        <v>2.7</v>
      </c>
      <c r="BO329" s="1">
        <v>3.4</v>
      </c>
      <c r="BP329" s="1">
        <v>1.51</v>
      </c>
      <c r="BQ329" s="1">
        <v>0.79</v>
      </c>
      <c r="BR329" s="1">
        <v>1.49</v>
      </c>
      <c r="BS329" s="1">
        <v>1.98</v>
      </c>
      <c r="BT329" s="1">
        <v>1.67</v>
      </c>
      <c r="BU329" s="1">
        <v>1.79</v>
      </c>
      <c r="BV329" s="1">
        <v>2.39</v>
      </c>
      <c r="BW329" s="1">
        <v>3</v>
      </c>
      <c r="BX329" s="1">
        <v>3.26</v>
      </c>
      <c r="BY329" s="1">
        <v>3.48</v>
      </c>
      <c r="CA329" s="1">
        <v>195302</v>
      </c>
      <c r="CB329" s="1">
        <v>2.17</v>
      </c>
      <c r="CC329" s="1">
        <v>0.74</v>
      </c>
      <c r="CD329" s="1">
        <v>1.52</v>
      </c>
      <c r="CE329" s="1">
        <v>1.18</v>
      </c>
      <c r="CF329" s="1">
        <v>0.98</v>
      </c>
      <c r="CG329" s="1">
        <v>0.77</v>
      </c>
      <c r="CH329" s="1">
        <v>1.33</v>
      </c>
      <c r="CI329" s="1">
        <v>1.63</v>
      </c>
      <c r="CJ329" s="1">
        <v>1.19</v>
      </c>
      <c r="CK329" s="1">
        <v>1.28</v>
      </c>
      <c r="CL329" s="1">
        <v>0.69</v>
      </c>
      <c r="CM329" s="1">
        <v>0.25</v>
      </c>
      <c r="CN329" s="1">
        <v>1.29</v>
      </c>
      <c r="CO329" s="1">
        <v>0.82</v>
      </c>
      <c r="CP329" s="1">
        <v>1.84</v>
      </c>
      <c r="CQ329" s="1">
        <v>2.11</v>
      </c>
      <c r="CR329" s="1">
        <v>1.1599999999999999</v>
      </c>
      <c r="CS329" s="1">
        <v>1.2</v>
      </c>
      <c r="CT329" s="1">
        <v>1.18</v>
      </c>
      <c r="CV329" s="1">
        <v>195402</v>
      </c>
      <c r="CW329" s="1">
        <v>0.42</v>
      </c>
      <c r="CX329" s="1">
        <v>1.46</v>
      </c>
      <c r="CY329" s="1">
        <v>1.56</v>
      </c>
      <c r="CZ329" s="1">
        <v>1.1299999999999999</v>
      </c>
      <c r="DA329" s="1">
        <v>1.39</v>
      </c>
      <c r="DB329" s="1">
        <v>1.97</v>
      </c>
      <c r="DC329" s="1">
        <v>1.06</v>
      </c>
      <c r="DD329" s="1">
        <v>1.5</v>
      </c>
      <c r="DE329" s="1">
        <v>1.0900000000000001</v>
      </c>
      <c r="DF329" s="1">
        <v>1.1499999999999999</v>
      </c>
      <c r="DG329" s="1">
        <v>1.62</v>
      </c>
      <c r="DH329" s="1">
        <v>1.61</v>
      </c>
      <c r="DI329" s="1">
        <v>2.33</v>
      </c>
      <c r="DJ329" s="1">
        <v>1.29</v>
      </c>
      <c r="DK329" s="1">
        <v>0.83</v>
      </c>
      <c r="DL329" s="1">
        <v>1.79</v>
      </c>
      <c r="DM329" s="1">
        <v>1.21</v>
      </c>
      <c r="DN329" s="1">
        <v>1.67</v>
      </c>
      <c r="DO329" s="1">
        <v>0.52</v>
      </c>
      <c r="DQ329" s="1">
        <v>195302</v>
      </c>
      <c r="DR329" s="1">
        <v>-99.99</v>
      </c>
      <c r="DS329" s="1">
        <v>2.4</v>
      </c>
      <c r="DT329" s="1">
        <v>1.2</v>
      </c>
      <c r="DU329" s="1">
        <v>0.08</v>
      </c>
      <c r="DV329" s="1">
        <v>3.17</v>
      </c>
      <c r="DW329" s="1">
        <v>1.21</v>
      </c>
      <c r="DX329" s="1">
        <v>1.23</v>
      </c>
      <c r="DY329" s="1">
        <v>0.74</v>
      </c>
      <c r="DZ329" s="1">
        <v>-0.21</v>
      </c>
      <c r="EA329" s="1">
        <v>2.96</v>
      </c>
      <c r="EB329" s="1">
        <v>3.39</v>
      </c>
      <c r="EC329" s="1">
        <v>0.88</v>
      </c>
      <c r="ED329" s="1">
        <v>1.56</v>
      </c>
      <c r="EE329" s="1">
        <v>2.0099999999999998</v>
      </c>
      <c r="EF329" s="1">
        <v>0.45</v>
      </c>
      <c r="EG329" s="1">
        <v>0.8</v>
      </c>
      <c r="EH329" s="1">
        <v>0.67</v>
      </c>
      <c r="EI329" s="1">
        <v>-0.06</v>
      </c>
      <c r="EJ329" s="1">
        <v>-0.36</v>
      </c>
      <c r="EL329">
        <v>195302</v>
      </c>
      <c r="EM329">
        <v>-0.27</v>
      </c>
      <c r="EN329">
        <v>2.16</v>
      </c>
      <c r="EO329">
        <v>-0.09</v>
      </c>
      <c r="EP329">
        <v>0.14000000000000001</v>
      </c>
      <c r="ER329" s="1">
        <v>195308</v>
      </c>
      <c r="ES329" s="1">
        <v>2.21</v>
      </c>
      <c r="EU329" s="1">
        <v>195209</v>
      </c>
      <c r="EV329" s="1">
        <v>-1.18</v>
      </c>
      <c r="EX329" s="1">
        <v>195708</v>
      </c>
      <c r="EY329" s="1">
        <v>2.1</v>
      </c>
      <c r="FA329" s="1">
        <v>195308</v>
      </c>
      <c r="FB329" s="1">
        <f>IF(ISERROR(VLOOKUP($FA329,MOM,LOOKUPS!C$12,0)*$FB$6+VLOOKUP($FA329,STREV,LOOKUPS!C$10,0)*$FC$6+VLOOKUP($FA329,LTREV,LOOKUPS!C$9,0)*$FD$6+VLOOKUP($FA329,CFP,LOOKUPS!C$6,0)*$FE$6+VLOOKUP($FA329,EP,LOOKUPS!C$8,0)*$FF$6+VLOOKUP($FA329,BM,LOOKUPS!C$5,0)*$FG$6+VLOOKUP($FA329,DIV,LOOKUPS!C$7,0)*$FH$6++VLOOKUP($FA329,SIZE,LOOKUPS!C$11,0)*$FI$6),"",VLOOKUP($FA329,MOM,LOOKUPS!C$12,0)*$FB$6+VLOOKUP($FA329,STREV,LOOKUPS!C$10,0)*$FC$6+VLOOKUP($FA329,LTREV,LOOKUPS!C$9,0)*$FD$6+VLOOKUP($FA329,CFP,LOOKUPS!C$6,0)*$FE$6+VLOOKUP($FA329,EP,LOOKUPS!C$8,0)*$FF$6+VLOOKUP($FA329,BM,LOOKUPS!C$5,0)*$FG$6+VLOOKUP($FA329,DIV,LOOKUPS!C$7,0)*$FH$6++VLOOKUP($FA329,SIZE,LOOKUPS!C$11,0)*$FI$6)</f>
        <v>-5.7592999999999996</v>
      </c>
      <c r="FC329" s="1">
        <f>IF(ISERROR(VLOOKUP($FA329,MOM,LOOKUPS!D$12,0)*$FB$6+VLOOKUP($FA329,STREV,LOOKUPS!D$10,0)*$FC$6+VLOOKUP($FA329,LTREV,LOOKUPS!D$9,0)*$FD$6+VLOOKUP($FA329,CFP,LOOKUPS!D$6,0)*$FE$6+VLOOKUP($FA329,EP,LOOKUPS!D$8,0)*$FF$6+VLOOKUP($FA329,BM,LOOKUPS!D$5,0)*$FG$6+VLOOKUP($FA329,DIV,LOOKUPS!D$7,0)*$FH$6++VLOOKUP($FA329,SIZE,LOOKUPS!D$11,0)*$FI$6),"",VLOOKUP($FA329,MOM,LOOKUPS!D$12,0)*$FB$6+VLOOKUP($FA329,STREV,LOOKUPS!D$10,0)*$FC$6+VLOOKUP($FA329,LTREV,LOOKUPS!D$9,0)*$FD$6+VLOOKUP($FA329,CFP,LOOKUPS!D$6,0)*$FE$6+VLOOKUP($FA329,EP,LOOKUPS!D$8,0)*$FF$6+VLOOKUP($FA329,BM,LOOKUPS!D$5,0)*$FG$6+VLOOKUP($FA329,DIV,LOOKUPS!D$7,0)*$FH$6++VLOOKUP($FA329,SIZE,LOOKUPS!D$11,0)*$FI$6)</f>
        <v>-4.9763999999999999</v>
      </c>
      <c r="FD329" s="1">
        <f>IF(ISERROR(VLOOKUP($FA329,MOM,LOOKUPS!E$12,0)*$FB$6+VLOOKUP($FA329,STREV,LOOKUPS!E$10,0)*$FC$6+VLOOKUP($FA329,LTREV,LOOKUPS!E$9,0)*$FD$6+VLOOKUP($FA329,CFP,LOOKUPS!E$6,0)*$FE$6+VLOOKUP($FA329,EP,LOOKUPS!E$8,0)*$FF$6+VLOOKUP($FA329,BM,LOOKUPS!E$5,0)*$FG$6+VLOOKUP($FA329,DIV,LOOKUPS!E$7,0)*$FH$6++VLOOKUP($FA329,SIZE,LOOKUPS!E$11,0)*$FI$6),"",VLOOKUP($FA329,MOM,LOOKUPS!E$12,0)*$FB$6+VLOOKUP($FA329,STREV,LOOKUPS!E$10,0)*$FC$6+VLOOKUP($FA329,LTREV,LOOKUPS!E$9,0)*$FD$6+VLOOKUP($FA329,CFP,LOOKUPS!E$6,0)*$FE$6+VLOOKUP($FA329,EP,LOOKUPS!E$8,0)*$FF$6+VLOOKUP($FA329,BM,LOOKUPS!E$5,0)*$FG$6+VLOOKUP($FA329,DIV,LOOKUPS!E$7,0)*$FH$6++VLOOKUP($FA329,SIZE,LOOKUPS!E$11,0)*$FI$6)</f>
        <v>-4.6077000000000004</v>
      </c>
      <c r="FE329" s="1">
        <f>IF(ISERROR(VLOOKUP($FA329,MOM,LOOKUPS!F$12,0)*$FB$6+VLOOKUP($FA329,STREV,LOOKUPS!F$10,0)*$FC$6+VLOOKUP($FA329,LTREV,LOOKUPS!F$9,0)*$FD$6+VLOOKUP($FA329,CFP,LOOKUPS!F$6,0)*$FE$6+VLOOKUP($FA329,EP,LOOKUPS!F$8,0)*$FF$6+VLOOKUP($FA329,BM,LOOKUPS!F$5,0)*$FG$6+VLOOKUP($FA329,DIV,LOOKUPS!F$7,0)*$FH$6++VLOOKUP($FA329,SIZE,LOOKUPS!F$11,0)*$FI$6),"",VLOOKUP($FA329,MOM,LOOKUPS!F$12,0)*$FB$6+VLOOKUP($FA329,STREV,LOOKUPS!F$10,0)*$FC$6+VLOOKUP($FA329,LTREV,LOOKUPS!F$9,0)*$FD$6+VLOOKUP($FA329,CFP,LOOKUPS!F$6,0)*$FE$6+VLOOKUP($FA329,EP,LOOKUPS!F$8,0)*$FF$6+VLOOKUP($FA329,BM,LOOKUPS!F$5,0)*$FG$6+VLOOKUP($FA329,DIV,LOOKUPS!F$7,0)*$FH$6++VLOOKUP($FA329,SIZE,LOOKUPS!F$11,0)*$FI$6)</f>
        <v>-4.8306000000000004</v>
      </c>
      <c r="FF329" s="1">
        <f>IF(ISERROR(VLOOKUP($FA329,MOM,LOOKUPS!G$12,0)*$FB$6+VLOOKUP($FA329,STREV,LOOKUPS!G$10,0)*$FC$6+VLOOKUP($FA329,LTREV,LOOKUPS!G$9,0)*$FD$6+VLOOKUP($FA329,CFP,LOOKUPS!G$6,0)*$FE$6+VLOOKUP($FA329,EP,LOOKUPS!G$8,0)*$FF$6+VLOOKUP($FA329,BM,LOOKUPS!G$5,0)*$FG$6+VLOOKUP($FA329,DIV,LOOKUPS!G$7,0)*$FH$6++VLOOKUP($FA329,SIZE,LOOKUPS!G$11,0)*$FI$6),"",VLOOKUP($FA329,MOM,LOOKUPS!G$12,0)*$FB$6+VLOOKUP($FA329,STREV,LOOKUPS!G$10,0)*$FC$6+VLOOKUP($FA329,LTREV,LOOKUPS!G$9,0)*$FD$6+VLOOKUP($FA329,CFP,LOOKUPS!G$6,0)*$FE$6+VLOOKUP($FA329,EP,LOOKUPS!G$8,0)*$FF$6+VLOOKUP($FA329,BM,LOOKUPS!G$5,0)*$FG$6+VLOOKUP($FA329,DIV,LOOKUPS!G$7,0)*$FH$6++VLOOKUP($FA329,SIZE,LOOKUPS!G$11,0)*$FI$6)</f>
        <v>-4.4394</v>
      </c>
      <c r="FG329" s="1">
        <f>IF(ISERROR(VLOOKUP($FA329,MOM,LOOKUPS!H$12,0)*$FB$6+VLOOKUP($FA329,STREV,LOOKUPS!H$10,0)*$FC$6+VLOOKUP($FA329,LTREV,LOOKUPS!H$9,0)*$FD$6+VLOOKUP($FA329,CFP,LOOKUPS!H$6,0)*$FE$6+VLOOKUP($FA329,EP,LOOKUPS!H$8,0)*$FF$6+VLOOKUP($FA329,BM,LOOKUPS!H$5,0)*$FG$6+VLOOKUP($FA329,DIV,LOOKUPS!H$7,0)*$FH$6++VLOOKUP($FA329,SIZE,LOOKUPS!H$11,0)*$FI$6),"",VLOOKUP($FA329,MOM,LOOKUPS!H$12,0)*$FB$6+VLOOKUP($FA329,STREV,LOOKUPS!H$10,0)*$FC$6+VLOOKUP($FA329,LTREV,LOOKUPS!H$9,0)*$FD$6+VLOOKUP($FA329,CFP,LOOKUPS!H$6,0)*$FE$6+VLOOKUP($FA329,EP,LOOKUPS!H$8,0)*$FF$6+VLOOKUP($FA329,BM,LOOKUPS!H$5,0)*$FG$6+VLOOKUP($FA329,DIV,LOOKUPS!H$7,0)*$FH$6++VLOOKUP($FA329,SIZE,LOOKUPS!H$11,0)*$FI$6)</f>
        <v>-4.5999999999999996</v>
      </c>
      <c r="FH329" s="1">
        <f>IF(ISERROR(VLOOKUP($FA329,MOM,LOOKUPS!I$12,0)*$FB$6+VLOOKUP($FA329,STREV,LOOKUPS!I$10,0)*$FC$6+VLOOKUP($FA329,LTREV,LOOKUPS!I$9,0)*$FD$6+VLOOKUP($FA329,CFP,LOOKUPS!I$6,0)*$FE$6+VLOOKUP($FA329,EP,LOOKUPS!I$8,0)*$FF$6+VLOOKUP($FA329,BM,LOOKUPS!I$5,0)*$FG$6+VLOOKUP($FA329,DIV,LOOKUPS!I$7,0)*$FH$6++VLOOKUP($FA329,SIZE,LOOKUPS!I$11,0)*$FI$6),"",VLOOKUP($FA329,MOM,LOOKUPS!I$12,0)*$FB$6+VLOOKUP($FA329,STREV,LOOKUPS!I$10,0)*$FC$6+VLOOKUP($FA329,LTREV,LOOKUPS!I$9,0)*$FD$6+VLOOKUP($FA329,CFP,LOOKUPS!I$6,0)*$FE$6+VLOOKUP($FA329,EP,LOOKUPS!I$8,0)*$FF$6+VLOOKUP($FA329,BM,LOOKUPS!I$5,0)*$FG$6+VLOOKUP($FA329,DIV,LOOKUPS!I$7,0)*$FH$6++VLOOKUP($FA329,SIZE,LOOKUPS!I$11,0)*$FI$6)</f>
        <v>-4.9913000000000007</v>
      </c>
      <c r="FI329" s="1">
        <f>IF(ISERROR(VLOOKUP($FA329,MOM,LOOKUPS!J$12,0)*$FB$6+VLOOKUP($FA329,STREV,LOOKUPS!J$10,0)*$FC$6+VLOOKUP($FA329,LTREV,LOOKUPS!J$9,0)*$FD$6+VLOOKUP($FA329,CFP,LOOKUPS!J$6,0)*$FE$6+VLOOKUP($FA329,EP,LOOKUPS!J$8,0)*$FF$6+VLOOKUP($FA329,BM,LOOKUPS!J$5,0)*$FG$6+VLOOKUP($FA329,DIV,LOOKUPS!J$7,0)*$FH$6++VLOOKUP($FA329,SIZE,LOOKUPS!J$11,0)*$FI$6),"",VLOOKUP($FA329,MOM,LOOKUPS!J$12,0)*$FB$6+VLOOKUP($FA329,STREV,LOOKUPS!J$10,0)*$FC$6+VLOOKUP($FA329,LTREV,LOOKUPS!J$9,0)*$FD$6+VLOOKUP($FA329,CFP,LOOKUPS!J$6,0)*$FE$6+VLOOKUP($FA329,EP,LOOKUPS!J$8,0)*$FF$6+VLOOKUP($FA329,BM,LOOKUPS!J$5,0)*$FG$6+VLOOKUP($FA329,DIV,LOOKUPS!J$7,0)*$FH$6++VLOOKUP($FA329,SIZE,LOOKUPS!J$11,0)*$FI$6)</f>
        <v>-5.0805000000000007</v>
      </c>
      <c r="FJ329" s="1">
        <f>IF(ISERROR(VLOOKUP($FA329,MOM,LOOKUPS!K$12,0)*$FB$6+VLOOKUP($FA329,STREV,LOOKUPS!K$10,0)*$FC$6+VLOOKUP($FA329,LTREV,LOOKUPS!K$9,0)*$FD$6+VLOOKUP($FA329,CFP,LOOKUPS!K$6,0)*$FE$6+VLOOKUP($FA329,EP,LOOKUPS!K$8,0)*$FF$6+VLOOKUP($FA329,BM,LOOKUPS!K$5,0)*$FG$6+VLOOKUP($FA329,DIV,LOOKUPS!K$7,0)*$FH$6++VLOOKUP($FA329,SIZE,LOOKUPS!K$11,0)*$FI$6),"",VLOOKUP($FA329,MOM,LOOKUPS!K$12,0)*$FB$6+VLOOKUP($FA329,STREV,LOOKUPS!K$10,0)*$FC$6+VLOOKUP($FA329,LTREV,LOOKUPS!K$9,0)*$FD$6+VLOOKUP($FA329,CFP,LOOKUPS!K$6,0)*$FE$6+VLOOKUP($FA329,EP,LOOKUPS!K$8,0)*$FF$6+VLOOKUP($FA329,BM,LOOKUPS!K$5,0)*$FG$6+VLOOKUP($FA329,DIV,LOOKUPS!K$7,0)*$FH$6++VLOOKUP($FA329,SIZE,LOOKUPS!K$11,0)*$FI$6)</f>
        <v>-5.4533000000000005</v>
      </c>
      <c r="FK329" s="1">
        <f>IF(ISERROR(VLOOKUP($FA329,MOM,LOOKUPS!L$12,0)*$FB$6+VLOOKUP($FA329,STREV,LOOKUPS!L$10,0)*$FC$6+VLOOKUP($FA329,LTREV,LOOKUPS!L$9,0)*$FD$6+VLOOKUP($FA329,CFP,LOOKUPS!L$6,0)*$FE$6+VLOOKUP($FA329,EP,LOOKUPS!L$8,0)*$FF$6+VLOOKUP($FA329,BM,LOOKUPS!L$5,0)*$FG$6+VLOOKUP($FA329,DIV,LOOKUPS!L$7,0)*$FH$6++VLOOKUP($FA329,SIZE,LOOKUPS!L$11,0)*$FI$6),"",VLOOKUP($FA329,MOM,LOOKUPS!L$12,0)*$FB$6+VLOOKUP($FA329,STREV,LOOKUPS!L$10,0)*$FC$6+VLOOKUP($FA329,LTREV,LOOKUPS!L$9,0)*$FD$6+VLOOKUP($FA329,CFP,LOOKUPS!L$6,0)*$FE$6+VLOOKUP($FA329,EP,LOOKUPS!L$8,0)*$FF$6+VLOOKUP($FA329,BM,LOOKUPS!L$5,0)*$FG$6+VLOOKUP($FA329,DIV,LOOKUPS!L$7,0)*$FH$6++VLOOKUP($FA329,SIZE,LOOKUPS!L$11,0)*$FI$6)</f>
        <v>-6.2282000000000002</v>
      </c>
    </row>
    <row r="330" spans="1:167" x14ac:dyDescent="0.3">
      <c r="A330" s="1">
        <v>195309</v>
      </c>
      <c r="B330" s="1">
        <v>-4.24</v>
      </c>
      <c r="C330" s="1">
        <v>-2.84</v>
      </c>
      <c r="D330" s="1">
        <v>-1.22</v>
      </c>
      <c r="E330" s="1">
        <v>-0.74</v>
      </c>
      <c r="F330" s="1">
        <v>-1.29</v>
      </c>
      <c r="G330" s="1">
        <v>-0.55000000000000004</v>
      </c>
      <c r="H330" s="1">
        <v>-0.89</v>
      </c>
      <c r="I330" s="1">
        <v>-0.31</v>
      </c>
      <c r="J330" s="1">
        <v>0.67</v>
      </c>
      <c r="K330" s="1">
        <v>0.4</v>
      </c>
      <c r="M330" s="1">
        <v>195210</v>
      </c>
      <c r="N330" s="1">
        <v>-1.1599999999999999</v>
      </c>
      <c r="O330" s="1">
        <v>-0.81</v>
      </c>
      <c r="P330" s="1">
        <v>-1.21</v>
      </c>
      <c r="Q330" s="1">
        <v>-0.87</v>
      </c>
      <c r="R330" s="1">
        <v>-0.86</v>
      </c>
      <c r="S330" s="1">
        <v>-1.2</v>
      </c>
      <c r="T330" s="1">
        <v>-1.8</v>
      </c>
      <c r="U330" s="1">
        <v>-0.7</v>
      </c>
      <c r="V330" s="1">
        <v>-1.37</v>
      </c>
      <c r="W330" s="1">
        <v>-1.39</v>
      </c>
      <c r="Y330" s="1">
        <v>195709</v>
      </c>
      <c r="Z330" s="1">
        <v>-5.83</v>
      </c>
      <c r="AA330" s="1">
        <v>-4.43</v>
      </c>
      <c r="AB330" s="1">
        <v>-3.61</v>
      </c>
      <c r="AC330" s="1">
        <v>-3.84</v>
      </c>
      <c r="AD330" s="1">
        <v>-3.92</v>
      </c>
      <c r="AE330" s="1">
        <v>-4.8499999999999996</v>
      </c>
      <c r="AF330" s="1">
        <v>-6.34</v>
      </c>
      <c r="AG330" s="1">
        <v>-6.07</v>
      </c>
      <c r="AH330" s="1">
        <v>-6.25</v>
      </c>
      <c r="AI330" s="1">
        <v>-6.99</v>
      </c>
      <c r="AK330">
        <v>197803</v>
      </c>
      <c r="AL330">
        <v>10.130000000000001</v>
      </c>
      <c r="AM330">
        <v>6.76</v>
      </c>
      <c r="AN330">
        <v>6.08</v>
      </c>
      <c r="AO330">
        <v>6.93</v>
      </c>
      <c r="AP330">
        <v>6.63</v>
      </c>
      <c r="AQ330">
        <v>6.73</v>
      </c>
      <c r="AR330">
        <v>6.76</v>
      </c>
      <c r="AS330">
        <v>5.7</v>
      </c>
      <c r="AT330">
        <v>6.95</v>
      </c>
      <c r="AU330">
        <v>6.81</v>
      </c>
      <c r="AV330">
        <v>6.41</v>
      </c>
      <c r="AW330">
        <v>7.05</v>
      </c>
      <c r="AX330">
        <v>6.37</v>
      </c>
      <c r="AY330">
        <v>6.89</v>
      </c>
      <c r="AZ330">
        <v>6.63</v>
      </c>
      <c r="BA330">
        <v>4.5599999999999996</v>
      </c>
      <c r="BB330">
        <v>6.87</v>
      </c>
      <c r="BC330">
        <v>7.43</v>
      </c>
      <c r="BD330">
        <v>6.67</v>
      </c>
      <c r="BF330" s="1">
        <v>197803</v>
      </c>
      <c r="BG330" s="1">
        <v>9.31</v>
      </c>
      <c r="BH330" s="1">
        <v>6.78</v>
      </c>
      <c r="BI330" s="1">
        <v>6.22</v>
      </c>
      <c r="BJ330" s="1">
        <v>6.87</v>
      </c>
      <c r="BK330" s="1">
        <v>7.15</v>
      </c>
      <c r="BL330" s="1">
        <v>6.37</v>
      </c>
      <c r="BM330" s="1">
        <v>5.98</v>
      </c>
      <c r="BN330" s="1">
        <v>6.19</v>
      </c>
      <c r="BO330" s="1">
        <v>7.04</v>
      </c>
      <c r="BP330" s="1">
        <v>7.18</v>
      </c>
      <c r="BQ330" s="1">
        <v>7.1</v>
      </c>
      <c r="BR330" s="1">
        <v>5.92</v>
      </c>
      <c r="BS330" s="1">
        <v>6.89</v>
      </c>
      <c r="BT330" s="1">
        <v>6.59</v>
      </c>
      <c r="BU330" s="1">
        <v>5.38</v>
      </c>
      <c r="BV330" s="1">
        <v>6.05</v>
      </c>
      <c r="BW330" s="1">
        <v>6.32</v>
      </c>
      <c r="BX330" s="1">
        <v>6.92</v>
      </c>
      <c r="BY330" s="1">
        <v>7.1</v>
      </c>
      <c r="CA330" s="1">
        <v>195303</v>
      </c>
      <c r="CB330" s="1">
        <v>5.88</v>
      </c>
      <c r="CC330" s="1">
        <v>-0.91</v>
      </c>
      <c r="CD330" s="1">
        <v>-1.35</v>
      </c>
      <c r="CE330" s="1">
        <v>-1.28</v>
      </c>
      <c r="CF330" s="1">
        <v>-1.05</v>
      </c>
      <c r="CG330" s="1">
        <v>-1</v>
      </c>
      <c r="CH330" s="1">
        <v>-1.54</v>
      </c>
      <c r="CI330" s="1">
        <v>-1.04</v>
      </c>
      <c r="CJ330" s="1">
        <v>-1.35</v>
      </c>
      <c r="CK330" s="1">
        <v>-1.0900000000000001</v>
      </c>
      <c r="CL330" s="1">
        <v>-1.01</v>
      </c>
      <c r="CM330" s="1">
        <v>-0.63</v>
      </c>
      <c r="CN330" s="1">
        <v>-1.37</v>
      </c>
      <c r="CO330" s="1">
        <v>-2.0099999999999998</v>
      </c>
      <c r="CP330" s="1">
        <v>-1.08</v>
      </c>
      <c r="CQ330" s="1">
        <v>-0.94</v>
      </c>
      <c r="CR330" s="1">
        <v>-1.1499999999999999</v>
      </c>
      <c r="CS330" s="1">
        <v>-1.76</v>
      </c>
      <c r="CT330" s="1">
        <v>-0.92</v>
      </c>
      <c r="CV330" s="1">
        <v>195403</v>
      </c>
      <c r="CW330" s="1">
        <v>1.6</v>
      </c>
      <c r="CX330" s="1">
        <v>3.34</v>
      </c>
      <c r="CY330" s="1">
        <v>2.76</v>
      </c>
      <c r="CZ330" s="1">
        <v>2.89</v>
      </c>
      <c r="DA330" s="1">
        <v>3.72</v>
      </c>
      <c r="DB330" s="1">
        <v>2.56</v>
      </c>
      <c r="DC330" s="1">
        <v>2.95</v>
      </c>
      <c r="DD330" s="1">
        <v>2.65</v>
      </c>
      <c r="DE330" s="1">
        <v>2.99</v>
      </c>
      <c r="DF330" s="1">
        <v>3.54</v>
      </c>
      <c r="DG330" s="1">
        <v>3.9</v>
      </c>
      <c r="DH330" s="1">
        <v>2.6</v>
      </c>
      <c r="DI330" s="1">
        <v>2.5299999999999998</v>
      </c>
      <c r="DJ330" s="1">
        <v>3.04</v>
      </c>
      <c r="DK330" s="1">
        <v>2.87</v>
      </c>
      <c r="DL330" s="1">
        <v>2.61</v>
      </c>
      <c r="DM330" s="1">
        <v>2.69</v>
      </c>
      <c r="DN330" s="1">
        <v>3.33</v>
      </c>
      <c r="DO330" s="1">
        <v>2.65</v>
      </c>
      <c r="DQ330" s="1">
        <v>195303</v>
      </c>
      <c r="DR330" s="1">
        <v>-99.99</v>
      </c>
      <c r="DS330" s="1">
        <v>-1.25</v>
      </c>
      <c r="DT330" s="1">
        <v>-1.1000000000000001</v>
      </c>
      <c r="DU330" s="1">
        <v>-0.92</v>
      </c>
      <c r="DV330" s="1">
        <v>-1.1200000000000001</v>
      </c>
      <c r="DW330" s="1">
        <v>-1.61</v>
      </c>
      <c r="DX330" s="1">
        <v>-1.06</v>
      </c>
      <c r="DY330" s="1">
        <v>-0.94</v>
      </c>
      <c r="DZ330" s="1">
        <v>-0.72</v>
      </c>
      <c r="EA330" s="1">
        <v>-0.41</v>
      </c>
      <c r="EB330" s="1">
        <v>-1.84</v>
      </c>
      <c r="EC330" s="1">
        <v>-1.5</v>
      </c>
      <c r="ED330" s="1">
        <v>-1.72</v>
      </c>
      <c r="EE330" s="1">
        <v>-1.66</v>
      </c>
      <c r="EF330" s="1">
        <v>-0.45</v>
      </c>
      <c r="EG330" s="1">
        <v>-0.56000000000000005</v>
      </c>
      <c r="EH330" s="1">
        <v>-1.32</v>
      </c>
      <c r="EI330" s="1">
        <v>-0.21</v>
      </c>
      <c r="EJ330" s="1">
        <v>-1.24</v>
      </c>
      <c r="EL330">
        <v>195303</v>
      </c>
      <c r="EM330">
        <v>-1.43</v>
      </c>
      <c r="EN330">
        <v>-0.18</v>
      </c>
      <c r="EO330">
        <v>-0.84</v>
      </c>
      <c r="EP330">
        <v>0.18</v>
      </c>
      <c r="ER330" s="1">
        <v>195309</v>
      </c>
      <c r="ES330" s="1">
        <v>2.88</v>
      </c>
      <c r="EU330" s="1">
        <v>195210</v>
      </c>
      <c r="EV330" s="1">
        <v>0.75</v>
      </c>
      <c r="EX330" s="1">
        <v>195709</v>
      </c>
      <c r="EY330" s="1">
        <v>2.4700000000000002</v>
      </c>
      <c r="FA330" s="1">
        <v>195309</v>
      </c>
      <c r="FB330" s="1">
        <f>IF(ISERROR(VLOOKUP($FA330,MOM,LOOKUPS!C$12,0)*$FB$6+VLOOKUP($FA330,STREV,LOOKUPS!C$10,0)*$FC$6+VLOOKUP($FA330,LTREV,LOOKUPS!C$9,0)*$FD$6+VLOOKUP($FA330,CFP,LOOKUPS!C$6,0)*$FE$6+VLOOKUP($FA330,EP,LOOKUPS!C$8,0)*$FF$6+VLOOKUP($FA330,BM,LOOKUPS!C$5,0)*$FG$6+VLOOKUP($FA330,DIV,LOOKUPS!C$7,0)*$FH$6++VLOOKUP($FA330,SIZE,LOOKUPS!C$11,0)*$FI$6),"",VLOOKUP($FA330,MOM,LOOKUPS!C$12,0)*$FB$6+VLOOKUP($FA330,STREV,LOOKUPS!C$10,0)*$FC$6+VLOOKUP($FA330,LTREV,LOOKUPS!C$9,0)*$FD$6+VLOOKUP($FA330,CFP,LOOKUPS!C$6,0)*$FE$6+VLOOKUP($FA330,EP,LOOKUPS!C$8,0)*$FF$6+VLOOKUP($FA330,BM,LOOKUPS!C$5,0)*$FG$6+VLOOKUP($FA330,DIV,LOOKUPS!C$7,0)*$FH$6++VLOOKUP($FA330,SIZE,LOOKUPS!C$11,0)*$FI$6)</f>
        <v>-1.6289000000000002</v>
      </c>
      <c r="FC330" s="1">
        <f>IF(ISERROR(VLOOKUP($FA330,MOM,LOOKUPS!D$12,0)*$FB$6+VLOOKUP($FA330,STREV,LOOKUPS!D$10,0)*$FC$6+VLOOKUP($FA330,LTREV,LOOKUPS!D$9,0)*$FD$6+VLOOKUP($FA330,CFP,LOOKUPS!D$6,0)*$FE$6+VLOOKUP($FA330,EP,LOOKUPS!D$8,0)*$FF$6+VLOOKUP($FA330,BM,LOOKUPS!D$5,0)*$FG$6+VLOOKUP($FA330,DIV,LOOKUPS!D$7,0)*$FH$6++VLOOKUP($FA330,SIZE,LOOKUPS!D$11,0)*$FI$6),"",VLOOKUP($FA330,MOM,LOOKUPS!D$12,0)*$FB$6+VLOOKUP($FA330,STREV,LOOKUPS!D$10,0)*$FC$6+VLOOKUP($FA330,LTREV,LOOKUPS!D$9,0)*$FD$6+VLOOKUP($FA330,CFP,LOOKUPS!D$6,0)*$FE$6+VLOOKUP($FA330,EP,LOOKUPS!D$8,0)*$FF$6+VLOOKUP($FA330,BM,LOOKUPS!D$5,0)*$FG$6+VLOOKUP($FA330,DIV,LOOKUPS!D$7,0)*$FH$6++VLOOKUP($FA330,SIZE,LOOKUPS!D$11,0)*$FI$6)</f>
        <v>-0.75629999999999986</v>
      </c>
      <c r="FD330" s="1">
        <f>IF(ISERROR(VLOOKUP($FA330,MOM,LOOKUPS!E$12,0)*$FB$6+VLOOKUP($FA330,STREV,LOOKUPS!E$10,0)*$FC$6+VLOOKUP($FA330,LTREV,LOOKUPS!E$9,0)*$FD$6+VLOOKUP($FA330,CFP,LOOKUPS!E$6,0)*$FE$6+VLOOKUP($FA330,EP,LOOKUPS!E$8,0)*$FF$6+VLOOKUP($FA330,BM,LOOKUPS!E$5,0)*$FG$6+VLOOKUP($FA330,DIV,LOOKUPS!E$7,0)*$FH$6++VLOOKUP($FA330,SIZE,LOOKUPS!E$11,0)*$FI$6),"",VLOOKUP($FA330,MOM,LOOKUPS!E$12,0)*$FB$6+VLOOKUP($FA330,STREV,LOOKUPS!E$10,0)*$FC$6+VLOOKUP($FA330,LTREV,LOOKUPS!E$9,0)*$FD$6+VLOOKUP($FA330,CFP,LOOKUPS!E$6,0)*$FE$6+VLOOKUP($FA330,EP,LOOKUPS!E$8,0)*$FF$6+VLOOKUP($FA330,BM,LOOKUPS!E$5,0)*$FG$6+VLOOKUP($FA330,DIV,LOOKUPS!E$7,0)*$FH$6++VLOOKUP($FA330,SIZE,LOOKUPS!E$11,0)*$FI$6)</f>
        <v>-0.73199999999999998</v>
      </c>
      <c r="FE330" s="1">
        <f>IF(ISERROR(VLOOKUP($FA330,MOM,LOOKUPS!F$12,0)*$FB$6+VLOOKUP($FA330,STREV,LOOKUPS!F$10,0)*$FC$6+VLOOKUP($FA330,LTREV,LOOKUPS!F$9,0)*$FD$6+VLOOKUP($FA330,CFP,LOOKUPS!F$6,0)*$FE$6+VLOOKUP($FA330,EP,LOOKUPS!F$8,0)*$FF$6+VLOOKUP($FA330,BM,LOOKUPS!F$5,0)*$FG$6+VLOOKUP($FA330,DIV,LOOKUPS!F$7,0)*$FH$6++VLOOKUP($FA330,SIZE,LOOKUPS!F$11,0)*$FI$6),"",VLOOKUP($FA330,MOM,LOOKUPS!F$12,0)*$FB$6+VLOOKUP($FA330,STREV,LOOKUPS!F$10,0)*$FC$6+VLOOKUP($FA330,LTREV,LOOKUPS!F$9,0)*$FD$6+VLOOKUP($FA330,CFP,LOOKUPS!F$6,0)*$FE$6+VLOOKUP($FA330,EP,LOOKUPS!F$8,0)*$FF$6+VLOOKUP($FA330,BM,LOOKUPS!F$5,0)*$FG$6+VLOOKUP($FA330,DIV,LOOKUPS!F$7,0)*$FH$6++VLOOKUP($FA330,SIZE,LOOKUPS!F$11,0)*$FI$6)</f>
        <v>-0.64969999999999994</v>
      </c>
      <c r="FF330" s="1">
        <f>IF(ISERROR(VLOOKUP($FA330,MOM,LOOKUPS!G$12,0)*$FB$6+VLOOKUP($FA330,STREV,LOOKUPS!G$10,0)*$FC$6+VLOOKUP($FA330,LTREV,LOOKUPS!G$9,0)*$FD$6+VLOOKUP($FA330,CFP,LOOKUPS!G$6,0)*$FE$6+VLOOKUP($FA330,EP,LOOKUPS!G$8,0)*$FF$6+VLOOKUP($FA330,BM,LOOKUPS!G$5,0)*$FG$6+VLOOKUP($FA330,DIV,LOOKUPS!G$7,0)*$FH$6++VLOOKUP($FA330,SIZE,LOOKUPS!G$11,0)*$FI$6),"",VLOOKUP($FA330,MOM,LOOKUPS!G$12,0)*$FB$6+VLOOKUP($FA330,STREV,LOOKUPS!G$10,0)*$FC$6+VLOOKUP($FA330,LTREV,LOOKUPS!G$9,0)*$FD$6+VLOOKUP($FA330,CFP,LOOKUPS!G$6,0)*$FE$6+VLOOKUP($FA330,EP,LOOKUPS!G$8,0)*$FF$6+VLOOKUP($FA330,BM,LOOKUPS!G$5,0)*$FG$6+VLOOKUP($FA330,DIV,LOOKUPS!G$7,0)*$FH$6++VLOOKUP($FA330,SIZE,LOOKUPS!G$11,0)*$FI$6)</f>
        <v>-0.97209999999999996</v>
      </c>
      <c r="FG330" s="1">
        <f>IF(ISERROR(VLOOKUP($FA330,MOM,LOOKUPS!H$12,0)*$FB$6+VLOOKUP($FA330,STREV,LOOKUPS!H$10,0)*$FC$6+VLOOKUP($FA330,LTREV,LOOKUPS!H$9,0)*$FD$6+VLOOKUP($FA330,CFP,LOOKUPS!H$6,0)*$FE$6+VLOOKUP($FA330,EP,LOOKUPS!H$8,0)*$FF$6+VLOOKUP($FA330,BM,LOOKUPS!H$5,0)*$FG$6+VLOOKUP($FA330,DIV,LOOKUPS!H$7,0)*$FH$6++VLOOKUP($FA330,SIZE,LOOKUPS!H$11,0)*$FI$6),"",VLOOKUP($FA330,MOM,LOOKUPS!H$12,0)*$FB$6+VLOOKUP($FA330,STREV,LOOKUPS!H$10,0)*$FC$6+VLOOKUP($FA330,LTREV,LOOKUPS!H$9,0)*$FD$6+VLOOKUP($FA330,CFP,LOOKUPS!H$6,0)*$FE$6+VLOOKUP($FA330,EP,LOOKUPS!H$8,0)*$FF$6+VLOOKUP($FA330,BM,LOOKUPS!H$5,0)*$FG$6+VLOOKUP($FA330,DIV,LOOKUPS!H$7,0)*$FH$6++VLOOKUP($FA330,SIZE,LOOKUPS!H$11,0)*$FI$6)</f>
        <v>-0.52120000000000011</v>
      </c>
      <c r="FH330" s="1">
        <f>IF(ISERROR(VLOOKUP($FA330,MOM,LOOKUPS!I$12,0)*$FB$6+VLOOKUP($FA330,STREV,LOOKUPS!I$10,0)*$FC$6+VLOOKUP($FA330,LTREV,LOOKUPS!I$9,0)*$FD$6+VLOOKUP($FA330,CFP,LOOKUPS!I$6,0)*$FE$6+VLOOKUP($FA330,EP,LOOKUPS!I$8,0)*$FF$6+VLOOKUP($FA330,BM,LOOKUPS!I$5,0)*$FG$6+VLOOKUP($FA330,DIV,LOOKUPS!I$7,0)*$FH$6++VLOOKUP($FA330,SIZE,LOOKUPS!I$11,0)*$FI$6),"",VLOOKUP($FA330,MOM,LOOKUPS!I$12,0)*$FB$6+VLOOKUP($FA330,STREV,LOOKUPS!I$10,0)*$FC$6+VLOOKUP($FA330,LTREV,LOOKUPS!I$9,0)*$FD$6+VLOOKUP($FA330,CFP,LOOKUPS!I$6,0)*$FE$6+VLOOKUP($FA330,EP,LOOKUPS!I$8,0)*$FF$6+VLOOKUP($FA330,BM,LOOKUPS!I$5,0)*$FG$6+VLOOKUP($FA330,DIV,LOOKUPS!I$7,0)*$FH$6++VLOOKUP($FA330,SIZE,LOOKUPS!I$11,0)*$FI$6)</f>
        <v>-1.3808</v>
      </c>
      <c r="FI330" s="1">
        <f>IF(ISERROR(VLOOKUP($FA330,MOM,LOOKUPS!J$12,0)*$FB$6+VLOOKUP($FA330,STREV,LOOKUPS!J$10,0)*$FC$6+VLOOKUP($FA330,LTREV,LOOKUPS!J$9,0)*$FD$6+VLOOKUP($FA330,CFP,LOOKUPS!J$6,0)*$FE$6+VLOOKUP($FA330,EP,LOOKUPS!J$8,0)*$FF$6+VLOOKUP($FA330,BM,LOOKUPS!J$5,0)*$FG$6+VLOOKUP($FA330,DIV,LOOKUPS!J$7,0)*$FH$6++VLOOKUP($FA330,SIZE,LOOKUPS!J$11,0)*$FI$6),"",VLOOKUP($FA330,MOM,LOOKUPS!J$12,0)*$FB$6+VLOOKUP($FA330,STREV,LOOKUPS!J$10,0)*$FC$6+VLOOKUP($FA330,LTREV,LOOKUPS!J$9,0)*$FD$6+VLOOKUP($FA330,CFP,LOOKUPS!J$6,0)*$FE$6+VLOOKUP($FA330,EP,LOOKUPS!J$8,0)*$FF$6+VLOOKUP($FA330,BM,LOOKUPS!J$5,0)*$FG$6+VLOOKUP($FA330,DIV,LOOKUPS!J$7,0)*$FH$6++VLOOKUP($FA330,SIZE,LOOKUPS!J$11,0)*$FI$6)</f>
        <v>-1.0801000000000001</v>
      </c>
      <c r="FJ330" s="1">
        <f>IF(ISERROR(VLOOKUP($FA330,MOM,LOOKUPS!K$12,0)*$FB$6+VLOOKUP($FA330,STREV,LOOKUPS!K$10,0)*$FC$6+VLOOKUP($FA330,LTREV,LOOKUPS!K$9,0)*$FD$6+VLOOKUP($FA330,CFP,LOOKUPS!K$6,0)*$FE$6+VLOOKUP($FA330,EP,LOOKUPS!K$8,0)*$FF$6+VLOOKUP($FA330,BM,LOOKUPS!K$5,0)*$FG$6+VLOOKUP($FA330,DIV,LOOKUPS!K$7,0)*$FH$6++VLOOKUP($FA330,SIZE,LOOKUPS!K$11,0)*$FI$6),"",VLOOKUP($FA330,MOM,LOOKUPS!K$12,0)*$FB$6+VLOOKUP($FA330,STREV,LOOKUPS!K$10,0)*$FC$6+VLOOKUP($FA330,LTREV,LOOKUPS!K$9,0)*$FD$6+VLOOKUP($FA330,CFP,LOOKUPS!K$6,0)*$FE$6+VLOOKUP($FA330,EP,LOOKUPS!K$8,0)*$FF$6+VLOOKUP($FA330,BM,LOOKUPS!K$5,0)*$FG$6+VLOOKUP($FA330,DIV,LOOKUPS!K$7,0)*$FH$6++VLOOKUP($FA330,SIZE,LOOKUPS!K$11,0)*$FI$6)</f>
        <v>-1.2956000000000001</v>
      </c>
      <c r="FK330" s="1">
        <f>IF(ISERROR(VLOOKUP($FA330,MOM,LOOKUPS!L$12,0)*$FB$6+VLOOKUP($FA330,STREV,LOOKUPS!L$10,0)*$FC$6+VLOOKUP($FA330,LTREV,LOOKUPS!L$9,0)*$FD$6+VLOOKUP($FA330,CFP,LOOKUPS!L$6,0)*$FE$6+VLOOKUP($FA330,EP,LOOKUPS!L$8,0)*$FF$6+VLOOKUP($FA330,BM,LOOKUPS!L$5,0)*$FG$6+VLOOKUP($FA330,DIV,LOOKUPS!L$7,0)*$FH$6++VLOOKUP($FA330,SIZE,LOOKUPS!L$11,0)*$FI$6),"",VLOOKUP($FA330,MOM,LOOKUPS!L$12,0)*$FB$6+VLOOKUP($FA330,STREV,LOOKUPS!L$10,0)*$FC$6+VLOOKUP($FA330,LTREV,LOOKUPS!L$9,0)*$FD$6+VLOOKUP($FA330,CFP,LOOKUPS!L$6,0)*$FE$6+VLOOKUP($FA330,EP,LOOKUPS!L$8,0)*$FF$6+VLOOKUP($FA330,BM,LOOKUPS!L$5,0)*$FG$6+VLOOKUP($FA330,DIV,LOOKUPS!L$7,0)*$FH$6++VLOOKUP($FA330,SIZE,LOOKUPS!L$11,0)*$FI$6)</f>
        <v>-1.6138000000000001</v>
      </c>
    </row>
    <row r="331" spans="1:167" x14ac:dyDescent="0.3">
      <c r="A331" s="1">
        <v>195310</v>
      </c>
      <c r="B331" s="1">
        <v>1.66</v>
      </c>
      <c r="C331" s="1">
        <v>3.6</v>
      </c>
      <c r="D331" s="1">
        <v>4.33</v>
      </c>
      <c r="E331" s="1">
        <v>3.38</v>
      </c>
      <c r="F331" s="1">
        <v>3.67</v>
      </c>
      <c r="G331" s="1">
        <v>4.57</v>
      </c>
      <c r="H331" s="1">
        <v>3.72</v>
      </c>
      <c r="I331" s="1">
        <v>3.68</v>
      </c>
      <c r="J331" s="1">
        <v>3.9</v>
      </c>
      <c r="K331" s="1">
        <v>4.82</v>
      </c>
      <c r="M331" s="1">
        <v>195211</v>
      </c>
      <c r="N331" s="1">
        <v>6.23</v>
      </c>
      <c r="O331" s="1">
        <v>7.22</v>
      </c>
      <c r="P331" s="1">
        <v>6.77</v>
      </c>
      <c r="Q331" s="1">
        <v>4.8</v>
      </c>
      <c r="R331" s="1">
        <v>5.0599999999999996</v>
      </c>
      <c r="S331" s="1">
        <v>5.48</v>
      </c>
      <c r="T331" s="1">
        <v>5.0999999999999996</v>
      </c>
      <c r="U331" s="1">
        <v>5.72</v>
      </c>
      <c r="V331" s="1">
        <v>4.8099999999999996</v>
      </c>
      <c r="W331" s="1">
        <v>4.71</v>
      </c>
      <c r="Y331" s="1">
        <v>195710</v>
      </c>
      <c r="Z331" s="1">
        <v>-10.49</v>
      </c>
      <c r="AA331" s="1">
        <v>-6.2</v>
      </c>
      <c r="AB331" s="1">
        <v>-5.87</v>
      </c>
      <c r="AC331" s="1">
        <v>-4.59</v>
      </c>
      <c r="AD331" s="1">
        <v>-5.29</v>
      </c>
      <c r="AE331" s="1">
        <v>-4.83</v>
      </c>
      <c r="AF331" s="1">
        <v>-6.62</v>
      </c>
      <c r="AG331" s="1">
        <v>-6.66</v>
      </c>
      <c r="AH331" s="1">
        <v>-6.47</v>
      </c>
      <c r="AI331" s="1">
        <v>-6.35</v>
      </c>
      <c r="AK331">
        <v>197804</v>
      </c>
      <c r="AL331">
        <v>10.68</v>
      </c>
      <c r="AM331">
        <v>8.98</v>
      </c>
      <c r="AN331">
        <v>7.81</v>
      </c>
      <c r="AO331">
        <v>7.6</v>
      </c>
      <c r="AP331">
        <v>9.56</v>
      </c>
      <c r="AQ331">
        <v>7.8</v>
      </c>
      <c r="AR331">
        <v>8.0399999999999991</v>
      </c>
      <c r="AS331">
        <v>7.83</v>
      </c>
      <c r="AT331">
        <v>7.39</v>
      </c>
      <c r="AU331">
        <v>10.86</v>
      </c>
      <c r="AV331">
        <v>8.06</v>
      </c>
      <c r="AW331">
        <v>7.7</v>
      </c>
      <c r="AX331">
        <v>7.92</v>
      </c>
      <c r="AY331">
        <v>8.89</v>
      </c>
      <c r="AZ331">
        <v>7.13</v>
      </c>
      <c r="BA331">
        <v>7.28</v>
      </c>
      <c r="BB331">
        <v>8.4</v>
      </c>
      <c r="BC331">
        <v>7.44</v>
      </c>
      <c r="BD331">
        <v>7.36</v>
      </c>
      <c r="BF331" s="1">
        <v>197804</v>
      </c>
      <c r="BG331" s="1">
        <v>10.8</v>
      </c>
      <c r="BH331" s="1">
        <v>9.1</v>
      </c>
      <c r="BI331" s="1">
        <v>7.84</v>
      </c>
      <c r="BJ331" s="1">
        <v>7.34</v>
      </c>
      <c r="BK331" s="1">
        <v>9.4</v>
      </c>
      <c r="BL331" s="1">
        <v>8.02</v>
      </c>
      <c r="BM331" s="1">
        <v>8.57</v>
      </c>
      <c r="BN331" s="1">
        <v>6.79</v>
      </c>
      <c r="BO331" s="1">
        <v>7.53</v>
      </c>
      <c r="BP331" s="1">
        <v>9.6199999999999992</v>
      </c>
      <c r="BQ331" s="1">
        <v>9.09</v>
      </c>
      <c r="BR331" s="1">
        <v>8.39</v>
      </c>
      <c r="BS331" s="1">
        <v>7.59</v>
      </c>
      <c r="BT331" s="1">
        <v>8.6300000000000008</v>
      </c>
      <c r="BU331" s="1">
        <v>8.51</v>
      </c>
      <c r="BV331" s="1">
        <v>6.88</v>
      </c>
      <c r="BW331" s="1">
        <v>6.71</v>
      </c>
      <c r="BX331" s="1">
        <v>7.73</v>
      </c>
      <c r="BY331" s="1">
        <v>7.41</v>
      </c>
      <c r="CA331" s="1">
        <v>195304</v>
      </c>
      <c r="CB331" s="1">
        <v>-3.4</v>
      </c>
      <c r="CC331" s="1">
        <v>-2.81</v>
      </c>
      <c r="CD331" s="1">
        <v>-2.36</v>
      </c>
      <c r="CE331" s="1">
        <v>-1.65</v>
      </c>
      <c r="CF331" s="1">
        <v>-2.83</v>
      </c>
      <c r="CG331" s="1">
        <v>-2.86</v>
      </c>
      <c r="CH331" s="1">
        <v>-2.09</v>
      </c>
      <c r="CI331" s="1">
        <v>-1.78</v>
      </c>
      <c r="CJ331" s="1">
        <v>-1.84</v>
      </c>
      <c r="CK331" s="1">
        <v>-2.91</v>
      </c>
      <c r="CL331" s="1">
        <v>-2.75</v>
      </c>
      <c r="CM331" s="1">
        <v>-2.75</v>
      </c>
      <c r="CN331" s="1">
        <v>-2.97</v>
      </c>
      <c r="CO331" s="1">
        <v>-2.17</v>
      </c>
      <c r="CP331" s="1">
        <v>-2.0099999999999998</v>
      </c>
      <c r="CQ331" s="1">
        <v>-2.2799999999999998</v>
      </c>
      <c r="CR331" s="1">
        <v>-1.29</v>
      </c>
      <c r="CS331" s="1">
        <v>-1.38</v>
      </c>
      <c r="CT331" s="1">
        <v>-2.29</v>
      </c>
      <c r="CV331" s="1">
        <v>195404</v>
      </c>
      <c r="CW331" s="1">
        <v>1.68</v>
      </c>
      <c r="CX331" s="1">
        <v>2.59</v>
      </c>
      <c r="CY331" s="1">
        <v>1.97</v>
      </c>
      <c r="CZ331" s="1">
        <v>7.0000000000000007E-2</v>
      </c>
      <c r="DA331" s="1">
        <v>2.54</v>
      </c>
      <c r="DB331" s="1">
        <v>2.59</v>
      </c>
      <c r="DC331" s="1">
        <v>1.52</v>
      </c>
      <c r="DD331" s="1">
        <v>1.87</v>
      </c>
      <c r="DE331" s="1">
        <v>-0.59</v>
      </c>
      <c r="DF331" s="1">
        <v>1.04</v>
      </c>
      <c r="DG331" s="1">
        <v>4.07</v>
      </c>
      <c r="DH331" s="1">
        <v>2.68</v>
      </c>
      <c r="DI331" s="1">
        <v>2.5</v>
      </c>
      <c r="DJ331" s="1">
        <v>1.75</v>
      </c>
      <c r="DK331" s="1">
        <v>1.29</v>
      </c>
      <c r="DL331" s="1">
        <v>2.33</v>
      </c>
      <c r="DM331" s="1">
        <v>1.39</v>
      </c>
      <c r="DN331" s="1">
        <v>-0.45</v>
      </c>
      <c r="DO331" s="1">
        <v>-0.72</v>
      </c>
      <c r="DQ331" s="1">
        <v>195304</v>
      </c>
      <c r="DR331" s="1">
        <v>-99.99</v>
      </c>
      <c r="DS331" s="1">
        <v>-2.12</v>
      </c>
      <c r="DT331" s="1">
        <v>-2.2799999999999998</v>
      </c>
      <c r="DU331" s="1">
        <v>-2.65</v>
      </c>
      <c r="DV331" s="1">
        <v>-2.09</v>
      </c>
      <c r="DW331" s="1">
        <v>-1.92</v>
      </c>
      <c r="DX331" s="1">
        <v>-2.34</v>
      </c>
      <c r="DY331" s="1">
        <v>-2.4900000000000002</v>
      </c>
      <c r="DZ331" s="1">
        <v>-2.86</v>
      </c>
      <c r="EA331" s="1">
        <v>-2.2999999999999998</v>
      </c>
      <c r="EB331" s="1">
        <v>-1.88</v>
      </c>
      <c r="EC331" s="1">
        <v>-2.1800000000000002</v>
      </c>
      <c r="ED331" s="1">
        <v>-1.66</v>
      </c>
      <c r="EE331" s="1">
        <v>-2.63</v>
      </c>
      <c r="EF331" s="1">
        <v>-2.0499999999999998</v>
      </c>
      <c r="EG331" s="1">
        <v>-2.75</v>
      </c>
      <c r="EH331" s="1">
        <v>-2.2200000000000002</v>
      </c>
      <c r="EI331" s="1">
        <v>-2.48</v>
      </c>
      <c r="EJ331" s="1">
        <v>-3.24</v>
      </c>
      <c r="EL331">
        <v>195304</v>
      </c>
      <c r="EM331">
        <v>-2.83</v>
      </c>
      <c r="EN331">
        <v>0.27</v>
      </c>
      <c r="EO331">
        <v>1.54</v>
      </c>
      <c r="EP331">
        <v>0.16</v>
      </c>
      <c r="ER331" s="1">
        <v>195310</v>
      </c>
      <c r="ES331" s="1">
        <v>0.27</v>
      </c>
      <c r="EU331" s="1">
        <v>195211</v>
      </c>
      <c r="EV331" s="1">
        <v>1.81</v>
      </c>
      <c r="EX331" s="1">
        <v>195710</v>
      </c>
      <c r="EY331" s="1">
        <v>-0.14000000000000001</v>
      </c>
      <c r="FA331" s="1">
        <v>195310</v>
      </c>
      <c r="FB331" s="1">
        <f>IF(ISERROR(VLOOKUP($FA331,MOM,LOOKUPS!C$12,0)*$FB$6+VLOOKUP($FA331,STREV,LOOKUPS!C$10,0)*$FC$6+VLOOKUP($FA331,LTREV,LOOKUPS!C$9,0)*$FD$6+VLOOKUP($FA331,CFP,LOOKUPS!C$6,0)*$FE$6+VLOOKUP($FA331,EP,LOOKUPS!C$8,0)*$FF$6+VLOOKUP($FA331,BM,LOOKUPS!C$5,0)*$FG$6+VLOOKUP($FA331,DIV,LOOKUPS!C$7,0)*$FH$6++VLOOKUP($FA331,SIZE,LOOKUPS!C$11,0)*$FI$6),"",VLOOKUP($FA331,MOM,LOOKUPS!C$12,0)*$FB$6+VLOOKUP($FA331,STREV,LOOKUPS!C$10,0)*$FC$6+VLOOKUP($FA331,LTREV,LOOKUPS!C$9,0)*$FD$6+VLOOKUP($FA331,CFP,LOOKUPS!C$6,0)*$FE$6+VLOOKUP($FA331,EP,LOOKUPS!C$8,0)*$FF$6+VLOOKUP($FA331,BM,LOOKUPS!C$5,0)*$FG$6+VLOOKUP($FA331,DIV,LOOKUPS!C$7,0)*$FH$6++VLOOKUP($FA331,SIZE,LOOKUPS!C$11,0)*$FI$6)</f>
        <v>3.0381</v>
      </c>
      <c r="FC331" s="1">
        <f>IF(ISERROR(VLOOKUP($FA331,MOM,LOOKUPS!D$12,0)*$FB$6+VLOOKUP($FA331,STREV,LOOKUPS!D$10,0)*$FC$6+VLOOKUP($FA331,LTREV,LOOKUPS!D$9,0)*$FD$6+VLOOKUP($FA331,CFP,LOOKUPS!D$6,0)*$FE$6+VLOOKUP($FA331,EP,LOOKUPS!D$8,0)*$FF$6+VLOOKUP($FA331,BM,LOOKUPS!D$5,0)*$FG$6+VLOOKUP($FA331,DIV,LOOKUPS!D$7,0)*$FH$6++VLOOKUP($FA331,SIZE,LOOKUPS!D$11,0)*$FI$6),"",VLOOKUP($FA331,MOM,LOOKUPS!D$12,0)*$FB$6+VLOOKUP($FA331,STREV,LOOKUPS!D$10,0)*$FC$6+VLOOKUP($FA331,LTREV,LOOKUPS!D$9,0)*$FD$6+VLOOKUP($FA331,CFP,LOOKUPS!D$6,0)*$FE$6+VLOOKUP($FA331,EP,LOOKUPS!D$8,0)*$FF$6+VLOOKUP($FA331,BM,LOOKUPS!D$5,0)*$FG$6+VLOOKUP($FA331,DIV,LOOKUPS!D$7,0)*$FH$6++VLOOKUP($FA331,SIZE,LOOKUPS!D$11,0)*$FI$6)</f>
        <v>3.5888</v>
      </c>
      <c r="FD331" s="1">
        <f>IF(ISERROR(VLOOKUP($FA331,MOM,LOOKUPS!E$12,0)*$FB$6+VLOOKUP($FA331,STREV,LOOKUPS!E$10,0)*$FC$6+VLOOKUP($FA331,LTREV,LOOKUPS!E$9,0)*$FD$6+VLOOKUP($FA331,CFP,LOOKUPS!E$6,0)*$FE$6+VLOOKUP($FA331,EP,LOOKUPS!E$8,0)*$FF$6+VLOOKUP($FA331,BM,LOOKUPS!E$5,0)*$FG$6+VLOOKUP($FA331,DIV,LOOKUPS!E$7,0)*$FH$6++VLOOKUP($FA331,SIZE,LOOKUPS!E$11,0)*$FI$6),"",VLOOKUP($FA331,MOM,LOOKUPS!E$12,0)*$FB$6+VLOOKUP($FA331,STREV,LOOKUPS!E$10,0)*$FC$6+VLOOKUP($FA331,LTREV,LOOKUPS!E$9,0)*$FD$6+VLOOKUP($FA331,CFP,LOOKUPS!E$6,0)*$FE$6+VLOOKUP($FA331,EP,LOOKUPS!E$8,0)*$FF$6+VLOOKUP($FA331,BM,LOOKUPS!E$5,0)*$FG$6+VLOOKUP($FA331,DIV,LOOKUPS!E$7,0)*$FH$6++VLOOKUP($FA331,SIZE,LOOKUPS!E$11,0)*$FI$6)</f>
        <v>4.2839</v>
      </c>
      <c r="FE331" s="1">
        <f>IF(ISERROR(VLOOKUP($FA331,MOM,LOOKUPS!F$12,0)*$FB$6+VLOOKUP($FA331,STREV,LOOKUPS!F$10,0)*$FC$6+VLOOKUP($FA331,LTREV,LOOKUPS!F$9,0)*$FD$6+VLOOKUP($FA331,CFP,LOOKUPS!F$6,0)*$FE$6+VLOOKUP($FA331,EP,LOOKUPS!F$8,0)*$FF$6+VLOOKUP($FA331,BM,LOOKUPS!F$5,0)*$FG$6+VLOOKUP($FA331,DIV,LOOKUPS!F$7,0)*$FH$6++VLOOKUP($FA331,SIZE,LOOKUPS!F$11,0)*$FI$6),"",VLOOKUP($FA331,MOM,LOOKUPS!F$12,0)*$FB$6+VLOOKUP($FA331,STREV,LOOKUPS!F$10,0)*$FC$6+VLOOKUP($FA331,LTREV,LOOKUPS!F$9,0)*$FD$6+VLOOKUP($FA331,CFP,LOOKUPS!F$6,0)*$FE$6+VLOOKUP($FA331,EP,LOOKUPS!F$8,0)*$FF$6+VLOOKUP($FA331,BM,LOOKUPS!F$5,0)*$FG$6+VLOOKUP($FA331,DIV,LOOKUPS!F$7,0)*$FH$6++VLOOKUP($FA331,SIZE,LOOKUPS!F$11,0)*$FI$6)</f>
        <v>3.6646999999999998</v>
      </c>
      <c r="FF331" s="1">
        <f>IF(ISERROR(VLOOKUP($FA331,MOM,LOOKUPS!G$12,0)*$FB$6+VLOOKUP($FA331,STREV,LOOKUPS!G$10,0)*$FC$6+VLOOKUP($FA331,LTREV,LOOKUPS!G$9,0)*$FD$6+VLOOKUP($FA331,CFP,LOOKUPS!G$6,0)*$FE$6+VLOOKUP($FA331,EP,LOOKUPS!G$8,0)*$FF$6+VLOOKUP($FA331,BM,LOOKUPS!G$5,0)*$FG$6+VLOOKUP($FA331,DIV,LOOKUPS!G$7,0)*$FH$6++VLOOKUP($FA331,SIZE,LOOKUPS!G$11,0)*$FI$6),"",VLOOKUP($FA331,MOM,LOOKUPS!G$12,0)*$FB$6+VLOOKUP($FA331,STREV,LOOKUPS!G$10,0)*$FC$6+VLOOKUP($FA331,LTREV,LOOKUPS!G$9,0)*$FD$6+VLOOKUP($FA331,CFP,LOOKUPS!G$6,0)*$FE$6+VLOOKUP($FA331,EP,LOOKUPS!G$8,0)*$FF$6+VLOOKUP($FA331,BM,LOOKUPS!G$5,0)*$FG$6+VLOOKUP($FA331,DIV,LOOKUPS!G$7,0)*$FH$6++VLOOKUP($FA331,SIZE,LOOKUPS!G$11,0)*$FI$6)</f>
        <v>3.5653000000000001</v>
      </c>
      <c r="FG331" s="1">
        <f>IF(ISERROR(VLOOKUP($FA331,MOM,LOOKUPS!H$12,0)*$FB$6+VLOOKUP($FA331,STREV,LOOKUPS!H$10,0)*$FC$6+VLOOKUP($FA331,LTREV,LOOKUPS!H$9,0)*$FD$6+VLOOKUP($FA331,CFP,LOOKUPS!H$6,0)*$FE$6+VLOOKUP($FA331,EP,LOOKUPS!H$8,0)*$FF$6+VLOOKUP($FA331,BM,LOOKUPS!H$5,0)*$FG$6+VLOOKUP($FA331,DIV,LOOKUPS!H$7,0)*$FH$6++VLOOKUP($FA331,SIZE,LOOKUPS!H$11,0)*$FI$6),"",VLOOKUP($FA331,MOM,LOOKUPS!H$12,0)*$FB$6+VLOOKUP($FA331,STREV,LOOKUPS!H$10,0)*$FC$6+VLOOKUP($FA331,LTREV,LOOKUPS!H$9,0)*$FD$6+VLOOKUP($FA331,CFP,LOOKUPS!H$6,0)*$FE$6+VLOOKUP($FA331,EP,LOOKUPS!H$8,0)*$FF$6+VLOOKUP($FA331,BM,LOOKUPS!H$5,0)*$FG$6+VLOOKUP($FA331,DIV,LOOKUPS!H$7,0)*$FH$6++VLOOKUP($FA331,SIZE,LOOKUPS!H$11,0)*$FI$6)</f>
        <v>4.3809000000000005</v>
      </c>
      <c r="FH331" s="1">
        <f>IF(ISERROR(VLOOKUP($FA331,MOM,LOOKUPS!I$12,0)*$FB$6+VLOOKUP($FA331,STREV,LOOKUPS!I$10,0)*$FC$6+VLOOKUP($FA331,LTREV,LOOKUPS!I$9,0)*$FD$6+VLOOKUP($FA331,CFP,LOOKUPS!I$6,0)*$FE$6+VLOOKUP($FA331,EP,LOOKUPS!I$8,0)*$FF$6+VLOOKUP($FA331,BM,LOOKUPS!I$5,0)*$FG$6+VLOOKUP($FA331,DIV,LOOKUPS!I$7,0)*$FH$6++VLOOKUP($FA331,SIZE,LOOKUPS!I$11,0)*$FI$6),"",VLOOKUP($FA331,MOM,LOOKUPS!I$12,0)*$FB$6+VLOOKUP($FA331,STREV,LOOKUPS!I$10,0)*$FC$6+VLOOKUP($FA331,LTREV,LOOKUPS!I$9,0)*$FD$6+VLOOKUP($FA331,CFP,LOOKUPS!I$6,0)*$FE$6+VLOOKUP($FA331,EP,LOOKUPS!I$8,0)*$FF$6+VLOOKUP($FA331,BM,LOOKUPS!I$5,0)*$FG$6+VLOOKUP($FA331,DIV,LOOKUPS!I$7,0)*$FH$6++VLOOKUP($FA331,SIZE,LOOKUPS!I$11,0)*$FI$6)</f>
        <v>3.7755999999999998</v>
      </c>
      <c r="FI331" s="1">
        <f>IF(ISERROR(VLOOKUP($FA331,MOM,LOOKUPS!J$12,0)*$FB$6+VLOOKUP($FA331,STREV,LOOKUPS!J$10,0)*$FC$6+VLOOKUP($FA331,LTREV,LOOKUPS!J$9,0)*$FD$6+VLOOKUP($FA331,CFP,LOOKUPS!J$6,0)*$FE$6+VLOOKUP($FA331,EP,LOOKUPS!J$8,0)*$FF$6+VLOOKUP($FA331,BM,LOOKUPS!J$5,0)*$FG$6+VLOOKUP($FA331,DIV,LOOKUPS!J$7,0)*$FH$6++VLOOKUP($FA331,SIZE,LOOKUPS!J$11,0)*$FI$6),"",VLOOKUP($FA331,MOM,LOOKUPS!J$12,0)*$FB$6+VLOOKUP($FA331,STREV,LOOKUPS!J$10,0)*$FC$6+VLOOKUP($FA331,LTREV,LOOKUPS!J$9,0)*$FD$6+VLOOKUP($FA331,CFP,LOOKUPS!J$6,0)*$FE$6+VLOOKUP($FA331,EP,LOOKUPS!J$8,0)*$FF$6+VLOOKUP($FA331,BM,LOOKUPS!J$5,0)*$FG$6+VLOOKUP($FA331,DIV,LOOKUPS!J$7,0)*$FH$6++VLOOKUP($FA331,SIZE,LOOKUPS!J$11,0)*$FI$6)</f>
        <v>3.4182999999999999</v>
      </c>
      <c r="FJ331" s="1">
        <f>IF(ISERROR(VLOOKUP($FA331,MOM,LOOKUPS!K$12,0)*$FB$6+VLOOKUP($FA331,STREV,LOOKUPS!K$10,0)*$FC$6+VLOOKUP($FA331,LTREV,LOOKUPS!K$9,0)*$FD$6+VLOOKUP($FA331,CFP,LOOKUPS!K$6,0)*$FE$6+VLOOKUP($FA331,EP,LOOKUPS!K$8,0)*$FF$6+VLOOKUP($FA331,BM,LOOKUPS!K$5,0)*$FG$6+VLOOKUP($FA331,DIV,LOOKUPS!K$7,0)*$FH$6++VLOOKUP($FA331,SIZE,LOOKUPS!K$11,0)*$FI$6),"",VLOOKUP($FA331,MOM,LOOKUPS!K$12,0)*$FB$6+VLOOKUP($FA331,STREV,LOOKUPS!K$10,0)*$FC$6+VLOOKUP($FA331,LTREV,LOOKUPS!K$9,0)*$FD$6+VLOOKUP($FA331,CFP,LOOKUPS!K$6,0)*$FE$6+VLOOKUP($FA331,EP,LOOKUPS!K$8,0)*$FF$6+VLOOKUP($FA331,BM,LOOKUPS!K$5,0)*$FG$6+VLOOKUP($FA331,DIV,LOOKUPS!K$7,0)*$FH$6++VLOOKUP($FA331,SIZE,LOOKUPS!K$11,0)*$FI$6)</f>
        <v>3.8729000000000005</v>
      </c>
      <c r="FK331" s="1">
        <f>IF(ISERROR(VLOOKUP($FA331,MOM,LOOKUPS!L$12,0)*$FB$6+VLOOKUP($FA331,STREV,LOOKUPS!L$10,0)*$FC$6+VLOOKUP($FA331,LTREV,LOOKUPS!L$9,0)*$FD$6+VLOOKUP($FA331,CFP,LOOKUPS!L$6,0)*$FE$6+VLOOKUP($FA331,EP,LOOKUPS!L$8,0)*$FF$6+VLOOKUP($FA331,BM,LOOKUPS!L$5,0)*$FG$6+VLOOKUP($FA331,DIV,LOOKUPS!L$7,0)*$FH$6++VLOOKUP($FA331,SIZE,LOOKUPS!L$11,0)*$FI$6),"",VLOOKUP($FA331,MOM,LOOKUPS!L$12,0)*$FB$6+VLOOKUP($FA331,STREV,LOOKUPS!L$10,0)*$FC$6+VLOOKUP($FA331,LTREV,LOOKUPS!L$9,0)*$FD$6+VLOOKUP($FA331,CFP,LOOKUPS!L$6,0)*$FE$6+VLOOKUP($FA331,EP,LOOKUPS!L$8,0)*$FF$6+VLOOKUP($FA331,BM,LOOKUPS!L$5,0)*$FG$6+VLOOKUP($FA331,DIV,LOOKUPS!L$7,0)*$FH$6++VLOOKUP($FA331,SIZE,LOOKUPS!L$11,0)*$FI$6)</f>
        <v>3.6751</v>
      </c>
    </row>
    <row r="332" spans="1:167" x14ac:dyDescent="0.3">
      <c r="A332" s="1">
        <v>195311</v>
      </c>
      <c r="B332" s="1">
        <v>1.28</v>
      </c>
      <c r="C332" s="1">
        <v>1.25</v>
      </c>
      <c r="D332" s="1">
        <v>1.46</v>
      </c>
      <c r="E332" s="1">
        <v>0.89</v>
      </c>
      <c r="F332" s="1">
        <v>2.95</v>
      </c>
      <c r="G332" s="1">
        <v>1.99</v>
      </c>
      <c r="H332" s="1">
        <v>2.7</v>
      </c>
      <c r="I332" s="1">
        <v>3.15</v>
      </c>
      <c r="J332" s="1">
        <v>2.76</v>
      </c>
      <c r="K332" s="1">
        <v>3.4</v>
      </c>
      <c r="M332" s="1">
        <v>195212</v>
      </c>
      <c r="N332" s="1">
        <v>2.36</v>
      </c>
      <c r="O332" s="1">
        <v>3.52</v>
      </c>
      <c r="P332" s="1">
        <v>4.1500000000000004</v>
      </c>
      <c r="Q332" s="1">
        <v>2.4</v>
      </c>
      <c r="R332" s="1">
        <v>2.21</v>
      </c>
      <c r="S332" s="1">
        <v>2.46</v>
      </c>
      <c r="T332" s="1">
        <v>1.84</v>
      </c>
      <c r="U332" s="1">
        <v>1.21</v>
      </c>
      <c r="V332" s="1">
        <v>1.48</v>
      </c>
      <c r="W332" s="1">
        <v>1.1499999999999999</v>
      </c>
      <c r="Y332" s="1">
        <v>195711</v>
      </c>
      <c r="Z332" s="1">
        <v>1.07</v>
      </c>
      <c r="AA332" s="1">
        <v>0.47</v>
      </c>
      <c r="AB332" s="1">
        <v>2.14</v>
      </c>
      <c r="AC332" s="1">
        <v>2.4700000000000002</v>
      </c>
      <c r="AD332" s="1">
        <v>2.5099999999999998</v>
      </c>
      <c r="AE332" s="1">
        <v>1.91</v>
      </c>
      <c r="AF332" s="1">
        <v>1.22</v>
      </c>
      <c r="AG332" s="1">
        <v>1.72</v>
      </c>
      <c r="AH332" s="1">
        <v>2.79</v>
      </c>
      <c r="AI332" s="1">
        <v>3.91</v>
      </c>
      <c r="AK332">
        <v>197805</v>
      </c>
      <c r="AL332">
        <v>10.7</v>
      </c>
      <c r="AM332">
        <v>6.79</v>
      </c>
      <c r="AN332">
        <v>6.39</v>
      </c>
      <c r="AO332">
        <v>7.5</v>
      </c>
      <c r="AP332">
        <v>7.7</v>
      </c>
      <c r="AQ332">
        <v>5.51</v>
      </c>
      <c r="AR332">
        <v>6.43</v>
      </c>
      <c r="AS332">
        <v>6.5</v>
      </c>
      <c r="AT332">
        <v>7.74</v>
      </c>
      <c r="AU332">
        <v>8.39</v>
      </c>
      <c r="AV332">
        <v>6.91</v>
      </c>
      <c r="AW332">
        <v>4.8099999999999996</v>
      </c>
      <c r="AX332">
        <v>6.29</v>
      </c>
      <c r="AY332">
        <v>6.46</v>
      </c>
      <c r="AZ332">
        <v>6.4</v>
      </c>
      <c r="BA332">
        <v>6.41</v>
      </c>
      <c r="BB332">
        <v>6.58</v>
      </c>
      <c r="BC332">
        <v>7.15</v>
      </c>
      <c r="BD332">
        <v>8.1</v>
      </c>
      <c r="BF332" s="1">
        <v>197805</v>
      </c>
      <c r="BG332" s="1">
        <v>12.23</v>
      </c>
      <c r="BH332" s="1">
        <v>7.25</v>
      </c>
      <c r="BI332" s="1">
        <v>5.6</v>
      </c>
      <c r="BJ332" s="1">
        <v>7.09</v>
      </c>
      <c r="BK332" s="1">
        <v>7.49</v>
      </c>
      <c r="BL332" s="1">
        <v>6.4</v>
      </c>
      <c r="BM332" s="1">
        <v>4.99</v>
      </c>
      <c r="BN332" s="1">
        <v>6.36</v>
      </c>
      <c r="BO332" s="1">
        <v>7.26</v>
      </c>
      <c r="BP332" s="1">
        <v>7.58</v>
      </c>
      <c r="BQ332" s="1">
        <v>7.37</v>
      </c>
      <c r="BR332" s="1">
        <v>6.7</v>
      </c>
      <c r="BS332" s="1">
        <v>6.06</v>
      </c>
      <c r="BT332" s="1">
        <v>4.57</v>
      </c>
      <c r="BU332" s="1">
        <v>5.4</v>
      </c>
      <c r="BV332" s="1">
        <v>6.19</v>
      </c>
      <c r="BW332" s="1">
        <v>6.53</v>
      </c>
      <c r="BX332" s="1">
        <v>6.28</v>
      </c>
      <c r="BY332" s="1">
        <v>7.82</v>
      </c>
      <c r="CA332" s="1">
        <v>195305</v>
      </c>
      <c r="CB332" s="1">
        <v>9.99</v>
      </c>
      <c r="CC332" s="1">
        <v>0.45</v>
      </c>
      <c r="CD332" s="1">
        <v>0.6</v>
      </c>
      <c r="CE332" s="1">
        <v>0.94</v>
      </c>
      <c r="CF332" s="1">
        <v>0.37</v>
      </c>
      <c r="CG332" s="1">
        <v>0.24</v>
      </c>
      <c r="CH332" s="1">
        <v>1</v>
      </c>
      <c r="CI332" s="1">
        <v>0.27</v>
      </c>
      <c r="CJ332" s="1">
        <v>1.42</v>
      </c>
      <c r="CK332" s="1">
        <v>0.78</v>
      </c>
      <c r="CL332" s="1">
        <v>-0.05</v>
      </c>
      <c r="CM332" s="1">
        <v>0.63</v>
      </c>
      <c r="CN332" s="1">
        <v>-0.16</v>
      </c>
      <c r="CO332" s="1">
        <v>0.93</v>
      </c>
      <c r="CP332" s="1">
        <v>1.08</v>
      </c>
      <c r="CQ332" s="1">
        <v>0.55000000000000004</v>
      </c>
      <c r="CR332" s="1">
        <v>0</v>
      </c>
      <c r="CS332" s="1">
        <v>0.04</v>
      </c>
      <c r="CT332" s="1">
        <v>2.8</v>
      </c>
      <c r="CV332" s="1">
        <v>195405</v>
      </c>
      <c r="CW332" s="1">
        <v>6.63</v>
      </c>
      <c r="CX332" s="1">
        <v>3.85</v>
      </c>
      <c r="CY332" s="1">
        <v>3.89</v>
      </c>
      <c r="CZ332" s="1">
        <v>4.34</v>
      </c>
      <c r="DA332" s="1">
        <v>4.2699999999999996</v>
      </c>
      <c r="DB332" s="1">
        <v>3.01</v>
      </c>
      <c r="DC332" s="1">
        <v>3.77</v>
      </c>
      <c r="DD332" s="1">
        <v>4.2300000000000004</v>
      </c>
      <c r="DE332" s="1">
        <v>4.8</v>
      </c>
      <c r="DF332" s="1">
        <v>5.51</v>
      </c>
      <c r="DG332" s="1">
        <v>3</v>
      </c>
      <c r="DH332" s="1">
        <v>3.02</v>
      </c>
      <c r="DI332" s="1">
        <v>2.99</v>
      </c>
      <c r="DJ332" s="1">
        <v>3.23</v>
      </c>
      <c r="DK332" s="1">
        <v>4.3</v>
      </c>
      <c r="DL332" s="1">
        <v>5.01</v>
      </c>
      <c r="DM332" s="1">
        <v>3.42</v>
      </c>
      <c r="DN332" s="1">
        <v>5.24</v>
      </c>
      <c r="DO332" s="1">
        <v>4.37</v>
      </c>
      <c r="DQ332" s="1">
        <v>195305</v>
      </c>
      <c r="DR332" s="1">
        <v>-99.99</v>
      </c>
      <c r="DS332" s="1">
        <v>0.8</v>
      </c>
      <c r="DT332" s="1">
        <v>0.52</v>
      </c>
      <c r="DU332" s="1">
        <v>0.56000000000000005</v>
      </c>
      <c r="DV332" s="1">
        <v>0.88</v>
      </c>
      <c r="DW332" s="1">
        <v>0.53</v>
      </c>
      <c r="DX332" s="1">
        <v>0.46</v>
      </c>
      <c r="DY332" s="1">
        <v>0.61</v>
      </c>
      <c r="DZ332" s="1">
        <v>0.6</v>
      </c>
      <c r="EA332" s="1">
        <v>1.04</v>
      </c>
      <c r="EB332" s="1">
        <v>0.72</v>
      </c>
      <c r="EC332" s="1">
        <v>0.65</v>
      </c>
      <c r="ED332" s="1">
        <v>0.41</v>
      </c>
      <c r="EE332" s="1">
        <v>0.6</v>
      </c>
      <c r="EF332" s="1">
        <v>0.31</v>
      </c>
      <c r="EG332" s="1">
        <v>0.75</v>
      </c>
      <c r="EH332" s="1">
        <v>0.47</v>
      </c>
      <c r="EI332" s="1">
        <v>0.96</v>
      </c>
      <c r="EJ332" s="1">
        <v>0.24</v>
      </c>
      <c r="EL332">
        <v>195305</v>
      </c>
      <c r="EM332">
        <v>0.52</v>
      </c>
      <c r="EN332">
        <v>-7.0000000000000007E-2</v>
      </c>
      <c r="EO332">
        <v>0.24</v>
      </c>
      <c r="EP332">
        <v>0.17</v>
      </c>
      <c r="ER332" s="1">
        <v>195311</v>
      </c>
      <c r="ES332" s="1">
        <v>1.95</v>
      </c>
      <c r="EU332" s="1">
        <v>195212</v>
      </c>
      <c r="EV332" s="1">
        <v>2.06</v>
      </c>
      <c r="EX332" s="1">
        <v>195711</v>
      </c>
      <c r="EY332" s="1">
        <v>-0.82</v>
      </c>
      <c r="FA332" s="1">
        <v>195311</v>
      </c>
      <c r="FB332" s="1">
        <f>IF(ISERROR(VLOOKUP($FA332,MOM,LOOKUPS!C$12,0)*$FB$6+VLOOKUP($FA332,STREV,LOOKUPS!C$10,0)*$FC$6+VLOOKUP($FA332,LTREV,LOOKUPS!C$9,0)*$FD$6+VLOOKUP($FA332,CFP,LOOKUPS!C$6,0)*$FE$6+VLOOKUP($FA332,EP,LOOKUPS!C$8,0)*$FF$6+VLOOKUP($FA332,BM,LOOKUPS!C$5,0)*$FG$6+VLOOKUP($FA332,DIV,LOOKUPS!C$7,0)*$FH$6++VLOOKUP($FA332,SIZE,LOOKUPS!C$11,0)*$FI$6),"",VLOOKUP($FA332,MOM,LOOKUPS!C$12,0)*$FB$6+VLOOKUP($FA332,STREV,LOOKUPS!C$10,0)*$FC$6+VLOOKUP($FA332,LTREV,LOOKUPS!C$9,0)*$FD$6+VLOOKUP($FA332,CFP,LOOKUPS!C$6,0)*$FE$6+VLOOKUP($FA332,EP,LOOKUPS!C$8,0)*$FF$6+VLOOKUP($FA332,BM,LOOKUPS!C$5,0)*$FG$6+VLOOKUP($FA332,DIV,LOOKUPS!C$7,0)*$FH$6++VLOOKUP($FA332,SIZE,LOOKUPS!C$11,0)*$FI$6)</f>
        <v>1.8111000000000002</v>
      </c>
      <c r="FC332" s="1">
        <f>IF(ISERROR(VLOOKUP($FA332,MOM,LOOKUPS!D$12,0)*$FB$6+VLOOKUP($FA332,STREV,LOOKUPS!D$10,0)*$FC$6+VLOOKUP($FA332,LTREV,LOOKUPS!D$9,0)*$FD$6+VLOOKUP($FA332,CFP,LOOKUPS!D$6,0)*$FE$6+VLOOKUP($FA332,EP,LOOKUPS!D$8,0)*$FF$6+VLOOKUP($FA332,BM,LOOKUPS!D$5,0)*$FG$6+VLOOKUP($FA332,DIV,LOOKUPS!D$7,0)*$FH$6++VLOOKUP($FA332,SIZE,LOOKUPS!D$11,0)*$FI$6),"",VLOOKUP($FA332,MOM,LOOKUPS!D$12,0)*$FB$6+VLOOKUP($FA332,STREV,LOOKUPS!D$10,0)*$FC$6+VLOOKUP($FA332,LTREV,LOOKUPS!D$9,0)*$FD$6+VLOOKUP($FA332,CFP,LOOKUPS!D$6,0)*$FE$6+VLOOKUP($FA332,EP,LOOKUPS!D$8,0)*$FF$6+VLOOKUP($FA332,BM,LOOKUPS!D$5,0)*$FG$6+VLOOKUP($FA332,DIV,LOOKUPS!D$7,0)*$FH$6++VLOOKUP($FA332,SIZE,LOOKUPS!D$11,0)*$FI$6)</f>
        <v>2.1088000000000005</v>
      </c>
      <c r="FD332" s="1">
        <f>IF(ISERROR(VLOOKUP($FA332,MOM,LOOKUPS!E$12,0)*$FB$6+VLOOKUP($FA332,STREV,LOOKUPS!E$10,0)*$FC$6+VLOOKUP($FA332,LTREV,LOOKUPS!E$9,0)*$FD$6+VLOOKUP($FA332,CFP,LOOKUPS!E$6,0)*$FE$6+VLOOKUP($FA332,EP,LOOKUPS!E$8,0)*$FF$6+VLOOKUP($FA332,BM,LOOKUPS!E$5,0)*$FG$6+VLOOKUP($FA332,DIV,LOOKUPS!E$7,0)*$FH$6++VLOOKUP($FA332,SIZE,LOOKUPS!E$11,0)*$FI$6),"",VLOOKUP($FA332,MOM,LOOKUPS!E$12,0)*$FB$6+VLOOKUP($FA332,STREV,LOOKUPS!E$10,0)*$FC$6+VLOOKUP($FA332,LTREV,LOOKUPS!E$9,0)*$FD$6+VLOOKUP($FA332,CFP,LOOKUPS!E$6,0)*$FE$6+VLOOKUP($FA332,EP,LOOKUPS!E$8,0)*$FF$6+VLOOKUP($FA332,BM,LOOKUPS!E$5,0)*$FG$6+VLOOKUP($FA332,DIV,LOOKUPS!E$7,0)*$FH$6++VLOOKUP($FA332,SIZE,LOOKUPS!E$11,0)*$FI$6)</f>
        <v>2.4739</v>
      </c>
      <c r="FE332" s="1">
        <f>IF(ISERROR(VLOOKUP($FA332,MOM,LOOKUPS!F$12,0)*$FB$6+VLOOKUP($FA332,STREV,LOOKUPS!F$10,0)*$FC$6+VLOOKUP($FA332,LTREV,LOOKUPS!F$9,0)*$FD$6+VLOOKUP($FA332,CFP,LOOKUPS!F$6,0)*$FE$6+VLOOKUP($FA332,EP,LOOKUPS!F$8,0)*$FF$6+VLOOKUP($FA332,BM,LOOKUPS!F$5,0)*$FG$6+VLOOKUP($FA332,DIV,LOOKUPS!F$7,0)*$FH$6++VLOOKUP($FA332,SIZE,LOOKUPS!F$11,0)*$FI$6),"",VLOOKUP($FA332,MOM,LOOKUPS!F$12,0)*$FB$6+VLOOKUP($FA332,STREV,LOOKUPS!F$10,0)*$FC$6+VLOOKUP($FA332,LTREV,LOOKUPS!F$9,0)*$FD$6+VLOOKUP($FA332,CFP,LOOKUPS!F$6,0)*$FE$6+VLOOKUP($FA332,EP,LOOKUPS!F$8,0)*$FF$6+VLOOKUP($FA332,BM,LOOKUPS!F$5,0)*$FG$6+VLOOKUP($FA332,DIV,LOOKUPS!F$7,0)*$FH$6++VLOOKUP($FA332,SIZE,LOOKUPS!F$11,0)*$FI$6)</f>
        <v>1.8377000000000001</v>
      </c>
      <c r="FF332" s="1">
        <f>IF(ISERROR(VLOOKUP($FA332,MOM,LOOKUPS!G$12,0)*$FB$6+VLOOKUP($FA332,STREV,LOOKUPS!G$10,0)*$FC$6+VLOOKUP($FA332,LTREV,LOOKUPS!G$9,0)*$FD$6+VLOOKUP($FA332,CFP,LOOKUPS!G$6,0)*$FE$6+VLOOKUP($FA332,EP,LOOKUPS!G$8,0)*$FF$6+VLOOKUP($FA332,BM,LOOKUPS!G$5,0)*$FG$6+VLOOKUP($FA332,DIV,LOOKUPS!G$7,0)*$FH$6++VLOOKUP($FA332,SIZE,LOOKUPS!G$11,0)*$FI$6),"",VLOOKUP($FA332,MOM,LOOKUPS!G$12,0)*$FB$6+VLOOKUP($FA332,STREV,LOOKUPS!G$10,0)*$FC$6+VLOOKUP($FA332,LTREV,LOOKUPS!G$9,0)*$FD$6+VLOOKUP($FA332,CFP,LOOKUPS!G$6,0)*$FE$6+VLOOKUP($FA332,EP,LOOKUPS!G$8,0)*$FF$6+VLOOKUP($FA332,BM,LOOKUPS!G$5,0)*$FG$6+VLOOKUP($FA332,DIV,LOOKUPS!G$7,0)*$FH$6++VLOOKUP($FA332,SIZE,LOOKUPS!G$11,0)*$FI$6)</f>
        <v>2.3513999999999999</v>
      </c>
      <c r="FG332" s="1">
        <f>IF(ISERROR(VLOOKUP($FA332,MOM,LOOKUPS!H$12,0)*$FB$6+VLOOKUP($FA332,STREV,LOOKUPS!H$10,0)*$FC$6+VLOOKUP($FA332,LTREV,LOOKUPS!H$9,0)*$FD$6+VLOOKUP($FA332,CFP,LOOKUPS!H$6,0)*$FE$6+VLOOKUP($FA332,EP,LOOKUPS!H$8,0)*$FF$6+VLOOKUP($FA332,BM,LOOKUPS!H$5,0)*$FG$6+VLOOKUP($FA332,DIV,LOOKUPS!H$7,0)*$FH$6++VLOOKUP($FA332,SIZE,LOOKUPS!H$11,0)*$FI$6),"",VLOOKUP($FA332,MOM,LOOKUPS!H$12,0)*$FB$6+VLOOKUP($FA332,STREV,LOOKUPS!H$10,0)*$FC$6+VLOOKUP($FA332,LTREV,LOOKUPS!H$9,0)*$FD$6+VLOOKUP($FA332,CFP,LOOKUPS!H$6,0)*$FE$6+VLOOKUP($FA332,EP,LOOKUPS!H$8,0)*$FF$6+VLOOKUP($FA332,BM,LOOKUPS!H$5,0)*$FG$6+VLOOKUP($FA332,DIV,LOOKUPS!H$7,0)*$FH$6++VLOOKUP($FA332,SIZE,LOOKUPS!H$11,0)*$FI$6)</f>
        <v>2.2231000000000001</v>
      </c>
      <c r="FH332" s="1">
        <f>IF(ISERROR(VLOOKUP($FA332,MOM,LOOKUPS!I$12,0)*$FB$6+VLOOKUP($FA332,STREV,LOOKUPS!I$10,0)*$FC$6+VLOOKUP($FA332,LTREV,LOOKUPS!I$9,0)*$FD$6+VLOOKUP($FA332,CFP,LOOKUPS!I$6,0)*$FE$6+VLOOKUP($FA332,EP,LOOKUPS!I$8,0)*$FF$6+VLOOKUP($FA332,BM,LOOKUPS!I$5,0)*$FG$6+VLOOKUP($FA332,DIV,LOOKUPS!I$7,0)*$FH$6++VLOOKUP($FA332,SIZE,LOOKUPS!I$11,0)*$FI$6),"",VLOOKUP($FA332,MOM,LOOKUPS!I$12,0)*$FB$6+VLOOKUP($FA332,STREV,LOOKUPS!I$10,0)*$FC$6+VLOOKUP($FA332,LTREV,LOOKUPS!I$9,0)*$FD$6+VLOOKUP($FA332,CFP,LOOKUPS!I$6,0)*$FE$6+VLOOKUP($FA332,EP,LOOKUPS!I$8,0)*$FF$6+VLOOKUP($FA332,BM,LOOKUPS!I$5,0)*$FG$6+VLOOKUP($FA332,DIV,LOOKUPS!I$7,0)*$FH$6++VLOOKUP($FA332,SIZE,LOOKUPS!I$11,0)*$FI$6)</f>
        <v>2.0510000000000002</v>
      </c>
      <c r="FI332" s="1">
        <f>IF(ISERROR(VLOOKUP($FA332,MOM,LOOKUPS!J$12,0)*$FB$6+VLOOKUP($FA332,STREV,LOOKUPS!J$10,0)*$FC$6+VLOOKUP($FA332,LTREV,LOOKUPS!J$9,0)*$FD$6+VLOOKUP($FA332,CFP,LOOKUPS!J$6,0)*$FE$6+VLOOKUP($FA332,EP,LOOKUPS!J$8,0)*$FF$6+VLOOKUP($FA332,BM,LOOKUPS!J$5,0)*$FG$6+VLOOKUP($FA332,DIV,LOOKUPS!J$7,0)*$FH$6++VLOOKUP($FA332,SIZE,LOOKUPS!J$11,0)*$FI$6),"",VLOOKUP($FA332,MOM,LOOKUPS!J$12,0)*$FB$6+VLOOKUP($FA332,STREV,LOOKUPS!J$10,0)*$FC$6+VLOOKUP($FA332,LTREV,LOOKUPS!J$9,0)*$FD$6+VLOOKUP($FA332,CFP,LOOKUPS!J$6,0)*$FE$6+VLOOKUP($FA332,EP,LOOKUPS!J$8,0)*$FF$6+VLOOKUP($FA332,BM,LOOKUPS!J$5,0)*$FG$6+VLOOKUP($FA332,DIV,LOOKUPS!J$7,0)*$FH$6++VLOOKUP($FA332,SIZE,LOOKUPS!J$11,0)*$FI$6)</f>
        <v>1.8508</v>
      </c>
      <c r="FJ332" s="1">
        <f>IF(ISERROR(VLOOKUP($FA332,MOM,LOOKUPS!K$12,0)*$FB$6+VLOOKUP($FA332,STREV,LOOKUPS!K$10,0)*$FC$6+VLOOKUP($FA332,LTREV,LOOKUPS!K$9,0)*$FD$6+VLOOKUP($FA332,CFP,LOOKUPS!K$6,0)*$FE$6+VLOOKUP($FA332,EP,LOOKUPS!K$8,0)*$FF$6+VLOOKUP($FA332,BM,LOOKUPS!K$5,0)*$FG$6+VLOOKUP($FA332,DIV,LOOKUPS!K$7,0)*$FH$6++VLOOKUP($FA332,SIZE,LOOKUPS!K$11,0)*$FI$6),"",VLOOKUP($FA332,MOM,LOOKUPS!K$12,0)*$FB$6+VLOOKUP($FA332,STREV,LOOKUPS!K$10,0)*$FC$6+VLOOKUP($FA332,LTREV,LOOKUPS!K$9,0)*$FD$6+VLOOKUP($FA332,CFP,LOOKUPS!K$6,0)*$FE$6+VLOOKUP($FA332,EP,LOOKUPS!K$8,0)*$FF$6+VLOOKUP($FA332,BM,LOOKUPS!K$5,0)*$FG$6+VLOOKUP($FA332,DIV,LOOKUPS!K$7,0)*$FH$6++VLOOKUP($FA332,SIZE,LOOKUPS!K$11,0)*$FI$6)</f>
        <v>2.3030999999999997</v>
      </c>
      <c r="FK332" s="1">
        <f>IF(ISERROR(VLOOKUP($FA332,MOM,LOOKUPS!L$12,0)*$FB$6+VLOOKUP($FA332,STREV,LOOKUPS!L$10,0)*$FC$6+VLOOKUP($FA332,LTREV,LOOKUPS!L$9,0)*$FD$6+VLOOKUP($FA332,CFP,LOOKUPS!L$6,0)*$FE$6+VLOOKUP($FA332,EP,LOOKUPS!L$8,0)*$FF$6+VLOOKUP($FA332,BM,LOOKUPS!L$5,0)*$FG$6+VLOOKUP($FA332,DIV,LOOKUPS!L$7,0)*$FH$6++VLOOKUP($FA332,SIZE,LOOKUPS!L$11,0)*$FI$6),"",VLOOKUP($FA332,MOM,LOOKUPS!L$12,0)*$FB$6+VLOOKUP($FA332,STREV,LOOKUPS!L$10,0)*$FC$6+VLOOKUP($FA332,LTREV,LOOKUPS!L$9,0)*$FD$6+VLOOKUP($FA332,CFP,LOOKUPS!L$6,0)*$FE$6+VLOOKUP($FA332,EP,LOOKUPS!L$8,0)*$FF$6+VLOOKUP($FA332,BM,LOOKUPS!L$5,0)*$FG$6+VLOOKUP($FA332,DIV,LOOKUPS!L$7,0)*$FH$6++VLOOKUP($FA332,SIZE,LOOKUPS!L$11,0)*$FI$6)</f>
        <v>2.6996000000000002</v>
      </c>
    </row>
    <row r="333" spans="1:167" x14ac:dyDescent="0.3">
      <c r="A333" s="1">
        <v>195312</v>
      </c>
      <c r="B333" s="1">
        <v>-7.26</v>
      </c>
      <c r="C333" s="1">
        <v>-4.21</v>
      </c>
      <c r="D333" s="1">
        <v>-3.62</v>
      </c>
      <c r="E333" s="1">
        <v>-1.62</v>
      </c>
      <c r="F333" s="1">
        <v>-1.29</v>
      </c>
      <c r="G333" s="1">
        <v>-0.72</v>
      </c>
      <c r="H333" s="1">
        <v>0.23</v>
      </c>
      <c r="I333" s="1">
        <v>0.91</v>
      </c>
      <c r="J333" s="1">
        <v>0.8</v>
      </c>
      <c r="K333" s="1">
        <v>1.63</v>
      </c>
      <c r="M333" s="1">
        <v>195301</v>
      </c>
      <c r="N333" s="1">
        <v>5.32</v>
      </c>
      <c r="O333" s="1">
        <v>3.77</v>
      </c>
      <c r="P333" s="1">
        <v>2.4300000000000002</v>
      </c>
      <c r="Q333" s="1">
        <v>2.85</v>
      </c>
      <c r="R333" s="1">
        <v>2.33</v>
      </c>
      <c r="S333" s="1">
        <v>1.6</v>
      </c>
      <c r="T333" s="1">
        <v>1.76</v>
      </c>
      <c r="U333" s="1">
        <v>1.67</v>
      </c>
      <c r="V333" s="1">
        <v>1.33</v>
      </c>
      <c r="W333" s="1">
        <v>1.63</v>
      </c>
      <c r="Y333" s="1">
        <v>195712</v>
      </c>
      <c r="Z333" s="1">
        <v>-7.55</v>
      </c>
      <c r="AA333" s="1">
        <v>-5.42</v>
      </c>
      <c r="AB333" s="1">
        <v>-3.46</v>
      </c>
      <c r="AC333" s="1">
        <v>-1.94</v>
      </c>
      <c r="AD333" s="1">
        <v>-2.95</v>
      </c>
      <c r="AE333" s="1">
        <v>-3.15</v>
      </c>
      <c r="AF333" s="1">
        <v>-6.18</v>
      </c>
      <c r="AG333" s="1">
        <v>-7.32</v>
      </c>
      <c r="AH333" s="1">
        <v>-4.2300000000000004</v>
      </c>
      <c r="AI333" s="1">
        <v>-6.12</v>
      </c>
      <c r="AK333">
        <v>197806</v>
      </c>
      <c r="AL333">
        <v>2.94</v>
      </c>
      <c r="AM333">
        <v>0.51</v>
      </c>
      <c r="AN333">
        <v>0.04</v>
      </c>
      <c r="AO333">
        <v>1.02</v>
      </c>
      <c r="AP333">
        <v>0.62</v>
      </c>
      <c r="AQ333">
        <v>0.56999999999999995</v>
      </c>
      <c r="AR333">
        <v>-0.11</v>
      </c>
      <c r="AS333">
        <v>-0.11</v>
      </c>
      <c r="AT333">
        <v>1.22</v>
      </c>
      <c r="AU333">
        <v>0.39</v>
      </c>
      <c r="AV333">
        <v>0.89</v>
      </c>
      <c r="AW333">
        <v>0.26</v>
      </c>
      <c r="AX333">
        <v>0.93</v>
      </c>
      <c r="AY333">
        <v>-0.41</v>
      </c>
      <c r="AZ333">
        <v>0.21</v>
      </c>
      <c r="BA333">
        <v>-0.52</v>
      </c>
      <c r="BB333">
        <v>0.3</v>
      </c>
      <c r="BC333">
        <v>1.46</v>
      </c>
      <c r="BD333">
        <v>1.07</v>
      </c>
      <c r="BF333" s="1">
        <v>197806</v>
      </c>
      <c r="BG333" s="1">
        <v>2.7</v>
      </c>
      <c r="BH333" s="1">
        <v>0.62</v>
      </c>
      <c r="BI333" s="1">
        <v>0.22</v>
      </c>
      <c r="BJ333" s="1">
        <v>0.74</v>
      </c>
      <c r="BK333" s="1">
        <v>1.02</v>
      </c>
      <c r="BL333" s="1">
        <v>-0.42</v>
      </c>
      <c r="BM333" s="1">
        <v>0.42</v>
      </c>
      <c r="BN333" s="1">
        <v>0.4</v>
      </c>
      <c r="BO333" s="1">
        <v>0.88</v>
      </c>
      <c r="BP333" s="1">
        <v>1.72</v>
      </c>
      <c r="BQ333" s="1">
        <v>0.05</v>
      </c>
      <c r="BR333" s="1">
        <v>-0.33</v>
      </c>
      <c r="BS333" s="1">
        <v>-0.53</v>
      </c>
      <c r="BT333" s="1">
        <v>0.04</v>
      </c>
      <c r="BU333" s="1">
        <v>0.81</v>
      </c>
      <c r="BV333" s="1">
        <v>0.52</v>
      </c>
      <c r="BW333" s="1">
        <v>0.28999999999999998</v>
      </c>
      <c r="BX333" s="1">
        <v>0.19</v>
      </c>
      <c r="BY333" s="1">
        <v>1.27</v>
      </c>
      <c r="CA333" s="1">
        <v>195306</v>
      </c>
      <c r="CB333" s="1">
        <v>-8.99</v>
      </c>
      <c r="CC333" s="1">
        <v>-2.66</v>
      </c>
      <c r="CD333" s="1">
        <v>-3.19</v>
      </c>
      <c r="CE333" s="1">
        <v>-3.86</v>
      </c>
      <c r="CF333" s="1">
        <v>-2.31</v>
      </c>
      <c r="CG333" s="1">
        <v>-3.42</v>
      </c>
      <c r="CH333" s="1">
        <v>-2.89</v>
      </c>
      <c r="CI333" s="1">
        <v>-3.67</v>
      </c>
      <c r="CJ333" s="1">
        <v>-3.85</v>
      </c>
      <c r="CK333" s="1">
        <v>-1.89</v>
      </c>
      <c r="CL333" s="1">
        <v>-2.73</v>
      </c>
      <c r="CM333" s="1">
        <v>-3.35</v>
      </c>
      <c r="CN333" s="1">
        <v>-3.48</v>
      </c>
      <c r="CO333" s="1">
        <v>-2.9</v>
      </c>
      <c r="CP333" s="1">
        <v>-2.88</v>
      </c>
      <c r="CQ333" s="1">
        <v>-3.48</v>
      </c>
      <c r="CR333" s="1">
        <v>-3.86</v>
      </c>
      <c r="CS333" s="1">
        <v>-3.76</v>
      </c>
      <c r="CT333" s="1">
        <v>-3.95</v>
      </c>
      <c r="CV333" s="1">
        <v>195406</v>
      </c>
      <c r="CW333" s="1">
        <v>0.72</v>
      </c>
      <c r="CX333" s="1">
        <v>0.96</v>
      </c>
      <c r="CY333" s="1">
        <v>1.88</v>
      </c>
      <c r="CZ333" s="1">
        <v>0.83</v>
      </c>
      <c r="DA333" s="1">
        <v>0.99</v>
      </c>
      <c r="DB333" s="1">
        <v>1.81</v>
      </c>
      <c r="DC333" s="1">
        <v>1.69</v>
      </c>
      <c r="DD333" s="1">
        <v>1</v>
      </c>
      <c r="DE333" s="1">
        <v>0.94</v>
      </c>
      <c r="DF333" s="1">
        <v>1.04</v>
      </c>
      <c r="DG333" s="1">
        <v>0.94</v>
      </c>
      <c r="DH333" s="1">
        <v>0.9</v>
      </c>
      <c r="DI333" s="1">
        <v>2.75</v>
      </c>
      <c r="DJ333" s="1">
        <v>2.0699999999999998</v>
      </c>
      <c r="DK333" s="1">
        <v>1.32</v>
      </c>
      <c r="DL333" s="1">
        <v>1.39</v>
      </c>
      <c r="DM333" s="1">
        <v>0.59</v>
      </c>
      <c r="DN333" s="1">
        <v>1.21</v>
      </c>
      <c r="DO333" s="1">
        <v>0.68</v>
      </c>
      <c r="DQ333" s="1">
        <v>195306</v>
      </c>
      <c r="DR333" s="1">
        <v>-99.99</v>
      </c>
      <c r="DS333" s="1">
        <v>-4.0999999999999996</v>
      </c>
      <c r="DT333" s="1">
        <v>-3.15</v>
      </c>
      <c r="DU333" s="1">
        <v>-2.39</v>
      </c>
      <c r="DV333" s="1">
        <v>-4.3099999999999996</v>
      </c>
      <c r="DW333" s="1">
        <v>-3.7</v>
      </c>
      <c r="DX333" s="1">
        <v>-3.15</v>
      </c>
      <c r="DY333" s="1">
        <v>-2.91</v>
      </c>
      <c r="DZ333" s="1">
        <v>-1.97</v>
      </c>
      <c r="EA333" s="1">
        <v>-4.18</v>
      </c>
      <c r="EB333" s="1">
        <v>-4.4400000000000004</v>
      </c>
      <c r="EC333" s="1">
        <v>-3.71</v>
      </c>
      <c r="ED333" s="1">
        <v>-3.7</v>
      </c>
      <c r="EE333" s="1">
        <v>-3.13</v>
      </c>
      <c r="EF333" s="1">
        <v>-3.17</v>
      </c>
      <c r="EG333" s="1">
        <v>-2.6</v>
      </c>
      <c r="EH333" s="1">
        <v>-3.22</v>
      </c>
      <c r="EI333" s="1">
        <v>-2.1800000000000002</v>
      </c>
      <c r="EJ333" s="1">
        <v>-1.76</v>
      </c>
      <c r="EL333">
        <v>195306</v>
      </c>
      <c r="EM333">
        <v>-1.89</v>
      </c>
      <c r="EN333">
        <v>-1.85</v>
      </c>
      <c r="EO333">
        <v>-0.51</v>
      </c>
      <c r="EP333">
        <v>0.18</v>
      </c>
      <c r="ER333" s="1">
        <v>195312</v>
      </c>
      <c r="ES333" s="1">
        <v>5.19</v>
      </c>
      <c r="EU333" s="1">
        <v>195301</v>
      </c>
      <c r="EV333" s="1">
        <v>2.16</v>
      </c>
      <c r="EX333" s="1">
        <v>195712</v>
      </c>
      <c r="EY333" s="1">
        <v>1.66</v>
      </c>
      <c r="FA333" s="1">
        <v>195312</v>
      </c>
      <c r="FB333" s="1">
        <f>IF(ISERROR(VLOOKUP($FA333,MOM,LOOKUPS!C$12,0)*$FB$6+VLOOKUP($FA333,STREV,LOOKUPS!C$10,0)*$FC$6+VLOOKUP($FA333,LTREV,LOOKUPS!C$9,0)*$FD$6+VLOOKUP($FA333,CFP,LOOKUPS!C$6,0)*$FE$6+VLOOKUP($FA333,EP,LOOKUPS!C$8,0)*$FF$6+VLOOKUP($FA333,BM,LOOKUPS!C$5,0)*$FG$6+VLOOKUP($FA333,DIV,LOOKUPS!C$7,0)*$FH$6++VLOOKUP($FA333,SIZE,LOOKUPS!C$11,0)*$FI$6),"",VLOOKUP($FA333,MOM,LOOKUPS!C$12,0)*$FB$6+VLOOKUP($FA333,STREV,LOOKUPS!C$10,0)*$FC$6+VLOOKUP($FA333,LTREV,LOOKUPS!C$9,0)*$FD$6+VLOOKUP($FA333,CFP,LOOKUPS!C$6,0)*$FE$6+VLOOKUP($FA333,EP,LOOKUPS!C$8,0)*$FF$6+VLOOKUP($FA333,BM,LOOKUPS!C$5,0)*$FG$6+VLOOKUP($FA333,DIV,LOOKUPS!C$7,0)*$FH$6++VLOOKUP($FA333,SIZE,LOOKUPS!C$11,0)*$FI$6)</f>
        <v>-3.0226999999999995</v>
      </c>
      <c r="FC333" s="1">
        <f>IF(ISERROR(VLOOKUP($FA333,MOM,LOOKUPS!D$12,0)*$FB$6+VLOOKUP($FA333,STREV,LOOKUPS!D$10,0)*$FC$6+VLOOKUP($FA333,LTREV,LOOKUPS!D$9,0)*$FD$6+VLOOKUP($FA333,CFP,LOOKUPS!D$6,0)*$FE$6+VLOOKUP($FA333,EP,LOOKUPS!D$8,0)*$FF$6+VLOOKUP($FA333,BM,LOOKUPS!D$5,0)*$FG$6+VLOOKUP($FA333,DIV,LOOKUPS!D$7,0)*$FH$6++VLOOKUP($FA333,SIZE,LOOKUPS!D$11,0)*$FI$6),"",VLOOKUP($FA333,MOM,LOOKUPS!D$12,0)*$FB$6+VLOOKUP($FA333,STREV,LOOKUPS!D$10,0)*$FC$6+VLOOKUP($FA333,LTREV,LOOKUPS!D$9,0)*$FD$6+VLOOKUP($FA333,CFP,LOOKUPS!D$6,0)*$FE$6+VLOOKUP($FA333,EP,LOOKUPS!D$8,0)*$FF$6+VLOOKUP($FA333,BM,LOOKUPS!D$5,0)*$FG$6+VLOOKUP($FA333,DIV,LOOKUPS!D$7,0)*$FH$6++VLOOKUP($FA333,SIZE,LOOKUPS!D$11,0)*$FI$6)</f>
        <v>-1.8173999999999999</v>
      </c>
      <c r="FD333" s="1">
        <f>IF(ISERROR(VLOOKUP($FA333,MOM,LOOKUPS!E$12,0)*$FB$6+VLOOKUP($FA333,STREV,LOOKUPS!E$10,0)*$FC$6+VLOOKUP($FA333,LTREV,LOOKUPS!E$9,0)*$FD$6+VLOOKUP($FA333,CFP,LOOKUPS!E$6,0)*$FE$6+VLOOKUP($FA333,EP,LOOKUPS!E$8,0)*$FF$6+VLOOKUP($FA333,BM,LOOKUPS!E$5,0)*$FG$6+VLOOKUP($FA333,DIV,LOOKUPS!E$7,0)*$FH$6++VLOOKUP($FA333,SIZE,LOOKUPS!E$11,0)*$FI$6),"",VLOOKUP($FA333,MOM,LOOKUPS!E$12,0)*$FB$6+VLOOKUP($FA333,STREV,LOOKUPS!E$10,0)*$FC$6+VLOOKUP($FA333,LTREV,LOOKUPS!E$9,0)*$FD$6+VLOOKUP($FA333,CFP,LOOKUPS!E$6,0)*$FE$6+VLOOKUP($FA333,EP,LOOKUPS!E$8,0)*$FF$6+VLOOKUP($FA333,BM,LOOKUPS!E$5,0)*$FG$6+VLOOKUP($FA333,DIV,LOOKUPS!E$7,0)*$FH$6++VLOOKUP($FA333,SIZE,LOOKUPS!E$11,0)*$FI$6)</f>
        <v>-1.3079000000000001</v>
      </c>
      <c r="FE333" s="1">
        <f>IF(ISERROR(VLOOKUP($FA333,MOM,LOOKUPS!F$12,0)*$FB$6+VLOOKUP($FA333,STREV,LOOKUPS!F$10,0)*$FC$6+VLOOKUP($FA333,LTREV,LOOKUPS!F$9,0)*$FD$6+VLOOKUP($FA333,CFP,LOOKUPS!F$6,0)*$FE$6+VLOOKUP($FA333,EP,LOOKUPS!F$8,0)*$FF$6+VLOOKUP($FA333,BM,LOOKUPS!F$5,0)*$FG$6+VLOOKUP($FA333,DIV,LOOKUPS!F$7,0)*$FH$6++VLOOKUP($FA333,SIZE,LOOKUPS!F$11,0)*$FI$6),"",VLOOKUP($FA333,MOM,LOOKUPS!F$12,0)*$FB$6+VLOOKUP($FA333,STREV,LOOKUPS!F$10,0)*$FC$6+VLOOKUP($FA333,LTREV,LOOKUPS!F$9,0)*$FD$6+VLOOKUP($FA333,CFP,LOOKUPS!F$6,0)*$FE$6+VLOOKUP($FA333,EP,LOOKUPS!F$8,0)*$FF$6+VLOOKUP($FA333,BM,LOOKUPS!F$5,0)*$FG$6+VLOOKUP($FA333,DIV,LOOKUPS!F$7,0)*$FH$6++VLOOKUP($FA333,SIZE,LOOKUPS!F$11,0)*$FI$6)</f>
        <v>-0.59600000000000009</v>
      </c>
      <c r="FF333" s="1">
        <f>IF(ISERROR(VLOOKUP($FA333,MOM,LOOKUPS!G$12,0)*$FB$6+VLOOKUP($FA333,STREV,LOOKUPS!G$10,0)*$FC$6+VLOOKUP($FA333,LTREV,LOOKUPS!G$9,0)*$FD$6+VLOOKUP($FA333,CFP,LOOKUPS!G$6,0)*$FE$6+VLOOKUP($FA333,EP,LOOKUPS!G$8,0)*$FF$6+VLOOKUP($FA333,BM,LOOKUPS!G$5,0)*$FG$6+VLOOKUP($FA333,DIV,LOOKUPS!G$7,0)*$FH$6++VLOOKUP($FA333,SIZE,LOOKUPS!G$11,0)*$FI$6),"",VLOOKUP($FA333,MOM,LOOKUPS!G$12,0)*$FB$6+VLOOKUP($FA333,STREV,LOOKUPS!G$10,0)*$FC$6+VLOOKUP($FA333,LTREV,LOOKUPS!G$9,0)*$FD$6+VLOOKUP($FA333,CFP,LOOKUPS!G$6,0)*$FE$6+VLOOKUP($FA333,EP,LOOKUPS!G$8,0)*$FF$6+VLOOKUP($FA333,BM,LOOKUPS!G$5,0)*$FG$6+VLOOKUP($FA333,DIV,LOOKUPS!G$7,0)*$FH$6++VLOOKUP($FA333,SIZE,LOOKUPS!G$11,0)*$FI$6)</f>
        <v>-1.0402</v>
      </c>
      <c r="FG333" s="1">
        <f>IF(ISERROR(VLOOKUP($FA333,MOM,LOOKUPS!H$12,0)*$FB$6+VLOOKUP($FA333,STREV,LOOKUPS!H$10,0)*$FC$6+VLOOKUP($FA333,LTREV,LOOKUPS!H$9,0)*$FD$6+VLOOKUP($FA333,CFP,LOOKUPS!H$6,0)*$FE$6+VLOOKUP($FA333,EP,LOOKUPS!H$8,0)*$FF$6+VLOOKUP($FA333,BM,LOOKUPS!H$5,0)*$FG$6+VLOOKUP($FA333,DIV,LOOKUPS!H$7,0)*$FH$6++VLOOKUP($FA333,SIZE,LOOKUPS!H$11,0)*$FI$6),"",VLOOKUP($FA333,MOM,LOOKUPS!H$12,0)*$FB$6+VLOOKUP($FA333,STREV,LOOKUPS!H$10,0)*$FC$6+VLOOKUP($FA333,LTREV,LOOKUPS!H$9,0)*$FD$6+VLOOKUP($FA333,CFP,LOOKUPS!H$6,0)*$FE$6+VLOOKUP($FA333,EP,LOOKUPS!H$8,0)*$FF$6+VLOOKUP($FA333,BM,LOOKUPS!H$5,0)*$FG$6+VLOOKUP($FA333,DIV,LOOKUPS!H$7,0)*$FH$6++VLOOKUP($FA333,SIZE,LOOKUPS!H$11,0)*$FI$6)</f>
        <v>-0.87200000000000011</v>
      </c>
      <c r="FH333" s="1">
        <f>IF(ISERROR(VLOOKUP($FA333,MOM,LOOKUPS!I$12,0)*$FB$6+VLOOKUP($FA333,STREV,LOOKUPS!I$10,0)*$FC$6+VLOOKUP($FA333,LTREV,LOOKUPS!I$9,0)*$FD$6+VLOOKUP($FA333,CFP,LOOKUPS!I$6,0)*$FE$6+VLOOKUP($FA333,EP,LOOKUPS!I$8,0)*$FF$6+VLOOKUP($FA333,BM,LOOKUPS!I$5,0)*$FG$6+VLOOKUP($FA333,DIV,LOOKUPS!I$7,0)*$FH$6++VLOOKUP($FA333,SIZE,LOOKUPS!I$11,0)*$FI$6),"",VLOOKUP($FA333,MOM,LOOKUPS!I$12,0)*$FB$6+VLOOKUP($FA333,STREV,LOOKUPS!I$10,0)*$FC$6+VLOOKUP($FA333,LTREV,LOOKUPS!I$9,0)*$FD$6+VLOOKUP($FA333,CFP,LOOKUPS!I$6,0)*$FE$6+VLOOKUP($FA333,EP,LOOKUPS!I$8,0)*$FF$6+VLOOKUP($FA333,BM,LOOKUPS!I$5,0)*$FG$6+VLOOKUP($FA333,DIV,LOOKUPS!I$7,0)*$FH$6++VLOOKUP($FA333,SIZE,LOOKUPS!I$11,0)*$FI$6)</f>
        <v>-0.88500000000000001</v>
      </c>
      <c r="FI333" s="1">
        <f>IF(ISERROR(VLOOKUP($FA333,MOM,LOOKUPS!J$12,0)*$FB$6+VLOOKUP($FA333,STREV,LOOKUPS!J$10,0)*$FC$6+VLOOKUP($FA333,LTREV,LOOKUPS!J$9,0)*$FD$6+VLOOKUP($FA333,CFP,LOOKUPS!J$6,0)*$FE$6+VLOOKUP($FA333,EP,LOOKUPS!J$8,0)*$FF$6+VLOOKUP($FA333,BM,LOOKUPS!J$5,0)*$FG$6+VLOOKUP($FA333,DIV,LOOKUPS!J$7,0)*$FH$6++VLOOKUP($FA333,SIZE,LOOKUPS!J$11,0)*$FI$6),"",VLOOKUP($FA333,MOM,LOOKUPS!J$12,0)*$FB$6+VLOOKUP($FA333,STREV,LOOKUPS!J$10,0)*$FC$6+VLOOKUP($FA333,LTREV,LOOKUPS!J$9,0)*$FD$6+VLOOKUP($FA333,CFP,LOOKUPS!J$6,0)*$FE$6+VLOOKUP($FA333,EP,LOOKUPS!J$8,0)*$FF$6+VLOOKUP($FA333,BM,LOOKUPS!J$5,0)*$FG$6+VLOOKUP($FA333,DIV,LOOKUPS!J$7,0)*$FH$6++VLOOKUP($FA333,SIZE,LOOKUPS!J$11,0)*$FI$6)</f>
        <v>-0.97930000000000017</v>
      </c>
      <c r="FJ333" s="1">
        <f>IF(ISERROR(VLOOKUP($FA333,MOM,LOOKUPS!K$12,0)*$FB$6+VLOOKUP($FA333,STREV,LOOKUPS!K$10,0)*$FC$6+VLOOKUP($FA333,LTREV,LOOKUPS!K$9,0)*$FD$6+VLOOKUP($FA333,CFP,LOOKUPS!K$6,0)*$FE$6+VLOOKUP($FA333,EP,LOOKUPS!K$8,0)*$FF$6+VLOOKUP($FA333,BM,LOOKUPS!K$5,0)*$FG$6+VLOOKUP($FA333,DIV,LOOKUPS!K$7,0)*$FH$6++VLOOKUP($FA333,SIZE,LOOKUPS!K$11,0)*$FI$6),"",VLOOKUP($FA333,MOM,LOOKUPS!K$12,0)*$FB$6+VLOOKUP($FA333,STREV,LOOKUPS!K$10,0)*$FC$6+VLOOKUP($FA333,LTREV,LOOKUPS!K$9,0)*$FD$6+VLOOKUP($FA333,CFP,LOOKUPS!K$6,0)*$FE$6+VLOOKUP($FA333,EP,LOOKUPS!K$8,0)*$FF$6+VLOOKUP($FA333,BM,LOOKUPS!K$5,0)*$FG$6+VLOOKUP($FA333,DIV,LOOKUPS!K$7,0)*$FH$6++VLOOKUP($FA333,SIZE,LOOKUPS!K$11,0)*$FI$6)</f>
        <v>-1.7494000000000001</v>
      </c>
      <c r="FK333" s="1">
        <f>IF(ISERROR(VLOOKUP($FA333,MOM,LOOKUPS!L$12,0)*$FB$6+VLOOKUP($FA333,STREV,LOOKUPS!L$10,0)*$FC$6+VLOOKUP($FA333,LTREV,LOOKUPS!L$9,0)*$FD$6+VLOOKUP($FA333,CFP,LOOKUPS!L$6,0)*$FE$6+VLOOKUP($FA333,EP,LOOKUPS!L$8,0)*$FF$6+VLOOKUP($FA333,BM,LOOKUPS!L$5,0)*$FG$6+VLOOKUP($FA333,DIV,LOOKUPS!L$7,0)*$FH$6++VLOOKUP($FA333,SIZE,LOOKUPS!L$11,0)*$FI$6),"",VLOOKUP($FA333,MOM,LOOKUPS!L$12,0)*$FB$6+VLOOKUP($FA333,STREV,LOOKUPS!L$10,0)*$FC$6+VLOOKUP($FA333,LTREV,LOOKUPS!L$9,0)*$FD$6+VLOOKUP($FA333,CFP,LOOKUPS!L$6,0)*$FE$6+VLOOKUP($FA333,EP,LOOKUPS!L$8,0)*$FF$6+VLOOKUP($FA333,BM,LOOKUPS!L$5,0)*$FG$6+VLOOKUP($FA333,DIV,LOOKUPS!L$7,0)*$FH$6++VLOOKUP($FA333,SIZE,LOOKUPS!L$11,0)*$FI$6)</f>
        <v>-2.4731999999999998</v>
      </c>
    </row>
    <row r="334" spans="1:167" x14ac:dyDescent="0.3">
      <c r="A334" s="1">
        <v>195401</v>
      </c>
      <c r="B334" s="1">
        <v>13.17</v>
      </c>
      <c r="C334" s="1">
        <v>10.18</v>
      </c>
      <c r="D334" s="1">
        <v>8.8000000000000007</v>
      </c>
      <c r="E334" s="1">
        <v>7.61</v>
      </c>
      <c r="F334" s="1">
        <v>7.23</v>
      </c>
      <c r="G334" s="1">
        <v>6.4</v>
      </c>
      <c r="H334" s="1">
        <v>5.14</v>
      </c>
      <c r="I334" s="1">
        <v>4.17</v>
      </c>
      <c r="J334" s="1">
        <v>4.2</v>
      </c>
      <c r="K334" s="1">
        <v>4.09</v>
      </c>
      <c r="M334" s="1">
        <v>195302</v>
      </c>
      <c r="N334" s="1">
        <v>1.61</v>
      </c>
      <c r="O334" s="1">
        <v>0.06</v>
      </c>
      <c r="P334" s="1">
        <v>0.67</v>
      </c>
      <c r="Q334" s="1">
        <v>2.06</v>
      </c>
      <c r="R334" s="1">
        <v>1.1200000000000001</v>
      </c>
      <c r="S334" s="1">
        <v>0.38</v>
      </c>
      <c r="T334" s="1">
        <v>1.51</v>
      </c>
      <c r="U334" s="1">
        <v>1.17</v>
      </c>
      <c r="V334" s="1">
        <v>1.8</v>
      </c>
      <c r="W334" s="1">
        <v>2</v>
      </c>
      <c r="Y334" s="1">
        <v>195801</v>
      </c>
      <c r="Z334" s="1">
        <v>18.100000000000001</v>
      </c>
      <c r="AA334" s="1">
        <v>14.07</v>
      </c>
      <c r="AB334" s="1">
        <v>9.8699999999999992</v>
      </c>
      <c r="AC334" s="1">
        <v>9.51</v>
      </c>
      <c r="AD334" s="1">
        <v>8.7100000000000009</v>
      </c>
      <c r="AE334" s="1">
        <v>9.35</v>
      </c>
      <c r="AF334" s="1">
        <v>9.5</v>
      </c>
      <c r="AG334" s="1">
        <v>9.25</v>
      </c>
      <c r="AH334" s="1">
        <v>9</v>
      </c>
      <c r="AI334" s="1">
        <v>8.8800000000000008</v>
      </c>
      <c r="AK334">
        <v>197807</v>
      </c>
      <c r="AL334">
        <v>4.57</v>
      </c>
      <c r="AM334">
        <v>5.72</v>
      </c>
      <c r="AN334">
        <v>5.04</v>
      </c>
      <c r="AO334">
        <v>5.56</v>
      </c>
      <c r="AP334">
        <v>5.85</v>
      </c>
      <c r="AQ334">
        <v>5.07</v>
      </c>
      <c r="AR334">
        <v>4.82</v>
      </c>
      <c r="AS334">
        <v>5.07</v>
      </c>
      <c r="AT334">
        <v>5.95</v>
      </c>
      <c r="AU334">
        <v>5.65</v>
      </c>
      <c r="AV334">
        <v>6.16</v>
      </c>
      <c r="AW334">
        <v>5.38</v>
      </c>
      <c r="AX334">
        <v>4.74</v>
      </c>
      <c r="AY334">
        <v>4.67</v>
      </c>
      <c r="AZ334">
        <v>5</v>
      </c>
      <c r="BA334">
        <v>5.84</v>
      </c>
      <c r="BB334">
        <v>4.4000000000000004</v>
      </c>
      <c r="BC334">
        <v>5.84</v>
      </c>
      <c r="BD334">
        <v>6.03</v>
      </c>
      <c r="BF334" s="1">
        <v>197807</v>
      </c>
      <c r="BG334" s="1">
        <v>4.01</v>
      </c>
      <c r="BH334" s="1">
        <v>6.07</v>
      </c>
      <c r="BI334" s="1">
        <v>5.14</v>
      </c>
      <c r="BJ334" s="1">
        <v>5.38</v>
      </c>
      <c r="BK334" s="1">
        <v>6.27</v>
      </c>
      <c r="BL334" s="1">
        <v>5.83</v>
      </c>
      <c r="BM334" s="1">
        <v>4.75</v>
      </c>
      <c r="BN334" s="1">
        <v>4.8499999999999996</v>
      </c>
      <c r="BO334" s="1">
        <v>5.57</v>
      </c>
      <c r="BP334" s="1">
        <v>6.3</v>
      </c>
      <c r="BQ334" s="1">
        <v>6.23</v>
      </c>
      <c r="BR334" s="1">
        <v>5.54</v>
      </c>
      <c r="BS334" s="1">
        <v>6.17</v>
      </c>
      <c r="BT334" s="1">
        <v>5.21</v>
      </c>
      <c r="BU334" s="1">
        <v>4.29</v>
      </c>
      <c r="BV334" s="1">
        <v>4.8600000000000003</v>
      </c>
      <c r="BW334" s="1">
        <v>4.83</v>
      </c>
      <c r="BX334" s="1">
        <v>6.14</v>
      </c>
      <c r="BY334" s="1">
        <v>5.19</v>
      </c>
      <c r="CA334" s="1">
        <v>195307</v>
      </c>
      <c r="CB334" s="1">
        <v>7.18</v>
      </c>
      <c r="CC334" s="1">
        <v>1.89</v>
      </c>
      <c r="CD334" s="1">
        <v>1.52</v>
      </c>
      <c r="CE334" s="1">
        <v>1.81</v>
      </c>
      <c r="CF334" s="1">
        <v>2</v>
      </c>
      <c r="CG334" s="1">
        <v>1.9</v>
      </c>
      <c r="CH334" s="1">
        <v>1.58</v>
      </c>
      <c r="CI334" s="1">
        <v>1.49</v>
      </c>
      <c r="CJ334" s="1">
        <v>1.63</v>
      </c>
      <c r="CK334" s="1">
        <v>2.0299999999999998</v>
      </c>
      <c r="CL334" s="1">
        <v>1.97</v>
      </c>
      <c r="CM334" s="1">
        <v>1.67</v>
      </c>
      <c r="CN334" s="1">
        <v>2.12</v>
      </c>
      <c r="CO334" s="1">
        <v>1.26</v>
      </c>
      <c r="CP334" s="1">
        <v>1.9</v>
      </c>
      <c r="CQ334" s="1">
        <v>0.79</v>
      </c>
      <c r="CR334" s="1">
        <v>2.1800000000000002</v>
      </c>
      <c r="CS334" s="1">
        <v>2.14</v>
      </c>
      <c r="CT334" s="1">
        <v>1.1200000000000001</v>
      </c>
      <c r="CV334" s="1">
        <v>195407</v>
      </c>
      <c r="CW334" s="1">
        <v>9.17</v>
      </c>
      <c r="CX334" s="1">
        <v>6.03</v>
      </c>
      <c r="CY334" s="1">
        <v>7.87</v>
      </c>
      <c r="CZ334" s="1">
        <v>6.75</v>
      </c>
      <c r="DA334" s="1">
        <v>6.1</v>
      </c>
      <c r="DB334" s="1">
        <v>7.16</v>
      </c>
      <c r="DC334" s="1">
        <v>7.62</v>
      </c>
      <c r="DD334" s="1">
        <v>7.26</v>
      </c>
      <c r="DE334" s="1">
        <v>6.79</v>
      </c>
      <c r="DF334" s="1">
        <v>5.6</v>
      </c>
      <c r="DG334" s="1">
        <v>6.6</v>
      </c>
      <c r="DH334" s="1">
        <v>5.9</v>
      </c>
      <c r="DI334" s="1">
        <v>8.41</v>
      </c>
      <c r="DJ334" s="1">
        <v>7.99</v>
      </c>
      <c r="DK334" s="1">
        <v>7.26</v>
      </c>
      <c r="DL334" s="1">
        <v>7.83</v>
      </c>
      <c r="DM334" s="1">
        <v>6.68</v>
      </c>
      <c r="DN334" s="1">
        <v>7.35</v>
      </c>
      <c r="DO334" s="1">
        <v>6.22</v>
      </c>
      <c r="DQ334" s="1">
        <v>195307</v>
      </c>
      <c r="DR334" s="1">
        <v>-99.99</v>
      </c>
      <c r="DS334" s="1">
        <v>1.24</v>
      </c>
      <c r="DT334" s="1">
        <v>1.66</v>
      </c>
      <c r="DU334" s="1">
        <v>2.37</v>
      </c>
      <c r="DV334" s="1">
        <v>1.43</v>
      </c>
      <c r="DW334" s="1">
        <v>1.27</v>
      </c>
      <c r="DX334" s="1">
        <v>1.78</v>
      </c>
      <c r="DY334" s="1">
        <v>1.5</v>
      </c>
      <c r="DZ334" s="1">
        <v>2.75</v>
      </c>
      <c r="EA334" s="1">
        <v>0.43</v>
      </c>
      <c r="EB334" s="1">
        <v>2.42</v>
      </c>
      <c r="EC334" s="1">
        <v>0.87</v>
      </c>
      <c r="ED334" s="1">
        <v>1.68</v>
      </c>
      <c r="EE334" s="1">
        <v>1.43</v>
      </c>
      <c r="EF334" s="1">
        <v>2.12</v>
      </c>
      <c r="EG334" s="1">
        <v>1.41</v>
      </c>
      <c r="EH334" s="1">
        <v>1.58</v>
      </c>
      <c r="EI334" s="1">
        <v>2.29</v>
      </c>
      <c r="EJ334" s="1">
        <v>3.22</v>
      </c>
      <c r="EL334">
        <v>195307</v>
      </c>
      <c r="EM334">
        <v>2.4</v>
      </c>
      <c r="EN334">
        <v>-1.05</v>
      </c>
      <c r="EO334">
        <v>-0.23</v>
      </c>
      <c r="EP334">
        <v>0.15</v>
      </c>
      <c r="ER334" s="1">
        <v>195401</v>
      </c>
      <c r="ES334" s="1">
        <v>-5.74</v>
      </c>
      <c r="EU334" s="1">
        <v>195302</v>
      </c>
      <c r="EV334" s="1">
        <v>-0.57999999999999996</v>
      </c>
      <c r="EX334" s="1">
        <v>195801</v>
      </c>
      <c r="EY334" s="1">
        <v>2.5</v>
      </c>
      <c r="FA334" s="1">
        <v>195401</v>
      </c>
      <c r="FB334" s="1">
        <f>IF(ISERROR(VLOOKUP($FA334,MOM,LOOKUPS!C$12,0)*$FB$6+VLOOKUP($FA334,STREV,LOOKUPS!C$10,0)*$FC$6+VLOOKUP($FA334,LTREV,LOOKUPS!C$9,0)*$FD$6+VLOOKUP($FA334,CFP,LOOKUPS!C$6,0)*$FE$6+VLOOKUP($FA334,EP,LOOKUPS!C$8,0)*$FF$6+VLOOKUP($FA334,BM,LOOKUPS!C$5,0)*$FG$6+VLOOKUP($FA334,DIV,LOOKUPS!C$7,0)*$FH$6++VLOOKUP($FA334,SIZE,LOOKUPS!C$11,0)*$FI$6),"",VLOOKUP($FA334,MOM,LOOKUPS!C$12,0)*$FB$6+VLOOKUP($FA334,STREV,LOOKUPS!C$10,0)*$FC$6+VLOOKUP($FA334,LTREV,LOOKUPS!C$9,0)*$FD$6+VLOOKUP($FA334,CFP,LOOKUPS!C$6,0)*$FE$6+VLOOKUP($FA334,EP,LOOKUPS!C$8,0)*$FF$6+VLOOKUP($FA334,BM,LOOKUPS!C$5,0)*$FG$6+VLOOKUP($FA334,DIV,LOOKUPS!C$7,0)*$FH$6++VLOOKUP($FA334,SIZE,LOOKUPS!C$11,0)*$FI$6)</f>
        <v>7.6197999999999997</v>
      </c>
      <c r="FC334" s="1">
        <f>IF(ISERROR(VLOOKUP($FA334,MOM,LOOKUPS!D$12,0)*$FB$6+VLOOKUP($FA334,STREV,LOOKUPS!D$10,0)*$FC$6+VLOOKUP($FA334,LTREV,LOOKUPS!D$9,0)*$FD$6+VLOOKUP($FA334,CFP,LOOKUPS!D$6,0)*$FE$6+VLOOKUP($FA334,EP,LOOKUPS!D$8,0)*$FF$6+VLOOKUP($FA334,BM,LOOKUPS!D$5,0)*$FG$6+VLOOKUP($FA334,DIV,LOOKUPS!D$7,0)*$FH$6++VLOOKUP($FA334,SIZE,LOOKUPS!D$11,0)*$FI$6),"",VLOOKUP($FA334,MOM,LOOKUPS!D$12,0)*$FB$6+VLOOKUP($FA334,STREV,LOOKUPS!D$10,0)*$FC$6+VLOOKUP($FA334,LTREV,LOOKUPS!D$9,0)*$FD$6+VLOOKUP($FA334,CFP,LOOKUPS!D$6,0)*$FE$6+VLOOKUP($FA334,EP,LOOKUPS!D$8,0)*$FF$6+VLOOKUP($FA334,BM,LOOKUPS!D$5,0)*$FG$6+VLOOKUP($FA334,DIV,LOOKUPS!D$7,0)*$FH$6++VLOOKUP($FA334,SIZE,LOOKUPS!D$11,0)*$FI$6)</f>
        <v>6.1175999999999995</v>
      </c>
      <c r="FD334" s="1">
        <f>IF(ISERROR(VLOOKUP($FA334,MOM,LOOKUPS!E$12,0)*$FB$6+VLOOKUP($FA334,STREV,LOOKUPS!E$10,0)*$FC$6+VLOOKUP($FA334,LTREV,LOOKUPS!E$9,0)*$FD$6+VLOOKUP($FA334,CFP,LOOKUPS!E$6,0)*$FE$6+VLOOKUP($FA334,EP,LOOKUPS!E$8,0)*$FF$6+VLOOKUP($FA334,BM,LOOKUPS!E$5,0)*$FG$6+VLOOKUP($FA334,DIV,LOOKUPS!E$7,0)*$FH$6++VLOOKUP($FA334,SIZE,LOOKUPS!E$11,0)*$FI$6),"",VLOOKUP($FA334,MOM,LOOKUPS!E$12,0)*$FB$6+VLOOKUP($FA334,STREV,LOOKUPS!E$10,0)*$FC$6+VLOOKUP($FA334,LTREV,LOOKUPS!E$9,0)*$FD$6+VLOOKUP($FA334,CFP,LOOKUPS!E$6,0)*$FE$6+VLOOKUP($FA334,EP,LOOKUPS!E$8,0)*$FF$6+VLOOKUP($FA334,BM,LOOKUPS!E$5,0)*$FG$6+VLOOKUP($FA334,DIV,LOOKUPS!E$7,0)*$FH$6++VLOOKUP($FA334,SIZE,LOOKUPS!E$11,0)*$FI$6)</f>
        <v>6.6167000000000007</v>
      </c>
      <c r="FE334" s="1">
        <f>IF(ISERROR(VLOOKUP($FA334,MOM,LOOKUPS!F$12,0)*$FB$6+VLOOKUP($FA334,STREV,LOOKUPS!F$10,0)*$FC$6+VLOOKUP($FA334,LTREV,LOOKUPS!F$9,0)*$FD$6+VLOOKUP($FA334,CFP,LOOKUPS!F$6,0)*$FE$6+VLOOKUP($FA334,EP,LOOKUPS!F$8,0)*$FF$6+VLOOKUP($FA334,BM,LOOKUPS!F$5,0)*$FG$6+VLOOKUP($FA334,DIV,LOOKUPS!F$7,0)*$FH$6++VLOOKUP($FA334,SIZE,LOOKUPS!F$11,0)*$FI$6),"",VLOOKUP($FA334,MOM,LOOKUPS!F$12,0)*$FB$6+VLOOKUP($FA334,STREV,LOOKUPS!F$10,0)*$FC$6+VLOOKUP($FA334,LTREV,LOOKUPS!F$9,0)*$FD$6+VLOOKUP($FA334,CFP,LOOKUPS!F$6,0)*$FE$6+VLOOKUP($FA334,EP,LOOKUPS!F$8,0)*$FF$6+VLOOKUP($FA334,BM,LOOKUPS!F$5,0)*$FG$6+VLOOKUP($FA334,DIV,LOOKUPS!F$7,0)*$FH$6++VLOOKUP($FA334,SIZE,LOOKUPS!F$11,0)*$FI$6)</f>
        <v>6.4996000000000009</v>
      </c>
      <c r="FF334" s="1">
        <f>IF(ISERROR(VLOOKUP($FA334,MOM,LOOKUPS!G$12,0)*$FB$6+VLOOKUP($FA334,STREV,LOOKUPS!G$10,0)*$FC$6+VLOOKUP($FA334,LTREV,LOOKUPS!G$9,0)*$FD$6+VLOOKUP($FA334,CFP,LOOKUPS!G$6,0)*$FE$6+VLOOKUP($FA334,EP,LOOKUPS!G$8,0)*$FF$6+VLOOKUP($FA334,BM,LOOKUPS!G$5,0)*$FG$6+VLOOKUP($FA334,DIV,LOOKUPS!G$7,0)*$FH$6++VLOOKUP($FA334,SIZE,LOOKUPS!G$11,0)*$FI$6),"",VLOOKUP($FA334,MOM,LOOKUPS!G$12,0)*$FB$6+VLOOKUP($FA334,STREV,LOOKUPS!G$10,0)*$FC$6+VLOOKUP($FA334,LTREV,LOOKUPS!G$9,0)*$FD$6+VLOOKUP($FA334,CFP,LOOKUPS!G$6,0)*$FE$6+VLOOKUP($FA334,EP,LOOKUPS!G$8,0)*$FF$6+VLOOKUP($FA334,BM,LOOKUPS!G$5,0)*$FG$6+VLOOKUP($FA334,DIV,LOOKUPS!G$7,0)*$FH$6++VLOOKUP($FA334,SIZE,LOOKUPS!G$11,0)*$FI$6)</f>
        <v>6.7696000000000005</v>
      </c>
      <c r="FG334" s="1">
        <f>IF(ISERROR(VLOOKUP($FA334,MOM,LOOKUPS!H$12,0)*$FB$6+VLOOKUP($FA334,STREV,LOOKUPS!H$10,0)*$FC$6+VLOOKUP($FA334,LTREV,LOOKUPS!H$9,0)*$FD$6+VLOOKUP($FA334,CFP,LOOKUPS!H$6,0)*$FE$6+VLOOKUP($FA334,EP,LOOKUPS!H$8,0)*$FF$6+VLOOKUP($FA334,BM,LOOKUPS!H$5,0)*$FG$6+VLOOKUP($FA334,DIV,LOOKUPS!H$7,0)*$FH$6++VLOOKUP($FA334,SIZE,LOOKUPS!H$11,0)*$FI$6),"",VLOOKUP($FA334,MOM,LOOKUPS!H$12,0)*$FB$6+VLOOKUP($FA334,STREV,LOOKUPS!H$10,0)*$FC$6+VLOOKUP($FA334,LTREV,LOOKUPS!H$9,0)*$FD$6+VLOOKUP($FA334,CFP,LOOKUPS!H$6,0)*$FE$6+VLOOKUP($FA334,EP,LOOKUPS!H$8,0)*$FF$6+VLOOKUP($FA334,BM,LOOKUPS!H$5,0)*$FG$6+VLOOKUP($FA334,DIV,LOOKUPS!H$7,0)*$FH$6++VLOOKUP($FA334,SIZE,LOOKUPS!H$11,0)*$FI$6)</f>
        <v>6.3673999999999999</v>
      </c>
      <c r="FH334" s="1">
        <f>IF(ISERROR(VLOOKUP($FA334,MOM,LOOKUPS!I$12,0)*$FB$6+VLOOKUP($FA334,STREV,LOOKUPS!I$10,0)*$FC$6+VLOOKUP($FA334,LTREV,LOOKUPS!I$9,0)*$FD$6+VLOOKUP($FA334,CFP,LOOKUPS!I$6,0)*$FE$6+VLOOKUP($FA334,EP,LOOKUPS!I$8,0)*$FF$6+VLOOKUP($FA334,BM,LOOKUPS!I$5,0)*$FG$6+VLOOKUP($FA334,DIV,LOOKUPS!I$7,0)*$FH$6++VLOOKUP($FA334,SIZE,LOOKUPS!I$11,0)*$FI$6),"",VLOOKUP($FA334,MOM,LOOKUPS!I$12,0)*$FB$6+VLOOKUP($FA334,STREV,LOOKUPS!I$10,0)*$FC$6+VLOOKUP($FA334,LTREV,LOOKUPS!I$9,0)*$FD$6+VLOOKUP($FA334,CFP,LOOKUPS!I$6,0)*$FE$6+VLOOKUP($FA334,EP,LOOKUPS!I$8,0)*$FF$6+VLOOKUP($FA334,BM,LOOKUPS!I$5,0)*$FG$6+VLOOKUP($FA334,DIV,LOOKUPS!I$7,0)*$FH$6++VLOOKUP($FA334,SIZE,LOOKUPS!I$11,0)*$FI$6)</f>
        <v>6.4495000000000005</v>
      </c>
      <c r="FI334" s="1">
        <f>IF(ISERROR(VLOOKUP($FA334,MOM,LOOKUPS!J$12,0)*$FB$6+VLOOKUP($FA334,STREV,LOOKUPS!J$10,0)*$FC$6+VLOOKUP($FA334,LTREV,LOOKUPS!J$9,0)*$FD$6+VLOOKUP($FA334,CFP,LOOKUPS!J$6,0)*$FE$6+VLOOKUP($FA334,EP,LOOKUPS!J$8,0)*$FF$6+VLOOKUP($FA334,BM,LOOKUPS!J$5,0)*$FG$6+VLOOKUP($FA334,DIV,LOOKUPS!J$7,0)*$FH$6++VLOOKUP($FA334,SIZE,LOOKUPS!J$11,0)*$FI$6),"",VLOOKUP($FA334,MOM,LOOKUPS!J$12,0)*$FB$6+VLOOKUP($FA334,STREV,LOOKUPS!J$10,0)*$FC$6+VLOOKUP($FA334,LTREV,LOOKUPS!J$9,0)*$FD$6+VLOOKUP($FA334,CFP,LOOKUPS!J$6,0)*$FE$6+VLOOKUP($FA334,EP,LOOKUPS!J$8,0)*$FF$6+VLOOKUP($FA334,BM,LOOKUPS!J$5,0)*$FG$6+VLOOKUP($FA334,DIV,LOOKUPS!J$7,0)*$FH$6++VLOOKUP($FA334,SIZE,LOOKUPS!J$11,0)*$FI$6)</f>
        <v>7.7095000000000002</v>
      </c>
      <c r="FJ334" s="1">
        <f>IF(ISERROR(VLOOKUP($FA334,MOM,LOOKUPS!K$12,0)*$FB$6+VLOOKUP($FA334,STREV,LOOKUPS!K$10,0)*$FC$6+VLOOKUP($FA334,LTREV,LOOKUPS!K$9,0)*$FD$6+VLOOKUP($FA334,CFP,LOOKUPS!K$6,0)*$FE$6+VLOOKUP($FA334,EP,LOOKUPS!K$8,0)*$FF$6+VLOOKUP($FA334,BM,LOOKUPS!K$5,0)*$FG$6+VLOOKUP($FA334,DIV,LOOKUPS!K$7,0)*$FH$6++VLOOKUP($FA334,SIZE,LOOKUPS!K$11,0)*$FI$6),"",VLOOKUP($FA334,MOM,LOOKUPS!K$12,0)*$FB$6+VLOOKUP($FA334,STREV,LOOKUPS!K$10,0)*$FC$6+VLOOKUP($FA334,LTREV,LOOKUPS!K$9,0)*$FD$6+VLOOKUP($FA334,CFP,LOOKUPS!K$6,0)*$FE$6+VLOOKUP($FA334,EP,LOOKUPS!K$8,0)*$FF$6+VLOOKUP($FA334,BM,LOOKUPS!K$5,0)*$FG$6+VLOOKUP($FA334,DIV,LOOKUPS!K$7,0)*$FH$6++VLOOKUP($FA334,SIZE,LOOKUPS!K$11,0)*$FI$6)</f>
        <v>7.7700000000000014</v>
      </c>
      <c r="FK334" s="1">
        <f>IF(ISERROR(VLOOKUP($FA334,MOM,LOOKUPS!L$12,0)*$FB$6+VLOOKUP($FA334,STREV,LOOKUPS!L$10,0)*$FC$6+VLOOKUP($FA334,LTREV,LOOKUPS!L$9,0)*$FD$6+VLOOKUP($FA334,CFP,LOOKUPS!L$6,0)*$FE$6+VLOOKUP($FA334,EP,LOOKUPS!L$8,0)*$FF$6+VLOOKUP($FA334,BM,LOOKUPS!L$5,0)*$FG$6+VLOOKUP($FA334,DIV,LOOKUPS!L$7,0)*$FH$6++VLOOKUP($FA334,SIZE,LOOKUPS!L$11,0)*$FI$6),"",VLOOKUP($FA334,MOM,LOOKUPS!L$12,0)*$FB$6+VLOOKUP($FA334,STREV,LOOKUPS!L$10,0)*$FC$6+VLOOKUP($FA334,LTREV,LOOKUPS!L$9,0)*$FD$6+VLOOKUP($FA334,CFP,LOOKUPS!L$6,0)*$FE$6+VLOOKUP($FA334,EP,LOOKUPS!L$8,0)*$FF$6+VLOOKUP($FA334,BM,LOOKUPS!L$5,0)*$FG$6+VLOOKUP($FA334,DIV,LOOKUPS!L$7,0)*$FH$6++VLOOKUP($FA334,SIZE,LOOKUPS!L$11,0)*$FI$6)</f>
        <v>8.9590999999999994</v>
      </c>
    </row>
    <row r="335" spans="1:167" x14ac:dyDescent="0.3">
      <c r="A335" s="1">
        <v>195402</v>
      </c>
      <c r="B335" s="1">
        <v>-0.11</v>
      </c>
      <c r="C335" s="1">
        <v>0.19</v>
      </c>
      <c r="D335" s="1">
        <v>1.9</v>
      </c>
      <c r="E335" s="1">
        <v>0.56000000000000005</v>
      </c>
      <c r="F335" s="1">
        <v>0.99</v>
      </c>
      <c r="G335" s="1">
        <v>1.1499999999999999</v>
      </c>
      <c r="H335" s="1">
        <v>2.0499999999999998</v>
      </c>
      <c r="I335" s="1">
        <v>1.71</v>
      </c>
      <c r="J335" s="1">
        <v>2.37</v>
      </c>
      <c r="K335" s="1">
        <v>2.2400000000000002</v>
      </c>
      <c r="M335" s="1">
        <v>195303</v>
      </c>
      <c r="N335" s="1">
        <v>-0.71</v>
      </c>
      <c r="O335" s="1">
        <v>-1.1599999999999999</v>
      </c>
      <c r="P335" s="1">
        <v>-1.24</v>
      </c>
      <c r="Q335" s="1">
        <v>-0.49</v>
      </c>
      <c r="R335" s="1">
        <v>0.14000000000000001</v>
      </c>
      <c r="S335" s="1">
        <v>0.92</v>
      </c>
      <c r="T335" s="1">
        <v>-1.32</v>
      </c>
      <c r="U335" s="1">
        <v>-0.91</v>
      </c>
      <c r="V335" s="1">
        <v>-1.2</v>
      </c>
      <c r="W335" s="1">
        <v>-4.21</v>
      </c>
      <c r="Y335" s="1">
        <v>195802</v>
      </c>
      <c r="Z335" s="1">
        <v>-1.91</v>
      </c>
      <c r="AA335" s="1">
        <v>-1.23</v>
      </c>
      <c r="AB335" s="1">
        <v>-1.2</v>
      </c>
      <c r="AC335" s="1">
        <v>0.83</v>
      </c>
      <c r="AD335" s="1">
        <v>-0.65</v>
      </c>
      <c r="AE335" s="1">
        <v>-1.41</v>
      </c>
      <c r="AF335" s="1">
        <v>-1.05</v>
      </c>
      <c r="AG335" s="1">
        <v>-1.46</v>
      </c>
      <c r="AH335" s="1">
        <v>-1.7</v>
      </c>
      <c r="AI335" s="1">
        <v>-2.0099999999999998</v>
      </c>
      <c r="AK335">
        <v>197808</v>
      </c>
      <c r="AL335">
        <v>14.11</v>
      </c>
      <c r="AM335">
        <v>9.1300000000000008</v>
      </c>
      <c r="AN335">
        <v>8.09</v>
      </c>
      <c r="AO335">
        <v>10.210000000000001</v>
      </c>
      <c r="AP335">
        <v>9.0399999999999991</v>
      </c>
      <c r="AQ335">
        <v>8.74</v>
      </c>
      <c r="AR335">
        <v>8.6199999999999992</v>
      </c>
      <c r="AS335">
        <v>8.08</v>
      </c>
      <c r="AT335">
        <v>10.58</v>
      </c>
      <c r="AU335">
        <v>9.3800000000000008</v>
      </c>
      <c r="AV335">
        <v>8.5299999999999994</v>
      </c>
      <c r="AW335">
        <v>9.36</v>
      </c>
      <c r="AX335">
        <v>8.06</v>
      </c>
      <c r="AY335">
        <v>8</v>
      </c>
      <c r="AZ335">
        <v>9.3699999999999992</v>
      </c>
      <c r="BA335">
        <v>6.95</v>
      </c>
      <c r="BB335">
        <v>9.08</v>
      </c>
      <c r="BC335">
        <v>8.43</v>
      </c>
      <c r="BD335">
        <v>12.03</v>
      </c>
      <c r="BF335" s="1">
        <v>197808</v>
      </c>
      <c r="BG335" s="1">
        <v>13.95</v>
      </c>
      <c r="BH335" s="1">
        <v>9.51</v>
      </c>
      <c r="BI335" s="1">
        <v>7.96</v>
      </c>
      <c r="BJ335" s="1">
        <v>9.68</v>
      </c>
      <c r="BK335" s="1">
        <v>9.5500000000000007</v>
      </c>
      <c r="BL335" s="1">
        <v>8.3000000000000007</v>
      </c>
      <c r="BM335" s="1">
        <v>7.65</v>
      </c>
      <c r="BN335" s="1">
        <v>8.3699999999999992</v>
      </c>
      <c r="BO335" s="1">
        <v>10.5</v>
      </c>
      <c r="BP335" s="1">
        <v>8.82</v>
      </c>
      <c r="BQ335" s="1">
        <v>10.71</v>
      </c>
      <c r="BR335" s="1">
        <v>9.41</v>
      </c>
      <c r="BS335" s="1">
        <v>7</v>
      </c>
      <c r="BT335" s="1">
        <v>7.24</v>
      </c>
      <c r="BU335" s="1">
        <v>8.0500000000000007</v>
      </c>
      <c r="BV335" s="1">
        <v>9.4700000000000006</v>
      </c>
      <c r="BW335" s="1">
        <v>7.44</v>
      </c>
      <c r="BX335" s="1">
        <v>8.42</v>
      </c>
      <c r="BY335" s="1">
        <v>11.91</v>
      </c>
      <c r="CA335" s="1">
        <v>195308</v>
      </c>
      <c r="CB335" s="1">
        <v>-13.75</v>
      </c>
      <c r="CC335" s="1">
        <v>-3.47</v>
      </c>
      <c r="CD335" s="1">
        <v>-5.16</v>
      </c>
      <c r="CE335" s="1">
        <v>-6.65</v>
      </c>
      <c r="CF335" s="1">
        <v>-3.67</v>
      </c>
      <c r="CG335" s="1">
        <v>-3.65</v>
      </c>
      <c r="CH335" s="1">
        <v>-4.99</v>
      </c>
      <c r="CI335" s="1">
        <v>-6.28</v>
      </c>
      <c r="CJ335" s="1">
        <v>-6.91</v>
      </c>
      <c r="CK335" s="1">
        <v>-3.71</v>
      </c>
      <c r="CL335" s="1">
        <v>-3.63</v>
      </c>
      <c r="CM335" s="1">
        <v>-3.06</v>
      </c>
      <c r="CN335" s="1">
        <v>-4.2300000000000004</v>
      </c>
      <c r="CO335" s="1">
        <v>-5.37</v>
      </c>
      <c r="CP335" s="1">
        <v>-4.5999999999999996</v>
      </c>
      <c r="CQ335" s="1">
        <v>-6.44</v>
      </c>
      <c r="CR335" s="1">
        <v>-6.12</v>
      </c>
      <c r="CS335" s="1">
        <v>-5.78</v>
      </c>
      <c r="CT335" s="1">
        <v>-8.0299999999999994</v>
      </c>
      <c r="CV335" s="1">
        <v>195408</v>
      </c>
      <c r="CW335" s="1">
        <v>0.01</v>
      </c>
      <c r="CX335" s="1">
        <v>-1.68</v>
      </c>
      <c r="CY335" s="1">
        <v>-0.87</v>
      </c>
      <c r="CZ335" s="1">
        <v>-0.56000000000000005</v>
      </c>
      <c r="DA335" s="1">
        <v>-1.67</v>
      </c>
      <c r="DB335" s="1">
        <v>-1.36</v>
      </c>
      <c r="DC335" s="1">
        <v>-0.89</v>
      </c>
      <c r="DD335" s="1">
        <v>-0.81</v>
      </c>
      <c r="DE335" s="1">
        <v>-0.36</v>
      </c>
      <c r="DF335" s="1">
        <v>-1.21</v>
      </c>
      <c r="DG335" s="1">
        <v>-2.13</v>
      </c>
      <c r="DH335" s="1">
        <v>-1.71</v>
      </c>
      <c r="DI335" s="1">
        <v>-1.02</v>
      </c>
      <c r="DJ335" s="1">
        <v>-1.02</v>
      </c>
      <c r="DK335" s="1">
        <v>-0.76</v>
      </c>
      <c r="DL335" s="1">
        <v>-0.67</v>
      </c>
      <c r="DM335" s="1">
        <v>-0.96</v>
      </c>
      <c r="DN335" s="1">
        <v>-0.52</v>
      </c>
      <c r="DO335" s="1">
        <v>-0.19</v>
      </c>
      <c r="DQ335" s="1">
        <v>195308</v>
      </c>
      <c r="DR335" s="1">
        <v>-99.99</v>
      </c>
      <c r="DS335" s="1">
        <v>-5.95</v>
      </c>
      <c r="DT335" s="1">
        <v>-5.0199999999999996</v>
      </c>
      <c r="DU335" s="1">
        <v>-4.4400000000000004</v>
      </c>
      <c r="DV335" s="1">
        <v>-5.91</v>
      </c>
      <c r="DW335" s="1">
        <v>-5.6</v>
      </c>
      <c r="DX335" s="1">
        <v>-5.32</v>
      </c>
      <c r="DY335" s="1">
        <v>-4.62</v>
      </c>
      <c r="DZ335" s="1">
        <v>-4.18</v>
      </c>
      <c r="EA335" s="1">
        <v>-5.56</v>
      </c>
      <c r="EB335" s="1">
        <v>-6.26</v>
      </c>
      <c r="EC335" s="1">
        <v>-6.04</v>
      </c>
      <c r="ED335" s="1">
        <v>-5.17</v>
      </c>
      <c r="EE335" s="1">
        <v>-5.19</v>
      </c>
      <c r="EF335" s="1">
        <v>-5.44</v>
      </c>
      <c r="EG335" s="1">
        <v>-4.28</v>
      </c>
      <c r="EH335" s="1">
        <v>-4.95</v>
      </c>
      <c r="EI335" s="1">
        <v>-3.64</v>
      </c>
      <c r="EJ335" s="1">
        <v>-4.7300000000000004</v>
      </c>
      <c r="EL335">
        <v>195308</v>
      </c>
      <c r="EM335">
        <v>-4.5199999999999996</v>
      </c>
      <c r="EN335">
        <v>0.36</v>
      </c>
      <c r="EO335">
        <v>-3.54</v>
      </c>
      <c r="EP335">
        <v>0.17</v>
      </c>
      <c r="ER335" s="1">
        <v>195402</v>
      </c>
      <c r="ES335" s="1">
        <v>1.03</v>
      </c>
      <c r="EU335" s="1">
        <v>195303</v>
      </c>
      <c r="EV335" s="1">
        <v>0.71</v>
      </c>
      <c r="EX335" s="1">
        <v>195802</v>
      </c>
      <c r="EY335" s="1">
        <v>0.82</v>
      </c>
      <c r="FA335" s="1">
        <v>195402</v>
      </c>
      <c r="FB335" s="1">
        <f>IF(ISERROR(VLOOKUP($FA335,MOM,LOOKUPS!C$12,0)*$FB$6+VLOOKUP($FA335,STREV,LOOKUPS!C$10,0)*$FC$6+VLOOKUP($FA335,LTREV,LOOKUPS!C$9,0)*$FD$6+VLOOKUP($FA335,CFP,LOOKUPS!C$6,0)*$FE$6+VLOOKUP($FA335,EP,LOOKUPS!C$8,0)*$FF$6+VLOOKUP($FA335,BM,LOOKUPS!C$5,0)*$FG$6+VLOOKUP($FA335,DIV,LOOKUPS!C$7,0)*$FH$6++VLOOKUP($FA335,SIZE,LOOKUPS!C$11,0)*$FI$6),"",VLOOKUP($FA335,MOM,LOOKUPS!C$12,0)*$FB$6+VLOOKUP($FA335,STREV,LOOKUPS!C$10,0)*$FC$6+VLOOKUP($FA335,LTREV,LOOKUPS!C$9,0)*$FD$6+VLOOKUP($FA335,CFP,LOOKUPS!C$6,0)*$FE$6+VLOOKUP($FA335,EP,LOOKUPS!C$8,0)*$FF$6+VLOOKUP($FA335,BM,LOOKUPS!C$5,0)*$FG$6+VLOOKUP($FA335,DIV,LOOKUPS!C$7,0)*$FH$6++VLOOKUP($FA335,SIZE,LOOKUPS!C$11,0)*$FI$6)</f>
        <v>0.3276</v>
      </c>
      <c r="FC335" s="1">
        <f>IF(ISERROR(VLOOKUP($FA335,MOM,LOOKUPS!D$12,0)*$FB$6+VLOOKUP($FA335,STREV,LOOKUPS!D$10,0)*$FC$6+VLOOKUP($FA335,LTREV,LOOKUPS!D$9,0)*$FD$6+VLOOKUP($FA335,CFP,LOOKUPS!D$6,0)*$FE$6+VLOOKUP($FA335,EP,LOOKUPS!D$8,0)*$FF$6+VLOOKUP($FA335,BM,LOOKUPS!D$5,0)*$FG$6+VLOOKUP($FA335,DIV,LOOKUPS!D$7,0)*$FH$6++VLOOKUP($FA335,SIZE,LOOKUPS!D$11,0)*$FI$6),"",VLOOKUP($FA335,MOM,LOOKUPS!D$12,0)*$FB$6+VLOOKUP($FA335,STREV,LOOKUPS!D$10,0)*$FC$6+VLOOKUP($FA335,LTREV,LOOKUPS!D$9,0)*$FD$6+VLOOKUP($FA335,CFP,LOOKUPS!D$6,0)*$FE$6+VLOOKUP($FA335,EP,LOOKUPS!D$8,0)*$FF$6+VLOOKUP($FA335,BM,LOOKUPS!D$5,0)*$FG$6+VLOOKUP($FA335,DIV,LOOKUPS!D$7,0)*$FH$6++VLOOKUP($FA335,SIZE,LOOKUPS!D$11,0)*$FI$6)</f>
        <v>0.93920000000000003</v>
      </c>
      <c r="FD335" s="1">
        <f>IF(ISERROR(VLOOKUP($FA335,MOM,LOOKUPS!E$12,0)*$FB$6+VLOOKUP($FA335,STREV,LOOKUPS!E$10,0)*$FC$6+VLOOKUP($FA335,LTREV,LOOKUPS!E$9,0)*$FD$6+VLOOKUP($FA335,CFP,LOOKUPS!E$6,0)*$FE$6+VLOOKUP($FA335,EP,LOOKUPS!E$8,0)*$FF$6+VLOOKUP($FA335,BM,LOOKUPS!E$5,0)*$FG$6+VLOOKUP($FA335,DIV,LOOKUPS!E$7,0)*$FH$6++VLOOKUP($FA335,SIZE,LOOKUPS!E$11,0)*$FI$6),"",VLOOKUP($FA335,MOM,LOOKUPS!E$12,0)*$FB$6+VLOOKUP($FA335,STREV,LOOKUPS!E$10,0)*$FC$6+VLOOKUP($FA335,LTREV,LOOKUPS!E$9,0)*$FD$6+VLOOKUP($FA335,CFP,LOOKUPS!E$6,0)*$FE$6+VLOOKUP($FA335,EP,LOOKUPS!E$8,0)*$FF$6+VLOOKUP($FA335,BM,LOOKUPS!E$5,0)*$FG$6+VLOOKUP($FA335,DIV,LOOKUPS!E$7,0)*$FH$6++VLOOKUP($FA335,SIZE,LOOKUPS!E$11,0)*$FI$6)</f>
        <v>1.1796</v>
      </c>
      <c r="FE335" s="1">
        <f>IF(ISERROR(VLOOKUP($FA335,MOM,LOOKUPS!F$12,0)*$FB$6+VLOOKUP($FA335,STREV,LOOKUPS!F$10,0)*$FC$6+VLOOKUP($FA335,LTREV,LOOKUPS!F$9,0)*$FD$6+VLOOKUP($FA335,CFP,LOOKUPS!F$6,0)*$FE$6+VLOOKUP($FA335,EP,LOOKUPS!F$8,0)*$FF$6+VLOOKUP($FA335,BM,LOOKUPS!F$5,0)*$FG$6+VLOOKUP($FA335,DIV,LOOKUPS!F$7,0)*$FH$6++VLOOKUP($FA335,SIZE,LOOKUPS!F$11,0)*$FI$6),"",VLOOKUP($FA335,MOM,LOOKUPS!F$12,0)*$FB$6+VLOOKUP($FA335,STREV,LOOKUPS!F$10,0)*$FC$6+VLOOKUP($FA335,LTREV,LOOKUPS!F$9,0)*$FD$6+VLOOKUP($FA335,CFP,LOOKUPS!F$6,0)*$FE$6+VLOOKUP($FA335,EP,LOOKUPS!F$8,0)*$FF$6+VLOOKUP($FA335,BM,LOOKUPS!F$5,0)*$FG$6+VLOOKUP($FA335,DIV,LOOKUPS!F$7,0)*$FH$6++VLOOKUP($FA335,SIZE,LOOKUPS!F$11,0)*$FI$6)</f>
        <v>1.4200999999999999</v>
      </c>
      <c r="FF335" s="1">
        <f>IF(ISERROR(VLOOKUP($FA335,MOM,LOOKUPS!G$12,0)*$FB$6+VLOOKUP($FA335,STREV,LOOKUPS!G$10,0)*$FC$6+VLOOKUP($FA335,LTREV,LOOKUPS!G$9,0)*$FD$6+VLOOKUP($FA335,CFP,LOOKUPS!G$6,0)*$FE$6+VLOOKUP($FA335,EP,LOOKUPS!G$8,0)*$FF$6+VLOOKUP($FA335,BM,LOOKUPS!G$5,0)*$FG$6+VLOOKUP($FA335,DIV,LOOKUPS!G$7,0)*$FH$6++VLOOKUP($FA335,SIZE,LOOKUPS!G$11,0)*$FI$6),"",VLOOKUP($FA335,MOM,LOOKUPS!G$12,0)*$FB$6+VLOOKUP($FA335,STREV,LOOKUPS!G$10,0)*$FC$6+VLOOKUP($FA335,LTREV,LOOKUPS!G$9,0)*$FD$6+VLOOKUP($FA335,CFP,LOOKUPS!G$6,0)*$FE$6+VLOOKUP($FA335,EP,LOOKUPS!G$8,0)*$FF$6+VLOOKUP($FA335,BM,LOOKUPS!G$5,0)*$FG$6+VLOOKUP($FA335,DIV,LOOKUPS!G$7,0)*$FH$6++VLOOKUP($FA335,SIZE,LOOKUPS!G$11,0)*$FI$6)</f>
        <v>1.4792000000000001</v>
      </c>
      <c r="FG335" s="1">
        <f>IF(ISERROR(VLOOKUP($FA335,MOM,LOOKUPS!H$12,0)*$FB$6+VLOOKUP($FA335,STREV,LOOKUPS!H$10,0)*$FC$6+VLOOKUP($FA335,LTREV,LOOKUPS!H$9,0)*$FD$6+VLOOKUP($FA335,CFP,LOOKUPS!H$6,0)*$FE$6+VLOOKUP($FA335,EP,LOOKUPS!H$8,0)*$FF$6+VLOOKUP($FA335,BM,LOOKUPS!H$5,0)*$FG$6+VLOOKUP($FA335,DIV,LOOKUPS!H$7,0)*$FH$6++VLOOKUP($FA335,SIZE,LOOKUPS!H$11,0)*$FI$6),"",VLOOKUP($FA335,MOM,LOOKUPS!H$12,0)*$FB$6+VLOOKUP($FA335,STREV,LOOKUPS!H$10,0)*$FC$6+VLOOKUP($FA335,LTREV,LOOKUPS!H$9,0)*$FD$6+VLOOKUP($FA335,CFP,LOOKUPS!H$6,0)*$FE$6+VLOOKUP($FA335,EP,LOOKUPS!H$8,0)*$FF$6+VLOOKUP($FA335,BM,LOOKUPS!H$5,0)*$FG$6+VLOOKUP($FA335,DIV,LOOKUPS!H$7,0)*$FH$6++VLOOKUP($FA335,SIZE,LOOKUPS!H$11,0)*$FI$6)</f>
        <v>1.3866000000000001</v>
      </c>
      <c r="FH335" s="1">
        <f>IF(ISERROR(VLOOKUP($FA335,MOM,LOOKUPS!I$12,0)*$FB$6+VLOOKUP($FA335,STREV,LOOKUPS!I$10,0)*$FC$6+VLOOKUP($FA335,LTREV,LOOKUPS!I$9,0)*$FD$6+VLOOKUP($FA335,CFP,LOOKUPS!I$6,0)*$FE$6+VLOOKUP($FA335,EP,LOOKUPS!I$8,0)*$FF$6+VLOOKUP($FA335,BM,LOOKUPS!I$5,0)*$FG$6+VLOOKUP($FA335,DIV,LOOKUPS!I$7,0)*$FH$6++VLOOKUP($FA335,SIZE,LOOKUPS!I$11,0)*$FI$6),"",VLOOKUP($FA335,MOM,LOOKUPS!I$12,0)*$FB$6+VLOOKUP($FA335,STREV,LOOKUPS!I$10,0)*$FC$6+VLOOKUP($FA335,LTREV,LOOKUPS!I$9,0)*$FD$6+VLOOKUP($FA335,CFP,LOOKUPS!I$6,0)*$FE$6+VLOOKUP($FA335,EP,LOOKUPS!I$8,0)*$FF$6+VLOOKUP($FA335,BM,LOOKUPS!I$5,0)*$FG$6+VLOOKUP($FA335,DIV,LOOKUPS!I$7,0)*$FH$6++VLOOKUP($FA335,SIZE,LOOKUPS!I$11,0)*$FI$6)</f>
        <v>1.3220000000000001</v>
      </c>
      <c r="FI335" s="1">
        <f>IF(ISERROR(VLOOKUP($FA335,MOM,LOOKUPS!J$12,0)*$FB$6+VLOOKUP($FA335,STREV,LOOKUPS!J$10,0)*$FC$6+VLOOKUP($FA335,LTREV,LOOKUPS!J$9,0)*$FD$6+VLOOKUP($FA335,CFP,LOOKUPS!J$6,0)*$FE$6+VLOOKUP($FA335,EP,LOOKUPS!J$8,0)*$FF$6+VLOOKUP($FA335,BM,LOOKUPS!J$5,0)*$FG$6+VLOOKUP($FA335,DIV,LOOKUPS!J$7,0)*$FH$6++VLOOKUP($FA335,SIZE,LOOKUPS!J$11,0)*$FI$6),"",VLOOKUP($FA335,MOM,LOOKUPS!J$12,0)*$FB$6+VLOOKUP($FA335,STREV,LOOKUPS!J$10,0)*$FC$6+VLOOKUP($FA335,LTREV,LOOKUPS!J$9,0)*$FD$6+VLOOKUP($FA335,CFP,LOOKUPS!J$6,0)*$FE$6+VLOOKUP($FA335,EP,LOOKUPS!J$8,0)*$FF$6+VLOOKUP($FA335,BM,LOOKUPS!J$5,0)*$FG$6+VLOOKUP($FA335,DIV,LOOKUPS!J$7,0)*$FH$6++VLOOKUP($FA335,SIZE,LOOKUPS!J$11,0)*$FI$6)</f>
        <v>1.9573000000000003</v>
      </c>
      <c r="FJ335" s="1">
        <f>IF(ISERROR(VLOOKUP($FA335,MOM,LOOKUPS!K$12,0)*$FB$6+VLOOKUP($FA335,STREV,LOOKUPS!K$10,0)*$FC$6+VLOOKUP($FA335,LTREV,LOOKUPS!K$9,0)*$FD$6+VLOOKUP($FA335,CFP,LOOKUPS!K$6,0)*$FE$6+VLOOKUP($FA335,EP,LOOKUPS!K$8,0)*$FF$6+VLOOKUP($FA335,BM,LOOKUPS!K$5,0)*$FG$6+VLOOKUP($FA335,DIV,LOOKUPS!K$7,0)*$FH$6++VLOOKUP($FA335,SIZE,LOOKUPS!K$11,0)*$FI$6),"",VLOOKUP($FA335,MOM,LOOKUPS!K$12,0)*$FB$6+VLOOKUP($FA335,STREV,LOOKUPS!K$10,0)*$FC$6+VLOOKUP($FA335,LTREV,LOOKUPS!K$9,0)*$FD$6+VLOOKUP($FA335,CFP,LOOKUPS!K$6,0)*$FE$6+VLOOKUP($FA335,EP,LOOKUPS!K$8,0)*$FF$6+VLOOKUP($FA335,BM,LOOKUPS!K$5,0)*$FG$6+VLOOKUP($FA335,DIV,LOOKUPS!K$7,0)*$FH$6++VLOOKUP($FA335,SIZE,LOOKUPS!K$11,0)*$FI$6)</f>
        <v>1.258</v>
      </c>
      <c r="FK335" s="1">
        <f>IF(ISERROR(VLOOKUP($FA335,MOM,LOOKUPS!L$12,0)*$FB$6+VLOOKUP($FA335,STREV,LOOKUPS!L$10,0)*$FC$6+VLOOKUP($FA335,LTREV,LOOKUPS!L$9,0)*$FD$6+VLOOKUP($FA335,CFP,LOOKUPS!L$6,0)*$FE$6+VLOOKUP($FA335,EP,LOOKUPS!L$8,0)*$FF$6+VLOOKUP($FA335,BM,LOOKUPS!L$5,0)*$FG$6+VLOOKUP($FA335,DIV,LOOKUPS!L$7,0)*$FH$6++VLOOKUP($FA335,SIZE,LOOKUPS!L$11,0)*$FI$6),"",VLOOKUP($FA335,MOM,LOOKUPS!L$12,0)*$FB$6+VLOOKUP($FA335,STREV,LOOKUPS!L$10,0)*$FC$6+VLOOKUP($FA335,LTREV,LOOKUPS!L$9,0)*$FD$6+VLOOKUP($FA335,CFP,LOOKUPS!L$6,0)*$FE$6+VLOOKUP($FA335,EP,LOOKUPS!L$8,0)*$FF$6+VLOOKUP($FA335,BM,LOOKUPS!L$5,0)*$FG$6+VLOOKUP($FA335,DIV,LOOKUPS!L$7,0)*$FH$6++VLOOKUP($FA335,SIZE,LOOKUPS!L$11,0)*$FI$6)</f>
        <v>2.0259</v>
      </c>
    </row>
    <row r="336" spans="1:167" x14ac:dyDescent="0.3">
      <c r="A336" s="1">
        <v>195403</v>
      </c>
      <c r="B336" s="1">
        <v>1.96</v>
      </c>
      <c r="C336" s="1">
        <v>2.61</v>
      </c>
      <c r="D336" s="1">
        <v>1.3</v>
      </c>
      <c r="E336" s="1">
        <v>1.57</v>
      </c>
      <c r="F336" s="1">
        <v>1.58</v>
      </c>
      <c r="G336" s="1">
        <v>2.98</v>
      </c>
      <c r="H336" s="1">
        <v>3.55</v>
      </c>
      <c r="I336" s="1">
        <v>2.99</v>
      </c>
      <c r="J336" s="1">
        <v>4.0599999999999996</v>
      </c>
      <c r="K336" s="1">
        <v>5.84</v>
      </c>
      <c r="M336" s="1">
        <v>195304</v>
      </c>
      <c r="N336" s="1">
        <v>-2.95</v>
      </c>
      <c r="O336" s="1">
        <v>-1.98</v>
      </c>
      <c r="P336" s="1">
        <v>-1.7</v>
      </c>
      <c r="Q336" s="1">
        <v>-1.86</v>
      </c>
      <c r="R336" s="1">
        <v>-2.4500000000000002</v>
      </c>
      <c r="S336" s="1">
        <v>-2.2200000000000002</v>
      </c>
      <c r="T336" s="1">
        <v>-2.67</v>
      </c>
      <c r="U336" s="1">
        <v>-2.87</v>
      </c>
      <c r="V336" s="1">
        <v>-2.1800000000000002</v>
      </c>
      <c r="W336" s="1">
        <v>-2.4900000000000002</v>
      </c>
      <c r="Y336" s="1">
        <v>195803</v>
      </c>
      <c r="Z336" s="1">
        <v>4.78</v>
      </c>
      <c r="AA336" s="1">
        <v>2.64</v>
      </c>
      <c r="AB336" s="1">
        <v>2.63</v>
      </c>
      <c r="AC336" s="1">
        <v>2.5</v>
      </c>
      <c r="AD336" s="1">
        <v>3.58</v>
      </c>
      <c r="AE336" s="1">
        <v>4.2300000000000004</v>
      </c>
      <c r="AF336" s="1">
        <v>4.1500000000000004</v>
      </c>
      <c r="AG336" s="1">
        <v>3.21</v>
      </c>
      <c r="AH336" s="1">
        <v>4.63</v>
      </c>
      <c r="AI336" s="1">
        <v>4.2300000000000004</v>
      </c>
      <c r="AK336">
        <v>197809</v>
      </c>
      <c r="AL336">
        <v>3.11</v>
      </c>
      <c r="AM336">
        <v>0.08</v>
      </c>
      <c r="AN336">
        <v>-0.42</v>
      </c>
      <c r="AO336">
        <v>0.48</v>
      </c>
      <c r="AP336">
        <v>-0.38</v>
      </c>
      <c r="AQ336">
        <v>0.56999999999999995</v>
      </c>
      <c r="AR336">
        <v>-0.45</v>
      </c>
      <c r="AS336">
        <v>-0.48</v>
      </c>
      <c r="AT336">
        <v>0.78</v>
      </c>
      <c r="AU336">
        <v>0.08</v>
      </c>
      <c r="AV336">
        <v>-1.0900000000000001</v>
      </c>
      <c r="AW336">
        <v>1.33</v>
      </c>
      <c r="AX336">
        <v>-0.25</v>
      </c>
      <c r="AY336">
        <v>0.67</v>
      </c>
      <c r="AZ336">
        <v>-1.8</v>
      </c>
      <c r="BA336">
        <v>-0.52</v>
      </c>
      <c r="BB336">
        <v>-0.45</v>
      </c>
      <c r="BC336">
        <v>0.81</v>
      </c>
      <c r="BD336">
        <v>0.77</v>
      </c>
      <c r="BF336" s="1">
        <v>197809</v>
      </c>
      <c r="BG336" s="1">
        <v>3.06</v>
      </c>
      <c r="BH336" s="1">
        <v>-7.0000000000000007E-2</v>
      </c>
      <c r="BI336" s="1">
        <v>7.0000000000000007E-2</v>
      </c>
      <c r="BJ336" s="1">
        <v>0.05</v>
      </c>
      <c r="BK336" s="1">
        <v>0.17</v>
      </c>
      <c r="BL336" s="1">
        <v>-0.06</v>
      </c>
      <c r="BM336" s="1">
        <v>-0.36</v>
      </c>
      <c r="BN336" s="1">
        <v>0.27</v>
      </c>
      <c r="BO336" s="1">
        <v>-0.03</v>
      </c>
      <c r="BP336" s="1">
        <v>1.04</v>
      </c>
      <c r="BQ336" s="1">
        <v>-1.22</v>
      </c>
      <c r="BR336" s="1">
        <v>-0.69</v>
      </c>
      <c r="BS336" s="1">
        <v>0.67</v>
      </c>
      <c r="BT336" s="1">
        <v>-0.71</v>
      </c>
      <c r="BU336" s="1">
        <v>-0.02</v>
      </c>
      <c r="BV336" s="1">
        <v>0.28999999999999998</v>
      </c>
      <c r="BW336" s="1">
        <v>0.26</v>
      </c>
      <c r="BX336" s="1">
        <v>-0.44</v>
      </c>
      <c r="BY336" s="1">
        <v>0.26</v>
      </c>
      <c r="CA336" s="1">
        <v>195309</v>
      </c>
      <c r="CB336" s="1">
        <v>-16.88</v>
      </c>
      <c r="CC336" s="1">
        <v>0.37</v>
      </c>
      <c r="CD336" s="1">
        <v>-0.73</v>
      </c>
      <c r="CE336" s="1">
        <v>-2.74</v>
      </c>
      <c r="CF336" s="1">
        <v>0.7</v>
      </c>
      <c r="CG336" s="1">
        <v>-0.11</v>
      </c>
      <c r="CH336" s="1">
        <v>-0.75</v>
      </c>
      <c r="CI336" s="1">
        <v>-1.77</v>
      </c>
      <c r="CJ336" s="1">
        <v>-3.07</v>
      </c>
      <c r="CK336" s="1">
        <v>-0.2</v>
      </c>
      <c r="CL336" s="1">
        <v>1.59</v>
      </c>
      <c r="CM336" s="1">
        <v>-0.27</v>
      </c>
      <c r="CN336" s="1">
        <v>0.04</v>
      </c>
      <c r="CO336" s="1">
        <v>-1.18</v>
      </c>
      <c r="CP336" s="1">
        <v>-0.31</v>
      </c>
      <c r="CQ336" s="1">
        <v>-1.46</v>
      </c>
      <c r="CR336" s="1">
        <v>-2.08</v>
      </c>
      <c r="CS336" s="1">
        <v>-2.84</v>
      </c>
      <c r="CT336" s="1">
        <v>-3.31</v>
      </c>
      <c r="CV336" s="1">
        <v>195409</v>
      </c>
      <c r="CW336" s="1">
        <v>3.33</v>
      </c>
      <c r="CX336" s="1">
        <v>5.05</v>
      </c>
      <c r="CY336" s="1">
        <v>4.28</v>
      </c>
      <c r="CZ336" s="1">
        <v>4.24</v>
      </c>
      <c r="DA336" s="1">
        <v>5.28</v>
      </c>
      <c r="DB336" s="1">
        <v>4.63</v>
      </c>
      <c r="DC336" s="1">
        <v>4.45</v>
      </c>
      <c r="DD336" s="1">
        <v>3.89</v>
      </c>
      <c r="DE336" s="1">
        <v>4.25</v>
      </c>
      <c r="DF336" s="1">
        <v>5.71</v>
      </c>
      <c r="DG336" s="1">
        <v>4.87</v>
      </c>
      <c r="DH336" s="1">
        <v>4.58</v>
      </c>
      <c r="DI336" s="1">
        <v>4.6900000000000004</v>
      </c>
      <c r="DJ336" s="1">
        <v>4.29</v>
      </c>
      <c r="DK336" s="1">
        <v>4.6100000000000003</v>
      </c>
      <c r="DL336" s="1">
        <v>3.54</v>
      </c>
      <c r="DM336" s="1">
        <v>4.2300000000000004</v>
      </c>
      <c r="DN336" s="1">
        <v>4.43</v>
      </c>
      <c r="DO336" s="1">
        <v>4.0599999999999996</v>
      </c>
      <c r="DQ336" s="1">
        <v>195309</v>
      </c>
      <c r="DR336" s="1">
        <v>-99.99</v>
      </c>
      <c r="DS336" s="1">
        <v>-2.87</v>
      </c>
      <c r="DT336" s="1">
        <v>-0.84</v>
      </c>
      <c r="DU336" s="1">
        <v>0.34</v>
      </c>
      <c r="DV336" s="1">
        <v>-3.27</v>
      </c>
      <c r="DW336" s="1">
        <v>-1.23</v>
      </c>
      <c r="DX336" s="1">
        <v>-1.1399999999999999</v>
      </c>
      <c r="DY336" s="1">
        <v>-0.39</v>
      </c>
      <c r="DZ336" s="1">
        <v>0.56000000000000005</v>
      </c>
      <c r="EA336" s="1">
        <v>-4.57</v>
      </c>
      <c r="EB336" s="1">
        <v>-1.95</v>
      </c>
      <c r="EC336" s="1">
        <v>-2.08</v>
      </c>
      <c r="ED336" s="1">
        <v>-0.37</v>
      </c>
      <c r="EE336" s="1">
        <v>-1.1499999999999999</v>
      </c>
      <c r="EF336" s="1">
        <v>-1.1399999999999999</v>
      </c>
      <c r="EG336" s="1">
        <v>-0.68</v>
      </c>
      <c r="EH336" s="1">
        <v>-0.1</v>
      </c>
      <c r="EI336" s="1">
        <v>0.63</v>
      </c>
      <c r="EJ336" s="1">
        <v>0.49</v>
      </c>
      <c r="EL336">
        <v>195309</v>
      </c>
      <c r="EM336">
        <v>0.2</v>
      </c>
      <c r="EN336">
        <v>-0.85</v>
      </c>
      <c r="EO336">
        <v>-2.42</v>
      </c>
      <c r="EP336">
        <v>0.16</v>
      </c>
      <c r="ER336" s="1">
        <v>195403</v>
      </c>
      <c r="ES336" s="1">
        <v>2.2000000000000002</v>
      </c>
      <c r="EU336" s="1">
        <v>195304</v>
      </c>
      <c r="EV336" s="1">
        <v>0.69</v>
      </c>
      <c r="EX336" s="1">
        <v>195803</v>
      </c>
      <c r="EY336" s="1">
        <v>-0.69</v>
      </c>
      <c r="FA336" s="1">
        <v>195403</v>
      </c>
      <c r="FB336" s="1">
        <f>IF(ISERROR(VLOOKUP($FA336,MOM,LOOKUPS!C$12,0)*$FB$6+VLOOKUP($FA336,STREV,LOOKUPS!C$10,0)*$FC$6+VLOOKUP($FA336,LTREV,LOOKUPS!C$9,0)*$FD$6+VLOOKUP($FA336,CFP,LOOKUPS!C$6,0)*$FE$6+VLOOKUP($FA336,EP,LOOKUPS!C$8,0)*$FF$6+VLOOKUP($FA336,BM,LOOKUPS!C$5,0)*$FG$6+VLOOKUP($FA336,DIV,LOOKUPS!C$7,0)*$FH$6++VLOOKUP($FA336,SIZE,LOOKUPS!C$11,0)*$FI$6),"",VLOOKUP($FA336,MOM,LOOKUPS!C$12,0)*$FB$6+VLOOKUP($FA336,STREV,LOOKUPS!C$10,0)*$FC$6+VLOOKUP($FA336,LTREV,LOOKUPS!C$9,0)*$FD$6+VLOOKUP($FA336,CFP,LOOKUPS!C$6,0)*$FE$6+VLOOKUP($FA336,EP,LOOKUPS!C$8,0)*$FF$6+VLOOKUP($FA336,BM,LOOKUPS!C$5,0)*$FG$6+VLOOKUP($FA336,DIV,LOOKUPS!C$7,0)*$FH$6++VLOOKUP($FA336,SIZE,LOOKUPS!C$11,0)*$FI$6)</f>
        <v>3.3913000000000002</v>
      </c>
      <c r="FC336" s="1">
        <f>IF(ISERROR(VLOOKUP($FA336,MOM,LOOKUPS!D$12,0)*$FB$6+VLOOKUP($FA336,STREV,LOOKUPS!D$10,0)*$FC$6+VLOOKUP($FA336,LTREV,LOOKUPS!D$9,0)*$FD$6+VLOOKUP($FA336,CFP,LOOKUPS!D$6,0)*$FE$6+VLOOKUP($FA336,EP,LOOKUPS!D$8,0)*$FF$6+VLOOKUP($FA336,BM,LOOKUPS!D$5,0)*$FG$6+VLOOKUP($FA336,DIV,LOOKUPS!D$7,0)*$FH$6++VLOOKUP($FA336,SIZE,LOOKUPS!D$11,0)*$FI$6),"",VLOOKUP($FA336,MOM,LOOKUPS!D$12,0)*$FB$6+VLOOKUP($FA336,STREV,LOOKUPS!D$10,0)*$FC$6+VLOOKUP($FA336,LTREV,LOOKUPS!D$9,0)*$FD$6+VLOOKUP($FA336,CFP,LOOKUPS!D$6,0)*$FE$6+VLOOKUP($FA336,EP,LOOKUPS!D$8,0)*$FF$6+VLOOKUP($FA336,BM,LOOKUPS!D$5,0)*$FG$6+VLOOKUP($FA336,DIV,LOOKUPS!D$7,0)*$FH$6++VLOOKUP($FA336,SIZE,LOOKUPS!D$11,0)*$FI$6)</f>
        <v>2.9922000000000004</v>
      </c>
      <c r="FD336" s="1">
        <f>IF(ISERROR(VLOOKUP($FA336,MOM,LOOKUPS!E$12,0)*$FB$6+VLOOKUP($FA336,STREV,LOOKUPS!E$10,0)*$FC$6+VLOOKUP($FA336,LTREV,LOOKUPS!E$9,0)*$FD$6+VLOOKUP($FA336,CFP,LOOKUPS!E$6,0)*$FE$6+VLOOKUP($FA336,EP,LOOKUPS!E$8,0)*$FF$6+VLOOKUP($FA336,BM,LOOKUPS!E$5,0)*$FG$6+VLOOKUP($FA336,DIV,LOOKUPS!E$7,0)*$FH$6++VLOOKUP($FA336,SIZE,LOOKUPS!E$11,0)*$FI$6),"",VLOOKUP($FA336,MOM,LOOKUPS!E$12,0)*$FB$6+VLOOKUP($FA336,STREV,LOOKUPS!E$10,0)*$FC$6+VLOOKUP($FA336,LTREV,LOOKUPS!E$9,0)*$FD$6+VLOOKUP($FA336,CFP,LOOKUPS!E$6,0)*$FE$6+VLOOKUP($FA336,EP,LOOKUPS!E$8,0)*$FF$6+VLOOKUP($FA336,BM,LOOKUPS!E$5,0)*$FG$6+VLOOKUP($FA336,DIV,LOOKUPS!E$7,0)*$FH$6++VLOOKUP($FA336,SIZE,LOOKUPS!E$11,0)*$FI$6)</f>
        <v>2.2720000000000002</v>
      </c>
      <c r="FE336" s="1">
        <f>IF(ISERROR(VLOOKUP($FA336,MOM,LOOKUPS!F$12,0)*$FB$6+VLOOKUP($FA336,STREV,LOOKUPS!F$10,0)*$FC$6+VLOOKUP($FA336,LTREV,LOOKUPS!F$9,0)*$FD$6+VLOOKUP($FA336,CFP,LOOKUPS!F$6,0)*$FE$6+VLOOKUP($FA336,EP,LOOKUPS!F$8,0)*$FF$6+VLOOKUP($FA336,BM,LOOKUPS!F$5,0)*$FG$6+VLOOKUP($FA336,DIV,LOOKUPS!F$7,0)*$FH$6++VLOOKUP($FA336,SIZE,LOOKUPS!F$11,0)*$FI$6),"",VLOOKUP($FA336,MOM,LOOKUPS!F$12,0)*$FB$6+VLOOKUP($FA336,STREV,LOOKUPS!F$10,0)*$FC$6+VLOOKUP($FA336,LTREV,LOOKUPS!F$9,0)*$FD$6+VLOOKUP($FA336,CFP,LOOKUPS!F$6,0)*$FE$6+VLOOKUP($FA336,EP,LOOKUPS!F$8,0)*$FF$6+VLOOKUP($FA336,BM,LOOKUPS!F$5,0)*$FG$6+VLOOKUP($FA336,DIV,LOOKUPS!F$7,0)*$FH$6++VLOOKUP($FA336,SIZE,LOOKUPS!F$11,0)*$FI$6)</f>
        <v>2.1188000000000002</v>
      </c>
      <c r="FF336" s="1">
        <f>IF(ISERROR(VLOOKUP($FA336,MOM,LOOKUPS!G$12,0)*$FB$6+VLOOKUP($FA336,STREV,LOOKUPS!G$10,0)*$FC$6+VLOOKUP($FA336,LTREV,LOOKUPS!G$9,0)*$FD$6+VLOOKUP($FA336,CFP,LOOKUPS!G$6,0)*$FE$6+VLOOKUP($FA336,EP,LOOKUPS!G$8,0)*$FF$6+VLOOKUP($FA336,BM,LOOKUPS!G$5,0)*$FG$6+VLOOKUP($FA336,DIV,LOOKUPS!G$7,0)*$FH$6++VLOOKUP($FA336,SIZE,LOOKUPS!G$11,0)*$FI$6),"",VLOOKUP($FA336,MOM,LOOKUPS!G$12,0)*$FB$6+VLOOKUP($FA336,STREV,LOOKUPS!G$10,0)*$FC$6+VLOOKUP($FA336,LTREV,LOOKUPS!G$9,0)*$FD$6+VLOOKUP($FA336,CFP,LOOKUPS!G$6,0)*$FE$6+VLOOKUP($FA336,EP,LOOKUPS!G$8,0)*$FF$6+VLOOKUP($FA336,BM,LOOKUPS!G$5,0)*$FG$6+VLOOKUP($FA336,DIV,LOOKUPS!G$7,0)*$FH$6++VLOOKUP($FA336,SIZE,LOOKUPS!G$11,0)*$FI$6)</f>
        <v>2.2460000000000004</v>
      </c>
      <c r="FG336" s="1">
        <f>IF(ISERROR(VLOOKUP($FA336,MOM,LOOKUPS!H$12,0)*$FB$6+VLOOKUP($FA336,STREV,LOOKUPS!H$10,0)*$FC$6+VLOOKUP($FA336,LTREV,LOOKUPS!H$9,0)*$FD$6+VLOOKUP($FA336,CFP,LOOKUPS!H$6,0)*$FE$6+VLOOKUP($FA336,EP,LOOKUPS!H$8,0)*$FF$6+VLOOKUP($FA336,BM,LOOKUPS!H$5,0)*$FG$6+VLOOKUP($FA336,DIV,LOOKUPS!H$7,0)*$FH$6++VLOOKUP($FA336,SIZE,LOOKUPS!H$11,0)*$FI$6),"",VLOOKUP($FA336,MOM,LOOKUPS!H$12,0)*$FB$6+VLOOKUP($FA336,STREV,LOOKUPS!H$10,0)*$FC$6+VLOOKUP($FA336,LTREV,LOOKUPS!H$9,0)*$FD$6+VLOOKUP($FA336,CFP,LOOKUPS!H$6,0)*$FE$6+VLOOKUP($FA336,EP,LOOKUPS!H$8,0)*$FF$6+VLOOKUP($FA336,BM,LOOKUPS!H$5,0)*$FG$6+VLOOKUP($FA336,DIV,LOOKUPS!H$7,0)*$FH$6++VLOOKUP($FA336,SIZE,LOOKUPS!H$11,0)*$FI$6)</f>
        <v>3.01</v>
      </c>
      <c r="FH336" s="1">
        <f>IF(ISERROR(VLOOKUP($FA336,MOM,LOOKUPS!I$12,0)*$FB$6+VLOOKUP($FA336,STREV,LOOKUPS!I$10,0)*$FC$6+VLOOKUP($FA336,LTREV,LOOKUPS!I$9,0)*$FD$6+VLOOKUP($FA336,CFP,LOOKUPS!I$6,0)*$FE$6+VLOOKUP($FA336,EP,LOOKUPS!I$8,0)*$FF$6+VLOOKUP($FA336,BM,LOOKUPS!I$5,0)*$FG$6+VLOOKUP($FA336,DIV,LOOKUPS!I$7,0)*$FH$6++VLOOKUP($FA336,SIZE,LOOKUPS!I$11,0)*$FI$6),"",VLOOKUP($FA336,MOM,LOOKUPS!I$12,0)*$FB$6+VLOOKUP($FA336,STREV,LOOKUPS!I$10,0)*$FC$6+VLOOKUP($FA336,LTREV,LOOKUPS!I$9,0)*$FD$6+VLOOKUP($FA336,CFP,LOOKUPS!I$6,0)*$FE$6+VLOOKUP($FA336,EP,LOOKUPS!I$8,0)*$FF$6+VLOOKUP($FA336,BM,LOOKUPS!I$5,0)*$FG$6+VLOOKUP($FA336,DIV,LOOKUPS!I$7,0)*$FH$6++VLOOKUP($FA336,SIZE,LOOKUPS!I$11,0)*$FI$6)</f>
        <v>2.7470000000000003</v>
      </c>
      <c r="FI336" s="1">
        <f>IF(ISERROR(VLOOKUP($FA336,MOM,LOOKUPS!J$12,0)*$FB$6+VLOOKUP($FA336,STREV,LOOKUPS!J$10,0)*$FC$6+VLOOKUP($FA336,LTREV,LOOKUPS!J$9,0)*$FD$6+VLOOKUP($FA336,CFP,LOOKUPS!J$6,0)*$FE$6+VLOOKUP($FA336,EP,LOOKUPS!J$8,0)*$FF$6+VLOOKUP($FA336,BM,LOOKUPS!J$5,0)*$FG$6+VLOOKUP($FA336,DIV,LOOKUPS!J$7,0)*$FH$6++VLOOKUP($FA336,SIZE,LOOKUPS!J$11,0)*$FI$6),"",VLOOKUP($FA336,MOM,LOOKUPS!J$12,0)*$FB$6+VLOOKUP($FA336,STREV,LOOKUPS!J$10,0)*$FC$6+VLOOKUP($FA336,LTREV,LOOKUPS!J$9,0)*$FD$6+VLOOKUP($FA336,CFP,LOOKUPS!J$6,0)*$FE$6+VLOOKUP($FA336,EP,LOOKUPS!J$8,0)*$FF$6+VLOOKUP($FA336,BM,LOOKUPS!J$5,0)*$FG$6+VLOOKUP($FA336,DIV,LOOKUPS!J$7,0)*$FH$6++VLOOKUP($FA336,SIZE,LOOKUPS!J$11,0)*$FI$6)</f>
        <v>3.2069000000000005</v>
      </c>
      <c r="FJ336" s="1">
        <f>IF(ISERROR(VLOOKUP($FA336,MOM,LOOKUPS!K$12,0)*$FB$6+VLOOKUP($FA336,STREV,LOOKUPS!K$10,0)*$FC$6+VLOOKUP($FA336,LTREV,LOOKUPS!K$9,0)*$FD$6+VLOOKUP($FA336,CFP,LOOKUPS!K$6,0)*$FE$6+VLOOKUP($FA336,EP,LOOKUPS!K$8,0)*$FF$6+VLOOKUP($FA336,BM,LOOKUPS!K$5,0)*$FG$6+VLOOKUP($FA336,DIV,LOOKUPS!K$7,0)*$FH$6++VLOOKUP($FA336,SIZE,LOOKUPS!K$11,0)*$FI$6),"",VLOOKUP($FA336,MOM,LOOKUPS!K$12,0)*$FB$6+VLOOKUP($FA336,STREV,LOOKUPS!K$10,0)*$FC$6+VLOOKUP($FA336,LTREV,LOOKUPS!K$9,0)*$FD$6+VLOOKUP($FA336,CFP,LOOKUPS!K$6,0)*$FE$6+VLOOKUP($FA336,EP,LOOKUPS!K$8,0)*$FF$6+VLOOKUP($FA336,BM,LOOKUPS!K$5,0)*$FG$6+VLOOKUP($FA336,DIV,LOOKUPS!K$7,0)*$FH$6++VLOOKUP($FA336,SIZE,LOOKUPS!K$11,0)*$FI$6)</f>
        <v>2.8929</v>
      </c>
      <c r="FK336" s="1">
        <f>IF(ISERROR(VLOOKUP($FA336,MOM,LOOKUPS!L$12,0)*$FB$6+VLOOKUP($FA336,STREV,LOOKUPS!L$10,0)*$FC$6+VLOOKUP($FA336,LTREV,LOOKUPS!L$9,0)*$FD$6+VLOOKUP($FA336,CFP,LOOKUPS!L$6,0)*$FE$6+VLOOKUP($FA336,EP,LOOKUPS!L$8,0)*$FF$6+VLOOKUP($FA336,BM,LOOKUPS!L$5,0)*$FG$6+VLOOKUP($FA336,DIV,LOOKUPS!L$7,0)*$FH$6++VLOOKUP($FA336,SIZE,LOOKUPS!L$11,0)*$FI$6),"",VLOOKUP($FA336,MOM,LOOKUPS!L$12,0)*$FB$6+VLOOKUP($FA336,STREV,LOOKUPS!L$10,0)*$FC$6+VLOOKUP($FA336,LTREV,LOOKUPS!L$9,0)*$FD$6+VLOOKUP($FA336,CFP,LOOKUPS!L$6,0)*$FE$6+VLOOKUP($FA336,EP,LOOKUPS!L$8,0)*$FF$6+VLOOKUP($FA336,BM,LOOKUPS!L$5,0)*$FG$6+VLOOKUP($FA336,DIV,LOOKUPS!L$7,0)*$FH$6++VLOOKUP($FA336,SIZE,LOOKUPS!L$11,0)*$FI$6)</f>
        <v>3.5478999999999998</v>
      </c>
    </row>
    <row r="337" spans="1:167" x14ac:dyDescent="0.3">
      <c r="A337" s="1">
        <v>195404</v>
      </c>
      <c r="B337" s="1">
        <v>-2.52</v>
      </c>
      <c r="C337" s="1">
        <v>-0.71</v>
      </c>
      <c r="D337" s="1">
        <v>0.15</v>
      </c>
      <c r="E337" s="1">
        <v>1.51</v>
      </c>
      <c r="F337" s="1">
        <v>1.37</v>
      </c>
      <c r="G337" s="1">
        <v>3.02</v>
      </c>
      <c r="H337" s="1">
        <v>3.33</v>
      </c>
      <c r="I337" s="1">
        <v>1.93</v>
      </c>
      <c r="J337" s="1">
        <v>3.9</v>
      </c>
      <c r="K337" s="1">
        <v>4.3099999999999996</v>
      </c>
      <c r="M337" s="1">
        <v>195305</v>
      </c>
      <c r="N337" s="1">
        <v>0.45</v>
      </c>
      <c r="O337" s="1">
        <v>0.76</v>
      </c>
      <c r="P337" s="1">
        <v>0.2</v>
      </c>
      <c r="Q337" s="1">
        <v>0.62</v>
      </c>
      <c r="R337" s="1">
        <v>1.03</v>
      </c>
      <c r="S337" s="1">
        <v>0.66</v>
      </c>
      <c r="T337" s="1">
        <v>0.39</v>
      </c>
      <c r="U337" s="1">
        <v>0.7</v>
      </c>
      <c r="V337" s="1">
        <v>0.78</v>
      </c>
      <c r="W337" s="1">
        <v>0.37</v>
      </c>
      <c r="Y337" s="1">
        <v>195804</v>
      </c>
      <c r="Z337" s="1">
        <v>6.39</v>
      </c>
      <c r="AA337" s="1">
        <v>4.09</v>
      </c>
      <c r="AB337" s="1">
        <v>3.56</v>
      </c>
      <c r="AC337" s="1">
        <v>2.82</v>
      </c>
      <c r="AD337" s="1">
        <v>2.39</v>
      </c>
      <c r="AE337" s="1">
        <v>3.43</v>
      </c>
      <c r="AF337" s="1">
        <v>2.77</v>
      </c>
      <c r="AG337" s="1">
        <v>2.58</v>
      </c>
      <c r="AH337" s="1">
        <v>1.86</v>
      </c>
      <c r="AI337" s="1">
        <v>1.76</v>
      </c>
      <c r="AK337">
        <v>197810</v>
      </c>
      <c r="AL337">
        <v>-23.78</v>
      </c>
      <c r="AM337">
        <v>-20.329999999999998</v>
      </c>
      <c r="AN337">
        <v>-17.03</v>
      </c>
      <c r="AO337">
        <v>-18.510000000000002</v>
      </c>
      <c r="AP337">
        <v>-21.11</v>
      </c>
      <c r="AQ337">
        <v>-16.73</v>
      </c>
      <c r="AR337">
        <v>-17.14</v>
      </c>
      <c r="AS337">
        <v>-18.13</v>
      </c>
      <c r="AT337">
        <v>-18.809999999999999</v>
      </c>
      <c r="AU337">
        <v>-22.24</v>
      </c>
      <c r="AV337">
        <v>-19.41</v>
      </c>
      <c r="AW337">
        <v>-18.18</v>
      </c>
      <c r="AX337">
        <v>-15.14</v>
      </c>
      <c r="AY337">
        <v>-17.43</v>
      </c>
      <c r="AZ337">
        <v>-16.79</v>
      </c>
      <c r="BA337">
        <v>-18.72</v>
      </c>
      <c r="BB337">
        <v>-17.61</v>
      </c>
      <c r="BC337">
        <v>-17.8</v>
      </c>
      <c r="BD337">
        <v>-19.489999999999998</v>
      </c>
      <c r="BF337" s="1">
        <v>197810</v>
      </c>
      <c r="BG337" s="1">
        <v>-23.23</v>
      </c>
      <c r="BH337" s="1">
        <v>-20.68</v>
      </c>
      <c r="BI337" s="1">
        <v>-16.53</v>
      </c>
      <c r="BJ337" s="1">
        <v>-18.39</v>
      </c>
      <c r="BK337" s="1">
        <v>-21.24</v>
      </c>
      <c r="BL337" s="1">
        <v>-18.13</v>
      </c>
      <c r="BM337" s="1">
        <v>-16.46</v>
      </c>
      <c r="BN337" s="1">
        <v>-16.850000000000001</v>
      </c>
      <c r="BO337" s="1">
        <v>-18.78</v>
      </c>
      <c r="BP337" s="1">
        <v>-22.02</v>
      </c>
      <c r="BQ337" s="1">
        <v>-20</v>
      </c>
      <c r="BR337" s="1">
        <v>-19.18</v>
      </c>
      <c r="BS337" s="1">
        <v>-16.899999999999999</v>
      </c>
      <c r="BT337" s="1">
        <v>-16.45</v>
      </c>
      <c r="BU337" s="1">
        <v>-16.48</v>
      </c>
      <c r="BV337" s="1">
        <v>-16.27</v>
      </c>
      <c r="BW337" s="1">
        <v>-17.34</v>
      </c>
      <c r="BX337" s="1">
        <v>-17.3</v>
      </c>
      <c r="BY337" s="1">
        <v>-19.77</v>
      </c>
      <c r="CA337" s="1">
        <v>195310</v>
      </c>
      <c r="CB337" s="1">
        <v>-4.92</v>
      </c>
      <c r="CC337" s="1">
        <v>3.99</v>
      </c>
      <c r="CD337" s="1">
        <v>4.01</v>
      </c>
      <c r="CE337" s="1">
        <v>2.98</v>
      </c>
      <c r="CF337" s="1">
        <v>3.98</v>
      </c>
      <c r="CG337" s="1">
        <v>3.9</v>
      </c>
      <c r="CH337" s="1">
        <v>4.28</v>
      </c>
      <c r="CI337" s="1">
        <v>3.46</v>
      </c>
      <c r="CJ337" s="1">
        <v>2.85</v>
      </c>
      <c r="CK337" s="1">
        <v>4.17</v>
      </c>
      <c r="CL337" s="1">
        <v>3.8</v>
      </c>
      <c r="CM337" s="1">
        <v>4.01</v>
      </c>
      <c r="CN337" s="1">
        <v>3.8</v>
      </c>
      <c r="CO337" s="1">
        <v>3.76</v>
      </c>
      <c r="CP337" s="1">
        <v>4.8</v>
      </c>
      <c r="CQ337" s="1">
        <v>3.67</v>
      </c>
      <c r="CR337" s="1">
        <v>3.25</v>
      </c>
      <c r="CS337" s="1">
        <v>2.84</v>
      </c>
      <c r="CT337" s="1">
        <v>2.86</v>
      </c>
      <c r="CV337" s="1">
        <v>195410</v>
      </c>
      <c r="CW337" s="1">
        <v>-1.64</v>
      </c>
      <c r="CX337" s="1">
        <v>-0.55000000000000004</v>
      </c>
      <c r="CY337" s="1">
        <v>-0.61</v>
      </c>
      <c r="CZ337" s="1">
        <v>-0.61</v>
      </c>
      <c r="DA337" s="1">
        <v>-0.31</v>
      </c>
      <c r="DB337" s="1">
        <v>-0.86</v>
      </c>
      <c r="DC337" s="1">
        <v>-0.64</v>
      </c>
      <c r="DD337" s="1">
        <v>-0.43</v>
      </c>
      <c r="DE337" s="1">
        <v>-0.72</v>
      </c>
      <c r="DF337" s="1">
        <v>-0.32</v>
      </c>
      <c r="DG337" s="1">
        <v>-0.31</v>
      </c>
      <c r="DH337" s="1">
        <v>-1.03</v>
      </c>
      <c r="DI337" s="1">
        <v>-0.7</v>
      </c>
      <c r="DJ337" s="1">
        <v>0</v>
      </c>
      <c r="DK337" s="1">
        <v>-1.27</v>
      </c>
      <c r="DL337" s="1">
        <v>-0.47</v>
      </c>
      <c r="DM337" s="1">
        <v>-0.39</v>
      </c>
      <c r="DN337" s="1">
        <v>-0.78</v>
      </c>
      <c r="DO337" s="1">
        <v>-0.66</v>
      </c>
      <c r="DQ337" s="1">
        <v>195310</v>
      </c>
      <c r="DR337" s="1">
        <v>-99.99</v>
      </c>
      <c r="DS337" s="1">
        <v>2.46</v>
      </c>
      <c r="DT337" s="1">
        <v>4.0999999999999996</v>
      </c>
      <c r="DU337" s="1">
        <v>4.53</v>
      </c>
      <c r="DV337" s="1">
        <v>2.0499999999999998</v>
      </c>
      <c r="DW337" s="1">
        <v>3.26</v>
      </c>
      <c r="DX337" s="1">
        <v>4.49</v>
      </c>
      <c r="DY337" s="1">
        <v>4.38</v>
      </c>
      <c r="DZ337" s="1">
        <v>4.49</v>
      </c>
      <c r="EA337" s="1">
        <v>2.2599999999999998</v>
      </c>
      <c r="EB337" s="1">
        <v>1.84</v>
      </c>
      <c r="EC337" s="1">
        <v>3.26</v>
      </c>
      <c r="ED337" s="1">
        <v>3.25</v>
      </c>
      <c r="EE337" s="1">
        <v>4.47</v>
      </c>
      <c r="EF337" s="1">
        <v>4.5</v>
      </c>
      <c r="EG337" s="1">
        <v>4.16</v>
      </c>
      <c r="EH337" s="1">
        <v>4.6100000000000003</v>
      </c>
      <c r="EI337" s="1">
        <v>4</v>
      </c>
      <c r="EJ337" s="1">
        <v>4.9800000000000004</v>
      </c>
      <c r="EL337">
        <v>195310</v>
      </c>
      <c r="EM337">
        <v>4.5999999999999996</v>
      </c>
      <c r="EN337">
        <v>-1.37</v>
      </c>
      <c r="EO337">
        <v>-0.2</v>
      </c>
      <c r="EP337">
        <v>0.13</v>
      </c>
      <c r="ER337" s="1">
        <v>195404</v>
      </c>
      <c r="ES337" s="1">
        <v>4.9800000000000004</v>
      </c>
      <c r="EU337" s="1">
        <v>195305</v>
      </c>
      <c r="EV337" s="1">
        <v>0.32</v>
      </c>
      <c r="EX337" s="1">
        <v>195804</v>
      </c>
      <c r="EY337" s="1">
        <v>1.1299999999999999</v>
      </c>
      <c r="FA337" s="1">
        <v>195404</v>
      </c>
      <c r="FB337" s="1">
        <f>IF(ISERROR(VLOOKUP($FA337,MOM,LOOKUPS!C$12,0)*$FB$6+VLOOKUP($FA337,STREV,LOOKUPS!C$10,0)*$FC$6+VLOOKUP($FA337,LTREV,LOOKUPS!C$9,0)*$FD$6+VLOOKUP($FA337,CFP,LOOKUPS!C$6,0)*$FE$6+VLOOKUP($FA337,EP,LOOKUPS!C$8,0)*$FF$6+VLOOKUP($FA337,BM,LOOKUPS!C$5,0)*$FG$6+VLOOKUP($FA337,DIV,LOOKUPS!C$7,0)*$FH$6++VLOOKUP($FA337,SIZE,LOOKUPS!C$11,0)*$FI$6),"",VLOOKUP($FA337,MOM,LOOKUPS!C$12,0)*$FB$6+VLOOKUP($FA337,STREV,LOOKUPS!C$10,0)*$FC$6+VLOOKUP($FA337,LTREV,LOOKUPS!C$9,0)*$FD$6+VLOOKUP($FA337,CFP,LOOKUPS!C$6,0)*$FE$6+VLOOKUP($FA337,EP,LOOKUPS!C$8,0)*$FF$6+VLOOKUP($FA337,BM,LOOKUPS!C$5,0)*$FG$6+VLOOKUP($FA337,DIV,LOOKUPS!C$7,0)*$FH$6++VLOOKUP($FA337,SIZE,LOOKUPS!C$11,0)*$FI$6)</f>
        <v>0.17189999999999994</v>
      </c>
      <c r="FC337" s="1">
        <f>IF(ISERROR(VLOOKUP($FA337,MOM,LOOKUPS!D$12,0)*$FB$6+VLOOKUP($FA337,STREV,LOOKUPS!D$10,0)*$FC$6+VLOOKUP($FA337,LTREV,LOOKUPS!D$9,0)*$FD$6+VLOOKUP($FA337,CFP,LOOKUPS!D$6,0)*$FE$6+VLOOKUP($FA337,EP,LOOKUPS!D$8,0)*$FF$6+VLOOKUP($FA337,BM,LOOKUPS!D$5,0)*$FG$6+VLOOKUP($FA337,DIV,LOOKUPS!D$7,0)*$FH$6++VLOOKUP($FA337,SIZE,LOOKUPS!D$11,0)*$FI$6),"",VLOOKUP($FA337,MOM,LOOKUPS!D$12,0)*$FB$6+VLOOKUP($FA337,STREV,LOOKUPS!D$10,0)*$FC$6+VLOOKUP($FA337,LTREV,LOOKUPS!D$9,0)*$FD$6+VLOOKUP($FA337,CFP,LOOKUPS!D$6,0)*$FE$6+VLOOKUP($FA337,EP,LOOKUPS!D$8,0)*$FF$6+VLOOKUP($FA337,BM,LOOKUPS!D$5,0)*$FG$6+VLOOKUP($FA337,DIV,LOOKUPS!D$7,0)*$FH$6++VLOOKUP($FA337,SIZE,LOOKUPS!D$11,0)*$FI$6)</f>
        <v>1.1683000000000001</v>
      </c>
      <c r="FD337" s="1">
        <f>IF(ISERROR(VLOOKUP($FA337,MOM,LOOKUPS!E$12,0)*$FB$6+VLOOKUP($FA337,STREV,LOOKUPS!E$10,0)*$FC$6+VLOOKUP($FA337,LTREV,LOOKUPS!E$9,0)*$FD$6+VLOOKUP($FA337,CFP,LOOKUPS!E$6,0)*$FE$6+VLOOKUP($FA337,EP,LOOKUPS!E$8,0)*$FF$6+VLOOKUP($FA337,BM,LOOKUPS!E$5,0)*$FG$6+VLOOKUP($FA337,DIV,LOOKUPS!E$7,0)*$FH$6++VLOOKUP($FA337,SIZE,LOOKUPS!E$11,0)*$FI$6),"",VLOOKUP($FA337,MOM,LOOKUPS!E$12,0)*$FB$6+VLOOKUP($FA337,STREV,LOOKUPS!E$10,0)*$FC$6+VLOOKUP($FA337,LTREV,LOOKUPS!E$9,0)*$FD$6+VLOOKUP($FA337,CFP,LOOKUPS!E$6,0)*$FE$6+VLOOKUP($FA337,EP,LOOKUPS!E$8,0)*$FF$6+VLOOKUP($FA337,BM,LOOKUPS!E$5,0)*$FG$6+VLOOKUP($FA337,DIV,LOOKUPS!E$7,0)*$FH$6++VLOOKUP($FA337,SIZE,LOOKUPS!E$11,0)*$FI$6)</f>
        <v>1.4554</v>
      </c>
      <c r="FE337" s="1">
        <f>IF(ISERROR(VLOOKUP($FA337,MOM,LOOKUPS!F$12,0)*$FB$6+VLOOKUP($FA337,STREV,LOOKUPS!F$10,0)*$FC$6+VLOOKUP($FA337,LTREV,LOOKUPS!F$9,0)*$FD$6+VLOOKUP($FA337,CFP,LOOKUPS!F$6,0)*$FE$6+VLOOKUP($FA337,EP,LOOKUPS!F$8,0)*$FF$6+VLOOKUP($FA337,BM,LOOKUPS!F$5,0)*$FG$6+VLOOKUP($FA337,DIV,LOOKUPS!F$7,0)*$FH$6++VLOOKUP($FA337,SIZE,LOOKUPS!F$11,0)*$FI$6),"",VLOOKUP($FA337,MOM,LOOKUPS!F$12,0)*$FB$6+VLOOKUP($FA337,STREV,LOOKUPS!F$10,0)*$FC$6+VLOOKUP($FA337,LTREV,LOOKUPS!F$9,0)*$FD$6+VLOOKUP($FA337,CFP,LOOKUPS!F$6,0)*$FE$6+VLOOKUP($FA337,EP,LOOKUPS!F$8,0)*$FF$6+VLOOKUP($FA337,BM,LOOKUPS!F$5,0)*$FG$6+VLOOKUP($FA337,DIV,LOOKUPS!F$7,0)*$FH$6++VLOOKUP($FA337,SIZE,LOOKUPS!F$11,0)*$FI$6)</f>
        <v>2.1758999999999999</v>
      </c>
      <c r="FF337" s="1">
        <f>IF(ISERROR(VLOOKUP($FA337,MOM,LOOKUPS!G$12,0)*$FB$6+VLOOKUP($FA337,STREV,LOOKUPS!G$10,0)*$FC$6+VLOOKUP($FA337,LTREV,LOOKUPS!G$9,0)*$FD$6+VLOOKUP($FA337,CFP,LOOKUPS!G$6,0)*$FE$6+VLOOKUP($FA337,EP,LOOKUPS!G$8,0)*$FF$6+VLOOKUP($FA337,BM,LOOKUPS!G$5,0)*$FG$6+VLOOKUP($FA337,DIV,LOOKUPS!G$7,0)*$FH$6++VLOOKUP($FA337,SIZE,LOOKUPS!G$11,0)*$FI$6),"",VLOOKUP($FA337,MOM,LOOKUPS!G$12,0)*$FB$6+VLOOKUP($FA337,STREV,LOOKUPS!G$10,0)*$FC$6+VLOOKUP($FA337,LTREV,LOOKUPS!G$9,0)*$FD$6+VLOOKUP($FA337,CFP,LOOKUPS!G$6,0)*$FE$6+VLOOKUP($FA337,EP,LOOKUPS!G$8,0)*$FF$6+VLOOKUP($FA337,BM,LOOKUPS!G$5,0)*$FG$6+VLOOKUP($FA337,DIV,LOOKUPS!G$7,0)*$FH$6++VLOOKUP($FA337,SIZE,LOOKUPS!G$11,0)*$FI$6)</f>
        <v>2.2347999999999999</v>
      </c>
      <c r="FG337" s="1">
        <f>IF(ISERROR(VLOOKUP($FA337,MOM,LOOKUPS!H$12,0)*$FB$6+VLOOKUP($FA337,STREV,LOOKUPS!H$10,0)*$FC$6+VLOOKUP($FA337,LTREV,LOOKUPS!H$9,0)*$FD$6+VLOOKUP($FA337,CFP,LOOKUPS!H$6,0)*$FE$6+VLOOKUP($FA337,EP,LOOKUPS!H$8,0)*$FF$6+VLOOKUP($FA337,BM,LOOKUPS!H$5,0)*$FG$6+VLOOKUP($FA337,DIV,LOOKUPS!H$7,0)*$FH$6++VLOOKUP($FA337,SIZE,LOOKUPS!H$11,0)*$FI$6),"",VLOOKUP($FA337,MOM,LOOKUPS!H$12,0)*$FB$6+VLOOKUP($FA337,STREV,LOOKUPS!H$10,0)*$FC$6+VLOOKUP($FA337,LTREV,LOOKUPS!H$9,0)*$FD$6+VLOOKUP($FA337,CFP,LOOKUPS!H$6,0)*$FE$6+VLOOKUP($FA337,EP,LOOKUPS!H$8,0)*$FF$6+VLOOKUP($FA337,BM,LOOKUPS!H$5,0)*$FG$6+VLOOKUP($FA337,DIV,LOOKUPS!H$7,0)*$FH$6++VLOOKUP($FA337,SIZE,LOOKUPS!H$11,0)*$FI$6)</f>
        <v>1.8658999999999999</v>
      </c>
      <c r="FH337" s="1">
        <f>IF(ISERROR(VLOOKUP($FA337,MOM,LOOKUPS!I$12,0)*$FB$6+VLOOKUP($FA337,STREV,LOOKUPS!I$10,0)*$FC$6+VLOOKUP($FA337,LTREV,LOOKUPS!I$9,0)*$FD$6+VLOOKUP($FA337,CFP,LOOKUPS!I$6,0)*$FE$6+VLOOKUP($FA337,EP,LOOKUPS!I$8,0)*$FF$6+VLOOKUP($FA337,BM,LOOKUPS!I$5,0)*$FG$6+VLOOKUP($FA337,DIV,LOOKUPS!I$7,0)*$FH$6++VLOOKUP($FA337,SIZE,LOOKUPS!I$11,0)*$FI$6),"",VLOOKUP($FA337,MOM,LOOKUPS!I$12,0)*$FB$6+VLOOKUP($FA337,STREV,LOOKUPS!I$10,0)*$FC$6+VLOOKUP($FA337,LTREV,LOOKUPS!I$9,0)*$FD$6+VLOOKUP($FA337,CFP,LOOKUPS!I$6,0)*$FE$6+VLOOKUP($FA337,EP,LOOKUPS!I$8,0)*$FF$6+VLOOKUP($FA337,BM,LOOKUPS!I$5,0)*$FG$6+VLOOKUP($FA337,DIV,LOOKUPS!I$7,0)*$FH$6++VLOOKUP($FA337,SIZE,LOOKUPS!I$11,0)*$FI$6)</f>
        <v>1.6714</v>
      </c>
      <c r="FI337" s="1">
        <f>IF(ISERROR(VLOOKUP($FA337,MOM,LOOKUPS!J$12,0)*$FB$6+VLOOKUP($FA337,STREV,LOOKUPS!J$10,0)*$FC$6+VLOOKUP($FA337,LTREV,LOOKUPS!J$9,0)*$FD$6+VLOOKUP($FA337,CFP,LOOKUPS!J$6,0)*$FE$6+VLOOKUP($FA337,EP,LOOKUPS!J$8,0)*$FF$6+VLOOKUP($FA337,BM,LOOKUPS!J$5,0)*$FG$6+VLOOKUP($FA337,DIV,LOOKUPS!J$7,0)*$FH$6++VLOOKUP($FA337,SIZE,LOOKUPS!J$11,0)*$FI$6),"",VLOOKUP($FA337,MOM,LOOKUPS!J$12,0)*$FB$6+VLOOKUP($FA337,STREV,LOOKUPS!J$10,0)*$FC$6+VLOOKUP($FA337,LTREV,LOOKUPS!J$9,0)*$FD$6+VLOOKUP($FA337,CFP,LOOKUPS!J$6,0)*$FE$6+VLOOKUP($FA337,EP,LOOKUPS!J$8,0)*$FF$6+VLOOKUP($FA337,BM,LOOKUPS!J$5,0)*$FG$6+VLOOKUP($FA337,DIV,LOOKUPS!J$7,0)*$FH$6++VLOOKUP($FA337,SIZE,LOOKUPS!J$11,0)*$FI$6)</f>
        <v>1.9366000000000001</v>
      </c>
      <c r="FJ337" s="1">
        <f>IF(ISERROR(VLOOKUP($FA337,MOM,LOOKUPS!K$12,0)*$FB$6+VLOOKUP($FA337,STREV,LOOKUPS!K$10,0)*$FC$6+VLOOKUP($FA337,LTREV,LOOKUPS!K$9,0)*$FD$6+VLOOKUP($FA337,CFP,LOOKUPS!K$6,0)*$FE$6+VLOOKUP($FA337,EP,LOOKUPS!K$8,0)*$FF$6+VLOOKUP($FA337,BM,LOOKUPS!K$5,0)*$FG$6+VLOOKUP($FA337,DIV,LOOKUPS!K$7,0)*$FH$6++VLOOKUP($FA337,SIZE,LOOKUPS!K$11,0)*$FI$6),"",VLOOKUP($FA337,MOM,LOOKUPS!K$12,0)*$FB$6+VLOOKUP($FA337,STREV,LOOKUPS!K$10,0)*$FC$6+VLOOKUP($FA337,LTREV,LOOKUPS!K$9,0)*$FD$6+VLOOKUP($FA337,CFP,LOOKUPS!K$6,0)*$FE$6+VLOOKUP($FA337,EP,LOOKUPS!K$8,0)*$FF$6+VLOOKUP($FA337,BM,LOOKUPS!K$5,0)*$FG$6+VLOOKUP($FA337,DIV,LOOKUPS!K$7,0)*$FH$6++VLOOKUP($FA337,SIZE,LOOKUPS!K$11,0)*$FI$6)</f>
        <v>1.5317999999999998</v>
      </c>
      <c r="FK337" s="1">
        <f>IF(ISERROR(VLOOKUP($FA337,MOM,LOOKUPS!L$12,0)*$FB$6+VLOOKUP($FA337,STREV,LOOKUPS!L$10,0)*$FC$6+VLOOKUP($FA337,LTREV,LOOKUPS!L$9,0)*$FD$6+VLOOKUP($FA337,CFP,LOOKUPS!L$6,0)*$FE$6+VLOOKUP($FA337,EP,LOOKUPS!L$8,0)*$FF$6+VLOOKUP($FA337,BM,LOOKUPS!L$5,0)*$FG$6+VLOOKUP($FA337,DIV,LOOKUPS!L$7,0)*$FH$6++VLOOKUP($FA337,SIZE,LOOKUPS!L$11,0)*$FI$6),"",VLOOKUP($FA337,MOM,LOOKUPS!L$12,0)*$FB$6+VLOOKUP($FA337,STREV,LOOKUPS!L$10,0)*$FC$6+VLOOKUP($FA337,LTREV,LOOKUPS!L$9,0)*$FD$6+VLOOKUP($FA337,CFP,LOOKUPS!L$6,0)*$FE$6+VLOOKUP($FA337,EP,LOOKUPS!L$8,0)*$FF$6+VLOOKUP($FA337,BM,LOOKUPS!L$5,0)*$FG$6+VLOOKUP($FA337,DIV,LOOKUPS!L$7,0)*$FH$6++VLOOKUP($FA337,SIZE,LOOKUPS!L$11,0)*$FI$6)</f>
        <v>1.6495</v>
      </c>
    </row>
    <row r="338" spans="1:167" x14ac:dyDescent="0.3">
      <c r="A338" s="1">
        <v>195405</v>
      </c>
      <c r="B338" s="1">
        <v>5.99</v>
      </c>
      <c r="C338" s="1">
        <v>5.43</v>
      </c>
      <c r="D338" s="1">
        <v>5.86</v>
      </c>
      <c r="E338" s="1">
        <v>3.76</v>
      </c>
      <c r="F338" s="1">
        <v>3.54</v>
      </c>
      <c r="G338" s="1">
        <v>3.56</v>
      </c>
      <c r="H338" s="1">
        <v>4.17</v>
      </c>
      <c r="I338" s="1">
        <v>3.64</v>
      </c>
      <c r="J338" s="1">
        <v>2.73</v>
      </c>
      <c r="K338" s="1">
        <v>3.93</v>
      </c>
      <c r="M338" s="1">
        <v>195306</v>
      </c>
      <c r="N338" s="1">
        <v>-2.38</v>
      </c>
      <c r="O338" s="1">
        <v>-3.27</v>
      </c>
      <c r="P338" s="1">
        <v>-3.42</v>
      </c>
      <c r="Q338" s="1">
        <v>-3.55</v>
      </c>
      <c r="R338" s="1">
        <v>-3.27</v>
      </c>
      <c r="S338" s="1">
        <v>-3.13</v>
      </c>
      <c r="T338" s="1">
        <v>-2.92</v>
      </c>
      <c r="U338" s="1">
        <v>-3.18</v>
      </c>
      <c r="V338" s="1">
        <v>-3.28</v>
      </c>
      <c r="W338" s="1">
        <v>-3.54</v>
      </c>
      <c r="Y338" s="1">
        <v>195805</v>
      </c>
      <c r="Z338" s="1">
        <v>6.72</v>
      </c>
      <c r="AA338" s="1">
        <v>2.88</v>
      </c>
      <c r="AB338" s="1">
        <v>2.99</v>
      </c>
      <c r="AC338" s="1">
        <v>3.43</v>
      </c>
      <c r="AD338" s="1">
        <v>2.59</v>
      </c>
      <c r="AE338" s="1">
        <v>4.4400000000000004</v>
      </c>
      <c r="AF338" s="1">
        <v>2.81</v>
      </c>
      <c r="AG338" s="1">
        <v>3.1</v>
      </c>
      <c r="AH338" s="1">
        <v>3.82</v>
      </c>
      <c r="AI338" s="1">
        <v>5.15</v>
      </c>
      <c r="AK338">
        <v>197811</v>
      </c>
      <c r="AL338">
        <v>1.59</v>
      </c>
      <c r="AM338">
        <v>6.05</v>
      </c>
      <c r="AN338">
        <v>4.7</v>
      </c>
      <c r="AO338">
        <v>4.1900000000000004</v>
      </c>
      <c r="AP338">
        <v>6.3</v>
      </c>
      <c r="AQ338">
        <v>4.9000000000000004</v>
      </c>
      <c r="AR338">
        <v>5.0199999999999996</v>
      </c>
      <c r="AS338">
        <v>4.3600000000000003</v>
      </c>
      <c r="AT338">
        <v>4.12</v>
      </c>
      <c r="AU338">
        <v>6.25</v>
      </c>
      <c r="AV338">
        <v>6.36</v>
      </c>
      <c r="AW338">
        <v>5.37</v>
      </c>
      <c r="AX338">
        <v>4.3899999999999997</v>
      </c>
      <c r="AY338">
        <v>4.93</v>
      </c>
      <c r="AZ338">
        <v>5.14</v>
      </c>
      <c r="BA338">
        <v>4.3099999999999996</v>
      </c>
      <c r="BB338">
        <v>4.3899999999999997</v>
      </c>
      <c r="BC338">
        <v>5.58</v>
      </c>
      <c r="BD338">
        <v>3.13</v>
      </c>
      <c r="BF338" s="1">
        <v>197811</v>
      </c>
      <c r="BG338" s="1">
        <v>2.08</v>
      </c>
      <c r="BH338" s="1">
        <v>6.39</v>
      </c>
      <c r="BI338" s="1">
        <v>4.1900000000000004</v>
      </c>
      <c r="BJ338" s="1">
        <v>4.2300000000000004</v>
      </c>
      <c r="BK338" s="1">
        <v>6.12</v>
      </c>
      <c r="BL338" s="1">
        <v>6.01</v>
      </c>
      <c r="BM338" s="1">
        <v>3.67</v>
      </c>
      <c r="BN338" s="1">
        <v>4.7699999999999996</v>
      </c>
      <c r="BO338" s="1">
        <v>3.99</v>
      </c>
      <c r="BP338" s="1">
        <v>5.51</v>
      </c>
      <c r="BQ338" s="1">
        <v>7.07</v>
      </c>
      <c r="BR338" s="1">
        <v>7.12</v>
      </c>
      <c r="BS338" s="1">
        <v>4.7</v>
      </c>
      <c r="BT338" s="1">
        <v>3.63</v>
      </c>
      <c r="BU338" s="1">
        <v>3.72</v>
      </c>
      <c r="BV338" s="1">
        <v>4.6399999999999997</v>
      </c>
      <c r="BW338" s="1">
        <v>4.88</v>
      </c>
      <c r="BX338" s="1">
        <v>3.56</v>
      </c>
      <c r="BY338" s="1">
        <v>4.28</v>
      </c>
      <c r="CA338" s="1">
        <v>195311</v>
      </c>
      <c r="CB338" s="1">
        <v>-4.04</v>
      </c>
      <c r="CC338" s="1">
        <v>2.92</v>
      </c>
      <c r="CD338" s="1">
        <v>2.11</v>
      </c>
      <c r="CE338" s="1">
        <v>1.63</v>
      </c>
      <c r="CF338" s="1">
        <v>2.94</v>
      </c>
      <c r="CG338" s="1">
        <v>2.73</v>
      </c>
      <c r="CH338" s="1">
        <v>2.34</v>
      </c>
      <c r="CI338" s="1">
        <v>1.05</v>
      </c>
      <c r="CJ338" s="1">
        <v>1.98</v>
      </c>
      <c r="CK338" s="1">
        <v>3.24</v>
      </c>
      <c r="CL338" s="1">
        <v>2.65</v>
      </c>
      <c r="CM338" s="1">
        <v>2.86</v>
      </c>
      <c r="CN338" s="1">
        <v>2.6</v>
      </c>
      <c r="CO338" s="1">
        <v>1.83</v>
      </c>
      <c r="CP338" s="1">
        <v>2.86</v>
      </c>
      <c r="CQ338" s="1">
        <v>1.1599999999999999</v>
      </c>
      <c r="CR338" s="1">
        <v>0.94</v>
      </c>
      <c r="CS338" s="1">
        <v>1.95</v>
      </c>
      <c r="CT338" s="1">
        <v>2</v>
      </c>
      <c r="CV338" s="1">
        <v>195411</v>
      </c>
      <c r="CW338" s="1">
        <v>8.65</v>
      </c>
      <c r="CX338" s="1">
        <v>10.23</v>
      </c>
      <c r="CY338" s="1">
        <v>8.48</v>
      </c>
      <c r="CZ338" s="1">
        <v>8.83</v>
      </c>
      <c r="DA338" s="1">
        <v>10.67</v>
      </c>
      <c r="DB338" s="1">
        <v>8.5399999999999991</v>
      </c>
      <c r="DC338" s="1">
        <v>8.66</v>
      </c>
      <c r="DD338" s="1">
        <v>9.0299999999999994</v>
      </c>
      <c r="DE338" s="1">
        <v>8.6199999999999992</v>
      </c>
      <c r="DF338" s="1">
        <v>10.24</v>
      </c>
      <c r="DG338" s="1">
        <v>11.09</v>
      </c>
      <c r="DH338" s="1">
        <v>9.33</v>
      </c>
      <c r="DI338" s="1">
        <v>7.77</v>
      </c>
      <c r="DJ338" s="1">
        <v>8.44</v>
      </c>
      <c r="DK338" s="1">
        <v>8.8699999999999992</v>
      </c>
      <c r="DL338" s="1">
        <v>8.84</v>
      </c>
      <c r="DM338" s="1">
        <v>9.23</v>
      </c>
      <c r="DN338" s="1">
        <v>8.23</v>
      </c>
      <c r="DO338" s="1">
        <v>9.02</v>
      </c>
      <c r="DQ338" s="1">
        <v>195311</v>
      </c>
      <c r="DR338" s="1">
        <v>-99.99</v>
      </c>
      <c r="DS338" s="1">
        <v>1.7</v>
      </c>
      <c r="DT338" s="1">
        <v>1.96</v>
      </c>
      <c r="DU338" s="1">
        <v>2.86</v>
      </c>
      <c r="DV338" s="1">
        <v>1.53</v>
      </c>
      <c r="DW338" s="1">
        <v>1.79</v>
      </c>
      <c r="DX338" s="1">
        <v>1.79</v>
      </c>
      <c r="DY338" s="1">
        <v>2.84</v>
      </c>
      <c r="DZ338" s="1">
        <v>2.83</v>
      </c>
      <c r="EA338" s="1">
        <v>1.29</v>
      </c>
      <c r="EB338" s="1">
        <v>1.77</v>
      </c>
      <c r="EC338" s="1">
        <v>2.0499999999999998</v>
      </c>
      <c r="ED338" s="1">
        <v>1.52</v>
      </c>
      <c r="EE338" s="1">
        <v>1.53</v>
      </c>
      <c r="EF338" s="1">
        <v>2.04</v>
      </c>
      <c r="EG338" s="1">
        <v>2.75</v>
      </c>
      <c r="EH338" s="1">
        <v>2.93</v>
      </c>
      <c r="EI338" s="1">
        <v>2.96</v>
      </c>
      <c r="EJ338" s="1">
        <v>2.69</v>
      </c>
      <c r="EL338">
        <v>195311</v>
      </c>
      <c r="EM338">
        <v>2.83</v>
      </c>
      <c r="EN338">
        <v>-1.3</v>
      </c>
      <c r="EO338">
        <v>-0.16</v>
      </c>
      <c r="EP338">
        <v>0.08</v>
      </c>
      <c r="ER338" s="1">
        <v>195405</v>
      </c>
      <c r="ES338" s="1">
        <v>-1.99</v>
      </c>
      <c r="EU338" s="1">
        <v>195306</v>
      </c>
      <c r="EV338" s="1">
        <v>-0.05</v>
      </c>
      <c r="EX338" s="1">
        <v>195805</v>
      </c>
      <c r="EY338" s="1">
        <v>0.28999999999999998</v>
      </c>
      <c r="FA338" s="1">
        <v>195405</v>
      </c>
      <c r="FB338" s="1">
        <f>IF(ISERROR(VLOOKUP($FA338,MOM,LOOKUPS!C$12,0)*$FB$6+VLOOKUP($FA338,STREV,LOOKUPS!C$10,0)*$FC$6+VLOOKUP($FA338,LTREV,LOOKUPS!C$9,0)*$FD$6+VLOOKUP($FA338,CFP,LOOKUPS!C$6,0)*$FE$6+VLOOKUP($FA338,EP,LOOKUPS!C$8,0)*$FF$6+VLOOKUP($FA338,BM,LOOKUPS!C$5,0)*$FG$6+VLOOKUP($FA338,DIV,LOOKUPS!C$7,0)*$FH$6++VLOOKUP($FA338,SIZE,LOOKUPS!C$11,0)*$FI$6),"",VLOOKUP($FA338,MOM,LOOKUPS!C$12,0)*$FB$6+VLOOKUP($FA338,STREV,LOOKUPS!C$10,0)*$FC$6+VLOOKUP($FA338,LTREV,LOOKUPS!C$9,0)*$FD$6+VLOOKUP($FA338,CFP,LOOKUPS!C$6,0)*$FE$6+VLOOKUP($FA338,EP,LOOKUPS!C$8,0)*$FF$6+VLOOKUP($FA338,BM,LOOKUPS!C$5,0)*$FG$6+VLOOKUP($FA338,DIV,LOOKUPS!C$7,0)*$FH$6++VLOOKUP($FA338,SIZE,LOOKUPS!C$11,0)*$FI$6)</f>
        <v>4.1471999999999998</v>
      </c>
      <c r="FC338" s="1">
        <f>IF(ISERROR(VLOOKUP($FA338,MOM,LOOKUPS!D$12,0)*$FB$6+VLOOKUP($FA338,STREV,LOOKUPS!D$10,0)*$FC$6+VLOOKUP($FA338,LTREV,LOOKUPS!D$9,0)*$FD$6+VLOOKUP($FA338,CFP,LOOKUPS!D$6,0)*$FE$6+VLOOKUP($FA338,EP,LOOKUPS!D$8,0)*$FF$6+VLOOKUP($FA338,BM,LOOKUPS!D$5,0)*$FG$6+VLOOKUP($FA338,DIV,LOOKUPS!D$7,0)*$FH$6++VLOOKUP($FA338,SIZE,LOOKUPS!D$11,0)*$FI$6),"",VLOOKUP($FA338,MOM,LOOKUPS!D$12,0)*$FB$6+VLOOKUP($FA338,STREV,LOOKUPS!D$10,0)*$FC$6+VLOOKUP($FA338,LTREV,LOOKUPS!D$9,0)*$FD$6+VLOOKUP($FA338,CFP,LOOKUPS!D$6,0)*$FE$6+VLOOKUP($FA338,EP,LOOKUPS!D$8,0)*$FF$6+VLOOKUP($FA338,BM,LOOKUPS!D$5,0)*$FG$6+VLOOKUP($FA338,DIV,LOOKUPS!D$7,0)*$FH$6++VLOOKUP($FA338,SIZE,LOOKUPS!D$11,0)*$FI$6)</f>
        <v>3.9567000000000005</v>
      </c>
      <c r="FD338" s="1">
        <f>IF(ISERROR(VLOOKUP($FA338,MOM,LOOKUPS!E$12,0)*$FB$6+VLOOKUP($FA338,STREV,LOOKUPS!E$10,0)*$FC$6+VLOOKUP($FA338,LTREV,LOOKUPS!E$9,0)*$FD$6+VLOOKUP($FA338,CFP,LOOKUPS!E$6,0)*$FE$6+VLOOKUP($FA338,EP,LOOKUPS!E$8,0)*$FF$6+VLOOKUP($FA338,BM,LOOKUPS!E$5,0)*$FG$6+VLOOKUP($FA338,DIV,LOOKUPS!E$7,0)*$FH$6++VLOOKUP($FA338,SIZE,LOOKUPS!E$11,0)*$FI$6),"",VLOOKUP($FA338,MOM,LOOKUPS!E$12,0)*$FB$6+VLOOKUP($FA338,STREV,LOOKUPS!E$10,0)*$FC$6+VLOOKUP($FA338,LTREV,LOOKUPS!E$9,0)*$FD$6+VLOOKUP($FA338,CFP,LOOKUPS!E$6,0)*$FE$6+VLOOKUP($FA338,EP,LOOKUPS!E$8,0)*$FF$6+VLOOKUP($FA338,BM,LOOKUPS!E$5,0)*$FG$6+VLOOKUP($FA338,DIV,LOOKUPS!E$7,0)*$FH$6++VLOOKUP($FA338,SIZE,LOOKUPS!E$11,0)*$FI$6)</f>
        <v>4.2155000000000005</v>
      </c>
      <c r="FE338" s="1">
        <f>IF(ISERROR(VLOOKUP($FA338,MOM,LOOKUPS!F$12,0)*$FB$6+VLOOKUP($FA338,STREV,LOOKUPS!F$10,0)*$FC$6+VLOOKUP($FA338,LTREV,LOOKUPS!F$9,0)*$FD$6+VLOOKUP($FA338,CFP,LOOKUPS!F$6,0)*$FE$6+VLOOKUP($FA338,EP,LOOKUPS!F$8,0)*$FF$6+VLOOKUP($FA338,BM,LOOKUPS!F$5,0)*$FG$6+VLOOKUP($FA338,DIV,LOOKUPS!F$7,0)*$FH$6++VLOOKUP($FA338,SIZE,LOOKUPS!F$11,0)*$FI$6),"",VLOOKUP($FA338,MOM,LOOKUPS!F$12,0)*$FB$6+VLOOKUP($FA338,STREV,LOOKUPS!F$10,0)*$FC$6+VLOOKUP($FA338,LTREV,LOOKUPS!F$9,0)*$FD$6+VLOOKUP($FA338,CFP,LOOKUPS!F$6,0)*$FE$6+VLOOKUP($FA338,EP,LOOKUPS!F$8,0)*$FF$6+VLOOKUP($FA338,BM,LOOKUPS!F$5,0)*$FG$6+VLOOKUP($FA338,DIV,LOOKUPS!F$7,0)*$FH$6++VLOOKUP($FA338,SIZE,LOOKUPS!F$11,0)*$FI$6)</f>
        <v>3.7888999999999999</v>
      </c>
      <c r="FF338" s="1">
        <f>IF(ISERROR(VLOOKUP($FA338,MOM,LOOKUPS!G$12,0)*$FB$6+VLOOKUP($FA338,STREV,LOOKUPS!G$10,0)*$FC$6+VLOOKUP($FA338,LTREV,LOOKUPS!G$9,0)*$FD$6+VLOOKUP($FA338,CFP,LOOKUPS!G$6,0)*$FE$6+VLOOKUP($FA338,EP,LOOKUPS!G$8,0)*$FF$6+VLOOKUP($FA338,BM,LOOKUPS!G$5,0)*$FG$6+VLOOKUP($FA338,DIV,LOOKUPS!G$7,0)*$FH$6++VLOOKUP($FA338,SIZE,LOOKUPS!G$11,0)*$FI$6),"",VLOOKUP($FA338,MOM,LOOKUPS!G$12,0)*$FB$6+VLOOKUP($FA338,STREV,LOOKUPS!G$10,0)*$FC$6+VLOOKUP($FA338,LTREV,LOOKUPS!G$9,0)*$FD$6+VLOOKUP($FA338,CFP,LOOKUPS!G$6,0)*$FE$6+VLOOKUP($FA338,EP,LOOKUPS!G$8,0)*$FF$6+VLOOKUP($FA338,BM,LOOKUPS!G$5,0)*$FG$6+VLOOKUP($FA338,DIV,LOOKUPS!G$7,0)*$FH$6++VLOOKUP($FA338,SIZE,LOOKUPS!G$11,0)*$FI$6)</f>
        <v>3.1329000000000002</v>
      </c>
      <c r="FG338" s="1">
        <f>IF(ISERROR(VLOOKUP($FA338,MOM,LOOKUPS!H$12,0)*$FB$6+VLOOKUP($FA338,STREV,LOOKUPS!H$10,0)*$FC$6+VLOOKUP($FA338,LTREV,LOOKUPS!H$9,0)*$FD$6+VLOOKUP($FA338,CFP,LOOKUPS!H$6,0)*$FE$6+VLOOKUP($FA338,EP,LOOKUPS!H$8,0)*$FF$6+VLOOKUP($FA338,BM,LOOKUPS!H$5,0)*$FG$6+VLOOKUP($FA338,DIV,LOOKUPS!H$7,0)*$FH$6++VLOOKUP($FA338,SIZE,LOOKUPS!H$11,0)*$FI$6),"",VLOOKUP($FA338,MOM,LOOKUPS!H$12,0)*$FB$6+VLOOKUP($FA338,STREV,LOOKUPS!H$10,0)*$FC$6+VLOOKUP($FA338,LTREV,LOOKUPS!H$9,0)*$FD$6+VLOOKUP($FA338,CFP,LOOKUPS!H$6,0)*$FE$6+VLOOKUP($FA338,EP,LOOKUPS!H$8,0)*$FF$6+VLOOKUP($FA338,BM,LOOKUPS!H$5,0)*$FG$6+VLOOKUP($FA338,DIV,LOOKUPS!H$7,0)*$FH$6++VLOOKUP($FA338,SIZE,LOOKUPS!H$11,0)*$FI$6)</f>
        <v>3.8424</v>
      </c>
      <c r="FH338" s="1">
        <f>IF(ISERROR(VLOOKUP($FA338,MOM,LOOKUPS!I$12,0)*$FB$6+VLOOKUP($FA338,STREV,LOOKUPS!I$10,0)*$FC$6+VLOOKUP($FA338,LTREV,LOOKUPS!I$9,0)*$FD$6+VLOOKUP($FA338,CFP,LOOKUPS!I$6,0)*$FE$6+VLOOKUP($FA338,EP,LOOKUPS!I$8,0)*$FF$6+VLOOKUP($FA338,BM,LOOKUPS!I$5,0)*$FG$6+VLOOKUP($FA338,DIV,LOOKUPS!I$7,0)*$FH$6++VLOOKUP($FA338,SIZE,LOOKUPS!I$11,0)*$FI$6),"",VLOOKUP($FA338,MOM,LOOKUPS!I$12,0)*$FB$6+VLOOKUP($FA338,STREV,LOOKUPS!I$10,0)*$FC$6+VLOOKUP($FA338,LTREV,LOOKUPS!I$9,0)*$FD$6+VLOOKUP($FA338,CFP,LOOKUPS!I$6,0)*$FE$6+VLOOKUP($FA338,EP,LOOKUPS!I$8,0)*$FF$6+VLOOKUP($FA338,BM,LOOKUPS!I$5,0)*$FG$6+VLOOKUP($FA338,DIV,LOOKUPS!I$7,0)*$FH$6++VLOOKUP($FA338,SIZE,LOOKUPS!I$11,0)*$FI$6)</f>
        <v>4.6947000000000001</v>
      </c>
      <c r="FI338" s="1">
        <f>IF(ISERROR(VLOOKUP($FA338,MOM,LOOKUPS!J$12,0)*$FB$6+VLOOKUP($FA338,STREV,LOOKUPS!J$10,0)*$FC$6+VLOOKUP($FA338,LTREV,LOOKUPS!J$9,0)*$FD$6+VLOOKUP($FA338,CFP,LOOKUPS!J$6,0)*$FE$6+VLOOKUP($FA338,EP,LOOKUPS!J$8,0)*$FF$6+VLOOKUP($FA338,BM,LOOKUPS!J$5,0)*$FG$6+VLOOKUP($FA338,DIV,LOOKUPS!J$7,0)*$FH$6++VLOOKUP($FA338,SIZE,LOOKUPS!J$11,0)*$FI$6),"",VLOOKUP($FA338,MOM,LOOKUPS!J$12,0)*$FB$6+VLOOKUP($FA338,STREV,LOOKUPS!J$10,0)*$FC$6+VLOOKUP($FA338,LTREV,LOOKUPS!J$9,0)*$FD$6+VLOOKUP($FA338,CFP,LOOKUPS!J$6,0)*$FE$6+VLOOKUP($FA338,EP,LOOKUPS!J$8,0)*$FF$6+VLOOKUP($FA338,BM,LOOKUPS!J$5,0)*$FG$6+VLOOKUP($FA338,DIV,LOOKUPS!J$7,0)*$FH$6++VLOOKUP($FA338,SIZE,LOOKUPS!J$11,0)*$FI$6)</f>
        <v>4.3900000000000006</v>
      </c>
      <c r="FJ338" s="1">
        <f>IF(ISERROR(VLOOKUP($FA338,MOM,LOOKUPS!K$12,0)*$FB$6+VLOOKUP($FA338,STREV,LOOKUPS!K$10,0)*$FC$6+VLOOKUP($FA338,LTREV,LOOKUPS!K$9,0)*$FD$6+VLOOKUP($FA338,CFP,LOOKUPS!K$6,0)*$FE$6+VLOOKUP($FA338,EP,LOOKUPS!K$8,0)*$FF$6+VLOOKUP($FA338,BM,LOOKUPS!K$5,0)*$FG$6+VLOOKUP($FA338,DIV,LOOKUPS!K$7,0)*$FH$6++VLOOKUP($FA338,SIZE,LOOKUPS!K$11,0)*$FI$6),"",VLOOKUP($FA338,MOM,LOOKUPS!K$12,0)*$FB$6+VLOOKUP($FA338,STREV,LOOKUPS!K$10,0)*$FC$6+VLOOKUP($FA338,LTREV,LOOKUPS!K$9,0)*$FD$6+VLOOKUP($FA338,CFP,LOOKUPS!K$6,0)*$FE$6+VLOOKUP($FA338,EP,LOOKUPS!K$8,0)*$FF$6+VLOOKUP($FA338,BM,LOOKUPS!K$5,0)*$FG$6+VLOOKUP($FA338,DIV,LOOKUPS!K$7,0)*$FH$6++VLOOKUP($FA338,SIZE,LOOKUPS!K$11,0)*$FI$6)</f>
        <v>4.3926999999999996</v>
      </c>
      <c r="FK338" s="1">
        <f>IF(ISERROR(VLOOKUP($FA338,MOM,LOOKUPS!L$12,0)*$FB$6+VLOOKUP($FA338,STREV,LOOKUPS!L$10,0)*$FC$6+VLOOKUP($FA338,LTREV,LOOKUPS!L$9,0)*$FD$6+VLOOKUP($FA338,CFP,LOOKUPS!L$6,0)*$FE$6+VLOOKUP($FA338,EP,LOOKUPS!L$8,0)*$FF$6+VLOOKUP($FA338,BM,LOOKUPS!L$5,0)*$FG$6+VLOOKUP($FA338,DIV,LOOKUPS!L$7,0)*$FH$6++VLOOKUP($FA338,SIZE,LOOKUPS!L$11,0)*$FI$6),"",VLOOKUP($FA338,MOM,LOOKUPS!L$12,0)*$FB$6+VLOOKUP($FA338,STREV,LOOKUPS!L$10,0)*$FC$6+VLOOKUP($FA338,LTREV,LOOKUPS!L$9,0)*$FD$6+VLOOKUP($FA338,CFP,LOOKUPS!L$6,0)*$FE$6+VLOOKUP($FA338,EP,LOOKUPS!L$8,0)*$FF$6+VLOOKUP($FA338,BM,LOOKUPS!L$5,0)*$FG$6+VLOOKUP($FA338,DIV,LOOKUPS!L$7,0)*$FH$6++VLOOKUP($FA338,SIZE,LOOKUPS!L$11,0)*$FI$6)</f>
        <v>5.6532</v>
      </c>
    </row>
    <row r="339" spans="1:167" x14ac:dyDescent="0.3">
      <c r="A339" s="1">
        <v>195406</v>
      </c>
      <c r="B339" s="1">
        <v>0.25</v>
      </c>
      <c r="C339" s="1">
        <v>-0.77</v>
      </c>
      <c r="D339" s="1">
        <v>7.0000000000000007E-2</v>
      </c>
      <c r="E339" s="1">
        <v>1.39</v>
      </c>
      <c r="F339" s="1">
        <v>0.9</v>
      </c>
      <c r="G339" s="1">
        <v>3.01</v>
      </c>
      <c r="H339" s="1">
        <v>1.1000000000000001</v>
      </c>
      <c r="I339" s="1">
        <v>1.34</v>
      </c>
      <c r="J339" s="1">
        <v>2.46</v>
      </c>
      <c r="K339" s="1">
        <v>2.97</v>
      </c>
      <c r="M339" s="1">
        <v>195307</v>
      </c>
      <c r="N339" s="1">
        <v>1.21</v>
      </c>
      <c r="O339" s="1">
        <v>2.2799999999999998</v>
      </c>
      <c r="P339" s="1">
        <v>2.33</v>
      </c>
      <c r="Q339" s="1">
        <v>1.91</v>
      </c>
      <c r="R339" s="1">
        <v>1.69</v>
      </c>
      <c r="S339" s="1">
        <v>2.0499999999999998</v>
      </c>
      <c r="T339" s="1">
        <v>1.69</v>
      </c>
      <c r="U339" s="1">
        <v>1.66</v>
      </c>
      <c r="V339" s="1">
        <v>0.96</v>
      </c>
      <c r="W339" s="1">
        <v>1.65</v>
      </c>
      <c r="Y339" s="1">
        <v>195806</v>
      </c>
      <c r="Z339" s="1">
        <v>3.9</v>
      </c>
      <c r="AA339" s="1">
        <v>2.67</v>
      </c>
      <c r="AB339" s="1">
        <v>3.67</v>
      </c>
      <c r="AC339" s="1">
        <v>3.97</v>
      </c>
      <c r="AD339" s="1">
        <v>2.2000000000000002</v>
      </c>
      <c r="AE339" s="1">
        <v>2.23</v>
      </c>
      <c r="AF339" s="1">
        <v>2.98</v>
      </c>
      <c r="AG339" s="1">
        <v>3.23</v>
      </c>
      <c r="AH339" s="1">
        <v>3.38</v>
      </c>
      <c r="AI339" s="1">
        <v>4.03</v>
      </c>
      <c r="AK339">
        <v>197812</v>
      </c>
      <c r="AL339">
        <v>-2.4900000000000002</v>
      </c>
      <c r="AM339">
        <v>1.73</v>
      </c>
      <c r="AN339">
        <v>1.4</v>
      </c>
      <c r="AO339">
        <v>1.7</v>
      </c>
      <c r="AP339">
        <v>1.79</v>
      </c>
      <c r="AQ339">
        <v>1.49</v>
      </c>
      <c r="AR339">
        <v>1.81</v>
      </c>
      <c r="AS339">
        <v>1.22</v>
      </c>
      <c r="AT339">
        <v>1.64</v>
      </c>
      <c r="AU339">
        <v>1.8</v>
      </c>
      <c r="AV339">
        <v>1.78</v>
      </c>
      <c r="AW339">
        <v>1.56</v>
      </c>
      <c r="AX339">
        <v>1.42</v>
      </c>
      <c r="AY339">
        <v>2.2999999999999998</v>
      </c>
      <c r="AZ339">
        <v>1.23</v>
      </c>
      <c r="BA339">
        <v>0.46</v>
      </c>
      <c r="BB339">
        <v>1.9</v>
      </c>
      <c r="BC339">
        <v>1.81</v>
      </c>
      <c r="BD339">
        <v>1.53</v>
      </c>
      <c r="BF339" s="1">
        <v>197812</v>
      </c>
      <c r="BG339" s="1">
        <v>-1.73</v>
      </c>
      <c r="BH339" s="1">
        <v>2.02</v>
      </c>
      <c r="BI339" s="1">
        <v>1.08</v>
      </c>
      <c r="BJ339" s="1">
        <v>1.61</v>
      </c>
      <c r="BK339" s="1">
        <v>1.97</v>
      </c>
      <c r="BL339" s="1">
        <v>1.75</v>
      </c>
      <c r="BM339" s="1">
        <v>1.1599999999999999</v>
      </c>
      <c r="BN339" s="1">
        <v>0.92</v>
      </c>
      <c r="BO339" s="1">
        <v>1.8</v>
      </c>
      <c r="BP339" s="1">
        <v>1.7</v>
      </c>
      <c r="BQ339" s="1">
        <v>2.4</v>
      </c>
      <c r="BR339" s="1">
        <v>2.15</v>
      </c>
      <c r="BS339" s="1">
        <v>1.27</v>
      </c>
      <c r="BT339" s="1">
        <v>1.31</v>
      </c>
      <c r="BU339" s="1">
        <v>1</v>
      </c>
      <c r="BV339" s="1">
        <v>0.75</v>
      </c>
      <c r="BW339" s="1">
        <v>1.06</v>
      </c>
      <c r="BX339" s="1">
        <v>2</v>
      </c>
      <c r="BY339" s="1">
        <v>1.67</v>
      </c>
      <c r="CA339" s="1">
        <v>195312</v>
      </c>
      <c r="CB339" s="1">
        <v>-8.82</v>
      </c>
      <c r="CC339" s="1">
        <v>0.11</v>
      </c>
      <c r="CD339" s="1">
        <v>-1.17</v>
      </c>
      <c r="CE339" s="1">
        <v>-3.44</v>
      </c>
      <c r="CF339" s="1">
        <v>0.38</v>
      </c>
      <c r="CG339" s="1">
        <v>-0.32</v>
      </c>
      <c r="CH339" s="1">
        <v>-1.06</v>
      </c>
      <c r="CI339" s="1">
        <v>-2.2999999999999998</v>
      </c>
      <c r="CJ339" s="1">
        <v>-4.0599999999999996</v>
      </c>
      <c r="CK339" s="1">
        <v>0.67</v>
      </c>
      <c r="CL339" s="1">
        <v>0.09</v>
      </c>
      <c r="CM339" s="1">
        <v>-0.44</v>
      </c>
      <c r="CN339" s="1">
        <v>-0.2</v>
      </c>
      <c r="CO339" s="1">
        <v>-1.06</v>
      </c>
      <c r="CP339" s="1">
        <v>-1.07</v>
      </c>
      <c r="CQ339" s="1">
        <v>-2.37</v>
      </c>
      <c r="CR339" s="1">
        <v>-2.23</v>
      </c>
      <c r="CS339" s="1">
        <v>-3.34</v>
      </c>
      <c r="CT339" s="1">
        <v>-4.7699999999999996</v>
      </c>
      <c r="CV339" s="1">
        <v>195412</v>
      </c>
      <c r="CW339" s="1">
        <v>18.75</v>
      </c>
      <c r="CX339" s="1">
        <v>6.21</v>
      </c>
      <c r="CY339" s="1">
        <v>7.47</v>
      </c>
      <c r="CZ339" s="1">
        <v>9.65</v>
      </c>
      <c r="DA339" s="1">
        <v>6.73</v>
      </c>
      <c r="DB339" s="1">
        <v>5.66</v>
      </c>
      <c r="DC339" s="1">
        <v>7.34</v>
      </c>
      <c r="DD339" s="1">
        <v>8.8000000000000007</v>
      </c>
      <c r="DE339" s="1">
        <v>10.18</v>
      </c>
      <c r="DF339" s="1">
        <v>7.5</v>
      </c>
      <c r="DG339" s="1">
        <v>5.96</v>
      </c>
      <c r="DH339" s="1">
        <v>5.16</v>
      </c>
      <c r="DI339" s="1">
        <v>6.16</v>
      </c>
      <c r="DJ339" s="1">
        <v>6.97</v>
      </c>
      <c r="DK339" s="1">
        <v>7.72</v>
      </c>
      <c r="DL339" s="1">
        <v>9.01</v>
      </c>
      <c r="DM339" s="1">
        <v>8.59</v>
      </c>
      <c r="DN339" s="1">
        <v>9.68</v>
      </c>
      <c r="DO339" s="1">
        <v>10.69</v>
      </c>
      <c r="DQ339" s="1">
        <v>195312</v>
      </c>
      <c r="DR339" s="1">
        <v>-99.99</v>
      </c>
      <c r="DS339" s="1">
        <v>-3.25</v>
      </c>
      <c r="DT339" s="1">
        <v>-1.4</v>
      </c>
      <c r="DU339" s="1">
        <v>0.1</v>
      </c>
      <c r="DV339" s="1">
        <v>-3.49</v>
      </c>
      <c r="DW339" s="1">
        <v>-2.23</v>
      </c>
      <c r="DX339" s="1">
        <v>-1.2</v>
      </c>
      <c r="DY339" s="1">
        <v>-0.75</v>
      </c>
      <c r="DZ339" s="1">
        <v>0.16</v>
      </c>
      <c r="EA339" s="1">
        <v>-3.82</v>
      </c>
      <c r="EB339" s="1">
        <v>-3.16</v>
      </c>
      <c r="EC339" s="1">
        <v>-2.75</v>
      </c>
      <c r="ED339" s="1">
        <v>-1.71</v>
      </c>
      <c r="EE339" s="1">
        <v>-1.08</v>
      </c>
      <c r="EF339" s="1">
        <v>-1.32</v>
      </c>
      <c r="EG339" s="1">
        <v>-1.48</v>
      </c>
      <c r="EH339" s="1">
        <v>-0.03</v>
      </c>
      <c r="EI339" s="1">
        <v>0.33</v>
      </c>
      <c r="EJ339" s="1">
        <v>-0.01</v>
      </c>
      <c r="EL339">
        <v>195312</v>
      </c>
      <c r="EM339">
        <v>0.03</v>
      </c>
      <c r="EN339">
        <v>-0.85</v>
      </c>
      <c r="EO339">
        <v>-2.82</v>
      </c>
      <c r="EP339">
        <v>0.13</v>
      </c>
      <c r="ER339" s="1">
        <v>195406</v>
      </c>
      <c r="ES339" s="1">
        <v>3.52</v>
      </c>
      <c r="EU339" s="1">
        <v>195307</v>
      </c>
      <c r="EV339" s="1">
        <v>0.86</v>
      </c>
      <c r="EX339" s="1">
        <v>195806</v>
      </c>
      <c r="EY339" s="1">
        <v>-0.68</v>
      </c>
      <c r="FA339" s="1">
        <v>195406</v>
      </c>
      <c r="FB339" s="1">
        <f>IF(ISERROR(VLOOKUP($FA339,MOM,LOOKUPS!C$12,0)*$FB$6+VLOOKUP($FA339,STREV,LOOKUPS!C$10,0)*$FC$6+VLOOKUP($FA339,LTREV,LOOKUPS!C$9,0)*$FD$6+VLOOKUP($FA339,CFP,LOOKUPS!C$6,0)*$FE$6+VLOOKUP($FA339,EP,LOOKUPS!C$8,0)*$FF$6+VLOOKUP($FA339,BM,LOOKUPS!C$5,0)*$FG$6+VLOOKUP($FA339,DIV,LOOKUPS!C$7,0)*$FH$6++VLOOKUP($FA339,SIZE,LOOKUPS!C$11,0)*$FI$6),"",VLOOKUP($FA339,MOM,LOOKUPS!C$12,0)*$FB$6+VLOOKUP($FA339,STREV,LOOKUPS!C$10,0)*$FC$6+VLOOKUP($FA339,LTREV,LOOKUPS!C$9,0)*$FD$6+VLOOKUP($FA339,CFP,LOOKUPS!C$6,0)*$FE$6+VLOOKUP($FA339,EP,LOOKUPS!C$8,0)*$FF$6+VLOOKUP($FA339,BM,LOOKUPS!C$5,0)*$FG$6+VLOOKUP($FA339,DIV,LOOKUPS!C$7,0)*$FH$6++VLOOKUP($FA339,SIZE,LOOKUPS!C$11,0)*$FI$6)</f>
        <v>0.22700000000000004</v>
      </c>
      <c r="FC339" s="1">
        <f>IF(ISERROR(VLOOKUP($FA339,MOM,LOOKUPS!D$12,0)*$FB$6+VLOOKUP($FA339,STREV,LOOKUPS!D$10,0)*$FC$6+VLOOKUP($FA339,LTREV,LOOKUPS!D$9,0)*$FD$6+VLOOKUP($FA339,CFP,LOOKUPS!D$6,0)*$FE$6+VLOOKUP($FA339,EP,LOOKUPS!D$8,0)*$FF$6+VLOOKUP($FA339,BM,LOOKUPS!D$5,0)*$FG$6+VLOOKUP($FA339,DIV,LOOKUPS!D$7,0)*$FH$6++VLOOKUP($FA339,SIZE,LOOKUPS!D$11,0)*$FI$6),"",VLOOKUP($FA339,MOM,LOOKUPS!D$12,0)*$FB$6+VLOOKUP($FA339,STREV,LOOKUPS!D$10,0)*$FC$6+VLOOKUP($FA339,LTREV,LOOKUPS!D$9,0)*$FD$6+VLOOKUP($FA339,CFP,LOOKUPS!D$6,0)*$FE$6+VLOOKUP($FA339,EP,LOOKUPS!D$8,0)*$FF$6+VLOOKUP($FA339,BM,LOOKUPS!D$5,0)*$FG$6+VLOOKUP($FA339,DIV,LOOKUPS!D$7,0)*$FH$6++VLOOKUP($FA339,SIZE,LOOKUPS!D$11,0)*$FI$6)</f>
        <v>0.25940000000000002</v>
      </c>
      <c r="FD339" s="1">
        <f>IF(ISERROR(VLOOKUP($FA339,MOM,LOOKUPS!E$12,0)*$FB$6+VLOOKUP($FA339,STREV,LOOKUPS!E$10,0)*$FC$6+VLOOKUP($FA339,LTREV,LOOKUPS!E$9,0)*$FD$6+VLOOKUP($FA339,CFP,LOOKUPS!E$6,0)*$FE$6+VLOOKUP($FA339,EP,LOOKUPS!E$8,0)*$FF$6+VLOOKUP($FA339,BM,LOOKUPS!E$5,0)*$FG$6+VLOOKUP($FA339,DIV,LOOKUPS!E$7,0)*$FH$6++VLOOKUP($FA339,SIZE,LOOKUPS!E$11,0)*$FI$6),"",VLOOKUP($FA339,MOM,LOOKUPS!E$12,0)*$FB$6+VLOOKUP($FA339,STREV,LOOKUPS!E$10,0)*$FC$6+VLOOKUP($FA339,LTREV,LOOKUPS!E$9,0)*$FD$6+VLOOKUP($FA339,CFP,LOOKUPS!E$6,0)*$FE$6+VLOOKUP($FA339,EP,LOOKUPS!E$8,0)*$FF$6+VLOOKUP($FA339,BM,LOOKUPS!E$5,0)*$FG$6+VLOOKUP($FA339,DIV,LOOKUPS!E$7,0)*$FH$6++VLOOKUP($FA339,SIZE,LOOKUPS!E$11,0)*$FI$6)</f>
        <v>0.84200000000000008</v>
      </c>
      <c r="FE339" s="1">
        <f>IF(ISERROR(VLOOKUP($FA339,MOM,LOOKUPS!F$12,0)*$FB$6+VLOOKUP($FA339,STREV,LOOKUPS!F$10,0)*$FC$6+VLOOKUP($FA339,LTREV,LOOKUPS!F$9,0)*$FD$6+VLOOKUP($FA339,CFP,LOOKUPS!F$6,0)*$FE$6+VLOOKUP($FA339,EP,LOOKUPS!F$8,0)*$FF$6+VLOOKUP($FA339,BM,LOOKUPS!F$5,0)*$FG$6+VLOOKUP($FA339,DIV,LOOKUPS!F$7,0)*$FH$6++VLOOKUP($FA339,SIZE,LOOKUPS!F$11,0)*$FI$6),"",VLOOKUP($FA339,MOM,LOOKUPS!F$12,0)*$FB$6+VLOOKUP($FA339,STREV,LOOKUPS!F$10,0)*$FC$6+VLOOKUP($FA339,LTREV,LOOKUPS!F$9,0)*$FD$6+VLOOKUP($FA339,CFP,LOOKUPS!F$6,0)*$FE$6+VLOOKUP($FA339,EP,LOOKUPS!F$8,0)*$FF$6+VLOOKUP($FA339,BM,LOOKUPS!F$5,0)*$FG$6+VLOOKUP($FA339,DIV,LOOKUPS!F$7,0)*$FH$6++VLOOKUP($FA339,SIZE,LOOKUPS!F$11,0)*$FI$6)</f>
        <v>1.1719000000000002</v>
      </c>
      <c r="FF339" s="1">
        <f>IF(ISERROR(VLOOKUP($FA339,MOM,LOOKUPS!G$12,0)*$FB$6+VLOOKUP($FA339,STREV,LOOKUPS!G$10,0)*$FC$6+VLOOKUP($FA339,LTREV,LOOKUPS!G$9,0)*$FD$6+VLOOKUP($FA339,CFP,LOOKUPS!G$6,0)*$FE$6+VLOOKUP($FA339,EP,LOOKUPS!G$8,0)*$FF$6+VLOOKUP($FA339,BM,LOOKUPS!G$5,0)*$FG$6+VLOOKUP($FA339,DIV,LOOKUPS!G$7,0)*$FH$6++VLOOKUP($FA339,SIZE,LOOKUPS!G$11,0)*$FI$6),"",VLOOKUP($FA339,MOM,LOOKUPS!G$12,0)*$FB$6+VLOOKUP($FA339,STREV,LOOKUPS!G$10,0)*$FC$6+VLOOKUP($FA339,LTREV,LOOKUPS!G$9,0)*$FD$6+VLOOKUP($FA339,CFP,LOOKUPS!G$6,0)*$FE$6+VLOOKUP($FA339,EP,LOOKUPS!G$8,0)*$FF$6+VLOOKUP($FA339,BM,LOOKUPS!G$5,0)*$FG$6+VLOOKUP($FA339,DIV,LOOKUPS!G$7,0)*$FH$6++VLOOKUP($FA339,SIZE,LOOKUPS!G$11,0)*$FI$6)</f>
        <v>1.2538</v>
      </c>
      <c r="FG339" s="1">
        <f>IF(ISERROR(VLOOKUP($FA339,MOM,LOOKUPS!H$12,0)*$FB$6+VLOOKUP($FA339,STREV,LOOKUPS!H$10,0)*$FC$6+VLOOKUP($FA339,LTREV,LOOKUPS!H$9,0)*$FD$6+VLOOKUP($FA339,CFP,LOOKUPS!H$6,0)*$FE$6+VLOOKUP($FA339,EP,LOOKUPS!H$8,0)*$FF$6+VLOOKUP($FA339,BM,LOOKUPS!H$5,0)*$FG$6+VLOOKUP($FA339,DIV,LOOKUPS!H$7,0)*$FH$6++VLOOKUP($FA339,SIZE,LOOKUPS!H$11,0)*$FI$6),"",VLOOKUP($FA339,MOM,LOOKUPS!H$12,0)*$FB$6+VLOOKUP($FA339,STREV,LOOKUPS!H$10,0)*$FC$6+VLOOKUP($FA339,LTREV,LOOKUPS!H$9,0)*$FD$6+VLOOKUP($FA339,CFP,LOOKUPS!H$6,0)*$FE$6+VLOOKUP($FA339,EP,LOOKUPS!H$8,0)*$FF$6+VLOOKUP($FA339,BM,LOOKUPS!H$5,0)*$FG$6+VLOOKUP($FA339,DIV,LOOKUPS!H$7,0)*$FH$6++VLOOKUP($FA339,SIZE,LOOKUPS!H$11,0)*$FI$6)</f>
        <v>1.8969999999999998</v>
      </c>
      <c r="FH339" s="1">
        <f>IF(ISERROR(VLOOKUP($FA339,MOM,LOOKUPS!I$12,0)*$FB$6+VLOOKUP($FA339,STREV,LOOKUPS!I$10,0)*$FC$6+VLOOKUP($FA339,LTREV,LOOKUPS!I$9,0)*$FD$6+VLOOKUP($FA339,CFP,LOOKUPS!I$6,0)*$FE$6+VLOOKUP($FA339,EP,LOOKUPS!I$8,0)*$FF$6+VLOOKUP($FA339,BM,LOOKUPS!I$5,0)*$FG$6+VLOOKUP($FA339,DIV,LOOKUPS!I$7,0)*$FH$6++VLOOKUP($FA339,SIZE,LOOKUPS!I$11,0)*$FI$6),"",VLOOKUP($FA339,MOM,LOOKUPS!I$12,0)*$FB$6+VLOOKUP($FA339,STREV,LOOKUPS!I$10,0)*$FC$6+VLOOKUP($FA339,LTREV,LOOKUPS!I$9,0)*$FD$6+VLOOKUP($FA339,CFP,LOOKUPS!I$6,0)*$FE$6+VLOOKUP($FA339,EP,LOOKUPS!I$8,0)*$FF$6+VLOOKUP($FA339,BM,LOOKUPS!I$5,0)*$FG$6+VLOOKUP($FA339,DIV,LOOKUPS!I$7,0)*$FH$6++VLOOKUP($FA339,SIZE,LOOKUPS!I$11,0)*$FI$6)</f>
        <v>0.80210000000000004</v>
      </c>
      <c r="FI339" s="1">
        <f>IF(ISERROR(VLOOKUP($FA339,MOM,LOOKUPS!J$12,0)*$FB$6+VLOOKUP($FA339,STREV,LOOKUPS!J$10,0)*$FC$6+VLOOKUP($FA339,LTREV,LOOKUPS!J$9,0)*$FD$6+VLOOKUP($FA339,CFP,LOOKUPS!J$6,0)*$FE$6+VLOOKUP($FA339,EP,LOOKUPS!J$8,0)*$FF$6+VLOOKUP($FA339,BM,LOOKUPS!J$5,0)*$FG$6+VLOOKUP($FA339,DIV,LOOKUPS!J$7,0)*$FH$6++VLOOKUP($FA339,SIZE,LOOKUPS!J$11,0)*$FI$6),"",VLOOKUP($FA339,MOM,LOOKUPS!J$12,0)*$FB$6+VLOOKUP($FA339,STREV,LOOKUPS!J$10,0)*$FC$6+VLOOKUP($FA339,LTREV,LOOKUPS!J$9,0)*$FD$6+VLOOKUP($FA339,CFP,LOOKUPS!J$6,0)*$FE$6+VLOOKUP($FA339,EP,LOOKUPS!J$8,0)*$FF$6+VLOOKUP($FA339,BM,LOOKUPS!J$5,0)*$FG$6+VLOOKUP($FA339,DIV,LOOKUPS!J$7,0)*$FH$6++VLOOKUP($FA339,SIZE,LOOKUPS!J$11,0)*$FI$6)</f>
        <v>1.8478000000000001</v>
      </c>
      <c r="FJ339" s="1">
        <f>IF(ISERROR(VLOOKUP($FA339,MOM,LOOKUPS!K$12,0)*$FB$6+VLOOKUP($FA339,STREV,LOOKUPS!K$10,0)*$FC$6+VLOOKUP($FA339,LTREV,LOOKUPS!K$9,0)*$FD$6+VLOOKUP($FA339,CFP,LOOKUPS!K$6,0)*$FE$6+VLOOKUP($FA339,EP,LOOKUPS!K$8,0)*$FF$6+VLOOKUP($FA339,BM,LOOKUPS!K$5,0)*$FG$6+VLOOKUP($FA339,DIV,LOOKUPS!K$7,0)*$FH$6++VLOOKUP($FA339,SIZE,LOOKUPS!K$11,0)*$FI$6),"",VLOOKUP($FA339,MOM,LOOKUPS!K$12,0)*$FB$6+VLOOKUP($FA339,STREV,LOOKUPS!K$10,0)*$FC$6+VLOOKUP($FA339,LTREV,LOOKUPS!K$9,0)*$FD$6+VLOOKUP($FA339,CFP,LOOKUPS!K$6,0)*$FE$6+VLOOKUP($FA339,EP,LOOKUPS!K$8,0)*$FF$6+VLOOKUP($FA339,BM,LOOKUPS!K$5,0)*$FG$6+VLOOKUP($FA339,DIV,LOOKUPS!K$7,0)*$FH$6++VLOOKUP($FA339,SIZE,LOOKUPS!K$11,0)*$FI$6)</f>
        <v>2.0658000000000003</v>
      </c>
      <c r="FK339" s="1">
        <f>IF(ISERROR(VLOOKUP($FA339,MOM,LOOKUPS!L$12,0)*$FB$6+VLOOKUP($FA339,STREV,LOOKUPS!L$10,0)*$FC$6+VLOOKUP($FA339,LTREV,LOOKUPS!L$9,0)*$FD$6+VLOOKUP($FA339,CFP,LOOKUPS!L$6,0)*$FE$6+VLOOKUP($FA339,EP,LOOKUPS!L$8,0)*$FF$6+VLOOKUP($FA339,BM,LOOKUPS!L$5,0)*$FG$6+VLOOKUP($FA339,DIV,LOOKUPS!L$7,0)*$FH$6++VLOOKUP($FA339,SIZE,LOOKUPS!L$11,0)*$FI$6),"",VLOOKUP($FA339,MOM,LOOKUPS!L$12,0)*$FB$6+VLOOKUP($FA339,STREV,LOOKUPS!L$10,0)*$FC$6+VLOOKUP($FA339,LTREV,LOOKUPS!L$9,0)*$FD$6+VLOOKUP($FA339,CFP,LOOKUPS!L$6,0)*$FE$6+VLOOKUP($FA339,EP,LOOKUPS!L$8,0)*$FF$6+VLOOKUP($FA339,BM,LOOKUPS!L$5,0)*$FG$6+VLOOKUP($FA339,DIV,LOOKUPS!L$7,0)*$FH$6++VLOOKUP($FA339,SIZE,LOOKUPS!L$11,0)*$FI$6)</f>
        <v>2.2899000000000003</v>
      </c>
    </row>
    <row r="340" spans="1:167" x14ac:dyDescent="0.3">
      <c r="A340" s="1">
        <v>195407</v>
      </c>
      <c r="B340" s="1">
        <v>9.6199999999999992</v>
      </c>
      <c r="C340" s="1">
        <v>7.81</v>
      </c>
      <c r="D340" s="1">
        <v>7.19</v>
      </c>
      <c r="E340" s="1">
        <v>6.76</v>
      </c>
      <c r="F340" s="1">
        <v>6.8</v>
      </c>
      <c r="G340" s="1">
        <v>5.75</v>
      </c>
      <c r="H340" s="1">
        <v>6.38</v>
      </c>
      <c r="I340" s="1">
        <v>7.77</v>
      </c>
      <c r="J340" s="1">
        <v>6.37</v>
      </c>
      <c r="K340" s="1">
        <v>7.94</v>
      </c>
      <c r="M340" s="1">
        <v>195308</v>
      </c>
      <c r="N340" s="1">
        <v>-5.53</v>
      </c>
      <c r="O340" s="1">
        <v>-6.09</v>
      </c>
      <c r="P340" s="1">
        <v>-4.9400000000000004</v>
      </c>
      <c r="Q340" s="1">
        <v>-4.1399999999999997</v>
      </c>
      <c r="R340" s="1">
        <v>-4.43</v>
      </c>
      <c r="S340" s="1">
        <v>-4.3499999999999996</v>
      </c>
      <c r="T340" s="1">
        <v>-5.19</v>
      </c>
      <c r="U340" s="1">
        <v>-5.08</v>
      </c>
      <c r="V340" s="1">
        <v>-4.66</v>
      </c>
      <c r="W340" s="1">
        <v>-6.51</v>
      </c>
      <c r="Y340" s="1">
        <v>195807</v>
      </c>
      <c r="Z340" s="1">
        <v>6.2</v>
      </c>
      <c r="AA340" s="1">
        <v>4.13</v>
      </c>
      <c r="AB340" s="1">
        <v>4.3499999999999996</v>
      </c>
      <c r="AC340" s="1">
        <v>3.58</v>
      </c>
      <c r="AD340" s="1">
        <v>4.6399999999999997</v>
      </c>
      <c r="AE340" s="1">
        <v>4.57</v>
      </c>
      <c r="AF340" s="1">
        <v>5.76</v>
      </c>
      <c r="AG340" s="1">
        <v>6.45</v>
      </c>
      <c r="AH340" s="1">
        <v>7.26</v>
      </c>
      <c r="AI340" s="1">
        <v>7.76</v>
      </c>
      <c r="AK340">
        <v>197901</v>
      </c>
      <c r="AL340">
        <v>15.08</v>
      </c>
      <c r="AM340">
        <v>9.39</v>
      </c>
      <c r="AN340">
        <v>8.81</v>
      </c>
      <c r="AO340">
        <v>9.69</v>
      </c>
      <c r="AP340">
        <v>9.4499999999999993</v>
      </c>
      <c r="AQ340">
        <v>8.68</v>
      </c>
      <c r="AR340">
        <v>8.85</v>
      </c>
      <c r="AS340">
        <v>8.91</v>
      </c>
      <c r="AT340">
        <v>10.14</v>
      </c>
      <c r="AU340">
        <v>10.07</v>
      </c>
      <c r="AV340">
        <v>8.5</v>
      </c>
      <c r="AW340">
        <v>9.25</v>
      </c>
      <c r="AX340">
        <v>8.06</v>
      </c>
      <c r="AY340">
        <v>8.64</v>
      </c>
      <c r="AZ340">
        <v>9.09</v>
      </c>
      <c r="BA340">
        <v>9.51</v>
      </c>
      <c r="BB340">
        <v>8.3699999999999992</v>
      </c>
      <c r="BC340">
        <v>10.28</v>
      </c>
      <c r="BD340">
        <v>10.039999999999999</v>
      </c>
      <c r="BF340" s="1">
        <v>197901</v>
      </c>
      <c r="BG340" s="1">
        <v>14.91</v>
      </c>
      <c r="BH340" s="1">
        <v>9.6</v>
      </c>
      <c r="BI340" s="1">
        <v>8.41</v>
      </c>
      <c r="BJ340" s="1">
        <v>9.67</v>
      </c>
      <c r="BK340" s="1">
        <v>10.09</v>
      </c>
      <c r="BL340" s="1">
        <v>8.48</v>
      </c>
      <c r="BM340" s="1">
        <v>8.64</v>
      </c>
      <c r="BN340" s="1">
        <v>8.8000000000000007</v>
      </c>
      <c r="BO340" s="1">
        <v>9.66</v>
      </c>
      <c r="BP340" s="1">
        <v>10.19</v>
      </c>
      <c r="BQ340" s="1">
        <v>9.93</v>
      </c>
      <c r="BR340" s="1">
        <v>8.31</v>
      </c>
      <c r="BS340" s="1">
        <v>8.69</v>
      </c>
      <c r="BT340" s="1">
        <v>8.4600000000000009</v>
      </c>
      <c r="BU340" s="1">
        <v>8.83</v>
      </c>
      <c r="BV340" s="1">
        <v>7.7</v>
      </c>
      <c r="BW340" s="1">
        <v>9.7200000000000006</v>
      </c>
      <c r="BX340" s="1">
        <v>8.9499999999999993</v>
      </c>
      <c r="BY340" s="1">
        <v>10.130000000000001</v>
      </c>
      <c r="CA340" s="1">
        <v>195401</v>
      </c>
      <c r="CB340" s="1">
        <v>7.74</v>
      </c>
      <c r="CC340" s="1">
        <v>5.27</v>
      </c>
      <c r="CD340" s="1">
        <v>6.92</v>
      </c>
      <c r="CE340" s="1">
        <v>9.09</v>
      </c>
      <c r="CF340" s="1">
        <v>5.09</v>
      </c>
      <c r="CG340" s="1">
        <v>6.21</v>
      </c>
      <c r="CH340" s="1">
        <v>6.59</v>
      </c>
      <c r="CI340" s="1">
        <v>8.19</v>
      </c>
      <c r="CJ340" s="1">
        <v>9.31</v>
      </c>
      <c r="CK340" s="1">
        <v>5.62</v>
      </c>
      <c r="CL340" s="1">
        <v>4.5599999999999996</v>
      </c>
      <c r="CM340" s="1">
        <v>5.63</v>
      </c>
      <c r="CN340" s="1">
        <v>6.79</v>
      </c>
      <c r="CO340" s="1">
        <v>6.73</v>
      </c>
      <c r="CP340" s="1">
        <v>6.44</v>
      </c>
      <c r="CQ340" s="1">
        <v>7.72</v>
      </c>
      <c r="CR340" s="1">
        <v>8.65</v>
      </c>
      <c r="CS340" s="1">
        <v>9.42</v>
      </c>
      <c r="CT340" s="1">
        <v>9.1999999999999993</v>
      </c>
      <c r="CV340" s="1">
        <v>195501</v>
      </c>
      <c r="CW340" s="1">
        <v>3.54</v>
      </c>
      <c r="CX340" s="1">
        <v>0.61</v>
      </c>
      <c r="CY340" s="1">
        <v>0.92</v>
      </c>
      <c r="CZ340" s="1">
        <v>2.11</v>
      </c>
      <c r="DA340" s="1">
        <v>0.55000000000000004</v>
      </c>
      <c r="DB340" s="1">
        <v>0.55000000000000004</v>
      </c>
      <c r="DC340" s="1">
        <v>1.18</v>
      </c>
      <c r="DD340" s="1">
        <v>1.43</v>
      </c>
      <c r="DE340" s="1">
        <v>2.21</v>
      </c>
      <c r="DF340" s="1">
        <v>0.41</v>
      </c>
      <c r="DG340" s="1">
        <v>0.69</v>
      </c>
      <c r="DH340" s="1">
        <v>0.72</v>
      </c>
      <c r="DI340" s="1">
        <v>0.38</v>
      </c>
      <c r="DJ340" s="1">
        <v>1.76</v>
      </c>
      <c r="DK340" s="1">
        <v>0.61</v>
      </c>
      <c r="DL340" s="1">
        <v>0.94</v>
      </c>
      <c r="DM340" s="1">
        <v>1.93</v>
      </c>
      <c r="DN340" s="1">
        <v>2.5</v>
      </c>
      <c r="DO340" s="1">
        <v>1.91</v>
      </c>
      <c r="DQ340" s="1">
        <v>195401</v>
      </c>
      <c r="DR340" s="1">
        <v>-99.99</v>
      </c>
      <c r="DS340" s="1">
        <v>8.85</v>
      </c>
      <c r="DT340" s="1">
        <v>6.88</v>
      </c>
      <c r="DU340" s="1">
        <v>5.77</v>
      </c>
      <c r="DV340" s="1">
        <v>9.2799999999999994</v>
      </c>
      <c r="DW340" s="1">
        <v>7.38</v>
      </c>
      <c r="DX340" s="1">
        <v>7.17</v>
      </c>
      <c r="DY340" s="1">
        <v>6.29</v>
      </c>
      <c r="DZ340" s="1">
        <v>5.55</v>
      </c>
      <c r="EA340" s="1">
        <v>10.31</v>
      </c>
      <c r="EB340" s="1">
        <v>8.24</v>
      </c>
      <c r="EC340" s="1">
        <v>7.98</v>
      </c>
      <c r="ED340" s="1">
        <v>6.78</v>
      </c>
      <c r="EE340" s="1">
        <v>7.01</v>
      </c>
      <c r="EF340" s="1">
        <v>7.32</v>
      </c>
      <c r="EG340" s="1">
        <v>6.39</v>
      </c>
      <c r="EH340" s="1">
        <v>6.2</v>
      </c>
      <c r="EI340" s="1">
        <v>5.8</v>
      </c>
      <c r="EJ340" s="1">
        <v>5.3</v>
      </c>
      <c r="EL340">
        <v>195401</v>
      </c>
      <c r="EM340">
        <v>5.13</v>
      </c>
      <c r="EN340">
        <v>0.47</v>
      </c>
      <c r="EO340">
        <v>3.49</v>
      </c>
      <c r="EP340">
        <v>0.11</v>
      </c>
      <c r="ER340" s="1">
        <v>195407</v>
      </c>
      <c r="ES340" s="1">
        <v>0.44</v>
      </c>
      <c r="EU340" s="1">
        <v>195308</v>
      </c>
      <c r="EV340" s="1">
        <v>0.33</v>
      </c>
      <c r="EX340" s="1">
        <v>195807</v>
      </c>
      <c r="EY340" s="1">
        <v>-2.12</v>
      </c>
      <c r="FA340" s="1">
        <v>195407</v>
      </c>
      <c r="FB340" s="1">
        <f>IF(ISERROR(VLOOKUP($FA340,MOM,LOOKUPS!C$12,0)*$FB$6+VLOOKUP($FA340,STREV,LOOKUPS!C$10,0)*$FC$6+VLOOKUP($FA340,LTREV,LOOKUPS!C$9,0)*$FD$6+VLOOKUP($FA340,CFP,LOOKUPS!C$6,0)*$FE$6+VLOOKUP($FA340,EP,LOOKUPS!C$8,0)*$FF$6+VLOOKUP($FA340,BM,LOOKUPS!C$5,0)*$FG$6+VLOOKUP($FA340,DIV,LOOKUPS!C$7,0)*$FH$6++VLOOKUP($FA340,SIZE,LOOKUPS!C$11,0)*$FI$6),"",VLOOKUP($FA340,MOM,LOOKUPS!C$12,0)*$FB$6+VLOOKUP($FA340,STREV,LOOKUPS!C$10,0)*$FC$6+VLOOKUP($FA340,LTREV,LOOKUPS!C$9,0)*$FD$6+VLOOKUP($FA340,CFP,LOOKUPS!C$6,0)*$FE$6+VLOOKUP($FA340,EP,LOOKUPS!C$8,0)*$FF$6+VLOOKUP($FA340,BM,LOOKUPS!C$5,0)*$FG$6+VLOOKUP($FA340,DIV,LOOKUPS!C$7,0)*$FH$6++VLOOKUP($FA340,SIZE,LOOKUPS!C$11,0)*$FI$6)</f>
        <v>7.0814000000000004</v>
      </c>
      <c r="FC340" s="1">
        <f>IF(ISERROR(VLOOKUP($FA340,MOM,LOOKUPS!D$12,0)*$FB$6+VLOOKUP($FA340,STREV,LOOKUPS!D$10,0)*$FC$6+VLOOKUP($FA340,LTREV,LOOKUPS!D$9,0)*$FD$6+VLOOKUP($FA340,CFP,LOOKUPS!D$6,0)*$FE$6+VLOOKUP($FA340,EP,LOOKUPS!D$8,0)*$FF$6+VLOOKUP($FA340,BM,LOOKUPS!D$5,0)*$FG$6+VLOOKUP($FA340,DIV,LOOKUPS!D$7,0)*$FH$6++VLOOKUP($FA340,SIZE,LOOKUPS!D$11,0)*$FI$6),"",VLOOKUP($FA340,MOM,LOOKUPS!D$12,0)*$FB$6+VLOOKUP($FA340,STREV,LOOKUPS!D$10,0)*$FC$6+VLOOKUP($FA340,LTREV,LOOKUPS!D$9,0)*$FD$6+VLOOKUP($FA340,CFP,LOOKUPS!D$6,0)*$FE$6+VLOOKUP($FA340,EP,LOOKUPS!D$8,0)*$FF$6+VLOOKUP($FA340,BM,LOOKUPS!D$5,0)*$FG$6+VLOOKUP($FA340,DIV,LOOKUPS!D$7,0)*$FH$6++VLOOKUP($FA340,SIZE,LOOKUPS!D$11,0)*$FI$6)</f>
        <v>6.4108000000000009</v>
      </c>
      <c r="FD340" s="1">
        <f>IF(ISERROR(VLOOKUP($FA340,MOM,LOOKUPS!E$12,0)*$FB$6+VLOOKUP($FA340,STREV,LOOKUPS!E$10,0)*$FC$6+VLOOKUP($FA340,LTREV,LOOKUPS!E$9,0)*$FD$6+VLOOKUP($FA340,CFP,LOOKUPS!E$6,0)*$FE$6+VLOOKUP($FA340,EP,LOOKUPS!E$8,0)*$FF$6+VLOOKUP($FA340,BM,LOOKUPS!E$5,0)*$FG$6+VLOOKUP($FA340,DIV,LOOKUPS!E$7,0)*$FH$6++VLOOKUP($FA340,SIZE,LOOKUPS!E$11,0)*$FI$6),"",VLOOKUP($FA340,MOM,LOOKUPS!E$12,0)*$FB$6+VLOOKUP($FA340,STREV,LOOKUPS!E$10,0)*$FC$6+VLOOKUP($FA340,LTREV,LOOKUPS!E$9,0)*$FD$6+VLOOKUP($FA340,CFP,LOOKUPS!E$6,0)*$FE$6+VLOOKUP($FA340,EP,LOOKUPS!E$8,0)*$FF$6+VLOOKUP($FA340,BM,LOOKUPS!E$5,0)*$FG$6+VLOOKUP($FA340,DIV,LOOKUPS!E$7,0)*$FH$6++VLOOKUP($FA340,SIZE,LOOKUPS!E$11,0)*$FI$6)</f>
        <v>6.7112999999999996</v>
      </c>
      <c r="FE340" s="1">
        <f>IF(ISERROR(VLOOKUP($FA340,MOM,LOOKUPS!F$12,0)*$FB$6+VLOOKUP($FA340,STREV,LOOKUPS!F$10,0)*$FC$6+VLOOKUP($FA340,LTREV,LOOKUPS!F$9,0)*$FD$6+VLOOKUP($FA340,CFP,LOOKUPS!F$6,0)*$FE$6+VLOOKUP($FA340,EP,LOOKUPS!F$8,0)*$FF$6+VLOOKUP($FA340,BM,LOOKUPS!F$5,0)*$FG$6+VLOOKUP($FA340,DIV,LOOKUPS!F$7,0)*$FH$6++VLOOKUP($FA340,SIZE,LOOKUPS!F$11,0)*$FI$6),"",VLOOKUP($FA340,MOM,LOOKUPS!F$12,0)*$FB$6+VLOOKUP($FA340,STREV,LOOKUPS!F$10,0)*$FC$6+VLOOKUP($FA340,LTREV,LOOKUPS!F$9,0)*$FD$6+VLOOKUP($FA340,CFP,LOOKUPS!F$6,0)*$FE$6+VLOOKUP($FA340,EP,LOOKUPS!F$8,0)*$FF$6+VLOOKUP($FA340,BM,LOOKUPS!F$5,0)*$FG$6+VLOOKUP($FA340,DIV,LOOKUPS!F$7,0)*$FH$6++VLOOKUP($FA340,SIZE,LOOKUPS!F$11,0)*$FI$6)</f>
        <v>6.6882000000000001</v>
      </c>
      <c r="FF340" s="1">
        <f>IF(ISERROR(VLOOKUP($FA340,MOM,LOOKUPS!G$12,0)*$FB$6+VLOOKUP($FA340,STREV,LOOKUPS!G$10,0)*$FC$6+VLOOKUP($FA340,LTREV,LOOKUPS!G$9,0)*$FD$6+VLOOKUP($FA340,CFP,LOOKUPS!G$6,0)*$FE$6+VLOOKUP($FA340,EP,LOOKUPS!G$8,0)*$FF$6+VLOOKUP($FA340,BM,LOOKUPS!G$5,0)*$FG$6+VLOOKUP($FA340,DIV,LOOKUPS!G$7,0)*$FH$6++VLOOKUP($FA340,SIZE,LOOKUPS!G$11,0)*$FI$6),"",VLOOKUP($FA340,MOM,LOOKUPS!G$12,0)*$FB$6+VLOOKUP($FA340,STREV,LOOKUPS!G$10,0)*$FC$6+VLOOKUP($FA340,LTREV,LOOKUPS!G$9,0)*$FD$6+VLOOKUP($FA340,CFP,LOOKUPS!G$6,0)*$FE$6+VLOOKUP($FA340,EP,LOOKUPS!G$8,0)*$FF$6+VLOOKUP($FA340,BM,LOOKUPS!G$5,0)*$FG$6+VLOOKUP($FA340,DIV,LOOKUPS!G$7,0)*$FH$6++VLOOKUP($FA340,SIZE,LOOKUPS!G$11,0)*$FI$6)</f>
        <v>7.1286000000000005</v>
      </c>
      <c r="FG340" s="1">
        <f>IF(ISERROR(VLOOKUP($FA340,MOM,LOOKUPS!H$12,0)*$FB$6+VLOOKUP($FA340,STREV,LOOKUPS!H$10,0)*$FC$6+VLOOKUP($FA340,LTREV,LOOKUPS!H$9,0)*$FD$6+VLOOKUP($FA340,CFP,LOOKUPS!H$6,0)*$FE$6+VLOOKUP($FA340,EP,LOOKUPS!H$8,0)*$FF$6+VLOOKUP($FA340,BM,LOOKUPS!H$5,0)*$FG$6+VLOOKUP($FA340,DIV,LOOKUPS!H$7,0)*$FH$6++VLOOKUP($FA340,SIZE,LOOKUPS!H$11,0)*$FI$6),"",VLOOKUP($FA340,MOM,LOOKUPS!H$12,0)*$FB$6+VLOOKUP($FA340,STREV,LOOKUPS!H$10,0)*$FC$6+VLOOKUP($FA340,LTREV,LOOKUPS!H$9,0)*$FD$6+VLOOKUP($FA340,CFP,LOOKUPS!H$6,0)*$FE$6+VLOOKUP($FA340,EP,LOOKUPS!H$8,0)*$FF$6+VLOOKUP($FA340,BM,LOOKUPS!H$5,0)*$FG$6+VLOOKUP($FA340,DIV,LOOKUPS!H$7,0)*$FH$6++VLOOKUP($FA340,SIZE,LOOKUPS!H$11,0)*$FI$6)</f>
        <v>6.7786000000000008</v>
      </c>
      <c r="FH340" s="1">
        <f>IF(ISERROR(VLOOKUP($FA340,MOM,LOOKUPS!I$12,0)*$FB$6+VLOOKUP($FA340,STREV,LOOKUPS!I$10,0)*$FC$6+VLOOKUP($FA340,LTREV,LOOKUPS!I$9,0)*$FD$6+VLOOKUP($FA340,CFP,LOOKUPS!I$6,0)*$FE$6+VLOOKUP($FA340,EP,LOOKUPS!I$8,0)*$FF$6+VLOOKUP($FA340,BM,LOOKUPS!I$5,0)*$FG$6+VLOOKUP($FA340,DIV,LOOKUPS!I$7,0)*$FH$6++VLOOKUP($FA340,SIZE,LOOKUPS!I$11,0)*$FI$6),"",VLOOKUP($FA340,MOM,LOOKUPS!I$12,0)*$FB$6+VLOOKUP($FA340,STREV,LOOKUPS!I$10,0)*$FC$6+VLOOKUP($FA340,LTREV,LOOKUPS!I$9,0)*$FD$6+VLOOKUP($FA340,CFP,LOOKUPS!I$6,0)*$FE$6+VLOOKUP($FA340,EP,LOOKUPS!I$8,0)*$FF$6+VLOOKUP($FA340,BM,LOOKUPS!I$5,0)*$FG$6+VLOOKUP($FA340,DIV,LOOKUPS!I$7,0)*$FH$6++VLOOKUP($FA340,SIZE,LOOKUPS!I$11,0)*$FI$6)</f>
        <v>7.1023999999999994</v>
      </c>
      <c r="FI340" s="1">
        <f>IF(ISERROR(VLOOKUP($FA340,MOM,LOOKUPS!J$12,0)*$FB$6+VLOOKUP($FA340,STREV,LOOKUPS!J$10,0)*$FC$6+VLOOKUP($FA340,LTREV,LOOKUPS!J$9,0)*$FD$6+VLOOKUP($FA340,CFP,LOOKUPS!J$6,0)*$FE$6+VLOOKUP($FA340,EP,LOOKUPS!J$8,0)*$FF$6+VLOOKUP($FA340,BM,LOOKUPS!J$5,0)*$FG$6+VLOOKUP($FA340,DIV,LOOKUPS!J$7,0)*$FH$6++VLOOKUP($FA340,SIZE,LOOKUPS!J$11,0)*$FI$6),"",VLOOKUP($FA340,MOM,LOOKUPS!J$12,0)*$FB$6+VLOOKUP($FA340,STREV,LOOKUPS!J$10,0)*$FC$6+VLOOKUP($FA340,LTREV,LOOKUPS!J$9,0)*$FD$6+VLOOKUP($FA340,CFP,LOOKUPS!J$6,0)*$FE$6+VLOOKUP($FA340,EP,LOOKUPS!J$8,0)*$FF$6+VLOOKUP($FA340,BM,LOOKUPS!J$5,0)*$FG$6+VLOOKUP($FA340,DIV,LOOKUPS!J$7,0)*$FH$6++VLOOKUP($FA340,SIZE,LOOKUPS!J$11,0)*$FI$6)</f>
        <v>7.9511000000000003</v>
      </c>
      <c r="FJ340" s="1">
        <f>IF(ISERROR(VLOOKUP($FA340,MOM,LOOKUPS!K$12,0)*$FB$6+VLOOKUP($FA340,STREV,LOOKUPS!K$10,0)*$FC$6+VLOOKUP($FA340,LTREV,LOOKUPS!K$9,0)*$FD$6+VLOOKUP($FA340,CFP,LOOKUPS!K$6,0)*$FE$6+VLOOKUP($FA340,EP,LOOKUPS!K$8,0)*$FF$6+VLOOKUP($FA340,BM,LOOKUPS!K$5,0)*$FG$6+VLOOKUP($FA340,DIV,LOOKUPS!K$7,0)*$FH$6++VLOOKUP($FA340,SIZE,LOOKUPS!K$11,0)*$FI$6),"",VLOOKUP($FA340,MOM,LOOKUPS!K$12,0)*$FB$6+VLOOKUP($FA340,STREV,LOOKUPS!K$10,0)*$FC$6+VLOOKUP($FA340,LTREV,LOOKUPS!K$9,0)*$FD$6+VLOOKUP($FA340,CFP,LOOKUPS!K$6,0)*$FE$6+VLOOKUP($FA340,EP,LOOKUPS!K$8,0)*$FF$6+VLOOKUP($FA340,BM,LOOKUPS!K$5,0)*$FG$6+VLOOKUP($FA340,DIV,LOOKUPS!K$7,0)*$FH$6++VLOOKUP($FA340,SIZE,LOOKUPS!K$11,0)*$FI$6)</f>
        <v>8.3018999999999998</v>
      </c>
      <c r="FK340" s="1">
        <f>IF(ISERROR(VLOOKUP($FA340,MOM,LOOKUPS!L$12,0)*$FB$6+VLOOKUP($FA340,STREV,LOOKUPS!L$10,0)*$FC$6+VLOOKUP($FA340,LTREV,LOOKUPS!L$9,0)*$FD$6+VLOOKUP($FA340,CFP,LOOKUPS!L$6,0)*$FE$6+VLOOKUP($FA340,EP,LOOKUPS!L$8,0)*$FF$6+VLOOKUP($FA340,BM,LOOKUPS!L$5,0)*$FG$6+VLOOKUP($FA340,DIV,LOOKUPS!L$7,0)*$FH$6++VLOOKUP($FA340,SIZE,LOOKUPS!L$11,0)*$FI$6),"",VLOOKUP($FA340,MOM,LOOKUPS!L$12,0)*$FB$6+VLOOKUP($FA340,STREV,LOOKUPS!L$10,0)*$FC$6+VLOOKUP($FA340,LTREV,LOOKUPS!L$9,0)*$FD$6+VLOOKUP($FA340,CFP,LOOKUPS!L$6,0)*$FE$6+VLOOKUP($FA340,EP,LOOKUPS!L$8,0)*$FF$6+VLOOKUP($FA340,BM,LOOKUPS!L$5,0)*$FG$6+VLOOKUP($FA340,DIV,LOOKUPS!L$7,0)*$FH$6++VLOOKUP($FA340,SIZE,LOOKUPS!L$11,0)*$FI$6)</f>
        <v>8.2271999999999998</v>
      </c>
    </row>
    <row r="341" spans="1:167" x14ac:dyDescent="0.3">
      <c r="A341" s="1">
        <v>195408</v>
      </c>
      <c r="B341" s="1">
        <v>-7.0000000000000007E-2</v>
      </c>
      <c r="C341" s="1">
        <v>-0.05</v>
      </c>
      <c r="D341" s="1">
        <v>-0.76</v>
      </c>
      <c r="E341" s="1">
        <v>-0.63</v>
      </c>
      <c r="F341" s="1">
        <v>-0.51</v>
      </c>
      <c r="G341" s="1">
        <v>-0.2</v>
      </c>
      <c r="H341" s="1">
        <v>-1.99</v>
      </c>
      <c r="I341" s="1">
        <v>-1.54</v>
      </c>
      <c r="J341" s="1">
        <v>-2.13</v>
      </c>
      <c r="K341" s="1">
        <v>-1.05</v>
      </c>
      <c r="M341" s="1">
        <v>195309</v>
      </c>
      <c r="N341" s="1">
        <v>-1.88</v>
      </c>
      <c r="O341" s="1">
        <v>-1.67</v>
      </c>
      <c r="P341" s="1">
        <v>-0.82</v>
      </c>
      <c r="Q341" s="1">
        <v>-1.79</v>
      </c>
      <c r="R341" s="1">
        <v>-0.71</v>
      </c>
      <c r="S341" s="1">
        <v>-0.44</v>
      </c>
      <c r="T341" s="1">
        <v>-1.27</v>
      </c>
      <c r="U341" s="1">
        <v>-0.72</v>
      </c>
      <c r="V341" s="1">
        <v>-1.0900000000000001</v>
      </c>
      <c r="W341" s="1">
        <v>-0.49</v>
      </c>
      <c r="Y341" s="1">
        <v>195808</v>
      </c>
      <c r="Z341" s="1">
        <v>6.86</v>
      </c>
      <c r="AA341" s="1">
        <v>2.4900000000000002</v>
      </c>
      <c r="AB341" s="1">
        <v>2.37</v>
      </c>
      <c r="AC341" s="1">
        <v>1.93</v>
      </c>
      <c r="AD341" s="1">
        <v>2.16</v>
      </c>
      <c r="AE341" s="1">
        <v>3.63</v>
      </c>
      <c r="AF341" s="1">
        <v>2.62</v>
      </c>
      <c r="AG341" s="1">
        <v>2.68</v>
      </c>
      <c r="AH341" s="1">
        <v>2.86</v>
      </c>
      <c r="AI341" s="1">
        <v>2.7</v>
      </c>
      <c r="AK341">
        <v>197902</v>
      </c>
      <c r="AL341">
        <v>-3.01</v>
      </c>
      <c r="AM341">
        <v>-2.79</v>
      </c>
      <c r="AN341">
        <v>-2.31</v>
      </c>
      <c r="AO341">
        <v>-1.55</v>
      </c>
      <c r="AP341">
        <v>-3.06</v>
      </c>
      <c r="AQ341">
        <v>-1.98</v>
      </c>
      <c r="AR341">
        <v>-2.4500000000000002</v>
      </c>
      <c r="AS341">
        <v>-2.41</v>
      </c>
      <c r="AT341">
        <v>-1.27</v>
      </c>
      <c r="AU341">
        <v>-2.76</v>
      </c>
      <c r="AV341">
        <v>-3.51</v>
      </c>
      <c r="AW341">
        <v>-2.06</v>
      </c>
      <c r="AX341">
        <v>-1.89</v>
      </c>
      <c r="AY341">
        <v>-1.79</v>
      </c>
      <c r="AZ341">
        <v>-3.24</v>
      </c>
      <c r="BA341">
        <v>-2.4300000000000002</v>
      </c>
      <c r="BB341">
        <v>-2.39</v>
      </c>
      <c r="BC341">
        <v>-1.0900000000000001</v>
      </c>
      <c r="BD341">
        <v>-1.4</v>
      </c>
      <c r="BF341" s="1">
        <v>197902</v>
      </c>
      <c r="BG341" s="1">
        <v>-2.8</v>
      </c>
      <c r="BH341" s="1">
        <v>-2.36</v>
      </c>
      <c r="BI341" s="1">
        <v>-2.29</v>
      </c>
      <c r="BJ341" s="1">
        <v>-2.0299999999999998</v>
      </c>
      <c r="BK341" s="1">
        <v>-2.42</v>
      </c>
      <c r="BL341" s="1">
        <v>-2.5</v>
      </c>
      <c r="BM341" s="1">
        <v>-2.0099999999999998</v>
      </c>
      <c r="BN341" s="1">
        <v>-2.36</v>
      </c>
      <c r="BO341" s="1">
        <v>-1.88</v>
      </c>
      <c r="BP341" s="1">
        <v>-1.99</v>
      </c>
      <c r="BQ341" s="1">
        <v>-3.11</v>
      </c>
      <c r="BR341" s="1">
        <v>-2.2200000000000002</v>
      </c>
      <c r="BS341" s="1">
        <v>-2.83</v>
      </c>
      <c r="BT341" s="1">
        <v>-1.77</v>
      </c>
      <c r="BU341" s="1">
        <v>-2.2599999999999998</v>
      </c>
      <c r="BV341" s="1">
        <v>-2.2599999999999998</v>
      </c>
      <c r="BW341" s="1">
        <v>-2.4500000000000002</v>
      </c>
      <c r="BX341" s="1">
        <v>-2.0699999999999998</v>
      </c>
      <c r="BY341" s="1">
        <v>-1.76</v>
      </c>
      <c r="CA341" s="1">
        <v>195402</v>
      </c>
      <c r="CB341" s="1">
        <v>0.51</v>
      </c>
      <c r="CC341" s="1">
        <v>1.46</v>
      </c>
      <c r="CD341" s="1">
        <v>1.51</v>
      </c>
      <c r="CE341" s="1">
        <v>0.91</v>
      </c>
      <c r="CF341" s="1">
        <v>1.63</v>
      </c>
      <c r="CG341" s="1">
        <v>1.28</v>
      </c>
      <c r="CH341" s="1">
        <v>2.0499999999999998</v>
      </c>
      <c r="CI341" s="1">
        <v>1.28</v>
      </c>
      <c r="CJ341" s="1">
        <v>0.35</v>
      </c>
      <c r="CK341" s="1">
        <v>1.74</v>
      </c>
      <c r="CL341" s="1">
        <v>1.52</v>
      </c>
      <c r="CM341" s="1">
        <v>1.1399999999999999</v>
      </c>
      <c r="CN341" s="1">
        <v>1.43</v>
      </c>
      <c r="CO341" s="1">
        <v>2.06</v>
      </c>
      <c r="CP341" s="1">
        <v>2.04</v>
      </c>
      <c r="CQ341" s="1">
        <v>0.53</v>
      </c>
      <c r="CR341" s="1">
        <v>2.02</v>
      </c>
      <c r="CS341" s="1">
        <v>-0.26</v>
      </c>
      <c r="CT341" s="1">
        <v>0.96</v>
      </c>
      <c r="CV341" s="1">
        <v>195502</v>
      </c>
      <c r="CW341" s="1">
        <v>5.35</v>
      </c>
      <c r="CX341" s="1">
        <v>3.77</v>
      </c>
      <c r="CY341" s="1">
        <v>4.26</v>
      </c>
      <c r="CZ341" s="1">
        <v>4.42</v>
      </c>
      <c r="DA341" s="1">
        <v>4.46</v>
      </c>
      <c r="DB341" s="1">
        <v>3.37</v>
      </c>
      <c r="DC341" s="1">
        <v>4.13</v>
      </c>
      <c r="DD341" s="1">
        <v>4.3899999999999997</v>
      </c>
      <c r="DE341" s="1">
        <v>4.4400000000000004</v>
      </c>
      <c r="DF341" s="1">
        <v>4.1500000000000004</v>
      </c>
      <c r="DG341" s="1">
        <v>4.7699999999999996</v>
      </c>
      <c r="DH341" s="1">
        <v>2.36</v>
      </c>
      <c r="DI341" s="1">
        <v>4.3499999999999996</v>
      </c>
      <c r="DJ341" s="1">
        <v>4.18</v>
      </c>
      <c r="DK341" s="1">
        <v>4.08</v>
      </c>
      <c r="DL341" s="1">
        <v>4.41</v>
      </c>
      <c r="DM341" s="1">
        <v>4.38</v>
      </c>
      <c r="DN341" s="1">
        <v>4.26</v>
      </c>
      <c r="DO341" s="1">
        <v>4.6100000000000003</v>
      </c>
      <c r="DQ341" s="1">
        <v>195402</v>
      </c>
      <c r="DR341" s="1">
        <v>-99.99</v>
      </c>
      <c r="DS341" s="1">
        <v>0.56999999999999995</v>
      </c>
      <c r="DT341" s="1">
        <v>1.69</v>
      </c>
      <c r="DU341" s="1">
        <v>1.68</v>
      </c>
      <c r="DV341" s="1">
        <v>0.11</v>
      </c>
      <c r="DW341" s="1">
        <v>1.57</v>
      </c>
      <c r="DX341" s="1">
        <v>1.78</v>
      </c>
      <c r="DY341" s="1">
        <v>1.87</v>
      </c>
      <c r="DZ341" s="1">
        <v>1.42</v>
      </c>
      <c r="EA341" s="1">
        <v>-0.04</v>
      </c>
      <c r="EB341" s="1">
        <v>0.26</v>
      </c>
      <c r="EC341" s="1">
        <v>1.49</v>
      </c>
      <c r="ED341" s="1">
        <v>1.64</v>
      </c>
      <c r="EE341" s="1">
        <v>1.79</v>
      </c>
      <c r="EF341" s="1">
        <v>1.77</v>
      </c>
      <c r="EG341" s="1">
        <v>1.55</v>
      </c>
      <c r="EH341" s="1">
        <v>2.19</v>
      </c>
      <c r="EI341" s="1">
        <v>1.63</v>
      </c>
      <c r="EJ341" s="1">
        <v>1.21</v>
      </c>
      <c r="EL341">
        <v>195402</v>
      </c>
      <c r="EM341">
        <v>1.67</v>
      </c>
      <c r="EN341">
        <v>-0.17</v>
      </c>
      <c r="EO341">
        <v>-0.28999999999999998</v>
      </c>
      <c r="EP341">
        <v>7.0000000000000007E-2</v>
      </c>
      <c r="ER341" s="1">
        <v>195408</v>
      </c>
      <c r="ES341" s="1">
        <v>-0.64</v>
      </c>
      <c r="EU341" s="1">
        <v>195309</v>
      </c>
      <c r="EV341" s="1">
        <v>-0.73</v>
      </c>
      <c r="EX341" s="1">
        <v>195808</v>
      </c>
      <c r="EY341" s="1">
        <v>0.65</v>
      </c>
      <c r="FA341" s="1">
        <v>195408</v>
      </c>
      <c r="FB341" s="1">
        <f>IF(ISERROR(VLOOKUP($FA341,MOM,LOOKUPS!C$12,0)*$FB$6+VLOOKUP($FA341,STREV,LOOKUPS!C$10,0)*$FC$6+VLOOKUP($FA341,LTREV,LOOKUPS!C$9,0)*$FD$6+VLOOKUP($FA341,CFP,LOOKUPS!C$6,0)*$FE$6+VLOOKUP($FA341,EP,LOOKUPS!C$8,0)*$FF$6+VLOOKUP($FA341,BM,LOOKUPS!C$5,0)*$FG$6+VLOOKUP($FA341,DIV,LOOKUPS!C$7,0)*$FH$6++VLOOKUP($FA341,SIZE,LOOKUPS!C$11,0)*$FI$6),"",VLOOKUP($FA341,MOM,LOOKUPS!C$12,0)*$FB$6+VLOOKUP($FA341,STREV,LOOKUPS!C$10,0)*$FC$6+VLOOKUP($FA341,LTREV,LOOKUPS!C$9,0)*$FD$6+VLOOKUP($FA341,CFP,LOOKUPS!C$6,0)*$FE$6+VLOOKUP($FA341,EP,LOOKUPS!C$8,0)*$FF$6+VLOOKUP($FA341,BM,LOOKUPS!C$5,0)*$FG$6+VLOOKUP($FA341,DIV,LOOKUPS!C$7,0)*$FH$6++VLOOKUP($FA341,SIZE,LOOKUPS!C$11,0)*$FI$6)</f>
        <v>-1.3825000000000001</v>
      </c>
      <c r="FC341" s="1">
        <f>IF(ISERROR(VLOOKUP($FA341,MOM,LOOKUPS!D$12,0)*$FB$6+VLOOKUP($FA341,STREV,LOOKUPS!D$10,0)*$FC$6+VLOOKUP($FA341,LTREV,LOOKUPS!D$9,0)*$FD$6+VLOOKUP($FA341,CFP,LOOKUPS!D$6,0)*$FE$6+VLOOKUP($FA341,EP,LOOKUPS!D$8,0)*$FF$6+VLOOKUP($FA341,BM,LOOKUPS!D$5,0)*$FG$6+VLOOKUP($FA341,DIV,LOOKUPS!D$7,0)*$FH$6++VLOOKUP($FA341,SIZE,LOOKUPS!D$11,0)*$FI$6),"",VLOOKUP($FA341,MOM,LOOKUPS!D$12,0)*$FB$6+VLOOKUP($FA341,STREV,LOOKUPS!D$10,0)*$FC$6+VLOOKUP($FA341,LTREV,LOOKUPS!D$9,0)*$FD$6+VLOOKUP($FA341,CFP,LOOKUPS!D$6,0)*$FE$6+VLOOKUP($FA341,EP,LOOKUPS!D$8,0)*$FF$6+VLOOKUP($FA341,BM,LOOKUPS!D$5,0)*$FG$6+VLOOKUP($FA341,DIV,LOOKUPS!D$7,0)*$FH$6++VLOOKUP($FA341,SIZE,LOOKUPS!D$11,0)*$FI$6)</f>
        <v>-1.1315</v>
      </c>
      <c r="FD341" s="1">
        <f>IF(ISERROR(VLOOKUP($FA341,MOM,LOOKUPS!E$12,0)*$FB$6+VLOOKUP($FA341,STREV,LOOKUPS!E$10,0)*$FC$6+VLOOKUP($FA341,LTREV,LOOKUPS!E$9,0)*$FD$6+VLOOKUP($FA341,CFP,LOOKUPS!E$6,0)*$FE$6+VLOOKUP($FA341,EP,LOOKUPS!E$8,0)*$FF$6+VLOOKUP($FA341,BM,LOOKUPS!E$5,0)*$FG$6+VLOOKUP($FA341,DIV,LOOKUPS!E$7,0)*$FH$6++VLOOKUP($FA341,SIZE,LOOKUPS!E$11,0)*$FI$6),"",VLOOKUP($FA341,MOM,LOOKUPS!E$12,0)*$FB$6+VLOOKUP($FA341,STREV,LOOKUPS!E$10,0)*$FC$6+VLOOKUP($FA341,LTREV,LOOKUPS!E$9,0)*$FD$6+VLOOKUP($FA341,CFP,LOOKUPS!E$6,0)*$FE$6+VLOOKUP($FA341,EP,LOOKUPS!E$8,0)*$FF$6+VLOOKUP($FA341,BM,LOOKUPS!E$5,0)*$FG$6+VLOOKUP($FA341,DIV,LOOKUPS!E$7,0)*$FH$6++VLOOKUP($FA341,SIZE,LOOKUPS!E$11,0)*$FI$6)</f>
        <v>-1.3411000000000002</v>
      </c>
      <c r="FE341" s="1">
        <f>IF(ISERROR(VLOOKUP($FA341,MOM,LOOKUPS!F$12,0)*$FB$6+VLOOKUP($FA341,STREV,LOOKUPS!F$10,0)*$FC$6+VLOOKUP($FA341,LTREV,LOOKUPS!F$9,0)*$FD$6+VLOOKUP($FA341,CFP,LOOKUPS!F$6,0)*$FE$6+VLOOKUP($FA341,EP,LOOKUPS!F$8,0)*$FF$6+VLOOKUP($FA341,BM,LOOKUPS!F$5,0)*$FG$6+VLOOKUP($FA341,DIV,LOOKUPS!F$7,0)*$FH$6++VLOOKUP($FA341,SIZE,LOOKUPS!F$11,0)*$FI$6),"",VLOOKUP($FA341,MOM,LOOKUPS!F$12,0)*$FB$6+VLOOKUP($FA341,STREV,LOOKUPS!F$10,0)*$FC$6+VLOOKUP($FA341,LTREV,LOOKUPS!F$9,0)*$FD$6+VLOOKUP($FA341,CFP,LOOKUPS!F$6,0)*$FE$6+VLOOKUP($FA341,EP,LOOKUPS!F$8,0)*$FF$6+VLOOKUP($FA341,BM,LOOKUPS!F$5,0)*$FG$6+VLOOKUP($FA341,DIV,LOOKUPS!F$7,0)*$FH$6++VLOOKUP($FA341,SIZE,LOOKUPS!F$11,0)*$FI$6)</f>
        <v>-1.6320000000000001</v>
      </c>
      <c r="FF341" s="1">
        <f>IF(ISERROR(VLOOKUP($FA341,MOM,LOOKUPS!G$12,0)*$FB$6+VLOOKUP($FA341,STREV,LOOKUPS!G$10,0)*$FC$6+VLOOKUP($FA341,LTREV,LOOKUPS!G$9,0)*$FD$6+VLOOKUP($FA341,CFP,LOOKUPS!G$6,0)*$FE$6+VLOOKUP($FA341,EP,LOOKUPS!G$8,0)*$FF$6+VLOOKUP($FA341,BM,LOOKUPS!G$5,0)*$FG$6+VLOOKUP($FA341,DIV,LOOKUPS!G$7,0)*$FH$6++VLOOKUP($FA341,SIZE,LOOKUPS!G$11,0)*$FI$6),"",VLOOKUP($FA341,MOM,LOOKUPS!G$12,0)*$FB$6+VLOOKUP($FA341,STREV,LOOKUPS!G$10,0)*$FC$6+VLOOKUP($FA341,LTREV,LOOKUPS!G$9,0)*$FD$6+VLOOKUP($FA341,CFP,LOOKUPS!G$6,0)*$FE$6+VLOOKUP($FA341,EP,LOOKUPS!G$8,0)*$FF$6+VLOOKUP($FA341,BM,LOOKUPS!G$5,0)*$FG$6+VLOOKUP($FA341,DIV,LOOKUPS!G$7,0)*$FH$6++VLOOKUP($FA341,SIZE,LOOKUPS!G$11,0)*$FI$6)</f>
        <v>-0.58900000000000008</v>
      </c>
      <c r="FG341" s="1">
        <f>IF(ISERROR(VLOOKUP($FA341,MOM,LOOKUPS!H$12,0)*$FB$6+VLOOKUP($FA341,STREV,LOOKUPS!H$10,0)*$FC$6+VLOOKUP($FA341,LTREV,LOOKUPS!H$9,0)*$FD$6+VLOOKUP($FA341,CFP,LOOKUPS!H$6,0)*$FE$6+VLOOKUP($FA341,EP,LOOKUPS!H$8,0)*$FF$6+VLOOKUP($FA341,BM,LOOKUPS!H$5,0)*$FG$6+VLOOKUP($FA341,DIV,LOOKUPS!H$7,0)*$FH$6++VLOOKUP($FA341,SIZE,LOOKUPS!H$11,0)*$FI$6),"",VLOOKUP($FA341,MOM,LOOKUPS!H$12,0)*$FB$6+VLOOKUP($FA341,STREV,LOOKUPS!H$10,0)*$FC$6+VLOOKUP($FA341,LTREV,LOOKUPS!H$9,0)*$FD$6+VLOOKUP($FA341,CFP,LOOKUPS!H$6,0)*$FE$6+VLOOKUP($FA341,EP,LOOKUPS!H$8,0)*$FF$6+VLOOKUP($FA341,BM,LOOKUPS!H$5,0)*$FG$6+VLOOKUP($FA341,DIV,LOOKUPS!H$7,0)*$FH$6++VLOOKUP($FA341,SIZE,LOOKUPS!H$11,0)*$FI$6)</f>
        <v>-0.52760000000000007</v>
      </c>
      <c r="FH341" s="1">
        <f>IF(ISERROR(VLOOKUP($FA341,MOM,LOOKUPS!I$12,0)*$FB$6+VLOOKUP($FA341,STREV,LOOKUPS!I$10,0)*$FC$6+VLOOKUP($FA341,LTREV,LOOKUPS!I$9,0)*$FD$6+VLOOKUP($FA341,CFP,LOOKUPS!I$6,0)*$FE$6+VLOOKUP($FA341,EP,LOOKUPS!I$8,0)*$FF$6+VLOOKUP($FA341,BM,LOOKUPS!I$5,0)*$FG$6+VLOOKUP($FA341,DIV,LOOKUPS!I$7,0)*$FH$6++VLOOKUP($FA341,SIZE,LOOKUPS!I$11,0)*$FI$6),"",VLOOKUP($FA341,MOM,LOOKUPS!I$12,0)*$FB$6+VLOOKUP($FA341,STREV,LOOKUPS!I$10,0)*$FC$6+VLOOKUP($FA341,LTREV,LOOKUPS!I$9,0)*$FD$6+VLOOKUP($FA341,CFP,LOOKUPS!I$6,0)*$FE$6+VLOOKUP($FA341,EP,LOOKUPS!I$8,0)*$FF$6+VLOOKUP($FA341,BM,LOOKUPS!I$5,0)*$FG$6+VLOOKUP($FA341,DIV,LOOKUPS!I$7,0)*$FH$6++VLOOKUP($FA341,SIZE,LOOKUPS!I$11,0)*$FI$6)</f>
        <v>-0.86580000000000013</v>
      </c>
      <c r="FI341" s="1">
        <f>IF(ISERROR(VLOOKUP($FA341,MOM,LOOKUPS!J$12,0)*$FB$6+VLOOKUP($FA341,STREV,LOOKUPS!J$10,0)*$FC$6+VLOOKUP($FA341,LTREV,LOOKUPS!J$9,0)*$FD$6+VLOOKUP($FA341,CFP,LOOKUPS!J$6,0)*$FE$6+VLOOKUP($FA341,EP,LOOKUPS!J$8,0)*$FF$6+VLOOKUP($FA341,BM,LOOKUPS!J$5,0)*$FG$6+VLOOKUP($FA341,DIV,LOOKUPS!J$7,0)*$FH$6++VLOOKUP($FA341,SIZE,LOOKUPS!J$11,0)*$FI$6),"",VLOOKUP($FA341,MOM,LOOKUPS!J$12,0)*$FB$6+VLOOKUP($FA341,STREV,LOOKUPS!J$10,0)*$FC$6+VLOOKUP($FA341,LTREV,LOOKUPS!J$9,0)*$FD$6+VLOOKUP($FA341,CFP,LOOKUPS!J$6,0)*$FE$6+VLOOKUP($FA341,EP,LOOKUPS!J$8,0)*$FF$6+VLOOKUP($FA341,BM,LOOKUPS!J$5,0)*$FG$6+VLOOKUP($FA341,DIV,LOOKUPS!J$7,0)*$FH$6++VLOOKUP($FA341,SIZE,LOOKUPS!J$11,0)*$FI$6)</f>
        <v>-0.85549999999999993</v>
      </c>
      <c r="FJ341" s="1">
        <f>IF(ISERROR(VLOOKUP($FA341,MOM,LOOKUPS!K$12,0)*$FB$6+VLOOKUP($FA341,STREV,LOOKUPS!K$10,0)*$FC$6+VLOOKUP($FA341,LTREV,LOOKUPS!K$9,0)*$FD$6+VLOOKUP($FA341,CFP,LOOKUPS!K$6,0)*$FE$6+VLOOKUP($FA341,EP,LOOKUPS!K$8,0)*$FF$6+VLOOKUP($FA341,BM,LOOKUPS!K$5,0)*$FG$6+VLOOKUP($FA341,DIV,LOOKUPS!K$7,0)*$FH$6++VLOOKUP($FA341,SIZE,LOOKUPS!K$11,0)*$FI$6),"",VLOOKUP($FA341,MOM,LOOKUPS!K$12,0)*$FB$6+VLOOKUP($FA341,STREV,LOOKUPS!K$10,0)*$FC$6+VLOOKUP($FA341,LTREV,LOOKUPS!K$9,0)*$FD$6+VLOOKUP($FA341,CFP,LOOKUPS!K$6,0)*$FE$6+VLOOKUP($FA341,EP,LOOKUPS!K$8,0)*$FF$6+VLOOKUP($FA341,BM,LOOKUPS!K$5,0)*$FG$6+VLOOKUP($FA341,DIV,LOOKUPS!K$7,0)*$FH$6++VLOOKUP($FA341,SIZE,LOOKUPS!K$11,0)*$FI$6)</f>
        <v>-0.66290000000000004</v>
      </c>
      <c r="FK341" s="1">
        <f>IF(ISERROR(VLOOKUP($FA341,MOM,LOOKUPS!L$12,0)*$FB$6+VLOOKUP($FA341,STREV,LOOKUPS!L$10,0)*$FC$6+VLOOKUP($FA341,LTREV,LOOKUPS!L$9,0)*$FD$6+VLOOKUP($FA341,CFP,LOOKUPS!L$6,0)*$FE$6+VLOOKUP($FA341,EP,LOOKUPS!L$8,0)*$FF$6+VLOOKUP($FA341,BM,LOOKUPS!L$5,0)*$FG$6+VLOOKUP($FA341,DIV,LOOKUPS!L$7,0)*$FH$6++VLOOKUP($FA341,SIZE,LOOKUPS!L$11,0)*$FI$6),"",VLOOKUP($FA341,MOM,LOOKUPS!L$12,0)*$FB$6+VLOOKUP($FA341,STREV,LOOKUPS!L$10,0)*$FC$6+VLOOKUP($FA341,LTREV,LOOKUPS!L$9,0)*$FD$6+VLOOKUP($FA341,CFP,LOOKUPS!L$6,0)*$FE$6+VLOOKUP($FA341,EP,LOOKUPS!L$8,0)*$FF$6+VLOOKUP($FA341,BM,LOOKUPS!L$5,0)*$FG$6+VLOOKUP($FA341,DIV,LOOKUPS!L$7,0)*$FH$6++VLOOKUP($FA341,SIZE,LOOKUPS!L$11,0)*$FI$6)</f>
        <v>-0.29459999999999992</v>
      </c>
    </row>
    <row r="342" spans="1:167" x14ac:dyDescent="0.3">
      <c r="A342" s="1">
        <v>195409</v>
      </c>
      <c r="B342" s="1">
        <v>3.9</v>
      </c>
      <c r="C342" s="1">
        <v>3.73</v>
      </c>
      <c r="D342" s="1">
        <v>3.37</v>
      </c>
      <c r="E342" s="1">
        <v>3.79</v>
      </c>
      <c r="F342" s="1">
        <v>3.88</v>
      </c>
      <c r="G342" s="1">
        <v>4.46</v>
      </c>
      <c r="H342" s="1">
        <v>4.6100000000000003</v>
      </c>
      <c r="I342" s="1">
        <v>5.35</v>
      </c>
      <c r="J342" s="1">
        <v>4.8899999999999997</v>
      </c>
      <c r="K342" s="1">
        <v>5.95</v>
      </c>
      <c r="M342" s="1">
        <v>195310</v>
      </c>
      <c r="N342" s="1">
        <v>3.37</v>
      </c>
      <c r="O342" s="1">
        <v>4.91</v>
      </c>
      <c r="P342" s="1">
        <v>3.33</v>
      </c>
      <c r="Q342" s="1">
        <v>3.94</v>
      </c>
      <c r="R342" s="1">
        <v>3.76</v>
      </c>
      <c r="S342" s="1">
        <v>3.26</v>
      </c>
      <c r="T342" s="1">
        <v>3.81</v>
      </c>
      <c r="U342" s="1">
        <v>4.5199999999999996</v>
      </c>
      <c r="V342" s="1">
        <v>3.36</v>
      </c>
      <c r="W342" s="1">
        <v>3.25</v>
      </c>
      <c r="Y342" s="1">
        <v>195809</v>
      </c>
      <c r="Z342" s="1">
        <v>7.58</v>
      </c>
      <c r="AA342" s="1">
        <v>4.34</v>
      </c>
      <c r="AB342" s="1">
        <v>4.05</v>
      </c>
      <c r="AC342" s="1">
        <v>4.51</v>
      </c>
      <c r="AD342" s="1">
        <v>4.72</v>
      </c>
      <c r="AE342" s="1">
        <v>6.69</v>
      </c>
      <c r="AF342" s="1">
        <v>5.31</v>
      </c>
      <c r="AG342" s="1">
        <v>6.02</v>
      </c>
      <c r="AH342" s="1">
        <v>5.67</v>
      </c>
      <c r="AI342" s="1">
        <v>4.55</v>
      </c>
      <c r="AK342">
        <v>197903</v>
      </c>
      <c r="AL342">
        <v>10.34</v>
      </c>
      <c r="AM342">
        <v>9.18</v>
      </c>
      <c r="AN342">
        <v>7.6</v>
      </c>
      <c r="AO342">
        <v>8.1999999999999993</v>
      </c>
      <c r="AP342">
        <v>9.18</v>
      </c>
      <c r="AQ342">
        <v>8.06</v>
      </c>
      <c r="AR342">
        <v>7.16</v>
      </c>
      <c r="AS342">
        <v>8.65</v>
      </c>
      <c r="AT342">
        <v>8.25</v>
      </c>
      <c r="AU342">
        <v>9.2200000000000006</v>
      </c>
      <c r="AV342">
        <v>9.11</v>
      </c>
      <c r="AW342">
        <v>9.17</v>
      </c>
      <c r="AX342">
        <v>6.84</v>
      </c>
      <c r="AY342">
        <v>7.68</v>
      </c>
      <c r="AZ342">
        <v>6.53</v>
      </c>
      <c r="BA342">
        <v>9.32</v>
      </c>
      <c r="BB342">
        <v>8.0399999999999991</v>
      </c>
      <c r="BC342">
        <v>8.3800000000000008</v>
      </c>
      <c r="BD342">
        <v>8.16</v>
      </c>
      <c r="BF342" s="1">
        <v>197903</v>
      </c>
      <c r="BG342" s="1">
        <v>9.36</v>
      </c>
      <c r="BH342" s="1">
        <v>9.74</v>
      </c>
      <c r="BI342" s="1">
        <v>7.44</v>
      </c>
      <c r="BJ342" s="1">
        <v>8.0500000000000007</v>
      </c>
      <c r="BK342" s="1">
        <v>10.36</v>
      </c>
      <c r="BL342" s="1">
        <v>7.99</v>
      </c>
      <c r="BM342" s="1">
        <v>7.03</v>
      </c>
      <c r="BN342" s="1">
        <v>7.84</v>
      </c>
      <c r="BO342" s="1">
        <v>8.11</v>
      </c>
      <c r="BP342" s="1">
        <v>10.85</v>
      </c>
      <c r="BQ342" s="1">
        <v>9.58</v>
      </c>
      <c r="BR342" s="1">
        <v>8.09</v>
      </c>
      <c r="BS342" s="1">
        <v>7.88</v>
      </c>
      <c r="BT342" s="1">
        <v>7.22</v>
      </c>
      <c r="BU342" s="1">
        <v>6.83</v>
      </c>
      <c r="BV342" s="1">
        <v>7.79</v>
      </c>
      <c r="BW342" s="1">
        <v>7.87</v>
      </c>
      <c r="BX342" s="1">
        <v>8.68</v>
      </c>
      <c r="BY342" s="1">
        <v>7.73</v>
      </c>
      <c r="CA342" s="1">
        <v>195403</v>
      </c>
      <c r="CB342" s="1">
        <v>10.71</v>
      </c>
      <c r="CC342" s="1">
        <v>3.61</v>
      </c>
      <c r="CD342" s="1">
        <v>2.9</v>
      </c>
      <c r="CE342" s="1">
        <v>1.93</v>
      </c>
      <c r="CF342" s="1">
        <v>3.86</v>
      </c>
      <c r="CG342" s="1">
        <v>2.89</v>
      </c>
      <c r="CH342" s="1">
        <v>3.42</v>
      </c>
      <c r="CI342" s="1">
        <v>2.1800000000000002</v>
      </c>
      <c r="CJ342" s="1">
        <v>1.77</v>
      </c>
      <c r="CK342" s="1">
        <v>4.51</v>
      </c>
      <c r="CL342" s="1">
        <v>3.21</v>
      </c>
      <c r="CM342" s="1">
        <v>3.13</v>
      </c>
      <c r="CN342" s="1">
        <v>2.66</v>
      </c>
      <c r="CO342" s="1">
        <v>3.17</v>
      </c>
      <c r="CP342" s="1">
        <v>3.67</v>
      </c>
      <c r="CQ342" s="1">
        <v>2.12</v>
      </c>
      <c r="CR342" s="1">
        <v>2.2400000000000002</v>
      </c>
      <c r="CS342" s="1">
        <v>2.19</v>
      </c>
      <c r="CT342" s="1">
        <v>1.36</v>
      </c>
      <c r="CV342" s="1">
        <v>195503</v>
      </c>
      <c r="CW342" s="1">
        <v>1.0900000000000001</v>
      </c>
      <c r="CX342" s="1">
        <v>0.64</v>
      </c>
      <c r="CY342" s="1">
        <v>-0.42</v>
      </c>
      <c r="CZ342" s="1">
        <v>-0.04</v>
      </c>
      <c r="DA342" s="1">
        <v>0.38</v>
      </c>
      <c r="DB342" s="1">
        <v>0.23</v>
      </c>
      <c r="DC342" s="1">
        <v>-0.16</v>
      </c>
      <c r="DD342" s="1">
        <v>-0.91</v>
      </c>
      <c r="DE342" s="1">
        <v>0.52</v>
      </c>
      <c r="DF342" s="1">
        <v>1.1499999999999999</v>
      </c>
      <c r="DG342" s="1">
        <v>-0.37</v>
      </c>
      <c r="DH342" s="1">
        <v>1.18</v>
      </c>
      <c r="DI342" s="1">
        <v>-0.71</v>
      </c>
      <c r="DJ342" s="1">
        <v>-0.88</v>
      </c>
      <c r="DK342" s="1">
        <v>0.56000000000000005</v>
      </c>
      <c r="DL342" s="1">
        <v>-0.65</v>
      </c>
      <c r="DM342" s="1">
        <v>-1.18</v>
      </c>
      <c r="DN342" s="1">
        <v>0.89</v>
      </c>
      <c r="DO342" s="1">
        <v>0.14000000000000001</v>
      </c>
      <c r="DQ342" s="1">
        <v>195403</v>
      </c>
      <c r="DR342" s="1">
        <v>-99.99</v>
      </c>
      <c r="DS342" s="1">
        <v>2.4700000000000002</v>
      </c>
      <c r="DT342" s="1">
        <v>2.65</v>
      </c>
      <c r="DU342" s="1">
        <v>3.5</v>
      </c>
      <c r="DV342" s="1">
        <v>2.4500000000000002</v>
      </c>
      <c r="DW342" s="1">
        <v>2.54</v>
      </c>
      <c r="DX342" s="1">
        <v>2.5099999999999998</v>
      </c>
      <c r="DY342" s="1">
        <v>3.53</v>
      </c>
      <c r="DZ342" s="1">
        <v>3.23</v>
      </c>
      <c r="EA342" s="1">
        <v>2.14</v>
      </c>
      <c r="EB342" s="1">
        <v>2.76</v>
      </c>
      <c r="EC342" s="1">
        <v>2.5099999999999998</v>
      </c>
      <c r="ED342" s="1">
        <v>2.57</v>
      </c>
      <c r="EE342" s="1">
        <v>2.33</v>
      </c>
      <c r="EF342" s="1">
        <v>2.7</v>
      </c>
      <c r="EG342" s="1">
        <v>3.01</v>
      </c>
      <c r="EH342" s="1">
        <v>4.04</v>
      </c>
      <c r="EI342" s="1">
        <v>3.07</v>
      </c>
      <c r="EJ342" s="1">
        <v>3.39</v>
      </c>
      <c r="EL342">
        <v>195403</v>
      </c>
      <c r="EM342">
        <v>3.65</v>
      </c>
      <c r="EN342">
        <v>-0.49</v>
      </c>
      <c r="EO342">
        <v>-1.45</v>
      </c>
      <c r="EP342">
        <v>0.08</v>
      </c>
      <c r="ER342" s="1">
        <v>195409</v>
      </c>
      <c r="ES342" s="1">
        <v>1.54</v>
      </c>
      <c r="EU342" s="1">
        <v>195310</v>
      </c>
      <c r="EV342" s="1">
        <v>0.24</v>
      </c>
      <c r="EX342" s="1">
        <v>195809</v>
      </c>
      <c r="EY342" s="1">
        <v>-0.65</v>
      </c>
      <c r="FA342" s="1">
        <v>195409</v>
      </c>
      <c r="FB342" s="1">
        <f>IF(ISERROR(VLOOKUP($FA342,MOM,LOOKUPS!C$12,0)*$FB$6+VLOOKUP($FA342,STREV,LOOKUPS!C$10,0)*$FC$6+VLOOKUP($FA342,LTREV,LOOKUPS!C$9,0)*$FD$6+VLOOKUP($FA342,CFP,LOOKUPS!C$6,0)*$FE$6+VLOOKUP($FA342,EP,LOOKUPS!C$8,0)*$FF$6+VLOOKUP($FA342,BM,LOOKUPS!C$5,0)*$FG$6+VLOOKUP($FA342,DIV,LOOKUPS!C$7,0)*$FH$6++VLOOKUP($FA342,SIZE,LOOKUPS!C$11,0)*$FI$6),"",VLOOKUP($FA342,MOM,LOOKUPS!C$12,0)*$FB$6+VLOOKUP($FA342,STREV,LOOKUPS!C$10,0)*$FC$6+VLOOKUP($FA342,LTREV,LOOKUPS!C$9,0)*$FD$6+VLOOKUP($FA342,CFP,LOOKUPS!C$6,0)*$FE$6+VLOOKUP($FA342,EP,LOOKUPS!C$8,0)*$FF$6+VLOOKUP($FA342,BM,LOOKUPS!C$5,0)*$FG$6+VLOOKUP($FA342,DIV,LOOKUPS!C$7,0)*$FH$6++VLOOKUP($FA342,SIZE,LOOKUPS!C$11,0)*$FI$6)</f>
        <v>4.2839</v>
      </c>
      <c r="FC342" s="1">
        <f>IF(ISERROR(VLOOKUP($FA342,MOM,LOOKUPS!D$12,0)*$FB$6+VLOOKUP($FA342,STREV,LOOKUPS!D$10,0)*$FC$6+VLOOKUP($FA342,LTREV,LOOKUPS!D$9,0)*$FD$6+VLOOKUP($FA342,CFP,LOOKUPS!D$6,0)*$FE$6+VLOOKUP($FA342,EP,LOOKUPS!D$8,0)*$FF$6+VLOOKUP($FA342,BM,LOOKUPS!D$5,0)*$FG$6+VLOOKUP($FA342,DIV,LOOKUPS!D$7,0)*$FH$6++VLOOKUP($FA342,SIZE,LOOKUPS!D$11,0)*$FI$6),"",VLOOKUP($FA342,MOM,LOOKUPS!D$12,0)*$FB$6+VLOOKUP($FA342,STREV,LOOKUPS!D$10,0)*$FC$6+VLOOKUP($FA342,LTREV,LOOKUPS!D$9,0)*$FD$6+VLOOKUP($FA342,CFP,LOOKUPS!D$6,0)*$FE$6+VLOOKUP($FA342,EP,LOOKUPS!D$8,0)*$FF$6+VLOOKUP($FA342,BM,LOOKUPS!D$5,0)*$FG$6+VLOOKUP($FA342,DIV,LOOKUPS!D$7,0)*$FH$6++VLOOKUP($FA342,SIZE,LOOKUPS!D$11,0)*$FI$6)</f>
        <v>3.4691000000000001</v>
      </c>
      <c r="FD342" s="1">
        <f>IF(ISERROR(VLOOKUP($FA342,MOM,LOOKUPS!E$12,0)*$FB$6+VLOOKUP($FA342,STREV,LOOKUPS!E$10,0)*$FC$6+VLOOKUP($FA342,LTREV,LOOKUPS!E$9,0)*$FD$6+VLOOKUP($FA342,CFP,LOOKUPS!E$6,0)*$FE$6+VLOOKUP($FA342,EP,LOOKUPS!E$8,0)*$FF$6+VLOOKUP($FA342,BM,LOOKUPS!E$5,0)*$FG$6+VLOOKUP($FA342,DIV,LOOKUPS!E$7,0)*$FH$6++VLOOKUP($FA342,SIZE,LOOKUPS!E$11,0)*$FI$6),"",VLOOKUP($FA342,MOM,LOOKUPS!E$12,0)*$FB$6+VLOOKUP($FA342,STREV,LOOKUPS!E$10,0)*$FC$6+VLOOKUP($FA342,LTREV,LOOKUPS!E$9,0)*$FD$6+VLOOKUP($FA342,CFP,LOOKUPS!E$6,0)*$FE$6+VLOOKUP($FA342,EP,LOOKUPS!E$8,0)*$FF$6+VLOOKUP($FA342,BM,LOOKUPS!E$5,0)*$FG$6+VLOOKUP($FA342,DIV,LOOKUPS!E$7,0)*$FH$6++VLOOKUP($FA342,SIZE,LOOKUPS!E$11,0)*$FI$6)</f>
        <v>4.1239000000000008</v>
      </c>
      <c r="FE342" s="1">
        <f>IF(ISERROR(VLOOKUP($FA342,MOM,LOOKUPS!F$12,0)*$FB$6+VLOOKUP($FA342,STREV,LOOKUPS!F$10,0)*$FC$6+VLOOKUP($FA342,LTREV,LOOKUPS!F$9,0)*$FD$6+VLOOKUP($FA342,CFP,LOOKUPS!F$6,0)*$FE$6+VLOOKUP($FA342,EP,LOOKUPS!F$8,0)*$FF$6+VLOOKUP($FA342,BM,LOOKUPS!F$5,0)*$FG$6+VLOOKUP($FA342,DIV,LOOKUPS!F$7,0)*$FH$6++VLOOKUP($FA342,SIZE,LOOKUPS!F$11,0)*$FI$6),"",VLOOKUP($FA342,MOM,LOOKUPS!F$12,0)*$FB$6+VLOOKUP($FA342,STREV,LOOKUPS!F$10,0)*$FC$6+VLOOKUP($FA342,LTREV,LOOKUPS!F$9,0)*$FD$6+VLOOKUP($FA342,CFP,LOOKUPS!F$6,0)*$FE$6+VLOOKUP($FA342,EP,LOOKUPS!F$8,0)*$FF$6+VLOOKUP($FA342,BM,LOOKUPS!F$5,0)*$FG$6+VLOOKUP($FA342,DIV,LOOKUPS!F$7,0)*$FH$6++VLOOKUP($FA342,SIZE,LOOKUPS!F$11,0)*$FI$6)</f>
        <v>3.5853999999999999</v>
      </c>
      <c r="FF342" s="1">
        <f>IF(ISERROR(VLOOKUP($FA342,MOM,LOOKUPS!G$12,0)*$FB$6+VLOOKUP($FA342,STREV,LOOKUPS!G$10,0)*$FC$6+VLOOKUP($FA342,LTREV,LOOKUPS!G$9,0)*$FD$6+VLOOKUP($FA342,CFP,LOOKUPS!G$6,0)*$FE$6+VLOOKUP($FA342,EP,LOOKUPS!G$8,0)*$FF$6+VLOOKUP($FA342,BM,LOOKUPS!G$5,0)*$FG$6+VLOOKUP($FA342,DIV,LOOKUPS!G$7,0)*$FH$6++VLOOKUP($FA342,SIZE,LOOKUPS!G$11,0)*$FI$6),"",VLOOKUP($FA342,MOM,LOOKUPS!G$12,0)*$FB$6+VLOOKUP($FA342,STREV,LOOKUPS!G$10,0)*$FC$6+VLOOKUP($FA342,LTREV,LOOKUPS!G$9,0)*$FD$6+VLOOKUP($FA342,CFP,LOOKUPS!G$6,0)*$FE$6+VLOOKUP($FA342,EP,LOOKUPS!G$8,0)*$FF$6+VLOOKUP($FA342,BM,LOOKUPS!G$5,0)*$FG$6+VLOOKUP($FA342,DIV,LOOKUPS!G$7,0)*$FH$6++VLOOKUP($FA342,SIZE,LOOKUPS!G$11,0)*$FI$6)</f>
        <v>4.3310000000000004</v>
      </c>
      <c r="FG342" s="1">
        <f>IF(ISERROR(VLOOKUP($FA342,MOM,LOOKUPS!H$12,0)*$FB$6+VLOOKUP($FA342,STREV,LOOKUPS!H$10,0)*$FC$6+VLOOKUP($FA342,LTREV,LOOKUPS!H$9,0)*$FD$6+VLOOKUP($FA342,CFP,LOOKUPS!H$6,0)*$FE$6+VLOOKUP($FA342,EP,LOOKUPS!H$8,0)*$FF$6+VLOOKUP($FA342,BM,LOOKUPS!H$5,0)*$FG$6+VLOOKUP($FA342,DIV,LOOKUPS!H$7,0)*$FH$6++VLOOKUP($FA342,SIZE,LOOKUPS!H$11,0)*$FI$6),"",VLOOKUP($FA342,MOM,LOOKUPS!H$12,0)*$FB$6+VLOOKUP($FA342,STREV,LOOKUPS!H$10,0)*$FC$6+VLOOKUP($FA342,LTREV,LOOKUPS!H$9,0)*$FD$6+VLOOKUP($FA342,CFP,LOOKUPS!H$6,0)*$FE$6+VLOOKUP($FA342,EP,LOOKUPS!H$8,0)*$FF$6+VLOOKUP($FA342,BM,LOOKUPS!H$5,0)*$FG$6+VLOOKUP($FA342,DIV,LOOKUPS!H$7,0)*$FH$6++VLOOKUP($FA342,SIZE,LOOKUPS!H$11,0)*$FI$6)</f>
        <v>4.7919999999999998</v>
      </c>
      <c r="FH342" s="1">
        <f>IF(ISERROR(VLOOKUP($FA342,MOM,LOOKUPS!I$12,0)*$FB$6+VLOOKUP($FA342,STREV,LOOKUPS!I$10,0)*$FC$6+VLOOKUP($FA342,LTREV,LOOKUPS!I$9,0)*$FD$6+VLOOKUP($FA342,CFP,LOOKUPS!I$6,0)*$FE$6+VLOOKUP($FA342,EP,LOOKUPS!I$8,0)*$FF$6+VLOOKUP($FA342,BM,LOOKUPS!I$5,0)*$FG$6+VLOOKUP($FA342,DIV,LOOKUPS!I$7,0)*$FH$6++VLOOKUP($FA342,SIZE,LOOKUPS!I$11,0)*$FI$6),"",VLOOKUP($FA342,MOM,LOOKUPS!I$12,0)*$FB$6+VLOOKUP($FA342,STREV,LOOKUPS!I$10,0)*$FC$6+VLOOKUP($FA342,LTREV,LOOKUPS!I$9,0)*$FD$6+VLOOKUP($FA342,CFP,LOOKUPS!I$6,0)*$FE$6+VLOOKUP($FA342,EP,LOOKUPS!I$8,0)*$FF$6+VLOOKUP($FA342,BM,LOOKUPS!I$5,0)*$FG$6+VLOOKUP($FA342,DIV,LOOKUPS!I$7,0)*$FH$6++VLOOKUP($FA342,SIZE,LOOKUPS!I$11,0)*$FI$6)</f>
        <v>4.4947000000000008</v>
      </c>
      <c r="FI342" s="1">
        <f>IF(ISERROR(VLOOKUP($FA342,MOM,LOOKUPS!J$12,0)*$FB$6+VLOOKUP($FA342,STREV,LOOKUPS!J$10,0)*$FC$6+VLOOKUP($FA342,LTREV,LOOKUPS!J$9,0)*$FD$6+VLOOKUP($FA342,CFP,LOOKUPS!J$6,0)*$FE$6+VLOOKUP($FA342,EP,LOOKUPS!J$8,0)*$FF$6+VLOOKUP($FA342,BM,LOOKUPS!J$5,0)*$FG$6+VLOOKUP($FA342,DIV,LOOKUPS!J$7,0)*$FH$6++VLOOKUP($FA342,SIZE,LOOKUPS!J$11,0)*$FI$6),"",VLOOKUP($FA342,MOM,LOOKUPS!J$12,0)*$FB$6+VLOOKUP($FA342,STREV,LOOKUPS!J$10,0)*$FC$6+VLOOKUP($FA342,LTREV,LOOKUPS!J$9,0)*$FD$6+VLOOKUP($FA342,CFP,LOOKUPS!J$6,0)*$FE$6+VLOOKUP($FA342,EP,LOOKUPS!J$8,0)*$FF$6+VLOOKUP($FA342,BM,LOOKUPS!J$5,0)*$FG$6+VLOOKUP($FA342,DIV,LOOKUPS!J$7,0)*$FH$6++VLOOKUP($FA342,SIZE,LOOKUPS!J$11,0)*$FI$6)</f>
        <v>5.1726999999999999</v>
      </c>
      <c r="FJ342" s="1">
        <f>IF(ISERROR(VLOOKUP($FA342,MOM,LOOKUPS!K$12,0)*$FB$6+VLOOKUP($FA342,STREV,LOOKUPS!K$10,0)*$FC$6+VLOOKUP($FA342,LTREV,LOOKUPS!K$9,0)*$FD$6+VLOOKUP($FA342,CFP,LOOKUPS!K$6,0)*$FE$6+VLOOKUP($FA342,EP,LOOKUPS!K$8,0)*$FF$6+VLOOKUP($FA342,BM,LOOKUPS!K$5,0)*$FG$6+VLOOKUP($FA342,DIV,LOOKUPS!K$7,0)*$FH$6++VLOOKUP($FA342,SIZE,LOOKUPS!K$11,0)*$FI$6),"",VLOOKUP($FA342,MOM,LOOKUPS!K$12,0)*$FB$6+VLOOKUP($FA342,STREV,LOOKUPS!K$10,0)*$FC$6+VLOOKUP($FA342,LTREV,LOOKUPS!K$9,0)*$FD$6+VLOOKUP($FA342,CFP,LOOKUPS!K$6,0)*$FE$6+VLOOKUP($FA342,EP,LOOKUPS!K$8,0)*$FF$6+VLOOKUP($FA342,BM,LOOKUPS!K$5,0)*$FG$6+VLOOKUP($FA342,DIV,LOOKUPS!K$7,0)*$FH$6++VLOOKUP($FA342,SIZE,LOOKUPS!K$11,0)*$FI$6)</f>
        <v>5.1230000000000002</v>
      </c>
      <c r="FK342" s="1">
        <f>IF(ISERROR(VLOOKUP($FA342,MOM,LOOKUPS!L$12,0)*$FB$6+VLOOKUP($FA342,STREV,LOOKUPS!L$10,0)*$FC$6+VLOOKUP($FA342,LTREV,LOOKUPS!L$9,0)*$FD$6+VLOOKUP($FA342,CFP,LOOKUPS!L$6,0)*$FE$6+VLOOKUP($FA342,EP,LOOKUPS!L$8,0)*$FF$6+VLOOKUP($FA342,BM,LOOKUPS!L$5,0)*$FG$6+VLOOKUP($FA342,DIV,LOOKUPS!L$7,0)*$FH$6++VLOOKUP($FA342,SIZE,LOOKUPS!L$11,0)*$FI$6),"",VLOOKUP($FA342,MOM,LOOKUPS!L$12,0)*$FB$6+VLOOKUP($FA342,STREV,LOOKUPS!L$10,0)*$FC$6+VLOOKUP($FA342,LTREV,LOOKUPS!L$9,0)*$FD$6+VLOOKUP($FA342,CFP,LOOKUPS!L$6,0)*$FE$6+VLOOKUP($FA342,EP,LOOKUPS!L$8,0)*$FF$6+VLOOKUP($FA342,BM,LOOKUPS!L$5,0)*$FG$6+VLOOKUP($FA342,DIV,LOOKUPS!L$7,0)*$FH$6++VLOOKUP($FA342,SIZE,LOOKUPS!L$11,0)*$FI$6)</f>
        <v>4.8175000000000008</v>
      </c>
    </row>
    <row r="343" spans="1:167" x14ac:dyDescent="0.3">
      <c r="A343" s="1">
        <v>195410</v>
      </c>
      <c r="B343" s="1">
        <v>-2</v>
      </c>
      <c r="C343" s="1">
        <v>-1</v>
      </c>
      <c r="D343" s="1">
        <v>-0.87</v>
      </c>
      <c r="E343" s="1">
        <v>-1.4</v>
      </c>
      <c r="F343" s="1">
        <v>-0.7</v>
      </c>
      <c r="G343" s="1">
        <v>-0.68</v>
      </c>
      <c r="H343" s="1">
        <v>-0.88</v>
      </c>
      <c r="I343" s="1">
        <v>-0.45</v>
      </c>
      <c r="J343" s="1">
        <v>0.56000000000000005</v>
      </c>
      <c r="K343" s="1">
        <v>0.31</v>
      </c>
      <c r="M343" s="1">
        <v>195311</v>
      </c>
      <c r="N343" s="1">
        <v>2.72</v>
      </c>
      <c r="O343" s="1">
        <v>2.21</v>
      </c>
      <c r="P343" s="1">
        <v>1.49</v>
      </c>
      <c r="Q343" s="1">
        <v>2.3199999999999998</v>
      </c>
      <c r="R343" s="1">
        <v>1.8</v>
      </c>
      <c r="S343" s="1">
        <v>2.29</v>
      </c>
      <c r="T343" s="1">
        <v>2</v>
      </c>
      <c r="U343" s="1">
        <v>3.09</v>
      </c>
      <c r="V343" s="1">
        <v>2.41</v>
      </c>
      <c r="W343" s="1">
        <v>0.87</v>
      </c>
      <c r="Y343" s="1">
        <v>195810</v>
      </c>
      <c r="Z343" s="1">
        <v>5.15</v>
      </c>
      <c r="AA343" s="1">
        <v>3.67</v>
      </c>
      <c r="AB343" s="1">
        <v>1.77</v>
      </c>
      <c r="AC343" s="1">
        <v>2.8</v>
      </c>
      <c r="AD343" s="1">
        <v>1.67</v>
      </c>
      <c r="AE343" s="1">
        <v>3.71</v>
      </c>
      <c r="AF343" s="1">
        <v>2.02</v>
      </c>
      <c r="AG343" s="1">
        <v>3.45</v>
      </c>
      <c r="AH343" s="1">
        <v>3.3</v>
      </c>
      <c r="AI343" s="1">
        <v>4.4000000000000004</v>
      </c>
      <c r="AK343">
        <v>197904</v>
      </c>
      <c r="AL343">
        <v>4.0999999999999996</v>
      </c>
      <c r="AM343">
        <v>2.17</v>
      </c>
      <c r="AN343">
        <v>2.27</v>
      </c>
      <c r="AO343">
        <v>3.06</v>
      </c>
      <c r="AP343">
        <v>2.0299999999999998</v>
      </c>
      <c r="AQ343">
        <v>1.92</v>
      </c>
      <c r="AR343">
        <v>2.5499999999999998</v>
      </c>
      <c r="AS343">
        <v>2.76</v>
      </c>
      <c r="AT343">
        <v>3.16</v>
      </c>
      <c r="AU343">
        <v>2.2599999999999998</v>
      </c>
      <c r="AV343">
        <v>1.69</v>
      </c>
      <c r="AW343">
        <v>2.56</v>
      </c>
      <c r="AX343">
        <v>1.22</v>
      </c>
      <c r="AY343">
        <v>2.99</v>
      </c>
      <c r="AZ343">
        <v>2.0099999999999998</v>
      </c>
      <c r="BA343">
        <v>2.76</v>
      </c>
      <c r="BB343">
        <v>2.75</v>
      </c>
      <c r="BC343">
        <v>2.64</v>
      </c>
      <c r="BD343">
        <v>3.5</v>
      </c>
      <c r="BF343" s="1">
        <v>197904</v>
      </c>
      <c r="BG343" s="1">
        <v>3.98</v>
      </c>
      <c r="BH343" s="1">
        <v>2.31</v>
      </c>
      <c r="BI343" s="1">
        <v>2.4500000000000002</v>
      </c>
      <c r="BJ343" s="1">
        <v>2.72</v>
      </c>
      <c r="BK343" s="1">
        <v>2.19</v>
      </c>
      <c r="BL343" s="1">
        <v>2.12</v>
      </c>
      <c r="BM343" s="1">
        <v>2.9</v>
      </c>
      <c r="BN343" s="1">
        <v>2.79</v>
      </c>
      <c r="BO343" s="1">
        <v>2.63</v>
      </c>
      <c r="BP343" s="1">
        <v>2.63</v>
      </c>
      <c r="BQ343" s="1">
        <v>1.5</v>
      </c>
      <c r="BR343" s="1">
        <v>2.66</v>
      </c>
      <c r="BS343" s="1">
        <v>1.49</v>
      </c>
      <c r="BT343" s="1">
        <v>2.1800000000000002</v>
      </c>
      <c r="BU343" s="1">
        <v>3.63</v>
      </c>
      <c r="BV343" s="1">
        <v>2.57</v>
      </c>
      <c r="BW343" s="1">
        <v>2.97</v>
      </c>
      <c r="BX343" s="1">
        <v>1.58</v>
      </c>
      <c r="BY343" s="1">
        <v>3.33</v>
      </c>
      <c r="CA343" s="1">
        <v>195404</v>
      </c>
      <c r="CB343" s="1">
        <v>25.81</v>
      </c>
      <c r="CC343" s="1">
        <v>2</v>
      </c>
      <c r="CD343" s="1">
        <v>1.86</v>
      </c>
      <c r="CE343" s="1">
        <v>0.54</v>
      </c>
      <c r="CF343" s="1">
        <v>2</v>
      </c>
      <c r="CG343" s="1">
        <v>2.38</v>
      </c>
      <c r="CH343" s="1">
        <v>2.42</v>
      </c>
      <c r="CI343" s="1">
        <v>0.72</v>
      </c>
      <c r="CJ343" s="1">
        <v>0.01</v>
      </c>
      <c r="CK343" s="1">
        <v>2.34</v>
      </c>
      <c r="CL343" s="1">
        <v>1.66</v>
      </c>
      <c r="CM343" s="1">
        <v>1.99</v>
      </c>
      <c r="CN343" s="1">
        <v>2.76</v>
      </c>
      <c r="CO343" s="1">
        <v>3.37</v>
      </c>
      <c r="CP343" s="1">
        <v>1.46</v>
      </c>
      <c r="CQ343" s="1">
        <v>-0.17</v>
      </c>
      <c r="CR343" s="1">
        <v>1.6</v>
      </c>
      <c r="CS343" s="1">
        <v>-0.27</v>
      </c>
      <c r="CT343" s="1">
        <v>0.28000000000000003</v>
      </c>
      <c r="CV343" s="1">
        <v>195504</v>
      </c>
      <c r="CW343" s="1">
        <v>1.83</v>
      </c>
      <c r="CX343" s="1">
        <v>2.11</v>
      </c>
      <c r="CY343" s="1">
        <v>2.58</v>
      </c>
      <c r="CZ343" s="1">
        <v>2.37</v>
      </c>
      <c r="DA343" s="1">
        <v>2.15</v>
      </c>
      <c r="DB343" s="1">
        <v>2.67</v>
      </c>
      <c r="DC343" s="1">
        <v>2.2599999999999998</v>
      </c>
      <c r="DD343" s="1">
        <v>2.4</v>
      </c>
      <c r="DE343" s="1">
        <v>2.42</v>
      </c>
      <c r="DF343" s="1">
        <v>1.95</v>
      </c>
      <c r="DG343" s="1">
        <v>2.35</v>
      </c>
      <c r="DH343" s="1">
        <v>2.0299999999999998</v>
      </c>
      <c r="DI343" s="1">
        <v>3.29</v>
      </c>
      <c r="DJ343" s="1">
        <v>2.48</v>
      </c>
      <c r="DK343" s="1">
        <v>2.0299999999999998</v>
      </c>
      <c r="DL343" s="1">
        <v>2.5099999999999998</v>
      </c>
      <c r="DM343" s="1">
        <v>2.2799999999999998</v>
      </c>
      <c r="DN343" s="1">
        <v>2.44</v>
      </c>
      <c r="DO343" s="1">
        <v>2.39</v>
      </c>
      <c r="DQ343" s="1">
        <v>195404</v>
      </c>
      <c r="DR343" s="1">
        <v>-99.99</v>
      </c>
      <c r="DS343" s="1">
        <v>0.79</v>
      </c>
      <c r="DT343" s="1">
        <v>1.28</v>
      </c>
      <c r="DU343" s="1">
        <v>2.94</v>
      </c>
      <c r="DV343" s="1">
        <v>1.07</v>
      </c>
      <c r="DW343" s="1">
        <v>0.65</v>
      </c>
      <c r="DX343" s="1">
        <v>1.51</v>
      </c>
      <c r="DY343" s="1">
        <v>1.58</v>
      </c>
      <c r="DZ343" s="1">
        <v>3.36</v>
      </c>
      <c r="EA343" s="1">
        <v>1.62</v>
      </c>
      <c r="EB343" s="1">
        <v>0.52</v>
      </c>
      <c r="EC343" s="1">
        <v>0.23</v>
      </c>
      <c r="ED343" s="1">
        <v>1.07</v>
      </c>
      <c r="EE343" s="1">
        <v>1.19</v>
      </c>
      <c r="EF343" s="1">
        <v>1.83</v>
      </c>
      <c r="EG343" s="1">
        <v>1.04</v>
      </c>
      <c r="EH343" s="1">
        <v>2.11</v>
      </c>
      <c r="EI343" s="1">
        <v>2.56</v>
      </c>
      <c r="EJ343" s="1">
        <v>4.16</v>
      </c>
      <c r="EL343">
        <v>195404</v>
      </c>
      <c r="EM343">
        <v>4.2699999999999996</v>
      </c>
      <c r="EN343">
        <v>-3.48</v>
      </c>
      <c r="EO343">
        <v>-0.37</v>
      </c>
      <c r="EP343">
        <v>0.09</v>
      </c>
      <c r="ER343" s="1">
        <v>195410</v>
      </c>
      <c r="ES343" s="1">
        <v>0.96</v>
      </c>
      <c r="EU343" s="1">
        <v>195311</v>
      </c>
      <c r="EV343" s="1">
        <v>-0.2</v>
      </c>
      <c r="EX343" s="1">
        <v>195810</v>
      </c>
      <c r="EY343" s="1">
        <v>-0.99</v>
      </c>
      <c r="FA343" s="1">
        <v>195410</v>
      </c>
      <c r="FB343" s="1">
        <f>IF(ISERROR(VLOOKUP($FA343,MOM,LOOKUPS!C$12,0)*$FB$6+VLOOKUP($FA343,STREV,LOOKUPS!C$10,0)*$FC$6+VLOOKUP($FA343,LTREV,LOOKUPS!C$9,0)*$FD$6+VLOOKUP($FA343,CFP,LOOKUPS!C$6,0)*$FE$6+VLOOKUP($FA343,EP,LOOKUPS!C$8,0)*$FF$6+VLOOKUP($FA343,BM,LOOKUPS!C$5,0)*$FG$6+VLOOKUP($FA343,DIV,LOOKUPS!C$7,0)*$FH$6++VLOOKUP($FA343,SIZE,LOOKUPS!C$11,0)*$FI$6),"",VLOOKUP($FA343,MOM,LOOKUPS!C$12,0)*$FB$6+VLOOKUP($FA343,STREV,LOOKUPS!C$10,0)*$FC$6+VLOOKUP($FA343,LTREV,LOOKUPS!C$9,0)*$FD$6+VLOOKUP($FA343,CFP,LOOKUPS!C$6,0)*$FE$6+VLOOKUP($FA343,EP,LOOKUPS!C$8,0)*$FF$6+VLOOKUP($FA343,BM,LOOKUPS!C$5,0)*$FG$6+VLOOKUP($FA343,DIV,LOOKUPS!C$7,0)*$FH$6++VLOOKUP($FA343,SIZE,LOOKUPS!C$11,0)*$FI$6)</f>
        <v>-1.2421000000000002</v>
      </c>
      <c r="FC343" s="1">
        <f>IF(ISERROR(VLOOKUP($FA343,MOM,LOOKUPS!D$12,0)*$FB$6+VLOOKUP($FA343,STREV,LOOKUPS!D$10,0)*$FC$6+VLOOKUP($FA343,LTREV,LOOKUPS!D$9,0)*$FD$6+VLOOKUP($FA343,CFP,LOOKUPS!D$6,0)*$FE$6+VLOOKUP($FA343,EP,LOOKUPS!D$8,0)*$FF$6+VLOOKUP($FA343,BM,LOOKUPS!D$5,0)*$FG$6+VLOOKUP($FA343,DIV,LOOKUPS!D$7,0)*$FH$6++VLOOKUP($FA343,SIZE,LOOKUPS!D$11,0)*$FI$6),"",VLOOKUP($FA343,MOM,LOOKUPS!D$12,0)*$FB$6+VLOOKUP($FA343,STREV,LOOKUPS!D$10,0)*$FC$6+VLOOKUP($FA343,LTREV,LOOKUPS!D$9,0)*$FD$6+VLOOKUP($FA343,CFP,LOOKUPS!D$6,0)*$FE$6+VLOOKUP($FA343,EP,LOOKUPS!D$8,0)*$FF$6+VLOOKUP($FA343,BM,LOOKUPS!D$5,0)*$FG$6+VLOOKUP($FA343,DIV,LOOKUPS!D$7,0)*$FH$6++VLOOKUP($FA343,SIZE,LOOKUPS!D$11,0)*$FI$6)</f>
        <v>-0.80420000000000003</v>
      </c>
      <c r="FD343" s="1">
        <f>IF(ISERROR(VLOOKUP($FA343,MOM,LOOKUPS!E$12,0)*$FB$6+VLOOKUP($FA343,STREV,LOOKUPS!E$10,0)*$FC$6+VLOOKUP($FA343,LTREV,LOOKUPS!E$9,0)*$FD$6+VLOOKUP($FA343,CFP,LOOKUPS!E$6,0)*$FE$6+VLOOKUP($FA343,EP,LOOKUPS!E$8,0)*$FF$6+VLOOKUP($FA343,BM,LOOKUPS!E$5,0)*$FG$6+VLOOKUP($FA343,DIV,LOOKUPS!E$7,0)*$FH$6++VLOOKUP($FA343,SIZE,LOOKUPS!E$11,0)*$FI$6),"",VLOOKUP($FA343,MOM,LOOKUPS!E$12,0)*$FB$6+VLOOKUP($FA343,STREV,LOOKUPS!E$10,0)*$FC$6+VLOOKUP($FA343,LTREV,LOOKUPS!E$9,0)*$FD$6+VLOOKUP($FA343,CFP,LOOKUPS!E$6,0)*$FE$6+VLOOKUP($FA343,EP,LOOKUPS!E$8,0)*$FF$6+VLOOKUP($FA343,BM,LOOKUPS!E$5,0)*$FG$6+VLOOKUP($FA343,DIV,LOOKUPS!E$7,0)*$FH$6++VLOOKUP($FA343,SIZE,LOOKUPS!E$11,0)*$FI$6)</f>
        <v>-0.99500000000000011</v>
      </c>
      <c r="FE343" s="1">
        <f>IF(ISERROR(VLOOKUP($FA343,MOM,LOOKUPS!F$12,0)*$FB$6+VLOOKUP($FA343,STREV,LOOKUPS!F$10,0)*$FC$6+VLOOKUP($FA343,LTREV,LOOKUPS!F$9,0)*$FD$6+VLOOKUP($FA343,CFP,LOOKUPS!F$6,0)*$FE$6+VLOOKUP($FA343,EP,LOOKUPS!F$8,0)*$FF$6+VLOOKUP($FA343,BM,LOOKUPS!F$5,0)*$FG$6+VLOOKUP($FA343,DIV,LOOKUPS!F$7,0)*$FH$6++VLOOKUP($FA343,SIZE,LOOKUPS!F$11,0)*$FI$6),"",VLOOKUP($FA343,MOM,LOOKUPS!F$12,0)*$FB$6+VLOOKUP($FA343,STREV,LOOKUPS!F$10,0)*$FC$6+VLOOKUP($FA343,LTREV,LOOKUPS!F$9,0)*$FD$6+VLOOKUP($FA343,CFP,LOOKUPS!F$6,0)*$FE$6+VLOOKUP($FA343,EP,LOOKUPS!F$8,0)*$FF$6+VLOOKUP($FA343,BM,LOOKUPS!F$5,0)*$FG$6+VLOOKUP($FA343,DIV,LOOKUPS!F$7,0)*$FH$6++VLOOKUP($FA343,SIZE,LOOKUPS!F$11,0)*$FI$6)</f>
        <v>-1.1333</v>
      </c>
      <c r="FF343" s="1">
        <f>IF(ISERROR(VLOOKUP($FA343,MOM,LOOKUPS!G$12,0)*$FB$6+VLOOKUP($FA343,STREV,LOOKUPS!G$10,0)*$FC$6+VLOOKUP($FA343,LTREV,LOOKUPS!G$9,0)*$FD$6+VLOOKUP($FA343,CFP,LOOKUPS!G$6,0)*$FE$6+VLOOKUP($FA343,EP,LOOKUPS!G$8,0)*$FF$6+VLOOKUP($FA343,BM,LOOKUPS!G$5,0)*$FG$6+VLOOKUP($FA343,DIV,LOOKUPS!G$7,0)*$FH$6++VLOOKUP($FA343,SIZE,LOOKUPS!G$11,0)*$FI$6),"",VLOOKUP($FA343,MOM,LOOKUPS!G$12,0)*$FB$6+VLOOKUP($FA343,STREV,LOOKUPS!G$10,0)*$FC$6+VLOOKUP($FA343,LTREV,LOOKUPS!G$9,0)*$FD$6+VLOOKUP($FA343,CFP,LOOKUPS!G$6,0)*$FE$6+VLOOKUP($FA343,EP,LOOKUPS!G$8,0)*$FF$6+VLOOKUP($FA343,BM,LOOKUPS!G$5,0)*$FG$6+VLOOKUP($FA343,DIV,LOOKUPS!G$7,0)*$FH$6++VLOOKUP($FA343,SIZE,LOOKUPS!G$11,0)*$FI$6)</f>
        <v>-0.58099999999999996</v>
      </c>
      <c r="FG343" s="1">
        <f>IF(ISERROR(VLOOKUP($FA343,MOM,LOOKUPS!H$12,0)*$FB$6+VLOOKUP($FA343,STREV,LOOKUPS!H$10,0)*$FC$6+VLOOKUP($FA343,LTREV,LOOKUPS!H$9,0)*$FD$6+VLOOKUP($FA343,CFP,LOOKUPS!H$6,0)*$FE$6+VLOOKUP($FA343,EP,LOOKUPS!H$8,0)*$FF$6+VLOOKUP($FA343,BM,LOOKUPS!H$5,0)*$FG$6+VLOOKUP($FA343,DIV,LOOKUPS!H$7,0)*$FH$6++VLOOKUP($FA343,SIZE,LOOKUPS!H$11,0)*$FI$6),"",VLOOKUP($FA343,MOM,LOOKUPS!H$12,0)*$FB$6+VLOOKUP($FA343,STREV,LOOKUPS!H$10,0)*$FC$6+VLOOKUP($FA343,LTREV,LOOKUPS!H$9,0)*$FD$6+VLOOKUP($FA343,CFP,LOOKUPS!H$6,0)*$FE$6+VLOOKUP($FA343,EP,LOOKUPS!H$8,0)*$FF$6+VLOOKUP($FA343,BM,LOOKUPS!H$5,0)*$FG$6+VLOOKUP($FA343,DIV,LOOKUPS!H$7,0)*$FH$6++VLOOKUP($FA343,SIZE,LOOKUPS!H$11,0)*$FI$6)</f>
        <v>-0.56330000000000002</v>
      </c>
      <c r="FH343" s="1">
        <f>IF(ISERROR(VLOOKUP($FA343,MOM,LOOKUPS!I$12,0)*$FB$6+VLOOKUP($FA343,STREV,LOOKUPS!I$10,0)*$FC$6+VLOOKUP($FA343,LTREV,LOOKUPS!I$9,0)*$FD$6+VLOOKUP($FA343,CFP,LOOKUPS!I$6,0)*$FE$6+VLOOKUP($FA343,EP,LOOKUPS!I$8,0)*$FF$6+VLOOKUP($FA343,BM,LOOKUPS!I$5,0)*$FG$6+VLOOKUP($FA343,DIV,LOOKUPS!I$7,0)*$FH$6++VLOOKUP($FA343,SIZE,LOOKUPS!I$11,0)*$FI$6),"",VLOOKUP($FA343,MOM,LOOKUPS!I$12,0)*$FB$6+VLOOKUP($FA343,STREV,LOOKUPS!I$10,0)*$FC$6+VLOOKUP($FA343,LTREV,LOOKUPS!I$9,0)*$FD$6+VLOOKUP($FA343,CFP,LOOKUPS!I$6,0)*$FE$6+VLOOKUP($FA343,EP,LOOKUPS!I$8,0)*$FF$6+VLOOKUP($FA343,BM,LOOKUPS!I$5,0)*$FG$6+VLOOKUP($FA343,DIV,LOOKUPS!I$7,0)*$FH$6++VLOOKUP($FA343,SIZE,LOOKUPS!I$11,0)*$FI$6)</f>
        <v>-0.65429999999999999</v>
      </c>
      <c r="FI343" s="1">
        <f>IF(ISERROR(VLOOKUP($FA343,MOM,LOOKUPS!J$12,0)*$FB$6+VLOOKUP($FA343,STREV,LOOKUPS!J$10,0)*$FC$6+VLOOKUP($FA343,LTREV,LOOKUPS!J$9,0)*$FD$6+VLOOKUP($FA343,CFP,LOOKUPS!J$6,0)*$FE$6+VLOOKUP($FA343,EP,LOOKUPS!J$8,0)*$FF$6+VLOOKUP($FA343,BM,LOOKUPS!J$5,0)*$FG$6+VLOOKUP($FA343,DIV,LOOKUPS!J$7,0)*$FH$6++VLOOKUP($FA343,SIZE,LOOKUPS!J$11,0)*$FI$6),"",VLOOKUP($FA343,MOM,LOOKUPS!J$12,0)*$FB$6+VLOOKUP($FA343,STREV,LOOKUPS!J$10,0)*$FC$6+VLOOKUP($FA343,LTREV,LOOKUPS!J$9,0)*$FD$6+VLOOKUP($FA343,CFP,LOOKUPS!J$6,0)*$FE$6+VLOOKUP($FA343,EP,LOOKUPS!J$8,0)*$FF$6+VLOOKUP($FA343,BM,LOOKUPS!J$5,0)*$FG$6+VLOOKUP($FA343,DIV,LOOKUPS!J$7,0)*$FH$6++VLOOKUP($FA343,SIZE,LOOKUPS!J$11,0)*$FI$6)</f>
        <v>-0.24460000000000004</v>
      </c>
      <c r="FJ343" s="1">
        <f>IF(ISERROR(VLOOKUP($FA343,MOM,LOOKUPS!K$12,0)*$FB$6+VLOOKUP($FA343,STREV,LOOKUPS!K$10,0)*$FC$6+VLOOKUP($FA343,LTREV,LOOKUPS!K$9,0)*$FD$6+VLOOKUP($FA343,CFP,LOOKUPS!K$6,0)*$FE$6+VLOOKUP($FA343,EP,LOOKUPS!K$8,0)*$FF$6+VLOOKUP($FA343,BM,LOOKUPS!K$5,0)*$FG$6+VLOOKUP($FA343,DIV,LOOKUPS!K$7,0)*$FH$6++VLOOKUP($FA343,SIZE,LOOKUPS!K$11,0)*$FI$6),"",VLOOKUP($FA343,MOM,LOOKUPS!K$12,0)*$FB$6+VLOOKUP($FA343,STREV,LOOKUPS!K$10,0)*$FC$6+VLOOKUP($FA343,LTREV,LOOKUPS!K$9,0)*$FD$6+VLOOKUP($FA343,CFP,LOOKUPS!K$6,0)*$FE$6+VLOOKUP($FA343,EP,LOOKUPS!K$8,0)*$FF$6+VLOOKUP($FA343,BM,LOOKUPS!K$5,0)*$FG$6+VLOOKUP($FA343,DIV,LOOKUPS!K$7,0)*$FH$6++VLOOKUP($FA343,SIZE,LOOKUPS!K$11,0)*$FI$6)</f>
        <v>-0.23220000000000005</v>
      </c>
      <c r="FK343" s="1">
        <f>IF(ISERROR(VLOOKUP($FA343,MOM,LOOKUPS!L$12,0)*$FB$6+VLOOKUP($FA343,STREV,LOOKUPS!L$10,0)*$FC$6+VLOOKUP($FA343,LTREV,LOOKUPS!L$9,0)*$FD$6+VLOOKUP($FA343,CFP,LOOKUPS!L$6,0)*$FE$6+VLOOKUP($FA343,EP,LOOKUPS!L$8,0)*$FF$6+VLOOKUP($FA343,BM,LOOKUPS!L$5,0)*$FG$6+VLOOKUP($FA343,DIV,LOOKUPS!L$7,0)*$FH$6++VLOOKUP($FA343,SIZE,LOOKUPS!L$11,0)*$FI$6),"",VLOOKUP($FA343,MOM,LOOKUPS!L$12,0)*$FB$6+VLOOKUP($FA343,STREV,LOOKUPS!L$10,0)*$FC$6+VLOOKUP($FA343,LTREV,LOOKUPS!L$9,0)*$FD$6+VLOOKUP($FA343,CFP,LOOKUPS!L$6,0)*$FE$6+VLOOKUP($FA343,EP,LOOKUPS!L$8,0)*$FF$6+VLOOKUP($FA343,BM,LOOKUPS!L$5,0)*$FG$6+VLOOKUP($FA343,DIV,LOOKUPS!L$7,0)*$FH$6++VLOOKUP($FA343,SIZE,LOOKUPS!L$11,0)*$FI$6)</f>
        <v>-0.60240000000000005</v>
      </c>
    </row>
    <row r="344" spans="1:167" x14ac:dyDescent="0.3">
      <c r="A344" s="1">
        <v>195411</v>
      </c>
      <c r="B344" s="1">
        <v>9.3699999999999992</v>
      </c>
      <c r="C344" s="1">
        <v>8.15</v>
      </c>
      <c r="D344" s="1">
        <v>8.1199999999999992</v>
      </c>
      <c r="E344" s="1">
        <v>7.46</v>
      </c>
      <c r="F344" s="1">
        <v>7.65</v>
      </c>
      <c r="G344" s="1">
        <v>8.3699999999999992</v>
      </c>
      <c r="H344" s="1">
        <v>10.49</v>
      </c>
      <c r="I344" s="1">
        <v>10.23</v>
      </c>
      <c r="J344" s="1">
        <v>10.68</v>
      </c>
      <c r="K344" s="1">
        <v>10.34</v>
      </c>
      <c r="M344" s="1">
        <v>195312</v>
      </c>
      <c r="N344" s="1">
        <v>-4.21</v>
      </c>
      <c r="O344" s="1">
        <v>-2.66</v>
      </c>
      <c r="P344" s="1">
        <v>-1.58</v>
      </c>
      <c r="Q344" s="1">
        <v>-0.47</v>
      </c>
      <c r="R344" s="1">
        <v>-0.82</v>
      </c>
      <c r="S344" s="1">
        <v>-0.77</v>
      </c>
      <c r="T344" s="1">
        <v>0.02</v>
      </c>
      <c r="U344" s="1">
        <v>0.11</v>
      </c>
      <c r="V344" s="1">
        <v>-1.39</v>
      </c>
      <c r="W344" s="1">
        <v>-2.59</v>
      </c>
      <c r="Y344" s="1">
        <v>195811</v>
      </c>
      <c r="Z344" s="1">
        <v>5.21</v>
      </c>
      <c r="AA344" s="1">
        <v>4.59</v>
      </c>
      <c r="AB344" s="1">
        <v>2.88</v>
      </c>
      <c r="AC344" s="1">
        <v>4.04</v>
      </c>
      <c r="AD344" s="1">
        <v>3.62</v>
      </c>
      <c r="AE344" s="1">
        <v>3.97</v>
      </c>
      <c r="AF344" s="1">
        <v>4.3</v>
      </c>
      <c r="AG344" s="1">
        <v>4.08</v>
      </c>
      <c r="AH344" s="1">
        <v>3.79</v>
      </c>
      <c r="AI344" s="1">
        <v>5.28</v>
      </c>
      <c r="AK344">
        <v>197905</v>
      </c>
      <c r="AL344">
        <v>-0.51</v>
      </c>
      <c r="AM344">
        <v>-1.76</v>
      </c>
      <c r="AN344">
        <v>-0.85</v>
      </c>
      <c r="AO344">
        <v>-0.81</v>
      </c>
      <c r="AP344">
        <v>-1.89</v>
      </c>
      <c r="AQ344">
        <v>-1.06</v>
      </c>
      <c r="AR344">
        <v>-0.56999999999999995</v>
      </c>
      <c r="AS344">
        <v>-1.23</v>
      </c>
      <c r="AT344">
        <v>-0.79</v>
      </c>
      <c r="AU344">
        <v>-1.75</v>
      </c>
      <c r="AV344">
        <v>-2.1</v>
      </c>
      <c r="AW344">
        <v>-1.41</v>
      </c>
      <c r="AX344">
        <v>-0.68</v>
      </c>
      <c r="AY344">
        <v>0.03</v>
      </c>
      <c r="AZ344">
        <v>-1.3</v>
      </c>
      <c r="BA344">
        <v>-1.61</v>
      </c>
      <c r="BB344">
        <v>-0.88</v>
      </c>
      <c r="BC344">
        <v>-1.22</v>
      </c>
      <c r="BD344">
        <v>-0.51</v>
      </c>
      <c r="BF344" s="1">
        <v>197905</v>
      </c>
      <c r="BG344" s="1">
        <v>-0.17</v>
      </c>
      <c r="BH344" s="1">
        <v>-1.47</v>
      </c>
      <c r="BI344" s="1">
        <v>-0.93</v>
      </c>
      <c r="BJ344" s="1">
        <v>-1.1000000000000001</v>
      </c>
      <c r="BK344" s="1">
        <v>-1.8</v>
      </c>
      <c r="BL344" s="1">
        <v>-0.79</v>
      </c>
      <c r="BM344" s="1">
        <v>-1.18</v>
      </c>
      <c r="BN344" s="1">
        <v>-1.1100000000000001</v>
      </c>
      <c r="BO344" s="1">
        <v>-0.87</v>
      </c>
      <c r="BP344" s="1">
        <v>-1.88</v>
      </c>
      <c r="BQ344" s="1">
        <v>-1.67</v>
      </c>
      <c r="BR344" s="1">
        <v>-0.59</v>
      </c>
      <c r="BS344" s="1">
        <v>-1.02</v>
      </c>
      <c r="BT344" s="1">
        <v>-0.17</v>
      </c>
      <c r="BU344" s="1">
        <v>-2.19</v>
      </c>
      <c r="BV344" s="1">
        <v>-0.37</v>
      </c>
      <c r="BW344" s="1">
        <v>-1.74</v>
      </c>
      <c r="BX344" s="1">
        <v>-0.94</v>
      </c>
      <c r="BY344" s="1">
        <v>-0.83</v>
      </c>
      <c r="CA344" s="1">
        <v>195405</v>
      </c>
      <c r="CB344" s="1">
        <v>15.49</v>
      </c>
      <c r="CC344" s="1">
        <v>3.32</v>
      </c>
      <c r="CD344" s="1">
        <v>4.17</v>
      </c>
      <c r="CE344" s="1">
        <v>5</v>
      </c>
      <c r="CF344" s="1">
        <v>3.26</v>
      </c>
      <c r="CG344" s="1">
        <v>3.4</v>
      </c>
      <c r="CH344" s="1">
        <v>3.91</v>
      </c>
      <c r="CI344" s="1">
        <v>5.0999999999999996</v>
      </c>
      <c r="CJ344" s="1">
        <v>5.15</v>
      </c>
      <c r="CK344" s="1">
        <v>3.54</v>
      </c>
      <c r="CL344" s="1">
        <v>2.97</v>
      </c>
      <c r="CM344" s="1">
        <v>3.44</v>
      </c>
      <c r="CN344" s="1">
        <v>3.35</v>
      </c>
      <c r="CO344" s="1">
        <v>3.42</v>
      </c>
      <c r="CP344" s="1">
        <v>4.41</v>
      </c>
      <c r="CQ344" s="1">
        <v>5.49</v>
      </c>
      <c r="CR344" s="1">
        <v>4.72</v>
      </c>
      <c r="CS344" s="1">
        <v>5.32</v>
      </c>
      <c r="CT344" s="1">
        <v>4.9800000000000004</v>
      </c>
      <c r="CV344" s="1">
        <v>195505</v>
      </c>
      <c r="CW344" s="1">
        <v>0.56000000000000005</v>
      </c>
      <c r="CX344" s="1">
        <v>1.35</v>
      </c>
      <c r="CY344" s="1">
        <v>0.8</v>
      </c>
      <c r="CZ344" s="1">
        <v>0.02</v>
      </c>
      <c r="DA344" s="1">
        <v>1.37</v>
      </c>
      <c r="DB344" s="1">
        <v>0.63</v>
      </c>
      <c r="DC344" s="1">
        <v>0.94</v>
      </c>
      <c r="DD344" s="1">
        <v>1.25</v>
      </c>
      <c r="DE344" s="1">
        <v>-0.53</v>
      </c>
      <c r="DF344" s="1">
        <v>2.19</v>
      </c>
      <c r="DG344" s="1">
        <v>0.56000000000000005</v>
      </c>
      <c r="DH344" s="1">
        <v>1.31</v>
      </c>
      <c r="DI344" s="1">
        <v>-0.03</v>
      </c>
      <c r="DJ344" s="1">
        <v>1.25</v>
      </c>
      <c r="DK344" s="1">
        <v>0.62</v>
      </c>
      <c r="DL344" s="1">
        <v>1.35</v>
      </c>
      <c r="DM344" s="1">
        <v>1.1399999999999999</v>
      </c>
      <c r="DN344" s="1">
        <v>-0.24</v>
      </c>
      <c r="DO344" s="1">
        <v>-0.82</v>
      </c>
      <c r="DQ344" s="1">
        <v>195405</v>
      </c>
      <c r="DR344" s="1">
        <v>-99.99</v>
      </c>
      <c r="DS344" s="1">
        <v>4.04</v>
      </c>
      <c r="DT344" s="1">
        <v>4.6500000000000004</v>
      </c>
      <c r="DU344" s="1">
        <v>3.94</v>
      </c>
      <c r="DV344" s="1">
        <v>4.38</v>
      </c>
      <c r="DW344" s="1">
        <v>4.17</v>
      </c>
      <c r="DX344" s="1">
        <v>4.3499999999999996</v>
      </c>
      <c r="DY344" s="1">
        <v>4.62</v>
      </c>
      <c r="DZ344" s="1">
        <v>3.76</v>
      </c>
      <c r="EA344" s="1">
        <v>3.6</v>
      </c>
      <c r="EB344" s="1">
        <v>5.17</v>
      </c>
      <c r="EC344" s="1">
        <v>3.36</v>
      </c>
      <c r="ED344" s="1">
        <v>4.99</v>
      </c>
      <c r="EE344" s="1">
        <v>5.07</v>
      </c>
      <c r="EF344" s="1">
        <v>3.61</v>
      </c>
      <c r="EG344" s="1">
        <v>4.9400000000000004</v>
      </c>
      <c r="EH344" s="1">
        <v>4.3099999999999996</v>
      </c>
      <c r="EI344" s="1">
        <v>4.08</v>
      </c>
      <c r="EJ344" s="1">
        <v>3.44</v>
      </c>
      <c r="EL344">
        <v>195405</v>
      </c>
      <c r="EM344">
        <v>3.09</v>
      </c>
      <c r="EN344">
        <v>0.39</v>
      </c>
      <c r="EO344">
        <v>2.46</v>
      </c>
      <c r="EP344">
        <v>0.05</v>
      </c>
      <c r="ER344" s="1">
        <v>195411</v>
      </c>
      <c r="ES344" s="1">
        <v>1.93</v>
      </c>
      <c r="EU344" s="1">
        <v>195312</v>
      </c>
      <c r="EV344" s="1">
        <v>-1.24</v>
      </c>
      <c r="EX344" s="1">
        <v>195811</v>
      </c>
      <c r="EY344" s="1">
        <v>-0.36</v>
      </c>
      <c r="FA344" s="1">
        <v>195411</v>
      </c>
      <c r="FB344" s="1">
        <f>IF(ISERROR(VLOOKUP($FA344,MOM,LOOKUPS!C$12,0)*$FB$6+VLOOKUP($FA344,STREV,LOOKUPS!C$10,0)*$FC$6+VLOOKUP($FA344,LTREV,LOOKUPS!C$9,0)*$FD$6+VLOOKUP($FA344,CFP,LOOKUPS!C$6,0)*$FE$6+VLOOKUP($FA344,EP,LOOKUPS!C$8,0)*$FF$6+VLOOKUP($FA344,BM,LOOKUPS!C$5,0)*$FG$6+VLOOKUP($FA344,DIV,LOOKUPS!C$7,0)*$FH$6++VLOOKUP($FA344,SIZE,LOOKUPS!C$11,0)*$FI$6),"",VLOOKUP($FA344,MOM,LOOKUPS!C$12,0)*$FB$6+VLOOKUP($FA344,STREV,LOOKUPS!C$10,0)*$FC$6+VLOOKUP($FA344,LTREV,LOOKUPS!C$9,0)*$FD$6+VLOOKUP($FA344,CFP,LOOKUPS!C$6,0)*$FE$6+VLOOKUP($FA344,EP,LOOKUPS!C$8,0)*$FF$6+VLOOKUP($FA344,BM,LOOKUPS!C$5,0)*$FG$6+VLOOKUP($FA344,DIV,LOOKUPS!C$7,0)*$FH$6++VLOOKUP($FA344,SIZE,LOOKUPS!C$11,0)*$FI$6)</f>
        <v>9.3110999999999997</v>
      </c>
      <c r="FC344" s="1">
        <f>IF(ISERROR(VLOOKUP($FA344,MOM,LOOKUPS!D$12,0)*$FB$6+VLOOKUP($FA344,STREV,LOOKUPS!D$10,0)*$FC$6+VLOOKUP($FA344,LTREV,LOOKUPS!D$9,0)*$FD$6+VLOOKUP($FA344,CFP,LOOKUPS!D$6,0)*$FE$6+VLOOKUP($FA344,EP,LOOKUPS!D$8,0)*$FF$6+VLOOKUP($FA344,BM,LOOKUPS!D$5,0)*$FG$6+VLOOKUP($FA344,DIV,LOOKUPS!D$7,0)*$FH$6++VLOOKUP($FA344,SIZE,LOOKUPS!D$11,0)*$FI$6),"",VLOOKUP($FA344,MOM,LOOKUPS!D$12,0)*$FB$6+VLOOKUP($FA344,STREV,LOOKUPS!D$10,0)*$FC$6+VLOOKUP($FA344,LTREV,LOOKUPS!D$9,0)*$FD$6+VLOOKUP($FA344,CFP,LOOKUPS!D$6,0)*$FE$6+VLOOKUP($FA344,EP,LOOKUPS!D$8,0)*$FF$6+VLOOKUP($FA344,BM,LOOKUPS!D$5,0)*$FG$6+VLOOKUP($FA344,DIV,LOOKUPS!D$7,0)*$FH$6++VLOOKUP($FA344,SIZE,LOOKUPS!D$11,0)*$FI$6)</f>
        <v>8.2607999999999997</v>
      </c>
      <c r="FD344" s="1">
        <f>IF(ISERROR(VLOOKUP($FA344,MOM,LOOKUPS!E$12,0)*$FB$6+VLOOKUP($FA344,STREV,LOOKUPS!E$10,0)*$FC$6+VLOOKUP($FA344,LTREV,LOOKUPS!E$9,0)*$FD$6+VLOOKUP($FA344,CFP,LOOKUPS!E$6,0)*$FE$6+VLOOKUP($FA344,EP,LOOKUPS!E$8,0)*$FF$6+VLOOKUP($FA344,BM,LOOKUPS!E$5,0)*$FG$6+VLOOKUP($FA344,DIV,LOOKUPS!E$7,0)*$FH$6++VLOOKUP($FA344,SIZE,LOOKUPS!E$11,0)*$FI$6),"",VLOOKUP($FA344,MOM,LOOKUPS!E$12,0)*$FB$6+VLOOKUP($FA344,STREV,LOOKUPS!E$10,0)*$FC$6+VLOOKUP($FA344,LTREV,LOOKUPS!E$9,0)*$FD$6+VLOOKUP($FA344,CFP,LOOKUPS!E$6,0)*$FE$6+VLOOKUP($FA344,EP,LOOKUPS!E$8,0)*$FF$6+VLOOKUP($FA344,BM,LOOKUPS!E$5,0)*$FG$6+VLOOKUP($FA344,DIV,LOOKUPS!E$7,0)*$FH$6++VLOOKUP($FA344,SIZE,LOOKUPS!E$11,0)*$FI$6)</f>
        <v>8.1698000000000004</v>
      </c>
      <c r="FE344" s="1">
        <f>IF(ISERROR(VLOOKUP($FA344,MOM,LOOKUPS!F$12,0)*$FB$6+VLOOKUP($FA344,STREV,LOOKUPS!F$10,0)*$FC$6+VLOOKUP($FA344,LTREV,LOOKUPS!F$9,0)*$FD$6+VLOOKUP($FA344,CFP,LOOKUPS!F$6,0)*$FE$6+VLOOKUP($FA344,EP,LOOKUPS!F$8,0)*$FF$6+VLOOKUP($FA344,BM,LOOKUPS!F$5,0)*$FG$6+VLOOKUP($FA344,DIV,LOOKUPS!F$7,0)*$FH$6++VLOOKUP($FA344,SIZE,LOOKUPS!F$11,0)*$FI$6),"",VLOOKUP($FA344,MOM,LOOKUPS!F$12,0)*$FB$6+VLOOKUP($FA344,STREV,LOOKUPS!F$10,0)*$FC$6+VLOOKUP($FA344,LTREV,LOOKUPS!F$9,0)*$FD$6+VLOOKUP($FA344,CFP,LOOKUPS!F$6,0)*$FE$6+VLOOKUP($FA344,EP,LOOKUPS!F$8,0)*$FF$6+VLOOKUP($FA344,BM,LOOKUPS!F$5,0)*$FG$6+VLOOKUP($FA344,DIV,LOOKUPS!F$7,0)*$FH$6++VLOOKUP($FA344,SIZE,LOOKUPS!F$11,0)*$FI$6)</f>
        <v>8.7128000000000014</v>
      </c>
      <c r="FF344" s="1">
        <f>IF(ISERROR(VLOOKUP($FA344,MOM,LOOKUPS!G$12,0)*$FB$6+VLOOKUP($FA344,STREV,LOOKUPS!G$10,0)*$FC$6+VLOOKUP($FA344,LTREV,LOOKUPS!G$9,0)*$FD$6+VLOOKUP($FA344,CFP,LOOKUPS!G$6,0)*$FE$6+VLOOKUP($FA344,EP,LOOKUPS!G$8,0)*$FF$6+VLOOKUP($FA344,BM,LOOKUPS!G$5,0)*$FG$6+VLOOKUP($FA344,DIV,LOOKUPS!G$7,0)*$FH$6++VLOOKUP($FA344,SIZE,LOOKUPS!G$11,0)*$FI$6),"",VLOOKUP($FA344,MOM,LOOKUPS!G$12,0)*$FB$6+VLOOKUP($FA344,STREV,LOOKUPS!G$10,0)*$FC$6+VLOOKUP($FA344,LTREV,LOOKUPS!G$9,0)*$FD$6+VLOOKUP($FA344,CFP,LOOKUPS!G$6,0)*$FE$6+VLOOKUP($FA344,EP,LOOKUPS!G$8,0)*$FF$6+VLOOKUP($FA344,BM,LOOKUPS!G$5,0)*$FG$6+VLOOKUP($FA344,DIV,LOOKUPS!G$7,0)*$FH$6++VLOOKUP($FA344,SIZE,LOOKUPS!G$11,0)*$FI$6)</f>
        <v>8.3204000000000011</v>
      </c>
      <c r="FG344" s="1">
        <f>IF(ISERROR(VLOOKUP($FA344,MOM,LOOKUPS!H$12,0)*$FB$6+VLOOKUP($FA344,STREV,LOOKUPS!H$10,0)*$FC$6+VLOOKUP($FA344,LTREV,LOOKUPS!H$9,0)*$FD$6+VLOOKUP($FA344,CFP,LOOKUPS!H$6,0)*$FE$6+VLOOKUP($FA344,EP,LOOKUPS!H$8,0)*$FF$6+VLOOKUP($FA344,BM,LOOKUPS!H$5,0)*$FG$6+VLOOKUP($FA344,DIV,LOOKUPS!H$7,0)*$FH$6++VLOOKUP($FA344,SIZE,LOOKUPS!H$11,0)*$FI$6),"",VLOOKUP($FA344,MOM,LOOKUPS!H$12,0)*$FB$6+VLOOKUP($FA344,STREV,LOOKUPS!H$10,0)*$FC$6+VLOOKUP($FA344,LTREV,LOOKUPS!H$9,0)*$FD$6+VLOOKUP($FA344,CFP,LOOKUPS!H$6,0)*$FE$6+VLOOKUP($FA344,EP,LOOKUPS!H$8,0)*$FF$6+VLOOKUP($FA344,BM,LOOKUPS!H$5,0)*$FG$6+VLOOKUP($FA344,DIV,LOOKUPS!H$7,0)*$FH$6++VLOOKUP($FA344,SIZE,LOOKUPS!H$11,0)*$FI$6)</f>
        <v>8.9364000000000008</v>
      </c>
      <c r="FH344" s="1">
        <f>IF(ISERROR(VLOOKUP($FA344,MOM,LOOKUPS!I$12,0)*$FB$6+VLOOKUP($FA344,STREV,LOOKUPS!I$10,0)*$FC$6+VLOOKUP($FA344,LTREV,LOOKUPS!I$9,0)*$FD$6+VLOOKUP($FA344,CFP,LOOKUPS!I$6,0)*$FE$6+VLOOKUP($FA344,EP,LOOKUPS!I$8,0)*$FF$6+VLOOKUP($FA344,BM,LOOKUPS!I$5,0)*$FG$6+VLOOKUP($FA344,DIV,LOOKUPS!I$7,0)*$FH$6++VLOOKUP($FA344,SIZE,LOOKUPS!I$11,0)*$FI$6),"",VLOOKUP($FA344,MOM,LOOKUPS!I$12,0)*$FB$6+VLOOKUP($FA344,STREV,LOOKUPS!I$10,0)*$FC$6+VLOOKUP($FA344,LTREV,LOOKUPS!I$9,0)*$FD$6+VLOOKUP($FA344,CFP,LOOKUPS!I$6,0)*$FE$6+VLOOKUP($FA344,EP,LOOKUPS!I$8,0)*$FF$6+VLOOKUP($FA344,BM,LOOKUPS!I$5,0)*$FG$6+VLOOKUP($FA344,DIV,LOOKUPS!I$7,0)*$FH$6++VLOOKUP($FA344,SIZE,LOOKUPS!I$11,0)*$FI$6)</f>
        <v>9.6510999999999996</v>
      </c>
      <c r="FI344" s="1">
        <f>IF(ISERROR(VLOOKUP($FA344,MOM,LOOKUPS!J$12,0)*$FB$6+VLOOKUP($FA344,STREV,LOOKUPS!J$10,0)*$FC$6+VLOOKUP($FA344,LTREV,LOOKUPS!J$9,0)*$FD$6+VLOOKUP($FA344,CFP,LOOKUPS!J$6,0)*$FE$6+VLOOKUP($FA344,EP,LOOKUPS!J$8,0)*$FF$6+VLOOKUP($FA344,BM,LOOKUPS!J$5,0)*$FG$6+VLOOKUP($FA344,DIV,LOOKUPS!J$7,0)*$FH$6++VLOOKUP($FA344,SIZE,LOOKUPS!J$11,0)*$FI$6),"",VLOOKUP($FA344,MOM,LOOKUPS!J$12,0)*$FB$6+VLOOKUP($FA344,STREV,LOOKUPS!J$10,0)*$FC$6+VLOOKUP($FA344,LTREV,LOOKUPS!J$9,0)*$FD$6+VLOOKUP($FA344,CFP,LOOKUPS!J$6,0)*$FE$6+VLOOKUP($FA344,EP,LOOKUPS!J$8,0)*$FF$6+VLOOKUP($FA344,BM,LOOKUPS!J$5,0)*$FG$6+VLOOKUP($FA344,DIV,LOOKUPS!J$7,0)*$FH$6++VLOOKUP($FA344,SIZE,LOOKUPS!J$11,0)*$FI$6)</f>
        <v>9.6257000000000001</v>
      </c>
      <c r="FJ344" s="1">
        <f>IF(ISERROR(VLOOKUP($FA344,MOM,LOOKUPS!K$12,0)*$FB$6+VLOOKUP($FA344,STREV,LOOKUPS!K$10,0)*$FC$6+VLOOKUP($FA344,LTREV,LOOKUPS!K$9,0)*$FD$6+VLOOKUP($FA344,CFP,LOOKUPS!K$6,0)*$FE$6+VLOOKUP($FA344,EP,LOOKUPS!K$8,0)*$FF$6+VLOOKUP($FA344,BM,LOOKUPS!K$5,0)*$FG$6+VLOOKUP($FA344,DIV,LOOKUPS!K$7,0)*$FH$6++VLOOKUP($FA344,SIZE,LOOKUPS!K$11,0)*$FI$6),"",VLOOKUP($FA344,MOM,LOOKUPS!K$12,0)*$FB$6+VLOOKUP($FA344,STREV,LOOKUPS!K$10,0)*$FC$6+VLOOKUP($FA344,LTREV,LOOKUPS!K$9,0)*$FD$6+VLOOKUP($FA344,CFP,LOOKUPS!K$6,0)*$FE$6+VLOOKUP($FA344,EP,LOOKUPS!K$8,0)*$FF$6+VLOOKUP($FA344,BM,LOOKUPS!K$5,0)*$FG$6+VLOOKUP($FA344,DIV,LOOKUPS!K$7,0)*$FH$6++VLOOKUP($FA344,SIZE,LOOKUPS!K$11,0)*$FI$6)</f>
        <v>9.8293999999999997</v>
      </c>
      <c r="FK344" s="1">
        <f>IF(ISERROR(VLOOKUP($FA344,MOM,LOOKUPS!L$12,0)*$FB$6+VLOOKUP($FA344,STREV,LOOKUPS!L$10,0)*$FC$6+VLOOKUP($FA344,LTREV,LOOKUPS!L$9,0)*$FD$6+VLOOKUP($FA344,CFP,LOOKUPS!L$6,0)*$FE$6+VLOOKUP($FA344,EP,LOOKUPS!L$8,0)*$FF$6+VLOOKUP($FA344,BM,LOOKUPS!L$5,0)*$FG$6+VLOOKUP($FA344,DIV,LOOKUPS!L$7,0)*$FH$6++VLOOKUP($FA344,SIZE,LOOKUPS!L$11,0)*$FI$6),"",VLOOKUP($FA344,MOM,LOOKUPS!L$12,0)*$FB$6+VLOOKUP($FA344,STREV,LOOKUPS!L$10,0)*$FC$6+VLOOKUP($FA344,LTREV,LOOKUPS!L$9,0)*$FD$6+VLOOKUP($FA344,CFP,LOOKUPS!L$6,0)*$FE$6+VLOOKUP($FA344,EP,LOOKUPS!L$8,0)*$FF$6+VLOOKUP($FA344,BM,LOOKUPS!L$5,0)*$FG$6+VLOOKUP($FA344,DIV,LOOKUPS!L$7,0)*$FH$6++VLOOKUP($FA344,SIZE,LOOKUPS!L$11,0)*$FI$6)</f>
        <v>9.8188999999999993</v>
      </c>
    </row>
    <row r="345" spans="1:167" x14ac:dyDescent="0.3">
      <c r="A345" s="1">
        <v>195412</v>
      </c>
      <c r="B345" s="1">
        <v>12.9</v>
      </c>
      <c r="C345" s="1">
        <v>10.79</v>
      </c>
      <c r="D345" s="1">
        <v>7.59</v>
      </c>
      <c r="E345" s="1">
        <v>7.73</v>
      </c>
      <c r="F345" s="1">
        <v>7.66</v>
      </c>
      <c r="G345" s="1">
        <v>8.64</v>
      </c>
      <c r="H345" s="1">
        <v>8.6300000000000008</v>
      </c>
      <c r="I345" s="1">
        <v>8.31</v>
      </c>
      <c r="J345" s="1">
        <v>7.8</v>
      </c>
      <c r="K345" s="1">
        <v>8.66</v>
      </c>
      <c r="M345" s="1">
        <v>195401</v>
      </c>
      <c r="N345" s="1">
        <v>13.58</v>
      </c>
      <c r="O345" s="1">
        <v>9.64</v>
      </c>
      <c r="P345" s="1">
        <v>10.28</v>
      </c>
      <c r="Q345" s="1">
        <v>6.45</v>
      </c>
      <c r="R345" s="1">
        <v>6.26</v>
      </c>
      <c r="S345" s="1">
        <v>6.35</v>
      </c>
      <c r="T345" s="1">
        <v>5.09</v>
      </c>
      <c r="U345" s="1">
        <v>5.45</v>
      </c>
      <c r="V345" s="1">
        <v>3.66</v>
      </c>
      <c r="W345" s="1">
        <v>4.13</v>
      </c>
      <c r="Y345" s="1">
        <v>195812</v>
      </c>
      <c r="Z345" s="1">
        <v>3.12</v>
      </c>
      <c r="AA345" s="1">
        <v>2.31</v>
      </c>
      <c r="AB345" s="1">
        <v>5.47</v>
      </c>
      <c r="AC345" s="1">
        <v>3.78</v>
      </c>
      <c r="AD345" s="1">
        <v>4.29</v>
      </c>
      <c r="AE345" s="1">
        <v>3.61</v>
      </c>
      <c r="AF345" s="1">
        <v>4.46</v>
      </c>
      <c r="AG345" s="1">
        <v>4.1399999999999997</v>
      </c>
      <c r="AH345" s="1">
        <v>3.67</v>
      </c>
      <c r="AI345" s="1">
        <v>3.73</v>
      </c>
      <c r="AK345">
        <v>197906</v>
      </c>
      <c r="AL345">
        <v>5.65</v>
      </c>
      <c r="AM345">
        <v>5.87</v>
      </c>
      <c r="AN345">
        <v>5.72</v>
      </c>
      <c r="AO345">
        <v>4.45</v>
      </c>
      <c r="AP345">
        <v>5.79</v>
      </c>
      <c r="AQ345">
        <v>5.94</v>
      </c>
      <c r="AR345">
        <v>5.65</v>
      </c>
      <c r="AS345">
        <v>5.23</v>
      </c>
      <c r="AT345">
        <v>4.37</v>
      </c>
      <c r="AU345">
        <v>6.11</v>
      </c>
      <c r="AV345">
        <v>5.3</v>
      </c>
      <c r="AW345">
        <v>6.09</v>
      </c>
      <c r="AX345">
        <v>5.77</v>
      </c>
      <c r="AY345">
        <v>5.62</v>
      </c>
      <c r="AZ345">
        <v>5.69</v>
      </c>
      <c r="BA345">
        <v>5.81</v>
      </c>
      <c r="BB345">
        <v>4.71</v>
      </c>
      <c r="BC345">
        <v>4.0199999999999996</v>
      </c>
      <c r="BD345">
        <v>4.5999999999999996</v>
      </c>
      <c r="BF345" s="1">
        <v>197906</v>
      </c>
      <c r="BG345" s="1">
        <v>6.09</v>
      </c>
      <c r="BH345" s="1">
        <v>6.22</v>
      </c>
      <c r="BI345" s="1">
        <v>5.26</v>
      </c>
      <c r="BJ345" s="1">
        <v>4.42</v>
      </c>
      <c r="BK345" s="1">
        <v>6.56</v>
      </c>
      <c r="BL345" s="1">
        <v>5.29</v>
      </c>
      <c r="BM345" s="1">
        <v>5.26</v>
      </c>
      <c r="BN345" s="1">
        <v>4.68</v>
      </c>
      <c r="BO345" s="1">
        <v>4.49</v>
      </c>
      <c r="BP345" s="1">
        <v>7.13</v>
      </c>
      <c r="BQ345" s="1">
        <v>5.65</v>
      </c>
      <c r="BR345" s="1">
        <v>5.29</v>
      </c>
      <c r="BS345" s="1">
        <v>5.29</v>
      </c>
      <c r="BT345" s="1">
        <v>5.18</v>
      </c>
      <c r="BU345" s="1">
        <v>5.35</v>
      </c>
      <c r="BV345" s="1">
        <v>5.23</v>
      </c>
      <c r="BW345" s="1">
        <v>4.22</v>
      </c>
      <c r="BX345" s="1">
        <v>3.64</v>
      </c>
      <c r="BY345" s="1">
        <v>5.0599999999999996</v>
      </c>
      <c r="CA345" s="1">
        <v>195406</v>
      </c>
      <c r="CB345" s="1">
        <v>0.54</v>
      </c>
      <c r="CC345" s="1">
        <v>1.1599999999999999</v>
      </c>
      <c r="CD345" s="1">
        <v>1.07</v>
      </c>
      <c r="CE345" s="1">
        <v>1.63</v>
      </c>
      <c r="CF345" s="1">
        <v>1.06</v>
      </c>
      <c r="CG345" s="1">
        <v>1.2</v>
      </c>
      <c r="CH345" s="1">
        <v>1.45</v>
      </c>
      <c r="CI345" s="1">
        <v>0.99</v>
      </c>
      <c r="CJ345" s="1">
        <v>1.63</v>
      </c>
      <c r="CK345" s="1">
        <v>0.92</v>
      </c>
      <c r="CL345" s="1">
        <v>1.19</v>
      </c>
      <c r="CM345" s="1">
        <v>1.37</v>
      </c>
      <c r="CN345" s="1">
        <v>1.03</v>
      </c>
      <c r="CO345" s="1">
        <v>1.63</v>
      </c>
      <c r="CP345" s="1">
        <v>1.27</v>
      </c>
      <c r="CQ345" s="1">
        <v>0.35</v>
      </c>
      <c r="CR345" s="1">
        <v>1.63</v>
      </c>
      <c r="CS345" s="1">
        <v>1.65</v>
      </c>
      <c r="CT345" s="1">
        <v>1.62</v>
      </c>
      <c r="CV345" s="1">
        <v>195506</v>
      </c>
      <c r="CW345" s="1">
        <v>3.1</v>
      </c>
      <c r="CX345" s="1">
        <v>4.0599999999999996</v>
      </c>
      <c r="CY345" s="1">
        <v>3.5</v>
      </c>
      <c r="CZ345" s="1">
        <v>3.22</v>
      </c>
      <c r="DA345" s="1">
        <v>4.33</v>
      </c>
      <c r="DB345" s="1">
        <v>3.84</v>
      </c>
      <c r="DC345" s="1">
        <v>3.19</v>
      </c>
      <c r="DD345" s="1">
        <v>3.06</v>
      </c>
      <c r="DE345" s="1">
        <v>3.49</v>
      </c>
      <c r="DF345" s="1">
        <v>3.97</v>
      </c>
      <c r="DG345" s="1">
        <v>4.68</v>
      </c>
      <c r="DH345" s="1">
        <v>3.49</v>
      </c>
      <c r="DI345" s="1">
        <v>4.18</v>
      </c>
      <c r="DJ345" s="1">
        <v>3.83</v>
      </c>
      <c r="DK345" s="1">
        <v>2.56</v>
      </c>
      <c r="DL345" s="1">
        <v>3.45</v>
      </c>
      <c r="DM345" s="1">
        <v>2.66</v>
      </c>
      <c r="DN345" s="1">
        <v>3.32</v>
      </c>
      <c r="DO345" s="1">
        <v>3.66</v>
      </c>
      <c r="DQ345" s="1">
        <v>195406</v>
      </c>
      <c r="DR345" s="1">
        <v>-99.99</v>
      </c>
      <c r="DS345" s="1">
        <v>1.29</v>
      </c>
      <c r="DT345" s="1">
        <v>1.33</v>
      </c>
      <c r="DU345" s="1">
        <v>1.1399999999999999</v>
      </c>
      <c r="DV345" s="1">
        <v>1.46</v>
      </c>
      <c r="DW345" s="1">
        <v>1.27</v>
      </c>
      <c r="DX345" s="1">
        <v>1.46</v>
      </c>
      <c r="DY345" s="1">
        <v>1.48</v>
      </c>
      <c r="DZ345" s="1">
        <v>0.65</v>
      </c>
      <c r="EA345" s="1">
        <v>1.88</v>
      </c>
      <c r="EB345" s="1">
        <v>1.04</v>
      </c>
      <c r="EC345" s="1">
        <v>0.94</v>
      </c>
      <c r="ED345" s="1">
        <v>1.59</v>
      </c>
      <c r="EE345" s="1">
        <v>1.04</v>
      </c>
      <c r="EF345" s="1">
        <v>1.88</v>
      </c>
      <c r="EG345" s="1">
        <v>0.83</v>
      </c>
      <c r="EH345" s="1">
        <v>2.13</v>
      </c>
      <c r="EI345" s="1">
        <v>1.07</v>
      </c>
      <c r="EJ345" s="1">
        <v>0.24</v>
      </c>
      <c r="EL345">
        <v>195406</v>
      </c>
      <c r="EM345">
        <v>1.07</v>
      </c>
      <c r="EN345">
        <v>0.4</v>
      </c>
      <c r="EO345">
        <v>-0.01</v>
      </c>
      <c r="EP345">
        <v>0.06</v>
      </c>
      <c r="ER345" s="1">
        <v>195412</v>
      </c>
      <c r="ES345" s="1">
        <v>-1.41</v>
      </c>
      <c r="EU345" s="1">
        <v>195401</v>
      </c>
      <c r="EV345" s="1">
        <v>4.9800000000000004</v>
      </c>
      <c r="EX345" s="1">
        <v>195812</v>
      </c>
      <c r="EY345" s="1">
        <v>-0.33</v>
      </c>
      <c r="FA345" s="1">
        <v>195412</v>
      </c>
      <c r="FB345" s="1">
        <f>IF(ISERROR(VLOOKUP($FA345,MOM,LOOKUPS!C$12,0)*$FB$6+VLOOKUP($FA345,STREV,LOOKUPS!C$10,0)*$FC$6+VLOOKUP($FA345,LTREV,LOOKUPS!C$9,0)*$FD$6+VLOOKUP($FA345,CFP,LOOKUPS!C$6,0)*$FE$6+VLOOKUP($FA345,EP,LOOKUPS!C$8,0)*$FF$6+VLOOKUP($FA345,BM,LOOKUPS!C$5,0)*$FG$6+VLOOKUP($FA345,DIV,LOOKUPS!C$7,0)*$FH$6++VLOOKUP($FA345,SIZE,LOOKUPS!C$11,0)*$FI$6),"",VLOOKUP($FA345,MOM,LOOKUPS!C$12,0)*$FB$6+VLOOKUP($FA345,STREV,LOOKUPS!C$10,0)*$FC$6+VLOOKUP($FA345,LTREV,LOOKUPS!C$9,0)*$FD$6+VLOOKUP($FA345,CFP,LOOKUPS!C$6,0)*$FE$6+VLOOKUP($FA345,EP,LOOKUPS!C$8,0)*$FF$6+VLOOKUP($FA345,BM,LOOKUPS!C$5,0)*$FG$6+VLOOKUP($FA345,DIV,LOOKUPS!C$7,0)*$FH$6++VLOOKUP($FA345,SIZE,LOOKUPS!C$11,0)*$FI$6)</f>
        <v>8.4933000000000014</v>
      </c>
      <c r="FC345" s="1">
        <f>IF(ISERROR(VLOOKUP($FA345,MOM,LOOKUPS!D$12,0)*$FB$6+VLOOKUP($FA345,STREV,LOOKUPS!D$10,0)*$FC$6+VLOOKUP($FA345,LTREV,LOOKUPS!D$9,0)*$FD$6+VLOOKUP($FA345,CFP,LOOKUPS!D$6,0)*$FE$6+VLOOKUP($FA345,EP,LOOKUPS!D$8,0)*$FF$6+VLOOKUP($FA345,BM,LOOKUPS!D$5,0)*$FG$6+VLOOKUP($FA345,DIV,LOOKUPS!D$7,0)*$FH$6++VLOOKUP($FA345,SIZE,LOOKUPS!D$11,0)*$FI$6),"",VLOOKUP($FA345,MOM,LOOKUPS!D$12,0)*$FB$6+VLOOKUP($FA345,STREV,LOOKUPS!D$10,0)*$FC$6+VLOOKUP($FA345,LTREV,LOOKUPS!D$9,0)*$FD$6+VLOOKUP($FA345,CFP,LOOKUPS!D$6,0)*$FE$6+VLOOKUP($FA345,EP,LOOKUPS!D$8,0)*$FF$6+VLOOKUP($FA345,BM,LOOKUPS!D$5,0)*$FG$6+VLOOKUP($FA345,DIV,LOOKUPS!D$7,0)*$FH$6++VLOOKUP($FA345,SIZE,LOOKUPS!D$11,0)*$FI$6)</f>
        <v>8.126100000000001</v>
      </c>
      <c r="FD345" s="1">
        <f>IF(ISERROR(VLOOKUP($FA345,MOM,LOOKUPS!E$12,0)*$FB$6+VLOOKUP($FA345,STREV,LOOKUPS!E$10,0)*$FC$6+VLOOKUP($FA345,LTREV,LOOKUPS!E$9,0)*$FD$6+VLOOKUP($FA345,CFP,LOOKUPS!E$6,0)*$FE$6+VLOOKUP($FA345,EP,LOOKUPS!E$8,0)*$FF$6+VLOOKUP($FA345,BM,LOOKUPS!E$5,0)*$FG$6+VLOOKUP($FA345,DIV,LOOKUPS!E$7,0)*$FH$6++VLOOKUP($FA345,SIZE,LOOKUPS!E$11,0)*$FI$6),"",VLOOKUP($FA345,MOM,LOOKUPS!E$12,0)*$FB$6+VLOOKUP($FA345,STREV,LOOKUPS!E$10,0)*$FC$6+VLOOKUP($FA345,LTREV,LOOKUPS!E$9,0)*$FD$6+VLOOKUP($FA345,CFP,LOOKUPS!E$6,0)*$FE$6+VLOOKUP($FA345,EP,LOOKUPS!E$8,0)*$FF$6+VLOOKUP($FA345,BM,LOOKUPS!E$5,0)*$FG$6+VLOOKUP($FA345,DIV,LOOKUPS!E$7,0)*$FH$6++VLOOKUP($FA345,SIZE,LOOKUPS!E$11,0)*$FI$6)</f>
        <v>7.0370000000000008</v>
      </c>
      <c r="FE345" s="1">
        <f>IF(ISERROR(VLOOKUP($FA345,MOM,LOOKUPS!F$12,0)*$FB$6+VLOOKUP($FA345,STREV,LOOKUPS!F$10,0)*$FC$6+VLOOKUP($FA345,LTREV,LOOKUPS!F$9,0)*$FD$6+VLOOKUP($FA345,CFP,LOOKUPS!F$6,0)*$FE$6+VLOOKUP($FA345,EP,LOOKUPS!F$8,0)*$FF$6+VLOOKUP($FA345,BM,LOOKUPS!F$5,0)*$FG$6+VLOOKUP($FA345,DIV,LOOKUPS!F$7,0)*$FH$6++VLOOKUP($FA345,SIZE,LOOKUPS!F$11,0)*$FI$6),"",VLOOKUP($FA345,MOM,LOOKUPS!F$12,0)*$FB$6+VLOOKUP($FA345,STREV,LOOKUPS!F$10,0)*$FC$6+VLOOKUP($FA345,LTREV,LOOKUPS!F$9,0)*$FD$6+VLOOKUP($FA345,CFP,LOOKUPS!F$6,0)*$FE$6+VLOOKUP($FA345,EP,LOOKUPS!F$8,0)*$FF$6+VLOOKUP($FA345,BM,LOOKUPS!F$5,0)*$FG$6+VLOOKUP($FA345,DIV,LOOKUPS!F$7,0)*$FH$6++VLOOKUP($FA345,SIZE,LOOKUPS!F$11,0)*$FI$6)</f>
        <v>8.2752000000000017</v>
      </c>
      <c r="FF345" s="1">
        <f>IF(ISERROR(VLOOKUP($FA345,MOM,LOOKUPS!G$12,0)*$FB$6+VLOOKUP($FA345,STREV,LOOKUPS!G$10,0)*$FC$6+VLOOKUP($FA345,LTREV,LOOKUPS!G$9,0)*$FD$6+VLOOKUP($FA345,CFP,LOOKUPS!G$6,0)*$FE$6+VLOOKUP($FA345,EP,LOOKUPS!G$8,0)*$FF$6+VLOOKUP($FA345,BM,LOOKUPS!G$5,0)*$FG$6+VLOOKUP($FA345,DIV,LOOKUPS!G$7,0)*$FH$6++VLOOKUP($FA345,SIZE,LOOKUPS!G$11,0)*$FI$6),"",VLOOKUP($FA345,MOM,LOOKUPS!G$12,0)*$FB$6+VLOOKUP($FA345,STREV,LOOKUPS!G$10,0)*$FC$6+VLOOKUP($FA345,LTREV,LOOKUPS!G$9,0)*$FD$6+VLOOKUP($FA345,CFP,LOOKUPS!G$6,0)*$FE$6+VLOOKUP($FA345,EP,LOOKUPS!G$8,0)*$FF$6+VLOOKUP($FA345,BM,LOOKUPS!G$5,0)*$FG$6+VLOOKUP($FA345,DIV,LOOKUPS!G$7,0)*$FH$6++VLOOKUP($FA345,SIZE,LOOKUPS!G$11,0)*$FI$6)</f>
        <v>8.0970000000000013</v>
      </c>
      <c r="FG345" s="1">
        <f>IF(ISERROR(VLOOKUP($FA345,MOM,LOOKUPS!H$12,0)*$FB$6+VLOOKUP($FA345,STREV,LOOKUPS!H$10,0)*$FC$6+VLOOKUP($FA345,LTREV,LOOKUPS!H$9,0)*$FD$6+VLOOKUP($FA345,CFP,LOOKUPS!H$6,0)*$FE$6+VLOOKUP($FA345,EP,LOOKUPS!H$8,0)*$FF$6+VLOOKUP($FA345,BM,LOOKUPS!H$5,0)*$FG$6+VLOOKUP($FA345,DIV,LOOKUPS!H$7,0)*$FH$6++VLOOKUP($FA345,SIZE,LOOKUPS!H$11,0)*$FI$6),"",VLOOKUP($FA345,MOM,LOOKUPS!H$12,0)*$FB$6+VLOOKUP($FA345,STREV,LOOKUPS!H$10,0)*$FC$6+VLOOKUP($FA345,LTREV,LOOKUPS!H$9,0)*$FD$6+VLOOKUP($FA345,CFP,LOOKUPS!H$6,0)*$FE$6+VLOOKUP($FA345,EP,LOOKUPS!H$8,0)*$FF$6+VLOOKUP($FA345,BM,LOOKUPS!H$5,0)*$FG$6+VLOOKUP($FA345,DIV,LOOKUPS!H$7,0)*$FH$6++VLOOKUP($FA345,SIZE,LOOKUPS!H$11,0)*$FI$6)</f>
        <v>8.5683000000000007</v>
      </c>
      <c r="FH345" s="1">
        <f>IF(ISERROR(VLOOKUP($FA345,MOM,LOOKUPS!I$12,0)*$FB$6+VLOOKUP($FA345,STREV,LOOKUPS!I$10,0)*$FC$6+VLOOKUP($FA345,LTREV,LOOKUPS!I$9,0)*$FD$6+VLOOKUP($FA345,CFP,LOOKUPS!I$6,0)*$FE$6+VLOOKUP($FA345,EP,LOOKUPS!I$8,0)*$FF$6+VLOOKUP($FA345,BM,LOOKUPS!I$5,0)*$FG$6+VLOOKUP($FA345,DIV,LOOKUPS!I$7,0)*$FH$6++VLOOKUP($FA345,SIZE,LOOKUPS!I$11,0)*$FI$6),"",VLOOKUP($FA345,MOM,LOOKUPS!I$12,0)*$FB$6+VLOOKUP($FA345,STREV,LOOKUPS!I$10,0)*$FC$6+VLOOKUP($FA345,LTREV,LOOKUPS!I$9,0)*$FD$6+VLOOKUP($FA345,CFP,LOOKUPS!I$6,0)*$FE$6+VLOOKUP($FA345,EP,LOOKUPS!I$8,0)*$FF$6+VLOOKUP($FA345,BM,LOOKUPS!I$5,0)*$FG$6+VLOOKUP($FA345,DIV,LOOKUPS!I$7,0)*$FH$6++VLOOKUP($FA345,SIZE,LOOKUPS!I$11,0)*$FI$6)</f>
        <v>9.6182000000000016</v>
      </c>
      <c r="FI345" s="1">
        <f>IF(ISERROR(VLOOKUP($FA345,MOM,LOOKUPS!J$12,0)*$FB$6+VLOOKUP($FA345,STREV,LOOKUPS!J$10,0)*$FC$6+VLOOKUP($FA345,LTREV,LOOKUPS!J$9,0)*$FD$6+VLOOKUP($FA345,CFP,LOOKUPS!J$6,0)*$FE$6+VLOOKUP($FA345,EP,LOOKUPS!J$8,0)*$FF$6+VLOOKUP($FA345,BM,LOOKUPS!J$5,0)*$FG$6+VLOOKUP($FA345,DIV,LOOKUPS!J$7,0)*$FH$6++VLOOKUP($FA345,SIZE,LOOKUPS!J$11,0)*$FI$6),"",VLOOKUP($FA345,MOM,LOOKUPS!J$12,0)*$FB$6+VLOOKUP($FA345,STREV,LOOKUPS!J$10,0)*$FC$6+VLOOKUP($FA345,LTREV,LOOKUPS!J$9,0)*$FD$6+VLOOKUP($FA345,CFP,LOOKUPS!J$6,0)*$FE$6+VLOOKUP($FA345,EP,LOOKUPS!J$8,0)*$FF$6+VLOOKUP($FA345,BM,LOOKUPS!J$5,0)*$FG$6+VLOOKUP($FA345,DIV,LOOKUPS!J$7,0)*$FH$6++VLOOKUP($FA345,SIZE,LOOKUPS!J$11,0)*$FI$6)</f>
        <v>8.9215000000000018</v>
      </c>
      <c r="FJ345" s="1">
        <f>IF(ISERROR(VLOOKUP($FA345,MOM,LOOKUPS!K$12,0)*$FB$6+VLOOKUP($FA345,STREV,LOOKUPS!K$10,0)*$FC$6+VLOOKUP($FA345,LTREV,LOOKUPS!K$9,0)*$FD$6+VLOOKUP($FA345,CFP,LOOKUPS!K$6,0)*$FE$6+VLOOKUP($FA345,EP,LOOKUPS!K$8,0)*$FF$6+VLOOKUP($FA345,BM,LOOKUPS!K$5,0)*$FG$6+VLOOKUP($FA345,DIV,LOOKUPS!K$7,0)*$FH$6++VLOOKUP($FA345,SIZE,LOOKUPS!K$11,0)*$FI$6),"",VLOOKUP($FA345,MOM,LOOKUPS!K$12,0)*$FB$6+VLOOKUP($FA345,STREV,LOOKUPS!K$10,0)*$FC$6+VLOOKUP($FA345,LTREV,LOOKUPS!K$9,0)*$FD$6+VLOOKUP($FA345,CFP,LOOKUPS!K$6,0)*$FE$6+VLOOKUP($FA345,EP,LOOKUPS!K$8,0)*$FF$6+VLOOKUP($FA345,BM,LOOKUPS!K$5,0)*$FG$6+VLOOKUP($FA345,DIV,LOOKUPS!K$7,0)*$FH$6++VLOOKUP($FA345,SIZE,LOOKUPS!K$11,0)*$FI$6)</f>
        <v>9.6117000000000008</v>
      </c>
      <c r="FK345" s="1">
        <f>IF(ISERROR(VLOOKUP($FA345,MOM,LOOKUPS!L$12,0)*$FB$6+VLOOKUP($FA345,STREV,LOOKUPS!L$10,0)*$FC$6+VLOOKUP($FA345,LTREV,LOOKUPS!L$9,0)*$FD$6+VLOOKUP($FA345,CFP,LOOKUPS!L$6,0)*$FE$6+VLOOKUP($FA345,EP,LOOKUPS!L$8,0)*$FF$6+VLOOKUP($FA345,BM,LOOKUPS!L$5,0)*$FG$6+VLOOKUP($FA345,DIV,LOOKUPS!L$7,0)*$FH$6++VLOOKUP($FA345,SIZE,LOOKUPS!L$11,0)*$FI$6),"",VLOOKUP($FA345,MOM,LOOKUPS!L$12,0)*$FB$6+VLOOKUP($FA345,STREV,LOOKUPS!L$10,0)*$FC$6+VLOOKUP($FA345,LTREV,LOOKUPS!L$9,0)*$FD$6+VLOOKUP($FA345,CFP,LOOKUPS!L$6,0)*$FE$6+VLOOKUP($FA345,EP,LOOKUPS!L$8,0)*$FF$6+VLOOKUP($FA345,BM,LOOKUPS!L$5,0)*$FG$6+VLOOKUP($FA345,DIV,LOOKUPS!L$7,0)*$FH$6++VLOOKUP($FA345,SIZE,LOOKUPS!L$11,0)*$FI$6)</f>
        <v>11.7501</v>
      </c>
    </row>
    <row r="346" spans="1:167" x14ac:dyDescent="0.3">
      <c r="A346" s="1">
        <v>195501</v>
      </c>
      <c r="B346" s="1">
        <v>1.21</v>
      </c>
      <c r="C346" s="1">
        <v>0.38</v>
      </c>
      <c r="D346" s="1">
        <v>1.17</v>
      </c>
      <c r="E346" s="1">
        <v>1.3</v>
      </c>
      <c r="F346" s="1">
        <v>0.66</v>
      </c>
      <c r="G346" s="1">
        <v>0.91</v>
      </c>
      <c r="H346" s="1">
        <v>1.88</v>
      </c>
      <c r="I346" s="1">
        <v>0.57999999999999996</v>
      </c>
      <c r="J346" s="1">
        <v>2.15</v>
      </c>
      <c r="K346" s="1">
        <v>4.03</v>
      </c>
      <c r="M346" s="1">
        <v>195402</v>
      </c>
      <c r="N346" s="1">
        <v>2.91</v>
      </c>
      <c r="O346" s="1">
        <v>1.71</v>
      </c>
      <c r="P346" s="1">
        <v>2.14</v>
      </c>
      <c r="Q346" s="1">
        <v>1.41</v>
      </c>
      <c r="R346" s="1">
        <v>0.95</v>
      </c>
      <c r="S346" s="1">
        <v>1.37</v>
      </c>
      <c r="T346" s="1">
        <v>2.27</v>
      </c>
      <c r="U346" s="1">
        <v>0.5</v>
      </c>
      <c r="V346" s="1">
        <v>1.0900000000000001</v>
      </c>
      <c r="W346" s="1">
        <v>-0.69</v>
      </c>
      <c r="Y346" s="1">
        <v>195901</v>
      </c>
      <c r="Z346" s="1">
        <v>7.63</v>
      </c>
      <c r="AA346" s="1">
        <v>6.06</v>
      </c>
      <c r="AB346" s="1">
        <v>4.97</v>
      </c>
      <c r="AC346" s="1">
        <v>4.1500000000000004</v>
      </c>
      <c r="AD346" s="1">
        <v>3.8</v>
      </c>
      <c r="AE346" s="1">
        <v>5.01</v>
      </c>
      <c r="AF346" s="1">
        <v>4.0999999999999996</v>
      </c>
      <c r="AG346" s="1">
        <v>1.85</v>
      </c>
      <c r="AH346" s="1">
        <v>1.92</v>
      </c>
      <c r="AI346" s="1">
        <v>2.17</v>
      </c>
      <c r="AK346">
        <v>197907</v>
      </c>
      <c r="AL346">
        <v>-1.0900000000000001</v>
      </c>
      <c r="AM346">
        <v>2.4300000000000002</v>
      </c>
      <c r="AN346">
        <v>2.61</v>
      </c>
      <c r="AO346">
        <v>2.77</v>
      </c>
      <c r="AP346">
        <v>2.08</v>
      </c>
      <c r="AQ346">
        <v>2.99</v>
      </c>
      <c r="AR346">
        <v>2.82</v>
      </c>
      <c r="AS346">
        <v>2.36</v>
      </c>
      <c r="AT346">
        <v>2.87</v>
      </c>
      <c r="AU346">
        <v>2.12</v>
      </c>
      <c r="AV346">
        <v>2.0099999999999998</v>
      </c>
      <c r="AW346">
        <v>3.29</v>
      </c>
      <c r="AX346">
        <v>2.64</v>
      </c>
      <c r="AY346">
        <v>2.56</v>
      </c>
      <c r="AZ346">
        <v>3.11</v>
      </c>
      <c r="BA346">
        <v>2.14</v>
      </c>
      <c r="BB346">
        <v>2.54</v>
      </c>
      <c r="BC346">
        <v>1.8</v>
      </c>
      <c r="BD346">
        <v>3.72</v>
      </c>
      <c r="BF346" s="1">
        <v>197907</v>
      </c>
      <c r="BG346" s="1">
        <v>-0.56999999999999995</v>
      </c>
      <c r="BH346" s="1">
        <v>2.14</v>
      </c>
      <c r="BI346" s="1">
        <v>2.5</v>
      </c>
      <c r="BJ346" s="1">
        <v>3.25</v>
      </c>
      <c r="BK346" s="1">
        <v>2.06</v>
      </c>
      <c r="BL346" s="1">
        <v>2.2999999999999998</v>
      </c>
      <c r="BM346" s="1">
        <v>2.91</v>
      </c>
      <c r="BN346" s="1">
        <v>2.42</v>
      </c>
      <c r="BO346" s="1">
        <v>3.37</v>
      </c>
      <c r="BP346" s="1">
        <v>2.23</v>
      </c>
      <c r="BQ346" s="1">
        <v>1.78</v>
      </c>
      <c r="BR346" s="1">
        <v>2.41</v>
      </c>
      <c r="BS346" s="1">
        <v>2.19</v>
      </c>
      <c r="BT346" s="1">
        <v>2.87</v>
      </c>
      <c r="BU346" s="1">
        <v>2.97</v>
      </c>
      <c r="BV346" s="1">
        <v>1.96</v>
      </c>
      <c r="BW346" s="1">
        <v>2.9</v>
      </c>
      <c r="BX346" s="1">
        <v>3.07</v>
      </c>
      <c r="BY346" s="1">
        <v>3.61</v>
      </c>
      <c r="CA346" s="1">
        <v>195407</v>
      </c>
      <c r="CB346" s="1">
        <v>2.64</v>
      </c>
      <c r="CC346" s="1">
        <v>5.42</v>
      </c>
      <c r="CD346" s="1">
        <v>6.87</v>
      </c>
      <c r="CE346" s="1">
        <v>9.6</v>
      </c>
      <c r="CF346" s="1">
        <v>5.04</v>
      </c>
      <c r="CG346" s="1">
        <v>6.51</v>
      </c>
      <c r="CH346" s="1">
        <v>6.65</v>
      </c>
      <c r="CI346" s="1">
        <v>7.54</v>
      </c>
      <c r="CJ346" s="1">
        <v>10.53</v>
      </c>
      <c r="CK346" s="1">
        <v>4.58</v>
      </c>
      <c r="CL346" s="1">
        <v>5.5</v>
      </c>
      <c r="CM346" s="1">
        <v>6.18</v>
      </c>
      <c r="CN346" s="1">
        <v>6.84</v>
      </c>
      <c r="CO346" s="1">
        <v>6.33</v>
      </c>
      <c r="CP346" s="1">
        <v>6.97</v>
      </c>
      <c r="CQ346" s="1">
        <v>7.34</v>
      </c>
      <c r="CR346" s="1">
        <v>7.73</v>
      </c>
      <c r="CS346" s="1">
        <v>9.81</v>
      </c>
      <c r="CT346" s="1">
        <v>11.25</v>
      </c>
      <c r="CV346" s="1">
        <v>195507</v>
      </c>
      <c r="CW346" s="1">
        <v>0.56000000000000005</v>
      </c>
      <c r="CX346" s="1">
        <v>-0.12</v>
      </c>
      <c r="CY346" s="1">
        <v>1.31</v>
      </c>
      <c r="CZ346" s="1">
        <v>1.08</v>
      </c>
      <c r="DA346" s="1">
        <v>-0.46</v>
      </c>
      <c r="DB346" s="1">
        <v>0.61</v>
      </c>
      <c r="DC346" s="1">
        <v>0.97</v>
      </c>
      <c r="DD346" s="1">
        <v>1.92</v>
      </c>
      <c r="DE346" s="1">
        <v>1.02</v>
      </c>
      <c r="DF346" s="1">
        <v>0.13</v>
      </c>
      <c r="DG346" s="1">
        <v>-1.04</v>
      </c>
      <c r="DH346" s="1">
        <v>0.55000000000000004</v>
      </c>
      <c r="DI346" s="1">
        <v>0.67</v>
      </c>
      <c r="DJ346" s="1">
        <v>1.1200000000000001</v>
      </c>
      <c r="DK346" s="1">
        <v>0.82</v>
      </c>
      <c r="DL346" s="1">
        <v>2.63</v>
      </c>
      <c r="DM346" s="1">
        <v>1.21</v>
      </c>
      <c r="DN346" s="1">
        <v>0.71</v>
      </c>
      <c r="DO346" s="1">
        <v>1.32</v>
      </c>
      <c r="DQ346" s="1">
        <v>195407</v>
      </c>
      <c r="DR346" s="1">
        <v>-99.99</v>
      </c>
      <c r="DS346" s="1">
        <v>9.26</v>
      </c>
      <c r="DT346" s="1">
        <v>6.74</v>
      </c>
      <c r="DU346" s="1">
        <v>5.8</v>
      </c>
      <c r="DV346" s="1">
        <v>9.9700000000000006</v>
      </c>
      <c r="DW346" s="1">
        <v>7.06</v>
      </c>
      <c r="DX346" s="1">
        <v>6.77</v>
      </c>
      <c r="DY346" s="1">
        <v>6.57</v>
      </c>
      <c r="DZ346" s="1">
        <v>5.68</v>
      </c>
      <c r="EA346" s="1">
        <v>11.03</v>
      </c>
      <c r="EB346" s="1">
        <v>8.93</v>
      </c>
      <c r="EC346" s="1">
        <v>7.82</v>
      </c>
      <c r="ED346" s="1">
        <v>6.31</v>
      </c>
      <c r="EE346" s="1">
        <v>7.29</v>
      </c>
      <c r="EF346" s="1">
        <v>6.25</v>
      </c>
      <c r="EG346" s="1">
        <v>7.11</v>
      </c>
      <c r="EH346" s="1">
        <v>6.03</v>
      </c>
      <c r="EI346" s="1">
        <v>6.64</v>
      </c>
      <c r="EJ346" s="1">
        <v>4.72</v>
      </c>
      <c r="EL346">
        <v>195407</v>
      </c>
      <c r="EM346">
        <v>4.99</v>
      </c>
      <c r="EN346">
        <v>1.05</v>
      </c>
      <c r="EO346">
        <v>4.16</v>
      </c>
      <c r="EP346">
        <v>0.05</v>
      </c>
      <c r="ER346" s="1">
        <v>195501</v>
      </c>
      <c r="ES346" s="1">
        <v>1.36</v>
      </c>
      <c r="EU346" s="1">
        <v>195402</v>
      </c>
      <c r="EV346" s="1">
        <v>1.2</v>
      </c>
      <c r="EX346" s="1">
        <v>195901</v>
      </c>
      <c r="EY346" s="1">
        <v>1.98</v>
      </c>
      <c r="FA346" s="1">
        <v>195501</v>
      </c>
      <c r="FB346" s="1">
        <f>IF(ISERROR(VLOOKUP($FA346,MOM,LOOKUPS!C$12,0)*$FB$6+VLOOKUP($FA346,STREV,LOOKUPS!C$10,0)*$FC$6+VLOOKUP($FA346,LTREV,LOOKUPS!C$9,0)*$FD$6+VLOOKUP($FA346,CFP,LOOKUPS!C$6,0)*$FE$6+VLOOKUP($FA346,EP,LOOKUPS!C$8,0)*$FF$6+VLOOKUP($FA346,BM,LOOKUPS!C$5,0)*$FG$6+VLOOKUP($FA346,DIV,LOOKUPS!C$7,0)*$FH$6++VLOOKUP($FA346,SIZE,LOOKUPS!C$11,0)*$FI$6),"",VLOOKUP($FA346,MOM,LOOKUPS!C$12,0)*$FB$6+VLOOKUP($FA346,STREV,LOOKUPS!C$10,0)*$FC$6+VLOOKUP($FA346,LTREV,LOOKUPS!C$9,0)*$FD$6+VLOOKUP($FA346,CFP,LOOKUPS!C$6,0)*$FE$6+VLOOKUP($FA346,EP,LOOKUPS!C$8,0)*$FF$6+VLOOKUP($FA346,BM,LOOKUPS!C$5,0)*$FG$6+VLOOKUP($FA346,DIV,LOOKUPS!C$7,0)*$FH$6++VLOOKUP($FA346,SIZE,LOOKUPS!C$11,0)*$FI$6)</f>
        <v>0.14039999999999997</v>
      </c>
      <c r="FC346" s="1">
        <f>IF(ISERROR(VLOOKUP($FA346,MOM,LOOKUPS!D$12,0)*$FB$6+VLOOKUP($FA346,STREV,LOOKUPS!D$10,0)*$FC$6+VLOOKUP($FA346,LTREV,LOOKUPS!D$9,0)*$FD$6+VLOOKUP($FA346,CFP,LOOKUPS!D$6,0)*$FE$6+VLOOKUP($FA346,EP,LOOKUPS!D$8,0)*$FF$6+VLOOKUP($FA346,BM,LOOKUPS!D$5,0)*$FG$6+VLOOKUP($FA346,DIV,LOOKUPS!D$7,0)*$FH$6++VLOOKUP($FA346,SIZE,LOOKUPS!D$11,0)*$FI$6),"",VLOOKUP($FA346,MOM,LOOKUPS!D$12,0)*$FB$6+VLOOKUP($FA346,STREV,LOOKUPS!D$10,0)*$FC$6+VLOOKUP($FA346,LTREV,LOOKUPS!D$9,0)*$FD$6+VLOOKUP($FA346,CFP,LOOKUPS!D$6,0)*$FE$6+VLOOKUP($FA346,EP,LOOKUPS!D$8,0)*$FF$6+VLOOKUP($FA346,BM,LOOKUPS!D$5,0)*$FG$6+VLOOKUP($FA346,DIV,LOOKUPS!D$7,0)*$FH$6++VLOOKUP($FA346,SIZE,LOOKUPS!D$11,0)*$FI$6)</f>
        <v>0.49960000000000004</v>
      </c>
      <c r="FD346" s="1">
        <f>IF(ISERROR(VLOOKUP($FA346,MOM,LOOKUPS!E$12,0)*$FB$6+VLOOKUP($FA346,STREV,LOOKUPS!E$10,0)*$FC$6+VLOOKUP($FA346,LTREV,LOOKUPS!E$9,0)*$FD$6+VLOOKUP($FA346,CFP,LOOKUPS!E$6,0)*$FE$6+VLOOKUP($FA346,EP,LOOKUPS!E$8,0)*$FF$6+VLOOKUP($FA346,BM,LOOKUPS!E$5,0)*$FG$6+VLOOKUP($FA346,DIV,LOOKUPS!E$7,0)*$FH$6++VLOOKUP($FA346,SIZE,LOOKUPS!E$11,0)*$FI$6),"",VLOOKUP($FA346,MOM,LOOKUPS!E$12,0)*$FB$6+VLOOKUP($FA346,STREV,LOOKUPS!E$10,0)*$FC$6+VLOOKUP($FA346,LTREV,LOOKUPS!E$9,0)*$FD$6+VLOOKUP($FA346,CFP,LOOKUPS!E$6,0)*$FE$6+VLOOKUP($FA346,EP,LOOKUPS!E$8,0)*$FF$6+VLOOKUP($FA346,BM,LOOKUPS!E$5,0)*$FG$6+VLOOKUP($FA346,DIV,LOOKUPS!E$7,0)*$FH$6++VLOOKUP($FA346,SIZE,LOOKUPS!E$11,0)*$FI$6)</f>
        <v>1.5406</v>
      </c>
      <c r="FE346" s="1">
        <f>IF(ISERROR(VLOOKUP($FA346,MOM,LOOKUPS!F$12,0)*$FB$6+VLOOKUP($FA346,STREV,LOOKUPS!F$10,0)*$FC$6+VLOOKUP($FA346,LTREV,LOOKUPS!F$9,0)*$FD$6+VLOOKUP($FA346,CFP,LOOKUPS!F$6,0)*$FE$6+VLOOKUP($FA346,EP,LOOKUPS!F$8,0)*$FF$6+VLOOKUP($FA346,BM,LOOKUPS!F$5,0)*$FG$6+VLOOKUP($FA346,DIV,LOOKUPS!F$7,0)*$FH$6++VLOOKUP($FA346,SIZE,LOOKUPS!F$11,0)*$FI$6),"",VLOOKUP($FA346,MOM,LOOKUPS!F$12,0)*$FB$6+VLOOKUP($FA346,STREV,LOOKUPS!F$10,0)*$FC$6+VLOOKUP($FA346,LTREV,LOOKUPS!F$9,0)*$FD$6+VLOOKUP($FA346,CFP,LOOKUPS!F$6,0)*$FE$6+VLOOKUP($FA346,EP,LOOKUPS!F$8,0)*$FF$6+VLOOKUP($FA346,BM,LOOKUPS!F$5,0)*$FG$6+VLOOKUP($FA346,DIV,LOOKUPS!F$7,0)*$FH$6++VLOOKUP($FA346,SIZE,LOOKUPS!F$11,0)*$FI$6)</f>
        <v>1.0165999999999999</v>
      </c>
      <c r="FF346" s="1">
        <f>IF(ISERROR(VLOOKUP($FA346,MOM,LOOKUPS!G$12,0)*$FB$6+VLOOKUP($FA346,STREV,LOOKUPS!G$10,0)*$FC$6+VLOOKUP($FA346,LTREV,LOOKUPS!G$9,0)*$FD$6+VLOOKUP($FA346,CFP,LOOKUPS!G$6,0)*$FE$6+VLOOKUP($FA346,EP,LOOKUPS!G$8,0)*$FF$6+VLOOKUP($FA346,BM,LOOKUPS!G$5,0)*$FG$6+VLOOKUP($FA346,DIV,LOOKUPS!G$7,0)*$FH$6++VLOOKUP($FA346,SIZE,LOOKUPS!G$11,0)*$FI$6),"",VLOOKUP($FA346,MOM,LOOKUPS!G$12,0)*$FB$6+VLOOKUP($FA346,STREV,LOOKUPS!G$10,0)*$FC$6+VLOOKUP($FA346,LTREV,LOOKUPS!G$9,0)*$FD$6+VLOOKUP($FA346,CFP,LOOKUPS!G$6,0)*$FE$6+VLOOKUP($FA346,EP,LOOKUPS!G$8,0)*$FF$6+VLOOKUP($FA346,BM,LOOKUPS!G$5,0)*$FG$6+VLOOKUP($FA346,DIV,LOOKUPS!G$7,0)*$FH$6++VLOOKUP($FA346,SIZE,LOOKUPS!G$11,0)*$FI$6)</f>
        <v>1.4321000000000002</v>
      </c>
      <c r="FG346" s="1">
        <f>IF(ISERROR(VLOOKUP($FA346,MOM,LOOKUPS!H$12,0)*$FB$6+VLOOKUP($FA346,STREV,LOOKUPS!H$10,0)*$FC$6+VLOOKUP($FA346,LTREV,LOOKUPS!H$9,0)*$FD$6+VLOOKUP($FA346,CFP,LOOKUPS!H$6,0)*$FE$6+VLOOKUP($FA346,EP,LOOKUPS!H$8,0)*$FF$6+VLOOKUP($FA346,BM,LOOKUPS!H$5,0)*$FG$6+VLOOKUP($FA346,DIV,LOOKUPS!H$7,0)*$FH$6++VLOOKUP($FA346,SIZE,LOOKUPS!H$11,0)*$FI$6),"",VLOOKUP($FA346,MOM,LOOKUPS!H$12,0)*$FB$6+VLOOKUP($FA346,STREV,LOOKUPS!H$10,0)*$FC$6+VLOOKUP($FA346,LTREV,LOOKUPS!H$9,0)*$FD$6+VLOOKUP($FA346,CFP,LOOKUPS!H$6,0)*$FE$6+VLOOKUP($FA346,EP,LOOKUPS!H$8,0)*$FF$6+VLOOKUP($FA346,BM,LOOKUPS!H$5,0)*$FG$6+VLOOKUP($FA346,DIV,LOOKUPS!H$7,0)*$FH$6++VLOOKUP($FA346,SIZE,LOOKUPS!H$11,0)*$FI$6)</f>
        <v>1.232</v>
      </c>
      <c r="FH346" s="1">
        <f>IF(ISERROR(VLOOKUP($FA346,MOM,LOOKUPS!I$12,0)*$FB$6+VLOOKUP($FA346,STREV,LOOKUPS!I$10,0)*$FC$6+VLOOKUP($FA346,LTREV,LOOKUPS!I$9,0)*$FD$6+VLOOKUP($FA346,CFP,LOOKUPS!I$6,0)*$FE$6+VLOOKUP($FA346,EP,LOOKUPS!I$8,0)*$FF$6+VLOOKUP($FA346,BM,LOOKUPS!I$5,0)*$FG$6+VLOOKUP($FA346,DIV,LOOKUPS!I$7,0)*$FH$6++VLOOKUP($FA346,SIZE,LOOKUPS!I$11,0)*$FI$6),"",VLOOKUP($FA346,MOM,LOOKUPS!I$12,0)*$FB$6+VLOOKUP($FA346,STREV,LOOKUPS!I$10,0)*$FC$6+VLOOKUP($FA346,LTREV,LOOKUPS!I$9,0)*$FD$6+VLOOKUP($FA346,CFP,LOOKUPS!I$6,0)*$FE$6+VLOOKUP($FA346,EP,LOOKUPS!I$8,0)*$FF$6+VLOOKUP($FA346,BM,LOOKUPS!I$5,0)*$FG$6+VLOOKUP($FA346,DIV,LOOKUPS!I$7,0)*$FH$6++VLOOKUP($FA346,SIZE,LOOKUPS!I$11,0)*$FI$6)</f>
        <v>2.0811000000000002</v>
      </c>
      <c r="FI346" s="1">
        <f>IF(ISERROR(VLOOKUP($FA346,MOM,LOOKUPS!J$12,0)*$FB$6+VLOOKUP($FA346,STREV,LOOKUPS!J$10,0)*$FC$6+VLOOKUP($FA346,LTREV,LOOKUPS!J$9,0)*$FD$6+VLOOKUP($FA346,CFP,LOOKUPS!J$6,0)*$FE$6+VLOOKUP($FA346,EP,LOOKUPS!J$8,0)*$FF$6+VLOOKUP($FA346,BM,LOOKUPS!J$5,0)*$FG$6+VLOOKUP($FA346,DIV,LOOKUPS!J$7,0)*$FH$6++VLOOKUP($FA346,SIZE,LOOKUPS!J$11,0)*$FI$6),"",VLOOKUP($FA346,MOM,LOOKUPS!J$12,0)*$FB$6+VLOOKUP($FA346,STREV,LOOKUPS!J$10,0)*$FC$6+VLOOKUP($FA346,LTREV,LOOKUPS!J$9,0)*$FD$6+VLOOKUP($FA346,CFP,LOOKUPS!J$6,0)*$FE$6+VLOOKUP($FA346,EP,LOOKUPS!J$8,0)*$FF$6+VLOOKUP($FA346,BM,LOOKUPS!J$5,0)*$FG$6+VLOOKUP($FA346,DIV,LOOKUPS!J$7,0)*$FH$6++VLOOKUP($FA346,SIZE,LOOKUPS!J$11,0)*$FI$6)</f>
        <v>1.5083</v>
      </c>
      <c r="FJ346" s="1">
        <f>IF(ISERROR(VLOOKUP($FA346,MOM,LOOKUPS!K$12,0)*$FB$6+VLOOKUP($FA346,STREV,LOOKUPS!K$10,0)*$FC$6+VLOOKUP($FA346,LTREV,LOOKUPS!K$9,0)*$FD$6+VLOOKUP($FA346,CFP,LOOKUPS!K$6,0)*$FE$6+VLOOKUP($FA346,EP,LOOKUPS!K$8,0)*$FF$6+VLOOKUP($FA346,BM,LOOKUPS!K$5,0)*$FG$6+VLOOKUP($FA346,DIV,LOOKUPS!K$7,0)*$FH$6++VLOOKUP($FA346,SIZE,LOOKUPS!K$11,0)*$FI$6),"",VLOOKUP($FA346,MOM,LOOKUPS!K$12,0)*$FB$6+VLOOKUP($FA346,STREV,LOOKUPS!K$10,0)*$FC$6+VLOOKUP($FA346,LTREV,LOOKUPS!K$9,0)*$FD$6+VLOOKUP($FA346,CFP,LOOKUPS!K$6,0)*$FE$6+VLOOKUP($FA346,EP,LOOKUPS!K$8,0)*$FF$6+VLOOKUP($FA346,BM,LOOKUPS!K$5,0)*$FG$6+VLOOKUP($FA346,DIV,LOOKUPS!K$7,0)*$FH$6++VLOOKUP($FA346,SIZE,LOOKUPS!K$11,0)*$FI$6)</f>
        <v>2.3776999999999999</v>
      </c>
      <c r="FK346" s="1">
        <f>IF(ISERROR(VLOOKUP($FA346,MOM,LOOKUPS!L$12,0)*$FB$6+VLOOKUP($FA346,STREV,LOOKUPS!L$10,0)*$FC$6+VLOOKUP($FA346,LTREV,LOOKUPS!L$9,0)*$FD$6+VLOOKUP($FA346,CFP,LOOKUPS!L$6,0)*$FE$6+VLOOKUP($FA346,EP,LOOKUPS!L$8,0)*$FF$6+VLOOKUP($FA346,BM,LOOKUPS!L$5,0)*$FG$6+VLOOKUP($FA346,DIV,LOOKUPS!L$7,0)*$FH$6++VLOOKUP($FA346,SIZE,LOOKUPS!L$11,0)*$FI$6),"",VLOOKUP($FA346,MOM,LOOKUPS!L$12,0)*$FB$6+VLOOKUP($FA346,STREV,LOOKUPS!L$10,0)*$FC$6+VLOOKUP($FA346,LTREV,LOOKUPS!L$9,0)*$FD$6+VLOOKUP($FA346,CFP,LOOKUPS!L$6,0)*$FE$6+VLOOKUP($FA346,EP,LOOKUPS!L$8,0)*$FF$6+VLOOKUP($FA346,BM,LOOKUPS!L$5,0)*$FG$6+VLOOKUP($FA346,DIV,LOOKUPS!L$7,0)*$FH$6++VLOOKUP($FA346,SIZE,LOOKUPS!L$11,0)*$FI$6)</f>
        <v>2.8525</v>
      </c>
    </row>
    <row r="347" spans="1:167" x14ac:dyDescent="0.3">
      <c r="A347" s="1">
        <v>195502</v>
      </c>
      <c r="B347" s="1">
        <v>4</v>
      </c>
      <c r="C347" s="1">
        <v>3</v>
      </c>
      <c r="D347" s="1">
        <v>3.45</v>
      </c>
      <c r="E347" s="1">
        <v>3.47</v>
      </c>
      <c r="F347" s="1">
        <v>3.08</v>
      </c>
      <c r="G347" s="1">
        <v>4.2300000000000004</v>
      </c>
      <c r="H347" s="1">
        <v>5.33</v>
      </c>
      <c r="I347" s="1">
        <v>6</v>
      </c>
      <c r="J347" s="1">
        <v>4.8899999999999997</v>
      </c>
      <c r="K347" s="1">
        <v>5.35</v>
      </c>
      <c r="M347" s="1">
        <v>195403</v>
      </c>
      <c r="N347" s="1">
        <v>3.51</v>
      </c>
      <c r="O347" s="1">
        <v>2.4500000000000002</v>
      </c>
      <c r="P347" s="1">
        <v>4.42</v>
      </c>
      <c r="Q347" s="1">
        <v>2.59</v>
      </c>
      <c r="R347" s="1">
        <v>2.36</v>
      </c>
      <c r="S347" s="1">
        <v>1.96</v>
      </c>
      <c r="T347" s="1">
        <v>2.11</v>
      </c>
      <c r="U347" s="1">
        <v>2.36</v>
      </c>
      <c r="V347" s="1">
        <v>3.15</v>
      </c>
      <c r="W347" s="1">
        <v>3.67</v>
      </c>
      <c r="Y347" s="1">
        <v>195902</v>
      </c>
      <c r="Z347" s="1">
        <v>2.09</v>
      </c>
      <c r="AA347" s="1">
        <v>2.39</v>
      </c>
      <c r="AB347" s="1">
        <v>1.98</v>
      </c>
      <c r="AC347" s="1">
        <v>1.93</v>
      </c>
      <c r="AD347" s="1">
        <v>2.81</v>
      </c>
      <c r="AE347" s="1">
        <v>2.23</v>
      </c>
      <c r="AF347" s="1">
        <v>2.87</v>
      </c>
      <c r="AG347" s="1">
        <v>3.1</v>
      </c>
      <c r="AH347" s="1">
        <v>3.85</v>
      </c>
      <c r="AI347" s="1">
        <v>3.91</v>
      </c>
      <c r="AK347">
        <v>197908</v>
      </c>
      <c r="AL347">
        <v>8.57</v>
      </c>
      <c r="AM347">
        <v>7.94</v>
      </c>
      <c r="AN347">
        <v>7.21</v>
      </c>
      <c r="AO347">
        <v>7.53</v>
      </c>
      <c r="AP347">
        <v>7.94</v>
      </c>
      <c r="AQ347">
        <v>8.0500000000000007</v>
      </c>
      <c r="AR347">
        <v>6.83</v>
      </c>
      <c r="AS347">
        <v>7.22</v>
      </c>
      <c r="AT347">
        <v>7.49</v>
      </c>
      <c r="AU347">
        <v>7.52</v>
      </c>
      <c r="AV347">
        <v>8.69</v>
      </c>
      <c r="AW347">
        <v>7.91</v>
      </c>
      <c r="AX347">
        <v>8.2100000000000009</v>
      </c>
      <c r="AY347">
        <v>6.51</v>
      </c>
      <c r="AZ347">
        <v>7.18</v>
      </c>
      <c r="BA347">
        <v>6.7</v>
      </c>
      <c r="BB347">
        <v>7.61</v>
      </c>
      <c r="BC347">
        <v>7.61</v>
      </c>
      <c r="BD347">
        <v>7.4</v>
      </c>
      <c r="BF347" s="1">
        <v>197908</v>
      </c>
      <c r="BG347" s="1">
        <v>8.39</v>
      </c>
      <c r="BH347" s="1">
        <v>8.02</v>
      </c>
      <c r="BI347" s="1">
        <v>7.19</v>
      </c>
      <c r="BJ347" s="1">
        <v>7.49</v>
      </c>
      <c r="BK347" s="1">
        <v>7.91</v>
      </c>
      <c r="BL347" s="1">
        <v>8.36</v>
      </c>
      <c r="BM347" s="1">
        <v>6.5</v>
      </c>
      <c r="BN347" s="1">
        <v>6.86</v>
      </c>
      <c r="BO347" s="1">
        <v>7.94</v>
      </c>
      <c r="BP347" s="1">
        <v>7.64</v>
      </c>
      <c r="BQ347" s="1">
        <v>8.36</v>
      </c>
      <c r="BR347" s="1">
        <v>8.39</v>
      </c>
      <c r="BS347" s="1">
        <v>8.33</v>
      </c>
      <c r="BT347" s="1">
        <v>6.71</v>
      </c>
      <c r="BU347" s="1">
        <v>6.26</v>
      </c>
      <c r="BV347" s="1">
        <v>7.47</v>
      </c>
      <c r="BW347" s="1">
        <v>6.24</v>
      </c>
      <c r="BX347" s="1">
        <v>7.98</v>
      </c>
      <c r="BY347" s="1">
        <v>7.92</v>
      </c>
      <c r="CA347" s="1">
        <v>195408</v>
      </c>
      <c r="CB347" s="1">
        <v>-2.35</v>
      </c>
      <c r="CC347" s="1">
        <v>-1.67</v>
      </c>
      <c r="CD347" s="1">
        <v>-0.6</v>
      </c>
      <c r="CE347" s="1">
        <v>-0.7</v>
      </c>
      <c r="CF347" s="1">
        <v>-1.95</v>
      </c>
      <c r="CG347" s="1">
        <v>-1.31</v>
      </c>
      <c r="CH347" s="1">
        <v>-0.22</v>
      </c>
      <c r="CI347" s="1">
        <v>-0.59</v>
      </c>
      <c r="CJ347" s="1">
        <v>-0.68</v>
      </c>
      <c r="CK347" s="1">
        <v>-1.96</v>
      </c>
      <c r="CL347" s="1">
        <v>-1.94</v>
      </c>
      <c r="CM347" s="1">
        <v>-1.1200000000000001</v>
      </c>
      <c r="CN347" s="1">
        <v>-1.5</v>
      </c>
      <c r="CO347" s="1">
        <v>0.17</v>
      </c>
      <c r="CP347" s="1">
        <v>-0.62</v>
      </c>
      <c r="CQ347" s="1">
        <v>-0.45</v>
      </c>
      <c r="CR347" s="1">
        <v>-0.74</v>
      </c>
      <c r="CS347" s="1">
        <v>0.04</v>
      </c>
      <c r="CT347" s="1">
        <v>-1.41</v>
      </c>
      <c r="CV347" s="1">
        <v>195508</v>
      </c>
      <c r="CW347" s="1">
        <v>-0.38</v>
      </c>
      <c r="CX347" s="1">
        <v>0.51</v>
      </c>
      <c r="CY347" s="1">
        <v>0.1</v>
      </c>
      <c r="CZ347" s="1">
        <v>1.6</v>
      </c>
      <c r="DA347" s="1">
        <v>0.99</v>
      </c>
      <c r="DB347" s="1">
        <v>-0.16</v>
      </c>
      <c r="DC347" s="1">
        <v>0.05</v>
      </c>
      <c r="DD347" s="1">
        <v>0.82</v>
      </c>
      <c r="DE347" s="1">
        <v>1.67</v>
      </c>
      <c r="DF347" s="1">
        <v>1.39</v>
      </c>
      <c r="DG347" s="1">
        <v>0.59</v>
      </c>
      <c r="DH347" s="1">
        <v>-0.45</v>
      </c>
      <c r="DI347" s="1">
        <v>0.12</v>
      </c>
      <c r="DJ347" s="1">
        <v>-0.12</v>
      </c>
      <c r="DK347" s="1">
        <v>0.22</v>
      </c>
      <c r="DL347" s="1">
        <v>0.19</v>
      </c>
      <c r="DM347" s="1">
        <v>1.46</v>
      </c>
      <c r="DN347" s="1">
        <v>2.42</v>
      </c>
      <c r="DO347" s="1">
        <v>0.92</v>
      </c>
      <c r="DQ347" s="1">
        <v>195408</v>
      </c>
      <c r="DR347" s="1">
        <v>-99.99</v>
      </c>
      <c r="DS347" s="1">
        <v>0.55000000000000004</v>
      </c>
      <c r="DT347" s="1">
        <v>-0.99</v>
      </c>
      <c r="DU347" s="1">
        <v>-2.34</v>
      </c>
      <c r="DV347" s="1">
        <v>0.52</v>
      </c>
      <c r="DW347" s="1">
        <v>0.48</v>
      </c>
      <c r="DX347" s="1">
        <v>-1.1499999999999999</v>
      </c>
      <c r="DY347" s="1">
        <v>-1.79</v>
      </c>
      <c r="DZ347" s="1">
        <v>-2.72</v>
      </c>
      <c r="EA347" s="1">
        <v>0.89</v>
      </c>
      <c r="EB347" s="1">
        <v>0.15</v>
      </c>
      <c r="EC347" s="1">
        <v>0.61</v>
      </c>
      <c r="ED347" s="1">
        <v>0.34</v>
      </c>
      <c r="EE347" s="1">
        <v>-1.1000000000000001</v>
      </c>
      <c r="EF347" s="1">
        <v>-1.21</v>
      </c>
      <c r="EG347" s="1">
        <v>-1.99</v>
      </c>
      <c r="EH347" s="1">
        <v>-1.6</v>
      </c>
      <c r="EI347" s="1">
        <v>-2.59</v>
      </c>
      <c r="EJ347" s="1">
        <v>-2.85</v>
      </c>
      <c r="EL347">
        <v>195408</v>
      </c>
      <c r="EM347">
        <v>-2.34</v>
      </c>
      <c r="EN347">
        <v>2.68</v>
      </c>
      <c r="EO347">
        <v>-1.39</v>
      </c>
      <c r="EP347">
        <v>0.05</v>
      </c>
      <c r="ER347" s="1">
        <v>195502</v>
      </c>
      <c r="ES347" s="1">
        <v>1.0900000000000001</v>
      </c>
      <c r="EU347" s="1">
        <v>195403</v>
      </c>
      <c r="EV347" s="1">
        <v>0.12</v>
      </c>
      <c r="EX347" s="1">
        <v>195902</v>
      </c>
      <c r="EY347" s="1">
        <v>0.39</v>
      </c>
      <c r="FA347" s="1">
        <v>195502</v>
      </c>
      <c r="FB347" s="1">
        <f>IF(ISERROR(VLOOKUP($FA347,MOM,LOOKUPS!C$12,0)*$FB$6+VLOOKUP($FA347,STREV,LOOKUPS!C$10,0)*$FC$6+VLOOKUP($FA347,LTREV,LOOKUPS!C$9,0)*$FD$6+VLOOKUP($FA347,CFP,LOOKUPS!C$6,0)*$FE$6+VLOOKUP($FA347,EP,LOOKUPS!C$8,0)*$FF$6+VLOOKUP($FA347,BM,LOOKUPS!C$5,0)*$FG$6+VLOOKUP($FA347,DIV,LOOKUPS!C$7,0)*$FH$6++VLOOKUP($FA347,SIZE,LOOKUPS!C$11,0)*$FI$6),"",VLOOKUP($FA347,MOM,LOOKUPS!C$12,0)*$FB$6+VLOOKUP($FA347,STREV,LOOKUPS!C$10,0)*$FC$6+VLOOKUP($FA347,LTREV,LOOKUPS!C$9,0)*$FD$6+VLOOKUP($FA347,CFP,LOOKUPS!C$6,0)*$FE$6+VLOOKUP($FA347,EP,LOOKUPS!C$8,0)*$FF$6+VLOOKUP($FA347,BM,LOOKUPS!C$5,0)*$FG$6+VLOOKUP($FA347,DIV,LOOKUPS!C$7,0)*$FH$6++VLOOKUP($FA347,SIZE,LOOKUPS!C$11,0)*$FI$6)</f>
        <v>3.9275000000000002</v>
      </c>
      <c r="FC347" s="1">
        <f>IF(ISERROR(VLOOKUP($FA347,MOM,LOOKUPS!D$12,0)*$FB$6+VLOOKUP($FA347,STREV,LOOKUPS!D$10,0)*$FC$6+VLOOKUP($FA347,LTREV,LOOKUPS!D$9,0)*$FD$6+VLOOKUP($FA347,CFP,LOOKUPS!D$6,0)*$FE$6+VLOOKUP($FA347,EP,LOOKUPS!D$8,0)*$FF$6+VLOOKUP($FA347,BM,LOOKUPS!D$5,0)*$FG$6+VLOOKUP($FA347,DIV,LOOKUPS!D$7,0)*$FH$6++VLOOKUP($FA347,SIZE,LOOKUPS!D$11,0)*$FI$6),"",VLOOKUP($FA347,MOM,LOOKUPS!D$12,0)*$FB$6+VLOOKUP($FA347,STREV,LOOKUPS!D$10,0)*$FC$6+VLOOKUP($FA347,LTREV,LOOKUPS!D$9,0)*$FD$6+VLOOKUP($FA347,CFP,LOOKUPS!D$6,0)*$FE$6+VLOOKUP($FA347,EP,LOOKUPS!D$8,0)*$FF$6+VLOOKUP($FA347,BM,LOOKUPS!D$5,0)*$FG$6+VLOOKUP($FA347,DIV,LOOKUPS!D$7,0)*$FH$6++VLOOKUP($FA347,SIZE,LOOKUPS!D$11,0)*$FI$6)</f>
        <v>3.5236000000000001</v>
      </c>
      <c r="FD347" s="1">
        <f>IF(ISERROR(VLOOKUP($FA347,MOM,LOOKUPS!E$12,0)*$FB$6+VLOOKUP($FA347,STREV,LOOKUPS!E$10,0)*$FC$6+VLOOKUP($FA347,LTREV,LOOKUPS!E$9,0)*$FD$6+VLOOKUP($FA347,CFP,LOOKUPS!E$6,0)*$FE$6+VLOOKUP($FA347,EP,LOOKUPS!E$8,0)*$FF$6+VLOOKUP($FA347,BM,LOOKUPS!E$5,0)*$FG$6+VLOOKUP($FA347,DIV,LOOKUPS!E$7,0)*$FH$6++VLOOKUP($FA347,SIZE,LOOKUPS!E$11,0)*$FI$6),"",VLOOKUP($FA347,MOM,LOOKUPS!E$12,0)*$FB$6+VLOOKUP($FA347,STREV,LOOKUPS!E$10,0)*$FC$6+VLOOKUP($FA347,LTREV,LOOKUPS!E$9,0)*$FD$6+VLOOKUP($FA347,CFP,LOOKUPS!E$6,0)*$FE$6+VLOOKUP($FA347,EP,LOOKUPS!E$8,0)*$FF$6+VLOOKUP($FA347,BM,LOOKUPS!E$5,0)*$FG$6+VLOOKUP($FA347,DIV,LOOKUPS!E$7,0)*$FH$6++VLOOKUP($FA347,SIZE,LOOKUPS!E$11,0)*$FI$6)</f>
        <v>3.7934000000000001</v>
      </c>
      <c r="FE347" s="1">
        <f>IF(ISERROR(VLOOKUP($FA347,MOM,LOOKUPS!F$12,0)*$FB$6+VLOOKUP($FA347,STREV,LOOKUPS!F$10,0)*$FC$6+VLOOKUP($FA347,LTREV,LOOKUPS!F$9,0)*$FD$6+VLOOKUP($FA347,CFP,LOOKUPS!F$6,0)*$FE$6+VLOOKUP($FA347,EP,LOOKUPS!F$8,0)*$FF$6+VLOOKUP($FA347,BM,LOOKUPS!F$5,0)*$FG$6+VLOOKUP($FA347,DIV,LOOKUPS!F$7,0)*$FH$6++VLOOKUP($FA347,SIZE,LOOKUPS!F$11,0)*$FI$6),"",VLOOKUP($FA347,MOM,LOOKUPS!F$12,0)*$FB$6+VLOOKUP($FA347,STREV,LOOKUPS!F$10,0)*$FC$6+VLOOKUP($FA347,LTREV,LOOKUPS!F$9,0)*$FD$6+VLOOKUP($FA347,CFP,LOOKUPS!F$6,0)*$FE$6+VLOOKUP($FA347,EP,LOOKUPS!F$8,0)*$FF$6+VLOOKUP($FA347,BM,LOOKUPS!F$5,0)*$FG$6+VLOOKUP($FA347,DIV,LOOKUPS!F$7,0)*$FH$6++VLOOKUP($FA347,SIZE,LOOKUPS!F$11,0)*$FI$6)</f>
        <v>3.8917000000000002</v>
      </c>
      <c r="FF347" s="1">
        <f>IF(ISERROR(VLOOKUP($FA347,MOM,LOOKUPS!G$12,0)*$FB$6+VLOOKUP($FA347,STREV,LOOKUPS!G$10,0)*$FC$6+VLOOKUP($FA347,LTREV,LOOKUPS!G$9,0)*$FD$6+VLOOKUP($FA347,CFP,LOOKUPS!G$6,0)*$FE$6+VLOOKUP($FA347,EP,LOOKUPS!G$8,0)*$FF$6+VLOOKUP($FA347,BM,LOOKUPS!G$5,0)*$FG$6+VLOOKUP($FA347,DIV,LOOKUPS!G$7,0)*$FH$6++VLOOKUP($FA347,SIZE,LOOKUPS!G$11,0)*$FI$6),"",VLOOKUP($FA347,MOM,LOOKUPS!G$12,0)*$FB$6+VLOOKUP($FA347,STREV,LOOKUPS!G$10,0)*$FC$6+VLOOKUP($FA347,LTREV,LOOKUPS!G$9,0)*$FD$6+VLOOKUP($FA347,CFP,LOOKUPS!G$6,0)*$FE$6+VLOOKUP($FA347,EP,LOOKUPS!G$8,0)*$FF$6+VLOOKUP($FA347,BM,LOOKUPS!G$5,0)*$FG$6+VLOOKUP($FA347,DIV,LOOKUPS!G$7,0)*$FH$6++VLOOKUP($FA347,SIZE,LOOKUPS!G$11,0)*$FI$6)</f>
        <v>3.5568000000000004</v>
      </c>
      <c r="FG347" s="1">
        <f>IF(ISERROR(VLOOKUP($FA347,MOM,LOOKUPS!H$12,0)*$FB$6+VLOOKUP($FA347,STREV,LOOKUPS!H$10,0)*$FC$6+VLOOKUP($FA347,LTREV,LOOKUPS!H$9,0)*$FD$6+VLOOKUP($FA347,CFP,LOOKUPS!H$6,0)*$FE$6+VLOOKUP($FA347,EP,LOOKUPS!H$8,0)*$FF$6+VLOOKUP($FA347,BM,LOOKUPS!H$5,0)*$FG$6+VLOOKUP($FA347,DIV,LOOKUPS!H$7,0)*$FH$6++VLOOKUP($FA347,SIZE,LOOKUPS!H$11,0)*$FI$6),"",VLOOKUP($FA347,MOM,LOOKUPS!H$12,0)*$FB$6+VLOOKUP($FA347,STREV,LOOKUPS!H$10,0)*$FC$6+VLOOKUP($FA347,LTREV,LOOKUPS!H$9,0)*$FD$6+VLOOKUP($FA347,CFP,LOOKUPS!H$6,0)*$FE$6+VLOOKUP($FA347,EP,LOOKUPS!H$8,0)*$FF$6+VLOOKUP($FA347,BM,LOOKUPS!H$5,0)*$FG$6+VLOOKUP($FA347,DIV,LOOKUPS!H$7,0)*$FH$6++VLOOKUP($FA347,SIZE,LOOKUPS!H$11,0)*$FI$6)</f>
        <v>4.8291000000000004</v>
      </c>
      <c r="FH347" s="1">
        <f>IF(ISERROR(VLOOKUP($FA347,MOM,LOOKUPS!I$12,0)*$FB$6+VLOOKUP($FA347,STREV,LOOKUPS!I$10,0)*$FC$6+VLOOKUP($FA347,LTREV,LOOKUPS!I$9,0)*$FD$6+VLOOKUP($FA347,CFP,LOOKUPS!I$6,0)*$FE$6+VLOOKUP($FA347,EP,LOOKUPS!I$8,0)*$FF$6+VLOOKUP($FA347,BM,LOOKUPS!I$5,0)*$FG$6+VLOOKUP($FA347,DIV,LOOKUPS!I$7,0)*$FH$6++VLOOKUP($FA347,SIZE,LOOKUPS!I$11,0)*$FI$6),"",VLOOKUP($FA347,MOM,LOOKUPS!I$12,0)*$FB$6+VLOOKUP($FA347,STREV,LOOKUPS!I$10,0)*$FC$6+VLOOKUP($FA347,LTREV,LOOKUPS!I$9,0)*$FD$6+VLOOKUP($FA347,CFP,LOOKUPS!I$6,0)*$FE$6+VLOOKUP($FA347,EP,LOOKUPS!I$8,0)*$FF$6+VLOOKUP($FA347,BM,LOOKUPS!I$5,0)*$FG$6+VLOOKUP($FA347,DIV,LOOKUPS!I$7,0)*$FH$6++VLOOKUP($FA347,SIZE,LOOKUPS!I$11,0)*$FI$6)</f>
        <v>4.6098999999999997</v>
      </c>
      <c r="FI347" s="1">
        <f>IF(ISERROR(VLOOKUP($FA347,MOM,LOOKUPS!J$12,0)*$FB$6+VLOOKUP($FA347,STREV,LOOKUPS!J$10,0)*$FC$6+VLOOKUP($FA347,LTREV,LOOKUPS!J$9,0)*$FD$6+VLOOKUP($FA347,CFP,LOOKUPS!J$6,0)*$FE$6+VLOOKUP($FA347,EP,LOOKUPS!J$8,0)*$FF$6+VLOOKUP($FA347,BM,LOOKUPS!J$5,0)*$FG$6+VLOOKUP($FA347,DIV,LOOKUPS!J$7,0)*$FH$6++VLOOKUP($FA347,SIZE,LOOKUPS!J$11,0)*$FI$6),"",VLOOKUP($FA347,MOM,LOOKUPS!J$12,0)*$FB$6+VLOOKUP($FA347,STREV,LOOKUPS!J$10,0)*$FC$6+VLOOKUP($FA347,LTREV,LOOKUPS!J$9,0)*$FD$6+VLOOKUP($FA347,CFP,LOOKUPS!J$6,0)*$FE$6+VLOOKUP($FA347,EP,LOOKUPS!J$8,0)*$FF$6+VLOOKUP($FA347,BM,LOOKUPS!J$5,0)*$FG$6+VLOOKUP($FA347,DIV,LOOKUPS!J$7,0)*$FH$6++VLOOKUP($FA347,SIZE,LOOKUPS!J$11,0)*$FI$6)</f>
        <v>5.3861000000000008</v>
      </c>
      <c r="FJ347" s="1">
        <f>IF(ISERROR(VLOOKUP($FA347,MOM,LOOKUPS!K$12,0)*$FB$6+VLOOKUP($FA347,STREV,LOOKUPS!K$10,0)*$FC$6+VLOOKUP($FA347,LTREV,LOOKUPS!K$9,0)*$FD$6+VLOOKUP($FA347,CFP,LOOKUPS!K$6,0)*$FE$6+VLOOKUP($FA347,EP,LOOKUPS!K$8,0)*$FF$6+VLOOKUP($FA347,BM,LOOKUPS!K$5,0)*$FG$6+VLOOKUP($FA347,DIV,LOOKUPS!K$7,0)*$FH$6++VLOOKUP($FA347,SIZE,LOOKUPS!K$11,0)*$FI$6),"",VLOOKUP($FA347,MOM,LOOKUPS!K$12,0)*$FB$6+VLOOKUP($FA347,STREV,LOOKUPS!K$10,0)*$FC$6+VLOOKUP($FA347,LTREV,LOOKUPS!K$9,0)*$FD$6+VLOOKUP($FA347,CFP,LOOKUPS!K$6,0)*$FE$6+VLOOKUP($FA347,EP,LOOKUPS!K$8,0)*$FF$6+VLOOKUP($FA347,BM,LOOKUPS!K$5,0)*$FG$6+VLOOKUP($FA347,DIV,LOOKUPS!K$7,0)*$FH$6++VLOOKUP($FA347,SIZE,LOOKUPS!K$11,0)*$FI$6)</f>
        <v>4.7934999999999999</v>
      </c>
      <c r="FK347" s="1">
        <f>IF(ISERROR(VLOOKUP($FA347,MOM,LOOKUPS!L$12,0)*$FB$6+VLOOKUP($FA347,STREV,LOOKUPS!L$10,0)*$FC$6+VLOOKUP($FA347,LTREV,LOOKUPS!L$9,0)*$FD$6+VLOOKUP($FA347,CFP,LOOKUPS!L$6,0)*$FE$6+VLOOKUP($FA347,EP,LOOKUPS!L$8,0)*$FF$6+VLOOKUP($FA347,BM,LOOKUPS!L$5,0)*$FG$6+VLOOKUP($FA347,DIV,LOOKUPS!L$7,0)*$FH$6++VLOOKUP($FA347,SIZE,LOOKUPS!L$11,0)*$FI$6),"",VLOOKUP($FA347,MOM,LOOKUPS!L$12,0)*$FB$6+VLOOKUP($FA347,STREV,LOOKUPS!L$10,0)*$FC$6+VLOOKUP($FA347,LTREV,LOOKUPS!L$9,0)*$FD$6+VLOOKUP($FA347,CFP,LOOKUPS!L$6,0)*$FE$6+VLOOKUP($FA347,EP,LOOKUPS!L$8,0)*$FF$6+VLOOKUP($FA347,BM,LOOKUPS!L$5,0)*$FG$6+VLOOKUP($FA347,DIV,LOOKUPS!L$7,0)*$FH$6++VLOOKUP($FA347,SIZE,LOOKUPS!L$11,0)*$FI$6)</f>
        <v>4.5387000000000004</v>
      </c>
    </row>
    <row r="348" spans="1:167" x14ac:dyDescent="0.3">
      <c r="A348" s="1">
        <v>195503</v>
      </c>
      <c r="B348" s="1">
        <v>-1.1200000000000001</v>
      </c>
      <c r="C348" s="1">
        <v>0.13</v>
      </c>
      <c r="D348" s="1">
        <v>0.14000000000000001</v>
      </c>
      <c r="E348" s="1">
        <v>-0.16</v>
      </c>
      <c r="F348" s="1">
        <v>7.0000000000000007E-2</v>
      </c>
      <c r="G348" s="1">
        <v>0.32</v>
      </c>
      <c r="H348" s="1">
        <v>-0.31</v>
      </c>
      <c r="I348" s="1">
        <v>-0.88</v>
      </c>
      <c r="J348" s="1">
        <v>1.53</v>
      </c>
      <c r="K348" s="1">
        <v>1.45</v>
      </c>
      <c r="M348" s="1">
        <v>195404</v>
      </c>
      <c r="N348" s="1">
        <v>0.4</v>
      </c>
      <c r="O348" s="1">
        <v>1.02</v>
      </c>
      <c r="P348" s="1">
        <v>2.29</v>
      </c>
      <c r="Q348" s="1">
        <v>1.91</v>
      </c>
      <c r="R348" s="1">
        <v>1.1299999999999999</v>
      </c>
      <c r="S348" s="1">
        <v>1.93</v>
      </c>
      <c r="T348" s="1">
        <v>2.2400000000000002</v>
      </c>
      <c r="U348" s="1">
        <v>2.21</v>
      </c>
      <c r="V348" s="1">
        <v>2.54</v>
      </c>
      <c r="W348" s="1">
        <v>0.63</v>
      </c>
      <c r="Y348" s="1">
        <v>195903</v>
      </c>
      <c r="Z348" s="1">
        <v>0.72</v>
      </c>
      <c r="AA348" s="1">
        <v>2.12</v>
      </c>
      <c r="AB348" s="1">
        <v>1.04</v>
      </c>
      <c r="AC348" s="1">
        <v>0.66</v>
      </c>
      <c r="AD348" s="1">
        <v>1.73</v>
      </c>
      <c r="AE348" s="1">
        <v>0.34</v>
      </c>
      <c r="AF348" s="1">
        <v>-0.39</v>
      </c>
      <c r="AG348" s="1">
        <v>1.62</v>
      </c>
      <c r="AH348" s="1">
        <v>1.5</v>
      </c>
      <c r="AI348" s="1">
        <v>0.89</v>
      </c>
      <c r="AK348">
        <v>197909</v>
      </c>
      <c r="AL348">
        <v>-0.83</v>
      </c>
      <c r="AM348">
        <v>0.26</v>
      </c>
      <c r="AN348">
        <v>-0.72</v>
      </c>
      <c r="AO348">
        <v>-0.42</v>
      </c>
      <c r="AP348">
        <v>0.31</v>
      </c>
      <c r="AQ348">
        <v>-0.24</v>
      </c>
      <c r="AR348">
        <v>-0.5</v>
      </c>
      <c r="AS348">
        <v>-0.95</v>
      </c>
      <c r="AT348">
        <v>-0.28000000000000003</v>
      </c>
      <c r="AU348">
        <v>0.65</v>
      </c>
      <c r="AV348">
        <v>-0.28000000000000003</v>
      </c>
      <c r="AW348">
        <v>0.12</v>
      </c>
      <c r="AX348">
        <v>-0.67</v>
      </c>
      <c r="AY348">
        <v>-0.28999999999999998</v>
      </c>
      <c r="AZ348">
        <v>-0.73</v>
      </c>
      <c r="BA348">
        <v>-1.25</v>
      </c>
      <c r="BB348">
        <v>-0.72</v>
      </c>
      <c r="BC348">
        <v>0.14000000000000001</v>
      </c>
      <c r="BD348">
        <v>-0.61</v>
      </c>
      <c r="BF348" s="1">
        <v>197909</v>
      </c>
      <c r="BG348" s="1">
        <v>-0.86</v>
      </c>
      <c r="BH348" s="1">
        <v>0.56999999999999995</v>
      </c>
      <c r="BI348" s="1">
        <v>-0.37</v>
      </c>
      <c r="BJ348" s="1">
        <v>-1.1000000000000001</v>
      </c>
      <c r="BK348" s="1">
        <v>0.6</v>
      </c>
      <c r="BL348" s="1">
        <v>0.27</v>
      </c>
      <c r="BM348" s="1">
        <v>-0.16</v>
      </c>
      <c r="BN348" s="1">
        <v>-1.1399999999999999</v>
      </c>
      <c r="BO348" s="1">
        <v>-1.1299999999999999</v>
      </c>
      <c r="BP348" s="1">
        <v>0.83</v>
      </c>
      <c r="BQ348" s="1">
        <v>0.22</v>
      </c>
      <c r="BR348" s="1">
        <v>0.47</v>
      </c>
      <c r="BS348" s="1">
        <v>0.05</v>
      </c>
      <c r="BT348" s="1">
        <v>-0.69</v>
      </c>
      <c r="BU348" s="1">
        <v>0.48</v>
      </c>
      <c r="BV348" s="1">
        <v>-1.26</v>
      </c>
      <c r="BW348" s="1">
        <v>-1.02</v>
      </c>
      <c r="BX348" s="1">
        <v>-0.69</v>
      </c>
      <c r="BY348" s="1">
        <v>-1.47</v>
      </c>
      <c r="CA348" s="1">
        <v>195409</v>
      </c>
      <c r="CB348" s="1">
        <v>-15.48</v>
      </c>
      <c r="CC348" s="1">
        <v>4.08</v>
      </c>
      <c r="CD348" s="1">
        <v>4.87</v>
      </c>
      <c r="CE348" s="1">
        <v>4.4800000000000004</v>
      </c>
      <c r="CF348" s="1">
        <v>3.86</v>
      </c>
      <c r="CG348" s="1">
        <v>4.32</v>
      </c>
      <c r="CH348" s="1">
        <v>5.37</v>
      </c>
      <c r="CI348" s="1">
        <v>4.87</v>
      </c>
      <c r="CJ348" s="1">
        <v>4.17</v>
      </c>
      <c r="CK348" s="1">
        <v>4.67</v>
      </c>
      <c r="CL348" s="1">
        <v>3.05</v>
      </c>
      <c r="CM348" s="1">
        <v>4.51</v>
      </c>
      <c r="CN348" s="1">
        <v>4.12</v>
      </c>
      <c r="CO348" s="1">
        <v>5.42</v>
      </c>
      <c r="CP348" s="1">
        <v>5.32</v>
      </c>
      <c r="CQ348" s="1">
        <v>4.63</v>
      </c>
      <c r="CR348" s="1">
        <v>5.1100000000000003</v>
      </c>
      <c r="CS348" s="1">
        <v>5.09</v>
      </c>
      <c r="CT348" s="1">
        <v>3.25</v>
      </c>
      <c r="CV348" s="1">
        <v>195509</v>
      </c>
      <c r="CW348" s="1">
        <v>0.16</v>
      </c>
      <c r="CX348" s="1">
        <v>-0.53</v>
      </c>
      <c r="CY348" s="1">
        <v>-1.24</v>
      </c>
      <c r="CZ348" s="1">
        <v>-0.76</v>
      </c>
      <c r="DA348" s="1">
        <v>-0.35</v>
      </c>
      <c r="DB348" s="1">
        <v>-0.91</v>
      </c>
      <c r="DC348" s="1">
        <v>-1.57</v>
      </c>
      <c r="DD348" s="1">
        <v>-0.92</v>
      </c>
      <c r="DE348" s="1">
        <v>-0.67</v>
      </c>
      <c r="DF348" s="1">
        <v>-0.2</v>
      </c>
      <c r="DG348" s="1">
        <v>-0.5</v>
      </c>
      <c r="DH348" s="1">
        <v>-0.89</v>
      </c>
      <c r="DI348" s="1">
        <v>-0.92</v>
      </c>
      <c r="DJ348" s="1">
        <v>-1.73</v>
      </c>
      <c r="DK348" s="1">
        <v>-1.42</v>
      </c>
      <c r="DL348" s="1">
        <v>-0.89</v>
      </c>
      <c r="DM348" s="1">
        <v>-0.95</v>
      </c>
      <c r="DN348" s="1">
        <v>-0.51</v>
      </c>
      <c r="DO348" s="1">
        <v>-0.83</v>
      </c>
      <c r="DQ348" s="1">
        <v>195409</v>
      </c>
      <c r="DR348" s="1">
        <v>-99.99</v>
      </c>
      <c r="DS348" s="1">
        <v>3.65</v>
      </c>
      <c r="DT348" s="1">
        <v>4.3600000000000003</v>
      </c>
      <c r="DU348" s="1">
        <v>5.14</v>
      </c>
      <c r="DV348" s="1">
        <v>3.46</v>
      </c>
      <c r="DW348" s="1">
        <v>4.24</v>
      </c>
      <c r="DX348" s="1">
        <v>4.24</v>
      </c>
      <c r="DY348" s="1">
        <v>4.78</v>
      </c>
      <c r="DZ348" s="1">
        <v>5.18</v>
      </c>
      <c r="EA348" s="1">
        <v>3.24</v>
      </c>
      <c r="EB348" s="1">
        <v>3.67</v>
      </c>
      <c r="EC348" s="1">
        <v>4.03</v>
      </c>
      <c r="ED348" s="1">
        <v>4.46</v>
      </c>
      <c r="EE348" s="1">
        <v>4.42</v>
      </c>
      <c r="EF348" s="1">
        <v>4.07</v>
      </c>
      <c r="EG348" s="1">
        <v>4.5199999999999996</v>
      </c>
      <c r="EH348" s="1">
        <v>5.05</v>
      </c>
      <c r="EI348" s="1">
        <v>4.6100000000000003</v>
      </c>
      <c r="EJ348" s="1">
        <v>5.77</v>
      </c>
      <c r="EL348">
        <v>195409</v>
      </c>
      <c r="EM348">
        <v>6.39</v>
      </c>
      <c r="EN348">
        <v>-2.5499999999999998</v>
      </c>
      <c r="EO348">
        <v>0.69</v>
      </c>
      <c r="EP348">
        <v>0.09</v>
      </c>
      <c r="ER348" s="1">
        <v>195503</v>
      </c>
      <c r="ES348" s="1">
        <v>1.03</v>
      </c>
      <c r="EU348" s="1">
        <v>195404</v>
      </c>
      <c r="EV348" s="1">
        <v>-1.44</v>
      </c>
      <c r="EX348" s="1">
        <v>195903</v>
      </c>
      <c r="EY348" s="1">
        <v>-0.46</v>
      </c>
      <c r="FA348" s="1">
        <v>195503</v>
      </c>
      <c r="FB348" s="1">
        <f>IF(ISERROR(VLOOKUP($FA348,MOM,LOOKUPS!C$12,0)*$FB$6+VLOOKUP($FA348,STREV,LOOKUPS!C$10,0)*$FC$6+VLOOKUP($FA348,LTREV,LOOKUPS!C$9,0)*$FD$6+VLOOKUP($FA348,CFP,LOOKUPS!C$6,0)*$FE$6+VLOOKUP($FA348,EP,LOOKUPS!C$8,0)*$FF$6+VLOOKUP($FA348,BM,LOOKUPS!C$5,0)*$FG$6+VLOOKUP($FA348,DIV,LOOKUPS!C$7,0)*$FH$6++VLOOKUP($FA348,SIZE,LOOKUPS!C$11,0)*$FI$6),"",VLOOKUP($FA348,MOM,LOOKUPS!C$12,0)*$FB$6+VLOOKUP($FA348,STREV,LOOKUPS!C$10,0)*$FC$6+VLOOKUP($FA348,LTREV,LOOKUPS!C$9,0)*$FD$6+VLOOKUP($FA348,CFP,LOOKUPS!C$6,0)*$FE$6+VLOOKUP($FA348,EP,LOOKUPS!C$8,0)*$FF$6+VLOOKUP($FA348,BM,LOOKUPS!C$5,0)*$FG$6+VLOOKUP($FA348,DIV,LOOKUPS!C$7,0)*$FH$6++VLOOKUP($FA348,SIZE,LOOKUPS!C$11,0)*$FI$6)</f>
        <v>-0.70080000000000009</v>
      </c>
      <c r="FC348" s="1">
        <f>IF(ISERROR(VLOOKUP($FA348,MOM,LOOKUPS!D$12,0)*$FB$6+VLOOKUP($FA348,STREV,LOOKUPS!D$10,0)*$FC$6+VLOOKUP($FA348,LTREV,LOOKUPS!D$9,0)*$FD$6+VLOOKUP($FA348,CFP,LOOKUPS!D$6,0)*$FE$6+VLOOKUP($FA348,EP,LOOKUPS!D$8,0)*$FF$6+VLOOKUP($FA348,BM,LOOKUPS!D$5,0)*$FG$6+VLOOKUP($FA348,DIV,LOOKUPS!D$7,0)*$FH$6++VLOOKUP($FA348,SIZE,LOOKUPS!D$11,0)*$FI$6),"",VLOOKUP($FA348,MOM,LOOKUPS!D$12,0)*$FB$6+VLOOKUP($FA348,STREV,LOOKUPS!D$10,0)*$FC$6+VLOOKUP($FA348,LTREV,LOOKUPS!D$9,0)*$FD$6+VLOOKUP($FA348,CFP,LOOKUPS!D$6,0)*$FE$6+VLOOKUP($FA348,EP,LOOKUPS!D$8,0)*$FF$6+VLOOKUP($FA348,BM,LOOKUPS!D$5,0)*$FG$6+VLOOKUP($FA348,DIV,LOOKUPS!D$7,0)*$FH$6++VLOOKUP($FA348,SIZE,LOOKUPS!D$11,0)*$FI$6)</f>
        <v>-0.58119999999999994</v>
      </c>
      <c r="FD348" s="1">
        <f>IF(ISERROR(VLOOKUP($FA348,MOM,LOOKUPS!E$12,0)*$FB$6+VLOOKUP($FA348,STREV,LOOKUPS!E$10,0)*$FC$6+VLOOKUP($FA348,LTREV,LOOKUPS!E$9,0)*$FD$6+VLOOKUP($FA348,CFP,LOOKUPS!E$6,0)*$FE$6+VLOOKUP($FA348,EP,LOOKUPS!E$8,0)*$FF$6+VLOOKUP($FA348,BM,LOOKUPS!E$5,0)*$FG$6+VLOOKUP($FA348,DIV,LOOKUPS!E$7,0)*$FH$6++VLOOKUP($FA348,SIZE,LOOKUPS!E$11,0)*$FI$6),"",VLOOKUP($FA348,MOM,LOOKUPS!E$12,0)*$FB$6+VLOOKUP($FA348,STREV,LOOKUPS!E$10,0)*$FC$6+VLOOKUP($FA348,LTREV,LOOKUPS!E$9,0)*$FD$6+VLOOKUP($FA348,CFP,LOOKUPS!E$6,0)*$FE$6+VLOOKUP($FA348,EP,LOOKUPS!E$8,0)*$FF$6+VLOOKUP($FA348,BM,LOOKUPS!E$5,0)*$FG$6+VLOOKUP($FA348,DIV,LOOKUPS!E$7,0)*$FH$6++VLOOKUP($FA348,SIZE,LOOKUPS!E$11,0)*$FI$6)</f>
        <v>-0.25090000000000001</v>
      </c>
      <c r="FE348" s="1">
        <f>IF(ISERROR(VLOOKUP($FA348,MOM,LOOKUPS!F$12,0)*$FB$6+VLOOKUP($FA348,STREV,LOOKUPS!F$10,0)*$FC$6+VLOOKUP($FA348,LTREV,LOOKUPS!F$9,0)*$FD$6+VLOOKUP($FA348,CFP,LOOKUPS!F$6,0)*$FE$6+VLOOKUP($FA348,EP,LOOKUPS!F$8,0)*$FF$6+VLOOKUP($FA348,BM,LOOKUPS!F$5,0)*$FG$6+VLOOKUP($FA348,DIV,LOOKUPS!F$7,0)*$FH$6++VLOOKUP($FA348,SIZE,LOOKUPS!F$11,0)*$FI$6),"",VLOOKUP($FA348,MOM,LOOKUPS!F$12,0)*$FB$6+VLOOKUP($FA348,STREV,LOOKUPS!F$10,0)*$FC$6+VLOOKUP($FA348,LTREV,LOOKUPS!F$9,0)*$FD$6+VLOOKUP($FA348,CFP,LOOKUPS!F$6,0)*$FE$6+VLOOKUP($FA348,EP,LOOKUPS!F$8,0)*$FF$6+VLOOKUP($FA348,BM,LOOKUPS!F$5,0)*$FG$6+VLOOKUP($FA348,DIV,LOOKUPS!F$7,0)*$FH$6++VLOOKUP($FA348,SIZE,LOOKUPS!F$11,0)*$FI$6)</f>
        <v>-0.32040000000000002</v>
      </c>
      <c r="FF348" s="1">
        <f>IF(ISERROR(VLOOKUP($FA348,MOM,LOOKUPS!G$12,0)*$FB$6+VLOOKUP($FA348,STREV,LOOKUPS!G$10,0)*$FC$6+VLOOKUP($FA348,LTREV,LOOKUPS!G$9,0)*$FD$6+VLOOKUP($FA348,CFP,LOOKUPS!G$6,0)*$FE$6+VLOOKUP($FA348,EP,LOOKUPS!G$8,0)*$FF$6+VLOOKUP($FA348,BM,LOOKUPS!G$5,0)*$FG$6+VLOOKUP($FA348,DIV,LOOKUPS!G$7,0)*$FH$6++VLOOKUP($FA348,SIZE,LOOKUPS!G$11,0)*$FI$6),"",VLOOKUP($FA348,MOM,LOOKUPS!G$12,0)*$FB$6+VLOOKUP($FA348,STREV,LOOKUPS!G$10,0)*$FC$6+VLOOKUP($FA348,LTREV,LOOKUPS!G$9,0)*$FD$6+VLOOKUP($FA348,CFP,LOOKUPS!G$6,0)*$FE$6+VLOOKUP($FA348,EP,LOOKUPS!G$8,0)*$FF$6+VLOOKUP($FA348,BM,LOOKUPS!G$5,0)*$FG$6+VLOOKUP($FA348,DIV,LOOKUPS!G$7,0)*$FH$6++VLOOKUP($FA348,SIZE,LOOKUPS!G$11,0)*$FI$6)</f>
        <v>-5.3799999999999987E-2</v>
      </c>
      <c r="FG348" s="1">
        <f>IF(ISERROR(VLOOKUP($FA348,MOM,LOOKUPS!H$12,0)*$FB$6+VLOOKUP($FA348,STREV,LOOKUPS!H$10,0)*$FC$6+VLOOKUP($FA348,LTREV,LOOKUPS!H$9,0)*$FD$6+VLOOKUP($FA348,CFP,LOOKUPS!H$6,0)*$FE$6+VLOOKUP($FA348,EP,LOOKUPS!H$8,0)*$FF$6+VLOOKUP($FA348,BM,LOOKUPS!H$5,0)*$FG$6+VLOOKUP($FA348,DIV,LOOKUPS!H$7,0)*$FH$6++VLOOKUP($FA348,SIZE,LOOKUPS!H$11,0)*$FI$6),"",VLOOKUP($FA348,MOM,LOOKUPS!H$12,0)*$FB$6+VLOOKUP($FA348,STREV,LOOKUPS!H$10,0)*$FC$6+VLOOKUP($FA348,LTREV,LOOKUPS!H$9,0)*$FD$6+VLOOKUP($FA348,CFP,LOOKUPS!H$6,0)*$FE$6+VLOOKUP($FA348,EP,LOOKUPS!H$8,0)*$FF$6+VLOOKUP($FA348,BM,LOOKUPS!H$5,0)*$FG$6+VLOOKUP($FA348,DIV,LOOKUPS!H$7,0)*$FH$6++VLOOKUP($FA348,SIZE,LOOKUPS!H$11,0)*$FI$6)</f>
        <v>-0.24470000000000003</v>
      </c>
      <c r="FH348" s="1">
        <f>IF(ISERROR(VLOOKUP($FA348,MOM,LOOKUPS!I$12,0)*$FB$6+VLOOKUP($FA348,STREV,LOOKUPS!I$10,0)*$FC$6+VLOOKUP($FA348,LTREV,LOOKUPS!I$9,0)*$FD$6+VLOOKUP($FA348,CFP,LOOKUPS!I$6,0)*$FE$6+VLOOKUP($FA348,EP,LOOKUPS!I$8,0)*$FF$6+VLOOKUP($FA348,BM,LOOKUPS!I$5,0)*$FG$6+VLOOKUP($FA348,DIV,LOOKUPS!I$7,0)*$FH$6++VLOOKUP($FA348,SIZE,LOOKUPS!I$11,0)*$FI$6),"",VLOOKUP($FA348,MOM,LOOKUPS!I$12,0)*$FB$6+VLOOKUP($FA348,STREV,LOOKUPS!I$10,0)*$FC$6+VLOOKUP($FA348,LTREV,LOOKUPS!I$9,0)*$FD$6+VLOOKUP($FA348,CFP,LOOKUPS!I$6,0)*$FE$6+VLOOKUP($FA348,EP,LOOKUPS!I$8,0)*$FF$6+VLOOKUP($FA348,BM,LOOKUPS!I$5,0)*$FG$6+VLOOKUP($FA348,DIV,LOOKUPS!I$7,0)*$FH$6++VLOOKUP($FA348,SIZE,LOOKUPS!I$11,0)*$FI$6)</f>
        <v>6.7199999999999996E-2</v>
      </c>
      <c r="FI348" s="1">
        <f>IF(ISERROR(VLOOKUP($FA348,MOM,LOOKUPS!J$12,0)*$FB$6+VLOOKUP($FA348,STREV,LOOKUPS!J$10,0)*$FC$6+VLOOKUP($FA348,LTREV,LOOKUPS!J$9,0)*$FD$6+VLOOKUP($FA348,CFP,LOOKUPS!J$6,0)*$FE$6+VLOOKUP($FA348,EP,LOOKUPS!J$8,0)*$FF$6+VLOOKUP($FA348,BM,LOOKUPS!J$5,0)*$FG$6+VLOOKUP($FA348,DIV,LOOKUPS!J$7,0)*$FH$6++VLOOKUP($FA348,SIZE,LOOKUPS!J$11,0)*$FI$6),"",VLOOKUP($FA348,MOM,LOOKUPS!J$12,0)*$FB$6+VLOOKUP($FA348,STREV,LOOKUPS!J$10,0)*$FC$6+VLOOKUP($FA348,LTREV,LOOKUPS!J$9,0)*$FD$6+VLOOKUP($FA348,CFP,LOOKUPS!J$6,0)*$FE$6+VLOOKUP($FA348,EP,LOOKUPS!J$8,0)*$FF$6+VLOOKUP($FA348,BM,LOOKUPS!J$5,0)*$FG$6+VLOOKUP($FA348,DIV,LOOKUPS!J$7,0)*$FH$6++VLOOKUP($FA348,SIZE,LOOKUPS!J$11,0)*$FI$6)</f>
        <v>-0.21229999999999999</v>
      </c>
      <c r="FJ348" s="1">
        <f>IF(ISERROR(VLOOKUP($FA348,MOM,LOOKUPS!K$12,0)*$FB$6+VLOOKUP($FA348,STREV,LOOKUPS!K$10,0)*$FC$6+VLOOKUP($FA348,LTREV,LOOKUPS!K$9,0)*$FD$6+VLOOKUP($FA348,CFP,LOOKUPS!K$6,0)*$FE$6+VLOOKUP($FA348,EP,LOOKUPS!K$8,0)*$FF$6+VLOOKUP($FA348,BM,LOOKUPS!K$5,0)*$FG$6+VLOOKUP($FA348,DIV,LOOKUPS!K$7,0)*$FH$6++VLOOKUP($FA348,SIZE,LOOKUPS!K$11,0)*$FI$6),"",VLOOKUP($FA348,MOM,LOOKUPS!K$12,0)*$FB$6+VLOOKUP($FA348,STREV,LOOKUPS!K$10,0)*$FC$6+VLOOKUP($FA348,LTREV,LOOKUPS!K$9,0)*$FD$6+VLOOKUP($FA348,CFP,LOOKUPS!K$6,0)*$FE$6+VLOOKUP($FA348,EP,LOOKUPS!K$8,0)*$FF$6+VLOOKUP($FA348,BM,LOOKUPS!K$5,0)*$FG$6+VLOOKUP($FA348,DIV,LOOKUPS!K$7,0)*$FH$6++VLOOKUP($FA348,SIZE,LOOKUPS!K$11,0)*$FI$6)</f>
        <v>1.5920000000000001</v>
      </c>
      <c r="FK348" s="1">
        <f>IF(ISERROR(VLOOKUP($FA348,MOM,LOOKUPS!L$12,0)*$FB$6+VLOOKUP($FA348,STREV,LOOKUPS!L$10,0)*$FC$6+VLOOKUP($FA348,LTREV,LOOKUPS!L$9,0)*$FD$6+VLOOKUP($FA348,CFP,LOOKUPS!L$6,0)*$FE$6+VLOOKUP($FA348,EP,LOOKUPS!L$8,0)*$FF$6+VLOOKUP($FA348,BM,LOOKUPS!L$5,0)*$FG$6+VLOOKUP($FA348,DIV,LOOKUPS!L$7,0)*$FH$6++VLOOKUP($FA348,SIZE,LOOKUPS!L$11,0)*$FI$6),"",VLOOKUP($FA348,MOM,LOOKUPS!L$12,0)*$FB$6+VLOOKUP($FA348,STREV,LOOKUPS!L$10,0)*$FC$6+VLOOKUP($FA348,LTREV,LOOKUPS!L$9,0)*$FD$6+VLOOKUP($FA348,CFP,LOOKUPS!L$6,0)*$FE$6+VLOOKUP($FA348,EP,LOOKUPS!L$8,0)*$FF$6+VLOOKUP($FA348,BM,LOOKUPS!L$5,0)*$FG$6+VLOOKUP($FA348,DIV,LOOKUPS!L$7,0)*$FH$6++VLOOKUP($FA348,SIZE,LOOKUPS!L$11,0)*$FI$6)</f>
        <v>1.6167000000000002</v>
      </c>
    </row>
    <row r="349" spans="1:167" x14ac:dyDescent="0.3">
      <c r="A349" s="1">
        <v>195504</v>
      </c>
      <c r="B349" s="1">
        <v>2.2999999999999998</v>
      </c>
      <c r="C349" s="1">
        <v>2.52</v>
      </c>
      <c r="D349" s="1">
        <v>2.04</v>
      </c>
      <c r="E349" s="1">
        <v>2.21</v>
      </c>
      <c r="F349" s="1">
        <v>1.59</v>
      </c>
      <c r="G349" s="1">
        <v>3.3</v>
      </c>
      <c r="H349" s="1">
        <v>3.07</v>
      </c>
      <c r="I349" s="1">
        <v>2.08</v>
      </c>
      <c r="J349" s="1">
        <v>2</v>
      </c>
      <c r="K349" s="1">
        <v>2.0099999999999998</v>
      </c>
      <c r="M349" s="1">
        <v>195405</v>
      </c>
      <c r="N349" s="1">
        <v>8.07</v>
      </c>
      <c r="O349" s="1">
        <v>5.0999999999999996</v>
      </c>
      <c r="P349" s="1">
        <v>4.8</v>
      </c>
      <c r="Q349" s="1">
        <v>4.4000000000000004</v>
      </c>
      <c r="R349" s="1">
        <v>3.54</v>
      </c>
      <c r="S349" s="1">
        <v>2.4300000000000002</v>
      </c>
      <c r="T349" s="1">
        <v>4.2699999999999996</v>
      </c>
      <c r="U349" s="1">
        <v>3.37</v>
      </c>
      <c r="V349" s="1">
        <v>3.5</v>
      </c>
      <c r="W349" s="1">
        <v>2.93</v>
      </c>
      <c r="Y349" s="1">
        <v>195904</v>
      </c>
      <c r="Z349" s="1">
        <v>2.62</v>
      </c>
      <c r="AA349" s="1">
        <v>2.81</v>
      </c>
      <c r="AB349" s="1">
        <v>2.0099999999999998</v>
      </c>
      <c r="AC349" s="1">
        <v>3.36</v>
      </c>
      <c r="AD349" s="1">
        <v>1.33</v>
      </c>
      <c r="AE349" s="1">
        <v>1.23</v>
      </c>
      <c r="AF349" s="1">
        <v>1.91</v>
      </c>
      <c r="AG349" s="1">
        <v>2.4</v>
      </c>
      <c r="AH349" s="1">
        <v>3.85</v>
      </c>
      <c r="AI349" s="1">
        <v>3.84</v>
      </c>
      <c r="AK349">
        <v>197910</v>
      </c>
      <c r="AL349">
        <v>-10.17</v>
      </c>
      <c r="AM349">
        <v>-9.82</v>
      </c>
      <c r="AN349">
        <v>-8.99</v>
      </c>
      <c r="AO349">
        <v>-10</v>
      </c>
      <c r="AP349">
        <v>-9.99</v>
      </c>
      <c r="AQ349">
        <v>-9.1300000000000008</v>
      </c>
      <c r="AR349">
        <v>-8.76</v>
      </c>
      <c r="AS349">
        <v>-9.7899999999999991</v>
      </c>
      <c r="AT349">
        <v>-10.050000000000001</v>
      </c>
      <c r="AU349">
        <v>-10.32</v>
      </c>
      <c r="AV349">
        <v>-9.41</v>
      </c>
      <c r="AW349">
        <v>-9.39</v>
      </c>
      <c r="AX349">
        <v>-8.82</v>
      </c>
      <c r="AY349">
        <v>-8.86</v>
      </c>
      <c r="AZ349">
        <v>-8.66</v>
      </c>
      <c r="BA349">
        <v>-9.67</v>
      </c>
      <c r="BB349">
        <v>-9.8800000000000008</v>
      </c>
      <c r="BC349">
        <v>-8.84</v>
      </c>
      <c r="BD349">
        <v>-11.01</v>
      </c>
      <c r="BF349" s="1">
        <v>197910</v>
      </c>
      <c r="BG349" s="1">
        <v>-10.15</v>
      </c>
      <c r="BH349" s="1">
        <v>-9.74</v>
      </c>
      <c r="BI349" s="1">
        <v>-9.06</v>
      </c>
      <c r="BJ349" s="1">
        <v>-10.050000000000001</v>
      </c>
      <c r="BK349" s="1">
        <v>-10.01</v>
      </c>
      <c r="BL349" s="1">
        <v>-8.5399999999999991</v>
      </c>
      <c r="BM349" s="1">
        <v>-9.5399999999999991</v>
      </c>
      <c r="BN349" s="1">
        <v>-9.35</v>
      </c>
      <c r="BO349" s="1">
        <v>-10.15</v>
      </c>
      <c r="BP349" s="1">
        <v>-10.69</v>
      </c>
      <c r="BQ349" s="1">
        <v>-8.8699999999999992</v>
      </c>
      <c r="BR349" s="1">
        <v>-8.8800000000000008</v>
      </c>
      <c r="BS349" s="1">
        <v>-8.19</v>
      </c>
      <c r="BT349" s="1">
        <v>-9.82</v>
      </c>
      <c r="BU349" s="1">
        <v>-9.19</v>
      </c>
      <c r="BV349" s="1">
        <v>-8.9499999999999993</v>
      </c>
      <c r="BW349" s="1">
        <v>-9.76</v>
      </c>
      <c r="BX349" s="1">
        <v>-9.99</v>
      </c>
      <c r="BY349" s="1">
        <v>-10.28</v>
      </c>
      <c r="CA349" s="1">
        <v>195410</v>
      </c>
      <c r="CB349" s="1">
        <v>-4.3</v>
      </c>
      <c r="CC349" s="1">
        <v>-1.28</v>
      </c>
      <c r="CD349" s="1">
        <v>-0.37</v>
      </c>
      <c r="CE349" s="1">
        <v>-0.55000000000000004</v>
      </c>
      <c r="CF349" s="1">
        <v>-1.17</v>
      </c>
      <c r="CG349" s="1">
        <v>-0.98</v>
      </c>
      <c r="CH349" s="1">
        <v>-0.13</v>
      </c>
      <c r="CI349" s="1">
        <v>-0.23</v>
      </c>
      <c r="CJ349" s="1">
        <v>-0.97</v>
      </c>
      <c r="CK349" s="1">
        <v>-1.1200000000000001</v>
      </c>
      <c r="CL349" s="1">
        <v>-1.22</v>
      </c>
      <c r="CM349" s="1">
        <v>-1.49</v>
      </c>
      <c r="CN349" s="1">
        <v>-0.47</v>
      </c>
      <c r="CO349" s="1">
        <v>-0.35</v>
      </c>
      <c r="CP349" s="1">
        <v>0.1</v>
      </c>
      <c r="CQ349" s="1">
        <v>-0.75</v>
      </c>
      <c r="CR349" s="1">
        <v>0.28999999999999998</v>
      </c>
      <c r="CS349" s="1">
        <v>-1.1100000000000001</v>
      </c>
      <c r="CT349" s="1">
        <v>-0.84</v>
      </c>
      <c r="CV349" s="1">
        <v>195510</v>
      </c>
      <c r="CW349" s="1">
        <v>-3.85</v>
      </c>
      <c r="CX349" s="1">
        <v>-1.9</v>
      </c>
      <c r="CY349" s="1">
        <v>-1.46</v>
      </c>
      <c r="CZ349" s="1">
        <v>-0.78</v>
      </c>
      <c r="DA349" s="1">
        <v>-2.31</v>
      </c>
      <c r="DB349" s="1">
        <v>-1.48</v>
      </c>
      <c r="DC349" s="1">
        <v>-1.47</v>
      </c>
      <c r="DD349" s="1">
        <v>-1.02</v>
      </c>
      <c r="DE349" s="1">
        <v>-0.66</v>
      </c>
      <c r="DF349" s="1">
        <v>-2.48</v>
      </c>
      <c r="DG349" s="1">
        <v>-2.14</v>
      </c>
      <c r="DH349" s="1">
        <v>-1.07</v>
      </c>
      <c r="DI349" s="1">
        <v>-1.88</v>
      </c>
      <c r="DJ349" s="1">
        <v>-1.78</v>
      </c>
      <c r="DK349" s="1">
        <v>-1.1599999999999999</v>
      </c>
      <c r="DL349" s="1">
        <v>-1.02</v>
      </c>
      <c r="DM349" s="1">
        <v>-1.02</v>
      </c>
      <c r="DN349" s="1">
        <v>-0.14000000000000001</v>
      </c>
      <c r="DO349" s="1">
        <v>-1.1599999999999999</v>
      </c>
      <c r="DQ349" s="1">
        <v>195410</v>
      </c>
      <c r="DR349" s="1">
        <v>-99.99</v>
      </c>
      <c r="DS349" s="1">
        <v>-0.47</v>
      </c>
      <c r="DT349" s="1">
        <v>-0.55000000000000004</v>
      </c>
      <c r="DU349" s="1">
        <v>-1.08</v>
      </c>
      <c r="DV349" s="1">
        <v>-0.45</v>
      </c>
      <c r="DW349" s="1">
        <v>-0.89</v>
      </c>
      <c r="DX349" s="1">
        <v>-0.24</v>
      </c>
      <c r="DY349" s="1">
        <v>-0.49</v>
      </c>
      <c r="DZ349" s="1">
        <v>-1.37</v>
      </c>
      <c r="EA349" s="1">
        <v>-0.41</v>
      </c>
      <c r="EB349" s="1">
        <v>-0.48</v>
      </c>
      <c r="EC349" s="1">
        <v>-0.53</v>
      </c>
      <c r="ED349" s="1">
        <v>-1.25</v>
      </c>
      <c r="EE349" s="1">
        <v>-0.28999999999999998</v>
      </c>
      <c r="EF349" s="1">
        <v>-0.19</v>
      </c>
      <c r="EG349" s="1">
        <v>-0.47</v>
      </c>
      <c r="EH349" s="1">
        <v>-0.51</v>
      </c>
      <c r="EI349" s="1">
        <v>-1.03</v>
      </c>
      <c r="EJ349" s="1">
        <v>-1.72</v>
      </c>
      <c r="EL349">
        <v>195410</v>
      </c>
      <c r="EM349">
        <v>-1.67</v>
      </c>
      <c r="EN349">
        <v>0.6</v>
      </c>
      <c r="EO349">
        <v>0.68</v>
      </c>
      <c r="EP349">
        <v>7.0000000000000007E-2</v>
      </c>
      <c r="ER349" s="1">
        <v>195504</v>
      </c>
      <c r="ES349" s="1">
        <v>0.09</v>
      </c>
      <c r="EU349" s="1">
        <v>195405</v>
      </c>
      <c r="EV349" s="1">
        <v>2.58</v>
      </c>
      <c r="EX349" s="1">
        <v>195904</v>
      </c>
      <c r="EY349" s="1">
        <v>-0.46</v>
      </c>
      <c r="FA349" s="1">
        <v>195504</v>
      </c>
      <c r="FB349" s="1">
        <f>IF(ISERROR(VLOOKUP($FA349,MOM,LOOKUPS!C$12,0)*$FB$6+VLOOKUP($FA349,STREV,LOOKUPS!C$10,0)*$FC$6+VLOOKUP($FA349,LTREV,LOOKUPS!C$9,0)*$FD$6+VLOOKUP($FA349,CFP,LOOKUPS!C$6,0)*$FE$6+VLOOKUP($FA349,EP,LOOKUPS!C$8,0)*$FF$6+VLOOKUP($FA349,BM,LOOKUPS!C$5,0)*$FG$6+VLOOKUP($FA349,DIV,LOOKUPS!C$7,0)*$FH$6++VLOOKUP($FA349,SIZE,LOOKUPS!C$11,0)*$FI$6),"",VLOOKUP($FA349,MOM,LOOKUPS!C$12,0)*$FB$6+VLOOKUP($FA349,STREV,LOOKUPS!C$10,0)*$FC$6+VLOOKUP($FA349,LTREV,LOOKUPS!C$9,0)*$FD$6+VLOOKUP($FA349,CFP,LOOKUPS!C$6,0)*$FE$6+VLOOKUP($FA349,EP,LOOKUPS!C$8,0)*$FF$6+VLOOKUP($FA349,BM,LOOKUPS!C$5,0)*$FG$6+VLOOKUP($FA349,DIV,LOOKUPS!C$7,0)*$FH$6++VLOOKUP($FA349,SIZE,LOOKUPS!C$11,0)*$FI$6)</f>
        <v>2.0032000000000001</v>
      </c>
      <c r="FC349" s="1">
        <f>IF(ISERROR(VLOOKUP($FA349,MOM,LOOKUPS!D$12,0)*$FB$6+VLOOKUP($FA349,STREV,LOOKUPS!D$10,0)*$FC$6+VLOOKUP($FA349,LTREV,LOOKUPS!D$9,0)*$FD$6+VLOOKUP($FA349,CFP,LOOKUPS!D$6,0)*$FE$6+VLOOKUP($FA349,EP,LOOKUPS!D$8,0)*$FF$6+VLOOKUP($FA349,BM,LOOKUPS!D$5,0)*$FG$6+VLOOKUP($FA349,DIV,LOOKUPS!D$7,0)*$FH$6++VLOOKUP($FA349,SIZE,LOOKUPS!D$11,0)*$FI$6),"",VLOOKUP($FA349,MOM,LOOKUPS!D$12,0)*$FB$6+VLOOKUP($FA349,STREV,LOOKUPS!D$10,0)*$FC$6+VLOOKUP($FA349,LTREV,LOOKUPS!D$9,0)*$FD$6+VLOOKUP($FA349,CFP,LOOKUPS!D$6,0)*$FE$6+VLOOKUP($FA349,EP,LOOKUPS!D$8,0)*$FF$6+VLOOKUP($FA349,BM,LOOKUPS!D$5,0)*$FG$6+VLOOKUP($FA349,DIV,LOOKUPS!D$7,0)*$FH$6++VLOOKUP($FA349,SIZE,LOOKUPS!D$11,0)*$FI$6)</f>
        <v>2.1017000000000001</v>
      </c>
      <c r="FD349" s="1">
        <f>IF(ISERROR(VLOOKUP($FA349,MOM,LOOKUPS!E$12,0)*$FB$6+VLOOKUP($FA349,STREV,LOOKUPS!E$10,0)*$FC$6+VLOOKUP($FA349,LTREV,LOOKUPS!E$9,0)*$FD$6+VLOOKUP($FA349,CFP,LOOKUPS!E$6,0)*$FE$6+VLOOKUP($FA349,EP,LOOKUPS!E$8,0)*$FF$6+VLOOKUP($FA349,BM,LOOKUPS!E$5,0)*$FG$6+VLOOKUP($FA349,DIV,LOOKUPS!E$7,0)*$FH$6++VLOOKUP($FA349,SIZE,LOOKUPS!E$11,0)*$FI$6),"",VLOOKUP($FA349,MOM,LOOKUPS!E$12,0)*$FB$6+VLOOKUP($FA349,STREV,LOOKUPS!E$10,0)*$FC$6+VLOOKUP($FA349,LTREV,LOOKUPS!E$9,0)*$FD$6+VLOOKUP($FA349,CFP,LOOKUPS!E$6,0)*$FE$6+VLOOKUP($FA349,EP,LOOKUPS!E$8,0)*$FF$6+VLOOKUP($FA349,BM,LOOKUPS!E$5,0)*$FG$6+VLOOKUP($FA349,DIV,LOOKUPS!E$7,0)*$FH$6++VLOOKUP($FA349,SIZE,LOOKUPS!E$11,0)*$FI$6)</f>
        <v>2.4805000000000001</v>
      </c>
      <c r="FE349" s="1">
        <f>IF(ISERROR(VLOOKUP($FA349,MOM,LOOKUPS!F$12,0)*$FB$6+VLOOKUP($FA349,STREV,LOOKUPS!F$10,0)*$FC$6+VLOOKUP($FA349,LTREV,LOOKUPS!F$9,0)*$FD$6+VLOOKUP($FA349,CFP,LOOKUPS!F$6,0)*$FE$6+VLOOKUP($FA349,EP,LOOKUPS!F$8,0)*$FF$6+VLOOKUP($FA349,BM,LOOKUPS!F$5,0)*$FG$6+VLOOKUP($FA349,DIV,LOOKUPS!F$7,0)*$FH$6++VLOOKUP($FA349,SIZE,LOOKUPS!F$11,0)*$FI$6),"",VLOOKUP($FA349,MOM,LOOKUPS!F$12,0)*$FB$6+VLOOKUP($FA349,STREV,LOOKUPS!F$10,0)*$FC$6+VLOOKUP($FA349,LTREV,LOOKUPS!F$9,0)*$FD$6+VLOOKUP($FA349,CFP,LOOKUPS!F$6,0)*$FE$6+VLOOKUP($FA349,EP,LOOKUPS!F$8,0)*$FF$6+VLOOKUP($FA349,BM,LOOKUPS!F$5,0)*$FG$6+VLOOKUP($FA349,DIV,LOOKUPS!F$7,0)*$FH$6++VLOOKUP($FA349,SIZE,LOOKUPS!F$11,0)*$FI$6)</f>
        <v>1.9651000000000001</v>
      </c>
      <c r="FF349" s="1">
        <f>IF(ISERROR(VLOOKUP($FA349,MOM,LOOKUPS!G$12,0)*$FB$6+VLOOKUP($FA349,STREV,LOOKUPS!G$10,0)*$FC$6+VLOOKUP($FA349,LTREV,LOOKUPS!G$9,0)*$FD$6+VLOOKUP($FA349,CFP,LOOKUPS!G$6,0)*$FE$6+VLOOKUP($FA349,EP,LOOKUPS!G$8,0)*$FF$6+VLOOKUP($FA349,BM,LOOKUPS!G$5,0)*$FG$6+VLOOKUP($FA349,DIV,LOOKUPS!G$7,0)*$FH$6++VLOOKUP($FA349,SIZE,LOOKUPS!G$11,0)*$FI$6),"",VLOOKUP($FA349,MOM,LOOKUPS!G$12,0)*$FB$6+VLOOKUP($FA349,STREV,LOOKUPS!G$10,0)*$FC$6+VLOOKUP($FA349,LTREV,LOOKUPS!G$9,0)*$FD$6+VLOOKUP($FA349,CFP,LOOKUPS!G$6,0)*$FE$6+VLOOKUP($FA349,EP,LOOKUPS!G$8,0)*$FF$6+VLOOKUP($FA349,BM,LOOKUPS!G$5,0)*$FG$6+VLOOKUP($FA349,DIV,LOOKUPS!G$7,0)*$FH$6++VLOOKUP($FA349,SIZE,LOOKUPS!G$11,0)*$FI$6)</f>
        <v>2.2587999999999999</v>
      </c>
      <c r="FG349" s="1">
        <f>IF(ISERROR(VLOOKUP($FA349,MOM,LOOKUPS!H$12,0)*$FB$6+VLOOKUP($FA349,STREV,LOOKUPS!H$10,0)*$FC$6+VLOOKUP($FA349,LTREV,LOOKUPS!H$9,0)*$FD$6+VLOOKUP($FA349,CFP,LOOKUPS!H$6,0)*$FE$6+VLOOKUP($FA349,EP,LOOKUPS!H$8,0)*$FF$6+VLOOKUP($FA349,BM,LOOKUPS!H$5,0)*$FG$6+VLOOKUP($FA349,DIV,LOOKUPS!H$7,0)*$FH$6++VLOOKUP($FA349,SIZE,LOOKUPS!H$11,0)*$FI$6),"",VLOOKUP($FA349,MOM,LOOKUPS!H$12,0)*$FB$6+VLOOKUP($FA349,STREV,LOOKUPS!H$10,0)*$FC$6+VLOOKUP($FA349,LTREV,LOOKUPS!H$9,0)*$FD$6+VLOOKUP($FA349,CFP,LOOKUPS!H$6,0)*$FE$6+VLOOKUP($FA349,EP,LOOKUPS!H$8,0)*$FF$6+VLOOKUP($FA349,BM,LOOKUPS!H$5,0)*$FG$6+VLOOKUP($FA349,DIV,LOOKUPS!H$7,0)*$FH$6++VLOOKUP($FA349,SIZE,LOOKUPS!H$11,0)*$FI$6)</f>
        <v>3.0027999999999997</v>
      </c>
      <c r="FH349" s="1">
        <f>IF(ISERROR(VLOOKUP($FA349,MOM,LOOKUPS!I$12,0)*$FB$6+VLOOKUP($FA349,STREV,LOOKUPS!I$10,0)*$FC$6+VLOOKUP($FA349,LTREV,LOOKUPS!I$9,0)*$FD$6+VLOOKUP($FA349,CFP,LOOKUPS!I$6,0)*$FE$6+VLOOKUP($FA349,EP,LOOKUPS!I$8,0)*$FF$6+VLOOKUP($FA349,BM,LOOKUPS!I$5,0)*$FG$6+VLOOKUP($FA349,DIV,LOOKUPS!I$7,0)*$FH$6++VLOOKUP($FA349,SIZE,LOOKUPS!I$11,0)*$FI$6),"",VLOOKUP($FA349,MOM,LOOKUPS!I$12,0)*$FB$6+VLOOKUP($FA349,STREV,LOOKUPS!I$10,0)*$FC$6+VLOOKUP($FA349,LTREV,LOOKUPS!I$9,0)*$FD$6+VLOOKUP($FA349,CFP,LOOKUPS!I$6,0)*$FE$6+VLOOKUP($FA349,EP,LOOKUPS!I$8,0)*$FF$6+VLOOKUP($FA349,BM,LOOKUPS!I$5,0)*$FG$6+VLOOKUP($FA349,DIV,LOOKUPS!I$7,0)*$FH$6++VLOOKUP($FA349,SIZE,LOOKUPS!I$11,0)*$FI$6)</f>
        <v>2.4219999999999997</v>
      </c>
      <c r="FI349" s="1">
        <f>IF(ISERROR(VLOOKUP($FA349,MOM,LOOKUPS!J$12,0)*$FB$6+VLOOKUP($FA349,STREV,LOOKUPS!J$10,0)*$FC$6+VLOOKUP($FA349,LTREV,LOOKUPS!J$9,0)*$FD$6+VLOOKUP($FA349,CFP,LOOKUPS!J$6,0)*$FE$6+VLOOKUP($FA349,EP,LOOKUPS!J$8,0)*$FF$6+VLOOKUP($FA349,BM,LOOKUPS!J$5,0)*$FG$6+VLOOKUP($FA349,DIV,LOOKUPS!J$7,0)*$FH$6++VLOOKUP($FA349,SIZE,LOOKUPS!J$11,0)*$FI$6),"",VLOOKUP($FA349,MOM,LOOKUPS!J$12,0)*$FB$6+VLOOKUP($FA349,STREV,LOOKUPS!J$10,0)*$FC$6+VLOOKUP($FA349,LTREV,LOOKUPS!J$9,0)*$FD$6+VLOOKUP($FA349,CFP,LOOKUPS!J$6,0)*$FE$6+VLOOKUP($FA349,EP,LOOKUPS!J$8,0)*$FF$6+VLOOKUP($FA349,BM,LOOKUPS!J$5,0)*$FG$6+VLOOKUP($FA349,DIV,LOOKUPS!J$7,0)*$FH$6++VLOOKUP($FA349,SIZE,LOOKUPS!J$11,0)*$FI$6)</f>
        <v>3.0451000000000006</v>
      </c>
      <c r="FJ349" s="1">
        <f>IF(ISERROR(VLOOKUP($FA349,MOM,LOOKUPS!K$12,0)*$FB$6+VLOOKUP($FA349,STREV,LOOKUPS!K$10,0)*$FC$6+VLOOKUP($FA349,LTREV,LOOKUPS!K$9,0)*$FD$6+VLOOKUP($FA349,CFP,LOOKUPS!K$6,0)*$FE$6+VLOOKUP($FA349,EP,LOOKUPS!K$8,0)*$FF$6+VLOOKUP($FA349,BM,LOOKUPS!K$5,0)*$FG$6+VLOOKUP($FA349,DIV,LOOKUPS!K$7,0)*$FH$6++VLOOKUP($FA349,SIZE,LOOKUPS!K$11,0)*$FI$6),"",VLOOKUP($FA349,MOM,LOOKUPS!K$12,0)*$FB$6+VLOOKUP($FA349,STREV,LOOKUPS!K$10,0)*$FC$6+VLOOKUP($FA349,LTREV,LOOKUPS!K$9,0)*$FD$6+VLOOKUP($FA349,CFP,LOOKUPS!K$6,0)*$FE$6+VLOOKUP($FA349,EP,LOOKUPS!K$8,0)*$FF$6+VLOOKUP($FA349,BM,LOOKUPS!K$5,0)*$FG$6+VLOOKUP($FA349,DIV,LOOKUPS!K$7,0)*$FH$6++VLOOKUP($FA349,SIZE,LOOKUPS!K$11,0)*$FI$6)</f>
        <v>1.6138999999999999</v>
      </c>
      <c r="FK349" s="1">
        <f>IF(ISERROR(VLOOKUP($FA349,MOM,LOOKUPS!L$12,0)*$FB$6+VLOOKUP($FA349,STREV,LOOKUPS!L$10,0)*$FC$6+VLOOKUP($FA349,LTREV,LOOKUPS!L$9,0)*$FD$6+VLOOKUP($FA349,CFP,LOOKUPS!L$6,0)*$FE$6+VLOOKUP($FA349,EP,LOOKUPS!L$8,0)*$FF$6+VLOOKUP($FA349,BM,LOOKUPS!L$5,0)*$FG$6+VLOOKUP($FA349,DIV,LOOKUPS!L$7,0)*$FH$6++VLOOKUP($FA349,SIZE,LOOKUPS!L$11,0)*$FI$6),"",VLOOKUP($FA349,MOM,LOOKUPS!L$12,0)*$FB$6+VLOOKUP($FA349,STREV,LOOKUPS!L$10,0)*$FC$6+VLOOKUP($FA349,LTREV,LOOKUPS!L$9,0)*$FD$6+VLOOKUP($FA349,CFP,LOOKUPS!L$6,0)*$FE$6+VLOOKUP($FA349,EP,LOOKUPS!L$8,0)*$FF$6+VLOOKUP($FA349,BM,LOOKUPS!L$5,0)*$FG$6+VLOOKUP($FA349,DIV,LOOKUPS!L$7,0)*$FH$6++VLOOKUP($FA349,SIZE,LOOKUPS!L$11,0)*$FI$6)</f>
        <v>2.5053000000000001</v>
      </c>
    </row>
    <row r="350" spans="1:167" x14ac:dyDescent="0.3">
      <c r="A350" s="1">
        <v>195505</v>
      </c>
      <c r="B350" s="1">
        <v>-0.2</v>
      </c>
      <c r="C350" s="1">
        <v>1.1599999999999999</v>
      </c>
      <c r="D350" s="1">
        <v>0.62</v>
      </c>
      <c r="E350" s="1">
        <v>1.33</v>
      </c>
      <c r="F350" s="1">
        <v>0.88</v>
      </c>
      <c r="G350" s="1">
        <v>0.53</v>
      </c>
      <c r="H350" s="1">
        <v>1.1499999999999999</v>
      </c>
      <c r="I350" s="1">
        <v>0.12</v>
      </c>
      <c r="J350" s="1">
        <v>0.2</v>
      </c>
      <c r="K350" s="1">
        <v>1.47</v>
      </c>
      <c r="M350" s="1">
        <v>195406</v>
      </c>
      <c r="N350" s="1">
        <v>2.2999999999999998</v>
      </c>
      <c r="O350" s="1">
        <v>2.1</v>
      </c>
      <c r="P350" s="1">
        <v>2.58</v>
      </c>
      <c r="Q350" s="1">
        <v>0.97</v>
      </c>
      <c r="R350" s="1">
        <v>1.43</v>
      </c>
      <c r="S350" s="1">
        <v>1.22</v>
      </c>
      <c r="T350" s="1">
        <v>1.1000000000000001</v>
      </c>
      <c r="U350" s="1">
        <v>1.07</v>
      </c>
      <c r="V350" s="1">
        <v>0.33</v>
      </c>
      <c r="W350" s="1">
        <v>-0.51</v>
      </c>
      <c r="Y350" s="1">
        <v>195905</v>
      </c>
      <c r="Z350" s="1">
        <v>1.78</v>
      </c>
      <c r="AA350" s="1">
        <v>1.81</v>
      </c>
      <c r="AB350" s="1">
        <v>1.79</v>
      </c>
      <c r="AC350" s="1">
        <v>0.56999999999999995</v>
      </c>
      <c r="AD350" s="1">
        <v>0.01</v>
      </c>
      <c r="AE350" s="1">
        <v>-7.0000000000000007E-2</v>
      </c>
      <c r="AF350" s="1">
        <v>0.1</v>
      </c>
      <c r="AG350" s="1">
        <v>1.69</v>
      </c>
      <c r="AH350" s="1">
        <v>1.36</v>
      </c>
      <c r="AI350" s="1">
        <v>0.87</v>
      </c>
      <c r="AK350">
        <v>197911</v>
      </c>
      <c r="AL350">
        <v>4.67</v>
      </c>
      <c r="AM350">
        <v>8.0500000000000007</v>
      </c>
      <c r="AN350">
        <v>6.54</v>
      </c>
      <c r="AO350">
        <v>5.72</v>
      </c>
      <c r="AP350">
        <v>8.17</v>
      </c>
      <c r="AQ350">
        <v>7.67</v>
      </c>
      <c r="AR350">
        <v>6.37</v>
      </c>
      <c r="AS350">
        <v>5.99</v>
      </c>
      <c r="AT350">
        <v>5.45</v>
      </c>
      <c r="AU350">
        <v>8.07</v>
      </c>
      <c r="AV350">
        <v>8.35</v>
      </c>
      <c r="AW350">
        <v>7.75</v>
      </c>
      <c r="AX350">
        <v>7.59</v>
      </c>
      <c r="AY350">
        <v>5.89</v>
      </c>
      <c r="AZ350">
        <v>6.92</v>
      </c>
      <c r="BA350">
        <v>5.52</v>
      </c>
      <c r="BB350">
        <v>6.34</v>
      </c>
      <c r="BC350">
        <v>5.74</v>
      </c>
      <c r="BD350">
        <v>5.22</v>
      </c>
      <c r="BF350" s="1">
        <v>197911</v>
      </c>
      <c r="BG350" s="1">
        <v>5.62</v>
      </c>
      <c r="BH350" s="1">
        <v>8.1</v>
      </c>
      <c r="BI350" s="1">
        <v>6.47</v>
      </c>
      <c r="BJ350" s="1">
        <v>5.62</v>
      </c>
      <c r="BK350" s="1">
        <v>8.5500000000000007</v>
      </c>
      <c r="BL350" s="1">
        <v>6.77</v>
      </c>
      <c r="BM350" s="1">
        <v>6.49</v>
      </c>
      <c r="BN350" s="1">
        <v>5.78</v>
      </c>
      <c r="BO350" s="1">
        <v>5.63</v>
      </c>
      <c r="BP350" s="1">
        <v>9.0299999999999994</v>
      </c>
      <c r="BQ350" s="1">
        <v>7.76</v>
      </c>
      <c r="BR350" s="1">
        <v>6.63</v>
      </c>
      <c r="BS350" s="1">
        <v>6.91</v>
      </c>
      <c r="BT350" s="1">
        <v>7.02</v>
      </c>
      <c r="BU350" s="1">
        <v>5.85</v>
      </c>
      <c r="BV350" s="1">
        <v>5.97</v>
      </c>
      <c r="BW350" s="1">
        <v>5.58</v>
      </c>
      <c r="BX350" s="1">
        <v>6.13</v>
      </c>
      <c r="BY350" s="1">
        <v>5.24</v>
      </c>
      <c r="CA350" s="1">
        <v>195411</v>
      </c>
      <c r="CB350" s="1">
        <v>2.1800000000000002</v>
      </c>
      <c r="CC350" s="1">
        <v>7.87</v>
      </c>
      <c r="CD350" s="1">
        <v>9.17</v>
      </c>
      <c r="CE350" s="1">
        <v>9.7799999999999994</v>
      </c>
      <c r="CF350" s="1">
        <v>8.39</v>
      </c>
      <c r="CG350" s="1">
        <v>7.92</v>
      </c>
      <c r="CH350" s="1">
        <v>9.1300000000000008</v>
      </c>
      <c r="CI350" s="1">
        <v>10.14</v>
      </c>
      <c r="CJ350" s="1">
        <v>9.24</v>
      </c>
      <c r="CK350" s="1">
        <v>9.09</v>
      </c>
      <c r="CL350" s="1">
        <v>7.68</v>
      </c>
      <c r="CM350" s="1">
        <v>6.83</v>
      </c>
      <c r="CN350" s="1">
        <v>8.99</v>
      </c>
      <c r="CO350" s="1">
        <v>9.35</v>
      </c>
      <c r="CP350" s="1">
        <v>8.91</v>
      </c>
      <c r="CQ350" s="1">
        <v>9.43</v>
      </c>
      <c r="CR350" s="1">
        <v>10.85</v>
      </c>
      <c r="CS350" s="1">
        <v>9.11</v>
      </c>
      <c r="CT350" s="1">
        <v>9.3800000000000008</v>
      </c>
      <c r="CV350" s="1">
        <v>195511</v>
      </c>
      <c r="CW350" s="1">
        <v>4.34</v>
      </c>
      <c r="CX350" s="1">
        <v>7.66</v>
      </c>
      <c r="CY350" s="1">
        <v>5.15</v>
      </c>
      <c r="CZ350" s="1">
        <v>4.29</v>
      </c>
      <c r="DA350" s="1">
        <v>7.9</v>
      </c>
      <c r="DB350" s="1">
        <v>7.13</v>
      </c>
      <c r="DC350" s="1">
        <v>4.9800000000000004</v>
      </c>
      <c r="DD350" s="1">
        <v>4.07</v>
      </c>
      <c r="DE350" s="1">
        <v>4.13</v>
      </c>
      <c r="DF350" s="1">
        <v>7.03</v>
      </c>
      <c r="DG350" s="1">
        <v>8.76</v>
      </c>
      <c r="DH350" s="1">
        <v>7.19</v>
      </c>
      <c r="DI350" s="1">
        <v>7.07</v>
      </c>
      <c r="DJ350" s="1">
        <v>5.66</v>
      </c>
      <c r="DK350" s="1">
        <v>4.3</v>
      </c>
      <c r="DL350" s="1">
        <v>3.52</v>
      </c>
      <c r="DM350" s="1">
        <v>4.62</v>
      </c>
      <c r="DN350" s="1">
        <v>5.07</v>
      </c>
      <c r="DO350" s="1">
        <v>3.2</v>
      </c>
      <c r="DQ350" s="1">
        <v>195411</v>
      </c>
      <c r="DR350" s="1">
        <v>-99.99</v>
      </c>
      <c r="DS350" s="1">
        <v>7.83</v>
      </c>
      <c r="DT350" s="1">
        <v>9.43</v>
      </c>
      <c r="DU350" s="1">
        <v>9.81</v>
      </c>
      <c r="DV350" s="1">
        <v>7.54</v>
      </c>
      <c r="DW350" s="1">
        <v>8.69</v>
      </c>
      <c r="DX350" s="1">
        <v>10.08</v>
      </c>
      <c r="DY350" s="1">
        <v>9.2799999999999994</v>
      </c>
      <c r="DZ350" s="1">
        <v>9.73</v>
      </c>
      <c r="EA350" s="1">
        <v>5.84</v>
      </c>
      <c r="EB350" s="1">
        <v>9.17</v>
      </c>
      <c r="EC350" s="1">
        <v>8.42</v>
      </c>
      <c r="ED350" s="1">
        <v>8.9600000000000009</v>
      </c>
      <c r="EE350" s="1">
        <v>9.94</v>
      </c>
      <c r="EF350" s="1">
        <v>10.210000000000001</v>
      </c>
      <c r="EG350" s="1">
        <v>8.59</v>
      </c>
      <c r="EH350" s="1">
        <v>9.9600000000000009</v>
      </c>
      <c r="EI350" s="1">
        <v>9.5299999999999994</v>
      </c>
      <c r="EJ350" s="1">
        <v>9.94</v>
      </c>
      <c r="EL350">
        <v>195411</v>
      </c>
      <c r="EM350">
        <v>9.3800000000000008</v>
      </c>
      <c r="EN350">
        <v>-2.64</v>
      </c>
      <c r="EO350">
        <v>4.3899999999999997</v>
      </c>
      <c r="EP350">
        <v>0.06</v>
      </c>
      <c r="ER350" s="1">
        <v>195505</v>
      </c>
      <c r="ES350" s="1">
        <v>0.56000000000000005</v>
      </c>
      <c r="EU350" s="1">
        <v>195406</v>
      </c>
      <c r="EV350" s="1">
        <v>1.95</v>
      </c>
      <c r="EX350" s="1">
        <v>195905</v>
      </c>
      <c r="EY350" s="1">
        <v>0.9</v>
      </c>
      <c r="FA350" s="1">
        <v>195505</v>
      </c>
      <c r="FB350" s="1">
        <f>IF(ISERROR(VLOOKUP($FA350,MOM,LOOKUPS!C$12,0)*$FB$6+VLOOKUP($FA350,STREV,LOOKUPS!C$10,0)*$FC$6+VLOOKUP($FA350,LTREV,LOOKUPS!C$9,0)*$FD$6+VLOOKUP($FA350,CFP,LOOKUPS!C$6,0)*$FE$6+VLOOKUP($FA350,EP,LOOKUPS!C$8,0)*$FF$6+VLOOKUP($FA350,BM,LOOKUPS!C$5,0)*$FG$6+VLOOKUP($FA350,DIV,LOOKUPS!C$7,0)*$FH$6++VLOOKUP($FA350,SIZE,LOOKUPS!C$11,0)*$FI$6),"",VLOOKUP($FA350,MOM,LOOKUPS!C$12,0)*$FB$6+VLOOKUP($FA350,STREV,LOOKUPS!C$10,0)*$FC$6+VLOOKUP($FA350,LTREV,LOOKUPS!C$9,0)*$FD$6+VLOOKUP($FA350,CFP,LOOKUPS!C$6,0)*$FE$6+VLOOKUP($FA350,EP,LOOKUPS!C$8,0)*$FF$6+VLOOKUP($FA350,BM,LOOKUPS!C$5,0)*$FG$6+VLOOKUP($FA350,DIV,LOOKUPS!C$7,0)*$FH$6++VLOOKUP($FA350,SIZE,LOOKUPS!C$11,0)*$FI$6)</f>
        <v>0.36899999999999999</v>
      </c>
      <c r="FC350" s="1">
        <f>IF(ISERROR(VLOOKUP($FA350,MOM,LOOKUPS!D$12,0)*$FB$6+VLOOKUP($FA350,STREV,LOOKUPS!D$10,0)*$FC$6+VLOOKUP($FA350,LTREV,LOOKUPS!D$9,0)*$FD$6+VLOOKUP($FA350,CFP,LOOKUPS!D$6,0)*$FE$6+VLOOKUP($FA350,EP,LOOKUPS!D$8,0)*$FF$6+VLOOKUP($FA350,BM,LOOKUPS!D$5,0)*$FG$6+VLOOKUP($FA350,DIV,LOOKUPS!D$7,0)*$FH$6++VLOOKUP($FA350,SIZE,LOOKUPS!D$11,0)*$FI$6),"",VLOOKUP($FA350,MOM,LOOKUPS!D$12,0)*$FB$6+VLOOKUP($FA350,STREV,LOOKUPS!D$10,0)*$FC$6+VLOOKUP($FA350,LTREV,LOOKUPS!D$9,0)*$FD$6+VLOOKUP($FA350,CFP,LOOKUPS!D$6,0)*$FE$6+VLOOKUP($FA350,EP,LOOKUPS!D$8,0)*$FF$6+VLOOKUP($FA350,BM,LOOKUPS!D$5,0)*$FG$6+VLOOKUP($FA350,DIV,LOOKUPS!D$7,0)*$FH$6++VLOOKUP($FA350,SIZE,LOOKUPS!D$11,0)*$FI$6)</f>
        <v>0.78209999999999991</v>
      </c>
      <c r="FD350" s="1">
        <f>IF(ISERROR(VLOOKUP($FA350,MOM,LOOKUPS!E$12,0)*$FB$6+VLOOKUP($FA350,STREV,LOOKUPS!E$10,0)*$FC$6+VLOOKUP($FA350,LTREV,LOOKUPS!E$9,0)*$FD$6+VLOOKUP($FA350,CFP,LOOKUPS!E$6,0)*$FE$6+VLOOKUP($FA350,EP,LOOKUPS!E$8,0)*$FF$6+VLOOKUP($FA350,BM,LOOKUPS!E$5,0)*$FG$6+VLOOKUP($FA350,DIV,LOOKUPS!E$7,0)*$FH$6++VLOOKUP($FA350,SIZE,LOOKUPS!E$11,0)*$FI$6),"",VLOOKUP($FA350,MOM,LOOKUPS!E$12,0)*$FB$6+VLOOKUP($FA350,STREV,LOOKUPS!E$10,0)*$FC$6+VLOOKUP($FA350,LTREV,LOOKUPS!E$9,0)*$FD$6+VLOOKUP($FA350,CFP,LOOKUPS!E$6,0)*$FE$6+VLOOKUP($FA350,EP,LOOKUPS!E$8,0)*$FF$6+VLOOKUP($FA350,BM,LOOKUPS!E$5,0)*$FG$6+VLOOKUP($FA350,DIV,LOOKUPS!E$7,0)*$FH$6++VLOOKUP($FA350,SIZE,LOOKUPS!E$11,0)*$FI$6)</f>
        <v>0.59510000000000007</v>
      </c>
      <c r="FE350" s="1">
        <f>IF(ISERROR(VLOOKUP($FA350,MOM,LOOKUPS!F$12,0)*$FB$6+VLOOKUP($FA350,STREV,LOOKUPS!F$10,0)*$FC$6+VLOOKUP($FA350,LTREV,LOOKUPS!F$9,0)*$FD$6+VLOOKUP($FA350,CFP,LOOKUPS!F$6,0)*$FE$6+VLOOKUP($FA350,EP,LOOKUPS!F$8,0)*$FF$6+VLOOKUP($FA350,BM,LOOKUPS!F$5,0)*$FG$6+VLOOKUP($FA350,DIV,LOOKUPS!F$7,0)*$FH$6++VLOOKUP($FA350,SIZE,LOOKUPS!F$11,0)*$FI$6),"",VLOOKUP($FA350,MOM,LOOKUPS!F$12,0)*$FB$6+VLOOKUP($FA350,STREV,LOOKUPS!F$10,0)*$FC$6+VLOOKUP($FA350,LTREV,LOOKUPS!F$9,0)*$FD$6+VLOOKUP($FA350,CFP,LOOKUPS!F$6,0)*$FE$6+VLOOKUP($FA350,EP,LOOKUPS!F$8,0)*$FF$6+VLOOKUP($FA350,BM,LOOKUPS!F$5,0)*$FG$6+VLOOKUP($FA350,DIV,LOOKUPS!F$7,0)*$FH$6++VLOOKUP($FA350,SIZE,LOOKUPS!F$11,0)*$FI$6)</f>
        <v>1.2885000000000002</v>
      </c>
      <c r="FF350" s="1">
        <f>IF(ISERROR(VLOOKUP($FA350,MOM,LOOKUPS!G$12,0)*$FB$6+VLOOKUP($FA350,STREV,LOOKUPS!G$10,0)*$FC$6+VLOOKUP($FA350,LTREV,LOOKUPS!G$9,0)*$FD$6+VLOOKUP($FA350,CFP,LOOKUPS!G$6,0)*$FE$6+VLOOKUP($FA350,EP,LOOKUPS!G$8,0)*$FF$6+VLOOKUP($FA350,BM,LOOKUPS!G$5,0)*$FG$6+VLOOKUP($FA350,DIV,LOOKUPS!G$7,0)*$FH$6++VLOOKUP($FA350,SIZE,LOOKUPS!G$11,0)*$FI$6),"",VLOOKUP($FA350,MOM,LOOKUPS!G$12,0)*$FB$6+VLOOKUP($FA350,STREV,LOOKUPS!G$10,0)*$FC$6+VLOOKUP($FA350,LTREV,LOOKUPS!G$9,0)*$FD$6+VLOOKUP($FA350,CFP,LOOKUPS!G$6,0)*$FE$6+VLOOKUP($FA350,EP,LOOKUPS!G$8,0)*$FF$6+VLOOKUP($FA350,BM,LOOKUPS!G$5,0)*$FG$6+VLOOKUP($FA350,DIV,LOOKUPS!G$7,0)*$FH$6++VLOOKUP($FA350,SIZE,LOOKUPS!G$11,0)*$FI$6)</f>
        <v>0.25509999999999999</v>
      </c>
      <c r="FG350" s="1">
        <f>IF(ISERROR(VLOOKUP($FA350,MOM,LOOKUPS!H$12,0)*$FB$6+VLOOKUP($FA350,STREV,LOOKUPS!H$10,0)*$FC$6+VLOOKUP($FA350,LTREV,LOOKUPS!H$9,0)*$FD$6+VLOOKUP($FA350,CFP,LOOKUPS!H$6,0)*$FE$6+VLOOKUP($FA350,EP,LOOKUPS!H$8,0)*$FF$6+VLOOKUP($FA350,BM,LOOKUPS!H$5,0)*$FG$6+VLOOKUP($FA350,DIV,LOOKUPS!H$7,0)*$FH$6++VLOOKUP($FA350,SIZE,LOOKUPS!H$11,0)*$FI$6),"",VLOOKUP($FA350,MOM,LOOKUPS!H$12,0)*$FB$6+VLOOKUP($FA350,STREV,LOOKUPS!H$10,0)*$FC$6+VLOOKUP($FA350,LTREV,LOOKUPS!H$9,0)*$FD$6+VLOOKUP($FA350,CFP,LOOKUPS!H$6,0)*$FE$6+VLOOKUP($FA350,EP,LOOKUPS!H$8,0)*$FF$6+VLOOKUP($FA350,BM,LOOKUPS!H$5,0)*$FG$6+VLOOKUP($FA350,DIV,LOOKUPS!H$7,0)*$FH$6++VLOOKUP($FA350,SIZE,LOOKUPS!H$11,0)*$FI$6)</f>
        <v>0.89670000000000005</v>
      </c>
      <c r="FH350" s="1">
        <f>IF(ISERROR(VLOOKUP($FA350,MOM,LOOKUPS!I$12,0)*$FB$6+VLOOKUP($FA350,STREV,LOOKUPS!I$10,0)*$FC$6+VLOOKUP($FA350,LTREV,LOOKUPS!I$9,0)*$FD$6+VLOOKUP($FA350,CFP,LOOKUPS!I$6,0)*$FE$6+VLOOKUP($FA350,EP,LOOKUPS!I$8,0)*$FF$6+VLOOKUP($FA350,BM,LOOKUPS!I$5,0)*$FG$6+VLOOKUP($FA350,DIV,LOOKUPS!I$7,0)*$FH$6++VLOOKUP($FA350,SIZE,LOOKUPS!I$11,0)*$FI$6),"",VLOOKUP($FA350,MOM,LOOKUPS!I$12,0)*$FB$6+VLOOKUP($FA350,STREV,LOOKUPS!I$10,0)*$FC$6+VLOOKUP($FA350,LTREV,LOOKUPS!I$9,0)*$FD$6+VLOOKUP($FA350,CFP,LOOKUPS!I$6,0)*$FE$6+VLOOKUP($FA350,EP,LOOKUPS!I$8,0)*$FF$6+VLOOKUP($FA350,BM,LOOKUPS!I$5,0)*$FG$6+VLOOKUP($FA350,DIV,LOOKUPS!I$7,0)*$FH$6++VLOOKUP($FA350,SIZE,LOOKUPS!I$11,0)*$FI$6)</f>
        <v>1.1086</v>
      </c>
      <c r="FI350" s="1">
        <f>IF(ISERROR(VLOOKUP($FA350,MOM,LOOKUPS!J$12,0)*$FB$6+VLOOKUP($FA350,STREV,LOOKUPS!J$10,0)*$FC$6+VLOOKUP($FA350,LTREV,LOOKUPS!J$9,0)*$FD$6+VLOOKUP($FA350,CFP,LOOKUPS!J$6,0)*$FE$6+VLOOKUP($FA350,EP,LOOKUPS!J$8,0)*$FF$6+VLOOKUP($FA350,BM,LOOKUPS!J$5,0)*$FG$6+VLOOKUP($FA350,DIV,LOOKUPS!J$7,0)*$FH$6++VLOOKUP($FA350,SIZE,LOOKUPS!J$11,0)*$FI$6),"",VLOOKUP($FA350,MOM,LOOKUPS!J$12,0)*$FB$6+VLOOKUP($FA350,STREV,LOOKUPS!J$10,0)*$FC$6+VLOOKUP($FA350,LTREV,LOOKUPS!J$9,0)*$FD$6+VLOOKUP($FA350,CFP,LOOKUPS!J$6,0)*$FE$6+VLOOKUP($FA350,EP,LOOKUPS!J$8,0)*$FF$6+VLOOKUP($FA350,BM,LOOKUPS!J$5,0)*$FG$6+VLOOKUP($FA350,DIV,LOOKUPS!J$7,0)*$FH$6++VLOOKUP($FA350,SIZE,LOOKUPS!J$11,0)*$FI$6)</f>
        <v>0.4613000000000001</v>
      </c>
      <c r="FJ350" s="1">
        <f>IF(ISERROR(VLOOKUP($FA350,MOM,LOOKUPS!K$12,0)*$FB$6+VLOOKUP($FA350,STREV,LOOKUPS!K$10,0)*$FC$6+VLOOKUP($FA350,LTREV,LOOKUPS!K$9,0)*$FD$6+VLOOKUP($FA350,CFP,LOOKUPS!K$6,0)*$FE$6+VLOOKUP($FA350,EP,LOOKUPS!K$8,0)*$FF$6+VLOOKUP($FA350,BM,LOOKUPS!K$5,0)*$FG$6+VLOOKUP($FA350,DIV,LOOKUPS!K$7,0)*$FH$6++VLOOKUP($FA350,SIZE,LOOKUPS!K$11,0)*$FI$6),"",VLOOKUP($FA350,MOM,LOOKUPS!K$12,0)*$FB$6+VLOOKUP($FA350,STREV,LOOKUPS!K$10,0)*$FC$6+VLOOKUP($FA350,LTREV,LOOKUPS!K$9,0)*$FD$6+VLOOKUP($FA350,CFP,LOOKUPS!K$6,0)*$FE$6+VLOOKUP($FA350,EP,LOOKUPS!K$8,0)*$FF$6+VLOOKUP($FA350,BM,LOOKUPS!K$5,0)*$FG$6+VLOOKUP($FA350,DIV,LOOKUPS!K$7,0)*$FH$6++VLOOKUP($FA350,SIZE,LOOKUPS!K$11,0)*$FI$6)</f>
        <v>0.66749999999999998</v>
      </c>
      <c r="FK350" s="1">
        <f>IF(ISERROR(VLOOKUP($FA350,MOM,LOOKUPS!L$12,0)*$FB$6+VLOOKUP($FA350,STREV,LOOKUPS!L$10,0)*$FC$6+VLOOKUP($FA350,LTREV,LOOKUPS!L$9,0)*$FD$6+VLOOKUP($FA350,CFP,LOOKUPS!L$6,0)*$FE$6+VLOOKUP($FA350,EP,LOOKUPS!L$8,0)*$FF$6+VLOOKUP($FA350,BM,LOOKUPS!L$5,0)*$FG$6+VLOOKUP($FA350,DIV,LOOKUPS!L$7,0)*$FH$6++VLOOKUP($FA350,SIZE,LOOKUPS!L$11,0)*$FI$6),"",VLOOKUP($FA350,MOM,LOOKUPS!L$12,0)*$FB$6+VLOOKUP($FA350,STREV,LOOKUPS!L$10,0)*$FC$6+VLOOKUP($FA350,LTREV,LOOKUPS!L$9,0)*$FD$6+VLOOKUP($FA350,CFP,LOOKUPS!L$6,0)*$FE$6+VLOOKUP($FA350,EP,LOOKUPS!L$8,0)*$FF$6+VLOOKUP($FA350,BM,LOOKUPS!L$5,0)*$FG$6+VLOOKUP($FA350,DIV,LOOKUPS!L$7,0)*$FH$6++VLOOKUP($FA350,SIZE,LOOKUPS!L$11,0)*$FI$6)</f>
        <v>0.67870000000000008</v>
      </c>
    </row>
    <row r="351" spans="1:167" x14ac:dyDescent="0.3">
      <c r="A351" s="1">
        <v>195506</v>
      </c>
      <c r="B351" s="1">
        <v>2.2200000000000002</v>
      </c>
      <c r="C351" s="1">
        <v>3.05</v>
      </c>
      <c r="D351" s="1">
        <v>2.48</v>
      </c>
      <c r="E351" s="1">
        <v>3.25</v>
      </c>
      <c r="F351" s="1">
        <v>3.49</v>
      </c>
      <c r="G351" s="1">
        <v>3.79</v>
      </c>
      <c r="H351" s="1">
        <v>4.75</v>
      </c>
      <c r="I351" s="1">
        <v>3.82</v>
      </c>
      <c r="J351" s="1">
        <v>3.98</v>
      </c>
      <c r="K351" s="1">
        <v>4.63</v>
      </c>
      <c r="M351" s="1">
        <v>195407</v>
      </c>
      <c r="N351" s="1">
        <v>5.4</v>
      </c>
      <c r="O351" s="1">
        <v>8.68</v>
      </c>
      <c r="P351" s="1">
        <v>8.36</v>
      </c>
      <c r="Q351" s="1">
        <v>7.58</v>
      </c>
      <c r="R351" s="1">
        <v>7.61</v>
      </c>
      <c r="S351" s="1">
        <v>8.2799999999999994</v>
      </c>
      <c r="T351" s="1">
        <v>6.46</v>
      </c>
      <c r="U351" s="1">
        <v>6.78</v>
      </c>
      <c r="V351" s="1">
        <v>5.95</v>
      </c>
      <c r="W351" s="1">
        <v>7.12</v>
      </c>
      <c r="Y351" s="1">
        <v>195906</v>
      </c>
      <c r="Z351" s="1">
        <v>-0.17</v>
      </c>
      <c r="AA351" s="1">
        <v>1.22</v>
      </c>
      <c r="AB351" s="1">
        <v>-0.08</v>
      </c>
      <c r="AC351" s="1">
        <v>0.47</v>
      </c>
      <c r="AD351" s="1">
        <v>0.02</v>
      </c>
      <c r="AE351" s="1">
        <v>-1.1200000000000001</v>
      </c>
      <c r="AF351" s="1">
        <v>1.24</v>
      </c>
      <c r="AG351" s="1">
        <v>-0.83</v>
      </c>
      <c r="AH351" s="1">
        <v>0.63</v>
      </c>
      <c r="AI351" s="1">
        <v>2.69</v>
      </c>
      <c r="AK351">
        <v>197912</v>
      </c>
      <c r="AL351">
        <v>9.7799999999999994</v>
      </c>
      <c r="AM351">
        <v>7.52</v>
      </c>
      <c r="AN351">
        <v>4.71</v>
      </c>
      <c r="AO351">
        <v>6.6</v>
      </c>
      <c r="AP351">
        <v>8.33</v>
      </c>
      <c r="AQ351">
        <v>5.2</v>
      </c>
      <c r="AR351">
        <v>4.58</v>
      </c>
      <c r="AS351">
        <v>5.73</v>
      </c>
      <c r="AT351">
        <v>6.7</v>
      </c>
      <c r="AU351">
        <v>8</v>
      </c>
      <c r="AV351">
        <v>8.91</v>
      </c>
      <c r="AW351">
        <v>5.55</v>
      </c>
      <c r="AX351">
        <v>4.79</v>
      </c>
      <c r="AY351">
        <v>4.8600000000000003</v>
      </c>
      <c r="AZ351">
        <v>4.26</v>
      </c>
      <c r="BA351">
        <v>4.91</v>
      </c>
      <c r="BB351">
        <v>6.36</v>
      </c>
      <c r="BC351">
        <v>6.64</v>
      </c>
      <c r="BD351">
        <v>6.75</v>
      </c>
      <c r="BF351" s="1">
        <v>197912</v>
      </c>
      <c r="BG351" s="1">
        <v>9.48</v>
      </c>
      <c r="BH351" s="1">
        <v>7.99</v>
      </c>
      <c r="BI351" s="1">
        <v>5.31</v>
      </c>
      <c r="BJ351" s="1">
        <v>5.39</v>
      </c>
      <c r="BK351" s="1">
        <v>8.74</v>
      </c>
      <c r="BL351" s="1">
        <v>5.7</v>
      </c>
      <c r="BM351" s="1">
        <v>5.32</v>
      </c>
      <c r="BN351" s="1">
        <v>4.7300000000000004</v>
      </c>
      <c r="BO351" s="1">
        <v>5.63</v>
      </c>
      <c r="BP351" s="1">
        <v>9.42</v>
      </c>
      <c r="BQ351" s="1">
        <v>7.62</v>
      </c>
      <c r="BR351" s="1">
        <v>5.54</v>
      </c>
      <c r="BS351" s="1">
        <v>5.86</v>
      </c>
      <c r="BT351" s="1">
        <v>4.83</v>
      </c>
      <c r="BU351" s="1">
        <v>5.9</v>
      </c>
      <c r="BV351" s="1">
        <v>4.74</v>
      </c>
      <c r="BW351" s="1">
        <v>4.7300000000000004</v>
      </c>
      <c r="BX351" s="1">
        <v>4.54</v>
      </c>
      <c r="BY351" s="1">
        <v>6.47</v>
      </c>
      <c r="CA351" s="1">
        <v>195412</v>
      </c>
      <c r="CB351" s="1">
        <v>32.380000000000003</v>
      </c>
      <c r="CC351" s="1">
        <v>5.12</v>
      </c>
      <c r="CD351" s="1">
        <v>8.7799999999999994</v>
      </c>
      <c r="CE351" s="1">
        <v>12.74</v>
      </c>
      <c r="CF351" s="1">
        <v>4.8099999999999996</v>
      </c>
      <c r="CG351" s="1">
        <v>6.94</v>
      </c>
      <c r="CH351" s="1">
        <v>8.43</v>
      </c>
      <c r="CI351" s="1">
        <v>10.58</v>
      </c>
      <c r="CJ351" s="1">
        <v>13.59</v>
      </c>
      <c r="CK351" s="1">
        <v>4.53</v>
      </c>
      <c r="CL351" s="1">
        <v>5.0999999999999996</v>
      </c>
      <c r="CM351" s="1">
        <v>5.75</v>
      </c>
      <c r="CN351" s="1">
        <v>8.1300000000000008</v>
      </c>
      <c r="CO351" s="1">
        <v>7.8</v>
      </c>
      <c r="CP351" s="1">
        <v>9.06</v>
      </c>
      <c r="CQ351" s="1">
        <v>10.1</v>
      </c>
      <c r="CR351" s="1">
        <v>11.05</v>
      </c>
      <c r="CS351" s="1">
        <v>11.76</v>
      </c>
      <c r="CT351" s="1">
        <v>15.39</v>
      </c>
      <c r="CV351" s="1">
        <v>195512</v>
      </c>
      <c r="CW351" s="1">
        <v>3.94</v>
      </c>
      <c r="CX351" s="1">
        <v>2.88</v>
      </c>
      <c r="CY351" s="1">
        <v>1.5</v>
      </c>
      <c r="CZ351" s="1">
        <v>1.9</v>
      </c>
      <c r="DA351" s="1">
        <v>3.21</v>
      </c>
      <c r="DB351" s="1">
        <v>1.82</v>
      </c>
      <c r="DC351" s="1">
        <v>1.58</v>
      </c>
      <c r="DD351" s="1">
        <v>1.64</v>
      </c>
      <c r="DE351" s="1">
        <v>1.91</v>
      </c>
      <c r="DF351" s="1">
        <v>3.5</v>
      </c>
      <c r="DG351" s="1">
        <v>2.92</v>
      </c>
      <c r="DH351" s="1">
        <v>2.21</v>
      </c>
      <c r="DI351" s="1">
        <v>1.44</v>
      </c>
      <c r="DJ351" s="1">
        <v>1.48</v>
      </c>
      <c r="DK351" s="1">
        <v>1.69</v>
      </c>
      <c r="DL351" s="1">
        <v>1.4</v>
      </c>
      <c r="DM351" s="1">
        <v>1.87</v>
      </c>
      <c r="DN351" s="1">
        <v>2.38</v>
      </c>
      <c r="DO351" s="1">
        <v>1.45</v>
      </c>
      <c r="DQ351" s="1">
        <v>195412</v>
      </c>
      <c r="DR351" s="1">
        <v>-99.99</v>
      </c>
      <c r="DS351" s="1">
        <v>12.17</v>
      </c>
      <c r="DT351" s="1">
        <v>8.4</v>
      </c>
      <c r="DU351" s="1">
        <v>6.09</v>
      </c>
      <c r="DV351" s="1">
        <v>13.13</v>
      </c>
      <c r="DW351" s="1">
        <v>9.84</v>
      </c>
      <c r="DX351" s="1">
        <v>9.0399999999999991</v>
      </c>
      <c r="DY351" s="1">
        <v>6.11</v>
      </c>
      <c r="DZ351" s="1">
        <v>6.06</v>
      </c>
      <c r="EA351" s="1">
        <v>14.95</v>
      </c>
      <c r="EB351" s="1">
        <v>11.38</v>
      </c>
      <c r="EC351" s="1">
        <v>10.220000000000001</v>
      </c>
      <c r="ED351" s="1">
        <v>9.4600000000000009</v>
      </c>
      <c r="EE351" s="1">
        <v>9.44</v>
      </c>
      <c r="EF351" s="1">
        <v>8.6300000000000008</v>
      </c>
      <c r="EG351" s="1">
        <v>6.06</v>
      </c>
      <c r="EH351" s="1">
        <v>6.15</v>
      </c>
      <c r="EI351" s="1">
        <v>6.84</v>
      </c>
      <c r="EJ351" s="1">
        <v>5.25</v>
      </c>
      <c r="EL351">
        <v>195412</v>
      </c>
      <c r="EM351">
        <v>5.48</v>
      </c>
      <c r="EN351">
        <v>2.17</v>
      </c>
      <c r="EO351">
        <v>5.65</v>
      </c>
      <c r="EP351">
        <v>0.08</v>
      </c>
      <c r="ER351" s="1">
        <v>195506</v>
      </c>
      <c r="ES351" s="1">
        <v>4.66</v>
      </c>
      <c r="EU351" s="1">
        <v>195407</v>
      </c>
      <c r="EV351" s="1">
        <v>1.23</v>
      </c>
      <c r="EX351" s="1">
        <v>195906</v>
      </c>
      <c r="EY351" s="1">
        <v>-0.03</v>
      </c>
      <c r="FA351" s="1">
        <v>195506</v>
      </c>
      <c r="FB351" s="1">
        <f>IF(ISERROR(VLOOKUP($FA351,MOM,LOOKUPS!C$12,0)*$FB$6+VLOOKUP($FA351,STREV,LOOKUPS!C$10,0)*$FC$6+VLOOKUP($FA351,LTREV,LOOKUPS!C$9,0)*$FD$6+VLOOKUP($FA351,CFP,LOOKUPS!C$6,0)*$FE$6+VLOOKUP($FA351,EP,LOOKUPS!C$8,0)*$FF$6+VLOOKUP($FA351,BM,LOOKUPS!C$5,0)*$FG$6+VLOOKUP($FA351,DIV,LOOKUPS!C$7,0)*$FH$6++VLOOKUP($FA351,SIZE,LOOKUPS!C$11,0)*$FI$6),"",VLOOKUP($FA351,MOM,LOOKUPS!C$12,0)*$FB$6+VLOOKUP($FA351,STREV,LOOKUPS!C$10,0)*$FC$6+VLOOKUP($FA351,LTREV,LOOKUPS!C$9,0)*$FD$6+VLOOKUP($FA351,CFP,LOOKUPS!C$6,0)*$FE$6+VLOOKUP($FA351,EP,LOOKUPS!C$8,0)*$FF$6+VLOOKUP($FA351,BM,LOOKUPS!C$5,0)*$FG$6+VLOOKUP($FA351,DIV,LOOKUPS!C$7,0)*$FH$6++VLOOKUP($FA351,SIZE,LOOKUPS!C$11,0)*$FI$6)</f>
        <v>2.9901000000000004</v>
      </c>
      <c r="FC351" s="1">
        <f>IF(ISERROR(VLOOKUP($FA351,MOM,LOOKUPS!D$12,0)*$FB$6+VLOOKUP($FA351,STREV,LOOKUPS!D$10,0)*$FC$6+VLOOKUP($FA351,LTREV,LOOKUPS!D$9,0)*$FD$6+VLOOKUP($FA351,CFP,LOOKUPS!D$6,0)*$FE$6+VLOOKUP($FA351,EP,LOOKUPS!D$8,0)*$FF$6+VLOOKUP($FA351,BM,LOOKUPS!D$5,0)*$FG$6+VLOOKUP($FA351,DIV,LOOKUPS!D$7,0)*$FH$6++VLOOKUP($FA351,SIZE,LOOKUPS!D$11,0)*$FI$6),"",VLOOKUP($FA351,MOM,LOOKUPS!D$12,0)*$FB$6+VLOOKUP($FA351,STREV,LOOKUPS!D$10,0)*$FC$6+VLOOKUP($FA351,LTREV,LOOKUPS!D$9,0)*$FD$6+VLOOKUP($FA351,CFP,LOOKUPS!D$6,0)*$FE$6+VLOOKUP($FA351,EP,LOOKUPS!D$8,0)*$FF$6+VLOOKUP($FA351,BM,LOOKUPS!D$5,0)*$FG$6+VLOOKUP($FA351,DIV,LOOKUPS!D$7,0)*$FH$6++VLOOKUP($FA351,SIZE,LOOKUPS!D$11,0)*$FI$6)</f>
        <v>3.3934000000000002</v>
      </c>
      <c r="FD351" s="1">
        <f>IF(ISERROR(VLOOKUP($FA351,MOM,LOOKUPS!E$12,0)*$FB$6+VLOOKUP($FA351,STREV,LOOKUPS!E$10,0)*$FC$6+VLOOKUP($FA351,LTREV,LOOKUPS!E$9,0)*$FD$6+VLOOKUP($FA351,CFP,LOOKUPS!E$6,0)*$FE$6+VLOOKUP($FA351,EP,LOOKUPS!E$8,0)*$FF$6+VLOOKUP($FA351,BM,LOOKUPS!E$5,0)*$FG$6+VLOOKUP($FA351,DIV,LOOKUPS!E$7,0)*$FH$6++VLOOKUP($FA351,SIZE,LOOKUPS!E$11,0)*$FI$6),"",VLOOKUP($FA351,MOM,LOOKUPS!E$12,0)*$FB$6+VLOOKUP($FA351,STREV,LOOKUPS!E$10,0)*$FC$6+VLOOKUP($FA351,LTREV,LOOKUPS!E$9,0)*$FD$6+VLOOKUP($FA351,CFP,LOOKUPS!E$6,0)*$FE$6+VLOOKUP($FA351,EP,LOOKUPS!E$8,0)*$FF$6+VLOOKUP($FA351,BM,LOOKUPS!E$5,0)*$FG$6+VLOOKUP($FA351,DIV,LOOKUPS!E$7,0)*$FH$6++VLOOKUP($FA351,SIZE,LOOKUPS!E$11,0)*$FI$6)</f>
        <v>3.4547000000000003</v>
      </c>
      <c r="FE351" s="1">
        <f>IF(ISERROR(VLOOKUP($FA351,MOM,LOOKUPS!F$12,0)*$FB$6+VLOOKUP($FA351,STREV,LOOKUPS!F$10,0)*$FC$6+VLOOKUP($FA351,LTREV,LOOKUPS!F$9,0)*$FD$6+VLOOKUP($FA351,CFP,LOOKUPS!F$6,0)*$FE$6+VLOOKUP($FA351,EP,LOOKUPS!F$8,0)*$FF$6+VLOOKUP($FA351,BM,LOOKUPS!F$5,0)*$FG$6+VLOOKUP($FA351,DIV,LOOKUPS!F$7,0)*$FH$6++VLOOKUP($FA351,SIZE,LOOKUPS!F$11,0)*$FI$6),"",VLOOKUP($FA351,MOM,LOOKUPS!F$12,0)*$FB$6+VLOOKUP($FA351,STREV,LOOKUPS!F$10,0)*$FC$6+VLOOKUP($FA351,LTREV,LOOKUPS!F$9,0)*$FD$6+VLOOKUP($FA351,CFP,LOOKUPS!F$6,0)*$FE$6+VLOOKUP($FA351,EP,LOOKUPS!F$8,0)*$FF$6+VLOOKUP($FA351,BM,LOOKUPS!F$5,0)*$FG$6+VLOOKUP($FA351,DIV,LOOKUPS!F$7,0)*$FH$6++VLOOKUP($FA351,SIZE,LOOKUPS!F$11,0)*$FI$6)</f>
        <v>3.0901000000000005</v>
      </c>
      <c r="FF351" s="1">
        <f>IF(ISERROR(VLOOKUP($FA351,MOM,LOOKUPS!G$12,0)*$FB$6+VLOOKUP($FA351,STREV,LOOKUPS!G$10,0)*$FC$6+VLOOKUP($FA351,LTREV,LOOKUPS!G$9,0)*$FD$6+VLOOKUP($FA351,CFP,LOOKUPS!G$6,0)*$FE$6+VLOOKUP($FA351,EP,LOOKUPS!G$8,0)*$FF$6+VLOOKUP($FA351,BM,LOOKUPS!G$5,0)*$FG$6+VLOOKUP($FA351,DIV,LOOKUPS!G$7,0)*$FH$6++VLOOKUP($FA351,SIZE,LOOKUPS!G$11,0)*$FI$6),"",VLOOKUP($FA351,MOM,LOOKUPS!G$12,0)*$FB$6+VLOOKUP($FA351,STREV,LOOKUPS!G$10,0)*$FC$6+VLOOKUP($FA351,LTREV,LOOKUPS!G$9,0)*$FD$6+VLOOKUP($FA351,CFP,LOOKUPS!G$6,0)*$FE$6+VLOOKUP($FA351,EP,LOOKUPS!G$8,0)*$FF$6+VLOOKUP($FA351,BM,LOOKUPS!G$5,0)*$FG$6+VLOOKUP($FA351,DIV,LOOKUPS!G$7,0)*$FH$6++VLOOKUP($FA351,SIZE,LOOKUPS!G$11,0)*$FI$6)</f>
        <v>3.4474000000000005</v>
      </c>
      <c r="FG351" s="1">
        <f>IF(ISERROR(VLOOKUP($FA351,MOM,LOOKUPS!H$12,0)*$FB$6+VLOOKUP($FA351,STREV,LOOKUPS!H$10,0)*$FC$6+VLOOKUP($FA351,LTREV,LOOKUPS!H$9,0)*$FD$6+VLOOKUP($FA351,CFP,LOOKUPS!H$6,0)*$FE$6+VLOOKUP($FA351,EP,LOOKUPS!H$8,0)*$FF$6+VLOOKUP($FA351,BM,LOOKUPS!H$5,0)*$FG$6+VLOOKUP($FA351,DIV,LOOKUPS!H$7,0)*$FH$6++VLOOKUP($FA351,SIZE,LOOKUPS!H$11,0)*$FI$6),"",VLOOKUP($FA351,MOM,LOOKUPS!H$12,0)*$FB$6+VLOOKUP($FA351,STREV,LOOKUPS!H$10,0)*$FC$6+VLOOKUP($FA351,LTREV,LOOKUPS!H$9,0)*$FD$6+VLOOKUP($FA351,CFP,LOOKUPS!H$6,0)*$FE$6+VLOOKUP($FA351,EP,LOOKUPS!H$8,0)*$FF$6+VLOOKUP($FA351,BM,LOOKUPS!H$5,0)*$FG$6+VLOOKUP($FA351,DIV,LOOKUPS!H$7,0)*$FH$6++VLOOKUP($FA351,SIZE,LOOKUPS!H$11,0)*$FI$6)</f>
        <v>4.033500000000001</v>
      </c>
      <c r="FH351" s="1">
        <f>IF(ISERROR(VLOOKUP($FA351,MOM,LOOKUPS!I$12,0)*$FB$6+VLOOKUP($FA351,STREV,LOOKUPS!I$10,0)*$FC$6+VLOOKUP($FA351,LTREV,LOOKUPS!I$9,0)*$FD$6+VLOOKUP($FA351,CFP,LOOKUPS!I$6,0)*$FE$6+VLOOKUP($FA351,EP,LOOKUPS!I$8,0)*$FF$6+VLOOKUP($FA351,BM,LOOKUPS!I$5,0)*$FG$6+VLOOKUP($FA351,DIV,LOOKUPS!I$7,0)*$FH$6++VLOOKUP($FA351,SIZE,LOOKUPS!I$11,0)*$FI$6),"",VLOOKUP($FA351,MOM,LOOKUPS!I$12,0)*$FB$6+VLOOKUP($FA351,STREV,LOOKUPS!I$10,0)*$FC$6+VLOOKUP($FA351,LTREV,LOOKUPS!I$9,0)*$FD$6+VLOOKUP($FA351,CFP,LOOKUPS!I$6,0)*$FE$6+VLOOKUP($FA351,EP,LOOKUPS!I$8,0)*$FF$6+VLOOKUP($FA351,BM,LOOKUPS!I$5,0)*$FG$6+VLOOKUP($FA351,DIV,LOOKUPS!I$7,0)*$FH$6++VLOOKUP($FA351,SIZE,LOOKUPS!I$11,0)*$FI$6)</f>
        <v>4.0551000000000004</v>
      </c>
      <c r="FI351" s="1">
        <f>IF(ISERROR(VLOOKUP($FA351,MOM,LOOKUPS!J$12,0)*$FB$6+VLOOKUP($FA351,STREV,LOOKUPS!J$10,0)*$FC$6+VLOOKUP($FA351,LTREV,LOOKUPS!J$9,0)*$FD$6+VLOOKUP($FA351,CFP,LOOKUPS!J$6,0)*$FE$6+VLOOKUP($FA351,EP,LOOKUPS!J$8,0)*$FF$6+VLOOKUP($FA351,BM,LOOKUPS!J$5,0)*$FG$6+VLOOKUP($FA351,DIV,LOOKUPS!J$7,0)*$FH$6++VLOOKUP($FA351,SIZE,LOOKUPS!J$11,0)*$FI$6),"",VLOOKUP($FA351,MOM,LOOKUPS!J$12,0)*$FB$6+VLOOKUP($FA351,STREV,LOOKUPS!J$10,0)*$FC$6+VLOOKUP($FA351,LTREV,LOOKUPS!J$9,0)*$FD$6+VLOOKUP($FA351,CFP,LOOKUPS!J$6,0)*$FE$6+VLOOKUP($FA351,EP,LOOKUPS!J$8,0)*$FF$6+VLOOKUP($FA351,BM,LOOKUPS!J$5,0)*$FG$6+VLOOKUP($FA351,DIV,LOOKUPS!J$7,0)*$FH$6++VLOOKUP($FA351,SIZE,LOOKUPS!J$11,0)*$FI$6)</f>
        <v>4.3353000000000002</v>
      </c>
      <c r="FJ351" s="1">
        <f>IF(ISERROR(VLOOKUP($FA351,MOM,LOOKUPS!K$12,0)*$FB$6+VLOOKUP($FA351,STREV,LOOKUPS!K$10,0)*$FC$6+VLOOKUP($FA351,LTREV,LOOKUPS!K$9,0)*$FD$6+VLOOKUP($FA351,CFP,LOOKUPS!K$6,0)*$FE$6+VLOOKUP($FA351,EP,LOOKUPS!K$8,0)*$FF$6+VLOOKUP($FA351,BM,LOOKUPS!K$5,0)*$FG$6+VLOOKUP($FA351,DIV,LOOKUPS!K$7,0)*$FH$6++VLOOKUP($FA351,SIZE,LOOKUPS!K$11,0)*$FI$6),"",VLOOKUP($FA351,MOM,LOOKUPS!K$12,0)*$FB$6+VLOOKUP($FA351,STREV,LOOKUPS!K$10,0)*$FC$6+VLOOKUP($FA351,LTREV,LOOKUPS!K$9,0)*$FD$6+VLOOKUP($FA351,CFP,LOOKUPS!K$6,0)*$FE$6+VLOOKUP($FA351,EP,LOOKUPS!K$8,0)*$FF$6+VLOOKUP($FA351,BM,LOOKUPS!K$5,0)*$FG$6+VLOOKUP($FA351,DIV,LOOKUPS!K$7,0)*$FH$6++VLOOKUP($FA351,SIZE,LOOKUPS!K$11,0)*$FI$6)</f>
        <v>3.6033000000000004</v>
      </c>
      <c r="FK351" s="1">
        <f>IF(ISERROR(VLOOKUP($FA351,MOM,LOOKUPS!L$12,0)*$FB$6+VLOOKUP($FA351,STREV,LOOKUPS!L$10,0)*$FC$6+VLOOKUP($FA351,LTREV,LOOKUPS!L$9,0)*$FD$6+VLOOKUP($FA351,CFP,LOOKUPS!L$6,0)*$FE$6+VLOOKUP($FA351,EP,LOOKUPS!L$8,0)*$FF$6+VLOOKUP($FA351,BM,LOOKUPS!L$5,0)*$FG$6+VLOOKUP($FA351,DIV,LOOKUPS!L$7,0)*$FH$6++VLOOKUP($FA351,SIZE,LOOKUPS!L$11,0)*$FI$6),"",VLOOKUP($FA351,MOM,LOOKUPS!L$12,0)*$FB$6+VLOOKUP($FA351,STREV,LOOKUPS!L$10,0)*$FC$6+VLOOKUP($FA351,LTREV,LOOKUPS!L$9,0)*$FD$6+VLOOKUP($FA351,CFP,LOOKUPS!L$6,0)*$FE$6+VLOOKUP($FA351,EP,LOOKUPS!L$8,0)*$FF$6+VLOOKUP($FA351,BM,LOOKUPS!L$5,0)*$FG$6+VLOOKUP($FA351,DIV,LOOKUPS!L$7,0)*$FH$6++VLOOKUP($FA351,SIZE,LOOKUPS!L$11,0)*$FI$6)</f>
        <v>3.2224000000000004</v>
      </c>
    </row>
    <row r="352" spans="1:167" x14ac:dyDescent="0.3">
      <c r="A352" s="1">
        <v>195507</v>
      </c>
      <c r="B352" s="1">
        <v>1.49</v>
      </c>
      <c r="C352" s="1">
        <v>1.39</v>
      </c>
      <c r="D352" s="1">
        <v>1.21</v>
      </c>
      <c r="E352" s="1">
        <v>0.24</v>
      </c>
      <c r="F352" s="1">
        <v>1.79</v>
      </c>
      <c r="G352" s="1">
        <v>0.24</v>
      </c>
      <c r="H352" s="1">
        <v>0.81</v>
      </c>
      <c r="I352" s="1">
        <v>7.0000000000000007E-2</v>
      </c>
      <c r="J352" s="1">
        <v>1.85</v>
      </c>
      <c r="K352" s="1">
        <v>-1.21</v>
      </c>
      <c r="M352" s="1">
        <v>195408</v>
      </c>
      <c r="N352" s="1">
        <v>1.61</v>
      </c>
      <c r="O352" s="1">
        <v>0.08</v>
      </c>
      <c r="P352" s="1">
        <v>-0.28999999999999998</v>
      </c>
      <c r="Q352" s="1">
        <v>-0.17</v>
      </c>
      <c r="R352" s="1">
        <v>-0.76</v>
      </c>
      <c r="S352" s="1">
        <v>-1.45</v>
      </c>
      <c r="T352" s="1">
        <v>-2.77</v>
      </c>
      <c r="U352" s="1">
        <v>-2.15</v>
      </c>
      <c r="V352" s="1">
        <v>-1.38</v>
      </c>
      <c r="W352" s="1">
        <v>-2.1</v>
      </c>
      <c r="Y352" s="1">
        <v>195907</v>
      </c>
      <c r="Z352" s="1">
        <v>3.69</v>
      </c>
      <c r="AA352" s="1">
        <v>3.44</v>
      </c>
      <c r="AB352" s="1">
        <v>3.4</v>
      </c>
      <c r="AC352" s="1">
        <v>2.72</v>
      </c>
      <c r="AD352" s="1">
        <v>3.75</v>
      </c>
      <c r="AE352" s="1">
        <v>2.5499999999999998</v>
      </c>
      <c r="AF352" s="1">
        <v>3.09</v>
      </c>
      <c r="AG352" s="1">
        <v>3.68</v>
      </c>
      <c r="AH352" s="1">
        <v>3.09</v>
      </c>
      <c r="AI352" s="1">
        <v>2.2799999999999998</v>
      </c>
      <c r="AK352">
        <v>198001</v>
      </c>
      <c r="AL352">
        <v>16.79</v>
      </c>
      <c r="AM352">
        <v>11.01</v>
      </c>
      <c r="AN352">
        <v>7.41</v>
      </c>
      <c r="AO352">
        <v>9.5399999999999991</v>
      </c>
      <c r="AP352">
        <v>12.26</v>
      </c>
      <c r="AQ352">
        <v>8.39</v>
      </c>
      <c r="AR352">
        <v>6.56</v>
      </c>
      <c r="AS352">
        <v>8.24</v>
      </c>
      <c r="AT352">
        <v>9.75</v>
      </c>
      <c r="AU352">
        <v>14.17</v>
      </c>
      <c r="AV352">
        <v>8.85</v>
      </c>
      <c r="AW352">
        <v>7.9</v>
      </c>
      <c r="AX352">
        <v>8.9499999999999993</v>
      </c>
      <c r="AY352">
        <v>6.34</v>
      </c>
      <c r="AZ352">
        <v>6.82</v>
      </c>
      <c r="BA352">
        <v>7.2</v>
      </c>
      <c r="BB352">
        <v>9.0399999999999991</v>
      </c>
      <c r="BC352">
        <v>10.98</v>
      </c>
      <c r="BD352">
        <v>8.7799999999999994</v>
      </c>
      <c r="BF352" s="1">
        <v>198001</v>
      </c>
      <c r="BG352" s="1">
        <v>17.04</v>
      </c>
      <c r="BH352" s="1">
        <v>11.62</v>
      </c>
      <c r="BI352" s="1">
        <v>7.44</v>
      </c>
      <c r="BJ352" s="1">
        <v>8.4499999999999993</v>
      </c>
      <c r="BK352" s="1">
        <v>12.33</v>
      </c>
      <c r="BL352" s="1">
        <v>8.4499999999999993</v>
      </c>
      <c r="BM352" s="1">
        <v>7.72</v>
      </c>
      <c r="BN352" s="1">
        <v>7.26</v>
      </c>
      <c r="BO352" s="1">
        <v>8.7100000000000009</v>
      </c>
      <c r="BP352" s="1">
        <v>14.21</v>
      </c>
      <c r="BQ352" s="1">
        <v>9.2100000000000009</v>
      </c>
      <c r="BR352" s="1">
        <v>9.33</v>
      </c>
      <c r="BS352" s="1">
        <v>7.52</v>
      </c>
      <c r="BT352" s="1">
        <v>8.01</v>
      </c>
      <c r="BU352" s="1">
        <v>7.38</v>
      </c>
      <c r="BV352" s="1">
        <v>6.78</v>
      </c>
      <c r="BW352" s="1">
        <v>7.74</v>
      </c>
      <c r="BX352" s="1">
        <v>8.1</v>
      </c>
      <c r="BY352" s="1">
        <v>9.1999999999999993</v>
      </c>
      <c r="CA352" s="1">
        <v>195501</v>
      </c>
      <c r="CB352" s="1">
        <v>-6.18</v>
      </c>
      <c r="CC352" s="1">
        <v>0.52</v>
      </c>
      <c r="CD352" s="1">
        <v>1.65</v>
      </c>
      <c r="CE352" s="1">
        <v>2.31</v>
      </c>
      <c r="CF352" s="1">
        <v>-0.17</v>
      </c>
      <c r="CG352" s="1">
        <v>1.46</v>
      </c>
      <c r="CH352" s="1">
        <v>1.53</v>
      </c>
      <c r="CI352" s="1">
        <v>1.93</v>
      </c>
      <c r="CJ352" s="1">
        <v>2.79</v>
      </c>
      <c r="CK352" s="1">
        <v>-0.48</v>
      </c>
      <c r="CL352" s="1">
        <v>0.13</v>
      </c>
      <c r="CM352" s="1">
        <v>1.93</v>
      </c>
      <c r="CN352" s="1">
        <v>1.01</v>
      </c>
      <c r="CO352" s="1">
        <v>1.64</v>
      </c>
      <c r="CP352" s="1">
        <v>1.43</v>
      </c>
      <c r="CQ352" s="1">
        <v>2.52</v>
      </c>
      <c r="CR352" s="1">
        <v>1.34</v>
      </c>
      <c r="CS352" s="1">
        <v>2.48</v>
      </c>
      <c r="CT352" s="1">
        <v>3.1</v>
      </c>
      <c r="CV352" s="1">
        <v>195601</v>
      </c>
      <c r="CW352" s="1">
        <v>-1.07</v>
      </c>
      <c r="CX352" s="1">
        <v>-2.81</v>
      </c>
      <c r="CY352" s="1">
        <v>-2.06</v>
      </c>
      <c r="CZ352" s="1">
        <v>-1.75</v>
      </c>
      <c r="DA352" s="1">
        <v>-3.1</v>
      </c>
      <c r="DB352" s="1">
        <v>-2.2799999999999998</v>
      </c>
      <c r="DC352" s="1">
        <v>-2.33</v>
      </c>
      <c r="DD352" s="1">
        <v>-1.73</v>
      </c>
      <c r="DE352" s="1">
        <v>-1.52</v>
      </c>
      <c r="DF352" s="1">
        <v>-3.23</v>
      </c>
      <c r="DG352" s="1">
        <v>-2.96</v>
      </c>
      <c r="DH352" s="1">
        <v>-2.2400000000000002</v>
      </c>
      <c r="DI352" s="1">
        <v>-2.3199999999999998</v>
      </c>
      <c r="DJ352" s="1">
        <v>-1.97</v>
      </c>
      <c r="DK352" s="1">
        <v>-2.69</v>
      </c>
      <c r="DL352" s="1">
        <v>-1.25</v>
      </c>
      <c r="DM352" s="1">
        <v>-2.2200000000000002</v>
      </c>
      <c r="DN352" s="1">
        <v>-1.9</v>
      </c>
      <c r="DO352" s="1">
        <v>-1.1399999999999999</v>
      </c>
      <c r="DQ352" s="1">
        <v>195501</v>
      </c>
      <c r="DR352" s="1">
        <v>-99.99</v>
      </c>
      <c r="DS352" s="1">
        <v>2.44</v>
      </c>
      <c r="DT352" s="1">
        <v>1.53</v>
      </c>
      <c r="DU352" s="1">
        <v>0.23</v>
      </c>
      <c r="DV352" s="1">
        <v>3.18</v>
      </c>
      <c r="DW352" s="1">
        <v>0.99</v>
      </c>
      <c r="DX352" s="1">
        <v>2.14</v>
      </c>
      <c r="DY352" s="1">
        <v>0.39</v>
      </c>
      <c r="DZ352" s="1">
        <v>0.34</v>
      </c>
      <c r="EA352" s="1">
        <v>3.2</v>
      </c>
      <c r="EB352" s="1">
        <v>3.16</v>
      </c>
      <c r="EC352" s="1">
        <v>0.93</v>
      </c>
      <c r="ED352" s="1">
        <v>1.05</v>
      </c>
      <c r="EE352" s="1">
        <v>1.65</v>
      </c>
      <c r="EF352" s="1">
        <v>2.63</v>
      </c>
      <c r="EG352" s="1">
        <v>0.76</v>
      </c>
      <c r="EH352" s="1">
        <v>0.02</v>
      </c>
      <c r="EI352" s="1">
        <v>0.71</v>
      </c>
      <c r="EJ352" s="1">
        <v>-0.04</v>
      </c>
      <c r="EL352">
        <v>195501</v>
      </c>
      <c r="EM352">
        <v>0.6</v>
      </c>
      <c r="EN352">
        <v>0.27</v>
      </c>
      <c r="EO352">
        <v>2.14</v>
      </c>
      <c r="EP352">
        <v>0.08</v>
      </c>
      <c r="ER352" s="1">
        <v>195507</v>
      </c>
      <c r="ES352" s="1">
        <v>-1.23</v>
      </c>
      <c r="EU352" s="1">
        <v>195408</v>
      </c>
      <c r="EV352" s="1">
        <v>2.09</v>
      </c>
      <c r="EX352" s="1">
        <v>195907</v>
      </c>
      <c r="EY352" s="1">
        <v>-0.41</v>
      </c>
      <c r="FA352" s="1">
        <v>195507</v>
      </c>
      <c r="FB352" s="1">
        <f>IF(ISERROR(VLOOKUP($FA352,MOM,LOOKUPS!C$12,0)*$FB$6+VLOOKUP($FA352,STREV,LOOKUPS!C$10,0)*$FC$6+VLOOKUP($FA352,LTREV,LOOKUPS!C$9,0)*$FD$6+VLOOKUP($FA352,CFP,LOOKUPS!C$6,0)*$FE$6+VLOOKUP($FA352,EP,LOOKUPS!C$8,0)*$FF$6+VLOOKUP($FA352,BM,LOOKUPS!C$5,0)*$FG$6+VLOOKUP($FA352,DIV,LOOKUPS!C$7,0)*$FH$6++VLOOKUP($FA352,SIZE,LOOKUPS!C$11,0)*$FI$6),"",VLOOKUP($FA352,MOM,LOOKUPS!C$12,0)*$FB$6+VLOOKUP($FA352,STREV,LOOKUPS!C$10,0)*$FC$6+VLOOKUP($FA352,LTREV,LOOKUPS!C$9,0)*$FD$6+VLOOKUP($FA352,CFP,LOOKUPS!C$6,0)*$FE$6+VLOOKUP($FA352,EP,LOOKUPS!C$8,0)*$FF$6+VLOOKUP($FA352,BM,LOOKUPS!C$5,0)*$FG$6+VLOOKUP($FA352,DIV,LOOKUPS!C$7,0)*$FH$6++VLOOKUP($FA352,SIZE,LOOKUPS!C$11,0)*$FI$6)</f>
        <v>0.68220000000000003</v>
      </c>
      <c r="FC352" s="1">
        <f>IF(ISERROR(VLOOKUP($FA352,MOM,LOOKUPS!D$12,0)*$FB$6+VLOOKUP($FA352,STREV,LOOKUPS!D$10,0)*$FC$6+VLOOKUP($FA352,LTREV,LOOKUPS!D$9,0)*$FD$6+VLOOKUP($FA352,CFP,LOOKUPS!D$6,0)*$FE$6+VLOOKUP($FA352,EP,LOOKUPS!D$8,0)*$FF$6+VLOOKUP($FA352,BM,LOOKUPS!D$5,0)*$FG$6+VLOOKUP($FA352,DIV,LOOKUPS!D$7,0)*$FH$6++VLOOKUP($FA352,SIZE,LOOKUPS!D$11,0)*$FI$6),"",VLOOKUP($FA352,MOM,LOOKUPS!D$12,0)*$FB$6+VLOOKUP($FA352,STREV,LOOKUPS!D$10,0)*$FC$6+VLOOKUP($FA352,LTREV,LOOKUPS!D$9,0)*$FD$6+VLOOKUP($FA352,CFP,LOOKUPS!D$6,0)*$FE$6+VLOOKUP($FA352,EP,LOOKUPS!D$8,0)*$FF$6+VLOOKUP($FA352,BM,LOOKUPS!D$5,0)*$FG$6+VLOOKUP($FA352,DIV,LOOKUPS!D$7,0)*$FH$6++VLOOKUP($FA352,SIZE,LOOKUPS!D$11,0)*$FI$6)</f>
        <v>0.34360000000000002</v>
      </c>
      <c r="FD352" s="1">
        <f>IF(ISERROR(VLOOKUP($FA352,MOM,LOOKUPS!E$12,0)*$FB$6+VLOOKUP($FA352,STREV,LOOKUPS!E$10,0)*$FC$6+VLOOKUP($FA352,LTREV,LOOKUPS!E$9,0)*$FD$6+VLOOKUP($FA352,CFP,LOOKUPS!E$6,0)*$FE$6+VLOOKUP($FA352,EP,LOOKUPS!E$8,0)*$FF$6+VLOOKUP($FA352,BM,LOOKUPS!E$5,0)*$FG$6+VLOOKUP($FA352,DIV,LOOKUPS!E$7,0)*$FH$6++VLOOKUP($FA352,SIZE,LOOKUPS!E$11,0)*$FI$6),"",VLOOKUP($FA352,MOM,LOOKUPS!E$12,0)*$FB$6+VLOOKUP($FA352,STREV,LOOKUPS!E$10,0)*$FC$6+VLOOKUP($FA352,LTREV,LOOKUPS!E$9,0)*$FD$6+VLOOKUP($FA352,CFP,LOOKUPS!E$6,0)*$FE$6+VLOOKUP($FA352,EP,LOOKUPS!E$8,0)*$FF$6+VLOOKUP($FA352,BM,LOOKUPS!E$5,0)*$FG$6+VLOOKUP($FA352,DIV,LOOKUPS!E$7,0)*$FH$6++VLOOKUP($FA352,SIZE,LOOKUPS!E$11,0)*$FI$6)</f>
        <v>0.3513</v>
      </c>
      <c r="FE352" s="1">
        <f>IF(ISERROR(VLOOKUP($FA352,MOM,LOOKUPS!F$12,0)*$FB$6+VLOOKUP($FA352,STREV,LOOKUPS!F$10,0)*$FC$6+VLOOKUP($FA352,LTREV,LOOKUPS!F$9,0)*$FD$6+VLOOKUP($FA352,CFP,LOOKUPS!F$6,0)*$FE$6+VLOOKUP($FA352,EP,LOOKUPS!F$8,0)*$FF$6+VLOOKUP($FA352,BM,LOOKUPS!F$5,0)*$FG$6+VLOOKUP($FA352,DIV,LOOKUPS!F$7,0)*$FH$6++VLOOKUP($FA352,SIZE,LOOKUPS!F$11,0)*$FI$6),"",VLOOKUP($FA352,MOM,LOOKUPS!F$12,0)*$FB$6+VLOOKUP($FA352,STREV,LOOKUPS!F$10,0)*$FC$6+VLOOKUP($FA352,LTREV,LOOKUPS!F$9,0)*$FD$6+VLOOKUP($FA352,CFP,LOOKUPS!F$6,0)*$FE$6+VLOOKUP($FA352,EP,LOOKUPS!F$8,0)*$FF$6+VLOOKUP($FA352,BM,LOOKUPS!F$5,0)*$FG$6+VLOOKUP($FA352,DIV,LOOKUPS!F$7,0)*$FH$6++VLOOKUP($FA352,SIZE,LOOKUPS!F$11,0)*$FI$6)</f>
        <v>1.3712</v>
      </c>
      <c r="FF352" s="1">
        <f>IF(ISERROR(VLOOKUP($FA352,MOM,LOOKUPS!G$12,0)*$FB$6+VLOOKUP($FA352,STREV,LOOKUPS!G$10,0)*$FC$6+VLOOKUP($FA352,LTREV,LOOKUPS!G$9,0)*$FD$6+VLOOKUP($FA352,CFP,LOOKUPS!G$6,0)*$FE$6+VLOOKUP($FA352,EP,LOOKUPS!G$8,0)*$FF$6+VLOOKUP($FA352,BM,LOOKUPS!G$5,0)*$FG$6+VLOOKUP($FA352,DIV,LOOKUPS!G$7,0)*$FH$6++VLOOKUP($FA352,SIZE,LOOKUPS!G$11,0)*$FI$6),"",VLOOKUP($FA352,MOM,LOOKUPS!G$12,0)*$FB$6+VLOOKUP($FA352,STREV,LOOKUPS!G$10,0)*$FC$6+VLOOKUP($FA352,LTREV,LOOKUPS!G$9,0)*$FD$6+VLOOKUP($FA352,CFP,LOOKUPS!G$6,0)*$FE$6+VLOOKUP($FA352,EP,LOOKUPS!G$8,0)*$FF$6+VLOOKUP($FA352,BM,LOOKUPS!G$5,0)*$FG$6+VLOOKUP($FA352,DIV,LOOKUPS!G$7,0)*$FH$6++VLOOKUP($FA352,SIZE,LOOKUPS!G$11,0)*$FI$6)</f>
        <v>1.0394000000000001</v>
      </c>
      <c r="FG352" s="1">
        <f>IF(ISERROR(VLOOKUP($FA352,MOM,LOOKUPS!H$12,0)*$FB$6+VLOOKUP($FA352,STREV,LOOKUPS!H$10,0)*$FC$6+VLOOKUP($FA352,LTREV,LOOKUPS!H$9,0)*$FD$6+VLOOKUP($FA352,CFP,LOOKUPS!H$6,0)*$FE$6+VLOOKUP($FA352,EP,LOOKUPS!H$8,0)*$FF$6+VLOOKUP($FA352,BM,LOOKUPS!H$5,0)*$FG$6+VLOOKUP($FA352,DIV,LOOKUPS!H$7,0)*$FH$6++VLOOKUP($FA352,SIZE,LOOKUPS!H$11,0)*$FI$6),"",VLOOKUP($FA352,MOM,LOOKUPS!H$12,0)*$FB$6+VLOOKUP($FA352,STREV,LOOKUPS!H$10,0)*$FC$6+VLOOKUP($FA352,LTREV,LOOKUPS!H$9,0)*$FD$6+VLOOKUP($FA352,CFP,LOOKUPS!H$6,0)*$FE$6+VLOOKUP($FA352,EP,LOOKUPS!H$8,0)*$FF$6+VLOOKUP($FA352,BM,LOOKUPS!H$5,0)*$FG$6+VLOOKUP($FA352,DIV,LOOKUPS!H$7,0)*$FH$6++VLOOKUP($FA352,SIZE,LOOKUPS!H$11,0)*$FI$6)</f>
        <v>0.42620000000000002</v>
      </c>
      <c r="FH352" s="1">
        <f>IF(ISERROR(VLOOKUP($FA352,MOM,LOOKUPS!I$12,0)*$FB$6+VLOOKUP($FA352,STREV,LOOKUPS!I$10,0)*$FC$6+VLOOKUP($FA352,LTREV,LOOKUPS!I$9,0)*$FD$6+VLOOKUP($FA352,CFP,LOOKUPS!I$6,0)*$FE$6+VLOOKUP($FA352,EP,LOOKUPS!I$8,0)*$FF$6+VLOOKUP($FA352,BM,LOOKUPS!I$5,0)*$FG$6+VLOOKUP($FA352,DIV,LOOKUPS!I$7,0)*$FH$6++VLOOKUP($FA352,SIZE,LOOKUPS!I$11,0)*$FI$6),"",VLOOKUP($FA352,MOM,LOOKUPS!I$12,0)*$FB$6+VLOOKUP($FA352,STREV,LOOKUPS!I$10,0)*$FC$6+VLOOKUP($FA352,LTREV,LOOKUPS!I$9,0)*$FD$6+VLOOKUP($FA352,CFP,LOOKUPS!I$6,0)*$FE$6+VLOOKUP($FA352,EP,LOOKUPS!I$8,0)*$FF$6+VLOOKUP($FA352,BM,LOOKUPS!I$5,0)*$FG$6+VLOOKUP($FA352,DIV,LOOKUPS!I$7,0)*$FH$6++VLOOKUP($FA352,SIZE,LOOKUPS!I$11,0)*$FI$6)</f>
        <v>0.92260000000000009</v>
      </c>
      <c r="FI352" s="1">
        <f>IF(ISERROR(VLOOKUP($FA352,MOM,LOOKUPS!J$12,0)*$FB$6+VLOOKUP($FA352,STREV,LOOKUPS!J$10,0)*$FC$6+VLOOKUP($FA352,LTREV,LOOKUPS!J$9,0)*$FD$6+VLOOKUP($FA352,CFP,LOOKUPS!J$6,0)*$FE$6+VLOOKUP($FA352,EP,LOOKUPS!J$8,0)*$FF$6+VLOOKUP($FA352,BM,LOOKUPS!J$5,0)*$FG$6+VLOOKUP($FA352,DIV,LOOKUPS!J$7,0)*$FH$6++VLOOKUP($FA352,SIZE,LOOKUPS!J$11,0)*$FI$6),"",VLOOKUP($FA352,MOM,LOOKUPS!J$12,0)*$FB$6+VLOOKUP($FA352,STREV,LOOKUPS!J$10,0)*$FC$6+VLOOKUP($FA352,LTREV,LOOKUPS!J$9,0)*$FD$6+VLOOKUP($FA352,CFP,LOOKUPS!J$6,0)*$FE$6+VLOOKUP($FA352,EP,LOOKUPS!J$8,0)*$FF$6+VLOOKUP($FA352,BM,LOOKUPS!J$5,0)*$FG$6+VLOOKUP($FA352,DIV,LOOKUPS!J$7,0)*$FH$6++VLOOKUP($FA352,SIZE,LOOKUPS!J$11,0)*$FI$6)</f>
        <v>1.2511000000000001</v>
      </c>
      <c r="FJ352" s="1">
        <f>IF(ISERROR(VLOOKUP($FA352,MOM,LOOKUPS!K$12,0)*$FB$6+VLOOKUP($FA352,STREV,LOOKUPS!K$10,0)*$FC$6+VLOOKUP($FA352,LTREV,LOOKUPS!K$9,0)*$FD$6+VLOOKUP($FA352,CFP,LOOKUPS!K$6,0)*$FE$6+VLOOKUP($FA352,EP,LOOKUPS!K$8,0)*$FF$6+VLOOKUP($FA352,BM,LOOKUPS!K$5,0)*$FG$6+VLOOKUP($FA352,DIV,LOOKUPS!K$7,0)*$FH$6++VLOOKUP($FA352,SIZE,LOOKUPS!K$11,0)*$FI$6),"",VLOOKUP($FA352,MOM,LOOKUPS!K$12,0)*$FB$6+VLOOKUP($FA352,STREV,LOOKUPS!K$10,0)*$FC$6+VLOOKUP($FA352,LTREV,LOOKUPS!K$9,0)*$FD$6+VLOOKUP($FA352,CFP,LOOKUPS!K$6,0)*$FE$6+VLOOKUP($FA352,EP,LOOKUPS!K$8,0)*$FF$6+VLOOKUP($FA352,BM,LOOKUPS!K$5,0)*$FG$6+VLOOKUP($FA352,DIV,LOOKUPS!K$7,0)*$FH$6++VLOOKUP($FA352,SIZE,LOOKUPS!K$11,0)*$FI$6)</f>
        <v>1.3265000000000002</v>
      </c>
      <c r="FK352" s="1">
        <f>IF(ISERROR(VLOOKUP($FA352,MOM,LOOKUPS!L$12,0)*$FB$6+VLOOKUP($FA352,STREV,LOOKUPS!L$10,0)*$FC$6+VLOOKUP($FA352,LTREV,LOOKUPS!L$9,0)*$FD$6+VLOOKUP($FA352,CFP,LOOKUPS!L$6,0)*$FE$6+VLOOKUP($FA352,EP,LOOKUPS!L$8,0)*$FF$6+VLOOKUP($FA352,BM,LOOKUPS!L$5,0)*$FG$6+VLOOKUP($FA352,DIV,LOOKUPS!L$7,0)*$FH$6++VLOOKUP($FA352,SIZE,LOOKUPS!L$11,0)*$FI$6),"",VLOOKUP($FA352,MOM,LOOKUPS!L$12,0)*$FB$6+VLOOKUP($FA352,STREV,LOOKUPS!L$10,0)*$FC$6+VLOOKUP($FA352,LTREV,LOOKUPS!L$9,0)*$FD$6+VLOOKUP($FA352,CFP,LOOKUPS!L$6,0)*$FE$6+VLOOKUP($FA352,EP,LOOKUPS!L$8,0)*$FF$6+VLOOKUP($FA352,BM,LOOKUPS!L$5,0)*$FG$6+VLOOKUP($FA352,DIV,LOOKUPS!L$7,0)*$FH$6++VLOOKUP($FA352,SIZE,LOOKUPS!L$11,0)*$FI$6)</f>
        <v>0.17790000000000006</v>
      </c>
    </row>
    <row r="353" spans="1:167" x14ac:dyDescent="0.3">
      <c r="A353" s="1">
        <v>195508</v>
      </c>
      <c r="B353" s="1">
        <v>-0.91</v>
      </c>
      <c r="C353" s="1">
        <v>-0.06</v>
      </c>
      <c r="D353" s="1">
        <v>-0.01</v>
      </c>
      <c r="E353" s="1">
        <v>0.42</v>
      </c>
      <c r="F353" s="1">
        <v>-7.0000000000000007E-2</v>
      </c>
      <c r="G353" s="1">
        <v>1.1599999999999999</v>
      </c>
      <c r="H353" s="1">
        <v>0.91</v>
      </c>
      <c r="I353" s="1">
        <v>0.63</v>
      </c>
      <c r="J353" s="1">
        <v>1.25</v>
      </c>
      <c r="K353" s="1">
        <v>2.48</v>
      </c>
      <c r="M353" s="1">
        <v>195409</v>
      </c>
      <c r="N353" s="1">
        <v>5.3</v>
      </c>
      <c r="O353" s="1">
        <v>5.39</v>
      </c>
      <c r="P353" s="1">
        <v>5.0599999999999996</v>
      </c>
      <c r="Q353" s="1">
        <v>4.24</v>
      </c>
      <c r="R353" s="1">
        <v>4.58</v>
      </c>
      <c r="S353" s="1">
        <v>3.66</v>
      </c>
      <c r="T353" s="1">
        <v>2.83</v>
      </c>
      <c r="U353" s="1">
        <v>4.4800000000000004</v>
      </c>
      <c r="V353" s="1">
        <v>3.64</v>
      </c>
      <c r="W353" s="1">
        <v>4.2699999999999996</v>
      </c>
      <c r="Y353" s="1">
        <v>195908</v>
      </c>
      <c r="Z353" s="1">
        <v>-2.09</v>
      </c>
      <c r="AA353" s="1">
        <v>-2.4700000000000002</v>
      </c>
      <c r="AB353" s="1">
        <v>-2.34</v>
      </c>
      <c r="AC353" s="1">
        <v>-1.04</v>
      </c>
      <c r="AD353" s="1">
        <v>-0.41</v>
      </c>
      <c r="AE353" s="1">
        <v>-0.11</v>
      </c>
      <c r="AF353" s="1">
        <v>-1.01</v>
      </c>
      <c r="AG353" s="1">
        <v>-1.0900000000000001</v>
      </c>
      <c r="AH353" s="1">
        <v>-2.0099999999999998</v>
      </c>
      <c r="AI353" s="1">
        <v>-1.94</v>
      </c>
      <c r="AK353">
        <v>198002</v>
      </c>
      <c r="AL353">
        <v>3.89</v>
      </c>
      <c r="AM353">
        <v>-1.2</v>
      </c>
      <c r="AN353">
        <v>-1.74</v>
      </c>
      <c r="AO353">
        <v>-1.68</v>
      </c>
      <c r="AP353">
        <v>-0.81</v>
      </c>
      <c r="AQ353">
        <v>-1.94</v>
      </c>
      <c r="AR353">
        <v>-1.34</v>
      </c>
      <c r="AS353">
        <v>-2.4</v>
      </c>
      <c r="AT353">
        <v>-1.46</v>
      </c>
      <c r="AU353">
        <v>0.13</v>
      </c>
      <c r="AV353">
        <v>-2.5099999999999998</v>
      </c>
      <c r="AW353">
        <v>-2.15</v>
      </c>
      <c r="AX353">
        <v>-1.69</v>
      </c>
      <c r="AY353">
        <v>-1.89</v>
      </c>
      <c r="AZ353">
        <v>-0.71</v>
      </c>
      <c r="BA353">
        <v>-2.65</v>
      </c>
      <c r="BB353">
        <v>-2.2000000000000002</v>
      </c>
      <c r="BC353">
        <v>-1.91</v>
      </c>
      <c r="BD353">
        <v>-1.1100000000000001</v>
      </c>
      <c r="BF353" s="1">
        <v>198002</v>
      </c>
      <c r="BG353" s="1">
        <v>3.62</v>
      </c>
      <c r="BH353" s="1">
        <v>-0.38</v>
      </c>
      <c r="BI353" s="1">
        <v>-1.59</v>
      </c>
      <c r="BJ353" s="1">
        <v>-2.98</v>
      </c>
      <c r="BK353" s="1">
        <v>-0.05</v>
      </c>
      <c r="BL353" s="1">
        <v>-0.93</v>
      </c>
      <c r="BM353" s="1">
        <v>-1.8</v>
      </c>
      <c r="BN353" s="1">
        <v>-3.08</v>
      </c>
      <c r="BO353" s="1">
        <v>-2.68</v>
      </c>
      <c r="BP353" s="1">
        <v>0.43</v>
      </c>
      <c r="BQ353" s="1">
        <v>-0.85</v>
      </c>
      <c r="BR353" s="1">
        <v>-1.43</v>
      </c>
      <c r="BS353" s="1">
        <v>-0.41</v>
      </c>
      <c r="BT353" s="1">
        <v>-1.95</v>
      </c>
      <c r="BU353" s="1">
        <v>-1.62</v>
      </c>
      <c r="BV353" s="1">
        <v>-2.37</v>
      </c>
      <c r="BW353" s="1">
        <v>-3.8</v>
      </c>
      <c r="BX353" s="1">
        <v>-2.96</v>
      </c>
      <c r="BY353" s="1">
        <v>-2.46</v>
      </c>
      <c r="CA353" s="1">
        <v>195502</v>
      </c>
      <c r="CB353" s="1">
        <v>1.65</v>
      </c>
      <c r="CC353" s="1">
        <v>3.78</v>
      </c>
      <c r="CD353" s="1">
        <v>4.41</v>
      </c>
      <c r="CE353" s="1">
        <v>4.74</v>
      </c>
      <c r="CF353" s="1">
        <v>3.61</v>
      </c>
      <c r="CG353" s="1">
        <v>4.26</v>
      </c>
      <c r="CH353" s="1">
        <v>4.49</v>
      </c>
      <c r="CI353" s="1">
        <v>4.47</v>
      </c>
      <c r="CJ353" s="1">
        <v>4.7699999999999996</v>
      </c>
      <c r="CK353" s="1">
        <v>3.35</v>
      </c>
      <c r="CL353" s="1">
        <v>3.88</v>
      </c>
      <c r="CM353" s="1">
        <v>4.13</v>
      </c>
      <c r="CN353" s="1">
        <v>4.3899999999999997</v>
      </c>
      <c r="CO353" s="1">
        <v>3.9</v>
      </c>
      <c r="CP353" s="1">
        <v>5.07</v>
      </c>
      <c r="CQ353" s="1">
        <v>4.2699999999999996</v>
      </c>
      <c r="CR353" s="1">
        <v>4.67</v>
      </c>
      <c r="CS353" s="1">
        <v>4.8099999999999996</v>
      </c>
      <c r="CT353" s="1">
        <v>4.74</v>
      </c>
      <c r="CV353" s="1">
        <v>195602</v>
      </c>
      <c r="CW353" s="1">
        <v>1.55</v>
      </c>
      <c r="CX353" s="1">
        <v>4.41</v>
      </c>
      <c r="CY353" s="1">
        <v>3.5</v>
      </c>
      <c r="CZ353" s="1">
        <v>2.81</v>
      </c>
      <c r="DA353" s="1">
        <v>4.6900000000000004</v>
      </c>
      <c r="DB353" s="1">
        <v>3.85</v>
      </c>
      <c r="DC353" s="1">
        <v>3.57</v>
      </c>
      <c r="DD353" s="1">
        <v>2.63</v>
      </c>
      <c r="DE353" s="1">
        <v>3.08</v>
      </c>
      <c r="DF353" s="1">
        <v>5.03</v>
      </c>
      <c r="DG353" s="1">
        <v>4.3499999999999996</v>
      </c>
      <c r="DH353" s="1">
        <v>3.83</v>
      </c>
      <c r="DI353" s="1">
        <v>3.86</v>
      </c>
      <c r="DJ353" s="1">
        <v>4</v>
      </c>
      <c r="DK353" s="1">
        <v>3.13</v>
      </c>
      <c r="DL353" s="1">
        <v>2.99</v>
      </c>
      <c r="DM353" s="1">
        <v>2.2599999999999998</v>
      </c>
      <c r="DN353" s="1">
        <v>3.95</v>
      </c>
      <c r="DO353" s="1">
        <v>2.2200000000000002</v>
      </c>
      <c r="DQ353" s="1">
        <v>195502</v>
      </c>
      <c r="DR353" s="1">
        <v>-99.99</v>
      </c>
      <c r="DS353" s="1">
        <v>5.21</v>
      </c>
      <c r="DT353" s="1">
        <v>4.4000000000000004</v>
      </c>
      <c r="DU353" s="1">
        <v>3.21</v>
      </c>
      <c r="DV353" s="1">
        <v>5.38</v>
      </c>
      <c r="DW353" s="1">
        <v>4.1900000000000004</v>
      </c>
      <c r="DX353" s="1">
        <v>4.9400000000000004</v>
      </c>
      <c r="DY353" s="1">
        <v>3.57</v>
      </c>
      <c r="DZ353" s="1">
        <v>3.33</v>
      </c>
      <c r="EA353" s="1">
        <v>3.94</v>
      </c>
      <c r="EB353" s="1">
        <v>6.75</v>
      </c>
      <c r="EC353" s="1">
        <v>4.88</v>
      </c>
      <c r="ED353" s="1">
        <v>3.53</v>
      </c>
      <c r="EE353" s="1">
        <v>5.13</v>
      </c>
      <c r="EF353" s="1">
        <v>4.75</v>
      </c>
      <c r="EG353" s="1">
        <v>4.17</v>
      </c>
      <c r="EH353" s="1">
        <v>2.97</v>
      </c>
      <c r="EI353" s="1">
        <v>3.48</v>
      </c>
      <c r="EJ353" s="1">
        <v>3.17</v>
      </c>
      <c r="EL353">
        <v>195502</v>
      </c>
      <c r="EM353">
        <v>3.02</v>
      </c>
      <c r="EN353">
        <v>1.56</v>
      </c>
      <c r="EO353">
        <v>0.59</v>
      </c>
      <c r="EP353">
        <v>0.09</v>
      </c>
      <c r="ER353" s="1">
        <v>195508</v>
      </c>
      <c r="ES353" s="1">
        <v>1.79</v>
      </c>
      <c r="EU353" s="1">
        <v>195409</v>
      </c>
      <c r="EV353" s="1">
        <v>-0.37</v>
      </c>
      <c r="EX353" s="1">
        <v>195908</v>
      </c>
      <c r="EY353" s="1">
        <v>-1.1299999999999999</v>
      </c>
      <c r="FA353" s="1">
        <v>195508</v>
      </c>
      <c r="FB353" s="1">
        <f>IF(ISERROR(VLOOKUP($FA353,MOM,LOOKUPS!C$12,0)*$FB$6+VLOOKUP($FA353,STREV,LOOKUPS!C$10,0)*$FC$6+VLOOKUP($FA353,LTREV,LOOKUPS!C$9,0)*$FD$6+VLOOKUP($FA353,CFP,LOOKUPS!C$6,0)*$FE$6+VLOOKUP($FA353,EP,LOOKUPS!C$8,0)*$FF$6+VLOOKUP($FA353,BM,LOOKUPS!C$5,0)*$FG$6+VLOOKUP($FA353,DIV,LOOKUPS!C$7,0)*$FH$6++VLOOKUP($FA353,SIZE,LOOKUPS!C$11,0)*$FI$6),"",VLOOKUP($FA353,MOM,LOOKUPS!C$12,0)*$FB$6+VLOOKUP($FA353,STREV,LOOKUPS!C$10,0)*$FC$6+VLOOKUP($FA353,LTREV,LOOKUPS!C$9,0)*$FD$6+VLOOKUP($FA353,CFP,LOOKUPS!C$6,0)*$FE$6+VLOOKUP($FA353,EP,LOOKUPS!C$8,0)*$FF$6+VLOOKUP($FA353,BM,LOOKUPS!C$5,0)*$FG$6+VLOOKUP($FA353,DIV,LOOKUPS!C$7,0)*$FH$6++VLOOKUP($FA353,SIZE,LOOKUPS!C$11,0)*$FI$6)</f>
        <v>0.21759999999999996</v>
      </c>
      <c r="FC353" s="1">
        <f>IF(ISERROR(VLOOKUP($FA353,MOM,LOOKUPS!D$12,0)*$FB$6+VLOOKUP($FA353,STREV,LOOKUPS!D$10,0)*$FC$6+VLOOKUP($FA353,LTREV,LOOKUPS!D$9,0)*$FD$6+VLOOKUP($FA353,CFP,LOOKUPS!D$6,0)*$FE$6+VLOOKUP($FA353,EP,LOOKUPS!D$8,0)*$FF$6+VLOOKUP($FA353,BM,LOOKUPS!D$5,0)*$FG$6+VLOOKUP($FA353,DIV,LOOKUPS!D$7,0)*$FH$6++VLOOKUP($FA353,SIZE,LOOKUPS!D$11,0)*$FI$6),"",VLOOKUP($FA353,MOM,LOOKUPS!D$12,0)*$FB$6+VLOOKUP($FA353,STREV,LOOKUPS!D$10,0)*$FC$6+VLOOKUP($FA353,LTREV,LOOKUPS!D$9,0)*$FD$6+VLOOKUP($FA353,CFP,LOOKUPS!D$6,0)*$FE$6+VLOOKUP($FA353,EP,LOOKUPS!D$8,0)*$FF$6+VLOOKUP($FA353,BM,LOOKUPS!D$5,0)*$FG$6+VLOOKUP($FA353,DIV,LOOKUPS!D$7,0)*$FH$6++VLOOKUP($FA353,SIZE,LOOKUPS!D$11,0)*$FI$6)</f>
        <v>0.69550000000000001</v>
      </c>
      <c r="FD353" s="1">
        <f>IF(ISERROR(VLOOKUP($FA353,MOM,LOOKUPS!E$12,0)*$FB$6+VLOOKUP($FA353,STREV,LOOKUPS!E$10,0)*$FC$6+VLOOKUP($FA353,LTREV,LOOKUPS!E$9,0)*$FD$6+VLOOKUP($FA353,CFP,LOOKUPS!E$6,0)*$FE$6+VLOOKUP($FA353,EP,LOOKUPS!E$8,0)*$FF$6+VLOOKUP($FA353,BM,LOOKUPS!E$5,0)*$FG$6+VLOOKUP($FA353,DIV,LOOKUPS!E$7,0)*$FH$6++VLOOKUP($FA353,SIZE,LOOKUPS!E$11,0)*$FI$6),"",VLOOKUP($FA353,MOM,LOOKUPS!E$12,0)*$FB$6+VLOOKUP($FA353,STREV,LOOKUPS!E$10,0)*$FC$6+VLOOKUP($FA353,LTREV,LOOKUPS!E$9,0)*$FD$6+VLOOKUP($FA353,CFP,LOOKUPS!E$6,0)*$FE$6+VLOOKUP($FA353,EP,LOOKUPS!E$8,0)*$FF$6+VLOOKUP($FA353,BM,LOOKUPS!E$5,0)*$FG$6+VLOOKUP($FA353,DIV,LOOKUPS!E$7,0)*$FH$6++VLOOKUP($FA353,SIZE,LOOKUPS!E$11,0)*$FI$6)</f>
        <v>0.36360000000000003</v>
      </c>
      <c r="FE353" s="1">
        <f>IF(ISERROR(VLOOKUP($FA353,MOM,LOOKUPS!F$12,0)*$FB$6+VLOOKUP($FA353,STREV,LOOKUPS!F$10,0)*$FC$6+VLOOKUP($FA353,LTREV,LOOKUPS!F$9,0)*$FD$6+VLOOKUP($FA353,CFP,LOOKUPS!F$6,0)*$FE$6+VLOOKUP($FA353,EP,LOOKUPS!F$8,0)*$FF$6+VLOOKUP($FA353,BM,LOOKUPS!F$5,0)*$FG$6+VLOOKUP($FA353,DIV,LOOKUPS!F$7,0)*$FH$6++VLOOKUP($FA353,SIZE,LOOKUPS!F$11,0)*$FI$6),"",VLOOKUP($FA353,MOM,LOOKUPS!F$12,0)*$FB$6+VLOOKUP($FA353,STREV,LOOKUPS!F$10,0)*$FC$6+VLOOKUP($FA353,LTREV,LOOKUPS!F$9,0)*$FD$6+VLOOKUP($FA353,CFP,LOOKUPS!F$6,0)*$FE$6+VLOOKUP($FA353,EP,LOOKUPS!F$8,0)*$FF$6+VLOOKUP($FA353,BM,LOOKUPS!F$5,0)*$FG$6+VLOOKUP($FA353,DIV,LOOKUPS!F$7,0)*$FH$6++VLOOKUP($FA353,SIZE,LOOKUPS!F$11,0)*$FI$6)</f>
        <v>0.96700000000000008</v>
      </c>
      <c r="FF353" s="1">
        <f>IF(ISERROR(VLOOKUP($FA353,MOM,LOOKUPS!G$12,0)*$FB$6+VLOOKUP($FA353,STREV,LOOKUPS!G$10,0)*$FC$6+VLOOKUP($FA353,LTREV,LOOKUPS!G$9,0)*$FD$6+VLOOKUP($FA353,CFP,LOOKUPS!G$6,0)*$FE$6+VLOOKUP($FA353,EP,LOOKUPS!G$8,0)*$FF$6+VLOOKUP($FA353,BM,LOOKUPS!G$5,0)*$FG$6+VLOOKUP($FA353,DIV,LOOKUPS!G$7,0)*$FH$6++VLOOKUP($FA353,SIZE,LOOKUPS!G$11,0)*$FI$6),"",VLOOKUP($FA353,MOM,LOOKUPS!G$12,0)*$FB$6+VLOOKUP($FA353,STREV,LOOKUPS!G$10,0)*$FC$6+VLOOKUP($FA353,LTREV,LOOKUPS!G$9,0)*$FD$6+VLOOKUP($FA353,CFP,LOOKUPS!G$6,0)*$FE$6+VLOOKUP($FA353,EP,LOOKUPS!G$8,0)*$FF$6+VLOOKUP($FA353,BM,LOOKUPS!G$5,0)*$FG$6+VLOOKUP($FA353,DIV,LOOKUPS!G$7,0)*$FH$6++VLOOKUP($FA353,SIZE,LOOKUPS!G$11,0)*$FI$6)</f>
        <v>-0.21400000000000002</v>
      </c>
      <c r="FG353" s="1">
        <f>IF(ISERROR(VLOOKUP($FA353,MOM,LOOKUPS!H$12,0)*$FB$6+VLOOKUP($FA353,STREV,LOOKUPS!H$10,0)*$FC$6+VLOOKUP($FA353,LTREV,LOOKUPS!H$9,0)*$FD$6+VLOOKUP($FA353,CFP,LOOKUPS!H$6,0)*$FE$6+VLOOKUP($FA353,EP,LOOKUPS!H$8,0)*$FF$6+VLOOKUP($FA353,BM,LOOKUPS!H$5,0)*$FG$6+VLOOKUP($FA353,DIV,LOOKUPS!H$7,0)*$FH$6++VLOOKUP($FA353,SIZE,LOOKUPS!H$11,0)*$FI$6),"",VLOOKUP($FA353,MOM,LOOKUPS!H$12,0)*$FB$6+VLOOKUP($FA353,STREV,LOOKUPS!H$10,0)*$FC$6+VLOOKUP($FA353,LTREV,LOOKUPS!H$9,0)*$FD$6+VLOOKUP($FA353,CFP,LOOKUPS!H$6,0)*$FE$6+VLOOKUP($FA353,EP,LOOKUPS!H$8,0)*$FF$6+VLOOKUP($FA353,BM,LOOKUPS!H$5,0)*$FG$6+VLOOKUP($FA353,DIV,LOOKUPS!H$7,0)*$FH$6++VLOOKUP($FA353,SIZE,LOOKUPS!H$11,0)*$FI$6)</f>
        <v>0.74210000000000009</v>
      </c>
      <c r="FH353" s="1">
        <f>IF(ISERROR(VLOOKUP($FA353,MOM,LOOKUPS!I$12,0)*$FB$6+VLOOKUP($FA353,STREV,LOOKUPS!I$10,0)*$FC$6+VLOOKUP($FA353,LTREV,LOOKUPS!I$9,0)*$FD$6+VLOOKUP($FA353,CFP,LOOKUPS!I$6,0)*$FE$6+VLOOKUP($FA353,EP,LOOKUPS!I$8,0)*$FF$6+VLOOKUP($FA353,BM,LOOKUPS!I$5,0)*$FG$6+VLOOKUP($FA353,DIV,LOOKUPS!I$7,0)*$FH$6++VLOOKUP($FA353,SIZE,LOOKUPS!I$11,0)*$FI$6),"",VLOOKUP($FA353,MOM,LOOKUPS!I$12,0)*$FB$6+VLOOKUP($FA353,STREV,LOOKUPS!I$10,0)*$FC$6+VLOOKUP($FA353,LTREV,LOOKUPS!I$9,0)*$FD$6+VLOOKUP($FA353,CFP,LOOKUPS!I$6,0)*$FE$6+VLOOKUP($FA353,EP,LOOKUPS!I$8,0)*$FF$6+VLOOKUP($FA353,BM,LOOKUPS!I$5,0)*$FG$6+VLOOKUP($FA353,DIV,LOOKUPS!I$7,0)*$FH$6++VLOOKUP($FA353,SIZE,LOOKUPS!I$11,0)*$FI$6)</f>
        <v>0.43930000000000002</v>
      </c>
      <c r="FI353" s="1">
        <f>IF(ISERROR(VLOOKUP($FA353,MOM,LOOKUPS!J$12,0)*$FB$6+VLOOKUP($FA353,STREV,LOOKUPS!J$10,0)*$FC$6+VLOOKUP($FA353,LTREV,LOOKUPS!J$9,0)*$FD$6+VLOOKUP($FA353,CFP,LOOKUPS!J$6,0)*$FE$6+VLOOKUP($FA353,EP,LOOKUPS!J$8,0)*$FF$6+VLOOKUP($FA353,BM,LOOKUPS!J$5,0)*$FG$6+VLOOKUP($FA353,DIV,LOOKUPS!J$7,0)*$FH$6++VLOOKUP($FA353,SIZE,LOOKUPS!J$11,0)*$FI$6),"",VLOOKUP($FA353,MOM,LOOKUPS!J$12,0)*$FB$6+VLOOKUP($FA353,STREV,LOOKUPS!J$10,0)*$FC$6+VLOOKUP($FA353,LTREV,LOOKUPS!J$9,0)*$FD$6+VLOOKUP($FA353,CFP,LOOKUPS!J$6,0)*$FE$6+VLOOKUP($FA353,EP,LOOKUPS!J$8,0)*$FF$6+VLOOKUP($FA353,BM,LOOKUPS!J$5,0)*$FG$6+VLOOKUP($FA353,DIV,LOOKUPS!J$7,0)*$FH$6++VLOOKUP($FA353,SIZE,LOOKUPS!J$11,0)*$FI$6)</f>
        <v>0.66879999999999995</v>
      </c>
      <c r="FJ353" s="1">
        <f>IF(ISERROR(VLOOKUP($FA353,MOM,LOOKUPS!K$12,0)*$FB$6+VLOOKUP($FA353,STREV,LOOKUPS!K$10,0)*$FC$6+VLOOKUP($FA353,LTREV,LOOKUPS!K$9,0)*$FD$6+VLOOKUP($FA353,CFP,LOOKUPS!K$6,0)*$FE$6+VLOOKUP($FA353,EP,LOOKUPS!K$8,0)*$FF$6+VLOOKUP($FA353,BM,LOOKUPS!K$5,0)*$FG$6+VLOOKUP($FA353,DIV,LOOKUPS!K$7,0)*$FH$6++VLOOKUP($FA353,SIZE,LOOKUPS!K$11,0)*$FI$6),"",VLOOKUP($FA353,MOM,LOOKUPS!K$12,0)*$FB$6+VLOOKUP($FA353,STREV,LOOKUPS!K$10,0)*$FC$6+VLOOKUP($FA353,LTREV,LOOKUPS!K$9,0)*$FD$6+VLOOKUP($FA353,CFP,LOOKUPS!K$6,0)*$FE$6+VLOOKUP($FA353,EP,LOOKUPS!K$8,0)*$FF$6+VLOOKUP($FA353,BM,LOOKUPS!K$5,0)*$FG$6+VLOOKUP($FA353,DIV,LOOKUPS!K$7,0)*$FH$6++VLOOKUP($FA353,SIZE,LOOKUPS!K$11,0)*$FI$6)</f>
        <v>0.7138000000000001</v>
      </c>
      <c r="FK353" s="1">
        <f>IF(ISERROR(VLOOKUP($FA353,MOM,LOOKUPS!L$12,0)*$FB$6+VLOOKUP($FA353,STREV,LOOKUPS!L$10,0)*$FC$6+VLOOKUP($FA353,LTREV,LOOKUPS!L$9,0)*$FD$6+VLOOKUP($FA353,CFP,LOOKUPS!L$6,0)*$FE$6+VLOOKUP($FA353,EP,LOOKUPS!L$8,0)*$FF$6+VLOOKUP($FA353,BM,LOOKUPS!L$5,0)*$FG$6+VLOOKUP($FA353,DIV,LOOKUPS!L$7,0)*$FH$6++VLOOKUP($FA353,SIZE,LOOKUPS!L$11,0)*$FI$6),"",VLOOKUP($FA353,MOM,LOOKUPS!L$12,0)*$FB$6+VLOOKUP($FA353,STREV,LOOKUPS!L$10,0)*$FC$6+VLOOKUP($FA353,LTREV,LOOKUPS!L$9,0)*$FD$6+VLOOKUP($FA353,CFP,LOOKUPS!L$6,0)*$FE$6+VLOOKUP($FA353,EP,LOOKUPS!L$8,0)*$FF$6+VLOOKUP($FA353,BM,LOOKUPS!L$5,0)*$FG$6+VLOOKUP($FA353,DIV,LOOKUPS!L$7,0)*$FH$6++VLOOKUP($FA353,SIZE,LOOKUPS!L$11,0)*$FI$6)</f>
        <v>1.2076</v>
      </c>
    </row>
    <row r="354" spans="1:167" x14ac:dyDescent="0.3">
      <c r="A354" s="1">
        <v>195509</v>
      </c>
      <c r="B354" s="1">
        <v>-1.02</v>
      </c>
      <c r="C354" s="1">
        <v>-0.23</v>
      </c>
      <c r="D354" s="1">
        <v>-1.07</v>
      </c>
      <c r="E354" s="1">
        <v>-1.1399999999999999</v>
      </c>
      <c r="F354" s="1">
        <v>-1.43</v>
      </c>
      <c r="G354" s="1">
        <v>-0.88</v>
      </c>
      <c r="H354" s="1">
        <v>-1.6</v>
      </c>
      <c r="I354" s="1">
        <v>-0.01</v>
      </c>
      <c r="J354" s="1">
        <v>-1.07</v>
      </c>
      <c r="K354" s="1">
        <v>0.77</v>
      </c>
      <c r="M354" s="1">
        <v>195410</v>
      </c>
      <c r="N354" s="1">
        <v>-1.27</v>
      </c>
      <c r="O354" s="1">
        <v>-0.12</v>
      </c>
      <c r="P354" s="1">
        <v>-0.59</v>
      </c>
      <c r="Q354" s="1">
        <v>-0.33</v>
      </c>
      <c r="R354" s="1">
        <v>-1.1299999999999999</v>
      </c>
      <c r="S354" s="1">
        <v>-0.7</v>
      </c>
      <c r="T354" s="1">
        <v>-1.55</v>
      </c>
      <c r="U354" s="1">
        <v>-0.61</v>
      </c>
      <c r="V354" s="1">
        <v>-0.18</v>
      </c>
      <c r="W354" s="1">
        <v>-0.61</v>
      </c>
      <c r="Y354" s="1">
        <v>195909</v>
      </c>
      <c r="Z354" s="1">
        <v>-3.65</v>
      </c>
      <c r="AA354" s="1">
        <v>-5.03</v>
      </c>
      <c r="AB354" s="1">
        <v>-4.8899999999999997</v>
      </c>
      <c r="AC354" s="1">
        <v>-4.66</v>
      </c>
      <c r="AD354" s="1">
        <v>-3.61</v>
      </c>
      <c r="AE354" s="1">
        <v>-4.07</v>
      </c>
      <c r="AF354" s="1">
        <v>-4.7699999999999996</v>
      </c>
      <c r="AG354" s="1">
        <v>-4.49</v>
      </c>
      <c r="AH354" s="1">
        <v>-4.41</v>
      </c>
      <c r="AI354" s="1">
        <v>-3.97</v>
      </c>
      <c r="AK354">
        <v>198003</v>
      </c>
      <c r="AL354">
        <v>-22.21</v>
      </c>
      <c r="AM354">
        <v>-17.11</v>
      </c>
      <c r="AN354">
        <v>-13.8</v>
      </c>
      <c r="AO354">
        <v>-15.68</v>
      </c>
      <c r="AP354">
        <v>-17.59</v>
      </c>
      <c r="AQ354">
        <v>-15.08</v>
      </c>
      <c r="AR354">
        <v>-13.34</v>
      </c>
      <c r="AS354">
        <v>-14.76</v>
      </c>
      <c r="AT354">
        <v>-15.95</v>
      </c>
      <c r="AU354">
        <v>-18.91</v>
      </c>
      <c r="AV354">
        <v>-15.21</v>
      </c>
      <c r="AW354">
        <v>-15.93</v>
      </c>
      <c r="AX354">
        <v>-14.1</v>
      </c>
      <c r="AY354">
        <v>-13.26</v>
      </c>
      <c r="AZ354">
        <v>-13.43</v>
      </c>
      <c r="BA354">
        <v>-14.38</v>
      </c>
      <c r="BB354">
        <v>-15.06</v>
      </c>
      <c r="BC354">
        <v>-15.78</v>
      </c>
      <c r="BD354">
        <v>-16.09</v>
      </c>
      <c r="BF354" s="1">
        <v>198003</v>
      </c>
      <c r="BG354" s="1">
        <v>-22.18</v>
      </c>
      <c r="BH354" s="1">
        <v>-17.329999999999998</v>
      </c>
      <c r="BI354" s="1">
        <v>-14.09</v>
      </c>
      <c r="BJ354" s="1">
        <v>-15.03</v>
      </c>
      <c r="BK354" s="1">
        <v>-17.86</v>
      </c>
      <c r="BL354" s="1">
        <v>-15.13</v>
      </c>
      <c r="BM354" s="1">
        <v>-13.93</v>
      </c>
      <c r="BN354" s="1">
        <v>-13.34</v>
      </c>
      <c r="BO354" s="1">
        <v>-15.83</v>
      </c>
      <c r="BP354" s="1">
        <v>-19</v>
      </c>
      <c r="BQ354" s="1">
        <v>-15.98</v>
      </c>
      <c r="BR354" s="1">
        <v>-15.6</v>
      </c>
      <c r="BS354" s="1">
        <v>-14.65</v>
      </c>
      <c r="BT354" s="1">
        <v>-14.19</v>
      </c>
      <c r="BU354" s="1">
        <v>-13.63</v>
      </c>
      <c r="BV354" s="1">
        <v>-13.83</v>
      </c>
      <c r="BW354" s="1">
        <v>-12.84</v>
      </c>
      <c r="BX354" s="1">
        <v>-15.42</v>
      </c>
      <c r="BY354" s="1">
        <v>-16.16</v>
      </c>
      <c r="CA354" s="1">
        <v>195503</v>
      </c>
      <c r="CB354" s="1">
        <v>-7.5</v>
      </c>
      <c r="CC354" s="1">
        <v>-0.38</v>
      </c>
      <c r="CD354" s="1">
        <v>-0.35</v>
      </c>
      <c r="CE354" s="1">
        <v>1.1000000000000001</v>
      </c>
      <c r="CF354" s="1">
        <v>-7.0000000000000007E-2</v>
      </c>
      <c r="CG354" s="1">
        <v>-0.68</v>
      </c>
      <c r="CH354" s="1">
        <v>-0.4</v>
      </c>
      <c r="CI354" s="1">
        <v>-0.16</v>
      </c>
      <c r="CJ354" s="1">
        <v>1.7</v>
      </c>
      <c r="CK354" s="1">
        <v>0.87</v>
      </c>
      <c r="CL354" s="1">
        <v>-1.03</v>
      </c>
      <c r="CM354" s="1">
        <v>-1</v>
      </c>
      <c r="CN354" s="1">
        <v>-0.36</v>
      </c>
      <c r="CO354" s="1">
        <v>-0.43</v>
      </c>
      <c r="CP354" s="1">
        <v>-0.38</v>
      </c>
      <c r="CQ354" s="1">
        <v>-0.21</v>
      </c>
      <c r="CR354" s="1">
        <v>-0.11</v>
      </c>
      <c r="CS354" s="1">
        <v>2.12</v>
      </c>
      <c r="CT354" s="1">
        <v>1.29</v>
      </c>
      <c r="CV354" s="1">
        <v>195603</v>
      </c>
      <c r="CW354" s="1">
        <v>4.45</v>
      </c>
      <c r="CX354" s="1">
        <v>7.27</v>
      </c>
      <c r="CY354" s="1">
        <v>4.9400000000000004</v>
      </c>
      <c r="CZ354" s="1">
        <v>3.47</v>
      </c>
      <c r="DA354" s="1">
        <v>8.06</v>
      </c>
      <c r="DB354" s="1">
        <v>6.27</v>
      </c>
      <c r="DC354" s="1">
        <v>4.5599999999999996</v>
      </c>
      <c r="DD354" s="1">
        <v>3.64</v>
      </c>
      <c r="DE354" s="1">
        <v>3.45</v>
      </c>
      <c r="DF354" s="1">
        <v>8.24</v>
      </c>
      <c r="DG354" s="1">
        <v>7.88</v>
      </c>
      <c r="DH354" s="1">
        <v>5.67</v>
      </c>
      <c r="DI354" s="1">
        <v>6.85</v>
      </c>
      <c r="DJ354" s="1">
        <v>4.6500000000000004</v>
      </c>
      <c r="DK354" s="1">
        <v>4.4800000000000004</v>
      </c>
      <c r="DL354" s="1">
        <v>3.78</v>
      </c>
      <c r="DM354" s="1">
        <v>3.5</v>
      </c>
      <c r="DN354" s="1">
        <v>3.54</v>
      </c>
      <c r="DO354" s="1">
        <v>3.36</v>
      </c>
      <c r="DQ354" s="1">
        <v>195503</v>
      </c>
      <c r="DR354" s="1">
        <v>-99.99</v>
      </c>
      <c r="DS354" s="1">
        <v>0.01</v>
      </c>
      <c r="DT354" s="1">
        <v>0.04</v>
      </c>
      <c r="DU354" s="1">
        <v>0.23</v>
      </c>
      <c r="DV354" s="1">
        <v>0.13</v>
      </c>
      <c r="DW354" s="1">
        <v>0.13</v>
      </c>
      <c r="DX354" s="1">
        <v>0.25</v>
      </c>
      <c r="DY354" s="1">
        <v>-0.86</v>
      </c>
      <c r="DZ354" s="1">
        <v>0.79</v>
      </c>
      <c r="EA354" s="1">
        <v>0.09</v>
      </c>
      <c r="EB354" s="1">
        <v>0.17</v>
      </c>
      <c r="EC354" s="1">
        <v>-0.24</v>
      </c>
      <c r="ED354" s="1">
        <v>0.5</v>
      </c>
      <c r="EE354" s="1">
        <v>-0.21</v>
      </c>
      <c r="EF354" s="1">
        <v>0.7</v>
      </c>
      <c r="EG354" s="1">
        <v>-0.82</v>
      </c>
      <c r="EH354" s="1">
        <v>-0.9</v>
      </c>
      <c r="EI354" s="1">
        <v>1.56</v>
      </c>
      <c r="EJ354" s="1">
        <v>0.02</v>
      </c>
      <c r="EL354">
        <v>195503</v>
      </c>
      <c r="EM354">
        <v>-0.16</v>
      </c>
      <c r="EN354">
        <v>-0.67</v>
      </c>
      <c r="EO354">
        <v>1.97</v>
      </c>
      <c r="EP354">
        <v>0.1</v>
      </c>
      <c r="ER354" s="1">
        <v>195509</v>
      </c>
      <c r="ES354" s="1">
        <v>1.77</v>
      </c>
      <c r="EU354" s="1">
        <v>195410</v>
      </c>
      <c r="EV354" s="1">
        <v>0.37</v>
      </c>
      <c r="EX354" s="1">
        <v>195909</v>
      </c>
      <c r="EY354" s="1">
        <v>-0.12</v>
      </c>
      <c r="FA354" s="1">
        <v>195509</v>
      </c>
      <c r="FB354" s="1">
        <f>IF(ISERROR(VLOOKUP($FA354,MOM,LOOKUPS!C$12,0)*$FB$6+VLOOKUP($FA354,STREV,LOOKUPS!C$10,0)*$FC$6+VLOOKUP($FA354,LTREV,LOOKUPS!C$9,0)*$FD$6+VLOOKUP($FA354,CFP,LOOKUPS!C$6,0)*$FE$6+VLOOKUP($FA354,EP,LOOKUPS!C$8,0)*$FF$6+VLOOKUP($FA354,BM,LOOKUPS!C$5,0)*$FG$6+VLOOKUP($FA354,DIV,LOOKUPS!C$7,0)*$FH$6++VLOOKUP($FA354,SIZE,LOOKUPS!C$11,0)*$FI$6),"",VLOOKUP($FA354,MOM,LOOKUPS!C$12,0)*$FB$6+VLOOKUP($FA354,STREV,LOOKUPS!C$10,0)*$FC$6+VLOOKUP($FA354,LTREV,LOOKUPS!C$9,0)*$FD$6+VLOOKUP($FA354,CFP,LOOKUPS!C$6,0)*$FE$6+VLOOKUP($FA354,EP,LOOKUPS!C$8,0)*$FF$6+VLOOKUP($FA354,BM,LOOKUPS!C$5,0)*$FG$6+VLOOKUP($FA354,DIV,LOOKUPS!C$7,0)*$FH$6++VLOOKUP($FA354,SIZE,LOOKUPS!C$11,0)*$FI$6)</f>
        <v>-1.5349000000000002</v>
      </c>
      <c r="FC354" s="1">
        <f>IF(ISERROR(VLOOKUP($FA354,MOM,LOOKUPS!D$12,0)*$FB$6+VLOOKUP($FA354,STREV,LOOKUPS!D$10,0)*$FC$6+VLOOKUP($FA354,LTREV,LOOKUPS!D$9,0)*$FD$6+VLOOKUP($FA354,CFP,LOOKUPS!D$6,0)*$FE$6+VLOOKUP($FA354,EP,LOOKUPS!D$8,0)*$FF$6+VLOOKUP($FA354,BM,LOOKUPS!D$5,0)*$FG$6+VLOOKUP($FA354,DIV,LOOKUPS!D$7,0)*$FH$6++VLOOKUP($FA354,SIZE,LOOKUPS!D$11,0)*$FI$6),"",VLOOKUP($FA354,MOM,LOOKUPS!D$12,0)*$FB$6+VLOOKUP($FA354,STREV,LOOKUPS!D$10,0)*$FC$6+VLOOKUP($FA354,LTREV,LOOKUPS!D$9,0)*$FD$6+VLOOKUP($FA354,CFP,LOOKUPS!D$6,0)*$FE$6+VLOOKUP($FA354,EP,LOOKUPS!D$8,0)*$FF$6+VLOOKUP($FA354,BM,LOOKUPS!D$5,0)*$FG$6+VLOOKUP($FA354,DIV,LOOKUPS!D$7,0)*$FH$6++VLOOKUP($FA354,SIZE,LOOKUPS!D$11,0)*$FI$6)</f>
        <v>-1.1939000000000002</v>
      </c>
      <c r="FD354" s="1">
        <f>IF(ISERROR(VLOOKUP($FA354,MOM,LOOKUPS!E$12,0)*$FB$6+VLOOKUP($FA354,STREV,LOOKUPS!E$10,0)*$FC$6+VLOOKUP($FA354,LTREV,LOOKUPS!E$9,0)*$FD$6+VLOOKUP($FA354,CFP,LOOKUPS!E$6,0)*$FE$6+VLOOKUP($FA354,EP,LOOKUPS!E$8,0)*$FF$6+VLOOKUP($FA354,BM,LOOKUPS!E$5,0)*$FG$6+VLOOKUP($FA354,DIV,LOOKUPS!E$7,0)*$FH$6++VLOOKUP($FA354,SIZE,LOOKUPS!E$11,0)*$FI$6),"",VLOOKUP($FA354,MOM,LOOKUPS!E$12,0)*$FB$6+VLOOKUP($FA354,STREV,LOOKUPS!E$10,0)*$FC$6+VLOOKUP($FA354,LTREV,LOOKUPS!E$9,0)*$FD$6+VLOOKUP($FA354,CFP,LOOKUPS!E$6,0)*$FE$6+VLOOKUP($FA354,EP,LOOKUPS!E$8,0)*$FF$6+VLOOKUP($FA354,BM,LOOKUPS!E$5,0)*$FG$6+VLOOKUP($FA354,DIV,LOOKUPS!E$7,0)*$FH$6++VLOOKUP($FA354,SIZE,LOOKUPS!E$11,0)*$FI$6)</f>
        <v>-0.77980000000000005</v>
      </c>
      <c r="FE354" s="1">
        <f>IF(ISERROR(VLOOKUP($FA354,MOM,LOOKUPS!F$12,0)*$FB$6+VLOOKUP($FA354,STREV,LOOKUPS!F$10,0)*$FC$6+VLOOKUP($FA354,LTREV,LOOKUPS!F$9,0)*$FD$6+VLOOKUP($FA354,CFP,LOOKUPS!F$6,0)*$FE$6+VLOOKUP($FA354,EP,LOOKUPS!F$8,0)*$FF$6+VLOOKUP($FA354,BM,LOOKUPS!F$5,0)*$FG$6+VLOOKUP($FA354,DIV,LOOKUPS!F$7,0)*$FH$6++VLOOKUP($FA354,SIZE,LOOKUPS!F$11,0)*$FI$6),"",VLOOKUP($FA354,MOM,LOOKUPS!F$12,0)*$FB$6+VLOOKUP($FA354,STREV,LOOKUPS!F$10,0)*$FC$6+VLOOKUP($FA354,LTREV,LOOKUPS!F$9,0)*$FD$6+VLOOKUP($FA354,CFP,LOOKUPS!F$6,0)*$FE$6+VLOOKUP($FA354,EP,LOOKUPS!F$8,0)*$FF$6+VLOOKUP($FA354,BM,LOOKUPS!F$5,0)*$FG$6+VLOOKUP($FA354,DIV,LOOKUPS!F$7,0)*$FH$6++VLOOKUP($FA354,SIZE,LOOKUPS!F$11,0)*$FI$6)</f>
        <v>-1.2139</v>
      </c>
      <c r="FF354" s="1">
        <f>IF(ISERROR(VLOOKUP($FA354,MOM,LOOKUPS!G$12,0)*$FB$6+VLOOKUP($FA354,STREV,LOOKUPS!G$10,0)*$FC$6+VLOOKUP($FA354,LTREV,LOOKUPS!G$9,0)*$FD$6+VLOOKUP($FA354,CFP,LOOKUPS!G$6,0)*$FE$6+VLOOKUP($FA354,EP,LOOKUPS!G$8,0)*$FF$6+VLOOKUP($FA354,BM,LOOKUPS!G$5,0)*$FG$6+VLOOKUP($FA354,DIV,LOOKUPS!G$7,0)*$FH$6++VLOOKUP($FA354,SIZE,LOOKUPS!G$11,0)*$FI$6),"",VLOOKUP($FA354,MOM,LOOKUPS!G$12,0)*$FB$6+VLOOKUP($FA354,STREV,LOOKUPS!G$10,0)*$FC$6+VLOOKUP($FA354,LTREV,LOOKUPS!G$9,0)*$FD$6+VLOOKUP($FA354,CFP,LOOKUPS!G$6,0)*$FE$6+VLOOKUP($FA354,EP,LOOKUPS!G$8,0)*$FF$6+VLOOKUP($FA354,BM,LOOKUPS!G$5,0)*$FG$6+VLOOKUP($FA354,DIV,LOOKUPS!G$7,0)*$FH$6++VLOOKUP($FA354,SIZE,LOOKUPS!G$11,0)*$FI$6)</f>
        <v>-0.63319999999999999</v>
      </c>
      <c r="FG354" s="1">
        <f>IF(ISERROR(VLOOKUP($FA354,MOM,LOOKUPS!H$12,0)*$FB$6+VLOOKUP($FA354,STREV,LOOKUPS!H$10,0)*$FC$6+VLOOKUP($FA354,LTREV,LOOKUPS!H$9,0)*$FD$6+VLOOKUP($FA354,CFP,LOOKUPS!H$6,0)*$FE$6+VLOOKUP($FA354,EP,LOOKUPS!H$8,0)*$FF$6+VLOOKUP($FA354,BM,LOOKUPS!H$5,0)*$FG$6+VLOOKUP($FA354,DIV,LOOKUPS!H$7,0)*$FH$6++VLOOKUP($FA354,SIZE,LOOKUPS!H$11,0)*$FI$6),"",VLOOKUP($FA354,MOM,LOOKUPS!H$12,0)*$FB$6+VLOOKUP($FA354,STREV,LOOKUPS!H$10,0)*$FC$6+VLOOKUP($FA354,LTREV,LOOKUPS!H$9,0)*$FD$6+VLOOKUP($FA354,CFP,LOOKUPS!H$6,0)*$FE$6+VLOOKUP($FA354,EP,LOOKUPS!H$8,0)*$FF$6+VLOOKUP($FA354,BM,LOOKUPS!H$5,0)*$FG$6+VLOOKUP($FA354,DIV,LOOKUPS!H$7,0)*$FH$6++VLOOKUP($FA354,SIZE,LOOKUPS!H$11,0)*$FI$6)</f>
        <v>-1.0018000000000002</v>
      </c>
      <c r="FH354" s="1">
        <f>IF(ISERROR(VLOOKUP($FA354,MOM,LOOKUPS!I$12,0)*$FB$6+VLOOKUP($FA354,STREV,LOOKUPS!I$10,0)*$FC$6+VLOOKUP($FA354,LTREV,LOOKUPS!I$9,0)*$FD$6+VLOOKUP($FA354,CFP,LOOKUPS!I$6,0)*$FE$6+VLOOKUP($FA354,EP,LOOKUPS!I$8,0)*$FF$6+VLOOKUP($FA354,BM,LOOKUPS!I$5,0)*$FG$6+VLOOKUP($FA354,DIV,LOOKUPS!I$7,0)*$FH$6++VLOOKUP($FA354,SIZE,LOOKUPS!I$11,0)*$FI$6),"",VLOOKUP($FA354,MOM,LOOKUPS!I$12,0)*$FB$6+VLOOKUP($FA354,STREV,LOOKUPS!I$10,0)*$FC$6+VLOOKUP($FA354,LTREV,LOOKUPS!I$9,0)*$FD$6+VLOOKUP($FA354,CFP,LOOKUPS!I$6,0)*$FE$6+VLOOKUP($FA354,EP,LOOKUPS!I$8,0)*$FF$6+VLOOKUP($FA354,BM,LOOKUPS!I$5,0)*$FG$6+VLOOKUP($FA354,DIV,LOOKUPS!I$7,0)*$FH$6++VLOOKUP($FA354,SIZE,LOOKUPS!I$11,0)*$FI$6)</f>
        <v>-0.61350000000000005</v>
      </c>
      <c r="FI354" s="1">
        <f>IF(ISERROR(VLOOKUP($FA354,MOM,LOOKUPS!J$12,0)*$FB$6+VLOOKUP($FA354,STREV,LOOKUPS!J$10,0)*$FC$6+VLOOKUP($FA354,LTREV,LOOKUPS!J$9,0)*$FD$6+VLOOKUP($FA354,CFP,LOOKUPS!J$6,0)*$FE$6+VLOOKUP($FA354,EP,LOOKUPS!J$8,0)*$FF$6+VLOOKUP($FA354,BM,LOOKUPS!J$5,0)*$FG$6+VLOOKUP($FA354,DIV,LOOKUPS!J$7,0)*$FH$6++VLOOKUP($FA354,SIZE,LOOKUPS!J$11,0)*$FI$6),"",VLOOKUP($FA354,MOM,LOOKUPS!J$12,0)*$FB$6+VLOOKUP($FA354,STREV,LOOKUPS!J$10,0)*$FC$6+VLOOKUP($FA354,LTREV,LOOKUPS!J$9,0)*$FD$6+VLOOKUP($FA354,CFP,LOOKUPS!J$6,0)*$FE$6+VLOOKUP($FA354,EP,LOOKUPS!J$8,0)*$FF$6+VLOOKUP($FA354,BM,LOOKUPS!J$5,0)*$FG$6+VLOOKUP($FA354,DIV,LOOKUPS!J$7,0)*$FH$6++VLOOKUP($FA354,SIZE,LOOKUPS!J$11,0)*$FI$6)</f>
        <v>-0.46429999999999999</v>
      </c>
      <c r="FJ354" s="1">
        <f>IF(ISERROR(VLOOKUP($FA354,MOM,LOOKUPS!K$12,0)*$FB$6+VLOOKUP($FA354,STREV,LOOKUPS!K$10,0)*$FC$6+VLOOKUP($FA354,LTREV,LOOKUPS!K$9,0)*$FD$6+VLOOKUP($FA354,CFP,LOOKUPS!K$6,0)*$FE$6+VLOOKUP($FA354,EP,LOOKUPS!K$8,0)*$FF$6+VLOOKUP($FA354,BM,LOOKUPS!K$5,0)*$FG$6+VLOOKUP($FA354,DIV,LOOKUPS!K$7,0)*$FH$6++VLOOKUP($FA354,SIZE,LOOKUPS!K$11,0)*$FI$6),"",VLOOKUP($FA354,MOM,LOOKUPS!K$12,0)*$FB$6+VLOOKUP($FA354,STREV,LOOKUPS!K$10,0)*$FC$6+VLOOKUP($FA354,LTREV,LOOKUPS!K$9,0)*$FD$6+VLOOKUP($FA354,CFP,LOOKUPS!K$6,0)*$FE$6+VLOOKUP($FA354,EP,LOOKUPS!K$8,0)*$FF$6+VLOOKUP($FA354,BM,LOOKUPS!K$5,0)*$FG$6+VLOOKUP($FA354,DIV,LOOKUPS!K$7,0)*$FH$6++VLOOKUP($FA354,SIZE,LOOKUPS!K$11,0)*$FI$6)</f>
        <v>-0.44090000000000007</v>
      </c>
      <c r="FK354" s="1">
        <f>IF(ISERROR(VLOOKUP($FA354,MOM,LOOKUPS!L$12,0)*$FB$6+VLOOKUP($FA354,STREV,LOOKUPS!L$10,0)*$FC$6+VLOOKUP($FA354,LTREV,LOOKUPS!L$9,0)*$FD$6+VLOOKUP($FA354,CFP,LOOKUPS!L$6,0)*$FE$6+VLOOKUP($FA354,EP,LOOKUPS!L$8,0)*$FF$6+VLOOKUP($FA354,BM,LOOKUPS!L$5,0)*$FG$6+VLOOKUP($FA354,DIV,LOOKUPS!L$7,0)*$FH$6++VLOOKUP($FA354,SIZE,LOOKUPS!L$11,0)*$FI$6),"",VLOOKUP($FA354,MOM,LOOKUPS!L$12,0)*$FB$6+VLOOKUP($FA354,STREV,LOOKUPS!L$10,0)*$FC$6+VLOOKUP($FA354,LTREV,LOOKUPS!L$9,0)*$FD$6+VLOOKUP($FA354,CFP,LOOKUPS!L$6,0)*$FE$6+VLOOKUP($FA354,EP,LOOKUPS!L$8,0)*$FF$6+VLOOKUP($FA354,BM,LOOKUPS!L$5,0)*$FG$6+VLOOKUP($FA354,DIV,LOOKUPS!L$7,0)*$FH$6++VLOOKUP($FA354,SIZE,LOOKUPS!L$11,0)*$FI$6)</f>
        <v>0.10569999999999997</v>
      </c>
    </row>
    <row r="355" spans="1:167" x14ac:dyDescent="0.3">
      <c r="A355" s="1">
        <v>195510</v>
      </c>
      <c r="B355" s="1">
        <v>-2.0699999999999998</v>
      </c>
      <c r="C355" s="1">
        <v>-2.02</v>
      </c>
      <c r="D355" s="1">
        <v>-1.82</v>
      </c>
      <c r="E355" s="1">
        <v>-1.54</v>
      </c>
      <c r="F355" s="1">
        <v>-1.19</v>
      </c>
      <c r="G355" s="1">
        <v>-0.6</v>
      </c>
      <c r="H355" s="1">
        <v>-1.19</v>
      </c>
      <c r="I355" s="1">
        <v>-2.0299999999999998</v>
      </c>
      <c r="J355" s="1">
        <v>-1.5</v>
      </c>
      <c r="K355" s="1">
        <v>-2.7</v>
      </c>
      <c r="M355" s="1">
        <v>195411</v>
      </c>
      <c r="N355" s="1">
        <v>9.75</v>
      </c>
      <c r="O355" s="1">
        <v>9.7200000000000006</v>
      </c>
      <c r="P355" s="1">
        <v>7.76</v>
      </c>
      <c r="Q355" s="1">
        <v>9.0399999999999991</v>
      </c>
      <c r="R355" s="1">
        <v>9.5299999999999994</v>
      </c>
      <c r="S355" s="1">
        <v>7.93</v>
      </c>
      <c r="T355" s="1">
        <v>9.68</v>
      </c>
      <c r="U355" s="1">
        <v>9.6</v>
      </c>
      <c r="V355" s="1">
        <v>8.9700000000000006</v>
      </c>
      <c r="W355" s="1">
        <v>9.48</v>
      </c>
      <c r="Y355" s="1">
        <v>195910</v>
      </c>
      <c r="Z355" s="1">
        <v>0.68</v>
      </c>
      <c r="AA355" s="1">
        <v>1.59</v>
      </c>
      <c r="AB355" s="1">
        <v>3.09</v>
      </c>
      <c r="AC355" s="1">
        <v>0.97</v>
      </c>
      <c r="AD355" s="1">
        <v>2.0299999999999998</v>
      </c>
      <c r="AE355" s="1">
        <v>0.63</v>
      </c>
      <c r="AF355" s="1">
        <v>2.36</v>
      </c>
      <c r="AG355" s="1">
        <v>1.29</v>
      </c>
      <c r="AH355" s="1">
        <v>3.39</v>
      </c>
      <c r="AI355" s="1">
        <v>3.8</v>
      </c>
      <c r="AK355">
        <v>198004</v>
      </c>
      <c r="AL355">
        <v>3.46</v>
      </c>
      <c r="AM355">
        <v>5.84</v>
      </c>
      <c r="AN355">
        <v>6.11</v>
      </c>
      <c r="AO355">
        <v>4.03</v>
      </c>
      <c r="AP355">
        <v>5.56</v>
      </c>
      <c r="AQ355">
        <v>6.53</v>
      </c>
      <c r="AR355">
        <v>6.33</v>
      </c>
      <c r="AS355">
        <v>4.7</v>
      </c>
      <c r="AT355">
        <v>3.87</v>
      </c>
      <c r="AU355">
        <v>4.83</v>
      </c>
      <c r="AV355">
        <v>6.87</v>
      </c>
      <c r="AW355">
        <v>6.54</v>
      </c>
      <c r="AX355">
        <v>6.53</v>
      </c>
      <c r="AY355">
        <v>5.71</v>
      </c>
      <c r="AZ355">
        <v>7.03</v>
      </c>
      <c r="BA355">
        <v>5.09</v>
      </c>
      <c r="BB355">
        <v>4.4000000000000004</v>
      </c>
      <c r="BC355">
        <v>4.1100000000000003</v>
      </c>
      <c r="BD355">
        <v>3.68</v>
      </c>
      <c r="BF355" s="1">
        <v>198004</v>
      </c>
      <c r="BG355" s="1">
        <v>3.22</v>
      </c>
      <c r="BH355" s="1">
        <v>5.56</v>
      </c>
      <c r="BI355" s="1">
        <v>5.88</v>
      </c>
      <c r="BJ355" s="1">
        <v>4.87</v>
      </c>
      <c r="BK355" s="1">
        <v>5.36</v>
      </c>
      <c r="BL355" s="1">
        <v>6.19</v>
      </c>
      <c r="BM355" s="1">
        <v>5.68</v>
      </c>
      <c r="BN355" s="1">
        <v>5.73</v>
      </c>
      <c r="BO355" s="1">
        <v>4.66</v>
      </c>
      <c r="BP355" s="1">
        <v>5.34</v>
      </c>
      <c r="BQ355" s="1">
        <v>5.39</v>
      </c>
      <c r="BR355" s="1">
        <v>6.22</v>
      </c>
      <c r="BS355" s="1">
        <v>6.16</v>
      </c>
      <c r="BT355" s="1">
        <v>5.97</v>
      </c>
      <c r="BU355" s="1">
        <v>5.33</v>
      </c>
      <c r="BV355" s="1">
        <v>6.01</v>
      </c>
      <c r="BW355" s="1">
        <v>5.44</v>
      </c>
      <c r="BX355" s="1">
        <v>5.2</v>
      </c>
      <c r="BY355" s="1">
        <v>4.2300000000000004</v>
      </c>
      <c r="CA355" s="1">
        <v>195504</v>
      </c>
      <c r="CB355" s="1">
        <v>-3.51</v>
      </c>
      <c r="CC355" s="1">
        <v>2.71</v>
      </c>
      <c r="CD355" s="1">
        <v>2.0499999999999998</v>
      </c>
      <c r="CE355" s="1">
        <v>2.5299999999999998</v>
      </c>
      <c r="CF355" s="1">
        <v>2.8</v>
      </c>
      <c r="CG355" s="1">
        <v>2.16</v>
      </c>
      <c r="CH355" s="1">
        <v>2.38</v>
      </c>
      <c r="CI355" s="1">
        <v>2.59</v>
      </c>
      <c r="CJ355" s="1">
        <v>2.0299999999999998</v>
      </c>
      <c r="CK355" s="1">
        <v>3.31</v>
      </c>
      <c r="CL355" s="1">
        <v>2.27</v>
      </c>
      <c r="CM355" s="1">
        <v>2.5299999999999998</v>
      </c>
      <c r="CN355" s="1">
        <v>1.81</v>
      </c>
      <c r="CO355" s="1">
        <v>2.4700000000000002</v>
      </c>
      <c r="CP355" s="1">
        <v>2.29</v>
      </c>
      <c r="CQ355" s="1">
        <v>1.63</v>
      </c>
      <c r="CR355" s="1">
        <v>3.55</v>
      </c>
      <c r="CS355" s="1">
        <v>0.35</v>
      </c>
      <c r="CT355" s="1">
        <v>3.69</v>
      </c>
      <c r="CV355" s="1">
        <v>195604</v>
      </c>
      <c r="CW355" s="1">
        <v>0.75</v>
      </c>
      <c r="CX355" s="1">
        <v>1.02</v>
      </c>
      <c r="CY355" s="1">
        <v>-0.18</v>
      </c>
      <c r="CZ355" s="1">
        <v>0.52</v>
      </c>
      <c r="DA355" s="1">
        <v>0.98</v>
      </c>
      <c r="DB355" s="1">
        <v>0.49</v>
      </c>
      <c r="DC355" s="1">
        <v>-0.24</v>
      </c>
      <c r="DD355" s="1">
        <v>0.42</v>
      </c>
      <c r="DE355" s="1">
        <v>0.3</v>
      </c>
      <c r="DF355" s="1">
        <v>1.47</v>
      </c>
      <c r="DG355" s="1">
        <v>0.49</v>
      </c>
      <c r="DH355" s="1">
        <v>1.1100000000000001</v>
      </c>
      <c r="DI355" s="1">
        <v>-0.1</v>
      </c>
      <c r="DJ355" s="1">
        <v>0.23</v>
      </c>
      <c r="DK355" s="1">
        <v>-0.7</v>
      </c>
      <c r="DL355" s="1">
        <v>-0.13</v>
      </c>
      <c r="DM355" s="1">
        <v>0.97</v>
      </c>
      <c r="DN355" s="1">
        <v>0.41</v>
      </c>
      <c r="DO355" s="1">
        <v>0.19</v>
      </c>
      <c r="DQ355" s="1">
        <v>195504</v>
      </c>
      <c r="DR355" s="1">
        <v>-99.99</v>
      </c>
      <c r="DS355" s="1">
        <v>2.5299999999999998</v>
      </c>
      <c r="DT355" s="1">
        <v>1.98</v>
      </c>
      <c r="DU355" s="1">
        <v>2.7</v>
      </c>
      <c r="DV355" s="1">
        <v>2.29</v>
      </c>
      <c r="DW355" s="1">
        <v>2.23</v>
      </c>
      <c r="DX355" s="1">
        <v>2.0499999999999998</v>
      </c>
      <c r="DY355" s="1">
        <v>2.5</v>
      </c>
      <c r="DZ355" s="1">
        <v>2.74</v>
      </c>
      <c r="EA355" s="1">
        <v>2.99</v>
      </c>
      <c r="EB355" s="1">
        <v>1.63</v>
      </c>
      <c r="EC355" s="1">
        <v>3.03</v>
      </c>
      <c r="ED355" s="1">
        <v>1.44</v>
      </c>
      <c r="EE355" s="1">
        <v>1.63</v>
      </c>
      <c r="EF355" s="1">
        <v>2.48</v>
      </c>
      <c r="EG355" s="1">
        <v>2.37</v>
      </c>
      <c r="EH355" s="1">
        <v>2.63</v>
      </c>
      <c r="EI355" s="1">
        <v>2.2000000000000002</v>
      </c>
      <c r="EJ355" s="1">
        <v>3.27</v>
      </c>
      <c r="EL355">
        <v>195504</v>
      </c>
      <c r="EM355">
        <v>3.11</v>
      </c>
      <c r="EN355">
        <v>-1.72</v>
      </c>
      <c r="EO355">
        <v>0.68</v>
      </c>
      <c r="EP355">
        <v>0.1</v>
      </c>
      <c r="ER355" s="1">
        <v>195510</v>
      </c>
      <c r="ES355" s="1">
        <v>-0.5</v>
      </c>
      <c r="EU355" s="1">
        <v>195411</v>
      </c>
      <c r="EV355" s="1">
        <v>-0.68</v>
      </c>
      <c r="EX355" s="1">
        <v>195910</v>
      </c>
      <c r="EY355" s="1">
        <v>-7.0000000000000007E-2</v>
      </c>
      <c r="FA355" s="1">
        <v>195510</v>
      </c>
      <c r="FB355" s="1">
        <f>IF(ISERROR(VLOOKUP($FA355,MOM,LOOKUPS!C$12,0)*$FB$6+VLOOKUP($FA355,STREV,LOOKUPS!C$10,0)*$FC$6+VLOOKUP($FA355,LTREV,LOOKUPS!C$9,0)*$FD$6+VLOOKUP($FA355,CFP,LOOKUPS!C$6,0)*$FE$6+VLOOKUP($FA355,EP,LOOKUPS!C$8,0)*$FF$6+VLOOKUP($FA355,BM,LOOKUPS!C$5,0)*$FG$6+VLOOKUP($FA355,DIV,LOOKUPS!C$7,0)*$FH$6++VLOOKUP($FA355,SIZE,LOOKUPS!C$11,0)*$FI$6),"",VLOOKUP($FA355,MOM,LOOKUPS!C$12,0)*$FB$6+VLOOKUP($FA355,STREV,LOOKUPS!C$10,0)*$FC$6+VLOOKUP($FA355,LTREV,LOOKUPS!C$9,0)*$FD$6+VLOOKUP($FA355,CFP,LOOKUPS!C$6,0)*$FE$6+VLOOKUP($FA355,EP,LOOKUPS!C$8,0)*$FF$6+VLOOKUP($FA355,BM,LOOKUPS!C$5,0)*$FG$6+VLOOKUP($FA355,DIV,LOOKUPS!C$7,0)*$FH$6++VLOOKUP($FA355,SIZE,LOOKUPS!C$11,0)*$FI$6)</f>
        <v>-2.4624999999999999</v>
      </c>
      <c r="FC355" s="1">
        <f>IF(ISERROR(VLOOKUP($FA355,MOM,LOOKUPS!D$12,0)*$FB$6+VLOOKUP($FA355,STREV,LOOKUPS!D$10,0)*$FC$6+VLOOKUP($FA355,LTREV,LOOKUPS!D$9,0)*$FD$6+VLOOKUP($FA355,CFP,LOOKUPS!D$6,0)*$FE$6+VLOOKUP($FA355,EP,LOOKUPS!D$8,0)*$FF$6+VLOOKUP($FA355,BM,LOOKUPS!D$5,0)*$FG$6+VLOOKUP($FA355,DIV,LOOKUPS!D$7,0)*$FH$6++VLOOKUP($FA355,SIZE,LOOKUPS!D$11,0)*$FI$6),"",VLOOKUP($FA355,MOM,LOOKUPS!D$12,0)*$FB$6+VLOOKUP($FA355,STREV,LOOKUPS!D$10,0)*$FC$6+VLOOKUP($FA355,LTREV,LOOKUPS!D$9,0)*$FD$6+VLOOKUP($FA355,CFP,LOOKUPS!D$6,0)*$FE$6+VLOOKUP($FA355,EP,LOOKUPS!D$8,0)*$FF$6+VLOOKUP($FA355,BM,LOOKUPS!D$5,0)*$FG$6+VLOOKUP($FA355,DIV,LOOKUPS!D$7,0)*$FH$6++VLOOKUP($FA355,SIZE,LOOKUPS!D$11,0)*$FI$6)</f>
        <v>-1.8372000000000002</v>
      </c>
      <c r="FD355" s="1">
        <f>IF(ISERROR(VLOOKUP($FA355,MOM,LOOKUPS!E$12,0)*$FB$6+VLOOKUP($FA355,STREV,LOOKUPS!E$10,0)*$FC$6+VLOOKUP($FA355,LTREV,LOOKUPS!E$9,0)*$FD$6+VLOOKUP($FA355,CFP,LOOKUPS!E$6,0)*$FE$6+VLOOKUP($FA355,EP,LOOKUPS!E$8,0)*$FF$6+VLOOKUP($FA355,BM,LOOKUPS!E$5,0)*$FG$6+VLOOKUP($FA355,DIV,LOOKUPS!E$7,0)*$FH$6++VLOOKUP($FA355,SIZE,LOOKUPS!E$11,0)*$FI$6),"",VLOOKUP($FA355,MOM,LOOKUPS!E$12,0)*$FB$6+VLOOKUP($FA355,STREV,LOOKUPS!E$10,0)*$FC$6+VLOOKUP($FA355,LTREV,LOOKUPS!E$9,0)*$FD$6+VLOOKUP($FA355,CFP,LOOKUPS!E$6,0)*$FE$6+VLOOKUP($FA355,EP,LOOKUPS!E$8,0)*$FF$6+VLOOKUP($FA355,BM,LOOKUPS!E$5,0)*$FG$6+VLOOKUP($FA355,DIV,LOOKUPS!E$7,0)*$FH$6++VLOOKUP($FA355,SIZE,LOOKUPS!E$11,0)*$FI$6)</f>
        <v>-1.4584000000000001</v>
      </c>
      <c r="FE355" s="1">
        <f>IF(ISERROR(VLOOKUP($FA355,MOM,LOOKUPS!F$12,0)*$FB$6+VLOOKUP($FA355,STREV,LOOKUPS!F$10,0)*$FC$6+VLOOKUP($FA355,LTREV,LOOKUPS!F$9,0)*$FD$6+VLOOKUP($FA355,CFP,LOOKUPS!F$6,0)*$FE$6+VLOOKUP($FA355,EP,LOOKUPS!F$8,0)*$FF$6+VLOOKUP($FA355,BM,LOOKUPS!F$5,0)*$FG$6+VLOOKUP($FA355,DIV,LOOKUPS!F$7,0)*$FH$6++VLOOKUP($FA355,SIZE,LOOKUPS!F$11,0)*$FI$6),"",VLOOKUP($FA355,MOM,LOOKUPS!F$12,0)*$FB$6+VLOOKUP($FA355,STREV,LOOKUPS!F$10,0)*$FC$6+VLOOKUP($FA355,LTREV,LOOKUPS!F$9,0)*$FD$6+VLOOKUP($FA355,CFP,LOOKUPS!F$6,0)*$FE$6+VLOOKUP($FA355,EP,LOOKUPS!F$8,0)*$FF$6+VLOOKUP($FA355,BM,LOOKUPS!F$5,0)*$FG$6+VLOOKUP($FA355,DIV,LOOKUPS!F$7,0)*$FH$6++VLOOKUP($FA355,SIZE,LOOKUPS!F$11,0)*$FI$6)</f>
        <v>-1.8389000000000002</v>
      </c>
      <c r="FF355" s="1">
        <f>IF(ISERROR(VLOOKUP($FA355,MOM,LOOKUPS!G$12,0)*$FB$6+VLOOKUP($FA355,STREV,LOOKUPS!G$10,0)*$FC$6+VLOOKUP($FA355,LTREV,LOOKUPS!G$9,0)*$FD$6+VLOOKUP($FA355,CFP,LOOKUPS!G$6,0)*$FE$6+VLOOKUP($FA355,EP,LOOKUPS!G$8,0)*$FF$6+VLOOKUP($FA355,BM,LOOKUPS!G$5,0)*$FG$6+VLOOKUP($FA355,DIV,LOOKUPS!G$7,0)*$FH$6++VLOOKUP($FA355,SIZE,LOOKUPS!G$11,0)*$FI$6),"",VLOOKUP($FA355,MOM,LOOKUPS!G$12,0)*$FB$6+VLOOKUP($FA355,STREV,LOOKUPS!G$10,0)*$FC$6+VLOOKUP($FA355,LTREV,LOOKUPS!G$9,0)*$FD$6+VLOOKUP($FA355,CFP,LOOKUPS!G$6,0)*$FE$6+VLOOKUP($FA355,EP,LOOKUPS!G$8,0)*$FF$6+VLOOKUP($FA355,BM,LOOKUPS!G$5,0)*$FG$6+VLOOKUP($FA355,DIV,LOOKUPS!G$7,0)*$FH$6++VLOOKUP($FA355,SIZE,LOOKUPS!G$11,0)*$FI$6)</f>
        <v>-1.5042</v>
      </c>
      <c r="FG355" s="1">
        <f>IF(ISERROR(VLOOKUP($FA355,MOM,LOOKUPS!H$12,0)*$FB$6+VLOOKUP($FA355,STREV,LOOKUPS!H$10,0)*$FC$6+VLOOKUP($FA355,LTREV,LOOKUPS!H$9,0)*$FD$6+VLOOKUP($FA355,CFP,LOOKUPS!H$6,0)*$FE$6+VLOOKUP($FA355,EP,LOOKUPS!H$8,0)*$FF$6+VLOOKUP($FA355,BM,LOOKUPS!H$5,0)*$FG$6+VLOOKUP($FA355,DIV,LOOKUPS!H$7,0)*$FH$6++VLOOKUP($FA355,SIZE,LOOKUPS!H$11,0)*$FI$6),"",VLOOKUP($FA355,MOM,LOOKUPS!H$12,0)*$FB$6+VLOOKUP($FA355,STREV,LOOKUPS!H$10,0)*$FC$6+VLOOKUP($FA355,LTREV,LOOKUPS!H$9,0)*$FD$6+VLOOKUP($FA355,CFP,LOOKUPS!H$6,0)*$FE$6+VLOOKUP($FA355,EP,LOOKUPS!H$8,0)*$FF$6+VLOOKUP($FA355,BM,LOOKUPS!H$5,0)*$FG$6+VLOOKUP($FA355,DIV,LOOKUPS!H$7,0)*$FH$6++VLOOKUP($FA355,SIZE,LOOKUPS!H$11,0)*$FI$6)</f>
        <v>-1.1983000000000001</v>
      </c>
      <c r="FH355" s="1">
        <f>IF(ISERROR(VLOOKUP($FA355,MOM,LOOKUPS!I$12,0)*$FB$6+VLOOKUP($FA355,STREV,LOOKUPS!I$10,0)*$FC$6+VLOOKUP($FA355,LTREV,LOOKUPS!I$9,0)*$FD$6+VLOOKUP($FA355,CFP,LOOKUPS!I$6,0)*$FE$6+VLOOKUP($FA355,EP,LOOKUPS!I$8,0)*$FF$6+VLOOKUP($FA355,BM,LOOKUPS!I$5,0)*$FG$6+VLOOKUP($FA355,DIV,LOOKUPS!I$7,0)*$FH$6++VLOOKUP($FA355,SIZE,LOOKUPS!I$11,0)*$FI$6),"",VLOOKUP($FA355,MOM,LOOKUPS!I$12,0)*$FB$6+VLOOKUP($FA355,STREV,LOOKUPS!I$10,0)*$FC$6+VLOOKUP($FA355,LTREV,LOOKUPS!I$9,0)*$FD$6+VLOOKUP($FA355,CFP,LOOKUPS!I$6,0)*$FE$6+VLOOKUP($FA355,EP,LOOKUPS!I$8,0)*$FF$6+VLOOKUP($FA355,BM,LOOKUPS!I$5,0)*$FG$6+VLOOKUP($FA355,DIV,LOOKUPS!I$7,0)*$FH$6++VLOOKUP($FA355,SIZE,LOOKUPS!I$11,0)*$FI$6)</f>
        <v>-0.94590000000000007</v>
      </c>
      <c r="FI355" s="1">
        <f>IF(ISERROR(VLOOKUP($FA355,MOM,LOOKUPS!J$12,0)*$FB$6+VLOOKUP($FA355,STREV,LOOKUPS!J$10,0)*$FC$6+VLOOKUP($FA355,LTREV,LOOKUPS!J$9,0)*$FD$6+VLOOKUP($FA355,CFP,LOOKUPS!J$6,0)*$FE$6+VLOOKUP($FA355,EP,LOOKUPS!J$8,0)*$FF$6+VLOOKUP($FA355,BM,LOOKUPS!J$5,0)*$FG$6+VLOOKUP($FA355,DIV,LOOKUPS!J$7,0)*$FH$6++VLOOKUP($FA355,SIZE,LOOKUPS!J$11,0)*$FI$6),"",VLOOKUP($FA355,MOM,LOOKUPS!J$12,0)*$FB$6+VLOOKUP($FA355,STREV,LOOKUPS!J$10,0)*$FC$6+VLOOKUP($FA355,LTREV,LOOKUPS!J$9,0)*$FD$6+VLOOKUP($FA355,CFP,LOOKUPS!J$6,0)*$FE$6+VLOOKUP($FA355,EP,LOOKUPS!J$8,0)*$FF$6+VLOOKUP($FA355,BM,LOOKUPS!J$5,0)*$FG$6+VLOOKUP($FA355,DIV,LOOKUPS!J$7,0)*$FH$6++VLOOKUP($FA355,SIZE,LOOKUPS!J$11,0)*$FI$6)</f>
        <v>-1.8618999999999999</v>
      </c>
      <c r="FJ355" s="1">
        <f>IF(ISERROR(VLOOKUP($FA355,MOM,LOOKUPS!K$12,0)*$FB$6+VLOOKUP($FA355,STREV,LOOKUPS!K$10,0)*$FC$6+VLOOKUP($FA355,LTREV,LOOKUPS!K$9,0)*$FD$6+VLOOKUP($FA355,CFP,LOOKUPS!K$6,0)*$FE$6+VLOOKUP($FA355,EP,LOOKUPS!K$8,0)*$FF$6+VLOOKUP($FA355,BM,LOOKUPS!K$5,0)*$FG$6+VLOOKUP($FA355,DIV,LOOKUPS!K$7,0)*$FH$6++VLOOKUP($FA355,SIZE,LOOKUPS!K$11,0)*$FI$6),"",VLOOKUP($FA355,MOM,LOOKUPS!K$12,0)*$FB$6+VLOOKUP($FA355,STREV,LOOKUPS!K$10,0)*$FC$6+VLOOKUP($FA355,LTREV,LOOKUPS!K$9,0)*$FD$6+VLOOKUP($FA355,CFP,LOOKUPS!K$6,0)*$FE$6+VLOOKUP($FA355,EP,LOOKUPS!K$8,0)*$FF$6+VLOOKUP($FA355,BM,LOOKUPS!K$5,0)*$FG$6+VLOOKUP($FA355,DIV,LOOKUPS!K$7,0)*$FH$6++VLOOKUP($FA355,SIZE,LOOKUPS!K$11,0)*$FI$6)</f>
        <v>-1.5299999999999998</v>
      </c>
      <c r="FK355" s="1">
        <f>IF(ISERROR(VLOOKUP($FA355,MOM,LOOKUPS!L$12,0)*$FB$6+VLOOKUP($FA355,STREV,LOOKUPS!L$10,0)*$FC$6+VLOOKUP($FA355,LTREV,LOOKUPS!L$9,0)*$FD$6+VLOOKUP($FA355,CFP,LOOKUPS!L$6,0)*$FE$6+VLOOKUP($FA355,EP,LOOKUPS!L$8,0)*$FF$6+VLOOKUP($FA355,BM,LOOKUPS!L$5,0)*$FG$6+VLOOKUP($FA355,DIV,LOOKUPS!L$7,0)*$FH$6++VLOOKUP($FA355,SIZE,LOOKUPS!L$11,0)*$FI$6),"",VLOOKUP($FA355,MOM,LOOKUPS!L$12,0)*$FB$6+VLOOKUP($FA355,STREV,LOOKUPS!L$10,0)*$FC$6+VLOOKUP($FA355,LTREV,LOOKUPS!L$9,0)*$FD$6+VLOOKUP($FA355,CFP,LOOKUPS!L$6,0)*$FE$6+VLOOKUP($FA355,EP,LOOKUPS!L$8,0)*$FF$6+VLOOKUP($FA355,BM,LOOKUPS!L$5,0)*$FG$6+VLOOKUP($FA355,DIV,LOOKUPS!L$7,0)*$FH$6++VLOOKUP($FA355,SIZE,LOOKUPS!L$11,0)*$FI$6)</f>
        <v>-2.1260000000000003</v>
      </c>
    </row>
    <row r="356" spans="1:167" x14ac:dyDescent="0.3">
      <c r="A356" s="1">
        <v>195511</v>
      </c>
      <c r="B356" s="1">
        <v>5.32</v>
      </c>
      <c r="C356" s="1">
        <v>3.78</v>
      </c>
      <c r="D356" s="1">
        <v>3.46</v>
      </c>
      <c r="E356" s="1">
        <v>4.43</v>
      </c>
      <c r="F356" s="1">
        <v>5.39</v>
      </c>
      <c r="G356" s="1">
        <v>5.6</v>
      </c>
      <c r="H356" s="1">
        <v>5.35</v>
      </c>
      <c r="I356" s="1">
        <v>6.36</v>
      </c>
      <c r="J356" s="1">
        <v>7.32</v>
      </c>
      <c r="K356" s="1">
        <v>7.97</v>
      </c>
      <c r="M356" s="1">
        <v>195412</v>
      </c>
      <c r="N356" s="1">
        <v>11.09</v>
      </c>
      <c r="O356" s="1">
        <v>9.2100000000000009</v>
      </c>
      <c r="P356" s="1">
        <v>7.34</v>
      </c>
      <c r="Q356" s="1">
        <v>10.11</v>
      </c>
      <c r="R356" s="1">
        <v>7.99</v>
      </c>
      <c r="S356" s="1">
        <v>8.84</v>
      </c>
      <c r="T356" s="1">
        <v>8.9700000000000006</v>
      </c>
      <c r="U356" s="1">
        <v>7.81</v>
      </c>
      <c r="V356" s="1">
        <v>8.58</v>
      </c>
      <c r="W356" s="1">
        <v>8.17</v>
      </c>
      <c r="Y356" s="1">
        <v>195911</v>
      </c>
      <c r="Z356" s="1">
        <v>1.38</v>
      </c>
      <c r="AA356" s="1">
        <v>1.35</v>
      </c>
      <c r="AB356" s="1">
        <v>1.63</v>
      </c>
      <c r="AC356" s="1">
        <v>0.74</v>
      </c>
      <c r="AD356" s="1">
        <v>0.93</v>
      </c>
      <c r="AE356" s="1">
        <v>1.45</v>
      </c>
      <c r="AF356" s="1">
        <v>1.53</v>
      </c>
      <c r="AG356" s="1">
        <v>0.89</v>
      </c>
      <c r="AH356" s="1">
        <v>0.91</v>
      </c>
      <c r="AI356" s="1">
        <v>2.92</v>
      </c>
      <c r="AK356">
        <v>198005</v>
      </c>
      <c r="AL356">
        <v>4.42</v>
      </c>
      <c r="AM356">
        <v>7.52</v>
      </c>
      <c r="AN356">
        <v>7.01</v>
      </c>
      <c r="AO356">
        <v>7.72</v>
      </c>
      <c r="AP356">
        <v>7.5</v>
      </c>
      <c r="AQ356">
        <v>7.28</v>
      </c>
      <c r="AR356">
        <v>6.99</v>
      </c>
      <c r="AS356">
        <v>7.5</v>
      </c>
      <c r="AT356">
        <v>7.7</v>
      </c>
      <c r="AU356">
        <v>7.54</v>
      </c>
      <c r="AV356">
        <v>7.43</v>
      </c>
      <c r="AW356">
        <v>7.58</v>
      </c>
      <c r="AX356">
        <v>6.94</v>
      </c>
      <c r="AY356">
        <v>7.64</v>
      </c>
      <c r="AZ356">
        <v>6.25</v>
      </c>
      <c r="BA356">
        <v>7.17</v>
      </c>
      <c r="BB356">
        <v>7.76</v>
      </c>
      <c r="BC356">
        <v>8.58</v>
      </c>
      <c r="BD356">
        <v>7.01</v>
      </c>
      <c r="BF356" s="1">
        <v>198005</v>
      </c>
      <c r="BG356" s="1">
        <v>4.6900000000000004</v>
      </c>
      <c r="BH356" s="1">
        <v>7.4</v>
      </c>
      <c r="BI356" s="1">
        <v>6.95</v>
      </c>
      <c r="BJ356" s="1">
        <v>8.0500000000000007</v>
      </c>
      <c r="BK356" s="1">
        <v>7.7</v>
      </c>
      <c r="BL356" s="1">
        <v>6.53</v>
      </c>
      <c r="BM356" s="1">
        <v>7.16</v>
      </c>
      <c r="BN356" s="1">
        <v>7.07</v>
      </c>
      <c r="BO356" s="1">
        <v>8.34</v>
      </c>
      <c r="BP356" s="1">
        <v>7.21</v>
      </c>
      <c r="BQ356" s="1">
        <v>8.5</v>
      </c>
      <c r="BR356" s="1">
        <v>6.45</v>
      </c>
      <c r="BS356" s="1">
        <v>6.61</v>
      </c>
      <c r="BT356" s="1">
        <v>6.84</v>
      </c>
      <c r="BU356" s="1">
        <v>7.54</v>
      </c>
      <c r="BV356" s="1">
        <v>6.88</v>
      </c>
      <c r="BW356" s="1">
        <v>7.26</v>
      </c>
      <c r="BX356" s="1">
        <v>8.01</v>
      </c>
      <c r="BY356" s="1">
        <v>8.59</v>
      </c>
      <c r="CA356" s="1">
        <v>195505</v>
      </c>
      <c r="CB356" s="1">
        <v>-2.41</v>
      </c>
      <c r="CC356" s="1">
        <v>1.1200000000000001</v>
      </c>
      <c r="CD356" s="1">
        <v>0.53</v>
      </c>
      <c r="CE356" s="1">
        <v>0.63</v>
      </c>
      <c r="CF356" s="1">
        <v>1.1299999999999999</v>
      </c>
      <c r="CG356" s="1">
        <v>0.95</v>
      </c>
      <c r="CH356" s="1">
        <v>0.34</v>
      </c>
      <c r="CI356" s="1">
        <v>0.28000000000000003</v>
      </c>
      <c r="CJ356" s="1">
        <v>0.98</v>
      </c>
      <c r="CK356" s="1">
        <v>1.92</v>
      </c>
      <c r="CL356" s="1">
        <v>0.33</v>
      </c>
      <c r="CM356" s="1">
        <v>1.1000000000000001</v>
      </c>
      <c r="CN356" s="1">
        <v>0.81</v>
      </c>
      <c r="CO356" s="1">
        <v>-0.23</v>
      </c>
      <c r="CP356" s="1">
        <v>0.9</v>
      </c>
      <c r="CQ356" s="1">
        <v>0.64</v>
      </c>
      <c r="CR356" s="1">
        <v>-7.0000000000000007E-2</v>
      </c>
      <c r="CS356" s="1">
        <v>0.75</v>
      </c>
      <c r="CT356" s="1">
        <v>1.21</v>
      </c>
      <c r="CV356" s="1">
        <v>195605</v>
      </c>
      <c r="CW356" s="1">
        <v>-5.54</v>
      </c>
      <c r="CX356" s="1">
        <v>-4.04</v>
      </c>
      <c r="CY356" s="1">
        <v>-3.67</v>
      </c>
      <c r="CZ356" s="1">
        <v>-3.94</v>
      </c>
      <c r="DA356" s="1">
        <v>-4.3600000000000003</v>
      </c>
      <c r="DB356" s="1">
        <v>-4.1500000000000004</v>
      </c>
      <c r="DC356" s="1">
        <v>-3.46</v>
      </c>
      <c r="DD356" s="1">
        <v>-3.62</v>
      </c>
      <c r="DE356" s="1">
        <v>-3.72</v>
      </c>
      <c r="DF356" s="1">
        <v>-4.82</v>
      </c>
      <c r="DG356" s="1">
        <v>-3.89</v>
      </c>
      <c r="DH356" s="1">
        <v>-3.38</v>
      </c>
      <c r="DI356" s="1">
        <v>-4.88</v>
      </c>
      <c r="DJ356" s="1">
        <v>-3.26</v>
      </c>
      <c r="DK356" s="1">
        <v>-3.66</v>
      </c>
      <c r="DL356" s="1">
        <v>-2.85</v>
      </c>
      <c r="DM356" s="1">
        <v>-4.38</v>
      </c>
      <c r="DN356" s="1">
        <v>-4.29</v>
      </c>
      <c r="DO356" s="1">
        <v>-3.14</v>
      </c>
      <c r="DQ356" s="1">
        <v>195505</v>
      </c>
      <c r="DR356" s="1">
        <v>-99.99</v>
      </c>
      <c r="DS356" s="1">
        <v>0.43</v>
      </c>
      <c r="DT356" s="1">
        <v>0.51</v>
      </c>
      <c r="DU356" s="1">
        <v>1.24</v>
      </c>
      <c r="DV356" s="1">
        <v>0.54</v>
      </c>
      <c r="DW356" s="1">
        <v>0.19</v>
      </c>
      <c r="DX356" s="1">
        <v>0.56000000000000005</v>
      </c>
      <c r="DY356" s="1">
        <v>0.99</v>
      </c>
      <c r="DZ356" s="1">
        <v>1.24</v>
      </c>
      <c r="EA356" s="1">
        <v>0.93</v>
      </c>
      <c r="EB356" s="1">
        <v>0.18</v>
      </c>
      <c r="EC356" s="1">
        <v>0.2</v>
      </c>
      <c r="ED356" s="1">
        <v>0.19</v>
      </c>
      <c r="EE356" s="1">
        <v>0.59</v>
      </c>
      <c r="EF356" s="1">
        <v>0.54</v>
      </c>
      <c r="EG356" s="1">
        <v>0.73</v>
      </c>
      <c r="EH356" s="1">
        <v>1.25</v>
      </c>
      <c r="EI356" s="1">
        <v>1.01</v>
      </c>
      <c r="EJ356" s="1">
        <v>1.47</v>
      </c>
      <c r="EL356">
        <v>195505</v>
      </c>
      <c r="EM356">
        <v>0.93</v>
      </c>
      <c r="EN356">
        <v>-0.24</v>
      </c>
      <c r="EO356">
        <v>-0.96</v>
      </c>
      <c r="EP356">
        <v>0.14000000000000001</v>
      </c>
      <c r="ER356" s="1">
        <v>195511</v>
      </c>
      <c r="ES356" s="1">
        <v>2.67</v>
      </c>
      <c r="EU356" s="1">
        <v>195412</v>
      </c>
      <c r="EV356" s="1">
        <v>-0.1</v>
      </c>
      <c r="EX356" s="1">
        <v>195911</v>
      </c>
      <c r="EY356" s="1">
        <v>-0.37</v>
      </c>
      <c r="FA356" s="1">
        <v>195511</v>
      </c>
      <c r="FB356" s="1">
        <f>IF(ISERROR(VLOOKUP($FA356,MOM,LOOKUPS!C$12,0)*$FB$6+VLOOKUP($FA356,STREV,LOOKUPS!C$10,0)*$FC$6+VLOOKUP($FA356,LTREV,LOOKUPS!C$9,0)*$FD$6+VLOOKUP($FA356,CFP,LOOKUPS!C$6,0)*$FE$6+VLOOKUP($FA356,EP,LOOKUPS!C$8,0)*$FF$6+VLOOKUP($FA356,BM,LOOKUPS!C$5,0)*$FG$6+VLOOKUP($FA356,DIV,LOOKUPS!C$7,0)*$FH$6++VLOOKUP($FA356,SIZE,LOOKUPS!C$11,0)*$FI$6),"",VLOOKUP($FA356,MOM,LOOKUPS!C$12,0)*$FB$6+VLOOKUP($FA356,STREV,LOOKUPS!C$10,0)*$FC$6+VLOOKUP($FA356,LTREV,LOOKUPS!C$9,0)*$FD$6+VLOOKUP($FA356,CFP,LOOKUPS!C$6,0)*$FE$6+VLOOKUP($FA356,EP,LOOKUPS!C$8,0)*$FF$6+VLOOKUP($FA356,BM,LOOKUPS!C$5,0)*$FG$6+VLOOKUP($FA356,DIV,LOOKUPS!C$7,0)*$FH$6++VLOOKUP($FA356,SIZE,LOOKUPS!C$11,0)*$FI$6)</f>
        <v>5.7164000000000001</v>
      </c>
      <c r="FC356" s="1">
        <f>IF(ISERROR(VLOOKUP($FA356,MOM,LOOKUPS!D$12,0)*$FB$6+VLOOKUP($FA356,STREV,LOOKUPS!D$10,0)*$FC$6+VLOOKUP($FA356,LTREV,LOOKUPS!D$9,0)*$FD$6+VLOOKUP($FA356,CFP,LOOKUPS!D$6,0)*$FE$6+VLOOKUP($FA356,EP,LOOKUPS!D$8,0)*$FF$6+VLOOKUP($FA356,BM,LOOKUPS!D$5,0)*$FG$6+VLOOKUP($FA356,DIV,LOOKUPS!D$7,0)*$FH$6++VLOOKUP($FA356,SIZE,LOOKUPS!D$11,0)*$FI$6),"",VLOOKUP($FA356,MOM,LOOKUPS!D$12,0)*$FB$6+VLOOKUP($FA356,STREV,LOOKUPS!D$10,0)*$FC$6+VLOOKUP($FA356,LTREV,LOOKUPS!D$9,0)*$FD$6+VLOOKUP($FA356,CFP,LOOKUPS!D$6,0)*$FE$6+VLOOKUP($FA356,EP,LOOKUPS!D$8,0)*$FF$6+VLOOKUP($FA356,BM,LOOKUPS!D$5,0)*$FG$6+VLOOKUP($FA356,DIV,LOOKUPS!D$7,0)*$FH$6++VLOOKUP($FA356,SIZE,LOOKUPS!D$11,0)*$FI$6)</f>
        <v>4.3623000000000003</v>
      </c>
      <c r="FD356" s="1">
        <f>IF(ISERROR(VLOOKUP($FA356,MOM,LOOKUPS!E$12,0)*$FB$6+VLOOKUP($FA356,STREV,LOOKUPS!E$10,0)*$FC$6+VLOOKUP($FA356,LTREV,LOOKUPS!E$9,0)*$FD$6+VLOOKUP($FA356,CFP,LOOKUPS!E$6,0)*$FE$6+VLOOKUP($FA356,EP,LOOKUPS!E$8,0)*$FF$6+VLOOKUP($FA356,BM,LOOKUPS!E$5,0)*$FG$6+VLOOKUP($FA356,DIV,LOOKUPS!E$7,0)*$FH$6++VLOOKUP($FA356,SIZE,LOOKUPS!E$11,0)*$FI$6),"",VLOOKUP($FA356,MOM,LOOKUPS!E$12,0)*$FB$6+VLOOKUP($FA356,STREV,LOOKUPS!E$10,0)*$FC$6+VLOOKUP($FA356,LTREV,LOOKUPS!E$9,0)*$FD$6+VLOOKUP($FA356,CFP,LOOKUPS!E$6,0)*$FE$6+VLOOKUP($FA356,EP,LOOKUPS!E$8,0)*$FF$6+VLOOKUP($FA356,BM,LOOKUPS!E$5,0)*$FG$6+VLOOKUP($FA356,DIV,LOOKUPS!E$7,0)*$FH$6++VLOOKUP($FA356,SIZE,LOOKUPS!E$11,0)*$FI$6)</f>
        <v>5.0323000000000002</v>
      </c>
      <c r="FE356" s="1">
        <f>IF(ISERROR(VLOOKUP($FA356,MOM,LOOKUPS!F$12,0)*$FB$6+VLOOKUP($FA356,STREV,LOOKUPS!F$10,0)*$FC$6+VLOOKUP($FA356,LTREV,LOOKUPS!F$9,0)*$FD$6+VLOOKUP($FA356,CFP,LOOKUPS!F$6,0)*$FE$6+VLOOKUP($FA356,EP,LOOKUPS!F$8,0)*$FF$6+VLOOKUP($FA356,BM,LOOKUPS!F$5,0)*$FG$6+VLOOKUP($FA356,DIV,LOOKUPS!F$7,0)*$FH$6++VLOOKUP($FA356,SIZE,LOOKUPS!F$11,0)*$FI$6),"",VLOOKUP($FA356,MOM,LOOKUPS!F$12,0)*$FB$6+VLOOKUP($FA356,STREV,LOOKUPS!F$10,0)*$FC$6+VLOOKUP($FA356,LTREV,LOOKUPS!F$9,0)*$FD$6+VLOOKUP($FA356,CFP,LOOKUPS!F$6,0)*$FE$6+VLOOKUP($FA356,EP,LOOKUPS!F$8,0)*$FF$6+VLOOKUP($FA356,BM,LOOKUPS!F$5,0)*$FG$6+VLOOKUP($FA356,DIV,LOOKUPS!F$7,0)*$FH$6++VLOOKUP($FA356,SIZE,LOOKUPS!F$11,0)*$FI$6)</f>
        <v>5.3529999999999998</v>
      </c>
      <c r="FF356" s="1">
        <f>IF(ISERROR(VLOOKUP($FA356,MOM,LOOKUPS!G$12,0)*$FB$6+VLOOKUP($FA356,STREV,LOOKUPS!G$10,0)*$FC$6+VLOOKUP($FA356,LTREV,LOOKUPS!G$9,0)*$FD$6+VLOOKUP($FA356,CFP,LOOKUPS!G$6,0)*$FE$6+VLOOKUP($FA356,EP,LOOKUPS!G$8,0)*$FF$6+VLOOKUP($FA356,BM,LOOKUPS!G$5,0)*$FG$6+VLOOKUP($FA356,DIV,LOOKUPS!G$7,0)*$FH$6++VLOOKUP($FA356,SIZE,LOOKUPS!G$11,0)*$FI$6),"",VLOOKUP($FA356,MOM,LOOKUPS!G$12,0)*$FB$6+VLOOKUP($FA356,STREV,LOOKUPS!G$10,0)*$FC$6+VLOOKUP($FA356,LTREV,LOOKUPS!G$9,0)*$FD$6+VLOOKUP($FA356,CFP,LOOKUPS!G$6,0)*$FE$6+VLOOKUP($FA356,EP,LOOKUPS!G$8,0)*$FF$6+VLOOKUP($FA356,BM,LOOKUPS!G$5,0)*$FG$6+VLOOKUP($FA356,DIV,LOOKUPS!G$7,0)*$FH$6++VLOOKUP($FA356,SIZE,LOOKUPS!G$11,0)*$FI$6)</f>
        <v>4.9401000000000002</v>
      </c>
      <c r="FG356" s="1">
        <f>IF(ISERROR(VLOOKUP($FA356,MOM,LOOKUPS!H$12,0)*$FB$6+VLOOKUP($FA356,STREV,LOOKUPS!H$10,0)*$FC$6+VLOOKUP($FA356,LTREV,LOOKUPS!H$9,0)*$FD$6+VLOOKUP($FA356,CFP,LOOKUPS!H$6,0)*$FE$6+VLOOKUP($FA356,EP,LOOKUPS!H$8,0)*$FF$6+VLOOKUP($FA356,BM,LOOKUPS!H$5,0)*$FG$6+VLOOKUP($FA356,DIV,LOOKUPS!H$7,0)*$FH$6++VLOOKUP($FA356,SIZE,LOOKUPS!H$11,0)*$FI$6),"",VLOOKUP($FA356,MOM,LOOKUPS!H$12,0)*$FB$6+VLOOKUP($FA356,STREV,LOOKUPS!H$10,0)*$FC$6+VLOOKUP($FA356,LTREV,LOOKUPS!H$9,0)*$FD$6+VLOOKUP($FA356,CFP,LOOKUPS!H$6,0)*$FE$6+VLOOKUP($FA356,EP,LOOKUPS!H$8,0)*$FF$6+VLOOKUP($FA356,BM,LOOKUPS!H$5,0)*$FG$6+VLOOKUP($FA356,DIV,LOOKUPS!H$7,0)*$FH$6++VLOOKUP($FA356,SIZE,LOOKUPS!H$11,0)*$FI$6)</f>
        <v>5.2423000000000002</v>
      </c>
      <c r="FH356" s="1">
        <f>IF(ISERROR(VLOOKUP($FA356,MOM,LOOKUPS!I$12,0)*$FB$6+VLOOKUP($FA356,STREV,LOOKUPS!I$10,0)*$FC$6+VLOOKUP($FA356,LTREV,LOOKUPS!I$9,0)*$FD$6+VLOOKUP($FA356,CFP,LOOKUPS!I$6,0)*$FE$6+VLOOKUP($FA356,EP,LOOKUPS!I$8,0)*$FF$6+VLOOKUP($FA356,BM,LOOKUPS!I$5,0)*$FG$6+VLOOKUP($FA356,DIV,LOOKUPS!I$7,0)*$FH$6++VLOOKUP($FA356,SIZE,LOOKUPS!I$11,0)*$FI$6),"",VLOOKUP($FA356,MOM,LOOKUPS!I$12,0)*$FB$6+VLOOKUP($FA356,STREV,LOOKUPS!I$10,0)*$FC$6+VLOOKUP($FA356,LTREV,LOOKUPS!I$9,0)*$FD$6+VLOOKUP($FA356,CFP,LOOKUPS!I$6,0)*$FE$6+VLOOKUP($FA356,EP,LOOKUPS!I$8,0)*$FF$6+VLOOKUP($FA356,BM,LOOKUPS!I$5,0)*$FG$6+VLOOKUP($FA356,DIV,LOOKUPS!I$7,0)*$FH$6++VLOOKUP($FA356,SIZE,LOOKUPS!I$11,0)*$FI$6)</f>
        <v>4.7603</v>
      </c>
      <c r="FI356" s="1">
        <f>IF(ISERROR(VLOOKUP($FA356,MOM,LOOKUPS!J$12,0)*$FB$6+VLOOKUP($FA356,STREV,LOOKUPS!J$10,0)*$FC$6+VLOOKUP($FA356,LTREV,LOOKUPS!J$9,0)*$FD$6+VLOOKUP($FA356,CFP,LOOKUPS!J$6,0)*$FE$6+VLOOKUP($FA356,EP,LOOKUPS!J$8,0)*$FF$6+VLOOKUP($FA356,BM,LOOKUPS!J$5,0)*$FG$6+VLOOKUP($FA356,DIV,LOOKUPS!J$7,0)*$FH$6++VLOOKUP($FA356,SIZE,LOOKUPS!J$11,0)*$FI$6),"",VLOOKUP($FA356,MOM,LOOKUPS!J$12,0)*$FB$6+VLOOKUP($FA356,STREV,LOOKUPS!J$10,0)*$FC$6+VLOOKUP($FA356,LTREV,LOOKUPS!J$9,0)*$FD$6+VLOOKUP($FA356,CFP,LOOKUPS!J$6,0)*$FE$6+VLOOKUP($FA356,EP,LOOKUPS!J$8,0)*$FF$6+VLOOKUP($FA356,BM,LOOKUPS!J$5,0)*$FG$6+VLOOKUP($FA356,DIV,LOOKUPS!J$7,0)*$FH$6++VLOOKUP($FA356,SIZE,LOOKUPS!J$11,0)*$FI$6)</f>
        <v>5.8326000000000002</v>
      </c>
      <c r="FJ356" s="1">
        <f>IF(ISERROR(VLOOKUP($FA356,MOM,LOOKUPS!K$12,0)*$FB$6+VLOOKUP($FA356,STREV,LOOKUPS!K$10,0)*$FC$6+VLOOKUP($FA356,LTREV,LOOKUPS!K$9,0)*$FD$6+VLOOKUP($FA356,CFP,LOOKUPS!K$6,0)*$FE$6+VLOOKUP($FA356,EP,LOOKUPS!K$8,0)*$FF$6+VLOOKUP($FA356,BM,LOOKUPS!K$5,0)*$FG$6+VLOOKUP($FA356,DIV,LOOKUPS!K$7,0)*$FH$6++VLOOKUP($FA356,SIZE,LOOKUPS!K$11,0)*$FI$6),"",VLOOKUP($FA356,MOM,LOOKUPS!K$12,0)*$FB$6+VLOOKUP($FA356,STREV,LOOKUPS!K$10,0)*$FC$6+VLOOKUP($FA356,LTREV,LOOKUPS!K$9,0)*$FD$6+VLOOKUP($FA356,CFP,LOOKUPS!K$6,0)*$FE$6+VLOOKUP($FA356,EP,LOOKUPS!K$8,0)*$FF$6+VLOOKUP($FA356,BM,LOOKUPS!K$5,0)*$FG$6+VLOOKUP($FA356,DIV,LOOKUPS!K$7,0)*$FH$6++VLOOKUP($FA356,SIZE,LOOKUPS!K$11,0)*$FI$6)</f>
        <v>6.4460000000000006</v>
      </c>
      <c r="FK356" s="1">
        <f>IF(ISERROR(VLOOKUP($FA356,MOM,LOOKUPS!L$12,0)*$FB$6+VLOOKUP($FA356,STREV,LOOKUPS!L$10,0)*$FC$6+VLOOKUP($FA356,LTREV,LOOKUPS!L$9,0)*$FD$6+VLOOKUP($FA356,CFP,LOOKUPS!L$6,0)*$FE$6+VLOOKUP($FA356,EP,LOOKUPS!L$8,0)*$FF$6+VLOOKUP($FA356,BM,LOOKUPS!L$5,0)*$FG$6+VLOOKUP($FA356,DIV,LOOKUPS!L$7,0)*$FH$6++VLOOKUP($FA356,SIZE,LOOKUPS!L$11,0)*$FI$6),"",VLOOKUP($FA356,MOM,LOOKUPS!L$12,0)*$FB$6+VLOOKUP($FA356,STREV,LOOKUPS!L$10,0)*$FC$6+VLOOKUP($FA356,LTREV,LOOKUPS!L$9,0)*$FD$6+VLOOKUP($FA356,CFP,LOOKUPS!L$6,0)*$FE$6+VLOOKUP($FA356,EP,LOOKUPS!L$8,0)*$FF$6+VLOOKUP($FA356,BM,LOOKUPS!L$5,0)*$FG$6+VLOOKUP($FA356,DIV,LOOKUPS!L$7,0)*$FH$6++VLOOKUP($FA356,SIZE,LOOKUPS!L$11,0)*$FI$6)</f>
        <v>7.2668000000000008</v>
      </c>
    </row>
    <row r="357" spans="1:167" x14ac:dyDescent="0.3">
      <c r="A357" s="1">
        <v>195512</v>
      </c>
      <c r="B357" s="1">
        <v>2.52</v>
      </c>
      <c r="C357" s="1">
        <v>2.62</v>
      </c>
      <c r="D357" s="1">
        <v>2.38</v>
      </c>
      <c r="E357" s="1">
        <v>1.92</v>
      </c>
      <c r="F357" s="1">
        <v>2.4900000000000002</v>
      </c>
      <c r="G357" s="1">
        <v>1.54</v>
      </c>
      <c r="H357" s="1">
        <v>1.29</v>
      </c>
      <c r="I357" s="1">
        <v>3.32</v>
      </c>
      <c r="J357" s="1">
        <v>2.37</v>
      </c>
      <c r="K357" s="1">
        <v>1.95</v>
      </c>
      <c r="M357" s="1">
        <v>195501</v>
      </c>
      <c r="N357" s="1">
        <v>1.42</v>
      </c>
      <c r="O357" s="1">
        <v>2.5</v>
      </c>
      <c r="P357" s="1">
        <v>2.61</v>
      </c>
      <c r="Q357" s="1">
        <v>1.83</v>
      </c>
      <c r="R357" s="1">
        <v>1.35</v>
      </c>
      <c r="S357" s="1">
        <v>1.99</v>
      </c>
      <c r="T357" s="1">
        <v>0.74</v>
      </c>
      <c r="U357" s="1">
        <v>1.51</v>
      </c>
      <c r="V357" s="1">
        <v>1</v>
      </c>
      <c r="W357" s="1">
        <v>-0.28999999999999998</v>
      </c>
      <c r="Y357" s="1">
        <v>195912</v>
      </c>
      <c r="Z357" s="1">
        <v>2.38</v>
      </c>
      <c r="AA357" s="1">
        <v>2.41</v>
      </c>
      <c r="AB357" s="1">
        <v>1.49</v>
      </c>
      <c r="AC357" s="1">
        <v>1.83</v>
      </c>
      <c r="AD357" s="1">
        <v>1.04</v>
      </c>
      <c r="AE357" s="1">
        <v>1.91</v>
      </c>
      <c r="AF357" s="1">
        <v>1.72</v>
      </c>
      <c r="AG357" s="1">
        <v>2.4</v>
      </c>
      <c r="AH357" s="1">
        <v>3.6</v>
      </c>
      <c r="AI357" s="1">
        <v>2.79</v>
      </c>
      <c r="AK357">
        <v>198006</v>
      </c>
      <c r="AL357">
        <v>2.02</v>
      </c>
      <c r="AM357">
        <v>3.86</v>
      </c>
      <c r="AN357">
        <v>4.55</v>
      </c>
      <c r="AO357">
        <v>4.32</v>
      </c>
      <c r="AP357">
        <v>3.92</v>
      </c>
      <c r="AQ357">
        <v>4.2699999999999996</v>
      </c>
      <c r="AR357">
        <v>4.49</v>
      </c>
      <c r="AS357">
        <v>4.26</v>
      </c>
      <c r="AT357">
        <v>4.33</v>
      </c>
      <c r="AU357">
        <v>4.07</v>
      </c>
      <c r="AV357">
        <v>3.63</v>
      </c>
      <c r="AW357">
        <v>3.73</v>
      </c>
      <c r="AX357">
        <v>4.9000000000000004</v>
      </c>
      <c r="AY357">
        <v>4.99</v>
      </c>
      <c r="AZ357">
        <v>3.92</v>
      </c>
      <c r="BA357">
        <v>4.22</v>
      </c>
      <c r="BB357">
        <v>4.3</v>
      </c>
      <c r="BC357">
        <v>4.26</v>
      </c>
      <c r="BD357">
        <v>4.3899999999999997</v>
      </c>
      <c r="BF357" s="1">
        <v>198006</v>
      </c>
      <c r="BG357" s="1">
        <v>2.68</v>
      </c>
      <c r="BH357" s="1">
        <v>3.85</v>
      </c>
      <c r="BI357" s="1">
        <v>4.46</v>
      </c>
      <c r="BJ357" s="1">
        <v>4.45</v>
      </c>
      <c r="BK357" s="1">
        <v>3.9</v>
      </c>
      <c r="BL357" s="1">
        <v>3.64</v>
      </c>
      <c r="BM357" s="1">
        <v>4.87</v>
      </c>
      <c r="BN357" s="1">
        <v>4.4400000000000004</v>
      </c>
      <c r="BO357" s="1">
        <v>4.46</v>
      </c>
      <c r="BP357" s="1">
        <v>3.99</v>
      </c>
      <c r="BQ357" s="1">
        <v>3.74</v>
      </c>
      <c r="BR357" s="1">
        <v>3.68</v>
      </c>
      <c r="BS357" s="1">
        <v>3.6</v>
      </c>
      <c r="BT357" s="1">
        <v>4.83</v>
      </c>
      <c r="BU357" s="1">
        <v>4.91</v>
      </c>
      <c r="BV357" s="1">
        <v>4.46</v>
      </c>
      <c r="BW357" s="1">
        <v>4.43</v>
      </c>
      <c r="BX357" s="1">
        <v>4.13</v>
      </c>
      <c r="BY357" s="1">
        <v>4.72</v>
      </c>
      <c r="CA357" s="1">
        <v>195506</v>
      </c>
      <c r="CB357" s="1">
        <v>-18.89</v>
      </c>
      <c r="CC357" s="1">
        <v>3.66</v>
      </c>
      <c r="CD357" s="1">
        <v>3.97</v>
      </c>
      <c r="CE357" s="1">
        <v>3.2</v>
      </c>
      <c r="CF357" s="1">
        <v>3.7</v>
      </c>
      <c r="CG357" s="1">
        <v>3.35</v>
      </c>
      <c r="CH357" s="1">
        <v>4.28</v>
      </c>
      <c r="CI357" s="1">
        <v>4.38</v>
      </c>
      <c r="CJ357" s="1">
        <v>2.54</v>
      </c>
      <c r="CK357" s="1">
        <v>3.99</v>
      </c>
      <c r="CL357" s="1">
        <v>3.4</v>
      </c>
      <c r="CM357" s="1">
        <v>3.59</v>
      </c>
      <c r="CN357" s="1">
        <v>3.1</v>
      </c>
      <c r="CO357" s="1">
        <v>3.52</v>
      </c>
      <c r="CP357" s="1">
        <v>5.04</v>
      </c>
      <c r="CQ357" s="1">
        <v>4.2300000000000004</v>
      </c>
      <c r="CR357" s="1">
        <v>4.53</v>
      </c>
      <c r="CS357" s="1">
        <v>3.27</v>
      </c>
      <c r="CT357" s="1">
        <v>1.81</v>
      </c>
      <c r="CV357" s="1">
        <v>195606</v>
      </c>
      <c r="CW357" s="1">
        <v>-0.39</v>
      </c>
      <c r="CX357" s="1">
        <v>3.57</v>
      </c>
      <c r="CY357" s="1">
        <v>2.0299999999999998</v>
      </c>
      <c r="CZ357" s="1">
        <v>1.74</v>
      </c>
      <c r="DA357" s="1">
        <v>4.0999999999999996</v>
      </c>
      <c r="DB357" s="1">
        <v>2.44</v>
      </c>
      <c r="DC357" s="1">
        <v>2.16</v>
      </c>
      <c r="DD357" s="1">
        <v>1.29</v>
      </c>
      <c r="DE357" s="1">
        <v>2.0099999999999998</v>
      </c>
      <c r="DF357" s="1">
        <v>3.9</v>
      </c>
      <c r="DG357" s="1">
        <v>4.3</v>
      </c>
      <c r="DH357" s="1">
        <v>2.4700000000000002</v>
      </c>
      <c r="DI357" s="1">
        <v>2.42</v>
      </c>
      <c r="DJ357" s="1">
        <v>2.21</v>
      </c>
      <c r="DK357" s="1">
        <v>2.12</v>
      </c>
      <c r="DL357" s="1">
        <v>1.38</v>
      </c>
      <c r="DM357" s="1">
        <v>1.19</v>
      </c>
      <c r="DN357" s="1">
        <v>2.66</v>
      </c>
      <c r="DO357" s="1">
        <v>1.35</v>
      </c>
      <c r="DQ357" s="1">
        <v>195506</v>
      </c>
      <c r="DR357" s="1">
        <v>-99.99</v>
      </c>
      <c r="DS357" s="1">
        <v>3.34</v>
      </c>
      <c r="DT357" s="1">
        <v>2.85</v>
      </c>
      <c r="DU357" s="1">
        <v>4.62</v>
      </c>
      <c r="DV357" s="1">
        <v>3.16</v>
      </c>
      <c r="DW357" s="1">
        <v>2.94</v>
      </c>
      <c r="DX357" s="1">
        <v>2.77</v>
      </c>
      <c r="DY357" s="1">
        <v>4.05</v>
      </c>
      <c r="DZ357" s="1">
        <v>4.71</v>
      </c>
      <c r="EA357" s="1">
        <v>2.88</v>
      </c>
      <c r="EB357" s="1">
        <v>3.42</v>
      </c>
      <c r="EC357" s="1">
        <v>3.71</v>
      </c>
      <c r="ED357" s="1">
        <v>2.2000000000000002</v>
      </c>
      <c r="EE357" s="1">
        <v>3.27</v>
      </c>
      <c r="EF357" s="1">
        <v>2.2599999999999998</v>
      </c>
      <c r="EG357" s="1">
        <v>3.65</v>
      </c>
      <c r="EH357" s="1">
        <v>4.45</v>
      </c>
      <c r="EI357" s="1">
        <v>3.97</v>
      </c>
      <c r="EJ357" s="1">
        <v>5.44</v>
      </c>
      <c r="EL357">
        <v>195506</v>
      </c>
      <c r="EM357">
        <v>6.55</v>
      </c>
      <c r="EN357">
        <v>-4.6100000000000003</v>
      </c>
      <c r="EO357">
        <v>1.84</v>
      </c>
      <c r="EP357">
        <v>0.1</v>
      </c>
      <c r="ER357" s="1">
        <v>195512</v>
      </c>
      <c r="ES357" s="1">
        <v>-1.33</v>
      </c>
      <c r="EU357" s="1">
        <v>195501</v>
      </c>
      <c r="EV357" s="1">
        <v>1.77</v>
      </c>
      <c r="EX357" s="1">
        <v>195912</v>
      </c>
      <c r="EY357" s="1">
        <v>-0.52</v>
      </c>
      <c r="FA357" s="1">
        <v>195512</v>
      </c>
      <c r="FB357" s="1">
        <f>IF(ISERROR(VLOOKUP($FA357,MOM,LOOKUPS!C$12,0)*$FB$6+VLOOKUP($FA357,STREV,LOOKUPS!C$10,0)*$FC$6+VLOOKUP($FA357,LTREV,LOOKUPS!C$9,0)*$FD$6+VLOOKUP($FA357,CFP,LOOKUPS!C$6,0)*$FE$6+VLOOKUP($FA357,EP,LOOKUPS!C$8,0)*$FF$6+VLOOKUP($FA357,BM,LOOKUPS!C$5,0)*$FG$6+VLOOKUP($FA357,DIV,LOOKUPS!C$7,0)*$FH$6++VLOOKUP($FA357,SIZE,LOOKUPS!C$11,0)*$FI$6),"",VLOOKUP($FA357,MOM,LOOKUPS!C$12,0)*$FB$6+VLOOKUP($FA357,STREV,LOOKUPS!C$10,0)*$FC$6+VLOOKUP($FA357,LTREV,LOOKUPS!C$9,0)*$FD$6+VLOOKUP($FA357,CFP,LOOKUPS!C$6,0)*$FE$6+VLOOKUP($FA357,EP,LOOKUPS!C$8,0)*$FF$6+VLOOKUP($FA357,BM,LOOKUPS!C$5,0)*$FG$6+VLOOKUP($FA357,DIV,LOOKUPS!C$7,0)*$FH$6++VLOOKUP($FA357,SIZE,LOOKUPS!C$11,0)*$FI$6)</f>
        <v>2.3111999999999999</v>
      </c>
      <c r="FC357" s="1">
        <f>IF(ISERROR(VLOOKUP($FA357,MOM,LOOKUPS!D$12,0)*$FB$6+VLOOKUP($FA357,STREV,LOOKUPS!D$10,0)*$FC$6+VLOOKUP($FA357,LTREV,LOOKUPS!D$9,0)*$FD$6+VLOOKUP($FA357,CFP,LOOKUPS!D$6,0)*$FE$6+VLOOKUP($FA357,EP,LOOKUPS!D$8,0)*$FF$6+VLOOKUP($FA357,BM,LOOKUPS!D$5,0)*$FG$6+VLOOKUP($FA357,DIV,LOOKUPS!D$7,0)*$FH$6++VLOOKUP($FA357,SIZE,LOOKUPS!D$11,0)*$FI$6),"",VLOOKUP($FA357,MOM,LOOKUPS!D$12,0)*$FB$6+VLOOKUP($FA357,STREV,LOOKUPS!D$10,0)*$FC$6+VLOOKUP($FA357,LTREV,LOOKUPS!D$9,0)*$FD$6+VLOOKUP($FA357,CFP,LOOKUPS!D$6,0)*$FE$6+VLOOKUP($FA357,EP,LOOKUPS!D$8,0)*$FF$6+VLOOKUP($FA357,BM,LOOKUPS!D$5,0)*$FG$6+VLOOKUP($FA357,DIV,LOOKUPS!D$7,0)*$FH$6++VLOOKUP($FA357,SIZE,LOOKUPS!D$11,0)*$FI$6)</f>
        <v>2.9156000000000004</v>
      </c>
      <c r="FD357" s="1">
        <f>IF(ISERROR(VLOOKUP($FA357,MOM,LOOKUPS!E$12,0)*$FB$6+VLOOKUP($FA357,STREV,LOOKUPS!E$10,0)*$FC$6+VLOOKUP($FA357,LTREV,LOOKUPS!E$9,0)*$FD$6+VLOOKUP($FA357,CFP,LOOKUPS!E$6,0)*$FE$6+VLOOKUP($FA357,EP,LOOKUPS!E$8,0)*$FF$6+VLOOKUP($FA357,BM,LOOKUPS!E$5,0)*$FG$6+VLOOKUP($FA357,DIV,LOOKUPS!E$7,0)*$FH$6++VLOOKUP($FA357,SIZE,LOOKUPS!E$11,0)*$FI$6),"",VLOOKUP($FA357,MOM,LOOKUPS!E$12,0)*$FB$6+VLOOKUP($FA357,STREV,LOOKUPS!E$10,0)*$FC$6+VLOOKUP($FA357,LTREV,LOOKUPS!E$9,0)*$FD$6+VLOOKUP($FA357,CFP,LOOKUPS!E$6,0)*$FE$6+VLOOKUP($FA357,EP,LOOKUPS!E$8,0)*$FF$6+VLOOKUP($FA357,BM,LOOKUPS!E$5,0)*$FG$6+VLOOKUP($FA357,DIV,LOOKUPS!E$7,0)*$FH$6++VLOOKUP($FA357,SIZE,LOOKUPS!E$11,0)*$FI$6)</f>
        <v>1.8782999999999999</v>
      </c>
      <c r="FE357" s="1">
        <f>IF(ISERROR(VLOOKUP($FA357,MOM,LOOKUPS!F$12,0)*$FB$6+VLOOKUP($FA357,STREV,LOOKUPS!F$10,0)*$FC$6+VLOOKUP($FA357,LTREV,LOOKUPS!F$9,0)*$FD$6+VLOOKUP($FA357,CFP,LOOKUPS!F$6,0)*$FE$6+VLOOKUP($FA357,EP,LOOKUPS!F$8,0)*$FF$6+VLOOKUP($FA357,BM,LOOKUPS!F$5,0)*$FG$6+VLOOKUP($FA357,DIV,LOOKUPS!F$7,0)*$FH$6++VLOOKUP($FA357,SIZE,LOOKUPS!F$11,0)*$FI$6),"",VLOOKUP($FA357,MOM,LOOKUPS!F$12,0)*$FB$6+VLOOKUP($FA357,STREV,LOOKUPS!F$10,0)*$FC$6+VLOOKUP($FA357,LTREV,LOOKUPS!F$9,0)*$FD$6+VLOOKUP($FA357,CFP,LOOKUPS!F$6,0)*$FE$6+VLOOKUP($FA357,EP,LOOKUPS!F$8,0)*$FF$6+VLOOKUP($FA357,BM,LOOKUPS!F$5,0)*$FG$6+VLOOKUP($FA357,DIV,LOOKUPS!F$7,0)*$FH$6++VLOOKUP($FA357,SIZE,LOOKUPS!F$11,0)*$FI$6)</f>
        <v>2.6368000000000005</v>
      </c>
      <c r="FF357" s="1">
        <f>IF(ISERROR(VLOOKUP($FA357,MOM,LOOKUPS!G$12,0)*$FB$6+VLOOKUP($FA357,STREV,LOOKUPS!G$10,0)*$FC$6+VLOOKUP($FA357,LTREV,LOOKUPS!G$9,0)*$FD$6+VLOOKUP($FA357,CFP,LOOKUPS!G$6,0)*$FE$6+VLOOKUP($FA357,EP,LOOKUPS!G$8,0)*$FF$6+VLOOKUP($FA357,BM,LOOKUPS!G$5,0)*$FG$6+VLOOKUP($FA357,DIV,LOOKUPS!G$7,0)*$FH$6++VLOOKUP($FA357,SIZE,LOOKUPS!G$11,0)*$FI$6),"",VLOOKUP($FA357,MOM,LOOKUPS!G$12,0)*$FB$6+VLOOKUP($FA357,STREV,LOOKUPS!G$10,0)*$FC$6+VLOOKUP($FA357,LTREV,LOOKUPS!G$9,0)*$FD$6+VLOOKUP($FA357,CFP,LOOKUPS!G$6,0)*$FE$6+VLOOKUP($FA357,EP,LOOKUPS!G$8,0)*$FF$6+VLOOKUP($FA357,BM,LOOKUPS!G$5,0)*$FG$6+VLOOKUP($FA357,DIV,LOOKUPS!G$7,0)*$FH$6++VLOOKUP($FA357,SIZE,LOOKUPS!G$11,0)*$FI$6)</f>
        <v>2.6735000000000002</v>
      </c>
      <c r="FG357" s="1">
        <f>IF(ISERROR(VLOOKUP($FA357,MOM,LOOKUPS!H$12,0)*$FB$6+VLOOKUP($FA357,STREV,LOOKUPS!H$10,0)*$FC$6+VLOOKUP($FA357,LTREV,LOOKUPS!H$9,0)*$FD$6+VLOOKUP($FA357,CFP,LOOKUPS!H$6,0)*$FE$6+VLOOKUP($FA357,EP,LOOKUPS!H$8,0)*$FF$6+VLOOKUP($FA357,BM,LOOKUPS!H$5,0)*$FG$6+VLOOKUP($FA357,DIV,LOOKUPS!H$7,0)*$FH$6++VLOOKUP($FA357,SIZE,LOOKUPS!H$11,0)*$FI$6),"",VLOOKUP($FA357,MOM,LOOKUPS!H$12,0)*$FB$6+VLOOKUP($FA357,STREV,LOOKUPS!H$10,0)*$FC$6+VLOOKUP($FA357,LTREV,LOOKUPS!H$9,0)*$FD$6+VLOOKUP($FA357,CFP,LOOKUPS!H$6,0)*$FE$6+VLOOKUP($FA357,EP,LOOKUPS!H$8,0)*$FF$6+VLOOKUP($FA357,BM,LOOKUPS!H$5,0)*$FG$6+VLOOKUP($FA357,DIV,LOOKUPS!H$7,0)*$FH$6++VLOOKUP($FA357,SIZE,LOOKUPS!H$11,0)*$FI$6)</f>
        <v>1.8776999999999999</v>
      </c>
      <c r="FH357" s="1">
        <f>IF(ISERROR(VLOOKUP($FA357,MOM,LOOKUPS!I$12,0)*$FB$6+VLOOKUP($FA357,STREV,LOOKUPS!I$10,0)*$FC$6+VLOOKUP($FA357,LTREV,LOOKUPS!I$9,0)*$FD$6+VLOOKUP($FA357,CFP,LOOKUPS!I$6,0)*$FE$6+VLOOKUP($FA357,EP,LOOKUPS!I$8,0)*$FF$6+VLOOKUP($FA357,BM,LOOKUPS!I$5,0)*$FG$6+VLOOKUP($FA357,DIV,LOOKUPS!I$7,0)*$FH$6++VLOOKUP($FA357,SIZE,LOOKUPS!I$11,0)*$FI$6),"",VLOOKUP($FA357,MOM,LOOKUPS!I$12,0)*$FB$6+VLOOKUP($FA357,STREV,LOOKUPS!I$10,0)*$FC$6+VLOOKUP($FA357,LTREV,LOOKUPS!I$9,0)*$FD$6+VLOOKUP($FA357,CFP,LOOKUPS!I$6,0)*$FE$6+VLOOKUP($FA357,EP,LOOKUPS!I$8,0)*$FF$6+VLOOKUP($FA357,BM,LOOKUPS!I$5,0)*$FG$6+VLOOKUP($FA357,DIV,LOOKUPS!I$7,0)*$FH$6++VLOOKUP($FA357,SIZE,LOOKUPS!I$11,0)*$FI$6)</f>
        <v>1.8988</v>
      </c>
      <c r="FI357" s="1">
        <f>IF(ISERROR(VLOOKUP($FA357,MOM,LOOKUPS!J$12,0)*$FB$6+VLOOKUP($FA357,STREV,LOOKUPS!J$10,0)*$FC$6+VLOOKUP($FA357,LTREV,LOOKUPS!J$9,0)*$FD$6+VLOOKUP($FA357,CFP,LOOKUPS!J$6,0)*$FE$6+VLOOKUP($FA357,EP,LOOKUPS!J$8,0)*$FF$6+VLOOKUP($FA357,BM,LOOKUPS!J$5,0)*$FG$6+VLOOKUP($FA357,DIV,LOOKUPS!J$7,0)*$FH$6++VLOOKUP($FA357,SIZE,LOOKUPS!J$11,0)*$FI$6),"",VLOOKUP($FA357,MOM,LOOKUPS!J$12,0)*$FB$6+VLOOKUP($FA357,STREV,LOOKUPS!J$10,0)*$FC$6+VLOOKUP($FA357,LTREV,LOOKUPS!J$9,0)*$FD$6+VLOOKUP($FA357,CFP,LOOKUPS!J$6,0)*$FE$6+VLOOKUP($FA357,EP,LOOKUPS!J$8,0)*$FF$6+VLOOKUP($FA357,BM,LOOKUPS!J$5,0)*$FG$6+VLOOKUP($FA357,DIV,LOOKUPS!J$7,0)*$FH$6++VLOOKUP($FA357,SIZE,LOOKUPS!J$11,0)*$FI$6)</f>
        <v>2.1277999999999997</v>
      </c>
      <c r="FJ357" s="1">
        <f>IF(ISERROR(VLOOKUP($FA357,MOM,LOOKUPS!K$12,0)*$FB$6+VLOOKUP($FA357,STREV,LOOKUPS!K$10,0)*$FC$6+VLOOKUP($FA357,LTREV,LOOKUPS!K$9,0)*$FD$6+VLOOKUP($FA357,CFP,LOOKUPS!K$6,0)*$FE$6+VLOOKUP($FA357,EP,LOOKUPS!K$8,0)*$FF$6+VLOOKUP($FA357,BM,LOOKUPS!K$5,0)*$FG$6+VLOOKUP($FA357,DIV,LOOKUPS!K$7,0)*$FH$6++VLOOKUP($FA357,SIZE,LOOKUPS!K$11,0)*$FI$6),"",VLOOKUP($FA357,MOM,LOOKUPS!K$12,0)*$FB$6+VLOOKUP($FA357,STREV,LOOKUPS!K$10,0)*$FC$6+VLOOKUP($FA357,LTREV,LOOKUPS!K$9,0)*$FD$6+VLOOKUP($FA357,CFP,LOOKUPS!K$6,0)*$FE$6+VLOOKUP($FA357,EP,LOOKUPS!K$8,0)*$FF$6+VLOOKUP($FA357,BM,LOOKUPS!K$5,0)*$FG$6+VLOOKUP($FA357,DIV,LOOKUPS!K$7,0)*$FH$6++VLOOKUP($FA357,SIZE,LOOKUPS!K$11,0)*$FI$6)</f>
        <v>2.0259999999999998</v>
      </c>
      <c r="FK357" s="1">
        <f>IF(ISERROR(VLOOKUP($FA357,MOM,LOOKUPS!L$12,0)*$FB$6+VLOOKUP($FA357,STREV,LOOKUPS!L$10,0)*$FC$6+VLOOKUP($FA357,LTREV,LOOKUPS!L$9,0)*$FD$6+VLOOKUP($FA357,CFP,LOOKUPS!L$6,0)*$FE$6+VLOOKUP($FA357,EP,LOOKUPS!L$8,0)*$FF$6+VLOOKUP($FA357,BM,LOOKUPS!L$5,0)*$FG$6+VLOOKUP($FA357,DIV,LOOKUPS!L$7,0)*$FH$6++VLOOKUP($FA357,SIZE,LOOKUPS!L$11,0)*$FI$6),"",VLOOKUP($FA357,MOM,LOOKUPS!L$12,0)*$FB$6+VLOOKUP($FA357,STREV,LOOKUPS!L$10,0)*$FC$6+VLOOKUP($FA357,LTREV,LOOKUPS!L$9,0)*$FD$6+VLOOKUP($FA357,CFP,LOOKUPS!L$6,0)*$FE$6+VLOOKUP($FA357,EP,LOOKUPS!L$8,0)*$FF$6+VLOOKUP($FA357,BM,LOOKUPS!L$5,0)*$FG$6+VLOOKUP($FA357,DIV,LOOKUPS!L$7,0)*$FH$6++VLOOKUP($FA357,SIZE,LOOKUPS!L$11,0)*$FI$6)</f>
        <v>2.2004000000000001</v>
      </c>
    </row>
    <row r="358" spans="1:167" x14ac:dyDescent="0.3">
      <c r="A358" s="1">
        <v>195601</v>
      </c>
      <c r="B358" s="1">
        <v>-1.1000000000000001</v>
      </c>
      <c r="C358" s="1">
        <v>-1.63</v>
      </c>
      <c r="D358" s="1">
        <v>-1.42</v>
      </c>
      <c r="E358" s="1">
        <v>-0.85</v>
      </c>
      <c r="F358" s="1">
        <v>-1.99</v>
      </c>
      <c r="G358" s="1">
        <v>-1.61</v>
      </c>
      <c r="H358" s="1">
        <v>-3.2</v>
      </c>
      <c r="I358" s="1">
        <v>-2.02</v>
      </c>
      <c r="J358" s="1">
        <v>-2.41</v>
      </c>
      <c r="K358" s="1">
        <v>-4.37</v>
      </c>
      <c r="M358" s="1">
        <v>195502</v>
      </c>
      <c r="N358" s="1">
        <v>3.52</v>
      </c>
      <c r="O358" s="1">
        <v>4.68</v>
      </c>
      <c r="P358" s="1">
        <v>5.51</v>
      </c>
      <c r="Q358" s="1">
        <v>4.24</v>
      </c>
      <c r="R358" s="1">
        <v>5.18</v>
      </c>
      <c r="S358" s="1">
        <v>3.68</v>
      </c>
      <c r="T358" s="1">
        <v>3.8</v>
      </c>
      <c r="U358" s="1">
        <v>3.79</v>
      </c>
      <c r="V358" s="1">
        <v>3.68</v>
      </c>
      <c r="W358" s="1">
        <v>4.45</v>
      </c>
      <c r="Y358" s="1">
        <v>196001</v>
      </c>
      <c r="Z358" s="1">
        <v>-1.71</v>
      </c>
      <c r="AA358" s="1">
        <v>-3.77</v>
      </c>
      <c r="AB358" s="1">
        <v>-3.76</v>
      </c>
      <c r="AC358" s="1">
        <v>-4.55</v>
      </c>
      <c r="AD358" s="1">
        <v>-1.92</v>
      </c>
      <c r="AE358" s="1">
        <v>-2.5299999999999998</v>
      </c>
      <c r="AF358" s="1">
        <v>-3.36</v>
      </c>
      <c r="AG358" s="1">
        <v>-5.0999999999999996</v>
      </c>
      <c r="AH358" s="1">
        <v>-5.73</v>
      </c>
      <c r="AI358" s="1">
        <v>-5.62</v>
      </c>
      <c r="AK358">
        <v>198007</v>
      </c>
      <c r="AL358">
        <v>7.66</v>
      </c>
      <c r="AM358">
        <v>12.15</v>
      </c>
      <c r="AN358">
        <v>8.2799999999999994</v>
      </c>
      <c r="AO358">
        <v>8.4</v>
      </c>
      <c r="AP358">
        <v>12.23</v>
      </c>
      <c r="AQ358">
        <v>11.07</v>
      </c>
      <c r="AR358">
        <v>7.46</v>
      </c>
      <c r="AS358">
        <v>7.44</v>
      </c>
      <c r="AT358">
        <v>8.9700000000000006</v>
      </c>
      <c r="AU358">
        <v>11.81</v>
      </c>
      <c r="AV358">
        <v>12.98</v>
      </c>
      <c r="AW358">
        <v>11.91</v>
      </c>
      <c r="AX358">
        <v>10.16</v>
      </c>
      <c r="AY358">
        <v>8.4</v>
      </c>
      <c r="AZ358">
        <v>6.52</v>
      </c>
      <c r="BA358">
        <v>7.89</v>
      </c>
      <c r="BB358">
        <v>7.01</v>
      </c>
      <c r="BC358">
        <v>8.76</v>
      </c>
      <c r="BD358">
        <v>9.1300000000000008</v>
      </c>
      <c r="BF358" s="1">
        <v>198007</v>
      </c>
      <c r="BG358" s="1">
        <v>7.01</v>
      </c>
      <c r="BH358" s="1">
        <v>12.35</v>
      </c>
      <c r="BI358" s="1">
        <v>8.84</v>
      </c>
      <c r="BJ358" s="1">
        <v>7.86</v>
      </c>
      <c r="BK358" s="1">
        <v>12.94</v>
      </c>
      <c r="BL358" s="1">
        <v>10.6</v>
      </c>
      <c r="BM358" s="1">
        <v>9.07</v>
      </c>
      <c r="BN358" s="1">
        <v>6.55</v>
      </c>
      <c r="BO358" s="1">
        <v>8.32</v>
      </c>
      <c r="BP358" s="1">
        <v>12.38</v>
      </c>
      <c r="BQ358" s="1">
        <v>13.93</v>
      </c>
      <c r="BR358" s="1">
        <v>10.4</v>
      </c>
      <c r="BS358" s="1">
        <v>10.83</v>
      </c>
      <c r="BT358" s="1">
        <v>8.8000000000000007</v>
      </c>
      <c r="BU358" s="1">
        <v>9.35</v>
      </c>
      <c r="BV358" s="1">
        <v>6.37</v>
      </c>
      <c r="BW358" s="1">
        <v>6.7</v>
      </c>
      <c r="BX358" s="1">
        <v>7.48</v>
      </c>
      <c r="BY358" s="1">
        <v>8.93</v>
      </c>
      <c r="CA358" s="1">
        <v>195507</v>
      </c>
      <c r="CB358" s="1">
        <v>-33.619999999999997</v>
      </c>
      <c r="CC358" s="1">
        <v>0.04</v>
      </c>
      <c r="CD358" s="1">
        <v>0.85</v>
      </c>
      <c r="CE358" s="1">
        <v>1.65</v>
      </c>
      <c r="CF358" s="1">
        <v>-0.02</v>
      </c>
      <c r="CG358" s="1">
        <v>0.99</v>
      </c>
      <c r="CH358" s="1">
        <v>0.52</v>
      </c>
      <c r="CI358" s="1">
        <v>1.1100000000000001</v>
      </c>
      <c r="CJ358" s="1">
        <v>1.63</v>
      </c>
      <c r="CK358" s="1">
        <v>0.56999999999999995</v>
      </c>
      <c r="CL358" s="1">
        <v>-0.62</v>
      </c>
      <c r="CM358" s="1">
        <v>0.15</v>
      </c>
      <c r="CN358" s="1">
        <v>1.82</v>
      </c>
      <c r="CO358" s="1">
        <v>-0.01</v>
      </c>
      <c r="CP358" s="1">
        <v>1.04</v>
      </c>
      <c r="CQ358" s="1">
        <v>0.52</v>
      </c>
      <c r="CR358" s="1">
        <v>1.69</v>
      </c>
      <c r="CS358" s="1">
        <v>1.97</v>
      </c>
      <c r="CT358" s="1">
        <v>1.29</v>
      </c>
      <c r="CV358" s="1">
        <v>195607</v>
      </c>
      <c r="CW358" s="1">
        <v>2.02</v>
      </c>
      <c r="CX358" s="1">
        <v>4.96</v>
      </c>
      <c r="CY358" s="1">
        <v>3.88</v>
      </c>
      <c r="CZ358" s="1">
        <v>3.71</v>
      </c>
      <c r="DA358" s="1">
        <v>4.8</v>
      </c>
      <c r="DB358" s="1">
        <v>4.46</v>
      </c>
      <c r="DC358" s="1">
        <v>3.8</v>
      </c>
      <c r="DD358" s="1">
        <v>4.04</v>
      </c>
      <c r="DE358" s="1">
        <v>3.67</v>
      </c>
      <c r="DF358" s="1">
        <v>4.45</v>
      </c>
      <c r="DG358" s="1">
        <v>5.14</v>
      </c>
      <c r="DH358" s="1">
        <v>5.29</v>
      </c>
      <c r="DI358" s="1">
        <v>3.64</v>
      </c>
      <c r="DJ358" s="1">
        <v>4.62</v>
      </c>
      <c r="DK358" s="1">
        <v>2.97</v>
      </c>
      <c r="DL358" s="1">
        <v>4.2699999999999996</v>
      </c>
      <c r="DM358" s="1">
        <v>3.8</v>
      </c>
      <c r="DN358" s="1">
        <v>4.18</v>
      </c>
      <c r="DO358" s="1">
        <v>3.16</v>
      </c>
      <c r="DQ358" s="1">
        <v>195507</v>
      </c>
      <c r="DR358" s="1">
        <v>-99.99</v>
      </c>
      <c r="DS358" s="1">
        <v>1.71</v>
      </c>
      <c r="DT358" s="1">
        <v>0.4</v>
      </c>
      <c r="DU358" s="1">
        <v>0.22</v>
      </c>
      <c r="DV358" s="1">
        <v>1.62</v>
      </c>
      <c r="DW358" s="1">
        <v>1.05</v>
      </c>
      <c r="DX358" s="1">
        <v>0.15</v>
      </c>
      <c r="DY358" s="1">
        <v>0.48</v>
      </c>
      <c r="DZ358" s="1">
        <v>0.4</v>
      </c>
      <c r="EA358" s="1">
        <v>2.3199999999999998</v>
      </c>
      <c r="EB358" s="1">
        <v>0.92</v>
      </c>
      <c r="EC358" s="1">
        <v>1.89</v>
      </c>
      <c r="ED358" s="1">
        <v>0.21</v>
      </c>
      <c r="EE358" s="1">
        <v>0.06</v>
      </c>
      <c r="EF358" s="1">
        <v>0.24</v>
      </c>
      <c r="EG358" s="1">
        <v>1.0900000000000001</v>
      </c>
      <c r="EH358" s="1">
        <v>-0.14000000000000001</v>
      </c>
      <c r="EI358" s="1">
        <v>0.22</v>
      </c>
      <c r="EJ358" s="1">
        <v>0.57999999999999996</v>
      </c>
      <c r="EL358">
        <v>195507</v>
      </c>
      <c r="EM358">
        <v>1.9</v>
      </c>
      <c r="EN358">
        <v>-1.1599999999999999</v>
      </c>
      <c r="EO358">
        <v>0.34</v>
      </c>
      <c r="EP358">
        <v>0.1</v>
      </c>
      <c r="ER358" s="1">
        <v>195601</v>
      </c>
      <c r="ES358" s="1">
        <v>-1.48</v>
      </c>
      <c r="EU358" s="1">
        <v>195502</v>
      </c>
      <c r="EV358" s="1">
        <v>1.71</v>
      </c>
      <c r="EX358" s="1">
        <v>196001</v>
      </c>
      <c r="EY358" s="1">
        <v>0.9</v>
      </c>
      <c r="FA358" s="1">
        <v>195601</v>
      </c>
      <c r="FB358" s="1">
        <f>IF(ISERROR(VLOOKUP($FA358,MOM,LOOKUPS!C$12,0)*$FB$6+VLOOKUP($FA358,STREV,LOOKUPS!C$10,0)*$FC$6+VLOOKUP($FA358,LTREV,LOOKUPS!C$9,0)*$FD$6+VLOOKUP($FA358,CFP,LOOKUPS!C$6,0)*$FE$6+VLOOKUP($FA358,EP,LOOKUPS!C$8,0)*$FF$6+VLOOKUP($FA358,BM,LOOKUPS!C$5,0)*$FG$6+VLOOKUP($FA358,DIV,LOOKUPS!C$7,0)*$FH$6++VLOOKUP($FA358,SIZE,LOOKUPS!C$11,0)*$FI$6),"",VLOOKUP($FA358,MOM,LOOKUPS!C$12,0)*$FB$6+VLOOKUP($FA358,STREV,LOOKUPS!C$10,0)*$FC$6+VLOOKUP($FA358,LTREV,LOOKUPS!C$9,0)*$FD$6+VLOOKUP($FA358,CFP,LOOKUPS!C$6,0)*$FE$6+VLOOKUP($FA358,EP,LOOKUPS!C$8,0)*$FF$6+VLOOKUP($FA358,BM,LOOKUPS!C$5,0)*$FG$6+VLOOKUP($FA358,DIV,LOOKUPS!C$7,0)*$FH$6++VLOOKUP($FA358,SIZE,LOOKUPS!C$11,0)*$FI$6)</f>
        <v>-2.5057</v>
      </c>
      <c r="FC358" s="1">
        <f>IF(ISERROR(VLOOKUP($FA358,MOM,LOOKUPS!D$12,0)*$FB$6+VLOOKUP($FA358,STREV,LOOKUPS!D$10,0)*$FC$6+VLOOKUP($FA358,LTREV,LOOKUPS!D$9,0)*$FD$6+VLOOKUP($FA358,CFP,LOOKUPS!D$6,0)*$FE$6+VLOOKUP($FA358,EP,LOOKUPS!D$8,0)*$FF$6+VLOOKUP($FA358,BM,LOOKUPS!D$5,0)*$FG$6+VLOOKUP($FA358,DIV,LOOKUPS!D$7,0)*$FH$6++VLOOKUP($FA358,SIZE,LOOKUPS!D$11,0)*$FI$6),"",VLOOKUP($FA358,MOM,LOOKUPS!D$12,0)*$FB$6+VLOOKUP($FA358,STREV,LOOKUPS!D$10,0)*$FC$6+VLOOKUP($FA358,LTREV,LOOKUPS!D$9,0)*$FD$6+VLOOKUP($FA358,CFP,LOOKUPS!D$6,0)*$FE$6+VLOOKUP($FA358,EP,LOOKUPS!D$8,0)*$FF$6+VLOOKUP($FA358,BM,LOOKUPS!D$5,0)*$FG$6+VLOOKUP($FA358,DIV,LOOKUPS!D$7,0)*$FH$6++VLOOKUP($FA358,SIZE,LOOKUPS!D$11,0)*$FI$6)</f>
        <v>-2.6786000000000003</v>
      </c>
      <c r="FD358" s="1">
        <f>IF(ISERROR(VLOOKUP($FA358,MOM,LOOKUPS!E$12,0)*$FB$6+VLOOKUP($FA358,STREV,LOOKUPS!E$10,0)*$FC$6+VLOOKUP($FA358,LTREV,LOOKUPS!E$9,0)*$FD$6+VLOOKUP($FA358,CFP,LOOKUPS!E$6,0)*$FE$6+VLOOKUP($FA358,EP,LOOKUPS!E$8,0)*$FF$6+VLOOKUP($FA358,BM,LOOKUPS!E$5,0)*$FG$6+VLOOKUP($FA358,DIV,LOOKUPS!E$7,0)*$FH$6++VLOOKUP($FA358,SIZE,LOOKUPS!E$11,0)*$FI$6),"",VLOOKUP($FA358,MOM,LOOKUPS!E$12,0)*$FB$6+VLOOKUP($FA358,STREV,LOOKUPS!E$10,0)*$FC$6+VLOOKUP($FA358,LTREV,LOOKUPS!E$9,0)*$FD$6+VLOOKUP($FA358,CFP,LOOKUPS!E$6,0)*$FE$6+VLOOKUP($FA358,EP,LOOKUPS!E$8,0)*$FF$6+VLOOKUP($FA358,BM,LOOKUPS!E$5,0)*$FG$6+VLOOKUP($FA358,DIV,LOOKUPS!E$7,0)*$FH$6++VLOOKUP($FA358,SIZE,LOOKUPS!E$11,0)*$FI$6)</f>
        <v>-2.1598000000000002</v>
      </c>
      <c r="FE358" s="1">
        <f>IF(ISERROR(VLOOKUP($FA358,MOM,LOOKUPS!F$12,0)*$FB$6+VLOOKUP($FA358,STREV,LOOKUPS!F$10,0)*$FC$6+VLOOKUP($FA358,LTREV,LOOKUPS!F$9,0)*$FD$6+VLOOKUP($FA358,CFP,LOOKUPS!F$6,0)*$FE$6+VLOOKUP($FA358,EP,LOOKUPS!F$8,0)*$FF$6+VLOOKUP($FA358,BM,LOOKUPS!F$5,0)*$FG$6+VLOOKUP($FA358,DIV,LOOKUPS!F$7,0)*$FH$6++VLOOKUP($FA358,SIZE,LOOKUPS!F$11,0)*$FI$6),"",VLOOKUP($FA358,MOM,LOOKUPS!F$12,0)*$FB$6+VLOOKUP($FA358,STREV,LOOKUPS!F$10,0)*$FC$6+VLOOKUP($FA358,LTREV,LOOKUPS!F$9,0)*$FD$6+VLOOKUP($FA358,CFP,LOOKUPS!F$6,0)*$FE$6+VLOOKUP($FA358,EP,LOOKUPS!F$8,0)*$FF$6+VLOOKUP($FA358,BM,LOOKUPS!F$5,0)*$FG$6+VLOOKUP($FA358,DIV,LOOKUPS!F$7,0)*$FH$6++VLOOKUP($FA358,SIZE,LOOKUPS!F$11,0)*$FI$6)</f>
        <v>-1.641</v>
      </c>
      <c r="FF358" s="1">
        <f>IF(ISERROR(VLOOKUP($FA358,MOM,LOOKUPS!G$12,0)*$FB$6+VLOOKUP($FA358,STREV,LOOKUPS!G$10,0)*$FC$6+VLOOKUP($FA358,LTREV,LOOKUPS!G$9,0)*$FD$6+VLOOKUP($FA358,CFP,LOOKUPS!G$6,0)*$FE$6+VLOOKUP($FA358,EP,LOOKUPS!G$8,0)*$FF$6+VLOOKUP($FA358,BM,LOOKUPS!G$5,0)*$FG$6+VLOOKUP($FA358,DIV,LOOKUPS!G$7,0)*$FH$6++VLOOKUP($FA358,SIZE,LOOKUPS!G$11,0)*$FI$6),"",VLOOKUP($FA358,MOM,LOOKUPS!G$12,0)*$FB$6+VLOOKUP($FA358,STREV,LOOKUPS!G$10,0)*$FC$6+VLOOKUP($FA358,LTREV,LOOKUPS!G$9,0)*$FD$6+VLOOKUP($FA358,CFP,LOOKUPS!G$6,0)*$FE$6+VLOOKUP($FA358,EP,LOOKUPS!G$8,0)*$FF$6+VLOOKUP($FA358,BM,LOOKUPS!G$5,0)*$FG$6+VLOOKUP($FA358,DIV,LOOKUPS!G$7,0)*$FH$6++VLOOKUP($FA358,SIZE,LOOKUPS!G$11,0)*$FI$6)</f>
        <v>-2.4267000000000003</v>
      </c>
      <c r="FG358" s="1">
        <f>IF(ISERROR(VLOOKUP($FA358,MOM,LOOKUPS!H$12,0)*$FB$6+VLOOKUP($FA358,STREV,LOOKUPS!H$10,0)*$FC$6+VLOOKUP($FA358,LTREV,LOOKUPS!H$9,0)*$FD$6+VLOOKUP($FA358,CFP,LOOKUPS!H$6,0)*$FE$6+VLOOKUP($FA358,EP,LOOKUPS!H$8,0)*$FF$6+VLOOKUP($FA358,BM,LOOKUPS!H$5,0)*$FG$6+VLOOKUP($FA358,DIV,LOOKUPS!H$7,0)*$FH$6++VLOOKUP($FA358,SIZE,LOOKUPS!H$11,0)*$FI$6),"",VLOOKUP($FA358,MOM,LOOKUPS!H$12,0)*$FB$6+VLOOKUP($FA358,STREV,LOOKUPS!H$10,0)*$FC$6+VLOOKUP($FA358,LTREV,LOOKUPS!H$9,0)*$FD$6+VLOOKUP($FA358,CFP,LOOKUPS!H$6,0)*$FE$6+VLOOKUP($FA358,EP,LOOKUPS!H$8,0)*$FF$6+VLOOKUP($FA358,BM,LOOKUPS!H$5,0)*$FG$6+VLOOKUP($FA358,DIV,LOOKUPS!H$7,0)*$FH$6++VLOOKUP($FA358,SIZE,LOOKUPS!H$11,0)*$FI$6)</f>
        <v>-1.4380000000000002</v>
      </c>
      <c r="FH358" s="1">
        <f>IF(ISERROR(VLOOKUP($FA358,MOM,LOOKUPS!I$12,0)*$FB$6+VLOOKUP($FA358,STREV,LOOKUPS!I$10,0)*$FC$6+VLOOKUP($FA358,LTREV,LOOKUPS!I$9,0)*$FD$6+VLOOKUP($FA358,CFP,LOOKUPS!I$6,0)*$FE$6+VLOOKUP($FA358,EP,LOOKUPS!I$8,0)*$FF$6+VLOOKUP($FA358,BM,LOOKUPS!I$5,0)*$FG$6+VLOOKUP($FA358,DIV,LOOKUPS!I$7,0)*$FH$6++VLOOKUP($FA358,SIZE,LOOKUPS!I$11,0)*$FI$6),"",VLOOKUP($FA358,MOM,LOOKUPS!I$12,0)*$FB$6+VLOOKUP($FA358,STREV,LOOKUPS!I$10,0)*$FC$6+VLOOKUP($FA358,LTREV,LOOKUPS!I$9,0)*$FD$6+VLOOKUP($FA358,CFP,LOOKUPS!I$6,0)*$FE$6+VLOOKUP($FA358,EP,LOOKUPS!I$8,0)*$FF$6+VLOOKUP($FA358,BM,LOOKUPS!I$5,0)*$FG$6+VLOOKUP($FA358,DIV,LOOKUPS!I$7,0)*$FH$6++VLOOKUP($FA358,SIZE,LOOKUPS!I$11,0)*$FI$6)</f>
        <v>-2.0175000000000001</v>
      </c>
      <c r="FI358" s="1">
        <f>IF(ISERROR(VLOOKUP($FA358,MOM,LOOKUPS!J$12,0)*$FB$6+VLOOKUP($FA358,STREV,LOOKUPS!J$10,0)*$FC$6+VLOOKUP($FA358,LTREV,LOOKUPS!J$9,0)*$FD$6+VLOOKUP($FA358,CFP,LOOKUPS!J$6,0)*$FE$6+VLOOKUP($FA358,EP,LOOKUPS!J$8,0)*$FF$6+VLOOKUP($FA358,BM,LOOKUPS!J$5,0)*$FG$6+VLOOKUP($FA358,DIV,LOOKUPS!J$7,0)*$FH$6++VLOOKUP($FA358,SIZE,LOOKUPS!J$11,0)*$FI$6),"",VLOOKUP($FA358,MOM,LOOKUPS!J$12,0)*$FB$6+VLOOKUP($FA358,STREV,LOOKUPS!J$10,0)*$FC$6+VLOOKUP($FA358,LTREV,LOOKUPS!J$9,0)*$FD$6+VLOOKUP($FA358,CFP,LOOKUPS!J$6,0)*$FE$6+VLOOKUP($FA358,EP,LOOKUPS!J$8,0)*$FF$6+VLOOKUP($FA358,BM,LOOKUPS!J$5,0)*$FG$6+VLOOKUP($FA358,DIV,LOOKUPS!J$7,0)*$FH$6++VLOOKUP($FA358,SIZE,LOOKUPS!J$11,0)*$FI$6)</f>
        <v>-1.6343000000000003</v>
      </c>
      <c r="FJ358" s="1">
        <f>IF(ISERROR(VLOOKUP($FA358,MOM,LOOKUPS!K$12,0)*$FB$6+VLOOKUP($FA358,STREV,LOOKUPS!K$10,0)*$FC$6+VLOOKUP($FA358,LTREV,LOOKUPS!K$9,0)*$FD$6+VLOOKUP($FA358,CFP,LOOKUPS!K$6,0)*$FE$6+VLOOKUP($FA358,EP,LOOKUPS!K$8,0)*$FF$6+VLOOKUP($FA358,BM,LOOKUPS!K$5,0)*$FG$6+VLOOKUP($FA358,DIV,LOOKUPS!K$7,0)*$FH$6++VLOOKUP($FA358,SIZE,LOOKUPS!K$11,0)*$FI$6),"",VLOOKUP($FA358,MOM,LOOKUPS!K$12,0)*$FB$6+VLOOKUP($FA358,STREV,LOOKUPS!K$10,0)*$FC$6+VLOOKUP($FA358,LTREV,LOOKUPS!K$9,0)*$FD$6+VLOOKUP($FA358,CFP,LOOKUPS!K$6,0)*$FE$6+VLOOKUP($FA358,EP,LOOKUPS!K$8,0)*$FF$6+VLOOKUP($FA358,BM,LOOKUPS!K$5,0)*$FG$6+VLOOKUP($FA358,DIV,LOOKUPS!K$7,0)*$FH$6++VLOOKUP($FA358,SIZE,LOOKUPS!K$11,0)*$FI$6)</f>
        <v>-1.6855000000000002</v>
      </c>
      <c r="FK358" s="1">
        <f>IF(ISERROR(VLOOKUP($FA358,MOM,LOOKUPS!L$12,0)*$FB$6+VLOOKUP($FA358,STREV,LOOKUPS!L$10,0)*$FC$6+VLOOKUP($FA358,LTREV,LOOKUPS!L$9,0)*$FD$6+VLOOKUP($FA358,CFP,LOOKUPS!L$6,0)*$FE$6+VLOOKUP($FA358,EP,LOOKUPS!L$8,0)*$FF$6+VLOOKUP($FA358,BM,LOOKUPS!L$5,0)*$FG$6+VLOOKUP($FA358,DIV,LOOKUPS!L$7,0)*$FH$6++VLOOKUP($FA358,SIZE,LOOKUPS!L$11,0)*$FI$6),"",VLOOKUP($FA358,MOM,LOOKUPS!L$12,0)*$FB$6+VLOOKUP($FA358,STREV,LOOKUPS!L$10,0)*$FC$6+VLOOKUP($FA358,LTREV,LOOKUPS!L$9,0)*$FD$6+VLOOKUP($FA358,CFP,LOOKUPS!L$6,0)*$FE$6+VLOOKUP($FA358,EP,LOOKUPS!L$8,0)*$FF$6+VLOOKUP($FA358,BM,LOOKUPS!L$5,0)*$FG$6+VLOOKUP($FA358,DIV,LOOKUPS!L$7,0)*$FH$6++VLOOKUP($FA358,SIZE,LOOKUPS!L$11,0)*$FI$6)</f>
        <v>-2.6456</v>
      </c>
    </row>
    <row r="359" spans="1:167" x14ac:dyDescent="0.3">
      <c r="A359" s="1">
        <v>195602</v>
      </c>
      <c r="B359" s="1">
        <v>2.85</v>
      </c>
      <c r="C359" s="1">
        <v>2.63</v>
      </c>
      <c r="D359" s="1">
        <v>1.86</v>
      </c>
      <c r="E359" s="1">
        <v>3.21</v>
      </c>
      <c r="F359" s="1">
        <v>2.97</v>
      </c>
      <c r="G359" s="1">
        <v>3.01</v>
      </c>
      <c r="H359" s="1">
        <v>3</v>
      </c>
      <c r="I359" s="1">
        <v>3.39</v>
      </c>
      <c r="J359" s="1">
        <v>5.19</v>
      </c>
      <c r="K359" s="1">
        <v>5.28</v>
      </c>
      <c r="M359" s="1">
        <v>195503</v>
      </c>
      <c r="N359" s="1">
        <v>2.12</v>
      </c>
      <c r="O359" s="1">
        <v>1.1100000000000001</v>
      </c>
      <c r="P359" s="1">
        <v>0.35</v>
      </c>
      <c r="Q359" s="1">
        <v>0.73</v>
      </c>
      <c r="R359" s="1">
        <v>-0.67</v>
      </c>
      <c r="S359" s="1">
        <v>0.21</v>
      </c>
      <c r="T359" s="1">
        <v>-0.44</v>
      </c>
      <c r="U359" s="1">
        <v>0.13</v>
      </c>
      <c r="V359" s="1">
        <v>-0.83</v>
      </c>
      <c r="W359" s="1">
        <v>-1.9</v>
      </c>
      <c r="Y359" s="1">
        <v>196002</v>
      </c>
      <c r="Z359" s="1">
        <v>-0.76</v>
      </c>
      <c r="AA359" s="1">
        <v>1.94</v>
      </c>
      <c r="AB359" s="1">
        <v>0.57999999999999996</v>
      </c>
      <c r="AC359" s="1">
        <v>1.1000000000000001</v>
      </c>
      <c r="AD359" s="1">
        <v>-0.45</v>
      </c>
      <c r="AE359" s="1">
        <v>0.46</v>
      </c>
      <c r="AF359" s="1">
        <v>0.56000000000000005</v>
      </c>
      <c r="AG359" s="1">
        <v>0.69</v>
      </c>
      <c r="AH359" s="1">
        <v>2.16</v>
      </c>
      <c r="AI359" s="1">
        <v>1.47</v>
      </c>
      <c r="AK359">
        <v>198008</v>
      </c>
      <c r="AL359">
        <v>7.78</v>
      </c>
      <c r="AM359">
        <v>8.98</v>
      </c>
      <c r="AN359">
        <v>4.91</v>
      </c>
      <c r="AO359">
        <v>5.73</v>
      </c>
      <c r="AP359">
        <v>9.5299999999999994</v>
      </c>
      <c r="AQ359">
        <v>6.49</v>
      </c>
      <c r="AR359">
        <v>4.95</v>
      </c>
      <c r="AS359">
        <v>4.53</v>
      </c>
      <c r="AT359">
        <v>6.03</v>
      </c>
      <c r="AU359">
        <v>9.52</v>
      </c>
      <c r="AV359">
        <v>9.5399999999999991</v>
      </c>
      <c r="AW359">
        <v>7.24</v>
      </c>
      <c r="AX359">
        <v>5.68</v>
      </c>
      <c r="AY359">
        <v>5.01</v>
      </c>
      <c r="AZ359">
        <v>4.8899999999999997</v>
      </c>
      <c r="BA359">
        <v>4.01</v>
      </c>
      <c r="BB359">
        <v>5.03</v>
      </c>
      <c r="BC359">
        <v>5.66</v>
      </c>
      <c r="BD359">
        <v>6.3</v>
      </c>
      <c r="BF359" s="1">
        <v>198008</v>
      </c>
      <c r="BG359" s="1">
        <v>7.43</v>
      </c>
      <c r="BH359" s="1">
        <v>9.49</v>
      </c>
      <c r="BI359" s="1">
        <v>5.15</v>
      </c>
      <c r="BJ359" s="1">
        <v>4.9000000000000004</v>
      </c>
      <c r="BK359" s="1">
        <v>9.7899999999999991</v>
      </c>
      <c r="BL359" s="1">
        <v>7.39</v>
      </c>
      <c r="BM359" s="1">
        <v>5.31</v>
      </c>
      <c r="BN359" s="1">
        <v>3.77</v>
      </c>
      <c r="BO359" s="1">
        <v>5.4</v>
      </c>
      <c r="BP359" s="1">
        <v>11.02</v>
      </c>
      <c r="BQ359" s="1">
        <v>7.62</v>
      </c>
      <c r="BR359" s="1">
        <v>8.52</v>
      </c>
      <c r="BS359" s="1">
        <v>6.06</v>
      </c>
      <c r="BT359" s="1">
        <v>5.78</v>
      </c>
      <c r="BU359" s="1">
        <v>4.8099999999999996</v>
      </c>
      <c r="BV359" s="1">
        <v>3.91</v>
      </c>
      <c r="BW359" s="1">
        <v>3.63</v>
      </c>
      <c r="BX359" s="1">
        <v>4.8600000000000003</v>
      </c>
      <c r="BY359" s="1">
        <v>5.79</v>
      </c>
      <c r="CA359" s="1">
        <v>195508</v>
      </c>
      <c r="CB359" s="1">
        <v>-1.25</v>
      </c>
      <c r="CC359" s="1">
        <v>1.3</v>
      </c>
      <c r="CD359" s="1">
        <v>0.51</v>
      </c>
      <c r="CE359" s="1">
        <v>-0.01</v>
      </c>
      <c r="CF359" s="1">
        <v>1.93</v>
      </c>
      <c r="CG359" s="1">
        <v>0.53</v>
      </c>
      <c r="CH359" s="1">
        <v>0.67</v>
      </c>
      <c r="CI359" s="1">
        <v>-0.04</v>
      </c>
      <c r="CJ359" s="1">
        <v>-0.12</v>
      </c>
      <c r="CK359" s="1">
        <v>1.96</v>
      </c>
      <c r="CL359" s="1">
        <v>1.9</v>
      </c>
      <c r="CM359" s="1">
        <v>0.06</v>
      </c>
      <c r="CN359" s="1">
        <v>1</v>
      </c>
      <c r="CO359" s="1">
        <v>-0.28000000000000003</v>
      </c>
      <c r="CP359" s="1">
        <v>1.61</v>
      </c>
      <c r="CQ359" s="1">
        <v>-0.28999999999999998</v>
      </c>
      <c r="CR359" s="1">
        <v>0.22</v>
      </c>
      <c r="CS359" s="1">
        <v>0.1</v>
      </c>
      <c r="CT359" s="1">
        <v>-0.35</v>
      </c>
      <c r="CV359" s="1">
        <v>195608</v>
      </c>
      <c r="CW359" s="1">
        <v>-3.7</v>
      </c>
      <c r="CX359" s="1">
        <v>-3.1</v>
      </c>
      <c r="CY359" s="1">
        <v>-1.37</v>
      </c>
      <c r="CZ359" s="1">
        <v>-0.35</v>
      </c>
      <c r="DA359" s="1">
        <v>-3.27</v>
      </c>
      <c r="DB359" s="1">
        <v>-2.02</v>
      </c>
      <c r="DC359" s="1">
        <v>-1.62</v>
      </c>
      <c r="DD359" s="1">
        <v>-1.22</v>
      </c>
      <c r="DE359" s="1">
        <v>0.22</v>
      </c>
      <c r="DF359" s="1">
        <v>-3.57</v>
      </c>
      <c r="DG359" s="1">
        <v>-2.97</v>
      </c>
      <c r="DH359" s="1">
        <v>-2.76</v>
      </c>
      <c r="DI359" s="1">
        <v>-1.29</v>
      </c>
      <c r="DJ359" s="1">
        <v>-2.12</v>
      </c>
      <c r="DK359" s="1">
        <v>-1.1299999999999999</v>
      </c>
      <c r="DL359" s="1">
        <v>-0.93</v>
      </c>
      <c r="DM359" s="1">
        <v>-1.52</v>
      </c>
      <c r="DN359" s="1">
        <v>0.22</v>
      </c>
      <c r="DO359" s="1">
        <v>0.23</v>
      </c>
      <c r="DQ359" s="1">
        <v>195508</v>
      </c>
      <c r="DR359" s="1">
        <v>-99.99</v>
      </c>
      <c r="DS359" s="1">
        <v>0.04</v>
      </c>
      <c r="DT359" s="1">
        <v>0.68</v>
      </c>
      <c r="DU359" s="1">
        <v>0.88</v>
      </c>
      <c r="DV359" s="1">
        <v>-0.22</v>
      </c>
      <c r="DW359" s="1">
        <v>0.24</v>
      </c>
      <c r="DX359" s="1">
        <v>0.97</v>
      </c>
      <c r="DY359" s="1">
        <v>0.8</v>
      </c>
      <c r="DZ359" s="1">
        <v>0.97</v>
      </c>
      <c r="EA359" s="1">
        <v>-0.19</v>
      </c>
      <c r="EB359" s="1">
        <v>-0.25</v>
      </c>
      <c r="EC359" s="1">
        <v>0.56000000000000005</v>
      </c>
      <c r="ED359" s="1">
        <v>-0.08</v>
      </c>
      <c r="EE359" s="1">
        <v>0.92</v>
      </c>
      <c r="EF359" s="1">
        <v>1.02</v>
      </c>
      <c r="EG359" s="1">
        <v>0.89</v>
      </c>
      <c r="EH359" s="1">
        <v>0.7</v>
      </c>
      <c r="EI359" s="1">
        <v>0.85</v>
      </c>
      <c r="EJ359" s="1">
        <v>1.0900000000000001</v>
      </c>
      <c r="EL359">
        <v>195508</v>
      </c>
      <c r="EM359">
        <v>0.21</v>
      </c>
      <c r="EN359">
        <v>-0.44</v>
      </c>
      <c r="EO359">
        <v>0.72</v>
      </c>
      <c r="EP359">
        <v>0.16</v>
      </c>
      <c r="ER359" s="1">
        <v>195602</v>
      </c>
      <c r="ES359" s="1">
        <v>1.97</v>
      </c>
      <c r="EU359" s="1">
        <v>195503</v>
      </c>
      <c r="EV359" s="1">
        <v>1.25</v>
      </c>
      <c r="EX359" s="1">
        <v>196002</v>
      </c>
      <c r="EY359" s="1">
        <v>-0.77</v>
      </c>
      <c r="FA359" s="1">
        <v>195602</v>
      </c>
      <c r="FB359" s="1">
        <f>IF(ISERROR(VLOOKUP($FA359,MOM,LOOKUPS!C$12,0)*$FB$6+VLOOKUP($FA359,STREV,LOOKUPS!C$10,0)*$FC$6+VLOOKUP($FA359,LTREV,LOOKUPS!C$9,0)*$FD$6+VLOOKUP($FA359,CFP,LOOKUPS!C$6,0)*$FE$6+VLOOKUP($FA359,EP,LOOKUPS!C$8,0)*$FF$6+VLOOKUP($FA359,BM,LOOKUPS!C$5,0)*$FG$6+VLOOKUP($FA359,DIV,LOOKUPS!C$7,0)*$FH$6++VLOOKUP($FA359,SIZE,LOOKUPS!C$11,0)*$FI$6),"",VLOOKUP($FA359,MOM,LOOKUPS!C$12,0)*$FB$6+VLOOKUP($FA359,STREV,LOOKUPS!C$10,0)*$FC$6+VLOOKUP($FA359,LTREV,LOOKUPS!C$9,0)*$FD$6+VLOOKUP($FA359,CFP,LOOKUPS!C$6,0)*$FE$6+VLOOKUP($FA359,EP,LOOKUPS!C$8,0)*$FF$6+VLOOKUP($FA359,BM,LOOKUPS!C$5,0)*$FG$6+VLOOKUP($FA359,DIV,LOOKUPS!C$7,0)*$FH$6++VLOOKUP($FA359,SIZE,LOOKUPS!C$11,0)*$FI$6)</f>
        <v>2.5432000000000001</v>
      </c>
      <c r="FC359" s="1">
        <f>IF(ISERROR(VLOOKUP($FA359,MOM,LOOKUPS!D$12,0)*$FB$6+VLOOKUP($FA359,STREV,LOOKUPS!D$10,0)*$FC$6+VLOOKUP($FA359,LTREV,LOOKUPS!D$9,0)*$FD$6+VLOOKUP($FA359,CFP,LOOKUPS!D$6,0)*$FE$6+VLOOKUP($FA359,EP,LOOKUPS!D$8,0)*$FF$6+VLOOKUP($FA359,BM,LOOKUPS!D$5,0)*$FG$6+VLOOKUP($FA359,DIV,LOOKUPS!D$7,0)*$FH$6++VLOOKUP($FA359,SIZE,LOOKUPS!D$11,0)*$FI$6),"",VLOOKUP($FA359,MOM,LOOKUPS!D$12,0)*$FB$6+VLOOKUP($FA359,STREV,LOOKUPS!D$10,0)*$FC$6+VLOOKUP($FA359,LTREV,LOOKUPS!D$9,0)*$FD$6+VLOOKUP($FA359,CFP,LOOKUPS!D$6,0)*$FE$6+VLOOKUP($FA359,EP,LOOKUPS!D$8,0)*$FF$6+VLOOKUP($FA359,BM,LOOKUPS!D$5,0)*$FG$6+VLOOKUP($FA359,DIV,LOOKUPS!D$7,0)*$FH$6++VLOOKUP($FA359,SIZE,LOOKUPS!D$11,0)*$FI$6)</f>
        <v>2.7975000000000003</v>
      </c>
      <c r="FD359" s="1">
        <f>IF(ISERROR(VLOOKUP($FA359,MOM,LOOKUPS!E$12,0)*$FB$6+VLOOKUP($FA359,STREV,LOOKUPS!E$10,0)*$FC$6+VLOOKUP($FA359,LTREV,LOOKUPS!E$9,0)*$FD$6+VLOOKUP($FA359,CFP,LOOKUPS!E$6,0)*$FE$6+VLOOKUP($FA359,EP,LOOKUPS!E$8,0)*$FF$6+VLOOKUP($FA359,BM,LOOKUPS!E$5,0)*$FG$6+VLOOKUP($FA359,DIV,LOOKUPS!E$7,0)*$FH$6++VLOOKUP($FA359,SIZE,LOOKUPS!E$11,0)*$FI$6),"",VLOOKUP($FA359,MOM,LOOKUPS!E$12,0)*$FB$6+VLOOKUP($FA359,STREV,LOOKUPS!E$10,0)*$FC$6+VLOOKUP($FA359,LTREV,LOOKUPS!E$9,0)*$FD$6+VLOOKUP($FA359,CFP,LOOKUPS!E$6,0)*$FE$6+VLOOKUP($FA359,EP,LOOKUPS!E$8,0)*$FF$6+VLOOKUP($FA359,BM,LOOKUPS!E$5,0)*$FG$6+VLOOKUP($FA359,DIV,LOOKUPS!E$7,0)*$FH$6++VLOOKUP($FA359,SIZE,LOOKUPS!E$11,0)*$FI$6)</f>
        <v>2.6648000000000005</v>
      </c>
      <c r="FE359" s="1">
        <f>IF(ISERROR(VLOOKUP($FA359,MOM,LOOKUPS!F$12,0)*$FB$6+VLOOKUP($FA359,STREV,LOOKUPS!F$10,0)*$FC$6+VLOOKUP($FA359,LTREV,LOOKUPS!F$9,0)*$FD$6+VLOOKUP($FA359,CFP,LOOKUPS!F$6,0)*$FE$6+VLOOKUP($FA359,EP,LOOKUPS!F$8,0)*$FF$6+VLOOKUP($FA359,BM,LOOKUPS!F$5,0)*$FG$6+VLOOKUP($FA359,DIV,LOOKUPS!F$7,0)*$FH$6++VLOOKUP($FA359,SIZE,LOOKUPS!F$11,0)*$FI$6),"",VLOOKUP($FA359,MOM,LOOKUPS!F$12,0)*$FB$6+VLOOKUP($FA359,STREV,LOOKUPS!F$10,0)*$FC$6+VLOOKUP($FA359,LTREV,LOOKUPS!F$9,0)*$FD$6+VLOOKUP($FA359,CFP,LOOKUPS!F$6,0)*$FE$6+VLOOKUP($FA359,EP,LOOKUPS!F$8,0)*$FF$6+VLOOKUP($FA359,BM,LOOKUPS!F$5,0)*$FG$6+VLOOKUP($FA359,DIV,LOOKUPS!F$7,0)*$FH$6++VLOOKUP($FA359,SIZE,LOOKUPS!F$11,0)*$FI$6)</f>
        <v>2.9284000000000003</v>
      </c>
      <c r="FF359" s="1">
        <f>IF(ISERROR(VLOOKUP($FA359,MOM,LOOKUPS!G$12,0)*$FB$6+VLOOKUP($FA359,STREV,LOOKUPS!G$10,0)*$FC$6+VLOOKUP($FA359,LTREV,LOOKUPS!G$9,0)*$FD$6+VLOOKUP($FA359,CFP,LOOKUPS!G$6,0)*$FE$6+VLOOKUP($FA359,EP,LOOKUPS!G$8,0)*$FF$6+VLOOKUP($FA359,BM,LOOKUPS!G$5,0)*$FG$6+VLOOKUP($FA359,DIV,LOOKUPS!G$7,0)*$FH$6++VLOOKUP($FA359,SIZE,LOOKUPS!G$11,0)*$FI$6),"",VLOOKUP($FA359,MOM,LOOKUPS!G$12,0)*$FB$6+VLOOKUP($FA359,STREV,LOOKUPS!G$10,0)*$FC$6+VLOOKUP($FA359,LTREV,LOOKUPS!G$9,0)*$FD$6+VLOOKUP($FA359,CFP,LOOKUPS!G$6,0)*$FE$6+VLOOKUP($FA359,EP,LOOKUPS!G$8,0)*$FF$6+VLOOKUP($FA359,BM,LOOKUPS!G$5,0)*$FG$6+VLOOKUP($FA359,DIV,LOOKUPS!G$7,0)*$FH$6++VLOOKUP($FA359,SIZE,LOOKUPS!G$11,0)*$FI$6)</f>
        <v>3.2164999999999999</v>
      </c>
      <c r="FG359" s="1">
        <f>IF(ISERROR(VLOOKUP($FA359,MOM,LOOKUPS!H$12,0)*$FB$6+VLOOKUP($FA359,STREV,LOOKUPS!H$10,0)*$FC$6+VLOOKUP($FA359,LTREV,LOOKUPS!H$9,0)*$FD$6+VLOOKUP($FA359,CFP,LOOKUPS!H$6,0)*$FE$6+VLOOKUP($FA359,EP,LOOKUPS!H$8,0)*$FF$6+VLOOKUP($FA359,BM,LOOKUPS!H$5,0)*$FG$6+VLOOKUP($FA359,DIV,LOOKUPS!H$7,0)*$FH$6++VLOOKUP($FA359,SIZE,LOOKUPS!H$11,0)*$FI$6),"",VLOOKUP($FA359,MOM,LOOKUPS!H$12,0)*$FB$6+VLOOKUP($FA359,STREV,LOOKUPS!H$10,0)*$FC$6+VLOOKUP($FA359,LTREV,LOOKUPS!H$9,0)*$FD$6+VLOOKUP($FA359,CFP,LOOKUPS!H$6,0)*$FE$6+VLOOKUP($FA359,EP,LOOKUPS!H$8,0)*$FF$6+VLOOKUP($FA359,BM,LOOKUPS!H$5,0)*$FG$6+VLOOKUP($FA359,DIV,LOOKUPS!H$7,0)*$FH$6++VLOOKUP($FA359,SIZE,LOOKUPS!H$11,0)*$FI$6)</f>
        <v>3.4332000000000003</v>
      </c>
      <c r="FH359" s="1">
        <f>IF(ISERROR(VLOOKUP($FA359,MOM,LOOKUPS!I$12,0)*$FB$6+VLOOKUP($FA359,STREV,LOOKUPS!I$10,0)*$FC$6+VLOOKUP($FA359,LTREV,LOOKUPS!I$9,0)*$FD$6+VLOOKUP($FA359,CFP,LOOKUPS!I$6,0)*$FE$6+VLOOKUP($FA359,EP,LOOKUPS!I$8,0)*$FF$6+VLOOKUP($FA359,BM,LOOKUPS!I$5,0)*$FG$6+VLOOKUP($FA359,DIV,LOOKUPS!I$7,0)*$FH$6++VLOOKUP($FA359,SIZE,LOOKUPS!I$11,0)*$FI$6),"",VLOOKUP($FA359,MOM,LOOKUPS!I$12,0)*$FB$6+VLOOKUP($FA359,STREV,LOOKUPS!I$10,0)*$FC$6+VLOOKUP($FA359,LTREV,LOOKUPS!I$9,0)*$FD$6+VLOOKUP($FA359,CFP,LOOKUPS!I$6,0)*$FE$6+VLOOKUP($FA359,EP,LOOKUPS!I$8,0)*$FF$6+VLOOKUP($FA359,BM,LOOKUPS!I$5,0)*$FG$6+VLOOKUP($FA359,DIV,LOOKUPS!I$7,0)*$FH$6++VLOOKUP($FA359,SIZE,LOOKUPS!I$11,0)*$FI$6)</f>
        <v>3.4992999999999999</v>
      </c>
      <c r="FI359" s="1">
        <f>IF(ISERROR(VLOOKUP($FA359,MOM,LOOKUPS!J$12,0)*$FB$6+VLOOKUP($FA359,STREV,LOOKUPS!J$10,0)*$FC$6+VLOOKUP($FA359,LTREV,LOOKUPS!J$9,0)*$FD$6+VLOOKUP($FA359,CFP,LOOKUPS!J$6,0)*$FE$6+VLOOKUP($FA359,EP,LOOKUPS!J$8,0)*$FF$6+VLOOKUP($FA359,BM,LOOKUPS!J$5,0)*$FG$6+VLOOKUP($FA359,DIV,LOOKUPS!J$7,0)*$FH$6++VLOOKUP($FA359,SIZE,LOOKUPS!J$11,0)*$FI$6),"",VLOOKUP($FA359,MOM,LOOKUPS!J$12,0)*$FB$6+VLOOKUP($FA359,STREV,LOOKUPS!J$10,0)*$FC$6+VLOOKUP($FA359,LTREV,LOOKUPS!J$9,0)*$FD$6+VLOOKUP($FA359,CFP,LOOKUPS!J$6,0)*$FE$6+VLOOKUP($FA359,EP,LOOKUPS!J$8,0)*$FF$6+VLOOKUP($FA359,BM,LOOKUPS!J$5,0)*$FG$6+VLOOKUP($FA359,DIV,LOOKUPS!J$7,0)*$FH$6++VLOOKUP($FA359,SIZE,LOOKUPS!J$11,0)*$FI$6)</f>
        <v>3.6203000000000003</v>
      </c>
      <c r="FJ359" s="1">
        <f>IF(ISERROR(VLOOKUP($FA359,MOM,LOOKUPS!K$12,0)*$FB$6+VLOOKUP($FA359,STREV,LOOKUPS!K$10,0)*$FC$6+VLOOKUP($FA359,LTREV,LOOKUPS!K$9,0)*$FD$6+VLOOKUP($FA359,CFP,LOOKUPS!K$6,0)*$FE$6+VLOOKUP($FA359,EP,LOOKUPS!K$8,0)*$FF$6+VLOOKUP($FA359,BM,LOOKUPS!K$5,0)*$FG$6+VLOOKUP($FA359,DIV,LOOKUPS!K$7,0)*$FH$6++VLOOKUP($FA359,SIZE,LOOKUPS!K$11,0)*$FI$6),"",VLOOKUP($FA359,MOM,LOOKUPS!K$12,0)*$FB$6+VLOOKUP($FA359,STREV,LOOKUPS!K$10,0)*$FC$6+VLOOKUP($FA359,LTREV,LOOKUPS!K$9,0)*$FD$6+VLOOKUP($FA359,CFP,LOOKUPS!K$6,0)*$FE$6+VLOOKUP($FA359,EP,LOOKUPS!K$8,0)*$FF$6+VLOOKUP($FA359,BM,LOOKUPS!K$5,0)*$FG$6+VLOOKUP($FA359,DIV,LOOKUPS!K$7,0)*$FH$6++VLOOKUP($FA359,SIZE,LOOKUPS!K$11,0)*$FI$6)</f>
        <v>4.4686000000000003</v>
      </c>
      <c r="FK359" s="1">
        <f>IF(ISERROR(VLOOKUP($FA359,MOM,LOOKUPS!L$12,0)*$FB$6+VLOOKUP($FA359,STREV,LOOKUPS!L$10,0)*$FC$6+VLOOKUP($FA359,LTREV,LOOKUPS!L$9,0)*$FD$6+VLOOKUP($FA359,CFP,LOOKUPS!L$6,0)*$FE$6+VLOOKUP($FA359,EP,LOOKUPS!L$8,0)*$FF$6+VLOOKUP($FA359,BM,LOOKUPS!L$5,0)*$FG$6+VLOOKUP($FA359,DIV,LOOKUPS!L$7,0)*$FH$6++VLOOKUP($FA359,SIZE,LOOKUPS!L$11,0)*$FI$6),"",VLOOKUP($FA359,MOM,LOOKUPS!L$12,0)*$FB$6+VLOOKUP($FA359,STREV,LOOKUPS!L$10,0)*$FC$6+VLOOKUP($FA359,LTREV,LOOKUPS!L$9,0)*$FD$6+VLOOKUP($FA359,CFP,LOOKUPS!L$6,0)*$FE$6+VLOOKUP($FA359,EP,LOOKUPS!L$8,0)*$FF$6+VLOOKUP($FA359,BM,LOOKUPS!L$5,0)*$FG$6+VLOOKUP($FA359,DIV,LOOKUPS!L$7,0)*$FH$6++VLOOKUP($FA359,SIZE,LOOKUPS!L$11,0)*$FI$6)</f>
        <v>4.1995000000000005</v>
      </c>
    </row>
    <row r="360" spans="1:167" x14ac:dyDescent="0.3">
      <c r="A360" s="1">
        <v>195603</v>
      </c>
      <c r="B360" s="1">
        <v>1.35</v>
      </c>
      <c r="C360" s="1">
        <v>4.26</v>
      </c>
      <c r="D360" s="1">
        <v>3.98</v>
      </c>
      <c r="E360" s="1">
        <v>4.72</v>
      </c>
      <c r="F360" s="1">
        <v>5.57</v>
      </c>
      <c r="G360" s="1">
        <v>4.67</v>
      </c>
      <c r="H360" s="1">
        <v>5.8</v>
      </c>
      <c r="I360" s="1">
        <v>6.26</v>
      </c>
      <c r="J360" s="1">
        <v>7.59</v>
      </c>
      <c r="K360" s="1">
        <v>7.17</v>
      </c>
      <c r="M360" s="1">
        <v>195504</v>
      </c>
      <c r="N360" s="1">
        <v>1.78</v>
      </c>
      <c r="O360" s="1">
        <v>2.5299999999999998</v>
      </c>
      <c r="P360" s="1">
        <v>3.49</v>
      </c>
      <c r="Q360" s="1">
        <v>2.59</v>
      </c>
      <c r="R360" s="1">
        <v>3.44</v>
      </c>
      <c r="S360" s="1">
        <v>2.71</v>
      </c>
      <c r="T360" s="1">
        <v>1.88</v>
      </c>
      <c r="U360" s="1">
        <v>2.87</v>
      </c>
      <c r="V360" s="1">
        <v>1.51</v>
      </c>
      <c r="W360" s="1">
        <v>0.36</v>
      </c>
      <c r="Y360" s="1">
        <v>196003</v>
      </c>
      <c r="Z360" s="1">
        <v>-3.78</v>
      </c>
      <c r="AA360" s="1">
        <v>-3.45</v>
      </c>
      <c r="AB360" s="1">
        <v>-2.65</v>
      </c>
      <c r="AC360" s="1">
        <v>-3.5</v>
      </c>
      <c r="AD360" s="1">
        <v>-1.17</v>
      </c>
      <c r="AE360" s="1">
        <v>-1.27</v>
      </c>
      <c r="AF360" s="1">
        <v>-1.47</v>
      </c>
      <c r="AG360" s="1">
        <v>-1.73</v>
      </c>
      <c r="AH360" s="1">
        <v>-2.12</v>
      </c>
      <c r="AI360" s="1">
        <v>-3.43</v>
      </c>
      <c r="AK360">
        <v>198009</v>
      </c>
      <c r="AL360">
        <v>7.16</v>
      </c>
      <c r="AM360">
        <v>5.32</v>
      </c>
      <c r="AN360">
        <v>3.21</v>
      </c>
      <c r="AO360">
        <v>4.28</v>
      </c>
      <c r="AP360">
        <v>5.79</v>
      </c>
      <c r="AQ360">
        <v>3.75</v>
      </c>
      <c r="AR360">
        <v>3.38</v>
      </c>
      <c r="AS360">
        <v>3.54</v>
      </c>
      <c r="AT360">
        <v>4.12</v>
      </c>
      <c r="AU360">
        <v>6.74</v>
      </c>
      <c r="AV360">
        <v>4.13</v>
      </c>
      <c r="AW360">
        <v>3.8</v>
      </c>
      <c r="AX360">
        <v>3.69</v>
      </c>
      <c r="AY360">
        <v>4.13</v>
      </c>
      <c r="AZ360">
        <v>2.64</v>
      </c>
      <c r="BA360">
        <v>2.35</v>
      </c>
      <c r="BB360">
        <v>4.68</v>
      </c>
      <c r="BC360">
        <v>3.38</v>
      </c>
      <c r="BD360">
        <v>4.67</v>
      </c>
      <c r="BF360" s="1">
        <v>198009</v>
      </c>
      <c r="BG360" s="1">
        <v>6.95</v>
      </c>
      <c r="BH360" s="1">
        <v>5.58</v>
      </c>
      <c r="BI360" s="1">
        <v>3.43</v>
      </c>
      <c r="BJ360" s="1">
        <v>3.6</v>
      </c>
      <c r="BK360" s="1">
        <v>6.2</v>
      </c>
      <c r="BL360" s="1">
        <v>3.79</v>
      </c>
      <c r="BM360" s="1">
        <v>3.02</v>
      </c>
      <c r="BN360" s="1">
        <v>3.19</v>
      </c>
      <c r="BO360" s="1">
        <v>3.93</v>
      </c>
      <c r="BP360" s="1">
        <v>6.82</v>
      </c>
      <c r="BQ360" s="1">
        <v>5.1100000000000003</v>
      </c>
      <c r="BR360" s="1">
        <v>3.52</v>
      </c>
      <c r="BS360" s="1">
        <v>4.13</v>
      </c>
      <c r="BT360" s="1">
        <v>2.73</v>
      </c>
      <c r="BU360" s="1">
        <v>3.32</v>
      </c>
      <c r="BV360" s="1">
        <v>3.65</v>
      </c>
      <c r="BW360" s="1">
        <v>2.78</v>
      </c>
      <c r="BX360" s="1">
        <v>3.04</v>
      </c>
      <c r="BY360" s="1">
        <v>4.57</v>
      </c>
      <c r="CA360" s="1">
        <v>195509</v>
      </c>
      <c r="CB360" s="1">
        <v>0.63</v>
      </c>
      <c r="CC360" s="1">
        <v>-1.34</v>
      </c>
      <c r="CD360" s="1">
        <v>-0.68</v>
      </c>
      <c r="CE360" s="1">
        <v>-0.25</v>
      </c>
      <c r="CF360" s="1">
        <v>-1.79</v>
      </c>
      <c r="CG360" s="1">
        <v>-1.01</v>
      </c>
      <c r="CH360" s="1">
        <v>-0.41</v>
      </c>
      <c r="CI360" s="1">
        <v>-0.76</v>
      </c>
      <c r="CJ360" s="1">
        <v>0.23</v>
      </c>
      <c r="CK360" s="1">
        <v>-1.36</v>
      </c>
      <c r="CL360" s="1">
        <v>-2.2400000000000002</v>
      </c>
      <c r="CM360" s="1">
        <v>-0.43</v>
      </c>
      <c r="CN360" s="1">
        <v>-1.6</v>
      </c>
      <c r="CO360" s="1">
        <v>0.04</v>
      </c>
      <c r="CP360" s="1">
        <v>-0.85</v>
      </c>
      <c r="CQ360" s="1">
        <v>-0.3</v>
      </c>
      <c r="CR360" s="1">
        <v>-1.22</v>
      </c>
      <c r="CS360" s="1">
        <v>0.46</v>
      </c>
      <c r="CT360" s="1">
        <v>0.01</v>
      </c>
      <c r="CV360" s="1">
        <v>195609</v>
      </c>
      <c r="CW360" s="1">
        <v>-4.01</v>
      </c>
      <c r="CX360" s="1">
        <v>-5.0599999999999996</v>
      </c>
      <c r="CY360" s="1">
        <v>-2.98</v>
      </c>
      <c r="CZ360" s="1">
        <v>-2.71</v>
      </c>
      <c r="DA360" s="1">
        <v>-5.04</v>
      </c>
      <c r="DB360" s="1">
        <v>-4.17</v>
      </c>
      <c r="DC360" s="1">
        <v>-2.95</v>
      </c>
      <c r="DD360" s="1">
        <v>-2.86</v>
      </c>
      <c r="DE360" s="1">
        <v>-2.59</v>
      </c>
      <c r="DF360" s="1">
        <v>-5.48</v>
      </c>
      <c r="DG360" s="1">
        <v>-4.6100000000000003</v>
      </c>
      <c r="DH360" s="1">
        <v>-5.12</v>
      </c>
      <c r="DI360" s="1">
        <v>-3.22</v>
      </c>
      <c r="DJ360" s="1">
        <v>-2.88</v>
      </c>
      <c r="DK360" s="1">
        <v>-3.01</v>
      </c>
      <c r="DL360" s="1">
        <v>-2.79</v>
      </c>
      <c r="DM360" s="1">
        <v>-2.94</v>
      </c>
      <c r="DN360" s="1">
        <v>-2.84</v>
      </c>
      <c r="DO360" s="1">
        <v>-2.35</v>
      </c>
      <c r="DQ360" s="1">
        <v>195509</v>
      </c>
      <c r="DR360" s="1">
        <v>-99.99</v>
      </c>
      <c r="DS360" s="1">
        <v>0.14000000000000001</v>
      </c>
      <c r="DT360" s="1">
        <v>-0.86</v>
      </c>
      <c r="DU360" s="1">
        <v>-1.66</v>
      </c>
      <c r="DV360" s="1">
        <v>0.75</v>
      </c>
      <c r="DW360" s="1">
        <v>-1</v>
      </c>
      <c r="DX360" s="1">
        <v>-0.74</v>
      </c>
      <c r="DY360" s="1">
        <v>-1.38</v>
      </c>
      <c r="DZ360" s="1">
        <v>-1.61</v>
      </c>
      <c r="EA360" s="1">
        <v>0.32</v>
      </c>
      <c r="EB360" s="1">
        <v>1.1599999999999999</v>
      </c>
      <c r="EC360" s="1">
        <v>-1.07</v>
      </c>
      <c r="ED360" s="1">
        <v>-0.94</v>
      </c>
      <c r="EE360" s="1">
        <v>-0.25</v>
      </c>
      <c r="EF360" s="1">
        <v>-1.23</v>
      </c>
      <c r="EG360" s="1">
        <v>-1.02</v>
      </c>
      <c r="EH360" s="1">
        <v>-1.74</v>
      </c>
      <c r="EI360" s="1">
        <v>-2.66</v>
      </c>
      <c r="EJ360" s="1">
        <v>-0.55000000000000004</v>
      </c>
      <c r="EL360">
        <v>195509</v>
      </c>
      <c r="EM360">
        <v>-0.36</v>
      </c>
      <c r="EN360">
        <v>0.28000000000000003</v>
      </c>
      <c r="EO360">
        <v>-0.99</v>
      </c>
      <c r="EP360">
        <v>0.16</v>
      </c>
      <c r="ER360" s="1">
        <v>195603</v>
      </c>
      <c r="ES360" s="1">
        <v>3.59</v>
      </c>
      <c r="EU360" s="1">
        <v>195504</v>
      </c>
      <c r="EV360" s="1">
        <v>1.3</v>
      </c>
      <c r="EX360" s="1">
        <v>196003</v>
      </c>
      <c r="EY360" s="1">
        <v>-1.41</v>
      </c>
      <c r="FA360" s="1">
        <v>195603</v>
      </c>
      <c r="FB360" s="1">
        <f>IF(ISERROR(VLOOKUP($FA360,MOM,LOOKUPS!C$12,0)*$FB$6+VLOOKUP($FA360,STREV,LOOKUPS!C$10,0)*$FC$6+VLOOKUP($FA360,LTREV,LOOKUPS!C$9,0)*$FD$6+VLOOKUP($FA360,CFP,LOOKUPS!C$6,0)*$FE$6+VLOOKUP($FA360,EP,LOOKUPS!C$8,0)*$FF$6+VLOOKUP($FA360,BM,LOOKUPS!C$5,0)*$FG$6+VLOOKUP($FA360,DIV,LOOKUPS!C$7,0)*$FH$6++VLOOKUP($FA360,SIZE,LOOKUPS!C$11,0)*$FI$6),"",VLOOKUP($FA360,MOM,LOOKUPS!C$12,0)*$FB$6+VLOOKUP($FA360,STREV,LOOKUPS!C$10,0)*$FC$6+VLOOKUP($FA360,LTREV,LOOKUPS!C$9,0)*$FD$6+VLOOKUP($FA360,CFP,LOOKUPS!C$6,0)*$FE$6+VLOOKUP($FA360,EP,LOOKUPS!C$8,0)*$FF$6+VLOOKUP($FA360,BM,LOOKUPS!C$5,0)*$FG$6+VLOOKUP($FA360,DIV,LOOKUPS!C$7,0)*$FH$6++VLOOKUP($FA360,SIZE,LOOKUPS!C$11,0)*$FI$6)</f>
        <v>4.8658999999999999</v>
      </c>
      <c r="FC360" s="1">
        <f>IF(ISERROR(VLOOKUP($FA360,MOM,LOOKUPS!D$12,0)*$FB$6+VLOOKUP($FA360,STREV,LOOKUPS!D$10,0)*$FC$6+VLOOKUP($FA360,LTREV,LOOKUPS!D$9,0)*$FD$6+VLOOKUP($FA360,CFP,LOOKUPS!D$6,0)*$FE$6+VLOOKUP($FA360,EP,LOOKUPS!D$8,0)*$FF$6+VLOOKUP($FA360,BM,LOOKUPS!D$5,0)*$FG$6+VLOOKUP($FA360,DIV,LOOKUPS!D$7,0)*$FH$6++VLOOKUP($FA360,SIZE,LOOKUPS!D$11,0)*$FI$6),"",VLOOKUP($FA360,MOM,LOOKUPS!D$12,0)*$FB$6+VLOOKUP($FA360,STREV,LOOKUPS!D$10,0)*$FC$6+VLOOKUP($FA360,LTREV,LOOKUPS!D$9,0)*$FD$6+VLOOKUP($FA360,CFP,LOOKUPS!D$6,0)*$FE$6+VLOOKUP($FA360,EP,LOOKUPS!D$8,0)*$FF$6+VLOOKUP($FA360,BM,LOOKUPS!D$5,0)*$FG$6+VLOOKUP($FA360,DIV,LOOKUPS!D$7,0)*$FH$6++VLOOKUP($FA360,SIZE,LOOKUPS!D$11,0)*$FI$6)</f>
        <v>5.1866000000000003</v>
      </c>
      <c r="FD360" s="1">
        <f>IF(ISERROR(VLOOKUP($FA360,MOM,LOOKUPS!E$12,0)*$FB$6+VLOOKUP($FA360,STREV,LOOKUPS!E$10,0)*$FC$6+VLOOKUP($FA360,LTREV,LOOKUPS!E$9,0)*$FD$6+VLOOKUP($FA360,CFP,LOOKUPS!E$6,0)*$FE$6+VLOOKUP($FA360,EP,LOOKUPS!E$8,0)*$FF$6+VLOOKUP($FA360,BM,LOOKUPS!E$5,0)*$FG$6+VLOOKUP($FA360,DIV,LOOKUPS!E$7,0)*$FH$6++VLOOKUP($FA360,SIZE,LOOKUPS!E$11,0)*$FI$6),"",VLOOKUP($FA360,MOM,LOOKUPS!E$12,0)*$FB$6+VLOOKUP($FA360,STREV,LOOKUPS!E$10,0)*$FC$6+VLOOKUP($FA360,LTREV,LOOKUPS!E$9,0)*$FD$6+VLOOKUP($FA360,CFP,LOOKUPS!E$6,0)*$FE$6+VLOOKUP($FA360,EP,LOOKUPS!E$8,0)*$FF$6+VLOOKUP($FA360,BM,LOOKUPS!E$5,0)*$FG$6+VLOOKUP($FA360,DIV,LOOKUPS!E$7,0)*$FH$6++VLOOKUP($FA360,SIZE,LOOKUPS!E$11,0)*$FI$6)</f>
        <v>5.1092000000000004</v>
      </c>
      <c r="FE360" s="1">
        <f>IF(ISERROR(VLOOKUP($FA360,MOM,LOOKUPS!F$12,0)*$FB$6+VLOOKUP($FA360,STREV,LOOKUPS!F$10,0)*$FC$6+VLOOKUP($FA360,LTREV,LOOKUPS!F$9,0)*$FD$6+VLOOKUP($FA360,CFP,LOOKUPS!F$6,0)*$FE$6+VLOOKUP($FA360,EP,LOOKUPS!F$8,0)*$FF$6+VLOOKUP($FA360,BM,LOOKUPS!F$5,0)*$FG$6+VLOOKUP($FA360,DIV,LOOKUPS!F$7,0)*$FH$6++VLOOKUP($FA360,SIZE,LOOKUPS!F$11,0)*$FI$6),"",VLOOKUP($FA360,MOM,LOOKUPS!F$12,0)*$FB$6+VLOOKUP($FA360,STREV,LOOKUPS!F$10,0)*$FC$6+VLOOKUP($FA360,LTREV,LOOKUPS!F$9,0)*$FD$6+VLOOKUP($FA360,CFP,LOOKUPS!F$6,0)*$FE$6+VLOOKUP($FA360,EP,LOOKUPS!F$8,0)*$FF$6+VLOOKUP($FA360,BM,LOOKUPS!F$5,0)*$FG$6+VLOOKUP($FA360,DIV,LOOKUPS!F$7,0)*$FH$6++VLOOKUP($FA360,SIZE,LOOKUPS!F$11,0)*$FI$6)</f>
        <v>5.0658000000000003</v>
      </c>
      <c r="FF360" s="1">
        <f>IF(ISERROR(VLOOKUP($FA360,MOM,LOOKUPS!G$12,0)*$FB$6+VLOOKUP($FA360,STREV,LOOKUPS!G$10,0)*$FC$6+VLOOKUP($FA360,LTREV,LOOKUPS!G$9,0)*$FD$6+VLOOKUP($FA360,CFP,LOOKUPS!G$6,0)*$FE$6+VLOOKUP($FA360,EP,LOOKUPS!G$8,0)*$FF$6+VLOOKUP($FA360,BM,LOOKUPS!G$5,0)*$FG$6+VLOOKUP($FA360,DIV,LOOKUPS!G$7,0)*$FH$6++VLOOKUP($FA360,SIZE,LOOKUPS!G$11,0)*$FI$6),"",VLOOKUP($FA360,MOM,LOOKUPS!G$12,0)*$FB$6+VLOOKUP($FA360,STREV,LOOKUPS!G$10,0)*$FC$6+VLOOKUP($FA360,LTREV,LOOKUPS!G$9,0)*$FD$6+VLOOKUP($FA360,CFP,LOOKUPS!G$6,0)*$FE$6+VLOOKUP($FA360,EP,LOOKUPS!G$8,0)*$FF$6+VLOOKUP($FA360,BM,LOOKUPS!G$5,0)*$FG$6+VLOOKUP($FA360,DIV,LOOKUPS!G$7,0)*$FH$6++VLOOKUP($FA360,SIZE,LOOKUPS!G$11,0)*$FI$6)</f>
        <v>5.6376000000000008</v>
      </c>
      <c r="FG360" s="1">
        <f>IF(ISERROR(VLOOKUP($FA360,MOM,LOOKUPS!H$12,0)*$FB$6+VLOOKUP($FA360,STREV,LOOKUPS!H$10,0)*$FC$6+VLOOKUP($FA360,LTREV,LOOKUPS!H$9,0)*$FD$6+VLOOKUP($FA360,CFP,LOOKUPS!H$6,0)*$FE$6+VLOOKUP($FA360,EP,LOOKUPS!H$8,0)*$FF$6+VLOOKUP($FA360,BM,LOOKUPS!H$5,0)*$FG$6+VLOOKUP($FA360,DIV,LOOKUPS!H$7,0)*$FH$6++VLOOKUP($FA360,SIZE,LOOKUPS!H$11,0)*$FI$6),"",VLOOKUP($FA360,MOM,LOOKUPS!H$12,0)*$FB$6+VLOOKUP($FA360,STREV,LOOKUPS!H$10,0)*$FC$6+VLOOKUP($FA360,LTREV,LOOKUPS!H$9,0)*$FD$6+VLOOKUP($FA360,CFP,LOOKUPS!H$6,0)*$FE$6+VLOOKUP($FA360,EP,LOOKUPS!H$8,0)*$FF$6+VLOOKUP($FA360,BM,LOOKUPS!H$5,0)*$FG$6+VLOOKUP($FA360,DIV,LOOKUPS!H$7,0)*$FH$6++VLOOKUP($FA360,SIZE,LOOKUPS!H$11,0)*$FI$6)</f>
        <v>4.9560000000000004</v>
      </c>
      <c r="FH360" s="1">
        <f>IF(ISERROR(VLOOKUP($FA360,MOM,LOOKUPS!I$12,0)*$FB$6+VLOOKUP($FA360,STREV,LOOKUPS!I$10,0)*$FC$6+VLOOKUP($FA360,LTREV,LOOKUPS!I$9,0)*$FD$6+VLOOKUP($FA360,CFP,LOOKUPS!I$6,0)*$FE$6+VLOOKUP($FA360,EP,LOOKUPS!I$8,0)*$FF$6+VLOOKUP($FA360,BM,LOOKUPS!I$5,0)*$FG$6+VLOOKUP($FA360,DIV,LOOKUPS!I$7,0)*$FH$6++VLOOKUP($FA360,SIZE,LOOKUPS!I$11,0)*$FI$6),"",VLOOKUP($FA360,MOM,LOOKUPS!I$12,0)*$FB$6+VLOOKUP($FA360,STREV,LOOKUPS!I$10,0)*$FC$6+VLOOKUP($FA360,LTREV,LOOKUPS!I$9,0)*$FD$6+VLOOKUP($FA360,CFP,LOOKUPS!I$6,0)*$FE$6+VLOOKUP($FA360,EP,LOOKUPS!I$8,0)*$FF$6+VLOOKUP($FA360,BM,LOOKUPS!I$5,0)*$FG$6+VLOOKUP($FA360,DIV,LOOKUPS!I$7,0)*$FH$6++VLOOKUP($FA360,SIZE,LOOKUPS!I$11,0)*$FI$6)</f>
        <v>4.9487000000000005</v>
      </c>
      <c r="FI360" s="1">
        <f>IF(ISERROR(VLOOKUP($FA360,MOM,LOOKUPS!J$12,0)*$FB$6+VLOOKUP($FA360,STREV,LOOKUPS!J$10,0)*$FC$6+VLOOKUP($FA360,LTREV,LOOKUPS!J$9,0)*$FD$6+VLOOKUP($FA360,CFP,LOOKUPS!J$6,0)*$FE$6+VLOOKUP($FA360,EP,LOOKUPS!J$8,0)*$FF$6+VLOOKUP($FA360,BM,LOOKUPS!J$5,0)*$FG$6+VLOOKUP($FA360,DIV,LOOKUPS!J$7,0)*$FH$6++VLOOKUP($FA360,SIZE,LOOKUPS!J$11,0)*$FI$6),"",VLOOKUP($FA360,MOM,LOOKUPS!J$12,0)*$FB$6+VLOOKUP($FA360,STREV,LOOKUPS!J$10,0)*$FC$6+VLOOKUP($FA360,LTREV,LOOKUPS!J$9,0)*$FD$6+VLOOKUP($FA360,CFP,LOOKUPS!J$6,0)*$FE$6+VLOOKUP($FA360,EP,LOOKUPS!J$8,0)*$FF$6+VLOOKUP($FA360,BM,LOOKUPS!J$5,0)*$FG$6+VLOOKUP($FA360,DIV,LOOKUPS!J$7,0)*$FH$6++VLOOKUP($FA360,SIZE,LOOKUPS!J$11,0)*$FI$6)</f>
        <v>5.1454000000000004</v>
      </c>
      <c r="FJ360" s="1">
        <f>IF(ISERROR(VLOOKUP($FA360,MOM,LOOKUPS!K$12,0)*$FB$6+VLOOKUP($FA360,STREV,LOOKUPS!K$10,0)*$FC$6+VLOOKUP($FA360,LTREV,LOOKUPS!K$9,0)*$FD$6+VLOOKUP($FA360,CFP,LOOKUPS!K$6,0)*$FE$6+VLOOKUP($FA360,EP,LOOKUPS!K$8,0)*$FF$6+VLOOKUP($FA360,BM,LOOKUPS!K$5,0)*$FG$6+VLOOKUP($FA360,DIV,LOOKUPS!K$7,0)*$FH$6++VLOOKUP($FA360,SIZE,LOOKUPS!K$11,0)*$FI$6),"",VLOOKUP($FA360,MOM,LOOKUPS!K$12,0)*$FB$6+VLOOKUP($FA360,STREV,LOOKUPS!K$10,0)*$FC$6+VLOOKUP($FA360,LTREV,LOOKUPS!K$9,0)*$FD$6+VLOOKUP($FA360,CFP,LOOKUPS!K$6,0)*$FE$6+VLOOKUP($FA360,EP,LOOKUPS!K$8,0)*$FF$6+VLOOKUP($FA360,BM,LOOKUPS!K$5,0)*$FG$6+VLOOKUP($FA360,DIV,LOOKUPS!K$7,0)*$FH$6++VLOOKUP($FA360,SIZE,LOOKUPS!K$11,0)*$FI$6)</f>
        <v>5.3514000000000008</v>
      </c>
      <c r="FK360" s="1">
        <f>IF(ISERROR(VLOOKUP($FA360,MOM,LOOKUPS!L$12,0)*$FB$6+VLOOKUP($FA360,STREV,LOOKUPS!L$10,0)*$FC$6+VLOOKUP($FA360,LTREV,LOOKUPS!L$9,0)*$FD$6+VLOOKUP($FA360,CFP,LOOKUPS!L$6,0)*$FE$6+VLOOKUP($FA360,EP,LOOKUPS!L$8,0)*$FF$6+VLOOKUP($FA360,BM,LOOKUPS!L$5,0)*$FG$6+VLOOKUP($FA360,DIV,LOOKUPS!L$7,0)*$FH$6++VLOOKUP($FA360,SIZE,LOOKUPS!L$11,0)*$FI$6),"",VLOOKUP($FA360,MOM,LOOKUPS!L$12,0)*$FB$6+VLOOKUP($FA360,STREV,LOOKUPS!L$10,0)*$FC$6+VLOOKUP($FA360,LTREV,LOOKUPS!L$9,0)*$FD$6+VLOOKUP($FA360,CFP,LOOKUPS!L$6,0)*$FE$6+VLOOKUP($FA360,EP,LOOKUPS!L$8,0)*$FF$6+VLOOKUP($FA360,BM,LOOKUPS!L$5,0)*$FG$6+VLOOKUP($FA360,DIV,LOOKUPS!L$7,0)*$FH$6++VLOOKUP($FA360,SIZE,LOOKUPS!L$11,0)*$FI$6)</f>
        <v>5.1924999999999999</v>
      </c>
    </row>
    <row r="361" spans="1:167" x14ac:dyDescent="0.3">
      <c r="A361" s="1">
        <v>195604</v>
      </c>
      <c r="B361" s="1">
        <v>-0.43</v>
      </c>
      <c r="C361" s="1">
        <v>-0.34</v>
      </c>
      <c r="D361" s="1">
        <v>-0.43</v>
      </c>
      <c r="E361" s="1">
        <v>-1.25</v>
      </c>
      <c r="F361" s="1">
        <v>-0.47</v>
      </c>
      <c r="G361" s="1">
        <v>0.14000000000000001</v>
      </c>
      <c r="H361" s="1">
        <v>0.79</v>
      </c>
      <c r="I361" s="1">
        <v>0.96</v>
      </c>
      <c r="J361" s="1">
        <v>2.12</v>
      </c>
      <c r="K361" s="1">
        <v>2.96</v>
      </c>
      <c r="M361" s="1">
        <v>195505</v>
      </c>
      <c r="N361" s="1">
        <v>-0.66</v>
      </c>
      <c r="O361" s="1">
        <v>1.05</v>
      </c>
      <c r="P361" s="1">
        <v>1.35</v>
      </c>
      <c r="Q361" s="1">
        <v>1.55</v>
      </c>
      <c r="R361" s="1">
        <v>1.26</v>
      </c>
      <c r="S361" s="1">
        <v>0.13</v>
      </c>
      <c r="T361" s="1">
        <v>1.74</v>
      </c>
      <c r="U361" s="1">
        <v>0.05</v>
      </c>
      <c r="V361" s="1">
        <v>0.87</v>
      </c>
      <c r="W361" s="1">
        <v>-0.66</v>
      </c>
      <c r="Y361" s="1">
        <v>196004</v>
      </c>
      <c r="Z361" s="1">
        <v>-5.36</v>
      </c>
      <c r="AA361" s="1">
        <v>-2.0099999999999998</v>
      </c>
      <c r="AB361" s="1">
        <v>-2.88</v>
      </c>
      <c r="AC361" s="1">
        <v>-2.09</v>
      </c>
      <c r="AD361" s="1">
        <v>-2.4900000000000002</v>
      </c>
      <c r="AE361" s="1">
        <v>-0.54</v>
      </c>
      <c r="AF361" s="1">
        <v>-1.3</v>
      </c>
      <c r="AG361" s="1">
        <v>-2.09</v>
      </c>
      <c r="AH361" s="1">
        <v>-1.36</v>
      </c>
      <c r="AI361" s="1">
        <v>-0.92</v>
      </c>
      <c r="AK361">
        <v>198010</v>
      </c>
      <c r="AL361">
        <v>3.29</v>
      </c>
      <c r="AM361">
        <v>5.75</v>
      </c>
      <c r="AN361">
        <v>2.27</v>
      </c>
      <c r="AO361">
        <v>3.26</v>
      </c>
      <c r="AP361">
        <v>6.14</v>
      </c>
      <c r="AQ361">
        <v>3.69</v>
      </c>
      <c r="AR361">
        <v>2</v>
      </c>
      <c r="AS361">
        <v>2.27</v>
      </c>
      <c r="AT361">
        <v>3.64</v>
      </c>
      <c r="AU361">
        <v>6.66</v>
      </c>
      <c r="AV361">
        <v>5.22</v>
      </c>
      <c r="AW361">
        <v>4.51</v>
      </c>
      <c r="AX361">
        <v>2.82</v>
      </c>
      <c r="AY361">
        <v>2.89</v>
      </c>
      <c r="AZ361">
        <v>1.1299999999999999</v>
      </c>
      <c r="BA361">
        <v>2.21</v>
      </c>
      <c r="BB361">
        <v>2.34</v>
      </c>
      <c r="BC361">
        <v>3.1</v>
      </c>
      <c r="BD361">
        <v>4.05</v>
      </c>
      <c r="BF361" s="1">
        <v>198010</v>
      </c>
      <c r="BG361" s="1">
        <v>3.27</v>
      </c>
      <c r="BH361" s="1">
        <v>5.83</v>
      </c>
      <c r="BI361" s="1">
        <v>2.5</v>
      </c>
      <c r="BJ361" s="1">
        <v>2.9</v>
      </c>
      <c r="BK361" s="1">
        <v>6.35</v>
      </c>
      <c r="BL361" s="1">
        <v>3.98</v>
      </c>
      <c r="BM361" s="1">
        <v>2.61</v>
      </c>
      <c r="BN361" s="1">
        <v>1.39</v>
      </c>
      <c r="BO361" s="1">
        <v>3.37</v>
      </c>
      <c r="BP361" s="1">
        <v>7.54</v>
      </c>
      <c r="BQ361" s="1">
        <v>4.22</v>
      </c>
      <c r="BR361" s="1">
        <v>4.1500000000000004</v>
      </c>
      <c r="BS361" s="1">
        <v>3.78</v>
      </c>
      <c r="BT361" s="1">
        <v>3.25</v>
      </c>
      <c r="BU361" s="1">
        <v>1.93</v>
      </c>
      <c r="BV361" s="1">
        <v>0.99</v>
      </c>
      <c r="BW361" s="1">
        <v>1.74</v>
      </c>
      <c r="BX361" s="1">
        <v>2.48</v>
      </c>
      <c r="BY361" s="1">
        <v>4.01</v>
      </c>
      <c r="CA361" s="1">
        <v>195510</v>
      </c>
      <c r="CB361" s="1">
        <v>-4.4000000000000004</v>
      </c>
      <c r="CC361" s="1">
        <v>-1.85</v>
      </c>
      <c r="CD361" s="1">
        <v>-1.64</v>
      </c>
      <c r="CE361" s="1">
        <v>-1.44</v>
      </c>
      <c r="CF361" s="1">
        <v>-1.97</v>
      </c>
      <c r="CG361" s="1">
        <v>-2.0099999999999998</v>
      </c>
      <c r="CH361" s="1">
        <v>-1.97</v>
      </c>
      <c r="CI361" s="1">
        <v>-0.97</v>
      </c>
      <c r="CJ361" s="1">
        <v>-1.3</v>
      </c>
      <c r="CK361" s="1">
        <v>-2.0499999999999998</v>
      </c>
      <c r="CL361" s="1">
        <v>-1.89</v>
      </c>
      <c r="CM361" s="1">
        <v>-1.63</v>
      </c>
      <c r="CN361" s="1">
        <v>-2.39</v>
      </c>
      <c r="CO361" s="1">
        <v>-1.92</v>
      </c>
      <c r="CP361" s="1">
        <v>-2.02</v>
      </c>
      <c r="CQ361" s="1">
        <v>-0.21</v>
      </c>
      <c r="CR361" s="1">
        <v>-1.72</v>
      </c>
      <c r="CS361" s="1">
        <v>-1.2</v>
      </c>
      <c r="CT361" s="1">
        <v>-1.4</v>
      </c>
      <c r="CV361" s="1">
        <v>195610</v>
      </c>
      <c r="CW361" s="1">
        <v>-0.69</v>
      </c>
      <c r="CX361" s="1">
        <v>1.2</v>
      </c>
      <c r="CY361" s="1">
        <v>0.8</v>
      </c>
      <c r="CZ361" s="1">
        <v>0.64</v>
      </c>
      <c r="DA361" s="1">
        <v>1.29</v>
      </c>
      <c r="DB361" s="1">
        <v>1.1100000000000001</v>
      </c>
      <c r="DC361" s="1">
        <v>0.94</v>
      </c>
      <c r="DD361" s="1">
        <v>0.57999999999999996</v>
      </c>
      <c r="DE361" s="1">
        <v>0.44</v>
      </c>
      <c r="DF361" s="1">
        <v>1.1100000000000001</v>
      </c>
      <c r="DG361" s="1">
        <v>1.46</v>
      </c>
      <c r="DH361" s="1">
        <v>1.02</v>
      </c>
      <c r="DI361" s="1">
        <v>1.2</v>
      </c>
      <c r="DJ361" s="1">
        <v>0.88</v>
      </c>
      <c r="DK361" s="1">
        <v>1</v>
      </c>
      <c r="DL361" s="1">
        <v>0.14000000000000001</v>
      </c>
      <c r="DM361" s="1">
        <v>1.04</v>
      </c>
      <c r="DN361" s="1">
        <v>0.74</v>
      </c>
      <c r="DO361" s="1">
        <v>0.13</v>
      </c>
      <c r="DQ361" s="1">
        <v>195510</v>
      </c>
      <c r="DR361" s="1">
        <v>-99.99</v>
      </c>
      <c r="DS361" s="1">
        <v>-1.66</v>
      </c>
      <c r="DT361" s="1">
        <v>-1.34</v>
      </c>
      <c r="DU361" s="1">
        <v>-2.21</v>
      </c>
      <c r="DV361" s="1">
        <v>-1.87</v>
      </c>
      <c r="DW361" s="1">
        <v>-1.25</v>
      </c>
      <c r="DX361" s="1">
        <v>-1.19</v>
      </c>
      <c r="DY361" s="1">
        <v>-1.9</v>
      </c>
      <c r="DZ361" s="1">
        <v>-2.25</v>
      </c>
      <c r="EA361" s="1">
        <v>-2.31</v>
      </c>
      <c r="EB361" s="1">
        <v>-1.44</v>
      </c>
      <c r="EC361" s="1">
        <v>-1.21</v>
      </c>
      <c r="ED361" s="1">
        <v>-1.29</v>
      </c>
      <c r="EE361" s="1">
        <v>-0.91</v>
      </c>
      <c r="EF361" s="1">
        <v>-1.47</v>
      </c>
      <c r="EG361" s="1">
        <v>-1.68</v>
      </c>
      <c r="EH361" s="1">
        <v>-2.12</v>
      </c>
      <c r="EI361" s="1">
        <v>-2.06</v>
      </c>
      <c r="EJ361" s="1">
        <v>-2.4500000000000002</v>
      </c>
      <c r="EL361">
        <v>195510</v>
      </c>
      <c r="EM361">
        <v>-2.68</v>
      </c>
      <c r="EN361">
        <v>1.51</v>
      </c>
      <c r="EO361">
        <v>-0.16</v>
      </c>
      <c r="EP361">
        <v>0.18</v>
      </c>
      <c r="ER361" s="1">
        <v>195604</v>
      </c>
      <c r="ES361" s="1">
        <v>2.57</v>
      </c>
      <c r="EU361" s="1">
        <v>195505</v>
      </c>
      <c r="EV361" s="1">
        <v>7.0000000000000007E-2</v>
      </c>
      <c r="EX361" s="1">
        <v>196004</v>
      </c>
      <c r="EY361" s="1">
        <v>-1.2</v>
      </c>
      <c r="FA361" s="1">
        <v>195604</v>
      </c>
      <c r="FB361" s="1">
        <f>IF(ISERROR(VLOOKUP($FA361,MOM,LOOKUPS!C$12,0)*$FB$6+VLOOKUP($FA361,STREV,LOOKUPS!C$10,0)*$FC$6+VLOOKUP($FA361,LTREV,LOOKUPS!C$9,0)*$FD$6+VLOOKUP($FA361,CFP,LOOKUPS!C$6,0)*$FE$6+VLOOKUP($FA361,EP,LOOKUPS!C$8,0)*$FF$6+VLOOKUP($FA361,BM,LOOKUPS!C$5,0)*$FG$6+VLOOKUP($FA361,DIV,LOOKUPS!C$7,0)*$FH$6++VLOOKUP($FA361,SIZE,LOOKUPS!C$11,0)*$FI$6),"",VLOOKUP($FA361,MOM,LOOKUPS!C$12,0)*$FB$6+VLOOKUP($FA361,STREV,LOOKUPS!C$10,0)*$FC$6+VLOOKUP($FA361,LTREV,LOOKUPS!C$9,0)*$FD$6+VLOOKUP($FA361,CFP,LOOKUPS!C$6,0)*$FE$6+VLOOKUP($FA361,EP,LOOKUPS!C$8,0)*$FF$6+VLOOKUP($FA361,BM,LOOKUPS!C$5,0)*$FG$6+VLOOKUP($FA361,DIV,LOOKUPS!C$7,0)*$FH$6++VLOOKUP($FA361,SIZE,LOOKUPS!C$11,0)*$FI$6)</f>
        <v>4.99E-2</v>
      </c>
      <c r="FC361" s="1">
        <f>IF(ISERROR(VLOOKUP($FA361,MOM,LOOKUPS!D$12,0)*$FB$6+VLOOKUP($FA361,STREV,LOOKUPS!D$10,0)*$FC$6+VLOOKUP($FA361,LTREV,LOOKUPS!D$9,0)*$FD$6+VLOOKUP($FA361,CFP,LOOKUPS!D$6,0)*$FE$6+VLOOKUP($FA361,EP,LOOKUPS!D$8,0)*$FF$6+VLOOKUP($FA361,BM,LOOKUPS!D$5,0)*$FG$6+VLOOKUP($FA361,DIV,LOOKUPS!D$7,0)*$FH$6++VLOOKUP($FA361,SIZE,LOOKUPS!D$11,0)*$FI$6),"",VLOOKUP($FA361,MOM,LOOKUPS!D$12,0)*$FB$6+VLOOKUP($FA361,STREV,LOOKUPS!D$10,0)*$FC$6+VLOOKUP($FA361,LTREV,LOOKUPS!D$9,0)*$FD$6+VLOOKUP($FA361,CFP,LOOKUPS!D$6,0)*$FE$6+VLOOKUP($FA361,EP,LOOKUPS!D$8,0)*$FF$6+VLOOKUP($FA361,BM,LOOKUPS!D$5,0)*$FG$6+VLOOKUP($FA361,DIV,LOOKUPS!D$7,0)*$FH$6++VLOOKUP($FA361,SIZE,LOOKUPS!D$11,0)*$FI$6)</f>
        <v>0.32190000000000002</v>
      </c>
      <c r="FD361" s="1">
        <f>IF(ISERROR(VLOOKUP($FA361,MOM,LOOKUPS!E$12,0)*$FB$6+VLOOKUP($FA361,STREV,LOOKUPS!E$10,0)*$FC$6+VLOOKUP($FA361,LTREV,LOOKUPS!E$9,0)*$FD$6+VLOOKUP($FA361,CFP,LOOKUPS!E$6,0)*$FE$6+VLOOKUP($FA361,EP,LOOKUPS!E$8,0)*$FF$6+VLOOKUP($FA361,BM,LOOKUPS!E$5,0)*$FG$6+VLOOKUP($FA361,DIV,LOOKUPS!E$7,0)*$FH$6++VLOOKUP($FA361,SIZE,LOOKUPS!E$11,0)*$FI$6),"",VLOOKUP($FA361,MOM,LOOKUPS!E$12,0)*$FB$6+VLOOKUP($FA361,STREV,LOOKUPS!E$10,0)*$FC$6+VLOOKUP($FA361,LTREV,LOOKUPS!E$9,0)*$FD$6+VLOOKUP($FA361,CFP,LOOKUPS!E$6,0)*$FE$6+VLOOKUP($FA361,EP,LOOKUPS!E$8,0)*$FF$6+VLOOKUP($FA361,BM,LOOKUPS!E$5,0)*$FG$6+VLOOKUP($FA361,DIV,LOOKUPS!E$7,0)*$FH$6++VLOOKUP($FA361,SIZE,LOOKUPS!E$11,0)*$FI$6)</f>
        <v>0.39680000000000004</v>
      </c>
      <c r="FE361" s="1">
        <f>IF(ISERROR(VLOOKUP($FA361,MOM,LOOKUPS!F$12,0)*$FB$6+VLOOKUP($FA361,STREV,LOOKUPS!F$10,0)*$FC$6+VLOOKUP($FA361,LTREV,LOOKUPS!F$9,0)*$FD$6+VLOOKUP($FA361,CFP,LOOKUPS!F$6,0)*$FE$6+VLOOKUP($FA361,EP,LOOKUPS!F$8,0)*$FF$6+VLOOKUP($FA361,BM,LOOKUPS!F$5,0)*$FG$6+VLOOKUP($FA361,DIV,LOOKUPS!F$7,0)*$FH$6++VLOOKUP($FA361,SIZE,LOOKUPS!F$11,0)*$FI$6),"",VLOOKUP($FA361,MOM,LOOKUPS!F$12,0)*$FB$6+VLOOKUP($FA361,STREV,LOOKUPS!F$10,0)*$FC$6+VLOOKUP($FA361,LTREV,LOOKUPS!F$9,0)*$FD$6+VLOOKUP($FA361,CFP,LOOKUPS!F$6,0)*$FE$6+VLOOKUP($FA361,EP,LOOKUPS!F$8,0)*$FF$6+VLOOKUP($FA361,BM,LOOKUPS!F$5,0)*$FG$6+VLOOKUP($FA361,DIV,LOOKUPS!F$7,0)*$FH$6++VLOOKUP($FA361,SIZE,LOOKUPS!F$11,0)*$FI$6)</f>
        <v>-0.23730000000000001</v>
      </c>
      <c r="FF361" s="1">
        <f>IF(ISERROR(VLOOKUP($FA361,MOM,LOOKUPS!G$12,0)*$FB$6+VLOOKUP($FA361,STREV,LOOKUPS!G$10,0)*$FC$6+VLOOKUP($FA361,LTREV,LOOKUPS!G$9,0)*$FD$6+VLOOKUP($FA361,CFP,LOOKUPS!G$6,0)*$FE$6+VLOOKUP($FA361,EP,LOOKUPS!G$8,0)*$FF$6+VLOOKUP($FA361,BM,LOOKUPS!G$5,0)*$FG$6+VLOOKUP($FA361,DIV,LOOKUPS!G$7,0)*$FH$6++VLOOKUP($FA361,SIZE,LOOKUPS!G$11,0)*$FI$6),"",VLOOKUP($FA361,MOM,LOOKUPS!G$12,0)*$FB$6+VLOOKUP($FA361,STREV,LOOKUPS!G$10,0)*$FC$6+VLOOKUP($FA361,LTREV,LOOKUPS!G$9,0)*$FD$6+VLOOKUP($FA361,CFP,LOOKUPS!G$6,0)*$FE$6+VLOOKUP($FA361,EP,LOOKUPS!G$8,0)*$FF$6+VLOOKUP($FA361,BM,LOOKUPS!G$5,0)*$FG$6+VLOOKUP($FA361,DIV,LOOKUPS!G$7,0)*$FH$6++VLOOKUP($FA361,SIZE,LOOKUPS!G$11,0)*$FI$6)</f>
        <v>-1.9499999999999976E-2</v>
      </c>
      <c r="FG361" s="1">
        <f>IF(ISERROR(VLOOKUP($FA361,MOM,LOOKUPS!H$12,0)*$FB$6+VLOOKUP($FA361,STREV,LOOKUPS!H$10,0)*$FC$6+VLOOKUP($FA361,LTREV,LOOKUPS!H$9,0)*$FD$6+VLOOKUP($FA361,CFP,LOOKUPS!H$6,0)*$FE$6+VLOOKUP($FA361,EP,LOOKUPS!H$8,0)*$FF$6+VLOOKUP($FA361,BM,LOOKUPS!H$5,0)*$FG$6+VLOOKUP($FA361,DIV,LOOKUPS!H$7,0)*$FH$6++VLOOKUP($FA361,SIZE,LOOKUPS!H$11,0)*$FI$6),"",VLOOKUP($FA361,MOM,LOOKUPS!H$12,0)*$FB$6+VLOOKUP($FA361,STREV,LOOKUPS!H$10,0)*$FC$6+VLOOKUP($FA361,LTREV,LOOKUPS!H$9,0)*$FD$6+VLOOKUP($FA361,CFP,LOOKUPS!H$6,0)*$FE$6+VLOOKUP($FA361,EP,LOOKUPS!H$8,0)*$FF$6+VLOOKUP($FA361,BM,LOOKUPS!H$5,0)*$FG$6+VLOOKUP($FA361,DIV,LOOKUPS!H$7,0)*$FH$6++VLOOKUP($FA361,SIZE,LOOKUPS!H$11,0)*$FI$6)</f>
        <v>-6.25E-2</v>
      </c>
      <c r="FH361" s="1">
        <f>IF(ISERROR(VLOOKUP($FA361,MOM,LOOKUPS!I$12,0)*$FB$6+VLOOKUP($FA361,STREV,LOOKUPS!I$10,0)*$FC$6+VLOOKUP($FA361,LTREV,LOOKUPS!I$9,0)*$FD$6+VLOOKUP($FA361,CFP,LOOKUPS!I$6,0)*$FE$6+VLOOKUP($FA361,EP,LOOKUPS!I$8,0)*$FF$6+VLOOKUP($FA361,BM,LOOKUPS!I$5,0)*$FG$6+VLOOKUP($FA361,DIV,LOOKUPS!I$7,0)*$FH$6++VLOOKUP($FA361,SIZE,LOOKUPS!I$11,0)*$FI$6),"",VLOOKUP($FA361,MOM,LOOKUPS!I$12,0)*$FB$6+VLOOKUP($FA361,STREV,LOOKUPS!I$10,0)*$FC$6+VLOOKUP($FA361,LTREV,LOOKUPS!I$9,0)*$FD$6+VLOOKUP($FA361,CFP,LOOKUPS!I$6,0)*$FE$6+VLOOKUP($FA361,EP,LOOKUPS!I$8,0)*$FF$6+VLOOKUP($FA361,BM,LOOKUPS!I$5,0)*$FG$6+VLOOKUP($FA361,DIV,LOOKUPS!I$7,0)*$FH$6++VLOOKUP($FA361,SIZE,LOOKUPS!I$11,0)*$FI$6)</f>
        <v>0.44870000000000004</v>
      </c>
      <c r="FI361" s="1">
        <f>IF(ISERROR(VLOOKUP($FA361,MOM,LOOKUPS!J$12,0)*$FB$6+VLOOKUP($FA361,STREV,LOOKUPS!J$10,0)*$FC$6+VLOOKUP($FA361,LTREV,LOOKUPS!J$9,0)*$FD$6+VLOOKUP($FA361,CFP,LOOKUPS!J$6,0)*$FE$6+VLOOKUP($FA361,EP,LOOKUPS!J$8,0)*$FF$6+VLOOKUP($FA361,BM,LOOKUPS!J$5,0)*$FG$6+VLOOKUP($FA361,DIV,LOOKUPS!J$7,0)*$FH$6++VLOOKUP($FA361,SIZE,LOOKUPS!J$11,0)*$FI$6),"",VLOOKUP($FA361,MOM,LOOKUPS!J$12,0)*$FB$6+VLOOKUP($FA361,STREV,LOOKUPS!J$10,0)*$FC$6+VLOOKUP($FA361,LTREV,LOOKUPS!J$9,0)*$FD$6+VLOOKUP($FA361,CFP,LOOKUPS!J$6,0)*$FE$6+VLOOKUP($FA361,EP,LOOKUPS!J$8,0)*$FF$6+VLOOKUP($FA361,BM,LOOKUPS!J$5,0)*$FG$6+VLOOKUP($FA361,DIV,LOOKUPS!J$7,0)*$FH$6++VLOOKUP($FA361,SIZE,LOOKUPS!J$11,0)*$FI$6)</f>
        <v>0.29830000000000001</v>
      </c>
      <c r="FJ361" s="1">
        <f>IF(ISERROR(VLOOKUP($FA361,MOM,LOOKUPS!K$12,0)*$FB$6+VLOOKUP($FA361,STREV,LOOKUPS!K$10,0)*$FC$6+VLOOKUP($FA361,LTREV,LOOKUPS!K$9,0)*$FD$6+VLOOKUP($FA361,CFP,LOOKUPS!K$6,0)*$FE$6+VLOOKUP($FA361,EP,LOOKUPS!K$8,0)*$FF$6+VLOOKUP($FA361,BM,LOOKUPS!K$5,0)*$FG$6+VLOOKUP($FA361,DIV,LOOKUPS!K$7,0)*$FH$6++VLOOKUP($FA361,SIZE,LOOKUPS!K$11,0)*$FI$6),"",VLOOKUP($FA361,MOM,LOOKUPS!K$12,0)*$FB$6+VLOOKUP($FA361,STREV,LOOKUPS!K$10,0)*$FC$6+VLOOKUP($FA361,LTREV,LOOKUPS!K$9,0)*$FD$6+VLOOKUP($FA361,CFP,LOOKUPS!K$6,0)*$FE$6+VLOOKUP($FA361,EP,LOOKUPS!K$8,0)*$FF$6+VLOOKUP($FA361,BM,LOOKUPS!K$5,0)*$FG$6+VLOOKUP($FA361,DIV,LOOKUPS!K$7,0)*$FH$6++VLOOKUP($FA361,SIZE,LOOKUPS!K$11,0)*$FI$6)</f>
        <v>0.94610000000000016</v>
      </c>
      <c r="FK361" s="1">
        <f>IF(ISERROR(VLOOKUP($FA361,MOM,LOOKUPS!L$12,0)*$FB$6+VLOOKUP($FA361,STREV,LOOKUPS!L$10,0)*$FC$6+VLOOKUP($FA361,LTREV,LOOKUPS!L$9,0)*$FD$6+VLOOKUP($FA361,CFP,LOOKUPS!L$6,0)*$FE$6+VLOOKUP($FA361,EP,LOOKUPS!L$8,0)*$FF$6+VLOOKUP($FA361,BM,LOOKUPS!L$5,0)*$FG$6+VLOOKUP($FA361,DIV,LOOKUPS!L$7,0)*$FH$6++VLOOKUP($FA361,SIZE,LOOKUPS!L$11,0)*$FI$6),"",VLOOKUP($FA361,MOM,LOOKUPS!L$12,0)*$FB$6+VLOOKUP($FA361,STREV,LOOKUPS!L$10,0)*$FC$6+VLOOKUP($FA361,LTREV,LOOKUPS!L$9,0)*$FD$6+VLOOKUP($FA361,CFP,LOOKUPS!L$6,0)*$FE$6+VLOOKUP($FA361,EP,LOOKUPS!L$8,0)*$FF$6+VLOOKUP($FA361,BM,LOOKUPS!L$5,0)*$FG$6+VLOOKUP($FA361,DIV,LOOKUPS!L$7,0)*$FH$6++VLOOKUP($FA361,SIZE,LOOKUPS!L$11,0)*$FI$6)</f>
        <v>1.5871</v>
      </c>
    </row>
    <row r="362" spans="1:167" x14ac:dyDescent="0.3">
      <c r="A362" s="1">
        <v>195605</v>
      </c>
      <c r="B362" s="1">
        <v>-4.53</v>
      </c>
      <c r="C362" s="1">
        <v>-3.88</v>
      </c>
      <c r="D362" s="1">
        <v>-2.91</v>
      </c>
      <c r="E362" s="1">
        <v>-3.49</v>
      </c>
      <c r="F362" s="1">
        <v>-2.5099999999999998</v>
      </c>
      <c r="G362" s="1">
        <v>-3.73</v>
      </c>
      <c r="H362" s="1">
        <v>-4.0999999999999996</v>
      </c>
      <c r="I362" s="1">
        <v>-5.46</v>
      </c>
      <c r="J362" s="1">
        <v>-5.72</v>
      </c>
      <c r="K362" s="1">
        <v>-3.7</v>
      </c>
      <c r="M362" s="1">
        <v>195506</v>
      </c>
      <c r="N362" s="1">
        <v>3.27</v>
      </c>
      <c r="O362" s="1">
        <v>3.57</v>
      </c>
      <c r="P362" s="1">
        <v>4.6500000000000004</v>
      </c>
      <c r="Q362" s="1">
        <v>3.18</v>
      </c>
      <c r="R362" s="1">
        <v>3.24</v>
      </c>
      <c r="S362" s="1">
        <v>3.33</v>
      </c>
      <c r="T362" s="1">
        <v>2.92</v>
      </c>
      <c r="U362" s="1">
        <v>4.29</v>
      </c>
      <c r="V362" s="1">
        <v>3.73</v>
      </c>
      <c r="W362" s="1">
        <v>2.73</v>
      </c>
      <c r="Y362" s="1">
        <v>196005</v>
      </c>
      <c r="Z362" s="1">
        <v>0.65</v>
      </c>
      <c r="AA362" s="1">
        <v>0.6</v>
      </c>
      <c r="AB362" s="1">
        <v>0.47</v>
      </c>
      <c r="AC362" s="1">
        <v>1.47</v>
      </c>
      <c r="AD362" s="1">
        <v>1.37</v>
      </c>
      <c r="AE362" s="1">
        <v>1.46</v>
      </c>
      <c r="AF362" s="1">
        <v>2.2200000000000002</v>
      </c>
      <c r="AG362" s="1">
        <v>3.24</v>
      </c>
      <c r="AH362" s="1">
        <v>2.84</v>
      </c>
      <c r="AI362" s="1">
        <v>6.38</v>
      </c>
      <c r="AK362">
        <v>198011</v>
      </c>
      <c r="AL362">
        <v>6.21</v>
      </c>
      <c r="AM362">
        <v>10.29</v>
      </c>
      <c r="AN362">
        <v>4.38</v>
      </c>
      <c r="AO362">
        <v>4.38</v>
      </c>
      <c r="AP362">
        <v>11.28</v>
      </c>
      <c r="AQ362">
        <v>6.13</v>
      </c>
      <c r="AR362">
        <v>4.8</v>
      </c>
      <c r="AS362">
        <v>3.28</v>
      </c>
      <c r="AT362">
        <v>4.63</v>
      </c>
      <c r="AU362">
        <v>13.25</v>
      </c>
      <c r="AV362">
        <v>7.83</v>
      </c>
      <c r="AW362">
        <v>7.1</v>
      </c>
      <c r="AX362">
        <v>5.0999999999999996</v>
      </c>
      <c r="AY362">
        <v>5.15</v>
      </c>
      <c r="AZ362">
        <v>4.47</v>
      </c>
      <c r="BA362">
        <v>2.76</v>
      </c>
      <c r="BB362">
        <v>3.8</v>
      </c>
      <c r="BC362">
        <v>4.3</v>
      </c>
      <c r="BD362">
        <v>4.87</v>
      </c>
      <c r="BF362" s="1">
        <v>198011</v>
      </c>
      <c r="BG362" s="1">
        <v>6.64</v>
      </c>
      <c r="BH362" s="1">
        <v>10.57</v>
      </c>
      <c r="BI362" s="1">
        <v>4.78</v>
      </c>
      <c r="BJ362" s="1">
        <v>3.53</v>
      </c>
      <c r="BK362" s="1">
        <v>11.92</v>
      </c>
      <c r="BL362" s="1">
        <v>5.55</v>
      </c>
      <c r="BM362" s="1">
        <v>5.38</v>
      </c>
      <c r="BN362" s="1">
        <v>3.47</v>
      </c>
      <c r="BO362" s="1">
        <v>3.52</v>
      </c>
      <c r="BP362" s="1">
        <v>13.5</v>
      </c>
      <c r="BQ362" s="1">
        <v>9.1</v>
      </c>
      <c r="BR362" s="1">
        <v>6.16</v>
      </c>
      <c r="BS362" s="1">
        <v>4.82</v>
      </c>
      <c r="BT362" s="1">
        <v>5.3</v>
      </c>
      <c r="BU362" s="1">
        <v>5.47</v>
      </c>
      <c r="BV362" s="1">
        <v>3.4</v>
      </c>
      <c r="BW362" s="1">
        <v>3.53</v>
      </c>
      <c r="BX362" s="1">
        <v>3.03</v>
      </c>
      <c r="BY362" s="1">
        <v>3.89</v>
      </c>
      <c r="CA362" s="1">
        <v>195511</v>
      </c>
      <c r="CB362" s="1">
        <v>2.63</v>
      </c>
      <c r="CC362" s="1">
        <v>6.51</v>
      </c>
      <c r="CD362" s="1">
        <v>4.97</v>
      </c>
      <c r="CE362" s="1">
        <v>5.15</v>
      </c>
      <c r="CF362" s="1">
        <v>6.3</v>
      </c>
      <c r="CG362" s="1">
        <v>6.29</v>
      </c>
      <c r="CH362" s="1">
        <v>5.21</v>
      </c>
      <c r="CI362" s="1">
        <v>4.46</v>
      </c>
      <c r="CJ362" s="1">
        <v>5.18</v>
      </c>
      <c r="CK362" s="1">
        <v>7.34</v>
      </c>
      <c r="CL362" s="1">
        <v>5.25</v>
      </c>
      <c r="CM362" s="1">
        <v>6.91</v>
      </c>
      <c r="CN362" s="1">
        <v>5.65</v>
      </c>
      <c r="CO362" s="1">
        <v>5.28</v>
      </c>
      <c r="CP362" s="1">
        <v>5.14</v>
      </c>
      <c r="CQ362" s="1">
        <v>3.8</v>
      </c>
      <c r="CR362" s="1">
        <v>5.0999999999999996</v>
      </c>
      <c r="CS362" s="1">
        <v>4.07</v>
      </c>
      <c r="CT362" s="1">
        <v>6.29</v>
      </c>
      <c r="CV362" s="1">
        <v>195611</v>
      </c>
      <c r="CW362" s="1">
        <v>-0.05</v>
      </c>
      <c r="CX362" s="1">
        <v>0.67</v>
      </c>
      <c r="CY362" s="1">
        <v>0.63</v>
      </c>
      <c r="CZ362" s="1">
        <v>0.61</v>
      </c>
      <c r="DA362" s="1">
        <v>0.51</v>
      </c>
      <c r="DB362" s="1">
        <v>1.49</v>
      </c>
      <c r="DC362" s="1">
        <v>0.35</v>
      </c>
      <c r="DD362" s="1">
        <v>-0.25</v>
      </c>
      <c r="DE362" s="1">
        <v>1.0900000000000001</v>
      </c>
      <c r="DF362" s="1">
        <v>0.62</v>
      </c>
      <c r="DG362" s="1">
        <v>0.4</v>
      </c>
      <c r="DH362" s="1">
        <v>1</v>
      </c>
      <c r="DI362" s="1">
        <v>1.98</v>
      </c>
      <c r="DJ362" s="1">
        <v>0.49</v>
      </c>
      <c r="DK362" s="1">
        <v>0.2</v>
      </c>
      <c r="DL362" s="1">
        <v>-0.13</v>
      </c>
      <c r="DM362" s="1">
        <v>-0.38</v>
      </c>
      <c r="DN362" s="1">
        <v>1.21</v>
      </c>
      <c r="DO362" s="1">
        <v>0.97</v>
      </c>
      <c r="DQ362" s="1">
        <v>195511</v>
      </c>
      <c r="DR362" s="1">
        <v>-99.99</v>
      </c>
      <c r="DS362" s="1">
        <v>3.56</v>
      </c>
      <c r="DT362" s="1">
        <v>6</v>
      </c>
      <c r="DU362" s="1">
        <v>6.78</v>
      </c>
      <c r="DV362" s="1">
        <v>2.97</v>
      </c>
      <c r="DW362" s="1">
        <v>5.38</v>
      </c>
      <c r="DX362" s="1">
        <v>6.03</v>
      </c>
      <c r="DY362" s="1">
        <v>6.36</v>
      </c>
      <c r="DZ362" s="1">
        <v>6.78</v>
      </c>
      <c r="EA362" s="1">
        <v>2.31</v>
      </c>
      <c r="EB362" s="1">
        <v>3.62</v>
      </c>
      <c r="EC362" s="1">
        <v>4.7300000000000004</v>
      </c>
      <c r="ED362" s="1">
        <v>6.02</v>
      </c>
      <c r="EE362" s="1">
        <v>5.72</v>
      </c>
      <c r="EF362" s="1">
        <v>6.34</v>
      </c>
      <c r="EG362" s="1">
        <v>5.92</v>
      </c>
      <c r="EH362" s="1">
        <v>6.79</v>
      </c>
      <c r="EI362" s="1">
        <v>6.44</v>
      </c>
      <c r="EJ362" s="1">
        <v>7.12</v>
      </c>
      <c r="EL362">
        <v>195511</v>
      </c>
      <c r="EM362">
        <v>7.03</v>
      </c>
      <c r="EN362">
        <v>-2.2000000000000002</v>
      </c>
      <c r="EO362">
        <v>0.32</v>
      </c>
      <c r="EP362">
        <v>0.17</v>
      </c>
      <c r="ER362" s="1">
        <v>195605</v>
      </c>
      <c r="ES362" s="1">
        <v>-1.62</v>
      </c>
      <c r="EU362" s="1">
        <v>195506</v>
      </c>
      <c r="EV362" s="1">
        <v>-0.87</v>
      </c>
      <c r="EX362" s="1">
        <v>196005</v>
      </c>
      <c r="EY362" s="1">
        <v>-3.5</v>
      </c>
      <c r="FA362" s="1">
        <v>195605</v>
      </c>
      <c r="FB362" s="1">
        <f>IF(ISERROR(VLOOKUP($FA362,MOM,LOOKUPS!C$12,0)*$FB$6+VLOOKUP($FA362,STREV,LOOKUPS!C$10,0)*$FC$6+VLOOKUP($FA362,LTREV,LOOKUPS!C$9,0)*$FD$6+VLOOKUP($FA362,CFP,LOOKUPS!C$6,0)*$FE$6+VLOOKUP($FA362,EP,LOOKUPS!C$8,0)*$FF$6+VLOOKUP($FA362,BM,LOOKUPS!C$5,0)*$FG$6+VLOOKUP($FA362,DIV,LOOKUPS!C$7,0)*$FH$6++VLOOKUP($FA362,SIZE,LOOKUPS!C$11,0)*$FI$6),"",VLOOKUP($FA362,MOM,LOOKUPS!C$12,0)*$FB$6+VLOOKUP($FA362,STREV,LOOKUPS!C$10,0)*$FC$6+VLOOKUP($FA362,LTREV,LOOKUPS!C$9,0)*$FD$6+VLOOKUP($FA362,CFP,LOOKUPS!C$6,0)*$FE$6+VLOOKUP($FA362,EP,LOOKUPS!C$8,0)*$FF$6+VLOOKUP($FA362,BM,LOOKUPS!C$5,0)*$FG$6+VLOOKUP($FA362,DIV,LOOKUPS!C$7,0)*$FH$6++VLOOKUP($FA362,SIZE,LOOKUPS!C$11,0)*$FI$6)</f>
        <v>-4.8555000000000001</v>
      </c>
      <c r="FC362" s="1">
        <f>IF(ISERROR(VLOOKUP($FA362,MOM,LOOKUPS!D$12,0)*$FB$6+VLOOKUP($FA362,STREV,LOOKUPS!D$10,0)*$FC$6+VLOOKUP($FA362,LTREV,LOOKUPS!D$9,0)*$FD$6+VLOOKUP($FA362,CFP,LOOKUPS!D$6,0)*$FE$6+VLOOKUP($FA362,EP,LOOKUPS!D$8,0)*$FF$6+VLOOKUP($FA362,BM,LOOKUPS!D$5,0)*$FG$6+VLOOKUP($FA362,DIV,LOOKUPS!D$7,0)*$FH$6++VLOOKUP($FA362,SIZE,LOOKUPS!D$11,0)*$FI$6),"",VLOOKUP($FA362,MOM,LOOKUPS!D$12,0)*$FB$6+VLOOKUP($FA362,STREV,LOOKUPS!D$10,0)*$FC$6+VLOOKUP($FA362,LTREV,LOOKUPS!D$9,0)*$FD$6+VLOOKUP($FA362,CFP,LOOKUPS!D$6,0)*$FE$6+VLOOKUP($FA362,EP,LOOKUPS!D$8,0)*$FF$6+VLOOKUP($FA362,BM,LOOKUPS!D$5,0)*$FG$6+VLOOKUP($FA362,DIV,LOOKUPS!D$7,0)*$FH$6++VLOOKUP($FA362,SIZE,LOOKUPS!D$11,0)*$FI$6)</f>
        <v>-3.7490000000000006</v>
      </c>
      <c r="FD362" s="1">
        <f>IF(ISERROR(VLOOKUP($FA362,MOM,LOOKUPS!E$12,0)*$FB$6+VLOOKUP($FA362,STREV,LOOKUPS!E$10,0)*$FC$6+VLOOKUP($FA362,LTREV,LOOKUPS!E$9,0)*$FD$6+VLOOKUP($FA362,CFP,LOOKUPS!E$6,0)*$FE$6+VLOOKUP($FA362,EP,LOOKUPS!E$8,0)*$FF$6+VLOOKUP($FA362,BM,LOOKUPS!E$5,0)*$FG$6+VLOOKUP($FA362,DIV,LOOKUPS!E$7,0)*$FH$6++VLOOKUP($FA362,SIZE,LOOKUPS!E$11,0)*$FI$6),"",VLOOKUP($FA362,MOM,LOOKUPS!E$12,0)*$FB$6+VLOOKUP($FA362,STREV,LOOKUPS!E$10,0)*$FC$6+VLOOKUP($FA362,LTREV,LOOKUPS!E$9,0)*$FD$6+VLOOKUP($FA362,CFP,LOOKUPS!E$6,0)*$FE$6+VLOOKUP($FA362,EP,LOOKUPS!E$8,0)*$FF$6+VLOOKUP($FA362,BM,LOOKUPS!E$5,0)*$FG$6+VLOOKUP($FA362,DIV,LOOKUPS!E$7,0)*$FH$6++VLOOKUP($FA362,SIZE,LOOKUPS!E$11,0)*$FI$6)</f>
        <v>-3.6459000000000001</v>
      </c>
      <c r="FE362" s="1">
        <f>IF(ISERROR(VLOOKUP($FA362,MOM,LOOKUPS!F$12,0)*$FB$6+VLOOKUP($FA362,STREV,LOOKUPS!F$10,0)*$FC$6+VLOOKUP($FA362,LTREV,LOOKUPS!F$9,0)*$FD$6+VLOOKUP($FA362,CFP,LOOKUPS!F$6,0)*$FE$6+VLOOKUP($FA362,EP,LOOKUPS!F$8,0)*$FF$6+VLOOKUP($FA362,BM,LOOKUPS!F$5,0)*$FG$6+VLOOKUP($FA362,DIV,LOOKUPS!F$7,0)*$FH$6++VLOOKUP($FA362,SIZE,LOOKUPS!F$11,0)*$FI$6),"",VLOOKUP($FA362,MOM,LOOKUPS!F$12,0)*$FB$6+VLOOKUP($FA362,STREV,LOOKUPS!F$10,0)*$FC$6+VLOOKUP($FA362,LTREV,LOOKUPS!F$9,0)*$FD$6+VLOOKUP($FA362,CFP,LOOKUPS!F$6,0)*$FE$6+VLOOKUP($FA362,EP,LOOKUPS!F$8,0)*$FF$6+VLOOKUP($FA362,BM,LOOKUPS!F$5,0)*$FG$6+VLOOKUP($FA362,DIV,LOOKUPS!F$7,0)*$FH$6++VLOOKUP($FA362,SIZE,LOOKUPS!F$11,0)*$FI$6)</f>
        <v>-3.8576000000000006</v>
      </c>
      <c r="FF362" s="1">
        <f>IF(ISERROR(VLOOKUP($FA362,MOM,LOOKUPS!G$12,0)*$FB$6+VLOOKUP($FA362,STREV,LOOKUPS!G$10,0)*$FC$6+VLOOKUP($FA362,LTREV,LOOKUPS!G$9,0)*$FD$6+VLOOKUP($FA362,CFP,LOOKUPS!G$6,0)*$FE$6+VLOOKUP($FA362,EP,LOOKUPS!G$8,0)*$FF$6+VLOOKUP($FA362,BM,LOOKUPS!G$5,0)*$FG$6+VLOOKUP($FA362,DIV,LOOKUPS!G$7,0)*$FH$6++VLOOKUP($FA362,SIZE,LOOKUPS!G$11,0)*$FI$6),"",VLOOKUP($FA362,MOM,LOOKUPS!G$12,0)*$FB$6+VLOOKUP($FA362,STREV,LOOKUPS!G$10,0)*$FC$6+VLOOKUP($FA362,LTREV,LOOKUPS!G$9,0)*$FD$6+VLOOKUP($FA362,CFP,LOOKUPS!G$6,0)*$FE$6+VLOOKUP($FA362,EP,LOOKUPS!G$8,0)*$FF$6+VLOOKUP($FA362,BM,LOOKUPS!G$5,0)*$FG$6+VLOOKUP($FA362,DIV,LOOKUPS!G$7,0)*$FH$6++VLOOKUP($FA362,SIZE,LOOKUPS!G$11,0)*$FI$6)</f>
        <v>-3.4855</v>
      </c>
      <c r="FG362" s="1">
        <f>IF(ISERROR(VLOOKUP($FA362,MOM,LOOKUPS!H$12,0)*$FB$6+VLOOKUP($FA362,STREV,LOOKUPS!H$10,0)*$FC$6+VLOOKUP($FA362,LTREV,LOOKUPS!H$9,0)*$FD$6+VLOOKUP($FA362,CFP,LOOKUPS!H$6,0)*$FE$6+VLOOKUP($FA362,EP,LOOKUPS!H$8,0)*$FF$6+VLOOKUP($FA362,BM,LOOKUPS!H$5,0)*$FG$6+VLOOKUP($FA362,DIV,LOOKUPS!H$7,0)*$FH$6++VLOOKUP($FA362,SIZE,LOOKUPS!H$11,0)*$FI$6),"",VLOOKUP($FA362,MOM,LOOKUPS!H$12,0)*$FB$6+VLOOKUP($FA362,STREV,LOOKUPS!H$10,0)*$FC$6+VLOOKUP($FA362,LTREV,LOOKUPS!H$9,0)*$FD$6+VLOOKUP($FA362,CFP,LOOKUPS!H$6,0)*$FE$6+VLOOKUP($FA362,EP,LOOKUPS!H$8,0)*$FF$6+VLOOKUP($FA362,BM,LOOKUPS!H$5,0)*$FG$6+VLOOKUP($FA362,DIV,LOOKUPS!H$7,0)*$FH$6++VLOOKUP($FA362,SIZE,LOOKUPS!H$11,0)*$FI$6)</f>
        <v>-3.5645000000000007</v>
      </c>
      <c r="FH362" s="1">
        <f>IF(ISERROR(VLOOKUP($FA362,MOM,LOOKUPS!I$12,0)*$FB$6+VLOOKUP($FA362,STREV,LOOKUPS!I$10,0)*$FC$6+VLOOKUP($FA362,LTREV,LOOKUPS!I$9,0)*$FD$6+VLOOKUP($FA362,CFP,LOOKUPS!I$6,0)*$FE$6+VLOOKUP($FA362,EP,LOOKUPS!I$8,0)*$FF$6+VLOOKUP($FA362,BM,LOOKUPS!I$5,0)*$FG$6+VLOOKUP($FA362,DIV,LOOKUPS!I$7,0)*$FH$6++VLOOKUP($FA362,SIZE,LOOKUPS!I$11,0)*$FI$6),"",VLOOKUP($FA362,MOM,LOOKUPS!I$12,0)*$FB$6+VLOOKUP($FA362,STREV,LOOKUPS!I$10,0)*$FC$6+VLOOKUP($FA362,LTREV,LOOKUPS!I$9,0)*$FD$6+VLOOKUP($FA362,CFP,LOOKUPS!I$6,0)*$FE$6+VLOOKUP($FA362,EP,LOOKUPS!I$8,0)*$FF$6+VLOOKUP($FA362,BM,LOOKUPS!I$5,0)*$FG$6+VLOOKUP($FA362,DIV,LOOKUPS!I$7,0)*$FH$6++VLOOKUP($FA362,SIZE,LOOKUPS!I$11,0)*$FI$6)</f>
        <v>-3.7528999999999999</v>
      </c>
      <c r="FI362" s="1">
        <f>IF(ISERROR(VLOOKUP($FA362,MOM,LOOKUPS!J$12,0)*$FB$6+VLOOKUP($FA362,STREV,LOOKUPS!J$10,0)*$FC$6+VLOOKUP($FA362,LTREV,LOOKUPS!J$9,0)*$FD$6+VLOOKUP($FA362,CFP,LOOKUPS!J$6,0)*$FE$6+VLOOKUP($FA362,EP,LOOKUPS!J$8,0)*$FF$6+VLOOKUP($FA362,BM,LOOKUPS!J$5,0)*$FG$6+VLOOKUP($FA362,DIV,LOOKUPS!J$7,0)*$FH$6++VLOOKUP($FA362,SIZE,LOOKUPS!J$11,0)*$FI$6),"",VLOOKUP($FA362,MOM,LOOKUPS!J$12,0)*$FB$6+VLOOKUP($FA362,STREV,LOOKUPS!J$10,0)*$FC$6+VLOOKUP($FA362,LTREV,LOOKUPS!J$9,0)*$FD$6+VLOOKUP($FA362,CFP,LOOKUPS!J$6,0)*$FE$6+VLOOKUP($FA362,EP,LOOKUPS!J$8,0)*$FF$6+VLOOKUP($FA362,BM,LOOKUPS!J$5,0)*$FG$6+VLOOKUP($FA362,DIV,LOOKUPS!J$7,0)*$FH$6++VLOOKUP($FA362,SIZE,LOOKUPS!J$11,0)*$FI$6)</f>
        <v>-4.3272999999999993</v>
      </c>
      <c r="FJ362" s="1">
        <f>IF(ISERROR(VLOOKUP($FA362,MOM,LOOKUPS!K$12,0)*$FB$6+VLOOKUP($FA362,STREV,LOOKUPS!K$10,0)*$FC$6+VLOOKUP($FA362,LTREV,LOOKUPS!K$9,0)*$FD$6+VLOOKUP($FA362,CFP,LOOKUPS!K$6,0)*$FE$6+VLOOKUP($FA362,EP,LOOKUPS!K$8,0)*$FF$6+VLOOKUP($FA362,BM,LOOKUPS!K$5,0)*$FG$6+VLOOKUP($FA362,DIV,LOOKUPS!K$7,0)*$FH$6++VLOOKUP($FA362,SIZE,LOOKUPS!K$11,0)*$FI$6),"",VLOOKUP($FA362,MOM,LOOKUPS!K$12,0)*$FB$6+VLOOKUP($FA362,STREV,LOOKUPS!K$10,0)*$FC$6+VLOOKUP($FA362,LTREV,LOOKUPS!K$9,0)*$FD$6+VLOOKUP($FA362,CFP,LOOKUPS!K$6,0)*$FE$6+VLOOKUP($FA362,EP,LOOKUPS!K$8,0)*$FF$6+VLOOKUP($FA362,BM,LOOKUPS!K$5,0)*$FG$6+VLOOKUP($FA362,DIV,LOOKUPS!K$7,0)*$FH$6++VLOOKUP($FA362,SIZE,LOOKUPS!K$11,0)*$FI$6)</f>
        <v>-4.5684000000000005</v>
      </c>
      <c r="FK362" s="1">
        <f>IF(ISERROR(VLOOKUP($FA362,MOM,LOOKUPS!L$12,0)*$FB$6+VLOOKUP($FA362,STREV,LOOKUPS!L$10,0)*$FC$6+VLOOKUP($FA362,LTREV,LOOKUPS!L$9,0)*$FD$6+VLOOKUP($FA362,CFP,LOOKUPS!L$6,0)*$FE$6+VLOOKUP($FA362,EP,LOOKUPS!L$8,0)*$FF$6+VLOOKUP($FA362,BM,LOOKUPS!L$5,0)*$FG$6+VLOOKUP($FA362,DIV,LOOKUPS!L$7,0)*$FH$6++VLOOKUP($FA362,SIZE,LOOKUPS!L$11,0)*$FI$6),"",VLOOKUP($FA362,MOM,LOOKUPS!L$12,0)*$FB$6+VLOOKUP($FA362,STREV,LOOKUPS!L$10,0)*$FC$6+VLOOKUP($FA362,LTREV,LOOKUPS!L$9,0)*$FD$6+VLOOKUP($FA362,CFP,LOOKUPS!L$6,0)*$FE$6+VLOOKUP($FA362,EP,LOOKUPS!L$8,0)*$FF$6+VLOOKUP($FA362,BM,LOOKUPS!L$5,0)*$FG$6+VLOOKUP($FA362,DIV,LOOKUPS!L$7,0)*$FH$6++VLOOKUP($FA362,SIZE,LOOKUPS!L$11,0)*$FI$6)</f>
        <v>-4.2786999999999997</v>
      </c>
    </row>
    <row r="363" spans="1:167" x14ac:dyDescent="0.3">
      <c r="A363" s="1">
        <v>195606</v>
      </c>
      <c r="B363" s="1">
        <v>0.36</v>
      </c>
      <c r="C363" s="1">
        <v>0.7</v>
      </c>
      <c r="D363" s="1">
        <v>1.63</v>
      </c>
      <c r="E363" s="1">
        <v>0.97</v>
      </c>
      <c r="F363" s="1">
        <v>1.92</v>
      </c>
      <c r="G363" s="1">
        <v>1.61</v>
      </c>
      <c r="H363" s="1">
        <v>2.3199999999999998</v>
      </c>
      <c r="I363" s="1">
        <v>3.52</v>
      </c>
      <c r="J363" s="1">
        <v>3.67</v>
      </c>
      <c r="K363" s="1">
        <v>4.68</v>
      </c>
      <c r="M363" s="1">
        <v>195507</v>
      </c>
      <c r="N363" s="1">
        <v>0.42</v>
      </c>
      <c r="O363" s="1">
        <v>0.14000000000000001</v>
      </c>
      <c r="P363" s="1">
        <v>1.98</v>
      </c>
      <c r="Q363" s="1">
        <v>1.45</v>
      </c>
      <c r="R363" s="1">
        <v>-0.02</v>
      </c>
      <c r="S363" s="1">
        <v>1.37</v>
      </c>
      <c r="T363" s="1">
        <v>2.04</v>
      </c>
      <c r="U363" s="1">
        <v>-0.3</v>
      </c>
      <c r="V363" s="1">
        <v>0.28999999999999998</v>
      </c>
      <c r="W363" s="1">
        <v>-0.01</v>
      </c>
      <c r="Y363" s="1">
        <v>196006</v>
      </c>
      <c r="Z363" s="1">
        <v>1.94</v>
      </c>
      <c r="AA363" s="1">
        <v>3.37</v>
      </c>
      <c r="AB363" s="1">
        <v>0.96</v>
      </c>
      <c r="AC363" s="1">
        <v>2.96</v>
      </c>
      <c r="AD363" s="1">
        <v>2.33</v>
      </c>
      <c r="AE363" s="1">
        <v>2.96</v>
      </c>
      <c r="AF363" s="1">
        <v>0.77</v>
      </c>
      <c r="AG363" s="1">
        <v>2.09</v>
      </c>
      <c r="AH363" s="1">
        <v>2.93</v>
      </c>
      <c r="AI363" s="1">
        <v>1.31</v>
      </c>
      <c r="AK363">
        <v>198012</v>
      </c>
      <c r="AL363">
        <v>-5.71</v>
      </c>
      <c r="AM363">
        <v>-4</v>
      </c>
      <c r="AN363">
        <v>-1.84</v>
      </c>
      <c r="AO363">
        <v>-2.58</v>
      </c>
      <c r="AP363">
        <v>-4.18</v>
      </c>
      <c r="AQ363">
        <v>-3.06</v>
      </c>
      <c r="AR363">
        <v>-1.54</v>
      </c>
      <c r="AS363">
        <v>-1.78</v>
      </c>
      <c r="AT363">
        <v>-2.81</v>
      </c>
      <c r="AU363">
        <v>-4.04</v>
      </c>
      <c r="AV363">
        <v>-4.43</v>
      </c>
      <c r="AW363">
        <v>-3.4</v>
      </c>
      <c r="AX363">
        <v>-2.69</v>
      </c>
      <c r="AY363">
        <v>-1.6</v>
      </c>
      <c r="AZ363">
        <v>-1.49</v>
      </c>
      <c r="BA363">
        <v>-1.53</v>
      </c>
      <c r="BB363">
        <v>-2.0299999999999998</v>
      </c>
      <c r="BC363">
        <v>-2.95</v>
      </c>
      <c r="BD363">
        <v>-2.71</v>
      </c>
      <c r="BF363" s="1">
        <v>198012</v>
      </c>
      <c r="BG363" s="1">
        <v>-5.25</v>
      </c>
      <c r="BH363" s="1">
        <v>-4.53</v>
      </c>
      <c r="BI363" s="1">
        <v>-2.2400000000000002</v>
      </c>
      <c r="BJ363" s="1">
        <v>-1.53</v>
      </c>
      <c r="BK363" s="1">
        <v>-4.41</v>
      </c>
      <c r="BL363" s="1">
        <v>-4.01</v>
      </c>
      <c r="BM363" s="1">
        <v>-2.39</v>
      </c>
      <c r="BN363" s="1">
        <v>-0.98</v>
      </c>
      <c r="BO363" s="1">
        <v>-1.85</v>
      </c>
      <c r="BP363" s="1">
        <v>-4.58</v>
      </c>
      <c r="BQ363" s="1">
        <v>-4.0999999999999996</v>
      </c>
      <c r="BR363" s="1">
        <v>-4.92</v>
      </c>
      <c r="BS363" s="1">
        <v>-2.91</v>
      </c>
      <c r="BT363" s="1">
        <v>-2.5099999999999998</v>
      </c>
      <c r="BU363" s="1">
        <v>-2.2599999999999998</v>
      </c>
      <c r="BV363" s="1">
        <v>-1.26</v>
      </c>
      <c r="BW363" s="1">
        <v>-0.73</v>
      </c>
      <c r="BX363" s="1">
        <v>-0.6</v>
      </c>
      <c r="BY363" s="1">
        <v>-2.75</v>
      </c>
      <c r="CA363" s="1">
        <v>195512</v>
      </c>
      <c r="CB363" s="1">
        <v>-1.28</v>
      </c>
      <c r="CC363" s="1">
        <v>2.5299999999999998</v>
      </c>
      <c r="CD363" s="1">
        <v>2.44</v>
      </c>
      <c r="CE363" s="1">
        <v>1.81</v>
      </c>
      <c r="CF363" s="1">
        <v>2.78</v>
      </c>
      <c r="CG363" s="1">
        <v>2.1800000000000002</v>
      </c>
      <c r="CH363" s="1">
        <v>2.4900000000000002</v>
      </c>
      <c r="CI363" s="1">
        <v>2</v>
      </c>
      <c r="CJ363" s="1">
        <v>1.93</v>
      </c>
      <c r="CK363" s="1">
        <v>2.4300000000000002</v>
      </c>
      <c r="CL363" s="1">
        <v>3.14</v>
      </c>
      <c r="CM363" s="1">
        <v>2.04</v>
      </c>
      <c r="CN363" s="1">
        <v>2.3199999999999998</v>
      </c>
      <c r="CO363" s="1">
        <v>3.35</v>
      </c>
      <c r="CP363" s="1">
        <v>1.65</v>
      </c>
      <c r="CQ363" s="1">
        <v>2.44</v>
      </c>
      <c r="CR363" s="1">
        <v>1.58</v>
      </c>
      <c r="CS363" s="1">
        <v>1.96</v>
      </c>
      <c r="CT363" s="1">
        <v>1.91</v>
      </c>
      <c r="CV363" s="1">
        <v>195612</v>
      </c>
      <c r="CW363" s="1">
        <v>2.76</v>
      </c>
      <c r="CX363" s="1">
        <v>3.5</v>
      </c>
      <c r="CY363" s="1">
        <v>2.36</v>
      </c>
      <c r="CZ363" s="1">
        <v>0.86</v>
      </c>
      <c r="DA363" s="1">
        <v>3.78</v>
      </c>
      <c r="DB363" s="1">
        <v>3.46</v>
      </c>
      <c r="DC363" s="1">
        <v>1.95</v>
      </c>
      <c r="DD363" s="1">
        <v>1.89</v>
      </c>
      <c r="DE363" s="1">
        <v>0.21</v>
      </c>
      <c r="DF363" s="1">
        <v>3.77</v>
      </c>
      <c r="DG363" s="1">
        <v>3.79</v>
      </c>
      <c r="DH363" s="1">
        <v>2.93</v>
      </c>
      <c r="DI363" s="1">
        <v>3.98</v>
      </c>
      <c r="DJ363" s="1">
        <v>2.29</v>
      </c>
      <c r="DK363" s="1">
        <v>1.61</v>
      </c>
      <c r="DL363" s="1">
        <v>1.59</v>
      </c>
      <c r="DM363" s="1">
        <v>2.2000000000000002</v>
      </c>
      <c r="DN363" s="1">
        <v>1.26</v>
      </c>
      <c r="DO363" s="1">
        <v>-0.85</v>
      </c>
      <c r="DQ363" s="1">
        <v>195512</v>
      </c>
      <c r="DR363" s="1">
        <v>-99.99</v>
      </c>
      <c r="DS363" s="1">
        <v>2.4900000000000002</v>
      </c>
      <c r="DT363" s="1">
        <v>2.29</v>
      </c>
      <c r="DU363" s="1">
        <v>1.94</v>
      </c>
      <c r="DV363" s="1">
        <v>2.68</v>
      </c>
      <c r="DW363" s="1">
        <v>1.97</v>
      </c>
      <c r="DX363" s="1">
        <v>2.72</v>
      </c>
      <c r="DY363" s="1">
        <v>1.95</v>
      </c>
      <c r="DZ363" s="1">
        <v>1.91</v>
      </c>
      <c r="EA363" s="1">
        <v>2.4900000000000002</v>
      </c>
      <c r="EB363" s="1">
        <v>2.85</v>
      </c>
      <c r="EC363" s="1">
        <v>2.11</v>
      </c>
      <c r="ED363" s="1">
        <v>1.83</v>
      </c>
      <c r="EE363" s="1">
        <v>3.2</v>
      </c>
      <c r="EF363" s="1">
        <v>2.25</v>
      </c>
      <c r="EG363" s="1">
        <v>1.9</v>
      </c>
      <c r="EH363" s="1">
        <v>2</v>
      </c>
      <c r="EI363" s="1">
        <v>2.0499999999999998</v>
      </c>
      <c r="EJ363" s="1">
        <v>1.76</v>
      </c>
      <c r="EL363">
        <v>195512</v>
      </c>
      <c r="EM363">
        <v>1.49</v>
      </c>
      <c r="EN363">
        <v>2.12</v>
      </c>
      <c r="EO363">
        <v>-2.29</v>
      </c>
      <c r="EP363">
        <v>0.18</v>
      </c>
      <c r="ER363" s="1">
        <v>195606</v>
      </c>
      <c r="ES363" s="1">
        <v>2.71</v>
      </c>
      <c r="EU363" s="1">
        <v>195507</v>
      </c>
      <c r="EV363" s="1">
        <v>-1.39</v>
      </c>
      <c r="EX363" s="1">
        <v>196006</v>
      </c>
      <c r="EY363" s="1">
        <v>-0.11</v>
      </c>
      <c r="FA363" s="1">
        <v>195606</v>
      </c>
      <c r="FB363" s="1">
        <f>IF(ISERROR(VLOOKUP($FA363,MOM,LOOKUPS!C$12,0)*$FB$6+VLOOKUP($FA363,STREV,LOOKUPS!C$10,0)*$FC$6+VLOOKUP($FA363,LTREV,LOOKUPS!C$9,0)*$FD$6+VLOOKUP($FA363,CFP,LOOKUPS!C$6,0)*$FE$6+VLOOKUP($FA363,EP,LOOKUPS!C$8,0)*$FF$6+VLOOKUP($FA363,BM,LOOKUPS!C$5,0)*$FG$6+VLOOKUP($FA363,DIV,LOOKUPS!C$7,0)*$FH$6++VLOOKUP($FA363,SIZE,LOOKUPS!C$11,0)*$FI$6),"",VLOOKUP($FA363,MOM,LOOKUPS!C$12,0)*$FB$6+VLOOKUP($FA363,STREV,LOOKUPS!C$10,0)*$FC$6+VLOOKUP($FA363,LTREV,LOOKUPS!C$9,0)*$FD$6+VLOOKUP($FA363,CFP,LOOKUPS!C$6,0)*$FE$6+VLOOKUP($FA363,EP,LOOKUPS!C$8,0)*$FF$6+VLOOKUP($FA363,BM,LOOKUPS!C$5,0)*$FG$6+VLOOKUP($FA363,DIV,LOOKUPS!C$7,0)*$FH$6++VLOOKUP($FA363,SIZE,LOOKUPS!C$11,0)*$FI$6)</f>
        <v>1.9986000000000002</v>
      </c>
      <c r="FC363" s="1">
        <f>IF(ISERROR(VLOOKUP($FA363,MOM,LOOKUPS!D$12,0)*$FB$6+VLOOKUP($FA363,STREV,LOOKUPS!D$10,0)*$FC$6+VLOOKUP($FA363,LTREV,LOOKUPS!D$9,0)*$FD$6+VLOOKUP($FA363,CFP,LOOKUPS!D$6,0)*$FE$6+VLOOKUP($FA363,EP,LOOKUPS!D$8,0)*$FF$6+VLOOKUP($FA363,BM,LOOKUPS!D$5,0)*$FG$6+VLOOKUP($FA363,DIV,LOOKUPS!D$7,0)*$FH$6++VLOOKUP($FA363,SIZE,LOOKUPS!D$11,0)*$FI$6),"",VLOOKUP($FA363,MOM,LOOKUPS!D$12,0)*$FB$6+VLOOKUP($FA363,STREV,LOOKUPS!D$10,0)*$FC$6+VLOOKUP($FA363,LTREV,LOOKUPS!D$9,0)*$FD$6+VLOOKUP($FA363,CFP,LOOKUPS!D$6,0)*$FE$6+VLOOKUP($FA363,EP,LOOKUPS!D$8,0)*$FF$6+VLOOKUP($FA363,BM,LOOKUPS!D$5,0)*$FG$6+VLOOKUP($FA363,DIV,LOOKUPS!D$7,0)*$FH$6++VLOOKUP($FA363,SIZE,LOOKUPS!D$11,0)*$FI$6)</f>
        <v>1.9899</v>
      </c>
      <c r="FD363" s="1">
        <f>IF(ISERROR(VLOOKUP($FA363,MOM,LOOKUPS!E$12,0)*$FB$6+VLOOKUP($FA363,STREV,LOOKUPS!E$10,0)*$FC$6+VLOOKUP($FA363,LTREV,LOOKUPS!E$9,0)*$FD$6+VLOOKUP($FA363,CFP,LOOKUPS!E$6,0)*$FE$6+VLOOKUP($FA363,EP,LOOKUPS!E$8,0)*$FF$6+VLOOKUP($FA363,BM,LOOKUPS!E$5,0)*$FG$6+VLOOKUP($FA363,DIV,LOOKUPS!E$7,0)*$FH$6++VLOOKUP($FA363,SIZE,LOOKUPS!E$11,0)*$FI$6),"",VLOOKUP($FA363,MOM,LOOKUPS!E$12,0)*$FB$6+VLOOKUP($FA363,STREV,LOOKUPS!E$10,0)*$FC$6+VLOOKUP($FA363,LTREV,LOOKUPS!E$9,0)*$FD$6+VLOOKUP($FA363,CFP,LOOKUPS!E$6,0)*$FE$6+VLOOKUP($FA363,EP,LOOKUPS!E$8,0)*$FF$6+VLOOKUP($FA363,BM,LOOKUPS!E$5,0)*$FG$6+VLOOKUP($FA363,DIV,LOOKUPS!E$7,0)*$FH$6++VLOOKUP($FA363,SIZE,LOOKUPS!E$11,0)*$FI$6)</f>
        <v>2.0363000000000002</v>
      </c>
      <c r="FE363" s="1">
        <f>IF(ISERROR(VLOOKUP($FA363,MOM,LOOKUPS!F$12,0)*$FB$6+VLOOKUP($FA363,STREV,LOOKUPS!F$10,0)*$FC$6+VLOOKUP($FA363,LTREV,LOOKUPS!F$9,0)*$FD$6+VLOOKUP($FA363,CFP,LOOKUPS!F$6,0)*$FE$6+VLOOKUP($FA363,EP,LOOKUPS!F$8,0)*$FF$6+VLOOKUP($FA363,BM,LOOKUPS!F$5,0)*$FG$6+VLOOKUP($FA363,DIV,LOOKUPS!F$7,0)*$FH$6++VLOOKUP($FA363,SIZE,LOOKUPS!F$11,0)*$FI$6),"",VLOOKUP($FA363,MOM,LOOKUPS!F$12,0)*$FB$6+VLOOKUP($FA363,STREV,LOOKUPS!F$10,0)*$FC$6+VLOOKUP($FA363,LTREV,LOOKUPS!F$9,0)*$FD$6+VLOOKUP($FA363,CFP,LOOKUPS!F$6,0)*$FE$6+VLOOKUP($FA363,EP,LOOKUPS!F$8,0)*$FF$6+VLOOKUP($FA363,BM,LOOKUPS!F$5,0)*$FG$6+VLOOKUP($FA363,DIV,LOOKUPS!F$7,0)*$FH$6++VLOOKUP($FA363,SIZE,LOOKUPS!F$11,0)*$FI$6)</f>
        <v>1.6226</v>
      </c>
      <c r="FF363" s="1">
        <f>IF(ISERROR(VLOOKUP($FA363,MOM,LOOKUPS!G$12,0)*$FB$6+VLOOKUP($FA363,STREV,LOOKUPS!G$10,0)*$FC$6+VLOOKUP($FA363,LTREV,LOOKUPS!G$9,0)*$FD$6+VLOOKUP($FA363,CFP,LOOKUPS!G$6,0)*$FE$6+VLOOKUP($FA363,EP,LOOKUPS!G$8,0)*$FF$6+VLOOKUP($FA363,BM,LOOKUPS!G$5,0)*$FG$6+VLOOKUP($FA363,DIV,LOOKUPS!G$7,0)*$FH$6++VLOOKUP($FA363,SIZE,LOOKUPS!G$11,0)*$FI$6),"",VLOOKUP($FA363,MOM,LOOKUPS!G$12,0)*$FB$6+VLOOKUP($FA363,STREV,LOOKUPS!G$10,0)*$FC$6+VLOOKUP($FA363,LTREV,LOOKUPS!G$9,0)*$FD$6+VLOOKUP($FA363,CFP,LOOKUPS!G$6,0)*$FE$6+VLOOKUP($FA363,EP,LOOKUPS!G$8,0)*$FF$6+VLOOKUP($FA363,BM,LOOKUPS!G$5,0)*$FG$6+VLOOKUP($FA363,DIV,LOOKUPS!G$7,0)*$FH$6++VLOOKUP($FA363,SIZE,LOOKUPS!G$11,0)*$FI$6)</f>
        <v>2.2766999999999999</v>
      </c>
      <c r="FG363" s="1">
        <f>IF(ISERROR(VLOOKUP($FA363,MOM,LOOKUPS!H$12,0)*$FB$6+VLOOKUP($FA363,STREV,LOOKUPS!H$10,0)*$FC$6+VLOOKUP($FA363,LTREV,LOOKUPS!H$9,0)*$FD$6+VLOOKUP($FA363,CFP,LOOKUPS!H$6,0)*$FE$6+VLOOKUP($FA363,EP,LOOKUPS!H$8,0)*$FF$6+VLOOKUP($FA363,BM,LOOKUPS!H$5,0)*$FG$6+VLOOKUP($FA363,DIV,LOOKUPS!H$7,0)*$FH$6++VLOOKUP($FA363,SIZE,LOOKUPS!H$11,0)*$FI$6),"",VLOOKUP($FA363,MOM,LOOKUPS!H$12,0)*$FB$6+VLOOKUP($FA363,STREV,LOOKUPS!H$10,0)*$FC$6+VLOOKUP($FA363,LTREV,LOOKUPS!H$9,0)*$FD$6+VLOOKUP($FA363,CFP,LOOKUPS!H$6,0)*$FE$6+VLOOKUP($FA363,EP,LOOKUPS!H$8,0)*$FF$6+VLOOKUP($FA363,BM,LOOKUPS!H$5,0)*$FG$6+VLOOKUP($FA363,DIV,LOOKUPS!H$7,0)*$FH$6++VLOOKUP($FA363,SIZE,LOOKUPS!H$11,0)*$FI$6)</f>
        <v>2.0881000000000003</v>
      </c>
      <c r="FH363" s="1">
        <f>IF(ISERROR(VLOOKUP($FA363,MOM,LOOKUPS!I$12,0)*$FB$6+VLOOKUP($FA363,STREV,LOOKUPS!I$10,0)*$FC$6+VLOOKUP($FA363,LTREV,LOOKUPS!I$9,0)*$FD$6+VLOOKUP($FA363,CFP,LOOKUPS!I$6,0)*$FE$6+VLOOKUP($FA363,EP,LOOKUPS!I$8,0)*$FF$6+VLOOKUP($FA363,BM,LOOKUPS!I$5,0)*$FG$6+VLOOKUP($FA363,DIV,LOOKUPS!I$7,0)*$FH$6++VLOOKUP($FA363,SIZE,LOOKUPS!I$11,0)*$FI$6),"",VLOOKUP($FA363,MOM,LOOKUPS!I$12,0)*$FB$6+VLOOKUP($FA363,STREV,LOOKUPS!I$10,0)*$FC$6+VLOOKUP($FA363,LTREV,LOOKUPS!I$9,0)*$FD$6+VLOOKUP($FA363,CFP,LOOKUPS!I$6,0)*$FE$6+VLOOKUP($FA363,EP,LOOKUPS!I$8,0)*$FF$6+VLOOKUP($FA363,BM,LOOKUPS!I$5,0)*$FG$6+VLOOKUP($FA363,DIV,LOOKUPS!I$7,0)*$FH$6++VLOOKUP($FA363,SIZE,LOOKUPS!I$11,0)*$FI$6)</f>
        <v>2.2610000000000001</v>
      </c>
      <c r="FI363" s="1">
        <f>IF(ISERROR(VLOOKUP($FA363,MOM,LOOKUPS!J$12,0)*$FB$6+VLOOKUP($FA363,STREV,LOOKUPS!J$10,0)*$FC$6+VLOOKUP($FA363,LTREV,LOOKUPS!J$9,0)*$FD$6+VLOOKUP($FA363,CFP,LOOKUPS!J$6,0)*$FE$6+VLOOKUP($FA363,EP,LOOKUPS!J$8,0)*$FF$6+VLOOKUP($FA363,BM,LOOKUPS!J$5,0)*$FG$6+VLOOKUP($FA363,DIV,LOOKUPS!J$7,0)*$FH$6++VLOOKUP($FA363,SIZE,LOOKUPS!J$11,0)*$FI$6),"",VLOOKUP($FA363,MOM,LOOKUPS!J$12,0)*$FB$6+VLOOKUP($FA363,STREV,LOOKUPS!J$10,0)*$FC$6+VLOOKUP($FA363,LTREV,LOOKUPS!J$9,0)*$FD$6+VLOOKUP($FA363,CFP,LOOKUPS!J$6,0)*$FE$6+VLOOKUP($FA363,EP,LOOKUPS!J$8,0)*$FF$6+VLOOKUP($FA363,BM,LOOKUPS!J$5,0)*$FG$6+VLOOKUP($FA363,DIV,LOOKUPS!J$7,0)*$FH$6++VLOOKUP($FA363,SIZE,LOOKUPS!J$11,0)*$FI$6)</f>
        <v>2.3948</v>
      </c>
      <c r="FJ363" s="1">
        <f>IF(ISERROR(VLOOKUP($FA363,MOM,LOOKUPS!K$12,0)*$FB$6+VLOOKUP($FA363,STREV,LOOKUPS!K$10,0)*$FC$6+VLOOKUP($FA363,LTREV,LOOKUPS!K$9,0)*$FD$6+VLOOKUP($FA363,CFP,LOOKUPS!K$6,0)*$FE$6+VLOOKUP($FA363,EP,LOOKUPS!K$8,0)*$FF$6+VLOOKUP($FA363,BM,LOOKUPS!K$5,0)*$FG$6+VLOOKUP($FA363,DIV,LOOKUPS!K$7,0)*$FH$6++VLOOKUP($FA363,SIZE,LOOKUPS!K$11,0)*$FI$6),"",VLOOKUP($FA363,MOM,LOOKUPS!K$12,0)*$FB$6+VLOOKUP($FA363,STREV,LOOKUPS!K$10,0)*$FC$6+VLOOKUP($FA363,LTREV,LOOKUPS!K$9,0)*$FD$6+VLOOKUP($FA363,CFP,LOOKUPS!K$6,0)*$FE$6+VLOOKUP($FA363,EP,LOOKUPS!K$8,0)*$FF$6+VLOOKUP($FA363,BM,LOOKUPS!K$5,0)*$FG$6+VLOOKUP($FA363,DIV,LOOKUPS!K$7,0)*$FH$6++VLOOKUP($FA363,SIZE,LOOKUPS!K$11,0)*$FI$6)</f>
        <v>2.4825000000000004</v>
      </c>
      <c r="FK363" s="1">
        <f>IF(ISERROR(VLOOKUP($FA363,MOM,LOOKUPS!L$12,0)*$FB$6+VLOOKUP($FA363,STREV,LOOKUPS!L$10,0)*$FC$6+VLOOKUP($FA363,LTREV,LOOKUPS!L$9,0)*$FD$6+VLOOKUP($FA363,CFP,LOOKUPS!L$6,0)*$FE$6+VLOOKUP($FA363,EP,LOOKUPS!L$8,0)*$FF$6+VLOOKUP($FA363,BM,LOOKUPS!L$5,0)*$FG$6+VLOOKUP($FA363,DIV,LOOKUPS!L$7,0)*$FH$6++VLOOKUP($FA363,SIZE,LOOKUPS!L$11,0)*$FI$6),"",VLOOKUP($FA363,MOM,LOOKUPS!L$12,0)*$FB$6+VLOOKUP($FA363,STREV,LOOKUPS!L$10,0)*$FC$6+VLOOKUP($FA363,LTREV,LOOKUPS!L$9,0)*$FD$6+VLOOKUP($FA363,CFP,LOOKUPS!L$6,0)*$FE$6+VLOOKUP($FA363,EP,LOOKUPS!L$8,0)*$FF$6+VLOOKUP($FA363,BM,LOOKUPS!L$5,0)*$FG$6+VLOOKUP($FA363,DIV,LOOKUPS!L$7,0)*$FH$6++VLOOKUP($FA363,SIZE,LOOKUPS!L$11,0)*$FI$6)</f>
        <v>2.5024000000000002</v>
      </c>
    </row>
    <row r="364" spans="1:167" x14ac:dyDescent="0.3">
      <c r="A364" s="1">
        <v>195607</v>
      </c>
      <c r="B364" s="1">
        <v>1.1499999999999999</v>
      </c>
      <c r="C364" s="1">
        <v>3.31</v>
      </c>
      <c r="D364" s="1">
        <v>3.21</v>
      </c>
      <c r="E364" s="1">
        <v>2.5299999999999998</v>
      </c>
      <c r="F364" s="1">
        <v>4.0199999999999996</v>
      </c>
      <c r="G364" s="1">
        <v>5.16</v>
      </c>
      <c r="H364" s="1">
        <v>4.0999999999999996</v>
      </c>
      <c r="I364" s="1">
        <v>4.76</v>
      </c>
      <c r="J364" s="1">
        <v>4.93</v>
      </c>
      <c r="K364" s="1">
        <v>6.1</v>
      </c>
      <c r="M364" s="1">
        <v>195508</v>
      </c>
      <c r="N364" s="1">
        <v>1.54</v>
      </c>
      <c r="O364" s="1">
        <v>0.81</v>
      </c>
      <c r="P364" s="1">
        <v>1.17</v>
      </c>
      <c r="Q364" s="1">
        <v>0.72</v>
      </c>
      <c r="R364" s="1">
        <v>-0.56999999999999995</v>
      </c>
      <c r="S364" s="1">
        <v>-0.28999999999999998</v>
      </c>
      <c r="T364" s="1">
        <v>1.48</v>
      </c>
      <c r="U364" s="1">
        <v>1.05</v>
      </c>
      <c r="V364" s="1">
        <v>0.21</v>
      </c>
      <c r="W364" s="1">
        <v>-0.45</v>
      </c>
      <c r="Y364" s="1">
        <v>196007</v>
      </c>
      <c r="Z364" s="1">
        <v>-2.62</v>
      </c>
      <c r="AA364" s="1">
        <v>-1.57</v>
      </c>
      <c r="AB364" s="1">
        <v>-1.37</v>
      </c>
      <c r="AC364" s="1">
        <v>-0.27</v>
      </c>
      <c r="AD364" s="1">
        <v>-0.62</v>
      </c>
      <c r="AE364" s="1">
        <v>-0.69</v>
      </c>
      <c r="AF364" s="1">
        <v>-0.92</v>
      </c>
      <c r="AG364" s="1">
        <v>-2.77</v>
      </c>
      <c r="AH364" s="1">
        <v>-2.74</v>
      </c>
      <c r="AI364" s="1">
        <v>-3.62</v>
      </c>
      <c r="AK364">
        <v>198101</v>
      </c>
      <c r="AL364">
        <v>2.72</v>
      </c>
      <c r="AM364">
        <v>-1.66</v>
      </c>
      <c r="AN364">
        <v>1.03</v>
      </c>
      <c r="AO364">
        <v>2.0099999999999998</v>
      </c>
      <c r="AP364">
        <v>-2.36</v>
      </c>
      <c r="AQ364">
        <v>0.64</v>
      </c>
      <c r="AR364">
        <v>0.69</v>
      </c>
      <c r="AS364">
        <v>1.73</v>
      </c>
      <c r="AT364">
        <v>2.2599999999999998</v>
      </c>
      <c r="AU364">
        <v>-2.6</v>
      </c>
      <c r="AV364">
        <v>-1.93</v>
      </c>
      <c r="AW364">
        <v>0.57999999999999996</v>
      </c>
      <c r="AX364">
        <v>0.7</v>
      </c>
      <c r="AY364">
        <v>0.52</v>
      </c>
      <c r="AZ364">
        <v>0.85</v>
      </c>
      <c r="BA364">
        <v>2.0499999999999998</v>
      </c>
      <c r="BB364">
        <v>1.41</v>
      </c>
      <c r="BC364">
        <v>2.31</v>
      </c>
      <c r="BD364">
        <v>2.2200000000000002</v>
      </c>
      <c r="BF364" s="1">
        <v>198101</v>
      </c>
      <c r="BG364" s="1">
        <v>2.56</v>
      </c>
      <c r="BH364" s="1">
        <v>-2</v>
      </c>
      <c r="BI364" s="1">
        <v>1.57</v>
      </c>
      <c r="BJ364" s="1">
        <v>1.76</v>
      </c>
      <c r="BK364" s="1">
        <v>-2.59</v>
      </c>
      <c r="BL364" s="1">
        <v>0.33</v>
      </c>
      <c r="BM364" s="1">
        <v>1.69</v>
      </c>
      <c r="BN364" s="1">
        <v>1.64</v>
      </c>
      <c r="BO364" s="1">
        <v>1.93</v>
      </c>
      <c r="BP364" s="1">
        <v>-2.86</v>
      </c>
      <c r="BQ364" s="1">
        <v>-2.11</v>
      </c>
      <c r="BR364" s="1">
        <v>-0.08</v>
      </c>
      <c r="BS364" s="1">
        <v>0.83</v>
      </c>
      <c r="BT364" s="1">
        <v>1.58</v>
      </c>
      <c r="BU364" s="1">
        <v>1.81</v>
      </c>
      <c r="BV364" s="1">
        <v>2.02</v>
      </c>
      <c r="BW364" s="1">
        <v>1.31</v>
      </c>
      <c r="BX364" s="1">
        <v>2.09</v>
      </c>
      <c r="BY364" s="1">
        <v>1.82</v>
      </c>
      <c r="CA364" s="1">
        <v>195601</v>
      </c>
      <c r="CB364" s="1">
        <v>9.09</v>
      </c>
      <c r="CC364" s="1">
        <v>-2.58</v>
      </c>
      <c r="CD364" s="1">
        <v>-2.04</v>
      </c>
      <c r="CE364" s="1">
        <v>-1.72</v>
      </c>
      <c r="CF364" s="1">
        <v>-2.8</v>
      </c>
      <c r="CG364" s="1">
        <v>-2.1</v>
      </c>
      <c r="CH364" s="1">
        <v>-1.99</v>
      </c>
      <c r="CI364" s="1">
        <v>-1.58</v>
      </c>
      <c r="CJ364" s="1">
        <v>-2.0499999999999998</v>
      </c>
      <c r="CK364" s="1">
        <v>-2.41</v>
      </c>
      <c r="CL364" s="1">
        <v>-3.2</v>
      </c>
      <c r="CM364" s="1">
        <v>-2.14</v>
      </c>
      <c r="CN364" s="1">
        <v>-2.0699999999999998</v>
      </c>
      <c r="CO364" s="1">
        <v>-3.09</v>
      </c>
      <c r="CP364" s="1">
        <v>-0.91</v>
      </c>
      <c r="CQ364" s="1">
        <v>-2.1</v>
      </c>
      <c r="CR364" s="1">
        <v>-1.07</v>
      </c>
      <c r="CS364" s="1">
        <v>-1.9</v>
      </c>
      <c r="CT364" s="1">
        <v>-2.21</v>
      </c>
      <c r="CV364" s="1">
        <v>195701</v>
      </c>
      <c r="CW364" s="1">
        <v>1.57</v>
      </c>
      <c r="CX364" s="1">
        <v>-1.48</v>
      </c>
      <c r="CY364" s="1">
        <v>0.43</v>
      </c>
      <c r="CZ364" s="1">
        <v>1.46</v>
      </c>
      <c r="DA364" s="1">
        <v>-1.89</v>
      </c>
      <c r="DB364" s="1">
        <v>-0.5</v>
      </c>
      <c r="DC364" s="1">
        <v>0.43</v>
      </c>
      <c r="DD364" s="1">
        <v>0.98</v>
      </c>
      <c r="DE364" s="1">
        <v>1.79</v>
      </c>
      <c r="DF364" s="1">
        <v>-2.4900000000000002</v>
      </c>
      <c r="DG364" s="1">
        <v>-1.32</v>
      </c>
      <c r="DH364" s="1">
        <v>-0.68</v>
      </c>
      <c r="DI364" s="1">
        <v>-0.33</v>
      </c>
      <c r="DJ364" s="1">
        <v>-0.34</v>
      </c>
      <c r="DK364" s="1">
        <v>1.21</v>
      </c>
      <c r="DL364" s="1">
        <v>1.1499999999999999</v>
      </c>
      <c r="DM364" s="1">
        <v>0.79</v>
      </c>
      <c r="DN364" s="1">
        <v>1.51</v>
      </c>
      <c r="DO364" s="1">
        <v>2.0699999999999998</v>
      </c>
      <c r="DQ364" s="1">
        <v>195601</v>
      </c>
      <c r="DR364" s="1">
        <v>-99.99</v>
      </c>
      <c r="DS364" s="1">
        <v>-0.67</v>
      </c>
      <c r="DT364" s="1">
        <v>-2.59</v>
      </c>
      <c r="DU364" s="1">
        <v>-2.69</v>
      </c>
      <c r="DV364" s="1">
        <v>-0.47</v>
      </c>
      <c r="DW364" s="1">
        <v>-1.61</v>
      </c>
      <c r="DX364" s="1">
        <v>-2.61</v>
      </c>
      <c r="DY364" s="1">
        <v>-3.03</v>
      </c>
      <c r="DZ364" s="1">
        <v>-2.4900000000000002</v>
      </c>
      <c r="EA364" s="1">
        <v>-0.66</v>
      </c>
      <c r="EB364" s="1">
        <v>-0.28999999999999998</v>
      </c>
      <c r="EC364" s="1">
        <v>-1.05</v>
      </c>
      <c r="ED364" s="1">
        <v>-2.15</v>
      </c>
      <c r="EE364" s="1">
        <v>-2.2799999999999998</v>
      </c>
      <c r="EF364" s="1">
        <v>-2.95</v>
      </c>
      <c r="EG364" s="1">
        <v>-2.96</v>
      </c>
      <c r="EH364" s="1">
        <v>-3.11</v>
      </c>
      <c r="EI364" s="1">
        <v>-2.37</v>
      </c>
      <c r="EJ364" s="1">
        <v>-2.6</v>
      </c>
      <c r="EL364">
        <v>195601</v>
      </c>
      <c r="EM364">
        <v>-3.03</v>
      </c>
      <c r="EN364">
        <v>0.4</v>
      </c>
      <c r="EO364">
        <v>0.94</v>
      </c>
      <c r="EP364">
        <v>0.22</v>
      </c>
      <c r="ER364" s="1">
        <v>195607</v>
      </c>
      <c r="ES364" s="1">
        <v>2.52</v>
      </c>
      <c r="EU364" s="1">
        <v>195508</v>
      </c>
      <c r="EV364" s="1">
        <v>2.54</v>
      </c>
      <c r="EX364" s="1">
        <v>196007</v>
      </c>
      <c r="EY364" s="1">
        <v>0.28000000000000003</v>
      </c>
      <c r="FA364" s="1">
        <v>195607</v>
      </c>
      <c r="FB364" s="1">
        <f>IF(ISERROR(VLOOKUP($FA364,MOM,LOOKUPS!C$12,0)*$FB$6+VLOOKUP($FA364,STREV,LOOKUPS!C$10,0)*$FC$6+VLOOKUP($FA364,LTREV,LOOKUPS!C$9,0)*$FD$6+VLOOKUP($FA364,CFP,LOOKUPS!C$6,0)*$FE$6+VLOOKUP($FA364,EP,LOOKUPS!C$8,0)*$FF$6+VLOOKUP($FA364,BM,LOOKUPS!C$5,0)*$FG$6+VLOOKUP($FA364,DIV,LOOKUPS!C$7,0)*$FH$6++VLOOKUP($FA364,SIZE,LOOKUPS!C$11,0)*$FI$6),"",VLOOKUP($FA364,MOM,LOOKUPS!C$12,0)*$FB$6+VLOOKUP($FA364,STREV,LOOKUPS!C$10,0)*$FC$6+VLOOKUP($FA364,LTREV,LOOKUPS!C$9,0)*$FD$6+VLOOKUP($FA364,CFP,LOOKUPS!C$6,0)*$FE$6+VLOOKUP($FA364,EP,LOOKUPS!C$8,0)*$FF$6+VLOOKUP($FA364,BM,LOOKUPS!C$5,0)*$FG$6+VLOOKUP($FA364,DIV,LOOKUPS!C$7,0)*$FH$6++VLOOKUP($FA364,SIZE,LOOKUPS!C$11,0)*$FI$6)</f>
        <v>3.2161000000000004</v>
      </c>
      <c r="FC364" s="1">
        <f>IF(ISERROR(VLOOKUP($FA364,MOM,LOOKUPS!D$12,0)*$FB$6+VLOOKUP($FA364,STREV,LOOKUPS!D$10,0)*$FC$6+VLOOKUP($FA364,LTREV,LOOKUPS!D$9,0)*$FD$6+VLOOKUP($FA364,CFP,LOOKUPS!D$6,0)*$FE$6+VLOOKUP($FA364,EP,LOOKUPS!D$8,0)*$FF$6+VLOOKUP($FA364,BM,LOOKUPS!D$5,0)*$FG$6+VLOOKUP($FA364,DIV,LOOKUPS!D$7,0)*$FH$6++VLOOKUP($FA364,SIZE,LOOKUPS!D$11,0)*$FI$6),"",VLOOKUP($FA364,MOM,LOOKUPS!D$12,0)*$FB$6+VLOOKUP($FA364,STREV,LOOKUPS!D$10,0)*$FC$6+VLOOKUP($FA364,LTREV,LOOKUPS!D$9,0)*$FD$6+VLOOKUP($FA364,CFP,LOOKUPS!D$6,0)*$FE$6+VLOOKUP($FA364,EP,LOOKUPS!D$8,0)*$FF$6+VLOOKUP($FA364,BM,LOOKUPS!D$5,0)*$FG$6+VLOOKUP($FA364,DIV,LOOKUPS!D$7,0)*$FH$6++VLOOKUP($FA364,SIZE,LOOKUPS!D$11,0)*$FI$6)</f>
        <v>3.7107999999999999</v>
      </c>
      <c r="FD364" s="1">
        <f>IF(ISERROR(VLOOKUP($FA364,MOM,LOOKUPS!E$12,0)*$FB$6+VLOOKUP($FA364,STREV,LOOKUPS!E$10,0)*$FC$6+VLOOKUP($FA364,LTREV,LOOKUPS!E$9,0)*$FD$6+VLOOKUP($FA364,CFP,LOOKUPS!E$6,0)*$FE$6+VLOOKUP($FA364,EP,LOOKUPS!E$8,0)*$FF$6+VLOOKUP($FA364,BM,LOOKUPS!E$5,0)*$FG$6+VLOOKUP($FA364,DIV,LOOKUPS!E$7,0)*$FH$6++VLOOKUP($FA364,SIZE,LOOKUPS!E$11,0)*$FI$6),"",VLOOKUP($FA364,MOM,LOOKUPS!E$12,0)*$FB$6+VLOOKUP($FA364,STREV,LOOKUPS!E$10,0)*$FC$6+VLOOKUP($FA364,LTREV,LOOKUPS!E$9,0)*$FD$6+VLOOKUP($FA364,CFP,LOOKUPS!E$6,0)*$FE$6+VLOOKUP($FA364,EP,LOOKUPS!E$8,0)*$FF$6+VLOOKUP($FA364,BM,LOOKUPS!E$5,0)*$FG$6+VLOOKUP($FA364,DIV,LOOKUPS!E$7,0)*$FH$6++VLOOKUP($FA364,SIZE,LOOKUPS!E$11,0)*$FI$6)</f>
        <v>4.2047999999999996</v>
      </c>
      <c r="FE364" s="1">
        <f>IF(ISERROR(VLOOKUP($FA364,MOM,LOOKUPS!F$12,0)*$FB$6+VLOOKUP($FA364,STREV,LOOKUPS!F$10,0)*$FC$6+VLOOKUP($FA364,LTREV,LOOKUPS!F$9,0)*$FD$6+VLOOKUP($FA364,CFP,LOOKUPS!F$6,0)*$FE$6+VLOOKUP($FA364,EP,LOOKUPS!F$8,0)*$FF$6+VLOOKUP($FA364,BM,LOOKUPS!F$5,0)*$FG$6+VLOOKUP($FA364,DIV,LOOKUPS!F$7,0)*$FH$6++VLOOKUP($FA364,SIZE,LOOKUPS!F$11,0)*$FI$6),"",VLOOKUP($FA364,MOM,LOOKUPS!F$12,0)*$FB$6+VLOOKUP($FA364,STREV,LOOKUPS!F$10,0)*$FC$6+VLOOKUP($FA364,LTREV,LOOKUPS!F$9,0)*$FD$6+VLOOKUP($FA364,CFP,LOOKUPS!F$6,0)*$FE$6+VLOOKUP($FA364,EP,LOOKUPS!F$8,0)*$FF$6+VLOOKUP($FA364,BM,LOOKUPS!F$5,0)*$FG$6+VLOOKUP($FA364,DIV,LOOKUPS!F$7,0)*$FH$6++VLOOKUP($FA364,SIZE,LOOKUPS!F$11,0)*$FI$6)</f>
        <v>4.3875999999999999</v>
      </c>
      <c r="FF364" s="1">
        <f>IF(ISERROR(VLOOKUP($FA364,MOM,LOOKUPS!G$12,0)*$FB$6+VLOOKUP($FA364,STREV,LOOKUPS!G$10,0)*$FC$6+VLOOKUP($FA364,LTREV,LOOKUPS!G$9,0)*$FD$6+VLOOKUP($FA364,CFP,LOOKUPS!G$6,0)*$FE$6+VLOOKUP($FA364,EP,LOOKUPS!G$8,0)*$FF$6+VLOOKUP($FA364,BM,LOOKUPS!G$5,0)*$FG$6+VLOOKUP($FA364,DIV,LOOKUPS!G$7,0)*$FH$6++VLOOKUP($FA364,SIZE,LOOKUPS!G$11,0)*$FI$6),"",VLOOKUP($FA364,MOM,LOOKUPS!G$12,0)*$FB$6+VLOOKUP($FA364,STREV,LOOKUPS!G$10,0)*$FC$6+VLOOKUP($FA364,LTREV,LOOKUPS!G$9,0)*$FD$6+VLOOKUP($FA364,CFP,LOOKUPS!G$6,0)*$FE$6+VLOOKUP($FA364,EP,LOOKUPS!G$8,0)*$FF$6+VLOOKUP($FA364,BM,LOOKUPS!G$5,0)*$FG$6+VLOOKUP($FA364,DIV,LOOKUPS!G$7,0)*$FH$6++VLOOKUP($FA364,SIZE,LOOKUPS!G$11,0)*$FI$6)</f>
        <v>3.9355000000000002</v>
      </c>
      <c r="FG364" s="1">
        <f>IF(ISERROR(VLOOKUP($FA364,MOM,LOOKUPS!H$12,0)*$FB$6+VLOOKUP($FA364,STREV,LOOKUPS!H$10,0)*$FC$6+VLOOKUP($FA364,LTREV,LOOKUPS!H$9,0)*$FD$6+VLOOKUP($FA364,CFP,LOOKUPS!H$6,0)*$FE$6+VLOOKUP($FA364,EP,LOOKUPS!H$8,0)*$FF$6+VLOOKUP($FA364,BM,LOOKUPS!H$5,0)*$FG$6+VLOOKUP($FA364,DIV,LOOKUPS!H$7,0)*$FH$6++VLOOKUP($FA364,SIZE,LOOKUPS!H$11,0)*$FI$6),"",VLOOKUP($FA364,MOM,LOOKUPS!H$12,0)*$FB$6+VLOOKUP($FA364,STREV,LOOKUPS!H$10,0)*$FC$6+VLOOKUP($FA364,LTREV,LOOKUPS!H$9,0)*$FD$6+VLOOKUP($FA364,CFP,LOOKUPS!H$6,0)*$FE$6+VLOOKUP($FA364,EP,LOOKUPS!H$8,0)*$FF$6+VLOOKUP($FA364,BM,LOOKUPS!H$5,0)*$FG$6+VLOOKUP($FA364,DIV,LOOKUPS!H$7,0)*$FH$6++VLOOKUP($FA364,SIZE,LOOKUPS!H$11,0)*$FI$6)</f>
        <v>3.6818</v>
      </c>
      <c r="FH364" s="1">
        <f>IF(ISERROR(VLOOKUP($FA364,MOM,LOOKUPS!I$12,0)*$FB$6+VLOOKUP($FA364,STREV,LOOKUPS!I$10,0)*$FC$6+VLOOKUP($FA364,LTREV,LOOKUPS!I$9,0)*$FD$6+VLOOKUP($FA364,CFP,LOOKUPS!I$6,0)*$FE$6+VLOOKUP($FA364,EP,LOOKUPS!I$8,0)*$FF$6+VLOOKUP($FA364,BM,LOOKUPS!I$5,0)*$FG$6+VLOOKUP($FA364,DIV,LOOKUPS!I$7,0)*$FH$6++VLOOKUP($FA364,SIZE,LOOKUPS!I$11,0)*$FI$6),"",VLOOKUP($FA364,MOM,LOOKUPS!I$12,0)*$FB$6+VLOOKUP($FA364,STREV,LOOKUPS!I$10,0)*$FC$6+VLOOKUP($FA364,LTREV,LOOKUPS!I$9,0)*$FD$6+VLOOKUP($FA364,CFP,LOOKUPS!I$6,0)*$FE$6+VLOOKUP($FA364,EP,LOOKUPS!I$8,0)*$FF$6+VLOOKUP($FA364,BM,LOOKUPS!I$5,0)*$FG$6+VLOOKUP($FA364,DIV,LOOKUPS!I$7,0)*$FH$6++VLOOKUP($FA364,SIZE,LOOKUPS!I$11,0)*$FI$6)</f>
        <v>4.2984999999999998</v>
      </c>
      <c r="FI364" s="1">
        <f>IF(ISERROR(VLOOKUP($FA364,MOM,LOOKUPS!J$12,0)*$FB$6+VLOOKUP($FA364,STREV,LOOKUPS!J$10,0)*$FC$6+VLOOKUP($FA364,LTREV,LOOKUPS!J$9,0)*$FD$6+VLOOKUP($FA364,CFP,LOOKUPS!J$6,0)*$FE$6+VLOOKUP($FA364,EP,LOOKUPS!J$8,0)*$FF$6+VLOOKUP($FA364,BM,LOOKUPS!J$5,0)*$FG$6+VLOOKUP($FA364,DIV,LOOKUPS!J$7,0)*$FH$6++VLOOKUP($FA364,SIZE,LOOKUPS!J$11,0)*$FI$6),"",VLOOKUP($FA364,MOM,LOOKUPS!J$12,0)*$FB$6+VLOOKUP($FA364,STREV,LOOKUPS!J$10,0)*$FC$6+VLOOKUP($FA364,LTREV,LOOKUPS!J$9,0)*$FD$6+VLOOKUP($FA364,CFP,LOOKUPS!J$6,0)*$FE$6+VLOOKUP($FA364,EP,LOOKUPS!J$8,0)*$FF$6+VLOOKUP($FA364,BM,LOOKUPS!J$5,0)*$FG$6+VLOOKUP($FA364,DIV,LOOKUPS!J$7,0)*$FH$6++VLOOKUP($FA364,SIZE,LOOKUPS!J$11,0)*$FI$6)</f>
        <v>4.1394000000000002</v>
      </c>
      <c r="FJ364" s="1">
        <f>IF(ISERROR(VLOOKUP($FA364,MOM,LOOKUPS!K$12,0)*$FB$6+VLOOKUP($FA364,STREV,LOOKUPS!K$10,0)*$FC$6+VLOOKUP($FA364,LTREV,LOOKUPS!K$9,0)*$FD$6+VLOOKUP($FA364,CFP,LOOKUPS!K$6,0)*$FE$6+VLOOKUP($FA364,EP,LOOKUPS!K$8,0)*$FF$6+VLOOKUP($FA364,BM,LOOKUPS!K$5,0)*$FG$6+VLOOKUP($FA364,DIV,LOOKUPS!K$7,0)*$FH$6++VLOOKUP($FA364,SIZE,LOOKUPS!K$11,0)*$FI$6),"",VLOOKUP($FA364,MOM,LOOKUPS!K$12,0)*$FB$6+VLOOKUP($FA364,STREV,LOOKUPS!K$10,0)*$FC$6+VLOOKUP($FA364,LTREV,LOOKUPS!K$9,0)*$FD$6+VLOOKUP($FA364,CFP,LOOKUPS!K$6,0)*$FE$6+VLOOKUP($FA364,EP,LOOKUPS!K$8,0)*$FF$6+VLOOKUP($FA364,BM,LOOKUPS!K$5,0)*$FG$6+VLOOKUP($FA364,DIV,LOOKUPS!K$7,0)*$FH$6++VLOOKUP($FA364,SIZE,LOOKUPS!K$11,0)*$FI$6)</f>
        <v>3.9990999999999999</v>
      </c>
      <c r="FK364" s="1">
        <f>IF(ISERROR(VLOOKUP($FA364,MOM,LOOKUPS!L$12,0)*$FB$6+VLOOKUP($FA364,STREV,LOOKUPS!L$10,0)*$FC$6+VLOOKUP($FA364,LTREV,LOOKUPS!L$9,0)*$FD$6+VLOOKUP($FA364,CFP,LOOKUPS!L$6,0)*$FE$6+VLOOKUP($FA364,EP,LOOKUPS!L$8,0)*$FF$6+VLOOKUP($FA364,BM,LOOKUPS!L$5,0)*$FG$6+VLOOKUP($FA364,DIV,LOOKUPS!L$7,0)*$FH$6++VLOOKUP($FA364,SIZE,LOOKUPS!L$11,0)*$FI$6),"",VLOOKUP($FA364,MOM,LOOKUPS!L$12,0)*$FB$6+VLOOKUP($FA364,STREV,LOOKUPS!L$10,0)*$FC$6+VLOOKUP($FA364,LTREV,LOOKUPS!L$9,0)*$FD$6+VLOOKUP($FA364,CFP,LOOKUPS!L$6,0)*$FE$6+VLOOKUP($FA364,EP,LOOKUPS!L$8,0)*$FF$6+VLOOKUP($FA364,BM,LOOKUPS!L$5,0)*$FG$6+VLOOKUP($FA364,DIV,LOOKUPS!L$7,0)*$FH$6++VLOOKUP($FA364,SIZE,LOOKUPS!L$11,0)*$FI$6)</f>
        <v>3.8866000000000001</v>
      </c>
    </row>
    <row r="365" spans="1:167" x14ac:dyDescent="0.3">
      <c r="A365" s="1">
        <v>195608</v>
      </c>
      <c r="B365" s="1">
        <v>-1.86</v>
      </c>
      <c r="C365" s="1">
        <v>-1.56</v>
      </c>
      <c r="D365" s="1">
        <v>-1.75</v>
      </c>
      <c r="E365" s="1">
        <v>-1.85</v>
      </c>
      <c r="F365" s="1">
        <v>-1.2</v>
      </c>
      <c r="G365" s="1">
        <v>-0.23</v>
      </c>
      <c r="H365" s="1">
        <v>-1.4</v>
      </c>
      <c r="I365" s="1">
        <v>-2.38</v>
      </c>
      <c r="J365" s="1">
        <v>-3.1</v>
      </c>
      <c r="K365" s="1">
        <v>-2.27</v>
      </c>
      <c r="M365" s="1">
        <v>195509</v>
      </c>
      <c r="N365" s="1">
        <v>-0.46</v>
      </c>
      <c r="O365" s="1">
        <v>-0.74</v>
      </c>
      <c r="P365" s="1">
        <v>-0.14000000000000001</v>
      </c>
      <c r="Q365" s="1">
        <v>0.05</v>
      </c>
      <c r="R365" s="1">
        <v>-1.28</v>
      </c>
      <c r="S365" s="1">
        <v>-0.53</v>
      </c>
      <c r="T365" s="1">
        <v>-0.89</v>
      </c>
      <c r="U365" s="1">
        <v>-0.85</v>
      </c>
      <c r="V365" s="1">
        <v>-1.08</v>
      </c>
      <c r="W365" s="1">
        <v>-2.23</v>
      </c>
      <c r="Y365" s="1">
        <v>196008</v>
      </c>
      <c r="Z365" s="1">
        <v>7.49</v>
      </c>
      <c r="AA365" s="1">
        <v>4.21</v>
      </c>
      <c r="AB365" s="1">
        <v>3.12</v>
      </c>
      <c r="AC365" s="1">
        <v>4.21</v>
      </c>
      <c r="AD365" s="1">
        <v>3.2</v>
      </c>
      <c r="AE365" s="1">
        <v>4.17</v>
      </c>
      <c r="AF365" s="1">
        <v>3.89</v>
      </c>
      <c r="AG365" s="1">
        <v>3.66</v>
      </c>
      <c r="AH365" s="1">
        <v>3.64</v>
      </c>
      <c r="AI365" s="1">
        <v>2.4300000000000002</v>
      </c>
      <c r="AK365">
        <v>198102</v>
      </c>
      <c r="AL365">
        <v>-0.1</v>
      </c>
      <c r="AM365">
        <v>-0.03</v>
      </c>
      <c r="AN365">
        <v>1.81</v>
      </c>
      <c r="AO365">
        <v>1.56</v>
      </c>
      <c r="AP365">
        <v>-0.31</v>
      </c>
      <c r="AQ365">
        <v>1.23</v>
      </c>
      <c r="AR365">
        <v>1.54</v>
      </c>
      <c r="AS365">
        <v>1.75</v>
      </c>
      <c r="AT365">
        <v>1.81</v>
      </c>
      <c r="AU365">
        <v>-1.2</v>
      </c>
      <c r="AV365">
        <v>1.25</v>
      </c>
      <c r="AW365">
        <v>0.88</v>
      </c>
      <c r="AX365">
        <v>1.6</v>
      </c>
      <c r="AY365">
        <v>1.79</v>
      </c>
      <c r="AZ365">
        <v>1.3</v>
      </c>
      <c r="BA365">
        <v>2.57</v>
      </c>
      <c r="BB365">
        <v>0.96</v>
      </c>
      <c r="BC365">
        <v>1.73</v>
      </c>
      <c r="BD365">
        <v>1.88</v>
      </c>
      <c r="BF365" s="1">
        <v>198102</v>
      </c>
      <c r="BG365" s="1">
        <v>0.63</v>
      </c>
      <c r="BH365" s="1">
        <v>-0.24</v>
      </c>
      <c r="BI365" s="1">
        <v>1.76</v>
      </c>
      <c r="BJ365" s="1">
        <v>1.61</v>
      </c>
      <c r="BK365" s="1">
        <v>-0.53</v>
      </c>
      <c r="BL365" s="1">
        <v>1.07</v>
      </c>
      <c r="BM365" s="1">
        <v>1.98</v>
      </c>
      <c r="BN365" s="1">
        <v>1.61</v>
      </c>
      <c r="BO365" s="1">
        <v>1.58</v>
      </c>
      <c r="BP365" s="1">
        <v>-1.63</v>
      </c>
      <c r="BQ365" s="1">
        <v>1.46</v>
      </c>
      <c r="BR365" s="1">
        <v>0.68</v>
      </c>
      <c r="BS365" s="1">
        <v>1.53</v>
      </c>
      <c r="BT365" s="1">
        <v>2.11</v>
      </c>
      <c r="BU365" s="1">
        <v>1.84</v>
      </c>
      <c r="BV365" s="1">
        <v>1.51</v>
      </c>
      <c r="BW365" s="1">
        <v>1.7</v>
      </c>
      <c r="BX365" s="1">
        <v>1.79</v>
      </c>
      <c r="BY365" s="1">
        <v>1.43</v>
      </c>
      <c r="CA365" s="1">
        <v>195602</v>
      </c>
      <c r="CB365" s="1">
        <v>5.95</v>
      </c>
      <c r="CC365" s="1">
        <v>3.84</v>
      </c>
      <c r="CD365" s="1">
        <v>3.37</v>
      </c>
      <c r="CE365" s="1">
        <v>2.83</v>
      </c>
      <c r="CF365" s="1">
        <v>4.0199999999999996</v>
      </c>
      <c r="CG365" s="1">
        <v>3.29</v>
      </c>
      <c r="CH365" s="1">
        <v>3.48</v>
      </c>
      <c r="CI365" s="1">
        <v>3.21</v>
      </c>
      <c r="CJ365" s="1">
        <v>2.76</v>
      </c>
      <c r="CK365" s="1">
        <v>3.52</v>
      </c>
      <c r="CL365" s="1">
        <v>4.53</v>
      </c>
      <c r="CM365" s="1">
        <v>3.47</v>
      </c>
      <c r="CN365" s="1">
        <v>3.1</v>
      </c>
      <c r="CO365" s="1">
        <v>2.87</v>
      </c>
      <c r="CP365" s="1">
        <v>4.08</v>
      </c>
      <c r="CQ365" s="1">
        <v>3.43</v>
      </c>
      <c r="CR365" s="1">
        <v>2.99</v>
      </c>
      <c r="CS365" s="1">
        <v>2.68</v>
      </c>
      <c r="CT365" s="1">
        <v>2.83</v>
      </c>
      <c r="CV365" s="1">
        <v>195702</v>
      </c>
      <c r="CW365" s="1">
        <v>-3.88</v>
      </c>
      <c r="CX365" s="1">
        <v>-1.87</v>
      </c>
      <c r="CY365" s="1">
        <v>-2.0699999999999998</v>
      </c>
      <c r="CZ365" s="1">
        <v>-2.37</v>
      </c>
      <c r="DA365" s="1">
        <v>-1.81</v>
      </c>
      <c r="DB365" s="1">
        <v>-2.13</v>
      </c>
      <c r="DC365" s="1">
        <v>-1.95</v>
      </c>
      <c r="DD365" s="1">
        <v>-1.93</v>
      </c>
      <c r="DE365" s="1">
        <v>-2.68</v>
      </c>
      <c r="DF365" s="1">
        <v>-1.99</v>
      </c>
      <c r="DG365" s="1">
        <v>-1.64</v>
      </c>
      <c r="DH365" s="1">
        <v>-1.99</v>
      </c>
      <c r="DI365" s="1">
        <v>-2.2599999999999998</v>
      </c>
      <c r="DJ365" s="1">
        <v>-2.11</v>
      </c>
      <c r="DK365" s="1">
        <v>-1.79</v>
      </c>
      <c r="DL365" s="1">
        <v>-2.13</v>
      </c>
      <c r="DM365" s="1">
        <v>-1.73</v>
      </c>
      <c r="DN365" s="1">
        <v>-2.81</v>
      </c>
      <c r="DO365" s="1">
        <v>-2.5499999999999998</v>
      </c>
      <c r="DQ365" s="1">
        <v>195602</v>
      </c>
      <c r="DR365" s="1">
        <v>-99.99</v>
      </c>
      <c r="DS365" s="1">
        <v>2.87</v>
      </c>
      <c r="DT365" s="1">
        <v>3.29</v>
      </c>
      <c r="DU365" s="1">
        <v>3.9</v>
      </c>
      <c r="DV365" s="1">
        <v>2.56</v>
      </c>
      <c r="DW365" s="1">
        <v>3.41</v>
      </c>
      <c r="DX365" s="1">
        <v>3.02</v>
      </c>
      <c r="DY365" s="1">
        <v>3.84</v>
      </c>
      <c r="DZ365" s="1">
        <v>3.89</v>
      </c>
      <c r="EA365" s="1">
        <v>2.62</v>
      </c>
      <c r="EB365" s="1">
        <v>2.5</v>
      </c>
      <c r="EC365" s="1">
        <v>3.49</v>
      </c>
      <c r="ED365" s="1">
        <v>3.33</v>
      </c>
      <c r="EE365" s="1">
        <v>2.5499999999999998</v>
      </c>
      <c r="EF365" s="1">
        <v>3.49</v>
      </c>
      <c r="EG365" s="1">
        <v>3.76</v>
      </c>
      <c r="EH365" s="1">
        <v>3.91</v>
      </c>
      <c r="EI365" s="1">
        <v>3.57</v>
      </c>
      <c r="EJ365" s="1">
        <v>4.22</v>
      </c>
      <c r="EL365">
        <v>195602</v>
      </c>
      <c r="EM365">
        <v>3.77</v>
      </c>
      <c r="EN365">
        <v>-0.98</v>
      </c>
      <c r="EO365">
        <v>-0.43</v>
      </c>
      <c r="EP365">
        <v>0.19</v>
      </c>
      <c r="ER365" s="1">
        <v>195608</v>
      </c>
      <c r="ES365" s="1">
        <v>-0.69</v>
      </c>
      <c r="EU365" s="1">
        <v>195509</v>
      </c>
      <c r="EV365" s="1">
        <v>2.58</v>
      </c>
      <c r="EX365" s="1">
        <v>196008</v>
      </c>
      <c r="EY365" s="1">
        <v>1.03</v>
      </c>
      <c r="FA365" s="1">
        <v>195608</v>
      </c>
      <c r="FB365" s="1">
        <f>IF(ISERROR(VLOOKUP($FA365,MOM,LOOKUPS!C$12,0)*$FB$6+VLOOKUP($FA365,STREV,LOOKUPS!C$10,0)*$FC$6+VLOOKUP($FA365,LTREV,LOOKUPS!C$9,0)*$FD$6+VLOOKUP($FA365,CFP,LOOKUPS!C$6,0)*$FE$6+VLOOKUP($FA365,EP,LOOKUPS!C$8,0)*$FF$6+VLOOKUP($FA365,BM,LOOKUPS!C$5,0)*$FG$6+VLOOKUP($FA365,DIV,LOOKUPS!C$7,0)*$FH$6++VLOOKUP($FA365,SIZE,LOOKUPS!C$11,0)*$FI$6),"",VLOOKUP($FA365,MOM,LOOKUPS!C$12,0)*$FB$6+VLOOKUP($FA365,STREV,LOOKUPS!C$10,0)*$FC$6+VLOOKUP($FA365,LTREV,LOOKUPS!C$9,0)*$FD$6+VLOOKUP($FA365,CFP,LOOKUPS!C$6,0)*$FE$6+VLOOKUP($FA365,EP,LOOKUPS!C$8,0)*$FF$6+VLOOKUP($FA365,BM,LOOKUPS!C$5,0)*$FG$6+VLOOKUP($FA365,DIV,LOOKUPS!C$7,0)*$FH$6++VLOOKUP($FA365,SIZE,LOOKUPS!C$11,0)*$FI$6)</f>
        <v>-2.1892</v>
      </c>
      <c r="FC365" s="1">
        <f>IF(ISERROR(VLOOKUP($FA365,MOM,LOOKUPS!D$12,0)*$FB$6+VLOOKUP($FA365,STREV,LOOKUPS!D$10,0)*$FC$6+VLOOKUP($FA365,LTREV,LOOKUPS!D$9,0)*$FD$6+VLOOKUP($FA365,CFP,LOOKUPS!D$6,0)*$FE$6+VLOOKUP($FA365,EP,LOOKUPS!D$8,0)*$FF$6+VLOOKUP($FA365,BM,LOOKUPS!D$5,0)*$FG$6+VLOOKUP($FA365,DIV,LOOKUPS!D$7,0)*$FH$6++VLOOKUP($FA365,SIZE,LOOKUPS!D$11,0)*$FI$6),"",VLOOKUP($FA365,MOM,LOOKUPS!D$12,0)*$FB$6+VLOOKUP($FA365,STREV,LOOKUPS!D$10,0)*$FC$6+VLOOKUP($FA365,LTREV,LOOKUPS!D$9,0)*$FD$6+VLOOKUP($FA365,CFP,LOOKUPS!D$6,0)*$FE$6+VLOOKUP($FA365,EP,LOOKUPS!D$8,0)*$FF$6+VLOOKUP($FA365,BM,LOOKUPS!D$5,0)*$FG$6+VLOOKUP($FA365,DIV,LOOKUPS!D$7,0)*$FH$6++VLOOKUP($FA365,SIZE,LOOKUPS!D$11,0)*$FI$6)</f>
        <v>-2.3489</v>
      </c>
      <c r="FD365" s="1">
        <f>IF(ISERROR(VLOOKUP($FA365,MOM,LOOKUPS!E$12,0)*$FB$6+VLOOKUP($FA365,STREV,LOOKUPS!E$10,0)*$FC$6+VLOOKUP($FA365,LTREV,LOOKUPS!E$9,0)*$FD$6+VLOOKUP($FA365,CFP,LOOKUPS!E$6,0)*$FE$6+VLOOKUP($FA365,EP,LOOKUPS!E$8,0)*$FF$6+VLOOKUP($FA365,BM,LOOKUPS!E$5,0)*$FG$6+VLOOKUP($FA365,DIV,LOOKUPS!E$7,0)*$FH$6++VLOOKUP($FA365,SIZE,LOOKUPS!E$11,0)*$FI$6),"",VLOOKUP($FA365,MOM,LOOKUPS!E$12,0)*$FB$6+VLOOKUP($FA365,STREV,LOOKUPS!E$10,0)*$FC$6+VLOOKUP($FA365,LTREV,LOOKUPS!E$9,0)*$FD$6+VLOOKUP($FA365,CFP,LOOKUPS!E$6,0)*$FE$6+VLOOKUP($FA365,EP,LOOKUPS!E$8,0)*$FF$6+VLOOKUP($FA365,BM,LOOKUPS!E$5,0)*$FG$6+VLOOKUP($FA365,DIV,LOOKUPS!E$7,0)*$FH$6++VLOOKUP($FA365,SIZE,LOOKUPS!E$11,0)*$FI$6)</f>
        <v>-2.1974999999999998</v>
      </c>
      <c r="FE365" s="1">
        <f>IF(ISERROR(VLOOKUP($FA365,MOM,LOOKUPS!F$12,0)*$FB$6+VLOOKUP($FA365,STREV,LOOKUPS!F$10,0)*$FC$6+VLOOKUP($FA365,LTREV,LOOKUPS!F$9,0)*$FD$6+VLOOKUP($FA365,CFP,LOOKUPS!F$6,0)*$FE$6+VLOOKUP($FA365,EP,LOOKUPS!F$8,0)*$FF$6+VLOOKUP($FA365,BM,LOOKUPS!F$5,0)*$FG$6+VLOOKUP($FA365,DIV,LOOKUPS!F$7,0)*$FH$6++VLOOKUP($FA365,SIZE,LOOKUPS!F$11,0)*$FI$6),"",VLOOKUP($FA365,MOM,LOOKUPS!F$12,0)*$FB$6+VLOOKUP($FA365,STREV,LOOKUPS!F$10,0)*$FC$6+VLOOKUP($FA365,LTREV,LOOKUPS!F$9,0)*$FD$6+VLOOKUP($FA365,CFP,LOOKUPS!F$6,0)*$FE$6+VLOOKUP($FA365,EP,LOOKUPS!F$8,0)*$FF$6+VLOOKUP($FA365,BM,LOOKUPS!F$5,0)*$FG$6+VLOOKUP($FA365,DIV,LOOKUPS!F$7,0)*$FH$6++VLOOKUP($FA365,SIZE,LOOKUPS!F$11,0)*$FI$6)</f>
        <v>-1.6603000000000001</v>
      </c>
      <c r="FF365" s="1">
        <f>IF(ISERROR(VLOOKUP($FA365,MOM,LOOKUPS!G$12,0)*$FB$6+VLOOKUP($FA365,STREV,LOOKUPS!G$10,0)*$FC$6+VLOOKUP($FA365,LTREV,LOOKUPS!G$9,0)*$FD$6+VLOOKUP($FA365,CFP,LOOKUPS!G$6,0)*$FE$6+VLOOKUP($FA365,EP,LOOKUPS!G$8,0)*$FF$6+VLOOKUP($FA365,BM,LOOKUPS!G$5,0)*$FG$6+VLOOKUP($FA365,DIV,LOOKUPS!G$7,0)*$FH$6++VLOOKUP($FA365,SIZE,LOOKUPS!G$11,0)*$FI$6),"",VLOOKUP($FA365,MOM,LOOKUPS!G$12,0)*$FB$6+VLOOKUP($FA365,STREV,LOOKUPS!G$10,0)*$FC$6+VLOOKUP($FA365,LTREV,LOOKUPS!G$9,0)*$FD$6+VLOOKUP($FA365,CFP,LOOKUPS!G$6,0)*$FE$6+VLOOKUP($FA365,EP,LOOKUPS!G$8,0)*$FF$6+VLOOKUP($FA365,BM,LOOKUPS!G$5,0)*$FG$6+VLOOKUP($FA365,DIV,LOOKUPS!G$7,0)*$FH$6++VLOOKUP($FA365,SIZE,LOOKUPS!G$11,0)*$FI$6)</f>
        <v>-1.5234000000000001</v>
      </c>
      <c r="FG365" s="1">
        <f>IF(ISERROR(VLOOKUP($FA365,MOM,LOOKUPS!H$12,0)*$FB$6+VLOOKUP($FA365,STREV,LOOKUPS!H$10,0)*$FC$6+VLOOKUP($FA365,LTREV,LOOKUPS!H$9,0)*$FD$6+VLOOKUP($FA365,CFP,LOOKUPS!H$6,0)*$FE$6+VLOOKUP($FA365,EP,LOOKUPS!H$8,0)*$FF$6+VLOOKUP($FA365,BM,LOOKUPS!H$5,0)*$FG$6+VLOOKUP($FA365,DIV,LOOKUPS!H$7,0)*$FH$6++VLOOKUP($FA365,SIZE,LOOKUPS!H$11,0)*$FI$6),"",VLOOKUP($FA365,MOM,LOOKUPS!H$12,0)*$FB$6+VLOOKUP($FA365,STREV,LOOKUPS!H$10,0)*$FC$6+VLOOKUP($FA365,LTREV,LOOKUPS!H$9,0)*$FD$6+VLOOKUP($FA365,CFP,LOOKUPS!H$6,0)*$FE$6+VLOOKUP($FA365,EP,LOOKUPS!H$8,0)*$FF$6+VLOOKUP($FA365,BM,LOOKUPS!H$5,0)*$FG$6+VLOOKUP($FA365,DIV,LOOKUPS!H$7,0)*$FH$6++VLOOKUP($FA365,SIZE,LOOKUPS!H$11,0)*$FI$6)</f>
        <v>-1.1822000000000001</v>
      </c>
      <c r="FH365" s="1">
        <f>IF(ISERROR(VLOOKUP($FA365,MOM,LOOKUPS!I$12,0)*$FB$6+VLOOKUP($FA365,STREV,LOOKUPS!I$10,0)*$FC$6+VLOOKUP($FA365,LTREV,LOOKUPS!I$9,0)*$FD$6+VLOOKUP($FA365,CFP,LOOKUPS!I$6,0)*$FE$6+VLOOKUP($FA365,EP,LOOKUPS!I$8,0)*$FF$6+VLOOKUP($FA365,BM,LOOKUPS!I$5,0)*$FG$6+VLOOKUP($FA365,DIV,LOOKUPS!I$7,0)*$FH$6++VLOOKUP($FA365,SIZE,LOOKUPS!I$11,0)*$FI$6),"",VLOOKUP($FA365,MOM,LOOKUPS!I$12,0)*$FB$6+VLOOKUP($FA365,STREV,LOOKUPS!I$10,0)*$FC$6+VLOOKUP($FA365,LTREV,LOOKUPS!I$9,0)*$FD$6+VLOOKUP($FA365,CFP,LOOKUPS!I$6,0)*$FE$6+VLOOKUP($FA365,EP,LOOKUPS!I$8,0)*$FF$6+VLOOKUP($FA365,BM,LOOKUPS!I$5,0)*$FG$6+VLOOKUP($FA365,DIV,LOOKUPS!I$7,0)*$FH$6++VLOOKUP($FA365,SIZE,LOOKUPS!I$11,0)*$FI$6)</f>
        <v>-1.2008000000000001</v>
      </c>
      <c r="FI365" s="1">
        <f>IF(ISERROR(VLOOKUP($FA365,MOM,LOOKUPS!J$12,0)*$FB$6+VLOOKUP($FA365,STREV,LOOKUPS!J$10,0)*$FC$6+VLOOKUP($FA365,LTREV,LOOKUPS!J$9,0)*$FD$6+VLOOKUP($FA365,CFP,LOOKUPS!J$6,0)*$FE$6+VLOOKUP($FA365,EP,LOOKUPS!J$8,0)*$FF$6+VLOOKUP($FA365,BM,LOOKUPS!J$5,0)*$FG$6+VLOOKUP($FA365,DIV,LOOKUPS!J$7,0)*$FH$6++VLOOKUP($FA365,SIZE,LOOKUPS!J$11,0)*$FI$6),"",VLOOKUP($FA365,MOM,LOOKUPS!J$12,0)*$FB$6+VLOOKUP($FA365,STREV,LOOKUPS!J$10,0)*$FC$6+VLOOKUP($FA365,LTREV,LOOKUPS!J$9,0)*$FD$6+VLOOKUP($FA365,CFP,LOOKUPS!J$6,0)*$FE$6+VLOOKUP($FA365,EP,LOOKUPS!J$8,0)*$FF$6+VLOOKUP($FA365,BM,LOOKUPS!J$5,0)*$FG$6+VLOOKUP($FA365,DIV,LOOKUPS!J$7,0)*$FH$6++VLOOKUP($FA365,SIZE,LOOKUPS!J$11,0)*$FI$6)</f>
        <v>-1.7007000000000001</v>
      </c>
      <c r="FJ365" s="1">
        <f>IF(ISERROR(VLOOKUP($FA365,MOM,LOOKUPS!K$12,0)*$FB$6+VLOOKUP($FA365,STREV,LOOKUPS!K$10,0)*$FC$6+VLOOKUP($FA365,LTREV,LOOKUPS!K$9,0)*$FD$6+VLOOKUP($FA365,CFP,LOOKUPS!K$6,0)*$FE$6+VLOOKUP($FA365,EP,LOOKUPS!K$8,0)*$FF$6+VLOOKUP($FA365,BM,LOOKUPS!K$5,0)*$FG$6+VLOOKUP($FA365,DIV,LOOKUPS!K$7,0)*$FH$6++VLOOKUP($FA365,SIZE,LOOKUPS!K$11,0)*$FI$6),"",VLOOKUP($FA365,MOM,LOOKUPS!K$12,0)*$FB$6+VLOOKUP($FA365,STREV,LOOKUPS!K$10,0)*$FC$6+VLOOKUP($FA365,LTREV,LOOKUPS!K$9,0)*$FD$6+VLOOKUP($FA365,CFP,LOOKUPS!K$6,0)*$FE$6+VLOOKUP($FA365,EP,LOOKUPS!K$8,0)*$FF$6+VLOOKUP($FA365,BM,LOOKUPS!K$5,0)*$FG$6+VLOOKUP($FA365,DIV,LOOKUPS!K$7,0)*$FH$6++VLOOKUP($FA365,SIZE,LOOKUPS!K$11,0)*$FI$6)</f>
        <v>-1.7821000000000002</v>
      </c>
      <c r="FK365" s="1">
        <f>IF(ISERROR(VLOOKUP($FA365,MOM,LOOKUPS!L$12,0)*$FB$6+VLOOKUP($FA365,STREV,LOOKUPS!L$10,0)*$FC$6+VLOOKUP($FA365,LTREV,LOOKUPS!L$9,0)*$FD$6+VLOOKUP($FA365,CFP,LOOKUPS!L$6,0)*$FE$6+VLOOKUP($FA365,EP,LOOKUPS!L$8,0)*$FF$6+VLOOKUP($FA365,BM,LOOKUPS!L$5,0)*$FG$6+VLOOKUP($FA365,DIV,LOOKUPS!L$7,0)*$FH$6++VLOOKUP($FA365,SIZE,LOOKUPS!L$11,0)*$FI$6),"",VLOOKUP($FA365,MOM,LOOKUPS!L$12,0)*$FB$6+VLOOKUP($FA365,STREV,LOOKUPS!L$10,0)*$FC$6+VLOOKUP($FA365,LTREV,LOOKUPS!L$9,0)*$FD$6+VLOOKUP($FA365,CFP,LOOKUPS!L$6,0)*$FE$6+VLOOKUP($FA365,EP,LOOKUPS!L$8,0)*$FF$6+VLOOKUP($FA365,BM,LOOKUPS!L$5,0)*$FG$6+VLOOKUP($FA365,DIV,LOOKUPS!L$7,0)*$FH$6++VLOOKUP($FA365,SIZE,LOOKUPS!L$11,0)*$FI$6)</f>
        <v>-2.1323000000000003</v>
      </c>
    </row>
    <row r="366" spans="1:167" x14ac:dyDescent="0.3">
      <c r="A366" s="1">
        <v>195609</v>
      </c>
      <c r="B366" s="1">
        <v>-4.55</v>
      </c>
      <c r="C366" s="1">
        <v>-2.75</v>
      </c>
      <c r="D366" s="1">
        <v>-3.05</v>
      </c>
      <c r="E366" s="1">
        <v>-2.83</v>
      </c>
      <c r="F366" s="1">
        <v>-2.31</v>
      </c>
      <c r="G366" s="1">
        <v>-3.47</v>
      </c>
      <c r="H366" s="1">
        <v>-3.89</v>
      </c>
      <c r="I366" s="1">
        <v>-3.76</v>
      </c>
      <c r="J366" s="1">
        <v>-5.05</v>
      </c>
      <c r="K366" s="1">
        <v>-3.97</v>
      </c>
      <c r="M366" s="1">
        <v>195510</v>
      </c>
      <c r="N366" s="1">
        <v>-2.2999999999999998</v>
      </c>
      <c r="O366" s="1">
        <v>-1.9</v>
      </c>
      <c r="P366" s="1">
        <v>-1.84</v>
      </c>
      <c r="Q366" s="1">
        <v>-1.46</v>
      </c>
      <c r="R366" s="1">
        <v>-0.95</v>
      </c>
      <c r="S366" s="1">
        <v>-1.39</v>
      </c>
      <c r="T366" s="1">
        <v>-1.57</v>
      </c>
      <c r="U366" s="1">
        <v>-0.92</v>
      </c>
      <c r="V366" s="1">
        <v>-1.6</v>
      </c>
      <c r="W366" s="1">
        <v>-3.28</v>
      </c>
      <c r="Y366" s="1">
        <v>196009</v>
      </c>
      <c r="Z366" s="1">
        <v>-8.33</v>
      </c>
      <c r="AA366" s="1">
        <v>-6.91</v>
      </c>
      <c r="AB366" s="1">
        <v>-5.7</v>
      </c>
      <c r="AC366" s="1">
        <v>-4.3499999999999996</v>
      </c>
      <c r="AD366" s="1">
        <v>-4.0599999999999996</v>
      </c>
      <c r="AE366" s="1">
        <v>-5.66</v>
      </c>
      <c r="AF366" s="1">
        <v>-5.04</v>
      </c>
      <c r="AG366" s="1">
        <v>-5.51</v>
      </c>
      <c r="AH366" s="1">
        <v>-6.69</v>
      </c>
      <c r="AI366" s="1">
        <v>-7.89</v>
      </c>
      <c r="AK366">
        <v>198103</v>
      </c>
      <c r="AL366">
        <v>7.77</v>
      </c>
      <c r="AM366">
        <v>7.62</v>
      </c>
      <c r="AN366">
        <v>8.1999999999999993</v>
      </c>
      <c r="AO366">
        <v>8.0399999999999991</v>
      </c>
      <c r="AP366">
        <v>7.48</v>
      </c>
      <c r="AQ366">
        <v>7.94</v>
      </c>
      <c r="AR366">
        <v>8.0299999999999994</v>
      </c>
      <c r="AS366">
        <v>8.25</v>
      </c>
      <c r="AT366">
        <v>8.25</v>
      </c>
      <c r="AU366">
        <v>7</v>
      </c>
      <c r="AV366">
        <v>8.32</v>
      </c>
      <c r="AW366">
        <v>8.09</v>
      </c>
      <c r="AX366">
        <v>7.78</v>
      </c>
      <c r="AY366">
        <v>8.56</v>
      </c>
      <c r="AZ366">
        <v>7.52</v>
      </c>
      <c r="BA366">
        <v>8.99</v>
      </c>
      <c r="BB366">
        <v>7.54</v>
      </c>
      <c r="BC366">
        <v>7.8</v>
      </c>
      <c r="BD366">
        <v>8.6</v>
      </c>
      <c r="BF366" s="1">
        <v>198103</v>
      </c>
      <c r="BG366" s="1">
        <v>7.17</v>
      </c>
      <c r="BH366" s="1">
        <v>7.89</v>
      </c>
      <c r="BI366" s="1">
        <v>8.18</v>
      </c>
      <c r="BJ366" s="1">
        <v>7.94</v>
      </c>
      <c r="BK366" s="1">
        <v>7.59</v>
      </c>
      <c r="BL366" s="1">
        <v>8.08</v>
      </c>
      <c r="BM366" s="1">
        <v>8.3699999999999992</v>
      </c>
      <c r="BN366" s="1">
        <v>7.73</v>
      </c>
      <c r="BO366" s="1">
        <v>8.41</v>
      </c>
      <c r="BP366" s="1">
        <v>7.54</v>
      </c>
      <c r="BQ366" s="1">
        <v>7.66</v>
      </c>
      <c r="BR366" s="1">
        <v>8.89</v>
      </c>
      <c r="BS366" s="1">
        <v>7.1</v>
      </c>
      <c r="BT366" s="1">
        <v>7.83</v>
      </c>
      <c r="BU366" s="1">
        <v>8.93</v>
      </c>
      <c r="BV366" s="1">
        <v>8.83</v>
      </c>
      <c r="BW366" s="1">
        <v>6.77</v>
      </c>
      <c r="BX366" s="1">
        <v>7.66</v>
      </c>
      <c r="BY366" s="1">
        <v>8.9600000000000009</v>
      </c>
      <c r="CA366" s="1">
        <v>195603</v>
      </c>
      <c r="CB366" s="1">
        <v>2.25</v>
      </c>
      <c r="CC366" s="1">
        <v>5.77</v>
      </c>
      <c r="CD366" s="1">
        <v>4.8600000000000003</v>
      </c>
      <c r="CE366" s="1">
        <v>4.99</v>
      </c>
      <c r="CF366" s="1">
        <v>5.82</v>
      </c>
      <c r="CG366" s="1">
        <v>5.01</v>
      </c>
      <c r="CH366" s="1">
        <v>5.14</v>
      </c>
      <c r="CI366" s="1">
        <v>5.25</v>
      </c>
      <c r="CJ366" s="1">
        <v>4.6399999999999997</v>
      </c>
      <c r="CK366" s="1">
        <v>6.44</v>
      </c>
      <c r="CL366" s="1">
        <v>5.18</v>
      </c>
      <c r="CM366" s="1">
        <v>5.69</v>
      </c>
      <c r="CN366" s="1">
        <v>4.32</v>
      </c>
      <c r="CO366" s="1">
        <v>5.4</v>
      </c>
      <c r="CP366" s="1">
        <v>4.8899999999999997</v>
      </c>
      <c r="CQ366" s="1">
        <v>4.82</v>
      </c>
      <c r="CR366" s="1">
        <v>5.68</v>
      </c>
      <c r="CS366" s="1">
        <v>4.5</v>
      </c>
      <c r="CT366" s="1">
        <v>4.78</v>
      </c>
      <c r="CV366" s="1">
        <v>195703</v>
      </c>
      <c r="CW366" s="1">
        <v>2.4</v>
      </c>
      <c r="CX366" s="1">
        <v>2.4700000000000002</v>
      </c>
      <c r="CY366" s="1">
        <v>2.21</v>
      </c>
      <c r="CZ366" s="1">
        <v>1.95</v>
      </c>
      <c r="DA366" s="1">
        <v>2.2799999999999998</v>
      </c>
      <c r="DB366" s="1">
        <v>2.68</v>
      </c>
      <c r="DC366" s="1">
        <v>1.88</v>
      </c>
      <c r="DD366" s="1">
        <v>2.64</v>
      </c>
      <c r="DE366" s="1">
        <v>1.57</v>
      </c>
      <c r="DF366" s="1">
        <v>2.77</v>
      </c>
      <c r="DG366" s="1">
        <v>1.81</v>
      </c>
      <c r="DH366" s="1">
        <v>2.83</v>
      </c>
      <c r="DI366" s="1">
        <v>2.52</v>
      </c>
      <c r="DJ366" s="1">
        <v>2.15</v>
      </c>
      <c r="DK366" s="1">
        <v>1.61</v>
      </c>
      <c r="DL366" s="1">
        <v>2.57</v>
      </c>
      <c r="DM366" s="1">
        <v>2.71</v>
      </c>
      <c r="DN366" s="1">
        <v>1.8</v>
      </c>
      <c r="DO366" s="1">
        <v>1.34</v>
      </c>
      <c r="DQ366" s="1">
        <v>195603</v>
      </c>
      <c r="DR366" s="1">
        <v>-99.99</v>
      </c>
      <c r="DS366" s="1">
        <v>4.2300000000000004</v>
      </c>
      <c r="DT366" s="1">
        <v>4.76</v>
      </c>
      <c r="DU366" s="1">
        <v>6.46</v>
      </c>
      <c r="DV366" s="1">
        <v>4.21</v>
      </c>
      <c r="DW366" s="1">
        <v>4.29</v>
      </c>
      <c r="DX366" s="1">
        <v>4.83</v>
      </c>
      <c r="DY366" s="1">
        <v>5.29</v>
      </c>
      <c r="DZ366" s="1">
        <v>6.91</v>
      </c>
      <c r="EA366" s="1">
        <v>2.58</v>
      </c>
      <c r="EB366" s="1">
        <v>5.77</v>
      </c>
      <c r="EC366" s="1">
        <v>4.25</v>
      </c>
      <c r="ED366" s="1">
        <v>4.34</v>
      </c>
      <c r="EE366" s="1">
        <v>3.75</v>
      </c>
      <c r="EF366" s="1">
        <v>5.9</v>
      </c>
      <c r="EG366" s="1">
        <v>5.03</v>
      </c>
      <c r="EH366" s="1">
        <v>5.54</v>
      </c>
      <c r="EI366" s="1">
        <v>6.15</v>
      </c>
      <c r="EJ366" s="1">
        <v>7.68</v>
      </c>
      <c r="EL366">
        <v>195603</v>
      </c>
      <c r="EM366">
        <v>6.64</v>
      </c>
      <c r="EN366">
        <v>-2.14</v>
      </c>
      <c r="EO366">
        <v>-0.5</v>
      </c>
      <c r="EP366">
        <v>0.15</v>
      </c>
      <c r="ER366" s="1">
        <v>195609</v>
      </c>
      <c r="ES366" s="1">
        <v>-0.76</v>
      </c>
      <c r="EU366" s="1">
        <v>195510</v>
      </c>
      <c r="EV366" s="1">
        <v>0</v>
      </c>
      <c r="EX366" s="1">
        <v>196009</v>
      </c>
      <c r="EY366" s="1">
        <v>1.27</v>
      </c>
      <c r="FA366" s="1">
        <v>195609</v>
      </c>
      <c r="FB366" s="1">
        <f>IF(ISERROR(VLOOKUP($FA366,MOM,LOOKUPS!C$12,0)*$FB$6+VLOOKUP($FA366,STREV,LOOKUPS!C$10,0)*$FC$6+VLOOKUP($FA366,LTREV,LOOKUPS!C$9,0)*$FD$6+VLOOKUP($FA366,CFP,LOOKUPS!C$6,0)*$FE$6+VLOOKUP($FA366,EP,LOOKUPS!C$8,0)*$FF$6+VLOOKUP($FA366,BM,LOOKUPS!C$5,0)*$FG$6+VLOOKUP($FA366,DIV,LOOKUPS!C$7,0)*$FH$6++VLOOKUP($FA366,SIZE,LOOKUPS!C$11,0)*$FI$6),"",VLOOKUP($FA366,MOM,LOOKUPS!C$12,0)*$FB$6+VLOOKUP($FA366,STREV,LOOKUPS!C$10,0)*$FC$6+VLOOKUP($FA366,LTREV,LOOKUPS!C$9,0)*$FD$6+VLOOKUP($FA366,CFP,LOOKUPS!C$6,0)*$FE$6+VLOOKUP($FA366,EP,LOOKUPS!C$8,0)*$FF$6+VLOOKUP($FA366,BM,LOOKUPS!C$5,0)*$FG$6+VLOOKUP($FA366,DIV,LOOKUPS!C$7,0)*$FH$6++VLOOKUP($FA366,SIZE,LOOKUPS!C$11,0)*$FI$6)</f>
        <v>-4.7971000000000004</v>
      </c>
      <c r="FC366" s="1">
        <f>IF(ISERROR(VLOOKUP($FA366,MOM,LOOKUPS!D$12,0)*$FB$6+VLOOKUP($FA366,STREV,LOOKUPS!D$10,0)*$FC$6+VLOOKUP($FA366,LTREV,LOOKUPS!D$9,0)*$FD$6+VLOOKUP($FA366,CFP,LOOKUPS!D$6,0)*$FE$6+VLOOKUP($FA366,EP,LOOKUPS!D$8,0)*$FF$6+VLOOKUP($FA366,BM,LOOKUPS!D$5,0)*$FG$6+VLOOKUP($FA366,DIV,LOOKUPS!D$7,0)*$FH$6++VLOOKUP($FA366,SIZE,LOOKUPS!D$11,0)*$FI$6),"",VLOOKUP($FA366,MOM,LOOKUPS!D$12,0)*$FB$6+VLOOKUP($FA366,STREV,LOOKUPS!D$10,0)*$FC$6+VLOOKUP($FA366,LTREV,LOOKUPS!D$9,0)*$FD$6+VLOOKUP($FA366,CFP,LOOKUPS!D$6,0)*$FE$6+VLOOKUP($FA366,EP,LOOKUPS!D$8,0)*$FF$6+VLOOKUP($FA366,BM,LOOKUPS!D$5,0)*$FG$6+VLOOKUP($FA366,DIV,LOOKUPS!D$7,0)*$FH$6++VLOOKUP($FA366,SIZE,LOOKUPS!D$11,0)*$FI$6)</f>
        <v>-3.4864000000000006</v>
      </c>
      <c r="FD366" s="1">
        <f>IF(ISERROR(VLOOKUP($FA366,MOM,LOOKUPS!E$12,0)*$FB$6+VLOOKUP($FA366,STREV,LOOKUPS!E$10,0)*$FC$6+VLOOKUP($FA366,LTREV,LOOKUPS!E$9,0)*$FD$6+VLOOKUP($FA366,CFP,LOOKUPS!E$6,0)*$FE$6+VLOOKUP($FA366,EP,LOOKUPS!E$8,0)*$FF$6+VLOOKUP($FA366,BM,LOOKUPS!E$5,0)*$FG$6+VLOOKUP($FA366,DIV,LOOKUPS!E$7,0)*$FH$6++VLOOKUP($FA366,SIZE,LOOKUPS!E$11,0)*$FI$6),"",VLOOKUP($FA366,MOM,LOOKUPS!E$12,0)*$FB$6+VLOOKUP($FA366,STREV,LOOKUPS!E$10,0)*$FC$6+VLOOKUP($FA366,LTREV,LOOKUPS!E$9,0)*$FD$6+VLOOKUP($FA366,CFP,LOOKUPS!E$6,0)*$FE$6+VLOOKUP($FA366,EP,LOOKUPS!E$8,0)*$FF$6+VLOOKUP($FA366,BM,LOOKUPS!E$5,0)*$FG$6+VLOOKUP($FA366,DIV,LOOKUPS!E$7,0)*$FH$6++VLOOKUP($FA366,SIZE,LOOKUPS!E$11,0)*$FI$6)</f>
        <v>-3.423</v>
      </c>
      <c r="FE366" s="1">
        <f>IF(ISERROR(VLOOKUP($FA366,MOM,LOOKUPS!F$12,0)*$FB$6+VLOOKUP($FA366,STREV,LOOKUPS!F$10,0)*$FC$6+VLOOKUP($FA366,LTREV,LOOKUPS!F$9,0)*$FD$6+VLOOKUP($FA366,CFP,LOOKUPS!F$6,0)*$FE$6+VLOOKUP($FA366,EP,LOOKUPS!F$8,0)*$FF$6+VLOOKUP($FA366,BM,LOOKUPS!F$5,0)*$FG$6+VLOOKUP($FA366,DIV,LOOKUPS!F$7,0)*$FH$6++VLOOKUP($FA366,SIZE,LOOKUPS!F$11,0)*$FI$6),"",VLOOKUP($FA366,MOM,LOOKUPS!F$12,0)*$FB$6+VLOOKUP($FA366,STREV,LOOKUPS!F$10,0)*$FC$6+VLOOKUP($FA366,LTREV,LOOKUPS!F$9,0)*$FD$6+VLOOKUP($FA366,CFP,LOOKUPS!F$6,0)*$FE$6+VLOOKUP($FA366,EP,LOOKUPS!F$8,0)*$FF$6+VLOOKUP($FA366,BM,LOOKUPS!F$5,0)*$FG$6+VLOOKUP($FA366,DIV,LOOKUPS!F$7,0)*$FH$6++VLOOKUP($FA366,SIZE,LOOKUPS!F$11,0)*$FI$6)</f>
        <v>-3.5362</v>
      </c>
      <c r="FF366" s="1">
        <f>IF(ISERROR(VLOOKUP($FA366,MOM,LOOKUPS!G$12,0)*$FB$6+VLOOKUP($FA366,STREV,LOOKUPS!G$10,0)*$FC$6+VLOOKUP($FA366,LTREV,LOOKUPS!G$9,0)*$FD$6+VLOOKUP($FA366,CFP,LOOKUPS!G$6,0)*$FE$6+VLOOKUP($FA366,EP,LOOKUPS!G$8,0)*$FF$6+VLOOKUP($FA366,BM,LOOKUPS!G$5,0)*$FG$6+VLOOKUP($FA366,DIV,LOOKUPS!G$7,0)*$FH$6++VLOOKUP($FA366,SIZE,LOOKUPS!G$11,0)*$FI$6),"",VLOOKUP($FA366,MOM,LOOKUPS!G$12,0)*$FB$6+VLOOKUP($FA366,STREV,LOOKUPS!G$10,0)*$FC$6+VLOOKUP($FA366,LTREV,LOOKUPS!G$9,0)*$FD$6+VLOOKUP($FA366,CFP,LOOKUPS!G$6,0)*$FE$6+VLOOKUP($FA366,EP,LOOKUPS!G$8,0)*$FF$6+VLOOKUP($FA366,BM,LOOKUPS!G$5,0)*$FG$6+VLOOKUP($FA366,DIV,LOOKUPS!G$7,0)*$FH$6++VLOOKUP($FA366,SIZE,LOOKUPS!G$11,0)*$FI$6)</f>
        <v>-3.2072000000000003</v>
      </c>
      <c r="FG366" s="1">
        <f>IF(ISERROR(VLOOKUP($FA366,MOM,LOOKUPS!H$12,0)*$FB$6+VLOOKUP($FA366,STREV,LOOKUPS!H$10,0)*$FC$6+VLOOKUP($FA366,LTREV,LOOKUPS!H$9,0)*$FD$6+VLOOKUP($FA366,CFP,LOOKUPS!H$6,0)*$FE$6+VLOOKUP($FA366,EP,LOOKUPS!H$8,0)*$FF$6+VLOOKUP($FA366,BM,LOOKUPS!H$5,0)*$FG$6+VLOOKUP($FA366,DIV,LOOKUPS!H$7,0)*$FH$6++VLOOKUP($FA366,SIZE,LOOKUPS!H$11,0)*$FI$6),"",VLOOKUP($FA366,MOM,LOOKUPS!H$12,0)*$FB$6+VLOOKUP($FA366,STREV,LOOKUPS!H$10,0)*$FC$6+VLOOKUP($FA366,LTREV,LOOKUPS!H$9,0)*$FD$6+VLOOKUP($FA366,CFP,LOOKUPS!H$6,0)*$FE$6+VLOOKUP($FA366,EP,LOOKUPS!H$8,0)*$FF$6+VLOOKUP($FA366,BM,LOOKUPS!H$5,0)*$FG$6+VLOOKUP($FA366,DIV,LOOKUPS!H$7,0)*$FH$6++VLOOKUP($FA366,SIZE,LOOKUPS!H$11,0)*$FI$6)</f>
        <v>-3.2262000000000004</v>
      </c>
      <c r="FH366" s="1">
        <f>IF(ISERROR(VLOOKUP($FA366,MOM,LOOKUPS!I$12,0)*$FB$6+VLOOKUP($FA366,STREV,LOOKUPS!I$10,0)*$FC$6+VLOOKUP($FA366,LTREV,LOOKUPS!I$9,0)*$FD$6+VLOOKUP($FA366,CFP,LOOKUPS!I$6,0)*$FE$6+VLOOKUP($FA366,EP,LOOKUPS!I$8,0)*$FF$6+VLOOKUP($FA366,BM,LOOKUPS!I$5,0)*$FG$6+VLOOKUP($FA366,DIV,LOOKUPS!I$7,0)*$FH$6++VLOOKUP($FA366,SIZE,LOOKUPS!I$11,0)*$FI$6),"",VLOOKUP($FA366,MOM,LOOKUPS!I$12,0)*$FB$6+VLOOKUP($FA366,STREV,LOOKUPS!I$10,0)*$FC$6+VLOOKUP($FA366,LTREV,LOOKUPS!I$9,0)*$FD$6+VLOOKUP($FA366,CFP,LOOKUPS!I$6,0)*$FE$6+VLOOKUP($FA366,EP,LOOKUPS!I$8,0)*$FF$6+VLOOKUP($FA366,BM,LOOKUPS!I$5,0)*$FG$6+VLOOKUP($FA366,DIV,LOOKUPS!I$7,0)*$FH$6++VLOOKUP($FA366,SIZE,LOOKUPS!I$11,0)*$FI$6)</f>
        <v>-3.3166000000000002</v>
      </c>
      <c r="FI366" s="1">
        <f>IF(ISERROR(VLOOKUP($FA366,MOM,LOOKUPS!J$12,0)*$FB$6+VLOOKUP($FA366,STREV,LOOKUPS!J$10,0)*$FC$6+VLOOKUP($FA366,LTREV,LOOKUPS!J$9,0)*$FD$6+VLOOKUP($FA366,CFP,LOOKUPS!J$6,0)*$FE$6+VLOOKUP($FA366,EP,LOOKUPS!J$8,0)*$FF$6+VLOOKUP($FA366,BM,LOOKUPS!J$5,0)*$FG$6+VLOOKUP($FA366,DIV,LOOKUPS!J$7,0)*$FH$6++VLOOKUP($FA366,SIZE,LOOKUPS!J$11,0)*$FI$6),"",VLOOKUP($FA366,MOM,LOOKUPS!J$12,0)*$FB$6+VLOOKUP($FA366,STREV,LOOKUPS!J$10,0)*$FC$6+VLOOKUP($FA366,LTREV,LOOKUPS!J$9,0)*$FD$6+VLOOKUP($FA366,CFP,LOOKUPS!J$6,0)*$FE$6+VLOOKUP($FA366,EP,LOOKUPS!J$8,0)*$FF$6+VLOOKUP($FA366,BM,LOOKUPS!J$5,0)*$FG$6+VLOOKUP($FA366,DIV,LOOKUPS!J$7,0)*$FH$6++VLOOKUP($FA366,SIZE,LOOKUPS!J$11,0)*$FI$6)</f>
        <v>-3.194</v>
      </c>
      <c r="FJ366" s="1">
        <f>IF(ISERROR(VLOOKUP($FA366,MOM,LOOKUPS!K$12,0)*$FB$6+VLOOKUP($FA366,STREV,LOOKUPS!K$10,0)*$FC$6+VLOOKUP($FA366,LTREV,LOOKUPS!K$9,0)*$FD$6+VLOOKUP($FA366,CFP,LOOKUPS!K$6,0)*$FE$6+VLOOKUP($FA366,EP,LOOKUPS!K$8,0)*$FF$6+VLOOKUP($FA366,BM,LOOKUPS!K$5,0)*$FG$6+VLOOKUP($FA366,DIV,LOOKUPS!K$7,0)*$FH$6++VLOOKUP($FA366,SIZE,LOOKUPS!K$11,0)*$FI$6),"",VLOOKUP($FA366,MOM,LOOKUPS!K$12,0)*$FB$6+VLOOKUP($FA366,STREV,LOOKUPS!K$10,0)*$FC$6+VLOOKUP($FA366,LTREV,LOOKUPS!K$9,0)*$FD$6+VLOOKUP($FA366,CFP,LOOKUPS!K$6,0)*$FE$6+VLOOKUP($FA366,EP,LOOKUPS!K$8,0)*$FF$6+VLOOKUP($FA366,BM,LOOKUPS!K$5,0)*$FG$6+VLOOKUP($FA366,DIV,LOOKUPS!K$7,0)*$FH$6++VLOOKUP($FA366,SIZE,LOOKUPS!K$11,0)*$FI$6)</f>
        <v>-3.6892999999999998</v>
      </c>
      <c r="FK366" s="1">
        <f>IF(ISERROR(VLOOKUP($FA366,MOM,LOOKUPS!L$12,0)*$FB$6+VLOOKUP($FA366,STREV,LOOKUPS!L$10,0)*$FC$6+VLOOKUP($FA366,LTREV,LOOKUPS!L$9,0)*$FD$6+VLOOKUP($FA366,CFP,LOOKUPS!L$6,0)*$FE$6+VLOOKUP($FA366,EP,LOOKUPS!L$8,0)*$FF$6+VLOOKUP($FA366,BM,LOOKUPS!L$5,0)*$FG$6+VLOOKUP($FA366,DIV,LOOKUPS!L$7,0)*$FH$6++VLOOKUP($FA366,SIZE,LOOKUPS!L$11,0)*$FI$6),"",VLOOKUP($FA366,MOM,LOOKUPS!L$12,0)*$FB$6+VLOOKUP($FA366,STREV,LOOKUPS!L$10,0)*$FC$6+VLOOKUP($FA366,LTREV,LOOKUPS!L$9,0)*$FD$6+VLOOKUP($FA366,CFP,LOOKUPS!L$6,0)*$FE$6+VLOOKUP($FA366,EP,LOOKUPS!L$8,0)*$FF$6+VLOOKUP($FA366,BM,LOOKUPS!L$5,0)*$FG$6+VLOOKUP($FA366,DIV,LOOKUPS!L$7,0)*$FH$6++VLOOKUP($FA366,SIZE,LOOKUPS!L$11,0)*$FI$6)</f>
        <v>-3.8538000000000006</v>
      </c>
    </row>
    <row r="367" spans="1:167" x14ac:dyDescent="0.3">
      <c r="A367" s="1">
        <v>195610</v>
      </c>
      <c r="B367" s="1">
        <v>-1.1299999999999999</v>
      </c>
      <c r="C367" s="1">
        <v>-0.56000000000000005</v>
      </c>
      <c r="D367" s="1">
        <v>-0.52</v>
      </c>
      <c r="E367" s="1">
        <v>0.56000000000000005</v>
      </c>
      <c r="F367" s="1">
        <v>0.94</v>
      </c>
      <c r="G367" s="1">
        <v>0.77</v>
      </c>
      <c r="H367" s="1">
        <v>1.17</v>
      </c>
      <c r="I367" s="1">
        <v>0.61</v>
      </c>
      <c r="J367" s="1">
        <v>1.74</v>
      </c>
      <c r="K367" s="1">
        <v>3.55</v>
      </c>
      <c r="M367" s="1">
        <v>195511</v>
      </c>
      <c r="N367" s="1">
        <v>7.57</v>
      </c>
      <c r="O367" s="1">
        <v>8.02</v>
      </c>
      <c r="P367" s="1">
        <v>6.06</v>
      </c>
      <c r="Q367" s="1">
        <v>5.16</v>
      </c>
      <c r="R367" s="1">
        <v>4.99</v>
      </c>
      <c r="S367" s="1">
        <v>4.1399999999999997</v>
      </c>
      <c r="T367" s="1">
        <v>5.97</v>
      </c>
      <c r="U367" s="1">
        <v>4.67</v>
      </c>
      <c r="V367" s="1">
        <v>4.03</v>
      </c>
      <c r="W367" s="1">
        <v>4.4400000000000004</v>
      </c>
      <c r="Y367" s="1">
        <v>196010</v>
      </c>
      <c r="Z367" s="1">
        <v>-3.86</v>
      </c>
      <c r="AA367" s="1">
        <v>-1.95</v>
      </c>
      <c r="AB367" s="1">
        <v>-1.78</v>
      </c>
      <c r="AC367" s="1">
        <v>-1.3</v>
      </c>
      <c r="AD367" s="1">
        <v>-1.58</v>
      </c>
      <c r="AE367" s="1">
        <v>-0.67</v>
      </c>
      <c r="AF367" s="1">
        <v>-1.73</v>
      </c>
      <c r="AG367" s="1">
        <v>-1.5</v>
      </c>
      <c r="AH367" s="1">
        <v>-2.98</v>
      </c>
      <c r="AI367" s="1">
        <v>-3.64</v>
      </c>
      <c r="AK367">
        <v>198104</v>
      </c>
      <c r="AL367">
        <v>1.57</v>
      </c>
      <c r="AM367">
        <v>3.12</v>
      </c>
      <c r="AN367">
        <v>3.09</v>
      </c>
      <c r="AO367">
        <v>3.73</v>
      </c>
      <c r="AP367">
        <v>3.03</v>
      </c>
      <c r="AQ367">
        <v>3.22</v>
      </c>
      <c r="AR367">
        <v>2.83</v>
      </c>
      <c r="AS367">
        <v>3.81</v>
      </c>
      <c r="AT367">
        <v>3.65</v>
      </c>
      <c r="AU367">
        <v>2.9</v>
      </c>
      <c r="AV367">
        <v>3.27</v>
      </c>
      <c r="AW367">
        <v>3.41</v>
      </c>
      <c r="AX367">
        <v>3.02</v>
      </c>
      <c r="AY367">
        <v>3.63</v>
      </c>
      <c r="AZ367">
        <v>2.0499999999999998</v>
      </c>
      <c r="BA367">
        <v>3.68</v>
      </c>
      <c r="BB367">
        <v>3.93</v>
      </c>
      <c r="BC367">
        <v>3.4</v>
      </c>
      <c r="BD367">
        <v>3.84</v>
      </c>
      <c r="BF367" s="1">
        <v>198104</v>
      </c>
      <c r="BG367" s="1">
        <v>0.9</v>
      </c>
      <c r="BH367" s="1">
        <v>3.2</v>
      </c>
      <c r="BI367" s="1">
        <v>2.86</v>
      </c>
      <c r="BJ367" s="1">
        <v>4.03</v>
      </c>
      <c r="BK367" s="1">
        <v>3.22</v>
      </c>
      <c r="BL367" s="1">
        <v>3.13</v>
      </c>
      <c r="BM367" s="1">
        <v>2.86</v>
      </c>
      <c r="BN367" s="1">
        <v>3.86</v>
      </c>
      <c r="BO367" s="1">
        <v>3.66</v>
      </c>
      <c r="BP367" s="1">
        <v>2.79</v>
      </c>
      <c r="BQ367" s="1">
        <v>3.99</v>
      </c>
      <c r="BR367" s="1">
        <v>3.14</v>
      </c>
      <c r="BS367" s="1">
        <v>3.11</v>
      </c>
      <c r="BT367" s="1">
        <v>3.62</v>
      </c>
      <c r="BU367" s="1">
        <v>2.08</v>
      </c>
      <c r="BV367" s="1">
        <v>2.6</v>
      </c>
      <c r="BW367" s="1">
        <v>4.9400000000000004</v>
      </c>
      <c r="BX367" s="1">
        <v>3.47</v>
      </c>
      <c r="BY367" s="1">
        <v>3.8</v>
      </c>
      <c r="CA367" s="1">
        <v>195604</v>
      </c>
      <c r="CB367" s="1">
        <v>-7.69</v>
      </c>
      <c r="CC367" s="1">
        <v>0.32</v>
      </c>
      <c r="CD367" s="1">
        <v>0.26</v>
      </c>
      <c r="CE367" s="1">
        <v>0.33</v>
      </c>
      <c r="CF367" s="1">
        <v>0.11</v>
      </c>
      <c r="CG367" s="1">
        <v>0.55000000000000004</v>
      </c>
      <c r="CH367" s="1">
        <v>-0.14000000000000001</v>
      </c>
      <c r="CI367" s="1">
        <v>0.38</v>
      </c>
      <c r="CJ367" s="1">
        <v>0.6</v>
      </c>
      <c r="CK367" s="1">
        <v>0.37</v>
      </c>
      <c r="CL367" s="1">
        <v>-0.15</v>
      </c>
      <c r="CM367" s="1">
        <v>0.74</v>
      </c>
      <c r="CN367" s="1">
        <v>0.36</v>
      </c>
      <c r="CO367" s="1">
        <v>0.03</v>
      </c>
      <c r="CP367" s="1">
        <v>-0.31</v>
      </c>
      <c r="CQ367" s="1">
        <v>0.98</v>
      </c>
      <c r="CR367" s="1">
        <v>-0.2</v>
      </c>
      <c r="CS367" s="1">
        <v>-0.1</v>
      </c>
      <c r="CT367" s="1">
        <v>1.3</v>
      </c>
      <c r="CV367" s="1">
        <v>195704</v>
      </c>
      <c r="CW367" s="1">
        <v>2.2799999999999998</v>
      </c>
      <c r="CX367" s="1">
        <v>3.68</v>
      </c>
      <c r="CY367" s="1">
        <v>2.34</v>
      </c>
      <c r="CZ367" s="1">
        <v>2.02</v>
      </c>
      <c r="DA367" s="1">
        <v>4.07</v>
      </c>
      <c r="DB367" s="1">
        <v>2.96</v>
      </c>
      <c r="DC367" s="1">
        <v>2.5499999999999998</v>
      </c>
      <c r="DD367" s="1">
        <v>1.53</v>
      </c>
      <c r="DE367" s="1">
        <v>2.15</v>
      </c>
      <c r="DF367" s="1">
        <v>4.2699999999999996</v>
      </c>
      <c r="DG367" s="1">
        <v>3.87</v>
      </c>
      <c r="DH367" s="1">
        <v>2.94</v>
      </c>
      <c r="DI367" s="1">
        <v>2.99</v>
      </c>
      <c r="DJ367" s="1">
        <v>3.21</v>
      </c>
      <c r="DK367" s="1">
        <v>1.87</v>
      </c>
      <c r="DL367" s="1">
        <v>1.31</v>
      </c>
      <c r="DM367" s="1">
        <v>1.76</v>
      </c>
      <c r="DN367" s="1">
        <v>2</v>
      </c>
      <c r="DO367" s="1">
        <v>2.31</v>
      </c>
      <c r="DQ367" s="1">
        <v>195604</v>
      </c>
      <c r="DR367" s="1">
        <v>-99.99</v>
      </c>
      <c r="DS367" s="1">
        <v>0.78</v>
      </c>
      <c r="DT367" s="1">
        <v>0.37</v>
      </c>
      <c r="DU367" s="1">
        <v>0.13</v>
      </c>
      <c r="DV367" s="1">
        <v>0.53</v>
      </c>
      <c r="DW367" s="1">
        <v>0.63</v>
      </c>
      <c r="DX367" s="1">
        <v>0.39</v>
      </c>
      <c r="DY367" s="1">
        <v>0.54</v>
      </c>
      <c r="DZ367" s="1">
        <v>-0.01</v>
      </c>
      <c r="EA367" s="1">
        <v>1.04</v>
      </c>
      <c r="EB367" s="1">
        <v>0.05</v>
      </c>
      <c r="EC367" s="1">
        <v>1.26</v>
      </c>
      <c r="ED367" s="1">
        <v>0.01</v>
      </c>
      <c r="EE367" s="1">
        <v>0.62</v>
      </c>
      <c r="EF367" s="1">
        <v>0.15</v>
      </c>
      <c r="EG367" s="1">
        <v>0.68</v>
      </c>
      <c r="EH367" s="1">
        <v>0.41</v>
      </c>
      <c r="EI367" s="1">
        <v>-0.68</v>
      </c>
      <c r="EJ367" s="1">
        <v>0.67</v>
      </c>
      <c r="EL367">
        <v>195604</v>
      </c>
      <c r="EM367">
        <v>0.28000000000000003</v>
      </c>
      <c r="EN367">
        <v>0.04</v>
      </c>
      <c r="EO367">
        <v>-0.25</v>
      </c>
      <c r="EP367">
        <v>0.19</v>
      </c>
      <c r="ER367" s="1">
        <v>195610</v>
      </c>
      <c r="ES367" s="1">
        <v>2.46</v>
      </c>
      <c r="EU367" s="1">
        <v>195511</v>
      </c>
      <c r="EV367" s="1">
        <v>3.65</v>
      </c>
      <c r="EX367" s="1">
        <v>196010</v>
      </c>
      <c r="EY367" s="1">
        <v>1.27</v>
      </c>
      <c r="FA367" s="1">
        <v>195610</v>
      </c>
      <c r="FB367" s="1">
        <f>IF(ISERROR(VLOOKUP($FA367,MOM,LOOKUPS!C$12,0)*$FB$6+VLOOKUP($FA367,STREV,LOOKUPS!C$10,0)*$FC$6+VLOOKUP($FA367,LTREV,LOOKUPS!C$9,0)*$FD$6+VLOOKUP($FA367,CFP,LOOKUPS!C$6,0)*$FE$6+VLOOKUP($FA367,EP,LOOKUPS!C$8,0)*$FF$6+VLOOKUP($FA367,BM,LOOKUPS!C$5,0)*$FG$6+VLOOKUP($FA367,DIV,LOOKUPS!C$7,0)*$FH$6++VLOOKUP($FA367,SIZE,LOOKUPS!C$11,0)*$FI$6),"",VLOOKUP($FA367,MOM,LOOKUPS!C$12,0)*$FB$6+VLOOKUP($FA367,STREV,LOOKUPS!C$10,0)*$FC$6+VLOOKUP($FA367,LTREV,LOOKUPS!C$9,0)*$FD$6+VLOOKUP($FA367,CFP,LOOKUPS!C$6,0)*$FE$6+VLOOKUP($FA367,EP,LOOKUPS!C$8,0)*$FF$6+VLOOKUP($FA367,BM,LOOKUPS!C$5,0)*$FG$6+VLOOKUP($FA367,DIV,LOOKUPS!C$7,0)*$FH$6++VLOOKUP($FA367,SIZE,LOOKUPS!C$11,0)*$FI$6)</f>
        <v>-0.11970000000000001</v>
      </c>
      <c r="FC367" s="1">
        <f>IF(ISERROR(VLOOKUP($FA367,MOM,LOOKUPS!D$12,0)*$FB$6+VLOOKUP($FA367,STREV,LOOKUPS!D$10,0)*$FC$6+VLOOKUP($FA367,LTREV,LOOKUPS!D$9,0)*$FD$6+VLOOKUP($FA367,CFP,LOOKUPS!D$6,0)*$FE$6+VLOOKUP($FA367,EP,LOOKUPS!D$8,0)*$FF$6+VLOOKUP($FA367,BM,LOOKUPS!D$5,0)*$FG$6+VLOOKUP($FA367,DIV,LOOKUPS!D$7,0)*$FH$6++VLOOKUP($FA367,SIZE,LOOKUPS!D$11,0)*$FI$6),"",VLOOKUP($FA367,MOM,LOOKUPS!D$12,0)*$FB$6+VLOOKUP($FA367,STREV,LOOKUPS!D$10,0)*$FC$6+VLOOKUP($FA367,LTREV,LOOKUPS!D$9,0)*$FD$6+VLOOKUP($FA367,CFP,LOOKUPS!D$6,0)*$FE$6+VLOOKUP($FA367,EP,LOOKUPS!D$8,0)*$FF$6+VLOOKUP($FA367,BM,LOOKUPS!D$5,0)*$FG$6+VLOOKUP($FA367,DIV,LOOKUPS!D$7,0)*$FH$6++VLOOKUP($FA367,SIZE,LOOKUPS!D$11,0)*$FI$6)</f>
        <v>8.7099999999999983E-2</v>
      </c>
      <c r="FD367" s="1">
        <f>IF(ISERROR(VLOOKUP($FA367,MOM,LOOKUPS!E$12,0)*$FB$6+VLOOKUP($FA367,STREV,LOOKUPS!E$10,0)*$FC$6+VLOOKUP($FA367,LTREV,LOOKUPS!E$9,0)*$FD$6+VLOOKUP($FA367,CFP,LOOKUPS!E$6,0)*$FE$6+VLOOKUP($FA367,EP,LOOKUPS!E$8,0)*$FF$6+VLOOKUP($FA367,BM,LOOKUPS!E$5,0)*$FG$6+VLOOKUP($FA367,DIV,LOOKUPS!E$7,0)*$FH$6++VLOOKUP($FA367,SIZE,LOOKUPS!E$11,0)*$FI$6),"",VLOOKUP($FA367,MOM,LOOKUPS!E$12,0)*$FB$6+VLOOKUP($FA367,STREV,LOOKUPS!E$10,0)*$FC$6+VLOOKUP($FA367,LTREV,LOOKUPS!E$9,0)*$FD$6+VLOOKUP($FA367,CFP,LOOKUPS!E$6,0)*$FE$6+VLOOKUP($FA367,EP,LOOKUPS!E$8,0)*$FF$6+VLOOKUP($FA367,BM,LOOKUPS!E$5,0)*$FG$6+VLOOKUP($FA367,DIV,LOOKUPS!E$7,0)*$FH$6++VLOOKUP($FA367,SIZE,LOOKUPS!E$11,0)*$FI$6)</f>
        <v>0.26040000000000002</v>
      </c>
      <c r="FE367" s="1">
        <f>IF(ISERROR(VLOOKUP($FA367,MOM,LOOKUPS!F$12,0)*$FB$6+VLOOKUP($FA367,STREV,LOOKUPS!F$10,0)*$FC$6+VLOOKUP($FA367,LTREV,LOOKUPS!F$9,0)*$FD$6+VLOOKUP($FA367,CFP,LOOKUPS!F$6,0)*$FE$6+VLOOKUP($FA367,EP,LOOKUPS!F$8,0)*$FF$6+VLOOKUP($FA367,BM,LOOKUPS!F$5,0)*$FG$6+VLOOKUP($FA367,DIV,LOOKUPS!F$7,0)*$FH$6++VLOOKUP($FA367,SIZE,LOOKUPS!F$11,0)*$FI$6),"",VLOOKUP($FA367,MOM,LOOKUPS!F$12,0)*$FB$6+VLOOKUP($FA367,STREV,LOOKUPS!F$10,0)*$FC$6+VLOOKUP($FA367,LTREV,LOOKUPS!F$9,0)*$FD$6+VLOOKUP($FA367,CFP,LOOKUPS!F$6,0)*$FE$6+VLOOKUP($FA367,EP,LOOKUPS!F$8,0)*$FF$6+VLOOKUP($FA367,BM,LOOKUPS!F$5,0)*$FG$6+VLOOKUP($FA367,DIV,LOOKUPS!F$7,0)*$FH$6++VLOOKUP($FA367,SIZE,LOOKUPS!F$11,0)*$FI$6)</f>
        <v>0.92010000000000014</v>
      </c>
      <c r="FF367" s="1">
        <f>IF(ISERROR(VLOOKUP($FA367,MOM,LOOKUPS!G$12,0)*$FB$6+VLOOKUP($FA367,STREV,LOOKUPS!G$10,0)*$FC$6+VLOOKUP($FA367,LTREV,LOOKUPS!G$9,0)*$FD$6+VLOOKUP($FA367,CFP,LOOKUPS!G$6,0)*$FE$6+VLOOKUP($FA367,EP,LOOKUPS!G$8,0)*$FF$6+VLOOKUP($FA367,BM,LOOKUPS!G$5,0)*$FG$6+VLOOKUP($FA367,DIV,LOOKUPS!G$7,0)*$FH$6++VLOOKUP($FA367,SIZE,LOOKUPS!G$11,0)*$FI$6),"",VLOOKUP($FA367,MOM,LOOKUPS!G$12,0)*$FB$6+VLOOKUP($FA367,STREV,LOOKUPS!G$10,0)*$FC$6+VLOOKUP($FA367,LTREV,LOOKUPS!G$9,0)*$FD$6+VLOOKUP($FA367,CFP,LOOKUPS!G$6,0)*$FE$6+VLOOKUP($FA367,EP,LOOKUPS!G$8,0)*$FF$6+VLOOKUP($FA367,BM,LOOKUPS!G$5,0)*$FG$6+VLOOKUP($FA367,DIV,LOOKUPS!G$7,0)*$FH$6++VLOOKUP($FA367,SIZE,LOOKUPS!G$11,0)*$FI$6)</f>
        <v>0.7409</v>
      </c>
      <c r="FG367" s="1">
        <f>IF(ISERROR(VLOOKUP($FA367,MOM,LOOKUPS!H$12,0)*$FB$6+VLOOKUP($FA367,STREV,LOOKUPS!H$10,0)*$FC$6+VLOOKUP($FA367,LTREV,LOOKUPS!H$9,0)*$FD$6+VLOOKUP($FA367,CFP,LOOKUPS!H$6,0)*$FE$6+VLOOKUP($FA367,EP,LOOKUPS!H$8,0)*$FF$6+VLOOKUP($FA367,BM,LOOKUPS!H$5,0)*$FG$6+VLOOKUP($FA367,DIV,LOOKUPS!H$7,0)*$FH$6++VLOOKUP($FA367,SIZE,LOOKUPS!H$11,0)*$FI$6),"",VLOOKUP($FA367,MOM,LOOKUPS!H$12,0)*$FB$6+VLOOKUP($FA367,STREV,LOOKUPS!H$10,0)*$FC$6+VLOOKUP($FA367,LTREV,LOOKUPS!H$9,0)*$FD$6+VLOOKUP($FA367,CFP,LOOKUPS!H$6,0)*$FE$6+VLOOKUP($FA367,EP,LOOKUPS!H$8,0)*$FF$6+VLOOKUP($FA367,BM,LOOKUPS!H$5,0)*$FG$6+VLOOKUP($FA367,DIV,LOOKUPS!H$7,0)*$FH$6++VLOOKUP($FA367,SIZE,LOOKUPS!H$11,0)*$FI$6)</f>
        <v>0.66210000000000002</v>
      </c>
      <c r="FH367" s="1">
        <f>IF(ISERROR(VLOOKUP($FA367,MOM,LOOKUPS!I$12,0)*$FB$6+VLOOKUP($FA367,STREV,LOOKUPS!I$10,0)*$FC$6+VLOOKUP($FA367,LTREV,LOOKUPS!I$9,0)*$FD$6+VLOOKUP($FA367,CFP,LOOKUPS!I$6,0)*$FE$6+VLOOKUP($FA367,EP,LOOKUPS!I$8,0)*$FF$6+VLOOKUP($FA367,BM,LOOKUPS!I$5,0)*$FG$6+VLOOKUP($FA367,DIV,LOOKUPS!I$7,0)*$FH$6++VLOOKUP($FA367,SIZE,LOOKUPS!I$11,0)*$FI$6),"",VLOOKUP($FA367,MOM,LOOKUPS!I$12,0)*$FB$6+VLOOKUP($FA367,STREV,LOOKUPS!I$10,0)*$FC$6+VLOOKUP($FA367,LTREV,LOOKUPS!I$9,0)*$FD$6+VLOOKUP($FA367,CFP,LOOKUPS!I$6,0)*$FE$6+VLOOKUP($FA367,EP,LOOKUPS!I$8,0)*$FF$6+VLOOKUP($FA367,BM,LOOKUPS!I$5,0)*$FG$6+VLOOKUP($FA367,DIV,LOOKUPS!I$7,0)*$FH$6++VLOOKUP($FA367,SIZE,LOOKUPS!I$11,0)*$FI$6)</f>
        <v>1.3881000000000001</v>
      </c>
      <c r="FI367" s="1">
        <f>IF(ISERROR(VLOOKUP($FA367,MOM,LOOKUPS!J$12,0)*$FB$6+VLOOKUP($FA367,STREV,LOOKUPS!J$10,0)*$FC$6+VLOOKUP($FA367,LTREV,LOOKUPS!J$9,0)*$FD$6+VLOOKUP($FA367,CFP,LOOKUPS!J$6,0)*$FE$6+VLOOKUP($FA367,EP,LOOKUPS!J$8,0)*$FF$6+VLOOKUP($FA367,BM,LOOKUPS!J$5,0)*$FG$6+VLOOKUP($FA367,DIV,LOOKUPS!J$7,0)*$FH$6++VLOOKUP($FA367,SIZE,LOOKUPS!J$11,0)*$FI$6),"",VLOOKUP($FA367,MOM,LOOKUPS!J$12,0)*$FB$6+VLOOKUP($FA367,STREV,LOOKUPS!J$10,0)*$FC$6+VLOOKUP($FA367,LTREV,LOOKUPS!J$9,0)*$FD$6+VLOOKUP($FA367,CFP,LOOKUPS!J$6,0)*$FE$6+VLOOKUP($FA367,EP,LOOKUPS!J$8,0)*$FF$6+VLOOKUP($FA367,BM,LOOKUPS!J$5,0)*$FG$6+VLOOKUP($FA367,DIV,LOOKUPS!J$7,0)*$FH$6++VLOOKUP($FA367,SIZE,LOOKUPS!J$11,0)*$FI$6)</f>
        <v>0.44980000000000003</v>
      </c>
      <c r="FJ367" s="1">
        <f>IF(ISERROR(VLOOKUP($FA367,MOM,LOOKUPS!K$12,0)*$FB$6+VLOOKUP($FA367,STREV,LOOKUPS!K$10,0)*$FC$6+VLOOKUP($FA367,LTREV,LOOKUPS!K$9,0)*$FD$6+VLOOKUP($FA367,CFP,LOOKUPS!K$6,0)*$FE$6+VLOOKUP($FA367,EP,LOOKUPS!K$8,0)*$FF$6+VLOOKUP($FA367,BM,LOOKUPS!K$5,0)*$FG$6+VLOOKUP($FA367,DIV,LOOKUPS!K$7,0)*$FH$6++VLOOKUP($FA367,SIZE,LOOKUPS!K$11,0)*$FI$6),"",VLOOKUP($FA367,MOM,LOOKUPS!K$12,0)*$FB$6+VLOOKUP($FA367,STREV,LOOKUPS!K$10,0)*$FC$6+VLOOKUP($FA367,LTREV,LOOKUPS!K$9,0)*$FD$6+VLOOKUP($FA367,CFP,LOOKUPS!K$6,0)*$FE$6+VLOOKUP($FA367,EP,LOOKUPS!K$8,0)*$FF$6+VLOOKUP($FA367,BM,LOOKUPS!K$5,0)*$FG$6+VLOOKUP($FA367,DIV,LOOKUPS!K$7,0)*$FH$6++VLOOKUP($FA367,SIZE,LOOKUPS!K$11,0)*$FI$6)</f>
        <v>0.83770000000000011</v>
      </c>
      <c r="FK367" s="1">
        <f>IF(ISERROR(VLOOKUP($FA367,MOM,LOOKUPS!L$12,0)*$FB$6+VLOOKUP($FA367,STREV,LOOKUPS!L$10,0)*$FC$6+VLOOKUP($FA367,LTREV,LOOKUPS!L$9,0)*$FD$6+VLOOKUP($FA367,CFP,LOOKUPS!L$6,0)*$FE$6+VLOOKUP($FA367,EP,LOOKUPS!L$8,0)*$FF$6+VLOOKUP($FA367,BM,LOOKUPS!L$5,0)*$FG$6+VLOOKUP($FA367,DIV,LOOKUPS!L$7,0)*$FH$6++VLOOKUP($FA367,SIZE,LOOKUPS!L$11,0)*$FI$6),"",VLOOKUP($FA367,MOM,LOOKUPS!L$12,0)*$FB$6+VLOOKUP($FA367,STREV,LOOKUPS!L$10,0)*$FC$6+VLOOKUP($FA367,LTREV,LOOKUPS!L$9,0)*$FD$6+VLOOKUP($FA367,CFP,LOOKUPS!L$6,0)*$FE$6+VLOOKUP($FA367,EP,LOOKUPS!L$8,0)*$FF$6+VLOOKUP($FA367,BM,LOOKUPS!L$5,0)*$FG$6+VLOOKUP($FA367,DIV,LOOKUPS!L$7,0)*$FH$6++VLOOKUP($FA367,SIZE,LOOKUPS!L$11,0)*$FI$6)</f>
        <v>1.9742999999999999</v>
      </c>
    </row>
    <row r="368" spans="1:167" x14ac:dyDescent="0.3">
      <c r="A368" s="1">
        <v>195611</v>
      </c>
      <c r="B368" s="1">
        <v>-2.36</v>
      </c>
      <c r="C368" s="1">
        <v>0.04</v>
      </c>
      <c r="D368" s="1">
        <v>-0.56000000000000005</v>
      </c>
      <c r="E368" s="1">
        <v>-0.33</v>
      </c>
      <c r="F368" s="1">
        <v>0.41</v>
      </c>
      <c r="G368" s="1">
        <v>0.85</v>
      </c>
      <c r="H368" s="1">
        <v>1.1200000000000001</v>
      </c>
      <c r="I368" s="1">
        <v>1.83</v>
      </c>
      <c r="J368" s="1">
        <v>1.72</v>
      </c>
      <c r="K368" s="1">
        <v>3.02</v>
      </c>
      <c r="M368" s="1">
        <v>195512</v>
      </c>
      <c r="N368" s="1">
        <v>2.75</v>
      </c>
      <c r="O368" s="1">
        <v>1.75</v>
      </c>
      <c r="P368" s="1">
        <v>1.5</v>
      </c>
      <c r="Q368" s="1">
        <v>1.95</v>
      </c>
      <c r="R368" s="1">
        <v>2.4500000000000002</v>
      </c>
      <c r="S368" s="1">
        <v>2.16</v>
      </c>
      <c r="T368" s="1">
        <v>3.68</v>
      </c>
      <c r="U368" s="1">
        <v>1.21</v>
      </c>
      <c r="V368" s="1">
        <v>2.98</v>
      </c>
      <c r="W368" s="1">
        <v>1.98</v>
      </c>
      <c r="Y368" s="1">
        <v>196011</v>
      </c>
      <c r="Z368" s="1">
        <v>2.0499999999999998</v>
      </c>
      <c r="AA368" s="1">
        <v>3.31</v>
      </c>
      <c r="AB368" s="1">
        <v>4.87</v>
      </c>
      <c r="AC368" s="1">
        <v>3.66</v>
      </c>
      <c r="AD368" s="1">
        <v>3.54</v>
      </c>
      <c r="AE368" s="1">
        <v>3.58</v>
      </c>
      <c r="AF368" s="1">
        <v>4.68</v>
      </c>
      <c r="AG368" s="1">
        <v>4.58</v>
      </c>
      <c r="AH368" s="1">
        <v>5.72</v>
      </c>
      <c r="AI368" s="1">
        <v>7</v>
      </c>
      <c r="AK368">
        <v>198105</v>
      </c>
      <c r="AL368">
        <v>5.31</v>
      </c>
      <c r="AM368">
        <v>3.67</v>
      </c>
      <c r="AN368">
        <v>2.58</v>
      </c>
      <c r="AO368">
        <v>2.52</v>
      </c>
      <c r="AP368">
        <v>3.65</v>
      </c>
      <c r="AQ368">
        <v>2.98</v>
      </c>
      <c r="AR368">
        <v>2.3199999999999998</v>
      </c>
      <c r="AS368">
        <v>3.15</v>
      </c>
      <c r="AT368">
        <v>2.4</v>
      </c>
      <c r="AU368">
        <v>3.39</v>
      </c>
      <c r="AV368">
        <v>4.13</v>
      </c>
      <c r="AW368">
        <v>3.7</v>
      </c>
      <c r="AX368">
        <v>2.2200000000000002</v>
      </c>
      <c r="AY368">
        <v>1.99</v>
      </c>
      <c r="AZ368">
        <v>2.64</v>
      </c>
      <c r="BA368">
        <v>3.49</v>
      </c>
      <c r="BB368">
        <v>2.83</v>
      </c>
      <c r="BC368">
        <v>3.19</v>
      </c>
      <c r="BD368">
        <v>1.8</v>
      </c>
      <c r="BF368" s="1">
        <v>198105</v>
      </c>
      <c r="BG368" s="1">
        <v>5.16</v>
      </c>
      <c r="BH368" s="1">
        <v>3.63</v>
      </c>
      <c r="BI368" s="1">
        <v>2.61</v>
      </c>
      <c r="BJ368" s="1">
        <v>2.46</v>
      </c>
      <c r="BK368" s="1">
        <v>3.78</v>
      </c>
      <c r="BL368" s="1">
        <v>2.57</v>
      </c>
      <c r="BM368" s="1">
        <v>3.04</v>
      </c>
      <c r="BN368" s="1">
        <v>2.74</v>
      </c>
      <c r="BO368" s="1">
        <v>2.23</v>
      </c>
      <c r="BP368" s="1">
        <v>3.96</v>
      </c>
      <c r="BQ368" s="1">
        <v>3.46</v>
      </c>
      <c r="BR368" s="1">
        <v>3.14</v>
      </c>
      <c r="BS368" s="1">
        <v>1.89</v>
      </c>
      <c r="BT368" s="1">
        <v>3.63</v>
      </c>
      <c r="BU368" s="1">
        <v>2.44</v>
      </c>
      <c r="BV368" s="1">
        <v>2.39</v>
      </c>
      <c r="BW368" s="1">
        <v>3.04</v>
      </c>
      <c r="BX368" s="1">
        <v>2.31</v>
      </c>
      <c r="BY368" s="1">
        <v>2.17</v>
      </c>
      <c r="CA368" s="1">
        <v>195605</v>
      </c>
      <c r="CB368" s="1">
        <v>5.95</v>
      </c>
      <c r="CC368" s="1">
        <v>-3.55</v>
      </c>
      <c r="CD368" s="1">
        <v>-3.84</v>
      </c>
      <c r="CE368" s="1">
        <v>-4.75</v>
      </c>
      <c r="CF368" s="1">
        <v>-3.21</v>
      </c>
      <c r="CG368" s="1">
        <v>-4.09</v>
      </c>
      <c r="CH368" s="1">
        <v>-3.69</v>
      </c>
      <c r="CI368" s="1">
        <v>-4.22</v>
      </c>
      <c r="CJ368" s="1">
        <v>-4.93</v>
      </c>
      <c r="CK368" s="1">
        <v>-3.42</v>
      </c>
      <c r="CL368" s="1">
        <v>-2.99</v>
      </c>
      <c r="CM368" s="1">
        <v>-4.2300000000000004</v>
      </c>
      <c r="CN368" s="1">
        <v>-3.95</v>
      </c>
      <c r="CO368" s="1">
        <v>-4.03</v>
      </c>
      <c r="CP368" s="1">
        <v>-3.35</v>
      </c>
      <c r="CQ368" s="1">
        <v>-4.04</v>
      </c>
      <c r="CR368" s="1">
        <v>-4.3899999999999997</v>
      </c>
      <c r="CS368" s="1">
        <v>-4.41</v>
      </c>
      <c r="CT368" s="1">
        <v>-5.47</v>
      </c>
      <c r="CV368" s="1">
        <v>195705</v>
      </c>
      <c r="CW368" s="1">
        <v>2.14</v>
      </c>
      <c r="CX368" s="1">
        <v>3.84</v>
      </c>
      <c r="CY368" s="1">
        <v>1.99</v>
      </c>
      <c r="CZ368" s="1">
        <v>0.73</v>
      </c>
      <c r="DA368" s="1">
        <v>3.88</v>
      </c>
      <c r="DB368" s="1">
        <v>3.47</v>
      </c>
      <c r="DC368" s="1">
        <v>1.63</v>
      </c>
      <c r="DD368" s="1">
        <v>1.1200000000000001</v>
      </c>
      <c r="DE368" s="1">
        <v>0.74</v>
      </c>
      <c r="DF368" s="1">
        <v>4.2</v>
      </c>
      <c r="DG368" s="1">
        <v>3.57</v>
      </c>
      <c r="DH368" s="1">
        <v>3.75</v>
      </c>
      <c r="DI368" s="1">
        <v>3.19</v>
      </c>
      <c r="DJ368" s="1">
        <v>1.9</v>
      </c>
      <c r="DK368" s="1">
        <v>1.36</v>
      </c>
      <c r="DL368" s="1">
        <v>1.52</v>
      </c>
      <c r="DM368" s="1">
        <v>0.71</v>
      </c>
      <c r="DN368" s="1">
        <v>1.07</v>
      </c>
      <c r="DO368" s="1">
        <v>0.39</v>
      </c>
      <c r="DQ368" s="1">
        <v>195605</v>
      </c>
      <c r="DR368" s="1">
        <v>-99.99</v>
      </c>
      <c r="DS368" s="1">
        <v>-4.21</v>
      </c>
      <c r="DT368" s="1">
        <v>-3.84</v>
      </c>
      <c r="DU368" s="1">
        <v>-3.97</v>
      </c>
      <c r="DV368" s="1">
        <v>-3.79</v>
      </c>
      <c r="DW368" s="1">
        <v>-4.41</v>
      </c>
      <c r="DX368" s="1">
        <v>-3.63</v>
      </c>
      <c r="DY368" s="1">
        <v>-3.73</v>
      </c>
      <c r="DZ368" s="1">
        <v>-4.38</v>
      </c>
      <c r="EA368" s="1">
        <v>-4.0199999999999996</v>
      </c>
      <c r="EB368" s="1">
        <v>-3.56</v>
      </c>
      <c r="EC368" s="1">
        <v>-5.04</v>
      </c>
      <c r="ED368" s="1">
        <v>-3.79</v>
      </c>
      <c r="EE368" s="1">
        <v>-4.03</v>
      </c>
      <c r="EF368" s="1">
        <v>-3.24</v>
      </c>
      <c r="EG368" s="1">
        <v>-4.3</v>
      </c>
      <c r="EH368" s="1">
        <v>-3.15</v>
      </c>
      <c r="EI368" s="1">
        <v>-3.43</v>
      </c>
      <c r="EJ368" s="1">
        <v>-5.33</v>
      </c>
      <c r="EL368">
        <v>195605</v>
      </c>
      <c r="EM368">
        <v>-5.2</v>
      </c>
      <c r="EN368">
        <v>1.46</v>
      </c>
      <c r="EO368">
        <v>-1.31</v>
      </c>
      <c r="EP368">
        <v>0.23</v>
      </c>
      <c r="ER368" s="1">
        <v>195611</v>
      </c>
      <c r="ES368" s="1">
        <v>3.41</v>
      </c>
      <c r="EU368" s="1">
        <v>195512</v>
      </c>
      <c r="EV368" s="1">
        <v>-0.14000000000000001</v>
      </c>
      <c r="EX368" s="1">
        <v>196011</v>
      </c>
      <c r="EY368" s="1">
        <v>-2.5499999999999998</v>
      </c>
      <c r="FA368" s="1">
        <v>195611</v>
      </c>
      <c r="FB368" s="1">
        <f>IF(ISERROR(VLOOKUP($FA368,MOM,LOOKUPS!C$12,0)*$FB$6+VLOOKUP($FA368,STREV,LOOKUPS!C$10,0)*$FC$6+VLOOKUP($FA368,LTREV,LOOKUPS!C$9,0)*$FD$6+VLOOKUP($FA368,CFP,LOOKUPS!C$6,0)*$FE$6+VLOOKUP($FA368,EP,LOOKUPS!C$8,0)*$FF$6+VLOOKUP($FA368,BM,LOOKUPS!C$5,0)*$FG$6+VLOOKUP($FA368,DIV,LOOKUPS!C$7,0)*$FH$6++VLOOKUP($FA368,SIZE,LOOKUPS!C$11,0)*$FI$6),"",VLOOKUP($FA368,MOM,LOOKUPS!C$12,0)*$FB$6+VLOOKUP($FA368,STREV,LOOKUPS!C$10,0)*$FC$6+VLOOKUP($FA368,LTREV,LOOKUPS!C$9,0)*$FD$6+VLOOKUP($FA368,CFP,LOOKUPS!C$6,0)*$FE$6+VLOOKUP($FA368,EP,LOOKUPS!C$8,0)*$FF$6+VLOOKUP($FA368,BM,LOOKUPS!C$5,0)*$FG$6+VLOOKUP($FA368,DIV,LOOKUPS!C$7,0)*$FH$6++VLOOKUP($FA368,SIZE,LOOKUPS!C$11,0)*$FI$6)</f>
        <v>0.52129999999999999</v>
      </c>
      <c r="FC368" s="1">
        <f>IF(ISERROR(VLOOKUP($FA368,MOM,LOOKUPS!D$12,0)*$FB$6+VLOOKUP($FA368,STREV,LOOKUPS!D$10,0)*$FC$6+VLOOKUP($FA368,LTREV,LOOKUPS!D$9,0)*$FD$6+VLOOKUP($FA368,CFP,LOOKUPS!D$6,0)*$FE$6+VLOOKUP($FA368,EP,LOOKUPS!D$8,0)*$FF$6+VLOOKUP($FA368,BM,LOOKUPS!D$5,0)*$FG$6+VLOOKUP($FA368,DIV,LOOKUPS!D$7,0)*$FH$6++VLOOKUP($FA368,SIZE,LOOKUPS!D$11,0)*$FI$6),"",VLOOKUP($FA368,MOM,LOOKUPS!D$12,0)*$FB$6+VLOOKUP($FA368,STREV,LOOKUPS!D$10,0)*$FC$6+VLOOKUP($FA368,LTREV,LOOKUPS!D$9,0)*$FD$6+VLOOKUP($FA368,CFP,LOOKUPS!D$6,0)*$FE$6+VLOOKUP($FA368,EP,LOOKUPS!D$8,0)*$FF$6+VLOOKUP($FA368,BM,LOOKUPS!D$5,0)*$FG$6+VLOOKUP($FA368,DIV,LOOKUPS!D$7,0)*$FH$6++VLOOKUP($FA368,SIZE,LOOKUPS!D$11,0)*$FI$6)</f>
        <v>0.1928</v>
      </c>
      <c r="FD368" s="1">
        <f>IF(ISERROR(VLOOKUP($FA368,MOM,LOOKUPS!E$12,0)*$FB$6+VLOOKUP($FA368,STREV,LOOKUPS!E$10,0)*$FC$6+VLOOKUP($FA368,LTREV,LOOKUPS!E$9,0)*$FD$6+VLOOKUP($FA368,CFP,LOOKUPS!E$6,0)*$FE$6+VLOOKUP($FA368,EP,LOOKUPS!E$8,0)*$FF$6+VLOOKUP($FA368,BM,LOOKUPS!E$5,0)*$FG$6+VLOOKUP($FA368,DIV,LOOKUPS!E$7,0)*$FH$6++VLOOKUP($FA368,SIZE,LOOKUPS!E$11,0)*$FI$6),"",VLOOKUP($FA368,MOM,LOOKUPS!E$12,0)*$FB$6+VLOOKUP($FA368,STREV,LOOKUPS!E$10,0)*$FC$6+VLOOKUP($FA368,LTREV,LOOKUPS!E$9,0)*$FD$6+VLOOKUP($FA368,CFP,LOOKUPS!E$6,0)*$FE$6+VLOOKUP($FA368,EP,LOOKUPS!E$8,0)*$FF$6+VLOOKUP($FA368,BM,LOOKUPS!E$5,0)*$FG$6+VLOOKUP($FA368,DIV,LOOKUPS!E$7,0)*$FH$6++VLOOKUP($FA368,SIZE,LOOKUPS!E$11,0)*$FI$6)</f>
        <v>0.48710000000000009</v>
      </c>
      <c r="FE368" s="1">
        <f>IF(ISERROR(VLOOKUP($FA368,MOM,LOOKUPS!F$12,0)*$FB$6+VLOOKUP($FA368,STREV,LOOKUPS!F$10,0)*$FC$6+VLOOKUP($FA368,LTREV,LOOKUPS!F$9,0)*$FD$6+VLOOKUP($FA368,CFP,LOOKUPS!F$6,0)*$FE$6+VLOOKUP($FA368,EP,LOOKUPS!F$8,0)*$FF$6+VLOOKUP($FA368,BM,LOOKUPS!F$5,0)*$FG$6+VLOOKUP($FA368,DIV,LOOKUPS!F$7,0)*$FH$6++VLOOKUP($FA368,SIZE,LOOKUPS!F$11,0)*$FI$6),"",VLOOKUP($FA368,MOM,LOOKUPS!F$12,0)*$FB$6+VLOOKUP($FA368,STREV,LOOKUPS!F$10,0)*$FC$6+VLOOKUP($FA368,LTREV,LOOKUPS!F$9,0)*$FD$6+VLOOKUP($FA368,CFP,LOOKUPS!F$6,0)*$FE$6+VLOOKUP($FA368,EP,LOOKUPS!F$8,0)*$FF$6+VLOOKUP($FA368,BM,LOOKUPS!F$5,0)*$FG$6+VLOOKUP($FA368,DIV,LOOKUPS!F$7,0)*$FH$6++VLOOKUP($FA368,SIZE,LOOKUPS!F$11,0)*$FI$6)</f>
        <v>0.45270000000000005</v>
      </c>
      <c r="FF368" s="1">
        <f>IF(ISERROR(VLOOKUP($FA368,MOM,LOOKUPS!G$12,0)*$FB$6+VLOOKUP($FA368,STREV,LOOKUPS!G$10,0)*$FC$6+VLOOKUP($FA368,LTREV,LOOKUPS!G$9,0)*$FD$6+VLOOKUP($FA368,CFP,LOOKUPS!G$6,0)*$FE$6+VLOOKUP($FA368,EP,LOOKUPS!G$8,0)*$FF$6+VLOOKUP($FA368,BM,LOOKUPS!G$5,0)*$FG$6+VLOOKUP($FA368,DIV,LOOKUPS!G$7,0)*$FH$6++VLOOKUP($FA368,SIZE,LOOKUPS!G$11,0)*$FI$6),"",VLOOKUP($FA368,MOM,LOOKUPS!G$12,0)*$FB$6+VLOOKUP($FA368,STREV,LOOKUPS!G$10,0)*$FC$6+VLOOKUP($FA368,LTREV,LOOKUPS!G$9,0)*$FD$6+VLOOKUP($FA368,CFP,LOOKUPS!G$6,0)*$FE$6+VLOOKUP($FA368,EP,LOOKUPS!G$8,0)*$FF$6+VLOOKUP($FA368,BM,LOOKUPS!G$5,0)*$FG$6+VLOOKUP($FA368,DIV,LOOKUPS!G$7,0)*$FH$6++VLOOKUP($FA368,SIZE,LOOKUPS!G$11,0)*$FI$6)</f>
        <v>0.21329999999999999</v>
      </c>
      <c r="FG368" s="1">
        <f>IF(ISERROR(VLOOKUP($FA368,MOM,LOOKUPS!H$12,0)*$FB$6+VLOOKUP($FA368,STREV,LOOKUPS!H$10,0)*$FC$6+VLOOKUP($FA368,LTREV,LOOKUPS!H$9,0)*$FD$6+VLOOKUP($FA368,CFP,LOOKUPS!H$6,0)*$FE$6+VLOOKUP($FA368,EP,LOOKUPS!H$8,0)*$FF$6+VLOOKUP($FA368,BM,LOOKUPS!H$5,0)*$FG$6+VLOOKUP($FA368,DIV,LOOKUPS!H$7,0)*$FH$6++VLOOKUP($FA368,SIZE,LOOKUPS!H$11,0)*$FI$6),"",VLOOKUP($FA368,MOM,LOOKUPS!H$12,0)*$FB$6+VLOOKUP($FA368,STREV,LOOKUPS!H$10,0)*$FC$6+VLOOKUP($FA368,LTREV,LOOKUPS!H$9,0)*$FD$6+VLOOKUP($FA368,CFP,LOOKUPS!H$6,0)*$FE$6+VLOOKUP($FA368,EP,LOOKUPS!H$8,0)*$FF$6+VLOOKUP($FA368,BM,LOOKUPS!H$5,0)*$FG$6+VLOOKUP($FA368,DIV,LOOKUPS!H$7,0)*$FH$6++VLOOKUP($FA368,SIZE,LOOKUPS!H$11,0)*$FI$6)</f>
        <v>0.69090000000000007</v>
      </c>
      <c r="FH368" s="1">
        <f>IF(ISERROR(VLOOKUP($FA368,MOM,LOOKUPS!I$12,0)*$FB$6+VLOOKUP($FA368,STREV,LOOKUPS!I$10,0)*$FC$6+VLOOKUP($FA368,LTREV,LOOKUPS!I$9,0)*$FD$6+VLOOKUP($FA368,CFP,LOOKUPS!I$6,0)*$FE$6+VLOOKUP($FA368,EP,LOOKUPS!I$8,0)*$FF$6+VLOOKUP($FA368,BM,LOOKUPS!I$5,0)*$FG$6+VLOOKUP($FA368,DIV,LOOKUPS!I$7,0)*$FH$6++VLOOKUP($FA368,SIZE,LOOKUPS!I$11,0)*$FI$6),"",VLOOKUP($FA368,MOM,LOOKUPS!I$12,0)*$FB$6+VLOOKUP($FA368,STREV,LOOKUPS!I$10,0)*$FC$6+VLOOKUP($FA368,LTREV,LOOKUPS!I$9,0)*$FD$6+VLOOKUP($FA368,CFP,LOOKUPS!I$6,0)*$FE$6+VLOOKUP($FA368,EP,LOOKUPS!I$8,0)*$FF$6+VLOOKUP($FA368,BM,LOOKUPS!I$5,0)*$FG$6+VLOOKUP($FA368,DIV,LOOKUPS!I$7,0)*$FH$6++VLOOKUP($FA368,SIZE,LOOKUPS!I$11,0)*$FI$6)</f>
        <v>0.68850000000000011</v>
      </c>
      <c r="FI368" s="1">
        <f>IF(ISERROR(VLOOKUP($FA368,MOM,LOOKUPS!J$12,0)*$FB$6+VLOOKUP($FA368,STREV,LOOKUPS!J$10,0)*$FC$6+VLOOKUP($FA368,LTREV,LOOKUPS!J$9,0)*$FD$6+VLOOKUP($FA368,CFP,LOOKUPS!J$6,0)*$FE$6+VLOOKUP($FA368,EP,LOOKUPS!J$8,0)*$FF$6+VLOOKUP($FA368,BM,LOOKUPS!J$5,0)*$FG$6+VLOOKUP($FA368,DIV,LOOKUPS!J$7,0)*$FH$6++VLOOKUP($FA368,SIZE,LOOKUPS!J$11,0)*$FI$6),"",VLOOKUP($FA368,MOM,LOOKUPS!J$12,0)*$FB$6+VLOOKUP($FA368,STREV,LOOKUPS!J$10,0)*$FC$6+VLOOKUP($FA368,LTREV,LOOKUPS!J$9,0)*$FD$6+VLOOKUP($FA368,CFP,LOOKUPS!J$6,0)*$FE$6+VLOOKUP($FA368,EP,LOOKUPS!J$8,0)*$FF$6+VLOOKUP($FA368,BM,LOOKUPS!J$5,0)*$FG$6+VLOOKUP($FA368,DIV,LOOKUPS!J$7,0)*$FH$6++VLOOKUP($FA368,SIZE,LOOKUPS!J$11,0)*$FI$6)</f>
        <v>0.57340000000000013</v>
      </c>
      <c r="FJ368" s="1">
        <f>IF(ISERROR(VLOOKUP($FA368,MOM,LOOKUPS!K$12,0)*$FB$6+VLOOKUP($FA368,STREV,LOOKUPS!K$10,0)*$FC$6+VLOOKUP($FA368,LTREV,LOOKUPS!K$9,0)*$FD$6+VLOOKUP($FA368,CFP,LOOKUPS!K$6,0)*$FE$6+VLOOKUP($FA368,EP,LOOKUPS!K$8,0)*$FF$6+VLOOKUP($FA368,BM,LOOKUPS!K$5,0)*$FG$6+VLOOKUP($FA368,DIV,LOOKUPS!K$7,0)*$FH$6++VLOOKUP($FA368,SIZE,LOOKUPS!K$11,0)*$FI$6),"",VLOOKUP($FA368,MOM,LOOKUPS!K$12,0)*$FB$6+VLOOKUP($FA368,STREV,LOOKUPS!K$10,0)*$FC$6+VLOOKUP($FA368,LTREV,LOOKUPS!K$9,0)*$FD$6+VLOOKUP($FA368,CFP,LOOKUPS!K$6,0)*$FE$6+VLOOKUP($FA368,EP,LOOKUPS!K$8,0)*$FF$6+VLOOKUP($FA368,BM,LOOKUPS!K$5,0)*$FG$6+VLOOKUP($FA368,DIV,LOOKUPS!K$7,0)*$FH$6++VLOOKUP($FA368,SIZE,LOOKUPS!K$11,0)*$FI$6)</f>
        <v>0.78470000000000006</v>
      </c>
      <c r="FK368" s="1">
        <f>IF(ISERROR(VLOOKUP($FA368,MOM,LOOKUPS!L$12,0)*$FB$6+VLOOKUP($FA368,STREV,LOOKUPS!L$10,0)*$FC$6+VLOOKUP($FA368,LTREV,LOOKUPS!L$9,0)*$FD$6+VLOOKUP($FA368,CFP,LOOKUPS!L$6,0)*$FE$6+VLOOKUP($FA368,EP,LOOKUPS!L$8,0)*$FF$6+VLOOKUP($FA368,BM,LOOKUPS!L$5,0)*$FG$6+VLOOKUP($FA368,DIV,LOOKUPS!L$7,0)*$FH$6++VLOOKUP($FA368,SIZE,LOOKUPS!L$11,0)*$FI$6),"",VLOOKUP($FA368,MOM,LOOKUPS!L$12,0)*$FB$6+VLOOKUP($FA368,STREV,LOOKUPS!L$10,0)*$FC$6+VLOOKUP($FA368,LTREV,LOOKUPS!L$9,0)*$FD$6+VLOOKUP($FA368,CFP,LOOKUPS!L$6,0)*$FE$6+VLOOKUP($FA368,EP,LOOKUPS!L$8,0)*$FF$6+VLOOKUP($FA368,BM,LOOKUPS!L$5,0)*$FG$6+VLOOKUP($FA368,DIV,LOOKUPS!L$7,0)*$FH$6++VLOOKUP($FA368,SIZE,LOOKUPS!L$11,0)*$FI$6)</f>
        <v>1.0859000000000001</v>
      </c>
    </row>
    <row r="369" spans="1:167" x14ac:dyDescent="0.3">
      <c r="A369" s="1">
        <v>195612</v>
      </c>
      <c r="B369" s="1">
        <v>0.18</v>
      </c>
      <c r="C369" s="1">
        <v>0.35</v>
      </c>
      <c r="D369" s="1">
        <v>0.4</v>
      </c>
      <c r="E369" s="1">
        <v>2.04</v>
      </c>
      <c r="F369" s="1">
        <v>1.33</v>
      </c>
      <c r="G369" s="1">
        <v>1.81</v>
      </c>
      <c r="H369" s="1">
        <v>2.0499999999999998</v>
      </c>
      <c r="I369" s="1">
        <v>4.4800000000000004</v>
      </c>
      <c r="J369" s="1">
        <v>4.32</v>
      </c>
      <c r="K369" s="1">
        <v>5.95</v>
      </c>
      <c r="M369" s="1">
        <v>195601</v>
      </c>
      <c r="N369" s="1">
        <v>-1.37</v>
      </c>
      <c r="O369" s="1">
        <v>-0.74</v>
      </c>
      <c r="P369" s="1">
        <v>-1.83</v>
      </c>
      <c r="Q369" s="1">
        <v>-0.75</v>
      </c>
      <c r="R369" s="1">
        <v>-1.81</v>
      </c>
      <c r="S369" s="1">
        <v>-2.1800000000000002</v>
      </c>
      <c r="T369" s="1">
        <v>-1.99</v>
      </c>
      <c r="U369" s="1">
        <v>-2.92</v>
      </c>
      <c r="V369" s="1">
        <v>-3.19</v>
      </c>
      <c r="W369" s="1">
        <v>-4.01</v>
      </c>
      <c r="Y369" s="1">
        <v>196012</v>
      </c>
      <c r="Z369" s="1">
        <v>2.48</v>
      </c>
      <c r="AA369" s="1">
        <v>1.96</v>
      </c>
      <c r="AB369" s="1">
        <v>4.1900000000000004</v>
      </c>
      <c r="AC369" s="1">
        <v>3.93</v>
      </c>
      <c r="AD369" s="1">
        <v>3.02</v>
      </c>
      <c r="AE369" s="1">
        <v>3.82</v>
      </c>
      <c r="AF369" s="1">
        <v>4.0599999999999996</v>
      </c>
      <c r="AG369" s="1">
        <v>4.79</v>
      </c>
      <c r="AH369" s="1">
        <v>3.66</v>
      </c>
      <c r="AI369" s="1">
        <v>5.55</v>
      </c>
      <c r="AK369">
        <v>198106</v>
      </c>
      <c r="AL369">
        <v>-3.24</v>
      </c>
      <c r="AM369">
        <v>-3.17</v>
      </c>
      <c r="AN369">
        <v>2</v>
      </c>
      <c r="AO369">
        <v>1.49</v>
      </c>
      <c r="AP369">
        <v>-3.92</v>
      </c>
      <c r="AQ369">
        <v>0.04</v>
      </c>
      <c r="AR369">
        <v>1.77</v>
      </c>
      <c r="AS369">
        <v>3.28</v>
      </c>
      <c r="AT369">
        <v>0.92</v>
      </c>
      <c r="AU369">
        <v>-4.76</v>
      </c>
      <c r="AV369">
        <v>-2.44</v>
      </c>
      <c r="AW369">
        <v>-0.71</v>
      </c>
      <c r="AX369">
        <v>0.82</v>
      </c>
      <c r="AY369">
        <v>1.31</v>
      </c>
      <c r="AZ369">
        <v>2.2200000000000002</v>
      </c>
      <c r="BA369">
        <v>3.7</v>
      </c>
      <c r="BB369">
        <v>2.88</v>
      </c>
      <c r="BC369">
        <v>1.41</v>
      </c>
      <c r="BD369">
        <v>0.54</v>
      </c>
      <c r="BF369" s="1">
        <v>198106</v>
      </c>
      <c r="BG369" s="1">
        <v>-3.83</v>
      </c>
      <c r="BH369" s="1">
        <v>-3.1</v>
      </c>
      <c r="BI369" s="1">
        <v>1.6</v>
      </c>
      <c r="BJ369" s="1">
        <v>2.0699999999999998</v>
      </c>
      <c r="BK369" s="1">
        <v>-3.71</v>
      </c>
      <c r="BL369" s="1">
        <v>-0.36</v>
      </c>
      <c r="BM369" s="1">
        <v>1.66</v>
      </c>
      <c r="BN369" s="1">
        <v>2.82</v>
      </c>
      <c r="BO369" s="1">
        <v>1.66</v>
      </c>
      <c r="BP369" s="1">
        <v>-4.37</v>
      </c>
      <c r="BQ369" s="1">
        <v>-2.5</v>
      </c>
      <c r="BR369" s="1">
        <v>-1.1100000000000001</v>
      </c>
      <c r="BS369" s="1">
        <v>0.53</v>
      </c>
      <c r="BT369" s="1">
        <v>1.84</v>
      </c>
      <c r="BU369" s="1">
        <v>1.48</v>
      </c>
      <c r="BV369" s="1">
        <v>2.52</v>
      </c>
      <c r="BW369" s="1">
        <v>3.07</v>
      </c>
      <c r="BX369" s="1">
        <v>2.08</v>
      </c>
      <c r="BY369" s="1">
        <v>1.36</v>
      </c>
      <c r="CA369" s="1">
        <v>195606</v>
      </c>
      <c r="CB369" s="1">
        <v>1.1200000000000001</v>
      </c>
      <c r="CC369" s="1">
        <v>2.94</v>
      </c>
      <c r="CD369" s="1">
        <v>2.4300000000000002</v>
      </c>
      <c r="CE369" s="1">
        <v>1.1299999999999999</v>
      </c>
      <c r="CF369" s="1">
        <v>3.42</v>
      </c>
      <c r="CG369" s="1">
        <v>2.1</v>
      </c>
      <c r="CH369" s="1">
        <v>2.74</v>
      </c>
      <c r="CI369" s="1">
        <v>1.79</v>
      </c>
      <c r="CJ369" s="1">
        <v>0.92</v>
      </c>
      <c r="CK369" s="1">
        <v>4.17</v>
      </c>
      <c r="CL369" s="1">
        <v>2.64</v>
      </c>
      <c r="CM369" s="1">
        <v>2</v>
      </c>
      <c r="CN369" s="1">
        <v>2.21</v>
      </c>
      <c r="CO369" s="1">
        <v>2.94</v>
      </c>
      <c r="CP369" s="1">
        <v>2.56</v>
      </c>
      <c r="CQ369" s="1">
        <v>2.0299999999999998</v>
      </c>
      <c r="CR369" s="1">
        <v>1.55</v>
      </c>
      <c r="CS369" s="1">
        <v>1.08</v>
      </c>
      <c r="CT369" s="1">
        <v>0.76</v>
      </c>
      <c r="CV369" s="1">
        <v>195706</v>
      </c>
      <c r="CW369" s="1">
        <v>-1.53</v>
      </c>
      <c r="CX369" s="1">
        <v>-0.64</v>
      </c>
      <c r="CY369" s="1">
        <v>-0.95</v>
      </c>
      <c r="CZ369" s="1">
        <v>-0.33</v>
      </c>
      <c r="DA369" s="1">
        <v>-0.06</v>
      </c>
      <c r="DB369" s="1">
        <v>-0.56000000000000005</v>
      </c>
      <c r="DC369" s="1">
        <v>-1.44</v>
      </c>
      <c r="DD369" s="1">
        <v>-0.91</v>
      </c>
      <c r="DE369" s="1">
        <v>-0.36</v>
      </c>
      <c r="DF369" s="1">
        <v>0.67</v>
      </c>
      <c r="DG369" s="1">
        <v>-0.75</v>
      </c>
      <c r="DH369" s="1">
        <v>-1.75</v>
      </c>
      <c r="DI369" s="1">
        <v>0.63</v>
      </c>
      <c r="DJ369" s="1">
        <v>-1.79</v>
      </c>
      <c r="DK369" s="1">
        <v>-1.0900000000000001</v>
      </c>
      <c r="DL369" s="1">
        <v>-1.52</v>
      </c>
      <c r="DM369" s="1">
        <v>-0.27</v>
      </c>
      <c r="DN369" s="1">
        <v>-0.88</v>
      </c>
      <c r="DO369" s="1">
        <v>0.17</v>
      </c>
      <c r="DQ369" s="1">
        <v>195606</v>
      </c>
      <c r="DR369" s="1">
        <v>-99.99</v>
      </c>
      <c r="DS369" s="1">
        <v>0.88</v>
      </c>
      <c r="DT369" s="1">
        <v>2.2200000000000002</v>
      </c>
      <c r="DU369" s="1">
        <v>3.22</v>
      </c>
      <c r="DV369" s="1">
        <v>0.43</v>
      </c>
      <c r="DW369" s="1">
        <v>1.57</v>
      </c>
      <c r="DX369" s="1">
        <v>2.57</v>
      </c>
      <c r="DY369" s="1">
        <v>2.4500000000000002</v>
      </c>
      <c r="DZ369" s="1">
        <v>3.56</v>
      </c>
      <c r="EA369" s="1">
        <v>0.08</v>
      </c>
      <c r="EB369" s="1">
        <v>0.76</v>
      </c>
      <c r="EC369" s="1">
        <v>1.77</v>
      </c>
      <c r="ED369" s="1">
        <v>1.36</v>
      </c>
      <c r="EE369" s="1">
        <v>1.83</v>
      </c>
      <c r="EF369" s="1">
        <v>3.29</v>
      </c>
      <c r="EG369" s="1">
        <v>2.38</v>
      </c>
      <c r="EH369" s="1">
        <v>2.52</v>
      </c>
      <c r="EI369" s="1">
        <v>3.51</v>
      </c>
      <c r="EJ369" s="1">
        <v>3.62</v>
      </c>
      <c r="EL369">
        <v>195606</v>
      </c>
      <c r="EM369">
        <v>3.48</v>
      </c>
      <c r="EN369">
        <v>-1.48</v>
      </c>
      <c r="EO369">
        <v>-1.1299999999999999</v>
      </c>
      <c r="EP369">
        <v>0.2</v>
      </c>
      <c r="ER369" s="1">
        <v>195612</v>
      </c>
      <c r="ES369" s="1">
        <v>3.81</v>
      </c>
      <c r="EU369" s="1">
        <v>195601</v>
      </c>
      <c r="EV369" s="1">
        <v>0.98</v>
      </c>
      <c r="EX369" s="1">
        <v>196012</v>
      </c>
      <c r="EY369" s="1">
        <v>-0.57999999999999996</v>
      </c>
      <c r="FA369" s="1">
        <v>195612</v>
      </c>
      <c r="FB369" s="1">
        <f>IF(ISERROR(VLOOKUP($FA369,MOM,LOOKUPS!C$12,0)*$FB$6+VLOOKUP($FA369,STREV,LOOKUPS!C$10,0)*$FC$6+VLOOKUP($FA369,LTREV,LOOKUPS!C$9,0)*$FD$6+VLOOKUP($FA369,CFP,LOOKUPS!C$6,0)*$FE$6+VLOOKUP($FA369,EP,LOOKUPS!C$8,0)*$FF$6+VLOOKUP($FA369,BM,LOOKUPS!C$5,0)*$FG$6+VLOOKUP($FA369,DIV,LOOKUPS!C$7,0)*$FH$6++VLOOKUP($FA369,SIZE,LOOKUPS!C$11,0)*$FI$6),"",VLOOKUP($FA369,MOM,LOOKUPS!C$12,0)*$FB$6+VLOOKUP($FA369,STREV,LOOKUPS!C$10,0)*$FC$6+VLOOKUP($FA369,LTREV,LOOKUPS!C$9,0)*$FD$6+VLOOKUP($FA369,CFP,LOOKUPS!C$6,0)*$FE$6+VLOOKUP($FA369,EP,LOOKUPS!C$8,0)*$FF$6+VLOOKUP($FA369,BM,LOOKUPS!C$5,0)*$FG$6+VLOOKUP($FA369,DIV,LOOKUPS!C$7,0)*$FH$6++VLOOKUP($FA369,SIZE,LOOKUPS!C$11,0)*$FI$6)</f>
        <v>1.6981000000000002</v>
      </c>
      <c r="FC369" s="1">
        <f>IF(ISERROR(VLOOKUP($FA369,MOM,LOOKUPS!D$12,0)*$FB$6+VLOOKUP($FA369,STREV,LOOKUPS!D$10,0)*$FC$6+VLOOKUP($FA369,LTREV,LOOKUPS!D$9,0)*$FD$6+VLOOKUP($FA369,CFP,LOOKUPS!D$6,0)*$FE$6+VLOOKUP($FA369,EP,LOOKUPS!D$8,0)*$FF$6+VLOOKUP($FA369,BM,LOOKUPS!D$5,0)*$FG$6+VLOOKUP($FA369,DIV,LOOKUPS!D$7,0)*$FH$6++VLOOKUP($FA369,SIZE,LOOKUPS!D$11,0)*$FI$6),"",VLOOKUP($FA369,MOM,LOOKUPS!D$12,0)*$FB$6+VLOOKUP($FA369,STREV,LOOKUPS!D$10,0)*$FC$6+VLOOKUP($FA369,LTREV,LOOKUPS!D$9,0)*$FD$6+VLOOKUP($FA369,CFP,LOOKUPS!D$6,0)*$FE$6+VLOOKUP($FA369,EP,LOOKUPS!D$8,0)*$FF$6+VLOOKUP($FA369,BM,LOOKUPS!D$5,0)*$FG$6+VLOOKUP($FA369,DIV,LOOKUPS!D$7,0)*$FH$6++VLOOKUP($FA369,SIZE,LOOKUPS!D$11,0)*$FI$6)</f>
        <v>1.9356</v>
      </c>
      <c r="FD369" s="1">
        <f>IF(ISERROR(VLOOKUP($FA369,MOM,LOOKUPS!E$12,0)*$FB$6+VLOOKUP($FA369,STREV,LOOKUPS!E$10,0)*$FC$6+VLOOKUP($FA369,LTREV,LOOKUPS!E$9,0)*$FD$6+VLOOKUP($FA369,CFP,LOOKUPS!E$6,0)*$FE$6+VLOOKUP($FA369,EP,LOOKUPS!E$8,0)*$FF$6+VLOOKUP($FA369,BM,LOOKUPS!E$5,0)*$FG$6+VLOOKUP($FA369,DIV,LOOKUPS!E$7,0)*$FH$6++VLOOKUP($FA369,SIZE,LOOKUPS!E$11,0)*$FI$6),"",VLOOKUP($FA369,MOM,LOOKUPS!E$12,0)*$FB$6+VLOOKUP($FA369,STREV,LOOKUPS!E$10,0)*$FC$6+VLOOKUP($FA369,LTREV,LOOKUPS!E$9,0)*$FD$6+VLOOKUP($FA369,CFP,LOOKUPS!E$6,0)*$FE$6+VLOOKUP($FA369,EP,LOOKUPS!E$8,0)*$FF$6+VLOOKUP($FA369,BM,LOOKUPS!E$5,0)*$FG$6+VLOOKUP($FA369,DIV,LOOKUPS!E$7,0)*$FH$6++VLOOKUP($FA369,SIZE,LOOKUPS!E$11,0)*$FI$6)</f>
        <v>1.8734000000000002</v>
      </c>
      <c r="FE369" s="1">
        <f>IF(ISERROR(VLOOKUP($FA369,MOM,LOOKUPS!F$12,0)*$FB$6+VLOOKUP($FA369,STREV,LOOKUPS!F$10,0)*$FC$6+VLOOKUP($FA369,LTREV,LOOKUPS!F$9,0)*$FD$6+VLOOKUP($FA369,CFP,LOOKUPS!F$6,0)*$FE$6+VLOOKUP($FA369,EP,LOOKUPS!F$8,0)*$FF$6+VLOOKUP($FA369,BM,LOOKUPS!F$5,0)*$FG$6+VLOOKUP($FA369,DIV,LOOKUPS!F$7,0)*$FH$6++VLOOKUP($FA369,SIZE,LOOKUPS!F$11,0)*$FI$6),"",VLOOKUP($FA369,MOM,LOOKUPS!F$12,0)*$FB$6+VLOOKUP($FA369,STREV,LOOKUPS!F$10,0)*$FC$6+VLOOKUP($FA369,LTREV,LOOKUPS!F$9,0)*$FD$6+VLOOKUP($FA369,CFP,LOOKUPS!F$6,0)*$FE$6+VLOOKUP($FA369,EP,LOOKUPS!F$8,0)*$FF$6+VLOOKUP($FA369,BM,LOOKUPS!F$5,0)*$FG$6+VLOOKUP($FA369,DIV,LOOKUPS!F$7,0)*$FH$6++VLOOKUP($FA369,SIZE,LOOKUPS!F$11,0)*$FI$6)</f>
        <v>2.4016999999999999</v>
      </c>
      <c r="FF369" s="1">
        <f>IF(ISERROR(VLOOKUP($FA369,MOM,LOOKUPS!G$12,0)*$FB$6+VLOOKUP($FA369,STREV,LOOKUPS!G$10,0)*$FC$6+VLOOKUP($FA369,LTREV,LOOKUPS!G$9,0)*$FD$6+VLOOKUP($FA369,CFP,LOOKUPS!G$6,0)*$FE$6+VLOOKUP($FA369,EP,LOOKUPS!G$8,0)*$FF$6+VLOOKUP($FA369,BM,LOOKUPS!G$5,0)*$FG$6+VLOOKUP($FA369,DIV,LOOKUPS!G$7,0)*$FH$6++VLOOKUP($FA369,SIZE,LOOKUPS!G$11,0)*$FI$6),"",VLOOKUP($FA369,MOM,LOOKUPS!G$12,0)*$FB$6+VLOOKUP($FA369,STREV,LOOKUPS!G$10,0)*$FC$6+VLOOKUP($FA369,LTREV,LOOKUPS!G$9,0)*$FD$6+VLOOKUP($FA369,CFP,LOOKUPS!G$6,0)*$FE$6+VLOOKUP($FA369,EP,LOOKUPS!G$8,0)*$FF$6+VLOOKUP($FA369,BM,LOOKUPS!G$5,0)*$FG$6+VLOOKUP($FA369,DIV,LOOKUPS!G$7,0)*$FH$6++VLOOKUP($FA369,SIZE,LOOKUPS!G$11,0)*$FI$6)</f>
        <v>2.1386000000000003</v>
      </c>
      <c r="FG369" s="1">
        <f>IF(ISERROR(VLOOKUP($FA369,MOM,LOOKUPS!H$12,0)*$FB$6+VLOOKUP($FA369,STREV,LOOKUPS!H$10,0)*$FC$6+VLOOKUP($FA369,LTREV,LOOKUPS!H$9,0)*$FD$6+VLOOKUP($FA369,CFP,LOOKUPS!H$6,0)*$FE$6+VLOOKUP($FA369,EP,LOOKUPS!H$8,0)*$FF$6+VLOOKUP($FA369,BM,LOOKUPS!H$5,0)*$FG$6+VLOOKUP($FA369,DIV,LOOKUPS!H$7,0)*$FH$6++VLOOKUP($FA369,SIZE,LOOKUPS!H$11,0)*$FI$6),"",VLOOKUP($FA369,MOM,LOOKUPS!H$12,0)*$FB$6+VLOOKUP($FA369,STREV,LOOKUPS!H$10,0)*$FC$6+VLOOKUP($FA369,LTREV,LOOKUPS!H$9,0)*$FD$6+VLOOKUP($FA369,CFP,LOOKUPS!H$6,0)*$FE$6+VLOOKUP($FA369,EP,LOOKUPS!H$8,0)*$FF$6+VLOOKUP($FA369,BM,LOOKUPS!H$5,0)*$FG$6+VLOOKUP($FA369,DIV,LOOKUPS!H$7,0)*$FH$6++VLOOKUP($FA369,SIZE,LOOKUPS!H$11,0)*$FI$6)</f>
        <v>2.1903999999999999</v>
      </c>
      <c r="FH369" s="1">
        <f>IF(ISERROR(VLOOKUP($FA369,MOM,LOOKUPS!I$12,0)*$FB$6+VLOOKUP($FA369,STREV,LOOKUPS!I$10,0)*$FC$6+VLOOKUP($FA369,LTREV,LOOKUPS!I$9,0)*$FD$6+VLOOKUP($FA369,CFP,LOOKUPS!I$6,0)*$FE$6+VLOOKUP($FA369,EP,LOOKUPS!I$8,0)*$FF$6+VLOOKUP($FA369,BM,LOOKUPS!I$5,0)*$FG$6+VLOOKUP($FA369,DIV,LOOKUPS!I$7,0)*$FH$6++VLOOKUP($FA369,SIZE,LOOKUPS!I$11,0)*$FI$6),"",VLOOKUP($FA369,MOM,LOOKUPS!I$12,0)*$FB$6+VLOOKUP($FA369,STREV,LOOKUPS!I$10,0)*$FC$6+VLOOKUP($FA369,LTREV,LOOKUPS!I$9,0)*$FD$6+VLOOKUP($FA369,CFP,LOOKUPS!I$6,0)*$FE$6+VLOOKUP($FA369,EP,LOOKUPS!I$8,0)*$FF$6+VLOOKUP($FA369,BM,LOOKUPS!I$5,0)*$FG$6+VLOOKUP($FA369,DIV,LOOKUPS!I$7,0)*$FH$6++VLOOKUP($FA369,SIZE,LOOKUPS!I$11,0)*$FI$6)</f>
        <v>2.1456</v>
      </c>
      <c r="FI369" s="1">
        <f>IF(ISERROR(VLOOKUP($FA369,MOM,LOOKUPS!J$12,0)*$FB$6+VLOOKUP($FA369,STREV,LOOKUPS!J$10,0)*$FC$6+VLOOKUP($FA369,LTREV,LOOKUPS!J$9,0)*$FD$6+VLOOKUP($FA369,CFP,LOOKUPS!J$6,0)*$FE$6+VLOOKUP($FA369,EP,LOOKUPS!J$8,0)*$FF$6+VLOOKUP($FA369,BM,LOOKUPS!J$5,0)*$FG$6+VLOOKUP($FA369,DIV,LOOKUPS!J$7,0)*$FH$6++VLOOKUP($FA369,SIZE,LOOKUPS!J$11,0)*$FI$6),"",VLOOKUP($FA369,MOM,LOOKUPS!J$12,0)*$FB$6+VLOOKUP($FA369,STREV,LOOKUPS!J$10,0)*$FC$6+VLOOKUP($FA369,LTREV,LOOKUPS!J$9,0)*$FD$6+VLOOKUP($FA369,CFP,LOOKUPS!J$6,0)*$FE$6+VLOOKUP($FA369,EP,LOOKUPS!J$8,0)*$FF$6+VLOOKUP($FA369,BM,LOOKUPS!J$5,0)*$FG$6+VLOOKUP($FA369,DIV,LOOKUPS!J$7,0)*$FH$6++VLOOKUP($FA369,SIZE,LOOKUPS!J$11,0)*$FI$6)</f>
        <v>3.0124000000000004</v>
      </c>
      <c r="FJ369" s="1">
        <f>IF(ISERROR(VLOOKUP($FA369,MOM,LOOKUPS!K$12,0)*$FB$6+VLOOKUP($FA369,STREV,LOOKUPS!K$10,0)*$FC$6+VLOOKUP($FA369,LTREV,LOOKUPS!K$9,0)*$FD$6+VLOOKUP($FA369,CFP,LOOKUPS!K$6,0)*$FE$6+VLOOKUP($FA369,EP,LOOKUPS!K$8,0)*$FF$6+VLOOKUP($FA369,BM,LOOKUPS!K$5,0)*$FG$6+VLOOKUP($FA369,DIV,LOOKUPS!K$7,0)*$FH$6++VLOOKUP($FA369,SIZE,LOOKUPS!K$11,0)*$FI$6),"",VLOOKUP($FA369,MOM,LOOKUPS!K$12,0)*$FB$6+VLOOKUP($FA369,STREV,LOOKUPS!K$10,0)*$FC$6+VLOOKUP($FA369,LTREV,LOOKUPS!K$9,0)*$FD$6+VLOOKUP($FA369,CFP,LOOKUPS!K$6,0)*$FE$6+VLOOKUP($FA369,EP,LOOKUPS!K$8,0)*$FF$6+VLOOKUP($FA369,BM,LOOKUPS!K$5,0)*$FG$6+VLOOKUP($FA369,DIV,LOOKUPS!K$7,0)*$FH$6++VLOOKUP($FA369,SIZE,LOOKUPS!K$11,0)*$FI$6)</f>
        <v>2.5879000000000003</v>
      </c>
      <c r="FK369" s="1">
        <f>IF(ISERROR(VLOOKUP($FA369,MOM,LOOKUPS!L$12,0)*$FB$6+VLOOKUP($FA369,STREV,LOOKUPS!L$10,0)*$FC$6+VLOOKUP($FA369,LTREV,LOOKUPS!L$9,0)*$FD$6+VLOOKUP($FA369,CFP,LOOKUPS!L$6,0)*$FE$6+VLOOKUP($FA369,EP,LOOKUPS!L$8,0)*$FF$6+VLOOKUP($FA369,BM,LOOKUPS!L$5,0)*$FG$6+VLOOKUP($FA369,DIV,LOOKUPS!L$7,0)*$FH$6++VLOOKUP($FA369,SIZE,LOOKUPS!L$11,0)*$FI$6),"",VLOOKUP($FA369,MOM,LOOKUPS!L$12,0)*$FB$6+VLOOKUP($FA369,STREV,LOOKUPS!L$10,0)*$FC$6+VLOOKUP($FA369,LTREV,LOOKUPS!L$9,0)*$FD$6+VLOOKUP($FA369,CFP,LOOKUPS!L$6,0)*$FE$6+VLOOKUP($FA369,EP,LOOKUPS!L$8,0)*$FF$6+VLOOKUP($FA369,BM,LOOKUPS!L$5,0)*$FG$6+VLOOKUP($FA369,DIV,LOOKUPS!L$7,0)*$FH$6++VLOOKUP($FA369,SIZE,LOOKUPS!L$11,0)*$FI$6)</f>
        <v>2.9908999999999999</v>
      </c>
    </row>
    <row r="370" spans="1:167" x14ac:dyDescent="0.3">
      <c r="A370" s="1">
        <v>195701</v>
      </c>
      <c r="B370" s="1">
        <v>4.49</v>
      </c>
      <c r="C370" s="1">
        <v>1.73</v>
      </c>
      <c r="D370" s="1">
        <v>1.29</v>
      </c>
      <c r="E370" s="1">
        <v>0.15</v>
      </c>
      <c r="F370" s="1">
        <v>0.55000000000000004</v>
      </c>
      <c r="G370" s="1">
        <v>0.4</v>
      </c>
      <c r="H370" s="1">
        <v>-0.63</v>
      </c>
      <c r="I370" s="1">
        <v>-0.89</v>
      </c>
      <c r="J370" s="1">
        <v>-2.98</v>
      </c>
      <c r="K370" s="1">
        <v>-1.27</v>
      </c>
      <c r="M370" s="1">
        <v>195602</v>
      </c>
      <c r="N370" s="1">
        <v>4.53</v>
      </c>
      <c r="O370" s="1">
        <v>5.59</v>
      </c>
      <c r="P370" s="1">
        <v>4.5</v>
      </c>
      <c r="Q370" s="1">
        <v>4.07</v>
      </c>
      <c r="R370" s="1">
        <v>3.19</v>
      </c>
      <c r="S370" s="1">
        <v>3.82</v>
      </c>
      <c r="T370" s="1">
        <v>2.4700000000000002</v>
      </c>
      <c r="U370" s="1">
        <v>2.64</v>
      </c>
      <c r="V370" s="1">
        <v>1.18</v>
      </c>
      <c r="W370" s="1">
        <v>1.23</v>
      </c>
      <c r="Y370" s="1">
        <v>196101</v>
      </c>
      <c r="Z370" s="1">
        <v>12.67</v>
      </c>
      <c r="AA370" s="1">
        <v>8.86</v>
      </c>
      <c r="AB370" s="1">
        <v>9.5</v>
      </c>
      <c r="AC370" s="1">
        <v>8.6199999999999992</v>
      </c>
      <c r="AD370" s="1">
        <v>7.08</v>
      </c>
      <c r="AE370" s="1">
        <v>7.57</v>
      </c>
      <c r="AF370" s="1">
        <v>7.47</v>
      </c>
      <c r="AG370" s="1">
        <v>6.82</v>
      </c>
      <c r="AH370" s="1">
        <v>5.98</v>
      </c>
      <c r="AI370" s="1">
        <v>7.45</v>
      </c>
      <c r="AK370">
        <v>198107</v>
      </c>
      <c r="AL370">
        <v>-3.15</v>
      </c>
      <c r="AM370">
        <v>-2.82</v>
      </c>
      <c r="AN370">
        <v>-1.78</v>
      </c>
      <c r="AO370">
        <v>-1.55</v>
      </c>
      <c r="AP370">
        <v>-2.93</v>
      </c>
      <c r="AQ370">
        <v>-2.25</v>
      </c>
      <c r="AR370">
        <v>-1.7</v>
      </c>
      <c r="AS370">
        <v>-1.37</v>
      </c>
      <c r="AT370">
        <v>-1.72</v>
      </c>
      <c r="AU370">
        <v>-3.24</v>
      </c>
      <c r="AV370">
        <v>-2.19</v>
      </c>
      <c r="AW370">
        <v>-2.44</v>
      </c>
      <c r="AX370">
        <v>-2.04</v>
      </c>
      <c r="AY370">
        <v>-1.82</v>
      </c>
      <c r="AZ370">
        <v>-1.56</v>
      </c>
      <c r="BA370">
        <v>-1.64</v>
      </c>
      <c r="BB370">
        <v>-1.07</v>
      </c>
      <c r="BC370">
        <v>-1.72</v>
      </c>
      <c r="BD370">
        <v>-1.72</v>
      </c>
      <c r="BF370" s="1">
        <v>198107</v>
      </c>
      <c r="BG370" s="1">
        <v>-3.36</v>
      </c>
      <c r="BH370" s="1">
        <v>-2.64</v>
      </c>
      <c r="BI370" s="1">
        <v>-1.97</v>
      </c>
      <c r="BJ370" s="1">
        <v>-1.45</v>
      </c>
      <c r="BK370" s="1">
        <v>-2.36</v>
      </c>
      <c r="BL370" s="1">
        <v>-3.13</v>
      </c>
      <c r="BM370" s="1">
        <v>-1.51</v>
      </c>
      <c r="BN370" s="1">
        <v>-2.21</v>
      </c>
      <c r="BO370" s="1">
        <v>-1.19</v>
      </c>
      <c r="BP370" s="1">
        <v>-2.38</v>
      </c>
      <c r="BQ370" s="1">
        <v>-2.3199999999999998</v>
      </c>
      <c r="BR370" s="1">
        <v>-3.6</v>
      </c>
      <c r="BS370" s="1">
        <v>-2.61</v>
      </c>
      <c r="BT370" s="1">
        <v>-1.1499999999999999</v>
      </c>
      <c r="BU370" s="1">
        <v>-1.83</v>
      </c>
      <c r="BV370" s="1">
        <v>-2.2400000000000002</v>
      </c>
      <c r="BW370" s="1">
        <v>-2.17</v>
      </c>
      <c r="BX370" s="1">
        <v>-0.97</v>
      </c>
      <c r="BY370" s="1">
        <v>-1.34</v>
      </c>
      <c r="CA370" s="1">
        <v>195607</v>
      </c>
      <c r="CB370" s="1">
        <v>4.4400000000000004</v>
      </c>
      <c r="CC370" s="1">
        <v>4.43</v>
      </c>
      <c r="CD370" s="1">
        <v>4.08</v>
      </c>
      <c r="CE370" s="1">
        <v>3.29</v>
      </c>
      <c r="CF370" s="1">
        <v>4.3</v>
      </c>
      <c r="CG370" s="1">
        <v>4.91</v>
      </c>
      <c r="CH370" s="1">
        <v>3.34</v>
      </c>
      <c r="CI370" s="1">
        <v>4.1100000000000003</v>
      </c>
      <c r="CJ370" s="1">
        <v>3.07</v>
      </c>
      <c r="CK370" s="1">
        <v>4.1500000000000004</v>
      </c>
      <c r="CL370" s="1">
        <v>4.45</v>
      </c>
      <c r="CM370" s="1">
        <v>4.68</v>
      </c>
      <c r="CN370" s="1">
        <v>5.14</v>
      </c>
      <c r="CO370" s="1">
        <v>4.4800000000000004</v>
      </c>
      <c r="CP370" s="1">
        <v>2.21</v>
      </c>
      <c r="CQ370" s="1">
        <v>4.4800000000000004</v>
      </c>
      <c r="CR370" s="1">
        <v>3.75</v>
      </c>
      <c r="CS370" s="1">
        <v>3.25</v>
      </c>
      <c r="CT370" s="1">
        <v>2.89</v>
      </c>
      <c r="CV370" s="1">
        <v>195707</v>
      </c>
      <c r="CW370" s="1">
        <v>-0.05</v>
      </c>
      <c r="CX370" s="1">
        <v>0.42</v>
      </c>
      <c r="CY370" s="1">
        <v>0.37</v>
      </c>
      <c r="CZ370" s="1">
        <v>0.95</v>
      </c>
      <c r="DA370" s="1">
        <v>0.4</v>
      </c>
      <c r="DB370" s="1">
        <v>0.33</v>
      </c>
      <c r="DC370" s="1">
        <v>0.57999999999999996</v>
      </c>
      <c r="DD370" s="1">
        <v>0.81</v>
      </c>
      <c r="DE370" s="1">
        <v>0.67</v>
      </c>
      <c r="DF370" s="1">
        <v>-0.5</v>
      </c>
      <c r="DG370" s="1">
        <v>1.3</v>
      </c>
      <c r="DH370" s="1">
        <v>0.47</v>
      </c>
      <c r="DI370" s="1">
        <v>0.2</v>
      </c>
      <c r="DJ370" s="1">
        <v>0.56999999999999995</v>
      </c>
      <c r="DK370" s="1">
        <v>0.6</v>
      </c>
      <c r="DL370" s="1">
        <v>0.11</v>
      </c>
      <c r="DM370" s="1">
        <v>1.51</v>
      </c>
      <c r="DN370" s="1">
        <v>1.32</v>
      </c>
      <c r="DO370" s="1">
        <v>0.01</v>
      </c>
      <c r="DQ370" s="1">
        <v>195607</v>
      </c>
      <c r="DR370" s="1">
        <v>-99.99</v>
      </c>
      <c r="DS370" s="1">
        <v>3.04</v>
      </c>
      <c r="DT370" s="1">
        <v>3.92</v>
      </c>
      <c r="DU370" s="1">
        <v>4.93</v>
      </c>
      <c r="DV370" s="1">
        <v>2.42</v>
      </c>
      <c r="DW370" s="1">
        <v>3.62</v>
      </c>
      <c r="DX370" s="1">
        <v>3.93</v>
      </c>
      <c r="DY370" s="1">
        <v>4.58</v>
      </c>
      <c r="DZ370" s="1">
        <v>5.25</v>
      </c>
      <c r="EA370" s="1">
        <v>1.74</v>
      </c>
      <c r="EB370" s="1">
        <v>3.09</v>
      </c>
      <c r="EC370" s="1">
        <v>4.2699999999999996</v>
      </c>
      <c r="ED370" s="1">
        <v>2.95</v>
      </c>
      <c r="EE370" s="1">
        <v>3.62</v>
      </c>
      <c r="EF370" s="1">
        <v>4.24</v>
      </c>
      <c r="EG370" s="1">
        <v>4.8499999999999996</v>
      </c>
      <c r="EH370" s="1">
        <v>4.3099999999999996</v>
      </c>
      <c r="EI370" s="1">
        <v>4.9400000000000004</v>
      </c>
      <c r="EJ370" s="1">
        <v>5.55</v>
      </c>
      <c r="EL370">
        <v>195607</v>
      </c>
      <c r="EM370">
        <v>4.84</v>
      </c>
      <c r="EN370">
        <v>-1.67</v>
      </c>
      <c r="EO370">
        <v>-0.05</v>
      </c>
      <c r="EP370">
        <v>0.22</v>
      </c>
      <c r="ER370" s="1">
        <v>195701</v>
      </c>
      <c r="ES370" s="1">
        <v>-3.05</v>
      </c>
      <c r="EU370" s="1">
        <v>195602</v>
      </c>
      <c r="EV370" s="1">
        <v>2.92</v>
      </c>
      <c r="EX370" s="1">
        <v>196101</v>
      </c>
      <c r="EY370" s="1">
        <v>3.72</v>
      </c>
      <c r="FA370" s="1">
        <v>195701</v>
      </c>
      <c r="FB370" s="1">
        <f>IF(ISERROR(VLOOKUP($FA370,MOM,LOOKUPS!C$12,0)*$FB$6+VLOOKUP($FA370,STREV,LOOKUPS!C$10,0)*$FC$6+VLOOKUP($FA370,LTREV,LOOKUPS!C$9,0)*$FD$6+VLOOKUP($FA370,CFP,LOOKUPS!C$6,0)*$FE$6+VLOOKUP($FA370,EP,LOOKUPS!C$8,0)*$FF$6+VLOOKUP($FA370,BM,LOOKUPS!C$5,0)*$FG$6+VLOOKUP($FA370,DIV,LOOKUPS!C$7,0)*$FH$6++VLOOKUP($FA370,SIZE,LOOKUPS!C$11,0)*$FI$6),"",VLOOKUP($FA370,MOM,LOOKUPS!C$12,0)*$FB$6+VLOOKUP($FA370,STREV,LOOKUPS!C$10,0)*$FC$6+VLOOKUP($FA370,LTREV,LOOKUPS!C$9,0)*$FD$6+VLOOKUP($FA370,CFP,LOOKUPS!C$6,0)*$FE$6+VLOOKUP($FA370,EP,LOOKUPS!C$8,0)*$FF$6+VLOOKUP($FA370,BM,LOOKUPS!C$5,0)*$FG$6+VLOOKUP($FA370,DIV,LOOKUPS!C$7,0)*$FH$6++VLOOKUP($FA370,SIZE,LOOKUPS!C$11,0)*$FI$6)</f>
        <v>-0.49099999999999977</v>
      </c>
      <c r="FC370" s="1">
        <f>IF(ISERROR(VLOOKUP($FA370,MOM,LOOKUPS!D$12,0)*$FB$6+VLOOKUP($FA370,STREV,LOOKUPS!D$10,0)*$FC$6+VLOOKUP($FA370,LTREV,LOOKUPS!D$9,0)*$FD$6+VLOOKUP($FA370,CFP,LOOKUPS!D$6,0)*$FE$6+VLOOKUP($FA370,EP,LOOKUPS!D$8,0)*$FF$6+VLOOKUP($FA370,BM,LOOKUPS!D$5,0)*$FG$6+VLOOKUP($FA370,DIV,LOOKUPS!D$7,0)*$FH$6++VLOOKUP($FA370,SIZE,LOOKUPS!D$11,0)*$FI$6),"",VLOOKUP($FA370,MOM,LOOKUPS!D$12,0)*$FB$6+VLOOKUP($FA370,STREV,LOOKUPS!D$10,0)*$FC$6+VLOOKUP($FA370,LTREV,LOOKUPS!D$9,0)*$FD$6+VLOOKUP($FA370,CFP,LOOKUPS!D$6,0)*$FE$6+VLOOKUP($FA370,EP,LOOKUPS!D$8,0)*$FF$6+VLOOKUP($FA370,BM,LOOKUPS!D$5,0)*$FG$6+VLOOKUP($FA370,DIV,LOOKUPS!D$7,0)*$FH$6++VLOOKUP($FA370,SIZE,LOOKUPS!D$11,0)*$FI$6)</f>
        <v>-0.4101999999999999</v>
      </c>
      <c r="FD370" s="1">
        <f>IF(ISERROR(VLOOKUP($FA370,MOM,LOOKUPS!E$12,0)*$FB$6+VLOOKUP($FA370,STREV,LOOKUPS!E$10,0)*$FC$6+VLOOKUP($FA370,LTREV,LOOKUPS!E$9,0)*$FD$6+VLOOKUP($FA370,CFP,LOOKUPS!E$6,0)*$FE$6+VLOOKUP($FA370,EP,LOOKUPS!E$8,0)*$FF$6+VLOOKUP($FA370,BM,LOOKUPS!E$5,0)*$FG$6+VLOOKUP($FA370,DIV,LOOKUPS!E$7,0)*$FH$6++VLOOKUP($FA370,SIZE,LOOKUPS!E$11,0)*$FI$6),"",VLOOKUP($FA370,MOM,LOOKUPS!E$12,0)*$FB$6+VLOOKUP($FA370,STREV,LOOKUPS!E$10,0)*$FC$6+VLOOKUP($FA370,LTREV,LOOKUPS!E$9,0)*$FD$6+VLOOKUP($FA370,CFP,LOOKUPS!E$6,0)*$FE$6+VLOOKUP($FA370,EP,LOOKUPS!E$8,0)*$FF$6+VLOOKUP($FA370,BM,LOOKUPS!E$5,0)*$FG$6+VLOOKUP($FA370,DIV,LOOKUPS!E$7,0)*$FH$6++VLOOKUP($FA370,SIZE,LOOKUPS!E$11,0)*$FI$6)</f>
        <v>-0.12590000000000004</v>
      </c>
      <c r="FE370" s="1">
        <f>IF(ISERROR(VLOOKUP($FA370,MOM,LOOKUPS!F$12,0)*$FB$6+VLOOKUP($FA370,STREV,LOOKUPS!F$10,0)*$FC$6+VLOOKUP($FA370,LTREV,LOOKUPS!F$9,0)*$FD$6+VLOOKUP($FA370,CFP,LOOKUPS!F$6,0)*$FE$6+VLOOKUP($FA370,EP,LOOKUPS!F$8,0)*$FF$6+VLOOKUP($FA370,BM,LOOKUPS!F$5,0)*$FG$6+VLOOKUP($FA370,DIV,LOOKUPS!F$7,0)*$FH$6++VLOOKUP($FA370,SIZE,LOOKUPS!F$11,0)*$FI$6),"",VLOOKUP($FA370,MOM,LOOKUPS!F$12,0)*$FB$6+VLOOKUP($FA370,STREV,LOOKUPS!F$10,0)*$FC$6+VLOOKUP($FA370,LTREV,LOOKUPS!F$9,0)*$FD$6+VLOOKUP($FA370,CFP,LOOKUPS!F$6,0)*$FE$6+VLOOKUP($FA370,EP,LOOKUPS!F$8,0)*$FF$6+VLOOKUP($FA370,BM,LOOKUPS!F$5,0)*$FG$6+VLOOKUP($FA370,DIV,LOOKUPS!F$7,0)*$FH$6++VLOOKUP($FA370,SIZE,LOOKUPS!F$11,0)*$FI$6)</f>
        <v>-0.59950000000000003</v>
      </c>
      <c r="FF370" s="1">
        <f>IF(ISERROR(VLOOKUP($FA370,MOM,LOOKUPS!G$12,0)*$FB$6+VLOOKUP($FA370,STREV,LOOKUPS!G$10,0)*$FC$6+VLOOKUP($FA370,LTREV,LOOKUPS!G$9,0)*$FD$6+VLOOKUP($FA370,CFP,LOOKUPS!G$6,0)*$FE$6+VLOOKUP($FA370,EP,LOOKUPS!G$8,0)*$FF$6+VLOOKUP($FA370,BM,LOOKUPS!G$5,0)*$FG$6+VLOOKUP($FA370,DIV,LOOKUPS!G$7,0)*$FH$6++VLOOKUP($FA370,SIZE,LOOKUPS!G$11,0)*$FI$6),"",VLOOKUP($FA370,MOM,LOOKUPS!G$12,0)*$FB$6+VLOOKUP($FA370,STREV,LOOKUPS!G$10,0)*$FC$6+VLOOKUP($FA370,LTREV,LOOKUPS!G$9,0)*$FD$6+VLOOKUP($FA370,CFP,LOOKUPS!G$6,0)*$FE$6+VLOOKUP($FA370,EP,LOOKUPS!G$8,0)*$FF$6+VLOOKUP($FA370,BM,LOOKUPS!G$5,0)*$FG$6+VLOOKUP($FA370,DIV,LOOKUPS!G$7,0)*$FH$6++VLOOKUP($FA370,SIZE,LOOKUPS!G$11,0)*$FI$6)</f>
        <v>0.56240000000000001</v>
      </c>
      <c r="FG370" s="1">
        <f>IF(ISERROR(VLOOKUP($FA370,MOM,LOOKUPS!H$12,0)*$FB$6+VLOOKUP($FA370,STREV,LOOKUPS!H$10,0)*$FC$6+VLOOKUP($FA370,LTREV,LOOKUPS!H$9,0)*$FD$6+VLOOKUP($FA370,CFP,LOOKUPS!H$6,0)*$FE$6+VLOOKUP($FA370,EP,LOOKUPS!H$8,0)*$FF$6+VLOOKUP($FA370,BM,LOOKUPS!H$5,0)*$FG$6+VLOOKUP($FA370,DIV,LOOKUPS!H$7,0)*$FH$6++VLOOKUP($FA370,SIZE,LOOKUPS!H$11,0)*$FI$6),"",VLOOKUP($FA370,MOM,LOOKUPS!H$12,0)*$FB$6+VLOOKUP($FA370,STREV,LOOKUPS!H$10,0)*$FC$6+VLOOKUP($FA370,LTREV,LOOKUPS!H$9,0)*$FD$6+VLOOKUP($FA370,CFP,LOOKUPS!H$6,0)*$FE$6+VLOOKUP($FA370,EP,LOOKUPS!H$8,0)*$FF$6+VLOOKUP($FA370,BM,LOOKUPS!H$5,0)*$FG$6+VLOOKUP($FA370,DIV,LOOKUPS!H$7,0)*$FH$6++VLOOKUP($FA370,SIZE,LOOKUPS!H$11,0)*$FI$6)</f>
        <v>0.87160000000000004</v>
      </c>
      <c r="FH370" s="1">
        <f>IF(ISERROR(VLOOKUP($FA370,MOM,LOOKUPS!I$12,0)*$FB$6+VLOOKUP($FA370,STREV,LOOKUPS!I$10,0)*$FC$6+VLOOKUP($FA370,LTREV,LOOKUPS!I$9,0)*$FD$6+VLOOKUP($FA370,CFP,LOOKUPS!I$6,0)*$FE$6+VLOOKUP($FA370,EP,LOOKUPS!I$8,0)*$FF$6+VLOOKUP($FA370,BM,LOOKUPS!I$5,0)*$FG$6+VLOOKUP($FA370,DIV,LOOKUPS!I$7,0)*$FH$6++VLOOKUP($FA370,SIZE,LOOKUPS!I$11,0)*$FI$6),"",VLOOKUP($FA370,MOM,LOOKUPS!I$12,0)*$FB$6+VLOOKUP($FA370,STREV,LOOKUPS!I$10,0)*$FC$6+VLOOKUP($FA370,LTREV,LOOKUPS!I$9,0)*$FD$6+VLOOKUP($FA370,CFP,LOOKUPS!I$6,0)*$FE$6+VLOOKUP($FA370,EP,LOOKUPS!I$8,0)*$FF$6+VLOOKUP($FA370,BM,LOOKUPS!I$5,0)*$FG$6+VLOOKUP($FA370,DIV,LOOKUPS!I$7,0)*$FH$6++VLOOKUP($FA370,SIZE,LOOKUPS!I$11,0)*$FI$6)</f>
        <v>7.9500000000000015E-2</v>
      </c>
      <c r="FI370" s="1">
        <f>IF(ISERROR(VLOOKUP($FA370,MOM,LOOKUPS!J$12,0)*$FB$6+VLOOKUP($FA370,STREV,LOOKUPS!J$10,0)*$FC$6+VLOOKUP($FA370,LTREV,LOOKUPS!J$9,0)*$FD$6+VLOOKUP($FA370,CFP,LOOKUPS!J$6,0)*$FE$6+VLOOKUP($FA370,EP,LOOKUPS!J$8,0)*$FF$6+VLOOKUP($FA370,BM,LOOKUPS!J$5,0)*$FG$6+VLOOKUP($FA370,DIV,LOOKUPS!J$7,0)*$FH$6++VLOOKUP($FA370,SIZE,LOOKUPS!J$11,0)*$FI$6),"",VLOOKUP($FA370,MOM,LOOKUPS!J$12,0)*$FB$6+VLOOKUP($FA370,STREV,LOOKUPS!J$10,0)*$FC$6+VLOOKUP($FA370,LTREV,LOOKUPS!J$9,0)*$FD$6+VLOOKUP($FA370,CFP,LOOKUPS!J$6,0)*$FE$6+VLOOKUP($FA370,EP,LOOKUPS!J$8,0)*$FF$6+VLOOKUP($FA370,BM,LOOKUPS!J$5,0)*$FG$6+VLOOKUP($FA370,DIV,LOOKUPS!J$7,0)*$FH$6++VLOOKUP($FA370,SIZE,LOOKUPS!J$11,0)*$FI$6)</f>
        <v>0.437</v>
      </c>
      <c r="FJ370" s="1">
        <f>IF(ISERROR(VLOOKUP($FA370,MOM,LOOKUPS!K$12,0)*$FB$6+VLOOKUP($FA370,STREV,LOOKUPS!K$10,0)*$FC$6+VLOOKUP($FA370,LTREV,LOOKUPS!K$9,0)*$FD$6+VLOOKUP($FA370,CFP,LOOKUPS!K$6,0)*$FE$6+VLOOKUP($FA370,EP,LOOKUPS!K$8,0)*$FF$6+VLOOKUP($FA370,BM,LOOKUPS!K$5,0)*$FG$6+VLOOKUP($FA370,DIV,LOOKUPS!K$7,0)*$FH$6++VLOOKUP($FA370,SIZE,LOOKUPS!K$11,0)*$FI$6),"",VLOOKUP($FA370,MOM,LOOKUPS!K$12,0)*$FB$6+VLOOKUP($FA370,STREV,LOOKUPS!K$10,0)*$FC$6+VLOOKUP($FA370,LTREV,LOOKUPS!K$9,0)*$FD$6+VLOOKUP($FA370,CFP,LOOKUPS!K$6,0)*$FE$6+VLOOKUP($FA370,EP,LOOKUPS!K$8,0)*$FF$6+VLOOKUP($FA370,BM,LOOKUPS!K$5,0)*$FG$6+VLOOKUP($FA370,DIV,LOOKUPS!K$7,0)*$FH$6++VLOOKUP($FA370,SIZE,LOOKUPS!K$11,0)*$FI$6)</f>
        <v>0.66100000000000014</v>
      </c>
      <c r="FK370" s="1">
        <f>IF(ISERROR(VLOOKUP($FA370,MOM,LOOKUPS!L$12,0)*$FB$6+VLOOKUP($FA370,STREV,LOOKUPS!L$10,0)*$FC$6+VLOOKUP($FA370,LTREV,LOOKUPS!L$9,0)*$FD$6+VLOOKUP($FA370,CFP,LOOKUPS!L$6,0)*$FE$6+VLOOKUP($FA370,EP,LOOKUPS!L$8,0)*$FF$6+VLOOKUP($FA370,BM,LOOKUPS!L$5,0)*$FG$6+VLOOKUP($FA370,DIV,LOOKUPS!L$7,0)*$FH$6++VLOOKUP($FA370,SIZE,LOOKUPS!L$11,0)*$FI$6),"",VLOOKUP($FA370,MOM,LOOKUPS!L$12,0)*$FB$6+VLOOKUP($FA370,STREV,LOOKUPS!L$10,0)*$FC$6+VLOOKUP($FA370,LTREV,LOOKUPS!L$9,0)*$FD$6+VLOOKUP($FA370,CFP,LOOKUPS!L$6,0)*$FE$6+VLOOKUP($FA370,EP,LOOKUPS!L$8,0)*$FF$6+VLOOKUP($FA370,BM,LOOKUPS!L$5,0)*$FG$6+VLOOKUP($FA370,DIV,LOOKUPS!L$7,0)*$FH$6++VLOOKUP($FA370,SIZE,LOOKUPS!L$11,0)*$FI$6)</f>
        <v>1.4371</v>
      </c>
    </row>
    <row r="371" spans="1:167" x14ac:dyDescent="0.3">
      <c r="A371" s="1">
        <v>195702</v>
      </c>
      <c r="B371" s="1">
        <v>-4.33</v>
      </c>
      <c r="C371" s="1">
        <v>-2.98</v>
      </c>
      <c r="D371" s="1">
        <v>-1.41</v>
      </c>
      <c r="E371" s="1">
        <v>-1.04</v>
      </c>
      <c r="F371" s="1">
        <v>-1.45</v>
      </c>
      <c r="G371" s="1">
        <v>-1.52</v>
      </c>
      <c r="H371" s="1">
        <v>-2.11</v>
      </c>
      <c r="I371" s="1">
        <v>-2.88</v>
      </c>
      <c r="J371" s="1">
        <v>-2.21</v>
      </c>
      <c r="K371" s="1">
        <v>-2.77</v>
      </c>
      <c r="M371" s="1">
        <v>195603</v>
      </c>
      <c r="N371" s="1">
        <v>3.64</v>
      </c>
      <c r="O371" s="1">
        <v>3.99</v>
      </c>
      <c r="P371" s="1">
        <v>3.48</v>
      </c>
      <c r="Q371" s="1">
        <v>4.2300000000000004</v>
      </c>
      <c r="R371" s="1">
        <v>5.31</v>
      </c>
      <c r="S371" s="1">
        <v>5.95</v>
      </c>
      <c r="T371" s="1">
        <v>6.18</v>
      </c>
      <c r="U371" s="1">
        <v>5.64</v>
      </c>
      <c r="V371" s="1">
        <v>6.12</v>
      </c>
      <c r="W371" s="1">
        <v>6.76</v>
      </c>
      <c r="Y371" s="1">
        <v>196102</v>
      </c>
      <c r="Z371" s="1">
        <v>5.45</v>
      </c>
      <c r="AA371" s="1">
        <v>6.09</v>
      </c>
      <c r="AB371" s="1">
        <v>5.52</v>
      </c>
      <c r="AC371" s="1">
        <v>5.55</v>
      </c>
      <c r="AD371" s="1">
        <v>4.24</v>
      </c>
      <c r="AE371" s="1">
        <v>6.45</v>
      </c>
      <c r="AF371" s="1">
        <v>5.61</v>
      </c>
      <c r="AG371" s="1">
        <v>5.46</v>
      </c>
      <c r="AH371" s="1">
        <v>7.2</v>
      </c>
      <c r="AI371" s="1">
        <v>7.83</v>
      </c>
      <c r="AK371">
        <v>198108</v>
      </c>
      <c r="AL371">
        <v>-10.63</v>
      </c>
      <c r="AM371">
        <v>-9.48</v>
      </c>
      <c r="AN371">
        <v>-5.72</v>
      </c>
      <c r="AO371">
        <v>-5.13</v>
      </c>
      <c r="AP371">
        <v>-10.050000000000001</v>
      </c>
      <c r="AQ371">
        <v>-7.29</v>
      </c>
      <c r="AR371">
        <v>-5.89</v>
      </c>
      <c r="AS371">
        <v>-4.43</v>
      </c>
      <c r="AT371">
        <v>-5.16</v>
      </c>
      <c r="AU371">
        <v>-10.73</v>
      </c>
      <c r="AV371">
        <v>-8.4499999999999993</v>
      </c>
      <c r="AW371">
        <v>-7.51</v>
      </c>
      <c r="AX371">
        <v>-7.06</v>
      </c>
      <c r="AY371">
        <v>-6.05</v>
      </c>
      <c r="AZ371">
        <v>-5.7</v>
      </c>
      <c r="BA371">
        <v>-3.89</v>
      </c>
      <c r="BB371">
        <v>-5.03</v>
      </c>
      <c r="BC371">
        <v>-4.8099999999999996</v>
      </c>
      <c r="BD371">
        <v>-5.42</v>
      </c>
      <c r="BF371" s="1">
        <v>198108</v>
      </c>
      <c r="BG371" s="1">
        <v>-10.25</v>
      </c>
      <c r="BH371" s="1">
        <v>-9.7200000000000006</v>
      </c>
      <c r="BI371" s="1">
        <v>-6.07</v>
      </c>
      <c r="BJ371" s="1">
        <v>-4.5</v>
      </c>
      <c r="BK371" s="1">
        <v>-10.24</v>
      </c>
      <c r="BL371" s="1">
        <v>-7.38</v>
      </c>
      <c r="BM371" s="1">
        <v>-6.26</v>
      </c>
      <c r="BN371" s="1">
        <v>-4.79</v>
      </c>
      <c r="BO371" s="1">
        <v>-4.45</v>
      </c>
      <c r="BP371" s="1">
        <v>-10.86</v>
      </c>
      <c r="BQ371" s="1">
        <v>-8.98</v>
      </c>
      <c r="BR371" s="1">
        <v>-7.86</v>
      </c>
      <c r="BS371" s="1">
        <v>-6.85</v>
      </c>
      <c r="BT371" s="1">
        <v>-6.71</v>
      </c>
      <c r="BU371" s="1">
        <v>-5.85</v>
      </c>
      <c r="BV371" s="1">
        <v>-4.9400000000000004</v>
      </c>
      <c r="BW371" s="1">
        <v>-4.6399999999999997</v>
      </c>
      <c r="BX371" s="1">
        <v>-4.0599999999999996</v>
      </c>
      <c r="BY371" s="1">
        <v>-4.71</v>
      </c>
      <c r="CA371" s="1">
        <v>195608</v>
      </c>
      <c r="CB371" s="1">
        <v>-9.2899999999999991</v>
      </c>
      <c r="CC371" s="1">
        <v>-2.1</v>
      </c>
      <c r="CD371" s="1">
        <v>-1.56</v>
      </c>
      <c r="CE371" s="1">
        <v>-1.93</v>
      </c>
      <c r="CF371" s="1">
        <v>-2.17</v>
      </c>
      <c r="CG371" s="1">
        <v>-1.99</v>
      </c>
      <c r="CH371" s="1">
        <v>-1.3</v>
      </c>
      <c r="CI371" s="1">
        <v>-1.52</v>
      </c>
      <c r="CJ371" s="1">
        <v>-2.17</v>
      </c>
      <c r="CK371" s="1">
        <v>-2.11</v>
      </c>
      <c r="CL371" s="1">
        <v>-2.2400000000000002</v>
      </c>
      <c r="CM371" s="1">
        <v>-1.95</v>
      </c>
      <c r="CN371" s="1">
        <v>-2.02</v>
      </c>
      <c r="CO371" s="1">
        <v>-1.53</v>
      </c>
      <c r="CP371" s="1">
        <v>-1.07</v>
      </c>
      <c r="CQ371" s="1">
        <v>-1.61</v>
      </c>
      <c r="CR371" s="1">
        <v>-1.44</v>
      </c>
      <c r="CS371" s="1">
        <v>-1.33</v>
      </c>
      <c r="CT371" s="1">
        <v>-3.02</v>
      </c>
      <c r="CV371" s="1">
        <v>195708</v>
      </c>
      <c r="CW371" s="1">
        <v>-6.24</v>
      </c>
      <c r="CX371" s="1">
        <v>-5.88</v>
      </c>
      <c r="CY371" s="1">
        <v>-4.24</v>
      </c>
      <c r="CZ371" s="1">
        <v>-4.1500000000000004</v>
      </c>
      <c r="DA371" s="1">
        <v>-6.38</v>
      </c>
      <c r="DB371" s="1">
        <v>-5.07</v>
      </c>
      <c r="DC371" s="1">
        <v>-4.33</v>
      </c>
      <c r="DD371" s="1">
        <v>-3.17</v>
      </c>
      <c r="DE371" s="1">
        <v>-4.57</v>
      </c>
      <c r="DF371" s="1">
        <v>-6.65</v>
      </c>
      <c r="DG371" s="1">
        <v>-6.1</v>
      </c>
      <c r="DH371" s="1">
        <v>-4.8499999999999996</v>
      </c>
      <c r="DI371" s="1">
        <v>-5.28</v>
      </c>
      <c r="DJ371" s="1">
        <v>-4.5999999999999996</v>
      </c>
      <c r="DK371" s="1">
        <v>-4.0599999999999996</v>
      </c>
      <c r="DL371" s="1">
        <v>-3.04</v>
      </c>
      <c r="DM371" s="1">
        <v>-3.31</v>
      </c>
      <c r="DN371" s="1">
        <v>-3.53</v>
      </c>
      <c r="DO371" s="1">
        <v>-5.62</v>
      </c>
      <c r="DQ371" s="1">
        <v>195608</v>
      </c>
      <c r="DR371" s="1">
        <v>-99.99</v>
      </c>
      <c r="DS371" s="1">
        <v>-1.25</v>
      </c>
      <c r="DT371" s="1">
        <v>-1.59</v>
      </c>
      <c r="DU371" s="1">
        <v>-2.6</v>
      </c>
      <c r="DV371" s="1">
        <v>-1.2</v>
      </c>
      <c r="DW371" s="1">
        <v>-1.25</v>
      </c>
      <c r="DX371" s="1">
        <v>-1.4</v>
      </c>
      <c r="DY371" s="1">
        <v>-2.67</v>
      </c>
      <c r="DZ371" s="1">
        <v>-2.42</v>
      </c>
      <c r="EA371" s="1">
        <v>-1.42</v>
      </c>
      <c r="EB371" s="1">
        <v>-1</v>
      </c>
      <c r="EC371" s="1">
        <v>-1.35</v>
      </c>
      <c r="ED371" s="1">
        <v>-1.1499999999999999</v>
      </c>
      <c r="EE371" s="1">
        <v>-1.1200000000000001</v>
      </c>
      <c r="EF371" s="1">
        <v>-1.67</v>
      </c>
      <c r="EG371" s="1">
        <v>-2.39</v>
      </c>
      <c r="EH371" s="1">
        <v>-2.95</v>
      </c>
      <c r="EI371" s="1">
        <v>-1.22</v>
      </c>
      <c r="EJ371" s="1">
        <v>-3.6</v>
      </c>
      <c r="EL371">
        <v>195608</v>
      </c>
      <c r="EM371">
        <v>-3.18</v>
      </c>
      <c r="EN371">
        <v>1.9</v>
      </c>
      <c r="EO371">
        <v>-0.72</v>
      </c>
      <c r="EP371">
        <v>0.17</v>
      </c>
      <c r="ER371" s="1">
        <v>195702</v>
      </c>
      <c r="ES371" s="1">
        <v>0.31</v>
      </c>
      <c r="EU371" s="1">
        <v>195603</v>
      </c>
      <c r="EV371" s="1">
        <v>-2.42</v>
      </c>
      <c r="EX371" s="1">
        <v>196102</v>
      </c>
      <c r="EY371" s="1">
        <v>-2.73</v>
      </c>
      <c r="FA371" s="1">
        <v>195702</v>
      </c>
      <c r="FB371" s="1">
        <f>IF(ISERROR(VLOOKUP($FA371,MOM,LOOKUPS!C$12,0)*$FB$6+VLOOKUP($FA371,STREV,LOOKUPS!C$10,0)*$FC$6+VLOOKUP($FA371,LTREV,LOOKUPS!C$9,0)*$FD$6+VLOOKUP($FA371,CFP,LOOKUPS!C$6,0)*$FE$6+VLOOKUP($FA371,EP,LOOKUPS!C$8,0)*$FF$6+VLOOKUP($FA371,BM,LOOKUPS!C$5,0)*$FG$6+VLOOKUP($FA371,DIV,LOOKUPS!C$7,0)*$FH$6++VLOOKUP($FA371,SIZE,LOOKUPS!C$11,0)*$FI$6),"",VLOOKUP($FA371,MOM,LOOKUPS!C$12,0)*$FB$6+VLOOKUP($FA371,STREV,LOOKUPS!C$10,0)*$FC$6+VLOOKUP($FA371,LTREV,LOOKUPS!C$9,0)*$FD$6+VLOOKUP($FA371,CFP,LOOKUPS!C$6,0)*$FE$6+VLOOKUP($FA371,EP,LOOKUPS!C$8,0)*$FF$6+VLOOKUP($FA371,BM,LOOKUPS!C$5,0)*$FG$6+VLOOKUP($FA371,DIV,LOOKUPS!C$7,0)*$FH$6++VLOOKUP($FA371,SIZE,LOOKUPS!C$11,0)*$FI$6)</f>
        <v>-3.2295000000000003</v>
      </c>
      <c r="FC371" s="1">
        <f>IF(ISERROR(VLOOKUP($FA371,MOM,LOOKUPS!D$12,0)*$FB$6+VLOOKUP($FA371,STREV,LOOKUPS!D$10,0)*$FC$6+VLOOKUP($FA371,LTREV,LOOKUPS!D$9,0)*$FD$6+VLOOKUP($FA371,CFP,LOOKUPS!D$6,0)*$FE$6+VLOOKUP($FA371,EP,LOOKUPS!D$8,0)*$FF$6+VLOOKUP($FA371,BM,LOOKUPS!D$5,0)*$FG$6+VLOOKUP($FA371,DIV,LOOKUPS!D$7,0)*$FH$6++VLOOKUP($FA371,SIZE,LOOKUPS!D$11,0)*$FI$6),"",VLOOKUP($FA371,MOM,LOOKUPS!D$12,0)*$FB$6+VLOOKUP($FA371,STREV,LOOKUPS!D$10,0)*$FC$6+VLOOKUP($FA371,LTREV,LOOKUPS!D$9,0)*$FD$6+VLOOKUP($FA371,CFP,LOOKUPS!D$6,0)*$FE$6+VLOOKUP($FA371,EP,LOOKUPS!D$8,0)*$FF$6+VLOOKUP($FA371,BM,LOOKUPS!D$5,0)*$FG$6+VLOOKUP($FA371,DIV,LOOKUPS!D$7,0)*$FH$6++VLOOKUP($FA371,SIZE,LOOKUPS!D$11,0)*$FI$6)</f>
        <v>-2.3588</v>
      </c>
      <c r="FD371" s="1">
        <f>IF(ISERROR(VLOOKUP($FA371,MOM,LOOKUPS!E$12,0)*$FB$6+VLOOKUP($FA371,STREV,LOOKUPS!E$10,0)*$FC$6+VLOOKUP($FA371,LTREV,LOOKUPS!E$9,0)*$FD$6+VLOOKUP($FA371,CFP,LOOKUPS!E$6,0)*$FE$6+VLOOKUP($FA371,EP,LOOKUPS!E$8,0)*$FF$6+VLOOKUP($FA371,BM,LOOKUPS!E$5,0)*$FG$6+VLOOKUP($FA371,DIV,LOOKUPS!E$7,0)*$FH$6++VLOOKUP($FA371,SIZE,LOOKUPS!E$11,0)*$FI$6),"",VLOOKUP($FA371,MOM,LOOKUPS!E$12,0)*$FB$6+VLOOKUP($FA371,STREV,LOOKUPS!E$10,0)*$FC$6+VLOOKUP($FA371,LTREV,LOOKUPS!E$9,0)*$FD$6+VLOOKUP($FA371,CFP,LOOKUPS!E$6,0)*$FE$6+VLOOKUP($FA371,EP,LOOKUPS!E$8,0)*$FF$6+VLOOKUP($FA371,BM,LOOKUPS!E$5,0)*$FG$6+VLOOKUP($FA371,DIV,LOOKUPS!E$7,0)*$FH$6++VLOOKUP($FA371,SIZE,LOOKUPS!E$11,0)*$FI$6)</f>
        <v>-1.5653000000000001</v>
      </c>
      <c r="FE371" s="1">
        <f>IF(ISERROR(VLOOKUP($FA371,MOM,LOOKUPS!F$12,0)*$FB$6+VLOOKUP($FA371,STREV,LOOKUPS!F$10,0)*$FC$6+VLOOKUP($FA371,LTREV,LOOKUPS!F$9,0)*$FD$6+VLOOKUP($FA371,CFP,LOOKUPS!F$6,0)*$FE$6+VLOOKUP($FA371,EP,LOOKUPS!F$8,0)*$FF$6+VLOOKUP($FA371,BM,LOOKUPS!F$5,0)*$FG$6+VLOOKUP($FA371,DIV,LOOKUPS!F$7,0)*$FH$6++VLOOKUP($FA371,SIZE,LOOKUPS!F$11,0)*$FI$6),"",VLOOKUP($FA371,MOM,LOOKUPS!F$12,0)*$FB$6+VLOOKUP($FA371,STREV,LOOKUPS!F$10,0)*$FC$6+VLOOKUP($FA371,LTREV,LOOKUPS!F$9,0)*$FD$6+VLOOKUP($FA371,CFP,LOOKUPS!F$6,0)*$FE$6+VLOOKUP($FA371,EP,LOOKUPS!F$8,0)*$FF$6+VLOOKUP($FA371,BM,LOOKUPS!F$5,0)*$FG$6+VLOOKUP($FA371,DIV,LOOKUPS!F$7,0)*$FH$6++VLOOKUP($FA371,SIZE,LOOKUPS!F$11,0)*$FI$6)</f>
        <v>-1.6371</v>
      </c>
      <c r="FF371" s="1">
        <f>IF(ISERROR(VLOOKUP($FA371,MOM,LOOKUPS!G$12,0)*$FB$6+VLOOKUP($FA371,STREV,LOOKUPS!G$10,0)*$FC$6+VLOOKUP($FA371,LTREV,LOOKUPS!G$9,0)*$FD$6+VLOOKUP($FA371,CFP,LOOKUPS!G$6,0)*$FE$6+VLOOKUP($FA371,EP,LOOKUPS!G$8,0)*$FF$6+VLOOKUP($FA371,BM,LOOKUPS!G$5,0)*$FG$6+VLOOKUP($FA371,DIV,LOOKUPS!G$7,0)*$FH$6++VLOOKUP($FA371,SIZE,LOOKUPS!G$11,0)*$FI$6),"",VLOOKUP($FA371,MOM,LOOKUPS!G$12,0)*$FB$6+VLOOKUP($FA371,STREV,LOOKUPS!G$10,0)*$FC$6+VLOOKUP($FA371,LTREV,LOOKUPS!G$9,0)*$FD$6+VLOOKUP($FA371,CFP,LOOKUPS!G$6,0)*$FE$6+VLOOKUP($FA371,EP,LOOKUPS!G$8,0)*$FF$6+VLOOKUP($FA371,BM,LOOKUPS!G$5,0)*$FG$6+VLOOKUP($FA371,DIV,LOOKUPS!G$7,0)*$FH$6++VLOOKUP($FA371,SIZE,LOOKUPS!G$11,0)*$FI$6)</f>
        <v>-1.9033</v>
      </c>
      <c r="FG371" s="1">
        <f>IF(ISERROR(VLOOKUP($FA371,MOM,LOOKUPS!H$12,0)*$FB$6+VLOOKUP($FA371,STREV,LOOKUPS!H$10,0)*$FC$6+VLOOKUP($FA371,LTREV,LOOKUPS!H$9,0)*$FD$6+VLOOKUP($FA371,CFP,LOOKUPS!H$6,0)*$FE$6+VLOOKUP($FA371,EP,LOOKUPS!H$8,0)*$FF$6+VLOOKUP($FA371,BM,LOOKUPS!H$5,0)*$FG$6+VLOOKUP($FA371,DIV,LOOKUPS!H$7,0)*$FH$6++VLOOKUP($FA371,SIZE,LOOKUPS!H$11,0)*$FI$6),"",VLOOKUP($FA371,MOM,LOOKUPS!H$12,0)*$FB$6+VLOOKUP($FA371,STREV,LOOKUPS!H$10,0)*$FC$6+VLOOKUP($FA371,LTREV,LOOKUPS!H$9,0)*$FD$6+VLOOKUP($FA371,CFP,LOOKUPS!H$6,0)*$FE$6+VLOOKUP($FA371,EP,LOOKUPS!H$8,0)*$FF$6+VLOOKUP($FA371,BM,LOOKUPS!H$5,0)*$FG$6+VLOOKUP($FA371,DIV,LOOKUPS!H$7,0)*$FH$6++VLOOKUP($FA371,SIZE,LOOKUPS!H$11,0)*$FI$6)</f>
        <v>-2.2029000000000001</v>
      </c>
      <c r="FH371" s="1">
        <f>IF(ISERROR(VLOOKUP($FA371,MOM,LOOKUPS!I$12,0)*$FB$6+VLOOKUP($FA371,STREV,LOOKUPS!I$10,0)*$FC$6+VLOOKUP($FA371,LTREV,LOOKUPS!I$9,0)*$FD$6+VLOOKUP($FA371,CFP,LOOKUPS!I$6,0)*$FE$6+VLOOKUP($FA371,EP,LOOKUPS!I$8,0)*$FF$6+VLOOKUP($FA371,BM,LOOKUPS!I$5,0)*$FG$6+VLOOKUP($FA371,DIV,LOOKUPS!I$7,0)*$FH$6++VLOOKUP($FA371,SIZE,LOOKUPS!I$11,0)*$FI$6),"",VLOOKUP($FA371,MOM,LOOKUPS!I$12,0)*$FB$6+VLOOKUP($FA371,STREV,LOOKUPS!I$10,0)*$FC$6+VLOOKUP($FA371,LTREV,LOOKUPS!I$9,0)*$FD$6+VLOOKUP($FA371,CFP,LOOKUPS!I$6,0)*$FE$6+VLOOKUP($FA371,EP,LOOKUPS!I$8,0)*$FF$6+VLOOKUP($FA371,BM,LOOKUPS!I$5,0)*$FG$6+VLOOKUP($FA371,DIV,LOOKUPS!I$7,0)*$FH$6++VLOOKUP($FA371,SIZE,LOOKUPS!I$11,0)*$FI$6)</f>
        <v>-2.4408000000000003</v>
      </c>
      <c r="FI371" s="1">
        <f>IF(ISERROR(VLOOKUP($FA371,MOM,LOOKUPS!J$12,0)*$FB$6+VLOOKUP($FA371,STREV,LOOKUPS!J$10,0)*$FC$6+VLOOKUP($FA371,LTREV,LOOKUPS!J$9,0)*$FD$6+VLOOKUP($FA371,CFP,LOOKUPS!J$6,0)*$FE$6+VLOOKUP($FA371,EP,LOOKUPS!J$8,0)*$FF$6+VLOOKUP($FA371,BM,LOOKUPS!J$5,0)*$FG$6+VLOOKUP($FA371,DIV,LOOKUPS!J$7,0)*$FH$6++VLOOKUP($FA371,SIZE,LOOKUPS!J$11,0)*$FI$6),"",VLOOKUP($FA371,MOM,LOOKUPS!J$12,0)*$FB$6+VLOOKUP($FA371,STREV,LOOKUPS!J$10,0)*$FC$6+VLOOKUP($FA371,LTREV,LOOKUPS!J$9,0)*$FD$6+VLOOKUP($FA371,CFP,LOOKUPS!J$6,0)*$FE$6+VLOOKUP($FA371,EP,LOOKUPS!J$8,0)*$FF$6+VLOOKUP($FA371,BM,LOOKUPS!J$5,0)*$FG$6+VLOOKUP($FA371,DIV,LOOKUPS!J$7,0)*$FH$6++VLOOKUP($FA371,SIZE,LOOKUPS!J$11,0)*$FI$6)</f>
        <v>-2.3833000000000002</v>
      </c>
      <c r="FJ371" s="1">
        <f>IF(ISERROR(VLOOKUP($FA371,MOM,LOOKUPS!K$12,0)*$FB$6+VLOOKUP($FA371,STREV,LOOKUPS!K$10,0)*$FC$6+VLOOKUP($FA371,LTREV,LOOKUPS!K$9,0)*$FD$6+VLOOKUP($FA371,CFP,LOOKUPS!K$6,0)*$FE$6+VLOOKUP($FA371,EP,LOOKUPS!K$8,0)*$FF$6+VLOOKUP($FA371,BM,LOOKUPS!K$5,0)*$FG$6+VLOOKUP($FA371,DIV,LOOKUPS!K$7,0)*$FH$6++VLOOKUP($FA371,SIZE,LOOKUPS!K$11,0)*$FI$6),"",VLOOKUP($FA371,MOM,LOOKUPS!K$12,0)*$FB$6+VLOOKUP($FA371,STREV,LOOKUPS!K$10,0)*$FC$6+VLOOKUP($FA371,LTREV,LOOKUPS!K$9,0)*$FD$6+VLOOKUP($FA371,CFP,LOOKUPS!K$6,0)*$FE$6+VLOOKUP($FA371,EP,LOOKUPS!K$8,0)*$FF$6+VLOOKUP($FA371,BM,LOOKUPS!K$5,0)*$FG$6+VLOOKUP($FA371,DIV,LOOKUPS!K$7,0)*$FH$6++VLOOKUP($FA371,SIZE,LOOKUPS!K$11,0)*$FI$6)</f>
        <v>-2.4055</v>
      </c>
      <c r="FK371" s="1">
        <f>IF(ISERROR(VLOOKUP($FA371,MOM,LOOKUPS!L$12,0)*$FB$6+VLOOKUP($FA371,STREV,LOOKUPS!L$10,0)*$FC$6+VLOOKUP($FA371,LTREV,LOOKUPS!L$9,0)*$FD$6+VLOOKUP($FA371,CFP,LOOKUPS!L$6,0)*$FE$6+VLOOKUP($FA371,EP,LOOKUPS!L$8,0)*$FF$6+VLOOKUP($FA371,BM,LOOKUPS!L$5,0)*$FG$6+VLOOKUP($FA371,DIV,LOOKUPS!L$7,0)*$FH$6++VLOOKUP($FA371,SIZE,LOOKUPS!L$11,0)*$FI$6),"",VLOOKUP($FA371,MOM,LOOKUPS!L$12,0)*$FB$6+VLOOKUP($FA371,STREV,LOOKUPS!L$10,0)*$FC$6+VLOOKUP($FA371,LTREV,LOOKUPS!L$9,0)*$FD$6+VLOOKUP($FA371,CFP,LOOKUPS!L$6,0)*$FE$6+VLOOKUP($FA371,EP,LOOKUPS!L$8,0)*$FF$6+VLOOKUP($FA371,BM,LOOKUPS!L$5,0)*$FG$6+VLOOKUP($FA371,DIV,LOOKUPS!L$7,0)*$FH$6++VLOOKUP($FA371,SIZE,LOOKUPS!L$11,0)*$FI$6)</f>
        <v>-2.6315000000000004</v>
      </c>
    </row>
    <row r="372" spans="1:167" x14ac:dyDescent="0.3">
      <c r="A372" s="1">
        <v>195703</v>
      </c>
      <c r="B372" s="1">
        <v>1.22</v>
      </c>
      <c r="C372" s="1">
        <v>1.46</v>
      </c>
      <c r="D372" s="1">
        <v>2.68</v>
      </c>
      <c r="E372" s="1">
        <v>2.0699999999999998</v>
      </c>
      <c r="F372" s="1">
        <v>2.85</v>
      </c>
      <c r="G372" s="1">
        <v>3.02</v>
      </c>
      <c r="H372" s="1">
        <v>2.19</v>
      </c>
      <c r="I372" s="1">
        <v>2.33</v>
      </c>
      <c r="J372" s="1">
        <v>1.68</v>
      </c>
      <c r="K372" s="1">
        <v>2.85</v>
      </c>
      <c r="M372" s="1">
        <v>195604</v>
      </c>
      <c r="N372" s="1">
        <v>0.51</v>
      </c>
      <c r="O372" s="1">
        <v>0.85</v>
      </c>
      <c r="P372" s="1">
        <v>0.15</v>
      </c>
      <c r="Q372" s="1">
        <v>-0.44</v>
      </c>
      <c r="R372" s="1">
        <v>-0.01</v>
      </c>
      <c r="S372" s="1">
        <v>0.38</v>
      </c>
      <c r="T372" s="1">
        <v>0.16</v>
      </c>
      <c r="U372" s="1">
        <v>0.87</v>
      </c>
      <c r="V372" s="1">
        <v>1.47</v>
      </c>
      <c r="W372" s="1">
        <v>0.2</v>
      </c>
      <c r="Y372" s="1">
        <v>196103</v>
      </c>
      <c r="Z372" s="1">
        <v>4.84</v>
      </c>
      <c r="AA372" s="1">
        <v>4.29</v>
      </c>
      <c r="AB372" s="1">
        <v>5.4</v>
      </c>
      <c r="AC372" s="1">
        <v>3.57</v>
      </c>
      <c r="AD372" s="1">
        <v>3.87</v>
      </c>
      <c r="AE372" s="1">
        <v>4.38</v>
      </c>
      <c r="AF372" s="1">
        <v>2.89</v>
      </c>
      <c r="AG372" s="1">
        <v>4.7300000000000004</v>
      </c>
      <c r="AH372" s="1">
        <v>6.8</v>
      </c>
      <c r="AI372" s="1">
        <v>6.94</v>
      </c>
      <c r="AK372">
        <v>198109</v>
      </c>
      <c r="AL372">
        <v>-12.34</v>
      </c>
      <c r="AM372">
        <v>-10.56</v>
      </c>
      <c r="AN372">
        <v>-6.33</v>
      </c>
      <c r="AO372">
        <v>-5.68</v>
      </c>
      <c r="AP372">
        <v>-11.28</v>
      </c>
      <c r="AQ372">
        <v>-7.25</v>
      </c>
      <c r="AR372">
        <v>-6.25</v>
      </c>
      <c r="AS372">
        <v>-5.67</v>
      </c>
      <c r="AT372">
        <v>-5.96</v>
      </c>
      <c r="AU372">
        <v>-12.19</v>
      </c>
      <c r="AV372">
        <v>-9.1300000000000008</v>
      </c>
      <c r="AW372">
        <v>-8.0500000000000007</v>
      </c>
      <c r="AX372">
        <v>-6.43</v>
      </c>
      <c r="AY372">
        <v>-6.83</v>
      </c>
      <c r="AZ372">
        <v>-5.59</v>
      </c>
      <c r="BA372">
        <v>-6.37</v>
      </c>
      <c r="BB372">
        <v>-4.8899999999999997</v>
      </c>
      <c r="BC372">
        <v>-6.16</v>
      </c>
      <c r="BD372">
        <v>-5.82</v>
      </c>
      <c r="BF372" s="1">
        <v>198109</v>
      </c>
      <c r="BG372" s="1">
        <v>-12.03</v>
      </c>
      <c r="BH372" s="1">
        <v>-10.53</v>
      </c>
      <c r="BI372" s="1">
        <v>-6.57</v>
      </c>
      <c r="BJ372" s="1">
        <v>-5.38</v>
      </c>
      <c r="BK372" s="1">
        <v>-11.47</v>
      </c>
      <c r="BL372" s="1">
        <v>-7.32</v>
      </c>
      <c r="BM372" s="1">
        <v>-6.21</v>
      </c>
      <c r="BN372" s="1">
        <v>-5.96</v>
      </c>
      <c r="BO372" s="1">
        <v>-5.35</v>
      </c>
      <c r="BP372" s="1">
        <v>-12.5</v>
      </c>
      <c r="BQ372" s="1">
        <v>-9.3800000000000008</v>
      </c>
      <c r="BR372" s="1">
        <v>-7.22</v>
      </c>
      <c r="BS372" s="1">
        <v>-7.43</v>
      </c>
      <c r="BT372" s="1">
        <v>-6.49</v>
      </c>
      <c r="BU372" s="1">
        <v>-5.96</v>
      </c>
      <c r="BV372" s="1">
        <v>-6.42</v>
      </c>
      <c r="BW372" s="1">
        <v>-5.47</v>
      </c>
      <c r="BX372" s="1">
        <v>-4.5</v>
      </c>
      <c r="BY372" s="1">
        <v>-5.9</v>
      </c>
      <c r="CA372" s="1">
        <v>195609</v>
      </c>
      <c r="CB372" s="1">
        <v>-5.75</v>
      </c>
      <c r="CC372" s="1">
        <v>-4.99</v>
      </c>
      <c r="CD372" s="1">
        <v>-3.55</v>
      </c>
      <c r="CE372" s="1">
        <v>-2.16</v>
      </c>
      <c r="CF372" s="1">
        <v>-5.46</v>
      </c>
      <c r="CG372" s="1">
        <v>-4.43</v>
      </c>
      <c r="CH372" s="1">
        <v>-3.38</v>
      </c>
      <c r="CI372" s="1">
        <v>-2.62</v>
      </c>
      <c r="CJ372" s="1">
        <v>-1.95</v>
      </c>
      <c r="CK372" s="1">
        <v>-6.16</v>
      </c>
      <c r="CL372" s="1">
        <v>-4.78</v>
      </c>
      <c r="CM372" s="1">
        <v>-4.05</v>
      </c>
      <c r="CN372" s="1">
        <v>-4.8099999999999996</v>
      </c>
      <c r="CO372" s="1">
        <v>-3.59</v>
      </c>
      <c r="CP372" s="1">
        <v>-3.18</v>
      </c>
      <c r="CQ372" s="1">
        <v>-2.65</v>
      </c>
      <c r="CR372" s="1">
        <v>-2.6</v>
      </c>
      <c r="CS372" s="1">
        <v>-1.97</v>
      </c>
      <c r="CT372" s="1">
        <v>-1.92</v>
      </c>
      <c r="CV372" s="1">
        <v>195709</v>
      </c>
      <c r="CW372" s="1">
        <v>-10.25</v>
      </c>
      <c r="CX372" s="1">
        <v>-6.12</v>
      </c>
      <c r="CY372" s="1">
        <v>-4.13</v>
      </c>
      <c r="CZ372" s="1">
        <v>-4.12</v>
      </c>
      <c r="DA372" s="1">
        <v>-6.14</v>
      </c>
      <c r="DB372" s="1">
        <v>-5.65</v>
      </c>
      <c r="DC372" s="1">
        <v>-3.75</v>
      </c>
      <c r="DD372" s="1">
        <v>-3.45</v>
      </c>
      <c r="DE372" s="1">
        <v>-4.62</v>
      </c>
      <c r="DF372" s="1">
        <v>-5.72</v>
      </c>
      <c r="DG372" s="1">
        <v>-6.56</v>
      </c>
      <c r="DH372" s="1">
        <v>-6.07</v>
      </c>
      <c r="DI372" s="1">
        <v>-5.23</v>
      </c>
      <c r="DJ372" s="1">
        <v>-3.49</v>
      </c>
      <c r="DK372" s="1">
        <v>-4.01</v>
      </c>
      <c r="DL372" s="1">
        <v>-3.76</v>
      </c>
      <c r="DM372" s="1">
        <v>-3.14</v>
      </c>
      <c r="DN372" s="1">
        <v>-4.22</v>
      </c>
      <c r="DO372" s="1">
        <v>-5.01</v>
      </c>
      <c r="DQ372" s="1">
        <v>195609</v>
      </c>
      <c r="DR372" s="1">
        <v>-99.99</v>
      </c>
      <c r="DS372" s="1">
        <v>-2.71</v>
      </c>
      <c r="DT372" s="1">
        <v>-3.26</v>
      </c>
      <c r="DU372" s="1">
        <v>-4.88</v>
      </c>
      <c r="DV372" s="1">
        <v>-2.75</v>
      </c>
      <c r="DW372" s="1">
        <v>-2.48</v>
      </c>
      <c r="DX372" s="1">
        <v>-3.46</v>
      </c>
      <c r="DY372" s="1">
        <v>-3.93</v>
      </c>
      <c r="DZ372" s="1">
        <v>-5.26</v>
      </c>
      <c r="EA372" s="1">
        <v>-3.66</v>
      </c>
      <c r="EB372" s="1">
        <v>-1.86</v>
      </c>
      <c r="EC372" s="1">
        <v>-2.62</v>
      </c>
      <c r="ED372" s="1">
        <v>-2.34</v>
      </c>
      <c r="EE372" s="1">
        <v>-3.45</v>
      </c>
      <c r="EF372" s="1">
        <v>-3.47</v>
      </c>
      <c r="EG372" s="1">
        <v>-3.74</v>
      </c>
      <c r="EH372" s="1">
        <v>-4.13</v>
      </c>
      <c r="EI372" s="1">
        <v>-4.83</v>
      </c>
      <c r="EJ372" s="1">
        <v>-5.69</v>
      </c>
      <c r="EL372">
        <v>195609</v>
      </c>
      <c r="EM372">
        <v>-5.14</v>
      </c>
      <c r="EN372">
        <v>1.57</v>
      </c>
      <c r="EO372">
        <v>1.77</v>
      </c>
      <c r="EP372">
        <v>0.18</v>
      </c>
      <c r="ER372" s="1">
        <v>195703</v>
      </c>
      <c r="ES372" s="1">
        <v>-0.18</v>
      </c>
      <c r="EU372" s="1">
        <v>195604</v>
      </c>
      <c r="EV372" s="1">
        <v>-1.49</v>
      </c>
      <c r="EX372" s="1">
        <v>196103</v>
      </c>
      <c r="EY372" s="1">
        <v>-3.02</v>
      </c>
      <c r="FA372" s="1">
        <v>195703</v>
      </c>
      <c r="FB372" s="1">
        <f>IF(ISERROR(VLOOKUP($FA372,MOM,LOOKUPS!C$12,0)*$FB$6+VLOOKUP($FA372,STREV,LOOKUPS!C$10,0)*$FC$6+VLOOKUP($FA372,LTREV,LOOKUPS!C$9,0)*$FD$6+VLOOKUP($FA372,CFP,LOOKUPS!C$6,0)*$FE$6+VLOOKUP($FA372,EP,LOOKUPS!C$8,0)*$FF$6+VLOOKUP($FA372,BM,LOOKUPS!C$5,0)*$FG$6+VLOOKUP($FA372,DIV,LOOKUPS!C$7,0)*$FH$6++VLOOKUP($FA372,SIZE,LOOKUPS!C$11,0)*$FI$6),"",VLOOKUP($FA372,MOM,LOOKUPS!C$12,0)*$FB$6+VLOOKUP($FA372,STREV,LOOKUPS!C$10,0)*$FC$6+VLOOKUP($FA372,LTREV,LOOKUPS!C$9,0)*$FD$6+VLOOKUP($FA372,CFP,LOOKUPS!C$6,0)*$FE$6+VLOOKUP($FA372,EP,LOOKUPS!C$8,0)*$FF$6+VLOOKUP($FA372,BM,LOOKUPS!C$5,0)*$FG$6+VLOOKUP($FA372,DIV,LOOKUPS!C$7,0)*$FH$6++VLOOKUP($FA372,SIZE,LOOKUPS!C$11,0)*$FI$6)</f>
        <v>1.6929000000000001</v>
      </c>
      <c r="FC372" s="1">
        <f>IF(ISERROR(VLOOKUP($FA372,MOM,LOOKUPS!D$12,0)*$FB$6+VLOOKUP($FA372,STREV,LOOKUPS!D$10,0)*$FC$6+VLOOKUP($FA372,LTREV,LOOKUPS!D$9,0)*$FD$6+VLOOKUP($FA372,CFP,LOOKUPS!D$6,0)*$FE$6+VLOOKUP($FA372,EP,LOOKUPS!D$8,0)*$FF$6+VLOOKUP($FA372,BM,LOOKUPS!D$5,0)*$FG$6+VLOOKUP($FA372,DIV,LOOKUPS!D$7,0)*$FH$6++VLOOKUP($FA372,SIZE,LOOKUPS!D$11,0)*$FI$6),"",VLOOKUP($FA372,MOM,LOOKUPS!D$12,0)*$FB$6+VLOOKUP($FA372,STREV,LOOKUPS!D$10,0)*$FC$6+VLOOKUP($FA372,LTREV,LOOKUPS!D$9,0)*$FD$6+VLOOKUP($FA372,CFP,LOOKUPS!D$6,0)*$FE$6+VLOOKUP($FA372,EP,LOOKUPS!D$8,0)*$FF$6+VLOOKUP($FA372,BM,LOOKUPS!D$5,0)*$FG$6+VLOOKUP($FA372,DIV,LOOKUPS!D$7,0)*$FH$6++VLOOKUP($FA372,SIZE,LOOKUPS!D$11,0)*$FI$6)</f>
        <v>1.9146000000000001</v>
      </c>
      <c r="FD372" s="1">
        <f>IF(ISERROR(VLOOKUP($FA372,MOM,LOOKUPS!E$12,0)*$FB$6+VLOOKUP($FA372,STREV,LOOKUPS!E$10,0)*$FC$6+VLOOKUP($FA372,LTREV,LOOKUPS!E$9,0)*$FD$6+VLOOKUP($FA372,CFP,LOOKUPS!E$6,0)*$FE$6+VLOOKUP($FA372,EP,LOOKUPS!E$8,0)*$FF$6+VLOOKUP($FA372,BM,LOOKUPS!E$5,0)*$FG$6+VLOOKUP($FA372,DIV,LOOKUPS!E$7,0)*$FH$6++VLOOKUP($FA372,SIZE,LOOKUPS!E$11,0)*$FI$6),"",VLOOKUP($FA372,MOM,LOOKUPS!E$12,0)*$FB$6+VLOOKUP($FA372,STREV,LOOKUPS!E$10,0)*$FC$6+VLOOKUP($FA372,LTREV,LOOKUPS!E$9,0)*$FD$6+VLOOKUP($FA372,CFP,LOOKUPS!E$6,0)*$FE$6+VLOOKUP($FA372,EP,LOOKUPS!E$8,0)*$FF$6+VLOOKUP($FA372,BM,LOOKUPS!E$5,0)*$FG$6+VLOOKUP($FA372,DIV,LOOKUPS!E$7,0)*$FH$6++VLOOKUP($FA372,SIZE,LOOKUPS!E$11,0)*$FI$6)</f>
        <v>2.1144000000000003</v>
      </c>
      <c r="FE372" s="1">
        <f>IF(ISERROR(VLOOKUP($FA372,MOM,LOOKUPS!F$12,0)*$FB$6+VLOOKUP($FA372,STREV,LOOKUPS!F$10,0)*$FC$6+VLOOKUP($FA372,LTREV,LOOKUPS!F$9,0)*$FD$6+VLOOKUP($FA372,CFP,LOOKUPS!F$6,0)*$FE$6+VLOOKUP($FA372,EP,LOOKUPS!F$8,0)*$FF$6+VLOOKUP($FA372,BM,LOOKUPS!F$5,0)*$FG$6+VLOOKUP($FA372,DIV,LOOKUPS!F$7,0)*$FH$6++VLOOKUP($FA372,SIZE,LOOKUPS!F$11,0)*$FI$6),"",VLOOKUP($FA372,MOM,LOOKUPS!F$12,0)*$FB$6+VLOOKUP($FA372,STREV,LOOKUPS!F$10,0)*$FC$6+VLOOKUP($FA372,LTREV,LOOKUPS!F$9,0)*$FD$6+VLOOKUP($FA372,CFP,LOOKUPS!F$6,0)*$FE$6+VLOOKUP($FA372,EP,LOOKUPS!F$8,0)*$FF$6+VLOOKUP($FA372,BM,LOOKUPS!F$5,0)*$FG$6+VLOOKUP($FA372,DIV,LOOKUPS!F$7,0)*$FH$6++VLOOKUP($FA372,SIZE,LOOKUPS!F$11,0)*$FI$6)</f>
        <v>2.0812999999999997</v>
      </c>
      <c r="FF372" s="1">
        <f>IF(ISERROR(VLOOKUP($FA372,MOM,LOOKUPS!G$12,0)*$FB$6+VLOOKUP($FA372,STREV,LOOKUPS!G$10,0)*$FC$6+VLOOKUP($FA372,LTREV,LOOKUPS!G$9,0)*$FD$6+VLOOKUP($FA372,CFP,LOOKUPS!G$6,0)*$FE$6+VLOOKUP($FA372,EP,LOOKUPS!G$8,0)*$FF$6+VLOOKUP($FA372,BM,LOOKUPS!G$5,0)*$FG$6+VLOOKUP($FA372,DIV,LOOKUPS!G$7,0)*$FH$6++VLOOKUP($FA372,SIZE,LOOKUPS!G$11,0)*$FI$6),"",VLOOKUP($FA372,MOM,LOOKUPS!G$12,0)*$FB$6+VLOOKUP($FA372,STREV,LOOKUPS!G$10,0)*$FC$6+VLOOKUP($FA372,LTREV,LOOKUPS!G$9,0)*$FD$6+VLOOKUP($FA372,CFP,LOOKUPS!G$6,0)*$FE$6+VLOOKUP($FA372,EP,LOOKUPS!G$8,0)*$FF$6+VLOOKUP($FA372,BM,LOOKUPS!G$5,0)*$FG$6+VLOOKUP($FA372,DIV,LOOKUPS!G$7,0)*$FH$6++VLOOKUP($FA372,SIZE,LOOKUPS!G$11,0)*$FI$6)</f>
        <v>2.6539000000000001</v>
      </c>
      <c r="FG372" s="1">
        <f>IF(ISERROR(VLOOKUP($FA372,MOM,LOOKUPS!H$12,0)*$FB$6+VLOOKUP($FA372,STREV,LOOKUPS!H$10,0)*$FC$6+VLOOKUP($FA372,LTREV,LOOKUPS!H$9,0)*$FD$6+VLOOKUP($FA372,CFP,LOOKUPS!H$6,0)*$FE$6+VLOOKUP($FA372,EP,LOOKUPS!H$8,0)*$FF$6+VLOOKUP($FA372,BM,LOOKUPS!H$5,0)*$FG$6+VLOOKUP($FA372,DIV,LOOKUPS!H$7,0)*$FH$6++VLOOKUP($FA372,SIZE,LOOKUPS!H$11,0)*$FI$6),"",VLOOKUP($FA372,MOM,LOOKUPS!H$12,0)*$FB$6+VLOOKUP($FA372,STREV,LOOKUPS!H$10,0)*$FC$6+VLOOKUP($FA372,LTREV,LOOKUPS!H$9,0)*$FD$6+VLOOKUP($FA372,CFP,LOOKUPS!H$6,0)*$FE$6+VLOOKUP($FA372,EP,LOOKUPS!H$8,0)*$FF$6+VLOOKUP($FA372,BM,LOOKUPS!H$5,0)*$FG$6+VLOOKUP($FA372,DIV,LOOKUPS!H$7,0)*$FH$6++VLOOKUP($FA372,SIZE,LOOKUPS!H$11,0)*$FI$6)</f>
        <v>2.5301</v>
      </c>
      <c r="FH372" s="1">
        <f>IF(ISERROR(VLOOKUP($FA372,MOM,LOOKUPS!I$12,0)*$FB$6+VLOOKUP($FA372,STREV,LOOKUPS!I$10,0)*$FC$6+VLOOKUP($FA372,LTREV,LOOKUPS!I$9,0)*$FD$6+VLOOKUP($FA372,CFP,LOOKUPS!I$6,0)*$FE$6+VLOOKUP($FA372,EP,LOOKUPS!I$8,0)*$FF$6+VLOOKUP($FA372,BM,LOOKUPS!I$5,0)*$FG$6+VLOOKUP($FA372,DIV,LOOKUPS!I$7,0)*$FH$6++VLOOKUP($FA372,SIZE,LOOKUPS!I$11,0)*$FI$6),"",VLOOKUP($FA372,MOM,LOOKUPS!I$12,0)*$FB$6+VLOOKUP($FA372,STREV,LOOKUPS!I$10,0)*$FC$6+VLOOKUP($FA372,LTREV,LOOKUPS!I$9,0)*$FD$6+VLOOKUP($FA372,CFP,LOOKUPS!I$6,0)*$FE$6+VLOOKUP($FA372,EP,LOOKUPS!I$8,0)*$FF$6+VLOOKUP($FA372,BM,LOOKUPS!I$5,0)*$FG$6+VLOOKUP($FA372,DIV,LOOKUPS!I$7,0)*$FH$6++VLOOKUP($FA372,SIZE,LOOKUPS!I$11,0)*$FI$6)</f>
        <v>2.2753999999999999</v>
      </c>
      <c r="FI372" s="1">
        <f>IF(ISERROR(VLOOKUP($FA372,MOM,LOOKUPS!J$12,0)*$FB$6+VLOOKUP($FA372,STREV,LOOKUPS!J$10,0)*$FC$6+VLOOKUP($FA372,LTREV,LOOKUPS!J$9,0)*$FD$6+VLOOKUP($FA372,CFP,LOOKUPS!J$6,0)*$FE$6+VLOOKUP($FA372,EP,LOOKUPS!J$8,0)*$FF$6+VLOOKUP($FA372,BM,LOOKUPS!J$5,0)*$FG$6+VLOOKUP($FA372,DIV,LOOKUPS!J$7,0)*$FH$6++VLOOKUP($FA372,SIZE,LOOKUPS!J$11,0)*$FI$6),"",VLOOKUP($FA372,MOM,LOOKUPS!J$12,0)*$FB$6+VLOOKUP($FA372,STREV,LOOKUPS!J$10,0)*$FC$6+VLOOKUP($FA372,LTREV,LOOKUPS!J$9,0)*$FD$6+VLOOKUP($FA372,CFP,LOOKUPS!J$6,0)*$FE$6+VLOOKUP($FA372,EP,LOOKUPS!J$8,0)*$FF$6+VLOOKUP($FA372,BM,LOOKUPS!J$5,0)*$FG$6+VLOOKUP($FA372,DIV,LOOKUPS!J$7,0)*$FH$6++VLOOKUP($FA372,SIZE,LOOKUPS!J$11,0)*$FI$6)</f>
        <v>2.3776999999999999</v>
      </c>
      <c r="FJ372" s="1">
        <f>IF(ISERROR(VLOOKUP($FA372,MOM,LOOKUPS!K$12,0)*$FB$6+VLOOKUP($FA372,STREV,LOOKUPS!K$10,0)*$FC$6+VLOOKUP($FA372,LTREV,LOOKUPS!K$9,0)*$FD$6+VLOOKUP($FA372,CFP,LOOKUPS!K$6,0)*$FE$6+VLOOKUP($FA372,EP,LOOKUPS!K$8,0)*$FF$6+VLOOKUP($FA372,BM,LOOKUPS!K$5,0)*$FG$6+VLOOKUP($FA372,DIV,LOOKUPS!K$7,0)*$FH$6++VLOOKUP($FA372,SIZE,LOOKUPS!K$11,0)*$FI$6),"",VLOOKUP($FA372,MOM,LOOKUPS!K$12,0)*$FB$6+VLOOKUP($FA372,STREV,LOOKUPS!K$10,0)*$FC$6+VLOOKUP($FA372,LTREV,LOOKUPS!K$9,0)*$FD$6+VLOOKUP($FA372,CFP,LOOKUPS!K$6,0)*$FE$6+VLOOKUP($FA372,EP,LOOKUPS!K$8,0)*$FF$6+VLOOKUP($FA372,BM,LOOKUPS!K$5,0)*$FG$6+VLOOKUP($FA372,DIV,LOOKUPS!K$7,0)*$FH$6++VLOOKUP($FA372,SIZE,LOOKUPS!K$11,0)*$FI$6)</f>
        <v>2.2269000000000001</v>
      </c>
      <c r="FK372" s="1">
        <f>IF(ISERROR(VLOOKUP($FA372,MOM,LOOKUPS!L$12,0)*$FB$6+VLOOKUP($FA372,STREV,LOOKUPS!L$10,0)*$FC$6+VLOOKUP($FA372,LTREV,LOOKUPS!L$9,0)*$FD$6+VLOOKUP($FA372,CFP,LOOKUPS!L$6,0)*$FE$6+VLOOKUP($FA372,EP,LOOKUPS!L$8,0)*$FF$6+VLOOKUP($FA372,BM,LOOKUPS!L$5,0)*$FG$6+VLOOKUP($FA372,DIV,LOOKUPS!L$7,0)*$FH$6++VLOOKUP($FA372,SIZE,LOOKUPS!L$11,0)*$FI$6),"",VLOOKUP($FA372,MOM,LOOKUPS!L$12,0)*$FB$6+VLOOKUP($FA372,STREV,LOOKUPS!L$10,0)*$FC$6+VLOOKUP($FA372,LTREV,LOOKUPS!L$9,0)*$FD$6+VLOOKUP($FA372,CFP,LOOKUPS!L$6,0)*$FE$6+VLOOKUP($FA372,EP,LOOKUPS!L$8,0)*$FF$6+VLOOKUP($FA372,BM,LOOKUPS!L$5,0)*$FG$6+VLOOKUP($FA372,DIV,LOOKUPS!L$7,0)*$FH$6++VLOOKUP($FA372,SIZE,LOOKUPS!L$11,0)*$FI$6)</f>
        <v>2.5982000000000003</v>
      </c>
    </row>
    <row r="373" spans="1:167" x14ac:dyDescent="0.3">
      <c r="A373" s="1">
        <v>195704</v>
      </c>
      <c r="B373" s="1">
        <v>1.7</v>
      </c>
      <c r="C373" s="1">
        <v>2.2200000000000002</v>
      </c>
      <c r="D373" s="1">
        <v>2</v>
      </c>
      <c r="E373" s="1">
        <v>3</v>
      </c>
      <c r="F373" s="1">
        <v>2.19</v>
      </c>
      <c r="G373" s="1">
        <v>1.42</v>
      </c>
      <c r="H373" s="1">
        <v>2.94</v>
      </c>
      <c r="I373" s="1">
        <v>2.46</v>
      </c>
      <c r="J373" s="1">
        <v>3.41</v>
      </c>
      <c r="K373" s="1">
        <v>4.5199999999999996</v>
      </c>
      <c r="M373" s="1">
        <v>195605</v>
      </c>
      <c r="N373" s="1">
        <v>-3.63</v>
      </c>
      <c r="O373" s="1">
        <v>-3.58</v>
      </c>
      <c r="P373" s="1">
        <v>-3.13</v>
      </c>
      <c r="Q373" s="1">
        <v>-3.11</v>
      </c>
      <c r="R373" s="1">
        <v>-3.62</v>
      </c>
      <c r="S373" s="1">
        <v>-3.9</v>
      </c>
      <c r="T373" s="1">
        <v>-4.13</v>
      </c>
      <c r="U373" s="1">
        <v>-3.78</v>
      </c>
      <c r="V373" s="1">
        <v>-4.4000000000000004</v>
      </c>
      <c r="W373" s="1">
        <v>-6.66</v>
      </c>
      <c r="Y373" s="1">
        <v>196104</v>
      </c>
      <c r="Z373" s="1">
        <v>2.06</v>
      </c>
      <c r="AA373" s="1">
        <v>0.54</v>
      </c>
      <c r="AB373" s="1">
        <v>-0.19</v>
      </c>
      <c r="AC373" s="1">
        <v>0.91</v>
      </c>
      <c r="AD373" s="1">
        <v>0.5</v>
      </c>
      <c r="AE373" s="1">
        <v>0.95</v>
      </c>
      <c r="AF373" s="1">
        <v>0.67</v>
      </c>
      <c r="AG373" s="1">
        <v>1.02</v>
      </c>
      <c r="AH373" s="1">
        <v>0.47</v>
      </c>
      <c r="AI373" s="1">
        <v>0.05</v>
      </c>
      <c r="AK373">
        <v>198110</v>
      </c>
      <c r="AL373">
        <v>5.31</v>
      </c>
      <c r="AM373">
        <v>9.67</v>
      </c>
      <c r="AN373">
        <v>6.77</v>
      </c>
      <c r="AO373">
        <v>5.4</v>
      </c>
      <c r="AP373">
        <v>9.93</v>
      </c>
      <c r="AQ373">
        <v>7.89</v>
      </c>
      <c r="AR373">
        <v>6.97</v>
      </c>
      <c r="AS373">
        <v>6.36</v>
      </c>
      <c r="AT373">
        <v>4.95</v>
      </c>
      <c r="AU373">
        <v>10.08</v>
      </c>
      <c r="AV373">
        <v>9.56</v>
      </c>
      <c r="AW373">
        <v>8.76</v>
      </c>
      <c r="AX373">
        <v>7</v>
      </c>
      <c r="AY373">
        <v>6.44</v>
      </c>
      <c r="AZ373">
        <v>7.58</v>
      </c>
      <c r="BA373">
        <v>6.11</v>
      </c>
      <c r="BB373">
        <v>6.63</v>
      </c>
      <c r="BC373">
        <v>4.49</v>
      </c>
      <c r="BD373">
        <v>5.28</v>
      </c>
      <c r="BF373" s="1">
        <v>198110</v>
      </c>
      <c r="BG373" s="1">
        <v>5.43</v>
      </c>
      <c r="BH373" s="1">
        <v>9.51</v>
      </c>
      <c r="BI373" s="1">
        <v>6.75</v>
      </c>
      <c r="BJ373" s="1">
        <v>5.81</v>
      </c>
      <c r="BK373" s="1">
        <v>10.35</v>
      </c>
      <c r="BL373" s="1">
        <v>7.33</v>
      </c>
      <c r="BM373" s="1">
        <v>5.97</v>
      </c>
      <c r="BN373" s="1">
        <v>6.52</v>
      </c>
      <c r="BO373" s="1">
        <v>5.65</v>
      </c>
      <c r="BP373" s="1">
        <v>10.34</v>
      </c>
      <c r="BQ373" s="1">
        <v>10.36</v>
      </c>
      <c r="BR373" s="1">
        <v>6.51</v>
      </c>
      <c r="BS373" s="1">
        <v>8.23</v>
      </c>
      <c r="BT373" s="1">
        <v>6.49</v>
      </c>
      <c r="BU373" s="1">
        <v>5.49</v>
      </c>
      <c r="BV373" s="1">
        <v>6.79</v>
      </c>
      <c r="BW373" s="1">
        <v>6.24</v>
      </c>
      <c r="BX373" s="1">
        <v>5.07</v>
      </c>
      <c r="BY373" s="1">
        <v>6.03</v>
      </c>
      <c r="CA373" s="1">
        <v>195610</v>
      </c>
      <c r="CB373" s="1">
        <v>2.79</v>
      </c>
      <c r="CC373" s="1">
        <v>0.44</v>
      </c>
      <c r="CD373" s="1">
        <v>0.88</v>
      </c>
      <c r="CE373" s="1">
        <v>0.82</v>
      </c>
      <c r="CF373" s="1">
        <v>0.19</v>
      </c>
      <c r="CG373" s="1">
        <v>1.27</v>
      </c>
      <c r="CH373" s="1">
        <v>0.52</v>
      </c>
      <c r="CI373" s="1">
        <v>0.81</v>
      </c>
      <c r="CJ373" s="1">
        <v>0.84</v>
      </c>
      <c r="CK373" s="1">
        <v>-0.09</v>
      </c>
      <c r="CL373" s="1">
        <v>0.46</v>
      </c>
      <c r="CM373" s="1">
        <v>0.96</v>
      </c>
      <c r="CN373" s="1">
        <v>1.59</v>
      </c>
      <c r="CO373" s="1">
        <v>0.5</v>
      </c>
      <c r="CP373" s="1">
        <v>0.54</v>
      </c>
      <c r="CQ373" s="1">
        <v>0.87</v>
      </c>
      <c r="CR373" s="1">
        <v>0.76</v>
      </c>
      <c r="CS373" s="1">
        <v>0.28000000000000003</v>
      </c>
      <c r="CT373" s="1">
        <v>1.41</v>
      </c>
      <c r="CV373" s="1">
        <v>195710</v>
      </c>
      <c r="CW373" s="1">
        <v>-12.42</v>
      </c>
      <c r="CX373" s="1">
        <v>-6.51</v>
      </c>
      <c r="CY373" s="1">
        <v>-5.07</v>
      </c>
      <c r="CZ373" s="1">
        <v>-5.95</v>
      </c>
      <c r="DA373" s="1">
        <v>-6.92</v>
      </c>
      <c r="DB373" s="1">
        <v>-5.81</v>
      </c>
      <c r="DC373" s="1">
        <v>-4.67</v>
      </c>
      <c r="DD373" s="1">
        <v>-5.26</v>
      </c>
      <c r="DE373" s="1">
        <v>-6.18</v>
      </c>
      <c r="DF373" s="1">
        <v>-8.24</v>
      </c>
      <c r="DG373" s="1">
        <v>-5.57</v>
      </c>
      <c r="DH373" s="1">
        <v>-5.67</v>
      </c>
      <c r="DI373" s="1">
        <v>-5.94</v>
      </c>
      <c r="DJ373" s="1">
        <v>-4.3</v>
      </c>
      <c r="DK373" s="1">
        <v>-5.04</v>
      </c>
      <c r="DL373" s="1">
        <v>-5</v>
      </c>
      <c r="DM373" s="1">
        <v>-5.51</v>
      </c>
      <c r="DN373" s="1">
        <v>-5.46</v>
      </c>
      <c r="DO373" s="1">
        <v>-6.91</v>
      </c>
      <c r="DQ373" s="1">
        <v>195610</v>
      </c>
      <c r="DR373" s="1">
        <v>-99.99</v>
      </c>
      <c r="DS373" s="1">
        <v>0.59</v>
      </c>
      <c r="DT373" s="1">
        <v>0.8</v>
      </c>
      <c r="DU373" s="1">
        <v>0.8</v>
      </c>
      <c r="DV373" s="1">
        <v>0.43</v>
      </c>
      <c r="DW373" s="1">
        <v>0.59</v>
      </c>
      <c r="DX373" s="1">
        <v>0.73</v>
      </c>
      <c r="DY373" s="1">
        <v>0.91</v>
      </c>
      <c r="DZ373" s="1">
        <v>1.02</v>
      </c>
      <c r="EA373" s="1">
        <v>0.33</v>
      </c>
      <c r="EB373" s="1">
        <v>0.52</v>
      </c>
      <c r="EC373" s="1">
        <v>0.91</v>
      </c>
      <c r="ED373" s="1">
        <v>0.27</v>
      </c>
      <c r="EE373" s="1">
        <v>0.78</v>
      </c>
      <c r="EF373" s="1">
        <v>0.68</v>
      </c>
      <c r="EG373" s="1">
        <v>1.47</v>
      </c>
      <c r="EH373" s="1">
        <v>0.35</v>
      </c>
      <c r="EI373" s="1">
        <v>1.38</v>
      </c>
      <c r="EJ373" s="1">
        <v>0.67</v>
      </c>
      <c r="EL373">
        <v>195610</v>
      </c>
      <c r="EM373">
        <v>0.52</v>
      </c>
      <c r="EN373">
        <v>-0.09</v>
      </c>
      <c r="EO373">
        <v>-0.06</v>
      </c>
      <c r="EP373">
        <v>0.25</v>
      </c>
      <c r="ER373" s="1">
        <v>195704</v>
      </c>
      <c r="ES373" s="1">
        <v>0.96</v>
      </c>
      <c r="EU373" s="1">
        <v>195605</v>
      </c>
      <c r="EV373" s="1">
        <v>1.97</v>
      </c>
      <c r="EX373" s="1">
        <v>196104</v>
      </c>
      <c r="EY373" s="1">
        <v>0.85</v>
      </c>
      <c r="FA373" s="1">
        <v>195704</v>
      </c>
      <c r="FB373" s="1">
        <f>IF(ISERROR(VLOOKUP($FA373,MOM,LOOKUPS!C$12,0)*$FB$6+VLOOKUP($FA373,STREV,LOOKUPS!C$10,0)*$FC$6+VLOOKUP($FA373,LTREV,LOOKUPS!C$9,0)*$FD$6+VLOOKUP($FA373,CFP,LOOKUPS!C$6,0)*$FE$6+VLOOKUP($FA373,EP,LOOKUPS!C$8,0)*$FF$6+VLOOKUP($FA373,BM,LOOKUPS!C$5,0)*$FG$6+VLOOKUP($FA373,DIV,LOOKUPS!C$7,0)*$FH$6++VLOOKUP($FA373,SIZE,LOOKUPS!C$11,0)*$FI$6),"",VLOOKUP($FA373,MOM,LOOKUPS!C$12,0)*$FB$6+VLOOKUP($FA373,STREV,LOOKUPS!C$10,0)*$FC$6+VLOOKUP($FA373,LTREV,LOOKUPS!C$9,0)*$FD$6+VLOOKUP($FA373,CFP,LOOKUPS!C$6,0)*$FE$6+VLOOKUP($FA373,EP,LOOKUPS!C$8,0)*$FF$6+VLOOKUP($FA373,BM,LOOKUPS!C$5,0)*$FG$6+VLOOKUP($FA373,DIV,LOOKUPS!C$7,0)*$FH$6++VLOOKUP($FA373,SIZE,LOOKUPS!C$11,0)*$FI$6)</f>
        <v>2.9237000000000002</v>
      </c>
      <c r="FC373" s="1">
        <f>IF(ISERROR(VLOOKUP($FA373,MOM,LOOKUPS!D$12,0)*$FB$6+VLOOKUP($FA373,STREV,LOOKUPS!D$10,0)*$FC$6+VLOOKUP($FA373,LTREV,LOOKUPS!D$9,0)*$FD$6+VLOOKUP($FA373,CFP,LOOKUPS!D$6,0)*$FE$6+VLOOKUP($FA373,EP,LOOKUPS!D$8,0)*$FF$6+VLOOKUP($FA373,BM,LOOKUPS!D$5,0)*$FG$6+VLOOKUP($FA373,DIV,LOOKUPS!D$7,0)*$FH$6++VLOOKUP($FA373,SIZE,LOOKUPS!D$11,0)*$FI$6),"",VLOOKUP($FA373,MOM,LOOKUPS!D$12,0)*$FB$6+VLOOKUP($FA373,STREV,LOOKUPS!D$10,0)*$FC$6+VLOOKUP($FA373,LTREV,LOOKUPS!D$9,0)*$FD$6+VLOOKUP($FA373,CFP,LOOKUPS!D$6,0)*$FE$6+VLOOKUP($FA373,EP,LOOKUPS!D$8,0)*$FF$6+VLOOKUP($FA373,BM,LOOKUPS!D$5,0)*$FG$6+VLOOKUP($FA373,DIV,LOOKUPS!D$7,0)*$FH$6++VLOOKUP($FA373,SIZE,LOOKUPS!D$11,0)*$FI$6)</f>
        <v>2.6833000000000005</v>
      </c>
      <c r="FD373" s="1">
        <f>IF(ISERROR(VLOOKUP($FA373,MOM,LOOKUPS!E$12,0)*$FB$6+VLOOKUP($FA373,STREV,LOOKUPS!E$10,0)*$FC$6+VLOOKUP($FA373,LTREV,LOOKUPS!E$9,0)*$FD$6+VLOOKUP($FA373,CFP,LOOKUPS!E$6,0)*$FE$6+VLOOKUP($FA373,EP,LOOKUPS!E$8,0)*$FF$6+VLOOKUP($FA373,BM,LOOKUPS!E$5,0)*$FG$6+VLOOKUP($FA373,DIV,LOOKUPS!E$7,0)*$FH$6++VLOOKUP($FA373,SIZE,LOOKUPS!E$11,0)*$FI$6),"",VLOOKUP($FA373,MOM,LOOKUPS!E$12,0)*$FB$6+VLOOKUP($FA373,STREV,LOOKUPS!E$10,0)*$FC$6+VLOOKUP($FA373,LTREV,LOOKUPS!E$9,0)*$FD$6+VLOOKUP($FA373,CFP,LOOKUPS!E$6,0)*$FE$6+VLOOKUP($FA373,EP,LOOKUPS!E$8,0)*$FF$6+VLOOKUP($FA373,BM,LOOKUPS!E$5,0)*$FG$6+VLOOKUP($FA373,DIV,LOOKUPS!E$7,0)*$FH$6++VLOOKUP($FA373,SIZE,LOOKUPS!E$11,0)*$FI$6)</f>
        <v>2.3553999999999999</v>
      </c>
      <c r="FE373" s="1">
        <f>IF(ISERROR(VLOOKUP($FA373,MOM,LOOKUPS!F$12,0)*$FB$6+VLOOKUP($FA373,STREV,LOOKUPS!F$10,0)*$FC$6+VLOOKUP($FA373,LTREV,LOOKUPS!F$9,0)*$FD$6+VLOOKUP($FA373,CFP,LOOKUPS!F$6,0)*$FE$6+VLOOKUP($FA373,EP,LOOKUPS!F$8,0)*$FF$6+VLOOKUP($FA373,BM,LOOKUPS!F$5,0)*$FG$6+VLOOKUP($FA373,DIV,LOOKUPS!F$7,0)*$FH$6++VLOOKUP($FA373,SIZE,LOOKUPS!F$11,0)*$FI$6),"",VLOOKUP($FA373,MOM,LOOKUPS!F$12,0)*$FB$6+VLOOKUP($FA373,STREV,LOOKUPS!F$10,0)*$FC$6+VLOOKUP($FA373,LTREV,LOOKUPS!F$9,0)*$FD$6+VLOOKUP($FA373,CFP,LOOKUPS!F$6,0)*$FE$6+VLOOKUP($FA373,EP,LOOKUPS!F$8,0)*$FF$6+VLOOKUP($FA373,BM,LOOKUPS!F$5,0)*$FG$6+VLOOKUP($FA373,DIV,LOOKUPS!F$7,0)*$FH$6++VLOOKUP($FA373,SIZE,LOOKUPS!F$11,0)*$FI$6)</f>
        <v>2.5047000000000001</v>
      </c>
      <c r="FF373" s="1">
        <f>IF(ISERROR(VLOOKUP($FA373,MOM,LOOKUPS!G$12,0)*$FB$6+VLOOKUP($FA373,STREV,LOOKUPS!G$10,0)*$FC$6+VLOOKUP($FA373,LTREV,LOOKUPS!G$9,0)*$FD$6+VLOOKUP($FA373,CFP,LOOKUPS!G$6,0)*$FE$6+VLOOKUP($FA373,EP,LOOKUPS!G$8,0)*$FF$6+VLOOKUP($FA373,BM,LOOKUPS!G$5,0)*$FG$6+VLOOKUP($FA373,DIV,LOOKUPS!G$7,0)*$FH$6++VLOOKUP($FA373,SIZE,LOOKUPS!G$11,0)*$FI$6),"",VLOOKUP($FA373,MOM,LOOKUPS!G$12,0)*$FB$6+VLOOKUP($FA373,STREV,LOOKUPS!G$10,0)*$FC$6+VLOOKUP($FA373,LTREV,LOOKUPS!G$9,0)*$FD$6+VLOOKUP($FA373,CFP,LOOKUPS!G$6,0)*$FE$6+VLOOKUP($FA373,EP,LOOKUPS!G$8,0)*$FF$6+VLOOKUP($FA373,BM,LOOKUPS!G$5,0)*$FG$6+VLOOKUP($FA373,DIV,LOOKUPS!G$7,0)*$FH$6++VLOOKUP($FA373,SIZE,LOOKUPS!G$11,0)*$FI$6)</f>
        <v>2.8645</v>
      </c>
      <c r="FG373" s="1">
        <f>IF(ISERROR(VLOOKUP($FA373,MOM,LOOKUPS!H$12,0)*$FB$6+VLOOKUP($FA373,STREV,LOOKUPS!H$10,0)*$FC$6+VLOOKUP($FA373,LTREV,LOOKUPS!H$9,0)*$FD$6+VLOOKUP($FA373,CFP,LOOKUPS!H$6,0)*$FE$6+VLOOKUP($FA373,EP,LOOKUPS!H$8,0)*$FF$6+VLOOKUP($FA373,BM,LOOKUPS!H$5,0)*$FG$6+VLOOKUP($FA373,DIV,LOOKUPS!H$7,0)*$FH$6++VLOOKUP($FA373,SIZE,LOOKUPS!H$11,0)*$FI$6),"",VLOOKUP($FA373,MOM,LOOKUPS!H$12,0)*$FB$6+VLOOKUP($FA373,STREV,LOOKUPS!H$10,0)*$FC$6+VLOOKUP($FA373,LTREV,LOOKUPS!H$9,0)*$FD$6+VLOOKUP($FA373,CFP,LOOKUPS!H$6,0)*$FE$6+VLOOKUP($FA373,EP,LOOKUPS!H$8,0)*$FF$6+VLOOKUP($FA373,BM,LOOKUPS!H$5,0)*$FG$6+VLOOKUP($FA373,DIV,LOOKUPS!H$7,0)*$FH$6++VLOOKUP($FA373,SIZE,LOOKUPS!H$11,0)*$FI$6)</f>
        <v>1.9870000000000001</v>
      </c>
      <c r="FH373" s="1">
        <f>IF(ISERROR(VLOOKUP($FA373,MOM,LOOKUPS!I$12,0)*$FB$6+VLOOKUP($FA373,STREV,LOOKUPS!I$10,0)*$FC$6+VLOOKUP($FA373,LTREV,LOOKUPS!I$9,0)*$FD$6+VLOOKUP($FA373,CFP,LOOKUPS!I$6,0)*$FE$6+VLOOKUP($FA373,EP,LOOKUPS!I$8,0)*$FF$6+VLOOKUP($FA373,BM,LOOKUPS!I$5,0)*$FG$6+VLOOKUP($FA373,DIV,LOOKUPS!I$7,0)*$FH$6++VLOOKUP($FA373,SIZE,LOOKUPS!I$11,0)*$FI$6),"",VLOOKUP($FA373,MOM,LOOKUPS!I$12,0)*$FB$6+VLOOKUP($FA373,STREV,LOOKUPS!I$10,0)*$FC$6+VLOOKUP($FA373,LTREV,LOOKUPS!I$9,0)*$FD$6+VLOOKUP($FA373,CFP,LOOKUPS!I$6,0)*$FE$6+VLOOKUP($FA373,EP,LOOKUPS!I$8,0)*$FF$6+VLOOKUP($FA373,BM,LOOKUPS!I$5,0)*$FG$6+VLOOKUP($FA373,DIV,LOOKUPS!I$7,0)*$FH$6++VLOOKUP($FA373,SIZE,LOOKUPS!I$11,0)*$FI$6)</f>
        <v>2.8024000000000004</v>
      </c>
      <c r="FI373" s="1">
        <f>IF(ISERROR(VLOOKUP($FA373,MOM,LOOKUPS!J$12,0)*$FB$6+VLOOKUP($FA373,STREV,LOOKUPS!J$10,0)*$FC$6+VLOOKUP($FA373,LTREV,LOOKUPS!J$9,0)*$FD$6+VLOOKUP($FA373,CFP,LOOKUPS!J$6,0)*$FE$6+VLOOKUP($FA373,EP,LOOKUPS!J$8,0)*$FF$6+VLOOKUP($FA373,BM,LOOKUPS!J$5,0)*$FG$6+VLOOKUP($FA373,DIV,LOOKUPS!J$7,0)*$FH$6++VLOOKUP($FA373,SIZE,LOOKUPS!J$11,0)*$FI$6),"",VLOOKUP($FA373,MOM,LOOKUPS!J$12,0)*$FB$6+VLOOKUP($FA373,STREV,LOOKUPS!J$10,0)*$FC$6+VLOOKUP($FA373,LTREV,LOOKUPS!J$9,0)*$FD$6+VLOOKUP($FA373,CFP,LOOKUPS!J$6,0)*$FE$6+VLOOKUP($FA373,EP,LOOKUPS!J$8,0)*$FF$6+VLOOKUP($FA373,BM,LOOKUPS!J$5,0)*$FG$6+VLOOKUP($FA373,DIV,LOOKUPS!J$7,0)*$FH$6++VLOOKUP($FA373,SIZE,LOOKUPS!J$11,0)*$FI$6)</f>
        <v>2.2721</v>
      </c>
      <c r="FJ373" s="1">
        <f>IF(ISERROR(VLOOKUP($FA373,MOM,LOOKUPS!K$12,0)*$FB$6+VLOOKUP($FA373,STREV,LOOKUPS!K$10,0)*$FC$6+VLOOKUP($FA373,LTREV,LOOKUPS!K$9,0)*$FD$6+VLOOKUP($FA373,CFP,LOOKUPS!K$6,0)*$FE$6+VLOOKUP($FA373,EP,LOOKUPS!K$8,0)*$FF$6+VLOOKUP($FA373,BM,LOOKUPS!K$5,0)*$FG$6+VLOOKUP($FA373,DIV,LOOKUPS!K$7,0)*$FH$6++VLOOKUP($FA373,SIZE,LOOKUPS!K$11,0)*$FI$6),"",VLOOKUP($FA373,MOM,LOOKUPS!K$12,0)*$FB$6+VLOOKUP($FA373,STREV,LOOKUPS!K$10,0)*$FC$6+VLOOKUP($FA373,LTREV,LOOKUPS!K$9,0)*$FD$6+VLOOKUP($FA373,CFP,LOOKUPS!K$6,0)*$FE$6+VLOOKUP($FA373,EP,LOOKUPS!K$8,0)*$FF$6+VLOOKUP($FA373,BM,LOOKUPS!K$5,0)*$FG$6+VLOOKUP($FA373,DIV,LOOKUPS!K$7,0)*$FH$6++VLOOKUP($FA373,SIZE,LOOKUPS!K$11,0)*$FI$6)</f>
        <v>2.1435000000000004</v>
      </c>
      <c r="FK373" s="1">
        <f>IF(ISERROR(VLOOKUP($FA373,MOM,LOOKUPS!L$12,0)*$FB$6+VLOOKUP($FA373,STREV,LOOKUPS!L$10,0)*$FC$6+VLOOKUP($FA373,LTREV,LOOKUPS!L$9,0)*$FD$6+VLOOKUP($FA373,CFP,LOOKUPS!L$6,0)*$FE$6+VLOOKUP($FA373,EP,LOOKUPS!L$8,0)*$FF$6+VLOOKUP($FA373,BM,LOOKUPS!L$5,0)*$FG$6+VLOOKUP($FA373,DIV,LOOKUPS!L$7,0)*$FH$6++VLOOKUP($FA373,SIZE,LOOKUPS!L$11,0)*$FI$6),"",VLOOKUP($FA373,MOM,LOOKUPS!L$12,0)*$FB$6+VLOOKUP($FA373,STREV,LOOKUPS!L$10,0)*$FC$6+VLOOKUP($FA373,LTREV,LOOKUPS!L$9,0)*$FD$6+VLOOKUP($FA373,CFP,LOOKUPS!L$6,0)*$FE$6+VLOOKUP($FA373,EP,LOOKUPS!L$8,0)*$FF$6+VLOOKUP($FA373,BM,LOOKUPS!L$5,0)*$FG$6+VLOOKUP($FA373,DIV,LOOKUPS!L$7,0)*$FH$6++VLOOKUP($FA373,SIZE,LOOKUPS!L$11,0)*$FI$6)</f>
        <v>3.3936000000000002</v>
      </c>
    </row>
    <row r="374" spans="1:167" x14ac:dyDescent="0.3">
      <c r="A374" s="1">
        <v>195705</v>
      </c>
      <c r="B374" s="1">
        <v>2.14</v>
      </c>
      <c r="C374" s="1">
        <v>2.99</v>
      </c>
      <c r="D374" s="1">
        <v>1.61</v>
      </c>
      <c r="E374" s="1">
        <v>1.44</v>
      </c>
      <c r="F374" s="1">
        <v>1.79</v>
      </c>
      <c r="G374" s="1">
        <v>2.5</v>
      </c>
      <c r="H374" s="1">
        <v>2.09</v>
      </c>
      <c r="I374" s="1">
        <v>1.04</v>
      </c>
      <c r="J374" s="1">
        <v>3.02</v>
      </c>
      <c r="K374" s="1">
        <v>3.02</v>
      </c>
      <c r="M374" s="1">
        <v>195606</v>
      </c>
      <c r="N374" s="1">
        <v>2.12</v>
      </c>
      <c r="O374" s="1">
        <v>2.74</v>
      </c>
      <c r="P374" s="1">
        <v>2.14</v>
      </c>
      <c r="Q374" s="1">
        <v>2.44</v>
      </c>
      <c r="R374" s="1">
        <v>2.08</v>
      </c>
      <c r="S374" s="1">
        <v>1.95</v>
      </c>
      <c r="T374" s="1">
        <v>1.67</v>
      </c>
      <c r="U374" s="1">
        <v>2.48</v>
      </c>
      <c r="V374" s="1">
        <v>2.61</v>
      </c>
      <c r="W374" s="1">
        <v>1.4</v>
      </c>
      <c r="Y374" s="1">
        <v>196105</v>
      </c>
      <c r="Z374" s="1">
        <v>6.12</v>
      </c>
      <c r="AA374" s="1">
        <v>5.39</v>
      </c>
      <c r="AB374" s="1">
        <v>5.03</v>
      </c>
      <c r="AC374" s="1">
        <v>5.25</v>
      </c>
      <c r="AD374" s="1">
        <v>4.3899999999999997</v>
      </c>
      <c r="AE374" s="1">
        <v>4.24</v>
      </c>
      <c r="AF374" s="1">
        <v>3.99</v>
      </c>
      <c r="AG374" s="1">
        <v>4.41</v>
      </c>
      <c r="AH374" s="1">
        <v>3.05</v>
      </c>
      <c r="AI374" s="1">
        <v>1.8</v>
      </c>
      <c r="AK374">
        <v>198111</v>
      </c>
      <c r="AL374">
        <v>-3.51</v>
      </c>
      <c r="AM374">
        <v>0.37</v>
      </c>
      <c r="AN374">
        <v>3.93</v>
      </c>
      <c r="AO374">
        <v>3.95</v>
      </c>
      <c r="AP374">
        <v>-0.18</v>
      </c>
      <c r="AQ374">
        <v>2.8</v>
      </c>
      <c r="AR374">
        <v>4.09</v>
      </c>
      <c r="AS374">
        <v>4.72</v>
      </c>
      <c r="AT374">
        <v>3.49</v>
      </c>
      <c r="AU374">
        <v>-0.7</v>
      </c>
      <c r="AV374">
        <v>1.06</v>
      </c>
      <c r="AW374">
        <v>2.2999999999999998</v>
      </c>
      <c r="AX374">
        <v>3.33</v>
      </c>
      <c r="AY374">
        <v>4.3600000000000003</v>
      </c>
      <c r="AZ374">
        <v>3.77</v>
      </c>
      <c r="BA374">
        <v>4.2699999999999996</v>
      </c>
      <c r="BB374">
        <v>5.22</v>
      </c>
      <c r="BC374">
        <v>4.4000000000000004</v>
      </c>
      <c r="BD374">
        <v>2.82</v>
      </c>
      <c r="BF374" s="1">
        <v>198111</v>
      </c>
      <c r="BG374" s="1">
        <v>-3.59</v>
      </c>
      <c r="BH374" s="1">
        <v>0.69</v>
      </c>
      <c r="BI374" s="1">
        <v>3.71</v>
      </c>
      <c r="BJ374" s="1">
        <v>4.28</v>
      </c>
      <c r="BK374" s="1">
        <v>0.16</v>
      </c>
      <c r="BL374" s="1">
        <v>2.5499999999999998</v>
      </c>
      <c r="BM374" s="1">
        <v>3.84</v>
      </c>
      <c r="BN374" s="1">
        <v>4.6500000000000004</v>
      </c>
      <c r="BO374" s="1">
        <v>4.16</v>
      </c>
      <c r="BP374" s="1">
        <v>-0.49</v>
      </c>
      <c r="BQ374" s="1">
        <v>1.46</v>
      </c>
      <c r="BR374" s="1">
        <v>2.59</v>
      </c>
      <c r="BS374" s="1">
        <v>2.5099999999999998</v>
      </c>
      <c r="BT374" s="1">
        <v>2.98</v>
      </c>
      <c r="BU374" s="1">
        <v>4.62</v>
      </c>
      <c r="BV374" s="1">
        <v>4.6900000000000004</v>
      </c>
      <c r="BW374" s="1">
        <v>4.6100000000000003</v>
      </c>
      <c r="BX374" s="1">
        <v>5.66</v>
      </c>
      <c r="BY374" s="1">
        <v>3.19</v>
      </c>
      <c r="CA374" s="1">
        <v>195611</v>
      </c>
      <c r="CB374" s="1">
        <v>-5.73</v>
      </c>
      <c r="CC374" s="1">
        <v>0.22</v>
      </c>
      <c r="CD374" s="1">
        <v>0.65</v>
      </c>
      <c r="CE374" s="1">
        <v>0.84</v>
      </c>
      <c r="CF374" s="1">
        <v>0.23</v>
      </c>
      <c r="CG374" s="1">
        <v>0.46</v>
      </c>
      <c r="CH374" s="1">
        <v>0.33</v>
      </c>
      <c r="CI374" s="1">
        <v>1.06</v>
      </c>
      <c r="CJ374" s="1">
        <v>0.8</v>
      </c>
      <c r="CK374" s="1">
        <v>0.32</v>
      </c>
      <c r="CL374" s="1">
        <v>0.14000000000000001</v>
      </c>
      <c r="CM374" s="1">
        <v>0.2</v>
      </c>
      <c r="CN374" s="1">
        <v>0.72</v>
      </c>
      <c r="CO374" s="1">
        <v>0.21</v>
      </c>
      <c r="CP374" s="1">
        <v>0.45</v>
      </c>
      <c r="CQ374" s="1">
        <v>1.2</v>
      </c>
      <c r="CR374" s="1">
        <v>0.91</v>
      </c>
      <c r="CS374" s="1">
        <v>0.26</v>
      </c>
      <c r="CT374" s="1">
        <v>1.34</v>
      </c>
      <c r="CV374" s="1">
        <v>195711</v>
      </c>
      <c r="CW374" s="1">
        <v>1.32</v>
      </c>
      <c r="CX374" s="1">
        <v>4.0199999999999996</v>
      </c>
      <c r="CY374" s="1">
        <v>2.71</v>
      </c>
      <c r="CZ374" s="1">
        <v>-0.51</v>
      </c>
      <c r="DA374" s="1">
        <v>4.2699999999999996</v>
      </c>
      <c r="DB374" s="1">
        <v>3.43</v>
      </c>
      <c r="DC374" s="1">
        <v>2.58</v>
      </c>
      <c r="DD374" s="1">
        <v>1.1499999999999999</v>
      </c>
      <c r="DE374" s="1">
        <v>-0.75</v>
      </c>
      <c r="DF374" s="1">
        <v>4.71</v>
      </c>
      <c r="DG374" s="1">
        <v>3.81</v>
      </c>
      <c r="DH374" s="1">
        <v>3.5</v>
      </c>
      <c r="DI374" s="1">
        <v>3.37</v>
      </c>
      <c r="DJ374" s="1">
        <v>2.48</v>
      </c>
      <c r="DK374" s="1">
        <v>2.68</v>
      </c>
      <c r="DL374" s="1">
        <v>2.3199999999999998</v>
      </c>
      <c r="DM374" s="1">
        <v>-0.03</v>
      </c>
      <c r="DN374" s="1">
        <v>-0.44</v>
      </c>
      <c r="DO374" s="1">
        <v>-1.06</v>
      </c>
      <c r="DQ374" s="1">
        <v>195611</v>
      </c>
      <c r="DR374" s="1">
        <v>-99.99</v>
      </c>
      <c r="DS374" s="1">
        <v>-0.11</v>
      </c>
      <c r="DT374" s="1">
        <v>0.86</v>
      </c>
      <c r="DU374" s="1">
        <v>0.85</v>
      </c>
      <c r="DV374" s="1">
        <v>-0.25</v>
      </c>
      <c r="DW374" s="1">
        <v>0.56000000000000005</v>
      </c>
      <c r="DX374" s="1">
        <v>0.87</v>
      </c>
      <c r="DY374" s="1">
        <v>0.64</v>
      </c>
      <c r="DZ374" s="1">
        <v>1</v>
      </c>
      <c r="EA374" s="1">
        <v>-0.54</v>
      </c>
      <c r="EB374" s="1">
        <v>0.03</v>
      </c>
      <c r="EC374" s="1">
        <v>0.18</v>
      </c>
      <c r="ED374" s="1">
        <v>0.96</v>
      </c>
      <c r="EE374" s="1">
        <v>0.76</v>
      </c>
      <c r="EF374" s="1">
        <v>0.98</v>
      </c>
      <c r="EG374" s="1">
        <v>0.72</v>
      </c>
      <c r="EH374" s="1">
        <v>0.55000000000000004</v>
      </c>
      <c r="EI374" s="1">
        <v>1.19</v>
      </c>
      <c r="EJ374" s="1">
        <v>0.81</v>
      </c>
      <c r="EL374">
        <v>195611</v>
      </c>
      <c r="EM374">
        <v>0.36</v>
      </c>
      <c r="EN374">
        <v>-0.22</v>
      </c>
      <c r="EO374">
        <v>1.77</v>
      </c>
      <c r="EP374">
        <v>0.2</v>
      </c>
      <c r="ER374" s="1">
        <v>195705</v>
      </c>
      <c r="ES374" s="1">
        <v>0.44</v>
      </c>
      <c r="EU374" s="1">
        <v>195606</v>
      </c>
      <c r="EV374" s="1">
        <v>0.8</v>
      </c>
      <c r="EX374" s="1">
        <v>196105</v>
      </c>
      <c r="EY374" s="1">
        <v>0.79</v>
      </c>
      <c r="FA374" s="1">
        <v>195705</v>
      </c>
      <c r="FB374" s="1">
        <f>IF(ISERROR(VLOOKUP($FA374,MOM,LOOKUPS!C$12,0)*$FB$6+VLOOKUP($FA374,STREV,LOOKUPS!C$10,0)*$FC$6+VLOOKUP($FA374,LTREV,LOOKUPS!C$9,0)*$FD$6+VLOOKUP($FA374,CFP,LOOKUPS!C$6,0)*$FE$6+VLOOKUP($FA374,EP,LOOKUPS!C$8,0)*$FF$6+VLOOKUP($FA374,BM,LOOKUPS!C$5,0)*$FG$6+VLOOKUP($FA374,DIV,LOOKUPS!C$7,0)*$FH$6++VLOOKUP($FA374,SIZE,LOOKUPS!C$11,0)*$FI$6),"",VLOOKUP($FA374,MOM,LOOKUPS!C$12,0)*$FB$6+VLOOKUP($FA374,STREV,LOOKUPS!C$10,0)*$FC$6+VLOOKUP($FA374,LTREV,LOOKUPS!C$9,0)*$FD$6+VLOOKUP($FA374,CFP,LOOKUPS!C$6,0)*$FE$6+VLOOKUP($FA374,EP,LOOKUPS!C$8,0)*$FF$6+VLOOKUP($FA374,BM,LOOKUPS!C$5,0)*$FG$6+VLOOKUP($FA374,DIV,LOOKUPS!C$7,0)*$FH$6++VLOOKUP($FA374,SIZE,LOOKUPS!C$11,0)*$FI$6)</f>
        <v>2.7635000000000005</v>
      </c>
      <c r="FC374" s="1">
        <f>IF(ISERROR(VLOOKUP($FA374,MOM,LOOKUPS!D$12,0)*$FB$6+VLOOKUP($FA374,STREV,LOOKUPS!D$10,0)*$FC$6+VLOOKUP($FA374,LTREV,LOOKUPS!D$9,0)*$FD$6+VLOOKUP($FA374,CFP,LOOKUPS!D$6,0)*$FE$6+VLOOKUP($FA374,EP,LOOKUPS!D$8,0)*$FF$6+VLOOKUP($FA374,BM,LOOKUPS!D$5,0)*$FG$6+VLOOKUP($FA374,DIV,LOOKUPS!D$7,0)*$FH$6++VLOOKUP($FA374,SIZE,LOOKUPS!D$11,0)*$FI$6),"",VLOOKUP($FA374,MOM,LOOKUPS!D$12,0)*$FB$6+VLOOKUP($FA374,STREV,LOOKUPS!D$10,0)*$FC$6+VLOOKUP($FA374,LTREV,LOOKUPS!D$9,0)*$FD$6+VLOOKUP($FA374,CFP,LOOKUPS!D$6,0)*$FE$6+VLOOKUP($FA374,EP,LOOKUPS!D$8,0)*$FF$6+VLOOKUP($FA374,BM,LOOKUPS!D$5,0)*$FG$6+VLOOKUP($FA374,DIV,LOOKUPS!D$7,0)*$FH$6++VLOOKUP($FA374,SIZE,LOOKUPS!D$11,0)*$FI$6)</f>
        <v>2.7635000000000005</v>
      </c>
      <c r="FD374" s="1">
        <f>IF(ISERROR(VLOOKUP($FA374,MOM,LOOKUPS!E$12,0)*$FB$6+VLOOKUP($FA374,STREV,LOOKUPS!E$10,0)*$FC$6+VLOOKUP($FA374,LTREV,LOOKUPS!E$9,0)*$FD$6+VLOOKUP($FA374,CFP,LOOKUPS!E$6,0)*$FE$6+VLOOKUP($FA374,EP,LOOKUPS!E$8,0)*$FF$6+VLOOKUP($FA374,BM,LOOKUPS!E$5,0)*$FG$6+VLOOKUP($FA374,DIV,LOOKUPS!E$7,0)*$FH$6++VLOOKUP($FA374,SIZE,LOOKUPS!E$11,0)*$FI$6),"",VLOOKUP($FA374,MOM,LOOKUPS!E$12,0)*$FB$6+VLOOKUP($FA374,STREV,LOOKUPS!E$10,0)*$FC$6+VLOOKUP($FA374,LTREV,LOOKUPS!E$9,0)*$FD$6+VLOOKUP($FA374,CFP,LOOKUPS!E$6,0)*$FE$6+VLOOKUP($FA374,EP,LOOKUPS!E$8,0)*$FF$6+VLOOKUP($FA374,BM,LOOKUPS!E$5,0)*$FG$6+VLOOKUP($FA374,DIV,LOOKUPS!E$7,0)*$FH$6++VLOOKUP($FA374,SIZE,LOOKUPS!E$11,0)*$FI$6)</f>
        <v>2.1469</v>
      </c>
      <c r="FE374" s="1">
        <f>IF(ISERROR(VLOOKUP($FA374,MOM,LOOKUPS!F$12,0)*$FB$6+VLOOKUP($FA374,STREV,LOOKUPS!F$10,0)*$FC$6+VLOOKUP($FA374,LTREV,LOOKUPS!F$9,0)*$FD$6+VLOOKUP($FA374,CFP,LOOKUPS!F$6,0)*$FE$6+VLOOKUP($FA374,EP,LOOKUPS!F$8,0)*$FF$6+VLOOKUP($FA374,BM,LOOKUPS!F$5,0)*$FG$6+VLOOKUP($FA374,DIV,LOOKUPS!F$7,0)*$FH$6++VLOOKUP($FA374,SIZE,LOOKUPS!F$11,0)*$FI$6),"",VLOOKUP($FA374,MOM,LOOKUPS!F$12,0)*$FB$6+VLOOKUP($FA374,STREV,LOOKUPS!F$10,0)*$FC$6+VLOOKUP($FA374,LTREV,LOOKUPS!F$9,0)*$FD$6+VLOOKUP($FA374,CFP,LOOKUPS!F$6,0)*$FE$6+VLOOKUP($FA374,EP,LOOKUPS!F$8,0)*$FF$6+VLOOKUP($FA374,BM,LOOKUPS!F$5,0)*$FG$6+VLOOKUP($FA374,DIV,LOOKUPS!F$7,0)*$FH$6++VLOOKUP($FA374,SIZE,LOOKUPS!F$11,0)*$FI$6)</f>
        <v>2.359</v>
      </c>
      <c r="FF374" s="1">
        <f>IF(ISERROR(VLOOKUP($FA374,MOM,LOOKUPS!G$12,0)*$FB$6+VLOOKUP($FA374,STREV,LOOKUPS!G$10,0)*$FC$6+VLOOKUP($FA374,LTREV,LOOKUPS!G$9,0)*$FD$6+VLOOKUP($FA374,CFP,LOOKUPS!G$6,0)*$FE$6+VLOOKUP($FA374,EP,LOOKUPS!G$8,0)*$FF$6+VLOOKUP($FA374,BM,LOOKUPS!G$5,0)*$FG$6+VLOOKUP($FA374,DIV,LOOKUPS!G$7,0)*$FH$6++VLOOKUP($FA374,SIZE,LOOKUPS!G$11,0)*$FI$6),"",VLOOKUP($FA374,MOM,LOOKUPS!G$12,0)*$FB$6+VLOOKUP($FA374,STREV,LOOKUPS!G$10,0)*$FC$6+VLOOKUP($FA374,LTREV,LOOKUPS!G$9,0)*$FD$6+VLOOKUP($FA374,CFP,LOOKUPS!G$6,0)*$FE$6+VLOOKUP($FA374,EP,LOOKUPS!G$8,0)*$FF$6+VLOOKUP($FA374,BM,LOOKUPS!G$5,0)*$FG$6+VLOOKUP($FA374,DIV,LOOKUPS!G$7,0)*$FH$6++VLOOKUP($FA374,SIZE,LOOKUPS!G$11,0)*$FI$6)</f>
        <v>1.6828000000000003</v>
      </c>
      <c r="FG374" s="1">
        <f>IF(ISERROR(VLOOKUP($FA374,MOM,LOOKUPS!H$12,0)*$FB$6+VLOOKUP($FA374,STREV,LOOKUPS!H$10,0)*$FC$6+VLOOKUP($FA374,LTREV,LOOKUPS!H$9,0)*$FD$6+VLOOKUP($FA374,CFP,LOOKUPS!H$6,0)*$FE$6+VLOOKUP($FA374,EP,LOOKUPS!H$8,0)*$FF$6+VLOOKUP($FA374,BM,LOOKUPS!H$5,0)*$FG$6+VLOOKUP($FA374,DIV,LOOKUPS!H$7,0)*$FH$6++VLOOKUP($FA374,SIZE,LOOKUPS!H$11,0)*$FI$6),"",VLOOKUP($FA374,MOM,LOOKUPS!H$12,0)*$FB$6+VLOOKUP($FA374,STREV,LOOKUPS!H$10,0)*$FC$6+VLOOKUP($FA374,LTREV,LOOKUPS!H$9,0)*$FD$6+VLOOKUP($FA374,CFP,LOOKUPS!H$6,0)*$FE$6+VLOOKUP($FA374,EP,LOOKUPS!H$8,0)*$FF$6+VLOOKUP($FA374,BM,LOOKUPS!H$5,0)*$FG$6+VLOOKUP($FA374,DIV,LOOKUPS!H$7,0)*$FH$6++VLOOKUP($FA374,SIZE,LOOKUPS!H$11,0)*$FI$6)</f>
        <v>2.1821999999999999</v>
      </c>
      <c r="FH374" s="1">
        <f>IF(ISERROR(VLOOKUP($FA374,MOM,LOOKUPS!I$12,0)*$FB$6+VLOOKUP($FA374,STREV,LOOKUPS!I$10,0)*$FC$6+VLOOKUP($FA374,LTREV,LOOKUPS!I$9,0)*$FD$6+VLOOKUP($FA374,CFP,LOOKUPS!I$6,0)*$FE$6+VLOOKUP($FA374,EP,LOOKUPS!I$8,0)*$FF$6+VLOOKUP($FA374,BM,LOOKUPS!I$5,0)*$FG$6+VLOOKUP($FA374,DIV,LOOKUPS!I$7,0)*$FH$6++VLOOKUP($FA374,SIZE,LOOKUPS!I$11,0)*$FI$6),"",VLOOKUP($FA374,MOM,LOOKUPS!I$12,0)*$FB$6+VLOOKUP($FA374,STREV,LOOKUPS!I$10,0)*$FC$6+VLOOKUP($FA374,LTREV,LOOKUPS!I$9,0)*$FD$6+VLOOKUP($FA374,CFP,LOOKUPS!I$6,0)*$FE$6+VLOOKUP($FA374,EP,LOOKUPS!I$8,0)*$FF$6+VLOOKUP($FA374,BM,LOOKUPS!I$5,0)*$FG$6+VLOOKUP($FA374,DIV,LOOKUPS!I$7,0)*$FH$6++VLOOKUP($FA374,SIZE,LOOKUPS!I$11,0)*$FI$6)</f>
        <v>1.7809999999999999</v>
      </c>
      <c r="FI374" s="1">
        <f>IF(ISERROR(VLOOKUP($FA374,MOM,LOOKUPS!J$12,0)*$FB$6+VLOOKUP($FA374,STREV,LOOKUPS!J$10,0)*$FC$6+VLOOKUP($FA374,LTREV,LOOKUPS!J$9,0)*$FD$6+VLOOKUP($FA374,CFP,LOOKUPS!J$6,0)*$FE$6+VLOOKUP($FA374,EP,LOOKUPS!J$8,0)*$FF$6+VLOOKUP($FA374,BM,LOOKUPS!J$5,0)*$FG$6+VLOOKUP($FA374,DIV,LOOKUPS!J$7,0)*$FH$6++VLOOKUP($FA374,SIZE,LOOKUPS!J$11,0)*$FI$6),"",VLOOKUP($FA374,MOM,LOOKUPS!J$12,0)*$FB$6+VLOOKUP($FA374,STREV,LOOKUPS!J$10,0)*$FC$6+VLOOKUP($FA374,LTREV,LOOKUPS!J$9,0)*$FD$6+VLOOKUP($FA374,CFP,LOOKUPS!J$6,0)*$FE$6+VLOOKUP($FA374,EP,LOOKUPS!J$8,0)*$FF$6+VLOOKUP($FA374,BM,LOOKUPS!J$5,0)*$FG$6+VLOOKUP($FA374,DIV,LOOKUPS!J$7,0)*$FH$6++VLOOKUP($FA374,SIZE,LOOKUPS!J$11,0)*$FI$6)</f>
        <v>1.2793000000000001</v>
      </c>
      <c r="FJ374" s="1">
        <f>IF(ISERROR(VLOOKUP($FA374,MOM,LOOKUPS!K$12,0)*$FB$6+VLOOKUP($FA374,STREV,LOOKUPS!K$10,0)*$FC$6+VLOOKUP($FA374,LTREV,LOOKUPS!K$9,0)*$FD$6+VLOOKUP($FA374,CFP,LOOKUPS!K$6,0)*$FE$6+VLOOKUP($FA374,EP,LOOKUPS!K$8,0)*$FF$6+VLOOKUP($FA374,BM,LOOKUPS!K$5,0)*$FG$6+VLOOKUP($FA374,DIV,LOOKUPS!K$7,0)*$FH$6++VLOOKUP($FA374,SIZE,LOOKUPS!K$11,0)*$FI$6),"",VLOOKUP($FA374,MOM,LOOKUPS!K$12,0)*$FB$6+VLOOKUP($FA374,STREV,LOOKUPS!K$10,0)*$FC$6+VLOOKUP($FA374,LTREV,LOOKUPS!K$9,0)*$FD$6+VLOOKUP($FA374,CFP,LOOKUPS!K$6,0)*$FE$6+VLOOKUP($FA374,EP,LOOKUPS!K$8,0)*$FF$6+VLOOKUP($FA374,BM,LOOKUPS!K$5,0)*$FG$6+VLOOKUP($FA374,DIV,LOOKUPS!K$7,0)*$FH$6++VLOOKUP($FA374,SIZE,LOOKUPS!K$11,0)*$FI$6)</f>
        <v>1.9486000000000001</v>
      </c>
      <c r="FK374" s="1">
        <f>IF(ISERROR(VLOOKUP($FA374,MOM,LOOKUPS!L$12,0)*$FB$6+VLOOKUP($FA374,STREV,LOOKUPS!L$10,0)*$FC$6+VLOOKUP($FA374,LTREV,LOOKUPS!L$9,0)*$FD$6+VLOOKUP($FA374,CFP,LOOKUPS!L$6,0)*$FE$6+VLOOKUP($FA374,EP,LOOKUPS!L$8,0)*$FF$6+VLOOKUP($FA374,BM,LOOKUPS!L$5,0)*$FG$6+VLOOKUP($FA374,DIV,LOOKUPS!L$7,0)*$FH$6++VLOOKUP($FA374,SIZE,LOOKUPS!L$11,0)*$FI$6),"",VLOOKUP($FA374,MOM,LOOKUPS!L$12,0)*$FB$6+VLOOKUP($FA374,STREV,LOOKUPS!L$10,0)*$FC$6+VLOOKUP($FA374,LTREV,LOOKUPS!L$9,0)*$FD$6+VLOOKUP($FA374,CFP,LOOKUPS!L$6,0)*$FE$6+VLOOKUP($FA374,EP,LOOKUPS!L$8,0)*$FF$6+VLOOKUP($FA374,BM,LOOKUPS!L$5,0)*$FG$6+VLOOKUP($FA374,DIV,LOOKUPS!L$7,0)*$FH$6++VLOOKUP($FA374,SIZE,LOOKUPS!L$11,0)*$FI$6)</f>
        <v>2.7155999999999998</v>
      </c>
    </row>
    <row r="375" spans="1:167" x14ac:dyDescent="0.3">
      <c r="A375" s="1">
        <v>195706</v>
      </c>
      <c r="B375" s="1">
        <v>-0.25</v>
      </c>
      <c r="C375" s="1">
        <v>-0.97</v>
      </c>
      <c r="D375" s="1">
        <v>-1.33</v>
      </c>
      <c r="E375" s="1">
        <v>-1.0900000000000001</v>
      </c>
      <c r="F375" s="1">
        <v>-0.74</v>
      </c>
      <c r="G375" s="1">
        <v>-1.1100000000000001</v>
      </c>
      <c r="H375" s="1">
        <v>-0.9</v>
      </c>
      <c r="I375" s="1">
        <v>-0.42</v>
      </c>
      <c r="J375" s="1">
        <v>-1.51</v>
      </c>
      <c r="K375" s="1">
        <v>0.91</v>
      </c>
      <c r="M375" s="1">
        <v>195607</v>
      </c>
      <c r="N375" s="1">
        <v>2.7</v>
      </c>
      <c r="O375" s="1">
        <v>3.84</v>
      </c>
      <c r="P375" s="1">
        <v>3.92</v>
      </c>
      <c r="Q375" s="1">
        <v>4.3099999999999996</v>
      </c>
      <c r="R375" s="1">
        <v>3.72</v>
      </c>
      <c r="S375" s="1">
        <v>3.29</v>
      </c>
      <c r="T375" s="1">
        <v>5.47</v>
      </c>
      <c r="U375" s="1">
        <v>4.71</v>
      </c>
      <c r="V375" s="1">
        <v>3.35</v>
      </c>
      <c r="W375" s="1">
        <v>4.32</v>
      </c>
      <c r="Y375" s="1">
        <v>196106</v>
      </c>
      <c r="Z375" s="1">
        <v>-5.07</v>
      </c>
      <c r="AA375" s="1">
        <v>-4.49</v>
      </c>
      <c r="AB375" s="1">
        <v>-5.56</v>
      </c>
      <c r="AC375" s="1">
        <v>-4.3899999999999997</v>
      </c>
      <c r="AD375" s="1">
        <v>-4.3</v>
      </c>
      <c r="AE375" s="1">
        <v>-3.89</v>
      </c>
      <c r="AF375" s="1">
        <v>-2.96</v>
      </c>
      <c r="AG375" s="1">
        <v>-3</v>
      </c>
      <c r="AH375" s="1">
        <v>-2.81</v>
      </c>
      <c r="AI375" s="1">
        <v>-4.05</v>
      </c>
      <c r="AK375">
        <v>198112</v>
      </c>
      <c r="AL375">
        <v>-4.1500000000000004</v>
      </c>
      <c r="AM375">
        <v>-2.77</v>
      </c>
      <c r="AN375">
        <v>-1.73</v>
      </c>
      <c r="AO375">
        <v>-0.74</v>
      </c>
      <c r="AP375">
        <v>-3.31</v>
      </c>
      <c r="AQ375">
        <v>-1.7</v>
      </c>
      <c r="AR375">
        <v>-1.47</v>
      </c>
      <c r="AS375">
        <v>-0.94</v>
      </c>
      <c r="AT375">
        <v>-0.84</v>
      </c>
      <c r="AU375">
        <v>-3.6</v>
      </c>
      <c r="AV375">
        <v>-2.62</v>
      </c>
      <c r="AW375">
        <v>-0.86</v>
      </c>
      <c r="AX375">
        <v>-2.56</v>
      </c>
      <c r="AY375">
        <v>-1.39</v>
      </c>
      <c r="AZ375">
        <v>-1.55</v>
      </c>
      <c r="BA375">
        <v>-1.34</v>
      </c>
      <c r="BB375">
        <v>-0.49</v>
      </c>
      <c r="BC375">
        <v>-1.21</v>
      </c>
      <c r="BD375">
        <v>-0.56000000000000005</v>
      </c>
      <c r="BF375" s="1">
        <v>198112</v>
      </c>
      <c r="BG375" s="1">
        <v>-4.4000000000000004</v>
      </c>
      <c r="BH375" s="1">
        <v>-2.91</v>
      </c>
      <c r="BI375" s="1">
        <v>-1.1200000000000001</v>
      </c>
      <c r="BJ375" s="1">
        <v>-1.06</v>
      </c>
      <c r="BK375" s="1">
        <v>-2.97</v>
      </c>
      <c r="BL375" s="1">
        <v>-2.36</v>
      </c>
      <c r="BM375" s="1">
        <v>-0.9</v>
      </c>
      <c r="BN375" s="1">
        <v>-1.1399999999999999</v>
      </c>
      <c r="BO375" s="1">
        <v>-0.85</v>
      </c>
      <c r="BP375" s="1">
        <v>-3.59</v>
      </c>
      <c r="BQ375" s="1">
        <v>-1.72</v>
      </c>
      <c r="BR375" s="1">
        <v>-2.69</v>
      </c>
      <c r="BS375" s="1">
        <v>-2</v>
      </c>
      <c r="BT375" s="1">
        <v>-0.9</v>
      </c>
      <c r="BU375" s="1">
        <v>-0.89</v>
      </c>
      <c r="BV375" s="1">
        <v>-0.67</v>
      </c>
      <c r="BW375" s="1">
        <v>-1.63</v>
      </c>
      <c r="BX375" s="1">
        <v>-0.13</v>
      </c>
      <c r="BY375" s="1">
        <v>-1.32</v>
      </c>
      <c r="CA375" s="1">
        <v>195612</v>
      </c>
      <c r="CB375" s="1">
        <v>-3.89</v>
      </c>
      <c r="CC375" s="1">
        <v>3.06</v>
      </c>
      <c r="CD375" s="1">
        <v>2.37</v>
      </c>
      <c r="CE375" s="1">
        <v>1.47</v>
      </c>
      <c r="CF375" s="1">
        <v>3.32</v>
      </c>
      <c r="CG375" s="1">
        <v>2.56</v>
      </c>
      <c r="CH375" s="1">
        <v>2.6</v>
      </c>
      <c r="CI375" s="1">
        <v>1.82</v>
      </c>
      <c r="CJ375" s="1">
        <v>1.24</v>
      </c>
      <c r="CK375" s="1">
        <v>3.49</v>
      </c>
      <c r="CL375" s="1">
        <v>3.15</v>
      </c>
      <c r="CM375" s="1">
        <v>2.54</v>
      </c>
      <c r="CN375" s="1">
        <v>2.57</v>
      </c>
      <c r="CO375" s="1">
        <v>2.99</v>
      </c>
      <c r="CP375" s="1">
        <v>2.23</v>
      </c>
      <c r="CQ375" s="1">
        <v>1.71</v>
      </c>
      <c r="CR375" s="1">
        <v>1.93</v>
      </c>
      <c r="CS375" s="1">
        <v>0.73</v>
      </c>
      <c r="CT375" s="1">
        <v>1.76</v>
      </c>
      <c r="CV375" s="1">
        <v>195712</v>
      </c>
      <c r="CW375" s="1">
        <v>-7.71</v>
      </c>
      <c r="CX375" s="1">
        <v>-4.32</v>
      </c>
      <c r="CY375" s="1">
        <v>-3.1</v>
      </c>
      <c r="CZ375" s="1">
        <v>-6.25</v>
      </c>
      <c r="DA375" s="1">
        <v>-4.91</v>
      </c>
      <c r="DB375" s="1">
        <v>-4.16</v>
      </c>
      <c r="DC375" s="1">
        <v>-2.57</v>
      </c>
      <c r="DD375" s="1">
        <v>-3.22</v>
      </c>
      <c r="DE375" s="1">
        <v>-7.19</v>
      </c>
      <c r="DF375" s="1">
        <v>-5.7</v>
      </c>
      <c r="DG375" s="1">
        <v>-4.12</v>
      </c>
      <c r="DH375" s="1">
        <v>-3.1</v>
      </c>
      <c r="DI375" s="1">
        <v>-5.17</v>
      </c>
      <c r="DJ375" s="1">
        <v>-1.85</v>
      </c>
      <c r="DK375" s="1">
        <v>-3.27</v>
      </c>
      <c r="DL375" s="1">
        <v>-2.0699999999999998</v>
      </c>
      <c r="DM375" s="1">
        <v>-4.37</v>
      </c>
      <c r="DN375" s="1">
        <v>-6.03</v>
      </c>
      <c r="DO375" s="1">
        <v>-8.3699999999999992</v>
      </c>
      <c r="DQ375" s="1">
        <v>195612</v>
      </c>
      <c r="DR375" s="1">
        <v>-99.99</v>
      </c>
      <c r="DS375" s="1">
        <v>1.27</v>
      </c>
      <c r="DT375" s="1">
        <v>2.69</v>
      </c>
      <c r="DU375" s="1">
        <v>2.82</v>
      </c>
      <c r="DV375" s="1">
        <v>0.81</v>
      </c>
      <c r="DW375" s="1">
        <v>2.67</v>
      </c>
      <c r="DX375" s="1">
        <v>2.15</v>
      </c>
      <c r="DY375" s="1">
        <v>3.01</v>
      </c>
      <c r="DZ375" s="1">
        <v>2.86</v>
      </c>
      <c r="EA375" s="1">
        <v>0.46</v>
      </c>
      <c r="EB375" s="1">
        <v>1.1499999999999999</v>
      </c>
      <c r="EC375" s="1">
        <v>2.19</v>
      </c>
      <c r="ED375" s="1">
        <v>3.17</v>
      </c>
      <c r="EE375" s="1">
        <v>2.0499999999999998</v>
      </c>
      <c r="EF375" s="1">
        <v>2.25</v>
      </c>
      <c r="EG375" s="1">
        <v>3.28</v>
      </c>
      <c r="EH375" s="1">
        <v>2.74</v>
      </c>
      <c r="EI375" s="1">
        <v>2.9</v>
      </c>
      <c r="EJ375" s="1">
        <v>2.82</v>
      </c>
      <c r="EL375">
        <v>195612</v>
      </c>
      <c r="EM375">
        <v>3.16</v>
      </c>
      <c r="EN375">
        <v>-0.02</v>
      </c>
      <c r="EO375">
        <v>-2.16</v>
      </c>
      <c r="EP375">
        <v>0.24</v>
      </c>
      <c r="ER375" s="1">
        <v>195706</v>
      </c>
      <c r="ES375" s="1">
        <v>0.77</v>
      </c>
      <c r="EU375" s="1">
        <v>195607</v>
      </c>
      <c r="EV375" s="1">
        <v>-1.1399999999999999</v>
      </c>
      <c r="EX375" s="1">
        <v>196106</v>
      </c>
      <c r="EY375" s="1">
        <v>-1.67</v>
      </c>
      <c r="FA375" s="1">
        <v>195706</v>
      </c>
      <c r="FB375" s="1">
        <f>IF(ISERROR(VLOOKUP($FA375,MOM,LOOKUPS!C$12,0)*$FB$6+VLOOKUP($FA375,STREV,LOOKUPS!C$10,0)*$FC$6+VLOOKUP($FA375,LTREV,LOOKUPS!C$9,0)*$FD$6+VLOOKUP($FA375,CFP,LOOKUPS!C$6,0)*$FE$6+VLOOKUP($FA375,EP,LOOKUPS!C$8,0)*$FF$6+VLOOKUP($FA375,BM,LOOKUPS!C$5,0)*$FG$6+VLOOKUP($FA375,DIV,LOOKUPS!C$7,0)*$FH$6++VLOOKUP($FA375,SIZE,LOOKUPS!C$11,0)*$FI$6),"",VLOOKUP($FA375,MOM,LOOKUPS!C$12,0)*$FB$6+VLOOKUP($FA375,STREV,LOOKUPS!C$10,0)*$FC$6+VLOOKUP($FA375,LTREV,LOOKUPS!C$9,0)*$FD$6+VLOOKUP($FA375,CFP,LOOKUPS!C$6,0)*$FE$6+VLOOKUP($FA375,EP,LOOKUPS!C$8,0)*$FF$6+VLOOKUP($FA375,BM,LOOKUPS!C$5,0)*$FG$6+VLOOKUP($FA375,DIV,LOOKUPS!C$7,0)*$FH$6++VLOOKUP($FA375,SIZE,LOOKUPS!C$11,0)*$FI$6)</f>
        <v>-0.31600000000000006</v>
      </c>
      <c r="FC375" s="1">
        <f>IF(ISERROR(VLOOKUP($FA375,MOM,LOOKUPS!D$12,0)*$FB$6+VLOOKUP($FA375,STREV,LOOKUPS!D$10,0)*$FC$6+VLOOKUP($FA375,LTREV,LOOKUPS!D$9,0)*$FD$6+VLOOKUP($FA375,CFP,LOOKUPS!D$6,0)*$FE$6+VLOOKUP($FA375,EP,LOOKUPS!D$8,0)*$FF$6+VLOOKUP($FA375,BM,LOOKUPS!D$5,0)*$FG$6+VLOOKUP($FA375,DIV,LOOKUPS!D$7,0)*$FH$6++VLOOKUP($FA375,SIZE,LOOKUPS!D$11,0)*$FI$6),"",VLOOKUP($FA375,MOM,LOOKUPS!D$12,0)*$FB$6+VLOOKUP($FA375,STREV,LOOKUPS!D$10,0)*$FC$6+VLOOKUP($FA375,LTREV,LOOKUPS!D$9,0)*$FD$6+VLOOKUP($FA375,CFP,LOOKUPS!D$6,0)*$FE$6+VLOOKUP($FA375,EP,LOOKUPS!D$8,0)*$FF$6+VLOOKUP($FA375,BM,LOOKUPS!D$5,0)*$FG$6+VLOOKUP($FA375,DIV,LOOKUPS!D$7,0)*$FH$6++VLOOKUP($FA375,SIZE,LOOKUPS!D$11,0)*$FI$6)</f>
        <v>-1.0034000000000001</v>
      </c>
      <c r="FD375" s="1">
        <f>IF(ISERROR(VLOOKUP($FA375,MOM,LOOKUPS!E$12,0)*$FB$6+VLOOKUP($FA375,STREV,LOOKUPS!E$10,0)*$FC$6+VLOOKUP($FA375,LTREV,LOOKUPS!E$9,0)*$FD$6+VLOOKUP($FA375,CFP,LOOKUPS!E$6,0)*$FE$6+VLOOKUP($FA375,EP,LOOKUPS!E$8,0)*$FF$6+VLOOKUP($FA375,BM,LOOKUPS!E$5,0)*$FG$6+VLOOKUP($FA375,DIV,LOOKUPS!E$7,0)*$FH$6++VLOOKUP($FA375,SIZE,LOOKUPS!E$11,0)*$FI$6),"",VLOOKUP($FA375,MOM,LOOKUPS!E$12,0)*$FB$6+VLOOKUP($FA375,STREV,LOOKUPS!E$10,0)*$FC$6+VLOOKUP($FA375,LTREV,LOOKUPS!E$9,0)*$FD$6+VLOOKUP($FA375,CFP,LOOKUPS!E$6,0)*$FE$6+VLOOKUP($FA375,EP,LOOKUPS!E$8,0)*$FF$6+VLOOKUP($FA375,BM,LOOKUPS!E$5,0)*$FG$6+VLOOKUP($FA375,DIV,LOOKUPS!E$7,0)*$FH$6++VLOOKUP($FA375,SIZE,LOOKUPS!E$11,0)*$FI$6)</f>
        <v>-1.1281000000000001</v>
      </c>
      <c r="FE375" s="1">
        <f>IF(ISERROR(VLOOKUP($FA375,MOM,LOOKUPS!F$12,0)*$FB$6+VLOOKUP($FA375,STREV,LOOKUPS!F$10,0)*$FC$6+VLOOKUP($FA375,LTREV,LOOKUPS!F$9,0)*$FD$6+VLOOKUP($FA375,CFP,LOOKUPS!F$6,0)*$FE$6+VLOOKUP($FA375,EP,LOOKUPS!F$8,0)*$FF$6+VLOOKUP($FA375,BM,LOOKUPS!F$5,0)*$FG$6+VLOOKUP($FA375,DIV,LOOKUPS!F$7,0)*$FH$6++VLOOKUP($FA375,SIZE,LOOKUPS!F$11,0)*$FI$6),"",VLOOKUP($FA375,MOM,LOOKUPS!F$12,0)*$FB$6+VLOOKUP($FA375,STREV,LOOKUPS!F$10,0)*$FC$6+VLOOKUP($FA375,LTREV,LOOKUPS!F$9,0)*$FD$6+VLOOKUP($FA375,CFP,LOOKUPS!F$6,0)*$FE$6+VLOOKUP($FA375,EP,LOOKUPS!F$8,0)*$FF$6+VLOOKUP($FA375,BM,LOOKUPS!F$5,0)*$FG$6+VLOOKUP($FA375,DIV,LOOKUPS!F$7,0)*$FH$6++VLOOKUP($FA375,SIZE,LOOKUPS!F$11,0)*$FI$6)</f>
        <v>-1.0375999999999999</v>
      </c>
      <c r="FF375" s="1">
        <f>IF(ISERROR(VLOOKUP($FA375,MOM,LOOKUPS!G$12,0)*$FB$6+VLOOKUP($FA375,STREV,LOOKUPS!G$10,0)*$FC$6+VLOOKUP($FA375,LTREV,LOOKUPS!G$9,0)*$FD$6+VLOOKUP($FA375,CFP,LOOKUPS!G$6,0)*$FE$6+VLOOKUP($FA375,EP,LOOKUPS!G$8,0)*$FF$6+VLOOKUP($FA375,BM,LOOKUPS!G$5,0)*$FG$6+VLOOKUP($FA375,DIV,LOOKUPS!G$7,0)*$FH$6++VLOOKUP($FA375,SIZE,LOOKUPS!G$11,0)*$FI$6),"",VLOOKUP($FA375,MOM,LOOKUPS!G$12,0)*$FB$6+VLOOKUP($FA375,STREV,LOOKUPS!G$10,0)*$FC$6+VLOOKUP($FA375,LTREV,LOOKUPS!G$9,0)*$FD$6+VLOOKUP($FA375,CFP,LOOKUPS!G$6,0)*$FE$6+VLOOKUP($FA375,EP,LOOKUPS!G$8,0)*$FF$6+VLOOKUP($FA375,BM,LOOKUPS!G$5,0)*$FG$6+VLOOKUP($FA375,DIV,LOOKUPS!G$7,0)*$FH$6++VLOOKUP($FA375,SIZE,LOOKUPS!G$11,0)*$FI$6)</f>
        <v>-1.2755000000000001</v>
      </c>
      <c r="FG375" s="1">
        <f>IF(ISERROR(VLOOKUP($FA375,MOM,LOOKUPS!H$12,0)*$FB$6+VLOOKUP($FA375,STREV,LOOKUPS!H$10,0)*$FC$6+VLOOKUP($FA375,LTREV,LOOKUPS!H$9,0)*$FD$6+VLOOKUP($FA375,CFP,LOOKUPS!H$6,0)*$FE$6+VLOOKUP($FA375,EP,LOOKUPS!H$8,0)*$FF$6+VLOOKUP($FA375,BM,LOOKUPS!H$5,0)*$FG$6+VLOOKUP($FA375,DIV,LOOKUPS!H$7,0)*$FH$6++VLOOKUP($FA375,SIZE,LOOKUPS!H$11,0)*$FI$6),"",VLOOKUP($FA375,MOM,LOOKUPS!H$12,0)*$FB$6+VLOOKUP($FA375,STREV,LOOKUPS!H$10,0)*$FC$6+VLOOKUP($FA375,LTREV,LOOKUPS!H$9,0)*$FD$6+VLOOKUP($FA375,CFP,LOOKUPS!H$6,0)*$FE$6+VLOOKUP($FA375,EP,LOOKUPS!H$8,0)*$FF$6+VLOOKUP($FA375,BM,LOOKUPS!H$5,0)*$FG$6+VLOOKUP($FA375,DIV,LOOKUPS!H$7,0)*$FH$6++VLOOKUP($FA375,SIZE,LOOKUPS!H$11,0)*$FI$6)</f>
        <v>-1.0292000000000001</v>
      </c>
      <c r="FH375" s="1">
        <f>IF(ISERROR(VLOOKUP($FA375,MOM,LOOKUPS!I$12,0)*$FB$6+VLOOKUP($FA375,STREV,LOOKUPS!I$10,0)*$FC$6+VLOOKUP($FA375,LTREV,LOOKUPS!I$9,0)*$FD$6+VLOOKUP($FA375,CFP,LOOKUPS!I$6,0)*$FE$6+VLOOKUP($FA375,EP,LOOKUPS!I$8,0)*$FF$6+VLOOKUP($FA375,BM,LOOKUPS!I$5,0)*$FG$6+VLOOKUP($FA375,DIV,LOOKUPS!I$7,0)*$FH$6++VLOOKUP($FA375,SIZE,LOOKUPS!I$11,0)*$FI$6),"",VLOOKUP($FA375,MOM,LOOKUPS!I$12,0)*$FB$6+VLOOKUP($FA375,STREV,LOOKUPS!I$10,0)*$FC$6+VLOOKUP($FA375,LTREV,LOOKUPS!I$9,0)*$FD$6+VLOOKUP($FA375,CFP,LOOKUPS!I$6,0)*$FE$6+VLOOKUP($FA375,EP,LOOKUPS!I$8,0)*$FF$6+VLOOKUP($FA375,BM,LOOKUPS!I$5,0)*$FG$6+VLOOKUP($FA375,DIV,LOOKUPS!I$7,0)*$FH$6++VLOOKUP($FA375,SIZE,LOOKUPS!I$11,0)*$FI$6)</f>
        <v>-0.89480000000000004</v>
      </c>
      <c r="FI375" s="1">
        <f>IF(ISERROR(VLOOKUP($FA375,MOM,LOOKUPS!J$12,0)*$FB$6+VLOOKUP($FA375,STREV,LOOKUPS!J$10,0)*$FC$6+VLOOKUP($FA375,LTREV,LOOKUPS!J$9,0)*$FD$6+VLOOKUP($FA375,CFP,LOOKUPS!J$6,0)*$FE$6+VLOOKUP($FA375,EP,LOOKUPS!J$8,0)*$FF$6+VLOOKUP($FA375,BM,LOOKUPS!J$5,0)*$FG$6+VLOOKUP($FA375,DIV,LOOKUPS!J$7,0)*$FH$6++VLOOKUP($FA375,SIZE,LOOKUPS!J$11,0)*$FI$6),"",VLOOKUP($FA375,MOM,LOOKUPS!J$12,0)*$FB$6+VLOOKUP($FA375,STREV,LOOKUPS!J$10,0)*$FC$6+VLOOKUP($FA375,LTREV,LOOKUPS!J$9,0)*$FD$6+VLOOKUP($FA375,CFP,LOOKUPS!J$6,0)*$FE$6+VLOOKUP($FA375,EP,LOOKUPS!J$8,0)*$FF$6+VLOOKUP($FA375,BM,LOOKUPS!J$5,0)*$FG$6+VLOOKUP($FA375,DIV,LOOKUPS!J$7,0)*$FH$6++VLOOKUP($FA375,SIZE,LOOKUPS!J$11,0)*$FI$6)</f>
        <v>-0.52439999999999998</v>
      </c>
      <c r="FJ375" s="1">
        <f>IF(ISERROR(VLOOKUP($FA375,MOM,LOOKUPS!K$12,0)*$FB$6+VLOOKUP($FA375,STREV,LOOKUPS!K$10,0)*$FC$6+VLOOKUP($FA375,LTREV,LOOKUPS!K$9,0)*$FD$6+VLOOKUP($FA375,CFP,LOOKUPS!K$6,0)*$FE$6+VLOOKUP($FA375,EP,LOOKUPS!K$8,0)*$FF$6+VLOOKUP($FA375,BM,LOOKUPS!K$5,0)*$FG$6+VLOOKUP($FA375,DIV,LOOKUPS!K$7,0)*$FH$6++VLOOKUP($FA375,SIZE,LOOKUPS!K$11,0)*$FI$6),"",VLOOKUP($FA375,MOM,LOOKUPS!K$12,0)*$FB$6+VLOOKUP($FA375,STREV,LOOKUPS!K$10,0)*$FC$6+VLOOKUP($FA375,LTREV,LOOKUPS!K$9,0)*$FD$6+VLOOKUP($FA375,CFP,LOOKUPS!K$6,0)*$FE$6+VLOOKUP($FA375,EP,LOOKUPS!K$8,0)*$FF$6+VLOOKUP($FA375,BM,LOOKUPS!K$5,0)*$FG$6+VLOOKUP($FA375,DIV,LOOKUPS!K$7,0)*$FH$6++VLOOKUP($FA375,SIZE,LOOKUPS!K$11,0)*$FI$6)</f>
        <v>-0.78620000000000001</v>
      </c>
      <c r="FK375" s="1">
        <f>IF(ISERROR(VLOOKUP($FA375,MOM,LOOKUPS!L$12,0)*$FB$6+VLOOKUP($FA375,STREV,LOOKUPS!L$10,0)*$FC$6+VLOOKUP($FA375,LTREV,LOOKUPS!L$9,0)*$FD$6+VLOOKUP($FA375,CFP,LOOKUPS!L$6,0)*$FE$6+VLOOKUP($FA375,EP,LOOKUPS!L$8,0)*$FF$6+VLOOKUP($FA375,BM,LOOKUPS!L$5,0)*$FG$6+VLOOKUP($FA375,DIV,LOOKUPS!L$7,0)*$FH$6++VLOOKUP($FA375,SIZE,LOOKUPS!L$11,0)*$FI$6),"",VLOOKUP($FA375,MOM,LOOKUPS!L$12,0)*$FB$6+VLOOKUP($FA375,STREV,LOOKUPS!L$10,0)*$FC$6+VLOOKUP($FA375,LTREV,LOOKUPS!L$9,0)*$FD$6+VLOOKUP($FA375,CFP,LOOKUPS!L$6,0)*$FE$6+VLOOKUP($FA375,EP,LOOKUPS!L$8,0)*$FF$6+VLOOKUP($FA375,BM,LOOKUPS!L$5,0)*$FG$6+VLOOKUP($FA375,DIV,LOOKUPS!L$7,0)*$FH$6++VLOOKUP($FA375,SIZE,LOOKUPS!L$11,0)*$FI$6)</f>
        <v>0.72150000000000003</v>
      </c>
    </row>
    <row r="376" spans="1:167" x14ac:dyDescent="0.3">
      <c r="A376" s="1">
        <v>195707</v>
      </c>
      <c r="B376" s="1">
        <v>-0.48</v>
      </c>
      <c r="C376" s="1">
        <v>0.49</v>
      </c>
      <c r="D376" s="1">
        <v>1.07</v>
      </c>
      <c r="E376" s="1">
        <v>1.26</v>
      </c>
      <c r="F376" s="1">
        <v>0.64</v>
      </c>
      <c r="G376" s="1">
        <v>1.1399999999999999</v>
      </c>
      <c r="H376" s="1">
        <v>0.56000000000000005</v>
      </c>
      <c r="I376" s="1">
        <v>1.1599999999999999</v>
      </c>
      <c r="J376" s="1">
        <v>-0.46</v>
      </c>
      <c r="K376" s="1">
        <v>-0.78</v>
      </c>
      <c r="M376" s="1">
        <v>195608</v>
      </c>
      <c r="N376" s="1">
        <v>-1.08</v>
      </c>
      <c r="O376" s="1">
        <v>-0.93</v>
      </c>
      <c r="P376" s="1">
        <v>-1.29</v>
      </c>
      <c r="Q376" s="1">
        <v>-0.57999999999999996</v>
      </c>
      <c r="R376" s="1">
        <v>-2.25</v>
      </c>
      <c r="S376" s="1">
        <v>-1.84</v>
      </c>
      <c r="T376" s="1">
        <v>-1.1000000000000001</v>
      </c>
      <c r="U376" s="1">
        <v>-2.9</v>
      </c>
      <c r="V376" s="1">
        <v>-3.25</v>
      </c>
      <c r="W376" s="1">
        <v>-2.6</v>
      </c>
      <c r="Y376" s="1">
        <v>196107</v>
      </c>
      <c r="Z376" s="1">
        <v>-0.72</v>
      </c>
      <c r="AA376" s="1">
        <v>0.99</v>
      </c>
      <c r="AB376" s="1">
        <v>1.55</v>
      </c>
      <c r="AC376" s="1">
        <v>2.35</v>
      </c>
      <c r="AD376" s="1">
        <v>1.1299999999999999</v>
      </c>
      <c r="AE376" s="1">
        <v>1.1200000000000001</v>
      </c>
      <c r="AF376" s="1">
        <v>2.12</v>
      </c>
      <c r="AG376" s="1">
        <v>2.62</v>
      </c>
      <c r="AH376" s="1">
        <v>0.82</v>
      </c>
      <c r="AI376" s="1">
        <v>1.82</v>
      </c>
      <c r="AK376">
        <v>198201</v>
      </c>
      <c r="AL376">
        <v>-0.15</v>
      </c>
      <c r="AM376">
        <v>-3.07</v>
      </c>
      <c r="AN376">
        <v>-1.57</v>
      </c>
      <c r="AO376">
        <v>-0.76</v>
      </c>
      <c r="AP376">
        <v>-3.24</v>
      </c>
      <c r="AQ376">
        <v>-1.59</v>
      </c>
      <c r="AR376">
        <v>-2.0099999999999998</v>
      </c>
      <c r="AS376">
        <v>-1.21</v>
      </c>
      <c r="AT376">
        <v>-0.8</v>
      </c>
      <c r="AU376">
        <v>-3.41</v>
      </c>
      <c r="AV376">
        <v>-2.82</v>
      </c>
      <c r="AW376">
        <v>-2.5</v>
      </c>
      <c r="AX376">
        <v>-0.62</v>
      </c>
      <c r="AY376">
        <v>-2.34</v>
      </c>
      <c r="AZ376">
        <v>-1.65</v>
      </c>
      <c r="BA376">
        <v>-1.73</v>
      </c>
      <c r="BB376">
        <v>-0.63</v>
      </c>
      <c r="BC376">
        <v>-1.51</v>
      </c>
      <c r="BD376">
        <v>-0.28999999999999998</v>
      </c>
      <c r="BF376" s="1">
        <v>198201</v>
      </c>
      <c r="BG376" s="1">
        <v>-0.55000000000000004</v>
      </c>
      <c r="BH376" s="1">
        <v>-2.83</v>
      </c>
      <c r="BI376" s="1">
        <v>-2.02</v>
      </c>
      <c r="BJ376" s="1">
        <v>-0.76</v>
      </c>
      <c r="BK376" s="1">
        <v>-3.17</v>
      </c>
      <c r="BL376" s="1">
        <v>-1.99</v>
      </c>
      <c r="BM376" s="1">
        <v>-1.52</v>
      </c>
      <c r="BN376" s="1">
        <v>-2.0699999999999998</v>
      </c>
      <c r="BO376" s="1">
        <v>-0.49</v>
      </c>
      <c r="BP376" s="1">
        <v>-3.88</v>
      </c>
      <c r="BQ376" s="1">
        <v>-1.73</v>
      </c>
      <c r="BR376" s="1">
        <v>-1.6</v>
      </c>
      <c r="BS376" s="1">
        <v>-2.42</v>
      </c>
      <c r="BT376" s="1">
        <v>-2.02</v>
      </c>
      <c r="BU376" s="1">
        <v>-1.06</v>
      </c>
      <c r="BV376" s="1">
        <v>-2.61</v>
      </c>
      <c r="BW376" s="1">
        <v>-1.53</v>
      </c>
      <c r="BX376" s="1">
        <v>-0.36</v>
      </c>
      <c r="BY376" s="1">
        <v>-0.56999999999999995</v>
      </c>
      <c r="CA376" s="1">
        <v>195701</v>
      </c>
      <c r="CB376" s="1">
        <v>6.82</v>
      </c>
      <c r="CC376" s="1">
        <v>-1.1200000000000001</v>
      </c>
      <c r="CD376" s="1">
        <v>-0.25</v>
      </c>
      <c r="CE376" s="1">
        <v>2.12</v>
      </c>
      <c r="CF376" s="1">
        <v>-1.49</v>
      </c>
      <c r="CG376" s="1">
        <v>-0.96</v>
      </c>
      <c r="CH376" s="1">
        <v>0.42</v>
      </c>
      <c r="CI376" s="1">
        <v>0.4</v>
      </c>
      <c r="CJ376" s="1">
        <v>2.6</v>
      </c>
      <c r="CK376" s="1">
        <v>-2.57</v>
      </c>
      <c r="CL376" s="1">
        <v>-0.43</v>
      </c>
      <c r="CM376" s="1">
        <v>-0.38</v>
      </c>
      <c r="CN376" s="1">
        <v>-1.54</v>
      </c>
      <c r="CO376" s="1">
        <v>0.47</v>
      </c>
      <c r="CP376" s="1">
        <v>0.37</v>
      </c>
      <c r="CQ376" s="1">
        <v>-0.3</v>
      </c>
      <c r="CR376" s="1">
        <v>1.1299999999999999</v>
      </c>
      <c r="CS376" s="1">
        <v>2.74</v>
      </c>
      <c r="CT376" s="1">
        <v>2.4700000000000002</v>
      </c>
      <c r="CV376" s="1">
        <v>195801</v>
      </c>
      <c r="CW376" s="1">
        <v>18.28</v>
      </c>
      <c r="CX376" s="1">
        <v>6.99</v>
      </c>
      <c r="CY376" s="1">
        <v>9.51</v>
      </c>
      <c r="CZ376" s="1">
        <v>12.9</v>
      </c>
      <c r="DA376" s="1">
        <v>6.67</v>
      </c>
      <c r="DB376" s="1">
        <v>8.5500000000000007</v>
      </c>
      <c r="DC376" s="1">
        <v>9.23</v>
      </c>
      <c r="DD376" s="1">
        <v>10.71</v>
      </c>
      <c r="DE376" s="1">
        <v>13.73</v>
      </c>
      <c r="DF376" s="1">
        <v>7.4</v>
      </c>
      <c r="DG376" s="1">
        <v>5.92</v>
      </c>
      <c r="DH376" s="1">
        <v>7.68</v>
      </c>
      <c r="DI376" s="1">
        <v>9.3800000000000008</v>
      </c>
      <c r="DJ376" s="1">
        <v>9.23</v>
      </c>
      <c r="DK376" s="1">
        <v>9.23</v>
      </c>
      <c r="DL376" s="1">
        <v>10.220000000000001</v>
      </c>
      <c r="DM376" s="1">
        <v>11.22</v>
      </c>
      <c r="DN376" s="1">
        <v>12.88</v>
      </c>
      <c r="DO376" s="1">
        <v>14.59</v>
      </c>
      <c r="DQ376" s="1">
        <v>195701</v>
      </c>
      <c r="DR376" s="1">
        <v>-99.99</v>
      </c>
      <c r="DS376" s="1">
        <v>2.84</v>
      </c>
      <c r="DT376" s="1">
        <v>0.08</v>
      </c>
      <c r="DU376" s="1">
        <v>-1.91</v>
      </c>
      <c r="DV376" s="1">
        <v>3.24</v>
      </c>
      <c r="DW376" s="1">
        <v>1.44</v>
      </c>
      <c r="DX376" s="1">
        <v>0.16</v>
      </c>
      <c r="DY376" s="1">
        <v>-0.85</v>
      </c>
      <c r="DZ376" s="1">
        <v>-2.4500000000000002</v>
      </c>
      <c r="EA376" s="1">
        <v>4.67</v>
      </c>
      <c r="EB376" s="1">
        <v>1.84</v>
      </c>
      <c r="EC376" s="1">
        <v>2.04</v>
      </c>
      <c r="ED376" s="1">
        <v>0.84</v>
      </c>
      <c r="EE376" s="1">
        <v>-0.01</v>
      </c>
      <c r="EF376" s="1">
        <v>0.33</v>
      </c>
      <c r="EG376" s="1">
        <v>-0.86</v>
      </c>
      <c r="EH376" s="1">
        <v>-0.84</v>
      </c>
      <c r="EI376" s="1">
        <v>-1.46</v>
      </c>
      <c r="EJ376" s="1">
        <v>-3.41</v>
      </c>
      <c r="EL376">
        <v>195701</v>
      </c>
      <c r="EM376">
        <v>-3.58</v>
      </c>
      <c r="EN376">
        <v>3.37</v>
      </c>
      <c r="EO376">
        <v>2.82</v>
      </c>
      <c r="EP376">
        <v>0.27</v>
      </c>
      <c r="ER376" s="1">
        <v>195707</v>
      </c>
      <c r="ES376" s="1">
        <v>-7.0000000000000007E-2</v>
      </c>
      <c r="EU376" s="1">
        <v>195608</v>
      </c>
      <c r="EV376" s="1">
        <v>2.1</v>
      </c>
      <c r="EX376" s="1">
        <v>196107</v>
      </c>
      <c r="EY376" s="1">
        <v>-0.32</v>
      </c>
      <c r="FA376" s="1">
        <v>195707</v>
      </c>
      <c r="FB376" s="1">
        <f>IF(ISERROR(VLOOKUP($FA376,MOM,LOOKUPS!C$12,0)*$FB$6+VLOOKUP($FA376,STREV,LOOKUPS!C$10,0)*$FC$6+VLOOKUP($FA376,LTREV,LOOKUPS!C$9,0)*$FD$6+VLOOKUP($FA376,CFP,LOOKUPS!C$6,0)*$FE$6+VLOOKUP($FA376,EP,LOOKUPS!C$8,0)*$FF$6+VLOOKUP($FA376,BM,LOOKUPS!C$5,0)*$FG$6+VLOOKUP($FA376,DIV,LOOKUPS!C$7,0)*$FH$6++VLOOKUP($FA376,SIZE,LOOKUPS!C$11,0)*$FI$6),"",VLOOKUP($FA376,MOM,LOOKUPS!C$12,0)*$FB$6+VLOOKUP($FA376,STREV,LOOKUPS!C$10,0)*$FC$6+VLOOKUP($FA376,LTREV,LOOKUPS!C$9,0)*$FD$6+VLOOKUP($FA376,CFP,LOOKUPS!C$6,0)*$FE$6+VLOOKUP($FA376,EP,LOOKUPS!C$8,0)*$FF$6+VLOOKUP($FA376,BM,LOOKUPS!C$5,0)*$FG$6+VLOOKUP($FA376,DIV,LOOKUPS!C$7,0)*$FH$6++VLOOKUP($FA376,SIZE,LOOKUPS!C$11,0)*$FI$6)</f>
        <v>-0.44619999999999999</v>
      </c>
      <c r="FC376" s="1">
        <f>IF(ISERROR(VLOOKUP($FA376,MOM,LOOKUPS!D$12,0)*$FB$6+VLOOKUP($FA376,STREV,LOOKUPS!D$10,0)*$FC$6+VLOOKUP($FA376,LTREV,LOOKUPS!D$9,0)*$FD$6+VLOOKUP($FA376,CFP,LOOKUPS!D$6,0)*$FE$6+VLOOKUP($FA376,EP,LOOKUPS!D$8,0)*$FF$6+VLOOKUP($FA376,BM,LOOKUPS!D$5,0)*$FG$6+VLOOKUP($FA376,DIV,LOOKUPS!D$7,0)*$FH$6++VLOOKUP($FA376,SIZE,LOOKUPS!D$11,0)*$FI$6),"",VLOOKUP($FA376,MOM,LOOKUPS!D$12,0)*$FB$6+VLOOKUP($FA376,STREV,LOOKUPS!D$10,0)*$FC$6+VLOOKUP($FA376,LTREV,LOOKUPS!D$9,0)*$FD$6+VLOOKUP($FA376,CFP,LOOKUPS!D$6,0)*$FE$6+VLOOKUP($FA376,EP,LOOKUPS!D$8,0)*$FF$6+VLOOKUP($FA376,BM,LOOKUPS!D$5,0)*$FG$6+VLOOKUP($FA376,DIV,LOOKUPS!D$7,0)*$FH$6++VLOOKUP($FA376,SIZE,LOOKUPS!D$11,0)*$FI$6)</f>
        <v>0.81980000000000008</v>
      </c>
      <c r="FD376" s="1">
        <f>IF(ISERROR(VLOOKUP($FA376,MOM,LOOKUPS!E$12,0)*$FB$6+VLOOKUP($FA376,STREV,LOOKUPS!E$10,0)*$FC$6+VLOOKUP($FA376,LTREV,LOOKUPS!E$9,0)*$FD$6+VLOOKUP($FA376,CFP,LOOKUPS!E$6,0)*$FE$6+VLOOKUP($FA376,EP,LOOKUPS!E$8,0)*$FF$6+VLOOKUP($FA376,BM,LOOKUPS!E$5,0)*$FG$6+VLOOKUP($FA376,DIV,LOOKUPS!E$7,0)*$FH$6++VLOOKUP($FA376,SIZE,LOOKUPS!E$11,0)*$FI$6),"",VLOOKUP($FA376,MOM,LOOKUPS!E$12,0)*$FB$6+VLOOKUP($FA376,STREV,LOOKUPS!E$10,0)*$FC$6+VLOOKUP($FA376,LTREV,LOOKUPS!E$9,0)*$FD$6+VLOOKUP($FA376,CFP,LOOKUPS!E$6,0)*$FE$6+VLOOKUP($FA376,EP,LOOKUPS!E$8,0)*$FF$6+VLOOKUP($FA376,BM,LOOKUPS!E$5,0)*$FG$6+VLOOKUP($FA376,DIV,LOOKUPS!E$7,0)*$FH$6++VLOOKUP($FA376,SIZE,LOOKUPS!E$11,0)*$FI$6)</f>
        <v>0.23040000000000002</v>
      </c>
      <c r="FE376" s="1">
        <f>IF(ISERROR(VLOOKUP($FA376,MOM,LOOKUPS!F$12,0)*$FB$6+VLOOKUP($FA376,STREV,LOOKUPS!F$10,0)*$FC$6+VLOOKUP($FA376,LTREV,LOOKUPS!F$9,0)*$FD$6+VLOOKUP($FA376,CFP,LOOKUPS!F$6,0)*$FE$6+VLOOKUP($FA376,EP,LOOKUPS!F$8,0)*$FF$6+VLOOKUP($FA376,BM,LOOKUPS!F$5,0)*$FG$6+VLOOKUP($FA376,DIV,LOOKUPS!F$7,0)*$FH$6++VLOOKUP($FA376,SIZE,LOOKUPS!F$11,0)*$FI$6),"",VLOOKUP($FA376,MOM,LOOKUPS!F$12,0)*$FB$6+VLOOKUP($FA376,STREV,LOOKUPS!F$10,0)*$FC$6+VLOOKUP($FA376,LTREV,LOOKUPS!F$9,0)*$FD$6+VLOOKUP($FA376,CFP,LOOKUPS!F$6,0)*$FE$6+VLOOKUP($FA376,EP,LOOKUPS!F$8,0)*$FF$6+VLOOKUP($FA376,BM,LOOKUPS!F$5,0)*$FG$6+VLOOKUP($FA376,DIV,LOOKUPS!F$7,0)*$FH$6++VLOOKUP($FA376,SIZE,LOOKUPS!F$11,0)*$FI$6)</f>
        <v>0.86860000000000004</v>
      </c>
      <c r="FF376" s="1">
        <f>IF(ISERROR(VLOOKUP($FA376,MOM,LOOKUPS!G$12,0)*$FB$6+VLOOKUP($FA376,STREV,LOOKUPS!G$10,0)*$FC$6+VLOOKUP($FA376,LTREV,LOOKUPS!G$9,0)*$FD$6+VLOOKUP($FA376,CFP,LOOKUPS!G$6,0)*$FE$6+VLOOKUP($FA376,EP,LOOKUPS!G$8,0)*$FF$6+VLOOKUP($FA376,BM,LOOKUPS!G$5,0)*$FG$6+VLOOKUP($FA376,DIV,LOOKUPS!G$7,0)*$FH$6++VLOOKUP($FA376,SIZE,LOOKUPS!G$11,0)*$FI$6),"",VLOOKUP($FA376,MOM,LOOKUPS!G$12,0)*$FB$6+VLOOKUP($FA376,STREV,LOOKUPS!G$10,0)*$FC$6+VLOOKUP($FA376,LTREV,LOOKUPS!G$9,0)*$FD$6+VLOOKUP($FA376,CFP,LOOKUPS!G$6,0)*$FE$6+VLOOKUP($FA376,EP,LOOKUPS!G$8,0)*$FF$6+VLOOKUP($FA376,BM,LOOKUPS!G$5,0)*$FG$6+VLOOKUP($FA376,DIV,LOOKUPS!G$7,0)*$FH$6++VLOOKUP($FA376,SIZE,LOOKUPS!G$11,0)*$FI$6)</f>
        <v>0.50859999999999994</v>
      </c>
      <c r="FG376" s="1">
        <f>IF(ISERROR(VLOOKUP($FA376,MOM,LOOKUPS!H$12,0)*$FB$6+VLOOKUP($FA376,STREV,LOOKUPS!H$10,0)*$FC$6+VLOOKUP($FA376,LTREV,LOOKUPS!H$9,0)*$FD$6+VLOOKUP($FA376,CFP,LOOKUPS!H$6,0)*$FE$6+VLOOKUP($FA376,EP,LOOKUPS!H$8,0)*$FF$6+VLOOKUP($FA376,BM,LOOKUPS!H$5,0)*$FG$6+VLOOKUP($FA376,DIV,LOOKUPS!H$7,0)*$FH$6++VLOOKUP($FA376,SIZE,LOOKUPS!H$11,0)*$FI$6),"",VLOOKUP($FA376,MOM,LOOKUPS!H$12,0)*$FB$6+VLOOKUP($FA376,STREV,LOOKUPS!H$10,0)*$FC$6+VLOOKUP($FA376,LTREV,LOOKUPS!H$9,0)*$FD$6+VLOOKUP($FA376,CFP,LOOKUPS!H$6,0)*$FE$6+VLOOKUP($FA376,EP,LOOKUPS!H$8,0)*$FF$6+VLOOKUP($FA376,BM,LOOKUPS!H$5,0)*$FG$6+VLOOKUP($FA376,DIV,LOOKUPS!H$7,0)*$FH$6++VLOOKUP($FA376,SIZE,LOOKUPS!H$11,0)*$FI$6)</f>
        <v>0.64</v>
      </c>
      <c r="FH376" s="1">
        <f>IF(ISERROR(VLOOKUP($FA376,MOM,LOOKUPS!I$12,0)*$FB$6+VLOOKUP($FA376,STREV,LOOKUPS!I$10,0)*$FC$6+VLOOKUP($FA376,LTREV,LOOKUPS!I$9,0)*$FD$6+VLOOKUP($FA376,CFP,LOOKUPS!I$6,0)*$FE$6+VLOOKUP($FA376,EP,LOOKUPS!I$8,0)*$FF$6+VLOOKUP($FA376,BM,LOOKUPS!I$5,0)*$FG$6+VLOOKUP($FA376,DIV,LOOKUPS!I$7,0)*$FH$6++VLOOKUP($FA376,SIZE,LOOKUPS!I$11,0)*$FI$6),"",VLOOKUP($FA376,MOM,LOOKUPS!I$12,0)*$FB$6+VLOOKUP($FA376,STREV,LOOKUPS!I$10,0)*$FC$6+VLOOKUP($FA376,LTREV,LOOKUPS!I$9,0)*$FD$6+VLOOKUP($FA376,CFP,LOOKUPS!I$6,0)*$FE$6+VLOOKUP($FA376,EP,LOOKUPS!I$8,0)*$FF$6+VLOOKUP($FA376,BM,LOOKUPS!I$5,0)*$FG$6+VLOOKUP($FA376,DIV,LOOKUPS!I$7,0)*$FH$6++VLOOKUP($FA376,SIZE,LOOKUPS!I$11,0)*$FI$6)</f>
        <v>1.3341000000000001</v>
      </c>
      <c r="FI376" s="1">
        <f>IF(ISERROR(VLOOKUP($FA376,MOM,LOOKUPS!J$12,0)*$FB$6+VLOOKUP($FA376,STREV,LOOKUPS!J$10,0)*$FC$6+VLOOKUP($FA376,LTREV,LOOKUPS!J$9,0)*$FD$6+VLOOKUP($FA376,CFP,LOOKUPS!J$6,0)*$FE$6+VLOOKUP($FA376,EP,LOOKUPS!J$8,0)*$FF$6+VLOOKUP($FA376,BM,LOOKUPS!J$5,0)*$FG$6+VLOOKUP($FA376,DIV,LOOKUPS!J$7,0)*$FH$6++VLOOKUP($FA376,SIZE,LOOKUPS!J$11,0)*$FI$6),"",VLOOKUP($FA376,MOM,LOOKUPS!J$12,0)*$FB$6+VLOOKUP($FA376,STREV,LOOKUPS!J$10,0)*$FC$6+VLOOKUP($FA376,LTREV,LOOKUPS!J$9,0)*$FD$6+VLOOKUP($FA376,CFP,LOOKUPS!J$6,0)*$FE$6+VLOOKUP($FA376,EP,LOOKUPS!J$8,0)*$FF$6+VLOOKUP($FA376,BM,LOOKUPS!J$5,0)*$FG$6+VLOOKUP($FA376,DIV,LOOKUPS!J$7,0)*$FH$6++VLOOKUP($FA376,SIZE,LOOKUPS!J$11,0)*$FI$6)</f>
        <v>0.90489999999999993</v>
      </c>
      <c r="FJ376" s="1">
        <f>IF(ISERROR(VLOOKUP($FA376,MOM,LOOKUPS!K$12,0)*$FB$6+VLOOKUP($FA376,STREV,LOOKUPS!K$10,0)*$FC$6+VLOOKUP($FA376,LTREV,LOOKUPS!K$9,0)*$FD$6+VLOOKUP($FA376,CFP,LOOKUPS!K$6,0)*$FE$6+VLOOKUP($FA376,EP,LOOKUPS!K$8,0)*$FF$6+VLOOKUP($FA376,BM,LOOKUPS!K$5,0)*$FG$6+VLOOKUP($FA376,DIV,LOOKUPS!K$7,0)*$FH$6++VLOOKUP($FA376,SIZE,LOOKUPS!K$11,0)*$FI$6),"",VLOOKUP($FA376,MOM,LOOKUPS!K$12,0)*$FB$6+VLOOKUP($FA376,STREV,LOOKUPS!K$10,0)*$FC$6+VLOOKUP($FA376,LTREV,LOOKUPS!K$9,0)*$FD$6+VLOOKUP($FA376,CFP,LOOKUPS!K$6,0)*$FE$6+VLOOKUP($FA376,EP,LOOKUPS!K$8,0)*$FF$6+VLOOKUP($FA376,BM,LOOKUPS!K$5,0)*$FG$6+VLOOKUP($FA376,DIV,LOOKUPS!K$7,0)*$FH$6++VLOOKUP($FA376,SIZE,LOOKUPS!K$11,0)*$FI$6)</f>
        <v>0.3963000000000001</v>
      </c>
      <c r="FK376" s="1">
        <f>IF(ISERROR(VLOOKUP($FA376,MOM,LOOKUPS!L$12,0)*$FB$6+VLOOKUP($FA376,STREV,LOOKUPS!L$10,0)*$FC$6+VLOOKUP($FA376,LTREV,LOOKUPS!L$9,0)*$FD$6+VLOOKUP($FA376,CFP,LOOKUPS!L$6,0)*$FE$6+VLOOKUP($FA376,EP,LOOKUPS!L$8,0)*$FF$6+VLOOKUP($FA376,BM,LOOKUPS!L$5,0)*$FG$6+VLOOKUP($FA376,DIV,LOOKUPS!L$7,0)*$FH$6++VLOOKUP($FA376,SIZE,LOOKUPS!L$11,0)*$FI$6),"",VLOOKUP($FA376,MOM,LOOKUPS!L$12,0)*$FB$6+VLOOKUP($FA376,STREV,LOOKUPS!L$10,0)*$FC$6+VLOOKUP($FA376,LTREV,LOOKUPS!L$9,0)*$FD$6+VLOOKUP($FA376,CFP,LOOKUPS!L$6,0)*$FE$6+VLOOKUP($FA376,EP,LOOKUPS!L$8,0)*$FF$6+VLOOKUP($FA376,BM,LOOKUPS!L$5,0)*$FG$6+VLOOKUP($FA376,DIV,LOOKUPS!L$7,0)*$FH$6++VLOOKUP($FA376,SIZE,LOOKUPS!L$11,0)*$FI$6)</f>
        <v>-9.8400000000000015E-2</v>
      </c>
    </row>
    <row r="377" spans="1:167" x14ac:dyDescent="0.3">
      <c r="A377" s="1">
        <v>195708</v>
      </c>
      <c r="B377" s="1">
        <v>-7.98</v>
      </c>
      <c r="C377" s="1">
        <v>-5.87</v>
      </c>
      <c r="D377" s="1">
        <v>-4.6500000000000004</v>
      </c>
      <c r="E377" s="1">
        <v>-3.9</v>
      </c>
      <c r="F377" s="1">
        <v>-3.65</v>
      </c>
      <c r="G377" s="1">
        <v>-2.29</v>
      </c>
      <c r="H377" s="1">
        <v>-3.91</v>
      </c>
      <c r="I377" s="1">
        <v>-4.6900000000000004</v>
      </c>
      <c r="J377" s="1">
        <v>-5.49</v>
      </c>
      <c r="K377" s="1">
        <v>-5.99</v>
      </c>
      <c r="M377" s="1">
        <v>195609</v>
      </c>
      <c r="N377" s="1">
        <v>-5.73</v>
      </c>
      <c r="O377" s="1">
        <v>-4.0999999999999996</v>
      </c>
      <c r="P377" s="1">
        <v>-3.24</v>
      </c>
      <c r="Q377" s="1">
        <v>-3.43</v>
      </c>
      <c r="R377" s="1">
        <v>-3.03</v>
      </c>
      <c r="S377" s="1">
        <v>-3.71</v>
      </c>
      <c r="T377" s="1">
        <v>-2.93</v>
      </c>
      <c r="U377" s="1">
        <v>-3.15</v>
      </c>
      <c r="V377" s="1">
        <v>-2.89</v>
      </c>
      <c r="W377" s="1">
        <v>-3.64</v>
      </c>
      <c r="Y377" s="1">
        <v>196108</v>
      </c>
      <c r="Z377" s="1">
        <v>0.86</v>
      </c>
      <c r="AA377" s="1">
        <v>2.65</v>
      </c>
      <c r="AB377" s="1">
        <v>1.33</v>
      </c>
      <c r="AC377" s="1">
        <v>1.81</v>
      </c>
      <c r="AD377" s="1">
        <v>1.83</v>
      </c>
      <c r="AE377" s="1">
        <v>2.69</v>
      </c>
      <c r="AF377" s="1">
        <v>1.63</v>
      </c>
      <c r="AG377" s="1">
        <v>3.07</v>
      </c>
      <c r="AH377" s="1">
        <v>3.39</v>
      </c>
      <c r="AI377" s="1">
        <v>2.76</v>
      </c>
      <c r="AK377">
        <v>198202</v>
      </c>
      <c r="AL377">
        <v>-6.04</v>
      </c>
      <c r="AM377">
        <v>-6.16</v>
      </c>
      <c r="AN377">
        <v>-2.62</v>
      </c>
      <c r="AO377">
        <v>-1.55</v>
      </c>
      <c r="AP377">
        <v>-6.77</v>
      </c>
      <c r="AQ377">
        <v>-3.87</v>
      </c>
      <c r="AR377">
        <v>-2.2999999999999998</v>
      </c>
      <c r="AS377">
        <v>-1.79</v>
      </c>
      <c r="AT377">
        <v>-1.56</v>
      </c>
      <c r="AU377">
        <v>-7.47</v>
      </c>
      <c r="AV377">
        <v>-5.07</v>
      </c>
      <c r="AW377">
        <v>-4.01</v>
      </c>
      <c r="AX377">
        <v>-3.73</v>
      </c>
      <c r="AY377">
        <v>-2.16</v>
      </c>
      <c r="AZ377">
        <v>-2.46</v>
      </c>
      <c r="BA377">
        <v>-2.0499999999999998</v>
      </c>
      <c r="BB377">
        <v>-1.5</v>
      </c>
      <c r="BC377">
        <v>-1.58</v>
      </c>
      <c r="BD377">
        <v>-1.55</v>
      </c>
      <c r="BF377" s="1">
        <v>198202</v>
      </c>
      <c r="BG377" s="1">
        <v>-5.55</v>
      </c>
      <c r="BH377" s="1">
        <v>-6.36</v>
      </c>
      <c r="BI377" s="1">
        <v>-2.92</v>
      </c>
      <c r="BJ377" s="1">
        <v>-1.21</v>
      </c>
      <c r="BK377" s="1">
        <v>-6.91</v>
      </c>
      <c r="BL377" s="1">
        <v>-4.12</v>
      </c>
      <c r="BM377" s="1">
        <v>-2.72</v>
      </c>
      <c r="BN377" s="1">
        <v>-1.83</v>
      </c>
      <c r="BO377" s="1">
        <v>-1.2</v>
      </c>
      <c r="BP377" s="1">
        <v>-7.94</v>
      </c>
      <c r="BQ377" s="1">
        <v>-4.82</v>
      </c>
      <c r="BR377" s="1">
        <v>-4.3899999999999997</v>
      </c>
      <c r="BS377" s="1">
        <v>-3.82</v>
      </c>
      <c r="BT377" s="1">
        <v>-2.96</v>
      </c>
      <c r="BU377" s="1">
        <v>-2.5099999999999998</v>
      </c>
      <c r="BV377" s="1">
        <v>-2.38</v>
      </c>
      <c r="BW377" s="1">
        <v>-1.25</v>
      </c>
      <c r="BX377" s="1">
        <v>-1.25</v>
      </c>
      <c r="BY377" s="1">
        <v>-1.17</v>
      </c>
      <c r="CA377" s="1">
        <v>195702</v>
      </c>
      <c r="CB377" s="1">
        <v>0.8</v>
      </c>
      <c r="CC377" s="1">
        <v>-1.73</v>
      </c>
      <c r="CD377" s="1">
        <v>-2.56</v>
      </c>
      <c r="CE377" s="1">
        <v>-2.48</v>
      </c>
      <c r="CF377" s="1">
        <v>-1.72</v>
      </c>
      <c r="CG377" s="1">
        <v>-1.88</v>
      </c>
      <c r="CH377" s="1">
        <v>-2.69</v>
      </c>
      <c r="CI377" s="1">
        <v>-2.78</v>
      </c>
      <c r="CJ377" s="1">
        <v>-2.37</v>
      </c>
      <c r="CK377" s="1">
        <v>-1.86</v>
      </c>
      <c r="CL377" s="1">
        <v>-1.58</v>
      </c>
      <c r="CM377" s="1">
        <v>-1.76</v>
      </c>
      <c r="CN377" s="1">
        <v>-2.0099999999999998</v>
      </c>
      <c r="CO377" s="1">
        <v>-2.56</v>
      </c>
      <c r="CP377" s="1">
        <v>-2.82</v>
      </c>
      <c r="CQ377" s="1">
        <v>-2.85</v>
      </c>
      <c r="CR377" s="1">
        <v>-2.71</v>
      </c>
      <c r="CS377" s="1">
        <v>-2.29</v>
      </c>
      <c r="CT377" s="1">
        <v>-2.4500000000000002</v>
      </c>
      <c r="CV377" s="1">
        <v>195802</v>
      </c>
      <c r="CW377" s="1">
        <v>-3.56</v>
      </c>
      <c r="CX377" s="1">
        <v>-1.44</v>
      </c>
      <c r="CY377" s="1">
        <v>-0.17</v>
      </c>
      <c r="CZ377" s="1">
        <v>-1.1599999999999999</v>
      </c>
      <c r="DA377" s="1">
        <v>-1.82</v>
      </c>
      <c r="DB377" s="1">
        <v>-0.47</v>
      </c>
      <c r="DC377" s="1">
        <v>-0.31</v>
      </c>
      <c r="DD377" s="1">
        <v>0.12</v>
      </c>
      <c r="DE377" s="1">
        <v>-1.71</v>
      </c>
      <c r="DF377" s="1">
        <v>-1.8</v>
      </c>
      <c r="DG377" s="1">
        <v>-1.84</v>
      </c>
      <c r="DH377" s="1">
        <v>-0.65</v>
      </c>
      <c r="DI377" s="1">
        <v>-0.31</v>
      </c>
      <c r="DJ377" s="1">
        <v>-0.46</v>
      </c>
      <c r="DK377" s="1">
        <v>-0.16</v>
      </c>
      <c r="DL377" s="1">
        <v>0.27</v>
      </c>
      <c r="DM377" s="1">
        <v>-0.03</v>
      </c>
      <c r="DN377" s="1">
        <v>-1.02</v>
      </c>
      <c r="DO377" s="1">
        <v>-2.41</v>
      </c>
      <c r="DQ377" s="1">
        <v>195702</v>
      </c>
      <c r="DR377" s="1">
        <v>-99.99</v>
      </c>
      <c r="DS377" s="1">
        <v>-2.5</v>
      </c>
      <c r="DT377" s="1">
        <v>-2.4500000000000002</v>
      </c>
      <c r="DU377" s="1">
        <v>-1.82</v>
      </c>
      <c r="DV377" s="1">
        <v>-2.2799999999999998</v>
      </c>
      <c r="DW377" s="1">
        <v>-2.66</v>
      </c>
      <c r="DX377" s="1">
        <v>-2.86</v>
      </c>
      <c r="DY377" s="1">
        <v>-1.77</v>
      </c>
      <c r="DZ377" s="1">
        <v>-1.8</v>
      </c>
      <c r="EA377" s="1">
        <v>-2.77</v>
      </c>
      <c r="EB377" s="1">
        <v>-1.81</v>
      </c>
      <c r="EC377" s="1">
        <v>-2.94</v>
      </c>
      <c r="ED377" s="1">
        <v>-2.39</v>
      </c>
      <c r="EE377" s="1">
        <v>-3.44</v>
      </c>
      <c r="EF377" s="1">
        <v>-2.2799999999999998</v>
      </c>
      <c r="EG377" s="1">
        <v>-1.69</v>
      </c>
      <c r="EH377" s="1">
        <v>-1.85</v>
      </c>
      <c r="EI377" s="1">
        <v>-1.66</v>
      </c>
      <c r="EJ377" s="1">
        <v>-1.94</v>
      </c>
      <c r="EL377">
        <v>195702</v>
      </c>
      <c r="EM377">
        <v>-2.06</v>
      </c>
      <c r="EN377">
        <v>-0.72</v>
      </c>
      <c r="EO377">
        <v>-0.72</v>
      </c>
      <c r="EP377">
        <v>0.24</v>
      </c>
      <c r="ER377" s="1">
        <v>195708</v>
      </c>
      <c r="ES377" s="1">
        <v>0.49</v>
      </c>
      <c r="EU377" s="1">
        <v>195609</v>
      </c>
      <c r="EV377" s="1">
        <v>-1.36</v>
      </c>
      <c r="EX377" s="1">
        <v>196108</v>
      </c>
      <c r="EY377" s="1">
        <v>-1.6</v>
      </c>
      <c r="FA377" s="1">
        <v>195708</v>
      </c>
      <c r="FB377" s="1">
        <f>IF(ISERROR(VLOOKUP($FA377,MOM,LOOKUPS!C$12,0)*$FB$6+VLOOKUP($FA377,STREV,LOOKUPS!C$10,0)*$FC$6+VLOOKUP($FA377,LTREV,LOOKUPS!C$9,0)*$FD$6+VLOOKUP($FA377,CFP,LOOKUPS!C$6,0)*$FE$6+VLOOKUP($FA377,EP,LOOKUPS!C$8,0)*$FF$6+VLOOKUP($FA377,BM,LOOKUPS!C$5,0)*$FG$6+VLOOKUP($FA377,DIV,LOOKUPS!C$7,0)*$FH$6++VLOOKUP($FA377,SIZE,LOOKUPS!C$11,0)*$FI$6),"",VLOOKUP($FA377,MOM,LOOKUPS!C$12,0)*$FB$6+VLOOKUP($FA377,STREV,LOOKUPS!C$10,0)*$FC$6+VLOOKUP($FA377,LTREV,LOOKUPS!C$9,0)*$FD$6+VLOOKUP($FA377,CFP,LOOKUPS!C$6,0)*$FE$6+VLOOKUP($FA377,EP,LOOKUPS!C$8,0)*$FF$6+VLOOKUP($FA377,BM,LOOKUPS!C$5,0)*$FG$6+VLOOKUP($FA377,DIV,LOOKUPS!C$7,0)*$FH$6++VLOOKUP($FA377,SIZE,LOOKUPS!C$11,0)*$FI$6)</f>
        <v>-6.6656000000000004</v>
      </c>
      <c r="FC377" s="1">
        <f>IF(ISERROR(VLOOKUP($FA377,MOM,LOOKUPS!D$12,0)*$FB$6+VLOOKUP($FA377,STREV,LOOKUPS!D$10,0)*$FC$6+VLOOKUP($FA377,LTREV,LOOKUPS!D$9,0)*$FD$6+VLOOKUP($FA377,CFP,LOOKUPS!D$6,0)*$FE$6+VLOOKUP($FA377,EP,LOOKUPS!D$8,0)*$FF$6+VLOOKUP($FA377,BM,LOOKUPS!D$5,0)*$FG$6+VLOOKUP($FA377,DIV,LOOKUPS!D$7,0)*$FH$6++VLOOKUP($FA377,SIZE,LOOKUPS!D$11,0)*$FI$6),"",VLOOKUP($FA377,MOM,LOOKUPS!D$12,0)*$FB$6+VLOOKUP($FA377,STREV,LOOKUPS!D$10,0)*$FC$6+VLOOKUP($FA377,LTREV,LOOKUPS!D$9,0)*$FD$6+VLOOKUP($FA377,CFP,LOOKUPS!D$6,0)*$FE$6+VLOOKUP($FA377,EP,LOOKUPS!D$8,0)*$FF$6+VLOOKUP($FA377,BM,LOOKUPS!D$5,0)*$FG$6+VLOOKUP($FA377,DIV,LOOKUPS!D$7,0)*$FH$6++VLOOKUP($FA377,SIZE,LOOKUPS!D$11,0)*$FI$6)</f>
        <v>-5.7690000000000001</v>
      </c>
      <c r="FD377" s="1">
        <f>IF(ISERROR(VLOOKUP($FA377,MOM,LOOKUPS!E$12,0)*$FB$6+VLOOKUP($FA377,STREV,LOOKUPS!E$10,0)*$FC$6+VLOOKUP($FA377,LTREV,LOOKUPS!E$9,0)*$FD$6+VLOOKUP($FA377,CFP,LOOKUPS!E$6,0)*$FE$6+VLOOKUP($FA377,EP,LOOKUPS!E$8,0)*$FF$6+VLOOKUP($FA377,BM,LOOKUPS!E$5,0)*$FG$6+VLOOKUP($FA377,DIV,LOOKUPS!E$7,0)*$FH$6++VLOOKUP($FA377,SIZE,LOOKUPS!E$11,0)*$FI$6),"",VLOOKUP($FA377,MOM,LOOKUPS!E$12,0)*$FB$6+VLOOKUP($FA377,STREV,LOOKUPS!E$10,0)*$FC$6+VLOOKUP($FA377,LTREV,LOOKUPS!E$9,0)*$FD$6+VLOOKUP($FA377,CFP,LOOKUPS!E$6,0)*$FE$6+VLOOKUP($FA377,EP,LOOKUPS!E$8,0)*$FF$6+VLOOKUP($FA377,BM,LOOKUPS!E$5,0)*$FG$6+VLOOKUP($FA377,DIV,LOOKUPS!E$7,0)*$FH$6++VLOOKUP($FA377,SIZE,LOOKUPS!E$11,0)*$FI$6)</f>
        <v>-5.1494</v>
      </c>
      <c r="FE377" s="1">
        <f>IF(ISERROR(VLOOKUP($FA377,MOM,LOOKUPS!F$12,0)*$FB$6+VLOOKUP($FA377,STREV,LOOKUPS!F$10,0)*$FC$6+VLOOKUP($FA377,LTREV,LOOKUPS!F$9,0)*$FD$6+VLOOKUP($FA377,CFP,LOOKUPS!F$6,0)*$FE$6+VLOOKUP($FA377,EP,LOOKUPS!F$8,0)*$FF$6+VLOOKUP($FA377,BM,LOOKUPS!F$5,0)*$FG$6+VLOOKUP($FA377,DIV,LOOKUPS!F$7,0)*$FH$6++VLOOKUP($FA377,SIZE,LOOKUPS!F$11,0)*$FI$6),"",VLOOKUP($FA377,MOM,LOOKUPS!F$12,0)*$FB$6+VLOOKUP($FA377,STREV,LOOKUPS!F$10,0)*$FC$6+VLOOKUP($FA377,LTREV,LOOKUPS!F$9,0)*$FD$6+VLOOKUP($FA377,CFP,LOOKUPS!F$6,0)*$FE$6+VLOOKUP($FA377,EP,LOOKUPS!F$8,0)*$FF$6+VLOOKUP($FA377,BM,LOOKUPS!F$5,0)*$FG$6+VLOOKUP($FA377,DIV,LOOKUPS!F$7,0)*$FH$6++VLOOKUP($FA377,SIZE,LOOKUPS!F$11,0)*$FI$6)</f>
        <v>-4.2191000000000001</v>
      </c>
      <c r="FF377" s="1">
        <f>IF(ISERROR(VLOOKUP($FA377,MOM,LOOKUPS!G$12,0)*$FB$6+VLOOKUP($FA377,STREV,LOOKUPS!G$10,0)*$FC$6+VLOOKUP($FA377,LTREV,LOOKUPS!G$9,0)*$FD$6+VLOOKUP($FA377,CFP,LOOKUPS!G$6,0)*$FE$6+VLOOKUP($FA377,EP,LOOKUPS!G$8,0)*$FF$6+VLOOKUP($FA377,BM,LOOKUPS!G$5,0)*$FG$6+VLOOKUP($FA377,DIV,LOOKUPS!G$7,0)*$FH$6++VLOOKUP($FA377,SIZE,LOOKUPS!G$11,0)*$FI$6),"",VLOOKUP($FA377,MOM,LOOKUPS!G$12,0)*$FB$6+VLOOKUP($FA377,STREV,LOOKUPS!G$10,0)*$FC$6+VLOOKUP($FA377,LTREV,LOOKUPS!G$9,0)*$FD$6+VLOOKUP($FA377,CFP,LOOKUPS!G$6,0)*$FE$6+VLOOKUP($FA377,EP,LOOKUPS!G$8,0)*$FF$6+VLOOKUP($FA377,BM,LOOKUPS!G$5,0)*$FG$6+VLOOKUP($FA377,DIV,LOOKUPS!G$7,0)*$FH$6++VLOOKUP($FA377,SIZE,LOOKUPS!G$11,0)*$FI$6)</f>
        <v>-3.9475000000000002</v>
      </c>
      <c r="FG377" s="1">
        <f>IF(ISERROR(VLOOKUP($FA377,MOM,LOOKUPS!H$12,0)*$FB$6+VLOOKUP($FA377,STREV,LOOKUPS!H$10,0)*$FC$6+VLOOKUP($FA377,LTREV,LOOKUPS!H$9,0)*$FD$6+VLOOKUP($FA377,CFP,LOOKUPS!H$6,0)*$FE$6+VLOOKUP($FA377,EP,LOOKUPS!H$8,0)*$FF$6+VLOOKUP($FA377,BM,LOOKUPS!H$5,0)*$FG$6+VLOOKUP($FA377,DIV,LOOKUPS!H$7,0)*$FH$6++VLOOKUP($FA377,SIZE,LOOKUPS!H$11,0)*$FI$6),"",VLOOKUP($FA377,MOM,LOOKUPS!H$12,0)*$FB$6+VLOOKUP($FA377,STREV,LOOKUPS!H$10,0)*$FC$6+VLOOKUP($FA377,LTREV,LOOKUPS!H$9,0)*$FD$6+VLOOKUP($FA377,CFP,LOOKUPS!H$6,0)*$FE$6+VLOOKUP($FA377,EP,LOOKUPS!H$8,0)*$FF$6+VLOOKUP($FA377,BM,LOOKUPS!H$5,0)*$FG$6+VLOOKUP($FA377,DIV,LOOKUPS!H$7,0)*$FH$6++VLOOKUP($FA377,SIZE,LOOKUPS!H$11,0)*$FI$6)</f>
        <v>-3.4805999999999999</v>
      </c>
      <c r="FH377" s="1">
        <f>IF(ISERROR(VLOOKUP($FA377,MOM,LOOKUPS!I$12,0)*$FB$6+VLOOKUP($FA377,STREV,LOOKUPS!I$10,0)*$FC$6+VLOOKUP($FA377,LTREV,LOOKUPS!I$9,0)*$FD$6+VLOOKUP($FA377,CFP,LOOKUPS!I$6,0)*$FE$6+VLOOKUP($FA377,EP,LOOKUPS!I$8,0)*$FF$6+VLOOKUP($FA377,BM,LOOKUPS!I$5,0)*$FG$6+VLOOKUP($FA377,DIV,LOOKUPS!I$7,0)*$FH$6++VLOOKUP($FA377,SIZE,LOOKUPS!I$11,0)*$FI$6),"",VLOOKUP($FA377,MOM,LOOKUPS!I$12,0)*$FB$6+VLOOKUP($FA377,STREV,LOOKUPS!I$10,0)*$FC$6+VLOOKUP($FA377,LTREV,LOOKUPS!I$9,0)*$FD$6+VLOOKUP($FA377,CFP,LOOKUPS!I$6,0)*$FE$6+VLOOKUP($FA377,EP,LOOKUPS!I$8,0)*$FF$6+VLOOKUP($FA377,BM,LOOKUPS!I$5,0)*$FG$6+VLOOKUP($FA377,DIV,LOOKUPS!I$7,0)*$FH$6++VLOOKUP($FA377,SIZE,LOOKUPS!I$11,0)*$FI$6)</f>
        <v>-4.4302000000000001</v>
      </c>
      <c r="FI377" s="1">
        <f>IF(ISERROR(VLOOKUP($FA377,MOM,LOOKUPS!J$12,0)*$FB$6+VLOOKUP($FA377,STREV,LOOKUPS!J$10,0)*$FC$6+VLOOKUP($FA377,LTREV,LOOKUPS!J$9,0)*$FD$6+VLOOKUP($FA377,CFP,LOOKUPS!J$6,0)*$FE$6+VLOOKUP($FA377,EP,LOOKUPS!J$8,0)*$FF$6+VLOOKUP($FA377,BM,LOOKUPS!J$5,0)*$FG$6+VLOOKUP($FA377,DIV,LOOKUPS!J$7,0)*$FH$6++VLOOKUP($FA377,SIZE,LOOKUPS!J$11,0)*$FI$6),"",VLOOKUP($FA377,MOM,LOOKUPS!J$12,0)*$FB$6+VLOOKUP($FA377,STREV,LOOKUPS!J$10,0)*$FC$6+VLOOKUP($FA377,LTREV,LOOKUPS!J$9,0)*$FD$6+VLOOKUP($FA377,CFP,LOOKUPS!J$6,0)*$FE$6+VLOOKUP($FA377,EP,LOOKUPS!J$8,0)*$FF$6+VLOOKUP($FA377,BM,LOOKUPS!J$5,0)*$FG$6+VLOOKUP($FA377,DIV,LOOKUPS!J$7,0)*$FH$6++VLOOKUP($FA377,SIZE,LOOKUPS!J$11,0)*$FI$6)</f>
        <v>-4.7940000000000005</v>
      </c>
      <c r="FJ377" s="1">
        <f>IF(ISERROR(VLOOKUP($FA377,MOM,LOOKUPS!K$12,0)*$FB$6+VLOOKUP($FA377,STREV,LOOKUPS!K$10,0)*$FC$6+VLOOKUP($FA377,LTREV,LOOKUPS!K$9,0)*$FD$6+VLOOKUP($FA377,CFP,LOOKUPS!K$6,0)*$FE$6+VLOOKUP($FA377,EP,LOOKUPS!K$8,0)*$FF$6+VLOOKUP($FA377,BM,LOOKUPS!K$5,0)*$FG$6+VLOOKUP($FA377,DIV,LOOKUPS!K$7,0)*$FH$6++VLOOKUP($FA377,SIZE,LOOKUPS!K$11,0)*$FI$6),"",VLOOKUP($FA377,MOM,LOOKUPS!K$12,0)*$FB$6+VLOOKUP($FA377,STREV,LOOKUPS!K$10,0)*$FC$6+VLOOKUP($FA377,LTREV,LOOKUPS!K$9,0)*$FD$6+VLOOKUP($FA377,CFP,LOOKUPS!K$6,0)*$FE$6+VLOOKUP($FA377,EP,LOOKUPS!K$8,0)*$FF$6+VLOOKUP($FA377,BM,LOOKUPS!K$5,0)*$FG$6+VLOOKUP($FA377,DIV,LOOKUPS!K$7,0)*$FH$6++VLOOKUP($FA377,SIZE,LOOKUPS!K$11,0)*$FI$6)</f>
        <v>-5.0295000000000005</v>
      </c>
      <c r="FK377" s="1">
        <f>IF(ISERROR(VLOOKUP($FA377,MOM,LOOKUPS!L$12,0)*$FB$6+VLOOKUP($FA377,STREV,LOOKUPS!L$10,0)*$FC$6+VLOOKUP($FA377,LTREV,LOOKUPS!L$9,0)*$FD$6+VLOOKUP($FA377,CFP,LOOKUPS!L$6,0)*$FE$6+VLOOKUP($FA377,EP,LOOKUPS!L$8,0)*$FF$6+VLOOKUP($FA377,BM,LOOKUPS!L$5,0)*$FG$6+VLOOKUP($FA377,DIV,LOOKUPS!L$7,0)*$FH$6++VLOOKUP($FA377,SIZE,LOOKUPS!L$11,0)*$FI$6),"",VLOOKUP($FA377,MOM,LOOKUPS!L$12,0)*$FB$6+VLOOKUP($FA377,STREV,LOOKUPS!L$10,0)*$FC$6+VLOOKUP($FA377,LTREV,LOOKUPS!L$9,0)*$FD$6+VLOOKUP($FA377,CFP,LOOKUPS!L$6,0)*$FE$6+VLOOKUP($FA377,EP,LOOKUPS!L$8,0)*$FF$6+VLOOKUP($FA377,BM,LOOKUPS!L$5,0)*$FG$6+VLOOKUP($FA377,DIV,LOOKUPS!L$7,0)*$FH$6++VLOOKUP($FA377,SIZE,LOOKUPS!L$11,0)*$FI$6)</f>
        <v>-5.5565000000000007</v>
      </c>
    </row>
    <row r="378" spans="1:167" x14ac:dyDescent="0.3">
      <c r="A378" s="1">
        <v>195709</v>
      </c>
      <c r="B378" s="1">
        <v>-7.52</v>
      </c>
      <c r="C378" s="1">
        <v>-7.12</v>
      </c>
      <c r="D378" s="1">
        <v>-5.17</v>
      </c>
      <c r="E378" s="1">
        <v>-4.7699999999999996</v>
      </c>
      <c r="F378" s="1">
        <v>-4.59</v>
      </c>
      <c r="G378" s="1">
        <v>-4.6399999999999997</v>
      </c>
      <c r="H378" s="1">
        <v>-3.92</v>
      </c>
      <c r="I378" s="1">
        <v>-3.59</v>
      </c>
      <c r="J378" s="1">
        <v>-4.6100000000000003</v>
      </c>
      <c r="K378" s="1">
        <v>-6.65</v>
      </c>
      <c r="M378" s="1">
        <v>195610</v>
      </c>
      <c r="N378" s="1">
        <v>0.98</v>
      </c>
      <c r="O378" s="1">
        <v>0.51</v>
      </c>
      <c r="P378" s="1">
        <v>-0.03</v>
      </c>
      <c r="Q378" s="1">
        <v>2.14</v>
      </c>
      <c r="R378" s="1">
        <v>0.68</v>
      </c>
      <c r="S378" s="1">
        <v>0.79</v>
      </c>
      <c r="T378" s="1">
        <v>0.59</v>
      </c>
      <c r="U378" s="1">
        <v>0.32</v>
      </c>
      <c r="V378" s="1">
        <v>0.35</v>
      </c>
      <c r="W378" s="1">
        <v>0.86</v>
      </c>
      <c r="Y378" s="1">
        <v>196109</v>
      </c>
      <c r="Z378" s="1">
        <v>-5.51</v>
      </c>
      <c r="AA378" s="1">
        <v>-4.53</v>
      </c>
      <c r="AB378" s="1">
        <v>-3.51</v>
      </c>
      <c r="AC378" s="1">
        <v>-3.39</v>
      </c>
      <c r="AD378" s="1">
        <v>-2.0499999999999998</v>
      </c>
      <c r="AE378" s="1">
        <v>-1.39</v>
      </c>
      <c r="AF378" s="1">
        <v>-1.1499999999999999</v>
      </c>
      <c r="AG378" s="1">
        <v>-0.75</v>
      </c>
      <c r="AH378" s="1">
        <v>-1.79</v>
      </c>
      <c r="AI378" s="1">
        <v>-2.95</v>
      </c>
      <c r="AK378">
        <v>198203</v>
      </c>
      <c r="AL378">
        <v>-2.35</v>
      </c>
      <c r="AM378">
        <v>-2.02</v>
      </c>
      <c r="AN378">
        <v>-0.12</v>
      </c>
      <c r="AO378">
        <v>0.39</v>
      </c>
      <c r="AP378">
        <v>-2.64</v>
      </c>
      <c r="AQ378">
        <v>0.01</v>
      </c>
      <c r="AR378">
        <v>-0.38</v>
      </c>
      <c r="AS378">
        <v>-0.02</v>
      </c>
      <c r="AT378">
        <v>0.71</v>
      </c>
      <c r="AU378">
        <v>-3.23</v>
      </c>
      <c r="AV378">
        <v>-1.23</v>
      </c>
      <c r="AW378">
        <v>0.15</v>
      </c>
      <c r="AX378">
        <v>-0.14000000000000001</v>
      </c>
      <c r="AY378">
        <v>-0.81</v>
      </c>
      <c r="AZ378">
        <v>0.12</v>
      </c>
      <c r="BA378">
        <v>0.4</v>
      </c>
      <c r="BB378">
        <v>-0.51</v>
      </c>
      <c r="BC378">
        <v>1.06</v>
      </c>
      <c r="BD378">
        <v>0.46</v>
      </c>
      <c r="BF378" s="1">
        <v>198203</v>
      </c>
      <c r="BG378" s="1">
        <v>-2.44</v>
      </c>
      <c r="BH378" s="1">
        <v>-2.08</v>
      </c>
      <c r="BI378" s="1">
        <v>-0.16</v>
      </c>
      <c r="BJ378" s="1">
        <v>0.6</v>
      </c>
      <c r="BK378" s="1">
        <v>-2.5299999999999998</v>
      </c>
      <c r="BL378" s="1">
        <v>0</v>
      </c>
      <c r="BM378" s="1">
        <v>-0.54</v>
      </c>
      <c r="BN378" s="1">
        <v>0.62</v>
      </c>
      <c r="BO378" s="1">
        <v>0.34</v>
      </c>
      <c r="BP378" s="1">
        <v>-3.08</v>
      </c>
      <c r="BQ378" s="1">
        <v>-1.42</v>
      </c>
      <c r="BR378" s="1">
        <v>-0.45</v>
      </c>
      <c r="BS378" s="1">
        <v>0.49</v>
      </c>
      <c r="BT378" s="1">
        <v>-0.75</v>
      </c>
      <c r="BU378" s="1">
        <v>-0.35</v>
      </c>
      <c r="BV378" s="1">
        <v>-0.06</v>
      </c>
      <c r="BW378" s="1">
        <v>1.32</v>
      </c>
      <c r="BX378" s="1">
        <v>0.04</v>
      </c>
      <c r="BY378" s="1">
        <v>0.53</v>
      </c>
      <c r="CA378" s="1">
        <v>195703</v>
      </c>
      <c r="CB378" s="1">
        <v>1.63</v>
      </c>
      <c r="CC378" s="1">
        <v>2.19</v>
      </c>
      <c r="CD378" s="1">
        <v>2.48</v>
      </c>
      <c r="CE378" s="1">
        <v>2.0499999999999998</v>
      </c>
      <c r="CF378" s="1">
        <v>2.5</v>
      </c>
      <c r="CG378" s="1">
        <v>1.88</v>
      </c>
      <c r="CH378" s="1">
        <v>2.62</v>
      </c>
      <c r="CI378" s="1">
        <v>2.3199999999999998</v>
      </c>
      <c r="CJ378" s="1">
        <v>2.0099999999999998</v>
      </c>
      <c r="CK378" s="1">
        <v>2.31</v>
      </c>
      <c r="CL378" s="1">
        <v>2.7</v>
      </c>
      <c r="CM378" s="1">
        <v>1.56</v>
      </c>
      <c r="CN378" s="1">
        <v>2.21</v>
      </c>
      <c r="CO378" s="1">
        <v>3.04</v>
      </c>
      <c r="CP378" s="1">
        <v>2.21</v>
      </c>
      <c r="CQ378" s="1">
        <v>2.48</v>
      </c>
      <c r="CR378" s="1">
        <v>2.15</v>
      </c>
      <c r="CS378" s="1">
        <v>1.26</v>
      </c>
      <c r="CT378" s="1">
        <v>2.75</v>
      </c>
      <c r="CV378" s="1">
        <v>195803</v>
      </c>
      <c r="CW378" s="1">
        <v>4.09</v>
      </c>
      <c r="CX378" s="1">
        <v>4.3</v>
      </c>
      <c r="CY378" s="1">
        <v>3.22</v>
      </c>
      <c r="CZ378" s="1">
        <v>3.26</v>
      </c>
      <c r="DA378" s="1">
        <v>4.32</v>
      </c>
      <c r="DB378" s="1">
        <v>3.57</v>
      </c>
      <c r="DC378" s="1">
        <v>3.44</v>
      </c>
      <c r="DD378" s="1">
        <v>2.99</v>
      </c>
      <c r="DE378" s="1">
        <v>3.43</v>
      </c>
      <c r="DF378" s="1">
        <v>5.39</v>
      </c>
      <c r="DG378" s="1">
        <v>3.26</v>
      </c>
      <c r="DH378" s="1">
        <v>4.24</v>
      </c>
      <c r="DI378" s="1">
        <v>2.94</v>
      </c>
      <c r="DJ378" s="1">
        <v>3.82</v>
      </c>
      <c r="DK378" s="1">
        <v>3.06</v>
      </c>
      <c r="DL378" s="1">
        <v>3.06</v>
      </c>
      <c r="DM378" s="1">
        <v>2.93</v>
      </c>
      <c r="DN378" s="1">
        <v>2.9</v>
      </c>
      <c r="DO378" s="1">
        <v>3.97</v>
      </c>
      <c r="DQ378" s="1">
        <v>195703</v>
      </c>
      <c r="DR378" s="1">
        <v>-99.99</v>
      </c>
      <c r="DS378" s="1">
        <v>1.84</v>
      </c>
      <c r="DT378" s="1">
        <v>2.5</v>
      </c>
      <c r="DU378" s="1">
        <v>2.25</v>
      </c>
      <c r="DV378" s="1">
        <v>1.76</v>
      </c>
      <c r="DW378" s="1">
        <v>1.99</v>
      </c>
      <c r="DX378" s="1">
        <v>2.5</v>
      </c>
      <c r="DY378" s="1">
        <v>2.4700000000000002</v>
      </c>
      <c r="DZ378" s="1">
        <v>2.39</v>
      </c>
      <c r="EA378" s="1">
        <v>1.49</v>
      </c>
      <c r="EB378" s="1">
        <v>2.02</v>
      </c>
      <c r="EC378" s="1">
        <v>2</v>
      </c>
      <c r="ED378" s="1">
        <v>1.99</v>
      </c>
      <c r="EE378" s="1">
        <v>2.84</v>
      </c>
      <c r="EF378" s="1">
        <v>2.16</v>
      </c>
      <c r="EG378" s="1">
        <v>3</v>
      </c>
      <c r="EH378" s="1">
        <v>1.96</v>
      </c>
      <c r="EI378" s="1">
        <v>2.4900000000000002</v>
      </c>
      <c r="EJ378" s="1">
        <v>2.29</v>
      </c>
      <c r="EL378">
        <v>195703</v>
      </c>
      <c r="EM378">
        <v>2.13</v>
      </c>
      <c r="EN378">
        <v>0.27</v>
      </c>
      <c r="EO378">
        <v>-0.46</v>
      </c>
      <c r="EP378">
        <v>0.23</v>
      </c>
      <c r="ER378" s="1">
        <v>195709</v>
      </c>
      <c r="ES378" s="1">
        <v>0.62</v>
      </c>
      <c r="EU378" s="1">
        <v>195610</v>
      </c>
      <c r="EV378" s="1">
        <v>0.43</v>
      </c>
      <c r="EX378" s="1">
        <v>196109</v>
      </c>
      <c r="EY378" s="1">
        <v>-2.86</v>
      </c>
      <c r="FA378" s="1">
        <v>195709</v>
      </c>
      <c r="FB378" s="1">
        <f>IF(ISERROR(VLOOKUP($FA378,MOM,LOOKUPS!C$12,0)*$FB$6+VLOOKUP($FA378,STREV,LOOKUPS!C$10,0)*$FC$6+VLOOKUP($FA378,LTREV,LOOKUPS!C$9,0)*$FD$6+VLOOKUP($FA378,CFP,LOOKUPS!C$6,0)*$FE$6+VLOOKUP($FA378,EP,LOOKUPS!C$8,0)*$FF$6+VLOOKUP($FA378,BM,LOOKUPS!C$5,0)*$FG$6+VLOOKUP($FA378,DIV,LOOKUPS!C$7,0)*$FH$6++VLOOKUP($FA378,SIZE,LOOKUPS!C$11,0)*$FI$6),"",VLOOKUP($FA378,MOM,LOOKUPS!C$12,0)*$FB$6+VLOOKUP($FA378,STREV,LOOKUPS!C$10,0)*$FC$6+VLOOKUP($FA378,LTREV,LOOKUPS!C$9,0)*$FD$6+VLOOKUP($FA378,CFP,LOOKUPS!C$6,0)*$FE$6+VLOOKUP($FA378,EP,LOOKUPS!C$8,0)*$FF$6+VLOOKUP($FA378,BM,LOOKUPS!C$5,0)*$FG$6+VLOOKUP($FA378,DIV,LOOKUPS!C$7,0)*$FH$6++VLOOKUP($FA378,SIZE,LOOKUPS!C$11,0)*$FI$6)</f>
        <v>-5.9664000000000001</v>
      </c>
      <c r="FC378" s="1">
        <f>IF(ISERROR(VLOOKUP($FA378,MOM,LOOKUPS!D$12,0)*$FB$6+VLOOKUP($FA378,STREV,LOOKUPS!D$10,0)*$FC$6+VLOOKUP($FA378,LTREV,LOOKUPS!D$9,0)*$FD$6+VLOOKUP($FA378,CFP,LOOKUPS!D$6,0)*$FE$6+VLOOKUP($FA378,EP,LOOKUPS!D$8,0)*$FF$6+VLOOKUP($FA378,BM,LOOKUPS!D$5,0)*$FG$6+VLOOKUP($FA378,DIV,LOOKUPS!D$7,0)*$FH$6++VLOOKUP($FA378,SIZE,LOOKUPS!D$11,0)*$FI$6),"",VLOOKUP($FA378,MOM,LOOKUPS!D$12,0)*$FB$6+VLOOKUP($FA378,STREV,LOOKUPS!D$10,0)*$FC$6+VLOOKUP($FA378,LTREV,LOOKUPS!D$9,0)*$FD$6+VLOOKUP($FA378,CFP,LOOKUPS!D$6,0)*$FE$6+VLOOKUP($FA378,EP,LOOKUPS!D$8,0)*$FF$6+VLOOKUP($FA378,BM,LOOKUPS!D$5,0)*$FG$6+VLOOKUP($FA378,DIV,LOOKUPS!D$7,0)*$FH$6++VLOOKUP($FA378,SIZE,LOOKUPS!D$11,0)*$FI$6)</f>
        <v>-5.4675000000000002</v>
      </c>
      <c r="FD378" s="1">
        <f>IF(ISERROR(VLOOKUP($FA378,MOM,LOOKUPS!E$12,0)*$FB$6+VLOOKUP($FA378,STREV,LOOKUPS!E$10,0)*$FC$6+VLOOKUP($FA378,LTREV,LOOKUPS!E$9,0)*$FD$6+VLOOKUP($FA378,CFP,LOOKUPS!E$6,0)*$FE$6+VLOOKUP($FA378,EP,LOOKUPS!E$8,0)*$FF$6+VLOOKUP($FA378,BM,LOOKUPS!E$5,0)*$FG$6+VLOOKUP($FA378,DIV,LOOKUPS!E$7,0)*$FH$6++VLOOKUP($FA378,SIZE,LOOKUPS!E$11,0)*$FI$6),"",VLOOKUP($FA378,MOM,LOOKUPS!E$12,0)*$FB$6+VLOOKUP($FA378,STREV,LOOKUPS!E$10,0)*$FC$6+VLOOKUP($FA378,LTREV,LOOKUPS!E$9,0)*$FD$6+VLOOKUP($FA378,CFP,LOOKUPS!E$6,0)*$FE$6+VLOOKUP($FA378,EP,LOOKUPS!E$8,0)*$FF$6+VLOOKUP($FA378,BM,LOOKUPS!E$5,0)*$FG$6+VLOOKUP($FA378,DIV,LOOKUPS!E$7,0)*$FH$6++VLOOKUP($FA378,SIZE,LOOKUPS!E$11,0)*$FI$6)</f>
        <v>-4.6695000000000002</v>
      </c>
      <c r="FE378" s="1">
        <f>IF(ISERROR(VLOOKUP($FA378,MOM,LOOKUPS!F$12,0)*$FB$6+VLOOKUP($FA378,STREV,LOOKUPS!F$10,0)*$FC$6+VLOOKUP($FA378,LTREV,LOOKUPS!F$9,0)*$FD$6+VLOOKUP($FA378,CFP,LOOKUPS!F$6,0)*$FE$6+VLOOKUP($FA378,EP,LOOKUPS!F$8,0)*$FF$6+VLOOKUP($FA378,BM,LOOKUPS!F$5,0)*$FG$6+VLOOKUP($FA378,DIV,LOOKUPS!F$7,0)*$FH$6++VLOOKUP($FA378,SIZE,LOOKUPS!F$11,0)*$FI$6),"",VLOOKUP($FA378,MOM,LOOKUPS!F$12,0)*$FB$6+VLOOKUP($FA378,STREV,LOOKUPS!F$10,0)*$FC$6+VLOOKUP($FA378,LTREV,LOOKUPS!F$9,0)*$FD$6+VLOOKUP($FA378,CFP,LOOKUPS!F$6,0)*$FE$6+VLOOKUP($FA378,EP,LOOKUPS!F$8,0)*$FF$6+VLOOKUP($FA378,BM,LOOKUPS!F$5,0)*$FG$6+VLOOKUP($FA378,DIV,LOOKUPS!F$7,0)*$FH$6++VLOOKUP($FA378,SIZE,LOOKUPS!F$11,0)*$FI$6)</f>
        <v>-4.7774999999999999</v>
      </c>
      <c r="FF378" s="1">
        <f>IF(ISERROR(VLOOKUP($FA378,MOM,LOOKUPS!G$12,0)*$FB$6+VLOOKUP($FA378,STREV,LOOKUPS!G$10,0)*$FC$6+VLOOKUP($FA378,LTREV,LOOKUPS!G$9,0)*$FD$6+VLOOKUP($FA378,CFP,LOOKUPS!G$6,0)*$FE$6+VLOOKUP($FA378,EP,LOOKUPS!G$8,0)*$FF$6+VLOOKUP($FA378,BM,LOOKUPS!G$5,0)*$FG$6+VLOOKUP($FA378,DIV,LOOKUPS!G$7,0)*$FH$6++VLOOKUP($FA378,SIZE,LOOKUPS!G$11,0)*$FI$6),"",VLOOKUP($FA378,MOM,LOOKUPS!G$12,0)*$FB$6+VLOOKUP($FA378,STREV,LOOKUPS!G$10,0)*$FC$6+VLOOKUP($FA378,LTREV,LOOKUPS!G$9,0)*$FD$6+VLOOKUP($FA378,CFP,LOOKUPS!G$6,0)*$FE$6+VLOOKUP($FA378,EP,LOOKUPS!G$8,0)*$FF$6+VLOOKUP($FA378,BM,LOOKUPS!G$5,0)*$FG$6+VLOOKUP($FA378,DIV,LOOKUPS!G$7,0)*$FH$6++VLOOKUP($FA378,SIZE,LOOKUPS!G$11,0)*$FI$6)</f>
        <v>-4.4786999999999999</v>
      </c>
      <c r="FG378" s="1">
        <f>IF(ISERROR(VLOOKUP($FA378,MOM,LOOKUPS!H$12,0)*$FB$6+VLOOKUP($FA378,STREV,LOOKUPS!H$10,0)*$FC$6+VLOOKUP($FA378,LTREV,LOOKUPS!H$9,0)*$FD$6+VLOOKUP($FA378,CFP,LOOKUPS!H$6,0)*$FE$6+VLOOKUP($FA378,EP,LOOKUPS!H$8,0)*$FF$6+VLOOKUP($FA378,BM,LOOKUPS!H$5,0)*$FG$6+VLOOKUP($FA378,DIV,LOOKUPS!H$7,0)*$FH$6++VLOOKUP($FA378,SIZE,LOOKUPS!H$11,0)*$FI$6),"",VLOOKUP($FA378,MOM,LOOKUPS!H$12,0)*$FB$6+VLOOKUP($FA378,STREV,LOOKUPS!H$10,0)*$FC$6+VLOOKUP($FA378,LTREV,LOOKUPS!H$9,0)*$FD$6+VLOOKUP($FA378,CFP,LOOKUPS!H$6,0)*$FE$6+VLOOKUP($FA378,EP,LOOKUPS!H$8,0)*$FF$6+VLOOKUP($FA378,BM,LOOKUPS!H$5,0)*$FG$6+VLOOKUP($FA378,DIV,LOOKUPS!H$7,0)*$FH$6++VLOOKUP($FA378,SIZE,LOOKUPS!H$11,0)*$FI$6)</f>
        <v>-4.4535</v>
      </c>
      <c r="FH378" s="1">
        <f>IF(ISERROR(VLOOKUP($FA378,MOM,LOOKUPS!I$12,0)*$FB$6+VLOOKUP($FA378,STREV,LOOKUPS!I$10,0)*$FC$6+VLOOKUP($FA378,LTREV,LOOKUPS!I$9,0)*$FD$6+VLOOKUP($FA378,CFP,LOOKUPS!I$6,0)*$FE$6+VLOOKUP($FA378,EP,LOOKUPS!I$8,0)*$FF$6+VLOOKUP($FA378,BM,LOOKUPS!I$5,0)*$FG$6+VLOOKUP($FA378,DIV,LOOKUPS!I$7,0)*$FH$6++VLOOKUP($FA378,SIZE,LOOKUPS!I$11,0)*$FI$6),"",VLOOKUP($FA378,MOM,LOOKUPS!I$12,0)*$FB$6+VLOOKUP($FA378,STREV,LOOKUPS!I$10,0)*$FC$6+VLOOKUP($FA378,LTREV,LOOKUPS!I$9,0)*$FD$6+VLOOKUP($FA378,CFP,LOOKUPS!I$6,0)*$FE$6+VLOOKUP($FA378,EP,LOOKUPS!I$8,0)*$FF$6+VLOOKUP($FA378,BM,LOOKUPS!I$5,0)*$FG$6+VLOOKUP($FA378,DIV,LOOKUPS!I$7,0)*$FH$6++VLOOKUP($FA378,SIZE,LOOKUPS!I$11,0)*$FI$6)</f>
        <v>-4.9092000000000002</v>
      </c>
      <c r="FI378" s="1">
        <f>IF(ISERROR(VLOOKUP($FA378,MOM,LOOKUPS!J$12,0)*$FB$6+VLOOKUP($FA378,STREV,LOOKUPS!J$10,0)*$FC$6+VLOOKUP($FA378,LTREV,LOOKUPS!J$9,0)*$FD$6+VLOOKUP($FA378,CFP,LOOKUPS!J$6,0)*$FE$6+VLOOKUP($FA378,EP,LOOKUPS!J$8,0)*$FF$6+VLOOKUP($FA378,BM,LOOKUPS!J$5,0)*$FG$6+VLOOKUP($FA378,DIV,LOOKUPS!J$7,0)*$FH$6++VLOOKUP($FA378,SIZE,LOOKUPS!J$11,0)*$FI$6),"",VLOOKUP($FA378,MOM,LOOKUPS!J$12,0)*$FB$6+VLOOKUP($FA378,STREV,LOOKUPS!J$10,0)*$FC$6+VLOOKUP($FA378,LTREV,LOOKUPS!J$9,0)*$FD$6+VLOOKUP($FA378,CFP,LOOKUPS!J$6,0)*$FE$6+VLOOKUP($FA378,EP,LOOKUPS!J$8,0)*$FF$6+VLOOKUP($FA378,BM,LOOKUPS!J$5,0)*$FG$6+VLOOKUP($FA378,DIV,LOOKUPS!J$7,0)*$FH$6++VLOOKUP($FA378,SIZE,LOOKUPS!J$11,0)*$FI$6)</f>
        <v>-5.0315000000000012</v>
      </c>
      <c r="FJ378" s="1">
        <f>IF(ISERROR(VLOOKUP($FA378,MOM,LOOKUPS!K$12,0)*$FB$6+VLOOKUP($FA378,STREV,LOOKUPS!K$10,0)*$FC$6+VLOOKUP($FA378,LTREV,LOOKUPS!K$9,0)*$FD$6+VLOOKUP($FA378,CFP,LOOKUPS!K$6,0)*$FE$6+VLOOKUP($FA378,EP,LOOKUPS!K$8,0)*$FF$6+VLOOKUP($FA378,BM,LOOKUPS!K$5,0)*$FG$6+VLOOKUP($FA378,DIV,LOOKUPS!K$7,0)*$FH$6++VLOOKUP($FA378,SIZE,LOOKUPS!K$11,0)*$FI$6),"",VLOOKUP($FA378,MOM,LOOKUPS!K$12,0)*$FB$6+VLOOKUP($FA378,STREV,LOOKUPS!K$10,0)*$FC$6+VLOOKUP($FA378,LTREV,LOOKUPS!K$9,0)*$FD$6+VLOOKUP($FA378,CFP,LOOKUPS!K$6,0)*$FE$6+VLOOKUP($FA378,EP,LOOKUPS!K$8,0)*$FF$6+VLOOKUP($FA378,BM,LOOKUPS!K$5,0)*$FG$6+VLOOKUP($FA378,DIV,LOOKUPS!K$7,0)*$FH$6++VLOOKUP($FA378,SIZE,LOOKUPS!K$11,0)*$FI$6)</f>
        <v>-5.4207000000000001</v>
      </c>
      <c r="FK378" s="1">
        <f>IF(ISERROR(VLOOKUP($FA378,MOM,LOOKUPS!L$12,0)*$FB$6+VLOOKUP($FA378,STREV,LOOKUPS!L$10,0)*$FC$6+VLOOKUP($FA378,LTREV,LOOKUPS!L$9,0)*$FD$6+VLOOKUP($FA378,CFP,LOOKUPS!L$6,0)*$FE$6+VLOOKUP($FA378,EP,LOOKUPS!L$8,0)*$FF$6+VLOOKUP($FA378,BM,LOOKUPS!L$5,0)*$FG$6+VLOOKUP($FA378,DIV,LOOKUPS!L$7,0)*$FH$6++VLOOKUP($FA378,SIZE,LOOKUPS!L$11,0)*$FI$6),"",VLOOKUP($FA378,MOM,LOOKUPS!L$12,0)*$FB$6+VLOOKUP($FA378,STREV,LOOKUPS!L$10,0)*$FC$6+VLOOKUP($FA378,LTREV,LOOKUPS!L$9,0)*$FD$6+VLOOKUP($FA378,CFP,LOOKUPS!L$6,0)*$FE$6+VLOOKUP($FA378,EP,LOOKUPS!L$8,0)*$FF$6+VLOOKUP($FA378,BM,LOOKUPS!L$5,0)*$FG$6+VLOOKUP($FA378,DIV,LOOKUPS!L$7,0)*$FH$6++VLOOKUP($FA378,SIZE,LOOKUPS!L$11,0)*$FI$6)</f>
        <v>-7.4794</v>
      </c>
    </row>
    <row r="379" spans="1:167" x14ac:dyDescent="0.3">
      <c r="A379" s="1">
        <v>195710</v>
      </c>
      <c r="B379" s="1">
        <v>-11.03</v>
      </c>
      <c r="C379" s="1">
        <v>-8.06</v>
      </c>
      <c r="D379" s="1">
        <v>-6.77</v>
      </c>
      <c r="E379" s="1">
        <v>-5.67</v>
      </c>
      <c r="F379" s="1">
        <v>-4.5999999999999996</v>
      </c>
      <c r="G379" s="1">
        <v>-5.27</v>
      </c>
      <c r="H379" s="1">
        <v>-4.87</v>
      </c>
      <c r="I379" s="1">
        <v>-4.79</v>
      </c>
      <c r="J379" s="1">
        <v>-5.93</v>
      </c>
      <c r="K379" s="1">
        <v>-6.75</v>
      </c>
      <c r="M379" s="1">
        <v>195611</v>
      </c>
      <c r="N379" s="1">
        <v>-1.1100000000000001</v>
      </c>
      <c r="O379" s="1">
        <v>0.39</v>
      </c>
      <c r="P379" s="1">
        <v>-1.03</v>
      </c>
      <c r="Q379" s="1">
        <v>-0.27</v>
      </c>
      <c r="R379" s="1">
        <v>0.78</v>
      </c>
      <c r="S379" s="1">
        <v>0.02</v>
      </c>
      <c r="T379" s="1">
        <v>0.96</v>
      </c>
      <c r="U379" s="1">
        <v>1.83</v>
      </c>
      <c r="V379" s="1">
        <v>0.4</v>
      </c>
      <c r="W379" s="1">
        <v>3.61</v>
      </c>
      <c r="Y379" s="1">
        <v>196110</v>
      </c>
      <c r="Z379" s="1">
        <v>1.03</v>
      </c>
      <c r="AA379" s="1">
        <v>0.41</v>
      </c>
      <c r="AB379" s="1">
        <v>1.39</v>
      </c>
      <c r="AC379" s="1">
        <v>0.55000000000000004</v>
      </c>
      <c r="AD379" s="1">
        <v>2.87</v>
      </c>
      <c r="AE379" s="1">
        <v>3.02</v>
      </c>
      <c r="AF379" s="1">
        <v>3.38</v>
      </c>
      <c r="AG379" s="1">
        <v>2.93</v>
      </c>
      <c r="AH379" s="1">
        <v>4.18</v>
      </c>
      <c r="AI379" s="1">
        <v>1.78</v>
      </c>
      <c r="AK379">
        <v>198204</v>
      </c>
      <c r="AL379">
        <v>4.25</v>
      </c>
      <c r="AM379">
        <v>5.92</v>
      </c>
      <c r="AN379">
        <v>5.32</v>
      </c>
      <c r="AO379">
        <v>5.24</v>
      </c>
      <c r="AP379">
        <v>5.9</v>
      </c>
      <c r="AQ379">
        <v>6</v>
      </c>
      <c r="AR379">
        <v>5.23</v>
      </c>
      <c r="AS379">
        <v>4.38</v>
      </c>
      <c r="AT379">
        <v>5.69</v>
      </c>
      <c r="AU379">
        <v>5.88</v>
      </c>
      <c r="AV379">
        <v>5.97</v>
      </c>
      <c r="AW379">
        <v>5.96</v>
      </c>
      <c r="AX379">
        <v>6.04</v>
      </c>
      <c r="AY379">
        <v>5.3</v>
      </c>
      <c r="AZ379">
        <v>5.16</v>
      </c>
      <c r="BA379">
        <v>4.71</v>
      </c>
      <c r="BB379">
        <v>4.01</v>
      </c>
      <c r="BC379">
        <v>5.54</v>
      </c>
      <c r="BD379">
        <v>5.8</v>
      </c>
      <c r="BF379" s="1">
        <v>198204</v>
      </c>
      <c r="BG379" s="1">
        <v>3.65</v>
      </c>
      <c r="BH379" s="1">
        <v>6.27</v>
      </c>
      <c r="BI379" s="1">
        <v>5.76</v>
      </c>
      <c r="BJ379" s="1">
        <v>4.71</v>
      </c>
      <c r="BK379" s="1">
        <v>6.46</v>
      </c>
      <c r="BL379" s="1">
        <v>5.78</v>
      </c>
      <c r="BM379" s="1">
        <v>6.24</v>
      </c>
      <c r="BN379" s="1">
        <v>4.47</v>
      </c>
      <c r="BO379" s="1">
        <v>4.8099999999999996</v>
      </c>
      <c r="BP379" s="1">
        <v>6.28</v>
      </c>
      <c r="BQ379" s="1">
        <v>6.84</v>
      </c>
      <c r="BR379" s="1">
        <v>5.58</v>
      </c>
      <c r="BS379" s="1">
        <v>6.02</v>
      </c>
      <c r="BT379" s="1">
        <v>6.53</v>
      </c>
      <c r="BU379" s="1">
        <v>5.99</v>
      </c>
      <c r="BV379" s="1">
        <v>4.5199999999999996</v>
      </c>
      <c r="BW379" s="1">
        <v>4.42</v>
      </c>
      <c r="BX379" s="1">
        <v>4.49</v>
      </c>
      <c r="BY379" s="1">
        <v>5.0199999999999996</v>
      </c>
      <c r="CA379" s="1">
        <v>195704</v>
      </c>
      <c r="CB379" s="1">
        <v>13.22</v>
      </c>
      <c r="CC379" s="1">
        <v>2.95</v>
      </c>
      <c r="CD379" s="1">
        <v>2.58</v>
      </c>
      <c r="CE379" s="1">
        <v>2.36</v>
      </c>
      <c r="CF379" s="1">
        <v>3.47</v>
      </c>
      <c r="CG379" s="1">
        <v>1.61</v>
      </c>
      <c r="CH379" s="1">
        <v>3.32</v>
      </c>
      <c r="CI379" s="1">
        <v>2.4300000000000002</v>
      </c>
      <c r="CJ379" s="1">
        <v>2.2999999999999998</v>
      </c>
      <c r="CK379" s="1">
        <v>4.28</v>
      </c>
      <c r="CL379" s="1">
        <v>2.68</v>
      </c>
      <c r="CM379" s="1">
        <v>1.9</v>
      </c>
      <c r="CN379" s="1">
        <v>1.32</v>
      </c>
      <c r="CO379" s="1">
        <v>4.3</v>
      </c>
      <c r="CP379" s="1">
        <v>2.35</v>
      </c>
      <c r="CQ379" s="1">
        <v>2.38</v>
      </c>
      <c r="CR379" s="1">
        <v>2.48</v>
      </c>
      <c r="CS379" s="1">
        <v>1.17</v>
      </c>
      <c r="CT379" s="1">
        <v>3.42</v>
      </c>
      <c r="CV379" s="1">
        <v>195804</v>
      </c>
      <c r="CW379" s="1">
        <v>6.63</v>
      </c>
      <c r="CX379" s="1">
        <v>2.44</v>
      </c>
      <c r="CY379" s="1">
        <v>3.11</v>
      </c>
      <c r="CZ379" s="1">
        <v>2.94</v>
      </c>
      <c r="DA379" s="1">
        <v>2.67</v>
      </c>
      <c r="DB379" s="1">
        <v>2.4500000000000002</v>
      </c>
      <c r="DC379" s="1">
        <v>3.48</v>
      </c>
      <c r="DD379" s="1">
        <v>3.1</v>
      </c>
      <c r="DE379" s="1">
        <v>2.59</v>
      </c>
      <c r="DF379" s="1">
        <v>2.2200000000000002</v>
      </c>
      <c r="DG379" s="1">
        <v>3.11</v>
      </c>
      <c r="DH379" s="1">
        <v>1.98</v>
      </c>
      <c r="DI379" s="1">
        <v>2.9</v>
      </c>
      <c r="DJ379" s="1">
        <v>3.15</v>
      </c>
      <c r="DK379" s="1">
        <v>3.81</v>
      </c>
      <c r="DL379" s="1">
        <v>2.5499999999999998</v>
      </c>
      <c r="DM379" s="1">
        <v>3.66</v>
      </c>
      <c r="DN379" s="1">
        <v>2.2200000000000002</v>
      </c>
      <c r="DO379" s="1">
        <v>2.97</v>
      </c>
      <c r="DQ379" s="1">
        <v>195704</v>
      </c>
      <c r="DR379" s="1">
        <v>-99.99</v>
      </c>
      <c r="DS379" s="1">
        <v>2.4500000000000002</v>
      </c>
      <c r="DT379" s="1">
        <v>1.97</v>
      </c>
      <c r="DU379" s="1">
        <v>3.49</v>
      </c>
      <c r="DV379" s="1">
        <v>2.81</v>
      </c>
      <c r="DW379" s="1">
        <v>1.86</v>
      </c>
      <c r="DX379" s="1">
        <v>1.79</v>
      </c>
      <c r="DY379" s="1">
        <v>2.83</v>
      </c>
      <c r="DZ379" s="1">
        <v>3.57</v>
      </c>
      <c r="EA379" s="1">
        <v>3.48</v>
      </c>
      <c r="EB379" s="1">
        <v>2.16</v>
      </c>
      <c r="EC379" s="1">
        <v>1.74</v>
      </c>
      <c r="ED379" s="1">
        <v>1.99</v>
      </c>
      <c r="EE379" s="1">
        <v>1.41</v>
      </c>
      <c r="EF379" s="1">
        <v>2.17</v>
      </c>
      <c r="EG379" s="1">
        <v>2.33</v>
      </c>
      <c r="EH379" s="1">
        <v>3.33</v>
      </c>
      <c r="EI379" s="1">
        <v>2.9</v>
      </c>
      <c r="EJ379" s="1">
        <v>4.2300000000000004</v>
      </c>
      <c r="EL379">
        <v>195704</v>
      </c>
      <c r="EM379">
        <v>4.26</v>
      </c>
      <c r="EN379">
        <v>-1.61</v>
      </c>
      <c r="EO379">
        <v>-1.47</v>
      </c>
      <c r="EP379">
        <v>0.25</v>
      </c>
      <c r="ER379" s="1">
        <v>195710</v>
      </c>
      <c r="ES379" s="1">
        <v>1.94</v>
      </c>
      <c r="EU379" s="1">
        <v>195611</v>
      </c>
      <c r="EV379" s="1">
        <v>-1.46</v>
      </c>
      <c r="EX379" s="1">
        <v>196110</v>
      </c>
      <c r="EY379" s="1">
        <v>-0.51</v>
      </c>
      <c r="FA379" s="1">
        <v>195710</v>
      </c>
      <c r="FB379" s="1">
        <f>IF(ISERROR(VLOOKUP($FA379,MOM,LOOKUPS!C$12,0)*$FB$6+VLOOKUP($FA379,STREV,LOOKUPS!C$10,0)*$FC$6+VLOOKUP($FA379,LTREV,LOOKUPS!C$9,0)*$FD$6+VLOOKUP($FA379,CFP,LOOKUPS!C$6,0)*$FE$6+VLOOKUP($FA379,EP,LOOKUPS!C$8,0)*$FF$6+VLOOKUP($FA379,BM,LOOKUPS!C$5,0)*$FG$6+VLOOKUP($FA379,DIV,LOOKUPS!C$7,0)*$FH$6++VLOOKUP($FA379,SIZE,LOOKUPS!C$11,0)*$FI$6),"",VLOOKUP($FA379,MOM,LOOKUPS!C$12,0)*$FB$6+VLOOKUP($FA379,STREV,LOOKUPS!C$10,0)*$FC$6+VLOOKUP($FA379,LTREV,LOOKUPS!C$9,0)*$FD$6+VLOOKUP($FA379,CFP,LOOKUPS!C$6,0)*$FE$6+VLOOKUP($FA379,EP,LOOKUPS!C$8,0)*$FF$6+VLOOKUP($FA379,BM,LOOKUPS!C$5,0)*$FG$6+VLOOKUP($FA379,DIV,LOOKUPS!C$7,0)*$FH$6++VLOOKUP($FA379,SIZE,LOOKUPS!C$11,0)*$FI$6)</f>
        <v>-7.8422000000000001</v>
      </c>
      <c r="FC379" s="1">
        <f>IF(ISERROR(VLOOKUP($FA379,MOM,LOOKUPS!D$12,0)*$FB$6+VLOOKUP($FA379,STREV,LOOKUPS!D$10,0)*$FC$6+VLOOKUP($FA379,LTREV,LOOKUPS!D$9,0)*$FD$6+VLOOKUP($FA379,CFP,LOOKUPS!D$6,0)*$FE$6+VLOOKUP($FA379,EP,LOOKUPS!D$8,0)*$FF$6+VLOOKUP($FA379,BM,LOOKUPS!D$5,0)*$FG$6+VLOOKUP($FA379,DIV,LOOKUPS!D$7,0)*$FH$6++VLOOKUP($FA379,SIZE,LOOKUPS!D$11,0)*$FI$6),"",VLOOKUP($FA379,MOM,LOOKUPS!D$12,0)*$FB$6+VLOOKUP($FA379,STREV,LOOKUPS!D$10,0)*$FC$6+VLOOKUP($FA379,LTREV,LOOKUPS!D$9,0)*$FD$6+VLOOKUP($FA379,CFP,LOOKUPS!D$6,0)*$FE$6+VLOOKUP($FA379,EP,LOOKUPS!D$8,0)*$FF$6+VLOOKUP($FA379,BM,LOOKUPS!D$5,0)*$FG$6+VLOOKUP($FA379,DIV,LOOKUPS!D$7,0)*$FH$6++VLOOKUP($FA379,SIZE,LOOKUPS!D$11,0)*$FI$6)</f>
        <v>-6.0187000000000008</v>
      </c>
      <c r="FD379" s="1">
        <f>IF(ISERROR(VLOOKUP($FA379,MOM,LOOKUPS!E$12,0)*$FB$6+VLOOKUP($FA379,STREV,LOOKUPS!E$10,0)*$FC$6+VLOOKUP($FA379,LTREV,LOOKUPS!E$9,0)*$FD$6+VLOOKUP($FA379,CFP,LOOKUPS!E$6,0)*$FE$6+VLOOKUP($FA379,EP,LOOKUPS!E$8,0)*$FF$6+VLOOKUP($FA379,BM,LOOKUPS!E$5,0)*$FG$6+VLOOKUP($FA379,DIV,LOOKUPS!E$7,0)*$FH$6++VLOOKUP($FA379,SIZE,LOOKUPS!E$11,0)*$FI$6),"",VLOOKUP($FA379,MOM,LOOKUPS!E$12,0)*$FB$6+VLOOKUP($FA379,STREV,LOOKUPS!E$10,0)*$FC$6+VLOOKUP($FA379,LTREV,LOOKUPS!E$9,0)*$FD$6+VLOOKUP($FA379,CFP,LOOKUPS!E$6,0)*$FE$6+VLOOKUP($FA379,EP,LOOKUPS!E$8,0)*$FF$6+VLOOKUP($FA379,BM,LOOKUPS!E$5,0)*$FG$6+VLOOKUP($FA379,DIV,LOOKUPS!E$7,0)*$FH$6++VLOOKUP($FA379,SIZE,LOOKUPS!E$11,0)*$FI$6)</f>
        <v>-5.4447000000000001</v>
      </c>
      <c r="FE379" s="1">
        <f>IF(ISERROR(VLOOKUP($FA379,MOM,LOOKUPS!F$12,0)*$FB$6+VLOOKUP($FA379,STREV,LOOKUPS!F$10,0)*$FC$6+VLOOKUP($FA379,LTREV,LOOKUPS!F$9,0)*$FD$6+VLOOKUP($FA379,CFP,LOOKUPS!F$6,0)*$FE$6+VLOOKUP($FA379,EP,LOOKUPS!F$8,0)*$FF$6+VLOOKUP($FA379,BM,LOOKUPS!F$5,0)*$FG$6+VLOOKUP($FA379,DIV,LOOKUPS!F$7,0)*$FH$6++VLOOKUP($FA379,SIZE,LOOKUPS!F$11,0)*$FI$6),"",VLOOKUP($FA379,MOM,LOOKUPS!F$12,0)*$FB$6+VLOOKUP($FA379,STREV,LOOKUPS!F$10,0)*$FC$6+VLOOKUP($FA379,LTREV,LOOKUPS!F$9,0)*$FD$6+VLOOKUP($FA379,CFP,LOOKUPS!F$6,0)*$FE$6+VLOOKUP($FA379,EP,LOOKUPS!F$8,0)*$FF$6+VLOOKUP($FA379,BM,LOOKUPS!F$5,0)*$FG$6+VLOOKUP($FA379,DIV,LOOKUPS!F$7,0)*$FH$6++VLOOKUP($FA379,SIZE,LOOKUPS!F$11,0)*$FI$6)</f>
        <v>-4.7365000000000004</v>
      </c>
      <c r="FF379" s="1">
        <f>IF(ISERROR(VLOOKUP($FA379,MOM,LOOKUPS!G$12,0)*$FB$6+VLOOKUP($FA379,STREV,LOOKUPS!G$10,0)*$FC$6+VLOOKUP($FA379,LTREV,LOOKUPS!G$9,0)*$FD$6+VLOOKUP($FA379,CFP,LOOKUPS!G$6,0)*$FE$6+VLOOKUP($FA379,EP,LOOKUPS!G$8,0)*$FF$6+VLOOKUP($FA379,BM,LOOKUPS!G$5,0)*$FG$6+VLOOKUP($FA379,DIV,LOOKUPS!G$7,0)*$FH$6++VLOOKUP($FA379,SIZE,LOOKUPS!G$11,0)*$FI$6),"",VLOOKUP($FA379,MOM,LOOKUPS!G$12,0)*$FB$6+VLOOKUP($FA379,STREV,LOOKUPS!G$10,0)*$FC$6+VLOOKUP($FA379,LTREV,LOOKUPS!G$9,0)*$FD$6+VLOOKUP($FA379,CFP,LOOKUPS!G$6,0)*$FE$6+VLOOKUP($FA379,EP,LOOKUPS!G$8,0)*$FF$6+VLOOKUP($FA379,BM,LOOKUPS!G$5,0)*$FG$6+VLOOKUP($FA379,DIV,LOOKUPS!G$7,0)*$FH$6++VLOOKUP($FA379,SIZE,LOOKUPS!G$11,0)*$FI$6)</f>
        <v>-5.2026000000000003</v>
      </c>
      <c r="FG379" s="1">
        <f>IF(ISERROR(VLOOKUP($FA379,MOM,LOOKUPS!H$12,0)*$FB$6+VLOOKUP($FA379,STREV,LOOKUPS!H$10,0)*$FC$6+VLOOKUP($FA379,LTREV,LOOKUPS!H$9,0)*$FD$6+VLOOKUP($FA379,CFP,LOOKUPS!H$6,0)*$FE$6+VLOOKUP($FA379,EP,LOOKUPS!H$8,0)*$FF$6+VLOOKUP($FA379,BM,LOOKUPS!H$5,0)*$FG$6+VLOOKUP($FA379,DIV,LOOKUPS!H$7,0)*$FH$6++VLOOKUP($FA379,SIZE,LOOKUPS!H$11,0)*$FI$6),"",VLOOKUP($FA379,MOM,LOOKUPS!H$12,0)*$FB$6+VLOOKUP($FA379,STREV,LOOKUPS!H$10,0)*$FC$6+VLOOKUP($FA379,LTREV,LOOKUPS!H$9,0)*$FD$6+VLOOKUP($FA379,CFP,LOOKUPS!H$6,0)*$FE$6+VLOOKUP($FA379,EP,LOOKUPS!H$8,0)*$FF$6+VLOOKUP($FA379,BM,LOOKUPS!H$5,0)*$FG$6+VLOOKUP($FA379,DIV,LOOKUPS!H$7,0)*$FH$6++VLOOKUP($FA379,SIZE,LOOKUPS!H$11,0)*$FI$6)</f>
        <v>-5.3453999999999997</v>
      </c>
      <c r="FH379" s="1">
        <f>IF(ISERROR(VLOOKUP($FA379,MOM,LOOKUPS!I$12,0)*$FB$6+VLOOKUP($FA379,STREV,LOOKUPS!I$10,0)*$FC$6+VLOOKUP($FA379,LTREV,LOOKUPS!I$9,0)*$FD$6+VLOOKUP($FA379,CFP,LOOKUPS!I$6,0)*$FE$6+VLOOKUP($FA379,EP,LOOKUPS!I$8,0)*$FF$6+VLOOKUP($FA379,BM,LOOKUPS!I$5,0)*$FG$6+VLOOKUP($FA379,DIV,LOOKUPS!I$7,0)*$FH$6++VLOOKUP($FA379,SIZE,LOOKUPS!I$11,0)*$FI$6),"",VLOOKUP($FA379,MOM,LOOKUPS!I$12,0)*$FB$6+VLOOKUP($FA379,STREV,LOOKUPS!I$10,0)*$FC$6+VLOOKUP($FA379,LTREV,LOOKUPS!I$9,0)*$FD$6+VLOOKUP($FA379,CFP,LOOKUPS!I$6,0)*$FE$6+VLOOKUP($FA379,EP,LOOKUPS!I$8,0)*$FF$6+VLOOKUP($FA379,BM,LOOKUPS!I$5,0)*$FG$6+VLOOKUP($FA379,DIV,LOOKUPS!I$7,0)*$FH$6++VLOOKUP($FA379,SIZE,LOOKUPS!I$11,0)*$FI$6)</f>
        <v>-5.9398999999999997</v>
      </c>
      <c r="FI379" s="1">
        <f>IF(ISERROR(VLOOKUP($FA379,MOM,LOOKUPS!J$12,0)*$FB$6+VLOOKUP($FA379,STREV,LOOKUPS!J$10,0)*$FC$6+VLOOKUP($FA379,LTREV,LOOKUPS!J$9,0)*$FD$6+VLOOKUP($FA379,CFP,LOOKUPS!J$6,0)*$FE$6+VLOOKUP($FA379,EP,LOOKUPS!J$8,0)*$FF$6+VLOOKUP($FA379,BM,LOOKUPS!J$5,0)*$FG$6+VLOOKUP($FA379,DIV,LOOKUPS!J$7,0)*$FH$6++VLOOKUP($FA379,SIZE,LOOKUPS!J$11,0)*$FI$6),"",VLOOKUP($FA379,MOM,LOOKUPS!J$12,0)*$FB$6+VLOOKUP($FA379,STREV,LOOKUPS!J$10,0)*$FC$6+VLOOKUP($FA379,LTREV,LOOKUPS!J$9,0)*$FD$6+VLOOKUP($FA379,CFP,LOOKUPS!J$6,0)*$FE$6+VLOOKUP($FA379,EP,LOOKUPS!J$8,0)*$FF$6+VLOOKUP($FA379,BM,LOOKUPS!J$5,0)*$FG$6+VLOOKUP($FA379,DIV,LOOKUPS!J$7,0)*$FH$6++VLOOKUP($FA379,SIZE,LOOKUPS!J$11,0)*$FI$6)</f>
        <v>-6.4253</v>
      </c>
      <c r="FJ379" s="1">
        <f>IF(ISERROR(VLOOKUP($FA379,MOM,LOOKUPS!K$12,0)*$FB$6+VLOOKUP($FA379,STREV,LOOKUPS!K$10,0)*$FC$6+VLOOKUP($FA379,LTREV,LOOKUPS!K$9,0)*$FD$6+VLOOKUP($FA379,CFP,LOOKUPS!K$6,0)*$FE$6+VLOOKUP($FA379,EP,LOOKUPS!K$8,0)*$FF$6+VLOOKUP($FA379,BM,LOOKUPS!K$5,0)*$FG$6+VLOOKUP($FA379,DIV,LOOKUPS!K$7,0)*$FH$6++VLOOKUP($FA379,SIZE,LOOKUPS!K$11,0)*$FI$6),"",VLOOKUP($FA379,MOM,LOOKUPS!K$12,0)*$FB$6+VLOOKUP($FA379,STREV,LOOKUPS!K$10,0)*$FC$6+VLOOKUP($FA379,LTREV,LOOKUPS!K$9,0)*$FD$6+VLOOKUP($FA379,CFP,LOOKUPS!K$6,0)*$FE$6+VLOOKUP($FA379,EP,LOOKUPS!K$8,0)*$FF$6+VLOOKUP($FA379,BM,LOOKUPS!K$5,0)*$FG$6+VLOOKUP($FA379,DIV,LOOKUPS!K$7,0)*$FH$6++VLOOKUP($FA379,SIZE,LOOKUPS!K$11,0)*$FI$6)</f>
        <v>-7.5838999999999999</v>
      </c>
      <c r="FK379" s="1">
        <f>IF(ISERROR(VLOOKUP($FA379,MOM,LOOKUPS!L$12,0)*$FB$6+VLOOKUP($FA379,STREV,LOOKUPS!L$10,0)*$FC$6+VLOOKUP($FA379,LTREV,LOOKUPS!L$9,0)*$FD$6+VLOOKUP($FA379,CFP,LOOKUPS!L$6,0)*$FE$6+VLOOKUP($FA379,EP,LOOKUPS!L$8,0)*$FF$6+VLOOKUP($FA379,BM,LOOKUPS!L$5,0)*$FG$6+VLOOKUP($FA379,DIV,LOOKUPS!L$7,0)*$FH$6++VLOOKUP($FA379,SIZE,LOOKUPS!L$11,0)*$FI$6),"",VLOOKUP($FA379,MOM,LOOKUPS!L$12,0)*$FB$6+VLOOKUP($FA379,STREV,LOOKUPS!L$10,0)*$FC$6+VLOOKUP($FA379,LTREV,LOOKUPS!L$9,0)*$FD$6+VLOOKUP($FA379,CFP,LOOKUPS!L$6,0)*$FE$6+VLOOKUP($FA379,EP,LOOKUPS!L$8,0)*$FF$6+VLOOKUP($FA379,BM,LOOKUPS!L$5,0)*$FG$6+VLOOKUP($FA379,DIV,LOOKUPS!L$7,0)*$FH$6++VLOOKUP($FA379,SIZE,LOOKUPS!L$11,0)*$FI$6)</f>
        <v>-9.4336000000000002</v>
      </c>
    </row>
    <row r="380" spans="1:167" x14ac:dyDescent="0.3">
      <c r="A380" s="1">
        <v>195711</v>
      </c>
      <c r="B380" s="1">
        <v>2.98</v>
      </c>
      <c r="C380" s="1">
        <v>0.47</v>
      </c>
      <c r="D380" s="1">
        <v>-0.23</v>
      </c>
      <c r="E380" s="1">
        <v>0.97</v>
      </c>
      <c r="F380" s="1">
        <v>0.88</v>
      </c>
      <c r="G380" s="1">
        <v>1.83</v>
      </c>
      <c r="H380" s="1">
        <v>1.68</v>
      </c>
      <c r="I380" s="1">
        <v>3.4</v>
      </c>
      <c r="J380" s="1">
        <v>4.04</v>
      </c>
      <c r="K380" s="1">
        <v>4.55</v>
      </c>
      <c r="M380" s="1">
        <v>195612</v>
      </c>
      <c r="N380" s="1">
        <v>1.3</v>
      </c>
      <c r="O380" s="1">
        <v>2.77</v>
      </c>
      <c r="P380" s="1">
        <v>2.66</v>
      </c>
      <c r="Q380" s="1">
        <v>2.69</v>
      </c>
      <c r="R380" s="1">
        <v>2.5299999999999998</v>
      </c>
      <c r="S380" s="1">
        <v>2.0699999999999998</v>
      </c>
      <c r="T380" s="1">
        <v>2.59</v>
      </c>
      <c r="U380" s="1">
        <v>2.66</v>
      </c>
      <c r="V380" s="1">
        <v>2.27</v>
      </c>
      <c r="W380" s="1">
        <v>1.37</v>
      </c>
      <c r="Y380" s="1">
        <v>196111</v>
      </c>
      <c r="Z380" s="1">
        <v>3.47</v>
      </c>
      <c r="AA380" s="1">
        <v>4.25</v>
      </c>
      <c r="AB380" s="1">
        <v>3.47</v>
      </c>
      <c r="AC380" s="1">
        <v>4.5999999999999996</v>
      </c>
      <c r="AD380" s="1">
        <v>3.71</v>
      </c>
      <c r="AE380" s="1">
        <v>5.29</v>
      </c>
      <c r="AF380" s="1">
        <v>3.77</v>
      </c>
      <c r="AG380" s="1">
        <v>4.5999999999999996</v>
      </c>
      <c r="AH380" s="1">
        <v>5.4</v>
      </c>
      <c r="AI380" s="1">
        <v>6.17</v>
      </c>
      <c r="AK380">
        <v>198205</v>
      </c>
      <c r="AL380">
        <v>-4.08</v>
      </c>
      <c r="AM380">
        <v>-2.46</v>
      </c>
      <c r="AN380">
        <v>-2.0699999999999998</v>
      </c>
      <c r="AO380">
        <v>-1.65</v>
      </c>
      <c r="AP380">
        <v>-2.4900000000000002</v>
      </c>
      <c r="AQ380">
        <v>-2.66</v>
      </c>
      <c r="AR380">
        <v>-1.82</v>
      </c>
      <c r="AS380">
        <v>-2.31</v>
      </c>
      <c r="AT380">
        <v>-1.1299999999999999</v>
      </c>
      <c r="AU380">
        <v>-2.56</v>
      </c>
      <c r="AV380">
        <v>-2.3199999999999998</v>
      </c>
      <c r="AW380">
        <v>-2.39</v>
      </c>
      <c r="AX380">
        <v>-2.94</v>
      </c>
      <c r="AY380">
        <v>-1.83</v>
      </c>
      <c r="AZ380">
        <v>-1.8</v>
      </c>
      <c r="BA380">
        <v>-1.64</v>
      </c>
      <c r="BB380">
        <v>-3.08</v>
      </c>
      <c r="BC380">
        <v>-0.62</v>
      </c>
      <c r="BD380">
        <v>-1.51</v>
      </c>
      <c r="BF380" s="1">
        <v>198205</v>
      </c>
      <c r="BG380" s="1">
        <v>-3.42</v>
      </c>
      <c r="BH380" s="1">
        <v>-2.83</v>
      </c>
      <c r="BI380" s="1">
        <v>-2.0299999999999998</v>
      </c>
      <c r="BJ380" s="1">
        <v>-1.39</v>
      </c>
      <c r="BK380" s="1">
        <v>-2.7</v>
      </c>
      <c r="BL380" s="1">
        <v>-2.97</v>
      </c>
      <c r="BM380" s="1">
        <v>-1.86</v>
      </c>
      <c r="BN380" s="1">
        <v>-1.52</v>
      </c>
      <c r="BO380" s="1">
        <v>-1.43</v>
      </c>
      <c r="BP380" s="1">
        <v>-2.46</v>
      </c>
      <c r="BQ380" s="1">
        <v>-3.19</v>
      </c>
      <c r="BR380" s="1">
        <v>-3.3</v>
      </c>
      <c r="BS380" s="1">
        <v>-2.61</v>
      </c>
      <c r="BT380" s="1">
        <v>-1.99</v>
      </c>
      <c r="BU380" s="1">
        <v>-1.74</v>
      </c>
      <c r="BV380" s="1">
        <v>-1.76</v>
      </c>
      <c r="BW380" s="1">
        <v>-1.27</v>
      </c>
      <c r="BX380" s="1">
        <v>-1.34</v>
      </c>
      <c r="BY380" s="1">
        <v>-1.49</v>
      </c>
      <c r="CA380" s="1">
        <v>195705</v>
      </c>
      <c r="CB380" s="1">
        <v>2.3199999999999998</v>
      </c>
      <c r="CC380" s="1">
        <v>3.34</v>
      </c>
      <c r="CD380" s="1">
        <v>1.8</v>
      </c>
      <c r="CE380" s="1">
        <v>1.44</v>
      </c>
      <c r="CF380" s="1">
        <v>3.76</v>
      </c>
      <c r="CG380" s="1">
        <v>2.38</v>
      </c>
      <c r="CH380" s="1">
        <v>1.53</v>
      </c>
      <c r="CI380" s="1">
        <v>1.39</v>
      </c>
      <c r="CJ380" s="1">
        <v>1.71</v>
      </c>
      <c r="CK380" s="1">
        <v>4.76</v>
      </c>
      <c r="CL380" s="1">
        <v>2.78</v>
      </c>
      <c r="CM380" s="1">
        <v>2.5</v>
      </c>
      <c r="CN380" s="1">
        <v>2.2599999999999998</v>
      </c>
      <c r="CO380" s="1">
        <v>0.97</v>
      </c>
      <c r="CP380" s="1">
        <v>2.0699999999999998</v>
      </c>
      <c r="CQ380" s="1">
        <v>1.88</v>
      </c>
      <c r="CR380" s="1">
        <v>0.88</v>
      </c>
      <c r="CS380" s="1">
        <v>1.1499999999999999</v>
      </c>
      <c r="CT380" s="1">
        <v>2.2799999999999998</v>
      </c>
      <c r="CV380" s="1">
        <v>195805</v>
      </c>
      <c r="CW380" s="1">
        <v>5.82</v>
      </c>
      <c r="CX380" s="1">
        <v>4.3</v>
      </c>
      <c r="CY380" s="1">
        <v>3.9</v>
      </c>
      <c r="CZ380" s="1">
        <v>2.72</v>
      </c>
      <c r="DA380" s="1">
        <v>4.5999999999999996</v>
      </c>
      <c r="DB380" s="1">
        <v>4.49</v>
      </c>
      <c r="DC380" s="1">
        <v>3.41</v>
      </c>
      <c r="DD380" s="1">
        <v>3.05</v>
      </c>
      <c r="DE380" s="1">
        <v>2.78</v>
      </c>
      <c r="DF380" s="1">
        <v>6.06</v>
      </c>
      <c r="DG380" s="1">
        <v>3.14</v>
      </c>
      <c r="DH380" s="1">
        <v>3.68</v>
      </c>
      <c r="DI380" s="1">
        <v>5.25</v>
      </c>
      <c r="DJ380" s="1">
        <v>3.36</v>
      </c>
      <c r="DK380" s="1">
        <v>3.46</v>
      </c>
      <c r="DL380" s="1">
        <v>3.5</v>
      </c>
      <c r="DM380" s="1">
        <v>2.6</v>
      </c>
      <c r="DN380" s="1">
        <v>2.64</v>
      </c>
      <c r="DO380" s="1">
        <v>2.93</v>
      </c>
      <c r="DQ380" s="1">
        <v>195705</v>
      </c>
      <c r="DR380" s="1">
        <v>-99.99</v>
      </c>
      <c r="DS380" s="1">
        <v>1.05</v>
      </c>
      <c r="DT380" s="1">
        <v>2.2400000000000002</v>
      </c>
      <c r="DU380" s="1">
        <v>3.09</v>
      </c>
      <c r="DV380" s="1">
        <v>0.34</v>
      </c>
      <c r="DW380" s="1">
        <v>2.12</v>
      </c>
      <c r="DX380" s="1">
        <v>2.42</v>
      </c>
      <c r="DY380" s="1">
        <v>2.16</v>
      </c>
      <c r="DZ380" s="1">
        <v>3.64</v>
      </c>
      <c r="EA380" s="1">
        <v>0.72</v>
      </c>
      <c r="EB380" s="1">
        <v>-0.03</v>
      </c>
      <c r="EC380" s="1">
        <v>2.4900000000000002</v>
      </c>
      <c r="ED380" s="1">
        <v>1.76</v>
      </c>
      <c r="EE380" s="1">
        <v>2.1</v>
      </c>
      <c r="EF380" s="1">
        <v>2.75</v>
      </c>
      <c r="EG380" s="1">
        <v>2.34</v>
      </c>
      <c r="EH380" s="1">
        <v>1.98</v>
      </c>
      <c r="EI380" s="1">
        <v>3.54</v>
      </c>
      <c r="EJ380" s="1">
        <v>3.74</v>
      </c>
      <c r="EL380">
        <v>195705</v>
      </c>
      <c r="EM380">
        <v>3.45</v>
      </c>
      <c r="EN380">
        <v>-1.05</v>
      </c>
      <c r="EO380">
        <v>-2.1</v>
      </c>
      <c r="EP380">
        <v>0.26</v>
      </c>
      <c r="ER380" s="1">
        <v>195711</v>
      </c>
      <c r="ES380" s="1">
        <v>1.24</v>
      </c>
      <c r="EU380" s="1">
        <v>195612</v>
      </c>
      <c r="EV380" s="1">
        <v>0.1</v>
      </c>
      <c r="EX380" s="1">
        <v>196111</v>
      </c>
      <c r="EY380" s="1">
        <v>-2.57</v>
      </c>
      <c r="FA380" s="1">
        <v>195711</v>
      </c>
      <c r="FB380" s="1">
        <f>IF(ISERROR(VLOOKUP($FA380,MOM,LOOKUPS!C$12,0)*$FB$6+VLOOKUP($FA380,STREV,LOOKUPS!C$10,0)*$FC$6+VLOOKUP($FA380,LTREV,LOOKUPS!C$9,0)*$FD$6+VLOOKUP($FA380,CFP,LOOKUPS!C$6,0)*$FE$6+VLOOKUP($FA380,EP,LOOKUPS!C$8,0)*$FF$6+VLOOKUP($FA380,BM,LOOKUPS!C$5,0)*$FG$6+VLOOKUP($FA380,DIV,LOOKUPS!C$7,0)*$FH$6++VLOOKUP($FA380,SIZE,LOOKUPS!C$11,0)*$FI$6),"",VLOOKUP($FA380,MOM,LOOKUPS!C$12,0)*$FB$6+VLOOKUP($FA380,STREV,LOOKUPS!C$10,0)*$FC$6+VLOOKUP($FA380,LTREV,LOOKUPS!C$9,0)*$FD$6+VLOOKUP($FA380,CFP,LOOKUPS!C$6,0)*$FE$6+VLOOKUP($FA380,EP,LOOKUPS!C$8,0)*$FF$6+VLOOKUP($FA380,BM,LOOKUPS!C$5,0)*$FG$6+VLOOKUP($FA380,DIV,LOOKUPS!C$7,0)*$FH$6++VLOOKUP($FA380,SIZE,LOOKUPS!C$11,0)*$FI$6)</f>
        <v>3.7991000000000001</v>
      </c>
      <c r="FC380" s="1">
        <f>IF(ISERROR(VLOOKUP($FA380,MOM,LOOKUPS!D$12,0)*$FB$6+VLOOKUP($FA380,STREV,LOOKUPS!D$10,0)*$FC$6+VLOOKUP($FA380,LTREV,LOOKUPS!D$9,0)*$FD$6+VLOOKUP($FA380,CFP,LOOKUPS!D$6,0)*$FE$6+VLOOKUP($FA380,EP,LOOKUPS!D$8,0)*$FF$6+VLOOKUP($FA380,BM,LOOKUPS!D$5,0)*$FG$6+VLOOKUP($FA380,DIV,LOOKUPS!D$7,0)*$FH$6++VLOOKUP($FA380,SIZE,LOOKUPS!D$11,0)*$FI$6),"",VLOOKUP($FA380,MOM,LOOKUPS!D$12,0)*$FB$6+VLOOKUP($FA380,STREV,LOOKUPS!D$10,0)*$FC$6+VLOOKUP($FA380,LTREV,LOOKUPS!D$9,0)*$FD$6+VLOOKUP($FA380,CFP,LOOKUPS!D$6,0)*$FE$6+VLOOKUP($FA380,EP,LOOKUPS!D$8,0)*$FF$6+VLOOKUP($FA380,BM,LOOKUPS!D$5,0)*$FG$6+VLOOKUP($FA380,DIV,LOOKUPS!D$7,0)*$FH$6++VLOOKUP($FA380,SIZE,LOOKUPS!D$11,0)*$FI$6)</f>
        <v>2.3519000000000005</v>
      </c>
      <c r="FD380" s="1">
        <f>IF(ISERROR(VLOOKUP($FA380,MOM,LOOKUPS!E$12,0)*$FB$6+VLOOKUP($FA380,STREV,LOOKUPS!E$10,0)*$FC$6+VLOOKUP($FA380,LTREV,LOOKUPS!E$9,0)*$FD$6+VLOOKUP($FA380,CFP,LOOKUPS!E$6,0)*$FE$6+VLOOKUP($FA380,EP,LOOKUPS!E$8,0)*$FF$6+VLOOKUP($FA380,BM,LOOKUPS!E$5,0)*$FG$6+VLOOKUP($FA380,DIV,LOOKUPS!E$7,0)*$FH$6++VLOOKUP($FA380,SIZE,LOOKUPS!E$11,0)*$FI$6),"",VLOOKUP($FA380,MOM,LOOKUPS!E$12,0)*$FB$6+VLOOKUP($FA380,STREV,LOOKUPS!E$10,0)*$FC$6+VLOOKUP($FA380,LTREV,LOOKUPS!E$9,0)*$FD$6+VLOOKUP($FA380,CFP,LOOKUPS!E$6,0)*$FE$6+VLOOKUP($FA380,EP,LOOKUPS!E$8,0)*$FF$6+VLOOKUP($FA380,BM,LOOKUPS!E$5,0)*$FG$6+VLOOKUP($FA380,DIV,LOOKUPS!E$7,0)*$FH$6++VLOOKUP($FA380,SIZE,LOOKUPS!E$11,0)*$FI$6)</f>
        <v>1.9718000000000002</v>
      </c>
      <c r="FE380" s="1">
        <f>IF(ISERROR(VLOOKUP($FA380,MOM,LOOKUPS!F$12,0)*$FB$6+VLOOKUP($FA380,STREV,LOOKUPS!F$10,0)*$FC$6+VLOOKUP($FA380,LTREV,LOOKUPS!F$9,0)*$FD$6+VLOOKUP($FA380,CFP,LOOKUPS!F$6,0)*$FE$6+VLOOKUP($FA380,EP,LOOKUPS!F$8,0)*$FF$6+VLOOKUP($FA380,BM,LOOKUPS!F$5,0)*$FG$6+VLOOKUP($FA380,DIV,LOOKUPS!F$7,0)*$FH$6++VLOOKUP($FA380,SIZE,LOOKUPS!F$11,0)*$FI$6),"",VLOOKUP($FA380,MOM,LOOKUPS!F$12,0)*$FB$6+VLOOKUP($FA380,STREV,LOOKUPS!F$10,0)*$FC$6+VLOOKUP($FA380,LTREV,LOOKUPS!F$9,0)*$FD$6+VLOOKUP($FA380,CFP,LOOKUPS!F$6,0)*$FE$6+VLOOKUP($FA380,EP,LOOKUPS!F$8,0)*$FF$6+VLOOKUP($FA380,BM,LOOKUPS!F$5,0)*$FG$6+VLOOKUP($FA380,DIV,LOOKUPS!F$7,0)*$FH$6++VLOOKUP($FA380,SIZE,LOOKUPS!F$11,0)*$FI$6)</f>
        <v>1.8659000000000003</v>
      </c>
      <c r="FF380" s="1">
        <f>IF(ISERROR(VLOOKUP($FA380,MOM,LOOKUPS!G$12,0)*$FB$6+VLOOKUP($FA380,STREV,LOOKUPS!G$10,0)*$FC$6+VLOOKUP($FA380,LTREV,LOOKUPS!G$9,0)*$FD$6+VLOOKUP($FA380,CFP,LOOKUPS!G$6,0)*$FE$6+VLOOKUP($FA380,EP,LOOKUPS!G$8,0)*$FF$6+VLOOKUP($FA380,BM,LOOKUPS!G$5,0)*$FG$6+VLOOKUP($FA380,DIV,LOOKUPS!G$7,0)*$FH$6++VLOOKUP($FA380,SIZE,LOOKUPS!G$11,0)*$FI$6),"",VLOOKUP($FA380,MOM,LOOKUPS!G$12,0)*$FB$6+VLOOKUP($FA380,STREV,LOOKUPS!G$10,0)*$FC$6+VLOOKUP($FA380,LTREV,LOOKUPS!G$9,0)*$FD$6+VLOOKUP($FA380,CFP,LOOKUPS!G$6,0)*$FE$6+VLOOKUP($FA380,EP,LOOKUPS!G$8,0)*$FF$6+VLOOKUP($FA380,BM,LOOKUPS!G$5,0)*$FG$6+VLOOKUP($FA380,DIV,LOOKUPS!G$7,0)*$FH$6++VLOOKUP($FA380,SIZE,LOOKUPS!G$11,0)*$FI$6)</f>
        <v>1.7318</v>
      </c>
      <c r="FG380" s="1">
        <f>IF(ISERROR(VLOOKUP($FA380,MOM,LOOKUPS!H$12,0)*$FB$6+VLOOKUP($FA380,STREV,LOOKUPS!H$10,0)*$FC$6+VLOOKUP($FA380,LTREV,LOOKUPS!H$9,0)*$FD$6+VLOOKUP($FA380,CFP,LOOKUPS!H$6,0)*$FE$6+VLOOKUP($FA380,EP,LOOKUPS!H$8,0)*$FF$6+VLOOKUP($FA380,BM,LOOKUPS!H$5,0)*$FG$6+VLOOKUP($FA380,DIV,LOOKUPS!H$7,0)*$FH$6++VLOOKUP($FA380,SIZE,LOOKUPS!H$11,0)*$FI$6),"",VLOOKUP($FA380,MOM,LOOKUPS!H$12,0)*$FB$6+VLOOKUP($FA380,STREV,LOOKUPS!H$10,0)*$FC$6+VLOOKUP($FA380,LTREV,LOOKUPS!H$9,0)*$FD$6+VLOOKUP($FA380,CFP,LOOKUPS!H$6,0)*$FE$6+VLOOKUP($FA380,EP,LOOKUPS!H$8,0)*$FF$6+VLOOKUP($FA380,BM,LOOKUPS!H$5,0)*$FG$6+VLOOKUP($FA380,DIV,LOOKUPS!H$7,0)*$FH$6++VLOOKUP($FA380,SIZE,LOOKUPS!H$11,0)*$FI$6)</f>
        <v>1.6593</v>
      </c>
      <c r="FH380" s="1">
        <f>IF(ISERROR(VLOOKUP($FA380,MOM,LOOKUPS!I$12,0)*$FB$6+VLOOKUP($FA380,STREV,LOOKUPS!I$10,0)*$FC$6+VLOOKUP($FA380,LTREV,LOOKUPS!I$9,0)*$FD$6+VLOOKUP($FA380,CFP,LOOKUPS!I$6,0)*$FE$6+VLOOKUP($FA380,EP,LOOKUPS!I$8,0)*$FF$6+VLOOKUP($FA380,BM,LOOKUPS!I$5,0)*$FG$6+VLOOKUP($FA380,DIV,LOOKUPS!I$7,0)*$FH$6++VLOOKUP($FA380,SIZE,LOOKUPS!I$11,0)*$FI$6),"",VLOOKUP($FA380,MOM,LOOKUPS!I$12,0)*$FB$6+VLOOKUP($FA380,STREV,LOOKUPS!I$10,0)*$FC$6+VLOOKUP($FA380,LTREV,LOOKUPS!I$9,0)*$FD$6+VLOOKUP($FA380,CFP,LOOKUPS!I$6,0)*$FE$6+VLOOKUP($FA380,EP,LOOKUPS!I$8,0)*$FF$6+VLOOKUP($FA380,BM,LOOKUPS!I$5,0)*$FG$6+VLOOKUP($FA380,DIV,LOOKUPS!I$7,0)*$FH$6++VLOOKUP($FA380,SIZE,LOOKUPS!I$11,0)*$FI$6)</f>
        <v>1.3558000000000001</v>
      </c>
      <c r="FI380" s="1">
        <f>IF(ISERROR(VLOOKUP($FA380,MOM,LOOKUPS!J$12,0)*$FB$6+VLOOKUP($FA380,STREV,LOOKUPS!J$10,0)*$FC$6+VLOOKUP($FA380,LTREV,LOOKUPS!J$9,0)*$FD$6+VLOOKUP($FA380,CFP,LOOKUPS!J$6,0)*$FE$6+VLOOKUP($FA380,EP,LOOKUPS!J$8,0)*$FF$6+VLOOKUP($FA380,BM,LOOKUPS!J$5,0)*$FG$6+VLOOKUP($FA380,DIV,LOOKUPS!J$7,0)*$FH$6++VLOOKUP($FA380,SIZE,LOOKUPS!J$11,0)*$FI$6),"",VLOOKUP($FA380,MOM,LOOKUPS!J$12,0)*$FB$6+VLOOKUP($FA380,STREV,LOOKUPS!J$10,0)*$FC$6+VLOOKUP($FA380,LTREV,LOOKUPS!J$9,0)*$FD$6+VLOOKUP($FA380,CFP,LOOKUPS!J$6,0)*$FE$6+VLOOKUP($FA380,EP,LOOKUPS!J$8,0)*$FF$6+VLOOKUP($FA380,BM,LOOKUPS!J$5,0)*$FG$6+VLOOKUP($FA380,DIV,LOOKUPS!J$7,0)*$FH$6++VLOOKUP($FA380,SIZE,LOOKUPS!J$11,0)*$FI$6)</f>
        <v>2.1897000000000002</v>
      </c>
      <c r="FJ380" s="1">
        <f>IF(ISERROR(VLOOKUP($FA380,MOM,LOOKUPS!K$12,0)*$FB$6+VLOOKUP($FA380,STREV,LOOKUPS!K$10,0)*$FC$6+VLOOKUP($FA380,LTREV,LOOKUPS!K$9,0)*$FD$6+VLOOKUP($FA380,CFP,LOOKUPS!K$6,0)*$FE$6+VLOOKUP($FA380,EP,LOOKUPS!K$8,0)*$FF$6+VLOOKUP($FA380,BM,LOOKUPS!K$5,0)*$FG$6+VLOOKUP($FA380,DIV,LOOKUPS!K$7,0)*$FH$6++VLOOKUP($FA380,SIZE,LOOKUPS!K$11,0)*$FI$6),"",VLOOKUP($FA380,MOM,LOOKUPS!K$12,0)*$FB$6+VLOOKUP($FA380,STREV,LOOKUPS!K$10,0)*$FC$6+VLOOKUP($FA380,LTREV,LOOKUPS!K$9,0)*$FD$6+VLOOKUP($FA380,CFP,LOOKUPS!K$6,0)*$FE$6+VLOOKUP($FA380,EP,LOOKUPS!K$8,0)*$FF$6+VLOOKUP($FA380,BM,LOOKUPS!K$5,0)*$FG$6+VLOOKUP($FA380,DIV,LOOKUPS!K$7,0)*$FH$6++VLOOKUP($FA380,SIZE,LOOKUPS!K$11,0)*$FI$6)</f>
        <v>2.5685000000000002</v>
      </c>
      <c r="FK380" s="1">
        <f>IF(ISERROR(VLOOKUP($FA380,MOM,LOOKUPS!L$12,0)*$FB$6+VLOOKUP($FA380,STREV,LOOKUPS!L$10,0)*$FC$6+VLOOKUP($FA380,LTREV,LOOKUPS!L$9,0)*$FD$6+VLOOKUP($FA380,CFP,LOOKUPS!L$6,0)*$FE$6+VLOOKUP($FA380,EP,LOOKUPS!L$8,0)*$FF$6+VLOOKUP($FA380,BM,LOOKUPS!L$5,0)*$FG$6+VLOOKUP($FA380,DIV,LOOKUPS!L$7,0)*$FH$6++VLOOKUP($FA380,SIZE,LOOKUPS!L$11,0)*$FI$6),"",VLOOKUP($FA380,MOM,LOOKUPS!L$12,0)*$FB$6+VLOOKUP($FA380,STREV,LOOKUPS!L$10,0)*$FC$6+VLOOKUP($FA380,LTREV,LOOKUPS!L$9,0)*$FD$6+VLOOKUP($FA380,CFP,LOOKUPS!L$6,0)*$FE$6+VLOOKUP($FA380,EP,LOOKUPS!L$8,0)*$FF$6+VLOOKUP($FA380,BM,LOOKUPS!L$5,0)*$FG$6+VLOOKUP($FA380,DIV,LOOKUPS!L$7,0)*$FH$6++VLOOKUP($FA380,SIZE,LOOKUPS!L$11,0)*$FI$6)</f>
        <v>1.6208000000000002</v>
      </c>
    </row>
    <row r="381" spans="1:167" x14ac:dyDescent="0.3">
      <c r="A381" s="1">
        <v>195712</v>
      </c>
      <c r="B381" s="1">
        <v>-11.48</v>
      </c>
      <c r="C381" s="1">
        <v>-8.86</v>
      </c>
      <c r="D381" s="1">
        <v>-7.81</v>
      </c>
      <c r="E381" s="1">
        <v>-7.33</v>
      </c>
      <c r="F381" s="1">
        <v>-4.26</v>
      </c>
      <c r="G381" s="1">
        <v>-3.44</v>
      </c>
      <c r="H381" s="1">
        <v>-0.47</v>
      </c>
      <c r="I381" s="1">
        <v>-1.41</v>
      </c>
      <c r="J381" s="1">
        <v>-1.49</v>
      </c>
      <c r="K381" s="1">
        <v>-0.67</v>
      </c>
      <c r="M381" s="1">
        <v>195701</v>
      </c>
      <c r="N381" s="1">
        <v>3.08</v>
      </c>
      <c r="O381" s="1">
        <v>2.16</v>
      </c>
      <c r="P381" s="1">
        <v>1.05</v>
      </c>
      <c r="Q381" s="1">
        <v>1.18</v>
      </c>
      <c r="R381" s="1">
        <v>1.86</v>
      </c>
      <c r="S381" s="1">
        <v>0.67</v>
      </c>
      <c r="T381" s="1">
        <v>-0.38</v>
      </c>
      <c r="U381" s="1">
        <v>-1.28</v>
      </c>
      <c r="V381" s="1">
        <v>-2.5299999999999998</v>
      </c>
      <c r="W381" s="1">
        <v>-3.33</v>
      </c>
      <c r="Y381" s="1">
        <v>196112</v>
      </c>
      <c r="Z381" s="1">
        <v>0.54</v>
      </c>
      <c r="AA381" s="1">
        <v>0.91</v>
      </c>
      <c r="AB381" s="1">
        <v>0.51</v>
      </c>
      <c r="AC381" s="1">
        <v>0.2</v>
      </c>
      <c r="AD381" s="1">
        <v>0.56999999999999995</v>
      </c>
      <c r="AE381" s="1">
        <v>-0.31</v>
      </c>
      <c r="AF381" s="1">
        <v>-1.1499999999999999</v>
      </c>
      <c r="AG381" s="1">
        <v>-1.71</v>
      </c>
      <c r="AH381" s="1">
        <v>-1.77</v>
      </c>
      <c r="AI381" s="1">
        <v>-1.97</v>
      </c>
      <c r="AK381">
        <v>198206</v>
      </c>
      <c r="AL381">
        <v>-4.3</v>
      </c>
      <c r="AM381">
        <v>-4.84</v>
      </c>
      <c r="AN381">
        <v>-1.83</v>
      </c>
      <c r="AO381">
        <v>-1.01</v>
      </c>
      <c r="AP381">
        <v>-5.58</v>
      </c>
      <c r="AQ381">
        <v>-1.96</v>
      </c>
      <c r="AR381">
        <v>-2.12</v>
      </c>
      <c r="AS381">
        <v>-1.19</v>
      </c>
      <c r="AT381">
        <v>-1.03</v>
      </c>
      <c r="AU381">
        <v>-5.95</v>
      </c>
      <c r="AV381">
        <v>-4.68</v>
      </c>
      <c r="AW381">
        <v>-2.25</v>
      </c>
      <c r="AX381">
        <v>-1.66</v>
      </c>
      <c r="AY381">
        <v>-2.59</v>
      </c>
      <c r="AZ381">
        <v>-1.59</v>
      </c>
      <c r="BA381">
        <v>-1.4</v>
      </c>
      <c r="BB381">
        <v>-0.96</v>
      </c>
      <c r="BC381">
        <v>-2.08</v>
      </c>
      <c r="BD381">
        <v>-0.25</v>
      </c>
      <c r="BF381" s="1">
        <v>198206</v>
      </c>
      <c r="BG381" s="1">
        <v>-4.66</v>
      </c>
      <c r="BH381" s="1">
        <v>-4.71</v>
      </c>
      <c r="BI381" s="1">
        <v>-1.51</v>
      </c>
      <c r="BJ381" s="1">
        <v>-1.36</v>
      </c>
      <c r="BK381" s="1">
        <v>-5.24</v>
      </c>
      <c r="BL381" s="1">
        <v>-2.0699999999999998</v>
      </c>
      <c r="BM381" s="1">
        <v>-1.53</v>
      </c>
      <c r="BN381" s="1">
        <v>-1.81</v>
      </c>
      <c r="BO381" s="1">
        <v>-1.18</v>
      </c>
      <c r="BP381" s="1">
        <v>-6.17</v>
      </c>
      <c r="BQ381" s="1">
        <v>-3.37</v>
      </c>
      <c r="BR381" s="1">
        <v>-2.8</v>
      </c>
      <c r="BS381" s="1">
        <v>-1.25</v>
      </c>
      <c r="BT381" s="1">
        <v>-1.1599999999999999</v>
      </c>
      <c r="BU381" s="1">
        <v>-1.85</v>
      </c>
      <c r="BV381" s="1">
        <v>-1.74</v>
      </c>
      <c r="BW381" s="1">
        <v>-1.87</v>
      </c>
      <c r="BX381" s="1">
        <v>-1.58</v>
      </c>
      <c r="BY381" s="1">
        <v>-0.92</v>
      </c>
      <c r="CA381" s="1">
        <v>195706</v>
      </c>
      <c r="CB381" s="1">
        <v>-2.37</v>
      </c>
      <c r="CC381" s="1">
        <v>-1.18</v>
      </c>
      <c r="CD381" s="1">
        <v>-0.98</v>
      </c>
      <c r="CE381" s="1">
        <v>0.17</v>
      </c>
      <c r="CF381" s="1">
        <v>-0.97</v>
      </c>
      <c r="CG381" s="1">
        <v>-1.36</v>
      </c>
      <c r="CH381" s="1">
        <v>-1.22</v>
      </c>
      <c r="CI381" s="1">
        <v>-0.34</v>
      </c>
      <c r="CJ381" s="1">
        <v>0.39</v>
      </c>
      <c r="CK381" s="1">
        <v>0.08</v>
      </c>
      <c r="CL381" s="1">
        <v>-2</v>
      </c>
      <c r="CM381" s="1">
        <v>-1.6</v>
      </c>
      <c r="CN381" s="1">
        <v>-1.1299999999999999</v>
      </c>
      <c r="CO381" s="1">
        <v>-1.49</v>
      </c>
      <c r="CP381" s="1">
        <v>-0.95</v>
      </c>
      <c r="CQ381" s="1">
        <v>-0.38</v>
      </c>
      <c r="CR381" s="1">
        <v>-0.3</v>
      </c>
      <c r="CS381" s="1">
        <v>-0.41</v>
      </c>
      <c r="CT381" s="1">
        <v>1.2</v>
      </c>
      <c r="CV381" s="1">
        <v>195806</v>
      </c>
      <c r="CW381" s="1">
        <v>6</v>
      </c>
      <c r="CX381" s="1">
        <v>3.47</v>
      </c>
      <c r="CY381" s="1">
        <v>2.88</v>
      </c>
      <c r="CZ381" s="1">
        <v>2.5299999999999998</v>
      </c>
      <c r="DA381" s="1">
        <v>3.77</v>
      </c>
      <c r="DB381" s="1">
        <v>2.98</v>
      </c>
      <c r="DC381" s="1">
        <v>2.89</v>
      </c>
      <c r="DD381" s="1">
        <v>2.02</v>
      </c>
      <c r="DE381" s="1">
        <v>3.08</v>
      </c>
      <c r="DF381" s="1">
        <v>3.31</v>
      </c>
      <c r="DG381" s="1">
        <v>4.2300000000000004</v>
      </c>
      <c r="DH381" s="1">
        <v>2.84</v>
      </c>
      <c r="DI381" s="1">
        <v>3.12</v>
      </c>
      <c r="DJ381" s="1">
        <v>3.18</v>
      </c>
      <c r="DK381" s="1">
        <v>2.61</v>
      </c>
      <c r="DL381" s="1">
        <v>2.62</v>
      </c>
      <c r="DM381" s="1">
        <v>1.41</v>
      </c>
      <c r="DN381" s="1">
        <v>1.64</v>
      </c>
      <c r="DO381" s="1">
        <v>4.5599999999999996</v>
      </c>
      <c r="DQ381" s="1">
        <v>195706</v>
      </c>
      <c r="DR381" s="1">
        <v>-99.99</v>
      </c>
      <c r="DS381" s="1">
        <v>0.65</v>
      </c>
      <c r="DT381" s="1">
        <v>-1.1000000000000001</v>
      </c>
      <c r="DU381" s="1">
        <v>-1.63</v>
      </c>
      <c r="DV381" s="1">
        <v>1.23</v>
      </c>
      <c r="DW381" s="1">
        <v>-0.66</v>
      </c>
      <c r="DX381" s="1">
        <v>-1.3</v>
      </c>
      <c r="DY381" s="1">
        <v>-1.62</v>
      </c>
      <c r="DZ381" s="1">
        <v>-1.33</v>
      </c>
      <c r="EA381" s="1">
        <v>2.11</v>
      </c>
      <c r="EB381" s="1">
        <v>0.37</v>
      </c>
      <c r="EC381" s="1">
        <v>-0.51</v>
      </c>
      <c r="ED381" s="1">
        <v>-0.81</v>
      </c>
      <c r="EE381" s="1">
        <v>-1.36</v>
      </c>
      <c r="EF381" s="1">
        <v>-1.24</v>
      </c>
      <c r="EG381" s="1">
        <v>-0.99</v>
      </c>
      <c r="EH381" s="1">
        <v>-2.25</v>
      </c>
      <c r="EI381" s="1">
        <v>-2.25</v>
      </c>
      <c r="EJ381" s="1">
        <v>-0.42</v>
      </c>
      <c r="EL381">
        <v>195706</v>
      </c>
      <c r="EM381">
        <v>-0.74</v>
      </c>
      <c r="EN381">
        <v>0.55000000000000004</v>
      </c>
      <c r="EO381">
        <v>0.03</v>
      </c>
      <c r="EP381">
        <v>0.24</v>
      </c>
      <c r="ER381" s="1">
        <v>195712</v>
      </c>
      <c r="ES381" s="1">
        <v>7.79</v>
      </c>
      <c r="EU381" s="1">
        <v>195701</v>
      </c>
      <c r="EV381" s="1">
        <v>3.64</v>
      </c>
      <c r="EX381" s="1">
        <v>196112</v>
      </c>
      <c r="EY381" s="1">
        <v>3.38</v>
      </c>
      <c r="FA381" s="1">
        <v>195712</v>
      </c>
      <c r="FB381" s="1">
        <f>IF(ISERROR(VLOOKUP($FA381,MOM,LOOKUPS!C$12,0)*$FB$6+VLOOKUP($FA381,STREV,LOOKUPS!C$10,0)*$FC$6+VLOOKUP($FA381,LTREV,LOOKUPS!C$9,0)*$FD$6+VLOOKUP($FA381,CFP,LOOKUPS!C$6,0)*$FE$6+VLOOKUP($FA381,EP,LOOKUPS!C$8,0)*$FF$6+VLOOKUP($FA381,BM,LOOKUPS!C$5,0)*$FG$6+VLOOKUP($FA381,DIV,LOOKUPS!C$7,0)*$FH$6++VLOOKUP($FA381,SIZE,LOOKUPS!C$11,0)*$FI$6),"",VLOOKUP($FA381,MOM,LOOKUPS!C$12,0)*$FB$6+VLOOKUP($FA381,STREV,LOOKUPS!C$10,0)*$FC$6+VLOOKUP($FA381,LTREV,LOOKUPS!C$9,0)*$FD$6+VLOOKUP($FA381,CFP,LOOKUPS!C$6,0)*$FE$6+VLOOKUP($FA381,EP,LOOKUPS!C$8,0)*$FF$6+VLOOKUP($FA381,BM,LOOKUPS!C$5,0)*$FG$6+VLOOKUP($FA381,DIV,LOOKUPS!C$7,0)*$FH$6++VLOOKUP($FA381,SIZE,LOOKUPS!C$11,0)*$FI$6)</f>
        <v>-7.9667000000000012</v>
      </c>
      <c r="FC381" s="1">
        <f>IF(ISERROR(VLOOKUP($FA381,MOM,LOOKUPS!D$12,0)*$FB$6+VLOOKUP($FA381,STREV,LOOKUPS!D$10,0)*$FC$6+VLOOKUP($FA381,LTREV,LOOKUPS!D$9,0)*$FD$6+VLOOKUP($FA381,CFP,LOOKUPS!D$6,0)*$FE$6+VLOOKUP($FA381,EP,LOOKUPS!D$8,0)*$FF$6+VLOOKUP($FA381,BM,LOOKUPS!D$5,0)*$FG$6+VLOOKUP($FA381,DIV,LOOKUPS!D$7,0)*$FH$6++VLOOKUP($FA381,SIZE,LOOKUPS!D$11,0)*$FI$6),"",VLOOKUP($FA381,MOM,LOOKUPS!D$12,0)*$FB$6+VLOOKUP($FA381,STREV,LOOKUPS!D$10,0)*$FC$6+VLOOKUP($FA381,LTREV,LOOKUPS!D$9,0)*$FD$6+VLOOKUP($FA381,CFP,LOOKUPS!D$6,0)*$FE$6+VLOOKUP($FA381,EP,LOOKUPS!D$8,0)*$FF$6+VLOOKUP($FA381,BM,LOOKUPS!D$5,0)*$FG$6+VLOOKUP($FA381,DIV,LOOKUPS!D$7,0)*$FH$6++VLOOKUP($FA381,SIZE,LOOKUPS!D$11,0)*$FI$6)</f>
        <v>-5.4748999999999999</v>
      </c>
      <c r="FD381" s="1">
        <f>IF(ISERROR(VLOOKUP($FA381,MOM,LOOKUPS!E$12,0)*$FB$6+VLOOKUP($FA381,STREV,LOOKUPS!E$10,0)*$FC$6+VLOOKUP($FA381,LTREV,LOOKUPS!E$9,0)*$FD$6+VLOOKUP($FA381,CFP,LOOKUPS!E$6,0)*$FE$6+VLOOKUP($FA381,EP,LOOKUPS!E$8,0)*$FF$6+VLOOKUP($FA381,BM,LOOKUPS!E$5,0)*$FG$6+VLOOKUP($FA381,DIV,LOOKUPS!E$7,0)*$FH$6++VLOOKUP($FA381,SIZE,LOOKUPS!E$11,0)*$FI$6),"",VLOOKUP($FA381,MOM,LOOKUPS!E$12,0)*$FB$6+VLOOKUP($FA381,STREV,LOOKUPS!E$10,0)*$FC$6+VLOOKUP($FA381,LTREV,LOOKUPS!E$9,0)*$FD$6+VLOOKUP($FA381,CFP,LOOKUPS!E$6,0)*$FE$6+VLOOKUP($FA381,EP,LOOKUPS!E$8,0)*$FF$6+VLOOKUP($FA381,BM,LOOKUPS!E$5,0)*$FG$6+VLOOKUP($FA381,DIV,LOOKUPS!E$7,0)*$FH$6++VLOOKUP($FA381,SIZE,LOOKUPS!E$11,0)*$FI$6)</f>
        <v>-5.0344000000000007</v>
      </c>
      <c r="FE381" s="1">
        <f>IF(ISERROR(VLOOKUP($FA381,MOM,LOOKUPS!F$12,0)*$FB$6+VLOOKUP($FA381,STREV,LOOKUPS!F$10,0)*$FC$6+VLOOKUP($FA381,LTREV,LOOKUPS!F$9,0)*$FD$6+VLOOKUP($FA381,CFP,LOOKUPS!F$6,0)*$FE$6+VLOOKUP($FA381,EP,LOOKUPS!F$8,0)*$FF$6+VLOOKUP($FA381,BM,LOOKUPS!F$5,0)*$FG$6+VLOOKUP($FA381,DIV,LOOKUPS!F$7,0)*$FH$6++VLOOKUP($FA381,SIZE,LOOKUPS!F$11,0)*$FI$6),"",VLOOKUP($FA381,MOM,LOOKUPS!F$12,0)*$FB$6+VLOOKUP($FA381,STREV,LOOKUPS!F$10,0)*$FC$6+VLOOKUP($FA381,LTREV,LOOKUPS!F$9,0)*$FD$6+VLOOKUP($FA381,CFP,LOOKUPS!F$6,0)*$FE$6+VLOOKUP($FA381,EP,LOOKUPS!F$8,0)*$FF$6+VLOOKUP($FA381,BM,LOOKUPS!F$5,0)*$FG$6+VLOOKUP($FA381,DIV,LOOKUPS!F$7,0)*$FH$6++VLOOKUP($FA381,SIZE,LOOKUPS!F$11,0)*$FI$6)</f>
        <v>-4.622300000000001</v>
      </c>
      <c r="FF381" s="1">
        <f>IF(ISERROR(VLOOKUP($FA381,MOM,LOOKUPS!G$12,0)*$FB$6+VLOOKUP($FA381,STREV,LOOKUPS!G$10,0)*$FC$6+VLOOKUP($FA381,LTREV,LOOKUPS!G$9,0)*$FD$6+VLOOKUP($FA381,CFP,LOOKUPS!G$6,0)*$FE$6+VLOOKUP($FA381,EP,LOOKUPS!G$8,0)*$FF$6+VLOOKUP($FA381,BM,LOOKUPS!G$5,0)*$FG$6+VLOOKUP($FA381,DIV,LOOKUPS!G$7,0)*$FH$6++VLOOKUP($FA381,SIZE,LOOKUPS!G$11,0)*$FI$6),"",VLOOKUP($FA381,MOM,LOOKUPS!G$12,0)*$FB$6+VLOOKUP($FA381,STREV,LOOKUPS!G$10,0)*$FC$6+VLOOKUP($FA381,LTREV,LOOKUPS!G$9,0)*$FD$6+VLOOKUP($FA381,CFP,LOOKUPS!G$6,0)*$FE$6+VLOOKUP($FA381,EP,LOOKUPS!G$8,0)*$FF$6+VLOOKUP($FA381,BM,LOOKUPS!G$5,0)*$FG$6+VLOOKUP($FA381,DIV,LOOKUPS!G$7,0)*$FH$6++VLOOKUP($FA381,SIZE,LOOKUPS!G$11,0)*$FI$6)</f>
        <v>-3.5792999999999999</v>
      </c>
      <c r="FG381" s="1">
        <f>IF(ISERROR(VLOOKUP($FA381,MOM,LOOKUPS!H$12,0)*$FB$6+VLOOKUP($FA381,STREV,LOOKUPS!H$10,0)*$FC$6+VLOOKUP($FA381,LTREV,LOOKUPS!H$9,0)*$FD$6+VLOOKUP($FA381,CFP,LOOKUPS!H$6,0)*$FE$6+VLOOKUP($FA381,EP,LOOKUPS!H$8,0)*$FF$6+VLOOKUP($FA381,BM,LOOKUPS!H$5,0)*$FG$6+VLOOKUP($FA381,DIV,LOOKUPS!H$7,0)*$FH$6++VLOOKUP($FA381,SIZE,LOOKUPS!H$11,0)*$FI$6),"",VLOOKUP($FA381,MOM,LOOKUPS!H$12,0)*$FB$6+VLOOKUP($FA381,STREV,LOOKUPS!H$10,0)*$FC$6+VLOOKUP($FA381,LTREV,LOOKUPS!H$9,0)*$FD$6+VLOOKUP($FA381,CFP,LOOKUPS!H$6,0)*$FE$6+VLOOKUP($FA381,EP,LOOKUPS!H$8,0)*$FF$6+VLOOKUP($FA381,BM,LOOKUPS!H$5,0)*$FG$6+VLOOKUP($FA381,DIV,LOOKUPS!H$7,0)*$FH$6++VLOOKUP($FA381,SIZE,LOOKUPS!H$11,0)*$FI$6)</f>
        <v>-3.7145000000000001</v>
      </c>
      <c r="FH381" s="1">
        <f>IF(ISERROR(VLOOKUP($FA381,MOM,LOOKUPS!I$12,0)*$FB$6+VLOOKUP($FA381,STREV,LOOKUPS!I$10,0)*$FC$6+VLOOKUP($FA381,LTREV,LOOKUPS!I$9,0)*$FD$6+VLOOKUP($FA381,CFP,LOOKUPS!I$6,0)*$FE$6+VLOOKUP($FA381,EP,LOOKUPS!I$8,0)*$FF$6+VLOOKUP($FA381,BM,LOOKUPS!I$5,0)*$FG$6+VLOOKUP($FA381,DIV,LOOKUPS!I$7,0)*$FH$6++VLOOKUP($FA381,SIZE,LOOKUPS!I$11,0)*$FI$6),"",VLOOKUP($FA381,MOM,LOOKUPS!I$12,0)*$FB$6+VLOOKUP($FA381,STREV,LOOKUPS!I$10,0)*$FC$6+VLOOKUP($FA381,LTREV,LOOKUPS!I$9,0)*$FD$6+VLOOKUP($FA381,CFP,LOOKUPS!I$6,0)*$FE$6+VLOOKUP($FA381,EP,LOOKUPS!I$8,0)*$FF$6+VLOOKUP($FA381,BM,LOOKUPS!I$5,0)*$FG$6+VLOOKUP($FA381,DIV,LOOKUPS!I$7,0)*$FH$6++VLOOKUP($FA381,SIZE,LOOKUPS!I$11,0)*$FI$6)</f>
        <v>-3.4396</v>
      </c>
      <c r="FI381" s="1">
        <f>IF(ISERROR(VLOOKUP($FA381,MOM,LOOKUPS!J$12,0)*$FB$6+VLOOKUP($FA381,STREV,LOOKUPS!J$10,0)*$FC$6+VLOOKUP($FA381,LTREV,LOOKUPS!J$9,0)*$FD$6+VLOOKUP($FA381,CFP,LOOKUPS!J$6,0)*$FE$6+VLOOKUP($FA381,EP,LOOKUPS!J$8,0)*$FF$6+VLOOKUP($FA381,BM,LOOKUPS!J$5,0)*$FG$6+VLOOKUP($FA381,DIV,LOOKUPS!J$7,0)*$FH$6++VLOOKUP($FA381,SIZE,LOOKUPS!J$11,0)*$FI$6),"",VLOOKUP($FA381,MOM,LOOKUPS!J$12,0)*$FB$6+VLOOKUP($FA381,STREV,LOOKUPS!J$10,0)*$FC$6+VLOOKUP($FA381,LTREV,LOOKUPS!J$9,0)*$FD$6+VLOOKUP($FA381,CFP,LOOKUPS!J$6,0)*$FE$6+VLOOKUP($FA381,EP,LOOKUPS!J$8,0)*$FF$6+VLOOKUP($FA381,BM,LOOKUPS!J$5,0)*$FG$6+VLOOKUP($FA381,DIV,LOOKUPS!J$7,0)*$FH$6++VLOOKUP($FA381,SIZE,LOOKUPS!J$11,0)*$FI$6)</f>
        <v>-4.3856999999999999</v>
      </c>
      <c r="FJ381" s="1">
        <f>IF(ISERROR(VLOOKUP($FA381,MOM,LOOKUPS!K$12,0)*$FB$6+VLOOKUP($FA381,STREV,LOOKUPS!K$10,0)*$FC$6+VLOOKUP($FA381,LTREV,LOOKUPS!K$9,0)*$FD$6+VLOOKUP($FA381,CFP,LOOKUPS!K$6,0)*$FE$6+VLOOKUP($FA381,EP,LOOKUPS!K$8,0)*$FF$6+VLOOKUP($FA381,BM,LOOKUPS!K$5,0)*$FG$6+VLOOKUP($FA381,DIV,LOOKUPS!K$7,0)*$FH$6++VLOOKUP($FA381,SIZE,LOOKUPS!K$11,0)*$FI$6),"",VLOOKUP($FA381,MOM,LOOKUPS!K$12,0)*$FB$6+VLOOKUP($FA381,STREV,LOOKUPS!K$10,0)*$FC$6+VLOOKUP($FA381,LTREV,LOOKUPS!K$9,0)*$FD$6+VLOOKUP($FA381,CFP,LOOKUPS!K$6,0)*$FE$6+VLOOKUP($FA381,EP,LOOKUPS!K$8,0)*$FF$6+VLOOKUP($FA381,BM,LOOKUPS!K$5,0)*$FG$6+VLOOKUP($FA381,DIV,LOOKUPS!K$7,0)*$FH$6++VLOOKUP($FA381,SIZE,LOOKUPS!K$11,0)*$FI$6)</f>
        <v>-4.2858000000000001</v>
      </c>
      <c r="FK381" s="1">
        <f>IF(ISERROR(VLOOKUP($FA381,MOM,LOOKUPS!L$12,0)*$FB$6+VLOOKUP($FA381,STREV,LOOKUPS!L$10,0)*$FC$6+VLOOKUP($FA381,LTREV,LOOKUPS!L$9,0)*$FD$6+VLOOKUP($FA381,CFP,LOOKUPS!L$6,0)*$FE$6+VLOOKUP($FA381,EP,LOOKUPS!L$8,0)*$FF$6+VLOOKUP($FA381,BM,LOOKUPS!L$5,0)*$FG$6+VLOOKUP($FA381,DIV,LOOKUPS!L$7,0)*$FH$6++VLOOKUP($FA381,SIZE,LOOKUPS!L$11,0)*$FI$6),"",VLOOKUP($FA381,MOM,LOOKUPS!L$12,0)*$FB$6+VLOOKUP($FA381,STREV,LOOKUPS!L$10,0)*$FC$6+VLOOKUP($FA381,LTREV,LOOKUPS!L$9,0)*$FD$6+VLOOKUP($FA381,CFP,LOOKUPS!L$6,0)*$FE$6+VLOOKUP($FA381,EP,LOOKUPS!L$8,0)*$FF$6+VLOOKUP($FA381,BM,LOOKUPS!L$5,0)*$FG$6+VLOOKUP($FA381,DIV,LOOKUPS!L$7,0)*$FH$6++VLOOKUP($FA381,SIZE,LOOKUPS!L$11,0)*$FI$6)</f>
        <v>-5.3872</v>
      </c>
    </row>
    <row r="382" spans="1:167" x14ac:dyDescent="0.3">
      <c r="A382" s="1">
        <v>195801</v>
      </c>
      <c r="B382" s="1">
        <v>21.02</v>
      </c>
      <c r="C382" s="1">
        <v>14.7</v>
      </c>
      <c r="D382" s="1">
        <v>12.66</v>
      </c>
      <c r="E382" s="1">
        <v>11.4</v>
      </c>
      <c r="F382" s="1">
        <v>12.06</v>
      </c>
      <c r="G382" s="1">
        <v>8.66</v>
      </c>
      <c r="H382" s="1">
        <v>7.31</v>
      </c>
      <c r="I382" s="1">
        <v>6.96</v>
      </c>
      <c r="J382" s="1">
        <v>5.99</v>
      </c>
      <c r="K382" s="1">
        <v>5.24</v>
      </c>
      <c r="M382" s="1">
        <v>195702</v>
      </c>
      <c r="N382" s="1">
        <v>-2.68</v>
      </c>
      <c r="O382" s="1">
        <v>-2.72</v>
      </c>
      <c r="P382" s="1">
        <v>-1.55</v>
      </c>
      <c r="Q382" s="1">
        <v>-2.35</v>
      </c>
      <c r="R382" s="1">
        <v>-2.25</v>
      </c>
      <c r="S382" s="1">
        <v>-1.68</v>
      </c>
      <c r="T382" s="1">
        <v>-1.85</v>
      </c>
      <c r="U382" s="1">
        <v>-1.52</v>
      </c>
      <c r="V382" s="1">
        <v>-2.54</v>
      </c>
      <c r="W382" s="1">
        <v>-3.54</v>
      </c>
      <c r="Y382" s="1">
        <v>196201</v>
      </c>
      <c r="Z382" s="1">
        <v>5.08</v>
      </c>
      <c r="AA382" s="1">
        <v>3.04</v>
      </c>
      <c r="AB382" s="1">
        <v>1.07</v>
      </c>
      <c r="AC382" s="1">
        <v>-0.21</v>
      </c>
      <c r="AD382" s="1">
        <v>-0.12</v>
      </c>
      <c r="AE382" s="1">
        <v>-1.58</v>
      </c>
      <c r="AF382" s="1">
        <v>-0.94</v>
      </c>
      <c r="AG382" s="1">
        <v>-2.73</v>
      </c>
      <c r="AH382" s="1">
        <v>-3.1</v>
      </c>
      <c r="AI382" s="1">
        <v>-5.55</v>
      </c>
      <c r="AK382">
        <v>198207</v>
      </c>
      <c r="AL382">
        <v>-2.08</v>
      </c>
      <c r="AM382">
        <v>-2.12</v>
      </c>
      <c r="AN382">
        <v>-1.39</v>
      </c>
      <c r="AO382">
        <v>-1.38</v>
      </c>
      <c r="AP382">
        <v>-2.13</v>
      </c>
      <c r="AQ382">
        <v>-1.58</v>
      </c>
      <c r="AR382">
        <v>-1.4</v>
      </c>
      <c r="AS382">
        <v>-1.51</v>
      </c>
      <c r="AT382">
        <v>-1.43</v>
      </c>
      <c r="AU382">
        <v>-2.31</v>
      </c>
      <c r="AV382">
        <v>-1.74</v>
      </c>
      <c r="AW382">
        <v>-2.08</v>
      </c>
      <c r="AX382">
        <v>-1.1000000000000001</v>
      </c>
      <c r="AY382">
        <v>-1.1399999999999999</v>
      </c>
      <c r="AZ382">
        <v>-1.71</v>
      </c>
      <c r="BA382">
        <v>-1.75</v>
      </c>
      <c r="BB382">
        <v>-1.27</v>
      </c>
      <c r="BC382">
        <v>-1.31</v>
      </c>
      <c r="BD382">
        <v>-1.52</v>
      </c>
      <c r="BF382" s="1">
        <v>198207</v>
      </c>
      <c r="BG382" s="1">
        <v>-2.17</v>
      </c>
      <c r="BH382" s="1">
        <v>-2.23</v>
      </c>
      <c r="BI382" s="1">
        <v>-1.29</v>
      </c>
      <c r="BJ382" s="1">
        <v>-1.23</v>
      </c>
      <c r="BK382" s="1">
        <v>-2.2599999999999998</v>
      </c>
      <c r="BL382" s="1">
        <v>-1.73</v>
      </c>
      <c r="BM382" s="1">
        <v>-1.58</v>
      </c>
      <c r="BN382" s="1">
        <v>-1.1599999999999999</v>
      </c>
      <c r="BO382" s="1">
        <v>-1.06</v>
      </c>
      <c r="BP382" s="1">
        <v>-2.78</v>
      </c>
      <c r="BQ382" s="1">
        <v>-1.22</v>
      </c>
      <c r="BR382" s="1">
        <v>-2.1</v>
      </c>
      <c r="BS382" s="1">
        <v>-1.3</v>
      </c>
      <c r="BT382" s="1">
        <v>-1.04</v>
      </c>
      <c r="BU382" s="1">
        <v>-2.11</v>
      </c>
      <c r="BV382" s="1">
        <v>-0.63</v>
      </c>
      <c r="BW382" s="1">
        <v>-1.63</v>
      </c>
      <c r="BX382" s="1">
        <v>-1.53</v>
      </c>
      <c r="BY382" s="1">
        <v>-0.71</v>
      </c>
      <c r="CA382" s="1">
        <v>195707</v>
      </c>
      <c r="CB382" s="1">
        <v>-0.37</v>
      </c>
      <c r="CC382" s="1">
        <v>0.33</v>
      </c>
      <c r="CD382" s="1">
        <v>0.62</v>
      </c>
      <c r="CE382" s="1">
        <v>0.6</v>
      </c>
      <c r="CF382" s="1">
        <v>0.69</v>
      </c>
      <c r="CG382" s="1">
        <v>0.17</v>
      </c>
      <c r="CH382" s="1">
        <v>0.17</v>
      </c>
      <c r="CI382" s="1">
        <v>0.91</v>
      </c>
      <c r="CJ382" s="1">
        <v>0.7</v>
      </c>
      <c r="CK382" s="1">
        <v>-7.0000000000000007E-2</v>
      </c>
      <c r="CL382" s="1">
        <v>1.46</v>
      </c>
      <c r="CM382" s="1">
        <v>-0.39</v>
      </c>
      <c r="CN382" s="1">
        <v>0.73</v>
      </c>
      <c r="CO382" s="1">
        <v>0.04</v>
      </c>
      <c r="CP382" s="1">
        <v>0.31</v>
      </c>
      <c r="CQ382" s="1">
        <v>1.41</v>
      </c>
      <c r="CR382" s="1">
        <v>0.4</v>
      </c>
      <c r="CS382" s="1">
        <v>1.35</v>
      </c>
      <c r="CT382" s="1">
        <v>0.06</v>
      </c>
      <c r="CV382" s="1">
        <v>195807</v>
      </c>
      <c r="CW382" s="1">
        <v>5.64</v>
      </c>
      <c r="CX382" s="1">
        <v>5.0199999999999996</v>
      </c>
      <c r="CY382" s="1">
        <v>4.3099999999999996</v>
      </c>
      <c r="CZ382" s="1">
        <v>7.33</v>
      </c>
      <c r="DA382" s="1">
        <v>5.29</v>
      </c>
      <c r="DB382" s="1">
        <v>4.04</v>
      </c>
      <c r="DC382" s="1">
        <v>4</v>
      </c>
      <c r="DD382" s="1">
        <v>6.25</v>
      </c>
      <c r="DE382" s="1">
        <v>7.57</v>
      </c>
      <c r="DF382" s="1">
        <v>5.81</v>
      </c>
      <c r="DG382" s="1">
        <v>4.7699999999999996</v>
      </c>
      <c r="DH382" s="1">
        <v>4.49</v>
      </c>
      <c r="DI382" s="1">
        <v>3.57</v>
      </c>
      <c r="DJ382" s="1">
        <v>3.25</v>
      </c>
      <c r="DK382" s="1">
        <v>4.78</v>
      </c>
      <c r="DL382" s="1">
        <v>5.66</v>
      </c>
      <c r="DM382" s="1">
        <v>6.85</v>
      </c>
      <c r="DN382" s="1">
        <v>7.85</v>
      </c>
      <c r="DO382" s="1">
        <v>7.28</v>
      </c>
      <c r="DQ382" s="1">
        <v>195707</v>
      </c>
      <c r="DR382" s="1">
        <v>-99.99</v>
      </c>
      <c r="DS382" s="1">
        <v>0.8</v>
      </c>
      <c r="DT382" s="1">
        <v>0.53</v>
      </c>
      <c r="DU382" s="1">
        <v>0.34</v>
      </c>
      <c r="DV382" s="1">
        <v>0.77</v>
      </c>
      <c r="DW382" s="1">
        <v>0.81</v>
      </c>
      <c r="DX382" s="1">
        <v>0.41</v>
      </c>
      <c r="DY382" s="1">
        <v>0.32</v>
      </c>
      <c r="DZ382" s="1">
        <v>0.45</v>
      </c>
      <c r="EA382" s="1">
        <v>0.95</v>
      </c>
      <c r="EB382" s="1">
        <v>0.57999999999999996</v>
      </c>
      <c r="EC382" s="1">
        <v>0.86</v>
      </c>
      <c r="ED382" s="1">
        <v>0.75</v>
      </c>
      <c r="EE382" s="1">
        <v>0.2</v>
      </c>
      <c r="EF382" s="1">
        <v>0.62</v>
      </c>
      <c r="EG382" s="1">
        <v>0.54</v>
      </c>
      <c r="EH382" s="1">
        <v>0.11</v>
      </c>
      <c r="EI382" s="1">
        <v>0.22</v>
      </c>
      <c r="EJ382" s="1">
        <v>0.68</v>
      </c>
      <c r="EL382">
        <v>195707</v>
      </c>
      <c r="EM382">
        <v>0.66</v>
      </c>
      <c r="EN382">
        <v>-0.77</v>
      </c>
      <c r="EO382">
        <v>0.42</v>
      </c>
      <c r="EP382">
        <v>0.3</v>
      </c>
      <c r="ER382" s="1">
        <v>195801</v>
      </c>
      <c r="ES382" s="1">
        <v>-7.63</v>
      </c>
      <c r="EU382" s="1">
        <v>195702</v>
      </c>
      <c r="EV382" s="1">
        <v>-0.12</v>
      </c>
      <c r="EX382" s="1">
        <v>196201</v>
      </c>
      <c r="EY382" s="1">
        <v>6.57</v>
      </c>
      <c r="FA382" s="1">
        <v>195801</v>
      </c>
      <c r="FB382" s="1">
        <f>IF(ISERROR(VLOOKUP($FA382,MOM,LOOKUPS!C$12,0)*$FB$6+VLOOKUP($FA382,STREV,LOOKUPS!C$10,0)*$FC$6+VLOOKUP($FA382,LTREV,LOOKUPS!C$9,0)*$FD$6+VLOOKUP($FA382,CFP,LOOKUPS!C$6,0)*$FE$6+VLOOKUP($FA382,EP,LOOKUPS!C$8,0)*$FF$6+VLOOKUP($FA382,BM,LOOKUPS!C$5,0)*$FG$6+VLOOKUP($FA382,DIV,LOOKUPS!C$7,0)*$FH$6++VLOOKUP($FA382,SIZE,LOOKUPS!C$11,0)*$FI$6),"",VLOOKUP($FA382,MOM,LOOKUPS!C$12,0)*$FB$6+VLOOKUP($FA382,STREV,LOOKUPS!C$10,0)*$FC$6+VLOOKUP($FA382,LTREV,LOOKUPS!C$9,0)*$FD$6+VLOOKUP($FA382,CFP,LOOKUPS!C$6,0)*$FE$6+VLOOKUP($FA382,EP,LOOKUPS!C$8,0)*$FF$6+VLOOKUP($FA382,BM,LOOKUPS!C$5,0)*$FG$6+VLOOKUP($FA382,DIV,LOOKUPS!C$7,0)*$FH$6++VLOOKUP($FA382,SIZE,LOOKUPS!C$11,0)*$FI$6)</f>
        <v>11.377600000000001</v>
      </c>
      <c r="FC382" s="1">
        <f>IF(ISERROR(VLOOKUP($FA382,MOM,LOOKUPS!D$12,0)*$FB$6+VLOOKUP($FA382,STREV,LOOKUPS!D$10,0)*$FC$6+VLOOKUP($FA382,LTREV,LOOKUPS!D$9,0)*$FD$6+VLOOKUP($FA382,CFP,LOOKUPS!D$6,0)*$FE$6+VLOOKUP($FA382,EP,LOOKUPS!D$8,0)*$FF$6+VLOOKUP($FA382,BM,LOOKUPS!D$5,0)*$FG$6+VLOOKUP($FA382,DIV,LOOKUPS!D$7,0)*$FH$6++VLOOKUP($FA382,SIZE,LOOKUPS!D$11,0)*$FI$6),"",VLOOKUP($FA382,MOM,LOOKUPS!D$12,0)*$FB$6+VLOOKUP($FA382,STREV,LOOKUPS!D$10,0)*$FC$6+VLOOKUP($FA382,LTREV,LOOKUPS!D$9,0)*$FD$6+VLOOKUP($FA382,CFP,LOOKUPS!D$6,0)*$FE$6+VLOOKUP($FA382,EP,LOOKUPS!D$8,0)*$FF$6+VLOOKUP($FA382,BM,LOOKUPS!D$5,0)*$FG$6+VLOOKUP($FA382,DIV,LOOKUPS!D$7,0)*$FH$6++VLOOKUP($FA382,SIZE,LOOKUPS!D$11,0)*$FI$6)</f>
        <v>9.4939999999999998</v>
      </c>
      <c r="FD382" s="1">
        <f>IF(ISERROR(VLOOKUP($FA382,MOM,LOOKUPS!E$12,0)*$FB$6+VLOOKUP($FA382,STREV,LOOKUPS!E$10,0)*$FC$6+VLOOKUP($FA382,LTREV,LOOKUPS!E$9,0)*$FD$6+VLOOKUP($FA382,CFP,LOOKUPS!E$6,0)*$FE$6+VLOOKUP($FA382,EP,LOOKUPS!E$8,0)*$FF$6+VLOOKUP($FA382,BM,LOOKUPS!E$5,0)*$FG$6+VLOOKUP($FA382,DIV,LOOKUPS!E$7,0)*$FH$6++VLOOKUP($FA382,SIZE,LOOKUPS!E$11,0)*$FI$6),"",VLOOKUP($FA382,MOM,LOOKUPS!E$12,0)*$FB$6+VLOOKUP($FA382,STREV,LOOKUPS!E$10,0)*$FC$6+VLOOKUP($FA382,LTREV,LOOKUPS!E$9,0)*$FD$6+VLOOKUP($FA382,CFP,LOOKUPS!E$6,0)*$FE$6+VLOOKUP($FA382,EP,LOOKUPS!E$8,0)*$FF$6+VLOOKUP($FA382,BM,LOOKUPS!E$5,0)*$FG$6+VLOOKUP($FA382,DIV,LOOKUPS!E$7,0)*$FH$6++VLOOKUP($FA382,SIZE,LOOKUPS!E$11,0)*$FI$6)</f>
        <v>9.4905000000000008</v>
      </c>
      <c r="FE382" s="1">
        <f>IF(ISERROR(VLOOKUP($FA382,MOM,LOOKUPS!F$12,0)*$FB$6+VLOOKUP($FA382,STREV,LOOKUPS!F$10,0)*$FC$6+VLOOKUP($FA382,LTREV,LOOKUPS!F$9,0)*$FD$6+VLOOKUP($FA382,CFP,LOOKUPS!F$6,0)*$FE$6+VLOOKUP($FA382,EP,LOOKUPS!F$8,0)*$FF$6+VLOOKUP($FA382,BM,LOOKUPS!F$5,0)*$FG$6+VLOOKUP($FA382,DIV,LOOKUPS!F$7,0)*$FH$6++VLOOKUP($FA382,SIZE,LOOKUPS!F$11,0)*$FI$6),"",VLOOKUP($FA382,MOM,LOOKUPS!F$12,0)*$FB$6+VLOOKUP($FA382,STREV,LOOKUPS!F$10,0)*$FC$6+VLOOKUP($FA382,LTREV,LOOKUPS!F$9,0)*$FD$6+VLOOKUP($FA382,CFP,LOOKUPS!F$6,0)*$FE$6+VLOOKUP($FA382,EP,LOOKUPS!F$8,0)*$FF$6+VLOOKUP($FA382,BM,LOOKUPS!F$5,0)*$FG$6+VLOOKUP($FA382,DIV,LOOKUPS!F$7,0)*$FH$6++VLOOKUP($FA382,SIZE,LOOKUPS!F$11,0)*$FI$6)</f>
        <v>9.5676000000000005</v>
      </c>
      <c r="FF382" s="1">
        <f>IF(ISERROR(VLOOKUP($FA382,MOM,LOOKUPS!G$12,0)*$FB$6+VLOOKUP($FA382,STREV,LOOKUPS!G$10,0)*$FC$6+VLOOKUP($FA382,LTREV,LOOKUPS!G$9,0)*$FD$6+VLOOKUP($FA382,CFP,LOOKUPS!G$6,0)*$FE$6+VLOOKUP($FA382,EP,LOOKUPS!G$8,0)*$FF$6+VLOOKUP($FA382,BM,LOOKUPS!G$5,0)*$FG$6+VLOOKUP($FA382,DIV,LOOKUPS!G$7,0)*$FH$6++VLOOKUP($FA382,SIZE,LOOKUPS!G$11,0)*$FI$6),"",VLOOKUP($FA382,MOM,LOOKUPS!G$12,0)*$FB$6+VLOOKUP($FA382,STREV,LOOKUPS!G$10,0)*$FC$6+VLOOKUP($FA382,LTREV,LOOKUPS!G$9,0)*$FD$6+VLOOKUP($FA382,CFP,LOOKUPS!G$6,0)*$FE$6+VLOOKUP($FA382,EP,LOOKUPS!G$8,0)*$FF$6+VLOOKUP($FA382,BM,LOOKUPS!G$5,0)*$FG$6+VLOOKUP($FA382,DIV,LOOKUPS!G$7,0)*$FH$6++VLOOKUP($FA382,SIZE,LOOKUPS!G$11,0)*$FI$6)</f>
        <v>10.6402</v>
      </c>
      <c r="FG382" s="1">
        <f>IF(ISERROR(VLOOKUP($FA382,MOM,LOOKUPS!H$12,0)*$FB$6+VLOOKUP($FA382,STREV,LOOKUPS!H$10,0)*$FC$6+VLOOKUP($FA382,LTREV,LOOKUPS!H$9,0)*$FD$6+VLOOKUP($FA382,CFP,LOOKUPS!H$6,0)*$FE$6+VLOOKUP($FA382,EP,LOOKUPS!H$8,0)*$FF$6+VLOOKUP($FA382,BM,LOOKUPS!H$5,0)*$FG$6+VLOOKUP($FA382,DIV,LOOKUPS!H$7,0)*$FH$6++VLOOKUP($FA382,SIZE,LOOKUPS!H$11,0)*$FI$6),"",VLOOKUP($FA382,MOM,LOOKUPS!H$12,0)*$FB$6+VLOOKUP($FA382,STREV,LOOKUPS!H$10,0)*$FC$6+VLOOKUP($FA382,LTREV,LOOKUPS!H$9,0)*$FD$6+VLOOKUP($FA382,CFP,LOOKUPS!H$6,0)*$FE$6+VLOOKUP($FA382,EP,LOOKUPS!H$8,0)*$FF$6+VLOOKUP($FA382,BM,LOOKUPS!H$5,0)*$FG$6+VLOOKUP($FA382,DIV,LOOKUPS!H$7,0)*$FH$6++VLOOKUP($FA382,SIZE,LOOKUPS!H$11,0)*$FI$6)</f>
        <v>9.0140999999999991</v>
      </c>
      <c r="FH382" s="1">
        <f>IF(ISERROR(VLOOKUP($FA382,MOM,LOOKUPS!I$12,0)*$FB$6+VLOOKUP($FA382,STREV,LOOKUPS!I$10,0)*$FC$6+VLOOKUP($FA382,LTREV,LOOKUPS!I$9,0)*$FD$6+VLOOKUP($FA382,CFP,LOOKUPS!I$6,0)*$FE$6+VLOOKUP($FA382,EP,LOOKUPS!I$8,0)*$FF$6+VLOOKUP($FA382,BM,LOOKUPS!I$5,0)*$FG$6+VLOOKUP($FA382,DIV,LOOKUPS!I$7,0)*$FH$6++VLOOKUP($FA382,SIZE,LOOKUPS!I$11,0)*$FI$6),"",VLOOKUP($FA382,MOM,LOOKUPS!I$12,0)*$FB$6+VLOOKUP($FA382,STREV,LOOKUPS!I$10,0)*$FC$6+VLOOKUP($FA382,LTREV,LOOKUPS!I$9,0)*$FD$6+VLOOKUP($FA382,CFP,LOOKUPS!I$6,0)*$FE$6+VLOOKUP($FA382,EP,LOOKUPS!I$8,0)*$FF$6+VLOOKUP($FA382,BM,LOOKUPS!I$5,0)*$FG$6+VLOOKUP($FA382,DIV,LOOKUPS!I$7,0)*$FH$6++VLOOKUP($FA382,SIZE,LOOKUPS!I$11,0)*$FI$6)</f>
        <v>10.549800000000001</v>
      </c>
      <c r="FI382" s="1">
        <f>IF(ISERROR(VLOOKUP($FA382,MOM,LOOKUPS!J$12,0)*$FB$6+VLOOKUP($FA382,STREV,LOOKUPS!J$10,0)*$FC$6+VLOOKUP($FA382,LTREV,LOOKUPS!J$9,0)*$FD$6+VLOOKUP($FA382,CFP,LOOKUPS!J$6,0)*$FE$6+VLOOKUP($FA382,EP,LOOKUPS!J$8,0)*$FF$6+VLOOKUP($FA382,BM,LOOKUPS!J$5,0)*$FG$6+VLOOKUP($FA382,DIV,LOOKUPS!J$7,0)*$FH$6++VLOOKUP($FA382,SIZE,LOOKUPS!J$11,0)*$FI$6),"",VLOOKUP($FA382,MOM,LOOKUPS!J$12,0)*$FB$6+VLOOKUP($FA382,STREV,LOOKUPS!J$10,0)*$FC$6+VLOOKUP($FA382,LTREV,LOOKUPS!J$9,0)*$FD$6+VLOOKUP($FA382,CFP,LOOKUPS!J$6,0)*$FE$6+VLOOKUP($FA382,EP,LOOKUPS!J$8,0)*$FF$6+VLOOKUP($FA382,BM,LOOKUPS!J$5,0)*$FG$6+VLOOKUP($FA382,DIV,LOOKUPS!J$7,0)*$FH$6++VLOOKUP($FA382,SIZE,LOOKUPS!J$11,0)*$FI$6)</f>
        <v>11.0397</v>
      </c>
      <c r="FJ382" s="1">
        <f>IF(ISERROR(VLOOKUP($FA382,MOM,LOOKUPS!K$12,0)*$FB$6+VLOOKUP($FA382,STREV,LOOKUPS!K$10,0)*$FC$6+VLOOKUP($FA382,LTREV,LOOKUPS!K$9,0)*$FD$6+VLOOKUP($FA382,CFP,LOOKUPS!K$6,0)*$FE$6+VLOOKUP($FA382,EP,LOOKUPS!K$8,0)*$FF$6+VLOOKUP($FA382,BM,LOOKUPS!K$5,0)*$FG$6+VLOOKUP($FA382,DIV,LOOKUPS!K$7,0)*$FH$6++VLOOKUP($FA382,SIZE,LOOKUPS!K$11,0)*$FI$6),"",VLOOKUP($FA382,MOM,LOOKUPS!K$12,0)*$FB$6+VLOOKUP($FA382,STREV,LOOKUPS!K$10,0)*$FC$6+VLOOKUP($FA382,LTREV,LOOKUPS!K$9,0)*$FD$6+VLOOKUP($FA382,CFP,LOOKUPS!K$6,0)*$FE$6+VLOOKUP($FA382,EP,LOOKUPS!K$8,0)*$FF$6+VLOOKUP($FA382,BM,LOOKUPS!K$5,0)*$FG$6+VLOOKUP($FA382,DIV,LOOKUPS!K$7,0)*$FH$6++VLOOKUP($FA382,SIZE,LOOKUPS!K$11,0)*$FI$6)</f>
        <v>10.9381</v>
      </c>
      <c r="FK382" s="1">
        <f>IF(ISERROR(VLOOKUP($FA382,MOM,LOOKUPS!L$12,0)*$FB$6+VLOOKUP($FA382,STREV,LOOKUPS!L$10,0)*$FC$6+VLOOKUP($FA382,LTREV,LOOKUPS!L$9,0)*$FD$6+VLOOKUP($FA382,CFP,LOOKUPS!L$6,0)*$FE$6+VLOOKUP($FA382,EP,LOOKUPS!L$8,0)*$FF$6+VLOOKUP($FA382,BM,LOOKUPS!L$5,0)*$FG$6+VLOOKUP($FA382,DIV,LOOKUPS!L$7,0)*$FH$6++VLOOKUP($FA382,SIZE,LOOKUPS!L$11,0)*$FI$6),"",VLOOKUP($FA382,MOM,LOOKUPS!L$12,0)*$FB$6+VLOOKUP($FA382,STREV,LOOKUPS!L$10,0)*$FC$6+VLOOKUP($FA382,LTREV,LOOKUPS!L$9,0)*$FD$6+VLOOKUP($FA382,CFP,LOOKUPS!L$6,0)*$FE$6+VLOOKUP($FA382,EP,LOOKUPS!L$8,0)*$FF$6+VLOOKUP($FA382,BM,LOOKUPS!L$5,0)*$FG$6+VLOOKUP($FA382,DIV,LOOKUPS!L$7,0)*$FH$6++VLOOKUP($FA382,SIZE,LOOKUPS!L$11,0)*$FI$6)</f>
        <v>14.261900000000001</v>
      </c>
    </row>
    <row r="383" spans="1:167" x14ac:dyDescent="0.3">
      <c r="A383" s="1">
        <v>195802</v>
      </c>
      <c r="B383" s="1">
        <v>-4.72</v>
      </c>
      <c r="C383" s="1">
        <v>-3.26</v>
      </c>
      <c r="D383" s="1">
        <v>-3.11</v>
      </c>
      <c r="E383" s="1">
        <v>-2.1800000000000002</v>
      </c>
      <c r="F383" s="1">
        <v>-0.86</v>
      </c>
      <c r="G383" s="1">
        <v>-0.75</v>
      </c>
      <c r="H383" s="1">
        <v>0.39</v>
      </c>
      <c r="I383" s="1">
        <v>0.22</v>
      </c>
      <c r="J383" s="1">
        <v>1.44</v>
      </c>
      <c r="K383" s="1">
        <v>1.74</v>
      </c>
      <c r="M383" s="1">
        <v>195703</v>
      </c>
      <c r="N383" s="1">
        <v>2.19</v>
      </c>
      <c r="O383" s="1">
        <v>3.77</v>
      </c>
      <c r="P383" s="1">
        <v>2.66</v>
      </c>
      <c r="Q383" s="1">
        <v>2.15</v>
      </c>
      <c r="R383" s="1">
        <v>2.37</v>
      </c>
      <c r="S383" s="1">
        <v>2.06</v>
      </c>
      <c r="T383" s="1">
        <v>1.96</v>
      </c>
      <c r="U383" s="1">
        <v>2.12</v>
      </c>
      <c r="V383" s="1">
        <v>1.56</v>
      </c>
      <c r="W383" s="1">
        <v>1.53</v>
      </c>
      <c r="Y383" s="1">
        <v>196202</v>
      </c>
      <c r="Z383" s="1">
        <v>1.35</v>
      </c>
      <c r="AA383" s="1">
        <v>2.0099999999999998</v>
      </c>
      <c r="AB383" s="1">
        <v>2.31</v>
      </c>
      <c r="AC383" s="1">
        <v>1.42</v>
      </c>
      <c r="AD383" s="1">
        <v>1.85</v>
      </c>
      <c r="AE383" s="1">
        <v>2.14</v>
      </c>
      <c r="AF383" s="1">
        <v>1.1200000000000001</v>
      </c>
      <c r="AG383" s="1">
        <v>1.68</v>
      </c>
      <c r="AH383" s="1">
        <v>1.68</v>
      </c>
      <c r="AI383" s="1">
        <v>0.65</v>
      </c>
      <c r="AK383">
        <v>198208</v>
      </c>
      <c r="AL383">
        <v>3.55</v>
      </c>
      <c r="AM383">
        <v>6.46</v>
      </c>
      <c r="AN383">
        <v>7.61</v>
      </c>
      <c r="AO383">
        <v>7.13</v>
      </c>
      <c r="AP383">
        <v>6.05</v>
      </c>
      <c r="AQ383">
        <v>7</v>
      </c>
      <c r="AR383">
        <v>8.65</v>
      </c>
      <c r="AS383">
        <v>7.75</v>
      </c>
      <c r="AT383">
        <v>6.86</v>
      </c>
      <c r="AU383">
        <v>5.73</v>
      </c>
      <c r="AV383">
        <v>6.73</v>
      </c>
      <c r="AW383">
        <v>8.1300000000000008</v>
      </c>
      <c r="AX383">
        <v>5.93</v>
      </c>
      <c r="AY383">
        <v>8.26</v>
      </c>
      <c r="AZ383">
        <v>9.1300000000000008</v>
      </c>
      <c r="BA383">
        <v>7.68</v>
      </c>
      <c r="BB383">
        <v>7.82</v>
      </c>
      <c r="BC383">
        <v>6.97</v>
      </c>
      <c r="BD383">
        <v>6.77</v>
      </c>
      <c r="BF383" s="1">
        <v>198208</v>
      </c>
      <c r="BG383" s="1">
        <v>3.9</v>
      </c>
      <c r="BH383" s="1">
        <v>6.75</v>
      </c>
      <c r="BI383" s="1">
        <v>7.66</v>
      </c>
      <c r="BJ383" s="1">
        <v>7.12</v>
      </c>
      <c r="BK383" s="1">
        <v>6.45</v>
      </c>
      <c r="BL383" s="1">
        <v>8.2200000000000006</v>
      </c>
      <c r="BM383" s="1">
        <v>7.64</v>
      </c>
      <c r="BN383" s="1">
        <v>7.63</v>
      </c>
      <c r="BO383" s="1">
        <v>6.54</v>
      </c>
      <c r="BP383" s="1">
        <v>6.14</v>
      </c>
      <c r="BQ383" s="1">
        <v>7.08</v>
      </c>
      <c r="BR383" s="1">
        <v>7.91</v>
      </c>
      <c r="BS383" s="1">
        <v>8.59</v>
      </c>
      <c r="BT383" s="1">
        <v>7.24</v>
      </c>
      <c r="BU383" s="1">
        <v>8.0399999999999991</v>
      </c>
      <c r="BV383" s="1">
        <v>6.67</v>
      </c>
      <c r="BW383" s="1">
        <v>8.51</v>
      </c>
      <c r="BX383" s="1">
        <v>7.47</v>
      </c>
      <c r="BY383" s="1">
        <v>5.85</v>
      </c>
      <c r="CA383" s="1">
        <v>195708</v>
      </c>
      <c r="CB383" s="1">
        <v>-4.57</v>
      </c>
      <c r="CC383" s="1">
        <v>-5.78</v>
      </c>
      <c r="CD383" s="1">
        <v>-4.29</v>
      </c>
      <c r="CE383" s="1">
        <v>-5.01</v>
      </c>
      <c r="CF383" s="1">
        <v>-6.28</v>
      </c>
      <c r="CG383" s="1">
        <v>-4.28</v>
      </c>
      <c r="CH383" s="1">
        <v>-4.12</v>
      </c>
      <c r="CI383" s="1">
        <v>-5.32</v>
      </c>
      <c r="CJ383" s="1">
        <v>-4.76</v>
      </c>
      <c r="CK383" s="1">
        <v>-6.89</v>
      </c>
      <c r="CL383" s="1">
        <v>-5.67</v>
      </c>
      <c r="CM383" s="1">
        <v>-4.76</v>
      </c>
      <c r="CN383" s="1">
        <v>-3.8</v>
      </c>
      <c r="CO383" s="1">
        <v>-4.03</v>
      </c>
      <c r="CP383" s="1">
        <v>-4.2</v>
      </c>
      <c r="CQ383" s="1">
        <v>-5.1100000000000003</v>
      </c>
      <c r="CR383" s="1">
        <v>-5.52</v>
      </c>
      <c r="CS383" s="1">
        <v>-4.6500000000000004</v>
      </c>
      <c r="CT383" s="1">
        <v>-4.88</v>
      </c>
      <c r="CV383" s="1">
        <v>195808</v>
      </c>
      <c r="CW383" s="1">
        <v>6.41</v>
      </c>
      <c r="CX383" s="1">
        <v>2.84</v>
      </c>
      <c r="CY383" s="1">
        <v>2.46</v>
      </c>
      <c r="CZ383" s="1">
        <v>2.62</v>
      </c>
      <c r="DA383" s="1">
        <v>2.89</v>
      </c>
      <c r="DB383" s="1">
        <v>1.87</v>
      </c>
      <c r="DC383" s="1">
        <v>2.71</v>
      </c>
      <c r="DD383" s="1">
        <v>3.35</v>
      </c>
      <c r="DE383" s="1">
        <v>2.2999999999999998</v>
      </c>
      <c r="DF383" s="1">
        <v>2.63</v>
      </c>
      <c r="DG383" s="1">
        <v>3.13</v>
      </c>
      <c r="DH383" s="1">
        <v>2.75</v>
      </c>
      <c r="DI383" s="1">
        <v>0.97</v>
      </c>
      <c r="DJ383" s="1">
        <v>2.08</v>
      </c>
      <c r="DK383" s="1">
        <v>3.36</v>
      </c>
      <c r="DL383" s="1">
        <v>3.44</v>
      </c>
      <c r="DM383" s="1">
        <v>3.26</v>
      </c>
      <c r="DN383" s="1">
        <v>2.4500000000000002</v>
      </c>
      <c r="DO383" s="1">
        <v>2.16</v>
      </c>
      <c r="DQ383" s="1">
        <v>195708</v>
      </c>
      <c r="DR383" s="1">
        <v>-99.99</v>
      </c>
      <c r="DS383" s="1">
        <v>-4.26</v>
      </c>
      <c r="DT383" s="1">
        <v>-5.22</v>
      </c>
      <c r="DU383" s="1">
        <v>-5.13</v>
      </c>
      <c r="DV383" s="1">
        <v>-4.08</v>
      </c>
      <c r="DW383" s="1">
        <v>-4.75</v>
      </c>
      <c r="DX383" s="1">
        <v>-5.26</v>
      </c>
      <c r="DY383" s="1">
        <v>-5.79</v>
      </c>
      <c r="DZ383" s="1">
        <v>-4.66</v>
      </c>
      <c r="EA383" s="1">
        <v>-4.6900000000000004</v>
      </c>
      <c r="EB383" s="1">
        <v>-3.48</v>
      </c>
      <c r="EC383" s="1">
        <v>-4.6500000000000004</v>
      </c>
      <c r="ED383" s="1">
        <v>-4.84</v>
      </c>
      <c r="EE383" s="1">
        <v>-5.19</v>
      </c>
      <c r="EF383" s="1">
        <v>-5.33</v>
      </c>
      <c r="EG383" s="1">
        <v>-5.51</v>
      </c>
      <c r="EH383" s="1">
        <v>-6.08</v>
      </c>
      <c r="EI383" s="1">
        <v>-4.88</v>
      </c>
      <c r="EJ383" s="1">
        <v>-4.4400000000000004</v>
      </c>
      <c r="EL383">
        <v>195708</v>
      </c>
      <c r="EM383">
        <v>-5.1100000000000003</v>
      </c>
      <c r="EN383">
        <v>0.05</v>
      </c>
      <c r="EO383">
        <v>-0.42</v>
      </c>
      <c r="EP383">
        <v>0.25</v>
      </c>
      <c r="ER383" s="1">
        <v>195802</v>
      </c>
      <c r="ES383" s="1">
        <v>3.75</v>
      </c>
      <c r="EU383" s="1">
        <v>195703</v>
      </c>
      <c r="EV383" s="1">
        <v>1.08</v>
      </c>
      <c r="EX383" s="1">
        <v>196202</v>
      </c>
      <c r="EY383" s="1">
        <v>1.07</v>
      </c>
      <c r="FA383" s="1">
        <v>195802</v>
      </c>
      <c r="FB383" s="1">
        <f>IF(ISERROR(VLOOKUP($FA383,MOM,LOOKUPS!C$12,0)*$FB$6+VLOOKUP($FA383,STREV,LOOKUPS!C$10,0)*$FC$6+VLOOKUP($FA383,LTREV,LOOKUPS!C$9,0)*$FD$6+VLOOKUP($FA383,CFP,LOOKUPS!C$6,0)*$FE$6+VLOOKUP($FA383,EP,LOOKUPS!C$8,0)*$FF$6+VLOOKUP($FA383,BM,LOOKUPS!C$5,0)*$FG$6+VLOOKUP($FA383,DIV,LOOKUPS!C$7,0)*$FH$6++VLOOKUP($FA383,SIZE,LOOKUPS!C$11,0)*$FI$6),"",VLOOKUP($FA383,MOM,LOOKUPS!C$12,0)*$FB$6+VLOOKUP($FA383,STREV,LOOKUPS!C$10,0)*$FC$6+VLOOKUP($FA383,LTREV,LOOKUPS!C$9,0)*$FD$6+VLOOKUP($FA383,CFP,LOOKUPS!C$6,0)*$FE$6+VLOOKUP($FA383,EP,LOOKUPS!C$8,0)*$FF$6+VLOOKUP($FA383,BM,LOOKUPS!C$5,0)*$FG$6+VLOOKUP($FA383,DIV,LOOKUPS!C$7,0)*$FH$6++VLOOKUP($FA383,SIZE,LOOKUPS!C$11,0)*$FI$6)</f>
        <v>-4.2634999999999996</v>
      </c>
      <c r="FC383" s="1">
        <f>IF(ISERROR(VLOOKUP($FA383,MOM,LOOKUPS!D$12,0)*$FB$6+VLOOKUP($FA383,STREV,LOOKUPS!D$10,0)*$FC$6+VLOOKUP($FA383,LTREV,LOOKUPS!D$9,0)*$FD$6+VLOOKUP($FA383,CFP,LOOKUPS!D$6,0)*$FE$6+VLOOKUP($FA383,EP,LOOKUPS!D$8,0)*$FF$6+VLOOKUP($FA383,BM,LOOKUPS!D$5,0)*$FG$6+VLOOKUP($FA383,DIV,LOOKUPS!D$7,0)*$FH$6++VLOOKUP($FA383,SIZE,LOOKUPS!D$11,0)*$FI$6),"",VLOOKUP($FA383,MOM,LOOKUPS!D$12,0)*$FB$6+VLOOKUP($FA383,STREV,LOOKUPS!D$10,0)*$FC$6+VLOOKUP($FA383,LTREV,LOOKUPS!D$9,0)*$FD$6+VLOOKUP($FA383,CFP,LOOKUPS!D$6,0)*$FE$6+VLOOKUP($FA383,EP,LOOKUPS!D$8,0)*$FF$6+VLOOKUP($FA383,BM,LOOKUPS!D$5,0)*$FG$6+VLOOKUP($FA383,DIV,LOOKUPS!D$7,0)*$FH$6++VLOOKUP($FA383,SIZE,LOOKUPS!D$11,0)*$FI$6)</f>
        <v>-2.1364000000000001</v>
      </c>
      <c r="FD383" s="1">
        <f>IF(ISERROR(VLOOKUP($FA383,MOM,LOOKUPS!E$12,0)*$FB$6+VLOOKUP($FA383,STREV,LOOKUPS!E$10,0)*$FC$6+VLOOKUP($FA383,LTREV,LOOKUPS!E$9,0)*$FD$6+VLOOKUP($FA383,CFP,LOOKUPS!E$6,0)*$FE$6+VLOOKUP($FA383,EP,LOOKUPS!E$8,0)*$FF$6+VLOOKUP($FA383,BM,LOOKUPS!E$5,0)*$FG$6+VLOOKUP($FA383,DIV,LOOKUPS!E$7,0)*$FH$6++VLOOKUP($FA383,SIZE,LOOKUPS!E$11,0)*$FI$6),"",VLOOKUP($FA383,MOM,LOOKUPS!E$12,0)*$FB$6+VLOOKUP($FA383,STREV,LOOKUPS!E$10,0)*$FC$6+VLOOKUP($FA383,LTREV,LOOKUPS!E$9,0)*$FD$6+VLOOKUP($FA383,CFP,LOOKUPS!E$6,0)*$FE$6+VLOOKUP($FA383,EP,LOOKUPS!E$8,0)*$FF$6+VLOOKUP($FA383,BM,LOOKUPS!E$5,0)*$FG$6+VLOOKUP($FA383,DIV,LOOKUPS!E$7,0)*$FH$6++VLOOKUP($FA383,SIZE,LOOKUPS!E$11,0)*$FI$6)</f>
        <v>-1.9198999999999999</v>
      </c>
      <c r="FE383" s="1">
        <f>IF(ISERROR(VLOOKUP($FA383,MOM,LOOKUPS!F$12,0)*$FB$6+VLOOKUP($FA383,STREV,LOOKUPS!F$10,0)*$FC$6+VLOOKUP($FA383,LTREV,LOOKUPS!F$9,0)*$FD$6+VLOOKUP($FA383,CFP,LOOKUPS!F$6,0)*$FE$6+VLOOKUP($FA383,EP,LOOKUPS!F$8,0)*$FF$6+VLOOKUP($FA383,BM,LOOKUPS!F$5,0)*$FG$6+VLOOKUP($FA383,DIV,LOOKUPS!F$7,0)*$FH$6++VLOOKUP($FA383,SIZE,LOOKUPS!F$11,0)*$FI$6),"",VLOOKUP($FA383,MOM,LOOKUPS!F$12,0)*$FB$6+VLOOKUP($FA383,STREV,LOOKUPS!F$10,0)*$FC$6+VLOOKUP($FA383,LTREV,LOOKUPS!F$9,0)*$FD$6+VLOOKUP($FA383,CFP,LOOKUPS!F$6,0)*$FE$6+VLOOKUP($FA383,EP,LOOKUPS!F$8,0)*$FF$6+VLOOKUP($FA383,BM,LOOKUPS!F$5,0)*$FG$6+VLOOKUP($FA383,DIV,LOOKUPS!F$7,0)*$FH$6++VLOOKUP($FA383,SIZE,LOOKUPS!F$11,0)*$FI$6)</f>
        <v>-1.3044</v>
      </c>
      <c r="FF383" s="1">
        <f>IF(ISERROR(VLOOKUP($FA383,MOM,LOOKUPS!G$12,0)*$FB$6+VLOOKUP($FA383,STREV,LOOKUPS!G$10,0)*$FC$6+VLOOKUP($FA383,LTREV,LOOKUPS!G$9,0)*$FD$6+VLOOKUP($FA383,CFP,LOOKUPS!G$6,0)*$FE$6+VLOOKUP($FA383,EP,LOOKUPS!G$8,0)*$FF$6+VLOOKUP($FA383,BM,LOOKUPS!G$5,0)*$FG$6+VLOOKUP($FA383,DIV,LOOKUPS!G$7,0)*$FH$6++VLOOKUP($FA383,SIZE,LOOKUPS!G$11,0)*$FI$6),"",VLOOKUP($FA383,MOM,LOOKUPS!G$12,0)*$FB$6+VLOOKUP($FA383,STREV,LOOKUPS!G$10,0)*$FC$6+VLOOKUP($FA383,LTREV,LOOKUPS!G$9,0)*$FD$6+VLOOKUP($FA383,CFP,LOOKUPS!G$6,0)*$FE$6+VLOOKUP($FA383,EP,LOOKUPS!G$8,0)*$FF$6+VLOOKUP($FA383,BM,LOOKUPS!G$5,0)*$FG$6+VLOOKUP($FA383,DIV,LOOKUPS!G$7,0)*$FH$6++VLOOKUP($FA383,SIZE,LOOKUPS!G$11,0)*$FI$6)</f>
        <v>-0.99839999999999995</v>
      </c>
      <c r="FG383" s="1">
        <f>IF(ISERROR(VLOOKUP($FA383,MOM,LOOKUPS!H$12,0)*$FB$6+VLOOKUP($FA383,STREV,LOOKUPS!H$10,0)*$FC$6+VLOOKUP($FA383,LTREV,LOOKUPS!H$9,0)*$FD$6+VLOOKUP($FA383,CFP,LOOKUPS!H$6,0)*$FE$6+VLOOKUP($FA383,EP,LOOKUPS!H$8,0)*$FF$6+VLOOKUP($FA383,BM,LOOKUPS!H$5,0)*$FG$6+VLOOKUP($FA383,DIV,LOOKUPS!H$7,0)*$FH$6++VLOOKUP($FA383,SIZE,LOOKUPS!H$11,0)*$FI$6),"",VLOOKUP($FA383,MOM,LOOKUPS!H$12,0)*$FB$6+VLOOKUP($FA383,STREV,LOOKUPS!H$10,0)*$FC$6+VLOOKUP($FA383,LTREV,LOOKUPS!H$9,0)*$FD$6+VLOOKUP($FA383,CFP,LOOKUPS!H$6,0)*$FE$6+VLOOKUP($FA383,EP,LOOKUPS!H$8,0)*$FF$6+VLOOKUP($FA383,BM,LOOKUPS!H$5,0)*$FG$6+VLOOKUP($FA383,DIV,LOOKUPS!H$7,0)*$FH$6++VLOOKUP($FA383,SIZE,LOOKUPS!H$11,0)*$FI$6)</f>
        <v>-0.23839999999999997</v>
      </c>
      <c r="FH383" s="1">
        <f>IF(ISERROR(VLOOKUP($FA383,MOM,LOOKUPS!I$12,0)*$FB$6+VLOOKUP($FA383,STREV,LOOKUPS!I$10,0)*$FC$6+VLOOKUP($FA383,LTREV,LOOKUPS!I$9,0)*$FD$6+VLOOKUP($FA383,CFP,LOOKUPS!I$6,0)*$FE$6+VLOOKUP($FA383,EP,LOOKUPS!I$8,0)*$FF$6+VLOOKUP($FA383,BM,LOOKUPS!I$5,0)*$FG$6+VLOOKUP($FA383,DIV,LOOKUPS!I$7,0)*$FH$6++VLOOKUP($FA383,SIZE,LOOKUPS!I$11,0)*$FI$6),"",VLOOKUP($FA383,MOM,LOOKUPS!I$12,0)*$FB$6+VLOOKUP($FA383,STREV,LOOKUPS!I$10,0)*$FC$6+VLOOKUP($FA383,LTREV,LOOKUPS!I$9,0)*$FD$6+VLOOKUP($FA383,CFP,LOOKUPS!I$6,0)*$FE$6+VLOOKUP($FA383,EP,LOOKUPS!I$8,0)*$FF$6+VLOOKUP($FA383,BM,LOOKUPS!I$5,0)*$FG$6+VLOOKUP($FA383,DIV,LOOKUPS!I$7,0)*$FH$6++VLOOKUP($FA383,SIZE,LOOKUPS!I$11,0)*$FI$6)</f>
        <v>-4.4400000000000009E-2</v>
      </c>
      <c r="FI383" s="1">
        <f>IF(ISERROR(VLOOKUP($FA383,MOM,LOOKUPS!J$12,0)*$FB$6+VLOOKUP($FA383,STREV,LOOKUPS!J$10,0)*$FC$6+VLOOKUP($FA383,LTREV,LOOKUPS!J$9,0)*$FD$6+VLOOKUP($FA383,CFP,LOOKUPS!J$6,0)*$FE$6+VLOOKUP($FA383,EP,LOOKUPS!J$8,0)*$FF$6+VLOOKUP($FA383,BM,LOOKUPS!J$5,0)*$FG$6+VLOOKUP($FA383,DIV,LOOKUPS!J$7,0)*$FH$6++VLOOKUP($FA383,SIZE,LOOKUPS!J$11,0)*$FI$6),"",VLOOKUP($FA383,MOM,LOOKUPS!J$12,0)*$FB$6+VLOOKUP($FA383,STREV,LOOKUPS!J$10,0)*$FC$6+VLOOKUP($FA383,LTREV,LOOKUPS!J$9,0)*$FD$6+VLOOKUP($FA383,CFP,LOOKUPS!J$6,0)*$FE$6+VLOOKUP($FA383,EP,LOOKUPS!J$8,0)*$FF$6+VLOOKUP($FA383,BM,LOOKUPS!J$5,0)*$FG$6+VLOOKUP($FA383,DIV,LOOKUPS!J$7,0)*$FH$6++VLOOKUP($FA383,SIZE,LOOKUPS!J$11,0)*$FI$6)</f>
        <v>-5.0199999999999995E-2</v>
      </c>
      <c r="FJ383" s="1">
        <f>IF(ISERROR(VLOOKUP($FA383,MOM,LOOKUPS!K$12,0)*$FB$6+VLOOKUP($FA383,STREV,LOOKUPS!K$10,0)*$FC$6+VLOOKUP($FA383,LTREV,LOOKUPS!K$9,0)*$FD$6+VLOOKUP($FA383,CFP,LOOKUPS!K$6,0)*$FE$6+VLOOKUP($FA383,EP,LOOKUPS!K$8,0)*$FF$6+VLOOKUP($FA383,BM,LOOKUPS!K$5,0)*$FG$6+VLOOKUP($FA383,DIV,LOOKUPS!K$7,0)*$FH$6++VLOOKUP($FA383,SIZE,LOOKUPS!K$11,0)*$FI$6),"",VLOOKUP($FA383,MOM,LOOKUPS!K$12,0)*$FB$6+VLOOKUP($FA383,STREV,LOOKUPS!K$10,0)*$FC$6+VLOOKUP($FA383,LTREV,LOOKUPS!K$9,0)*$FD$6+VLOOKUP($FA383,CFP,LOOKUPS!K$6,0)*$FE$6+VLOOKUP($FA383,EP,LOOKUPS!K$8,0)*$FF$6+VLOOKUP($FA383,BM,LOOKUPS!K$5,0)*$FG$6+VLOOKUP($FA383,DIV,LOOKUPS!K$7,0)*$FH$6++VLOOKUP($FA383,SIZE,LOOKUPS!K$11,0)*$FI$6)</f>
        <v>0.54410000000000003</v>
      </c>
      <c r="FK383" s="1">
        <f>IF(ISERROR(VLOOKUP($FA383,MOM,LOOKUPS!L$12,0)*$FB$6+VLOOKUP($FA383,STREV,LOOKUPS!L$10,0)*$FC$6+VLOOKUP($FA383,LTREV,LOOKUPS!L$9,0)*$FD$6+VLOOKUP($FA383,CFP,LOOKUPS!L$6,0)*$FE$6+VLOOKUP($FA383,EP,LOOKUPS!L$8,0)*$FF$6+VLOOKUP($FA383,BM,LOOKUPS!L$5,0)*$FG$6+VLOOKUP($FA383,DIV,LOOKUPS!L$7,0)*$FH$6++VLOOKUP($FA383,SIZE,LOOKUPS!L$11,0)*$FI$6),"",VLOOKUP($FA383,MOM,LOOKUPS!L$12,0)*$FB$6+VLOOKUP($FA383,STREV,LOOKUPS!L$10,0)*$FC$6+VLOOKUP($FA383,LTREV,LOOKUPS!L$9,0)*$FD$6+VLOOKUP($FA383,CFP,LOOKUPS!L$6,0)*$FE$6+VLOOKUP($FA383,EP,LOOKUPS!L$8,0)*$FF$6+VLOOKUP($FA383,BM,LOOKUPS!L$5,0)*$FG$6+VLOOKUP($FA383,DIV,LOOKUPS!L$7,0)*$FH$6++VLOOKUP($FA383,SIZE,LOOKUPS!L$11,0)*$FI$6)</f>
        <v>-0.4726999999999999</v>
      </c>
    </row>
    <row r="384" spans="1:167" x14ac:dyDescent="0.3">
      <c r="A384" s="1">
        <v>195803</v>
      </c>
      <c r="B384" s="1">
        <v>4.13</v>
      </c>
      <c r="C384" s="1">
        <v>4.87</v>
      </c>
      <c r="D384" s="1">
        <v>4.96</v>
      </c>
      <c r="E384" s="1">
        <v>1.99</v>
      </c>
      <c r="F384" s="1">
        <v>3.11</v>
      </c>
      <c r="G384" s="1">
        <v>2.7</v>
      </c>
      <c r="H384" s="1">
        <v>2.87</v>
      </c>
      <c r="I384" s="1">
        <v>2.66</v>
      </c>
      <c r="J384" s="1">
        <v>3.34</v>
      </c>
      <c r="K384" s="1">
        <v>5.54</v>
      </c>
      <c r="M384" s="1">
        <v>195704</v>
      </c>
      <c r="N384" s="1">
        <v>2.2400000000000002</v>
      </c>
      <c r="O384" s="1">
        <v>1.88</v>
      </c>
      <c r="P384" s="1">
        <v>1.87</v>
      </c>
      <c r="Q384" s="1">
        <v>3.1</v>
      </c>
      <c r="R384" s="1">
        <v>2.1800000000000002</v>
      </c>
      <c r="S384" s="1">
        <v>2.06</v>
      </c>
      <c r="T384" s="1">
        <v>3.23</v>
      </c>
      <c r="U384" s="1">
        <v>3.18</v>
      </c>
      <c r="V384" s="1">
        <v>3.15</v>
      </c>
      <c r="W384" s="1">
        <v>2.75</v>
      </c>
      <c r="Y384" s="1">
        <v>196203</v>
      </c>
      <c r="Z384" s="1">
        <v>-3.17</v>
      </c>
      <c r="AA384" s="1">
        <v>-0.78</v>
      </c>
      <c r="AB384" s="1">
        <v>-0.02</v>
      </c>
      <c r="AC384" s="1">
        <v>-0.38</v>
      </c>
      <c r="AD384" s="1">
        <v>-0.94</v>
      </c>
      <c r="AE384" s="1">
        <v>0.37</v>
      </c>
      <c r="AF384" s="1">
        <v>0.38</v>
      </c>
      <c r="AG384" s="1">
        <v>0.28999999999999998</v>
      </c>
      <c r="AH384" s="1">
        <v>0.33</v>
      </c>
      <c r="AI384" s="1">
        <v>-0.86</v>
      </c>
      <c r="AK384">
        <v>198209</v>
      </c>
      <c r="AL384">
        <v>2.41</v>
      </c>
      <c r="AM384">
        <v>2.25</v>
      </c>
      <c r="AN384">
        <v>3.86</v>
      </c>
      <c r="AO384">
        <v>4.3099999999999996</v>
      </c>
      <c r="AP384">
        <v>2.2599999999999998</v>
      </c>
      <c r="AQ384">
        <v>3.17</v>
      </c>
      <c r="AR384">
        <v>3.43</v>
      </c>
      <c r="AS384">
        <v>3.96</v>
      </c>
      <c r="AT384">
        <v>4.66</v>
      </c>
      <c r="AU384">
        <v>2.04</v>
      </c>
      <c r="AV384">
        <v>2.73</v>
      </c>
      <c r="AW384">
        <v>2.1800000000000002</v>
      </c>
      <c r="AX384">
        <v>4.0999999999999996</v>
      </c>
      <c r="AY384">
        <v>2.99</v>
      </c>
      <c r="AZ384">
        <v>3.95</v>
      </c>
      <c r="BA384">
        <v>4.47</v>
      </c>
      <c r="BB384">
        <v>3.45</v>
      </c>
      <c r="BC384">
        <v>4.58</v>
      </c>
      <c r="BD384">
        <v>4.72</v>
      </c>
      <c r="BF384" s="1">
        <v>198209</v>
      </c>
      <c r="BG384" s="1">
        <v>2.2999999999999998</v>
      </c>
      <c r="BH384" s="1">
        <v>2.2000000000000002</v>
      </c>
      <c r="BI384" s="1">
        <v>3.55</v>
      </c>
      <c r="BJ384" s="1">
        <v>4.91</v>
      </c>
      <c r="BK384" s="1">
        <v>2.17</v>
      </c>
      <c r="BL384" s="1">
        <v>2.37</v>
      </c>
      <c r="BM384" s="1">
        <v>3.44</v>
      </c>
      <c r="BN384" s="1">
        <v>4.62</v>
      </c>
      <c r="BO384" s="1">
        <v>5.19</v>
      </c>
      <c r="BP384" s="1">
        <v>1.87</v>
      </c>
      <c r="BQ384" s="1">
        <v>2.79</v>
      </c>
      <c r="BR384" s="1">
        <v>2.29</v>
      </c>
      <c r="BS384" s="1">
        <v>2.4500000000000002</v>
      </c>
      <c r="BT384" s="1">
        <v>2.79</v>
      </c>
      <c r="BU384" s="1">
        <v>4.08</v>
      </c>
      <c r="BV384" s="1">
        <v>5.01</v>
      </c>
      <c r="BW384" s="1">
        <v>4.26</v>
      </c>
      <c r="BX384" s="1">
        <v>6.18</v>
      </c>
      <c r="BY384" s="1">
        <v>4.45</v>
      </c>
      <c r="CA384" s="1">
        <v>195709</v>
      </c>
      <c r="CB384" s="1">
        <v>-9.32</v>
      </c>
      <c r="CC384" s="1">
        <v>-6.03</v>
      </c>
      <c r="CD384" s="1">
        <v>-4.54</v>
      </c>
      <c r="CE384" s="1">
        <v>-5.37</v>
      </c>
      <c r="CF384" s="1">
        <v>-6.41</v>
      </c>
      <c r="CG384" s="1">
        <v>-5.23</v>
      </c>
      <c r="CH384" s="1">
        <v>-3.92</v>
      </c>
      <c r="CI384" s="1">
        <v>-4.68</v>
      </c>
      <c r="CJ384" s="1">
        <v>-5.96</v>
      </c>
      <c r="CK384" s="1">
        <v>-6.93</v>
      </c>
      <c r="CL384" s="1">
        <v>-5.88</v>
      </c>
      <c r="CM384" s="1">
        <v>-5.28</v>
      </c>
      <c r="CN384" s="1">
        <v>-5.19</v>
      </c>
      <c r="CO384" s="1">
        <v>-4.0199999999999996</v>
      </c>
      <c r="CP384" s="1">
        <v>-3.81</v>
      </c>
      <c r="CQ384" s="1">
        <v>-5.16</v>
      </c>
      <c r="CR384" s="1">
        <v>-4.1900000000000004</v>
      </c>
      <c r="CS384" s="1">
        <v>-4.5</v>
      </c>
      <c r="CT384" s="1">
        <v>-7.42</v>
      </c>
      <c r="CV384" s="1">
        <v>195809</v>
      </c>
      <c r="CW384" s="1">
        <v>6.47</v>
      </c>
      <c r="CX384" s="1">
        <v>5.49</v>
      </c>
      <c r="CY384" s="1">
        <v>3.97</v>
      </c>
      <c r="CZ384" s="1">
        <v>6.2</v>
      </c>
      <c r="DA384" s="1">
        <v>5.45</v>
      </c>
      <c r="DB384" s="1">
        <v>4.9000000000000004</v>
      </c>
      <c r="DC384" s="1">
        <v>3.84</v>
      </c>
      <c r="DD384" s="1">
        <v>4.43</v>
      </c>
      <c r="DE384" s="1">
        <v>6.85</v>
      </c>
      <c r="DF384" s="1">
        <v>5.92</v>
      </c>
      <c r="DG384" s="1">
        <v>4.99</v>
      </c>
      <c r="DH384" s="1">
        <v>5.55</v>
      </c>
      <c r="DI384" s="1">
        <v>4.24</v>
      </c>
      <c r="DJ384" s="1">
        <v>3.26</v>
      </c>
      <c r="DK384" s="1">
        <v>4.43</v>
      </c>
      <c r="DL384" s="1">
        <v>3.99</v>
      </c>
      <c r="DM384" s="1">
        <v>4.88</v>
      </c>
      <c r="DN384" s="1">
        <v>6.7</v>
      </c>
      <c r="DO384" s="1">
        <v>7</v>
      </c>
      <c r="DQ384" s="1">
        <v>195709</v>
      </c>
      <c r="DR384" s="1">
        <v>-99.99</v>
      </c>
      <c r="DS384" s="1">
        <v>-5.1100000000000003</v>
      </c>
      <c r="DT384" s="1">
        <v>-5.56</v>
      </c>
      <c r="DU384" s="1">
        <v>-5.2</v>
      </c>
      <c r="DV384" s="1">
        <v>-5.0999999999999996</v>
      </c>
      <c r="DW384" s="1">
        <v>-5.18</v>
      </c>
      <c r="DX384" s="1">
        <v>-5.9</v>
      </c>
      <c r="DY384" s="1">
        <v>-5.22</v>
      </c>
      <c r="DZ384" s="1">
        <v>-5.18</v>
      </c>
      <c r="EA384" s="1">
        <v>-6.51</v>
      </c>
      <c r="EB384" s="1">
        <v>-3.72</v>
      </c>
      <c r="EC384" s="1">
        <v>-5.13</v>
      </c>
      <c r="ED384" s="1">
        <v>-5.24</v>
      </c>
      <c r="EE384" s="1">
        <v>-6.53</v>
      </c>
      <c r="EF384" s="1">
        <v>-5.28</v>
      </c>
      <c r="EG384" s="1">
        <v>-5.2</v>
      </c>
      <c r="EH384" s="1">
        <v>-5.24</v>
      </c>
      <c r="EI384" s="1">
        <v>-5.13</v>
      </c>
      <c r="EJ384" s="1">
        <v>-5.23</v>
      </c>
      <c r="EL384">
        <v>195709</v>
      </c>
      <c r="EM384">
        <v>-5.98</v>
      </c>
      <c r="EN384">
        <v>0.06</v>
      </c>
      <c r="EO384">
        <v>0.91</v>
      </c>
      <c r="EP384">
        <v>0.26</v>
      </c>
      <c r="ER384" s="1">
        <v>195803</v>
      </c>
      <c r="ES384" s="1">
        <v>-1.85</v>
      </c>
      <c r="EU384" s="1">
        <v>195704</v>
      </c>
      <c r="EV384" s="1">
        <v>-0.54</v>
      </c>
      <c r="EX384" s="1">
        <v>196203</v>
      </c>
      <c r="EY384" s="1">
        <v>-1.1100000000000001</v>
      </c>
      <c r="FA384" s="1">
        <v>195803</v>
      </c>
      <c r="FB384" s="1">
        <f>IF(ISERROR(VLOOKUP($FA384,MOM,LOOKUPS!C$12,0)*$FB$6+VLOOKUP($FA384,STREV,LOOKUPS!C$10,0)*$FC$6+VLOOKUP($FA384,LTREV,LOOKUPS!C$9,0)*$FD$6+VLOOKUP($FA384,CFP,LOOKUPS!C$6,0)*$FE$6+VLOOKUP($FA384,EP,LOOKUPS!C$8,0)*$FF$6+VLOOKUP($FA384,BM,LOOKUPS!C$5,0)*$FG$6+VLOOKUP($FA384,DIV,LOOKUPS!C$7,0)*$FH$6++VLOOKUP($FA384,SIZE,LOOKUPS!C$11,0)*$FI$6),"",VLOOKUP($FA384,MOM,LOOKUPS!C$12,0)*$FB$6+VLOOKUP($FA384,STREV,LOOKUPS!C$10,0)*$FC$6+VLOOKUP($FA384,LTREV,LOOKUPS!C$9,0)*$FD$6+VLOOKUP($FA384,CFP,LOOKUPS!C$6,0)*$FE$6+VLOOKUP($FA384,EP,LOOKUPS!C$8,0)*$FF$6+VLOOKUP($FA384,BM,LOOKUPS!C$5,0)*$FG$6+VLOOKUP($FA384,DIV,LOOKUPS!C$7,0)*$FH$6++VLOOKUP($FA384,SIZE,LOOKUPS!C$11,0)*$FI$6)</f>
        <v>4.0926999999999998</v>
      </c>
      <c r="FC384" s="1">
        <f>IF(ISERROR(VLOOKUP($FA384,MOM,LOOKUPS!D$12,0)*$FB$6+VLOOKUP($FA384,STREV,LOOKUPS!D$10,0)*$FC$6+VLOOKUP($FA384,LTREV,LOOKUPS!D$9,0)*$FD$6+VLOOKUP($FA384,CFP,LOOKUPS!D$6,0)*$FE$6+VLOOKUP($FA384,EP,LOOKUPS!D$8,0)*$FF$6+VLOOKUP($FA384,BM,LOOKUPS!D$5,0)*$FG$6+VLOOKUP($FA384,DIV,LOOKUPS!D$7,0)*$FH$6++VLOOKUP($FA384,SIZE,LOOKUPS!D$11,0)*$FI$6),"",VLOOKUP($FA384,MOM,LOOKUPS!D$12,0)*$FB$6+VLOOKUP($FA384,STREV,LOOKUPS!D$10,0)*$FC$6+VLOOKUP($FA384,LTREV,LOOKUPS!D$9,0)*$FD$6+VLOOKUP($FA384,CFP,LOOKUPS!D$6,0)*$FE$6+VLOOKUP($FA384,EP,LOOKUPS!D$8,0)*$FF$6+VLOOKUP($FA384,BM,LOOKUPS!D$5,0)*$FG$6+VLOOKUP($FA384,DIV,LOOKUPS!D$7,0)*$FH$6++VLOOKUP($FA384,SIZE,LOOKUPS!D$11,0)*$FI$6)</f>
        <v>4.2139000000000006</v>
      </c>
      <c r="FD384" s="1">
        <f>IF(ISERROR(VLOOKUP($FA384,MOM,LOOKUPS!E$12,0)*$FB$6+VLOOKUP($FA384,STREV,LOOKUPS!E$10,0)*$FC$6+VLOOKUP($FA384,LTREV,LOOKUPS!E$9,0)*$FD$6+VLOOKUP($FA384,CFP,LOOKUPS!E$6,0)*$FE$6+VLOOKUP($FA384,EP,LOOKUPS!E$8,0)*$FF$6+VLOOKUP($FA384,BM,LOOKUPS!E$5,0)*$FG$6+VLOOKUP($FA384,DIV,LOOKUPS!E$7,0)*$FH$6++VLOOKUP($FA384,SIZE,LOOKUPS!E$11,0)*$FI$6),"",VLOOKUP($FA384,MOM,LOOKUPS!E$12,0)*$FB$6+VLOOKUP($FA384,STREV,LOOKUPS!E$10,0)*$FC$6+VLOOKUP($FA384,LTREV,LOOKUPS!E$9,0)*$FD$6+VLOOKUP($FA384,CFP,LOOKUPS!E$6,0)*$FE$6+VLOOKUP($FA384,EP,LOOKUPS!E$8,0)*$FF$6+VLOOKUP($FA384,BM,LOOKUPS!E$5,0)*$FG$6+VLOOKUP($FA384,DIV,LOOKUPS!E$7,0)*$FH$6++VLOOKUP($FA384,SIZE,LOOKUPS!E$11,0)*$FI$6)</f>
        <v>3.8587000000000002</v>
      </c>
      <c r="FE384" s="1">
        <f>IF(ISERROR(VLOOKUP($FA384,MOM,LOOKUPS!F$12,0)*$FB$6+VLOOKUP($FA384,STREV,LOOKUPS!F$10,0)*$FC$6+VLOOKUP($FA384,LTREV,LOOKUPS!F$9,0)*$FD$6+VLOOKUP($FA384,CFP,LOOKUPS!F$6,0)*$FE$6+VLOOKUP($FA384,EP,LOOKUPS!F$8,0)*$FF$6+VLOOKUP($FA384,BM,LOOKUPS!F$5,0)*$FG$6+VLOOKUP($FA384,DIV,LOOKUPS!F$7,0)*$FH$6++VLOOKUP($FA384,SIZE,LOOKUPS!F$11,0)*$FI$6),"",VLOOKUP($FA384,MOM,LOOKUPS!F$12,0)*$FB$6+VLOOKUP($FA384,STREV,LOOKUPS!F$10,0)*$FC$6+VLOOKUP($FA384,LTREV,LOOKUPS!F$9,0)*$FD$6+VLOOKUP($FA384,CFP,LOOKUPS!F$6,0)*$FE$6+VLOOKUP($FA384,EP,LOOKUPS!F$8,0)*$FF$6+VLOOKUP($FA384,BM,LOOKUPS!F$5,0)*$FG$6+VLOOKUP($FA384,DIV,LOOKUPS!F$7,0)*$FH$6++VLOOKUP($FA384,SIZE,LOOKUPS!F$11,0)*$FI$6)</f>
        <v>2.6562999999999999</v>
      </c>
      <c r="FF384" s="1">
        <f>IF(ISERROR(VLOOKUP($FA384,MOM,LOOKUPS!G$12,0)*$FB$6+VLOOKUP($FA384,STREV,LOOKUPS!G$10,0)*$FC$6+VLOOKUP($FA384,LTREV,LOOKUPS!G$9,0)*$FD$6+VLOOKUP($FA384,CFP,LOOKUPS!G$6,0)*$FE$6+VLOOKUP($FA384,EP,LOOKUPS!G$8,0)*$FF$6+VLOOKUP($FA384,BM,LOOKUPS!G$5,0)*$FG$6+VLOOKUP($FA384,DIV,LOOKUPS!G$7,0)*$FH$6++VLOOKUP($FA384,SIZE,LOOKUPS!G$11,0)*$FI$6),"",VLOOKUP($FA384,MOM,LOOKUPS!G$12,0)*$FB$6+VLOOKUP($FA384,STREV,LOOKUPS!G$10,0)*$FC$6+VLOOKUP($FA384,LTREV,LOOKUPS!G$9,0)*$FD$6+VLOOKUP($FA384,CFP,LOOKUPS!G$6,0)*$FE$6+VLOOKUP($FA384,EP,LOOKUPS!G$8,0)*$FF$6+VLOOKUP($FA384,BM,LOOKUPS!G$5,0)*$FG$6+VLOOKUP($FA384,DIV,LOOKUPS!G$7,0)*$FH$6++VLOOKUP($FA384,SIZE,LOOKUPS!G$11,0)*$FI$6)</f>
        <v>3.3785000000000007</v>
      </c>
      <c r="FG384" s="1">
        <f>IF(ISERROR(VLOOKUP($FA384,MOM,LOOKUPS!H$12,0)*$FB$6+VLOOKUP($FA384,STREV,LOOKUPS!H$10,0)*$FC$6+VLOOKUP($FA384,LTREV,LOOKUPS!H$9,0)*$FD$6+VLOOKUP($FA384,CFP,LOOKUPS!H$6,0)*$FE$6+VLOOKUP($FA384,EP,LOOKUPS!H$8,0)*$FF$6+VLOOKUP($FA384,BM,LOOKUPS!H$5,0)*$FG$6+VLOOKUP($FA384,DIV,LOOKUPS!H$7,0)*$FH$6++VLOOKUP($FA384,SIZE,LOOKUPS!H$11,0)*$FI$6),"",VLOOKUP($FA384,MOM,LOOKUPS!H$12,0)*$FB$6+VLOOKUP($FA384,STREV,LOOKUPS!H$10,0)*$FC$6+VLOOKUP($FA384,LTREV,LOOKUPS!H$9,0)*$FD$6+VLOOKUP($FA384,CFP,LOOKUPS!H$6,0)*$FE$6+VLOOKUP($FA384,EP,LOOKUPS!H$8,0)*$FF$6+VLOOKUP($FA384,BM,LOOKUPS!H$5,0)*$FG$6+VLOOKUP($FA384,DIV,LOOKUPS!H$7,0)*$FH$6++VLOOKUP($FA384,SIZE,LOOKUPS!H$11,0)*$FI$6)</f>
        <v>3.1232000000000002</v>
      </c>
      <c r="FH384" s="1">
        <f>IF(ISERROR(VLOOKUP($FA384,MOM,LOOKUPS!I$12,0)*$FB$6+VLOOKUP($FA384,STREV,LOOKUPS!I$10,0)*$FC$6+VLOOKUP($FA384,LTREV,LOOKUPS!I$9,0)*$FD$6+VLOOKUP($FA384,CFP,LOOKUPS!I$6,0)*$FE$6+VLOOKUP($FA384,EP,LOOKUPS!I$8,0)*$FF$6+VLOOKUP($FA384,BM,LOOKUPS!I$5,0)*$FG$6+VLOOKUP($FA384,DIV,LOOKUPS!I$7,0)*$FH$6++VLOOKUP($FA384,SIZE,LOOKUPS!I$11,0)*$FI$6),"",VLOOKUP($FA384,MOM,LOOKUPS!I$12,0)*$FB$6+VLOOKUP($FA384,STREV,LOOKUPS!I$10,0)*$FC$6+VLOOKUP($FA384,LTREV,LOOKUPS!I$9,0)*$FD$6+VLOOKUP($FA384,CFP,LOOKUPS!I$6,0)*$FE$6+VLOOKUP($FA384,EP,LOOKUPS!I$8,0)*$FF$6+VLOOKUP($FA384,BM,LOOKUPS!I$5,0)*$FG$6+VLOOKUP($FA384,DIV,LOOKUPS!I$7,0)*$FH$6++VLOOKUP($FA384,SIZE,LOOKUPS!I$11,0)*$FI$6)</f>
        <v>3.1852</v>
      </c>
      <c r="FI384" s="1">
        <f>IF(ISERROR(VLOOKUP($FA384,MOM,LOOKUPS!J$12,0)*$FB$6+VLOOKUP($FA384,STREV,LOOKUPS!J$10,0)*$FC$6+VLOOKUP($FA384,LTREV,LOOKUPS!J$9,0)*$FD$6+VLOOKUP($FA384,CFP,LOOKUPS!J$6,0)*$FE$6+VLOOKUP($FA384,EP,LOOKUPS!J$8,0)*$FF$6+VLOOKUP($FA384,BM,LOOKUPS!J$5,0)*$FG$6+VLOOKUP($FA384,DIV,LOOKUPS!J$7,0)*$FH$6++VLOOKUP($FA384,SIZE,LOOKUPS!J$11,0)*$FI$6),"",VLOOKUP($FA384,MOM,LOOKUPS!J$12,0)*$FB$6+VLOOKUP($FA384,STREV,LOOKUPS!J$10,0)*$FC$6+VLOOKUP($FA384,LTREV,LOOKUPS!J$9,0)*$FD$6+VLOOKUP($FA384,CFP,LOOKUPS!J$6,0)*$FE$6+VLOOKUP($FA384,EP,LOOKUPS!J$8,0)*$FF$6+VLOOKUP($FA384,BM,LOOKUPS!J$5,0)*$FG$6+VLOOKUP($FA384,DIV,LOOKUPS!J$7,0)*$FH$6++VLOOKUP($FA384,SIZE,LOOKUPS!J$11,0)*$FI$6)</f>
        <v>3.3602000000000003</v>
      </c>
      <c r="FJ384" s="1">
        <f>IF(ISERROR(VLOOKUP($FA384,MOM,LOOKUPS!K$12,0)*$FB$6+VLOOKUP($FA384,STREV,LOOKUPS!K$10,0)*$FC$6+VLOOKUP($FA384,LTREV,LOOKUPS!K$9,0)*$FD$6+VLOOKUP($FA384,CFP,LOOKUPS!K$6,0)*$FE$6+VLOOKUP($FA384,EP,LOOKUPS!K$8,0)*$FF$6+VLOOKUP($FA384,BM,LOOKUPS!K$5,0)*$FG$6+VLOOKUP($FA384,DIV,LOOKUPS!K$7,0)*$FH$6++VLOOKUP($FA384,SIZE,LOOKUPS!K$11,0)*$FI$6),"",VLOOKUP($FA384,MOM,LOOKUPS!K$12,0)*$FB$6+VLOOKUP($FA384,STREV,LOOKUPS!K$10,0)*$FC$6+VLOOKUP($FA384,LTREV,LOOKUPS!K$9,0)*$FD$6+VLOOKUP($FA384,CFP,LOOKUPS!K$6,0)*$FE$6+VLOOKUP($FA384,EP,LOOKUPS!K$8,0)*$FF$6+VLOOKUP($FA384,BM,LOOKUPS!K$5,0)*$FG$6+VLOOKUP($FA384,DIV,LOOKUPS!K$7,0)*$FH$6++VLOOKUP($FA384,SIZE,LOOKUPS!K$11,0)*$FI$6)</f>
        <v>3.5227000000000004</v>
      </c>
      <c r="FK384" s="1">
        <f>IF(ISERROR(VLOOKUP($FA384,MOM,LOOKUPS!L$12,0)*$FB$6+VLOOKUP($FA384,STREV,LOOKUPS!L$10,0)*$FC$6+VLOOKUP($FA384,LTREV,LOOKUPS!L$9,0)*$FD$6+VLOOKUP($FA384,CFP,LOOKUPS!L$6,0)*$FE$6+VLOOKUP($FA384,EP,LOOKUPS!L$8,0)*$FF$6+VLOOKUP($FA384,BM,LOOKUPS!L$5,0)*$FG$6+VLOOKUP($FA384,DIV,LOOKUPS!L$7,0)*$FH$6++VLOOKUP($FA384,SIZE,LOOKUPS!L$11,0)*$FI$6),"",VLOOKUP($FA384,MOM,LOOKUPS!L$12,0)*$FB$6+VLOOKUP($FA384,STREV,LOOKUPS!L$10,0)*$FC$6+VLOOKUP($FA384,LTREV,LOOKUPS!L$9,0)*$FD$6+VLOOKUP($FA384,CFP,LOOKUPS!L$6,0)*$FE$6+VLOOKUP($FA384,EP,LOOKUPS!L$8,0)*$FF$6+VLOOKUP($FA384,BM,LOOKUPS!L$5,0)*$FG$6+VLOOKUP($FA384,DIV,LOOKUPS!L$7,0)*$FH$6++VLOOKUP($FA384,SIZE,LOOKUPS!L$11,0)*$FI$6)</f>
        <v>4.8369</v>
      </c>
    </row>
    <row r="385" spans="1:167" x14ac:dyDescent="0.3">
      <c r="A385" s="1">
        <v>195804</v>
      </c>
      <c r="B385" s="1">
        <v>4.01</v>
      </c>
      <c r="C385" s="1">
        <v>2.71</v>
      </c>
      <c r="D385" s="1">
        <v>2.1800000000000002</v>
      </c>
      <c r="E385" s="1">
        <v>2.11</v>
      </c>
      <c r="F385" s="1">
        <v>2.46</v>
      </c>
      <c r="G385" s="1">
        <v>3.69</v>
      </c>
      <c r="H385" s="1">
        <v>2.3199999999999998</v>
      </c>
      <c r="I385" s="1">
        <v>2.61</v>
      </c>
      <c r="J385" s="1">
        <v>4.5199999999999996</v>
      </c>
      <c r="K385" s="1">
        <v>4.6399999999999997</v>
      </c>
      <c r="M385" s="1">
        <v>195705</v>
      </c>
      <c r="N385" s="1">
        <v>2.86</v>
      </c>
      <c r="O385" s="1">
        <v>1.7</v>
      </c>
      <c r="P385" s="1">
        <v>1.93</v>
      </c>
      <c r="Q385" s="1">
        <v>1.37</v>
      </c>
      <c r="R385" s="1">
        <v>1.98</v>
      </c>
      <c r="S385" s="1">
        <v>2.31</v>
      </c>
      <c r="T385" s="1">
        <v>3.38</v>
      </c>
      <c r="U385" s="1">
        <v>2.3199999999999998</v>
      </c>
      <c r="V385" s="1">
        <v>2.52</v>
      </c>
      <c r="W385" s="1">
        <v>1.33</v>
      </c>
      <c r="Y385" s="1">
        <v>196204</v>
      </c>
      <c r="Z385" s="1">
        <v>-6.98</v>
      </c>
      <c r="AA385" s="1">
        <v>-7.23</v>
      </c>
      <c r="AB385" s="1">
        <v>-6.79</v>
      </c>
      <c r="AC385" s="1">
        <v>-5.51</v>
      </c>
      <c r="AD385" s="1">
        <v>-6.63</v>
      </c>
      <c r="AE385" s="1">
        <v>-4.92</v>
      </c>
      <c r="AF385" s="1">
        <v>-6.97</v>
      </c>
      <c r="AG385" s="1">
        <v>-5.6</v>
      </c>
      <c r="AH385" s="1">
        <v>-6.62</v>
      </c>
      <c r="AI385" s="1">
        <v>-8.89</v>
      </c>
      <c r="AK385">
        <v>198210</v>
      </c>
      <c r="AL385">
        <v>13.13</v>
      </c>
      <c r="AM385">
        <v>14.59</v>
      </c>
      <c r="AN385">
        <v>12.72</v>
      </c>
      <c r="AO385">
        <v>11.98</v>
      </c>
      <c r="AP385">
        <v>14.76</v>
      </c>
      <c r="AQ385">
        <v>13.45</v>
      </c>
      <c r="AR385">
        <v>13.26</v>
      </c>
      <c r="AS385">
        <v>11.31</v>
      </c>
      <c r="AT385">
        <v>12.18</v>
      </c>
      <c r="AU385">
        <v>15.42</v>
      </c>
      <c r="AV385">
        <v>13.37</v>
      </c>
      <c r="AW385">
        <v>13.91</v>
      </c>
      <c r="AX385">
        <v>13.01</v>
      </c>
      <c r="AY385">
        <v>13.66</v>
      </c>
      <c r="AZ385">
        <v>12.77</v>
      </c>
      <c r="BA385">
        <v>11.12</v>
      </c>
      <c r="BB385">
        <v>11.49</v>
      </c>
      <c r="BC385">
        <v>10.73</v>
      </c>
      <c r="BD385">
        <v>13.28</v>
      </c>
      <c r="BF385" s="1">
        <v>198210</v>
      </c>
      <c r="BG385" s="1">
        <v>13.22</v>
      </c>
      <c r="BH385" s="1">
        <v>15.05</v>
      </c>
      <c r="BI385" s="1">
        <v>12.54</v>
      </c>
      <c r="BJ385" s="1">
        <v>11.67</v>
      </c>
      <c r="BK385" s="1">
        <v>15.02</v>
      </c>
      <c r="BL385" s="1">
        <v>14.32</v>
      </c>
      <c r="BM385" s="1">
        <v>12.2</v>
      </c>
      <c r="BN385" s="1">
        <v>11.81</v>
      </c>
      <c r="BO385" s="1">
        <v>11.84</v>
      </c>
      <c r="BP385" s="1">
        <v>15.42</v>
      </c>
      <c r="BQ385" s="1">
        <v>14.21</v>
      </c>
      <c r="BR385" s="1">
        <v>15.16</v>
      </c>
      <c r="BS385" s="1">
        <v>13.34</v>
      </c>
      <c r="BT385" s="1">
        <v>12.2</v>
      </c>
      <c r="BU385" s="1">
        <v>12.21</v>
      </c>
      <c r="BV385" s="1">
        <v>12.41</v>
      </c>
      <c r="BW385" s="1">
        <v>11.27</v>
      </c>
      <c r="BX385" s="1">
        <v>11.46</v>
      </c>
      <c r="BY385" s="1">
        <v>12.13</v>
      </c>
      <c r="CA385" s="1">
        <v>195710</v>
      </c>
      <c r="CB385" s="1">
        <v>-10.9</v>
      </c>
      <c r="CC385" s="1">
        <v>-5.53</v>
      </c>
      <c r="CD385" s="1">
        <v>-5.17</v>
      </c>
      <c r="CE385" s="1">
        <v>-8.57</v>
      </c>
      <c r="CF385" s="1">
        <v>-6</v>
      </c>
      <c r="CG385" s="1">
        <v>-4.32</v>
      </c>
      <c r="CH385" s="1">
        <v>-5.01</v>
      </c>
      <c r="CI385" s="1">
        <v>-6.6</v>
      </c>
      <c r="CJ385" s="1">
        <v>-9.5500000000000007</v>
      </c>
      <c r="CK385" s="1">
        <v>-7.07</v>
      </c>
      <c r="CL385" s="1">
        <v>-4.9000000000000004</v>
      </c>
      <c r="CM385" s="1">
        <v>-4.59</v>
      </c>
      <c r="CN385" s="1">
        <v>-4.0599999999999996</v>
      </c>
      <c r="CO385" s="1">
        <v>-5.46</v>
      </c>
      <c r="CP385" s="1">
        <v>-4.5599999999999996</v>
      </c>
      <c r="CQ385" s="1">
        <v>-6.59</v>
      </c>
      <c r="CR385" s="1">
        <v>-6.62</v>
      </c>
      <c r="CS385" s="1">
        <v>-7.64</v>
      </c>
      <c r="CT385" s="1">
        <v>-11.44</v>
      </c>
      <c r="CV385" s="1">
        <v>195810</v>
      </c>
      <c r="CW385" s="1">
        <v>6.39</v>
      </c>
      <c r="CX385" s="1">
        <v>3.51</v>
      </c>
      <c r="CY385" s="1">
        <v>2.86</v>
      </c>
      <c r="CZ385" s="1">
        <v>2.3199999999999998</v>
      </c>
      <c r="DA385" s="1">
        <v>3.67</v>
      </c>
      <c r="DB385" s="1">
        <v>3.15</v>
      </c>
      <c r="DC385" s="1">
        <v>3.12</v>
      </c>
      <c r="DD385" s="1">
        <v>2.4700000000000002</v>
      </c>
      <c r="DE385" s="1">
        <v>2.06</v>
      </c>
      <c r="DF385" s="1">
        <v>3.58</v>
      </c>
      <c r="DG385" s="1">
        <v>3.76</v>
      </c>
      <c r="DH385" s="1">
        <v>3.19</v>
      </c>
      <c r="DI385" s="1">
        <v>3.1</v>
      </c>
      <c r="DJ385" s="1">
        <v>3.65</v>
      </c>
      <c r="DK385" s="1">
        <v>2.58</v>
      </c>
      <c r="DL385" s="1">
        <v>2.1</v>
      </c>
      <c r="DM385" s="1">
        <v>2.85</v>
      </c>
      <c r="DN385" s="1">
        <v>2.42</v>
      </c>
      <c r="DO385" s="1">
        <v>1.7</v>
      </c>
      <c r="DQ385" s="1">
        <v>195710</v>
      </c>
      <c r="DR385" s="1">
        <v>-99.99</v>
      </c>
      <c r="DS385" s="1">
        <v>-8.34</v>
      </c>
      <c r="DT385" s="1">
        <v>-6.55</v>
      </c>
      <c r="DU385" s="1">
        <v>-4.54</v>
      </c>
      <c r="DV385" s="1">
        <v>-8.92</v>
      </c>
      <c r="DW385" s="1">
        <v>-7.27</v>
      </c>
      <c r="DX385" s="1">
        <v>-6.78</v>
      </c>
      <c r="DY385" s="1">
        <v>-5.23</v>
      </c>
      <c r="DZ385" s="1">
        <v>-4.2300000000000004</v>
      </c>
      <c r="EA385" s="1">
        <v>-9.9499999999999993</v>
      </c>
      <c r="EB385" s="1">
        <v>-7.93</v>
      </c>
      <c r="EC385" s="1">
        <v>-7.15</v>
      </c>
      <c r="ED385" s="1">
        <v>-7.38</v>
      </c>
      <c r="EE385" s="1">
        <v>-7.43</v>
      </c>
      <c r="EF385" s="1">
        <v>-6.11</v>
      </c>
      <c r="EG385" s="1">
        <v>-5.29</v>
      </c>
      <c r="EH385" s="1">
        <v>-5.17</v>
      </c>
      <c r="EI385" s="1">
        <v>-4.3600000000000003</v>
      </c>
      <c r="EJ385" s="1">
        <v>-4.1100000000000003</v>
      </c>
      <c r="EL385">
        <v>195710</v>
      </c>
      <c r="EM385">
        <v>-4.32</v>
      </c>
      <c r="EN385">
        <v>-2.5299999999999998</v>
      </c>
      <c r="EO385">
        <v>-1.83</v>
      </c>
      <c r="EP385">
        <v>0.28999999999999998</v>
      </c>
      <c r="ER385" s="1">
        <v>195804</v>
      </c>
      <c r="ES385" s="1">
        <v>1.85</v>
      </c>
      <c r="EU385" s="1">
        <v>195705</v>
      </c>
      <c r="EV385" s="1">
        <v>0.2</v>
      </c>
      <c r="EX385" s="1">
        <v>196204</v>
      </c>
      <c r="EY385" s="1">
        <v>0.54</v>
      </c>
      <c r="FA385" s="1">
        <v>195804</v>
      </c>
      <c r="FB385" s="1">
        <f>IF(ISERROR(VLOOKUP($FA385,MOM,LOOKUPS!C$12,0)*$FB$6+VLOOKUP($FA385,STREV,LOOKUPS!C$10,0)*$FC$6+VLOOKUP($FA385,LTREV,LOOKUPS!C$9,0)*$FD$6+VLOOKUP($FA385,CFP,LOOKUPS!C$6,0)*$FE$6+VLOOKUP($FA385,EP,LOOKUPS!C$8,0)*$FF$6+VLOOKUP($FA385,BM,LOOKUPS!C$5,0)*$FG$6+VLOOKUP($FA385,DIV,LOOKUPS!C$7,0)*$FH$6++VLOOKUP($FA385,SIZE,LOOKUPS!C$11,0)*$FI$6),"",VLOOKUP($FA385,MOM,LOOKUPS!C$12,0)*$FB$6+VLOOKUP($FA385,STREV,LOOKUPS!C$10,0)*$FC$6+VLOOKUP($FA385,LTREV,LOOKUPS!C$9,0)*$FD$6+VLOOKUP($FA385,CFP,LOOKUPS!C$6,0)*$FE$6+VLOOKUP($FA385,EP,LOOKUPS!C$8,0)*$FF$6+VLOOKUP($FA385,BM,LOOKUPS!C$5,0)*$FG$6+VLOOKUP($FA385,DIV,LOOKUPS!C$7,0)*$FH$6++VLOOKUP($FA385,SIZE,LOOKUPS!C$11,0)*$FI$6)</f>
        <v>3.0441000000000003</v>
      </c>
      <c r="FC385" s="1">
        <f>IF(ISERROR(VLOOKUP($FA385,MOM,LOOKUPS!D$12,0)*$FB$6+VLOOKUP($FA385,STREV,LOOKUPS!D$10,0)*$FC$6+VLOOKUP($FA385,LTREV,LOOKUPS!D$9,0)*$FD$6+VLOOKUP($FA385,CFP,LOOKUPS!D$6,0)*$FE$6+VLOOKUP($FA385,EP,LOOKUPS!D$8,0)*$FF$6+VLOOKUP($FA385,BM,LOOKUPS!D$5,0)*$FG$6+VLOOKUP($FA385,DIV,LOOKUPS!D$7,0)*$FH$6++VLOOKUP($FA385,SIZE,LOOKUPS!D$11,0)*$FI$6),"",VLOOKUP($FA385,MOM,LOOKUPS!D$12,0)*$FB$6+VLOOKUP($FA385,STREV,LOOKUPS!D$10,0)*$FC$6+VLOOKUP($FA385,LTREV,LOOKUPS!D$9,0)*$FD$6+VLOOKUP($FA385,CFP,LOOKUPS!D$6,0)*$FE$6+VLOOKUP($FA385,EP,LOOKUPS!D$8,0)*$FF$6+VLOOKUP($FA385,BM,LOOKUPS!D$5,0)*$FG$6+VLOOKUP($FA385,DIV,LOOKUPS!D$7,0)*$FH$6++VLOOKUP($FA385,SIZE,LOOKUPS!D$11,0)*$FI$6)</f>
        <v>2.7732999999999999</v>
      </c>
      <c r="FD385" s="1">
        <f>IF(ISERROR(VLOOKUP($FA385,MOM,LOOKUPS!E$12,0)*$FB$6+VLOOKUP($FA385,STREV,LOOKUPS!E$10,0)*$FC$6+VLOOKUP($FA385,LTREV,LOOKUPS!E$9,0)*$FD$6+VLOOKUP($FA385,CFP,LOOKUPS!E$6,0)*$FE$6+VLOOKUP($FA385,EP,LOOKUPS!E$8,0)*$FF$6+VLOOKUP($FA385,BM,LOOKUPS!E$5,0)*$FG$6+VLOOKUP($FA385,DIV,LOOKUPS!E$7,0)*$FH$6++VLOOKUP($FA385,SIZE,LOOKUPS!E$11,0)*$FI$6),"",VLOOKUP($FA385,MOM,LOOKUPS!E$12,0)*$FB$6+VLOOKUP($FA385,STREV,LOOKUPS!E$10,0)*$FC$6+VLOOKUP($FA385,LTREV,LOOKUPS!E$9,0)*$FD$6+VLOOKUP($FA385,CFP,LOOKUPS!E$6,0)*$FE$6+VLOOKUP($FA385,EP,LOOKUPS!E$8,0)*$FF$6+VLOOKUP($FA385,BM,LOOKUPS!E$5,0)*$FG$6+VLOOKUP($FA385,DIV,LOOKUPS!E$7,0)*$FH$6++VLOOKUP($FA385,SIZE,LOOKUPS!E$11,0)*$FI$6)</f>
        <v>2.4550000000000001</v>
      </c>
      <c r="FE385" s="1">
        <f>IF(ISERROR(VLOOKUP($FA385,MOM,LOOKUPS!F$12,0)*$FB$6+VLOOKUP($FA385,STREV,LOOKUPS!F$10,0)*$FC$6+VLOOKUP($FA385,LTREV,LOOKUPS!F$9,0)*$FD$6+VLOOKUP($FA385,CFP,LOOKUPS!F$6,0)*$FE$6+VLOOKUP($FA385,EP,LOOKUPS!F$8,0)*$FF$6+VLOOKUP($FA385,BM,LOOKUPS!F$5,0)*$FG$6+VLOOKUP($FA385,DIV,LOOKUPS!F$7,0)*$FH$6++VLOOKUP($FA385,SIZE,LOOKUPS!F$11,0)*$FI$6),"",VLOOKUP($FA385,MOM,LOOKUPS!F$12,0)*$FB$6+VLOOKUP($FA385,STREV,LOOKUPS!F$10,0)*$FC$6+VLOOKUP($FA385,LTREV,LOOKUPS!F$9,0)*$FD$6+VLOOKUP($FA385,CFP,LOOKUPS!F$6,0)*$FE$6+VLOOKUP($FA385,EP,LOOKUPS!F$8,0)*$FF$6+VLOOKUP($FA385,BM,LOOKUPS!F$5,0)*$FG$6+VLOOKUP($FA385,DIV,LOOKUPS!F$7,0)*$FH$6++VLOOKUP($FA385,SIZE,LOOKUPS!F$11,0)*$FI$6)</f>
        <v>2.5563000000000002</v>
      </c>
      <c r="FF385" s="1">
        <f>IF(ISERROR(VLOOKUP($FA385,MOM,LOOKUPS!G$12,0)*$FB$6+VLOOKUP($FA385,STREV,LOOKUPS!G$10,0)*$FC$6+VLOOKUP($FA385,LTREV,LOOKUPS!G$9,0)*$FD$6+VLOOKUP($FA385,CFP,LOOKUPS!G$6,0)*$FE$6+VLOOKUP($FA385,EP,LOOKUPS!G$8,0)*$FF$6+VLOOKUP($FA385,BM,LOOKUPS!G$5,0)*$FG$6+VLOOKUP($FA385,DIV,LOOKUPS!G$7,0)*$FH$6++VLOOKUP($FA385,SIZE,LOOKUPS!G$11,0)*$FI$6),"",VLOOKUP($FA385,MOM,LOOKUPS!G$12,0)*$FB$6+VLOOKUP($FA385,STREV,LOOKUPS!G$10,0)*$FC$6+VLOOKUP($FA385,LTREV,LOOKUPS!G$9,0)*$FD$6+VLOOKUP($FA385,CFP,LOOKUPS!G$6,0)*$FE$6+VLOOKUP($FA385,EP,LOOKUPS!G$8,0)*$FF$6+VLOOKUP($FA385,BM,LOOKUPS!G$5,0)*$FG$6+VLOOKUP($FA385,DIV,LOOKUPS!G$7,0)*$FH$6++VLOOKUP($FA385,SIZE,LOOKUPS!G$11,0)*$FI$6)</f>
        <v>2.7422</v>
      </c>
      <c r="FG385" s="1">
        <f>IF(ISERROR(VLOOKUP($FA385,MOM,LOOKUPS!H$12,0)*$FB$6+VLOOKUP($FA385,STREV,LOOKUPS!H$10,0)*$FC$6+VLOOKUP($FA385,LTREV,LOOKUPS!H$9,0)*$FD$6+VLOOKUP($FA385,CFP,LOOKUPS!H$6,0)*$FE$6+VLOOKUP($FA385,EP,LOOKUPS!H$8,0)*$FF$6+VLOOKUP($FA385,BM,LOOKUPS!H$5,0)*$FG$6+VLOOKUP($FA385,DIV,LOOKUPS!H$7,0)*$FH$6++VLOOKUP($FA385,SIZE,LOOKUPS!H$11,0)*$FI$6),"",VLOOKUP($FA385,MOM,LOOKUPS!H$12,0)*$FB$6+VLOOKUP($FA385,STREV,LOOKUPS!H$10,0)*$FC$6+VLOOKUP($FA385,LTREV,LOOKUPS!H$9,0)*$FD$6+VLOOKUP($FA385,CFP,LOOKUPS!H$6,0)*$FE$6+VLOOKUP($FA385,EP,LOOKUPS!H$8,0)*$FF$6+VLOOKUP($FA385,BM,LOOKUPS!H$5,0)*$FG$6+VLOOKUP($FA385,DIV,LOOKUPS!H$7,0)*$FH$6++VLOOKUP($FA385,SIZE,LOOKUPS!H$11,0)*$FI$6)</f>
        <v>3.0772000000000004</v>
      </c>
      <c r="FH385" s="1">
        <f>IF(ISERROR(VLOOKUP($FA385,MOM,LOOKUPS!I$12,0)*$FB$6+VLOOKUP($FA385,STREV,LOOKUPS!I$10,0)*$FC$6+VLOOKUP($FA385,LTREV,LOOKUPS!I$9,0)*$FD$6+VLOOKUP($FA385,CFP,LOOKUPS!I$6,0)*$FE$6+VLOOKUP($FA385,EP,LOOKUPS!I$8,0)*$FF$6+VLOOKUP($FA385,BM,LOOKUPS!I$5,0)*$FG$6+VLOOKUP($FA385,DIV,LOOKUPS!I$7,0)*$FH$6++VLOOKUP($FA385,SIZE,LOOKUPS!I$11,0)*$FI$6),"",VLOOKUP($FA385,MOM,LOOKUPS!I$12,0)*$FB$6+VLOOKUP($FA385,STREV,LOOKUPS!I$10,0)*$FC$6+VLOOKUP($FA385,LTREV,LOOKUPS!I$9,0)*$FD$6+VLOOKUP($FA385,CFP,LOOKUPS!I$6,0)*$FE$6+VLOOKUP($FA385,EP,LOOKUPS!I$8,0)*$FF$6+VLOOKUP($FA385,BM,LOOKUPS!I$5,0)*$FG$6+VLOOKUP($FA385,DIV,LOOKUPS!I$7,0)*$FH$6++VLOOKUP($FA385,SIZE,LOOKUPS!I$11,0)*$FI$6)</f>
        <v>2.2766000000000002</v>
      </c>
      <c r="FI385" s="1">
        <f>IF(ISERROR(VLOOKUP($FA385,MOM,LOOKUPS!J$12,0)*$FB$6+VLOOKUP($FA385,STREV,LOOKUPS!J$10,0)*$FC$6+VLOOKUP($FA385,LTREV,LOOKUPS!J$9,0)*$FD$6+VLOOKUP($FA385,CFP,LOOKUPS!J$6,0)*$FE$6+VLOOKUP($FA385,EP,LOOKUPS!J$8,0)*$FF$6+VLOOKUP($FA385,BM,LOOKUPS!J$5,0)*$FG$6+VLOOKUP($FA385,DIV,LOOKUPS!J$7,0)*$FH$6++VLOOKUP($FA385,SIZE,LOOKUPS!J$11,0)*$FI$6),"",VLOOKUP($FA385,MOM,LOOKUPS!J$12,0)*$FB$6+VLOOKUP($FA385,STREV,LOOKUPS!J$10,0)*$FC$6+VLOOKUP($FA385,LTREV,LOOKUPS!J$9,0)*$FD$6+VLOOKUP($FA385,CFP,LOOKUPS!J$6,0)*$FE$6+VLOOKUP($FA385,EP,LOOKUPS!J$8,0)*$FF$6+VLOOKUP($FA385,BM,LOOKUPS!J$5,0)*$FG$6+VLOOKUP($FA385,DIV,LOOKUPS!J$7,0)*$FH$6++VLOOKUP($FA385,SIZE,LOOKUPS!J$11,0)*$FI$6)</f>
        <v>3.1388999999999996</v>
      </c>
      <c r="FJ385" s="1">
        <f>IF(ISERROR(VLOOKUP($FA385,MOM,LOOKUPS!K$12,0)*$FB$6+VLOOKUP($FA385,STREV,LOOKUPS!K$10,0)*$FC$6+VLOOKUP($FA385,LTREV,LOOKUPS!K$9,0)*$FD$6+VLOOKUP($FA385,CFP,LOOKUPS!K$6,0)*$FE$6+VLOOKUP($FA385,EP,LOOKUPS!K$8,0)*$FF$6+VLOOKUP($FA385,BM,LOOKUPS!K$5,0)*$FG$6+VLOOKUP($FA385,DIV,LOOKUPS!K$7,0)*$FH$6++VLOOKUP($FA385,SIZE,LOOKUPS!K$11,0)*$FI$6),"",VLOOKUP($FA385,MOM,LOOKUPS!K$12,0)*$FB$6+VLOOKUP($FA385,STREV,LOOKUPS!K$10,0)*$FC$6+VLOOKUP($FA385,LTREV,LOOKUPS!K$9,0)*$FD$6+VLOOKUP($FA385,CFP,LOOKUPS!K$6,0)*$FE$6+VLOOKUP($FA385,EP,LOOKUPS!K$8,0)*$FF$6+VLOOKUP($FA385,BM,LOOKUPS!K$5,0)*$FG$6+VLOOKUP($FA385,DIV,LOOKUPS!K$7,0)*$FH$6++VLOOKUP($FA385,SIZE,LOOKUPS!K$11,0)*$FI$6)</f>
        <v>4.0148000000000001</v>
      </c>
      <c r="FK385" s="1">
        <f>IF(ISERROR(VLOOKUP($FA385,MOM,LOOKUPS!L$12,0)*$FB$6+VLOOKUP($FA385,STREV,LOOKUPS!L$10,0)*$FC$6+VLOOKUP($FA385,LTREV,LOOKUPS!L$9,0)*$FD$6+VLOOKUP($FA385,CFP,LOOKUPS!L$6,0)*$FE$6+VLOOKUP($FA385,EP,LOOKUPS!L$8,0)*$FF$6+VLOOKUP($FA385,BM,LOOKUPS!L$5,0)*$FG$6+VLOOKUP($FA385,DIV,LOOKUPS!L$7,0)*$FH$6++VLOOKUP($FA385,SIZE,LOOKUPS!L$11,0)*$FI$6),"",VLOOKUP($FA385,MOM,LOOKUPS!L$12,0)*$FB$6+VLOOKUP($FA385,STREV,LOOKUPS!L$10,0)*$FC$6+VLOOKUP($FA385,LTREV,LOOKUPS!L$9,0)*$FD$6+VLOOKUP($FA385,CFP,LOOKUPS!L$6,0)*$FE$6+VLOOKUP($FA385,EP,LOOKUPS!L$8,0)*$FF$6+VLOOKUP($FA385,BM,LOOKUPS!L$5,0)*$FG$6+VLOOKUP($FA385,DIV,LOOKUPS!L$7,0)*$FH$6++VLOOKUP($FA385,SIZE,LOOKUPS!L$11,0)*$FI$6)</f>
        <v>4.9009</v>
      </c>
    </row>
    <row r="386" spans="1:167" x14ac:dyDescent="0.3">
      <c r="A386" s="1">
        <v>195805</v>
      </c>
      <c r="B386" s="1">
        <v>4.97</v>
      </c>
      <c r="C386" s="1">
        <v>4.6100000000000003</v>
      </c>
      <c r="D386" s="1">
        <v>4.4000000000000004</v>
      </c>
      <c r="E386" s="1">
        <v>3.51</v>
      </c>
      <c r="F386" s="1">
        <v>3.9</v>
      </c>
      <c r="G386" s="1">
        <v>4.49</v>
      </c>
      <c r="H386" s="1">
        <v>3.09</v>
      </c>
      <c r="I386" s="1">
        <v>2.6</v>
      </c>
      <c r="J386" s="1">
        <v>3.64</v>
      </c>
      <c r="K386" s="1">
        <v>3.48</v>
      </c>
      <c r="M386" s="1">
        <v>195706</v>
      </c>
      <c r="N386" s="1">
        <v>0.04</v>
      </c>
      <c r="O386" s="1">
        <v>-0.45</v>
      </c>
      <c r="P386" s="1">
        <v>-0.86</v>
      </c>
      <c r="Q386" s="1">
        <v>-1.42</v>
      </c>
      <c r="R386" s="1">
        <v>-1.03</v>
      </c>
      <c r="S386" s="1">
        <v>-1.59</v>
      </c>
      <c r="T386" s="1">
        <v>-0.89</v>
      </c>
      <c r="U386" s="1">
        <v>-0.44</v>
      </c>
      <c r="V386" s="1">
        <v>-0.01</v>
      </c>
      <c r="W386" s="1">
        <v>-0.79</v>
      </c>
      <c r="Y386" s="1">
        <v>196205</v>
      </c>
      <c r="Z386" s="1">
        <v>-10.56</v>
      </c>
      <c r="AA386" s="1">
        <v>-8.4700000000000006</v>
      </c>
      <c r="AB386" s="1">
        <v>-8.3800000000000008</v>
      </c>
      <c r="AC386" s="1">
        <v>-7.69</v>
      </c>
      <c r="AD386" s="1">
        <v>-9.18</v>
      </c>
      <c r="AE386" s="1">
        <v>-8.14</v>
      </c>
      <c r="AF386" s="1">
        <v>-8.4</v>
      </c>
      <c r="AG386" s="1">
        <v>-9.33</v>
      </c>
      <c r="AH386" s="1">
        <v>-12.38</v>
      </c>
      <c r="AI386" s="1">
        <v>-12.84</v>
      </c>
      <c r="AK386">
        <v>198211</v>
      </c>
      <c r="AL386">
        <v>11.6</v>
      </c>
      <c r="AM386">
        <v>9.36</v>
      </c>
      <c r="AN386">
        <v>8.24</v>
      </c>
      <c r="AO386">
        <v>9.3699999999999992</v>
      </c>
      <c r="AP386">
        <v>9.66</v>
      </c>
      <c r="AQ386">
        <v>8.92</v>
      </c>
      <c r="AR386">
        <v>7.45</v>
      </c>
      <c r="AS386">
        <v>7.84</v>
      </c>
      <c r="AT386">
        <v>10.050000000000001</v>
      </c>
      <c r="AU386">
        <v>9.77</v>
      </c>
      <c r="AV386">
        <v>9.4499999999999993</v>
      </c>
      <c r="AW386">
        <v>8.14</v>
      </c>
      <c r="AX386">
        <v>9.65</v>
      </c>
      <c r="AY386">
        <v>7.84</v>
      </c>
      <c r="AZ386">
        <v>6.98</v>
      </c>
      <c r="BA386">
        <v>7.98</v>
      </c>
      <c r="BB386">
        <v>7.69</v>
      </c>
      <c r="BC386">
        <v>8.84</v>
      </c>
      <c r="BD386">
        <v>10.98</v>
      </c>
      <c r="BF386" s="1">
        <v>198211</v>
      </c>
      <c r="BG386" s="1">
        <v>10.91</v>
      </c>
      <c r="BH386" s="1">
        <v>9.31</v>
      </c>
      <c r="BI386" s="1">
        <v>8.66</v>
      </c>
      <c r="BJ386" s="1">
        <v>9.15</v>
      </c>
      <c r="BK386" s="1">
        <v>9.57</v>
      </c>
      <c r="BL386" s="1">
        <v>8.5</v>
      </c>
      <c r="BM386" s="1">
        <v>8.5</v>
      </c>
      <c r="BN386" s="1">
        <v>8.7100000000000009</v>
      </c>
      <c r="BO386" s="1">
        <v>9.44</v>
      </c>
      <c r="BP386" s="1">
        <v>9.84</v>
      </c>
      <c r="BQ386" s="1">
        <v>9.0399999999999991</v>
      </c>
      <c r="BR386" s="1">
        <v>8.31</v>
      </c>
      <c r="BS386" s="1">
        <v>8.7200000000000006</v>
      </c>
      <c r="BT386" s="1">
        <v>8.99</v>
      </c>
      <c r="BU386" s="1">
        <v>8.01</v>
      </c>
      <c r="BV386" s="1">
        <v>8.94</v>
      </c>
      <c r="BW386" s="1">
        <v>8.49</v>
      </c>
      <c r="BX386" s="1">
        <v>8.4</v>
      </c>
      <c r="BY386" s="1">
        <v>10.220000000000001</v>
      </c>
      <c r="CA386" s="1">
        <v>195711</v>
      </c>
      <c r="CB386" s="1">
        <v>-0.86</v>
      </c>
      <c r="CC386" s="1">
        <v>4.2300000000000004</v>
      </c>
      <c r="CD386" s="1">
        <v>1.64</v>
      </c>
      <c r="CE386" s="1">
        <v>0.88</v>
      </c>
      <c r="CF386" s="1">
        <v>4.6100000000000003</v>
      </c>
      <c r="CG386" s="1">
        <v>2.96</v>
      </c>
      <c r="CH386" s="1">
        <v>1.75</v>
      </c>
      <c r="CI386" s="1">
        <v>0.89</v>
      </c>
      <c r="CJ386" s="1">
        <v>0.74</v>
      </c>
      <c r="CK386" s="1">
        <v>5.03</v>
      </c>
      <c r="CL386" s="1">
        <v>4.1900000000000004</v>
      </c>
      <c r="CM386" s="1">
        <v>3.47</v>
      </c>
      <c r="CN386" s="1">
        <v>2.4500000000000002</v>
      </c>
      <c r="CO386" s="1">
        <v>1.91</v>
      </c>
      <c r="CP386" s="1">
        <v>1.59</v>
      </c>
      <c r="CQ386" s="1">
        <v>0.61</v>
      </c>
      <c r="CR386" s="1">
        <v>1.17</v>
      </c>
      <c r="CS386" s="1">
        <v>1.76</v>
      </c>
      <c r="CT386" s="1">
        <v>-0.28000000000000003</v>
      </c>
      <c r="CV386" s="1">
        <v>195811</v>
      </c>
      <c r="CW386" s="1">
        <v>5.64</v>
      </c>
      <c r="CX386" s="1">
        <v>4.91</v>
      </c>
      <c r="CY386" s="1">
        <v>3.79</v>
      </c>
      <c r="CZ386" s="1">
        <v>3.56</v>
      </c>
      <c r="DA386" s="1">
        <v>4.91</v>
      </c>
      <c r="DB386" s="1">
        <v>4.0999999999999996</v>
      </c>
      <c r="DC386" s="1">
        <v>3.32</v>
      </c>
      <c r="DD386" s="1">
        <v>4.63</v>
      </c>
      <c r="DE386" s="1">
        <v>3.34</v>
      </c>
      <c r="DF386" s="1">
        <v>5.73</v>
      </c>
      <c r="DG386" s="1">
        <v>4.08</v>
      </c>
      <c r="DH386" s="1">
        <v>4.93</v>
      </c>
      <c r="DI386" s="1">
        <v>3.25</v>
      </c>
      <c r="DJ386" s="1">
        <v>3.16</v>
      </c>
      <c r="DK386" s="1">
        <v>3.48</v>
      </c>
      <c r="DL386" s="1">
        <v>5.26</v>
      </c>
      <c r="DM386" s="1">
        <v>3.99</v>
      </c>
      <c r="DN386" s="1">
        <v>2.84</v>
      </c>
      <c r="DO386" s="1">
        <v>3.85</v>
      </c>
      <c r="DQ386" s="1">
        <v>195711</v>
      </c>
      <c r="DR386" s="1">
        <v>-99.99</v>
      </c>
      <c r="DS386" s="1">
        <v>0.16</v>
      </c>
      <c r="DT386" s="1">
        <v>2.36</v>
      </c>
      <c r="DU386" s="1">
        <v>3.61</v>
      </c>
      <c r="DV386" s="1">
        <v>0.43</v>
      </c>
      <c r="DW386" s="1">
        <v>0.2</v>
      </c>
      <c r="DX386" s="1">
        <v>2.91</v>
      </c>
      <c r="DY386" s="1">
        <v>2.96</v>
      </c>
      <c r="DZ386" s="1">
        <v>3.85</v>
      </c>
      <c r="EA386" s="1">
        <v>-0.51</v>
      </c>
      <c r="EB386" s="1">
        <v>1.34</v>
      </c>
      <c r="EC386" s="1">
        <v>-0.39</v>
      </c>
      <c r="ED386" s="1">
        <v>0.78</v>
      </c>
      <c r="EE386" s="1">
        <v>2.69</v>
      </c>
      <c r="EF386" s="1">
        <v>3.13</v>
      </c>
      <c r="EG386" s="1">
        <v>2.8</v>
      </c>
      <c r="EH386" s="1">
        <v>3.13</v>
      </c>
      <c r="EI386" s="1">
        <v>3.96</v>
      </c>
      <c r="EJ386" s="1">
        <v>3.74</v>
      </c>
      <c r="EL386">
        <v>195711</v>
      </c>
      <c r="EM386">
        <v>2.2999999999999998</v>
      </c>
      <c r="EN386">
        <v>0.37</v>
      </c>
      <c r="EO386">
        <v>-2.89</v>
      </c>
      <c r="EP386">
        <v>0.28000000000000003</v>
      </c>
      <c r="ER386" s="1">
        <v>195805</v>
      </c>
      <c r="ES386" s="1">
        <v>-1.82</v>
      </c>
      <c r="EU386" s="1">
        <v>195706</v>
      </c>
      <c r="EV386" s="1">
        <v>-0.83</v>
      </c>
      <c r="EX386" s="1">
        <v>196205</v>
      </c>
      <c r="EY386" s="1">
        <v>3.48</v>
      </c>
      <c r="FA386" s="1">
        <v>195805</v>
      </c>
      <c r="FB386" s="1">
        <f>IF(ISERROR(VLOOKUP($FA386,MOM,LOOKUPS!C$12,0)*$FB$6+VLOOKUP($FA386,STREV,LOOKUPS!C$10,0)*$FC$6+VLOOKUP($FA386,LTREV,LOOKUPS!C$9,0)*$FD$6+VLOOKUP($FA386,CFP,LOOKUPS!C$6,0)*$FE$6+VLOOKUP($FA386,EP,LOOKUPS!C$8,0)*$FF$6+VLOOKUP($FA386,BM,LOOKUPS!C$5,0)*$FG$6+VLOOKUP($FA386,DIV,LOOKUPS!C$7,0)*$FH$6++VLOOKUP($FA386,SIZE,LOOKUPS!C$11,0)*$FI$6),"",VLOOKUP($FA386,MOM,LOOKUPS!C$12,0)*$FB$6+VLOOKUP($FA386,STREV,LOOKUPS!C$10,0)*$FC$6+VLOOKUP($FA386,LTREV,LOOKUPS!C$9,0)*$FD$6+VLOOKUP($FA386,CFP,LOOKUPS!C$6,0)*$FE$6+VLOOKUP($FA386,EP,LOOKUPS!C$8,0)*$FF$6+VLOOKUP($FA386,BM,LOOKUPS!C$5,0)*$FG$6+VLOOKUP($FA386,DIV,LOOKUPS!C$7,0)*$FH$6++VLOOKUP($FA386,SIZE,LOOKUPS!C$11,0)*$FI$6)</f>
        <v>4.6855000000000002</v>
      </c>
      <c r="FC386" s="1">
        <f>IF(ISERROR(VLOOKUP($FA386,MOM,LOOKUPS!D$12,0)*$FB$6+VLOOKUP($FA386,STREV,LOOKUPS!D$10,0)*$FC$6+VLOOKUP($FA386,LTREV,LOOKUPS!D$9,0)*$FD$6+VLOOKUP($FA386,CFP,LOOKUPS!D$6,0)*$FE$6+VLOOKUP($FA386,EP,LOOKUPS!D$8,0)*$FF$6+VLOOKUP($FA386,BM,LOOKUPS!D$5,0)*$FG$6+VLOOKUP($FA386,DIV,LOOKUPS!D$7,0)*$FH$6++VLOOKUP($FA386,SIZE,LOOKUPS!D$11,0)*$FI$6),"",VLOOKUP($FA386,MOM,LOOKUPS!D$12,0)*$FB$6+VLOOKUP($FA386,STREV,LOOKUPS!D$10,0)*$FC$6+VLOOKUP($FA386,LTREV,LOOKUPS!D$9,0)*$FD$6+VLOOKUP($FA386,CFP,LOOKUPS!D$6,0)*$FE$6+VLOOKUP($FA386,EP,LOOKUPS!D$8,0)*$FF$6+VLOOKUP($FA386,BM,LOOKUPS!D$5,0)*$FG$6+VLOOKUP($FA386,DIV,LOOKUPS!D$7,0)*$FH$6++VLOOKUP($FA386,SIZE,LOOKUPS!D$11,0)*$FI$6)</f>
        <v>3.8531000000000004</v>
      </c>
      <c r="FD386" s="1">
        <f>IF(ISERROR(VLOOKUP($FA386,MOM,LOOKUPS!E$12,0)*$FB$6+VLOOKUP($FA386,STREV,LOOKUPS!E$10,0)*$FC$6+VLOOKUP($FA386,LTREV,LOOKUPS!E$9,0)*$FD$6+VLOOKUP($FA386,CFP,LOOKUPS!E$6,0)*$FE$6+VLOOKUP($FA386,EP,LOOKUPS!E$8,0)*$FF$6+VLOOKUP($FA386,BM,LOOKUPS!E$5,0)*$FG$6+VLOOKUP($FA386,DIV,LOOKUPS!E$7,0)*$FH$6++VLOOKUP($FA386,SIZE,LOOKUPS!E$11,0)*$FI$6),"",VLOOKUP($FA386,MOM,LOOKUPS!E$12,0)*$FB$6+VLOOKUP($FA386,STREV,LOOKUPS!E$10,0)*$FC$6+VLOOKUP($FA386,LTREV,LOOKUPS!E$9,0)*$FD$6+VLOOKUP($FA386,CFP,LOOKUPS!E$6,0)*$FE$6+VLOOKUP($FA386,EP,LOOKUPS!E$8,0)*$FF$6+VLOOKUP($FA386,BM,LOOKUPS!E$5,0)*$FG$6+VLOOKUP($FA386,DIV,LOOKUPS!E$7,0)*$FH$6++VLOOKUP($FA386,SIZE,LOOKUPS!E$11,0)*$FI$6)</f>
        <v>3.6054000000000004</v>
      </c>
      <c r="FE386" s="1">
        <f>IF(ISERROR(VLOOKUP($FA386,MOM,LOOKUPS!F$12,0)*$FB$6+VLOOKUP($FA386,STREV,LOOKUPS!F$10,0)*$FC$6+VLOOKUP($FA386,LTREV,LOOKUPS!F$9,0)*$FD$6+VLOOKUP($FA386,CFP,LOOKUPS!F$6,0)*$FE$6+VLOOKUP($FA386,EP,LOOKUPS!F$8,0)*$FF$6+VLOOKUP($FA386,BM,LOOKUPS!F$5,0)*$FG$6+VLOOKUP($FA386,DIV,LOOKUPS!F$7,0)*$FH$6++VLOOKUP($FA386,SIZE,LOOKUPS!F$11,0)*$FI$6),"",VLOOKUP($FA386,MOM,LOOKUPS!F$12,0)*$FB$6+VLOOKUP($FA386,STREV,LOOKUPS!F$10,0)*$FC$6+VLOOKUP($FA386,LTREV,LOOKUPS!F$9,0)*$FD$6+VLOOKUP($FA386,CFP,LOOKUPS!F$6,0)*$FE$6+VLOOKUP($FA386,EP,LOOKUPS!F$8,0)*$FF$6+VLOOKUP($FA386,BM,LOOKUPS!F$5,0)*$FG$6+VLOOKUP($FA386,DIV,LOOKUPS!F$7,0)*$FH$6++VLOOKUP($FA386,SIZE,LOOKUPS!F$11,0)*$FI$6)</f>
        <v>3.7114000000000003</v>
      </c>
      <c r="FF386" s="1">
        <f>IF(ISERROR(VLOOKUP($FA386,MOM,LOOKUPS!G$12,0)*$FB$6+VLOOKUP($FA386,STREV,LOOKUPS!G$10,0)*$FC$6+VLOOKUP($FA386,LTREV,LOOKUPS!G$9,0)*$FD$6+VLOOKUP($FA386,CFP,LOOKUPS!G$6,0)*$FE$6+VLOOKUP($FA386,EP,LOOKUPS!G$8,0)*$FF$6+VLOOKUP($FA386,BM,LOOKUPS!G$5,0)*$FG$6+VLOOKUP($FA386,DIV,LOOKUPS!G$7,0)*$FH$6++VLOOKUP($FA386,SIZE,LOOKUPS!G$11,0)*$FI$6),"",VLOOKUP($FA386,MOM,LOOKUPS!G$12,0)*$FB$6+VLOOKUP($FA386,STREV,LOOKUPS!G$10,0)*$FC$6+VLOOKUP($FA386,LTREV,LOOKUPS!G$9,0)*$FD$6+VLOOKUP($FA386,CFP,LOOKUPS!G$6,0)*$FE$6+VLOOKUP($FA386,EP,LOOKUPS!G$8,0)*$FF$6+VLOOKUP($FA386,BM,LOOKUPS!G$5,0)*$FG$6+VLOOKUP($FA386,DIV,LOOKUPS!G$7,0)*$FH$6++VLOOKUP($FA386,SIZE,LOOKUPS!G$11,0)*$FI$6)</f>
        <v>3.7942999999999998</v>
      </c>
      <c r="FG386" s="1">
        <f>IF(ISERROR(VLOOKUP($FA386,MOM,LOOKUPS!H$12,0)*$FB$6+VLOOKUP($FA386,STREV,LOOKUPS!H$10,0)*$FC$6+VLOOKUP($FA386,LTREV,LOOKUPS!H$9,0)*$FD$6+VLOOKUP($FA386,CFP,LOOKUPS!H$6,0)*$FE$6+VLOOKUP($FA386,EP,LOOKUPS!H$8,0)*$FF$6+VLOOKUP($FA386,BM,LOOKUPS!H$5,0)*$FG$6+VLOOKUP($FA386,DIV,LOOKUPS!H$7,0)*$FH$6++VLOOKUP($FA386,SIZE,LOOKUPS!H$11,0)*$FI$6),"",VLOOKUP($FA386,MOM,LOOKUPS!H$12,0)*$FB$6+VLOOKUP($FA386,STREV,LOOKUPS!H$10,0)*$FC$6+VLOOKUP($FA386,LTREV,LOOKUPS!H$9,0)*$FD$6+VLOOKUP($FA386,CFP,LOOKUPS!H$6,0)*$FE$6+VLOOKUP($FA386,EP,LOOKUPS!H$8,0)*$FF$6+VLOOKUP($FA386,BM,LOOKUPS!H$5,0)*$FG$6+VLOOKUP($FA386,DIV,LOOKUPS!H$7,0)*$FH$6++VLOOKUP($FA386,SIZE,LOOKUPS!H$11,0)*$FI$6)</f>
        <v>3.5447000000000006</v>
      </c>
      <c r="FH386" s="1">
        <f>IF(ISERROR(VLOOKUP($FA386,MOM,LOOKUPS!I$12,0)*$FB$6+VLOOKUP($FA386,STREV,LOOKUPS!I$10,0)*$FC$6+VLOOKUP($FA386,LTREV,LOOKUPS!I$9,0)*$FD$6+VLOOKUP($FA386,CFP,LOOKUPS!I$6,0)*$FE$6+VLOOKUP($FA386,EP,LOOKUPS!I$8,0)*$FF$6+VLOOKUP($FA386,BM,LOOKUPS!I$5,0)*$FG$6+VLOOKUP($FA386,DIV,LOOKUPS!I$7,0)*$FH$6++VLOOKUP($FA386,SIZE,LOOKUPS!I$11,0)*$FI$6),"",VLOOKUP($FA386,MOM,LOOKUPS!I$12,0)*$FB$6+VLOOKUP($FA386,STREV,LOOKUPS!I$10,0)*$FC$6+VLOOKUP($FA386,LTREV,LOOKUPS!I$9,0)*$FD$6+VLOOKUP($FA386,CFP,LOOKUPS!I$6,0)*$FE$6+VLOOKUP($FA386,EP,LOOKUPS!I$8,0)*$FF$6+VLOOKUP($FA386,BM,LOOKUPS!I$5,0)*$FG$6+VLOOKUP($FA386,DIV,LOOKUPS!I$7,0)*$FH$6++VLOOKUP($FA386,SIZE,LOOKUPS!I$11,0)*$FI$6)</f>
        <v>4.2566000000000006</v>
      </c>
      <c r="FI386" s="1">
        <f>IF(ISERROR(VLOOKUP($FA386,MOM,LOOKUPS!J$12,0)*$FB$6+VLOOKUP($FA386,STREV,LOOKUPS!J$10,0)*$FC$6+VLOOKUP($FA386,LTREV,LOOKUPS!J$9,0)*$FD$6+VLOOKUP($FA386,CFP,LOOKUPS!J$6,0)*$FE$6+VLOOKUP($FA386,EP,LOOKUPS!J$8,0)*$FF$6+VLOOKUP($FA386,BM,LOOKUPS!J$5,0)*$FG$6+VLOOKUP($FA386,DIV,LOOKUPS!J$7,0)*$FH$6++VLOOKUP($FA386,SIZE,LOOKUPS!J$11,0)*$FI$6),"",VLOOKUP($FA386,MOM,LOOKUPS!J$12,0)*$FB$6+VLOOKUP($FA386,STREV,LOOKUPS!J$10,0)*$FC$6+VLOOKUP($FA386,LTREV,LOOKUPS!J$9,0)*$FD$6+VLOOKUP($FA386,CFP,LOOKUPS!J$6,0)*$FE$6+VLOOKUP($FA386,EP,LOOKUPS!J$8,0)*$FF$6+VLOOKUP($FA386,BM,LOOKUPS!J$5,0)*$FG$6+VLOOKUP($FA386,DIV,LOOKUPS!J$7,0)*$FH$6++VLOOKUP($FA386,SIZE,LOOKUPS!J$11,0)*$FI$6)</f>
        <v>3.4511000000000003</v>
      </c>
      <c r="FJ386" s="1">
        <f>IF(ISERROR(VLOOKUP($FA386,MOM,LOOKUPS!K$12,0)*$FB$6+VLOOKUP($FA386,STREV,LOOKUPS!K$10,0)*$FC$6+VLOOKUP($FA386,LTREV,LOOKUPS!K$9,0)*$FD$6+VLOOKUP($FA386,CFP,LOOKUPS!K$6,0)*$FE$6+VLOOKUP($FA386,EP,LOOKUPS!K$8,0)*$FF$6+VLOOKUP($FA386,BM,LOOKUPS!K$5,0)*$FG$6+VLOOKUP($FA386,DIV,LOOKUPS!K$7,0)*$FH$6++VLOOKUP($FA386,SIZE,LOOKUPS!K$11,0)*$FI$6),"",VLOOKUP($FA386,MOM,LOOKUPS!K$12,0)*$FB$6+VLOOKUP($FA386,STREV,LOOKUPS!K$10,0)*$FC$6+VLOOKUP($FA386,LTREV,LOOKUPS!K$9,0)*$FD$6+VLOOKUP($FA386,CFP,LOOKUPS!K$6,0)*$FE$6+VLOOKUP($FA386,EP,LOOKUPS!K$8,0)*$FF$6+VLOOKUP($FA386,BM,LOOKUPS!K$5,0)*$FG$6+VLOOKUP($FA386,DIV,LOOKUPS!K$7,0)*$FH$6++VLOOKUP($FA386,SIZE,LOOKUPS!K$11,0)*$FI$6)</f>
        <v>4.2952000000000004</v>
      </c>
      <c r="FK386" s="1">
        <f>IF(ISERROR(VLOOKUP($FA386,MOM,LOOKUPS!L$12,0)*$FB$6+VLOOKUP($FA386,STREV,LOOKUPS!L$10,0)*$FC$6+VLOOKUP($FA386,LTREV,LOOKUPS!L$9,0)*$FD$6+VLOOKUP($FA386,CFP,LOOKUPS!L$6,0)*$FE$6+VLOOKUP($FA386,EP,LOOKUPS!L$8,0)*$FF$6+VLOOKUP($FA386,BM,LOOKUPS!L$5,0)*$FG$6+VLOOKUP($FA386,DIV,LOOKUPS!L$7,0)*$FH$6++VLOOKUP($FA386,SIZE,LOOKUPS!L$11,0)*$FI$6),"",VLOOKUP($FA386,MOM,LOOKUPS!L$12,0)*$FB$6+VLOOKUP($FA386,STREV,LOOKUPS!L$10,0)*$FC$6+VLOOKUP($FA386,LTREV,LOOKUPS!L$9,0)*$FD$6+VLOOKUP($FA386,CFP,LOOKUPS!L$6,0)*$FE$6+VLOOKUP($FA386,EP,LOOKUPS!L$8,0)*$FF$6+VLOOKUP($FA386,BM,LOOKUPS!L$5,0)*$FG$6+VLOOKUP($FA386,DIV,LOOKUPS!L$7,0)*$FH$6++VLOOKUP($FA386,SIZE,LOOKUPS!L$11,0)*$FI$6)</f>
        <v>4.1057999999999995</v>
      </c>
    </row>
    <row r="387" spans="1:167" x14ac:dyDescent="0.3">
      <c r="A387" s="1">
        <v>195806</v>
      </c>
      <c r="B387" s="1">
        <v>6.96</v>
      </c>
      <c r="C387" s="1">
        <v>3.39</v>
      </c>
      <c r="D387" s="1">
        <v>2.74</v>
      </c>
      <c r="E387" s="1">
        <v>4.0199999999999996</v>
      </c>
      <c r="F387" s="1">
        <v>2.97</v>
      </c>
      <c r="G387" s="1">
        <v>1.85</v>
      </c>
      <c r="H387" s="1">
        <v>2.35</v>
      </c>
      <c r="I387" s="1">
        <v>2.87</v>
      </c>
      <c r="J387" s="1">
        <v>1.61</v>
      </c>
      <c r="K387" s="1">
        <v>3.52</v>
      </c>
      <c r="M387" s="1">
        <v>195707</v>
      </c>
      <c r="N387" s="1">
        <v>0.42</v>
      </c>
      <c r="O387" s="1">
        <v>0.27</v>
      </c>
      <c r="P387" s="1">
        <v>1.17</v>
      </c>
      <c r="Q387" s="1">
        <v>2.0299999999999998</v>
      </c>
      <c r="R387" s="1">
        <v>0.48</v>
      </c>
      <c r="S387" s="1">
        <v>0.86</v>
      </c>
      <c r="T387" s="1">
        <v>0.62</v>
      </c>
      <c r="U387" s="1">
        <v>0.03</v>
      </c>
      <c r="V387" s="1">
        <v>0.49</v>
      </c>
      <c r="W387" s="1">
        <v>-0.8</v>
      </c>
      <c r="Y387" s="1">
        <v>196206</v>
      </c>
      <c r="Z387" s="1">
        <v>-9.08</v>
      </c>
      <c r="AA387" s="1">
        <v>-7.8</v>
      </c>
      <c r="AB387" s="1">
        <v>-6.92</v>
      </c>
      <c r="AC387" s="1">
        <v>-6.87</v>
      </c>
      <c r="AD387" s="1">
        <v>-7.93</v>
      </c>
      <c r="AE387" s="1">
        <v>-6.2</v>
      </c>
      <c r="AF387" s="1">
        <v>-7.57</v>
      </c>
      <c r="AG387" s="1">
        <v>-7.96</v>
      </c>
      <c r="AH387" s="1">
        <v>-8.6300000000000008</v>
      </c>
      <c r="AI387" s="1">
        <v>-11.64</v>
      </c>
      <c r="AK387">
        <v>198212</v>
      </c>
      <c r="AL387">
        <v>3.16</v>
      </c>
      <c r="AM387">
        <v>2.3199999999999998</v>
      </c>
      <c r="AN387">
        <v>1.85</v>
      </c>
      <c r="AO387">
        <v>2.42</v>
      </c>
      <c r="AP387">
        <v>2.34</v>
      </c>
      <c r="AQ387">
        <v>2.16</v>
      </c>
      <c r="AR387">
        <v>1.55</v>
      </c>
      <c r="AS387">
        <v>2.33</v>
      </c>
      <c r="AT387">
        <v>2.38</v>
      </c>
      <c r="AU387">
        <v>2.91</v>
      </c>
      <c r="AV387">
        <v>1.17</v>
      </c>
      <c r="AW387">
        <v>2.21</v>
      </c>
      <c r="AX387">
        <v>2.11</v>
      </c>
      <c r="AY387">
        <v>0.92</v>
      </c>
      <c r="AZ387">
        <v>2.33</v>
      </c>
      <c r="BA387">
        <v>2.13</v>
      </c>
      <c r="BB387">
        <v>2.5299999999999998</v>
      </c>
      <c r="BC387">
        <v>2.4500000000000002</v>
      </c>
      <c r="BD387">
        <v>2.33</v>
      </c>
      <c r="BF387" s="1">
        <v>198212</v>
      </c>
      <c r="BG387" s="1">
        <v>2.86</v>
      </c>
      <c r="BH387" s="1">
        <v>2.59</v>
      </c>
      <c r="BI387" s="1">
        <v>1.92</v>
      </c>
      <c r="BJ387" s="1">
        <v>1.88</v>
      </c>
      <c r="BK387" s="1">
        <v>3.01</v>
      </c>
      <c r="BL387" s="1">
        <v>1.57</v>
      </c>
      <c r="BM387" s="1">
        <v>2.2200000000000002</v>
      </c>
      <c r="BN387" s="1">
        <v>1.21</v>
      </c>
      <c r="BO387" s="1">
        <v>2.04</v>
      </c>
      <c r="BP387" s="1">
        <v>3.36</v>
      </c>
      <c r="BQ387" s="1">
        <v>2.31</v>
      </c>
      <c r="BR387" s="1">
        <v>0.97</v>
      </c>
      <c r="BS387" s="1">
        <v>2.27</v>
      </c>
      <c r="BT387" s="1">
        <v>1.9</v>
      </c>
      <c r="BU387" s="1">
        <v>2.5299999999999998</v>
      </c>
      <c r="BV387" s="1">
        <v>0.87</v>
      </c>
      <c r="BW387" s="1">
        <v>1.52</v>
      </c>
      <c r="BX387" s="1">
        <v>1.73</v>
      </c>
      <c r="BY387" s="1">
        <v>2.27</v>
      </c>
      <c r="CA387" s="1">
        <v>195712</v>
      </c>
      <c r="CB387" s="1">
        <v>-16.46</v>
      </c>
      <c r="CC387" s="1">
        <v>-4.0599999999999996</v>
      </c>
      <c r="CD387" s="1">
        <v>-4.1500000000000004</v>
      </c>
      <c r="CE387" s="1">
        <v>-6.3</v>
      </c>
      <c r="CF387" s="1">
        <v>-4.5</v>
      </c>
      <c r="CG387" s="1">
        <v>-3.02</v>
      </c>
      <c r="CH387" s="1">
        <v>-3.51</v>
      </c>
      <c r="CI387" s="1">
        <v>-6.65</v>
      </c>
      <c r="CJ387" s="1">
        <v>-6.15</v>
      </c>
      <c r="CK387" s="1">
        <v>-5.66</v>
      </c>
      <c r="CL387" s="1">
        <v>-3.32</v>
      </c>
      <c r="CM387" s="1">
        <v>-3.16</v>
      </c>
      <c r="CN387" s="1">
        <v>-2.87</v>
      </c>
      <c r="CO387" s="1">
        <v>-2.85</v>
      </c>
      <c r="CP387" s="1">
        <v>-4.16</v>
      </c>
      <c r="CQ387" s="1">
        <v>-6.7</v>
      </c>
      <c r="CR387" s="1">
        <v>-6.6</v>
      </c>
      <c r="CS387" s="1">
        <v>-5.19</v>
      </c>
      <c r="CT387" s="1">
        <v>-7.09</v>
      </c>
      <c r="CV387" s="1">
        <v>195812</v>
      </c>
      <c r="CW387" s="1">
        <v>2.98</v>
      </c>
      <c r="CX387" s="1">
        <v>3.96</v>
      </c>
      <c r="CY387" s="1">
        <v>4.37</v>
      </c>
      <c r="CZ387" s="1">
        <v>3.56</v>
      </c>
      <c r="DA387" s="1">
        <v>3.86</v>
      </c>
      <c r="DB387" s="1">
        <v>4.32</v>
      </c>
      <c r="DC387" s="1">
        <v>5.04</v>
      </c>
      <c r="DD387" s="1">
        <v>3.73</v>
      </c>
      <c r="DE387" s="1">
        <v>3.09</v>
      </c>
      <c r="DF387" s="1">
        <v>4.09</v>
      </c>
      <c r="DG387" s="1">
        <v>3.63</v>
      </c>
      <c r="DH387" s="1">
        <v>4.1500000000000004</v>
      </c>
      <c r="DI387" s="1">
        <v>4.49</v>
      </c>
      <c r="DJ387" s="1">
        <v>4.66</v>
      </c>
      <c r="DK387" s="1">
        <v>5.43</v>
      </c>
      <c r="DL387" s="1">
        <v>2.94</v>
      </c>
      <c r="DM387" s="1">
        <v>4.5199999999999996</v>
      </c>
      <c r="DN387" s="1">
        <v>3.63</v>
      </c>
      <c r="DO387" s="1">
        <v>2.5499999999999998</v>
      </c>
      <c r="DQ387" s="1">
        <v>195712</v>
      </c>
      <c r="DR387" s="1">
        <v>-99.99</v>
      </c>
      <c r="DS387" s="1">
        <v>-5.48</v>
      </c>
      <c r="DT387" s="1">
        <v>-5.2</v>
      </c>
      <c r="DU387" s="1">
        <v>-3.75</v>
      </c>
      <c r="DV387" s="1">
        <v>-5.52</v>
      </c>
      <c r="DW387" s="1">
        <v>-5.7</v>
      </c>
      <c r="DX387" s="1">
        <v>-5.43</v>
      </c>
      <c r="DY387" s="1">
        <v>-3.95</v>
      </c>
      <c r="DZ387" s="1">
        <v>-3.64</v>
      </c>
      <c r="EA387" s="1">
        <v>-4.9800000000000004</v>
      </c>
      <c r="EB387" s="1">
        <v>-6.04</v>
      </c>
      <c r="EC387" s="1">
        <v>-5.4</v>
      </c>
      <c r="ED387" s="1">
        <v>-6.01</v>
      </c>
      <c r="EE387" s="1">
        <v>-5.89</v>
      </c>
      <c r="EF387" s="1">
        <v>-4.96</v>
      </c>
      <c r="EG387" s="1">
        <v>-3.93</v>
      </c>
      <c r="EH387" s="1">
        <v>-3.97</v>
      </c>
      <c r="EI387" s="1">
        <v>-3.21</v>
      </c>
      <c r="EJ387" s="1">
        <v>-4.0599999999999996</v>
      </c>
      <c r="EL387">
        <v>195712</v>
      </c>
      <c r="EM387">
        <v>-3.91</v>
      </c>
      <c r="EN387">
        <v>-0.98</v>
      </c>
      <c r="EO387">
        <v>-1.61</v>
      </c>
      <c r="EP387">
        <v>0.24</v>
      </c>
      <c r="ER387" s="1">
        <v>195806</v>
      </c>
      <c r="ES387" s="1">
        <v>-0.87</v>
      </c>
      <c r="EU387" s="1">
        <v>195707</v>
      </c>
      <c r="EV387" s="1">
        <v>0.59</v>
      </c>
      <c r="EX387" s="1">
        <v>196206</v>
      </c>
      <c r="EY387" s="1">
        <v>1.74</v>
      </c>
      <c r="FA387" s="1">
        <v>195806</v>
      </c>
      <c r="FB387" s="1">
        <f>IF(ISERROR(VLOOKUP($FA387,MOM,LOOKUPS!C$12,0)*$FB$6+VLOOKUP($FA387,STREV,LOOKUPS!C$10,0)*$FC$6+VLOOKUP($FA387,LTREV,LOOKUPS!C$9,0)*$FD$6+VLOOKUP($FA387,CFP,LOOKUPS!C$6,0)*$FE$6+VLOOKUP($FA387,EP,LOOKUPS!C$8,0)*$FF$6+VLOOKUP($FA387,BM,LOOKUPS!C$5,0)*$FG$6+VLOOKUP($FA387,DIV,LOOKUPS!C$7,0)*$FH$6++VLOOKUP($FA387,SIZE,LOOKUPS!C$11,0)*$FI$6),"",VLOOKUP($FA387,MOM,LOOKUPS!C$12,0)*$FB$6+VLOOKUP($FA387,STREV,LOOKUPS!C$10,0)*$FC$6+VLOOKUP($FA387,LTREV,LOOKUPS!C$9,0)*$FD$6+VLOOKUP($FA387,CFP,LOOKUPS!C$6,0)*$FE$6+VLOOKUP($FA387,EP,LOOKUPS!C$8,0)*$FF$6+VLOOKUP($FA387,BM,LOOKUPS!C$5,0)*$FG$6+VLOOKUP($FA387,DIV,LOOKUPS!C$7,0)*$FH$6++VLOOKUP($FA387,SIZE,LOOKUPS!C$11,0)*$FI$6)</f>
        <v>4.5175000000000001</v>
      </c>
      <c r="FC387" s="1">
        <f>IF(ISERROR(VLOOKUP($FA387,MOM,LOOKUPS!D$12,0)*$FB$6+VLOOKUP($FA387,STREV,LOOKUPS!D$10,0)*$FC$6+VLOOKUP($FA387,LTREV,LOOKUPS!D$9,0)*$FD$6+VLOOKUP($FA387,CFP,LOOKUPS!D$6,0)*$FE$6+VLOOKUP($FA387,EP,LOOKUPS!D$8,0)*$FF$6+VLOOKUP($FA387,BM,LOOKUPS!D$5,0)*$FG$6+VLOOKUP($FA387,DIV,LOOKUPS!D$7,0)*$FH$6++VLOOKUP($FA387,SIZE,LOOKUPS!D$11,0)*$FI$6),"",VLOOKUP($FA387,MOM,LOOKUPS!D$12,0)*$FB$6+VLOOKUP($FA387,STREV,LOOKUPS!D$10,0)*$FC$6+VLOOKUP($FA387,LTREV,LOOKUPS!D$9,0)*$FD$6+VLOOKUP($FA387,CFP,LOOKUPS!D$6,0)*$FE$6+VLOOKUP($FA387,EP,LOOKUPS!D$8,0)*$FF$6+VLOOKUP($FA387,BM,LOOKUPS!D$5,0)*$FG$6+VLOOKUP($FA387,DIV,LOOKUPS!D$7,0)*$FH$6++VLOOKUP($FA387,SIZE,LOOKUPS!D$11,0)*$FI$6)</f>
        <v>2.7161000000000004</v>
      </c>
      <c r="FD387" s="1">
        <f>IF(ISERROR(VLOOKUP($FA387,MOM,LOOKUPS!E$12,0)*$FB$6+VLOOKUP($FA387,STREV,LOOKUPS!E$10,0)*$FC$6+VLOOKUP($FA387,LTREV,LOOKUPS!E$9,0)*$FD$6+VLOOKUP($FA387,CFP,LOOKUPS!E$6,0)*$FE$6+VLOOKUP($FA387,EP,LOOKUPS!E$8,0)*$FF$6+VLOOKUP($FA387,BM,LOOKUPS!E$5,0)*$FG$6+VLOOKUP($FA387,DIV,LOOKUPS!E$7,0)*$FH$6++VLOOKUP($FA387,SIZE,LOOKUPS!E$11,0)*$FI$6),"",VLOOKUP($FA387,MOM,LOOKUPS!E$12,0)*$FB$6+VLOOKUP($FA387,STREV,LOOKUPS!E$10,0)*$FC$6+VLOOKUP($FA387,LTREV,LOOKUPS!E$9,0)*$FD$6+VLOOKUP($FA387,CFP,LOOKUPS!E$6,0)*$FE$6+VLOOKUP($FA387,EP,LOOKUPS!E$8,0)*$FF$6+VLOOKUP($FA387,BM,LOOKUPS!E$5,0)*$FG$6+VLOOKUP($FA387,DIV,LOOKUPS!E$7,0)*$FH$6++VLOOKUP($FA387,SIZE,LOOKUPS!E$11,0)*$FI$6)</f>
        <v>2.4508000000000001</v>
      </c>
      <c r="FE387" s="1">
        <f>IF(ISERROR(VLOOKUP($FA387,MOM,LOOKUPS!F$12,0)*$FB$6+VLOOKUP($FA387,STREV,LOOKUPS!F$10,0)*$FC$6+VLOOKUP($FA387,LTREV,LOOKUPS!F$9,0)*$FD$6+VLOOKUP($FA387,CFP,LOOKUPS!F$6,0)*$FE$6+VLOOKUP($FA387,EP,LOOKUPS!F$8,0)*$FF$6+VLOOKUP($FA387,BM,LOOKUPS!F$5,0)*$FG$6+VLOOKUP($FA387,DIV,LOOKUPS!F$7,0)*$FH$6++VLOOKUP($FA387,SIZE,LOOKUPS!F$11,0)*$FI$6),"",VLOOKUP($FA387,MOM,LOOKUPS!F$12,0)*$FB$6+VLOOKUP($FA387,STREV,LOOKUPS!F$10,0)*$FC$6+VLOOKUP($FA387,LTREV,LOOKUPS!F$9,0)*$FD$6+VLOOKUP($FA387,CFP,LOOKUPS!F$6,0)*$FE$6+VLOOKUP($FA387,EP,LOOKUPS!F$8,0)*$FF$6+VLOOKUP($FA387,BM,LOOKUPS!F$5,0)*$FG$6+VLOOKUP($FA387,DIV,LOOKUPS!F$7,0)*$FH$6++VLOOKUP($FA387,SIZE,LOOKUPS!F$11,0)*$FI$6)</f>
        <v>3.3584000000000001</v>
      </c>
      <c r="FF387" s="1">
        <f>IF(ISERROR(VLOOKUP($FA387,MOM,LOOKUPS!G$12,0)*$FB$6+VLOOKUP($FA387,STREV,LOOKUPS!G$10,0)*$FC$6+VLOOKUP($FA387,LTREV,LOOKUPS!G$9,0)*$FD$6+VLOOKUP($FA387,CFP,LOOKUPS!G$6,0)*$FE$6+VLOOKUP($FA387,EP,LOOKUPS!G$8,0)*$FF$6+VLOOKUP($FA387,BM,LOOKUPS!G$5,0)*$FG$6+VLOOKUP($FA387,DIV,LOOKUPS!G$7,0)*$FH$6++VLOOKUP($FA387,SIZE,LOOKUPS!G$11,0)*$FI$6),"",VLOOKUP($FA387,MOM,LOOKUPS!G$12,0)*$FB$6+VLOOKUP($FA387,STREV,LOOKUPS!G$10,0)*$FC$6+VLOOKUP($FA387,LTREV,LOOKUPS!G$9,0)*$FD$6+VLOOKUP($FA387,CFP,LOOKUPS!G$6,0)*$FE$6+VLOOKUP($FA387,EP,LOOKUPS!G$8,0)*$FF$6+VLOOKUP($FA387,BM,LOOKUPS!G$5,0)*$FG$6+VLOOKUP($FA387,DIV,LOOKUPS!G$7,0)*$FH$6++VLOOKUP($FA387,SIZE,LOOKUPS!G$11,0)*$FI$6)</f>
        <v>3.1898</v>
      </c>
      <c r="FG387" s="1">
        <f>IF(ISERROR(VLOOKUP($FA387,MOM,LOOKUPS!H$12,0)*$FB$6+VLOOKUP($FA387,STREV,LOOKUPS!H$10,0)*$FC$6+VLOOKUP($FA387,LTREV,LOOKUPS!H$9,0)*$FD$6+VLOOKUP($FA387,CFP,LOOKUPS!H$6,0)*$FE$6+VLOOKUP($FA387,EP,LOOKUPS!H$8,0)*$FF$6+VLOOKUP($FA387,BM,LOOKUPS!H$5,0)*$FG$6+VLOOKUP($FA387,DIV,LOOKUPS!H$7,0)*$FH$6++VLOOKUP($FA387,SIZE,LOOKUPS!H$11,0)*$FI$6),"",VLOOKUP($FA387,MOM,LOOKUPS!H$12,0)*$FB$6+VLOOKUP($FA387,STREV,LOOKUPS!H$10,0)*$FC$6+VLOOKUP($FA387,LTREV,LOOKUPS!H$9,0)*$FD$6+VLOOKUP($FA387,CFP,LOOKUPS!H$6,0)*$FE$6+VLOOKUP($FA387,EP,LOOKUPS!H$8,0)*$FF$6+VLOOKUP($FA387,BM,LOOKUPS!H$5,0)*$FG$6+VLOOKUP($FA387,DIV,LOOKUPS!H$7,0)*$FH$6++VLOOKUP($FA387,SIZE,LOOKUPS!H$11,0)*$FI$6)</f>
        <v>2.5398000000000001</v>
      </c>
      <c r="FH387" s="1">
        <f>IF(ISERROR(VLOOKUP($FA387,MOM,LOOKUPS!I$12,0)*$FB$6+VLOOKUP($FA387,STREV,LOOKUPS!I$10,0)*$FC$6+VLOOKUP($FA387,LTREV,LOOKUPS!I$9,0)*$FD$6+VLOOKUP($FA387,CFP,LOOKUPS!I$6,0)*$FE$6+VLOOKUP($FA387,EP,LOOKUPS!I$8,0)*$FF$6+VLOOKUP($FA387,BM,LOOKUPS!I$5,0)*$FG$6+VLOOKUP($FA387,DIV,LOOKUPS!I$7,0)*$FH$6++VLOOKUP($FA387,SIZE,LOOKUPS!I$11,0)*$FI$6),"",VLOOKUP($FA387,MOM,LOOKUPS!I$12,0)*$FB$6+VLOOKUP($FA387,STREV,LOOKUPS!I$10,0)*$FC$6+VLOOKUP($FA387,LTREV,LOOKUPS!I$9,0)*$FD$6+VLOOKUP($FA387,CFP,LOOKUPS!I$6,0)*$FE$6+VLOOKUP($FA387,EP,LOOKUPS!I$8,0)*$FF$6+VLOOKUP($FA387,BM,LOOKUPS!I$5,0)*$FG$6+VLOOKUP($FA387,DIV,LOOKUPS!I$7,0)*$FH$6++VLOOKUP($FA387,SIZE,LOOKUPS!I$11,0)*$FI$6)</f>
        <v>2.766</v>
      </c>
      <c r="FI387" s="1">
        <f>IF(ISERROR(VLOOKUP($FA387,MOM,LOOKUPS!J$12,0)*$FB$6+VLOOKUP($FA387,STREV,LOOKUPS!J$10,0)*$FC$6+VLOOKUP($FA387,LTREV,LOOKUPS!J$9,0)*$FD$6+VLOOKUP($FA387,CFP,LOOKUPS!J$6,0)*$FE$6+VLOOKUP($FA387,EP,LOOKUPS!J$8,0)*$FF$6+VLOOKUP($FA387,BM,LOOKUPS!J$5,0)*$FG$6+VLOOKUP($FA387,DIV,LOOKUPS!J$7,0)*$FH$6++VLOOKUP($FA387,SIZE,LOOKUPS!J$11,0)*$FI$6),"",VLOOKUP($FA387,MOM,LOOKUPS!J$12,0)*$FB$6+VLOOKUP($FA387,STREV,LOOKUPS!J$10,0)*$FC$6+VLOOKUP($FA387,LTREV,LOOKUPS!J$9,0)*$FD$6+VLOOKUP($FA387,CFP,LOOKUPS!J$6,0)*$FE$6+VLOOKUP($FA387,EP,LOOKUPS!J$8,0)*$FF$6+VLOOKUP($FA387,BM,LOOKUPS!J$5,0)*$FG$6+VLOOKUP($FA387,DIV,LOOKUPS!J$7,0)*$FH$6++VLOOKUP($FA387,SIZE,LOOKUPS!J$11,0)*$FI$6)</f>
        <v>3.2957000000000001</v>
      </c>
      <c r="FJ387" s="1">
        <f>IF(ISERROR(VLOOKUP($FA387,MOM,LOOKUPS!K$12,0)*$FB$6+VLOOKUP($FA387,STREV,LOOKUPS!K$10,0)*$FC$6+VLOOKUP($FA387,LTREV,LOOKUPS!K$9,0)*$FD$6+VLOOKUP($FA387,CFP,LOOKUPS!K$6,0)*$FE$6+VLOOKUP($FA387,EP,LOOKUPS!K$8,0)*$FF$6+VLOOKUP($FA387,BM,LOOKUPS!K$5,0)*$FG$6+VLOOKUP($FA387,DIV,LOOKUPS!K$7,0)*$FH$6++VLOOKUP($FA387,SIZE,LOOKUPS!K$11,0)*$FI$6),"",VLOOKUP($FA387,MOM,LOOKUPS!K$12,0)*$FB$6+VLOOKUP($FA387,STREV,LOOKUPS!K$10,0)*$FC$6+VLOOKUP($FA387,LTREV,LOOKUPS!K$9,0)*$FD$6+VLOOKUP($FA387,CFP,LOOKUPS!K$6,0)*$FE$6+VLOOKUP($FA387,EP,LOOKUPS!K$8,0)*$FF$6+VLOOKUP($FA387,BM,LOOKUPS!K$5,0)*$FG$6+VLOOKUP($FA387,DIV,LOOKUPS!K$7,0)*$FH$6++VLOOKUP($FA387,SIZE,LOOKUPS!K$11,0)*$FI$6)</f>
        <v>3.0409000000000006</v>
      </c>
      <c r="FK387" s="1">
        <f>IF(ISERROR(VLOOKUP($FA387,MOM,LOOKUPS!L$12,0)*$FB$6+VLOOKUP($FA387,STREV,LOOKUPS!L$10,0)*$FC$6+VLOOKUP($FA387,LTREV,LOOKUPS!L$9,0)*$FD$6+VLOOKUP($FA387,CFP,LOOKUPS!L$6,0)*$FE$6+VLOOKUP($FA387,EP,LOOKUPS!L$8,0)*$FF$6+VLOOKUP($FA387,BM,LOOKUPS!L$5,0)*$FG$6+VLOOKUP($FA387,DIV,LOOKUPS!L$7,0)*$FH$6++VLOOKUP($FA387,SIZE,LOOKUPS!L$11,0)*$FI$6),"",VLOOKUP($FA387,MOM,LOOKUPS!L$12,0)*$FB$6+VLOOKUP($FA387,STREV,LOOKUPS!L$10,0)*$FC$6+VLOOKUP($FA387,LTREV,LOOKUPS!L$9,0)*$FD$6+VLOOKUP($FA387,CFP,LOOKUPS!L$6,0)*$FE$6+VLOOKUP($FA387,EP,LOOKUPS!L$8,0)*$FF$6+VLOOKUP($FA387,BM,LOOKUPS!L$5,0)*$FG$6+VLOOKUP($FA387,DIV,LOOKUPS!L$7,0)*$FH$6++VLOOKUP($FA387,SIZE,LOOKUPS!L$11,0)*$FI$6)</f>
        <v>4.0960999999999999</v>
      </c>
    </row>
    <row r="388" spans="1:167" x14ac:dyDescent="0.3">
      <c r="A388" s="1">
        <v>195807</v>
      </c>
      <c r="B388" s="1">
        <v>9.48</v>
      </c>
      <c r="C388" s="1">
        <v>8.68</v>
      </c>
      <c r="D388" s="1">
        <v>6.53</v>
      </c>
      <c r="E388" s="1">
        <v>6.45</v>
      </c>
      <c r="F388" s="1">
        <v>5.89</v>
      </c>
      <c r="G388" s="1">
        <v>5.4</v>
      </c>
      <c r="H388" s="1">
        <v>4.12</v>
      </c>
      <c r="I388" s="1">
        <v>2.96</v>
      </c>
      <c r="J388" s="1">
        <v>2.86</v>
      </c>
      <c r="K388" s="1">
        <v>2.54</v>
      </c>
      <c r="M388" s="1">
        <v>195708</v>
      </c>
      <c r="N388" s="1">
        <v>-5.82</v>
      </c>
      <c r="O388" s="1">
        <v>-4.96</v>
      </c>
      <c r="P388" s="1">
        <v>-4.1500000000000004</v>
      </c>
      <c r="Q388" s="1">
        <v>-4.25</v>
      </c>
      <c r="R388" s="1">
        <v>-3.93</v>
      </c>
      <c r="S388" s="1">
        <v>-4.16</v>
      </c>
      <c r="T388" s="1">
        <v>-4.97</v>
      </c>
      <c r="U388" s="1">
        <v>-6.05</v>
      </c>
      <c r="V388" s="1">
        <v>-5.77</v>
      </c>
      <c r="W388" s="1">
        <v>-5.12</v>
      </c>
      <c r="Y388" s="1">
        <v>196207</v>
      </c>
      <c r="Z388" s="1">
        <v>8.4700000000000006</v>
      </c>
      <c r="AA388" s="1">
        <v>5.99</v>
      </c>
      <c r="AB388" s="1">
        <v>4.49</v>
      </c>
      <c r="AC388" s="1">
        <v>5.23</v>
      </c>
      <c r="AD388" s="1">
        <v>4.29</v>
      </c>
      <c r="AE388" s="1">
        <v>5.89</v>
      </c>
      <c r="AF388" s="1">
        <v>5.08</v>
      </c>
      <c r="AG388" s="1">
        <v>6.44</v>
      </c>
      <c r="AH388" s="1">
        <v>7.88</v>
      </c>
      <c r="AI388" s="1">
        <v>8.4700000000000006</v>
      </c>
      <c r="AK388">
        <v>198301</v>
      </c>
      <c r="AL388">
        <v>22.2</v>
      </c>
      <c r="AM388">
        <v>12.01</v>
      </c>
      <c r="AN388">
        <v>6.5</v>
      </c>
      <c r="AO388">
        <v>6.89</v>
      </c>
      <c r="AP388">
        <v>13.11</v>
      </c>
      <c r="AQ388">
        <v>7.34</v>
      </c>
      <c r="AR388">
        <v>5.95</v>
      </c>
      <c r="AS388">
        <v>6.5</v>
      </c>
      <c r="AT388">
        <v>7.18</v>
      </c>
      <c r="AU388">
        <v>15</v>
      </c>
      <c r="AV388">
        <v>9.17</v>
      </c>
      <c r="AW388">
        <v>7.56</v>
      </c>
      <c r="AX388">
        <v>7.13</v>
      </c>
      <c r="AY388">
        <v>6.75</v>
      </c>
      <c r="AZ388">
        <v>4.9800000000000004</v>
      </c>
      <c r="BA388">
        <v>6.81</v>
      </c>
      <c r="BB388">
        <v>6.19</v>
      </c>
      <c r="BC388">
        <v>6.36</v>
      </c>
      <c r="BD388">
        <v>7.83</v>
      </c>
      <c r="BF388" s="1">
        <v>198301</v>
      </c>
      <c r="BG388" s="1">
        <v>21.92</v>
      </c>
      <c r="BH388" s="1">
        <v>11.63</v>
      </c>
      <c r="BI388" s="1">
        <v>6</v>
      </c>
      <c r="BJ388" s="1">
        <v>6.79</v>
      </c>
      <c r="BK388" s="1">
        <v>12.59</v>
      </c>
      <c r="BL388" s="1">
        <v>7.06</v>
      </c>
      <c r="BM388" s="1">
        <v>5.79</v>
      </c>
      <c r="BN388" s="1">
        <v>5.98</v>
      </c>
      <c r="BO388" s="1">
        <v>7.29</v>
      </c>
      <c r="BP388" s="1">
        <v>13.57</v>
      </c>
      <c r="BQ388" s="1">
        <v>10.63</v>
      </c>
      <c r="BR388" s="1">
        <v>7.9</v>
      </c>
      <c r="BS388" s="1">
        <v>6.08</v>
      </c>
      <c r="BT388" s="1">
        <v>6.91</v>
      </c>
      <c r="BU388" s="1">
        <v>4.7</v>
      </c>
      <c r="BV388" s="1">
        <v>6.38</v>
      </c>
      <c r="BW388" s="1">
        <v>5.61</v>
      </c>
      <c r="BX388" s="1">
        <v>6.28</v>
      </c>
      <c r="BY388" s="1">
        <v>8.06</v>
      </c>
      <c r="CA388" s="1">
        <v>195801</v>
      </c>
      <c r="CB388" s="1">
        <v>17.07</v>
      </c>
      <c r="CC388" s="1">
        <v>7.88</v>
      </c>
      <c r="CD388" s="1">
        <v>9.99</v>
      </c>
      <c r="CE388" s="1">
        <v>14.27</v>
      </c>
      <c r="CF388" s="1">
        <v>7.54</v>
      </c>
      <c r="CG388" s="1">
        <v>8.94</v>
      </c>
      <c r="CH388" s="1">
        <v>9.3800000000000008</v>
      </c>
      <c r="CI388" s="1">
        <v>12.25</v>
      </c>
      <c r="CJ388" s="1">
        <v>15.09</v>
      </c>
      <c r="CK388" s="1">
        <v>7.18</v>
      </c>
      <c r="CL388" s="1">
        <v>7.91</v>
      </c>
      <c r="CM388" s="1">
        <v>8.5500000000000007</v>
      </c>
      <c r="CN388" s="1">
        <v>9.33</v>
      </c>
      <c r="CO388" s="1">
        <v>9.01</v>
      </c>
      <c r="CP388" s="1">
        <v>9.75</v>
      </c>
      <c r="CQ388" s="1">
        <v>11.85</v>
      </c>
      <c r="CR388" s="1">
        <v>12.66</v>
      </c>
      <c r="CS388" s="1">
        <v>13.72</v>
      </c>
      <c r="CT388" s="1">
        <v>16.43</v>
      </c>
      <c r="CV388" s="1">
        <v>195901</v>
      </c>
      <c r="CW388" s="1">
        <v>6.51</v>
      </c>
      <c r="CX388" s="1">
        <v>1.64</v>
      </c>
      <c r="CY388" s="1">
        <v>4.08</v>
      </c>
      <c r="CZ388" s="1">
        <v>6.06</v>
      </c>
      <c r="DA388" s="1">
        <v>1.46</v>
      </c>
      <c r="DB388" s="1">
        <v>2.2999999999999998</v>
      </c>
      <c r="DC388" s="1">
        <v>4.54</v>
      </c>
      <c r="DD388" s="1">
        <v>4.84</v>
      </c>
      <c r="DE388" s="1">
        <v>6.55</v>
      </c>
      <c r="DF388" s="1">
        <v>2.4</v>
      </c>
      <c r="DG388" s="1">
        <v>0.52</v>
      </c>
      <c r="DH388" s="1">
        <v>1.98</v>
      </c>
      <c r="DI388" s="1">
        <v>2.63</v>
      </c>
      <c r="DJ388" s="1">
        <v>4.21</v>
      </c>
      <c r="DK388" s="1">
        <v>4.87</v>
      </c>
      <c r="DL388" s="1">
        <v>4.6100000000000003</v>
      </c>
      <c r="DM388" s="1">
        <v>5.08</v>
      </c>
      <c r="DN388" s="1">
        <v>6.75</v>
      </c>
      <c r="DO388" s="1">
        <v>6.34</v>
      </c>
      <c r="DQ388" s="1">
        <v>195801</v>
      </c>
      <c r="DR388" s="1">
        <v>-99.99</v>
      </c>
      <c r="DS388" s="1">
        <v>14.27</v>
      </c>
      <c r="DT388" s="1">
        <v>10.85</v>
      </c>
      <c r="DU388" s="1">
        <v>6.9</v>
      </c>
      <c r="DV388" s="1">
        <v>14.85</v>
      </c>
      <c r="DW388" s="1">
        <v>12.59</v>
      </c>
      <c r="DX388" s="1">
        <v>10.93</v>
      </c>
      <c r="DY388" s="1">
        <v>9.48</v>
      </c>
      <c r="DZ388" s="1">
        <v>5.62</v>
      </c>
      <c r="EA388" s="1">
        <v>15.48</v>
      </c>
      <c r="EB388" s="1">
        <v>14.25</v>
      </c>
      <c r="EC388" s="1">
        <v>13.08</v>
      </c>
      <c r="ED388" s="1">
        <v>12.11</v>
      </c>
      <c r="EE388" s="1">
        <v>11.6</v>
      </c>
      <c r="EF388" s="1">
        <v>10.25</v>
      </c>
      <c r="EG388" s="1">
        <v>9.4600000000000009</v>
      </c>
      <c r="EH388" s="1">
        <v>9.5</v>
      </c>
      <c r="EI388" s="1">
        <v>6.25</v>
      </c>
      <c r="EJ388" s="1">
        <v>4.99</v>
      </c>
      <c r="EL388">
        <v>195801</v>
      </c>
      <c r="EM388">
        <v>4.66</v>
      </c>
      <c r="EN388">
        <v>4.38</v>
      </c>
      <c r="EO388">
        <v>4.1900000000000004</v>
      </c>
      <c r="EP388">
        <v>0.28000000000000003</v>
      </c>
      <c r="ER388" s="1">
        <v>195807</v>
      </c>
      <c r="ES388" s="1">
        <v>-3.62</v>
      </c>
      <c r="EU388" s="1">
        <v>195708</v>
      </c>
      <c r="EV388" s="1">
        <v>0.38</v>
      </c>
      <c r="EX388" s="1">
        <v>196207</v>
      </c>
      <c r="EY388" s="1">
        <v>-2</v>
      </c>
      <c r="FA388" s="1">
        <v>195807</v>
      </c>
      <c r="FB388" s="1">
        <f>IF(ISERROR(VLOOKUP($FA388,MOM,LOOKUPS!C$12,0)*$FB$6+VLOOKUP($FA388,STREV,LOOKUPS!C$10,0)*$FC$6+VLOOKUP($FA388,LTREV,LOOKUPS!C$9,0)*$FD$6+VLOOKUP($FA388,CFP,LOOKUPS!C$6,0)*$FE$6+VLOOKUP($FA388,EP,LOOKUPS!C$8,0)*$FF$6+VLOOKUP($FA388,BM,LOOKUPS!C$5,0)*$FG$6+VLOOKUP($FA388,DIV,LOOKUPS!C$7,0)*$FH$6++VLOOKUP($FA388,SIZE,LOOKUPS!C$11,0)*$FI$6),"",VLOOKUP($FA388,MOM,LOOKUPS!C$12,0)*$FB$6+VLOOKUP($FA388,STREV,LOOKUPS!C$10,0)*$FC$6+VLOOKUP($FA388,LTREV,LOOKUPS!C$9,0)*$FD$6+VLOOKUP($FA388,CFP,LOOKUPS!C$6,0)*$FE$6+VLOOKUP($FA388,EP,LOOKUPS!C$8,0)*$FF$6+VLOOKUP($FA388,BM,LOOKUPS!C$5,0)*$FG$6+VLOOKUP($FA388,DIV,LOOKUPS!C$7,0)*$FH$6++VLOOKUP($FA388,SIZE,LOOKUPS!C$11,0)*$FI$6)</f>
        <v>5.6188000000000002</v>
      </c>
      <c r="FC388" s="1">
        <f>IF(ISERROR(VLOOKUP($FA388,MOM,LOOKUPS!D$12,0)*$FB$6+VLOOKUP($FA388,STREV,LOOKUPS!D$10,0)*$FC$6+VLOOKUP($FA388,LTREV,LOOKUPS!D$9,0)*$FD$6+VLOOKUP($FA388,CFP,LOOKUPS!D$6,0)*$FE$6+VLOOKUP($FA388,EP,LOOKUPS!D$8,0)*$FF$6+VLOOKUP($FA388,BM,LOOKUPS!D$5,0)*$FG$6+VLOOKUP($FA388,DIV,LOOKUPS!D$7,0)*$FH$6++VLOOKUP($FA388,SIZE,LOOKUPS!D$11,0)*$FI$6),"",VLOOKUP($FA388,MOM,LOOKUPS!D$12,0)*$FB$6+VLOOKUP($FA388,STREV,LOOKUPS!D$10,0)*$FC$6+VLOOKUP($FA388,LTREV,LOOKUPS!D$9,0)*$FD$6+VLOOKUP($FA388,CFP,LOOKUPS!D$6,0)*$FE$6+VLOOKUP($FA388,EP,LOOKUPS!D$8,0)*$FF$6+VLOOKUP($FA388,BM,LOOKUPS!D$5,0)*$FG$6+VLOOKUP($FA388,DIV,LOOKUPS!D$7,0)*$FH$6++VLOOKUP($FA388,SIZE,LOOKUPS!D$11,0)*$FI$6)</f>
        <v>5.4718</v>
      </c>
      <c r="FD388" s="1">
        <f>IF(ISERROR(VLOOKUP($FA388,MOM,LOOKUPS!E$12,0)*$FB$6+VLOOKUP($FA388,STREV,LOOKUPS!E$10,0)*$FC$6+VLOOKUP($FA388,LTREV,LOOKUPS!E$9,0)*$FD$6+VLOOKUP($FA388,CFP,LOOKUPS!E$6,0)*$FE$6+VLOOKUP($FA388,EP,LOOKUPS!E$8,0)*$FF$6+VLOOKUP($FA388,BM,LOOKUPS!E$5,0)*$FG$6+VLOOKUP($FA388,DIV,LOOKUPS!E$7,0)*$FH$6++VLOOKUP($FA388,SIZE,LOOKUPS!E$11,0)*$FI$6),"",VLOOKUP($FA388,MOM,LOOKUPS!E$12,0)*$FB$6+VLOOKUP($FA388,STREV,LOOKUPS!E$10,0)*$FC$6+VLOOKUP($FA388,LTREV,LOOKUPS!E$9,0)*$FD$6+VLOOKUP($FA388,CFP,LOOKUPS!E$6,0)*$FE$6+VLOOKUP($FA388,EP,LOOKUPS!E$8,0)*$FF$6+VLOOKUP($FA388,BM,LOOKUPS!E$5,0)*$FG$6+VLOOKUP($FA388,DIV,LOOKUPS!E$7,0)*$FH$6++VLOOKUP($FA388,SIZE,LOOKUPS!E$11,0)*$FI$6)</f>
        <v>5.2782</v>
      </c>
      <c r="FE388" s="1">
        <f>IF(ISERROR(VLOOKUP($FA388,MOM,LOOKUPS!F$12,0)*$FB$6+VLOOKUP($FA388,STREV,LOOKUPS!F$10,0)*$FC$6+VLOOKUP($FA388,LTREV,LOOKUPS!F$9,0)*$FD$6+VLOOKUP($FA388,CFP,LOOKUPS!F$6,0)*$FE$6+VLOOKUP($FA388,EP,LOOKUPS!F$8,0)*$FF$6+VLOOKUP($FA388,BM,LOOKUPS!F$5,0)*$FG$6+VLOOKUP($FA388,DIV,LOOKUPS!F$7,0)*$FH$6++VLOOKUP($FA388,SIZE,LOOKUPS!F$11,0)*$FI$6),"",VLOOKUP($FA388,MOM,LOOKUPS!F$12,0)*$FB$6+VLOOKUP($FA388,STREV,LOOKUPS!F$10,0)*$FC$6+VLOOKUP($FA388,LTREV,LOOKUPS!F$9,0)*$FD$6+VLOOKUP($FA388,CFP,LOOKUPS!F$6,0)*$FE$6+VLOOKUP($FA388,EP,LOOKUPS!F$8,0)*$FF$6+VLOOKUP($FA388,BM,LOOKUPS!F$5,0)*$FG$6+VLOOKUP($FA388,DIV,LOOKUPS!F$7,0)*$FH$6++VLOOKUP($FA388,SIZE,LOOKUPS!F$11,0)*$FI$6)</f>
        <v>5.0967000000000002</v>
      </c>
      <c r="FF388" s="1">
        <f>IF(ISERROR(VLOOKUP($FA388,MOM,LOOKUPS!G$12,0)*$FB$6+VLOOKUP($FA388,STREV,LOOKUPS!G$10,0)*$FC$6+VLOOKUP($FA388,LTREV,LOOKUPS!G$9,0)*$FD$6+VLOOKUP($FA388,CFP,LOOKUPS!G$6,0)*$FE$6+VLOOKUP($FA388,EP,LOOKUPS!G$8,0)*$FF$6+VLOOKUP($FA388,BM,LOOKUPS!G$5,0)*$FG$6+VLOOKUP($FA388,DIV,LOOKUPS!G$7,0)*$FH$6++VLOOKUP($FA388,SIZE,LOOKUPS!G$11,0)*$FI$6),"",VLOOKUP($FA388,MOM,LOOKUPS!G$12,0)*$FB$6+VLOOKUP($FA388,STREV,LOOKUPS!G$10,0)*$FC$6+VLOOKUP($FA388,LTREV,LOOKUPS!G$9,0)*$FD$6+VLOOKUP($FA388,CFP,LOOKUPS!G$6,0)*$FE$6+VLOOKUP($FA388,EP,LOOKUPS!G$8,0)*$FF$6+VLOOKUP($FA388,BM,LOOKUPS!G$5,0)*$FG$6+VLOOKUP($FA388,DIV,LOOKUPS!G$7,0)*$FH$6++VLOOKUP($FA388,SIZE,LOOKUPS!G$11,0)*$FI$6)</f>
        <v>5.8473000000000006</v>
      </c>
      <c r="FG388" s="1">
        <f>IF(ISERROR(VLOOKUP($FA388,MOM,LOOKUPS!H$12,0)*$FB$6+VLOOKUP($FA388,STREV,LOOKUPS!H$10,0)*$FC$6+VLOOKUP($FA388,LTREV,LOOKUPS!H$9,0)*$FD$6+VLOOKUP($FA388,CFP,LOOKUPS!H$6,0)*$FE$6+VLOOKUP($FA388,EP,LOOKUPS!H$8,0)*$FF$6+VLOOKUP($FA388,BM,LOOKUPS!H$5,0)*$FG$6+VLOOKUP($FA388,DIV,LOOKUPS!H$7,0)*$FH$6++VLOOKUP($FA388,SIZE,LOOKUPS!H$11,0)*$FI$6),"",VLOOKUP($FA388,MOM,LOOKUPS!H$12,0)*$FB$6+VLOOKUP($FA388,STREV,LOOKUPS!H$10,0)*$FC$6+VLOOKUP($FA388,LTREV,LOOKUPS!H$9,0)*$FD$6+VLOOKUP($FA388,CFP,LOOKUPS!H$6,0)*$FE$6+VLOOKUP($FA388,EP,LOOKUPS!H$8,0)*$FF$6+VLOOKUP($FA388,BM,LOOKUPS!H$5,0)*$FG$6+VLOOKUP($FA388,DIV,LOOKUPS!H$7,0)*$FH$6++VLOOKUP($FA388,SIZE,LOOKUPS!H$11,0)*$FI$6)</f>
        <v>5.3043000000000005</v>
      </c>
      <c r="FH388" s="1">
        <f>IF(ISERROR(VLOOKUP($FA388,MOM,LOOKUPS!I$12,0)*$FB$6+VLOOKUP($FA388,STREV,LOOKUPS!I$10,0)*$FC$6+VLOOKUP($FA388,LTREV,LOOKUPS!I$9,0)*$FD$6+VLOOKUP($FA388,CFP,LOOKUPS!I$6,0)*$FE$6+VLOOKUP($FA388,EP,LOOKUPS!I$8,0)*$FF$6+VLOOKUP($FA388,BM,LOOKUPS!I$5,0)*$FG$6+VLOOKUP($FA388,DIV,LOOKUPS!I$7,0)*$FH$6++VLOOKUP($FA388,SIZE,LOOKUPS!I$11,0)*$FI$6),"",VLOOKUP($FA388,MOM,LOOKUPS!I$12,0)*$FB$6+VLOOKUP($FA388,STREV,LOOKUPS!I$10,0)*$FC$6+VLOOKUP($FA388,LTREV,LOOKUPS!I$9,0)*$FD$6+VLOOKUP($FA388,CFP,LOOKUPS!I$6,0)*$FE$6+VLOOKUP($FA388,EP,LOOKUPS!I$8,0)*$FF$6+VLOOKUP($FA388,BM,LOOKUPS!I$5,0)*$FG$6+VLOOKUP($FA388,DIV,LOOKUPS!I$7,0)*$FH$6++VLOOKUP($FA388,SIZE,LOOKUPS!I$11,0)*$FI$6)</f>
        <v>5.5001000000000007</v>
      </c>
      <c r="FI388" s="1">
        <f>IF(ISERROR(VLOOKUP($FA388,MOM,LOOKUPS!J$12,0)*$FB$6+VLOOKUP($FA388,STREV,LOOKUPS!J$10,0)*$FC$6+VLOOKUP($FA388,LTREV,LOOKUPS!J$9,0)*$FD$6+VLOOKUP($FA388,CFP,LOOKUPS!J$6,0)*$FE$6+VLOOKUP($FA388,EP,LOOKUPS!J$8,0)*$FF$6+VLOOKUP($FA388,BM,LOOKUPS!J$5,0)*$FG$6+VLOOKUP($FA388,DIV,LOOKUPS!J$7,0)*$FH$6++VLOOKUP($FA388,SIZE,LOOKUPS!J$11,0)*$FI$6),"",VLOOKUP($FA388,MOM,LOOKUPS!J$12,0)*$FB$6+VLOOKUP($FA388,STREV,LOOKUPS!J$10,0)*$FC$6+VLOOKUP($FA388,LTREV,LOOKUPS!J$9,0)*$FD$6+VLOOKUP($FA388,CFP,LOOKUPS!J$6,0)*$FE$6+VLOOKUP($FA388,EP,LOOKUPS!J$8,0)*$FF$6+VLOOKUP($FA388,BM,LOOKUPS!J$5,0)*$FG$6+VLOOKUP($FA388,DIV,LOOKUPS!J$7,0)*$FH$6++VLOOKUP($FA388,SIZE,LOOKUPS!J$11,0)*$FI$6)</f>
        <v>4.9497</v>
      </c>
      <c r="FJ388" s="1">
        <f>IF(ISERROR(VLOOKUP($FA388,MOM,LOOKUPS!K$12,0)*$FB$6+VLOOKUP($FA388,STREV,LOOKUPS!K$10,0)*$FC$6+VLOOKUP($FA388,LTREV,LOOKUPS!K$9,0)*$FD$6+VLOOKUP($FA388,CFP,LOOKUPS!K$6,0)*$FE$6+VLOOKUP($FA388,EP,LOOKUPS!K$8,0)*$FF$6+VLOOKUP($FA388,BM,LOOKUPS!K$5,0)*$FG$6+VLOOKUP($FA388,DIV,LOOKUPS!K$7,0)*$FH$6++VLOOKUP($FA388,SIZE,LOOKUPS!K$11,0)*$FI$6),"",VLOOKUP($FA388,MOM,LOOKUPS!K$12,0)*$FB$6+VLOOKUP($FA388,STREV,LOOKUPS!K$10,0)*$FC$6+VLOOKUP($FA388,LTREV,LOOKUPS!K$9,0)*$FD$6+VLOOKUP($FA388,CFP,LOOKUPS!K$6,0)*$FE$6+VLOOKUP($FA388,EP,LOOKUPS!K$8,0)*$FF$6+VLOOKUP($FA388,BM,LOOKUPS!K$5,0)*$FG$6+VLOOKUP($FA388,DIV,LOOKUPS!K$7,0)*$FH$6++VLOOKUP($FA388,SIZE,LOOKUPS!K$11,0)*$FI$6)</f>
        <v>5.5457999999999998</v>
      </c>
      <c r="FK388" s="1">
        <f>IF(ISERROR(VLOOKUP($FA388,MOM,LOOKUPS!L$12,0)*$FB$6+VLOOKUP($FA388,STREV,LOOKUPS!L$10,0)*$FC$6+VLOOKUP($FA388,LTREV,LOOKUPS!L$9,0)*$FD$6+VLOOKUP($FA388,CFP,LOOKUPS!L$6,0)*$FE$6+VLOOKUP($FA388,EP,LOOKUPS!L$8,0)*$FF$6+VLOOKUP($FA388,BM,LOOKUPS!L$5,0)*$FG$6+VLOOKUP($FA388,DIV,LOOKUPS!L$7,0)*$FH$6++VLOOKUP($FA388,SIZE,LOOKUPS!L$11,0)*$FI$6),"",VLOOKUP($FA388,MOM,LOOKUPS!L$12,0)*$FB$6+VLOOKUP($FA388,STREV,LOOKUPS!L$10,0)*$FC$6+VLOOKUP($FA388,LTREV,LOOKUPS!L$9,0)*$FD$6+VLOOKUP($FA388,CFP,LOOKUPS!L$6,0)*$FE$6+VLOOKUP($FA388,EP,LOOKUPS!L$8,0)*$FF$6+VLOOKUP($FA388,BM,LOOKUPS!L$5,0)*$FG$6+VLOOKUP($FA388,DIV,LOOKUPS!L$7,0)*$FH$6++VLOOKUP($FA388,SIZE,LOOKUPS!L$11,0)*$FI$6)</f>
        <v>6.2672000000000008</v>
      </c>
    </row>
    <row r="389" spans="1:167" x14ac:dyDescent="0.3">
      <c r="A389" s="1">
        <v>195808</v>
      </c>
      <c r="B389" s="1">
        <v>1.62</v>
      </c>
      <c r="C389" s="1">
        <v>3.59</v>
      </c>
      <c r="D389" s="1">
        <v>2.5499999999999998</v>
      </c>
      <c r="E389" s="1">
        <v>2.86</v>
      </c>
      <c r="F389" s="1">
        <v>3.25</v>
      </c>
      <c r="G389" s="1">
        <v>3.73</v>
      </c>
      <c r="H389" s="1">
        <v>3.84</v>
      </c>
      <c r="I389" s="1">
        <v>2.1</v>
      </c>
      <c r="J389" s="1">
        <v>2.19</v>
      </c>
      <c r="K389" s="1">
        <v>4.41</v>
      </c>
      <c r="M389" s="1">
        <v>195709</v>
      </c>
      <c r="N389" s="1">
        <v>-8.3699999999999992</v>
      </c>
      <c r="O389" s="1">
        <v>-7.18</v>
      </c>
      <c r="P389" s="1">
        <v>-7.34</v>
      </c>
      <c r="Q389" s="1">
        <v>-5.64</v>
      </c>
      <c r="R389" s="1">
        <v>-4.93</v>
      </c>
      <c r="S389" s="1">
        <v>-4.84</v>
      </c>
      <c r="T389" s="1">
        <v>-4.3600000000000003</v>
      </c>
      <c r="U389" s="1">
        <v>-3.54</v>
      </c>
      <c r="V389" s="1">
        <v>-3.39</v>
      </c>
      <c r="W389" s="1">
        <v>-3.42</v>
      </c>
      <c r="Y389" s="1">
        <v>196208</v>
      </c>
      <c r="Z389" s="1">
        <v>1.95</v>
      </c>
      <c r="AA389" s="1">
        <v>3.28</v>
      </c>
      <c r="AB389" s="1">
        <v>1.49</v>
      </c>
      <c r="AC389" s="1">
        <v>1.85</v>
      </c>
      <c r="AD389" s="1">
        <v>1.59</v>
      </c>
      <c r="AE389" s="1">
        <v>2.57</v>
      </c>
      <c r="AF389" s="1">
        <v>3.6</v>
      </c>
      <c r="AG389" s="1">
        <v>1.82</v>
      </c>
      <c r="AH389" s="1">
        <v>3.19</v>
      </c>
      <c r="AI389" s="1">
        <v>2.5299999999999998</v>
      </c>
      <c r="AK389">
        <v>198302</v>
      </c>
      <c r="AL389">
        <v>8.43</v>
      </c>
      <c r="AM389">
        <v>4.38</v>
      </c>
      <c r="AN389">
        <v>4.87</v>
      </c>
      <c r="AO389">
        <v>6.47</v>
      </c>
      <c r="AP389">
        <v>4</v>
      </c>
      <c r="AQ389">
        <v>5.05</v>
      </c>
      <c r="AR389">
        <v>5.0599999999999996</v>
      </c>
      <c r="AS389">
        <v>5.63</v>
      </c>
      <c r="AT389">
        <v>6.7</v>
      </c>
      <c r="AU389">
        <v>3.41</v>
      </c>
      <c r="AV389">
        <v>5.23</v>
      </c>
      <c r="AW389">
        <v>5.9</v>
      </c>
      <c r="AX389">
        <v>4.25</v>
      </c>
      <c r="AY389">
        <v>4.5</v>
      </c>
      <c r="AZ389">
        <v>5.73</v>
      </c>
      <c r="BA389">
        <v>5.34</v>
      </c>
      <c r="BB389">
        <v>5.92</v>
      </c>
      <c r="BC389">
        <v>7.7</v>
      </c>
      <c r="BD389">
        <v>5.91</v>
      </c>
      <c r="BF389" s="1">
        <v>198302</v>
      </c>
      <c r="BG389" s="1">
        <v>7.72</v>
      </c>
      <c r="BH389" s="1">
        <v>4.29</v>
      </c>
      <c r="BI389" s="1">
        <v>5.35</v>
      </c>
      <c r="BJ389" s="1">
        <v>6.24</v>
      </c>
      <c r="BK389" s="1">
        <v>3.9</v>
      </c>
      <c r="BL389" s="1">
        <v>5.21</v>
      </c>
      <c r="BM389" s="1">
        <v>4.9400000000000004</v>
      </c>
      <c r="BN389" s="1">
        <v>6.72</v>
      </c>
      <c r="BO389" s="1">
        <v>6.19</v>
      </c>
      <c r="BP389" s="1">
        <v>3.32</v>
      </c>
      <c r="BQ389" s="1">
        <v>5.07</v>
      </c>
      <c r="BR389" s="1">
        <v>5.76</v>
      </c>
      <c r="BS389" s="1">
        <v>4.57</v>
      </c>
      <c r="BT389" s="1">
        <v>5.29</v>
      </c>
      <c r="BU389" s="1">
        <v>4.59</v>
      </c>
      <c r="BV389" s="1">
        <v>7.12</v>
      </c>
      <c r="BW389" s="1">
        <v>6.35</v>
      </c>
      <c r="BX389" s="1">
        <v>6.89</v>
      </c>
      <c r="BY389" s="1">
        <v>5.65</v>
      </c>
      <c r="CA389" s="1">
        <v>195802</v>
      </c>
      <c r="CB389" s="1">
        <v>-18.47</v>
      </c>
      <c r="CC389" s="1">
        <v>-1.45</v>
      </c>
      <c r="CD389" s="1">
        <v>-0.54</v>
      </c>
      <c r="CE389" s="1">
        <v>-1.28</v>
      </c>
      <c r="CF389" s="1">
        <v>-1.72</v>
      </c>
      <c r="CG389" s="1">
        <v>-0.51</v>
      </c>
      <c r="CH389" s="1">
        <v>-0.79</v>
      </c>
      <c r="CI389" s="1">
        <v>-0.61</v>
      </c>
      <c r="CJ389" s="1">
        <v>-1.56</v>
      </c>
      <c r="CK389" s="1">
        <v>-2.63</v>
      </c>
      <c r="CL389" s="1">
        <v>-0.79</v>
      </c>
      <c r="CM389" s="1">
        <v>-0.92</v>
      </c>
      <c r="CN389" s="1">
        <v>-0.09</v>
      </c>
      <c r="CO389" s="1">
        <v>-1.17</v>
      </c>
      <c r="CP389" s="1">
        <v>-0.41</v>
      </c>
      <c r="CQ389" s="1">
        <v>-0.48</v>
      </c>
      <c r="CR389" s="1">
        <v>-0.73</v>
      </c>
      <c r="CS389" s="1">
        <v>-0.04</v>
      </c>
      <c r="CT389" s="1">
        <v>-3.05</v>
      </c>
      <c r="CV389" s="1">
        <v>195902</v>
      </c>
      <c r="CW389" s="1">
        <v>2.33</v>
      </c>
      <c r="CX389" s="1">
        <v>3.25</v>
      </c>
      <c r="CY389" s="1">
        <v>2.62</v>
      </c>
      <c r="CZ389" s="1">
        <v>2.76</v>
      </c>
      <c r="DA389" s="1">
        <v>3.62</v>
      </c>
      <c r="DB389" s="1">
        <v>2.31</v>
      </c>
      <c r="DC389" s="1">
        <v>2.57</v>
      </c>
      <c r="DD389" s="1">
        <v>2.94</v>
      </c>
      <c r="DE389" s="1">
        <v>2.83</v>
      </c>
      <c r="DF389" s="1">
        <v>4.78</v>
      </c>
      <c r="DG389" s="1">
        <v>2.4500000000000002</v>
      </c>
      <c r="DH389" s="1">
        <v>2.5299999999999998</v>
      </c>
      <c r="DI389" s="1">
        <v>2.09</v>
      </c>
      <c r="DJ389" s="1">
        <v>2.89</v>
      </c>
      <c r="DK389" s="1">
        <v>2.23</v>
      </c>
      <c r="DL389" s="1">
        <v>3.24</v>
      </c>
      <c r="DM389" s="1">
        <v>2.62</v>
      </c>
      <c r="DN389" s="1">
        <v>3.87</v>
      </c>
      <c r="DO389" s="1">
        <v>1.77</v>
      </c>
      <c r="DQ389" s="1">
        <v>195802</v>
      </c>
      <c r="DR389" s="1">
        <v>-99.99</v>
      </c>
      <c r="DS389" s="1">
        <v>-1.46</v>
      </c>
      <c r="DT389" s="1">
        <v>-0.81</v>
      </c>
      <c r="DU389" s="1">
        <v>-1.24</v>
      </c>
      <c r="DV389" s="1">
        <v>-1.69</v>
      </c>
      <c r="DW389" s="1">
        <v>-0.39</v>
      </c>
      <c r="DX389" s="1">
        <v>-1.1599999999999999</v>
      </c>
      <c r="DY389" s="1">
        <v>-1.1299999999999999</v>
      </c>
      <c r="DZ389" s="1">
        <v>-1.28</v>
      </c>
      <c r="EA389" s="1">
        <v>-1.68</v>
      </c>
      <c r="EB389" s="1">
        <v>-1.69</v>
      </c>
      <c r="EC389" s="1">
        <v>-1.02</v>
      </c>
      <c r="ED389" s="1">
        <v>0.23</v>
      </c>
      <c r="EE389" s="1">
        <v>-1.73</v>
      </c>
      <c r="EF389" s="1">
        <v>-0.56999999999999995</v>
      </c>
      <c r="EG389" s="1">
        <v>-1.1299999999999999</v>
      </c>
      <c r="EH389" s="1">
        <v>-1.1299999999999999</v>
      </c>
      <c r="EI389" s="1">
        <v>-0.91</v>
      </c>
      <c r="EJ389" s="1">
        <v>-1.66</v>
      </c>
      <c r="EL389">
        <v>195802</v>
      </c>
      <c r="EM389">
        <v>-1.52</v>
      </c>
      <c r="EN389">
        <v>0.68</v>
      </c>
      <c r="EO389">
        <v>0.37</v>
      </c>
      <c r="EP389">
        <v>0.12</v>
      </c>
      <c r="ER389" s="1">
        <v>195808</v>
      </c>
      <c r="ES389" s="1">
        <v>0.28000000000000003</v>
      </c>
      <c r="EU389" s="1">
        <v>195709</v>
      </c>
      <c r="EV389" s="1">
        <v>-4.04</v>
      </c>
      <c r="EX389" s="1">
        <v>196208</v>
      </c>
      <c r="EY389" s="1">
        <v>-1.1000000000000001</v>
      </c>
      <c r="FA389" s="1">
        <v>195808</v>
      </c>
      <c r="FB389" s="1">
        <f>IF(ISERROR(VLOOKUP($FA389,MOM,LOOKUPS!C$12,0)*$FB$6+VLOOKUP($FA389,STREV,LOOKUPS!C$10,0)*$FC$6+VLOOKUP($FA389,LTREV,LOOKUPS!C$9,0)*$FD$6+VLOOKUP($FA389,CFP,LOOKUPS!C$6,0)*$FE$6+VLOOKUP($FA389,EP,LOOKUPS!C$8,0)*$FF$6+VLOOKUP($FA389,BM,LOOKUPS!C$5,0)*$FG$6+VLOOKUP($FA389,DIV,LOOKUPS!C$7,0)*$FH$6++VLOOKUP($FA389,SIZE,LOOKUPS!C$11,0)*$FI$6),"",VLOOKUP($FA389,MOM,LOOKUPS!C$12,0)*$FB$6+VLOOKUP($FA389,STREV,LOOKUPS!C$10,0)*$FC$6+VLOOKUP($FA389,LTREV,LOOKUPS!C$9,0)*$FD$6+VLOOKUP($FA389,CFP,LOOKUPS!C$6,0)*$FE$6+VLOOKUP($FA389,EP,LOOKUPS!C$8,0)*$FF$6+VLOOKUP($FA389,BM,LOOKUPS!C$5,0)*$FG$6+VLOOKUP($FA389,DIV,LOOKUPS!C$7,0)*$FH$6++VLOOKUP($FA389,SIZE,LOOKUPS!C$11,0)*$FI$6)</f>
        <v>2.3327</v>
      </c>
      <c r="FC389" s="1">
        <f>IF(ISERROR(VLOOKUP($FA389,MOM,LOOKUPS!D$12,0)*$FB$6+VLOOKUP($FA389,STREV,LOOKUPS!D$10,0)*$FC$6+VLOOKUP($FA389,LTREV,LOOKUPS!D$9,0)*$FD$6+VLOOKUP($FA389,CFP,LOOKUPS!D$6,0)*$FE$6+VLOOKUP($FA389,EP,LOOKUPS!D$8,0)*$FF$6+VLOOKUP($FA389,BM,LOOKUPS!D$5,0)*$FG$6+VLOOKUP($FA389,DIV,LOOKUPS!D$7,0)*$FH$6++VLOOKUP($FA389,SIZE,LOOKUPS!D$11,0)*$FI$6),"",VLOOKUP($FA389,MOM,LOOKUPS!D$12,0)*$FB$6+VLOOKUP($FA389,STREV,LOOKUPS!D$10,0)*$FC$6+VLOOKUP($FA389,LTREV,LOOKUPS!D$9,0)*$FD$6+VLOOKUP($FA389,CFP,LOOKUPS!D$6,0)*$FE$6+VLOOKUP($FA389,EP,LOOKUPS!D$8,0)*$FF$6+VLOOKUP($FA389,BM,LOOKUPS!D$5,0)*$FG$6+VLOOKUP($FA389,DIV,LOOKUPS!D$7,0)*$FH$6++VLOOKUP($FA389,SIZE,LOOKUPS!D$11,0)*$FI$6)</f>
        <v>3.2932000000000001</v>
      </c>
      <c r="FD389" s="1">
        <f>IF(ISERROR(VLOOKUP($FA389,MOM,LOOKUPS!E$12,0)*$FB$6+VLOOKUP($FA389,STREV,LOOKUPS!E$10,0)*$FC$6+VLOOKUP($FA389,LTREV,LOOKUPS!E$9,0)*$FD$6+VLOOKUP($FA389,CFP,LOOKUPS!E$6,0)*$FE$6+VLOOKUP($FA389,EP,LOOKUPS!E$8,0)*$FF$6+VLOOKUP($FA389,BM,LOOKUPS!E$5,0)*$FG$6+VLOOKUP($FA389,DIV,LOOKUPS!E$7,0)*$FH$6++VLOOKUP($FA389,SIZE,LOOKUPS!E$11,0)*$FI$6),"",VLOOKUP($FA389,MOM,LOOKUPS!E$12,0)*$FB$6+VLOOKUP($FA389,STREV,LOOKUPS!E$10,0)*$FC$6+VLOOKUP($FA389,LTREV,LOOKUPS!E$9,0)*$FD$6+VLOOKUP($FA389,CFP,LOOKUPS!E$6,0)*$FE$6+VLOOKUP($FA389,EP,LOOKUPS!E$8,0)*$FF$6+VLOOKUP($FA389,BM,LOOKUPS!E$5,0)*$FG$6+VLOOKUP($FA389,DIV,LOOKUPS!E$7,0)*$FH$6++VLOOKUP($FA389,SIZE,LOOKUPS!E$11,0)*$FI$6)</f>
        <v>2.2749999999999999</v>
      </c>
      <c r="FE389" s="1">
        <f>IF(ISERROR(VLOOKUP($FA389,MOM,LOOKUPS!F$12,0)*$FB$6+VLOOKUP($FA389,STREV,LOOKUPS!F$10,0)*$FC$6+VLOOKUP($FA389,LTREV,LOOKUPS!F$9,0)*$FD$6+VLOOKUP($FA389,CFP,LOOKUPS!F$6,0)*$FE$6+VLOOKUP($FA389,EP,LOOKUPS!F$8,0)*$FF$6+VLOOKUP($FA389,BM,LOOKUPS!F$5,0)*$FG$6+VLOOKUP($FA389,DIV,LOOKUPS!F$7,0)*$FH$6++VLOOKUP($FA389,SIZE,LOOKUPS!F$11,0)*$FI$6),"",VLOOKUP($FA389,MOM,LOOKUPS!F$12,0)*$FB$6+VLOOKUP($FA389,STREV,LOOKUPS!F$10,0)*$FC$6+VLOOKUP($FA389,LTREV,LOOKUPS!F$9,0)*$FD$6+VLOOKUP($FA389,CFP,LOOKUPS!F$6,0)*$FE$6+VLOOKUP($FA389,EP,LOOKUPS!F$8,0)*$FF$6+VLOOKUP($FA389,BM,LOOKUPS!F$5,0)*$FG$6+VLOOKUP($FA389,DIV,LOOKUPS!F$7,0)*$FH$6++VLOOKUP($FA389,SIZE,LOOKUPS!F$11,0)*$FI$6)</f>
        <v>2.7195</v>
      </c>
      <c r="FF389" s="1">
        <f>IF(ISERROR(VLOOKUP($FA389,MOM,LOOKUPS!G$12,0)*$FB$6+VLOOKUP($FA389,STREV,LOOKUPS!G$10,0)*$FC$6+VLOOKUP($FA389,LTREV,LOOKUPS!G$9,0)*$FD$6+VLOOKUP($FA389,CFP,LOOKUPS!G$6,0)*$FE$6+VLOOKUP($FA389,EP,LOOKUPS!G$8,0)*$FF$6+VLOOKUP($FA389,BM,LOOKUPS!G$5,0)*$FG$6+VLOOKUP($FA389,DIV,LOOKUPS!G$7,0)*$FH$6++VLOOKUP($FA389,SIZE,LOOKUPS!G$11,0)*$FI$6),"",VLOOKUP($FA389,MOM,LOOKUPS!G$12,0)*$FB$6+VLOOKUP($FA389,STREV,LOOKUPS!G$10,0)*$FC$6+VLOOKUP($FA389,LTREV,LOOKUPS!G$9,0)*$FD$6+VLOOKUP($FA389,CFP,LOOKUPS!G$6,0)*$FE$6+VLOOKUP($FA389,EP,LOOKUPS!G$8,0)*$FF$6+VLOOKUP($FA389,BM,LOOKUPS!G$5,0)*$FG$6+VLOOKUP($FA389,DIV,LOOKUPS!G$7,0)*$FH$6++VLOOKUP($FA389,SIZE,LOOKUPS!G$11,0)*$FI$6)</f>
        <v>2.6371000000000002</v>
      </c>
      <c r="FG389" s="1">
        <f>IF(ISERROR(VLOOKUP($FA389,MOM,LOOKUPS!H$12,0)*$FB$6+VLOOKUP($FA389,STREV,LOOKUPS!H$10,0)*$FC$6+VLOOKUP($FA389,LTREV,LOOKUPS!H$9,0)*$FD$6+VLOOKUP($FA389,CFP,LOOKUPS!H$6,0)*$FE$6+VLOOKUP($FA389,EP,LOOKUPS!H$8,0)*$FF$6+VLOOKUP($FA389,BM,LOOKUPS!H$5,0)*$FG$6+VLOOKUP($FA389,DIV,LOOKUPS!H$7,0)*$FH$6++VLOOKUP($FA389,SIZE,LOOKUPS!H$11,0)*$FI$6),"",VLOOKUP($FA389,MOM,LOOKUPS!H$12,0)*$FB$6+VLOOKUP($FA389,STREV,LOOKUPS!H$10,0)*$FC$6+VLOOKUP($FA389,LTREV,LOOKUPS!H$9,0)*$FD$6+VLOOKUP($FA389,CFP,LOOKUPS!H$6,0)*$FE$6+VLOOKUP($FA389,EP,LOOKUPS!H$8,0)*$FF$6+VLOOKUP($FA389,BM,LOOKUPS!H$5,0)*$FG$6+VLOOKUP($FA389,DIV,LOOKUPS!H$7,0)*$FH$6++VLOOKUP($FA389,SIZE,LOOKUPS!H$11,0)*$FI$6)</f>
        <v>3.2270000000000003</v>
      </c>
      <c r="FH389" s="1">
        <f>IF(ISERROR(VLOOKUP($FA389,MOM,LOOKUPS!I$12,0)*$FB$6+VLOOKUP($FA389,STREV,LOOKUPS!I$10,0)*$FC$6+VLOOKUP($FA389,LTREV,LOOKUPS!I$9,0)*$FD$6+VLOOKUP($FA389,CFP,LOOKUPS!I$6,0)*$FE$6+VLOOKUP($FA389,EP,LOOKUPS!I$8,0)*$FF$6+VLOOKUP($FA389,BM,LOOKUPS!I$5,0)*$FG$6+VLOOKUP($FA389,DIV,LOOKUPS!I$7,0)*$FH$6++VLOOKUP($FA389,SIZE,LOOKUPS!I$11,0)*$FI$6),"",VLOOKUP($FA389,MOM,LOOKUPS!I$12,0)*$FB$6+VLOOKUP($FA389,STREV,LOOKUPS!I$10,0)*$FC$6+VLOOKUP($FA389,LTREV,LOOKUPS!I$9,0)*$FD$6+VLOOKUP($FA389,CFP,LOOKUPS!I$6,0)*$FE$6+VLOOKUP($FA389,EP,LOOKUPS!I$8,0)*$FF$6+VLOOKUP($FA389,BM,LOOKUPS!I$5,0)*$FG$6+VLOOKUP($FA389,DIV,LOOKUPS!I$7,0)*$FH$6++VLOOKUP($FA389,SIZE,LOOKUPS!I$11,0)*$FI$6)</f>
        <v>2.9586000000000001</v>
      </c>
      <c r="FI389" s="1">
        <f>IF(ISERROR(VLOOKUP($FA389,MOM,LOOKUPS!J$12,0)*$FB$6+VLOOKUP($FA389,STREV,LOOKUPS!J$10,0)*$FC$6+VLOOKUP($FA389,LTREV,LOOKUPS!J$9,0)*$FD$6+VLOOKUP($FA389,CFP,LOOKUPS!J$6,0)*$FE$6+VLOOKUP($FA389,EP,LOOKUPS!J$8,0)*$FF$6+VLOOKUP($FA389,BM,LOOKUPS!J$5,0)*$FG$6+VLOOKUP($FA389,DIV,LOOKUPS!J$7,0)*$FH$6++VLOOKUP($FA389,SIZE,LOOKUPS!J$11,0)*$FI$6),"",VLOOKUP($FA389,MOM,LOOKUPS!J$12,0)*$FB$6+VLOOKUP($FA389,STREV,LOOKUPS!J$10,0)*$FC$6+VLOOKUP($FA389,LTREV,LOOKUPS!J$9,0)*$FD$6+VLOOKUP($FA389,CFP,LOOKUPS!J$6,0)*$FE$6+VLOOKUP($FA389,EP,LOOKUPS!J$8,0)*$FF$6+VLOOKUP($FA389,BM,LOOKUPS!J$5,0)*$FG$6+VLOOKUP($FA389,DIV,LOOKUPS!J$7,0)*$FH$6++VLOOKUP($FA389,SIZE,LOOKUPS!J$11,0)*$FI$6)</f>
        <v>2.6779999999999999</v>
      </c>
      <c r="FJ389" s="1">
        <f>IF(ISERROR(VLOOKUP($FA389,MOM,LOOKUPS!K$12,0)*$FB$6+VLOOKUP($FA389,STREV,LOOKUPS!K$10,0)*$FC$6+VLOOKUP($FA389,LTREV,LOOKUPS!K$9,0)*$FD$6+VLOOKUP($FA389,CFP,LOOKUPS!K$6,0)*$FE$6+VLOOKUP($FA389,EP,LOOKUPS!K$8,0)*$FF$6+VLOOKUP($FA389,BM,LOOKUPS!K$5,0)*$FG$6+VLOOKUP($FA389,DIV,LOOKUPS!K$7,0)*$FH$6++VLOOKUP($FA389,SIZE,LOOKUPS!K$11,0)*$FI$6),"",VLOOKUP($FA389,MOM,LOOKUPS!K$12,0)*$FB$6+VLOOKUP($FA389,STREV,LOOKUPS!K$10,0)*$FC$6+VLOOKUP($FA389,LTREV,LOOKUPS!K$9,0)*$FD$6+VLOOKUP($FA389,CFP,LOOKUPS!K$6,0)*$FE$6+VLOOKUP($FA389,EP,LOOKUPS!K$8,0)*$FF$6+VLOOKUP($FA389,BM,LOOKUPS!K$5,0)*$FG$6+VLOOKUP($FA389,DIV,LOOKUPS!K$7,0)*$FH$6++VLOOKUP($FA389,SIZE,LOOKUPS!K$11,0)*$FI$6)</f>
        <v>3.3111000000000006</v>
      </c>
      <c r="FK389" s="1">
        <f>IF(ISERROR(VLOOKUP($FA389,MOM,LOOKUPS!L$12,0)*$FB$6+VLOOKUP($FA389,STREV,LOOKUPS!L$10,0)*$FC$6+VLOOKUP($FA389,LTREV,LOOKUPS!L$9,0)*$FD$6+VLOOKUP($FA389,CFP,LOOKUPS!L$6,0)*$FE$6+VLOOKUP($FA389,EP,LOOKUPS!L$8,0)*$FF$6+VLOOKUP($FA389,BM,LOOKUPS!L$5,0)*$FG$6+VLOOKUP($FA389,DIV,LOOKUPS!L$7,0)*$FH$6++VLOOKUP($FA389,SIZE,LOOKUPS!L$11,0)*$FI$6),"",VLOOKUP($FA389,MOM,LOOKUPS!L$12,0)*$FB$6+VLOOKUP($FA389,STREV,LOOKUPS!L$10,0)*$FC$6+VLOOKUP($FA389,LTREV,LOOKUPS!L$9,0)*$FD$6+VLOOKUP($FA389,CFP,LOOKUPS!L$6,0)*$FE$6+VLOOKUP($FA389,EP,LOOKUPS!L$8,0)*$FF$6+VLOOKUP($FA389,BM,LOOKUPS!L$5,0)*$FG$6+VLOOKUP($FA389,DIV,LOOKUPS!L$7,0)*$FH$6++VLOOKUP($FA389,SIZE,LOOKUPS!L$11,0)*$FI$6)</f>
        <v>4.5636999999999999</v>
      </c>
    </row>
    <row r="390" spans="1:167" x14ac:dyDescent="0.3">
      <c r="A390" s="1">
        <v>195809</v>
      </c>
      <c r="B390" s="1">
        <v>8.11</v>
      </c>
      <c r="C390" s="1">
        <v>5.5</v>
      </c>
      <c r="D390" s="1">
        <v>5.3</v>
      </c>
      <c r="E390" s="1">
        <v>5.83</v>
      </c>
      <c r="F390" s="1">
        <v>4.97</v>
      </c>
      <c r="G390" s="1">
        <v>4.42</v>
      </c>
      <c r="H390" s="1">
        <v>4.41</v>
      </c>
      <c r="I390" s="1">
        <v>3.7</v>
      </c>
      <c r="J390" s="1">
        <v>5.22</v>
      </c>
      <c r="K390" s="1">
        <v>4.91</v>
      </c>
      <c r="M390" s="1">
        <v>195710</v>
      </c>
      <c r="N390" s="1">
        <v>-10.050000000000001</v>
      </c>
      <c r="O390" s="1">
        <v>-9.18</v>
      </c>
      <c r="P390" s="1">
        <v>-7.86</v>
      </c>
      <c r="Q390" s="1">
        <v>-6.34</v>
      </c>
      <c r="R390" s="1">
        <v>-6.23</v>
      </c>
      <c r="S390" s="1">
        <v>-5.54</v>
      </c>
      <c r="T390" s="1">
        <v>-4.5</v>
      </c>
      <c r="U390" s="1">
        <v>-5</v>
      </c>
      <c r="V390" s="1">
        <v>-5.13</v>
      </c>
      <c r="W390" s="1">
        <v>-5.45</v>
      </c>
      <c r="Y390" s="1">
        <v>196209</v>
      </c>
      <c r="Z390" s="1">
        <v>-7.89</v>
      </c>
      <c r="AA390" s="1">
        <v>-5.79</v>
      </c>
      <c r="AB390" s="1">
        <v>-5.08</v>
      </c>
      <c r="AC390" s="1">
        <v>-5.59</v>
      </c>
      <c r="AD390" s="1">
        <v>-5.66</v>
      </c>
      <c r="AE390" s="1">
        <v>-4.7699999999999996</v>
      </c>
      <c r="AF390" s="1">
        <v>-4.47</v>
      </c>
      <c r="AG390" s="1">
        <v>-4.25</v>
      </c>
      <c r="AH390" s="1">
        <v>-5.62</v>
      </c>
      <c r="AI390" s="1">
        <v>-8.4</v>
      </c>
      <c r="AK390">
        <v>198303</v>
      </c>
      <c r="AL390">
        <v>7.41</v>
      </c>
      <c r="AM390">
        <v>3.72</v>
      </c>
      <c r="AN390">
        <v>5.47</v>
      </c>
      <c r="AO390">
        <v>6.13</v>
      </c>
      <c r="AP390">
        <v>3.33</v>
      </c>
      <c r="AQ390">
        <v>5.43</v>
      </c>
      <c r="AR390">
        <v>5.0999999999999996</v>
      </c>
      <c r="AS390">
        <v>6.39</v>
      </c>
      <c r="AT390">
        <v>5.92</v>
      </c>
      <c r="AU390">
        <v>2.48</v>
      </c>
      <c r="AV390">
        <v>5.09</v>
      </c>
      <c r="AW390">
        <v>5.31</v>
      </c>
      <c r="AX390">
        <v>5.55</v>
      </c>
      <c r="AY390">
        <v>4.83</v>
      </c>
      <c r="AZ390">
        <v>5.43</v>
      </c>
      <c r="BA390">
        <v>6.13</v>
      </c>
      <c r="BB390">
        <v>6.65</v>
      </c>
      <c r="BC390">
        <v>5.32</v>
      </c>
      <c r="BD390">
        <v>6.39</v>
      </c>
      <c r="BF390" s="1">
        <v>198303</v>
      </c>
      <c r="BG390" s="1">
        <v>7.4</v>
      </c>
      <c r="BH390" s="1">
        <v>3.54</v>
      </c>
      <c r="BI390" s="1">
        <v>5.37</v>
      </c>
      <c r="BJ390" s="1">
        <v>6.18</v>
      </c>
      <c r="BK390" s="1">
        <v>3.14</v>
      </c>
      <c r="BL390" s="1">
        <v>4.84</v>
      </c>
      <c r="BM390" s="1">
        <v>5.29</v>
      </c>
      <c r="BN390" s="1">
        <v>6.29</v>
      </c>
      <c r="BO390" s="1">
        <v>6.2</v>
      </c>
      <c r="BP390" s="1">
        <v>2.41</v>
      </c>
      <c r="BQ390" s="1">
        <v>4.5999999999999996</v>
      </c>
      <c r="BR390" s="1">
        <v>5.0599999999999996</v>
      </c>
      <c r="BS390" s="1">
        <v>4.58</v>
      </c>
      <c r="BT390" s="1">
        <v>4.55</v>
      </c>
      <c r="BU390" s="1">
        <v>6.02</v>
      </c>
      <c r="BV390" s="1">
        <v>6.47</v>
      </c>
      <c r="BW390" s="1">
        <v>6.13</v>
      </c>
      <c r="BX390" s="1">
        <v>5.37</v>
      </c>
      <c r="BY390" s="1">
        <v>6.83</v>
      </c>
      <c r="CA390" s="1">
        <v>195803</v>
      </c>
      <c r="CB390" s="1">
        <v>0.54</v>
      </c>
      <c r="CC390" s="1">
        <v>4.2300000000000004</v>
      </c>
      <c r="CD390" s="1">
        <v>3.66</v>
      </c>
      <c r="CE390" s="1">
        <v>3.13</v>
      </c>
      <c r="CF390" s="1">
        <v>4.6500000000000004</v>
      </c>
      <c r="CG390" s="1">
        <v>3.51</v>
      </c>
      <c r="CH390" s="1">
        <v>3.66</v>
      </c>
      <c r="CI390" s="1">
        <v>3.54</v>
      </c>
      <c r="CJ390" s="1">
        <v>3.01</v>
      </c>
      <c r="CK390" s="1">
        <v>5.35</v>
      </c>
      <c r="CL390" s="1">
        <v>3.94</v>
      </c>
      <c r="CM390" s="1">
        <v>3.4</v>
      </c>
      <c r="CN390" s="1">
        <v>3.61</v>
      </c>
      <c r="CO390" s="1">
        <v>3.89</v>
      </c>
      <c r="CP390" s="1">
        <v>3.44</v>
      </c>
      <c r="CQ390" s="1">
        <v>3.7</v>
      </c>
      <c r="CR390" s="1">
        <v>3.38</v>
      </c>
      <c r="CS390" s="1">
        <v>2.8</v>
      </c>
      <c r="CT390" s="1">
        <v>3.21</v>
      </c>
      <c r="CV390" s="1">
        <v>195903</v>
      </c>
      <c r="CW390" s="1">
        <v>1.78</v>
      </c>
      <c r="CX390" s="1">
        <v>1.06</v>
      </c>
      <c r="CY390" s="1">
        <v>1.42</v>
      </c>
      <c r="CZ390" s="1">
        <v>0.65</v>
      </c>
      <c r="DA390" s="1">
        <v>1.52</v>
      </c>
      <c r="DB390" s="1">
        <v>1.05</v>
      </c>
      <c r="DC390" s="1">
        <v>1.1100000000000001</v>
      </c>
      <c r="DD390" s="1">
        <v>1.06</v>
      </c>
      <c r="DE390" s="1">
        <v>0.67</v>
      </c>
      <c r="DF390" s="1">
        <v>1.87</v>
      </c>
      <c r="DG390" s="1">
        <v>1.18</v>
      </c>
      <c r="DH390" s="1">
        <v>0.16</v>
      </c>
      <c r="DI390" s="1">
        <v>1.97</v>
      </c>
      <c r="DJ390" s="1">
        <v>1.96</v>
      </c>
      <c r="DK390" s="1">
        <v>0.24</v>
      </c>
      <c r="DL390" s="1">
        <v>1.51</v>
      </c>
      <c r="DM390" s="1">
        <v>0.6</v>
      </c>
      <c r="DN390" s="1">
        <v>0.43</v>
      </c>
      <c r="DO390" s="1">
        <v>0.92</v>
      </c>
      <c r="DQ390" s="1">
        <v>195803</v>
      </c>
      <c r="DR390" s="1">
        <v>-99.99</v>
      </c>
      <c r="DS390" s="1">
        <v>3.58</v>
      </c>
      <c r="DT390" s="1">
        <v>3.69</v>
      </c>
      <c r="DU390" s="1">
        <v>3.44</v>
      </c>
      <c r="DV390" s="1">
        <v>3.44</v>
      </c>
      <c r="DW390" s="1">
        <v>3.33</v>
      </c>
      <c r="DX390" s="1">
        <v>3.89</v>
      </c>
      <c r="DY390" s="1">
        <v>3.79</v>
      </c>
      <c r="DZ390" s="1">
        <v>3.44</v>
      </c>
      <c r="EA390" s="1">
        <v>3.13</v>
      </c>
      <c r="EB390" s="1">
        <v>3.73</v>
      </c>
      <c r="EC390" s="1">
        <v>3.86</v>
      </c>
      <c r="ED390" s="1">
        <v>2.8</v>
      </c>
      <c r="EE390" s="1">
        <v>4.2300000000000004</v>
      </c>
      <c r="EF390" s="1">
        <v>3.55</v>
      </c>
      <c r="EG390" s="1">
        <v>4.1500000000000004</v>
      </c>
      <c r="EH390" s="1">
        <v>3.44</v>
      </c>
      <c r="EI390" s="1">
        <v>3.24</v>
      </c>
      <c r="EJ390" s="1">
        <v>3.64</v>
      </c>
      <c r="EL390">
        <v>195803</v>
      </c>
      <c r="EM390">
        <v>3.27</v>
      </c>
      <c r="EN390">
        <v>0.65</v>
      </c>
      <c r="EO390">
        <v>-0.96</v>
      </c>
      <c r="EP390">
        <v>0.09</v>
      </c>
      <c r="ER390" s="1">
        <v>195809</v>
      </c>
      <c r="ES390" s="1">
        <v>-1.1299999999999999</v>
      </c>
      <c r="EU390" s="1">
        <v>195710</v>
      </c>
      <c r="EV390" s="1">
        <v>-3.54</v>
      </c>
      <c r="EX390" s="1">
        <v>196209</v>
      </c>
      <c r="EY390" s="1">
        <v>1.78</v>
      </c>
      <c r="FA390" s="1">
        <v>195809</v>
      </c>
      <c r="FB390" s="1">
        <f>IF(ISERROR(VLOOKUP($FA390,MOM,LOOKUPS!C$12,0)*$FB$6+VLOOKUP($FA390,STREV,LOOKUPS!C$10,0)*$FC$6+VLOOKUP($FA390,LTREV,LOOKUPS!C$9,0)*$FD$6+VLOOKUP($FA390,CFP,LOOKUPS!C$6,0)*$FE$6+VLOOKUP($FA390,EP,LOOKUPS!C$8,0)*$FF$6+VLOOKUP($FA390,BM,LOOKUPS!C$5,0)*$FG$6+VLOOKUP($FA390,DIV,LOOKUPS!C$7,0)*$FH$6++VLOOKUP($FA390,SIZE,LOOKUPS!C$11,0)*$FI$6),"",VLOOKUP($FA390,MOM,LOOKUPS!C$12,0)*$FB$6+VLOOKUP($FA390,STREV,LOOKUPS!C$10,0)*$FC$6+VLOOKUP($FA390,LTREV,LOOKUPS!C$9,0)*$FD$6+VLOOKUP($FA390,CFP,LOOKUPS!C$6,0)*$FE$6+VLOOKUP($FA390,EP,LOOKUPS!C$8,0)*$FF$6+VLOOKUP($FA390,BM,LOOKUPS!C$5,0)*$FG$6+VLOOKUP($FA390,DIV,LOOKUPS!C$7,0)*$FH$6++VLOOKUP($FA390,SIZE,LOOKUPS!C$11,0)*$FI$6)</f>
        <v>5.3084000000000007</v>
      </c>
      <c r="FC390" s="1">
        <f>IF(ISERROR(VLOOKUP($FA390,MOM,LOOKUPS!D$12,0)*$FB$6+VLOOKUP($FA390,STREV,LOOKUPS!D$10,0)*$FC$6+VLOOKUP($FA390,LTREV,LOOKUPS!D$9,0)*$FD$6+VLOOKUP($FA390,CFP,LOOKUPS!D$6,0)*$FE$6+VLOOKUP($FA390,EP,LOOKUPS!D$8,0)*$FF$6+VLOOKUP($FA390,BM,LOOKUPS!D$5,0)*$FG$6+VLOOKUP($FA390,DIV,LOOKUPS!D$7,0)*$FH$6++VLOOKUP($FA390,SIZE,LOOKUPS!D$11,0)*$FI$6),"",VLOOKUP($FA390,MOM,LOOKUPS!D$12,0)*$FB$6+VLOOKUP($FA390,STREV,LOOKUPS!D$10,0)*$FC$6+VLOOKUP($FA390,LTREV,LOOKUPS!D$9,0)*$FD$6+VLOOKUP($FA390,CFP,LOOKUPS!D$6,0)*$FE$6+VLOOKUP($FA390,EP,LOOKUPS!D$8,0)*$FF$6+VLOOKUP($FA390,BM,LOOKUPS!D$5,0)*$FG$6+VLOOKUP($FA390,DIV,LOOKUPS!D$7,0)*$FH$6++VLOOKUP($FA390,SIZE,LOOKUPS!D$11,0)*$FI$6)</f>
        <v>4.9064000000000005</v>
      </c>
      <c r="FD390" s="1">
        <f>IF(ISERROR(VLOOKUP($FA390,MOM,LOOKUPS!E$12,0)*$FB$6+VLOOKUP($FA390,STREV,LOOKUPS!E$10,0)*$FC$6+VLOOKUP($FA390,LTREV,LOOKUPS!E$9,0)*$FD$6+VLOOKUP($FA390,CFP,LOOKUPS!E$6,0)*$FE$6+VLOOKUP($FA390,EP,LOOKUPS!E$8,0)*$FF$6+VLOOKUP($FA390,BM,LOOKUPS!E$5,0)*$FG$6+VLOOKUP($FA390,DIV,LOOKUPS!E$7,0)*$FH$6++VLOOKUP($FA390,SIZE,LOOKUPS!E$11,0)*$FI$6),"",VLOOKUP($FA390,MOM,LOOKUPS!E$12,0)*$FB$6+VLOOKUP($FA390,STREV,LOOKUPS!E$10,0)*$FC$6+VLOOKUP($FA390,LTREV,LOOKUPS!E$9,0)*$FD$6+VLOOKUP($FA390,CFP,LOOKUPS!E$6,0)*$FE$6+VLOOKUP($FA390,EP,LOOKUPS!E$8,0)*$FF$6+VLOOKUP($FA390,BM,LOOKUPS!E$5,0)*$FG$6+VLOOKUP($FA390,DIV,LOOKUPS!E$7,0)*$FH$6++VLOOKUP($FA390,SIZE,LOOKUPS!E$11,0)*$FI$6)</f>
        <v>4.5698000000000008</v>
      </c>
      <c r="FE390" s="1">
        <f>IF(ISERROR(VLOOKUP($FA390,MOM,LOOKUPS!F$12,0)*$FB$6+VLOOKUP($FA390,STREV,LOOKUPS!F$10,0)*$FC$6+VLOOKUP($FA390,LTREV,LOOKUPS!F$9,0)*$FD$6+VLOOKUP($FA390,CFP,LOOKUPS!F$6,0)*$FE$6+VLOOKUP($FA390,EP,LOOKUPS!F$8,0)*$FF$6+VLOOKUP($FA390,BM,LOOKUPS!F$5,0)*$FG$6+VLOOKUP($FA390,DIV,LOOKUPS!F$7,0)*$FH$6++VLOOKUP($FA390,SIZE,LOOKUPS!F$11,0)*$FI$6),"",VLOOKUP($FA390,MOM,LOOKUPS!F$12,0)*$FB$6+VLOOKUP($FA390,STREV,LOOKUPS!F$10,0)*$FC$6+VLOOKUP($FA390,LTREV,LOOKUPS!F$9,0)*$FD$6+VLOOKUP($FA390,CFP,LOOKUPS!F$6,0)*$FE$6+VLOOKUP($FA390,EP,LOOKUPS!F$8,0)*$FF$6+VLOOKUP($FA390,BM,LOOKUPS!F$5,0)*$FG$6+VLOOKUP($FA390,DIV,LOOKUPS!F$7,0)*$FH$6++VLOOKUP($FA390,SIZE,LOOKUPS!F$11,0)*$FI$6)</f>
        <v>4.7718000000000007</v>
      </c>
      <c r="FF390" s="1">
        <f>IF(ISERROR(VLOOKUP($FA390,MOM,LOOKUPS!G$12,0)*$FB$6+VLOOKUP($FA390,STREV,LOOKUPS!G$10,0)*$FC$6+VLOOKUP($FA390,LTREV,LOOKUPS!G$9,0)*$FD$6+VLOOKUP($FA390,CFP,LOOKUPS!G$6,0)*$FE$6+VLOOKUP($FA390,EP,LOOKUPS!G$8,0)*$FF$6+VLOOKUP($FA390,BM,LOOKUPS!G$5,0)*$FG$6+VLOOKUP($FA390,DIV,LOOKUPS!G$7,0)*$FH$6++VLOOKUP($FA390,SIZE,LOOKUPS!G$11,0)*$FI$6),"",VLOOKUP($FA390,MOM,LOOKUPS!G$12,0)*$FB$6+VLOOKUP($FA390,STREV,LOOKUPS!G$10,0)*$FC$6+VLOOKUP($FA390,LTREV,LOOKUPS!G$9,0)*$FD$6+VLOOKUP($FA390,CFP,LOOKUPS!G$6,0)*$FE$6+VLOOKUP($FA390,EP,LOOKUPS!G$8,0)*$FF$6+VLOOKUP($FA390,BM,LOOKUPS!G$5,0)*$FG$6+VLOOKUP($FA390,DIV,LOOKUPS!G$7,0)*$FH$6++VLOOKUP($FA390,SIZE,LOOKUPS!G$11,0)*$FI$6)</f>
        <v>4.3643000000000001</v>
      </c>
      <c r="FG390" s="1">
        <f>IF(ISERROR(VLOOKUP($FA390,MOM,LOOKUPS!H$12,0)*$FB$6+VLOOKUP($FA390,STREV,LOOKUPS!H$10,0)*$FC$6+VLOOKUP($FA390,LTREV,LOOKUPS!H$9,0)*$FD$6+VLOOKUP($FA390,CFP,LOOKUPS!H$6,0)*$FE$6+VLOOKUP($FA390,EP,LOOKUPS!H$8,0)*$FF$6+VLOOKUP($FA390,BM,LOOKUPS!H$5,0)*$FG$6+VLOOKUP($FA390,DIV,LOOKUPS!H$7,0)*$FH$6++VLOOKUP($FA390,SIZE,LOOKUPS!H$11,0)*$FI$6),"",VLOOKUP($FA390,MOM,LOOKUPS!H$12,0)*$FB$6+VLOOKUP($FA390,STREV,LOOKUPS!H$10,0)*$FC$6+VLOOKUP($FA390,LTREV,LOOKUPS!H$9,0)*$FD$6+VLOOKUP($FA390,CFP,LOOKUPS!H$6,0)*$FE$6+VLOOKUP($FA390,EP,LOOKUPS!H$8,0)*$FF$6+VLOOKUP($FA390,BM,LOOKUPS!H$5,0)*$FG$6+VLOOKUP($FA390,DIV,LOOKUPS!H$7,0)*$FH$6++VLOOKUP($FA390,SIZE,LOOKUPS!H$11,0)*$FI$6)</f>
        <v>4.6661000000000001</v>
      </c>
      <c r="FH390" s="1">
        <f>IF(ISERROR(VLOOKUP($FA390,MOM,LOOKUPS!I$12,0)*$FB$6+VLOOKUP($FA390,STREV,LOOKUPS!I$10,0)*$FC$6+VLOOKUP($FA390,LTREV,LOOKUPS!I$9,0)*$FD$6+VLOOKUP($FA390,CFP,LOOKUPS!I$6,0)*$FE$6+VLOOKUP($FA390,EP,LOOKUPS!I$8,0)*$FF$6+VLOOKUP($FA390,BM,LOOKUPS!I$5,0)*$FG$6+VLOOKUP($FA390,DIV,LOOKUPS!I$7,0)*$FH$6++VLOOKUP($FA390,SIZE,LOOKUPS!I$11,0)*$FI$6),"",VLOOKUP($FA390,MOM,LOOKUPS!I$12,0)*$FB$6+VLOOKUP($FA390,STREV,LOOKUPS!I$10,0)*$FC$6+VLOOKUP($FA390,LTREV,LOOKUPS!I$9,0)*$FD$6+VLOOKUP($FA390,CFP,LOOKUPS!I$6,0)*$FE$6+VLOOKUP($FA390,EP,LOOKUPS!I$8,0)*$FF$6+VLOOKUP($FA390,BM,LOOKUPS!I$5,0)*$FG$6+VLOOKUP($FA390,DIV,LOOKUPS!I$7,0)*$FH$6++VLOOKUP($FA390,SIZE,LOOKUPS!I$11,0)*$FI$6)</f>
        <v>4.8814000000000002</v>
      </c>
      <c r="FI390" s="1">
        <f>IF(ISERROR(VLOOKUP($FA390,MOM,LOOKUPS!J$12,0)*$FB$6+VLOOKUP($FA390,STREV,LOOKUPS!J$10,0)*$FC$6+VLOOKUP($FA390,LTREV,LOOKUPS!J$9,0)*$FD$6+VLOOKUP($FA390,CFP,LOOKUPS!J$6,0)*$FE$6+VLOOKUP($FA390,EP,LOOKUPS!J$8,0)*$FF$6+VLOOKUP($FA390,BM,LOOKUPS!J$5,0)*$FG$6+VLOOKUP($FA390,DIV,LOOKUPS!J$7,0)*$FH$6++VLOOKUP($FA390,SIZE,LOOKUPS!J$11,0)*$FI$6),"",VLOOKUP($FA390,MOM,LOOKUPS!J$12,0)*$FB$6+VLOOKUP($FA390,STREV,LOOKUPS!J$10,0)*$FC$6+VLOOKUP($FA390,LTREV,LOOKUPS!J$9,0)*$FD$6+VLOOKUP($FA390,CFP,LOOKUPS!J$6,0)*$FE$6+VLOOKUP($FA390,EP,LOOKUPS!J$8,0)*$FF$6+VLOOKUP($FA390,BM,LOOKUPS!J$5,0)*$FG$6+VLOOKUP($FA390,DIV,LOOKUPS!J$7,0)*$FH$6++VLOOKUP($FA390,SIZE,LOOKUPS!J$11,0)*$FI$6)</f>
        <v>5.3189000000000002</v>
      </c>
      <c r="FJ390" s="1">
        <f>IF(ISERROR(VLOOKUP($FA390,MOM,LOOKUPS!K$12,0)*$FB$6+VLOOKUP($FA390,STREV,LOOKUPS!K$10,0)*$FC$6+VLOOKUP($FA390,LTREV,LOOKUPS!K$9,0)*$FD$6+VLOOKUP($FA390,CFP,LOOKUPS!K$6,0)*$FE$6+VLOOKUP($FA390,EP,LOOKUPS!K$8,0)*$FF$6+VLOOKUP($FA390,BM,LOOKUPS!K$5,0)*$FG$6+VLOOKUP($FA390,DIV,LOOKUPS!K$7,0)*$FH$6++VLOOKUP($FA390,SIZE,LOOKUPS!K$11,0)*$FI$6),"",VLOOKUP($FA390,MOM,LOOKUPS!K$12,0)*$FB$6+VLOOKUP($FA390,STREV,LOOKUPS!K$10,0)*$FC$6+VLOOKUP($FA390,LTREV,LOOKUPS!K$9,0)*$FD$6+VLOOKUP($FA390,CFP,LOOKUPS!K$6,0)*$FE$6+VLOOKUP($FA390,EP,LOOKUPS!K$8,0)*$FF$6+VLOOKUP($FA390,BM,LOOKUPS!K$5,0)*$FG$6+VLOOKUP($FA390,DIV,LOOKUPS!K$7,0)*$FH$6++VLOOKUP($FA390,SIZE,LOOKUPS!K$11,0)*$FI$6)</f>
        <v>6.3174999999999999</v>
      </c>
      <c r="FK390" s="1">
        <f>IF(ISERROR(VLOOKUP($FA390,MOM,LOOKUPS!L$12,0)*$FB$6+VLOOKUP($FA390,STREV,LOOKUPS!L$10,0)*$FC$6+VLOOKUP($FA390,LTREV,LOOKUPS!L$9,0)*$FD$6+VLOOKUP($FA390,CFP,LOOKUPS!L$6,0)*$FE$6+VLOOKUP($FA390,EP,LOOKUPS!L$8,0)*$FF$6+VLOOKUP($FA390,BM,LOOKUPS!L$5,0)*$FG$6+VLOOKUP($FA390,DIV,LOOKUPS!L$7,0)*$FH$6++VLOOKUP($FA390,SIZE,LOOKUPS!L$11,0)*$FI$6),"",VLOOKUP($FA390,MOM,LOOKUPS!L$12,0)*$FB$6+VLOOKUP($FA390,STREV,LOOKUPS!L$10,0)*$FC$6+VLOOKUP($FA390,LTREV,LOOKUPS!L$9,0)*$FD$6+VLOOKUP($FA390,CFP,LOOKUPS!L$6,0)*$FE$6+VLOOKUP($FA390,EP,LOOKUPS!L$8,0)*$FF$6+VLOOKUP($FA390,BM,LOOKUPS!L$5,0)*$FG$6+VLOOKUP($FA390,DIV,LOOKUPS!L$7,0)*$FH$6++VLOOKUP($FA390,SIZE,LOOKUPS!L$11,0)*$FI$6)</f>
        <v>7.3115000000000006</v>
      </c>
    </row>
    <row r="391" spans="1:167" x14ac:dyDescent="0.3">
      <c r="A391" s="1">
        <v>195810</v>
      </c>
      <c r="B391" s="1">
        <v>2.39</v>
      </c>
      <c r="C391" s="1">
        <v>0.87</v>
      </c>
      <c r="D391" s="1">
        <v>2.14</v>
      </c>
      <c r="E391" s="1">
        <v>1.24</v>
      </c>
      <c r="F391" s="1">
        <v>3.48</v>
      </c>
      <c r="G391" s="1">
        <v>2.85</v>
      </c>
      <c r="H391" s="1">
        <v>3.85</v>
      </c>
      <c r="I391" s="1">
        <v>3.77</v>
      </c>
      <c r="J391" s="1">
        <v>4.6900000000000004</v>
      </c>
      <c r="K391" s="1">
        <v>7.45</v>
      </c>
      <c r="M391" s="1">
        <v>195711</v>
      </c>
      <c r="N391" s="1">
        <v>0.65</v>
      </c>
      <c r="O391" s="1">
        <v>1.93</v>
      </c>
      <c r="P391" s="1">
        <v>2.0299999999999998</v>
      </c>
      <c r="Q391" s="1">
        <v>1.8</v>
      </c>
      <c r="R391" s="1">
        <v>1.56</v>
      </c>
      <c r="S391" s="1">
        <v>2.4</v>
      </c>
      <c r="T391" s="1">
        <v>2.16</v>
      </c>
      <c r="U391" s="1">
        <v>2.63</v>
      </c>
      <c r="V391" s="1">
        <v>2.34</v>
      </c>
      <c r="W391" s="1">
        <v>3.35</v>
      </c>
      <c r="Y391" s="1">
        <v>196210</v>
      </c>
      <c r="Z391" s="1">
        <v>-3.83</v>
      </c>
      <c r="AA391" s="1">
        <v>-2.2000000000000002</v>
      </c>
      <c r="AB391" s="1">
        <v>-1.26</v>
      </c>
      <c r="AC391" s="1">
        <v>-1.0900000000000001</v>
      </c>
      <c r="AD391" s="1">
        <v>0.05</v>
      </c>
      <c r="AE391" s="1">
        <v>-1.38</v>
      </c>
      <c r="AF391" s="1">
        <v>-2.39</v>
      </c>
      <c r="AG391" s="1">
        <v>-0.83</v>
      </c>
      <c r="AH391" s="1">
        <v>-1.83</v>
      </c>
      <c r="AI391" s="1">
        <v>-3.76</v>
      </c>
      <c r="AK391">
        <v>198304</v>
      </c>
      <c r="AL391">
        <v>8.92</v>
      </c>
      <c r="AM391">
        <v>7.61</v>
      </c>
      <c r="AN391">
        <v>7.64</v>
      </c>
      <c r="AO391">
        <v>7.77</v>
      </c>
      <c r="AP391">
        <v>7.54</v>
      </c>
      <c r="AQ391">
        <v>7.24</v>
      </c>
      <c r="AR391">
        <v>7.52</v>
      </c>
      <c r="AS391">
        <v>8.0299999999999994</v>
      </c>
      <c r="AT391">
        <v>8.16</v>
      </c>
      <c r="AU391">
        <v>8.31</v>
      </c>
      <c r="AV391">
        <v>5.94</v>
      </c>
      <c r="AW391">
        <v>7.91</v>
      </c>
      <c r="AX391">
        <v>6.62</v>
      </c>
      <c r="AY391">
        <v>7.21</v>
      </c>
      <c r="AZ391">
        <v>7.89</v>
      </c>
      <c r="BA391">
        <v>9.2899999999999991</v>
      </c>
      <c r="BB391">
        <v>6.81</v>
      </c>
      <c r="BC391">
        <v>8.18</v>
      </c>
      <c r="BD391">
        <v>8.15</v>
      </c>
      <c r="BF391" s="1">
        <v>198304</v>
      </c>
      <c r="BG391" s="1">
        <v>8.9499999999999993</v>
      </c>
      <c r="BH391" s="1">
        <v>7.36</v>
      </c>
      <c r="BI391" s="1">
        <v>7.48</v>
      </c>
      <c r="BJ391" s="1">
        <v>8.31</v>
      </c>
      <c r="BK391" s="1">
        <v>7.66</v>
      </c>
      <c r="BL391" s="1">
        <v>6.9</v>
      </c>
      <c r="BM391" s="1">
        <v>7.04</v>
      </c>
      <c r="BN391" s="1">
        <v>7.86</v>
      </c>
      <c r="BO391" s="1">
        <v>8.64</v>
      </c>
      <c r="BP391" s="1">
        <v>7.81</v>
      </c>
      <c r="BQ391" s="1">
        <v>7.35</v>
      </c>
      <c r="BR391" s="1">
        <v>6.22</v>
      </c>
      <c r="BS391" s="1">
        <v>7.7</v>
      </c>
      <c r="BT391" s="1">
        <v>6.02</v>
      </c>
      <c r="BU391" s="1">
        <v>8.0500000000000007</v>
      </c>
      <c r="BV391" s="1">
        <v>8.2200000000000006</v>
      </c>
      <c r="BW391" s="1">
        <v>7.54</v>
      </c>
      <c r="BX391" s="1">
        <v>9.15</v>
      </c>
      <c r="BY391" s="1">
        <v>8.24</v>
      </c>
      <c r="CA391" s="1">
        <v>195804</v>
      </c>
      <c r="CB391" s="1">
        <v>3.72</v>
      </c>
      <c r="CC391" s="1">
        <v>2.84</v>
      </c>
      <c r="CD391" s="1">
        <v>2.14</v>
      </c>
      <c r="CE391" s="1">
        <v>4.7300000000000004</v>
      </c>
      <c r="CF391" s="1">
        <v>2.94</v>
      </c>
      <c r="CG391" s="1">
        <v>2.4</v>
      </c>
      <c r="CH391" s="1">
        <v>2.2200000000000002</v>
      </c>
      <c r="CI391" s="1">
        <v>2.4900000000000002</v>
      </c>
      <c r="CJ391" s="1">
        <v>5.58</v>
      </c>
      <c r="CK391" s="1">
        <v>2.79</v>
      </c>
      <c r="CL391" s="1">
        <v>3.1</v>
      </c>
      <c r="CM391" s="1">
        <v>2.62</v>
      </c>
      <c r="CN391" s="1">
        <v>2.19</v>
      </c>
      <c r="CO391" s="1">
        <v>2.63</v>
      </c>
      <c r="CP391" s="1">
        <v>1.81</v>
      </c>
      <c r="CQ391" s="1">
        <v>1.94</v>
      </c>
      <c r="CR391" s="1">
        <v>3.03</v>
      </c>
      <c r="CS391" s="1">
        <v>4.16</v>
      </c>
      <c r="CT391" s="1">
        <v>6.97</v>
      </c>
      <c r="CV391" s="1">
        <v>195904</v>
      </c>
      <c r="CW391" s="1">
        <v>2.99</v>
      </c>
      <c r="CX391" s="1">
        <v>2.38</v>
      </c>
      <c r="CY391" s="1">
        <v>2.74</v>
      </c>
      <c r="CZ391" s="1">
        <v>2.74</v>
      </c>
      <c r="DA391" s="1">
        <v>2.2599999999999998</v>
      </c>
      <c r="DB391" s="1">
        <v>2.58</v>
      </c>
      <c r="DC391" s="1">
        <v>2.66</v>
      </c>
      <c r="DD391" s="1">
        <v>2.68</v>
      </c>
      <c r="DE391" s="1">
        <v>2.98</v>
      </c>
      <c r="DF391" s="1">
        <v>2.5299999999999998</v>
      </c>
      <c r="DG391" s="1">
        <v>1.99</v>
      </c>
      <c r="DH391" s="1">
        <v>2.61</v>
      </c>
      <c r="DI391" s="1">
        <v>2.5499999999999998</v>
      </c>
      <c r="DJ391" s="1">
        <v>3.03</v>
      </c>
      <c r="DK391" s="1">
        <v>2.2799999999999998</v>
      </c>
      <c r="DL391" s="1">
        <v>3.09</v>
      </c>
      <c r="DM391" s="1">
        <v>2.25</v>
      </c>
      <c r="DN391" s="1">
        <v>3.36</v>
      </c>
      <c r="DO391" s="1">
        <v>2.59</v>
      </c>
      <c r="DQ391" s="1">
        <v>195804</v>
      </c>
      <c r="DR391" s="1">
        <v>-99.99</v>
      </c>
      <c r="DS391" s="1">
        <v>4.0599999999999996</v>
      </c>
      <c r="DT391" s="1">
        <v>2.37</v>
      </c>
      <c r="DU391" s="1">
        <v>3.12</v>
      </c>
      <c r="DV391" s="1">
        <v>4.22</v>
      </c>
      <c r="DW391" s="1">
        <v>3.38</v>
      </c>
      <c r="DX391" s="1">
        <v>1.93</v>
      </c>
      <c r="DY391" s="1">
        <v>3.02</v>
      </c>
      <c r="DZ391" s="1">
        <v>2.97</v>
      </c>
      <c r="EA391" s="1">
        <v>5.48</v>
      </c>
      <c r="EB391" s="1">
        <v>2.99</v>
      </c>
      <c r="EC391" s="1">
        <v>3.74</v>
      </c>
      <c r="ED391" s="1">
        <v>3.03</v>
      </c>
      <c r="EE391" s="1">
        <v>2.2999999999999998</v>
      </c>
      <c r="EF391" s="1">
        <v>1.55</v>
      </c>
      <c r="EG391" s="1">
        <v>2.61</v>
      </c>
      <c r="EH391" s="1">
        <v>3.44</v>
      </c>
      <c r="EI391" s="1">
        <v>3.58</v>
      </c>
      <c r="EJ391" s="1">
        <v>2.35</v>
      </c>
      <c r="EL391">
        <v>195804</v>
      </c>
      <c r="EM391">
        <v>3.09</v>
      </c>
      <c r="EN391">
        <v>-0.65</v>
      </c>
      <c r="EO391">
        <v>1.64</v>
      </c>
      <c r="EP391">
        <v>0.08</v>
      </c>
      <c r="ER391" s="1">
        <v>195810</v>
      </c>
      <c r="ES391" s="1">
        <v>3.12</v>
      </c>
      <c r="EU391" s="1">
        <v>195711</v>
      </c>
      <c r="EV391" s="1">
        <v>-0.16</v>
      </c>
      <c r="EX391" s="1">
        <v>196210</v>
      </c>
      <c r="EY391" s="1">
        <v>0.85</v>
      </c>
      <c r="FA391" s="1">
        <v>195810</v>
      </c>
      <c r="FB391" s="1">
        <f>IF(ISERROR(VLOOKUP($FA391,MOM,LOOKUPS!C$12,0)*$FB$6+VLOOKUP($FA391,STREV,LOOKUPS!C$10,0)*$FC$6+VLOOKUP($FA391,LTREV,LOOKUPS!C$9,0)*$FD$6+VLOOKUP($FA391,CFP,LOOKUPS!C$6,0)*$FE$6+VLOOKUP($FA391,EP,LOOKUPS!C$8,0)*$FF$6+VLOOKUP($FA391,BM,LOOKUPS!C$5,0)*$FG$6+VLOOKUP($FA391,DIV,LOOKUPS!C$7,0)*$FH$6++VLOOKUP($FA391,SIZE,LOOKUPS!C$11,0)*$FI$6),"",VLOOKUP($FA391,MOM,LOOKUPS!C$12,0)*$FB$6+VLOOKUP($FA391,STREV,LOOKUPS!C$10,0)*$FC$6+VLOOKUP($FA391,LTREV,LOOKUPS!C$9,0)*$FD$6+VLOOKUP($FA391,CFP,LOOKUPS!C$6,0)*$FE$6+VLOOKUP($FA391,EP,LOOKUPS!C$8,0)*$FF$6+VLOOKUP($FA391,BM,LOOKUPS!C$5,0)*$FG$6+VLOOKUP($FA391,DIV,LOOKUPS!C$7,0)*$FH$6++VLOOKUP($FA391,SIZE,LOOKUPS!C$11,0)*$FI$6)</f>
        <v>3.6219999999999999</v>
      </c>
      <c r="FC391" s="1">
        <f>IF(ISERROR(VLOOKUP($FA391,MOM,LOOKUPS!D$12,0)*$FB$6+VLOOKUP($FA391,STREV,LOOKUPS!D$10,0)*$FC$6+VLOOKUP($FA391,LTREV,LOOKUPS!D$9,0)*$FD$6+VLOOKUP($FA391,CFP,LOOKUPS!D$6,0)*$FE$6+VLOOKUP($FA391,EP,LOOKUPS!D$8,0)*$FF$6+VLOOKUP($FA391,BM,LOOKUPS!D$5,0)*$FG$6+VLOOKUP($FA391,DIV,LOOKUPS!D$7,0)*$FH$6++VLOOKUP($FA391,SIZE,LOOKUPS!D$11,0)*$FI$6),"",VLOOKUP($FA391,MOM,LOOKUPS!D$12,0)*$FB$6+VLOOKUP($FA391,STREV,LOOKUPS!D$10,0)*$FC$6+VLOOKUP($FA391,LTREV,LOOKUPS!D$9,0)*$FD$6+VLOOKUP($FA391,CFP,LOOKUPS!D$6,0)*$FE$6+VLOOKUP($FA391,EP,LOOKUPS!D$8,0)*$FF$6+VLOOKUP($FA391,BM,LOOKUPS!D$5,0)*$FG$6+VLOOKUP($FA391,DIV,LOOKUPS!D$7,0)*$FH$6++VLOOKUP($FA391,SIZE,LOOKUPS!D$11,0)*$FI$6)</f>
        <v>2.0686</v>
      </c>
      <c r="FD391" s="1">
        <f>IF(ISERROR(VLOOKUP($FA391,MOM,LOOKUPS!E$12,0)*$FB$6+VLOOKUP($FA391,STREV,LOOKUPS!E$10,0)*$FC$6+VLOOKUP($FA391,LTREV,LOOKUPS!E$9,0)*$FD$6+VLOOKUP($FA391,CFP,LOOKUPS!E$6,0)*$FE$6+VLOOKUP($FA391,EP,LOOKUPS!E$8,0)*$FF$6+VLOOKUP($FA391,BM,LOOKUPS!E$5,0)*$FG$6+VLOOKUP($FA391,DIV,LOOKUPS!E$7,0)*$FH$6++VLOOKUP($FA391,SIZE,LOOKUPS!E$11,0)*$FI$6),"",VLOOKUP($FA391,MOM,LOOKUPS!E$12,0)*$FB$6+VLOOKUP($FA391,STREV,LOOKUPS!E$10,0)*$FC$6+VLOOKUP($FA391,LTREV,LOOKUPS!E$9,0)*$FD$6+VLOOKUP($FA391,CFP,LOOKUPS!E$6,0)*$FE$6+VLOOKUP($FA391,EP,LOOKUPS!E$8,0)*$FF$6+VLOOKUP($FA391,BM,LOOKUPS!E$5,0)*$FG$6+VLOOKUP($FA391,DIV,LOOKUPS!E$7,0)*$FH$6++VLOOKUP($FA391,SIZE,LOOKUPS!E$11,0)*$FI$6)</f>
        <v>2.5971000000000002</v>
      </c>
      <c r="FE391" s="1">
        <f>IF(ISERROR(VLOOKUP($FA391,MOM,LOOKUPS!F$12,0)*$FB$6+VLOOKUP($FA391,STREV,LOOKUPS!F$10,0)*$FC$6+VLOOKUP($FA391,LTREV,LOOKUPS!F$9,0)*$FD$6+VLOOKUP($FA391,CFP,LOOKUPS!F$6,0)*$FE$6+VLOOKUP($FA391,EP,LOOKUPS!F$8,0)*$FF$6+VLOOKUP($FA391,BM,LOOKUPS!F$5,0)*$FG$6+VLOOKUP($FA391,DIV,LOOKUPS!F$7,0)*$FH$6++VLOOKUP($FA391,SIZE,LOOKUPS!F$11,0)*$FI$6),"",VLOOKUP($FA391,MOM,LOOKUPS!F$12,0)*$FB$6+VLOOKUP($FA391,STREV,LOOKUPS!F$10,0)*$FC$6+VLOOKUP($FA391,LTREV,LOOKUPS!F$9,0)*$FD$6+VLOOKUP($FA391,CFP,LOOKUPS!F$6,0)*$FE$6+VLOOKUP($FA391,EP,LOOKUPS!F$8,0)*$FF$6+VLOOKUP($FA391,BM,LOOKUPS!F$5,0)*$FG$6+VLOOKUP($FA391,DIV,LOOKUPS!F$7,0)*$FH$6++VLOOKUP($FA391,SIZE,LOOKUPS!F$11,0)*$FI$6)</f>
        <v>3.4099000000000004</v>
      </c>
      <c r="FF391" s="1">
        <f>IF(ISERROR(VLOOKUP($FA391,MOM,LOOKUPS!G$12,0)*$FB$6+VLOOKUP($FA391,STREV,LOOKUPS!G$10,0)*$FC$6+VLOOKUP($FA391,LTREV,LOOKUPS!G$9,0)*$FD$6+VLOOKUP($FA391,CFP,LOOKUPS!G$6,0)*$FE$6+VLOOKUP($FA391,EP,LOOKUPS!G$8,0)*$FF$6+VLOOKUP($FA391,BM,LOOKUPS!G$5,0)*$FG$6+VLOOKUP($FA391,DIV,LOOKUPS!G$7,0)*$FH$6++VLOOKUP($FA391,SIZE,LOOKUPS!G$11,0)*$FI$6),"",VLOOKUP($FA391,MOM,LOOKUPS!G$12,0)*$FB$6+VLOOKUP($FA391,STREV,LOOKUPS!G$10,0)*$FC$6+VLOOKUP($FA391,LTREV,LOOKUPS!G$9,0)*$FD$6+VLOOKUP($FA391,CFP,LOOKUPS!G$6,0)*$FE$6+VLOOKUP($FA391,EP,LOOKUPS!G$8,0)*$FF$6+VLOOKUP($FA391,BM,LOOKUPS!G$5,0)*$FG$6+VLOOKUP($FA391,DIV,LOOKUPS!G$7,0)*$FH$6++VLOOKUP($FA391,SIZE,LOOKUPS!G$11,0)*$FI$6)</f>
        <v>3.3433000000000002</v>
      </c>
      <c r="FG391" s="1">
        <f>IF(ISERROR(VLOOKUP($FA391,MOM,LOOKUPS!H$12,0)*$FB$6+VLOOKUP($FA391,STREV,LOOKUPS!H$10,0)*$FC$6+VLOOKUP($FA391,LTREV,LOOKUPS!H$9,0)*$FD$6+VLOOKUP($FA391,CFP,LOOKUPS!H$6,0)*$FE$6+VLOOKUP($FA391,EP,LOOKUPS!H$8,0)*$FF$6+VLOOKUP($FA391,BM,LOOKUPS!H$5,0)*$FG$6+VLOOKUP($FA391,DIV,LOOKUPS!H$7,0)*$FH$6++VLOOKUP($FA391,SIZE,LOOKUPS!H$11,0)*$FI$6),"",VLOOKUP($FA391,MOM,LOOKUPS!H$12,0)*$FB$6+VLOOKUP($FA391,STREV,LOOKUPS!H$10,0)*$FC$6+VLOOKUP($FA391,LTREV,LOOKUPS!H$9,0)*$FD$6+VLOOKUP($FA391,CFP,LOOKUPS!H$6,0)*$FE$6+VLOOKUP($FA391,EP,LOOKUPS!H$8,0)*$FF$6+VLOOKUP($FA391,BM,LOOKUPS!H$5,0)*$FG$6+VLOOKUP($FA391,DIV,LOOKUPS!H$7,0)*$FH$6++VLOOKUP($FA391,SIZE,LOOKUPS!H$11,0)*$FI$6)</f>
        <v>2.0603000000000002</v>
      </c>
      <c r="FH391" s="1">
        <f>IF(ISERROR(VLOOKUP($FA391,MOM,LOOKUPS!I$12,0)*$FB$6+VLOOKUP($FA391,STREV,LOOKUPS!I$10,0)*$FC$6+VLOOKUP($FA391,LTREV,LOOKUPS!I$9,0)*$FD$6+VLOOKUP($FA391,CFP,LOOKUPS!I$6,0)*$FE$6+VLOOKUP($FA391,EP,LOOKUPS!I$8,0)*$FF$6+VLOOKUP($FA391,BM,LOOKUPS!I$5,0)*$FG$6+VLOOKUP($FA391,DIV,LOOKUPS!I$7,0)*$FH$6++VLOOKUP($FA391,SIZE,LOOKUPS!I$11,0)*$FI$6),"",VLOOKUP($FA391,MOM,LOOKUPS!I$12,0)*$FB$6+VLOOKUP($FA391,STREV,LOOKUPS!I$10,0)*$FC$6+VLOOKUP($FA391,LTREV,LOOKUPS!I$9,0)*$FD$6+VLOOKUP($FA391,CFP,LOOKUPS!I$6,0)*$FE$6+VLOOKUP($FA391,EP,LOOKUPS!I$8,0)*$FF$6+VLOOKUP($FA391,BM,LOOKUPS!I$5,0)*$FG$6+VLOOKUP($FA391,DIV,LOOKUPS!I$7,0)*$FH$6++VLOOKUP($FA391,SIZE,LOOKUPS!I$11,0)*$FI$6)</f>
        <v>3.3136000000000001</v>
      </c>
      <c r="FI391" s="1">
        <f>IF(ISERROR(VLOOKUP($FA391,MOM,LOOKUPS!J$12,0)*$FB$6+VLOOKUP($FA391,STREV,LOOKUPS!J$10,0)*$FC$6+VLOOKUP($FA391,LTREV,LOOKUPS!J$9,0)*$FD$6+VLOOKUP($FA391,CFP,LOOKUPS!J$6,0)*$FE$6+VLOOKUP($FA391,EP,LOOKUPS!J$8,0)*$FF$6+VLOOKUP($FA391,BM,LOOKUPS!J$5,0)*$FG$6+VLOOKUP($FA391,DIV,LOOKUPS!J$7,0)*$FH$6++VLOOKUP($FA391,SIZE,LOOKUPS!J$11,0)*$FI$6),"",VLOOKUP($FA391,MOM,LOOKUPS!J$12,0)*$FB$6+VLOOKUP($FA391,STREV,LOOKUPS!J$10,0)*$FC$6+VLOOKUP($FA391,LTREV,LOOKUPS!J$9,0)*$FD$6+VLOOKUP($FA391,CFP,LOOKUPS!J$6,0)*$FE$6+VLOOKUP($FA391,EP,LOOKUPS!J$8,0)*$FF$6+VLOOKUP($FA391,BM,LOOKUPS!J$5,0)*$FG$6+VLOOKUP($FA391,DIV,LOOKUPS!J$7,0)*$FH$6++VLOOKUP($FA391,SIZE,LOOKUPS!J$11,0)*$FI$6)</f>
        <v>3.3976000000000006</v>
      </c>
      <c r="FJ391" s="1">
        <f>IF(ISERROR(VLOOKUP($FA391,MOM,LOOKUPS!K$12,0)*$FB$6+VLOOKUP($FA391,STREV,LOOKUPS!K$10,0)*$FC$6+VLOOKUP($FA391,LTREV,LOOKUPS!K$9,0)*$FD$6+VLOOKUP($FA391,CFP,LOOKUPS!K$6,0)*$FE$6+VLOOKUP($FA391,EP,LOOKUPS!K$8,0)*$FF$6+VLOOKUP($FA391,BM,LOOKUPS!K$5,0)*$FG$6+VLOOKUP($FA391,DIV,LOOKUPS!K$7,0)*$FH$6++VLOOKUP($FA391,SIZE,LOOKUPS!K$11,0)*$FI$6),"",VLOOKUP($FA391,MOM,LOOKUPS!K$12,0)*$FB$6+VLOOKUP($FA391,STREV,LOOKUPS!K$10,0)*$FC$6+VLOOKUP($FA391,LTREV,LOOKUPS!K$9,0)*$FD$6+VLOOKUP($FA391,CFP,LOOKUPS!K$6,0)*$FE$6+VLOOKUP($FA391,EP,LOOKUPS!K$8,0)*$FF$6+VLOOKUP($FA391,BM,LOOKUPS!K$5,0)*$FG$6+VLOOKUP($FA391,DIV,LOOKUPS!K$7,0)*$FH$6++VLOOKUP($FA391,SIZE,LOOKUPS!K$11,0)*$FI$6)</f>
        <v>4.444</v>
      </c>
      <c r="FK391" s="1">
        <f>IF(ISERROR(VLOOKUP($FA391,MOM,LOOKUPS!L$12,0)*$FB$6+VLOOKUP($FA391,STREV,LOOKUPS!L$10,0)*$FC$6+VLOOKUP($FA391,LTREV,LOOKUPS!L$9,0)*$FD$6+VLOOKUP($FA391,CFP,LOOKUPS!L$6,0)*$FE$6+VLOOKUP($FA391,EP,LOOKUPS!L$8,0)*$FF$6+VLOOKUP($FA391,BM,LOOKUPS!L$5,0)*$FG$6+VLOOKUP($FA391,DIV,LOOKUPS!L$7,0)*$FH$6++VLOOKUP($FA391,SIZE,LOOKUPS!L$11,0)*$FI$6),"",VLOOKUP($FA391,MOM,LOOKUPS!L$12,0)*$FB$6+VLOOKUP($FA391,STREV,LOOKUPS!L$10,0)*$FC$6+VLOOKUP($FA391,LTREV,LOOKUPS!L$9,0)*$FD$6+VLOOKUP($FA391,CFP,LOOKUPS!L$6,0)*$FE$6+VLOOKUP($FA391,EP,LOOKUPS!L$8,0)*$FF$6+VLOOKUP($FA391,BM,LOOKUPS!L$5,0)*$FG$6+VLOOKUP($FA391,DIV,LOOKUPS!L$7,0)*$FH$6++VLOOKUP($FA391,SIZE,LOOKUPS!L$11,0)*$FI$6)</f>
        <v>4.641</v>
      </c>
    </row>
    <row r="392" spans="1:167" x14ac:dyDescent="0.3">
      <c r="A392" s="1">
        <v>195811</v>
      </c>
      <c r="B392" s="1">
        <v>2.71</v>
      </c>
      <c r="C392" s="1">
        <v>4.07</v>
      </c>
      <c r="D392" s="1">
        <v>4.13</v>
      </c>
      <c r="E392" s="1">
        <v>4.2699999999999996</v>
      </c>
      <c r="F392" s="1">
        <v>2.8</v>
      </c>
      <c r="G392" s="1">
        <v>3.95</v>
      </c>
      <c r="H392" s="1">
        <v>3.96</v>
      </c>
      <c r="I392" s="1">
        <v>3.87</v>
      </c>
      <c r="J392" s="1">
        <v>5.17</v>
      </c>
      <c r="K392" s="1">
        <v>7.08</v>
      </c>
      <c r="M392" s="1">
        <v>195712</v>
      </c>
      <c r="N392" s="1">
        <v>-8.35</v>
      </c>
      <c r="O392" s="1">
        <v>-6.15</v>
      </c>
      <c r="P392" s="1">
        <v>-5.08</v>
      </c>
      <c r="Q392" s="1">
        <v>-3.05</v>
      </c>
      <c r="R392" s="1">
        <v>-3.53</v>
      </c>
      <c r="S392" s="1">
        <v>-3.65</v>
      </c>
      <c r="T392" s="1">
        <v>-3.72</v>
      </c>
      <c r="U392" s="1">
        <v>-4.1900000000000004</v>
      </c>
      <c r="V392" s="1">
        <v>-4.3099999999999996</v>
      </c>
      <c r="W392" s="1">
        <v>-6.83</v>
      </c>
      <c r="Y392" s="1">
        <v>196211</v>
      </c>
      <c r="Z392" s="1">
        <v>19.059999999999999</v>
      </c>
      <c r="AA392" s="1">
        <v>13.54</v>
      </c>
      <c r="AB392" s="1">
        <v>12.95</v>
      </c>
      <c r="AC392" s="1">
        <v>13.49</v>
      </c>
      <c r="AD392" s="1">
        <v>12.55</v>
      </c>
      <c r="AE392" s="1">
        <v>11.44</v>
      </c>
      <c r="AF392" s="1">
        <v>11.12</v>
      </c>
      <c r="AG392" s="1">
        <v>11.67</v>
      </c>
      <c r="AH392" s="1">
        <v>12.82</v>
      </c>
      <c r="AI392" s="1">
        <v>18.02</v>
      </c>
      <c r="AK392">
        <v>198305</v>
      </c>
      <c r="AL392">
        <v>12.15</v>
      </c>
      <c r="AM392">
        <v>11.12</v>
      </c>
      <c r="AN392">
        <v>6.84</v>
      </c>
      <c r="AO392">
        <v>7.3</v>
      </c>
      <c r="AP392">
        <v>11.78</v>
      </c>
      <c r="AQ392">
        <v>7.77</v>
      </c>
      <c r="AR392">
        <v>7.2</v>
      </c>
      <c r="AS392">
        <v>5.91</v>
      </c>
      <c r="AT392">
        <v>7.75</v>
      </c>
      <c r="AU392">
        <v>12.98</v>
      </c>
      <c r="AV392">
        <v>9.31</v>
      </c>
      <c r="AW392">
        <v>8.41</v>
      </c>
      <c r="AX392">
        <v>7.18</v>
      </c>
      <c r="AY392">
        <v>7.28</v>
      </c>
      <c r="AZ392">
        <v>7.1</v>
      </c>
      <c r="BA392">
        <v>5.58</v>
      </c>
      <c r="BB392">
        <v>6.23</v>
      </c>
      <c r="BC392">
        <v>7.95</v>
      </c>
      <c r="BD392">
        <v>7.59</v>
      </c>
      <c r="BF392" s="1">
        <v>198305</v>
      </c>
      <c r="BG392" s="1">
        <v>13.23</v>
      </c>
      <c r="BH392" s="1">
        <v>11.17</v>
      </c>
      <c r="BI392" s="1">
        <v>6.59</v>
      </c>
      <c r="BJ392" s="1">
        <v>6.35</v>
      </c>
      <c r="BK392" s="1">
        <v>11.65</v>
      </c>
      <c r="BL392" s="1">
        <v>8.06</v>
      </c>
      <c r="BM392" s="1">
        <v>7.38</v>
      </c>
      <c r="BN392" s="1">
        <v>5.17</v>
      </c>
      <c r="BO392" s="1">
        <v>6.73</v>
      </c>
      <c r="BP392" s="1">
        <v>13.11</v>
      </c>
      <c r="BQ392" s="1">
        <v>8.74</v>
      </c>
      <c r="BR392" s="1">
        <v>9.35</v>
      </c>
      <c r="BS392" s="1">
        <v>6.55</v>
      </c>
      <c r="BT392" s="1">
        <v>9.6199999999999992</v>
      </c>
      <c r="BU392" s="1">
        <v>5.15</v>
      </c>
      <c r="BV392" s="1">
        <v>4.82</v>
      </c>
      <c r="BW392" s="1">
        <v>5.49</v>
      </c>
      <c r="BX392" s="1">
        <v>7.06</v>
      </c>
      <c r="BY392" s="1">
        <v>6.47</v>
      </c>
      <c r="CA392" s="1">
        <v>195805</v>
      </c>
      <c r="CB392" s="1">
        <v>-1.1200000000000001</v>
      </c>
      <c r="CC392" s="1">
        <v>3.96</v>
      </c>
      <c r="CD392" s="1">
        <v>3.75</v>
      </c>
      <c r="CE392" s="1">
        <v>4.24</v>
      </c>
      <c r="CF392" s="1">
        <v>4.04</v>
      </c>
      <c r="CG392" s="1">
        <v>3.5</v>
      </c>
      <c r="CH392" s="1">
        <v>3.45</v>
      </c>
      <c r="CI392" s="1">
        <v>4.4000000000000004</v>
      </c>
      <c r="CJ392" s="1">
        <v>4.42</v>
      </c>
      <c r="CK392" s="1">
        <v>4.57</v>
      </c>
      <c r="CL392" s="1">
        <v>3.5</v>
      </c>
      <c r="CM392" s="1">
        <v>3.81</v>
      </c>
      <c r="CN392" s="1">
        <v>3.19</v>
      </c>
      <c r="CO392" s="1">
        <v>3.56</v>
      </c>
      <c r="CP392" s="1">
        <v>3.35</v>
      </c>
      <c r="CQ392" s="1">
        <v>4.91</v>
      </c>
      <c r="CR392" s="1">
        <v>3.89</v>
      </c>
      <c r="CS392" s="1">
        <v>4.1500000000000004</v>
      </c>
      <c r="CT392" s="1">
        <v>4.68</v>
      </c>
      <c r="CV392" s="1">
        <v>195905</v>
      </c>
      <c r="CW392" s="1">
        <v>0.13</v>
      </c>
      <c r="CX392" s="1">
        <v>0.62</v>
      </c>
      <c r="CY392" s="1">
        <v>0.71</v>
      </c>
      <c r="CZ392" s="1">
        <v>1.42</v>
      </c>
      <c r="DA392" s="1">
        <v>0.36</v>
      </c>
      <c r="DB392" s="1">
        <v>1.42</v>
      </c>
      <c r="DC392" s="1">
        <v>-0.39</v>
      </c>
      <c r="DD392" s="1">
        <v>1.33</v>
      </c>
      <c r="DE392" s="1">
        <v>1.74</v>
      </c>
      <c r="DF392" s="1">
        <v>-0.53</v>
      </c>
      <c r="DG392" s="1">
        <v>1.24</v>
      </c>
      <c r="DH392" s="1">
        <v>1.1200000000000001</v>
      </c>
      <c r="DI392" s="1">
        <v>1.73</v>
      </c>
      <c r="DJ392" s="1">
        <v>0.28999999999999998</v>
      </c>
      <c r="DK392" s="1">
        <v>-1.08</v>
      </c>
      <c r="DL392" s="1">
        <v>1.91</v>
      </c>
      <c r="DM392" s="1">
        <v>0.74</v>
      </c>
      <c r="DN392" s="1">
        <v>2.2400000000000002</v>
      </c>
      <c r="DO392" s="1">
        <v>1.23</v>
      </c>
      <c r="DQ392" s="1">
        <v>195805</v>
      </c>
      <c r="DR392" s="1">
        <v>-99.99</v>
      </c>
      <c r="DS392" s="1">
        <v>4.21</v>
      </c>
      <c r="DT392" s="1">
        <v>4.38</v>
      </c>
      <c r="DU392" s="1">
        <v>3.03</v>
      </c>
      <c r="DV392" s="1">
        <v>4.42</v>
      </c>
      <c r="DW392" s="1">
        <v>4.04</v>
      </c>
      <c r="DX392" s="1">
        <v>4.82</v>
      </c>
      <c r="DY392" s="1">
        <v>3.17</v>
      </c>
      <c r="DZ392" s="1">
        <v>3.17</v>
      </c>
      <c r="EA392" s="1">
        <v>5.7</v>
      </c>
      <c r="EB392" s="1">
        <v>3.19</v>
      </c>
      <c r="EC392" s="1">
        <v>3.78</v>
      </c>
      <c r="ED392" s="1">
        <v>4.3</v>
      </c>
      <c r="EE392" s="1">
        <v>5.18</v>
      </c>
      <c r="EF392" s="1">
        <v>4.45</v>
      </c>
      <c r="EG392" s="1">
        <v>3.59</v>
      </c>
      <c r="EH392" s="1">
        <v>2.74</v>
      </c>
      <c r="EI392" s="1">
        <v>3.51</v>
      </c>
      <c r="EJ392" s="1">
        <v>2.84</v>
      </c>
      <c r="EL392">
        <v>195805</v>
      </c>
      <c r="EM392">
        <v>2.31</v>
      </c>
      <c r="EN392">
        <v>2.19</v>
      </c>
      <c r="EO392">
        <v>-0.25</v>
      </c>
      <c r="EP392">
        <v>0.11</v>
      </c>
      <c r="ER392" s="1">
        <v>195811</v>
      </c>
      <c r="ES392" s="1">
        <v>1.57</v>
      </c>
      <c r="EU392" s="1">
        <v>195712</v>
      </c>
      <c r="EV392" s="1">
        <v>-1.2</v>
      </c>
      <c r="EX392" s="1">
        <v>196211</v>
      </c>
      <c r="EY392" s="1">
        <v>0.77</v>
      </c>
      <c r="FA392" s="1">
        <v>195811</v>
      </c>
      <c r="FB392" s="1">
        <f>IF(ISERROR(VLOOKUP($FA392,MOM,LOOKUPS!C$12,0)*$FB$6+VLOOKUP($FA392,STREV,LOOKUPS!C$10,0)*$FC$6+VLOOKUP($FA392,LTREV,LOOKUPS!C$9,0)*$FD$6+VLOOKUP($FA392,CFP,LOOKUPS!C$6,0)*$FE$6+VLOOKUP($FA392,EP,LOOKUPS!C$8,0)*$FF$6+VLOOKUP($FA392,BM,LOOKUPS!C$5,0)*$FG$6+VLOOKUP($FA392,DIV,LOOKUPS!C$7,0)*$FH$6++VLOOKUP($FA392,SIZE,LOOKUPS!C$11,0)*$FI$6),"",VLOOKUP($FA392,MOM,LOOKUPS!C$12,0)*$FB$6+VLOOKUP($FA392,STREV,LOOKUPS!C$10,0)*$FC$6+VLOOKUP($FA392,LTREV,LOOKUPS!C$9,0)*$FD$6+VLOOKUP($FA392,CFP,LOOKUPS!C$6,0)*$FE$6+VLOOKUP($FA392,EP,LOOKUPS!C$8,0)*$FF$6+VLOOKUP($FA392,BM,LOOKUPS!C$5,0)*$FG$6+VLOOKUP($FA392,DIV,LOOKUPS!C$7,0)*$FH$6++VLOOKUP($FA392,SIZE,LOOKUPS!C$11,0)*$FI$6)</f>
        <v>4.3731</v>
      </c>
      <c r="FC392" s="1">
        <f>IF(ISERROR(VLOOKUP($FA392,MOM,LOOKUPS!D$12,0)*$FB$6+VLOOKUP($FA392,STREV,LOOKUPS!D$10,0)*$FC$6+VLOOKUP($FA392,LTREV,LOOKUPS!D$9,0)*$FD$6+VLOOKUP($FA392,CFP,LOOKUPS!D$6,0)*$FE$6+VLOOKUP($FA392,EP,LOOKUPS!D$8,0)*$FF$6+VLOOKUP($FA392,BM,LOOKUPS!D$5,0)*$FG$6+VLOOKUP($FA392,DIV,LOOKUPS!D$7,0)*$FH$6++VLOOKUP($FA392,SIZE,LOOKUPS!D$11,0)*$FI$6),"",VLOOKUP($FA392,MOM,LOOKUPS!D$12,0)*$FB$6+VLOOKUP($FA392,STREV,LOOKUPS!D$10,0)*$FC$6+VLOOKUP($FA392,LTREV,LOOKUPS!D$9,0)*$FD$6+VLOOKUP($FA392,CFP,LOOKUPS!D$6,0)*$FE$6+VLOOKUP($FA392,EP,LOOKUPS!D$8,0)*$FF$6+VLOOKUP($FA392,BM,LOOKUPS!D$5,0)*$FG$6+VLOOKUP($FA392,DIV,LOOKUPS!D$7,0)*$FH$6++VLOOKUP($FA392,SIZE,LOOKUPS!D$11,0)*$FI$6)</f>
        <v>3.9762000000000004</v>
      </c>
      <c r="FD392" s="1">
        <f>IF(ISERROR(VLOOKUP($FA392,MOM,LOOKUPS!E$12,0)*$FB$6+VLOOKUP($FA392,STREV,LOOKUPS!E$10,0)*$FC$6+VLOOKUP($FA392,LTREV,LOOKUPS!E$9,0)*$FD$6+VLOOKUP($FA392,CFP,LOOKUPS!E$6,0)*$FE$6+VLOOKUP($FA392,EP,LOOKUPS!E$8,0)*$FF$6+VLOOKUP($FA392,BM,LOOKUPS!E$5,0)*$FG$6+VLOOKUP($FA392,DIV,LOOKUPS!E$7,0)*$FH$6++VLOOKUP($FA392,SIZE,LOOKUPS!E$11,0)*$FI$6),"",VLOOKUP($FA392,MOM,LOOKUPS!E$12,0)*$FB$6+VLOOKUP($FA392,STREV,LOOKUPS!E$10,0)*$FC$6+VLOOKUP($FA392,LTREV,LOOKUPS!E$9,0)*$FD$6+VLOOKUP($FA392,CFP,LOOKUPS!E$6,0)*$FE$6+VLOOKUP($FA392,EP,LOOKUPS!E$8,0)*$FF$6+VLOOKUP($FA392,BM,LOOKUPS!E$5,0)*$FG$6+VLOOKUP($FA392,DIV,LOOKUPS!E$7,0)*$FH$6++VLOOKUP($FA392,SIZE,LOOKUPS!E$11,0)*$FI$6)</f>
        <v>4.181</v>
      </c>
      <c r="FE392" s="1">
        <f>IF(ISERROR(VLOOKUP($FA392,MOM,LOOKUPS!F$12,0)*$FB$6+VLOOKUP($FA392,STREV,LOOKUPS!F$10,0)*$FC$6+VLOOKUP($FA392,LTREV,LOOKUPS!F$9,0)*$FD$6+VLOOKUP($FA392,CFP,LOOKUPS!F$6,0)*$FE$6+VLOOKUP($FA392,EP,LOOKUPS!F$8,0)*$FF$6+VLOOKUP($FA392,BM,LOOKUPS!F$5,0)*$FG$6+VLOOKUP($FA392,DIV,LOOKUPS!F$7,0)*$FH$6++VLOOKUP($FA392,SIZE,LOOKUPS!F$11,0)*$FI$6),"",VLOOKUP($FA392,MOM,LOOKUPS!F$12,0)*$FB$6+VLOOKUP($FA392,STREV,LOOKUPS!F$10,0)*$FC$6+VLOOKUP($FA392,LTREV,LOOKUPS!F$9,0)*$FD$6+VLOOKUP($FA392,CFP,LOOKUPS!F$6,0)*$FE$6+VLOOKUP($FA392,EP,LOOKUPS!F$8,0)*$FF$6+VLOOKUP($FA392,BM,LOOKUPS!F$5,0)*$FG$6+VLOOKUP($FA392,DIV,LOOKUPS!F$7,0)*$FH$6++VLOOKUP($FA392,SIZE,LOOKUPS!F$11,0)*$FI$6)</f>
        <v>3.8936999999999999</v>
      </c>
      <c r="FF392" s="1">
        <f>IF(ISERROR(VLOOKUP($FA392,MOM,LOOKUPS!G$12,0)*$FB$6+VLOOKUP($FA392,STREV,LOOKUPS!G$10,0)*$FC$6+VLOOKUP($FA392,LTREV,LOOKUPS!G$9,0)*$FD$6+VLOOKUP($FA392,CFP,LOOKUPS!G$6,0)*$FE$6+VLOOKUP($FA392,EP,LOOKUPS!G$8,0)*$FF$6+VLOOKUP($FA392,BM,LOOKUPS!G$5,0)*$FG$6+VLOOKUP($FA392,DIV,LOOKUPS!G$7,0)*$FH$6++VLOOKUP($FA392,SIZE,LOOKUPS!G$11,0)*$FI$6),"",VLOOKUP($FA392,MOM,LOOKUPS!G$12,0)*$FB$6+VLOOKUP($FA392,STREV,LOOKUPS!G$10,0)*$FC$6+VLOOKUP($FA392,LTREV,LOOKUPS!G$9,0)*$FD$6+VLOOKUP($FA392,CFP,LOOKUPS!G$6,0)*$FE$6+VLOOKUP($FA392,EP,LOOKUPS!G$8,0)*$FF$6+VLOOKUP($FA392,BM,LOOKUPS!G$5,0)*$FG$6+VLOOKUP($FA392,DIV,LOOKUPS!G$7,0)*$FH$6++VLOOKUP($FA392,SIZE,LOOKUPS!G$11,0)*$FI$6)</f>
        <v>3.9811000000000005</v>
      </c>
      <c r="FG392" s="1">
        <f>IF(ISERROR(VLOOKUP($FA392,MOM,LOOKUPS!H$12,0)*$FB$6+VLOOKUP($FA392,STREV,LOOKUPS!H$10,0)*$FC$6+VLOOKUP($FA392,LTREV,LOOKUPS!H$9,0)*$FD$6+VLOOKUP($FA392,CFP,LOOKUPS!H$6,0)*$FE$6+VLOOKUP($FA392,EP,LOOKUPS!H$8,0)*$FF$6+VLOOKUP($FA392,BM,LOOKUPS!H$5,0)*$FG$6+VLOOKUP($FA392,DIV,LOOKUPS!H$7,0)*$FH$6++VLOOKUP($FA392,SIZE,LOOKUPS!H$11,0)*$FI$6),"",VLOOKUP($FA392,MOM,LOOKUPS!H$12,0)*$FB$6+VLOOKUP($FA392,STREV,LOOKUPS!H$10,0)*$FC$6+VLOOKUP($FA392,LTREV,LOOKUPS!H$9,0)*$FD$6+VLOOKUP($FA392,CFP,LOOKUPS!H$6,0)*$FE$6+VLOOKUP($FA392,EP,LOOKUPS!H$8,0)*$FF$6+VLOOKUP($FA392,BM,LOOKUPS!H$5,0)*$FG$6+VLOOKUP($FA392,DIV,LOOKUPS!H$7,0)*$FH$6++VLOOKUP($FA392,SIZE,LOOKUPS!H$11,0)*$FI$6)</f>
        <v>4.1023000000000005</v>
      </c>
      <c r="FH392" s="1">
        <f>IF(ISERROR(VLOOKUP($FA392,MOM,LOOKUPS!I$12,0)*$FB$6+VLOOKUP($FA392,STREV,LOOKUPS!I$10,0)*$FC$6+VLOOKUP($FA392,LTREV,LOOKUPS!I$9,0)*$FD$6+VLOOKUP($FA392,CFP,LOOKUPS!I$6,0)*$FE$6+VLOOKUP($FA392,EP,LOOKUPS!I$8,0)*$FF$6+VLOOKUP($FA392,BM,LOOKUPS!I$5,0)*$FG$6+VLOOKUP($FA392,DIV,LOOKUPS!I$7,0)*$FH$6++VLOOKUP($FA392,SIZE,LOOKUPS!I$11,0)*$FI$6),"",VLOOKUP($FA392,MOM,LOOKUPS!I$12,0)*$FB$6+VLOOKUP($FA392,STREV,LOOKUPS!I$10,0)*$FC$6+VLOOKUP($FA392,LTREV,LOOKUPS!I$9,0)*$FD$6+VLOOKUP($FA392,CFP,LOOKUPS!I$6,0)*$FE$6+VLOOKUP($FA392,EP,LOOKUPS!I$8,0)*$FF$6+VLOOKUP($FA392,BM,LOOKUPS!I$5,0)*$FG$6+VLOOKUP($FA392,DIV,LOOKUPS!I$7,0)*$FH$6++VLOOKUP($FA392,SIZE,LOOKUPS!I$11,0)*$FI$6)</f>
        <v>3.8596000000000004</v>
      </c>
      <c r="FI392" s="1">
        <f>IF(ISERROR(VLOOKUP($FA392,MOM,LOOKUPS!J$12,0)*$FB$6+VLOOKUP($FA392,STREV,LOOKUPS!J$10,0)*$FC$6+VLOOKUP($FA392,LTREV,LOOKUPS!J$9,0)*$FD$6+VLOOKUP($FA392,CFP,LOOKUPS!J$6,0)*$FE$6+VLOOKUP($FA392,EP,LOOKUPS!J$8,0)*$FF$6+VLOOKUP($FA392,BM,LOOKUPS!J$5,0)*$FG$6+VLOOKUP($FA392,DIV,LOOKUPS!J$7,0)*$FH$6++VLOOKUP($FA392,SIZE,LOOKUPS!J$11,0)*$FI$6),"",VLOOKUP($FA392,MOM,LOOKUPS!J$12,0)*$FB$6+VLOOKUP($FA392,STREV,LOOKUPS!J$10,0)*$FC$6+VLOOKUP($FA392,LTREV,LOOKUPS!J$9,0)*$FD$6+VLOOKUP($FA392,CFP,LOOKUPS!J$6,0)*$FE$6+VLOOKUP($FA392,EP,LOOKUPS!J$8,0)*$FF$6+VLOOKUP($FA392,BM,LOOKUPS!J$5,0)*$FG$6+VLOOKUP($FA392,DIV,LOOKUPS!J$7,0)*$FH$6++VLOOKUP($FA392,SIZE,LOOKUPS!J$11,0)*$FI$6)</f>
        <v>4.3201999999999998</v>
      </c>
      <c r="FJ392" s="1">
        <f>IF(ISERROR(VLOOKUP($FA392,MOM,LOOKUPS!K$12,0)*$FB$6+VLOOKUP($FA392,STREV,LOOKUPS!K$10,0)*$FC$6+VLOOKUP($FA392,LTREV,LOOKUPS!K$9,0)*$FD$6+VLOOKUP($FA392,CFP,LOOKUPS!K$6,0)*$FE$6+VLOOKUP($FA392,EP,LOOKUPS!K$8,0)*$FF$6+VLOOKUP($FA392,BM,LOOKUPS!K$5,0)*$FG$6+VLOOKUP($FA392,DIV,LOOKUPS!K$7,0)*$FH$6++VLOOKUP($FA392,SIZE,LOOKUPS!K$11,0)*$FI$6),"",VLOOKUP($FA392,MOM,LOOKUPS!K$12,0)*$FB$6+VLOOKUP($FA392,STREV,LOOKUPS!K$10,0)*$FC$6+VLOOKUP($FA392,LTREV,LOOKUPS!K$9,0)*$FD$6+VLOOKUP($FA392,CFP,LOOKUPS!K$6,0)*$FE$6+VLOOKUP($FA392,EP,LOOKUPS!K$8,0)*$FF$6+VLOOKUP($FA392,BM,LOOKUPS!K$5,0)*$FG$6+VLOOKUP($FA392,DIV,LOOKUPS!K$7,0)*$FH$6++VLOOKUP($FA392,SIZE,LOOKUPS!K$11,0)*$FI$6)</f>
        <v>4.7393000000000001</v>
      </c>
      <c r="FK392" s="1">
        <f>IF(ISERROR(VLOOKUP($FA392,MOM,LOOKUPS!L$12,0)*$FB$6+VLOOKUP($FA392,STREV,LOOKUPS!L$10,0)*$FC$6+VLOOKUP($FA392,LTREV,LOOKUPS!L$9,0)*$FD$6+VLOOKUP($FA392,CFP,LOOKUPS!L$6,0)*$FE$6+VLOOKUP($FA392,EP,LOOKUPS!L$8,0)*$FF$6+VLOOKUP($FA392,BM,LOOKUPS!L$5,0)*$FG$6+VLOOKUP($FA392,DIV,LOOKUPS!L$7,0)*$FH$6++VLOOKUP($FA392,SIZE,LOOKUPS!L$11,0)*$FI$6),"",VLOOKUP($FA392,MOM,LOOKUPS!L$12,0)*$FB$6+VLOOKUP($FA392,STREV,LOOKUPS!L$10,0)*$FC$6+VLOOKUP($FA392,LTREV,LOOKUPS!L$9,0)*$FD$6+VLOOKUP($FA392,CFP,LOOKUPS!L$6,0)*$FE$6+VLOOKUP($FA392,EP,LOOKUPS!L$8,0)*$FF$6+VLOOKUP($FA392,BM,LOOKUPS!L$5,0)*$FG$6+VLOOKUP($FA392,DIV,LOOKUPS!L$7,0)*$FH$6++VLOOKUP($FA392,SIZE,LOOKUPS!L$11,0)*$FI$6)</f>
        <v>5.3159000000000001</v>
      </c>
    </row>
    <row r="393" spans="1:167" x14ac:dyDescent="0.3">
      <c r="A393" s="1">
        <v>195812</v>
      </c>
      <c r="B393" s="1">
        <v>4.08</v>
      </c>
      <c r="C393" s="1">
        <v>4.5999999999999996</v>
      </c>
      <c r="D393" s="1">
        <v>4.6399999999999997</v>
      </c>
      <c r="E393" s="1">
        <v>3.16</v>
      </c>
      <c r="F393" s="1">
        <v>4.3</v>
      </c>
      <c r="G393" s="1">
        <v>3</v>
      </c>
      <c r="H393" s="1">
        <v>4.37</v>
      </c>
      <c r="I393" s="1">
        <v>3.09</v>
      </c>
      <c r="J393" s="1">
        <v>3.56</v>
      </c>
      <c r="K393" s="1">
        <v>3.95</v>
      </c>
      <c r="M393" s="1">
        <v>195801</v>
      </c>
      <c r="N393" s="1">
        <v>21.05</v>
      </c>
      <c r="O393" s="1">
        <v>13.02</v>
      </c>
      <c r="P393" s="1">
        <v>13.45</v>
      </c>
      <c r="Q393" s="1">
        <v>12.45</v>
      </c>
      <c r="R393" s="1">
        <v>8.61</v>
      </c>
      <c r="S393" s="1">
        <v>10.9</v>
      </c>
      <c r="T393" s="1">
        <v>7.98</v>
      </c>
      <c r="U393" s="1">
        <v>7.29</v>
      </c>
      <c r="V393" s="1">
        <v>5.92</v>
      </c>
      <c r="W393" s="1">
        <v>6.06</v>
      </c>
      <c r="Y393" s="1">
        <v>196212</v>
      </c>
      <c r="Z393" s="1">
        <v>-4.53</v>
      </c>
      <c r="AA393" s="1">
        <v>-1.17</v>
      </c>
      <c r="AB393" s="1">
        <v>-1.96</v>
      </c>
      <c r="AC393" s="1">
        <v>-0.49</v>
      </c>
      <c r="AD393" s="1">
        <v>0.04</v>
      </c>
      <c r="AE393" s="1">
        <v>-0.26</v>
      </c>
      <c r="AF393" s="1">
        <v>1.29</v>
      </c>
      <c r="AG393" s="1">
        <v>1.93</v>
      </c>
      <c r="AH393" s="1">
        <v>-0.65</v>
      </c>
      <c r="AI393" s="1">
        <v>-1.85</v>
      </c>
      <c r="AK393">
        <v>198306</v>
      </c>
      <c r="AL393">
        <v>7.79</v>
      </c>
      <c r="AM393">
        <v>5.77</v>
      </c>
      <c r="AN393">
        <v>3.54</v>
      </c>
      <c r="AO393">
        <v>3.36</v>
      </c>
      <c r="AP393">
        <v>5.58</v>
      </c>
      <c r="AQ393">
        <v>5.24</v>
      </c>
      <c r="AR393">
        <v>3.7</v>
      </c>
      <c r="AS393">
        <v>1.95</v>
      </c>
      <c r="AT393">
        <v>4.1900000000000004</v>
      </c>
      <c r="AU393">
        <v>5.8</v>
      </c>
      <c r="AV393">
        <v>5.12</v>
      </c>
      <c r="AW393">
        <v>6.54</v>
      </c>
      <c r="AX393">
        <v>4.0199999999999996</v>
      </c>
      <c r="AY393">
        <v>2.96</v>
      </c>
      <c r="AZ393">
        <v>4.57</v>
      </c>
      <c r="BA393">
        <v>2.5499999999999998</v>
      </c>
      <c r="BB393">
        <v>1.36</v>
      </c>
      <c r="BC393">
        <v>4.1900000000000004</v>
      </c>
      <c r="BD393">
        <v>4.18</v>
      </c>
      <c r="BF393" s="1">
        <v>198306</v>
      </c>
      <c r="BG393" s="1">
        <v>7.06</v>
      </c>
      <c r="BH393" s="1">
        <v>5.76</v>
      </c>
      <c r="BI393" s="1">
        <v>4.03</v>
      </c>
      <c r="BJ393" s="1">
        <v>2.9</v>
      </c>
      <c r="BK393" s="1">
        <v>5.83</v>
      </c>
      <c r="BL393" s="1">
        <v>5.25</v>
      </c>
      <c r="BM393" s="1">
        <v>4.1399999999999997</v>
      </c>
      <c r="BN393" s="1">
        <v>3.01</v>
      </c>
      <c r="BO393" s="1">
        <v>2.74</v>
      </c>
      <c r="BP393" s="1">
        <v>6.09</v>
      </c>
      <c r="BQ393" s="1">
        <v>5.32</v>
      </c>
      <c r="BR393" s="1">
        <v>5.48</v>
      </c>
      <c r="BS393" s="1">
        <v>4.99</v>
      </c>
      <c r="BT393" s="1">
        <v>4.4800000000000004</v>
      </c>
      <c r="BU393" s="1">
        <v>3.81</v>
      </c>
      <c r="BV393" s="1">
        <v>2.71</v>
      </c>
      <c r="BW393" s="1">
        <v>3.28</v>
      </c>
      <c r="BX393" s="1">
        <v>1.73</v>
      </c>
      <c r="BY393" s="1">
        <v>3.51</v>
      </c>
      <c r="CA393" s="1">
        <v>195806</v>
      </c>
      <c r="CB393" s="1">
        <v>-0.15</v>
      </c>
      <c r="CC393" s="1">
        <v>2.94</v>
      </c>
      <c r="CD393" s="1">
        <v>2.98</v>
      </c>
      <c r="CE393" s="1">
        <v>3.56</v>
      </c>
      <c r="CF393" s="1">
        <v>2.97</v>
      </c>
      <c r="CG393" s="1">
        <v>3.03</v>
      </c>
      <c r="CH393" s="1">
        <v>2.84</v>
      </c>
      <c r="CI393" s="1">
        <v>2.95</v>
      </c>
      <c r="CJ393" s="1">
        <v>3.92</v>
      </c>
      <c r="CK393" s="1">
        <v>3.61</v>
      </c>
      <c r="CL393" s="1">
        <v>2.33</v>
      </c>
      <c r="CM393" s="1">
        <v>2.86</v>
      </c>
      <c r="CN393" s="1">
        <v>3.2</v>
      </c>
      <c r="CO393" s="1">
        <v>3.5</v>
      </c>
      <c r="CP393" s="1">
        <v>2.19</v>
      </c>
      <c r="CQ393" s="1">
        <v>3.03</v>
      </c>
      <c r="CR393" s="1">
        <v>2.87</v>
      </c>
      <c r="CS393" s="1">
        <v>3.79</v>
      </c>
      <c r="CT393" s="1">
        <v>4.04</v>
      </c>
      <c r="CV393" s="1">
        <v>195906</v>
      </c>
      <c r="CW393" s="1">
        <v>0.27</v>
      </c>
      <c r="CX393" s="1">
        <v>0.91</v>
      </c>
      <c r="CY393" s="1">
        <v>7.0000000000000007E-2</v>
      </c>
      <c r="CZ393" s="1">
        <v>0.81</v>
      </c>
      <c r="DA393" s="1">
        <v>1.1200000000000001</v>
      </c>
      <c r="DB393" s="1">
        <v>-0.34</v>
      </c>
      <c r="DC393" s="1">
        <v>-0.01</v>
      </c>
      <c r="DD393" s="1">
        <v>1.29</v>
      </c>
      <c r="DE393" s="1">
        <v>0.68</v>
      </c>
      <c r="DF393" s="1">
        <v>0.72</v>
      </c>
      <c r="DG393" s="1">
        <v>1.53</v>
      </c>
      <c r="DH393" s="1">
        <v>0.49</v>
      </c>
      <c r="DI393" s="1">
        <v>-1.2</v>
      </c>
      <c r="DJ393" s="1">
        <v>-0.39</v>
      </c>
      <c r="DK393" s="1">
        <v>0.39</v>
      </c>
      <c r="DL393" s="1">
        <v>1.48</v>
      </c>
      <c r="DM393" s="1">
        <v>1.0900000000000001</v>
      </c>
      <c r="DN393" s="1">
        <v>0.83</v>
      </c>
      <c r="DO393" s="1">
        <v>0.52</v>
      </c>
      <c r="DQ393" s="1">
        <v>195806</v>
      </c>
      <c r="DR393" s="1">
        <v>-99.99</v>
      </c>
      <c r="DS393" s="1">
        <v>3.9</v>
      </c>
      <c r="DT393" s="1">
        <v>2.87</v>
      </c>
      <c r="DU393" s="1">
        <v>3.05</v>
      </c>
      <c r="DV393" s="1">
        <v>3.83</v>
      </c>
      <c r="DW393" s="1">
        <v>3.32</v>
      </c>
      <c r="DX393" s="1">
        <v>2.8</v>
      </c>
      <c r="DY393" s="1">
        <v>3.13</v>
      </c>
      <c r="DZ393" s="1">
        <v>3.09</v>
      </c>
      <c r="EA393" s="1">
        <v>4.58</v>
      </c>
      <c r="EB393" s="1">
        <v>3.1</v>
      </c>
      <c r="EC393" s="1">
        <v>4.04</v>
      </c>
      <c r="ED393" s="1">
        <v>2.6</v>
      </c>
      <c r="EE393" s="1">
        <v>3.59</v>
      </c>
      <c r="EF393" s="1">
        <v>2</v>
      </c>
      <c r="EG393" s="1">
        <v>3.27</v>
      </c>
      <c r="EH393" s="1">
        <v>2.98</v>
      </c>
      <c r="EI393" s="1">
        <v>3.24</v>
      </c>
      <c r="EJ393" s="1">
        <v>2.94</v>
      </c>
      <c r="EL393">
        <v>195806</v>
      </c>
      <c r="EM393">
        <v>2.93</v>
      </c>
      <c r="EN393">
        <v>-0.19</v>
      </c>
      <c r="EO393">
        <v>0.4</v>
      </c>
      <c r="EP393">
        <v>0.03</v>
      </c>
      <c r="ER393" s="1">
        <v>195812</v>
      </c>
      <c r="ES393" s="1">
        <v>-0.65</v>
      </c>
      <c r="EU393" s="1">
        <v>195801</v>
      </c>
      <c r="EV393" s="1">
        <v>5.46</v>
      </c>
      <c r="EX393" s="1">
        <v>196212</v>
      </c>
      <c r="EY393" s="1">
        <v>-0.45</v>
      </c>
      <c r="FA393" s="1">
        <v>195812</v>
      </c>
      <c r="FB393" s="1">
        <f>IF(ISERROR(VLOOKUP($FA393,MOM,LOOKUPS!C$12,0)*$FB$6+VLOOKUP($FA393,STREV,LOOKUPS!C$10,0)*$FC$6+VLOOKUP($FA393,LTREV,LOOKUPS!C$9,0)*$FD$6+VLOOKUP($FA393,CFP,LOOKUPS!C$6,0)*$FE$6+VLOOKUP($FA393,EP,LOOKUPS!C$8,0)*$FF$6+VLOOKUP($FA393,BM,LOOKUPS!C$5,0)*$FG$6+VLOOKUP($FA393,DIV,LOOKUPS!C$7,0)*$FH$6++VLOOKUP($FA393,SIZE,LOOKUPS!C$11,0)*$FI$6),"",VLOOKUP($FA393,MOM,LOOKUPS!C$12,0)*$FB$6+VLOOKUP($FA393,STREV,LOOKUPS!C$10,0)*$FC$6+VLOOKUP($FA393,LTREV,LOOKUPS!C$9,0)*$FD$6+VLOOKUP($FA393,CFP,LOOKUPS!C$6,0)*$FE$6+VLOOKUP($FA393,EP,LOOKUPS!C$8,0)*$FF$6+VLOOKUP($FA393,BM,LOOKUPS!C$5,0)*$FG$6+VLOOKUP($FA393,DIV,LOOKUPS!C$7,0)*$FH$6++VLOOKUP($FA393,SIZE,LOOKUPS!C$11,0)*$FI$6)</f>
        <v>3.0796000000000001</v>
      </c>
      <c r="FC393" s="1">
        <f>IF(ISERROR(VLOOKUP($FA393,MOM,LOOKUPS!D$12,0)*$FB$6+VLOOKUP($FA393,STREV,LOOKUPS!D$10,0)*$FC$6+VLOOKUP($FA393,LTREV,LOOKUPS!D$9,0)*$FD$6+VLOOKUP($FA393,CFP,LOOKUPS!D$6,0)*$FE$6+VLOOKUP($FA393,EP,LOOKUPS!D$8,0)*$FF$6+VLOOKUP($FA393,BM,LOOKUPS!D$5,0)*$FG$6+VLOOKUP($FA393,DIV,LOOKUPS!D$7,0)*$FH$6++VLOOKUP($FA393,SIZE,LOOKUPS!D$11,0)*$FI$6),"",VLOOKUP($FA393,MOM,LOOKUPS!D$12,0)*$FB$6+VLOOKUP($FA393,STREV,LOOKUPS!D$10,0)*$FC$6+VLOOKUP($FA393,LTREV,LOOKUPS!D$9,0)*$FD$6+VLOOKUP($FA393,CFP,LOOKUPS!D$6,0)*$FE$6+VLOOKUP($FA393,EP,LOOKUPS!D$8,0)*$FF$6+VLOOKUP($FA393,BM,LOOKUPS!D$5,0)*$FG$6+VLOOKUP($FA393,DIV,LOOKUPS!D$7,0)*$FH$6++VLOOKUP($FA393,SIZE,LOOKUPS!D$11,0)*$FI$6)</f>
        <v>3.7962000000000007</v>
      </c>
      <c r="FD393" s="1">
        <f>IF(ISERROR(VLOOKUP($FA393,MOM,LOOKUPS!E$12,0)*$FB$6+VLOOKUP($FA393,STREV,LOOKUPS!E$10,0)*$FC$6+VLOOKUP($FA393,LTREV,LOOKUPS!E$9,0)*$FD$6+VLOOKUP($FA393,CFP,LOOKUPS!E$6,0)*$FE$6+VLOOKUP($FA393,EP,LOOKUPS!E$8,0)*$FF$6+VLOOKUP($FA393,BM,LOOKUPS!E$5,0)*$FG$6+VLOOKUP($FA393,DIV,LOOKUPS!E$7,0)*$FH$6++VLOOKUP($FA393,SIZE,LOOKUPS!E$11,0)*$FI$6),"",VLOOKUP($FA393,MOM,LOOKUPS!E$12,0)*$FB$6+VLOOKUP($FA393,STREV,LOOKUPS!E$10,0)*$FC$6+VLOOKUP($FA393,LTREV,LOOKUPS!E$9,0)*$FD$6+VLOOKUP($FA393,CFP,LOOKUPS!E$6,0)*$FE$6+VLOOKUP($FA393,EP,LOOKUPS!E$8,0)*$FF$6+VLOOKUP($FA393,BM,LOOKUPS!E$5,0)*$FG$6+VLOOKUP($FA393,DIV,LOOKUPS!E$7,0)*$FH$6++VLOOKUP($FA393,SIZE,LOOKUPS!E$11,0)*$FI$6)</f>
        <v>4.2509999999999994</v>
      </c>
      <c r="FE393" s="1">
        <f>IF(ISERROR(VLOOKUP($FA393,MOM,LOOKUPS!F$12,0)*$FB$6+VLOOKUP($FA393,STREV,LOOKUPS!F$10,0)*$FC$6+VLOOKUP($FA393,LTREV,LOOKUPS!F$9,0)*$FD$6+VLOOKUP($FA393,CFP,LOOKUPS!F$6,0)*$FE$6+VLOOKUP($FA393,EP,LOOKUPS!F$8,0)*$FF$6+VLOOKUP($FA393,BM,LOOKUPS!F$5,0)*$FG$6+VLOOKUP($FA393,DIV,LOOKUPS!F$7,0)*$FH$6++VLOOKUP($FA393,SIZE,LOOKUPS!F$11,0)*$FI$6),"",VLOOKUP($FA393,MOM,LOOKUPS!F$12,0)*$FB$6+VLOOKUP($FA393,STREV,LOOKUPS!F$10,0)*$FC$6+VLOOKUP($FA393,LTREV,LOOKUPS!F$9,0)*$FD$6+VLOOKUP($FA393,CFP,LOOKUPS!F$6,0)*$FE$6+VLOOKUP($FA393,EP,LOOKUPS!F$8,0)*$FF$6+VLOOKUP($FA393,BM,LOOKUPS!F$5,0)*$FG$6+VLOOKUP($FA393,DIV,LOOKUPS!F$7,0)*$FH$6++VLOOKUP($FA393,SIZE,LOOKUPS!F$11,0)*$FI$6)</f>
        <v>3.9151999999999996</v>
      </c>
      <c r="FF393" s="1">
        <f>IF(ISERROR(VLOOKUP($FA393,MOM,LOOKUPS!G$12,0)*$FB$6+VLOOKUP($FA393,STREV,LOOKUPS!G$10,0)*$FC$6+VLOOKUP($FA393,LTREV,LOOKUPS!G$9,0)*$FD$6+VLOOKUP($FA393,CFP,LOOKUPS!G$6,0)*$FE$6+VLOOKUP($FA393,EP,LOOKUPS!G$8,0)*$FF$6+VLOOKUP($FA393,BM,LOOKUPS!G$5,0)*$FG$6+VLOOKUP($FA393,DIV,LOOKUPS!G$7,0)*$FH$6++VLOOKUP($FA393,SIZE,LOOKUPS!G$11,0)*$FI$6),"",VLOOKUP($FA393,MOM,LOOKUPS!G$12,0)*$FB$6+VLOOKUP($FA393,STREV,LOOKUPS!G$10,0)*$FC$6+VLOOKUP($FA393,LTREV,LOOKUPS!G$9,0)*$FD$6+VLOOKUP($FA393,CFP,LOOKUPS!G$6,0)*$FE$6+VLOOKUP($FA393,EP,LOOKUPS!G$8,0)*$FF$6+VLOOKUP($FA393,BM,LOOKUPS!G$5,0)*$FG$6+VLOOKUP($FA393,DIV,LOOKUPS!G$7,0)*$FH$6++VLOOKUP($FA393,SIZE,LOOKUPS!G$11,0)*$FI$6)</f>
        <v>4.3742999999999999</v>
      </c>
      <c r="FG393" s="1">
        <f>IF(ISERROR(VLOOKUP($FA393,MOM,LOOKUPS!H$12,0)*$FB$6+VLOOKUP($FA393,STREV,LOOKUPS!H$10,0)*$FC$6+VLOOKUP($FA393,LTREV,LOOKUPS!H$9,0)*$FD$6+VLOOKUP($FA393,CFP,LOOKUPS!H$6,0)*$FE$6+VLOOKUP($FA393,EP,LOOKUPS!H$8,0)*$FF$6+VLOOKUP($FA393,BM,LOOKUPS!H$5,0)*$FG$6+VLOOKUP($FA393,DIV,LOOKUPS!H$7,0)*$FH$6++VLOOKUP($FA393,SIZE,LOOKUPS!H$11,0)*$FI$6),"",VLOOKUP($FA393,MOM,LOOKUPS!H$12,0)*$FB$6+VLOOKUP($FA393,STREV,LOOKUPS!H$10,0)*$FC$6+VLOOKUP($FA393,LTREV,LOOKUPS!H$9,0)*$FD$6+VLOOKUP($FA393,CFP,LOOKUPS!H$6,0)*$FE$6+VLOOKUP($FA393,EP,LOOKUPS!H$8,0)*$FF$6+VLOOKUP($FA393,BM,LOOKUPS!H$5,0)*$FG$6+VLOOKUP($FA393,DIV,LOOKUPS!H$7,0)*$FH$6++VLOOKUP($FA393,SIZE,LOOKUPS!H$11,0)*$FI$6)</f>
        <v>3.5763999999999996</v>
      </c>
      <c r="FH393" s="1">
        <f>IF(ISERROR(VLOOKUP($FA393,MOM,LOOKUPS!I$12,0)*$FB$6+VLOOKUP($FA393,STREV,LOOKUPS!I$10,0)*$FC$6+VLOOKUP($FA393,LTREV,LOOKUPS!I$9,0)*$FD$6+VLOOKUP($FA393,CFP,LOOKUPS!I$6,0)*$FE$6+VLOOKUP($FA393,EP,LOOKUPS!I$8,0)*$FF$6+VLOOKUP($FA393,BM,LOOKUPS!I$5,0)*$FG$6+VLOOKUP($FA393,DIV,LOOKUPS!I$7,0)*$FH$6++VLOOKUP($FA393,SIZE,LOOKUPS!I$11,0)*$FI$6),"",VLOOKUP($FA393,MOM,LOOKUPS!I$12,0)*$FB$6+VLOOKUP($FA393,STREV,LOOKUPS!I$10,0)*$FC$6+VLOOKUP($FA393,LTREV,LOOKUPS!I$9,0)*$FD$6+VLOOKUP($FA393,CFP,LOOKUPS!I$6,0)*$FE$6+VLOOKUP($FA393,EP,LOOKUPS!I$8,0)*$FF$6+VLOOKUP($FA393,BM,LOOKUPS!I$5,0)*$FG$6+VLOOKUP($FA393,DIV,LOOKUPS!I$7,0)*$FH$6++VLOOKUP($FA393,SIZE,LOOKUPS!I$11,0)*$FI$6)</f>
        <v>4.1875999999999998</v>
      </c>
      <c r="FI393" s="1">
        <f>IF(ISERROR(VLOOKUP($FA393,MOM,LOOKUPS!J$12,0)*$FB$6+VLOOKUP($FA393,STREV,LOOKUPS!J$10,0)*$FC$6+VLOOKUP($FA393,LTREV,LOOKUPS!J$9,0)*$FD$6+VLOOKUP($FA393,CFP,LOOKUPS!J$6,0)*$FE$6+VLOOKUP($FA393,EP,LOOKUPS!J$8,0)*$FF$6+VLOOKUP($FA393,BM,LOOKUPS!J$5,0)*$FG$6+VLOOKUP($FA393,DIV,LOOKUPS!J$7,0)*$FH$6++VLOOKUP($FA393,SIZE,LOOKUPS!J$11,0)*$FI$6),"",VLOOKUP($FA393,MOM,LOOKUPS!J$12,0)*$FB$6+VLOOKUP($FA393,STREV,LOOKUPS!J$10,0)*$FC$6+VLOOKUP($FA393,LTREV,LOOKUPS!J$9,0)*$FD$6+VLOOKUP($FA393,CFP,LOOKUPS!J$6,0)*$FE$6+VLOOKUP($FA393,EP,LOOKUPS!J$8,0)*$FF$6+VLOOKUP($FA393,BM,LOOKUPS!J$5,0)*$FG$6+VLOOKUP($FA393,DIV,LOOKUPS!J$7,0)*$FH$6++VLOOKUP($FA393,SIZE,LOOKUPS!J$11,0)*$FI$6)</f>
        <v>4.2542000000000009</v>
      </c>
      <c r="FJ393" s="1">
        <f>IF(ISERROR(VLOOKUP($FA393,MOM,LOOKUPS!K$12,0)*$FB$6+VLOOKUP($FA393,STREV,LOOKUPS!K$10,0)*$FC$6+VLOOKUP($FA393,LTREV,LOOKUPS!K$9,0)*$FD$6+VLOOKUP($FA393,CFP,LOOKUPS!K$6,0)*$FE$6+VLOOKUP($FA393,EP,LOOKUPS!K$8,0)*$FF$6+VLOOKUP($FA393,BM,LOOKUPS!K$5,0)*$FG$6+VLOOKUP($FA393,DIV,LOOKUPS!K$7,0)*$FH$6++VLOOKUP($FA393,SIZE,LOOKUPS!K$11,0)*$FI$6),"",VLOOKUP($FA393,MOM,LOOKUPS!K$12,0)*$FB$6+VLOOKUP($FA393,STREV,LOOKUPS!K$10,0)*$FC$6+VLOOKUP($FA393,LTREV,LOOKUPS!K$9,0)*$FD$6+VLOOKUP($FA393,CFP,LOOKUPS!K$6,0)*$FE$6+VLOOKUP($FA393,EP,LOOKUPS!K$8,0)*$FF$6+VLOOKUP($FA393,BM,LOOKUPS!K$5,0)*$FG$6+VLOOKUP($FA393,DIV,LOOKUPS!K$7,0)*$FH$6++VLOOKUP($FA393,SIZE,LOOKUPS!K$11,0)*$FI$6)</f>
        <v>4.0996000000000006</v>
      </c>
      <c r="FK393" s="1">
        <f>IF(ISERROR(VLOOKUP($FA393,MOM,LOOKUPS!L$12,0)*$FB$6+VLOOKUP($FA393,STREV,LOOKUPS!L$10,0)*$FC$6+VLOOKUP($FA393,LTREV,LOOKUPS!L$9,0)*$FD$6+VLOOKUP($FA393,CFP,LOOKUPS!L$6,0)*$FE$6+VLOOKUP($FA393,EP,LOOKUPS!L$8,0)*$FF$6+VLOOKUP($FA393,BM,LOOKUPS!L$5,0)*$FG$6+VLOOKUP($FA393,DIV,LOOKUPS!L$7,0)*$FH$6++VLOOKUP($FA393,SIZE,LOOKUPS!L$11,0)*$FI$6),"",VLOOKUP($FA393,MOM,LOOKUPS!L$12,0)*$FB$6+VLOOKUP($FA393,STREV,LOOKUPS!L$10,0)*$FC$6+VLOOKUP($FA393,LTREV,LOOKUPS!L$9,0)*$FD$6+VLOOKUP($FA393,CFP,LOOKUPS!L$6,0)*$FE$6+VLOOKUP($FA393,EP,LOOKUPS!L$8,0)*$FF$6+VLOOKUP($FA393,BM,LOOKUPS!L$5,0)*$FG$6+VLOOKUP($FA393,DIV,LOOKUPS!L$7,0)*$FH$6++VLOOKUP($FA393,SIZE,LOOKUPS!L$11,0)*$FI$6)</f>
        <v>3.3185000000000002</v>
      </c>
    </row>
    <row r="394" spans="1:167" x14ac:dyDescent="0.3">
      <c r="A394" s="1">
        <v>195901</v>
      </c>
      <c r="B394" s="1">
        <v>3.31</v>
      </c>
      <c r="C394" s="1">
        <v>4.12</v>
      </c>
      <c r="D394" s="1">
        <v>4.29</v>
      </c>
      <c r="E394" s="1">
        <v>4.33</v>
      </c>
      <c r="F394" s="1">
        <v>4.54</v>
      </c>
      <c r="G394" s="1">
        <v>5.87</v>
      </c>
      <c r="H394" s="1">
        <v>4.3499999999999996</v>
      </c>
      <c r="I394" s="1">
        <v>4.0999999999999996</v>
      </c>
      <c r="J394" s="1">
        <v>3.01</v>
      </c>
      <c r="K394" s="1">
        <v>4.26</v>
      </c>
      <c r="M394" s="1">
        <v>195802</v>
      </c>
      <c r="N394" s="1">
        <v>-0.03</v>
      </c>
      <c r="O394" s="1">
        <v>0.25</v>
      </c>
      <c r="P394" s="1">
        <v>0.38</v>
      </c>
      <c r="Q394" s="1">
        <v>-0.03</v>
      </c>
      <c r="R394" s="1">
        <v>0.45</v>
      </c>
      <c r="S394" s="1">
        <v>-0.96</v>
      </c>
      <c r="T394" s="1">
        <v>-1.68</v>
      </c>
      <c r="U394" s="1">
        <v>-1.76</v>
      </c>
      <c r="V394" s="1">
        <v>-2.4</v>
      </c>
      <c r="W394" s="1">
        <v>-5.49</v>
      </c>
      <c r="Y394" s="1">
        <v>196301</v>
      </c>
      <c r="Z394" s="1">
        <v>12.37</v>
      </c>
      <c r="AA394" s="1">
        <v>9.73</v>
      </c>
      <c r="AB394" s="1">
        <v>8.4</v>
      </c>
      <c r="AC394" s="1">
        <v>7.15</v>
      </c>
      <c r="AD394" s="1">
        <v>8.14</v>
      </c>
      <c r="AE394" s="1">
        <v>7.4</v>
      </c>
      <c r="AF394" s="1">
        <v>5.59</v>
      </c>
      <c r="AG394" s="1">
        <v>6.85</v>
      </c>
      <c r="AH394" s="1">
        <v>6.62</v>
      </c>
      <c r="AI394" s="1">
        <v>6.49</v>
      </c>
      <c r="AK394">
        <v>198307</v>
      </c>
      <c r="AL394">
        <v>-1.56</v>
      </c>
      <c r="AM394">
        <v>-4.2699999999999996</v>
      </c>
      <c r="AN394">
        <v>-1.02</v>
      </c>
      <c r="AO394">
        <v>0.57999999999999996</v>
      </c>
      <c r="AP394">
        <v>-4.5199999999999996</v>
      </c>
      <c r="AQ394">
        <v>-2.73</v>
      </c>
      <c r="AR394">
        <v>-1.27</v>
      </c>
      <c r="AS394">
        <v>0.16</v>
      </c>
      <c r="AT394">
        <v>1.1599999999999999</v>
      </c>
      <c r="AU394">
        <v>-4.8</v>
      </c>
      <c r="AV394">
        <v>-3.87</v>
      </c>
      <c r="AW394">
        <v>-3.43</v>
      </c>
      <c r="AX394">
        <v>-2.06</v>
      </c>
      <c r="AY394">
        <v>-2.69</v>
      </c>
      <c r="AZ394">
        <v>0.06</v>
      </c>
      <c r="BA394">
        <v>0.82</v>
      </c>
      <c r="BB394">
        <v>-0.47</v>
      </c>
      <c r="BC394">
        <v>1.19</v>
      </c>
      <c r="BD394">
        <v>1.1299999999999999</v>
      </c>
      <c r="BF394" s="1">
        <v>198307</v>
      </c>
      <c r="BG394" s="1">
        <v>-1.6</v>
      </c>
      <c r="BH394" s="1">
        <v>-4.32</v>
      </c>
      <c r="BI394" s="1">
        <v>-1.36</v>
      </c>
      <c r="BJ394" s="1">
        <v>0.95</v>
      </c>
      <c r="BK394" s="1">
        <v>-4.55</v>
      </c>
      <c r="BL394" s="1">
        <v>-2.91</v>
      </c>
      <c r="BM394" s="1">
        <v>-1.47</v>
      </c>
      <c r="BN394" s="1">
        <v>0.15</v>
      </c>
      <c r="BO394" s="1">
        <v>1.1200000000000001</v>
      </c>
      <c r="BP394" s="1">
        <v>-4.47</v>
      </c>
      <c r="BQ394" s="1">
        <v>-4.72</v>
      </c>
      <c r="BR394" s="1">
        <v>-3.45</v>
      </c>
      <c r="BS394" s="1">
        <v>-2.33</v>
      </c>
      <c r="BT394" s="1">
        <v>-2.17</v>
      </c>
      <c r="BU394" s="1">
        <v>-0.82</v>
      </c>
      <c r="BV394" s="1">
        <v>-0.28000000000000003</v>
      </c>
      <c r="BW394" s="1">
        <v>0.6</v>
      </c>
      <c r="BX394" s="1">
        <v>0.67</v>
      </c>
      <c r="BY394" s="1">
        <v>1.44</v>
      </c>
      <c r="CA394" s="1">
        <v>195807</v>
      </c>
      <c r="CB394" s="1">
        <v>9.7200000000000006</v>
      </c>
      <c r="CC394" s="1">
        <v>4.0999999999999996</v>
      </c>
      <c r="CD394" s="1">
        <v>5.65</v>
      </c>
      <c r="CE394" s="1">
        <v>6.88</v>
      </c>
      <c r="CF394" s="1">
        <v>3.93</v>
      </c>
      <c r="CG394" s="1">
        <v>4.28</v>
      </c>
      <c r="CH394" s="1">
        <v>6.15</v>
      </c>
      <c r="CI394" s="1">
        <v>5.87</v>
      </c>
      <c r="CJ394" s="1">
        <v>7.55</v>
      </c>
      <c r="CK394" s="1">
        <v>4.51</v>
      </c>
      <c r="CL394" s="1">
        <v>3.34</v>
      </c>
      <c r="CM394" s="1">
        <v>4.4400000000000004</v>
      </c>
      <c r="CN394" s="1">
        <v>4.1100000000000003</v>
      </c>
      <c r="CO394" s="1">
        <v>6.57</v>
      </c>
      <c r="CP394" s="1">
        <v>5.73</v>
      </c>
      <c r="CQ394" s="1">
        <v>6.17</v>
      </c>
      <c r="CR394" s="1">
        <v>5.58</v>
      </c>
      <c r="CS394" s="1">
        <v>6.45</v>
      </c>
      <c r="CT394" s="1">
        <v>8.6300000000000008</v>
      </c>
      <c r="CV394" s="1">
        <v>195907</v>
      </c>
      <c r="CW394" s="1">
        <v>3.75</v>
      </c>
      <c r="CX394" s="1">
        <v>2.98</v>
      </c>
      <c r="CY394" s="1">
        <v>3.57</v>
      </c>
      <c r="CZ394" s="1">
        <v>2.17</v>
      </c>
      <c r="DA394" s="1">
        <v>2.77</v>
      </c>
      <c r="DB394" s="1">
        <v>4.03</v>
      </c>
      <c r="DC394" s="1">
        <v>3.59</v>
      </c>
      <c r="DD394" s="1">
        <v>2.1</v>
      </c>
      <c r="DE394" s="1">
        <v>2.37</v>
      </c>
      <c r="DF394" s="1">
        <v>2.69</v>
      </c>
      <c r="DG394" s="1">
        <v>2.85</v>
      </c>
      <c r="DH394" s="1">
        <v>3.4</v>
      </c>
      <c r="DI394" s="1">
        <v>4.6500000000000004</v>
      </c>
      <c r="DJ394" s="1">
        <v>3.25</v>
      </c>
      <c r="DK394" s="1">
        <v>3.94</v>
      </c>
      <c r="DL394" s="1">
        <v>2.44</v>
      </c>
      <c r="DM394" s="1">
        <v>1.76</v>
      </c>
      <c r="DN394" s="1">
        <v>1.62</v>
      </c>
      <c r="DO394" s="1">
        <v>3.12</v>
      </c>
      <c r="DQ394" s="1">
        <v>195807</v>
      </c>
      <c r="DR394" s="1">
        <v>-99.99</v>
      </c>
      <c r="DS394" s="1">
        <v>5.66</v>
      </c>
      <c r="DT394" s="1">
        <v>5.71</v>
      </c>
      <c r="DU394" s="1">
        <v>4.8099999999999996</v>
      </c>
      <c r="DV394" s="1">
        <v>5.86</v>
      </c>
      <c r="DW394" s="1">
        <v>5.0999999999999996</v>
      </c>
      <c r="DX394" s="1">
        <v>6.5</v>
      </c>
      <c r="DY394" s="1">
        <v>4.88</v>
      </c>
      <c r="DZ394" s="1">
        <v>4.8</v>
      </c>
      <c r="EA394" s="1">
        <v>5.76</v>
      </c>
      <c r="EB394" s="1">
        <v>5.95</v>
      </c>
      <c r="EC394" s="1">
        <v>5.28</v>
      </c>
      <c r="ED394" s="1">
        <v>4.93</v>
      </c>
      <c r="EE394" s="1">
        <v>6.91</v>
      </c>
      <c r="EF394" s="1">
        <v>6.08</v>
      </c>
      <c r="EG394" s="1">
        <v>4.92</v>
      </c>
      <c r="EH394" s="1">
        <v>4.84</v>
      </c>
      <c r="EI394" s="1">
        <v>4.84</v>
      </c>
      <c r="EJ394" s="1">
        <v>4.75</v>
      </c>
      <c r="EL394">
        <v>195807</v>
      </c>
      <c r="EM394">
        <v>4.3899999999999997</v>
      </c>
      <c r="EN394">
        <v>0.52</v>
      </c>
      <c r="EO394">
        <v>3.04</v>
      </c>
      <c r="EP394">
        <v>7.0000000000000007E-2</v>
      </c>
      <c r="ER394" s="1">
        <v>195901</v>
      </c>
      <c r="ES394" s="1">
        <v>-0.24</v>
      </c>
      <c r="EU394" s="1">
        <v>195802</v>
      </c>
      <c r="EV394" s="1">
        <v>1.79</v>
      </c>
      <c r="EX394" s="1">
        <v>196301</v>
      </c>
      <c r="EY394" s="1">
        <v>1.62</v>
      </c>
      <c r="FA394" s="1">
        <v>195901</v>
      </c>
      <c r="FB394" s="1">
        <f>IF(ISERROR(VLOOKUP($FA394,MOM,LOOKUPS!C$12,0)*$FB$6+VLOOKUP($FA394,STREV,LOOKUPS!C$10,0)*$FC$6+VLOOKUP($FA394,LTREV,LOOKUPS!C$9,0)*$FD$6+VLOOKUP($FA394,CFP,LOOKUPS!C$6,0)*$FE$6+VLOOKUP($FA394,EP,LOOKUPS!C$8,0)*$FF$6+VLOOKUP($FA394,BM,LOOKUPS!C$5,0)*$FG$6+VLOOKUP($FA394,DIV,LOOKUPS!C$7,0)*$FH$6++VLOOKUP($FA394,SIZE,LOOKUPS!C$11,0)*$FI$6),"",VLOOKUP($FA394,MOM,LOOKUPS!C$12,0)*$FB$6+VLOOKUP($FA394,STREV,LOOKUPS!C$10,0)*$FC$6+VLOOKUP($FA394,LTREV,LOOKUPS!C$9,0)*$FD$6+VLOOKUP($FA394,CFP,LOOKUPS!C$6,0)*$FE$6+VLOOKUP($FA394,EP,LOOKUPS!C$8,0)*$FF$6+VLOOKUP($FA394,BM,LOOKUPS!C$5,0)*$FG$6+VLOOKUP($FA394,DIV,LOOKUPS!C$7,0)*$FH$6++VLOOKUP($FA394,SIZE,LOOKUPS!C$11,0)*$FI$6)</f>
        <v>2.3656000000000001</v>
      </c>
      <c r="FC394" s="1">
        <f>IF(ISERROR(VLOOKUP($FA394,MOM,LOOKUPS!D$12,0)*$FB$6+VLOOKUP($FA394,STREV,LOOKUPS!D$10,0)*$FC$6+VLOOKUP($FA394,LTREV,LOOKUPS!D$9,0)*$FD$6+VLOOKUP($FA394,CFP,LOOKUPS!D$6,0)*$FE$6+VLOOKUP($FA394,EP,LOOKUPS!D$8,0)*$FF$6+VLOOKUP($FA394,BM,LOOKUPS!D$5,0)*$FG$6+VLOOKUP($FA394,DIV,LOOKUPS!D$7,0)*$FH$6++VLOOKUP($FA394,SIZE,LOOKUPS!D$11,0)*$FI$6),"",VLOOKUP($FA394,MOM,LOOKUPS!D$12,0)*$FB$6+VLOOKUP($FA394,STREV,LOOKUPS!D$10,0)*$FC$6+VLOOKUP($FA394,LTREV,LOOKUPS!D$9,0)*$FD$6+VLOOKUP($FA394,CFP,LOOKUPS!D$6,0)*$FE$6+VLOOKUP($FA394,EP,LOOKUPS!D$8,0)*$FF$6+VLOOKUP($FA394,BM,LOOKUPS!D$5,0)*$FG$6+VLOOKUP($FA394,DIV,LOOKUPS!D$7,0)*$FH$6++VLOOKUP($FA394,SIZE,LOOKUPS!D$11,0)*$FI$6)</f>
        <v>2.4135000000000004</v>
      </c>
      <c r="FD394" s="1">
        <f>IF(ISERROR(VLOOKUP($FA394,MOM,LOOKUPS!E$12,0)*$FB$6+VLOOKUP($FA394,STREV,LOOKUPS!E$10,0)*$FC$6+VLOOKUP($FA394,LTREV,LOOKUPS!E$9,0)*$FD$6+VLOOKUP($FA394,CFP,LOOKUPS!E$6,0)*$FE$6+VLOOKUP($FA394,EP,LOOKUPS!E$8,0)*$FF$6+VLOOKUP($FA394,BM,LOOKUPS!E$5,0)*$FG$6+VLOOKUP($FA394,DIV,LOOKUPS!E$7,0)*$FH$6++VLOOKUP($FA394,SIZE,LOOKUPS!E$11,0)*$FI$6),"",VLOOKUP($FA394,MOM,LOOKUPS!E$12,0)*$FB$6+VLOOKUP($FA394,STREV,LOOKUPS!E$10,0)*$FC$6+VLOOKUP($FA394,LTREV,LOOKUPS!E$9,0)*$FD$6+VLOOKUP($FA394,CFP,LOOKUPS!E$6,0)*$FE$6+VLOOKUP($FA394,EP,LOOKUPS!E$8,0)*$FF$6+VLOOKUP($FA394,BM,LOOKUPS!E$5,0)*$FG$6+VLOOKUP($FA394,DIV,LOOKUPS!E$7,0)*$FH$6++VLOOKUP($FA394,SIZE,LOOKUPS!E$11,0)*$FI$6)</f>
        <v>2.9555000000000002</v>
      </c>
      <c r="FE394" s="1">
        <f>IF(ISERROR(VLOOKUP($FA394,MOM,LOOKUPS!F$12,0)*$FB$6+VLOOKUP($FA394,STREV,LOOKUPS!F$10,0)*$FC$6+VLOOKUP($FA394,LTREV,LOOKUPS!F$9,0)*$FD$6+VLOOKUP($FA394,CFP,LOOKUPS!F$6,0)*$FE$6+VLOOKUP($FA394,EP,LOOKUPS!F$8,0)*$FF$6+VLOOKUP($FA394,BM,LOOKUPS!F$5,0)*$FG$6+VLOOKUP($FA394,DIV,LOOKUPS!F$7,0)*$FH$6++VLOOKUP($FA394,SIZE,LOOKUPS!F$11,0)*$FI$6),"",VLOOKUP($FA394,MOM,LOOKUPS!F$12,0)*$FB$6+VLOOKUP($FA394,STREV,LOOKUPS!F$10,0)*$FC$6+VLOOKUP($FA394,LTREV,LOOKUPS!F$9,0)*$FD$6+VLOOKUP($FA394,CFP,LOOKUPS!F$6,0)*$FE$6+VLOOKUP($FA394,EP,LOOKUPS!F$8,0)*$FF$6+VLOOKUP($FA394,BM,LOOKUPS!F$5,0)*$FG$6+VLOOKUP($FA394,DIV,LOOKUPS!F$7,0)*$FH$6++VLOOKUP($FA394,SIZE,LOOKUPS!F$11,0)*$FI$6)</f>
        <v>3.4679000000000002</v>
      </c>
      <c r="FF394" s="1">
        <f>IF(ISERROR(VLOOKUP($FA394,MOM,LOOKUPS!G$12,0)*$FB$6+VLOOKUP($FA394,STREV,LOOKUPS!G$10,0)*$FC$6+VLOOKUP($FA394,LTREV,LOOKUPS!G$9,0)*$FD$6+VLOOKUP($FA394,CFP,LOOKUPS!G$6,0)*$FE$6+VLOOKUP($FA394,EP,LOOKUPS!G$8,0)*$FF$6+VLOOKUP($FA394,BM,LOOKUPS!G$5,0)*$FG$6+VLOOKUP($FA394,DIV,LOOKUPS!G$7,0)*$FH$6++VLOOKUP($FA394,SIZE,LOOKUPS!G$11,0)*$FI$6),"",VLOOKUP($FA394,MOM,LOOKUPS!G$12,0)*$FB$6+VLOOKUP($FA394,STREV,LOOKUPS!G$10,0)*$FC$6+VLOOKUP($FA394,LTREV,LOOKUPS!G$9,0)*$FD$6+VLOOKUP($FA394,CFP,LOOKUPS!G$6,0)*$FE$6+VLOOKUP($FA394,EP,LOOKUPS!G$8,0)*$FF$6+VLOOKUP($FA394,BM,LOOKUPS!G$5,0)*$FG$6+VLOOKUP($FA394,DIV,LOOKUPS!G$7,0)*$FH$6++VLOOKUP($FA394,SIZE,LOOKUPS!G$11,0)*$FI$6)</f>
        <v>4.6745000000000001</v>
      </c>
      <c r="FG394" s="1">
        <f>IF(ISERROR(VLOOKUP($FA394,MOM,LOOKUPS!H$12,0)*$FB$6+VLOOKUP($FA394,STREV,LOOKUPS!H$10,0)*$FC$6+VLOOKUP($FA394,LTREV,LOOKUPS!H$9,0)*$FD$6+VLOOKUP($FA394,CFP,LOOKUPS!H$6,0)*$FE$6+VLOOKUP($FA394,EP,LOOKUPS!H$8,0)*$FF$6+VLOOKUP($FA394,BM,LOOKUPS!H$5,0)*$FG$6+VLOOKUP($FA394,DIV,LOOKUPS!H$7,0)*$FH$6++VLOOKUP($FA394,SIZE,LOOKUPS!H$11,0)*$FI$6),"",VLOOKUP($FA394,MOM,LOOKUPS!H$12,0)*$FB$6+VLOOKUP($FA394,STREV,LOOKUPS!H$10,0)*$FC$6+VLOOKUP($FA394,LTREV,LOOKUPS!H$9,0)*$FD$6+VLOOKUP($FA394,CFP,LOOKUPS!H$6,0)*$FE$6+VLOOKUP($FA394,EP,LOOKUPS!H$8,0)*$FF$6+VLOOKUP($FA394,BM,LOOKUPS!H$5,0)*$FG$6+VLOOKUP($FA394,DIV,LOOKUPS!H$7,0)*$FH$6++VLOOKUP($FA394,SIZE,LOOKUPS!H$11,0)*$FI$6)</f>
        <v>5.6942000000000004</v>
      </c>
      <c r="FH394" s="1">
        <f>IF(ISERROR(VLOOKUP($FA394,MOM,LOOKUPS!I$12,0)*$FB$6+VLOOKUP($FA394,STREV,LOOKUPS!I$10,0)*$FC$6+VLOOKUP($FA394,LTREV,LOOKUPS!I$9,0)*$FD$6+VLOOKUP($FA394,CFP,LOOKUPS!I$6,0)*$FE$6+VLOOKUP($FA394,EP,LOOKUPS!I$8,0)*$FF$6+VLOOKUP($FA394,BM,LOOKUPS!I$5,0)*$FG$6+VLOOKUP($FA394,DIV,LOOKUPS!I$7,0)*$FH$6++VLOOKUP($FA394,SIZE,LOOKUPS!I$11,0)*$FI$6),"",VLOOKUP($FA394,MOM,LOOKUPS!I$12,0)*$FB$6+VLOOKUP($FA394,STREV,LOOKUPS!I$10,0)*$FC$6+VLOOKUP($FA394,LTREV,LOOKUPS!I$9,0)*$FD$6+VLOOKUP($FA394,CFP,LOOKUPS!I$6,0)*$FE$6+VLOOKUP($FA394,EP,LOOKUPS!I$8,0)*$FF$6+VLOOKUP($FA394,BM,LOOKUPS!I$5,0)*$FG$6+VLOOKUP($FA394,DIV,LOOKUPS!I$7,0)*$FH$6++VLOOKUP($FA394,SIZE,LOOKUPS!I$11,0)*$FI$6)</f>
        <v>5.0831</v>
      </c>
      <c r="FI394" s="1">
        <f>IF(ISERROR(VLOOKUP($FA394,MOM,LOOKUPS!J$12,0)*$FB$6+VLOOKUP($FA394,STREV,LOOKUPS!J$10,0)*$FC$6+VLOOKUP($FA394,LTREV,LOOKUPS!J$9,0)*$FD$6+VLOOKUP($FA394,CFP,LOOKUPS!J$6,0)*$FE$6+VLOOKUP($FA394,EP,LOOKUPS!J$8,0)*$FF$6+VLOOKUP($FA394,BM,LOOKUPS!J$5,0)*$FG$6+VLOOKUP($FA394,DIV,LOOKUPS!J$7,0)*$FH$6++VLOOKUP($FA394,SIZE,LOOKUPS!J$11,0)*$FI$6),"",VLOOKUP($FA394,MOM,LOOKUPS!J$12,0)*$FB$6+VLOOKUP($FA394,STREV,LOOKUPS!J$10,0)*$FC$6+VLOOKUP($FA394,LTREV,LOOKUPS!J$9,0)*$FD$6+VLOOKUP($FA394,CFP,LOOKUPS!J$6,0)*$FE$6+VLOOKUP($FA394,EP,LOOKUPS!J$8,0)*$FF$6+VLOOKUP($FA394,BM,LOOKUPS!J$5,0)*$FG$6+VLOOKUP($FA394,DIV,LOOKUPS!J$7,0)*$FH$6++VLOOKUP($FA394,SIZE,LOOKUPS!J$11,0)*$FI$6)</f>
        <v>5.0322999999999993</v>
      </c>
      <c r="FJ394" s="1">
        <f>IF(ISERROR(VLOOKUP($FA394,MOM,LOOKUPS!K$12,0)*$FB$6+VLOOKUP($FA394,STREV,LOOKUPS!K$10,0)*$FC$6+VLOOKUP($FA394,LTREV,LOOKUPS!K$9,0)*$FD$6+VLOOKUP($FA394,CFP,LOOKUPS!K$6,0)*$FE$6+VLOOKUP($FA394,EP,LOOKUPS!K$8,0)*$FF$6+VLOOKUP($FA394,BM,LOOKUPS!K$5,0)*$FG$6+VLOOKUP($FA394,DIV,LOOKUPS!K$7,0)*$FH$6++VLOOKUP($FA394,SIZE,LOOKUPS!K$11,0)*$FI$6),"",VLOOKUP($FA394,MOM,LOOKUPS!K$12,0)*$FB$6+VLOOKUP($FA394,STREV,LOOKUPS!K$10,0)*$FC$6+VLOOKUP($FA394,LTREV,LOOKUPS!K$9,0)*$FD$6+VLOOKUP($FA394,CFP,LOOKUPS!K$6,0)*$FE$6+VLOOKUP($FA394,EP,LOOKUPS!K$8,0)*$FF$6+VLOOKUP($FA394,BM,LOOKUPS!K$5,0)*$FG$6+VLOOKUP($FA394,DIV,LOOKUPS!K$7,0)*$FH$6++VLOOKUP($FA394,SIZE,LOOKUPS!K$11,0)*$FI$6)</f>
        <v>4.4686000000000003</v>
      </c>
      <c r="FK394" s="1">
        <f>IF(ISERROR(VLOOKUP($FA394,MOM,LOOKUPS!L$12,0)*$FB$6+VLOOKUP($FA394,STREV,LOOKUPS!L$10,0)*$FC$6+VLOOKUP($FA394,LTREV,LOOKUPS!L$9,0)*$FD$6+VLOOKUP($FA394,CFP,LOOKUPS!L$6,0)*$FE$6+VLOOKUP($FA394,EP,LOOKUPS!L$8,0)*$FF$6+VLOOKUP($FA394,BM,LOOKUPS!L$5,0)*$FG$6+VLOOKUP($FA394,DIV,LOOKUPS!L$7,0)*$FH$6++VLOOKUP($FA394,SIZE,LOOKUPS!L$11,0)*$FI$6),"",VLOOKUP($FA394,MOM,LOOKUPS!L$12,0)*$FB$6+VLOOKUP($FA394,STREV,LOOKUPS!L$10,0)*$FC$6+VLOOKUP($FA394,LTREV,LOOKUPS!L$9,0)*$FD$6+VLOOKUP($FA394,CFP,LOOKUPS!L$6,0)*$FE$6+VLOOKUP($FA394,EP,LOOKUPS!L$8,0)*$FF$6+VLOOKUP($FA394,BM,LOOKUPS!L$5,0)*$FG$6+VLOOKUP($FA394,DIV,LOOKUPS!L$7,0)*$FH$6++VLOOKUP($FA394,SIZE,LOOKUPS!L$11,0)*$FI$6)</f>
        <v>5.6312999999999995</v>
      </c>
    </row>
    <row r="395" spans="1:167" x14ac:dyDescent="0.3">
      <c r="A395" s="1">
        <v>195902</v>
      </c>
      <c r="B395" s="1">
        <v>2.39</v>
      </c>
      <c r="C395" s="1">
        <v>1.52</v>
      </c>
      <c r="D395" s="1">
        <v>1</v>
      </c>
      <c r="E395" s="1">
        <v>1.44</v>
      </c>
      <c r="F395" s="1">
        <v>2.56</v>
      </c>
      <c r="G395" s="1">
        <v>1.95</v>
      </c>
      <c r="H395" s="1">
        <v>4.1100000000000003</v>
      </c>
      <c r="I395" s="1">
        <v>3.68</v>
      </c>
      <c r="J395" s="1">
        <v>3.99</v>
      </c>
      <c r="K395" s="1">
        <v>5.46</v>
      </c>
      <c r="M395" s="1">
        <v>195803</v>
      </c>
      <c r="N395" s="1">
        <v>5.81</v>
      </c>
      <c r="O395" s="1">
        <v>4.45</v>
      </c>
      <c r="P395" s="1">
        <v>4.04</v>
      </c>
      <c r="Q395" s="1">
        <v>2.97</v>
      </c>
      <c r="R395" s="1">
        <v>3.22</v>
      </c>
      <c r="S395" s="1">
        <v>3.12</v>
      </c>
      <c r="T395" s="1">
        <v>2.34</v>
      </c>
      <c r="U395" s="1">
        <v>3.23</v>
      </c>
      <c r="V395" s="1">
        <v>3.84</v>
      </c>
      <c r="W395" s="1">
        <v>2.76</v>
      </c>
      <c r="Y395" s="1">
        <v>196302</v>
      </c>
      <c r="Z395" s="1">
        <v>-0.35</v>
      </c>
      <c r="AA395" s="1">
        <v>-0.49</v>
      </c>
      <c r="AB395" s="1">
        <v>-0.24</v>
      </c>
      <c r="AC395" s="1">
        <v>-1.54</v>
      </c>
      <c r="AD395" s="1">
        <v>-1</v>
      </c>
      <c r="AE395" s="1">
        <v>-1.02</v>
      </c>
      <c r="AF395" s="1">
        <v>-0.61</v>
      </c>
      <c r="AG395" s="1">
        <v>-0.79</v>
      </c>
      <c r="AH395" s="1">
        <v>-1.73</v>
      </c>
      <c r="AI395" s="1">
        <v>-4.26</v>
      </c>
      <c r="AK395">
        <v>198308</v>
      </c>
      <c r="AL395">
        <v>-5.52</v>
      </c>
      <c r="AM395">
        <v>-4.9400000000000004</v>
      </c>
      <c r="AN395">
        <v>-1.89</v>
      </c>
      <c r="AO395">
        <v>-0.15</v>
      </c>
      <c r="AP395">
        <v>-5.14</v>
      </c>
      <c r="AQ395">
        <v>-3.28</v>
      </c>
      <c r="AR395">
        <v>-2.2000000000000002</v>
      </c>
      <c r="AS395">
        <v>-0.7</v>
      </c>
      <c r="AT395">
        <v>0.18</v>
      </c>
      <c r="AU395">
        <v>-5.73</v>
      </c>
      <c r="AV395">
        <v>-3.75</v>
      </c>
      <c r="AW395">
        <v>-4.2699999999999996</v>
      </c>
      <c r="AX395">
        <v>-2.34</v>
      </c>
      <c r="AY395">
        <v>-1.89</v>
      </c>
      <c r="AZ395">
        <v>-2.4900000000000002</v>
      </c>
      <c r="BA395">
        <v>-0.66</v>
      </c>
      <c r="BB395">
        <v>-0.74</v>
      </c>
      <c r="BC395">
        <v>-0.16</v>
      </c>
      <c r="BD395">
        <v>0.46</v>
      </c>
      <c r="BF395" s="1">
        <v>198308</v>
      </c>
      <c r="BG395" s="1">
        <v>-5.65</v>
      </c>
      <c r="BH395" s="1">
        <v>-4.4000000000000004</v>
      </c>
      <c r="BI395" s="1">
        <v>-2.2599999999999998</v>
      </c>
      <c r="BJ395" s="1">
        <v>-0.16</v>
      </c>
      <c r="BK395" s="1">
        <v>-4.6399999999999997</v>
      </c>
      <c r="BL395" s="1">
        <v>-2.98</v>
      </c>
      <c r="BM395" s="1">
        <v>-2.78</v>
      </c>
      <c r="BN395" s="1">
        <v>-0.71</v>
      </c>
      <c r="BO395" s="1">
        <v>-0.1</v>
      </c>
      <c r="BP395" s="1">
        <v>-5.19</v>
      </c>
      <c r="BQ395" s="1">
        <v>-3.55</v>
      </c>
      <c r="BR395" s="1">
        <v>-3.51</v>
      </c>
      <c r="BS395" s="1">
        <v>-2.42</v>
      </c>
      <c r="BT395" s="1">
        <v>-3.35</v>
      </c>
      <c r="BU395" s="1">
        <v>-2.25</v>
      </c>
      <c r="BV395" s="1">
        <v>-1.1200000000000001</v>
      </c>
      <c r="BW395" s="1">
        <v>-0.28000000000000003</v>
      </c>
      <c r="BX395" s="1">
        <v>-0.17</v>
      </c>
      <c r="BY395" s="1">
        <v>-0.04</v>
      </c>
      <c r="CA395" s="1">
        <v>195808</v>
      </c>
      <c r="CB395" s="1">
        <v>1.1499999999999999</v>
      </c>
      <c r="CC395" s="1">
        <v>2.33</v>
      </c>
      <c r="CD395" s="1">
        <v>2.69</v>
      </c>
      <c r="CE395" s="1">
        <v>4.05</v>
      </c>
      <c r="CF395" s="1">
        <v>2.78</v>
      </c>
      <c r="CG395" s="1">
        <v>2.0499999999999998</v>
      </c>
      <c r="CH395" s="1">
        <v>2.8</v>
      </c>
      <c r="CI395" s="1">
        <v>3.15</v>
      </c>
      <c r="CJ395" s="1">
        <v>4.18</v>
      </c>
      <c r="CK395" s="1">
        <v>3.26</v>
      </c>
      <c r="CL395" s="1">
        <v>2.29</v>
      </c>
      <c r="CM395" s="1">
        <v>1.45</v>
      </c>
      <c r="CN395" s="1">
        <v>2.67</v>
      </c>
      <c r="CO395" s="1">
        <v>2.68</v>
      </c>
      <c r="CP395" s="1">
        <v>2.93</v>
      </c>
      <c r="CQ395" s="1">
        <v>2.4900000000000002</v>
      </c>
      <c r="CR395" s="1">
        <v>3.8</v>
      </c>
      <c r="CS395" s="1">
        <v>4.08</v>
      </c>
      <c r="CT395" s="1">
        <v>4.2699999999999996</v>
      </c>
      <c r="CV395" s="1">
        <v>195908</v>
      </c>
      <c r="CW395" s="1">
        <v>-3.17</v>
      </c>
      <c r="CX395" s="1">
        <v>-2.41</v>
      </c>
      <c r="CY395" s="1">
        <v>-0.62</v>
      </c>
      <c r="CZ395" s="1">
        <v>-0.71</v>
      </c>
      <c r="DA395" s="1">
        <v>-2.72</v>
      </c>
      <c r="DB395" s="1">
        <v>-1.46</v>
      </c>
      <c r="DC395" s="1">
        <v>-0.54</v>
      </c>
      <c r="DD395" s="1">
        <v>-0.22</v>
      </c>
      <c r="DE395" s="1">
        <v>-0.97</v>
      </c>
      <c r="DF395" s="1">
        <v>-3.05</v>
      </c>
      <c r="DG395" s="1">
        <v>-2.38</v>
      </c>
      <c r="DH395" s="1">
        <v>-1.78</v>
      </c>
      <c r="DI395" s="1">
        <v>-1.1499999999999999</v>
      </c>
      <c r="DJ395" s="1">
        <v>-0.38</v>
      </c>
      <c r="DK395" s="1">
        <v>-0.7</v>
      </c>
      <c r="DL395" s="1">
        <v>-0.27</v>
      </c>
      <c r="DM395" s="1">
        <v>-0.18</v>
      </c>
      <c r="DN395" s="1">
        <v>-0.56000000000000005</v>
      </c>
      <c r="DO395" s="1">
        <v>-1.38</v>
      </c>
      <c r="DQ395" s="1">
        <v>195808</v>
      </c>
      <c r="DR395" s="1">
        <v>-99.99</v>
      </c>
      <c r="DS395" s="1">
        <v>3.62</v>
      </c>
      <c r="DT395" s="1">
        <v>3.33</v>
      </c>
      <c r="DU395" s="1">
        <v>2.0499999999999998</v>
      </c>
      <c r="DV395" s="1">
        <v>3.88</v>
      </c>
      <c r="DW395" s="1">
        <v>3.13</v>
      </c>
      <c r="DX395" s="1">
        <v>3.71</v>
      </c>
      <c r="DY395" s="1">
        <v>2.84</v>
      </c>
      <c r="DZ395" s="1">
        <v>1.59</v>
      </c>
      <c r="EA395" s="1">
        <v>4.53</v>
      </c>
      <c r="EB395" s="1">
        <v>3.23</v>
      </c>
      <c r="EC395" s="1">
        <v>3.09</v>
      </c>
      <c r="ED395" s="1">
        <v>3.17</v>
      </c>
      <c r="EE395" s="1">
        <v>3.96</v>
      </c>
      <c r="EF395" s="1">
        <v>3.46</v>
      </c>
      <c r="EG395" s="1">
        <v>2.73</v>
      </c>
      <c r="EH395" s="1">
        <v>2.94</v>
      </c>
      <c r="EI395" s="1">
        <v>1.64</v>
      </c>
      <c r="EJ395" s="1">
        <v>1.55</v>
      </c>
      <c r="EL395">
        <v>195808</v>
      </c>
      <c r="EM395">
        <v>1.91</v>
      </c>
      <c r="EN395">
        <v>1.17</v>
      </c>
      <c r="EO395">
        <v>0.36</v>
      </c>
      <c r="EP395">
        <v>0.04</v>
      </c>
      <c r="ER395" s="1">
        <v>195902</v>
      </c>
      <c r="ES395" s="1">
        <v>3.4</v>
      </c>
      <c r="EU395" s="1">
        <v>195803</v>
      </c>
      <c r="EV395" s="1">
        <v>1.1499999999999999</v>
      </c>
      <c r="EX395" s="1">
        <v>196302</v>
      </c>
      <c r="EY395" s="1">
        <v>0.73</v>
      </c>
      <c r="FA395" s="1">
        <v>195902</v>
      </c>
      <c r="FB395" s="1">
        <f>IF(ISERROR(VLOOKUP($FA395,MOM,LOOKUPS!C$12,0)*$FB$6+VLOOKUP($FA395,STREV,LOOKUPS!C$10,0)*$FC$6+VLOOKUP($FA395,LTREV,LOOKUPS!C$9,0)*$FD$6+VLOOKUP($FA395,CFP,LOOKUPS!C$6,0)*$FE$6+VLOOKUP($FA395,EP,LOOKUPS!C$8,0)*$FF$6+VLOOKUP($FA395,BM,LOOKUPS!C$5,0)*$FG$6+VLOOKUP($FA395,DIV,LOOKUPS!C$7,0)*$FH$6++VLOOKUP($FA395,SIZE,LOOKUPS!C$11,0)*$FI$6),"",VLOOKUP($FA395,MOM,LOOKUPS!C$12,0)*$FB$6+VLOOKUP($FA395,STREV,LOOKUPS!C$10,0)*$FC$6+VLOOKUP($FA395,LTREV,LOOKUPS!C$9,0)*$FD$6+VLOOKUP($FA395,CFP,LOOKUPS!C$6,0)*$FE$6+VLOOKUP($FA395,EP,LOOKUPS!C$8,0)*$FF$6+VLOOKUP($FA395,BM,LOOKUPS!C$5,0)*$FG$6+VLOOKUP($FA395,DIV,LOOKUPS!C$7,0)*$FH$6++VLOOKUP($FA395,SIZE,LOOKUPS!C$11,0)*$FI$6)</f>
        <v>2.3283000000000005</v>
      </c>
      <c r="FC395" s="1">
        <f>IF(ISERROR(VLOOKUP($FA395,MOM,LOOKUPS!D$12,0)*$FB$6+VLOOKUP($FA395,STREV,LOOKUPS!D$10,0)*$FC$6+VLOOKUP($FA395,LTREV,LOOKUPS!D$9,0)*$FD$6+VLOOKUP($FA395,CFP,LOOKUPS!D$6,0)*$FE$6+VLOOKUP($FA395,EP,LOOKUPS!D$8,0)*$FF$6+VLOOKUP($FA395,BM,LOOKUPS!D$5,0)*$FG$6+VLOOKUP($FA395,DIV,LOOKUPS!D$7,0)*$FH$6++VLOOKUP($FA395,SIZE,LOOKUPS!D$11,0)*$FI$6),"",VLOOKUP($FA395,MOM,LOOKUPS!D$12,0)*$FB$6+VLOOKUP($FA395,STREV,LOOKUPS!D$10,0)*$FC$6+VLOOKUP($FA395,LTREV,LOOKUPS!D$9,0)*$FD$6+VLOOKUP($FA395,CFP,LOOKUPS!D$6,0)*$FE$6+VLOOKUP($FA395,EP,LOOKUPS!D$8,0)*$FF$6+VLOOKUP($FA395,BM,LOOKUPS!D$5,0)*$FG$6+VLOOKUP($FA395,DIV,LOOKUPS!D$7,0)*$FH$6++VLOOKUP($FA395,SIZE,LOOKUPS!D$11,0)*$FI$6)</f>
        <v>2.2861000000000002</v>
      </c>
      <c r="FD395" s="1">
        <f>IF(ISERROR(VLOOKUP($FA395,MOM,LOOKUPS!E$12,0)*$FB$6+VLOOKUP($FA395,STREV,LOOKUPS!E$10,0)*$FC$6+VLOOKUP($FA395,LTREV,LOOKUPS!E$9,0)*$FD$6+VLOOKUP($FA395,CFP,LOOKUPS!E$6,0)*$FE$6+VLOOKUP($FA395,EP,LOOKUPS!E$8,0)*$FF$6+VLOOKUP($FA395,BM,LOOKUPS!E$5,0)*$FG$6+VLOOKUP($FA395,DIV,LOOKUPS!E$7,0)*$FH$6++VLOOKUP($FA395,SIZE,LOOKUPS!E$11,0)*$FI$6),"",VLOOKUP($FA395,MOM,LOOKUPS!E$12,0)*$FB$6+VLOOKUP($FA395,STREV,LOOKUPS!E$10,0)*$FC$6+VLOOKUP($FA395,LTREV,LOOKUPS!E$9,0)*$FD$6+VLOOKUP($FA395,CFP,LOOKUPS!E$6,0)*$FE$6+VLOOKUP($FA395,EP,LOOKUPS!E$8,0)*$FF$6+VLOOKUP($FA395,BM,LOOKUPS!E$5,0)*$FG$6+VLOOKUP($FA395,DIV,LOOKUPS!E$7,0)*$FH$6++VLOOKUP($FA395,SIZE,LOOKUPS!E$11,0)*$FI$6)</f>
        <v>1.1884000000000001</v>
      </c>
      <c r="FE395" s="1">
        <f>IF(ISERROR(VLOOKUP($FA395,MOM,LOOKUPS!F$12,0)*$FB$6+VLOOKUP($FA395,STREV,LOOKUPS!F$10,0)*$FC$6+VLOOKUP($FA395,LTREV,LOOKUPS!F$9,0)*$FD$6+VLOOKUP($FA395,CFP,LOOKUPS!F$6,0)*$FE$6+VLOOKUP($FA395,EP,LOOKUPS!F$8,0)*$FF$6+VLOOKUP($FA395,BM,LOOKUPS!F$5,0)*$FG$6+VLOOKUP($FA395,DIV,LOOKUPS!F$7,0)*$FH$6++VLOOKUP($FA395,SIZE,LOOKUPS!F$11,0)*$FI$6),"",VLOOKUP($FA395,MOM,LOOKUPS!F$12,0)*$FB$6+VLOOKUP($FA395,STREV,LOOKUPS!F$10,0)*$FC$6+VLOOKUP($FA395,LTREV,LOOKUPS!F$9,0)*$FD$6+VLOOKUP($FA395,CFP,LOOKUPS!F$6,0)*$FE$6+VLOOKUP($FA395,EP,LOOKUPS!F$8,0)*$FF$6+VLOOKUP($FA395,BM,LOOKUPS!F$5,0)*$FG$6+VLOOKUP($FA395,DIV,LOOKUPS!F$7,0)*$FH$6++VLOOKUP($FA395,SIZE,LOOKUPS!F$11,0)*$FI$6)</f>
        <v>2.2852000000000006</v>
      </c>
      <c r="FF395" s="1">
        <f>IF(ISERROR(VLOOKUP($FA395,MOM,LOOKUPS!G$12,0)*$FB$6+VLOOKUP($FA395,STREV,LOOKUPS!G$10,0)*$FC$6+VLOOKUP($FA395,LTREV,LOOKUPS!G$9,0)*$FD$6+VLOOKUP($FA395,CFP,LOOKUPS!G$6,0)*$FE$6+VLOOKUP($FA395,EP,LOOKUPS!G$8,0)*$FF$6+VLOOKUP($FA395,BM,LOOKUPS!G$5,0)*$FG$6+VLOOKUP($FA395,DIV,LOOKUPS!G$7,0)*$FH$6++VLOOKUP($FA395,SIZE,LOOKUPS!G$11,0)*$FI$6),"",VLOOKUP($FA395,MOM,LOOKUPS!G$12,0)*$FB$6+VLOOKUP($FA395,STREV,LOOKUPS!G$10,0)*$FC$6+VLOOKUP($FA395,LTREV,LOOKUPS!G$9,0)*$FD$6+VLOOKUP($FA395,CFP,LOOKUPS!G$6,0)*$FE$6+VLOOKUP($FA395,EP,LOOKUPS!G$8,0)*$FF$6+VLOOKUP($FA395,BM,LOOKUPS!G$5,0)*$FG$6+VLOOKUP($FA395,DIV,LOOKUPS!G$7,0)*$FH$6++VLOOKUP($FA395,SIZE,LOOKUPS!G$11,0)*$FI$6)</f>
        <v>2.7762000000000002</v>
      </c>
      <c r="FG395" s="1">
        <f>IF(ISERROR(VLOOKUP($FA395,MOM,LOOKUPS!H$12,0)*$FB$6+VLOOKUP($FA395,STREV,LOOKUPS!H$10,0)*$FC$6+VLOOKUP($FA395,LTREV,LOOKUPS!H$9,0)*$FD$6+VLOOKUP($FA395,CFP,LOOKUPS!H$6,0)*$FE$6+VLOOKUP($FA395,EP,LOOKUPS!H$8,0)*$FF$6+VLOOKUP($FA395,BM,LOOKUPS!H$5,0)*$FG$6+VLOOKUP($FA395,DIV,LOOKUPS!H$7,0)*$FH$6++VLOOKUP($FA395,SIZE,LOOKUPS!H$11,0)*$FI$6),"",VLOOKUP($FA395,MOM,LOOKUPS!H$12,0)*$FB$6+VLOOKUP($FA395,STREV,LOOKUPS!H$10,0)*$FC$6+VLOOKUP($FA395,LTREV,LOOKUPS!H$9,0)*$FD$6+VLOOKUP($FA395,CFP,LOOKUPS!H$6,0)*$FE$6+VLOOKUP($FA395,EP,LOOKUPS!H$8,0)*$FF$6+VLOOKUP($FA395,BM,LOOKUPS!H$5,0)*$FG$6+VLOOKUP($FA395,DIV,LOOKUPS!H$7,0)*$FH$6++VLOOKUP($FA395,SIZE,LOOKUPS!H$11,0)*$FI$6)</f>
        <v>2.7496</v>
      </c>
      <c r="FH395" s="1">
        <f>IF(ISERROR(VLOOKUP($FA395,MOM,LOOKUPS!I$12,0)*$FB$6+VLOOKUP($FA395,STREV,LOOKUPS!I$10,0)*$FC$6+VLOOKUP($FA395,LTREV,LOOKUPS!I$9,0)*$FD$6+VLOOKUP($FA395,CFP,LOOKUPS!I$6,0)*$FE$6+VLOOKUP($FA395,EP,LOOKUPS!I$8,0)*$FF$6+VLOOKUP($FA395,BM,LOOKUPS!I$5,0)*$FG$6+VLOOKUP($FA395,DIV,LOOKUPS!I$7,0)*$FH$6++VLOOKUP($FA395,SIZE,LOOKUPS!I$11,0)*$FI$6),"",VLOOKUP($FA395,MOM,LOOKUPS!I$12,0)*$FB$6+VLOOKUP($FA395,STREV,LOOKUPS!I$10,0)*$FC$6+VLOOKUP($FA395,LTREV,LOOKUPS!I$9,0)*$FD$6+VLOOKUP($FA395,CFP,LOOKUPS!I$6,0)*$FE$6+VLOOKUP($FA395,EP,LOOKUPS!I$8,0)*$FF$6+VLOOKUP($FA395,BM,LOOKUPS!I$5,0)*$FG$6+VLOOKUP($FA395,DIV,LOOKUPS!I$7,0)*$FH$6++VLOOKUP($FA395,SIZE,LOOKUPS!I$11,0)*$FI$6)</f>
        <v>4.0219000000000005</v>
      </c>
      <c r="FI395" s="1">
        <f>IF(ISERROR(VLOOKUP($FA395,MOM,LOOKUPS!J$12,0)*$FB$6+VLOOKUP($FA395,STREV,LOOKUPS!J$10,0)*$FC$6+VLOOKUP($FA395,LTREV,LOOKUPS!J$9,0)*$FD$6+VLOOKUP($FA395,CFP,LOOKUPS!J$6,0)*$FE$6+VLOOKUP($FA395,EP,LOOKUPS!J$8,0)*$FF$6+VLOOKUP($FA395,BM,LOOKUPS!J$5,0)*$FG$6+VLOOKUP($FA395,DIV,LOOKUPS!J$7,0)*$FH$6++VLOOKUP($FA395,SIZE,LOOKUPS!J$11,0)*$FI$6),"",VLOOKUP($FA395,MOM,LOOKUPS!J$12,0)*$FB$6+VLOOKUP($FA395,STREV,LOOKUPS!J$10,0)*$FC$6+VLOOKUP($FA395,LTREV,LOOKUPS!J$9,0)*$FD$6+VLOOKUP($FA395,CFP,LOOKUPS!J$6,0)*$FE$6+VLOOKUP($FA395,EP,LOOKUPS!J$8,0)*$FF$6+VLOOKUP($FA395,BM,LOOKUPS!J$5,0)*$FG$6+VLOOKUP($FA395,DIV,LOOKUPS!J$7,0)*$FH$6++VLOOKUP($FA395,SIZE,LOOKUPS!J$11,0)*$FI$6)</f>
        <v>3.7069000000000001</v>
      </c>
      <c r="FJ395" s="1">
        <f>IF(ISERROR(VLOOKUP($FA395,MOM,LOOKUPS!K$12,0)*$FB$6+VLOOKUP($FA395,STREV,LOOKUPS!K$10,0)*$FC$6+VLOOKUP($FA395,LTREV,LOOKUPS!K$9,0)*$FD$6+VLOOKUP($FA395,CFP,LOOKUPS!K$6,0)*$FE$6+VLOOKUP($FA395,EP,LOOKUPS!K$8,0)*$FF$6+VLOOKUP($FA395,BM,LOOKUPS!K$5,0)*$FG$6+VLOOKUP($FA395,DIV,LOOKUPS!K$7,0)*$FH$6++VLOOKUP($FA395,SIZE,LOOKUPS!K$11,0)*$FI$6),"",VLOOKUP($FA395,MOM,LOOKUPS!K$12,0)*$FB$6+VLOOKUP($FA395,STREV,LOOKUPS!K$10,0)*$FC$6+VLOOKUP($FA395,LTREV,LOOKUPS!K$9,0)*$FD$6+VLOOKUP($FA395,CFP,LOOKUPS!K$6,0)*$FE$6+VLOOKUP($FA395,EP,LOOKUPS!K$8,0)*$FF$6+VLOOKUP($FA395,BM,LOOKUPS!K$5,0)*$FG$6+VLOOKUP($FA395,DIV,LOOKUPS!K$7,0)*$FH$6++VLOOKUP($FA395,SIZE,LOOKUPS!K$11,0)*$FI$6)</f>
        <v>3.3121000000000005</v>
      </c>
      <c r="FK395" s="1">
        <f>IF(ISERROR(VLOOKUP($FA395,MOM,LOOKUPS!L$12,0)*$FB$6+VLOOKUP($FA395,STREV,LOOKUPS!L$10,0)*$FC$6+VLOOKUP($FA395,LTREV,LOOKUPS!L$9,0)*$FD$6+VLOOKUP($FA395,CFP,LOOKUPS!L$6,0)*$FE$6+VLOOKUP($FA395,EP,LOOKUPS!L$8,0)*$FF$6+VLOOKUP($FA395,BM,LOOKUPS!L$5,0)*$FG$6+VLOOKUP($FA395,DIV,LOOKUPS!L$7,0)*$FH$6++VLOOKUP($FA395,SIZE,LOOKUPS!L$11,0)*$FI$6),"",VLOOKUP($FA395,MOM,LOOKUPS!L$12,0)*$FB$6+VLOOKUP($FA395,STREV,LOOKUPS!L$10,0)*$FC$6+VLOOKUP($FA395,LTREV,LOOKUPS!L$9,0)*$FD$6+VLOOKUP($FA395,CFP,LOOKUPS!L$6,0)*$FE$6+VLOOKUP($FA395,EP,LOOKUPS!L$8,0)*$FF$6+VLOOKUP($FA395,BM,LOOKUPS!L$5,0)*$FG$6+VLOOKUP($FA395,DIV,LOOKUPS!L$7,0)*$FH$6++VLOOKUP($FA395,SIZE,LOOKUPS!L$11,0)*$FI$6)</f>
        <v>3.5678000000000005</v>
      </c>
    </row>
    <row r="396" spans="1:167" x14ac:dyDescent="0.3">
      <c r="A396" s="1">
        <v>195903</v>
      </c>
      <c r="B396" s="1">
        <v>0.19</v>
      </c>
      <c r="C396" s="1">
        <v>0.28000000000000003</v>
      </c>
      <c r="D396" s="1">
        <v>0.68</v>
      </c>
      <c r="E396" s="1">
        <v>1.05</v>
      </c>
      <c r="F396" s="1">
        <v>1.32</v>
      </c>
      <c r="G396" s="1">
        <v>1.45</v>
      </c>
      <c r="H396" s="1">
        <v>1.39</v>
      </c>
      <c r="I396" s="1">
        <v>1.69</v>
      </c>
      <c r="J396" s="1">
        <v>1.04</v>
      </c>
      <c r="K396" s="1">
        <v>2.84</v>
      </c>
      <c r="M396" s="1">
        <v>195804</v>
      </c>
      <c r="N396" s="1">
        <v>3.03</v>
      </c>
      <c r="O396" s="1">
        <v>3.36</v>
      </c>
      <c r="P396" s="1">
        <v>3.78</v>
      </c>
      <c r="Q396" s="1">
        <v>2.58</v>
      </c>
      <c r="R396" s="1">
        <v>3.77</v>
      </c>
      <c r="S396" s="1">
        <v>3.14</v>
      </c>
      <c r="T396" s="1">
        <v>3.38</v>
      </c>
      <c r="U396" s="1">
        <v>2.56</v>
      </c>
      <c r="V396" s="1">
        <v>2.5</v>
      </c>
      <c r="W396" s="1">
        <v>2.34</v>
      </c>
      <c r="Y396" s="1">
        <v>196303</v>
      </c>
      <c r="Z396" s="1">
        <v>3.02</v>
      </c>
      <c r="AA396" s="1">
        <v>2.12</v>
      </c>
      <c r="AB396" s="1">
        <v>2.92</v>
      </c>
      <c r="AC396" s="1">
        <v>2.1800000000000002</v>
      </c>
      <c r="AD396" s="1">
        <v>3.36</v>
      </c>
      <c r="AE396" s="1">
        <v>0.76</v>
      </c>
      <c r="AF396" s="1">
        <v>1.99</v>
      </c>
      <c r="AG396" s="1">
        <v>2.57</v>
      </c>
      <c r="AH396" s="1">
        <v>1.29</v>
      </c>
      <c r="AI396" s="1">
        <v>0.91</v>
      </c>
      <c r="AK396">
        <v>198309</v>
      </c>
      <c r="AL396">
        <v>-3.01</v>
      </c>
      <c r="AM396">
        <v>0.23</v>
      </c>
      <c r="AN396">
        <v>2.34</v>
      </c>
      <c r="AO396">
        <v>1.56</v>
      </c>
      <c r="AP396">
        <v>-0.5</v>
      </c>
      <c r="AQ396">
        <v>2.25</v>
      </c>
      <c r="AR396">
        <v>2.54</v>
      </c>
      <c r="AS396">
        <v>2.4</v>
      </c>
      <c r="AT396">
        <v>1.1599999999999999</v>
      </c>
      <c r="AU396">
        <v>-1.49</v>
      </c>
      <c r="AV396">
        <v>1.85</v>
      </c>
      <c r="AW396">
        <v>2.69</v>
      </c>
      <c r="AX396">
        <v>1.83</v>
      </c>
      <c r="AY396">
        <v>2.31</v>
      </c>
      <c r="AZ396">
        <v>2.76</v>
      </c>
      <c r="BA396">
        <v>2.5</v>
      </c>
      <c r="BB396">
        <v>2.29</v>
      </c>
      <c r="BC396">
        <v>1.81</v>
      </c>
      <c r="BD396">
        <v>0.59</v>
      </c>
      <c r="BF396" s="1">
        <v>198309</v>
      </c>
      <c r="BG396" s="1">
        <v>-2.67</v>
      </c>
      <c r="BH396" s="1">
        <v>0.23</v>
      </c>
      <c r="BI396" s="1">
        <v>2.1800000000000002</v>
      </c>
      <c r="BJ396" s="1">
        <v>2.1800000000000002</v>
      </c>
      <c r="BK396" s="1">
        <v>-0.22</v>
      </c>
      <c r="BL396" s="1">
        <v>2.0499999999999998</v>
      </c>
      <c r="BM396" s="1">
        <v>1.96</v>
      </c>
      <c r="BN396" s="1">
        <v>2.39</v>
      </c>
      <c r="BO396" s="1">
        <v>2.19</v>
      </c>
      <c r="BP396" s="1">
        <v>-0.73</v>
      </c>
      <c r="BQ396" s="1">
        <v>0.78</v>
      </c>
      <c r="BR396" s="1">
        <v>1.93</v>
      </c>
      <c r="BS396" s="1">
        <v>2.19</v>
      </c>
      <c r="BT396" s="1">
        <v>2.16</v>
      </c>
      <c r="BU396" s="1">
        <v>1.77</v>
      </c>
      <c r="BV396" s="1">
        <v>2.6</v>
      </c>
      <c r="BW396" s="1">
        <v>2.17</v>
      </c>
      <c r="BX396" s="1">
        <v>2.75</v>
      </c>
      <c r="BY396" s="1">
        <v>1.8</v>
      </c>
      <c r="CA396" s="1">
        <v>195809</v>
      </c>
      <c r="CB396" s="1">
        <v>13.64</v>
      </c>
      <c r="CC396" s="1">
        <v>4.09</v>
      </c>
      <c r="CD396" s="1">
        <v>4.26</v>
      </c>
      <c r="CE396" s="1">
        <v>7.67</v>
      </c>
      <c r="CF396" s="1">
        <v>4.03</v>
      </c>
      <c r="CG396" s="1">
        <v>3.76</v>
      </c>
      <c r="CH396" s="1">
        <v>4.2</v>
      </c>
      <c r="CI396" s="1">
        <v>5.61</v>
      </c>
      <c r="CJ396" s="1">
        <v>8.59</v>
      </c>
      <c r="CK396" s="1">
        <v>4.16</v>
      </c>
      <c r="CL396" s="1">
        <v>3.89</v>
      </c>
      <c r="CM396" s="1">
        <v>4.22</v>
      </c>
      <c r="CN396" s="1">
        <v>3.3</v>
      </c>
      <c r="CO396" s="1">
        <v>3.8</v>
      </c>
      <c r="CP396" s="1">
        <v>4.6100000000000003</v>
      </c>
      <c r="CQ396" s="1">
        <v>5.35</v>
      </c>
      <c r="CR396" s="1">
        <v>5.87</v>
      </c>
      <c r="CS396" s="1">
        <v>7.39</v>
      </c>
      <c r="CT396" s="1">
        <v>9.77</v>
      </c>
      <c r="CV396" s="1">
        <v>195909</v>
      </c>
      <c r="CW396" s="1">
        <v>-5.94</v>
      </c>
      <c r="CX396" s="1">
        <v>-4.87</v>
      </c>
      <c r="CY396" s="1">
        <v>-4.37</v>
      </c>
      <c r="CZ396" s="1">
        <v>-3.61</v>
      </c>
      <c r="DA396" s="1">
        <v>-4.8899999999999997</v>
      </c>
      <c r="DB396" s="1">
        <v>-4.8</v>
      </c>
      <c r="DC396" s="1">
        <v>-5.03</v>
      </c>
      <c r="DD396" s="1">
        <v>-3.45</v>
      </c>
      <c r="DE396" s="1">
        <v>-3.28</v>
      </c>
      <c r="DF396" s="1">
        <v>-4.62</v>
      </c>
      <c r="DG396" s="1">
        <v>-5.16</v>
      </c>
      <c r="DH396" s="1">
        <v>-4.83</v>
      </c>
      <c r="DI396" s="1">
        <v>-4.78</v>
      </c>
      <c r="DJ396" s="1">
        <v>-5.33</v>
      </c>
      <c r="DK396" s="1">
        <v>-4.7300000000000004</v>
      </c>
      <c r="DL396" s="1">
        <v>-2.63</v>
      </c>
      <c r="DM396" s="1">
        <v>-4.2699999999999996</v>
      </c>
      <c r="DN396" s="1">
        <v>-3.54</v>
      </c>
      <c r="DO396" s="1">
        <v>-3.02</v>
      </c>
      <c r="DQ396" s="1">
        <v>195809</v>
      </c>
      <c r="DR396" s="1">
        <v>-99.99</v>
      </c>
      <c r="DS396" s="1">
        <v>5.99</v>
      </c>
      <c r="DT396" s="1">
        <v>5.46</v>
      </c>
      <c r="DU396" s="1">
        <v>4.21</v>
      </c>
      <c r="DV396" s="1">
        <v>6.54</v>
      </c>
      <c r="DW396" s="1">
        <v>5.74</v>
      </c>
      <c r="DX396" s="1">
        <v>4.83</v>
      </c>
      <c r="DY396" s="1">
        <v>4.93</v>
      </c>
      <c r="DZ396" s="1">
        <v>4.18</v>
      </c>
      <c r="EA396" s="1">
        <v>7.27</v>
      </c>
      <c r="EB396" s="1">
        <v>5.82</v>
      </c>
      <c r="EC396" s="1">
        <v>4.8899999999999997</v>
      </c>
      <c r="ED396" s="1">
        <v>6.6</v>
      </c>
      <c r="EE396" s="1">
        <v>5.09</v>
      </c>
      <c r="EF396" s="1">
        <v>4.57</v>
      </c>
      <c r="EG396" s="1">
        <v>5.59</v>
      </c>
      <c r="EH396" s="1">
        <v>4.29</v>
      </c>
      <c r="EI396" s="1">
        <v>4.1100000000000003</v>
      </c>
      <c r="EJ396" s="1">
        <v>4.24</v>
      </c>
      <c r="EL396">
        <v>195809</v>
      </c>
      <c r="EM396">
        <v>4.66</v>
      </c>
      <c r="EN396">
        <v>0.13</v>
      </c>
      <c r="EO396">
        <v>2.85</v>
      </c>
      <c r="EP396">
        <v>0.19</v>
      </c>
      <c r="ER396" s="1">
        <v>195903</v>
      </c>
      <c r="ES396" s="1">
        <v>0.13</v>
      </c>
      <c r="EU396" s="1">
        <v>195804</v>
      </c>
      <c r="EV396" s="1">
        <v>-0.44</v>
      </c>
      <c r="EX396" s="1">
        <v>196303</v>
      </c>
      <c r="EY396" s="1">
        <v>1.25</v>
      </c>
      <c r="FA396" s="1">
        <v>195903</v>
      </c>
      <c r="FB396" s="1">
        <f>IF(ISERROR(VLOOKUP($FA396,MOM,LOOKUPS!C$12,0)*$FB$6+VLOOKUP($FA396,STREV,LOOKUPS!C$10,0)*$FC$6+VLOOKUP($FA396,LTREV,LOOKUPS!C$9,0)*$FD$6+VLOOKUP($FA396,CFP,LOOKUPS!C$6,0)*$FE$6+VLOOKUP($FA396,EP,LOOKUPS!C$8,0)*$FF$6+VLOOKUP($FA396,BM,LOOKUPS!C$5,0)*$FG$6+VLOOKUP($FA396,DIV,LOOKUPS!C$7,0)*$FH$6++VLOOKUP($FA396,SIZE,LOOKUPS!C$11,0)*$FI$6),"",VLOOKUP($FA396,MOM,LOOKUPS!C$12,0)*$FB$6+VLOOKUP($FA396,STREV,LOOKUPS!C$10,0)*$FC$6+VLOOKUP($FA396,LTREV,LOOKUPS!C$9,0)*$FD$6+VLOOKUP($FA396,CFP,LOOKUPS!C$6,0)*$FE$6+VLOOKUP($FA396,EP,LOOKUPS!C$8,0)*$FF$6+VLOOKUP($FA396,BM,LOOKUPS!C$5,0)*$FG$6+VLOOKUP($FA396,DIV,LOOKUPS!C$7,0)*$FH$6++VLOOKUP($FA396,SIZE,LOOKUPS!C$11,0)*$FI$6)</f>
        <v>1.0423</v>
      </c>
      <c r="FC396" s="1">
        <f>IF(ISERROR(VLOOKUP($FA396,MOM,LOOKUPS!D$12,0)*$FB$6+VLOOKUP($FA396,STREV,LOOKUPS!D$10,0)*$FC$6+VLOOKUP($FA396,LTREV,LOOKUPS!D$9,0)*$FD$6+VLOOKUP($FA396,CFP,LOOKUPS!D$6,0)*$FE$6+VLOOKUP($FA396,EP,LOOKUPS!D$8,0)*$FF$6+VLOOKUP($FA396,BM,LOOKUPS!D$5,0)*$FG$6+VLOOKUP($FA396,DIV,LOOKUPS!D$7,0)*$FH$6++VLOOKUP($FA396,SIZE,LOOKUPS!D$11,0)*$FI$6),"",VLOOKUP($FA396,MOM,LOOKUPS!D$12,0)*$FB$6+VLOOKUP($FA396,STREV,LOOKUPS!D$10,0)*$FC$6+VLOOKUP($FA396,LTREV,LOOKUPS!D$9,0)*$FD$6+VLOOKUP($FA396,CFP,LOOKUPS!D$6,0)*$FE$6+VLOOKUP($FA396,EP,LOOKUPS!D$8,0)*$FF$6+VLOOKUP($FA396,BM,LOOKUPS!D$5,0)*$FG$6+VLOOKUP($FA396,DIV,LOOKUPS!D$7,0)*$FH$6++VLOOKUP($FA396,SIZE,LOOKUPS!D$11,0)*$FI$6)</f>
        <v>0.83860000000000001</v>
      </c>
      <c r="FD396" s="1">
        <f>IF(ISERROR(VLOOKUP($FA396,MOM,LOOKUPS!E$12,0)*$FB$6+VLOOKUP($FA396,STREV,LOOKUPS!E$10,0)*$FC$6+VLOOKUP($FA396,LTREV,LOOKUPS!E$9,0)*$FD$6+VLOOKUP($FA396,CFP,LOOKUPS!E$6,0)*$FE$6+VLOOKUP($FA396,EP,LOOKUPS!E$8,0)*$FF$6+VLOOKUP($FA396,BM,LOOKUPS!E$5,0)*$FG$6+VLOOKUP($FA396,DIV,LOOKUPS!E$7,0)*$FH$6++VLOOKUP($FA396,SIZE,LOOKUPS!E$11,0)*$FI$6),"",VLOOKUP($FA396,MOM,LOOKUPS!E$12,0)*$FB$6+VLOOKUP($FA396,STREV,LOOKUPS!E$10,0)*$FC$6+VLOOKUP($FA396,LTREV,LOOKUPS!E$9,0)*$FD$6+VLOOKUP($FA396,CFP,LOOKUPS!E$6,0)*$FE$6+VLOOKUP($FA396,EP,LOOKUPS!E$8,0)*$FF$6+VLOOKUP($FA396,BM,LOOKUPS!E$5,0)*$FG$6+VLOOKUP($FA396,DIV,LOOKUPS!E$7,0)*$FH$6++VLOOKUP($FA396,SIZE,LOOKUPS!E$11,0)*$FI$6)</f>
        <v>0.41610000000000003</v>
      </c>
      <c r="FE396" s="1">
        <f>IF(ISERROR(VLOOKUP($FA396,MOM,LOOKUPS!F$12,0)*$FB$6+VLOOKUP($FA396,STREV,LOOKUPS!F$10,0)*$FC$6+VLOOKUP($FA396,LTREV,LOOKUPS!F$9,0)*$FD$6+VLOOKUP($FA396,CFP,LOOKUPS!F$6,0)*$FE$6+VLOOKUP($FA396,EP,LOOKUPS!F$8,0)*$FF$6+VLOOKUP($FA396,BM,LOOKUPS!F$5,0)*$FG$6+VLOOKUP($FA396,DIV,LOOKUPS!F$7,0)*$FH$6++VLOOKUP($FA396,SIZE,LOOKUPS!F$11,0)*$FI$6),"",VLOOKUP($FA396,MOM,LOOKUPS!F$12,0)*$FB$6+VLOOKUP($FA396,STREV,LOOKUPS!F$10,0)*$FC$6+VLOOKUP($FA396,LTREV,LOOKUPS!F$9,0)*$FD$6+VLOOKUP($FA396,CFP,LOOKUPS!F$6,0)*$FE$6+VLOOKUP($FA396,EP,LOOKUPS!F$8,0)*$FF$6+VLOOKUP($FA396,BM,LOOKUPS!F$5,0)*$FG$6+VLOOKUP($FA396,DIV,LOOKUPS!F$7,0)*$FH$6++VLOOKUP($FA396,SIZE,LOOKUPS!F$11,0)*$FI$6)</f>
        <v>1.4508000000000001</v>
      </c>
      <c r="FF396" s="1">
        <f>IF(ISERROR(VLOOKUP($FA396,MOM,LOOKUPS!G$12,0)*$FB$6+VLOOKUP($FA396,STREV,LOOKUPS!G$10,0)*$FC$6+VLOOKUP($FA396,LTREV,LOOKUPS!G$9,0)*$FD$6+VLOOKUP($FA396,CFP,LOOKUPS!G$6,0)*$FE$6+VLOOKUP($FA396,EP,LOOKUPS!G$8,0)*$FF$6+VLOOKUP($FA396,BM,LOOKUPS!G$5,0)*$FG$6+VLOOKUP($FA396,DIV,LOOKUPS!G$7,0)*$FH$6++VLOOKUP($FA396,SIZE,LOOKUPS!G$11,0)*$FI$6),"",VLOOKUP($FA396,MOM,LOOKUPS!G$12,0)*$FB$6+VLOOKUP($FA396,STREV,LOOKUPS!G$10,0)*$FC$6+VLOOKUP($FA396,LTREV,LOOKUPS!G$9,0)*$FD$6+VLOOKUP($FA396,CFP,LOOKUPS!G$6,0)*$FE$6+VLOOKUP($FA396,EP,LOOKUPS!G$8,0)*$FF$6+VLOOKUP($FA396,BM,LOOKUPS!G$5,0)*$FG$6+VLOOKUP($FA396,DIV,LOOKUPS!G$7,0)*$FH$6++VLOOKUP($FA396,SIZE,LOOKUPS!G$11,0)*$FI$6)</f>
        <v>0.99950000000000006</v>
      </c>
      <c r="FG396" s="1">
        <f>IF(ISERROR(VLOOKUP($FA396,MOM,LOOKUPS!H$12,0)*$FB$6+VLOOKUP($FA396,STREV,LOOKUPS!H$10,0)*$FC$6+VLOOKUP($FA396,LTREV,LOOKUPS!H$9,0)*$FD$6+VLOOKUP($FA396,CFP,LOOKUPS!H$6,0)*$FE$6+VLOOKUP($FA396,EP,LOOKUPS!H$8,0)*$FF$6+VLOOKUP($FA396,BM,LOOKUPS!H$5,0)*$FG$6+VLOOKUP($FA396,DIV,LOOKUPS!H$7,0)*$FH$6++VLOOKUP($FA396,SIZE,LOOKUPS!H$11,0)*$FI$6),"",VLOOKUP($FA396,MOM,LOOKUPS!H$12,0)*$FB$6+VLOOKUP($FA396,STREV,LOOKUPS!H$10,0)*$FC$6+VLOOKUP($FA396,LTREV,LOOKUPS!H$9,0)*$FD$6+VLOOKUP($FA396,CFP,LOOKUPS!H$6,0)*$FE$6+VLOOKUP($FA396,EP,LOOKUPS!H$8,0)*$FF$6+VLOOKUP($FA396,BM,LOOKUPS!H$5,0)*$FG$6+VLOOKUP($FA396,DIV,LOOKUPS!H$7,0)*$FH$6++VLOOKUP($FA396,SIZE,LOOKUPS!H$11,0)*$FI$6)</f>
        <v>0.96130000000000004</v>
      </c>
      <c r="FH396" s="1">
        <f>IF(ISERROR(VLOOKUP($FA396,MOM,LOOKUPS!I$12,0)*$FB$6+VLOOKUP($FA396,STREV,LOOKUPS!I$10,0)*$FC$6+VLOOKUP($FA396,LTREV,LOOKUPS!I$9,0)*$FD$6+VLOOKUP($FA396,CFP,LOOKUPS!I$6,0)*$FE$6+VLOOKUP($FA396,EP,LOOKUPS!I$8,0)*$FF$6+VLOOKUP($FA396,BM,LOOKUPS!I$5,0)*$FG$6+VLOOKUP($FA396,DIV,LOOKUPS!I$7,0)*$FH$6++VLOOKUP($FA396,SIZE,LOOKUPS!I$11,0)*$FI$6),"",VLOOKUP($FA396,MOM,LOOKUPS!I$12,0)*$FB$6+VLOOKUP($FA396,STREV,LOOKUPS!I$10,0)*$FC$6+VLOOKUP($FA396,LTREV,LOOKUPS!I$9,0)*$FD$6+VLOOKUP($FA396,CFP,LOOKUPS!I$6,0)*$FE$6+VLOOKUP($FA396,EP,LOOKUPS!I$8,0)*$FF$6+VLOOKUP($FA396,BM,LOOKUPS!I$5,0)*$FG$6+VLOOKUP($FA396,DIV,LOOKUPS!I$7,0)*$FH$6++VLOOKUP($FA396,SIZE,LOOKUPS!I$11,0)*$FI$6)</f>
        <v>1.3275000000000001</v>
      </c>
      <c r="FI396" s="1">
        <f>IF(ISERROR(VLOOKUP($FA396,MOM,LOOKUPS!J$12,0)*$FB$6+VLOOKUP($FA396,STREV,LOOKUPS!J$10,0)*$FC$6+VLOOKUP($FA396,LTREV,LOOKUPS!J$9,0)*$FD$6+VLOOKUP($FA396,CFP,LOOKUPS!J$6,0)*$FE$6+VLOOKUP($FA396,EP,LOOKUPS!J$8,0)*$FF$6+VLOOKUP($FA396,BM,LOOKUPS!J$5,0)*$FG$6+VLOOKUP($FA396,DIV,LOOKUPS!J$7,0)*$FH$6++VLOOKUP($FA396,SIZE,LOOKUPS!J$11,0)*$FI$6),"",VLOOKUP($FA396,MOM,LOOKUPS!J$12,0)*$FB$6+VLOOKUP($FA396,STREV,LOOKUPS!J$10,0)*$FC$6+VLOOKUP($FA396,LTREV,LOOKUPS!J$9,0)*$FD$6+VLOOKUP($FA396,CFP,LOOKUPS!J$6,0)*$FE$6+VLOOKUP($FA396,EP,LOOKUPS!J$8,0)*$FF$6+VLOOKUP($FA396,BM,LOOKUPS!J$5,0)*$FG$6+VLOOKUP($FA396,DIV,LOOKUPS!J$7,0)*$FH$6++VLOOKUP($FA396,SIZE,LOOKUPS!J$11,0)*$FI$6)</f>
        <v>0.99909999999999999</v>
      </c>
      <c r="FJ396" s="1">
        <f>IF(ISERROR(VLOOKUP($FA396,MOM,LOOKUPS!K$12,0)*$FB$6+VLOOKUP($FA396,STREV,LOOKUPS!K$10,0)*$FC$6+VLOOKUP($FA396,LTREV,LOOKUPS!K$9,0)*$FD$6+VLOOKUP($FA396,CFP,LOOKUPS!K$6,0)*$FE$6+VLOOKUP($FA396,EP,LOOKUPS!K$8,0)*$FF$6+VLOOKUP($FA396,BM,LOOKUPS!K$5,0)*$FG$6+VLOOKUP($FA396,DIV,LOOKUPS!K$7,0)*$FH$6++VLOOKUP($FA396,SIZE,LOOKUPS!K$11,0)*$FI$6),"",VLOOKUP($FA396,MOM,LOOKUPS!K$12,0)*$FB$6+VLOOKUP($FA396,STREV,LOOKUPS!K$10,0)*$FC$6+VLOOKUP($FA396,LTREV,LOOKUPS!K$9,0)*$FD$6+VLOOKUP($FA396,CFP,LOOKUPS!K$6,0)*$FE$6+VLOOKUP($FA396,EP,LOOKUPS!K$8,0)*$FF$6+VLOOKUP($FA396,BM,LOOKUPS!K$5,0)*$FG$6+VLOOKUP($FA396,DIV,LOOKUPS!K$7,0)*$FH$6++VLOOKUP($FA396,SIZE,LOOKUPS!K$11,0)*$FI$6)</f>
        <v>1.6036999999999999</v>
      </c>
      <c r="FK396" s="1">
        <f>IF(ISERROR(VLOOKUP($FA396,MOM,LOOKUPS!L$12,0)*$FB$6+VLOOKUP($FA396,STREV,LOOKUPS!L$10,0)*$FC$6+VLOOKUP($FA396,LTREV,LOOKUPS!L$9,0)*$FD$6+VLOOKUP($FA396,CFP,LOOKUPS!L$6,0)*$FE$6+VLOOKUP($FA396,EP,LOOKUPS!L$8,0)*$FF$6+VLOOKUP($FA396,BM,LOOKUPS!L$5,0)*$FG$6+VLOOKUP($FA396,DIV,LOOKUPS!L$7,0)*$FH$6++VLOOKUP($FA396,SIZE,LOOKUPS!L$11,0)*$FI$6),"",VLOOKUP($FA396,MOM,LOOKUPS!L$12,0)*$FB$6+VLOOKUP($FA396,STREV,LOOKUPS!L$10,0)*$FC$6+VLOOKUP($FA396,LTREV,LOOKUPS!L$9,0)*$FD$6+VLOOKUP($FA396,CFP,LOOKUPS!L$6,0)*$FE$6+VLOOKUP($FA396,EP,LOOKUPS!L$8,0)*$FF$6+VLOOKUP($FA396,BM,LOOKUPS!L$5,0)*$FG$6+VLOOKUP($FA396,DIV,LOOKUPS!L$7,0)*$FH$6++VLOOKUP($FA396,SIZE,LOOKUPS!L$11,0)*$FI$6)</f>
        <v>2.1404000000000001</v>
      </c>
    </row>
    <row r="397" spans="1:167" x14ac:dyDescent="0.3">
      <c r="A397" s="1">
        <v>195904</v>
      </c>
      <c r="B397" s="1">
        <v>0.42</v>
      </c>
      <c r="C397" s="1">
        <v>1.47</v>
      </c>
      <c r="D397" s="1">
        <v>1.18</v>
      </c>
      <c r="E397" s="1">
        <v>1.36</v>
      </c>
      <c r="F397" s="1">
        <v>1.31</v>
      </c>
      <c r="G397" s="1">
        <v>2.5</v>
      </c>
      <c r="H397" s="1">
        <v>3.89</v>
      </c>
      <c r="I397" s="1">
        <v>5.13</v>
      </c>
      <c r="J397" s="1">
        <v>4.17</v>
      </c>
      <c r="K397" s="1">
        <v>5.15</v>
      </c>
      <c r="M397" s="1">
        <v>195805</v>
      </c>
      <c r="N397" s="1">
        <v>4.1399999999999997</v>
      </c>
      <c r="O397" s="1">
        <v>5.0999999999999996</v>
      </c>
      <c r="P397" s="1">
        <v>3.85</v>
      </c>
      <c r="Q397" s="1">
        <v>4.75</v>
      </c>
      <c r="R397" s="1">
        <v>2.8</v>
      </c>
      <c r="S397" s="1">
        <v>3.93</v>
      </c>
      <c r="T397" s="1">
        <v>4.45</v>
      </c>
      <c r="U397" s="1">
        <v>2.6</v>
      </c>
      <c r="V397" s="1">
        <v>3.46</v>
      </c>
      <c r="W397" s="1">
        <v>4.5199999999999996</v>
      </c>
      <c r="Y397" s="1">
        <v>196304</v>
      </c>
      <c r="Z397" s="1">
        <v>2.56</v>
      </c>
      <c r="AA397" s="1">
        <v>4.3899999999999997</v>
      </c>
      <c r="AB397" s="1">
        <v>5.05</v>
      </c>
      <c r="AC397" s="1">
        <v>3.28</v>
      </c>
      <c r="AD397" s="1">
        <v>4.13</v>
      </c>
      <c r="AE397" s="1">
        <v>3.36</v>
      </c>
      <c r="AF397" s="1">
        <v>3.84</v>
      </c>
      <c r="AG397" s="1">
        <v>2.78</v>
      </c>
      <c r="AH397" s="1">
        <v>3.89</v>
      </c>
      <c r="AI397" s="1">
        <v>4.0599999999999996</v>
      </c>
      <c r="AK397">
        <v>198310</v>
      </c>
      <c r="AL397">
        <v>-7.36</v>
      </c>
      <c r="AM397">
        <v>-7.91</v>
      </c>
      <c r="AN397">
        <v>-3.6</v>
      </c>
      <c r="AO397">
        <v>-2.89</v>
      </c>
      <c r="AP397">
        <v>-8.6199999999999992</v>
      </c>
      <c r="AQ397">
        <v>-4.9000000000000004</v>
      </c>
      <c r="AR397">
        <v>-3.79</v>
      </c>
      <c r="AS397">
        <v>-2.67</v>
      </c>
      <c r="AT397">
        <v>-2.83</v>
      </c>
      <c r="AU397">
        <v>-9.43</v>
      </c>
      <c r="AV397">
        <v>-6.72</v>
      </c>
      <c r="AW397">
        <v>-5.55</v>
      </c>
      <c r="AX397">
        <v>-4.2699999999999996</v>
      </c>
      <c r="AY397">
        <v>-4.3899999999999997</v>
      </c>
      <c r="AZ397">
        <v>-3.22</v>
      </c>
      <c r="BA397">
        <v>-2.35</v>
      </c>
      <c r="BB397">
        <v>-2.98</v>
      </c>
      <c r="BC397">
        <v>-2.44</v>
      </c>
      <c r="BD397">
        <v>-3.18</v>
      </c>
      <c r="BF397" s="1">
        <v>198310</v>
      </c>
      <c r="BG397" s="1">
        <v>-7.19</v>
      </c>
      <c r="BH397" s="1">
        <v>-7.85</v>
      </c>
      <c r="BI397" s="1">
        <v>-4.04</v>
      </c>
      <c r="BJ397" s="1">
        <v>-2.2999999999999998</v>
      </c>
      <c r="BK397" s="1">
        <v>-8.67</v>
      </c>
      <c r="BL397" s="1">
        <v>-4.54</v>
      </c>
      <c r="BM397" s="1">
        <v>-4.2</v>
      </c>
      <c r="BN397" s="1">
        <v>-2.74</v>
      </c>
      <c r="BO397" s="1">
        <v>-2.4900000000000002</v>
      </c>
      <c r="BP397" s="1">
        <v>-9.65</v>
      </c>
      <c r="BQ397" s="1">
        <v>-6.75</v>
      </c>
      <c r="BR397" s="1">
        <v>-4.79</v>
      </c>
      <c r="BS397" s="1">
        <v>-4.28</v>
      </c>
      <c r="BT397" s="1">
        <v>-4.57</v>
      </c>
      <c r="BU397" s="1">
        <v>-3.86</v>
      </c>
      <c r="BV397" s="1">
        <v>-3.52</v>
      </c>
      <c r="BW397" s="1">
        <v>-1.92</v>
      </c>
      <c r="BX397" s="1">
        <v>-1.72</v>
      </c>
      <c r="BY397" s="1">
        <v>-3.03</v>
      </c>
      <c r="CA397" s="1">
        <v>195810</v>
      </c>
      <c r="CB397" s="1">
        <v>-8.6300000000000008</v>
      </c>
      <c r="CC397" s="1">
        <v>3.57</v>
      </c>
      <c r="CD397" s="1">
        <v>3.13</v>
      </c>
      <c r="CE397" s="1">
        <v>3.47</v>
      </c>
      <c r="CF397" s="1">
        <v>3.71</v>
      </c>
      <c r="CG397" s="1">
        <v>4.18</v>
      </c>
      <c r="CH397" s="1">
        <v>2.39</v>
      </c>
      <c r="CI397" s="1">
        <v>3.09</v>
      </c>
      <c r="CJ397" s="1">
        <v>3.46</v>
      </c>
      <c r="CK397" s="1">
        <v>4.8099999999999996</v>
      </c>
      <c r="CL397" s="1">
        <v>2.59</v>
      </c>
      <c r="CM397" s="1">
        <v>3.3</v>
      </c>
      <c r="CN397" s="1">
        <v>5.05</v>
      </c>
      <c r="CO397" s="1">
        <v>3.34</v>
      </c>
      <c r="CP397" s="1">
        <v>1.43</v>
      </c>
      <c r="CQ397" s="1">
        <v>2.68</v>
      </c>
      <c r="CR397" s="1">
        <v>3.49</v>
      </c>
      <c r="CS397" s="1">
        <v>4.18</v>
      </c>
      <c r="CT397" s="1">
        <v>2.76</v>
      </c>
      <c r="CV397" s="1">
        <v>195910</v>
      </c>
      <c r="CW397" s="1">
        <v>2.75</v>
      </c>
      <c r="CX397" s="1">
        <v>3.19</v>
      </c>
      <c r="CY397" s="1">
        <v>2.0699999999999998</v>
      </c>
      <c r="CZ397" s="1">
        <v>0.56000000000000005</v>
      </c>
      <c r="DA397" s="1">
        <v>3.76</v>
      </c>
      <c r="DB397" s="1">
        <v>2.29</v>
      </c>
      <c r="DC397" s="1">
        <v>1.57</v>
      </c>
      <c r="DD397" s="1">
        <v>1.95</v>
      </c>
      <c r="DE397" s="1">
        <v>0.18</v>
      </c>
      <c r="DF397" s="1">
        <v>4.1399999999999997</v>
      </c>
      <c r="DG397" s="1">
        <v>3.39</v>
      </c>
      <c r="DH397" s="1">
        <v>2.0499999999999998</v>
      </c>
      <c r="DI397" s="1">
        <v>2.54</v>
      </c>
      <c r="DJ397" s="1">
        <v>1.78</v>
      </c>
      <c r="DK397" s="1">
        <v>1.36</v>
      </c>
      <c r="DL397" s="1">
        <v>2.59</v>
      </c>
      <c r="DM397" s="1">
        <v>1.32</v>
      </c>
      <c r="DN397" s="1">
        <v>0.89</v>
      </c>
      <c r="DO397" s="1">
        <v>-0.53</v>
      </c>
      <c r="DQ397" s="1">
        <v>195810</v>
      </c>
      <c r="DR397" s="1">
        <v>-99.99</v>
      </c>
      <c r="DS397" s="1">
        <v>3.11</v>
      </c>
      <c r="DT397" s="1">
        <v>3.45</v>
      </c>
      <c r="DU397" s="1">
        <v>3.15</v>
      </c>
      <c r="DV397" s="1">
        <v>2.75</v>
      </c>
      <c r="DW397" s="1">
        <v>4.24</v>
      </c>
      <c r="DX397" s="1">
        <v>3.09</v>
      </c>
      <c r="DY397" s="1">
        <v>3.27</v>
      </c>
      <c r="DZ397" s="1">
        <v>2.95</v>
      </c>
      <c r="EA397" s="1">
        <v>2.31</v>
      </c>
      <c r="EB397" s="1">
        <v>3.19</v>
      </c>
      <c r="EC397" s="1">
        <v>3.84</v>
      </c>
      <c r="ED397" s="1">
        <v>4.63</v>
      </c>
      <c r="EE397" s="1">
        <v>2.5499999999999998</v>
      </c>
      <c r="EF397" s="1">
        <v>3.63</v>
      </c>
      <c r="EG397" s="1">
        <v>3.01</v>
      </c>
      <c r="EH397" s="1">
        <v>3.53</v>
      </c>
      <c r="EI397" s="1">
        <v>3.31</v>
      </c>
      <c r="EJ397" s="1">
        <v>2.6</v>
      </c>
      <c r="EL397">
        <v>195810</v>
      </c>
      <c r="EM397">
        <v>2.5299999999999998</v>
      </c>
      <c r="EN397">
        <v>1.1100000000000001</v>
      </c>
      <c r="EO397">
        <v>-1.18</v>
      </c>
      <c r="EP397">
        <v>0.18</v>
      </c>
      <c r="ER397" s="1">
        <v>195904</v>
      </c>
      <c r="ES397" s="1">
        <v>3.15</v>
      </c>
      <c r="EU397" s="1">
        <v>195805</v>
      </c>
      <c r="EV397" s="1">
        <v>1.19</v>
      </c>
      <c r="EX397" s="1">
        <v>196304</v>
      </c>
      <c r="EY397" s="1">
        <v>1</v>
      </c>
      <c r="FA397" s="1">
        <v>195904</v>
      </c>
      <c r="FB397" s="1">
        <f>IF(ISERROR(VLOOKUP($FA397,MOM,LOOKUPS!C$12,0)*$FB$6+VLOOKUP($FA397,STREV,LOOKUPS!C$10,0)*$FC$6+VLOOKUP($FA397,LTREV,LOOKUPS!C$9,0)*$FD$6+VLOOKUP($FA397,CFP,LOOKUPS!C$6,0)*$FE$6+VLOOKUP($FA397,EP,LOOKUPS!C$8,0)*$FF$6+VLOOKUP($FA397,BM,LOOKUPS!C$5,0)*$FG$6+VLOOKUP($FA397,DIV,LOOKUPS!C$7,0)*$FH$6++VLOOKUP($FA397,SIZE,LOOKUPS!C$11,0)*$FI$6),"",VLOOKUP($FA397,MOM,LOOKUPS!C$12,0)*$FB$6+VLOOKUP($FA397,STREV,LOOKUPS!C$10,0)*$FC$6+VLOOKUP($FA397,LTREV,LOOKUPS!C$9,0)*$FD$6+VLOOKUP($FA397,CFP,LOOKUPS!C$6,0)*$FE$6+VLOOKUP($FA397,EP,LOOKUPS!C$8,0)*$FF$6+VLOOKUP($FA397,BM,LOOKUPS!C$5,0)*$FG$6+VLOOKUP($FA397,DIV,LOOKUPS!C$7,0)*$FH$6++VLOOKUP($FA397,SIZE,LOOKUPS!C$11,0)*$FI$6)</f>
        <v>2.8269000000000002</v>
      </c>
      <c r="FC397" s="1">
        <f>IF(ISERROR(VLOOKUP($FA397,MOM,LOOKUPS!D$12,0)*$FB$6+VLOOKUP($FA397,STREV,LOOKUPS!D$10,0)*$FC$6+VLOOKUP($FA397,LTREV,LOOKUPS!D$9,0)*$FD$6+VLOOKUP($FA397,CFP,LOOKUPS!D$6,0)*$FE$6+VLOOKUP($FA397,EP,LOOKUPS!D$8,0)*$FF$6+VLOOKUP($FA397,BM,LOOKUPS!D$5,0)*$FG$6+VLOOKUP($FA397,DIV,LOOKUPS!D$7,0)*$FH$6++VLOOKUP($FA397,SIZE,LOOKUPS!D$11,0)*$FI$6),"",VLOOKUP($FA397,MOM,LOOKUPS!D$12,0)*$FB$6+VLOOKUP($FA397,STREV,LOOKUPS!D$10,0)*$FC$6+VLOOKUP($FA397,LTREV,LOOKUPS!D$9,0)*$FD$6+VLOOKUP($FA397,CFP,LOOKUPS!D$6,0)*$FE$6+VLOOKUP($FA397,EP,LOOKUPS!D$8,0)*$FF$6+VLOOKUP($FA397,BM,LOOKUPS!D$5,0)*$FG$6+VLOOKUP($FA397,DIV,LOOKUPS!D$7,0)*$FH$6++VLOOKUP($FA397,SIZE,LOOKUPS!D$11,0)*$FI$6)</f>
        <v>1.3336000000000001</v>
      </c>
      <c r="FD397" s="1">
        <f>IF(ISERROR(VLOOKUP($FA397,MOM,LOOKUPS!E$12,0)*$FB$6+VLOOKUP($FA397,STREV,LOOKUPS!E$10,0)*$FC$6+VLOOKUP($FA397,LTREV,LOOKUPS!E$9,0)*$FD$6+VLOOKUP($FA397,CFP,LOOKUPS!E$6,0)*$FE$6+VLOOKUP($FA397,EP,LOOKUPS!E$8,0)*$FF$6+VLOOKUP($FA397,BM,LOOKUPS!E$5,0)*$FG$6+VLOOKUP($FA397,DIV,LOOKUPS!E$7,0)*$FH$6++VLOOKUP($FA397,SIZE,LOOKUPS!E$11,0)*$FI$6),"",VLOOKUP($FA397,MOM,LOOKUPS!E$12,0)*$FB$6+VLOOKUP($FA397,STREV,LOOKUPS!E$10,0)*$FC$6+VLOOKUP($FA397,LTREV,LOOKUPS!E$9,0)*$FD$6+VLOOKUP($FA397,CFP,LOOKUPS!E$6,0)*$FE$6+VLOOKUP($FA397,EP,LOOKUPS!E$8,0)*$FF$6+VLOOKUP($FA397,BM,LOOKUPS!E$5,0)*$FG$6+VLOOKUP($FA397,DIV,LOOKUPS!E$7,0)*$FH$6++VLOOKUP($FA397,SIZE,LOOKUPS!E$11,0)*$FI$6)</f>
        <v>1.905</v>
      </c>
      <c r="FE397" s="1">
        <f>IF(ISERROR(VLOOKUP($FA397,MOM,LOOKUPS!F$12,0)*$FB$6+VLOOKUP($FA397,STREV,LOOKUPS!F$10,0)*$FC$6+VLOOKUP($FA397,LTREV,LOOKUPS!F$9,0)*$FD$6+VLOOKUP($FA397,CFP,LOOKUPS!F$6,0)*$FE$6+VLOOKUP($FA397,EP,LOOKUPS!F$8,0)*$FF$6+VLOOKUP($FA397,BM,LOOKUPS!F$5,0)*$FG$6+VLOOKUP($FA397,DIV,LOOKUPS!F$7,0)*$FH$6++VLOOKUP($FA397,SIZE,LOOKUPS!F$11,0)*$FI$6),"",VLOOKUP($FA397,MOM,LOOKUPS!F$12,0)*$FB$6+VLOOKUP($FA397,STREV,LOOKUPS!F$10,0)*$FC$6+VLOOKUP($FA397,LTREV,LOOKUPS!F$9,0)*$FD$6+VLOOKUP($FA397,CFP,LOOKUPS!F$6,0)*$FE$6+VLOOKUP($FA397,EP,LOOKUPS!F$8,0)*$FF$6+VLOOKUP($FA397,BM,LOOKUPS!F$5,0)*$FG$6+VLOOKUP($FA397,DIV,LOOKUPS!F$7,0)*$FH$6++VLOOKUP($FA397,SIZE,LOOKUPS!F$11,0)*$FI$6)</f>
        <v>2.5364000000000004</v>
      </c>
      <c r="FF397" s="1">
        <f>IF(ISERROR(VLOOKUP($FA397,MOM,LOOKUPS!G$12,0)*$FB$6+VLOOKUP($FA397,STREV,LOOKUPS!G$10,0)*$FC$6+VLOOKUP($FA397,LTREV,LOOKUPS!G$9,0)*$FD$6+VLOOKUP($FA397,CFP,LOOKUPS!G$6,0)*$FE$6+VLOOKUP($FA397,EP,LOOKUPS!G$8,0)*$FF$6+VLOOKUP($FA397,BM,LOOKUPS!G$5,0)*$FG$6+VLOOKUP($FA397,DIV,LOOKUPS!G$7,0)*$FH$6++VLOOKUP($FA397,SIZE,LOOKUPS!G$11,0)*$FI$6),"",VLOOKUP($FA397,MOM,LOOKUPS!G$12,0)*$FB$6+VLOOKUP($FA397,STREV,LOOKUPS!G$10,0)*$FC$6+VLOOKUP($FA397,LTREV,LOOKUPS!G$9,0)*$FD$6+VLOOKUP($FA397,CFP,LOOKUPS!G$6,0)*$FE$6+VLOOKUP($FA397,EP,LOOKUPS!G$8,0)*$FF$6+VLOOKUP($FA397,BM,LOOKUPS!G$5,0)*$FG$6+VLOOKUP($FA397,DIV,LOOKUPS!G$7,0)*$FH$6++VLOOKUP($FA397,SIZE,LOOKUPS!G$11,0)*$FI$6)</f>
        <v>2.2819000000000003</v>
      </c>
      <c r="FG397" s="1">
        <f>IF(ISERROR(VLOOKUP($FA397,MOM,LOOKUPS!H$12,0)*$FB$6+VLOOKUP($FA397,STREV,LOOKUPS!H$10,0)*$FC$6+VLOOKUP($FA397,LTREV,LOOKUPS!H$9,0)*$FD$6+VLOOKUP($FA397,CFP,LOOKUPS!H$6,0)*$FE$6+VLOOKUP($FA397,EP,LOOKUPS!H$8,0)*$FF$6+VLOOKUP($FA397,BM,LOOKUPS!H$5,0)*$FG$6+VLOOKUP($FA397,DIV,LOOKUPS!H$7,0)*$FH$6++VLOOKUP($FA397,SIZE,LOOKUPS!H$11,0)*$FI$6),"",VLOOKUP($FA397,MOM,LOOKUPS!H$12,0)*$FB$6+VLOOKUP($FA397,STREV,LOOKUPS!H$10,0)*$FC$6+VLOOKUP($FA397,LTREV,LOOKUPS!H$9,0)*$FD$6+VLOOKUP($FA397,CFP,LOOKUPS!H$6,0)*$FE$6+VLOOKUP($FA397,EP,LOOKUPS!H$8,0)*$FF$6+VLOOKUP($FA397,BM,LOOKUPS!H$5,0)*$FG$6+VLOOKUP($FA397,DIV,LOOKUPS!H$7,0)*$FH$6++VLOOKUP($FA397,SIZE,LOOKUPS!H$11,0)*$FI$6)</f>
        <v>2.5237000000000003</v>
      </c>
      <c r="FH397" s="1">
        <f>IF(ISERROR(VLOOKUP($FA397,MOM,LOOKUPS!I$12,0)*$FB$6+VLOOKUP($FA397,STREV,LOOKUPS!I$10,0)*$FC$6+VLOOKUP($FA397,LTREV,LOOKUPS!I$9,0)*$FD$6+VLOOKUP($FA397,CFP,LOOKUPS!I$6,0)*$FE$6+VLOOKUP($FA397,EP,LOOKUPS!I$8,0)*$FF$6+VLOOKUP($FA397,BM,LOOKUPS!I$5,0)*$FG$6+VLOOKUP($FA397,DIV,LOOKUPS!I$7,0)*$FH$6++VLOOKUP($FA397,SIZE,LOOKUPS!I$11,0)*$FI$6),"",VLOOKUP($FA397,MOM,LOOKUPS!I$12,0)*$FB$6+VLOOKUP($FA397,STREV,LOOKUPS!I$10,0)*$FC$6+VLOOKUP($FA397,LTREV,LOOKUPS!I$9,0)*$FD$6+VLOOKUP($FA397,CFP,LOOKUPS!I$6,0)*$FE$6+VLOOKUP($FA397,EP,LOOKUPS!I$8,0)*$FF$6+VLOOKUP($FA397,BM,LOOKUPS!I$5,0)*$FG$6+VLOOKUP($FA397,DIV,LOOKUPS!I$7,0)*$FH$6++VLOOKUP($FA397,SIZE,LOOKUPS!I$11,0)*$FI$6)</f>
        <v>3.4244000000000003</v>
      </c>
      <c r="FI397" s="1">
        <f>IF(ISERROR(VLOOKUP($FA397,MOM,LOOKUPS!J$12,0)*$FB$6+VLOOKUP($FA397,STREV,LOOKUPS!J$10,0)*$FC$6+VLOOKUP($FA397,LTREV,LOOKUPS!J$9,0)*$FD$6+VLOOKUP($FA397,CFP,LOOKUPS!J$6,0)*$FE$6+VLOOKUP($FA397,EP,LOOKUPS!J$8,0)*$FF$6+VLOOKUP($FA397,BM,LOOKUPS!J$5,0)*$FG$6+VLOOKUP($FA397,DIV,LOOKUPS!J$7,0)*$FH$6++VLOOKUP($FA397,SIZE,LOOKUPS!J$11,0)*$FI$6),"",VLOOKUP($FA397,MOM,LOOKUPS!J$12,0)*$FB$6+VLOOKUP($FA397,STREV,LOOKUPS!J$10,0)*$FC$6+VLOOKUP($FA397,LTREV,LOOKUPS!J$9,0)*$FD$6+VLOOKUP($FA397,CFP,LOOKUPS!J$6,0)*$FE$6+VLOOKUP($FA397,EP,LOOKUPS!J$8,0)*$FF$6+VLOOKUP($FA397,BM,LOOKUPS!J$5,0)*$FG$6+VLOOKUP($FA397,DIV,LOOKUPS!J$7,0)*$FH$6++VLOOKUP($FA397,SIZE,LOOKUPS!J$11,0)*$FI$6)</f>
        <v>3.0074999999999998</v>
      </c>
      <c r="FJ397" s="1">
        <f>IF(ISERROR(VLOOKUP($FA397,MOM,LOOKUPS!K$12,0)*$FB$6+VLOOKUP($FA397,STREV,LOOKUPS!K$10,0)*$FC$6+VLOOKUP($FA397,LTREV,LOOKUPS!K$9,0)*$FD$6+VLOOKUP($FA397,CFP,LOOKUPS!K$6,0)*$FE$6+VLOOKUP($FA397,EP,LOOKUPS!K$8,0)*$FF$6+VLOOKUP($FA397,BM,LOOKUPS!K$5,0)*$FG$6+VLOOKUP($FA397,DIV,LOOKUPS!K$7,0)*$FH$6++VLOOKUP($FA397,SIZE,LOOKUPS!K$11,0)*$FI$6),"",VLOOKUP($FA397,MOM,LOOKUPS!K$12,0)*$FB$6+VLOOKUP($FA397,STREV,LOOKUPS!K$10,0)*$FC$6+VLOOKUP($FA397,LTREV,LOOKUPS!K$9,0)*$FD$6+VLOOKUP($FA397,CFP,LOOKUPS!K$6,0)*$FE$6+VLOOKUP($FA397,EP,LOOKUPS!K$8,0)*$FF$6+VLOOKUP($FA397,BM,LOOKUPS!K$5,0)*$FG$6+VLOOKUP($FA397,DIV,LOOKUPS!K$7,0)*$FH$6++VLOOKUP($FA397,SIZE,LOOKUPS!K$11,0)*$FI$6)</f>
        <v>3.3902000000000001</v>
      </c>
      <c r="FK397" s="1">
        <f>IF(ISERROR(VLOOKUP($FA397,MOM,LOOKUPS!L$12,0)*$FB$6+VLOOKUP($FA397,STREV,LOOKUPS!L$10,0)*$FC$6+VLOOKUP($FA397,LTREV,LOOKUPS!L$9,0)*$FD$6+VLOOKUP($FA397,CFP,LOOKUPS!L$6,0)*$FE$6+VLOOKUP($FA397,EP,LOOKUPS!L$8,0)*$FF$6+VLOOKUP($FA397,BM,LOOKUPS!L$5,0)*$FG$6+VLOOKUP($FA397,DIV,LOOKUPS!L$7,0)*$FH$6++VLOOKUP($FA397,SIZE,LOOKUPS!L$11,0)*$FI$6),"",VLOOKUP($FA397,MOM,LOOKUPS!L$12,0)*$FB$6+VLOOKUP($FA397,STREV,LOOKUPS!L$10,0)*$FC$6+VLOOKUP($FA397,LTREV,LOOKUPS!L$9,0)*$FD$6+VLOOKUP($FA397,CFP,LOOKUPS!L$6,0)*$FE$6+VLOOKUP($FA397,EP,LOOKUPS!L$8,0)*$FF$6+VLOOKUP($FA397,BM,LOOKUPS!L$5,0)*$FG$6+VLOOKUP($FA397,DIV,LOOKUPS!L$7,0)*$FH$6++VLOOKUP($FA397,SIZE,LOOKUPS!L$11,0)*$FI$6)</f>
        <v>3.4587000000000003</v>
      </c>
    </row>
    <row r="398" spans="1:167" x14ac:dyDescent="0.3">
      <c r="A398" s="1">
        <v>195905</v>
      </c>
      <c r="B398" s="1">
        <v>0.24</v>
      </c>
      <c r="C398" s="1">
        <v>7.0000000000000007E-2</v>
      </c>
      <c r="D398" s="1">
        <v>0.85</v>
      </c>
      <c r="E398" s="1">
        <v>-0.25</v>
      </c>
      <c r="F398" s="1">
        <v>1.7</v>
      </c>
      <c r="G398" s="1">
        <v>0.81</v>
      </c>
      <c r="H398" s="1">
        <v>2.1</v>
      </c>
      <c r="I398" s="1">
        <v>0.89</v>
      </c>
      <c r="J398" s="1">
        <v>0.84</v>
      </c>
      <c r="K398" s="1">
        <v>0.69</v>
      </c>
      <c r="M398" s="1">
        <v>195806</v>
      </c>
      <c r="N398" s="1">
        <v>4.7300000000000004</v>
      </c>
      <c r="O398" s="1">
        <v>3.7</v>
      </c>
      <c r="P398" s="1">
        <v>4.16</v>
      </c>
      <c r="Q398" s="1">
        <v>2.91</v>
      </c>
      <c r="R398" s="1">
        <v>3.59</v>
      </c>
      <c r="S398" s="1">
        <v>3.09</v>
      </c>
      <c r="T398" s="1">
        <v>2.86</v>
      </c>
      <c r="U398" s="1">
        <v>1.74</v>
      </c>
      <c r="V398" s="1">
        <v>2.44</v>
      </c>
      <c r="W398" s="1">
        <v>3.01</v>
      </c>
      <c r="Y398" s="1">
        <v>196305</v>
      </c>
      <c r="Z398" s="1">
        <v>6.34</v>
      </c>
      <c r="AA398" s="1">
        <v>5.26</v>
      </c>
      <c r="AB398" s="1">
        <v>4.22</v>
      </c>
      <c r="AC398" s="1">
        <v>3.16</v>
      </c>
      <c r="AD398" s="1">
        <v>3.5</v>
      </c>
      <c r="AE398" s="1">
        <v>1.89</v>
      </c>
      <c r="AF398" s="1">
        <v>3.96</v>
      </c>
      <c r="AG398" s="1">
        <v>1.76</v>
      </c>
      <c r="AH398" s="1">
        <v>1.64</v>
      </c>
      <c r="AI398" s="1">
        <v>2.16</v>
      </c>
      <c r="AK398">
        <v>198311</v>
      </c>
      <c r="AL398">
        <v>0.99</v>
      </c>
      <c r="AM398">
        <v>4.43</v>
      </c>
      <c r="AN398">
        <v>4.12</v>
      </c>
      <c r="AO398">
        <v>2.5499999999999998</v>
      </c>
      <c r="AP398">
        <v>4.3</v>
      </c>
      <c r="AQ398">
        <v>4.51</v>
      </c>
      <c r="AR398">
        <v>3.93</v>
      </c>
      <c r="AS398">
        <v>4.28</v>
      </c>
      <c r="AT398">
        <v>1.67</v>
      </c>
      <c r="AU398">
        <v>4.38</v>
      </c>
      <c r="AV398">
        <v>4.1100000000000003</v>
      </c>
      <c r="AW398">
        <v>4.84</v>
      </c>
      <c r="AX398">
        <v>4.1900000000000004</v>
      </c>
      <c r="AY398">
        <v>4.41</v>
      </c>
      <c r="AZ398">
        <v>3.49</v>
      </c>
      <c r="BA398">
        <v>4.45</v>
      </c>
      <c r="BB398">
        <v>4.12</v>
      </c>
      <c r="BC398">
        <v>2.34</v>
      </c>
      <c r="BD398">
        <v>1.08</v>
      </c>
      <c r="BF398" s="1">
        <v>198311</v>
      </c>
      <c r="BG398" s="1">
        <v>0.82</v>
      </c>
      <c r="BH398" s="1">
        <v>4.87</v>
      </c>
      <c r="BI398" s="1">
        <v>3.82</v>
      </c>
      <c r="BJ398" s="1">
        <v>2.97</v>
      </c>
      <c r="BK398" s="1">
        <v>4.8600000000000003</v>
      </c>
      <c r="BL398" s="1">
        <v>4.74</v>
      </c>
      <c r="BM398" s="1">
        <v>3.54</v>
      </c>
      <c r="BN398" s="1">
        <v>3.75</v>
      </c>
      <c r="BO398" s="1">
        <v>2.57</v>
      </c>
      <c r="BP398" s="1">
        <v>4.4000000000000004</v>
      </c>
      <c r="BQ398" s="1">
        <v>5.75</v>
      </c>
      <c r="BR398" s="1">
        <v>4.92</v>
      </c>
      <c r="BS398" s="1">
        <v>4.54</v>
      </c>
      <c r="BT398" s="1">
        <v>3.38</v>
      </c>
      <c r="BU398" s="1">
        <v>3.68</v>
      </c>
      <c r="BV398" s="1">
        <v>3.72</v>
      </c>
      <c r="BW398" s="1">
        <v>3.77</v>
      </c>
      <c r="BX398" s="1">
        <v>3.07</v>
      </c>
      <c r="BY398" s="1">
        <v>2.21</v>
      </c>
      <c r="CA398" s="1">
        <v>195811</v>
      </c>
      <c r="CB398" s="1">
        <v>6.55</v>
      </c>
      <c r="CC398" s="1">
        <v>4.96</v>
      </c>
      <c r="CD398" s="1">
        <v>3.88</v>
      </c>
      <c r="CE398" s="1">
        <v>4.3099999999999996</v>
      </c>
      <c r="CF398" s="1">
        <v>5.13</v>
      </c>
      <c r="CG398" s="1">
        <v>4.2699999999999996</v>
      </c>
      <c r="CH398" s="1">
        <v>4.22</v>
      </c>
      <c r="CI398" s="1">
        <v>3.93</v>
      </c>
      <c r="CJ398" s="1">
        <v>4.13</v>
      </c>
      <c r="CK398" s="1">
        <v>5.67</v>
      </c>
      <c r="CL398" s="1">
        <v>4.59</v>
      </c>
      <c r="CM398" s="1">
        <v>4.6100000000000003</v>
      </c>
      <c r="CN398" s="1">
        <v>3.93</v>
      </c>
      <c r="CO398" s="1">
        <v>4.75</v>
      </c>
      <c r="CP398" s="1">
        <v>3.67</v>
      </c>
      <c r="CQ398" s="1">
        <v>3.16</v>
      </c>
      <c r="CR398" s="1">
        <v>4.67</v>
      </c>
      <c r="CS398" s="1">
        <v>3.68</v>
      </c>
      <c r="CT398" s="1">
        <v>4.58</v>
      </c>
      <c r="CV398" s="1">
        <v>195911</v>
      </c>
      <c r="CW398" s="1">
        <v>1.1499999999999999</v>
      </c>
      <c r="CX398" s="1">
        <v>2.85</v>
      </c>
      <c r="CY398" s="1">
        <v>1.17</v>
      </c>
      <c r="CZ398" s="1">
        <v>0.93</v>
      </c>
      <c r="DA398" s="1">
        <v>2.88</v>
      </c>
      <c r="DB398" s="1">
        <v>2.12</v>
      </c>
      <c r="DC398" s="1">
        <v>1.28</v>
      </c>
      <c r="DD398" s="1">
        <v>1.06</v>
      </c>
      <c r="DE398" s="1">
        <v>0.65</v>
      </c>
      <c r="DF398" s="1">
        <v>3.13</v>
      </c>
      <c r="DG398" s="1">
        <v>2.63</v>
      </c>
      <c r="DH398" s="1">
        <v>2.78</v>
      </c>
      <c r="DI398" s="1">
        <v>1.48</v>
      </c>
      <c r="DJ398" s="1">
        <v>1.72</v>
      </c>
      <c r="DK398" s="1">
        <v>0.83</v>
      </c>
      <c r="DL398" s="1">
        <v>0.63</v>
      </c>
      <c r="DM398" s="1">
        <v>1.49</v>
      </c>
      <c r="DN398" s="1">
        <v>0.26</v>
      </c>
      <c r="DO398" s="1">
        <v>1.04</v>
      </c>
      <c r="DQ398" s="1">
        <v>195811</v>
      </c>
      <c r="DR398" s="1">
        <v>-99.99</v>
      </c>
      <c r="DS398" s="1">
        <v>4.95</v>
      </c>
      <c r="DT398" s="1">
        <v>4.03</v>
      </c>
      <c r="DU398" s="1">
        <v>3.99</v>
      </c>
      <c r="DV398" s="1">
        <v>4.5199999999999996</v>
      </c>
      <c r="DW398" s="1">
        <v>5.56</v>
      </c>
      <c r="DX398" s="1">
        <v>3.41</v>
      </c>
      <c r="DY398" s="1">
        <v>4.45</v>
      </c>
      <c r="DZ398" s="1">
        <v>3.54</v>
      </c>
      <c r="EA398" s="1">
        <v>3.01</v>
      </c>
      <c r="EB398" s="1">
        <v>6.02</v>
      </c>
      <c r="EC398" s="1">
        <v>5.79</v>
      </c>
      <c r="ED398" s="1">
        <v>5.33</v>
      </c>
      <c r="EE398" s="1">
        <v>3.95</v>
      </c>
      <c r="EF398" s="1">
        <v>2.86</v>
      </c>
      <c r="EG398" s="1">
        <v>3.99</v>
      </c>
      <c r="EH398" s="1">
        <v>4.8899999999999997</v>
      </c>
      <c r="EI398" s="1">
        <v>3.76</v>
      </c>
      <c r="EJ398" s="1">
        <v>3.31</v>
      </c>
      <c r="EL398">
        <v>195811</v>
      </c>
      <c r="EM398">
        <v>3.01</v>
      </c>
      <c r="EN398">
        <v>2</v>
      </c>
      <c r="EO398">
        <v>-1.19</v>
      </c>
      <c r="EP398">
        <v>0.11</v>
      </c>
      <c r="ER398" s="1">
        <v>195905</v>
      </c>
      <c r="ES398" s="1">
        <v>1.5</v>
      </c>
      <c r="EU398" s="1">
        <v>195806</v>
      </c>
      <c r="EV398" s="1">
        <v>1.96</v>
      </c>
      <c r="EX398" s="1">
        <v>196305</v>
      </c>
      <c r="EY398" s="1">
        <v>2.41</v>
      </c>
      <c r="FA398" s="1">
        <v>195905</v>
      </c>
      <c r="FB398" s="1">
        <f>IF(ISERROR(VLOOKUP($FA398,MOM,LOOKUPS!C$12,0)*$FB$6+VLOOKUP($FA398,STREV,LOOKUPS!C$10,0)*$FC$6+VLOOKUP($FA398,LTREV,LOOKUPS!C$9,0)*$FD$6+VLOOKUP($FA398,CFP,LOOKUPS!C$6,0)*$FE$6+VLOOKUP($FA398,EP,LOOKUPS!C$8,0)*$FF$6+VLOOKUP($FA398,BM,LOOKUPS!C$5,0)*$FG$6+VLOOKUP($FA398,DIV,LOOKUPS!C$7,0)*$FH$6++VLOOKUP($FA398,SIZE,LOOKUPS!C$11,0)*$FI$6),"",VLOOKUP($FA398,MOM,LOOKUPS!C$12,0)*$FB$6+VLOOKUP($FA398,STREV,LOOKUPS!C$10,0)*$FC$6+VLOOKUP($FA398,LTREV,LOOKUPS!C$9,0)*$FD$6+VLOOKUP($FA398,CFP,LOOKUPS!C$6,0)*$FE$6+VLOOKUP($FA398,EP,LOOKUPS!C$8,0)*$FF$6+VLOOKUP($FA398,BM,LOOKUPS!C$5,0)*$FG$6+VLOOKUP($FA398,DIV,LOOKUPS!C$7,0)*$FH$6++VLOOKUP($FA398,SIZE,LOOKUPS!C$11,0)*$FI$6)</f>
        <v>-3.4199999999999994E-2</v>
      </c>
      <c r="FC398" s="1">
        <f>IF(ISERROR(VLOOKUP($FA398,MOM,LOOKUPS!D$12,0)*$FB$6+VLOOKUP($FA398,STREV,LOOKUPS!D$10,0)*$FC$6+VLOOKUP($FA398,LTREV,LOOKUPS!D$9,0)*$FD$6+VLOOKUP($FA398,CFP,LOOKUPS!D$6,0)*$FE$6+VLOOKUP($FA398,EP,LOOKUPS!D$8,0)*$FF$6+VLOOKUP($FA398,BM,LOOKUPS!D$5,0)*$FG$6+VLOOKUP($FA398,DIV,LOOKUPS!D$7,0)*$FH$6++VLOOKUP($FA398,SIZE,LOOKUPS!D$11,0)*$FI$6),"",VLOOKUP($FA398,MOM,LOOKUPS!D$12,0)*$FB$6+VLOOKUP($FA398,STREV,LOOKUPS!D$10,0)*$FC$6+VLOOKUP($FA398,LTREV,LOOKUPS!D$9,0)*$FD$6+VLOOKUP($FA398,CFP,LOOKUPS!D$6,0)*$FE$6+VLOOKUP($FA398,EP,LOOKUPS!D$8,0)*$FF$6+VLOOKUP($FA398,BM,LOOKUPS!D$5,0)*$FG$6+VLOOKUP($FA398,DIV,LOOKUPS!D$7,0)*$FH$6++VLOOKUP($FA398,SIZE,LOOKUPS!D$11,0)*$FI$6)</f>
        <v>0.80570000000000008</v>
      </c>
      <c r="FD398" s="1">
        <f>IF(ISERROR(VLOOKUP($FA398,MOM,LOOKUPS!E$12,0)*$FB$6+VLOOKUP($FA398,STREV,LOOKUPS!E$10,0)*$FC$6+VLOOKUP($FA398,LTREV,LOOKUPS!E$9,0)*$FD$6+VLOOKUP($FA398,CFP,LOOKUPS!E$6,0)*$FE$6+VLOOKUP($FA398,EP,LOOKUPS!E$8,0)*$FF$6+VLOOKUP($FA398,BM,LOOKUPS!E$5,0)*$FG$6+VLOOKUP($FA398,DIV,LOOKUPS!E$7,0)*$FH$6++VLOOKUP($FA398,SIZE,LOOKUPS!E$11,0)*$FI$6),"",VLOOKUP($FA398,MOM,LOOKUPS!E$12,0)*$FB$6+VLOOKUP($FA398,STREV,LOOKUPS!E$10,0)*$FC$6+VLOOKUP($FA398,LTREV,LOOKUPS!E$9,0)*$FD$6+VLOOKUP($FA398,CFP,LOOKUPS!E$6,0)*$FE$6+VLOOKUP($FA398,EP,LOOKUPS!E$8,0)*$FF$6+VLOOKUP($FA398,BM,LOOKUPS!E$5,0)*$FG$6+VLOOKUP($FA398,DIV,LOOKUPS!E$7,0)*$FH$6++VLOOKUP($FA398,SIZE,LOOKUPS!E$11,0)*$FI$6)</f>
        <v>0.92799999999999994</v>
      </c>
      <c r="FE398" s="1">
        <f>IF(ISERROR(VLOOKUP($FA398,MOM,LOOKUPS!F$12,0)*$FB$6+VLOOKUP($FA398,STREV,LOOKUPS!F$10,0)*$FC$6+VLOOKUP($FA398,LTREV,LOOKUPS!F$9,0)*$FD$6+VLOOKUP($FA398,CFP,LOOKUPS!F$6,0)*$FE$6+VLOOKUP($FA398,EP,LOOKUPS!F$8,0)*$FF$6+VLOOKUP($FA398,BM,LOOKUPS!F$5,0)*$FG$6+VLOOKUP($FA398,DIV,LOOKUPS!F$7,0)*$FH$6++VLOOKUP($FA398,SIZE,LOOKUPS!F$11,0)*$FI$6),"",VLOOKUP($FA398,MOM,LOOKUPS!F$12,0)*$FB$6+VLOOKUP($FA398,STREV,LOOKUPS!F$10,0)*$FC$6+VLOOKUP($FA398,LTREV,LOOKUPS!F$9,0)*$FD$6+VLOOKUP($FA398,CFP,LOOKUPS!F$6,0)*$FE$6+VLOOKUP($FA398,EP,LOOKUPS!F$8,0)*$FF$6+VLOOKUP($FA398,BM,LOOKUPS!F$5,0)*$FG$6+VLOOKUP($FA398,DIV,LOOKUPS!F$7,0)*$FH$6++VLOOKUP($FA398,SIZE,LOOKUPS!F$11,0)*$FI$6)</f>
        <v>0.11470000000000001</v>
      </c>
      <c r="FF398" s="1">
        <f>IF(ISERROR(VLOOKUP($FA398,MOM,LOOKUPS!G$12,0)*$FB$6+VLOOKUP($FA398,STREV,LOOKUPS!G$10,0)*$FC$6+VLOOKUP($FA398,LTREV,LOOKUPS!G$9,0)*$FD$6+VLOOKUP($FA398,CFP,LOOKUPS!G$6,0)*$FE$6+VLOOKUP($FA398,EP,LOOKUPS!G$8,0)*$FF$6+VLOOKUP($FA398,BM,LOOKUPS!G$5,0)*$FG$6+VLOOKUP($FA398,DIV,LOOKUPS!G$7,0)*$FH$6++VLOOKUP($FA398,SIZE,LOOKUPS!G$11,0)*$FI$6),"",VLOOKUP($FA398,MOM,LOOKUPS!G$12,0)*$FB$6+VLOOKUP($FA398,STREV,LOOKUPS!G$10,0)*$FC$6+VLOOKUP($FA398,LTREV,LOOKUPS!G$9,0)*$FD$6+VLOOKUP($FA398,CFP,LOOKUPS!G$6,0)*$FE$6+VLOOKUP($FA398,EP,LOOKUPS!G$8,0)*$FF$6+VLOOKUP($FA398,BM,LOOKUPS!G$5,0)*$FG$6+VLOOKUP($FA398,DIV,LOOKUPS!G$7,0)*$FH$6++VLOOKUP($FA398,SIZE,LOOKUPS!G$11,0)*$FI$6)</f>
        <v>1.0076000000000001</v>
      </c>
      <c r="FG398" s="1">
        <f>IF(ISERROR(VLOOKUP($FA398,MOM,LOOKUPS!H$12,0)*$FB$6+VLOOKUP($FA398,STREV,LOOKUPS!H$10,0)*$FC$6+VLOOKUP($FA398,LTREV,LOOKUPS!H$9,0)*$FD$6+VLOOKUP($FA398,CFP,LOOKUPS!H$6,0)*$FE$6+VLOOKUP($FA398,EP,LOOKUPS!H$8,0)*$FF$6+VLOOKUP($FA398,BM,LOOKUPS!H$5,0)*$FG$6+VLOOKUP($FA398,DIV,LOOKUPS!H$7,0)*$FH$6++VLOOKUP($FA398,SIZE,LOOKUPS!H$11,0)*$FI$6),"",VLOOKUP($FA398,MOM,LOOKUPS!H$12,0)*$FB$6+VLOOKUP($FA398,STREV,LOOKUPS!H$10,0)*$FC$6+VLOOKUP($FA398,LTREV,LOOKUPS!H$9,0)*$FD$6+VLOOKUP($FA398,CFP,LOOKUPS!H$6,0)*$FE$6+VLOOKUP($FA398,EP,LOOKUPS!H$8,0)*$FF$6+VLOOKUP($FA398,BM,LOOKUPS!H$5,0)*$FG$6+VLOOKUP($FA398,DIV,LOOKUPS!H$7,0)*$FH$6++VLOOKUP($FA398,SIZE,LOOKUPS!H$11,0)*$FI$6)</f>
        <v>0.46250000000000002</v>
      </c>
      <c r="FH398" s="1">
        <f>IF(ISERROR(VLOOKUP($FA398,MOM,LOOKUPS!I$12,0)*$FB$6+VLOOKUP($FA398,STREV,LOOKUPS!I$10,0)*$FC$6+VLOOKUP($FA398,LTREV,LOOKUPS!I$9,0)*$FD$6+VLOOKUP($FA398,CFP,LOOKUPS!I$6,0)*$FE$6+VLOOKUP($FA398,EP,LOOKUPS!I$8,0)*$FF$6+VLOOKUP($FA398,BM,LOOKUPS!I$5,0)*$FG$6+VLOOKUP($FA398,DIV,LOOKUPS!I$7,0)*$FH$6++VLOOKUP($FA398,SIZE,LOOKUPS!I$11,0)*$FI$6),"",VLOOKUP($FA398,MOM,LOOKUPS!I$12,0)*$FB$6+VLOOKUP($FA398,STREV,LOOKUPS!I$10,0)*$FC$6+VLOOKUP($FA398,LTREV,LOOKUPS!I$9,0)*$FD$6+VLOOKUP($FA398,CFP,LOOKUPS!I$6,0)*$FE$6+VLOOKUP($FA398,EP,LOOKUPS!I$8,0)*$FF$6+VLOOKUP($FA398,BM,LOOKUPS!I$5,0)*$FG$6+VLOOKUP($FA398,DIV,LOOKUPS!I$7,0)*$FH$6++VLOOKUP($FA398,SIZE,LOOKUPS!I$11,0)*$FI$6)</f>
        <v>1.5238</v>
      </c>
      <c r="FI398" s="1">
        <f>IF(ISERROR(VLOOKUP($FA398,MOM,LOOKUPS!J$12,0)*$FB$6+VLOOKUP($FA398,STREV,LOOKUPS!J$10,0)*$FC$6+VLOOKUP($FA398,LTREV,LOOKUPS!J$9,0)*$FD$6+VLOOKUP($FA398,CFP,LOOKUPS!J$6,0)*$FE$6+VLOOKUP($FA398,EP,LOOKUPS!J$8,0)*$FF$6+VLOOKUP($FA398,BM,LOOKUPS!J$5,0)*$FG$6+VLOOKUP($FA398,DIV,LOOKUPS!J$7,0)*$FH$6++VLOOKUP($FA398,SIZE,LOOKUPS!J$11,0)*$FI$6),"",VLOOKUP($FA398,MOM,LOOKUPS!J$12,0)*$FB$6+VLOOKUP($FA398,STREV,LOOKUPS!J$10,0)*$FC$6+VLOOKUP($FA398,LTREV,LOOKUPS!J$9,0)*$FD$6+VLOOKUP($FA398,CFP,LOOKUPS!J$6,0)*$FE$6+VLOOKUP($FA398,EP,LOOKUPS!J$8,0)*$FF$6+VLOOKUP($FA398,BM,LOOKUPS!J$5,0)*$FG$6+VLOOKUP($FA398,DIV,LOOKUPS!J$7,0)*$FH$6++VLOOKUP($FA398,SIZE,LOOKUPS!J$11,0)*$FI$6)</f>
        <v>0.62970000000000004</v>
      </c>
      <c r="FJ398" s="1">
        <f>IF(ISERROR(VLOOKUP($FA398,MOM,LOOKUPS!K$12,0)*$FB$6+VLOOKUP($FA398,STREV,LOOKUPS!K$10,0)*$FC$6+VLOOKUP($FA398,LTREV,LOOKUPS!K$9,0)*$FD$6+VLOOKUP($FA398,CFP,LOOKUPS!K$6,0)*$FE$6+VLOOKUP($FA398,EP,LOOKUPS!K$8,0)*$FF$6+VLOOKUP($FA398,BM,LOOKUPS!K$5,0)*$FG$6+VLOOKUP($FA398,DIV,LOOKUPS!K$7,0)*$FH$6++VLOOKUP($FA398,SIZE,LOOKUPS!K$11,0)*$FI$6),"",VLOOKUP($FA398,MOM,LOOKUPS!K$12,0)*$FB$6+VLOOKUP($FA398,STREV,LOOKUPS!K$10,0)*$FC$6+VLOOKUP($FA398,LTREV,LOOKUPS!K$9,0)*$FD$6+VLOOKUP($FA398,CFP,LOOKUPS!K$6,0)*$FE$6+VLOOKUP($FA398,EP,LOOKUPS!K$8,0)*$FF$6+VLOOKUP($FA398,BM,LOOKUPS!K$5,0)*$FG$6+VLOOKUP($FA398,DIV,LOOKUPS!K$7,0)*$FH$6++VLOOKUP($FA398,SIZE,LOOKUPS!K$11,0)*$FI$6)</f>
        <v>1.2658</v>
      </c>
      <c r="FK398" s="1">
        <f>IF(ISERROR(VLOOKUP($FA398,MOM,LOOKUPS!L$12,0)*$FB$6+VLOOKUP($FA398,STREV,LOOKUPS!L$10,0)*$FC$6+VLOOKUP($FA398,LTREV,LOOKUPS!L$9,0)*$FD$6+VLOOKUP($FA398,CFP,LOOKUPS!L$6,0)*$FE$6+VLOOKUP($FA398,EP,LOOKUPS!L$8,0)*$FF$6+VLOOKUP($FA398,BM,LOOKUPS!L$5,0)*$FG$6+VLOOKUP($FA398,DIV,LOOKUPS!L$7,0)*$FH$6++VLOOKUP($FA398,SIZE,LOOKUPS!L$11,0)*$FI$6),"",VLOOKUP($FA398,MOM,LOOKUPS!L$12,0)*$FB$6+VLOOKUP($FA398,STREV,LOOKUPS!L$10,0)*$FC$6+VLOOKUP($FA398,LTREV,LOOKUPS!L$9,0)*$FD$6+VLOOKUP($FA398,CFP,LOOKUPS!L$6,0)*$FE$6+VLOOKUP($FA398,EP,LOOKUPS!L$8,0)*$FF$6+VLOOKUP($FA398,BM,LOOKUPS!L$5,0)*$FG$6+VLOOKUP($FA398,DIV,LOOKUPS!L$7,0)*$FH$6++VLOOKUP($FA398,SIZE,LOOKUPS!L$11,0)*$FI$6)</f>
        <v>0.78800000000000003</v>
      </c>
    </row>
    <row r="399" spans="1:167" x14ac:dyDescent="0.3">
      <c r="A399" s="1">
        <v>195906</v>
      </c>
      <c r="B399" s="1">
        <v>-2.1</v>
      </c>
      <c r="C399" s="1">
        <v>-0.8</v>
      </c>
      <c r="D399" s="1">
        <v>-7.0000000000000007E-2</v>
      </c>
      <c r="E399" s="1">
        <v>0.36</v>
      </c>
      <c r="F399" s="1">
        <v>0.66</v>
      </c>
      <c r="G399" s="1">
        <v>-0.6</v>
      </c>
      <c r="H399" s="1">
        <v>0.61</v>
      </c>
      <c r="I399" s="1">
        <v>2.16</v>
      </c>
      <c r="J399" s="1">
        <v>2.72</v>
      </c>
      <c r="K399" s="1">
        <v>2.15</v>
      </c>
      <c r="M399" s="1">
        <v>195807</v>
      </c>
      <c r="N399" s="1">
        <v>7.56</v>
      </c>
      <c r="O399" s="1">
        <v>7.3</v>
      </c>
      <c r="P399" s="1">
        <v>6.29</v>
      </c>
      <c r="Q399" s="1">
        <v>6.19</v>
      </c>
      <c r="R399" s="1">
        <v>4.7699999999999996</v>
      </c>
      <c r="S399" s="1">
        <v>5.0599999999999996</v>
      </c>
      <c r="T399" s="1">
        <v>4.76</v>
      </c>
      <c r="U399" s="1">
        <v>4.8899999999999997</v>
      </c>
      <c r="V399" s="1">
        <v>4.46</v>
      </c>
      <c r="W399" s="1">
        <v>2.9</v>
      </c>
      <c r="Y399" s="1">
        <v>196306</v>
      </c>
      <c r="Z399" s="1">
        <v>-3.68</v>
      </c>
      <c r="AA399" s="1">
        <v>-1.38</v>
      </c>
      <c r="AB399" s="1">
        <v>-1.49</v>
      </c>
      <c r="AC399" s="1">
        <v>-1.72</v>
      </c>
      <c r="AD399" s="1">
        <v>-1</v>
      </c>
      <c r="AE399" s="1">
        <v>-1.64</v>
      </c>
      <c r="AF399" s="1">
        <v>-1.28</v>
      </c>
      <c r="AG399" s="1">
        <v>-1.92</v>
      </c>
      <c r="AH399" s="1">
        <v>-0.97</v>
      </c>
      <c r="AI399" s="1">
        <v>-1.26</v>
      </c>
      <c r="AK399">
        <v>198312</v>
      </c>
      <c r="AL399">
        <v>-4.21</v>
      </c>
      <c r="AM399">
        <v>-2.93</v>
      </c>
      <c r="AN399">
        <v>-0.38</v>
      </c>
      <c r="AO399">
        <v>-0.89</v>
      </c>
      <c r="AP399">
        <v>-3.05</v>
      </c>
      <c r="AQ399">
        <v>-2</v>
      </c>
      <c r="AR399">
        <v>0</v>
      </c>
      <c r="AS399">
        <v>-0.61</v>
      </c>
      <c r="AT399">
        <v>-0.66</v>
      </c>
      <c r="AU399">
        <v>-3.65</v>
      </c>
      <c r="AV399">
        <v>-1.61</v>
      </c>
      <c r="AW399">
        <v>-2.54</v>
      </c>
      <c r="AX399">
        <v>-1.49</v>
      </c>
      <c r="AY399">
        <v>-0.36</v>
      </c>
      <c r="AZ399">
        <v>0.33</v>
      </c>
      <c r="BA399">
        <v>0.11</v>
      </c>
      <c r="BB399">
        <v>-1.3</v>
      </c>
      <c r="BC399">
        <v>-0.41</v>
      </c>
      <c r="BD399">
        <v>-0.89</v>
      </c>
      <c r="BF399" s="1">
        <v>198312</v>
      </c>
      <c r="BG399" s="1">
        <v>-4.2300000000000004</v>
      </c>
      <c r="BH399" s="1">
        <v>-2.77</v>
      </c>
      <c r="BI399" s="1">
        <v>-0.4</v>
      </c>
      <c r="BJ399" s="1">
        <v>-0.66</v>
      </c>
      <c r="BK399" s="1">
        <v>-2.95</v>
      </c>
      <c r="BL399" s="1">
        <v>-1.51</v>
      </c>
      <c r="BM399" s="1">
        <v>-0.33</v>
      </c>
      <c r="BN399" s="1">
        <v>-0.45</v>
      </c>
      <c r="BO399" s="1">
        <v>-0.6</v>
      </c>
      <c r="BP399" s="1">
        <v>-3.58</v>
      </c>
      <c r="BQ399" s="1">
        <v>-1.71</v>
      </c>
      <c r="BR399" s="1">
        <v>-2.12</v>
      </c>
      <c r="BS399" s="1">
        <v>-0.85</v>
      </c>
      <c r="BT399" s="1">
        <v>-0.62</v>
      </c>
      <c r="BU399" s="1">
        <v>-0.06</v>
      </c>
      <c r="BV399" s="1">
        <v>-0.15</v>
      </c>
      <c r="BW399" s="1">
        <v>-0.77</v>
      </c>
      <c r="BX399" s="1">
        <v>-0.17</v>
      </c>
      <c r="BY399" s="1">
        <v>-0.91</v>
      </c>
      <c r="CA399" s="1">
        <v>195812</v>
      </c>
      <c r="CB399" s="1">
        <v>0</v>
      </c>
      <c r="CC399" s="1">
        <v>4.37</v>
      </c>
      <c r="CD399" s="1">
        <v>3.69</v>
      </c>
      <c r="CE399" s="1">
        <v>3.65</v>
      </c>
      <c r="CF399" s="1">
        <v>4.22</v>
      </c>
      <c r="CG399" s="1">
        <v>4.55</v>
      </c>
      <c r="CH399" s="1">
        <v>3.68</v>
      </c>
      <c r="CI399" s="1">
        <v>4</v>
      </c>
      <c r="CJ399" s="1">
        <v>2.96</v>
      </c>
      <c r="CK399" s="1">
        <v>4.3600000000000003</v>
      </c>
      <c r="CL399" s="1">
        <v>4.08</v>
      </c>
      <c r="CM399" s="1">
        <v>4.68</v>
      </c>
      <c r="CN399" s="1">
        <v>4.43</v>
      </c>
      <c r="CO399" s="1">
        <v>3.81</v>
      </c>
      <c r="CP399" s="1">
        <v>3.55</v>
      </c>
      <c r="CQ399" s="1">
        <v>2.96</v>
      </c>
      <c r="CR399" s="1">
        <v>5</v>
      </c>
      <c r="CS399" s="1">
        <v>3.4</v>
      </c>
      <c r="CT399" s="1">
        <v>2.5099999999999998</v>
      </c>
      <c r="CV399" s="1">
        <v>195912</v>
      </c>
      <c r="CW399" s="1">
        <v>2.76</v>
      </c>
      <c r="CX399" s="1">
        <v>3.09</v>
      </c>
      <c r="CY399" s="1">
        <v>2.3199999999999998</v>
      </c>
      <c r="CZ399" s="1">
        <v>0.85</v>
      </c>
      <c r="DA399" s="1">
        <v>3.18</v>
      </c>
      <c r="DB399" s="1">
        <v>2.88</v>
      </c>
      <c r="DC399" s="1">
        <v>2.72</v>
      </c>
      <c r="DD399" s="1">
        <v>1.43</v>
      </c>
      <c r="DE399" s="1">
        <v>0.35</v>
      </c>
      <c r="DF399" s="1">
        <v>2.97</v>
      </c>
      <c r="DG399" s="1">
        <v>3.38</v>
      </c>
      <c r="DH399" s="1">
        <v>2.92</v>
      </c>
      <c r="DI399" s="1">
        <v>2.83</v>
      </c>
      <c r="DJ399" s="1">
        <v>1.97</v>
      </c>
      <c r="DK399" s="1">
        <v>3.49</v>
      </c>
      <c r="DL399" s="1">
        <v>1.01</v>
      </c>
      <c r="DM399" s="1">
        <v>1.84</v>
      </c>
      <c r="DN399" s="1">
        <v>0.59</v>
      </c>
      <c r="DO399" s="1">
        <v>0.1</v>
      </c>
      <c r="DQ399" s="1">
        <v>195812</v>
      </c>
      <c r="DR399" s="1">
        <v>-99.99</v>
      </c>
      <c r="DS399" s="1">
        <v>3.37</v>
      </c>
      <c r="DT399" s="1">
        <v>3.83</v>
      </c>
      <c r="DU399" s="1">
        <v>4.46</v>
      </c>
      <c r="DV399" s="1">
        <v>3.39</v>
      </c>
      <c r="DW399" s="1">
        <v>3.92</v>
      </c>
      <c r="DX399" s="1">
        <v>3.21</v>
      </c>
      <c r="DY399" s="1">
        <v>4.12</v>
      </c>
      <c r="DZ399" s="1">
        <v>4.78</v>
      </c>
      <c r="EA399" s="1">
        <v>3.18</v>
      </c>
      <c r="EB399" s="1">
        <v>3.6</v>
      </c>
      <c r="EC399" s="1">
        <v>3.33</v>
      </c>
      <c r="ED399" s="1">
        <v>4.5</v>
      </c>
      <c r="EE399" s="1">
        <v>3.04</v>
      </c>
      <c r="EF399" s="1">
        <v>3.37</v>
      </c>
      <c r="EG399" s="1">
        <v>4.42</v>
      </c>
      <c r="EH399" s="1">
        <v>3.83</v>
      </c>
      <c r="EI399" s="1">
        <v>4.42</v>
      </c>
      <c r="EJ399" s="1">
        <v>5.15</v>
      </c>
      <c r="EL399">
        <v>195812</v>
      </c>
      <c r="EM399">
        <v>5.15</v>
      </c>
      <c r="EN399">
        <v>-2.04</v>
      </c>
      <c r="EO399">
        <v>-0.01</v>
      </c>
      <c r="EP399">
        <v>0.22</v>
      </c>
      <c r="ER399" s="1">
        <v>195906</v>
      </c>
      <c r="ES399" s="1">
        <v>2.91</v>
      </c>
      <c r="EU399" s="1">
        <v>195807</v>
      </c>
      <c r="EV399" s="1">
        <v>2.7</v>
      </c>
      <c r="EX399" s="1">
        <v>196306</v>
      </c>
      <c r="EY399" s="1">
        <v>-0.23</v>
      </c>
      <c r="FA399" s="1">
        <v>195906</v>
      </c>
      <c r="FB399" s="1">
        <f>IF(ISERROR(VLOOKUP($FA399,MOM,LOOKUPS!C$12,0)*$FB$6+VLOOKUP($FA399,STREV,LOOKUPS!C$10,0)*$FC$6+VLOOKUP($FA399,LTREV,LOOKUPS!C$9,0)*$FD$6+VLOOKUP($FA399,CFP,LOOKUPS!C$6,0)*$FE$6+VLOOKUP($FA399,EP,LOOKUPS!C$8,0)*$FF$6+VLOOKUP($FA399,BM,LOOKUPS!C$5,0)*$FG$6+VLOOKUP($FA399,DIV,LOOKUPS!C$7,0)*$FH$6++VLOOKUP($FA399,SIZE,LOOKUPS!C$11,0)*$FI$6),"",VLOOKUP($FA399,MOM,LOOKUPS!C$12,0)*$FB$6+VLOOKUP($FA399,STREV,LOOKUPS!C$10,0)*$FC$6+VLOOKUP($FA399,LTREV,LOOKUPS!C$9,0)*$FD$6+VLOOKUP($FA399,CFP,LOOKUPS!C$6,0)*$FE$6+VLOOKUP($FA399,EP,LOOKUPS!C$8,0)*$FF$6+VLOOKUP($FA399,BM,LOOKUPS!C$5,0)*$FG$6+VLOOKUP($FA399,DIV,LOOKUPS!C$7,0)*$FH$6++VLOOKUP($FA399,SIZE,LOOKUPS!C$11,0)*$FI$6)</f>
        <v>-0.43830000000000008</v>
      </c>
      <c r="FC399" s="1">
        <f>IF(ISERROR(VLOOKUP($FA399,MOM,LOOKUPS!D$12,0)*$FB$6+VLOOKUP($FA399,STREV,LOOKUPS!D$10,0)*$FC$6+VLOOKUP($FA399,LTREV,LOOKUPS!D$9,0)*$FD$6+VLOOKUP($FA399,CFP,LOOKUPS!D$6,0)*$FE$6+VLOOKUP($FA399,EP,LOOKUPS!D$8,0)*$FF$6+VLOOKUP($FA399,BM,LOOKUPS!D$5,0)*$FG$6+VLOOKUP($FA399,DIV,LOOKUPS!D$7,0)*$FH$6++VLOOKUP($FA399,SIZE,LOOKUPS!D$11,0)*$FI$6),"",VLOOKUP($FA399,MOM,LOOKUPS!D$12,0)*$FB$6+VLOOKUP($FA399,STREV,LOOKUPS!D$10,0)*$FC$6+VLOOKUP($FA399,LTREV,LOOKUPS!D$9,0)*$FD$6+VLOOKUP($FA399,CFP,LOOKUPS!D$6,0)*$FE$6+VLOOKUP($FA399,EP,LOOKUPS!D$8,0)*$FF$6+VLOOKUP($FA399,BM,LOOKUPS!D$5,0)*$FG$6+VLOOKUP($FA399,DIV,LOOKUPS!D$7,0)*$FH$6++VLOOKUP($FA399,SIZE,LOOKUPS!D$11,0)*$FI$6)</f>
        <v>-6.3899999999999998E-2</v>
      </c>
      <c r="FD399" s="1">
        <f>IF(ISERROR(VLOOKUP($FA399,MOM,LOOKUPS!E$12,0)*$FB$6+VLOOKUP($FA399,STREV,LOOKUPS!E$10,0)*$FC$6+VLOOKUP($FA399,LTREV,LOOKUPS!E$9,0)*$FD$6+VLOOKUP($FA399,CFP,LOOKUPS!E$6,0)*$FE$6+VLOOKUP($FA399,EP,LOOKUPS!E$8,0)*$FF$6+VLOOKUP($FA399,BM,LOOKUPS!E$5,0)*$FG$6+VLOOKUP($FA399,DIV,LOOKUPS!E$7,0)*$FH$6++VLOOKUP($FA399,SIZE,LOOKUPS!E$11,0)*$FI$6),"",VLOOKUP($FA399,MOM,LOOKUPS!E$12,0)*$FB$6+VLOOKUP($FA399,STREV,LOOKUPS!E$10,0)*$FC$6+VLOOKUP($FA399,LTREV,LOOKUPS!E$9,0)*$FD$6+VLOOKUP($FA399,CFP,LOOKUPS!E$6,0)*$FE$6+VLOOKUP($FA399,EP,LOOKUPS!E$8,0)*$FF$6+VLOOKUP($FA399,BM,LOOKUPS!E$5,0)*$FG$6+VLOOKUP($FA399,DIV,LOOKUPS!E$7,0)*$FH$6++VLOOKUP($FA399,SIZE,LOOKUPS!E$11,0)*$FI$6)</f>
        <v>0.20569999999999999</v>
      </c>
      <c r="FE399" s="1">
        <f>IF(ISERROR(VLOOKUP($FA399,MOM,LOOKUPS!F$12,0)*$FB$6+VLOOKUP($FA399,STREV,LOOKUPS!F$10,0)*$FC$6+VLOOKUP($FA399,LTREV,LOOKUPS!F$9,0)*$FD$6+VLOOKUP($FA399,CFP,LOOKUPS!F$6,0)*$FE$6+VLOOKUP($FA399,EP,LOOKUPS!F$8,0)*$FF$6+VLOOKUP($FA399,BM,LOOKUPS!F$5,0)*$FG$6+VLOOKUP($FA399,DIV,LOOKUPS!F$7,0)*$FH$6++VLOOKUP($FA399,SIZE,LOOKUPS!F$11,0)*$FI$6),"",VLOOKUP($FA399,MOM,LOOKUPS!F$12,0)*$FB$6+VLOOKUP($FA399,STREV,LOOKUPS!F$10,0)*$FC$6+VLOOKUP($FA399,LTREV,LOOKUPS!F$9,0)*$FD$6+VLOOKUP($FA399,CFP,LOOKUPS!F$6,0)*$FE$6+VLOOKUP($FA399,EP,LOOKUPS!F$8,0)*$FF$6+VLOOKUP($FA399,BM,LOOKUPS!F$5,0)*$FG$6+VLOOKUP($FA399,DIV,LOOKUPS!F$7,0)*$FH$6++VLOOKUP($FA399,SIZE,LOOKUPS!F$11,0)*$FI$6)</f>
        <v>0.68040000000000012</v>
      </c>
      <c r="FF399" s="1">
        <f>IF(ISERROR(VLOOKUP($FA399,MOM,LOOKUPS!G$12,0)*$FB$6+VLOOKUP($FA399,STREV,LOOKUPS!G$10,0)*$FC$6+VLOOKUP($FA399,LTREV,LOOKUPS!G$9,0)*$FD$6+VLOOKUP($FA399,CFP,LOOKUPS!G$6,0)*$FE$6+VLOOKUP($FA399,EP,LOOKUPS!G$8,0)*$FF$6+VLOOKUP($FA399,BM,LOOKUPS!G$5,0)*$FG$6+VLOOKUP($FA399,DIV,LOOKUPS!G$7,0)*$FH$6++VLOOKUP($FA399,SIZE,LOOKUPS!G$11,0)*$FI$6),"",VLOOKUP($FA399,MOM,LOOKUPS!G$12,0)*$FB$6+VLOOKUP($FA399,STREV,LOOKUPS!G$10,0)*$FC$6+VLOOKUP($FA399,LTREV,LOOKUPS!G$9,0)*$FD$6+VLOOKUP($FA399,CFP,LOOKUPS!G$6,0)*$FE$6+VLOOKUP($FA399,EP,LOOKUPS!G$8,0)*$FF$6+VLOOKUP($FA399,BM,LOOKUPS!G$5,0)*$FG$6+VLOOKUP($FA399,DIV,LOOKUPS!G$7,0)*$FH$6++VLOOKUP($FA399,SIZE,LOOKUPS!G$11,0)*$FI$6)</f>
        <v>0.58109999999999995</v>
      </c>
      <c r="FG399" s="1">
        <f>IF(ISERROR(VLOOKUP($FA399,MOM,LOOKUPS!H$12,0)*$FB$6+VLOOKUP($FA399,STREV,LOOKUPS!H$10,0)*$FC$6+VLOOKUP($FA399,LTREV,LOOKUPS!H$9,0)*$FD$6+VLOOKUP($FA399,CFP,LOOKUPS!H$6,0)*$FE$6+VLOOKUP($FA399,EP,LOOKUPS!H$8,0)*$FF$6+VLOOKUP($FA399,BM,LOOKUPS!H$5,0)*$FG$6+VLOOKUP($FA399,DIV,LOOKUPS!H$7,0)*$FH$6++VLOOKUP($FA399,SIZE,LOOKUPS!H$11,0)*$FI$6),"",VLOOKUP($FA399,MOM,LOOKUPS!H$12,0)*$FB$6+VLOOKUP($FA399,STREV,LOOKUPS!H$10,0)*$FC$6+VLOOKUP($FA399,LTREV,LOOKUPS!H$9,0)*$FD$6+VLOOKUP($FA399,CFP,LOOKUPS!H$6,0)*$FE$6+VLOOKUP($FA399,EP,LOOKUPS!H$8,0)*$FF$6+VLOOKUP($FA399,BM,LOOKUPS!H$5,0)*$FG$6+VLOOKUP($FA399,DIV,LOOKUPS!H$7,0)*$FH$6++VLOOKUP($FA399,SIZE,LOOKUPS!H$11,0)*$FI$6)</f>
        <v>0.30750000000000005</v>
      </c>
      <c r="FH399" s="1">
        <f>IF(ISERROR(VLOOKUP($FA399,MOM,LOOKUPS!I$12,0)*$FB$6+VLOOKUP($FA399,STREV,LOOKUPS!I$10,0)*$FC$6+VLOOKUP($FA399,LTREV,LOOKUPS!I$9,0)*$FD$6+VLOOKUP($FA399,CFP,LOOKUPS!I$6,0)*$FE$6+VLOOKUP($FA399,EP,LOOKUPS!I$8,0)*$FF$6+VLOOKUP($FA399,BM,LOOKUPS!I$5,0)*$FG$6+VLOOKUP($FA399,DIV,LOOKUPS!I$7,0)*$FH$6++VLOOKUP($FA399,SIZE,LOOKUPS!I$11,0)*$FI$6),"",VLOOKUP($FA399,MOM,LOOKUPS!I$12,0)*$FB$6+VLOOKUP($FA399,STREV,LOOKUPS!I$10,0)*$FC$6+VLOOKUP($FA399,LTREV,LOOKUPS!I$9,0)*$FD$6+VLOOKUP($FA399,CFP,LOOKUPS!I$6,0)*$FE$6+VLOOKUP($FA399,EP,LOOKUPS!I$8,0)*$FF$6+VLOOKUP($FA399,BM,LOOKUPS!I$5,0)*$FG$6+VLOOKUP($FA399,DIV,LOOKUPS!I$7,0)*$FH$6++VLOOKUP($FA399,SIZE,LOOKUPS!I$11,0)*$FI$6)</f>
        <v>0.33409999999999995</v>
      </c>
      <c r="FI399" s="1">
        <f>IF(ISERROR(VLOOKUP($FA399,MOM,LOOKUPS!J$12,0)*$FB$6+VLOOKUP($FA399,STREV,LOOKUPS!J$10,0)*$FC$6+VLOOKUP($FA399,LTREV,LOOKUPS!J$9,0)*$FD$6+VLOOKUP($FA399,CFP,LOOKUPS!J$6,0)*$FE$6+VLOOKUP($FA399,EP,LOOKUPS!J$8,0)*$FF$6+VLOOKUP($FA399,BM,LOOKUPS!J$5,0)*$FG$6+VLOOKUP($FA399,DIV,LOOKUPS!J$7,0)*$FH$6++VLOOKUP($FA399,SIZE,LOOKUPS!J$11,0)*$FI$6),"",VLOOKUP($FA399,MOM,LOOKUPS!J$12,0)*$FB$6+VLOOKUP($FA399,STREV,LOOKUPS!J$10,0)*$FC$6+VLOOKUP($FA399,LTREV,LOOKUPS!J$9,0)*$FD$6+VLOOKUP($FA399,CFP,LOOKUPS!J$6,0)*$FE$6+VLOOKUP($FA399,EP,LOOKUPS!J$8,0)*$FF$6+VLOOKUP($FA399,BM,LOOKUPS!J$5,0)*$FG$6+VLOOKUP($FA399,DIV,LOOKUPS!J$7,0)*$FH$6++VLOOKUP($FA399,SIZE,LOOKUPS!J$11,0)*$FI$6)</f>
        <v>1.0818000000000001</v>
      </c>
      <c r="FJ399" s="1">
        <f>IF(ISERROR(VLOOKUP($FA399,MOM,LOOKUPS!K$12,0)*$FB$6+VLOOKUP($FA399,STREV,LOOKUPS!K$10,0)*$FC$6+VLOOKUP($FA399,LTREV,LOOKUPS!K$9,0)*$FD$6+VLOOKUP($FA399,CFP,LOOKUPS!K$6,0)*$FE$6+VLOOKUP($FA399,EP,LOOKUPS!K$8,0)*$FF$6+VLOOKUP($FA399,BM,LOOKUPS!K$5,0)*$FG$6+VLOOKUP($FA399,DIV,LOOKUPS!K$7,0)*$FH$6++VLOOKUP($FA399,SIZE,LOOKUPS!K$11,0)*$FI$6),"",VLOOKUP($FA399,MOM,LOOKUPS!K$12,0)*$FB$6+VLOOKUP($FA399,STREV,LOOKUPS!K$10,0)*$FC$6+VLOOKUP($FA399,LTREV,LOOKUPS!K$9,0)*$FD$6+VLOOKUP($FA399,CFP,LOOKUPS!K$6,0)*$FE$6+VLOOKUP($FA399,EP,LOOKUPS!K$8,0)*$FF$6+VLOOKUP($FA399,BM,LOOKUPS!K$5,0)*$FG$6+VLOOKUP($FA399,DIV,LOOKUPS!K$7,0)*$FH$6++VLOOKUP($FA399,SIZE,LOOKUPS!K$11,0)*$FI$6)</f>
        <v>1.4565000000000001</v>
      </c>
      <c r="FK399" s="1">
        <f>IF(ISERROR(VLOOKUP($FA399,MOM,LOOKUPS!L$12,0)*$FB$6+VLOOKUP($FA399,STREV,LOOKUPS!L$10,0)*$FC$6+VLOOKUP($FA399,LTREV,LOOKUPS!L$9,0)*$FD$6+VLOOKUP($FA399,CFP,LOOKUPS!L$6,0)*$FE$6+VLOOKUP($FA399,EP,LOOKUPS!L$8,0)*$FF$6+VLOOKUP($FA399,BM,LOOKUPS!L$5,0)*$FG$6+VLOOKUP($FA399,DIV,LOOKUPS!L$7,0)*$FH$6++VLOOKUP($FA399,SIZE,LOOKUPS!L$11,0)*$FI$6),"",VLOOKUP($FA399,MOM,LOOKUPS!L$12,0)*$FB$6+VLOOKUP($FA399,STREV,LOOKUPS!L$10,0)*$FC$6+VLOOKUP($FA399,LTREV,LOOKUPS!L$9,0)*$FD$6+VLOOKUP($FA399,CFP,LOOKUPS!L$6,0)*$FE$6+VLOOKUP($FA399,EP,LOOKUPS!L$8,0)*$FF$6+VLOOKUP($FA399,BM,LOOKUPS!L$5,0)*$FG$6+VLOOKUP($FA399,DIV,LOOKUPS!L$7,0)*$FH$6++VLOOKUP($FA399,SIZE,LOOKUPS!L$11,0)*$FI$6)</f>
        <v>1.0476000000000001</v>
      </c>
    </row>
    <row r="400" spans="1:167" x14ac:dyDescent="0.3">
      <c r="A400" s="1">
        <v>195907</v>
      </c>
      <c r="B400" s="1">
        <v>3.21</v>
      </c>
      <c r="C400" s="1">
        <v>2.82</v>
      </c>
      <c r="D400" s="1">
        <v>2.4</v>
      </c>
      <c r="E400" s="1">
        <v>3.23</v>
      </c>
      <c r="F400" s="1">
        <v>2.23</v>
      </c>
      <c r="G400" s="1">
        <v>2.29</v>
      </c>
      <c r="H400" s="1">
        <v>3.31</v>
      </c>
      <c r="I400" s="1">
        <v>4.03</v>
      </c>
      <c r="J400" s="1">
        <v>4.8099999999999996</v>
      </c>
      <c r="K400" s="1">
        <v>2.3199999999999998</v>
      </c>
      <c r="M400" s="1">
        <v>195808</v>
      </c>
      <c r="N400" s="1">
        <v>5.0199999999999996</v>
      </c>
      <c r="O400" s="1">
        <v>3.64</v>
      </c>
      <c r="P400" s="1">
        <v>2.1</v>
      </c>
      <c r="Q400" s="1">
        <v>2.56</v>
      </c>
      <c r="R400" s="1">
        <v>3.03</v>
      </c>
      <c r="S400" s="1">
        <v>1.98</v>
      </c>
      <c r="T400" s="1">
        <v>2.63</v>
      </c>
      <c r="U400" s="1">
        <v>2.85</v>
      </c>
      <c r="V400" s="1">
        <v>4.03</v>
      </c>
      <c r="W400" s="1">
        <v>2.09</v>
      </c>
      <c r="Y400" s="1">
        <v>196307</v>
      </c>
      <c r="Z400" s="1">
        <v>-1.38</v>
      </c>
      <c r="AA400" s="1">
        <v>-0.85</v>
      </c>
      <c r="AB400" s="1">
        <v>-2.3199999999999998</v>
      </c>
      <c r="AC400" s="1">
        <v>-0.87</v>
      </c>
      <c r="AD400" s="1">
        <v>-0.15</v>
      </c>
      <c r="AE400" s="1">
        <v>-0.37</v>
      </c>
      <c r="AF400" s="1">
        <v>-0.93</v>
      </c>
      <c r="AG400" s="1">
        <v>-0.23</v>
      </c>
      <c r="AH400" s="1">
        <v>-0.19</v>
      </c>
      <c r="AI400" s="1">
        <v>-0.8</v>
      </c>
      <c r="AK400">
        <v>198401</v>
      </c>
      <c r="AL400">
        <v>3.16</v>
      </c>
      <c r="AM400">
        <v>-1.85</v>
      </c>
      <c r="AN400">
        <v>-0.17</v>
      </c>
      <c r="AO400">
        <v>1.76</v>
      </c>
      <c r="AP400">
        <v>-1.95</v>
      </c>
      <c r="AQ400">
        <v>-1.33</v>
      </c>
      <c r="AR400">
        <v>-0.18</v>
      </c>
      <c r="AS400">
        <v>1.34</v>
      </c>
      <c r="AT400">
        <v>1.86</v>
      </c>
      <c r="AU400">
        <v>-2.0499999999999998</v>
      </c>
      <c r="AV400">
        <v>-1.72</v>
      </c>
      <c r="AW400">
        <v>-1.49</v>
      </c>
      <c r="AX400">
        <v>-1.18</v>
      </c>
      <c r="AY400">
        <v>0.69</v>
      </c>
      <c r="AZ400">
        <v>-1</v>
      </c>
      <c r="BA400">
        <v>1.1000000000000001</v>
      </c>
      <c r="BB400">
        <v>1.56</v>
      </c>
      <c r="BC400">
        <v>1.17</v>
      </c>
      <c r="BD400">
        <v>2.4700000000000002</v>
      </c>
      <c r="BF400" s="1">
        <v>198401</v>
      </c>
      <c r="BG400" s="1">
        <v>3.11</v>
      </c>
      <c r="BH400" s="1">
        <v>-2.29</v>
      </c>
      <c r="BI400" s="1">
        <v>-7.0000000000000007E-2</v>
      </c>
      <c r="BJ400" s="1">
        <v>1.69</v>
      </c>
      <c r="BK400" s="1">
        <v>-2.33</v>
      </c>
      <c r="BL400" s="1">
        <v>-2.0099999999999998</v>
      </c>
      <c r="BM400" s="1">
        <v>0.35</v>
      </c>
      <c r="BN400" s="1">
        <v>1.1000000000000001</v>
      </c>
      <c r="BO400" s="1">
        <v>1.77</v>
      </c>
      <c r="BP400" s="1">
        <v>-2.09</v>
      </c>
      <c r="BQ400" s="1">
        <v>-2.78</v>
      </c>
      <c r="BR400" s="1">
        <v>-2.16</v>
      </c>
      <c r="BS400" s="1">
        <v>-1.84</v>
      </c>
      <c r="BT400" s="1">
        <v>-0.09</v>
      </c>
      <c r="BU400" s="1">
        <v>0.76</v>
      </c>
      <c r="BV400" s="1">
        <v>0.71</v>
      </c>
      <c r="BW400" s="1">
        <v>1.52</v>
      </c>
      <c r="BX400" s="1">
        <v>1.91</v>
      </c>
      <c r="BY400" s="1">
        <v>1.68</v>
      </c>
      <c r="CA400" s="1">
        <v>195901</v>
      </c>
      <c r="CB400" s="1">
        <v>26.6</v>
      </c>
      <c r="CC400" s="1">
        <v>1.3</v>
      </c>
      <c r="CD400" s="1">
        <v>4.71</v>
      </c>
      <c r="CE400" s="1">
        <v>6.11</v>
      </c>
      <c r="CF400" s="1">
        <v>1.03</v>
      </c>
      <c r="CG400" s="1">
        <v>2.06</v>
      </c>
      <c r="CH400" s="1">
        <v>5.12</v>
      </c>
      <c r="CI400" s="1">
        <v>6.15</v>
      </c>
      <c r="CJ400" s="1">
        <v>6.2</v>
      </c>
      <c r="CK400" s="1">
        <v>0.94</v>
      </c>
      <c r="CL400" s="1">
        <v>1.1100000000000001</v>
      </c>
      <c r="CM400" s="1">
        <v>1.85</v>
      </c>
      <c r="CN400" s="1">
        <v>2.27</v>
      </c>
      <c r="CO400" s="1">
        <v>5.12</v>
      </c>
      <c r="CP400" s="1">
        <v>5.12</v>
      </c>
      <c r="CQ400" s="1">
        <v>6.38</v>
      </c>
      <c r="CR400" s="1">
        <v>5.92</v>
      </c>
      <c r="CS400" s="1">
        <v>5.65</v>
      </c>
      <c r="CT400" s="1">
        <v>6.75</v>
      </c>
      <c r="CV400" s="1">
        <v>196001</v>
      </c>
      <c r="CW400" s="1">
        <v>-2.36</v>
      </c>
      <c r="CX400" s="1">
        <v>-6.64</v>
      </c>
      <c r="CY400" s="1">
        <v>-4.1900000000000004</v>
      </c>
      <c r="CZ400" s="1">
        <v>-1.48</v>
      </c>
      <c r="DA400" s="1">
        <v>-6.61</v>
      </c>
      <c r="DB400" s="1">
        <v>-6.53</v>
      </c>
      <c r="DC400" s="1">
        <v>-3.99</v>
      </c>
      <c r="DD400" s="1">
        <v>-2.4700000000000002</v>
      </c>
      <c r="DE400" s="1">
        <v>-0.95</v>
      </c>
      <c r="DF400" s="1">
        <v>-6.65</v>
      </c>
      <c r="DG400" s="1">
        <v>-6.57</v>
      </c>
      <c r="DH400" s="1">
        <v>-6.7</v>
      </c>
      <c r="DI400" s="1">
        <v>-6.37</v>
      </c>
      <c r="DJ400" s="1">
        <v>-4.22</v>
      </c>
      <c r="DK400" s="1">
        <v>-3.76</v>
      </c>
      <c r="DL400" s="1">
        <v>-2.41</v>
      </c>
      <c r="DM400" s="1">
        <v>-2.5299999999999998</v>
      </c>
      <c r="DN400" s="1">
        <v>-1.1299999999999999</v>
      </c>
      <c r="DO400" s="1">
        <v>-0.78</v>
      </c>
      <c r="DQ400" s="1">
        <v>195901</v>
      </c>
      <c r="DR400" s="1">
        <v>-99.99</v>
      </c>
      <c r="DS400" s="1">
        <v>7.26</v>
      </c>
      <c r="DT400" s="1">
        <v>4.08</v>
      </c>
      <c r="DU400" s="1">
        <v>1.44</v>
      </c>
      <c r="DV400" s="1">
        <v>8.15</v>
      </c>
      <c r="DW400" s="1">
        <v>5.19</v>
      </c>
      <c r="DX400" s="1">
        <v>4.21</v>
      </c>
      <c r="DY400" s="1">
        <v>2.57</v>
      </c>
      <c r="DZ400" s="1">
        <v>1.06</v>
      </c>
      <c r="EA400" s="1">
        <v>9.0299999999999994</v>
      </c>
      <c r="EB400" s="1">
        <v>7.29</v>
      </c>
      <c r="EC400" s="1">
        <v>5.47</v>
      </c>
      <c r="ED400" s="1">
        <v>4.92</v>
      </c>
      <c r="EE400" s="1">
        <v>4.5199999999999996</v>
      </c>
      <c r="EF400" s="1">
        <v>3.9</v>
      </c>
      <c r="EG400" s="1">
        <v>2.97</v>
      </c>
      <c r="EH400" s="1">
        <v>2.1800000000000002</v>
      </c>
      <c r="EI400" s="1">
        <v>1.18</v>
      </c>
      <c r="EJ400" s="1">
        <v>0.95</v>
      </c>
      <c r="EL400">
        <v>195901</v>
      </c>
      <c r="EM400">
        <v>0.71</v>
      </c>
      <c r="EN400">
        <v>3.01</v>
      </c>
      <c r="EO400">
        <v>2.96</v>
      </c>
      <c r="EP400">
        <v>0.21</v>
      </c>
      <c r="ER400" s="1">
        <v>195907</v>
      </c>
      <c r="ES400" s="1">
        <v>-0.32</v>
      </c>
      <c r="EU400" s="1">
        <v>195808</v>
      </c>
      <c r="EV400" s="1">
        <v>1.71</v>
      </c>
      <c r="EX400" s="1">
        <v>196307</v>
      </c>
      <c r="EY400" s="1">
        <v>-1.05</v>
      </c>
      <c r="FA400" s="1">
        <v>195907</v>
      </c>
      <c r="FB400" s="1">
        <f>IF(ISERROR(VLOOKUP($FA400,MOM,LOOKUPS!C$12,0)*$FB$6+VLOOKUP($FA400,STREV,LOOKUPS!C$10,0)*$FC$6+VLOOKUP($FA400,LTREV,LOOKUPS!C$9,0)*$FD$6+VLOOKUP($FA400,CFP,LOOKUPS!C$6,0)*$FE$6+VLOOKUP($FA400,EP,LOOKUPS!C$8,0)*$FF$6+VLOOKUP($FA400,BM,LOOKUPS!C$5,0)*$FG$6+VLOOKUP($FA400,DIV,LOOKUPS!C$7,0)*$FH$6++VLOOKUP($FA400,SIZE,LOOKUPS!C$11,0)*$FI$6),"",VLOOKUP($FA400,MOM,LOOKUPS!C$12,0)*$FB$6+VLOOKUP($FA400,STREV,LOOKUPS!C$10,0)*$FC$6+VLOOKUP($FA400,LTREV,LOOKUPS!C$9,0)*$FD$6+VLOOKUP($FA400,CFP,LOOKUPS!C$6,0)*$FE$6+VLOOKUP($FA400,EP,LOOKUPS!C$8,0)*$FF$6+VLOOKUP($FA400,BM,LOOKUPS!C$5,0)*$FG$6+VLOOKUP($FA400,DIV,LOOKUPS!C$7,0)*$FH$6++VLOOKUP($FA400,SIZE,LOOKUPS!C$11,0)*$FI$6)</f>
        <v>3.3655000000000004</v>
      </c>
      <c r="FC400" s="1">
        <f>IF(ISERROR(VLOOKUP($FA400,MOM,LOOKUPS!D$12,0)*$FB$6+VLOOKUP($FA400,STREV,LOOKUPS!D$10,0)*$FC$6+VLOOKUP($FA400,LTREV,LOOKUPS!D$9,0)*$FD$6+VLOOKUP($FA400,CFP,LOOKUPS!D$6,0)*$FE$6+VLOOKUP($FA400,EP,LOOKUPS!D$8,0)*$FF$6+VLOOKUP($FA400,BM,LOOKUPS!D$5,0)*$FG$6+VLOOKUP($FA400,DIV,LOOKUPS!D$7,0)*$FH$6++VLOOKUP($FA400,SIZE,LOOKUPS!D$11,0)*$FI$6),"",VLOOKUP($FA400,MOM,LOOKUPS!D$12,0)*$FB$6+VLOOKUP($FA400,STREV,LOOKUPS!D$10,0)*$FC$6+VLOOKUP($FA400,LTREV,LOOKUPS!D$9,0)*$FD$6+VLOOKUP($FA400,CFP,LOOKUPS!D$6,0)*$FE$6+VLOOKUP($FA400,EP,LOOKUPS!D$8,0)*$FF$6+VLOOKUP($FA400,BM,LOOKUPS!D$5,0)*$FG$6+VLOOKUP($FA400,DIV,LOOKUPS!D$7,0)*$FH$6++VLOOKUP($FA400,SIZE,LOOKUPS!D$11,0)*$FI$6)</f>
        <v>2.7309000000000001</v>
      </c>
      <c r="FD400" s="1">
        <f>IF(ISERROR(VLOOKUP($FA400,MOM,LOOKUPS!E$12,0)*$FB$6+VLOOKUP($FA400,STREV,LOOKUPS!E$10,0)*$FC$6+VLOOKUP($FA400,LTREV,LOOKUPS!E$9,0)*$FD$6+VLOOKUP($FA400,CFP,LOOKUPS!E$6,0)*$FE$6+VLOOKUP($FA400,EP,LOOKUPS!E$8,0)*$FF$6+VLOOKUP($FA400,BM,LOOKUPS!E$5,0)*$FG$6+VLOOKUP($FA400,DIV,LOOKUPS!E$7,0)*$FH$6++VLOOKUP($FA400,SIZE,LOOKUPS!E$11,0)*$FI$6),"",VLOOKUP($FA400,MOM,LOOKUPS!E$12,0)*$FB$6+VLOOKUP($FA400,STREV,LOOKUPS!E$10,0)*$FC$6+VLOOKUP($FA400,LTREV,LOOKUPS!E$9,0)*$FD$6+VLOOKUP($FA400,CFP,LOOKUPS!E$6,0)*$FE$6+VLOOKUP($FA400,EP,LOOKUPS!E$8,0)*$FF$6+VLOOKUP($FA400,BM,LOOKUPS!E$5,0)*$FG$6+VLOOKUP($FA400,DIV,LOOKUPS!E$7,0)*$FH$6++VLOOKUP($FA400,SIZE,LOOKUPS!E$11,0)*$FI$6)</f>
        <v>2.5810000000000004</v>
      </c>
      <c r="FE400" s="1">
        <f>IF(ISERROR(VLOOKUP($FA400,MOM,LOOKUPS!F$12,0)*$FB$6+VLOOKUP($FA400,STREV,LOOKUPS!F$10,0)*$FC$6+VLOOKUP($FA400,LTREV,LOOKUPS!F$9,0)*$FD$6+VLOOKUP($FA400,CFP,LOOKUPS!F$6,0)*$FE$6+VLOOKUP($FA400,EP,LOOKUPS!F$8,0)*$FF$6+VLOOKUP($FA400,BM,LOOKUPS!F$5,0)*$FG$6+VLOOKUP($FA400,DIV,LOOKUPS!F$7,0)*$FH$6++VLOOKUP($FA400,SIZE,LOOKUPS!F$11,0)*$FI$6),"",VLOOKUP($FA400,MOM,LOOKUPS!F$12,0)*$FB$6+VLOOKUP($FA400,STREV,LOOKUPS!F$10,0)*$FC$6+VLOOKUP($FA400,LTREV,LOOKUPS!F$9,0)*$FD$6+VLOOKUP($FA400,CFP,LOOKUPS!F$6,0)*$FE$6+VLOOKUP($FA400,EP,LOOKUPS!F$8,0)*$FF$6+VLOOKUP($FA400,BM,LOOKUPS!F$5,0)*$FG$6+VLOOKUP($FA400,DIV,LOOKUPS!F$7,0)*$FH$6++VLOOKUP($FA400,SIZE,LOOKUPS!F$11,0)*$FI$6)</f>
        <v>3.0417000000000005</v>
      </c>
      <c r="FF400" s="1">
        <f>IF(ISERROR(VLOOKUP($FA400,MOM,LOOKUPS!G$12,0)*$FB$6+VLOOKUP($FA400,STREV,LOOKUPS!G$10,0)*$FC$6+VLOOKUP($FA400,LTREV,LOOKUPS!G$9,0)*$FD$6+VLOOKUP($FA400,CFP,LOOKUPS!G$6,0)*$FE$6+VLOOKUP($FA400,EP,LOOKUPS!G$8,0)*$FF$6+VLOOKUP($FA400,BM,LOOKUPS!G$5,0)*$FG$6+VLOOKUP($FA400,DIV,LOOKUPS!G$7,0)*$FH$6++VLOOKUP($FA400,SIZE,LOOKUPS!G$11,0)*$FI$6),"",VLOOKUP($FA400,MOM,LOOKUPS!G$12,0)*$FB$6+VLOOKUP($FA400,STREV,LOOKUPS!G$10,0)*$FC$6+VLOOKUP($FA400,LTREV,LOOKUPS!G$9,0)*$FD$6+VLOOKUP($FA400,CFP,LOOKUPS!G$6,0)*$FE$6+VLOOKUP($FA400,EP,LOOKUPS!G$8,0)*$FF$6+VLOOKUP($FA400,BM,LOOKUPS!G$5,0)*$FG$6+VLOOKUP($FA400,DIV,LOOKUPS!G$7,0)*$FH$6++VLOOKUP($FA400,SIZE,LOOKUPS!G$11,0)*$FI$6)</f>
        <v>2.9337</v>
      </c>
      <c r="FG400" s="1">
        <f>IF(ISERROR(VLOOKUP($FA400,MOM,LOOKUPS!H$12,0)*$FB$6+VLOOKUP($FA400,STREV,LOOKUPS!H$10,0)*$FC$6+VLOOKUP($FA400,LTREV,LOOKUPS!H$9,0)*$FD$6+VLOOKUP($FA400,CFP,LOOKUPS!H$6,0)*$FE$6+VLOOKUP($FA400,EP,LOOKUPS!H$8,0)*$FF$6+VLOOKUP($FA400,BM,LOOKUPS!H$5,0)*$FG$6+VLOOKUP($FA400,DIV,LOOKUPS!H$7,0)*$FH$6++VLOOKUP($FA400,SIZE,LOOKUPS!H$11,0)*$FI$6),"",VLOOKUP($FA400,MOM,LOOKUPS!H$12,0)*$FB$6+VLOOKUP($FA400,STREV,LOOKUPS!H$10,0)*$FC$6+VLOOKUP($FA400,LTREV,LOOKUPS!H$9,0)*$FD$6+VLOOKUP($FA400,CFP,LOOKUPS!H$6,0)*$FE$6+VLOOKUP($FA400,EP,LOOKUPS!H$8,0)*$FF$6+VLOOKUP($FA400,BM,LOOKUPS!H$5,0)*$FG$6+VLOOKUP($FA400,DIV,LOOKUPS!H$7,0)*$FH$6++VLOOKUP($FA400,SIZE,LOOKUPS!H$11,0)*$FI$6)</f>
        <v>2.7909000000000002</v>
      </c>
      <c r="FH400" s="1">
        <f>IF(ISERROR(VLOOKUP($FA400,MOM,LOOKUPS!I$12,0)*$FB$6+VLOOKUP($FA400,STREV,LOOKUPS!I$10,0)*$FC$6+VLOOKUP($FA400,LTREV,LOOKUPS!I$9,0)*$FD$6+VLOOKUP($FA400,CFP,LOOKUPS!I$6,0)*$FE$6+VLOOKUP($FA400,EP,LOOKUPS!I$8,0)*$FF$6+VLOOKUP($FA400,BM,LOOKUPS!I$5,0)*$FG$6+VLOOKUP($FA400,DIV,LOOKUPS!I$7,0)*$FH$6++VLOOKUP($FA400,SIZE,LOOKUPS!I$11,0)*$FI$6),"",VLOOKUP($FA400,MOM,LOOKUPS!I$12,0)*$FB$6+VLOOKUP($FA400,STREV,LOOKUPS!I$10,0)*$FC$6+VLOOKUP($FA400,LTREV,LOOKUPS!I$9,0)*$FD$6+VLOOKUP($FA400,CFP,LOOKUPS!I$6,0)*$FE$6+VLOOKUP($FA400,EP,LOOKUPS!I$8,0)*$FF$6+VLOOKUP($FA400,BM,LOOKUPS!I$5,0)*$FG$6+VLOOKUP($FA400,DIV,LOOKUPS!I$7,0)*$FH$6++VLOOKUP($FA400,SIZE,LOOKUPS!I$11,0)*$FI$6)</f>
        <v>2.7768000000000002</v>
      </c>
      <c r="FI400" s="1">
        <f>IF(ISERROR(VLOOKUP($FA400,MOM,LOOKUPS!J$12,0)*$FB$6+VLOOKUP($FA400,STREV,LOOKUPS!J$10,0)*$FC$6+VLOOKUP($FA400,LTREV,LOOKUPS!J$9,0)*$FD$6+VLOOKUP($FA400,CFP,LOOKUPS!J$6,0)*$FE$6+VLOOKUP($FA400,EP,LOOKUPS!J$8,0)*$FF$6+VLOOKUP($FA400,BM,LOOKUPS!J$5,0)*$FG$6+VLOOKUP($FA400,DIV,LOOKUPS!J$7,0)*$FH$6++VLOOKUP($FA400,SIZE,LOOKUPS!J$11,0)*$FI$6),"",VLOOKUP($FA400,MOM,LOOKUPS!J$12,0)*$FB$6+VLOOKUP($FA400,STREV,LOOKUPS!J$10,0)*$FC$6+VLOOKUP($FA400,LTREV,LOOKUPS!J$9,0)*$FD$6+VLOOKUP($FA400,CFP,LOOKUPS!J$6,0)*$FE$6+VLOOKUP($FA400,EP,LOOKUPS!J$8,0)*$FF$6+VLOOKUP($FA400,BM,LOOKUPS!J$5,0)*$FG$6+VLOOKUP($FA400,DIV,LOOKUPS!J$7,0)*$FH$6++VLOOKUP($FA400,SIZE,LOOKUPS!J$11,0)*$FI$6)</f>
        <v>3.5921000000000003</v>
      </c>
      <c r="FJ400" s="1">
        <f>IF(ISERROR(VLOOKUP($FA400,MOM,LOOKUPS!K$12,0)*$FB$6+VLOOKUP($FA400,STREV,LOOKUPS!K$10,0)*$FC$6+VLOOKUP($FA400,LTREV,LOOKUPS!K$9,0)*$FD$6+VLOOKUP($FA400,CFP,LOOKUPS!K$6,0)*$FE$6+VLOOKUP($FA400,EP,LOOKUPS!K$8,0)*$FF$6+VLOOKUP($FA400,BM,LOOKUPS!K$5,0)*$FG$6+VLOOKUP($FA400,DIV,LOOKUPS!K$7,0)*$FH$6++VLOOKUP($FA400,SIZE,LOOKUPS!K$11,0)*$FI$6),"",VLOOKUP($FA400,MOM,LOOKUPS!K$12,0)*$FB$6+VLOOKUP($FA400,STREV,LOOKUPS!K$10,0)*$FC$6+VLOOKUP($FA400,LTREV,LOOKUPS!K$9,0)*$FD$6+VLOOKUP($FA400,CFP,LOOKUPS!K$6,0)*$FE$6+VLOOKUP($FA400,EP,LOOKUPS!K$8,0)*$FF$6+VLOOKUP($FA400,BM,LOOKUPS!K$5,0)*$FG$6+VLOOKUP($FA400,DIV,LOOKUPS!K$7,0)*$FH$6++VLOOKUP($FA400,SIZE,LOOKUPS!K$11,0)*$FI$6)</f>
        <v>3.9470000000000001</v>
      </c>
      <c r="FK400" s="1">
        <f>IF(ISERROR(VLOOKUP($FA400,MOM,LOOKUPS!L$12,0)*$FB$6+VLOOKUP($FA400,STREV,LOOKUPS!L$10,0)*$FC$6+VLOOKUP($FA400,LTREV,LOOKUPS!L$9,0)*$FD$6+VLOOKUP($FA400,CFP,LOOKUPS!L$6,0)*$FE$6+VLOOKUP($FA400,EP,LOOKUPS!L$8,0)*$FF$6+VLOOKUP($FA400,BM,LOOKUPS!L$5,0)*$FG$6+VLOOKUP($FA400,DIV,LOOKUPS!L$7,0)*$FH$6++VLOOKUP($FA400,SIZE,LOOKUPS!L$11,0)*$FI$6),"",VLOOKUP($FA400,MOM,LOOKUPS!L$12,0)*$FB$6+VLOOKUP($FA400,STREV,LOOKUPS!L$10,0)*$FC$6+VLOOKUP($FA400,LTREV,LOOKUPS!L$9,0)*$FD$6+VLOOKUP($FA400,CFP,LOOKUPS!L$6,0)*$FE$6+VLOOKUP($FA400,EP,LOOKUPS!L$8,0)*$FF$6+VLOOKUP($FA400,BM,LOOKUPS!L$5,0)*$FG$6+VLOOKUP($FA400,DIV,LOOKUPS!L$7,0)*$FH$6++VLOOKUP($FA400,SIZE,LOOKUPS!L$11,0)*$FI$6)</f>
        <v>2.8240999999999996</v>
      </c>
    </row>
    <row r="401" spans="1:167" x14ac:dyDescent="0.3">
      <c r="A401" s="1">
        <v>195908</v>
      </c>
      <c r="B401" s="1">
        <v>-3.09</v>
      </c>
      <c r="C401" s="1">
        <v>-0.84</v>
      </c>
      <c r="D401" s="1">
        <v>0.45</v>
      </c>
      <c r="E401" s="1">
        <v>-0.26</v>
      </c>
      <c r="F401" s="1">
        <v>-0.23</v>
      </c>
      <c r="G401" s="1">
        <v>-0.59</v>
      </c>
      <c r="H401" s="1">
        <v>-2.2999999999999998</v>
      </c>
      <c r="I401" s="1">
        <v>-2.16</v>
      </c>
      <c r="J401" s="1">
        <v>-2.13</v>
      </c>
      <c r="K401" s="1">
        <v>-3.19</v>
      </c>
      <c r="M401" s="1">
        <v>195809</v>
      </c>
      <c r="N401" s="1">
        <v>7.18</v>
      </c>
      <c r="O401" s="1">
        <v>6.31</v>
      </c>
      <c r="P401" s="1">
        <v>6.37</v>
      </c>
      <c r="Q401" s="1">
        <v>4.87</v>
      </c>
      <c r="R401" s="1">
        <v>4.97</v>
      </c>
      <c r="S401" s="1">
        <v>4.34</v>
      </c>
      <c r="T401" s="1">
        <v>5.23</v>
      </c>
      <c r="U401" s="1">
        <v>4.2</v>
      </c>
      <c r="V401" s="1">
        <v>5.36</v>
      </c>
      <c r="W401" s="1">
        <v>3.69</v>
      </c>
      <c r="Y401" s="1">
        <v>196308</v>
      </c>
      <c r="Z401" s="1">
        <v>5.36</v>
      </c>
      <c r="AA401" s="1">
        <v>6.33</v>
      </c>
      <c r="AB401" s="1">
        <v>5.73</v>
      </c>
      <c r="AC401" s="1">
        <v>4.5599999999999996</v>
      </c>
      <c r="AD401" s="1">
        <v>4.51</v>
      </c>
      <c r="AE401" s="1">
        <v>4.2</v>
      </c>
      <c r="AF401" s="1">
        <v>4.97</v>
      </c>
      <c r="AG401" s="1">
        <v>4.7300000000000004</v>
      </c>
      <c r="AH401" s="1">
        <v>4.17</v>
      </c>
      <c r="AI401" s="1">
        <v>5.95</v>
      </c>
      <c r="AK401">
        <v>198402</v>
      </c>
      <c r="AL401">
        <v>-6.54</v>
      </c>
      <c r="AM401">
        <v>-6.51</v>
      </c>
      <c r="AN401">
        <v>-5.44</v>
      </c>
      <c r="AO401">
        <v>-3.37</v>
      </c>
      <c r="AP401">
        <v>-6.64</v>
      </c>
      <c r="AQ401">
        <v>-5.95</v>
      </c>
      <c r="AR401">
        <v>-5.29</v>
      </c>
      <c r="AS401">
        <v>-4.57</v>
      </c>
      <c r="AT401">
        <v>-3.09</v>
      </c>
      <c r="AU401">
        <v>-7.01</v>
      </c>
      <c r="AV401">
        <v>-5.74</v>
      </c>
      <c r="AW401">
        <v>-6.06</v>
      </c>
      <c r="AX401">
        <v>-5.85</v>
      </c>
      <c r="AY401">
        <v>-5.6</v>
      </c>
      <c r="AZ401">
        <v>-5.01</v>
      </c>
      <c r="BA401">
        <v>-5.28</v>
      </c>
      <c r="BB401">
        <v>-3.88</v>
      </c>
      <c r="BC401">
        <v>-3.32</v>
      </c>
      <c r="BD401">
        <v>-2.9</v>
      </c>
      <c r="BF401" s="1">
        <v>198402</v>
      </c>
      <c r="BG401" s="1">
        <v>-5.96</v>
      </c>
      <c r="BH401" s="1">
        <v>-7.02</v>
      </c>
      <c r="BI401" s="1">
        <v>-5.19</v>
      </c>
      <c r="BJ401" s="1">
        <v>-3.68</v>
      </c>
      <c r="BK401" s="1">
        <v>-7.33</v>
      </c>
      <c r="BL401" s="1">
        <v>-5.66</v>
      </c>
      <c r="BM401" s="1">
        <v>-5.32</v>
      </c>
      <c r="BN401" s="1">
        <v>-4.6500000000000004</v>
      </c>
      <c r="BO401" s="1">
        <v>-3.23</v>
      </c>
      <c r="BP401" s="1">
        <v>-7.22</v>
      </c>
      <c r="BQ401" s="1">
        <v>-7.55</v>
      </c>
      <c r="BR401" s="1">
        <v>-5.87</v>
      </c>
      <c r="BS401" s="1">
        <v>-5.43</v>
      </c>
      <c r="BT401" s="1">
        <v>-4.87</v>
      </c>
      <c r="BU401" s="1">
        <v>-5.75</v>
      </c>
      <c r="BV401" s="1">
        <v>-4.71</v>
      </c>
      <c r="BW401" s="1">
        <v>-4.58</v>
      </c>
      <c r="BX401" s="1">
        <v>-2.68</v>
      </c>
      <c r="BY401" s="1">
        <v>-3.62</v>
      </c>
      <c r="CA401" s="1">
        <v>195902</v>
      </c>
      <c r="CB401" s="1">
        <v>-5.88</v>
      </c>
      <c r="CC401" s="1">
        <v>2.2599999999999998</v>
      </c>
      <c r="CD401" s="1">
        <v>3.28</v>
      </c>
      <c r="CE401" s="1">
        <v>2.66</v>
      </c>
      <c r="CF401" s="1">
        <v>2.86</v>
      </c>
      <c r="CG401" s="1">
        <v>2.4300000000000002</v>
      </c>
      <c r="CH401" s="1">
        <v>2.56</v>
      </c>
      <c r="CI401" s="1">
        <v>3.96</v>
      </c>
      <c r="CJ401" s="1">
        <v>2.11</v>
      </c>
      <c r="CK401" s="1">
        <v>3.48</v>
      </c>
      <c r="CL401" s="1">
        <v>2.23</v>
      </c>
      <c r="CM401" s="1">
        <v>1.03</v>
      </c>
      <c r="CN401" s="1">
        <v>3.79</v>
      </c>
      <c r="CO401" s="1">
        <v>2.73</v>
      </c>
      <c r="CP401" s="1">
        <v>2.38</v>
      </c>
      <c r="CQ401" s="1">
        <v>4.21</v>
      </c>
      <c r="CR401" s="1">
        <v>3.73</v>
      </c>
      <c r="CS401" s="1">
        <v>2.86</v>
      </c>
      <c r="CT401" s="1">
        <v>1.37</v>
      </c>
      <c r="CV401" s="1">
        <v>196002</v>
      </c>
      <c r="CW401" s="1">
        <v>1.4</v>
      </c>
      <c r="CX401" s="1">
        <v>1.07</v>
      </c>
      <c r="CY401" s="1">
        <v>1</v>
      </c>
      <c r="CZ401" s="1">
        <v>0.13</v>
      </c>
      <c r="DA401" s="1">
        <v>1.08</v>
      </c>
      <c r="DB401" s="1">
        <v>1.19</v>
      </c>
      <c r="DC401" s="1">
        <v>0.88</v>
      </c>
      <c r="DD401" s="1">
        <v>1.07</v>
      </c>
      <c r="DE401" s="1">
        <v>-0.45</v>
      </c>
      <c r="DF401" s="1">
        <v>1.58</v>
      </c>
      <c r="DG401" s="1">
        <v>0.59</v>
      </c>
      <c r="DH401" s="1">
        <v>1.05</v>
      </c>
      <c r="DI401" s="1">
        <v>1.33</v>
      </c>
      <c r="DJ401" s="1">
        <v>1.23</v>
      </c>
      <c r="DK401" s="1">
        <v>0.53</v>
      </c>
      <c r="DL401" s="1">
        <v>0.88</v>
      </c>
      <c r="DM401" s="1">
        <v>1.26</v>
      </c>
      <c r="DN401" s="1">
        <v>-0.45</v>
      </c>
      <c r="DO401" s="1">
        <v>-0.45</v>
      </c>
      <c r="DQ401" s="1">
        <v>195902</v>
      </c>
      <c r="DR401" s="1">
        <v>-99.99</v>
      </c>
      <c r="DS401" s="1">
        <v>3.19</v>
      </c>
      <c r="DT401" s="1">
        <v>3.16</v>
      </c>
      <c r="DU401" s="1">
        <v>2.04</v>
      </c>
      <c r="DV401" s="1">
        <v>3.2</v>
      </c>
      <c r="DW401" s="1">
        <v>2.93</v>
      </c>
      <c r="DX401" s="1">
        <v>3.53</v>
      </c>
      <c r="DY401" s="1">
        <v>2.7</v>
      </c>
      <c r="DZ401" s="1">
        <v>1.79</v>
      </c>
      <c r="EA401" s="1">
        <v>3.13</v>
      </c>
      <c r="EB401" s="1">
        <v>3.27</v>
      </c>
      <c r="EC401" s="1">
        <v>3.17</v>
      </c>
      <c r="ED401" s="1">
        <v>2.68</v>
      </c>
      <c r="EE401" s="1">
        <v>3.19</v>
      </c>
      <c r="EF401" s="1">
        <v>3.87</v>
      </c>
      <c r="EG401" s="1">
        <v>2.89</v>
      </c>
      <c r="EH401" s="1">
        <v>2.52</v>
      </c>
      <c r="EI401" s="1">
        <v>1.74</v>
      </c>
      <c r="EJ401" s="1">
        <v>1.85</v>
      </c>
      <c r="EL401">
        <v>195902</v>
      </c>
      <c r="EM401">
        <v>0.95</v>
      </c>
      <c r="EN401">
        <v>1.51</v>
      </c>
      <c r="EO401">
        <v>1.1000000000000001</v>
      </c>
      <c r="EP401">
        <v>0.19</v>
      </c>
      <c r="ER401" s="1">
        <v>195908</v>
      </c>
      <c r="ES401" s="1">
        <v>-0.95</v>
      </c>
      <c r="EU401" s="1">
        <v>195809</v>
      </c>
      <c r="EV401" s="1">
        <v>2.5499999999999998</v>
      </c>
      <c r="EX401" s="1">
        <v>196308</v>
      </c>
      <c r="EY401" s="1">
        <v>1.58</v>
      </c>
      <c r="FA401" s="1">
        <v>195908</v>
      </c>
      <c r="FB401" s="1">
        <f>IF(ISERROR(VLOOKUP($FA401,MOM,LOOKUPS!C$12,0)*$FB$6+VLOOKUP($FA401,STREV,LOOKUPS!C$10,0)*$FC$6+VLOOKUP($FA401,LTREV,LOOKUPS!C$9,0)*$FD$6+VLOOKUP($FA401,CFP,LOOKUPS!C$6,0)*$FE$6+VLOOKUP($FA401,EP,LOOKUPS!C$8,0)*$FF$6+VLOOKUP($FA401,BM,LOOKUPS!C$5,0)*$FG$6+VLOOKUP($FA401,DIV,LOOKUPS!C$7,0)*$FH$6++VLOOKUP($FA401,SIZE,LOOKUPS!C$11,0)*$FI$6),"",VLOOKUP($FA401,MOM,LOOKUPS!C$12,0)*$FB$6+VLOOKUP($FA401,STREV,LOOKUPS!C$10,0)*$FC$6+VLOOKUP($FA401,LTREV,LOOKUPS!C$9,0)*$FD$6+VLOOKUP($FA401,CFP,LOOKUPS!C$6,0)*$FE$6+VLOOKUP($FA401,EP,LOOKUPS!C$8,0)*$FF$6+VLOOKUP($FA401,BM,LOOKUPS!C$5,0)*$FG$6+VLOOKUP($FA401,DIV,LOOKUPS!C$7,0)*$FH$6++VLOOKUP($FA401,SIZE,LOOKUPS!C$11,0)*$FI$6)</f>
        <v>-2.8395000000000001</v>
      </c>
      <c r="FC401" s="1">
        <f>IF(ISERROR(VLOOKUP($FA401,MOM,LOOKUPS!D$12,0)*$FB$6+VLOOKUP($FA401,STREV,LOOKUPS!D$10,0)*$FC$6+VLOOKUP($FA401,LTREV,LOOKUPS!D$9,0)*$FD$6+VLOOKUP($FA401,CFP,LOOKUPS!D$6,0)*$FE$6+VLOOKUP($FA401,EP,LOOKUPS!D$8,0)*$FF$6+VLOOKUP($FA401,BM,LOOKUPS!D$5,0)*$FG$6+VLOOKUP($FA401,DIV,LOOKUPS!D$7,0)*$FH$6++VLOOKUP($FA401,SIZE,LOOKUPS!D$11,0)*$FI$6),"",VLOOKUP($FA401,MOM,LOOKUPS!D$12,0)*$FB$6+VLOOKUP($FA401,STREV,LOOKUPS!D$10,0)*$FC$6+VLOOKUP($FA401,LTREV,LOOKUPS!D$9,0)*$FD$6+VLOOKUP($FA401,CFP,LOOKUPS!D$6,0)*$FE$6+VLOOKUP($FA401,EP,LOOKUPS!D$8,0)*$FF$6+VLOOKUP($FA401,BM,LOOKUPS!D$5,0)*$FG$6+VLOOKUP($FA401,DIV,LOOKUPS!D$7,0)*$FH$6++VLOOKUP($FA401,SIZE,LOOKUPS!D$11,0)*$FI$6)</f>
        <v>-0.98960000000000004</v>
      </c>
      <c r="FD401" s="1">
        <f>IF(ISERROR(VLOOKUP($FA401,MOM,LOOKUPS!E$12,0)*$FB$6+VLOOKUP($FA401,STREV,LOOKUPS!E$10,0)*$FC$6+VLOOKUP($FA401,LTREV,LOOKUPS!E$9,0)*$FD$6+VLOOKUP($FA401,CFP,LOOKUPS!E$6,0)*$FE$6+VLOOKUP($FA401,EP,LOOKUPS!E$8,0)*$FF$6+VLOOKUP($FA401,BM,LOOKUPS!E$5,0)*$FG$6+VLOOKUP($FA401,DIV,LOOKUPS!E$7,0)*$FH$6++VLOOKUP($FA401,SIZE,LOOKUPS!E$11,0)*$FI$6),"",VLOOKUP($FA401,MOM,LOOKUPS!E$12,0)*$FB$6+VLOOKUP($FA401,STREV,LOOKUPS!E$10,0)*$FC$6+VLOOKUP($FA401,LTREV,LOOKUPS!E$9,0)*$FD$6+VLOOKUP($FA401,CFP,LOOKUPS!E$6,0)*$FE$6+VLOOKUP($FA401,EP,LOOKUPS!E$8,0)*$FF$6+VLOOKUP($FA401,BM,LOOKUPS!E$5,0)*$FG$6+VLOOKUP($FA401,DIV,LOOKUPS!E$7,0)*$FH$6++VLOOKUP($FA401,SIZE,LOOKUPS!E$11,0)*$FI$6)</f>
        <v>-0.37690000000000001</v>
      </c>
      <c r="FE401" s="1">
        <f>IF(ISERROR(VLOOKUP($FA401,MOM,LOOKUPS!F$12,0)*$FB$6+VLOOKUP($FA401,STREV,LOOKUPS!F$10,0)*$FC$6+VLOOKUP($FA401,LTREV,LOOKUPS!F$9,0)*$FD$6+VLOOKUP($FA401,CFP,LOOKUPS!F$6,0)*$FE$6+VLOOKUP($FA401,EP,LOOKUPS!F$8,0)*$FF$6+VLOOKUP($FA401,BM,LOOKUPS!F$5,0)*$FG$6+VLOOKUP($FA401,DIV,LOOKUPS!F$7,0)*$FH$6++VLOOKUP($FA401,SIZE,LOOKUPS!F$11,0)*$FI$6),"",VLOOKUP($FA401,MOM,LOOKUPS!F$12,0)*$FB$6+VLOOKUP($FA401,STREV,LOOKUPS!F$10,0)*$FC$6+VLOOKUP($FA401,LTREV,LOOKUPS!F$9,0)*$FD$6+VLOOKUP($FA401,CFP,LOOKUPS!F$6,0)*$FE$6+VLOOKUP($FA401,EP,LOOKUPS!F$8,0)*$FF$6+VLOOKUP($FA401,BM,LOOKUPS!F$5,0)*$FG$6+VLOOKUP($FA401,DIV,LOOKUPS!F$7,0)*$FH$6++VLOOKUP($FA401,SIZE,LOOKUPS!F$11,0)*$FI$6)</f>
        <v>-0.80779999999999996</v>
      </c>
      <c r="FF401" s="1">
        <f>IF(ISERROR(VLOOKUP($FA401,MOM,LOOKUPS!G$12,0)*$FB$6+VLOOKUP($FA401,STREV,LOOKUPS!G$10,0)*$FC$6+VLOOKUP($FA401,LTREV,LOOKUPS!G$9,0)*$FD$6+VLOOKUP($FA401,CFP,LOOKUPS!G$6,0)*$FE$6+VLOOKUP($FA401,EP,LOOKUPS!G$8,0)*$FF$6+VLOOKUP($FA401,BM,LOOKUPS!G$5,0)*$FG$6+VLOOKUP($FA401,DIV,LOOKUPS!G$7,0)*$FH$6++VLOOKUP($FA401,SIZE,LOOKUPS!G$11,0)*$FI$6),"",VLOOKUP($FA401,MOM,LOOKUPS!G$12,0)*$FB$6+VLOOKUP($FA401,STREV,LOOKUPS!G$10,0)*$FC$6+VLOOKUP($FA401,LTREV,LOOKUPS!G$9,0)*$FD$6+VLOOKUP($FA401,CFP,LOOKUPS!G$6,0)*$FE$6+VLOOKUP($FA401,EP,LOOKUPS!G$8,0)*$FF$6+VLOOKUP($FA401,BM,LOOKUPS!G$5,0)*$FG$6+VLOOKUP($FA401,DIV,LOOKUPS!G$7,0)*$FH$6++VLOOKUP($FA401,SIZE,LOOKUPS!G$11,0)*$FI$6)</f>
        <v>-0.64370000000000005</v>
      </c>
      <c r="FG401" s="1">
        <f>IF(ISERROR(VLOOKUP($FA401,MOM,LOOKUPS!H$12,0)*$FB$6+VLOOKUP($FA401,STREV,LOOKUPS!H$10,0)*$FC$6+VLOOKUP($FA401,LTREV,LOOKUPS!H$9,0)*$FD$6+VLOOKUP($FA401,CFP,LOOKUPS!H$6,0)*$FE$6+VLOOKUP($FA401,EP,LOOKUPS!H$8,0)*$FF$6+VLOOKUP($FA401,BM,LOOKUPS!H$5,0)*$FG$6+VLOOKUP($FA401,DIV,LOOKUPS!H$7,0)*$FH$6++VLOOKUP($FA401,SIZE,LOOKUPS!H$11,0)*$FI$6),"",VLOOKUP($FA401,MOM,LOOKUPS!H$12,0)*$FB$6+VLOOKUP($FA401,STREV,LOOKUPS!H$10,0)*$FC$6+VLOOKUP($FA401,LTREV,LOOKUPS!H$9,0)*$FD$6+VLOOKUP($FA401,CFP,LOOKUPS!H$6,0)*$FE$6+VLOOKUP($FA401,EP,LOOKUPS!H$8,0)*$FF$6+VLOOKUP($FA401,BM,LOOKUPS!H$5,0)*$FG$6+VLOOKUP($FA401,DIV,LOOKUPS!H$7,0)*$FH$6++VLOOKUP($FA401,SIZE,LOOKUPS!H$11,0)*$FI$6)</f>
        <v>-1.0349999999999999</v>
      </c>
      <c r="FH401" s="1">
        <f>IF(ISERROR(VLOOKUP($FA401,MOM,LOOKUPS!I$12,0)*$FB$6+VLOOKUP($FA401,STREV,LOOKUPS!I$10,0)*$FC$6+VLOOKUP($FA401,LTREV,LOOKUPS!I$9,0)*$FD$6+VLOOKUP($FA401,CFP,LOOKUPS!I$6,0)*$FE$6+VLOOKUP($FA401,EP,LOOKUPS!I$8,0)*$FF$6+VLOOKUP($FA401,BM,LOOKUPS!I$5,0)*$FG$6+VLOOKUP($FA401,DIV,LOOKUPS!I$7,0)*$FH$6++VLOOKUP($FA401,SIZE,LOOKUPS!I$11,0)*$FI$6),"",VLOOKUP($FA401,MOM,LOOKUPS!I$12,0)*$FB$6+VLOOKUP($FA401,STREV,LOOKUPS!I$10,0)*$FC$6+VLOOKUP($FA401,LTREV,LOOKUPS!I$9,0)*$FD$6+VLOOKUP($FA401,CFP,LOOKUPS!I$6,0)*$FE$6+VLOOKUP($FA401,EP,LOOKUPS!I$8,0)*$FF$6+VLOOKUP($FA401,BM,LOOKUPS!I$5,0)*$FG$6+VLOOKUP($FA401,DIV,LOOKUPS!I$7,0)*$FH$6++VLOOKUP($FA401,SIZE,LOOKUPS!I$11,0)*$FI$6)</f>
        <v>-1.8947000000000001</v>
      </c>
      <c r="FI401" s="1">
        <f>IF(ISERROR(VLOOKUP($FA401,MOM,LOOKUPS!J$12,0)*$FB$6+VLOOKUP($FA401,STREV,LOOKUPS!J$10,0)*$FC$6+VLOOKUP($FA401,LTREV,LOOKUPS!J$9,0)*$FD$6+VLOOKUP($FA401,CFP,LOOKUPS!J$6,0)*$FE$6+VLOOKUP($FA401,EP,LOOKUPS!J$8,0)*$FF$6+VLOOKUP($FA401,BM,LOOKUPS!J$5,0)*$FG$6+VLOOKUP($FA401,DIV,LOOKUPS!J$7,0)*$FH$6++VLOOKUP($FA401,SIZE,LOOKUPS!J$11,0)*$FI$6),"",VLOOKUP($FA401,MOM,LOOKUPS!J$12,0)*$FB$6+VLOOKUP($FA401,STREV,LOOKUPS!J$10,0)*$FC$6+VLOOKUP($FA401,LTREV,LOOKUPS!J$9,0)*$FD$6+VLOOKUP($FA401,CFP,LOOKUPS!J$6,0)*$FE$6+VLOOKUP($FA401,EP,LOOKUPS!J$8,0)*$FF$6+VLOOKUP($FA401,BM,LOOKUPS!J$5,0)*$FG$6+VLOOKUP($FA401,DIV,LOOKUPS!J$7,0)*$FH$6++VLOOKUP($FA401,SIZE,LOOKUPS!J$11,0)*$FI$6)</f>
        <v>-1.0411000000000001</v>
      </c>
      <c r="FJ401" s="1">
        <f>IF(ISERROR(VLOOKUP($FA401,MOM,LOOKUPS!K$12,0)*$FB$6+VLOOKUP($FA401,STREV,LOOKUPS!K$10,0)*$FC$6+VLOOKUP($FA401,LTREV,LOOKUPS!K$9,0)*$FD$6+VLOOKUP($FA401,CFP,LOOKUPS!K$6,0)*$FE$6+VLOOKUP($FA401,EP,LOOKUPS!K$8,0)*$FF$6+VLOOKUP($FA401,BM,LOOKUPS!K$5,0)*$FG$6+VLOOKUP($FA401,DIV,LOOKUPS!K$7,0)*$FH$6++VLOOKUP($FA401,SIZE,LOOKUPS!K$11,0)*$FI$6),"",VLOOKUP($FA401,MOM,LOOKUPS!K$12,0)*$FB$6+VLOOKUP($FA401,STREV,LOOKUPS!K$10,0)*$FC$6+VLOOKUP($FA401,LTREV,LOOKUPS!K$9,0)*$FD$6+VLOOKUP($FA401,CFP,LOOKUPS!K$6,0)*$FE$6+VLOOKUP($FA401,EP,LOOKUPS!K$8,0)*$FF$6+VLOOKUP($FA401,BM,LOOKUPS!K$5,0)*$FG$6+VLOOKUP($FA401,DIV,LOOKUPS!K$7,0)*$FH$6++VLOOKUP($FA401,SIZE,LOOKUPS!K$11,0)*$FI$6)</f>
        <v>-1.9531000000000001</v>
      </c>
      <c r="FK401" s="1">
        <f>IF(ISERROR(VLOOKUP($FA401,MOM,LOOKUPS!L$12,0)*$FB$6+VLOOKUP($FA401,STREV,LOOKUPS!L$10,0)*$FC$6+VLOOKUP($FA401,LTREV,LOOKUPS!L$9,0)*$FD$6+VLOOKUP($FA401,CFP,LOOKUPS!L$6,0)*$FE$6+VLOOKUP($FA401,EP,LOOKUPS!L$8,0)*$FF$6+VLOOKUP($FA401,BM,LOOKUPS!L$5,0)*$FG$6+VLOOKUP($FA401,DIV,LOOKUPS!L$7,0)*$FH$6++VLOOKUP($FA401,SIZE,LOOKUPS!L$11,0)*$FI$6),"",VLOOKUP($FA401,MOM,LOOKUPS!L$12,0)*$FB$6+VLOOKUP($FA401,STREV,LOOKUPS!L$10,0)*$FC$6+VLOOKUP($FA401,LTREV,LOOKUPS!L$9,0)*$FD$6+VLOOKUP($FA401,CFP,LOOKUPS!L$6,0)*$FE$6+VLOOKUP($FA401,EP,LOOKUPS!L$8,0)*$FF$6+VLOOKUP($FA401,BM,LOOKUPS!L$5,0)*$FG$6+VLOOKUP($FA401,DIV,LOOKUPS!L$7,0)*$FH$6++VLOOKUP($FA401,SIZE,LOOKUPS!L$11,0)*$FI$6)</f>
        <v>-2.6358999999999999</v>
      </c>
    </row>
    <row r="402" spans="1:167" x14ac:dyDescent="0.3">
      <c r="A402" s="1">
        <v>195909</v>
      </c>
      <c r="B402" s="1">
        <v>-4.24</v>
      </c>
      <c r="C402" s="1">
        <v>-5.77</v>
      </c>
      <c r="D402" s="1">
        <v>-4.46</v>
      </c>
      <c r="E402" s="1">
        <v>-3.78</v>
      </c>
      <c r="F402" s="1">
        <v>-4.4000000000000004</v>
      </c>
      <c r="G402" s="1">
        <v>-4.3499999999999996</v>
      </c>
      <c r="H402" s="1">
        <v>-4.41</v>
      </c>
      <c r="I402" s="1">
        <v>-5.12</v>
      </c>
      <c r="J402" s="1">
        <v>-4.07</v>
      </c>
      <c r="K402" s="1">
        <v>-4.34</v>
      </c>
      <c r="M402" s="1">
        <v>195810</v>
      </c>
      <c r="N402" s="1">
        <v>3.77</v>
      </c>
      <c r="O402" s="1">
        <v>4.47</v>
      </c>
      <c r="P402" s="1">
        <v>2.93</v>
      </c>
      <c r="Q402" s="1">
        <v>3.43</v>
      </c>
      <c r="R402" s="1">
        <v>1.92</v>
      </c>
      <c r="S402" s="1">
        <v>3.21</v>
      </c>
      <c r="T402" s="1">
        <v>3.89</v>
      </c>
      <c r="U402" s="1">
        <v>2.33</v>
      </c>
      <c r="V402" s="1">
        <v>2.73</v>
      </c>
      <c r="W402" s="1">
        <v>3.63</v>
      </c>
      <c r="Y402" s="1">
        <v>196309</v>
      </c>
      <c r="Z402" s="1">
        <v>-2.59</v>
      </c>
      <c r="AA402" s="1">
        <v>-0.34</v>
      </c>
      <c r="AB402" s="1">
        <v>-1.35</v>
      </c>
      <c r="AC402" s="1">
        <v>-1.72</v>
      </c>
      <c r="AD402" s="1">
        <v>-0.53</v>
      </c>
      <c r="AE402" s="1">
        <v>-1.55</v>
      </c>
      <c r="AF402" s="1">
        <v>-1.89</v>
      </c>
      <c r="AG402" s="1">
        <v>-2.14</v>
      </c>
      <c r="AH402" s="1">
        <v>-2.27</v>
      </c>
      <c r="AI402" s="1">
        <v>-3.02</v>
      </c>
      <c r="AK402">
        <v>198403</v>
      </c>
      <c r="AL402">
        <v>0.88</v>
      </c>
      <c r="AM402">
        <v>-0.34</v>
      </c>
      <c r="AN402">
        <v>1.48</v>
      </c>
      <c r="AO402">
        <v>1.98</v>
      </c>
      <c r="AP402">
        <v>-0.52</v>
      </c>
      <c r="AQ402">
        <v>0.78</v>
      </c>
      <c r="AR402">
        <v>1.59</v>
      </c>
      <c r="AS402">
        <v>1.37</v>
      </c>
      <c r="AT402">
        <v>2.37</v>
      </c>
      <c r="AU402">
        <v>-0.4</v>
      </c>
      <c r="AV402">
        <v>-0.81</v>
      </c>
      <c r="AW402">
        <v>0.25</v>
      </c>
      <c r="AX402">
        <v>1.29</v>
      </c>
      <c r="AY402">
        <v>2.0099999999999998</v>
      </c>
      <c r="AZ402">
        <v>1.19</v>
      </c>
      <c r="BA402">
        <v>1.48</v>
      </c>
      <c r="BB402">
        <v>1.27</v>
      </c>
      <c r="BC402">
        <v>1.4</v>
      </c>
      <c r="BD402">
        <v>3.22</v>
      </c>
      <c r="BF402" s="1">
        <v>198403</v>
      </c>
      <c r="BG402" s="1">
        <v>0.74</v>
      </c>
      <c r="BH402" s="1">
        <v>-0.2</v>
      </c>
      <c r="BI402" s="1">
        <v>1.26</v>
      </c>
      <c r="BJ402" s="1">
        <v>2.14</v>
      </c>
      <c r="BK402" s="1">
        <v>-0.44</v>
      </c>
      <c r="BL402" s="1">
        <v>0.97</v>
      </c>
      <c r="BM402" s="1">
        <v>0.95</v>
      </c>
      <c r="BN402" s="1">
        <v>2.02</v>
      </c>
      <c r="BO402" s="1">
        <v>2.08</v>
      </c>
      <c r="BP402" s="1">
        <v>-0.9</v>
      </c>
      <c r="BQ402" s="1">
        <v>0.47</v>
      </c>
      <c r="BR402" s="1">
        <v>0.66</v>
      </c>
      <c r="BS402" s="1">
        <v>1.31</v>
      </c>
      <c r="BT402" s="1">
        <v>0.16</v>
      </c>
      <c r="BU402" s="1">
        <v>1.69</v>
      </c>
      <c r="BV402" s="1">
        <v>1.8</v>
      </c>
      <c r="BW402" s="1">
        <v>2.2599999999999998</v>
      </c>
      <c r="BX402" s="1">
        <v>1.01</v>
      </c>
      <c r="BY402" s="1">
        <v>2.84</v>
      </c>
      <c r="CA402" s="1">
        <v>195903</v>
      </c>
      <c r="CB402" s="1">
        <v>8.2799999999999994</v>
      </c>
      <c r="CC402" s="1">
        <v>1</v>
      </c>
      <c r="CD402" s="1">
        <v>1.17</v>
      </c>
      <c r="CE402" s="1">
        <v>1.35</v>
      </c>
      <c r="CF402" s="1">
        <v>1.1499999999999999</v>
      </c>
      <c r="CG402" s="1">
        <v>0.95</v>
      </c>
      <c r="CH402" s="1">
        <v>1.36</v>
      </c>
      <c r="CI402" s="1">
        <v>0.67</v>
      </c>
      <c r="CJ402" s="1">
        <v>1.74</v>
      </c>
      <c r="CK402" s="1">
        <v>1.6</v>
      </c>
      <c r="CL402" s="1">
        <v>0.7</v>
      </c>
      <c r="CM402" s="1">
        <v>0.69</v>
      </c>
      <c r="CN402" s="1">
        <v>1.2</v>
      </c>
      <c r="CO402" s="1">
        <v>1.94</v>
      </c>
      <c r="CP402" s="1">
        <v>0.76</v>
      </c>
      <c r="CQ402" s="1">
        <v>0.75</v>
      </c>
      <c r="CR402" s="1">
        <v>0.57999999999999996</v>
      </c>
      <c r="CS402" s="1">
        <v>2.2999999999999998</v>
      </c>
      <c r="CT402" s="1">
        <v>1.19</v>
      </c>
      <c r="CV402" s="1">
        <v>196003</v>
      </c>
      <c r="CW402" s="1">
        <v>-4.68</v>
      </c>
      <c r="CX402" s="1">
        <v>-2.34</v>
      </c>
      <c r="CY402" s="1">
        <v>-2.15</v>
      </c>
      <c r="CZ402" s="1">
        <v>-1.87</v>
      </c>
      <c r="DA402" s="1">
        <v>-2.39</v>
      </c>
      <c r="DB402" s="1">
        <v>-2.72</v>
      </c>
      <c r="DC402" s="1">
        <v>-1.95</v>
      </c>
      <c r="DD402" s="1">
        <v>-1.45</v>
      </c>
      <c r="DE402" s="1">
        <v>-2.11</v>
      </c>
      <c r="DF402" s="1">
        <v>-2.87</v>
      </c>
      <c r="DG402" s="1">
        <v>-1.93</v>
      </c>
      <c r="DH402" s="1">
        <v>-2.23</v>
      </c>
      <c r="DI402" s="1">
        <v>-3.21</v>
      </c>
      <c r="DJ402" s="1">
        <v>-1.65</v>
      </c>
      <c r="DK402" s="1">
        <v>-2.2599999999999998</v>
      </c>
      <c r="DL402" s="1">
        <v>-1.47</v>
      </c>
      <c r="DM402" s="1">
        <v>-1.42</v>
      </c>
      <c r="DN402" s="1">
        <v>-1.86</v>
      </c>
      <c r="DO402" s="1">
        <v>-2.35</v>
      </c>
      <c r="DQ402" s="1">
        <v>195903</v>
      </c>
      <c r="DR402" s="1">
        <v>-99.99</v>
      </c>
      <c r="DS402" s="1">
        <v>1.86</v>
      </c>
      <c r="DT402" s="1">
        <v>1.22</v>
      </c>
      <c r="DU402" s="1">
        <v>0.41</v>
      </c>
      <c r="DV402" s="1">
        <v>1.3</v>
      </c>
      <c r="DW402" s="1">
        <v>2.34</v>
      </c>
      <c r="DX402" s="1">
        <v>0.79</v>
      </c>
      <c r="DY402" s="1">
        <v>0.97</v>
      </c>
      <c r="DZ402" s="1">
        <v>0.46</v>
      </c>
      <c r="EA402" s="1">
        <v>0.48</v>
      </c>
      <c r="EB402" s="1">
        <v>2.14</v>
      </c>
      <c r="EC402" s="1">
        <v>2.97</v>
      </c>
      <c r="ED402" s="1">
        <v>1.71</v>
      </c>
      <c r="EE402" s="1">
        <v>0.61</v>
      </c>
      <c r="EF402" s="1">
        <v>0.97</v>
      </c>
      <c r="EG402" s="1">
        <v>1.63</v>
      </c>
      <c r="EH402" s="1">
        <v>0.32</v>
      </c>
      <c r="EI402" s="1">
        <v>0.69</v>
      </c>
      <c r="EJ402" s="1">
        <v>0.24</v>
      </c>
      <c r="EL402">
        <v>195903</v>
      </c>
      <c r="EM402">
        <v>0.28000000000000003</v>
      </c>
      <c r="EN402">
        <v>1.5</v>
      </c>
      <c r="EO402">
        <v>-0.38</v>
      </c>
      <c r="EP402">
        <v>0.22</v>
      </c>
      <c r="ER402" s="1">
        <v>195909</v>
      </c>
      <c r="ES402" s="1">
        <v>0.85</v>
      </c>
      <c r="EU402" s="1">
        <v>195810</v>
      </c>
      <c r="EV402" s="1">
        <v>1.32</v>
      </c>
      <c r="EX402" s="1">
        <v>196309</v>
      </c>
      <c r="EY402" s="1">
        <v>-0.09</v>
      </c>
      <c r="FA402" s="1">
        <v>195909</v>
      </c>
      <c r="FB402" s="1">
        <f>IF(ISERROR(VLOOKUP($FA402,MOM,LOOKUPS!C$12,0)*$FB$6+VLOOKUP($FA402,STREV,LOOKUPS!C$10,0)*$FC$6+VLOOKUP($FA402,LTREV,LOOKUPS!C$9,0)*$FD$6+VLOOKUP($FA402,CFP,LOOKUPS!C$6,0)*$FE$6+VLOOKUP($FA402,EP,LOOKUPS!C$8,0)*$FF$6+VLOOKUP($FA402,BM,LOOKUPS!C$5,0)*$FG$6+VLOOKUP($FA402,DIV,LOOKUPS!C$7,0)*$FH$6++VLOOKUP($FA402,SIZE,LOOKUPS!C$11,0)*$FI$6),"",VLOOKUP($FA402,MOM,LOOKUPS!C$12,0)*$FB$6+VLOOKUP($FA402,STREV,LOOKUPS!C$10,0)*$FC$6+VLOOKUP($FA402,LTREV,LOOKUPS!C$9,0)*$FD$6+VLOOKUP($FA402,CFP,LOOKUPS!C$6,0)*$FE$6+VLOOKUP($FA402,EP,LOOKUPS!C$8,0)*$FF$6+VLOOKUP($FA402,BM,LOOKUPS!C$5,0)*$FG$6+VLOOKUP($FA402,DIV,LOOKUPS!C$7,0)*$FH$6++VLOOKUP($FA402,SIZE,LOOKUPS!C$11,0)*$FI$6)</f>
        <v>-5.0074000000000005</v>
      </c>
      <c r="FC402" s="1">
        <f>IF(ISERROR(VLOOKUP($FA402,MOM,LOOKUPS!D$12,0)*$FB$6+VLOOKUP($FA402,STREV,LOOKUPS!D$10,0)*$FC$6+VLOOKUP($FA402,LTREV,LOOKUPS!D$9,0)*$FD$6+VLOOKUP($FA402,CFP,LOOKUPS!D$6,0)*$FE$6+VLOOKUP($FA402,EP,LOOKUPS!D$8,0)*$FF$6+VLOOKUP($FA402,BM,LOOKUPS!D$5,0)*$FG$6+VLOOKUP($FA402,DIV,LOOKUPS!D$7,0)*$FH$6++VLOOKUP($FA402,SIZE,LOOKUPS!D$11,0)*$FI$6),"",VLOOKUP($FA402,MOM,LOOKUPS!D$12,0)*$FB$6+VLOOKUP($FA402,STREV,LOOKUPS!D$10,0)*$FC$6+VLOOKUP($FA402,LTREV,LOOKUPS!D$9,0)*$FD$6+VLOOKUP($FA402,CFP,LOOKUPS!D$6,0)*$FE$6+VLOOKUP($FA402,EP,LOOKUPS!D$8,0)*$FF$6+VLOOKUP($FA402,BM,LOOKUPS!D$5,0)*$FG$6+VLOOKUP($FA402,DIV,LOOKUPS!D$7,0)*$FH$6++VLOOKUP($FA402,SIZE,LOOKUPS!D$11,0)*$FI$6)</f>
        <v>-5.3532999999999999</v>
      </c>
      <c r="FD402" s="1">
        <f>IF(ISERROR(VLOOKUP($FA402,MOM,LOOKUPS!E$12,0)*$FB$6+VLOOKUP($FA402,STREV,LOOKUPS!E$10,0)*$FC$6+VLOOKUP($FA402,LTREV,LOOKUPS!E$9,0)*$FD$6+VLOOKUP($FA402,CFP,LOOKUPS!E$6,0)*$FE$6+VLOOKUP($FA402,EP,LOOKUPS!E$8,0)*$FF$6+VLOOKUP($FA402,BM,LOOKUPS!E$5,0)*$FG$6+VLOOKUP($FA402,DIV,LOOKUPS!E$7,0)*$FH$6++VLOOKUP($FA402,SIZE,LOOKUPS!E$11,0)*$FI$6),"",VLOOKUP($FA402,MOM,LOOKUPS!E$12,0)*$FB$6+VLOOKUP($FA402,STREV,LOOKUPS!E$10,0)*$FC$6+VLOOKUP($FA402,LTREV,LOOKUPS!E$9,0)*$FD$6+VLOOKUP($FA402,CFP,LOOKUPS!E$6,0)*$FE$6+VLOOKUP($FA402,EP,LOOKUPS!E$8,0)*$FF$6+VLOOKUP($FA402,BM,LOOKUPS!E$5,0)*$FG$6+VLOOKUP($FA402,DIV,LOOKUPS!E$7,0)*$FH$6++VLOOKUP($FA402,SIZE,LOOKUPS!E$11,0)*$FI$6)</f>
        <v>-4.2786000000000008</v>
      </c>
      <c r="FE402" s="1">
        <f>IF(ISERROR(VLOOKUP($FA402,MOM,LOOKUPS!F$12,0)*$FB$6+VLOOKUP($FA402,STREV,LOOKUPS!F$10,0)*$FC$6+VLOOKUP($FA402,LTREV,LOOKUPS!F$9,0)*$FD$6+VLOOKUP($FA402,CFP,LOOKUPS!F$6,0)*$FE$6+VLOOKUP($FA402,EP,LOOKUPS!F$8,0)*$FF$6+VLOOKUP($FA402,BM,LOOKUPS!F$5,0)*$FG$6+VLOOKUP($FA402,DIV,LOOKUPS!F$7,0)*$FH$6++VLOOKUP($FA402,SIZE,LOOKUPS!F$11,0)*$FI$6),"",VLOOKUP($FA402,MOM,LOOKUPS!F$12,0)*$FB$6+VLOOKUP($FA402,STREV,LOOKUPS!F$10,0)*$FC$6+VLOOKUP($FA402,LTREV,LOOKUPS!F$9,0)*$FD$6+VLOOKUP($FA402,CFP,LOOKUPS!F$6,0)*$FE$6+VLOOKUP($FA402,EP,LOOKUPS!F$8,0)*$FF$6+VLOOKUP($FA402,BM,LOOKUPS!F$5,0)*$FG$6+VLOOKUP($FA402,DIV,LOOKUPS!F$7,0)*$FH$6++VLOOKUP($FA402,SIZE,LOOKUPS!F$11,0)*$FI$6)</f>
        <v>-3.7534000000000001</v>
      </c>
      <c r="FF402" s="1">
        <f>IF(ISERROR(VLOOKUP($FA402,MOM,LOOKUPS!G$12,0)*$FB$6+VLOOKUP($FA402,STREV,LOOKUPS!G$10,0)*$FC$6+VLOOKUP($FA402,LTREV,LOOKUPS!G$9,0)*$FD$6+VLOOKUP($FA402,CFP,LOOKUPS!G$6,0)*$FE$6+VLOOKUP($FA402,EP,LOOKUPS!G$8,0)*$FF$6+VLOOKUP($FA402,BM,LOOKUPS!G$5,0)*$FG$6+VLOOKUP($FA402,DIV,LOOKUPS!G$7,0)*$FH$6++VLOOKUP($FA402,SIZE,LOOKUPS!G$11,0)*$FI$6),"",VLOOKUP($FA402,MOM,LOOKUPS!G$12,0)*$FB$6+VLOOKUP($FA402,STREV,LOOKUPS!G$10,0)*$FC$6+VLOOKUP($FA402,LTREV,LOOKUPS!G$9,0)*$FD$6+VLOOKUP($FA402,CFP,LOOKUPS!G$6,0)*$FE$6+VLOOKUP($FA402,EP,LOOKUPS!G$8,0)*$FF$6+VLOOKUP($FA402,BM,LOOKUPS!G$5,0)*$FG$6+VLOOKUP($FA402,DIV,LOOKUPS!G$7,0)*$FH$6++VLOOKUP($FA402,SIZE,LOOKUPS!G$11,0)*$FI$6)</f>
        <v>-4.5241000000000007</v>
      </c>
      <c r="FG402" s="1">
        <f>IF(ISERROR(VLOOKUP($FA402,MOM,LOOKUPS!H$12,0)*$FB$6+VLOOKUP($FA402,STREV,LOOKUPS!H$10,0)*$FC$6+VLOOKUP($FA402,LTREV,LOOKUPS!H$9,0)*$FD$6+VLOOKUP($FA402,CFP,LOOKUPS!H$6,0)*$FE$6+VLOOKUP($FA402,EP,LOOKUPS!H$8,0)*$FF$6+VLOOKUP($FA402,BM,LOOKUPS!H$5,0)*$FG$6+VLOOKUP($FA402,DIV,LOOKUPS!H$7,0)*$FH$6++VLOOKUP($FA402,SIZE,LOOKUPS!H$11,0)*$FI$6),"",VLOOKUP($FA402,MOM,LOOKUPS!H$12,0)*$FB$6+VLOOKUP($FA402,STREV,LOOKUPS!H$10,0)*$FC$6+VLOOKUP($FA402,LTREV,LOOKUPS!H$9,0)*$FD$6+VLOOKUP($FA402,CFP,LOOKUPS!H$6,0)*$FE$6+VLOOKUP($FA402,EP,LOOKUPS!H$8,0)*$FF$6+VLOOKUP($FA402,BM,LOOKUPS!H$5,0)*$FG$6+VLOOKUP($FA402,DIV,LOOKUPS!H$7,0)*$FH$6++VLOOKUP($FA402,SIZE,LOOKUPS!H$11,0)*$FI$6)</f>
        <v>-4.1779000000000002</v>
      </c>
      <c r="FH402" s="1">
        <f>IF(ISERROR(VLOOKUP($FA402,MOM,LOOKUPS!I$12,0)*$FB$6+VLOOKUP($FA402,STREV,LOOKUPS!I$10,0)*$FC$6+VLOOKUP($FA402,LTREV,LOOKUPS!I$9,0)*$FD$6+VLOOKUP($FA402,CFP,LOOKUPS!I$6,0)*$FE$6+VLOOKUP($FA402,EP,LOOKUPS!I$8,0)*$FF$6+VLOOKUP($FA402,BM,LOOKUPS!I$5,0)*$FG$6+VLOOKUP($FA402,DIV,LOOKUPS!I$7,0)*$FH$6++VLOOKUP($FA402,SIZE,LOOKUPS!I$11,0)*$FI$6),"",VLOOKUP($FA402,MOM,LOOKUPS!I$12,0)*$FB$6+VLOOKUP($FA402,STREV,LOOKUPS!I$10,0)*$FC$6+VLOOKUP($FA402,LTREV,LOOKUPS!I$9,0)*$FD$6+VLOOKUP($FA402,CFP,LOOKUPS!I$6,0)*$FE$6+VLOOKUP($FA402,EP,LOOKUPS!I$8,0)*$FF$6+VLOOKUP($FA402,BM,LOOKUPS!I$5,0)*$FG$6+VLOOKUP($FA402,DIV,LOOKUPS!I$7,0)*$FH$6++VLOOKUP($FA402,SIZE,LOOKUPS!I$11,0)*$FI$6)</f>
        <v>-4.7846000000000002</v>
      </c>
      <c r="FI402" s="1">
        <f>IF(ISERROR(VLOOKUP($FA402,MOM,LOOKUPS!J$12,0)*$FB$6+VLOOKUP($FA402,STREV,LOOKUPS!J$10,0)*$FC$6+VLOOKUP($FA402,LTREV,LOOKUPS!J$9,0)*$FD$6+VLOOKUP($FA402,CFP,LOOKUPS!J$6,0)*$FE$6+VLOOKUP($FA402,EP,LOOKUPS!J$8,0)*$FF$6+VLOOKUP($FA402,BM,LOOKUPS!J$5,0)*$FG$6+VLOOKUP($FA402,DIV,LOOKUPS!J$7,0)*$FH$6++VLOOKUP($FA402,SIZE,LOOKUPS!J$11,0)*$FI$6),"",VLOOKUP($FA402,MOM,LOOKUPS!J$12,0)*$FB$6+VLOOKUP($FA402,STREV,LOOKUPS!J$10,0)*$FC$6+VLOOKUP($FA402,LTREV,LOOKUPS!J$9,0)*$FD$6+VLOOKUP($FA402,CFP,LOOKUPS!J$6,0)*$FE$6+VLOOKUP($FA402,EP,LOOKUPS!J$8,0)*$FF$6+VLOOKUP($FA402,BM,LOOKUPS!J$5,0)*$FG$6+VLOOKUP($FA402,DIV,LOOKUPS!J$7,0)*$FH$6++VLOOKUP($FA402,SIZE,LOOKUPS!J$11,0)*$FI$6)</f>
        <v>-4.2075000000000005</v>
      </c>
      <c r="FJ402" s="1">
        <f>IF(ISERROR(VLOOKUP($FA402,MOM,LOOKUPS!K$12,0)*$FB$6+VLOOKUP($FA402,STREV,LOOKUPS!K$10,0)*$FC$6+VLOOKUP($FA402,LTREV,LOOKUPS!K$9,0)*$FD$6+VLOOKUP($FA402,CFP,LOOKUPS!K$6,0)*$FE$6+VLOOKUP($FA402,EP,LOOKUPS!K$8,0)*$FF$6+VLOOKUP($FA402,BM,LOOKUPS!K$5,0)*$FG$6+VLOOKUP($FA402,DIV,LOOKUPS!K$7,0)*$FH$6++VLOOKUP($FA402,SIZE,LOOKUPS!K$11,0)*$FI$6),"",VLOOKUP($FA402,MOM,LOOKUPS!K$12,0)*$FB$6+VLOOKUP($FA402,STREV,LOOKUPS!K$10,0)*$FC$6+VLOOKUP($FA402,LTREV,LOOKUPS!K$9,0)*$FD$6+VLOOKUP($FA402,CFP,LOOKUPS!K$6,0)*$FE$6+VLOOKUP($FA402,EP,LOOKUPS!K$8,0)*$FF$6+VLOOKUP($FA402,BM,LOOKUPS!K$5,0)*$FG$6+VLOOKUP($FA402,DIV,LOOKUPS!K$7,0)*$FH$6++VLOOKUP($FA402,SIZE,LOOKUPS!K$11,0)*$FI$6)</f>
        <v>-4.9105000000000008</v>
      </c>
      <c r="FK402" s="1">
        <f>IF(ISERROR(VLOOKUP($FA402,MOM,LOOKUPS!L$12,0)*$FB$6+VLOOKUP($FA402,STREV,LOOKUPS!L$10,0)*$FC$6+VLOOKUP($FA402,LTREV,LOOKUPS!L$9,0)*$FD$6+VLOOKUP($FA402,CFP,LOOKUPS!L$6,0)*$FE$6+VLOOKUP($FA402,EP,LOOKUPS!L$8,0)*$FF$6+VLOOKUP($FA402,BM,LOOKUPS!L$5,0)*$FG$6+VLOOKUP($FA402,DIV,LOOKUPS!L$7,0)*$FH$6++VLOOKUP($FA402,SIZE,LOOKUPS!L$11,0)*$FI$6),"",VLOOKUP($FA402,MOM,LOOKUPS!L$12,0)*$FB$6+VLOOKUP($FA402,STREV,LOOKUPS!L$10,0)*$FC$6+VLOOKUP($FA402,LTREV,LOOKUPS!L$9,0)*$FD$6+VLOOKUP($FA402,CFP,LOOKUPS!L$6,0)*$FE$6+VLOOKUP($FA402,EP,LOOKUPS!L$8,0)*$FF$6+VLOOKUP($FA402,BM,LOOKUPS!L$5,0)*$FG$6+VLOOKUP($FA402,DIV,LOOKUPS!L$7,0)*$FH$6++VLOOKUP($FA402,SIZE,LOOKUPS!L$11,0)*$FI$6)</f>
        <v>-4.1920999999999999</v>
      </c>
    </row>
    <row r="403" spans="1:167" x14ac:dyDescent="0.3">
      <c r="A403" s="1">
        <v>195910</v>
      </c>
      <c r="B403" s="1">
        <v>-0.55000000000000004</v>
      </c>
      <c r="C403" s="1">
        <v>-0.39</v>
      </c>
      <c r="D403" s="1">
        <v>2.42</v>
      </c>
      <c r="E403" s="1">
        <v>0.48</v>
      </c>
      <c r="F403" s="1">
        <v>1.2</v>
      </c>
      <c r="G403" s="1">
        <v>1.06</v>
      </c>
      <c r="H403" s="1">
        <v>1.55</v>
      </c>
      <c r="I403" s="1">
        <v>3.41</v>
      </c>
      <c r="J403" s="1">
        <v>5.0999999999999996</v>
      </c>
      <c r="K403" s="1">
        <v>6.37</v>
      </c>
      <c r="M403" s="1">
        <v>195811</v>
      </c>
      <c r="N403" s="1">
        <v>4.3099999999999996</v>
      </c>
      <c r="O403" s="1">
        <v>5.4</v>
      </c>
      <c r="P403" s="1">
        <v>4.41</v>
      </c>
      <c r="Q403" s="1">
        <v>4.4800000000000004</v>
      </c>
      <c r="R403" s="1">
        <v>4.7</v>
      </c>
      <c r="S403" s="1">
        <v>4.37</v>
      </c>
      <c r="T403" s="1">
        <v>3.48</v>
      </c>
      <c r="U403" s="1">
        <v>3.79</v>
      </c>
      <c r="V403" s="1">
        <v>3.25</v>
      </c>
      <c r="W403" s="1">
        <v>4.7</v>
      </c>
      <c r="Y403" s="1">
        <v>196310</v>
      </c>
      <c r="Z403" s="1">
        <v>0.45</v>
      </c>
      <c r="AA403" s="1">
        <v>2.38</v>
      </c>
      <c r="AB403" s="1">
        <v>3.13</v>
      </c>
      <c r="AC403" s="1">
        <v>2.64</v>
      </c>
      <c r="AD403" s="1">
        <v>1.49</v>
      </c>
      <c r="AE403" s="1">
        <v>2.1</v>
      </c>
      <c r="AF403" s="1">
        <v>3.33</v>
      </c>
      <c r="AG403" s="1">
        <v>0.82</v>
      </c>
      <c r="AH403" s="1">
        <v>1.05</v>
      </c>
      <c r="AI403" s="1">
        <v>2.58</v>
      </c>
      <c r="AK403">
        <v>198404</v>
      </c>
      <c r="AL403">
        <v>-4.54</v>
      </c>
      <c r="AM403">
        <v>-2.0699999999999998</v>
      </c>
      <c r="AN403">
        <v>-0.52</v>
      </c>
      <c r="AO403">
        <v>-0.43</v>
      </c>
      <c r="AP403">
        <v>-2.42</v>
      </c>
      <c r="AQ403">
        <v>-1.32</v>
      </c>
      <c r="AR403">
        <v>-0.06</v>
      </c>
      <c r="AS403">
        <v>-0.35</v>
      </c>
      <c r="AT403">
        <v>-0.31</v>
      </c>
      <c r="AU403">
        <v>-3.35</v>
      </c>
      <c r="AV403">
        <v>-0.22</v>
      </c>
      <c r="AW403">
        <v>-0.88</v>
      </c>
      <c r="AX403">
        <v>-1.74</v>
      </c>
      <c r="AY403">
        <v>0.06</v>
      </c>
      <c r="AZ403">
        <v>-0.17</v>
      </c>
      <c r="BA403">
        <v>-0.06</v>
      </c>
      <c r="BB403">
        <v>-0.64</v>
      </c>
      <c r="BC403">
        <v>0.19</v>
      </c>
      <c r="BD403">
        <v>-0.76</v>
      </c>
      <c r="BF403" s="1">
        <v>198404</v>
      </c>
      <c r="BG403" s="1">
        <v>-4.46</v>
      </c>
      <c r="BH403" s="1">
        <v>-2.21</v>
      </c>
      <c r="BI403" s="1">
        <v>0.24</v>
      </c>
      <c r="BJ403" s="1">
        <v>-0.91</v>
      </c>
      <c r="BK403" s="1">
        <v>-2.42</v>
      </c>
      <c r="BL403" s="1">
        <v>-0.68</v>
      </c>
      <c r="BM403" s="1">
        <v>0.47</v>
      </c>
      <c r="BN403" s="1">
        <v>-0.71</v>
      </c>
      <c r="BO403" s="1">
        <v>-0.68</v>
      </c>
      <c r="BP403" s="1">
        <v>-3.04</v>
      </c>
      <c r="BQ403" s="1">
        <v>-1.21</v>
      </c>
      <c r="BR403" s="1">
        <v>-1.41</v>
      </c>
      <c r="BS403" s="1">
        <v>0.11</v>
      </c>
      <c r="BT403" s="1">
        <v>0.28999999999999998</v>
      </c>
      <c r="BU403" s="1">
        <v>0.64</v>
      </c>
      <c r="BV403" s="1">
        <v>-0.09</v>
      </c>
      <c r="BW403" s="1">
        <v>-1.38</v>
      </c>
      <c r="BX403" s="1">
        <v>-0.15</v>
      </c>
      <c r="BY403" s="1">
        <v>-1.07</v>
      </c>
      <c r="CA403" s="1">
        <v>195904</v>
      </c>
      <c r="CB403" s="1">
        <v>0.99</v>
      </c>
      <c r="CC403" s="1">
        <v>2.88</v>
      </c>
      <c r="CD403" s="1">
        <v>2.79</v>
      </c>
      <c r="CE403" s="1">
        <v>2.39</v>
      </c>
      <c r="CF403" s="1">
        <v>3.28</v>
      </c>
      <c r="CG403" s="1">
        <v>2.79</v>
      </c>
      <c r="CH403" s="1">
        <v>1.87</v>
      </c>
      <c r="CI403" s="1">
        <v>2.97</v>
      </c>
      <c r="CJ403" s="1">
        <v>2.5499999999999998</v>
      </c>
      <c r="CK403" s="1">
        <v>5.16</v>
      </c>
      <c r="CL403" s="1">
        <v>1.36</v>
      </c>
      <c r="CM403" s="1">
        <v>2.0699999999999998</v>
      </c>
      <c r="CN403" s="1">
        <v>3.5</v>
      </c>
      <c r="CO403" s="1">
        <v>2.4700000000000002</v>
      </c>
      <c r="CP403" s="1">
        <v>1.24</v>
      </c>
      <c r="CQ403" s="1">
        <v>3.86</v>
      </c>
      <c r="CR403" s="1">
        <v>2.1</v>
      </c>
      <c r="CS403" s="1">
        <v>2.42</v>
      </c>
      <c r="CT403" s="1">
        <v>2.67</v>
      </c>
      <c r="CV403" s="1">
        <v>196004</v>
      </c>
      <c r="CW403" s="1">
        <v>-4.41</v>
      </c>
      <c r="CX403" s="1">
        <v>-2.0099999999999998</v>
      </c>
      <c r="CY403" s="1">
        <v>-1.67</v>
      </c>
      <c r="CZ403" s="1">
        <v>-1.07</v>
      </c>
      <c r="DA403" s="1">
        <v>-2.11</v>
      </c>
      <c r="DB403" s="1">
        <v>-2.13</v>
      </c>
      <c r="DC403" s="1">
        <v>-1.1599999999999999</v>
      </c>
      <c r="DD403" s="1">
        <v>-1.18</v>
      </c>
      <c r="DE403" s="1">
        <v>-1.4</v>
      </c>
      <c r="DF403" s="1">
        <v>-2.52</v>
      </c>
      <c r="DG403" s="1">
        <v>-1.7</v>
      </c>
      <c r="DH403" s="1">
        <v>-1.81</v>
      </c>
      <c r="DI403" s="1">
        <v>-2.4300000000000002</v>
      </c>
      <c r="DJ403" s="1">
        <v>-1.27</v>
      </c>
      <c r="DK403" s="1">
        <v>-1.06</v>
      </c>
      <c r="DL403" s="1">
        <v>-1.92</v>
      </c>
      <c r="DM403" s="1">
        <v>-0.45</v>
      </c>
      <c r="DN403" s="1">
        <v>-0.54</v>
      </c>
      <c r="DO403" s="1">
        <v>-2.2799999999999998</v>
      </c>
      <c r="DQ403" s="1">
        <v>195904</v>
      </c>
      <c r="DR403" s="1">
        <v>-99.99</v>
      </c>
      <c r="DS403" s="1">
        <v>1.9</v>
      </c>
      <c r="DT403" s="1">
        <v>3.23</v>
      </c>
      <c r="DU403" s="1">
        <v>2.62</v>
      </c>
      <c r="DV403" s="1">
        <v>2.0699999999999998</v>
      </c>
      <c r="DW403" s="1">
        <v>2.5499999999999998</v>
      </c>
      <c r="DX403" s="1">
        <v>3.05</v>
      </c>
      <c r="DY403" s="1">
        <v>3.08</v>
      </c>
      <c r="DZ403" s="1">
        <v>2.4900000000000002</v>
      </c>
      <c r="EA403" s="1">
        <v>1.71</v>
      </c>
      <c r="EB403" s="1">
        <v>2.4300000000000002</v>
      </c>
      <c r="EC403" s="1">
        <v>1.57</v>
      </c>
      <c r="ED403" s="1">
        <v>3.55</v>
      </c>
      <c r="EE403" s="1">
        <v>2.64</v>
      </c>
      <c r="EF403" s="1">
        <v>3.46</v>
      </c>
      <c r="EG403" s="1">
        <v>3.27</v>
      </c>
      <c r="EH403" s="1">
        <v>2.89</v>
      </c>
      <c r="EI403" s="1">
        <v>2.14</v>
      </c>
      <c r="EJ403" s="1">
        <v>2.83</v>
      </c>
      <c r="EL403">
        <v>195904</v>
      </c>
      <c r="EM403">
        <v>3.66</v>
      </c>
      <c r="EN403">
        <v>-0.55000000000000004</v>
      </c>
      <c r="EO403">
        <v>-1.33</v>
      </c>
      <c r="EP403">
        <v>0.2</v>
      </c>
      <c r="ER403" s="1">
        <v>195910</v>
      </c>
      <c r="ES403" s="1">
        <v>3.48</v>
      </c>
      <c r="EU403" s="1">
        <v>195811</v>
      </c>
      <c r="EV403" s="1">
        <v>0.72</v>
      </c>
      <c r="EX403" s="1">
        <v>196310</v>
      </c>
      <c r="EY403" s="1">
        <v>-0.21</v>
      </c>
      <c r="FA403" s="1">
        <v>195910</v>
      </c>
      <c r="FB403" s="1">
        <f>IF(ISERROR(VLOOKUP($FA403,MOM,LOOKUPS!C$12,0)*$FB$6+VLOOKUP($FA403,STREV,LOOKUPS!C$10,0)*$FC$6+VLOOKUP($FA403,LTREV,LOOKUPS!C$9,0)*$FD$6+VLOOKUP($FA403,CFP,LOOKUPS!C$6,0)*$FE$6+VLOOKUP($FA403,EP,LOOKUPS!C$8,0)*$FF$6+VLOOKUP($FA403,BM,LOOKUPS!C$5,0)*$FG$6+VLOOKUP($FA403,DIV,LOOKUPS!C$7,0)*$FH$6++VLOOKUP($FA403,SIZE,LOOKUPS!C$11,0)*$FI$6),"",VLOOKUP($FA403,MOM,LOOKUPS!C$12,0)*$FB$6+VLOOKUP($FA403,STREV,LOOKUPS!C$10,0)*$FC$6+VLOOKUP($FA403,LTREV,LOOKUPS!C$9,0)*$FD$6+VLOOKUP($FA403,CFP,LOOKUPS!C$6,0)*$FE$6+VLOOKUP($FA403,EP,LOOKUPS!C$8,0)*$FF$6+VLOOKUP($FA403,BM,LOOKUPS!C$5,0)*$FG$6+VLOOKUP($FA403,DIV,LOOKUPS!C$7,0)*$FH$6++VLOOKUP($FA403,SIZE,LOOKUPS!C$11,0)*$FI$6)</f>
        <v>1.7350000000000003</v>
      </c>
      <c r="FC403" s="1">
        <f>IF(ISERROR(VLOOKUP($FA403,MOM,LOOKUPS!D$12,0)*$FB$6+VLOOKUP($FA403,STREV,LOOKUPS!D$10,0)*$FC$6+VLOOKUP($FA403,LTREV,LOOKUPS!D$9,0)*$FD$6+VLOOKUP($FA403,CFP,LOOKUPS!D$6,0)*$FE$6+VLOOKUP($FA403,EP,LOOKUPS!D$8,0)*$FF$6+VLOOKUP($FA403,BM,LOOKUPS!D$5,0)*$FG$6+VLOOKUP($FA403,DIV,LOOKUPS!D$7,0)*$FH$6++VLOOKUP($FA403,SIZE,LOOKUPS!D$11,0)*$FI$6),"",VLOOKUP($FA403,MOM,LOOKUPS!D$12,0)*$FB$6+VLOOKUP($FA403,STREV,LOOKUPS!D$10,0)*$FC$6+VLOOKUP($FA403,LTREV,LOOKUPS!D$9,0)*$FD$6+VLOOKUP($FA403,CFP,LOOKUPS!D$6,0)*$FE$6+VLOOKUP($FA403,EP,LOOKUPS!D$8,0)*$FF$6+VLOOKUP($FA403,BM,LOOKUPS!D$5,0)*$FG$6+VLOOKUP($FA403,DIV,LOOKUPS!D$7,0)*$FH$6++VLOOKUP($FA403,SIZE,LOOKUPS!D$11,0)*$FI$6)</f>
        <v>1.0995000000000001</v>
      </c>
      <c r="FD403" s="1">
        <f>IF(ISERROR(VLOOKUP($FA403,MOM,LOOKUPS!E$12,0)*$FB$6+VLOOKUP($FA403,STREV,LOOKUPS!E$10,0)*$FC$6+VLOOKUP($FA403,LTREV,LOOKUPS!E$9,0)*$FD$6+VLOOKUP($FA403,CFP,LOOKUPS!E$6,0)*$FE$6+VLOOKUP($FA403,EP,LOOKUPS!E$8,0)*$FF$6+VLOOKUP($FA403,BM,LOOKUPS!E$5,0)*$FG$6+VLOOKUP($FA403,DIV,LOOKUPS!E$7,0)*$FH$6++VLOOKUP($FA403,SIZE,LOOKUPS!E$11,0)*$FI$6),"",VLOOKUP($FA403,MOM,LOOKUPS!E$12,0)*$FB$6+VLOOKUP($FA403,STREV,LOOKUPS!E$10,0)*$FC$6+VLOOKUP($FA403,LTREV,LOOKUPS!E$9,0)*$FD$6+VLOOKUP($FA403,CFP,LOOKUPS!E$6,0)*$FE$6+VLOOKUP($FA403,EP,LOOKUPS!E$8,0)*$FF$6+VLOOKUP($FA403,BM,LOOKUPS!E$5,0)*$FG$6+VLOOKUP($FA403,DIV,LOOKUPS!E$7,0)*$FH$6++VLOOKUP($FA403,SIZE,LOOKUPS!E$11,0)*$FI$6)</f>
        <v>2.5448000000000004</v>
      </c>
      <c r="FE403" s="1">
        <f>IF(ISERROR(VLOOKUP($FA403,MOM,LOOKUPS!F$12,0)*$FB$6+VLOOKUP($FA403,STREV,LOOKUPS!F$10,0)*$FC$6+VLOOKUP($FA403,LTREV,LOOKUPS!F$9,0)*$FD$6+VLOOKUP($FA403,CFP,LOOKUPS!F$6,0)*$FE$6+VLOOKUP($FA403,EP,LOOKUPS!F$8,0)*$FF$6+VLOOKUP($FA403,BM,LOOKUPS!F$5,0)*$FG$6+VLOOKUP($FA403,DIV,LOOKUPS!F$7,0)*$FH$6++VLOOKUP($FA403,SIZE,LOOKUPS!F$11,0)*$FI$6),"",VLOOKUP($FA403,MOM,LOOKUPS!F$12,0)*$FB$6+VLOOKUP($FA403,STREV,LOOKUPS!F$10,0)*$FC$6+VLOOKUP($FA403,LTREV,LOOKUPS!F$9,0)*$FD$6+VLOOKUP($FA403,CFP,LOOKUPS!F$6,0)*$FE$6+VLOOKUP($FA403,EP,LOOKUPS!F$8,0)*$FF$6+VLOOKUP($FA403,BM,LOOKUPS!F$5,0)*$FG$6+VLOOKUP($FA403,DIV,LOOKUPS!F$7,0)*$FH$6++VLOOKUP($FA403,SIZE,LOOKUPS!F$11,0)*$FI$6)</f>
        <v>1.8233999999999999</v>
      </c>
      <c r="FF403" s="1">
        <f>IF(ISERROR(VLOOKUP($FA403,MOM,LOOKUPS!G$12,0)*$FB$6+VLOOKUP($FA403,STREV,LOOKUPS!G$10,0)*$FC$6+VLOOKUP($FA403,LTREV,LOOKUPS!G$9,0)*$FD$6+VLOOKUP($FA403,CFP,LOOKUPS!G$6,0)*$FE$6+VLOOKUP($FA403,EP,LOOKUPS!G$8,0)*$FF$6+VLOOKUP($FA403,BM,LOOKUPS!G$5,0)*$FG$6+VLOOKUP($FA403,DIV,LOOKUPS!G$7,0)*$FH$6++VLOOKUP($FA403,SIZE,LOOKUPS!G$11,0)*$FI$6),"",VLOOKUP($FA403,MOM,LOOKUPS!G$12,0)*$FB$6+VLOOKUP($FA403,STREV,LOOKUPS!G$10,0)*$FC$6+VLOOKUP($FA403,LTREV,LOOKUPS!G$9,0)*$FD$6+VLOOKUP($FA403,CFP,LOOKUPS!G$6,0)*$FE$6+VLOOKUP($FA403,EP,LOOKUPS!G$8,0)*$FF$6+VLOOKUP($FA403,BM,LOOKUPS!G$5,0)*$FG$6+VLOOKUP($FA403,DIV,LOOKUPS!G$7,0)*$FH$6++VLOOKUP($FA403,SIZE,LOOKUPS!G$11,0)*$FI$6)</f>
        <v>2.1314000000000002</v>
      </c>
      <c r="FG403" s="1">
        <f>IF(ISERROR(VLOOKUP($FA403,MOM,LOOKUPS!H$12,0)*$FB$6+VLOOKUP($FA403,STREV,LOOKUPS!H$10,0)*$FC$6+VLOOKUP($FA403,LTREV,LOOKUPS!H$9,0)*$FD$6+VLOOKUP($FA403,CFP,LOOKUPS!H$6,0)*$FE$6+VLOOKUP($FA403,EP,LOOKUPS!H$8,0)*$FF$6+VLOOKUP($FA403,BM,LOOKUPS!H$5,0)*$FG$6+VLOOKUP($FA403,DIV,LOOKUPS!H$7,0)*$FH$6++VLOOKUP($FA403,SIZE,LOOKUPS!H$11,0)*$FI$6),"",VLOOKUP($FA403,MOM,LOOKUPS!H$12,0)*$FB$6+VLOOKUP($FA403,STREV,LOOKUPS!H$10,0)*$FC$6+VLOOKUP($FA403,LTREV,LOOKUPS!H$9,0)*$FD$6+VLOOKUP($FA403,CFP,LOOKUPS!H$6,0)*$FE$6+VLOOKUP($FA403,EP,LOOKUPS!H$8,0)*$FF$6+VLOOKUP($FA403,BM,LOOKUPS!H$5,0)*$FG$6+VLOOKUP($FA403,DIV,LOOKUPS!H$7,0)*$FH$6++VLOOKUP($FA403,SIZE,LOOKUPS!H$11,0)*$FI$6)</f>
        <v>1.7631000000000001</v>
      </c>
      <c r="FH403" s="1">
        <f>IF(ISERROR(VLOOKUP($FA403,MOM,LOOKUPS!I$12,0)*$FB$6+VLOOKUP($FA403,STREV,LOOKUPS!I$10,0)*$FC$6+VLOOKUP($FA403,LTREV,LOOKUPS!I$9,0)*$FD$6+VLOOKUP($FA403,CFP,LOOKUPS!I$6,0)*$FE$6+VLOOKUP($FA403,EP,LOOKUPS!I$8,0)*$FF$6+VLOOKUP($FA403,BM,LOOKUPS!I$5,0)*$FG$6+VLOOKUP($FA403,DIV,LOOKUPS!I$7,0)*$FH$6++VLOOKUP($FA403,SIZE,LOOKUPS!I$11,0)*$FI$6),"",VLOOKUP($FA403,MOM,LOOKUPS!I$12,0)*$FB$6+VLOOKUP($FA403,STREV,LOOKUPS!I$10,0)*$FC$6+VLOOKUP($FA403,LTREV,LOOKUPS!I$9,0)*$FD$6+VLOOKUP($FA403,CFP,LOOKUPS!I$6,0)*$FE$6+VLOOKUP($FA403,EP,LOOKUPS!I$8,0)*$FF$6+VLOOKUP($FA403,BM,LOOKUPS!I$5,0)*$FG$6+VLOOKUP($FA403,DIV,LOOKUPS!I$7,0)*$FH$6++VLOOKUP($FA403,SIZE,LOOKUPS!I$11,0)*$FI$6)</f>
        <v>1.1721000000000001</v>
      </c>
      <c r="FI403" s="1">
        <f>IF(ISERROR(VLOOKUP($FA403,MOM,LOOKUPS!J$12,0)*$FB$6+VLOOKUP($FA403,STREV,LOOKUPS!J$10,0)*$FC$6+VLOOKUP($FA403,LTREV,LOOKUPS!J$9,0)*$FD$6+VLOOKUP($FA403,CFP,LOOKUPS!J$6,0)*$FE$6+VLOOKUP($FA403,EP,LOOKUPS!J$8,0)*$FF$6+VLOOKUP($FA403,BM,LOOKUPS!J$5,0)*$FG$6+VLOOKUP($FA403,DIV,LOOKUPS!J$7,0)*$FH$6++VLOOKUP($FA403,SIZE,LOOKUPS!J$11,0)*$FI$6),"",VLOOKUP($FA403,MOM,LOOKUPS!J$12,0)*$FB$6+VLOOKUP($FA403,STREV,LOOKUPS!J$10,0)*$FC$6+VLOOKUP($FA403,LTREV,LOOKUPS!J$9,0)*$FD$6+VLOOKUP($FA403,CFP,LOOKUPS!J$6,0)*$FE$6+VLOOKUP($FA403,EP,LOOKUPS!J$8,0)*$FF$6+VLOOKUP($FA403,BM,LOOKUPS!J$5,0)*$FG$6+VLOOKUP($FA403,DIV,LOOKUPS!J$7,0)*$FH$6++VLOOKUP($FA403,SIZE,LOOKUPS!J$11,0)*$FI$6)</f>
        <v>2.3952000000000004</v>
      </c>
      <c r="FJ403" s="1">
        <f>IF(ISERROR(VLOOKUP($FA403,MOM,LOOKUPS!K$12,0)*$FB$6+VLOOKUP($FA403,STREV,LOOKUPS!K$10,0)*$FC$6+VLOOKUP($FA403,LTREV,LOOKUPS!K$9,0)*$FD$6+VLOOKUP($FA403,CFP,LOOKUPS!K$6,0)*$FE$6+VLOOKUP($FA403,EP,LOOKUPS!K$8,0)*$FF$6+VLOOKUP($FA403,BM,LOOKUPS!K$5,0)*$FG$6+VLOOKUP($FA403,DIV,LOOKUPS!K$7,0)*$FH$6++VLOOKUP($FA403,SIZE,LOOKUPS!K$11,0)*$FI$6),"",VLOOKUP($FA403,MOM,LOOKUPS!K$12,0)*$FB$6+VLOOKUP($FA403,STREV,LOOKUPS!K$10,0)*$FC$6+VLOOKUP($FA403,LTREV,LOOKUPS!K$9,0)*$FD$6+VLOOKUP($FA403,CFP,LOOKUPS!K$6,0)*$FE$6+VLOOKUP($FA403,EP,LOOKUPS!K$8,0)*$FF$6+VLOOKUP($FA403,BM,LOOKUPS!K$5,0)*$FG$6+VLOOKUP($FA403,DIV,LOOKUPS!K$7,0)*$FH$6++VLOOKUP($FA403,SIZE,LOOKUPS!K$11,0)*$FI$6)</f>
        <v>3.4460000000000002</v>
      </c>
      <c r="FK403" s="1">
        <f>IF(ISERROR(VLOOKUP($FA403,MOM,LOOKUPS!L$12,0)*$FB$6+VLOOKUP($FA403,STREV,LOOKUPS!L$10,0)*$FC$6+VLOOKUP($FA403,LTREV,LOOKUPS!L$9,0)*$FD$6+VLOOKUP($FA403,CFP,LOOKUPS!L$6,0)*$FE$6+VLOOKUP($FA403,EP,LOOKUPS!L$8,0)*$FF$6+VLOOKUP($FA403,BM,LOOKUPS!L$5,0)*$FG$6+VLOOKUP($FA403,DIV,LOOKUPS!L$7,0)*$FH$6++VLOOKUP($FA403,SIZE,LOOKUPS!L$11,0)*$FI$6),"",VLOOKUP($FA403,MOM,LOOKUPS!L$12,0)*$FB$6+VLOOKUP($FA403,STREV,LOOKUPS!L$10,0)*$FC$6+VLOOKUP($FA403,LTREV,LOOKUPS!L$9,0)*$FD$6+VLOOKUP($FA403,CFP,LOOKUPS!L$6,0)*$FE$6+VLOOKUP($FA403,EP,LOOKUPS!L$8,0)*$FF$6+VLOOKUP($FA403,BM,LOOKUPS!L$5,0)*$FG$6+VLOOKUP($FA403,DIV,LOOKUPS!L$7,0)*$FH$6++VLOOKUP($FA403,SIZE,LOOKUPS!L$11,0)*$FI$6)</f>
        <v>2.9992999999999999</v>
      </c>
    </row>
    <row r="404" spans="1:167" x14ac:dyDescent="0.3">
      <c r="A404" s="1">
        <v>195911</v>
      </c>
      <c r="B404" s="1">
        <v>0.91</v>
      </c>
      <c r="C404" s="1">
        <v>0.88</v>
      </c>
      <c r="D404" s="1">
        <v>0.22</v>
      </c>
      <c r="E404" s="1">
        <v>1.21</v>
      </c>
      <c r="F404" s="1">
        <v>1.1299999999999999</v>
      </c>
      <c r="G404" s="1">
        <v>0.75</v>
      </c>
      <c r="H404" s="1">
        <v>2.76</v>
      </c>
      <c r="I404" s="1">
        <v>0.95</v>
      </c>
      <c r="J404" s="1">
        <v>2.2599999999999998</v>
      </c>
      <c r="K404" s="1">
        <v>4.45</v>
      </c>
      <c r="M404" s="1">
        <v>195812</v>
      </c>
      <c r="N404" s="1">
        <v>3.52</v>
      </c>
      <c r="O404" s="1">
        <v>5.36</v>
      </c>
      <c r="P404" s="1">
        <v>4.6500000000000004</v>
      </c>
      <c r="Q404" s="1">
        <v>5.27</v>
      </c>
      <c r="R404" s="1">
        <v>4.18</v>
      </c>
      <c r="S404" s="1">
        <v>5.03</v>
      </c>
      <c r="T404" s="1">
        <v>4.1399999999999997</v>
      </c>
      <c r="U404" s="1">
        <v>3.42</v>
      </c>
      <c r="V404" s="1">
        <v>2.7</v>
      </c>
      <c r="W404" s="1">
        <v>0.76</v>
      </c>
      <c r="Y404" s="1">
        <v>196311</v>
      </c>
      <c r="Z404" s="1">
        <v>-0.22</v>
      </c>
      <c r="AA404" s="1">
        <v>0.05</v>
      </c>
      <c r="AB404" s="1">
        <v>-0.28999999999999998</v>
      </c>
      <c r="AC404" s="1">
        <v>-1.67</v>
      </c>
      <c r="AD404" s="1">
        <v>-0.24</v>
      </c>
      <c r="AE404" s="1">
        <v>-1.23</v>
      </c>
      <c r="AF404" s="1">
        <v>-0.67</v>
      </c>
      <c r="AG404" s="1">
        <v>-0.85</v>
      </c>
      <c r="AH404" s="1">
        <v>-0.85</v>
      </c>
      <c r="AI404" s="1">
        <v>-0.3</v>
      </c>
      <c r="AK404">
        <v>198405</v>
      </c>
      <c r="AL404">
        <v>-6.35</v>
      </c>
      <c r="AM404">
        <v>-5.85</v>
      </c>
      <c r="AN404">
        <v>-3.73</v>
      </c>
      <c r="AO404">
        <v>-2.73</v>
      </c>
      <c r="AP404">
        <v>-5.99</v>
      </c>
      <c r="AQ404">
        <v>-4.84</v>
      </c>
      <c r="AR404">
        <v>-3.65</v>
      </c>
      <c r="AS404">
        <v>-2.57</v>
      </c>
      <c r="AT404">
        <v>-3.15</v>
      </c>
      <c r="AU404">
        <v>-6.5</v>
      </c>
      <c r="AV404">
        <v>-4.78</v>
      </c>
      <c r="AW404">
        <v>-5.39</v>
      </c>
      <c r="AX404">
        <v>-4.32</v>
      </c>
      <c r="AY404">
        <v>-3.72</v>
      </c>
      <c r="AZ404">
        <v>-3.58</v>
      </c>
      <c r="BA404">
        <v>-3.19</v>
      </c>
      <c r="BB404">
        <v>-1.98</v>
      </c>
      <c r="BC404">
        <v>-3.66</v>
      </c>
      <c r="BD404">
        <v>-2.71</v>
      </c>
      <c r="BF404" s="1">
        <v>198405</v>
      </c>
      <c r="BG404" s="1">
        <v>-6.49</v>
      </c>
      <c r="BH404" s="1">
        <v>-5.66</v>
      </c>
      <c r="BI404" s="1">
        <v>-3.55</v>
      </c>
      <c r="BJ404" s="1">
        <v>-3.06</v>
      </c>
      <c r="BK404" s="1">
        <v>-5.89</v>
      </c>
      <c r="BL404" s="1">
        <v>-4.37</v>
      </c>
      <c r="BM404" s="1">
        <v>-3.66</v>
      </c>
      <c r="BN404" s="1">
        <v>-3.36</v>
      </c>
      <c r="BO404" s="1">
        <v>-2.7</v>
      </c>
      <c r="BP404" s="1">
        <v>-6.35</v>
      </c>
      <c r="BQ404" s="1">
        <v>-5</v>
      </c>
      <c r="BR404" s="1">
        <v>-4.78</v>
      </c>
      <c r="BS404" s="1">
        <v>-3.93</v>
      </c>
      <c r="BT404" s="1">
        <v>-3.54</v>
      </c>
      <c r="BU404" s="1">
        <v>-3.77</v>
      </c>
      <c r="BV404" s="1">
        <v>-3</v>
      </c>
      <c r="BW404" s="1">
        <v>-3.76</v>
      </c>
      <c r="BX404" s="1">
        <v>-2.36</v>
      </c>
      <c r="BY404" s="1">
        <v>-2.95</v>
      </c>
      <c r="CA404" s="1">
        <v>195905</v>
      </c>
      <c r="CB404" s="1">
        <v>-1.07</v>
      </c>
      <c r="CC404" s="1">
        <v>0.55000000000000004</v>
      </c>
      <c r="CD404" s="1">
        <v>0.74</v>
      </c>
      <c r="CE404" s="1">
        <v>0.89</v>
      </c>
      <c r="CF404" s="1">
        <v>0.46</v>
      </c>
      <c r="CG404" s="1">
        <v>0.49</v>
      </c>
      <c r="CH404" s="1">
        <v>0.91</v>
      </c>
      <c r="CI404" s="1">
        <v>0.59</v>
      </c>
      <c r="CJ404" s="1">
        <v>1.21</v>
      </c>
      <c r="CK404" s="1">
        <v>-0.12</v>
      </c>
      <c r="CL404" s="1">
        <v>1.04</v>
      </c>
      <c r="CM404" s="1">
        <v>0.73</v>
      </c>
      <c r="CN404" s="1">
        <v>0.25</v>
      </c>
      <c r="CO404" s="1">
        <v>1.1000000000000001</v>
      </c>
      <c r="CP404" s="1">
        <v>0.71</v>
      </c>
      <c r="CQ404" s="1">
        <v>0.91</v>
      </c>
      <c r="CR404" s="1">
        <v>0.27</v>
      </c>
      <c r="CS404" s="1">
        <v>1.84</v>
      </c>
      <c r="CT404" s="1">
        <v>0.59</v>
      </c>
      <c r="CV404" s="1">
        <v>196005</v>
      </c>
      <c r="CW404" s="1">
        <v>0.98</v>
      </c>
      <c r="CX404" s="1">
        <v>4.5199999999999996</v>
      </c>
      <c r="CY404" s="1">
        <v>1.84</v>
      </c>
      <c r="CZ404" s="1">
        <v>0.77</v>
      </c>
      <c r="DA404" s="1">
        <v>5.17</v>
      </c>
      <c r="DB404" s="1">
        <v>2.75</v>
      </c>
      <c r="DC404" s="1">
        <v>2.06</v>
      </c>
      <c r="DD404" s="1">
        <v>1.26</v>
      </c>
      <c r="DE404" s="1">
        <v>0.35</v>
      </c>
      <c r="DF404" s="1">
        <v>6.43</v>
      </c>
      <c r="DG404" s="1">
        <v>3.92</v>
      </c>
      <c r="DH404" s="1">
        <v>3.19</v>
      </c>
      <c r="DI404" s="1">
        <v>2.3199999999999998</v>
      </c>
      <c r="DJ404" s="1">
        <v>2.0099999999999998</v>
      </c>
      <c r="DK404" s="1">
        <v>2.11</v>
      </c>
      <c r="DL404" s="1">
        <v>0.91</v>
      </c>
      <c r="DM404" s="1">
        <v>1.61</v>
      </c>
      <c r="DN404" s="1">
        <v>0.01</v>
      </c>
      <c r="DO404" s="1">
        <v>0.69</v>
      </c>
      <c r="DQ404" s="1">
        <v>195905</v>
      </c>
      <c r="DR404" s="1">
        <v>-99.99</v>
      </c>
      <c r="DS404" s="1">
        <v>0.48</v>
      </c>
      <c r="DT404" s="1">
        <v>0.92</v>
      </c>
      <c r="DU404" s="1">
        <v>0.87</v>
      </c>
      <c r="DV404" s="1">
        <v>1.1299999999999999</v>
      </c>
      <c r="DW404" s="1">
        <v>-0.28999999999999998</v>
      </c>
      <c r="DX404" s="1">
        <v>1.02</v>
      </c>
      <c r="DY404" s="1">
        <v>1.03</v>
      </c>
      <c r="DZ404" s="1">
        <v>0.99</v>
      </c>
      <c r="EA404" s="1">
        <v>-0.44</v>
      </c>
      <c r="EB404" s="1">
        <v>2.74</v>
      </c>
      <c r="EC404" s="1">
        <v>-0.79</v>
      </c>
      <c r="ED404" s="1">
        <v>0.21</v>
      </c>
      <c r="EE404" s="1">
        <v>1.1599999999999999</v>
      </c>
      <c r="EF404" s="1">
        <v>0.87</v>
      </c>
      <c r="EG404" s="1">
        <v>1.41</v>
      </c>
      <c r="EH404" s="1">
        <v>0.65</v>
      </c>
      <c r="EI404" s="1">
        <v>-0.16</v>
      </c>
      <c r="EJ404" s="1">
        <v>2.13</v>
      </c>
      <c r="EL404">
        <v>195905</v>
      </c>
      <c r="EM404">
        <v>1.73</v>
      </c>
      <c r="EN404">
        <v>-2.1</v>
      </c>
      <c r="EO404">
        <v>1.7</v>
      </c>
      <c r="EP404">
        <v>0.22</v>
      </c>
      <c r="ER404" s="1">
        <v>195911</v>
      </c>
      <c r="ES404" s="1">
        <v>2.2599999999999998</v>
      </c>
      <c r="EU404" s="1">
        <v>195812</v>
      </c>
      <c r="EV404" s="1">
        <v>1.87</v>
      </c>
      <c r="EX404" s="1">
        <v>196311</v>
      </c>
      <c r="EY404" s="1">
        <v>0</v>
      </c>
      <c r="FA404" s="1">
        <v>195911</v>
      </c>
      <c r="FB404" s="1">
        <f>IF(ISERROR(VLOOKUP($FA404,MOM,LOOKUPS!C$12,0)*$FB$6+VLOOKUP($FA404,STREV,LOOKUPS!C$10,0)*$FC$6+VLOOKUP($FA404,LTREV,LOOKUPS!C$9,0)*$FD$6+VLOOKUP($FA404,CFP,LOOKUPS!C$6,0)*$FE$6+VLOOKUP($FA404,EP,LOOKUPS!C$8,0)*$FF$6+VLOOKUP($FA404,BM,LOOKUPS!C$5,0)*$FG$6+VLOOKUP($FA404,DIV,LOOKUPS!C$7,0)*$FH$6++VLOOKUP($FA404,SIZE,LOOKUPS!C$11,0)*$FI$6),"",VLOOKUP($FA404,MOM,LOOKUPS!C$12,0)*$FB$6+VLOOKUP($FA404,STREV,LOOKUPS!C$10,0)*$FC$6+VLOOKUP($FA404,LTREV,LOOKUPS!C$9,0)*$FD$6+VLOOKUP($FA404,CFP,LOOKUPS!C$6,0)*$FE$6+VLOOKUP($FA404,EP,LOOKUPS!C$8,0)*$FF$6+VLOOKUP($FA404,BM,LOOKUPS!C$5,0)*$FG$6+VLOOKUP($FA404,DIV,LOOKUPS!C$7,0)*$FH$6++VLOOKUP($FA404,SIZE,LOOKUPS!C$11,0)*$FI$6)</f>
        <v>2.7972000000000001</v>
      </c>
      <c r="FC404" s="1">
        <f>IF(ISERROR(VLOOKUP($FA404,MOM,LOOKUPS!D$12,0)*$FB$6+VLOOKUP($FA404,STREV,LOOKUPS!D$10,0)*$FC$6+VLOOKUP($FA404,LTREV,LOOKUPS!D$9,0)*$FD$6+VLOOKUP($FA404,CFP,LOOKUPS!D$6,0)*$FE$6+VLOOKUP($FA404,EP,LOOKUPS!D$8,0)*$FF$6+VLOOKUP($FA404,BM,LOOKUPS!D$5,0)*$FG$6+VLOOKUP($FA404,DIV,LOOKUPS!D$7,0)*$FH$6++VLOOKUP($FA404,SIZE,LOOKUPS!D$11,0)*$FI$6),"",VLOOKUP($FA404,MOM,LOOKUPS!D$12,0)*$FB$6+VLOOKUP($FA404,STREV,LOOKUPS!D$10,0)*$FC$6+VLOOKUP($FA404,LTREV,LOOKUPS!D$9,0)*$FD$6+VLOOKUP($FA404,CFP,LOOKUPS!D$6,0)*$FE$6+VLOOKUP($FA404,EP,LOOKUPS!D$8,0)*$FF$6+VLOOKUP($FA404,BM,LOOKUPS!D$5,0)*$FG$6+VLOOKUP($FA404,DIV,LOOKUPS!D$7,0)*$FH$6++VLOOKUP($FA404,SIZE,LOOKUPS!D$11,0)*$FI$6)</f>
        <v>1.9510000000000001</v>
      </c>
      <c r="FD404" s="1">
        <f>IF(ISERROR(VLOOKUP($FA404,MOM,LOOKUPS!E$12,0)*$FB$6+VLOOKUP($FA404,STREV,LOOKUPS!E$10,0)*$FC$6+VLOOKUP($FA404,LTREV,LOOKUPS!E$9,0)*$FD$6+VLOOKUP($FA404,CFP,LOOKUPS!E$6,0)*$FE$6+VLOOKUP($FA404,EP,LOOKUPS!E$8,0)*$FF$6+VLOOKUP($FA404,BM,LOOKUPS!E$5,0)*$FG$6+VLOOKUP($FA404,DIV,LOOKUPS!E$7,0)*$FH$6++VLOOKUP($FA404,SIZE,LOOKUPS!E$11,0)*$FI$6),"",VLOOKUP($FA404,MOM,LOOKUPS!E$12,0)*$FB$6+VLOOKUP($FA404,STREV,LOOKUPS!E$10,0)*$FC$6+VLOOKUP($FA404,LTREV,LOOKUPS!E$9,0)*$FD$6+VLOOKUP($FA404,CFP,LOOKUPS!E$6,0)*$FE$6+VLOOKUP($FA404,EP,LOOKUPS!E$8,0)*$FF$6+VLOOKUP($FA404,BM,LOOKUPS!E$5,0)*$FG$6+VLOOKUP($FA404,DIV,LOOKUPS!E$7,0)*$FH$6++VLOOKUP($FA404,SIZE,LOOKUPS!E$11,0)*$FI$6)</f>
        <v>1.0579000000000001</v>
      </c>
      <c r="FE404" s="1">
        <f>IF(ISERROR(VLOOKUP($FA404,MOM,LOOKUPS!F$12,0)*$FB$6+VLOOKUP($FA404,STREV,LOOKUPS!F$10,0)*$FC$6+VLOOKUP($FA404,LTREV,LOOKUPS!F$9,0)*$FD$6+VLOOKUP($FA404,CFP,LOOKUPS!F$6,0)*$FE$6+VLOOKUP($FA404,EP,LOOKUPS!F$8,0)*$FF$6+VLOOKUP($FA404,BM,LOOKUPS!F$5,0)*$FG$6+VLOOKUP($FA404,DIV,LOOKUPS!F$7,0)*$FH$6++VLOOKUP($FA404,SIZE,LOOKUPS!F$11,0)*$FI$6),"",VLOOKUP($FA404,MOM,LOOKUPS!F$12,0)*$FB$6+VLOOKUP($FA404,STREV,LOOKUPS!F$10,0)*$FC$6+VLOOKUP($FA404,LTREV,LOOKUPS!F$9,0)*$FD$6+VLOOKUP($FA404,CFP,LOOKUPS!F$6,0)*$FE$6+VLOOKUP($FA404,EP,LOOKUPS!F$8,0)*$FF$6+VLOOKUP($FA404,BM,LOOKUPS!F$5,0)*$FG$6+VLOOKUP($FA404,DIV,LOOKUPS!F$7,0)*$FH$6++VLOOKUP($FA404,SIZE,LOOKUPS!F$11,0)*$FI$6)</f>
        <v>1.4887000000000001</v>
      </c>
      <c r="FF404" s="1">
        <f>IF(ISERROR(VLOOKUP($FA404,MOM,LOOKUPS!G$12,0)*$FB$6+VLOOKUP($FA404,STREV,LOOKUPS!G$10,0)*$FC$6+VLOOKUP($FA404,LTREV,LOOKUPS!G$9,0)*$FD$6+VLOOKUP($FA404,CFP,LOOKUPS!G$6,0)*$FE$6+VLOOKUP($FA404,EP,LOOKUPS!G$8,0)*$FF$6+VLOOKUP($FA404,BM,LOOKUPS!G$5,0)*$FG$6+VLOOKUP($FA404,DIV,LOOKUPS!G$7,0)*$FH$6++VLOOKUP($FA404,SIZE,LOOKUPS!G$11,0)*$FI$6),"",VLOOKUP($FA404,MOM,LOOKUPS!G$12,0)*$FB$6+VLOOKUP($FA404,STREV,LOOKUPS!G$10,0)*$FC$6+VLOOKUP($FA404,LTREV,LOOKUPS!G$9,0)*$FD$6+VLOOKUP($FA404,CFP,LOOKUPS!G$6,0)*$FE$6+VLOOKUP($FA404,EP,LOOKUPS!G$8,0)*$FF$6+VLOOKUP($FA404,BM,LOOKUPS!G$5,0)*$FG$6+VLOOKUP($FA404,DIV,LOOKUPS!G$7,0)*$FH$6++VLOOKUP($FA404,SIZE,LOOKUPS!G$11,0)*$FI$6)</f>
        <v>1.0719000000000001</v>
      </c>
      <c r="FG404" s="1">
        <f>IF(ISERROR(VLOOKUP($FA404,MOM,LOOKUPS!H$12,0)*$FB$6+VLOOKUP($FA404,STREV,LOOKUPS!H$10,0)*$FC$6+VLOOKUP($FA404,LTREV,LOOKUPS!H$9,0)*$FD$6+VLOOKUP($FA404,CFP,LOOKUPS!H$6,0)*$FE$6+VLOOKUP($FA404,EP,LOOKUPS!H$8,0)*$FF$6+VLOOKUP($FA404,BM,LOOKUPS!H$5,0)*$FG$6+VLOOKUP($FA404,DIV,LOOKUPS!H$7,0)*$FH$6++VLOOKUP($FA404,SIZE,LOOKUPS!H$11,0)*$FI$6),"",VLOOKUP($FA404,MOM,LOOKUPS!H$12,0)*$FB$6+VLOOKUP($FA404,STREV,LOOKUPS!H$10,0)*$FC$6+VLOOKUP($FA404,LTREV,LOOKUPS!H$9,0)*$FD$6+VLOOKUP($FA404,CFP,LOOKUPS!H$6,0)*$FE$6+VLOOKUP($FA404,EP,LOOKUPS!H$8,0)*$FF$6+VLOOKUP($FA404,BM,LOOKUPS!H$5,0)*$FG$6+VLOOKUP($FA404,DIV,LOOKUPS!H$7,0)*$FH$6++VLOOKUP($FA404,SIZE,LOOKUPS!H$11,0)*$FI$6)</f>
        <v>0.92490000000000006</v>
      </c>
      <c r="FH404" s="1">
        <f>IF(ISERROR(VLOOKUP($FA404,MOM,LOOKUPS!I$12,0)*$FB$6+VLOOKUP($FA404,STREV,LOOKUPS!I$10,0)*$FC$6+VLOOKUP($FA404,LTREV,LOOKUPS!I$9,0)*$FD$6+VLOOKUP($FA404,CFP,LOOKUPS!I$6,0)*$FE$6+VLOOKUP($FA404,EP,LOOKUPS!I$8,0)*$FF$6+VLOOKUP($FA404,BM,LOOKUPS!I$5,0)*$FG$6+VLOOKUP($FA404,DIV,LOOKUPS!I$7,0)*$FH$6++VLOOKUP($FA404,SIZE,LOOKUPS!I$11,0)*$FI$6),"",VLOOKUP($FA404,MOM,LOOKUPS!I$12,0)*$FB$6+VLOOKUP($FA404,STREV,LOOKUPS!I$10,0)*$FC$6+VLOOKUP($FA404,LTREV,LOOKUPS!I$9,0)*$FD$6+VLOOKUP($FA404,CFP,LOOKUPS!I$6,0)*$FE$6+VLOOKUP($FA404,EP,LOOKUPS!I$8,0)*$FF$6+VLOOKUP($FA404,BM,LOOKUPS!I$5,0)*$FG$6+VLOOKUP($FA404,DIV,LOOKUPS!I$7,0)*$FH$6++VLOOKUP($FA404,SIZE,LOOKUPS!I$11,0)*$FI$6)</f>
        <v>1.7848000000000002</v>
      </c>
      <c r="FI404" s="1">
        <f>IF(ISERROR(VLOOKUP($FA404,MOM,LOOKUPS!J$12,0)*$FB$6+VLOOKUP($FA404,STREV,LOOKUPS!J$10,0)*$FC$6+VLOOKUP($FA404,LTREV,LOOKUPS!J$9,0)*$FD$6+VLOOKUP($FA404,CFP,LOOKUPS!J$6,0)*$FE$6+VLOOKUP($FA404,EP,LOOKUPS!J$8,0)*$FF$6+VLOOKUP($FA404,BM,LOOKUPS!J$5,0)*$FG$6+VLOOKUP($FA404,DIV,LOOKUPS!J$7,0)*$FH$6++VLOOKUP($FA404,SIZE,LOOKUPS!J$11,0)*$FI$6),"",VLOOKUP($FA404,MOM,LOOKUPS!J$12,0)*$FB$6+VLOOKUP($FA404,STREV,LOOKUPS!J$10,0)*$FC$6+VLOOKUP($FA404,LTREV,LOOKUPS!J$9,0)*$FD$6+VLOOKUP($FA404,CFP,LOOKUPS!J$6,0)*$FE$6+VLOOKUP($FA404,EP,LOOKUPS!J$8,0)*$FF$6+VLOOKUP($FA404,BM,LOOKUPS!J$5,0)*$FG$6+VLOOKUP($FA404,DIV,LOOKUPS!J$7,0)*$FH$6++VLOOKUP($FA404,SIZE,LOOKUPS!J$11,0)*$FI$6)</f>
        <v>0.88319999999999999</v>
      </c>
      <c r="FJ404" s="1">
        <f>IF(ISERROR(VLOOKUP($FA404,MOM,LOOKUPS!K$12,0)*$FB$6+VLOOKUP($FA404,STREV,LOOKUPS!K$10,0)*$FC$6+VLOOKUP($FA404,LTREV,LOOKUPS!K$9,0)*$FD$6+VLOOKUP($FA404,CFP,LOOKUPS!K$6,0)*$FE$6+VLOOKUP($FA404,EP,LOOKUPS!K$8,0)*$FF$6+VLOOKUP($FA404,BM,LOOKUPS!K$5,0)*$FG$6+VLOOKUP($FA404,DIV,LOOKUPS!K$7,0)*$FH$6++VLOOKUP($FA404,SIZE,LOOKUPS!K$11,0)*$FI$6),"",VLOOKUP($FA404,MOM,LOOKUPS!K$12,0)*$FB$6+VLOOKUP($FA404,STREV,LOOKUPS!K$10,0)*$FC$6+VLOOKUP($FA404,LTREV,LOOKUPS!K$9,0)*$FD$6+VLOOKUP($FA404,CFP,LOOKUPS!K$6,0)*$FE$6+VLOOKUP($FA404,EP,LOOKUPS!K$8,0)*$FF$6+VLOOKUP($FA404,BM,LOOKUPS!K$5,0)*$FG$6+VLOOKUP($FA404,DIV,LOOKUPS!K$7,0)*$FH$6++VLOOKUP($FA404,SIZE,LOOKUPS!K$11,0)*$FI$6)</f>
        <v>1.0842000000000001</v>
      </c>
      <c r="FK404" s="1">
        <f>IF(ISERROR(VLOOKUP($FA404,MOM,LOOKUPS!L$12,0)*$FB$6+VLOOKUP($FA404,STREV,LOOKUPS!L$10,0)*$FC$6+VLOOKUP($FA404,LTREV,LOOKUPS!L$9,0)*$FD$6+VLOOKUP($FA404,CFP,LOOKUPS!L$6,0)*$FE$6+VLOOKUP($FA404,EP,LOOKUPS!L$8,0)*$FF$6+VLOOKUP($FA404,BM,LOOKUPS!L$5,0)*$FG$6+VLOOKUP($FA404,DIV,LOOKUPS!L$7,0)*$FH$6++VLOOKUP($FA404,SIZE,LOOKUPS!L$11,0)*$FI$6),"",VLOOKUP($FA404,MOM,LOOKUPS!L$12,0)*$FB$6+VLOOKUP($FA404,STREV,LOOKUPS!L$10,0)*$FC$6+VLOOKUP($FA404,LTREV,LOOKUPS!L$9,0)*$FD$6+VLOOKUP($FA404,CFP,LOOKUPS!L$6,0)*$FE$6+VLOOKUP($FA404,EP,LOOKUPS!L$8,0)*$FF$6+VLOOKUP($FA404,BM,LOOKUPS!L$5,0)*$FG$6+VLOOKUP($FA404,DIV,LOOKUPS!L$7,0)*$FH$6++VLOOKUP($FA404,SIZE,LOOKUPS!L$11,0)*$FI$6)</f>
        <v>2.7008000000000001</v>
      </c>
    </row>
    <row r="405" spans="1:167" x14ac:dyDescent="0.3">
      <c r="A405" s="1">
        <v>195912</v>
      </c>
      <c r="B405" s="1">
        <v>0.78</v>
      </c>
      <c r="C405" s="1">
        <v>2.4900000000000002</v>
      </c>
      <c r="D405" s="1">
        <v>1.03</v>
      </c>
      <c r="E405" s="1">
        <v>2.46</v>
      </c>
      <c r="F405" s="1">
        <v>3.05</v>
      </c>
      <c r="G405" s="1">
        <v>1.9</v>
      </c>
      <c r="H405" s="1">
        <v>2.11</v>
      </c>
      <c r="I405" s="1">
        <v>3.46</v>
      </c>
      <c r="J405" s="1">
        <v>2.4300000000000002</v>
      </c>
      <c r="K405" s="1">
        <v>2.21</v>
      </c>
      <c r="M405" s="1">
        <v>195901</v>
      </c>
      <c r="N405" s="1">
        <v>5.85</v>
      </c>
      <c r="O405" s="1">
        <v>4.71</v>
      </c>
      <c r="P405" s="1">
        <v>5.05</v>
      </c>
      <c r="Q405" s="1">
        <v>4.4800000000000004</v>
      </c>
      <c r="R405" s="1">
        <v>6.11</v>
      </c>
      <c r="S405" s="1">
        <v>4.3499999999999996</v>
      </c>
      <c r="T405" s="1">
        <v>3.84</v>
      </c>
      <c r="U405" s="1">
        <v>2.76</v>
      </c>
      <c r="V405" s="1">
        <v>2.0499999999999998</v>
      </c>
      <c r="W405" s="1">
        <v>2.89</v>
      </c>
      <c r="Y405" s="1">
        <v>196312</v>
      </c>
      <c r="Z405" s="1">
        <v>-0.57999999999999996</v>
      </c>
      <c r="AA405" s="1">
        <v>1.1200000000000001</v>
      </c>
      <c r="AB405" s="1">
        <v>-0.51</v>
      </c>
      <c r="AC405" s="1">
        <v>1.5</v>
      </c>
      <c r="AD405" s="1">
        <v>0.27</v>
      </c>
      <c r="AE405" s="1">
        <v>1.23</v>
      </c>
      <c r="AF405" s="1">
        <v>1.98</v>
      </c>
      <c r="AG405" s="1">
        <v>1.24</v>
      </c>
      <c r="AH405" s="1">
        <v>1.17</v>
      </c>
      <c r="AI405" s="1">
        <v>1.31</v>
      </c>
      <c r="AK405">
        <v>198406</v>
      </c>
      <c r="AL405">
        <v>0.56999999999999995</v>
      </c>
      <c r="AM405">
        <v>2.46</v>
      </c>
      <c r="AN405">
        <v>3</v>
      </c>
      <c r="AO405">
        <v>0.62</v>
      </c>
      <c r="AP405">
        <v>2.04</v>
      </c>
      <c r="AQ405">
        <v>3.42</v>
      </c>
      <c r="AR405">
        <v>3.19</v>
      </c>
      <c r="AS405">
        <v>1.68</v>
      </c>
      <c r="AT405">
        <v>0.52</v>
      </c>
      <c r="AU405">
        <v>1.9</v>
      </c>
      <c r="AV405">
        <v>2.37</v>
      </c>
      <c r="AW405">
        <v>3.89</v>
      </c>
      <c r="AX405">
        <v>2.97</v>
      </c>
      <c r="AY405">
        <v>3.17</v>
      </c>
      <c r="AZ405">
        <v>3.22</v>
      </c>
      <c r="BA405">
        <v>2.6</v>
      </c>
      <c r="BB405">
        <v>0.81</v>
      </c>
      <c r="BC405">
        <v>1.62</v>
      </c>
      <c r="BD405">
        <v>-0.46</v>
      </c>
      <c r="BF405" s="1">
        <v>198406</v>
      </c>
      <c r="BG405" s="1">
        <v>0.54</v>
      </c>
      <c r="BH405" s="1">
        <v>2.2999999999999998</v>
      </c>
      <c r="BI405" s="1">
        <v>3.08</v>
      </c>
      <c r="BJ405" s="1">
        <v>1.17</v>
      </c>
      <c r="BK405" s="1">
        <v>2.0299999999999998</v>
      </c>
      <c r="BL405" s="1">
        <v>3.76</v>
      </c>
      <c r="BM405" s="1">
        <v>2.73</v>
      </c>
      <c r="BN405" s="1">
        <v>2.57</v>
      </c>
      <c r="BO405" s="1">
        <v>0.56000000000000005</v>
      </c>
      <c r="BP405" s="1">
        <v>1.47</v>
      </c>
      <c r="BQ405" s="1">
        <v>3.11</v>
      </c>
      <c r="BR405" s="1">
        <v>3.3</v>
      </c>
      <c r="BS405" s="1">
        <v>4.26</v>
      </c>
      <c r="BT405" s="1">
        <v>2.19</v>
      </c>
      <c r="BU405" s="1">
        <v>3.23</v>
      </c>
      <c r="BV405" s="1">
        <v>2.71</v>
      </c>
      <c r="BW405" s="1">
        <v>2.41</v>
      </c>
      <c r="BX405" s="1">
        <v>1.1399999999999999</v>
      </c>
      <c r="BY405" s="1">
        <v>0.15</v>
      </c>
      <c r="CA405" s="1">
        <v>195906</v>
      </c>
      <c r="CB405" s="1">
        <v>7</v>
      </c>
      <c r="CC405" s="1">
        <v>0.46</v>
      </c>
      <c r="CD405" s="1">
        <v>0.38</v>
      </c>
      <c r="CE405" s="1">
        <v>0.95</v>
      </c>
      <c r="CF405" s="1">
        <v>0.64</v>
      </c>
      <c r="CG405" s="1">
        <v>0.57999999999999996</v>
      </c>
      <c r="CH405" s="1">
        <v>0.53</v>
      </c>
      <c r="CI405" s="1">
        <v>0.01</v>
      </c>
      <c r="CJ405" s="1">
        <v>1.1200000000000001</v>
      </c>
      <c r="CK405" s="1">
        <v>1.05</v>
      </c>
      <c r="CL405" s="1">
        <v>0.21</v>
      </c>
      <c r="CM405" s="1">
        <v>0.11</v>
      </c>
      <c r="CN405" s="1">
        <v>1.05</v>
      </c>
      <c r="CO405" s="1">
        <v>0.36</v>
      </c>
      <c r="CP405" s="1">
        <v>0.72</v>
      </c>
      <c r="CQ405" s="1">
        <v>-0.57999999999999996</v>
      </c>
      <c r="CR405" s="1">
        <v>0.6</v>
      </c>
      <c r="CS405" s="1">
        <v>0.78</v>
      </c>
      <c r="CT405" s="1">
        <v>1.47</v>
      </c>
      <c r="CV405" s="1">
        <v>196006</v>
      </c>
      <c r="CW405" s="1">
        <v>1.1000000000000001</v>
      </c>
      <c r="CX405" s="1">
        <v>1.53</v>
      </c>
      <c r="CY405" s="1">
        <v>3.1</v>
      </c>
      <c r="CZ405" s="1">
        <v>2.09</v>
      </c>
      <c r="DA405" s="1">
        <v>1.01</v>
      </c>
      <c r="DB405" s="1">
        <v>2.72</v>
      </c>
      <c r="DC405" s="1">
        <v>3.28</v>
      </c>
      <c r="DD405" s="1">
        <v>2.61</v>
      </c>
      <c r="DE405" s="1">
        <v>2.04</v>
      </c>
      <c r="DF405" s="1">
        <v>0.46</v>
      </c>
      <c r="DG405" s="1">
        <v>1.54</v>
      </c>
      <c r="DH405" s="1">
        <v>2.6</v>
      </c>
      <c r="DI405" s="1">
        <v>2.83</v>
      </c>
      <c r="DJ405" s="1">
        <v>3.49</v>
      </c>
      <c r="DK405" s="1">
        <v>3.07</v>
      </c>
      <c r="DL405" s="1">
        <v>3.02</v>
      </c>
      <c r="DM405" s="1">
        <v>2.2000000000000002</v>
      </c>
      <c r="DN405" s="1">
        <v>2.83</v>
      </c>
      <c r="DO405" s="1">
        <v>1.22</v>
      </c>
      <c r="DQ405" s="1">
        <v>195906</v>
      </c>
      <c r="DR405" s="1">
        <v>-99.99</v>
      </c>
      <c r="DS405" s="1">
        <v>-0.09</v>
      </c>
      <c r="DT405" s="1">
        <v>1.1000000000000001</v>
      </c>
      <c r="DU405" s="1">
        <v>0.31</v>
      </c>
      <c r="DV405" s="1">
        <v>-0.11</v>
      </c>
      <c r="DW405" s="1">
        <v>0.43</v>
      </c>
      <c r="DX405" s="1">
        <v>1.07</v>
      </c>
      <c r="DY405" s="1">
        <v>0.68</v>
      </c>
      <c r="DZ405" s="1">
        <v>0.44</v>
      </c>
      <c r="EA405" s="1">
        <v>-1.5</v>
      </c>
      <c r="EB405" s="1">
        <v>1.3</v>
      </c>
      <c r="EC405" s="1">
        <v>-0.06</v>
      </c>
      <c r="ED405" s="1">
        <v>0.93</v>
      </c>
      <c r="EE405" s="1">
        <v>1.37</v>
      </c>
      <c r="EF405" s="1">
        <v>0.77</v>
      </c>
      <c r="EG405" s="1">
        <v>1.32</v>
      </c>
      <c r="EH405" s="1">
        <v>0.05</v>
      </c>
      <c r="EI405" s="1">
        <v>0.35</v>
      </c>
      <c r="EJ405" s="1">
        <v>0.53</v>
      </c>
      <c r="EL405">
        <v>195906</v>
      </c>
      <c r="EM405">
        <v>-0.25</v>
      </c>
      <c r="EN405">
        <v>0.65</v>
      </c>
      <c r="EO405">
        <v>1.35</v>
      </c>
      <c r="EP405">
        <v>0.25</v>
      </c>
      <c r="ER405" s="1">
        <v>195912</v>
      </c>
      <c r="ES405" s="1">
        <v>0.99</v>
      </c>
      <c r="EU405" s="1">
        <v>195901</v>
      </c>
      <c r="EV405" s="1">
        <v>1.1200000000000001</v>
      </c>
      <c r="EX405" s="1">
        <v>196312</v>
      </c>
      <c r="EY405" s="1">
        <v>-0.02</v>
      </c>
      <c r="FA405" s="1">
        <v>195912</v>
      </c>
      <c r="FB405" s="1">
        <f>IF(ISERROR(VLOOKUP($FA405,MOM,LOOKUPS!C$12,0)*$FB$6+VLOOKUP($FA405,STREV,LOOKUPS!C$10,0)*$FC$6+VLOOKUP($FA405,LTREV,LOOKUPS!C$9,0)*$FD$6+VLOOKUP($FA405,CFP,LOOKUPS!C$6,0)*$FE$6+VLOOKUP($FA405,EP,LOOKUPS!C$8,0)*$FF$6+VLOOKUP($FA405,BM,LOOKUPS!C$5,0)*$FG$6+VLOOKUP($FA405,DIV,LOOKUPS!C$7,0)*$FH$6++VLOOKUP($FA405,SIZE,LOOKUPS!C$11,0)*$FI$6),"",VLOOKUP($FA405,MOM,LOOKUPS!C$12,0)*$FB$6+VLOOKUP($FA405,STREV,LOOKUPS!C$10,0)*$FC$6+VLOOKUP($FA405,LTREV,LOOKUPS!C$9,0)*$FD$6+VLOOKUP($FA405,CFP,LOOKUPS!C$6,0)*$FE$6+VLOOKUP($FA405,EP,LOOKUPS!C$8,0)*$FF$6+VLOOKUP($FA405,BM,LOOKUPS!C$5,0)*$FG$6+VLOOKUP($FA405,DIV,LOOKUPS!C$7,0)*$FH$6++VLOOKUP($FA405,SIZE,LOOKUPS!C$11,0)*$FI$6)</f>
        <v>0.86949999999999994</v>
      </c>
      <c r="FC405" s="1">
        <f>IF(ISERROR(VLOOKUP($FA405,MOM,LOOKUPS!D$12,0)*$FB$6+VLOOKUP($FA405,STREV,LOOKUPS!D$10,0)*$FC$6+VLOOKUP($FA405,LTREV,LOOKUPS!D$9,0)*$FD$6+VLOOKUP($FA405,CFP,LOOKUPS!D$6,0)*$FE$6+VLOOKUP($FA405,EP,LOOKUPS!D$8,0)*$FF$6+VLOOKUP($FA405,BM,LOOKUPS!D$5,0)*$FG$6+VLOOKUP($FA405,DIV,LOOKUPS!D$7,0)*$FH$6++VLOOKUP($FA405,SIZE,LOOKUPS!D$11,0)*$FI$6),"",VLOOKUP($FA405,MOM,LOOKUPS!D$12,0)*$FB$6+VLOOKUP($FA405,STREV,LOOKUPS!D$10,0)*$FC$6+VLOOKUP($FA405,LTREV,LOOKUPS!D$9,0)*$FD$6+VLOOKUP($FA405,CFP,LOOKUPS!D$6,0)*$FE$6+VLOOKUP($FA405,EP,LOOKUPS!D$8,0)*$FF$6+VLOOKUP($FA405,BM,LOOKUPS!D$5,0)*$FG$6+VLOOKUP($FA405,DIV,LOOKUPS!D$7,0)*$FH$6++VLOOKUP($FA405,SIZE,LOOKUPS!D$11,0)*$FI$6)</f>
        <v>2.0396000000000001</v>
      </c>
      <c r="FD405" s="1">
        <f>IF(ISERROR(VLOOKUP($FA405,MOM,LOOKUPS!E$12,0)*$FB$6+VLOOKUP($FA405,STREV,LOOKUPS!E$10,0)*$FC$6+VLOOKUP($FA405,LTREV,LOOKUPS!E$9,0)*$FD$6+VLOOKUP($FA405,CFP,LOOKUPS!E$6,0)*$FE$6+VLOOKUP($FA405,EP,LOOKUPS!E$8,0)*$FF$6+VLOOKUP($FA405,BM,LOOKUPS!E$5,0)*$FG$6+VLOOKUP($FA405,DIV,LOOKUPS!E$7,0)*$FH$6++VLOOKUP($FA405,SIZE,LOOKUPS!E$11,0)*$FI$6),"",VLOOKUP($FA405,MOM,LOOKUPS!E$12,0)*$FB$6+VLOOKUP($FA405,STREV,LOOKUPS!E$10,0)*$FC$6+VLOOKUP($FA405,LTREV,LOOKUPS!E$9,0)*$FD$6+VLOOKUP($FA405,CFP,LOOKUPS!E$6,0)*$FE$6+VLOOKUP($FA405,EP,LOOKUPS!E$8,0)*$FF$6+VLOOKUP($FA405,BM,LOOKUPS!E$5,0)*$FG$6+VLOOKUP($FA405,DIV,LOOKUPS!E$7,0)*$FH$6++VLOOKUP($FA405,SIZE,LOOKUPS!E$11,0)*$FI$6)</f>
        <v>1.8219000000000001</v>
      </c>
      <c r="FE405" s="1">
        <f>IF(ISERROR(VLOOKUP($FA405,MOM,LOOKUPS!F$12,0)*$FB$6+VLOOKUP($FA405,STREV,LOOKUPS!F$10,0)*$FC$6+VLOOKUP($FA405,LTREV,LOOKUPS!F$9,0)*$FD$6+VLOOKUP($FA405,CFP,LOOKUPS!F$6,0)*$FE$6+VLOOKUP($FA405,EP,LOOKUPS!F$8,0)*$FF$6+VLOOKUP($FA405,BM,LOOKUPS!F$5,0)*$FG$6+VLOOKUP($FA405,DIV,LOOKUPS!F$7,0)*$FH$6++VLOOKUP($FA405,SIZE,LOOKUPS!F$11,0)*$FI$6),"",VLOOKUP($FA405,MOM,LOOKUPS!F$12,0)*$FB$6+VLOOKUP($FA405,STREV,LOOKUPS!F$10,0)*$FC$6+VLOOKUP($FA405,LTREV,LOOKUPS!F$9,0)*$FD$6+VLOOKUP($FA405,CFP,LOOKUPS!F$6,0)*$FE$6+VLOOKUP($FA405,EP,LOOKUPS!F$8,0)*$FF$6+VLOOKUP($FA405,BM,LOOKUPS!F$5,0)*$FG$6+VLOOKUP($FA405,DIV,LOOKUPS!F$7,0)*$FH$6++VLOOKUP($FA405,SIZE,LOOKUPS!F$11,0)*$FI$6)</f>
        <v>2.5503000000000005</v>
      </c>
      <c r="FF405" s="1">
        <f>IF(ISERROR(VLOOKUP($FA405,MOM,LOOKUPS!G$12,0)*$FB$6+VLOOKUP($FA405,STREV,LOOKUPS!G$10,0)*$FC$6+VLOOKUP($FA405,LTREV,LOOKUPS!G$9,0)*$FD$6+VLOOKUP($FA405,CFP,LOOKUPS!G$6,0)*$FE$6+VLOOKUP($FA405,EP,LOOKUPS!G$8,0)*$FF$6+VLOOKUP($FA405,BM,LOOKUPS!G$5,0)*$FG$6+VLOOKUP($FA405,DIV,LOOKUPS!G$7,0)*$FH$6++VLOOKUP($FA405,SIZE,LOOKUPS!G$11,0)*$FI$6),"",VLOOKUP($FA405,MOM,LOOKUPS!G$12,0)*$FB$6+VLOOKUP($FA405,STREV,LOOKUPS!G$10,0)*$FC$6+VLOOKUP($FA405,LTREV,LOOKUPS!G$9,0)*$FD$6+VLOOKUP($FA405,CFP,LOOKUPS!G$6,0)*$FE$6+VLOOKUP($FA405,EP,LOOKUPS!G$8,0)*$FF$6+VLOOKUP($FA405,BM,LOOKUPS!G$5,0)*$FG$6+VLOOKUP($FA405,DIV,LOOKUPS!G$7,0)*$FH$6++VLOOKUP($FA405,SIZE,LOOKUPS!G$11,0)*$FI$6)</f>
        <v>1.8396999999999999</v>
      </c>
      <c r="FG405" s="1">
        <f>IF(ISERROR(VLOOKUP($FA405,MOM,LOOKUPS!H$12,0)*$FB$6+VLOOKUP($FA405,STREV,LOOKUPS!H$10,0)*$FC$6+VLOOKUP($FA405,LTREV,LOOKUPS!H$9,0)*$FD$6+VLOOKUP($FA405,CFP,LOOKUPS!H$6,0)*$FE$6+VLOOKUP($FA405,EP,LOOKUPS!H$8,0)*$FF$6+VLOOKUP($FA405,BM,LOOKUPS!H$5,0)*$FG$6+VLOOKUP($FA405,DIV,LOOKUPS!H$7,0)*$FH$6++VLOOKUP($FA405,SIZE,LOOKUPS!H$11,0)*$FI$6),"",VLOOKUP($FA405,MOM,LOOKUPS!H$12,0)*$FB$6+VLOOKUP($FA405,STREV,LOOKUPS!H$10,0)*$FC$6+VLOOKUP($FA405,LTREV,LOOKUPS!H$9,0)*$FD$6+VLOOKUP($FA405,CFP,LOOKUPS!H$6,0)*$FE$6+VLOOKUP($FA405,EP,LOOKUPS!H$8,0)*$FF$6+VLOOKUP($FA405,BM,LOOKUPS!H$5,0)*$FG$6+VLOOKUP($FA405,DIV,LOOKUPS!H$7,0)*$FH$6++VLOOKUP($FA405,SIZE,LOOKUPS!H$11,0)*$FI$6)</f>
        <v>2.0812000000000004</v>
      </c>
      <c r="FH405" s="1">
        <f>IF(ISERROR(VLOOKUP($FA405,MOM,LOOKUPS!I$12,0)*$FB$6+VLOOKUP($FA405,STREV,LOOKUPS!I$10,0)*$FC$6+VLOOKUP($FA405,LTREV,LOOKUPS!I$9,0)*$FD$6+VLOOKUP($FA405,CFP,LOOKUPS!I$6,0)*$FE$6+VLOOKUP($FA405,EP,LOOKUPS!I$8,0)*$FF$6+VLOOKUP($FA405,BM,LOOKUPS!I$5,0)*$FG$6+VLOOKUP($FA405,DIV,LOOKUPS!I$7,0)*$FH$6++VLOOKUP($FA405,SIZE,LOOKUPS!I$11,0)*$FI$6),"",VLOOKUP($FA405,MOM,LOOKUPS!I$12,0)*$FB$6+VLOOKUP($FA405,STREV,LOOKUPS!I$10,0)*$FC$6+VLOOKUP($FA405,LTREV,LOOKUPS!I$9,0)*$FD$6+VLOOKUP($FA405,CFP,LOOKUPS!I$6,0)*$FE$6+VLOOKUP($FA405,EP,LOOKUPS!I$8,0)*$FF$6+VLOOKUP($FA405,BM,LOOKUPS!I$5,0)*$FG$6+VLOOKUP($FA405,DIV,LOOKUPS!I$7,0)*$FH$6++VLOOKUP($FA405,SIZE,LOOKUPS!I$11,0)*$FI$6)</f>
        <v>2.4483000000000001</v>
      </c>
      <c r="FI405" s="1">
        <f>IF(ISERROR(VLOOKUP($FA405,MOM,LOOKUPS!J$12,0)*$FB$6+VLOOKUP($FA405,STREV,LOOKUPS!J$10,0)*$FC$6+VLOOKUP($FA405,LTREV,LOOKUPS!J$9,0)*$FD$6+VLOOKUP($FA405,CFP,LOOKUPS!J$6,0)*$FE$6+VLOOKUP($FA405,EP,LOOKUPS!J$8,0)*$FF$6+VLOOKUP($FA405,BM,LOOKUPS!J$5,0)*$FG$6+VLOOKUP($FA405,DIV,LOOKUPS!J$7,0)*$FH$6++VLOOKUP($FA405,SIZE,LOOKUPS!J$11,0)*$FI$6),"",VLOOKUP($FA405,MOM,LOOKUPS!J$12,0)*$FB$6+VLOOKUP($FA405,STREV,LOOKUPS!J$10,0)*$FC$6+VLOOKUP($FA405,LTREV,LOOKUPS!J$9,0)*$FD$6+VLOOKUP($FA405,CFP,LOOKUPS!J$6,0)*$FE$6+VLOOKUP($FA405,EP,LOOKUPS!J$8,0)*$FF$6+VLOOKUP($FA405,BM,LOOKUPS!J$5,0)*$FG$6+VLOOKUP($FA405,DIV,LOOKUPS!J$7,0)*$FH$6++VLOOKUP($FA405,SIZE,LOOKUPS!J$11,0)*$FI$6)</f>
        <v>3.0625</v>
      </c>
      <c r="FJ405" s="1">
        <f>IF(ISERROR(VLOOKUP($FA405,MOM,LOOKUPS!K$12,0)*$FB$6+VLOOKUP($FA405,STREV,LOOKUPS!K$10,0)*$FC$6+VLOOKUP($FA405,LTREV,LOOKUPS!K$9,0)*$FD$6+VLOOKUP($FA405,CFP,LOOKUPS!K$6,0)*$FE$6+VLOOKUP($FA405,EP,LOOKUPS!K$8,0)*$FF$6+VLOOKUP($FA405,BM,LOOKUPS!K$5,0)*$FG$6+VLOOKUP($FA405,DIV,LOOKUPS!K$7,0)*$FH$6++VLOOKUP($FA405,SIZE,LOOKUPS!K$11,0)*$FI$6),"",VLOOKUP($FA405,MOM,LOOKUPS!K$12,0)*$FB$6+VLOOKUP($FA405,STREV,LOOKUPS!K$10,0)*$FC$6+VLOOKUP($FA405,LTREV,LOOKUPS!K$9,0)*$FD$6+VLOOKUP($FA405,CFP,LOOKUPS!K$6,0)*$FE$6+VLOOKUP($FA405,EP,LOOKUPS!K$8,0)*$FF$6+VLOOKUP($FA405,BM,LOOKUPS!K$5,0)*$FG$6+VLOOKUP($FA405,DIV,LOOKUPS!K$7,0)*$FH$6++VLOOKUP($FA405,SIZE,LOOKUPS!K$11,0)*$FI$6)</f>
        <v>2.9582000000000002</v>
      </c>
      <c r="FK405" s="1">
        <f>IF(ISERROR(VLOOKUP($FA405,MOM,LOOKUPS!L$12,0)*$FB$6+VLOOKUP($FA405,STREV,LOOKUPS!L$10,0)*$FC$6+VLOOKUP($FA405,LTREV,LOOKUPS!L$9,0)*$FD$6+VLOOKUP($FA405,CFP,LOOKUPS!L$6,0)*$FE$6+VLOOKUP($FA405,EP,LOOKUPS!L$8,0)*$FF$6+VLOOKUP($FA405,BM,LOOKUPS!L$5,0)*$FG$6+VLOOKUP($FA405,DIV,LOOKUPS!L$7,0)*$FH$6++VLOOKUP($FA405,SIZE,LOOKUPS!L$11,0)*$FI$6),"",VLOOKUP($FA405,MOM,LOOKUPS!L$12,0)*$FB$6+VLOOKUP($FA405,STREV,LOOKUPS!L$10,0)*$FC$6+VLOOKUP($FA405,LTREV,LOOKUPS!L$9,0)*$FD$6+VLOOKUP($FA405,CFP,LOOKUPS!L$6,0)*$FE$6+VLOOKUP($FA405,EP,LOOKUPS!L$8,0)*$FF$6+VLOOKUP($FA405,BM,LOOKUPS!L$5,0)*$FG$6+VLOOKUP($FA405,DIV,LOOKUPS!L$7,0)*$FH$6++VLOOKUP($FA405,SIZE,LOOKUPS!L$11,0)*$FI$6)</f>
        <v>2.2427000000000001</v>
      </c>
    </row>
    <row r="406" spans="1:167" x14ac:dyDescent="0.3">
      <c r="A406" s="1">
        <v>196001</v>
      </c>
      <c r="B406" s="1">
        <v>-1.97</v>
      </c>
      <c r="C406" s="1">
        <v>-2.6</v>
      </c>
      <c r="D406" s="1">
        <v>-2.73</v>
      </c>
      <c r="E406" s="1">
        <v>-2.58</v>
      </c>
      <c r="F406" s="1">
        <v>-3.39</v>
      </c>
      <c r="G406" s="1">
        <v>-2.34</v>
      </c>
      <c r="H406" s="1">
        <v>-5.28</v>
      </c>
      <c r="I406" s="1">
        <v>-5.97</v>
      </c>
      <c r="J406" s="1">
        <v>-5.71</v>
      </c>
      <c r="K406" s="1">
        <v>-6.4</v>
      </c>
      <c r="M406" s="1">
        <v>195902</v>
      </c>
      <c r="N406" s="1">
        <v>3.94</v>
      </c>
      <c r="O406" s="1">
        <v>3.1</v>
      </c>
      <c r="P406" s="1">
        <v>3.71</v>
      </c>
      <c r="Q406" s="1">
        <v>3.74</v>
      </c>
      <c r="R406" s="1">
        <v>3.93</v>
      </c>
      <c r="S406" s="1">
        <v>3.04</v>
      </c>
      <c r="T406" s="1">
        <v>1.58</v>
      </c>
      <c r="U406" s="1">
        <v>1.54</v>
      </c>
      <c r="V406" s="1">
        <v>3.11</v>
      </c>
      <c r="W406" s="1">
        <v>1.08</v>
      </c>
      <c r="Y406" s="1">
        <v>196401</v>
      </c>
      <c r="Z406" s="1">
        <v>4.3</v>
      </c>
      <c r="AA406" s="1">
        <v>3.35</v>
      </c>
      <c r="AB406" s="1">
        <v>2.79</v>
      </c>
      <c r="AC406" s="1">
        <v>2.64</v>
      </c>
      <c r="AD406" s="1">
        <v>1.42</v>
      </c>
      <c r="AE406" s="1">
        <v>1.63</v>
      </c>
      <c r="AF406" s="1">
        <v>1.83</v>
      </c>
      <c r="AG406" s="1">
        <v>2.35</v>
      </c>
      <c r="AH406" s="1">
        <v>2.04</v>
      </c>
      <c r="AI406" s="1">
        <v>1.07</v>
      </c>
      <c r="AK406">
        <v>198407</v>
      </c>
      <c r="AL406">
        <v>-8.61</v>
      </c>
      <c r="AM406">
        <v>-5.49</v>
      </c>
      <c r="AN406">
        <v>-2.4900000000000002</v>
      </c>
      <c r="AO406">
        <v>-2.08</v>
      </c>
      <c r="AP406">
        <v>-6.09</v>
      </c>
      <c r="AQ406">
        <v>-3.11</v>
      </c>
      <c r="AR406">
        <v>-2.2599999999999998</v>
      </c>
      <c r="AS406">
        <v>-2.12</v>
      </c>
      <c r="AT406">
        <v>-2.15</v>
      </c>
      <c r="AU406">
        <v>-6.77</v>
      </c>
      <c r="AV406">
        <v>-4.99</v>
      </c>
      <c r="AW406">
        <v>-3.09</v>
      </c>
      <c r="AX406">
        <v>-3.14</v>
      </c>
      <c r="AY406">
        <v>-2.2200000000000002</v>
      </c>
      <c r="AZ406">
        <v>-2.29</v>
      </c>
      <c r="BA406">
        <v>-2.2599999999999998</v>
      </c>
      <c r="BB406">
        <v>-1.96</v>
      </c>
      <c r="BC406">
        <v>-1.79</v>
      </c>
      <c r="BD406">
        <v>-2.52</v>
      </c>
      <c r="BF406" s="1">
        <v>198407</v>
      </c>
      <c r="BG406" s="1">
        <v>-8.43</v>
      </c>
      <c r="BH406" s="1">
        <v>-5.42</v>
      </c>
      <c r="BI406" s="1">
        <v>-2.8</v>
      </c>
      <c r="BJ406" s="1">
        <v>-1.36</v>
      </c>
      <c r="BK406" s="1">
        <v>-6.03</v>
      </c>
      <c r="BL406" s="1">
        <v>-3.53</v>
      </c>
      <c r="BM406" s="1">
        <v>-2.5299999999999998</v>
      </c>
      <c r="BN406" s="1">
        <v>-2.04</v>
      </c>
      <c r="BO406" s="1">
        <v>-1.0900000000000001</v>
      </c>
      <c r="BP406" s="1">
        <v>-6.48</v>
      </c>
      <c r="BQ406" s="1">
        <v>-5.26</v>
      </c>
      <c r="BR406" s="1">
        <v>-3.35</v>
      </c>
      <c r="BS406" s="1">
        <v>-3.79</v>
      </c>
      <c r="BT406" s="1">
        <v>-2.7</v>
      </c>
      <c r="BU406" s="1">
        <v>-2.34</v>
      </c>
      <c r="BV406" s="1">
        <v>-2.41</v>
      </c>
      <c r="BW406" s="1">
        <v>-1.76</v>
      </c>
      <c r="BX406" s="1">
        <v>-1.24</v>
      </c>
      <c r="BY406" s="1">
        <v>-0.93</v>
      </c>
      <c r="CA406" s="1">
        <v>195907</v>
      </c>
      <c r="CB406" s="1">
        <v>20.03</v>
      </c>
      <c r="CC406" s="1">
        <v>2.81</v>
      </c>
      <c r="CD406" s="1">
        <v>2.71</v>
      </c>
      <c r="CE406" s="1">
        <v>3.67</v>
      </c>
      <c r="CF406" s="1">
        <v>3.2</v>
      </c>
      <c r="CG406" s="1">
        <v>1.96</v>
      </c>
      <c r="CH406" s="1">
        <v>3.42</v>
      </c>
      <c r="CI406" s="1">
        <v>2.8</v>
      </c>
      <c r="CJ406" s="1">
        <v>3.77</v>
      </c>
      <c r="CK406" s="1">
        <v>3.91</v>
      </c>
      <c r="CL406" s="1">
        <v>2.4900000000000002</v>
      </c>
      <c r="CM406" s="1">
        <v>2.02</v>
      </c>
      <c r="CN406" s="1">
        <v>1.89</v>
      </c>
      <c r="CO406" s="1">
        <v>3.63</v>
      </c>
      <c r="CP406" s="1">
        <v>3.21</v>
      </c>
      <c r="CQ406" s="1">
        <v>2.13</v>
      </c>
      <c r="CR406" s="1">
        <v>3.47</v>
      </c>
      <c r="CS406" s="1">
        <v>4.6399999999999997</v>
      </c>
      <c r="CT406" s="1">
        <v>2.9</v>
      </c>
      <c r="CV406" s="1">
        <v>196007</v>
      </c>
      <c r="CW406" s="1">
        <v>-2.98</v>
      </c>
      <c r="CX406" s="1">
        <v>-3.8</v>
      </c>
      <c r="CY406" s="1">
        <v>-1.1200000000000001</v>
      </c>
      <c r="CZ406" s="1">
        <v>-0.27</v>
      </c>
      <c r="DA406" s="1">
        <v>-4.8600000000000003</v>
      </c>
      <c r="DB406" s="1">
        <v>-1.92</v>
      </c>
      <c r="DC406" s="1">
        <v>-0.76</v>
      </c>
      <c r="DD406" s="1">
        <v>-0.8</v>
      </c>
      <c r="DE406" s="1">
        <v>-0.03</v>
      </c>
      <c r="DF406" s="1">
        <v>-5.05</v>
      </c>
      <c r="DG406" s="1">
        <v>-4.66</v>
      </c>
      <c r="DH406" s="1">
        <v>-1.72</v>
      </c>
      <c r="DI406" s="1">
        <v>-2.13</v>
      </c>
      <c r="DJ406" s="1">
        <v>-0.32</v>
      </c>
      <c r="DK406" s="1">
        <v>-1.19</v>
      </c>
      <c r="DL406" s="1">
        <v>-0.84</v>
      </c>
      <c r="DM406" s="1">
        <v>-0.76</v>
      </c>
      <c r="DN406" s="1">
        <v>-0.25</v>
      </c>
      <c r="DO406" s="1">
        <v>0.2</v>
      </c>
      <c r="DQ406" s="1">
        <v>195907</v>
      </c>
      <c r="DR406" s="1">
        <v>-99.99</v>
      </c>
      <c r="DS406" s="1">
        <v>3.11</v>
      </c>
      <c r="DT406" s="1">
        <v>3.1</v>
      </c>
      <c r="DU406" s="1">
        <v>2.92</v>
      </c>
      <c r="DV406" s="1">
        <v>3.1</v>
      </c>
      <c r="DW406" s="1">
        <v>3.37</v>
      </c>
      <c r="DX406" s="1">
        <v>3.1</v>
      </c>
      <c r="DY406" s="1">
        <v>2.5099999999999998</v>
      </c>
      <c r="DZ406" s="1">
        <v>3.16</v>
      </c>
      <c r="EA406" s="1">
        <v>3.97</v>
      </c>
      <c r="EB406" s="1">
        <v>2.2200000000000002</v>
      </c>
      <c r="EC406" s="1">
        <v>3.12</v>
      </c>
      <c r="ED406" s="1">
        <v>3.61</v>
      </c>
      <c r="EE406" s="1">
        <v>2.11</v>
      </c>
      <c r="EF406" s="1">
        <v>4.0999999999999996</v>
      </c>
      <c r="EG406" s="1">
        <v>2.59</v>
      </c>
      <c r="EH406" s="1">
        <v>2.44</v>
      </c>
      <c r="EI406" s="1">
        <v>3.41</v>
      </c>
      <c r="EJ406" s="1">
        <v>2.91</v>
      </c>
      <c r="EL406">
        <v>195907</v>
      </c>
      <c r="EM406">
        <v>3.17</v>
      </c>
      <c r="EN406">
        <v>-0.3</v>
      </c>
      <c r="EO406">
        <v>0.23</v>
      </c>
      <c r="EP406">
        <v>0.25</v>
      </c>
      <c r="ER406" s="1">
        <v>196001</v>
      </c>
      <c r="ES406" s="1">
        <v>-3.49</v>
      </c>
      <c r="EU406" s="1">
        <v>195902</v>
      </c>
      <c r="EV406" s="1">
        <v>0.57999999999999996</v>
      </c>
      <c r="EX406" s="1">
        <v>196401</v>
      </c>
      <c r="EY406" s="1">
        <v>0.04</v>
      </c>
      <c r="FA406" s="1">
        <v>196001</v>
      </c>
      <c r="FB406" s="1">
        <f>IF(ISERROR(VLOOKUP($FA406,MOM,LOOKUPS!C$12,0)*$FB$6+VLOOKUP($FA406,STREV,LOOKUPS!C$10,0)*$FC$6+VLOOKUP($FA406,LTREV,LOOKUPS!C$9,0)*$FD$6+VLOOKUP($FA406,CFP,LOOKUPS!C$6,0)*$FE$6+VLOOKUP($FA406,EP,LOOKUPS!C$8,0)*$FF$6+VLOOKUP($FA406,BM,LOOKUPS!C$5,0)*$FG$6+VLOOKUP($FA406,DIV,LOOKUPS!C$7,0)*$FH$6++VLOOKUP($FA406,SIZE,LOOKUPS!C$11,0)*$FI$6),"",VLOOKUP($FA406,MOM,LOOKUPS!C$12,0)*$FB$6+VLOOKUP($FA406,STREV,LOOKUPS!C$10,0)*$FC$6+VLOOKUP($FA406,LTREV,LOOKUPS!C$9,0)*$FD$6+VLOOKUP($FA406,CFP,LOOKUPS!C$6,0)*$FE$6+VLOOKUP($FA406,EP,LOOKUPS!C$8,0)*$FF$6+VLOOKUP($FA406,BM,LOOKUPS!C$5,0)*$FG$6+VLOOKUP($FA406,DIV,LOOKUPS!C$7,0)*$FH$6++VLOOKUP($FA406,SIZE,LOOKUPS!C$11,0)*$FI$6)</f>
        <v>-5.264800000000001</v>
      </c>
      <c r="FC406" s="1">
        <f>IF(ISERROR(VLOOKUP($FA406,MOM,LOOKUPS!D$12,0)*$FB$6+VLOOKUP($FA406,STREV,LOOKUPS!D$10,0)*$FC$6+VLOOKUP($FA406,LTREV,LOOKUPS!D$9,0)*$FD$6+VLOOKUP($FA406,CFP,LOOKUPS!D$6,0)*$FE$6+VLOOKUP($FA406,EP,LOOKUPS!D$8,0)*$FF$6+VLOOKUP($FA406,BM,LOOKUPS!D$5,0)*$FG$6+VLOOKUP($FA406,DIV,LOOKUPS!D$7,0)*$FH$6++VLOOKUP($FA406,SIZE,LOOKUPS!D$11,0)*$FI$6),"",VLOOKUP($FA406,MOM,LOOKUPS!D$12,0)*$FB$6+VLOOKUP($FA406,STREV,LOOKUPS!D$10,0)*$FC$6+VLOOKUP($FA406,LTREV,LOOKUPS!D$9,0)*$FD$6+VLOOKUP($FA406,CFP,LOOKUPS!D$6,0)*$FE$6+VLOOKUP($FA406,EP,LOOKUPS!D$8,0)*$FF$6+VLOOKUP($FA406,BM,LOOKUPS!D$5,0)*$FG$6+VLOOKUP($FA406,DIV,LOOKUPS!D$7,0)*$FH$6++VLOOKUP($FA406,SIZE,LOOKUPS!D$11,0)*$FI$6)</f>
        <v>-4.3275000000000006</v>
      </c>
      <c r="FD406" s="1">
        <f>IF(ISERROR(VLOOKUP($FA406,MOM,LOOKUPS!E$12,0)*$FB$6+VLOOKUP($FA406,STREV,LOOKUPS!E$10,0)*$FC$6+VLOOKUP($FA406,LTREV,LOOKUPS!E$9,0)*$FD$6+VLOOKUP($FA406,CFP,LOOKUPS!E$6,0)*$FE$6+VLOOKUP($FA406,EP,LOOKUPS!E$8,0)*$FF$6+VLOOKUP($FA406,BM,LOOKUPS!E$5,0)*$FG$6+VLOOKUP($FA406,DIV,LOOKUPS!E$7,0)*$FH$6++VLOOKUP($FA406,SIZE,LOOKUPS!E$11,0)*$FI$6),"",VLOOKUP($FA406,MOM,LOOKUPS!E$12,0)*$FB$6+VLOOKUP($FA406,STREV,LOOKUPS!E$10,0)*$FC$6+VLOOKUP($FA406,LTREV,LOOKUPS!E$9,0)*$FD$6+VLOOKUP($FA406,CFP,LOOKUPS!E$6,0)*$FE$6+VLOOKUP($FA406,EP,LOOKUPS!E$8,0)*$FF$6+VLOOKUP($FA406,BM,LOOKUPS!E$5,0)*$FG$6+VLOOKUP($FA406,DIV,LOOKUPS!E$7,0)*$FH$6++VLOOKUP($FA406,SIZE,LOOKUPS!E$11,0)*$FI$6)</f>
        <v>-3.9551000000000007</v>
      </c>
      <c r="FE406" s="1">
        <f>IF(ISERROR(VLOOKUP($FA406,MOM,LOOKUPS!F$12,0)*$FB$6+VLOOKUP($FA406,STREV,LOOKUPS!F$10,0)*$FC$6+VLOOKUP($FA406,LTREV,LOOKUPS!F$9,0)*$FD$6+VLOOKUP($FA406,CFP,LOOKUPS!F$6,0)*$FE$6+VLOOKUP($FA406,EP,LOOKUPS!F$8,0)*$FF$6+VLOOKUP($FA406,BM,LOOKUPS!F$5,0)*$FG$6+VLOOKUP($FA406,DIV,LOOKUPS!F$7,0)*$FH$6++VLOOKUP($FA406,SIZE,LOOKUPS!F$11,0)*$FI$6),"",VLOOKUP($FA406,MOM,LOOKUPS!F$12,0)*$FB$6+VLOOKUP($FA406,STREV,LOOKUPS!F$10,0)*$FC$6+VLOOKUP($FA406,LTREV,LOOKUPS!F$9,0)*$FD$6+VLOOKUP($FA406,CFP,LOOKUPS!F$6,0)*$FE$6+VLOOKUP($FA406,EP,LOOKUPS!F$8,0)*$FF$6+VLOOKUP($FA406,BM,LOOKUPS!F$5,0)*$FG$6+VLOOKUP($FA406,DIV,LOOKUPS!F$7,0)*$FH$6++VLOOKUP($FA406,SIZE,LOOKUPS!F$11,0)*$FI$6)</f>
        <v>-3.6599000000000004</v>
      </c>
      <c r="FF406" s="1">
        <f>IF(ISERROR(VLOOKUP($FA406,MOM,LOOKUPS!G$12,0)*$FB$6+VLOOKUP($FA406,STREV,LOOKUPS!G$10,0)*$FC$6+VLOOKUP($FA406,LTREV,LOOKUPS!G$9,0)*$FD$6+VLOOKUP($FA406,CFP,LOOKUPS!G$6,0)*$FE$6+VLOOKUP($FA406,EP,LOOKUPS!G$8,0)*$FF$6+VLOOKUP($FA406,BM,LOOKUPS!G$5,0)*$FG$6+VLOOKUP($FA406,DIV,LOOKUPS!G$7,0)*$FH$6++VLOOKUP($FA406,SIZE,LOOKUPS!G$11,0)*$FI$6),"",VLOOKUP($FA406,MOM,LOOKUPS!G$12,0)*$FB$6+VLOOKUP($FA406,STREV,LOOKUPS!G$10,0)*$FC$6+VLOOKUP($FA406,LTREV,LOOKUPS!G$9,0)*$FD$6+VLOOKUP($FA406,CFP,LOOKUPS!G$6,0)*$FE$6+VLOOKUP($FA406,EP,LOOKUPS!G$8,0)*$FF$6+VLOOKUP($FA406,BM,LOOKUPS!G$5,0)*$FG$6+VLOOKUP($FA406,DIV,LOOKUPS!G$7,0)*$FH$6++VLOOKUP($FA406,SIZE,LOOKUPS!G$11,0)*$FI$6)</f>
        <v>-3.7479000000000005</v>
      </c>
      <c r="FG406" s="1">
        <f>IF(ISERROR(VLOOKUP($FA406,MOM,LOOKUPS!H$12,0)*$FB$6+VLOOKUP($FA406,STREV,LOOKUPS!H$10,0)*$FC$6+VLOOKUP($FA406,LTREV,LOOKUPS!H$9,0)*$FD$6+VLOOKUP($FA406,CFP,LOOKUPS!H$6,0)*$FE$6+VLOOKUP($FA406,EP,LOOKUPS!H$8,0)*$FF$6+VLOOKUP($FA406,BM,LOOKUPS!H$5,0)*$FG$6+VLOOKUP($FA406,DIV,LOOKUPS!H$7,0)*$FH$6++VLOOKUP($FA406,SIZE,LOOKUPS!H$11,0)*$FI$6),"",VLOOKUP($FA406,MOM,LOOKUPS!H$12,0)*$FB$6+VLOOKUP($FA406,STREV,LOOKUPS!H$10,0)*$FC$6+VLOOKUP($FA406,LTREV,LOOKUPS!H$9,0)*$FD$6+VLOOKUP($FA406,CFP,LOOKUPS!H$6,0)*$FE$6+VLOOKUP($FA406,EP,LOOKUPS!H$8,0)*$FF$6+VLOOKUP($FA406,BM,LOOKUPS!H$5,0)*$FG$6+VLOOKUP($FA406,DIV,LOOKUPS!H$7,0)*$FH$6++VLOOKUP($FA406,SIZE,LOOKUPS!H$11,0)*$FI$6)</f>
        <v>-3.3816000000000002</v>
      </c>
      <c r="FH406" s="1">
        <f>IF(ISERROR(VLOOKUP($FA406,MOM,LOOKUPS!I$12,0)*$FB$6+VLOOKUP($FA406,STREV,LOOKUPS!I$10,0)*$FC$6+VLOOKUP($FA406,LTREV,LOOKUPS!I$9,0)*$FD$6+VLOOKUP($FA406,CFP,LOOKUPS!I$6,0)*$FE$6+VLOOKUP($FA406,EP,LOOKUPS!I$8,0)*$FF$6+VLOOKUP($FA406,BM,LOOKUPS!I$5,0)*$FG$6+VLOOKUP($FA406,DIV,LOOKUPS!I$7,0)*$FH$6++VLOOKUP($FA406,SIZE,LOOKUPS!I$11,0)*$FI$6),"",VLOOKUP($FA406,MOM,LOOKUPS!I$12,0)*$FB$6+VLOOKUP($FA406,STREV,LOOKUPS!I$10,0)*$FC$6+VLOOKUP($FA406,LTREV,LOOKUPS!I$9,0)*$FD$6+VLOOKUP($FA406,CFP,LOOKUPS!I$6,0)*$FE$6+VLOOKUP($FA406,EP,LOOKUPS!I$8,0)*$FF$6+VLOOKUP($FA406,BM,LOOKUPS!I$5,0)*$FG$6+VLOOKUP($FA406,DIV,LOOKUPS!I$7,0)*$FH$6++VLOOKUP($FA406,SIZE,LOOKUPS!I$11,0)*$FI$6)</f>
        <v>-4.2004000000000001</v>
      </c>
      <c r="FI406" s="1">
        <f>IF(ISERROR(VLOOKUP($FA406,MOM,LOOKUPS!J$12,0)*$FB$6+VLOOKUP($FA406,STREV,LOOKUPS!J$10,0)*$FC$6+VLOOKUP($FA406,LTREV,LOOKUPS!J$9,0)*$FD$6+VLOOKUP($FA406,CFP,LOOKUPS!J$6,0)*$FE$6+VLOOKUP($FA406,EP,LOOKUPS!J$8,0)*$FF$6+VLOOKUP($FA406,BM,LOOKUPS!J$5,0)*$FG$6+VLOOKUP($FA406,DIV,LOOKUPS!J$7,0)*$FH$6++VLOOKUP($FA406,SIZE,LOOKUPS!J$11,0)*$FI$6),"",VLOOKUP($FA406,MOM,LOOKUPS!J$12,0)*$FB$6+VLOOKUP($FA406,STREV,LOOKUPS!J$10,0)*$FC$6+VLOOKUP($FA406,LTREV,LOOKUPS!J$9,0)*$FD$6+VLOOKUP($FA406,CFP,LOOKUPS!J$6,0)*$FE$6+VLOOKUP($FA406,EP,LOOKUPS!J$8,0)*$FF$6+VLOOKUP($FA406,BM,LOOKUPS!J$5,0)*$FG$6+VLOOKUP($FA406,DIV,LOOKUPS!J$7,0)*$FH$6++VLOOKUP($FA406,SIZE,LOOKUPS!J$11,0)*$FI$6)</f>
        <v>-3.6979999999999995</v>
      </c>
      <c r="FJ406" s="1">
        <f>IF(ISERROR(VLOOKUP($FA406,MOM,LOOKUPS!K$12,0)*$FB$6+VLOOKUP($FA406,STREV,LOOKUPS!K$10,0)*$FC$6+VLOOKUP($FA406,LTREV,LOOKUPS!K$9,0)*$FD$6+VLOOKUP($FA406,CFP,LOOKUPS!K$6,0)*$FE$6+VLOOKUP($FA406,EP,LOOKUPS!K$8,0)*$FF$6+VLOOKUP($FA406,BM,LOOKUPS!K$5,0)*$FG$6+VLOOKUP($FA406,DIV,LOOKUPS!K$7,0)*$FH$6++VLOOKUP($FA406,SIZE,LOOKUPS!K$11,0)*$FI$6),"",VLOOKUP($FA406,MOM,LOOKUPS!K$12,0)*$FB$6+VLOOKUP($FA406,STREV,LOOKUPS!K$10,0)*$FC$6+VLOOKUP($FA406,LTREV,LOOKUPS!K$9,0)*$FD$6+VLOOKUP($FA406,CFP,LOOKUPS!K$6,0)*$FE$6+VLOOKUP($FA406,EP,LOOKUPS!K$8,0)*$FF$6+VLOOKUP($FA406,BM,LOOKUPS!K$5,0)*$FG$6+VLOOKUP($FA406,DIV,LOOKUPS!K$7,0)*$FH$6++VLOOKUP($FA406,SIZE,LOOKUPS!K$11,0)*$FI$6)</f>
        <v>-3.1927000000000003</v>
      </c>
      <c r="FK406" s="1">
        <f>IF(ISERROR(VLOOKUP($FA406,MOM,LOOKUPS!L$12,0)*$FB$6+VLOOKUP($FA406,STREV,LOOKUPS!L$10,0)*$FC$6+VLOOKUP($FA406,LTREV,LOOKUPS!L$9,0)*$FD$6+VLOOKUP($FA406,CFP,LOOKUPS!L$6,0)*$FE$6+VLOOKUP($FA406,EP,LOOKUPS!L$8,0)*$FF$6+VLOOKUP($FA406,BM,LOOKUPS!L$5,0)*$FG$6+VLOOKUP($FA406,DIV,LOOKUPS!L$7,0)*$FH$6++VLOOKUP($FA406,SIZE,LOOKUPS!L$11,0)*$FI$6),"",VLOOKUP($FA406,MOM,LOOKUPS!L$12,0)*$FB$6+VLOOKUP($FA406,STREV,LOOKUPS!L$10,0)*$FC$6+VLOOKUP($FA406,LTREV,LOOKUPS!L$9,0)*$FD$6+VLOOKUP($FA406,CFP,LOOKUPS!L$6,0)*$FE$6+VLOOKUP($FA406,EP,LOOKUPS!L$8,0)*$FF$6+VLOOKUP($FA406,BM,LOOKUPS!L$5,0)*$FG$6+VLOOKUP($FA406,DIV,LOOKUPS!L$7,0)*$FH$6++VLOOKUP($FA406,SIZE,LOOKUPS!L$11,0)*$FI$6)</f>
        <v>-3.8174999999999999</v>
      </c>
    </row>
    <row r="407" spans="1:167" x14ac:dyDescent="0.3">
      <c r="A407" s="1">
        <v>196002</v>
      </c>
      <c r="B407" s="1">
        <v>-1.99</v>
      </c>
      <c r="C407" s="1">
        <v>0.02</v>
      </c>
      <c r="D407" s="1">
        <v>-0.12</v>
      </c>
      <c r="E407" s="1">
        <v>1.17</v>
      </c>
      <c r="F407" s="1">
        <v>0.87</v>
      </c>
      <c r="G407" s="1">
        <v>1.08</v>
      </c>
      <c r="H407" s="1">
        <v>1</v>
      </c>
      <c r="I407" s="1">
        <v>0.94</v>
      </c>
      <c r="J407" s="1">
        <v>1.68</v>
      </c>
      <c r="K407" s="1">
        <v>4.1100000000000003</v>
      </c>
      <c r="M407" s="1">
        <v>195903</v>
      </c>
      <c r="N407" s="1">
        <v>2.42</v>
      </c>
      <c r="O407" s="1">
        <v>1.45</v>
      </c>
      <c r="P407" s="1">
        <v>0.74</v>
      </c>
      <c r="Q407" s="1">
        <v>1.86</v>
      </c>
      <c r="R407" s="1">
        <v>0.68</v>
      </c>
      <c r="S407" s="1">
        <v>-0.28999999999999998</v>
      </c>
      <c r="T407" s="1">
        <v>2.11</v>
      </c>
      <c r="U407" s="1">
        <v>-0.13</v>
      </c>
      <c r="V407" s="1">
        <v>1.54</v>
      </c>
      <c r="W407" s="1">
        <v>1.32</v>
      </c>
      <c r="Y407" s="1">
        <v>196402</v>
      </c>
      <c r="Z407" s="1">
        <v>5.43</v>
      </c>
      <c r="AA407" s="1">
        <v>2.56</v>
      </c>
      <c r="AB407" s="1">
        <v>3.12</v>
      </c>
      <c r="AC407" s="1">
        <v>2.98</v>
      </c>
      <c r="AD407" s="1">
        <v>3.32</v>
      </c>
      <c r="AE407" s="1">
        <v>1.84</v>
      </c>
      <c r="AF407" s="1">
        <v>2.78</v>
      </c>
      <c r="AG407" s="1">
        <v>2.21</v>
      </c>
      <c r="AH407" s="1">
        <v>1.6</v>
      </c>
      <c r="AI407" s="1">
        <v>2.61</v>
      </c>
      <c r="AK407">
        <v>198408</v>
      </c>
      <c r="AL407">
        <v>6.89</v>
      </c>
      <c r="AM407">
        <v>10.95</v>
      </c>
      <c r="AN407">
        <v>9.84</v>
      </c>
      <c r="AO407">
        <v>10.130000000000001</v>
      </c>
      <c r="AP407">
        <v>11.03</v>
      </c>
      <c r="AQ407">
        <v>10.36</v>
      </c>
      <c r="AR407">
        <v>9.75</v>
      </c>
      <c r="AS407">
        <v>10.51</v>
      </c>
      <c r="AT407">
        <v>9.48</v>
      </c>
      <c r="AU407">
        <v>10.84</v>
      </c>
      <c r="AV407">
        <v>11.34</v>
      </c>
      <c r="AW407">
        <v>10.65</v>
      </c>
      <c r="AX407">
        <v>10.050000000000001</v>
      </c>
      <c r="AY407">
        <v>9.91</v>
      </c>
      <c r="AZ407">
        <v>9.59</v>
      </c>
      <c r="BA407">
        <v>9.8000000000000007</v>
      </c>
      <c r="BB407">
        <v>11.24</v>
      </c>
      <c r="BC407">
        <v>9.6300000000000008</v>
      </c>
      <c r="BD407">
        <v>9.33</v>
      </c>
      <c r="BF407" s="1">
        <v>198408</v>
      </c>
      <c r="BG407" s="1">
        <v>6.99</v>
      </c>
      <c r="BH407" s="1">
        <v>11.58</v>
      </c>
      <c r="BI407" s="1">
        <v>9.68</v>
      </c>
      <c r="BJ407" s="1">
        <v>9.49</v>
      </c>
      <c r="BK407" s="1">
        <v>11.56</v>
      </c>
      <c r="BL407" s="1">
        <v>10.79</v>
      </c>
      <c r="BM407" s="1">
        <v>9.32</v>
      </c>
      <c r="BN407" s="1">
        <v>9.9499999999999993</v>
      </c>
      <c r="BO407" s="1">
        <v>9.49</v>
      </c>
      <c r="BP407" s="1">
        <v>11.18</v>
      </c>
      <c r="BQ407" s="1">
        <v>12.2</v>
      </c>
      <c r="BR407" s="1">
        <v>11.65</v>
      </c>
      <c r="BS407" s="1">
        <v>9.5399999999999991</v>
      </c>
      <c r="BT407" s="1">
        <v>9.27</v>
      </c>
      <c r="BU407" s="1">
        <v>9.3800000000000008</v>
      </c>
      <c r="BV407" s="1">
        <v>10.58</v>
      </c>
      <c r="BW407" s="1">
        <v>9.48</v>
      </c>
      <c r="BX407" s="1">
        <v>9.73</v>
      </c>
      <c r="BY407" s="1">
        <v>9.2200000000000006</v>
      </c>
      <c r="CA407" s="1">
        <v>195908</v>
      </c>
      <c r="CB407" s="1">
        <v>-0.34</v>
      </c>
      <c r="CC407" s="1">
        <v>-1.6</v>
      </c>
      <c r="CD407" s="1">
        <v>-1.21</v>
      </c>
      <c r="CE407" s="1">
        <v>-1.44</v>
      </c>
      <c r="CF407" s="1">
        <v>-2.2000000000000002</v>
      </c>
      <c r="CG407" s="1">
        <v>-0.16</v>
      </c>
      <c r="CH407" s="1">
        <v>-1.1100000000000001</v>
      </c>
      <c r="CI407" s="1">
        <v>-1.6</v>
      </c>
      <c r="CJ407" s="1">
        <v>-1.91</v>
      </c>
      <c r="CK407" s="1">
        <v>-3.12</v>
      </c>
      <c r="CL407" s="1">
        <v>-1.28</v>
      </c>
      <c r="CM407" s="1">
        <v>-0.4</v>
      </c>
      <c r="CN407" s="1">
        <v>7.0000000000000007E-2</v>
      </c>
      <c r="CO407" s="1">
        <v>-1.34</v>
      </c>
      <c r="CP407" s="1">
        <v>-0.87</v>
      </c>
      <c r="CQ407" s="1">
        <v>-2.69</v>
      </c>
      <c r="CR407" s="1">
        <v>-0.49</v>
      </c>
      <c r="CS407" s="1">
        <v>-1.93</v>
      </c>
      <c r="CT407" s="1">
        <v>-1.9</v>
      </c>
      <c r="CV407" s="1">
        <v>196008</v>
      </c>
      <c r="CW407" s="1">
        <v>8.43</v>
      </c>
      <c r="CX407" s="1">
        <v>3.09</v>
      </c>
      <c r="CY407" s="1">
        <v>3.57</v>
      </c>
      <c r="CZ407" s="1">
        <v>2.78</v>
      </c>
      <c r="DA407" s="1">
        <v>3.15</v>
      </c>
      <c r="DB407" s="1">
        <v>2.97</v>
      </c>
      <c r="DC407" s="1">
        <v>4.1100000000000003</v>
      </c>
      <c r="DD407" s="1">
        <v>3.31</v>
      </c>
      <c r="DE407" s="1">
        <v>2.42</v>
      </c>
      <c r="DF407" s="1">
        <v>2.4300000000000002</v>
      </c>
      <c r="DG407" s="1">
        <v>3.89</v>
      </c>
      <c r="DH407" s="1">
        <v>2.97</v>
      </c>
      <c r="DI407" s="1">
        <v>2.97</v>
      </c>
      <c r="DJ407" s="1">
        <v>4.22</v>
      </c>
      <c r="DK407" s="1">
        <v>4</v>
      </c>
      <c r="DL407" s="1">
        <v>3.13</v>
      </c>
      <c r="DM407" s="1">
        <v>3.51</v>
      </c>
      <c r="DN407" s="1">
        <v>2.46</v>
      </c>
      <c r="DO407" s="1">
        <v>2.39</v>
      </c>
      <c r="DQ407" s="1">
        <v>195908</v>
      </c>
      <c r="DR407" s="1">
        <v>-99.99</v>
      </c>
      <c r="DS407" s="1">
        <v>-1.1000000000000001</v>
      </c>
      <c r="DT407" s="1">
        <v>-1.42</v>
      </c>
      <c r="DU407" s="1">
        <v>-1.79</v>
      </c>
      <c r="DV407" s="1">
        <v>-0.94</v>
      </c>
      <c r="DW407" s="1">
        <v>-1.6</v>
      </c>
      <c r="DX407" s="1">
        <v>-1.06</v>
      </c>
      <c r="DY407" s="1">
        <v>-1.86</v>
      </c>
      <c r="DZ407" s="1">
        <v>-1.71</v>
      </c>
      <c r="EA407" s="1">
        <v>-1.81</v>
      </c>
      <c r="EB407" s="1">
        <v>-0.06</v>
      </c>
      <c r="EC407" s="1">
        <v>-1.41</v>
      </c>
      <c r="ED407" s="1">
        <v>-1.8</v>
      </c>
      <c r="EE407" s="1">
        <v>-1.94</v>
      </c>
      <c r="EF407" s="1">
        <v>-0.18</v>
      </c>
      <c r="EG407" s="1">
        <v>-1.75</v>
      </c>
      <c r="EH407" s="1">
        <v>-1.97</v>
      </c>
      <c r="EI407" s="1">
        <v>-1.85</v>
      </c>
      <c r="EJ407" s="1">
        <v>-1.56</v>
      </c>
      <c r="EL407">
        <v>195908</v>
      </c>
      <c r="EM407">
        <v>-1.39</v>
      </c>
      <c r="EN407">
        <v>-0.76</v>
      </c>
      <c r="EO407">
        <v>0.45</v>
      </c>
      <c r="EP407">
        <v>0.19</v>
      </c>
      <c r="ER407" s="1">
        <v>196002</v>
      </c>
      <c r="ES407" s="1">
        <v>3.86</v>
      </c>
      <c r="EU407" s="1">
        <v>195903</v>
      </c>
      <c r="EV407" s="1">
        <v>0.36</v>
      </c>
      <c r="EX407" s="1">
        <v>196402</v>
      </c>
      <c r="EY407" s="1">
        <v>1.33</v>
      </c>
      <c r="FA407" s="1">
        <v>196002</v>
      </c>
      <c r="FB407" s="1">
        <f>IF(ISERROR(VLOOKUP($FA407,MOM,LOOKUPS!C$12,0)*$FB$6+VLOOKUP($FA407,STREV,LOOKUPS!C$10,0)*$FC$6+VLOOKUP($FA407,LTREV,LOOKUPS!C$9,0)*$FD$6+VLOOKUP($FA407,CFP,LOOKUPS!C$6,0)*$FE$6+VLOOKUP($FA407,EP,LOOKUPS!C$8,0)*$FF$6+VLOOKUP($FA407,BM,LOOKUPS!C$5,0)*$FG$6+VLOOKUP($FA407,DIV,LOOKUPS!C$7,0)*$FH$6++VLOOKUP($FA407,SIZE,LOOKUPS!C$11,0)*$FI$6),"",VLOOKUP($FA407,MOM,LOOKUPS!C$12,0)*$FB$6+VLOOKUP($FA407,STREV,LOOKUPS!C$10,0)*$FC$6+VLOOKUP($FA407,LTREV,LOOKUPS!C$9,0)*$FD$6+VLOOKUP($FA407,CFP,LOOKUPS!C$6,0)*$FE$6+VLOOKUP($FA407,EP,LOOKUPS!C$8,0)*$FF$6+VLOOKUP($FA407,BM,LOOKUPS!C$5,0)*$FG$6+VLOOKUP($FA407,DIV,LOOKUPS!C$7,0)*$FH$6++VLOOKUP($FA407,SIZE,LOOKUPS!C$11,0)*$FI$6)</f>
        <v>-4.6000000000001595E-3</v>
      </c>
      <c r="FC407" s="1">
        <f>IF(ISERROR(VLOOKUP($FA407,MOM,LOOKUPS!D$12,0)*$FB$6+VLOOKUP($FA407,STREV,LOOKUPS!D$10,0)*$FC$6+VLOOKUP($FA407,LTREV,LOOKUPS!D$9,0)*$FD$6+VLOOKUP($FA407,CFP,LOOKUPS!D$6,0)*$FE$6+VLOOKUP($FA407,EP,LOOKUPS!D$8,0)*$FF$6+VLOOKUP($FA407,BM,LOOKUPS!D$5,0)*$FG$6+VLOOKUP($FA407,DIV,LOOKUPS!D$7,0)*$FH$6++VLOOKUP($FA407,SIZE,LOOKUPS!D$11,0)*$FI$6),"",VLOOKUP($FA407,MOM,LOOKUPS!D$12,0)*$FB$6+VLOOKUP($FA407,STREV,LOOKUPS!D$10,0)*$FC$6+VLOOKUP($FA407,LTREV,LOOKUPS!D$9,0)*$FD$6+VLOOKUP($FA407,CFP,LOOKUPS!D$6,0)*$FE$6+VLOOKUP($FA407,EP,LOOKUPS!D$8,0)*$FF$6+VLOOKUP($FA407,BM,LOOKUPS!D$5,0)*$FG$6+VLOOKUP($FA407,DIV,LOOKUPS!D$7,0)*$FH$6++VLOOKUP($FA407,SIZE,LOOKUPS!D$11,0)*$FI$6)</f>
        <v>0.66120000000000001</v>
      </c>
      <c r="FD407" s="1">
        <f>IF(ISERROR(VLOOKUP($FA407,MOM,LOOKUPS!E$12,0)*$FB$6+VLOOKUP($FA407,STREV,LOOKUPS!E$10,0)*$FC$6+VLOOKUP($FA407,LTREV,LOOKUPS!E$9,0)*$FD$6+VLOOKUP($FA407,CFP,LOOKUPS!E$6,0)*$FE$6+VLOOKUP($FA407,EP,LOOKUPS!E$8,0)*$FF$6+VLOOKUP($FA407,BM,LOOKUPS!E$5,0)*$FG$6+VLOOKUP($FA407,DIV,LOOKUPS!E$7,0)*$FH$6++VLOOKUP($FA407,SIZE,LOOKUPS!E$11,0)*$FI$6),"",VLOOKUP($FA407,MOM,LOOKUPS!E$12,0)*$FB$6+VLOOKUP($FA407,STREV,LOOKUPS!E$10,0)*$FC$6+VLOOKUP($FA407,LTREV,LOOKUPS!E$9,0)*$FD$6+VLOOKUP($FA407,CFP,LOOKUPS!E$6,0)*$FE$6+VLOOKUP($FA407,EP,LOOKUPS!E$8,0)*$FF$6+VLOOKUP($FA407,BM,LOOKUPS!E$5,0)*$FG$6+VLOOKUP($FA407,DIV,LOOKUPS!E$7,0)*$FH$6++VLOOKUP($FA407,SIZE,LOOKUPS!E$11,0)*$FI$6)</f>
        <v>0.22410000000000002</v>
      </c>
      <c r="FE407" s="1">
        <f>IF(ISERROR(VLOOKUP($FA407,MOM,LOOKUPS!F$12,0)*$FB$6+VLOOKUP($FA407,STREV,LOOKUPS!F$10,0)*$FC$6+VLOOKUP($FA407,LTREV,LOOKUPS!F$9,0)*$FD$6+VLOOKUP($FA407,CFP,LOOKUPS!F$6,0)*$FE$6+VLOOKUP($FA407,EP,LOOKUPS!F$8,0)*$FF$6+VLOOKUP($FA407,BM,LOOKUPS!F$5,0)*$FG$6+VLOOKUP($FA407,DIV,LOOKUPS!F$7,0)*$FH$6++VLOOKUP($FA407,SIZE,LOOKUPS!F$11,0)*$FI$6),"",VLOOKUP($FA407,MOM,LOOKUPS!F$12,0)*$FB$6+VLOOKUP($FA407,STREV,LOOKUPS!F$10,0)*$FC$6+VLOOKUP($FA407,LTREV,LOOKUPS!F$9,0)*$FD$6+VLOOKUP($FA407,CFP,LOOKUPS!F$6,0)*$FE$6+VLOOKUP($FA407,EP,LOOKUPS!F$8,0)*$FF$6+VLOOKUP($FA407,BM,LOOKUPS!F$5,0)*$FG$6+VLOOKUP($FA407,DIV,LOOKUPS!F$7,0)*$FH$6++VLOOKUP($FA407,SIZE,LOOKUPS!F$11,0)*$FI$6)</f>
        <v>0.84699999999999998</v>
      </c>
      <c r="FF407" s="1">
        <f>IF(ISERROR(VLOOKUP($FA407,MOM,LOOKUPS!G$12,0)*$FB$6+VLOOKUP($FA407,STREV,LOOKUPS!G$10,0)*$FC$6+VLOOKUP($FA407,LTREV,LOOKUPS!G$9,0)*$FD$6+VLOOKUP($FA407,CFP,LOOKUPS!G$6,0)*$FE$6+VLOOKUP($FA407,EP,LOOKUPS!G$8,0)*$FF$6+VLOOKUP($FA407,BM,LOOKUPS!G$5,0)*$FG$6+VLOOKUP($FA407,DIV,LOOKUPS!G$7,0)*$FH$6++VLOOKUP($FA407,SIZE,LOOKUPS!G$11,0)*$FI$6),"",VLOOKUP($FA407,MOM,LOOKUPS!G$12,0)*$FB$6+VLOOKUP($FA407,STREV,LOOKUPS!G$10,0)*$FC$6+VLOOKUP($FA407,LTREV,LOOKUPS!G$9,0)*$FD$6+VLOOKUP($FA407,CFP,LOOKUPS!G$6,0)*$FE$6+VLOOKUP($FA407,EP,LOOKUPS!G$8,0)*$FF$6+VLOOKUP($FA407,BM,LOOKUPS!G$5,0)*$FG$6+VLOOKUP($FA407,DIV,LOOKUPS!G$7,0)*$FH$6++VLOOKUP($FA407,SIZE,LOOKUPS!G$11,0)*$FI$6)</f>
        <v>0.63460000000000005</v>
      </c>
      <c r="FG407" s="1">
        <f>IF(ISERROR(VLOOKUP($FA407,MOM,LOOKUPS!H$12,0)*$FB$6+VLOOKUP($FA407,STREV,LOOKUPS!H$10,0)*$FC$6+VLOOKUP($FA407,LTREV,LOOKUPS!H$9,0)*$FD$6+VLOOKUP($FA407,CFP,LOOKUPS!H$6,0)*$FE$6+VLOOKUP($FA407,EP,LOOKUPS!H$8,0)*$FF$6+VLOOKUP($FA407,BM,LOOKUPS!H$5,0)*$FG$6+VLOOKUP($FA407,DIV,LOOKUPS!H$7,0)*$FH$6++VLOOKUP($FA407,SIZE,LOOKUPS!H$11,0)*$FI$6),"",VLOOKUP($FA407,MOM,LOOKUPS!H$12,0)*$FB$6+VLOOKUP($FA407,STREV,LOOKUPS!H$10,0)*$FC$6+VLOOKUP($FA407,LTREV,LOOKUPS!H$9,0)*$FD$6+VLOOKUP($FA407,CFP,LOOKUPS!H$6,0)*$FE$6+VLOOKUP($FA407,EP,LOOKUPS!H$8,0)*$FF$6+VLOOKUP($FA407,BM,LOOKUPS!H$5,0)*$FG$6+VLOOKUP($FA407,DIV,LOOKUPS!H$7,0)*$FH$6++VLOOKUP($FA407,SIZE,LOOKUPS!H$11,0)*$FI$6)</f>
        <v>1.6205000000000003</v>
      </c>
      <c r="FH407" s="1">
        <f>IF(ISERROR(VLOOKUP($FA407,MOM,LOOKUPS!I$12,0)*$FB$6+VLOOKUP($FA407,STREV,LOOKUPS!I$10,0)*$FC$6+VLOOKUP($FA407,LTREV,LOOKUPS!I$9,0)*$FD$6+VLOOKUP($FA407,CFP,LOOKUPS!I$6,0)*$FE$6+VLOOKUP($FA407,EP,LOOKUPS!I$8,0)*$FF$6+VLOOKUP($FA407,BM,LOOKUPS!I$5,0)*$FG$6+VLOOKUP($FA407,DIV,LOOKUPS!I$7,0)*$FH$6++VLOOKUP($FA407,SIZE,LOOKUPS!I$11,0)*$FI$6),"",VLOOKUP($FA407,MOM,LOOKUPS!I$12,0)*$FB$6+VLOOKUP($FA407,STREV,LOOKUPS!I$10,0)*$FC$6+VLOOKUP($FA407,LTREV,LOOKUPS!I$9,0)*$FD$6+VLOOKUP($FA407,CFP,LOOKUPS!I$6,0)*$FE$6+VLOOKUP($FA407,EP,LOOKUPS!I$8,0)*$FF$6+VLOOKUP($FA407,BM,LOOKUPS!I$5,0)*$FG$6+VLOOKUP($FA407,DIV,LOOKUPS!I$7,0)*$FH$6++VLOOKUP($FA407,SIZE,LOOKUPS!I$11,0)*$FI$6)</f>
        <v>1.0021</v>
      </c>
      <c r="FI407" s="1">
        <f>IF(ISERROR(VLOOKUP($FA407,MOM,LOOKUPS!J$12,0)*$FB$6+VLOOKUP($FA407,STREV,LOOKUPS!J$10,0)*$FC$6+VLOOKUP($FA407,LTREV,LOOKUPS!J$9,0)*$FD$6+VLOOKUP($FA407,CFP,LOOKUPS!J$6,0)*$FE$6+VLOOKUP($FA407,EP,LOOKUPS!J$8,0)*$FF$6+VLOOKUP($FA407,BM,LOOKUPS!J$5,0)*$FG$6+VLOOKUP($FA407,DIV,LOOKUPS!J$7,0)*$FH$6++VLOOKUP($FA407,SIZE,LOOKUPS!J$11,0)*$FI$6),"",VLOOKUP($FA407,MOM,LOOKUPS!J$12,0)*$FB$6+VLOOKUP($FA407,STREV,LOOKUPS!J$10,0)*$FC$6+VLOOKUP($FA407,LTREV,LOOKUPS!J$9,0)*$FD$6+VLOOKUP($FA407,CFP,LOOKUPS!J$6,0)*$FE$6+VLOOKUP($FA407,EP,LOOKUPS!J$8,0)*$FF$6+VLOOKUP($FA407,BM,LOOKUPS!J$5,0)*$FG$6+VLOOKUP($FA407,DIV,LOOKUPS!J$7,0)*$FH$6++VLOOKUP($FA407,SIZE,LOOKUPS!J$11,0)*$FI$6)</f>
        <v>0.78279999999999994</v>
      </c>
      <c r="FJ407" s="1">
        <f>IF(ISERROR(VLOOKUP($FA407,MOM,LOOKUPS!K$12,0)*$FB$6+VLOOKUP($FA407,STREV,LOOKUPS!K$10,0)*$FC$6+VLOOKUP($FA407,LTREV,LOOKUPS!K$9,0)*$FD$6+VLOOKUP($FA407,CFP,LOOKUPS!K$6,0)*$FE$6+VLOOKUP($FA407,EP,LOOKUPS!K$8,0)*$FF$6+VLOOKUP($FA407,BM,LOOKUPS!K$5,0)*$FG$6+VLOOKUP($FA407,DIV,LOOKUPS!K$7,0)*$FH$6++VLOOKUP($FA407,SIZE,LOOKUPS!K$11,0)*$FI$6),"",VLOOKUP($FA407,MOM,LOOKUPS!K$12,0)*$FB$6+VLOOKUP($FA407,STREV,LOOKUPS!K$10,0)*$FC$6+VLOOKUP($FA407,LTREV,LOOKUPS!K$9,0)*$FD$6+VLOOKUP($FA407,CFP,LOOKUPS!K$6,0)*$FE$6+VLOOKUP($FA407,EP,LOOKUPS!K$8,0)*$FF$6+VLOOKUP($FA407,BM,LOOKUPS!K$5,0)*$FG$6+VLOOKUP($FA407,DIV,LOOKUPS!K$7,0)*$FH$6++VLOOKUP($FA407,SIZE,LOOKUPS!K$11,0)*$FI$6)</f>
        <v>1.5311999999999999</v>
      </c>
      <c r="FK407" s="1">
        <f>IF(ISERROR(VLOOKUP($FA407,MOM,LOOKUPS!L$12,0)*$FB$6+VLOOKUP($FA407,STREV,LOOKUPS!L$10,0)*$FC$6+VLOOKUP($FA407,LTREV,LOOKUPS!L$9,0)*$FD$6+VLOOKUP($FA407,CFP,LOOKUPS!L$6,0)*$FE$6+VLOOKUP($FA407,EP,LOOKUPS!L$8,0)*$FF$6+VLOOKUP($FA407,BM,LOOKUPS!L$5,0)*$FG$6+VLOOKUP($FA407,DIV,LOOKUPS!L$7,0)*$FH$6++VLOOKUP($FA407,SIZE,LOOKUPS!L$11,0)*$FI$6),"",VLOOKUP($FA407,MOM,LOOKUPS!L$12,0)*$FB$6+VLOOKUP($FA407,STREV,LOOKUPS!L$10,0)*$FC$6+VLOOKUP($FA407,LTREV,LOOKUPS!L$9,0)*$FD$6+VLOOKUP($FA407,CFP,LOOKUPS!L$6,0)*$FE$6+VLOOKUP($FA407,EP,LOOKUPS!L$8,0)*$FF$6+VLOOKUP($FA407,BM,LOOKUPS!L$5,0)*$FG$6+VLOOKUP($FA407,DIV,LOOKUPS!L$7,0)*$FH$6++VLOOKUP($FA407,SIZE,LOOKUPS!L$11,0)*$FI$6)</f>
        <v>1.6143999999999998</v>
      </c>
    </row>
    <row r="408" spans="1:167" x14ac:dyDescent="0.3">
      <c r="A408" s="1">
        <v>196003</v>
      </c>
      <c r="B408" s="1">
        <v>-5.75</v>
      </c>
      <c r="C408" s="1">
        <v>-2.4900000000000002</v>
      </c>
      <c r="D408" s="1">
        <v>-2.08</v>
      </c>
      <c r="E408" s="1">
        <v>-2.57</v>
      </c>
      <c r="F408" s="1">
        <v>-2.67</v>
      </c>
      <c r="G408" s="1">
        <v>-1.1100000000000001</v>
      </c>
      <c r="H408" s="1">
        <v>-1.98</v>
      </c>
      <c r="I408" s="1">
        <v>-1.57</v>
      </c>
      <c r="J408" s="1">
        <v>-1.21</v>
      </c>
      <c r="K408" s="1">
        <v>-3.13</v>
      </c>
      <c r="M408" s="1">
        <v>195904</v>
      </c>
      <c r="N408" s="1">
        <v>2.58</v>
      </c>
      <c r="O408" s="1">
        <v>3.61</v>
      </c>
      <c r="P408" s="1">
        <v>1.82</v>
      </c>
      <c r="Q408" s="1">
        <v>2.5099999999999998</v>
      </c>
      <c r="R408" s="1">
        <v>3.87</v>
      </c>
      <c r="S408" s="1">
        <v>3.06</v>
      </c>
      <c r="T408" s="1">
        <v>2.72</v>
      </c>
      <c r="U408" s="1">
        <v>2.46</v>
      </c>
      <c r="V408" s="1">
        <v>1.17</v>
      </c>
      <c r="W408" s="1">
        <v>2.83</v>
      </c>
      <c r="Y408" s="1">
        <v>196403</v>
      </c>
      <c r="Z408" s="1">
        <v>6.81</v>
      </c>
      <c r="AA408" s="1">
        <v>6.33</v>
      </c>
      <c r="AB408" s="1">
        <v>3.71</v>
      </c>
      <c r="AC408" s="1">
        <v>4.75</v>
      </c>
      <c r="AD408" s="1">
        <v>2.2799999999999998</v>
      </c>
      <c r="AE408" s="1">
        <v>3.01</v>
      </c>
      <c r="AF408" s="1">
        <v>1.26</v>
      </c>
      <c r="AG408" s="1">
        <v>1.5</v>
      </c>
      <c r="AH408" s="1">
        <v>0.71</v>
      </c>
      <c r="AI408" s="1">
        <v>2.61</v>
      </c>
      <c r="AK408">
        <v>198409</v>
      </c>
      <c r="AL408">
        <v>-1.54</v>
      </c>
      <c r="AM408">
        <v>-2.19</v>
      </c>
      <c r="AN408">
        <v>1.1399999999999999</v>
      </c>
      <c r="AO408">
        <v>2.35</v>
      </c>
      <c r="AP408">
        <v>-2.7</v>
      </c>
      <c r="AQ408">
        <v>0.22</v>
      </c>
      <c r="AR408">
        <v>0.93</v>
      </c>
      <c r="AS408">
        <v>2.2400000000000002</v>
      </c>
      <c r="AT408">
        <v>2.36</v>
      </c>
      <c r="AU408">
        <v>-2.99</v>
      </c>
      <c r="AV408">
        <v>-2.2200000000000002</v>
      </c>
      <c r="AW408">
        <v>-0.14000000000000001</v>
      </c>
      <c r="AX408">
        <v>0.61</v>
      </c>
      <c r="AY408">
        <v>0.96</v>
      </c>
      <c r="AZ408">
        <v>0.89</v>
      </c>
      <c r="BA408">
        <v>2.15</v>
      </c>
      <c r="BB408">
        <v>2.34</v>
      </c>
      <c r="BC408">
        <v>2.1800000000000002</v>
      </c>
      <c r="BD408">
        <v>2.54</v>
      </c>
      <c r="BF408" s="1">
        <v>198409</v>
      </c>
      <c r="BG408" s="1">
        <v>-1.57</v>
      </c>
      <c r="BH408" s="1">
        <v>-2.15</v>
      </c>
      <c r="BI408" s="1">
        <v>0.96</v>
      </c>
      <c r="BJ408" s="1">
        <v>2.79</v>
      </c>
      <c r="BK408" s="1">
        <v>-2.85</v>
      </c>
      <c r="BL408" s="1">
        <v>0.28999999999999998</v>
      </c>
      <c r="BM408" s="1">
        <v>1.01</v>
      </c>
      <c r="BN408" s="1">
        <v>1.79</v>
      </c>
      <c r="BO408" s="1">
        <v>3.29</v>
      </c>
      <c r="BP408" s="1">
        <v>-3.12</v>
      </c>
      <c r="BQ408" s="1">
        <v>-2.41</v>
      </c>
      <c r="BR408" s="1">
        <v>0.28999999999999998</v>
      </c>
      <c r="BS408" s="1">
        <v>0.3</v>
      </c>
      <c r="BT408" s="1">
        <v>1.36</v>
      </c>
      <c r="BU408" s="1">
        <v>0.64</v>
      </c>
      <c r="BV408" s="1">
        <v>1.48</v>
      </c>
      <c r="BW408" s="1">
        <v>2.02</v>
      </c>
      <c r="BX408" s="1">
        <v>2.75</v>
      </c>
      <c r="BY408" s="1">
        <v>3.9</v>
      </c>
      <c r="CA408" s="1">
        <v>195909</v>
      </c>
      <c r="CB408" s="1">
        <v>-2.3199999999999998</v>
      </c>
      <c r="CC408" s="1">
        <v>-5.3</v>
      </c>
      <c r="CD408" s="1">
        <v>-4.3099999999999996</v>
      </c>
      <c r="CE408" s="1">
        <v>-4.12</v>
      </c>
      <c r="CF408" s="1">
        <v>-5.38</v>
      </c>
      <c r="CG408" s="1">
        <v>-4.28</v>
      </c>
      <c r="CH408" s="1">
        <v>-4.62</v>
      </c>
      <c r="CI408" s="1">
        <v>-3.94</v>
      </c>
      <c r="CJ408" s="1">
        <v>-4.5199999999999996</v>
      </c>
      <c r="CK408" s="1">
        <v>-5.74</v>
      </c>
      <c r="CL408" s="1">
        <v>-5.0199999999999996</v>
      </c>
      <c r="CM408" s="1">
        <v>-5.13</v>
      </c>
      <c r="CN408" s="1">
        <v>-3.43</v>
      </c>
      <c r="CO408" s="1">
        <v>-4.93</v>
      </c>
      <c r="CP408" s="1">
        <v>-4.3</v>
      </c>
      <c r="CQ408" s="1">
        <v>-4.58</v>
      </c>
      <c r="CR408" s="1">
        <v>-3.3</v>
      </c>
      <c r="CS408" s="1">
        <v>-5.29</v>
      </c>
      <c r="CT408" s="1">
        <v>-3.74</v>
      </c>
      <c r="CV408" s="1">
        <v>196009</v>
      </c>
      <c r="CW408" s="1">
        <v>-8.9600000000000009</v>
      </c>
      <c r="CX408" s="1">
        <v>-7.21</v>
      </c>
      <c r="CY408" s="1">
        <v>-4.8</v>
      </c>
      <c r="CZ408" s="1">
        <v>-5.2</v>
      </c>
      <c r="DA408" s="1">
        <v>-7.43</v>
      </c>
      <c r="DB408" s="1">
        <v>-6.09</v>
      </c>
      <c r="DC408" s="1">
        <v>-4.4800000000000004</v>
      </c>
      <c r="DD408" s="1">
        <v>-4.9400000000000004</v>
      </c>
      <c r="DE408" s="1">
        <v>-5.28</v>
      </c>
      <c r="DF408" s="1">
        <v>-8.34</v>
      </c>
      <c r="DG408" s="1">
        <v>-6.5</v>
      </c>
      <c r="DH408" s="1">
        <v>-6.76</v>
      </c>
      <c r="DI408" s="1">
        <v>-5.41</v>
      </c>
      <c r="DJ408" s="1">
        <v>-3.99</v>
      </c>
      <c r="DK408" s="1">
        <v>-4.96</v>
      </c>
      <c r="DL408" s="1">
        <v>-4.83</v>
      </c>
      <c r="DM408" s="1">
        <v>-5.05</v>
      </c>
      <c r="DN408" s="1">
        <v>-4.29</v>
      </c>
      <c r="DO408" s="1">
        <v>-6.26</v>
      </c>
      <c r="DQ408" s="1">
        <v>195909</v>
      </c>
      <c r="DR408" s="1">
        <v>-99.99</v>
      </c>
      <c r="DS408" s="1">
        <v>-4.13</v>
      </c>
      <c r="DT408" s="1">
        <v>-4.54</v>
      </c>
      <c r="DU408" s="1">
        <v>-4.84</v>
      </c>
      <c r="DV408" s="1">
        <v>-4.07</v>
      </c>
      <c r="DW408" s="1">
        <v>-4.16</v>
      </c>
      <c r="DX408" s="1">
        <v>-4.38</v>
      </c>
      <c r="DY408" s="1">
        <v>-4.96</v>
      </c>
      <c r="DZ408" s="1">
        <v>-4.96</v>
      </c>
      <c r="EA408" s="1">
        <v>-3.29</v>
      </c>
      <c r="EB408" s="1">
        <v>-4.87</v>
      </c>
      <c r="EC408" s="1">
        <v>-4.24</v>
      </c>
      <c r="ED408" s="1">
        <v>-4.08</v>
      </c>
      <c r="EE408" s="1">
        <v>-4.72</v>
      </c>
      <c r="EF408" s="1">
        <v>-4.05</v>
      </c>
      <c r="EG408" s="1">
        <v>-5.31</v>
      </c>
      <c r="EH408" s="1">
        <v>-4.5999999999999996</v>
      </c>
      <c r="EI408" s="1">
        <v>-5.16</v>
      </c>
      <c r="EJ408" s="1">
        <v>-4.75</v>
      </c>
      <c r="EL408">
        <v>195909</v>
      </c>
      <c r="EM408">
        <v>-4.8</v>
      </c>
      <c r="EN408">
        <v>-0.09</v>
      </c>
      <c r="EO408">
        <v>0.55000000000000004</v>
      </c>
      <c r="EP408">
        <v>0.31</v>
      </c>
      <c r="ER408" s="1">
        <v>196003</v>
      </c>
      <c r="ES408" s="1">
        <v>1.43</v>
      </c>
      <c r="EU408" s="1">
        <v>195904</v>
      </c>
      <c r="EV408" s="1">
        <v>0.08</v>
      </c>
      <c r="EX408" s="1">
        <v>196403</v>
      </c>
      <c r="EY408" s="1">
        <v>3.88</v>
      </c>
      <c r="FA408" s="1">
        <v>196003</v>
      </c>
      <c r="FB408" s="1">
        <f>IF(ISERROR(VLOOKUP($FA408,MOM,LOOKUPS!C$12,0)*$FB$6+VLOOKUP($FA408,STREV,LOOKUPS!C$10,0)*$FC$6+VLOOKUP($FA408,LTREV,LOOKUPS!C$9,0)*$FD$6+VLOOKUP($FA408,CFP,LOOKUPS!C$6,0)*$FE$6+VLOOKUP($FA408,EP,LOOKUPS!C$8,0)*$FF$6+VLOOKUP($FA408,BM,LOOKUPS!C$5,0)*$FG$6+VLOOKUP($FA408,DIV,LOOKUPS!C$7,0)*$FH$6++VLOOKUP($FA408,SIZE,LOOKUPS!C$11,0)*$FI$6),"",VLOOKUP($FA408,MOM,LOOKUPS!C$12,0)*$FB$6+VLOOKUP($FA408,STREV,LOOKUPS!C$10,0)*$FC$6+VLOOKUP($FA408,LTREV,LOOKUPS!C$9,0)*$FD$6+VLOOKUP($FA408,CFP,LOOKUPS!C$6,0)*$FE$6+VLOOKUP($FA408,EP,LOOKUPS!C$8,0)*$FF$6+VLOOKUP($FA408,BM,LOOKUPS!C$5,0)*$FG$6+VLOOKUP($FA408,DIV,LOOKUPS!C$7,0)*$FH$6++VLOOKUP($FA408,SIZE,LOOKUPS!C$11,0)*$FI$6)</f>
        <v>-3.0838000000000001</v>
      </c>
      <c r="FC408" s="1">
        <f>IF(ISERROR(VLOOKUP($FA408,MOM,LOOKUPS!D$12,0)*$FB$6+VLOOKUP($FA408,STREV,LOOKUPS!D$10,0)*$FC$6+VLOOKUP($FA408,LTREV,LOOKUPS!D$9,0)*$FD$6+VLOOKUP($FA408,CFP,LOOKUPS!D$6,0)*$FE$6+VLOOKUP($FA408,EP,LOOKUPS!D$8,0)*$FF$6+VLOOKUP($FA408,BM,LOOKUPS!D$5,0)*$FG$6+VLOOKUP($FA408,DIV,LOOKUPS!D$7,0)*$FH$6++VLOOKUP($FA408,SIZE,LOOKUPS!D$11,0)*$FI$6),"",VLOOKUP($FA408,MOM,LOOKUPS!D$12,0)*$FB$6+VLOOKUP($FA408,STREV,LOOKUPS!D$10,0)*$FC$6+VLOOKUP($FA408,LTREV,LOOKUPS!D$9,0)*$FD$6+VLOOKUP($FA408,CFP,LOOKUPS!D$6,0)*$FE$6+VLOOKUP($FA408,EP,LOOKUPS!D$8,0)*$FF$6+VLOOKUP($FA408,BM,LOOKUPS!D$5,0)*$FG$6+VLOOKUP($FA408,DIV,LOOKUPS!D$7,0)*$FH$6++VLOOKUP($FA408,SIZE,LOOKUPS!D$11,0)*$FI$6)</f>
        <v>-2.3741000000000003</v>
      </c>
      <c r="FD408" s="1">
        <f>IF(ISERROR(VLOOKUP($FA408,MOM,LOOKUPS!E$12,0)*$FB$6+VLOOKUP($FA408,STREV,LOOKUPS!E$10,0)*$FC$6+VLOOKUP($FA408,LTREV,LOOKUPS!E$9,0)*$FD$6+VLOOKUP($FA408,CFP,LOOKUPS!E$6,0)*$FE$6+VLOOKUP($FA408,EP,LOOKUPS!E$8,0)*$FF$6+VLOOKUP($FA408,BM,LOOKUPS!E$5,0)*$FG$6+VLOOKUP($FA408,DIV,LOOKUPS!E$7,0)*$FH$6++VLOOKUP($FA408,SIZE,LOOKUPS!E$11,0)*$FI$6),"",VLOOKUP($FA408,MOM,LOOKUPS!E$12,0)*$FB$6+VLOOKUP($FA408,STREV,LOOKUPS!E$10,0)*$FC$6+VLOOKUP($FA408,LTREV,LOOKUPS!E$9,0)*$FD$6+VLOOKUP($FA408,CFP,LOOKUPS!E$6,0)*$FE$6+VLOOKUP($FA408,EP,LOOKUPS!E$8,0)*$FF$6+VLOOKUP($FA408,BM,LOOKUPS!E$5,0)*$FG$6+VLOOKUP($FA408,DIV,LOOKUPS!E$7,0)*$FH$6++VLOOKUP($FA408,SIZE,LOOKUPS!E$11,0)*$FI$6)</f>
        <v>-1.8552000000000002</v>
      </c>
      <c r="FE408" s="1">
        <f>IF(ISERROR(VLOOKUP($FA408,MOM,LOOKUPS!F$12,0)*$FB$6+VLOOKUP($FA408,STREV,LOOKUPS!F$10,0)*$FC$6+VLOOKUP($FA408,LTREV,LOOKUPS!F$9,0)*$FD$6+VLOOKUP($FA408,CFP,LOOKUPS!F$6,0)*$FE$6+VLOOKUP($FA408,EP,LOOKUPS!F$8,0)*$FF$6+VLOOKUP($FA408,BM,LOOKUPS!F$5,0)*$FG$6+VLOOKUP($FA408,DIV,LOOKUPS!F$7,0)*$FH$6++VLOOKUP($FA408,SIZE,LOOKUPS!F$11,0)*$FI$6),"",VLOOKUP($FA408,MOM,LOOKUPS!F$12,0)*$FB$6+VLOOKUP($FA408,STREV,LOOKUPS!F$10,0)*$FC$6+VLOOKUP($FA408,LTREV,LOOKUPS!F$9,0)*$FD$6+VLOOKUP($FA408,CFP,LOOKUPS!F$6,0)*$FE$6+VLOOKUP($FA408,EP,LOOKUPS!F$8,0)*$FF$6+VLOOKUP($FA408,BM,LOOKUPS!F$5,0)*$FG$6+VLOOKUP($FA408,DIV,LOOKUPS!F$7,0)*$FH$6++VLOOKUP($FA408,SIZE,LOOKUPS!F$11,0)*$FI$6)</f>
        <v>-1.8761000000000001</v>
      </c>
      <c r="FF408" s="1">
        <f>IF(ISERROR(VLOOKUP($FA408,MOM,LOOKUPS!G$12,0)*$FB$6+VLOOKUP($FA408,STREV,LOOKUPS!G$10,0)*$FC$6+VLOOKUP($FA408,LTREV,LOOKUPS!G$9,0)*$FD$6+VLOOKUP($FA408,CFP,LOOKUPS!G$6,0)*$FE$6+VLOOKUP($FA408,EP,LOOKUPS!G$8,0)*$FF$6+VLOOKUP($FA408,BM,LOOKUPS!G$5,0)*$FG$6+VLOOKUP($FA408,DIV,LOOKUPS!G$7,0)*$FH$6++VLOOKUP($FA408,SIZE,LOOKUPS!G$11,0)*$FI$6),"",VLOOKUP($FA408,MOM,LOOKUPS!G$12,0)*$FB$6+VLOOKUP($FA408,STREV,LOOKUPS!G$10,0)*$FC$6+VLOOKUP($FA408,LTREV,LOOKUPS!G$9,0)*$FD$6+VLOOKUP($FA408,CFP,LOOKUPS!G$6,0)*$FE$6+VLOOKUP($FA408,EP,LOOKUPS!G$8,0)*$FF$6+VLOOKUP($FA408,BM,LOOKUPS!G$5,0)*$FG$6+VLOOKUP($FA408,DIV,LOOKUPS!G$7,0)*$FH$6++VLOOKUP($FA408,SIZE,LOOKUPS!G$11,0)*$FI$6)</f>
        <v>-2.2316000000000003</v>
      </c>
      <c r="FG408" s="1">
        <f>IF(ISERROR(VLOOKUP($FA408,MOM,LOOKUPS!H$12,0)*$FB$6+VLOOKUP($FA408,STREV,LOOKUPS!H$10,0)*$FC$6+VLOOKUP($FA408,LTREV,LOOKUPS!H$9,0)*$FD$6+VLOOKUP($FA408,CFP,LOOKUPS!H$6,0)*$FE$6+VLOOKUP($FA408,EP,LOOKUPS!H$8,0)*$FF$6+VLOOKUP($FA408,BM,LOOKUPS!H$5,0)*$FG$6+VLOOKUP($FA408,DIV,LOOKUPS!H$7,0)*$FH$6++VLOOKUP($FA408,SIZE,LOOKUPS!H$11,0)*$FI$6),"",VLOOKUP($FA408,MOM,LOOKUPS!H$12,0)*$FB$6+VLOOKUP($FA408,STREV,LOOKUPS!H$10,0)*$FC$6+VLOOKUP($FA408,LTREV,LOOKUPS!H$9,0)*$FD$6+VLOOKUP($FA408,CFP,LOOKUPS!H$6,0)*$FE$6+VLOOKUP($FA408,EP,LOOKUPS!H$8,0)*$FF$6+VLOOKUP($FA408,BM,LOOKUPS!H$5,0)*$FG$6+VLOOKUP($FA408,DIV,LOOKUPS!H$7,0)*$FH$6++VLOOKUP($FA408,SIZE,LOOKUPS!H$11,0)*$FI$6)</f>
        <v>-2.0497000000000001</v>
      </c>
      <c r="FH408" s="1">
        <f>IF(ISERROR(VLOOKUP($FA408,MOM,LOOKUPS!I$12,0)*$FB$6+VLOOKUP($FA408,STREV,LOOKUPS!I$10,0)*$FC$6+VLOOKUP($FA408,LTREV,LOOKUPS!I$9,0)*$FD$6+VLOOKUP($FA408,CFP,LOOKUPS!I$6,0)*$FE$6+VLOOKUP($FA408,EP,LOOKUPS!I$8,0)*$FF$6+VLOOKUP($FA408,BM,LOOKUPS!I$5,0)*$FG$6+VLOOKUP($FA408,DIV,LOOKUPS!I$7,0)*$FH$6++VLOOKUP($FA408,SIZE,LOOKUPS!I$11,0)*$FI$6),"",VLOOKUP($FA408,MOM,LOOKUPS!I$12,0)*$FB$6+VLOOKUP($FA408,STREV,LOOKUPS!I$10,0)*$FC$6+VLOOKUP($FA408,LTREV,LOOKUPS!I$9,0)*$FD$6+VLOOKUP($FA408,CFP,LOOKUPS!I$6,0)*$FE$6+VLOOKUP($FA408,EP,LOOKUPS!I$8,0)*$FF$6+VLOOKUP($FA408,BM,LOOKUPS!I$5,0)*$FG$6+VLOOKUP($FA408,DIV,LOOKUPS!I$7,0)*$FH$6++VLOOKUP($FA408,SIZE,LOOKUPS!I$11,0)*$FI$6)</f>
        <v>-2.3252999999999999</v>
      </c>
      <c r="FI408" s="1">
        <f>IF(ISERROR(VLOOKUP($FA408,MOM,LOOKUPS!J$12,0)*$FB$6+VLOOKUP($FA408,STREV,LOOKUPS!J$10,0)*$FC$6+VLOOKUP($FA408,LTREV,LOOKUPS!J$9,0)*$FD$6+VLOOKUP($FA408,CFP,LOOKUPS!J$6,0)*$FE$6+VLOOKUP($FA408,EP,LOOKUPS!J$8,0)*$FF$6+VLOOKUP($FA408,BM,LOOKUPS!J$5,0)*$FG$6+VLOOKUP($FA408,DIV,LOOKUPS!J$7,0)*$FH$6++VLOOKUP($FA408,SIZE,LOOKUPS!J$11,0)*$FI$6),"",VLOOKUP($FA408,MOM,LOOKUPS!J$12,0)*$FB$6+VLOOKUP($FA408,STREV,LOOKUPS!J$10,0)*$FC$6+VLOOKUP($FA408,LTREV,LOOKUPS!J$9,0)*$FD$6+VLOOKUP($FA408,CFP,LOOKUPS!J$6,0)*$FE$6+VLOOKUP($FA408,EP,LOOKUPS!J$8,0)*$FF$6+VLOOKUP($FA408,BM,LOOKUPS!J$5,0)*$FG$6+VLOOKUP($FA408,DIV,LOOKUPS!J$7,0)*$FH$6++VLOOKUP($FA408,SIZE,LOOKUPS!J$11,0)*$FI$6)</f>
        <v>-2.4584000000000001</v>
      </c>
      <c r="FJ408" s="1">
        <f>IF(ISERROR(VLOOKUP($FA408,MOM,LOOKUPS!K$12,0)*$FB$6+VLOOKUP($FA408,STREV,LOOKUPS!K$10,0)*$FC$6+VLOOKUP($FA408,LTREV,LOOKUPS!K$9,0)*$FD$6+VLOOKUP($FA408,CFP,LOOKUPS!K$6,0)*$FE$6+VLOOKUP($FA408,EP,LOOKUPS!K$8,0)*$FF$6+VLOOKUP($FA408,BM,LOOKUPS!K$5,0)*$FG$6+VLOOKUP($FA408,DIV,LOOKUPS!K$7,0)*$FH$6++VLOOKUP($FA408,SIZE,LOOKUPS!K$11,0)*$FI$6),"",VLOOKUP($FA408,MOM,LOOKUPS!K$12,0)*$FB$6+VLOOKUP($FA408,STREV,LOOKUPS!K$10,0)*$FC$6+VLOOKUP($FA408,LTREV,LOOKUPS!K$9,0)*$FD$6+VLOOKUP($FA408,CFP,LOOKUPS!K$6,0)*$FE$6+VLOOKUP($FA408,EP,LOOKUPS!K$8,0)*$FF$6+VLOOKUP($FA408,BM,LOOKUPS!K$5,0)*$FG$6+VLOOKUP($FA408,DIV,LOOKUPS!K$7,0)*$FH$6++VLOOKUP($FA408,SIZE,LOOKUPS!K$11,0)*$FI$6)</f>
        <v>-2.3808000000000002</v>
      </c>
      <c r="FK408" s="1">
        <f>IF(ISERROR(VLOOKUP($FA408,MOM,LOOKUPS!L$12,0)*$FB$6+VLOOKUP($FA408,STREV,LOOKUPS!L$10,0)*$FC$6+VLOOKUP($FA408,LTREV,LOOKUPS!L$9,0)*$FD$6+VLOOKUP($FA408,CFP,LOOKUPS!L$6,0)*$FE$6+VLOOKUP($FA408,EP,LOOKUPS!L$8,0)*$FF$6+VLOOKUP($FA408,BM,LOOKUPS!L$5,0)*$FG$6+VLOOKUP($FA408,DIV,LOOKUPS!L$7,0)*$FH$6++VLOOKUP($FA408,SIZE,LOOKUPS!L$11,0)*$FI$6),"",VLOOKUP($FA408,MOM,LOOKUPS!L$12,0)*$FB$6+VLOOKUP($FA408,STREV,LOOKUPS!L$10,0)*$FC$6+VLOOKUP($FA408,LTREV,LOOKUPS!L$9,0)*$FD$6+VLOOKUP($FA408,CFP,LOOKUPS!L$6,0)*$FE$6+VLOOKUP($FA408,EP,LOOKUPS!L$8,0)*$FF$6+VLOOKUP($FA408,BM,LOOKUPS!L$5,0)*$FG$6+VLOOKUP($FA408,DIV,LOOKUPS!L$7,0)*$FH$6++VLOOKUP($FA408,SIZE,LOOKUPS!L$11,0)*$FI$6)</f>
        <v>-3.9403999999999999</v>
      </c>
    </row>
    <row r="409" spans="1:167" x14ac:dyDescent="0.3">
      <c r="A409" s="1">
        <v>196004</v>
      </c>
      <c r="B409" s="1">
        <v>-4.3099999999999996</v>
      </c>
      <c r="C409" s="1">
        <v>-4.34</v>
      </c>
      <c r="D409" s="1">
        <v>-2.4700000000000002</v>
      </c>
      <c r="E409" s="1">
        <v>-1.88</v>
      </c>
      <c r="F409" s="1">
        <v>-1.0900000000000001</v>
      </c>
      <c r="G409" s="1">
        <v>-1.35</v>
      </c>
      <c r="H409" s="1">
        <v>-1.54</v>
      </c>
      <c r="I409" s="1">
        <v>-1.34</v>
      </c>
      <c r="J409" s="1">
        <v>-2.09</v>
      </c>
      <c r="K409" s="1">
        <v>0.57999999999999996</v>
      </c>
      <c r="M409" s="1">
        <v>195905</v>
      </c>
      <c r="N409" s="1">
        <v>1.0900000000000001</v>
      </c>
      <c r="O409" s="1">
        <v>1.1000000000000001</v>
      </c>
      <c r="P409" s="1">
        <v>0.74</v>
      </c>
      <c r="Q409" s="1">
        <v>1.58</v>
      </c>
      <c r="R409" s="1">
        <v>-0.14000000000000001</v>
      </c>
      <c r="S409" s="1">
        <v>0.22</v>
      </c>
      <c r="T409" s="1">
        <v>0.34</v>
      </c>
      <c r="U409" s="1">
        <v>1.21</v>
      </c>
      <c r="V409" s="1">
        <v>1.3</v>
      </c>
      <c r="W409" s="1">
        <v>-0.22</v>
      </c>
      <c r="Y409" s="1">
        <v>196404</v>
      </c>
      <c r="Z409" s="1">
        <v>-0.92</v>
      </c>
      <c r="AA409" s="1">
        <v>0.13</v>
      </c>
      <c r="AB409" s="1">
        <v>-1.22</v>
      </c>
      <c r="AC409" s="1">
        <v>-0.82</v>
      </c>
      <c r="AD409" s="1">
        <v>0.57999999999999996</v>
      </c>
      <c r="AE409" s="1">
        <v>0.61</v>
      </c>
      <c r="AF409" s="1">
        <v>1.22</v>
      </c>
      <c r="AG409" s="1">
        <v>0.57999999999999996</v>
      </c>
      <c r="AH409" s="1">
        <v>-0.08</v>
      </c>
      <c r="AI409" s="1">
        <v>-0.39</v>
      </c>
      <c r="AK409">
        <v>198410</v>
      </c>
      <c r="AL409">
        <v>-6.45</v>
      </c>
      <c r="AM409">
        <v>-2.74</v>
      </c>
      <c r="AN409">
        <v>-0.16</v>
      </c>
      <c r="AO409">
        <v>0.19</v>
      </c>
      <c r="AP409">
        <v>-3.24</v>
      </c>
      <c r="AQ409">
        <v>-0.6</v>
      </c>
      <c r="AR409">
        <v>-0.83</v>
      </c>
      <c r="AS409">
        <v>0.43</v>
      </c>
      <c r="AT409">
        <v>0.73</v>
      </c>
      <c r="AU409">
        <v>-3.59</v>
      </c>
      <c r="AV409">
        <v>-2.65</v>
      </c>
      <c r="AW409">
        <v>-0.74</v>
      </c>
      <c r="AX409">
        <v>-0.46</v>
      </c>
      <c r="AY409">
        <v>-0.69</v>
      </c>
      <c r="AZ409">
        <v>-0.98</v>
      </c>
      <c r="BA409">
        <v>1.56</v>
      </c>
      <c r="BB409">
        <v>-0.74</v>
      </c>
      <c r="BC409">
        <v>0.56999999999999995</v>
      </c>
      <c r="BD409">
        <v>0.89</v>
      </c>
      <c r="BF409" s="1">
        <v>198410</v>
      </c>
      <c r="BG409" s="1">
        <v>-6.23</v>
      </c>
      <c r="BH409" s="1">
        <v>-2.57</v>
      </c>
      <c r="BI409" s="1">
        <v>-0.9</v>
      </c>
      <c r="BJ409" s="1">
        <v>1.5</v>
      </c>
      <c r="BK409" s="1">
        <v>-3.19</v>
      </c>
      <c r="BL409" s="1">
        <v>-0.99</v>
      </c>
      <c r="BM409" s="1">
        <v>-0.84</v>
      </c>
      <c r="BN409" s="1">
        <v>0.6</v>
      </c>
      <c r="BO409" s="1">
        <v>1.75</v>
      </c>
      <c r="BP409" s="1">
        <v>-4.0999999999999996</v>
      </c>
      <c r="BQ409" s="1">
        <v>-1.68</v>
      </c>
      <c r="BR409" s="1">
        <v>-0.42</v>
      </c>
      <c r="BS409" s="1">
        <v>-1.82</v>
      </c>
      <c r="BT409" s="1">
        <v>-1.61</v>
      </c>
      <c r="BU409" s="1">
        <v>-0.02</v>
      </c>
      <c r="BV409" s="1">
        <v>-0.11</v>
      </c>
      <c r="BW409" s="1">
        <v>1.1299999999999999</v>
      </c>
      <c r="BX409" s="1">
        <v>1.1100000000000001</v>
      </c>
      <c r="BY409" s="1">
        <v>2.4700000000000002</v>
      </c>
      <c r="CA409" s="1">
        <v>195910</v>
      </c>
      <c r="CB409" s="1">
        <v>5.93</v>
      </c>
      <c r="CC409" s="1">
        <v>3.2</v>
      </c>
      <c r="CD409" s="1">
        <v>2.2999999999999998</v>
      </c>
      <c r="CE409" s="1">
        <v>0.77</v>
      </c>
      <c r="CF409" s="1">
        <v>2.96</v>
      </c>
      <c r="CG409" s="1">
        <v>3.41</v>
      </c>
      <c r="CH409" s="1">
        <v>2.17</v>
      </c>
      <c r="CI409" s="1">
        <v>1.65</v>
      </c>
      <c r="CJ409" s="1">
        <v>0.36</v>
      </c>
      <c r="CK409" s="1">
        <v>3.88</v>
      </c>
      <c r="CL409" s="1">
        <v>2.04</v>
      </c>
      <c r="CM409" s="1">
        <v>3.68</v>
      </c>
      <c r="CN409" s="1">
        <v>3.15</v>
      </c>
      <c r="CO409" s="1">
        <v>2.6</v>
      </c>
      <c r="CP409" s="1">
        <v>1.74</v>
      </c>
      <c r="CQ409" s="1">
        <v>1.71</v>
      </c>
      <c r="CR409" s="1">
        <v>1.59</v>
      </c>
      <c r="CS409" s="1">
        <v>1.73</v>
      </c>
      <c r="CT409" s="1">
        <v>-1.03</v>
      </c>
      <c r="CV409" s="1">
        <v>196010</v>
      </c>
      <c r="CW409" s="1">
        <v>-5.12</v>
      </c>
      <c r="CX409" s="1">
        <v>-3.17</v>
      </c>
      <c r="CY409" s="1">
        <v>-1.38</v>
      </c>
      <c r="CZ409" s="1">
        <v>-1.38</v>
      </c>
      <c r="DA409" s="1">
        <v>-3.94</v>
      </c>
      <c r="DB409" s="1">
        <v>-1.04</v>
      </c>
      <c r="DC409" s="1">
        <v>-1.61</v>
      </c>
      <c r="DD409" s="1">
        <v>-1.32</v>
      </c>
      <c r="DE409" s="1">
        <v>-1.68</v>
      </c>
      <c r="DF409" s="1">
        <v>-4.76</v>
      </c>
      <c r="DG409" s="1">
        <v>-3.1</v>
      </c>
      <c r="DH409" s="1">
        <v>-1.63</v>
      </c>
      <c r="DI409" s="1">
        <v>-0.43</v>
      </c>
      <c r="DJ409" s="1">
        <v>-1.72</v>
      </c>
      <c r="DK409" s="1">
        <v>-1.49</v>
      </c>
      <c r="DL409" s="1">
        <v>-1.85</v>
      </c>
      <c r="DM409" s="1">
        <v>-0.77</v>
      </c>
      <c r="DN409" s="1">
        <v>-1.61</v>
      </c>
      <c r="DO409" s="1">
        <v>-1.76</v>
      </c>
      <c r="DQ409" s="1">
        <v>195910</v>
      </c>
      <c r="DR409" s="1">
        <v>-99.99</v>
      </c>
      <c r="DS409" s="1">
        <v>1.28</v>
      </c>
      <c r="DT409" s="1">
        <v>2.36</v>
      </c>
      <c r="DU409" s="1">
        <v>2.65</v>
      </c>
      <c r="DV409" s="1">
        <v>0.96</v>
      </c>
      <c r="DW409" s="1">
        <v>2.38</v>
      </c>
      <c r="DX409" s="1">
        <v>2.61</v>
      </c>
      <c r="DY409" s="1">
        <v>2.63</v>
      </c>
      <c r="DZ409" s="1">
        <v>2.02</v>
      </c>
      <c r="EA409" s="1">
        <v>-0.3</v>
      </c>
      <c r="EB409" s="1">
        <v>2.25</v>
      </c>
      <c r="EC409" s="1">
        <v>1.91</v>
      </c>
      <c r="ED409" s="1">
        <v>2.86</v>
      </c>
      <c r="EE409" s="1">
        <v>2.5299999999999998</v>
      </c>
      <c r="EF409" s="1">
        <v>2.69</v>
      </c>
      <c r="EG409" s="1">
        <v>1.36</v>
      </c>
      <c r="EH409" s="1">
        <v>3.93</v>
      </c>
      <c r="EI409" s="1">
        <v>2.4700000000000002</v>
      </c>
      <c r="EJ409" s="1">
        <v>1.56</v>
      </c>
      <c r="EL409">
        <v>195910</v>
      </c>
      <c r="EM409">
        <v>1.28</v>
      </c>
      <c r="EN409">
        <v>1.45</v>
      </c>
      <c r="EO409">
        <v>-2.1</v>
      </c>
      <c r="EP409">
        <v>0.3</v>
      </c>
      <c r="ER409" s="1">
        <v>196004</v>
      </c>
      <c r="ES409" s="1">
        <v>2.81</v>
      </c>
      <c r="EU409" s="1">
        <v>195905</v>
      </c>
      <c r="EV409" s="1">
        <v>-0.71</v>
      </c>
      <c r="EX409" s="1">
        <v>196404</v>
      </c>
      <c r="EY409" s="1">
        <v>-2.52</v>
      </c>
      <c r="FA409" s="1">
        <v>196004</v>
      </c>
      <c r="FB409" s="1">
        <f>IF(ISERROR(VLOOKUP($FA409,MOM,LOOKUPS!C$12,0)*$FB$6+VLOOKUP($FA409,STREV,LOOKUPS!C$10,0)*$FC$6+VLOOKUP($FA409,LTREV,LOOKUPS!C$9,0)*$FD$6+VLOOKUP($FA409,CFP,LOOKUPS!C$6,0)*$FE$6+VLOOKUP($FA409,EP,LOOKUPS!C$8,0)*$FF$6+VLOOKUP($FA409,BM,LOOKUPS!C$5,0)*$FG$6+VLOOKUP($FA409,DIV,LOOKUPS!C$7,0)*$FH$6++VLOOKUP($FA409,SIZE,LOOKUPS!C$11,0)*$FI$6),"",VLOOKUP($FA409,MOM,LOOKUPS!C$12,0)*$FB$6+VLOOKUP($FA409,STREV,LOOKUPS!C$10,0)*$FC$6+VLOOKUP($FA409,LTREV,LOOKUPS!C$9,0)*$FD$6+VLOOKUP($FA409,CFP,LOOKUPS!C$6,0)*$FE$6+VLOOKUP($FA409,EP,LOOKUPS!C$8,0)*$FF$6+VLOOKUP($FA409,BM,LOOKUPS!C$5,0)*$FG$6+VLOOKUP($FA409,DIV,LOOKUPS!C$7,0)*$FH$6++VLOOKUP($FA409,SIZE,LOOKUPS!C$11,0)*$FI$6)</f>
        <v>-1.8884999999999998</v>
      </c>
      <c r="FC409" s="1">
        <f>IF(ISERROR(VLOOKUP($FA409,MOM,LOOKUPS!D$12,0)*$FB$6+VLOOKUP($FA409,STREV,LOOKUPS!D$10,0)*$FC$6+VLOOKUP($FA409,LTREV,LOOKUPS!D$9,0)*$FD$6+VLOOKUP($FA409,CFP,LOOKUPS!D$6,0)*$FE$6+VLOOKUP($FA409,EP,LOOKUPS!D$8,0)*$FF$6+VLOOKUP($FA409,BM,LOOKUPS!D$5,0)*$FG$6+VLOOKUP($FA409,DIV,LOOKUPS!D$7,0)*$FH$6++VLOOKUP($FA409,SIZE,LOOKUPS!D$11,0)*$FI$6),"",VLOOKUP($FA409,MOM,LOOKUPS!D$12,0)*$FB$6+VLOOKUP($FA409,STREV,LOOKUPS!D$10,0)*$FC$6+VLOOKUP($FA409,LTREV,LOOKUPS!D$9,0)*$FD$6+VLOOKUP($FA409,CFP,LOOKUPS!D$6,0)*$FE$6+VLOOKUP($FA409,EP,LOOKUPS!D$8,0)*$FF$6+VLOOKUP($FA409,BM,LOOKUPS!D$5,0)*$FG$6+VLOOKUP($FA409,DIV,LOOKUPS!D$7,0)*$FH$6++VLOOKUP($FA409,SIZE,LOOKUPS!D$11,0)*$FI$6)</f>
        <v>-1.8059999999999998</v>
      </c>
      <c r="FD409" s="1">
        <f>IF(ISERROR(VLOOKUP($FA409,MOM,LOOKUPS!E$12,0)*$FB$6+VLOOKUP($FA409,STREV,LOOKUPS!E$10,0)*$FC$6+VLOOKUP($FA409,LTREV,LOOKUPS!E$9,0)*$FD$6+VLOOKUP($FA409,CFP,LOOKUPS!E$6,0)*$FE$6+VLOOKUP($FA409,EP,LOOKUPS!E$8,0)*$FF$6+VLOOKUP($FA409,BM,LOOKUPS!E$5,0)*$FG$6+VLOOKUP($FA409,DIV,LOOKUPS!E$7,0)*$FH$6++VLOOKUP($FA409,SIZE,LOOKUPS!E$11,0)*$FI$6),"",VLOOKUP($FA409,MOM,LOOKUPS!E$12,0)*$FB$6+VLOOKUP($FA409,STREV,LOOKUPS!E$10,0)*$FC$6+VLOOKUP($FA409,LTREV,LOOKUPS!E$9,0)*$FD$6+VLOOKUP($FA409,CFP,LOOKUPS!E$6,0)*$FE$6+VLOOKUP($FA409,EP,LOOKUPS!E$8,0)*$FF$6+VLOOKUP($FA409,BM,LOOKUPS!E$5,0)*$FG$6+VLOOKUP($FA409,DIV,LOOKUPS!E$7,0)*$FH$6++VLOOKUP($FA409,SIZE,LOOKUPS!E$11,0)*$FI$6)</f>
        <v>-1.4536000000000002</v>
      </c>
      <c r="FE409" s="1">
        <f>IF(ISERROR(VLOOKUP($FA409,MOM,LOOKUPS!F$12,0)*$FB$6+VLOOKUP($FA409,STREV,LOOKUPS!F$10,0)*$FC$6+VLOOKUP($FA409,LTREV,LOOKUPS!F$9,0)*$FD$6+VLOOKUP($FA409,CFP,LOOKUPS!F$6,0)*$FE$6+VLOOKUP($FA409,EP,LOOKUPS!F$8,0)*$FF$6+VLOOKUP($FA409,BM,LOOKUPS!F$5,0)*$FG$6+VLOOKUP($FA409,DIV,LOOKUPS!F$7,0)*$FH$6++VLOOKUP($FA409,SIZE,LOOKUPS!F$11,0)*$FI$6),"",VLOOKUP($FA409,MOM,LOOKUPS!F$12,0)*$FB$6+VLOOKUP($FA409,STREV,LOOKUPS!F$10,0)*$FC$6+VLOOKUP($FA409,LTREV,LOOKUPS!F$9,0)*$FD$6+VLOOKUP($FA409,CFP,LOOKUPS!F$6,0)*$FE$6+VLOOKUP($FA409,EP,LOOKUPS!F$8,0)*$FF$6+VLOOKUP($FA409,BM,LOOKUPS!F$5,0)*$FG$6+VLOOKUP($FA409,DIV,LOOKUPS!F$7,0)*$FH$6++VLOOKUP($FA409,SIZE,LOOKUPS!F$11,0)*$FI$6)</f>
        <v>-1.8584999999999998</v>
      </c>
      <c r="FF409" s="1">
        <f>IF(ISERROR(VLOOKUP($FA409,MOM,LOOKUPS!G$12,0)*$FB$6+VLOOKUP($FA409,STREV,LOOKUPS!G$10,0)*$FC$6+VLOOKUP($FA409,LTREV,LOOKUPS!G$9,0)*$FD$6+VLOOKUP($FA409,CFP,LOOKUPS!G$6,0)*$FE$6+VLOOKUP($FA409,EP,LOOKUPS!G$8,0)*$FF$6+VLOOKUP($FA409,BM,LOOKUPS!G$5,0)*$FG$6+VLOOKUP($FA409,DIV,LOOKUPS!G$7,0)*$FH$6++VLOOKUP($FA409,SIZE,LOOKUPS!G$11,0)*$FI$6),"",VLOOKUP($FA409,MOM,LOOKUPS!G$12,0)*$FB$6+VLOOKUP($FA409,STREV,LOOKUPS!G$10,0)*$FC$6+VLOOKUP($FA409,LTREV,LOOKUPS!G$9,0)*$FD$6+VLOOKUP($FA409,CFP,LOOKUPS!G$6,0)*$FE$6+VLOOKUP($FA409,EP,LOOKUPS!G$8,0)*$FF$6+VLOOKUP($FA409,BM,LOOKUPS!G$5,0)*$FG$6+VLOOKUP($FA409,DIV,LOOKUPS!G$7,0)*$FH$6++VLOOKUP($FA409,SIZE,LOOKUPS!G$11,0)*$FI$6)</f>
        <v>-1.6116000000000001</v>
      </c>
      <c r="FG409" s="1">
        <f>IF(ISERROR(VLOOKUP($FA409,MOM,LOOKUPS!H$12,0)*$FB$6+VLOOKUP($FA409,STREV,LOOKUPS!H$10,0)*$FC$6+VLOOKUP($FA409,LTREV,LOOKUPS!H$9,0)*$FD$6+VLOOKUP($FA409,CFP,LOOKUPS!H$6,0)*$FE$6+VLOOKUP($FA409,EP,LOOKUPS!H$8,0)*$FF$6+VLOOKUP($FA409,BM,LOOKUPS!H$5,0)*$FG$6+VLOOKUP($FA409,DIV,LOOKUPS!H$7,0)*$FH$6++VLOOKUP($FA409,SIZE,LOOKUPS!H$11,0)*$FI$6),"",VLOOKUP($FA409,MOM,LOOKUPS!H$12,0)*$FB$6+VLOOKUP($FA409,STREV,LOOKUPS!H$10,0)*$FC$6+VLOOKUP($FA409,LTREV,LOOKUPS!H$9,0)*$FD$6+VLOOKUP($FA409,CFP,LOOKUPS!H$6,0)*$FE$6+VLOOKUP($FA409,EP,LOOKUPS!H$8,0)*$FF$6+VLOOKUP($FA409,BM,LOOKUPS!H$5,0)*$FG$6+VLOOKUP($FA409,DIV,LOOKUPS!H$7,0)*$FH$6++VLOOKUP($FA409,SIZE,LOOKUPS!H$11,0)*$FI$6)</f>
        <v>-2.3243</v>
      </c>
      <c r="FH409" s="1">
        <f>IF(ISERROR(VLOOKUP($FA409,MOM,LOOKUPS!I$12,0)*$FB$6+VLOOKUP($FA409,STREV,LOOKUPS!I$10,0)*$FC$6+VLOOKUP($FA409,LTREV,LOOKUPS!I$9,0)*$FD$6+VLOOKUP($FA409,CFP,LOOKUPS!I$6,0)*$FE$6+VLOOKUP($FA409,EP,LOOKUPS!I$8,0)*$FF$6+VLOOKUP($FA409,BM,LOOKUPS!I$5,0)*$FG$6+VLOOKUP($FA409,DIV,LOOKUPS!I$7,0)*$FH$6++VLOOKUP($FA409,SIZE,LOOKUPS!I$11,0)*$FI$6),"",VLOOKUP($FA409,MOM,LOOKUPS!I$12,0)*$FB$6+VLOOKUP($FA409,STREV,LOOKUPS!I$10,0)*$FC$6+VLOOKUP($FA409,LTREV,LOOKUPS!I$9,0)*$FD$6+VLOOKUP($FA409,CFP,LOOKUPS!I$6,0)*$FE$6+VLOOKUP($FA409,EP,LOOKUPS!I$8,0)*$FF$6+VLOOKUP($FA409,BM,LOOKUPS!I$5,0)*$FG$6+VLOOKUP($FA409,DIV,LOOKUPS!I$7,0)*$FH$6++VLOOKUP($FA409,SIZE,LOOKUPS!I$11,0)*$FI$6)</f>
        <v>-1.8690000000000002</v>
      </c>
      <c r="FI409" s="1">
        <f>IF(ISERROR(VLOOKUP($FA409,MOM,LOOKUPS!J$12,0)*$FB$6+VLOOKUP($FA409,STREV,LOOKUPS!J$10,0)*$FC$6+VLOOKUP($FA409,LTREV,LOOKUPS!J$9,0)*$FD$6+VLOOKUP($FA409,CFP,LOOKUPS!J$6,0)*$FE$6+VLOOKUP($FA409,EP,LOOKUPS!J$8,0)*$FF$6+VLOOKUP($FA409,BM,LOOKUPS!J$5,0)*$FG$6+VLOOKUP($FA409,DIV,LOOKUPS!J$7,0)*$FH$6++VLOOKUP($FA409,SIZE,LOOKUPS!J$11,0)*$FI$6),"",VLOOKUP($FA409,MOM,LOOKUPS!J$12,0)*$FB$6+VLOOKUP($FA409,STREV,LOOKUPS!J$10,0)*$FC$6+VLOOKUP($FA409,LTREV,LOOKUPS!J$9,0)*$FD$6+VLOOKUP($FA409,CFP,LOOKUPS!J$6,0)*$FE$6+VLOOKUP($FA409,EP,LOOKUPS!J$8,0)*$FF$6+VLOOKUP($FA409,BM,LOOKUPS!J$5,0)*$FG$6+VLOOKUP($FA409,DIV,LOOKUPS!J$7,0)*$FH$6++VLOOKUP($FA409,SIZE,LOOKUPS!J$11,0)*$FI$6)</f>
        <v>-1.8987000000000003</v>
      </c>
      <c r="FJ409" s="1">
        <f>IF(ISERROR(VLOOKUP($FA409,MOM,LOOKUPS!K$12,0)*$FB$6+VLOOKUP($FA409,STREV,LOOKUPS!K$10,0)*$FC$6+VLOOKUP($FA409,LTREV,LOOKUPS!K$9,0)*$FD$6+VLOOKUP($FA409,CFP,LOOKUPS!K$6,0)*$FE$6+VLOOKUP($FA409,EP,LOOKUPS!K$8,0)*$FF$6+VLOOKUP($FA409,BM,LOOKUPS!K$5,0)*$FG$6+VLOOKUP($FA409,DIV,LOOKUPS!K$7,0)*$FH$6++VLOOKUP($FA409,SIZE,LOOKUPS!K$11,0)*$FI$6),"",VLOOKUP($FA409,MOM,LOOKUPS!K$12,0)*$FB$6+VLOOKUP($FA409,STREV,LOOKUPS!K$10,0)*$FC$6+VLOOKUP($FA409,LTREV,LOOKUPS!K$9,0)*$FD$6+VLOOKUP($FA409,CFP,LOOKUPS!K$6,0)*$FE$6+VLOOKUP($FA409,EP,LOOKUPS!K$8,0)*$FF$6+VLOOKUP($FA409,BM,LOOKUPS!K$5,0)*$FG$6+VLOOKUP($FA409,DIV,LOOKUPS!K$7,0)*$FH$6++VLOOKUP($FA409,SIZE,LOOKUPS!K$11,0)*$FI$6)</f>
        <v>-2.7362000000000002</v>
      </c>
      <c r="FK409" s="1">
        <f>IF(ISERROR(VLOOKUP($FA409,MOM,LOOKUPS!L$12,0)*$FB$6+VLOOKUP($FA409,STREV,LOOKUPS!L$10,0)*$FC$6+VLOOKUP($FA409,LTREV,LOOKUPS!L$9,0)*$FD$6+VLOOKUP($FA409,CFP,LOOKUPS!L$6,0)*$FE$6+VLOOKUP($FA409,EP,LOOKUPS!L$8,0)*$FF$6+VLOOKUP($FA409,BM,LOOKUPS!L$5,0)*$FG$6+VLOOKUP($FA409,DIV,LOOKUPS!L$7,0)*$FH$6++VLOOKUP($FA409,SIZE,LOOKUPS!L$11,0)*$FI$6),"",VLOOKUP($FA409,MOM,LOOKUPS!L$12,0)*$FB$6+VLOOKUP($FA409,STREV,LOOKUPS!L$10,0)*$FC$6+VLOOKUP($FA409,LTREV,LOOKUPS!L$9,0)*$FD$6+VLOOKUP($FA409,CFP,LOOKUPS!L$6,0)*$FE$6+VLOOKUP($FA409,EP,LOOKUPS!L$8,0)*$FF$6+VLOOKUP($FA409,BM,LOOKUPS!L$5,0)*$FG$6+VLOOKUP($FA409,DIV,LOOKUPS!L$7,0)*$FH$6++VLOOKUP($FA409,SIZE,LOOKUPS!L$11,0)*$FI$6)</f>
        <v>-2.1717</v>
      </c>
    </row>
    <row r="410" spans="1:167" x14ac:dyDescent="0.3">
      <c r="A410" s="1">
        <v>196005</v>
      </c>
      <c r="B410" s="1">
        <v>0.96</v>
      </c>
      <c r="C410" s="1">
        <v>-0.31</v>
      </c>
      <c r="D410" s="1">
        <v>0.43</v>
      </c>
      <c r="E410" s="1">
        <v>0.97</v>
      </c>
      <c r="F410" s="1">
        <v>2.3199999999999998</v>
      </c>
      <c r="G410" s="1">
        <v>1.1399999999999999</v>
      </c>
      <c r="H410" s="1">
        <v>2.7</v>
      </c>
      <c r="I410" s="1">
        <v>2.64</v>
      </c>
      <c r="J410" s="1">
        <v>4.12</v>
      </c>
      <c r="K410" s="1">
        <v>6.9</v>
      </c>
      <c r="M410" s="1">
        <v>195906</v>
      </c>
      <c r="N410" s="1">
        <v>-0.49</v>
      </c>
      <c r="O410" s="1">
        <v>0.89</v>
      </c>
      <c r="P410" s="1">
        <v>0.5</v>
      </c>
      <c r="Q410" s="1">
        <v>1</v>
      </c>
      <c r="R410" s="1">
        <v>0.79</v>
      </c>
      <c r="S410" s="1">
        <v>0.73</v>
      </c>
      <c r="T410" s="1">
        <v>0.62</v>
      </c>
      <c r="U410" s="1">
        <v>0.57999999999999996</v>
      </c>
      <c r="V410" s="1">
        <v>0.39</v>
      </c>
      <c r="W410" s="1">
        <v>-0.31</v>
      </c>
      <c r="Y410" s="1">
        <v>196405</v>
      </c>
      <c r="Z410" s="1">
        <v>2.0499999999999998</v>
      </c>
      <c r="AA410" s="1">
        <v>1.99</v>
      </c>
      <c r="AB410" s="1">
        <v>0.95</v>
      </c>
      <c r="AC410" s="1">
        <v>0.78</v>
      </c>
      <c r="AD410" s="1">
        <v>1.21</v>
      </c>
      <c r="AE410" s="1">
        <v>1.05</v>
      </c>
      <c r="AF410" s="1">
        <v>2.59</v>
      </c>
      <c r="AG410" s="1">
        <v>1.06</v>
      </c>
      <c r="AH410" s="1">
        <v>1.28</v>
      </c>
      <c r="AI410" s="1">
        <v>1.46</v>
      </c>
      <c r="AK410">
        <v>198411</v>
      </c>
      <c r="AL410">
        <v>-7.52</v>
      </c>
      <c r="AM410">
        <v>-4.75</v>
      </c>
      <c r="AN410">
        <v>-1.23</v>
      </c>
      <c r="AO410">
        <v>-0.26</v>
      </c>
      <c r="AP410">
        <v>-5.32</v>
      </c>
      <c r="AQ410">
        <v>-2.17</v>
      </c>
      <c r="AR410">
        <v>-1</v>
      </c>
      <c r="AS410">
        <v>-0.95</v>
      </c>
      <c r="AT410">
        <v>0.11</v>
      </c>
      <c r="AU410">
        <v>-6.42</v>
      </c>
      <c r="AV410">
        <v>-3.53</v>
      </c>
      <c r="AW410">
        <v>-2.44</v>
      </c>
      <c r="AX410">
        <v>-1.89</v>
      </c>
      <c r="AY410">
        <v>-1.37</v>
      </c>
      <c r="AZ410">
        <v>-0.64</v>
      </c>
      <c r="BA410">
        <v>-0.98</v>
      </c>
      <c r="BB410">
        <v>-0.91</v>
      </c>
      <c r="BC410">
        <v>0.83</v>
      </c>
      <c r="BD410">
        <v>-0.64</v>
      </c>
      <c r="BF410" s="1">
        <v>198411</v>
      </c>
      <c r="BG410" s="1">
        <v>-7.35</v>
      </c>
      <c r="BH410" s="1">
        <v>-4.5</v>
      </c>
      <c r="BI410" s="1">
        <v>-1.29</v>
      </c>
      <c r="BJ410" s="1">
        <v>-0.13</v>
      </c>
      <c r="BK410" s="1">
        <v>-4.99</v>
      </c>
      <c r="BL410" s="1">
        <v>-2.39</v>
      </c>
      <c r="BM410" s="1">
        <v>-1.1499999999999999</v>
      </c>
      <c r="BN410" s="1">
        <v>-0.96</v>
      </c>
      <c r="BO410" s="1">
        <v>0.3</v>
      </c>
      <c r="BP410" s="1">
        <v>-6.12</v>
      </c>
      <c r="BQ410" s="1">
        <v>-3.1</v>
      </c>
      <c r="BR410" s="1">
        <v>-2.84</v>
      </c>
      <c r="BS410" s="1">
        <v>-1.72</v>
      </c>
      <c r="BT410" s="1">
        <v>-1.57</v>
      </c>
      <c r="BU410" s="1">
        <v>-0.69</v>
      </c>
      <c r="BV410" s="1">
        <v>-1.17</v>
      </c>
      <c r="BW410" s="1">
        <v>-0.79</v>
      </c>
      <c r="BX410" s="1">
        <v>0.97</v>
      </c>
      <c r="BY410" s="1">
        <v>-0.47</v>
      </c>
      <c r="CA410" s="1">
        <v>195911</v>
      </c>
      <c r="CB410" s="1">
        <v>-5.18</v>
      </c>
      <c r="CC410" s="1">
        <v>2.81</v>
      </c>
      <c r="CD410" s="1">
        <v>1.41</v>
      </c>
      <c r="CE410" s="1">
        <v>0.62</v>
      </c>
      <c r="CF410" s="1">
        <v>3.77</v>
      </c>
      <c r="CG410" s="1">
        <v>0.94</v>
      </c>
      <c r="CH410" s="1">
        <v>1.33</v>
      </c>
      <c r="CI410" s="1">
        <v>1.57</v>
      </c>
      <c r="CJ410" s="1">
        <v>0.33</v>
      </c>
      <c r="CK410" s="1">
        <v>4.17</v>
      </c>
      <c r="CL410" s="1">
        <v>3.37</v>
      </c>
      <c r="CM410" s="1">
        <v>0.85</v>
      </c>
      <c r="CN410" s="1">
        <v>1.03</v>
      </c>
      <c r="CO410" s="1">
        <v>1.59</v>
      </c>
      <c r="CP410" s="1">
        <v>1.08</v>
      </c>
      <c r="CQ410" s="1">
        <v>1.93</v>
      </c>
      <c r="CR410" s="1">
        <v>1.2</v>
      </c>
      <c r="CS410" s="1">
        <v>0.51</v>
      </c>
      <c r="CT410" s="1">
        <v>0.14000000000000001</v>
      </c>
      <c r="CV410" s="1">
        <v>196011</v>
      </c>
      <c r="CW410" s="1">
        <v>2.74</v>
      </c>
      <c r="CX410" s="1">
        <v>6.94</v>
      </c>
      <c r="CY410" s="1">
        <v>4.7699999999999996</v>
      </c>
      <c r="CZ410" s="1">
        <v>2.94</v>
      </c>
      <c r="DA410" s="1">
        <v>7.41</v>
      </c>
      <c r="DB410" s="1">
        <v>5.93</v>
      </c>
      <c r="DC410" s="1">
        <v>4.49</v>
      </c>
      <c r="DD410" s="1">
        <v>3.72</v>
      </c>
      <c r="DE410" s="1">
        <v>2.83</v>
      </c>
      <c r="DF410" s="1">
        <v>7.88</v>
      </c>
      <c r="DG410" s="1">
        <v>6.94</v>
      </c>
      <c r="DH410" s="1">
        <v>6</v>
      </c>
      <c r="DI410" s="1">
        <v>5.87</v>
      </c>
      <c r="DJ410" s="1">
        <v>4.93</v>
      </c>
      <c r="DK410" s="1">
        <v>4.05</v>
      </c>
      <c r="DL410" s="1">
        <v>4.25</v>
      </c>
      <c r="DM410" s="1">
        <v>3.16</v>
      </c>
      <c r="DN410" s="1">
        <v>3.82</v>
      </c>
      <c r="DO410" s="1">
        <v>1.82</v>
      </c>
      <c r="DQ410" s="1">
        <v>195911</v>
      </c>
      <c r="DR410" s="1">
        <v>-99.99</v>
      </c>
      <c r="DS410" s="1">
        <v>0.39</v>
      </c>
      <c r="DT410" s="1">
        <v>2.02</v>
      </c>
      <c r="DU410" s="1">
        <v>2.06</v>
      </c>
      <c r="DV410" s="1">
        <v>0.09</v>
      </c>
      <c r="DW410" s="1">
        <v>2.19</v>
      </c>
      <c r="DX410" s="1">
        <v>1.38</v>
      </c>
      <c r="DY410" s="1">
        <v>2.35</v>
      </c>
      <c r="DZ410" s="1">
        <v>1.7</v>
      </c>
      <c r="EA410" s="1">
        <v>-0.43</v>
      </c>
      <c r="EB410" s="1">
        <v>0.62</v>
      </c>
      <c r="EC410" s="1">
        <v>0.99</v>
      </c>
      <c r="ED410" s="1">
        <v>3.41</v>
      </c>
      <c r="EE410" s="1">
        <v>1.81</v>
      </c>
      <c r="EF410" s="1">
        <v>0.94</v>
      </c>
      <c r="EG410" s="1">
        <v>1.93</v>
      </c>
      <c r="EH410" s="1">
        <v>2.78</v>
      </c>
      <c r="EI410" s="1">
        <v>1.44</v>
      </c>
      <c r="EJ410" s="1">
        <v>1.97</v>
      </c>
      <c r="EL410">
        <v>195911</v>
      </c>
      <c r="EM410">
        <v>1.6</v>
      </c>
      <c r="EN410">
        <v>1.24</v>
      </c>
      <c r="EO410">
        <v>-3.22</v>
      </c>
      <c r="EP410">
        <v>0.26</v>
      </c>
      <c r="ER410" s="1">
        <v>196005</v>
      </c>
      <c r="ES410" s="1">
        <v>4.8099999999999996</v>
      </c>
      <c r="EU410" s="1">
        <v>195906</v>
      </c>
      <c r="EV410" s="1">
        <v>0.91</v>
      </c>
      <c r="EX410" s="1">
        <v>196405</v>
      </c>
      <c r="EY410" s="1">
        <v>-0.08</v>
      </c>
      <c r="FA410" s="1">
        <v>196005</v>
      </c>
      <c r="FB410" s="1">
        <f>IF(ISERROR(VLOOKUP($FA410,MOM,LOOKUPS!C$12,0)*$FB$6+VLOOKUP($FA410,STREV,LOOKUPS!C$10,0)*$FC$6+VLOOKUP($FA410,LTREV,LOOKUPS!C$9,0)*$FD$6+VLOOKUP($FA410,CFP,LOOKUPS!C$6,0)*$FE$6+VLOOKUP($FA410,EP,LOOKUPS!C$8,0)*$FF$6+VLOOKUP($FA410,BM,LOOKUPS!C$5,0)*$FG$6+VLOOKUP($FA410,DIV,LOOKUPS!C$7,0)*$FH$6++VLOOKUP($FA410,SIZE,LOOKUPS!C$11,0)*$FI$6),"",VLOOKUP($FA410,MOM,LOOKUPS!C$12,0)*$FB$6+VLOOKUP($FA410,STREV,LOOKUPS!C$10,0)*$FC$6+VLOOKUP($FA410,LTREV,LOOKUPS!C$9,0)*$FD$6+VLOOKUP($FA410,CFP,LOOKUPS!C$6,0)*$FE$6+VLOOKUP($FA410,EP,LOOKUPS!C$8,0)*$FF$6+VLOOKUP($FA410,BM,LOOKUPS!C$5,0)*$FG$6+VLOOKUP($FA410,DIV,LOOKUPS!C$7,0)*$FH$6++VLOOKUP($FA410,SIZE,LOOKUPS!C$11,0)*$FI$6)</f>
        <v>4.4877000000000002</v>
      </c>
      <c r="FC410" s="1">
        <f>IF(ISERROR(VLOOKUP($FA410,MOM,LOOKUPS!D$12,0)*$FB$6+VLOOKUP($FA410,STREV,LOOKUPS!D$10,0)*$FC$6+VLOOKUP($FA410,LTREV,LOOKUPS!D$9,0)*$FD$6+VLOOKUP($FA410,CFP,LOOKUPS!D$6,0)*$FE$6+VLOOKUP($FA410,EP,LOOKUPS!D$8,0)*$FF$6+VLOOKUP($FA410,BM,LOOKUPS!D$5,0)*$FG$6+VLOOKUP($FA410,DIV,LOOKUPS!D$7,0)*$FH$6++VLOOKUP($FA410,SIZE,LOOKUPS!D$11,0)*$FI$6),"",VLOOKUP($FA410,MOM,LOOKUPS!D$12,0)*$FB$6+VLOOKUP($FA410,STREV,LOOKUPS!D$10,0)*$FC$6+VLOOKUP($FA410,LTREV,LOOKUPS!D$9,0)*$FD$6+VLOOKUP($FA410,CFP,LOOKUPS!D$6,0)*$FE$6+VLOOKUP($FA410,EP,LOOKUPS!D$8,0)*$FF$6+VLOOKUP($FA410,BM,LOOKUPS!D$5,0)*$FG$6+VLOOKUP($FA410,DIV,LOOKUPS!D$7,0)*$FH$6++VLOOKUP($FA410,SIZE,LOOKUPS!D$11,0)*$FI$6)</f>
        <v>2.6748000000000003</v>
      </c>
      <c r="FD410" s="1">
        <f>IF(ISERROR(VLOOKUP($FA410,MOM,LOOKUPS!E$12,0)*$FB$6+VLOOKUP($FA410,STREV,LOOKUPS!E$10,0)*$FC$6+VLOOKUP($FA410,LTREV,LOOKUPS!E$9,0)*$FD$6+VLOOKUP($FA410,CFP,LOOKUPS!E$6,0)*$FE$6+VLOOKUP($FA410,EP,LOOKUPS!E$8,0)*$FF$6+VLOOKUP($FA410,BM,LOOKUPS!E$5,0)*$FG$6+VLOOKUP($FA410,DIV,LOOKUPS!E$7,0)*$FH$6++VLOOKUP($FA410,SIZE,LOOKUPS!E$11,0)*$FI$6),"",VLOOKUP($FA410,MOM,LOOKUPS!E$12,0)*$FB$6+VLOOKUP($FA410,STREV,LOOKUPS!E$10,0)*$FC$6+VLOOKUP($FA410,LTREV,LOOKUPS!E$9,0)*$FD$6+VLOOKUP($FA410,CFP,LOOKUPS!E$6,0)*$FE$6+VLOOKUP($FA410,EP,LOOKUPS!E$8,0)*$FF$6+VLOOKUP($FA410,BM,LOOKUPS!E$5,0)*$FG$6+VLOOKUP($FA410,DIV,LOOKUPS!E$7,0)*$FH$6++VLOOKUP($FA410,SIZE,LOOKUPS!E$11,0)*$FI$6)</f>
        <v>2.4632000000000001</v>
      </c>
      <c r="FE410" s="1">
        <f>IF(ISERROR(VLOOKUP($FA410,MOM,LOOKUPS!F$12,0)*$FB$6+VLOOKUP($FA410,STREV,LOOKUPS!F$10,0)*$FC$6+VLOOKUP($FA410,LTREV,LOOKUPS!F$9,0)*$FD$6+VLOOKUP($FA410,CFP,LOOKUPS!F$6,0)*$FE$6+VLOOKUP($FA410,EP,LOOKUPS!F$8,0)*$FF$6+VLOOKUP($FA410,BM,LOOKUPS!F$5,0)*$FG$6+VLOOKUP($FA410,DIV,LOOKUPS!F$7,0)*$FH$6++VLOOKUP($FA410,SIZE,LOOKUPS!F$11,0)*$FI$6),"",VLOOKUP($FA410,MOM,LOOKUPS!F$12,0)*$FB$6+VLOOKUP($FA410,STREV,LOOKUPS!F$10,0)*$FC$6+VLOOKUP($FA410,LTREV,LOOKUPS!F$9,0)*$FD$6+VLOOKUP($FA410,CFP,LOOKUPS!F$6,0)*$FE$6+VLOOKUP($FA410,EP,LOOKUPS!F$8,0)*$FF$6+VLOOKUP($FA410,BM,LOOKUPS!F$5,0)*$FG$6+VLOOKUP($FA410,DIV,LOOKUPS!F$7,0)*$FH$6++VLOOKUP($FA410,SIZE,LOOKUPS!F$11,0)*$FI$6)</f>
        <v>1.1242000000000001</v>
      </c>
      <c r="FF410" s="1">
        <f>IF(ISERROR(VLOOKUP($FA410,MOM,LOOKUPS!G$12,0)*$FB$6+VLOOKUP($FA410,STREV,LOOKUPS!G$10,0)*$FC$6+VLOOKUP($FA410,LTREV,LOOKUPS!G$9,0)*$FD$6+VLOOKUP($FA410,CFP,LOOKUPS!G$6,0)*$FE$6+VLOOKUP($FA410,EP,LOOKUPS!G$8,0)*$FF$6+VLOOKUP($FA410,BM,LOOKUPS!G$5,0)*$FG$6+VLOOKUP($FA410,DIV,LOOKUPS!G$7,0)*$FH$6++VLOOKUP($FA410,SIZE,LOOKUPS!G$11,0)*$FI$6),"",VLOOKUP($FA410,MOM,LOOKUPS!G$12,0)*$FB$6+VLOOKUP($FA410,STREV,LOOKUPS!G$10,0)*$FC$6+VLOOKUP($FA410,LTREV,LOOKUPS!G$9,0)*$FD$6+VLOOKUP($FA410,CFP,LOOKUPS!G$6,0)*$FE$6+VLOOKUP($FA410,EP,LOOKUPS!G$8,0)*$FF$6+VLOOKUP($FA410,BM,LOOKUPS!G$5,0)*$FG$6+VLOOKUP($FA410,DIV,LOOKUPS!G$7,0)*$FH$6++VLOOKUP($FA410,SIZE,LOOKUPS!G$11,0)*$FI$6)</f>
        <v>1.6160000000000001</v>
      </c>
      <c r="FG410" s="1">
        <f>IF(ISERROR(VLOOKUP($FA410,MOM,LOOKUPS!H$12,0)*$FB$6+VLOOKUP($FA410,STREV,LOOKUPS!H$10,0)*$FC$6+VLOOKUP($FA410,LTREV,LOOKUPS!H$9,0)*$FD$6+VLOOKUP($FA410,CFP,LOOKUPS!H$6,0)*$FE$6+VLOOKUP($FA410,EP,LOOKUPS!H$8,0)*$FF$6+VLOOKUP($FA410,BM,LOOKUPS!H$5,0)*$FG$6+VLOOKUP($FA410,DIV,LOOKUPS!H$7,0)*$FH$6++VLOOKUP($FA410,SIZE,LOOKUPS!H$11,0)*$FI$6),"",VLOOKUP($FA410,MOM,LOOKUPS!H$12,0)*$FB$6+VLOOKUP($FA410,STREV,LOOKUPS!H$10,0)*$FC$6+VLOOKUP($FA410,LTREV,LOOKUPS!H$9,0)*$FD$6+VLOOKUP($FA410,CFP,LOOKUPS!H$6,0)*$FE$6+VLOOKUP($FA410,EP,LOOKUPS!H$8,0)*$FF$6+VLOOKUP($FA410,BM,LOOKUPS!H$5,0)*$FG$6+VLOOKUP($FA410,DIV,LOOKUPS!H$7,0)*$FH$6++VLOOKUP($FA410,SIZE,LOOKUPS!H$11,0)*$FI$6)</f>
        <v>1.2734000000000001</v>
      </c>
      <c r="FH410" s="1">
        <f>IF(ISERROR(VLOOKUP($FA410,MOM,LOOKUPS!I$12,0)*$FB$6+VLOOKUP($FA410,STREV,LOOKUPS!I$10,0)*$FC$6+VLOOKUP($FA410,LTREV,LOOKUPS!I$9,0)*$FD$6+VLOOKUP($FA410,CFP,LOOKUPS!I$6,0)*$FE$6+VLOOKUP($FA410,EP,LOOKUPS!I$8,0)*$FF$6+VLOOKUP($FA410,BM,LOOKUPS!I$5,0)*$FG$6+VLOOKUP($FA410,DIV,LOOKUPS!I$7,0)*$FH$6++VLOOKUP($FA410,SIZE,LOOKUPS!I$11,0)*$FI$6),"",VLOOKUP($FA410,MOM,LOOKUPS!I$12,0)*$FB$6+VLOOKUP($FA410,STREV,LOOKUPS!I$10,0)*$FC$6+VLOOKUP($FA410,LTREV,LOOKUPS!I$9,0)*$FD$6+VLOOKUP($FA410,CFP,LOOKUPS!I$6,0)*$FE$6+VLOOKUP($FA410,EP,LOOKUPS!I$8,0)*$FF$6+VLOOKUP($FA410,BM,LOOKUPS!I$5,0)*$FG$6+VLOOKUP($FA410,DIV,LOOKUPS!I$7,0)*$FH$6++VLOOKUP($FA410,SIZE,LOOKUPS!I$11,0)*$FI$6)</f>
        <v>1.6338000000000001</v>
      </c>
      <c r="FI410" s="1">
        <f>IF(ISERROR(VLOOKUP($FA410,MOM,LOOKUPS!J$12,0)*$FB$6+VLOOKUP($FA410,STREV,LOOKUPS!J$10,0)*$FC$6+VLOOKUP($FA410,LTREV,LOOKUPS!J$9,0)*$FD$6+VLOOKUP($FA410,CFP,LOOKUPS!J$6,0)*$FE$6+VLOOKUP($FA410,EP,LOOKUPS!J$8,0)*$FF$6+VLOOKUP($FA410,BM,LOOKUPS!J$5,0)*$FG$6+VLOOKUP($FA410,DIV,LOOKUPS!J$7,0)*$FH$6++VLOOKUP($FA410,SIZE,LOOKUPS!J$11,0)*$FI$6),"",VLOOKUP($FA410,MOM,LOOKUPS!J$12,0)*$FB$6+VLOOKUP($FA410,STREV,LOOKUPS!J$10,0)*$FC$6+VLOOKUP($FA410,LTREV,LOOKUPS!J$9,0)*$FD$6+VLOOKUP($FA410,CFP,LOOKUPS!J$6,0)*$FE$6+VLOOKUP($FA410,EP,LOOKUPS!J$8,0)*$FF$6+VLOOKUP($FA410,BM,LOOKUPS!J$5,0)*$FG$6+VLOOKUP($FA410,DIV,LOOKUPS!J$7,0)*$FH$6++VLOOKUP($FA410,SIZE,LOOKUPS!J$11,0)*$FI$6)</f>
        <v>1.3327</v>
      </c>
      <c r="FJ410" s="1">
        <f>IF(ISERROR(VLOOKUP($FA410,MOM,LOOKUPS!K$12,0)*$FB$6+VLOOKUP($FA410,STREV,LOOKUPS!K$10,0)*$FC$6+VLOOKUP($FA410,LTREV,LOOKUPS!K$9,0)*$FD$6+VLOOKUP($FA410,CFP,LOOKUPS!K$6,0)*$FE$6+VLOOKUP($FA410,EP,LOOKUPS!K$8,0)*$FF$6+VLOOKUP($FA410,BM,LOOKUPS!K$5,0)*$FG$6+VLOOKUP($FA410,DIV,LOOKUPS!K$7,0)*$FH$6++VLOOKUP($FA410,SIZE,LOOKUPS!K$11,0)*$FI$6),"",VLOOKUP($FA410,MOM,LOOKUPS!K$12,0)*$FB$6+VLOOKUP($FA410,STREV,LOOKUPS!K$10,0)*$FC$6+VLOOKUP($FA410,LTREV,LOOKUPS!K$9,0)*$FD$6+VLOOKUP($FA410,CFP,LOOKUPS!K$6,0)*$FE$6+VLOOKUP($FA410,EP,LOOKUPS!K$8,0)*$FF$6+VLOOKUP($FA410,BM,LOOKUPS!K$5,0)*$FG$6+VLOOKUP($FA410,DIV,LOOKUPS!K$7,0)*$FH$6++VLOOKUP($FA410,SIZE,LOOKUPS!K$11,0)*$FI$6)</f>
        <v>3.0163000000000002</v>
      </c>
      <c r="FK410" s="1">
        <f>IF(ISERROR(VLOOKUP($FA410,MOM,LOOKUPS!L$12,0)*$FB$6+VLOOKUP($FA410,STREV,LOOKUPS!L$10,0)*$FC$6+VLOOKUP($FA410,LTREV,LOOKUPS!L$9,0)*$FD$6+VLOOKUP($FA410,CFP,LOOKUPS!L$6,0)*$FE$6+VLOOKUP($FA410,EP,LOOKUPS!L$8,0)*$FF$6+VLOOKUP($FA410,BM,LOOKUPS!L$5,0)*$FG$6+VLOOKUP($FA410,DIV,LOOKUPS!L$7,0)*$FH$6++VLOOKUP($FA410,SIZE,LOOKUPS!L$11,0)*$FI$6),"",VLOOKUP($FA410,MOM,LOOKUPS!L$12,0)*$FB$6+VLOOKUP($FA410,STREV,LOOKUPS!L$10,0)*$FC$6+VLOOKUP($FA410,LTREV,LOOKUPS!L$9,0)*$FD$6+VLOOKUP($FA410,CFP,LOOKUPS!L$6,0)*$FE$6+VLOOKUP($FA410,EP,LOOKUPS!L$8,0)*$FF$6+VLOOKUP($FA410,BM,LOOKUPS!L$5,0)*$FG$6+VLOOKUP($FA410,DIV,LOOKUPS!L$7,0)*$FH$6++VLOOKUP($FA410,SIZE,LOOKUPS!L$11,0)*$FI$6)</f>
        <v>3.7396000000000007</v>
      </c>
    </row>
    <row r="411" spans="1:167" x14ac:dyDescent="0.3">
      <c r="A411" s="1">
        <v>196006</v>
      </c>
      <c r="B411" s="1">
        <v>0.22</v>
      </c>
      <c r="C411" s="1">
        <v>2.96</v>
      </c>
      <c r="D411" s="1">
        <v>0.33</v>
      </c>
      <c r="E411" s="1">
        <v>1.93</v>
      </c>
      <c r="F411" s="1">
        <v>3.29</v>
      </c>
      <c r="G411" s="1">
        <v>1.05</v>
      </c>
      <c r="H411" s="1">
        <v>1.83</v>
      </c>
      <c r="I411" s="1">
        <v>2.74</v>
      </c>
      <c r="J411" s="1">
        <v>3.42</v>
      </c>
      <c r="K411" s="1">
        <v>3.99</v>
      </c>
      <c r="M411" s="1">
        <v>195907</v>
      </c>
      <c r="N411" s="1">
        <v>3.25</v>
      </c>
      <c r="O411" s="1">
        <v>2.37</v>
      </c>
      <c r="P411" s="1">
        <v>3.28</v>
      </c>
      <c r="Q411" s="1">
        <v>2.91</v>
      </c>
      <c r="R411" s="1">
        <v>2.86</v>
      </c>
      <c r="S411" s="1">
        <v>2.92</v>
      </c>
      <c r="T411" s="1">
        <v>4.04</v>
      </c>
      <c r="U411" s="1">
        <v>3.34</v>
      </c>
      <c r="V411" s="1">
        <v>2.89</v>
      </c>
      <c r="W411" s="1">
        <v>2.96</v>
      </c>
      <c r="Y411" s="1">
        <v>196406</v>
      </c>
      <c r="Z411" s="1">
        <v>2.2200000000000002</v>
      </c>
      <c r="AA411" s="1">
        <v>0.91</v>
      </c>
      <c r="AB411" s="1">
        <v>1.27</v>
      </c>
      <c r="AC411" s="1">
        <v>1.7</v>
      </c>
      <c r="AD411" s="1">
        <v>1.83</v>
      </c>
      <c r="AE411" s="1">
        <v>1.18</v>
      </c>
      <c r="AF411" s="1">
        <v>1.97</v>
      </c>
      <c r="AG411" s="1">
        <v>2.2400000000000002</v>
      </c>
      <c r="AH411" s="1">
        <v>1.79</v>
      </c>
      <c r="AI411" s="1">
        <v>2.56</v>
      </c>
      <c r="AK411">
        <v>198412</v>
      </c>
      <c r="AL411">
        <v>-1.3</v>
      </c>
      <c r="AM411">
        <v>0.55000000000000004</v>
      </c>
      <c r="AN411">
        <v>1.53</v>
      </c>
      <c r="AO411">
        <v>2.39</v>
      </c>
      <c r="AP411">
        <v>0.28999999999999998</v>
      </c>
      <c r="AQ411">
        <v>1.31</v>
      </c>
      <c r="AR411">
        <v>1.54</v>
      </c>
      <c r="AS411">
        <v>2.4300000000000002</v>
      </c>
      <c r="AT411">
        <v>2.16</v>
      </c>
      <c r="AU411">
        <v>-0.28000000000000003</v>
      </c>
      <c r="AV411">
        <v>1.22</v>
      </c>
      <c r="AW411">
        <v>1.58</v>
      </c>
      <c r="AX411">
        <v>1.02</v>
      </c>
      <c r="AY411">
        <v>1.47</v>
      </c>
      <c r="AZ411">
        <v>1.61</v>
      </c>
      <c r="BA411">
        <v>2.0699999999999998</v>
      </c>
      <c r="BB411">
        <v>2.8</v>
      </c>
      <c r="BC411">
        <v>2.0299999999999998</v>
      </c>
      <c r="BD411">
        <v>2.2999999999999998</v>
      </c>
      <c r="BF411" s="1">
        <v>198412</v>
      </c>
      <c r="BG411" s="1">
        <v>-1.28</v>
      </c>
      <c r="BH411" s="1">
        <v>0.57999999999999996</v>
      </c>
      <c r="BI411" s="1">
        <v>1.64</v>
      </c>
      <c r="BJ411" s="1">
        <v>2.57</v>
      </c>
      <c r="BK411" s="1">
        <v>0.25</v>
      </c>
      <c r="BL411" s="1">
        <v>1.54</v>
      </c>
      <c r="BM411" s="1">
        <v>1.26</v>
      </c>
      <c r="BN411" s="1">
        <v>2.5099999999999998</v>
      </c>
      <c r="BO411" s="1">
        <v>2.75</v>
      </c>
      <c r="BP411" s="1">
        <v>-7.0000000000000007E-2</v>
      </c>
      <c r="BQ411" s="1">
        <v>0.79</v>
      </c>
      <c r="BR411" s="1">
        <v>1.73</v>
      </c>
      <c r="BS411" s="1">
        <v>1.28</v>
      </c>
      <c r="BT411" s="1">
        <v>1.07</v>
      </c>
      <c r="BU411" s="1">
        <v>1.47</v>
      </c>
      <c r="BV411" s="1">
        <v>2.81</v>
      </c>
      <c r="BW411" s="1">
        <v>2.29</v>
      </c>
      <c r="BX411" s="1">
        <v>3.08</v>
      </c>
      <c r="BY411" s="1">
        <v>2.36</v>
      </c>
      <c r="CA411" s="1">
        <v>195912</v>
      </c>
      <c r="CB411" s="1">
        <v>7.8</v>
      </c>
      <c r="CC411" s="1">
        <v>2.16</v>
      </c>
      <c r="CD411" s="1">
        <v>2.06</v>
      </c>
      <c r="CE411" s="1">
        <v>2.42</v>
      </c>
      <c r="CF411" s="1">
        <v>2.2400000000000002</v>
      </c>
      <c r="CG411" s="1">
        <v>2.13</v>
      </c>
      <c r="CH411" s="1">
        <v>1.51</v>
      </c>
      <c r="CI411" s="1">
        <v>2.96</v>
      </c>
      <c r="CJ411" s="1">
        <v>2.15</v>
      </c>
      <c r="CK411" s="1">
        <v>2.8</v>
      </c>
      <c r="CL411" s="1">
        <v>1.67</v>
      </c>
      <c r="CM411" s="1">
        <v>2.0099999999999998</v>
      </c>
      <c r="CN411" s="1">
        <v>2.25</v>
      </c>
      <c r="CO411" s="1">
        <v>0.82</v>
      </c>
      <c r="CP411" s="1">
        <v>2.2000000000000002</v>
      </c>
      <c r="CQ411" s="1">
        <v>2.94</v>
      </c>
      <c r="CR411" s="1">
        <v>2.98</v>
      </c>
      <c r="CS411" s="1">
        <v>2.12</v>
      </c>
      <c r="CT411" s="1">
        <v>2.1800000000000002</v>
      </c>
      <c r="CV411" s="1">
        <v>196012</v>
      </c>
      <c r="CW411" s="1">
        <v>2.93</v>
      </c>
      <c r="CX411" s="1">
        <v>4.7699999999999996</v>
      </c>
      <c r="CY411" s="1">
        <v>4.47</v>
      </c>
      <c r="CZ411" s="1">
        <v>2.29</v>
      </c>
      <c r="DA411" s="1">
        <v>4.26</v>
      </c>
      <c r="DB411" s="1">
        <v>5.03</v>
      </c>
      <c r="DC411" s="1">
        <v>4.78</v>
      </c>
      <c r="DD411" s="1">
        <v>3.71</v>
      </c>
      <c r="DE411" s="1">
        <v>1.78</v>
      </c>
      <c r="DF411" s="1">
        <v>4.76</v>
      </c>
      <c r="DG411" s="1">
        <v>3.75</v>
      </c>
      <c r="DH411" s="1">
        <v>5.79</v>
      </c>
      <c r="DI411" s="1">
        <v>4.26</v>
      </c>
      <c r="DJ411" s="1">
        <v>5.44</v>
      </c>
      <c r="DK411" s="1">
        <v>4.1100000000000003</v>
      </c>
      <c r="DL411" s="1">
        <v>4.07</v>
      </c>
      <c r="DM411" s="1">
        <v>3.33</v>
      </c>
      <c r="DN411" s="1">
        <v>1.99</v>
      </c>
      <c r="DO411" s="1">
        <v>1.56</v>
      </c>
      <c r="DQ411" s="1">
        <v>195912</v>
      </c>
      <c r="DR411" s="1">
        <v>-99.99</v>
      </c>
      <c r="DS411" s="1">
        <v>2.76</v>
      </c>
      <c r="DT411" s="1">
        <v>2.2000000000000002</v>
      </c>
      <c r="DU411" s="1">
        <v>1.72</v>
      </c>
      <c r="DV411" s="1">
        <v>2.59</v>
      </c>
      <c r="DW411" s="1">
        <v>2.84</v>
      </c>
      <c r="DX411" s="1">
        <v>2.2000000000000002</v>
      </c>
      <c r="DY411" s="1">
        <v>1.32</v>
      </c>
      <c r="DZ411" s="1">
        <v>2.17</v>
      </c>
      <c r="EA411" s="1">
        <v>1.91</v>
      </c>
      <c r="EB411" s="1">
        <v>3.28</v>
      </c>
      <c r="EC411" s="1">
        <v>3.1</v>
      </c>
      <c r="ED411" s="1">
        <v>2.58</v>
      </c>
      <c r="EE411" s="1">
        <v>2.27</v>
      </c>
      <c r="EF411" s="1">
        <v>2.12</v>
      </c>
      <c r="EG411" s="1">
        <v>1.84</v>
      </c>
      <c r="EH411" s="1">
        <v>0.79</v>
      </c>
      <c r="EI411" s="1">
        <v>1.66</v>
      </c>
      <c r="EJ411" s="1">
        <v>2.68</v>
      </c>
      <c r="EL411">
        <v>195912</v>
      </c>
      <c r="EM411">
        <v>2.4500000000000002</v>
      </c>
      <c r="EN411">
        <v>-0.57999999999999996</v>
      </c>
      <c r="EO411">
        <v>-7.0000000000000007E-2</v>
      </c>
      <c r="EP411">
        <v>0.34</v>
      </c>
      <c r="ER411" s="1">
        <v>196006</v>
      </c>
      <c r="ES411" s="1">
        <v>0.86</v>
      </c>
      <c r="EU411" s="1">
        <v>195907</v>
      </c>
      <c r="EV411" s="1">
        <v>-0.09</v>
      </c>
      <c r="EX411" s="1">
        <v>196406</v>
      </c>
      <c r="EY411" s="1">
        <v>-0.47</v>
      </c>
      <c r="FA411" s="1">
        <v>196006</v>
      </c>
      <c r="FB411" s="1">
        <f>IF(ISERROR(VLOOKUP($FA411,MOM,LOOKUPS!C$12,0)*$FB$6+VLOOKUP($FA411,STREV,LOOKUPS!C$10,0)*$FC$6+VLOOKUP($FA411,LTREV,LOOKUPS!C$9,0)*$FD$6+VLOOKUP($FA411,CFP,LOOKUPS!C$6,0)*$FE$6+VLOOKUP($FA411,EP,LOOKUPS!C$8,0)*$FF$6+VLOOKUP($FA411,BM,LOOKUPS!C$5,0)*$FG$6+VLOOKUP($FA411,DIV,LOOKUPS!C$7,0)*$FH$6++VLOOKUP($FA411,SIZE,LOOKUPS!C$11,0)*$FI$6),"",VLOOKUP($FA411,MOM,LOOKUPS!C$12,0)*$FB$6+VLOOKUP($FA411,STREV,LOOKUPS!C$10,0)*$FC$6+VLOOKUP($FA411,LTREV,LOOKUPS!C$9,0)*$FD$6+VLOOKUP($FA411,CFP,LOOKUPS!C$6,0)*$FE$6+VLOOKUP($FA411,EP,LOOKUPS!C$8,0)*$FF$6+VLOOKUP($FA411,BM,LOOKUPS!C$5,0)*$FG$6+VLOOKUP($FA411,DIV,LOOKUPS!C$7,0)*$FH$6++VLOOKUP($FA411,SIZE,LOOKUPS!C$11,0)*$FI$6)</f>
        <v>1.4060999999999999</v>
      </c>
      <c r="FC411" s="1">
        <f>IF(ISERROR(VLOOKUP($FA411,MOM,LOOKUPS!D$12,0)*$FB$6+VLOOKUP($FA411,STREV,LOOKUPS!D$10,0)*$FC$6+VLOOKUP($FA411,LTREV,LOOKUPS!D$9,0)*$FD$6+VLOOKUP($FA411,CFP,LOOKUPS!D$6,0)*$FE$6+VLOOKUP($FA411,EP,LOOKUPS!D$8,0)*$FF$6+VLOOKUP($FA411,BM,LOOKUPS!D$5,0)*$FG$6+VLOOKUP($FA411,DIV,LOOKUPS!D$7,0)*$FH$6++VLOOKUP($FA411,SIZE,LOOKUPS!D$11,0)*$FI$6),"",VLOOKUP($FA411,MOM,LOOKUPS!D$12,0)*$FB$6+VLOOKUP($FA411,STREV,LOOKUPS!D$10,0)*$FC$6+VLOOKUP($FA411,LTREV,LOOKUPS!D$9,0)*$FD$6+VLOOKUP($FA411,CFP,LOOKUPS!D$6,0)*$FE$6+VLOOKUP($FA411,EP,LOOKUPS!D$8,0)*$FF$6+VLOOKUP($FA411,BM,LOOKUPS!D$5,0)*$FG$6+VLOOKUP($FA411,DIV,LOOKUPS!D$7,0)*$FH$6++VLOOKUP($FA411,SIZE,LOOKUPS!D$11,0)*$FI$6)</f>
        <v>2.6192000000000002</v>
      </c>
      <c r="FD411" s="1">
        <f>IF(ISERROR(VLOOKUP($FA411,MOM,LOOKUPS!E$12,0)*$FB$6+VLOOKUP($FA411,STREV,LOOKUPS!E$10,0)*$FC$6+VLOOKUP($FA411,LTREV,LOOKUPS!E$9,0)*$FD$6+VLOOKUP($FA411,CFP,LOOKUPS!E$6,0)*$FE$6+VLOOKUP($FA411,EP,LOOKUPS!E$8,0)*$FF$6+VLOOKUP($FA411,BM,LOOKUPS!E$5,0)*$FG$6+VLOOKUP($FA411,DIV,LOOKUPS!E$7,0)*$FH$6++VLOOKUP($FA411,SIZE,LOOKUPS!E$11,0)*$FI$6),"",VLOOKUP($FA411,MOM,LOOKUPS!E$12,0)*$FB$6+VLOOKUP($FA411,STREV,LOOKUPS!E$10,0)*$FC$6+VLOOKUP($FA411,LTREV,LOOKUPS!E$9,0)*$FD$6+VLOOKUP($FA411,CFP,LOOKUPS!E$6,0)*$FE$6+VLOOKUP($FA411,EP,LOOKUPS!E$8,0)*$FF$6+VLOOKUP($FA411,BM,LOOKUPS!E$5,0)*$FG$6+VLOOKUP($FA411,DIV,LOOKUPS!E$7,0)*$FH$6++VLOOKUP($FA411,SIZE,LOOKUPS!E$11,0)*$FI$6)</f>
        <v>1.6413000000000002</v>
      </c>
      <c r="FE411" s="1">
        <f>IF(ISERROR(VLOOKUP($FA411,MOM,LOOKUPS!F$12,0)*$FB$6+VLOOKUP($FA411,STREV,LOOKUPS!F$10,0)*$FC$6+VLOOKUP($FA411,LTREV,LOOKUPS!F$9,0)*$FD$6+VLOOKUP($FA411,CFP,LOOKUPS!F$6,0)*$FE$6+VLOOKUP($FA411,EP,LOOKUPS!F$8,0)*$FF$6+VLOOKUP($FA411,BM,LOOKUPS!F$5,0)*$FG$6+VLOOKUP($FA411,DIV,LOOKUPS!F$7,0)*$FH$6++VLOOKUP($FA411,SIZE,LOOKUPS!F$11,0)*$FI$6),"",VLOOKUP($FA411,MOM,LOOKUPS!F$12,0)*$FB$6+VLOOKUP($FA411,STREV,LOOKUPS!F$10,0)*$FC$6+VLOOKUP($FA411,LTREV,LOOKUPS!F$9,0)*$FD$6+VLOOKUP($FA411,CFP,LOOKUPS!F$6,0)*$FE$6+VLOOKUP($FA411,EP,LOOKUPS!F$8,0)*$FF$6+VLOOKUP($FA411,BM,LOOKUPS!F$5,0)*$FG$6+VLOOKUP($FA411,DIV,LOOKUPS!F$7,0)*$FH$6++VLOOKUP($FA411,SIZE,LOOKUPS!F$11,0)*$FI$6)</f>
        <v>2.0397000000000003</v>
      </c>
      <c r="FF411" s="1">
        <f>IF(ISERROR(VLOOKUP($FA411,MOM,LOOKUPS!G$12,0)*$FB$6+VLOOKUP($FA411,STREV,LOOKUPS!G$10,0)*$FC$6+VLOOKUP($FA411,LTREV,LOOKUPS!G$9,0)*$FD$6+VLOOKUP($FA411,CFP,LOOKUPS!G$6,0)*$FE$6+VLOOKUP($FA411,EP,LOOKUPS!G$8,0)*$FF$6+VLOOKUP($FA411,BM,LOOKUPS!G$5,0)*$FG$6+VLOOKUP($FA411,DIV,LOOKUPS!G$7,0)*$FH$6++VLOOKUP($FA411,SIZE,LOOKUPS!G$11,0)*$FI$6),"",VLOOKUP($FA411,MOM,LOOKUPS!G$12,0)*$FB$6+VLOOKUP($FA411,STREV,LOOKUPS!G$10,0)*$FC$6+VLOOKUP($FA411,LTREV,LOOKUPS!G$9,0)*$FD$6+VLOOKUP($FA411,CFP,LOOKUPS!G$6,0)*$FE$6+VLOOKUP($FA411,EP,LOOKUPS!G$8,0)*$FF$6+VLOOKUP($FA411,BM,LOOKUPS!G$5,0)*$FG$6+VLOOKUP($FA411,DIV,LOOKUPS!G$7,0)*$FH$6++VLOOKUP($FA411,SIZE,LOOKUPS!G$11,0)*$FI$6)</f>
        <v>2.3356000000000003</v>
      </c>
      <c r="FG411" s="1">
        <f>IF(ISERROR(VLOOKUP($FA411,MOM,LOOKUPS!H$12,0)*$FB$6+VLOOKUP($FA411,STREV,LOOKUPS!H$10,0)*$FC$6+VLOOKUP($FA411,LTREV,LOOKUPS!H$9,0)*$FD$6+VLOOKUP($FA411,CFP,LOOKUPS!H$6,0)*$FE$6+VLOOKUP($FA411,EP,LOOKUPS!H$8,0)*$FF$6+VLOOKUP($FA411,BM,LOOKUPS!H$5,0)*$FG$6+VLOOKUP($FA411,DIV,LOOKUPS!H$7,0)*$FH$6++VLOOKUP($FA411,SIZE,LOOKUPS!H$11,0)*$FI$6),"",VLOOKUP($FA411,MOM,LOOKUPS!H$12,0)*$FB$6+VLOOKUP($FA411,STREV,LOOKUPS!H$10,0)*$FC$6+VLOOKUP($FA411,LTREV,LOOKUPS!H$9,0)*$FD$6+VLOOKUP($FA411,CFP,LOOKUPS!H$6,0)*$FE$6+VLOOKUP($FA411,EP,LOOKUPS!H$8,0)*$FF$6+VLOOKUP($FA411,BM,LOOKUPS!H$5,0)*$FG$6+VLOOKUP($FA411,DIV,LOOKUPS!H$7,0)*$FH$6++VLOOKUP($FA411,SIZE,LOOKUPS!H$11,0)*$FI$6)</f>
        <v>1.9891000000000001</v>
      </c>
      <c r="FH411" s="1">
        <f>IF(ISERROR(VLOOKUP($FA411,MOM,LOOKUPS!I$12,0)*$FB$6+VLOOKUP($FA411,STREV,LOOKUPS!I$10,0)*$FC$6+VLOOKUP($FA411,LTREV,LOOKUPS!I$9,0)*$FD$6+VLOOKUP($FA411,CFP,LOOKUPS!I$6,0)*$FE$6+VLOOKUP($FA411,EP,LOOKUPS!I$8,0)*$FF$6+VLOOKUP($FA411,BM,LOOKUPS!I$5,0)*$FG$6+VLOOKUP($FA411,DIV,LOOKUPS!I$7,0)*$FH$6++VLOOKUP($FA411,SIZE,LOOKUPS!I$11,0)*$FI$6),"",VLOOKUP($FA411,MOM,LOOKUPS!I$12,0)*$FB$6+VLOOKUP($FA411,STREV,LOOKUPS!I$10,0)*$FC$6+VLOOKUP($FA411,LTREV,LOOKUPS!I$9,0)*$FD$6+VLOOKUP($FA411,CFP,LOOKUPS!I$6,0)*$FE$6+VLOOKUP($FA411,EP,LOOKUPS!I$8,0)*$FF$6+VLOOKUP($FA411,BM,LOOKUPS!I$5,0)*$FG$6+VLOOKUP($FA411,DIV,LOOKUPS!I$7,0)*$FH$6++VLOOKUP($FA411,SIZE,LOOKUPS!I$11,0)*$FI$6)</f>
        <v>2.5071000000000003</v>
      </c>
      <c r="FI411" s="1">
        <f>IF(ISERROR(VLOOKUP($FA411,MOM,LOOKUPS!J$12,0)*$FB$6+VLOOKUP($FA411,STREV,LOOKUPS!J$10,0)*$FC$6+VLOOKUP($FA411,LTREV,LOOKUPS!J$9,0)*$FD$6+VLOOKUP($FA411,CFP,LOOKUPS!J$6,0)*$FE$6+VLOOKUP($FA411,EP,LOOKUPS!J$8,0)*$FF$6+VLOOKUP($FA411,BM,LOOKUPS!J$5,0)*$FG$6+VLOOKUP($FA411,DIV,LOOKUPS!J$7,0)*$FH$6++VLOOKUP($FA411,SIZE,LOOKUPS!J$11,0)*$FI$6),"",VLOOKUP($FA411,MOM,LOOKUPS!J$12,0)*$FB$6+VLOOKUP($FA411,STREV,LOOKUPS!J$10,0)*$FC$6+VLOOKUP($FA411,LTREV,LOOKUPS!J$9,0)*$FD$6+VLOOKUP($FA411,CFP,LOOKUPS!J$6,0)*$FE$6+VLOOKUP($FA411,EP,LOOKUPS!J$8,0)*$FF$6+VLOOKUP($FA411,BM,LOOKUPS!J$5,0)*$FG$6+VLOOKUP($FA411,DIV,LOOKUPS!J$7,0)*$FH$6++VLOOKUP($FA411,SIZE,LOOKUPS!J$11,0)*$FI$6)</f>
        <v>2.7310000000000003</v>
      </c>
      <c r="FJ411" s="1">
        <f>IF(ISERROR(VLOOKUP($FA411,MOM,LOOKUPS!K$12,0)*$FB$6+VLOOKUP($FA411,STREV,LOOKUPS!K$10,0)*$FC$6+VLOOKUP($FA411,LTREV,LOOKUPS!K$9,0)*$FD$6+VLOOKUP($FA411,CFP,LOOKUPS!K$6,0)*$FE$6+VLOOKUP($FA411,EP,LOOKUPS!K$8,0)*$FF$6+VLOOKUP($FA411,BM,LOOKUPS!K$5,0)*$FG$6+VLOOKUP($FA411,DIV,LOOKUPS!K$7,0)*$FH$6++VLOOKUP($FA411,SIZE,LOOKUPS!K$11,0)*$FI$6),"",VLOOKUP($FA411,MOM,LOOKUPS!K$12,0)*$FB$6+VLOOKUP($FA411,STREV,LOOKUPS!K$10,0)*$FC$6+VLOOKUP($FA411,LTREV,LOOKUPS!K$9,0)*$FD$6+VLOOKUP($FA411,CFP,LOOKUPS!K$6,0)*$FE$6+VLOOKUP($FA411,EP,LOOKUPS!K$8,0)*$FF$6+VLOOKUP($FA411,BM,LOOKUPS!K$5,0)*$FG$6+VLOOKUP($FA411,DIV,LOOKUPS!K$7,0)*$FH$6++VLOOKUP($FA411,SIZE,LOOKUPS!K$11,0)*$FI$6)</f>
        <v>2.4851999999999999</v>
      </c>
      <c r="FK411" s="1">
        <f>IF(ISERROR(VLOOKUP($FA411,MOM,LOOKUPS!L$12,0)*$FB$6+VLOOKUP($FA411,STREV,LOOKUPS!L$10,0)*$FC$6+VLOOKUP($FA411,LTREV,LOOKUPS!L$9,0)*$FD$6+VLOOKUP($FA411,CFP,LOOKUPS!L$6,0)*$FE$6+VLOOKUP($FA411,EP,LOOKUPS!L$8,0)*$FF$6+VLOOKUP($FA411,BM,LOOKUPS!L$5,0)*$FG$6+VLOOKUP($FA411,DIV,LOOKUPS!L$7,0)*$FH$6++VLOOKUP($FA411,SIZE,LOOKUPS!L$11,0)*$FI$6),"",VLOOKUP($FA411,MOM,LOOKUPS!L$12,0)*$FB$6+VLOOKUP($FA411,STREV,LOOKUPS!L$10,0)*$FC$6+VLOOKUP($FA411,LTREV,LOOKUPS!L$9,0)*$FD$6+VLOOKUP($FA411,CFP,LOOKUPS!L$6,0)*$FE$6+VLOOKUP($FA411,EP,LOOKUPS!L$8,0)*$FF$6+VLOOKUP($FA411,BM,LOOKUPS!L$5,0)*$FG$6+VLOOKUP($FA411,DIV,LOOKUPS!L$7,0)*$FH$6++VLOOKUP($FA411,SIZE,LOOKUPS!L$11,0)*$FI$6)</f>
        <v>2.3177000000000003</v>
      </c>
    </row>
    <row r="412" spans="1:167" x14ac:dyDescent="0.3">
      <c r="A412" s="1">
        <v>196007</v>
      </c>
      <c r="B412" s="1">
        <v>-2.44</v>
      </c>
      <c r="C412" s="1">
        <v>-0.41</v>
      </c>
      <c r="D412" s="1">
        <v>-2.39</v>
      </c>
      <c r="E412" s="1">
        <v>-1.31</v>
      </c>
      <c r="F412" s="1">
        <v>-1.1299999999999999</v>
      </c>
      <c r="G412" s="1">
        <v>-1.2</v>
      </c>
      <c r="H412" s="1">
        <v>-1.56</v>
      </c>
      <c r="I412" s="1">
        <v>-1.75</v>
      </c>
      <c r="J412" s="1">
        <v>-1.7</v>
      </c>
      <c r="K412" s="1">
        <v>-4.3</v>
      </c>
      <c r="M412" s="1">
        <v>195908</v>
      </c>
      <c r="N412" s="1">
        <v>-2.84</v>
      </c>
      <c r="O412" s="1">
        <v>-1.8</v>
      </c>
      <c r="P412" s="1">
        <v>-0.49</v>
      </c>
      <c r="Q412" s="1">
        <v>-0.67</v>
      </c>
      <c r="R412" s="1">
        <v>-1.65</v>
      </c>
      <c r="S412" s="1">
        <v>-0.34</v>
      </c>
      <c r="T412" s="1">
        <v>-2.2599999999999998</v>
      </c>
      <c r="U412" s="1">
        <v>-1.18</v>
      </c>
      <c r="V412" s="1">
        <v>-0.84</v>
      </c>
      <c r="W412" s="1">
        <v>-2.2999999999999998</v>
      </c>
      <c r="Y412" s="1">
        <v>196407</v>
      </c>
      <c r="Z412" s="1">
        <v>2.54</v>
      </c>
      <c r="AA412" s="1">
        <v>2.78</v>
      </c>
      <c r="AB412" s="1">
        <v>4</v>
      </c>
      <c r="AC412" s="1">
        <v>3.32</v>
      </c>
      <c r="AD412" s="1">
        <v>3.09</v>
      </c>
      <c r="AE412" s="1">
        <v>3.85</v>
      </c>
      <c r="AF412" s="1">
        <v>2.78</v>
      </c>
      <c r="AG412" s="1">
        <v>2.98</v>
      </c>
      <c r="AH412" s="1">
        <v>3.21</v>
      </c>
      <c r="AI412" s="1">
        <v>1.28</v>
      </c>
      <c r="AK412">
        <v>198501</v>
      </c>
      <c r="AL412">
        <v>13.74</v>
      </c>
      <c r="AM412">
        <v>14.23</v>
      </c>
      <c r="AN412">
        <v>12.12</v>
      </c>
      <c r="AO412">
        <v>8.43</v>
      </c>
      <c r="AP412">
        <v>14.74</v>
      </c>
      <c r="AQ412">
        <v>13.08</v>
      </c>
      <c r="AR412">
        <v>11.74</v>
      </c>
      <c r="AS412">
        <v>10.56</v>
      </c>
      <c r="AT412">
        <v>7.39</v>
      </c>
      <c r="AU412">
        <v>15.01</v>
      </c>
      <c r="AV412">
        <v>14.31</v>
      </c>
      <c r="AW412">
        <v>12.2</v>
      </c>
      <c r="AX412">
        <v>14.02</v>
      </c>
      <c r="AY412">
        <v>11.53</v>
      </c>
      <c r="AZ412">
        <v>11.95</v>
      </c>
      <c r="BA412">
        <v>10.86</v>
      </c>
      <c r="BB412">
        <v>10.24</v>
      </c>
      <c r="BC412">
        <v>7.78</v>
      </c>
      <c r="BD412">
        <v>7</v>
      </c>
      <c r="BF412" s="1">
        <v>198501</v>
      </c>
      <c r="BG412" s="1">
        <v>13.33</v>
      </c>
      <c r="BH412" s="1">
        <v>14.73</v>
      </c>
      <c r="BI412" s="1">
        <v>12.16</v>
      </c>
      <c r="BJ412" s="1">
        <v>8.39</v>
      </c>
      <c r="BK412" s="1">
        <v>14.79</v>
      </c>
      <c r="BL412" s="1">
        <v>13.81</v>
      </c>
      <c r="BM412" s="1">
        <v>12.27</v>
      </c>
      <c r="BN412" s="1">
        <v>9.89</v>
      </c>
      <c r="BO412" s="1">
        <v>8.09</v>
      </c>
      <c r="BP412" s="1">
        <v>15.37</v>
      </c>
      <c r="BQ412" s="1">
        <v>13.84</v>
      </c>
      <c r="BR412" s="1">
        <v>14.5</v>
      </c>
      <c r="BS412" s="1">
        <v>12.82</v>
      </c>
      <c r="BT412" s="1">
        <v>12.54</v>
      </c>
      <c r="BU412" s="1">
        <v>11.99</v>
      </c>
      <c r="BV412" s="1">
        <v>11.25</v>
      </c>
      <c r="BW412" s="1">
        <v>8.86</v>
      </c>
      <c r="BX412" s="1">
        <v>8.16</v>
      </c>
      <c r="BY412" s="1">
        <v>8.01</v>
      </c>
      <c r="CA412" s="1">
        <v>196001</v>
      </c>
      <c r="CB412" s="1">
        <v>-3.05</v>
      </c>
      <c r="CC412" s="1">
        <v>-5.43</v>
      </c>
      <c r="CD412" s="1">
        <v>-4.32</v>
      </c>
      <c r="CE412" s="1">
        <v>-1.97</v>
      </c>
      <c r="CF412" s="1">
        <v>-6.06</v>
      </c>
      <c r="CG412" s="1">
        <v>-4.3899999999999997</v>
      </c>
      <c r="CH412" s="1">
        <v>-4.2</v>
      </c>
      <c r="CI412" s="1">
        <v>-3.38</v>
      </c>
      <c r="CJ412" s="1">
        <v>-1.7</v>
      </c>
      <c r="CK412" s="1">
        <v>-6.73</v>
      </c>
      <c r="CL412" s="1">
        <v>-5.4</v>
      </c>
      <c r="CM412" s="1">
        <v>-4.13</v>
      </c>
      <c r="CN412" s="1">
        <v>-4.6399999999999997</v>
      </c>
      <c r="CO412" s="1">
        <v>-4.2</v>
      </c>
      <c r="CP412" s="1">
        <v>-4.2</v>
      </c>
      <c r="CQ412" s="1">
        <v>-4.24</v>
      </c>
      <c r="CR412" s="1">
        <v>-2.5099999999999998</v>
      </c>
      <c r="CS412" s="1">
        <v>-2.14</v>
      </c>
      <c r="CT412" s="1">
        <v>-1.26</v>
      </c>
      <c r="CV412" s="1">
        <v>196101</v>
      </c>
      <c r="CW412" s="1">
        <v>10.39</v>
      </c>
      <c r="CX412" s="1">
        <v>6.31</v>
      </c>
      <c r="CY412" s="1">
        <v>7.77</v>
      </c>
      <c r="CZ412" s="1">
        <v>9.39</v>
      </c>
      <c r="DA412" s="1">
        <v>6.47</v>
      </c>
      <c r="DB412" s="1">
        <v>6.29</v>
      </c>
      <c r="DC412" s="1">
        <v>8.0500000000000007</v>
      </c>
      <c r="DD412" s="1">
        <v>8.2100000000000009</v>
      </c>
      <c r="DE412" s="1">
        <v>10.06</v>
      </c>
      <c r="DF412" s="1">
        <v>6.05</v>
      </c>
      <c r="DG412" s="1">
        <v>6.91</v>
      </c>
      <c r="DH412" s="1">
        <v>5.98</v>
      </c>
      <c r="DI412" s="1">
        <v>6.59</v>
      </c>
      <c r="DJ412" s="1">
        <v>8.8699999999999992</v>
      </c>
      <c r="DK412" s="1">
        <v>7.23</v>
      </c>
      <c r="DL412" s="1">
        <v>8.3800000000000008</v>
      </c>
      <c r="DM412" s="1">
        <v>8.0399999999999991</v>
      </c>
      <c r="DN412" s="1">
        <v>9.4600000000000009</v>
      </c>
      <c r="DO412" s="1">
        <v>10.68</v>
      </c>
      <c r="DQ412" s="1">
        <v>196001</v>
      </c>
      <c r="DR412" s="1">
        <v>-99.99</v>
      </c>
      <c r="DS412" s="1">
        <v>-1.32</v>
      </c>
      <c r="DT412" s="1">
        <v>-4.51</v>
      </c>
      <c r="DU412" s="1">
        <v>-5.62</v>
      </c>
      <c r="DV412" s="1">
        <v>-0.51</v>
      </c>
      <c r="DW412" s="1">
        <v>-3.52</v>
      </c>
      <c r="DX412" s="1">
        <v>-4.47</v>
      </c>
      <c r="DY412" s="1">
        <v>-5.07</v>
      </c>
      <c r="DZ412" s="1">
        <v>-5.82</v>
      </c>
      <c r="EA412" s="1">
        <v>0.77</v>
      </c>
      <c r="EB412" s="1">
        <v>-1.81</v>
      </c>
      <c r="EC412" s="1">
        <v>-2.91</v>
      </c>
      <c r="ED412" s="1">
        <v>-4.16</v>
      </c>
      <c r="EE412" s="1">
        <v>-3.58</v>
      </c>
      <c r="EF412" s="1">
        <v>-5.37</v>
      </c>
      <c r="EG412" s="1">
        <v>-4.93</v>
      </c>
      <c r="EH412" s="1">
        <v>-5.21</v>
      </c>
      <c r="EI412" s="1">
        <v>-4.6500000000000004</v>
      </c>
      <c r="EJ412" s="1">
        <v>-7</v>
      </c>
      <c r="EL412">
        <v>196001</v>
      </c>
      <c r="EM412">
        <v>-6.98</v>
      </c>
      <c r="EN412">
        <v>2.08</v>
      </c>
      <c r="EO412">
        <v>2.79</v>
      </c>
      <c r="EP412">
        <v>0.33</v>
      </c>
      <c r="ER412" s="1">
        <v>196007</v>
      </c>
      <c r="ES412" s="1">
        <v>-0.78</v>
      </c>
      <c r="EU412" s="1">
        <v>195908</v>
      </c>
      <c r="EV412" s="1">
        <v>-0.51</v>
      </c>
      <c r="EX412" s="1">
        <v>196407</v>
      </c>
      <c r="EY412" s="1">
        <v>-0.01</v>
      </c>
      <c r="FA412" s="1">
        <v>196007</v>
      </c>
      <c r="FB412" s="1">
        <f>IF(ISERROR(VLOOKUP($FA412,MOM,LOOKUPS!C$12,0)*$FB$6+VLOOKUP($FA412,STREV,LOOKUPS!C$10,0)*$FC$6+VLOOKUP($FA412,LTREV,LOOKUPS!C$9,0)*$FD$6+VLOOKUP($FA412,CFP,LOOKUPS!C$6,0)*$FE$6+VLOOKUP($FA412,EP,LOOKUPS!C$8,0)*$FF$6+VLOOKUP($FA412,BM,LOOKUPS!C$5,0)*$FG$6+VLOOKUP($FA412,DIV,LOOKUPS!C$7,0)*$FH$6++VLOOKUP($FA412,SIZE,LOOKUPS!C$11,0)*$FI$6),"",VLOOKUP($FA412,MOM,LOOKUPS!C$12,0)*$FB$6+VLOOKUP($FA412,STREV,LOOKUPS!C$10,0)*$FC$6+VLOOKUP($FA412,LTREV,LOOKUPS!C$9,0)*$FD$6+VLOOKUP($FA412,CFP,LOOKUPS!C$6,0)*$FE$6+VLOOKUP($FA412,EP,LOOKUPS!C$8,0)*$FF$6+VLOOKUP($FA412,BM,LOOKUPS!C$5,0)*$FG$6+VLOOKUP($FA412,DIV,LOOKUPS!C$7,0)*$FH$6++VLOOKUP($FA412,SIZE,LOOKUPS!C$11,0)*$FI$6)</f>
        <v>-4.0266999999999999</v>
      </c>
      <c r="FC412" s="1">
        <f>IF(ISERROR(VLOOKUP($FA412,MOM,LOOKUPS!D$12,0)*$FB$6+VLOOKUP($FA412,STREV,LOOKUPS!D$10,0)*$FC$6+VLOOKUP($FA412,LTREV,LOOKUPS!D$9,0)*$FD$6+VLOOKUP($FA412,CFP,LOOKUPS!D$6,0)*$FE$6+VLOOKUP($FA412,EP,LOOKUPS!D$8,0)*$FF$6+VLOOKUP($FA412,BM,LOOKUPS!D$5,0)*$FG$6+VLOOKUP($FA412,DIV,LOOKUPS!D$7,0)*$FH$6++VLOOKUP($FA412,SIZE,LOOKUPS!D$11,0)*$FI$6),"",VLOOKUP($FA412,MOM,LOOKUPS!D$12,0)*$FB$6+VLOOKUP($FA412,STREV,LOOKUPS!D$10,0)*$FC$6+VLOOKUP($FA412,LTREV,LOOKUPS!D$9,0)*$FD$6+VLOOKUP($FA412,CFP,LOOKUPS!D$6,0)*$FE$6+VLOOKUP($FA412,EP,LOOKUPS!D$8,0)*$FF$6+VLOOKUP($FA412,BM,LOOKUPS!D$5,0)*$FG$6+VLOOKUP($FA412,DIV,LOOKUPS!D$7,0)*$FH$6++VLOOKUP($FA412,SIZE,LOOKUPS!D$11,0)*$FI$6)</f>
        <v>-1.9423000000000001</v>
      </c>
      <c r="FD412" s="1">
        <f>IF(ISERROR(VLOOKUP($FA412,MOM,LOOKUPS!E$12,0)*$FB$6+VLOOKUP($FA412,STREV,LOOKUPS!E$10,0)*$FC$6+VLOOKUP($FA412,LTREV,LOOKUPS!E$9,0)*$FD$6+VLOOKUP($FA412,CFP,LOOKUPS!E$6,0)*$FE$6+VLOOKUP($FA412,EP,LOOKUPS!E$8,0)*$FF$6+VLOOKUP($FA412,BM,LOOKUPS!E$5,0)*$FG$6+VLOOKUP($FA412,DIV,LOOKUPS!E$7,0)*$FH$6++VLOOKUP($FA412,SIZE,LOOKUPS!E$11,0)*$FI$6),"",VLOOKUP($FA412,MOM,LOOKUPS!E$12,0)*$FB$6+VLOOKUP($FA412,STREV,LOOKUPS!E$10,0)*$FC$6+VLOOKUP($FA412,LTREV,LOOKUPS!E$9,0)*$FD$6+VLOOKUP($FA412,CFP,LOOKUPS!E$6,0)*$FE$6+VLOOKUP($FA412,EP,LOOKUPS!E$8,0)*$FF$6+VLOOKUP($FA412,BM,LOOKUPS!E$5,0)*$FG$6+VLOOKUP($FA412,DIV,LOOKUPS!E$7,0)*$FH$6++VLOOKUP($FA412,SIZE,LOOKUPS!E$11,0)*$FI$6)</f>
        <v>-2.4264000000000001</v>
      </c>
      <c r="FE412" s="1">
        <f>IF(ISERROR(VLOOKUP($FA412,MOM,LOOKUPS!F$12,0)*$FB$6+VLOOKUP($FA412,STREV,LOOKUPS!F$10,0)*$FC$6+VLOOKUP($FA412,LTREV,LOOKUPS!F$9,0)*$FD$6+VLOOKUP($FA412,CFP,LOOKUPS!F$6,0)*$FE$6+VLOOKUP($FA412,EP,LOOKUPS!F$8,0)*$FF$6+VLOOKUP($FA412,BM,LOOKUPS!F$5,0)*$FG$6+VLOOKUP($FA412,DIV,LOOKUPS!F$7,0)*$FH$6++VLOOKUP($FA412,SIZE,LOOKUPS!F$11,0)*$FI$6),"",VLOOKUP($FA412,MOM,LOOKUPS!F$12,0)*$FB$6+VLOOKUP($FA412,STREV,LOOKUPS!F$10,0)*$FC$6+VLOOKUP($FA412,LTREV,LOOKUPS!F$9,0)*$FD$6+VLOOKUP($FA412,CFP,LOOKUPS!F$6,0)*$FE$6+VLOOKUP($FA412,EP,LOOKUPS!F$8,0)*$FF$6+VLOOKUP($FA412,BM,LOOKUPS!F$5,0)*$FG$6+VLOOKUP($FA412,DIV,LOOKUPS!F$7,0)*$FH$6++VLOOKUP($FA412,SIZE,LOOKUPS!F$11,0)*$FI$6)</f>
        <v>-1.3816000000000002</v>
      </c>
      <c r="FF412" s="1">
        <f>IF(ISERROR(VLOOKUP($FA412,MOM,LOOKUPS!G$12,0)*$FB$6+VLOOKUP($FA412,STREV,LOOKUPS!G$10,0)*$FC$6+VLOOKUP($FA412,LTREV,LOOKUPS!G$9,0)*$FD$6+VLOOKUP($FA412,CFP,LOOKUPS!G$6,0)*$FE$6+VLOOKUP($FA412,EP,LOOKUPS!G$8,0)*$FF$6+VLOOKUP($FA412,BM,LOOKUPS!G$5,0)*$FG$6+VLOOKUP($FA412,DIV,LOOKUPS!G$7,0)*$FH$6++VLOOKUP($FA412,SIZE,LOOKUPS!G$11,0)*$FI$6),"",VLOOKUP($FA412,MOM,LOOKUPS!G$12,0)*$FB$6+VLOOKUP($FA412,STREV,LOOKUPS!G$10,0)*$FC$6+VLOOKUP($FA412,LTREV,LOOKUPS!G$9,0)*$FD$6+VLOOKUP($FA412,CFP,LOOKUPS!G$6,0)*$FE$6+VLOOKUP($FA412,EP,LOOKUPS!G$8,0)*$FF$6+VLOOKUP($FA412,BM,LOOKUPS!G$5,0)*$FG$6+VLOOKUP($FA412,DIV,LOOKUPS!G$7,0)*$FH$6++VLOOKUP($FA412,SIZE,LOOKUPS!G$11,0)*$FI$6)</f>
        <v>-0.9222999999999999</v>
      </c>
      <c r="FG412" s="1">
        <f>IF(ISERROR(VLOOKUP($FA412,MOM,LOOKUPS!H$12,0)*$FB$6+VLOOKUP($FA412,STREV,LOOKUPS!H$10,0)*$FC$6+VLOOKUP($FA412,LTREV,LOOKUPS!H$9,0)*$FD$6+VLOOKUP($FA412,CFP,LOOKUPS!H$6,0)*$FE$6+VLOOKUP($FA412,EP,LOOKUPS!H$8,0)*$FF$6+VLOOKUP($FA412,BM,LOOKUPS!H$5,0)*$FG$6+VLOOKUP($FA412,DIV,LOOKUPS!H$7,0)*$FH$6++VLOOKUP($FA412,SIZE,LOOKUPS!H$11,0)*$FI$6),"",VLOOKUP($FA412,MOM,LOOKUPS!H$12,0)*$FB$6+VLOOKUP($FA412,STREV,LOOKUPS!H$10,0)*$FC$6+VLOOKUP($FA412,LTREV,LOOKUPS!H$9,0)*$FD$6+VLOOKUP($FA412,CFP,LOOKUPS!H$6,0)*$FE$6+VLOOKUP($FA412,EP,LOOKUPS!H$8,0)*$FF$6+VLOOKUP($FA412,BM,LOOKUPS!H$5,0)*$FG$6+VLOOKUP($FA412,DIV,LOOKUPS!H$7,0)*$FH$6++VLOOKUP($FA412,SIZE,LOOKUPS!H$11,0)*$FI$6)</f>
        <v>-0.90100000000000002</v>
      </c>
      <c r="FH412" s="1">
        <f>IF(ISERROR(VLOOKUP($FA412,MOM,LOOKUPS!I$12,0)*$FB$6+VLOOKUP($FA412,STREV,LOOKUPS!I$10,0)*$FC$6+VLOOKUP($FA412,LTREV,LOOKUPS!I$9,0)*$FD$6+VLOOKUP($FA412,CFP,LOOKUPS!I$6,0)*$FE$6+VLOOKUP($FA412,EP,LOOKUPS!I$8,0)*$FF$6+VLOOKUP($FA412,BM,LOOKUPS!I$5,0)*$FG$6+VLOOKUP($FA412,DIV,LOOKUPS!I$7,0)*$FH$6++VLOOKUP($FA412,SIZE,LOOKUPS!I$11,0)*$FI$6),"",VLOOKUP($FA412,MOM,LOOKUPS!I$12,0)*$FB$6+VLOOKUP($FA412,STREV,LOOKUPS!I$10,0)*$FC$6+VLOOKUP($FA412,LTREV,LOOKUPS!I$9,0)*$FD$6+VLOOKUP($FA412,CFP,LOOKUPS!I$6,0)*$FE$6+VLOOKUP($FA412,EP,LOOKUPS!I$8,0)*$FF$6+VLOOKUP($FA412,BM,LOOKUPS!I$5,0)*$FG$6+VLOOKUP($FA412,DIV,LOOKUPS!I$7,0)*$FH$6++VLOOKUP($FA412,SIZE,LOOKUPS!I$11,0)*$FI$6)</f>
        <v>-1.5295000000000001</v>
      </c>
      <c r="FI412" s="1">
        <f>IF(ISERROR(VLOOKUP($FA412,MOM,LOOKUPS!J$12,0)*$FB$6+VLOOKUP($FA412,STREV,LOOKUPS!J$10,0)*$FC$6+VLOOKUP($FA412,LTREV,LOOKUPS!J$9,0)*$FD$6+VLOOKUP($FA412,CFP,LOOKUPS!J$6,0)*$FE$6+VLOOKUP($FA412,EP,LOOKUPS!J$8,0)*$FF$6+VLOOKUP($FA412,BM,LOOKUPS!J$5,0)*$FG$6+VLOOKUP($FA412,DIV,LOOKUPS!J$7,0)*$FH$6++VLOOKUP($FA412,SIZE,LOOKUPS!J$11,0)*$FI$6),"",VLOOKUP($FA412,MOM,LOOKUPS!J$12,0)*$FB$6+VLOOKUP($FA412,STREV,LOOKUPS!J$10,0)*$FC$6+VLOOKUP($FA412,LTREV,LOOKUPS!J$9,0)*$FD$6+VLOOKUP($FA412,CFP,LOOKUPS!J$6,0)*$FE$6+VLOOKUP($FA412,EP,LOOKUPS!J$8,0)*$FF$6+VLOOKUP($FA412,BM,LOOKUPS!J$5,0)*$FG$6+VLOOKUP($FA412,DIV,LOOKUPS!J$7,0)*$FH$6++VLOOKUP($FA412,SIZE,LOOKUPS!J$11,0)*$FI$6)</f>
        <v>-1.7136</v>
      </c>
      <c r="FJ412" s="1">
        <f>IF(ISERROR(VLOOKUP($FA412,MOM,LOOKUPS!K$12,0)*$FB$6+VLOOKUP($FA412,STREV,LOOKUPS!K$10,0)*$FC$6+VLOOKUP($FA412,LTREV,LOOKUPS!K$9,0)*$FD$6+VLOOKUP($FA412,CFP,LOOKUPS!K$6,0)*$FE$6+VLOOKUP($FA412,EP,LOOKUPS!K$8,0)*$FF$6+VLOOKUP($FA412,BM,LOOKUPS!K$5,0)*$FG$6+VLOOKUP($FA412,DIV,LOOKUPS!K$7,0)*$FH$6++VLOOKUP($FA412,SIZE,LOOKUPS!K$11,0)*$FI$6),"",VLOOKUP($FA412,MOM,LOOKUPS!K$12,0)*$FB$6+VLOOKUP($FA412,STREV,LOOKUPS!K$10,0)*$FC$6+VLOOKUP($FA412,LTREV,LOOKUPS!K$9,0)*$FD$6+VLOOKUP($FA412,CFP,LOOKUPS!K$6,0)*$FE$6+VLOOKUP($FA412,EP,LOOKUPS!K$8,0)*$FF$6+VLOOKUP($FA412,BM,LOOKUPS!K$5,0)*$FG$6+VLOOKUP($FA412,DIV,LOOKUPS!K$7,0)*$FH$6++VLOOKUP($FA412,SIZE,LOOKUPS!K$11,0)*$FI$6)</f>
        <v>-1.2444</v>
      </c>
      <c r="FK412" s="1">
        <f>IF(ISERROR(VLOOKUP($FA412,MOM,LOOKUPS!L$12,0)*$FB$6+VLOOKUP($FA412,STREV,LOOKUPS!L$10,0)*$FC$6+VLOOKUP($FA412,LTREV,LOOKUPS!L$9,0)*$FD$6+VLOOKUP($FA412,CFP,LOOKUPS!L$6,0)*$FE$6+VLOOKUP($FA412,EP,LOOKUPS!L$8,0)*$FF$6+VLOOKUP($FA412,BM,LOOKUPS!L$5,0)*$FG$6+VLOOKUP($FA412,DIV,LOOKUPS!L$7,0)*$FH$6++VLOOKUP($FA412,SIZE,LOOKUPS!L$11,0)*$FI$6),"",VLOOKUP($FA412,MOM,LOOKUPS!L$12,0)*$FB$6+VLOOKUP($FA412,STREV,LOOKUPS!L$10,0)*$FC$6+VLOOKUP($FA412,LTREV,LOOKUPS!L$9,0)*$FD$6+VLOOKUP($FA412,CFP,LOOKUPS!L$6,0)*$FE$6+VLOOKUP($FA412,EP,LOOKUPS!L$8,0)*$FF$6+VLOOKUP($FA412,BM,LOOKUPS!L$5,0)*$FG$6+VLOOKUP($FA412,DIV,LOOKUPS!L$7,0)*$FH$6++VLOOKUP($FA412,SIZE,LOOKUPS!L$11,0)*$FI$6)</f>
        <v>-2.5942000000000003</v>
      </c>
    </row>
    <row r="413" spans="1:167" x14ac:dyDescent="0.3">
      <c r="A413" s="1">
        <v>196008</v>
      </c>
      <c r="B413" s="1">
        <v>4.6900000000000004</v>
      </c>
      <c r="C413" s="1">
        <v>2.39</v>
      </c>
      <c r="D413" s="1">
        <v>5.14</v>
      </c>
      <c r="E413" s="1">
        <v>3.41</v>
      </c>
      <c r="F413" s="1">
        <v>2.5099999999999998</v>
      </c>
      <c r="G413" s="1">
        <v>2.97</v>
      </c>
      <c r="H413" s="1">
        <v>3.57</v>
      </c>
      <c r="I413" s="1">
        <v>4.4800000000000004</v>
      </c>
      <c r="J413" s="1">
        <v>4.79</v>
      </c>
      <c r="K413" s="1">
        <v>4.8899999999999997</v>
      </c>
      <c r="M413" s="1">
        <v>195909</v>
      </c>
      <c r="N413" s="1">
        <v>-4.51</v>
      </c>
      <c r="O413" s="1">
        <v>-5.36</v>
      </c>
      <c r="P413" s="1">
        <v>-4.2300000000000004</v>
      </c>
      <c r="Q413" s="1">
        <v>-5.37</v>
      </c>
      <c r="R413" s="1">
        <v>-3.88</v>
      </c>
      <c r="S413" s="1">
        <v>-4.2300000000000004</v>
      </c>
      <c r="T413" s="1">
        <v>-4.0599999999999996</v>
      </c>
      <c r="U413" s="1">
        <v>-3.22</v>
      </c>
      <c r="V413" s="1">
        <v>-5.28</v>
      </c>
      <c r="W413" s="1">
        <v>-5.0199999999999996</v>
      </c>
      <c r="Y413" s="1">
        <v>196408</v>
      </c>
      <c r="Z413" s="1">
        <v>-2.4</v>
      </c>
      <c r="AA413" s="1">
        <v>-1.08</v>
      </c>
      <c r="AB413" s="1">
        <v>-0.85</v>
      </c>
      <c r="AC413" s="1">
        <v>-0.94</v>
      </c>
      <c r="AD413" s="1">
        <v>-0.73</v>
      </c>
      <c r="AE413" s="1">
        <v>-0.62</v>
      </c>
      <c r="AF413" s="1">
        <v>-0.18</v>
      </c>
      <c r="AG413" s="1">
        <v>-0.79</v>
      </c>
      <c r="AH413" s="1">
        <v>0.76</v>
      </c>
      <c r="AI413" s="1">
        <v>-0.55000000000000004</v>
      </c>
      <c r="AK413">
        <v>198502</v>
      </c>
      <c r="AL413">
        <v>6.92</v>
      </c>
      <c r="AM413">
        <v>4.72</v>
      </c>
      <c r="AN413">
        <v>3.72</v>
      </c>
      <c r="AO413">
        <v>3.86</v>
      </c>
      <c r="AP413">
        <v>4.97</v>
      </c>
      <c r="AQ413">
        <v>4.13</v>
      </c>
      <c r="AR413">
        <v>3.92</v>
      </c>
      <c r="AS413">
        <v>3.36</v>
      </c>
      <c r="AT413">
        <v>3.6</v>
      </c>
      <c r="AU413">
        <v>5.09</v>
      </c>
      <c r="AV413">
        <v>4.78</v>
      </c>
      <c r="AW413">
        <v>3.73</v>
      </c>
      <c r="AX413">
        <v>4.5599999999999996</v>
      </c>
      <c r="AY413">
        <v>4.03</v>
      </c>
      <c r="AZ413">
        <v>3.81</v>
      </c>
      <c r="BA413">
        <v>2.42</v>
      </c>
      <c r="BB413">
        <v>4.32</v>
      </c>
      <c r="BC413">
        <v>3.07</v>
      </c>
      <c r="BD413">
        <v>4.1500000000000004</v>
      </c>
      <c r="BF413" s="1">
        <v>198502</v>
      </c>
      <c r="BG413" s="1">
        <v>7.21</v>
      </c>
      <c r="BH413" s="1">
        <v>4.12</v>
      </c>
      <c r="BI413" s="1">
        <v>4.29</v>
      </c>
      <c r="BJ413" s="1">
        <v>3.4</v>
      </c>
      <c r="BK413" s="1">
        <v>4.26</v>
      </c>
      <c r="BL413" s="1">
        <v>3.78</v>
      </c>
      <c r="BM413" s="1">
        <v>4.5599999999999996</v>
      </c>
      <c r="BN413" s="1">
        <v>4.1100000000000003</v>
      </c>
      <c r="BO413" s="1">
        <v>2.89</v>
      </c>
      <c r="BP413" s="1">
        <v>4.47</v>
      </c>
      <c r="BQ413" s="1">
        <v>3.92</v>
      </c>
      <c r="BR413" s="1">
        <v>3.63</v>
      </c>
      <c r="BS413" s="1">
        <v>3.99</v>
      </c>
      <c r="BT413" s="1">
        <v>4.79</v>
      </c>
      <c r="BU413" s="1">
        <v>4.3099999999999996</v>
      </c>
      <c r="BV413" s="1">
        <v>3.98</v>
      </c>
      <c r="BW413" s="1">
        <v>4.2</v>
      </c>
      <c r="BX413" s="1">
        <v>2.99</v>
      </c>
      <c r="BY413" s="1">
        <v>2.78</v>
      </c>
      <c r="CA413" s="1">
        <v>196002</v>
      </c>
      <c r="CB413" s="1">
        <v>-1.83</v>
      </c>
      <c r="CC413" s="1">
        <v>1.75</v>
      </c>
      <c r="CD413" s="1">
        <v>0.89</v>
      </c>
      <c r="CE413" s="1">
        <v>0.05</v>
      </c>
      <c r="CF413" s="1">
        <v>2.14</v>
      </c>
      <c r="CG413" s="1">
        <v>1.0900000000000001</v>
      </c>
      <c r="CH413" s="1">
        <v>0.72</v>
      </c>
      <c r="CI413" s="1">
        <v>0.31</v>
      </c>
      <c r="CJ413" s="1">
        <v>0.2</v>
      </c>
      <c r="CK413" s="1">
        <v>2.5099999999999998</v>
      </c>
      <c r="CL413" s="1">
        <v>1.77</v>
      </c>
      <c r="CM413" s="1">
        <v>0.96</v>
      </c>
      <c r="CN413" s="1">
        <v>1.21</v>
      </c>
      <c r="CO413" s="1">
        <v>0.1</v>
      </c>
      <c r="CP413" s="1">
        <v>1.34</v>
      </c>
      <c r="CQ413" s="1">
        <v>0.88</v>
      </c>
      <c r="CR413" s="1">
        <v>-0.26</v>
      </c>
      <c r="CS413" s="1">
        <v>0.99</v>
      </c>
      <c r="CT413" s="1">
        <v>-0.59</v>
      </c>
      <c r="CV413" s="1">
        <v>196102</v>
      </c>
      <c r="CW413" s="1">
        <v>8.17</v>
      </c>
      <c r="CX413" s="1">
        <v>6.61</v>
      </c>
      <c r="CY413" s="1">
        <v>5.74</v>
      </c>
      <c r="CZ413" s="1">
        <v>4.6900000000000004</v>
      </c>
      <c r="DA413" s="1">
        <v>7.07</v>
      </c>
      <c r="DB413" s="1">
        <v>5.89</v>
      </c>
      <c r="DC413" s="1">
        <v>5.43</v>
      </c>
      <c r="DD413" s="1">
        <v>5.87</v>
      </c>
      <c r="DE413" s="1">
        <v>4.18</v>
      </c>
      <c r="DF413" s="1">
        <v>7.19</v>
      </c>
      <c r="DG413" s="1">
        <v>6.95</v>
      </c>
      <c r="DH413" s="1">
        <v>5.7</v>
      </c>
      <c r="DI413" s="1">
        <v>6.08</v>
      </c>
      <c r="DJ413" s="1">
        <v>5.17</v>
      </c>
      <c r="DK413" s="1">
        <v>5.69</v>
      </c>
      <c r="DL413" s="1">
        <v>6.02</v>
      </c>
      <c r="DM413" s="1">
        <v>5.72</v>
      </c>
      <c r="DN413" s="1">
        <v>4.1399999999999997</v>
      </c>
      <c r="DO413" s="1">
        <v>4.22</v>
      </c>
      <c r="DQ413" s="1">
        <v>196002</v>
      </c>
      <c r="DR413" s="1">
        <v>-99.99</v>
      </c>
      <c r="DS413" s="1">
        <v>0.37</v>
      </c>
      <c r="DT413" s="1">
        <v>0.9</v>
      </c>
      <c r="DU413" s="1">
        <v>1.24</v>
      </c>
      <c r="DV413" s="1">
        <v>-0.09</v>
      </c>
      <c r="DW413" s="1">
        <v>1.37</v>
      </c>
      <c r="DX413" s="1">
        <v>0.44</v>
      </c>
      <c r="DY413" s="1">
        <v>1.62</v>
      </c>
      <c r="DZ413" s="1">
        <v>0.87</v>
      </c>
      <c r="EA413" s="1">
        <v>-1.41</v>
      </c>
      <c r="EB413" s="1">
        <v>1.23</v>
      </c>
      <c r="EC413" s="1">
        <v>1.27</v>
      </c>
      <c r="ED413" s="1">
        <v>1.48</v>
      </c>
      <c r="EE413" s="1">
        <v>0.81</v>
      </c>
      <c r="EF413" s="1">
        <v>0.06</v>
      </c>
      <c r="EG413" s="1">
        <v>1.27</v>
      </c>
      <c r="EH413" s="1">
        <v>1.99</v>
      </c>
      <c r="EI413" s="1">
        <v>0.78</v>
      </c>
      <c r="EJ413" s="1">
        <v>0.97</v>
      </c>
      <c r="EL413">
        <v>196002</v>
      </c>
      <c r="EM413">
        <v>1.17</v>
      </c>
      <c r="EN413">
        <v>0.51</v>
      </c>
      <c r="EO413">
        <v>-1.93</v>
      </c>
      <c r="EP413">
        <v>0.28999999999999998</v>
      </c>
      <c r="ER413" s="1">
        <v>196008</v>
      </c>
      <c r="ES413" s="1">
        <v>1.92</v>
      </c>
      <c r="EU413" s="1">
        <v>195909</v>
      </c>
      <c r="EV413" s="1">
        <v>-0.11</v>
      </c>
      <c r="EX413" s="1">
        <v>196408</v>
      </c>
      <c r="EY413" s="1">
        <v>-0.67</v>
      </c>
      <c r="FA413" s="1">
        <v>196008</v>
      </c>
      <c r="FB413" s="1">
        <f>IF(ISERROR(VLOOKUP($FA413,MOM,LOOKUPS!C$12,0)*$FB$6+VLOOKUP($FA413,STREV,LOOKUPS!C$10,0)*$FC$6+VLOOKUP($FA413,LTREV,LOOKUPS!C$9,0)*$FD$6+VLOOKUP($FA413,CFP,LOOKUPS!C$6,0)*$FE$6+VLOOKUP($FA413,EP,LOOKUPS!C$8,0)*$FF$6+VLOOKUP($FA413,BM,LOOKUPS!C$5,0)*$FG$6+VLOOKUP($FA413,DIV,LOOKUPS!C$7,0)*$FH$6++VLOOKUP($FA413,SIZE,LOOKUPS!C$11,0)*$FI$6),"",VLOOKUP($FA413,MOM,LOOKUPS!C$12,0)*$FB$6+VLOOKUP($FA413,STREV,LOOKUPS!C$10,0)*$FC$6+VLOOKUP($FA413,LTREV,LOOKUPS!C$9,0)*$FD$6+VLOOKUP($FA413,CFP,LOOKUPS!C$6,0)*$FE$6+VLOOKUP($FA413,EP,LOOKUPS!C$8,0)*$FF$6+VLOOKUP($FA413,BM,LOOKUPS!C$5,0)*$FG$6+VLOOKUP($FA413,DIV,LOOKUPS!C$7,0)*$FH$6++VLOOKUP($FA413,SIZE,LOOKUPS!C$11,0)*$FI$6)</f>
        <v>4.0049000000000001</v>
      </c>
      <c r="FC413" s="1">
        <f>IF(ISERROR(VLOOKUP($FA413,MOM,LOOKUPS!D$12,0)*$FB$6+VLOOKUP($FA413,STREV,LOOKUPS!D$10,0)*$FC$6+VLOOKUP($FA413,LTREV,LOOKUPS!D$9,0)*$FD$6+VLOOKUP($FA413,CFP,LOOKUPS!D$6,0)*$FE$6+VLOOKUP($FA413,EP,LOOKUPS!D$8,0)*$FF$6+VLOOKUP($FA413,BM,LOOKUPS!D$5,0)*$FG$6+VLOOKUP($FA413,DIV,LOOKUPS!D$7,0)*$FH$6++VLOOKUP($FA413,SIZE,LOOKUPS!D$11,0)*$FI$6),"",VLOOKUP($FA413,MOM,LOOKUPS!D$12,0)*$FB$6+VLOOKUP($FA413,STREV,LOOKUPS!D$10,0)*$FC$6+VLOOKUP($FA413,LTREV,LOOKUPS!D$9,0)*$FD$6+VLOOKUP($FA413,CFP,LOOKUPS!D$6,0)*$FE$6+VLOOKUP($FA413,EP,LOOKUPS!D$8,0)*$FF$6+VLOOKUP($FA413,BM,LOOKUPS!D$5,0)*$FG$6+VLOOKUP($FA413,DIV,LOOKUPS!D$7,0)*$FH$6++VLOOKUP($FA413,SIZE,LOOKUPS!D$11,0)*$FI$6)</f>
        <v>3.2136</v>
      </c>
      <c r="FD413" s="1">
        <f>IF(ISERROR(VLOOKUP($FA413,MOM,LOOKUPS!E$12,0)*$FB$6+VLOOKUP($FA413,STREV,LOOKUPS!E$10,0)*$FC$6+VLOOKUP($FA413,LTREV,LOOKUPS!E$9,0)*$FD$6+VLOOKUP($FA413,CFP,LOOKUPS!E$6,0)*$FE$6+VLOOKUP($FA413,EP,LOOKUPS!E$8,0)*$FF$6+VLOOKUP($FA413,BM,LOOKUPS!E$5,0)*$FG$6+VLOOKUP($FA413,DIV,LOOKUPS!E$7,0)*$FH$6++VLOOKUP($FA413,SIZE,LOOKUPS!E$11,0)*$FI$6),"",VLOOKUP($FA413,MOM,LOOKUPS!E$12,0)*$FB$6+VLOOKUP($FA413,STREV,LOOKUPS!E$10,0)*$FC$6+VLOOKUP($FA413,LTREV,LOOKUPS!E$9,0)*$FD$6+VLOOKUP($FA413,CFP,LOOKUPS!E$6,0)*$FE$6+VLOOKUP($FA413,EP,LOOKUPS!E$8,0)*$FF$6+VLOOKUP($FA413,BM,LOOKUPS!E$5,0)*$FG$6+VLOOKUP($FA413,DIV,LOOKUPS!E$7,0)*$FH$6++VLOOKUP($FA413,SIZE,LOOKUPS!E$11,0)*$FI$6)</f>
        <v>4.3245000000000005</v>
      </c>
      <c r="FE413" s="1">
        <f>IF(ISERROR(VLOOKUP($FA413,MOM,LOOKUPS!F$12,0)*$FB$6+VLOOKUP($FA413,STREV,LOOKUPS!F$10,0)*$FC$6+VLOOKUP($FA413,LTREV,LOOKUPS!F$9,0)*$FD$6+VLOOKUP($FA413,CFP,LOOKUPS!F$6,0)*$FE$6+VLOOKUP($FA413,EP,LOOKUPS!F$8,0)*$FF$6+VLOOKUP($FA413,BM,LOOKUPS!F$5,0)*$FG$6+VLOOKUP($FA413,DIV,LOOKUPS!F$7,0)*$FH$6++VLOOKUP($FA413,SIZE,LOOKUPS!F$11,0)*$FI$6),"",VLOOKUP($FA413,MOM,LOOKUPS!F$12,0)*$FB$6+VLOOKUP($FA413,STREV,LOOKUPS!F$10,0)*$FC$6+VLOOKUP($FA413,LTREV,LOOKUPS!F$9,0)*$FD$6+VLOOKUP($FA413,CFP,LOOKUPS!F$6,0)*$FE$6+VLOOKUP($FA413,EP,LOOKUPS!F$8,0)*$FF$6+VLOOKUP($FA413,BM,LOOKUPS!F$5,0)*$FG$6+VLOOKUP($FA413,DIV,LOOKUPS!F$7,0)*$FH$6++VLOOKUP($FA413,SIZE,LOOKUPS!F$11,0)*$FI$6)</f>
        <v>4.1012000000000004</v>
      </c>
      <c r="FF413" s="1">
        <f>IF(ISERROR(VLOOKUP($FA413,MOM,LOOKUPS!G$12,0)*$FB$6+VLOOKUP($FA413,STREV,LOOKUPS!G$10,0)*$FC$6+VLOOKUP($FA413,LTREV,LOOKUPS!G$9,0)*$FD$6+VLOOKUP($FA413,CFP,LOOKUPS!G$6,0)*$FE$6+VLOOKUP($FA413,EP,LOOKUPS!G$8,0)*$FF$6+VLOOKUP($FA413,BM,LOOKUPS!G$5,0)*$FG$6+VLOOKUP($FA413,DIV,LOOKUPS!G$7,0)*$FH$6++VLOOKUP($FA413,SIZE,LOOKUPS!G$11,0)*$FI$6),"",VLOOKUP($FA413,MOM,LOOKUPS!G$12,0)*$FB$6+VLOOKUP($FA413,STREV,LOOKUPS!G$10,0)*$FC$6+VLOOKUP($FA413,LTREV,LOOKUPS!G$9,0)*$FD$6+VLOOKUP($FA413,CFP,LOOKUPS!G$6,0)*$FE$6+VLOOKUP($FA413,EP,LOOKUPS!G$8,0)*$FF$6+VLOOKUP($FA413,BM,LOOKUPS!G$5,0)*$FG$6+VLOOKUP($FA413,DIV,LOOKUPS!G$7,0)*$FH$6++VLOOKUP($FA413,SIZE,LOOKUPS!G$11,0)*$FI$6)</f>
        <v>3.0068000000000001</v>
      </c>
      <c r="FG413" s="1">
        <f>IF(ISERROR(VLOOKUP($FA413,MOM,LOOKUPS!H$12,0)*$FB$6+VLOOKUP($FA413,STREV,LOOKUPS!H$10,0)*$FC$6+VLOOKUP($FA413,LTREV,LOOKUPS!H$9,0)*$FD$6+VLOOKUP($FA413,CFP,LOOKUPS!H$6,0)*$FE$6+VLOOKUP($FA413,EP,LOOKUPS!H$8,0)*$FF$6+VLOOKUP($FA413,BM,LOOKUPS!H$5,0)*$FG$6+VLOOKUP($FA413,DIV,LOOKUPS!H$7,0)*$FH$6++VLOOKUP($FA413,SIZE,LOOKUPS!H$11,0)*$FI$6),"",VLOOKUP($FA413,MOM,LOOKUPS!H$12,0)*$FB$6+VLOOKUP($FA413,STREV,LOOKUPS!H$10,0)*$FC$6+VLOOKUP($FA413,LTREV,LOOKUPS!H$9,0)*$FD$6+VLOOKUP($FA413,CFP,LOOKUPS!H$6,0)*$FE$6+VLOOKUP($FA413,EP,LOOKUPS!H$8,0)*$FF$6+VLOOKUP($FA413,BM,LOOKUPS!H$5,0)*$FG$6+VLOOKUP($FA413,DIV,LOOKUPS!H$7,0)*$FH$6++VLOOKUP($FA413,SIZE,LOOKUPS!H$11,0)*$FI$6)</f>
        <v>3.9304000000000001</v>
      </c>
      <c r="FH413" s="1">
        <f>IF(ISERROR(VLOOKUP($FA413,MOM,LOOKUPS!I$12,0)*$FB$6+VLOOKUP($FA413,STREV,LOOKUPS!I$10,0)*$FC$6+VLOOKUP($FA413,LTREV,LOOKUPS!I$9,0)*$FD$6+VLOOKUP($FA413,CFP,LOOKUPS!I$6,0)*$FE$6+VLOOKUP($FA413,EP,LOOKUPS!I$8,0)*$FF$6+VLOOKUP($FA413,BM,LOOKUPS!I$5,0)*$FG$6+VLOOKUP($FA413,DIV,LOOKUPS!I$7,0)*$FH$6++VLOOKUP($FA413,SIZE,LOOKUPS!I$11,0)*$FI$6),"",VLOOKUP($FA413,MOM,LOOKUPS!I$12,0)*$FB$6+VLOOKUP($FA413,STREV,LOOKUPS!I$10,0)*$FC$6+VLOOKUP($FA413,LTREV,LOOKUPS!I$9,0)*$FD$6+VLOOKUP($FA413,CFP,LOOKUPS!I$6,0)*$FE$6+VLOOKUP($FA413,EP,LOOKUPS!I$8,0)*$FF$6+VLOOKUP($FA413,BM,LOOKUPS!I$5,0)*$FG$6+VLOOKUP($FA413,DIV,LOOKUPS!I$7,0)*$FH$6++VLOOKUP($FA413,SIZE,LOOKUPS!I$11,0)*$FI$6)</f>
        <v>3.5636999999999999</v>
      </c>
      <c r="FI413" s="1">
        <f>IF(ISERROR(VLOOKUP($FA413,MOM,LOOKUPS!J$12,0)*$FB$6+VLOOKUP($FA413,STREV,LOOKUPS!J$10,0)*$FC$6+VLOOKUP($FA413,LTREV,LOOKUPS!J$9,0)*$FD$6+VLOOKUP($FA413,CFP,LOOKUPS!J$6,0)*$FE$6+VLOOKUP($FA413,EP,LOOKUPS!J$8,0)*$FF$6+VLOOKUP($FA413,BM,LOOKUPS!J$5,0)*$FG$6+VLOOKUP($FA413,DIV,LOOKUPS!J$7,0)*$FH$6++VLOOKUP($FA413,SIZE,LOOKUPS!J$11,0)*$FI$6),"",VLOOKUP($FA413,MOM,LOOKUPS!J$12,0)*$FB$6+VLOOKUP($FA413,STREV,LOOKUPS!J$10,0)*$FC$6+VLOOKUP($FA413,LTREV,LOOKUPS!J$9,0)*$FD$6+VLOOKUP($FA413,CFP,LOOKUPS!J$6,0)*$FE$6+VLOOKUP($FA413,EP,LOOKUPS!J$8,0)*$FF$6+VLOOKUP($FA413,BM,LOOKUPS!J$5,0)*$FG$6+VLOOKUP($FA413,DIV,LOOKUPS!J$7,0)*$FH$6++VLOOKUP($FA413,SIZE,LOOKUPS!J$11,0)*$FI$6)</f>
        <v>4.0299000000000005</v>
      </c>
      <c r="FJ413" s="1">
        <f>IF(ISERROR(VLOOKUP($FA413,MOM,LOOKUPS!K$12,0)*$FB$6+VLOOKUP($FA413,STREV,LOOKUPS!K$10,0)*$FC$6+VLOOKUP($FA413,LTREV,LOOKUPS!K$9,0)*$FD$6+VLOOKUP($FA413,CFP,LOOKUPS!K$6,0)*$FE$6+VLOOKUP($FA413,EP,LOOKUPS!K$8,0)*$FF$6+VLOOKUP($FA413,BM,LOOKUPS!K$5,0)*$FG$6+VLOOKUP($FA413,DIV,LOOKUPS!K$7,0)*$FH$6++VLOOKUP($FA413,SIZE,LOOKUPS!K$11,0)*$FI$6),"",VLOOKUP($FA413,MOM,LOOKUPS!K$12,0)*$FB$6+VLOOKUP($FA413,STREV,LOOKUPS!K$10,0)*$FC$6+VLOOKUP($FA413,LTREV,LOOKUPS!K$9,0)*$FD$6+VLOOKUP($FA413,CFP,LOOKUPS!K$6,0)*$FE$6+VLOOKUP($FA413,EP,LOOKUPS!K$8,0)*$FF$6+VLOOKUP($FA413,BM,LOOKUPS!K$5,0)*$FG$6+VLOOKUP($FA413,DIV,LOOKUPS!K$7,0)*$FH$6++VLOOKUP($FA413,SIZE,LOOKUPS!K$11,0)*$FI$6)</f>
        <v>4.1520000000000001</v>
      </c>
      <c r="FK413" s="1">
        <f>IF(ISERROR(VLOOKUP($FA413,MOM,LOOKUPS!L$12,0)*$FB$6+VLOOKUP($FA413,STREV,LOOKUPS!L$10,0)*$FC$6+VLOOKUP($FA413,LTREV,LOOKUPS!L$9,0)*$FD$6+VLOOKUP($FA413,CFP,LOOKUPS!L$6,0)*$FE$6+VLOOKUP($FA413,EP,LOOKUPS!L$8,0)*$FF$6+VLOOKUP($FA413,BM,LOOKUPS!L$5,0)*$FG$6+VLOOKUP($FA413,DIV,LOOKUPS!L$7,0)*$FH$6++VLOOKUP($FA413,SIZE,LOOKUPS!L$11,0)*$FI$6),"",VLOOKUP($FA413,MOM,LOOKUPS!L$12,0)*$FB$6+VLOOKUP($FA413,STREV,LOOKUPS!L$10,0)*$FC$6+VLOOKUP($FA413,LTREV,LOOKUPS!L$9,0)*$FD$6+VLOOKUP($FA413,CFP,LOOKUPS!L$6,0)*$FE$6+VLOOKUP($FA413,EP,LOOKUPS!L$8,0)*$FF$6+VLOOKUP($FA413,BM,LOOKUPS!L$5,0)*$FG$6+VLOOKUP($FA413,DIV,LOOKUPS!L$7,0)*$FH$6++VLOOKUP($FA413,SIZE,LOOKUPS!L$11,0)*$FI$6)</f>
        <v>4.2538999999999998</v>
      </c>
    </row>
    <row r="414" spans="1:167" x14ac:dyDescent="0.3">
      <c r="A414" s="1">
        <v>196009</v>
      </c>
      <c r="B414" s="1">
        <v>-8.94</v>
      </c>
      <c r="C414" s="1">
        <v>-7.25</v>
      </c>
      <c r="D414" s="1">
        <v>-5.98</v>
      </c>
      <c r="E414" s="1">
        <v>-6.32</v>
      </c>
      <c r="F414" s="1">
        <v>-5.09</v>
      </c>
      <c r="G414" s="1">
        <v>-5.78</v>
      </c>
      <c r="H414" s="1">
        <v>-3.98</v>
      </c>
      <c r="I414" s="1">
        <v>-5.36</v>
      </c>
      <c r="J414" s="1">
        <v>-4.6100000000000003</v>
      </c>
      <c r="K414" s="1">
        <v>-7.16</v>
      </c>
      <c r="M414" s="1">
        <v>195910</v>
      </c>
      <c r="N414" s="1">
        <v>3.78</v>
      </c>
      <c r="O414" s="1">
        <v>3.56</v>
      </c>
      <c r="P414" s="1">
        <v>2.21</v>
      </c>
      <c r="Q414" s="1">
        <v>0.24</v>
      </c>
      <c r="R414" s="1">
        <v>2.4900000000000002</v>
      </c>
      <c r="S414" s="1">
        <v>2.58</v>
      </c>
      <c r="T414" s="1">
        <v>1.8</v>
      </c>
      <c r="U414" s="1">
        <v>1.5</v>
      </c>
      <c r="V414" s="1">
        <v>1.62</v>
      </c>
      <c r="W414" s="1">
        <v>1.81</v>
      </c>
      <c r="Y414" s="1">
        <v>196409</v>
      </c>
      <c r="Z414" s="1">
        <v>8.83</v>
      </c>
      <c r="AA414" s="1">
        <v>3.81</v>
      </c>
      <c r="AB414" s="1">
        <v>4.1500000000000004</v>
      </c>
      <c r="AC414" s="1">
        <v>4.04</v>
      </c>
      <c r="AD414" s="1">
        <v>3.2</v>
      </c>
      <c r="AE414" s="1">
        <v>3.22</v>
      </c>
      <c r="AF414" s="1">
        <v>3.26</v>
      </c>
      <c r="AG414" s="1">
        <v>3.66</v>
      </c>
      <c r="AH414" s="1">
        <v>2.67</v>
      </c>
      <c r="AI414" s="1">
        <v>2.16</v>
      </c>
      <c r="AK414">
        <v>198503</v>
      </c>
      <c r="AL414">
        <v>-0.38</v>
      </c>
      <c r="AM414">
        <v>-3.47</v>
      </c>
      <c r="AN414">
        <v>-0.44</v>
      </c>
      <c r="AO414">
        <v>1</v>
      </c>
      <c r="AP414">
        <v>-3.69</v>
      </c>
      <c r="AQ414">
        <v>-1.73</v>
      </c>
      <c r="AR414">
        <v>-0.54</v>
      </c>
      <c r="AS414">
        <v>0.17</v>
      </c>
      <c r="AT414">
        <v>1.5</v>
      </c>
      <c r="AU414">
        <v>-3.86</v>
      </c>
      <c r="AV414">
        <v>-3.42</v>
      </c>
      <c r="AW414">
        <v>-2.57</v>
      </c>
      <c r="AX414">
        <v>-0.84</v>
      </c>
      <c r="AY414">
        <v>-0.73</v>
      </c>
      <c r="AZ414">
        <v>-0.35</v>
      </c>
      <c r="BA414">
        <v>0.22</v>
      </c>
      <c r="BB414">
        <v>0.11</v>
      </c>
      <c r="BC414">
        <v>1.04</v>
      </c>
      <c r="BD414">
        <v>1.99</v>
      </c>
      <c r="BF414" s="1">
        <v>198503</v>
      </c>
      <c r="BG414" s="1">
        <v>-0.54</v>
      </c>
      <c r="BH414" s="1">
        <v>-3.51</v>
      </c>
      <c r="BI414" s="1">
        <v>-0.9</v>
      </c>
      <c r="BJ414" s="1">
        <v>1.44</v>
      </c>
      <c r="BK414" s="1">
        <v>-3.87</v>
      </c>
      <c r="BL414" s="1">
        <v>-2.04</v>
      </c>
      <c r="BM414" s="1">
        <v>-0.67</v>
      </c>
      <c r="BN414" s="1">
        <v>0.22</v>
      </c>
      <c r="BO414" s="1">
        <v>1.87</v>
      </c>
      <c r="BP414" s="1">
        <v>-4.5999999999999996</v>
      </c>
      <c r="BQ414" s="1">
        <v>-2.67</v>
      </c>
      <c r="BR414" s="1">
        <v>-2.2400000000000002</v>
      </c>
      <c r="BS414" s="1">
        <v>-1.77</v>
      </c>
      <c r="BT414" s="1">
        <v>-0.79</v>
      </c>
      <c r="BU414" s="1">
        <v>-0.54</v>
      </c>
      <c r="BV414" s="1">
        <v>-0.52</v>
      </c>
      <c r="BW414" s="1">
        <v>0.78</v>
      </c>
      <c r="BX414" s="1">
        <v>1.69</v>
      </c>
      <c r="BY414" s="1">
        <v>2.0699999999999998</v>
      </c>
      <c r="CA414" s="1">
        <v>196003</v>
      </c>
      <c r="CB414" s="1">
        <v>-2.33</v>
      </c>
      <c r="CC414" s="1">
        <v>-1.1100000000000001</v>
      </c>
      <c r="CD414" s="1">
        <v>-2.6</v>
      </c>
      <c r="CE414" s="1">
        <v>-3.58</v>
      </c>
      <c r="CF414" s="1">
        <v>-0.98</v>
      </c>
      <c r="CG414" s="1">
        <v>-1.27</v>
      </c>
      <c r="CH414" s="1">
        <v>-2.87</v>
      </c>
      <c r="CI414" s="1">
        <v>-2.91</v>
      </c>
      <c r="CJ414" s="1">
        <v>-4.21</v>
      </c>
      <c r="CK414" s="1">
        <v>-0.82</v>
      </c>
      <c r="CL414" s="1">
        <v>-1.1299999999999999</v>
      </c>
      <c r="CM414" s="1">
        <v>-1.38</v>
      </c>
      <c r="CN414" s="1">
        <v>-1.1599999999999999</v>
      </c>
      <c r="CO414" s="1">
        <v>-2.72</v>
      </c>
      <c r="CP414" s="1">
        <v>-3.01</v>
      </c>
      <c r="CQ414" s="1">
        <v>-3.51</v>
      </c>
      <c r="CR414" s="1">
        <v>-2.2999999999999998</v>
      </c>
      <c r="CS414" s="1">
        <v>-3.12</v>
      </c>
      <c r="CT414" s="1">
        <v>-5.3</v>
      </c>
      <c r="CV414" s="1">
        <v>196103</v>
      </c>
      <c r="CW414" s="1">
        <v>8.59</v>
      </c>
      <c r="CX414" s="1">
        <v>5.35</v>
      </c>
      <c r="CY414" s="1">
        <v>4.1500000000000004</v>
      </c>
      <c r="CZ414" s="1">
        <v>3.66</v>
      </c>
      <c r="DA414" s="1">
        <v>5.57</v>
      </c>
      <c r="DB414" s="1">
        <v>3.92</v>
      </c>
      <c r="DC414" s="1">
        <v>4.8899999999999997</v>
      </c>
      <c r="DD414" s="1">
        <v>3.87</v>
      </c>
      <c r="DE414" s="1">
        <v>3.58</v>
      </c>
      <c r="DF414" s="1">
        <v>5.65</v>
      </c>
      <c r="DG414" s="1">
        <v>5.48</v>
      </c>
      <c r="DH414" s="1">
        <v>4.92</v>
      </c>
      <c r="DI414" s="1">
        <v>2.92</v>
      </c>
      <c r="DJ414" s="1">
        <v>5.29</v>
      </c>
      <c r="DK414" s="1">
        <v>4.4800000000000004</v>
      </c>
      <c r="DL414" s="1">
        <v>3.91</v>
      </c>
      <c r="DM414" s="1">
        <v>3.82</v>
      </c>
      <c r="DN414" s="1">
        <v>4.5</v>
      </c>
      <c r="DO414" s="1">
        <v>2.63</v>
      </c>
      <c r="DQ414" s="1">
        <v>196003</v>
      </c>
      <c r="DR414" s="1">
        <v>-99.99</v>
      </c>
      <c r="DS414" s="1">
        <v>-2.88</v>
      </c>
      <c r="DT414" s="1">
        <v>-2.72</v>
      </c>
      <c r="DU414" s="1">
        <v>-1.56</v>
      </c>
      <c r="DV414" s="1">
        <v>-2.8</v>
      </c>
      <c r="DW414" s="1">
        <v>-3.08</v>
      </c>
      <c r="DX414" s="1">
        <v>-2.76</v>
      </c>
      <c r="DY414" s="1">
        <v>-2.25</v>
      </c>
      <c r="DZ414" s="1">
        <v>-1.21</v>
      </c>
      <c r="EA414" s="1">
        <v>-2</v>
      </c>
      <c r="EB414" s="1">
        <v>-3.61</v>
      </c>
      <c r="EC414" s="1">
        <v>-3.04</v>
      </c>
      <c r="ED414" s="1">
        <v>-3.12</v>
      </c>
      <c r="EE414" s="1">
        <v>-2.75</v>
      </c>
      <c r="EF414" s="1">
        <v>-2.77</v>
      </c>
      <c r="EG414" s="1">
        <v>-2.23</v>
      </c>
      <c r="EH414" s="1">
        <v>-2.2799999999999998</v>
      </c>
      <c r="EI414" s="1">
        <v>-1.07</v>
      </c>
      <c r="EJ414" s="1">
        <v>-1.35</v>
      </c>
      <c r="EL414">
        <v>196003</v>
      </c>
      <c r="EM414">
        <v>-1.63</v>
      </c>
      <c r="EN414">
        <v>-0.49</v>
      </c>
      <c r="EO414">
        <v>-2.94</v>
      </c>
      <c r="EP414">
        <v>0.35</v>
      </c>
      <c r="ER414" s="1">
        <v>196009</v>
      </c>
      <c r="ES414" s="1">
        <v>0.31</v>
      </c>
      <c r="EU414" s="1">
        <v>195910</v>
      </c>
      <c r="EV414" s="1">
        <v>1.18</v>
      </c>
      <c r="EX414" s="1">
        <v>196409</v>
      </c>
      <c r="EY414" s="1">
        <v>3.68</v>
      </c>
      <c r="FA414" s="1">
        <v>196009</v>
      </c>
      <c r="FB414" s="1">
        <f>IF(ISERROR(VLOOKUP($FA414,MOM,LOOKUPS!C$12,0)*$FB$6+VLOOKUP($FA414,STREV,LOOKUPS!C$10,0)*$FC$6+VLOOKUP($FA414,LTREV,LOOKUPS!C$9,0)*$FD$6+VLOOKUP($FA414,CFP,LOOKUPS!C$6,0)*$FE$6+VLOOKUP($FA414,EP,LOOKUPS!C$8,0)*$FF$6+VLOOKUP($FA414,BM,LOOKUPS!C$5,0)*$FG$6+VLOOKUP($FA414,DIV,LOOKUPS!C$7,0)*$FH$6++VLOOKUP($FA414,SIZE,LOOKUPS!C$11,0)*$FI$6),"",VLOOKUP($FA414,MOM,LOOKUPS!C$12,0)*$FB$6+VLOOKUP($FA414,STREV,LOOKUPS!C$10,0)*$FC$6+VLOOKUP($FA414,LTREV,LOOKUPS!C$9,0)*$FD$6+VLOOKUP($FA414,CFP,LOOKUPS!C$6,0)*$FE$6+VLOOKUP($FA414,EP,LOOKUPS!C$8,0)*$FF$6+VLOOKUP($FA414,BM,LOOKUPS!C$5,0)*$FG$6+VLOOKUP($FA414,DIV,LOOKUPS!C$7,0)*$FH$6++VLOOKUP($FA414,SIZE,LOOKUPS!C$11,0)*$FI$6)</f>
        <v>-8.1236999999999995</v>
      </c>
      <c r="FC414" s="1">
        <f>IF(ISERROR(VLOOKUP($FA414,MOM,LOOKUPS!D$12,0)*$FB$6+VLOOKUP($FA414,STREV,LOOKUPS!D$10,0)*$FC$6+VLOOKUP($FA414,LTREV,LOOKUPS!D$9,0)*$FD$6+VLOOKUP($FA414,CFP,LOOKUPS!D$6,0)*$FE$6+VLOOKUP($FA414,EP,LOOKUPS!D$8,0)*$FF$6+VLOOKUP($FA414,BM,LOOKUPS!D$5,0)*$FG$6+VLOOKUP($FA414,DIV,LOOKUPS!D$7,0)*$FH$6++VLOOKUP($FA414,SIZE,LOOKUPS!D$11,0)*$FI$6),"",VLOOKUP($FA414,MOM,LOOKUPS!D$12,0)*$FB$6+VLOOKUP($FA414,STREV,LOOKUPS!D$10,0)*$FC$6+VLOOKUP($FA414,LTREV,LOOKUPS!D$9,0)*$FD$6+VLOOKUP($FA414,CFP,LOOKUPS!D$6,0)*$FE$6+VLOOKUP($FA414,EP,LOOKUPS!D$8,0)*$FF$6+VLOOKUP($FA414,BM,LOOKUPS!D$5,0)*$FG$6+VLOOKUP($FA414,DIV,LOOKUPS!D$7,0)*$FH$6++VLOOKUP($FA414,SIZE,LOOKUPS!D$11,0)*$FI$6)</f>
        <v>-6.5890000000000004</v>
      </c>
      <c r="FD414" s="1">
        <f>IF(ISERROR(VLOOKUP($FA414,MOM,LOOKUPS!E$12,0)*$FB$6+VLOOKUP($FA414,STREV,LOOKUPS!E$10,0)*$FC$6+VLOOKUP($FA414,LTREV,LOOKUPS!E$9,0)*$FD$6+VLOOKUP($FA414,CFP,LOOKUPS!E$6,0)*$FE$6+VLOOKUP($FA414,EP,LOOKUPS!E$8,0)*$FF$6+VLOOKUP($FA414,BM,LOOKUPS!E$5,0)*$FG$6+VLOOKUP($FA414,DIV,LOOKUPS!E$7,0)*$FH$6++VLOOKUP($FA414,SIZE,LOOKUPS!E$11,0)*$FI$6),"",VLOOKUP($FA414,MOM,LOOKUPS!E$12,0)*$FB$6+VLOOKUP($FA414,STREV,LOOKUPS!E$10,0)*$FC$6+VLOOKUP($FA414,LTREV,LOOKUPS!E$9,0)*$FD$6+VLOOKUP($FA414,CFP,LOOKUPS!E$6,0)*$FE$6+VLOOKUP($FA414,EP,LOOKUPS!E$8,0)*$FF$6+VLOOKUP($FA414,BM,LOOKUPS!E$5,0)*$FG$6+VLOOKUP($FA414,DIV,LOOKUPS!E$7,0)*$FH$6++VLOOKUP($FA414,SIZE,LOOKUPS!E$11,0)*$FI$6)</f>
        <v>-5.8618000000000006</v>
      </c>
      <c r="FE414" s="1">
        <f>IF(ISERROR(VLOOKUP($FA414,MOM,LOOKUPS!F$12,0)*$FB$6+VLOOKUP($FA414,STREV,LOOKUPS!F$10,0)*$FC$6+VLOOKUP($FA414,LTREV,LOOKUPS!F$9,0)*$FD$6+VLOOKUP($FA414,CFP,LOOKUPS!F$6,0)*$FE$6+VLOOKUP($FA414,EP,LOOKUPS!F$8,0)*$FF$6+VLOOKUP($FA414,BM,LOOKUPS!F$5,0)*$FG$6+VLOOKUP($FA414,DIV,LOOKUPS!F$7,0)*$FH$6++VLOOKUP($FA414,SIZE,LOOKUPS!F$11,0)*$FI$6),"",VLOOKUP($FA414,MOM,LOOKUPS!F$12,0)*$FB$6+VLOOKUP($FA414,STREV,LOOKUPS!F$10,0)*$FC$6+VLOOKUP($FA414,LTREV,LOOKUPS!F$9,0)*$FD$6+VLOOKUP($FA414,CFP,LOOKUPS!F$6,0)*$FE$6+VLOOKUP($FA414,EP,LOOKUPS!F$8,0)*$FF$6+VLOOKUP($FA414,BM,LOOKUPS!F$5,0)*$FG$6+VLOOKUP($FA414,DIV,LOOKUPS!F$7,0)*$FH$6++VLOOKUP($FA414,SIZE,LOOKUPS!F$11,0)*$FI$6)</f>
        <v>-5.5685000000000002</v>
      </c>
      <c r="FF414" s="1">
        <f>IF(ISERROR(VLOOKUP($FA414,MOM,LOOKUPS!G$12,0)*$FB$6+VLOOKUP($FA414,STREV,LOOKUPS!G$10,0)*$FC$6+VLOOKUP($FA414,LTREV,LOOKUPS!G$9,0)*$FD$6+VLOOKUP($FA414,CFP,LOOKUPS!G$6,0)*$FE$6+VLOOKUP($FA414,EP,LOOKUPS!G$8,0)*$FF$6+VLOOKUP($FA414,BM,LOOKUPS!G$5,0)*$FG$6+VLOOKUP($FA414,DIV,LOOKUPS!G$7,0)*$FH$6++VLOOKUP($FA414,SIZE,LOOKUPS!G$11,0)*$FI$6),"",VLOOKUP($FA414,MOM,LOOKUPS!G$12,0)*$FB$6+VLOOKUP($FA414,STREV,LOOKUPS!G$10,0)*$FC$6+VLOOKUP($FA414,LTREV,LOOKUPS!G$9,0)*$FD$6+VLOOKUP($FA414,CFP,LOOKUPS!G$6,0)*$FE$6+VLOOKUP($FA414,EP,LOOKUPS!G$8,0)*$FF$6+VLOOKUP($FA414,BM,LOOKUPS!G$5,0)*$FG$6+VLOOKUP($FA414,DIV,LOOKUPS!G$7,0)*$FH$6++VLOOKUP($FA414,SIZE,LOOKUPS!G$11,0)*$FI$6)</f>
        <v>-5.5511000000000008</v>
      </c>
      <c r="FG414" s="1">
        <f>IF(ISERROR(VLOOKUP($FA414,MOM,LOOKUPS!H$12,0)*$FB$6+VLOOKUP($FA414,STREV,LOOKUPS!H$10,0)*$FC$6+VLOOKUP($FA414,LTREV,LOOKUPS!H$9,0)*$FD$6+VLOOKUP($FA414,CFP,LOOKUPS!H$6,0)*$FE$6+VLOOKUP($FA414,EP,LOOKUPS!H$8,0)*$FF$6+VLOOKUP($FA414,BM,LOOKUPS!H$5,0)*$FG$6+VLOOKUP($FA414,DIV,LOOKUPS!H$7,0)*$FH$6++VLOOKUP($FA414,SIZE,LOOKUPS!H$11,0)*$FI$6),"",VLOOKUP($FA414,MOM,LOOKUPS!H$12,0)*$FB$6+VLOOKUP($FA414,STREV,LOOKUPS!H$10,0)*$FC$6+VLOOKUP($FA414,LTREV,LOOKUPS!H$9,0)*$FD$6+VLOOKUP($FA414,CFP,LOOKUPS!H$6,0)*$FE$6+VLOOKUP($FA414,EP,LOOKUPS!H$8,0)*$FF$6+VLOOKUP($FA414,BM,LOOKUPS!H$5,0)*$FG$6+VLOOKUP($FA414,DIV,LOOKUPS!H$7,0)*$FH$6++VLOOKUP($FA414,SIZE,LOOKUPS!H$11,0)*$FI$6)</f>
        <v>-5.3725000000000005</v>
      </c>
      <c r="FH414" s="1">
        <f>IF(ISERROR(VLOOKUP($FA414,MOM,LOOKUPS!I$12,0)*$FB$6+VLOOKUP($FA414,STREV,LOOKUPS!I$10,0)*$FC$6+VLOOKUP($FA414,LTREV,LOOKUPS!I$9,0)*$FD$6+VLOOKUP($FA414,CFP,LOOKUPS!I$6,0)*$FE$6+VLOOKUP($FA414,EP,LOOKUPS!I$8,0)*$FF$6+VLOOKUP($FA414,BM,LOOKUPS!I$5,0)*$FG$6+VLOOKUP($FA414,DIV,LOOKUPS!I$7,0)*$FH$6++VLOOKUP($FA414,SIZE,LOOKUPS!I$11,0)*$FI$6),"",VLOOKUP($FA414,MOM,LOOKUPS!I$12,0)*$FB$6+VLOOKUP($FA414,STREV,LOOKUPS!I$10,0)*$FC$6+VLOOKUP($FA414,LTREV,LOOKUPS!I$9,0)*$FD$6+VLOOKUP($FA414,CFP,LOOKUPS!I$6,0)*$FE$6+VLOOKUP($FA414,EP,LOOKUPS!I$8,0)*$FF$6+VLOOKUP($FA414,BM,LOOKUPS!I$5,0)*$FG$6+VLOOKUP($FA414,DIV,LOOKUPS!I$7,0)*$FH$6++VLOOKUP($FA414,SIZE,LOOKUPS!I$11,0)*$FI$6)</f>
        <v>-5.3894000000000002</v>
      </c>
      <c r="FI414" s="1">
        <f>IF(ISERROR(VLOOKUP($FA414,MOM,LOOKUPS!J$12,0)*$FB$6+VLOOKUP($FA414,STREV,LOOKUPS!J$10,0)*$FC$6+VLOOKUP($FA414,LTREV,LOOKUPS!J$9,0)*$FD$6+VLOOKUP($FA414,CFP,LOOKUPS!J$6,0)*$FE$6+VLOOKUP($FA414,EP,LOOKUPS!J$8,0)*$FF$6+VLOOKUP($FA414,BM,LOOKUPS!J$5,0)*$FG$6+VLOOKUP($FA414,DIV,LOOKUPS!J$7,0)*$FH$6++VLOOKUP($FA414,SIZE,LOOKUPS!J$11,0)*$FI$6),"",VLOOKUP($FA414,MOM,LOOKUPS!J$12,0)*$FB$6+VLOOKUP($FA414,STREV,LOOKUPS!J$10,0)*$FC$6+VLOOKUP($FA414,LTREV,LOOKUPS!J$9,0)*$FD$6+VLOOKUP($FA414,CFP,LOOKUPS!J$6,0)*$FE$6+VLOOKUP($FA414,EP,LOOKUPS!J$8,0)*$FF$6+VLOOKUP($FA414,BM,LOOKUPS!J$5,0)*$FG$6+VLOOKUP($FA414,DIV,LOOKUPS!J$7,0)*$FH$6++VLOOKUP($FA414,SIZE,LOOKUPS!J$11,0)*$FI$6)</f>
        <v>-5.1062000000000003</v>
      </c>
      <c r="FJ414" s="1">
        <f>IF(ISERROR(VLOOKUP($FA414,MOM,LOOKUPS!K$12,0)*$FB$6+VLOOKUP($FA414,STREV,LOOKUPS!K$10,0)*$FC$6+VLOOKUP($FA414,LTREV,LOOKUPS!K$9,0)*$FD$6+VLOOKUP($FA414,CFP,LOOKUPS!K$6,0)*$FE$6+VLOOKUP($FA414,EP,LOOKUPS!K$8,0)*$FF$6+VLOOKUP($FA414,BM,LOOKUPS!K$5,0)*$FG$6+VLOOKUP($FA414,DIV,LOOKUPS!K$7,0)*$FH$6++VLOOKUP($FA414,SIZE,LOOKUPS!K$11,0)*$FI$6),"",VLOOKUP($FA414,MOM,LOOKUPS!K$12,0)*$FB$6+VLOOKUP($FA414,STREV,LOOKUPS!K$10,0)*$FC$6+VLOOKUP($FA414,LTREV,LOOKUPS!K$9,0)*$FD$6+VLOOKUP($FA414,CFP,LOOKUPS!K$6,0)*$FE$6+VLOOKUP($FA414,EP,LOOKUPS!K$8,0)*$FF$6+VLOOKUP($FA414,BM,LOOKUPS!K$5,0)*$FG$6+VLOOKUP($FA414,DIV,LOOKUPS!K$7,0)*$FH$6++VLOOKUP($FA414,SIZE,LOOKUPS!K$11,0)*$FI$6)</f>
        <v>-5.8166000000000002</v>
      </c>
      <c r="FK414" s="1">
        <f>IF(ISERROR(VLOOKUP($FA414,MOM,LOOKUPS!L$12,0)*$FB$6+VLOOKUP($FA414,STREV,LOOKUPS!L$10,0)*$FC$6+VLOOKUP($FA414,LTREV,LOOKUPS!L$9,0)*$FD$6+VLOOKUP($FA414,CFP,LOOKUPS!L$6,0)*$FE$6+VLOOKUP($FA414,EP,LOOKUPS!L$8,0)*$FF$6+VLOOKUP($FA414,BM,LOOKUPS!L$5,0)*$FG$6+VLOOKUP($FA414,DIV,LOOKUPS!L$7,0)*$FH$6++VLOOKUP($FA414,SIZE,LOOKUPS!L$11,0)*$FI$6),"",VLOOKUP($FA414,MOM,LOOKUPS!L$12,0)*$FB$6+VLOOKUP($FA414,STREV,LOOKUPS!L$10,0)*$FC$6+VLOOKUP($FA414,LTREV,LOOKUPS!L$9,0)*$FD$6+VLOOKUP($FA414,CFP,LOOKUPS!L$6,0)*$FE$6+VLOOKUP($FA414,EP,LOOKUPS!L$8,0)*$FF$6+VLOOKUP($FA414,BM,LOOKUPS!L$5,0)*$FG$6+VLOOKUP($FA414,DIV,LOOKUPS!L$7,0)*$FH$6++VLOOKUP($FA414,SIZE,LOOKUPS!L$11,0)*$FI$6)</f>
        <v>-7.1449999999999996</v>
      </c>
    </row>
    <row r="415" spans="1:167" x14ac:dyDescent="0.3">
      <c r="A415" s="1">
        <v>196010</v>
      </c>
      <c r="B415" s="1">
        <v>-5.37</v>
      </c>
      <c r="C415" s="1">
        <v>-3.13</v>
      </c>
      <c r="D415" s="1">
        <v>-2.71</v>
      </c>
      <c r="E415" s="1">
        <v>-2.13</v>
      </c>
      <c r="F415" s="1">
        <v>-1.52</v>
      </c>
      <c r="G415" s="1">
        <v>-1.32</v>
      </c>
      <c r="H415" s="1">
        <v>-0.96</v>
      </c>
      <c r="I415" s="1">
        <v>-0.92</v>
      </c>
      <c r="J415" s="1">
        <v>-0.95</v>
      </c>
      <c r="K415" s="1">
        <v>-3.6</v>
      </c>
      <c r="M415" s="1">
        <v>195911</v>
      </c>
      <c r="N415" s="1">
        <v>3.59</v>
      </c>
      <c r="O415" s="1">
        <v>0.5</v>
      </c>
      <c r="P415" s="1">
        <v>0.49</v>
      </c>
      <c r="Q415" s="1">
        <v>0.66</v>
      </c>
      <c r="R415" s="1">
        <v>0.94</v>
      </c>
      <c r="S415" s="1">
        <v>0.48</v>
      </c>
      <c r="T415" s="1">
        <v>2.2400000000000002</v>
      </c>
      <c r="U415" s="1">
        <v>2.11</v>
      </c>
      <c r="V415" s="1">
        <v>1.56</v>
      </c>
      <c r="W415" s="1">
        <v>3.27</v>
      </c>
      <c r="Y415" s="1">
        <v>196410</v>
      </c>
      <c r="Z415" s="1">
        <v>1.48</v>
      </c>
      <c r="AA415" s="1">
        <v>1.45</v>
      </c>
      <c r="AB415" s="1">
        <v>1.47</v>
      </c>
      <c r="AC415" s="1">
        <v>2.19</v>
      </c>
      <c r="AD415" s="1">
        <v>2.0499999999999998</v>
      </c>
      <c r="AE415" s="1">
        <v>1.6</v>
      </c>
      <c r="AF415" s="1">
        <v>1.42</v>
      </c>
      <c r="AG415" s="1">
        <v>2.75</v>
      </c>
      <c r="AH415" s="1">
        <v>1.73</v>
      </c>
      <c r="AI415" s="1">
        <v>0.61</v>
      </c>
      <c r="AK415">
        <v>198504</v>
      </c>
      <c r="AL415">
        <v>-3.68</v>
      </c>
      <c r="AM415">
        <v>-2.42</v>
      </c>
      <c r="AN415">
        <v>0.2</v>
      </c>
      <c r="AO415">
        <v>0.35</v>
      </c>
      <c r="AP415">
        <v>-2.78</v>
      </c>
      <c r="AQ415">
        <v>-0.78</v>
      </c>
      <c r="AR415">
        <v>0.18</v>
      </c>
      <c r="AS415">
        <v>0.46</v>
      </c>
      <c r="AT415">
        <v>0.64</v>
      </c>
      <c r="AU415">
        <v>-2.71</v>
      </c>
      <c r="AV415">
        <v>-2.91</v>
      </c>
      <c r="AW415">
        <v>-0.98</v>
      </c>
      <c r="AX415">
        <v>-0.55000000000000004</v>
      </c>
      <c r="AY415">
        <v>0.33</v>
      </c>
      <c r="AZ415">
        <v>0.03</v>
      </c>
      <c r="BA415">
        <v>1.04</v>
      </c>
      <c r="BB415">
        <v>-0.14000000000000001</v>
      </c>
      <c r="BC415">
        <v>0.66</v>
      </c>
      <c r="BD415">
        <v>0.61</v>
      </c>
      <c r="BF415" s="1">
        <v>198504</v>
      </c>
      <c r="BG415" s="1">
        <v>-3.38</v>
      </c>
      <c r="BH415" s="1">
        <v>-2.4700000000000002</v>
      </c>
      <c r="BI415" s="1">
        <v>-0.45</v>
      </c>
      <c r="BJ415" s="1">
        <v>1.29</v>
      </c>
      <c r="BK415" s="1">
        <v>-2.61</v>
      </c>
      <c r="BL415" s="1">
        <v>-1.19</v>
      </c>
      <c r="BM415" s="1">
        <v>-1.03</v>
      </c>
      <c r="BN415" s="1">
        <v>0.48</v>
      </c>
      <c r="BO415" s="1">
        <v>1.79</v>
      </c>
      <c r="BP415" s="1">
        <v>-2.96</v>
      </c>
      <c r="BQ415" s="1">
        <v>-2.02</v>
      </c>
      <c r="BR415" s="1">
        <v>-1.97</v>
      </c>
      <c r="BS415" s="1">
        <v>-7.0000000000000007E-2</v>
      </c>
      <c r="BT415" s="1">
        <v>-1.39</v>
      </c>
      <c r="BU415" s="1">
        <v>-0.64</v>
      </c>
      <c r="BV415" s="1">
        <v>0.41</v>
      </c>
      <c r="BW415" s="1">
        <v>0.53</v>
      </c>
      <c r="BX415" s="1">
        <v>2.2599999999999998</v>
      </c>
      <c r="BY415" s="1">
        <v>1.25</v>
      </c>
      <c r="CA415" s="1">
        <v>196004</v>
      </c>
      <c r="CB415" s="1">
        <v>1.25</v>
      </c>
      <c r="CC415" s="1">
        <v>-0.44</v>
      </c>
      <c r="CD415" s="1">
        <v>-2.25</v>
      </c>
      <c r="CE415" s="1">
        <v>-3.04</v>
      </c>
      <c r="CF415" s="1">
        <v>-0.09</v>
      </c>
      <c r="CG415" s="1">
        <v>-1.6</v>
      </c>
      <c r="CH415" s="1">
        <v>-2.2599999999999998</v>
      </c>
      <c r="CI415" s="1">
        <v>-2.4300000000000002</v>
      </c>
      <c r="CJ415" s="1">
        <v>-3.34</v>
      </c>
      <c r="CK415" s="1">
        <v>-0.09</v>
      </c>
      <c r="CL415" s="1">
        <v>-0.09</v>
      </c>
      <c r="CM415" s="1">
        <v>-1.1499999999999999</v>
      </c>
      <c r="CN415" s="1">
        <v>-2.04</v>
      </c>
      <c r="CO415" s="1">
        <v>-1.44</v>
      </c>
      <c r="CP415" s="1">
        <v>-3.08</v>
      </c>
      <c r="CQ415" s="1">
        <v>-2.4300000000000002</v>
      </c>
      <c r="CR415" s="1">
        <v>-2.4300000000000002</v>
      </c>
      <c r="CS415" s="1">
        <v>-2.36</v>
      </c>
      <c r="CT415" s="1">
        <v>-4.32</v>
      </c>
      <c r="CV415" s="1">
        <v>196104</v>
      </c>
      <c r="CW415" s="1">
        <v>0.96</v>
      </c>
      <c r="CX415" s="1">
        <v>0.73</v>
      </c>
      <c r="CY415" s="1">
        <v>0.74</v>
      </c>
      <c r="CZ415" s="1">
        <v>0.79</v>
      </c>
      <c r="DA415" s="1">
        <v>0</v>
      </c>
      <c r="DB415" s="1">
        <v>1.68</v>
      </c>
      <c r="DC415" s="1">
        <v>0.62</v>
      </c>
      <c r="DD415" s="1">
        <v>0.42</v>
      </c>
      <c r="DE415" s="1">
        <v>1.04</v>
      </c>
      <c r="DF415" s="1">
        <v>0.16</v>
      </c>
      <c r="DG415" s="1">
        <v>-0.18</v>
      </c>
      <c r="DH415" s="1">
        <v>2.1800000000000002</v>
      </c>
      <c r="DI415" s="1">
        <v>1.18</v>
      </c>
      <c r="DJ415" s="1">
        <v>1.23</v>
      </c>
      <c r="DK415" s="1">
        <v>0.02</v>
      </c>
      <c r="DL415" s="1">
        <v>0.54</v>
      </c>
      <c r="DM415" s="1">
        <v>0.3</v>
      </c>
      <c r="DN415" s="1">
        <v>0.08</v>
      </c>
      <c r="DO415" s="1">
        <v>2.02</v>
      </c>
      <c r="DQ415" s="1">
        <v>196004</v>
      </c>
      <c r="DR415" s="1">
        <v>-99.99</v>
      </c>
      <c r="DS415" s="1">
        <v>-2.68</v>
      </c>
      <c r="DT415" s="1">
        <v>-2.21</v>
      </c>
      <c r="DU415" s="1">
        <v>-0.96</v>
      </c>
      <c r="DV415" s="1">
        <v>-2.97</v>
      </c>
      <c r="DW415" s="1">
        <v>-1.94</v>
      </c>
      <c r="DX415" s="1">
        <v>-2.71</v>
      </c>
      <c r="DY415" s="1">
        <v>-1.43</v>
      </c>
      <c r="DZ415" s="1">
        <v>-0.85</v>
      </c>
      <c r="EA415" s="1">
        <v>-3.58</v>
      </c>
      <c r="EB415" s="1">
        <v>-2.37</v>
      </c>
      <c r="EC415" s="1">
        <v>-2.1</v>
      </c>
      <c r="ED415" s="1">
        <v>-1.77</v>
      </c>
      <c r="EE415" s="1">
        <v>-2.72</v>
      </c>
      <c r="EF415" s="1">
        <v>-2.7</v>
      </c>
      <c r="EG415" s="1">
        <v>-1.66</v>
      </c>
      <c r="EH415" s="1">
        <v>-1.19</v>
      </c>
      <c r="EI415" s="1">
        <v>-0.37</v>
      </c>
      <c r="EJ415" s="1">
        <v>-1.33</v>
      </c>
      <c r="EL415">
        <v>196004</v>
      </c>
      <c r="EM415">
        <v>-1.71</v>
      </c>
      <c r="EN415">
        <v>0.32</v>
      </c>
      <c r="EO415">
        <v>-2.29</v>
      </c>
      <c r="EP415">
        <v>0.19</v>
      </c>
      <c r="ER415" s="1">
        <v>196010</v>
      </c>
      <c r="ES415" s="1">
        <v>1.25</v>
      </c>
      <c r="EU415" s="1">
        <v>195911</v>
      </c>
      <c r="EV415" s="1">
        <v>-1.62</v>
      </c>
      <c r="EX415" s="1">
        <v>196410</v>
      </c>
      <c r="EY415" s="1">
        <v>-0.72</v>
      </c>
      <c r="FA415" s="1">
        <v>196010</v>
      </c>
      <c r="FB415" s="1">
        <f>IF(ISERROR(VLOOKUP($FA415,MOM,LOOKUPS!C$12,0)*$FB$6+VLOOKUP($FA415,STREV,LOOKUPS!C$10,0)*$FC$6+VLOOKUP($FA415,LTREV,LOOKUPS!C$9,0)*$FD$6+VLOOKUP($FA415,CFP,LOOKUPS!C$6,0)*$FE$6+VLOOKUP($FA415,EP,LOOKUPS!C$8,0)*$FF$6+VLOOKUP($FA415,BM,LOOKUPS!C$5,0)*$FG$6+VLOOKUP($FA415,DIV,LOOKUPS!C$7,0)*$FH$6++VLOOKUP($FA415,SIZE,LOOKUPS!C$11,0)*$FI$6),"",VLOOKUP($FA415,MOM,LOOKUPS!C$12,0)*$FB$6+VLOOKUP($FA415,STREV,LOOKUPS!C$10,0)*$FC$6+VLOOKUP($FA415,LTREV,LOOKUPS!C$9,0)*$FD$6+VLOOKUP($FA415,CFP,LOOKUPS!C$6,0)*$FE$6+VLOOKUP($FA415,EP,LOOKUPS!C$8,0)*$FF$6+VLOOKUP($FA415,BM,LOOKUPS!C$5,0)*$FG$6+VLOOKUP($FA415,DIV,LOOKUPS!C$7,0)*$FH$6++VLOOKUP($FA415,SIZE,LOOKUPS!C$11,0)*$FI$6)</f>
        <v>-3.5440000000000005</v>
      </c>
      <c r="FC415" s="1">
        <f>IF(ISERROR(VLOOKUP($FA415,MOM,LOOKUPS!D$12,0)*$FB$6+VLOOKUP($FA415,STREV,LOOKUPS!D$10,0)*$FC$6+VLOOKUP($FA415,LTREV,LOOKUPS!D$9,0)*$FD$6+VLOOKUP($FA415,CFP,LOOKUPS!D$6,0)*$FE$6+VLOOKUP($FA415,EP,LOOKUPS!D$8,0)*$FF$6+VLOOKUP($FA415,BM,LOOKUPS!D$5,0)*$FG$6+VLOOKUP($FA415,DIV,LOOKUPS!D$7,0)*$FH$6++VLOOKUP($FA415,SIZE,LOOKUPS!D$11,0)*$FI$6),"",VLOOKUP($FA415,MOM,LOOKUPS!D$12,0)*$FB$6+VLOOKUP($FA415,STREV,LOOKUPS!D$10,0)*$FC$6+VLOOKUP($FA415,LTREV,LOOKUPS!D$9,0)*$FD$6+VLOOKUP($FA415,CFP,LOOKUPS!D$6,0)*$FE$6+VLOOKUP($FA415,EP,LOOKUPS!D$8,0)*$FF$6+VLOOKUP($FA415,BM,LOOKUPS!D$5,0)*$FG$6+VLOOKUP($FA415,DIV,LOOKUPS!D$7,0)*$FH$6++VLOOKUP($FA415,SIZE,LOOKUPS!D$11,0)*$FI$6)</f>
        <v>-2.4518</v>
      </c>
      <c r="FD415" s="1">
        <f>IF(ISERROR(VLOOKUP($FA415,MOM,LOOKUPS!E$12,0)*$FB$6+VLOOKUP($FA415,STREV,LOOKUPS!E$10,0)*$FC$6+VLOOKUP($FA415,LTREV,LOOKUPS!E$9,0)*$FD$6+VLOOKUP($FA415,CFP,LOOKUPS!E$6,0)*$FE$6+VLOOKUP($FA415,EP,LOOKUPS!E$8,0)*$FF$6+VLOOKUP($FA415,BM,LOOKUPS!E$5,0)*$FG$6+VLOOKUP($FA415,DIV,LOOKUPS!E$7,0)*$FH$6++VLOOKUP($FA415,SIZE,LOOKUPS!E$11,0)*$FI$6),"",VLOOKUP($FA415,MOM,LOOKUPS!E$12,0)*$FB$6+VLOOKUP($FA415,STREV,LOOKUPS!E$10,0)*$FC$6+VLOOKUP($FA415,LTREV,LOOKUPS!E$9,0)*$FD$6+VLOOKUP($FA415,CFP,LOOKUPS!E$6,0)*$FE$6+VLOOKUP($FA415,EP,LOOKUPS!E$8,0)*$FF$6+VLOOKUP($FA415,BM,LOOKUPS!E$5,0)*$FG$6+VLOOKUP($FA415,DIV,LOOKUPS!E$7,0)*$FH$6++VLOOKUP($FA415,SIZE,LOOKUPS!E$11,0)*$FI$6)</f>
        <v>-2.5613999999999999</v>
      </c>
      <c r="FE415" s="1">
        <f>IF(ISERROR(VLOOKUP($FA415,MOM,LOOKUPS!F$12,0)*$FB$6+VLOOKUP($FA415,STREV,LOOKUPS!F$10,0)*$FC$6+VLOOKUP($FA415,LTREV,LOOKUPS!F$9,0)*$FD$6+VLOOKUP($FA415,CFP,LOOKUPS!F$6,0)*$FE$6+VLOOKUP($FA415,EP,LOOKUPS!F$8,0)*$FF$6+VLOOKUP($FA415,BM,LOOKUPS!F$5,0)*$FG$6+VLOOKUP($FA415,DIV,LOOKUPS!F$7,0)*$FH$6++VLOOKUP($FA415,SIZE,LOOKUPS!F$11,0)*$FI$6),"",VLOOKUP($FA415,MOM,LOOKUPS!F$12,0)*$FB$6+VLOOKUP($FA415,STREV,LOOKUPS!F$10,0)*$FC$6+VLOOKUP($FA415,LTREV,LOOKUPS!F$9,0)*$FD$6+VLOOKUP($FA415,CFP,LOOKUPS!F$6,0)*$FE$6+VLOOKUP($FA415,EP,LOOKUPS!F$8,0)*$FF$6+VLOOKUP($FA415,BM,LOOKUPS!F$5,0)*$FG$6+VLOOKUP($FA415,DIV,LOOKUPS!F$7,0)*$FH$6++VLOOKUP($FA415,SIZE,LOOKUPS!F$11,0)*$FI$6)</f>
        <v>-1.7454000000000001</v>
      </c>
      <c r="FF415" s="1">
        <f>IF(ISERROR(VLOOKUP($FA415,MOM,LOOKUPS!G$12,0)*$FB$6+VLOOKUP($FA415,STREV,LOOKUPS!G$10,0)*$FC$6+VLOOKUP($FA415,LTREV,LOOKUPS!G$9,0)*$FD$6+VLOOKUP($FA415,CFP,LOOKUPS!G$6,0)*$FE$6+VLOOKUP($FA415,EP,LOOKUPS!G$8,0)*$FF$6+VLOOKUP($FA415,BM,LOOKUPS!G$5,0)*$FG$6+VLOOKUP($FA415,DIV,LOOKUPS!G$7,0)*$FH$6++VLOOKUP($FA415,SIZE,LOOKUPS!G$11,0)*$FI$6),"",VLOOKUP($FA415,MOM,LOOKUPS!G$12,0)*$FB$6+VLOOKUP($FA415,STREV,LOOKUPS!G$10,0)*$FC$6+VLOOKUP($FA415,LTREV,LOOKUPS!G$9,0)*$FD$6+VLOOKUP($FA415,CFP,LOOKUPS!G$6,0)*$FE$6+VLOOKUP($FA415,EP,LOOKUPS!G$8,0)*$FF$6+VLOOKUP($FA415,BM,LOOKUPS!G$5,0)*$FG$6+VLOOKUP($FA415,DIV,LOOKUPS!G$7,0)*$FH$6++VLOOKUP($FA415,SIZE,LOOKUPS!G$11,0)*$FI$6)</f>
        <v>-2.0656000000000003</v>
      </c>
      <c r="FG415" s="1">
        <f>IF(ISERROR(VLOOKUP($FA415,MOM,LOOKUPS!H$12,0)*$FB$6+VLOOKUP($FA415,STREV,LOOKUPS!H$10,0)*$FC$6+VLOOKUP($FA415,LTREV,LOOKUPS!H$9,0)*$FD$6+VLOOKUP($FA415,CFP,LOOKUPS!H$6,0)*$FE$6+VLOOKUP($FA415,EP,LOOKUPS!H$8,0)*$FF$6+VLOOKUP($FA415,BM,LOOKUPS!H$5,0)*$FG$6+VLOOKUP($FA415,DIV,LOOKUPS!H$7,0)*$FH$6++VLOOKUP($FA415,SIZE,LOOKUPS!H$11,0)*$FI$6),"",VLOOKUP($FA415,MOM,LOOKUPS!H$12,0)*$FB$6+VLOOKUP($FA415,STREV,LOOKUPS!H$10,0)*$FC$6+VLOOKUP($FA415,LTREV,LOOKUPS!H$9,0)*$FD$6+VLOOKUP($FA415,CFP,LOOKUPS!H$6,0)*$FE$6+VLOOKUP($FA415,EP,LOOKUPS!H$8,0)*$FF$6+VLOOKUP($FA415,BM,LOOKUPS!H$5,0)*$FG$6+VLOOKUP($FA415,DIV,LOOKUPS!H$7,0)*$FH$6++VLOOKUP($FA415,SIZE,LOOKUPS!H$11,0)*$FI$6)</f>
        <v>-1.5811000000000002</v>
      </c>
      <c r="FH415" s="1">
        <f>IF(ISERROR(VLOOKUP($FA415,MOM,LOOKUPS!I$12,0)*$FB$6+VLOOKUP($FA415,STREV,LOOKUPS!I$10,0)*$FC$6+VLOOKUP($FA415,LTREV,LOOKUPS!I$9,0)*$FD$6+VLOOKUP($FA415,CFP,LOOKUPS!I$6,0)*$FE$6+VLOOKUP($FA415,EP,LOOKUPS!I$8,0)*$FF$6+VLOOKUP($FA415,BM,LOOKUPS!I$5,0)*$FG$6+VLOOKUP($FA415,DIV,LOOKUPS!I$7,0)*$FH$6++VLOOKUP($FA415,SIZE,LOOKUPS!I$11,0)*$FI$6),"",VLOOKUP($FA415,MOM,LOOKUPS!I$12,0)*$FB$6+VLOOKUP($FA415,STREV,LOOKUPS!I$10,0)*$FC$6+VLOOKUP($FA415,LTREV,LOOKUPS!I$9,0)*$FD$6+VLOOKUP($FA415,CFP,LOOKUPS!I$6,0)*$FE$6+VLOOKUP($FA415,EP,LOOKUPS!I$8,0)*$FF$6+VLOOKUP($FA415,BM,LOOKUPS!I$5,0)*$FG$6+VLOOKUP($FA415,DIV,LOOKUPS!I$7,0)*$FH$6++VLOOKUP($FA415,SIZE,LOOKUPS!I$11,0)*$FI$6)</f>
        <v>-1.1469</v>
      </c>
      <c r="FI415" s="1">
        <f>IF(ISERROR(VLOOKUP($FA415,MOM,LOOKUPS!J$12,0)*$FB$6+VLOOKUP($FA415,STREV,LOOKUPS!J$10,0)*$FC$6+VLOOKUP($FA415,LTREV,LOOKUPS!J$9,0)*$FD$6+VLOOKUP($FA415,CFP,LOOKUPS!J$6,0)*$FE$6+VLOOKUP($FA415,EP,LOOKUPS!J$8,0)*$FF$6+VLOOKUP($FA415,BM,LOOKUPS!J$5,0)*$FG$6+VLOOKUP($FA415,DIV,LOOKUPS!J$7,0)*$FH$6++VLOOKUP($FA415,SIZE,LOOKUPS!J$11,0)*$FI$6),"",VLOOKUP($FA415,MOM,LOOKUPS!J$12,0)*$FB$6+VLOOKUP($FA415,STREV,LOOKUPS!J$10,0)*$FC$6+VLOOKUP($FA415,LTREV,LOOKUPS!J$9,0)*$FD$6+VLOOKUP($FA415,CFP,LOOKUPS!J$6,0)*$FE$6+VLOOKUP($FA415,EP,LOOKUPS!J$8,0)*$FF$6+VLOOKUP($FA415,BM,LOOKUPS!J$5,0)*$FG$6+VLOOKUP($FA415,DIV,LOOKUPS!J$7,0)*$FH$6++VLOOKUP($FA415,SIZE,LOOKUPS!J$11,0)*$FI$6)</f>
        <v>-1.7682000000000002</v>
      </c>
      <c r="FJ415" s="1">
        <f>IF(ISERROR(VLOOKUP($FA415,MOM,LOOKUPS!K$12,0)*$FB$6+VLOOKUP($FA415,STREV,LOOKUPS!K$10,0)*$FC$6+VLOOKUP($FA415,LTREV,LOOKUPS!K$9,0)*$FD$6+VLOOKUP($FA415,CFP,LOOKUPS!K$6,0)*$FE$6+VLOOKUP($FA415,EP,LOOKUPS!K$8,0)*$FF$6+VLOOKUP($FA415,BM,LOOKUPS!K$5,0)*$FG$6+VLOOKUP($FA415,DIV,LOOKUPS!K$7,0)*$FH$6++VLOOKUP($FA415,SIZE,LOOKUPS!K$11,0)*$FI$6),"",VLOOKUP($FA415,MOM,LOOKUPS!K$12,0)*$FB$6+VLOOKUP($FA415,STREV,LOOKUPS!K$10,0)*$FC$6+VLOOKUP($FA415,LTREV,LOOKUPS!K$9,0)*$FD$6+VLOOKUP($FA415,CFP,LOOKUPS!K$6,0)*$FE$6+VLOOKUP($FA415,EP,LOOKUPS!K$8,0)*$FF$6+VLOOKUP($FA415,BM,LOOKUPS!K$5,0)*$FG$6+VLOOKUP($FA415,DIV,LOOKUPS!K$7,0)*$FH$6++VLOOKUP($FA415,SIZE,LOOKUPS!K$11,0)*$FI$6)</f>
        <v>-2.4572000000000003</v>
      </c>
      <c r="FK415" s="1">
        <f>IF(ISERROR(VLOOKUP($FA415,MOM,LOOKUPS!L$12,0)*$FB$6+VLOOKUP($FA415,STREV,LOOKUPS!L$10,0)*$FC$6+VLOOKUP($FA415,LTREV,LOOKUPS!L$9,0)*$FD$6+VLOOKUP($FA415,CFP,LOOKUPS!L$6,0)*$FE$6+VLOOKUP($FA415,EP,LOOKUPS!L$8,0)*$FF$6+VLOOKUP($FA415,BM,LOOKUPS!L$5,0)*$FG$6+VLOOKUP($FA415,DIV,LOOKUPS!L$7,0)*$FH$6++VLOOKUP($FA415,SIZE,LOOKUPS!L$11,0)*$FI$6),"",VLOOKUP($FA415,MOM,LOOKUPS!L$12,0)*$FB$6+VLOOKUP($FA415,STREV,LOOKUPS!L$10,0)*$FC$6+VLOOKUP($FA415,LTREV,LOOKUPS!L$9,0)*$FD$6+VLOOKUP($FA415,CFP,LOOKUPS!L$6,0)*$FE$6+VLOOKUP($FA415,EP,LOOKUPS!L$8,0)*$FF$6+VLOOKUP($FA415,BM,LOOKUPS!L$5,0)*$FG$6+VLOOKUP($FA415,DIV,LOOKUPS!L$7,0)*$FH$6++VLOOKUP($FA415,SIZE,LOOKUPS!L$11,0)*$FI$6)</f>
        <v>-3.8377000000000003</v>
      </c>
    </row>
    <row r="416" spans="1:167" x14ac:dyDescent="0.3">
      <c r="A416" s="1">
        <v>196011</v>
      </c>
      <c r="B416" s="1">
        <v>2.8</v>
      </c>
      <c r="C416" s="1">
        <v>3.78</v>
      </c>
      <c r="D416" s="1">
        <v>3.21</v>
      </c>
      <c r="E416" s="1">
        <v>3.5</v>
      </c>
      <c r="F416" s="1">
        <v>4.01</v>
      </c>
      <c r="G416" s="1">
        <v>4.51</v>
      </c>
      <c r="H416" s="1">
        <v>4.7300000000000004</v>
      </c>
      <c r="I416" s="1">
        <v>6.33</v>
      </c>
      <c r="J416" s="1">
        <v>4.75</v>
      </c>
      <c r="K416" s="1">
        <v>8.4700000000000006</v>
      </c>
      <c r="M416" s="1">
        <v>195912</v>
      </c>
      <c r="N416" s="1">
        <v>2.34</v>
      </c>
      <c r="O416" s="1">
        <v>4.3499999999999996</v>
      </c>
      <c r="P416" s="1">
        <v>2.75</v>
      </c>
      <c r="Q416" s="1">
        <v>2.2799999999999998</v>
      </c>
      <c r="R416" s="1">
        <v>2.14</v>
      </c>
      <c r="S416" s="1">
        <v>1.68</v>
      </c>
      <c r="T416" s="1">
        <v>2.95</v>
      </c>
      <c r="U416" s="1">
        <v>2.42</v>
      </c>
      <c r="V416" s="1">
        <v>1.97</v>
      </c>
      <c r="W416" s="1">
        <v>-1.03</v>
      </c>
      <c r="Y416" s="1">
        <v>196411</v>
      </c>
      <c r="Z416" s="1">
        <v>-1.05</v>
      </c>
      <c r="AA416" s="1">
        <v>0.26</v>
      </c>
      <c r="AB416" s="1">
        <v>-1.23</v>
      </c>
      <c r="AC416" s="1">
        <v>0.15</v>
      </c>
      <c r="AD416" s="1">
        <v>-0.22</v>
      </c>
      <c r="AE416" s="1">
        <v>-0.01</v>
      </c>
      <c r="AF416" s="1">
        <v>0.34</v>
      </c>
      <c r="AG416" s="1">
        <v>1.21</v>
      </c>
      <c r="AH416" s="1">
        <v>0.73</v>
      </c>
      <c r="AI416" s="1">
        <v>0.2</v>
      </c>
      <c r="AK416">
        <v>198505</v>
      </c>
      <c r="AL416">
        <v>-0.81</v>
      </c>
      <c r="AM416">
        <v>2.67</v>
      </c>
      <c r="AN416">
        <v>4.54</v>
      </c>
      <c r="AO416">
        <v>3.87</v>
      </c>
      <c r="AP416">
        <v>2.46</v>
      </c>
      <c r="AQ416">
        <v>4.49</v>
      </c>
      <c r="AR416">
        <v>4.32</v>
      </c>
      <c r="AS416">
        <v>3.59</v>
      </c>
      <c r="AT416">
        <v>4.24</v>
      </c>
      <c r="AU416">
        <v>1.88</v>
      </c>
      <c r="AV416">
        <v>3.42</v>
      </c>
      <c r="AW416">
        <v>3.51</v>
      </c>
      <c r="AX416">
        <v>5.53</v>
      </c>
      <c r="AY416">
        <v>3.76</v>
      </c>
      <c r="AZ416">
        <v>4.88</v>
      </c>
      <c r="BA416">
        <v>3.94</v>
      </c>
      <c r="BB416">
        <v>3.22</v>
      </c>
      <c r="BC416">
        <v>4.0199999999999996</v>
      </c>
      <c r="BD416">
        <v>4.46</v>
      </c>
      <c r="BF416" s="1">
        <v>198505</v>
      </c>
      <c r="BG416" s="1">
        <v>-0.38</v>
      </c>
      <c r="BH416" s="1">
        <v>2.74</v>
      </c>
      <c r="BI416" s="1">
        <v>4.9000000000000004</v>
      </c>
      <c r="BJ416" s="1">
        <v>3.71</v>
      </c>
      <c r="BK416" s="1">
        <v>2.2599999999999998</v>
      </c>
      <c r="BL416" s="1">
        <v>4.63</v>
      </c>
      <c r="BM416" s="1">
        <v>4.84</v>
      </c>
      <c r="BN416" s="1">
        <v>4.08</v>
      </c>
      <c r="BO416" s="1">
        <v>3.9</v>
      </c>
      <c r="BP416" s="1">
        <v>1.6</v>
      </c>
      <c r="BQ416" s="1">
        <v>3.37</v>
      </c>
      <c r="BR416" s="1">
        <v>4.4000000000000004</v>
      </c>
      <c r="BS416" s="1">
        <v>4.97</v>
      </c>
      <c r="BT416" s="1">
        <v>5.3</v>
      </c>
      <c r="BU416" s="1">
        <v>4.34</v>
      </c>
      <c r="BV416" s="1">
        <v>4.95</v>
      </c>
      <c r="BW416" s="1">
        <v>3.43</v>
      </c>
      <c r="BX416" s="1">
        <v>3.55</v>
      </c>
      <c r="BY416" s="1">
        <v>4.29</v>
      </c>
      <c r="CA416" s="1">
        <v>196005</v>
      </c>
      <c r="CB416" s="1">
        <v>-1.39</v>
      </c>
      <c r="CC416" s="1">
        <v>4.28</v>
      </c>
      <c r="CD416" s="1">
        <v>1.43</v>
      </c>
      <c r="CE416" s="1">
        <v>1.33</v>
      </c>
      <c r="CF416" s="1">
        <v>4.6900000000000004</v>
      </c>
      <c r="CG416" s="1">
        <v>2.65</v>
      </c>
      <c r="CH416" s="1">
        <v>1.25</v>
      </c>
      <c r="CI416" s="1">
        <v>1.31</v>
      </c>
      <c r="CJ416" s="1">
        <v>1.36</v>
      </c>
      <c r="CK416" s="1">
        <v>5.58</v>
      </c>
      <c r="CL416" s="1">
        <v>3.81</v>
      </c>
      <c r="CM416" s="1">
        <v>3.44</v>
      </c>
      <c r="CN416" s="1">
        <v>1.87</v>
      </c>
      <c r="CO416" s="1">
        <v>1.55</v>
      </c>
      <c r="CP416" s="1">
        <v>0.95</v>
      </c>
      <c r="CQ416" s="1">
        <v>1.35</v>
      </c>
      <c r="CR416" s="1">
        <v>1.27</v>
      </c>
      <c r="CS416" s="1">
        <v>1.99</v>
      </c>
      <c r="CT416" s="1">
        <v>0.73</v>
      </c>
      <c r="CV416" s="1">
        <v>196105</v>
      </c>
      <c r="CW416" s="1">
        <v>4</v>
      </c>
      <c r="CX416" s="1">
        <v>4.0999999999999996</v>
      </c>
      <c r="CY416" s="1">
        <v>4.97</v>
      </c>
      <c r="CZ416" s="1">
        <v>3.98</v>
      </c>
      <c r="DA416" s="1">
        <v>4.34</v>
      </c>
      <c r="DB416" s="1">
        <v>4.5999999999999996</v>
      </c>
      <c r="DC416" s="1">
        <v>4.53</v>
      </c>
      <c r="DD416" s="1">
        <v>4.76</v>
      </c>
      <c r="DE416" s="1">
        <v>3.83</v>
      </c>
      <c r="DF416" s="1">
        <v>3.64</v>
      </c>
      <c r="DG416" s="1">
        <v>5.07</v>
      </c>
      <c r="DH416" s="1">
        <v>3.64</v>
      </c>
      <c r="DI416" s="1">
        <v>5.58</v>
      </c>
      <c r="DJ416" s="1">
        <v>4.21</v>
      </c>
      <c r="DK416" s="1">
        <v>4.8499999999999996</v>
      </c>
      <c r="DL416" s="1">
        <v>5.21</v>
      </c>
      <c r="DM416" s="1">
        <v>4.29</v>
      </c>
      <c r="DN416" s="1">
        <v>3.54</v>
      </c>
      <c r="DO416" s="1">
        <v>4.1399999999999997</v>
      </c>
      <c r="DQ416" s="1">
        <v>196005</v>
      </c>
      <c r="DR416" s="1">
        <v>-99.99</v>
      </c>
      <c r="DS416" s="1">
        <v>0.82</v>
      </c>
      <c r="DT416" s="1">
        <v>2.6</v>
      </c>
      <c r="DU416" s="1">
        <v>3.11</v>
      </c>
      <c r="DV416" s="1">
        <v>-0.15</v>
      </c>
      <c r="DW416" s="1">
        <v>3.02</v>
      </c>
      <c r="DX416" s="1">
        <v>2.59</v>
      </c>
      <c r="DY416" s="1">
        <v>1.97</v>
      </c>
      <c r="DZ416" s="1">
        <v>3.67</v>
      </c>
      <c r="EA416" s="1">
        <v>-0.5</v>
      </c>
      <c r="EB416" s="1">
        <v>0.19</v>
      </c>
      <c r="EC416" s="1">
        <v>2.75</v>
      </c>
      <c r="ED416" s="1">
        <v>3.29</v>
      </c>
      <c r="EE416" s="1">
        <v>2.48</v>
      </c>
      <c r="EF416" s="1">
        <v>2.7</v>
      </c>
      <c r="EG416" s="1">
        <v>1.97</v>
      </c>
      <c r="EH416" s="1">
        <v>1.97</v>
      </c>
      <c r="EI416" s="1">
        <v>3.19</v>
      </c>
      <c r="EJ416" s="1">
        <v>4.1500000000000004</v>
      </c>
      <c r="EL416">
        <v>196005</v>
      </c>
      <c r="EM416">
        <v>3.12</v>
      </c>
      <c r="EN416">
        <v>1.22</v>
      </c>
      <c r="EO416">
        <v>-3.7</v>
      </c>
      <c r="EP416">
        <v>0.27</v>
      </c>
      <c r="ER416" s="1">
        <v>196011</v>
      </c>
      <c r="ES416" s="1">
        <v>3.74</v>
      </c>
      <c r="EU416" s="1">
        <v>195912</v>
      </c>
      <c r="EV416" s="1">
        <v>1.45</v>
      </c>
      <c r="EX416" s="1">
        <v>196411</v>
      </c>
      <c r="EY416" s="1">
        <v>-1.33</v>
      </c>
      <c r="FA416" s="1">
        <v>196011</v>
      </c>
      <c r="FB416" s="1">
        <f>IF(ISERROR(VLOOKUP($FA416,MOM,LOOKUPS!C$12,0)*$FB$6+VLOOKUP($FA416,STREV,LOOKUPS!C$10,0)*$FC$6+VLOOKUP($FA416,LTREV,LOOKUPS!C$9,0)*$FD$6+VLOOKUP($FA416,CFP,LOOKUPS!C$6,0)*$FE$6+VLOOKUP($FA416,EP,LOOKUPS!C$8,0)*$FF$6+VLOOKUP($FA416,BM,LOOKUPS!C$5,0)*$FG$6+VLOOKUP($FA416,DIV,LOOKUPS!C$7,0)*$FH$6++VLOOKUP($FA416,SIZE,LOOKUPS!C$11,0)*$FI$6),"",VLOOKUP($FA416,MOM,LOOKUPS!C$12,0)*$FB$6+VLOOKUP($FA416,STREV,LOOKUPS!C$10,0)*$FC$6+VLOOKUP($FA416,LTREV,LOOKUPS!C$9,0)*$FD$6+VLOOKUP($FA416,CFP,LOOKUPS!C$6,0)*$FE$6+VLOOKUP($FA416,EP,LOOKUPS!C$8,0)*$FF$6+VLOOKUP($FA416,BM,LOOKUPS!C$5,0)*$FG$6+VLOOKUP($FA416,DIV,LOOKUPS!C$7,0)*$FH$6++VLOOKUP($FA416,SIZE,LOOKUPS!C$11,0)*$FI$6)</f>
        <v>5.210700000000001</v>
      </c>
      <c r="FC416" s="1">
        <f>IF(ISERROR(VLOOKUP($FA416,MOM,LOOKUPS!D$12,0)*$FB$6+VLOOKUP($FA416,STREV,LOOKUPS!D$10,0)*$FC$6+VLOOKUP($FA416,LTREV,LOOKUPS!D$9,0)*$FD$6+VLOOKUP($FA416,CFP,LOOKUPS!D$6,0)*$FE$6+VLOOKUP($FA416,EP,LOOKUPS!D$8,0)*$FF$6+VLOOKUP($FA416,BM,LOOKUPS!D$5,0)*$FG$6+VLOOKUP($FA416,DIV,LOOKUPS!D$7,0)*$FH$6++VLOOKUP($FA416,SIZE,LOOKUPS!D$11,0)*$FI$6),"",VLOOKUP($FA416,MOM,LOOKUPS!D$12,0)*$FB$6+VLOOKUP($FA416,STREV,LOOKUPS!D$10,0)*$FC$6+VLOOKUP($FA416,LTREV,LOOKUPS!D$9,0)*$FD$6+VLOOKUP($FA416,CFP,LOOKUPS!D$6,0)*$FE$6+VLOOKUP($FA416,EP,LOOKUPS!D$8,0)*$FF$6+VLOOKUP($FA416,BM,LOOKUPS!D$5,0)*$FG$6+VLOOKUP($FA416,DIV,LOOKUPS!D$7,0)*$FH$6++VLOOKUP($FA416,SIZE,LOOKUPS!D$11,0)*$FI$6)</f>
        <v>4.7366000000000001</v>
      </c>
      <c r="FD416" s="1">
        <f>IF(ISERROR(VLOOKUP($FA416,MOM,LOOKUPS!E$12,0)*$FB$6+VLOOKUP($FA416,STREV,LOOKUPS!E$10,0)*$FC$6+VLOOKUP($FA416,LTREV,LOOKUPS!E$9,0)*$FD$6+VLOOKUP($FA416,CFP,LOOKUPS!E$6,0)*$FE$6+VLOOKUP($FA416,EP,LOOKUPS!E$8,0)*$FF$6+VLOOKUP($FA416,BM,LOOKUPS!E$5,0)*$FG$6+VLOOKUP($FA416,DIV,LOOKUPS!E$7,0)*$FH$6++VLOOKUP($FA416,SIZE,LOOKUPS!E$11,0)*$FI$6),"",VLOOKUP($FA416,MOM,LOOKUPS!E$12,0)*$FB$6+VLOOKUP($FA416,STREV,LOOKUPS!E$10,0)*$FC$6+VLOOKUP($FA416,LTREV,LOOKUPS!E$9,0)*$FD$6+VLOOKUP($FA416,CFP,LOOKUPS!E$6,0)*$FE$6+VLOOKUP($FA416,EP,LOOKUPS!E$8,0)*$FF$6+VLOOKUP($FA416,BM,LOOKUPS!E$5,0)*$FG$6+VLOOKUP($FA416,DIV,LOOKUPS!E$7,0)*$FH$6++VLOOKUP($FA416,SIZE,LOOKUPS!E$11,0)*$FI$6)</f>
        <v>4.3010999999999999</v>
      </c>
      <c r="FE416" s="1">
        <f>IF(ISERROR(VLOOKUP($FA416,MOM,LOOKUPS!F$12,0)*$FB$6+VLOOKUP($FA416,STREV,LOOKUPS!F$10,0)*$FC$6+VLOOKUP($FA416,LTREV,LOOKUPS!F$9,0)*$FD$6+VLOOKUP($FA416,CFP,LOOKUPS!F$6,0)*$FE$6+VLOOKUP($FA416,EP,LOOKUPS!F$8,0)*$FF$6+VLOOKUP($FA416,BM,LOOKUPS!F$5,0)*$FG$6+VLOOKUP($FA416,DIV,LOOKUPS!F$7,0)*$FH$6++VLOOKUP($FA416,SIZE,LOOKUPS!F$11,0)*$FI$6),"",VLOOKUP($FA416,MOM,LOOKUPS!F$12,0)*$FB$6+VLOOKUP($FA416,STREV,LOOKUPS!F$10,0)*$FC$6+VLOOKUP($FA416,LTREV,LOOKUPS!F$9,0)*$FD$6+VLOOKUP($FA416,CFP,LOOKUPS!F$6,0)*$FE$6+VLOOKUP($FA416,EP,LOOKUPS!F$8,0)*$FF$6+VLOOKUP($FA416,BM,LOOKUPS!F$5,0)*$FG$6+VLOOKUP($FA416,DIV,LOOKUPS!F$7,0)*$FH$6++VLOOKUP($FA416,SIZE,LOOKUPS!F$11,0)*$FI$6)</f>
        <v>4.0607000000000006</v>
      </c>
      <c r="FF416" s="1">
        <f>IF(ISERROR(VLOOKUP($FA416,MOM,LOOKUPS!G$12,0)*$FB$6+VLOOKUP($FA416,STREV,LOOKUPS!G$10,0)*$FC$6+VLOOKUP($FA416,LTREV,LOOKUPS!G$9,0)*$FD$6+VLOOKUP($FA416,CFP,LOOKUPS!G$6,0)*$FE$6+VLOOKUP($FA416,EP,LOOKUPS!G$8,0)*$FF$6+VLOOKUP($FA416,BM,LOOKUPS!G$5,0)*$FG$6+VLOOKUP($FA416,DIV,LOOKUPS!G$7,0)*$FH$6++VLOOKUP($FA416,SIZE,LOOKUPS!G$11,0)*$FI$6),"",VLOOKUP($FA416,MOM,LOOKUPS!G$12,0)*$FB$6+VLOOKUP($FA416,STREV,LOOKUPS!G$10,0)*$FC$6+VLOOKUP($FA416,LTREV,LOOKUPS!G$9,0)*$FD$6+VLOOKUP($FA416,CFP,LOOKUPS!G$6,0)*$FE$6+VLOOKUP($FA416,EP,LOOKUPS!G$8,0)*$FF$6+VLOOKUP($FA416,BM,LOOKUPS!G$5,0)*$FG$6+VLOOKUP($FA416,DIV,LOOKUPS!G$7,0)*$FH$6++VLOOKUP($FA416,SIZE,LOOKUPS!G$11,0)*$FI$6)</f>
        <v>4.1798999999999999</v>
      </c>
      <c r="FG416" s="1">
        <f>IF(ISERROR(VLOOKUP($FA416,MOM,LOOKUPS!H$12,0)*$FB$6+VLOOKUP($FA416,STREV,LOOKUPS!H$10,0)*$FC$6+VLOOKUP($FA416,LTREV,LOOKUPS!H$9,0)*$FD$6+VLOOKUP($FA416,CFP,LOOKUPS!H$6,0)*$FE$6+VLOOKUP($FA416,EP,LOOKUPS!H$8,0)*$FF$6+VLOOKUP($FA416,BM,LOOKUPS!H$5,0)*$FG$6+VLOOKUP($FA416,DIV,LOOKUPS!H$7,0)*$FH$6++VLOOKUP($FA416,SIZE,LOOKUPS!H$11,0)*$FI$6),"",VLOOKUP($FA416,MOM,LOOKUPS!H$12,0)*$FB$6+VLOOKUP($FA416,STREV,LOOKUPS!H$10,0)*$FC$6+VLOOKUP($FA416,LTREV,LOOKUPS!H$9,0)*$FD$6+VLOOKUP($FA416,CFP,LOOKUPS!H$6,0)*$FE$6+VLOOKUP($FA416,EP,LOOKUPS!H$8,0)*$FF$6+VLOOKUP($FA416,BM,LOOKUPS!H$5,0)*$FG$6+VLOOKUP($FA416,DIV,LOOKUPS!H$7,0)*$FH$6++VLOOKUP($FA416,SIZE,LOOKUPS!H$11,0)*$FI$6)</f>
        <v>4.5915999999999997</v>
      </c>
      <c r="FH416" s="1">
        <f>IF(ISERROR(VLOOKUP($FA416,MOM,LOOKUPS!I$12,0)*$FB$6+VLOOKUP($FA416,STREV,LOOKUPS!I$10,0)*$FC$6+VLOOKUP($FA416,LTREV,LOOKUPS!I$9,0)*$FD$6+VLOOKUP($FA416,CFP,LOOKUPS!I$6,0)*$FE$6+VLOOKUP($FA416,EP,LOOKUPS!I$8,0)*$FF$6+VLOOKUP($FA416,BM,LOOKUPS!I$5,0)*$FG$6+VLOOKUP($FA416,DIV,LOOKUPS!I$7,0)*$FH$6++VLOOKUP($FA416,SIZE,LOOKUPS!I$11,0)*$FI$6),"",VLOOKUP($FA416,MOM,LOOKUPS!I$12,0)*$FB$6+VLOOKUP($FA416,STREV,LOOKUPS!I$10,0)*$FC$6+VLOOKUP($FA416,LTREV,LOOKUPS!I$9,0)*$FD$6+VLOOKUP($FA416,CFP,LOOKUPS!I$6,0)*$FE$6+VLOOKUP($FA416,EP,LOOKUPS!I$8,0)*$FF$6+VLOOKUP($FA416,BM,LOOKUPS!I$5,0)*$FG$6+VLOOKUP($FA416,DIV,LOOKUPS!I$7,0)*$FH$6++VLOOKUP($FA416,SIZE,LOOKUPS!I$11,0)*$FI$6)</f>
        <v>4.6833</v>
      </c>
      <c r="FI416" s="1">
        <f>IF(ISERROR(VLOOKUP($FA416,MOM,LOOKUPS!J$12,0)*$FB$6+VLOOKUP($FA416,STREV,LOOKUPS!J$10,0)*$FC$6+VLOOKUP($FA416,LTREV,LOOKUPS!J$9,0)*$FD$6+VLOOKUP($FA416,CFP,LOOKUPS!J$6,0)*$FE$6+VLOOKUP($FA416,EP,LOOKUPS!J$8,0)*$FF$6+VLOOKUP($FA416,BM,LOOKUPS!J$5,0)*$FG$6+VLOOKUP($FA416,DIV,LOOKUPS!J$7,0)*$FH$6++VLOOKUP($FA416,SIZE,LOOKUPS!J$11,0)*$FI$6),"",VLOOKUP($FA416,MOM,LOOKUPS!J$12,0)*$FB$6+VLOOKUP($FA416,STREV,LOOKUPS!J$10,0)*$FC$6+VLOOKUP($FA416,LTREV,LOOKUPS!J$9,0)*$FD$6+VLOOKUP($FA416,CFP,LOOKUPS!J$6,0)*$FE$6+VLOOKUP($FA416,EP,LOOKUPS!J$8,0)*$FF$6+VLOOKUP($FA416,BM,LOOKUPS!J$5,0)*$FG$6+VLOOKUP($FA416,DIV,LOOKUPS!J$7,0)*$FH$6++VLOOKUP($FA416,SIZE,LOOKUPS!J$11,0)*$FI$6)</f>
        <v>5.0632000000000001</v>
      </c>
      <c r="FJ416" s="1">
        <f>IF(ISERROR(VLOOKUP($FA416,MOM,LOOKUPS!K$12,0)*$FB$6+VLOOKUP($FA416,STREV,LOOKUPS!K$10,0)*$FC$6+VLOOKUP($FA416,LTREV,LOOKUPS!K$9,0)*$FD$6+VLOOKUP($FA416,CFP,LOOKUPS!K$6,0)*$FE$6+VLOOKUP($FA416,EP,LOOKUPS!K$8,0)*$FF$6+VLOOKUP($FA416,BM,LOOKUPS!K$5,0)*$FG$6+VLOOKUP($FA416,DIV,LOOKUPS!K$7,0)*$FH$6++VLOOKUP($FA416,SIZE,LOOKUPS!K$11,0)*$FI$6),"",VLOOKUP($FA416,MOM,LOOKUPS!K$12,0)*$FB$6+VLOOKUP($FA416,STREV,LOOKUPS!K$10,0)*$FC$6+VLOOKUP($FA416,LTREV,LOOKUPS!K$9,0)*$FD$6+VLOOKUP($FA416,CFP,LOOKUPS!K$6,0)*$FE$6+VLOOKUP($FA416,EP,LOOKUPS!K$8,0)*$FF$6+VLOOKUP($FA416,BM,LOOKUPS!K$5,0)*$FG$6+VLOOKUP($FA416,DIV,LOOKUPS!K$7,0)*$FH$6++VLOOKUP($FA416,SIZE,LOOKUPS!K$11,0)*$FI$6)</f>
        <v>4.3361000000000001</v>
      </c>
      <c r="FK416" s="1">
        <f>IF(ISERROR(VLOOKUP($FA416,MOM,LOOKUPS!L$12,0)*$FB$6+VLOOKUP($FA416,STREV,LOOKUPS!L$10,0)*$FC$6+VLOOKUP($FA416,LTREV,LOOKUPS!L$9,0)*$FD$6+VLOOKUP($FA416,CFP,LOOKUPS!L$6,0)*$FE$6+VLOOKUP($FA416,EP,LOOKUPS!L$8,0)*$FF$6+VLOOKUP($FA416,BM,LOOKUPS!L$5,0)*$FG$6+VLOOKUP($FA416,DIV,LOOKUPS!L$7,0)*$FH$6++VLOOKUP($FA416,SIZE,LOOKUPS!L$11,0)*$FI$6),"",VLOOKUP($FA416,MOM,LOOKUPS!L$12,0)*$FB$6+VLOOKUP($FA416,STREV,LOOKUPS!L$10,0)*$FC$6+VLOOKUP($FA416,LTREV,LOOKUPS!L$9,0)*$FD$6+VLOOKUP($FA416,CFP,LOOKUPS!L$6,0)*$FE$6+VLOOKUP($FA416,EP,LOOKUPS!L$8,0)*$FF$6+VLOOKUP($FA416,BM,LOOKUPS!L$5,0)*$FG$6+VLOOKUP($FA416,DIV,LOOKUPS!L$7,0)*$FH$6++VLOOKUP($FA416,SIZE,LOOKUPS!L$11,0)*$FI$6)</f>
        <v>5.4172000000000002</v>
      </c>
    </row>
    <row r="417" spans="1:167" x14ac:dyDescent="0.3">
      <c r="A417" s="1">
        <v>196012</v>
      </c>
      <c r="B417" s="1">
        <v>3.74</v>
      </c>
      <c r="C417" s="1">
        <v>3.24</v>
      </c>
      <c r="D417" s="1">
        <v>3.29</v>
      </c>
      <c r="E417" s="1">
        <v>4.21</v>
      </c>
      <c r="F417" s="1">
        <v>4.1900000000000004</v>
      </c>
      <c r="G417" s="1">
        <v>2.67</v>
      </c>
      <c r="H417" s="1">
        <v>3.95</v>
      </c>
      <c r="I417" s="1">
        <v>4.04</v>
      </c>
      <c r="J417" s="1">
        <v>4.2699999999999996</v>
      </c>
      <c r="K417" s="1">
        <v>4.42</v>
      </c>
      <c r="M417" s="1">
        <v>196001</v>
      </c>
      <c r="N417" s="1">
        <v>-3.87</v>
      </c>
      <c r="O417" s="1">
        <v>-1.76</v>
      </c>
      <c r="P417" s="1">
        <v>-2.65</v>
      </c>
      <c r="Q417" s="1">
        <v>-3.08</v>
      </c>
      <c r="R417" s="1">
        <v>-3.58</v>
      </c>
      <c r="S417" s="1">
        <v>-3.64</v>
      </c>
      <c r="T417" s="1">
        <v>-3.73</v>
      </c>
      <c r="U417" s="1">
        <v>-5</v>
      </c>
      <c r="V417" s="1">
        <v>-4.95</v>
      </c>
      <c r="W417" s="1">
        <v>-7.05</v>
      </c>
      <c r="Y417" s="1">
        <v>196412</v>
      </c>
      <c r="Z417" s="1">
        <v>-2.5</v>
      </c>
      <c r="AA417" s="1">
        <v>-0.56999999999999995</v>
      </c>
      <c r="AB417" s="1">
        <v>-1.79</v>
      </c>
      <c r="AC417" s="1">
        <v>-1.19</v>
      </c>
      <c r="AD417" s="1">
        <v>-0.03</v>
      </c>
      <c r="AE417" s="1">
        <v>-0.56999999999999995</v>
      </c>
      <c r="AF417" s="1">
        <v>-0.98</v>
      </c>
      <c r="AG417" s="1">
        <v>-0.87</v>
      </c>
      <c r="AH417" s="1">
        <v>0.24</v>
      </c>
      <c r="AI417" s="1">
        <v>-0.25</v>
      </c>
      <c r="AK417">
        <v>198506</v>
      </c>
      <c r="AL417">
        <v>-2.48</v>
      </c>
      <c r="AM417">
        <v>-7.0000000000000007E-2</v>
      </c>
      <c r="AN417">
        <v>1.65</v>
      </c>
      <c r="AO417">
        <v>2.73</v>
      </c>
      <c r="AP417">
        <v>-0.28999999999999998</v>
      </c>
      <c r="AQ417">
        <v>1.01</v>
      </c>
      <c r="AR417">
        <v>1.59</v>
      </c>
      <c r="AS417">
        <v>1.7</v>
      </c>
      <c r="AT417">
        <v>3.63</v>
      </c>
      <c r="AU417">
        <v>-0.61</v>
      </c>
      <c r="AV417">
        <v>0.25</v>
      </c>
      <c r="AW417">
        <v>0.79</v>
      </c>
      <c r="AX417">
        <v>1.24</v>
      </c>
      <c r="AY417">
        <v>1.18</v>
      </c>
      <c r="AZ417">
        <v>2</v>
      </c>
      <c r="BA417">
        <v>2.2200000000000002</v>
      </c>
      <c r="BB417">
        <v>1.1599999999999999</v>
      </c>
      <c r="BC417">
        <v>4.67</v>
      </c>
      <c r="BD417">
        <v>2.5299999999999998</v>
      </c>
      <c r="BF417" s="1">
        <v>198506</v>
      </c>
      <c r="BG417" s="1">
        <v>-2.3199999999999998</v>
      </c>
      <c r="BH417" s="1">
        <v>-7.0000000000000007E-2</v>
      </c>
      <c r="BI417" s="1">
        <v>1.25</v>
      </c>
      <c r="BJ417" s="1">
        <v>3.76</v>
      </c>
      <c r="BK417" s="1">
        <v>-0.32</v>
      </c>
      <c r="BL417" s="1">
        <v>0.84</v>
      </c>
      <c r="BM417" s="1">
        <v>1.54</v>
      </c>
      <c r="BN417" s="1">
        <v>2.9</v>
      </c>
      <c r="BO417" s="1">
        <v>3.41</v>
      </c>
      <c r="BP417" s="1">
        <v>-0.99</v>
      </c>
      <c r="BQ417" s="1">
        <v>0.79</v>
      </c>
      <c r="BR417" s="1">
        <v>0.82</v>
      </c>
      <c r="BS417" s="1">
        <v>0.87</v>
      </c>
      <c r="BT417" s="1">
        <v>1.58</v>
      </c>
      <c r="BU417" s="1">
        <v>1.49</v>
      </c>
      <c r="BV417" s="1">
        <v>1.03</v>
      </c>
      <c r="BW417" s="1">
        <v>4.3</v>
      </c>
      <c r="BX417" s="1">
        <v>3.33</v>
      </c>
      <c r="BY417" s="1">
        <v>3.49</v>
      </c>
      <c r="CA417" s="1">
        <v>196006</v>
      </c>
      <c r="CB417" s="1">
        <v>5.2</v>
      </c>
      <c r="CC417" s="1">
        <v>2.5499999999999998</v>
      </c>
      <c r="CD417" s="1">
        <v>2.25</v>
      </c>
      <c r="CE417" s="1">
        <v>1.76</v>
      </c>
      <c r="CF417" s="1">
        <v>2.61</v>
      </c>
      <c r="CG417" s="1">
        <v>2.0499999999999998</v>
      </c>
      <c r="CH417" s="1">
        <v>2.39</v>
      </c>
      <c r="CI417" s="1">
        <v>2.69</v>
      </c>
      <c r="CJ417" s="1">
        <v>1.22</v>
      </c>
      <c r="CK417" s="1">
        <v>2.0099999999999998</v>
      </c>
      <c r="CL417" s="1">
        <v>3.2</v>
      </c>
      <c r="CM417" s="1">
        <v>2.4300000000000002</v>
      </c>
      <c r="CN417" s="1">
        <v>1.68</v>
      </c>
      <c r="CO417" s="1">
        <v>2.23</v>
      </c>
      <c r="CP417" s="1">
        <v>2.56</v>
      </c>
      <c r="CQ417" s="1">
        <v>2.5499999999999998</v>
      </c>
      <c r="CR417" s="1">
        <v>2.83</v>
      </c>
      <c r="CS417" s="1">
        <v>1.02</v>
      </c>
      <c r="CT417" s="1">
        <v>1.43</v>
      </c>
      <c r="CV417" s="1">
        <v>196106</v>
      </c>
      <c r="CW417" s="1">
        <v>-6.19</v>
      </c>
      <c r="CX417" s="1">
        <v>-3.95</v>
      </c>
      <c r="CY417" s="1">
        <v>-3.93</v>
      </c>
      <c r="CZ417" s="1">
        <v>-3.48</v>
      </c>
      <c r="DA417" s="1">
        <v>-4.17</v>
      </c>
      <c r="DB417" s="1">
        <v>-3.93</v>
      </c>
      <c r="DC417" s="1">
        <v>-3.48</v>
      </c>
      <c r="DD417" s="1">
        <v>-3.86</v>
      </c>
      <c r="DE417" s="1">
        <v>-3.56</v>
      </c>
      <c r="DF417" s="1">
        <v>-5.01</v>
      </c>
      <c r="DG417" s="1">
        <v>-3.31</v>
      </c>
      <c r="DH417" s="1">
        <v>-3.52</v>
      </c>
      <c r="DI417" s="1">
        <v>-4.34</v>
      </c>
      <c r="DJ417" s="1">
        <v>-3.14</v>
      </c>
      <c r="DK417" s="1">
        <v>-3.82</v>
      </c>
      <c r="DL417" s="1">
        <v>-4.4000000000000004</v>
      </c>
      <c r="DM417" s="1">
        <v>-3.31</v>
      </c>
      <c r="DN417" s="1">
        <v>-3.08</v>
      </c>
      <c r="DO417" s="1">
        <v>-4.0599999999999996</v>
      </c>
      <c r="DQ417" s="1">
        <v>196006</v>
      </c>
      <c r="DR417" s="1">
        <v>-99.99</v>
      </c>
      <c r="DS417" s="1">
        <v>1.87</v>
      </c>
      <c r="DT417" s="1">
        <v>2.29</v>
      </c>
      <c r="DU417" s="1">
        <v>2.44</v>
      </c>
      <c r="DV417" s="1">
        <v>1.79</v>
      </c>
      <c r="DW417" s="1">
        <v>2.0099999999999998</v>
      </c>
      <c r="DX417" s="1">
        <v>2.33</v>
      </c>
      <c r="DY417" s="1">
        <v>2.5299999999999998</v>
      </c>
      <c r="DZ417" s="1">
        <v>2.38</v>
      </c>
      <c r="EA417" s="1">
        <v>2.2599999999999998</v>
      </c>
      <c r="EB417" s="1">
        <v>1.31</v>
      </c>
      <c r="EC417" s="1">
        <v>2.04</v>
      </c>
      <c r="ED417" s="1">
        <v>1.99</v>
      </c>
      <c r="EE417" s="1">
        <v>1.93</v>
      </c>
      <c r="EF417" s="1">
        <v>2.73</v>
      </c>
      <c r="EG417" s="1">
        <v>2.5</v>
      </c>
      <c r="EH417" s="1">
        <v>2.56</v>
      </c>
      <c r="EI417" s="1">
        <v>2.5099999999999998</v>
      </c>
      <c r="EJ417" s="1">
        <v>2.2400000000000002</v>
      </c>
      <c r="EL417">
        <v>196006</v>
      </c>
      <c r="EM417">
        <v>2.08</v>
      </c>
      <c r="EN417">
        <v>-0.22</v>
      </c>
      <c r="EO417">
        <v>-0.34</v>
      </c>
      <c r="EP417">
        <v>0.24</v>
      </c>
      <c r="ER417" s="1">
        <v>196012</v>
      </c>
      <c r="ES417" s="1">
        <v>1.39</v>
      </c>
      <c r="EU417" s="1">
        <v>196001</v>
      </c>
      <c r="EV417" s="1">
        <v>3.37</v>
      </c>
      <c r="EX417" s="1">
        <v>196412</v>
      </c>
      <c r="EY417" s="1">
        <v>-1.6</v>
      </c>
      <c r="FA417" s="1">
        <v>196012</v>
      </c>
      <c r="FB417" s="1">
        <f>IF(ISERROR(VLOOKUP($FA417,MOM,LOOKUPS!C$12,0)*$FB$6+VLOOKUP($FA417,STREV,LOOKUPS!C$10,0)*$FC$6+VLOOKUP($FA417,LTREV,LOOKUPS!C$9,0)*$FD$6+VLOOKUP($FA417,CFP,LOOKUPS!C$6,0)*$FE$6+VLOOKUP($FA417,EP,LOOKUPS!C$8,0)*$FF$6+VLOOKUP($FA417,BM,LOOKUPS!C$5,0)*$FG$6+VLOOKUP($FA417,DIV,LOOKUPS!C$7,0)*$FH$6++VLOOKUP($FA417,SIZE,LOOKUPS!C$11,0)*$FI$6),"",VLOOKUP($FA417,MOM,LOOKUPS!C$12,0)*$FB$6+VLOOKUP($FA417,STREV,LOOKUPS!C$10,0)*$FC$6+VLOOKUP($FA417,LTREV,LOOKUPS!C$9,0)*$FD$6+VLOOKUP($FA417,CFP,LOOKUPS!C$6,0)*$FE$6+VLOOKUP($FA417,EP,LOOKUPS!C$8,0)*$FF$6+VLOOKUP($FA417,BM,LOOKUPS!C$5,0)*$FG$6+VLOOKUP($FA417,DIV,LOOKUPS!C$7,0)*$FH$6++VLOOKUP($FA417,SIZE,LOOKUPS!C$11,0)*$FI$6)</f>
        <v>4.0395000000000003</v>
      </c>
      <c r="FC417" s="1">
        <f>IF(ISERROR(VLOOKUP($FA417,MOM,LOOKUPS!D$12,0)*$FB$6+VLOOKUP($FA417,STREV,LOOKUPS!D$10,0)*$FC$6+VLOOKUP($FA417,LTREV,LOOKUPS!D$9,0)*$FD$6+VLOOKUP($FA417,CFP,LOOKUPS!D$6,0)*$FE$6+VLOOKUP($FA417,EP,LOOKUPS!D$8,0)*$FF$6+VLOOKUP($FA417,BM,LOOKUPS!D$5,0)*$FG$6+VLOOKUP($FA417,DIV,LOOKUPS!D$7,0)*$FH$6++VLOOKUP($FA417,SIZE,LOOKUPS!D$11,0)*$FI$6),"",VLOOKUP($FA417,MOM,LOOKUPS!D$12,0)*$FB$6+VLOOKUP($FA417,STREV,LOOKUPS!D$10,0)*$FC$6+VLOOKUP($FA417,LTREV,LOOKUPS!D$9,0)*$FD$6+VLOOKUP($FA417,CFP,LOOKUPS!D$6,0)*$FE$6+VLOOKUP($FA417,EP,LOOKUPS!D$8,0)*$FF$6+VLOOKUP($FA417,BM,LOOKUPS!D$5,0)*$FG$6+VLOOKUP($FA417,DIV,LOOKUPS!D$7,0)*$FH$6++VLOOKUP($FA417,SIZE,LOOKUPS!D$11,0)*$FI$6)</f>
        <v>3.7435000000000005</v>
      </c>
      <c r="FD417" s="1">
        <f>IF(ISERROR(VLOOKUP($FA417,MOM,LOOKUPS!E$12,0)*$FB$6+VLOOKUP($FA417,STREV,LOOKUPS!E$10,0)*$FC$6+VLOOKUP($FA417,LTREV,LOOKUPS!E$9,0)*$FD$6+VLOOKUP($FA417,CFP,LOOKUPS!E$6,0)*$FE$6+VLOOKUP($FA417,EP,LOOKUPS!E$8,0)*$FF$6+VLOOKUP($FA417,BM,LOOKUPS!E$5,0)*$FG$6+VLOOKUP($FA417,DIV,LOOKUPS!E$7,0)*$FH$6++VLOOKUP($FA417,SIZE,LOOKUPS!E$11,0)*$FI$6),"",VLOOKUP($FA417,MOM,LOOKUPS!E$12,0)*$FB$6+VLOOKUP($FA417,STREV,LOOKUPS!E$10,0)*$FC$6+VLOOKUP($FA417,LTREV,LOOKUPS!E$9,0)*$FD$6+VLOOKUP($FA417,CFP,LOOKUPS!E$6,0)*$FE$6+VLOOKUP($FA417,EP,LOOKUPS!E$8,0)*$FF$6+VLOOKUP($FA417,BM,LOOKUPS!E$5,0)*$FG$6+VLOOKUP($FA417,DIV,LOOKUPS!E$7,0)*$FH$6++VLOOKUP($FA417,SIZE,LOOKUPS!E$11,0)*$FI$6)</f>
        <v>3.8585000000000003</v>
      </c>
      <c r="FE417" s="1">
        <f>IF(ISERROR(VLOOKUP($FA417,MOM,LOOKUPS!F$12,0)*$FB$6+VLOOKUP($FA417,STREV,LOOKUPS!F$10,0)*$FC$6+VLOOKUP($FA417,LTREV,LOOKUPS!F$9,0)*$FD$6+VLOOKUP($FA417,CFP,LOOKUPS!F$6,0)*$FE$6+VLOOKUP($FA417,EP,LOOKUPS!F$8,0)*$FF$6+VLOOKUP($FA417,BM,LOOKUPS!F$5,0)*$FG$6+VLOOKUP($FA417,DIV,LOOKUPS!F$7,0)*$FH$6++VLOOKUP($FA417,SIZE,LOOKUPS!F$11,0)*$FI$6),"",VLOOKUP($FA417,MOM,LOOKUPS!F$12,0)*$FB$6+VLOOKUP($FA417,STREV,LOOKUPS!F$10,0)*$FC$6+VLOOKUP($FA417,LTREV,LOOKUPS!F$9,0)*$FD$6+VLOOKUP($FA417,CFP,LOOKUPS!F$6,0)*$FE$6+VLOOKUP($FA417,EP,LOOKUPS!F$8,0)*$FF$6+VLOOKUP($FA417,BM,LOOKUPS!F$5,0)*$FG$6+VLOOKUP($FA417,DIV,LOOKUPS!F$7,0)*$FH$6++VLOOKUP($FA417,SIZE,LOOKUPS!F$11,0)*$FI$6)</f>
        <v>4.2023000000000001</v>
      </c>
      <c r="FF417" s="1">
        <f>IF(ISERROR(VLOOKUP($FA417,MOM,LOOKUPS!G$12,0)*$FB$6+VLOOKUP($FA417,STREV,LOOKUPS!G$10,0)*$FC$6+VLOOKUP($FA417,LTREV,LOOKUPS!G$9,0)*$FD$6+VLOOKUP($FA417,CFP,LOOKUPS!G$6,0)*$FE$6+VLOOKUP($FA417,EP,LOOKUPS!G$8,0)*$FF$6+VLOOKUP($FA417,BM,LOOKUPS!G$5,0)*$FG$6+VLOOKUP($FA417,DIV,LOOKUPS!G$7,0)*$FH$6++VLOOKUP($FA417,SIZE,LOOKUPS!G$11,0)*$FI$6),"",VLOOKUP($FA417,MOM,LOOKUPS!G$12,0)*$FB$6+VLOOKUP($FA417,STREV,LOOKUPS!G$10,0)*$FC$6+VLOOKUP($FA417,LTREV,LOOKUPS!G$9,0)*$FD$6+VLOOKUP($FA417,CFP,LOOKUPS!G$6,0)*$FE$6+VLOOKUP($FA417,EP,LOOKUPS!G$8,0)*$FF$6+VLOOKUP($FA417,BM,LOOKUPS!G$5,0)*$FG$6+VLOOKUP($FA417,DIV,LOOKUPS!G$7,0)*$FH$6++VLOOKUP($FA417,SIZE,LOOKUPS!G$11,0)*$FI$6)</f>
        <v>4.4505000000000008</v>
      </c>
      <c r="FG417" s="1">
        <f>IF(ISERROR(VLOOKUP($FA417,MOM,LOOKUPS!H$12,0)*$FB$6+VLOOKUP($FA417,STREV,LOOKUPS!H$10,0)*$FC$6+VLOOKUP($FA417,LTREV,LOOKUPS!H$9,0)*$FD$6+VLOOKUP($FA417,CFP,LOOKUPS!H$6,0)*$FE$6+VLOOKUP($FA417,EP,LOOKUPS!H$8,0)*$FF$6+VLOOKUP($FA417,BM,LOOKUPS!H$5,0)*$FG$6+VLOOKUP($FA417,DIV,LOOKUPS!H$7,0)*$FH$6++VLOOKUP($FA417,SIZE,LOOKUPS!H$11,0)*$FI$6),"",VLOOKUP($FA417,MOM,LOOKUPS!H$12,0)*$FB$6+VLOOKUP($FA417,STREV,LOOKUPS!H$10,0)*$FC$6+VLOOKUP($FA417,LTREV,LOOKUPS!H$9,0)*$FD$6+VLOOKUP($FA417,CFP,LOOKUPS!H$6,0)*$FE$6+VLOOKUP($FA417,EP,LOOKUPS!H$8,0)*$FF$6+VLOOKUP($FA417,BM,LOOKUPS!H$5,0)*$FG$6+VLOOKUP($FA417,DIV,LOOKUPS!H$7,0)*$FH$6++VLOOKUP($FA417,SIZE,LOOKUPS!H$11,0)*$FI$6)</f>
        <v>3.3813</v>
      </c>
      <c r="FH417" s="1">
        <f>IF(ISERROR(VLOOKUP($FA417,MOM,LOOKUPS!I$12,0)*$FB$6+VLOOKUP($FA417,STREV,LOOKUPS!I$10,0)*$FC$6+VLOOKUP($FA417,LTREV,LOOKUPS!I$9,0)*$FD$6+VLOOKUP($FA417,CFP,LOOKUPS!I$6,0)*$FE$6+VLOOKUP($FA417,EP,LOOKUPS!I$8,0)*$FF$6+VLOOKUP($FA417,BM,LOOKUPS!I$5,0)*$FG$6+VLOOKUP($FA417,DIV,LOOKUPS!I$7,0)*$FH$6++VLOOKUP($FA417,SIZE,LOOKUPS!I$11,0)*$FI$6),"",VLOOKUP($FA417,MOM,LOOKUPS!I$12,0)*$FB$6+VLOOKUP($FA417,STREV,LOOKUPS!I$10,0)*$FC$6+VLOOKUP($FA417,LTREV,LOOKUPS!I$9,0)*$FD$6+VLOOKUP($FA417,CFP,LOOKUPS!I$6,0)*$FE$6+VLOOKUP($FA417,EP,LOOKUPS!I$8,0)*$FF$6+VLOOKUP($FA417,BM,LOOKUPS!I$5,0)*$FG$6+VLOOKUP($FA417,DIV,LOOKUPS!I$7,0)*$FH$6++VLOOKUP($FA417,SIZE,LOOKUPS!I$11,0)*$FI$6)</f>
        <v>3.7566999999999999</v>
      </c>
      <c r="FI417" s="1">
        <f>IF(ISERROR(VLOOKUP($FA417,MOM,LOOKUPS!J$12,0)*$FB$6+VLOOKUP($FA417,STREV,LOOKUPS!J$10,0)*$FC$6+VLOOKUP($FA417,LTREV,LOOKUPS!J$9,0)*$FD$6+VLOOKUP($FA417,CFP,LOOKUPS!J$6,0)*$FE$6+VLOOKUP($FA417,EP,LOOKUPS!J$8,0)*$FF$6+VLOOKUP($FA417,BM,LOOKUPS!J$5,0)*$FG$6+VLOOKUP($FA417,DIV,LOOKUPS!J$7,0)*$FH$6++VLOOKUP($FA417,SIZE,LOOKUPS!J$11,0)*$FI$6),"",VLOOKUP($FA417,MOM,LOOKUPS!J$12,0)*$FB$6+VLOOKUP($FA417,STREV,LOOKUPS!J$10,0)*$FC$6+VLOOKUP($FA417,LTREV,LOOKUPS!J$9,0)*$FD$6+VLOOKUP($FA417,CFP,LOOKUPS!J$6,0)*$FE$6+VLOOKUP($FA417,EP,LOOKUPS!J$8,0)*$FF$6+VLOOKUP($FA417,BM,LOOKUPS!J$5,0)*$FG$6+VLOOKUP($FA417,DIV,LOOKUPS!J$7,0)*$FH$6++VLOOKUP($FA417,SIZE,LOOKUPS!J$11,0)*$FI$6)</f>
        <v>3.5999000000000008</v>
      </c>
      <c r="FJ417" s="1">
        <f>IF(ISERROR(VLOOKUP($FA417,MOM,LOOKUPS!K$12,0)*$FB$6+VLOOKUP($FA417,STREV,LOOKUPS!K$10,0)*$FC$6+VLOOKUP($FA417,LTREV,LOOKUPS!K$9,0)*$FD$6+VLOOKUP($FA417,CFP,LOOKUPS!K$6,0)*$FE$6+VLOOKUP($FA417,EP,LOOKUPS!K$8,0)*$FF$6+VLOOKUP($FA417,BM,LOOKUPS!K$5,0)*$FG$6+VLOOKUP($FA417,DIV,LOOKUPS!K$7,0)*$FH$6++VLOOKUP($FA417,SIZE,LOOKUPS!K$11,0)*$FI$6),"",VLOOKUP($FA417,MOM,LOOKUPS!K$12,0)*$FB$6+VLOOKUP($FA417,STREV,LOOKUPS!K$10,0)*$FC$6+VLOOKUP($FA417,LTREV,LOOKUPS!K$9,0)*$FD$6+VLOOKUP($FA417,CFP,LOOKUPS!K$6,0)*$FE$6+VLOOKUP($FA417,EP,LOOKUPS!K$8,0)*$FF$6+VLOOKUP($FA417,BM,LOOKUPS!K$5,0)*$FG$6+VLOOKUP($FA417,DIV,LOOKUPS!K$7,0)*$FH$6++VLOOKUP($FA417,SIZE,LOOKUPS!K$11,0)*$FI$6)</f>
        <v>3.8140999999999998</v>
      </c>
      <c r="FK417" s="1">
        <f>IF(ISERROR(VLOOKUP($FA417,MOM,LOOKUPS!L$12,0)*$FB$6+VLOOKUP($FA417,STREV,LOOKUPS!L$10,0)*$FC$6+VLOOKUP($FA417,LTREV,LOOKUPS!L$9,0)*$FD$6+VLOOKUP($FA417,CFP,LOOKUPS!L$6,0)*$FE$6+VLOOKUP($FA417,EP,LOOKUPS!L$8,0)*$FF$6+VLOOKUP($FA417,BM,LOOKUPS!L$5,0)*$FG$6+VLOOKUP($FA417,DIV,LOOKUPS!L$7,0)*$FH$6++VLOOKUP($FA417,SIZE,LOOKUPS!L$11,0)*$FI$6),"",VLOOKUP($FA417,MOM,LOOKUPS!L$12,0)*$FB$6+VLOOKUP($FA417,STREV,LOOKUPS!L$10,0)*$FC$6+VLOOKUP($FA417,LTREV,LOOKUPS!L$9,0)*$FD$6+VLOOKUP($FA417,CFP,LOOKUPS!L$6,0)*$FE$6+VLOOKUP($FA417,EP,LOOKUPS!L$8,0)*$FF$6+VLOOKUP($FA417,BM,LOOKUPS!L$5,0)*$FG$6+VLOOKUP($FA417,DIV,LOOKUPS!L$7,0)*$FH$6++VLOOKUP($FA417,SIZE,LOOKUPS!L$11,0)*$FI$6)</f>
        <v>3.2223999999999999</v>
      </c>
    </row>
    <row r="418" spans="1:167" x14ac:dyDescent="0.3">
      <c r="A418" s="1">
        <v>196101</v>
      </c>
      <c r="B418" s="1">
        <v>12.75</v>
      </c>
      <c r="C418" s="1">
        <v>12.25</v>
      </c>
      <c r="D418" s="1">
        <v>9.67</v>
      </c>
      <c r="E418" s="1">
        <v>8.5500000000000007</v>
      </c>
      <c r="F418" s="1">
        <v>7.82</v>
      </c>
      <c r="G418" s="1">
        <v>5.89</v>
      </c>
      <c r="H418" s="1">
        <v>7.06</v>
      </c>
      <c r="I418" s="1">
        <v>6.64</v>
      </c>
      <c r="J418" s="1">
        <v>6.62</v>
      </c>
      <c r="K418" s="1">
        <v>3.67</v>
      </c>
      <c r="M418" s="1">
        <v>196002</v>
      </c>
      <c r="N418" s="1">
        <v>1.39</v>
      </c>
      <c r="O418" s="1">
        <v>1.94</v>
      </c>
      <c r="P418" s="1">
        <v>1.7</v>
      </c>
      <c r="Q418" s="1">
        <v>1.1299999999999999</v>
      </c>
      <c r="R418" s="1">
        <v>2.4500000000000002</v>
      </c>
      <c r="S418" s="1">
        <v>0.95</v>
      </c>
      <c r="T418" s="1">
        <v>0.15</v>
      </c>
      <c r="U418" s="1">
        <v>-0.19</v>
      </c>
      <c r="V418" s="1">
        <v>0.16</v>
      </c>
      <c r="W418" s="1">
        <v>-0.61</v>
      </c>
      <c r="Y418" s="1">
        <v>196501</v>
      </c>
      <c r="Z418" s="1">
        <v>8.76</v>
      </c>
      <c r="AA418" s="1">
        <v>9.07</v>
      </c>
      <c r="AB418" s="1">
        <v>6.5</v>
      </c>
      <c r="AC418" s="1">
        <v>5.53</v>
      </c>
      <c r="AD418" s="1">
        <v>5.52</v>
      </c>
      <c r="AE418" s="1">
        <v>4.28</v>
      </c>
      <c r="AF418" s="1">
        <v>5.07</v>
      </c>
      <c r="AG418" s="1">
        <v>5.0199999999999996</v>
      </c>
      <c r="AH418" s="1">
        <v>5</v>
      </c>
      <c r="AI418" s="1">
        <v>5.58</v>
      </c>
      <c r="AK418">
        <v>198507</v>
      </c>
      <c r="AL418">
        <v>1.68</v>
      </c>
      <c r="AM418">
        <v>2.21</v>
      </c>
      <c r="AN418">
        <v>1.48</v>
      </c>
      <c r="AO418">
        <v>1.1000000000000001</v>
      </c>
      <c r="AP418">
        <v>2.38</v>
      </c>
      <c r="AQ418">
        <v>1.38</v>
      </c>
      <c r="AR418">
        <v>1.37</v>
      </c>
      <c r="AS418">
        <v>1.88</v>
      </c>
      <c r="AT418">
        <v>0.84</v>
      </c>
      <c r="AU418">
        <v>2.0699999999999998</v>
      </c>
      <c r="AV418">
        <v>2.95</v>
      </c>
      <c r="AW418">
        <v>1.62</v>
      </c>
      <c r="AX418">
        <v>1.1399999999999999</v>
      </c>
      <c r="AY418">
        <v>1.31</v>
      </c>
      <c r="AZ418">
        <v>1.43</v>
      </c>
      <c r="BA418">
        <v>2.08</v>
      </c>
      <c r="BB418">
        <v>1.64</v>
      </c>
      <c r="BC418">
        <v>0.56000000000000005</v>
      </c>
      <c r="BD418">
        <v>1.08</v>
      </c>
      <c r="BF418" s="1">
        <v>198507</v>
      </c>
      <c r="BG418" s="1">
        <v>1.8</v>
      </c>
      <c r="BH418" s="1">
        <v>2.09</v>
      </c>
      <c r="BI418" s="1">
        <v>1.95</v>
      </c>
      <c r="BJ418" s="1">
        <v>0.59</v>
      </c>
      <c r="BK418" s="1">
        <v>2.0099999999999998</v>
      </c>
      <c r="BL418" s="1">
        <v>2.1</v>
      </c>
      <c r="BM418" s="1">
        <v>2.63</v>
      </c>
      <c r="BN418" s="1">
        <v>0.79</v>
      </c>
      <c r="BO418" s="1">
        <v>0.47</v>
      </c>
      <c r="BP418" s="1">
        <v>1.96</v>
      </c>
      <c r="BQ418" s="1">
        <v>2.09</v>
      </c>
      <c r="BR418" s="1">
        <v>2.37</v>
      </c>
      <c r="BS418" s="1">
        <v>1.8</v>
      </c>
      <c r="BT418" s="1">
        <v>2.52</v>
      </c>
      <c r="BU418" s="1">
        <v>2.77</v>
      </c>
      <c r="BV418" s="1">
        <v>0.74</v>
      </c>
      <c r="BW418" s="1">
        <v>0.83</v>
      </c>
      <c r="BX418" s="1">
        <v>-0.56999999999999995</v>
      </c>
      <c r="BY418" s="1">
        <v>1.34</v>
      </c>
      <c r="CA418" s="1">
        <v>196007</v>
      </c>
      <c r="CB418" s="1">
        <v>-0.9</v>
      </c>
      <c r="CC418" s="1">
        <v>-3.3</v>
      </c>
      <c r="CD418" s="1">
        <v>-1.21</v>
      </c>
      <c r="CE418" s="1">
        <v>-1.49</v>
      </c>
      <c r="CF418" s="1">
        <v>-3.76</v>
      </c>
      <c r="CG418" s="1">
        <v>-1.8</v>
      </c>
      <c r="CH418" s="1">
        <v>-0.91</v>
      </c>
      <c r="CI418" s="1">
        <v>-1.45</v>
      </c>
      <c r="CJ418" s="1">
        <v>-1.69</v>
      </c>
      <c r="CK418" s="1">
        <v>-4.6900000000000004</v>
      </c>
      <c r="CL418" s="1">
        <v>-2.83</v>
      </c>
      <c r="CM418" s="1">
        <v>-2.4</v>
      </c>
      <c r="CN418" s="1">
        <v>-1.21</v>
      </c>
      <c r="CO418" s="1">
        <v>-0.82</v>
      </c>
      <c r="CP418" s="1">
        <v>-1</v>
      </c>
      <c r="CQ418" s="1">
        <v>-1.81</v>
      </c>
      <c r="CR418" s="1">
        <v>-1.08</v>
      </c>
      <c r="CS418" s="1">
        <v>-0.69</v>
      </c>
      <c r="CT418" s="1">
        <v>-2.68</v>
      </c>
      <c r="CV418" s="1">
        <v>196107</v>
      </c>
      <c r="CW418" s="1">
        <v>-0.94</v>
      </c>
      <c r="CX418" s="1">
        <v>1.17</v>
      </c>
      <c r="CY418" s="1">
        <v>1.73</v>
      </c>
      <c r="CZ418" s="1">
        <v>1.44</v>
      </c>
      <c r="DA418" s="1">
        <v>0.98</v>
      </c>
      <c r="DB418" s="1">
        <v>1.78</v>
      </c>
      <c r="DC418" s="1">
        <v>1.56</v>
      </c>
      <c r="DD418" s="1">
        <v>1.82</v>
      </c>
      <c r="DE418" s="1">
        <v>1.24</v>
      </c>
      <c r="DF418" s="1">
        <v>0.91</v>
      </c>
      <c r="DG418" s="1">
        <v>1.05</v>
      </c>
      <c r="DH418" s="1">
        <v>1.56</v>
      </c>
      <c r="DI418" s="1">
        <v>2</v>
      </c>
      <c r="DJ418" s="1">
        <v>1.72</v>
      </c>
      <c r="DK418" s="1">
        <v>1.39</v>
      </c>
      <c r="DL418" s="1">
        <v>1.8</v>
      </c>
      <c r="DM418" s="1">
        <v>1.85</v>
      </c>
      <c r="DN418" s="1">
        <v>0.9</v>
      </c>
      <c r="DO418" s="1">
        <v>1.57</v>
      </c>
      <c r="DQ418" s="1">
        <v>196007</v>
      </c>
      <c r="DR418" s="1">
        <v>-99.99</v>
      </c>
      <c r="DS418" s="1">
        <v>-1.65</v>
      </c>
      <c r="DT418" s="1">
        <v>-1.98</v>
      </c>
      <c r="DU418" s="1">
        <v>-2.0699999999999998</v>
      </c>
      <c r="DV418" s="1">
        <v>-1.28</v>
      </c>
      <c r="DW418" s="1">
        <v>-2.0699999999999998</v>
      </c>
      <c r="DX418" s="1">
        <v>-1.75</v>
      </c>
      <c r="DY418" s="1">
        <v>-1.9</v>
      </c>
      <c r="DZ418" s="1">
        <v>-2.5299999999999998</v>
      </c>
      <c r="EA418" s="1">
        <v>-0.79</v>
      </c>
      <c r="EB418" s="1">
        <v>-1.78</v>
      </c>
      <c r="EC418" s="1">
        <v>-2.39</v>
      </c>
      <c r="ED418" s="1">
        <v>-1.75</v>
      </c>
      <c r="EE418" s="1">
        <v>-1.91</v>
      </c>
      <c r="EF418" s="1">
        <v>-1.59</v>
      </c>
      <c r="EG418" s="1">
        <v>-2.65</v>
      </c>
      <c r="EH418" s="1">
        <v>-1.1499999999999999</v>
      </c>
      <c r="EI418" s="1">
        <v>-2.12</v>
      </c>
      <c r="EJ418" s="1">
        <v>-2.93</v>
      </c>
      <c r="EL418">
        <v>196007</v>
      </c>
      <c r="EM418">
        <v>-2.37</v>
      </c>
      <c r="EN418">
        <v>-0.52</v>
      </c>
      <c r="EO418">
        <v>2.0299999999999998</v>
      </c>
      <c r="EP418">
        <v>0.13</v>
      </c>
      <c r="ER418" s="1">
        <v>196101</v>
      </c>
      <c r="ES418" s="1">
        <v>-3.99</v>
      </c>
      <c r="EU418" s="1">
        <v>196002</v>
      </c>
      <c r="EV418" s="1">
        <v>-0.53</v>
      </c>
      <c r="EX418" s="1">
        <v>196501</v>
      </c>
      <c r="EY418" s="1">
        <v>2.1800000000000002</v>
      </c>
      <c r="FA418" s="1">
        <v>196101</v>
      </c>
      <c r="FB418" s="1">
        <f>IF(ISERROR(VLOOKUP($FA418,MOM,LOOKUPS!C$12,0)*$FB$6+VLOOKUP($FA418,STREV,LOOKUPS!C$10,0)*$FC$6+VLOOKUP($FA418,LTREV,LOOKUPS!C$9,0)*$FD$6+VLOOKUP($FA418,CFP,LOOKUPS!C$6,0)*$FE$6+VLOOKUP($FA418,EP,LOOKUPS!C$8,0)*$FF$6+VLOOKUP($FA418,BM,LOOKUPS!C$5,0)*$FG$6+VLOOKUP($FA418,DIV,LOOKUPS!C$7,0)*$FH$6++VLOOKUP($FA418,SIZE,LOOKUPS!C$11,0)*$FI$6),"",VLOOKUP($FA418,MOM,LOOKUPS!C$12,0)*$FB$6+VLOOKUP($FA418,STREV,LOOKUPS!C$10,0)*$FC$6+VLOOKUP($FA418,LTREV,LOOKUPS!C$9,0)*$FD$6+VLOOKUP($FA418,CFP,LOOKUPS!C$6,0)*$FE$6+VLOOKUP($FA418,EP,LOOKUPS!C$8,0)*$FF$6+VLOOKUP($FA418,BM,LOOKUPS!C$5,0)*$FG$6+VLOOKUP($FA418,DIV,LOOKUPS!C$7,0)*$FH$6++VLOOKUP($FA418,SIZE,LOOKUPS!C$11,0)*$FI$6)</f>
        <v>7.7822000000000005</v>
      </c>
      <c r="FC418" s="1">
        <f>IF(ISERROR(VLOOKUP($FA418,MOM,LOOKUPS!D$12,0)*$FB$6+VLOOKUP($FA418,STREV,LOOKUPS!D$10,0)*$FC$6+VLOOKUP($FA418,LTREV,LOOKUPS!D$9,0)*$FD$6+VLOOKUP($FA418,CFP,LOOKUPS!D$6,0)*$FE$6+VLOOKUP($FA418,EP,LOOKUPS!D$8,0)*$FF$6+VLOOKUP($FA418,BM,LOOKUPS!D$5,0)*$FG$6+VLOOKUP($FA418,DIV,LOOKUPS!D$7,0)*$FH$6++VLOOKUP($FA418,SIZE,LOOKUPS!D$11,0)*$FI$6),"",VLOOKUP($FA418,MOM,LOOKUPS!D$12,0)*$FB$6+VLOOKUP($FA418,STREV,LOOKUPS!D$10,0)*$FC$6+VLOOKUP($FA418,LTREV,LOOKUPS!D$9,0)*$FD$6+VLOOKUP($FA418,CFP,LOOKUPS!D$6,0)*$FE$6+VLOOKUP($FA418,EP,LOOKUPS!D$8,0)*$FF$6+VLOOKUP($FA418,BM,LOOKUPS!D$5,0)*$FG$6+VLOOKUP($FA418,DIV,LOOKUPS!D$7,0)*$FH$6++VLOOKUP($FA418,SIZE,LOOKUPS!D$11,0)*$FI$6)</f>
        <v>8.3841999999999999</v>
      </c>
      <c r="FD418" s="1">
        <f>IF(ISERROR(VLOOKUP($FA418,MOM,LOOKUPS!E$12,0)*$FB$6+VLOOKUP($FA418,STREV,LOOKUPS!E$10,0)*$FC$6+VLOOKUP($FA418,LTREV,LOOKUPS!E$9,0)*$FD$6+VLOOKUP($FA418,CFP,LOOKUPS!E$6,0)*$FE$6+VLOOKUP($FA418,EP,LOOKUPS!E$8,0)*$FF$6+VLOOKUP($FA418,BM,LOOKUPS!E$5,0)*$FG$6+VLOOKUP($FA418,DIV,LOOKUPS!E$7,0)*$FH$6++VLOOKUP($FA418,SIZE,LOOKUPS!E$11,0)*$FI$6),"",VLOOKUP($FA418,MOM,LOOKUPS!E$12,0)*$FB$6+VLOOKUP($FA418,STREV,LOOKUPS!E$10,0)*$FC$6+VLOOKUP($FA418,LTREV,LOOKUPS!E$9,0)*$FD$6+VLOOKUP($FA418,CFP,LOOKUPS!E$6,0)*$FE$6+VLOOKUP($FA418,EP,LOOKUPS!E$8,0)*$FF$6+VLOOKUP($FA418,BM,LOOKUPS!E$5,0)*$FG$6+VLOOKUP($FA418,DIV,LOOKUPS!E$7,0)*$FH$6++VLOOKUP($FA418,SIZE,LOOKUPS!E$11,0)*$FI$6)</f>
        <v>8.1576000000000004</v>
      </c>
      <c r="FE418" s="1">
        <f>IF(ISERROR(VLOOKUP($FA418,MOM,LOOKUPS!F$12,0)*$FB$6+VLOOKUP($FA418,STREV,LOOKUPS!F$10,0)*$FC$6+VLOOKUP($FA418,LTREV,LOOKUPS!F$9,0)*$FD$6+VLOOKUP($FA418,CFP,LOOKUPS!F$6,0)*$FE$6+VLOOKUP($FA418,EP,LOOKUPS!F$8,0)*$FF$6+VLOOKUP($FA418,BM,LOOKUPS!F$5,0)*$FG$6+VLOOKUP($FA418,DIV,LOOKUPS!F$7,0)*$FH$6++VLOOKUP($FA418,SIZE,LOOKUPS!F$11,0)*$FI$6),"",VLOOKUP($FA418,MOM,LOOKUPS!F$12,0)*$FB$6+VLOOKUP($FA418,STREV,LOOKUPS!F$10,0)*$FC$6+VLOOKUP($FA418,LTREV,LOOKUPS!F$9,0)*$FD$6+VLOOKUP($FA418,CFP,LOOKUPS!F$6,0)*$FE$6+VLOOKUP($FA418,EP,LOOKUPS!F$8,0)*$FF$6+VLOOKUP($FA418,BM,LOOKUPS!F$5,0)*$FG$6+VLOOKUP($FA418,DIV,LOOKUPS!F$7,0)*$FH$6++VLOOKUP($FA418,SIZE,LOOKUPS!F$11,0)*$FI$6)</f>
        <v>7.5976999999999997</v>
      </c>
      <c r="FF418" s="1">
        <f>IF(ISERROR(VLOOKUP($FA418,MOM,LOOKUPS!G$12,0)*$FB$6+VLOOKUP($FA418,STREV,LOOKUPS!G$10,0)*$FC$6+VLOOKUP($FA418,LTREV,LOOKUPS!G$9,0)*$FD$6+VLOOKUP($FA418,CFP,LOOKUPS!G$6,0)*$FE$6+VLOOKUP($FA418,EP,LOOKUPS!G$8,0)*$FF$6+VLOOKUP($FA418,BM,LOOKUPS!G$5,0)*$FG$6+VLOOKUP($FA418,DIV,LOOKUPS!G$7,0)*$FH$6++VLOOKUP($FA418,SIZE,LOOKUPS!G$11,0)*$FI$6),"",VLOOKUP($FA418,MOM,LOOKUPS!G$12,0)*$FB$6+VLOOKUP($FA418,STREV,LOOKUPS!G$10,0)*$FC$6+VLOOKUP($FA418,LTREV,LOOKUPS!G$9,0)*$FD$6+VLOOKUP($FA418,CFP,LOOKUPS!G$6,0)*$FE$6+VLOOKUP($FA418,EP,LOOKUPS!G$8,0)*$FF$6+VLOOKUP($FA418,BM,LOOKUPS!G$5,0)*$FG$6+VLOOKUP($FA418,DIV,LOOKUPS!G$7,0)*$FH$6++VLOOKUP($FA418,SIZE,LOOKUPS!G$11,0)*$FI$6)</f>
        <v>7.7725</v>
      </c>
      <c r="FG418" s="1">
        <f>IF(ISERROR(VLOOKUP($FA418,MOM,LOOKUPS!H$12,0)*$FB$6+VLOOKUP($FA418,STREV,LOOKUPS!H$10,0)*$FC$6+VLOOKUP($FA418,LTREV,LOOKUPS!H$9,0)*$FD$6+VLOOKUP($FA418,CFP,LOOKUPS!H$6,0)*$FE$6+VLOOKUP($FA418,EP,LOOKUPS!H$8,0)*$FF$6+VLOOKUP($FA418,BM,LOOKUPS!H$5,0)*$FG$6+VLOOKUP($FA418,DIV,LOOKUPS!H$7,0)*$FH$6++VLOOKUP($FA418,SIZE,LOOKUPS!H$11,0)*$FI$6),"",VLOOKUP($FA418,MOM,LOOKUPS!H$12,0)*$FB$6+VLOOKUP($FA418,STREV,LOOKUPS!H$10,0)*$FC$6+VLOOKUP($FA418,LTREV,LOOKUPS!H$9,0)*$FD$6+VLOOKUP($FA418,CFP,LOOKUPS!H$6,0)*$FE$6+VLOOKUP($FA418,EP,LOOKUPS!H$8,0)*$FF$6+VLOOKUP($FA418,BM,LOOKUPS!H$5,0)*$FG$6+VLOOKUP($FA418,DIV,LOOKUPS!H$7,0)*$FH$6++VLOOKUP($FA418,SIZE,LOOKUPS!H$11,0)*$FI$6)</f>
        <v>7.6111000000000004</v>
      </c>
      <c r="FH418" s="1">
        <f>IF(ISERROR(VLOOKUP($FA418,MOM,LOOKUPS!I$12,0)*$FB$6+VLOOKUP($FA418,STREV,LOOKUPS!I$10,0)*$FC$6+VLOOKUP($FA418,LTREV,LOOKUPS!I$9,0)*$FD$6+VLOOKUP($FA418,CFP,LOOKUPS!I$6,0)*$FE$6+VLOOKUP($FA418,EP,LOOKUPS!I$8,0)*$FF$6+VLOOKUP($FA418,BM,LOOKUPS!I$5,0)*$FG$6+VLOOKUP($FA418,DIV,LOOKUPS!I$7,0)*$FH$6++VLOOKUP($FA418,SIZE,LOOKUPS!I$11,0)*$FI$6),"",VLOOKUP($FA418,MOM,LOOKUPS!I$12,0)*$FB$6+VLOOKUP($FA418,STREV,LOOKUPS!I$10,0)*$FC$6+VLOOKUP($FA418,LTREV,LOOKUPS!I$9,0)*$FD$6+VLOOKUP($FA418,CFP,LOOKUPS!I$6,0)*$FE$6+VLOOKUP($FA418,EP,LOOKUPS!I$8,0)*$FF$6+VLOOKUP($FA418,BM,LOOKUPS!I$5,0)*$FG$6+VLOOKUP($FA418,DIV,LOOKUPS!I$7,0)*$FH$6++VLOOKUP($FA418,SIZE,LOOKUPS!I$11,0)*$FI$6)</f>
        <v>8.3245000000000005</v>
      </c>
      <c r="FI418" s="1">
        <f>IF(ISERROR(VLOOKUP($FA418,MOM,LOOKUPS!J$12,0)*$FB$6+VLOOKUP($FA418,STREV,LOOKUPS!J$10,0)*$FC$6+VLOOKUP($FA418,LTREV,LOOKUPS!J$9,0)*$FD$6+VLOOKUP($FA418,CFP,LOOKUPS!J$6,0)*$FE$6+VLOOKUP($FA418,EP,LOOKUPS!J$8,0)*$FF$6+VLOOKUP($FA418,BM,LOOKUPS!J$5,0)*$FG$6+VLOOKUP($FA418,DIV,LOOKUPS!J$7,0)*$FH$6++VLOOKUP($FA418,SIZE,LOOKUPS!J$11,0)*$FI$6),"",VLOOKUP($FA418,MOM,LOOKUPS!J$12,0)*$FB$6+VLOOKUP($FA418,STREV,LOOKUPS!J$10,0)*$FC$6+VLOOKUP($FA418,LTREV,LOOKUPS!J$9,0)*$FD$6+VLOOKUP($FA418,CFP,LOOKUPS!J$6,0)*$FE$6+VLOOKUP($FA418,EP,LOOKUPS!J$8,0)*$FF$6+VLOOKUP($FA418,BM,LOOKUPS!J$5,0)*$FG$6+VLOOKUP($FA418,DIV,LOOKUPS!J$7,0)*$FH$6++VLOOKUP($FA418,SIZE,LOOKUPS!J$11,0)*$FI$6)</f>
        <v>8.8685000000000009</v>
      </c>
      <c r="FJ418" s="1">
        <f>IF(ISERROR(VLOOKUP($FA418,MOM,LOOKUPS!K$12,0)*$FB$6+VLOOKUP($FA418,STREV,LOOKUPS!K$10,0)*$FC$6+VLOOKUP($FA418,LTREV,LOOKUPS!K$9,0)*$FD$6+VLOOKUP($FA418,CFP,LOOKUPS!K$6,0)*$FE$6+VLOOKUP($FA418,EP,LOOKUPS!K$8,0)*$FF$6+VLOOKUP($FA418,BM,LOOKUPS!K$5,0)*$FG$6+VLOOKUP($FA418,DIV,LOOKUPS!K$7,0)*$FH$6++VLOOKUP($FA418,SIZE,LOOKUPS!K$11,0)*$FI$6),"",VLOOKUP($FA418,MOM,LOOKUPS!K$12,0)*$FB$6+VLOOKUP($FA418,STREV,LOOKUPS!K$10,0)*$FC$6+VLOOKUP($FA418,LTREV,LOOKUPS!K$9,0)*$FD$6+VLOOKUP($FA418,CFP,LOOKUPS!K$6,0)*$FE$6+VLOOKUP($FA418,EP,LOOKUPS!K$8,0)*$FF$6+VLOOKUP($FA418,BM,LOOKUPS!K$5,0)*$FG$6+VLOOKUP($FA418,DIV,LOOKUPS!K$7,0)*$FH$6++VLOOKUP($FA418,SIZE,LOOKUPS!K$11,0)*$FI$6)</f>
        <v>9.0934999999999988</v>
      </c>
      <c r="FK418" s="1">
        <f>IF(ISERROR(VLOOKUP($FA418,MOM,LOOKUPS!L$12,0)*$FB$6+VLOOKUP($FA418,STREV,LOOKUPS!L$10,0)*$FC$6+VLOOKUP($FA418,LTREV,LOOKUPS!L$9,0)*$FD$6+VLOOKUP($FA418,CFP,LOOKUPS!L$6,0)*$FE$6+VLOOKUP($FA418,EP,LOOKUPS!L$8,0)*$FF$6+VLOOKUP($FA418,BM,LOOKUPS!L$5,0)*$FG$6+VLOOKUP($FA418,DIV,LOOKUPS!L$7,0)*$FH$6++VLOOKUP($FA418,SIZE,LOOKUPS!L$11,0)*$FI$6),"",VLOOKUP($FA418,MOM,LOOKUPS!L$12,0)*$FB$6+VLOOKUP($FA418,STREV,LOOKUPS!L$10,0)*$FC$6+VLOOKUP($FA418,LTREV,LOOKUPS!L$9,0)*$FD$6+VLOOKUP($FA418,CFP,LOOKUPS!L$6,0)*$FE$6+VLOOKUP($FA418,EP,LOOKUPS!L$8,0)*$FF$6+VLOOKUP($FA418,BM,LOOKUPS!L$5,0)*$FG$6+VLOOKUP($FA418,DIV,LOOKUPS!L$7,0)*$FH$6++VLOOKUP($FA418,SIZE,LOOKUPS!L$11,0)*$FI$6)</f>
        <v>8.0335999999999999</v>
      </c>
    </row>
    <row r="419" spans="1:167" x14ac:dyDescent="0.3">
      <c r="A419" s="1">
        <v>196102</v>
      </c>
      <c r="B419" s="1">
        <v>8.0500000000000007</v>
      </c>
      <c r="C419" s="1">
        <v>5.65</v>
      </c>
      <c r="D419" s="1">
        <v>5.21</v>
      </c>
      <c r="E419" s="1">
        <v>5.43</v>
      </c>
      <c r="F419" s="1">
        <v>4.71</v>
      </c>
      <c r="G419" s="1">
        <v>5.78</v>
      </c>
      <c r="H419" s="1">
        <v>5.39</v>
      </c>
      <c r="I419" s="1">
        <v>5.38</v>
      </c>
      <c r="J419" s="1">
        <v>5.44</v>
      </c>
      <c r="K419" s="1">
        <v>8.83</v>
      </c>
      <c r="M419" s="1">
        <v>196003</v>
      </c>
      <c r="N419" s="1">
        <v>-3.35</v>
      </c>
      <c r="O419" s="1">
        <v>-2.79</v>
      </c>
      <c r="P419" s="1">
        <v>-3.51</v>
      </c>
      <c r="Q419" s="1">
        <v>-1.45</v>
      </c>
      <c r="R419" s="1">
        <v>-2</v>
      </c>
      <c r="S419" s="1">
        <v>-1.29</v>
      </c>
      <c r="T419" s="1">
        <v>-1.92</v>
      </c>
      <c r="U419" s="1">
        <v>-2.12</v>
      </c>
      <c r="V419" s="1">
        <v>-3.54</v>
      </c>
      <c r="W419" s="1">
        <v>-2.75</v>
      </c>
      <c r="Y419" s="1">
        <v>196502</v>
      </c>
      <c r="Z419" s="1">
        <v>3.96</v>
      </c>
      <c r="AA419" s="1">
        <v>4.41</v>
      </c>
      <c r="AB419" s="1">
        <v>3.38</v>
      </c>
      <c r="AC419" s="1">
        <v>2.57</v>
      </c>
      <c r="AD419" s="1">
        <v>3.58</v>
      </c>
      <c r="AE419" s="1">
        <v>2.1</v>
      </c>
      <c r="AF419" s="1">
        <v>1.92</v>
      </c>
      <c r="AG419" s="1">
        <v>2.1800000000000002</v>
      </c>
      <c r="AH419" s="1">
        <v>2.2000000000000002</v>
      </c>
      <c r="AI419" s="1">
        <v>2.54</v>
      </c>
      <c r="AK419">
        <v>198508</v>
      </c>
      <c r="AL419">
        <v>-1.1299999999999999</v>
      </c>
      <c r="AM419">
        <v>-1.43</v>
      </c>
      <c r="AN419">
        <v>-0.45</v>
      </c>
      <c r="AO419">
        <v>0.19</v>
      </c>
      <c r="AP419">
        <v>-1.59</v>
      </c>
      <c r="AQ419">
        <v>-0.54</v>
      </c>
      <c r="AR419">
        <v>-0.55000000000000004</v>
      </c>
      <c r="AS419">
        <v>0.02</v>
      </c>
      <c r="AT419">
        <v>0</v>
      </c>
      <c r="AU419">
        <v>-1.76</v>
      </c>
      <c r="AV419">
        <v>-1.27</v>
      </c>
      <c r="AW419">
        <v>-0.85</v>
      </c>
      <c r="AX419">
        <v>-0.24</v>
      </c>
      <c r="AY419">
        <v>-0.74</v>
      </c>
      <c r="AZ419">
        <v>-0.38</v>
      </c>
      <c r="BA419">
        <v>-0.49</v>
      </c>
      <c r="BB419">
        <v>0.57999999999999996</v>
      </c>
      <c r="BC419">
        <v>0.56999999999999995</v>
      </c>
      <c r="BD419">
        <v>-0.47</v>
      </c>
      <c r="BF419" s="1">
        <v>198508</v>
      </c>
      <c r="BG419" s="1">
        <v>-1.19</v>
      </c>
      <c r="BH419" s="1">
        <v>-1.51</v>
      </c>
      <c r="BI419" s="1">
        <v>-0.43</v>
      </c>
      <c r="BJ419" s="1">
        <v>0.27</v>
      </c>
      <c r="BK419" s="1">
        <v>-1.4</v>
      </c>
      <c r="BL419" s="1">
        <v>-1.44</v>
      </c>
      <c r="BM419" s="1">
        <v>-0.75</v>
      </c>
      <c r="BN419" s="1">
        <v>0.62</v>
      </c>
      <c r="BO419" s="1">
        <v>0.12</v>
      </c>
      <c r="BP419" s="1">
        <v>-1.67</v>
      </c>
      <c r="BQ419" s="1">
        <v>-1.02</v>
      </c>
      <c r="BR419" s="1">
        <v>-1.91</v>
      </c>
      <c r="BS419" s="1">
        <v>-0.91</v>
      </c>
      <c r="BT419" s="1">
        <v>-0.66</v>
      </c>
      <c r="BU419" s="1">
        <v>-0.85</v>
      </c>
      <c r="BV419" s="1">
        <v>0.67</v>
      </c>
      <c r="BW419" s="1">
        <v>0.56999999999999995</v>
      </c>
      <c r="BX419" s="1">
        <v>0.89</v>
      </c>
      <c r="BY419" s="1">
        <v>-0.53</v>
      </c>
      <c r="CA419" s="1">
        <v>196008</v>
      </c>
      <c r="CB419" s="1">
        <v>-0.15</v>
      </c>
      <c r="CC419" s="1">
        <v>3.61</v>
      </c>
      <c r="CD419" s="1">
        <v>4.12</v>
      </c>
      <c r="CE419" s="1">
        <v>3.78</v>
      </c>
      <c r="CF419" s="1">
        <v>3.37</v>
      </c>
      <c r="CG419" s="1">
        <v>4.66</v>
      </c>
      <c r="CH419" s="1">
        <v>3.66</v>
      </c>
      <c r="CI419" s="1">
        <v>4.1399999999999997</v>
      </c>
      <c r="CJ419" s="1">
        <v>3.5</v>
      </c>
      <c r="CK419" s="1">
        <v>3.17</v>
      </c>
      <c r="CL419" s="1">
        <v>3.57</v>
      </c>
      <c r="CM419" s="1">
        <v>4.1100000000000003</v>
      </c>
      <c r="CN419" s="1">
        <v>5.21</v>
      </c>
      <c r="CO419" s="1">
        <v>3.35</v>
      </c>
      <c r="CP419" s="1">
        <v>3.97</v>
      </c>
      <c r="CQ419" s="1">
        <v>3.93</v>
      </c>
      <c r="CR419" s="1">
        <v>4.3499999999999996</v>
      </c>
      <c r="CS419" s="1">
        <v>4.3499999999999996</v>
      </c>
      <c r="CT419" s="1">
        <v>2.66</v>
      </c>
      <c r="CV419" s="1">
        <v>196108</v>
      </c>
      <c r="CW419" s="1">
        <v>1.54</v>
      </c>
      <c r="CX419" s="1">
        <v>2.62</v>
      </c>
      <c r="CY419" s="1">
        <v>2.4700000000000002</v>
      </c>
      <c r="CZ419" s="1">
        <v>1.57</v>
      </c>
      <c r="DA419" s="1">
        <v>2.95</v>
      </c>
      <c r="DB419" s="1">
        <v>2.72</v>
      </c>
      <c r="DC419" s="1">
        <v>2.4700000000000002</v>
      </c>
      <c r="DD419" s="1">
        <v>1.73</v>
      </c>
      <c r="DE419" s="1">
        <v>1.35</v>
      </c>
      <c r="DF419" s="1">
        <v>2.37</v>
      </c>
      <c r="DG419" s="1">
        <v>3.54</v>
      </c>
      <c r="DH419" s="1">
        <v>1.93</v>
      </c>
      <c r="DI419" s="1">
        <v>3.49</v>
      </c>
      <c r="DJ419" s="1">
        <v>2.66</v>
      </c>
      <c r="DK419" s="1">
        <v>2.2799999999999998</v>
      </c>
      <c r="DL419" s="1">
        <v>1.44</v>
      </c>
      <c r="DM419" s="1">
        <v>2.02</v>
      </c>
      <c r="DN419" s="1">
        <v>0.52</v>
      </c>
      <c r="DO419" s="1">
        <v>2.17</v>
      </c>
      <c r="DQ419" s="1">
        <v>196008</v>
      </c>
      <c r="DR419" s="1">
        <v>-99.99</v>
      </c>
      <c r="DS419" s="1">
        <v>4.6399999999999997</v>
      </c>
      <c r="DT419" s="1">
        <v>3.76</v>
      </c>
      <c r="DU419" s="1">
        <v>3.04</v>
      </c>
      <c r="DV419" s="1">
        <v>5.72</v>
      </c>
      <c r="DW419" s="1">
        <v>3.4</v>
      </c>
      <c r="DX419" s="1">
        <v>3.77</v>
      </c>
      <c r="DY419" s="1">
        <v>3.16</v>
      </c>
      <c r="DZ419" s="1">
        <v>3.01</v>
      </c>
      <c r="EA419" s="1">
        <v>5.89</v>
      </c>
      <c r="EB419" s="1">
        <v>5.56</v>
      </c>
      <c r="EC419" s="1">
        <v>2.5099999999999998</v>
      </c>
      <c r="ED419" s="1">
        <v>4.3099999999999996</v>
      </c>
      <c r="EE419" s="1">
        <v>3.38</v>
      </c>
      <c r="EF419" s="1">
        <v>4.1500000000000004</v>
      </c>
      <c r="EG419" s="1">
        <v>3.22</v>
      </c>
      <c r="EH419" s="1">
        <v>3.11</v>
      </c>
      <c r="EI419" s="1">
        <v>3.33</v>
      </c>
      <c r="EJ419" s="1">
        <v>2.69</v>
      </c>
      <c r="EL419">
        <v>196008</v>
      </c>
      <c r="EM419">
        <v>3.01</v>
      </c>
      <c r="EN419">
        <v>0.87</v>
      </c>
      <c r="EO419">
        <v>-0.18</v>
      </c>
      <c r="EP419">
        <v>0.17</v>
      </c>
      <c r="ER419" s="1">
        <v>196102</v>
      </c>
      <c r="ES419" s="1">
        <v>0.98</v>
      </c>
      <c r="EU419" s="1">
        <v>196003</v>
      </c>
      <c r="EV419" s="1">
        <v>-0.77</v>
      </c>
      <c r="EX419" s="1">
        <v>196502</v>
      </c>
      <c r="EY419" s="1">
        <v>2.92</v>
      </c>
      <c r="FA419" s="1">
        <v>196102</v>
      </c>
      <c r="FB419" s="1">
        <f>IF(ISERROR(VLOOKUP($FA419,MOM,LOOKUPS!C$12,0)*$FB$6+VLOOKUP($FA419,STREV,LOOKUPS!C$10,0)*$FC$6+VLOOKUP($FA419,LTREV,LOOKUPS!C$9,0)*$FD$6+VLOOKUP($FA419,CFP,LOOKUPS!C$6,0)*$FE$6+VLOOKUP($FA419,EP,LOOKUPS!C$8,0)*$FF$6+VLOOKUP($FA419,BM,LOOKUPS!C$5,0)*$FG$6+VLOOKUP($FA419,DIV,LOOKUPS!C$7,0)*$FH$6++VLOOKUP($FA419,SIZE,LOOKUPS!C$11,0)*$FI$6),"",VLOOKUP($FA419,MOM,LOOKUPS!C$12,0)*$FB$6+VLOOKUP($FA419,STREV,LOOKUPS!C$10,0)*$FC$6+VLOOKUP($FA419,LTREV,LOOKUPS!C$9,0)*$FD$6+VLOOKUP($FA419,CFP,LOOKUPS!C$6,0)*$FE$6+VLOOKUP($FA419,EP,LOOKUPS!C$8,0)*$FF$6+VLOOKUP($FA419,BM,LOOKUPS!C$5,0)*$FG$6+VLOOKUP($FA419,DIV,LOOKUPS!C$7,0)*$FH$6++VLOOKUP($FA419,SIZE,LOOKUPS!C$11,0)*$FI$6)</f>
        <v>6.2427000000000001</v>
      </c>
      <c r="FC419" s="1">
        <f>IF(ISERROR(VLOOKUP($FA419,MOM,LOOKUPS!D$12,0)*$FB$6+VLOOKUP($FA419,STREV,LOOKUPS!D$10,0)*$FC$6+VLOOKUP($FA419,LTREV,LOOKUPS!D$9,0)*$FD$6+VLOOKUP($FA419,CFP,LOOKUPS!D$6,0)*$FE$6+VLOOKUP($FA419,EP,LOOKUPS!D$8,0)*$FF$6+VLOOKUP($FA419,BM,LOOKUPS!D$5,0)*$FG$6+VLOOKUP($FA419,DIV,LOOKUPS!D$7,0)*$FH$6++VLOOKUP($FA419,SIZE,LOOKUPS!D$11,0)*$FI$6),"",VLOOKUP($FA419,MOM,LOOKUPS!D$12,0)*$FB$6+VLOOKUP($FA419,STREV,LOOKUPS!D$10,0)*$FC$6+VLOOKUP($FA419,LTREV,LOOKUPS!D$9,0)*$FD$6+VLOOKUP($FA419,CFP,LOOKUPS!D$6,0)*$FE$6+VLOOKUP($FA419,EP,LOOKUPS!D$8,0)*$FF$6+VLOOKUP($FA419,BM,LOOKUPS!D$5,0)*$FG$6+VLOOKUP($FA419,DIV,LOOKUPS!D$7,0)*$FH$6++VLOOKUP($FA419,SIZE,LOOKUPS!D$11,0)*$FI$6)</f>
        <v>5.789200000000001</v>
      </c>
      <c r="FD419" s="1">
        <f>IF(ISERROR(VLOOKUP($FA419,MOM,LOOKUPS!E$12,0)*$FB$6+VLOOKUP($FA419,STREV,LOOKUPS!E$10,0)*$FC$6+VLOOKUP($FA419,LTREV,LOOKUPS!E$9,0)*$FD$6+VLOOKUP($FA419,CFP,LOOKUPS!E$6,0)*$FE$6+VLOOKUP($FA419,EP,LOOKUPS!E$8,0)*$FF$6+VLOOKUP($FA419,BM,LOOKUPS!E$5,0)*$FG$6+VLOOKUP($FA419,DIV,LOOKUPS!E$7,0)*$FH$6++VLOOKUP($FA419,SIZE,LOOKUPS!E$11,0)*$FI$6),"",VLOOKUP($FA419,MOM,LOOKUPS!E$12,0)*$FB$6+VLOOKUP($FA419,STREV,LOOKUPS!E$10,0)*$FC$6+VLOOKUP($FA419,LTREV,LOOKUPS!E$9,0)*$FD$6+VLOOKUP($FA419,CFP,LOOKUPS!E$6,0)*$FE$6+VLOOKUP($FA419,EP,LOOKUPS!E$8,0)*$FF$6+VLOOKUP($FA419,BM,LOOKUPS!E$5,0)*$FG$6+VLOOKUP($FA419,DIV,LOOKUPS!E$7,0)*$FH$6++VLOOKUP($FA419,SIZE,LOOKUPS!E$11,0)*$FI$6)</f>
        <v>5.9565000000000001</v>
      </c>
      <c r="FE419" s="1">
        <f>IF(ISERROR(VLOOKUP($FA419,MOM,LOOKUPS!F$12,0)*$FB$6+VLOOKUP($FA419,STREV,LOOKUPS!F$10,0)*$FC$6+VLOOKUP($FA419,LTREV,LOOKUPS!F$9,0)*$FD$6+VLOOKUP($FA419,CFP,LOOKUPS!F$6,0)*$FE$6+VLOOKUP($FA419,EP,LOOKUPS!F$8,0)*$FF$6+VLOOKUP($FA419,BM,LOOKUPS!F$5,0)*$FG$6+VLOOKUP($FA419,DIV,LOOKUPS!F$7,0)*$FH$6++VLOOKUP($FA419,SIZE,LOOKUPS!F$11,0)*$FI$6),"",VLOOKUP($FA419,MOM,LOOKUPS!F$12,0)*$FB$6+VLOOKUP($FA419,STREV,LOOKUPS!F$10,0)*$FC$6+VLOOKUP($FA419,LTREV,LOOKUPS!F$9,0)*$FD$6+VLOOKUP($FA419,CFP,LOOKUPS!F$6,0)*$FE$6+VLOOKUP($FA419,EP,LOOKUPS!F$8,0)*$FF$6+VLOOKUP($FA419,BM,LOOKUPS!F$5,0)*$FG$6+VLOOKUP($FA419,DIV,LOOKUPS!F$7,0)*$FH$6++VLOOKUP($FA419,SIZE,LOOKUPS!F$11,0)*$FI$6)</f>
        <v>6.0907</v>
      </c>
      <c r="FF419" s="1">
        <f>IF(ISERROR(VLOOKUP($FA419,MOM,LOOKUPS!G$12,0)*$FB$6+VLOOKUP($FA419,STREV,LOOKUPS!G$10,0)*$FC$6+VLOOKUP($FA419,LTREV,LOOKUPS!G$9,0)*$FD$6+VLOOKUP($FA419,CFP,LOOKUPS!G$6,0)*$FE$6+VLOOKUP($FA419,EP,LOOKUPS!G$8,0)*$FF$6+VLOOKUP($FA419,BM,LOOKUPS!G$5,0)*$FG$6+VLOOKUP($FA419,DIV,LOOKUPS!G$7,0)*$FH$6++VLOOKUP($FA419,SIZE,LOOKUPS!G$11,0)*$FI$6),"",VLOOKUP($FA419,MOM,LOOKUPS!G$12,0)*$FB$6+VLOOKUP($FA419,STREV,LOOKUPS!G$10,0)*$FC$6+VLOOKUP($FA419,LTREV,LOOKUPS!G$9,0)*$FD$6+VLOOKUP($FA419,CFP,LOOKUPS!G$6,0)*$FE$6+VLOOKUP($FA419,EP,LOOKUPS!G$8,0)*$FF$6+VLOOKUP($FA419,BM,LOOKUPS!G$5,0)*$FG$6+VLOOKUP($FA419,DIV,LOOKUPS!G$7,0)*$FH$6++VLOOKUP($FA419,SIZE,LOOKUPS!G$11,0)*$FI$6)</f>
        <v>5.2234000000000007</v>
      </c>
      <c r="FG419" s="1">
        <f>IF(ISERROR(VLOOKUP($FA419,MOM,LOOKUPS!H$12,0)*$FB$6+VLOOKUP($FA419,STREV,LOOKUPS!H$10,0)*$FC$6+VLOOKUP($FA419,LTREV,LOOKUPS!H$9,0)*$FD$6+VLOOKUP($FA419,CFP,LOOKUPS!H$6,0)*$FE$6+VLOOKUP($FA419,EP,LOOKUPS!H$8,0)*$FF$6+VLOOKUP($FA419,BM,LOOKUPS!H$5,0)*$FG$6+VLOOKUP($FA419,DIV,LOOKUPS!H$7,0)*$FH$6++VLOOKUP($FA419,SIZE,LOOKUPS!H$11,0)*$FI$6),"",VLOOKUP($FA419,MOM,LOOKUPS!H$12,0)*$FB$6+VLOOKUP($FA419,STREV,LOOKUPS!H$10,0)*$FC$6+VLOOKUP($FA419,LTREV,LOOKUPS!H$9,0)*$FD$6+VLOOKUP($FA419,CFP,LOOKUPS!H$6,0)*$FE$6+VLOOKUP($FA419,EP,LOOKUPS!H$8,0)*$FF$6+VLOOKUP($FA419,BM,LOOKUPS!H$5,0)*$FG$6+VLOOKUP($FA419,DIV,LOOKUPS!H$7,0)*$FH$6++VLOOKUP($FA419,SIZE,LOOKUPS!H$11,0)*$FI$6)</f>
        <v>5.7492000000000001</v>
      </c>
      <c r="FH419" s="1">
        <f>IF(ISERROR(VLOOKUP($FA419,MOM,LOOKUPS!I$12,0)*$FB$6+VLOOKUP($FA419,STREV,LOOKUPS!I$10,0)*$FC$6+VLOOKUP($FA419,LTREV,LOOKUPS!I$9,0)*$FD$6+VLOOKUP($FA419,CFP,LOOKUPS!I$6,0)*$FE$6+VLOOKUP($FA419,EP,LOOKUPS!I$8,0)*$FF$6+VLOOKUP($FA419,BM,LOOKUPS!I$5,0)*$FG$6+VLOOKUP($FA419,DIV,LOOKUPS!I$7,0)*$FH$6++VLOOKUP($FA419,SIZE,LOOKUPS!I$11,0)*$FI$6),"",VLOOKUP($FA419,MOM,LOOKUPS!I$12,0)*$FB$6+VLOOKUP($FA419,STREV,LOOKUPS!I$10,0)*$FC$6+VLOOKUP($FA419,LTREV,LOOKUPS!I$9,0)*$FD$6+VLOOKUP($FA419,CFP,LOOKUPS!I$6,0)*$FE$6+VLOOKUP($FA419,EP,LOOKUPS!I$8,0)*$FF$6+VLOOKUP($FA419,BM,LOOKUPS!I$5,0)*$FG$6+VLOOKUP($FA419,DIV,LOOKUPS!I$7,0)*$FH$6++VLOOKUP($FA419,SIZE,LOOKUPS!I$11,0)*$FI$6)</f>
        <v>5.3917999999999999</v>
      </c>
      <c r="FI419" s="1">
        <f>IF(ISERROR(VLOOKUP($FA419,MOM,LOOKUPS!J$12,0)*$FB$6+VLOOKUP($FA419,STREV,LOOKUPS!J$10,0)*$FC$6+VLOOKUP($FA419,LTREV,LOOKUPS!J$9,0)*$FD$6+VLOOKUP($FA419,CFP,LOOKUPS!J$6,0)*$FE$6+VLOOKUP($FA419,EP,LOOKUPS!J$8,0)*$FF$6+VLOOKUP($FA419,BM,LOOKUPS!J$5,0)*$FG$6+VLOOKUP($FA419,DIV,LOOKUPS!J$7,0)*$FH$6++VLOOKUP($FA419,SIZE,LOOKUPS!J$11,0)*$FI$6),"",VLOOKUP($FA419,MOM,LOOKUPS!J$12,0)*$FB$6+VLOOKUP($FA419,STREV,LOOKUPS!J$10,0)*$FC$6+VLOOKUP($FA419,LTREV,LOOKUPS!J$9,0)*$FD$6+VLOOKUP($FA419,CFP,LOOKUPS!J$6,0)*$FE$6+VLOOKUP($FA419,EP,LOOKUPS!J$8,0)*$FF$6+VLOOKUP($FA419,BM,LOOKUPS!J$5,0)*$FG$6+VLOOKUP($FA419,DIV,LOOKUPS!J$7,0)*$FH$6++VLOOKUP($FA419,SIZE,LOOKUPS!J$11,0)*$FI$6)</f>
        <v>6.8880999999999997</v>
      </c>
      <c r="FJ419" s="1">
        <f>IF(ISERROR(VLOOKUP($FA419,MOM,LOOKUPS!K$12,0)*$FB$6+VLOOKUP($FA419,STREV,LOOKUPS!K$10,0)*$FC$6+VLOOKUP($FA419,LTREV,LOOKUPS!K$9,0)*$FD$6+VLOOKUP($FA419,CFP,LOOKUPS!K$6,0)*$FE$6+VLOOKUP($FA419,EP,LOOKUPS!K$8,0)*$FF$6+VLOOKUP($FA419,BM,LOOKUPS!K$5,0)*$FG$6+VLOOKUP($FA419,DIV,LOOKUPS!K$7,0)*$FH$6++VLOOKUP($FA419,SIZE,LOOKUPS!K$11,0)*$FI$6),"",VLOOKUP($FA419,MOM,LOOKUPS!K$12,0)*$FB$6+VLOOKUP($FA419,STREV,LOOKUPS!K$10,0)*$FC$6+VLOOKUP($FA419,LTREV,LOOKUPS!K$9,0)*$FD$6+VLOOKUP($FA419,CFP,LOOKUPS!K$6,0)*$FE$6+VLOOKUP($FA419,EP,LOOKUPS!K$8,0)*$FF$6+VLOOKUP($FA419,BM,LOOKUPS!K$5,0)*$FG$6+VLOOKUP($FA419,DIV,LOOKUPS!K$7,0)*$FH$6++VLOOKUP($FA419,SIZE,LOOKUPS!K$11,0)*$FI$6)</f>
        <v>6.3223000000000003</v>
      </c>
      <c r="FK419" s="1">
        <f>IF(ISERROR(VLOOKUP($FA419,MOM,LOOKUPS!L$12,0)*$FB$6+VLOOKUP($FA419,STREV,LOOKUPS!L$10,0)*$FC$6+VLOOKUP($FA419,LTREV,LOOKUPS!L$9,0)*$FD$6+VLOOKUP($FA419,CFP,LOOKUPS!L$6,0)*$FE$6+VLOOKUP($FA419,EP,LOOKUPS!L$8,0)*$FF$6+VLOOKUP($FA419,BM,LOOKUPS!L$5,0)*$FG$6+VLOOKUP($FA419,DIV,LOOKUPS!L$7,0)*$FH$6++VLOOKUP($FA419,SIZE,LOOKUPS!L$11,0)*$FI$6),"",VLOOKUP($FA419,MOM,LOOKUPS!L$12,0)*$FB$6+VLOOKUP($FA419,STREV,LOOKUPS!L$10,0)*$FC$6+VLOOKUP($FA419,LTREV,LOOKUPS!L$9,0)*$FD$6+VLOOKUP($FA419,CFP,LOOKUPS!L$6,0)*$FE$6+VLOOKUP($FA419,EP,LOOKUPS!L$8,0)*$FF$6+VLOOKUP($FA419,BM,LOOKUPS!L$5,0)*$FG$6+VLOOKUP($FA419,DIV,LOOKUPS!L$7,0)*$FH$6++VLOOKUP($FA419,SIZE,LOOKUPS!L$11,0)*$FI$6)</f>
        <v>6.9497999999999998</v>
      </c>
    </row>
    <row r="420" spans="1:167" x14ac:dyDescent="0.3">
      <c r="A420" s="1">
        <v>196103</v>
      </c>
      <c r="B420" s="1">
        <v>5.62</v>
      </c>
      <c r="C420" s="1">
        <v>3.28</v>
      </c>
      <c r="D420" s="1">
        <v>3.89</v>
      </c>
      <c r="E420" s="1">
        <v>4.2</v>
      </c>
      <c r="F420" s="1">
        <v>4.92</v>
      </c>
      <c r="G420" s="1">
        <v>3.71</v>
      </c>
      <c r="H420" s="1">
        <v>4.1100000000000003</v>
      </c>
      <c r="I420" s="1">
        <v>4.7300000000000004</v>
      </c>
      <c r="J420" s="1">
        <v>5.9</v>
      </c>
      <c r="K420" s="1">
        <v>7.91</v>
      </c>
      <c r="M420" s="1">
        <v>196004</v>
      </c>
      <c r="N420" s="1">
        <v>-2.71</v>
      </c>
      <c r="O420" s="1">
        <v>-3.77</v>
      </c>
      <c r="P420" s="1">
        <v>-1.91</v>
      </c>
      <c r="Q420" s="1">
        <v>-1.62</v>
      </c>
      <c r="R420" s="1">
        <v>-2.52</v>
      </c>
      <c r="S420" s="1">
        <v>-2.31</v>
      </c>
      <c r="T420" s="1">
        <v>-1.65</v>
      </c>
      <c r="U420" s="1">
        <v>-0.75</v>
      </c>
      <c r="V420" s="1">
        <v>-1.04</v>
      </c>
      <c r="W420" s="1">
        <v>-1.32</v>
      </c>
      <c r="Y420" s="1">
        <v>196503</v>
      </c>
      <c r="Z420" s="1">
        <v>0.57999999999999996</v>
      </c>
      <c r="AA420" s="1">
        <v>1.99</v>
      </c>
      <c r="AB420" s="1">
        <v>1.4</v>
      </c>
      <c r="AC420" s="1">
        <v>-0.04</v>
      </c>
      <c r="AD420" s="1">
        <v>1.06</v>
      </c>
      <c r="AE420" s="1">
        <v>0.06</v>
      </c>
      <c r="AF420" s="1">
        <v>0.47</v>
      </c>
      <c r="AG420" s="1">
        <v>0.31</v>
      </c>
      <c r="AH420" s="1">
        <v>-0.83</v>
      </c>
      <c r="AI420" s="1">
        <v>-0.39</v>
      </c>
      <c r="AK420">
        <v>198509</v>
      </c>
      <c r="AL420">
        <v>-8.1199999999999992</v>
      </c>
      <c r="AM420">
        <v>-6.44</v>
      </c>
      <c r="AN420">
        <v>-4.28</v>
      </c>
      <c r="AO420">
        <v>-4.42</v>
      </c>
      <c r="AP420">
        <v>-6.91</v>
      </c>
      <c r="AQ420">
        <v>-4.7300000000000004</v>
      </c>
      <c r="AR420">
        <v>-4.05</v>
      </c>
      <c r="AS420">
        <v>-4.46</v>
      </c>
      <c r="AT420">
        <v>-4.28</v>
      </c>
      <c r="AU420">
        <v>-7.63</v>
      </c>
      <c r="AV420">
        <v>-5.56</v>
      </c>
      <c r="AW420">
        <v>-4.78</v>
      </c>
      <c r="AX420">
        <v>-4.6900000000000004</v>
      </c>
      <c r="AY420">
        <v>-3.52</v>
      </c>
      <c r="AZ420">
        <v>-4.5599999999999996</v>
      </c>
      <c r="BA420">
        <v>-4.25</v>
      </c>
      <c r="BB420">
        <v>-4.7</v>
      </c>
      <c r="BC420">
        <v>-3.95</v>
      </c>
      <c r="BD420">
        <v>-4.57</v>
      </c>
      <c r="BF420" s="1">
        <v>198509</v>
      </c>
      <c r="BG420" s="1">
        <v>-8.1300000000000008</v>
      </c>
      <c r="BH420" s="1">
        <v>-6.52</v>
      </c>
      <c r="BI420" s="1">
        <v>-4.1399999999999997</v>
      </c>
      <c r="BJ420" s="1">
        <v>-4.22</v>
      </c>
      <c r="BK420" s="1">
        <v>-6.81</v>
      </c>
      <c r="BL420" s="1">
        <v>-4.9400000000000004</v>
      </c>
      <c r="BM420" s="1">
        <v>-4.4400000000000004</v>
      </c>
      <c r="BN420" s="1">
        <v>-3.48</v>
      </c>
      <c r="BO420" s="1">
        <v>-4.54</v>
      </c>
      <c r="BP420" s="1">
        <v>-7.46</v>
      </c>
      <c r="BQ420" s="1">
        <v>-5.88</v>
      </c>
      <c r="BR420" s="1">
        <v>-5.49</v>
      </c>
      <c r="BS420" s="1">
        <v>-4.33</v>
      </c>
      <c r="BT420" s="1">
        <v>-5.0599999999999996</v>
      </c>
      <c r="BU420" s="1">
        <v>-3.68</v>
      </c>
      <c r="BV420" s="1">
        <v>-3.37</v>
      </c>
      <c r="BW420" s="1">
        <v>-3.59</v>
      </c>
      <c r="BX420" s="1">
        <v>-4.08</v>
      </c>
      <c r="BY420" s="1">
        <v>-4.93</v>
      </c>
      <c r="CA420" s="1">
        <v>196009</v>
      </c>
      <c r="CB420" s="1">
        <v>-0.9</v>
      </c>
      <c r="CC420" s="1">
        <v>-6.56</v>
      </c>
      <c r="CD420" s="1">
        <v>-5.51</v>
      </c>
      <c r="CE420" s="1">
        <v>-6.29</v>
      </c>
      <c r="CF420" s="1">
        <v>-6.99</v>
      </c>
      <c r="CG420" s="1">
        <v>-5.4</v>
      </c>
      <c r="CH420" s="1">
        <v>-5.47</v>
      </c>
      <c r="CI420" s="1">
        <v>-5.37</v>
      </c>
      <c r="CJ420" s="1">
        <v>-7.06</v>
      </c>
      <c r="CK420" s="1">
        <v>-7.17</v>
      </c>
      <c r="CL420" s="1">
        <v>-6.82</v>
      </c>
      <c r="CM420" s="1">
        <v>-5.71</v>
      </c>
      <c r="CN420" s="1">
        <v>-5.09</v>
      </c>
      <c r="CO420" s="1">
        <v>-5.66</v>
      </c>
      <c r="CP420" s="1">
        <v>-5.29</v>
      </c>
      <c r="CQ420" s="1">
        <v>-5.99</v>
      </c>
      <c r="CR420" s="1">
        <v>-4.7300000000000004</v>
      </c>
      <c r="CS420" s="1">
        <v>-6.8</v>
      </c>
      <c r="CT420" s="1">
        <v>-7.31</v>
      </c>
      <c r="CV420" s="1">
        <v>196109</v>
      </c>
      <c r="CW420" s="1">
        <v>-6.15</v>
      </c>
      <c r="CX420" s="1">
        <v>-3.33</v>
      </c>
      <c r="CY420" s="1">
        <v>-1.78</v>
      </c>
      <c r="CZ420" s="1">
        <v>-2.2000000000000002</v>
      </c>
      <c r="DA420" s="1">
        <v>-3.66</v>
      </c>
      <c r="DB420" s="1">
        <v>-2</v>
      </c>
      <c r="DC420" s="1">
        <v>-2.1</v>
      </c>
      <c r="DD420" s="1">
        <v>-2.2000000000000002</v>
      </c>
      <c r="DE420" s="1">
        <v>-1.88</v>
      </c>
      <c r="DF420" s="1">
        <v>-4.7699999999999996</v>
      </c>
      <c r="DG420" s="1">
        <v>-2.5499999999999998</v>
      </c>
      <c r="DH420" s="1">
        <v>-2.65</v>
      </c>
      <c r="DI420" s="1">
        <v>-1.37</v>
      </c>
      <c r="DJ420" s="1">
        <v>-2.65</v>
      </c>
      <c r="DK420" s="1">
        <v>-1.53</v>
      </c>
      <c r="DL420" s="1">
        <v>-1.57</v>
      </c>
      <c r="DM420" s="1">
        <v>-2.83</v>
      </c>
      <c r="DN420" s="1">
        <v>-2.16</v>
      </c>
      <c r="DO420" s="1">
        <v>-1.62</v>
      </c>
      <c r="DQ420" s="1">
        <v>196009</v>
      </c>
      <c r="DR420" s="1">
        <v>-99.99</v>
      </c>
      <c r="DS420" s="1">
        <v>-6.07</v>
      </c>
      <c r="DT420" s="1">
        <v>-6.3</v>
      </c>
      <c r="DU420" s="1">
        <v>-5.65</v>
      </c>
      <c r="DV420" s="1">
        <v>-6.1</v>
      </c>
      <c r="DW420" s="1">
        <v>-6.45</v>
      </c>
      <c r="DX420" s="1">
        <v>-6.11</v>
      </c>
      <c r="DY420" s="1">
        <v>-5.66</v>
      </c>
      <c r="DZ420" s="1">
        <v>-5.86</v>
      </c>
      <c r="EA420" s="1">
        <v>-6.56</v>
      </c>
      <c r="EB420" s="1">
        <v>-5.63</v>
      </c>
      <c r="EC420" s="1">
        <v>-6.02</v>
      </c>
      <c r="ED420" s="1">
        <v>-6.89</v>
      </c>
      <c r="EE420" s="1">
        <v>-6.2</v>
      </c>
      <c r="EF420" s="1">
        <v>-6.02</v>
      </c>
      <c r="EG420" s="1">
        <v>-6.07</v>
      </c>
      <c r="EH420" s="1">
        <v>-5.25</v>
      </c>
      <c r="EI420" s="1">
        <v>-5.93</v>
      </c>
      <c r="EJ420" s="1">
        <v>-5.79</v>
      </c>
      <c r="EL420">
        <v>196009</v>
      </c>
      <c r="EM420">
        <v>-5.99</v>
      </c>
      <c r="EN420">
        <v>-1.1100000000000001</v>
      </c>
      <c r="EO420">
        <v>1.65</v>
      </c>
      <c r="EP420">
        <v>0.16</v>
      </c>
      <c r="ER420" s="1">
        <v>196103</v>
      </c>
      <c r="ES420" s="1">
        <v>4.51</v>
      </c>
      <c r="EU420" s="1">
        <v>196004</v>
      </c>
      <c r="EV420" s="1">
        <v>-2.2799999999999998</v>
      </c>
      <c r="EX420" s="1">
        <v>196503</v>
      </c>
      <c r="EY420" s="1">
        <v>0.64</v>
      </c>
      <c r="FA420" s="1">
        <v>196103</v>
      </c>
      <c r="FB420" s="1">
        <f>IF(ISERROR(VLOOKUP($FA420,MOM,LOOKUPS!C$12,0)*$FB$6+VLOOKUP($FA420,STREV,LOOKUPS!C$10,0)*$FC$6+VLOOKUP($FA420,LTREV,LOOKUPS!C$9,0)*$FD$6+VLOOKUP($FA420,CFP,LOOKUPS!C$6,0)*$FE$6+VLOOKUP($FA420,EP,LOOKUPS!C$8,0)*$FF$6+VLOOKUP($FA420,BM,LOOKUPS!C$5,0)*$FG$6+VLOOKUP($FA420,DIV,LOOKUPS!C$7,0)*$FH$6++VLOOKUP($FA420,SIZE,LOOKUPS!C$11,0)*$FI$6),"",VLOOKUP($FA420,MOM,LOOKUPS!C$12,0)*$FB$6+VLOOKUP($FA420,STREV,LOOKUPS!C$10,0)*$FC$6+VLOOKUP($FA420,LTREV,LOOKUPS!C$9,0)*$FD$6+VLOOKUP($FA420,CFP,LOOKUPS!C$6,0)*$FE$6+VLOOKUP($FA420,EP,LOOKUPS!C$8,0)*$FF$6+VLOOKUP($FA420,BM,LOOKUPS!C$5,0)*$FG$6+VLOOKUP($FA420,DIV,LOOKUPS!C$7,0)*$FH$6++VLOOKUP($FA420,SIZE,LOOKUPS!C$11,0)*$FI$6)</f>
        <v>5.3486000000000002</v>
      </c>
      <c r="FC420" s="1">
        <f>IF(ISERROR(VLOOKUP($FA420,MOM,LOOKUPS!D$12,0)*$FB$6+VLOOKUP($FA420,STREV,LOOKUPS!D$10,0)*$FC$6+VLOOKUP($FA420,LTREV,LOOKUPS!D$9,0)*$FD$6+VLOOKUP($FA420,CFP,LOOKUPS!D$6,0)*$FE$6+VLOOKUP($FA420,EP,LOOKUPS!D$8,0)*$FF$6+VLOOKUP($FA420,BM,LOOKUPS!D$5,0)*$FG$6+VLOOKUP($FA420,DIV,LOOKUPS!D$7,0)*$FH$6++VLOOKUP($FA420,SIZE,LOOKUPS!D$11,0)*$FI$6),"",VLOOKUP($FA420,MOM,LOOKUPS!D$12,0)*$FB$6+VLOOKUP($FA420,STREV,LOOKUPS!D$10,0)*$FC$6+VLOOKUP($FA420,LTREV,LOOKUPS!D$9,0)*$FD$6+VLOOKUP($FA420,CFP,LOOKUPS!D$6,0)*$FE$6+VLOOKUP($FA420,EP,LOOKUPS!D$8,0)*$FF$6+VLOOKUP($FA420,BM,LOOKUPS!D$5,0)*$FG$6+VLOOKUP($FA420,DIV,LOOKUPS!D$7,0)*$FH$6++VLOOKUP($FA420,SIZE,LOOKUPS!D$11,0)*$FI$6)</f>
        <v>4.1373999999999995</v>
      </c>
      <c r="FD420" s="1">
        <f>IF(ISERROR(VLOOKUP($FA420,MOM,LOOKUPS!E$12,0)*$FB$6+VLOOKUP($FA420,STREV,LOOKUPS!E$10,0)*$FC$6+VLOOKUP($FA420,LTREV,LOOKUPS!E$9,0)*$FD$6+VLOOKUP($FA420,CFP,LOOKUPS!E$6,0)*$FE$6+VLOOKUP($FA420,EP,LOOKUPS!E$8,0)*$FF$6+VLOOKUP($FA420,BM,LOOKUPS!E$5,0)*$FG$6+VLOOKUP($FA420,DIV,LOOKUPS!E$7,0)*$FH$6++VLOOKUP($FA420,SIZE,LOOKUPS!E$11,0)*$FI$6),"",VLOOKUP($FA420,MOM,LOOKUPS!E$12,0)*$FB$6+VLOOKUP($FA420,STREV,LOOKUPS!E$10,0)*$FC$6+VLOOKUP($FA420,LTREV,LOOKUPS!E$9,0)*$FD$6+VLOOKUP($FA420,CFP,LOOKUPS!E$6,0)*$FE$6+VLOOKUP($FA420,EP,LOOKUPS!E$8,0)*$FF$6+VLOOKUP($FA420,BM,LOOKUPS!E$5,0)*$FG$6+VLOOKUP($FA420,DIV,LOOKUPS!E$7,0)*$FH$6++VLOOKUP($FA420,SIZE,LOOKUPS!E$11,0)*$FI$6)</f>
        <v>3.7373000000000003</v>
      </c>
      <c r="FE420" s="1">
        <f>IF(ISERROR(VLOOKUP($FA420,MOM,LOOKUPS!F$12,0)*$FB$6+VLOOKUP($FA420,STREV,LOOKUPS!F$10,0)*$FC$6+VLOOKUP($FA420,LTREV,LOOKUPS!F$9,0)*$FD$6+VLOOKUP($FA420,CFP,LOOKUPS!F$6,0)*$FE$6+VLOOKUP($FA420,EP,LOOKUPS!F$8,0)*$FF$6+VLOOKUP($FA420,BM,LOOKUPS!F$5,0)*$FG$6+VLOOKUP($FA420,DIV,LOOKUPS!F$7,0)*$FH$6++VLOOKUP($FA420,SIZE,LOOKUPS!F$11,0)*$FI$6),"",VLOOKUP($FA420,MOM,LOOKUPS!F$12,0)*$FB$6+VLOOKUP($FA420,STREV,LOOKUPS!F$10,0)*$FC$6+VLOOKUP($FA420,LTREV,LOOKUPS!F$9,0)*$FD$6+VLOOKUP($FA420,CFP,LOOKUPS!F$6,0)*$FE$6+VLOOKUP($FA420,EP,LOOKUPS!F$8,0)*$FF$6+VLOOKUP($FA420,BM,LOOKUPS!F$5,0)*$FG$6+VLOOKUP($FA420,DIV,LOOKUPS!F$7,0)*$FH$6++VLOOKUP($FA420,SIZE,LOOKUPS!F$11,0)*$FI$6)</f>
        <v>4.4313000000000002</v>
      </c>
      <c r="FF420" s="1">
        <f>IF(ISERROR(VLOOKUP($FA420,MOM,LOOKUPS!G$12,0)*$FB$6+VLOOKUP($FA420,STREV,LOOKUPS!G$10,0)*$FC$6+VLOOKUP($FA420,LTREV,LOOKUPS!G$9,0)*$FD$6+VLOOKUP($FA420,CFP,LOOKUPS!G$6,0)*$FE$6+VLOOKUP($FA420,EP,LOOKUPS!G$8,0)*$FF$6+VLOOKUP($FA420,BM,LOOKUPS!G$5,0)*$FG$6+VLOOKUP($FA420,DIV,LOOKUPS!G$7,0)*$FH$6++VLOOKUP($FA420,SIZE,LOOKUPS!G$11,0)*$FI$6),"",VLOOKUP($FA420,MOM,LOOKUPS!G$12,0)*$FB$6+VLOOKUP($FA420,STREV,LOOKUPS!G$10,0)*$FC$6+VLOOKUP($FA420,LTREV,LOOKUPS!G$9,0)*$FD$6+VLOOKUP($FA420,CFP,LOOKUPS!G$6,0)*$FE$6+VLOOKUP($FA420,EP,LOOKUPS!G$8,0)*$FF$6+VLOOKUP($FA420,BM,LOOKUPS!G$5,0)*$FG$6+VLOOKUP($FA420,DIV,LOOKUPS!G$7,0)*$FH$6++VLOOKUP($FA420,SIZE,LOOKUPS!G$11,0)*$FI$6)</f>
        <v>4.7881</v>
      </c>
      <c r="FG420" s="1">
        <f>IF(ISERROR(VLOOKUP($FA420,MOM,LOOKUPS!H$12,0)*$FB$6+VLOOKUP($FA420,STREV,LOOKUPS!H$10,0)*$FC$6+VLOOKUP($FA420,LTREV,LOOKUPS!H$9,0)*$FD$6+VLOOKUP($FA420,CFP,LOOKUPS!H$6,0)*$FE$6+VLOOKUP($FA420,EP,LOOKUPS!H$8,0)*$FF$6+VLOOKUP($FA420,BM,LOOKUPS!H$5,0)*$FG$6+VLOOKUP($FA420,DIV,LOOKUPS!H$7,0)*$FH$6++VLOOKUP($FA420,SIZE,LOOKUPS!H$11,0)*$FI$6),"",VLOOKUP($FA420,MOM,LOOKUPS!H$12,0)*$FB$6+VLOOKUP($FA420,STREV,LOOKUPS!H$10,0)*$FC$6+VLOOKUP($FA420,LTREV,LOOKUPS!H$9,0)*$FD$6+VLOOKUP($FA420,CFP,LOOKUPS!H$6,0)*$FE$6+VLOOKUP($FA420,EP,LOOKUPS!H$8,0)*$FF$6+VLOOKUP($FA420,BM,LOOKUPS!H$5,0)*$FG$6+VLOOKUP($FA420,DIV,LOOKUPS!H$7,0)*$FH$6++VLOOKUP($FA420,SIZE,LOOKUPS!H$11,0)*$FI$6)</f>
        <v>4.4988000000000001</v>
      </c>
      <c r="FH420" s="1">
        <f>IF(ISERROR(VLOOKUP($FA420,MOM,LOOKUPS!I$12,0)*$FB$6+VLOOKUP($FA420,STREV,LOOKUPS!I$10,0)*$FC$6+VLOOKUP($FA420,LTREV,LOOKUPS!I$9,0)*$FD$6+VLOOKUP($FA420,CFP,LOOKUPS!I$6,0)*$FE$6+VLOOKUP($FA420,EP,LOOKUPS!I$8,0)*$FF$6+VLOOKUP($FA420,BM,LOOKUPS!I$5,0)*$FG$6+VLOOKUP($FA420,DIV,LOOKUPS!I$7,0)*$FH$6++VLOOKUP($FA420,SIZE,LOOKUPS!I$11,0)*$FI$6),"",VLOOKUP($FA420,MOM,LOOKUPS!I$12,0)*$FB$6+VLOOKUP($FA420,STREV,LOOKUPS!I$10,0)*$FC$6+VLOOKUP($FA420,LTREV,LOOKUPS!I$9,0)*$FD$6+VLOOKUP($FA420,CFP,LOOKUPS!I$6,0)*$FE$6+VLOOKUP($FA420,EP,LOOKUPS!I$8,0)*$FF$6+VLOOKUP($FA420,BM,LOOKUPS!I$5,0)*$FG$6+VLOOKUP($FA420,DIV,LOOKUPS!I$7,0)*$FH$6++VLOOKUP($FA420,SIZE,LOOKUPS!I$11,0)*$FI$6)</f>
        <v>4.7571000000000003</v>
      </c>
      <c r="FI420" s="1">
        <f>IF(ISERROR(VLOOKUP($FA420,MOM,LOOKUPS!J$12,0)*$FB$6+VLOOKUP($FA420,STREV,LOOKUPS!J$10,0)*$FC$6+VLOOKUP($FA420,LTREV,LOOKUPS!J$9,0)*$FD$6+VLOOKUP($FA420,CFP,LOOKUPS!J$6,0)*$FE$6+VLOOKUP($FA420,EP,LOOKUPS!J$8,0)*$FF$6+VLOOKUP($FA420,BM,LOOKUPS!J$5,0)*$FG$6+VLOOKUP($FA420,DIV,LOOKUPS!J$7,0)*$FH$6++VLOOKUP($FA420,SIZE,LOOKUPS!J$11,0)*$FI$6),"",VLOOKUP($FA420,MOM,LOOKUPS!J$12,0)*$FB$6+VLOOKUP($FA420,STREV,LOOKUPS!J$10,0)*$FC$6+VLOOKUP($FA420,LTREV,LOOKUPS!J$9,0)*$FD$6+VLOOKUP($FA420,CFP,LOOKUPS!J$6,0)*$FE$6+VLOOKUP($FA420,EP,LOOKUPS!J$8,0)*$FF$6+VLOOKUP($FA420,BM,LOOKUPS!J$5,0)*$FG$6+VLOOKUP($FA420,DIV,LOOKUPS!J$7,0)*$FH$6++VLOOKUP($FA420,SIZE,LOOKUPS!J$11,0)*$FI$6)</f>
        <v>4.2773000000000003</v>
      </c>
      <c r="FJ420" s="1">
        <f>IF(ISERROR(VLOOKUP($FA420,MOM,LOOKUPS!K$12,0)*$FB$6+VLOOKUP($FA420,STREV,LOOKUPS!K$10,0)*$FC$6+VLOOKUP($FA420,LTREV,LOOKUPS!K$9,0)*$FD$6+VLOOKUP($FA420,CFP,LOOKUPS!K$6,0)*$FE$6+VLOOKUP($FA420,EP,LOOKUPS!K$8,0)*$FF$6+VLOOKUP($FA420,BM,LOOKUPS!K$5,0)*$FG$6+VLOOKUP($FA420,DIV,LOOKUPS!K$7,0)*$FH$6++VLOOKUP($FA420,SIZE,LOOKUPS!K$11,0)*$FI$6),"",VLOOKUP($FA420,MOM,LOOKUPS!K$12,0)*$FB$6+VLOOKUP($FA420,STREV,LOOKUPS!K$10,0)*$FC$6+VLOOKUP($FA420,LTREV,LOOKUPS!K$9,0)*$FD$6+VLOOKUP($FA420,CFP,LOOKUPS!K$6,0)*$FE$6+VLOOKUP($FA420,EP,LOOKUPS!K$8,0)*$FF$6+VLOOKUP($FA420,BM,LOOKUPS!K$5,0)*$FG$6+VLOOKUP($FA420,DIV,LOOKUPS!K$7,0)*$FH$6++VLOOKUP($FA420,SIZE,LOOKUPS!K$11,0)*$FI$6)</f>
        <v>6.4168000000000003</v>
      </c>
      <c r="FK420" s="1">
        <f>IF(ISERROR(VLOOKUP($FA420,MOM,LOOKUPS!L$12,0)*$FB$6+VLOOKUP($FA420,STREV,LOOKUPS!L$10,0)*$FC$6+VLOOKUP($FA420,LTREV,LOOKUPS!L$9,0)*$FD$6+VLOOKUP($FA420,CFP,LOOKUPS!L$6,0)*$FE$6+VLOOKUP($FA420,EP,LOOKUPS!L$8,0)*$FF$6+VLOOKUP($FA420,BM,LOOKUPS!L$5,0)*$FG$6+VLOOKUP($FA420,DIV,LOOKUPS!L$7,0)*$FH$6++VLOOKUP($FA420,SIZE,LOOKUPS!L$11,0)*$FI$6),"",VLOOKUP($FA420,MOM,LOOKUPS!L$12,0)*$FB$6+VLOOKUP($FA420,STREV,LOOKUPS!L$10,0)*$FC$6+VLOOKUP($FA420,LTREV,LOOKUPS!L$9,0)*$FD$6+VLOOKUP($FA420,CFP,LOOKUPS!L$6,0)*$FE$6+VLOOKUP($FA420,EP,LOOKUPS!L$8,0)*$FF$6+VLOOKUP($FA420,BM,LOOKUPS!L$5,0)*$FG$6+VLOOKUP($FA420,DIV,LOOKUPS!L$7,0)*$FH$6++VLOOKUP($FA420,SIZE,LOOKUPS!L$11,0)*$FI$6)</f>
        <v>6.6395</v>
      </c>
    </row>
    <row r="421" spans="1:167" x14ac:dyDescent="0.3">
      <c r="A421" s="1">
        <v>196104</v>
      </c>
      <c r="B421" s="1">
        <v>-1.89</v>
      </c>
      <c r="C421" s="1">
        <v>-0.2</v>
      </c>
      <c r="D421" s="1">
        <v>-0.59</v>
      </c>
      <c r="E421" s="1">
        <v>0.33</v>
      </c>
      <c r="F421" s="1">
        <v>0.94</v>
      </c>
      <c r="G421" s="1">
        <v>1.77</v>
      </c>
      <c r="H421" s="1">
        <v>0.87</v>
      </c>
      <c r="I421" s="1">
        <v>2.5299999999999998</v>
      </c>
      <c r="J421" s="1">
        <v>1.75</v>
      </c>
      <c r="K421" s="1">
        <v>2.02</v>
      </c>
      <c r="M421" s="1">
        <v>196005</v>
      </c>
      <c r="N421" s="1">
        <v>3.68</v>
      </c>
      <c r="O421" s="1">
        <v>2.97</v>
      </c>
      <c r="P421" s="1">
        <v>0.09</v>
      </c>
      <c r="Q421" s="1">
        <v>0.86</v>
      </c>
      <c r="R421" s="1">
        <v>1.74</v>
      </c>
      <c r="S421" s="1">
        <v>0.98</v>
      </c>
      <c r="T421" s="1">
        <v>0.51</v>
      </c>
      <c r="U421" s="1">
        <v>3.49</v>
      </c>
      <c r="V421" s="1">
        <v>4.49</v>
      </c>
      <c r="W421" s="1">
        <v>6.89</v>
      </c>
      <c r="Y421" s="1">
        <v>196504</v>
      </c>
      <c r="Z421" s="1">
        <v>5.14</v>
      </c>
      <c r="AA421" s="1">
        <v>3.95</v>
      </c>
      <c r="AB421" s="1">
        <v>4.6100000000000003</v>
      </c>
      <c r="AC421" s="1">
        <v>5.0199999999999996</v>
      </c>
      <c r="AD421" s="1">
        <v>3.09</v>
      </c>
      <c r="AE421" s="1">
        <v>3.04</v>
      </c>
      <c r="AF421" s="1">
        <v>2.21</v>
      </c>
      <c r="AG421" s="1">
        <v>3.41</v>
      </c>
      <c r="AH421" s="1">
        <v>3.77</v>
      </c>
      <c r="AI421" s="1">
        <v>3.83</v>
      </c>
      <c r="AK421">
        <v>198510</v>
      </c>
      <c r="AL421">
        <v>-1.55</v>
      </c>
      <c r="AM421">
        <v>1.75</v>
      </c>
      <c r="AN421">
        <v>3.9</v>
      </c>
      <c r="AO421">
        <v>3.45</v>
      </c>
      <c r="AP421">
        <v>1.56</v>
      </c>
      <c r="AQ421">
        <v>3.7</v>
      </c>
      <c r="AR421">
        <v>3.56</v>
      </c>
      <c r="AS421">
        <v>3.78</v>
      </c>
      <c r="AT421">
        <v>3.1</v>
      </c>
      <c r="AU421">
        <v>1.1200000000000001</v>
      </c>
      <c r="AV421">
        <v>2.38</v>
      </c>
      <c r="AW421">
        <v>2.42</v>
      </c>
      <c r="AX421">
        <v>4.9000000000000004</v>
      </c>
      <c r="AY421">
        <v>2.85</v>
      </c>
      <c r="AZ421">
        <v>4.2300000000000004</v>
      </c>
      <c r="BA421">
        <v>3.43</v>
      </c>
      <c r="BB421">
        <v>4.18</v>
      </c>
      <c r="BC421">
        <v>4</v>
      </c>
      <c r="BD421">
        <v>2.3199999999999998</v>
      </c>
      <c r="BF421" s="1">
        <v>198510</v>
      </c>
      <c r="BG421" s="1">
        <v>-1.41</v>
      </c>
      <c r="BH421" s="1">
        <v>1.79</v>
      </c>
      <c r="BI421" s="1">
        <v>3.64</v>
      </c>
      <c r="BJ421" s="1">
        <v>4.13</v>
      </c>
      <c r="BK421" s="1">
        <v>1.47</v>
      </c>
      <c r="BL421" s="1">
        <v>3.17</v>
      </c>
      <c r="BM421" s="1">
        <v>3.66</v>
      </c>
      <c r="BN421" s="1">
        <v>3.99</v>
      </c>
      <c r="BO421" s="1">
        <v>4.13</v>
      </c>
      <c r="BP421" s="1">
        <v>1.06</v>
      </c>
      <c r="BQ421" s="1">
        <v>2.0499999999999998</v>
      </c>
      <c r="BR421" s="1">
        <v>2.96</v>
      </c>
      <c r="BS421" s="1">
        <v>3.41</v>
      </c>
      <c r="BT421" s="1">
        <v>3.65</v>
      </c>
      <c r="BU421" s="1">
        <v>3.68</v>
      </c>
      <c r="BV421" s="1">
        <v>3.84</v>
      </c>
      <c r="BW421" s="1">
        <v>4.1399999999999997</v>
      </c>
      <c r="BX421" s="1">
        <v>4.4000000000000004</v>
      </c>
      <c r="BY421" s="1">
        <v>3.9</v>
      </c>
      <c r="CA421" s="1">
        <v>196010</v>
      </c>
      <c r="CB421" s="1">
        <v>-3.43</v>
      </c>
      <c r="CC421" s="1">
        <v>-2.76</v>
      </c>
      <c r="CD421" s="1">
        <v>-1.77</v>
      </c>
      <c r="CE421" s="1">
        <v>-2.68</v>
      </c>
      <c r="CF421" s="1">
        <v>-2.79</v>
      </c>
      <c r="CG421" s="1">
        <v>-1.99</v>
      </c>
      <c r="CH421" s="1">
        <v>-2.3199999999999998</v>
      </c>
      <c r="CI421" s="1">
        <v>-1.87</v>
      </c>
      <c r="CJ421" s="1">
        <v>-2.73</v>
      </c>
      <c r="CK421" s="1">
        <v>-3.94</v>
      </c>
      <c r="CL421" s="1">
        <v>-1.64</v>
      </c>
      <c r="CM421" s="1">
        <v>-2.7</v>
      </c>
      <c r="CN421" s="1">
        <v>-1.29</v>
      </c>
      <c r="CO421" s="1">
        <v>-2.62</v>
      </c>
      <c r="CP421" s="1">
        <v>-2.02</v>
      </c>
      <c r="CQ421" s="1">
        <v>-1.17</v>
      </c>
      <c r="CR421" s="1">
        <v>-2.58</v>
      </c>
      <c r="CS421" s="1">
        <v>-2.84</v>
      </c>
      <c r="CT421" s="1">
        <v>-2.62</v>
      </c>
      <c r="CV421" s="1">
        <v>196110</v>
      </c>
      <c r="CW421" s="1">
        <v>1.41</v>
      </c>
      <c r="CX421" s="1">
        <v>2.1</v>
      </c>
      <c r="CY421" s="1">
        <v>2.89</v>
      </c>
      <c r="CZ421" s="1">
        <v>1.61</v>
      </c>
      <c r="DA421" s="1">
        <v>2.21</v>
      </c>
      <c r="DB421" s="1">
        <v>2.34</v>
      </c>
      <c r="DC421" s="1">
        <v>3.12</v>
      </c>
      <c r="DD421" s="1">
        <v>2.58</v>
      </c>
      <c r="DE421" s="1">
        <v>1.1100000000000001</v>
      </c>
      <c r="DF421" s="1">
        <v>1.67</v>
      </c>
      <c r="DG421" s="1">
        <v>2.75</v>
      </c>
      <c r="DH421" s="1">
        <v>1.88</v>
      </c>
      <c r="DI421" s="1">
        <v>2.79</v>
      </c>
      <c r="DJ421" s="1">
        <v>3.16</v>
      </c>
      <c r="DK421" s="1">
        <v>3.08</v>
      </c>
      <c r="DL421" s="1">
        <v>2.54</v>
      </c>
      <c r="DM421" s="1">
        <v>2.61</v>
      </c>
      <c r="DN421" s="1">
        <v>0.48</v>
      </c>
      <c r="DO421" s="1">
        <v>1.75</v>
      </c>
      <c r="DQ421" s="1">
        <v>196010</v>
      </c>
      <c r="DR421" s="1">
        <v>-99.99</v>
      </c>
      <c r="DS421" s="1">
        <v>-3.36</v>
      </c>
      <c r="DT421" s="1">
        <v>-2.65</v>
      </c>
      <c r="DU421" s="1">
        <v>-0.86</v>
      </c>
      <c r="DV421" s="1">
        <v>-3.12</v>
      </c>
      <c r="DW421" s="1">
        <v>-3.05</v>
      </c>
      <c r="DX421" s="1">
        <v>-3.14</v>
      </c>
      <c r="DY421" s="1">
        <v>-1.76</v>
      </c>
      <c r="DZ421" s="1">
        <v>-0.54</v>
      </c>
      <c r="EA421" s="1">
        <v>-3.51</v>
      </c>
      <c r="EB421" s="1">
        <v>-2.74</v>
      </c>
      <c r="EC421" s="1">
        <v>-3.82</v>
      </c>
      <c r="ED421" s="1">
        <v>-2.2799999999999998</v>
      </c>
      <c r="EE421" s="1">
        <v>-4.08</v>
      </c>
      <c r="EF421" s="1">
        <v>-2.2000000000000002</v>
      </c>
      <c r="EG421" s="1">
        <v>-2.04</v>
      </c>
      <c r="EH421" s="1">
        <v>-1.48</v>
      </c>
      <c r="EI421" s="1">
        <v>-1.27</v>
      </c>
      <c r="EJ421" s="1">
        <v>0.18</v>
      </c>
      <c r="EL421">
        <v>196010</v>
      </c>
      <c r="EM421">
        <v>-0.71</v>
      </c>
      <c r="EN421">
        <v>-4.07</v>
      </c>
      <c r="EO421">
        <v>2.86</v>
      </c>
      <c r="EP421">
        <v>0.22</v>
      </c>
      <c r="ER421" s="1">
        <v>196104</v>
      </c>
      <c r="ES421" s="1">
        <v>3.52</v>
      </c>
      <c r="EU421" s="1">
        <v>196005</v>
      </c>
      <c r="EV421" s="1">
        <v>-3.55</v>
      </c>
      <c r="EX421" s="1">
        <v>196504</v>
      </c>
      <c r="EY421" s="1">
        <v>0.18</v>
      </c>
      <c r="FA421" s="1">
        <v>196104</v>
      </c>
      <c r="FB421" s="1">
        <f>IF(ISERROR(VLOOKUP($FA421,MOM,LOOKUPS!C$12,0)*$FB$6+VLOOKUP($FA421,STREV,LOOKUPS!C$10,0)*$FC$6+VLOOKUP($FA421,LTREV,LOOKUPS!C$9,0)*$FD$6+VLOOKUP($FA421,CFP,LOOKUPS!C$6,0)*$FE$6+VLOOKUP($FA421,EP,LOOKUPS!C$8,0)*$FF$6+VLOOKUP($FA421,BM,LOOKUPS!C$5,0)*$FG$6+VLOOKUP($FA421,DIV,LOOKUPS!C$7,0)*$FH$6++VLOOKUP($FA421,SIZE,LOOKUPS!C$11,0)*$FI$6),"",VLOOKUP($FA421,MOM,LOOKUPS!C$12,0)*$FB$6+VLOOKUP($FA421,STREV,LOOKUPS!C$10,0)*$FC$6+VLOOKUP($FA421,LTREV,LOOKUPS!C$9,0)*$FD$6+VLOOKUP($FA421,CFP,LOOKUPS!C$6,0)*$FE$6+VLOOKUP($FA421,EP,LOOKUPS!C$8,0)*$FF$6+VLOOKUP($FA421,BM,LOOKUPS!C$5,0)*$FG$6+VLOOKUP($FA421,DIV,LOOKUPS!C$7,0)*$FH$6++VLOOKUP($FA421,SIZE,LOOKUPS!C$11,0)*$FI$6)</f>
        <v>-0.54360000000000008</v>
      </c>
      <c r="FC421" s="1">
        <f>IF(ISERROR(VLOOKUP($FA421,MOM,LOOKUPS!D$12,0)*$FB$6+VLOOKUP($FA421,STREV,LOOKUPS!D$10,0)*$FC$6+VLOOKUP($FA421,LTREV,LOOKUPS!D$9,0)*$FD$6+VLOOKUP($FA421,CFP,LOOKUPS!D$6,0)*$FE$6+VLOOKUP($FA421,EP,LOOKUPS!D$8,0)*$FF$6+VLOOKUP($FA421,BM,LOOKUPS!D$5,0)*$FG$6+VLOOKUP($FA421,DIV,LOOKUPS!D$7,0)*$FH$6++VLOOKUP($FA421,SIZE,LOOKUPS!D$11,0)*$FI$6),"",VLOOKUP($FA421,MOM,LOOKUPS!D$12,0)*$FB$6+VLOOKUP($FA421,STREV,LOOKUPS!D$10,0)*$FC$6+VLOOKUP($FA421,LTREV,LOOKUPS!D$9,0)*$FD$6+VLOOKUP($FA421,CFP,LOOKUPS!D$6,0)*$FE$6+VLOOKUP($FA421,EP,LOOKUPS!D$8,0)*$FF$6+VLOOKUP($FA421,BM,LOOKUPS!D$5,0)*$FG$6+VLOOKUP($FA421,DIV,LOOKUPS!D$7,0)*$FH$6++VLOOKUP($FA421,SIZE,LOOKUPS!D$11,0)*$FI$6)</f>
        <v>-0.29970000000000002</v>
      </c>
      <c r="FD421" s="1">
        <f>IF(ISERROR(VLOOKUP($FA421,MOM,LOOKUPS!E$12,0)*$FB$6+VLOOKUP($FA421,STREV,LOOKUPS!E$10,0)*$FC$6+VLOOKUP($FA421,LTREV,LOOKUPS!E$9,0)*$FD$6+VLOOKUP($FA421,CFP,LOOKUPS!E$6,0)*$FE$6+VLOOKUP($FA421,EP,LOOKUPS!E$8,0)*$FF$6+VLOOKUP($FA421,BM,LOOKUPS!E$5,0)*$FG$6+VLOOKUP($FA421,DIV,LOOKUPS!E$7,0)*$FH$6++VLOOKUP($FA421,SIZE,LOOKUPS!E$11,0)*$FI$6),"",VLOOKUP($FA421,MOM,LOOKUPS!E$12,0)*$FB$6+VLOOKUP($FA421,STREV,LOOKUPS!E$10,0)*$FC$6+VLOOKUP($FA421,LTREV,LOOKUPS!E$9,0)*$FD$6+VLOOKUP($FA421,CFP,LOOKUPS!E$6,0)*$FE$6+VLOOKUP($FA421,EP,LOOKUPS!E$8,0)*$FF$6+VLOOKUP($FA421,BM,LOOKUPS!E$5,0)*$FG$6+VLOOKUP($FA421,DIV,LOOKUPS!E$7,0)*$FH$6++VLOOKUP($FA421,SIZE,LOOKUPS!E$11,0)*$FI$6)</f>
        <v>0.20870000000000005</v>
      </c>
      <c r="FE421" s="1">
        <f>IF(ISERROR(VLOOKUP($FA421,MOM,LOOKUPS!F$12,0)*$FB$6+VLOOKUP($FA421,STREV,LOOKUPS!F$10,0)*$FC$6+VLOOKUP($FA421,LTREV,LOOKUPS!F$9,0)*$FD$6+VLOOKUP($FA421,CFP,LOOKUPS!F$6,0)*$FE$6+VLOOKUP($FA421,EP,LOOKUPS!F$8,0)*$FF$6+VLOOKUP($FA421,BM,LOOKUPS!F$5,0)*$FG$6+VLOOKUP($FA421,DIV,LOOKUPS!F$7,0)*$FH$6++VLOOKUP($FA421,SIZE,LOOKUPS!F$11,0)*$FI$6),"",VLOOKUP($FA421,MOM,LOOKUPS!F$12,0)*$FB$6+VLOOKUP($FA421,STREV,LOOKUPS!F$10,0)*$FC$6+VLOOKUP($FA421,LTREV,LOOKUPS!F$9,0)*$FD$6+VLOOKUP($FA421,CFP,LOOKUPS!F$6,0)*$FE$6+VLOOKUP($FA421,EP,LOOKUPS!F$8,0)*$FF$6+VLOOKUP($FA421,BM,LOOKUPS!F$5,0)*$FG$6+VLOOKUP($FA421,DIV,LOOKUPS!F$7,0)*$FH$6++VLOOKUP($FA421,SIZE,LOOKUPS!F$11,0)*$FI$6)</f>
        <v>0.33990000000000004</v>
      </c>
      <c r="FF421" s="1">
        <f>IF(ISERROR(VLOOKUP($FA421,MOM,LOOKUPS!G$12,0)*$FB$6+VLOOKUP($FA421,STREV,LOOKUPS!G$10,0)*$FC$6+VLOOKUP($FA421,LTREV,LOOKUPS!G$9,0)*$FD$6+VLOOKUP($FA421,CFP,LOOKUPS!G$6,0)*$FE$6+VLOOKUP($FA421,EP,LOOKUPS!G$8,0)*$FF$6+VLOOKUP($FA421,BM,LOOKUPS!G$5,0)*$FG$6+VLOOKUP($FA421,DIV,LOOKUPS!G$7,0)*$FH$6++VLOOKUP($FA421,SIZE,LOOKUPS!G$11,0)*$FI$6),"",VLOOKUP($FA421,MOM,LOOKUPS!G$12,0)*$FB$6+VLOOKUP($FA421,STREV,LOOKUPS!G$10,0)*$FC$6+VLOOKUP($FA421,LTREV,LOOKUPS!G$9,0)*$FD$6+VLOOKUP($FA421,CFP,LOOKUPS!G$6,0)*$FE$6+VLOOKUP($FA421,EP,LOOKUPS!G$8,0)*$FF$6+VLOOKUP($FA421,BM,LOOKUPS!G$5,0)*$FG$6+VLOOKUP($FA421,DIV,LOOKUPS!G$7,0)*$FH$6++VLOOKUP($FA421,SIZE,LOOKUPS!G$11,0)*$FI$6)</f>
        <v>0.95260000000000011</v>
      </c>
      <c r="FG421" s="1">
        <f>IF(ISERROR(VLOOKUP($FA421,MOM,LOOKUPS!H$12,0)*$FB$6+VLOOKUP($FA421,STREV,LOOKUPS!H$10,0)*$FC$6+VLOOKUP($FA421,LTREV,LOOKUPS!H$9,0)*$FD$6+VLOOKUP($FA421,CFP,LOOKUPS!H$6,0)*$FE$6+VLOOKUP($FA421,EP,LOOKUPS!H$8,0)*$FF$6+VLOOKUP($FA421,BM,LOOKUPS!H$5,0)*$FG$6+VLOOKUP($FA421,DIV,LOOKUPS!H$7,0)*$FH$6++VLOOKUP($FA421,SIZE,LOOKUPS!H$11,0)*$FI$6),"",VLOOKUP($FA421,MOM,LOOKUPS!H$12,0)*$FB$6+VLOOKUP($FA421,STREV,LOOKUPS!H$10,0)*$FC$6+VLOOKUP($FA421,LTREV,LOOKUPS!H$9,0)*$FD$6+VLOOKUP($FA421,CFP,LOOKUPS!H$6,0)*$FE$6+VLOOKUP($FA421,EP,LOOKUPS!H$8,0)*$FF$6+VLOOKUP($FA421,BM,LOOKUPS!H$5,0)*$FG$6+VLOOKUP($FA421,DIV,LOOKUPS!H$7,0)*$FH$6++VLOOKUP($FA421,SIZE,LOOKUPS!H$11,0)*$FI$6)</f>
        <v>0.66290000000000004</v>
      </c>
      <c r="FH421" s="1">
        <f>IF(ISERROR(VLOOKUP($FA421,MOM,LOOKUPS!I$12,0)*$FB$6+VLOOKUP($FA421,STREV,LOOKUPS!I$10,0)*$FC$6+VLOOKUP($FA421,LTREV,LOOKUPS!I$9,0)*$FD$6+VLOOKUP($FA421,CFP,LOOKUPS!I$6,0)*$FE$6+VLOOKUP($FA421,EP,LOOKUPS!I$8,0)*$FF$6+VLOOKUP($FA421,BM,LOOKUPS!I$5,0)*$FG$6+VLOOKUP($FA421,DIV,LOOKUPS!I$7,0)*$FH$6++VLOOKUP($FA421,SIZE,LOOKUPS!I$11,0)*$FI$6),"",VLOOKUP($FA421,MOM,LOOKUPS!I$12,0)*$FB$6+VLOOKUP($FA421,STREV,LOOKUPS!I$10,0)*$FC$6+VLOOKUP($FA421,LTREV,LOOKUPS!I$9,0)*$FD$6+VLOOKUP($FA421,CFP,LOOKUPS!I$6,0)*$FE$6+VLOOKUP($FA421,EP,LOOKUPS!I$8,0)*$FF$6+VLOOKUP($FA421,BM,LOOKUPS!I$5,0)*$FG$6+VLOOKUP($FA421,DIV,LOOKUPS!I$7,0)*$FH$6++VLOOKUP($FA421,SIZE,LOOKUPS!I$11,0)*$FI$6)</f>
        <v>1.1626000000000001</v>
      </c>
      <c r="FI421" s="1">
        <f>IF(ISERROR(VLOOKUP($FA421,MOM,LOOKUPS!J$12,0)*$FB$6+VLOOKUP($FA421,STREV,LOOKUPS!J$10,0)*$FC$6+VLOOKUP($FA421,LTREV,LOOKUPS!J$9,0)*$FD$6+VLOOKUP($FA421,CFP,LOOKUPS!J$6,0)*$FE$6+VLOOKUP($FA421,EP,LOOKUPS!J$8,0)*$FF$6+VLOOKUP($FA421,BM,LOOKUPS!J$5,0)*$FG$6+VLOOKUP($FA421,DIV,LOOKUPS!J$7,0)*$FH$6++VLOOKUP($FA421,SIZE,LOOKUPS!J$11,0)*$FI$6),"",VLOOKUP($FA421,MOM,LOOKUPS!J$12,0)*$FB$6+VLOOKUP($FA421,STREV,LOOKUPS!J$10,0)*$FC$6+VLOOKUP($FA421,LTREV,LOOKUPS!J$9,0)*$FD$6+VLOOKUP($FA421,CFP,LOOKUPS!J$6,0)*$FE$6+VLOOKUP($FA421,EP,LOOKUPS!J$8,0)*$FF$6+VLOOKUP($FA421,BM,LOOKUPS!J$5,0)*$FG$6+VLOOKUP($FA421,DIV,LOOKUPS!J$7,0)*$FH$6++VLOOKUP($FA421,SIZE,LOOKUPS!J$11,0)*$FI$6)</f>
        <v>2.2808999999999999</v>
      </c>
      <c r="FJ421" s="1">
        <f>IF(ISERROR(VLOOKUP($FA421,MOM,LOOKUPS!K$12,0)*$FB$6+VLOOKUP($FA421,STREV,LOOKUPS!K$10,0)*$FC$6+VLOOKUP($FA421,LTREV,LOOKUPS!K$9,0)*$FD$6+VLOOKUP($FA421,CFP,LOOKUPS!K$6,0)*$FE$6+VLOOKUP($FA421,EP,LOOKUPS!K$8,0)*$FF$6+VLOOKUP($FA421,BM,LOOKUPS!K$5,0)*$FG$6+VLOOKUP($FA421,DIV,LOOKUPS!K$7,0)*$FH$6++VLOOKUP($FA421,SIZE,LOOKUPS!K$11,0)*$FI$6),"",VLOOKUP($FA421,MOM,LOOKUPS!K$12,0)*$FB$6+VLOOKUP($FA421,STREV,LOOKUPS!K$10,0)*$FC$6+VLOOKUP($FA421,LTREV,LOOKUPS!K$9,0)*$FD$6+VLOOKUP($FA421,CFP,LOOKUPS!K$6,0)*$FE$6+VLOOKUP($FA421,EP,LOOKUPS!K$8,0)*$FF$6+VLOOKUP($FA421,BM,LOOKUPS!K$5,0)*$FG$6+VLOOKUP($FA421,DIV,LOOKUPS!K$7,0)*$FH$6++VLOOKUP($FA421,SIZE,LOOKUPS!K$11,0)*$FI$6)</f>
        <v>2.4233000000000002</v>
      </c>
      <c r="FK421" s="1">
        <f>IF(ISERROR(VLOOKUP($FA421,MOM,LOOKUPS!L$12,0)*$FB$6+VLOOKUP($FA421,STREV,LOOKUPS!L$10,0)*$FC$6+VLOOKUP($FA421,LTREV,LOOKUPS!L$9,0)*$FD$6+VLOOKUP($FA421,CFP,LOOKUPS!L$6,0)*$FE$6+VLOOKUP($FA421,EP,LOOKUPS!L$8,0)*$FF$6+VLOOKUP($FA421,BM,LOOKUPS!L$5,0)*$FG$6+VLOOKUP($FA421,DIV,LOOKUPS!L$7,0)*$FH$6++VLOOKUP($FA421,SIZE,LOOKUPS!L$11,0)*$FI$6),"",VLOOKUP($FA421,MOM,LOOKUPS!L$12,0)*$FB$6+VLOOKUP($FA421,STREV,LOOKUPS!L$10,0)*$FC$6+VLOOKUP($FA421,LTREV,LOOKUPS!L$9,0)*$FD$6+VLOOKUP($FA421,CFP,LOOKUPS!L$6,0)*$FE$6+VLOOKUP($FA421,EP,LOOKUPS!L$8,0)*$FF$6+VLOOKUP($FA421,BM,LOOKUPS!L$5,0)*$FG$6+VLOOKUP($FA421,DIV,LOOKUPS!L$7,0)*$FH$6++VLOOKUP($FA421,SIZE,LOOKUPS!L$11,0)*$FI$6)</f>
        <v>1.33</v>
      </c>
    </row>
    <row r="422" spans="1:167" x14ac:dyDescent="0.3">
      <c r="A422" s="1">
        <v>196105</v>
      </c>
      <c r="B422" s="1">
        <v>6.38</v>
      </c>
      <c r="C422" s="1">
        <v>4.4400000000000004</v>
      </c>
      <c r="D422" s="1">
        <v>5.38</v>
      </c>
      <c r="E422" s="1">
        <v>4.91</v>
      </c>
      <c r="F422" s="1">
        <v>3.31</v>
      </c>
      <c r="G422" s="1">
        <v>3.75</v>
      </c>
      <c r="H422" s="1">
        <v>3.88</v>
      </c>
      <c r="I422" s="1">
        <v>4.58</v>
      </c>
      <c r="J422" s="1">
        <v>4.09</v>
      </c>
      <c r="K422" s="1">
        <v>1.97</v>
      </c>
      <c r="M422" s="1">
        <v>196006</v>
      </c>
      <c r="N422" s="1">
        <v>1.56</v>
      </c>
      <c r="O422" s="1">
        <v>3.06</v>
      </c>
      <c r="P422" s="1">
        <v>2.62</v>
      </c>
      <c r="Q422" s="1">
        <v>3.14</v>
      </c>
      <c r="R422" s="1">
        <v>2.34</v>
      </c>
      <c r="S422" s="1">
        <v>1.49</v>
      </c>
      <c r="T422" s="1">
        <v>2.52</v>
      </c>
      <c r="U422" s="1">
        <v>2.14</v>
      </c>
      <c r="V422" s="1">
        <v>1.68</v>
      </c>
      <c r="W422" s="1">
        <v>1.97</v>
      </c>
      <c r="Y422" s="1">
        <v>196505</v>
      </c>
      <c r="Z422" s="1">
        <v>-0.76</v>
      </c>
      <c r="AA422" s="1">
        <v>-0.48</v>
      </c>
      <c r="AB422" s="1">
        <v>-2.34</v>
      </c>
      <c r="AC422" s="1">
        <v>-1.02</v>
      </c>
      <c r="AD422" s="1">
        <v>-0.21</v>
      </c>
      <c r="AE422" s="1">
        <v>-0.23</v>
      </c>
      <c r="AF422" s="1">
        <v>-0.95</v>
      </c>
      <c r="AG422" s="1">
        <v>-0.96</v>
      </c>
      <c r="AH422" s="1">
        <v>-0.67</v>
      </c>
      <c r="AI422" s="1">
        <v>-0.52</v>
      </c>
      <c r="AK422">
        <v>198511</v>
      </c>
      <c r="AL422">
        <v>3.34</v>
      </c>
      <c r="AM422">
        <v>6.11</v>
      </c>
      <c r="AN422">
        <v>6.17</v>
      </c>
      <c r="AO422">
        <v>5.96</v>
      </c>
      <c r="AP422">
        <v>5.94</v>
      </c>
      <c r="AQ422">
        <v>6.29</v>
      </c>
      <c r="AR422">
        <v>6.32</v>
      </c>
      <c r="AS422">
        <v>6.57</v>
      </c>
      <c r="AT422">
        <v>5.48</v>
      </c>
      <c r="AU422">
        <v>5.67</v>
      </c>
      <c r="AV422">
        <v>6.43</v>
      </c>
      <c r="AW422">
        <v>6.71</v>
      </c>
      <c r="AX422">
        <v>5.89</v>
      </c>
      <c r="AY422">
        <v>6.64</v>
      </c>
      <c r="AZ422">
        <v>6.01</v>
      </c>
      <c r="BA422">
        <v>6.22</v>
      </c>
      <c r="BB422">
        <v>6.96</v>
      </c>
      <c r="BC422">
        <v>5.71</v>
      </c>
      <c r="BD422">
        <v>5.28</v>
      </c>
      <c r="BF422" s="1">
        <v>198511</v>
      </c>
      <c r="BG422" s="1">
        <v>3.16</v>
      </c>
      <c r="BH422" s="1">
        <v>6.32</v>
      </c>
      <c r="BI422" s="1">
        <v>6.03</v>
      </c>
      <c r="BJ422" s="1">
        <v>6.47</v>
      </c>
      <c r="BK422" s="1">
        <v>6.24</v>
      </c>
      <c r="BL422" s="1">
        <v>6.06</v>
      </c>
      <c r="BM422" s="1">
        <v>6.09</v>
      </c>
      <c r="BN422" s="1">
        <v>6.68</v>
      </c>
      <c r="BO422" s="1">
        <v>6.26</v>
      </c>
      <c r="BP422" s="1">
        <v>5.22</v>
      </c>
      <c r="BQ422" s="1">
        <v>7.71</v>
      </c>
      <c r="BR422" s="1">
        <v>6.58</v>
      </c>
      <c r="BS422" s="1">
        <v>5.48</v>
      </c>
      <c r="BT422" s="1">
        <v>6.28</v>
      </c>
      <c r="BU422" s="1">
        <v>5.86</v>
      </c>
      <c r="BV422" s="1">
        <v>6.48</v>
      </c>
      <c r="BW422" s="1">
        <v>6.88</v>
      </c>
      <c r="BX422" s="1">
        <v>5.71</v>
      </c>
      <c r="BY422" s="1">
        <v>6.72</v>
      </c>
      <c r="CA422" s="1">
        <v>196011</v>
      </c>
      <c r="CB422" s="1">
        <v>4.47</v>
      </c>
      <c r="CC422" s="1">
        <v>6.46</v>
      </c>
      <c r="CD422" s="1">
        <v>4.5999999999999996</v>
      </c>
      <c r="CE422" s="1">
        <v>2.95</v>
      </c>
      <c r="CF422" s="1">
        <v>6.98</v>
      </c>
      <c r="CG422" s="1">
        <v>5.26</v>
      </c>
      <c r="CH422" s="1">
        <v>4.13</v>
      </c>
      <c r="CI422" s="1">
        <v>4.38</v>
      </c>
      <c r="CJ422" s="1">
        <v>2.56</v>
      </c>
      <c r="CK422" s="1">
        <v>8.25</v>
      </c>
      <c r="CL422" s="1">
        <v>5.72</v>
      </c>
      <c r="CM422" s="1">
        <v>5.4</v>
      </c>
      <c r="CN422" s="1">
        <v>5.12</v>
      </c>
      <c r="CO422" s="1">
        <v>4.17</v>
      </c>
      <c r="CP422" s="1">
        <v>4.09</v>
      </c>
      <c r="CQ422" s="1">
        <v>5.01</v>
      </c>
      <c r="CR422" s="1">
        <v>3.73</v>
      </c>
      <c r="CS422" s="1">
        <v>3.29</v>
      </c>
      <c r="CT422" s="1">
        <v>1.84</v>
      </c>
      <c r="CV422" s="1">
        <v>196111</v>
      </c>
      <c r="CW422" s="1">
        <v>5.58</v>
      </c>
      <c r="CX422" s="1">
        <v>5.37</v>
      </c>
      <c r="CY422" s="1">
        <v>4.95</v>
      </c>
      <c r="CZ422" s="1">
        <v>3.26</v>
      </c>
      <c r="DA422" s="1">
        <v>4.9800000000000004</v>
      </c>
      <c r="DB422" s="1">
        <v>6.14</v>
      </c>
      <c r="DC422" s="1">
        <v>4.5599999999999996</v>
      </c>
      <c r="DD422" s="1">
        <v>4.13</v>
      </c>
      <c r="DE422" s="1">
        <v>3.04</v>
      </c>
      <c r="DF422" s="1">
        <v>4.92</v>
      </c>
      <c r="DG422" s="1">
        <v>5.04</v>
      </c>
      <c r="DH422" s="1">
        <v>6.18</v>
      </c>
      <c r="DI422" s="1">
        <v>6.09</v>
      </c>
      <c r="DJ422" s="1">
        <v>4.37</v>
      </c>
      <c r="DK422" s="1">
        <v>4.75</v>
      </c>
      <c r="DL422" s="1">
        <v>4.5599999999999996</v>
      </c>
      <c r="DM422" s="1">
        <v>3.71</v>
      </c>
      <c r="DN422" s="1">
        <v>3.26</v>
      </c>
      <c r="DO422" s="1">
        <v>2.81</v>
      </c>
      <c r="DQ422" s="1">
        <v>196011</v>
      </c>
      <c r="DR422" s="1">
        <v>-99.99</v>
      </c>
      <c r="DS422" s="1">
        <v>2.67</v>
      </c>
      <c r="DT422" s="1">
        <v>5.26</v>
      </c>
      <c r="DU422" s="1">
        <v>6.04</v>
      </c>
      <c r="DV422" s="1">
        <v>1.48</v>
      </c>
      <c r="DW422" s="1">
        <v>4.37</v>
      </c>
      <c r="DX422" s="1">
        <v>6.04</v>
      </c>
      <c r="DY422" s="1">
        <v>5.92</v>
      </c>
      <c r="DZ422" s="1">
        <v>5.73</v>
      </c>
      <c r="EA422" s="1">
        <v>1.79</v>
      </c>
      <c r="EB422" s="1">
        <v>1.19</v>
      </c>
      <c r="EC422" s="1">
        <v>5</v>
      </c>
      <c r="ED422" s="1">
        <v>3.74</v>
      </c>
      <c r="EE422" s="1">
        <v>6.3</v>
      </c>
      <c r="EF422" s="1">
        <v>5.78</v>
      </c>
      <c r="EG422" s="1">
        <v>5.21</v>
      </c>
      <c r="EH422" s="1">
        <v>6.64</v>
      </c>
      <c r="EI422" s="1">
        <v>6.49</v>
      </c>
      <c r="EJ422" s="1">
        <v>4.99</v>
      </c>
      <c r="EL422">
        <v>196011</v>
      </c>
      <c r="EM422">
        <v>4.6900000000000004</v>
      </c>
      <c r="EN422">
        <v>0.37</v>
      </c>
      <c r="EO422">
        <v>-2.37</v>
      </c>
      <c r="EP422">
        <v>0.13</v>
      </c>
      <c r="ER422" s="1">
        <v>196105</v>
      </c>
      <c r="ES422" s="1">
        <v>-1.56</v>
      </c>
      <c r="EU422" s="1">
        <v>196006</v>
      </c>
      <c r="EV422" s="1">
        <v>1.1499999999999999</v>
      </c>
      <c r="EX422" s="1">
        <v>196505</v>
      </c>
      <c r="EY422" s="1">
        <v>0.02</v>
      </c>
      <c r="FA422" s="1">
        <v>196105</v>
      </c>
      <c r="FB422" s="1">
        <f>IF(ISERROR(VLOOKUP($FA422,MOM,LOOKUPS!C$12,0)*$FB$6+VLOOKUP($FA422,STREV,LOOKUPS!C$10,0)*$FC$6+VLOOKUP($FA422,LTREV,LOOKUPS!C$9,0)*$FD$6+VLOOKUP($FA422,CFP,LOOKUPS!C$6,0)*$FE$6+VLOOKUP($FA422,EP,LOOKUPS!C$8,0)*$FF$6+VLOOKUP($FA422,BM,LOOKUPS!C$5,0)*$FG$6+VLOOKUP($FA422,DIV,LOOKUPS!C$7,0)*$FH$6++VLOOKUP($FA422,SIZE,LOOKUPS!C$11,0)*$FI$6),"",VLOOKUP($FA422,MOM,LOOKUPS!C$12,0)*$FB$6+VLOOKUP($FA422,STREV,LOOKUPS!C$10,0)*$FC$6+VLOOKUP($FA422,LTREV,LOOKUPS!C$9,0)*$FD$6+VLOOKUP($FA422,CFP,LOOKUPS!C$6,0)*$FE$6+VLOOKUP($FA422,EP,LOOKUPS!C$8,0)*$FF$6+VLOOKUP($FA422,BM,LOOKUPS!C$5,0)*$FG$6+VLOOKUP($FA422,DIV,LOOKUPS!C$7,0)*$FH$6++VLOOKUP($FA422,SIZE,LOOKUPS!C$11,0)*$FI$6)</f>
        <v>3.8235000000000001</v>
      </c>
      <c r="FC422" s="1">
        <f>IF(ISERROR(VLOOKUP($FA422,MOM,LOOKUPS!D$12,0)*$FB$6+VLOOKUP($FA422,STREV,LOOKUPS!D$10,0)*$FC$6+VLOOKUP($FA422,LTREV,LOOKUPS!D$9,0)*$FD$6+VLOOKUP($FA422,CFP,LOOKUPS!D$6,0)*$FE$6+VLOOKUP($FA422,EP,LOOKUPS!D$8,0)*$FF$6+VLOOKUP($FA422,BM,LOOKUPS!D$5,0)*$FG$6+VLOOKUP($FA422,DIV,LOOKUPS!D$7,0)*$FH$6++VLOOKUP($FA422,SIZE,LOOKUPS!D$11,0)*$FI$6),"",VLOOKUP($FA422,MOM,LOOKUPS!D$12,0)*$FB$6+VLOOKUP($FA422,STREV,LOOKUPS!D$10,0)*$FC$6+VLOOKUP($FA422,LTREV,LOOKUPS!D$9,0)*$FD$6+VLOOKUP($FA422,CFP,LOOKUPS!D$6,0)*$FE$6+VLOOKUP($FA422,EP,LOOKUPS!D$8,0)*$FF$6+VLOOKUP($FA422,BM,LOOKUPS!D$5,0)*$FG$6+VLOOKUP($FA422,DIV,LOOKUPS!D$7,0)*$FH$6++VLOOKUP($FA422,SIZE,LOOKUPS!D$11,0)*$FI$6)</f>
        <v>3.8901000000000003</v>
      </c>
      <c r="FD422" s="1">
        <f>IF(ISERROR(VLOOKUP($FA422,MOM,LOOKUPS!E$12,0)*$FB$6+VLOOKUP($FA422,STREV,LOOKUPS!E$10,0)*$FC$6+VLOOKUP($FA422,LTREV,LOOKUPS!E$9,0)*$FD$6+VLOOKUP($FA422,CFP,LOOKUPS!E$6,0)*$FE$6+VLOOKUP($FA422,EP,LOOKUPS!E$8,0)*$FF$6+VLOOKUP($FA422,BM,LOOKUPS!E$5,0)*$FG$6+VLOOKUP($FA422,DIV,LOOKUPS!E$7,0)*$FH$6++VLOOKUP($FA422,SIZE,LOOKUPS!E$11,0)*$FI$6),"",VLOOKUP($FA422,MOM,LOOKUPS!E$12,0)*$FB$6+VLOOKUP($FA422,STREV,LOOKUPS!E$10,0)*$FC$6+VLOOKUP($FA422,LTREV,LOOKUPS!E$9,0)*$FD$6+VLOOKUP($FA422,CFP,LOOKUPS!E$6,0)*$FE$6+VLOOKUP($FA422,EP,LOOKUPS!E$8,0)*$FF$6+VLOOKUP($FA422,BM,LOOKUPS!E$5,0)*$FG$6+VLOOKUP($FA422,DIV,LOOKUPS!E$7,0)*$FH$6++VLOOKUP($FA422,SIZE,LOOKUPS!E$11,0)*$FI$6)</f>
        <v>4.6908000000000003</v>
      </c>
      <c r="FE422" s="1">
        <f>IF(ISERROR(VLOOKUP($FA422,MOM,LOOKUPS!F$12,0)*$FB$6+VLOOKUP($FA422,STREV,LOOKUPS!F$10,0)*$FC$6+VLOOKUP($FA422,LTREV,LOOKUPS!F$9,0)*$FD$6+VLOOKUP($FA422,CFP,LOOKUPS!F$6,0)*$FE$6+VLOOKUP($FA422,EP,LOOKUPS!F$8,0)*$FF$6+VLOOKUP($FA422,BM,LOOKUPS!F$5,0)*$FG$6+VLOOKUP($FA422,DIV,LOOKUPS!F$7,0)*$FH$6++VLOOKUP($FA422,SIZE,LOOKUPS!F$11,0)*$FI$6),"",VLOOKUP($FA422,MOM,LOOKUPS!F$12,0)*$FB$6+VLOOKUP($FA422,STREV,LOOKUPS!F$10,0)*$FC$6+VLOOKUP($FA422,LTREV,LOOKUPS!F$9,0)*$FD$6+VLOOKUP($FA422,CFP,LOOKUPS!F$6,0)*$FE$6+VLOOKUP($FA422,EP,LOOKUPS!F$8,0)*$FF$6+VLOOKUP($FA422,BM,LOOKUPS!F$5,0)*$FG$6+VLOOKUP($FA422,DIV,LOOKUPS!F$7,0)*$FH$6++VLOOKUP($FA422,SIZE,LOOKUPS!F$11,0)*$FI$6)</f>
        <v>3.8608000000000002</v>
      </c>
      <c r="FF422" s="1">
        <f>IF(ISERROR(VLOOKUP($FA422,MOM,LOOKUPS!G$12,0)*$FB$6+VLOOKUP($FA422,STREV,LOOKUPS!G$10,0)*$FC$6+VLOOKUP($FA422,LTREV,LOOKUPS!G$9,0)*$FD$6+VLOOKUP($FA422,CFP,LOOKUPS!G$6,0)*$FE$6+VLOOKUP($FA422,EP,LOOKUPS!G$8,0)*$FF$6+VLOOKUP($FA422,BM,LOOKUPS!G$5,0)*$FG$6+VLOOKUP($FA422,DIV,LOOKUPS!G$7,0)*$FH$6++VLOOKUP($FA422,SIZE,LOOKUPS!G$11,0)*$FI$6),"",VLOOKUP($FA422,MOM,LOOKUPS!G$12,0)*$FB$6+VLOOKUP($FA422,STREV,LOOKUPS!G$10,0)*$FC$6+VLOOKUP($FA422,LTREV,LOOKUPS!G$9,0)*$FD$6+VLOOKUP($FA422,CFP,LOOKUPS!G$6,0)*$FE$6+VLOOKUP($FA422,EP,LOOKUPS!G$8,0)*$FF$6+VLOOKUP($FA422,BM,LOOKUPS!G$5,0)*$FG$6+VLOOKUP($FA422,DIV,LOOKUPS!G$7,0)*$FH$6++VLOOKUP($FA422,SIZE,LOOKUPS!G$11,0)*$FI$6)</f>
        <v>3.9790000000000001</v>
      </c>
      <c r="FG422" s="1">
        <f>IF(ISERROR(VLOOKUP($FA422,MOM,LOOKUPS!H$12,0)*$FB$6+VLOOKUP($FA422,STREV,LOOKUPS!H$10,0)*$FC$6+VLOOKUP($FA422,LTREV,LOOKUPS!H$9,0)*$FD$6+VLOOKUP($FA422,CFP,LOOKUPS!H$6,0)*$FE$6+VLOOKUP($FA422,EP,LOOKUPS!H$8,0)*$FF$6+VLOOKUP($FA422,BM,LOOKUPS!H$5,0)*$FG$6+VLOOKUP($FA422,DIV,LOOKUPS!H$7,0)*$FH$6++VLOOKUP($FA422,SIZE,LOOKUPS!H$11,0)*$FI$6),"",VLOOKUP($FA422,MOM,LOOKUPS!H$12,0)*$FB$6+VLOOKUP($FA422,STREV,LOOKUPS!H$10,0)*$FC$6+VLOOKUP($FA422,LTREV,LOOKUPS!H$9,0)*$FD$6+VLOOKUP($FA422,CFP,LOOKUPS!H$6,0)*$FE$6+VLOOKUP($FA422,EP,LOOKUPS!H$8,0)*$FF$6+VLOOKUP($FA422,BM,LOOKUPS!H$5,0)*$FG$6+VLOOKUP($FA422,DIV,LOOKUPS!H$7,0)*$FH$6++VLOOKUP($FA422,SIZE,LOOKUPS!H$11,0)*$FI$6)</f>
        <v>4.4075000000000006</v>
      </c>
      <c r="FH422" s="1">
        <f>IF(ISERROR(VLOOKUP($FA422,MOM,LOOKUPS!I$12,0)*$FB$6+VLOOKUP($FA422,STREV,LOOKUPS!I$10,0)*$FC$6+VLOOKUP($FA422,LTREV,LOOKUPS!I$9,0)*$FD$6+VLOOKUP($FA422,CFP,LOOKUPS!I$6,0)*$FE$6+VLOOKUP($FA422,EP,LOOKUPS!I$8,0)*$FF$6+VLOOKUP($FA422,BM,LOOKUPS!I$5,0)*$FG$6+VLOOKUP($FA422,DIV,LOOKUPS!I$7,0)*$FH$6++VLOOKUP($FA422,SIZE,LOOKUPS!I$11,0)*$FI$6),"",VLOOKUP($FA422,MOM,LOOKUPS!I$12,0)*$FB$6+VLOOKUP($FA422,STREV,LOOKUPS!I$10,0)*$FC$6+VLOOKUP($FA422,LTREV,LOOKUPS!I$9,0)*$FD$6+VLOOKUP($FA422,CFP,LOOKUPS!I$6,0)*$FE$6+VLOOKUP($FA422,EP,LOOKUPS!I$8,0)*$FF$6+VLOOKUP($FA422,BM,LOOKUPS!I$5,0)*$FG$6+VLOOKUP($FA422,DIV,LOOKUPS!I$7,0)*$FH$6++VLOOKUP($FA422,SIZE,LOOKUPS!I$11,0)*$FI$6)</f>
        <v>4.6654999999999998</v>
      </c>
      <c r="FI422" s="1">
        <f>IF(ISERROR(VLOOKUP($FA422,MOM,LOOKUPS!J$12,0)*$FB$6+VLOOKUP($FA422,STREV,LOOKUPS!J$10,0)*$FC$6+VLOOKUP($FA422,LTREV,LOOKUPS!J$9,0)*$FD$6+VLOOKUP($FA422,CFP,LOOKUPS!J$6,0)*$FE$6+VLOOKUP($FA422,EP,LOOKUPS!J$8,0)*$FF$6+VLOOKUP($FA422,BM,LOOKUPS!J$5,0)*$FG$6+VLOOKUP($FA422,DIV,LOOKUPS!J$7,0)*$FH$6++VLOOKUP($FA422,SIZE,LOOKUPS!J$11,0)*$FI$6),"",VLOOKUP($FA422,MOM,LOOKUPS!J$12,0)*$FB$6+VLOOKUP($FA422,STREV,LOOKUPS!J$10,0)*$FC$6+VLOOKUP($FA422,LTREV,LOOKUPS!J$9,0)*$FD$6+VLOOKUP($FA422,CFP,LOOKUPS!J$6,0)*$FE$6+VLOOKUP($FA422,EP,LOOKUPS!J$8,0)*$FF$6+VLOOKUP($FA422,BM,LOOKUPS!J$5,0)*$FG$6+VLOOKUP($FA422,DIV,LOOKUPS!J$7,0)*$FH$6++VLOOKUP($FA422,SIZE,LOOKUPS!J$11,0)*$FI$6)</f>
        <v>4.5993000000000004</v>
      </c>
      <c r="FJ422" s="1">
        <f>IF(ISERROR(VLOOKUP($FA422,MOM,LOOKUPS!K$12,0)*$FB$6+VLOOKUP($FA422,STREV,LOOKUPS!K$10,0)*$FC$6+VLOOKUP($FA422,LTREV,LOOKUPS!K$9,0)*$FD$6+VLOOKUP($FA422,CFP,LOOKUPS!K$6,0)*$FE$6+VLOOKUP($FA422,EP,LOOKUPS!K$8,0)*$FF$6+VLOOKUP($FA422,BM,LOOKUPS!K$5,0)*$FG$6+VLOOKUP($FA422,DIV,LOOKUPS!K$7,0)*$FH$6++VLOOKUP($FA422,SIZE,LOOKUPS!K$11,0)*$FI$6),"",VLOOKUP($FA422,MOM,LOOKUPS!K$12,0)*$FB$6+VLOOKUP($FA422,STREV,LOOKUPS!K$10,0)*$FC$6+VLOOKUP($FA422,LTREV,LOOKUPS!K$9,0)*$FD$6+VLOOKUP($FA422,CFP,LOOKUPS!K$6,0)*$FE$6+VLOOKUP($FA422,EP,LOOKUPS!K$8,0)*$FF$6+VLOOKUP($FA422,BM,LOOKUPS!K$5,0)*$FG$6+VLOOKUP($FA422,DIV,LOOKUPS!K$7,0)*$FH$6++VLOOKUP($FA422,SIZE,LOOKUPS!K$11,0)*$FI$6)</f>
        <v>5.0978000000000012</v>
      </c>
      <c r="FK422" s="1">
        <f>IF(ISERROR(VLOOKUP($FA422,MOM,LOOKUPS!L$12,0)*$FB$6+VLOOKUP($FA422,STREV,LOOKUPS!L$10,0)*$FC$6+VLOOKUP($FA422,LTREV,LOOKUPS!L$9,0)*$FD$6+VLOOKUP($FA422,CFP,LOOKUPS!L$6,0)*$FE$6+VLOOKUP($FA422,EP,LOOKUPS!L$8,0)*$FF$6+VLOOKUP($FA422,BM,LOOKUPS!L$5,0)*$FG$6+VLOOKUP($FA422,DIV,LOOKUPS!L$7,0)*$FH$6++VLOOKUP($FA422,SIZE,LOOKUPS!L$11,0)*$FI$6),"",VLOOKUP($FA422,MOM,LOOKUPS!L$12,0)*$FB$6+VLOOKUP($FA422,STREV,LOOKUPS!L$10,0)*$FC$6+VLOOKUP($FA422,LTREV,LOOKUPS!L$9,0)*$FD$6+VLOOKUP($FA422,CFP,LOOKUPS!L$6,0)*$FE$6+VLOOKUP($FA422,EP,LOOKUPS!L$8,0)*$FF$6+VLOOKUP($FA422,BM,LOOKUPS!L$5,0)*$FG$6+VLOOKUP($FA422,DIV,LOOKUPS!L$7,0)*$FH$6++VLOOKUP($FA422,SIZE,LOOKUPS!L$11,0)*$FI$6)</f>
        <v>3.9187000000000003</v>
      </c>
    </row>
    <row r="423" spans="1:167" x14ac:dyDescent="0.3">
      <c r="A423" s="1">
        <v>196106</v>
      </c>
      <c r="B423" s="1">
        <v>-5.49</v>
      </c>
      <c r="C423" s="1">
        <v>-5.25</v>
      </c>
      <c r="D423" s="1">
        <v>-4.2699999999999996</v>
      </c>
      <c r="E423" s="1">
        <v>-3.54</v>
      </c>
      <c r="F423" s="1">
        <v>-3.94</v>
      </c>
      <c r="G423" s="1">
        <v>-2.1800000000000002</v>
      </c>
      <c r="H423" s="1">
        <v>-4.0999999999999996</v>
      </c>
      <c r="I423" s="1">
        <v>-3.91</v>
      </c>
      <c r="J423" s="1">
        <v>-3.44</v>
      </c>
      <c r="K423" s="1">
        <v>-5.05</v>
      </c>
      <c r="M423" s="1">
        <v>196007</v>
      </c>
      <c r="N423" s="1">
        <v>-0.8</v>
      </c>
      <c r="O423" s="1">
        <v>-1.36</v>
      </c>
      <c r="P423" s="1">
        <v>-2.33</v>
      </c>
      <c r="Q423" s="1">
        <v>-1.21</v>
      </c>
      <c r="R423" s="1">
        <v>-0.5</v>
      </c>
      <c r="S423" s="1">
        <v>-0.82</v>
      </c>
      <c r="T423" s="1">
        <v>-1.63</v>
      </c>
      <c r="U423" s="1">
        <v>-2.4900000000000002</v>
      </c>
      <c r="V423" s="1">
        <v>-2.56</v>
      </c>
      <c r="W423" s="1">
        <v>-4.93</v>
      </c>
      <c r="Y423" s="1">
        <v>196506</v>
      </c>
      <c r="Z423" s="1">
        <v>-9.5299999999999994</v>
      </c>
      <c r="AA423" s="1">
        <v>-8.24</v>
      </c>
      <c r="AB423" s="1">
        <v>-7.62</v>
      </c>
      <c r="AC423" s="1">
        <v>-6.73</v>
      </c>
      <c r="AD423" s="1">
        <v>-6.67</v>
      </c>
      <c r="AE423" s="1">
        <v>-6.33</v>
      </c>
      <c r="AF423" s="1">
        <v>-5.72</v>
      </c>
      <c r="AG423" s="1">
        <v>-6.6</v>
      </c>
      <c r="AH423" s="1">
        <v>-5.69</v>
      </c>
      <c r="AI423" s="1">
        <v>-7.39</v>
      </c>
      <c r="AK423">
        <v>198512</v>
      </c>
      <c r="AL423">
        <v>-0.21</v>
      </c>
      <c r="AM423">
        <v>3.68</v>
      </c>
      <c r="AN423">
        <v>3.77</v>
      </c>
      <c r="AO423">
        <v>3.48</v>
      </c>
      <c r="AP423">
        <v>3.62</v>
      </c>
      <c r="AQ423">
        <v>3.9</v>
      </c>
      <c r="AR423">
        <v>3.8</v>
      </c>
      <c r="AS423">
        <v>3.41</v>
      </c>
      <c r="AT423">
        <v>3.59</v>
      </c>
      <c r="AU423">
        <v>3.63</v>
      </c>
      <c r="AV423">
        <v>3.6</v>
      </c>
      <c r="AW423">
        <v>3.89</v>
      </c>
      <c r="AX423">
        <v>3.91</v>
      </c>
      <c r="AY423">
        <v>3.4</v>
      </c>
      <c r="AZ423">
        <v>4.16</v>
      </c>
      <c r="BA423">
        <v>3.55</v>
      </c>
      <c r="BB423">
        <v>3.25</v>
      </c>
      <c r="BC423">
        <v>4.7</v>
      </c>
      <c r="BD423">
        <v>2.64</v>
      </c>
      <c r="BF423" s="1">
        <v>198512</v>
      </c>
      <c r="BG423" s="1">
        <v>-0.22</v>
      </c>
      <c r="BH423" s="1">
        <v>3.27</v>
      </c>
      <c r="BI423" s="1">
        <v>4.24</v>
      </c>
      <c r="BJ423" s="1">
        <v>4.13</v>
      </c>
      <c r="BK423" s="1">
        <v>3.04</v>
      </c>
      <c r="BL423" s="1">
        <v>3.95</v>
      </c>
      <c r="BM423" s="1">
        <v>4.5</v>
      </c>
      <c r="BN423" s="1">
        <v>4.07</v>
      </c>
      <c r="BO423" s="1">
        <v>4.2</v>
      </c>
      <c r="BP423" s="1">
        <v>2.4500000000000002</v>
      </c>
      <c r="BQ423" s="1">
        <v>3.89</v>
      </c>
      <c r="BR423" s="1">
        <v>4.0599999999999996</v>
      </c>
      <c r="BS423" s="1">
        <v>3.82</v>
      </c>
      <c r="BT423" s="1">
        <v>4.4800000000000004</v>
      </c>
      <c r="BU423" s="1">
        <v>4.5199999999999996</v>
      </c>
      <c r="BV423" s="1">
        <v>4.1399999999999997</v>
      </c>
      <c r="BW423" s="1">
        <v>4</v>
      </c>
      <c r="BX423" s="1">
        <v>3.89</v>
      </c>
      <c r="BY423" s="1">
        <v>4.46</v>
      </c>
      <c r="CA423" s="1">
        <v>196012</v>
      </c>
      <c r="CB423" s="1">
        <v>6.36</v>
      </c>
      <c r="CC423" s="1">
        <v>4.4800000000000004</v>
      </c>
      <c r="CD423" s="1">
        <v>4.38</v>
      </c>
      <c r="CE423" s="1">
        <v>2.2200000000000002</v>
      </c>
      <c r="CF423" s="1">
        <v>4.8600000000000003</v>
      </c>
      <c r="CG423" s="1">
        <v>4.2300000000000004</v>
      </c>
      <c r="CH423" s="1">
        <v>4.49</v>
      </c>
      <c r="CI423" s="1">
        <v>3.19</v>
      </c>
      <c r="CJ423" s="1">
        <v>2.02</v>
      </c>
      <c r="CK423" s="1">
        <v>5.31</v>
      </c>
      <c r="CL423" s="1">
        <v>4.42</v>
      </c>
      <c r="CM423" s="1">
        <v>3.71</v>
      </c>
      <c r="CN423" s="1">
        <v>4.76</v>
      </c>
      <c r="CO423" s="1">
        <v>5.49</v>
      </c>
      <c r="CP423" s="1">
        <v>3.51</v>
      </c>
      <c r="CQ423" s="1">
        <v>3.76</v>
      </c>
      <c r="CR423" s="1">
        <v>2.6</v>
      </c>
      <c r="CS423" s="1">
        <v>3.23</v>
      </c>
      <c r="CT423" s="1">
        <v>0.82</v>
      </c>
      <c r="CV423" s="1">
        <v>196112</v>
      </c>
      <c r="CW423" s="1">
        <v>-0.45</v>
      </c>
      <c r="CX423" s="1">
        <v>-1.36</v>
      </c>
      <c r="CY423" s="1">
        <v>-0.11</v>
      </c>
      <c r="CZ423" s="1">
        <v>0.28000000000000003</v>
      </c>
      <c r="DA423" s="1">
        <v>-0.95</v>
      </c>
      <c r="DB423" s="1">
        <v>-1.55</v>
      </c>
      <c r="DC423" s="1">
        <v>0.57999999999999996</v>
      </c>
      <c r="DD423" s="1">
        <v>-0.35</v>
      </c>
      <c r="DE423" s="1">
        <v>0.43</v>
      </c>
      <c r="DF423" s="1">
        <v>-0.18</v>
      </c>
      <c r="DG423" s="1">
        <v>-1.72</v>
      </c>
      <c r="DH423" s="1">
        <v>-2.21</v>
      </c>
      <c r="DI423" s="1">
        <v>-0.91</v>
      </c>
      <c r="DJ423" s="1">
        <v>1.0900000000000001</v>
      </c>
      <c r="DK423" s="1">
        <v>0.05</v>
      </c>
      <c r="DL423" s="1">
        <v>-0.66</v>
      </c>
      <c r="DM423" s="1">
        <v>-0.03</v>
      </c>
      <c r="DN423" s="1">
        <v>-0.13</v>
      </c>
      <c r="DO423" s="1">
        <v>1</v>
      </c>
      <c r="DQ423" s="1">
        <v>196012</v>
      </c>
      <c r="DR423" s="1">
        <v>-99.99</v>
      </c>
      <c r="DS423" s="1">
        <v>3.06</v>
      </c>
      <c r="DT423" s="1">
        <v>3.53</v>
      </c>
      <c r="DU423" s="1">
        <v>4.9000000000000004</v>
      </c>
      <c r="DV423" s="1">
        <v>2.2599999999999998</v>
      </c>
      <c r="DW423" s="1">
        <v>3.55</v>
      </c>
      <c r="DX423" s="1">
        <v>3.49</v>
      </c>
      <c r="DY423" s="1">
        <v>4.8600000000000003</v>
      </c>
      <c r="DZ423" s="1">
        <v>4.8099999999999996</v>
      </c>
      <c r="EA423" s="1">
        <v>1.78</v>
      </c>
      <c r="EB423" s="1">
        <v>2.73</v>
      </c>
      <c r="EC423" s="1">
        <v>4.62</v>
      </c>
      <c r="ED423" s="1">
        <v>2.48</v>
      </c>
      <c r="EE423" s="1">
        <v>3.35</v>
      </c>
      <c r="EF423" s="1">
        <v>3.63</v>
      </c>
      <c r="EG423" s="1">
        <v>4.6500000000000004</v>
      </c>
      <c r="EH423" s="1">
        <v>5.08</v>
      </c>
      <c r="EI423" s="1">
        <v>5</v>
      </c>
      <c r="EJ423" s="1">
        <v>4.63</v>
      </c>
      <c r="EL423">
        <v>196012</v>
      </c>
      <c r="EM423">
        <v>4.71</v>
      </c>
      <c r="EN423">
        <v>-1.57</v>
      </c>
      <c r="EO423">
        <v>-0.76</v>
      </c>
      <c r="EP423">
        <v>0.16</v>
      </c>
      <c r="ER423" s="1">
        <v>196106</v>
      </c>
      <c r="ES423" s="1">
        <v>0.37</v>
      </c>
      <c r="EU423" s="1">
        <v>196007</v>
      </c>
      <c r="EV423" s="1">
        <v>1.1299999999999999</v>
      </c>
      <c r="EX423" s="1">
        <v>196506</v>
      </c>
      <c r="EY423" s="1">
        <v>-1.88</v>
      </c>
      <c r="FA423" s="1">
        <v>196106</v>
      </c>
      <c r="FB423" s="1">
        <f>IF(ISERROR(VLOOKUP($FA423,MOM,LOOKUPS!C$12,0)*$FB$6+VLOOKUP($FA423,STREV,LOOKUPS!C$10,0)*$FC$6+VLOOKUP($FA423,LTREV,LOOKUPS!C$9,0)*$FD$6+VLOOKUP($FA423,CFP,LOOKUPS!C$6,0)*$FE$6+VLOOKUP($FA423,EP,LOOKUPS!C$8,0)*$FF$6+VLOOKUP($FA423,BM,LOOKUPS!C$5,0)*$FG$6+VLOOKUP($FA423,DIV,LOOKUPS!C$7,0)*$FH$6++VLOOKUP($FA423,SIZE,LOOKUPS!C$11,0)*$FI$6),"",VLOOKUP($FA423,MOM,LOOKUPS!C$12,0)*$FB$6+VLOOKUP($FA423,STREV,LOOKUPS!C$10,0)*$FC$6+VLOOKUP($FA423,LTREV,LOOKUPS!C$9,0)*$FD$6+VLOOKUP($FA423,CFP,LOOKUPS!C$6,0)*$FE$6+VLOOKUP($FA423,EP,LOOKUPS!C$8,0)*$FF$6+VLOOKUP($FA423,BM,LOOKUPS!C$5,0)*$FG$6+VLOOKUP($FA423,DIV,LOOKUPS!C$7,0)*$FH$6++VLOOKUP($FA423,SIZE,LOOKUPS!C$11,0)*$FI$6)</f>
        <v>-5.2804000000000002</v>
      </c>
      <c r="FC423" s="1">
        <f>IF(ISERROR(VLOOKUP($FA423,MOM,LOOKUPS!D$12,0)*$FB$6+VLOOKUP($FA423,STREV,LOOKUPS!D$10,0)*$FC$6+VLOOKUP($FA423,LTREV,LOOKUPS!D$9,0)*$FD$6+VLOOKUP($FA423,CFP,LOOKUPS!D$6,0)*$FE$6+VLOOKUP($FA423,EP,LOOKUPS!D$8,0)*$FF$6+VLOOKUP($FA423,BM,LOOKUPS!D$5,0)*$FG$6+VLOOKUP($FA423,DIV,LOOKUPS!D$7,0)*$FH$6++VLOOKUP($FA423,SIZE,LOOKUPS!D$11,0)*$FI$6),"",VLOOKUP($FA423,MOM,LOOKUPS!D$12,0)*$FB$6+VLOOKUP($FA423,STREV,LOOKUPS!D$10,0)*$FC$6+VLOOKUP($FA423,LTREV,LOOKUPS!D$9,0)*$FD$6+VLOOKUP($FA423,CFP,LOOKUPS!D$6,0)*$FE$6+VLOOKUP($FA423,EP,LOOKUPS!D$8,0)*$FF$6+VLOOKUP($FA423,BM,LOOKUPS!D$5,0)*$FG$6+VLOOKUP($FA423,DIV,LOOKUPS!D$7,0)*$FH$6++VLOOKUP($FA423,SIZE,LOOKUPS!D$11,0)*$FI$6)</f>
        <v>-5.3788</v>
      </c>
      <c r="FD423" s="1">
        <f>IF(ISERROR(VLOOKUP($FA423,MOM,LOOKUPS!E$12,0)*$FB$6+VLOOKUP($FA423,STREV,LOOKUPS!E$10,0)*$FC$6+VLOOKUP($FA423,LTREV,LOOKUPS!E$9,0)*$FD$6+VLOOKUP($FA423,CFP,LOOKUPS!E$6,0)*$FE$6+VLOOKUP($FA423,EP,LOOKUPS!E$8,0)*$FF$6+VLOOKUP($FA423,BM,LOOKUPS!E$5,0)*$FG$6+VLOOKUP($FA423,DIV,LOOKUPS!E$7,0)*$FH$6++VLOOKUP($FA423,SIZE,LOOKUPS!E$11,0)*$FI$6),"",VLOOKUP($FA423,MOM,LOOKUPS!E$12,0)*$FB$6+VLOOKUP($FA423,STREV,LOOKUPS!E$10,0)*$FC$6+VLOOKUP($FA423,LTREV,LOOKUPS!E$9,0)*$FD$6+VLOOKUP($FA423,CFP,LOOKUPS!E$6,0)*$FE$6+VLOOKUP($FA423,EP,LOOKUPS!E$8,0)*$FF$6+VLOOKUP($FA423,BM,LOOKUPS!E$5,0)*$FG$6+VLOOKUP($FA423,DIV,LOOKUPS!E$7,0)*$FH$6++VLOOKUP($FA423,SIZE,LOOKUPS!E$11,0)*$FI$6)</f>
        <v>-4.5137</v>
      </c>
      <c r="FE423" s="1">
        <f>IF(ISERROR(VLOOKUP($FA423,MOM,LOOKUPS!F$12,0)*$FB$6+VLOOKUP($FA423,STREV,LOOKUPS!F$10,0)*$FC$6+VLOOKUP($FA423,LTREV,LOOKUPS!F$9,0)*$FD$6+VLOOKUP($FA423,CFP,LOOKUPS!F$6,0)*$FE$6+VLOOKUP($FA423,EP,LOOKUPS!F$8,0)*$FF$6+VLOOKUP($FA423,BM,LOOKUPS!F$5,0)*$FG$6+VLOOKUP($FA423,DIV,LOOKUPS!F$7,0)*$FH$6++VLOOKUP($FA423,SIZE,LOOKUPS!F$11,0)*$FI$6),"",VLOOKUP($FA423,MOM,LOOKUPS!F$12,0)*$FB$6+VLOOKUP($FA423,STREV,LOOKUPS!F$10,0)*$FC$6+VLOOKUP($FA423,LTREV,LOOKUPS!F$9,0)*$FD$6+VLOOKUP($FA423,CFP,LOOKUPS!F$6,0)*$FE$6+VLOOKUP($FA423,EP,LOOKUPS!F$8,0)*$FF$6+VLOOKUP($FA423,BM,LOOKUPS!F$5,0)*$FG$6+VLOOKUP($FA423,DIV,LOOKUPS!F$7,0)*$FH$6++VLOOKUP($FA423,SIZE,LOOKUPS!F$11,0)*$FI$6)</f>
        <v>-4.2456000000000005</v>
      </c>
      <c r="FF423" s="1">
        <f>IF(ISERROR(VLOOKUP($FA423,MOM,LOOKUPS!G$12,0)*$FB$6+VLOOKUP($FA423,STREV,LOOKUPS!G$10,0)*$FC$6+VLOOKUP($FA423,LTREV,LOOKUPS!G$9,0)*$FD$6+VLOOKUP($FA423,CFP,LOOKUPS!G$6,0)*$FE$6+VLOOKUP($FA423,EP,LOOKUPS!G$8,0)*$FF$6+VLOOKUP($FA423,BM,LOOKUPS!G$5,0)*$FG$6+VLOOKUP($FA423,DIV,LOOKUPS!G$7,0)*$FH$6++VLOOKUP($FA423,SIZE,LOOKUPS!G$11,0)*$FI$6),"",VLOOKUP($FA423,MOM,LOOKUPS!G$12,0)*$FB$6+VLOOKUP($FA423,STREV,LOOKUPS!G$10,0)*$FC$6+VLOOKUP($FA423,LTREV,LOOKUPS!G$9,0)*$FD$6+VLOOKUP($FA423,CFP,LOOKUPS!G$6,0)*$FE$6+VLOOKUP($FA423,EP,LOOKUPS!G$8,0)*$FF$6+VLOOKUP($FA423,BM,LOOKUPS!G$5,0)*$FG$6+VLOOKUP($FA423,DIV,LOOKUPS!G$7,0)*$FH$6++VLOOKUP($FA423,SIZE,LOOKUPS!G$11,0)*$FI$6)</f>
        <v>-3.2661000000000002</v>
      </c>
      <c r="FG423" s="1">
        <f>IF(ISERROR(VLOOKUP($FA423,MOM,LOOKUPS!H$12,0)*$FB$6+VLOOKUP($FA423,STREV,LOOKUPS!H$10,0)*$FC$6+VLOOKUP($FA423,LTREV,LOOKUPS!H$9,0)*$FD$6+VLOOKUP($FA423,CFP,LOOKUPS!H$6,0)*$FE$6+VLOOKUP($FA423,EP,LOOKUPS!H$8,0)*$FF$6+VLOOKUP($FA423,BM,LOOKUPS!H$5,0)*$FG$6+VLOOKUP($FA423,DIV,LOOKUPS!H$7,0)*$FH$6++VLOOKUP($FA423,SIZE,LOOKUPS!H$11,0)*$FI$6),"",VLOOKUP($FA423,MOM,LOOKUPS!H$12,0)*$FB$6+VLOOKUP($FA423,STREV,LOOKUPS!H$10,0)*$FC$6+VLOOKUP($FA423,LTREV,LOOKUPS!H$9,0)*$FD$6+VLOOKUP($FA423,CFP,LOOKUPS!H$6,0)*$FE$6+VLOOKUP($FA423,EP,LOOKUPS!H$8,0)*$FF$6+VLOOKUP($FA423,BM,LOOKUPS!H$5,0)*$FG$6+VLOOKUP($FA423,DIV,LOOKUPS!H$7,0)*$FH$6++VLOOKUP($FA423,SIZE,LOOKUPS!H$11,0)*$FI$6)</f>
        <v>-3.1074999999999999</v>
      </c>
      <c r="FH423" s="1">
        <f>IF(ISERROR(VLOOKUP($FA423,MOM,LOOKUPS!I$12,0)*$FB$6+VLOOKUP($FA423,STREV,LOOKUPS!I$10,0)*$FC$6+VLOOKUP($FA423,LTREV,LOOKUPS!I$9,0)*$FD$6+VLOOKUP($FA423,CFP,LOOKUPS!I$6,0)*$FE$6+VLOOKUP($FA423,EP,LOOKUPS!I$8,0)*$FF$6+VLOOKUP($FA423,BM,LOOKUPS!I$5,0)*$FG$6+VLOOKUP($FA423,DIV,LOOKUPS!I$7,0)*$FH$6++VLOOKUP($FA423,SIZE,LOOKUPS!I$11,0)*$FI$6),"",VLOOKUP($FA423,MOM,LOOKUPS!I$12,0)*$FB$6+VLOOKUP($FA423,STREV,LOOKUPS!I$10,0)*$FC$6+VLOOKUP($FA423,LTREV,LOOKUPS!I$9,0)*$FD$6+VLOOKUP($FA423,CFP,LOOKUPS!I$6,0)*$FE$6+VLOOKUP($FA423,EP,LOOKUPS!I$8,0)*$FF$6+VLOOKUP($FA423,BM,LOOKUPS!I$5,0)*$FG$6+VLOOKUP($FA423,DIV,LOOKUPS!I$7,0)*$FH$6++VLOOKUP($FA423,SIZE,LOOKUPS!I$11,0)*$FI$6)</f>
        <v>-3.6868000000000003</v>
      </c>
      <c r="FI423" s="1">
        <f>IF(ISERROR(VLOOKUP($FA423,MOM,LOOKUPS!J$12,0)*$FB$6+VLOOKUP($FA423,STREV,LOOKUPS!J$10,0)*$FC$6+VLOOKUP($FA423,LTREV,LOOKUPS!J$9,0)*$FD$6+VLOOKUP($FA423,CFP,LOOKUPS!J$6,0)*$FE$6+VLOOKUP($FA423,EP,LOOKUPS!J$8,0)*$FF$6+VLOOKUP($FA423,BM,LOOKUPS!J$5,0)*$FG$6+VLOOKUP($FA423,DIV,LOOKUPS!J$7,0)*$FH$6++VLOOKUP($FA423,SIZE,LOOKUPS!J$11,0)*$FI$6),"",VLOOKUP($FA423,MOM,LOOKUPS!J$12,0)*$FB$6+VLOOKUP($FA423,STREV,LOOKUPS!J$10,0)*$FC$6+VLOOKUP($FA423,LTREV,LOOKUPS!J$9,0)*$FD$6+VLOOKUP($FA423,CFP,LOOKUPS!J$6,0)*$FE$6+VLOOKUP($FA423,EP,LOOKUPS!J$8,0)*$FF$6+VLOOKUP($FA423,BM,LOOKUPS!J$5,0)*$FG$6+VLOOKUP($FA423,DIV,LOOKUPS!J$7,0)*$FH$6++VLOOKUP($FA423,SIZE,LOOKUPS!J$11,0)*$FI$6)</f>
        <v>-4.0198000000000009</v>
      </c>
      <c r="FJ423" s="1">
        <f>IF(ISERROR(VLOOKUP($FA423,MOM,LOOKUPS!K$12,0)*$FB$6+VLOOKUP($FA423,STREV,LOOKUPS!K$10,0)*$FC$6+VLOOKUP($FA423,LTREV,LOOKUPS!K$9,0)*$FD$6+VLOOKUP($FA423,CFP,LOOKUPS!K$6,0)*$FE$6+VLOOKUP($FA423,EP,LOOKUPS!K$8,0)*$FF$6+VLOOKUP($FA423,BM,LOOKUPS!K$5,0)*$FG$6+VLOOKUP($FA423,DIV,LOOKUPS!K$7,0)*$FH$6++VLOOKUP($FA423,SIZE,LOOKUPS!K$11,0)*$FI$6),"",VLOOKUP($FA423,MOM,LOOKUPS!K$12,0)*$FB$6+VLOOKUP($FA423,STREV,LOOKUPS!K$10,0)*$FC$6+VLOOKUP($FA423,LTREV,LOOKUPS!K$9,0)*$FD$6+VLOOKUP($FA423,CFP,LOOKUPS!K$6,0)*$FE$6+VLOOKUP($FA423,EP,LOOKUPS!K$8,0)*$FF$6+VLOOKUP($FA423,BM,LOOKUPS!K$5,0)*$FG$6+VLOOKUP($FA423,DIV,LOOKUPS!K$7,0)*$FH$6++VLOOKUP($FA423,SIZE,LOOKUPS!K$11,0)*$FI$6)</f>
        <v>-3.3873000000000002</v>
      </c>
      <c r="FK423" s="1">
        <f>IF(ISERROR(VLOOKUP($FA423,MOM,LOOKUPS!L$12,0)*$FB$6+VLOOKUP($FA423,STREV,LOOKUPS!L$10,0)*$FC$6+VLOOKUP($FA423,LTREV,LOOKUPS!L$9,0)*$FD$6+VLOOKUP($FA423,CFP,LOOKUPS!L$6,0)*$FE$6+VLOOKUP($FA423,EP,LOOKUPS!L$8,0)*$FF$6+VLOOKUP($FA423,BM,LOOKUPS!L$5,0)*$FG$6+VLOOKUP($FA423,DIV,LOOKUPS!L$7,0)*$FH$6++VLOOKUP($FA423,SIZE,LOOKUPS!L$11,0)*$FI$6),"",VLOOKUP($FA423,MOM,LOOKUPS!L$12,0)*$FB$6+VLOOKUP($FA423,STREV,LOOKUPS!L$10,0)*$FC$6+VLOOKUP($FA423,LTREV,LOOKUPS!L$9,0)*$FD$6+VLOOKUP($FA423,CFP,LOOKUPS!L$6,0)*$FE$6+VLOOKUP($FA423,EP,LOOKUPS!L$8,0)*$FF$6+VLOOKUP($FA423,BM,LOOKUPS!L$5,0)*$FG$6+VLOOKUP($FA423,DIV,LOOKUPS!L$7,0)*$FH$6++VLOOKUP($FA423,SIZE,LOOKUPS!L$11,0)*$FI$6)</f>
        <v>-4.7880000000000003</v>
      </c>
    </row>
    <row r="424" spans="1:167" x14ac:dyDescent="0.3">
      <c r="A424" s="1">
        <v>196107</v>
      </c>
      <c r="B424" s="1">
        <v>-0.89</v>
      </c>
      <c r="C424" s="1">
        <v>0.98</v>
      </c>
      <c r="D424" s="1">
        <v>2.2400000000000002</v>
      </c>
      <c r="E424" s="1">
        <v>0.74</v>
      </c>
      <c r="F424" s="1">
        <v>1.85</v>
      </c>
      <c r="G424" s="1">
        <v>1.75</v>
      </c>
      <c r="H424" s="1">
        <v>2.0699999999999998</v>
      </c>
      <c r="I424" s="1">
        <v>0.68</v>
      </c>
      <c r="J424" s="1">
        <v>0.78</v>
      </c>
      <c r="K424" s="1">
        <v>1.6</v>
      </c>
      <c r="M424" s="1">
        <v>196008</v>
      </c>
      <c r="N424" s="1">
        <v>5.26</v>
      </c>
      <c r="O424" s="1">
        <v>3.31</v>
      </c>
      <c r="P424" s="1">
        <v>3.25</v>
      </c>
      <c r="Q424" s="1">
        <v>3.18</v>
      </c>
      <c r="R424" s="1">
        <v>4.8499999999999996</v>
      </c>
      <c r="S424" s="1">
        <v>3.15</v>
      </c>
      <c r="T424" s="1">
        <v>3.65</v>
      </c>
      <c r="U424" s="1">
        <v>3.73</v>
      </c>
      <c r="V424" s="1">
        <v>3.67</v>
      </c>
      <c r="W424" s="1">
        <v>4.18</v>
      </c>
      <c r="Y424" s="1">
        <v>196507</v>
      </c>
      <c r="Z424" s="1">
        <v>4.29</v>
      </c>
      <c r="AA424" s="1">
        <v>3.11</v>
      </c>
      <c r="AB424" s="1">
        <v>3.41</v>
      </c>
      <c r="AC424" s="1">
        <v>3.23</v>
      </c>
      <c r="AD424" s="1">
        <v>2.68</v>
      </c>
      <c r="AE424" s="1">
        <v>3.02</v>
      </c>
      <c r="AF424" s="1">
        <v>2.81</v>
      </c>
      <c r="AG424" s="1">
        <v>2.38</v>
      </c>
      <c r="AH424" s="1">
        <v>3.33</v>
      </c>
      <c r="AI424" s="1">
        <v>3.23</v>
      </c>
      <c r="AK424">
        <v>198601</v>
      </c>
      <c r="AL424">
        <v>6.99</v>
      </c>
      <c r="AM424">
        <v>3.32</v>
      </c>
      <c r="AN424">
        <v>2.2599999999999998</v>
      </c>
      <c r="AO424">
        <v>3.25</v>
      </c>
      <c r="AP424">
        <v>3.56</v>
      </c>
      <c r="AQ424">
        <v>2.4700000000000002</v>
      </c>
      <c r="AR424">
        <v>1.81</v>
      </c>
      <c r="AS424">
        <v>2.87</v>
      </c>
      <c r="AT424">
        <v>3.43</v>
      </c>
      <c r="AU424">
        <v>3.12</v>
      </c>
      <c r="AV424">
        <v>4.37</v>
      </c>
      <c r="AW424">
        <v>2.48</v>
      </c>
      <c r="AX424">
        <v>2.4700000000000002</v>
      </c>
      <c r="AY424">
        <v>1.83</v>
      </c>
      <c r="AZ424">
        <v>1.8</v>
      </c>
      <c r="BA424">
        <v>2.88</v>
      </c>
      <c r="BB424">
        <v>2.85</v>
      </c>
      <c r="BC424">
        <v>2.94</v>
      </c>
      <c r="BD424">
        <v>3.86</v>
      </c>
      <c r="BF424" s="1">
        <v>198601</v>
      </c>
      <c r="BG424" s="1">
        <v>6.67</v>
      </c>
      <c r="BH424" s="1">
        <v>2.76</v>
      </c>
      <c r="BI424" s="1">
        <v>2.61</v>
      </c>
      <c r="BJ424" s="1">
        <v>3.69</v>
      </c>
      <c r="BK424" s="1">
        <v>2.87</v>
      </c>
      <c r="BL424" s="1">
        <v>2.65</v>
      </c>
      <c r="BM424" s="1">
        <v>1.87</v>
      </c>
      <c r="BN424" s="1">
        <v>3.05</v>
      </c>
      <c r="BO424" s="1">
        <v>4.34</v>
      </c>
      <c r="BP424" s="1">
        <v>3.34</v>
      </c>
      <c r="BQ424" s="1">
        <v>2.21</v>
      </c>
      <c r="BR424" s="1">
        <v>2.38</v>
      </c>
      <c r="BS424" s="1">
        <v>2.96</v>
      </c>
      <c r="BT424" s="1">
        <v>1.93</v>
      </c>
      <c r="BU424" s="1">
        <v>1.79</v>
      </c>
      <c r="BV424" s="1">
        <v>3.72</v>
      </c>
      <c r="BW424" s="1">
        <v>2.42</v>
      </c>
      <c r="BX424" s="1">
        <v>3.25</v>
      </c>
      <c r="BY424" s="1">
        <v>5.27</v>
      </c>
      <c r="CA424" s="1">
        <v>196101</v>
      </c>
      <c r="CB424" s="1">
        <v>5.21</v>
      </c>
      <c r="CC424" s="1">
        <v>6.48</v>
      </c>
      <c r="CD424" s="1">
        <v>7.97</v>
      </c>
      <c r="CE424" s="1">
        <v>10.28</v>
      </c>
      <c r="CF424" s="1">
        <v>6.09</v>
      </c>
      <c r="CG424" s="1">
        <v>6.98</v>
      </c>
      <c r="CH424" s="1">
        <v>7.87</v>
      </c>
      <c r="CI424" s="1">
        <v>9.41</v>
      </c>
      <c r="CJ424" s="1">
        <v>10.73</v>
      </c>
      <c r="CK424" s="1">
        <v>5.69</v>
      </c>
      <c r="CL424" s="1">
        <v>6.49</v>
      </c>
      <c r="CM424" s="1">
        <v>7.26</v>
      </c>
      <c r="CN424" s="1">
        <v>6.71</v>
      </c>
      <c r="CO424" s="1">
        <v>7.69</v>
      </c>
      <c r="CP424" s="1">
        <v>8.0500000000000007</v>
      </c>
      <c r="CQ424" s="1">
        <v>9.43</v>
      </c>
      <c r="CR424" s="1">
        <v>9.3800000000000008</v>
      </c>
      <c r="CS424" s="1">
        <v>10.1</v>
      </c>
      <c r="CT424" s="1">
        <v>11.36</v>
      </c>
      <c r="CV424" s="1">
        <v>196201</v>
      </c>
      <c r="CW424" s="1">
        <v>1.47</v>
      </c>
      <c r="CX424" s="1">
        <v>-2.93</v>
      </c>
      <c r="CY424" s="1">
        <v>-1.48</v>
      </c>
      <c r="CZ424" s="1">
        <v>1.59</v>
      </c>
      <c r="DA424" s="1">
        <v>-3.64</v>
      </c>
      <c r="DB424" s="1">
        <v>-1.81</v>
      </c>
      <c r="DC424" s="1">
        <v>-1.1399999999999999</v>
      </c>
      <c r="DD424" s="1">
        <v>-0.24</v>
      </c>
      <c r="DE424" s="1">
        <v>1.89</v>
      </c>
      <c r="DF424" s="1">
        <v>-3.71</v>
      </c>
      <c r="DG424" s="1">
        <v>-3.58</v>
      </c>
      <c r="DH424" s="1">
        <v>-1.46</v>
      </c>
      <c r="DI424" s="1">
        <v>-2.15</v>
      </c>
      <c r="DJ424" s="1">
        <v>-1.19</v>
      </c>
      <c r="DK424" s="1">
        <v>-1.0900000000000001</v>
      </c>
      <c r="DL424" s="1">
        <v>-1.48</v>
      </c>
      <c r="DM424" s="1">
        <v>0.99</v>
      </c>
      <c r="DN424" s="1">
        <v>0.98</v>
      </c>
      <c r="DO424" s="1">
        <v>2.8</v>
      </c>
      <c r="DQ424" s="1">
        <v>196101</v>
      </c>
      <c r="DR424" s="1">
        <v>-99.99</v>
      </c>
      <c r="DS424" s="1">
        <v>9.25</v>
      </c>
      <c r="DT424" s="1">
        <v>8.76</v>
      </c>
      <c r="DU424" s="1">
        <v>6.36</v>
      </c>
      <c r="DV424" s="1">
        <v>9.4499999999999993</v>
      </c>
      <c r="DW424" s="1">
        <v>8.86</v>
      </c>
      <c r="DX424" s="1">
        <v>8.85</v>
      </c>
      <c r="DY424" s="1">
        <v>8.26</v>
      </c>
      <c r="DZ424" s="1">
        <v>5.52</v>
      </c>
      <c r="EA424" s="1">
        <v>10.25</v>
      </c>
      <c r="EB424" s="1">
        <v>8.68</v>
      </c>
      <c r="EC424" s="1">
        <v>8.85</v>
      </c>
      <c r="ED424" s="1">
        <v>8.86</v>
      </c>
      <c r="EE424" s="1">
        <v>8.42</v>
      </c>
      <c r="EF424" s="1">
        <v>9.2799999999999994</v>
      </c>
      <c r="EG424" s="1">
        <v>8.51</v>
      </c>
      <c r="EH424" s="1">
        <v>8.02</v>
      </c>
      <c r="EI424" s="1">
        <v>5.98</v>
      </c>
      <c r="EJ424" s="1">
        <v>5.07</v>
      </c>
      <c r="EL424">
        <v>196101</v>
      </c>
      <c r="EM424">
        <v>6.2</v>
      </c>
      <c r="EN424">
        <v>0.66</v>
      </c>
      <c r="EO424">
        <v>3.66</v>
      </c>
      <c r="EP424">
        <v>0.19</v>
      </c>
      <c r="ER424" s="1">
        <v>196107</v>
      </c>
      <c r="ES424" s="1">
        <v>0.24</v>
      </c>
      <c r="EU424" s="1">
        <v>196008</v>
      </c>
      <c r="EV424" s="1">
        <v>-1.24</v>
      </c>
      <c r="EX424" s="1">
        <v>196507</v>
      </c>
      <c r="EY424" s="1">
        <v>1.59</v>
      </c>
      <c r="FA424" s="1">
        <v>196107</v>
      </c>
      <c r="FB424" s="1">
        <f>IF(ISERROR(VLOOKUP($FA424,MOM,LOOKUPS!C$12,0)*$FB$6+VLOOKUP($FA424,STREV,LOOKUPS!C$10,0)*$FC$6+VLOOKUP($FA424,LTREV,LOOKUPS!C$9,0)*$FD$6+VLOOKUP($FA424,CFP,LOOKUPS!C$6,0)*$FE$6+VLOOKUP($FA424,EP,LOOKUPS!C$8,0)*$FF$6+VLOOKUP($FA424,BM,LOOKUPS!C$5,0)*$FG$6+VLOOKUP($FA424,DIV,LOOKUPS!C$7,0)*$FH$6++VLOOKUP($FA424,SIZE,LOOKUPS!C$11,0)*$FI$6),"",VLOOKUP($FA424,MOM,LOOKUPS!C$12,0)*$FB$6+VLOOKUP($FA424,STREV,LOOKUPS!C$10,0)*$FC$6+VLOOKUP($FA424,LTREV,LOOKUPS!C$9,0)*$FD$6+VLOOKUP($FA424,CFP,LOOKUPS!C$6,0)*$FE$6+VLOOKUP($FA424,EP,LOOKUPS!C$8,0)*$FF$6+VLOOKUP($FA424,BM,LOOKUPS!C$5,0)*$FG$6+VLOOKUP($FA424,DIV,LOOKUPS!C$7,0)*$FH$6++VLOOKUP($FA424,SIZE,LOOKUPS!C$11,0)*$FI$6)</f>
        <v>-6.6300000000000026E-2</v>
      </c>
      <c r="FC424" s="1">
        <f>IF(ISERROR(VLOOKUP($FA424,MOM,LOOKUPS!D$12,0)*$FB$6+VLOOKUP($FA424,STREV,LOOKUPS!D$10,0)*$FC$6+VLOOKUP($FA424,LTREV,LOOKUPS!D$9,0)*$FD$6+VLOOKUP($FA424,CFP,LOOKUPS!D$6,0)*$FE$6+VLOOKUP($FA424,EP,LOOKUPS!D$8,0)*$FF$6+VLOOKUP($FA424,BM,LOOKUPS!D$5,0)*$FG$6+VLOOKUP($FA424,DIV,LOOKUPS!D$7,0)*$FH$6++VLOOKUP($FA424,SIZE,LOOKUPS!D$11,0)*$FI$6),"",VLOOKUP($FA424,MOM,LOOKUPS!D$12,0)*$FB$6+VLOOKUP($FA424,STREV,LOOKUPS!D$10,0)*$FC$6+VLOOKUP($FA424,LTREV,LOOKUPS!D$9,0)*$FD$6+VLOOKUP($FA424,CFP,LOOKUPS!D$6,0)*$FE$6+VLOOKUP($FA424,EP,LOOKUPS!D$8,0)*$FF$6+VLOOKUP($FA424,BM,LOOKUPS!D$5,0)*$FG$6+VLOOKUP($FA424,DIV,LOOKUPS!D$7,0)*$FH$6++VLOOKUP($FA424,SIZE,LOOKUPS!D$11,0)*$FI$6)</f>
        <v>0.61570000000000003</v>
      </c>
      <c r="FD424" s="1">
        <f>IF(ISERROR(VLOOKUP($FA424,MOM,LOOKUPS!E$12,0)*$FB$6+VLOOKUP($FA424,STREV,LOOKUPS!E$10,0)*$FC$6+VLOOKUP($FA424,LTREV,LOOKUPS!E$9,0)*$FD$6+VLOOKUP($FA424,CFP,LOOKUPS!E$6,0)*$FE$6+VLOOKUP($FA424,EP,LOOKUPS!E$8,0)*$FF$6+VLOOKUP($FA424,BM,LOOKUPS!E$5,0)*$FG$6+VLOOKUP($FA424,DIV,LOOKUPS!E$7,0)*$FH$6++VLOOKUP($FA424,SIZE,LOOKUPS!E$11,0)*$FI$6),"",VLOOKUP($FA424,MOM,LOOKUPS!E$12,0)*$FB$6+VLOOKUP($FA424,STREV,LOOKUPS!E$10,0)*$FC$6+VLOOKUP($FA424,LTREV,LOOKUPS!E$9,0)*$FD$6+VLOOKUP($FA424,CFP,LOOKUPS!E$6,0)*$FE$6+VLOOKUP($FA424,EP,LOOKUPS!E$8,0)*$FF$6+VLOOKUP($FA424,BM,LOOKUPS!E$5,0)*$FG$6+VLOOKUP($FA424,DIV,LOOKUPS!E$7,0)*$FH$6++VLOOKUP($FA424,SIZE,LOOKUPS!E$11,0)*$FI$6)</f>
        <v>1.8297000000000001</v>
      </c>
      <c r="FE424" s="1">
        <f>IF(ISERROR(VLOOKUP($FA424,MOM,LOOKUPS!F$12,0)*$FB$6+VLOOKUP($FA424,STREV,LOOKUPS!F$10,0)*$FC$6+VLOOKUP($FA424,LTREV,LOOKUPS!F$9,0)*$FD$6+VLOOKUP($FA424,CFP,LOOKUPS!F$6,0)*$FE$6+VLOOKUP($FA424,EP,LOOKUPS!F$8,0)*$FF$6+VLOOKUP($FA424,BM,LOOKUPS!F$5,0)*$FG$6+VLOOKUP($FA424,DIV,LOOKUPS!F$7,0)*$FH$6++VLOOKUP($FA424,SIZE,LOOKUPS!F$11,0)*$FI$6),"",VLOOKUP($FA424,MOM,LOOKUPS!F$12,0)*$FB$6+VLOOKUP($FA424,STREV,LOOKUPS!F$10,0)*$FC$6+VLOOKUP($FA424,LTREV,LOOKUPS!F$9,0)*$FD$6+VLOOKUP($FA424,CFP,LOOKUPS!F$6,0)*$FE$6+VLOOKUP($FA424,EP,LOOKUPS!F$8,0)*$FF$6+VLOOKUP($FA424,BM,LOOKUPS!F$5,0)*$FG$6+VLOOKUP($FA424,DIV,LOOKUPS!F$7,0)*$FH$6++VLOOKUP($FA424,SIZE,LOOKUPS!F$11,0)*$FI$6)</f>
        <v>0.93130000000000002</v>
      </c>
      <c r="FF424" s="1">
        <f>IF(ISERROR(VLOOKUP($FA424,MOM,LOOKUPS!G$12,0)*$FB$6+VLOOKUP($FA424,STREV,LOOKUPS!G$10,0)*$FC$6+VLOOKUP($FA424,LTREV,LOOKUPS!G$9,0)*$FD$6+VLOOKUP($FA424,CFP,LOOKUPS!G$6,0)*$FE$6+VLOOKUP($FA424,EP,LOOKUPS!G$8,0)*$FF$6+VLOOKUP($FA424,BM,LOOKUPS!G$5,0)*$FG$6+VLOOKUP($FA424,DIV,LOOKUPS!G$7,0)*$FH$6++VLOOKUP($FA424,SIZE,LOOKUPS!G$11,0)*$FI$6),"",VLOOKUP($FA424,MOM,LOOKUPS!G$12,0)*$FB$6+VLOOKUP($FA424,STREV,LOOKUPS!G$10,0)*$FC$6+VLOOKUP($FA424,LTREV,LOOKUPS!G$9,0)*$FD$6+VLOOKUP($FA424,CFP,LOOKUPS!G$6,0)*$FE$6+VLOOKUP($FA424,EP,LOOKUPS!G$8,0)*$FF$6+VLOOKUP($FA424,BM,LOOKUPS!G$5,0)*$FG$6+VLOOKUP($FA424,DIV,LOOKUPS!G$7,0)*$FH$6++VLOOKUP($FA424,SIZE,LOOKUPS!G$11,0)*$FI$6)</f>
        <v>1.5460000000000003</v>
      </c>
      <c r="FG424" s="1">
        <f>IF(ISERROR(VLOOKUP($FA424,MOM,LOOKUPS!H$12,0)*$FB$6+VLOOKUP($FA424,STREV,LOOKUPS!H$10,0)*$FC$6+VLOOKUP($FA424,LTREV,LOOKUPS!H$9,0)*$FD$6+VLOOKUP($FA424,CFP,LOOKUPS!H$6,0)*$FE$6+VLOOKUP($FA424,EP,LOOKUPS!H$8,0)*$FF$6+VLOOKUP($FA424,BM,LOOKUPS!H$5,0)*$FG$6+VLOOKUP($FA424,DIV,LOOKUPS!H$7,0)*$FH$6++VLOOKUP($FA424,SIZE,LOOKUPS!H$11,0)*$FI$6),"",VLOOKUP($FA424,MOM,LOOKUPS!H$12,0)*$FB$6+VLOOKUP($FA424,STREV,LOOKUPS!H$10,0)*$FC$6+VLOOKUP($FA424,LTREV,LOOKUPS!H$9,0)*$FD$6+VLOOKUP($FA424,CFP,LOOKUPS!H$6,0)*$FE$6+VLOOKUP($FA424,EP,LOOKUPS!H$8,0)*$FF$6+VLOOKUP($FA424,BM,LOOKUPS!H$5,0)*$FG$6+VLOOKUP($FA424,DIV,LOOKUPS!H$7,0)*$FH$6++VLOOKUP($FA424,SIZE,LOOKUPS!H$11,0)*$FI$6)</f>
        <v>1.6815</v>
      </c>
      <c r="FH424" s="1">
        <f>IF(ISERROR(VLOOKUP($FA424,MOM,LOOKUPS!I$12,0)*$FB$6+VLOOKUP($FA424,STREV,LOOKUPS!I$10,0)*$FC$6+VLOOKUP($FA424,LTREV,LOOKUPS!I$9,0)*$FD$6+VLOOKUP($FA424,CFP,LOOKUPS!I$6,0)*$FE$6+VLOOKUP($FA424,EP,LOOKUPS!I$8,0)*$FF$6+VLOOKUP($FA424,BM,LOOKUPS!I$5,0)*$FG$6+VLOOKUP($FA424,DIV,LOOKUPS!I$7,0)*$FH$6++VLOOKUP($FA424,SIZE,LOOKUPS!I$11,0)*$FI$6),"",VLOOKUP($FA424,MOM,LOOKUPS!I$12,0)*$FB$6+VLOOKUP($FA424,STREV,LOOKUPS!I$10,0)*$FC$6+VLOOKUP($FA424,LTREV,LOOKUPS!I$9,0)*$FD$6+VLOOKUP($FA424,CFP,LOOKUPS!I$6,0)*$FE$6+VLOOKUP($FA424,EP,LOOKUPS!I$8,0)*$FF$6+VLOOKUP($FA424,BM,LOOKUPS!I$5,0)*$FG$6+VLOOKUP($FA424,DIV,LOOKUPS!I$7,0)*$FH$6++VLOOKUP($FA424,SIZE,LOOKUPS!I$11,0)*$FI$6)</f>
        <v>1.7746999999999999</v>
      </c>
      <c r="FI424" s="1">
        <f>IF(ISERROR(VLOOKUP($FA424,MOM,LOOKUPS!J$12,0)*$FB$6+VLOOKUP($FA424,STREV,LOOKUPS!J$10,0)*$FC$6+VLOOKUP($FA424,LTREV,LOOKUPS!J$9,0)*$FD$6+VLOOKUP($FA424,CFP,LOOKUPS!J$6,0)*$FE$6+VLOOKUP($FA424,EP,LOOKUPS!J$8,0)*$FF$6+VLOOKUP($FA424,BM,LOOKUPS!J$5,0)*$FG$6+VLOOKUP($FA424,DIV,LOOKUPS!J$7,0)*$FH$6++VLOOKUP($FA424,SIZE,LOOKUPS!J$11,0)*$FI$6),"",VLOOKUP($FA424,MOM,LOOKUPS!J$12,0)*$FB$6+VLOOKUP($FA424,STREV,LOOKUPS!J$10,0)*$FC$6+VLOOKUP($FA424,LTREV,LOOKUPS!J$9,0)*$FD$6+VLOOKUP($FA424,CFP,LOOKUPS!J$6,0)*$FE$6+VLOOKUP($FA424,EP,LOOKUPS!J$8,0)*$FF$6+VLOOKUP($FA424,BM,LOOKUPS!J$5,0)*$FG$6+VLOOKUP($FA424,DIV,LOOKUPS!J$7,0)*$FH$6++VLOOKUP($FA424,SIZE,LOOKUPS!J$11,0)*$FI$6)</f>
        <v>1.1472</v>
      </c>
      <c r="FJ424" s="1">
        <f>IF(ISERROR(VLOOKUP($FA424,MOM,LOOKUPS!K$12,0)*$FB$6+VLOOKUP($FA424,STREV,LOOKUPS!K$10,0)*$FC$6+VLOOKUP($FA424,LTREV,LOOKUPS!K$9,0)*$FD$6+VLOOKUP($FA424,CFP,LOOKUPS!K$6,0)*$FE$6+VLOOKUP($FA424,EP,LOOKUPS!K$8,0)*$FF$6+VLOOKUP($FA424,BM,LOOKUPS!K$5,0)*$FG$6+VLOOKUP($FA424,DIV,LOOKUPS!K$7,0)*$FH$6++VLOOKUP($FA424,SIZE,LOOKUPS!K$11,0)*$FI$6),"",VLOOKUP($FA424,MOM,LOOKUPS!K$12,0)*$FB$6+VLOOKUP($FA424,STREV,LOOKUPS!K$10,0)*$FC$6+VLOOKUP($FA424,LTREV,LOOKUPS!K$9,0)*$FD$6+VLOOKUP($FA424,CFP,LOOKUPS!K$6,0)*$FE$6+VLOOKUP($FA424,EP,LOOKUPS!K$8,0)*$FF$6+VLOOKUP($FA424,BM,LOOKUPS!K$5,0)*$FG$6+VLOOKUP($FA424,DIV,LOOKUPS!K$7,0)*$FH$6++VLOOKUP($FA424,SIZE,LOOKUPS!K$11,0)*$FI$6)</f>
        <v>1.1340000000000001</v>
      </c>
      <c r="FK424" s="1">
        <f>IF(ISERROR(VLOOKUP($FA424,MOM,LOOKUPS!L$12,0)*$FB$6+VLOOKUP($FA424,STREV,LOOKUPS!L$10,0)*$FC$6+VLOOKUP($FA424,LTREV,LOOKUPS!L$9,0)*$FD$6+VLOOKUP($FA424,CFP,LOOKUPS!L$6,0)*$FE$6+VLOOKUP($FA424,EP,LOOKUPS!L$8,0)*$FF$6+VLOOKUP($FA424,BM,LOOKUPS!L$5,0)*$FG$6+VLOOKUP($FA424,DIV,LOOKUPS!L$7,0)*$FH$6++VLOOKUP($FA424,SIZE,LOOKUPS!L$11,0)*$FI$6),"",VLOOKUP($FA424,MOM,LOOKUPS!L$12,0)*$FB$6+VLOOKUP($FA424,STREV,LOOKUPS!L$10,0)*$FC$6+VLOOKUP($FA424,LTREV,LOOKUPS!L$9,0)*$FD$6+VLOOKUP($FA424,CFP,LOOKUPS!L$6,0)*$FE$6+VLOOKUP($FA424,EP,LOOKUPS!L$8,0)*$FF$6+VLOOKUP($FA424,BM,LOOKUPS!L$5,0)*$FG$6+VLOOKUP($FA424,DIV,LOOKUPS!L$7,0)*$FH$6++VLOOKUP($FA424,SIZE,LOOKUPS!L$11,0)*$FI$6)</f>
        <v>0.89729999999999999</v>
      </c>
    </row>
    <row r="425" spans="1:167" x14ac:dyDescent="0.3">
      <c r="A425" s="1">
        <v>196108</v>
      </c>
      <c r="B425" s="1">
        <v>1.9</v>
      </c>
      <c r="C425" s="1">
        <v>0.64</v>
      </c>
      <c r="D425" s="1">
        <v>1.32</v>
      </c>
      <c r="E425" s="1">
        <v>1.71</v>
      </c>
      <c r="F425" s="1">
        <v>1.79</v>
      </c>
      <c r="G425" s="1">
        <v>2.82</v>
      </c>
      <c r="H425" s="1">
        <v>2.63</v>
      </c>
      <c r="I425" s="1">
        <v>1.75</v>
      </c>
      <c r="J425" s="1">
        <v>3.14</v>
      </c>
      <c r="K425" s="1">
        <v>4.2</v>
      </c>
      <c r="M425" s="1">
        <v>196009</v>
      </c>
      <c r="N425" s="1">
        <v>-6.96</v>
      </c>
      <c r="O425" s="1">
        <v>-6.01</v>
      </c>
      <c r="P425" s="1">
        <v>-5.24</v>
      </c>
      <c r="Q425" s="1">
        <v>-6.18</v>
      </c>
      <c r="R425" s="1">
        <v>-5.05</v>
      </c>
      <c r="S425" s="1">
        <v>-5.9</v>
      </c>
      <c r="T425" s="1">
        <v>-5.31</v>
      </c>
      <c r="U425" s="1">
        <v>-5.9</v>
      </c>
      <c r="V425" s="1">
        <v>-5.69</v>
      </c>
      <c r="W425" s="1">
        <v>-8.2899999999999991</v>
      </c>
      <c r="Y425" s="1">
        <v>196508</v>
      </c>
      <c r="Z425" s="1">
        <v>8</v>
      </c>
      <c r="AA425" s="1">
        <v>3.23</v>
      </c>
      <c r="AB425" s="1">
        <v>4.07</v>
      </c>
      <c r="AC425" s="1">
        <v>4.34</v>
      </c>
      <c r="AD425" s="1">
        <v>2.21</v>
      </c>
      <c r="AE425" s="1">
        <v>2.86</v>
      </c>
      <c r="AF425" s="1">
        <v>3.43</v>
      </c>
      <c r="AG425" s="1">
        <v>2.58</v>
      </c>
      <c r="AH425" s="1">
        <v>4</v>
      </c>
      <c r="AI425" s="1">
        <v>6.13</v>
      </c>
      <c r="AK425">
        <v>198602</v>
      </c>
      <c r="AL425">
        <v>5.42</v>
      </c>
      <c r="AM425">
        <v>5.96</v>
      </c>
      <c r="AN425">
        <v>6.8</v>
      </c>
      <c r="AO425">
        <v>7.07</v>
      </c>
      <c r="AP425">
        <v>5.56</v>
      </c>
      <c r="AQ425">
        <v>6.59</v>
      </c>
      <c r="AR425">
        <v>6.96</v>
      </c>
      <c r="AS425">
        <v>7.39</v>
      </c>
      <c r="AT425">
        <v>7.04</v>
      </c>
      <c r="AU425">
        <v>4.5199999999999996</v>
      </c>
      <c r="AV425">
        <v>7.48</v>
      </c>
      <c r="AW425">
        <v>7.37</v>
      </c>
      <c r="AX425">
        <v>5.84</v>
      </c>
      <c r="AY425">
        <v>7.19</v>
      </c>
      <c r="AZ425">
        <v>6.75</v>
      </c>
      <c r="BA425">
        <v>7.59</v>
      </c>
      <c r="BB425">
        <v>7.15</v>
      </c>
      <c r="BC425">
        <v>6.83</v>
      </c>
      <c r="BD425">
        <v>7.22</v>
      </c>
      <c r="BF425" s="1">
        <v>198602</v>
      </c>
      <c r="BG425" s="1">
        <v>5.45</v>
      </c>
      <c r="BH425" s="1">
        <v>5.29</v>
      </c>
      <c r="BI425" s="1">
        <v>6.69</v>
      </c>
      <c r="BJ425" s="1">
        <v>8.57</v>
      </c>
      <c r="BK425" s="1">
        <v>4.6900000000000004</v>
      </c>
      <c r="BL425" s="1">
        <v>6.84</v>
      </c>
      <c r="BM425" s="1">
        <v>6.54</v>
      </c>
      <c r="BN425" s="1">
        <v>8.0399999999999991</v>
      </c>
      <c r="BO425" s="1">
        <v>8.58</v>
      </c>
      <c r="BP425" s="1">
        <v>4.09</v>
      </c>
      <c r="BQ425" s="1">
        <v>5.53</v>
      </c>
      <c r="BR425" s="1">
        <v>7.43</v>
      </c>
      <c r="BS425" s="1">
        <v>6.18</v>
      </c>
      <c r="BT425" s="1">
        <v>6.54</v>
      </c>
      <c r="BU425" s="1">
        <v>6.55</v>
      </c>
      <c r="BV425" s="1">
        <v>7.49</v>
      </c>
      <c r="BW425" s="1">
        <v>8.5500000000000007</v>
      </c>
      <c r="BX425" s="1">
        <v>7.96</v>
      </c>
      <c r="BY425" s="1">
        <v>9.11</v>
      </c>
      <c r="CA425" s="1">
        <v>196102</v>
      </c>
      <c r="CB425" s="1">
        <v>5.78</v>
      </c>
      <c r="CC425" s="1">
        <v>6.05</v>
      </c>
      <c r="CD425" s="1">
        <v>5.58</v>
      </c>
      <c r="CE425" s="1">
        <v>6.73</v>
      </c>
      <c r="CF425" s="1">
        <v>5.95</v>
      </c>
      <c r="CG425" s="1">
        <v>6.38</v>
      </c>
      <c r="CH425" s="1">
        <v>5.28</v>
      </c>
      <c r="CI425" s="1">
        <v>6.75</v>
      </c>
      <c r="CJ425" s="1">
        <v>5.93</v>
      </c>
      <c r="CK425" s="1">
        <v>5.85</v>
      </c>
      <c r="CL425" s="1">
        <v>6.04</v>
      </c>
      <c r="CM425" s="1">
        <v>6.27</v>
      </c>
      <c r="CN425" s="1">
        <v>6.49</v>
      </c>
      <c r="CO425" s="1">
        <v>5.23</v>
      </c>
      <c r="CP425" s="1">
        <v>5.34</v>
      </c>
      <c r="CQ425" s="1">
        <v>5.24</v>
      </c>
      <c r="CR425" s="1">
        <v>8.35</v>
      </c>
      <c r="CS425" s="1">
        <v>6.88</v>
      </c>
      <c r="CT425" s="1">
        <v>4.95</v>
      </c>
      <c r="CV425" s="1">
        <v>196202</v>
      </c>
      <c r="CW425" s="1">
        <v>1.29</v>
      </c>
      <c r="CX425" s="1">
        <v>1.05</v>
      </c>
      <c r="CY425" s="1">
        <v>1.62</v>
      </c>
      <c r="CZ425" s="1">
        <v>1.91</v>
      </c>
      <c r="DA425" s="1">
        <v>1.38</v>
      </c>
      <c r="DB425" s="1">
        <v>0.83</v>
      </c>
      <c r="DC425" s="1">
        <v>1.63</v>
      </c>
      <c r="DD425" s="1">
        <v>2.0499999999999998</v>
      </c>
      <c r="DE425" s="1">
        <v>1.77</v>
      </c>
      <c r="DF425" s="1">
        <v>0.78</v>
      </c>
      <c r="DG425" s="1">
        <v>1.99</v>
      </c>
      <c r="DH425" s="1">
        <v>0.36</v>
      </c>
      <c r="DI425" s="1">
        <v>1.28</v>
      </c>
      <c r="DJ425" s="1">
        <v>1.27</v>
      </c>
      <c r="DK425" s="1">
        <v>2.0099999999999998</v>
      </c>
      <c r="DL425" s="1">
        <v>1.93</v>
      </c>
      <c r="DM425" s="1">
        <v>2.17</v>
      </c>
      <c r="DN425" s="1">
        <v>1.74</v>
      </c>
      <c r="DO425" s="1">
        <v>1.81</v>
      </c>
      <c r="DQ425" s="1">
        <v>196102</v>
      </c>
      <c r="DR425" s="1">
        <v>-99.99</v>
      </c>
      <c r="DS425" s="1">
        <v>6.72</v>
      </c>
      <c r="DT425" s="1">
        <v>6.76</v>
      </c>
      <c r="DU425" s="1">
        <v>4.75</v>
      </c>
      <c r="DV425" s="1">
        <v>6.35</v>
      </c>
      <c r="DW425" s="1">
        <v>7.47</v>
      </c>
      <c r="DX425" s="1">
        <v>6.64</v>
      </c>
      <c r="DY425" s="1">
        <v>5.82</v>
      </c>
      <c r="DZ425" s="1">
        <v>4.43</v>
      </c>
      <c r="EA425" s="1">
        <v>6.77</v>
      </c>
      <c r="EB425" s="1">
        <v>5.95</v>
      </c>
      <c r="EC425" s="1">
        <v>7.43</v>
      </c>
      <c r="ED425" s="1">
        <v>7.51</v>
      </c>
      <c r="EE425" s="1">
        <v>7.3</v>
      </c>
      <c r="EF425" s="1">
        <v>5.98</v>
      </c>
      <c r="EG425" s="1">
        <v>6.26</v>
      </c>
      <c r="EH425" s="1">
        <v>5.38</v>
      </c>
      <c r="EI425" s="1">
        <v>4.76</v>
      </c>
      <c r="EJ425" s="1">
        <v>4.0999999999999996</v>
      </c>
      <c r="EL425">
        <v>196102</v>
      </c>
      <c r="EM425">
        <v>3.57</v>
      </c>
      <c r="EN425">
        <v>3.92</v>
      </c>
      <c r="EO425">
        <v>-0.64</v>
      </c>
      <c r="EP425">
        <v>0.14000000000000001</v>
      </c>
      <c r="ER425" s="1">
        <v>196108</v>
      </c>
      <c r="ES425" s="1">
        <v>1.65</v>
      </c>
      <c r="EU425" s="1">
        <v>196009</v>
      </c>
      <c r="EV425" s="1">
        <v>-0.05</v>
      </c>
      <c r="EX425" s="1">
        <v>196508</v>
      </c>
      <c r="EY425" s="1">
        <v>1.68</v>
      </c>
      <c r="FA425" s="1">
        <v>196108</v>
      </c>
      <c r="FB425" s="1">
        <f>IF(ISERROR(VLOOKUP($FA425,MOM,LOOKUPS!C$12,0)*$FB$6+VLOOKUP($FA425,STREV,LOOKUPS!C$10,0)*$FC$6+VLOOKUP($FA425,LTREV,LOOKUPS!C$9,0)*$FD$6+VLOOKUP($FA425,CFP,LOOKUPS!C$6,0)*$FE$6+VLOOKUP($FA425,EP,LOOKUPS!C$8,0)*$FF$6+VLOOKUP($FA425,BM,LOOKUPS!C$5,0)*$FG$6+VLOOKUP($FA425,DIV,LOOKUPS!C$7,0)*$FH$6++VLOOKUP($FA425,SIZE,LOOKUPS!C$11,0)*$FI$6),"",VLOOKUP($FA425,MOM,LOOKUPS!C$12,0)*$FB$6+VLOOKUP($FA425,STREV,LOOKUPS!C$10,0)*$FC$6+VLOOKUP($FA425,LTREV,LOOKUPS!C$9,0)*$FD$6+VLOOKUP($FA425,CFP,LOOKUPS!C$6,0)*$FE$6+VLOOKUP($FA425,EP,LOOKUPS!C$8,0)*$FF$6+VLOOKUP($FA425,BM,LOOKUPS!C$5,0)*$FG$6+VLOOKUP($FA425,DIV,LOOKUPS!C$7,0)*$FH$6++VLOOKUP($FA425,SIZE,LOOKUPS!C$11,0)*$FI$6)</f>
        <v>2.0223000000000004</v>
      </c>
      <c r="FC425" s="1">
        <f>IF(ISERROR(VLOOKUP($FA425,MOM,LOOKUPS!D$12,0)*$FB$6+VLOOKUP($FA425,STREV,LOOKUPS!D$10,0)*$FC$6+VLOOKUP($FA425,LTREV,LOOKUPS!D$9,0)*$FD$6+VLOOKUP($FA425,CFP,LOOKUPS!D$6,0)*$FE$6+VLOOKUP($FA425,EP,LOOKUPS!D$8,0)*$FF$6+VLOOKUP($FA425,BM,LOOKUPS!D$5,0)*$FG$6+VLOOKUP($FA425,DIV,LOOKUPS!D$7,0)*$FH$6++VLOOKUP($FA425,SIZE,LOOKUPS!D$11,0)*$FI$6),"",VLOOKUP($FA425,MOM,LOOKUPS!D$12,0)*$FB$6+VLOOKUP($FA425,STREV,LOOKUPS!D$10,0)*$FC$6+VLOOKUP($FA425,LTREV,LOOKUPS!D$9,0)*$FD$6+VLOOKUP($FA425,CFP,LOOKUPS!D$6,0)*$FE$6+VLOOKUP($FA425,EP,LOOKUPS!D$8,0)*$FF$6+VLOOKUP($FA425,BM,LOOKUPS!D$5,0)*$FG$6+VLOOKUP($FA425,DIV,LOOKUPS!D$7,0)*$FH$6++VLOOKUP($FA425,SIZE,LOOKUPS!D$11,0)*$FI$6)</f>
        <v>2.0574000000000003</v>
      </c>
      <c r="FD425" s="1">
        <f>IF(ISERROR(VLOOKUP($FA425,MOM,LOOKUPS!E$12,0)*$FB$6+VLOOKUP($FA425,STREV,LOOKUPS!E$10,0)*$FC$6+VLOOKUP($FA425,LTREV,LOOKUPS!E$9,0)*$FD$6+VLOOKUP($FA425,CFP,LOOKUPS!E$6,0)*$FE$6+VLOOKUP($FA425,EP,LOOKUPS!E$8,0)*$FF$6+VLOOKUP($FA425,BM,LOOKUPS!E$5,0)*$FG$6+VLOOKUP($FA425,DIV,LOOKUPS!E$7,0)*$FH$6++VLOOKUP($FA425,SIZE,LOOKUPS!E$11,0)*$FI$6),"",VLOOKUP($FA425,MOM,LOOKUPS!E$12,0)*$FB$6+VLOOKUP($FA425,STREV,LOOKUPS!E$10,0)*$FC$6+VLOOKUP($FA425,LTREV,LOOKUPS!E$9,0)*$FD$6+VLOOKUP($FA425,CFP,LOOKUPS!E$6,0)*$FE$6+VLOOKUP($FA425,EP,LOOKUPS!E$8,0)*$FF$6+VLOOKUP($FA425,BM,LOOKUPS!E$5,0)*$FG$6+VLOOKUP($FA425,DIV,LOOKUPS!E$7,0)*$FH$6++VLOOKUP($FA425,SIZE,LOOKUPS!E$11,0)*$FI$6)</f>
        <v>2.1113</v>
      </c>
      <c r="FE425" s="1">
        <f>IF(ISERROR(VLOOKUP($FA425,MOM,LOOKUPS!F$12,0)*$FB$6+VLOOKUP($FA425,STREV,LOOKUPS!F$10,0)*$FC$6+VLOOKUP($FA425,LTREV,LOOKUPS!F$9,0)*$FD$6+VLOOKUP($FA425,CFP,LOOKUPS!F$6,0)*$FE$6+VLOOKUP($FA425,EP,LOOKUPS!F$8,0)*$FF$6+VLOOKUP($FA425,BM,LOOKUPS!F$5,0)*$FG$6+VLOOKUP($FA425,DIV,LOOKUPS!F$7,0)*$FH$6++VLOOKUP($FA425,SIZE,LOOKUPS!F$11,0)*$FI$6),"",VLOOKUP($FA425,MOM,LOOKUPS!F$12,0)*$FB$6+VLOOKUP($FA425,STREV,LOOKUPS!F$10,0)*$FC$6+VLOOKUP($FA425,LTREV,LOOKUPS!F$9,0)*$FD$6+VLOOKUP($FA425,CFP,LOOKUPS!F$6,0)*$FE$6+VLOOKUP($FA425,EP,LOOKUPS!F$8,0)*$FF$6+VLOOKUP($FA425,BM,LOOKUPS!F$5,0)*$FG$6+VLOOKUP($FA425,DIV,LOOKUPS!F$7,0)*$FH$6++VLOOKUP($FA425,SIZE,LOOKUPS!F$11,0)*$FI$6)</f>
        <v>2.1147</v>
      </c>
      <c r="FF425" s="1">
        <f>IF(ISERROR(VLOOKUP($FA425,MOM,LOOKUPS!G$12,0)*$FB$6+VLOOKUP($FA425,STREV,LOOKUPS!G$10,0)*$FC$6+VLOOKUP($FA425,LTREV,LOOKUPS!G$9,0)*$FD$6+VLOOKUP($FA425,CFP,LOOKUPS!G$6,0)*$FE$6+VLOOKUP($FA425,EP,LOOKUPS!G$8,0)*$FF$6+VLOOKUP($FA425,BM,LOOKUPS!G$5,0)*$FG$6+VLOOKUP($FA425,DIV,LOOKUPS!G$7,0)*$FH$6++VLOOKUP($FA425,SIZE,LOOKUPS!G$11,0)*$FI$6),"",VLOOKUP($FA425,MOM,LOOKUPS!G$12,0)*$FB$6+VLOOKUP($FA425,STREV,LOOKUPS!G$10,0)*$FC$6+VLOOKUP($FA425,LTREV,LOOKUPS!G$9,0)*$FD$6+VLOOKUP($FA425,CFP,LOOKUPS!G$6,0)*$FE$6+VLOOKUP($FA425,EP,LOOKUPS!G$8,0)*$FF$6+VLOOKUP($FA425,BM,LOOKUPS!G$5,0)*$FG$6+VLOOKUP($FA425,DIV,LOOKUPS!G$7,0)*$FH$6++VLOOKUP($FA425,SIZE,LOOKUPS!G$11,0)*$FI$6)</f>
        <v>2.1264000000000003</v>
      </c>
      <c r="FG425" s="1">
        <f>IF(ISERROR(VLOOKUP($FA425,MOM,LOOKUPS!H$12,0)*$FB$6+VLOOKUP($FA425,STREV,LOOKUPS!H$10,0)*$FC$6+VLOOKUP($FA425,LTREV,LOOKUPS!H$9,0)*$FD$6+VLOOKUP($FA425,CFP,LOOKUPS!H$6,0)*$FE$6+VLOOKUP($FA425,EP,LOOKUPS!H$8,0)*$FF$6+VLOOKUP($FA425,BM,LOOKUPS!H$5,0)*$FG$6+VLOOKUP($FA425,DIV,LOOKUPS!H$7,0)*$FH$6++VLOOKUP($FA425,SIZE,LOOKUPS!H$11,0)*$FI$6),"",VLOOKUP($FA425,MOM,LOOKUPS!H$12,0)*$FB$6+VLOOKUP($FA425,STREV,LOOKUPS!H$10,0)*$FC$6+VLOOKUP($FA425,LTREV,LOOKUPS!H$9,0)*$FD$6+VLOOKUP($FA425,CFP,LOOKUPS!H$6,0)*$FE$6+VLOOKUP($FA425,EP,LOOKUPS!H$8,0)*$FF$6+VLOOKUP($FA425,BM,LOOKUPS!H$5,0)*$FG$6+VLOOKUP($FA425,DIV,LOOKUPS!H$7,0)*$FH$6++VLOOKUP($FA425,SIZE,LOOKUPS!H$11,0)*$FI$6)</f>
        <v>2.3315999999999999</v>
      </c>
      <c r="FH425" s="1">
        <f>IF(ISERROR(VLOOKUP($FA425,MOM,LOOKUPS!I$12,0)*$FB$6+VLOOKUP($FA425,STREV,LOOKUPS!I$10,0)*$FC$6+VLOOKUP($FA425,LTREV,LOOKUPS!I$9,0)*$FD$6+VLOOKUP($FA425,CFP,LOOKUPS!I$6,0)*$FE$6+VLOOKUP($FA425,EP,LOOKUPS!I$8,0)*$FF$6+VLOOKUP($FA425,BM,LOOKUPS!I$5,0)*$FG$6+VLOOKUP($FA425,DIV,LOOKUPS!I$7,0)*$FH$6++VLOOKUP($FA425,SIZE,LOOKUPS!I$11,0)*$FI$6),"",VLOOKUP($FA425,MOM,LOOKUPS!I$12,0)*$FB$6+VLOOKUP($FA425,STREV,LOOKUPS!I$10,0)*$FC$6+VLOOKUP($FA425,LTREV,LOOKUPS!I$9,0)*$FD$6+VLOOKUP($FA425,CFP,LOOKUPS!I$6,0)*$FE$6+VLOOKUP($FA425,EP,LOOKUPS!I$8,0)*$FF$6+VLOOKUP($FA425,BM,LOOKUPS!I$5,0)*$FG$6+VLOOKUP($FA425,DIV,LOOKUPS!I$7,0)*$FH$6++VLOOKUP($FA425,SIZE,LOOKUPS!I$11,0)*$FI$6)</f>
        <v>2.0817000000000001</v>
      </c>
      <c r="FI425" s="1">
        <f>IF(ISERROR(VLOOKUP($FA425,MOM,LOOKUPS!J$12,0)*$FB$6+VLOOKUP($FA425,STREV,LOOKUPS!J$10,0)*$FC$6+VLOOKUP($FA425,LTREV,LOOKUPS!J$9,0)*$FD$6+VLOOKUP($FA425,CFP,LOOKUPS!J$6,0)*$FE$6+VLOOKUP($FA425,EP,LOOKUPS!J$8,0)*$FF$6+VLOOKUP($FA425,BM,LOOKUPS!J$5,0)*$FG$6+VLOOKUP($FA425,DIV,LOOKUPS!J$7,0)*$FH$6++VLOOKUP($FA425,SIZE,LOOKUPS!J$11,0)*$FI$6),"",VLOOKUP($FA425,MOM,LOOKUPS!J$12,0)*$FB$6+VLOOKUP($FA425,STREV,LOOKUPS!J$10,0)*$FC$6+VLOOKUP($FA425,LTREV,LOOKUPS!J$9,0)*$FD$6+VLOOKUP($FA425,CFP,LOOKUPS!J$6,0)*$FE$6+VLOOKUP($FA425,EP,LOOKUPS!J$8,0)*$FF$6+VLOOKUP($FA425,BM,LOOKUPS!J$5,0)*$FG$6+VLOOKUP($FA425,DIV,LOOKUPS!J$7,0)*$FH$6++VLOOKUP($FA425,SIZE,LOOKUPS!J$11,0)*$FI$6)</f>
        <v>1.5518000000000001</v>
      </c>
      <c r="FJ425" s="1">
        <f>IF(ISERROR(VLOOKUP($FA425,MOM,LOOKUPS!K$12,0)*$FB$6+VLOOKUP($FA425,STREV,LOOKUPS!K$10,0)*$FC$6+VLOOKUP($FA425,LTREV,LOOKUPS!K$9,0)*$FD$6+VLOOKUP($FA425,CFP,LOOKUPS!K$6,0)*$FE$6+VLOOKUP($FA425,EP,LOOKUPS!K$8,0)*$FF$6+VLOOKUP($FA425,BM,LOOKUPS!K$5,0)*$FG$6+VLOOKUP($FA425,DIV,LOOKUPS!K$7,0)*$FH$6++VLOOKUP($FA425,SIZE,LOOKUPS!K$11,0)*$FI$6),"",VLOOKUP($FA425,MOM,LOOKUPS!K$12,0)*$FB$6+VLOOKUP($FA425,STREV,LOOKUPS!K$10,0)*$FC$6+VLOOKUP($FA425,LTREV,LOOKUPS!K$9,0)*$FD$6+VLOOKUP($FA425,CFP,LOOKUPS!K$6,0)*$FE$6+VLOOKUP($FA425,EP,LOOKUPS!K$8,0)*$FF$6+VLOOKUP($FA425,BM,LOOKUPS!K$5,0)*$FG$6+VLOOKUP($FA425,DIV,LOOKUPS!K$7,0)*$FH$6++VLOOKUP($FA425,SIZE,LOOKUPS!K$11,0)*$FI$6)</f>
        <v>1.8480999999999999</v>
      </c>
      <c r="FK425" s="1">
        <f>IF(ISERROR(VLOOKUP($FA425,MOM,LOOKUPS!L$12,0)*$FB$6+VLOOKUP($FA425,STREV,LOOKUPS!L$10,0)*$FC$6+VLOOKUP($FA425,LTREV,LOOKUPS!L$9,0)*$FD$6+VLOOKUP($FA425,CFP,LOOKUPS!L$6,0)*$FE$6+VLOOKUP($FA425,EP,LOOKUPS!L$8,0)*$FF$6+VLOOKUP($FA425,BM,LOOKUPS!L$5,0)*$FG$6+VLOOKUP($FA425,DIV,LOOKUPS!L$7,0)*$FH$6++VLOOKUP($FA425,SIZE,LOOKUPS!L$11,0)*$FI$6),"",VLOOKUP($FA425,MOM,LOOKUPS!L$12,0)*$FB$6+VLOOKUP($FA425,STREV,LOOKUPS!L$10,0)*$FC$6+VLOOKUP($FA425,LTREV,LOOKUPS!L$9,0)*$FD$6+VLOOKUP($FA425,CFP,LOOKUPS!L$6,0)*$FE$6+VLOOKUP($FA425,EP,LOOKUPS!L$8,0)*$FF$6+VLOOKUP($FA425,BM,LOOKUPS!L$5,0)*$FG$6+VLOOKUP($FA425,DIV,LOOKUPS!L$7,0)*$FH$6++VLOOKUP($FA425,SIZE,LOOKUPS!L$11,0)*$FI$6)</f>
        <v>3.0644</v>
      </c>
    </row>
    <row r="426" spans="1:167" x14ac:dyDescent="0.3">
      <c r="A426" s="1">
        <v>196109</v>
      </c>
      <c r="B426" s="1">
        <v>-4.4400000000000004</v>
      </c>
      <c r="C426" s="1">
        <v>-4.2</v>
      </c>
      <c r="D426" s="1">
        <v>-3.9</v>
      </c>
      <c r="E426" s="1">
        <v>-2.5499999999999998</v>
      </c>
      <c r="F426" s="1">
        <v>-1.53</v>
      </c>
      <c r="G426" s="1">
        <v>-1.96</v>
      </c>
      <c r="H426" s="1">
        <v>-1.69</v>
      </c>
      <c r="I426" s="1">
        <v>-2.52</v>
      </c>
      <c r="J426" s="1">
        <v>-2.57</v>
      </c>
      <c r="K426" s="1">
        <v>-2.79</v>
      </c>
      <c r="M426" s="1">
        <v>196010</v>
      </c>
      <c r="N426" s="1">
        <v>-5.33</v>
      </c>
      <c r="O426" s="1">
        <v>-3.57</v>
      </c>
      <c r="P426" s="1">
        <v>-1.78</v>
      </c>
      <c r="Q426" s="1">
        <v>-1.31</v>
      </c>
      <c r="R426" s="1">
        <v>-1.39</v>
      </c>
      <c r="S426" s="1">
        <v>-2.04</v>
      </c>
      <c r="T426" s="1">
        <v>-1.83</v>
      </c>
      <c r="U426" s="1">
        <v>-2.27</v>
      </c>
      <c r="V426" s="1">
        <v>-2.61</v>
      </c>
      <c r="W426" s="1">
        <v>-1.31</v>
      </c>
      <c r="Y426" s="1">
        <v>196509</v>
      </c>
      <c r="Z426" s="1">
        <v>5.38</v>
      </c>
      <c r="AA426" s="1">
        <v>4.76</v>
      </c>
      <c r="AB426" s="1">
        <v>3.33</v>
      </c>
      <c r="AC426" s="1">
        <v>3.64</v>
      </c>
      <c r="AD426" s="1">
        <v>1.88</v>
      </c>
      <c r="AE426" s="1">
        <v>1.1000000000000001</v>
      </c>
      <c r="AF426" s="1">
        <v>2.74</v>
      </c>
      <c r="AG426" s="1">
        <v>2.4</v>
      </c>
      <c r="AH426" s="1">
        <v>3.69</v>
      </c>
      <c r="AI426" s="1">
        <v>3.57</v>
      </c>
      <c r="AK426">
        <v>198603</v>
      </c>
      <c r="AL426">
        <v>4.8499999999999996</v>
      </c>
      <c r="AM426">
        <v>3.8</v>
      </c>
      <c r="AN426">
        <v>5.41</v>
      </c>
      <c r="AO426">
        <v>6.3</v>
      </c>
      <c r="AP426">
        <v>3.61</v>
      </c>
      <c r="AQ426">
        <v>4.8</v>
      </c>
      <c r="AR426">
        <v>5.56</v>
      </c>
      <c r="AS426">
        <v>5.7</v>
      </c>
      <c r="AT426">
        <v>6.46</v>
      </c>
      <c r="AU426">
        <v>3.5</v>
      </c>
      <c r="AV426">
        <v>3.82</v>
      </c>
      <c r="AW426">
        <v>4.46</v>
      </c>
      <c r="AX426">
        <v>5.12</v>
      </c>
      <c r="AY426">
        <v>5.28</v>
      </c>
      <c r="AZ426">
        <v>5.81</v>
      </c>
      <c r="BA426">
        <v>5.45</v>
      </c>
      <c r="BB426">
        <v>5.98</v>
      </c>
      <c r="BC426">
        <v>5.37</v>
      </c>
      <c r="BD426">
        <v>7.38</v>
      </c>
      <c r="BF426" s="1">
        <v>198603</v>
      </c>
      <c r="BG426" s="1">
        <v>4.53</v>
      </c>
      <c r="BH426" s="1">
        <v>3.58</v>
      </c>
      <c r="BI426" s="1">
        <v>5.84</v>
      </c>
      <c r="BJ426" s="1">
        <v>6.32</v>
      </c>
      <c r="BK426" s="1">
        <v>3.52</v>
      </c>
      <c r="BL426" s="1">
        <v>4.54</v>
      </c>
      <c r="BM426" s="1">
        <v>5.58</v>
      </c>
      <c r="BN426" s="1">
        <v>5.52</v>
      </c>
      <c r="BO426" s="1">
        <v>7.35</v>
      </c>
      <c r="BP426" s="1">
        <v>3.78</v>
      </c>
      <c r="BQ426" s="1">
        <v>3.17</v>
      </c>
      <c r="BR426" s="1">
        <v>3.78</v>
      </c>
      <c r="BS426" s="1">
        <v>5.39</v>
      </c>
      <c r="BT426" s="1">
        <v>5.58</v>
      </c>
      <c r="BU426" s="1">
        <v>5.58</v>
      </c>
      <c r="BV426" s="1">
        <v>6.81</v>
      </c>
      <c r="BW426" s="1">
        <v>4.34</v>
      </c>
      <c r="BX426" s="1">
        <v>6.09</v>
      </c>
      <c r="BY426" s="1">
        <v>8.4</v>
      </c>
      <c r="CA426" s="1">
        <v>196103</v>
      </c>
      <c r="CB426" s="1">
        <v>0.79</v>
      </c>
      <c r="CC426" s="1">
        <v>4.5199999999999996</v>
      </c>
      <c r="CD426" s="1">
        <v>4.58</v>
      </c>
      <c r="CE426" s="1">
        <v>5.47</v>
      </c>
      <c r="CF426" s="1">
        <v>5.04</v>
      </c>
      <c r="CG426" s="1">
        <v>4.0199999999999996</v>
      </c>
      <c r="CH426" s="1">
        <v>4.16</v>
      </c>
      <c r="CI426" s="1">
        <v>4.92</v>
      </c>
      <c r="CJ426" s="1">
        <v>6.02</v>
      </c>
      <c r="CK426" s="1">
        <v>4.88</v>
      </c>
      <c r="CL426" s="1">
        <v>5.2</v>
      </c>
      <c r="CM426" s="1">
        <v>3.47</v>
      </c>
      <c r="CN426" s="1">
        <v>4.5599999999999996</v>
      </c>
      <c r="CO426" s="1">
        <v>3.94</v>
      </c>
      <c r="CP426" s="1">
        <v>4.38</v>
      </c>
      <c r="CQ426" s="1">
        <v>5.46</v>
      </c>
      <c r="CR426" s="1">
        <v>4.34</v>
      </c>
      <c r="CS426" s="1">
        <v>6.43</v>
      </c>
      <c r="CT426" s="1">
        <v>5.6</v>
      </c>
      <c r="CV426" s="1">
        <v>196203</v>
      </c>
      <c r="CW426" s="1">
        <v>-0.91</v>
      </c>
      <c r="CX426" s="1">
        <v>-1.17</v>
      </c>
      <c r="CY426" s="1">
        <v>0</v>
      </c>
      <c r="CZ426" s="1">
        <v>-0.86</v>
      </c>
      <c r="DA426" s="1">
        <v>-1.5</v>
      </c>
      <c r="DB426" s="1">
        <v>-0.27</v>
      </c>
      <c r="DC426" s="1">
        <v>0.24</v>
      </c>
      <c r="DD426" s="1">
        <v>-0.36</v>
      </c>
      <c r="DE426" s="1">
        <v>-1.1399999999999999</v>
      </c>
      <c r="DF426" s="1">
        <v>-1.33</v>
      </c>
      <c r="DG426" s="1">
        <v>-1.68</v>
      </c>
      <c r="DH426" s="1">
        <v>-0.48</v>
      </c>
      <c r="DI426" s="1">
        <v>-7.0000000000000007E-2</v>
      </c>
      <c r="DJ426" s="1">
        <v>0.41</v>
      </c>
      <c r="DK426" s="1">
        <v>7.0000000000000007E-2</v>
      </c>
      <c r="DL426" s="1">
        <v>-0.42</v>
      </c>
      <c r="DM426" s="1">
        <v>-0.3</v>
      </c>
      <c r="DN426" s="1">
        <v>-0.87</v>
      </c>
      <c r="DO426" s="1">
        <v>-1.41</v>
      </c>
      <c r="DQ426" s="1">
        <v>196103</v>
      </c>
      <c r="DR426" s="1">
        <v>-99.99</v>
      </c>
      <c r="DS426" s="1">
        <v>7.25</v>
      </c>
      <c r="DT426" s="1">
        <v>4.8899999999999997</v>
      </c>
      <c r="DU426" s="1">
        <v>2.88</v>
      </c>
      <c r="DV426" s="1">
        <v>7.14</v>
      </c>
      <c r="DW426" s="1">
        <v>6.13</v>
      </c>
      <c r="DX426" s="1">
        <v>4.9400000000000004</v>
      </c>
      <c r="DY426" s="1">
        <v>4.63</v>
      </c>
      <c r="DZ426" s="1">
        <v>2.14</v>
      </c>
      <c r="EA426" s="1">
        <v>7.11</v>
      </c>
      <c r="EB426" s="1">
        <v>7.17</v>
      </c>
      <c r="EC426" s="1">
        <v>7.47</v>
      </c>
      <c r="ED426" s="1">
        <v>4.8</v>
      </c>
      <c r="EE426" s="1">
        <v>4.87</v>
      </c>
      <c r="EF426" s="1">
        <v>5</v>
      </c>
      <c r="EG426" s="1">
        <v>4.9000000000000004</v>
      </c>
      <c r="EH426" s="1">
        <v>4.3499999999999996</v>
      </c>
      <c r="EI426" s="1">
        <v>2.44</v>
      </c>
      <c r="EJ426" s="1">
        <v>1.83</v>
      </c>
      <c r="EL426">
        <v>196103</v>
      </c>
      <c r="EM426">
        <v>2.89</v>
      </c>
      <c r="EN426">
        <v>3.28</v>
      </c>
      <c r="EO426">
        <v>-0.7</v>
      </c>
      <c r="EP426">
        <v>0.2</v>
      </c>
      <c r="ER426" s="1">
        <v>196109</v>
      </c>
      <c r="ES426" s="1">
        <v>0.83</v>
      </c>
      <c r="EU426" s="1">
        <v>196010</v>
      </c>
      <c r="EV426" s="1">
        <v>-2.17</v>
      </c>
      <c r="EX426" s="1">
        <v>196509</v>
      </c>
      <c r="EY426" s="1">
        <v>2.06</v>
      </c>
      <c r="FA426" s="1">
        <v>196109</v>
      </c>
      <c r="FB426" s="1">
        <f>IF(ISERROR(VLOOKUP($FA426,MOM,LOOKUPS!C$12,0)*$FB$6+VLOOKUP($FA426,STREV,LOOKUPS!C$10,0)*$FC$6+VLOOKUP($FA426,LTREV,LOOKUPS!C$9,0)*$FD$6+VLOOKUP($FA426,CFP,LOOKUPS!C$6,0)*$FE$6+VLOOKUP($FA426,EP,LOOKUPS!C$8,0)*$FF$6+VLOOKUP($FA426,BM,LOOKUPS!C$5,0)*$FG$6+VLOOKUP($FA426,DIV,LOOKUPS!C$7,0)*$FH$6++VLOOKUP($FA426,SIZE,LOOKUPS!C$11,0)*$FI$6),"",VLOOKUP($FA426,MOM,LOOKUPS!C$12,0)*$FB$6+VLOOKUP($FA426,STREV,LOOKUPS!C$10,0)*$FC$6+VLOOKUP($FA426,LTREV,LOOKUPS!C$9,0)*$FD$6+VLOOKUP($FA426,CFP,LOOKUPS!C$6,0)*$FE$6+VLOOKUP($FA426,EP,LOOKUPS!C$8,0)*$FF$6+VLOOKUP($FA426,BM,LOOKUPS!C$5,0)*$FG$6+VLOOKUP($FA426,DIV,LOOKUPS!C$7,0)*$FH$6++VLOOKUP($FA426,SIZE,LOOKUPS!C$11,0)*$FI$6)</f>
        <v>-3.4915000000000003</v>
      </c>
      <c r="FC426" s="1">
        <f>IF(ISERROR(VLOOKUP($FA426,MOM,LOOKUPS!D$12,0)*$FB$6+VLOOKUP($FA426,STREV,LOOKUPS!D$10,0)*$FC$6+VLOOKUP($FA426,LTREV,LOOKUPS!D$9,0)*$FD$6+VLOOKUP($FA426,CFP,LOOKUPS!D$6,0)*$FE$6+VLOOKUP($FA426,EP,LOOKUPS!D$8,0)*$FF$6+VLOOKUP($FA426,BM,LOOKUPS!D$5,0)*$FG$6+VLOOKUP($FA426,DIV,LOOKUPS!D$7,0)*$FH$6++VLOOKUP($FA426,SIZE,LOOKUPS!D$11,0)*$FI$6),"",VLOOKUP($FA426,MOM,LOOKUPS!D$12,0)*$FB$6+VLOOKUP($FA426,STREV,LOOKUPS!D$10,0)*$FC$6+VLOOKUP($FA426,LTREV,LOOKUPS!D$9,0)*$FD$6+VLOOKUP($FA426,CFP,LOOKUPS!D$6,0)*$FE$6+VLOOKUP($FA426,EP,LOOKUPS!D$8,0)*$FF$6+VLOOKUP($FA426,BM,LOOKUPS!D$5,0)*$FG$6+VLOOKUP($FA426,DIV,LOOKUPS!D$7,0)*$FH$6++VLOOKUP($FA426,SIZE,LOOKUPS!D$11,0)*$FI$6)</f>
        <v>-3.0687000000000002</v>
      </c>
      <c r="FD426" s="1">
        <f>IF(ISERROR(VLOOKUP($FA426,MOM,LOOKUPS!E$12,0)*$FB$6+VLOOKUP($FA426,STREV,LOOKUPS!E$10,0)*$FC$6+VLOOKUP($FA426,LTREV,LOOKUPS!E$9,0)*$FD$6+VLOOKUP($FA426,CFP,LOOKUPS!E$6,0)*$FE$6+VLOOKUP($FA426,EP,LOOKUPS!E$8,0)*$FF$6+VLOOKUP($FA426,BM,LOOKUPS!E$5,0)*$FG$6+VLOOKUP($FA426,DIV,LOOKUPS!E$7,0)*$FH$6++VLOOKUP($FA426,SIZE,LOOKUPS!E$11,0)*$FI$6),"",VLOOKUP($FA426,MOM,LOOKUPS!E$12,0)*$FB$6+VLOOKUP($FA426,STREV,LOOKUPS!E$10,0)*$FC$6+VLOOKUP($FA426,LTREV,LOOKUPS!E$9,0)*$FD$6+VLOOKUP($FA426,CFP,LOOKUPS!E$6,0)*$FE$6+VLOOKUP($FA426,EP,LOOKUPS!E$8,0)*$FF$6+VLOOKUP($FA426,BM,LOOKUPS!E$5,0)*$FG$6+VLOOKUP($FA426,DIV,LOOKUPS!E$7,0)*$FH$6++VLOOKUP($FA426,SIZE,LOOKUPS!E$11,0)*$FI$6)</f>
        <v>-2.2768999999999999</v>
      </c>
      <c r="FE426" s="1">
        <f>IF(ISERROR(VLOOKUP($FA426,MOM,LOOKUPS!F$12,0)*$FB$6+VLOOKUP($FA426,STREV,LOOKUPS!F$10,0)*$FC$6+VLOOKUP($FA426,LTREV,LOOKUPS!F$9,0)*$FD$6+VLOOKUP($FA426,CFP,LOOKUPS!F$6,0)*$FE$6+VLOOKUP($FA426,EP,LOOKUPS!F$8,0)*$FF$6+VLOOKUP($FA426,BM,LOOKUPS!F$5,0)*$FG$6+VLOOKUP($FA426,DIV,LOOKUPS!F$7,0)*$FH$6++VLOOKUP($FA426,SIZE,LOOKUPS!F$11,0)*$FI$6),"",VLOOKUP($FA426,MOM,LOOKUPS!F$12,0)*$FB$6+VLOOKUP($FA426,STREV,LOOKUPS!F$10,0)*$FC$6+VLOOKUP($FA426,LTREV,LOOKUPS!F$9,0)*$FD$6+VLOOKUP($FA426,CFP,LOOKUPS!F$6,0)*$FE$6+VLOOKUP($FA426,EP,LOOKUPS!F$8,0)*$FF$6+VLOOKUP($FA426,BM,LOOKUPS!F$5,0)*$FG$6+VLOOKUP($FA426,DIV,LOOKUPS!F$7,0)*$FH$6++VLOOKUP($FA426,SIZE,LOOKUPS!F$11,0)*$FI$6)</f>
        <v>-2.5944000000000003</v>
      </c>
      <c r="FF426" s="1">
        <f>IF(ISERROR(VLOOKUP($FA426,MOM,LOOKUPS!G$12,0)*$FB$6+VLOOKUP($FA426,STREV,LOOKUPS!G$10,0)*$FC$6+VLOOKUP($FA426,LTREV,LOOKUPS!G$9,0)*$FD$6+VLOOKUP($FA426,CFP,LOOKUPS!G$6,0)*$FE$6+VLOOKUP($FA426,EP,LOOKUPS!G$8,0)*$FF$6+VLOOKUP($FA426,BM,LOOKUPS!G$5,0)*$FG$6+VLOOKUP($FA426,DIV,LOOKUPS!G$7,0)*$FH$6++VLOOKUP($FA426,SIZE,LOOKUPS!G$11,0)*$FI$6),"",VLOOKUP($FA426,MOM,LOOKUPS!G$12,0)*$FB$6+VLOOKUP($FA426,STREV,LOOKUPS!G$10,0)*$FC$6+VLOOKUP($FA426,LTREV,LOOKUPS!G$9,0)*$FD$6+VLOOKUP($FA426,CFP,LOOKUPS!G$6,0)*$FE$6+VLOOKUP($FA426,EP,LOOKUPS!G$8,0)*$FF$6+VLOOKUP($FA426,BM,LOOKUPS!G$5,0)*$FG$6+VLOOKUP($FA426,DIV,LOOKUPS!G$7,0)*$FH$6++VLOOKUP($FA426,SIZE,LOOKUPS!G$11,0)*$FI$6)</f>
        <v>-2.3155999999999999</v>
      </c>
      <c r="FG426" s="1">
        <f>IF(ISERROR(VLOOKUP($FA426,MOM,LOOKUPS!H$12,0)*$FB$6+VLOOKUP($FA426,STREV,LOOKUPS!H$10,0)*$FC$6+VLOOKUP($FA426,LTREV,LOOKUPS!H$9,0)*$FD$6+VLOOKUP($FA426,CFP,LOOKUPS!H$6,0)*$FE$6+VLOOKUP($FA426,EP,LOOKUPS!H$8,0)*$FF$6+VLOOKUP($FA426,BM,LOOKUPS!H$5,0)*$FG$6+VLOOKUP($FA426,DIV,LOOKUPS!H$7,0)*$FH$6++VLOOKUP($FA426,SIZE,LOOKUPS!H$11,0)*$FI$6),"",VLOOKUP($FA426,MOM,LOOKUPS!H$12,0)*$FB$6+VLOOKUP($FA426,STREV,LOOKUPS!H$10,0)*$FC$6+VLOOKUP($FA426,LTREV,LOOKUPS!H$9,0)*$FD$6+VLOOKUP($FA426,CFP,LOOKUPS!H$6,0)*$FE$6+VLOOKUP($FA426,EP,LOOKUPS!H$8,0)*$FF$6+VLOOKUP($FA426,BM,LOOKUPS!H$5,0)*$FG$6+VLOOKUP($FA426,DIV,LOOKUPS!H$7,0)*$FH$6++VLOOKUP($FA426,SIZE,LOOKUPS!H$11,0)*$FI$6)</f>
        <v>-2.4908000000000001</v>
      </c>
      <c r="FH426" s="1">
        <f>IF(ISERROR(VLOOKUP($FA426,MOM,LOOKUPS!I$12,0)*$FB$6+VLOOKUP($FA426,STREV,LOOKUPS!I$10,0)*$FC$6+VLOOKUP($FA426,LTREV,LOOKUPS!I$9,0)*$FD$6+VLOOKUP($FA426,CFP,LOOKUPS!I$6,0)*$FE$6+VLOOKUP($FA426,EP,LOOKUPS!I$8,0)*$FF$6+VLOOKUP($FA426,BM,LOOKUPS!I$5,0)*$FG$6+VLOOKUP($FA426,DIV,LOOKUPS!I$7,0)*$FH$6++VLOOKUP($FA426,SIZE,LOOKUPS!I$11,0)*$FI$6),"",VLOOKUP($FA426,MOM,LOOKUPS!I$12,0)*$FB$6+VLOOKUP($FA426,STREV,LOOKUPS!I$10,0)*$FC$6+VLOOKUP($FA426,LTREV,LOOKUPS!I$9,0)*$FD$6+VLOOKUP($FA426,CFP,LOOKUPS!I$6,0)*$FE$6+VLOOKUP($FA426,EP,LOOKUPS!I$8,0)*$FF$6+VLOOKUP($FA426,BM,LOOKUPS!I$5,0)*$FG$6+VLOOKUP($FA426,DIV,LOOKUPS!I$7,0)*$FH$6++VLOOKUP($FA426,SIZE,LOOKUPS!I$11,0)*$FI$6)</f>
        <v>-2.4995000000000003</v>
      </c>
      <c r="FI426" s="1">
        <f>IF(ISERROR(VLOOKUP($FA426,MOM,LOOKUPS!J$12,0)*$FB$6+VLOOKUP($FA426,STREV,LOOKUPS!J$10,0)*$FC$6+VLOOKUP($FA426,LTREV,LOOKUPS!J$9,0)*$FD$6+VLOOKUP($FA426,CFP,LOOKUPS!J$6,0)*$FE$6+VLOOKUP($FA426,EP,LOOKUPS!J$8,0)*$FF$6+VLOOKUP($FA426,BM,LOOKUPS!J$5,0)*$FG$6+VLOOKUP($FA426,DIV,LOOKUPS!J$7,0)*$FH$6++VLOOKUP($FA426,SIZE,LOOKUPS!J$11,0)*$FI$6),"",VLOOKUP($FA426,MOM,LOOKUPS!J$12,0)*$FB$6+VLOOKUP($FA426,STREV,LOOKUPS!J$10,0)*$FC$6+VLOOKUP($FA426,LTREV,LOOKUPS!J$9,0)*$FD$6+VLOOKUP($FA426,CFP,LOOKUPS!J$6,0)*$FE$6+VLOOKUP($FA426,EP,LOOKUPS!J$8,0)*$FF$6+VLOOKUP($FA426,BM,LOOKUPS!J$5,0)*$FG$6+VLOOKUP($FA426,DIV,LOOKUPS!J$7,0)*$FH$6++VLOOKUP($FA426,SIZE,LOOKUPS!J$11,0)*$FI$6)</f>
        <v>-3.0106000000000002</v>
      </c>
      <c r="FJ426" s="1">
        <f>IF(ISERROR(VLOOKUP($FA426,MOM,LOOKUPS!K$12,0)*$FB$6+VLOOKUP($FA426,STREV,LOOKUPS!K$10,0)*$FC$6+VLOOKUP($FA426,LTREV,LOOKUPS!K$9,0)*$FD$6+VLOOKUP($FA426,CFP,LOOKUPS!K$6,0)*$FE$6+VLOOKUP($FA426,EP,LOOKUPS!K$8,0)*$FF$6+VLOOKUP($FA426,BM,LOOKUPS!K$5,0)*$FG$6+VLOOKUP($FA426,DIV,LOOKUPS!K$7,0)*$FH$6++VLOOKUP($FA426,SIZE,LOOKUPS!K$11,0)*$FI$6),"",VLOOKUP($FA426,MOM,LOOKUPS!K$12,0)*$FB$6+VLOOKUP($FA426,STREV,LOOKUPS!K$10,0)*$FC$6+VLOOKUP($FA426,LTREV,LOOKUPS!K$9,0)*$FD$6+VLOOKUP($FA426,CFP,LOOKUPS!K$6,0)*$FE$6+VLOOKUP($FA426,EP,LOOKUPS!K$8,0)*$FF$6+VLOOKUP($FA426,BM,LOOKUPS!K$5,0)*$FG$6+VLOOKUP($FA426,DIV,LOOKUPS!K$7,0)*$FH$6++VLOOKUP($FA426,SIZE,LOOKUPS!K$11,0)*$FI$6)</f>
        <v>-3.4478999999999997</v>
      </c>
      <c r="FK426" s="1">
        <f>IF(ISERROR(VLOOKUP($FA426,MOM,LOOKUPS!L$12,0)*$FB$6+VLOOKUP($FA426,STREV,LOOKUPS!L$10,0)*$FC$6+VLOOKUP($FA426,LTREV,LOOKUPS!L$9,0)*$FD$6+VLOOKUP($FA426,CFP,LOOKUPS!L$6,0)*$FE$6+VLOOKUP($FA426,EP,LOOKUPS!L$8,0)*$FF$6+VLOOKUP($FA426,BM,LOOKUPS!L$5,0)*$FG$6+VLOOKUP($FA426,DIV,LOOKUPS!L$7,0)*$FH$6++VLOOKUP($FA426,SIZE,LOOKUPS!L$11,0)*$FI$6),"",VLOOKUP($FA426,MOM,LOOKUPS!L$12,0)*$FB$6+VLOOKUP($FA426,STREV,LOOKUPS!L$10,0)*$FC$6+VLOOKUP($FA426,LTREV,LOOKUPS!L$9,0)*$FD$6+VLOOKUP($FA426,CFP,LOOKUPS!L$6,0)*$FE$6+VLOOKUP($FA426,EP,LOOKUPS!L$8,0)*$FF$6+VLOOKUP($FA426,BM,LOOKUPS!L$5,0)*$FG$6+VLOOKUP($FA426,DIV,LOOKUPS!L$7,0)*$FH$6++VLOOKUP($FA426,SIZE,LOOKUPS!L$11,0)*$FI$6)</f>
        <v>-3.5145000000000004</v>
      </c>
    </row>
    <row r="427" spans="1:167" x14ac:dyDescent="0.3">
      <c r="A427" s="1">
        <v>196110</v>
      </c>
      <c r="B427" s="1">
        <v>-0.33</v>
      </c>
      <c r="C427" s="1">
        <v>-0.12</v>
      </c>
      <c r="D427" s="1">
        <v>1.52</v>
      </c>
      <c r="E427" s="1">
        <v>1.57</v>
      </c>
      <c r="F427" s="1">
        <v>3.29</v>
      </c>
      <c r="G427" s="1">
        <v>2.5299999999999998</v>
      </c>
      <c r="H427" s="1">
        <v>2.5</v>
      </c>
      <c r="I427" s="1">
        <v>2.08</v>
      </c>
      <c r="J427" s="1">
        <v>2.71</v>
      </c>
      <c r="K427" s="1">
        <v>5.89</v>
      </c>
      <c r="M427" s="1">
        <v>196011</v>
      </c>
      <c r="N427" s="1">
        <v>6.05</v>
      </c>
      <c r="O427" s="1">
        <v>5</v>
      </c>
      <c r="P427" s="1">
        <v>5.17</v>
      </c>
      <c r="Q427" s="1">
        <v>4.3</v>
      </c>
      <c r="R427" s="1">
        <v>5.19</v>
      </c>
      <c r="S427" s="1">
        <v>4.3600000000000003</v>
      </c>
      <c r="T427" s="1">
        <v>3.53</v>
      </c>
      <c r="U427" s="1">
        <v>4.26</v>
      </c>
      <c r="V427" s="1">
        <v>4.68</v>
      </c>
      <c r="W427" s="1">
        <v>4.49</v>
      </c>
      <c r="Y427" s="1">
        <v>196510</v>
      </c>
      <c r="Z427" s="1">
        <v>7.62</v>
      </c>
      <c r="AA427" s="1">
        <v>3.99</v>
      </c>
      <c r="AB427" s="1">
        <v>5.63</v>
      </c>
      <c r="AC427" s="1">
        <v>4.93</v>
      </c>
      <c r="AD427" s="1">
        <v>3.23</v>
      </c>
      <c r="AE427" s="1">
        <v>3.09</v>
      </c>
      <c r="AF427" s="1">
        <v>2.5</v>
      </c>
      <c r="AG427" s="1">
        <v>5.14</v>
      </c>
      <c r="AH427" s="1">
        <v>4.16</v>
      </c>
      <c r="AI427" s="1">
        <v>5.0599999999999996</v>
      </c>
      <c r="AK427">
        <v>198604</v>
      </c>
      <c r="AL427">
        <v>2.08</v>
      </c>
      <c r="AM427">
        <v>1.51</v>
      </c>
      <c r="AN427">
        <v>1.07</v>
      </c>
      <c r="AO427">
        <v>0.48</v>
      </c>
      <c r="AP427">
        <v>1.73</v>
      </c>
      <c r="AQ427">
        <v>1.04</v>
      </c>
      <c r="AR427">
        <v>1</v>
      </c>
      <c r="AS427">
        <v>1.23</v>
      </c>
      <c r="AT427">
        <v>-0.08</v>
      </c>
      <c r="AU427">
        <v>2.06</v>
      </c>
      <c r="AV427">
        <v>1.1499999999999999</v>
      </c>
      <c r="AW427">
        <v>0.71</v>
      </c>
      <c r="AX427">
        <v>1.37</v>
      </c>
      <c r="AY427">
        <v>0.95</v>
      </c>
      <c r="AZ427">
        <v>1.04</v>
      </c>
      <c r="BA427">
        <v>0.85</v>
      </c>
      <c r="BB427">
        <v>1.66</v>
      </c>
      <c r="BC427">
        <v>0.54</v>
      </c>
      <c r="BD427">
        <v>-0.61</v>
      </c>
      <c r="BF427" s="1">
        <v>198604</v>
      </c>
      <c r="BG427" s="1">
        <v>2.57</v>
      </c>
      <c r="BH427" s="1">
        <v>1.33</v>
      </c>
      <c r="BI427" s="1">
        <v>0.98</v>
      </c>
      <c r="BJ427" s="1">
        <v>0.19</v>
      </c>
      <c r="BK427" s="1">
        <v>1.44</v>
      </c>
      <c r="BL427" s="1">
        <v>1.24</v>
      </c>
      <c r="BM427" s="1">
        <v>0.65</v>
      </c>
      <c r="BN427" s="1">
        <v>0.91</v>
      </c>
      <c r="BO427" s="1">
        <v>-0.14000000000000001</v>
      </c>
      <c r="BP427" s="1">
        <v>1.01</v>
      </c>
      <c r="BQ427" s="1">
        <v>2.0499999999999998</v>
      </c>
      <c r="BR427" s="1">
        <v>0.92</v>
      </c>
      <c r="BS427" s="1">
        <v>1.59</v>
      </c>
      <c r="BT427" s="1">
        <v>0.86</v>
      </c>
      <c r="BU427" s="1">
        <v>0.4</v>
      </c>
      <c r="BV427" s="1">
        <v>1.01</v>
      </c>
      <c r="BW427" s="1">
        <v>0.82</v>
      </c>
      <c r="BX427" s="1">
        <v>-0.23</v>
      </c>
      <c r="BY427" s="1">
        <v>-7.0000000000000007E-2</v>
      </c>
      <c r="CA427" s="1">
        <v>196104</v>
      </c>
      <c r="CB427" s="1">
        <v>4.1399999999999997</v>
      </c>
      <c r="CC427" s="1">
        <v>0.08</v>
      </c>
      <c r="CD427" s="1">
        <v>0.72</v>
      </c>
      <c r="CE427" s="1">
        <v>1.84</v>
      </c>
      <c r="CF427" s="1">
        <v>-0.42</v>
      </c>
      <c r="CG427" s="1">
        <v>0.86</v>
      </c>
      <c r="CH427" s="1">
        <v>0.57999999999999996</v>
      </c>
      <c r="CI427" s="1">
        <v>2.0299999999999998</v>
      </c>
      <c r="CJ427" s="1">
        <v>1.25</v>
      </c>
      <c r="CK427" s="1">
        <v>-0.24</v>
      </c>
      <c r="CL427" s="1">
        <v>-0.6</v>
      </c>
      <c r="CM427" s="1">
        <v>1.07</v>
      </c>
      <c r="CN427" s="1">
        <v>0.66</v>
      </c>
      <c r="CO427" s="1">
        <v>1.54</v>
      </c>
      <c r="CP427" s="1">
        <v>-0.37</v>
      </c>
      <c r="CQ427" s="1">
        <v>1.0900000000000001</v>
      </c>
      <c r="CR427" s="1">
        <v>3.03</v>
      </c>
      <c r="CS427" s="1">
        <v>3.08</v>
      </c>
      <c r="CT427" s="1">
        <v>-0.65</v>
      </c>
      <c r="CV427" s="1">
        <v>196204</v>
      </c>
      <c r="CW427" s="1">
        <v>-9.35</v>
      </c>
      <c r="CX427" s="1">
        <v>-8.59</v>
      </c>
      <c r="CY427" s="1">
        <v>-5.41</v>
      </c>
      <c r="CZ427" s="1">
        <v>-5.35</v>
      </c>
      <c r="DA427" s="1">
        <v>-8.76</v>
      </c>
      <c r="DB427" s="1">
        <v>-6.95</v>
      </c>
      <c r="DC427" s="1">
        <v>-5.26</v>
      </c>
      <c r="DD427" s="1">
        <v>-5.18</v>
      </c>
      <c r="DE427" s="1">
        <v>-5.54</v>
      </c>
      <c r="DF427" s="1">
        <v>-9.27</v>
      </c>
      <c r="DG427" s="1">
        <v>-8.25</v>
      </c>
      <c r="DH427" s="1">
        <v>-8.24</v>
      </c>
      <c r="DI427" s="1">
        <v>-5.69</v>
      </c>
      <c r="DJ427" s="1">
        <v>-5.14</v>
      </c>
      <c r="DK427" s="1">
        <v>-5.39</v>
      </c>
      <c r="DL427" s="1">
        <v>-5.41</v>
      </c>
      <c r="DM427" s="1">
        <v>-4.95</v>
      </c>
      <c r="DN427" s="1">
        <v>-6.11</v>
      </c>
      <c r="DO427" s="1">
        <v>-4.97</v>
      </c>
      <c r="DQ427" s="1">
        <v>196104</v>
      </c>
      <c r="DR427" s="1">
        <v>-99.99</v>
      </c>
      <c r="DS427" s="1">
        <v>1.89</v>
      </c>
      <c r="DT427" s="1">
        <v>0.77</v>
      </c>
      <c r="DU427" s="1">
        <v>-0.2</v>
      </c>
      <c r="DV427" s="1">
        <v>1.9</v>
      </c>
      <c r="DW427" s="1">
        <v>2.23</v>
      </c>
      <c r="DX427" s="1">
        <v>-0.16</v>
      </c>
      <c r="DY427" s="1">
        <v>0.22</v>
      </c>
      <c r="DZ427" s="1">
        <v>-0.09</v>
      </c>
      <c r="EA427" s="1">
        <v>3.25</v>
      </c>
      <c r="EB427" s="1">
        <v>0.62</v>
      </c>
      <c r="EC427" s="1">
        <v>1.89</v>
      </c>
      <c r="ED427" s="1">
        <v>2.58</v>
      </c>
      <c r="EE427" s="1">
        <v>-0.66</v>
      </c>
      <c r="EF427" s="1">
        <v>0.35</v>
      </c>
      <c r="EG427" s="1">
        <v>0.84</v>
      </c>
      <c r="EH427" s="1">
        <v>-0.41</v>
      </c>
      <c r="EI427" s="1">
        <v>-0.04</v>
      </c>
      <c r="EJ427" s="1">
        <v>-0.14000000000000001</v>
      </c>
      <c r="EL427">
        <v>196104</v>
      </c>
      <c r="EM427">
        <v>0.28999999999999998</v>
      </c>
      <c r="EN427">
        <v>0.05</v>
      </c>
      <c r="EO427">
        <v>2.15</v>
      </c>
      <c r="EP427">
        <v>0.17</v>
      </c>
      <c r="ER427" s="1">
        <v>196110</v>
      </c>
      <c r="ES427" s="1">
        <v>3.13</v>
      </c>
      <c r="EU427" s="1">
        <v>196011</v>
      </c>
      <c r="EV427" s="1">
        <v>1.05</v>
      </c>
      <c r="EX427" s="1">
        <v>196510</v>
      </c>
      <c r="EY427" s="1">
        <v>0.94</v>
      </c>
      <c r="FA427" s="1">
        <v>196110</v>
      </c>
      <c r="FB427" s="1">
        <f>IF(ISERROR(VLOOKUP($FA427,MOM,LOOKUPS!C$12,0)*$FB$6+VLOOKUP($FA427,STREV,LOOKUPS!C$10,0)*$FC$6+VLOOKUP($FA427,LTREV,LOOKUPS!C$9,0)*$FD$6+VLOOKUP($FA427,CFP,LOOKUPS!C$6,0)*$FE$6+VLOOKUP($FA427,EP,LOOKUPS!C$8,0)*$FF$6+VLOOKUP($FA427,BM,LOOKUPS!C$5,0)*$FG$6+VLOOKUP($FA427,DIV,LOOKUPS!C$7,0)*$FH$6++VLOOKUP($FA427,SIZE,LOOKUPS!C$11,0)*$FI$6),"",VLOOKUP($FA427,MOM,LOOKUPS!C$12,0)*$FB$6+VLOOKUP($FA427,STREV,LOOKUPS!C$10,0)*$FC$6+VLOOKUP($FA427,LTREV,LOOKUPS!C$9,0)*$FD$6+VLOOKUP($FA427,CFP,LOOKUPS!C$6,0)*$FE$6+VLOOKUP($FA427,EP,LOOKUPS!C$8,0)*$FF$6+VLOOKUP($FA427,BM,LOOKUPS!C$5,0)*$FG$6+VLOOKUP($FA427,DIV,LOOKUPS!C$7,0)*$FH$6++VLOOKUP($FA427,SIZE,LOOKUPS!C$11,0)*$FI$6)</f>
        <v>0.74580000000000002</v>
      </c>
      <c r="FC427" s="1">
        <f>IF(ISERROR(VLOOKUP($FA427,MOM,LOOKUPS!D$12,0)*$FB$6+VLOOKUP($FA427,STREV,LOOKUPS!D$10,0)*$FC$6+VLOOKUP($FA427,LTREV,LOOKUPS!D$9,0)*$FD$6+VLOOKUP($FA427,CFP,LOOKUPS!D$6,0)*$FE$6+VLOOKUP($FA427,EP,LOOKUPS!D$8,0)*$FF$6+VLOOKUP($FA427,BM,LOOKUPS!D$5,0)*$FG$6+VLOOKUP($FA427,DIV,LOOKUPS!D$7,0)*$FH$6++VLOOKUP($FA427,SIZE,LOOKUPS!D$11,0)*$FI$6),"",VLOOKUP($FA427,MOM,LOOKUPS!D$12,0)*$FB$6+VLOOKUP($FA427,STREV,LOOKUPS!D$10,0)*$FC$6+VLOOKUP($FA427,LTREV,LOOKUPS!D$9,0)*$FD$6+VLOOKUP($FA427,CFP,LOOKUPS!D$6,0)*$FE$6+VLOOKUP($FA427,EP,LOOKUPS!D$8,0)*$FF$6+VLOOKUP($FA427,BM,LOOKUPS!D$5,0)*$FG$6+VLOOKUP($FA427,DIV,LOOKUPS!D$7,0)*$FH$6++VLOOKUP($FA427,SIZE,LOOKUPS!D$11,0)*$FI$6)</f>
        <v>2.0198</v>
      </c>
      <c r="FD427" s="1">
        <f>IF(ISERROR(VLOOKUP($FA427,MOM,LOOKUPS!E$12,0)*$FB$6+VLOOKUP($FA427,STREV,LOOKUPS!E$10,0)*$FC$6+VLOOKUP($FA427,LTREV,LOOKUPS!E$9,0)*$FD$6+VLOOKUP($FA427,CFP,LOOKUPS!E$6,0)*$FE$6+VLOOKUP($FA427,EP,LOOKUPS!E$8,0)*$FF$6+VLOOKUP($FA427,BM,LOOKUPS!E$5,0)*$FG$6+VLOOKUP($FA427,DIV,LOOKUPS!E$7,0)*$FH$6++VLOOKUP($FA427,SIZE,LOOKUPS!E$11,0)*$FI$6),"",VLOOKUP($FA427,MOM,LOOKUPS!E$12,0)*$FB$6+VLOOKUP($FA427,STREV,LOOKUPS!E$10,0)*$FC$6+VLOOKUP($FA427,LTREV,LOOKUPS!E$9,0)*$FD$6+VLOOKUP($FA427,CFP,LOOKUPS!E$6,0)*$FE$6+VLOOKUP($FA427,EP,LOOKUPS!E$8,0)*$FF$6+VLOOKUP($FA427,BM,LOOKUPS!E$5,0)*$FG$6+VLOOKUP($FA427,DIV,LOOKUPS!E$7,0)*$FH$6++VLOOKUP($FA427,SIZE,LOOKUPS!E$11,0)*$FI$6)</f>
        <v>1.8784000000000001</v>
      </c>
      <c r="FE427" s="1">
        <f>IF(ISERROR(VLOOKUP($FA427,MOM,LOOKUPS!F$12,0)*$FB$6+VLOOKUP($FA427,STREV,LOOKUPS!F$10,0)*$FC$6+VLOOKUP($FA427,LTREV,LOOKUPS!F$9,0)*$FD$6+VLOOKUP($FA427,CFP,LOOKUPS!F$6,0)*$FE$6+VLOOKUP($FA427,EP,LOOKUPS!F$8,0)*$FF$6+VLOOKUP($FA427,BM,LOOKUPS!F$5,0)*$FG$6+VLOOKUP($FA427,DIV,LOOKUPS!F$7,0)*$FH$6++VLOOKUP($FA427,SIZE,LOOKUPS!F$11,0)*$FI$6),"",VLOOKUP($FA427,MOM,LOOKUPS!F$12,0)*$FB$6+VLOOKUP($FA427,STREV,LOOKUPS!F$10,0)*$FC$6+VLOOKUP($FA427,LTREV,LOOKUPS!F$9,0)*$FD$6+VLOOKUP($FA427,CFP,LOOKUPS!F$6,0)*$FE$6+VLOOKUP($FA427,EP,LOOKUPS!F$8,0)*$FF$6+VLOOKUP($FA427,BM,LOOKUPS!F$5,0)*$FG$6+VLOOKUP($FA427,DIV,LOOKUPS!F$7,0)*$FH$6++VLOOKUP($FA427,SIZE,LOOKUPS!F$11,0)*$FI$6)</f>
        <v>3.0059000000000005</v>
      </c>
      <c r="FF427" s="1">
        <f>IF(ISERROR(VLOOKUP($FA427,MOM,LOOKUPS!G$12,0)*$FB$6+VLOOKUP($FA427,STREV,LOOKUPS!G$10,0)*$FC$6+VLOOKUP($FA427,LTREV,LOOKUPS!G$9,0)*$FD$6+VLOOKUP($FA427,CFP,LOOKUPS!G$6,0)*$FE$6+VLOOKUP($FA427,EP,LOOKUPS!G$8,0)*$FF$6+VLOOKUP($FA427,BM,LOOKUPS!G$5,0)*$FG$6+VLOOKUP($FA427,DIV,LOOKUPS!G$7,0)*$FH$6++VLOOKUP($FA427,SIZE,LOOKUPS!G$11,0)*$FI$6),"",VLOOKUP($FA427,MOM,LOOKUPS!G$12,0)*$FB$6+VLOOKUP($FA427,STREV,LOOKUPS!G$10,0)*$FC$6+VLOOKUP($FA427,LTREV,LOOKUPS!G$9,0)*$FD$6+VLOOKUP($FA427,CFP,LOOKUPS!G$6,0)*$FE$6+VLOOKUP($FA427,EP,LOOKUPS!G$8,0)*$FF$6+VLOOKUP($FA427,BM,LOOKUPS!G$5,0)*$FG$6+VLOOKUP($FA427,DIV,LOOKUPS!G$7,0)*$FH$6++VLOOKUP($FA427,SIZE,LOOKUPS!G$11,0)*$FI$6)</f>
        <v>2.9561000000000002</v>
      </c>
      <c r="FG427" s="1">
        <f>IF(ISERROR(VLOOKUP($FA427,MOM,LOOKUPS!H$12,0)*$FB$6+VLOOKUP($FA427,STREV,LOOKUPS!H$10,0)*$FC$6+VLOOKUP($FA427,LTREV,LOOKUPS!H$9,0)*$FD$6+VLOOKUP($FA427,CFP,LOOKUPS!H$6,0)*$FE$6+VLOOKUP($FA427,EP,LOOKUPS!H$8,0)*$FF$6+VLOOKUP($FA427,BM,LOOKUPS!H$5,0)*$FG$6+VLOOKUP($FA427,DIV,LOOKUPS!H$7,0)*$FH$6++VLOOKUP($FA427,SIZE,LOOKUPS!H$11,0)*$FI$6),"",VLOOKUP($FA427,MOM,LOOKUPS!H$12,0)*$FB$6+VLOOKUP($FA427,STREV,LOOKUPS!H$10,0)*$FC$6+VLOOKUP($FA427,LTREV,LOOKUPS!H$9,0)*$FD$6+VLOOKUP($FA427,CFP,LOOKUPS!H$6,0)*$FE$6+VLOOKUP($FA427,EP,LOOKUPS!H$8,0)*$FF$6+VLOOKUP($FA427,BM,LOOKUPS!H$5,0)*$FG$6+VLOOKUP($FA427,DIV,LOOKUPS!H$7,0)*$FH$6++VLOOKUP($FA427,SIZE,LOOKUPS!H$11,0)*$FI$6)</f>
        <v>2.7107000000000001</v>
      </c>
      <c r="FH427" s="1">
        <f>IF(ISERROR(VLOOKUP($FA427,MOM,LOOKUPS!I$12,0)*$FB$6+VLOOKUP($FA427,STREV,LOOKUPS!I$10,0)*$FC$6+VLOOKUP($FA427,LTREV,LOOKUPS!I$9,0)*$FD$6+VLOOKUP($FA427,CFP,LOOKUPS!I$6,0)*$FE$6+VLOOKUP($FA427,EP,LOOKUPS!I$8,0)*$FF$6+VLOOKUP($FA427,BM,LOOKUPS!I$5,0)*$FG$6+VLOOKUP($FA427,DIV,LOOKUPS!I$7,0)*$FH$6++VLOOKUP($FA427,SIZE,LOOKUPS!I$11,0)*$FI$6),"",VLOOKUP($FA427,MOM,LOOKUPS!I$12,0)*$FB$6+VLOOKUP($FA427,STREV,LOOKUPS!I$10,0)*$FC$6+VLOOKUP($FA427,LTREV,LOOKUPS!I$9,0)*$FD$6+VLOOKUP($FA427,CFP,LOOKUPS!I$6,0)*$FE$6+VLOOKUP($FA427,EP,LOOKUPS!I$8,0)*$FF$6+VLOOKUP($FA427,BM,LOOKUPS!I$5,0)*$FG$6+VLOOKUP($FA427,DIV,LOOKUPS!I$7,0)*$FH$6++VLOOKUP($FA427,SIZE,LOOKUPS!I$11,0)*$FI$6)</f>
        <v>2.3167</v>
      </c>
      <c r="FI427" s="1">
        <f>IF(ISERROR(VLOOKUP($FA427,MOM,LOOKUPS!J$12,0)*$FB$6+VLOOKUP($FA427,STREV,LOOKUPS!J$10,0)*$FC$6+VLOOKUP($FA427,LTREV,LOOKUPS!J$9,0)*$FD$6+VLOOKUP($FA427,CFP,LOOKUPS!J$6,0)*$FE$6+VLOOKUP($FA427,EP,LOOKUPS!J$8,0)*$FF$6+VLOOKUP($FA427,BM,LOOKUPS!J$5,0)*$FG$6+VLOOKUP($FA427,DIV,LOOKUPS!J$7,0)*$FH$6++VLOOKUP($FA427,SIZE,LOOKUPS!J$11,0)*$FI$6),"",VLOOKUP($FA427,MOM,LOOKUPS!J$12,0)*$FB$6+VLOOKUP($FA427,STREV,LOOKUPS!J$10,0)*$FC$6+VLOOKUP($FA427,LTREV,LOOKUPS!J$9,0)*$FD$6+VLOOKUP($FA427,CFP,LOOKUPS!J$6,0)*$FE$6+VLOOKUP($FA427,EP,LOOKUPS!J$8,0)*$FF$6+VLOOKUP($FA427,BM,LOOKUPS!J$5,0)*$FG$6+VLOOKUP($FA427,DIV,LOOKUPS!J$7,0)*$FH$6++VLOOKUP($FA427,SIZE,LOOKUPS!J$11,0)*$FI$6)</f>
        <v>1.4371</v>
      </c>
      <c r="FJ427" s="1">
        <f>IF(ISERROR(VLOOKUP($FA427,MOM,LOOKUPS!K$12,0)*$FB$6+VLOOKUP($FA427,STREV,LOOKUPS!K$10,0)*$FC$6+VLOOKUP($FA427,LTREV,LOOKUPS!K$9,0)*$FD$6+VLOOKUP($FA427,CFP,LOOKUPS!K$6,0)*$FE$6+VLOOKUP($FA427,EP,LOOKUPS!K$8,0)*$FF$6+VLOOKUP($FA427,BM,LOOKUPS!K$5,0)*$FG$6+VLOOKUP($FA427,DIV,LOOKUPS!K$7,0)*$FH$6++VLOOKUP($FA427,SIZE,LOOKUPS!K$11,0)*$FI$6),"",VLOOKUP($FA427,MOM,LOOKUPS!K$12,0)*$FB$6+VLOOKUP($FA427,STREV,LOOKUPS!K$10,0)*$FC$6+VLOOKUP($FA427,LTREV,LOOKUPS!K$9,0)*$FD$6+VLOOKUP($FA427,CFP,LOOKUPS!K$6,0)*$FE$6+VLOOKUP($FA427,EP,LOOKUPS!K$8,0)*$FF$6+VLOOKUP($FA427,BM,LOOKUPS!K$5,0)*$FG$6+VLOOKUP($FA427,DIV,LOOKUPS!K$7,0)*$FH$6++VLOOKUP($FA427,SIZE,LOOKUPS!K$11,0)*$FI$6)</f>
        <v>2.1174000000000004</v>
      </c>
      <c r="FK427" s="1">
        <f>IF(ISERROR(VLOOKUP($FA427,MOM,LOOKUPS!L$12,0)*$FB$6+VLOOKUP($FA427,STREV,LOOKUPS!L$10,0)*$FC$6+VLOOKUP($FA427,LTREV,LOOKUPS!L$9,0)*$FD$6+VLOOKUP($FA427,CFP,LOOKUPS!L$6,0)*$FE$6+VLOOKUP($FA427,EP,LOOKUPS!L$8,0)*$FF$6+VLOOKUP($FA427,BM,LOOKUPS!L$5,0)*$FG$6+VLOOKUP($FA427,DIV,LOOKUPS!L$7,0)*$FH$6++VLOOKUP($FA427,SIZE,LOOKUPS!L$11,0)*$FI$6),"",VLOOKUP($FA427,MOM,LOOKUPS!L$12,0)*$FB$6+VLOOKUP($FA427,STREV,LOOKUPS!L$10,0)*$FC$6+VLOOKUP($FA427,LTREV,LOOKUPS!L$9,0)*$FD$6+VLOOKUP($FA427,CFP,LOOKUPS!L$6,0)*$FE$6+VLOOKUP($FA427,EP,LOOKUPS!L$8,0)*$FF$6+VLOOKUP($FA427,BM,LOOKUPS!L$5,0)*$FG$6+VLOOKUP($FA427,DIV,LOOKUPS!L$7,0)*$FH$6++VLOOKUP($FA427,SIZE,LOOKUPS!L$11,0)*$FI$6)</f>
        <v>2.3412999999999999</v>
      </c>
    </row>
    <row r="428" spans="1:167" x14ac:dyDescent="0.3">
      <c r="A428" s="1">
        <v>196111</v>
      </c>
      <c r="B428" s="1">
        <v>5.04</v>
      </c>
      <c r="C428" s="1">
        <v>3.36</v>
      </c>
      <c r="D428" s="1">
        <v>3.47</v>
      </c>
      <c r="E428" s="1">
        <v>4.3099999999999996</v>
      </c>
      <c r="F428" s="1">
        <v>3.86</v>
      </c>
      <c r="G428" s="1">
        <v>4.67</v>
      </c>
      <c r="H428" s="1">
        <v>3.95</v>
      </c>
      <c r="I428" s="1">
        <v>5</v>
      </c>
      <c r="J428" s="1">
        <v>5.87</v>
      </c>
      <c r="K428" s="1">
        <v>7.28</v>
      </c>
      <c r="M428" s="1">
        <v>196012</v>
      </c>
      <c r="N428" s="1">
        <v>4.5</v>
      </c>
      <c r="O428" s="1">
        <v>3.96</v>
      </c>
      <c r="P428" s="1">
        <v>4.1900000000000004</v>
      </c>
      <c r="Q428" s="1">
        <v>3.56</v>
      </c>
      <c r="R428" s="1">
        <v>3.96</v>
      </c>
      <c r="S428" s="1">
        <v>3.64</v>
      </c>
      <c r="T428" s="1">
        <v>3.62</v>
      </c>
      <c r="U428" s="1">
        <v>4.58</v>
      </c>
      <c r="V428" s="1">
        <v>3.55</v>
      </c>
      <c r="W428" s="1">
        <v>3.03</v>
      </c>
      <c r="Y428" s="1">
        <v>196511</v>
      </c>
      <c r="Z428" s="1">
        <v>6.72</v>
      </c>
      <c r="AA428" s="1">
        <v>2.3199999999999998</v>
      </c>
      <c r="AB428" s="1">
        <v>2.76</v>
      </c>
      <c r="AC428" s="1">
        <v>2.77</v>
      </c>
      <c r="AD428" s="1">
        <v>1.8</v>
      </c>
      <c r="AE428" s="1">
        <v>1.8</v>
      </c>
      <c r="AF428" s="1">
        <v>2.1</v>
      </c>
      <c r="AG428" s="1">
        <v>2.62</v>
      </c>
      <c r="AH428" s="1">
        <v>2.81</v>
      </c>
      <c r="AI428" s="1">
        <v>3.32</v>
      </c>
      <c r="AK428">
        <v>198605</v>
      </c>
      <c r="AL428">
        <v>3.09</v>
      </c>
      <c r="AM428">
        <v>3.89</v>
      </c>
      <c r="AN428">
        <v>4.17</v>
      </c>
      <c r="AO428">
        <v>3.28</v>
      </c>
      <c r="AP428">
        <v>3.76</v>
      </c>
      <c r="AQ428">
        <v>4.26</v>
      </c>
      <c r="AR428">
        <v>4.51</v>
      </c>
      <c r="AS428">
        <v>3.74</v>
      </c>
      <c r="AT428">
        <v>2.92</v>
      </c>
      <c r="AU428">
        <v>3.81</v>
      </c>
      <c r="AV428">
        <v>3.67</v>
      </c>
      <c r="AW428">
        <v>4.33</v>
      </c>
      <c r="AX428">
        <v>4.1900000000000004</v>
      </c>
      <c r="AY428">
        <v>4.41</v>
      </c>
      <c r="AZ428">
        <v>4.5999999999999996</v>
      </c>
      <c r="BA428">
        <v>3.48</v>
      </c>
      <c r="BB428">
        <v>4.03</v>
      </c>
      <c r="BC428">
        <v>3.96</v>
      </c>
      <c r="BD428">
        <v>2.04</v>
      </c>
      <c r="BF428" s="1">
        <v>198605</v>
      </c>
      <c r="BG428" s="1">
        <v>3.49</v>
      </c>
      <c r="BH428" s="1">
        <v>3.53</v>
      </c>
      <c r="BI428" s="1">
        <v>3.93</v>
      </c>
      <c r="BJ428" s="1">
        <v>3.77</v>
      </c>
      <c r="BK428" s="1">
        <v>3.2</v>
      </c>
      <c r="BL428" s="1">
        <v>4.18</v>
      </c>
      <c r="BM428" s="1">
        <v>3.71</v>
      </c>
      <c r="BN428" s="1">
        <v>4.25</v>
      </c>
      <c r="BO428" s="1">
        <v>3.72</v>
      </c>
      <c r="BP428" s="1">
        <v>3.82</v>
      </c>
      <c r="BQ428" s="1">
        <v>2.33</v>
      </c>
      <c r="BR428" s="1">
        <v>4.68</v>
      </c>
      <c r="BS428" s="1">
        <v>3.6</v>
      </c>
      <c r="BT428" s="1">
        <v>3.99</v>
      </c>
      <c r="BU428" s="1">
        <v>3.38</v>
      </c>
      <c r="BV428" s="1">
        <v>4.6900000000000004</v>
      </c>
      <c r="BW428" s="1">
        <v>3.85</v>
      </c>
      <c r="BX428" s="1">
        <v>3.89</v>
      </c>
      <c r="BY428" s="1">
        <v>3.58</v>
      </c>
      <c r="CA428" s="1">
        <v>196105</v>
      </c>
      <c r="CB428" s="1">
        <v>2.99</v>
      </c>
      <c r="CC428" s="1">
        <v>4.28</v>
      </c>
      <c r="CD428" s="1">
        <v>4.37</v>
      </c>
      <c r="CE428" s="1">
        <v>4.51</v>
      </c>
      <c r="CF428" s="1">
        <v>3.88</v>
      </c>
      <c r="CG428" s="1">
        <v>4.0199999999999996</v>
      </c>
      <c r="CH428" s="1">
        <v>4.3499999999999996</v>
      </c>
      <c r="CI428" s="1">
        <v>4.74</v>
      </c>
      <c r="CJ428" s="1">
        <v>4.99</v>
      </c>
      <c r="CK428" s="1">
        <v>2.19</v>
      </c>
      <c r="CL428" s="1">
        <v>5.55</v>
      </c>
      <c r="CM428" s="1">
        <v>5.0999999999999996</v>
      </c>
      <c r="CN428" s="1">
        <v>2.95</v>
      </c>
      <c r="CO428" s="1">
        <v>4.21</v>
      </c>
      <c r="CP428" s="1">
        <v>4.49</v>
      </c>
      <c r="CQ428" s="1">
        <v>5.87</v>
      </c>
      <c r="CR428" s="1">
        <v>3.54</v>
      </c>
      <c r="CS428" s="1">
        <v>4.55</v>
      </c>
      <c r="CT428" s="1">
        <v>5.44</v>
      </c>
      <c r="CV428" s="1">
        <v>196205</v>
      </c>
      <c r="CW428" s="1">
        <v>-13.47</v>
      </c>
      <c r="CX428" s="1">
        <v>-12.26</v>
      </c>
      <c r="CY428" s="1">
        <v>-8.84</v>
      </c>
      <c r="CZ428" s="1">
        <v>-6.55</v>
      </c>
      <c r="DA428" s="1">
        <v>-13.02</v>
      </c>
      <c r="DB428" s="1">
        <v>-10.220000000000001</v>
      </c>
      <c r="DC428" s="1">
        <v>-8.9700000000000006</v>
      </c>
      <c r="DD428" s="1">
        <v>-7.39</v>
      </c>
      <c r="DE428" s="1">
        <v>-6.28</v>
      </c>
      <c r="DF428" s="1">
        <v>-13.87</v>
      </c>
      <c r="DG428" s="1">
        <v>-12.16</v>
      </c>
      <c r="DH428" s="1">
        <v>-10.7</v>
      </c>
      <c r="DI428" s="1">
        <v>-9.75</v>
      </c>
      <c r="DJ428" s="1">
        <v>-9.14</v>
      </c>
      <c r="DK428" s="1">
        <v>-8.8000000000000007</v>
      </c>
      <c r="DL428" s="1">
        <v>-7.68</v>
      </c>
      <c r="DM428" s="1">
        <v>-7.09</v>
      </c>
      <c r="DN428" s="1">
        <v>-6.16</v>
      </c>
      <c r="DO428" s="1">
        <v>-6.41</v>
      </c>
      <c r="DQ428" s="1">
        <v>196105</v>
      </c>
      <c r="DR428" s="1">
        <v>-99.99</v>
      </c>
      <c r="DS428" s="1">
        <v>4.74</v>
      </c>
      <c r="DT428" s="1">
        <v>4.41</v>
      </c>
      <c r="DU428" s="1">
        <v>3.78</v>
      </c>
      <c r="DV428" s="1">
        <v>4.88</v>
      </c>
      <c r="DW428" s="1">
        <v>4.2300000000000004</v>
      </c>
      <c r="DX428" s="1">
        <v>5.26</v>
      </c>
      <c r="DY428" s="1">
        <v>3.65</v>
      </c>
      <c r="DZ428" s="1">
        <v>3.6</v>
      </c>
      <c r="EA428" s="1">
        <v>5.37</v>
      </c>
      <c r="EB428" s="1">
        <v>4.41</v>
      </c>
      <c r="EC428" s="1">
        <v>4.47</v>
      </c>
      <c r="ED428" s="1">
        <v>3.99</v>
      </c>
      <c r="EE428" s="1">
        <v>5.82</v>
      </c>
      <c r="EF428" s="1">
        <v>4.6900000000000004</v>
      </c>
      <c r="EG428" s="1">
        <v>3.15</v>
      </c>
      <c r="EH428" s="1">
        <v>4.1399999999999997</v>
      </c>
      <c r="EI428" s="1">
        <v>3.43</v>
      </c>
      <c r="EJ428" s="1">
        <v>3.77</v>
      </c>
      <c r="EL428">
        <v>196105</v>
      </c>
      <c r="EM428">
        <v>2.4</v>
      </c>
      <c r="EN428">
        <v>2.02</v>
      </c>
      <c r="EO428">
        <v>0.37</v>
      </c>
      <c r="EP428">
        <v>0.18</v>
      </c>
      <c r="ER428" s="1">
        <v>196111</v>
      </c>
      <c r="ES428" s="1">
        <v>1.34</v>
      </c>
      <c r="EU428" s="1">
        <v>196012</v>
      </c>
      <c r="EV428" s="1">
        <v>0.78</v>
      </c>
      <c r="EX428" s="1">
        <v>196511</v>
      </c>
      <c r="EY428" s="1">
        <v>1.02</v>
      </c>
      <c r="FA428" s="1">
        <v>196111</v>
      </c>
      <c r="FB428" s="1">
        <f>IF(ISERROR(VLOOKUP($FA428,MOM,LOOKUPS!C$12,0)*$FB$6+VLOOKUP($FA428,STREV,LOOKUPS!C$10,0)*$FC$6+VLOOKUP($FA428,LTREV,LOOKUPS!C$9,0)*$FD$6+VLOOKUP($FA428,CFP,LOOKUPS!C$6,0)*$FE$6+VLOOKUP($FA428,EP,LOOKUPS!C$8,0)*$FF$6+VLOOKUP($FA428,BM,LOOKUPS!C$5,0)*$FG$6+VLOOKUP($FA428,DIV,LOOKUPS!C$7,0)*$FH$6++VLOOKUP($FA428,SIZE,LOOKUPS!C$11,0)*$FI$6),"",VLOOKUP($FA428,MOM,LOOKUPS!C$12,0)*$FB$6+VLOOKUP($FA428,STREV,LOOKUPS!C$10,0)*$FC$6+VLOOKUP($FA428,LTREV,LOOKUPS!C$9,0)*$FD$6+VLOOKUP($FA428,CFP,LOOKUPS!C$6,0)*$FE$6+VLOOKUP($FA428,EP,LOOKUPS!C$8,0)*$FF$6+VLOOKUP($FA428,BM,LOOKUPS!C$5,0)*$FG$6+VLOOKUP($FA428,DIV,LOOKUPS!C$7,0)*$FH$6++VLOOKUP($FA428,SIZE,LOOKUPS!C$11,0)*$FI$6)</f>
        <v>5.5348000000000006</v>
      </c>
      <c r="FC428" s="1">
        <f>IF(ISERROR(VLOOKUP($FA428,MOM,LOOKUPS!D$12,0)*$FB$6+VLOOKUP($FA428,STREV,LOOKUPS!D$10,0)*$FC$6+VLOOKUP($FA428,LTREV,LOOKUPS!D$9,0)*$FD$6+VLOOKUP($FA428,CFP,LOOKUPS!D$6,0)*$FE$6+VLOOKUP($FA428,EP,LOOKUPS!D$8,0)*$FF$6+VLOOKUP($FA428,BM,LOOKUPS!D$5,0)*$FG$6+VLOOKUP($FA428,DIV,LOOKUPS!D$7,0)*$FH$6++VLOOKUP($FA428,SIZE,LOOKUPS!D$11,0)*$FI$6),"",VLOOKUP($FA428,MOM,LOOKUPS!D$12,0)*$FB$6+VLOOKUP($FA428,STREV,LOOKUPS!D$10,0)*$FC$6+VLOOKUP($FA428,LTREV,LOOKUPS!D$9,0)*$FD$6+VLOOKUP($FA428,CFP,LOOKUPS!D$6,0)*$FE$6+VLOOKUP($FA428,EP,LOOKUPS!D$8,0)*$FF$6+VLOOKUP($FA428,BM,LOOKUPS!D$5,0)*$FG$6+VLOOKUP($FA428,DIV,LOOKUPS!D$7,0)*$FH$6++VLOOKUP($FA428,SIZE,LOOKUPS!D$11,0)*$FI$6)</f>
        <v>3.9462000000000002</v>
      </c>
      <c r="FD428" s="1">
        <f>IF(ISERROR(VLOOKUP($FA428,MOM,LOOKUPS!E$12,0)*$FB$6+VLOOKUP($FA428,STREV,LOOKUPS!E$10,0)*$FC$6+VLOOKUP($FA428,LTREV,LOOKUPS!E$9,0)*$FD$6+VLOOKUP($FA428,CFP,LOOKUPS!E$6,0)*$FE$6+VLOOKUP($FA428,EP,LOOKUPS!E$8,0)*$FF$6+VLOOKUP($FA428,BM,LOOKUPS!E$5,0)*$FG$6+VLOOKUP($FA428,DIV,LOOKUPS!E$7,0)*$FH$6++VLOOKUP($FA428,SIZE,LOOKUPS!E$11,0)*$FI$6),"",VLOOKUP($FA428,MOM,LOOKUPS!E$12,0)*$FB$6+VLOOKUP($FA428,STREV,LOOKUPS!E$10,0)*$FC$6+VLOOKUP($FA428,LTREV,LOOKUPS!E$9,0)*$FD$6+VLOOKUP($FA428,CFP,LOOKUPS!E$6,0)*$FE$6+VLOOKUP($FA428,EP,LOOKUPS!E$8,0)*$FF$6+VLOOKUP($FA428,BM,LOOKUPS!E$5,0)*$FG$6+VLOOKUP($FA428,DIV,LOOKUPS!E$7,0)*$FH$6++VLOOKUP($FA428,SIZE,LOOKUPS!E$11,0)*$FI$6)</f>
        <v>4.4108000000000001</v>
      </c>
      <c r="FE428" s="1">
        <f>IF(ISERROR(VLOOKUP($FA428,MOM,LOOKUPS!F$12,0)*$FB$6+VLOOKUP($FA428,STREV,LOOKUPS!F$10,0)*$FC$6+VLOOKUP($FA428,LTREV,LOOKUPS!F$9,0)*$FD$6+VLOOKUP($FA428,CFP,LOOKUPS!F$6,0)*$FE$6+VLOOKUP($FA428,EP,LOOKUPS!F$8,0)*$FF$6+VLOOKUP($FA428,BM,LOOKUPS!F$5,0)*$FG$6+VLOOKUP($FA428,DIV,LOOKUPS!F$7,0)*$FH$6++VLOOKUP($FA428,SIZE,LOOKUPS!F$11,0)*$FI$6),"",VLOOKUP($FA428,MOM,LOOKUPS!F$12,0)*$FB$6+VLOOKUP($FA428,STREV,LOOKUPS!F$10,0)*$FC$6+VLOOKUP($FA428,LTREV,LOOKUPS!F$9,0)*$FD$6+VLOOKUP($FA428,CFP,LOOKUPS!F$6,0)*$FE$6+VLOOKUP($FA428,EP,LOOKUPS!F$8,0)*$FF$6+VLOOKUP($FA428,BM,LOOKUPS!F$5,0)*$FG$6+VLOOKUP($FA428,DIV,LOOKUPS!F$7,0)*$FH$6++VLOOKUP($FA428,SIZE,LOOKUPS!F$11,0)*$FI$6)</f>
        <v>4.6545000000000005</v>
      </c>
      <c r="FF428" s="1">
        <f>IF(ISERROR(VLOOKUP($FA428,MOM,LOOKUPS!G$12,0)*$FB$6+VLOOKUP($FA428,STREV,LOOKUPS!G$10,0)*$FC$6+VLOOKUP($FA428,LTREV,LOOKUPS!G$9,0)*$FD$6+VLOOKUP($FA428,CFP,LOOKUPS!G$6,0)*$FE$6+VLOOKUP($FA428,EP,LOOKUPS!G$8,0)*$FF$6+VLOOKUP($FA428,BM,LOOKUPS!G$5,0)*$FG$6+VLOOKUP($FA428,DIV,LOOKUPS!G$7,0)*$FH$6++VLOOKUP($FA428,SIZE,LOOKUPS!G$11,0)*$FI$6),"",VLOOKUP($FA428,MOM,LOOKUPS!G$12,0)*$FB$6+VLOOKUP($FA428,STREV,LOOKUPS!G$10,0)*$FC$6+VLOOKUP($FA428,LTREV,LOOKUPS!G$9,0)*$FD$6+VLOOKUP($FA428,CFP,LOOKUPS!G$6,0)*$FE$6+VLOOKUP($FA428,EP,LOOKUPS!G$8,0)*$FF$6+VLOOKUP($FA428,BM,LOOKUPS!G$5,0)*$FG$6+VLOOKUP($FA428,DIV,LOOKUPS!G$7,0)*$FH$6++VLOOKUP($FA428,SIZE,LOOKUPS!G$11,0)*$FI$6)</f>
        <v>4.5993000000000004</v>
      </c>
      <c r="FG428" s="1">
        <f>IF(ISERROR(VLOOKUP($FA428,MOM,LOOKUPS!H$12,0)*$FB$6+VLOOKUP($FA428,STREV,LOOKUPS!H$10,0)*$FC$6+VLOOKUP($FA428,LTREV,LOOKUPS!H$9,0)*$FD$6+VLOOKUP($FA428,CFP,LOOKUPS!H$6,0)*$FE$6+VLOOKUP($FA428,EP,LOOKUPS!H$8,0)*$FF$6+VLOOKUP($FA428,BM,LOOKUPS!H$5,0)*$FG$6+VLOOKUP($FA428,DIV,LOOKUPS!H$7,0)*$FH$6++VLOOKUP($FA428,SIZE,LOOKUPS!H$11,0)*$FI$6),"",VLOOKUP($FA428,MOM,LOOKUPS!H$12,0)*$FB$6+VLOOKUP($FA428,STREV,LOOKUPS!H$10,0)*$FC$6+VLOOKUP($FA428,LTREV,LOOKUPS!H$9,0)*$FD$6+VLOOKUP($FA428,CFP,LOOKUPS!H$6,0)*$FE$6+VLOOKUP($FA428,EP,LOOKUPS!H$8,0)*$FF$6+VLOOKUP($FA428,BM,LOOKUPS!H$5,0)*$FG$6+VLOOKUP($FA428,DIV,LOOKUPS!H$7,0)*$FH$6++VLOOKUP($FA428,SIZE,LOOKUPS!H$11,0)*$FI$6)</f>
        <v>4.4951000000000008</v>
      </c>
      <c r="FH428" s="1">
        <f>IF(ISERROR(VLOOKUP($FA428,MOM,LOOKUPS!I$12,0)*$FB$6+VLOOKUP($FA428,STREV,LOOKUPS!I$10,0)*$FC$6+VLOOKUP($FA428,LTREV,LOOKUPS!I$9,0)*$FD$6+VLOOKUP($FA428,CFP,LOOKUPS!I$6,0)*$FE$6+VLOOKUP($FA428,EP,LOOKUPS!I$8,0)*$FF$6+VLOOKUP($FA428,BM,LOOKUPS!I$5,0)*$FG$6+VLOOKUP($FA428,DIV,LOOKUPS!I$7,0)*$FH$6++VLOOKUP($FA428,SIZE,LOOKUPS!I$11,0)*$FI$6),"",VLOOKUP($FA428,MOM,LOOKUPS!I$12,0)*$FB$6+VLOOKUP($FA428,STREV,LOOKUPS!I$10,0)*$FC$6+VLOOKUP($FA428,LTREV,LOOKUPS!I$9,0)*$FD$6+VLOOKUP($FA428,CFP,LOOKUPS!I$6,0)*$FE$6+VLOOKUP($FA428,EP,LOOKUPS!I$8,0)*$FF$6+VLOOKUP($FA428,BM,LOOKUPS!I$5,0)*$FG$6+VLOOKUP($FA428,DIV,LOOKUPS!I$7,0)*$FH$6++VLOOKUP($FA428,SIZE,LOOKUPS!I$11,0)*$FI$6)</f>
        <v>4.6749000000000001</v>
      </c>
      <c r="FI428" s="1">
        <f>IF(ISERROR(VLOOKUP($FA428,MOM,LOOKUPS!J$12,0)*$FB$6+VLOOKUP($FA428,STREV,LOOKUPS!J$10,0)*$FC$6+VLOOKUP($FA428,LTREV,LOOKUPS!J$9,0)*$FD$6+VLOOKUP($FA428,CFP,LOOKUPS!J$6,0)*$FE$6+VLOOKUP($FA428,EP,LOOKUPS!J$8,0)*$FF$6+VLOOKUP($FA428,BM,LOOKUPS!J$5,0)*$FG$6+VLOOKUP($FA428,DIV,LOOKUPS!J$7,0)*$FH$6++VLOOKUP($FA428,SIZE,LOOKUPS!J$11,0)*$FI$6),"",VLOOKUP($FA428,MOM,LOOKUPS!J$12,0)*$FB$6+VLOOKUP($FA428,STREV,LOOKUPS!J$10,0)*$FC$6+VLOOKUP($FA428,LTREV,LOOKUPS!J$9,0)*$FD$6+VLOOKUP($FA428,CFP,LOOKUPS!J$6,0)*$FE$6+VLOOKUP($FA428,EP,LOOKUPS!J$8,0)*$FF$6+VLOOKUP($FA428,BM,LOOKUPS!J$5,0)*$FG$6+VLOOKUP($FA428,DIV,LOOKUPS!J$7,0)*$FH$6++VLOOKUP($FA428,SIZE,LOOKUPS!J$11,0)*$FI$6)</f>
        <v>4.2458000000000009</v>
      </c>
      <c r="FJ428" s="1">
        <f>IF(ISERROR(VLOOKUP($FA428,MOM,LOOKUPS!K$12,0)*$FB$6+VLOOKUP($FA428,STREV,LOOKUPS!K$10,0)*$FC$6+VLOOKUP($FA428,LTREV,LOOKUPS!K$9,0)*$FD$6+VLOOKUP($FA428,CFP,LOOKUPS!K$6,0)*$FE$6+VLOOKUP($FA428,EP,LOOKUPS!K$8,0)*$FF$6+VLOOKUP($FA428,BM,LOOKUPS!K$5,0)*$FG$6+VLOOKUP($FA428,DIV,LOOKUPS!K$7,0)*$FH$6++VLOOKUP($FA428,SIZE,LOOKUPS!K$11,0)*$FI$6),"",VLOOKUP($FA428,MOM,LOOKUPS!K$12,0)*$FB$6+VLOOKUP($FA428,STREV,LOOKUPS!K$10,0)*$FC$6+VLOOKUP($FA428,LTREV,LOOKUPS!K$9,0)*$FD$6+VLOOKUP($FA428,CFP,LOOKUPS!K$6,0)*$FE$6+VLOOKUP($FA428,EP,LOOKUPS!K$8,0)*$FF$6+VLOOKUP($FA428,BM,LOOKUPS!K$5,0)*$FG$6+VLOOKUP($FA428,DIV,LOOKUPS!K$7,0)*$FH$6++VLOOKUP($FA428,SIZE,LOOKUPS!K$11,0)*$FI$6)</f>
        <v>5.2221000000000011</v>
      </c>
      <c r="FK428" s="1">
        <f>IF(ISERROR(VLOOKUP($FA428,MOM,LOOKUPS!L$12,0)*$FB$6+VLOOKUP($FA428,STREV,LOOKUPS!L$10,0)*$FC$6+VLOOKUP($FA428,LTREV,LOOKUPS!L$9,0)*$FD$6+VLOOKUP($FA428,CFP,LOOKUPS!L$6,0)*$FE$6+VLOOKUP($FA428,EP,LOOKUPS!L$8,0)*$FF$6+VLOOKUP($FA428,BM,LOOKUPS!L$5,0)*$FG$6+VLOOKUP($FA428,DIV,LOOKUPS!L$7,0)*$FH$6++VLOOKUP($FA428,SIZE,LOOKUPS!L$11,0)*$FI$6),"",VLOOKUP($FA428,MOM,LOOKUPS!L$12,0)*$FB$6+VLOOKUP($FA428,STREV,LOOKUPS!L$10,0)*$FC$6+VLOOKUP($FA428,LTREV,LOOKUPS!L$9,0)*$FD$6+VLOOKUP($FA428,CFP,LOOKUPS!L$6,0)*$FE$6+VLOOKUP($FA428,EP,LOOKUPS!L$8,0)*$FF$6+VLOOKUP($FA428,BM,LOOKUPS!L$5,0)*$FG$6+VLOOKUP($FA428,DIV,LOOKUPS!L$7,0)*$FH$6++VLOOKUP($FA428,SIZE,LOOKUPS!L$11,0)*$FI$6)</f>
        <v>5.5590000000000002</v>
      </c>
    </row>
    <row r="429" spans="1:167" x14ac:dyDescent="0.3">
      <c r="A429" s="1">
        <v>196112</v>
      </c>
      <c r="B429" s="1">
        <v>1.23</v>
      </c>
      <c r="C429" s="1">
        <v>1.18</v>
      </c>
      <c r="D429" s="1">
        <v>-0.27</v>
      </c>
      <c r="E429" s="1">
        <v>0.34</v>
      </c>
      <c r="F429" s="1">
        <v>0.64</v>
      </c>
      <c r="G429" s="1">
        <v>-0.77</v>
      </c>
      <c r="H429" s="1">
        <v>-1.18</v>
      </c>
      <c r="I429" s="1">
        <v>-1.74</v>
      </c>
      <c r="J429" s="1">
        <v>-1.1399999999999999</v>
      </c>
      <c r="K429" s="1">
        <v>-1.95</v>
      </c>
      <c r="M429" s="1">
        <v>196101</v>
      </c>
      <c r="N429" s="1">
        <v>8.9700000000000006</v>
      </c>
      <c r="O429" s="1">
        <v>10.53</v>
      </c>
      <c r="P429" s="1">
        <v>10.57</v>
      </c>
      <c r="Q429" s="1">
        <v>8.4499999999999993</v>
      </c>
      <c r="R429" s="1">
        <v>8.8800000000000008</v>
      </c>
      <c r="S429" s="1">
        <v>7.81</v>
      </c>
      <c r="T429" s="1">
        <v>7.56</v>
      </c>
      <c r="U429" s="1">
        <v>7.57</v>
      </c>
      <c r="V429" s="1">
        <v>6.47</v>
      </c>
      <c r="W429" s="1">
        <v>4.97</v>
      </c>
      <c r="Y429" s="1">
        <v>196512</v>
      </c>
      <c r="Z429" s="1">
        <v>2.89</v>
      </c>
      <c r="AA429" s="1">
        <v>5.84</v>
      </c>
      <c r="AB429" s="1">
        <v>3.74</v>
      </c>
      <c r="AC429" s="1">
        <v>3.41</v>
      </c>
      <c r="AD429" s="1">
        <v>2.91</v>
      </c>
      <c r="AE429" s="1">
        <v>3.41</v>
      </c>
      <c r="AF429" s="1">
        <v>1.59</v>
      </c>
      <c r="AG429" s="1">
        <v>2.42</v>
      </c>
      <c r="AH429" s="1">
        <v>2.59</v>
      </c>
      <c r="AI429" s="1">
        <v>4.9000000000000004</v>
      </c>
      <c r="AK429">
        <v>198606</v>
      </c>
      <c r="AL429">
        <v>1.21</v>
      </c>
      <c r="AM429">
        <v>-0.44</v>
      </c>
      <c r="AN429">
        <v>0.23</v>
      </c>
      <c r="AO429">
        <v>2.36</v>
      </c>
      <c r="AP429">
        <v>-0.47</v>
      </c>
      <c r="AQ429">
        <v>0</v>
      </c>
      <c r="AR429">
        <v>-7.0000000000000007E-2</v>
      </c>
      <c r="AS429">
        <v>1.54</v>
      </c>
      <c r="AT429">
        <v>2.33</v>
      </c>
      <c r="AU429">
        <v>-0.72</v>
      </c>
      <c r="AV429">
        <v>-0.03</v>
      </c>
      <c r="AW429">
        <v>-0.31</v>
      </c>
      <c r="AX429">
        <v>0.3</v>
      </c>
      <c r="AY429">
        <v>-0.57999999999999996</v>
      </c>
      <c r="AZ429">
        <v>0.4</v>
      </c>
      <c r="BA429">
        <v>0.74</v>
      </c>
      <c r="BB429">
        <v>2.42</v>
      </c>
      <c r="BC429">
        <v>3.46</v>
      </c>
      <c r="BD429">
        <v>1.37</v>
      </c>
      <c r="BF429" s="1">
        <v>198606</v>
      </c>
      <c r="BG429" s="1">
        <v>0.81</v>
      </c>
      <c r="BH429" s="1">
        <v>-0.62</v>
      </c>
      <c r="BI429" s="1">
        <v>0.91</v>
      </c>
      <c r="BJ429" s="1">
        <v>2.16</v>
      </c>
      <c r="BK429" s="1">
        <v>-0.65</v>
      </c>
      <c r="BL429" s="1">
        <v>0.16</v>
      </c>
      <c r="BM429" s="1">
        <v>0.23</v>
      </c>
      <c r="BN429" s="1">
        <v>1.68</v>
      </c>
      <c r="BO429" s="1">
        <v>2.67</v>
      </c>
      <c r="BP429" s="1">
        <v>7.0000000000000007E-2</v>
      </c>
      <c r="BQ429" s="1">
        <v>-1.64</v>
      </c>
      <c r="BR429" s="1">
        <v>-0.5</v>
      </c>
      <c r="BS429" s="1">
        <v>0.91</v>
      </c>
      <c r="BT429" s="1">
        <v>-0.1</v>
      </c>
      <c r="BU429" s="1">
        <v>0.63</v>
      </c>
      <c r="BV429" s="1">
        <v>2.23</v>
      </c>
      <c r="BW429" s="1">
        <v>1.18</v>
      </c>
      <c r="BX429" s="1">
        <v>3.67</v>
      </c>
      <c r="BY429" s="1">
        <v>1.82</v>
      </c>
      <c r="CA429" s="1">
        <v>196106</v>
      </c>
      <c r="CB429" s="1">
        <v>-4.17</v>
      </c>
      <c r="CC429" s="1">
        <v>-4.3899999999999997</v>
      </c>
      <c r="CD429" s="1">
        <v>-3.56</v>
      </c>
      <c r="CE429" s="1">
        <v>-4.66</v>
      </c>
      <c r="CF429" s="1">
        <v>-4.47</v>
      </c>
      <c r="CG429" s="1">
        <v>-3.85</v>
      </c>
      <c r="CH429" s="1">
        <v>-3.37</v>
      </c>
      <c r="CI429" s="1">
        <v>-4.34</v>
      </c>
      <c r="CJ429" s="1">
        <v>-4.67</v>
      </c>
      <c r="CK429" s="1">
        <v>-3.67</v>
      </c>
      <c r="CL429" s="1">
        <v>-5.26</v>
      </c>
      <c r="CM429" s="1">
        <v>-4.22</v>
      </c>
      <c r="CN429" s="1">
        <v>-3.48</v>
      </c>
      <c r="CO429" s="1">
        <v>-2.88</v>
      </c>
      <c r="CP429" s="1">
        <v>-3.85</v>
      </c>
      <c r="CQ429" s="1">
        <v>-4.03</v>
      </c>
      <c r="CR429" s="1">
        <v>-4.66</v>
      </c>
      <c r="CS429" s="1">
        <v>-3.78</v>
      </c>
      <c r="CT429" s="1">
        <v>-5.58</v>
      </c>
      <c r="CV429" s="1">
        <v>196206</v>
      </c>
      <c r="CW429" s="1">
        <v>-10.71</v>
      </c>
      <c r="CX429" s="1">
        <v>-11.24</v>
      </c>
      <c r="CY429" s="1">
        <v>-6.87</v>
      </c>
      <c r="CZ429" s="1">
        <v>-6.41</v>
      </c>
      <c r="DA429" s="1">
        <v>-12.14</v>
      </c>
      <c r="DB429" s="1">
        <v>-8.86</v>
      </c>
      <c r="DC429" s="1">
        <v>-6.35</v>
      </c>
      <c r="DD429" s="1">
        <v>-6.17</v>
      </c>
      <c r="DE429" s="1">
        <v>-6.67</v>
      </c>
      <c r="DF429" s="1">
        <v>-13.49</v>
      </c>
      <c r="DG429" s="1">
        <v>-10.76</v>
      </c>
      <c r="DH429" s="1">
        <v>-9.41</v>
      </c>
      <c r="DI429" s="1">
        <v>-8.33</v>
      </c>
      <c r="DJ429" s="1">
        <v>-6.96</v>
      </c>
      <c r="DK429" s="1">
        <v>-5.74</v>
      </c>
      <c r="DL429" s="1">
        <v>-6.44</v>
      </c>
      <c r="DM429" s="1">
        <v>-5.9</v>
      </c>
      <c r="DN429" s="1">
        <v>-7.07</v>
      </c>
      <c r="DO429" s="1">
        <v>-6.26</v>
      </c>
      <c r="DQ429" s="1">
        <v>196106</v>
      </c>
      <c r="DR429" s="1">
        <v>-99.99</v>
      </c>
      <c r="DS429" s="1">
        <v>-4.78</v>
      </c>
      <c r="DT429" s="1">
        <v>-4.4400000000000004</v>
      </c>
      <c r="DU429" s="1">
        <v>-3.06</v>
      </c>
      <c r="DV429" s="1">
        <v>-4.7699999999999996</v>
      </c>
      <c r="DW429" s="1">
        <v>-4.9000000000000004</v>
      </c>
      <c r="DX429" s="1">
        <v>-4.76</v>
      </c>
      <c r="DY429" s="1">
        <v>-3.31</v>
      </c>
      <c r="DZ429" s="1">
        <v>-2.91</v>
      </c>
      <c r="EA429" s="1">
        <v>-4.62</v>
      </c>
      <c r="EB429" s="1">
        <v>-4.91</v>
      </c>
      <c r="EC429" s="1">
        <v>-4.8099999999999996</v>
      </c>
      <c r="ED429" s="1">
        <v>-5</v>
      </c>
      <c r="EE429" s="1">
        <v>-5.36</v>
      </c>
      <c r="EF429" s="1">
        <v>-4.1500000000000004</v>
      </c>
      <c r="EG429" s="1">
        <v>-3.29</v>
      </c>
      <c r="EH429" s="1">
        <v>-3.34</v>
      </c>
      <c r="EI429" s="1">
        <v>-3.13</v>
      </c>
      <c r="EJ429" s="1">
        <v>-2.7</v>
      </c>
      <c r="EL429">
        <v>196106</v>
      </c>
      <c r="EM429">
        <v>-3.08</v>
      </c>
      <c r="EN429">
        <v>-2.4900000000000002</v>
      </c>
      <c r="EO429">
        <v>-0.11</v>
      </c>
      <c r="EP429">
        <v>0.2</v>
      </c>
      <c r="ER429" s="1">
        <v>196112</v>
      </c>
      <c r="ES429" s="1">
        <v>-2.2400000000000002</v>
      </c>
      <c r="EU429" s="1">
        <v>196101</v>
      </c>
      <c r="EV429" s="1">
        <v>1.21</v>
      </c>
      <c r="EX429" s="1">
        <v>196512</v>
      </c>
      <c r="EY429" s="1">
        <v>-0.22</v>
      </c>
      <c r="FA429" s="1">
        <v>196112</v>
      </c>
      <c r="FB429" s="1">
        <f>IF(ISERROR(VLOOKUP($FA429,MOM,LOOKUPS!C$12,0)*$FB$6+VLOOKUP($FA429,STREV,LOOKUPS!C$10,0)*$FC$6+VLOOKUP($FA429,LTREV,LOOKUPS!C$9,0)*$FD$6+VLOOKUP($FA429,CFP,LOOKUPS!C$6,0)*$FE$6+VLOOKUP($FA429,EP,LOOKUPS!C$8,0)*$FF$6+VLOOKUP($FA429,BM,LOOKUPS!C$5,0)*$FG$6+VLOOKUP($FA429,DIV,LOOKUPS!C$7,0)*$FH$6++VLOOKUP($FA429,SIZE,LOOKUPS!C$11,0)*$FI$6),"",VLOOKUP($FA429,MOM,LOOKUPS!C$12,0)*$FB$6+VLOOKUP($FA429,STREV,LOOKUPS!C$10,0)*$FC$6+VLOOKUP($FA429,LTREV,LOOKUPS!C$9,0)*$FD$6+VLOOKUP($FA429,CFP,LOOKUPS!C$6,0)*$FE$6+VLOOKUP($FA429,EP,LOOKUPS!C$8,0)*$FF$6+VLOOKUP($FA429,BM,LOOKUPS!C$5,0)*$FG$6+VLOOKUP($FA429,DIV,LOOKUPS!C$7,0)*$FH$6++VLOOKUP($FA429,SIZE,LOOKUPS!C$11,0)*$FI$6)</f>
        <v>-1.5755000000000001</v>
      </c>
      <c r="FC429" s="1">
        <f>IF(ISERROR(VLOOKUP($FA429,MOM,LOOKUPS!D$12,0)*$FB$6+VLOOKUP($FA429,STREV,LOOKUPS!D$10,0)*$FC$6+VLOOKUP($FA429,LTREV,LOOKUPS!D$9,0)*$FD$6+VLOOKUP($FA429,CFP,LOOKUPS!D$6,0)*$FE$6+VLOOKUP($FA429,EP,LOOKUPS!D$8,0)*$FF$6+VLOOKUP($FA429,BM,LOOKUPS!D$5,0)*$FG$6+VLOOKUP($FA429,DIV,LOOKUPS!D$7,0)*$FH$6++VLOOKUP($FA429,SIZE,LOOKUPS!D$11,0)*$FI$6),"",VLOOKUP($FA429,MOM,LOOKUPS!D$12,0)*$FB$6+VLOOKUP($FA429,STREV,LOOKUPS!D$10,0)*$FC$6+VLOOKUP($FA429,LTREV,LOOKUPS!D$9,0)*$FD$6+VLOOKUP($FA429,CFP,LOOKUPS!D$6,0)*$FE$6+VLOOKUP($FA429,EP,LOOKUPS!D$8,0)*$FF$6+VLOOKUP($FA429,BM,LOOKUPS!D$5,0)*$FG$6+VLOOKUP($FA429,DIV,LOOKUPS!D$7,0)*$FH$6++VLOOKUP($FA429,SIZE,LOOKUPS!D$11,0)*$FI$6)</f>
        <v>-0.88860000000000006</v>
      </c>
      <c r="FD429" s="1">
        <f>IF(ISERROR(VLOOKUP($FA429,MOM,LOOKUPS!E$12,0)*$FB$6+VLOOKUP($FA429,STREV,LOOKUPS!E$10,0)*$FC$6+VLOOKUP($FA429,LTREV,LOOKUPS!E$9,0)*$FD$6+VLOOKUP($FA429,CFP,LOOKUPS!E$6,0)*$FE$6+VLOOKUP($FA429,EP,LOOKUPS!E$8,0)*$FF$6+VLOOKUP($FA429,BM,LOOKUPS!E$5,0)*$FG$6+VLOOKUP($FA429,DIV,LOOKUPS!E$7,0)*$FH$6++VLOOKUP($FA429,SIZE,LOOKUPS!E$11,0)*$FI$6),"",VLOOKUP($FA429,MOM,LOOKUPS!E$12,0)*$FB$6+VLOOKUP($FA429,STREV,LOOKUPS!E$10,0)*$FC$6+VLOOKUP($FA429,LTREV,LOOKUPS!E$9,0)*$FD$6+VLOOKUP($FA429,CFP,LOOKUPS!E$6,0)*$FE$6+VLOOKUP($FA429,EP,LOOKUPS!E$8,0)*$FF$6+VLOOKUP($FA429,BM,LOOKUPS!E$5,0)*$FG$6+VLOOKUP($FA429,DIV,LOOKUPS!E$7,0)*$FH$6++VLOOKUP($FA429,SIZE,LOOKUPS!E$11,0)*$FI$6)</f>
        <v>-0.94080000000000008</v>
      </c>
      <c r="FE429" s="1">
        <f>IF(ISERROR(VLOOKUP($FA429,MOM,LOOKUPS!F$12,0)*$FB$6+VLOOKUP($FA429,STREV,LOOKUPS!F$10,0)*$FC$6+VLOOKUP($FA429,LTREV,LOOKUPS!F$9,0)*$FD$6+VLOOKUP($FA429,CFP,LOOKUPS!F$6,0)*$FE$6+VLOOKUP($FA429,EP,LOOKUPS!F$8,0)*$FF$6+VLOOKUP($FA429,BM,LOOKUPS!F$5,0)*$FG$6+VLOOKUP($FA429,DIV,LOOKUPS!F$7,0)*$FH$6++VLOOKUP($FA429,SIZE,LOOKUPS!F$11,0)*$FI$6),"",VLOOKUP($FA429,MOM,LOOKUPS!F$12,0)*$FB$6+VLOOKUP($FA429,STREV,LOOKUPS!F$10,0)*$FC$6+VLOOKUP($FA429,LTREV,LOOKUPS!F$9,0)*$FD$6+VLOOKUP($FA429,CFP,LOOKUPS!F$6,0)*$FE$6+VLOOKUP($FA429,EP,LOOKUPS!F$8,0)*$FF$6+VLOOKUP($FA429,BM,LOOKUPS!F$5,0)*$FG$6+VLOOKUP($FA429,DIV,LOOKUPS!F$7,0)*$FH$6++VLOOKUP($FA429,SIZE,LOOKUPS!F$11,0)*$FI$6)</f>
        <v>-0.10950000000000003</v>
      </c>
      <c r="FF429" s="1">
        <f>IF(ISERROR(VLOOKUP($FA429,MOM,LOOKUPS!G$12,0)*$FB$6+VLOOKUP($FA429,STREV,LOOKUPS!G$10,0)*$FC$6+VLOOKUP($FA429,LTREV,LOOKUPS!G$9,0)*$FD$6+VLOOKUP($FA429,CFP,LOOKUPS!G$6,0)*$FE$6+VLOOKUP($FA429,EP,LOOKUPS!G$8,0)*$FF$6+VLOOKUP($FA429,BM,LOOKUPS!G$5,0)*$FG$6+VLOOKUP($FA429,DIV,LOOKUPS!G$7,0)*$FH$6++VLOOKUP($FA429,SIZE,LOOKUPS!G$11,0)*$FI$6),"",VLOOKUP($FA429,MOM,LOOKUPS!G$12,0)*$FB$6+VLOOKUP($FA429,STREV,LOOKUPS!G$10,0)*$FC$6+VLOOKUP($FA429,LTREV,LOOKUPS!G$9,0)*$FD$6+VLOOKUP($FA429,CFP,LOOKUPS!G$6,0)*$FE$6+VLOOKUP($FA429,EP,LOOKUPS!G$8,0)*$FF$6+VLOOKUP($FA429,BM,LOOKUPS!G$5,0)*$FG$6+VLOOKUP($FA429,DIV,LOOKUPS!G$7,0)*$FH$6++VLOOKUP($FA429,SIZE,LOOKUPS!G$11,0)*$FI$6)</f>
        <v>0.33100000000000002</v>
      </c>
      <c r="FG429" s="1">
        <f>IF(ISERROR(VLOOKUP($FA429,MOM,LOOKUPS!H$12,0)*$FB$6+VLOOKUP($FA429,STREV,LOOKUPS!H$10,0)*$FC$6+VLOOKUP($FA429,LTREV,LOOKUPS!H$9,0)*$FD$6+VLOOKUP($FA429,CFP,LOOKUPS!H$6,0)*$FE$6+VLOOKUP($FA429,EP,LOOKUPS!H$8,0)*$FF$6+VLOOKUP($FA429,BM,LOOKUPS!H$5,0)*$FG$6+VLOOKUP($FA429,DIV,LOOKUPS!H$7,0)*$FH$6++VLOOKUP($FA429,SIZE,LOOKUPS!H$11,0)*$FI$6),"",VLOOKUP($FA429,MOM,LOOKUPS!H$12,0)*$FB$6+VLOOKUP($FA429,STREV,LOOKUPS!H$10,0)*$FC$6+VLOOKUP($FA429,LTREV,LOOKUPS!H$9,0)*$FD$6+VLOOKUP($FA429,CFP,LOOKUPS!H$6,0)*$FE$6+VLOOKUP($FA429,EP,LOOKUPS!H$8,0)*$FF$6+VLOOKUP($FA429,BM,LOOKUPS!H$5,0)*$FG$6+VLOOKUP($FA429,DIV,LOOKUPS!H$7,0)*$FH$6++VLOOKUP($FA429,SIZE,LOOKUPS!H$11,0)*$FI$6)</f>
        <v>-0.2908</v>
      </c>
      <c r="FH429" s="1">
        <f>IF(ISERROR(VLOOKUP($FA429,MOM,LOOKUPS!I$12,0)*$FB$6+VLOOKUP($FA429,STREV,LOOKUPS!I$10,0)*$FC$6+VLOOKUP($FA429,LTREV,LOOKUPS!I$9,0)*$FD$6+VLOOKUP($FA429,CFP,LOOKUPS!I$6,0)*$FE$6+VLOOKUP($FA429,EP,LOOKUPS!I$8,0)*$FF$6+VLOOKUP($FA429,BM,LOOKUPS!I$5,0)*$FG$6+VLOOKUP($FA429,DIV,LOOKUPS!I$7,0)*$FH$6++VLOOKUP($FA429,SIZE,LOOKUPS!I$11,0)*$FI$6),"",VLOOKUP($FA429,MOM,LOOKUPS!I$12,0)*$FB$6+VLOOKUP($FA429,STREV,LOOKUPS!I$10,0)*$FC$6+VLOOKUP($FA429,LTREV,LOOKUPS!I$9,0)*$FD$6+VLOOKUP($FA429,CFP,LOOKUPS!I$6,0)*$FE$6+VLOOKUP($FA429,EP,LOOKUPS!I$8,0)*$FF$6+VLOOKUP($FA429,BM,LOOKUPS!I$5,0)*$FG$6+VLOOKUP($FA429,DIV,LOOKUPS!I$7,0)*$FH$6++VLOOKUP($FA429,SIZE,LOOKUPS!I$11,0)*$FI$6)</f>
        <v>6.8599999999999994E-2</v>
      </c>
      <c r="FI429" s="1">
        <f>IF(ISERROR(VLOOKUP($FA429,MOM,LOOKUPS!J$12,0)*$FB$6+VLOOKUP($FA429,STREV,LOOKUPS!J$10,0)*$FC$6+VLOOKUP($FA429,LTREV,LOOKUPS!J$9,0)*$FD$6+VLOOKUP($FA429,CFP,LOOKUPS!J$6,0)*$FE$6+VLOOKUP($FA429,EP,LOOKUPS!J$8,0)*$FF$6+VLOOKUP($FA429,BM,LOOKUPS!J$5,0)*$FG$6+VLOOKUP($FA429,DIV,LOOKUPS!J$7,0)*$FH$6++VLOOKUP($FA429,SIZE,LOOKUPS!J$11,0)*$FI$6),"",VLOOKUP($FA429,MOM,LOOKUPS!J$12,0)*$FB$6+VLOOKUP($FA429,STREV,LOOKUPS!J$10,0)*$FC$6+VLOOKUP($FA429,LTREV,LOOKUPS!J$9,0)*$FD$6+VLOOKUP($FA429,CFP,LOOKUPS!J$6,0)*$FE$6+VLOOKUP($FA429,EP,LOOKUPS!J$8,0)*$FF$6+VLOOKUP($FA429,BM,LOOKUPS!J$5,0)*$FG$6+VLOOKUP($FA429,DIV,LOOKUPS!J$7,0)*$FH$6++VLOOKUP($FA429,SIZE,LOOKUPS!J$11,0)*$FI$6)</f>
        <v>-0.1110000000000001</v>
      </c>
      <c r="FJ429" s="1">
        <f>IF(ISERROR(VLOOKUP($FA429,MOM,LOOKUPS!K$12,0)*$FB$6+VLOOKUP($FA429,STREV,LOOKUPS!K$10,0)*$FC$6+VLOOKUP($FA429,LTREV,LOOKUPS!K$9,0)*$FD$6+VLOOKUP($FA429,CFP,LOOKUPS!K$6,0)*$FE$6+VLOOKUP($FA429,EP,LOOKUPS!K$8,0)*$FF$6+VLOOKUP($FA429,BM,LOOKUPS!K$5,0)*$FG$6+VLOOKUP($FA429,DIV,LOOKUPS!K$7,0)*$FH$6++VLOOKUP($FA429,SIZE,LOOKUPS!K$11,0)*$FI$6),"",VLOOKUP($FA429,MOM,LOOKUPS!K$12,0)*$FB$6+VLOOKUP($FA429,STREV,LOOKUPS!K$10,0)*$FC$6+VLOOKUP($FA429,LTREV,LOOKUPS!K$9,0)*$FD$6+VLOOKUP($FA429,CFP,LOOKUPS!K$6,0)*$FE$6+VLOOKUP($FA429,EP,LOOKUPS!K$8,0)*$FF$6+VLOOKUP($FA429,BM,LOOKUPS!K$5,0)*$FG$6+VLOOKUP($FA429,DIV,LOOKUPS!K$7,0)*$FH$6++VLOOKUP($FA429,SIZE,LOOKUPS!K$11,0)*$FI$6)</f>
        <v>0.38870000000000005</v>
      </c>
      <c r="FK429" s="1">
        <f>IF(ISERROR(VLOOKUP($FA429,MOM,LOOKUPS!L$12,0)*$FB$6+VLOOKUP($FA429,STREV,LOOKUPS!L$10,0)*$FC$6+VLOOKUP($FA429,LTREV,LOOKUPS!L$9,0)*$FD$6+VLOOKUP($FA429,CFP,LOOKUPS!L$6,0)*$FE$6+VLOOKUP($FA429,EP,LOOKUPS!L$8,0)*$FF$6+VLOOKUP($FA429,BM,LOOKUPS!L$5,0)*$FG$6+VLOOKUP($FA429,DIV,LOOKUPS!L$7,0)*$FH$6++VLOOKUP($FA429,SIZE,LOOKUPS!L$11,0)*$FI$6),"",VLOOKUP($FA429,MOM,LOOKUPS!L$12,0)*$FB$6+VLOOKUP($FA429,STREV,LOOKUPS!L$10,0)*$FC$6+VLOOKUP($FA429,LTREV,LOOKUPS!L$9,0)*$FD$6+VLOOKUP($FA429,CFP,LOOKUPS!L$6,0)*$FE$6+VLOOKUP($FA429,EP,LOOKUPS!L$8,0)*$FF$6+VLOOKUP($FA429,BM,LOOKUPS!L$5,0)*$FG$6+VLOOKUP($FA429,DIV,LOOKUPS!L$7,0)*$FH$6++VLOOKUP($FA429,SIZE,LOOKUPS!L$11,0)*$FI$6)</f>
        <v>-0.55669999999999986</v>
      </c>
    </row>
    <row r="430" spans="1:167" x14ac:dyDescent="0.3">
      <c r="A430" s="1">
        <v>196201</v>
      </c>
      <c r="B430" s="1">
        <v>0.56000000000000005</v>
      </c>
      <c r="C430" s="1">
        <v>0.49</v>
      </c>
      <c r="D430" s="1">
        <v>-0.2</v>
      </c>
      <c r="E430" s="1">
        <v>0.97</v>
      </c>
      <c r="F430" s="1">
        <v>0.27</v>
      </c>
      <c r="G430" s="1">
        <v>-0.08</v>
      </c>
      <c r="H430" s="1">
        <v>-1.1200000000000001</v>
      </c>
      <c r="I430" s="1">
        <v>-1.69</v>
      </c>
      <c r="J430" s="1">
        <v>-2.14</v>
      </c>
      <c r="K430" s="1">
        <v>-4.13</v>
      </c>
      <c r="M430" s="1">
        <v>196102</v>
      </c>
      <c r="N430" s="1">
        <v>7.13</v>
      </c>
      <c r="O430" s="1">
        <v>6.63</v>
      </c>
      <c r="P430" s="1">
        <v>6.89</v>
      </c>
      <c r="Q430" s="1">
        <v>5.55</v>
      </c>
      <c r="R430" s="1">
        <v>6.14</v>
      </c>
      <c r="S430" s="1">
        <v>5.73</v>
      </c>
      <c r="T430" s="1">
        <v>6.34</v>
      </c>
      <c r="U430" s="1">
        <v>6.38</v>
      </c>
      <c r="V430" s="1">
        <v>5.67</v>
      </c>
      <c r="W430" s="1">
        <v>4.84</v>
      </c>
      <c r="Y430" s="1">
        <v>196601</v>
      </c>
      <c r="Z430" s="1">
        <v>7.2</v>
      </c>
      <c r="AA430" s="1">
        <v>5.68</v>
      </c>
      <c r="AB430" s="1">
        <v>5.72</v>
      </c>
      <c r="AC430" s="1">
        <v>3.94</v>
      </c>
      <c r="AD430" s="1">
        <v>4.09</v>
      </c>
      <c r="AE430" s="1">
        <v>2.34</v>
      </c>
      <c r="AF430" s="1">
        <v>3.16</v>
      </c>
      <c r="AG430" s="1">
        <v>3.28</v>
      </c>
      <c r="AH430" s="1">
        <v>4.5</v>
      </c>
      <c r="AI430" s="1">
        <v>3.69</v>
      </c>
      <c r="AK430">
        <v>198607</v>
      </c>
      <c r="AL430">
        <v>-8.44</v>
      </c>
      <c r="AM430">
        <v>-9.2799999999999994</v>
      </c>
      <c r="AN430">
        <v>-7.27</v>
      </c>
      <c r="AO430">
        <v>-5.53</v>
      </c>
      <c r="AP430">
        <v>-9.24</v>
      </c>
      <c r="AQ430">
        <v>-8.92</v>
      </c>
      <c r="AR430">
        <v>-7.4</v>
      </c>
      <c r="AS430">
        <v>-6.27</v>
      </c>
      <c r="AT430">
        <v>-4.95</v>
      </c>
      <c r="AU430">
        <v>-9.24</v>
      </c>
      <c r="AV430">
        <v>-9.23</v>
      </c>
      <c r="AW430">
        <v>-9.43</v>
      </c>
      <c r="AX430">
        <v>-8.44</v>
      </c>
      <c r="AY430">
        <v>-7.98</v>
      </c>
      <c r="AZ430">
        <v>-6.71</v>
      </c>
      <c r="BA430">
        <v>-5.72</v>
      </c>
      <c r="BB430">
        <v>-7</v>
      </c>
      <c r="BC430">
        <v>-3.69</v>
      </c>
      <c r="BD430">
        <v>-5.97</v>
      </c>
      <c r="BF430" s="1">
        <v>198607</v>
      </c>
      <c r="BG430" s="1">
        <v>-8.57</v>
      </c>
      <c r="BH430" s="1">
        <v>-9.33</v>
      </c>
      <c r="BI430" s="1">
        <v>-7.8</v>
      </c>
      <c r="BJ430" s="1">
        <v>-4.55</v>
      </c>
      <c r="BK430" s="1">
        <v>-9.2200000000000006</v>
      </c>
      <c r="BL430" s="1">
        <v>-8.73</v>
      </c>
      <c r="BM430" s="1">
        <v>-7.91</v>
      </c>
      <c r="BN430" s="1">
        <v>-5.95</v>
      </c>
      <c r="BO430" s="1">
        <v>-4.62</v>
      </c>
      <c r="BP430" s="1">
        <v>-9.84</v>
      </c>
      <c r="BQ430" s="1">
        <v>-8.27</v>
      </c>
      <c r="BR430" s="1">
        <v>-9.7100000000000009</v>
      </c>
      <c r="BS430" s="1">
        <v>-7.75</v>
      </c>
      <c r="BT430" s="1">
        <v>-8.73</v>
      </c>
      <c r="BU430" s="1">
        <v>-7.2</v>
      </c>
      <c r="BV430" s="1">
        <v>-7.63</v>
      </c>
      <c r="BW430" s="1">
        <v>-4.43</v>
      </c>
      <c r="BX430" s="1">
        <v>-3.7</v>
      </c>
      <c r="BY430" s="1">
        <v>-5.55</v>
      </c>
      <c r="CA430" s="1">
        <v>196107</v>
      </c>
      <c r="CB430" s="1">
        <v>9.93</v>
      </c>
      <c r="CC430" s="1">
        <v>0.98</v>
      </c>
      <c r="CD430" s="1">
        <v>1.73</v>
      </c>
      <c r="CE430" s="1">
        <v>0.46</v>
      </c>
      <c r="CF430" s="1">
        <v>0.56999999999999995</v>
      </c>
      <c r="CG430" s="1">
        <v>1.92</v>
      </c>
      <c r="CH430" s="1">
        <v>1.49</v>
      </c>
      <c r="CI430" s="1">
        <v>1.38</v>
      </c>
      <c r="CJ430" s="1">
        <v>0.26</v>
      </c>
      <c r="CK430" s="1">
        <v>0.96</v>
      </c>
      <c r="CL430" s="1">
        <v>0.19</v>
      </c>
      <c r="CM430" s="1">
        <v>1.8</v>
      </c>
      <c r="CN430" s="1">
        <v>2.0499999999999998</v>
      </c>
      <c r="CO430" s="1">
        <v>1.48</v>
      </c>
      <c r="CP430" s="1">
        <v>1.5</v>
      </c>
      <c r="CQ430" s="1">
        <v>1.91</v>
      </c>
      <c r="CR430" s="1">
        <v>0.87</v>
      </c>
      <c r="CS430" s="1">
        <v>0.87</v>
      </c>
      <c r="CT430" s="1">
        <v>-0.36</v>
      </c>
      <c r="CV430" s="1">
        <v>196207</v>
      </c>
      <c r="CW430" s="1">
        <v>10.75</v>
      </c>
      <c r="CX430" s="1">
        <v>7.8</v>
      </c>
      <c r="CY430" s="1">
        <v>5.35</v>
      </c>
      <c r="CZ430" s="1">
        <v>3.72</v>
      </c>
      <c r="DA430" s="1">
        <v>8.32</v>
      </c>
      <c r="DB430" s="1">
        <v>6.42</v>
      </c>
      <c r="DC430" s="1">
        <v>5.27</v>
      </c>
      <c r="DD430" s="1">
        <v>4.1900000000000004</v>
      </c>
      <c r="DE430" s="1">
        <v>3.8</v>
      </c>
      <c r="DF430" s="1">
        <v>9.74</v>
      </c>
      <c r="DG430" s="1">
        <v>6.89</v>
      </c>
      <c r="DH430" s="1">
        <v>6.78</v>
      </c>
      <c r="DI430" s="1">
        <v>6.06</v>
      </c>
      <c r="DJ430" s="1">
        <v>5.09</v>
      </c>
      <c r="DK430" s="1">
        <v>5.45</v>
      </c>
      <c r="DL430" s="1">
        <v>4.8099999999999996</v>
      </c>
      <c r="DM430" s="1">
        <v>3.57</v>
      </c>
      <c r="DN430" s="1">
        <v>3.56</v>
      </c>
      <c r="DO430" s="1">
        <v>4.04</v>
      </c>
      <c r="DQ430" s="1">
        <v>196107</v>
      </c>
      <c r="DR430" s="1">
        <v>-99.99</v>
      </c>
      <c r="DS430" s="1">
        <v>0.04</v>
      </c>
      <c r="DT430" s="1">
        <v>1</v>
      </c>
      <c r="DU430" s="1">
        <v>2.4500000000000002</v>
      </c>
      <c r="DV430" s="1">
        <v>-0.25</v>
      </c>
      <c r="DW430" s="1">
        <v>0.61</v>
      </c>
      <c r="DX430" s="1">
        <v>1.3</v>
      </c>
      <c r="DY430" s="1">
        <v>1.46</v>
      </c>
      <c r="DZ430" s="1">
        <v>2.63</v>
      </c>
      <c r="EA430" s="1">
        <v>-1.22</v>
      </c>
      <c r="EB430" s="1">
        <v>0.71</v>
      </c>
      <c r="EC430" s="1">
        <v>0.64</v>
      </c>
      <c r="ED430" s="1">
        <v>0.59</v>
      </c>
      <c r="EE430" s="1">
        <v>1.61</v>
      </c>
      <c r="EF430" s="1">
        <v>1</v>
      </c>
      <c r="EG430" s="1">
        <v>0.81</v>
      </c>
      <c r="EH430" s="1">
        <v>2.11</v>
      </c>
      <c r="EI430" s="1">
        <v>2.64</v>
      </c>
      <c r="EJ430" s="1">
        <v>2.61</v>
      </c>
      <c r="EL430">
        <v>196107</v>
      </c>
      <c r="EM430">
        <v>2.83</v>
      </c>
      <c r="EN430">
        <v>-1.88</v>
      </c>
      <c r="EO430">
        <v>-0.09</v>
      </c>
      <c r="EP430">
        <v>0.18</v>
      </c>
      <c r="ER430" s="1">
        <v>196201</v>
      </c>
      <c r="ES430" s="1">
        <v>-2.0699999999999998</v>
      </c>
      <c r="EU430" s="1">
        <v>196102</v>
      </c>
      <c r="EV430" s="1">
        <v>1.28</v>
      </c>
      <c r="EX430" s="1">
        <v>196601</v>
      </c>
      <c r="EY430" s="1">
        <v>1.51</v>
      </c>
      <c r="FA430" s="1">
        <v>196201</v>
      </c>
      <c r="FB430" s="1">
        <f>IF(ISERROR(VLOOKUP($FA430,MOM,LOOKUPS!C$12,0)*$FB$6+VLOOKUP($FA430,STREV,LOOKUPS!C$10,0)*$FC$6+VLOOKUP($FA430,LTREV,LOOKUPS!C$9,0)*$FD$6+VLOOKUP($FA430,CFP,LOOKUPS!C$6,0)*$FE$6+VLOOKUP($FA430,EP,LOOKUPS!C$8,0)*$FF$6+VLOOKUP($FA430,BM,LOOKUPS!C$5,0)*$FG$6+VLOOKUP($FA430,DIV,LOOKUPS!C$7,0)*$FH$6++VLOOKUP($FA430,SIZE,LOOKUPS!C$11,0)*$FI$6),"",VLOOKUP($FA430,MOM,LOOKUPS!C$12,0)*$FB$6+VLOOKUP($FA430,STREV,LOOKUPS!C$10,0)*$FC$6+VLOOKUP($FA430,LTREV,LOOKUPS!C$9,0)*$FD$6+VLOOKUP($FA430,CFP,LOOKUPS!C$6,0)*$FE$6+VLOOKUP($FA430,EP,LOOKUPS!C$8,0)*$FF$6+VLOOKUP($FA430,BM,LOOKUPS!C$5,0)*$FG$6+VLOOKUP($FA430,DIV,LOOKUPS!C$7,0)*$FH$6++VLOOKUP($FA430,SIZE,LOOKUPS!C$11,0)*$FI$6)</f>
        <v>-2.9313000000000002</v>
      </c>
      <c r="FC430" s="1">
        <f>IF(ISERROR(VLOOKUP($FA430,MOM,LOOKUPS!D$12,0)*$FB$6+VLOOKUP($FA430,STREV,LOOKUPS!D$10,0)*$FC$6+VLOOKUP($FA430,LTREV,LOOKUPS!D$9,0)*$FD$6+VLOOKUP($FA430,CFP,LOOKUPS!D$6,0)*$FE$6+VLOOKUP($FA430,EP,LOOKUPS!D$8,0)*$FF$6+VLOOKUP($FA430,BM,LOOKUPS!D$5,0)*$FG$6+VLOOKUP($FA430,DIV,LOOKUPS!D$7,0)*$FH$6++VLOOKUP($FA430,SIZE,LOOKUPS!D$11,0)*$FI$6),"",VLOOKUP($FA430,MOM,LOOKUPS!D$12,0)*$FB$6+VLOOKUP($FA430,STREV,LOOKUPS!D$10,0)*$FC$6+VLOOKUP($FA430,LTREV,LOOKUPS!D$9,0)*$FD$6+VLOOKUP($FA430,CFP,LOOKUPS!D$6,0)*$FE$6+VLOOKUP($FA430,EP,LOOKUPS!D$8,0)*$FF$6+VLOOKUP($FA430,BM,LOOKUPS!D$5,0)*$FG$6+VLOOKUP($FA430,DIV,LOOKUPS!D$7,0)*$FH$6++VLOOKUP($FA430,SIZE,LOOKUPS!D$11,0)*$FI$6)</f>
        <v>-0.59630000000000005</v>
      </c>
      <c r="FD430" s="1">
        <f>IF(ISERROR(VLOOKUP($FA430,MOM,LOOKUPS!E$12,0)*$FB$6+VLOOKUP($FA430,STREV,LOOKUPS!E$10,0)*$FC$6+VLOOKUP($FA430,LTREV,LOOKUPS!E$9,0)*$FD$6+VLOOKUP($FA430,CFP,LOOKUPS!E$6,0)*$FE$6+VLOOKUP($FA430,EP,LOOKUPS!E$8,0)*$FF$6+VLOOKUP($FA430,BM,LOOKUPS!E$5,0)*$FG$6+VLOOKUP($FA430,DIV,LOOKUPS!E$7,0)*$FH$6++VLOOKUP($FA430,SIZE,LOOKUPS!E$11,0)*$FI$6),"",VLOOKUP($FA430,MOM,LOOKUPS!E$12,0)*$FB$6+VLOOKUP($FA430,STREV,LOOKUPS!E$10,0)*$FC$6+VLOOKUP($FA430,LTREV,LOOKUPS!E$9,0)*$FD$6+VLOOKUP($FA430,CFP,LOOKUPS!E$6,0)*$FE$6+VLOOKUP($FA430,EP,LOOKUPS!E$8,0)*$FF$6+VLOOKUP($FA430,BM,LOOKUPS!E$5,0)*$FG$6+VLOOKUP($FA430,DIV,LOOKUPS!E$7,0)*$FH$6++VLOOKUP($FA430,SIZE,LOOKUPS!E$11,0)*$FI$6)</f>
        <v>-1.3193000000000001</v>
      </c>
      <c r="FE430" s="1">
        <f>IF(ISERROR(VLOOKUP($FA430,MOM,LOOKUPS!F$12,0)*$FB$6+VLOOKUP($FA430,STREV,LOOKUPS!F$10,0)*$FC$6+VLOOKUP($FA430,LTREV,LOOKUPS!F$9,0)*$FD$6+VLOOKUP($FA430,CFP,LOOKUPS!F$6,0)*$FE$6+VLOOKUP($FA430,EP,LOOKUPS!F$8,0)*$FF$6+VLOOKUP($FA430,BM,LOOKUPS!F$5,0)*$FG$6+VLOOKUP($FA430,DIV,LOOKUPS!F$7,0)*$FH$6++VLOOKUP($FA430,SIZE,LOOKUPS!F$11,0)*$FI$6),"",VLOOKUP($FA430,MOM,LOOKUPS!F$12,0)*$FB$6+VLOOKUP($FA430,STREV,LOOKUPS!F$10,0)*$FC$6+VLOOKUP($FA430,LTREV,LOOKUPS!F$9,0)*$FD$6+VLOOKUP($FA430,CFP,LOOKUPS!F$6,0)*$FE$6+VLOOKUP($FA430,EP,LOOKUPS!F$8,0)*$FF$6+VLOOKUP($FA430,BM,LOOKUPS!F$5,0)*$FG$6+VLOOKUP($FA430,DIV,LOOKUPS!F$7,0)*$FH$6++VLOOKUP($FA430,SIZE,LOOKUPS!F$11,0)*$FI$6)</f>
        <v>-0.35130000000000011</v>
      </c>
      <c r="FF430" s="1">
        <f>IF(ISERROR(VLOOKUP($FA430,MOM,LOOKUPS!G$12,0)*$FB$6+VLOOKUP($FA430,STREV,LOOKUPS!G$10,0)*$FC$6+VLOOKUP($FA430,LTREV,LOOKUPS!G$9,0)*$FD$6+VLOOKUP($FA430,CFP,LOOKUPS!G$6,0)*$FE$6+VLOOKUP($FA430,EP,LOOKUPS!G$8,0)*$FF$6+VLOOKUP($FA430,BM,LOOKUPS!G$5,0)*$FG$6+VLOOKUP($FA430,DIV,LOOKUPS!G$7,0)*$FH$6++VLOOKUP($FA430,SIZE,LOOKUPS!G$11,0)*$FI$6),"",VLOOKUP($FA430,MOM,LOOKUPS!G$12,0)*$FB$6+VLOOKUP($FA430,STREV,LOOKUPS!G$10,0)*$FC$6+VLOOKUP($FA430,LTREV,LOOKUPS!G$9,0)*$FD$6+VLOOKUP($FA430,CFP,LOOKUPS!G$6,0)*$FE$6+VLOOKUP($FA430,EP,LOOKUPS!G$8,0)*$FF$6+VLOOKUP($FA430,BM,LOOKUPS!G$5,0)*$FG$6+VLOOKUP($FA430,DIV,LOOKUPS!G$7,0)*$FH$6++VLOOKUP($FA430,SIZE,LOOKUPS!G$11,0)*$FI$6)</f>
        <v>-0.43589999999999995</v>
      </c>
      <c r="FG430" s="1">
        <f>IF(ISERROR(VLOOKUP($FA430,MOM,LOOKUPS!H$12,0)*$FB$6+VLOOKUP($FA430,STREV,LOOKUPS!H$10,0)*$FC$6+VLOOKUP($FA430,LTREV,LOOKUPS!H$9,0)*$FD$6+VLOOKUP($FA430,CFP,LOOKUPS!H$6,0)*$FE$6+VLOOKUP($FA430,EP,LOOKUPS!H$8,0)*$FF$6+VLOOKUP($FA430,BM,LOOKUPS!H$5,0)*$FG$6+VLOOKUP($FA430,DIV,LOOKUPS!H$7,0)*$FH$6++VLOOKUP($FA430,SIZE,LOOKUPS!H$11,0)*$FI$6),"",VLOOKUP($FA430,MOM,LOOKUPS!H$12,0)*$FB$6+VLOOKUP($FA430,STREV,LOOKUPS!H$10,0)*$FC$6+VLOOKUP($FA430,LTREV,LOOKUPS!H$9,0)*$FD$6+VLOOKUP($FA430,CFP,LOOKUPS!H$6,0)*$FE$6+VLOOKUP($FA430,EP,LOOKUPS!H$8,0)*$FF$6+VLOOKUP($FA430,BM,LOOKUPS!H$5,0)*$FG$6+VLOOKUP($FA430,DIV,LOOKUPS!H$7,0)*$FH$6++VLOOKUP($FA430,SIZE,LOOKUPS!H$11,0)*$FI$6)</f>
        <v>-0.31469999999999998</v>
      </c>
      <c r="FH430" s="1">
        <f>IF(ISERROR(VLOOKUP($FA430,MOM,LOOKUPS!I$12,0)*$FB$6+VLOOKUP($FA430,STREV,LOOKUPS!I$10,0)*$FC$6+VLOOKUP($FA430,LTREV,LOOKUPS!I$9,0)*$FD$6+VLOOKUP($FA430,CFP,LOOKUPS!I$6,0)*$FE$6+VLOOKUP($FA430,EP,LOOKUPS!I$8,0)*$FF$6+VLOOKUP($FA430,BM,LOOKUPS!I$5,0)*$FG$6+VLOOKUP($FA430,DIV,LOOKUPS!I$7,0)*$FH$6++VLOOKUP($FA430,SIZE,LOOKUPS!I$11,0)*$FI$6),"",VLOOKUP($FA430,MOM,LOOKUPS!I$12,0)*$FB$6+VLOOKUP($FA430,STREV,LOOKUPS!I$10,0)*$FC$6+VLOOKUP($FA430,LTREV,LOOKUPS!I$9,0)*$FD$6+VLOOKUP($FA430,CFP,LOOKUPS!I$6,0)*$FE$6+VLOOKUP($FA430,EP,LOOKUPS!I$8,0)*$FF$6+VLOOKUP($FA430,BM,LOOKUPS!I$5,0)*$FG$6+VLOOKUP($FA430,DIV,LOOKUPS!I$7,0)*$FH$6++VLOOKUP($FA430,SIZE,LOOKUPS!I$11,0)*$FI$6)</f>
        <v>-0.78210000000000002</v>
      </c>
      <c r="FI430" s="1">
        <f>IF(ISERROR(VLOOKUP($FA430,MOM,LOOKUPS!J$12,0)*$FB$6+VLOOKUP($FA430,STREV,LOOKUPS!J$10,0)*$FC$6+VLOOKUP($FA430,LTREV,LOOKUPS!J$9,0)*$FD$6+VLOOKUP($FA430,CFP,LOOKUPS!J$6,0)*$FE$6+VLOOKUP($FA430,EP,LOOKUPS!J$8,0)*$FF$6+VLOOKUP($FA430,BM,LOOKUPS!J$5,0)*$FG$6+VLOOKUP($FA430,DIV,LOOKUPS!J$7,0)*$FH$6++VLOOKUP($FA430,SIZE,LOOKUPS!J$11,0)*$FI$6),"",VLOOKUP($FA430,MOM,LOOKUPS!J$12,0)*$FB$6+VLOOKUP($FA430,STREV,LOOKUPS!J$10,0)*$FC$6+VLOOKUP($FA430,LTREV,LOOKUPS!J$9,0)*$FD$6+VLOOKUP($FA430,CFP,LOOKUPS!J$6,0)*$FE$6+VLOOKUP($FA430,EP,LOOKUPS!J$8,0)*$FF$6+VLOOKUP($FA430,BM,LOOKUPS!J$5,0)*$FG$6+VLOOKUP($FA430,DIV,LOOKUPS!J$7,0)*$FH$6++VLOOKUP($FA430,SIZE,LOOKUPS!J$11,0)*$FI$6)</f>
        <v>-0.66399999999999992</v>
      </c>
      <c r="FJ430" s="1">
        <f>IF(ISERROR(VLOOKUP($FA430,MOM,LOOKUPS!K$12,0)*$FB$6+VLOOKUP($FA430,STREV,LOOKUPS!K$10,0)*$FC$6+VLOOKUP($FA430,LTREV,LOOKUPS!K$9,0)*$FD$6+VLOOKUP($FA430,CFP,LOOKUPS!K$6,0)*$FE$6+VLOOKUP($FA430,EP,LOOKUPS!K$8,0)*$FF$6+VLOOKUP($FA430,BM,LOOKUPS!K$5,0)*$FG$6+VLOOKUP($FA430,DIV,LOOKUPS!K$7,0)*$FH$6++VLOOKUP($FA430,SIZE,LOOKUPS!K$11,0)*$FI$6),"",VLOOKUP($FA430,MOM,LOOKUPS!K$12,0)*$FB$6+VLOOKUP($FA430,STREV,LOOKUPS!K$10,0)*$FC$6+VLOOKUP($FA430,LTREV,LOOKUPS!K$9,0)*$FD$6+VLOOKUP($FA430,CFP,LOOKUPS!K$6,0)*$FE$6+VLOOKUP($FA430,EP,LOOKUPS!K$8,0)*$FF$6+VLOOKUP($FA430,BM,LOOKUPS!K$5,0)*$FG$6+VLOOKUP($FA430,DIV,LOOKUPS!K$7,0)*$FH$6++VLOOKUP($FA430,SIZE,LOOKUPS!K$11,0)*$FI$6)</f>
        <v>-0.32230000000000014</v>
      </c>
      <c r="FK430" s="1">
        <f>IF(ISERROR(VLOOKUP($FA430,MOM,LOOKUPS!L$12,0)*$FB$6+VLOOKUP($FA430,STREV,LOOKUPS!L$10,0)*$FC$6+VLOOKUP($FA430,LTREV,LOOKUPS!L$9,0)*$FD$6+VLOOKUP($FA430,CFP,LOOKUPS!L$6,0)*$FE$6+VLOOKUP($FA430,EP,LOOKUPS!L$8,0)*$FF$6+VLOOKUP($FA430,BM,LOOKUPS!L$5,0)*$FG$6+VLOOKUP($FA430,DIV,LOOKUPS!L$7,0)*$FH$6++VLOOKUP($FA430,SIZE,LOOKUPS!L$11,0)*$FI$6),"",VLOOKUP($FA430,MOM,LOOKUPS!L$12,0)*$FB$6+VLOOKUP($FA430,STREV,LOOKUPS!L$10,0)*$FC$6+VLOOKUP($FA430,LTREV,LOOKUPS!L$9,0)*$FD$6+VLOOKUP($FA430,CFP,LOOKUPS!L$6,0)*$FE$6+VLOOKUP($FA430,EP,LOOKUPS!L$8,0)*$FF$6+VLOOKUP($FA430,BM,LOOKUPS!L$5,0)*$FG$6+VLOOKUP($FA430,DIV,LOOKUPS!L$7,0)*$FH$6++VLOOKUP($FA430,SIZE,LOOKUPS!L$11,0)*$FI$6)</f>
        <v>0.12790000000000012</v>
      </c>
    </row>
    <row r="431" spans="1:167" x14ac:dyDescent="0.3">
      <c r="A431" s="1">
        <v>196202</v>
      </c>
      <c r="B431" s="1">
        <v>0.51</v>
      </c>
      <c r="C431" s="1">
        <v>0.9</v>
      </c>
      <c r="D431" s="1">
        <v>1.73</v>
      </c>
      <c r="E431" s="1">
        <v>2.23</v>
      </c>
      <c r="F431" s="1">
        <v>2.13</v>
      </c>
      <c r="G431" s="1">
        <v>2.62</v>
      </c>
      <c r="H431" s="1">
        <v>1.98</v>
      </c>
      <c r="I431" s="1">
        <v>0.96</v>
      </c>
      <c r="J431" s="1">
        <v>0.63</v>
      </c>
      <c r="K431" s="1">
        <v>1.28</v>
      </c>
      <c r="M431" s="1">
        <v>196103</v>
      </c>
      <c r="N431" s="1">
        <v>6.44</v>
      </c>
      <c r="O431" s="1">
        <v>6.92</v>
      </c>
      <c r="P431" s="1">
        <v>3.76</v>
      </c>
      <c r="Q431" s="1">
        <v>4.68</v>
      </c>
      <c r="R431" s="1">
        <v>5.41</v>
      </c>
      <c r="S431" s="1">
        <v>5.53</v>
      </c>
      <c r="T431" s="1">
        <v>4.53</v>
      </c>
      <c r="U431" s="1">
        <v>3.86</v>
      </c>
      <c r="V431" s="1">
        <v>3.9</v>
      </c>
      <c r="W431" s="1">
        <v>5.56</v>
      </c>
      <c r="Y431" s="1">
        <v>196602</v>
      </c>
      <c r="Z431" s="1">
        <v>5.59</v>
      </c>
      <c r="AA431" s="1">
        <v>2.5099999999999998</v>
      </c>
      <c r="AB431" s="1">
        <v>1.84</v>
      </c>
      <c r="AC431" s="1">
        <v>1.21</v>
      </c>
      <c r="AD431" s="1">
        <v>0.18</v>
      </c>
      <c r="AE431" s="1">
        <v>-1.0900000000000001</v>
      </c>
      <c r="AF431" s="1">
        <v>-0.66</v>
      </c>
      <c r="AG431" s="1">
        <v>0.76</v>
      </c>
      <c r="AH431" s="1">
        <v>-1.27</v>
      </c>
      <c r="AI431" s="1">
        <v>3.75</v>
      </c>
      <c r="AK431">
        <v>198608</v>
      </c>
      <c r="AL431">
        <v>0.03</v>
      </c>
      <c r="AM431">
        <v>2.15</v>
      </c>
      <c r="AN431">
        <v>3.12</v>
      </c>
      <c r="AO431">
        <v>4.3899999999999997</v>
      </c>
      <c r="AP431">
        <v>1.76</v>
      </c>
      <c r="AQ431">
        <v>3.15</v>
      </c>
      <c r="AR431">
        <v>3.17</v>
      </c>
      <c r="AS431">
        <v>4.03</v>
      </c>
      <c r="AT431">
        <v>4.2</v>
      </c>
      <c r="AU431">
        <v>1.92</v>
      </c>
      <c r="AV431">
        <v>1.47</v>
      </c>
      <c r="AW431">
        <v>3.53</v>
      </c>
      <c r="AX431">
        <v>2.8</v>
      </c>
      <c r="AY431">
        <v>3.33</v>
      </c>
      <c r="AZ431">
        <v>2.98</v>
      </c>
      <c r="BA431">
        <v>3.38</v>
      </c>
      <c r="BB431">
        <v>4.8899999999999997</v>
      </c>
      <c r="BC431">
        <v>4.29</v>
      </c>
      <c r="BD431">
        <v>4.12</v>
      </c>
      <c r="BF431" s="1">
        <v>198608</v>
      </c>
      <c r="BG431" s="1">
        <v>0.43</v>
      </c>
      <c r="BH431" s="1">
        <v>2.0099999999999998</v>
      </c>
      <c r="BI431" s="1">
        <v>4.0199999999999996</v>
      </c>
      <c r="BJ431" s="1">
        <v>3.15</v>
      </c>
      <c r="BK431" s="1">
        <v>2.02</v>
      </c>
      <c r="BL431" s="1">
        <v>2.92</v>
      </c>
      <c r="BM431" s="1">
        <v>4.0999999999999996</v>
      </c>
      <c r="BN431" s="1">
        <v>3.2</v>
      </c>
      <c r="BO431" s="1">
        <v>3.56</v>
      </c>
      <c r="BP431" s="1">
        <v>2.39</v>
      </c>
      <c r="BQ431" s="1">
        <v>1.45</v>
      </c>
      <c r="BR431" s="1">
        <v>1.98</v>
      </c>
      <c r="BS431" s="1">
        <v>3.86</v>
      </c>
      <c r="BT431" s="1">
        <v>4.34</v>
      </c>
      <c r="BU431" s="1">
        <v>3.9</v>
      </c>
      <c r="BV431" s="1">
        <v>4.03</v>
      </c>
      <c r="BW431" s="1">
        <v>2.4500000000000002</v>
      </c>
      <c r="BX431" s="1">
        <v>3.6</v>
      </c>
      <c r="BY431" s="1">
        <v>3.52</v>
      </c>
      <c r="CA431" s="1">
        <v>196108</v>
      </c>
      <c r="CB431" s="1">
        <v>10.029999999999999</v>
      </c>
      <c r="CC431" s="1">
        <v>3.31</v>
      </c>
      <c r="CD431" s="1">
        <v>1.62</v>
      </c>
      <c r="CE431" s="1">
        <v>1.41</v>
      </c>
      <c r="CF431" s="1">
        <v>3.35</v>
      </c>
      <c r="CG431" s="1">
        <v>2.91</v>
      </c>
      <c r="CH431" s="1">
        <v>1.47</v>
      </c>
      <c r="CI431" s="1">
        <v>0.83</v>
      </c>
      <c r="CJ431" s="1">
        <v>1.75</v>
      </c>
      <c r="CK431" s="1">
        <v>2.91</v>
      </c>
      <c r="CL431" s="1">
        <v>3.78</v>
      </c>
      <c r="CM431" s="1">
        <v>3.23</v>
      </c>
      <c r="CN431" s="1">
        <v>2.58</v>
      </c>
      <c r="CO431" s="1">
        <v>2.1</v>
      </c>
      <c r="CP431" s="1">
        <v>0.84</v>
      </c>
      <c r="CQ431" s="1">
        <v>0.93</v>
      </c>
      <c r="CR431" s="1">
        <v>0.74</v>
      </c>
      <c r="CS431" s="1">
        <v>0.34</v>
      </c>
      <c r="CT431" s="1">
        <v>3.17</v>
      </c>
      <c r="CV431" s="1">
        <v>196208</v>
      </c>
      <c r="CW431" s="1">
        <v>4.92</v>
      </c>
      <c r="CX431" s="1">
        <v>2.63</v>
      </c>
      <c r="CY431" s="1">
        <v>3.05</v>
      </c>
      <c r="CZ431" s="1">
        <v>1.64</v>
      </c>
      <c r="DA431" s="1">
        <v>3.12</v>
      </c>
      <c r="DB431" s="1">
        <v>2.62</v>
      </c>
      <c r="DC431" s="1">
        <v>3.42</v>
      </c>
      <c r="DD431" s="1">
        <v>2.0699999999999998</v>
      </c>
      <c r="DE431" s="1">
        <v>1.28</v>
      </c>
      <c r="DF431" s="1">
        <v>2.5099999999999998</v>
      </c>
      <c r="DG431" s="1">
        <v>3.74</v>
      </c>
      <c r="DH431" s="1">
        <v>1.65</v>
      </c>
      <c r="DI431" s="1">
        <v>3.6</v>
      </c>
      <c r="DJ431" s="1">
        <v>4.2699999999999996</v>
      </c>
      <c r="DK431" s="1">
        <v>2.56</v>
      </c>
      <c r="DL431" s="1">
        <v>1.77</v>
      </c>
      <c r="DM431" s="1">
        <v>2.36</v>
      </c>
      <c r="DN431" s="1">
        <v>1.61</v>
      </c>
      <c r="DO431" s="1">
        <v>0.95</v>
      </c>
      <c r="DQ431" s="1">
        <v>196108</v>
      </c>
      <c r="DR431" s="1">
        <v>-99.99</v>
      </c>
      <c r="DS431" s="1">
        <v>0.99</v>
      </c>
      <c r="DT431" s="1">
        <v>1.59</v>
      </c>
      <c r="DU431" s="1">
        <v>3.87</v>
      </c>
      <c r="DV431" s="1">
        <v>1.17</v>
      </c>
      <c r="DW431" s="1">
        <v>1.1399999999999999</v>
      </c>
      <c r="DX431" s="1">
        <v>1.01</v>
      </c>
      <c r="DY431" s="1">
        <v>3.61</v>
      </c>
      <c r="DZ431" s="1">
        <v>3.54</v>
      </c>
      <c r="EA431" s="1">
        <v>1.48</v>
      </c>
      <c r="EB431" s="1">
        <v>0.85</v>
      </c>
      <c r="EC431" s="1">
        <v>0.64</v>
      </c>
      <c r="ED431" s="1">
        <v>1.64</v>
      </c>
      <c r="EE431" s="1">
        <v>0.53</v>
      </c>
      <c r="EF431" s="1">
        <v>1.48</v>
      </c>
      <c r="EG431" s="1">
        <v>2.69</v>
      </c>
      <c r="EH431" s="1">
        <v>4.53</v>
      </c>
      <c r="EI431" s="1">
        <v>4.0199999999999996</v>
      </c>
      <c r="EJ431" s="1">
        <v>3.06</v>
      </c>
      <c r="EL431">
        <v>196108</v>
      </c>
      <c r="EM431">
        <v>2.57</v>
      </c>
      <c r="EN431">
        <v>-1.75</v>
      </c>
      <c r="EO431">
        <v>-0.28000000000000003</v>
      </c>
      <c r="EP431">
        <v>0.14000000000000001</v>
      </c>
      <c r="ER431" s="1">
        <v>196202</v>
      </c>
      <c r="ES431" s="1">
        <v>-1.02</v>
      </c>
      <c r="EU431" s="1">
        <v>196103</v>
      </c>
      <c r="EV431" s="1">
        <v>1.48</v>
      </c>
      <c r="EX431" s="1">
        <v>196602</v>
      </c>
      <c r="EY431" s="1">
        <v>1.34</v>
      </c>
      <c r="FA431" s="1">
        <v>196202</v>
      </c>
      <c r="FB431" s="1">
        <f>IF(ISERROR(VLOOKUP($FA431,MOM,LOOKUPS!C$12,0)*$FB$6+VLOOKUP($FA431,STREV,LOOKUPS!C$10,0)*$FC$6+VLOOKUP($FA431,LTREV,LOOKUPS!C$9,0)*$FD$6+VLOOKUP($FA431,CFP,LOOKUPS!C$6,0)*$FE$6+VLOOKUP($FA431,EP,LOOKUPS!C$8,0)*$FF$6+VLOOKUP($FA431,BM,LOOKUPS!C$5,0)*$FG$6+VLOOKUP($FA431,DIV,LOOKUPS!C$7,0)*$FH$6++VLOOKUP($FA431,SIZE,LOOKUPS!C$11,0)*$FI$6),"",VLOOKUP($FA431,MOM,LOOKUPS!C$12,0)*$FB$6+VLOOKUP($FA431,STREV,LOOKUPS!C$10,0)*$FC$6+VLOOKUP($FA431,LTREV,LOOKUPS!C$9,0)*$FD$6+VLOOKUP($FA431,CFP,LOOKUPS!C$6,0)*$FE$6+VLOOKUP($FA431,EP,LOOKUPS!C$8,0)*$FF$6+VLOOKUP($FA431,BM,LOOKUPS!C$5,0)*$FG$6+VLOOKUP($FA431,DIV,LOOKUPS!C$7,0)*$FH$6++VLOOKUP($FA431,SIZE,LOOKUPS!C$11,0)*$FI$6)</f>
        <v>0.56210000000000004</v>
      </c>
      <c r="FC431" s="1">
        <f>IF(ISERROR(VLOOKUP($FA431,MOM,LOOKUPS!D$12,0)*$FB$6+VLOOKUP($FA431,STREV,LOOKUPS!D$10,0)*$FC$6+VLOOKUP($FA431,LTREV,LOOKUPS!D$9,0)*$FD$6+VLOOKUP($FA431,CFP,LOOKUPS!D$6,0)*$FE$6+VLOOKUP($FA431,EP,LOOKUPS!D$8,0)*$FF$6+VLOOKUP($FA431,BM,LOOKUPS!D$5,0)*$FG$6+VLOOKUP($FA431,DIV,LOOKUPS!D$7,0)*$FH$6++VLOOKUP($FA431,SIZE,LOOKUPS!D$11,0)*$FI$6),"",VLOOKUP($FA431,MOM,LOOKUPS!D$12,0)*$FB$6+VLOOKUP($FA431,STREV,LOOKUPS!D$10,0)*$FC$6+VLOOKUP($FA431,LTREV,LOOKUPS!D$9,0)*$FD$6+VLOOKUP($FA431,CFP,LOOKUPS!D$6,0)*$FE$6+VLOOKUP($FA431,EP,LOOKUPS!D$8,0)*$FF$6+VLOOKUP($FA431,BM,LOOKUPS!D$5,0)*$FG$6+VLOOKUP($FA431,DIV,LOOKUPS!D$7,0)*$FH$6++VLOOKUP($FA431,SIZE,LOOKUPS!D$11,0)*$FI$6)</f>
        <v>1.7764000000000002</v>
      </c>
      <c r="FD431" s="1">
        <f>IF(ISERROR(VLOOKUP($FA431,MOM,LOOKUPS!E$12,0)*$FB$6+VLOOKUP($FA431,STREV,LOOKUPS!E$10,0)*$FC$6+VLOOKUP($FA431,LTREV,LOOKUPS!E$9,0)*$FD$6+VLOOKUP($FA431,CFP,LOOKUPS!E$6,0)*$FE$6+VLOOKUP($FA431,EP,LOOKUPS!E$8,0)*$FF$6+VLOOKUP($FA431,BM,LOOKUPS!E$5,0)*$FG$6+VLOOKUP($FA431,DIV,LOOKUPS!E$7,0)*$FH$6++VLOOKUP($FA431,SIZE,LOOKUPS!E$11,0)*$FI$6),"",VLOOKUP($FA431,MOM,LOOKUPS!E$12,0)*$FB$6+VLOOKUP($FA431,STREV,LOOKUPS!E$10,0)*$FC$6+VLOOKUP($FA431,LTREV,LOOKUPS!E$9,0)*$FD$6+VLOOKUP($FA431,CFP,LOOKUPS!E$6,0)*$FE$6+VLOOKUP($FA431,EP,LOOKUPS!E$8,0)*$FF$6+VLOOKUP($FA431,BM,LOOKUPS!E$5,0)*$FG$6+VLOOKUP($FA431,DIV,LOOKUPS!E$7,0)*$FH$6++VLOOKUP($FA431,SIZE,LOOKUPS!E$11,0)*$FI$6)</f>
        <v>1.1288</v>
      </c>
      <c r="FE431" s="1">
        <f>IF(ISERROR(VLOOKUP($FA431,MOM,LOOKUPS!F$12,0)*$FB$6+VLOOKUP($FA431,STREV,LOOKUPS!F$10,0)*$FC$6+VLOOKUP($FA431,LTREV,LOOKUPS!F$9,0)*$FD$6+VLOOKUP($FA431,CFP,LOOKUPS!F$6,0)*$FE$6+VLOOKUP($FA431,EP,LOOKUPS!F$8,0)*$FF$6+VLOOKUP($FA431,BM,LOOKUPS!F$5,0)*$FG$6+VLOOKUP($FA431,DIV,LOOKUPS!F$7,0)*$FH$6++VLOOKUP($FA431,SIZE,LOOKUPS!F$11,0)*$FI$6),"",VLOOKUP($FA431,MOM,LOOKUPS!F$12,0)*$FB$6+VLOOKUP($FA431,STREV,LOOKUPS!F$10,0)*$FC$6+VLOOKUP($FA431,LTREV,LOOKUPS!F$9,0)*$FD$6+VLOOKUP($FA431,CFP,LOOKUPS!F$6,0)*$FE$6+VLOOKUP($FA431,EP,LOOKUPS!F$8,0)*$FF$6+VLOOKUP($FA431,BM,LOOKUPS!F$5,0)*$FG$6+VLOOKUP($FA431,DIV,LOOKUPS!F$7,0)*$FH$6++VLOOKUP($FA431,SIZE,LOOKUPS!F$11,0)*$FI$6)</f>
        <v>1.1692</v>
      </c>
      <c r="FF431" s="1">
        <f>IF(ISERROR(VLOOKUP($FA431,MOM,LOOKUPS!G$12,0)*$FB$6+VLOOKUP($FA431,STREV,LOOKUPS!G$10,0)*$FC$6+VLOOKUP($FA431,LTREV,LOOKUPS!G$9,0)*$FD$6+VLOOKUP($FA431,CFP,LOOKUPS!G$6,0)*$FE$6+VLOOKUP($FA431,EP,LOOKUPS!G$8,0)*$FF$6+VLOOKUP($FA431,BM,LOOKUPS!G$5,0)*$FG$6+VLOOKUP($FA431,DIV,LOOKUPS!G$7,0)*$FH$6++VLOOKUP($FA431,SIZE,LOOKUPS!G$11,0)*$FI$6),"",VLOOKUP($FA431,MOM,LOOKUPS!G$12,0)*$FB$6+VLOOKUP($FA431,STREV,LOOKUPS!G$10,0)*$FC$6+VLOOKUP($FA431,LTREV,LOOKUPS!G$9,0)*$FD$6+VLOOKUP($FA431,CFP,LOOKUPS!G$6,0)*$FE$6+VLOOKUP($FA431,EP,LOOKUPS!G$8,0)*$FF$6+VLOOKUP($FA431,BM,LOOKUPS!G$5,0)*$FG$6+VLOOKUP($FA431,DIV,LOOKUPS!G$7,0)*$FH$6++VLOOKUP($FA431,SIZE,LOOKUPS!G$11,0)*$FI$6)</f>
        <v>1.7434999999999998</v>
      </c>
      <c r="FG431" s="1">
        <f>IF(ISERROR(VLOOKUP($FA431,MOM,LOOKUPS!H$12,0)*$FB$6+VLOOKUP($FA431,STREV,LOOKUPS!H$10,0)*$FC$6+VLOOKUP($FA431,LTREV,LOOKUPS!H$9,0)*$FD$6+VLOOKUP($FA431,CFP,LOOKUPS!H$6,0)*$FE$6+VLOOKUP($FA431,EP,LOOKUPS!H$8,0)*$FF$6+VLOOKUP($FA431,BM,LOOKUPS!H$5,0)*$FG$6+VLOOKUP($FA431,DIV,LOOKUPS!H$7,0)*$FH$6++VLOOKUP($FA431,SIZE,LOOKUPS!H$11,0)*$FI$6),"",VLOOKUP($FA431,MOM,LOOKUPS!H$12,0)*$FB$6+VLOOKUP($FA431,STREV,LOOKUPS!H$10,0)*$FC$6+VLOOKUP($FA431,LTREV,LOOKUPS!H$9,0)*$FD$6+VLOOKUP($FA431,CFP,LOOKUPS!H$6,0)*$FE$6+VLOOKUP($FA431,EP,LOOKUPS!H$8,0)*$FF$6+VLOOKUP($FA431,BM,LOOKUPS!H$5,0)*$FG$6+VLOOKUP($FA431,DIV,LOOKUPS!H$7,0)*$FH$6++VLOOKUP($FA431,SIZE,LOOKUPS!H$11,0)*$FI$6)</f>
        <v>1.9219000000000002</v>
      </c>
      <c r="FH431" s="1">
        <f>IF(ISERROR(VLOOKUP($FA431,MOM,LOOKUPS!I$12,0)*$FB$6+VLOOKUP($FA431,STREV,LOOKUPS!I$10,0)*$FC$6+VLOOKUP($FA431,LTREV,LOOKUPS!I$9,0)*$FD$6+VLOOKUP($FA431,CFP,LOOKUPS!I$6,0)*$FE$6+VLOOKUP($FA431,EP,LOOKUPS!I$8,0)*$FF$6+VLOOKUP($FA431,BM,LOOKUPS!I$5,0)*$FG$6+VLOOKUP($FA431,DIV,LOOKUPS!I$7,0)*$FH$6++VLOOKUP($FA431,SIZE,LOOKUPS!I$11,0)*$FI$6),"",VLOOKUP($FA431,MOM,LOOKUPS!I$12,0)*$FB$6+VLOOKUP($FA431,STREV,LOOKUPS!I$10,0)*$FC$6+VLOOKUP($FA431,LTREV,LOOKUPS!I$9,0)*$FD$6+VLOOKUP($FA431,CFP,LOOKUPS!I$6,0)*$FE$6+VLOOKUP($FA431,EP,LOOKUPS!I$8,0)*$FF$6+VLOOKUP($FA431,BM,LOOKUPS!I$5,0)*$FG$6+VLOOKUP($FA431,DIV,LOOKUPS!I$7,0)*$FH$6++VLOOKUP($FA431,SIZE,LOOKUPS!I$11,0)*$FI$6)</f>
        <v>1.9116</v>
      </c>
      <c r="FI431" s="1">
        <f>IF(ISERROR(VLOOKUP($FA431,MOM,LOOKUPS!J$12,0)*$FB$6+VLOOKUP($FA431,STREV,LOOKUPS!J$10,0)*$FC$6+VLOOKUP($FA431,LTREV,LOOKUPS!J$9,0)*$FD$6+VLOOKUP($FA431,CFP,LOOKUPS!J$6,0)*$FE$6+VLOOKUP($FA431,EP,LOOKUPS!J$8,0)*$FF$6+VLOOKUP($FA431,BM,LOOKUPS!J$5,0)*$FG$6+VLOOKUP($FA431,DIV,LOOKUPS!J$7,0)*$FH$6++VLOOKUP($FA431,SIZE,LOOKUPS!J$11,0)*$FI$6),"",VLOOKUP($FA431,MOM,LOOKUPS!J$12,0)*$FB$6+VLOOKUP($FA431,STREV,LOOKUPS!J$10,0)*$FC$6+VLOOKUP($FA431,LTREV,LOOKUPS!J$9,0)*$FD$6+VLOOKUP($FA431,CFP,LOOKUPS!J$6,0)*$FE$6+VLOOKUP($FA431,EP,LOOKUPS!J$8,0)*$FF$6+VLOOKUP($FA431,BM,LOOKUPS!J$5,0)*$FG$6+VLOOKUP($FA431,DIV,LOOKUPS!J$7,0)*$FH$6++VLOOKUP($FA431,SIZE,LOOKUPS!J$11,0)*$FI$6)</f>
        <v>1.8189000000000002</v>
      </c>
      <c r="FJ431" s="1">
        <f>IF(ISERROR(VLOOKUP($FA431,MOM,LOOKUPS!K$12,0)*$FB$6+VLOOKUP($FA431,STREV,LOOKUPS!K$10,0)*$FC$6+VLOOKUP($FA431,LTREV,LOOKUPS!K$9,0)*$FD$6+VLOOKUP($FA431,CFP,LOOKUPS!K$6,0)*$FE$6+VLOOKUP($FA431,EP,LOOKUPS!K$8,0)*$FF$6+VLOOKUP($FA431,BM,LOOKUPS!K$5,0)*$FG$6+VLOOKUP($FA431,DIV,LOOKUPS!K$7,0)*$FH$6++VLOOKUP($FA431,SIZE,LOOKUPS!K$11,0)*$FI$6),"",VLOOKUP($FA431,MOM,LOOKUPS!K$12,0)*$FB$6+VLOOKUP($FA431,STREV,LOOKUPS!K$10,0)*$FC$6+VLOOKUP($FA431,LTREV,LOOKUPS!K$9,0)*$FD$6+VLOOKUP($FA431,CFP,LOOKUPS!K$6,0)*$FE$6+VLOOKUP($FA431,EP,LOOKUPS!K$8,0)*$FF$6+VLOOKUP($FA431,BM,LOOKUPS!K$5,0)*$FG$6+VLOOKUP($FA431,DIV,LOOKUPS!K$7,0)*$FH$6++VLOOKUP($FA431,SIZE,LOOKUPS!K$11,0)*$FI$6)</f>
        <v>1.7022000000000002</v>
      </c>
      <c r="FK431" s="1">
        <f>IF(ISERROR(VLOOKUP($FA431,MOM,LOOKUPS!L$12,0)*$FB$6+VLOOKUP($FA431,STREV,LOOKUPS!L$10,0)*$FC$6+VLOOKUP($FA431,LTREV,LOOKUPS!L$9,0)*$FD$6+VLOOKUP($FA431,CFP,LOOKUPS!L$6,0)*$FE$6+VLOOKUP($FA431,EP,LOOKUPS!L$8,0)*$FF$6+VLOOKUP($FA431,BM,LOOKUPS!L$5,0)*$FG$6+VLOOKUP($FA431,DIV,LOOKUPS!L$7,0)*$FH$6++VLOOKUP($FA431,SIZE,LOOKUPS!L$11,0)*$FI$6),"",VLOOKUP($FA431,MOM,LOOKUPS!L$12,0)*$FB$6+VLOOKUP($FA431,STREV,LOOKUPS!L$10,0)*$FC$6+VLOOKUP($FA431,LTREV,LOOKUPS!L$9,0)*$FD$6+VLOOKUP($FA431,CFP,LOOKUPS!L$6,0)*$FE$6+VLOOKUP($FA431,EP,LOOKUPS!L$8,0)*$FF$6+VLOOKUP($FA431,BM,LOOKUPS!L$5,0)*$FG$6+VLOOKUP($FA431,DIV,LOOKUPS!L$7,0)*$FH$6++VLOOKUP($FA431,SIZE,LOOKUPS!L$11,0)*$FI$6)</f>
        <v>1.3447</v>
      </c>
    </row>
    <row r="432" spans="1:167" x14ac:dyDescent="0.3">
      <c r="A432" s="1">
        <v>196203</v>
      </c>
      <c r="B432" s="1">
        <v>-3.32</v>
      </c>
      <c r="C432" s="1">
        <v>-1.43</v>
      </c>
      <c r="D432" s="1">
        <v>-1.1100000000000001</v>
      </c>
      <c r="E432" s="1">
        <v>-0.64</v>
      </c>
      <c r="F432" s="1">
        <v>0.01</v>
      </c>
      <c r="G432" s="1">
        <v>-0.56999999999999995</v>
      </c>
      <c r="H432" s="1">
        <v>0.61</v>
      </c>
      <c r="I432" s="1">
        <v>1.05</v>
      </c>
      <c r="J432" s="1">
        <v>-0.62</v>
      </c>
      <c r="K432" s="1">
        <v>-0.42</v>
      </c>
      <c r="M432" s="1">
        <v>196104</v>
      </c>
      <c r="N432" s="1">
        <v>2.68</v>
      </c>
      <c r="O432" s="1">
        <v>2.42</v>
      </c>
      <c r="P432" s="1">
        <v>1.26</v>
      </c>
      <c r="Q432" s="1">
        <v>1.53</v>
      </c>
      <c r="R432" s="1">
        <v>0.62</v>
      </c>
      <c r="S432" s="1">
        <v>0.36</v>
      </c>
      <c r="T432" s="1">
        <v>0.02</v>
      </c>
      <c r="U432" s="1">
        <v>0.12</v>
      </c>
      <c r="V432" s="1">
        <v>-0.09</v>
      </c>
      <c r="W432" s="1">
        <v>0.49</v>
      </c>
      <c r="Y432" s="1">
        <v>196603</v>
      </c>
      <c r="Z432" s="1">
        <v>-3.38</v>
      </c>
      <c r="AA432" s="1">
        <v>-0.92</v>
      </c>
      <c r="AB432" s="1">
        <v>-2.56</v>
      </c>
      <c r="AC432" s="1">
        <v>-2.19</v>
      </c>
      <c r="AD432" s="1">
        <v>-1.97</v>
      </c>
      <c r="AE432" s="1">
        <v>-1.2</v>
      </c>
      <c r="AF432" s="1">
        <v>-1.28</v>
      </c>
      <c r="AG432" s="1">
        <v>-2.92</v>
      </c>
      <c r="AH432" s="1">
        <v>-1.57</v>
      </c>
      <c r="AI432" s="1">
        <v>-2.17</v>
      </c>
      <c r="AK432">
        <v>198609</v>
      </c>
      <c r="AL432">
        <v>-5.3</v>
      </c>
      <c r="AM432">
        <v>-7.78</v>
      </c>
      <c r="AN432">
        <v>-6.25</v>
      </c>
      <c r="AO432">
        <v>-4.62</v>
      </c>
      <c r="AP432">
        <v>-7.79</v>
      </c>
      <c r="AQ432">
        <v>-7.25</v>
      </c>
      <c r="AR432">
        <v>-6.63</v>
      </c>
      <c r="AS432">
        <v>-4.8600000000000003</v>
      </c>
      <c r="AT432">
        <v>-4.49</v>
      </c>
      <c r="AU432">
        <v>-7.63</v>
      </c>
      <c r="AV432">
        <v>-8.09</v>
      </c>
      <c r="AW432">
        <v>-7.73</v>
      </c>
      <c r="AX432">
        <v>-6.8</v>
      </c>
      <c r="AY432">
        <v>-6.96</v>
      </c>
      <c r="AZ432">
        <v>-6.25</v>
      </c>
      <c r="BA432">
        <v>-4.8099999999999996</v>
      </c>
      <c r="BB432">
        <v>-4.93</v>
      </c>
      <c r="BC432">
        <v>-4.62</v>
      </c>
      <c r="BD432">
        <v>-4.3899999999999997</v>
      </c>
      <c r="BF432" s="1">
        <v>198609</v>
      </c>
      <c r="BG432" s="1">
        <v>-5.39</v>
      </c>
      <c r="BH432" s="1">
        <v>-7.56</v>
      </c>
      <c r="BI432" s="1">
        <v>-6.18</v>
      </c>
      <c r="BJ432" s="1">
        <v>-5.53</v>
      </c>
      <c r="BK432" s="1">
        <v>-7.46</v>
      </c>
      <c r="BL432" s="1">
        <v>-7.7</v>
      </c>
      <c r="BM432" s="1">
        <v>-6.12</v>
      </c>
      <c r="BN432" s="1">
        <v>-4.97</v>
      </c>
      <c r="BO432" s="1">
        <v>-5.78</v>
      </c>
      <c r="BP432" s="1">
        <v>-7.59</v>
      </c>
      <c r="BQ432" s="1">
        <v>-7.27</v>
      </c>
      <c r="BR432" s="1">
        <v>-7.88</v>
      </c>
      <c r="BS432" s="1">
        <v>-7.53</v>
      </c>
      <c r="BT432" s="1">
        <v>-6.7</v>
      </c>
      <c r="BU432" s="1">
        <v>-5.62</v>
      </c>
      <c r="BV432" s="1">
        <v>-4.82</v>
      </c>
      <c r="BW432" s="1">
        <v>-5.1100000000000003</v>
      </c>
      <c r="BX432" s="1">
        <v>-5.37</v>
      </c>
      <c r="BY432" s="1">
        <v>-6.19</v>
      </c>
      <c r="CA432" s="1">
        <v>196109</v>
      </c>
      <c r="CB432" s="1">
        <v>-3.36</v>
      </c>
      <c r="CC432" s="1">
        <v>-2.52</v>
      </c>
      <c r="CD432" s="1">
        <v>-2.73</v>
      </c>
      <c r="CE432" s="1">
        <v>-3.42</v>
      </c>
      <c r="CF432" s="1">
        <v>-2.79</v>
      </c>
      <c r="CG432" s="1">
        <v>-2.33</v>
      </c>
      <c r="CH432" s="1">
        <v>-2.89</v>
      </c>
      <c r="CI432" s="1">
        <v>-2.93</v>
      </c>
      <c r="CJ432" s="1">
        <v>-3.43</v>
      </c>
      <c r="CK432" s="1">
        <v>-2.65</v>
      </c>
      <c r="CL432" s="1">
        <v>-2.94</v>
      </c>
      <c r="CM432" s="1">
        <v>-1.97</v>
      </c>
      <c r="CN432" s="1">
        <v>-2.7</v>
      </c>
      <c r="CO432" s="1">
        <v>-2.54</v>
      </c>
      <c r="CP432" s="1">
        <v>-3.23</v>
      </c>
      <c r="CQ432" s="1">
        <v>-2.4500000000000002</v>
      </c>
      <c r="CR432" s="1">
        <v>-3.4</v>
      </c>
      <c r="CS432" s="1">
        <v>-3.24</v>
      </c>
      <c r="CT432" s="1">
        <v>-3.63</v>
      </c>
      <c r="CV432" s="1">
        <v>196209</v>
      </c>
      <c r="CW432" s="1">
        <v>-9.0299999999999994</v>
      </c>
      <c r="CX432" s="1">
        <v>-6.55</v>
      </c>
      <c r="CY432" s="1">
        <v>-4.47</v>
      </c>
      <c r="CZ432" s="1">
        <v>-5.89</v>
      </c>
      <c r="DA432" s="1">
        <v>-7.12</v>
      </c>
      <c r="DB432" s="1">
        <v>-4.8099999999999996</v>
      </c>
      <c r="DC432" s="1">
        <v>-4.5599999999999996</v>
      </c>
      <c r="DD432" s="1">
        <v>-5.04</v>
      </c>
      <c r="DE432" s="1">
        <v>-6.07</v>
      </c>
      <c r="DF432" s="1">
        <v>-7.88</v>
      </c>
      <c r="DG432" s="1">
        <v>-6.36</v>
      </c>
      <c r="DH432" s="1">
        <v>-5.42</v>
      </c>
      <c r="DI432" s="1">
        <v>-4.1900000000000004</v>
      </c>
      <c r="DJ432" s="1">
        <v>-4.34</v>
      </c>
      <c r="DK432" s="1">
        <v>-4.79</v>
      </c>
      <c r="DL432" s="1">
        <v>-4.54</v>
      </c>
      <c r="DM432" s="1">
        <v>-5.53</v>
      </c>
      <c r="DN432" s="1">
        <v>-5.55</v>
      </c>
      <c r="DO432" s="1">
        <v>-6.6</v>
      </c>
      <c r="DQ432" s="1">
        <v>196109</v>
      </c>
      <c r="DR432" s="1">
        <v>-99.99</v>
      </c>
      <c r="DS432" s="1">
        <v>-3.44</v>
      </c>
      <c r="DT432" s="1">
        <v>-2.98</v>
      </c>
      <c r="DU432" s="1">
        <v>-2.39</v>
      </c>
      <c r="DV432" s="1">
        <v>-3.44</v>
      </c>
      <c r="DW432" s="1">
        <v>-3.58</v>
      </c>
      <c r="DX432" s="1">
        <v>-2.76</v>
      </c>
      <c r="DY432" s="1">
        <v>-2.83</v>
      </c>
      <c r="DZ432" s="1">
        <v>-2.09</v>
      </c>
      <c r="EA432" s="1">
        <v>-3.32</v>
      </c>
      <c r="EB432" s="1">
        <v>-3.57</v>
      </c>
      <c r="EC432" s="1">
        <v>-3.42</v>
      </c>
      <c r="ED432" s="1">
        <v>-3.72</v>
      </c>
      <c r="EE432" s="1">
        <v>-3.57</v>
      </c>
      <c r="EF432" s="1">
        <v>-1.95</v>
      </c>
      <c r="EG432" s="1">
        <v>-2.66</v>
      </c>
      <c r="EH432" s="1">
        <v>-2.99</v>
      </c>
      <c r="EI432" s="1">
        <v>-2.35</v>
      </c>
      <c r="EJ432" s="1">
        <v>-1.84</v>
      </c>
      <c r="EL432">
        <v>196109</v>
      </c>
      <c r="EM432">
        <v>-2.15</v>
      </c>
      <c r="EN432">
        <v>-1.06</v>
      </c>
      <c r="EO432">
        <v>-0.61</v>
      </c>
      <c r="EP432">
        <v>0.17</v>
      </c>
      <c r="ER432" s="1">
        <v>196203</v>
      </c>
      <c r="ES432" s="1">
        <v>1.83</v>
      </c>
      <c r="EU432" s="1">
        <v>196104</v>
      </c>
      <c r="EV432" s="1">
        <v>1.89</v>
      </c>
      <c r="EX432" s="1">
        <v>196603</v>
      </c>
      <c r="EY432" s="1">
        <v>0.67</v>
      </c>
      <c r="FA432" s="1">
        <v>196203</v>
      </c>
      <c r="FB432" s="1">
        <f>IF(ISERROR(VLOOKUP($FA432,MOM,LOOKUPS!C$12,0)*$FB$6+VLOOKUP($FA432,STREV,LOOKUPS!C$10,0)*$FC$6+VLOOKUP($FA432,LTREV,LOOKUPS!C$9,0)*$FD$6+VLOOKUP($FA432,CFP,LOOKUPS!C$6,0)*$FE$6+VLOOKUP($FA432,EP,LOOKUPS!C$8,0)*$FF$6+VLOOKUP($FA432,BM,LOOKUPS!C$5,0)*$FG$6+VLOOKUP($FA432,DIV,LOOKUPS!C$7,0)*$FH$6++VLOOKUP($FA432,SIZE,LOOKUPS!C$11,0)*$FI$6),"",VLOOKUP($FA432,MOM,LOOKUPS!C$12,0)*$FB$6+VLOOKUP($FA432,STREV,LOOKUPS!C$10,0)*$FC$6+VLOOKUP($FA432,LTREV,LOOKUPS!C$9,0)*$FD$6+VLOOKUP($FA432,CFP,LOOKUPS!C$6,0)*$FE$6+VLOOKUP($FA432,EP,LOOKUPS!C$8,0)*$FF$6+VLOOKUP($FA432,BM,LOOKUPS!C$5,0)*$FG$6+VLOOKUP($FA432,DIV,LOOKUPS!C$7,0)*$FH$6++VLOOKUP($FA432,SIZE,LOOKUPS!C$11,0)*$FI$6)</f>
        <v>-2.1787999999999998</v>
      </c>
      <c r="FC432" s="1">
        <f>IF(ISERROR(VLOOKUP($FA432,MOM,LOOKUPS!D$12,0)*$FB$6+VLOOKUP($FA432,STREV,LOOKUPS!D$10,0)*$FC$6+VLOOKUP($FA432,LTREV,LOOKUPS!D$9,0)*$FD$6+VLOOKUP($FA432,CFP,LOOKUPS!D$6,0)*$FE$6+VLOOKUP($FA432,EP,LOOKUPS!D$8,0)*$FF$6+VLOOKUP($FA432,BM,LOOKUPS!D$5,0)*$FG$6+VLOOKUP($FA432,DIV,LOOKUPS!D$7,0)*$FH$6++VLOOKUP($FA432,SIZE,LOOKUPS!D$11,0)*$FI$6),"",VLOOKUP($FA432,MOM,LOOKUPS!D$12,0)*$FB$6+VLOOKUP($FA432,STREV,LOOKUPS!D$10,0)*$FC$6+VLOOKUP($FA432,LTREV,LOOKUPS!D$9,0)*$FD$6+VLOOKUP($FA432,CFP,LOOKUPS!D$6,0)*$FE$6+VLOOKUP($FA432,EP,LOOKUPS!D$8,0)*$FF$6+VLOOKUP($FA432,BM,LOOKUPS!D$5,0)*$FG$6+VLOOKUP($FA432,DIV,LOOKUPS!D$7,0)*$FH$6++VLOOKUP($FA432,SIZE,LOOKUPS!D$11,0)*$FI$6)</f>
        <v>-1.0210999999999999</v>
      </c>
      <c r="FD432" s="1">
        <f>IF(ISERROR(VLOOKUP($FA432,MOM,LOOKUPS!E$12,0)*$FB$6+VLOOKUP($FA432,STREV,LOOKUPS!E$10,0)*$FC$6+VLOOKUP($FA432,LTREV,LOOKUPS!E$9,0)*$FD$6+VLOOKUP($FA432,CFP,LOOKUPS!E$6,0)*$FE$6+VLOOKUP($FA432,EP,LOOKUPS!E$8,0)*$FF$6+VLOOKUP($FA432,BM,LOOKUPS!E$5,0)*$FG$6+VLOOKUP($FA432,DIV,LOOKUPS!E$7,0)*$FH$6++VLOOKUP($FA432,SIZE,LOOKUPS!E$11,0)*$FI$6),"",VLOOKUP($FA432,MOM,LOOKUPS!E$12,0)*$FB$6+VLOOKUP($FA432,STREV,LOOKUPS!E$10,0)*$FC$6+VLOOKUP($FA432,LTREV,LOOKUPS!E$9,0)*$FD$6+VLOOKUP($FA432,CFP,LOOKUPS!E$6,0)*$FE$6+VLOOKUP($FA432,EP,LOOKUPS!E$8,0)*$FF$6+VLOOKUP($FA432,BM,LOOKUPS!E$5,0)*$FG$6+VLOOKUP($FA432,DIV,LOOKUPS!E$7,0)*$FH$6++VLOOKUP($FA432,SIZE,LOOKUPS!E$11,0)*$FI$6)</f>
        <v>-0.67060000000000008</v>
      </c>
      <c r="FE432" s="1">
        <f>IF(ISERROR(VLOOKUP($FA432,MOM,LOOKUPS!F$12,0)*$FB$6+VLOOKUP($FA432,STREV,LOOKUPS!F$10,0)*$FC$6+VLOOKUP($FA432,LTREV,LOOKUPS!F$9,0)*$FD$6+VLOOKUP($FA432,CFP,LOOKUPS!F$6,0)*$FE$6+VLOOKUP($FA432,EP,LOOKUPS!F$8,0)*$FF$6+VLOOKUP($FA432,BM,LOOKUPS!F$5,0)*$FG$6+VLOOKUP($FA432,DIV,LOOKUPS!F$7,0)*$FH$6++VLOOKUP($FA432,SIZE,LOOKUPS!F$11,0)*$FI$6),"",VLOOKUP($FA432,MOM,LOOKUPS!F$12,0)*$FB$6+VLOOKUP($FA432,STREV,LOOKUPS!F$10,0)*$FC$6+VLOOKUP($FA432,LTREV,LOOKUPS!F$9,0)*$FD$6+VLOOKUP($FA432,CFP,LOOKUPS!F$6,0)*$FE$6+VLOOKUP($FA432,EP,LOOKUPS!F$8,0)*$FF$6+VLOOKUP($FA432,BM,LOOKUPS!F$5,0)*$FG$6+VLOOKUP($FA432,DIV,LOOKUPS!F$7,0)*$FH$6++VLOOKUP($FA432,SIZE,LOOKUPS!F$11,0)*$FI$6)</f>
        <v>-0.3963000000000001</v>
      </c>
      <c r="FF432" s="1">
        <f>IF(ISERROR(VLOOKUP($FA432,MOM,LOOKUPS!G$12,0)*$FB$6+VLOOKUP($FA432,STREV,LOOKUPS!G$10,0)*$FC$6+VLOOKUP($FA432,LTREV,LOOKUPS!G$9,0)*$FD$6+VLOOKUP($FA432,CFP,LOOKUPS!G$6,0)*$FE$6+VLOOKUP($FA432,EP,LOOKUPS!G$8,0)*$FF$6+VLOOKUP($FA432,BM,LOOKUPS!G$5,0)*$FG$6+VLOOKUP($FA432,DIV,LOOKUPS!G$7,0)*$FH$6++VLOOKUP($FA432,SIZE,LOOKUPS!G$11,0)*$FI$6),"",VLOOKUP($FA432,MOM,LOOKUPS!G$12,0)*$FB$6+VLOOKUP($FA432,STREV,LOOKUPS!G$10,0)*$FC$6+VLOOKUP($FA432,LTREV,LOOKUPS!G$9,0)*$FD$6+VLOOKUP($FA432,CFP,LOOKUPS!G$6,0)*$FE$6+VLOOKUP($FA432,EP,LOOKUPS!G$8,0)*$FF$6+VLOOKUP($FA432,BM,LOOKUPS!G$5,0)*$FG$6+VLOOKUP($FA432,DIV,LOOKUPS!G$7,0)*$FH$6++VLOOKUP($FA432,SIZE,LOOKUPS!G$11,0)*$FI$6)</f>
        <v>-0.20730000000000001</v>
      </c>
      <c r="FG432" s="1">
        <f>IF(ISERROR(VLOOKUP($FA432,MOM,LOOKUPS!H$12,0)*$FB$6+VLOOKUP($FA432,STREV,LOOKUPS!H$10,0)*$FC$6+VLOOKUP($FA432,LTREV,LOOKUPS!H$9,0)*$FD$6+VLOOKUP($FA432,CFP,LOOKUPS!H$6,0)*$FE$6+VLOOKUP($FA432,EP,LOOKUPS!H$8,0)*$FF$6+VLOOKUP($FA432,BM,LOOKUPS!H$5,0)*$FG$6+VLOOKUP($FA432,DIV,LOOKUPS!H$7,0)*$FH$6++VLOOKUP($FA432,SIZE,LOOKUPS!H$11,0)*$FI$6),"",VLOOKUP($FA432,MOM,LOOKUPS!H$12,0)*$FB$6+VLOOKUP($FA432,STREV,LOOKUPS!H$10,0)*$FC$6+VLOOKUP($FA432,LTREV,LOOKUPS!H$9,0)*$FD$6+VLOOKUP($FA432,CFP,LOOKUPS!H$6,0)*$FE$6+VLOOKUP($FA432,EP,LOOKUPS!H$8,0)*$FF$6+VLOOKUP($FA432,BM,LOOKUPS!H$5,0)*$FG$6+VLOOKUP($FA432,DIV,LOOKUPS!H$7,0)*$FH$6++VLOOKUP($FA432,SIZE,LOOKUPS!H$11,0)*$FI$6)</f>
        <v>-0.37780000000000002</v>
      </c>
      <c r="FH432" s="1">
        <f>IF(ISERROR(VLOOKUP($FA432,MOM,LOOKUPS!I$12,0)*$FB$6+VLOOKUP($FA432,STREV,LOOKUPS!I$10,0)*$FC$6+VLOOKUP($FA432,LTREV,LOOKUPS!I$9,0)*$FD$6+VLOOKUP($FA432,CFP,LOOKUPS!I$6,0)*$FE$6+VLOOKUP($FA432,EP,LOOKUPS!I$8,0)*$FF$6+VLOOKUP($FA432,BM,LOOKUPS!I$5,0)*$FG$6+VLOOKUP($FA432,DIV,LOOKUPS!I$7,0)*$FH$6++VLOOKUP($FA432,SIZE,LOOKUPS!I$11,0)*$FI$6),"",VLOOKUP($FA432,MOM,LOOKUPS!I$12,0)*$FB$6+VLOOKUP($FA432,STREV,LOOKUPS!I$10,0)*$FC$6+VLOOKUP($FA432,LTREV,LOOKUPS!I$9,0)*$FD$6+VLOOKUP($FA432,CFP,LOOKUPS!I$6,0)*$FE$6+VLOOKUP($FA432,EP,LOOKUPS!I$8,0)*$FF$6+VLOOKUP($FA432,BM,LOOKUPS!I$5,0)*$FG$6+VLOOKUP($FA432,DIV,LOOKUPS!I$7,0)*$FH$6++VLOOKUP($FA432,SIZE,LOOKUPS!I$11,0)*$FI$6)</f>
        <v>-0.1053</v>
      </c>
      <c r="FI432" s="1">
        <f>IF(ISERROR(VLOOKUP($FA432,MOM,LOOKUPS!J$12,0)*$FB$6+VLOOKUP($FA432,STREV,LOOKUPS!J$10,0)*$FC$6+VLOOKUP($FA432,LTREV,LOOKUPS!J$9,0)*$FD$6+VLOOKUP($FA432,CFP,LOOKUPS!J$6,0)*$FE$6+VLOOKUP($FA432,EP,LOOKUPS!J$8,0)*$FF$6+VLOOKUP($FA432,BM,LOOKUPS!J$5,0)*$FG$6+VLOOKUP($FA432,DIV,LOOKUPS!J$7,0)*$FH$6++VLOOKUP($FA432,SIZE,LOOKUPS!J$11,0)*$FI$6),"",VLOOKUP($FA432,MOM,LOOKUPS!J$12,0)*$FB$6+VLOOKUP($FA432,STREV,LOOKUPS!J$10,0)*$FC$6+VLOOKUP($FA432,LTREV,LOOKUPS!J$9,0)*$FD$6+VLOOKUP($FA432,CFP,LOOKUPS!J$6,0)*$FE$6+VLOOKUP($FA432,EP,LOOKUPS!J$8,0)*$FF$6+VLOOKUP($FA432,BM,LOOKUPS!J$5,0)*$FG$6+VLOOKUP($FA432,DIV,LOOKUPS!J$7,0)*$FH$6++VLOOKUP($FA432,SIZE,LOOKUPS!J$11,0)*$FI$6)</f>
        <v>-0.12</v>
      </c>
      <c r="FJ432" s="1">
        <f>IF(ISERROR(VLOOKUP($FA432,MOM,LOOKUPS!K$12,0)*$FB$6+VLOOKUP($FA432,STREV,LOOKUPS!K$10,0)*$FC$6+VLOOKUP($FA432,LTREV,LOOKUPS!K$9,0)*$FD$6+VLOOKUP($FA432,CFP,LOOKUPS!K$6,0)*$FE$6+VLOOKUP($FA432,EP,LOOKUPS!K$8,0)*$FF$6+VLOOKUP($FA432,BM,LOOKUPS!K$5,0)*$FG$6+VLOOKUP($FA432,DIV,LOOKUPS!K$7,0)*$FH$6++VLOOKUP($FA432,SIZE,LOOKUPS!K$11,0)*$FI$6),"",VLOOKUP($FA432,MOM,LOOKUPS!K$12,0)*$FB$6+VLOOKUP($FA432,STREV,LOOKUPS!K$10,0)*$FC$6+VLOOKUP($FA432,LTREV,LOOKUPS!K$9,0)*$FD$6+VLOOKUP($FA432,CFP,LOOKUPS!K$6,0)*$FE$6+VLOOKUP($FA432,EP,LOOKUPS!K$8,0)*$FF$6+VLOOKUP($FA432,BM,LOOKUPS!K$5,0)*$FG$6+VLOOKUP($FA432,DIV,LOOKUPS!K$7,0)*$FH$6++VLOOKUP($FA432,SIZE,LOOKUPS!K$11,0)*$FI$6)</f>
        <v>-0.22570000000000001</v>
      </c>
      <c r="FK432" s="1">
        <f>IF(ISERROR(VLOOKUP($FA432,MOM,LOOKUPS!L$12,0)*$FB$6+VLOOKUP($FA432,STREV,LOOKUPS!L$10,0)*$FC$6+VLOOKUP($FA432,LTREV,LOOKUPS!L$9,0)*$FD$6+VLOOKUP($FA432,CFP,LOOKUPS!L$6,0)*$FE$6+VLOOKUP($FA432,EP,LOOKUPS!L$8,0)*$FF$6+VLOOKUP($FA432,BM,LOOKUPS!L$5,0)*$FG$6+VLOOKUP($FA432,DIV,LOOKUPS!L$7,0)*$FH$6++VLOOKUP($FA432,SIZE,LOOKUPS!L$11,0)*$FI$6),"",VLOOKUP($FA432,MOM,LOOKUPS!L$12,0)*$FB$6+VLOOKUP($FA432,STREV,LOOKUPS!L$10,0)*$FC$6+VLOOKUP($FA432,LTREV,LOOKUPS!L$9,0)*$FD$6+VLOOKUP($FA432,CFP,LOOKUPS!L$6,0)*$FE$6+VLOOKUP($FA432,EP,LOOKUPS!L$8,0)*$FF$6+VLOOKUP($FA432,BM,LOOKUPS!L$5,0)*$FG$6+VLOOKUP($FA432,DIV,LOOKUPS!L$7,0)*$FH$6++VLOOKUP($FA432,SIZE,LOOKUPS!L$11,0)*$FI$6)</f>
        <v>-1.0349000000000002</v>
      </c>
    </row>
    <row r="433" spans="1:167" x14ac:dyDescent="0.3">
      <c r="A433" s="1">
        <v>196204</v>
      </c>
      <c r="B433" s="1">
        <v>-8.6300000000000008</v>
      </c>
      <c r="C433" s="1">
        <v>-8.16</v>
      </c>
      <c r="D433" s="1">
        <v>-7.78</v>
      </c>
      <c r="E433" s="1">
        <v>-7.09</v>
      </c>
      <c r="F433" s="1">
        <v>-6.45</v>
      </c>
      <c r="G433" s="1">
        <v>-5.58</v>
      </c>
      <c r="H433" s="1">
        <v>-5.12</v>
      </c>
      <c r="I433" s="1">
        <v>-5.85</v>
      </c>
      <c r="J433" s="1">
        <v>-6.68</v>
      </c>
      <c r="K433" s="1">
        <v>-6.33</v>
      </c>
      <c r="M433" s="1">
        <v>196105</v>
      </c>
      <c r="N433" s="1">
        <v>4.3</v>
      </c>
      <c r="O433" s="1">
        <v>6.67</v>
      </c>
      <c r="P433" s="1">
        <v>5.71</v>
      </c>
      <c r="Q433" s="1">
        <v>4.21</v>
      </c>
      <c r="R433" s="1">
        <v>4.9800000000000004</v>
      </c>
      <c r="S433" s="1">
        <v>4.41</v>
      </c>
      <c r="T433" s="1">
        <v>3.75</v>
      </c>
      <c r="U433" s="1">
        <v>3.58</v>
      </c>
      <c r="V433" s="1">
        <v>1.63</v>
      </c>
      <c r="W433" s="1">
        <v>2.95</v>
      </c>
      <c r="Y433" s="1">
        <v>196604</v>
      </c>
      <c r="Z433" s="1">
        <v>6.32</v>
      </c>
      <c r="AA433" s="1">
        <v>3.06</v>
      </c>
      <c r="AB433" s="1">
        <v>2.71</v>
      </c>
      <c r="AC433" s="1">
        <v>3.49</v>
      </c>
      <c r="AD433" s="1">
        <v>2.79</v>
      </c>
      <c r="AE433" s="1">
        <v>2.58</v>
      </c>
      <c r="AF433" s="1">
        <v>1.0900000000000001</v>
      </c>
      <c r="AG433" s="1">
        <v>2.46</v>
      </c>
      <c r="AH433" s="1">
        <v>4.16</v>
      </c>
      <c r="AI433" s="1">
        <v>3.05</v>
      </c>
      <c r="AK433">
        <v>198610</v>
      </c>
      <c r="AL433">
        <v>1.78</v>
      </c>
      <c r="AM433">
        <v>3.17</v>
      </c>
      <c r="AN433">
        <v>3.14</v>
      </c>
      <c r="AO433">
        <v>3.33</v>
      </c>
      <c r="AP433">
        <v>2.99</v>
      </c>
      <c r="AQ433">
        <v>3.62</v>
      </c>
      <c r="AR433">
        <v>3.01</v>
      </c>
      <c r="AS433">
        <v>3.63</v>
      </c>
      <c r="AT433">
        <v>2.91</v>
      </c>
      <c r="AU433">
        <v>3.01</v>
      </c>
      <c r="AV433">
        <v>2.96</v>
      </c>
      <c r="AW433">
        <v>3.79</v>
      </c>
      <c r="AX433">
        <v>3.47</v>
      </c>
      <c r="AY433">
        <v>3.01</v>
      </c>
      <c r="AZ433">
        <v>3</v>
      </c>
      <c r="BA433">
        <v>3.08</v>
      </c>
      <c r="BB433">
        <v>4.3600000000000003</v>
      </c>
      <c r="BC433">
        <v>3.62</v>
      </c>
      <c r="BD433">
        <v>2.34</v>
      </c>
      <c r="BF433" s="1">
        <v>198610</v>
      </c>
      <c r="BG433" s="1">
        <v>1.82</v>
      </c>
      <c r="BH433" s="1">
        <v>3.12</v>
      </c>
      <c r="BI433" s="1">
        <v>3.53</v>
      </c>
      <c r="BJ433" s="1">
        <v>3.15</v>
      </c>
      <c r="BK433" s="1">
        <v>2.92</v>
      </c>
      <c r="BL433" s="1">
        <v>4.13</v>
      </c>
      <c r="BM433" s="1">
        <v>3.83</v>
      </c>
      <c r="BN433" s="1">
        <v>3.1</v>
      </c>
      <c r="BO433" s="1">
        <v>2.54</v>
      </c>
      <c r="BP433" s="1">
        <v>2.48</v>
      </c>
      <c r="BQ433" s="1">
        <v>3.59</v>
      </c>
      <c r="BR433" s="1">
        <v>3.76</v>
      </c>
      <c r="BS433" s="1">
        <v>4.5</v>
      </c>
      <c r="BT433" s="1">
        <v>4.25</v>
      </c>
      <c r="BU433" s="1">
        <v>3.45</v>
      </c>
      <c r="BV433" s="1">
        <v>1.87</v>
      </c>
      <c r="BW433" s="1">
        <v>4.2</v>
      </c>
      <c r="BX433" s="1">
        <v>2.74</v>
      </c>
      <c r="BY433" s="1">
        <v>2.3199999999999998</v>
      </c>
      <c r="CA433" s="1">
        <v>196110</v>
      </c>
      <c r="CB433" s="1">
        <v>-1.58</v>
      </c>
      <c r="CC433" s="1">
        <v>2.0099999999999998</v>
      </c>
      <c r="CD433" s="1">
        <v>3.15</v>
      </c>
      <c r="CE433" s="1">
        <v>0.95</v>
      </c>
      <c r="CF433" s="1">
        <v>2.16</v>
      </c>
      <c r="CG433" s="1">
        <v>2.98</v>
      </c>
      <c r="CH433" s="1">
        <v>3.01</v>
      </c>
      <c r="CI433" s="1">
        <v>1.73</v>
      </c>
      <c r="CJ433" s="1">
        <v>0.84</v>
      </c>
      <c r="CK433" s="1">
        <v>0.99</v>
      </c>
      <c r="CL433" s="1">
        <v>3.32</v>
      </c>
      <c r="CM433" s="1">
        <v>1.72</v>
      </c>
      <c r="CN433" s="1">
        <v>4.25</v>
      </c>
      <c r="CO433" s="1">
        <v>2.9</v>
      </c>
      <c r="CP433" s="1">
        <v>3.11</v>
      </c>
      <c r="CQ433" s="1">
        <v>2.3199999999999998</v>
      </c>
      <c r="CR433" s="1">
        <v>1.1499999999999999</v>
      </c>
      <c r="CS433" s="1">
        <v>0.54</v>
      </c>
      <c r="CT433" s="1">
        <v>1.1499999999999999</v>
      </c>
      <c r="CV433" s="1">
        <v>196210</v>
      </c>
      <c r="CW433" s="1">
        <v>-6.07</v>
      </c>
      <c r="CX433" s="1">
        <v>-2.35</v>
      </c>
      <c r="CY433" s="1">
        <v>-1.01</v>
      </c>
      <c r="CZ433" s="1">
        <v>-1.18</v>
      </c>
      <c r="DA433" s="1">
        <v>-3.13</v>
      </c>
      <c r="DB433" s="1">
        <v>-1.1299999999999999</v>
      </c>
      <c r="DC433" s="1">
        <v>-0.93</v>
      </c>
      <c r="DD433" s="1">
        <v>-1.17</v>
      </c>
      <c r="DE433" s="1">
        <v>-0.96</v>
      </c>
      <c r="DF433" s="1">
        <v>-3.98</v>
      </c>
      <c r="DG433" s="1">
        <v>-2.2799999999999998</v>
      </c>
      <c r="DH433" s="1">
        <v>-0.81</v>
      </c>
      <c r="DI433" s="1">
        <v>-1.46</v>
      </c>
      <c r="DJ433" s="1">
        <v>-1.05</v>
      </c>
      <c r="DK433" s="1">
        <v>-0.81</v>
      </c>
      <c r="DL433" s="1">
        <v>-0.72</v>
      </c>
      <c r="DM433" s="1">
        <v>-1.63</v>
      </c>
      <c r="DN433" s="1">
        <v>-0.77</v>
      </c>
      <c r="DO433" s="1">
        <v>-1.1499999999999999</v>
      </c>
      <c r="DQ433" s="1">
        <v>196110</v>
      </c>
      <c r="DR433" s="1">
        <v>-99.99</v>
      </c>
      <c r="DS433" s="1">
        <v>1.92</v>
      </c>
      <c r="DT433" s="1">
        <v>1.84</v>
      </c>
      <c r="DU433" s="1">
        <v>2.74</v>
      </c>
      <c r="DV433" s="1">
        <v>2.04</v>
      </c>
      <c r="DW433" s="1">
        <v>1.45</v>
      </c>
      <c r="DX433" s="1">
        <v>1.85</v>
      </c>
      <c r="DY433" s="1">
        <v>2.59</v>
      </c>
      <c r="DZ433" s="1">
        <v>2.74</v>
      </c>
      <c r="EA433" s="1">
        <v>1.73</v>
      </c>
      <c r="EB433" s="1">
        <v>2.35</v>
      </c>
      <c r="EC433" s="1">
        <v>1.66</v>
      </c>
      <c r="ED433" s="1">
        <v>1.24</v>
      </c>
      <c r="EE433" s="1">
        <v>1.46</v>
      </c>
      <c r="EF433" s="1">
        <v>2.23</v>
      </c>
      <c r="EG433" s="1">
        <v>2.44</v>
      </c>
      <c r="EH433" s="1">
        <v>2.74</v>
      </c>
      <c r="EI433" s="1">
        <v>3.15</v>
      </c>
      <c r="EJ433" s="1">
        <v>2.34</v>
      </c>
      <c r="EL433">
        <v>196110</v>
      </c>
      <c r="EM433">
        <v>2.57</v>
      </c>
      <c r="EN433">
        <v>-1.63</v>
      </c>
      <c r="EO433">
        <v>0.15</v>
      </c>
      <c r="EP433">
        <v>0.19</v>
      </c>
      <c r="ER433" s="1">
        <v>196204</v>
      </c>
      <c r="ES433" s="1">
        <v>2.89</v>
      </c>
      <c r="EU433" s="1">
        <v>196105</v>
      </c>
      <c r="EV433" s="1">
        <v>3.55</v>
      </c>
      <c r="EX433" s="1">
        <v>196604</v>
      </c>
      <c r="EY433" s="1">
        <v>1.52</v>
      </c>
      <c r="FA433" s="1">
        <v>196204</v>
      </c>
      <c r="FB433" s="1">
        <f>IF(ISERROR(VLOOKUP($FA433,MOM,LOOKUPS!C$12,0)*$FB$6+VLOOKUP($FA433,STREV,LOOKUPS!C$10,0)*$FC$6+VLOOKUP($FA433,LTREV,LOOKUPS!C$9,0)*$FD$6+VLOOKUP($FA433,CFP,LOOKUPS!C$6,0)*$FE$6+VLOOKUP($FA433,EP,LOOKUPS!C$8,0)*$FF$6+VLOOKUP($FA433,BM,LOOKUPS!C$5,0)*$FG$6+VLOOKUP($FA433,DIV,LOOKUPS!C$7,0)*$FH$6++VLOOKUP($FA433,SIZE,LOOKUPS!C$11,0)*$FI$6),"",VLOOKUP($FA433,MOM,LOOKUPS!C$12,0)*$FB$6+VLOOKUP($FA433,STREV,LOOKUPS!C$10,0)*$FC$6+VLOOKUP($FA433,LTREV,LOOKUPS!C$9,0)*$FD$6+VLOOKUP($FA433,CFP,LOOKUPS!C$6,0)*$FE$6+VLOOKUP($FA433,EP,LOOKUPS!C$8,0)*$FF$6+VLOOKUP($FA433,BM,LOOKUPS!C$5,0)*$FG$6+VLOOKUP($FA433,DIV,LOOKUPS!C$7,0)*$FH$6++VLOOKUP($FA433,SIZE,LOOKUPS!C$11,0)*$FI$6)</f>
        <v>-8.57</v>
      </c>
      <c r="FC433" s="1">
        <f>IF(ISERROR(VLOOKUP($FA433,MOM,LOOKUPS!D$12,0)*$FB$6+VLOOKUP($FA433,STREV,LOOKUPS!D$10,0)*$FC$6+VLOOKUP($FA433,LTREV,LOOKUPS!D$9,0)*$FD$6+VLOOKUP($FA433,CFP,LOOKUPS!D$6,0)*$FE$6+VLOOKUP($FA433,EP,LOOKUPS!D$8,0)*$FF$6+VLOOKUP($FA433,BM,LOOKUPS!D$5,0)*$FG$6+VLOOKUP($FA433,DIV,LOOKUPS!D$7,0)*$FH$6++VLOOKUP($FA433,SIZE,LOOKUPS!D$11,0)*$FI$6),"",VLOOKUP($FA433,MOM,LOOKUPS!D$12,0)*$FB$6+VLOOKUP($FA433,STREV,LOOKUPS!D$10,0)*$FC$6+VLOOKUP($FA433,LTREV,LOOKUPS!D$9,0)*$FD$6+VLOOKUP($FA433,CFP,LOOKUPS!D$6,0)*$FE$6+VLOOKUP($FA433,EP,LOOKUPS!D$8,0)*$FF$6+VLOOKUP($FA433,BM,LOOKUPS!D$5,0)*$FG$6+VLOOKUP($FA433,DIV,LOOKUPS!D$7,0)*$FH$6++VLOOKUP($FA433,SIZE,LOOKUPS!D$11,0)*$FI$6)</f>
        <v>-6.8617999999999997</v>
      </c>
      <c r="FD433" s="1">
        <f>IF(ISERROR(VLOOKUP($FA433,MOM,LOOKUPS!E$12,0)*$FB$6+VLOOKUP($FA433,STREV,LOOKUPS!E$10,0)*$FC$6+VLOOKUP($FA433,LTREV,LOOKUPS!E$9,0)*$FD$6+VLOOKUP($FA433,CFP,LOOKUPS!E$6,0)*$FE$6+VLOOKUP($FA433,EP,LOOKUPS!E$8,0)*$FF$6+VLOOKUP($FA433,BM,LOOKUPS!E$5,0)*$FG$6+VLOOKUP($FA433,DIV,LOOKUPS!E$7,0)*$FH$6++VLOOKUP($FA433,SIZE,LOOKUPS!E$11,0)*$FI$6),"",VLOOKUP($FA433,MOM,LOOKUPS!E$12,0)*$FB$6+VLOOKUP($FA433,STREV,LOOKUPS!E$10,0)*$FC$6+VLOOKUP($FA433,LTREV,LOOKUPS!E$9,0)*$FD$6+VLOOKUP($FA433,CFP,LOOKUPS!E$6,0)*$FE$6+VLOOKUP($FA433,EP,LOOKUPS!E$8,0)*$FF$6+VLOOKUP($FA433,BM,LOOKUPS!E$5,0)*$FG$6+VLOOKUP($FA433,DIV,LOOKUPS!E$7,0)*$FH$6++VLOOKUP($FA433,SIZE,LOOKUPS!E$11,0)*$FI$6)</f>
        <v>-6.4944000000000006</v>
      </c>
      <c r="FE433" s="1">
        <f>IF(ISERROR(VLOOKUP($FA433,MOM,LOOKUPS!F$12,0)*$FB$6+VLOOKUP($FA433,STREV,LOOKUPS!F$10,0)*$FC$6+VLOOKUP($FA433,LTREV,LOOKUPS!F$9,0)*$FD$6+VLOOKUP($FA433,CFP,LOOKUPS!F$6,0)*$FE$6+VLOOKUP($FA433,EP,LOOKUPS!F$8,0)*$FF$6+VLOOKUP($FA433,BM,LOOKUPS!F$5,0)*$FG$6+VLOOKUP($FA433,DIV,LOOKUPS!F$7,0)*$FH$6++VLOOKUP($FA433,SIZE,LOOKUPS!F$11,0)*$FI$6),"",VLOOKUP($FA433,MOM,LOOKUPS!F$12,0)*$FB$6+VLOOKUP($FA433,STREV,LOOKUPS!F$10,0)*$FC$6+VLOOKUP($FA433,LTREV,LOOKUPS!F$9,0)*$FD$6+VLOOKUP($FA433,CFP,LOOKUPS!F$6,0)*$FE$6+VLOOKUP($FA433,EP,LOOKUPS!F$8,0)*$FF$6+VLOOKUP($FA433,BM,LOOKUPS!F$5,0)*$FG$6+VLOOKUP($FA433,DIV,LOOKUPS!F$7,0)*$FH$6++VLOOKUP($FA433,SIZE,LOOKUPS!F$11,0)*$FI$6)</f>
        <v>-6.4901</v>
      </c>
      <c r="FF433" s="1">
        <f>IF(ISERROR(VLOOKUP($FA433,MOM,LOOKUPS!G$12,0)*$FB$6+VLOOKUP($FA433,STREV,LOOKUPS!G$10,0)*$FC$6+VLOOKUP($FA433,LTREV,LOOKUPS!G$9,0)*$FD$6+VLOOKUP($FA433,CFP,LOOKUPS!G$6,0)*$FE$6+VLOOKUP($FA433,EP,LOOKUPS!G$8,0)*$FF$6+VLOOKUP($FA433,BM,LOOKUPS!G$5,0)*$FG$6+VLOOKUP($FA433,DIV,LOOKUPS!G$7,0)*$FH$6++VLOOKUP($FA433,SIZE,LOOKUPS!G$11,0)*$FI$6),"",VLOOKUP($FA433,MOM,LOOKUPS!G$12,0)*$FB$6+VLOOKUP($FA433,STREV,LOOKUPS!G$10,0)*$FC$6+VLOOKUP($FA433,LTREV,LOOKUPS!G$9,0)*$FD$6+VLOOKUP($FA433,CFP,LOOKUPS!G$6,0)*$FE$6+VLOOKUP($FA433,EP,LOOKUPS!G$8,0)*$FF$6+VLOOKUP($FA433,BM,LOOKUPS!G$5,0)*$FG$6+VLOOKUP($FA433,DIV,LOOKUPS!G$7,0)*$FH$6++VLOOKUP($FA433,SIZE,LOOKUPS!G$11,0)*$FI$6)</f>
        <v>-6.7443000000000008</v>
      </c>
      <c r="FG433" s="1">
        <f>IF(ISERROR(VLOOKUP($FA433,MOM,LOOKUPS!H$12,0)*$FB$6+VLOOKUP($FA433,STREV,LOOKUPS!H$10,0)*$FC$6+VLOOKUP($FA433,LTREV,LOOKUPS!H$9,0)*$FD$6+VLOOKUP($FA433,CFP,LOOKUPS!H$6,0)*$FE$6+VLOOKUP($FA433,EP,LOOKUPS!H$8,0)*$FF$6+VLOOKUP($FA433,BM,LOOKUPS!H$5,0)*$FG$6+VLOOKUP($FA433,DIV,LOOKUPS!H$7,0)*$FH$6++VLOOKUP($FA433,SIZE,LOOKUPS!H$11,0)*$FI$6),"",VLOOKUP($FA433,MOM,LOOKUPS!H$12,0)*$FB$6+VLOOKUP($FA433,STREV,LOOKUPS!H$10,0)*$FC$6+VLOOKUP($FA433,LTREV,LOOKUPS!H$9,0)*$FD$6+VLOOKUP($FA433,CFP,LOOKUPS!H$6,0)*$FE$6+VLOOKUP($FA433,EP,LOOKUPS!H$8,0)*$FF$6+VLOOKUP($FA433,BM,LOOKUPS!H$5,0)*$FG$6+VLOOKUP($FA433,DIV,LOOKUPS!H$7,0)*$FH$6++VLOOKUP($FA433,SIZE,LOOKUPS!H$11,0)*$FI$6)</f>
        <v>-6.8596000000000004</v>
      </c>
      <c r="FH433" s="1">
        <f>IF(ISERROR(VLOOKUP($FA433,MOM,LOOKUPS!I$12,0)*$FB$6+VLOOKUP($FA433,STREV,LOOKUPS!I$10,0)*$FC$6+VLOOKUP($FA433,LTREV,LOOKUPS!I$9,0)*$FD$6+VLOOKUP($FA433,CFP,LOOKUPS!I$6,0)*$FE$6+VLOOKUP($FA433,EP,LOOKUPS!I$8,0)*$FF$6+VLOOKUP($FA433,BM,LOOKUPS!I$5,0)*$FG$6+VLOOKUP($FA433,DIV,LOOKUPS!I$7,0)*$FH$6++VLOOKUP($FA433,SIZE,LOOKUPS!I$11,0)*$FI$6),"",VLOOKUP($FA433,MOM,LOOKUPS!I$12,0)*$FB$6+VLOOKUP($FA433,STREV,LOOKUPS!I$10,0)*$FC$6+VLOOKUP($FA433,LTREV,LOOKUPS!I$9,0)*$FD$6+VLOOKUP($FA433,CFP,LOOKUPS!I$6,0)*$FE$6+VLOOKUP($FA433,EP,LOOKUPS!I$8,0)*$FF$6+VLOOKUP($FA433,BM,LOOKUPS!I$5,0)*$FG$6+VLOOKUP($FA433,DIV,LOOKUPS!I$7,0)*$FH$6++VLOOKUP($FA433,SIZE,LOOKUPS!I$11,0)*$FI$6)</f>
        <v>-6.1806999999999999</v>
      </c>
      <c r="FI433" s="1">
        <f>IF(ISERROR(VLOOKUP($FA433,MOM,LOOKUPS!J$12,0)*$FB$6+VLOOKUP($FA433,STREV,LOOKUPS!J$10,0)*$FC$6+VLOOKUP($FA433,LTREV,LOOKUPS!J$9,0)*$FD$6+VLOOKUP($FA433,CFP,LOOKUPS!J$6,0)*$FE$6+VLOOKUP($FA433,EP,LOOKUPS!J$8,0)*$FF$6+VLOOKUP($FA433,BM,LOOKUPS!J$5,0)*$FG$6+VLOOKUP($FA433,DIV,LOOKUPS!J$7,0)*$FH$6++VLOOKUP($FA433,SIZE,LOOKUPS!J$11,0)*$FI$6),"",VLOOKUP($FA433,MOM,LOOKUPS!J$12,0)*$FB$6+VLOOKUP($FA433,STREV,LOOKUPS!J$10,0)*$FC$6+VLOOKUP($FA433,LTREV,LOOKUPS!J$9,0)*$FD$6+VLOOKUP($FA433,CFP,LOOKUPS!J$6,0)*$FE$6+VLOOKUP($FA433,EP,LOOKUPS!J$8,0)*$FF$6+VLOOKUP($FA433,BM,LOOKUPS!J$5,0)*$FG$6+VLOOKUP($FA433,DIV,LOOKUPS!J$7,0)*$FH$6++VLOOKUP($FA433,SIZE,LOOKUPS!J$11,0)*$FI$6)</f>
        <v>-6.4631999999999996</v>
      </c>
      <c r="FJ433" s="1">
        <f>IF(ISERROR(VLOOKUP($FA433,MOM,LOOKUPS!K$12,0)*$FB$6+VLOOKUP($FA433,STREV,LOOKUPS!K$10,0)*$FC$6+VLOOKUP($FA433,LTREV,LOOKUPS!K$9,0)*$FD$6+VLOOKUP($FA433,CFP,LOOKUPS!K$6,0)*$FE$6+VLOOKUP($FA433,EP,LOOKUPS!K$8,0)*$FF$6+VLOOKUP($FA433,BM,LOOKUPS!K$5,0)*$FG$6+VLOOKUP($FA433,DIV,LOOKUPS!K$7,0)*$FH$6++VLOOKUP($FA433,SIZE,LOOKUPS!K$11,0)*$FI$6),"",VLOOKUP($FA433,MOM,LOOKUPS!K$12,0)*$FB$6+VLOOKUP($FA433,STREV,LOOKUPS!K$10,0)*$FC$6+VLOOKUP($FA433,LTREV,LOOKUPS!K$9,0)*$FD$6+VLOOKUP($FA433,CFP,LOOKUPS!K$6,0)*$FE$6+VLOOKUP($FA433,EP,LOOKUPS!K$8,0)*$FF$6+VLOOKUP($FA433,BM,LOOKUPS!K$5,0)*$FG$6+VLOOKUP($FA433,DIV,LOOKUPS!K$7,0)*$FH$6++VLOOKUP($FA433,SIZE,LOOKUPS!K$11,0)*$FI$6)</f>
        <v>-6.7199</v>
      </c>
      <c r="FK433" s="1">
        <f>IF(ISERROR(VLOOKUP($FA433,MOM,LOOKUPS!L$12,0)*$FB$6+VLOOKUP($FA433,STREV,LOOKUPS!L$10,0)*$FC$6+VLOOKUP($FA433,LTREV,LOOKUPS!L$9,0)*$FD$6+VLOOKUP($FA433,CFP,LOOKUPS!L$6,0)*$FE$6+VLOOKUP($FA433,EP,LOOKUPS!L$8,0)*$FF$6+VLOOKUP($FA433,BM,LOOKUPS!L$5,0)*$FG$6+VLOOKUP($FA433,DIV,LOOKUPS!L$7,0)*$FH$6++VLOOKUP($FA433,SIZE,LOOKUPS!L$11,0)*$FI$6),"",VLOOKUP($FA433,MOM,LOOKUPS!L$12,0)*$FB$6+VLOOKUP($FA433,STREV,LOOKUPS!L$10,0)*$FC$6+VLOOKUP($FA433,LTREV,LOOKUPS!L$9,0)*$FD$6+VLOOKUP($FA433,CFP,LOOKUPS!L$6,0)*$FE$6+VLOOKUP($FA433,EP,LOOKUPS!L$8,0)*$FF$6+VLOOKUP($FA433,BM,LOOKUPS!L$5,0)*$FG$6+VLOOKUP($FA433,DIV,LOOKUPS!L$7,0)*$FH$6++VLOOKUP($FA433,SIZE,LOOKUPS!L$11,0)*$FI$6)</f>
        <v>-6.6819000000000006</v>
      </c>
    </row>
    <row r="434" spans="1:167" x14ac:dyDescent="0.3">
      <c r="A434" s="1">
        <v>196205</v>
      </c>
      <c r="B434" s="1">
        <v>-12.72</v>
      </c>
      <c r="C434" s="1">
        <v>-9.9</v>
      </c>
      <c r="D434" s="1">
        <v>-9.51</v>
      </c>
      <c r="E434" s="1">
        <v>-9.0299999999999994</v>
      </c>
      <c r="F434" s="1">
        <v>-9.32</v>
      </c>
      <c r="G434" s="1">
        <v>-7.09</v>
      </c>
      <c r="H434" s="1">
        <v>-9.31</v>
      </c>
      <c r="I434" s="1">
        <v>-9.4499999999999993</v>
      </c>
      <c r="J434" s="1">
        <v>-10.16</v>
      </c>
      <c r="K434" s="1">
        <v>-11.12</v>
      </c>
      <c r="M434" s="1">
        <v>196106</v>
      </c>
      <c r="N434" s="1">
        <v>-3.71</v>
      </c>
      <c r="O434" s="1">
        <v>-2.93</v>
      </c>
      <c r="P434" s="1">
        <v>-3.47</v>
      </c>
      <c r="Q434" s="1">
        <v>-2.92</v>
      </c>
      <c r="R434" s="1">
        <v>-3.27</v>
      </c>
      <c r="S434" s="1">
        <v>-2.99</v>
      </c>
      <c r="T434" s="1">
        <v>-5.74</v>
      </c>
      <c r="U434" s="1">
        <v>-5.0599999999999996</v>
      </c>
      <c r="V434" s="1">
        <v>-5.63</v>
      </c>
      <c r="W434" s="1">
        <v>-6.73</v>
      </c>
      <c r="Y434" s="1">
        <v>196605</v>
      </c>
      <c r="Z434" s="1">
        <v>-12.01</v>
      </c>
      <c r="AA434" s="1">
        <v>-7.66</v>
      </c>
      <c r="AB434" s="1">
        <v>-7.62</v>
      </c>
      <c r="AC434" s="1">
        <v>-6.41</v>
      </c>
      <c r="AD434" s="1">
        <v>-5.46</v>
      </c>
      <c r="AE434" s="1">
        <v>-6.26</v>
      </c>
      <c r="AF434" s="1">
        <v>-6.07</v>
      </c>
      <c r="AG434" s="1">
        <v>-4.93</v>
      </c>
      <c r="AH434" s="1">
        <v>-7.05</v>
      </c>
      <c r="AI434" s="1">
        <v>-9.25</v>
      </c>
      <c r="AK434">
        <v>198611</v>
      </c>
      <c r="AL434">
        <v>-2.0299999999999998</v>
      </c>
      <c r="AM434">
        <v>-0.68</v>
      </c>
      <c r="AN434">
        <v>0.27</v>
      </c>
      <c r="AO434">
        <v>0.52</v>
      </c>
      <c r="AP434">
        <v>-0.95</v>
      </c>
      <c r="AQ434">
        <v>0.15</v>
      </c>
      <c r="AR434">
        <v>0.14000000000000001</v>
      </c>
      <c r="AS434">
        <v>0.6</v>
      </c>
      <c r="AT434">
        <v>0.61</v>
      </c>
      <c r="AU434">
        <v>-1.35</v>
      </c>
      <c r="AV434">
        <v>-0.24</v>
      </c>
      <c r="AW434">
        <v>0.28999999999999998</v>
      </c>
      <c r="AX434">
        <v>0.03</v>
      </c>
      <c r="AY434">
        <v>0.45</v>
      </c>
      <c r="AZ434">
        <v>-0.23</v>
      </c>
      <c r="BA434">
        <v>0.81</v>
      </c>
      <c r="BB434">
        <v>0.31</v>
      </c>
      <c r="BC434">
        <v>0.96</v>
      </c>
      <c r="BD434">
        <v>0.32</v>
      </c>
      <c r="BF434" s="1">
        <v>198611</v>
      </c>
      <c r="BG434" s="1">
        <v>-1.89</v>
      </c>
      <c r="BH434" s="1">
        <v>-0.48</v>
      </c>
      <c r="BI434" s="1">
        <v>0.44</v>
      </c>
      <c r="BJ434" s="1">
        <v>0.08</v>
      </c>
      <c r="BK434" s="1">
        <v>-0.78</v>
      </c>
      <c r="BL434" s="1">
        <v>0.31</v>
      </c>
      <c r="BM434" s="1">
        <v>0.69</v>
      </c>
      <c r="BN434" s="1">
        <v>-0.01</v>
      </c>
      <c r="BO434" s="1">
        <v>0.3</v>
      </c>
      <c r="BP434" s="1">
        <v>-1.93</v>
      </c>
      <c r="BQ434" s="1">
        <v>0.97</v>
      </c>
      <c r="BR434" s="1">
        <v>0.51</v>
      </c>
      <c r="BS434" s="1">
        <v>0.12</v>
      </c>
      <c r="BT434" s="1">
        <v>0.64</v>
      </c>
      <c r="BU434" s="1">
        <v>0.74</v>
      </c>
      <c r="BV434" s="1">
        <v>0.31</v>
      </c>
      <c r="BW434" s="1">
        <v>-0.3</v>
      </c>
      <c r="BX434" s="1">
        <v>0.6</v>
      </c>
      <c r="BY434" s="1">
        <v>0</v>
      </c>
      <c r="CA434" s="1">
        <v>196111</v>
      </c>
      <c r="CB434" s="1">
        <v>12.54</v>
      </c>
      <c r="CC434" s="1">
        <v>4.8</v>
      </c>
      <c r="CD434" s="1">
        <v>5.1100000000000003</v>
      </c>
      <c r="CE434" s="1">
        <v>4.3499999999999996</v>
      </c>
      <c r="CF434" s="1">
        <v>4.79</v>
      </c>
      <c r="CG434" s="1">
        <v>4.8</v>
      </c>
      <c r="CH434" s="1">
        <v>5.09</v>
      </c>
      <c r="CI434" s="1">
        <v>4.8099999999999996</v>
      </c>
      <c r="CJ434" s="1">
        <v>4.45</v>
      </c>
      <c r="CK434" s="1">
        <v>5.0199999999999996</v>
      </c>
      <c r="CL434" s="1">
        <v>4.5599999999999996</v>
      </c>
      <c r="CM434" s="1">
        <v>4.82</v>
      </c>
      <c r="CN434" s="1">
        <v>4.7699999999999996</v>
      </c>
      <c r="CO434" s="1">
        <v>5.52</v>
      </c>
      <c r="CP434" s="1">
        <v>4.67</v>
      </c>
      <c r="CQ434" s="1">
        <v>5.49</v>
      </c>
      <c r="CR434" s="1">
        <v>4.16</v>
      </c>
      <c r="CS434" s="1">
        <v>4.4400000000000004</v>
      </c>
      <c r="CT434" s="1">
        <v>4.47</v>
      </c>
      <c r="CV434" s="1">
        <v>196211</v>
      </c>
      <c r="CW434" s="1">
        <v>18.02</v>
      </c>
      <c r="CX434" s="1">
        <v>15.41</v>
      </c>
      <c r="CY434" s="1">
        <v>11.55</v>
      </c>
      <c r="CZ434" s="1">
        <v>12.68</v>
      </c>
      <c r="DA434" s="1">
        <v>16.38</v>
      </c>
      <c r="DB434" s="1">
        <v>12.56</v>
      </c>
      <c r="DC434" s="1">
        <v>11.49</v>
      </c>
      <c r="DD434" s="1">
        <v>12.17</v>
      </c>
      <c r="DE434" s="1">
        <v>12.66</v>
      </c>
      <c r="DF434" s="1">
        <v>17.38</v>
      </c>
      <c r="DG434" s="1">
        <v>15.36</v>
      </c>
      <c r="DH434" s="1">
        <v>13.5</v>
      </c>
      <c r="DI434" s="1">
        <v>11.6</v>
      </c>
      <c r="DJ434" s="1">
        <v>11.55</v>
      </c>
      <c r="DK434" s="1">
        <v>11.43</v>
      </c>
      <c r="DL434" s="1">
        <v>11.63</v>
      </c>
      <c r="DM434" s="1">
        <v>12.71</v>
      </c>
      <c r="DN434" s="1">
        <v>12.17</v>
      </c>
      <c r="DO434" s="1">
        <v>13.14</v>
      </c>
      <c r="DQ434" s="1">
        <v>196111</v>
      </c>
      <c r="DR434" s="1">
        <v>-99.99</v>
      </c>
      <c r="DS434" s="1">
        <v>5.2</v>
      </c>
      <c r="DT434" s="1">
        <v>4.99</v>
      </c>
      <c r="DU434" s="1">
        <v>3.94</v>
      </c>
      <c r="DV434" s="1">
        <v>4.83</v>
      </c>
      <c r="DW434" s="1">
        <v>5.77</v>
      </c>
      <c r="DX434" s="1">
        <v>4.8499999999999996</v>
      </c>
      <c r="DY434" s="1">
        <v>4.21</v>
      </c>
      <c r="DZ434" s="1">
        <v>4.03</v>
      </c>
      <c r="EA434" s="1">
        <v>3.83</v>
      </c>
      <c r="EB434" s="1">
        <v>5.81</v>
      </c>
      <c r="EC434" s="1">
        <v>5.94</v>
      </c>
      <c r="ED434" s="1">
        <v>5.6</v>
      </c>
      <c r="EE434" s="1">
        <v>4.9800000000000004</v>
      </c>
      <c r="EF434" s="1">
        <v>4.72</v>
      </c>
      <c r="EG434" s="1">
        <v>4.6500000000000004</v>
      </c>
      <c r="EH434" s="1">
        <v>3.77</v>
      </c>
      <c r="EI434" s="1">
        <v>3.89</v>
      </c>
      <c r="EJ434" s="1">
        <v>4.16</v>
      </c>
      <c r="EL434">
        <v>196111</v>
      </c>
      <c r="EM434">
        <v>4.45</v>
      </c>
      <c r="EN434">
        <v>1.26</v>
      </c>
      <c r="EO434">
        <v>-1.23</v>
      </c>
      <c r="EP434">
        <v>0.15</v>
      </c>
      <c r="ER434" s="1">
        <v>196205</v>
      </c>
      <c r="ES434" s="1">
        <v>0.38</v>
      </c>
      <c r="EU434" s="1">
        <v>196106</v>
      </c>
      <c r="EV434" s="1">
        <v>1.36</v>
      </c>
      <c r="EX434" s="1">
        <v>196605</v>
      </c>
      <c r="EY434" s="1">
        <v>-0.84</v>
      </c>
      <c r="FA434" s="1">
        <v>196205</v>
      </c>
      <c r="FB434" s="1">
        <f>IF(ISERROR(VLOOKUP($FA434,MOM,LOOKUPS!C$12,0)*$FB$6+VLOOKUP($FA434,STREV,LOOKUPS!C$10,0)*$FC$6+VLOOKUP($FA434,LTREV,LOOKUPS!C$9,0)*$FD$6+VLOOKUP($FA434,CFP,LOOKUPS!C$6,0)*$FE$6+VLOOKUP($FA434,EP,LOOKUPS!C$8,0)*$FF$6+VLOOKUP($FA434,BM,LOOKUPS!C$5,0)*$FG$6+VLOOKUP($FA434,DIV,LOOKUPS!C$7,0)*$FH$6++VLOOKUP($FA434,SIZE,LOOKUPS!C$11,0)*$FI$6),"",VLOOKUP($FA434,MOM,LOOKUPS!C$12,0)*$FB$6+VLOOKUP($FA434,STREV,LOOKUPS!C$10,0)*$FC$6+VLOOKUP($FA434,LTREV,LOOKUPS!C$9,0)*$FD$6+VLOOKUP($FA434,CFP,LOOKUPS!C$6,0)*$FE$6+VLOOKUP($FA434,EP,LOOKUPS!C$8,0)*$FF$6+VLOOKUP($FA434,BM,LOOKUPS!C$5,0)*$FG$6+VLOOKUP($FA434,DIV,LOOKUPS!C$7,0)*$FH$6++VLOOKUP($FA434,SIZE,LOOKUPS!C$11,0)*$FI$6)</f>
        <v>-12.364800000000001</v>
      </c>
      <c r="FC434" s="1">
        <f>IF(ISERROR(VLOOKUP($FA434,MOM,LOOKUPS!D$12,0)*$FB$6+VLOOKUP($FA434,STREV,LOOKUPS!D$10,0)*$FC$6+VLOOKUP($FA434,LTREV,LOOKUPS!D$9,0)*$FD$6+VLOOKUP($FA434,CFP,LOOKUPS!D$6,0)*$FE$6+VLOOKUP($FA434,EP,LOOKUPS!D$8,0)*$FF$6+VLOOKUP($FA434,BM,LOOKUPS!D$5,0)*$FG$6+VLOOKUP($FA434,DIV,LOOKUPS!D$7,0)*$FH$6++VLOOKUP($FA434,SIZE,LOOKUPS!D$11,0)*$FI$6),"",VLOOKUP($FA434,MOM,LOOKUPS!D$12,0)*$FB$6+VLOOKUP($FA434,STREV,LOOKUPS!D$10,0)*$FC$6+VLOOKUP($FA434,LTREV,LOOKUPS!D$9,0)*$FD$6+VLOOKUP($FA434,CFP,LOOKUPS!D$6,0)*$FE$6+VLOOKUP($FA434,EP,LOOKUPS!D$8,0)*$FF$6+VLOOKUP($FA434,BM,LOOKUPS!D$5,0)*$FG$6+VLOOKUP($FA434,DIV,LOOKUPS!D$7,0)*$FH$6++VLOOKUP($FA434,SIZE,LOOKUPS!D$11,0)*$FI$6)</f>
        <v>-10.299899999999999</v>
      </c>
      <c r="FD434" s="1">
        <f>IF(ISERROR(VLOOKUP($FA434,MOM,LOOKUPS!E$12,0)*$FB$6+VLOOKUP($FA434,STREV,LOOKUPS!E$10,0)*$FC$6+VLOOKUP($FA434,LTREV,LOOKUPS!E$9,0)*$FD$6+VLOOKUP($FA434,CFP,LOOKUPS!E$6,0)*$FE$6+VLOOKUP($FA434,EP,LOOKUPS!E$8,0)*$FF$6+VLOOKUP($FA434,BM,LOOKUPS!E$5,0)*$FG$6+VLOOKUP($FA434,DIV,LOOKUPS!E$7,0)*$FH$6++VLOOKUP($FA434,SIZE,LOOKUPS!E$11,0)*$FI$6),"",VLOOKUP($FA434,MOM,LOOKUPS!E$12,0)*$FB$6+VLOOKUP($FA434,STREV,LOOKUPS!E$10,0)*$FC$6+VLOOKUP($FA434,LTREV,LOOKUPS!E$9,0)*$FD$6+VLOOKUP($FA434,CFP,LOOKUPS!E$6,0)*$FE$6+VLOOKUP($FA434,EP,LOOKUPS!E$8,0)*$FF$6+VLOOKUP($FA434,BM,LOOKUPS!E$5,0)*$FG$6+VLOOKUP($FA434,DIV,LOOKUPS!E$7,0)*$FH$6++VLOOKUP($FA434,SIZE,LOOKUPS!E$11,0)*$FI$6)</f>
        <v>-9.672600000000001</v>
      </c>
      <c r="FE434" s="1">
        <f>IF(ISERROR(VLOOKUP($FA434,MOM,LOOKUPS!F$12,0)*$FB$6+VLOOKUP($FA434,STREV,LOOKUPS!F$10,0)*$FC$6+VLOOKUP($FA434,LTREV,LOOKUPS!F$9,0)*$FD$6+VLOOKUP($FA434,CFP,LOOKUPS!F$6,0)*$FE$6+VLOOKUP($FA434,EP,LOOKUPS!F$8,0)*$FF$6+VLOOKUP($FA434,BM,LOOKUPS!F$5,0)*$FG$6+VLOOKUP($FA434,DIV,LOOKUPS!F$7,0)*$FH$6++VLOOKUP($FA434,SIZE,LOOKUPS!F$11,0)*$FI$6),"",VLOOKUP($FA434,MOM,LOOKUPS!F$12,0)*$FB$6+VLOOKUP($FA434,STREV,LOOKUPS!F$10,0)*$FC$6+VLOOKUP($FA434,LTREV,LOOKUPS!F$9,0)*$FD$6+VLOOKUP($FA434,CFP,LOOKUPS!F$6,0)*$FE$6+VLOOKUP($FA434,EP,LOOKUPS!F$8,0)*$FF$6+VLOOKUP($FA434,BM,LOOKUPS!F$5,0)*$FG$6+VLOOKUP($FA434,DIV,LOOKUPS!F$7,0)*$FH$6++VLOOKUP($FA434,SIZE,LOOKUPS!F$11,0)*$FI$6)</f>
        <v>-9.2288999999999994</v>
      </c>
      <c r="FF434" s="1">
        <f>IF(ISERROR(VLOOKUP($FA434,MOM,LOOKUPS!G$12,0)*$FB$6+VLOOKUP($FA434,STREV,LOOKUPS!G$10,0)*$FC$6+VLOOKUP($FA434,LTREV,LOOKUPS!G$9,0)*$FD$6+VLOOKUP($FA434,CFP,LOOKUPS!G$6,0)*$FE$6+VLOOKUP($FA434,EP,LOOKUPS!G$8,0)*$FF$6+VLOOKUP($FA434,BM,LOOKUPS!G$5,0)*$FG$6+VLOOKUP($FA434,DIV,LOOKUPS!G$7,0)*$FH$6++VLOOKUP($FA434,SIZE,LOOKUPS!G$11,0)*$FI$6),"",VLOOKUP($FA434,MOM,LOOKUPS!G$12,0)*$FB$6+VLOOKUP($FA434,STREV,LOOKUPS!G$10,0)*$FC$6+VLOOKUP($FA434,LTREV,LOOKUPS!G$9,0)*$FD$6+VLOOKUP($FA434,CFP,LOOKUPS!G$6,0)*$FE$6+VLOOKUP($FA434,EP,LOOKUPS!G$8,0)*$FF$6+VLOOKUP($FA434,BM,LOOKUPS!G$5,0)*$FG$6+VLOOKUP($FA434,DIV,LOOKUPS!G$7,0)*$FH$6++VLOOKUP($FA434,SIZE,LOOKUPS!G$11,0)*$FI$6)</f>
        <v>-9.1898999999999997</v>
      </c>
      <c r="FG434" s="1">
        <f>IF(ISERROR(VLOOKUP($FA434,MOM,LOOKUPS!H$12,0)*$FB$6+VLOOKUP($FA434,STREV,LOOKUPS!H$10,0)*$FC$6+VLOOKUP($FA434,LTREV,LOOKUPS!H$9,0)*$FD$6+VLOOKUP($FA434,CFP,LOOKUPS!H$6,0)*$FE$6+VLOOKUP($FA434,EP,LOOKUPS!H$8,0)*$FF$6+VLOOKUP($FA434,BM,LOOKUPS!H$5,0)*$FG$6+VLOOKUP($FA434,DIV,LOOKUPS!H$7,0)*$FH$6++VLOOKUP($FA434,SIZE,LOOKUPS!H$11,0)*$FI$6),"",VLOOKUP($FA434,MOM,LOOKUPS!H$12,0)*$FB$6+VLOOKUP($FA434,STREV,LOOKUPS!H$10,0)*$FC$6+VLOOKUP($FA434,LTREV,LOOKUPS!H$9,0)*$FD$6+VLOOKUP($FA434,CFP,LOOKUPS!H$6,0)*$FE$6+VLOOKUP($FA434,EP,LOOKUPS!H$8,0)*$FF$6+VLOOKUP($FA434,BM,LOOKUPS!H$5,0)*$FG$6+VLOOKUP($FA434,DIV,LOOKUPS!H$7,0)*$FH$6++VLOOKUP($FA434,SIZE,LOOKUPS!H$11,0)*$FI$6)</f>
        <v>-8.466800000000001</v>
      </c>
      <c r="FH434" s="1">
        <f>IF(ISERROR(VLOOKUP($FA434,MOM,LOOKUPS!I$12,0)*$FB$6+VLOOKUP($FA434,STREV,LOOKUPS!I$10,0)*$FC$6+VLOOKUP($FA434,LTREV,LOOKUPS!I$9,0)*$FD$6+VLOOKUP($FA434,CFP,LOOKUPS!I$6,0)*$FE$6+VLOOKUP($FA434,EP,LOOKUPS!I$8,0)*$FF$6+VLOOKUP($FA434,BM,LOOKUPS!I$5,0)*$FG$6+VLOOKUP($FA434,DIV,LOOKUPS!I$7,0)*$FH$6++VLOOKUP($FA434,SIZE,LOOKUPS!I$11,0)*$FI$6),"",VLOOKUP($FA434,MOM,LOOKUPS!I$12,0)*$FB$6+VLOOKUP($FA434,STREV,LOOKUPS!I$10,0)*$FC$6+VLOOKUP($FA434,LTREV,LOOKUPS!I$9,0)*$FD$6+VLOOKUP($FA434,CFP,LOOKUPS!I$6,0)*$FE$6+VLOOKUP($FA434,EP,LOOKUPS!I$8,0)*$FF$6+VLOOKUP($FA434,BM,LOOKUPS!I$5,0)*$FG$6+VLOOKUP($FA434,DIV,LOOKUPS!I$7,0)*$FH$6++VLOOKUP($FA434,SIZE,LOOKUPS!I$11,0)*$FI$6)</f>
        <v>-9.2298000000000009</v>
      </c>
      <c r="FI434" s="1">
        <f>IF(ISERROR(VLOOKUP($FA434,MOM,LOOKUPS!J$12,0)*$FB$6+VLOOKUP($FA434,STREV,LOOKUPS!J$10,0)*$FC$6+VLOOKUP($FA434,LTREV,LOOKUPS!J$9,0)*$FD$6+VLOOKUP($FA434,CFP,LOOKUPS!J$6,0)*$FE$6+VLOOKUP($FA434,EP,LOOKUPS!J$8,0)*$FF$6+VLOOKUP($FA434,BM,LOOKUPS!J$5,0)*$FG$6+VLOOKUP($FA434,DIV,LOOKUPS!J$7,0)*$FH$6++VLOOKUP($FA434,SIZE,LOOKUPS!J$11,0)*$FI$6),"",VLOOKUP($FA434,MOM,LOOKUPS!J$12,0)*$FB$6+VLOOKUP($FA434,STREV,LOOKUPS!J$10,0)*$FC$6+VLOOKUP($FA434,LTREV,LOOKUPS!J$9,0)*$FD$6+VLOOKUP($FA434,CFP,LOOKUPS!J$6,0)*$FE$6+VLOOKUP($FA434,EP,LOOKUPS!J$8,0)*$FF$6+VLOOKUP($FA434,BM,LOOKUPS!J$5,0)*$FG$6+VLOOKUP($FA434,DIV,LOOKUPS!J$7,0)*$FH$6++VLOOKUP($FA434,SIZE,LOOKUPS!J$11,0)*$FI$6)</f>
        <v>-9.2346000000000004</v>
      </c>
      <c r="FJ434" s="1">
        <f>IF(ISERROR(VLOOKUP($FA434,MOM,LOOKUPS!K$12,0)*$FB$6+VLOOKUP($FA434,STREV,LOOKUPS!K$10,0)*$FC$6+VLOOKUP($FA434,LTREV,LOOKUPS!K$9,0)*$FD$6+VLOOKUP($FA434,CFP,LOOKUPS!K$6,0)*$FE$6+VLOOKUP($FA434,EP,LOOKUPS!K$8,0)*$FF$6+VLOOKUP($FA434,BM,LOOKUPS!K$5,0)*$FG$6+VLOOKUP($FA434,DIV,LOOKUPS!K$7,0)*$FH$6++VLOOKUP($FA434,SIZE,LOOKUPS!K$11,0)*$FI$6),"",VLOOKUP($FA434,MOM,LOOKUPS!K$12,0)*$FB$6+VLOOKUP($FA434,STREV,LOOKUPS!K$10,0)*$FC$6+VLOOKUP($FA434,LTREV,LOOKUPS!K$9,0)*$FD$6+VLOOKUP($FA434,CFP,LOOKUPS!K$6,0)*$FE$6+VLOOKUP($FA434,EP,LOOKUPS!K$8,0)*$FF$6+VLOOKUP($FA434,BM,LOOKUPS!K$5,0)*$FG$6+VLOOKUP($FA434,DIV,LOOKUPS!K$7,0)*$FH$6++VLOOKUP($FA434,SIZE,LOOKUPS!K$11,0)*$FI$6)</f>
        <v>-9.701900000000002</v>
      </c>
      <c r="FK434" s="1">
        <f>IF(ISERROR(VLOOKUP($FA434,MOM,LOOKUPS!L$12,0)*$FB$6+VLOOKUP($FA434,STREV,LOOKUPS!L$10,0)*$FC$6+VLOOKUP($FA434,LTREV,LOOKUPS!L$9,0)*$FD$6+VLOOKUP($FA434,CFP,LOOKUPS!L$6,0)*$FE$6+VLOOKUP($FA434,EP,LOOKUPS!L$8,0)*$FF$6+VLOOKUP($FA434,BM,LOOKUPS!L$5,0)*$FG$6+VLOOKUP($FA434,DIV,LOOKUPS!L$7,0)*$FH$6++VLOOKUP($FA434,SIZE,LOOKUPS!L$11,0)*$FI$6),"",VLOOKUP($FA434,MOM,LOOKUPS!L$12,0)*$FB$6+VLOOKUP($FA434,STREV,LOOKUPS!L$10,0)*$FC$6+VLOOKUP($FA434,LTREV,LOOKUPS!L$9,0)*$FD$6+VLOOKUP($FA434,CFP,LOOKUPS!L$6,0)*$FE$6+VLOOKUP($FA434,EP,LOOKUPS!L$8,0)*$FF$6+VLOOKUP($FA434,BM,LOOKUPS!L$5,0)*$FG$6+VLOOKUP($FA434,DIV,LOOKUPS!L$7,0)*$FH$6++VLOOKUP($FA434,SIZE,LOOKUPS!L$11,0)*$FI$6)</f>
        <v>-10.8925</v>
      </c>
    </row>
    <row r="435" spans="1:167" x14ac:dyDescent="0.3">
      <c r="A435" s="1">
        <v>196206</v>
      </c>
      <c r="B435" s="1">
        <v>-13.99</v>
      </c>
      <c r="C435" s="1">
        <v>-11.94</v>
      </c>
      <c r="D435" s="1">
        <v>-9.93</v>
      </c>
      <c r="E435" s="1">
        <v>-9.24</v>
      </c>
      <c r="F435" s="1">
        <v>-7.67</v>
      </c>
      <c r="G435" s="1">
        <v>-6.89</v>
      </c>
      <c r="H435" s="1">
        <v>-6.71</v>
      </c>
      <c r="I435" s="1">
        <v>-6.89</v>
      </c>
      <c r="J435" s="1">
        <v>-5.92</v>
      </c>
      <c r="K435" s="1">
        <v>-5.5</v>
      </c>
      <c r="M435" s="1">
        <v>196107</v>
      </c>
      <c r="N435" s="1">
        <v>1.49</v>
      </c>
      <c r="O435" s="1">
        <v>1.76</v>
      </c>
      <c r="P435" s="1">
        <v>1.9</v>
      </c>
      <c r="Q435" s="1">
        <v>1.34</v>
      </c>
      <c r="R435" s="1">
        <v>1.8</v>
      </c>
      <c r="S435" s="1">
        <v>1.31</v>
      </c>
      <c r="T435" s="1">
        <v>-0.03</v>
      </c>
      <c r="U435" s="1">
        <v>1.45</v>
      </c>
      <c r="V435" s="1">
        <v>0.69</v>
      </c>
      <c r="W435" s="1">
        <v>-0.3</v>
      </c>
      <c r="Y435" s="1">
        <v>196606</v>
      </c>
      <c r="Z435" s="1">
        <v>0.73</v>
      </c>
      <c r="AA435" s="1">
        <v>-0.36</v>
      </c>
      <c r="AB435" s="1">
        <v>-0.45</v>
      </c>
      <c r="AC435" s="1">
        <v>1</v>
      </c>
      <c r="AD435" s="1">
        <v>-0.14000000000000001</v>
      </c>
      <c r="AE435" s="1">
        <v>-0.32</v>
      </c>
      <c r="AF435" s="1">
        <v>-2.2200000000000002</v>
      </c>
      <c r="AG435" s="1">
        <v>-1.96</v>
      </c>
      <c r="AH435" s="1">
        <v>-1.54</v>
      </c>
      <c r="AI435" s="1">
        <v>-0.35</v>
      </c>
      <c r="AK435">
        <v>198612</v>
      </c>
      <c r="AL435">
        <v>-4.8600000000000003</v>
      </c>
      <c r="AM435">
        <v>-3.63</v>
      </c>
      <c r="AN435">
        <v>-2.61</v>
      </c>
      <c r="AO435">
        <v>-3.06</v>
      </c>
      <c r="AP435">
        <v>-3.69</v>
      </c>
      <c r="AQ435">
        <v>-2.81</v>
      </c>
      <c r="AR435">
        <v>-2.91</v>
      </c>
      <c r="AS435">
        <v>-2.4</v>
      </c>
      <c r="AT435">
        <v>-3.31</v>
      </c>
      <c r="AU435">
        <v>-3.81</v>
      </c>
      <c r="AV435">
        <v>-3.47</v>
      </c>
      <c r="AW435">
        <v>-3.43</v>
      </c>
      <c r="AX435">
        <v>-2.2400000000000002</v>
      </c>
      <c r="AY435">
        <v>-2.92</v>
      </c>
      <c r="AZ435">
        <v>-2.88</v>
      </c>
      <c r="BA435">
        <v>-2.38</v>
      </c>
      <c r="BB435">
        <v>-2.42</v>
      </c>
      <c r="BC435">
        <v>-2.91</v>
      </c>
      <c r="BD435">
        <v>-3.64</v>
      </c>
      <c r="BF435" s="1">
        <v>198612</v>
      </c>
      <c r="BG435" s="1">
        <v>-4.6399999999999997</v>
      </c>
      <c r="BH435" s="1">
        <v>-3.71</v>
      </c>
      <c r="BI435" s="1">
        <v>-2.5299999999999998</v>
      </c>
      <c r="BJ435" s="1">
        <v>-3.04</v>
      </c>
      <c r="BK435" s="1">
        <v>-3.7</v>
      </c>
      <c r="BL435" s="1">
        <v>-3.65</v>
      </c>
      <c r="BM435" s="1">
        <v>-2.04</v>
      </c>
      <c r="BN435" s="1">
        <v>-2.54</v>
      </c>
      <c r="BO435" s="1">
        <v>-3.24</v>
      </c>
      <c r="BP435" s="1">
        <v>-3.58</v>
      </c>
      <c r="BQ435" s="1">
        <v>-3.89</v>
      </c>
      <c r="BR435" s="1">
        <v>-3.73</v>
      </c>
      <c r="BS435" s="1">
        <v>-3.57</v>
      </c>
      <c r="BT435" s="1">
        <v>-1.41</v>
      </c>
      <c r="BU435" s="1">
        <v>-2.58</v>
      </c>
      <c r="BV435" s="1">
        <v>-2.34</v>
      </c>
      <c r="BW435" s="1">
        <v>-2.71</v>
      </c>
      <c r="BX435" s="1">
        <v>-3.9</v>
      </c>
      <c r="BY435" s="1">
        <v>-2.54</v>
      </c>
      <c r="CA435" s="1">
        <v>196112</v>
      </c>
      <c r="CB435" s="1">
        <v>-11.49</v>
      </c>
      <c r="CC435" s="1">
        <v>-1.95</v>
      </c>
      <c r="CD435" s="1">
        <v>0.23</v>
      </c>
      <c r="CE435" s="1">
        <v>0.52</v>
      </c>
      <c r="CF435" s="1">
        <v>-2.2599999999999998</v>
      </c>
      <c r="CG435" s="1">
        <v>-0.87</v>
      </c>
      <c r="CH435" s="1">
        <v>0.2</v>
      </c>
      <c r="CI435" s="1">
        <v>1.35</v>
      </c>
      <c r="CJ435" s="1">
        <v>-0.12</v>
      </c>
      <c r="CK435" s="1">
        <v>-2.4500000000000002</v>
      </c>
      <c r="CL435" s="1">
        <v>-2.0699999999999998</v>
      </c>
      <c r="CM435" s="1">
        <v>-1.35</v>
      </c>
      <c r="CN435" s="1">
        <v>-0.39</v>
      </c>
      <c r="CO435" s="1">
        <v>0.43</v>
      </c>
      <c r="CP435" s="1">
        <v>-0.04</v>
      </c>
      <c r="CQ435" s="1">
        <v>0.92</v>
      </c>
      <c r="CR435" s="1">
        <v>1.77</v>
      </c>
      <c r="CS435" s="1">
        <v>1.58</v>
      </c>
      <c r="CT435" s="1">
        <v>-1.88</v>
      </c>
      <c r="CV435" s="1">
        <v>196212</v>
      </c>
      <c r="CW435" s="1">
        <v>-3.7</v>
      </c>
      <c r="CX435" s="1">
        <v>-0.83</v>
      </c>
      <c r="CY435" s="1">
        <v>0.82</v>
      </c>
      <c r="CZ435" s="1">
        <v>-1.64</v>
      </c>
      <c r="DA435" s="1">
        <v>-1.22</v>
      </c>
      <c r="DB435" s="1">
        <v>0.89</v>
      </c>
      <c r="DC435" s="1">
        <v>0.69</v>
      </c>
      <c r="DD435" s="1">
        <v>-0.26</v>
      </c>
      <c r="DE435" s="1">
        <v>-2.1800000000000002</v>
      </c>
      <c r="DF435" s="1">
        <v>-1.49</v>
      </c>
      <c r="DG435" s="1">
        <v>-0.94</v>
      </c>
      <c r="DH435" s="1">
        <v>-0.06</v>
      </c>
      <c r="DI435" s="1">
        <v>1.86</v>
      </c>
      <c r="DJ435" s="1">
        <v>1.51</v>
      </c>
      <c r="DK435" s="1">
        <v>-0.14000000000000001</v>
      </c>
      <c r="DL435" s="1">
        <v>0.04</v>
      </c>
      <c r="DM435" s="1">
        <v>-0.55000000000000004</v>
      </c>
      <c r="DN435" s="1">
        <v>-1.75</v>
      </c>
      <c r="DO435" s="1">
        <v>-2.62</v>
      </c>
      <c r="DQ435" s="1">
        <v>196112</v>
      </c>
      <c r="DR435" s="1">
        <v>-99.99</v>
      </c>
      <c r="DS435" s="1">
        <v>-0.1</v>
      </c>
      <c r="DT435" s="1">
        <v>-0.24</v>
      </c>
      <c r="DU435" s="1">
        <v>-0.91</v>
      </c>
      <c r="DV435" s="1">
        <v>0.31</v>
      </c>
      <c r="DW435" s="1">
        <v>-0.3</v>
      </c>
      <c r="DX435" s="1">
        <v>-0.1</v>
      </c>
      <c r="DY435" s="1">
        <v>-1.2</v>
      </c>
      <c r="DZ435" s="1">
        <v>-0.71</v>
      </c>
      <c r="EA435" s="1">
        <v>-0.74</v>
      </c>
      <c r="EB435" s="1">
        <v>1.35</v>
      </c>
      <c r="EC435" s="1">
        <v>-0.93</v>
      </c>
      <c r="ED435" s="1">
        <v>0.31</v>
      </c>
      <c r="EE435" s="1">
        <v>0.43</v>
      </c>
      <c r="EF435" s="1">
        <v>-0.62</v>
      </c>
      <c r="EG435" s="1">
        <v>-1.07</v>
      </c>
      <c r="EH435" s="1">
        <v>-1.32</v>
      </c>
      <c r="EI435" s="1">
        <v>-0.75</v>
      </c>
      <c r="EJ435" s="1">
        <v>-0.67</v>
      </c>
      <c r="EL435">
        <v>196112</v>
      </c>
      <c r="EM435">
        <v>-0.18</v>
      </c>
      <c r="EN435">
        <v>-0.82</v>
      </c>
      <c r="EO435">
        <v>1.79</v>
      </c>
      <c r="EP435">
        <v>0.19</v>
      </c>
      <c r="ER435" s="1">
        <v>196206</v>
      </c>
      <c r="ES435" s="1">
        <v>6.45</v>
      </c>
      <c r="EU435" s="1">
        <v>196107</v>
      </c>
      <c r="EV435" s="1">
        <v>1.33</v>
      </c>
      <c r="EX435" s="1">
        <v>196606</v>
      </c>
      <c r="EY435" s="1">
        <v>1.43</v>
      </c>
      <c r="FA435" s="1">
        <v>196206</v>
      </c>
      <c r="FB435" s="1">
        <f>IF(ISERROR(VLOOKUP($FA435,MOM,LOOKUPS!C$12,0)*$FB$6+VLOOKUP($FA435,STREV,LOOKUPS!C$10,0)*$FC$6+VLOOKUP($FA435,LTREV,LOOKUPS!C$9,0)*$FD$6+VLOOKUP($FA435,CFP,LOOKUPS!C$6,0)*$FE$6+VLOOKUP($FA435,EP,LOOKUPS!C$8,0)*$FF$6+VLOOKUP($FA435,BM,LOOKUPS!C$5,0)*$FG$6+VLOOKUP($FA435,DIV,LOOKUPS!C$7,0)*$FH$6++VLOOKUP($FA435,SIZE,LOOKUPS!C$11,0)*$FI$6),"",VLOOKUP($FA435,MOM,LOOKUPS!C$12,0)*$FB$6+VLOOKUP($FA435,STREV,LOOKUPS!C$10,0)*$FC$6+VLOOKUP($FA435,LTREV,LOOKUPS!C$9,0)*$FD$6+VLOOKUP($FA435,CFP,LOOKUPS!C$6,0)*$FE$6+VLOOKUP($FA435,EP,LOOKUPS!C$8,0)*$FF$6+VLOOKUP($FA435,BM,LOOKUPS!C$5,0)*$FG$6+VLOOKUP($FA435,DIV,LOOKUPS!C$7,0)*$FH$6++VLOOKUP($FA435,SIZE,LOOKUPS!C$11,0)*$FI$6)</f>
        <v>-11.378299999999999</v>
      </c>
      <c r="FC435" s="1">
        <f>IF(ISERROR(VLOOKUP($FA435,MOM,LOOKUPS!D$12,0)*$FB$6+VLOOKUP($FA435,STREV,LOOKUPS!D$10,0)*$FC$6+VLOOKUP($FA435,LTREV,LOOKUPS!D$9,0)*$FD$6+VLOOKUP($FA435,CFP,LOOKUPS!D$6,0)*$FE$6+VLOOKUP($FA435,EP,LOOKUPS!D$8,0)*$FF$6+VLOOKUP($FA435,BM,LOOKUPS!D$5,0)*$FG$6+VLOOKUP($FA435,DIV,LOOKUPS!D$7,0)*$FH$6++VLOOKUP($FA435,SIZE,LOOKUPS!D$11,0)*$FI$6),"",VLOOKUP($FA435,MOM,LOOKUPS!D$12,0)*$FB$6+VLOOKUP($FA435,STREV,LOOKUPS!D$10,0)*$FC$6+VLOOKUP($FA435,LTREV,LOOKUPS!D$9,0)*$FD$6+VLOOKUP($FA435,CFP,LOOKUPS!D$6,0)*$FE$6+VLOOKUP($FA435,EP,LOOKUPS!D$8,0)*$FF$6+VLOOKUP($FA435,BM,LOOKUPS!D$5,0)*$FG$6+VLOOKUP($FA435,DIV,LOOKUPS!D$7,0)*$FH$6++VLOOKUP($FA435,SIZE,LOOKUPS!D$11,0)*$FI$6)</f>
        <v>-9.6219999999999999</v>
      </c>
      <c r="FD435" s="1">
        <f>IF(ISERROR(VLOOKUP($FA435,MOM,LOOKUPS!E$12,0)*$FB$6+VLOOKUP($FA435,STREV,LOOKUPS!E$10,0)*$FC$6+VLOOKUP($FA435,LTREV,LOOKUPS!E$9,0)*$FD$6+VLOOKUP($FA435,CFP,LOOKUPS!E$6,0)*$FE$6+VLOOKUP($FA435,EP,LOOKUPS!E$8,0)*$FF$6+VLOOKUP($FA435,BM,LOOKUPS!E$5,0)*$FG$6+VLOOKUP($FA435,DIV,LOOKUPS!E$7,0)*$FH$6++VLOOKUP($FA435,SIZE,LOOKUPS!E$11,0)*$FI$6),"",VLOOKUP($FA435,MOM,LOOKUPS!E$12,0)*$FB$6+VLOOKUP($FA435,STREV,LOOKUPS!E$10,0)*$FC$6+VLOOKUP($FA435,LTREV,LOOKUPS!E$9,0)*$FD$6+VLOOKUP($FA435,CFP,LOOKUPS!E$6,0)*$FE$6+VLOOKUP($FA435,EP,LOOKUPS!E$8,0)*$FF$6+VLOOKUP($FA435,BM,LOOKUPS!E$5,0)*$FG$6+VLOOKUP($FA435,DIV,LOOKUPS!E$7,0)*$FH$6++VLOOKUP($FA435,SIZE,LOOKUPS!E$11,0)*$FI$6)</f>
        <v>-8.7222000000000008</v>
      </c>
      <c r="FE435" s="1">
        <f>IF(ISERROR(VLOOKUP($FA435,MOM,LOOKUPS!F$12,0)*$FB$6+VLOOKUP($FA435,STREV,LOOKUPS!F$10,0)*$FC$6+VLOOKUP($FA435,LTREV,LOOKUPS!F$9,0)*$FD$6+VLOOKUP($FA435,CFP,LOOKUPS!F$6,0)*$FE$6+VLOOKUP($FA435,EP,LOOKUPS!F$8,0)*$FF$6+VLOOKUP($FA435,BM,LOOKUPS!F$5,0)*$FG$6+VLOOKUP($FA435,DIV,LOOKUPS!F$7,0)*$FH$6++VLOOKUP($FA435,SIZE,LOOKUPS!F$11,0)*$FI$6),"",VLOOKUP($FA435,MOM,LOOKUPS!F$12,0)*$FB$6+VLOOKUP($FA435,STREV,LOOKUPS!F$10,0)*$FC$6+VLOOKUP($FA435,LTREV,LOOKUPS!F$9,0)*$FD$6+VLOOKUP($FA435,CFP,LOOKUPS!F$6,0)*$FE$6+VLOOKUP($FA435,EP,LOOKUPS!F$8,0)*$FF$6+VLOOKUP($FA435,BM,LOOKUPS!F$5,0)*$FG$6+VLOOKUP($FA435,DIV,LOOKUPS!F$7,0)*$FH$6++VLOOKUP($FA435,SIZE,LOOKUPS!F$11,0)*$FI$6)</f>
        <v>-8.3213000000000008</v>
      </c>
      <c r="FF435" s="1">
        <f>IF(ISERROR(VLOOKUP($FA435,MOM,LOOKUPS!G$12,0)*$FB$6+VLOOKUP($FA435,STREV,LOOKUPS!G$10,0)*$FC$6+VLOOKUP($FA435,LTREV,LOOKUPS!G$9,0)*$FD$6+VLOOKUP($FA435,CFP,LOOKUPS!G$6,0)*$FE$6+VLOOKUP($FA435,EP,LOOKUPS!G$8,0)*$FF$6+VLOOKUP($FA435,BM,LOOKUPS!G$5,0)*$FG$6+VLOOKUP($FA435,DIV,LOOKUPS!G$7,0)*$FH$6++VLOOKUP($FA435,SIZE,LOOKUPS!G$11,0)*$FI$6),"",VLOOKUP($FA435,MOM,LOOKUPS!G$12,0)*$FB$6+VLOOKUP($FA435,STREV,LOOKUPS!G$10,0)*$FC$6+VLOOKUP($FA435,LTREV,LOOKUPS!G$9,0)*$FD$6+VLOOKUP($FA435,CFP,LOOKUPS!G$6,0)*$FE$6+VLOOKUP($FA435,EP,LOOKUPS!G$8,0)*$FF$6+VLOOKUP($FA435,BM,LOOKUPS!G$5,0)*$FG$6+VLOOKUP($FA435,DIV,LOOKUPS!G$7,0)*$FH$6++VLOOKUP($FA435,SIZE,LOOKUPS!G$11,0)*$FI$6)</f>
        <v>-7.9211000000000009</v>
      </c>
      <c r="FG435" s="1">
        <f>IF(ISERROR(VLOOKUP($FA435,MOM,LOOKUPS!H$12,0)*$FB$6+VLOOKUP($FA435,STREV,LOOKUPS!H$10,0)*$FC$6+VLOOKUP($FA435,LTREV,LOOKUPS!H$9,0)*$FD$6+VLOOKUP($FA435,CFP,LOOKUPS!H$6,0)*$FE$6+VLOOKUP($FA435,EP,LOOKUPS!H$8,0)*$FF$6+VLOOKUP($FA435,BM,LOOKUPS!H$5,0)*$FG$6+VLOOKUP($FA435,DIV,LOOKUPS!H$7,0)*$FH$6++VLOOKUP($FA435,SIZE,LOOKUPS!H$11,0)*$FI$6),"",VLOOKUP($FA435,MOM,LOOKUPS!H$12,0)*$FB$6+VLOOKUP($FA435,STREV,LOOKUPS!H$10,0)*$FC$6+VLOOKUP($FA435,LTREV,LOOKUPS!H$9,0)*$FD$6+VLOOKUP($FA435,CFP,LOOKUPS!H$6,0)*$FE$6+VLOOKUP($FA435,EP,LOOKUPS!H$8,0)*$FF$6+VLOOKUP($FA435,BM,LOOKUPS!H$5,0)*$FG$6+VLOOKUP($FA435,DIV,LOOKUPS!H$7,0)*$FH$6++VLOOKUP($FA435,SIZE,LOOKUPS!H$11,0)*$FI$6)</f>
        <v>-7.9467999999999996</v>
      </c>
      <c r="FH435" s="1">
        <f>IF(ISERROR(VLOOKUP($FA435,MOM,LOOKUPS!I$12,0)*$FB$6+VLOOKUP($FA435,STREV,LOOKUPS!I$10,0)*$FC$6+VLOOKUP($FA435,LTREV,LOOKUPS!I$9,0)*$FD$6+VLOOKUP($FA435,CFP,LOOKUPS!I$6,0)*$FE$6+VLOOKUP($FA435,EP,LOOKUPS!I$8,0)*$FF$6+VLOOKUP($FA435,BM,LOOKUPS!I$5,0)*$FG$6+VLOOKUP($FA435,DIV,LOOKUPS!I$7,0)*$FH$6++VLOOKUP($FA435,SIZE,LOOKUPS!I$11,0)*$FI$6),"",VLOOKUP($FA435,MOM,LOOKUPS!I$12,0)*$FB$6+VLOOKUP($FA435,STREV,LOOKUPS!I$10,0)*$FC$6+VLOOKUP($FA435,LTREV,LOOKUPS!I$9,0)*$FD$6+VLOOKUP($FA435,CFP,LOOKUPS!I$6,0)*$FE$6+VLOOKUP($FA435,EP,LOOKUPS!I$8,0)*$FF$6+VLOOKUP($FA435,BM,LOOKUPS!I$5,0)*$FG$6+VLOOKUP($FA435,DIV,LOOKUPS!I$7,0)*$FH$6++VLOOKUP($FA435,SIZE,LOOKUPS!I$11,0)*$FI$6)</f>
        <v>-7.4024999999999999</v>
      </c>
      <c r="FI435" s="1">
        <f>IF(ISERROR(VLOOKUP($FA435,MOM,LOOKUPS!J$12,0)*$FB$6+VLOOKUP($FA435,STREV,LOOKUPS!J$10,0)*$FC$6+VLOOKUP($FA435,LTREV,LOOKUPS!J$9,0)*$FD$6+VLOOKUP($FA435,CFP,LOOKUPS!J$6,0)*$FE$6+VLOOKUP($FA435,EP,LOOKUPS!J$8,0)*$FF$6+VLOOKUP($FA435,BM,LOOKUPS!J$5,0)*$FG$6+VLOOKUP($FA435,DIV,LOOKUPS!J$7,0)*$FH$6++VLOOKUP($FA435,SIZE,LOOKUPS!J$11,0)*$FI$6),"",VLOOKUP($FA435,MOM,LOOKUPS!J$12,0)*$FB$6+VLOOKUP($FA435,STREV,LOOKUPS!J$10,0)*$FC$6+VLOOKUP($FA435,LTREV,LOOKUPS!J$9,0)*$FD$6+VLOOKUP($FA435,CFP,LOOKUPS!J$6,0)*$FE$6+VLOOKUP($FA435,EP,LOOKUPS!J$8,0)*$FF$6+VLOOKUP($FA435,BM,LOOKUPS!J$5,0)*$FG$6+VLOOKUP($FA435,DIV,LOOKUPS!J$7,0)*$FH$6++VLOOKUP($FA435,SIZE,LOOKUPS!J$11,0)*$FI$6)</f>
        <v>-7.7284000000000006</v>
      </c>
      <c r="FJ435" s="1">
        <f>IF(ISERROR(VLOOKUP($FA435,MOM,LOOKUPS!K$12,0)*$FB$6+VLOOKUP($FA435,STREV,LOOKUPS!K$10,0)*$FC$6+VLOOKUP($FA435,LTREV,LOOKUPS!K$9,0)*$FD$6+VLOOKUP($FA435,CFP,LOOKUPS!K$6,0)*$FE$6+VLOOKUP($FA435,EP,LOOKUPS!K$8,0)*$FF$6+VLOOKUP($FA435,BM,LOOKUPS!K$5,0)*$FG$6+VLOOKUP($FA435,DIV,LOOKUPS!K$7,0)*$FH$6++VLOOKUP($FA435,SIZE,LOOKUPS!K$11,0)*$FI$6),"",VLOOKUP($FA435,MOM,LOOKUPS!K$12,0)*$FB$6+VLOOKUP($FA435,STREV,LOOKUPS!K$10,0)*$FC$6+VLOOKUP($FA435,LTREV,LOOKUPS!K$9,0)*$FD$6+VLOOKUP($FA435,CFP,LOOKUPS!K$6,0)*$FE$6+VLOOKUP($FA435,EP,LOOKUPS!K$8,0)*$FF$6+VLOOKUP($FA435,BM,LOOKUPS!K$5,0)*$FG$6+VLOOKUP($FA435,DIV,LOOKUPS!K$7,0)*$FH$6++VLOOKUP($FA435,SIZE,LOOKUPS!K$11,0)*$FI$6)</f>
        <v>-7.4808000000000003</v>
      </c>
      <c r="FK435" s="1">
        <f>IF(ISERROR(VLOOKUP($FA435,MOM,LOOKUPS!L$12,0)*$FB$6+VLOOKUP($FA435,STREV,LOOKUPS!L$10,0)*$FC$6+VLOOKUP($FA435,LTREV,LOOKUPS!L$9,0)*$FD$6+VLOOKUP($FA435,CFP,LOOKUPS!L$6,0)*$FE$6+VLOOKUP($FA435,EP,LOOKUPS!L$8,0)*$FF$6+VLOOKUP($FA435,BM,LOOKUPS!L$5,0)*$FG$6+VLOOKUP($FA435,DIV,LOOKUPS!L$7,0)*$FH$6++VLOOKUP($FA435,SIZE,LOOKUPS!L$11,0)*$FI$6),"",VLOOKUP($FA435,MOM,LOOKUPS!L$12,0)*$FB$6+VLOOKUP($FA435,STREV,LOOKUPS!L$10,0)*$FC$6+VLOOKUP($FA435,LTREV,LOOKUPS!L$9,0)*$FD$6+VLOOKUP($FA435,CFP,LOOKUPS!L$6,0)*$FE$6+VLOOKUP($FA435,EP,LOOKUPS!L$8,0)*$FF$6+VLOOKUP($FA435,BM,LOOKUPS!L$5,0)*$FG$6+VLOOKUP($FA435,DIV,LOOKUPS!L$7,0)*$FH$6++VLOOKUP($FA435,SIZE,LOOKUPS!L$11,0)*$FI$6)</f>
        <v>-8.2383000000000006</v>
      </c>
    </row>
    <row r="436" spans="1:167" x14ac:dyDescent="0.3">
      <c r="A436" s="1">
        <v>196207</v>
      </c>
      <c r="B436" s="1">
        <v>9.74</v>
      </c>
      <c r="C436" s="1">
        <v>6.63</v>
      </c>
      <c r="D436" s="1">
        <v>4.46</v>
      </c>
      <c r="E436" s="1">
        <v>5.52</v>
      </c>
      <c r="F436" s="1">
        <v>4.62</v>
      </c>
      <c r="G436" s="1">
        <v>7.48</v>
      </c>
      <c r="H436" s="1">
        <v>5.73</v>
      </c>
      <c r="I436" s="1">
        <v>5.93</v>
      </c>
      <c r="J436" s="1">
        <v>6.91</v>
      </c>
      <c r="K436" s="1">
        <v>6.33</v>
      </c>
      <c r="M436" s="1">
        <v>196108</v>
      </c>
      <c r="N436" s="1">
        <v>1.82</v>
      </c>
      <c r="O436" s="1">
        <v>2.11</v>
      </c>
      <c r="P436" s="1">
        <v>2.19</v>
      </c>
      <c r="Q436" s="1">
        <v>2.72</v>
      </c>
      <c r="R436" s="1">
        <v>3.38</v>
      </c>
      <c r="S436" s="1">
        <v>2.4900000000000002</v>
      </c>
      <c r="T436" s="1">
        <v>2.04</v>
      </c>
      <c r="U436" s="1">
        <v>1.75</v>
      </c>
      <c r="V436" s="1">
        <v>1.7</v>
      </c>
      <c r="W436" s="1">
        <v>1.23</v>
      </c>
      <c r="Y436" s="1">
        <v>196607</v>
      </c>
      <c r="Z436" s="1">
        <v>-1.85</v>
      </c>
      <c r="AA436" s="1">
        <v>-2.5</v>
      </c>
      <c r="AB436" s="1">
        <v>-1.21</v>
      </c>
      <c r="AC436" s="1">
        <v>-0.69</v>
      </c>
      <c r="AD436" s="1">
        <v>-0.48</v>
      </c>
      <c r="AE436" s="1">
        <v>-0.14000000000000001</v>
      </c>
      <c r="AF436" s="1">
        <v>-0.73</v>
      </c>
      <c r="AG436" s="1">
        <v>-1.03</v>
      </c>
      <c r="AH436" s="1">
        <v>-1.04</v>
      </c>
      <c r="AI436" s="1">
        <v>-1.64</v>
      </c>
      <c r="AK436">
        <v>198701</v>
      </c>
      <c r="AL436">
        <v>13.24</v>
      </c>
      <c r="AM436">
        <v>11.78</v>
      </c>
      <c r="AN436">
        <v>11.13</v>
      </c>
      <c r="AO436">
        <v>11.11</v>
      </c>
      <c r="AP436">
        <v>12.08</v>
      </c>
      <c r="AQ436">
        <v>11.28</v>
      </c>
      <c r="AR436">
        <v>11.03</v>
      </c>
      <c r="AS436">
        <v>10.65</v>
      </c>
      <c r="AT436">
        <v>11.26</v>
      </c>
      <c r="AU436">
        <v>12.61</v>
      </c>
      <c r="AV436">
        <v>11.14</v>
      </c>
      <c r="AW436">
        <v>10.69</v>
      </c>
      <c r="AX436">
        <v>11.83</v>
      </c>
      <c r="AY436">
        <v>10.220000000000001</v>
      </c>
      <c r="AZ436">
        <v>11.97</v>
      </c>
      <c r="BA436">
        <v>10.58</v>
      </c>
      <c r="BB436">
        <v>10.73</v>
      </c>
      <c r="BC436">
        <v>10.95</v>
      </c>
      <c r="BD436">
        <v>11.51</v>
      </c>
      <c r="BF436" s="1">
        <v>198701</v>
      </c>
      <c r="BG436" s="1">
        <v>13.46</v>
      </c>
      <c r="BH436" s="1">
        <v>11.65</v>
      </c>
      <c r="BI436" s="1">
        <v>11.09</v>
      </c>
      <c r="BJ436" s="1">
        <v>10.54</v>
      </c>
      <c r="BK436" s="1">
        <v>11.71</v>
      </c>
      <c r="BL436" s="1">
        <v>11.59</v>
      </c>
      <c r="BM436" s="1">
        <v>10.97</v>
      </c>
      <c r="BN436" s="1">
        <v>10.76</v>
      </c>
      <c r="BO436" s="1">
        <v>10.35</v>
      </c>
      <c r="BP436" s="1">
        <v>12.35</v>
      </c>
      <c r="BQ436" s="1">
        <v>10.76</v>
      </c>
      <c r="BR436" s="1">
        <v>11.45</v>
      </c>
      <c r="BS436" s="1">
        <v>11.72</v>
      </c>
      <c r="BT436" s="1">
        <v>10.44</v>
      </c>
      <c r="BU436" s="1">
        <v>11.42</v>
      </c>
      <c r="BV436" s="1">
        <v>10.64</v>
      </c>
      <c r="BW436" s="1">
        <v>10.86</v>
      </c>
      <c r="BX436" s="1">
        <v>10.73</v>
      </c>
      <c r="BY436" s="1">
        <v>9.9499999999999993</v>
      </c>
      <c r="CA436" s="1">
        <v>196201</v>
      </c>
      <c r="CB436" s="1">
        <v>-1.62</v>
      </c>
      <c r="CC436" s="1">
        <v>-3.7</v>
      </c>
      <c r="CD436" s="1">
        <v>-0.98</v>
      </c>
      <c r="CE436" s="1">
        <v>2.71</v>
      </c>
      <c r="CF436" s="1">
        <v>-4.45</v>
      </c>
      <c r="CG436" s="1">
        <v>-2.02</v>
      </c>
      <c r="CH436" s="1">
        <v>-1.06</v>
      </c>
      <c r="CI436" s="1">
        <v>0.63</v>
      </c>
      <c r="CJ436" s="1">
        <v>3.47</v>
      </c>
      <c r="CK436" s="1">
        <v>-6.69</v>
      </c>
      <c r="CL436" s="1">
        <v>-2.21</v>
      </c>
      <c r="CM436" s="1">
        <v>-2.2400000000000002</v>
      </c>
      <c r="CN436" s="1">
        <v>-1.8</v>
      </c>
      <c r="CO436" s="1">
        <v>-2.0099999999999998</v>
      </c>
      <c r="CP436" s="1">
        <v>-0.12</v>
      </c>
      <c r="CQ436" s="1">
        <v>0</v>
      </c>
      <c r="CR436" s="1">
        <v>1.25</v>
      </c>
      <c r="CS436" s="1">
        <v>2.09</v>
      </c>
      <c r="CT436" s="1">
        <v>4.87</v>
      </c>
      <c r="CV436" s="1">
        <v>196301</v>
      </c>
      <c r="CW436" s="1">
        <v>10.14</v>
      </c>
      <c r="CX436" s="1">
        <v>6.72</v>
      </c>
      <c r="CY436" s="1">
        <v>6.66</v>
      </c>
      <c r="CZ436" s="1">
        <v>9.09</v>
      </c>
      <c r="DA436" s="1">
        <v>6.83</v>
      </c>
      <c r="DB436" s="1">
        <v>6.49</v>
      </c>
      <c r="DC436" s="1">
        <v>6.16</v>
      </c>
      <c r="DD436" s="1">
        <v>7.93</v>
      </c>
      <c r="DE436" s="1">
        <v>9.64</v>
      </c>
      <c r="DF436" s="1">
        <v>6.64</v>
      </c>
      <c r="DG436" s="1">
        <v>7.01</v>
      </c>
      <c r="DH436" s="1">
        <v>6.51</v>
      </c>
      <c r="DI436" s="1">
        <v>6.47</v>
      </c>
      <c r="DJ436" s="1">
        <v>6.15</v>
      </c>
      <c r="DK436" s="1">
        <v>6.17</v>
      </c>
      <c r="DL436" s="1">
        <v>7.85</v>
      </c>
      <c r="DM436" s="1">
        <v>8</v>
      </c>
      <c r="DN436" s="1">
        <v>8.6999999999999993</v>
      </c>
      <c r="DO436" s="1">
        <v>10.56</v>
      </c>
      <c r="DQ436" s="1">
        <v>196201</v>
      </c>
      <c r="DR436" s="1">
        <v>-99.99</v>
      </c>
      <c r="DS436" s="1">
        <v>2.33</v>
      </c>
      <c r="DT436" s="1">
        <v>-1.38</v>
      </c>
      <c r="DU436" s="1">
        <v>-2.99</v>
      </c>
      <c r="DV436" s="1">
        <v>2.95</v>
      </c>
      <c r="DW436" s="1">
        <v>0.33</v>
      </c>
      <c r="DX436" s="1">
        <v>-1.72</v>
      </c>
      <c r="DY436" s="1">
        <v>-2.2200000000000002</v>
      </c>
      <c r="DZ436" s="1">
        <v>-3.12</v>
      </c>
      <c r="EA436" s="1">
        <v>4.5999999999999996</v>
      </c>
      <c r="EB436" s="1">
        <v>1.35</v>
      </c>
      <c r="EC436" s="1">
        <v>1.07</v>
      </c>
      <c r="ED436" s="1">
        <v>-0.39</v>
      </c>
      <c r="EE436" s="1">
        <v>-0.79</v>
      </c>
      <c r="EF436" s="1">
        <v>-2.65</v>
      </c>
      <c r="EG436" s="1">
        <v>-1.71</v>
      </c>
      <c r="EH436" s="1">
        <v>-2.73</v>
      </c>
      <c r="EI436" s="1">
        <v>-1.59</v>
      </c>
      <c r="EJ436" s="1">
        <v>-4.6500000000000004</v>
      </c>
      <c r="EL436">
        <v>196201</v>
      </c>
      <c r="EM436">
        <v>-3.87</v>
      </c>
      <c r="EN436">
        <v>1.77</v>
      </c>
      <c r="EO436">
        <v>5.13</v>
      </c>
      <c r="EP436">
        <v>0.24</v>
      </c>
      <c r="ER436" s="1">
        <v>196207</v>
      </c>
      <c r="ES436" s="1">
        <v>0.55000000000000004</v>
      </c>
      <c r="EU436" s="1">
        <v>196108</v>
      </c>
      <c r="EV436" s="1">
        <v>0.97</v>
      </c>
      <c r="EX436" s="1">
        <v>196607</v>
      </c>
      <c r="EY436" s="1">
        <v>-0.41</v>
      </c>
      <c r="FA436" s="1">
        <v>196207</v>
      </c>
      <c r="FB436" s="1">
        <f>IF(ISERROR(VLOOKUP($FA436,MOM,LOOKUPS!C$12,0)*$FB$6+VLOOKUP($FA436,STREV,LOOKUPS!C$10,0)*$FC$6+VLOOKUP($FA436,LTREV,LOOKUPS!C$9,0)*$FD$6+VLOOKUP($FA436,CFP,LOOKUPS!C$6,0)*$FE$6+VLOOKUP($FA436,EP,LOOKUPS!C$8,0)*$FF$6+VLOOKUP($FA436,BM,LOOKUPS!C$5,0)*$FG$6+VLOOKUP($FA436,DIV,LOOKUPS!C$7,0)*$FH$6++VLOOKUP($FA436,SIZE,LOOKUPS!C$11,0)*$FI$6),"",VLOOKUP($FA436,MOM,LOOKUPS!C$12,0)*$FB$6+VLOOKUP($FA436,STREV,LOOKUPS!C$10,0)*$FC$6+VLOOKUP($FA436,LTREV,LOOKUPS!C$9,0)*$FD$6+VLOOKUP($FA436,CFP,LOOKUPS!C$6,0)*$FE$6+VLOOKUP($FA436,EP,LOOKUPS!C$8,0)*$FF$6+VLOOKUP($FA436,BM,LOOKUPS!C$5,0)*$FG$6+VLOOKUP($FA436,DIV,LOOKUPS!C$7,0)*$FH$6++VLOOKUP($FA436,SIZE,LOOKUPS!C$11,0)*$FI$6)</f>
        <v>7.8738000000000001</v>
      </c>
      <c r="FC436" s="1">
        <f>IF(ISERROR(VLOOKUP($FA436,MOM,LOOKUPS!D$12,0)*$FB$6+VLOOKUP($FA436,STREV,LOOKUPS!D$10,0)*$FC$6+VLOOKUP($FA436,LTREV,LOOKUPS!D$9,0)*$FD$6+VLOOKUP($FA436,CFP,LOOKUPS!D$6,0)*$FE$6+VLOOKUP($FA436,EP,LOOKUPS!D$8,0)*$FF$6+VLOOKUP($FA436,BM,LOOKUPS!D$5,0)*$FG$6+VLOOKUP($FA436,DIV,LOOKUPS!D$7,0)*$FH$6++VLOOKUP($FA436,SIZE,LOOKUPS!D$11,0)*$FI$6),"",VLOOKUP($FA436,MOM,LOOKUPS!D$12,0)*$FB$6+VLOOKUP($FA436,STREV,LOOKUPS!D$10,0)*$FC$6+VLOOKUP($FA436,LTREV,LOOKUPS!D$9,0)*$FD$6+VLOOKUP($FA436,CFP,LOOKUPS!D$6,0)*$FE$6+VLOOKUP($FA436,EP,LOOKUPS!D$8,0)*$FF$6+VLOOKUP($FA436,BM,LOOKUPS!D$5,0)*$FG$6+VLOOKUP($FA436,DIV,LOOKUPS!D$7,0)*$FH$6++VLOOKUP($FA436,SIZE,LOOKUPS!D$11,0)*$FI$6)</f>
        <v>6.0240000000000009</v>
      </c>
      <c r="FD436" s="1">
        <f>IF(ISERROR(VLOOKUP($FA436,MOM,LOOKUPS!E$12,0)*$FB$6+VLOOKUP($FA436,STREV,LOOKUPS!E$10,0)*$FC$6+VLOOKUP($FA436,LTREV,LOOKUPS!E$9,0)*$FD$6+VLOOKUP($FA436,CFP,LOOKUPS!E$6,0)*$FE$6+VLOOKUP($FA436,EP,LOOKUPS!E$8,0)*$FF$6+VLOOKUP($FA436,BM,LOOKUPS!E$5,0)*$FG$6+VLOOKUP($FA436,DIV,LOOKUPS!E$7,0)*$FH$6++VLOOKUP($FA436,SIZE,LOOKUPS!E$11,0)*$FI$6),"",VLOOKUP($FA436,MOM,LOOKUPS!E$12,0)*$FB$6+VLOOKUP($FA436,STREV,LOOKUPS!E$10,0)*$FC$6+VLOOKUP($FA436,LTREV,LOOKUPS!E$9,0)*$FD$6+VLOOKUP($FA436,CFP,LOOKUPS!E$6,0)*$FE$6+VLOOKUP($FA436,EP,LOOKUPS!E$8,0)*$FF$6+VLOOKUP($FA436,BM,LOOKUPS!E$5,0)*$FG$6+VLOOKUP($FA436,DIV,LOOKUPS!E$7,0)*$FH$6++VLOOKUP($FA436,SIZE,LOOKUPS!E$11,0)*$FI$6)</f>
        <v>5.0503</v>
      </c>
      <c r="FE436" s="1">
        <f>IF(ISERROR(VLOOKUP($FA436,MOM,LOOKUPS!F$12,0)*$FB$6+VLOOKUP($FA436,STREV,LOOKUPS!F$10,0)*$FC$6+VLOOKUP($FA436,LTREV,LOOKUPS!F$9,0)*$FD$6+VLOOKUP($FA436,CFP,LOOKUPS!F$6,0)*$FE$6+VLOOKUP($FA436,EP,LOOKUPS!F$8,0)*$FF$6+VLOOKUP($FA436,BM,LOOKUPS!F$5,0)*$FG$6+VLOOKUP($FA436,DIV,LOOKUPS!F$7,0)*$FH$6++VLOOKUP($FA436,SIZE,LOOKUPS!F$11,0)*$FI$6),"",VLOOKUP($FA436,MOM,LOOKUPS!F$12,0)*$FB$6+VLOOKUP($FA436,STREV,LOOKUPS!F$10,0)*$FC$6+VLOOKUP($FA436,LTREV,LOOKUPS!F$9,0)*$FD$6+VLOOKUP($FA436,CFP,LOOKUPS!F$6,0)*$FE$6+VLOOKUP($FA436,EP,LOOKUPS!F$8,0)*$FF$6+VLOOKUP($FA436,BM,LOOKUPS!F$5,0)*$FG$6+VLOOKUP($FA436,DIV,LOOKUPS!F$7,0)*$FH$6++VLOOKUP($FA436,SIZE,LOOKUPS!F$11,0)*$FI$6)</f>
        <v>5.7606999999999999</v>
      </c>
      <c r="FF436" s="1">
        <f>IF(ISERROR(VLOOKUP($FA436,MOM,LOOKUPS!G$12,0)*$FB$6+VLOOKUP($FA436,STREV,LOOKUPS!G$10,0)*$FC$6+VLOOKUP($FA436,LTREV,LOOKUPS!G$9,0)*$FD$6+VLOOKUP($FA436,CFP,LOOKUPS!G$6,0)*$FE$6+VLOOKUP($FA436,EP,LOOKUPS!G$8,0)*$FF$6+VLOOKUP($FA436,BM,LOOKUPS!G$5,0)*$FG$6+VLOOKUP($FA436,DIV,LOOKUPS!G$7,0)*$FH$6++VLOOKUP($FA436,SIZE,LOOKUPS!G$11,0)*$FI$6),"",VLOOKUP($FA436,MOM,LOOKUPS!G$12,0)*$FB$6+VLOOKUP($FA436,STREV,LOOKUPS!G$10,0)*$FC$6+VLOOKUP($FA436,LTREV,LOOKUPS!G$9,0)*$FD$6+VLOOKUP($FA436,CFP,LOOKUPS!G$6,0)*$FE$6+VLOOKUP($FA436,EP,LOOKUPS!G$8,0)*$FF$6+VLOOKUP($FA436,BM,LOOKUPS!G$5,0)*$FG$6+VLOOKUP($FA436,DIV,LOOKUPS!G$7,0)*$FH$6++VLOOKUP($FA436,SIZE,LOOKUPS!G$11,0)*$FI$6)</f>
        <v>5.7829000000000006</v>
      </c>
      <c r="FG436" s="1">
        <f>IF(ISERROR(VLOOKUP($FA436,MOM,LOOKUPS!H$12,0)*$FB$6+VLOOKUP($FA436,STREV,LOOKUPS!H$10,0)*$FC$6+VLOOKUP($FA436,LTREV,LOOKUPS!H$9,0)*$FD$6+VLOOKUP($FA436,CFP,LOOKUPS!H$6,0)*$FE$6+VLOOKUP($FA436,EP,LOOKUPS!H$8,0)*$FF$6+VLOOKUP($FA436,BM,LOOKUPS!H$5,0)*$FG$6+VLOOKUP($FA436,DIV,LOOKUPS!H$7,0)*$FH$6++VLOOKUP($FA436,SIZE,LOOKUPS!H$11,0)*$FI$6),"",VLOOKUP($FA436,MOM,LOOKUPS!H$12,0)*$FB$6+VLOOKUP($FA436,STREV,LOOKUPS!H$10,0)*$FC$6+VLOOKUP($FA436,LTREV,LOOKUPS!H$9,0)*$FD$6+VLOOKUP($FA436,CFP,LOOKUPS!H$6,0)*$FE$6+VLOOKUP($FA436,EP,LOOKUPS!H$8,0)*$FF$6+VLOOKUP($FA436,BM,LOOKUPS!H$5,0)*$FG$6+VLOOKUP($FA436,DIV,LOOKUPS!H$7,0)*$FH$6++VLOOKUP($FA436,SIZE,LOOKUPS!H$11,0)*$FI$6)</f>
        <v>6.758700000000001</v>
      </c>
      <c r="FH436" s="1">
        <f>IF(ISERROR(VLOOKUP($FA436,MOM,LOOKUPS!I$12,0)*$FB$6+VLOOKUP($FA436,STREV,LOOKUPS!I$10,0)*$FC$6+VLOOKUP($FA436,LTREV,LOOKUPS!I$9,0)*$FD$6+VLOOKUP($FA436,CFP,LOOKUPS!I$6,0)*$FE$6+VLOOKUP($FA436,EP,LOOKUPS!I$8,0)*$FF$6+VLOOKUP($FA436,BM,LOOKUPS!I$5,0)*$FG$6+VLOOKUP($FA436,DIV,LOOKUPS!I$7,0)*$FH$6++VLOOKUP($FA436,SIZE,LOOKUPS!I$11,0)*$FI$6),"",VLOOKUP($FA436,MOM,LOOKUPS!I$12,0)*$FB$6+VLOOKUP($FA436,STREV,LOOKUPS!I$10,0)*$FC$6+VLOOKUP($FA436,LTREV,LOOKUPS!I$9,0)*$FD$6+VLOOKUP($FA436,CFP,LOOKUPS!I$6,0)*$FE$6+VLOOKUP($FA436,EP,LOOKUPS!I$8,0)*$FF$6+VLOOKUP($FA436,BM,LOOKUPS!I$5,0)*$FG$6+VLOOKUP($FA436,DIV,LOOKUPS!I$7,0)*$FH$6++VLOOKUP($FA436,SIZE,LOOKUPS!I$11,0)*$FI$6)</f>
        <v>5.8168000000000006</v>
      </c>
      <c r="FI436" s="1">
        <f>IF(ISERROR(VLOOKUP($FA436,MOM,LOOKUPS!J$12,0)*$FB$6+VLOOKUP($FA436,STREV,LOOKUPS!J$10,0)*$FC$6+VLOOKUP($FA436,LTREV,LOOKUPS!J$9,0)*$FD$6+VLOOKUP($FA436,CFP,LOOKUPS!J$6,0)*$FE$6+VLOOKUP($FA436,EP,LOOKUPS!J$8,0)*$FF$6+VLOOKUP($FA436,BM,LOOKUPS!J$5,0)*$FG$6+VLOOKUP($FA436,DIV,LOOKUPS!J$7,0)*$FH$6++VLOOKUP($FA436,SIZE,LOOKUPS!J$11,0)*$FI$6),"",VLOOKUP($FA436,MOM,LOOKUPS!J$12,0)*$FB$6+VLOOKUP($FA436,STREV,LOOKUPS!J$10,0)*$FC$6+VLOOKUP($FA436,LTREV,LOOKUPS!J$9,0)*$FD$6+VLOOKUP($FA436,CFP,LOOKUPS!J$6,0)*$FE$6+VLOOKUP($FA436,EP,LOOKUPS!J$8,0)*$FF$6+VLOOKUP($FA436,BM,LOOKUPS!J$5,0)*$FG$6+VLOOKUP($FA436,DIV,LOOKUPS!J$7,0)*$FH$6++VLOOKUP($FA436,SIZE,LOOKUPS!J$11,0)*$FI$6)</f>
        <v>5.7366000000000001</v>
      </c>
      <c r="FJ436" s="1">
        <f>IF(ISERROR(VLOOKUP($FA436,MOM,LOOKUPS!K$12,0)*$FB$6+VLOOKUP($FA436,STREV,LOOKUPS!K$10,0)*$FC$6+VLOOKUP($FA436,LTREV,LOOKUPS!K$9,0)*$FD$6+VLOOKUP($FA436,CFP,LOOKUPS!K$6,0)*$FE$6+VLOOKUP($FA436,EP,LOOKUPS!K$8,0)*$FF$6+VLOOKUP($FA436,BM,LOOKUPS!K$5,0)*$FG$6+VLOOKUP($FA436,DIV,LOOKUPS!K$7,0)*$FH$6++VLOOKUP($FA436,SIZE,LOOKUPS!K$11,0)*$FI$6),"",VLOOKUP($FA436,MOM,LOOKUPS!K$12,0)*$FB$6+VLOOKUP($FA436,STREV,LOOKUPS!K$10,0)*$FC$6+VLOOKUP($FA436,LTREV,LOOKUPS!K$9,0)*$FD$6+VLOOKUP($FA436,CFP,LOOKUPS!K$6,0)*$FE$6+VLOOKUP($FA436,EP,LOOKUPS!K$8,0)*$FF$6+VLOOKUP($FA436,BM,LOOKUPS!K$5,0)*$FG$6+VLOOKUP($FA436,DIV,LOOKUPS!K$7,0)*$FH$6++VLOOKUP($FA436,SIZE,LOOKUPS!K$11,0)*$FI$6)</f>
        <v>7.0440000000000005</v>
      </c>
      <c r="FK436" s="1">
        <f>IF(ISERROR(VLOOKUP($FA436,MOM,LOOKUPS!L$12,0)*$FB$6+VLOOKUP($FA436,STREV,LOOKUPS!L$10,0)*$FC$6+VLOOKUP($FA436,LTREV,LOOKUPS!L$9,0)*$FD$6+VLOOKUP($FA436,CFP,LOOKUPS!L$6,0)*$FE$6+VLOOKUP($FA436,EP,LOOKUPS!L$8,0)*$FF$6+VLOOKUP($FA436,BM,LOOKUPS!L$5,0)*$FG$6+VLOOKUP($FA436,DIV,LOOKUPS!L$7,0)*$FH$6++VLOOKUP($FA436,SIZE,LOOKUPS!L$11,0)*$FI$6),"",VLOOKUP($FA436,MOM,LOOKUPS!L$12,0)*$FB$6+VLOOKUP($FA436,STREV,LOOKUPS!L$10,0)*$FC$6+VLOOKUP($FA436,LTREV,LOOKUPS!L$9,0)*$FD$6+VLOOKUP($FA436,CFP,LOOKUPS!L$6,0)*$FE$6+VLOOKUP($FA436,EP,LOOKUPS!L$8,0)*$FF$6+VLOOKUP($FA436,BM,LOOKUPS!L$5,0)*$FG$6+VLOOKUP($FA436,DIV,LOOKUPS!L$7,0)*$FH$6++VLOOKUP($FA436,SIZE,LOOKUPS!L$11,0)*$FI$6)</f>
        <v>7.9097000000000008</v>
      </c>
    </row>
    <row r="437" spans="1:167" x14ac:dyDescent="0.3">
      <c r="A437" s="1">
        <v>196208</v>
      </c>
      <c r="B437" s="1">
        <v>5.83</v>
      </c>
      <c r="C437" s="1">
        <v>2.74</v>
      </c>
      <c r="D437" s="1">
        <v>2.2599999999999998</v>
      </c>
      <c r="E437" s="1">
        <v>2.87</v>
      </c>
      <c r="F437" s="1">
        <v>2.44</v>
      </c>
      <c r="G437" s="1">
        <v>1.98</v>
      </c>
      <c r="H437" s="1">
        <v>3.19</v>
      </c>
      <c r="I437" s="1">
        <v>2.25</v>
      </c>
      <c r="J437" s="1">
        <v>1.55</v>
      </c>
      <c r="K437" s="1">
        <v>3.25</v>
      </c>
      <c r="M437" s="1">
        <v>196109</v>
      </c>
      <c r="N437" s="1">
        <v>-4.12</v>
      </c>
      <c r="O437" s="1">
        <v>-4.54</v>
      </c>
      <c r="P437" s="1">
        <v>-3.1</v>
      </c>
      <c r="Q437" s="1">
        <v>-3.36</v>
      </c>
      <c r="R437" s="1">
        <v>-2.2599999999999998</v>
      </c>
      <c r="S437" s="1">
        <v>-2.87</v>
      </c>
      <c r="T437" s="1">
        <v>-2.5299999999999998</v>
      </c>
      <c r="U437" s="1">
        <v>-0.97</v>
      </c>
      <c r="V437" s="1">
        <v>-2.0699999999999998</v>
      </c>
      <c r="W437" s="1">
        <v>-3.41</v>
      </c>
      <c r="Y437" s="1">
        <v>196608</v>
      </c>
      <c r="Z437" s="1">
        <v>-8.94</v>
      </c>
      <c r="AA437" s="1">
        <v>-8.25</v>
      </c>
      <c r="AB437" s="1">
        <v>-7.95</v>
      </c>
      <c r="AC437" s="1">
        <v>-8.57</v>
      </c>
      <c r="AD437" s="1">
        <v>-8.3699999999999992</v>
      </c>
      <c r="AE437" s="1">
        <v>-8.7100000000000009</v>
      </c>
      <c r="AF437" s="1">
        <v>-7.91</v>
      </c>
      <c r="AG437" s="1">
        <v>-9.5500000000000007</v>
      </c>
      <c r="AH437" s="1">
        <v>-9.06</v>
      </c>
      <c r="AI437" s="1">
        <v>-12.66</v>
      </c>
      <c r="AK437">
        <v>198702</v>
      </c>
      <c r="AL437">
        <v>10.42</v>
      </c>
      <c r="AM437">
        <v>8.0299999999999994</v>
      </c>
      <c r="AN437">
        <v>6.91</v>
      </c>
      <c r="AO437">
        <v>5.17</v>
      </c>
      <c r="AP437">
        <v>8.57</v>
      </c>
      <c r="AQ437">
        <v>6.96</v>
      </c>
      <c r="AR437">
        <v>6.85</v>
      </c>
      <c r="AS437">
        <v>5.79</v>
      </c>
      <c r="AT437">
        <v>5.09</v>
      </c>
      <c r="AU437">
        <v>8.61</v>
      </c>
      <c r="AV437">
        <v>8.49</v>
      </c>
      <c r="AW437">
        <v>6.11</v>
      </c>
      <c r="AX437">
        <v>7.75</v>
      </c>
      <c r="AY437">
        <v>6.68</v>
      </c>
      <c r="AZ437">
        <v>7.04</v>
      </c>
      <c r="BA437">
        <v>6.1</v>
      </c>
      <c r="BB437">
        <v>5.38</v>
      </c>
      <c r="BC437">
        <v>5.4</v>
      </c>
      <c r="BD437">
        <v>4.84</v>
      </c>
      <c r="BF437" s="1">
        <v>198702</v>
      </c>
      <c r="BG437" s="1">
        <v>9.92</v>
      </c>
      <c r="BH437" s="1">
        <v>8.4700000000000006</v>
      </c>
      <c r="BI437" s="1">
        <v>6.61</v>
      </c>
      <c r="BJ437" s="1">
        <v>5.31</v>
      </c>
      <c r="BK437" s="1">
        <v>8.73</v>
      </c>
      <c r="BL437" s="1">
        <v>7.17</v>
      </c>
      <c r="BM437" s="1">
        <v>6.77</v>
      </c>
      <c r="BN437" s="1">
        <v>5.87</v>
      </c>
      <c r="BO437" s="1">
        <v>5.1100000000000003</v>
      </c>
      <c r="BP437" s="1">
        <v>8.9700000000000006</v>
      </c>
      <c r="BQ437" s="1">
        <v>8.3800000000000008</v>
      </c>
      <c r="BR437" s="1">
        <v>7.6</v>
      </c>
      <c r="BS437" s="1">
        <v>6.75</v>
      </c>
      <c r="BT437" s="1">
        <v>6.7</v>
      </c>
      <c r="BU437" s="1">
        <v>6.83</v>
      </c>
      <c r="BV437" s="1">
        <v>6.12</v>
      </c>
      <c r="BW437" s="1">
        <v>5.64</v>
      </c>
      <c r="BX437" s="1">
        <v>5.13</v>
      </c>
      <c r="BY437" s="1">
        <v>5.09</v>
      </c>
      <c r="CA437" s="1">
        <v>196202</v>
      </c>
      <c r="CB437" s="1">
        <v>-5.61</v>
      </c>
      <c r="CC437" s="1">
        <v>1.4</v>
      </c>
      <c r="CD437" s="1">
        <v>1.18</v>
      </c>
      <c r="CE437" s="1">
        <v>1.94</v>
      </c>
      <c r="CF437" s="1">
        <v>1.59</v>
      </c>
      <c r="CG437" s="1">
        <v>0.72</v>
      </c>
      <c r="CH437" s="1">
        <v>1.28</v>
      </c>
      <c r="CI437" s="1">
        <v>1.89</v>
      </c>
      <c r="CJ437" s="1">
        <v>1.88</v>
      </c>
      <c r="CK437" s="1">
        <v>0.77</v>
      </c>
      <c r="CL437" s="1">
        <v>2.41</v>
      </c>
      <c r="CM437" s="1">
        <v>1.01</v>
      </c>
      <c r="CN437" s="1">
        <v>0.43</v>
      </c>
      <c r="CO437" s="1">
        <v>1.43</v>
      </c>
      <c r="CP437" s="1">
        <v>1.1200000000000001</v>
      </c>
      <c r="CQ437" s="1">
        <v>1.74</v>
      </c>
      <c r="CR437" s="1">
        <v>2.04</v>
      </c>
      <c r="CS437" s="1">
        <v>2.91</v>
      </c>
      <c r="CT437" s="1">
        <v>0.82</v>
      </c>
      <c r="CV437" s="1">
        <v>196302</v>
      </c>
      <c r="CW437" s="1">
        <v>-1.48</v>
      </c>
      <c r="CX437" s="1">
        <v>-2.08</v>
      </c>
      <c r="CY437" s="1">
        <v>-1.19</v>
      </c>
      <c r="CZ437" s="1">
        <v>-1.01</v>
      </c>
      <c r="DA437" s="1">
        <v>-2.46</v>
      </c>
      <c r="DB437" s="1">
        <v>-1.35</v>
      </c>
      <c r="DC437" s="1">
        <v>-1.37</v>
      </c>
      <c r="DD437" s="1">
        <v>-0.81</v>
      </c>
      <c r="DE437" s="1">
        <v>-1.04</v>
      </c>
      <c r="DF437" s="1">
        <v>-1.79</v>
      </c>
      <c r="DG437" s="1">
        <v>-3.15</v>
      </c>
      <c r="DH437" s="1">
        <v>-1.34</v>
      </c>
      <c r="DI437" s="1">
        <v>-1.37</v>
      </c>
      <c r="DJ437" s="1">
        <v>-1.99</v>
      </c>
      <c r="DK437" s="1">
        <v>-0.74</v>
      </c>
      <c r="DL437" s="1">
        <v>-0.66</v>
      </c>
      <c r="DM437" s="1">
        <v>-0.97</v>
      </c>
      <c r="DN437" s="1">
        <v>-1.37</v>
      </c>
      <c r="DO437" s="1">
        <v>-0.7</v>
      </c>
      <c r="DQ437" s="1">
        <v>196202</v>
      </c>
      <c r="DR437" s="1">
        <v>-99.99</v>
      </c>
      <c r="DS437" s="1">
        <v>1.62</v>
      </c>
      <c r="DT437" s="1">
        <v>1.48</v>
      </c>
      <c r="DU437" s="1">
        <v>1.46</v>
      </c>
      <c r="DV437" s="1">
        <v>1.91</v>
      </c>
      <c r="DW437" s="1">
        <v>1.19</v>
      </c>
      <c r="DX437" s="1">
        <v>1.22</v>
      </c>
      <c r="DY437" s="1">
        <v>1.66</v>
      </c>
      <c r="DZ437" s="1">
        <v>1.58</v>
      </c>
      <c r="EA437" s="1">
        <v>2.37</v>
      </c>
      <c r="EB437" s="1">
        <v>1.48</v>
      </c>
      <c r="EC437" s="1">
        <v>1.03</v>
      </c>
      <c r="ED437" s="1">
        <v>1.34</v>
      </c>
      <c r="EE437" s="1">
        <v>0.77</v>
      </c>
      <c r="EF437" s="1">
        <v>1.68</v>
      </c>
      <c r="EG437" s="1">
        <v>2.12</v>
      </c>
      <c r="EH437" s="1">
        <v>1.2</v>
      </c>
      <c r="EI437" s="1">
        <v>1.43</v>
      </c>
      <c r="EJ437" s="1">
        <v>1.74</v>
      </c>
      <c r="EL437">
        <v>196202</v>
      </c>
      <c r="EM437">
        <v>1.81</v>
      </c>
      <c r="EN437">
        <v>-1.1499999999999999</v>
      </c>
      <c r="EO437">
        <v>0.82</v>
      </c>
      <c r="EP437">
        <v>0.2</v>
      </c>
      <c r="ER437" s="1">
        <v>196208</v>
      </c>
      <c r="ES437" s="1">
        <v>-0.57999999999999996</v>
      </c>
      <c r="EU437" s="1">
        <v>196109</v>
      </c>
      <c r="EV437" s="1">
        <v>-1.65</v>
      </c>
      <c r="EX437" s="1">
        <v>196608</v>
      </c>
      <c r="EY437" s="1">
        <v>2.21</v>
      </c>
      <c r="FA437" s="1">
        <v>196208</v>
      </c>
      <c r="FB437" s="1">
        <f>IF(ISERROR(VLOOKUP($FA437,MOM,LOOKUPS!C$12,0)*$FB$6+VLOOKUP($FA437,STREV,LOOKUPS!C$10,0)*$FC$6+VLOOKUP($FA437,LTREV,LOOKUPS!C$9,0)*$FD$6+VLOOKUP($FA437,CFP,LOOKUPS!C$6,0)*$FE$6+VLOOKUP($FA437,EP,LOOKUPS!C$8,0)*$FF$6+VLOOKUP($FA437,BM,LOOKUPS!C$5,0)*$FG$6+VLOOKUP($FA437,DIV,LOOKUPS!C$7,0)*$FH$6++VLOOKUP($FA437,SIZE,LOOKUPS!C$11,0)*$FI$6),"",VLOOKUP($FA437,MOM,LOOKUPS!C$12,0)*$FB$6+VLOOKUP($FA437,STREV,LOOKUPS!C$10,0)*$FC$6+VLOOKUP($FA437,LTREV,LOOKUPS!C$9,0)*$FD$6+VLOOKUP($FA437,CFP,LOOKUPS!C$6,0)*$FE$6+VLOOKUP($FA437,EP,LOOKUPS!C$8,0)*$FF$6+VLOOKUP($FA437,BM,LOOKUPS!C$5,0)*$FG$6+VLOOKUP($FA437,DIV,LOOKUPS!C$7,0)*$FH$6++VLOOKUP($FA437,SIZE,LOOKUPS!C$11,0)*$FI$6)</f>
        <v>4.1481000000000003</v>
      </c>
      <c r="FC437" s="1">
        <f>IF(ISERROR(VLOOKUP($FA437,MOM,LOOKUPS!D$12,0)*$FB$6+VLOOKUP($FA437,STREV,LOOKUPS!D$10,0)*$FC$6+VLOOKUP($FA437,LTREV,LOOKUPS!D$9,0)*$FD$6+VLOOKUP($FA437,CFP,LOOKUPS!D$6,0)*$FE$6+VLOOKUP($FA437,EP,LOOKUPS!D$8,0)*$FF$6+VLOOKUP($FA437,BM,LOOKUPS!D$5,0)*$FG$6+VLOOKUP($FA437,DIV,LOOKUPS!D$7,0)*$FH$6++VLOOKUP($FA437,SIZE,LOOKUPS!D$11,0)*$FI$6),"",VLOOKUP($FA437,MOM,LOOKUPS!D$12,0)*$FB$6+VLOOKUP($FA437,STREV,LOOKUPS!D$10,0)*$FC$6+VLOOKUP($FA437,LTREV,LOOKUPS!D$9,0)*$FD$6+VLOOKUP($FA437,CFP,LOOKUPS!D$6,0)*$FE$6+VLOOKUP($FA437,EP,LOOKUPS!D$8,0)*$FF$6+VLOOKUP($FA437,BM,LOOKUPS!D$5,0)*$FG$6+VLOOKUP($FA437,DIV,LOOKUPS!D$7,0)*$FH$6++VLOOKUP($FA437,SIZE,LOOKUPS!D$11,0)*$FI$6)</f>
        <v>2.5245000000000002</v>
      </c>
      <c r="FD437" s="1">
        <f>IF(ISERROR(VLOOKUP($FA437,MOM,LOOKUPS!E$12,0)*$FB$6+VLOOKUP($FA437,STREV,LOOKUPS!E$10,0)*$FC$6+VLOOKUP($FA437,LTREV,LOOKUPS!E$9,0)*$FD$6+VLOOKUP($FA437,CFP,LOOKUPS!E$6,0)*$FE$6+VLOOKUP($FA437,EP,LOOKUPS!E$8,0)*$FF$6+VLOOKUP($FA437,BM,LOOKUPS!E$5,0)*$FG$6+VLOOKUP($FA437,DIV,LOOKUPS!E$7,0)*$FH$6++VLOOKUP($FA437,SIZE,LOOKUPS!E$11,0)*$FI$6),"",VLOOKUP($FA437,MOM,LOOKUPS!E$12,0)*$FB$6+VLOOKUP($FA437,STREV,LOOKUPS!E$10,0)*$FC$6+VLOOKUP($FA437,LTREV,LOOKUPS!E$9,0)*$FD$6+VLOOKUP($FA437,CFP,LOOKUPS!E$6,0)*$FE$6+VLOOKUP($FA437,EP,LOOKUPS!E$8,0)*$FF$6+VLOOKUP($FA437,BM,LOOKUPS!E$5,0)*$FG$6+VLOOKUP($FA437,DIV,LOOKUPS!E$7,0)*$FH$6++VLOOKUP($FA437,SIZE,LOOKUPS!E$11,0)*$FI$6)</f>
        <v>2.8418999999999999</v>
      </c>
      <c r="FE437" s="1">
        <f>IF(ISERROR(VLOOKUP($FA437,MOM,LOOKUPS!F$12,0)*$FB$6+VLOOKUP($FA437,STREV,LOOKUPS!F$10,0)*$FC$6+VLOOKUP($FA437,LTREV,LOOKUPS!F$9,0)*$FD$6+VLOOKUP($FA437,CFP,LOOKUPS!F$6,0)*$FE$6+VLOOKUP($FA437,EP,LOOKUPS!F$8,0)*$FF$6+VLOOKUP($FA437,BM,LOOKUPS!F$5,0)*$FG$6+VLOOKUP($FA437,DIV,LOOKUPS!F$7,0)*$FH$6++VLOOKUP($FA437,SIZE,LOOKUPS!F$11,0)*$FI$6),"",VLOOKUP($FA437,MOM,LOOKUPS!F$12,0)*$FB$6+VLOOKUP($FA437,STREV,LOOKUPS!F$10,0)*$FC$6+VLOOKUP($FA437,LTREV,LOOKUPS!F$9,0)*$FD$6+VLOOKUP($FA437,CFP,LOOKUPS!F$6,0)*$FE$6+VLOOKUP($FA437,EP,LOOKUPS!F$8,0)*$FF$6+VLOOKUP($FA437,BM,LOOKUPS!F$5,0)*$FG$6+VLOOKUP($FA437,DIV,LOOKUPS!F$7,0)*$FH$6++VLOOKUP($FA437,SIZE,LOOKUPS!F$11,0)*$FI$6)</f>
        <v>3.1034000000000006</v>
      </c>
      <c r="FF437" s="1">
        <f>IF(ISERROR(VLOOKUP($FA437,MOM,LOOKUPS!G$12,0)*$FB$6+VLOOKUP($FA437,STREV,LOOKUPS!G$10,0)*$FC$6+VLOOKUP($FA437,LTREV,LOOKUPS!G$9,0)*$FD$6+VLOOKUP($FA437,CFP,LOOKUPS!G$6,0)*$FE$6+VLOOKUP($FA437,EP,LOOKUPS!G$8,0)*$FF$6+VLOOKUP($FA437,BM,LOOKUPS!G$5,0)*$FG$6+VLOOKUP($FA437,DIV,LOOKUPS!G$7,0)*$FH$6++VLOOKUP($FA437,SIZE,LOOKUPS!G$11,0)*$FI$6),"",VLOOKUP($FA437,MOM,LOOKUPS!G$12,0)*$FB$6+VLOOKUP($FA437,STREV,LOOKUPS!G$10,0)*$FC$6+VLOOKUP($FA437,LTREV,LOOKUPS!G$9,0)*$FD$6+VLOOKUP($FA437,CFP,LOOKUPS!G$6,0)*$FE$6+VLOOKUP($FA437,EP,LOOKUPS!G$8,0)*$FF$6+VLOOKUP($FA437,BM,LOOKUPS!G$5,0)*$FG$6+VLOOKUP($FA437,DIV,LOOKUPS!G$7,0)*$FH$6++VLOOKUP($FA437,SIZE,LOOKUPS!G$11,0)*$FI$6)</f>
        <v>3.2172000000000005</v>
      </c>
      <c r="FG437" s="1">
        <f>IF(ISERROR(VLOOKUP($FA437,MOM,LOOKUPS!H$12,0)*$FB$6+VLOOKUP($FA437,STREV,LOOKUPS!H$10,0)*$FC$6+VLOOKUP($FA437,LTREV,LOOKUPS!H$9,0)*$FD$6+VLOOKUP($FA437,CFP,LOOKUPS!H$6,0)*$FE$6+VLOOKUP($FA437,EP,LOOKUPS!H$8,0)*$FF$6+VLOOKUP($FA437,BM,LOOKUPS!H$5,0)*$FG$6+VLOOKUP($FA437,DIV,LOOKUPS!H$7,0)*$FH$6++VLOOKUP($FA437,SIZE,LOOKUPS!H$11,0)*$FI$6),"",VLOOKUP($FA437,MOM,LOOKUPS!H$12,0)*$FB$6+VLOOKUP($FA437,STREV,LOOKUPS!H$10,0)*$FC$6+VLOOKUP($FA437,LTREV,LOOKUPS!H$9,0)*$FD$6+VLOOKUP($FA437,CFP,LOOKUPS!H$6,0)*$FE$6+VLOOKUP($FA437,EP,LOOKUPS!H$8,0)*$FF$6+VLOOKUP($FA437,BM,LOOKUPS!H$5,0)*$FG$6+VLOOKUP($FA437,DIV,LOOKUPS!H$7,0)*$FH$6++VLOOKUP($FA437,SIZE,LOOKUPS!H$11,0)*$FI$6)</f>
        <v>2.4022000000000001</v>
      </c>
      <c r="FH437" s="1">
        <f>IF(ISERROR(VLOOKUP($FA437,MOM,LOOKUPS!I$12,0)*$FB$6+VLOOKUP($FA437,STREV,LOOKUPS!I$10,0)*$FC$6+VLOOKUP($FA437,LTREV,LOOKUPS!I$9,0)*$FD$6+VLOOKUP($FA437,CFP,LOOKUPS!I$6,0)*$FE$6+VLOOKUP($FA437,EP,LOOKUPS!I$8,0)*$FF$6+VLOOKUP($FA437,BM,LOOKUPS!I$5,0)*$FG$6+VLOOKUP($FA437,DIV,LOOKUPS!I$7,0)*$FH$6++VLOOKUP($FA437,SIZE,LOOKUPS!I$11,0)*$FI$6),"",VLOOKUP($FA437,MOM,LOOKUPS!I$12,0)*$FB$6+VLOOKUP($FA437,STREV,LOOKUPS!I$10,0)*$FC$6+VLOOKUP($FA437,LTREV,LOOKUPS!I$9,0)*$FD$6+VLOOKUP($FA437,CFP,LOOKUPS!I$6,0)*$FE$6+VLOOKUP($FA437,EP,LOOKUPS!I$8,0)*$FF$6+VLOOKUP($FA437,BM,LOOKUPS!I$5,0)*$FG$6+VLOOKUP($FA437,DIV,LOOKUPS!I$7,0)*$FH$6++VLOOKUP($FA437,SIZE,LOOKUPS!I$11,0)*$FI$6)</f>
        <v>2.7439999999999998</v>
      </c>
      <c r="FI437" s="1">
        <f>IF(ISERROR(VLOOKUP($FA437,MOM,LOOKUPS!J$12,0)*$FB$6+VLOOKUP($FA437,STREV,LOOKUPS!J$10,0)*$FC$6+VLOOKUP($FA437,LTREV,LOOKUPS!J$9,0)*$FD$6+VLOOKUP($FA437,CFP,LOOKUPS!J$6,0)*$FE$6+VLOOKUP($FA437,EP,LOOKUPS!J$8,0)*$FF$6+VLOOKUP($FA437,BM,LOOKUPS!J$5,0)*$FG$6+VLOOKUP($FA437,DIV,LOOKUPS!J$7,0)*$FH$6++VLOOKUP($FA437,SIZE,LOOKUPS!J$11,0)*$FI$6),"",VLOOKUP($FA437,MOM,LOOKUPS!J$12,0)*$FB$6+VLOOKUP($FA437,STREV,LOOKUPS!J$10,0)*$FC$6+VLOOKUP($FA437,LTREV,LOOKUPS!J$9,0)*$FD$6+VLOOKUP($FA437,CFP,LOOKUPS!J$6,0)*$FE$6+VLOOKUP($FA437,EP,LOOKUPS!J$8,0)*$FF$6+VLOOKUP($FA437,BM,LOOKUPS!J$5,0)*$FG$6+VLOOKUP($FA437,DIV,LOOKUPS!J$7,0)*$FH$6++VLOOKUP($FA437,SIZE,LOOKUPS!J$11,0)*$FI$6)</f>
        <v>2.4252000000000002</v>
      </c>
      <c r="FJ437" s="1">
        <f>IF(ISERROR(VLOOKUP($FA437,MOM,LOOKUPS!K$12,0)*$FB$6+VLOOKUP($FA437,STREV,LOOKUPS!K$10,0)*$FC$6+VLOOKUP($FA437,LTREV,LOOKUPS!K$9,0)*$FD$6+VLOOKUP($FA437,CFP,LOOKUPS!K$6,0)*$FE$6+VLOOKUP($FA437,EP,LOOKUPS!K$8,0)*$FF$6+VLOOKUP($FA437,BM,LOOKUPS!K$5,0)*$FG$6+VLOOKUP($FA437,DIV,LOOKUPS!K$7,0)*$FH$6++VLOOKUP($FA437,SIZE,LOOKUPS!K$11,0)*$FI$6),"",VLOOKUP($FA437,MOM,LOOKUPS!K$12,0)*$FB$6+VLOOKUP($FA437,STREV,LOOKUPS!K$10,0)*$FC$6+VLOOKUP($FA437,LTREV,LOOKUPS!K$9,0)*$FD$6+VLOOKUP($FA437,CFP,LOOKUPS!K$6,0)*$FE$6+VLOOKUP($FA437,EP,LOOKUPS!K$8,0)*$FF$6+VLOOKUP($FA437,BM,LOOKUPS!K$5,0)*$FG$6+VLOOKUP($FA437,DIV,LOOKUPS!K$7,0)*$FH$6++VLOOKUP($FA437,SIZE,LOOKUPS!K$11,0)*$FI$6)</f>
        <v>2.6405000000000003</v>
      </c>
      <c r="FK437" s="1">
        <f>IF(ISERROR(VLOOKUP($FA437,MOM,LOOKUPS!L$12,0)*$FB$6+VLOOKUP($FA437,STREV,LOOKUPS!L$10,0)*$FC$6+VLOOKUP($FA437,LTREV,LOOKUPS!L$9,0)*$FD$6+VLOOKUP($FA437,CFP,LOOKUPS!L$6,0)*$FE$6+VLOOKUP($FA437,EP,LOOKUPS!L$8,0)*$FF$6+VLOOKUP($FA437,BM,LOOKUPS!L$5,0)*$FG$6+VLOOKUP($FA437,DIV,LOOKUPS!L$7,0)*$FH$6++VLOOKUP($FA437,SIZE,LOOKUPS!L$11,0)*$FI$6),"",VLOOKUP($FA437,MOM,LOOKUPS!L$12,0)*$FB$6+VLOOKUP($FA437,STREV,LOOKUPS!L$10,0)*$FC$6+VLOOKUP($FA437,LTREV,LOOKUPS!L$9,0)*$FD$6+VLOOKUP($FA437,CFP,LOOKUPS!L$6,0)*$FE$6+VLOOKUP($FA437,EP,LOOKUPS!L$8,0)*$FF$6+VLOOKUP($FA437,BM,LOOKUPS!L$5,0)*$FG$6+VLOOKUP($FA437,DIV,LOOKUPS!L$7,0)*$FH$6++VLOOKUP($FA437,SIZE,LOOKUPS!L$11,0)*$FI$6)</f>
        <v>2.7557999999999998</v>
      </c>
    </row>
    <row r="438" spans="1:167" x14ac:dyDescent="0.3">
      <c r="A438" s="1">
        <v>196209</v>
      </c>
      <c r="B438" s="1">
        <v>-9.49</v>
      </c>
      <c r="C438" s="1">
        <v>-8.14</v>
      </c>
      <c r="D438" s="1">
        <v>-7.55</v>
      </c>
      <c r="E438" s="1">
        <v>-6.28</v>
      </c>
      <c r="F438" s="1">
        <v>-6.25</v>
      </c>
      <c r="G438" s="1">
        <v>-5.63</v>
      </c>
      <c r="H438" s="1">
        <v>-3.7</v>
      </c>
      <c r="I438" s="1">
        <v>-4.43</v>
      </c>
      <c r="J438" s="1">
        <v>-3.34</v>
      </c>
      <c r="K438" s="1">
        <v>-5.3</v>
      </c>
      <c r="M438" s="1">
        <v>196110</v>
      </c>
      <c r="N438" s="1">
        <v>0.02</v>
      </c>
      <c r="O438" s="1">
        <v>3.15</v>
      </c>
      <c r="P438" s="1">
        <v>1.0900000000000001</v>
      </c>
      <c r="Q438" s="1">
        <v>2.13</v>
      </c>
      <c r="R438" s="1">
        <v>2.48</v>
      </c>
      <c r="S438" s="1">
        <v>2.68</v>
      </c>
      <c r="T438" s="1">
        <v>3.16</v>
      </c>
      <c r="U438" s="1">
        <v>2.4</v>
      </c>
      <c r="V438" s="1">
        <v>2.82</v>
      </c>
      <c r="W438" s="1">
        <v>1.57</v>
      </c>
      <c r="Y438" s="1">
        <v>196609</v>
      </c>
      <c r="Z438" s="1">
        <v>-2.46</v>
      </c>
      <c r="AA438" s="1">
        <v>-1.44</v>
      </c>
      <c r="AB438" s="1">
        <v>-2.21</v>
      </c>
      <c r="AC438" s="1">
        <v>-0.91</v>
      </c>
      <c r="AD438" s="1">
        <v>-0.57999999999999996</v>
      </c>
      <c r="AE438" s="1">
        <v>0.44</v>
      </c>
      <c r="AF438" s="1">
        <v>-0.94</v>
      </c>
      <c r="AG438" s="1">
        <v>-1.47</v>
      </c>
      <c r="AH438" s="1">
        <v>-0.53</v>
      </c>
      <c r="AI438" s="1">
        <v>-1.4</v>
      </c>
      <c r="AK438">
        <v>198703</v>
      </c>
      <c r="AL438">
        <v>6.47</v>
      </c>
      <c r="AM438">
        <v>2.4</v>
      </c>
      <c r="AN438">
        <v>2</v>
      </c>
      <c r="AO438">
        <v>2.88</v>
      </c>
      <c r="AP438">
        <v>2.42</v>
      </c>
      <c r="AQ438">
        <v>1.96</v>
      </c>
      <c r="AR438">
        <v>1.91</v>
      </c>
      <c r="AS438">
        <v>2.68</v>
      </c>
      <c r="AT438">
        <v>2.94</v>
      </c>
      <c r="AU438">
        <v>3.07</v>
      </c>
      <c r="AV438">
        <v>1.26</v>
      </c>
      <c r="AW438">
        <v>2.35</v>
      </c>
      <c r="AX438">
        <v>1.59</v>
      </c>
      <c r="AY438">
        <v>1.86</v>
      </c>
      <c r="AZ438">
        <v>1.96</v>
      </c>
      <c r="BA438">
        <v>2.66</v>
      </c>
      <c r="BB438">
        <v>2.71</v>
      </c>
      <c r="BC438">
        <v>1.06</v>
      </c>
      <c r="BD438">
        <v>4.4800000000000004</v>
      </c>
      <c r="BF438" s="1">
        <v>198703</v>
      </c>
      <c r="BG438" s="1">
        <v>6.9</v>
      </c>
      <c r="BH438" s="1">
        <v>1.81</v>
      </c>
      <c r="BI438" s="1">
        <v>2.11</v>
      </c>
      <c r="BJ438" s="1">
        <v>1.94</v>
      </c>
      <c r="BK438" s="1">
        <v>1.89</v>
      </c>
      <c r="BL438" s="1">
        <v>1.78</v>
      </c>
      <c r="BM438" s="1">
        <v>1.71</v>
      </c>
      <c r="BN438" s="1">
        <v>2.67</v>
      </c>
      <c r="BO438" s="1">
        <v>1.69</v>
      </c>
      <c r="BP438" s="1">
        <v>2.38</v>
      </c>
      <c r="BQ438" s="1">
        <v>1.1499999999999999</v>
      </c>
      <c r="BR438" s="1">
        <v>1.55</v>
      </c>
      <c r="BS438" s="1">
        <v>2.0099999999999998</v>
      </c>
      <c r="BT438" s="1">
        <v>2.6</v>
      </c>
      <c r="BU438" s="1">
        <v>0.93</v>
      </c>
      <c r="BV438" s="1">
        <v>3.02</v>
      </c>
      <c r="BW438" s="1">
        <v>2.36</v>
      </c>
      <c r="BX438" s="1">
        <v>1.68</v>
      </c>
      <c r="BY438" s="1">
        <v>1.7</v>
      </c>
      <c r="CA438" s="1">
        <v>196203</v>
      </c>
      <c r="CB438" s="1">
        <v>-5.63</v>
      </c>
      <c r="CC438" s="1">
        <v>-0.75</v>
      </c>
      <c r="CD438" s="1">
        <v>-0.43</v>
      </c>
      <c r="CE438" s="1">
        <v>-0.57999999999999996</v>
      </c>
      <c r="CF438" s="1">
        <v>-1.1000000000000001</v>
      </c>
      <c r="CG438" s="1">
        <v>0.12</v>
      </c>
      <c r="CH438" s="1">
        <v>-0.38</v>
      </c>
      <c r="CI438" s="1">
        <v>-0.86</v>
      </c>
      <c r="CJ438" s="1">
        <v>-0.64</v>
      </c>
      <c r="CK438" s="1">
        <v>-1.73</v>
      </c>
      <c r="CL438" s="1">
        <v>-0.47</v>
      </c>
      <c r="CM438" s="1">
        <v>-7.0000000000000007E-2</v>
      </c>
      <c r="CN438" s="1">
        <v>0.3</v>
      </c>
      <c r="CO438" s="1">
        <v>-0.27</v>
      </c>
      <c r="CP438" s="1">
        <v>-0.49</v>
      </c>
      <c r="CQ438" s="1">
        <v>-1.29</v>
      </c>
      <c r="CR438" s="1">
        <v>-0.45</v>
      </c>
      <c r="CS438" s="1">
        <v>0.53</v>
      </c>
      <c r="CT438" s="1">
        <v>-1.85</v>
      </c>
      <c r="CV438" s="1">
        <v>196303</v>
      </c>
      <c r="CW438" s="1">
        <v>1.35</v>
      </c>
      <c r="CX438" s="1">
        <v>1.66</v>
      </c>
      <c r="CY438" s="1">
        <v>2.2400000000000002</v>
      </c>
      <c r="CZ438" s="1">
        <v>2.4500000000000002</v>
      </c>
      <c r="DA438" s="1">
        <v>1.28</v>
      </c>
      <c r="DB438" s="1">
        <v>2.34</v>
      </c>
      <c r="DC438" s="1">
        <v>2.48</v>
      </c>
      <c r="DD438" s="1">
        <v>2.65</v>
      </c>
      <c r="DE438" s="1">
        <v>1.87</v>
      </c>
      <c r="DF438" s="1">
        <v>1.23</v>
      </c>
      <c r="DG438" s="1">
        <v>1.33</v>
      </c>
      <c r="DH438" s="1">
        <v>2.38</v>
      </c>
      <c r="DI438" s="1">
        <v>2.2999999999999998</v>
      </c>
      <c r="DJ438" s="1">
        <v>2.91</v>
      </c>
      <c r="DK438" s="1">
        <v>2.04</v>
      </c>
      <c r="DL438" s="1">
        <v>1.71</v>
      </c>
      <c r="DM438" s="1">
        <v>3.61</v>
      </c>
      <c r="DN438" s="1">
        <v>1.91</v>
      </c>
      <c r="DO438" s="1">
        <v>1.84</v>
      </c>
      <c r="DQ438" s="1">
        <v>196203</v>
      </c>
      <c r="DR438" s="1">
        <v>-99.99</v>
      </c>
      <c r="DS438" s="1">
        <v>-0.34</v>
      </c>
      <c r="DT438" s="1">
        <v>-0.89</v>
      </c>
      <c r="DU438" s="1">
        <v>-0.64</v>
      </c>
      <c r="DV438" s="1">
        <v>0.08</v>
      </c>
      <c r="DW438" s="1">
        <v>-0.88</v>
      </c>
      <c r="DX438" s="1">
        <v>-0.78</v>
      </c>
      <c r="DY438" s="1">
        <v>-1.46</v>
      </c>
      <c r="DZ438" s="1">
        <v>-0.21</v>
      </c>
      <c r="EA438" s="1">
        <v>-0.55000000000000004</v>
      </c>
      <c r="EB438" s="1">
        <v>0.68</v>
      </c>
      <c r="EC438" s="1">
        <v>-1.18</v>
      </c>
      <c r="ED438" s="1">
        <v>-0.57999999999999996</v>
      </c>
      <c r="EE438" s="1">
        <v>-1.38</v>
      </c>
      <c r="EF438" s="1">
        <v>-0.16</v>
      </c>
      <c r="EG438" s="1">
        <v>-1.42</v>
      </c>
      <c r="EH438" s="1">
        <v>-1.5</v>
      </c>
      <c r="EI438" s="1">
        <v>0.02</v>
      </c>
      <c r="EJ438" s="1">
        <v>-0.44</v>
      </c>
      <c r="EL438">
        <v>196203</v>
      </c>
      <c r="EM438">
        <v>-0.68</v>
      </c>
      <c r="EN438">
        <v>0.53</v>
      </c>
      <c r="EO438">
        <v>-1.38</v>
      </c>
      <c r="EP438">
        <v>0.2</v>
      </c>
      <c r="ER438" s="1">
        <v>196209</v>
      </c>
      <c r="ES438" s="1">
        <v>3.95</v>
      </c>
      <c r="EU438" s="1">
        <v>196110</v>
      </c>
      <c r="EV438" s="1">
        <v>-1.4</v>
      </c>
      <c r="EX438" s="1">
        <v>196609</v>
      </c>
      <c r="EY438" s="1">
        <v>-1.65</v>
      </c>
      <c r="FA438" s="1">
        <v>196209</v>
      </c>
      <c r="FB438" s="1">
        <f>IF(ISERROR(VLOOKUP($FA438,MOM,LOOKUPS!C$12,0)*$FB$6+VLOOKUP($FA438,STREV,LOOKUPS!C$10,0)*$FC$6+VLOOKUP($FA438,LTREV,LOOKUPS!C$9,0)*$FD$6+VLOOKUP($FA438,CFP,LOOKUPS!C$6,0)*$FE$6+VLOOKUP($FA438,EP,LOOKUPS!C$8,0)*$FF$6+VLOOKUP($FA438,BM,LOOKUPS!C$5,0)*$FG$6+VLOOKUP($FA438,DIV,LOOKUPS!C$7,0)*$FH$6++VLOOKUP($FA438,SIZE,LOOKUPS!C$11,0)*$FI$6),"",VLOOKUP($FA438,MOM,LOOKUPS!C$12,0)*$FB$6+VLOOKUP($FA438,STREV,LOOKUPS!C$10,0)*$FC$6+VLOOKUP($FA438,LTREV,LOOKUPS!C$9,0)*$FD$6+VLOOKUP($FA438,CFP,LOOKUPS!C$6,0)*$FE$6+VLOOKUP($FA438,EP,LOOKUPS!C$8,0)*$FF$6+VLOOKUP($FA438,BM,LOOKUPS!C$5,0)*$FG$6+VLOOKUP($FA438,DIV,LOOKUPS!C$7,0)*$FH$6++VLOOKUP($FA438,SIZE,LOOKUPS!C$11,0)*$FI$6)</f>
        <v>-9.4099000000000004</v>
      </c>
      <c r="FC438" s="1">
        <f>IF(ISERROR(VLOOKUP($FA438,MOM,LOOKUPS!D$12,0)*$FB$6+VLOOKUP($FA438,STREV,LOOKUPS!D$10,0)*$FC$6+VLOOKUP($FA438,LTREV,LOOKUPS!D$9,0)*$FD$6+VLOOKUP($FA438,CFP,LOOKUPS!D$6,0)*$FE$6+VLOOKUP($FA438,EP,LOOKUPS!D$8,0)*$FF$6+VLOOKUP($FA438,BM,LOOKUPS!D$5,0)*$FG$6+VLOOKUP($FA438,DIV,LOOKUPS!D$7,0)*$FH$6++VLOOKUP($FA438,SIZE,LOOKUPS!D$11,0)*$FI$6),"",VLOOKUP($FA438,MOM,LOOKUPS!D$12,0)*$FB$6+VLOOKUP($FA438,STREV,LOOKUPS!D$10,0)*$FC$6+VLOOKUP($FA438,LTREV,LOOKUPS!D$9,0)*$FD$6+VLOOKUP($FA438,CFP,LOOKUPS!D$6,0)*$FE$6+VLOOKUP($FA438,EP,LOOKUPS!D$8,0)*$FF$6+VLOOKUP($FA438,BM,LOOKUPS!D$5,0)*$FG$6+VLOOKUP($FA438,DIV,LOOKUPS!D$7,0)*$FH$6++VLOOKUP($FA438,SIZE,LOOKUPS!D$11,0)*$FI$6)</f>
        <v>-7.0598000000000001</v>
      </c>
      <c r="FD438" s="1">
        <f>IF(ISERROR(VLOOKUP($FA438,MOM,LOOKUPS!E$12,0)*$FB$6+VLOOKUP($FA438,STREV,LOOKUPS!E$10,0)*$FC$6+VLOOKUP($FA438,LTREV,LOOKUPS!E$9,0)*$FD$6+VLOOKUP($FA438,CFP,LOOKUPS!E$6,0)*$FE$6+VLOOKUP($FA438,EP,LOOKUPS!E$8,0)*$FF$6+VLOOKUP($FA438,BM,LOOKUPS!E$5,0)*$FG$6+VLOOKUP($FA438,DIV,LOOKUPS!E$7,0)*$FH$6++VLOOKUP($FA438,SIZE,LOOKUPS!E$11,0)*$FI$6),"",VLOOKUP($FA438,MOM,LOOKUPS!E$12,0)*$FB$6+VLOOKUP($FA438,STREV,LOOKUPS!E$10,0)*$FC$6+VLOOKUP($FA438,LTREV,LOOKUPS!E$9,0)*$FD$6+VLOOKUP($FA438,CFP,LOOKUPS!E$6,0)*$FE$6+VLOOKUP($FA438,EP,LOOKUPS!E$8,0)*$FF$6+VLOOKUP($FA438,BM,LOOKUPS!E$5,0)*$FG$6+VLOOKUP($FA438,DIV,LOOKUPS!E$7,0)*$FH$6++VLOOKUP($FA438,SIZE,LOOKUPS!E$11,0)*$FI$6)</f>
        <v>-6.9248000000000012</v>
      </c>
      <c r="FE438" s="1">
        <f>IF(ISERROR(VLOOKUP($FA438,MOM,LOOKUPS!F$12,0)*$FB$6+VLOOKUP($FA438,STREV,LOOKUPS!F$10,0)*$FC$6+VLOOKUP($FA438,LTREV,LOOKUPS!F$9,0)*$FD$6+VLOOKUP($FA438,CFP,LOOKUPS!F$6,0)*$FE$6+VLOOKUP($FA438,EP,LOOKUPS!F$8,0)*$FF$6+VLOOKUP($FA438,BM,LOOKUPS!F$5,0)*$FG$6+VLOOKUP($FA438,DIV,LOOKUPS!F$7,0)*$FH$6++VLOOKUP($FA438,SIZE,LOOKUPS!F$11,0)*$FI$6),"",VLOOKUP($FA438,MOM,LOOKUPS!F$12,0)*$FB$6+VLOOKUP($FA438,STREV,LOOKUPS!F$10,0)*$FC$6+VLOOKUP($FA438,LTREV,LOOKUPS!F$9,0)*$FD$6+VLOOKUP($FA438,CFP,LOOKUPS!F$6,0)*$FE$6+VLOOKUP($FA438,EP,LOOKUPS!F$8,0)*$FF$6+VLOOKUP($FA438,BM,LOOKUPS!F$5,0)*$FG$6+VLOOKUP($FA438,DIV,LOOKUPS!F$7,0)*$FH$6++VLOOKUP($FA438,SIZE,LOOKUPS!F$11,0)*$FI$6)</f>
        <v>-5.7762000000000002</v>
      </c>
      <c r="FF438" s="1">
        <f>IF(ISERROR(VLOOKUP($FA438,MOM,LOOKUPS!G$12,0)*$FB$6+VLOOKUP($FA438,STREV,LOOKUPS!G$10,0)*$FC$6+VLOOKUP($FA438,LTREV,LOOKUPS!G$9,0)*$FD$6+VLOOKUP($FA438,CFP,LOOKUPS!G$6,0)*$FE$6+VLOOKUP($FA438,EP,LOOKUPS!G$8,0)*$FF$6+VLOOKUP($FA438,BM,LOOKUPS!G$5,0)*$FG$6+VLOOKUP($FA438,DIV,LOOKUPS!G$7,0)*$FH$6++VLOOKUP($FA438,SIZE,LOOKUPS!G$11,0)*$FI$6),"",VLOOKUP($FA438,MOM,LOOKUPS!G$12,0)*$FB$6+VLOOKUP($FA438,STREV,LOOKUPS!G$10,0)*$FC$6+VLOOKUP($FA438,LTREV,LOOKUPS!G$9,0)*$FD$6+VLOOKUP($FA438,CFP,LOOKUPS!G$6,0)*$FE$6+VLOOKUP($FA438,EP,LOOKUPS!G$8,0)*$FF$6+VLOOKUP($FA438,BM,LOOKUPS!G$5,0)*$FG$6+VLOOKUP($FA438,DIV,LOOKUPS!G$7,0)*$FH$6++VLOOKUP($FA438,SIZE,LOOKUPS!G$11,0)*$FI$6)</f>
        <v>-5.6661999999999999</v>
      </c>
      <c r="FG438" s="1">
        <f>IF(ISERROR(VLOOKUP($FA438,MOM,LOOKUPS!H$12,0)*$FB$6+VLOOKUP($FA438,STREV,LOOKUPS!H$10,0)*$FC$6+VLOOKUP($FA438,LTREV,LOOKUPS!H$9,0)*$FD$6+VLOOKUP($FA438,CFP,LOOKUPS!H$6,0)*$FE$6+VLOOKUP($FA438,EP,LOOKUPS!H$8,0)*$FF$6+VLOOKUP($FA438,BM,LOOKUPS!H$5,0)*$FG$6+VLOOKUP($FA438,DIV,LOOKUPS!H$7,0)*$FH$6++VLOOKUP($FA438,SIZE,LOOKUPS!H$11,0)*$FI$6),"",VLOOKUP($FA438,MOM,LOOKUPS!H$12,0)*$FB$6+VLOOKUP($FA438,STREV,LOOKUPS!H$10,0)*$FC$6+VLOOKUP($FA438,LTREV,LOOKUPS!H$9,0)*$FD$6+VLOOKUP($FA438,CFP,LOOKUPS!H$6,0)*$FE$6+VLOOKUP($FA438,EP,LOOKUPS!H$8,0)*$FF$6+VLOOKUP($FA438,BM,LOOKUPS!H$5,0)*$FG$6+VLOOKUP($FA438,DIV,LOOKUPS!H$7,0)*$FH$6++VLOOKUP($FA438,SIZE,LOOKUPS!H$11,0)*$FI$6)</f>
        <v>-5.5127000000000006</v>
      </c>
      <c r="FH438" s="1">
        <f>IF(ISERROR(VLOOKUP($FA438,MOM,LOOKUPS!I$12,0)*$FB$6+VLOOKUP($FA438,STREV,LOOKUPS!I$10,0)*$FC$6+VLOOKUP($FA438,LTREV,LOOKUPS!I$9,0)*$FD$6+VLOOKUP($FA438,CFP,LOOKUPS!I$6,0)*$FE$6+VLOOKUP($FA438,EP,LOOKUPS!I$8,0)*$FF$6+VLOOKUP($FA438,BM,LOOKUPS!I$5,0)*$FG$6+VLOOKUP($FA438,DIV,LOOKUPS!I$7,0)*$FH$6++VLOOKUP($FA438,SIZE,LOOKUPS!I$11,0)*$FI$6),"",VLOOKUP($FA438,MOM,LOOKUPS!I$12,0)*$FB$6+VLOOKUP($FA438,STREV,LOOKUPS!I$10,0)*$FC$6+VLOOKUP($FA438,LTREV,LOOKUPS!I$9,0)*$FD$6+VLOOKUP($FA438,CFP,LOOKUPS!I$6,0)*$FE$6+VLOOKUP($FA438,EP,LOOKUPS!I$8,0)*$FF$6+VLOOKUP($FA438,BM,LOOKUPS!I$5,0)*$FG$6+VLOOKUP($FA438,DIV,LOOKUPS!I$7,0)*$FH$6++VLOOKUP($FA438,SIZE,LOOKUPS!I$11,0)*$FI$6)</f>
        <v>-5.1144999999999996</v>
      </c>
      <c r="FI438" s="1">
        <f>IF(ISERROR(VLOOKUP($FA438,MOM,LOOKUPS!J$12,0)*$FB$6+VLOOKUP($FA438,STREV,LOOKUPS!J$10,0)*$FC$6+VLOOKUP($FA438,LTREV,LOOKUPS!J$9,0)*$FD$6+VLOOKUP($FA438,CFP,LOOKUPS!J$6,0)*$FE$6+VLOOKUP($FA438,EP,LOOKUPS!J$8,0)*$FF$6+VLOOKUP($FA438,BM,LOOKUPS!J$5,0)*$FG$6+VLOOKUP($FA438,DIV,LOOKUPS!J$7,0)*$FH$6++VLOOKUP($FA438,SIZE,LOOKUPS!J$11,0)*$FI$6),"",VLOOKUP($FA438,MOM,LOOKUPS!J$12,0)*$FB$6+VLOOKUP($FA438,STREV,LOOKUPS!J$10,0)*$FC$6+VLOOKUP($FA438,LTREV,LOOKUPS!J$9,0)*$FD$6+VLOOKUP($FA438,CFP,LOOKUPS!J$6,0)*$FE$6+VLOOKUP($FA438,EP,LOOKUPS!J$8,0)*$FF$6+VLOOKUP($FA438,BM,LOOKUPS!J$5,0)*$FG$6+VLOOKUP($FA438,DIV,LOOKUPS!J$7,0)*$FH$6++VLOOKUP($FA438,SIZE,LOOKUPS!J$11,0)*$FI$6)</f>
        <v>-4.8521999999999998</v>
      </c>
      <c r="FJ438" s="1">
        <f>IF(ISERROR(VLOOKUP($FA438,MOM,LOOKUPS!K$12,0)*$FB$6+VLOOKUP($FA438,STREV,LOOKUPS!K$10,0)*$FC$6+VLOOKUP($FA438,LTREV,LOOKUPS!K$9,0)*$FD$6+VLOOKUP($FA438,CFP,LOOKUPS!K$6,0)*$FE$6+VLOOKUP($FA438,EP,LOOKUPS!K$8,0)*$FF$6+VLOOKUP($FA438,BM,LOOKUPS!K$5,0)*$FG$6+VLOOKUP($FA438,DIV,LOOKUPS!K$7,0)*$FH$6++VLOOKUP($FA438,SIZE,LOOKUPS!K$11,0)*$FI$6),"",VLOOKUP($FA438,MOM,LOOKUPS!K$12,0)*$FB$6+VLOOKUP($FA438,STREV,LOOKUPS!K$10,0)*$FC$6+VLOOKUP($FA438,LTREV,LOOKUPS!K$9,0)*$FD$6+VLOOKUP($FA438,CFP,LOOKUPS!K$6,0)*$FE$6+VLOOKUP($FA438,EP,LOOKUPS!K$8,0)*$FF$6+VLOOKUP($FA438,BM,LOOKUPS!K$5,0)*$FG$6+VLOOKUP($FA438,DIV,LOOKUPS!K$7,0)*$FH$6++VLOOKUP($FA438,SIZE,LOOKUPS!K$11,0)*$FI$6)</f>
        <v>-4.8870000000000005</v>
      </c>
      <c r="FK438" s="1">
        <f>IF(ISERROR(VLOOKUP($FA438,MOM,LOOKUPS!L$12,0)*$FB$6+VLOOKUP($FA438,STREV,LOOKUPS!L$10,0)*$FC$6+VLOOKUP($FA438,LTREV,LOOKUPS!L$9,0)*$FD$6+VLOOKUP($FA438,CFP,LOOKUPS!L$6,0)*$FE$6+VLOOKUP($FA438,EP,LOOKUPS!L$8,0)*$FF$6+VLOOKUP($FA438,BM,LOOKUPS!L$5,0)*$FG$6+VLOOKUP($FA438,DIV,LOOKUPS!L$7,0)*$FH$6++VLOOKUP($FA438,SIZE,LOOKUPS!L$11,0)*$FI$6),"",VLOOKUP($FA438,MOM,LOOKUPS!L$12,0)*$FB$6+VLOOKUP($FA438,STREV,LOOKUPS!L$10,0)*$FC$6+VLOOKUP($FA438,LTREV,LOOKUPS!L$9,0)*$FD$6+VLOOKUP($FA438,CFP,LOOKUPS!L$6,0)*$FE$6+VLOOKUP($FA438,EP,LOOKUPS!L$8,0)*$FF$6+VLOOKUP($FA438,BM,LOOKUPS!L$5,0)*$FG$6+VLOOKUP($FA438,DIV,LOOKUPS!L$7,0)*$FH$6++VLOOKUP($FA438,SIZE,LOOKUPS!L$11,0)*$FI$6)</f>
        <v>-6.1283000000000003</v>
      </c>
    </row>
    <row r="439" spans="1:167" x14ac:dyDescent="0.3">
      <c r="A439" s="1">
        <v>196210</v>
      </c>
      <c r="B439" s="1">
        <v>-4.58</v>
      </c>
      <c r="C439" s="1">
        <v>-1.97</v>
      </c>
      <c r="D439" s="1">
        <v>-2.89</v>
      </c>
      <c r="E439" s="1">
        <v>-3.37</v>
      </c>
      <c r="F439" s="1">
        <v>-1.35</v>
      </c>
      <c r="G439" s="1">
        <v>0.16</v>
      </c>
      <c r="H439" s="1">
        <v>-1.17</v>
      </c>
      <c r="I439" s="1">
        <v>-1.45</v>
      </c>
      <c r="J439" s="1">
        <v>-1.72</v>
      </c>
      <c r="K439" s="1">
        <v>-2.77</v>
      </c>
      <c r="M439" s="1">
        <v>196111</v>
      </c>
      <c r="N439" s="1">
        <v>4.96</v>
      </c>
      <c r="O439" s="1">
        <v>5.38</v>
      </c>
      <c r="P439" s="1">
        <v>3.58</v>
      </c>
      <c r="Q439" s="1">
        <v>4.5599999999999996</v>
      </c>
      <c r="R439" s="1">
        <v>4.1399999999999997</v>
      </c>
      <c r="S439" s="1">
        <v>4.3899999999999997</v>
      </c>
      <c r="T439" s="1">
        <v>4.88</v>
      </c>
      <c r="U439" s="1">
        <v>4.93</v>
      </c>
      <c r="V439" s="1">
        <v>3.9</v>
      </c>
      <c r="W439" s="1">
        <v>6.56</v>
      </c>
      <c r="Y439" s="1">
        <v>196610</v>
      </c>
      <c r="Z439" s="1">
        <v>-2.97</v>
      </c>
      <c r="AA439" s="1">
        <v>0.22</v>
      </c>
      <c r="AB439" s="1">
        <v>3.14</v>
      </c>
      <c r="AC439" s="1">
        <v>2.6</v>
      </c>
      <c r="AD439" s="1">
        <v>3.15</v>
      </c>
      <c r="AE439" s="1">
        <v>4.75</v>
      </c>
      <c r="AF439" s="1">
        <v>2.89</v>
      </c>
      <c r="AG439" s="1">
        <v>1.7</v>
      </c>
      <c r="AH439" s="1">
        <v>2.86</v>
      </c>
      <c r="AI439" s="1">
        <v>-0.02</v>
      </c>
      <c r="AK439">
        <v>198704</v>
      </c>
      <c r="AL439">
        <v>0.28999999999999998</v>
      </c>
      <c r="AM439">
        <v>-3.07</v>
      </c>
      <c r="AN439">
        <v>-2.2000000000000002</v>
      </c>
      <c r="AO439">
        <v>-2.85</v>
      </c>
      <c r="AP439">
        <v>-3.06</v>
      </c>
      <c r="AQ439">
        <v>-3.19</v>
      </c>
      <c r="AR439">
        <v>-1.78</v>
      </c>
      <c r="AS439">
        <v>-2.4300000000000002</v>
      </c>
      <c r="AT439">
        <v>-2.77</v>
      </c>
      <c r="AU439">
        <v>-2.89</v>
      </c>
      <c r="AV439">
        <v>-3.37</v>
      </c>
      <c r="AW439">
        <v>-3.1</v>
      </c>
      <c r="AX439">
        <v>-3.27</v>
      </c>
      <c r="AY439">
        <v>-2.74</v>
      </c>
      <c r="AZ439">
        <v>-0.67</v>
      </c>
      <c r="BA439">
        <v>-1.96</v>
      </c>
      <c r="BB439">
        <v>-3.06</v>
      </c>
      <c r="BC439">
        <v>-2.74</v>
      </c>
      <c r="BD439">
        <v>-2.8</v>
      </c>
      <c r="BF439" s="1">
        <v>198704</v>
      </c>
      <c r="BG439" s="1">
        <v>0.68</v>
      </c>
      <c r="BH439" s="1">
        <v>-3.22</v>
      </c>
      <c r="BI439" s="1">
        <v>-2.64</v>
      </c>
      <c r="BJ439" s="1">
        <v>-3.21</v>
      </c>
      <c r="BK439" s="1">
        <v>-3.38</v>
      </c>
      <c r="BL439" s="1">
        <v>-3.06</v>
      </c>
      <c r="BM439" s="1">
        <v>-2.44</v>
      </c>
      <c r="BN439" s="1">
        <v>-2.2400000000000002</v>
      </c>
      <c r="BO439" s="1">
        <v>-3.72</v>
      </c>
      <c r="BP439" s="1">
        <v>-2.96</v>
      </c>
      <c r="BQ439" s="1">
        <v>-4.03</v>
      </c>
      <c r="BR439" s="1">
        <v>-2.68</v>
      </c>
      <c r="BS439" s="1">
        <v>-3.45</v>
      </c>
      <c r="BT439" s="1">
        <v>-2.42</v>
      </c>
      <c r="BU439" s="1">
        <v>-2.46</v>
      </c>
      <c r="BV439" s="1">
        <v>-2.14</v>
      </c>
      <c r="BW439" s="1">
        <v>-2.3199999999999998</v>
      </c>
      <c r="BX439" s="1">
        <v>-3.04</v>
      </c>
      <c r="BY439" s="1">
        <v>-4.43</v>
      </c>
      <c r="CA439" s="1">
        <v>196204</v>
      </c>
      <c r="CB439" s="1">
        <v>-11.19</v>
      </c>
      <c r="CC439" s="1">
        <v>-6.96</v>
      </c>
      <c r="CD439" s="1">
        <v>-6.77</v>
      </c>
      <c r="CE439" s="1">
        <v>-6.57</v>
      </c>
      <c r="CF439" s="1">
        <v>-7.32</v>
      </c>
      <c r="CG439" s="1">
        <v>-6.06</v>
      </c>
      <c r="CH439" s="1">
        <v>-7.33</v>
      </c>
      <c r="CI439" s="1">
        <v>-6.68</v>
      </c>
      <c r="CJ439" s="1">
        <v>-6.47</v>
      </c>
      <c r="CK439" s="1">
        <v>-8.9</v>
      </c>
      <c r="CL439" s="1">
        <v>-5.72</v>
      </c>
      <c r="CM439" s="1">
        <v>-6.27</v>
      </c>
      <c r="CN439" s="1">
        <v>-5.84</v>
      </c>
      <c r="CO439" s="1">
        <v>-6.84</v>
      </c>
      <c r="CP439" s="1">
        <v>-7.81</v>
      </c>
      <c r="CQ439" s="1">
        <v>-6.58</v>
      </c>
      <c r="CR439" s="1">
        <v>-6.78</v>
      </c>
      <c r="CS439" s="1">
        <v>-7.04</v>
      </c>
      <c r="CT439" s="1">
        <v>-5.88</v>
      </c>
      <c r="CV439" s="1">
        <v>196304</v>
      </c>
      <c r="CW439" s="1">
        <v>2.7</v>
      </c>
      <c r="CX439" s="1">
        <v>3.77</v>
      </c>
      <c r="CY439" s="1">
        <v>4.0599999999999996</v>
      </c>
      <c r="CZ439" s="1">
        <v>4.22</v>
      </c>
      <c r="DA439" s="1">
        <v>3.58</v>
      </c>
      <c r="DB439" s="1">
        <v>3.63</v>
      </c>
      <c r="DC439" s="1">
        <v>4.1399999999999997</v>
      </c>
      <c r="DD439" s="1">
        <v>4.41</v>
      </c>
      <c r="DE439" s="1">
        <v>4.34</v>
      </c>
      <c r="DF439" s="1">
        <v>3.68</v>
      </c>
      <c r="DG439" s="1">
        <v>3.47</v>
      </c>
      <c r="DH439" s="1">
        <v>4.1399999999999997</v>
      </c>
      <c r="DI439" s="1">
        <v>3.09</v>
      </c>
      <c r="DJ439" s="1">
        <v>4.3099999999999996</v>
      </c>
      <c r="DK439" s="1">
        <v>3.97</v>
      </c>
      <c r="DL439" s="1">
        <v>4.84</v>
      </c>
      <c r="DM439" s="1">
        <v>3.98</v>
      </c>
      <c r="DN439" s="1">
        <v>3.21</v>
      </c>
      <c r="DO439" s="1">
        <v>5.45</v>
      </c>
      <c r="DQ439" s="1">
        <v>196204</v>
      </c>
      <c r="DR439" s="1">
        <v>-99.99</v>
      </c>
      <c r="DS439" s="1">
        <v>-6.98</v>
      </c>
      <c r="DT439" s="1">
        <v>-6.8</v>
      </c>
      <c r="DU439" s="1">
        <v>-6.65</v>
      </c>
      <c r="DV439" s="1">
        <v>-6.98</v>
      </c>
      <c r="DW439" s="1">
        <v>-7.27</v>
      </c>
      <c r="DX439" s="1">
        <v>-6.49</v>
      </c>
      <c r="DY439" s="1">
        <v>-6.84</v>
      </c>
      <c r="DZ439" s="1">
        <v>-6.46</v>
      </c>
      <c r="EA439" s="1">
        <v>-6.95</v>
      </c>
      <c r="EB439" s="1">
        <v>-7.01</v>
      </c>
      <c r="EC439" s="1">
        <v>-6.98</v>
      </c>
      <c r="ED439" s="1">
        <v>-7.56</v>
      </c>
      <c r="EE439" s="1">
        <v>-7.16</v>
      </c>
      <c r="EF439" s="1">
        <v>-5.8</v>
      </c>
      <c r="EG439" s="1">
        <v>-6.66</v>
      </c>
      <c r="EH439" s="1">
        <v>-7.03</v>
      </c>
      <c r="EI439" s="1">
        <v>-6.74</v>
      </c>
      <c r="EJ439" s="1">
        <v>-6.19</v>
      </c>
      <c r="EL439">
        <v>196204</v>
      </c>
      <c r="EM439">
        <v>-6.59</v>
      </c>
      <c r="EN439">
        <v>-0.71</v>
      </c>
      <c r="EO439">
        <v>0.03</v>
      </c>
      <c r="EP439">
        <v>0.22</v>
      </c>
      <c r="ER439" s="1">
        <v>196210</v>
      </c>
      <c r="ES439" s="1">
        <v>0.75</v>
      </c>
      <c r="EU439" s="1">
        <v>196111</v>
      </c>
      <c r="EV439" s="1">
        <v>-0.49</v>
      </c>
      <c r="EX439" s="1">
        <v>196610</v>
      </c>
      <c r="EY439" s="1">
        <v>7.0000000000000007E-2</v>
      </c>
      <c r="FA439" s="1">
        <v>196210</v>
      </c>
      <c r="FB439" s="1">
        <f>IF(ISERROR(VLOOKUP($FA439,MOM,LOOKUPS!C$12,0)*$FB$6+VLOOKUP($FA439,STREV,LOOKUPS!C$10,0)*$FC$6+VLOOKUP($FA439,LTREV,LOOKUPS!C$9,0)*$FD$6+VLOOKUP($FA439,CFP,LOOKUPS!C$6,0)*$FE$6+VLOOKUP($FA439,EP,LOOKUPS!C$8,0)*$FF$6+VLOOKUP($FA439,BM,LOOKUPS!C$5,0)*$FG$6+VLOOKUP($FA439,DIV,LOOKUPS!C$7,0)*$FH$6++VLOOKUP($FA439,SIZE,LOOKUPS!C$11,0)*$FI$6),"",VLOOKUP($FA439,MOM,LOOKUPS!C$12,0)*$FB$6+VLOOKUP($FA439,STREV,LOOKUPS!C$10,0)*$FC$6+VLOOKUP($FA439,LTREV,LOOKUPS!C$9,0)*$FD$6+VLOOKUP($FA439,CFP,LOOKUPS!C$6,0)*$FE$6+VLOOKUP($FA439,EP,LOOKUPS!C$8,0)*$FF$6+VLOOKUP($FA439,BM,LOOKUPS!C$5,0)*$FG$6+VLOOKUP($FA439,DIV,LOOKUPS!C$7,0)*$FH$6++VLOOKUP($FA439,SIZE,LOOKUPS!C$11,0)*$FI$6)</f>
        <v>-3.7355</v>
      </c>
      <c r="FC439" s="1">
        <f>IF(ISERROR(VLOOKUP($FA439,MOM,LOOKUPS!D$12,0)*$FB$6+VLOOKUP($FA439,STREV,LOOKUPS!D$10,0)*$FC$6+VLOOKUP($FA439,LTREV,LOOKUPS!D$9,0)*$FD$6+VLOOKUP($FA439,CFP,LOOKUPS!D$6,0)*$FE$6+VLOOKUP($FA439,EP,LOOKUPS!D$8,0)*$FF$6+VLOOKUP($FA439,BM,LOOKUPS!D$5,0)*$FG$6+VLOOKUP($FA439,DIV,LOOKUPS!D$7,0)*$FH$6++VLOOKUP($FA439,SIZE,LOOKUPS!D$11,0)*$FI$6),"",VLOOKUP($FA439,MOM,LOOKUPS!D$12,0)*$FB$6+VLOOKUP($FA439,STREV,LOOKUPS!D$10,0)*$FC$6+VLOOKUP($FA439,LTREV,LOOKUPS!D$9,0)*$FD$6+VLOOKUP($FA439,CFP,LOOKUPS!D$6,0)*$FE$6+VLOOKUP($FA439,EP,LOOKUPS!D$8,0)*$FF$6+VLOOKUP($FA439,BM,LOOKUPS!D$5,0)*$FG$6+VLOOKUP($FA439,DIV,LOOKUPS!D$7,0)*$FH$6++VLOOKUP($FA439,SIZE,LOOKUPS!D$11,0)*$FI$6)</f>
        <v>-2.4220000000000002</v>
      </c>
      <c r="FD439" s="1">
        <f>IF(ISERROR(VLOOKUP($FA439,MOM,LOOKUPS!E$12,0)*$FB$6+VLOOKUP($FA439,STREV,LOOKUPS!E$10,0)*$FC$6+VLOOKUP($FA439,LTREV,LOOKUPS!E$9,0)*$FD$6+VLOOKUP($FA439,CFP,LOOKUPS!E$6,0)*$FE$6+VLOOKUP($FA439,EP,LOOKUPS!E$8,0)*$FF$6+VLOOKUP($FA439,BM,LOOKUPS!E$5,0)*$FG$6+VLOOKUP($FA439,DIV,LOOKUPS!E$7,0)*$FH$6++VLOOKUP($FA439,SIZE,LOOKUPS!E$11,0)*$FI$6),"",VLOOKUP($FA439,MOM,LOOKUPS!E$12,0)*$FB$6+VLOOKUP($FA439,STREV,LOOKUPS!E$10,0)*$FC$6+VLOOKUP($FA439,LTREV,LOOKUPS!E$9,0)*$FD$6+VLOOKUP($FA439,CFP,LOOKUPS!E$6,0)*$FE$6+VLOOKUP($FA439,EP,LOOKUPS!E$8,0)*$FF$6+VLOOKUP($FA439,BM,LOOKUPS!E$5,0)*$FG$6+VLOOKUP($FA439,DIV,LOOKUPS!E$7,0)*$FH$6++VLOOKUP($FA439,SIZE,LOOKUPS!E$11,0)*$FI$6)</f>
        <v>-2.9645000000000001</v>
      </c>
      <c r="FE439" s="1">
        <f>IF(ISERROR(VLOOKUP($FA439,MOM,LOOKUPS!F$12,0)*$FB$6+VLOOKUP($FA439,STREV,LOOKUPS!F$10,0)*$FC$6+VLOOKUP($FA439,LTREV,LOOKUPS!F$9,0)*$FD$6+VLOOKUP($FA439,CFP,LOOKUPS!F$6,0)*$FE$6+VLOOKUP($FA439,EP,LOOKUPS!F$8,0)*$FF$6+VLOOKUP($FA439,BM,LOOKUPS!F$5,0)*$FG$6+VLOOKUP($FA439,DIV,LOOKUPS!F$7,0)*$FH$6++VLOOKUP($FA439,SIZE,LOOKUPS!F$11,0)*$FI$6),"",VLOOKUP($FA439,MOM,LOOKUPS!F$12,0)*$FB$6+VLOOKUP($FA439,STREV,LOOKUPS!F$10,0)*$FC$6+VLOOKUP($FA439,LTREV,LOOKUPS!F$9,0)*$FD$6+VLOOKUP($FA439,CFP,LOOKUPS!F$6,0)*$FE$6+VLOOKUP($FA439,EP,LOOKUPS!F$8,0)*$FF$6+VLOOKUP($FA439,BM,LOOKUPS!F$5,0)*$FG$6+VLOOKUP($FA439,DIV,LOOKUPS!F$7,0)*$FH$6++VLOOKUP($FA439,SIZE,LOOKUPS!F$11,0)*$FI$6)</f>
        <v>-2.5655000000000001</v>
      </c>
      <c r="FF439" s="1">
        <f>IF(ISERROR(VLOOKUP($FA439,MOM,LOOKUPS!G$12,0)*$FB$6+VLOOKUP($FA439,STREV,LOOKUPS!G$10,0)*$FC$6+VLOOKUP($FA439,LTREV,LOOKUPS!G$9,0)*$FD$6+VLOOKUP($FA439,CFP,LOOKUPS!G$6,0)*$FE$6+VLOOKUP($FA439,EP,LOOKUPS!G$8,0)*$FF$6+VLOOKUP($FA439,BM,LOOKUPS!G$5,0)*$FG$6+VLOOKUP($FA439,DIV,LOOKUPS!G$7,0)*$FH$6++VLOOKUP($FA439,SIZE,LOOKUPS!G$11,0)*$FI$6),"",VLOOKUP($FA439,MOM,LOOKUPS!G$12,0)*$FB$6+VLOOKUP($FA439,STREV,LOOKUPS!G$10,0)*$FC$6+VLOOKUP($FA439,LTREV,LOOKUPS!G$9,0)*$FD$6+VLOOKUP($FA439,CFP,LOOKUPS!G$6,0)*$FE$6+VLOOKUP($FA439,EP,LOOKUPS!G$8,0)*$FF$6+VLOOKUP($FA439,BM,LOOKUPS!G$5,0)*$FG$6+VLOOKUP($FA439,DIV,LOOKUPS!G$7,0)*$FH$6++VLOOKUP($FA439,SIZE,LOOKUPS!G$11,0)*$FI$6)</f>
        <v>-1.5611000000000002</v>
      </c>
      <c r="FG439" s="1">
        <f>IF(ISERROR(VLOOKUP($FA439,MOM,LOOKUPS!H$12,0)*$FB$6+VLOOKUP($FA439,STREV,LOOKUPS!H$10,0)*$FC$6+VLOOKUP($FA439,LTREV,LOOKUPS!H$9,0)*$FD$6+VLOOKUP($FA439,CFP,LOOKUPS!H$6,0)*$FE$6+VLOOKUP($FA439,EP,LOOKUPS!H$8,0)*$FF$6+VLOOKUP($FA439,BM,LOOKUPS!H$5,0)*$FG$6+VLOOKUP($FA439,DIV,LOOKUPS!H$7,0)*$FH$6++VLOOKUP($FA439,SIZE,LOOKUPS!H$11,0)*$FI$6),"",VLOOKUP($FA439,MOM,LOOKUPS!H$12,0)*$FB$6+VLOOKUP($FA439,STREV,LOOKUPS!H$10,0)*$FC$6+VLOOKUP($FA439,LTREV,LOOKUPS!H$9,0)*$FD$6+VLOOKUP($FA439,CFP,LOOKUPS!H$6,0)*$FE$6+VLOOKUP($FA439,EP,LOOKUPS!H$8,0)*$FF$6+VLOOKUP($FA439,BM,LOOKUPS!H$5,0)*$FG$6+VLOOKUP($FA439,DIV,LOOKUPS!H$7,0)*$FH$6++VLOOKUP($FA439,SIZE,LOOKUPS!H$11,0)*$FI$6)</f>
        <v>-1.476</v>
      </c>
      <c r="FH439" s="1">
        <f>IF(ISERROR(VLOOKUP($FA439,MOM,LOOKUPS!I$12,0)*$FB$6+VLOOKUP($FA439,STREV,LOOKUPS!I$10,0)*$FC$6+VLOOKUP($FA439,LTREV,LOOKUPS!I$9,0)*$FD$6+VLOOKUP($FA439,CFP,LOOKUPS!I$6,0)*$FE$6+VLOOKUP($FA439,EP,LOOKUPS!I$8,0)*$FF$6+VLOOKUP($FA439,BM,LOOKUPS!I$5,0)*$FG$6+VLOOKUP($FA439,DIV,LOOKUPS!I$7,0)*$FH$6++VLOOKUP($FA439,SIZE,LOOKUPS!I$11,0)*$FI$6),"",VLOOKUP($FA439,MOM,LOOKUPS!I$12,0)*$FB$6+VLOOKUP($FA439,STREV,LOOKUPS!I$10,0)*$FC$6+VLOOKUP($FA439,LTREV,LOOKUPS!I$9,0)*$FD$6+VLOOKUP($FA439,CFP,LOOKUPS!I$6,0)*$FE$6+VLOOKUP($FA439,EP,LOOKUPS!I$8,0)*$FF$6+VLOOKUP($FA439,BM,LOOKUPS!I$5,0)*$FG$6+VLOOKUP($FA439,DIV,LOOKUPS!I$7,0)*$FH$6++VLOOKUP($FA439,SIZE,LOOKUPS!I$11,0)*$FI$6)</f>
        <v>-2.7355999999999998</v>
      </c>
      <c r="FI439" s="1">
        <f>IF(ISERROR(VLOOKUP($FA439,MOM,LOOKUPS!J$12,0)*$FB$6+VLOOKUP($FA439,STREV,LOOKUPS!J$10,0)*$FC$6+VLOOKUP($FA439,LTREV,LOOKUPS!J$9,0)*$FD$6+VLOOKUP($FA439,CFP,LOOKUPS!J$6,0)*$FE$6+VLOOKUP($FA439,EP,LOOKUPS!J$8,0)*$FF$6+VLOOKUP($FA439,BM,LOOKUPS!J$5,0)*$FG$6+VLOOKUP($FA439,DIV,LOOKUPS!J$7,0)*$FH$6++VLOOKUP($FA439,SIZE,LOOKUPS!J$11,0)*$FI$6),"",VLOOKUP($FA439,MOM,LOOKUPS!J$12,0)*$FB$6+VLOOKUP($FA439,STREV,LOOKUPS!J$10,0)*$FC$6+VLOOKUP($FA439,LTREV,LOOKUPS!J$9,0)*$FD$6+VLOOKUP($FA439,CFP,LOOKUPS!J$6,0)*$FE$6+VLOOKUP($FA439,EP,LOOKUPS!J$8,0)*$FF$6+VLOOKUP($FA439,BM,LOOKUPS!J$5,0)*$FG$6+VLOOKUP($FA439,DIV,LOOKUPS!J$7,0)*$FH$6++VLOOKUP($FA439,SIZE,LOOKUPS!J$11,0)*$FI$6)</f>
        <v>-2.9837000000000002</v>
      </c>
      <c r="FJ439" s="1">
        <f>IF(ISERROR(VLOOKUP($FA439,MOM,LOOKUPS!K$12,0)*$FB$6+VLOOKUP($FA439,STREV,LOOKUPS!K$10,0)*$FC$6+VLOOKUP($FA439,LTREV,LOOKUPS!K$9,0)*$FD$6+VLOOKUP($FA439,CFP,LOOKUPS!K$6,0)*$FE$6+VLOOKUP($FA439,EP,LOOKUPS!K$8,0)*$FF$6+VLOOKUP($FA439,BM,LOOKUPS!K$5,0)*$FG$6+VLOOKUP($FA439,DIV,LOOKUPS!K$7,0)*$FH$6++VLOOKUP($FA439,SIZE,LOOKUPS!K$11,0)*$FI$6),"",VLOOKUP($FA439,MOM,LOOKUPS!K$12,0)*$FB$6+VLOOKUP($FA439,STREV,LOOKUPS!K$10,0)*$FC$6+VLOOKUP($FA439,LTREV,LOOKUPS!K$9,0)*$FD$6+VLOOKUP($FA439,CFP,LOOKUPS!K$6,0)*$FE$6+VLOOKUP($FA439,EP,LOOKUPS!K$8,0)*$FF$6+VLOOKUP($FA439,BM,LOOKUPS!K$5,0)*$FG$6+VLOOKUP($FA439,DIV,LOOKUPS!K$7,0)*$FH$6++VLOOKUP($FA439,SIZE,LOOKUPS!K$11,0)*$FI$6)</f>
        <v>-2.5247000000000002</v>
      </c>
      <c r="FK439" s="1">
        <f>IF(ISERROR(VLOOKUP($FA439,MOM,LOOKUPS!L$12,0)*$FB$6+VLOOKUP($FA439,STREV,LOOKUPS!L$10,0)*$FC$6+VLOOKUP($FA439,LTREV,LOOKUPS!L$9,0)*$FD$6+VLOOKUP($FA439,CFP,LOOKUPS!L$6,0)*$FE$6+VLOOKUP($FA439,EP,LOOKUPS!L$8,0)*$FF$6+VLOOKUP($FA439,BM,LOOKUPS!L$5,0)*$FG$6+VLOOKUP($FA439,DIV,LOOKUPS!L$7,0)*$FH$6++VLOOKUP($FA439,SIZE,LOOKUPS!L$11,0)*$FI$6),"",VLOOKUP($FA439,MOM,LOOKUPS!L$12,0)*$FB$6+VLOOKUP($FA439,STREV,LOOKUPS!L$10,0)*$FC$6+VLOOKUP($FA439,LTREV,LOOKUPS!L$9,0)*$FD$6+VLOOKUP($FA439,CFP,LOOKUPS!L$6,0)*$FE$6+VLOOKUP($FA439,EP,LOOKUPS!L$8,0)*$FF$6+VLOOKUP($FA439,BM,LOOKUPS!L$5,0)*$FG$6+VLOOKUP($FA439,DIV,LOOKUPS!L$7,0)*$FH$6++VLOOKUP($FA439,SIZE,LOOKUPS!L$11,0)*$FI$6)</f>
        <v>-4.0200000000000005</v>
      </c>
    </row>
    <row r="440" spans="1:167" x14ac:dyDescent="0.3">
      <c r="A440" s="1">
        <v>196211</v>
      </c>
      <c r="B440" s="1">
        <v>21.61</v>
      </c>
      <c r="C440" s="1">
        <v>18.739999999999998</v>
      </c>
      <c r="D440" s="1">
        <v>15.99</v>
      </c>
      <c r="E440" s="1">
        <v>14.26</v>
      </c>
      <c r="F440" s="1">
        <v>13.76</v>
      </c>
      <c r="G440" s="1">
        <v>12.02</v>
      </c>
      <c r="H440" s="1">
        <v>10.98</v>
      </c>
      <c r="I440" s="1">
        <v>10.220000000000001</v>
      </c>
      <c r="J440" s="1">
        <v>10.37</v>
      </c>
      <c r="K440" s="1">
        <v>10.26</v>
      </c>
      <c r="M440" s="1">
        <v>196112</v>
      </c>
      <c r="N440" s="1">
        <v>2.2000000000000002</v>
      </c>
      <c r="O440" s="1">
        <v>0.69</v>
      </c>
      <c r="P440" s="1">
        <v>-0.42</v>
      </c>
      <c r="Q440" s="1">
        <v>0.44</v>
      </c>
      <c r="R440" s="1">
        <v>-7.0000000000000007E-2</v>
      </c>
      <c r="S440" s="1">
        <v>-0.08</v>
      </c>
      <c r="T440" s="1">
        <v>-0.27</v>
      </c>
      <c r="U440" s="1">
        <v>-1.19</v>
      </c>
      <c r="V440" s="1">
        <v>-1.74</v>
      </c>
      <c r="W440" s="1">
        <v>-3.48</v>
      </c>
      <c r="Y440" s="1">
        <v>196611</v>
      </c>
      <c r="Z440" s="1">
        <v>4.0999999999999996</v>
      </c>
      <c r="AA440" s="1">
        <v>4.4000000000000004</v>
      </c>
      <c r="AB440" s="1">
        <v>1.56</v>
      </c>
      <c r="AC440" s="1">
        <v>0.63</v>
      </c>
      <c r="AD440" s="1">
        <v>1.78</v>
      </c>
      <c r="AE440" s="1">
        <v>2.4700000000000002</v>
      </c>
      <c r="AF440" s="1">
        <v>2.14</v>
      </c>
      <c r="AG440" s="1">
        <v>4.3099999999999996</v>
      </c>
      <c r="AH440" s="1">
        <v>2.68</v>
      </c>
      <c r="AI440" s="1">
        <v>7.02</v>
      </c>
      <c r="AK440">
        <v>198705</v>
      </c>
      <c r="AL440">
        <v>1.74</v>
      </c>
      <c r="AM440">
        <v>0.16</v>
      </c>
      <c r="AN440">
        <v>0.3</v>
      </c>
      <c r="AO440">
        <v>0.46</v>
      </c>
      <c r="AP440">
        <v>0.4</v>
      </c>
      <c r="AQ440">
        <v>-0.22</v>
      </c>
      <c r="AR440">
        <v>-0.03</v>
      </c>
      <c r="AS440">
        <v>0.83</v>
      </c>
      <c r="AT440">
        <v>0.47</v>
      </c>
      <c r="AU440">
        <v>0.33</v>
      </c>
      <c r="AV440">
        <v>0.52</v>
      </c>
      <c r="AW440">
        <v>-0.7</v>
      </c>
      <c r="AX440">
        <v>0.24</v>
      </c>
      <c r="AY440">
        <v>-0.09</v>
      </c>
      <c r="AZ440">
        <v>0.03</v>
      </c>
      <c r="BA440">
        <v>1.1100000000000001</v>
      </c>
      <c r="BB440">
        <v>0.44</v>
      </c>
      <c r="BC440">
        <v>-0.11</v>
      </c>
      <c r="BD440">
        <v>0.94</v>
      </c>
      <c r="BF440" s="1">
        <v>198705</v>
      </c>
      <c r="BG440" s="1">
        <v>1.95</v>
      </c>
      <c r="BH440" s="1">
        <v>0.41</v>
      </c>
      <c r="BI440" s="1">
        <v>-0.08</v>
      </c>
      <c r="BJ440" s="1">
        <v>-0.2</v>
      </c>
      <c r="BK440" s="1">
        <v>0.5</v>
      </c>
      <c r="BL440" s="1">
        <v>0.09</v>
      </c>
      <c r="BM440" s="1">
        <v>-0.13</v>
      </c>
      <c r="BN440" s="1">
        <v>0.11</v>
      </c>
      <c r="BO440" s="1">
        <v>-0.5</v>
      </c>
      <c r="BP440" s="1">
        <v>0.27</v>
      </c>
      <c r="BQ440" s="1">
        <v>0.85</v>
      </c>
      <c r="BR440" s="1">
        <v>0.14000000000000001</v>
      </c>
      <c r="BS440" s="1">
        <v>0.05</v>
      </c>
      <c r="BT440" s="1">
        <v>0.27</v>
      </c>
      <c r="BU440" s="1">
        <v>-0.48</v>
      </c>
      <c r="BV440" s="1">
        <v>-0.1</v>
      </c>
      <c r="BW440" s="1">
        <v>0.3</v>
      </c>
      <c r="BX440" s="1">
        <v>-0.77</v>
      </c>
      <c r="BY440" s="1">
        <v>-0.2</v>
      </c>
      <c r="CA440" s="1">
        <v>196205</v>
      </c>
      <c r="CB440" s="1">
        <v>4.2</v>
      </c>
      <c r="CC440" s="1">
        <v>-11.01</v>
      </c>
      <c r="CD440" s="1">
        <v>-9.25</v>
      </c>
      <c r="CE440" s="1">
        <v>-9.4600000000000009</v>
      </c>
      <c r="CF440" s="1">
        <v>-11.9</v>
      </c>
      <c r="CG440" s="1">
        <v>-9.52</v>
      </c>
      <c r="CH440" s="1">
        <v>-9.16</v>
      </c>
      <c r="CI440" s="1">
        <v>-8.4600000000000009</v>
      </c>
      <c r="CJ440" s="1">
        <v>-10.17</v>
      </c>
      <c r="CK440" s="1">
        <v>-13.17</v>
      </c>
      <c r="CL440" s="1">
        <v>-10.62</v>
      </c>
      <c r="CM440" s="1">
        <v>-9.27</v>
      </c>
      <c r="CN440" s="1">
        <v>-9.7799999999999994</v>
      </c>
      <c r="CO440" s="1">
        <v>-9.51</v>
      </c>
      <c r="CP440" s="1">
        <v>-8.81</v>
      </c>
      <c r="CQ440" s="1">
        <v>-8.8800000000000008</v>
      </c>
      <c r="CR440" s="1">
        <v>-8.0399999999999991</v>
      </c>
      <c r="CS440" s="1">
        <v>-9.56</v>
      </c>
      <c r="CT440" s="1">
        <v>-10.81</v>
      </c>
      <c r="CV440" s="1">
        <v>196305</v>
      </c>
      <c r="CW440" s="1">
        <v>4.38</v>
      </c>
      <c r="CX440" s="1">
        <v>3.75</v>
      </c>
      <c r="CY440" s="1">
        <v>2.13</v>
      </c>
      <c r="CZ440" s="1">
        <v>3.83</v>
      </c>
      <c r="DA440" s="1">
        <v>4.62</v>
      </c>
      <c r="DB440" s="1">
        <v>1.53</v>
      </c>
      <c r="DC440" s="1">
        <v>2.3199999999999998</v>
      </c>
      <c r="DD440" s="1">
        <v>3.63</v>
      </c>
      <c r="DE440" s="1">
        <v>3.52</v>
      </c>
      <c r="DF440" s="1">
        <v>5.54</v>
      </c>
      <c r="DG440" s="1">
        <v>3.69</v>
      </c>
      <c r="DH440" s="1">
        <v>2.0299999999999998</v>
      </c>
      <c r="DI440" s="1">
        <v>1.03</v>
      </c>
      <c r="DJ440" s="1">
        <v>1.99</v>
      </c>
      <c r="DK440" s="1">
        <v>2.65</v>
      </c>
      <c r="DL440" s="1">
        <v>2.81</v>
      </c>
      <c r="DM440" s="1">
        <v>4.46</v>
      </c>
      <c r="DN440" s="1">
        <v>3.48</v>
      </c>
      <c r="DO440" s="1">
        <v>3.55</v>
      </c>
      <c r="DQ440" s="1">
        <v>196205</v>
      </c>
      <c r="DR440" s="1">
        <v>-99.99</v>
      </c>
      <c r="DS440" s="1">
        <v>-10.35</v>
      </c>
      <c r="DT440" s="1">
        <v>-10.07</v>
      </c>
      <c r="DU440" s="1">
        <v>-8.86</v>
      </c>
      <c r="DV440" s="1">
        <v>-10.51</v>
      </c>
      <c r="DW440" s="1">
        <v>-10.02</v>
      </c>
      <c r="DX440" s="1">
        <v>-10.57</v>
      </c>
      <c r="DY440" s="1">
        <v>-9.3699999999999992</v>
      </c>
      <c r="DZ440" s="1">
        <v>-8.5</v>
      </c>
      <c r="EA440" s="1">
        <v>-11.47</v>
      </c>
      <c r="EB440" s="1">
        <v>-9.58</v>
      </c>
      <c r="EC440" s="1">
        <v>-10.02</v>
      </c>
      <c r="ED440" s="1">
        <v>-10.02</v>
      </c>
      <c r="EE440" s="1">
        <v>-10.32</v>
      </c>
      <c r="EF440" s="1">
        <v>-10.81</v>
      </c>
      <c r="EG440" s="1">
        <v>-9.17</v>
      </c>
      <c r="EH440" s="1">
        <v>-9.58</v>
      </c>
      <c r="EI440" s="1">
        <v>-8.08</v>
      </c>
      <c r="EJ440" s="1">
        <v>-8.92</v>
      </c>
      <c r="EL440">
        <v>196205</v>
      </c>
      <c r="EM440">
        <v>-8.65</v>
      </c>
      <c r="EN440">
        <v>-3.34</v>
      </c>
      <c r="EO440">
        <v>2.77</v>
      </c>
      <c r="EP440">
        <v>0.24</v>
      </c>
      <c r="ER440" s="1">
        <v>196211</v>
      </c>
      <c r="ES440" s="1">
        <v>-7.17</v>
      </c>
      <c r="EU440" s="1">
        <v>196112</v>
      </c>
      <c r="EV440" s="1">
        <v>1.1499999999999999</v>
      </c>
      <c r="EX440" s="1">
        <v>196611</v>
      </c>
      <c r="EY440" s="1">
        <v>-0.15</v>
      </c>
      <c r="FA440" s="1">
        <v>196211</v>
      </c>
      <c r="FB440" s="1">
        <f>IF(ISERROR(VLOOKUP($FA440,MOM,LOOKUPS!C$12,0)*$FB$6+VLOOKUP($FA440,STREV,LOOKUPS!C$10,0)*$FC$6+VLOOKUP($FA440,LTREV,LOOKUPS!C$9,0)*$FD$6+VLOOKUP($FA440,CFP,LOOKUPS!C$6,0)*$FE$6+VLOOKUP($FA440,EP,LOOKUPS!C$8,0)*$FF$6+VLOOKUP($FA440,BM,LOOKUPS!C$5,0)*$FG$6+VLOOKUP($FA440,DIV,LOOKUPS!C$7,0)*$FH$6++VLOOKUP($FA440,SIZE,LOOKUPS!C$11,0)*$FI$6),"",VLOOKUP($FA440,MOM,LOOKUPS!C$12,0)*$FB$6+VLOOKUP($FA440,STREV,LOOKUPS!C$10,0)*$FC$6+VLOOKUP($FA440,LTREV,LOOKUPS!C$9,0)*$FD$6+VLOOKUP($FA440,CFP,LOOKUPS!C$6,0)*$FE$6+VLOOKUP($FA440,EP,LOOKUPS!C$8,0)*$FF$6+VLOOKUP($FA440,BM,LOOKUPS!C$5,0)*$FG$6+VLOOKUP($FA440,DIV,LOOKUPS!C$7,0)*$FH$6++VLOOKUP($FA440,SIZE,LOOKUPS!C$11,0)*$FI$6)</f>
        <v>15.977500000000003</v>
      </c>
      <c r="FC440" s="1">
        <f>IF(ISERROR(VLOOKUP($FA440,MOM,LOOKUPS!D$12,0)*$FB$6+VLOOKUP($FA440,STREV,LOOKUPS!D$10,0)*$FC$6+VLOOKUP($FA440,LTREV,LOOKUPS!D$9,0)*$FD$6+VLOOKUP($FA440,CFP,LOOKUPS!D$6,0)*$FE$6+VLOOKUP($FA440,EP,LOOKUPS!D$8,0)*$FF$6+VLOOKUP($FA440,BM,LOOKUPS!D$5,0)*$FG$6+VLOOKUP($FA440,DIV,LOOKUPS!D$7,0)*$FH$6++VLOOKUP($FA440,SIZE,LOOKUPS!D$11,0)*$FI$6),"",VLOOKUP($FA440,MOM,LOOKUPS!D$12,0)*$FB$6+VLOOKUP($FA440,STREV,LOOKUPS!D$10,0)*$FC$6+VLOOKUP($FA440,LTREV,LOOKUPS!D$9,0)*$FD$6+VLOOKUP($FA440,CFP,LOOKUPS!D$6,0)*$FE$6+VLOOKUP($FA440,EP,LOOKUPS!D$8,0)*$FF$6+VLOOKUP($FA440,BM,LOOKUPS!D$5,0)*$FG$6+VLOOKUP($FA440,DIV,LOOKUPS!D$7,0)*$FH$6++VLOOKUP($FA440,SIZE,LOOKUPS!D$11,0)*$FI$6)</f>
        <v>14.0852</v>
      </c>
      <c r="FD440" s="1">
        <f>IF(ISERROR(VLOOKUP($FA440,MOM,LOOKUPS!E$12,0)*$FB$6+VLOOKUP($FA440,STREV,LOOKUPS!E$10,0)*$FC$6+VLOOKUP($FA440,LTREV,LOOKUPS!E$9,0)*$FD$6+VLOOKUP($FA440,CFP,LOOKUPS!E$6,0)*$FE$6+VLOOKUP($FA440,EP,LOOKUPS!E$8,0)*$FF$6+VLOOKUP($FA440,BM,LOOKUPS!E$5,0)*$FG$6+VLOOKUP($FA440,DIV,LOOKUPS!E$7,0)*$FH$6++VLOOKUP($FA440,SIZE,LOOKUPS!E$11,0)*$FI$6),"",VLOOKUP($FA440,MOM,LOOKUPS!E$12,0)*$FB$6+VLOOKUP($FA440,STREV,LOOKUPS!E$10,0)*$FC$6+VLOOKUP($FA440,LTREV,LOOKUPS!E$9,0)*$FD$6+VLOOKUP($FA440,CFP,LOOKUPS!E$6,0)*$FE$6+VLOOKUP($FA440,EP,LOOKUPS!E$8,0)*$FF$6+VLOOKUP($FA440,BM,LOOKUPS!E$5,0)*$FG$6+VLOOKUP($FA440,DIV,LOOKUPS!E$7,0)*$FH$6++VLOOKUP($FA440,SIZE,LOOKUPS!E$11,0)*$FI$6)</f>
        <v>13.715200000000001</v>
      </c>
      <c r="FE440" s="1">
        <f>IF(ISERROR(VLOOKUP($FA440,MOM,LOOKUPS!F$12,0)*$FB$6+VLOOKUP($FA440,STREV,LOOKUPS!F$10,0)*$FC$6+VLOOKUP($FA440,LTREV,LOOKUPS!F$9,0)*$FD$6+VLOOKUP($FA440,CFP,LOOKUPS!F$6,0)*$FE$6+VLOOKUP($FA440,EP,LOOKUPS!F$8,0)*$FF$6+VLOOKUP($FA440,BM,LOOKUPS!F$5,0)*$FG$6+VLOOKUP($FA440,DIV,LOOKUPS!F$7,0)*$FH$6++VLOOKUP($FA440,SIZE,LOOKUPS!F$11,0)*$FI$6),"",VLOOKUP($FA440,MOM,LOOKUPS!F$12,0)*$FB$6+VLOOKUP($FA440,STREV,LOOKUPS!F$10,0)*$FC$6+VLOOKUP($FA440,LTREV,LOOKUPS!F$9,0)*$FD$6+VLOOKUP($FA440,CFP,LOOKUPS!F$6,0)*$FE$6+VLOOKUP($FA440,EP,LOOKUPS!F$8,0)*$FF$6+VLOOKUP($FA440,BM,LOOKUPS!F$5,0)*$FG$6+VLOOKUP($FA440,DIV,LOOKUPS!F$7,0)*$FH$6++VLOOKUP($FA440,SIZE,LOOKUPS!F$11,0)*$FI$6)</f>
        <v>12.061399999999999</v>
      </c>
      <c r="FF440" s="1">
        <f>IF(ISERROR(VLOOKUP($FA440,MOM,LOOKUPS!G$12,0)*$FB$6+VLOOKUP($FA440,STREV,LOOKUPS!G$10,0)*$FC$6+VLOOKUP($FA440,LTREV,LOOKUPS!G$9,0)*$FD$6+VLOOKUP($FA440,CFP,LOOKUPS!G$6,0)*$FE$6+VLOOKUP($FA440,EP,LOOKUPS!G$8,0)*$FF$6+VLOOKUP($FA440,BM,LOOKUPS!G$5,0)*$FG$6+VLOOKUP($FA440,DIV,LOOKUPS!G$7,0)*$FH$6++VLOOKUP($FA440,SIZE,LOOKUPS!G$11,0)*$FI$6),"",VLOOKUP($FA440,MOM,LOOKUPS!G$12,0)*$FB$6+VLOOKUP($FA440,STREV,LOOKUPS!G$10,0)*$FC$6+VLOOKUP($FA440,LTREV,LOOKUPS!G$9,0)*$FD$6+VLOOKUP($FA440,CFP,LOOKUPS!G$6,0)*$FE$6+VLOOKUP($FA440,EP,LOOKUPS!G$8,0)*$FF$6+VLOOKUP($FA440,BM,LOOKUPS!G$5,0)*$FG$6+VLOOKUP($FA440,DIV,LOOKUPS!G$7,0)*$FH$6++VLOOKUP($FA440,SIZE,LOOKUPS!G$11,0)*$FI$6)</f>
        <v>12.2484</v>
      </c>
      <c r="FG440" s="1">
        <f>IF(ISERROR(VLOOKUP($FA440,MOM,LOOKUPS!H$12,0)*$FB$6+VLOOKUP($FA440,STREV,LOOKUPS!H$10,0)*$FC$6+VLOOKUP($FA440,LTREV,LOOKUPS!H$9,0)*$FD$6+VLOOKUP($FA440,CFP,LOOKUPS!H$6,0)*$FE$6+VLOOKUP($FA440,EP,LOOKUPS!H$8,0)*$FF$6+VLOOKUP($FA440,BM,LOOKUPS!H$5,0)*$FG$6+VLOOKUP($FA440,DIV,LOOKUPS!H$7,0)*$FH$6++VLOOKUP($FA440,SIZE,LOOKUPS!H$11,0)*$FI$6),"",VLOOKUP($FA440,MOM,LOOKUPS!H$12,0)*$FB$6+VLOOKUP($FA440,STREV,LOOKUPS!H$10,0)*$FC$6+VLOOKUP($FA440,LTREV,LOOKUPS!H$9,0)*$FD$6+VLOOKUP($FA440,CFP,LOOKUPS!H$6,0)*$FE$6+VLOOKUP($FA440,EP,LOOKUPS!H$8,0)*$FF$6+VLOOKUP($FA440,BM,LOOKUPS!H$5,0)*$FG$6+VLOOKUP($FA440,DIV,LOOKUPS!H$7,0)*$FH$6++VLOOKUP($FA440,SIZE,LOOKUPS!H$11,0)*$FI$6)</f>
        <v>11.73</v>
      </c>
      <c r="FH440" s="1">
        <f>IF(ISERROR(VLOOKUP($FA440,MOM,LOOKUPS!I$12,0)*$FB$6+VLOOKUP($FA440,STREV,LOOKUPS!I$10,0)*$FC$6+VLOOKUP($FA440,LTREV,LOOKUPS!I$9,0)*$FD$6+VLOOKUP($FA440,CFP,LOOKUPS!I$6,0)*$FE$6+VLOOKUP($FA440,EP,LOOKUPS!I$8,0)*$FF$6+VLOOKUP($FA440,BM,LOOKUPS!I$5,0)*$FG$6+VLOOKUP($FA440,DIV,LOOKUPS!I$7,0)*$FH$6++VLOOKUP($FA440,SIZE,LOOKUPS!I$11,0)*$FI$6),"",VLOOKUP($FA440,MOM,LOOKUPS!I$12,0)*$FB$6+VLOOKUP($FA440,STREV,LOOKUPS!I$10,0)*$FC$6+VLOOKUP($FA440,LTREV,LOOKUPS!I$9,0)*$FD$6+VLOOKUP($FA440,CFP,LOOKUPS!I$6,0)*$FE$6+VLOOKUP($FA440,EP,LOOKUPS!I$8,0)*$FF$6+VLOOKUP($FA440,BM,LOOKUPS!I$5,0)*$FG$6+VLOOKUP($FA440,DIV,LOOKUPS!I$7,0)*$FH$6++VLOOKUP($FA440,SIZE,LOOKUPS!I$11,0)*$FI$6)</f>
        <v>12.4678</v>
      </c>
      <c r="FI440" s="1">
        <f>IF(ISERROR(VLOOKUP($FA440,MOM,LOOKUPS!J$12,0)*$FB$6+VLOOKUP($FA440,STREV,LOOKUPS!J$10,0)*$FC$6+VLOOKUP($FA440,LTREV,LOOKUPS!J$9,0)*$FD$6+VLOOKUP($FA440,CFP,LOOKUPS!J$6,0)*$FE$6+VLOOKUP($FA440,EP,LOOKUPS!J$8,0)*$FF$6+VLOOKUP($FA440,BM,LOOKUPS!J$5,0)*$FG$6+VLOOKUP($FA440,DIV,LOOKUPS!J$7,0)*$FH$6++VLOOKUP($FA440,SIZE,LOOKUPS!J$11,0)*$FI$6),"",VLOOKUP($FA440,MOM,LOOKUPS!J$12,0)*$FB$6+VLOOKUP($FA440,STREV,LOOKUPS!J$10,0)*$FC$6+VLOOKUP($FA440,LTREV,LOOKUPS!J$9,0)*$FD$6+VLOOKUP($FA440,CFP,LOOKUPS!J$6,0)*$FE$6+VLOOKUP($FA440,EP,LOOKUPS!J$8,0)*$FF$6+VLOOKUP($FA440,BM,LOOKUPS!J$5,0)*$FG$6+VLOOKUP($FA440,DIV,LOOKUPS!J$7,0)*$FH$6++VLOOKUP($FA440,SIZE,LOOKUPS!J$11,0)*$FI$6)</f>
        <v>12.468</v>
      </c>
      <c r="FJ440" s="1">
        <f>IF(ISERROR(VLOOKUP($FA440,MOM,LOOKUPS!K$12,0)*$FB$6+VLOOKUP($FA440,STREV,LOOKUPS!K$10,0)*$FC$6+VLOOKUP($FA440,LTREV,LOOKUPS!K$9,0)*$FD$6+VLOOKUP($FA440,CFP,LOOKUPS!K$6,0)*$FE$6+VLOOKUP($FA440,EP,LOOKUPS!K$8,0)*$FF$6+VLOOKUP($FA440,BM,LOOKUPS!K$5,0)*$FG$6+VLOOKUP($FA440,DIV,LOOKUPS!K$7,0)*$FH$6++VLOOKUP($FA440,SIZE,LOOKUPS!K$11,0)*$FI$6),"",VLOOKUP($FA440,MOM,LOOKUPS!K$12,0)*$FB$6+VLOOKUP($FA440,STREV,LOOKUPS!K$10,0)*$FC$6+VLOOKUP($FA440,LTREV,LOOKUPS!K$9,0)*$FD$6+VLOOKUP($FA440,CFP,LOOKUPS!K$6,0)*$FE$6+VLOOKUP($FA440,EP,LOOKUPS!K$8,0)*$FF$6+VLOOKUP($FA440,BM,LOOKUPS!K$5,0)*$FG$6+VLOOKUP($FA440,DIV,LOOKUPS!K$7,0)*$FH$6++VLOOKUP($FA440,SIZE,LOOKUPS!K$11,0)*$FI$6)</f>
        <v>12.761600000000001</v>
      </c>
      <c r="FK440" s="1">
        <f>IF(ISERROR(VLOOKUP($FA440,MOM,LOOKUPS!L$12,0)*$FB$6+VLOOKUP($FA440,STREV,LOOKUPS!L$10,0)*$FC$6+VLOOKUP($FA440,LTREV,LOOKUPS!L$9,0)*$FD$6+VLOOKUP($FA440,CFP,LOOKUPS!L$6,0)*$FE$6+VLOOKUP($FA440,EP,LOOKUPS!L$8,0)*$FF$6+VLOOKUP($FA440,BM,LOOKUPS!L$5,0)*$FG$6+VLOOKUP($FA440,DIV,LOOKUPS!L$7,0)*$FH$6++VLOOKUP($FA440,SIZE,LOOKUPS!L$11,0)*$FI$6),"",VLOOKUP($FA440,MOM,LOOKUPS!L$12,0)*$FB$6+VLOOKUP($FA440,STREV,LOOKUPS!L$10,0)*$FC$6+VLOOKUP($FA440,LTREV,LOOKUPS!L$9,0)*$FD$6+VLOOKUP($FA440,CFP,LOOKUPS!L$6,0)*$FE$6+VLOOKUP($FA440,EP,LOOKUPS!L$8,0)*$FF$6+VLOOKUP($FA440,BM,LOOKUPS!L$5,0)*$FG$6+VLOOKUP($FA440,DIV,LOOKUPS!L$7,0)*$FH$6++VLOOKUP($FA440,SIZE,LOOKUPS!L$11,0)*$FI$6)</f>
        <v>13.719000000000001</v>
      </c>
    </row>
    <row r="441" spans="1:167" x14ac:dyDescent="0.3">
      <c r="A441" s="1">
        <v>196212</v>
      </c>
      <c r="B441" s="1">
        <v>-5.3</v>
      </c>
      <c r="C441" s="1">
        <v>-4.4400000000000004</v>
      </c>
      <c r="D441" s="1">
        <v>-2.82</v>
      </c>
      <c r="E441" s="1">
        <v>-1.49</v>
      </c>
      <c r="F441" s="1">
        <v>-1.3</v>
      </c>
      <c r="G441" s="1">
        <v>0.37</v>
      </c>
      <c r="H441" s="1">
        <v>0.94</v>
      </c>
      <c r="I441" s="1">
        <v>1.1100000000000001</v>
      </c>
      <c r="J441" s="1">
        <v>1.67</v>
      </c>
      <c r="K441" s="1">
        <v>2.02</v>
      </c>
      <c r="M441" s="1">
        <v>196201</v>
      </c>
      <c r="N441" s="1">
        <v>-0.5</v>
      </c>
      <c r="O441" s="1">
        <v>-0.99</v>
      </c>
      <c r="P441" s="1">
        <v>-1.61</v>
      </c>
      <c r="Q441" s="1">
        <v>-1.25</v>
      </c>
      <c r="R441" s="1">
        <v>-0.75</v>
      </c>
      <c r="S441" s="1">
        <v>0.48</v>
      </c>
      <c r="T441" s="1">
        <v>-0.18</v>
      </c>
      <c r="U441" s="1">
        <v>-1.49</v>
      </c>
      <c r="V441" s="1">
        <v>-0.02</v>
      </c>
      <c r="W441" s="1">
        <v>-2.5499999999999998</v>
      </c>
      <c r="Y441" s="1">
        <v>196612</v>
      </c>
      <c r="Z441" s="1">
        <v>1.47</v>
      </c>
      <c r="AA441" s="1">
        <v>-0.19</v>
      </c>
      <c r="AB441" s="1">
        <v>1.6</v>
      </c>
      <c r="AC441" s="1">
        <v>2.16</v>
      </c>
      <c r="AD441" s="1">
        <v>1.46</v>
      </c>
      <c r="AE441" s="1">
        <v>1.62</v>
      </c>
      <c r="AF441" s="1">
        <v>1.39</v>
      </c>
      <c r="AG441" s="1">
        <v>1.7</v>
      </c>
      <c r="AH441" s="1">
        <v>2.13</v>
      </c>
      <c r="AI441" s="1">
        <v>1.25</v>
      </c>
      <c r="AK441">
        <v>198706</v>
      </c>
      <c r="AL441">
        <v>2.2799999999999998</v>
      </c>
      <c r="AM441">
        <v>1.95</v>
      </c>
      <c r="AN441">
        <v>4.1100000000000003</v>
      </c>
      <c r="AO441">
        <v>3.26</v>
      </c>
      <c r="AP441">
        <v>1.49</v>
      </c>
      <c r="AQ441">
        <v>3.47</v>
      </c>
      <c r="AR441">
        <v>4.2</v>
      </c>
      <c r="AS441">
        <v>4.13</v>
      </c>
      <c r="AT441">
        <v>3.26</v>
      </c>
      <c r="AU441">
        <v>1</v>
      </c>
      <c r="AV441">
        <v>2.37</v>
      </c>
      <c r="AW441">
        <v>3.63</v>
      </c>
      <c r="AX441">
        <v>3.33</v>
      </c>
      <c r="AY441">
        <v>3.89</v>
      </c>
      <c r="AZ441">
        <v>4.57</v>
      </c>
      <c r="BA441">
        <v>4.79</v>
      </c>
      <c r="BB441">
        <v>3.26</v>
      </c>
      <c r="BC441">
        <v>2.82</v>
      </c>
      <c r="BD441">
        <v>3.63</v>
      </c>
      <c r="BF441" s="1">
        <v>198706</v>
      </c>
      <c r="BG441" s="1">
        <v>2.16</v>
      </c>
      <c r="BH441" s="1">
        <v>2</v>
      </c>
      <c r="BI441" s="1">
        <v>4.2300000000000004</v>
      </c>
      <c r="BJ441" s="1">
        <v>3.35</v>
      </c>
      <c r="BK441" s="1">
        <v>1.5</v>
      </c>
      <c r="BL441" s="1">
        <v>3.98</v>
      </c>
      <c r="BM441" s="1">
        <v>4.62</v>
      </c>
      <c r="BN441" s="1">
        <v>3.26</v>
      </c>
      <c r="BO441" s="1">
        <v>3.46</v>
      </c>
      <c r="BP441" s="1">
        <v>0.79</v>
      </c>
      <c r="BQ441" s="1">
        <v>2.57</v>
      </c>
      <c r="BR441" s="1">
        <v>3.63</v>
      </c>
      <c r="BS441" s="1">
        <v>4.33</v>
      </c>
      <c r="BT441" s="1">
        <v>6.04</v>
      </c>
      <c r="BU441" s="1">
        <v>3.39</v>
      </c>
      <c r="BV441" s="1">
        <v>3.37</v>
      </c>
      <c r="BW441" s="1">
        <v>3.16</v>
      </c>
      <c r="BX441" s="1">
        <v>3.66</v>
      </c>
      <c r="BY441" s="1">
        <v>3.26</v>
      </c>
      <c r="CA441" s="1">
        <v>196206</v>
      </c>
      <c r="CB441" s="1">
        <v>-16.260000000000002</v>
      </c>
      <c r="CC441" s="1">
        <v>-9.99</v>
      </c>
      <c r="CD441" s="1">
        <v>-7.7</v>
      </c>
      <c r="CE441" s="1">
        <v>-7.62</v>
      </c>
      <c r="CF441" s="1">
        <v>-10.85</v>
      </c>
      <c r="CG441" s="1">
        <v>-8.1999999999999993</v>
      </c>
      <c r="CH441" s="1">
        <v>-8</v>
      </c>
      <c r="CI441" s="1">
        <v>-6.95</v>
      </c>
      <c r="CJ441" s="1">
        <v>-7.81</v>
      </c>
      <c r="CK441" s="1">
        <v>-12.86</v>
      </c>
      <c r="CL441" s="1">
        <v>-8.83</v>
      </c>
      <c r="CM441" s="1">
        <v>-8.2799999999999994</v>
      </c>
      <c r="CN441" s="1">
        <v>-8.1199999999999992</v>
      </c>
      <c r="CO441" s="1">
        <v>-7.7</v>
      </c>
      <c r="CP441" s="1">
        <v>-8.2899999999999991</v>
      </c>
      <c r="CQ441" s="1">
        <v>-6.66</v>
      </c>
      <c r="CR441" s="1">
        <v>-7.24</v>
      </c>
      <c r="CS441" s="1">
        <v>-7.23</v>
      </c>
      <c r="CT441" s="1">
        <v>-8.4</v>
      </c>
      <c r="CV441" s="1">
        <v>196306</v>
      </c>
      <c r="CW441" s="1">
        <v>-1.75</v>
      </c>
      <c r="CX441" s="1">
        <v>-1.23</v>
      </c>
      <c r="CY441" s="1">
        <v>-1.41</v>
      </c>
      <c r="CZ441" s="1">
        <v>-2.0499999999999998</v>
      </c>
      <c r="DA441" s="1">
        <v>-1.4</v>
      </c>
      <c r="DB441" s="1">
        <v>-0.78</v>
      </c>
      <c r="DC441" s="1">
        <v>-1.44</v>
      </c>
      <c r="DD441" s="1">
        <v>-2.46</v>
      </c>
      <c r="DE441" s="1">
        <v>-1.65</v>
      </c>
      <c r="DF441" s="1">
        <v>-1.76</v>
      </c>
      <c r="DG441" s="1">
        <v>-1.04</v>
      </c>
      <c r="DH441" s="1">
        <v>-0.88</v>
      </c>
      <c r="DI441" s="1">
        <v>-0.68</v>
      </c>
      <c r="DJ441" s="1">
        <v>-0.91</v>
      </c>
      <c r="DK441" s="1">
        <v>-1.96</v>
      </c>
      <c r="DL441" s="1">
        <v>-2.08</v>
      </c>
      <c r="DM441" s="1">
        <v>-2.86</v>
      </c>
      <c r="DN441" s="1">
        <v>-1.59</v>
      </c>
      <c r="DO441" s="1">
        <v>-1.71</v>
      </c>
      <c r="DQ441" s="1">
        <v>196206</v>
      </c>
      <c r="DR441" s="1">
        <v>-99.99</v>
      </c>
      <c r="DS441" s="1">
        <v>-8.3800000000000008</v>
      </c>
      <c r="DT441" s="1">
        <v>-8.35</v>
      </c>
      <c r="DU441" s="1">
        <v>-8.7799999999999994</v>
      </c>
      <c r="DV441" s="1">
        <v>-7.86</v>
      </c>
      <c r="DW441" s="1">
        <v>-8.52</v>
      </c>
      <c r="DX441" s="1">
        <v>-8.31</v>
      </c>
      <c r="DY441" s="1">
        <v>-9.42</v>
      </c>
      <c r="DZ441" s="1">
        <v>-8.31</v>
      </c>
      <c r="EA441" s="1">
        <v>-8.73</v>
      </c>
      <c r="EB441" s="1">
        <v>-7.01</v>
      </c>
      <c r="EC441" s="1">
        <v>-9.39</v>
      </c>
      <c r="ED441" s="1">
        <v>-7.67</v>
      </c>
      <c r="EE441" s="1">
        <v>-8.57</v>
      </c>
      <c r="EF441" s="1">
        <v>-8.0500000000000007</v>
      </c>
      <c r="EG441" s="1">
        <v>-9.1199999999999992</v>
      </c>
      <c r="EH441" s="1">
        <v>-9.7100000000000009</v>
      </c>
      <c r="EI441" s="1">
        <v>-7.45</v>
      </c>
      <c r="EJ441" s="1">
        <v>-9.17</v>
      </c>
      <c r="EL441">
        <v>196206</v>
      </c>
      <c r="EM441">
        <v>-8.4700000000000006</v>
      </c>
      <c r="EN441">
        <v>-0.57999999999999996</v>
      </c>
      <c r="EO441">
        <v>2.5499999999999998</v>
      </c>
      <c r="EP441">
        <v>0.2</v>
      </c>
      <c r="ER441" s="1">
        <v>196212</v>
      </c>
      <c r="ES441" s="1">
        <v>5.88</v>
      </c>
      <c r="EU441" s="1">
        <v>196201</v>
      </c>
      <c r="EV441" s="1">
        <v>0.94</v>
      </c>
      <c r="EX441" s="1">
        <v>196612</v>
      </c>
      <c r="EY441" s="1">
        <v>0.33</v>
      </c>
      <c r="FA441" s="1">
        <v>196212</v>
      </c>
      <c r="FB441" s="1">
        <f>IF(ISERROR(VLOOKUP($FA441,MOM,LOOKUPS!C$12,0)*$FB$6+VLOOKUP($FA441,STREV,LOOKUPS!C$10,0)*$FC$6+VLOOKUP($FA441,LTREV,LOOKUPS!C$9,0)*$FD$6+VLOOKUP($FA441,CFP,LOOKUPS!C$6,0)*$FE$6+VLOOKUP($FA441,EP,LOOKUPS!C$8,0)*$FF$6+VLOOKUP($FA441,BM,LOOKUPS!C$5,0)*$FG$6+VLOOKUP($FA441,DIV,LOOKUPS!C$7,0)*$FH$6++VLOOKUP($FA441,SIZE,LOOKUPS!C$11,0)*$FI$6),"",VLOOKUP($FA441,MOM,LOOKUPS!C$12,0)*$FB$6+VLOOKUP($FA441,STREV,LOOKUPS!C$10,0)*$FC$6+VLOOKUP($FA441,LTREV,LOOKUPS!C$9,0)*$FD$6+VLOOKUP($FA441,CFP,LOOKUPS!C$6,0)*$FE$6+VLOOKUP($FA441,EP,LOOKUPS!C$8,0)*$FF$6+VLOOKUP($FA441,BM,LOOKUPS!C$5,0)*$FG$6+VLOOKUP($FA441,DIV,LOOKUPS!C$7,0)*$FH$6++VLOOKUP($FA441,SIZE,LOOKUPS!C$11,0)*$FI$6)</f>
        <v>-4.6353</v>
      </c>
      <c r="FC441" s="1">
        <f>IF(ISERROR(VLOOKUP($FA441,MOM,LOOKUPS!D$12,0)*$FB$6+VLOOKUP($FA441,STREV,LOOKUPS!D$10,0)*$FC$6+VLOOKUP($FA441,LTREV,LOOKUPS!D$9,0)*$FD$6+VLOOKUP($FA441,CFP,LOOKUPS!D$6,0)*$FE$6+VLOOKUP($FA441,EP,LOOKUPS!D$8,0)*$FF$6+VLOOKUP($FA441,BM,LOOKUPS!D$5,0)*$FG$6+VLOOKUP($FA441,DIV,LOOKUPS!D$7,0)*$FH$6++VLOOKUP($FA441,SIZE,LOOKUPS!D$11,0)*$FI$6),"",VLOOKUP($FA441,MOM,LOOKUPS!D$12,0)*$FB$6+VLOOKUP($FA441,STREV,LOOKUPS!D$10,0)*$FC$6+VLOOKUP($FA441,LTREV,LOOKUPS!D$9,0)*$FD$6+VLOOKUP($FA441,CFP,LOOKUPS!D$6,0)*$FE$6+VLOOKUP($FA441,EP,LOOKUPS!D$8,0)*$FF$6+VLOOKUP($FA441,BM,LOOKUPS!D$5,0)*$FG$6+VLOOKUP($FA441,DIV,LOOKUPS!D$7,0)*$FH$6++VLOOKUP($FA441,SIZE,LOOKUPS!D$11,0)*$FI$6)</f>
        <v>-3.0564000000000004</v>
      </c>
      <c r="FD441" s="1">
        <f>IF(ISERROR(VLOOKUP($FA441,MOM,LOOKUPS!E$12,0)*$FB$6+VLOOKUP($FA441,STREV,LOOKUPS!E$10,0)*$FC$6+VLOOKUP($FA441,LTREV,LOOKUPS!E$9,0)*$FD$6+VLOOKUP($FA441,CFP,LOOKUPS!E$6,0)*$FE$6+VLOOKUP($FA441,EP,LOOKUPS!E$8,0)*$FF$6+VLOOKUP($FA441,BM,LOOKUPS!E$5,0)*$FG$6+VLOOKUP($FA441,DIV,LOOKUPS!E$7,0)*$FH$6++VLOOKUP($FA441,SIZE,LOOKUPS!E$11,0)*$FI$6),"",VLOOKUP($FA441,MOM,LOOKUPS!E$12,0)*$FB$6+VLOOKUP($FA441,STREV,LOOKUPS!E$10,0)*$FC$6+VLOOKUP($FA441,LTREV,LOOKUPS!E$9,0)*$FD$6+VLOOKUP($FA441,CFP,LOOKUPS!E$6,0)*$FE$6+VLOOKUP($FA441,EP,LOOKUPS!E$8,0)*$FF$6+VLOOKUP($FA441,BM,LOOKUPS!E$5,0)*$FG$6+VLOOKUP($FA441,DIV,LOOKUPS!E$7,0)*$FH$6++VLOOKUP($FA441,SIZE,LOOKUPS!E$11,0)*$FI$6)</f>
        <v>-2.3233000000000001</v>
      </c>
      <c r="FE441" s="1">
        <f>IF(ISERROR(VLOOKUP($FA441,MOM,LOOKUPS!F$12,0)*$FB$6+VLOOKUP($FA441,STREV,LOOKUPS!F$10,0)*$FC$6+VLOOKUP($FA441,LTREV,LOOKUPS!F$9,0)*$FD$6+VLOOKUP($FA441,CFP,LOOKUPS!F$6,0)*$FE$6+VLOOKUP($FA441,EP,LOOKUPS!F$8,0)*$FF$6+VLOOKUP($FA441,BM,LOOKUPS!F$5,0)*$FG$6+VLOOKUP($FA441,DIV,LOOKUPS!F$7,0)*$FH$6++VLOOKUP($FA441,SIZE,LOOKUPS!F$11,0)*$FI$6),"",VLOOKUP($FA441,MOM,LOOKUPS!F$12,0)*$FB$6+VLOOKUP($FA441,STREV,LOOKUPS!F$10,0)*$FC$6+VLOOKUP($FA441,LTREV,LOOKUPS!F$9,0)*$FD$6+VLOOKUP($FA441,CFP,LOOKUPS!F$6,0)*$FE$6+VLOOKUP($FA441,EP,LOOKUPS!F$8,0)*$FF$6+VLOOKUP($FA441,BM,LOOKUPS!F$5,0)*$FG$6+VLOOKUP($FA441,DIV,LOOKUPS!F$7,0)*$FH$6++VLOOKUP($FA441,SIZE,LOOKUPS!F$11,0)*$FI$6)</f>
        <v>-0.61039999999999983</v>
      </c>
      <c r="FF441" s="1">
        <f>IF(ISERROR(VLOOKUP($FA441,MOM,LOOKUPS!G$12,0)*$FB$6+VLOOKUP($FA441,STREV,LOOKUPS!G$10,0)*$FC$6+VLOOKUP($FA441,LTREV,LOOKUPS!G$9,0)*$FD$6+VLOOKUP($FA441,CFP,LOOKUPS!G$6,0)*$FE$6+VLOOKUP($FA441,EP,LOOKUPS!G$8,0)*$FF$6+VLOOKUP($FA441,BM,LOOKUPS!G$5,0)*$FG$6+VLOOKUP($FA441,DIV,LOOKUPS!G$7,0)*$FH$6++VLOOKUP($FA441,SIZE,LOOKUPS!G$11,0)*$FI$6),"",VLOOKUP($FA441,MOM,LOOKUPS!G$12,0)*$FB$6+VLOOKUP($FA441,STREV,LOOKUPS!G$10,0)*$FC$6+VLOOKUP($FA441,LTREV,LOOKUPS!G$9,0)*$FD$6+VLOOKUP($FA441,CFP,LOOKUPS!G$6,0)*$FE$6+VLOOKUP($FA441,EP,LOOKUPS!G$8,0)*$FF$6+VLOOKUP($FA441,BM,LOOKUPS!G$5,0)*$FG$6+VLOOKUP($FA441,DIV,LOOKUPS!G$7,0)*$FH$6++VLOOKUP($FA441,SIZE,LOOKUPS!G$11,0)*$FI$6)</f>
        <v>-1.2265000000000001</v>
      </c>
      <c r="FG441" s="1">
        <f>IF(ISERROR(VLOOKUP($FA441,MOM,LOOKUPS!H$12,0)*$FB$6+VLOOKUP($FA441,STREV,LOOKUPS!H$10,0)*$FC$6+VLOOKUP($FA441,LTREV,LOOKUPS!H$9,0)*$FD$6+VLOOKUP($FA441,CFP,LOOKUPS!H$6,0)*$FE$6+VLOOKUP($FA441,EP,LOOKUPS!H$8,0)*$FF$6+VLOOKUP($FA441,BM,LOOKUPS!H$5,0)*$FG$6+VLOOKUP($FA441,DIV,LOOKUPS!H$7,0)*$FH$6++VLOOKUP($FA441,SIZE,LOOKUPS!H$11,0)*$FI$6),"",VLOOKUP($FA441,MOM,LOOKUPS!H$12,0)*$FB$6+VLOOKUP($FA441,STREV,LOOKUPS!H$10,0)*$FC$6+VLOOKUP($FA441,LTREV,LOOKUPS!H$9,0)*$FD$6+VLOOKUP($FA441,CFP,LOOKUPS!H$6,0)*$FE$6+VLOOKUP($FA441,EP,LOOKUPS!H$8,0)*$FF$6+VLOOKUP($FA441,BM,LOOKUPS!H$5,0)*$FG$6+VLOOKUP($FA441,DIV,LOOKUPS!H$7,0)*$FH$6++VLOOKUP($FA441,SIZE,LOOKUPS!H$11,0)*$FI$6)</f>
        <v>-0.8801000000000001</v>
      </c>
      <c r="FH441" s="1">
        <f>IF(ISERROR(VLOOKUP($FA441,MOM,LOOKUPS!I$12,0)*$FB$6+VLOOKUP($FA441,STREV,LOOKUPS!I$10,0)*$FC$6+VLOOKUP($FA441,LTREV,LOOKUPS!I$9,0)*$FD$6+VLOOKUP($FA441,CFP,LOOKUPS!I$6,0)*$FE$6+VLOOKUP($FA441,EP,LOOKUPS!I$8,0)*$FF$6+VLOOKUP($FA441,BM,LOOKUPS!I$5,0)*$FG$6+VLOOKUP($FA441,DIV,LOOKUPS!I$7,0)*$FH$6++VLOOKUP($FA441,SIZE,LOOKUPS!I$11,0)*$FI$6),"",VLOOKUP($FA441,MOM,LOOKUPS!I$12,0)*$FB$6+VLOOKUP($FA441,STREV,LOOKUPS!I$10,0)*$FC$6+VLOOKUP($FA441,LTREV,LOOKUPS!I$9,0)*$FD$6+VLOOKUP($FA441,CFP,LOOKUPS!I$6,0)*$FE$6+VLOOKUP($FA441,EP,LOOKUPS!I$8,0)*$FF$6+VLOOKUP($FA441,BM,LOOKUPS!I$5,0)*$FG$6+VLOOKUP($FA441,DIV,LOOKUPS!I$7,0)*$FH$6++VLOOKUP($FA441,SIZE,LOOKUPS!I$11,0)*$FI$6)</f>
        <v>-0.66370000000000018</v>
      </c>
      <c r="FI441" s="1">
        <f>IF(ISERROR(VLOOKUP($FA441,MOM,LOOKUPS!J$12,0)*$FB$6+VLOOKUP($FA441,STREV,LOOKUPS!J$10,0)*$FC$6+VLOOKUP($FA441,LTREV,LOOKUPS!J$9,0)*$FD$6+VLOOKUP($FA441,CFP,LOOKUPS!J$6,0)*$FE$6+VLOOKUP($FA441,EP,LOOKUPS!J$8,0)*$FF$6+VLOOKUP($FA441,BM,LOOKUPS!J$5,0)*$FG$6+VLOOKUP($FA441,DIV,LOOKUPS!J$7,0)*$FH$6++VLOOKUP($FA441,SIZE,LOOKUPS!J$11,0)*$FI$6),"",VLOOKUP($FA441,MOM,LOOKUPS!J$12,0)*$FB$6+VLOOKUP($FA441,STREV,LOOKUPS!J$10,0)*$FC$6+VLOOKUP($FA441,LTREV,LOOKUPS!J$9,0)*$FD$6+VLOOKUP($FA441,CFP,LOOKUPS!J$6,0)*$FE$6+VLOOKUP($FA441,EP,LOOKUPS!J$8,0)*$FF$6+VLOOKUP($FA441,BM,LOOKUPS!J$5,0)*$FG$6+VLOOKUP($FA441,DIV,LOOKUPS!J$7,0)*$FH$6++VLOOKUP($FA441,SIZE,LOOKUPS!J$11,0)*$FI$6)</f>
        <v>-0.55069999999999997</v>
      </c>
      <c r="FJ441" s="1">
        <f>IF(ISERROR(VLOOKUP($FA441,MOM,LOOKUPS!K$12,0)*$FB$6+VLOOKUP($FA441,STREV,LOOKUPS!K$10,0)*$FC$6+VLOOKUP($FA441,LTREV,LOOKUPS!K$9,0)*$FD$6+VLOOKUP($FA441,CFP,LOOKUPS!K$6,0)*$FE$6+VLOOKUP($FA441,EP,LOOKUPS!K$8,0)*$FF$6+VLOOKUP($FA441,BM,LOOKUPS!K$5,0)*$FG$6+VLOOKUP($FA441,DIV,LOOKUPS!K$7,0)*$FH$6++VLOOKUP($FA441,SIZE,LOOKUPS!K$11,0)*$FI$6),"",VLOOKUP($FA441,MOM,LOOKUPS!K$12,0)*$FB$6+VLOOKUP($FA441,STREV,LOOKUPS!K$10,0)*$FC$6+VLOOKUP($FA441,LTREV,LOOKUPS!K$9,0)*$FD$6+VLOOKUP($FA441,CFP,LOOKUPS!K$6,0)*$FE$6+VLOOKUP($FA441,EP,LOOKUPS!K$8,0)*$FF$6+VLOOKUP($FA441,BM,LOOKUPS!K$5,0)*$FG$6+VLOOKUP($FA441,DIV,LOOKUPS!K$7,0)*$FH$6++VLOOKUP($FA441,SIZE,LOOKUPS!K$11,0)*$FI$6)</f>
        <v>0.32169999999999999</v>
      </c>
      <c r="FK441" s="1">
        <f>IF(ISERROR(VLOOKUP($FA441,MOM,LOOKUPS!L$12,0)*$FB$6+VLOOKUP($FA441,STREV,LOOKUPS!L$10,0)*$FC$6+VLOOKUP($FA441,LTREV,LOOKUPS!L$9,0)*$FD$6+VLOOKUP($FA441,CFP,LOOKUPS!L$6,0)*$FE$6+VLOOKUP($FA441,EP,LOOKUPS!L$8,0)*$FF$6+VLOOKUP($FA441,BM,LOOKUPS!L$5,0)*$FG$6+VLOOKUP($FA441,DIV,LOOKUPS!L$7,0)*$FH$6++VLOOKUP($FA441,SIZE,LOOKUPS!L$11,0)*$FI$6),"",VLOOKUP($FA441,MOM,LOOKUPS!L$12,0)*$FB$6+VLOOKUP($FA441,STREV,LOOKUPS!L$10,0)*$FC$6+VLOOKUP($FA441,LTREV,LOOKUPS!L$9,0)*$FD$6+VLOOKUP($FA441,CFP,LOOKUPS!L$6,0)*$FE$6+VLOOKUP($FA441,EP,LOOKUPS!L$8,0)*$FF$6+VLOOKUP($FA441,BM,LOOKUPS!L$5,0)*$FG$6+VLOOKUP($FA441,DIV,LOOKUPS!L$7,0)*$FH$6++VLOOKUP($FA441,SIZE,LOOKUPS!L$11,0)*$FI$6)</f>
        <v>-0.94</v>
      </c>
    </row>
    <row r="442" spans="1:167" x14ac:dyDescent="0.3">
      <c r="A442" s="1">
        <v>196301</v>
      </c>
      <c r="B442" s="1">
        <v>10.52</v>
      </c>
      <c r="C442" s="1">
        <v>9.0299999999999994</v>
      </c>
      <c r="D442" s="1">
        <v>9.74</v>
      </c>
      <c r="E442" s="1">
        <v>7.25</v>
      </c>
      <c r="F442" s="1">
        <v>7.82</v>
      </c>
      <c r="G442" s="1">
        <v>7.34</v>
      </c>
      <c r="H442" s="1">
        <v>6.15</v>
      </c>
      <c r="I442" s="1">
        <v>6.8</v>
      </c>
      <c r="J442" s="1">
        <v>6.23</v>
      </c>
      <c r="K442" s="1">
        <v>7.44</v>
      </c>
      <c r="M442" s="1">
        <v>196202</v>
      </c>
      <c r="N442" s="1">
        <v>1.95</v>
      </c>
      <c r="O442" s="1">
        <v>1.53</v>
      </c>
      <c r="P442" s="1">
        <v>2.4500000000000002</v>
      </c>
      <c r="Q442" s="1">
        <v>2.02</v>
      </c>
      <c r="R442" s="1">
        <v>2.0499999999999998</v>
      </c>
      <c r="S442" s="1">
        <v>1.68</v>
      </c>
      <c r="T442" s="1">
        <v>0.87</v>
      </c>
      <c r="U442" s="1">
        <v>0.65</v>
      </c>
      <c r="V442" s="1">
        <v>2</v>
      </c>
      <c r="W442" s="1">
        <v>0.4</v>
      </c>
      <c r="Y442" s="1">
        <v>196701</v>
      </c>
      <c r="Z442" s="1">
        <v>22.6</v>
      </c>
      <c r="AA442" s="1">
        <v>13.69</v>
      </c>
      <c r="AB442" s="1">
        <v>11.93</v>
      </c>
      <c r="AC442" s="1">
        <v>12.68</v>
      </c>
      <c r="AD442" s="1">
        <v>10.1</v>
      </c>
      <c r="AE442" s="1">
        <v>10.63</v>
      </c>
      <c r="AF442" s="1">
        <v>10.67</v>
      </c>
      <c r="AG442" s="1">
        <v>13.66</v>
      </c>
      <c r="AH442" s="1">
        <v>14.67</v>
      </c>
      <c r="AI442" s="1">
        <v>15.34</v>
      </c>
      <c r="AK442">
        <v>198707</v>
      </c>
      <c r="AL442">
        <v>4.63</v>
      </c>
      <c r="AM442">
        <v>3.01</v>
      </c>
      <c r="AN442">
        <v>3.61</v>
      </c>
      <c r="AO442">
        <v>3.36</v>
      </c>
      <c r="AP442">
        <v>2.85</v>
      </c>
      <c r="AQ442">
        <v>3.42</v>
      </c>
      <c r="AR442">
        <v>3.78</v>
      </c>
      <c r="AS442">
        <v>3.46</v>
      </c>
      <c r="AT442">
        <v>3.38</v>
      </c>
      <c r="AU442">
        <v>2.13</v>
      </c>
      <c r="AV442">
        <v>3.99</v>
      </c>
      <c r="AW442">
        <v>3.53</v>
      </c>
      <c r="AX442">
        <v>3.32</v>
      </c>
      <c r="AY442">
        <v>3.94</v>
      </c>
      <c r="AZ442">
        <v>3.63</v>
      </c>
      <c r="BA442">
        <v>3.59</v>
      </c>
      <c r="BB442">
        <v>3.33</v>
      </c>
      <c r="BC442">
        <v>3.38</v>
      </c>
      <c r="BD442">
        <v>3.37</v>
      </c>
      <c r="BF442" s="1">
        <v>198707</v>
      </c>
      <c r="BG442" s="1">
        <v>4.51</v>
      </c>
      <c r="BH442" s="1">
        <v>3.33</v>
      </c>
      <c r="BI442" s="1">
        <v>3.87</v>
      </c>
      <c r="BJ442" s="1">
        <v>2.4</v>
      </c>
      <c r="BK442" s="1">
        <v>2.84</v>
      </c>
      <c r="BL442" s="1">
        <v>4.07</v>
      </c>
      <c r="BM442" s="1">
        <v>4.47</v>
      </c>
      <c r="BN442" s="1">
        <v>2.92</v>
      </c>
      <c r="BO442" s="1">
        <v>2.37</v>
      </c>
      <c r="BP442" s="1">
        <v>2.2599999999999998</v>
      </c>
      <c r="BQ442" s="1">
        <v>3.53</v>
      </c>
      <c r="BR442" s="1">
        <v>4.76</v>
      </c>
      <c r="BS442" s="1">
        <v>3.17</v>
      </c>
      <c r="BT442" s="1">
        <v>4.37</v>
      </c>
      <c r="BU442" s="1">
        <v>4.58</v>
      </c>
      <c r="BV442" s="1">
        <v>3.37</v>
      </c>
      <c r="BW442" s="1">
        <v>2.4500000000000002</v>
      </c>
      <c r="BX442" s="1">
        <v>3.21</v>
      </c>
      <c r="BY442" s="1">
        <v>1.52</v>
      </c>
      <c r="CA442" s="1">
        <v>196207</v>
      </c>
      <c r="CB442" s="1">
        <v>11.17</v>
      </c>
      <c r="CC442" s="1">
        <v>7.25</v>
      </c>
      <c r="CD442" s="1">
        <v>5.84</v>
      </c>
      <c r="CE442" s="1">
        <v>6.24</v>
      </c>
      <c r="CF442" s="1">
        <v>8.18</v>
      </c>
      <c r="CG442" s="1">
        <v>5.78</v>
      </c>
      <c r="CH442" s="1">
        <v>6.18</v>
      </c>
      <c r="CI442" s="1">
        <v>4.79</v>
      </c>
      <c r="CJ442" s="1">
        <v>7</v>
      </c>
      <c r="CK442" s="1">
        <v>10.23</v>
      </c>
      <c r="CL442" s="1">
        <v>6.09</v>
      </c>
      <c r="CM442" s="1">
        <v>5.41</v>
      </c>
      <c r="CN442" s="1">
        <v>6.16</v>
      </c>
      <c r="CO442" s="1">
        <v>5.41</v>
      </c>
      <c r="CP442" s="1">
        <v>6.96</v>
      </c>
      <c r="CQ442" s="1">
        <v>4.84</v>
      </c>
      <c r="CR442" s="1">
        <v>4.74</v>
      </c>
      <c r="CS442" s="1">
        <v>6.12</v>
      </c>
      <c r="CT442" s="1">
        <v>7.88</v>
      </c>
      <c r="CV442" s="1">
        <v>196307</v>
      </c>
      <c r="CW442" s="1">
        <v>-0.56999999999999995</v>
      </c>
      <c r="CX442" s="1">
        <v>-0.86</v>
      </c>
      <c r="CY442" s="1">
        <v>-0.65</v>
      </c>
      <c r="CZ442" s="1">
        <v>-0.49</v>
      </c>
      <c r="DA442" s="1">
        <v>-0.79</v>
      </c>
      <c r="DB442" s="1">
        <v>-0.8</v>
      </c>
      <c r="DC442" s="1">
        <v>-0.53</v>
      </c>
      <c r="DD442" s="1">
        <v>-0.82</v>
      </c>
      <c r="DE442" s="1">
        <v>-0.41</v>
      </c>
      <c r="DF442" s="1">
        <v>-1.73</v>
      </c>
      <c r="DG442" s="1">
        <v>0.21</v>
      </c>
      <c r="DH442" s="1">
        <v>-1.02</v>
      </c>
      <c r="DI442" s="1">
        <v>-0.56000000000000005</v>
      </c>
      <c r="DJ442" s="1">
        <v>-0.78</v>
      </c>
      <c r="DK442" s="1">
        <v>-0.28999999999999998</v>
      </c>
      <c r="DL442" s="1">
        <v>-0.94</v>
      </c>
      <c r="DM442" s="1">
        <v>-0.69</v>
      </c>
      <c r="DN442" s="1">
        <v>-0.99</v>
      </c>
      <c r="DO442" s="1">
        <v>0.02</v>
      </c>
      <c r="DQ442" s="1">
        <v>196207</v>
      </c>
      <c r="DR442" s="1">
        <v>-99.99</v>
      </c>
      <c r="DS442" s="1">
        <v>7.59</v>
      </c>
      <c r="DT442" s="1">
        <v>6.15</v>
      </c>
      <c r="DU442" s="1">
        <v>5.67</v>
      </c>
      <c r="DV442" s="1">
        <v>7.55</v>
      </c>
      <c r="DW442" s="1">
        <v>7.35</v>
      </c>
      <c r="DX442" s="1">
        <v>5.74</v>
      </c>
      <c r="DY442" s="1">
        <v>5.89</v>
      </c>
      <c r="DZ442" s="1">
        <v>5.67</v>
      </c>
      <c r="EA442" s="1">
        <v>7.78</v>
      </c>
      <c r="EB442" s="1">
        <v>7.33</v>
      </c>
      <c r="EC442" s="1">
        <v>7.65</v>
      </c>
      <c r="ED442" s="1">
        <v>7.05</v>
      </c>
      <c r="EE442" s="1">
        <v>6.22</v>
      </c>
      <c r="EF442" s="1">
        <v>5.25</v>
      </c>
      <c r="EG442" s="1">
        <v>6.08</v>
      </c>
      <c r="EH442" s="1">
        <v>5.69</v>
      </c>
      <c r="EI442" s="1">
        <v>5.96</v>
      </c>
      <c r="EJ442" s="1">
        <v>5.38</v>
      </c>
      <c r="EL442">
        <v>196207</v>
      </c>
      <c r="EM442">
        <v>6.28</v>
      </c>
      <c r="EN442">
        <v>1.51</v>
      </c>
      <c r="EO442">
        <v>-3.4</v>
      </c>
      <c r="EP442">
        <v>0.27</v>
      </c>
      <c r="ER442" s="1">
        <v>196301</v>
      </c>
      <c r="ES442" s="1">
        <v>-2.1</v>
      </c>
      <c r="EU442" s="1">
        <v>196202</v>
      </c>
      <c r="EV442" s="1">
        <v>0.85</v>
      </c>
      <c r="EX442" s="1">
        <v>196701</v>
      </c>
      <c r="EY442" s="1">
        <v>0.54</v>
      </c>
      <c r="FA442" s="1">
        <v>196301</v>
      </c>
      <c r="FB442" s="1">
        <f>IF(ISERROR(VLOOKUP($FA442,MOM,LOOKUPS!C$12,0)*$FB$6+VLOOKUP($FA442,STREV,LOOKUPS!C$10,0)*$FC$6+VLOOKUP($FA442,LTREV,LOOKUPS!C$9,0)*$FD$6+VLOOKUP($FA442,CFP,LOOKUPS!C$6,0)*$FE$6+VLOOKUP($FA442,EP,LOOKUPS!C$8,0)*$FF$6+VLOOKUP($FA442,BM,LOOKUPS!C$5,0)*$FG$6+VLOOKUP($FA442,DIV,LOOKUPS!C$7,0)*$FH$6++VLOOKUP($FA442,SIZE,LOOKUPS!C$11,0)*$FI$6),"",VLOOKUP($FA442,MOM,LOOKUPS!C$12,0)*$FB$6+VLOOKUP($FA442,STREV,LOOKUPS!C$10,0)*$FC$6+VLOOKUP($FA442,LTREV,LOOKUPS!C$9,0)*$FD$6+VLOOKUP($FA442,CFP,LOOKUPS!C$6,0)*$FE$6+VLOOKUP($FA442,EP,LOOKUPS!C$8,0)*$FF$6+VLOOKUP($FA442,BM,LOOKUPS!C$5,0)*$FG$6+VLOOKUP($FA442,DIV,LOOKUPS!C$7,0)*$FH$6++VLOOKUP($FA442,SIZE,LOOKUPS!C$11,0)*$FI$6)</f>
        <v>6.5964999999999998</v>
      </c>
      <c r="FC442" s="1">
        <f>IF(ISERROR(VLOOKUP($FA442,MOM,LOOKUPS!D$12,0)*$FB$6+VLOOKUP($FA442,STREV,LOOKUPS!D$10,0)*$FC$6+VLOOKUP($FA442,LTREV,LOOKUPS!D$9,0)*$FD$6+VLOOKUP($FA442,CFP,LOOKUPS!D$6,0)*$FE$6+VLOOKUP($FA442,EP,LOOKUPS!D$8,0)*$FF$6+VLOOKUP($FA442,BM,LOOKUPS!D$5,0)*$FG$6+VLOOKUP($FA442,DIV,LOOKUPS!D$7,0)*$FH$6++VLOOKUP($FA442,SIZE,LOOKUPS!D$11,0)*$FI$6),"",VLOOKUP($FA442,MOM,LOOKUPS!D$12,0)*$FB$6+VLOOKUP($FA442,STREV,LOOKUPS!D$10,0)*$FC$6+VLOOKUP($FA442,LTREV,LOOKUPS!D$9,0)*$FD$6+VLOOKUP($FA442,CFP,LOOKUPS!D$6,0)*$FE$6+VLOOKUP($FA442,EP,LOOKUPS!D$8,0)*$FF$6+VLOOKUP($FA442,BM,LOOKUPS!D$5,0)*$FG$6+VLOOKUP($FA442,DIV,LOOKUPS!D$7,0)*$FH$6++VLOOKUP($FA442,SIZE,LOOKUPS!D$11,0)*$FI$6)</f>
        <v>6.9980000000000002</v>
      </c>
      <c r="FD442" s="1">
        <f>IF(ISERROR(VLOOKUP($FA442,MOM,LOOKUPS!E$12,0)*$FB$6+VLOOKUP($FA442,STREV,LOOKUPS!E$10,0)*$FC$6+VLOOKUP($FA442,LTREV,LOOKUPS!E$9,0)*$FD$6+VLOOKUP($FA442,CFP,LOOKUPS!E$6,0)*$FE$6+VLOOKUP($FA442,EP,LOOKUPS!E$8,0)*$FF$6+VLOOKUP($FA442,BM,LOOKUPS!E$5,0)*$FG$6+VLOOKUP($FA442,DIV,LOOKUPS!E$7,0)*$FH$6++VLOOKUP($FA442,SIZE,LOOKUPS!E$11,0)*$FI$6),"",VLOOKUP($FA442,MOM,LOOKUPS!E$12,0)*$FB$6+VLOOKUP($FA442,STREV,LOOKUPS!E$10,0)*$FC$6+VLOOKUP($FA442,LTREV,LOOKUPS!E$9,0)*$FD$6+VLOOKUP($FA442,CFP,LOOKUPS!E$6,0)*$FE$6+VLOOKUP($FA442,EP,LOOKUPS!E$8,0)*$FF$6+VLOOKUP($FA442,BM,LOOKUPS!E$5,0)*$FG$6+VLOOKUP($FA442,DIV,LOOKUPS!E$7,0)*$FH$6++VLOOKUP($FA442,SIZE,LOOKUPS!E$11,0)*$FI$6)</f>
        <v>7.5688000000000004</v>
      </c>
      <c r="FE442" s="1">
        <f>IF(ISERROR(VLOOKUP($FA442,MOM,LOOKUPS!F$12,0)*$FB$6+VLOOKUP($FA442,STREV,LOOKUPS!F$10,0)*$FC$6+VLOOKUP($FA442,LTREV,LOOKUPS!F$9,0)*$FD$6+VLOOKUP($FA442,CFP,LOOKUPS!F$6,0)*$FE$6+VLOOKUP($FA442,EP,LOOKUPS!F$8,0)*$FF$6+VLOOKUP($FA442,BM,LOOKUPS!F$5,0)*$FG$6+VLOOKUP($FA442,DIV,LOOKUPS!F$7,0)*$FH$6++VLOOKUP($FA442,SIZE,LOOKUPS!F$11,0)*$FI$6),"",VLOOKUP($FA442,MOM,LOOKUPS!F$12,0)*$FB$6+VLOOKUP($FA442,STREV,LOOKUPS!F$10,0)*$FC$6+VLOOKUP($FA442,LTREV,LOOKUPS!F$9,0)*$FD$6+VLOOKUP($FA442,CFP,LOOKUPS!F$6,0)*$FE$6+VLOOKUP($FA442,EP,LOOKUPS!F$8,0)*$FF$6+VLOOKUP($FA442,BM,LOOKUPS!F$5,0)*$FG$6+VLOOKUP($FA442,DIV,LOOKUPS!F$7,0)*$FH$6++VLOOKUP($FA442,SIZE,LOOKUPS!F$11,0)*$FI$6)</f>
        <v>6.4834000000000005</v>
      </c>
      <c r="FF442" s="1">
        <f>IF(ISERROR(VLOOKUP($FA442,MOM,LOOKUPS!G$12,0)*$FB$6+VLOOKUP($FA442,STREV,LOOKUPS!G$10,0)*$FC$6+VLOOKUP($FA442,LTREV,LOOKUPS!G$9,0)*$FD$6+VLOOKUP($FA442,CFP,LOOKUPS!G$6,0)*$FE$6+VLOOKUP($FA442,EP,LOOKUPS!G$8,0)*$FF$6+VLOOKUP($FA442,BM,LOOKUPS!G$5,0)*$FG$6+VLOOKUP($FA442,DIV,LOOKUPS!G$7,0)*$FH$6++VLOOKUP($FA442,SIZE,LOOKUPS!G$11,0)*$FI$6),"",VLOOKUP($FA442,MOM,LOOKUPS!G$12,0)*$FB$6+VLOOKUP($FA442,STREV,LOOKUPS!G$10,0)*$FC$6+VLOOKUP($FA442,LTREV,LOOKUPS!G$9,0)*$FD$6+VLOOKUP($FA442,CFP,LOOKUPS!G$6,0)*$FE$6+VLOOKUP($FA442,EP,LOOKUPS!G$8,0)*$FF$6+VLOOKUP($FA442,BM,LOOKUPS!G$5,0)*$FG$6+VLOOKUP($FA442,DIV,LOOKUPS!G$7,0)*$FH$6++VLOOKUP($FA442,SIZE,LOOKUPS!G$11,0)*$FI$6)</f>
        <v>7.2538</v>
      </c>
      <c r="FG442" s="1">
        <f>IF(ISERROR(VLOOKUP($FA442,MOM,LOOKUPS!H$12,0)*$FB$6+VLOOKUP($FA442,STREV,LOOKUPS!H$10,0)*$FC$6+VLOOKUP($FA442,LTREV,LOOKUPS!H$9,0)*$FD$6+VLOOKUP($FA442,CFP,LOOKUPS!H$6,0)*$FE$6+VLOOKUP($FA442,EP,LOOKUPS!H$8,0)*$FF$6+VLOOKUP($FA442,BM,LOOKUPS!H$5,0)*$FG$6+VLOOKUP($FA442,DIV,LOOKUPS!H$7,0)*$FH$6++VLOOKUP($FA442,SIZE,LOOKUPS!H$11,0)*$FI$6),"",VLOOKUP($FA442,MOM,LOOKUPS!H$12,0)*$FB$6+VLOOKUP($FA442,STREV,LOOKUPS!H$10,0)*$FC$6+VLOOKUP($FA442,LTREV,LOOKUPS!H$9,0)*$FD$6+VLOOKUP($FA442,CFP,LOOKUPS!H$6,0)*$FE$6+VLOOKUP($FA442,EP,LOOKUPS!H$8,0)*$FF$6+VLOOKUP($FA442,BM,LOOKUPS!H$5,0)*$FG$6+VLOOKUP($FA442,DIV,LOOKUPS!H$7,0)*$FH$6++VLOOKUP($FA442,SIZE,LOOKUPS!H$11,0)*$FI$6)</f>
        <v>7.7305000000000001</v>
      </c>
      <c r="FH442" s="1">
        <f>IF(ISERROR(VLOOKUP($FA442,MOM,LOOKUPS!I$12,0)*$FB$6+VLOOKUP($FA442,STREV,LOOKUPS!I$10,0)*$FC$6+VLOOKUP($FA442,LTREV,LOOKUPS!I$9,0)*$FD$6+VLOOKUP($FA442,CFP,LOOKUPS!I$6,0)*$FE$6+VLOOKUP($FA442,EP,LOOKUPS!I$8,0)*$FF$6+VLOOKUP($FA442,BM,LOOKUPS!I$5,0)*$FG$6+VLOOKUP($FA442,DIV,LOOKUPS!I$7,0)*$FH$6++VLOOKUP($FA442,SIZE,LOOKUPS!I$11,0)*$FI$6),"",VLOOKUP($FA442,MOM,LOOKUPS!I$12,0)*$FB$6+VLOOKUP($FA442,STREV,LOOKUPS!I$10,0)*$FC$6+VLOOKUP($FA442,LTREV,LOOKUPS!I$9,0)*$FD$6+VLOOKUP($FA442,CFP,LOOKUPS!I$6,0)*$FE$6+VLOOKUP($FA442,EP,LOOKUPS!I$8,0)*$FF$6+VLOOKUP($FA442,BM,LOOKUPS!I$5,0)*$FG$6+VLOOKUP($FA442,DIV,LOOKUPS!I$7,0)*$FH$6++VLOOKUP($FA442,SIZE,LOOKUPS!I$11,0)*$FI$6)</f>
        <v>8.3689999999999998</v>
      </c>
      <c r="FI442" s="1">
        <f>IF(ISERROR(VLOOKUP($FA442,MOM,LOOKUPS!J$12,0)*$FB$6+VLOOKUP($FA442,STREV,LOOKUPS!J$10,0)*$FC$6+VLOOKUP($FA442,LTREV,LOOKUPS!J$9,0)*$FD$6+VLOOKUP($FA442,CFP,LOOKUPS!J$6,0)*$FE$6+VLOOKUP($FA442,EP,LOOKUPS!J$8,0)*$FF$6+VLOOKUP($FA442,BM,LOOKUPS!J$5,0)*$FG$6+VLOOKUP($FA442,DIV,LOOKUPS!J$7,0)*$FH$6++VLOOKUP($FA442,SIZE,LOOKUPS!J$11,0)*$FI$6),"",VLOOKUP($FA442,MOM,LOOKUPS!J$12,0)*$FB$6+VLOOKUP($FA442,STREV,LOOKUPS!J$10,0)*$FC$6+VLOOKUP($FA442,LTREV,LOOKUPS!J$9,0)*$FD$6+VLOOKUP($FA442,CFP,LOOKUPS!J$6,0)*$FE$6+VLOOKUP($FA442,EP,LOOKUPS!J$8,0)*$FF$6+VLOOKUP($FA442,BM,LOOKUPS!J$5,0)*$FG$6+VLOOKUP($FA442,DIV,LOOKUPS!J$7,0)*$FH$6++VLOOKUP($FA442,SIZE,LOOKUPS!J$11,0)*$FI$6)</f>
        <v>8.3580000000000005</v>
      </c>
      <c r="FJ442" s="1">
        <f>IF(ISERROR(VLOOKUP($FA442,MOM,LOOKUPS!K$12,0)*$FB$6+VLOOKUP($FA442,STREV,LOOKUPS!K$10,0)*$FC$6+VLOOKUP($FA442,LTREV,LOOKUPS!K$9,0)*$FD$6+VLOOKUP($FA442,CFP,LOOKUPS!K$6,0)*$FE$6+VLOOKUP($FA442,EP,LOOKUPS!K$8,0)*$FF$6+VLOOKUP($FA442,BM,LOOKUPS!K$5,0)*$FG$6+VLOOKUP($FA442,DIV,LOOKUPS!K$7,0)*$FH$6++VLOOKUP($FA442,SIZE,LOOKUPS!K$11,0)*$FI$6),"",VLOOKUP($FA442,MOM,LOOKUPS!K$12,0)*$FB$6+VLOOKUP($FA442,STREV,LOOKUPS!K$10,0)*$FC$6+VLOOKUP($FA442,LTREV,LOOKUPS!K$9,0)*$FD$6+VLOOKUP($FA442,CFP,LOOKUPS!K$6,0)*$FE$6+VLOOKUP($FA442,EP,LOOKUPS!K$8,0)*$FF$6+VLOOKUP($FA442,BM,LOOKUPS!K$5,0)*$FG$6+VLOOKUP($FA442,DIV,LOOKUPS!K$7,0)*$FH$6++VLOOKUP($FA442,SIZE,LOOKUPS!K$11,0)*$FI$6)</f>
        <v>8.7089999999999996</v>
      </c>
      <c r="FK442" s="1">
        <f>IF(ISERROR(VLOOKUP($FA442,MOM,LOOKUPS!L$12,0)*$FB$6+VLOOKUP($FA442,STREV,LOOKUPS!L$10,0)*$FC$6+VLOOKUP($FA442,LTREV,LOOKUPS!L$9,0)*$FD$6+VLOOKUP($FA442,CFP,LOOKUPS!L$6,0)*$FE$6+VLOOKUP($FA442,EP,LOOKUPS!L$8,0)*$FF$6+VLOOKUP($FA442,BM,LOOKUPS!L$5,0)*$FG$6+VLOOKUP($FA442,DIV,LOOKUPS!L$7,0)*$FH$6++VLOOKUP($FA442,SIZE,LOOKUPS!L$11,0)*$FI$6),"",VLOOKUP($FA442,MOM,LOOKUPS!L$12,0)*$FB$6+VLOOKUP($FA442,STREV,LOOKUPS!L$10,0)*$FC$6+VLOOKUP($FA442,LTREV,LOOKUPS!L$9,0)*$FD$6+VLOOKUP($FA442,CFP,LOOKUPS!L$6,0)*$FE$6+VLOOKUP($FA442,EP,LOOKUPS!L$8,0)*$FF$6+VLOOKUP($FA442,BM,LOOKUPS!L$5,0)*$FG$6+VLOOKUP($FA442,DIV,LOOKUPS!L$7,0)*$FH$6++VLOOKUP($FA442,SIZE,LOOKUPS!L$11,0)*$FI$6)</f>
        <v>11.128900000000002</v>
      </c>
    </row>
    <row r="443" spans="1:167" x14ac:dyDescent="0.3">
      <c r="A443" s="1">
        <v>196302</v>
      </c>
      <c r="B443" s="1">
        <v>-4</v>
      </c>
      <c r="C443" s="1">
        <v>-2.77</v>
      </c>
      <c r="D443" s="1">
        <v>-2.46</v>
      </c>
      <c r="E443" s="1">
        <v>-2.14</v>
      </c>
      <c r="F443" s="1">
        <v>-1.53</v>
      </c>
      <c r="G443" s="1">
        <v>-0.7</v>
      </c>
      <c r="H443" s="1">
        <v>-0.08</v>
      </c>
      <c r="I443" s="1">
        <v>-0.37</v>
      </c>
      <c r="J443" s="1">
        <v>-0.31</v>
      </c>
      <c r="K443" s="1">
        <v>-0.08</v>
      </c>
      <c r="M443" s="1">
        <v>196203</v>
      </c>
      <c r="N443" s="1">
        <v>-0.81</v>
      </c>
      <c r="O443" s="1">
        <v>-0.61</v>
      </c>
      <c r="P443" s="1">
        <v>-0.95</v>
      </c>
      <c r="Q443" s="1">
        <v>0.4</v>
      </c>
      <c r="R443" s="1">
        <v>-7.0000000000000007E-2</v>
      </c>
      <c r="S443" s="1">
        <v>-0.36</v>
      </c>
      <c r="T443" s="1">
        <v>-0.87</v>
      </c>
      <c r="U443" s="1">
        <v>-0.85</v>
      </c>
      <c r="V443" s="1">
        <v>-1.18</v>
      </c>
      <c r="W443" s="1">
        <v>-1.5</v>
      </c>
      <c r="Y443" s="1">
        <v>196702</v>
      </c>
      <c r="Z443" s="1">
        <v>4.46</v>
      </c>
      <c r="AA443" s="1">
        <v>2.87</v>
      </c>
      <c r="AB443" s="1">
        <v>1.39</v>
      </c>
      <c r="AC443" s="1">
        <v>1.63</v>
      </c>
      <c r="AD443" s="1">
        <v>1.06</v>
      </c>
      <c r="AE443" s="1">
        <v>0.72</v>
      </c>
      <c r="AF443" s="1">
        <v>1.08</v>
      </c>
      <c r="AG443" s="1">
        <v>1.93</v>
      </c>
      <c r="AH443" s="1">
        <v>0.5</v>
      </c>
      <c r="AI443" s="1">
        <v>0.19</v>
      </c>
      <c r="AK443">
        <v>198708</v>
      </c>
      <c r="AL443">
        <v>-0.7</v>
      </c>
      <c r="AM443">
        <v>2.15</v>
      </c>
      <c r="AN443">
        <v>2.79</v>
      </c>
      <c r="AO443">
        <v>2.88</v>
      </c>
      <c r="AP443">
        <v>1.92</v>
      </c>
      <c r="AQ443">
        <v>2.74</v>
      </c>
      <c r="AR443">
        <v>2.87</v>
      </c>
      <c r="AS443">
        <v>2.77</v>
      </c>
      <c r="AT443">
        <v>2.99</v>
      </c>
      <c r="AU443">
        <v>1.76</v>
      </c>
      <c r="AV443">
        <v>2.1800000000000002</v>
      </c>
      <c r="AW443">
        <v>2.92</v>
      </c>
      <c r="AX443">
        <v>2.58</v>
      </c>
      <c r="AY443">
        <v>2.79</v>
      </c>
      <c r="AZ443">
        <v>2.95</v>
      </c>
      <c r="BA443">
        <v>2.89</v>
      </c>
      <c r="BB443">
        <v>2.66</v>
      </c>
      <c r="BC443">
        <v>3.41</v>
      </c>
      <c r="BD443">
        <v>2.67</v>
      </c>
      <c r="BF443" s="1">
        <v>198708</v>
      </c>
      <c r="BG443" s="1">
        <v>-0.59</v>
      </c>
      <c r="BH443" s="1">
        <v>1.98</v>
      </c>
      <c r="BI443" s="1">
        <v>2.86</v>
      </c>
      <c r="BJ443" s="1">
        <v>3.67</v>
      </c>
      <c r="BK443" s="1">
        <v>1.74</v>
      </c>
      <c r="BL443" s="1">
        <v>3.15</v>
      </c>
      <c r="BM443" s="1">
        <v>2.2799999999999998</v>
      </c>
      <c r="BN443" s="1">
        <v>3.39</v>
      </c>
      <c r="BO443" s="1">
        <v>3.67</v>
      </c>
      <c r="BP443" s="1">
        <v>1.01</v>
      </c>
      <c r="BQ443" s="1">
        <v>2.61</v>
      </c>
      <c r="BR443" s="1">
        <v>2.66</v>
      </c>
      <c r="BS443" s="1">
        <v>3.78</v>
      </c>
      <c r="BT443" s="1">
        <v>1.83</v>
      </c>
      <c r="BU443" s="1">
        <v>2.74</v>
      </c>
      <c r="BV443" s="1">
        <v>3.13</v>
      </c>
      <c r="BW443" s="1">
        <v>3.66</v>
      </c>
      <c r="BX443" s="1">
        <v>3.28</v>
      </c>
      <c r="BY443" s="1">
        <v>4.07</v>
      </c>
      <c r="CA443" s="1">
        <v>196208</v>
      </c>
      <c r="CB443" s="1">
        <v>7.42</v>
      </c>
      <c r="CC443" s="1">
        <v>3.32</v>
      </c>
      <c r="CD443" s="1">
        <v>2.87</v>
      </c>
      <c r="CE443" s="1">
        <v>2.54</v>
      </c>
      <c r="CF443" s="1">
        <v>3.64</v>
      </c>
      <c r="CG443" s="1">
        <v>2.91</v>
      </c>
      <c r="CH443" s="1">
        <v>3.11</v>
      </c>
      <c r="CI443" s="1">
        <v>2.2200000000000002</v>
      </c>
      <c r="CJ443" s="1">
        <v>2.68</v>
      </c>
      <c r="CK443" s="1">
        <v>4.29</v>
      </c>
      <c r="CL443" s="1">
        <v>2.97</v>
      </c>
      <c r="CM443" s="1">
        <v>2.7</v>
      </c>
      <c r="CN443" s="1">
        <v>3.11</v>
      </c>
      <c r="CO443" s="1">
        <v>3.6</v>
      </c>
      <c r="CP443" s="1">
        <v>2.62</v>
      </c>
      <c r="CQ443" s="1">
        <v>2.15</v>
      </c>
      <c r="CR443" s="1">
        <v>2.2799999999999998</v>
      </c>
      <c r="CS443" s="1">
        <v>3.02</v>
      </c>
      <c r="CT443" s="1">
        <v>2.34</v>
      </c>
      <c r="CV443" s="1">
        <v>196308</v>
      </c>
      <c r="CW443" s="1">
        <v>3.86</v>
      </c>
      <c r="CX443" s="1">
        <v>5.42</v>
      </c>
      <c r="CY443" s="1">
        <v>4.67</v>
      </c>
      <c r="CZ443" s="1">
        <v>3.16</v>
      </c>
      <c r="DA443" s="1">
        <v>5.72</v>
      </c>
      <c r="DB443" s="1">
        <v>4.99</v>
      </c>
      <c r="DC443" s="1">
        <v>4.4400000000000004</v>
      </c>
      <c r="DD443" s="1">
        <v>4.42</v>
      </c>
      <c r="DE443" s="1">
        <v>2.75</v>
      </c>
      <c r="DF443" s="1">
        <v>6.41</v>
      </c>
      <c r="DG443" s="1">
        <v>5</v>
      </c>
      <c r="DH443" s="1">
        <v>4.75</v>
      </c>
      <c r="DI443" s="1">
        <v>5.22</v>
      </c>
      <c r="DJ443" s="1">
        <v>5.37</v>
      </c>
      <c r="DK443" s="1">
        <v>3.53</v>
      </c>
      <c r="DL443" s="1">
        <v>4.55</v>
      </c>
      <c r="DM443" s="1">
        <v>4.28</v>
      </c>
      <c r="DN443" s="1">
        <v>3.11</v>
      </c>
      <c r="DO443" s="1">
        <v>2.48</v>
      </c>
      <c r="DQ443" s="1">
        <v>196208</v>
      </c>
      <c r="DR443" s="1">
        <v>-99.99</v>
      </c>
      <c r="DS443" s="1">
        <v>3.34</v>
      </c>
      <c r="DT443" s="1">
        <v>3.05</v>
      </c>
      <c r="DU443" s="1">
        <v>2.2200000000000002</v>
      </c>
      <c r="DV443" s="1">
        <v>3.2</v>
      </c>
      <c r="DW443" s="1">
        <v>3.25</v>
      </c>
      <c r="DX443" s="1">
        <v>2.93</v>
      </c>
      <c r="DY443" s="1">
        <v>2.87</v>
      </c>
      <c r="DZ443" s="1">
        <v>2.19</v>
      </c>
      <c r="EA443" s="1">
        <v>3.89</v>
      </c>
      <c r="EB443" s="1">
        <v>2.5099999999999998</v>
      </c>
      <c r="EC443" s="1">
        <v>3.61</v>
      </c>
      <c r="ED443" s="1">
        <v>2.89</v>
      </c>
      <c r="EE443" s="1">
        <v>3.76</v>
      </c>
      <c r="EF443" s="1">
        <v>2.1</v>
      </c>
      <c r="EG443" s="1">
        <v>3.47</v>
      </c>
      <c r="EH443" s="1">
        <v>2.27</v>
      </c>
      <c r="EI443" s="1">
        <v>2.75</v>
      </c>
      <c r="EJ443" s="1">
        <v>1.64</v>
      </c>
      <c r="EL443">
        <v>196208</v>
      </c>
      <c r="EM443">
        <v>2.13</v>
      </c>
      <c r="EN443">
        <v>1.22</v>
      </c>
      <c r="EO443">
        <v>-1.17</v>
      </c>
      <c r="EP443">
        <v>0.23</v>
      </c>
      <c r="ER443" s="1">
        <v>196302</v>
      </c>
      <c r="ES443" s="1">
        <v>2.52</v>
      </c>
      <c r="EU443" s="1">
        <v>196203</v>
      </c>
      <c r="EV443" s="1">
        <v>0.65</v>
      </c>
      <c r="EX443" s="1">
        <v>196702</v>
      </c>
      <c r="EY443" s="1">
        <v>2.21</v>
      </c>
      <c r="FA443" s="1">
        <v>196302</v>
      </c>
      <c r="FB443" s="1">
        <f>IF(ISERROR(VLOOKUP($FA443,MOM,LOOKUPS!C$12,0)*$FB$6+VLOOKUP($FA443,STREV,LOOKUPS!C$10,0)*$FC$6+VLOOKUP($FA443,LTREV,LOOKUPS!C$9,0)*$FD$6+VLOOKUP($FA443,CFP,LOOKUPS!C$6,0)*$FE$6+VLOOKUP($FA443,EP,LOOKUPS!C$8,0)*$FF$6+VLOOKUP($FA443,BM,LOOKUPS!C$5,0)*$FG$6+VLOOKUP($FA443,DIV,LOOKUPS!C$7,0)*$FH$6++VLOOKUP($FA443,SIZE,LOOKUPS!C$11,0)*$FI$6),"",VLOOKUP($FA443,MOM,LOOKUPS!C$12,0)*$FB$6+VLOOKUP($FA443,STREV,LOOKUPS!C$10,0)*$FC$6+VLOOKUP($FA443,LTREV,LOOKUPS!C$9,0)*$FD$6+VLOOKUP($FA443,CFP,LOOKUPS!C$6,0)*$FE$6+VLOOKUP($FA443,EP,LOOKUPS!C$8,0)*$FF$6+VLOOKUP($FA443,BM,LOOKUPS!C$5,0)*$FG$6+VLOOKUP($FA443,DIV,LOOKUPS!C$7,0)*$FH$6++VLOOKUP($FA443,SIZE,LOOKUPS!C$11,0)*$FI$6)</f>
        <v>-4.0887000000000002</v>
      </c>
      <c r="FC443" s="1">
        <f>IF(ISERROR(VLOOKUP($FA443,MOM,LOOKUPS!D$12,0)*$FB$6+VLOOKUP($FA443,STREV,LOOKUPS!D$10,0)*$FC$6+VLOOKUP($FA443,LTREV,LOOKUPS!D$9,0)*$FD$6+VLOOKUP($FA443,CFP,LOOKUPS!D$6,0)*$FE$6+VLOOKUP($FA443,EP,LOOKUPS!D$8,0)*$FF$6+VLOOKUP($FA443,BM,LOOKUPS!D$5,0)*$FG$6+VLOOKUP($FA443,DIV,LOOKUPS!D$7,0)*$FH$6++VLOOKUP($FA443,SIZE,LOOKUPS!D$11,0)*$FI$6),"",VLOOKUP($FA443,MOM,LOOKUPS!D$12,0)*$FB$6+VLOOKUP($FA443,STREV,LOOKUPS!D$10,0)*$FC$6+VLOOKUP($FA443,LTREV,LOOKUPS!D$9,0)*$FD$6+VLOOKUP($FA443,CFP,LOOKUPS!D$6,0)*$FE$6+VLOOKUP($FA443,EP,LOOKUPS!D$8,0)*$FF$6+VLOOKUP($FA443,BM,LOOKUPS!D$5,0)*$FG$6+VLOOKUP($FA443,DIV,LOOKUPS!D$7,0)*$FH$6++VLOOKUP($FA443,SIZE,LOOKUPS!D$11,0)*$FI$6)</f>
        <v>-2.3828</v>
      </c>
      <c r="FD443" s="1">
        <f>IF(ISERROR(VLOOKUP($FA443,MOM,LOOKUPS!E$12,0)*$FB$6+VLOOKUP($FA443,STREV,LOOKUPS!E$10,0)*$FC$6+VLOOKUP($FA443,LTREV,LOOKUPS!E$9,0)*$FD$6+VLOOKUP($FA443,CFP,LOOKUPS!E$6,0)*$FE$6+VLOOKUP($FA443,EP,LOOKUPS!E$8,0)*$FF$6+VLOOKUP($FA443,BM,LOOKUPS!E$5,0)*$FG$6+VLOOKUP($FA443,DIV,LOOKUPS!E$7,0)*$FH$6++VLOOKUP($FA443,SIZE,LOOKUPS!E$11,0)*$FI$6),"",VLOOKUP($FA443,MOM,LOOKUPS!E$12,0)*$FB$6+VLOOKUP($FA443,STREV,LOOKUPS!E$10,0)*$FC$6+VLOOKUP($FA443,LTREV,LOOKUPS!E$9,0)*$FD$6+VLOOKUP($FA443,CFP,LOOKUPS!E$6,0)*$FE$6+VLOOKUP($FA443,EP,LOOKUPS!E$8,0)*$FF$6+VLOOKUP($FA443,BM,LOOKUPS!E$5,0)*$FG$6+VLOOKUP($FA443,DIV,LOOKUPS!E$7,0)*$FH$6++VLOOKUP($FA443,SIZE,LOOKUPS!E$11,0)*$FI$6)</f>
        <v>-1.5345000000000002</v>
      </c>
      <c r="FE443" s="1">
        <f>IF(ISERROR(VLOOKUP($FA443,MOM,LOOKUPS!F$12,0)*$FB$6+VLOOKUP($FA443,STREV,LOOKUPS!F$10,0)*$FC$6+VLOOKUP($FA443,LTREV,LOOKUPS!F$9,0)*$FD$6+VLOOKUP($FA443,CFP,LOOKUPS!F$6,0)*$FE$6+VLOOKUP($FA443,EP,LOOKUPS!F$8,0)*$FF$6+VLOOKUP($FA443,BM,LOOKUPS!F$5,0)*$FG$6+VLOOKUP($FA443,DIV,LOOKUPS!F$7,0)*$FH$6++VLOOKUP($FA443,SIZE,LOOKUPS!F$11,0)*$FI$6),"",VLOOKUP($FA443,MOM,LOOKUPS!F$12,0)*$FB$6+VLOOKUP($FA443,STREV,LOOKUPS!F$10,0)*$FC$6+VLOOKUP($FA443,LTREV,LOOKUPS!F$9,0)*$FD$6+VLOOKUP($FA443,CFP,LOOKUPS!F$6,0)*$FE$6+VLOOKUP($FA443,EP,LOOKUPS!F$8,0)*$FF$6+VLOOKUP($FA443,BM,LOOKUPS!F$5,0)*$FG$6+VLOOKUP($FA443,DIV,LOOKUPS!F$7,0)*$FH$6++VLOOKUP($FA443,SIZE,LOOKUPS!F$11,0)*$FI$6)</f>
        <v>-2.1421999999999999</v>
      </c>
      <c r="FF443" s="1">
        <f>IF(ISERROR(VLOOKUP($FA443,MOM,LOOKUPS!G$12,0)*$FB$6+VLOOKUP($FA443,STREV,LOOKUPS!G$10,0)*$FC$6+VLOOKUP($FA443,LTREV,LOOKUPS!G$9,0)*$FD$6+VLOOKUP($FA443,CFP,LOOKUPS!G$6,0)*$FE$6+VLOOKUP($FA443,EP,LOOKUPS!G$8,0)*$FF$6+VLOOKUP($FA443,BM,LOOKUPS!G$5,0)*$FG$6+VLOOKUP($FA443,DIV,LOOKUPS!G$7,0)*$FH$6++VLOOKUP($FA443,SIZE,LOOKUPS!G$11,0)*$FI$6),"",VLOOKUP($FA443,MOM,LOOKUPS!G$12,0)*$FB$6+VLOOKUP($FA443,STREV,LOOKUPS!G$10,0)*$FC$6+VLOOKUP($FA443,LTREV,LOOKUPS!G$9,0)*$FD$6+VLOOKUP($FA443,CFP,LOOKUPS!G$6,0)*$FE$6+VLOOKUP($FA443,EP,LOOKUPS!G$8,0)*$FF$6+VLOOKUP($FA443,BM,LOOKUPS!G$5,0)*$FG$6+VLOOKUP($FA443,DIV,LOOKUPS!G$7,0)*$FH$6++VLOOKUP($FA443,SIZE,LOOKUPS!G$11,0)*$FI$6)</f>
        <v>-1.2659</v>
      </c>
      <c r="FG443" s="1">
        <f>IF(ISERROR(VLOOKUP($FA443,MOM,LOOKUPS!H$12,0)*$FB$6+VLOOKUP($FA443,STREV,LOOKUPS!H$10,0)*$FC$6+VLOOKUP($FA443,LTREV,LOOKUPS!H$9,0)*$FD$6+VLOOKUP($FA443,CFP,LOOKUPS!H$6,0)*$FE$6+VLOOKUP($FA443,EP,LOOKUPS!H$8,0)*$FF$6+VLOOKUP($FA443,BM,LOOKUPS!H$5,0)*$FG$6+VLOOKUP($FA443,DIV,LOOKUPS!H$7,0)*$FH$6++VLOOKUP($FA443,SIZE,LOOKUPS!H$11,0)*$FI$6),"",VLOOKUP($FA443,MOM,LOOKUPS!H$12,0)*$FB$6+VLOOKUP($FA443,STREV,LOOKUPS!H$10,0)*$FC$6+VLOOKUP($FA443,LTREV,LOOKUPS!H$9,0)*$FD$6+VLOOKUP($FA443,CFP,LOOKUPS!H$6,0)*$FE$6+VLOOKUP($FA443,EP,LOOKUPS!H$8,0)*$FF$6+VLOOKUP($FA443,BM,LOOKUPS!H$5,0)*$FG$6+VLOOKUP($FA443,DIV,LOOKUPS!H$7,0)*$FH$6++VLOOKUP($FA443,SIZE,LOOKUPS!H$11,0)*$FI$6)</f>
        <v>-1.4059000000000001</v>
      </c>
      <c r="FH443" s="1">
        <f>IF(ISERROR(VLOOKUP($FA443,MOM,LOOKUPS!I$12,0)*$FB$6+VLOOKUP($FA443,STREV,LOOKUPS!I$10,0)*$FC$6+VLOOKUP($FA443,LTREV,LOOKUPS!I$9,0)*$FD$6+VLOOKUP($FA443,CFP,LOOKUPS!I$6,0)*$FE$6+VLOOKUP($FA443,EP,LOOKUPS!I$8,0)*$FF$6+VLOOKUP($FA443,BM,LOOKUPS!I$5,0)*$FG$6+VLOOKUP($FA443,DIV,LOOKUPS!I$7,0)*$FH$6++VLOOKUP($FA443,SIZE,LOOKUPS!I$11,0)*$FI$6),"",VLOOKUP($FA443,MOM,LOOKUPS!I$12,0)*$FB$6+VLOOKUP($FA443,STREV,LOOKUPS!I$10,0)*$FC$6+VLOOKUP($FA443,LTREV,LOOKUPS!I$9,0)*$FD$6+VLOOKUP($FA443,CFP,LOOKUPS!I$6,0)*$FE$6+VLOOKUP($FA443,EP,LOOKUPS!I$8,0)*$FF$6+VLOOKUP($FA443,BM,LOOKUPS!I$5,0)*$FG$6+VLOOKUP($FA443,DIV,LOOKUPS!I$7,0)*$FH$6++VLOOKUP($FA443,SIZE,LOOKUPS!I$11,0)*$FI$6)</f>
        <v>-0.71000000000000008</v>
      </c>
      <c r="FI443" s="1">
        <f>IF(ISERROR(VLOOKUP($FA443,MOM,LOOKUPS!J$12,0)*$FB$6+VLOOKUP($FA443,STREV,LOOKUPS!J$10,0)*$FC$6+VLOOKUP($FA443,LTREV,LOOKUPS!J$9,0)*$FD$6+VLOOKUP($FA443,CFP,LOOKUPS!J$6,0)*$FE$6+VLOOKUP($FA443,EP,LOOKUPS!J$8,0)*$FF$6+VLOOKUP($FA443,BM,LOOKUPS!J$5,0)*$FG$6+VLOOKUP($FA443,DIV,LOOKUPS!J$7,0)*$FH$6++VLOOKUP($FA443,SIZE,LOOKUPS!J$11,0)*$FI$6),"",VLOOKUP($FA443,MOM,LOOKUPS!J$12,0)*$FB$6+VLOOKUP($FA443,STREV,LOOKUPS!J$10,0)*$FC$6+VLOOKUP($FA443,LTREV,LOOKUPS!J$9,0)*$FD$6+VLOOKUP($FA443,CFP,LOOKUPS!J$6,0)*$FE$6+VLOOKUP($FA443,EP,LOOKUPS!J$8,0)*$FF$6+VLOOKUP($FA443,BM,LOOKUPS!J$5,0)*$FG$6+VLOOKUP($FA443,DIV,LOOKUPS!J$7,0)*$FH$6++VLOOKUP($FA443,SIZE,LOOKUPS!J$11,0)*$FI$6)</f>
        <v>-0.95389999999999997</v>
      </c>
      <c r="FJ443" s="1">
        <f>IF(ISERROR(VLOOKUP($FA443,MOM,LOOKUPS!K$12,0)*$FB$6+VLOOKUP($FA443,STREV,LOOKUPS!K$10,0)*$FC$6+VLOOKUP($FA443,LTREV,LOOKUPS!K$9,0)*$FD$6+VLOOKUP($FA443,CFP,LOOKUPS!K$6,0)*$FE$6+VLOOKUP($FA443,EP,LOOKUPS!K$8,0)*$FF$6+VLOOKUP($FA443,BM,LOOKUPS!K$5,0)*$FG$6+VLOOKUP($FA443,DIV,LOOKUPS!K$7,0)*$FH$6++VLOOKUP($FA443,SIZE,LOOKUPS!K$11,0)*$FI$6),"",VLOOKUP($FA443,MOM,LOOKUPS!K$12,0)*$FB$6+VLOOKUP($FA443,STREV,LOOKUPS!K$10,0)*$FC$6+VLOOKUP($FA443,LTREV,LOOKUPS!K$9,0)*$FD$6+VLOOKUP($FA443,CFP,LOOKUPS!K$6,0)*$FE$6+VLOOKUP($FA443,EP,LOOKUPS!K$8,0)*$FF$6+VLOOKUP($FA443,BM,LOOKUPS!K$5,0)*$FG$6+VLOOKUP($FA443,DIV,LOOKUPS!K$7,0)*$FH$6++VLOOKUP($FA443,SIZE,LOOKUPS!K$11,0)*$FI$6)</f>
        <v>-0.22040000000000007</v>
      </c>
      <c r="FK443" s="1">
        <f>IF(ISERROR(VLOOKUP($FA443,MOM,LOOKUPS!L$12,0)*$FB$6+VLOOKUP($FA443,STREV,LOOKUPS!L$10,0)*$FC$6+VLOOKUP($FA443,LTREV,LOOKUPS!L$9,0)*$FD$6+VLOOKUP($FA443,CFP,LOOKUPS!L$6,0)*$FE$6+VLOOKUP($FA443,EP,LOOKUPS!L$8,0)*$FF$6+VLOOKUP($FA443,BM,LOOKUPS!L$5,0)*$FG$6+VLOOKUP($FA443,DIV,LOOKUPS!L$7,0)*$FH$6++VLOOKUP($FA443,SIZE,LOOKUPS!L$11,0)*$FI$6),"",VLOOKUP($FA443,MOM,LOOKUPS!L$12,0)*$FB$6+VLOOKUP($FA443,STREV,LOOKUPS!L$10,0)*$FC$6+VLOOKUP($FA443,LTREV,LOOKUPS!L$9,0)*$FD$6+VLOOKUP($FA443,CFP,LOOKUPS!L$6,0)*$FE$6+VLOOKUP($FA443,EP,LOOKUPS!L$8,0)*$FF$6+VLOOKUP($FA443,BM,LOOKUPS!L$5,0)*$FG$6+VLOOKUP($FA443,DIV,LOOKUPS!L$7,0)*$FH$6++VLOOKUP($FA443,SIZE,LOOKUPS!L$11,0)*$FI$6)</f>
        <v>0.28420000000000001</v>
      </c>
    </row>
    <row r="444" spans="1:167" x14ac:dyDescent="0.3">
      <c r="A444" s="1">
        <v>196303</v>
      </c>
      <c r="B444" s="1">
        <v>-0.26</v>
      </c>
      <c r="C444" s="1">
        <v>0.98</v>
      </c>
      <c r="D444" s="1">
        <v>2.23</v>
      </c>
      <c r="E444" s="1">
        <v>1.18</v>
      </c>
      <c r="F444" s="1">
        <v>2.57</v>
      </c>
      <c r="G444" s="1">
        <v>1.92</v>
      </c>
      <c r="H444" s="1">
        <v>3.45</v>
      </c>
      <c r="I444" s="1">
        <v>2.0699999999999998</v>
      </c>
      <c r="J444" s="1">
        <v>2.5</v>
      </c>
      <c r="K444" s="1">
        <v>3.59</v>
      </c>
      <c r="M444" s="1">
        <v>196204</v>
      </c>
      <c r="N444" s="1">
        <v>-7.86</v>
      </c>
      <c r="O444" s="1">
        <v>-6.43</v>
      </c>
      <c r="P444" s="1">
        <v>-6.75</v>
      </c>
      <c r="Q444" s="1">
        <v>-6.83</v>
      </c>
      <c r="R444" s="1">
        <v>-7.16</v>
      </c>
      <c r="S444" s="1">
        <v>-6.94</v>
      </c>
      <c r="T444" s="1">
        <v>-6.56</v>
      </c>
      <c r="U444" s="1">
        <v>-5.44</v>
      </c>
      <c r="V444" s="1">
        <v>-6.74</v>
      </c>
      <c r="W444" s="1">
        <v>-8.17</v>
      </c>
      <c r="Y444" s="1">
        <v>196703</v>
      </c>
      <c r="Z444" s="1">
        <v>5.32</v>
      </c>
      <c r="AA444" s="1">
        <v>4.71</v>
      </c>
      <c r="AB444" s="1">
        <v>4.57</v>
      </c>
      <c r="AC444" s="1">
        <v>4.2</v>
      </c>
      <c r="AD444" s="1">
        <v>4.5999999999999996</v>
      </c>
      <c r="AE444" s="1">
        <v>5.2</v>
      </c>
      <c r="AF444" s="1">
        <v>5.62</v>
      </c>
      <c r="AG444" s="1">
        <v>7</v>
      </c>
      <c r="AH444" s="1">
        <v>6.81</v>
      </c>
      <c r="AI444" s="1">
        <v>5.0199999999999996</v>
      </c>
      <c r="AK444">
        <v>198709</v>
      </c>
      <c r="AL444">
        <v>-1.9</v>
      </c>
      <c r="AM444">
        <v>-1.8</v>
      </c>
      <c r="AN444">
        <v>-1.4</v>
      </c>
      <c r="AO444">
        <v>-0.36</v>
      </c>
      <c r="AP444">
        <v>-1.79</v>
      </c>
      <c r="AQ444">
        <v>-1.83</v>
      </c>
      <c r="AR444">
        <v>-1.67</v>
      </c>
      <c r="AS444">
        <v>-0.94</v>
      </c>
      <c r="AT444">
        <v>0.21</v>
      </c>
      <c r="AU444">
        <v>-1.57</v>
      </c>
      <c r="AV444">
        <v>-2.15</v>
      </c>
      <c r="AW444">
        <v>-1.83</v>
      </c>
      <c r="AX444">
        <v>-1.83</v>
      </c>
      <c r="AY444">
        <v>-1.03</v>
      </c>
      <c r="AZ444">
        <v>-2.29</v>
      </c>
      <c r="BA444">
        <v>-0.28000000000000003</v>
      </c>
      <c r="BB444">
        <v>-1.57</v>
      </c>
      <c r="BC444">
        <v>-0.41</v>
      </c>
      <c r="BD444">
        <v>0.7</v>
      </c>
      <c r="BF444" s="1">
        <v>198709</v>
      </c>
      <c r="BG444" s="1">
        <v>-1.66</v>
      </c>
      <c r="BH444" s="1">
        <v>-1.76</v>
      </c>
      <c r="BI444" s="1">
        <v>-1.1299999999999999</v>
      </c>
      <c r="BJ444" s="1">
        <v>-1.19</v>
      </c>
      <c r="BK444" s="1">
        <v>-1.67</v>
      </c>
      <c r="BL444" s="1">
        <v>-1.76</v>
      </c>
      <c r="BM444" s="1">
        <v>-1.36</v>
      </c>
      <c r="BN444" s="1">
        <v>-1.08</v>
      </c>
      <c r="BO444" s="1">
        <v>-0.93</v>
      </c>
      <c r="BP444" s="1">
        <v>-1.55</v>
      </c>
      <c r="BQ444" s="1">
        <v>-1.81</v>
      </c>
      <c r="BR444" s="1">
        <v>-2.0099999999999998</v>
      </c>
      <c r="BS444" s="1">
        <v>-1.44</v>
      </c>
      <c r="BT444" s="1">
        <v>-1.86</v>
      </c>
      <c r="BU444" s="1">
        <v>-0.85</v>
      </c>
      <c r="BV444" s="1">
        <v>-0.41</v>
      </c>
      <c r="BW444" s="1">
        <v>-1.78</v>
      </c>
      <c r="BX444" s="1">
        <v>-0.32</v>
      </c>
      <c r="BY444" s="1">
        <v>-1.54</v>
      </c>
      <c r="CA444" s="1">
        <v>196209</v>
      </c>
      <c r="CB444" s="1">
        <v>-4.0999999999999996</v>
      </c>
      <c r="CC444" s="1">
        <v>-6.42</v>
      </c>
      <c r="CD444" s="1">
        <v>-5.92</v>
      </c>
      <c r="CE444" s="1">
        <v>-5.76</v>
      </c>
      <c r="CF444" s="1">
        <v>-6.92</v>
      </c>
      <c r="CG444" s="1">
        <v>-5.08</v>
      </c>
      <c r="CH444" s="1">
        <v>-6.03</v>
      </c>
      <c r="CI444" s="1">
        <v>-5.98</v>
      </c>
      <c r="CJ444" s="1">
        <v>-6.1</v>
      </c>
      <c r="CK444" s="1">
        <v>-8.74</v>
      </c>
      <c r="CL444" s="1">
        <v>-5.0599999999999996</v>
      </c>
      <c r="CM444" s="1">
        <v>-5.42</v>
      </c>
      <c r="CN444" s="1">
        <v>-4.74</v>
      </c>
      <c r="CO444" s="1">
        <v>-5.95</v>
      </c>
      <c r="CP444" s="1">
        <v>-6.11</v>
      </c>
      <c r="CQ444" s="1">
        <v>-6.88</v>
      </c>
      <c r="CR444" s="1">
        <v>-5.07</v>
      </c>
      <c r="CS444" s="1">
        <v>-5.91</v>
      </c>
      <c r="CT444" s="1">
        <v>-6.29</v>
      </c>
      <c r="CV444" s="1">
        <v>196309</v>
      </c>
      <c r="CW444" s="1">
        <v>-0.64</v>
      </c>
      <c r="CX444" s="1">
        <v>-1.73</v>
      </c>
      <c r="CY444" s="1">
        <v>-1.36</v>
      </c>
      <c r="CZ444" s="1">
        <v>-0.86</v>
      </c>
      <c r="DA444" s="1">
        <v>-1.97</v>
      </c>
      <c r="DB444" s="1">
        <v>-1.41</v>
      </c>
      <c r="DC444" s="1">
        <v>-1.64</v>
      </c>
      <c r="DD444" s="1">
        <v>-0.75</v>
      </c>
      <c r="DE444" s="1">
        <v>-0.84</v>
      </c>
      <c r="DF444" s="1">
        <v>-2.42</v>
      </c>
      <c r="DG444" s="1">
        <v>-1.49</v>
      </c>
      <c r="DH444" s="1">
        <v>-1.18</v>
      </c>
      <c r="DI444" s="1">
        <v>-1.65</v>
      </c>
      <c r="DJ444" s="1">
        <v>-1.71</v>
      </c>
      <c r="DK444" s="1">
        <v>-1.57</v>
      </c>
      <c r="DL444" s="1">
        <v>-0.6</v>
      </c>
      <c r="DM444" s="1">
        <v>-0.92</v>
      </c>
      <c r="DN444" s="1">
        <v>-1.3</v>
      </c>
      <c r="DO444" s="1">
        <v>-0.5</v>
      </c>
      <c r="DQ444" s="1">
        <v>196209</v>
      </c>
      <c r="DR444" s="1">
        <v>-99.99</v>
      </c>
      <c r="DS444" s="1">
        <v>-6.9</v>
      </c>
      <c r="DT444" s="1">
        <v>-6.26</v>
      </c>
      <c r="DU444" s="1">
        <v>-5.12</v>
      </c>
      <c r="DV444" s="1">
        <v>-6.91</v>
      </c>
      <c r="DW444" s="1">
        <v>-7.04</v>
      </c>
      <c r="DX444" s="1">
        <v>-6.45</v>
      </c>
      <c r="DY444" s="1">
        <v>-5.09</v>
      </c>
      <c r="DZ444" s="1">
        <v>-5.08</v>
      </c>
      <c r="EA444" s="1">
        <v>-6.4</v>
      </c>
      <c r="EB444" s="1">
        <v>-7.41</v>
      </c>
      <c r="EC444" s="1">
        <v>-6.9</v>
      </c>
      <c r="ED444" s="1">
        <v>-7.19</v>
      </c>
      <c r="EE444" s="1">
        <v>-6.89</v>
      </c>
      <c r="EF444" s="1">
        <v>-6.02</v>
      </c>
      <c r="EG444" s="1">
        <v>-4.97</v>
      </c>
      <c r="EH444" s="1">
        <v>-5.21</v>
      </c>
      <c r="EI444" s="1">
        <v>-5.64</v>
      </c>
      <c r="EJ444" s="1">
        <v>-4.53</v>
      </c>
      <c r="EL444">
        <v>196209</v>
      </c>
      <c r="EM444">
        <v>-5.22</v>
      </c>
      <c r="EN444">
        <v>-2.4500000000000002</v>
      </c>
      <c r="EO444">
        <v>1.26</v>
      </c>
      <c r="EP444">
        <v>0.21</v>
      </c>
      <c r="ER444" s="1">
        <v>196303</v>
      </c>
      <c r="ES444" s="1">
        <v>1.56</v>
      </c>
      <c r="EU444" s="1">
        <v>196204</v>
      </c>
      <c r="EV444" s="1">
        <v>-0.79</v>
      </c>
      <c r="EX444" s="1">
        <v>196703</v>
      </c>
      <c r="EY444" s="1">
        <v>-0.86</v>
      </c>
      <c r="FA444" s="1">
        <v>196303</v>
      </c>
      <c r="FB444" s="1">
        <f>IF(ISERROR(VLOOKUP($FA444,MOM,LOOKUPS!C$12,0)*$FB$6+VLOOKUP($FA444,STREV,LOOKUPS!C$10,0)*$FC$6+VLOOKUP($FA444,LTREV,LOOKUPS!C$9,0)*$FD$6+VLOOKUP($FA444,CFP,LOOKUPS!C$6,0)*$FE$6+VLOOKUP($FA444,EP,LOOKUPS!C$8,0)*$FF$6+VLOOKUP($FA444,BM,LOOKUPS!C$5,0)*$FG$6+VLOOKUP($FA444,DIV,LOOKUPS!C$7,0)*$FH$6++VLOOKUP($FA444,SIZE,LOOKUPS!C$11,0)*$FI$6),"",VLOOKUP($FA444,MOM,LOOKUPS!C$12,0)*$FB$6+VLOOKUP($FA444,STREV,LOOKUPS!C$10,0)*$FC$6+VLOOKUP($FA444,LTREV,LOOKUPS!C$9,0)*$FD$6+VLOOKUP($FA444,CFP,LOOKUPS!C$6,0)*$FE$6+VLOOKUP($FA444,EP,LOOKUPS!C$8,0)*$FF$6+VLOOKUP($FA444,BM,LOOKUPS!C$5,0)*$FG$6+VLOOKUP($FA444,DIV,LOOKUPS!C$7,0)*$FH$6++VLOOKUP($FA444,SIZE,LOOKUPS!C$11,0)*$FI$6)</f>
        <v>0.25309999999999999</v>
      </c>
      <c r="FC444" s="1">
        <f>IF(ISERROR(VLOOKUP($FA444,MOM,LOOKUPS!D$12,0)*$FB$6+VLOOKUP($FA444,STREV,LOOKUPS!D$10,0)*$FC$6+VLOOKUP($FA444,LTREV,LOOKUPS!D$9,0)*$FD$6+VLOOKUP($FA444,CFP,LOOKUPS!D$6,0)*$FE$6+VLOOKUP($FA444,EP,LOOKUPS!D$8,0)*$FF$6+VLOOKUP($FA444,BM,LOOKUPS!D$5,0)*$FG$6+VLOOKUP($FA444,DIV,LOOKUPS!D$7,0)*$FH$6++VLOOKUP($FA444,SIZE,LOOKUPS!D$11,0)*$FI$6),"",VLOOKUP($FA444,MOM,LOOKUPS!D$12,0)*$FB$6+VLOOKUP($FA444,STREV,LOOKUPS!D$10,0)*$FC$6+VLOOKUP($FA444,LTREV,LOOKUPS!D$9,0)*$FD$6+VLOOKUP($FA444,CFP,LOOKUPS!D$6,0)*$FE$6+VLOOKUP($FA444,EP,LOOKUPS!D$8,0)*$FF$6+VLOOKUP($FA444,BM,LOOKUPS!D$5,0)*$FG$6+VLOOKUP($FA444,DIV,LOOKUPS!D$7,0)*$FH$6++VLOOKUP($FA444,SIZE,LOOKUPS!D$11,0)*$FI$6)</f>
        <v>1.0940000000000001</v>
      </c>
      <c r="FD444" s="1">
        <f>IF(ISERROR(VLOOKUP($FA444,MOM,LOOKUPS!E$12,0)*$FB$6+VLOOKUP($FA444,STREV,LOOKUPS!E$10,0)*$FC$6+VLOOKUP($FA444,LTREV,LOOKUPS!E$9,0)*$FD$6+VLOOKUP($FA444,CFP,LOOKUPS!E$6,0)*$FE$6+VLOOKUP($FA444,EP,LOOKUPS!E$8,0)*$FF$6+VLOOKUP($FA444,BM,LOOKUPS!E$5,0)*$FG$6+VLOOKUP($FA444,DIV,LOOKUPS!E$7,0)*$FH$6++VLOOKUP($FA444,SIZE,LOOKUPS!E$11,0)*$FI$6),"",VLOOKUP($FA444,MOM,LOOKUPS!E$12,0)*$FB$6+VLOOKUP($FA444,STREV,LOOKUPS!E$10,0)*$FC$6+VLOOKUP($FA444,LTREV,LOOKUPS!E$9,0)*$FD$6+VLOOKUP($FA444,CFP,LOOKUPS!E$6,0)*$FE$6+VLOOKUP($FA444,EP,LOOKUPS!E$8,0)*$FF$6+VLOOKUP($FA444,BM,LOOKUPS!E$5,0)*$FG$6+VLOOKUP($FA444,DIV,LOOKUPS!E$7,0)*$FH$6++VLOOKUP($FA444,SIZE,LOOKUPS!E$11,0)*$FI$6)</f>
        <v>1.5892000000000002</v>
      </c>
      <c r="FE444" s="1">
        <f>IF(ISERROR(VLOOKUP($FA444,MOM,LOOKUPS!F$12,0)*$FB$6+VLOOKUP($FA444,STREV,LOOKUPS!F$10,0)*$FC$6+VLOOKUP($FA444,LTREV,LOOKUPS!F$9,0)*$FD$6+VLOOKUP($FA444,CFP,LOOKUPS!F$6,0)*$FE$6+VLOOKUP($FA444,EP,LOOKUPS!F$8,0)*$FF$6+VLOOKUP($FA444,BM,LOOKUPS!F$5,0)*$FG$6+VLOOKUP($FA444,DIV,LOOKUPS!F$7,0)*$FH$6++VLOOKUP($FA444,SIZE,LOOKUPS!F$11,0)*$FI$6),"",VLOOKUP($FA444,MOM,LOOKUPS!F$12,0)*$FB$6+VLOOKUP($FA444,STREV,LOOKUPS!F$10,0)*$FC$6+VLOOKUP($FA444,LTREV,LOOKUPS!F$9,0)*$FD$6+VLOOKUP($FA444,CFP,LOOKUPS!F$6,0)*$FE$6+VLOOKUP($FA444,EP,LOOKUPS!F$8,0)*$FF$6+VLOOKUP($FA444,BM,LOOKUPS!F$5,0)*$FG$6+VLOOKUP($FA444,DIV,LOOKUPS!F$7,0)*$FH$6++VLOOKUP($FA444,SIZE,LOOKUPS!F$11,0)*$FI$6)</f>
        <v>1.3365</v>
      </c>
      <c r="FF444" s="1">
        <f>IF(ISERROR(VLOOKUP($FA444,MOM,LOOKUPS!G$12,0)*$FB$6+VLOOKUP($FA444,STREV,LOOKUPS!G$10,0)*$FC$6+VLOOKUP($FA444,LTREV,LOOKUPS!G$9,0)*$FD$6+VLOOKUP($FA444,CFP,LOOKUPS!G$6,0)*$FE$6+VLOOKUP($FA444,EP,LOOKUPS!G$8,0)*$FF$6+VLOOKUP($FA444,BM,LOOKUPS!G$5,0)*$FG$6+VLOOKUP($FA444,DIV,LOOKUPS!G$7,0)*$FH$6++VLOOKUP($FA444,SIZE,LOOKUPS!G$11,0)*$FI$6),"",VLOOKUP($FA444,MOM,LOOKUPS!G$12,0)*$FB$6+VLOOKUP($FA444,STREV,LOOKUPS!G$10,0)*$FC$6+VLOOKUP($FA444,LTREV,LOOKUPS!G$9,0)*$FD$6+VLOOKUP($FA444,CFP,LOOKUPS!G$6,0)*$FE$6+VLOOKUP($FA444,EP,LOOKUPS!G$8,0)*$FF$6+VLOOKUP($FA444,BM,LOOKUPS!G$5,0)*$FG$6+VLOOKUP($FA444,DIV,LOOKUPS!G$7,0)*$FH$6++VLOOKUP($FA444,SIZE,LOOKUPS!G$11,0)*$FI$6)</f>
        <v>1.9663999999999999</v>
      </c>
      <c r="FG444" s="1">
        <f>IF(ISERROR(VLOOKUP($FA444,MOM,LOOKUPS!H$12,0)*$FB$6+VLOOKUP($FA444,STREV,LOOKUPS!H$10,0)*$FC$6+VLOOKUP($FA444,LTREV,LOOKUPS!H$9,0)*$FD$6+VLOOKUP($FA444,CFP,LOOKUPS!H$6,0)*$FE$6+VLOOKUP($FA444,EP,LOOKUPS!H$8,0)*$FF$6+VLOOKUP($FA444,BM,LOOKUPS!H$5,0)*$FG$6+VLOOKUP($FA444,DIV,LOOKUPS!H$7,0)*$FH$6++VLOOKUP($FA444,SIZE,LOOKUPS!H$11,0)*$FI$6),"",VLOOKUP($FA444,MOM,LOOKUPS!H$12,0)*$FB$6+VLOOKUP($FA444,STREV,LOOKUPS!H$10,0)*$FC$6+VLOOKUP($FA444,LTREV,LOOKUPS!H$9,0)*$FD$6+VLOOKUP($FA444,CFP,LOOKUPS!H$6,0)*$FE$6+VLOOKUP($FA444,EP,LOOKUPS!H$8,0)*$FF$6+VLOOKUP($FA444,BM,LOOKUPS!H$5,0)*$FG$6+VLOOKUP($FA444,DIV,LOOKUPS!H$7,0)*$FH$6++VLOOKUP($FA444,SIZE,LOOKUPS!H$11,0)*$FI$6)</f>
        <v>1.7373000000000003</v>
      </c>
      <c r="FH444" s="1">
        <f>IF(ISERROR(VLOOKUP($FA444,MOM,LOOKUPS!I$12,0)*$FB$6+VLOOKUP($FA444,STREV,LOOKUPS!I$10,0)*$FC$6+VLOOKUP($FA444,LTREV,LOOKUPS!I$9,0)*$FD$6+VLOOKUP($FA444,CFP,LOOKUPS!I$6,0)*$FE$6+VLOOKUP($FA444,EP,LOOKUPS!I$8,0)*$FF$6+VLOOKUP($FA444,BM,LOOKUPS!I$5,0)*$FG$6+VLOOKUP($FA444,DIV,LOOKUPS!I$7,0)*$FH$6++VLOOKUP($FA444,SIZE,LOOKUPS!I$11,0)*$FI$6),"",VLOOKUP($FA444,MOM,LOOKUPS!I$12,0)*$FB$6+VLOOKUP($FA444,STREV,LOOKUPS!I$10,0)*$FC$6+VLOOKUP($FA444,LTREV,LOOKUPS!I$9,0)*$FD$6+VLOOKUP($FA444,CFP,LOOKUPS!I$6,0)*$FE$6+VLOOKUP($FA444,EP,LOOKUPS!I$8,0)*$FF$6+VLOOKUP($FA444,BM,LOOKUPS!I$5,0)*$FG$6+VLOOKUP($FA444,DIV,LOOKUPS!I$7,0)*$FH$6++VLOOKUP($FA444,SIZE,LOOKUPS!I$11,0)*$FI$6)</f>
        <v>2.7446999999999999</v>
      </c>
      <c r="FI444" s="1">
        <f>IF(ISERROR(VLOOKUP($FA444,MOM,LOOKUPS!J$12,0)*$FB$6+VLOOKUP($FA444,STREV,LOOKUPS!J$10,0)*$FC$6+VLOOKUP($FA444,LTREV,LOOKUPS!J$9,0)*$FD$6+VLOOKUP($FA444,CFP,LOOKUPS!J$6,0)*$FE$6+VLOOKUP($FA444,EP,LOOKUPS!J$8,0)*$FF$6+VLOOKUP($FA444,BM,LOOKUPS!J$5,0)*$FG$6+VLOOKUP($FA444,DIV,LOOKUPS!J$7,0)*$FH$6++VLOOKUP($FA444,SIZE,LOOKUPS!J$11,0)*$FI$6),"",VLOOKUP($FA444,MOM,LOOKUPS!J$12,0)*$FB$6+VLOOKUP($FA444,STREV,LOOKUPS!J$10,0)*$FC$6+VLOOKUP($FA444,LTREV,LOOKUPS!J$9,0)*$FD$6+VLOOKUP($FA444,CFP,LOOKUPS!J$6,0)*$FE$6+VLOOKUP($FA444,EP,LOOKUPS!J$8,0)*$FF$6+VLOOKUP($FA444,BM,LOOKUPS!J$5,0)*$FG$6+VLOOKUP($FA444,DIV,LOOKUPS!J$7,0)*$FH$6++VLOOKUP($FA444,SIZE,LOOKUPS!J$11,0)*$FI$6)</f>
        <v>2.5111999999999997</v>
      </c>
      <c r="FJ444" s="1">
        <f>IF(ISERROR(VLOOKUP($FA444,MOM,LOOKUPS!K$12,0)*$FB$6+VLOOKUP($FA444,STREV,LOOKUPS!K$10,0)*$FC$6+VLOOKUP($FA444,LTREV,LOOKUPS!K$9,0)*$FD$6+VLOOKUP($FA444,CFP,LOOKUPS!K$6,0)*$FE$6+VLOOKUP($FA444,EP,LOOKUPS!K$8,0)*$FF$6+VLOOKUP($FA444,BM,LOOKUPS!K$5,0)*$FG$6+VLOOKUP($FA444,DIV,LOOKUPS!K$7,0)*$FH$6++VLOOKUP($FA444,SIZE,LOOKUPS!K$11,0)*$FI$6),"",VLOOKUP($FA444,MOM,LOOKUPS!K$12,0)*$FB$6+VLOOKUP($FA444,STREV,LOOKUPS!K$10,0)*$FC$6+VLOOKUP($FA444,LTREV,LOOKUPS!K$9,0)*$FD$6+VLOOKUP($FA444,CFP,LOOKUPS!K$6,0)*$FE$6+VLOOKUP($FA444,EP,LOOKUPS!K$8,0)*$FF$6+VLOOKUP($FA444,BM,LOOKUPS!K$5,0)*$FG$6+VLOOKUP($FA444,DIV,LOOKUPS!K$7,0)*$FH$6++VLOOKUP($FA444,SIZE,LOOKUPS!K$11,0)*$FI$6)</f>
        <v>2.2906</v>
      </c>
      <c r="FK444" s="1">
        <f>IF(ISERROR(VLOOKUP($FA444,MOM,LOOKUPS!L$12,0)*$FB$6+VLOOKUP($FA444,STREV,LOOKUPS!L$10,0)*$FC$6+VLOOKUP($FA444,LTREV,LOOKUPS!L$9,0)*$FD$6+VLOOKUP($FA444,CFP,LOOKUPS!L$6,0)*$FE$6+VLOOKUP($FA444,EP,LOOKUPS!L$8,0)*$FF$6+VLOOKUP($FA444,BM,LOOKUPS!L$5,0)*$FG$6+VLOOKUP($FA444,DIV,LOOKUPS!L$7,0)*$FH$6++VLOOKUP($FA444,SIZE,LOOKUPS!L$11,0)*$FI$6),"",VLOOKUP($FA444,MOM,LOOKUPS!L$12,0)*$FB$6+VLOOKUP($FA444,STREV,LOOKUPS!L$10,0)*$FC$6+VLOOKUP($FA444,LTREV,LOOKUPS!L$9,0)*$FD$6+VLOOKUP($FA444,CFP,LOOKUPS!L$6,0)*$FE$6+VLOOKUP($FA444,EP,LOOKUPS!L$8,0)*$FF$6+VLOOKUP($FA444,BM,LOOKUPS!L$5,0)*$FG$6+VLOOKUP($FA444,DIV,LOOKUPS!L$7,0)*$FH$6++VLOOKUP($FA444,SIZE,LOOKUPS!L$11,0)*$FI$6)</f>
        <v>2.0373000000000001</v>
      </c>
    </row>
    <row r="445" spans="1:167" x14ac:dyDescent="0.3">
      <c r="A445" s="1">
        <v>196304</v>
      </c>
      <c r="B445" s="1">
        <v>2.59</v>
      </c>
      <c r="C445" s="1">
        <v>3.8</v>
      </c>
      <c r="D445" s="1">
        <v>3.65</v>
      </c>
      <c r="E445" s="1">
        <v>4.32</v>
      </c>
      <c r="F445" s="1">
        <v>3.27</v>
      </c>
      <c r="G445" s="1">
        <v>4.05</v>
      </c>
      <c r="H445" s="1">
        <v>3.85</v>
      </c>
      <c r="I445" s="1">
        <v>4.83</v>
      </c>
      <c r="J445" s="1">
        <v>4.24</v>
      </c>
      <c r="K445" s="1">
        <v>3.7</v>
      </c>
      <c r="M445" s="1">
        <v>196205</v>
      </c>
      <c r="N445" s="1">
        <v>-10.75</v>
      </c>
      <c r="O445" s="1">
        <v>-9.39</v>
      </c>
      <c r="P445" s="1">
        <v>-10.25</v>
      </c>
      <c r="Q445" s="1">
        <v>-9.51</v>
      </c>
      <c r="R445" s="1">
        <v>-9.49</v>
      </c>
      <c r="S445" s="1">
        <v>-8.73</v>
      </c>
      <c r="T445" s="1">
        <v>-8.86</v>
      </c>
      <c r="U445" s="1">
        <v>-10.25</v>
      </c>
      <c r="V445" s="1">
        <v>-10.37</v>
      </c>
      <c r="W445" s="1">
        <v>-11.18</v>
      </c>
      <c r="Y445" s="1">
        <v>196704</v>
      </c>
      <c r="Z445" s="1">
        <v>3.23</v>
      </c>
      <c r="AA445" s="1">
        <v>2.76</v>
      </c>
      <c r="AB445" s="1">
        <v>2.36</v>
      </c>
      <c r="AC445" s="1">
        <v>2.93</v>
      </c>
      <c r="AD445" s="1">
        <v>3.45</v>
      </c>
      <c r="AE445" s="1">
        <v>4.08</v>
      </c>
      <c r="AF445" s="1">
        <v>4.28</v>
      </c>
      <c r="AG445" s="1">
        <v>6.03</v>
      </c>
      <c r="AH445" s="1">
        <v>4.9000000000000004</v>
      </c>
      <c r="AI445" s="1">
        <v>3.56</v>
      </c>
      <c r="AK445">
        <v>198710</v>
      </c>
      <c r="AL445">
        <v>-31.22</v>
      </c>
      <c r="AM445">
        <v>-30.08</v>
      </c>
      <c r="AN445">
        <v>-26.68</v>
      </c>
      <c r="AO445">
        <v>-25.18</v>
      </c>
      <c r="AP445">
        <v>-30.94</v>
      </c>
      <c r="AQ445">
        <v>-27.42</v>
      </c>
      <c r="AR445">
        <v>-26.81</v>
      </c>
      <c r="AS445">
        <v>-25.35</v>
      </c>
      <c r="AT445">
        <v>-25.04</v>
      </c>
      <c r="AU445">
        <v>-31.86</v>
      </c>
      <c r="AV445">
        <v>-29.47</v>
      </c>
      <c r="AW445">
        <v>-27.19</v>
      </c>
      <c r="AX445">
        <v>-27.63</v>
      </c>
      <c r="AY445">
        <v>-27.11</v>
      </c>
      <c r="AZ445">
        <v>-26.53</v>
      </c>
      <c r="BA445">
        <v>-25.22</v>
      </c>
      <c r="BB445">
        <v>-25.47</v>
      </c>
      <c r="BC445">
        <v>-24.56</v>
      </c>
      <c r="BD445">
        <v>-25.42</v>
      </c>
      <c r="BF445" s="1">
        <v>198710</v>
      </c>
      <c r="BG445" s="1">
        <v>-31.2</v>
      </c>
      <c r="BH445" s="1">
        <v>-30.01</v>
      </c>
      <c r="BI445" s="1">
        <v>-27.34</v>
      </c>
      <c r="BJ445" s="1">
        <v>-23.87</v>
      </c>
      <c r="BK445" s="1">
        <v>-30.67</v>
      </c>
      <c r="BL445" s="1">
        <v>-28.26</v>
      </c>
      <c r="BM445" s="1">
        <v>-27.59</v>
      </c>
      <c r="BN445" s="1">
        <v>-24.31</v>
      </c>
      <c r="BO445" s="1">
        <v>-24.36</v>
      </c>
      <c r="BP445" s="1">
        <v>-31.59</v>
      </c>
      <c r="BQ445" s="1">
        <v>-29.57</v>
      </c>
      <c r="BR445" s="1">
        <v>-28.07</v>
      </c>
      <c r="BS445" s="1">
        <v>-28.52</v>
      </c>
      <c r="BT445" s="1">
        <v>-28.2</v>
      </c>
      <c r="BU445" s="1">
        <v>-26.96</v>
      </c>
      <c r="BV445" s="1">
        <v>-25.81</v>
      </c>
      <c r="BW445" s="1">
        <v>-22.76</v>
      </c>
      <c r="BX445" s="1">
        <v>-23.57</v>
      </c>
      <c r="BY445" s="1">
        <v>-25.18</v>
      </c>
      <c r="CA445" s="1">
        <v>196210</v>
      </c>
      <c r="CB445" s="1">
        <v>-4.2699999999999996</v>
      </c>
      <c r="CC445" s="1">
        <v>-2.67</v>
      </c>
      <c r="CD445" s="1">
        <v>-2.12</v>
      </c>
      <c r="CE445" s="1">
        <v>-1.91</v>
      </c>
      <c r="CF445" s="1">
        <v>-2.96</v>
      </c>
      <c r="CG445" s="1">
        <v>-2.27</v>
      </c>
      <c r="CH445" s="1">
        <v>-1.53</v>
      </c>
      <c r="CI445" s="1">
        <v>-2.66</v>
      </c>
      <c r="CJ445" s="1">
        <v>-1.69</v>
      </c>
      <c r="CK445" s="1">
        <v>-3.62</v>
      </c>
      <c r="CL445" s="1">
        <v>-2.29</v>
      </c>
      <c r="CM445" s="1">
        <v>-2.09</v>
      </c>
      <c r="CN445" s="1">
        <v>-2.4500000000000002</v>
      </c>
      <c r="CO445" s="1">
        <v>-1.01</v>
      </c>
      <c r="CP445" s="1">
        <v>-2.0699999999999998</v>
      </c>
      <c r="CQ445" s="1">
        <v>-2.96</v>
      </c>
      <c r="CR445" s="1">
        <v>-2.36</v>
      </c>
      <c r="CS445" s="1">
        <v>-1.34</v>
      </c>
      <c r="CT445" s="1">
        <v>-2.04</v>
      </c>
      <c r="CV445" s="1">
        <v>196310</v>
      </c>
      <c r="CW445" s="1">
        <v>0.72</v>
      </c>
      <c r="CX445" s="1">
        <v>2.4900000000000002</v>
      </c>
      <c r="CY445" s="1">
        <v>1.25</v>
      </c>
      <c r="CZ445" s="1">
        <v>1.32</v>
      </c>
      <c r="DA445" s="1">
        <v>2.76</v>
      </c>
      <c r="DB445" s="1">
        <v>1.94</v>
      </c>
      <c r="DC445" s="1">
        <v>0.5</v>
      </c>
      <c r="DD445" s="1">
        <v>1.33</v>
      </c>
      <c r="DE445" s="1">
        <v>1.54</v>
      </c>
      <c r="DF445" s="1">
        <v>3.08</v>
      </c>
      <c r="DG445" s="1">
        <v>2.4300000000000002</v>
      </c>
      <c r="DH445" s="1">
        <v>1.89</v>
      </c>
      <c r="DI445" s="1">
        <v>1.99</v>
      </c>
      <c r="DJ445" s="1">
        <v>0.3</v>
      </c>
      <c r="DK445" s="1">
        <v>0.69</v>
      </c>
      <c r="DL445" s="1">
        <v>1.89</v>
      </c>
      <c r="DM445" s="1">
        <v>0.71</v>
      </c>
      <c r="DN445" s="1">
        <v>1.47</v>
      </c>
      <c r="DO445" s="1">
        <v>1.59</v>
      </c>
      <c r="DQ445" s="1">
        <v>196210</v>
      </c>
      <c r="DR445" s="1">
        <v>-99.99</v>
      </c>
      <c r="DS445" s="1">
        <v>-3.95</v>
      </c>
      <c r="DT445" s="1">
        <v>-2.4500000000000002</v>
      </c>
      <c r="DU445" s="1">
        <v>-0.24</v>
      </c>
      <c r="DV445" s="1">
        <v>-4.5999999999999996</v>
      </c>
      <c r="DW445" s="1">
        <v>-3.18</v>
      </c>
      <c r="DX445" s="1">
        <v>-2.2400000000000002</v>
      </c>
      <c r="DY445" s="1">
        <v>-1.26</v>
      </c>
      <c r="DZ445" s="1">
        <v>0.08</v>
      </c>
      <c r="EA445" s="1">
        <v>-4.62</v>
      </c>
      <c r="EB445" s="1">
        <v>-4.58</v>
      </c>
      <c r="EC445" s="1">
        <v>-2.66</v>
      </c>
      <c r="ED445" s="1">
        <v>-3.7</v>
      </c>
      <c r="EE445" s="1">
        <v>-2.88</v>
      </c>
      <c r="EF445" s="1">
        <v>-1.6</v>
      </c>
      <c r="EG445" s="1">
        <v>-1.63</v>
      </c>
      <c r="EH445" s="1">
        <v>-0.89</v>
      </c>
      <c r="EI445" s="1">
        <v>-0.63</v>
      </c>
      <c r="EJ445" s="1">
        <v>0.79</v>
      </c>
      <c r="EL445">
        <v>196210</v>
      </c>
      <c r="EM445">
        <v>-0.05</v>
      </c>
      <c r="EN445">
        <v>-3.97</v>
      </c>
      <c r="EO445">
        <v>1.3</v>
      </c>
      <c r="EP445">
        <v>0.25</v>
      </c>
      <c r="ER445" s="1">
        <v>196304</v>
      </c>
      <c r="ES445" s="1">
        <v>-0.08</v>
      </c>
      <c r="EU445" s="1">
        <v>196205</v>
      </c>
      <c r="EV445" s="1">
        <v>-0.09</v>
      </c>
      <c r="EX445" s="1">
        <v>196704</v>
      </c>
      <c r="EY445" s="1">
        <v>-3.58</v>
      </c>
      <c r="FA445" s="1">
        <v>196304</v>
      </c>
      <c r="FB445" s="1">
        <f>IF(ISERROR(VLOOKUP($FA445,MOM,LOOKUPS!C$12,0)*$FB$6+VLOOKUP($FA445,STREV,LOOKUPS!C$10,0)*$FC$6+VLOOKUP($FA445,LTREV,LOOKUPS!C$9,0)*$FD$6+VLOOKUP($FA445,CFP,LOOKUPS!C$6,0)*$FE$6+VLOOKUP($FA445,EP,LOOKUPS!C$8,0)*$FF$6+VLOOKUP($FA445,BM,LOOKUPS!C$5,0)*$FG$6+VLOOKUP($FA445,DIV,LOOKUPS!C$7,0)*$FH$6++VLOOKUP($FA445,SIZE,LOOKUPS!C$11,0)*$FI$6),"",VLOOKUP($FA445,MOM,LOOKUPS!C$12,0)*$FB$6+VLOOKUP($FA445,STREV,LOOKUPS!C$10,0)*$FC$6+VLOOKUP($FA445,LTREV,LOOKUPS!C$9,0)*$FD$6+VLOOKUP($FA445,CFP,LOOKUPS!C$6,0)*$FE$6+VLOOKUP($FA445,EP,LOOKUPS!C$8,0)*$FF$6+VLOOKUP($FA445,BM,LOOKUPS!C$5,0)*$FG$6+VLOOKUP($FA445,DIV,LOOKUPS!C$7,0)*$FH$6++VLOOKUP($FA445,SIZE,LOOKUPS!C$11,0)*$FI$6)</f>
        <v>2.9592000000000001</v>
      </c>
      <c r="FC445" s="1">
        <f>IF(ISERROR(VLOOKUP($FA445,MOM,LOOKUPS!D$12,0)*$FB$6+VLOOKUP($FA445,STREV,LOOKUPS!D$10,0)*$FC$6+VLOOKUP($FA445,LTREV,LOOKUPS!D$9,0)*$FD$6+VLOOKUP($FA445,CFP,LOOKUPS!D$6,0)*$FE$6+VLOOKUP($FA445,EP,LOOKUPS!D$8,0)*$FF$6+VLOOKUP($FA445,BM,LOOKUPS!D$5,0)*$FG$6+VLOOKUP($FA445,DIV,LOOKUPS!D$7,0)*$FH$6++VLOOKUP($FA445,SIZE,LOOKUPS!D$11,0)*$FI$6),"",VLOOKUP($FA445,MOM,LOOKUPS!D$12,0)*$FB$6+VLOOKUP($FA445,STREV,LOOKUPS!D$10,0)*$FC$6+VLOOKUP($FA445,LTREV,LOOKUPS!D$9,0)*$FD$6+VLOOKUP($FA445,CFP,LOOKUPS!D$6,0)*$FE$6+VLOOKUP($FA445,EP,LOOKUPS!D$8,0)*$FF$6+VLOOKUP($FA445,BM,LOOKUPS!D$5,0)*$FG$6+VLOOKUP($FA445,DIV,LOOKUPS!D$7,0)*$FH$6++VLOOKUP($FA445,SIZE,LOOKUPS!D$11,0)*$FI$6)</f>
        <v>3.2871000000000001</v>
      </c>
      <c r="FD445" s="1">
        <f>IF(ISERROR(VLOOKUP($FA445,MOM,LOOKUPS!E$12,0)*$FB$6+VLOOKUP($FA445,STREV,LOOKUPS!E$10,0)*$FC$6+VLOOKUP($FA445,LTREV,LOOKUPS!E$9,0)*$FD$6+VLOOKUP($FA445,CFP,LOOKUPS!E$6,0)*$FE$6+VLOOKUP($FA445,EP,LOOKUPS!E$8,0)*$FF$6+VLOOKUP($FA445,BM,LOOKUPS!E$5,0)*$FG$6+VLOOKUP($FA445,DIV,LOOKUPS!E$7,0)*$FH$6++VLOOKUP($FA445,SIZE,LOOKUPS!E$11,0)*$FI$6),"",VLOOKUP($FA445,MOM,LOOKUPS!E$12,0)*$FB$6+VLOOKUP($FA445,STREV,LOOKUPS!E$10,0)*$FC$6+VLOOKUP($FA445,LTREV,LOOKUPS!E$9,0)*$FD$6+VLOOKUP($FA445,CFP,LOOKUPS!E$6,0)*$FE$6+VLOOKUP($FA445,EP,LOOKUPS!E$8,0)*$FF$6+VLOOKUP($FA445,BM,LOOKUPS!E$5,0)*$FG$6+VLOOKUP($FA445,DIV,LOOKUPS!E$7,0)*$FH$6++VLOOKUP($FA445,SIZE,LOOKUPS!E$11,0)*$FI$6)</f>
        <v>3.9481000000000002</v>
      </c>
      <c r="FE445" s="1">
        <f>IF(ISERROR(VLOOKUP($FA445,MOM,LOOKUPS!F$12,0)*$FB$6+VLOOKUP($FA445,STREV,LOOKUPS!F$10,0)*$FC$6+VLOOKUP($FA445,LTREV,LOOKUPS!F$9,0)*$FD$6+VLOOKUP($FA445,CFP,LOOKUPS!F$6,0)*$FE$6+VLOOKUP($FA445,EP,LOOKUPS!F$8,0)*$FF$6+VLOOKUP($FA445,BM,LOOKUPS!F$5,0)*$FG$6+VLOOKUP($FA445,DIV,LOOKUPS!F$7,0)*$FH$6++VLOOKUP($FA445,SIZE,LOOKUPS!F$11,0)*$FI$6),"",VLOOKUP($FA445,MOM,LOOKUPS!F$12,0)*$FB$6+VLOOKUP($FA445,STREV,LOOKUPS!F$10,0)*$FC$6+VLOOKUP($FA445,LTREV,LOOKUPS!F$9,0)*$FD$6+VLOOKUP($FA445,CFP,LOOKUPS!F$6,0)*$FE$6+VLOOKUP($FA445,EP,LOOKUPS!F$8,0)*$FF$6+VLOOKUP($FA445,BM,LOOKUPS!F$5,0)*$FG$6+VLOOKUP($FA445,DIV,LOOKUPS!F$7,0)*$FH$6++VLOOKUP($FA445,SIZE,LOOKUPS!F$11,0)*$FI$6)</f>
        <v>3.4297</v>
      </c>
      <c r="FF445" s="1">
        <f>IF(ISERROR(VLOOKUP($FA445,MOM,LOOKUPS!G$12,0)*$FB$6+VLOOKUP($FA445,STREV,LOOKUPS!G$10,0)*$FC$6+VLOOKUP($FA445,LTREV,LOOKUPS!G$9,0)*$FD$6+VLOOKUP($FA445,CFP,LOOKUPS!G$6,0)*$FE$6+VLOOKUP($FA445,EP,LOOKUPS!G$8,0)*$FF$6+VLOOKUP($FA445,BM,LOOKUPS!G$5,0)*$FG$6+VLOOKUP($FA445,DIV,LOOKUPS!G$7,0)*$FH$6++VLOOKUP($FA445,SIZE,LOOKUPS!G$11,0)*$FI$6),"",VLOOKUP($FA445,MOM,LOOKUPS!G$12,0)*$FB$6+VLOOKUP($FA445,STREV,LOOKUPS!G$10,0)*$FC$6+VLOOKUP($FA445,LTREV,LOOKUPS!G$9,0)*$FD$6+VLOOKUP($FA445,CFP,LOOKUPS!G$6,0)*$FE$6+VLOOKUP($FA445,EP,LOOKUPS!G$8,0)*$FF$6+VLOOKUP($FA445,BM,LOOKUPS!G$5,0)*$FG$6+VLOOKUP($FA445,DIV,LOOKUPS!G$7,0)*$FH$6++VLOOKUP($FA445,SIZE,LOOKUPS!G$11,0)*$FI$6)</f>
        <v>3.5086000000000004</v>
      </c>
      <c r="FG445" s="1">
        <f>IF(ISERROR(VLOOKUP($FA445,MOM,LOOKUPS!H$12,0)*$FB$6+VLOOKUP($FA445,STREV,LOOKUPS!H$10,0)*$FC$6+VLOOKUP($FA445,LTREV,LOOKUPS!H$9,0)*$FD$6+VLOOKUP($FA445,CFP,LOOKUPS!H$6,0)*$FE$6+VLOOKUP($FA445,EP,LOOKUPS!H$8,0)*$FF$6+VLOOKUP($FA445,BM,LOOKUPS!H$5,0)*$FG$6+VLOOKUP($FA445,DIV,LOOKUPS!H$7,0)*$FH$6++VLOOKUP($FA445,SIZE,LOOKUPS!H$11,0)*$FI$6),"",VLOOKUP($FA445,MOM,LOOKUPS!H$12,0)*$FB$6+VLOOKUP($FA445,STREV,LOOKUPS!H$10,0)*$FC$6+VLOOKUP($FA445,LTREV,LOOKUPS!H$9,0)*$FD$6+VLOOKUP($FA445,CFP,LOOKUPS!H$6,0)*$FE$6+VLOOKUP($FA445,EP,LOOKUPS!H$8,0)*$FF$6+VLOOKUP($FA445,BM,LOOKUPS!H$5,0)*$FG$6+VLOOKUP($FA445,DIV,LOOKUPS!H$7,0)*$FH$6++VLOOKUP($FA445,SIZE,LOOKUPS!H$11,0)*$FI$6)</f>
        <v>3.4475000000000002</v>
      </c>
      <c r="FH445" s="1">
        <f>IF(ISERROR(VLOOKUP($FA445,MOM,LOOKUPS!I$12,0)*$FB$6+VLOOKUP($FA445,STREV,LOOKUPS!I$10,0)*$FC$6+VLOOKUP($FA445,LTREV,LOOKUPS!I$9,0)*$FD$6+VLOOKUP($FA445,CFP,LOOKUPS!I$6,0)*$FE$6+VLOOKUP($FA445,EP,LOOKUPS!I$8,0)*$FF$6+VLOOKUP($FA445,BM,LOOKUPS!I$5,0)*$FG$6+VLOOKUP($FA445,DIV,LOOKUPS!I$7,0)*$FH$6++VLOOKUP($FA445,SIZE,LOOKUPS!I$11,0)*$FI$6),"",VLOOKUP($FA445,MOM,LOOKUPS!I$12,0)*$FB$6+VLOOKUP($FA445,STREV,LOOKUPS!I$10,0)*$FC$6+VLOOKUP($FA445,LTREV,LOOKUPS!I$9,0)*$FD$6+VLOOKUP($FA445,CFP,LOOKUPS!I$6,0)*$FE$6+VLOOKUP($FA445,EP,LOOKUPS!I$8,0)*$FF$6+VLOOKUP($FA445,BM,LOOKUPS!I$5,0)*$FG$6+VLOOKUP($FA445,DIV,LOOKUPS!I$7,0)*$FH$6++VLOOKUP($FA445,SIZE,LOOKUPS!I$11,0)*$FI$6)</f>
        <v>3.4805000000000001</v>
      </c>
      <c r="FI445" s="1">
        <f>IF(ISERROR(VLOOKUP($FA445,MOM,LOOKUPS!J$12,0)*$FB$6+VLOOKUP($FA445,STREV,LOOKUPS!J$10,0)*$FC$6+VLOOKUP($FA445,LTREV,LOOKUPS!J$9,0)*$FD$6+VLOOKUP($FA445,CFP,LOOKUPS!J$6,0)*$FE$6+VLOOKUP($FA445,EP,LOOKUPS!J$8,0)*$FF$6+VLOOKUP($FA445,BM,LOOKUPS!J$5,0)*$FG$6+VLOOKUP($FA445,DIV,LOOKUPS!J$7,0)*$FH$6++VLOOKUP($FA445,SIZE,LOOKUPS!J$11,0)*$FI$6),"",VLOOKUP($FA445,MOM,LOOKUPS!J$12,0)*$FB$6+VLOOKUP($FA445,STREV,LOOKUPS!J$10,0)*$FC$6+VLOOKUP($FA445,LTREV,LOOKUPS!J$9,0)*$FD$6+VLOOKUP($FA445,CFP,LOOKUPS!J$6,0)*$FE$6+VLOOKUP($FA445,EP,LOOKUPS!J$8,0)*$FF$6+VLOOKUP($FA445,BM,LOOKUPS!J$5,0)*$FG$6+VLOOKUP($FA445,DIV,LOOKUPS!J$7,0)*$FH$6++VLOOKUP($FA445,SIZE,LOOKUPS!J$11,0)*$FI$6)</f>
        <v>4.1417000000000002</v>
      </c>
      <c r="FJ445" s="1">
        <f>IF(ISERROR(VLOOKUP($FA445,MOM,LOOKUPS!K$12,0)*$FB$6+VLOOKUP($FA445,STREV,LOOKUPS!K$10,0)*$FC$6+VLOOKUP($FA445,LTREV,LOOKUPS!K$9,0)*$FD$6+VLOOKUP($FA445,CFP,LOOKUPS!K$6,0)*$FE$6+VLOOKUP($FA445,EP,LOOKUPS!K$8,0)*$FF$6+VLOOKUP($FA445,BM,LOOKUPS!K$5,0)*$FG$6+VLOOKUP($FA445,DIV,LOOKUPS!K$7,0)*$FH$6++VLOOKUP($FA445,SIZE,LOOKUPS!K$11,0)*$FI$6),"",VLOOKUP($FA445,MOM,LOOKUPS!K$12,0)*$FB$6+VLOOKUP($FA445,STREV,LOOKUPS!K$10,0)*$FC$6+VLOOKUP($FA445,LTREV,LOOKUPS!K$9,0)*$FD$6+VLOOKUP($FA445,CFP,LOOKUPS!K$6,0)*$FE$6+VLOOKUP($FA445,EP,LOOKUPS!K$8,0)*$FF$6+VLOOKUP($FA445,BM,LOOKUPS!K$5,0)*$FG$6+VLOOKUP($FA445,DIV,LOOKUPS!K$7,0)*$FH$6++VLOOKUP($FA445,SIZE,LOOKUPS!K$11,0)*$FI$6)</f>
        <v>3.9950000000000001</v>
      </c>
      <c r="FK445" s="1">
        <f>IF(ISERROR(VLOOKUP($FA445,MOM,LOOKUPS!L$12,0)*$FB$6+VLOOKUP($FA445,STREV,LOOKUPS!L$10,0)*$FC$6+VLOOKUP($FA445,LTREV,LOOKUPS!L$9,0)*$FD$6+VLOOKUP($FA445,CFP,LOOKUPS!L$6,0)*$FE$6+VLOOKUP($FA445,EP,LOOKUPS!L$8,0)*$FF$6+VLOOKUP($FA445,BM,LOOKUPS!L$5,0)*$FG$6+VLOOKUP($FA445,DIV,LOOKUPS!L$7,0)*$FH$6++VLOOKUP($FA445,SIZE,LOOKUPS!L$11,0)*$FI$6),"",VLOOKUP($FA445,MOM,LOOKUPS!L$12,0)*$FB$6+VLOOKUP($FA445,STREV,LOOKUPS!L$10,0)*$FC$6+VLOOKUP($FA445,LTREV,LOOKUPS!L$9,0)*$FD$6+VLOOKUP($FA445,CFP,LOOKUPS!L$6,0)*$FE$6+VLOOKUP($FA445,EP,LOOKUPS!L$8,0)*$FF$6+VLOOKUP($FA445,BM,LOOKUPS!L$5,0)*$FG$6+VLOOKUP($FA445,DIV,LOOKUPS!L$7,0)*$FH$6++VLOOKUP($FA445,SIZE,LOOKUPS!L$11,0)*$FI$6)</f>
        <v>2.8829000000000002</v>
      </c>
    </row>
    <row r="446" spans="1:167" x14ac:dyDescent="0.3">
      <c r="A446" s="1">
        <v>196305</v>
      </c>
      <c r="B446" s="1">
        <v>3.32</v>
      </c>
      <c r="C446" s="1">
        <v>3.5</v>
      </c>
      <c r="D446" s="1">
        <v>2.59</v>
      </c>
      <c r="E446" s="1">
        <v>3.16</v>
      </c>
      <c r="F446" s="1">
        <v>2.2599999999999998</v>
      </c>
      <c r="G446" s="1">
        <v>3.12</v>
      </c>
      <c r="H446" s="1">
        <v>3.51</v>
      </c>
      <c r="I446" s="1">
        <v>3.46</v>
      </c>
      <c r="J446" s="1">
        <v>3.45</v>
      </c>
      <c r="K446" s="1">
        <v>4.45</v>
      </c>
      <c r="M446" s="1">
        <v>196206</v>
      </c>
      <c r="N446" s="1">
        <v>-10.81</v>
      </c>
      <c r="O446" s="1">
        <v>-9.3000000000000007</v>
      </c>
      <c r="P446" s="1">
        <v>-9.07</v>
      </c>
      <c r="Q446" s="1">
        <v>-8.86</v>
      </c>
      <c r="R446" s="1">
        <v>-8.65</v>
      </c>
      <c r="S446" s="1">
        <v>-8.4</v>
      </c>
      <c r="T446" s="1">
        <v>-7.61</v>
      </c>
      <c r="U446" s="1">
        <v>-7.97</v>
      </c>
      <c r="V446" s="1">
        <v>-8.1199999999999992</v>
      </c>
      <c r="W446" s="1">
        <v>-7.24</v>
      </c>
      <c r="Y446" s="1">
        <v>196705</v>
      </c>
      <c r="Z446" s="1">
        <v>-2.04</v>
      </c>
      <c r="AA446" s="1">
        <v>-1.95</v>
      </c>
      <c r="AB446" s="1">
        <v>-2.78</v>
      </c>
      <c r="AC446" s="1">
        <v>-2.5299999999999998</v>
      </c>
      <c r="AD446" s="1">
        <v>-1.87</v>
      </c>
      <c r="AE446" s="1">
        <v>-1.87</v>
      </c>
      <c r="AF446" s="1">
        <v>-1.26</v>
      </c>
      <c r="AG446" s="1">
        <v>-0.77</v>
      </c>
      <c r="AH446" s="1">
        <v>-0.88</v>
      </c>
      <c r="AI446" s="1">
        <v>-2.71</v>
      </c>
      <c r="AK446">
        <v>198711</v>
      </c>
      <c r="AL446">
        <v>-7.25</v>
      </c>
      <c r="AM446">
        <v>-6.5</v>
      </c>
      <c r="AN446">
        <v>-5.05</v>
      </c>
      <c r="AO446">
        <v>-3.5</v>
      </c>
      <c r="AP446">
        <v>-6.59</v>
      </c>
      <c r="AQ446">
        <v>-6.15</v>
      </c>
      <c r="AR446">
        <v>-5.24</v>
      </c>
      <c r="AS446">
        <v>-3.85</v>
      </c>
      <c r="AT446">
        <v>-3.13</v>
      </c>
      <c r="AU446">
        <v>-7.76</v>
      </c>
      <c r="AV446">
        <v>-4.71</v>
      </c>
      <c r="AW446">
        <v>-6.22</v>
      </c>
      <c r="AX446">
        <v>-6.08</v>
      </c>
      <c r="AY446">
        <v>-5.36</v>
      </c>
      <c r="AZ446">
        <v>-5.12</v>
      </c>
      <c r="BA446">
        <v>-3.36</v>
      </c>
      <c r="BB446">
        <v>-4.3</v>
      </c>
      <c r="BC446">
        <v>-2.7</v>
      </c>
      <c r="BD446">
        <v>-3.47</v>
      </c>
      <c r="BF446" s="1">
        <v>198711</v>
      </c>
      <c r="BG446" s="1">
        <v>-7.19</v>
      </c>
      <c r="BH446" s="1">
        <v>-6.61</v>
      </c>
      <c r="BI446" s="1">
        <v>-4.84</v>
      </c>
      <c r="BJ446" s="1">
        <v>-3.49</v>
      </c>
      <c r="BK446" s="1">
        <v>-6.74</v>
      </c>
      <c r="BL446" s="1">
        <v>-5.44</v>
      </c>
      <c r="BM446" s="1">
        <v>-5.6</v>
      </c>
      <c r="BN446" s="1">
        <v>-3.53</v>
      </c>
      <c r="BO446" s="1">
        <v>-3.6</v>
      </c>
      <c r="BP446" s="1">
        <v>-6.61</v>
      </c>
      <c r="BQ446" s="1">
        <v>-6.89</v>
      </c>
      <c r="BR446" s="1">
        <v>-6.24</v>
      </c>
      <c r="BS446" s="1">
        <v>-4.41</v>
      </c>
      <c r="BT446" s="1">
        <v>-5.8</v>
      </c>
      <c r="BU446" s="1">
        <v>-5.39</v>
      </c>
      <c r="BV446" s="1">
        <v>-3.8</v>
      </c>
      <c r="BW446" s="1">
        <v>-3.25</v>
      </c>
      <c r="BX446" s="1">
        <v>-2.54</v>
      </c>
      <c r="BY446" s="1">
        <v>-4.68</v>
      </c>
      <c r="CA446" s="1">
        <v>196211</v>
      </c>
      <c r="CB446" s="1">
        <v>13.39</v>
      </c>
      <c r="CC446" s="1">
        <v>14.42</v>
      </c>
      <c r="CD446" s="1">
        <v>12.48</v>
      </c>
      <c r="CE446" s="1">
        <v>14.48</v>
      </c>
      <c r="CF446" s="1">
        <v>14.35</v>
      </c>
      <c r="CG446" s="1">
        <v>13.39</v>
      </c>
      <c r="CH446" s="1">
        <v>11.75</v>
      </c>
      <c r="CI446" s="1">
        <v>13.91</v>
      </c>
      <c r="CJ446" s="1">
        <v>14.92</v>
      </c>
      <c r="CK446" s="1">
        <v>16.39</v>
      </c>
      <c r="CL446" s="1">
        <v>12.29</v>
      </c>
      <c r="CM446" s="1">
        <v>14.56</v>
      </c>
      <c r="CN446" s="1">
        <v>12.2</v>
      </c>
      <c r="CO446" s="1">
        <v>12.09</v>
      </c>
      <c r="CP446" s="1">
        <v>11.4</v>
      </c>
      <c r="CQ446" s="1">
        <v>14.23</v>
      </c>
      <c r="CR446" s="1">
        <v>13.59</v>
      </c>
      <c r="CS446" s="1">
        <v>12.92</v>
      </c>
      <c r="CT446" s="1">
        <v>16.920000000000002</v>
      </c>
      <c r="CV446" s="1">
        <v>196311</v>
      </c>
      <c r="CW446" s="1">
        <v>-2.91</v>
      </c>
      <c r="CX446" s="1">
        <v>-1.1100000000000001</v>
      </c>
      <c r="CY446" s="1">
        <v>-1.2</v>
      </c>
      <c r="CZ446" s="1">
        <v>-0.62</v>
      </c>
      <c r="DA446" s="1">
        <v>-1.41</v>
      </c>
      <c r="DB446" s="1">
        <v>-1.01</v>
      </c>
      <c r="DC446" s="1">
        <v>-1.17</v>
      </c>
      <c r="DD446" s="1">
        <v>-0.64</v>
      </c>
      <c r="DE446" s="1">
        <v>-0.71</v>
      </c>
      <c r="DF446" s="1">
        <v>-1.24</v>
      </c>
      <c r="DG446" s="1">
        <v>-1.6</v>
      </c>
      <c r="DH446" s="1">
        <v>-0.43</v>
      </c>
      <c r="DI446" s="1">
        <v>-1.61</v>
      </c>
      <c r="DJ446" s="1">
        <v>-1.1200000000000001</v>
      </c>
      <c r="DK446" s="1">
        <v>-1.21</v>
      </c>
      <c r="DL446" s="1">
        <v>-0.87</v>
      </c>
      <c r="DM446" s="1">
        <v>-0.38</v>
      </c>
      <c r="DN446" s="1">
        <v>-0.74</v>
      </c>
      <c r="DO446" s="1">
        <v>-0.7</v>
      </c>
      <c r="DQ446" s="1">
        <v>196211</v>
      </c>
      <c r="DR446" s="1">
        <v>-99.99</v>
      </c>
      <c r="DS446" s="1">
        <v>14.97</v>
      </c>
      <c r="DT446" s="1">
        <v>13.94</v>
      </c>
      <c r="DU446" s="1">
        <v>12.62</v>
      </c>
      <c r="DV446" s="1">
        <v>14.77</v>
      </c>
      <c r="DW446" s="1">
        <v>15.03</v>
      </c>
      <c r="DX446" s="1">
        <v>13.92</v>
      </c>
      <c r="DY446" s="1">
        <v>13.25</v>
      </c>
      <c r="DZ446" s="1">
        <v>12.31</v>
      </c>
      <c r="EA446" s="1">
        <v>14.31</v>
      </c>
      <c r="EB446" s="1">
        <v>15.21</v>
      </c>
      <c r="EC446" s="1">
        <v>15.37</v>
      </c>
      <c r="ED446" s="1">
        <v>14.7</v>
      </c>
      <c r="EE446" s="1">
        <v>14.18</v>
      </c>
      <c r="EF446" s="1">
        <v>13.65</v>
      </c>
      <c r="EG446" s="1">
        <v>13.24</v>
      </c>
      <c r="EH446" s="1">
        <v>13.25</v>
      </c>
      <c r="EI446" s="1">
        <v>13.18</v>
      </c>
      <c r="EJ446" s="1">
        <v>11.44</v>
      </c>
      <c r="EL446">
        <v>196211</v>
      </c>
      <c r="EM446">
        <v>10.87</v>
      </c>
      <c r="EN446">
        <v>2.63</v>
      </c>
      <c r="EO446">
        <v>0.96</v>
      </c>
      <c r="EP446">
        <v>0.2</v>
      </c>
      <c r="ER446" s="1">
        <v>196305</v>
      </c>
      <c r="ES446" s="1">
        <v>0.37</v>
      </c>
      <c r="EU446" s="1">
        <v>196206</v>
      </c>
      <c r="EV446" s="1">
        <v>-2.9</v>
      </c>
      <c r="EX446" s="1">
        <v>196705</v>
      </c>
      <c r="EY446" s="1">
        <v>-0.3</v>
      </c>
      <c r="FA446" s="1">
        <v>196305</v>
      </c>
      <c r="FB446" s="1">
        <f>IF(ISERROR(VLOOKUP($FA446,MOM,LOOKUPS!C$12,0)*$FB$6+VLOOKUP($FA446,STREV,LOOKUPS!C$10,0)*$FC$6+VLOOKUP($FA446,LTREV,LOOKUPS!C$9,0)*$FD$6+VLOOKUP($FA446,CFP,LOOKUPS!C$6,0)*$FE$6+VLOOKUP($FA446,EP,LOOKUPS!C$8,0)*$FF$6+VLOOKUP($FA446,BM,LOOKUPS!C$5,0)*$FG$6+VLOOKUP($FA446,DIV,LOOKUPS!C$7,0)*$FH$6++VLOOKUP($FA446,SIZE,LOOKUPS!C$11,0)*$FI$6),"",VLOOKUP($FA446,MOM,LOOKUPS!C$12,0)*$FB$6+VLOOKUP($FA446,STREV,LOOKUPS!C$10,0)*$FC$6+VLOOKUP($FA446,LTREV,LOOKUPS!C$9,0)*$FD$6+VLOOKUP($FA446,CFP,LOOKUPS!C$6,0)*$FE$6+VLOOKUP($FA446,EP,LOOKUPS!C$8,0)*$FF$6+VLOOKUP($FA446,BM,LOOKUPS!C$5,0)*$FG$6+VLOOKUP($FA446,DIV,LOOKUPS!C$7,0)*$FH$6++VLOOKUP($FA446,SIZE,LOOKUPS!C$11,0)*$FI$6)</f>
        <v>3.1393000000000004</v>
      </c>
      <c r="FC446" s="1">
        <f>IF(ISERROR(VLOOKUP($FA446,MOM,LOOKUPS!D$12,0)*$FB$6+VLOOKUP($FA446,STREV,LOOKUPS!D$10,0)*$FC$6+VLOOKUP($FA446,LTREV,LOOKUPS!D$9,0)*$FD$6+VLOOKUP($FA446,CFP,LOOKUPS!D$6,0)*$FE$6+VLOOKUP($FA446,EP,LOOKUPS!D$8,0)*$FF$6+VLOOKUP($FA446,BM,LOOKUPS!D$5,0)*$FG$6+VLOOKUP($FA446,DIV,LOOKUPS!D$7,0)*$FH$6++VLOOKUP($FA446,SIZE,LOOKUPS!D$11,0)*$FI$6),"",VLOOKUP($FA446,MOM,LOOKUPS!D$12,0)*$FB$6+VLOOKUP($FA446,STREV,LOOKUPS!D$10,0)*$FC$6+VLOOKUP($FA446,LTREV,LOOKUPS!D$9,0)*$FD$6+VLOOKUP($FA446,CFP,LOOKUPS!D$6,0)*$FE$6+VLOOKUP($FA446,EP,LOOKUPS!D$8,0)*$FF$6+VLOOKUP($FA446,BM,LOOKUPS!D$5,0)*$FG$6+VLOOKUP($FA446,DIV,LOOKUPS!D$7,0)*$FH$6++VLOOKUP($FA446,SIZE,LOOKUPS!D$11,0)*$FI$6)</f>
        <v>2.6146000000000003</v>
      </c>
      <c r="FD446" s="1">
        <f>IF(ISERROR(VLOOKUP($FA446,MOM,LOOKUPS!E$12,0)*$FB$6+VLOOKUP($FA446,STREV,LOOKUPS!E$10,0)*$FC$6+VLOOKUP($FA446,LTREV,LOOKUPS!E$9,0)*$FD$6+VLOOKUP($FA446,CFP,LOOKUPS!E$6,0)*$FE$6+VLOOKUP($FA446,EP,LOOKUPS!E$8,0)*$FF$6+VLOOKUP($FA446,BM,LOOKUPS!E$5,0)*$FG$6+VLOOKUP($FA446,DIV,LOOKUPS!E$7,0)*$FH$6++VLOOKUP($FA446,SIZE,LOOKUPS!E$11,0)*$FI$6),"",VLOOKUP($FA446,MOM,LOOKUPS!E$12,0)*$FB$6+VLOOKUP($FA446,STREV,LOOKUPS!E$10,0)*$FC$6+VLOOKUP($FA446,LTREV,LOOKUPS!E$9,0)*$FD$6+VLOOKUP($FA446,CFP,LOOKUPS!E$6,0)*$FE$6+VLOOKUP($FA446,EP,LOOKUPS!E$8,0)*$FF$6+VLOOKUP($FA446,BM,LOOKUPS!E$5,0)*$FG$6+VLOOKUP($FA446,DIV,LOOKUPS!E$7,0)*$FH$6++VLOOKUP($FA446,SIZE,LOOKUPS!E$11,0)*$FI$6)</f>
        <v>2.1589</v>
      </c>
      <c r="FE446" s="1">
        <f>IF(ISERROR(VLOOKUP($FA446,MOM,LOOKUPS!F$12,0)*$FB$6+VLOOKUP($FA446,STREV,LOOKUPS!F$10,0)*$FC$6+VLOOKUP($FA446,LTREV,LOOKUPS!F$9,0)*$FD$6+VLOOKUP($FA446,CFP,LOOKUPS!F$6,0)*$FE$6+VLOOKUP($FA446,EP,LOOKUPS!F$8,0)*$FF$6+VLOOKUP($FA446,BM,LOOKUPS!F$5,0)*$FG$6+VLOOKUP($FA446,DIV,LOOKUPS!F$7,0)*$FH$6++VLOOKUP($FA446,SIZE,LOOKUPS!F$11,0)*$FI$6),"",VLOOKUP($FA446,MOM,LOOKUPS!F$12,0)*$FB$6+VLOOKUP($FA446,STREV,LOOKUPS!F$10,0)*$FC$6+VLOOKUP($FA446,LTREV,LOOKUPS!F$9,0)*$FD$6+VLOOKUP($FA446,CFP,LOOKUPS!F$6,0)*$FE$6+VLOOKUP($FA446,EP,LOOKUPS!F$8,0)*$FF$6+VLOOKUP($FA446,BM,LOOKUPS!F$5,0)*$FG$6+VLOOKUP($FA446,DIV,LOOKUPS!F$7,0)*$FH$6++VLOOKUP($FA446,SIZE,LOOKUPS!F$11,0)*$FI$6)</f>
        <v>3.0343000000000004</v>
      </c>
      <c r="FF446" s="1">
        <f>IF(ISERROR(VLOOKUP($FA446,MOM,LOOKUPS!G$12,0)*$FB$6+VLOOKUP($FA446,STREV,LOOKUPS!G$10,0)*$FC$6+VLOOKUP($FA446,LTREV,LOOKUPS!G$9,0)*$FD$6+VLOOKUP($FA446,CFP,LOOKUPS!G$6,0)*$FE$6+VLOOKUP($FA446,EP,LOOKUPS!G$8,0)*$FF$6+VLOOKUP($FA446,BM,LOOKUPS!G$5,0)*$FG$6+VLOOKUP($FA446,DIV,LOOKUPS!G$7,0)*$FH$6++VLOOKUP($FA446,SIZE,LOOKUPS!G$11,0)*$FI$6),"",VLOOKUP($FA446,MOM,LOOKUPS!G$12,0)*$FB$6+VLOOKUP($FA446,STREV,LOOKUPS!G$10,0)*$FC$6+VLOOKUP($FA446,LTREV,LOOKUPS!G$9,0)*$FD$6+VLOOKUP($FA446,CFP,LOOKUPS!G$6,0)*$FE$6+VLOOKUP($FA446,EP,LOOKUPS!G$8,0)*$FF$6+VLOOKUP($FA446,BM,LOOKUPS!G$5,0)*$FG$6+VLOOKUP($FA446,DIV,LOOKUPS!G$7,0)*$FH$6++VLOOKUP($FA446,SIZE,LOOKUPS!G$11,0)*$FI$6)</f>
        <v>2.4186000000000001</v>
      </c>
      <c r="FG446" s="1">
        <f>IF(ISERROR(VLOOKUP($FA446,MOM,LOOKUPS!H$12,0)*$FB$6+VLOOKUP($FA446,STREV,LOOKUPS!H$10,0)*$FC$6+VLOOKUP($FA446,LTREV,LOOKUPS!H$9,0)*$FD$6+VLOOKUP($FA446,CFP,LOOKUPS!H$6,0)*$FE$6+VLOOKUP($FA446,EP,LOOKUPS!H$8,0)*$FF$6+VLOOKUP($FA446,BM,LOOKUPS!H$5,0)*$FG$6+VLOOKUP($FA446,DIV,LOOKUPS!H$7,0)*$FH$6++VLOOKUP($FA446,SIZE,LOOKUPS!H$11,0)*$FI$6),"",VLOOKUP($FA446,MOM,LOOKUPS!H$12,0)*$FB$6+VLOOKUP($FA446,STREV,LOOKUPS!H$10,0)*$FC$6+VLOOKUP($FA446,LTREV,LOOKUPS!H$9,0)*$FD$6+VLOOKUP($FA446,CFP,LOOKUPS!H$6,0)*$FE$6+VLOOKUP($FA446,EP,LOOKUPS!H$8,0)*$FF$6+VLOOKUP($FA446,BM,LOOKUPS!H$5,0)*$FG$6+VLOOKUP($FA446,DIV,LOOKUPS!H$7,0)*$FH$6++VLOOKUP($FA446,SIZE,LOOKUPS!H$11,0)*$FI$6)</f>
        <v>2.6936</v>
      </c>
      <c r="FH446" s="1">
        <f>IF(ISERROR(VLOOKUP($FA446,MOM,LOOKUPS!I$12,0)*$FB$6+VLOOKUP($FA446,STREV,LOOKUPS!I$10,0)*$FC$6+VLOOKUP($FA446,LTREV,LOOKUPS!I$9,0)*$FD$6+VLOOKUP($FA446,CFP,LOOKUPS!I$6,0)*$FE$6+VLOOKUP($FA446,EP,LOOKUPS!I$8,0)*$FF$6+VLOOKUP($FA446,BM,LOOKUPS!I$5,0)*$FG$6+VLOOKUP($FA446,DIV,LOOKUPS!I$7,0)*$FH$6++VLOOKUP($FA446,SIZE,LOOKUPS!I$11,0)*$FI$6),"",VLOOKUP($FA446,MOM,LOOKUPS!I$12,0)*$FB$6+VLOOKUP($FA446,STREV,LOOKUPS!I$10,0)*$FC$6+VLOOKUP($FA446,LTREV,LOOKUPS!I$9,0)*$FD$6+VLOOKUP($FA446,CFP,LOOKUPS!I$6,0)*$FE$6+VLOOKUP($FA446,EP,LOOKUPS!I$8,0)*$FF$6+VLOOKUP($FA446,BM,LOOKUPS!I$5,0)*$FG$6+VLOOKUP($FA446,DIV,LOOKUPS!I$7,0)*$FH$6++VLOOKUP($FA446,SIZE,LOOKUPS!I$11,0)*$FI$6)</f>
        <v>3.9361000000000002</v>
      </c>
      <c r="FI446" s="1">
        <f>IF(ISERROR(VLOOKUP($FA446,MOM,LOOKUPS!J$12,0)*$FB$6+VLOOKUP($FA446,STREV,LOOKUPS!J$10,0)*$FC$6+VLOOKUP($FA446,LTREV,LOOKUPS!J$9,0)*$FD$6+VLOOKUP($FA446,CFP,LOOKUPS!J$6,0)*$FE$6+VLOOKUP($FA446,EP,LOOKUPS!J$8,0)*$FF$6+VLOOKUP($FA446,BM,LOOKUPS!J$5,0)*$FG$6+VLOOKUP($FA446,DIV,LOOKUPS!J$7,0)*$FH$6++VLOOKUP($FA446,SIZE,LOOKUPS!J$11,0)*$FI$6),"",VLOOKUP($FA446,MOM,LOOKUPS!J$12,0)*$FB$6+VLOOKUP($FA446,STREV,LOOKUPS!J$10,0)*$FC$6+VLOOKUP($FA446,LTREV,LOOKUPS!J$9,0)*$FD$6+VLOOKUP($FA446,CFP,LOOKUPS!J$6,0)*$FE$6+VLOOKUP($FA446,EP,LOOKUPS!J$8,0)*$FF$6+VLOOKUP($FA446,BM,LOOKUPS!J$5,0)*$FG$6+VLOOKUP($FA446,DIV,LOOKUPS!J$7,0)*$FH$6++VLOOKUP($FA446,SIZE,LOOKUPS!J$11,0)*$FI$6)</f>
        <v>3.1086</v>
      </c>
      <c r="FJ446" s="1">
        <f>IF(ISERROR(VLOOKUP($FA446,MOM,LOOKUPS!K$12,0)*$FB$6+VLOOKUP($FA446,STREV,LOOKUPS!K$10,0)*$FC$6+VLOOKUP($FA446,LTREV,LOOKUPS!K$9,0)*$FD$6+VLOOKUP($FA446,CFP,LOOKUPS!K$6,0)*$FE$6+VLOOKUP($FA446,EP,LOOKUPS!K$8,0)*$FF$6+VLOOKUP($FA446,BM,LOOKUPS!K$5,0)*$FG$6+VLOOKUP($FA446,DIV,LOOKUPS!K$7,0)*$FH$6++VLOOKUP($FA446,SIZE,LOOKUPS!K$11,0)*$FI$6),"",VLOOKUP($FA446,MOM,LOOKUPS!K$12,0)*$FB$6+VLOOKUP($FA446,STREV,LOOKUPS!K$10,0)*$FC$6+VLOOKUP($FA446,LTREV,LOOKUPS!K$9,0)*$FD$6+VLOOKUP($FA446,CFP,LOOKUPS!K$6,0)*$FE$6+VLOOKUP($FA446,EP,LOOKUPS!K$8,0)*$FF$6+VLOOKUP($FA446,BM,LOOKUPS!K$5,0)*$FG$6+VLOOKUP($FA446,DIV,LOOKUPS!K$7,0)*$FH$6++VLOOKUP($FA446,SIZE,LOOKUPS!K$11,0)*$FI$6)</f>
        <v>3.8648000000000002</v>
      </c>
      <c r="FK446" s="1">
        <f>IF(ISERROR(VLOOKUP($FA446,MOM,LOOKUPS!L$12,0)*$FB$6+VLOOKUP($FA446,STREV,LOOKUPS!L$10,0)*$FC$6+VLOOKUP($FA446,LTREV,LOOKUPS!L$9,0)*$FD$6+VLOOKUP($FA446,CFP,LOOKUPS!L$6,0)*$FE$6+VLOOKUP($FA446,EP,LOOKUPS!L$8,0)*$FF$6+VLOOKUP($FA446,BM,LOOKUPS!L$5,0)*$FG$6+VLOOKUP($FA446,DIV,LOOKUPS!L$7,0)*$FH$6++VLOOKUP($FA446,SIZE,LOOKUPS!L$11,0)*$FI$6),"",VLOOKUP($FA446,MOM,LOOKUPS!L$12,0)*$FB$6+VLOOKUP($FA446,STREV,LOOKUPS!L$10,0)*$FC$6+VLOOKUP($FA446,LTREV,LOOKUPS!L$9,0)*$FD$6+VLOOKUP($FA446,CFP,LOOKUPS!L$6,0)*$FE$6+VLOOKUP($FA446,EP,LOOKUPS!L$8,0)*$FF$6+VLOOKUP($FA446,BM,LOOKUPS!L$5,0)*$FG$6+VLOOKUP($FA446,DIV,LOOKUPS!L$7,0)*$FH$6++VLOOKUP($FA446,SIZE,LOOKUPS!L$11,0)*$FI$6)</f>
        <v>5.266</v>
      </c>
    </row>
    <row r="447" spans="1:167" x14ac:dyDescent="0.3">
      <c r="A447" s="1">
        <v>196306</v>
      </c>
      <c r="B447" s="1">
        <v>-2.17</v>
      </c>
      <c r="C447" s="1">
        <v>-1.84</v>
      </c>
      <c r="D447" s="1">
        <v>-1.83</v>
      </c>
      <c r="E447" s="1">
        <v>-1.81</v>
      </c>
      <c r="F447" s="1">
        <v>-1.82</v>
      </c>
      <c r="G447" s="1">
        <v>-1.27</v>
      </c>
      <c r="H447" s="1">
        <v>-2.14</v>
      </c>
      <c r="I447" s="1">
        <v>-0.72</v>
      </c>
      <c r="J447" s="1">
        <v>-0.73</v>
      </c>
      <c r="K447" s="1">
        <v>-1.61</v>
      </c>
      <c r="M447" s="1">
        <v>196207</v>
      </c>
      <c r="N447" s="1">
        <v>9.52</v>
      </c>
      <c r="O447" s="1">
        <v>8.1300000000000008</v>
      </c>
      <c r="P447" s="1">
        <v>6.57</v>
      </c>
      <c r="Q447" s="1">
        <v>6.91</v>
      </c>
      <c r="R447" s="1">
        <v>5.83</v>
      </c>
      <c r="S447" s="1">
        <v>7.33</v>
      </c>
      <c r="T447" s="1">
        <v>5.59</v>
      </c>
      <c r="U447" s="1">
        <v>5.27</v>
      </c>
      <c r="V447" s="1">
        <v>5.35</v>
      </c>
      <c r="W447" s="1">
        <v>3.58</v>
      </c>
      <c r="Y447" s="1">
        <v>196706</v>
      </c>
      <c r="Z447" s="1">
        <v>6.74</v>
      </c>
      <c r="AA447" s="1">
        <v>4.2</v>
      </c>
      <c r="AB447" s="1">
        <v>2.54</v>
      </c>
      <c r="AC447" s="1">
        <v>5.09</v>
      </c>
      <c r="AD447" s="1">
        <v>4.0199999999999996</v>
      </c>
      <c r="AE447" s="1">
        <v>6.82</v>
      </c>
      <c r="AF447" s="1">
        <v>5.27</v>
      </c>
      <c r="AG447" s="1">
        <v>4.96</v>
      </c>
      <c r="AH447" s="1">
        <v>6.2</v>
      </c>
      <c r="AI447" s="1">
        <v>5.13</v>
      </c>
      <c r="AK447">
        <v>198712</v>
      </c>
      <c r="AL447">
        <v>-0.71</v>
      </c>
      <c r="AM447">
        <v>4.93</v>
      </c>
      <c r="AN447">
        <v>6.44</v>
      </c>
      <c r="AO447">
        <v>4.21</v>
      </c>
      <c r="AP447">
        <v>4.66</v>
      </c>
      <c r="AQ447">
        <v>6.23</v>
      </c>
      <c r="AR447">
        <v>6.34</v>
      </c>
      <c r="AS447">
        <v>5.28</v>
      </c>
      <c r="AT447">
        <v>4.21</v>
      </c>
      <c r="AU447">
        <v>3.4</v>
      </c>
      <c r="AV447">
        <v>6.69</v>
      </c>
      <c r="AW447">
        <v>5.81</v>
      </c>
      <c r="AX447">
        <v>6.61</v>
      </c>
      <c r="AY447">
        <v>5.6</v>
      </c>
      <c r="AZ447">
        <v>7.07</v>
      </c>
      <c r="BA447">
        <v>6.45</v>
      </c>
      <c r="BB447">
        <v>4.21</v>
      </c>
      <c r="BC447">
        <v>3.71</v>
      </c>
      <c r="BD447">
        <v>4.6100000000000003</v>
      </c>
      <c r="BF447" s="1">
        <v>198712</v>
      </c>
      <c r="BG447" s="1">
        <v>-0.17</v>
      </c>
      <c r="BH447" s="1">
        <v>5.55</v>
      </c>
      <c r="BI447" s="1">
        <v>6.47</v>
      </c>
      <c r="BJ447" s="1">
        <v>3.62</v>
      </c>
      <c r="BK447" s="1">
        <v>4.78</v>
      </c>
      <c r="BL447" s="1">
        <v>7.85</v>
      </c>
      <c r="BM447" s="1">
        <v>6.94</v>
      </c>
      <c r="BN447" s="1">
        <v>3.47</v>
      </c>
      <c r="BO447" s="1">
        <v>4.08</v>
      </c>
      <c r="BP447" s="1">
        <v>2.85</v>
      </c>
      <c r="BQ447" s="1">
        <v>7.12</v>
      </c>
      <c r="BR447" s="1">
        <v>7.8</v>
      </c>
      <c r="BS447" s="1">
        <v>7.92</v>
      </c>
      <c r="BT447" s="1">
        <v>6.56</v>
      </c>
      <c r="BU447" s="1">
        <v>7.35</v>
      </c>
      <c r="BV447" s="1">
        <v>4.29</v>
      </c>
      <c r="BW447" s="1">
        <v>2.62</v>
      </c>
      <c r="BX447" s="1">
        <v>3.51</v>
      </c>
      <c r="BY447" s="1">
        <v>4.6500000000000004</v>
      </c>
      <c r="CA447" s="1">
        <v>196212</v>
      </c>
      <c r="CB447" s="1">
        <v>5.95</v>
      </c>
      <c r="CC447" s="1">
        <v>-0.53</v>
      </c>
      <c r="CD447" s="1">
        <v>-0.37</v>
      </c>
      <c r="CE447" s="1">
        <v>-1.79</v>
      </c>
      <c r="CF447" s="1">
        <v>-0.8</v>
      </c>
      <c r="CG447" s="1">
        <v>0.82</v>
      </c>
      <c r="CH447" s="1">
        <v>-0.56000000000000005</v>
      </c>
      <c r="CI447" s="1">
        <v>-1.98</v>
      </c>
      <c r="CJ447" s="1">
        <v>-1.71</v>
      </c>
      <c r="CK447" s="1">
        <v>-0.87</v>
      </c>
      <c r="CL447" s="1">
        <v>-0.72</v>
      </c>
      <c r="CM447" s="1">
        <v>-0.01</v>
      </c>
      <c r="CN447" s="1">
        <v>1.66</v>
      </c>
      <c r="CO447" s="1">
        <v>-0.55000000000000004</v>
      </c>
      <c r="CP447" s="1">
        <v>-0.56000000000000005</v>
      </c>
      <c r="CQ447" s="1">
        <v>-2.02</v>
      </c>
      <c r="CR447" s="1">
        <v>-1.94</v>
      </c>
      <c r="CS447" s="1">
        <v>-0.5</v>
      </c>
      <c r="CT447" s="1">
        <v>-2.92</v>
      </c>
      <c r="CV447" s="1">
        <v>196312</v>
      </c>
      <c r="CW447" s="1">
        <v>-2.97</v>
      </c>
      <c r="CX447" s="1">
        <v>0.4</v>
      </c>
      <c r="CY447" s="1">
        <v>1.3</v>
      </c>
      <c r="CZ447" s="1">
        <v>0.09</v>
      </c>
      <c r="DA447" s="1">
        <v>0.11</v>
      </c>
      <c r="DB447" s="1">
        <v>0.91</v>
      </c>
      <c r="DC447" s="1">
        <v>1.64</v>
      </c>
      <c r="DD447" s="1">
        <v>0.91</v>
      </c>
      <c r="DE447" s="1">
        <v>-0.08</v>
      </c>
      <c r="DF447" s="1">
        <v>-1.1499999999999999</v>
      </c>
      <c r="DG447" s="1">
        <v>1.44</v>
      </c>
      <c r="DH447" s="1">
        <v>1.04</v>
      </c>
      <c r="DI447" s="1">
        <v>0.78</v>
      </c>
      <c r="DJ447" s="1">
        <v>1.45</v>
      </c>
      <c r="DK447" s="1">
        <v>1.81</v>
      </c>
      <c r="DL447" s="1">
        <v>1.21</v>
      </c>
      <c r="DM447" s="1">
        <v>0.56999999999999995</v>
      </c>
      <c r="DN447" s="1">
        <v>-0.01</v>
      </c>
      <c r="DO447" s="1">
        <v>-0.14000000000000001</v>
      </c>
      <c r="DQ447" s="1">
        <v>196212</v>
      </c>
      <c r="DR447" s="1">
        <v>-99.99</v>
      </c>
      <c r="DS447" s="1">
        <v>-2.2799999999999998</v>
      </c>
      <c r="DT447" s="1">
        <v>-1.43</v>
      </c>
      <c r="DU447" s="1">
        <v>1.08</v>
      </c>
      <c r="DV447" s="1">
        <v>-2.3199999999999998</v>
      </c>
      <c r="DW447" s="1">
        <v>-2.33</v>
      </c>
      <c r="DX447" s="1">
        <v>-1.58</v>
      </c>
      <c r="DY447" s="1">
        <v>0.43</v>
      </c>
      <c r="DZ447" s="1">
        <v>1.1200000000000001</v>
      </c>
      <c r="EA447" s="1">
        <v>-1.65</v>
      </c>
      <c r="EB447" s="1">
        <v>-2.98</v>
      </c>
      <c r="EC447" s="1">
        <v>-2.21</v>
      </c>
      <c r="ED447" s="1">
        <v>-2.46</v>
      </c>
      <c r="EE447" s="1">
        <v>-2.42</v>
      </c>
      <c r="EF447" s="1">
        <v>-0.75</v>
      </c>
      <c r="EG447" s="1">
        <v>-0.1</v>
      </c>
      <c r="EH447" s="1">
        <v>0.98</v>
      </c>
      <c r="EI447" s="1">
        <v>1.24</v>
      </c>
      <c r="EJ447" s="1">
        <v>1</v>
      </c>
      <c r="EL447">
        <v>196212</v>
      </c>
      <c r="EM447">
        <v>1.01</v>
      </c>
      <c r="EN447">
        <v>-3.81</v>
      </c>
      <c r="EO447">
        <v>0.35</v>
      </c>
      <c r="EP447">
        <v>0.23</v>
      </c>
      <c r="ER447" s="1">
        <v>196306</v>
      </c>
      <c r="ES447" s="1">
        <v>1.17</v>
      </c>
      <c r="EU447" s="1">
        <v>196207</v>
      </c>
      <c r="EV447" s="1">
        <v>3.49</v>
      </c>
      <c r="EX447" s="1">
        <v>196706</v>
      </c>
      <c r="EY447" s="1">
        <v>-0.4</v>
      </c>
      <c r="FA447" s="1">
        <v>196306</v>
      </c>
      <c r="FB447" s="1">
        <f>IF(ISERROR(VLOOKUP($FA447,MOM,LOOKUPS!C$12,0)*$FB$6+VLOOKUP($FA447,STREV,LOOKUPS!C$10,0)*$FC$6+VLOOKUP($FA447,LTREV,LOOKUPS!C$9,0)*$FD$6+VLOOKUP($FA447,CFP,LOOKUPS!C$6,0)*$FE$6+VLOOKUP($FA447,EP,LOOKUPS!C$8,0)*$FF$6+VLOOKUP($FA447,BM,LOOKUPS!C$5,0)*$FG$6+VLOOKUP($FA447,DIV,LOOKUPS!C$7,0)*$FH$6++VLOOKUP($FA447,SIZE,LOOKUPS!C$11,0)*$FI$6),"",VLOOKUP($FA447,MOM,LOOKUPS!C$12,0)*$FB$6+VLOOKUP($FA447,STREV,LOOKUPS!C$10,0)*$FC$6+VLOOKUP($FA447,LTREV,LOOKUPS!C$9,0)*$FD$6+VLOOKUP($FA447,CFP,LOOKUPS!C$6,0)*$FE$6+VLOOKUP($FA447,EP,LOOKUPS!C$8,0)*$FF$6+VLOOKUP($FA447,BM,LOOKUPS!C$5,0)*$FG$6+VLOOKUP($FA447,DIV,LOOKUPS!C$7,0)*$FH$6++VLOOKUP($FA447,SIZE,LOOKUPS!C$11,0)*$FI$6)</f>
        <v>-1.9247000000000003</v>
      </c>
      <c r="FC447" s="1">
        <f>IF(ISERROR(VLOOKUP($FA447,MOM,LOOKUPS!D$12,0)*$FB$6+VLOOKUP($FA447,STREV,LOOKUPS!D$10,0)*$FC$6+VLOOKUP($FA447,LTREV,LOOKUPS!D$9,0)*$FD$6+VLOOKUP($FA447,CFP,LOOKUPS!D$6,0)*$FE$6+VLOOKUP($FA447,EP,LOOKUPS!D$8,0)*$FF$6+VLOOKUP($FA447,BM,LOOKUPS!D$5,0)*$FG$6+VLOOKUP($FA447,DIV,LOOKUPS!D$7,0)*$FH$6++VLOOKUP($FA447,SIZE,LOOKUPS!D$11,0)*$FI$6),"",VLOOKUP($FA447,MOM,LOOKUPS!D$12,0)*$FB$6+VLOOKUP($FA447,STREV,LOOKUPS!D$10,0)*$FC$6+VLOOKUP($FA447,LTREV,LOOKUPS!D$9,0)*$FD$6+VLOOKUP($FA447,CFP,LOOKUPS!D$6,0)*$FE$6+VLOOKUP($FA447,EP,LOOKUPS!D$8,0)*$FF$6+VLOOKUP($FA447,BM,LOOKUPS!D$5,0)*$FG$6+VLOOKUP($FA447,DIV,LOOKUPS!D$7,0)*$FH$6++VLOOKUP($FA447,SIZE,LOOKUPS!D$11,0)*$FI$6)</f>
        <v>-1.7040999999999999</v>
      </c>
      <c r="FD447" s="1">
        <f>IF(ISERROR(VLOOKUP($FA447,MOM,LOOKUPS!E$12,0)*$FB$6+VLOOKUP($FA447,STREV,LOOKUPS!E$10,0)*$FC$6+VLOOKUP($FA447,LTREV,LOOKUPS!E$9,0)*$FD$6+VLOOKUP($FA447,CFP,LOOKUPS!E$6,0)*$FE$6+VLOOKUP($FA447,EP,LOOKUPS!E$8,0)*$FF$6+VLOOKUP($FA447,BM,LOOKUPS!E$5,0)*$FG$6+VLOOKUP($FA447,DIV,LOOKUPS!E$7,0)*$FH$6++VLOOKUP($FA447,SIZE,LOOKUPS!E$11,0)*$FI$6),"",VLOOKUP($FA447,MOM,LOOKUPS!E$12,0)*$FB$6+VLOOKUP($FA447,STREV,LOOKUPS!E$10,0)*$FC$6+VLOOKUP($FA447,LTREV,LOOKUPS!E$9,0)*$FD$6+VLOOKUP($FA447,CFP,LOOKUPS!E$6,0)*$FE$6+VLOOKUP($FA447,EP,LOOKUPS!E$8,0)*$FF$6+VLOOKUP($FA447,BM,LOOKUPS!E$5,0)*$FG$6+VLOOKUP($FA447,DIV,LOOKUPS!E$7,0)*$FH$6++VLOOKUP($FA447,SIZE,LOOKUPS!E$11,0)*$FI$6)</f>
        <v>-1.6740000000000002</v>
      </c>
      <c r="FE447" s="1">
        <f>IF(ISERROR(VLOOKUP($FA447,MOM,LOOKUPS!F$12,0)*$FB$6+VLOOKUP($FA447,STREV,LOOKUPS!F$10,0)*$FC$6+VLOOKUP($FA447,LTREV,LOOKUPS!F$9,0)*$FD$6+VLOOKUP($FA447,CFP,LOOKUPS!F$6,0)*$FE$6+VLOOKUP($FA447,EP,LOOKUPS!F$8,0)*$FF$6+VLOOKUP($FA447,BM,LOOKUPS!F$5,0)*$FG$6+VLOOKUP($FA447,DIV,LOOKUPS!F$7,0)*$FH$6++VLOOKUP($FA447,SIZE,LOOKUPS!F$11,0)*$FI$6),"",VLOOKUP($FA447,MOM,LOOKUPS!F$12,0)*$FB$6+VLOOKUP($FA447,STREV,LOOKUPS!F$10,0)*$FC$6+VLOOKUP($FA447,LTREV,LOOKUPS!F$9,0)*$FD$6+VLOOKUP($FA447,CFP,LOOKUPS!F$6,0)*$FE$6+VLOOKUP($FA447,EP,LOOKUPS!F$8,0)*$FF$6+VLOOKUP($FA447,BM,LOOKUPS!F$5,0)*$FG$6+VLOOKUP($FA447,DIV,LOOKUPS!F$7,0)*$FH$6++VLOOKUP($FA447,SIZE,LOOKUPS!F$11,0)*$FI$6)</f>
        <v>-1.7576000000000003</v>
      </c>
      <c r="FF447" s="1">
        <f>IF(ISERROR(VLOOKUP($FA447,MOM,LOOKUPS!G$12,0)*$FB$6+VLOOKUP($FA447,STREV,LOOKUPS!G$10,0)*$FC$6+VLOOKUP($FA447,LTREV,LOOKUPS!G$9,0)*$FD$6+VLOOKUP($FA447,CFP,LOOKUPS!G$6,0)*$FE$6+VLOOKUP($FA447,EP,LOOKUPS!G$8,0)*$FF$6+VLOOKUP($FA447,BM,LOOKUPS!G$5,0)*$FG$6+VLOOKUP($FA447,DIV,LOOKUPS!G$7,0)*$FH$6++VLOOKUP($FA447,SIZE,LOOKUPS!G$11,0)*$FI$6),"",VLOOKUP($FA447,MOM,LOOKUPS!G$12,0)*$FB$6+VLOOKUP($FA447,STREV,LOOKUPS!G$10,0)*$FC$6+VLOOKUP($FA447,LTREV,LOOKUPS!G$9,0)*$FD$6+VLOOKUP($FA447,CFP,LOOKUPS!G$6,0)*$FE$6+VLOOKUP($FA447,EP,LOOKUPS!G$8,0)*$FF$6+VLOOKUP($FA447,BM,LOOKUPS!G$5,0)*$FG$6+VLOOKUP($FA447,DIV,LOOKUPS!G$7,0)*$FH$6++VLOOKUP($FA447,SIZE,LOOKUPS!G$11,0)*$FI$6)</f>
        <v>-1.7272000000000001</v>
      </c>
      <c r="FG447" s="1">
        <f>IF(ISERROR(VLOOKUP($FA447,MOM,LOOKUPS!H$12,0)*$FB$6+VLOOKUP($FA447,STREV,LOOKUPS!H$10,0)*$FC$6+VLOOKUP($FA447,LTREV,LOOKUPS!H$9,0)*$FD$6+VLOOKUP($FA447,CFP,LOOKUPS!H$6,0)*$FE$6+VLOOKUP($FA447,EP,LOOKUPS!H$8,0)*$FF$6+VLOOKUP($FA447,BM,LOOKUPS!H$5,0)*$FG$6+VLOOKUP($FA447,DIV,LOOKUPS!H$7,0)*$FH$6++VLOOKUP($FA447,SIZE,LOOKUPS!H$11,0)*$FI$6),"",VLOOKUP($FA447,MOM,LOOKUPS!H$12,0)*$FB$6+VLOOKUP($FA447,STREV,LOOKUPS!H$10,0)*$FC$6+VLOOKUP($FA447,LTREV,LOOKUPS!H$9,0)*$FD$6+VLOOKUP($FA447,CFP,LOOKUPS!H$6,0)*$FE$6+VLOOKUP($FA447,EP,LOOKUPS!H$8,0)*$FF$6+VLOOKUP($FA447,BM,LOOKUPS!H$5,0)*$FG$6+VLOOKUP($FA447,DIV,LOOKUPS!H$7,0)*$FH$6++VLOOKUP($FA447,SIZE,LOOKUPS!H$11,0)*$FI$6)</f>
        <v>-1.2441</v>
      </c>
      <c r="FH447" s="1">
        <f>IF(ISERROR(VLOOKUP($FA447,MOM,LOOKUPS!I$12,0)*$FB$6+VLOOKUP($FA447,STREV,LOOKUPS!I$10,0)*$FC$6+VLOOKUP($FA447,LTREV,LOOKUPS!I$9,0)*$FD$6+VLOOKUP($FA447,CFP,LOOKUPS!I$6,0)*$FE$6+VLOOKUP($FA447,EP,LOOKUPS!I$8,0)*$FF$6+VLOOKUP($FA447,BM,LOOKUPS!I$5,0)*$FG$6+VLOOKUP($FA447,DIV,LOOKUPS!I$7,0)*$FH$6++VLOOKUP($FA447,SIZE,LOOKUPS!I$11,0)*$FI$6),"",VLOOKUP($FA447,MOM,LOOKUPS!I$12,0)*$FB$6+VLOOKUP($FA447,STREV,LOOKUPS!I$10,0)*$FC$6+VLOOKUP($FA447,LTREV,LOOKUPS!I$9,0)*$FD$6+VLOOKUP($FA447,CFP,LOOKUPS!I$6,0)*$FE$6+VLOOKUP($FA447,EP,LOOKUPS!I$8,0)*$FF$6+VLOOKUP($FA447,BM,LOOKUPS!I$5,0)*$FG$6+VLOOKUP($FA447,DIV,LOOKUPS!I$7,0)*$FH$6++VLOOKUP($FA447,SIZE,LOOKUPS!I$11,0)*$FI$6)</f>
        <v>-1.8773000000000002</v>
      </c>
      <c r="FI447" s="1">
        <f>IF(ISERROR(VLOOKUP($FA447,MOM,LOOKUPS!J$12,0)*$FB$6+VLOOKUP($FA447,STREV,LOOKUPS!J$10,0)*$FC$6+VLOOKUP($FA447,LTREV,LOOKUPS!J$9,0)*$FD$6+VLOOKUP($FA447,CFP,LOOKUPS!J$6,0)*$FE$6+VLOOKUP($FA447,EP,LOOKUPS!J$8,0)*$FF$6+VLOOKUP($FA447,BM,LOOKUPS!J$5,0)*$FG$6+VLOOKUP($FA447,DIV,LOOKUPS!J$7,0)*$FH$6++VLOOKUP($FA447,SIZE,LOOKUPS!J$11,0)*$FI$6),"",VLOOKUP($FA447,MOM,LOOKUPS!J$12,0)*$FB$6+VLOOKUP($FA447,STREV,LOOKUPS!J$10,0)*$FC$6+VLOOKUP($FA447,LTREV,LOOKUPS!J$9,0)*$FD$6+VLOOKUP($FA447,CFP,LOOKUPS!J$6,0)*$FE$6+VLOOKUP($FA447,EP,LOOKUPS!J$8,0)*$FF$6+VLOOKUP($FA447,BM,LOOKUPS!J$5,0)*$FG$6+VLOOKUP($FA447,DIV,LOOKUPS!J$7,0)*$FH$6++VLOOKUP($FA447,SIZE,LOOKUPS!J$11,0)*$FI$6)</f>
        <v>-1.2592000000000001</v>
      </c>
      <c r="FJ447" s="1">
        <f>IF(ISERROR(VLOOKUP($FA447,MOM,LOOKUPS!K$12,0)*$FB$6+VLOOKUP($FA447,STREV,LOOKUPS!K$10,0)*$FC$6+VLOOKUP($FA447,LTREV,LOOKUPS!K$9,0)*$FD$6+VLOOKUP($FA447,CFP,LOOKUPS!K$6,0)*$FE$6+VLOOKUP($FA447,EP,LOOKUPS!K$8,0)*$FF$6+VLOOKUP($FA447,BM,LOOKUPS!K$5,0)*$FG$6+VLOOKUP($FA447,DIV,LOOKUPS!K$7,0)*$FH$6++VLOOKUP($FA447,SIZE,LOOKUPS!K$11,0)*$FI$6),"",VLOOKUP($FA447,MOM,LOOKUPS!K$12,0)*$FB$6+VLOOKUP($FA447,STREV,LOOKUPS!K$10,0)*$FC$6+VLOOKUP($FA447,LTREV,LOOKUPS!K$9,0)*$FD$6+VLOOKUP($FA447,CFP,LOOKUPS!K$6,0)*$FE$6+VLOOKUP($FA447,EP,LOOKUPS!K$8,0)*$FF$6+VLOOKUP($FA447,BM,LOOKUPS!K$5,0)*$FG$6+VLOOKUP($FA447,DIV,LOOKUPS!K$7,0)*$FH$6++VLOOKUP($FA447,SIZE,LOOKUPS!K$11,0)*$FI$6)</f>
        <v>-0.53639999999999999</v>
      </c>
      <c r="FK447" s="1">
        <f>IF(ISERROR(VLOOKUP($FA447,MOM,LOOKUPS!L$12,0)*$FB$6+VLOOKUP($FA447,STREV,LOOKUPS!L$10,0)*$FC$6+VLOOKUP($FA447,LTREV,LOOKUPS!L$9,0)*$FD$6+VLOOKUP($FA447,CFP,LOOKUPS!L$6,0)*$FE$6+VLOOKUP($FA447,EP,LOOKUPS!L$8,0)*$FF$6+VLOOKUP($FA447,BM,LOOKUPS!L$5,0)*$FG$6+VLOOKUP($FA447,DIV,LOOKUPS!L$7,0)*$FH$6++VLOOKUP($FA447,SIZE,LOOKUPS!L$11,0)*$FI$6),"",VLOOKUP($FA447,MOM,LOOKUPS!L$12,0)*$FB$6+VLOOKUP($FA447,STREV,LOOKUPS!L$10,0)*$FC$6+VLOOKUP($FA447,LTREV,LOOKUPS!L$9,0)*$FD$6+VLOOKUP($FA447,CFP,LOOKUPS!L$6,0)*$FE$6+VLOOKUP($FA447,EP,LOOKUPS!L$8,0)*$FF$6+VLOOKUP($FA447,BM,LOOKUPS!L$5,0)*$FG$6+VLOOKUP($FA447,DIV,LOOKUPS!L$7,0)*$FH$6++VLOOKUP($FA447,SIZE,LOOKUPS!L$11,0)*$FI$6)</f>
        <v>-0.58060000000000023</v>
      </c>
    </row>
    <row r="448" spans="1:167" x14ac:dyDescent="0.3">
      <c r="A448" s="1">
        <v>196307</v>
      </c>
      <c r="B448" s="1">
        <v>-2.2200000000000002</v>
      </c>
      <c r="C448" s="1">
        <v>-0.56000000000000005</v>
      </c>
      <c r="D448" s="1">
        <v>-1.79</v>
      </c>
      <c r="E448" s="1">
        <v>-0.72</v>
      </c>
      <c r="F448" s="1">
        <v>-0.52</v>
      </c>
      <c r="G448" s="1">
        <v>-0.31</v>
      </c>
      <c r="H448" s="1">
        <v>-1.4</v>
      </c>
      <c r="I448" s="1">
        <v>-0.65</v>
      </c>
      <c r="J448" s="1">
        <v>-0.56000000000000005</v>
      </c>
      <c r="K448" s="1">
        <v>-0.59</v>
      </c>
      <c r="M448" s="1">
        <v>196208</v>
      </c>
      <c r="N448" s="1">
        <v>2.69</v>
      </c>
      <c r="O448" s="1">
        <v>3.34</v>
      </c>
      <c r="P448" s="1">
        <v>2.75</v>
      </c>
      <c r="Q448" s="1">
        <v>2.91</v>
      </c>
      <c r="R448" s="1">
        <v>2.6</v>
      </c>
      <c r="S448" s="1">
        <v>3.6</v>
      </c>
      <c r="T448" s="1">
        <v>3.33</v>
      </c>
      <c r="U448" s="1">
        <v>3.57</v>
      </c>
      <c r="V448" s="1">
        <v>1.85</v>
      </c>
      <c r="W448" s="1">
        <v>2.3199999999999998</v>
      </c>
      <c r="Y448" s="1">
        <v>196707</v>
      </c>
      <c r="Z448" s="1">
        <v>10.46</v>
      </c>
      <c r="AA448" s="1">
        <v>5.0199999999999996</v>
      </c>
      <c r="AB448" s="1">
        <v>6.28</v>
      </c>
      <c r="AC448" s="1">
        <v>7</v>
      </c>
      <c r="AD448" s="1">
        <v>6.74</v>
      </c>
      <c r="AE448" s="1">
        <v>6.68</v>
      </c>
      <c r="AF448" s="1">
        <v>9.6199999999999992</v>
      </c>
      <c r="AG448" s="1">
        <v>6.52</v>
      </c>
      <c r="AH448" s="1">
        <v>5.83</v>
      </c>
      <c r="AI448" s="1">
        <v>7.57</v>
      </c>
      <c r="AK448">
        <v>198801</v>
      </c>
      <c r="AL448">
        <v>11.07</v>
      </c>
      <c r="AM448">
        <v>6.3</v>
      </c>
      <c r="AN448">
        <v>6.35</v>
      </c>
      <c r="AO448">
        <v>6.81</v>
      </c>
      <c r="AP448">
        <v>6.67</v>
      </c>
      <c r="AQ448">
        <v>5.69</v>
      </c>
      <c r="AR448">
        <v>6.76</v>
      </c>
      <c r="AS448">
        <v>6.66</v>
      </c>
      <c r="AT448">
        <v>6.4</v>
      </c>
      <c r="AU448">
        <v>7.22</v>
      </c>
      <c r="AV448">
        <v>5.77</v>
      </c>
      <c r="AW448">
        <v>5.07</v>
      </c>
      <c r="AX448">
        <v>6.26</v>
      </c>
      <c r="AY448">
        <v>7.29</v>
      </c>
      <c r="AZ448">
        <v>6.25</v>
      </c>
      <c r="BA448">
        <v>5.55</v>
      </c>
      <c r="BB448">
        <v>7.67</v>
      </c>
      <c r="BC448">
        <v>6.47</v>
      </c>
      <c r="BD448">
        <v>6.35</v>
      </c>
      <c r="BF448" s="1">
        <v>198801</v>
      </c>
      <c r="BG448" s="1">
        <v>10.69</v>
      </c>
      <c r="BH448" s="1">
        <v>6.13</v>
      </c>
      <c r="BI448" s="1">
        <v>6.36</v>
      </c>
      <c r="BJ448" s="1">
        <v>6.97</v>
      </c>
      <c r="BK448" s="1">
        <v>6.53</v>
      </c>
      <c r="BL448" s="1">
        <v>5.28</v>
      </c>
      <c r="BM448" s="1">
        <v>6.33</v>
      </c>
      <c r="BN448" s="1">
        <v>6.79</v>
      </c>
      <c r="BO448" s="1">
        <v>7.16</v>
      </c>
      <c r="BP448" s="1">
        <v>6.82</v>
      </c>
      <c r="BQ448" s="1">
        <v>6.17</v>
      </c>
      <c r="BR448" s="1">
        <v>4.97</v>
      </c>
      <c r="BS448" s="1">
        <v>5.68</v>
      </c>
      <c r="BT448" s="1">
        <v>6.54</v>
      </c>
      <c r="BU448" s="1">
        <v>6.12</v>
      </c>
      <c r="BV448" s="1">
        <v>7.02</v>
      </c>
      <c r="BW448" s="1">
        <v>6.56</v>
      </c>
      <c r="BX448" s="1">
        <v>5.9</v>
      </c>
      <c r="BY448" s="1">
        <v>8.43</v>
      </c>
      <c r="CA448" s="1">
        <v>196301</v>
      </c>
      <c r="CB448" s="1">
        <v>3</v>
      </c>
      <c r="CC448" s="1">
        <v>6.17</v>
      </c>
      <c r="CD448" s="1">
        <v>7.12</v>
      </c>
      <c r="CE448" s="1">
        <v>10.25</v>
      </c>
      <c r="CF448" s="1">
        <v>6.19</v>
      </c>
      <c r="CG448" s="1">
        <v>5.81</v>
      </c>
      <c r="CH448" s="1">
        <v>6.88</v>
      </c>
      <c r="CI448" s="1">
        <v>9.5399999999999991</v>
      </c>
      <c r="CJ448" s="1">
        <v>10.47</v>
      </c>
      <c r="CK448" s="1">
        <v>5.59</v>
      </c>
      <c r="CL448" s="1">
        <v>6.8</v>
      </c>
      <c r="CM448" s="1">
        <v>6.13</v>
      </c>
      <c r="CN448" s="1">
        <v>5.5</v>
      </c>
      <c r="CO448" s="1">
        <v>6.31</v>
      </c>
      <c r="CP448" s="1">
        <v>7.45</v>
      </c>
      <c r="CQ448" s="1">
        <v>9.26</v>
      </c>
      <c r="CR448" s="1">
        <v>9.81</v>
      </c>
      <c r="CS448" s="1">
        <v>8.94</v>
      </c>
      <c r="CT448" s="1">
        <v>12.01</v>
      </c>
      <c r="CV448" s="1">
        <v>196401</v>
      </c>
      <c r="CW448" s="1">
        <v>5.39</v>
      </c>
      <c r="CX448" s="1">
        <v>2.38</v>
      </c>
      <c r="CY448" s="1">
        <v>2.29</v>
      </c>
      <c r="CZ448" s="1">
        <v>3</v>
      </c>
      <c r="DA448" s="1">
        <v>2.52</v>
      </c>
      <c r="DB448" s="1">
        <v>2.02</v>
      </c>
      <c r="DC448" s="1">
        <v>2.09</v>
      </c>
      <c r="DD448" s="1">
        <v>2.38</v>
      </c>
      <c r="DE448" s="1">
        <v>3.46</v>
      </c>
      <c r="DF448" s="1">
        <v>2.09</v>
      </c>
      <c r="DG448" s="1">
        <v>2.97</v>
      </c>
      <c r="DH448" s="1">
        <v>2.06</v>
      </c>
      <c r="DI448" s="1">
        <v>1.98</v>
      </c>
      <c r="DJ448" s="1">
        <v>3.14</v>
      </c>
      <c r="DK448" s="1">
        <v>1.08</v>
      </c>
      <c r="DL448" s="1">
        <v>2.96</v>
      </c>
      <c r="DM448" s="1">
        <v>1.73</v>
      </c>
      <c r="DN448" s="1">
        <v>3.31</v>
      </c>
      <c r="DO448" s="1">
        <v>3.58</v>
      </c>
      <c r="DQ448" s="1">
        <v>196301</v>
      </c>
      <c r="DR448" s="1">
        <v>-99.99</v>
      </c>
      <c r="DS448" s="1">
        <v>10.94</v>
      </c>
      <c r="DT448" s="1">
        <v>7.49</v>
      </c>
      <c r="DU448" s="1">
        <v>5.5</v>
      </c>
      <c r="DV448" s="1">
        <v>11.49</v>
      </c>
      <c r="DW448" s="1">
        <v>9.0299999999999994</v>
      </c>
      <c r="DX448" s="1">
        <v>7.56</v>
      </c>
      <c r="DY448" s="1">
        <v>6.34</v>
      </c>
      <c r="DZ448" s="1">
        <v>5.23</v>
      </c>
      <c r="EA448" s="1">
        <v>11.57</v>
      </c>
      <c r="EB448" s="1">
        <v>11.41</v>
      </c>
      <c r="EC448" s="1">
        <v>9.85</v>
      </c>
      <c r="ED448" s="1">
        <v>8.2100000000000009</v>
      </c>
      <c r="EE448" s="1">
        <v>8.57</v>
      </c>
      <c r="EF448" s="1">
        <v>6.56</v>
      </c>
      <c r="EG448" s="1">
        <v>6.63</v>
      </c>
      <c r="EH448" s="1">
        <v>6.04</v>
      </c>
      <c r="EI448" s="1">
        <v>5.35</v>
      </c>
      <c r="EJ448" s="1">
        <v>5.12</v>
      </c>
      <c r="EL448">
        <v>196301</v>
      </c>
      <c r="EM448">
        <v>4.93</v>
      </c>
      <c r="EN448">
        <v>3.07</v>
      </c>
      <c r="EO448">
        <v>2.2200000000000002</v>
      </c>
      <c r="EP448">
        <v>0.25</v>
      </c>
      <c r="ER448" s="1">
        <v>196307</v>
      </c>
      <c r="ES448" s="1">
        <v>1</v>
      </c>
      <c r="EU448" s="1">
        <v>196208</v>
      </c>
      <c r="EV448" s="1">
        <v>-0.09</v>
      </c>
      <c r="EX448" s="1">
        <v>196707</v>
      </c>
      <c r="EY448" s="1">
        <v>-1.61</v>
      </c>
      <c r="FA448" s="1">
        <v>196307</v>
      </c>
      <c r="FB448" s="1">
        <f>IF(ISERROR(VLOOKUP($FA448,MOM,LOOKUPS!C$12,0)*$FB$6+VLOOKUP($FA448,STREV,LOOKUPS!C$10,0)*$FC$6+VLOOKUP($FA448,LTREV,LOOKUPS!C$9,0)*$FD$6+VLOOKUP($FA448,CFP,LOOKUPS!C$6,0)*$FE$6+VLOOKUP($FA448,EP,LOOKUPS!C$8,0)*$FF$6+VLOOKUP($FA448,BM,LOOKUPS!C$5,0)*$FG$6+VLOOKUP($FA448,DIV,LOOKUPS!C$7,0)*$FH$6++VLOOKUP($FA448,SIZE,LOOKUPS!C$11,0)*$FI$6),"",VLOOKUP($FA448,MOM,LOOKUPS!C$12,0)*$FB$6+VLOOKUP($FA448,STREV,LOOKUPS!C$10,0)*$FC$6+VLOOKUP($FA448,LTREV,LOOKUPS!C$9,0)*$FD$6+VLOOKUP($FA448,CFP,LOOKUPS!C$6,0)*$FE$6+VLOOKUP($FA448,EP,LOOKUPS!C$8,0)*$FF$6+VLOOKUP($FA448,BM,LOOKUPS!C$5,0)*$FG$6+VLOOKUP($FA448,DIV,LOOKUPS!C$7,0)*$FH$6++VLOOKUP($FA448,SIZE,LOOKUPS!C$11,0)*$FI$6)</f>
        <v>-1.4025000000000003</v>
      </c>
      <c r="FC448" s="1">
        <f>IF(ISERROR(VLOOKUP($FA448,MOM,LOOKUPS!D$12,0)*$FB$6+VLOOKUP($FA448,STREV,LOOKUPS!D$10,0)*$FC$6+VLOOKUP($FA448,LTREV,LOOKUPS!D$9,0)*$FD$6+VLOOKUP($FA448,CFP,LOOKUPS!D$6,0)*$FE$6+VLOOKUP($FA448,EP,LOOKUPS!D$8,0)*$FF$6+VLOOKUP($FA448,BM,LOOKUPS!D$5,0)*$FG$6+VLOOKUP($FA448,DIV,LOOKUPS!D$7,0)*$FH$6++VLOOKUP($FA448,SIZE,LOOKUPS!D$11,0)*$FI$6),"",VLOOKUP($FA448,MOM,LOOKUPS!D$12,0)*$FB$6+VLOOKUP($FA448,STREV,LOOKUPS!D$10,0)*$FC$6+VLOOKUP($FA448,LTREV,LOOKUPS!D$9,0)*$FD$6+VLOOKUP($FA448,CFP,LOOKUPS!D$6,0)*$FE$6+VLOOKUP($FA448,EP,LOOKUPS!D$8,0)*$FF$6+VLOOKUP($FA448,BM,LOOKUPS!D$5,0)*$FG$6+VLOOKUP($FA448,DIV,LOOKUPS!D$7,0)*$FH$6++VLOOKUP($FA448,SIZE,LOOKUPS!D$11,0)*$FI$6)</f>
        <v>-0.45120000000000005</v>
      </c>
      <c r="FD448" s="1">
        <f>IF(ISERROR(VLOOKUP($FA448,MOM,LOOKUPS!E$12,0)*$FB$6+VLOOKUP($FA448,STREV,LOOKUPS!E$10,0)*$FC$6+VLOOKUP($FA448,LTREV,LOOKUPS!E$9,0)*$FD$6+VLOOKUP($FA448,CFP,LOOKUPS!E$6,0)*$FE$6+VLOOKUP($FA448,EP,LOOKUPS!E$8,0)*$FF$6+VLOOKUP($FA448,BM,LOOKUPS!E$5,0)*$FG$6+VLOOKUP($FA448,DIV,LOOKUPS!E$7,0)*$FH$6++VLOOKUP($FA448,SIZE,LOOKUPS!E$11,0)*$FI$6),"",VLOOKUP($FA448,MOM,LOOKUPS!E$12,0)*$FB$6+VLOOKUP($FA448,STREV,LOOKUPS!E$10,0)*$FC$6+VLOOKUP($FA448,LTREV,LOOKUPS!E$9,0)*$FD$6+VLOOKUP($FA448,CFP,LOOKUPS!E$6,0)*$FE$6+VLOOKUP($FA448,EP,LOOKUPS!E$8,0)*$FF$6+VLOOKUP($FA448,BM,LOOKUPS!E$5,0)*$FG$6+VLOOKUP($FA448,DIV,LOOKUPS!E$7,0)*$FH$6++VLOOKUP($FA448,SIZE,LOOKUPS!E$11,0)*$FI$6)</f>
        <v>-1.2503000000000002</v>
      </c>
      <c r="FE448" s="1">
        <f>IF(ISERROR(VLOOKUP($FA448,MOM,LOOKUPS!F$12,0)*$FB$6+VLOOKUP($FA448,STREV,LOOKUPS!F$10,0)*$FC$6+VLOOKUP($FA448,LTREV,LOOKUPS!F$9,0)*$FD$6+VLOOKUP($FA448,CFP,LOOKUPS!F$6,0)*$FE$6+VLOOKUP($FA448,EP,LOOKUPS!F$8,0)*$FF$6+VLOOKUP($FA448,BM,LOOKUPS!F$5,0)*$FG$6+VLOOKUP($FA448,DIV,LOOKUPS!F$7,0)*$FH$6++VLOOKUP($FA448,SIZE,LOOKUPS!F$11,0)*$FI$6),"",VLOOKUP($FA448,MOM,LOOKUPS!F$12,0)*$FB$6+VLOOKUP($FA448,STREV,LOOKUPS!F$10,0)*$FC$6+VLOOKUP($FA448,LTREV,LOOKUPS!F$9,0)*$FD$6+VLOOKUP($FA448,CFP,LOOKUPS!F$6,0)*$FE$6+VLOOKUP($FA448,EP,LOOKUPS!F$8,0)*$FF$6+VLOOKUP($FA448,BM,LOOKUPS!F$5,0)*$FG$6+VLOOKUP($FA448,DIV,LOOKUPS!F$7,0)*$FH$6++VLOOKUP($FA448,SIZE,LOOKUPS!F$11,0)*$FI$6)</f>
        <v>-0.92110000000000003</v>
      </c>
      <c r="FF448" s="1">
        <f>IF(ISERROR(VLOOKUP($FA448,MOM,LOOKUPS!G$12,0)*$FB$6+VLOOKUP($FA448,STREV,LOOKUPS!G$10,0)*$FC$6+VLOOKUP($FA448,LTREV,LOOKUPS!G$9,0)*$FD$6+VLOOKUP($FA448,CFP,LOOKUPS!G$6,0)*$FE$6+VLOOKUP($FA448,EP,LOOKUPS!G$8,0)*$FF$6+VLOOKUP($FA448,BM,LOOKUPS!G$5,0)*$FG$6+VLOOKUP($FA448,DIV,LOOKUPS!G$7,0)*$FH$6++VLOOKUP($FA448,SIZE,LOOKUPS!G$11,0)*$FI$6),"",VLOOKUP($FA448,MOM,LOOKUPS!G$12,0)*$FB$6+VLOOKUP($FA448,STREV,LOOKUPS!G$10,0)*$FC$6+VLOOKUP($FA448,LTREV,LOOKUPS!G$9,0)*$FD$6+VLOOKUP($FA448,CFP,LOOKUPS!G$6,0)*$FE$6+VLOOKUP($FA448,EP,LOOKUPS!G$8,0)*$FF$6+VLOOKUP($FA448,BM,LOOKUPS!G$5,0)*$FG$6+VLOOKUP($FA448,DIV,LOOKUPS!G$7,0)*$FH$6++VLOOKUP($FA448,SIZE,LOOKUPS!G$11,0)*$FI$6)</f>
        <v>-0.7228</v>
      </c>
      <c r="FG448" s="1">
        <f>IF(ISERROR(VLOOKUP($FA448,MOM,LOOKUPS!H$12,0)*$FB$6+VLOOKUP($FA448,STREV,LOOKUPS!H$10,0)*$FC$6+VLOOKUP($FA448,LTREV,LOOKUPS!H$9,0)*$FD$6+VLOOKUP($FA448,CFP,LOOKUPS!H$6,0)*$FE$6+VLOOKUP($FA448,EP,LOOKUPS!H$8,0)*$FF$6+VLOOKUP($FA448,BM,LOOKUPS!H$5,0)*$FG$6+VLOOKUP($FA448,DIV,LOOKUPS!H$7,0)*$FH$6++VLOOKUP($FA448,SIZE,LOOKUPS!H$11,0)*$FI$6),"",VLOOKUP($FA448,MOM,LOOKUPS!H$12,0)*$FB$6+VLOOKUP($FA448,STREV,LOOKUPS!H$10,0)*$FC$6+VLOOKUP($FA448,LTREV,LOOKUPS!H$9,0)*$FD$6+VLOOKUP($FA448,CFP,LOOKUPS!H$6,0)*$FE$6+VLOOKUP($FA448,EP,LOOKUPS!H$8,0)*$FF$6+VLOOKUP($FA448,BM,LOOKUPS!H$5,0)*$FG$6+VLOOKUP($FA448,DIV,LOOKUPS!H$7,0)*$FH$6++VLOOKUP($FA448,SIZE,LOOKUPS!H$11,0)*$FI$6)</f>
        <v>-0.50739999999999996</v>
      </c>
      <c r="FH448" s="1">
        <f>IF(ISERROR(VLOOKUP($FA448,MOM,LOOKUPS!I$12,0)*$FB$6+VLOOKUP($FA448,STREV,LOOKUPS!I$10,0)*$FC$6+VLOOKUP($FA448,LTREV,LOOKUPS!I$9,0)*$FD$6+VLOOKUP($FA448,CFP,LOOKUPS!I$6,0)*$FE$6+VLOOKUP($FA448,EP,LOOKUPS!I$8,0)*$FF$6+VLOOKUP($FA448,BM,LOOKUPS!I$5,0)*$FG$6+VLOOKUP($FA448,DIV,LOOKUPS!I$7,0)*$FH$6++VLOOKUP($FA448,SIZE,LOOKUPS!I$11,0)*$FI$6),"",VLOOKUP($FA448,MOM,LOOKUPS!I$12,0)*$FB$6+VLOOKUP($FA448,STREV,LOOKUPS!I$10,0)*$FC$6+VLOOKUP($FA448,LTREV,LOOKUPS!I$9,0)*$FD$6+VLOOKUP($FA448,CFP,LOOKUPS!I$6,0)*$FE$6+VLOOKUP($FA448,EP,LOOKUPS!I$8,0)*$FF$6+VLOOKUP($FA448,BM,LOOKUPS!I$5,0)*$FG$6+VLOOKUP($FA448,DIV,LOOKUPS!I$7,0)*$FH$6++VLOOKUP($FA448,SIZE,LOOKUPS!I$11,0)*$FI$6)</f>
        <v>-1.2770999999999999</v>
      </c>
      <c r="FI448" s="1">
        <f>IF(ISERROR(VLOOKUP($FA448,MOM,LOOKUPS!J$12,0)*$FB$6+VLOOKUP($FA448,STREV,LOOKUPS!J$10,0)*$FC$6+VLOOKUP($FA448,LTREV,LOOKUPS!J$9,0)*$FD$6+VLOOKUP($FA448,CFP,LOOKUPS!J$6,0)*$FE$6+VLOOKUP($FA448,EP,LOOKUPS!J$8,0)*$FF$6+VLOOKUP($FA448,BM,LOOKUPS!J$5,0)*$FG$6+VLOOKUP($FA448,DIV,LOOKUPS!J$7,0)*$FH$6++VLOOKUP($FA448,SIZE,LOOKUPS!J$11,0)*$FI$6),"",VLOOKUP($FA448,MOM,LOOKUPS!J$12,0)*$FB$6+VLOOKUP($FA448,STREV,LOOKUPS!J$10,0)*$FC$6+VLOOKUP($FA448,LTREV,LOOKUPS!J$9,0)*$FD$6+VLOOKUP($FA448,CFP,LOOKUPS!J$6,0)*$FE$6+VLOOKUP($FA448,EP,LOOKUPS!J$8,0)*$FF$6+VLOOKUP($FA448,BM,LOOKUPS!J$5,0)*$FG$6+VLOOKUP($FA448,DIV,LOOKUPS!J$7,0)*$FH$6++VLOOKUP($FA448,SIZE,LOOKUPS!J$11,0)*$FI$6)</f>
        <v>-0.92579999999999996</v>
      </c>
      <c r="FJ448" s="1">
        <f>IF(ISERROR(VLOOKUP($FA448,MOM,LOOKUPS!K$12,0)*$FB$6+VLOOKUP($FA448,STREV,LOOKUPS!K$10,0)*$FC$6+VLOOKUP($FA448,LTREV,LOOKUPS!K$9,0)*$FD$6+VLOOKUP($FA448,CFP,LOOKUPS!K$6,0)*$FE$6+VLOOKUP($FA448,EP,LOOKUPS!K$8,0)*$FF$6+VLOOKUP($FA448,BM,LOOKUPS!K$5,0)*$FG$6+VLOOKUP($FA448,DIV,LOOKUPS!K$7,0)*$FH$6++VLOOKUP($FA448,SIZE,LOOKUPS!K$11,0)*$FI$6),"",VLOOKUP($FA448,MOM,LOOKUPS!K$12,0)*$FB$6+VLOOKUP($FA448,STREV,LOOKUPS!K$10,0)*$FC$6+VLOOKUP($FA448,LTREV,LOOKUPS!K$9,0)*$FD$6+VLOOKUP($FA448,CFP,LOOKUPS!K$6,0)*$FE$6+VLOOKUP($FA448,EP,LOOKUPS!K$8,0)*$FF$6+VLOOKUP($FA448,BM,LOOKUPS!K$5,0)*$FG$6+VLOOKUP($FA448,DIV,LOOKUPS!K$7,0)*$FH$6++VLOOKUP($FA448,SIZE,LOOKUPS!K$11,0)*$FI$6)</f>
        <v>-0.52470000000000006</v>
      </c>
      <c r="FK448" s="1">
        <f>IF(ISERROR(VLOOKUP($FA448,MOM,LOOKUPS!L$12,0)*$FB$6+VLOOKUP($FA448,STREV,LOOKUPS!L$10,0)*$FC$6+VLOOKUP($FA448,LTREV,LOOKUPS!L$9,0)*$FD$6+VLOOKUP($FA448,CFP,LOOKUPS!L$6,0)*$FE$6+VLOOKUP($FA448,EP,LOOKUPS!L$8,0)*$FF$6+VLOOKUP($FA448,BM,LOOKUPS!L$5,0)*$FG$6+VLOOKUP($FA448,DIV,LOOKUPS!L$7,0)*$FH$6++VLOOKUP($FA448,SIZE,LOOKUPS!L$11,0)*$FI$6),"",VLOOKUP($FA448,MOM,LOOKUPS!L$12,0)*$FB$6+VLOOKUP($FA448,STREV,LOOKUPS!L$10,0)*$FC$6+VLOOKUP($FA448,LTREV,LOOKUPS!L$9,0)*$FD$6+VLOOKUP($FA448,CFP,LOOKUPS!L$6,0)*$FE$6+VLOOKUP($FA448,EP,LOOKUPS!L$8,0)*$FF$6+VLOOKUP($FA448,BM,LOOKUPS!L$5,0)*$FG$6+VLOOKUP($FA448,DIV,LOOKUPS!L$7,0)*$FH$6++VLOOKUP($FA448,SIZE,LOOKUPS!L$11,0)*$FI$6)</f>
        <v>-7.6100000000000001E-2</v>
      </c>
    </row>
    <row r="449" spans="1:167" x14ac:dyDescent="0.3">
      <c r="A449" s="1">
        <v>196308</v>
      </c>
      <c r="B449" s="1">
        <v>3.13</v>
      </c>
      <c r="C449" s="1">
        <v>2.56</v>
      </c>
      <c r="D449" s="1">
        <v>3.63</v>
      </c>
      <c r="E449" s="1">
        <v>3.4</v>
      </c>
      <c r="F449" s="1">
        <v>4.79</v>
      </c>
      <c r="G449" s="1">
        <v>4.1399999999999997</v>
      </c>
      <c r="H449" s="1">
        <v>4.43</v>
      </c>
      <c r="I449" s="1">
        <v>4.78</v>
      </c>
      <c r="J449" s="1">
        <v>5.4</v>
      </c>
      <c r="K449" s="1">
        <v>8.18</v>
      </c>
      <c r="M449" s="1">
        <v>196209</v>
      </c>
      <c r="N449" s="1">
        <v>-6.79</v>
      </c>
      <c r="O449" s="1">
        <v>-5.38</v>
      </c>
      <c r="P449" s="1">
        <v>-5.05</v>
      </c>
      <c r="Q449" s="1">
        <v>-4.71</v>
      </c>
      <c r="R449" s="1">
        <v>-4.78</v>
      </c>
      <c r="S449" s="1">
        <v>-4.79</v>
      </c>
      <c r="T449" s="1">
        <v>-6.34</v>
      </c>
      <c r="U449" s="1">
        <v>-7.85</v>
      </c>
      <c r="V449" s="1">
        <v>-8.0399999999999991</v>
      </c>
      <c r="W449" s="1">
        <v>-10.02</v>
      </c>
      <c r="Y449" s="1">
        <v>196708</v>
      </c>
      <c r="Z449" s="1">
        <v>0.83</v>
      </c>
      <c r="AA449" s="1">
        <v>0.84</v>
      </c>
      <c r="AB449" s="1">
        <v>0.63</v>
      </c>
      <c r="AC449" s="1">
        <v>0.95</v>
      </c>
      <c r="AD449" s="1">
        <v>0.04</v>
      </c>
      <c r="AE449" s="1">
        <v>-1.48</v>
      </c>
      <c r="AF449" s="1">
        <v>1.4</v>
      </c>
      <c r="AG449" s="1">
        <v>0.95</v>
      </c>
      <c r="AH449" s="1">
        <v>-0.66</v>
      </c>
      <c r="AI449" s="1">
        <v>-1.28</v>
      </c>
      <c r="AK449">
        <v>198802</v>
      </c>
      <c r="AL449">
        <v>6.47</v>
      </c>
      <c r="AM449">
        <v>6.68</v>
      </c>
      <c r="AN449">
        <v>8.1</v>
      </c>
      <c r="AO449">
        <v>6.49</v>
      </c>
      <c r="AP449">
        <v>6.58</v>
      </c>
      <c r="AQ449">
        <v>8.2200000000000006</v>
      </c>
      <c r="AR449">
        <v>7.77</v>
      </c>
      <c r="AS449">
        <v>6.94</v>
      </c>
      <c r="AT449">
        <v>6.41</v>
      </c>
      <c r="AU449">
        <v>6.3</v>
      </c>
      <c r="AV449">
        <v>7.04</v>
      </c>
      <c r="AW449">
        <v>7.02</v>
      </c>
      <c r="AX449">
        <v>9.32</v>
      </c>
      <c r="AY449">
        <v>7.1</v>
      </c>
      <c r="AZ449">
        <v>8.42</v>
      </c>
      <c r="BA449">
        <v>7.24</v>
      </c>
      <c r="BB449">
        <v>6.66</v>
      </c>
      <c r="BC449">
        <v>7.39</v>
      </c>
      <c r="BD449">
        <v>5.63</v>
      </c>
      <c r="BF449" s="1">
        <v>198802</v>
      </c>
      <c r="BG449" s="1">
        <v>6.67</v>
      </c>
      <c r="BH449" s="1">
        <v>6.65</v>
      </c>
      <c r="BI449" s="1">
        <v>8.17</v>
      </c>
      <c r="BJ449" s="1">
        <v>6.31</v>
      </c>
      <c r="BK449" s="1">
        <v>6.12</v>
      </c>
      <c r="BL449" s="1">
        <v>8.1999999999999993</v>
      </c>
      <c r="BM449" s="1">
        <v>8.32</v>
      </c>
      <c r="BN449" s="1">
        <v>7.26</v>
      </c>
      <c r="BO449" s="1">
        <v>6.16</v>
      </c>
      <c r="BP449" s="1">
        <v>5.0599999999999996</v>
      </c>
      <c r="BQ449" s="1">
        <v>7.4</v>
      </c>
      <c r="BR449" s="1">
        <v>8.1999999999999993</v>
      </c>
      <c r="BS449" s="1">
        <v>8.19</v>
      </c>
      <c r="BT449" s="1">
        <v>8.34</v>
      </c>
      <c r="BU449" s="1">
        <v>8.3000000000000007</v>
      </c>
      <c r="BV449" s="1">
        <v>7.89</v>
      </c>
      <c r="BW449" s="1">
        <v>6.63</v>
      </c>
      <c r="BX449" s="1">
        <v>6.44</v>
      </c>
      <c r="BY449" s="1">
        <v>5.87</v>
      </c>
      <c r="CA449" s="1">
        <v>196302</v>
      </c>
      <c r="CB449" s="1">
        <v>1.82</v>
      </c>
      <c r="CC449" s="1">
        <v>-2.42</v>
      </c>
      <c r="CD449" s="1">
        <v>-1.73</v>
      </c>
      <c r="CE449" s="1">
        <v>0.03</v>
      </c>
      <c r="CF449" s="1">
        <v>-3.15</v>
      </c>
      <c r="CG449" s="1">
        <v>-1.67</v>
      </c>
      <c r="CH449" s="1">
        <v>-1.59</v>
      </c>
      <c r="CI449" s="1">
        <v>-1.52</v>
      </c>
      <c r="CJ449" s="1">
        <v>0.88</v>
      </c>
      <c r="CK449" s="1">
        <v>-3.96</v>
      </c>
      <c r="CL449" s="1">
        <v>-2.33</v>
      </c>
      <c r="CM449" s="1">
        <v>-0.99</v>
      </c>
      <c r="CN449" s="1">
        <v>-2.36</v>
      </c>
      <c r="CO449" s="1">
        <v>-1.19</v>
      </c>
      <c r="CP449" s="1">
        <v>-1.99</v>
      </c>
      <c r="CQ449" s="1">
        <v>-1.37</v>
      </c>
      <c r="CR449" s="1">
        <v>-1.67</v>
      </c>
      <c r="CS449" s="1">
        <v>0.73</v>
      </c>
      <c r="CT449" s="1">
        <v>1.03</v>
      </c>
      <c r="CV449" s="1">
        <v>196402</v>
      </c>
      <c r="CW449" s="1">
        <v>2.99</v>
      </c>
      <c r="CX449" s="1">
        <v>2.06</v>
      </c>
      <c r="CY449" s="1">
        <v>2.37</v>
      </c>
      <c r="CZ449" s="1">
        <v>2.85</v>
      </c>
      <c r="DA449" s="1">
        <v>2.0299999999999998</v>
      </c>
      <c r="DB449" s="1">
        <v>2.09</v>
      </c>
      <c r="DC449" s="1">
        <v>2.72</v>
      </c>
      <c r="DD449" s="1">
        <v>2.33</v>
      </c>
      <c r="DE449" s="1">
        <v>2.94</v>
      </c>
      <c r="DF449" s="1">
        <v>2.23</v>
      </c>
      <c r="DG449" s="1">
        <v>1.84</v>
      </c>
      <c r="DH449" s="1">
        <v>2.13</v>
      </c>
      <c r="DI449" s="1">
        <v>2.0499999999999998</v>
      </c>
      <c r="DJ449" s="1">
        <v>2.4900000000000002</v>
      </c>
      <c r="DK449" s="1">
        <v>2.94</v>
      </c>
      <c r="DL449" s="1">
        <v>2.0699999999999998</v>
      </c>
      <c r="DM449" s="1">
        <v>2.62</v>
      </c>
      <c r="DN449" s="1">
        <v>2.74</v>
      </c>
      <c r="DO449" s="1">
        <v>3.08</v>
      </c>
      <c r="DQ449" s="1">
        <v>196302</v>
      </c>
      <c r="DR449" s="1">
        <v>-99.99</v>
      </c>
      <c r="DS449" s="1">
        <v>-0.67</v>
      </c>
      <c r="DT449" s="1">
        <v>-1.74</v>
      </c>
      <c r="DU449" s="1">
        <v>-1.78</v>
      </c>
      <c r="DV449" s="1">
        <v>-0.25</v>
      </c>
      <c r="DW449" s="1">
        <v>-1.71</v>
      </c>
      <c r="DX449" s="1">
        <v>-1.5</v>
      </c>
      <c r="DY449" s="1">
        <v>-1.75</v>
      </c>
      <c r="DZ449" s="1">
        <v>-1.93</v>
      </c>
      <c r="EA449" s="1">
        <v>-0.39</v>
      </c>
      <c r="EB449" s="1">
        <v>-0.11</v>
      </c>
      <c r="EC449" s="1">
        <v>-1.52</v>
      </c>
      <c r="ED449" s="1">
        <v>-1.91</v>
      </c>
      <c r="EE449" s="1">
        <v>-1.1100000000000001</v>
      </c>
      <c r="EF449" s="1">
        <v>-1.89</v>
      </c>
      <c r="EG449" s="1">
        <v>-2.04</v>
      </c>
      <c r="EH449" s="1">
        <v>-1.46</v>
      </c>
      <c r="EI449" s="1">
        <v>-1.69</v>
      </c>
      <c r="EJ449" s="1">
        <v>-2.17</v>
      </c>
      <c r="EL449">
        <v>196302</v>
      </c>
      <c r="EM449">
        <v>-2.38</v>
      </c>
      <c r="EN449">
        <v>0.5</v>
      </c>
      <c r="EO449">
        <v>2.17</v>
      </c>
      <c r="EP449">
        <v>0.23</v>
      </c>
      <c r="ER449" s="1">
        <v>196308</v>
      </c>
      <c r="ES449" s="1">
        <v>1.03</v>
      </c>
      <c r="EU449" s="1">
        <v>196209</v>
      </c>
      <c r="EV449" s="1">
        <v>2.4300000000000002</v>
      </c>
      <c r="EX449" s="1">
        <v>196708</v>
      </c>
      <c r="EY449" s="1">
        <v>0.28999999999999998</v>
      </c>
      <c r="FA449" s="1">
        <v>196308</v>
      </c>
      <c r="FB449" s="1">
        <f>IF(ISERROR(VLOOKUP($FA449,MOM,LOOKUPS!C$12,0)*$FB$6+VLOOKUP($FA449,STREV,LOOKUPS!C$10,0)*$FC$6+VLOOKUP($FA449,LTREV,LOOKUPS!C$9,0)*$FD$6+VLOOKUP($FA449,CFP,LOOKUPS!C$6,0)*$FE$6+VLOOKUP($FA449,EP,LOOKUPS!C$8,0)*$FF$6+VLOOKUP($FA449,BM,LOOKUPS!C$5,0)*$FG$6+VLOOKUP($FA449,DIV,LOOKUPS!C$7,0)*$FH$6++VLOOKUP($FA449,SIZE,LOOKUPS!C$11,0)*$FI$6),"",VLOOKUP($FA449,MOM,LOOKUPS!C$12,0)*$FB$6+VLOOKUP($FA449,STREV,LOOKUPS!C$10,0)*$FC$6+VLOOKUP($FA449,LTREV,LOOKUPS!C$9,0)*$FD$6+VLOOKUP($FA449,CFP,LOOKUPS!C$6,0)*$FE$6+VLOOKUP($FA449,EP,LOOKUPS!C$8,0)*$FF$6+VLOOKUP($FA449,BM,LOOKUPS!C$5,0)*$FG$6+VLOOKUP($FA449,DIV,LOOKUPS!C$7,0)*$FH$6++VLOOKUP($FA449,SIZE,LOOKUPS!C$11,0)*$FI$6)</f>
        <v>3.847</v>
      </c>
      <c r="FC449" s="1">
        <f>IF(ISERROR(VLOOKUP($FA449,MOM,LOOKUPS!D$12,0)*$FB$6+VLOOKUP($FA449,STREV,LOOKUPS!D$10,0)*$FC$6+VLOOKUP($FA449,LTREV,LOOKUPS!D$9,0)*$FD$6+VLOOKUP($FA449,CFP,LOOKUPS!D$6,0)*$FE$6+VLOOKUP($FA449,EP,LOOKUPS!D$8,0)*$FF$6+VLOOKUP($FA449,BM,LOOKUPS!D$5,0)*$FG$6+VLOOKUP($FA449,DIV,LOOKUPS!D$7,0)*$FH$6++VLOOKUP($FA449,SIZE,LOOKUPS!D$11,0)*$FI$6),"",VLOOKUP($FA449,MOM,LOOKUPS!D$12,0)*$FB$6+VLOOKUP($FA449,STREV,LOOKUPS!D$10,0)*$FC$6+VLOOKUP($FA449,LTREV,LOOKUPS!D$9,0)*$FD$6+VLOOKUP($FA449,CFP,LOOKUPS!D$6,0)*$FE$6+VLOOKUP($FA449,EP,LOOKUPS!D$8,0)*$FF$6+VLOOKUP($FA449,BM,LOOKUPS!D$5,0)*$FG$6+VLOOKUP($FA449,DIV,LOOKUPS!D$7,0)*$FH$6++VLOOKUP($FA449,SIZE,LOOKUPS!D$11,0)*$FI$6)</f>
        <v>4.0848000000000004</v>
      </c>
      <c r="FD449" s="1">
        <f>IF(ISERROR(VLOOKUP($FA449,MOM,LOOKUPS!E$12,0)*$FB$6+VLOOKUP($FA449,STREV,LOOKUPS!E$10,0)*$FC$6+VLOOKUP($FA449,LTREV,LOOKUPS!E$9,0)*$FD$6+VLOOKUP($FA449,CFP,LOOKUPS!E$6,0)*$FE$6+VLOOKUP($FA449,EP,LOOKUPS!E$8,0)*$FF$6+VLOOKUP($FA449,BM,LOOKUPS!E$5,0)*$FG$6+VLOOKUP($FA449,DIV,LOOKUPS!E$7,0)*$FH$6++VLOOKUP($FA449,SIZE,LOOKUPS!E$11,0)*$FI$6),"",VLOOKUP($FA449,MOM,LOOKUPS!E$12,0)*$FB$6+VLOOKUP($FA449,STREV,LOOKUPS!E$10,0)*$FC$6+VLOOKUP($FA449,LTREV,LOOKUPS!E$9,0)*$FD$6+VLOOKUP($FA449,CFP,LOOKUPS!E$6,0)*$FE$6+VLOOKUP($FA449,EP,LOOKUPS!E$8,0)*$FF$6+VLOOKUP($FA449,BM,LOOKUPS!E$5,0)*$FG$6+VLOOKUP($FA449,DIV,LOOKUPS!E$7,0)*$FH$6++VLOOKUP($FA449,SIZE,LOOKUPS!E$11,0)*$FI$6)</f>
        <v>3.7794999999999996</v>
      </c>
      <c r="FE449" s="1">
        <f>IF(ISERROR(VLOOKUP($FA449,MOM,LOOKUPS!F$12,0)*$FB$6+VLOOKUP($FA449,STREV,LOOKUPS!F$10,0)*$FC$6+VLOOKUP($FA449,LTREV,LOOKUPS!F$9,0)*$FD$6+VLOOKUP($FA449,CFP,LOOKUPS!F$6,0)*$FE$6+VLOOKUP($FA449,EP,LOOKUPS!F$8,0)*$FF$6+VLOOKUP($FA449,BM,LOOKUPS!F$5,0)*$FG$6+VLOOKUP($FA449,DIV,LOOKUPS!F$7,0)*$FH$6++VLOOKUP($FA449,SIZE,LOOKUPS!F$11,0)*$FI$6),"",VLOOKUP($FA449,MOM,LOOKUPS!F$12,0)*$FB$6+VLOOKUP($FA449,STREV,LOOKUPS!F$10,0)*$FC$6+VLOOKUP($FA449,LTREV,LOOKUPS!F$9,0)*$FD$6+VLOOKUP($FA449,CFP,LOOKUPS!F$6,0)*$FE$6+VLOOKUP($FA449,EP,LOOKUPS!F$8,0)*$FF$6+VLOOKUP($FA449,BM,LOOKUPS!F$5,0)*$FG$6+VLOOKUP($FA449,DIV,LOOKUPS!F$7,0)*$FH$6++VLOOKUP($FA449,SIZE,LOOKUPS!F$11,0)*$FI$6)</f>
        <v>3.6225000000000005</v>
      </c>
      <c r="FF449" s="1">
        <f>IF(ISERROR(VLOOKUP($FA449,MOM,LOOKUPS!G$12,0)*$FB$6+VLOOKUP($FA449,STREV,LOOKUPS!G$10,0)*$FC$6+VLOOKUP($FA449,LTREV,LOOKUPS!G$9,0)*$FD$6+VLOOKUP($FA449,CFP,LOOKUPS!G$6,0)*$FE$6+VLOOKUP($FA449,EP,LOOKUPS!G$8,0)*$FF$6+VLOOKUP($FA449,BM,LOOKUPS!G$5,0)*$FG$6+VLOOKUP($FA449,DIV,LOOKUPS!G$7,0)*$FH$6++VLOOKUP($FA449,SIZE,LOOKUPS!G$11,0)*$FI$6),"",VLOOKUP($FA449,MOM,LOOKUPS!G$12,0)*$FB$6+VLOOKUP($FA449,STREV,LOOKUPS!G$10,0)*$FC$6+VLOOKUP($FA449,LTREV,LOOKUPS!G$9,0)*$FD$6+VLOOKUP($FA449,CFP,LOOKUPS!G$6,0)*$FE$6+VLOOKUP($FA449,EP,LOOKUPS!G$8,0)*$FF$6+VLOOKUP($FA449,BM,LOOKUPS!G$5,0)*$FG$6+VLOOKUP($FA449,DIV,LOOKUPS!G$7,0)*$FH$6++VLOOKUP($FA449,SIZE,LOOKUPS!G$11,0)*$FI$6)</f>
        <v>4.28</v>
      </c>
      <c r="FG449" s="1">
        <f>IF(ISERROR(VLOOKUP($FA449,MOM,LOOKUPS!H$12,0)*$FB$6+VLOOKUP($FA449,STREV,LOOKUPS!H$10,0)*$FC$6+VLOOKUP($FA449,LTREV,LOOKUPS!H$9,0)*$FD$6+VLOOKUP($FA449,CFP,LOOKUPS!H$6,0)*$FE$6+VLOOKUP($FA449,EP,LOOKUPS!H$8,0)*$FF$6+VLOOKUP($FA449,BM,LOOKUPS!H$5,0)*$FG$6+VLOOKUP($FA449,DIV,LOOKUPS!H$7,0)*$FH$6++VLOOKUP($FA449,SIZE,LOOKUPS!H$11,0)*$FI$6),"",VLOOKUP($FA449,MOM,LOOKUPS!H$12,0)*$FB$6+VLOOKUP($FA449,STREV,LOOKUPS!H$10,0)*$FC$6+VLOOKUP($FA449,LTREV,LOOKUPS!H$9,0)*$FD$6+VLOOKUP($FA449,CFP,LOOKUPS!H$6,0)*$FE$6+VLOOKUP($FA449,EP,LOOKUPS!H$8,0)*$FF$6+VLOOKUP($FA449,BM,LOOKUPS!H$5,0)*$FG$6+VLOOKUP($FA449,DIV,LOOKUPS!H$7,0)*$FH$6++VLOOKUP($FA449,SIZE,LOOKUPS!H$11,0)*$FI$6)</f>
        <v>4.3392999999999997</v>
      </c>
      <c r="FH449" s="1">
        <f>IF(ISERROR(VLOOKUP($FA449,MOM,LOOKUPS!I$12,0)*$FB$6+VLOOKUP($FA449,STREV,LOOKUPS!I$10,0)*$FC$6+VLOOKUP($FA449,LTREV,LOOKUPS!I$9,0)*$FD$6+VLOOKUP($FA449,CFP,LOOKUPS!I$6,0)*$FE$6+VLOOKUP($FA449,EP,LOOKUPS!I$8,0)*$FF$6+VLOOKUP($FA449,BM,LOOKUPS!I$5,0)*$FG$6+VLOOKUP($FA449,DIV,LOOKUPS!I$7,0)*$FH$6++VLOOKUP($FA449,SIZE,LOOKUPS!I$11,0)*$FI$6),"",VLOOKUP($FA449,MOM,LOOKUPS!I$12,0)*$FB$6+VLOOKUP($FA449,STREV,LOOKUPS!I$10,0)*$FC$6+VLOOKUP($FA449,LTREV,LOOKUPS!I$9,0)*$FD$6+VLOOKUP($FA449,CFP,LOOKUPS!I$6,0)*$FE$6+VLOOKUP($FA449,EP,LOOKUPS!I$8,0)*$FF$6+VLOOKUP($FA449,BM,LOOKUPS!I$5,0)*$FG$6+VLOOKUP($FA449,DIV,LOOKUPS!I$7,0)*$FH$6++VLOOKUP($FA449,SIZE,LOOKUPS!I$11,0)*$FI$6)</f>
        <v>4.0491000000000001</v>
      </c>
      <c r="FI449" s="1">
        <f>IF(ISERROR(VLOOKUP($FA449,MOM,LOOKUPS!J$12,0)*$FB$6+VLOOKUP($FA449,STREV,LOOKUPS!J$10,0)*$FC$6+VLOOKUP($FA449,LTREV,LOOKUPS!J$9,0)*$FD$6+VLOOKUP($FA449,CFP,LOOKUPS!J$6,0)*$FE$6+VLOOKUP($FA449,EP,LOOKUPS!J$8,0)*$FF$6+VLOOKUP($FA449,BM,LOOKUPS!J$5,0)*$FG$6+VLOOKUP($FA449,DIV,LOOKUPS!J$7,0)*$FH$6++VLOOKUP($FA449,SIZE,LOOKUPS!J$11,0)*$FI$6),"",VLOOKUP($FA449,MOM,LOOKUPS!J$12,0)*$FB$6+VLOOKUP($FA449,STREV,LOOKUPS!J$10,0)*$FC$6+VLOOKUP($FA449,LTREV,LOOKUPS!J$9,0)*$FD$6+VLOOKUP($FA449,CFP,LOOKUPS!J$6,0)*$FE$6+VLOOKUP($FA449,EP,LOOKUPS!J$8,0)*$FF$6+VLOOKUP($FA449,BM,LOOKUPS!J$5,0)*$FG$6+VLOOKUP($FA449,DIV,LOOKUPS!J$7,0)*$FH$6++VLOOKUP($FA449,SIZE,LOOKUPS!J$11,0)*$FI$6)</f>
        <v>4.5860000000000003</v>
      </c>
      <c r="FJ449" s="1">
        <f>IF(ISERROR(VLOOKUP($FA449,MOM,LOOKUPS!K$12,0)*$FB$6+VLOOKUP($FA449,STREV,LOOKUPS!K$10,0)*$FC$6+VLOOKUP($FA449,LTREV,LOOKUPS!K$9,0)*$FD$6+VLOOKUP($FA449,CFP,LOOKUPS!K$6,0)*$FE$6+VLOOKUP($FA449,EP,LOOKUPS!K$8,0)*$FF$6+VLOOKUP($FA449,BM,LOOKUPS!K$5,0)*$FG$6+VLOOKUP($FA449,DIV,LOOKUPS!K$7,0)*$FH$6++VLOOKUP($FA449,SIZE,LOOKUPS!K$11,0)*$FI$6),"",VLOOKUP($FA449,MOM,LOOKUPS!K$12,0)*$FB$6+VLOOKUP($FA449,STREV,LOOKUPS!K$10,0)*$FC$6+VLOOKUP($FA449,LTREV,LOOKUPS!K$9,0)*$FD$6+VLOOKUP($FA449,CFP,LOOKUPS!K$6,0)*$FE$6+VLOOKUP($FA449,EP,LOOKUPS!K$8,0)*$FF$6+VLOOKUP($FA449,BM,LOOKUPS!K$5,0)*$FG$6+VLOOKUP($FA449,DIV,LOOKUPS!K$7,0)*$FH$6++VLOOKUP($FA449,SIZE,LOOKUPS!K$11,0)*$FI$6)</f>
        <v>4.6440999999999999</v>
      </c>
      <c r="FK449" s="1">
        <f>IF(ISERROR(VLOOKUP($FA449,MOM,LOOKUPS!L$12,0)*$FB$6+VLOOKUP($FA449,STREV,LOOKUPS!L$10,0)*$FC$6+VLOOKUP($FA449,LTREV,LOOKUPS!L$9,0)*$FD$6+VLOOKUP($FA449,CFP,LOOKUPS!L$6,0)*$FE$6+VLOOKUP($FA449,EP,LOOKUPS!L$8,0)*$FF$6+VLOOKUP($FA449,BM,LOOKUPS!L$5,0)*$FG$6+VLOOKUP($FA449,DIV,LOOKUPS!L$7,0)*$FH$6++VLOOKUP($FA449,SIZE,LOOKUPS!L$11,0)*$FI$6),"",VLOOKUP($FA449,MOM,LOOKUPS!L$12,0)*$FB$6+VLOOKUP($FA449,STREV,LOOKUPS!L$10,0)*$FC$6+VLOOKUP($FA449,LTREV,LOOKUPS!L$9,0)*$FD$6+VLOOKUP($FA449,CFP,LOOKUPS!L$6,0)*$FE$6+VLOOKUP($FA449,EP,LOOKUPS!L$8,0)*$FF$6+VLOOKUP($FA449,BM,LOOKUPS!L$5,0)*$FG$6+VLOOKUP($FA449,DIV,LOOKUPS!L$7,0)*$FH$6++VLOOKUP($FA449,SIZE,LOOKUPS!L$11,0)*$FI$6)</f>
        <v>6.7693000000000003</v>
      </c>
    </row>
    <row r="450" spans="1:167" x14ac:dyDescent="0.3">
      <c r="A450" s="1">
        <v>196309</v>
      </c>
      <c r="B450" s="1">
        <v>-1.72</v>
      </c>
      <c r="C450" s="1">
        <v>-0.28999999999999998</v>
      </c>
      <c r="D450" s="1">
        <v>-0.94</v>
      </c>
      <c r="E450" s="1">
        <v>0.17</v>
      </c>
      <c r="F450" s="1">
        <v>-1.19</v>
      </c>
      <c r="G450" s="1">
        <v>-0.46</v>
      </c>
      <c r="H450" s="1">
        <v>-1.27</v>
      </c>
      <c r="I450" s="1">
        <v>-2.27</v>
      </c>
      <c r="J450" s="1">
        <v>-1.66</v>
      </c>
      <c r="K450" s="1">
        <v>-0.96</v>
      </c>
      <c r="M450" s="1">
        <v>196210</v>
      </c>
      <c r="N450" s="1">
        <v>-7.31</v>
      </c>
      <c r="O450" s="1">
        <v>-4.55</v>
      </c>
      <c r="P450" s="1">
        <v>-5.16</v>
      </c>
      <c r="Q450" s="1">
        <v>-4.07</v>
      </c>
      <c r="R450" s="1">
        <v>-2.5</v>
      </c>
      <c r="S450" s="1">
        <v>-2.34</v>
      </c>
      <c r="T450" s="1">
        <v>-1.88</v>
      </c>
      <c r="U450" s="1">
        <v>-3.94</v>
      </c>
      <c r="V450" s="1">
        <v>-3.01</v>
      </c>
      <c r="W450" s="1">
        <v>-3.01</v>
      </c>
      <c r="Y450" s="1">
        <v>196709</v>
      </c>
      <c r="Z450" s="1">
        <v>11</v>
      </c>
      <c r="AA450" s="1">
        <v>4.33</v>
      </c>
      <c r="AB450" s="1">
        <v>2.79</v>
      </c>
      <c r="AC450" s="1">
        <v>5.4</v>
      </c>
      <c r="AD450" s="1">
        <v>4.2</v>
      </c>
      <c r="AE450" s="1">
        <v>4.8</v>
      </c>
      <c r="AF450" s="1">
        <v>4.5</v>
      </c>
      <c r="AG450" s="1">
        <v>5.97</v>
      </c>
      <c r="AH450" s="1">
        <v>5.56</v>
      </c>
      <c r="AI450" s="1">
        <v>3.04</v>
      </c>
      <c r="AK450">
        <v>198803</v>
      </c>
      <c r="AL450">
        <v>4.05</v>
      </c>
      <c r="AM450">
        <v>4.18</v>
      </c>
      <c r="AN450">
        <v>3.46</v>
      </c>
      <c r="AO450">
        <v>3.39</v>
      </c>
      <c r="AP450">
        <v>4.29</v>
      </c>
      <c r="AQ450">
        <v>3.63</v>
      </c>
      <c r="AR450">
        <v>3.58</v>
      </c>
      <c r="AS450">
        <v>3.27</v>
      </c>
      <c r="AT450">
        <v>3.39</v>
      </c>
      <c r="AU450">
        <v>4.2699999999999996</v>
      </c>
      <c r="AV450">
        <v>4.34</v>
      </c>
      <c r="AW450">
        <v>3.77</v>
      </c>
      <c r="AX450">
        <v>3.5</v>
      </c>
      <c r="AY450">
        <v>2.93</v>
      </c>
      <c r="AZ450">
        <v>4.24</v>
      </c>
      <c r="BA450">
        <v>3.13</v>
      </c>
      <c r="BB450">
        <v>3.39</v>
      </c>
      <c r="BC450">
        <v>3.32</v>
      </c>
      <c r="BD450">
        <v>3.45</v>
      </c>
      <c r="BF450" s="1">
        <v>198803</v>
      </c>
      <c r="BG450" s="1">
        <v>4.47</v>
      </c>
      <c r="BH450" s="1">
        <v>3.86</v>
      </c>
      <c r="BI450" s="1">
        <v>3.69</v>
      </c>
      <c r="BJ450" s="1">
        <v>2.66</v>
      </c>
      <c r="BK450" s="1">
        <v>3.99</v>
      </c>
      <c r="BL450" s="1">
        <v>3.4</v>
      </c>
      <c r="BM450" s="1">
        <v>4.55</v>
      </c>
      <c r="BN450" s="1">
        <v>2.7</v>
      </c>
      <c r="BO450" s="1">
        <v>2.5299999999999998</v>
      </c>
      <c r="BP450" s="1">
        <v>4.32</v>
      </c>
      <c r="BQ450" s="1">
        <v>3.61</v>
      </c>
      <c r="BR450" s="1">
        <v>3.49</v>
      </c>
      <c r="BS450" s="1">
        <v>3.29</v>
      </c>
      <c r="BT450" s="1">
        <v>4.18</v>
      </c>
      <c r="BU450" s="1">
        <v>4.95</v>
      </c>
      <c r="BV450" s="1">
        <v>2.4500000000000002</v>
      </c>
      <c r="BW450" s="1">
        <v>2.94</v>
      </c>
      <c r="BX450" s="1">
        <v>2.42</v>
      </c>
      <c r="BY450" s="1">
        <v>2.64</v>
      </c>
      <c r="CA450" s="1">
        <v>196303</v>
      </c>
      <c r="CB450" s="1">
        <v>1.8</v>
      </c>
      <c r="CC450" s="1">
        <v>1.41</v>
      </c>
      <c r="CD450" s="1">
        <v>1.98</v>
      </c>
      <c r="CE450" s="1">
        <v>2.58</v>
      </c>
      <c r="CF450" s="1">
        <v>1.36</v>
      </c>
      <c r="CG450" s="1">
        <v>1.75</v>
      </c>
      <c r="CH450" s="1">
        <v>1.54</v>
      </c>
      <c r="CI450" s="1">
        <v>3.08</v>
      </c>
      <c r="CJ450" s="1">
        <v>2.23</v>
      </c>
      <c r="CK450" s="1">
        <v>1.22</v>
      </c>
      <c r="CL450" s="1">
        <v>1.49</v>
      </c>
      <c r="CM450" s="1">
        <v>1.51</v>
      </c>
      <c r="CN450" s="1">
        <v>1.98</v>
      </c>
      <c r="CO450" s="1">
        <v>1.28</v>
      </c>
      <c r="CP450" s="1">
        <v>1.8</v>
      </c>
      <c r="CQ450" s="1">
        <v>2.88</v>
      </c>
      <c r="CR450" s="1">
        <v>3.29</v>
      </c>
      <c r="CS450" s="1">
        <v>2.68</v>
      </c>
      <c r="CT450" s="1">
        <v>1.77</v>
      </c>
      <c r="CV450" s="1">
        <v>196403</v>
      </c>
      <c r="CW450" s="1">
        <v>3.16</v>
      </c>
      <c r="CX450" s="1">
        <v>2.4</v>
      </c>
      <c r="CY450" s="1">
        <v>2.2000000000000002</v>
      </c>
      <c r="CZ450" s="1">
        <v>3.33</v>
      </c>
      <c r="DA450" s="1">
        <v>2.42</v>
      </c>
      <c r="DB450" s="1">
        <v>1.47</v>
      </c>
      <c r="DC450" s="1">
        <v>2.57</v>
      </c>
      <c r="DD450" s="1">
        <v>3.7</v>
      </c>
      <c r="DE450" s="1">
        <v>2.94</v>
      </c>
      <c r="DF450" s="1">
        <v>2.74</v>
      </c>
      <c r="DG450" s="1">
        <v>2.08</v>
      </c>
      <c r="DH450" s="1">
        <v>2.36</v>
      </c>
      <c r="DI450" s="1">
        <v>0.56000000000000005</v>
      </c>
      <c r="DJ450" s="1">
        <v>2.66</v>
      </c>
      <c r="DK450" s="1">
        <v>2.48</v>
      </c>
      <c r="DL450" s="1">
        <v>3.11</v>
      </c>
      <c r="DM450" s="1">
        <v>4.37</v>
      </c>
      <c r="DN450" s="1">
        <v>4.3</v>
      </c>
      <c r="DO450" s="1">
        <v>1.91</v>
      </c>
      <c r="DQ450" s="1">
        <v>196303</v>
      </c>
      <c r="DR450" s="1">
        <v>-99.99</v>
      </c>
      <c r="DS450" s="1">
        <v>1.78</v>
      </c>
      <c r="DT450" s="1">
        <v>1.6</v>
      </c>
      <c r="DU450" s="1">
        <v>3.02</v>
      </c>
      <c r="DV450" s="1">
        <v>1.7</v>
      </c>
      <c r="DW450" s="1">
        <v>1.82</v>
      </c>
      <c r="DX450" s="1">
        <v>1.54</v>
      </c>
      <c r="DY450" s="1">
        <v>2.19</v>
      </c>
      <c r="DZ450" s="1">
        <v>3.14</v>
      </c>
      <c r="EA450" s="1">
        <v>2.29</v>
      </c>
      <c r="EB450" s="1">
        <v>1.1200000000000001</v>
      </c>
      <c r="EC450" s="1">
        <v>1.94</v>
      </c>
      <c r="ED450" s="1">
        <v>1.69</v>
      </c>
      <c r="EE450" s="1">
        <v>1.62</v>
      </c>
      <c r="EF450" s="1">
        <v>1.47</v>
      </c>
      <c r="EG450" s="1">
        <v>1.62</v>
      </c>
      <c r="EH450" s="1">
        <v>2.78</v>
      </c>
      <c r="EI450" s="1">
        <v>3.12</v>
      </c>
      <c r="EJ450" s="1">
        <v>3.17</v>
      </c>
      <c r="EL450">
        <v>196303</v>
      </c>
      <c r="EM450">
        <v>3.08</v>
      </c>
      <c r="EN450">
        <v>-2.6</v>
      </c>
      <c r="EO450">
        <v>2.0699999999999998</v>
      </c>
      <c r="EP450">
        <v>0.23</v>
      </c>
      <c r="ER450" s="1">
        <v>196309</v>
      </c>
      <c r="ES450" s="1">
        <v>0.16</v>
      </c>
      <c r="EU450" s="1">
        <v>196210</v>
      </c>
      <c r="EV450" s="1">
        <v>-2.11</v>
      </c>
      <c r="EX450" s="1">
        <v>196709</v>
      </c>
      <c r="EY450" s="1">
        <v>-0.82</v>
      </c>
      <c r="FA450" s="1">
        <v>196309</v>
      </c>
      <c r="FB450" s="1">
        <f>IF(ISERROR(VLOOKUP($FA450,MOM,LOOKUPS!C$12,0)*$FB$6+VLOOKUP($FA450,STREV,LOOKUPS!C$10,0)*$FC$6+VLOOKUP($FA450,LTREV,LOOKUPS!C$9,0)*$FD$6+VLOOKUP($FA450,CFP,LOOKUPS!C$6,0)*$FE$6+VLOOKUP($FA450,EP,LOOKUPS!C$8,0)*$FF$6+VLOOKUP($FA450,BM,LOOKUPS!C$5,0)*$FG$6+VLOOKUP($FA450,DIV,LOOKUPS!C$7,0)*$FH$6++VLOOKUP($FA450,SIZE,LOOKUPS!C$11,0)*$FI$6),"",VLOOKUP($FA450,MOM,LOOKUPS!C$12,0)*$FB$6+VLOOKUP($FA450,STREV,LOOKUPS!C$10,0)*$FC$6+VLOOKUP($FA450,LTREV,LOOKUPS!C$9,0)*$FD$6+VLOOKUP($FA450,CFP,LOOKUPS!C$6,0)*$FE$6+VLOOKUP($FA450,EP,LOOKUPS!C$8,0)*$FF$6+VLOOKUP($FA450,BM,LOOKUPS!C$5,0)*$FG$6+VLOOKUP($FA450,DIV,LOOKUPS!C$7,0)*$FH$6++VLOOKUP($FA450,SIZE,LOOKUPS!C$11,0)*$FI$6)</f>
        <v>-2.2972000000000001</v>
      </c>
      <c r="FC450" s="1">
        <f>IF(ISERROR(VLOOKUP($FA450,MOM,LOOKUPS!D$12,0)*$FB$6+VLOOKUP($FA450,STREV,LOOKUPS!D$10,0)*$FC$6+VLOOKUP($FA450,LTREV,LOOKUPS!D$9,0)*$FD$6+VLOOKUP($FA450,CFP,LOOKUPS!D$6,0)*$FE$6+VLOOKUP($FA450,EP,LOOKUPS!D$8,0)*$FF$6+VLOOKUP($FA450,BM,LOOKUPS!D$5,0)*$FG$6+VLOOKUP($FA450,DIV,LOOKUPS!D$7,0)*$FH$6++VLOOKUP($FA450,SIZE,LOOKUPS!D$11,0)*$FI$6),"",VLOOKUP($FA450,MOM,LOOKUPS!D$12,0)*$FB$6+VLOOKUP($FA450,STREV,LOOKUPS!D$10,0)*$FC$6+VLOOKUP($FA450,LTREV,LOOKUPS!D$9,0)*$FD$6+VLOOKUP($FA450,CFP,LOOKUPS!D$6,0)*$FE$6+VLOOKUP($FA450,EP,LOOKUPS!D$8,0)*$FF$6+VLOOKUP($FA450,BM,LOOKUPS!D$5,0)*$FG$6+VLOOKUP($FA450,DIV,LOOKUPS!D$7,0)*$FH$6++VLOOKUP($FA450,SIZE,LOOKUPS!D$11,0)*$FI$6)</f>
        <v>-1.9190999999999998</v>
      </c>
      <c r="FD450" s="1">
        <f>IF(ISERROR(VLOOKUP($FA450,MOM,LOOKUPS!E$12,0)*$FB$6+VLOOKUP($FA450,STREV,LOOKUPS!E$10,0)*$FC$6+VLOOKUP($FA450,LTREV,LOOKUPS!E$9,0)*$FD$6+VLOOKUP($FA450,CFP,LOOKUPS!E$6,0)*$FE$6+VLOOKUP($FA450,EP,LOOKUPS!E$8,0)*$FF$6+VLOOKUP($FA450,BM,LOOKUPS!E$5,0)*$FG$6+VLOOKUP($FA450,DIV,LOOKUPS!E$7,0)*$FH$6++VLOOKUP($FA450,SIZE,LOOKUPS!E$11,0)*$FI$6),"",VLOOKUP($FA450,MOM,LOOKUPS!E$12,0)*$FB$6+VLOOKUP($FA450,STREV,LOOKUPS!E$10,0)*$FC$6+VLOOKUP($FA450,LTREV,LOOKUPS!E$9,0)*$FD$6+VLOOKUP($FA450,CFP,LOOKUPS!E$6,0)*$FE$6+VLOOKUP($FA450,EP,LOOKUPS!E$8,0)*$FF$6+VLOOKUP($FA450,BM,LOOKUPS!E$5,0)*$FG$6+VLOOKUP($FA450,DIV,LOOKUPS!E$7,0)*$FH$6++VLOOKUP($FA450,SIZE,LOOKUPS!E$11,0)*$FI$6)</f>
        <v>-1.3121</v>
      </c>
      <c r="FE450" s="1">
        <f>IF(ISERROR(VLOOKUP($FA450,MOM,LOOKUPS!F$12,0)*$FB$6+VLOOKUP($FA450,STREV,LOOKUPS!F$10,0)*$FC$6+VLOOKUP($FA450,LTREV,LOOKUPS!F$9,0)*$FD$6+VLOOKUP($FA450,CFP,LOOKUPS!F$6,0)*$FE$6+VLOOKUP($FA450,EP,LOOKUPS!F$8,0)*$FF$6+VLOOKUP($FA450,BM,LOOKUPS!F$5,0)*$FG$6+VLOOKUP($FA450,DIV,LOOKUPS!F$7,0)*$FH$6++VLOOKUP($FA450,SIZE,LOOKUPS!F$11,0)*$FI$6),"",VLOOKUP($FA450,MOM,LOOKUPS!F$12,0)*$FB$6+VLOOKUP($FA450,STREV,LOOKUPS!F$10,0)*$FC$6+VLOOKUP($FA450,LTREV,LOOKUPS!F$9,0)*$FD$6+VLOOKUP($FA450,CFP,LOOKUPS!F$6,0)*$FE$6+VLOOKUP($FA450,EP,LOOKUPS!F$8,0)*$FF$6+VLOOKUP($FA450,BM,LOOKUPS!F$5,0)*$FG$6+VLOOKUP($FA450,DIV,LOOKUPS!F$7,0)*$FH$6++VLOOKUP($FA450,SIZE,LOOKUPS!F$11,0)*$FI$6)</f>
        <v>-0.88500000000000001</v>
      </c>
      <c r="FF450" s="1">
        <f>IF(ISERROR(VLOOKUP($FA450,MOM,LOOKUPS!G$12,0)*$FB$6+VLOOKUP($FA450,STREV,LOOKUPS!G$10,0)*$FC$6+VLOOKUP($FA450,LTREV,LOOKUPS!G$9,0)*$FD$6+VLOOKUP($FA450,CFP,LOOKUPS!G$6,0)*$FE$6+VLOOKUP($FA450,EP,LOOKUPS!G$8,0)*$FF$6+VLOOKUP($FA450,BM,LOOKUPS!G$5,0)*$FG$6+VLOOKUP($FA450,DIV,LOOKUPS!G$7,0)*$FH$6++VLOOKUP($FA450,SIZE,LOOKUPS!G$11,0)*$FI$6),"",VLOOKUP($FA450,MOM,LOOKUPS!G$12,0)*$FB$6+VLOOKUP($FA450,STREV,LOOKUPS!G$10,0)*$FC$6+VLOOKUP($FA450,LTREV,LOOKUPS!G$9,0)*$FD$6+VLOOKUP($FA450,CFP,LOOKUPS!G$6,0)*$FE$6+VLOOKUP($FA450,EP,LOOKUPS!G$8,0)*$FF$6+VLOOKUP($FA450,BM,LOOKUPS!G$5,0)*$FG$6+VLOOKUP($FA450,DIV,LOOKUPS!G$7,0)*$FH$6++VLOOKUP($FA450,SIZE,LOOKUPS!G$11,0)*$FI$6)</f>
        <v>-1.3339000000000001</v>
      </c>
      <c r="FG450" s="1">
        <f>IF(ISERROR(VLOOKUP($FA450,MOM,LOOKUPS!H$12,0)*$FB$6+VLOOKUP($FA450,STREV,LOOKUPS!H$10,0)*$FC$6+VLOOKUP($FA450,LTREV,LOOKUPS!H$9,0)*$FD$6+VLOOKUP($FA450,CFP,LOOKUPS!H$6,0)*$FE$6+VLOOKUP($FA450,EP,LOOKUPS!H$8,0)*$FF$6+VLOOKUP($FA450,BM,LOOKUPS!H$5,0)*$FG$6+VLOOKUP($FA450,DIV,LOOKUPS!H$7,0)*$FH$6++VLOOKUP($FA450,SIZE,LOOKUPS!H$11,0)*$FI$6),"",VLOOKUP($FA450,MOM,LOOKUPS!H$12,0)*$FB$6+VLOOKUP($FA450,STREV,LOOKUPS!H$10,0)*$FC$6+VLOOKUP($FA450,LTREV,LOOKUPS!H$9,0)*$FD$6+VLOOKUP($FA450,CFP,LOOKUPS!H$6,0)*$FE$6+VLOOKUP($FA450,EP,LOOKUPS!H$8,0)*$FF$6+VLOOKUP($FA450,BM,LOOKUPS!H$5,0)*$FG$6+VLOOKUP($FA450,DIV,LOOKUPS!H$7,0)*$FH$6++VLOOKUP($FA450,SIZE,LOOKUPS!H$11,0)*$FI$6)</f>
        <v>-0.99660000000000004</v>
      </c>
      <c r="FH450" s="1">
        <f>IF(ISERROR(VLOOKUP($FA450,MOM,LOOKUPS!I$12,0)*$FB$6+VLOOKUP($FA450,STREV,LOOKUPS!I$10,0)*$FC$6+VLOOKUP($FA450,LTREV,LOOKUPS!I$9,0)*$FD$6+VLOOKUP($FA450,CFP,LOOKUPS!I$6,0)*$FE$6+VLOOKUP($FA450,EP,LOOKUPS!I$8,0)*$FF$6+VLOOKUP($FA450,BM,LOOKUPS!I$5,0)*$FG$6+VLOOKUP($FA450,DIV,LOOKUPS!I$7,0)*$FH$6++VLOOKUP($FA450,SIZE,LOOKUPS!I$11,0)*$FI$6),"",VLOOKUP($FA450,MOM,LOOKUPS!I$12,0)*$FB$6+VLOOKUP($FA450,STREV,LOOKUPS!I$10,0)*$FC$6+VLOOKUP($FA450,LTREV,LOOKUPS!I$9,0)*$FD$6+VLOOKUP($FA450,CFP,LOOKUPS!I$6,0)*$FE$6+VLOOKUP($FA450,EP,LOOKUPS!I$8,0)*$FF$6+VLOOKUP($FA450,BM,LOOKUPS!I$5,0)*$FG$6+VLOOKUP($FA450,DIV,LOOKUPS!I$7,0)*$FH$6++VLOOKUP($FA450,SIZE,LOOKUPS!I$11,0)*$FI$6)</f>
        <v>-0.68440000000000001</v>
      </c>
      <c r="FI450" s="1">
        <f>IF(ISERROR(VLOOKUP($FA450,MOM,LOOKUPS!J$12,0)*$FB$6+VLOOKUP($FA450,STREV,LOOKUPS!J$10,0)*$FC$6+VLOOKUP($FA450,LTREV,LOOKUPS!J$9,0)*$FD$6+VLOOKUP($FA450,CFP,LOOKUPS!J$6,0)*$FE$6+VLOOKUP($FA450,EP,LOOKUPS!J$8,0)*$FF$6+VLOOKUP($FA450,BM,LOOKUPS!J$5,0)*$FG$6+VLOOKUP($FA450,DIV,LOOKUPS!J$7,0)*$FH$6++VLOOKUP($FA450,SIZE,LOOKUPS!J$11,0)*$FI$6),"",VLOOKUP($FA450,MOM,LOOKUPS!J$12,0)*$FB$6+VLOOKUP($FA450,STREV,LOOKUPS!J$10,0)*$FC$6+VLOOKUP($FA450,LTREV,LOOKUPS!J$9,0)*$FD$6+VLOOKUP($FA450,CFP,LOOKUPS!J$6,0)*$FE$6+VLOOKUP($FA450,EP,LOOKUPS!J$8,0)*$FF$6+VLOOKUP($FA450,BM,LOOKUPS!J$5,0)*$FG$6+VLOOKUP($FA450,DIV,LOOKUPS!J$7,0)*$FH$6++VLOOKUP($FA450,SIZE,LOOKUPS!J$11,0)*$FI$6)</f>
        <v>-1.4796</v>
      </c>
      <c r="FJ450" s="1">
        <f>IF(ISERROR(VLOOKUP($FA450,MOM,LOOKUPS!K$12,0)*$FB$6+VLOOKUP($FA450,STREV,LOOKUPS!K$10,0)*$FC$6+VLOOKUP($FA450,LTREV,LOOKUPS!K$9,0)*$FD$6+VLOOKUP($FA450,CFP,LOOKUPS!K$6,0)*$FE$6+VLOOKUP($FA450,EP,LOOKUPS!K$8,0)*$FF$6+VLOOKUP($FA450,BM,LOOKUPS!K$5,0)*$FG$6+VLOOKUP($FA450,DIV,LOOKUPS!K$7,0)*$FH$6++VLOOKUP($FA450,SIZE,LOOKUPS!K$11,0)*$FI$6),"",VLOOKUP($FA450,MOM,LOOKUPS!K$12,0)*$FB$6+VLOOKUP($FA450,STREV,LOOKUPS!K$10,0)*$FC$6+VLOOKUP($FA450,LTREV,LOOKUPS!K$9,0)*$FD$6+VLOOKUP($FA450,CFP,LOOKUPS!K$6,0)*$FE$6+VLOOKUP($FA450,EP,LOOKUPS!K$8,0)*$FF$6+VLOOKUP($FA450,BM,LOOKUPS!K$5,0)*$FG$6+VLOOKUP($FA450,DIV,LOOKUPS!K$7,0)*$FH$6++VLOOKUP($FA450,SIZE,LOOKUPS!K$11,0)*$FI$6)</f>
        <v>-0.97399999999999998</v>
      </c>
      <c r="FK450" s="1">
        <f>IF(ISERROR(VLOOKUP($FA450,MOM,LOOKUPS!L$12,0)*$FB$6+VLOOKUP($FA450,STREV,LOOKUPS!L$10,0)*$FC$6+VLOOKUP($FA450,LTREV,LOOKUPS!L$9,0)*$FD$6+VLOOKUP($FA450,CFP,LOOKUPS!L$6,0)*$FE$6+VLOOKUP($FA450,EP,LOOKUPS!L$8,0)*$FF$6+VLOOKUP($FA450,BM,LOOKUPS!L$5,0)*$FG$6+VLOOKUP($FA450,DIV,LOOKUPS!L$7,0)*$FH$6++VLOOKUP($FA450,SIZE,LOOKUPS!L$11,0)*$FI$6),"",VLOOKUP($FA450,MOM,LOOKUPS!L$12,0)*$FB$6+VLOOKUP($FA450,STREV,LOOKUPS!L$10,0)*$FC$6+VLOOKUP($FA450,LTREV,LOOKUPS!L$9,0)*$FD$6+VLOOKUP($FA450,CFP,LOOKUPS!L$6,0)*$FE$6+VLOOKUP($FA450,EP,LOOKUPS!L$8,0)*$FF$6+VLOOKUP($FA450,BM,LOOKUPS!L$5,0)*$FG$6+VLOOKUP($FA450,DIV,LOOKUPS!L$7,0)*$FH$6++VLOOKUP($FA450,SIZE,LOOKUPS!L$11,0)*$FI$6)</f>
        <v>-0.55940000000000001</v>
      </c>
    </row>
    <row r="451" spans="1:167" x14ac:dyDescent="0.3">
      <c r="A451" s="1">
        <v>196310</v>
      </c>
      <c r="B451" s="1">
        <v>0.75</v>
      </c>
      <c r="C451" s="1">
        <v>0.21</v>
      </c>
      <c r="D451" s="1">
        <v>-0.41</v>
      </c>
      <c r="E451" s="1">
        <v>-0.03</v>
      </c>
      <c r="F451" s="1">
        <v>0.88</v>
      </c>
      <c r="G451" s="1">
        <v>2.56</v>
      </c>
      <c r="H451" s="1">
        <v>1.54</v>
      </c>
      <c r="I451" s="1">
        <v>2.16</v>
      </c>
      <c r="J451" s="1">
        <v>2.92</v>
      </c>
      <c r="K451" s="1">
        <v>3.8</v>
      </c>
      <c r="M451" s="1">
        <v>196211</v>
      </c>
      <c r="N451" s="1">
        <v>13.88</v>
      </c>
      <c r="O451" s="1">
        <v>14.99</v>
      </c>
      <c r="P451" s="1">
        <v>13.56</v>
      </c>
      <c r="Q451" s="1">
        <v>12.14</v>
      </c>
      <c r="R451" s="1">
        <v>11.78</v>
      </c>
      <c r="S451" s="1">
        <v>10.9</v>
      </c>
      <c r="T451" s="1">
        <v>9.7200000000000006</v>
      </c>
      <c r="U451" s="1">
        <v>10.57</v>
      </c>
      <c r="V451" s="1">
        <v>11.28</v>
      </c>
      <c r="W451" s="1">
        <v>9.92</v>
      </c>
      <c r="Y451" s="1">
        <v>196710</v>
      </c>
      <c r="Z451" s="1">
        <v>0.74</v>
      </c>
      <c r="AA451" s="1">
        <v>-2.0699999999999998</v>
      </c>
      <c r="AB451" s="1">
        <v>-2.42</v>
      </c>
      <c r="AC451" s="1">
        <v>-1.7</v>
      </c>
      <c r="AD451" s="1">
        <v>-1.88</v>
      </c>
      <c r="AE451" s="1">
        <v>-3.02</v>
      </c>
      <c r="AF451" s="1">
        <v>-2.5299999999999998</v>
      </c>
      <c r="AG451" s="1">
        <v>-2.38</v>
      </c>
      <c r="AH451" s="1">
        <v>-4.26</v>
      </c>
      <c r="AI451" s="1">
        <v>-4.68</v>
      </c>
      <c r="AK451">
        <v>198804</v>
      </c>
      <c r="AL451">
        <v>1.61</v>
      </c>
      <c r="AM451">
        <v>1.83</v>
      </c>
      <c r="AN451">
        <v>1.1200000000000001</v>
      </c>
      <c r="AO451">
        <v>1.68</v>
      </c>
      <c r="AP451">
        <v>1.77</v>
      </c>
      <c r="AQ451">
        <v>1.21</v>
      </c>
      <c r="AR451">
        <v>1.45</v>
      </c>
      <c r="AS451">
        <v>1.48</v>
      </c>
      <c r="AT451">
        <v>1.67</v>
      </c>
      <c r="AU451">
        <v>2.02</v>
      </c>
      <c r="AV451">
        <v>1.35</v>
      </c>
      <c r="AW451">
        <v>2.0299999999999998</v>
      </c>
      <c r="AX451">
        <v>0.47</v>
      </c>
      <c r="AY451">
        <v>1.56</v>
      </c>
      <c r="AZ451">
        <v>1.34</v>
      </c>
      <c r="BA451">
        <v>1.26</v>
      </c>
      <c r="BB451">
        <v>1.68</v>
      </c>
      <c r="BC451">
        <v>1.44</v>
      </c>
      <c r="BD451">
        <v>1.86</v>
      </c>
      <c r="BF451" s="1">
        <v>198804</v>
      </c>
      <c r="BG451" s="1">
        <v>2.04</v>
      </c>
      <c r="BH451" s="1">
        <v>1.39</v>
      </c>
      <c r="BI451" s="1">
        <v>1.2</v>
      </c>
      <c r="BJ451" s="1">
        <v>1.42</v>
      </c>
      <c r="BK451" s="1">
        <v>1.65</v>
      </c>
      <c r="BL451" s="1">
        <v>0.8</v>
      </c>
      <c r="BM451" s="1">
        <v>1.53</v>
      </c>
      <c r="BN451" s="1">
        <v>1.07</v>
      </c>
      <c r="BO451" s="1">
        <v>1.44</v>
      </c>
      <c r="BP451" s="1">
        <v>1.68</v>
      </c>
      <c r="BQ451" s="1">
        <v>1.61</v>
      </c>
      <c r="BR451" s="1">
        <v>0.65</v>
      </c>
      <c r="BS451" s="1">
        <v>0.99</v>
      </c>
      <c r="BT451" s="1">
        <v>1.86</v>
      </c>
      <c r="BU451" s="1">
        <v>1.19</v>
      </c>
      <c r="BV451" s="1">
        <v>0.78</v>
      </c>
      <c r="BW451" s="1">
        <v>1.37</v>
      </c>
      <c r="BX451" s="1">
        <v>1.53</v>
      </c>
      <c r="BY451" s="1">
        <v>1.34</v>
      </c>
      <c r="CA451" s="1">
        <v>196304</v>
      </c>
      <c r="CB451" s="1">
        <v>9.5399999999999991</v>
      </c>
      <c r="CC451" s="1">
        <v>4.0999999999999996</v>
      </c>
      <c r="CD451" s="1">
        <v>3.21</v>
      </c>
      <c r="CE451" s="1">
        <v>4.43</v>
      </c>
      <c r="CF451" s="1">
        <v>3.6</v>
      </c>
      <c r="CG451" s="1">
        <v>3.91</v>
      </c>
      <c r="CH451" s="1">
        <v>3.12</v>
      </c>
      <c r="CI451" s="1">
        <v>3.92</v>
      </c>
      <c r="CJ451" s="1">
        <v>4.66</v>
      </c>
      <c r="CK451" s="1">
        <v>4.2</v>
      </c>
      <c r="CL451" s="1">
        <v>3</v>
      </c>
      <c r="CM451" s="1">
        <v>5.08</v>
      </c>
      <c r="CN451" s="1">
        <v>2.74</v>
      </c>
      <c r="CO451" s="1">
        <v>3.04</v>
      </c>
      <c r="CP451" s="1">
        <v>3.2</v>
      </c>
      <c r="CQ451" s="1">
        <v>3.86</v>
      </c>
      <c r="CR451" s="1">
        <v>3.98</v>
      </c>
      <c r="CS451" s="1">
        <v>5.48</v>
      </c>
      <c r="CT451" s="1">
        <v>3.83</v>
      </c>
      <c r="CV451" s="1">
        <v>196404</v>
      </c>
      <c r="CW451" s="1">
        <v>0.63</v>
      </c>
      <c r="CX451" s="1">
        <v>-0.25</v>
      </c>
      <c r="CY451" s="1">
        <v>-0.08</v>
      </c>
      <c r="CZ451" s="1">
        <v>0.05</v>
      </c>
      <c r="DA451" s="1">
        <v>-1.05</v>
      </c>
      <c r="DB451" s="1">
        <v>0.46</v>
      </c>
      <c r="DC451" s="1">
        <v>0.35</v>
      </c>
      <c r="DD451" s="1">
        <v>-0.25</v>
      </c>
      <c r="DE451" s="1">
        <v>0.1</v>
      </c>
      <c r="DF451" s="1">
        <v>-1.47</v>
      </c>
      <c r="DG451" s="1">
        <v>-0.61</v>
      </c>
      <c r="DH451" s="1">
        <v>1.48</v>
      </c>
      <c r="DI451" s="1">
        <v>-0.56999999999999995</v>
      </c>
      <c r="DJ451" s="1">
        <v>-0.79</v>
      </c>
      <c r="DK451" s="1">
        <v>1.42</v>
      </c>
      <c r="DL451" s="1">
        <v>-0.38</v>
      </c>
      <c r="DM451" s="1">
        <v>-0.1</v>
      </c>
      <c r="DN451" s="1">
        <v>-0.28000000000000003</v>
      </c>
      <c r="DO451" s="1">
        <v>0.39</v>
      </c>
      <c r="DQ451" s="1">
        <v>196304</v>
      </c>
      <c r="DR451" s="1">
        <v>-99.99</v>
      </c>
      <c r="DS451" s="1">
        <v>3.56</v>
      </c>
      <c r="DT451" s="1">
        <v>3.48</v>
      </c>
      <c r="DU451" s="1">
        <v>4.5999999999999996</v>
      </c>
      <c r="DV451" s="1">
        <v>2.82</v>
      </c>
      <c r="DW451" s="1">
        <v>3.92</v>
      </c>
      <c r="DX451" s="1">
        <v>3.59</v>
      </c>
      <c r="DY451" s="1">
        <v>4.3499999999999996</v>
      </c>
      <c r="DZ451" s="1">
        <v>4.4800000000000004</v>
      </c>
      <c r="EA451" s="1">
        <v>2.83</v>
      </c>
      <c r="EB451" s="1">
        <v>2.81</v>
      </c>
      <c r="EC451" s="1">
        <v>4.9800000000000004</v>
      </c>
      <c r="ED451" s="1">
        <v>2.85</v>
      </c>
      <c r="EE451" s="1">
        <v>3.56</v>
      </c>
      <c r="EF451" s="1">
        <v>3.62</v>
      </c>
      <c r="EG451" s="1">
        <v>3.86</v>
      </c>
      <c r="EH451" s="1">
        <v>4.8600000000000003</v>
      </c>
      <c r="EI451" s="1">
        <v>4.43</v>
      </c>
      <c r="EJ451" s="1">
        <v>4.53</v>
      </c>
      <c r="EL451">
        <v>196304</v>
      </c>
      <c r="EM451">
        <v>4.51</v>
      </c>
      <c r="EN451">
        <v>-1.31</v>
      </c>
      <c r="EO451">
        <v>0.99</v>
      </c>
      <c r="EP451">
        <v>0.25</v>
      </c>
      <c r="ER451" s="1">
        <v>196310</v>
      </c>
      <c r="ES451" s="1">
        <v>3.14</v>
      </c>
      <c r="EU451" s="1">
        <v>196211</v>
      </c>
      <c r="EV451" s="1">
        <v>5.24</v>
      </c>
      <c r="EX451" s="1">
        <v>196710</v>
      </c>
      <c r="EY451" s="1">
        <v>0.37</v>
      </c>
      <c r="FA451" s="1">
        <v>196310</v>
      </c>
      <c r="FB451" s="1">
        <f>IF(ISERROR(VLOOKUP($FA451,MOM,LOOKUPS!C$12,0)*$FB$6+VLOOKUP($FA451,STREV,LOOKUPS!C$10,0)*$FC$6+VLOOKUP($FA451,LTREV,LOOKUPS!C$9,0)*$FD$6+VLOOKUP($FA451,CFP,LOOKUPS!C$6,0)*$FE$6+VLOOKUP($FA451,EP,LOOKUPS!C$8,0)*$FF$6+VLOOKUP($FA451,BM,LOOKUPS!C$5,0)*$FG$6+VLOOKUP($FA451,DIV,LOOKUPS!C$7,0)*$FH$6++VLOOKUP($FA451,SIZE,LOOKUPS!C$11,0)*$FI$6),"",VLOOKUP($FA451,MOM,LOOKUPS!C$12,0)*$FB$6+VLOOKUP($FA451,STREV,LOOKUPS!C$10,0)*$FC$6+VLOOKUP($FA451,LTREV,LOOKUPS!C$9,0)*$FD$6+VLOOKUP($FA451,CFP,LOOKUPS!C$6,0)*$FE$6+VLOOKUP($FA451,EP,LOOKUPS!C$8,0)*$FF$6+VLOOKUP($FA451,BM,LOOKUPS!C$5,0)*$FG$6+VLOOKUP($FA451,DIV,LOOKUPS!C$7,0)*$FH$6++VLOOKUP($FA451,SIZE,LOOKUPS!C$11,0)*$FI$6)</f>
        <v>0.85389999999999999</v>
      </c>
      <c r="FC451" s="1">
        <f>IF(ISERROR(VLOOKUP($FA451,MOM,LOOKUPS!D$12,0)*$FB$6+VLOOKUP($FA451,STREV,LOOKUPS!D$10,0)*$FC$6+VLOOKUP($FA451,LTREV,LOOKUPS!D$9,0)*$FD$6+VLOOKUP($FA451,CFP,LOOKUPS!D$6,0)*$FE$6+VLOOKUP($FA451,EP,LOOKUPS!D$8,0)*$FF$6+VLOOKUP($FA451,BM,LOOKUPS!D$5,0)*$FG$6+VLOOKUP($FA451,DIV,LOOKUPS!D$7,0)*$FH$6++VLOOKUP($FA451,SIZE,LOOKUPS!D$11,0)*$FI$6),"",VLOOKUP($FA451,MOM,LOOKUPS!D$12,0)*$FB$6+VLOOKUP($FA451,STREV,LOOKUPS!D$10,0)*$FC$6+VLOOKUP($FA451,LTREV,LOOKUPS!D$9,0)*$FD$6+VLOOKUP($FA451,CFP,LOOKUPS!D$6,0)*$FE$6+VLOOKUP($FA451,EP,LOOKUPS!D$8,0)*$FF$6+VLOOKUP($FA451,BM,LOOKUPS!D$5,0)*$FG$6+VLOOKUP($FA451,DIV,LOOKUPS!D$7,0)*$FH$6++VLOOKUP($FA451,SIZE,LOOKUPS!D$11,0)*$FI$6)</f>
        <v>1.3516000000000001</v>
      </c>
      <c r="FD451" s="1">
        <f>IF(ISERROR(VLOOKUP($FA451,MOM,LOOKUPS!E$12,0)*$FB$6+VLOOKUP($FA451,STREV,LOOKUPS!E$10,0)*$FC$6+VLOOKUP($FA451,LTREV,LOOKUPS!E$9,0)*$FD$6+VLOOKUP($FA451,CFP,LOOKUPS!E$6,0)*$FE$6+VLOOKUP($FA451,EP,LOOKUPS!E$8,0)*$FF$6+VLOOKUP($FA451,BM,LOOKUPS!E$5,0)*$FG$6+VLOOKUP($FA451,DIV,LOOKUPS!E$7,0)*$FH$6++VLOOKUP($FA451,SIZE,LOOKUPS!E$11,0)*$FI$6),"",VLOOKUP($FA451,MOM,LOOKUPS!E$12,0)*$FB$6+VLOOKUP($FA451,STREV,LOOKUPS!E$10,0)*$FC$6+VLOOKUP($FA451,LTREV,LOOKUPS!E$9,0)*$FD$6+VLOOKUP($FA451,CFP,LOOKUPS!E$6,0)*$FE$6+VLOOKUP($FA451,EP,LOOKUPS!E$8,0)*$FF$6+VLOOKUP($FA451,BM,LOOKUPS!E$5,0)*$FG$6+VLOOKUP($FA451,DIV,LOOKUPS!E$7,0)*$FH$6++VLOOKUP($FA451,SIZE,LOOKUPS!E$11,0)*$FI$6)</f>
        <v>0.24730000000000002</v>
      </c>
      <c r="FE451" s="1">
        <f>IF(ISERROR(VLOOKUP($FA451,MOM,LOOKUPS!F$12,0)*$FB$6+VLOOKUP($FA451,STREV,LOOKUPS!F$10,0)*$FC$6+VLOOKUP($FA451,LTREV,LOOKUPS!F$9,0)*$FD$6+VLOOKUP($FA451,CFP,LOOKUPS!F$6,0)*$FE$6+VLOOKUP($FA451,EP,LOOKUPS!F$8,0)*$FF$6+VLOOKUP($FA451,BM,LOOKUPS!F$5,0)*$FG$6+VLOOKUP($FA451,DIV,LOOKUPS!F$7,0)*$FH$6++VLOOKUP($FA451,SIZE,LOOKUPS!F$11,0)*$FI$6),"",VLOOKUP($FA451,MOM,LOOKUPS!F$12,0)*$FB$6+VLOOKUP($FA451,STREV,LOOKUPS!F$10,0)*$FC$6+VLOOKUP($FA451,LTREV,LOOKUPS!F$9,0)*$FD$6+VLOOKUP($FA451,CFP,LOOKUPS!F$6,0)*$FE$6+VLOOKUP($FA451,EP,LOOKUPS!F$8,0)*$FF$6+VLOOKUP($FA451,BM,LOOKUPS!F$5,0)*$FG$6+VLOOKUP($FA451,DIV,LOOKUPS!F$7,0)*$FH$6++VLOOKUP($FA451,SIZE,LOOKUPS!F$11,0)*$FI$6)</f>
        <v>0.31690000000000002</v>
      </c>
      <c r="FF451" s="1">
        <f>IF(ISERROR(VLOOKUP($FA451,MOM,LOOKUPS!G$12,0)*$FB$6+VLOOKUP($FA451,STREV,LOOKUPS!G$10,0)*$FC$6+VLOOKUP($FA451,LTREV,LOOKUPS!G$9,0)*$FD$6+VLOOKUP($FA451,CFP,LOOKUPS!G$6,0)*$FE$6+VLOOKUP($FA451,EP,LOOKUPS!G$8,0)*$FF$6+VLOOKUP($FA451,BM,LOOKUPS!G$5,0)*$FG$6+VLOOKUP($FA451,DIV,LOOKUPS!G$7,0)*$FH$6++VLOOKUP($FA451,SIZE,LOOKUPS!G$11,0)*$FI$6),"",VLOOKUP($FA451,MOM,LOOKUPS!G$12,0)*$FB$6+VLOOKUP($FA451,STREV,LOOKUPS!G$10,0)*$FC$6+VLOOKUP($FA451,LTREV,LOOKUPS!G$9,0)*$FD$6+VLOOKUP($FA451,CFP,LOOKUPS!G$6,0)*$FE$6+VLOOKUP($FA451,EP,LOOKUPS!G$8,0)*$FF$6+VLOOKUP($FA451,BM,LOOKUPS!G$5,0)*$FG$6+VLOOKUP($FA451,DIV,LOOKUPS!G$7,0)*$FH$6++VLOOKUP($FA451,SIZE,LOOKUPS!G$11,0)*$FI$6)</f>
        <v>1.4829000000000003</v>
      </c>
      <c r="FG451" s="1">
        <f>IF(ISERROR(VLOOKUP($FA451,MOM,LOOKUPS!H$12,0)*$FB$6+VLOOKUP($FA451,STREV,LOOKUPS!H$10,0)*$FC$6+VLOOKUP($FA451,LTREV,LOOKUPS!H$9,0)*$FD$6+VLOOKUP($FA451,CFP,LOOKUPS!H$6,0)*$FE$6+VLOOKUP($FA451,EP,LOOKUPS!H$8,0)*$FF$6+VLOOKUP($FA451,BM,LOOKUPS!H$5,0)*$FG$6+VLOOKUP($FA451,DIV,LOOKUPS!H$7,0)*$FH$6++VLOOKUP($FA451,SIZE,LOOKUPS!H$11,0)*$FI$6),"",VLOOKUP($FA451,MOM,LOOKUPS!H$12,0)*$FB$6+VLOOKUP($FA451,STREV,LOOKUPS!H$10,0)*$FC$6+VLOOKUP($FA451,LTREV,LOOKUPS!H$9,0)*$FD$6+VLOOKUP($FA451,CFP,LOOKUPS!H$6,0)*$FE$6+VLOOKUP($FA451,EP,LOOKUPS!H$8,0)*$FF$6+VLOOKUP($FA451,BM,LOOKUPS!H$5,0)*$FG$6+VLOOKUP($FA451,DIV,LOOKUPS!H$7,0)*$FH$6++VLOOKUP($FA451,SIZE,LOOKUPS!H$11,0)*$FI$6)</f>
        <v>1.8226000000000002</v>
      </c>
      <c r="FH451" s="1">
        <f>IF(ISERROR(VLOOKUP($FA451,MOM,LOOKUPS!I$12,0)*$FB$6+VLOOKUP($FA451,STREV,LOOKUPS!I$10,0)*$FC$6+VLOOKUP($FA451,LTREV,LOOKUPS!I$9,0)*$FD$6+VLOOKUP($FA451,CFP,LOOKUPS!I$6,0)*$FE$6+VLOOKUP($FA451,EP,LOOKUPS!I$8,0)*$FF$6+VLOOKUP($FA451,BM,LOOKUPS!I$5,0)*$FG$6+VLOOKUP($FA451,DIV,LOOKUPS!I$7,0)*$FH$6++VLOOKUP($FA451,SIZE,LOOKUPS!I$11,0)*$FI$6),"",VLOOKUP($FA451,MOM,LOOKUPS!I$12,0)*$FB$6+VLOOKUP($FA451,STREV,LOOKUPS!I$10,0)*$FC$6+VLOOKUP($FA451,LTREV,LOOKUPS!I$9,0)*$FD$6+VLOOKUP($FA451,CFP,LOOKUPS!I$6,0)*$FE$6+VLOOKUP($FA451,EP,LOOKUPS!I$8,0)*$FF$6+VLOOKUP($FA451,BM,LOOKUPS!I$5,0)*$FG$6+VLOOKUP($FA451,DIV,LOOKUPS!I$7,0)*$FH$6++VLOOKUP($FA451,SIZE,LOOKUPS!I$11,0)*$FI$6)</f>
        <v>1.3395999999999999</v>
      </c>
      <c r="FI451" s="1">
        <f>IF(ISERROR(VLOOKUP($FA451,MOM,LOOKUPS!J$12,0)*$FB$6+VLOOKUP($FA451,STREV,LOOKUPS!J$10,0)*$FC$6+VLOOKUP($FA451,LTREV,LOOKUPS!J$9,0)*$FD$6+VLOOKUP($FA451,CFP,LOOKUPS!J$6,0)*$FE$6+VLOOKUP($FA451,EP,LOOKUPS!J$8,0)*$FF$6+VLOOKUP($FA451,BM,LOOKUPS!J$5,0)*$FG$6+VLOOKUP($FA451,DIV,LOOKUPS!J$7,0)*$FH$6++VLOOKUP($FA451,SIZE,LOOKUPS!J$11,0)*$FI$6),"",VLOOKUP($FA451,MOM,LOOKUPS!J$12,0)*$FB$6+VLOOKUP($FA451,STREV,LOOKUPS!J$10,0)*$FC$6+VLOOKUP($FA451,LTREV,LOOKUPS!J$9,0)*$FD$6+VLOOKUP($FA451,CFP,LOOKUPS!J$6,0)*$FE$6+VLOOKUP($FA451,EP,LOOKUPS!J$8,0)*$FF$6+VLOOKUP($FA451,BM,LOOKUPS!J$5,0)*$FG$6+VLOOKUP($FA451,DIV,LOOKUPS!J$7,0)*$FH$6++VLOOKUP($FA451,SIZE,LOOKUPS!J$11,0)*$FI$6)</f>
        <v>2.1201000000000003</v>
      </c>
      <c r="FJ451" s="1">
        <f>IF(ISERROR(VLOOKUP($FA451,MOM,LOOKUPS!K$12,0)*$FB$6+VLOOKUP($FA451,STREV,LOOKUPS!K$10,0)*$FC$6+VLOOKUP($FA451,LTREV,LOOKUPS!K$9,0)*$FD$6+VLOOKUP($FA451,CFP,LOOKUPS!K$6,0)*$FE$6+VLOOKUP($FA451,EP,LOOKUPS!K$8,0)*$FF$6+VLOOKUP($FA451,BM,LOOKUPS!K$5,0)*$FG$6+VLOOKUP($FA451,DIV,LOOKUPS!K$7,0)*$FH$6++VLOOKUP($FA451,SIZE,LOOKUPS!K$11,0)*$FI$6),"",VLOOKUP($FA451,MOM,LOOKUPS!K$12,0)*$FB$6+VLOOKUP($FA451,STREV,LOOKUPS!K$10,0)*$FC$6+VLOOKUP($FA451,LTREV,LOOKUPS!K$9,0)*$FD$6+VLOOKUP($FA451,CFP,LOOKUPS!K$6,0)*$FE$6+VLOOKUP($FA451,EP,LOOKUPS!K$8,0)*$FF$6+VLOOKUP($FA451,BM,LOOKUPS!K$5,0)*$FG$6+VLOOKUP($FA451,DIV,LOOKUPS!K$7,0)*$FH$6++VLOOKUP($FA451,SIZE,LOOKUPS!K$11,0)*$FI$6)</f>
        <v>2.5527000000000002</v>
      </c>
      <c r="FK451" s="1">
        <f>IF(ISERROR(VLOOKUP($FA451,MOM,LOOKUPS!L$12,0)*$FB$6+VLOOKUP($FA451,STREV,LOOKUPS!L$10,0)*$FC$6+VLOOKUP($FA451,LTREV,LOOKUPS!L$9,0)*$FD$6+VLOOKUP($FA451,CFP,LOOKUPS!L$6,0)*$FE$6+VLOOKUP($FA451,EP,LOOKUPS!L$8,0)*$FF$6+VLOOKUP($FA451,BM,LOOKUPS!L$5,0)*$FG$6+VLOOKUP($FA451,DIV,LOOKUPS!L$7,0)*$FH$6++VLOOKUP($FA451,SIZE,LOOKUPS!L$11,0)*$FI$6),"",VLOOKUP($FA451,MOM,LOOKUPS!L$12,0)*$FB$6+VLOOKUP($FA451,STREV,LOOKUPS!L$10,0)*$FC$6+VLOOKUP($FA451,LTREV,LOOKUPS!L$9,0)*$FD$6+VLOOKUP($FA451,CFP,LOOKUPS!L$6,0)*$FE$6+VLOOKUP($FA451,EP,LOOKUPS!L$8,0)*$FF$6+VLOOKUP($FA451,BM,LOOKUPS!L$5,0)*$FG$6+VLOOKUP($FA451,DIV,LOOKUPS!L$7,0)*$FH$6++VLOOKUP($FA451,SIZE,LOOKUPS!L$11,0)*$FI$6)</f>
        <v>2.4440999999999997</v>
      </c>
    </row>
    <row r="452" spans="1:167" x14ac:dyDescent="0.3">
      <c r="A452" s="1">
        <v>196311</v>
      </c>
      <c r="B452" s="1">
        <v>-3.61</v>
      </c>
      <c r="C452" s="1">
        <v>-1.07</v>
      </c>
      <c r="D452" s="1">
        <v>-1.17</v>
      </c>
      <c r="E452" s="1">
        <v>-0.87</v>
      </c>
      <c r="F452" s="1">
        <v>-1.3</v>
      </c>
      <c r="G452" s="1">
        <v>-0.9</v>
      </c>
      <c r="H452" s="1">
        <v>-0.49</v>
      </c>
      <c r="I452" s="1">
        <v>-0.83</v>
      </c>
      <c r="J452" s="1">
        <v>-0.93</v>
      </c>
      <c r="K452" s="1">
        <v>-1.77</v>
      </c>
      <c r="M452" s="1">
        <v>196212</v>
      </c>
      <c r="N452" s="1">
        <v>-1.86</v>
      </c>
      <c r="O452" s="1">
        <v>-0.18</v>
      </c>
      <c r="P452" s="1">
        <v>-0.78</v>
      </c>
      <c r="Q452" s="1">
        <v>-0.87</v>
      </c>
      <c r="R452" s="1">
        <v>-2.46</v>
      </c>
      <c r="S452" s="1">
        <v>-1.85</v>
      </c>
      <c r="T452" s="1">
        <v>-2.0699999999999998</v>
      </c>
      <c r="U452" s="1">
        <v>-4.21</v>
      </c>
      <c r="V452" s="1">
        <v>-4.08</v>
      </c>
      <c r="W452" s="1">
        <v>-7.85</v>
      </c>
      <c r="Y452" s="1">
        <v>196711</v>
      </c>
      <c r="Z452" s="1">
        <v>-1.81</v>
      </c>
      <c r="AA452" s="1">
        <v>-0.24</v>
      </c>
      <c r="AB452" s="1">
        <v>-1.07</v>
      </c>
      <c r="AC452" s="1">
        <v>-0.56999999999999995</v>
      </c>
      <c r="AD452" s="1">
        <v>0.72</v>
      </c>
      <c r="AE452" s="1">
        <v>0.33</v>
      </c>
      <c r="AF452" s="1">
        <v>0.93</v>
      </c>
      <c r="AG452" s="1">
        <v>-0.28999999999999998</v>
      </c>
      <c r="AH452" s="1">
        <v>1.97</v>
      </c>
      <c r="AI452" s="1">
        <v>0.62</v>
      </c>
      <c r="AK452">
        <v>198805</v>
      </c>
      <c r="AL452">
        <v>-2.56</v>
      </c>
      <c r="AM452">
        <v>-2.04</v>
      </c>
      <c r="AN452">
        <v>-1.23</v>
      </c>
      <c r="AO452">
        <v>-0.68</v>
      </c>
      <c r="AP452">
        <v>-2.25</v>
      </c>
      <c r="AQ452">
        <v>-1.05</v>
      </c>
      <c r="AR452">
        <v>-1.5</v>
      </c>
      <c r="AS452">
        <v>-0.82</v>
      </c>
      <c r="AT452">
        <v>-0.77</v>
      </c>
      <c r="AU452">
        <v>-2.97</v>
      </c>
      <c r="AV452">
        <v>-1.07</v>
      </c>
      <c r="AW452">
        <v>-1.33</v>
      </c>
      <c r="AX452">
        <v>-0.8</v>
      </c>
      <c r="AY452">
        <v>-1.32</v>
      </c>
      <c r="AZ452">
        <v>-1.68</v>
      </c>
      <c r="BA452">
        <v>-1.17</v>
      </c>
      <c r="BB452">
        <v>-0.51</v>
      </c>
      <c r="BC452">
        <v>-1.06</v>
      </c>
      <c r="BD452">
        <v>-0.53</v>
      </c>
      <c r="BF452" s="1">
        <v>198805</v>
      </c>
      <c r="BG452" s="1">
        <v>-2.25</v>
      </c>
      <c r="BH452" s="1">
        <v>-2.27</v>
      </c>
      <c r="BI452" s="1">
        <v>-1.44</v>
      </c>
      <c r="BJ452" s="1">
        <v>-0.46</v>
      </c>
      <c r="BK452" s="1">
        <v>-2.9</v>
      </c>
      <c r="BL452" s="1">
        <v>-1</v>
      </c>
      <c r="BM452" s="1">
        <v>-0.96</v>
      </c>
      <c r="BN452" s="1">
        <v>-1.41</v>
      </c>
      <c r="BO452" s="1">
        <v>-0.34</v>
      </c>
      <c r="BP452" s="1">
        <v>-3.37</v>
      </c>
      <c r="BQ452" s="1">
        <v>-2.34</v>
      </c>
      <c r="BR452" s="1">
        <v>-0.45</v>
      </c>
      <c r="BS452" s="1">
        <v>-1.71</v>
      </c>
      <c r="BT452" s="1">
        <v>-0.2</v>
      </c>
      <c r="BU452" s="1">
        <v>-1.77</v>
      </c>
      <c r="BV452" s="1">
        <v>-2.0699999999999998</v>
      </c>
      <c r="BW452" s="1">
        <v>-0.73</v>
      </c>
      <c r="BX452" s="1">
        <v>0.31</v>
      </c>
      <c r="BY452" s="1">
        <v>-1</v>
      </c>
      <c r="CA452" s="1">
        <v>196305</v>
      </c>
      <c r="CB452" s="1">
        <v>0.32</v>
      </c>
      <c r="CC452" s="1">
        <v>1.74</v>
      </c>
      <c r="CD452" s="1">
        <v>2.84</v>
      </c>
      <c r="CE452" s="1">
        <v>5.26</v>
      </c>
      <c r="CF452" s="1">
        <v>1.91</v>
      </c>
      <c r="CG452" s="1">
        <v>1.77</v>
      </c>
      <c r="CH452" s="1">
        <v>2.17</v>
      </c>
      <c r="CI452" s="1">
        <v>4.25</v>
      </c>
      <c r="CJ452" s="1">
        <v>6.08</v>
      </c>
      <c r="CK452" s="1">
        <v>2.08</v>
      </c>
      <c r="CL452" s="1">
        <v>1.75</v>
      </c>
      <c r="CM452" s="1">
        <v>1.39</v>
      </c>
      <c r="CN452" s="1">
        <v>2.14</v>
      </c>
      <c r="CO452" s="1">
        <v>2.2799999999999998</v>
      </c>
      <c r="CP452" s="1">
        <v>2.06</v>
      </c>
      <c r="CQ452" s="1">
        <v>4.87</v>
      </c>
      <c r="CR452" s="1">
        <v>3.63</v>
      </c>
      <c r="CS452" s="1">
        <v>4.67</v>
      </c>
      <c r="CT452" s="1">
        <v>7.51</v>
      </c>
      <c r="CV452" s="1">
        <v>196405</v>
      </c>
      <c r="CW452" s="1">
        <v>-0.19</v>
      </c>
      <c r="CX452" s="1">
        <v>1.51</v>
      </c>
      <c r="CY452" s="1">
        <v>1.33</v>
      </c>
      <c r="CZ452" s="1">
        <v>0.72</v>
      </c>
      <c r="DA452" s="1">
        <v>1.25</v>
      </c>
      <c r="DB452" s="1">
        <v>1.2</v>
      </c>
      <c r="DC452" s="1">
        <v>1.64</v>
      </c>
      <c r="DD452" s="1">
        <v>1.33</v>
      </c>
      <c r="DE452" s="1">
        <v>0.69</v>
      </c>
      <c r="DF452" s="1">
        <v>1.38</v>
      </c>
      <c r="DG452" s="1">
        <v>1.1200000000000001</v>
      </c>
      <c r="DH452" s="1">
        <v>2.0699999999999998</v>
      </c>
      <c r="DI452" s="1">
        <v>0.28999999999999998</v>
      </c>
      <c r="DJ452" s="1">
        <v>2.27</v>
      </c>
      <c r="DK452" s="1">
        <v>1.03</v>
      </c>
      <c r="DL452" s="1">
        <v>1.78</v>
      </c>
      <c r="DM452" s="1">
        <v>0.81</v>
      </c>
      <c r="DN452" s="1">
        <v>0.62</v>
      </c>
      <c r="DO452" s="1">
        <v>0.74</v>
      </c>
      <c r="DQ452" s="1">
        <v>196305</v>
      </c>
      <c r="DR452" s="1">
        <v>-99.99</v>
      </c>
      <c r="DS452" s="1">
        <v>4.5599999999999996</v>
      </c>
      <c r="DT452" s="1">
        <v>3.24</v>
      </c>
      <c r="DU452" s="1">
        <v>2.0699999999999998</v>
      </c>
      <c r="DV452" s="1">
        <v>4.99</v>
      </c>
      <c r="DW452" s="1">
        <v>3.41</v>
      </c>
      <c r="DX452" s="1">
        <v>3.67</v>
      </c>
      <c r="DY452" s="1">
        <v>2.25</v>
      </c>
      <c r="DZ452" s="1">
        <v>2.14</v>
      </c>
      <c r="EA452" s="1">
        <v>5.93</v>
      </c>
      <c r="EB452" s="1">
        <v>4.08</v>
      </c>
      <c r="EC452" s="1">
        <v>3.74</v>
      </c>
      <c r="ED452" s="1">
        <v>3.08</v>
      </c>
      <c r="EE452" s="1">
        <v>3.71</v>
      </c>
      <c r="EF452" s="1">
        <v>3.64</v>
      </c>
      <c r="EG452" s="1">
        <v>2.5499999999999998</v>
      </c>
      <c r="EH452" s="1">
        <v>1.94</v>
      </c>
      <c r="EI452" s="1">
        <v>2.72</v>
      </c>
      <c r="EJ452" s="1">
        <v>1.56</v>
      </c>
      <c r="EL452">
        <v>196305</v>
      </c>
      <c r="EM452">
        <v>1.76</v>
      </c>
      <c r="EN452">
        <v>1.1200000000000001</v>
      </c>
      <c r="EO452">
        <v>2.5299999999999998</v>
      </c>
      <c r="EP452">
        <v>0.24</v>
      </c>
      <c r="ER452" s="1">
        <v>196311</v>
      </c>
      <c r="ES452" s="1">
        <v>-0.75</v>
      </c>
      <c r="EU452" s="1">
        <v>196212</v>
      </c>
      <c r="EV452" s="1">
        <v>5.07</v>
      </c>
      <c r="EX452" s="1">
        <v>196711</v>
      </c>
      <c r="EY452" s="1">
        <v>-2.06</v>
      </c>
      <c r="FA452" s="1">
        <v>196311</v>
      </c>
      <c r="FB452" s="1">
        <f>IF(ISERROR(VLOOKUP($FA452,MOM,LOOKUPS!C$12,0)*$FB$6+VLOOKUP($FA452,STREV,LOOKUPS!C$10,0)*$FC$6+VLOOKUP($FA452,LTREV,LOOKUPS!C$9,0)*$FD$6+VLOOKUP($FA452,CFP,LOOKUPS!C$6,0)*$FE$6+VLOOKUP($FA452,EP,LOOKUPS!C$8,0)*$FF$6+VLOOKUP($FA452,BM,LOOKUPS!C$5,0)*$FG$6+VLOOKUP($FA452,DIV,LOOKUPS!C$7,0)*$FH$6++VLOOKUP($FA452,SIZE,LOOKUPS!C$11,0)*$FI$6),"",VLOOKUP($FA452,MOM,LOOKUPS!C$12,0)*$FB$6+VLOOKUP($FA452,STREV,LOOKUPS!C$10,0)*$FC$6+VLOOKUP($FA452,LTREV,LOOKUPS!C$9,0)*$FD$6+VLOOKUP($FA452,CFP,LOOKUPS!C$6,0)*$FE$6+VLOOKUP($FA452,EP,LOOKUPS!C$8,0)*$FF$6+VLOOKUP($FA452,BM,LOOKUPS!C$5,0)*$FG$6+VLOOKUP($FA452,DIV,LOOKUPS!C$7,0)*$FH$6++VLOOKUP($FA452,SIZE,LOOKUPS!C$11,0)*$FI$6)</f>
        <v>-2.8720000000000003</v>
      </c>
      <c r="FC452" s="1">
        <f>IF(ISERROR(VLOOKUP($FA452,MOM,LOOKUPS!D$12,0)*$FB$6+VLOOKUP($FA452,STREV,LOOKUPS!D$10,0)*$FC$6+VLOOKUP($FA452,LTREV,LOOKUPS!D$9,0)*$FD$6+VLOOKUP($FA452,CFP,LOOKUPS!D$6,0)*$FE$6+VLOOKUP($FA452,EP,LOOKUPS!D$8,0)*$FF$6+VLOOKUP($FA452,BM,LOOKUPS!D$5,0)*$FG$6+VLOOKUP($FA452,DIV,LOOKUPS!D$7,0)*$FH$6++VLOOKUP($FA452,SIZE,LOOKUPS!D$11,0)*$FI$6),"",VLOOKUP($FA452,MOM,LOOKUPS!D$12,0)*$FB$6+VLOOKUP($FA452,STREV,LOOKUPS!D$10,0)*$FC$6+VLOOKUP($FA452,LTREV,LOOKUPS!D$9,0)*$FD$6+VLOOKUP($FA452,CFP,LOOKUPS!D$6,0)*$FE$6+VLOOKUP($FA452,EP,LOOKUPS!D$8,0)*$FF$6+VLOOKUP($FA452,BM,LOOKUPS!D$5,0)*$FG$6+VLOOKUP($FA452,DIV,LOOKUPS!D$7,0)*$FH$6++VLOOKUP($FA452,SIZE,LOOKUPS!D$11,0)*$FI$6)</f>
        <v>-1.7936000000000001</v>
      </c>
      <c r="FD452" s="1">
        <f>IF(ISERROR(VLOOKUP($FA452,MOM,LOOKUPS!E$12,0)*$FB$6+VLOOKUP($FA452,STREV,LOOKUPS!E$10,0)*$FC$6+VLOOKUP($FA452,LTREV,LOOKUPS!E$9,0)*$FD$6+VLOOKUP($FA452,CFP,LOOKUPS!E$6,0)*$FE$6+VLOOKUP($FA452,EP,LOOKUPS!E$8,0)*$FF$6+VLOOKUP($FA452,BM,LOOKUPS!E$5,0)*$FG$6+VLOOKUP($FA452,DIV,LOOKUPS!E$7,0)*$FH$6++VLOOKUP($FA452,SIZE,LOOKUPS!E$11,0)*$FI$6),"",VLOOKUP($FA452,MOM,LOOKUPS!E$12,0)*$FB$6+VLOOKUP($FA452,STREV,LOOKUPS!E$10,0)*$FC$6+VLOOKUP($FA452,LTREV,LOOKUPS!E$9,0)*$FD$6+VLOOKUP($FA452,CFP,LOOKUPS!E$6,0)*$FE$6+VLOOKUP($FA452,EP,LOOKUPS!E$8,0)*$FF$6+VLOOKUP($FA452,BM,LOOKUPS!E$5,0)*$FG$6+VLOOKUP($FA452,DIV,LOOKUPS!E$7,0)*$FH$6++VLOOKUP($FA452,SIZE,LOOKUPS!E$11,0)*$FI$6)</f>
        <v>-1.5151999999999999</v>
      </c>
      <c r="FE452" s="1">
        <f>IF(ISERROR(VLOOKUP($FA452,MOM,LOOKUPS!F$12,0)*$FB$6+VLOOKUP($FA452,STREV,LOOKUPS!F$10,0)*$FC$6+VLOOKUP($FA452,LTREV,LOOKUPS!F$9,0)*$FD$6+VLOOKUP($FA452,CFP,LOOKUPS!F$6,0)*$FE$6+VLOOKUP($FA452,EP,LOOKUPS!F$8,0)*$FF$6+VLOOKUP($FA452,BM,LOOKUPS!F$5,0)*$FG$6+VLOOKUP($FA452,DIV,LOOKUPS!F$7,0)*$FH$6++VLOOKUP($FA452,SIZE,LOOKUPS!F$11,0)*$FI$6),"",VLOOKUP($FA452,MOM,LOOKUPS!F$12,0)*$FB$6+VLOOKUP($FA452,STREV,LOOKUPS!F$10,0)*$FC$6+VLOOKUP($FA452,LTREV,LOOKUPS!F$9,0)*$FD$6+VLOOKUP($FA452,CFP,LOOKUPS!F$6,0)*$FE$6+VLOOKUP($FA452,EP,LOOKUPS!F$8,0)*$FF$6+VLOOKUP($FA452,BM,LOOKUPS!F$5,0)*$FG$6+VLOOKUP($FA452,DIV,LOOKUPS!F$7,0)*$FH$6++VLOOKUP($FA452,SIZE,LOOKUPS!F$11,0)*$FI$6)</f>
        <v>-1.5775000000000001</v>
      </c>
      <c r="FF452" s="1">
        <f>IF(ISERROR(VLOOKUP($FA452,MOM,LOOKUPS!G$12,0)*$FB$6+VLOOKUP($FA452,STREV,LOOKUPS!G$10,0)*$FC$6+VLOOKUP($FA452,LTREV,LOOKUPS!G$9,0)*$FD$6+VLOOKUP($FA452,CFP,LOOKUPS!G$6,0)*$FE$6+VLOOKUP($FA452,EP,LOOKUPS!G$8,0)*$FF$6+VLOOKUP($FA452,BM,LOOKUPS!G$5,0)*$FG$6+VLOOKUP($FA452,DIV,LOOKUPS!G$7,0)*$FH$6++VLOOKUP($FA452,SIZE,LOOKUPS!G$11,0)*$FI$6),"",VLOOKUP($FA452,MOM,LOOKUPS!G$12,0)*$FB$6+VLOOKUP($FA452,STREV,LOOKUPS!G$10,0)*$FC$6+VLOOKUP($FA452,LTREV,LOOKUPS!G$9,0)*$FD$6+VLOOKUP($FA452,CFP,LOOKUPS!G$6,0)*$FE$6+VLOOKUP($FA452,EP,LOOKUPS!G$8,0)*$FF$6+VLOOKUP($FA452,BM,LOOKUPS!G$5,0)*$FG$6+VLOOKUP($FA452,DIV,LOOKUPS!G$7,0)*$FH$6++VLOOKUP($FA452,SIZE,LOOKUPS!G$11,0)*$FI$6)</f>
        <v>-1.4406000000000001</v>
      </c>
      <c r="FG452" s="1">
        <f>IF(ISERROR(VLOOKUP($FA452,MOM,LOOKUPS!H$12,0)*$FB$6+VLOOKUP($FA452,STREV,LOOKUPS!H$10,0)*$FC$6+VLOOKUP($FA452,LTREV,LOOKUPS!H$9,0)*$FD$6+VLOOKUP($FA452,CFP,LOOKUPS!H$6,0)*$FE$6+VLOOKUP($FA452,EP,LOOKUPS!H$8,0)*$FF$6+VLOOKUP($FA452,BM,LOOKUPS!H$5,0)*$FG$6+VLOOKUP($FA452,DIV,LOOKUPS!H$7,0)*$FH$6++VLOOKUP($FA452,SIZE,LOOKUPS!H$11,0)*$FI$6),"",VLOOKUP($FA452,MOM,LOOKUPS!H$12,0)*$FB$6+VLOOKUP($FA452,STREV,LOOKUPS!H$10,0)*$FC$6+VLOOKUP($FA452,LTREV,LOOKUPS!H$9,0)*$FD$6+VLOOKUP($FA452,CFP,LOOKUPS!H$6,0)*$FE$6+VLOOKUP($FA452,EP,LOOKUPS!H$8,0)*$FF$6+VLOOKUP($FA452,BM,LOOKUPS!H$5,0)*$FG$6+VLOOKUP($FA452,DIV,LOOKUPS!H$7,0)*$FH$6++VLOOKUP($FA452,SIZE,LOOKUPS!H$11,0)*$FI$6)</f>
        <v>-0.96950000000000003</v>
      </c>
      <c r="FH452" s="1">
        <f>IF(ISERROR(VLOOKUP($FA452,MOM,LOOKUPS!I$12,0)*$FB$6+VLOOKUP($FA452,STREV,LOOKUPS!I$10,0)*$FC$6+VLOOKUP($FA452,LTREV,LOOKUPS!I$9,0)*$FD$6+VLOOKUP($FA452,CFP,LOOKUPS!I$6,0)*$FE$6+VLOOKUP($FA452,EP,LOOKUPS!I$8,0)*$FF$6+VLOOKUP($FA452,BM,LOOKUPS!I$5,0)*$FG$6+VLOOKUP($FA452,DIV,LOOKUPS!I$7,0)*$FH$6++VLOOKUP($FA452,SIZE,LOOKUPS!I$11,0)*$FI$6),"",VLOOKUP($FA452,MOM,LOOKUPS!I$12,0)*$FB$6+VLOOKUP($FA452,STREV,LOOKUPS!I$10,0)*$FC$6+VLOOKUP($FA452,LTREV,LOOKUPS!I$9,0)*$FD$6+VLOOKUP($FA452,CFP,LOOKUPS!I$6,0)*$FE$6+VLOOKUP($FA452,EP,LOOKUPS!I$8,0)*$FF$6+VLOOKUP($FA452,BM,LOOKUPS!I$5,0)*$FG$6+VLOOKUP($FA452,DIV,LOOKUPS!I$7,0)*$FH$6++VLOOKUP($FA452,SIZE,LOOKUPS!I$11,0)*$FI$6)</f>
        <v>-1.2639</v>
      </c>
      <c r="FI452" s="1">
        <f>IF(ISERROR(VLOOKUP($FA452,MOM,LOOKUPS!J$12,0)*$FB$6+VLOOKUP($FA452,STREV,LOOKUPS!J$10,0)*$FC$6+VLOOKUP($FA452,LTREV,LOOKUPS!J$9,0)*$FD$6+VLOOKUP($FA452,CFP,LOOKUPS!J$6,0)*$FE$6+VLOOKUP($FA452,EP,LOOKUPS!J$8,0)*$FF$6+VLOOKUP($FA452,BM,LOOKUPS!J$5,0)*$FG$6+VLOOKUP($FA452,DIV,LOOKUPS!J$7,0)*$FH$6++VLOOKUP($FA452,SIZE,LOOKUPS!J$11,0)*$FI$6),"",VLOOKUP($FA452,MOM,LOOKUPS!J$12,0)*$FB$6+VLOOKUP($FA452,STREV,LOOKUPS!J$10,0)*$FC$6+VLOOKUP($FA452,LTREV,LOOKUPS!J$9,0)*$FD$6+VLOOKUP($FA452,CFP,LOOKUPS!J$6,0)*$FE$6+VLOOKUP($FA452,EP,LOOKUPS!J$8,0)*$FF$6+VLOOKUP($FA452,BM,LOOKUPS!J$5,0)*$FG$6+VLOOKUP($FA452,DIV,LOOKUPS!J$7,0)*$FH$6++VLOOKUP($FA452,SIZE,LOOKUPS!J$11,0)*$FI$6)</f>
        <v>-1.0546000000000002</v>
      </c>
      <c r="FJ452" s="1">
        <f>IF(ISERROR(VLOOKUP($FA452,MOM,LOOKUPS!K$12,0)*$FB$6+VLOOKUP($FA452,STREV,LOOKUPS!K$10,0)*$FC$6+VLOOKUP($FA452,LTREV,LOOKUPS!K$9,0)*$FD$6+VLOOKUP($FA452,CFP,LOOKUPS!K$6,0)*$FE$6+VLOOKUP($FA452,EP,LOOKUPS!K$8,0)*$FF$6+VLOOKUP($FA452,BM,LOOKUPS!K$5,0)*$FG$6+VLOOKUP($FA452,DIV,LOOKUPS!K$7,0)*$FH$6++VLOOKUP($FA452,SIZE,LOOKUPS!K$11,0)*$FI$6),"",VLOOKUP($FA452,MOM,LOOKUPS!K$12,0)*$FB$6+VLOOKUP($FA452,STREV,LOOKUPS!K$10,0)*$FC$6+VLOOKUP($FA452,LTREV,LOOKUPS!K$9,0)*$FD$6+VLOOKUP($FA452,CFP,LOOKUPS!K$6,0)*$FE$6+VLOOKUP($FA452,EP,LOOKUPS!K$8,0)*$FF$6+VLOOKUP($FA452,BM,LOOKUPS!K$5,0)*$FG$6+VLOOKUP($FA452,DIV,LOOKUPS!K$7,0)*$FH$6++VLOOKUP($FA452,SIZE,LOOKUPS!K$11,0)*$FI$6)</f>
        <v>-0.45109999999999995</v>
      </c>
      <c r="FK452" s="1">
        <f>IF(ISERROR(VLOOKUP($FA452,MOM,LOOKUPS!L$12,0)*$FB$6+VLOOKUP($FA452,STREV,LOOKUPS!L$10,0)*$FC$6+VLOOKUP($FA452,LTREV,LOOKUPS!L$9,0)*$FD$6+VLOOKUP($FA452,CFP,LOOKUPS!L$6,0)*$FE$6+VLOOKUP($FA452,EP,LOOKUPS!L$8,0)*$FF$6+VLOOKUP($FA452,BM,LOOKUPS!L$5,0)*$FG$6+VLOOKUP($FA452,DIV,LOOKUPS!L$7,0)*$FH$6++VLOOKUP($FA452,SIZE,LOOKUPS!L$11,0)*$FI$6),"",VLOOKUP($FA452,MOM,LOOKUPS!L$12,0)*$FB$6+VLOOKUP($FA452,STREV,LOOKUPS!L$10,0)*$FC$6+VLOOKUP($FA452,LTREV,LOOKUPS!L$9,0)*$FD$6+VLOOKUP($FA452,CFP,LOOKUPS!L$6,0)*$FE$6+VLOOKUP($FA452,EP,LOOKUPS!L$8,0)*$FF$6+VLOOKUP($FA452,BM,LOOKUPS!L$5,0)*$FG$6+VLOOKUP($FA452,DIV,LOOKUPS!L$7,0)*$FH$6++VLOOKUP($FA452,SIZE,LOOKUPS!L$11,0)*$FI$6)</f>
        <v>-1.2420000000000002</v>
      </c>
    </row>
    <row r="453" spans="1:167" x14ac:dyDescent="0.3">
      <c r="A453" s="1">
        <v>196312</v>
      </c>
      <c r="B453" s="1">
        <v>-4.2699999999999996</v>
      </c>
      <c r="C453" s="1">
        <v>-1.98</v>
      </c>
      <c r="D453" s="1">
        <v>-0.59</v>
      </c>
      <c r="E453" s="1">
        <v>0.68</v>
      </c>
      <c r="F453" s="1">
        <v>1.1200000000000001</v>
      </c>
      <c r="G453" s="1">
        <v>0.23</v>
      </c>
      <c r="H453" s="1">
        <v>1.62</v>
      </c>
      <c r="I453" s="1">
        <v>2.0099999999999998</v>
      </c>
      <c r="J453" s="1">
        <v>0.99</v>
      </c>
      <c r="K453" s="1">
        <v>-0.28999999999999998</v>
      </c>
      <c r="M453" s="1">
        <v>196301</v>
      </c>
      <c r="N453" s="1">
        <v>13.91</v>
      </c>
      <c r="O453" s="1">
        <v>10.95</v>
      </c>
      <c r="P453" s="1">
        <v>8.42</v>
      </c>
      <c r="Q453" s="1">
        <v>9.67</v>
      </c>
      <c r="R453" s="1">
        <v>8.41</v>
      </c>
      <c r="S453" s="1">
        <v>7.66</v>
      </c>
      <c r="T453" s="1">
        <v>6.73</v>
      </c>
      <c r="U453" s="1">
        <v>6.88</v>
      </c>
      <c r="V453" s="1">
        <v>5.17</v>
      </c>
      <c r="W453" s="1">
        <v>3.71</v>
      </c>
      <c r="Y453" s="1">
        <v>196712</v>
      </c>
      <c r="Z453" s="1">
        <v>13.38</v>
      </c>
      <c r="AA453" s="1">
        <v>6.79</v>
      </c>
      <c r="AB453" s="1">
        <v>6.32</v>
      </c>
      <c r="AC453" s="1">
        <v>6.63</v>
      </c>
      <c r="AD453" s="1">
        <v>6.58</v>
      </c>
      <c r="AE453" s="1">
        <v>6.69</v>
      </c>
      <c r="AF453" s="1">
        <v>7.51</v>
      </c>
      <c r="AG453" s="1">
        <v>7.04</v>
      </c>
      <c r="AH453" s="1">
        <v>4.68</v>
      </c>
      <c r="AI453" s="1">
        <v>6.71</v>
      </c>
      <c r="AK453">
        <v>198806</v>
      </c>
      <c r="AL453">
        <v>3.42</v>
      </c>
      <c r="AM453">
        <v>6.29</v>
      </c>
      <c r="AN453">
        <v>6.59</v>
      </c>
      <c r="AO453">
        <v>5.66</v>
      </c>
      <c r="AP453">
        <v>6.27</v>
      </c>
      <c r="AQ453">
        <v>6.26</v>
      </c>
      <c r="AR453">
        <v>6.86</v>
      </c>
      <c r="AS453">
        <v>6.23</v>
      </c>
      <c r="AT453">
        <v>5.5</v>
      </c>
      <c r="AU453">
        <v>6.44</v>
      </c>
      <c r="AV453">
        <v>6.01</v>
      </c>
      <c r="AW453">
        <v>6.37</v>
      </c>
      <c r="AX453">
        <v>6.17</v>
      </c>
      <c r="AY453">
        <v>7.12</v>
      </c>
      <c r="AZ453">
        <v>6.6</v>
      </c>
      <c r="BA453">
        <v>6.52</v>
      </c>
      <c r="BB453">
        <v>5.97</v>
      </c>
      <c r="BC453">
        <v>6.45</v>
      </c>
      <c r="BD453">
        <v>4.75</v>
      </c>
      <c r="BF453" s="1">
        <v>198806</v>
      </c>
      <c r="BG453" s="1">
        <v>3.48</v>
      </c>
      <c r="BH453" s="1">
        <v>6.77</v>
      </c>
      <c r="BI453" s="1">
        <v>6.37</v>
      </c>
      <c r="BJ453" s="1">
        <v>5.78</v>
      </c>
      <c r="BK453" s="1">
        <v>6.78</v>
      </c>
      <c r="BL453" s="1">
        <v>6.66</v>
      </c>
      <c r="BM453" s="1">
        <v>6.36</v>
      </c>
      <c r="BN453" s="1">
        <v>5.98</v>
      </c>
      <c r="BO453" s="1">
        <v>5.82</v>
      </c>
      <c r="BP453" s="1">
        <v>6.16</v>
      </c>
      <c r="BQ453" s="1">
        <v>7.53</v>
      </c>
      <c r="BR453" s="1">
        <v>6.76</v>
      </c>
      <c r="BS453" s="1">
        <v>6.53</v>
      </c>
      <c r="BT453" s="1">
        <v>5.82</v>
      </c>
      <c r="BU453" s="1">
        <v>6.94</v>
      </c>
      <c r="BV453" s="1">
        <v>6.25</v>
      </c>
      <c r="BW453" s="1">
        <v>5.71</v>
      </c>
      <c r="BX453" s="1">
        <v>6.44</v>
      </c>
      <c r="BY453" s="1">
        <v>5.19</v>
      </c>
      <c r="CA453" s="1">
        <v>196306</v>
      </c>
      <c r="CB453" s="1">
        <v>-0.65</v>
      </c>
      <c r="CC453" s="1">
        <v>-1.1000000000000001</v>
      </c>
      <c r="CD453" s="1">
        <v>-1.97</v>
      </c>
      <c r="CE453" s="1">
        <v>-1.55</v>
      </c>
      <c r="CF453" s="1">
        <v>-0.93</v>
      </c>
      <c r="CG453" s="1">
        <v>-1.3</v>
      </c>
      <c r="CH453" s="1">
        <v>-2.0499999999999998</v>
      </c>
      <c r="CI453" s="1">
        <v>-2.5499999999999998</v>
      </c>
      <c r="CJ453" s="1">
        <v>-1.07</v>
      </c>
      <c r="CK453" s="1">
        <v>-1.07</v>
      </c>
      <c r="CL453" s="1">
        <v>-0.79</v>
      </c>
      <c r="CM453" s="1">
        <v>-1.41</v>
      </c>
      <c r="CN453" s="1">
        <v>-1.19</v>
      </c>
      <c r="CO453" s="1">
        <v>-2.44</v>
      </c>
      <c r="CP453" s="1">
        <v>-1.65</v>
      </c>
      <c r="CQ453" s="1">
        <v>-2.6</v>
      </c>
      <c r="CR453" s="1">
        <v>-2.5</v>
      </c>
      <c r="CS453" s="1">
        <v>-0.84</v>
      </c>
      <c r="CT453" s="1">
        <v>-1.3</v>
      </c>
      <c r="CV453" s="1">
        <v>196406</v>
      </c>
      <c r="CW453" s="1">
        <v>0.02</v>
      </c>
      <c r="CX453" s="1">
        <v>1.25</v>
      </c>
      <c r="CY453" s="1">
        <v>1.63</v>
      </c>
      <c r="CZ453" s="1">
        <v>1.5</v>
      </c>
      <c r="DA453" s="1">
        <v>0.59</v>
      </c>
      <c r="DB453" s="1">
        <v>2.15</v>
      </c>
      <c r="DC453" s="1">
        <v>2.14</v>
      </c>
      <c r="DD453" s="1">
        <v>0.94</v>
      </c>
      <c r="DE453" s="1">
        <v>1.62</v>
      </c>
      <c r="DF453" s="1">
        <v>0.36</v>
      </c>
      <c r="DG453" s="1">
        <v>0.82</v>
      </c>
      <c r="DH453" s="1">
        <v>2.7</v>
      </c>
      <c r="DI453" s="1">
        <v>1.58</v>
      </c>
      <c r="DJ453" s="1">
        <v>2.5099999999999998</v>
      </c>
      <c r="DK453" s="1">
        <v>1.79</v>
      </c>
      <c r="DL453" s="1">
        <v>0.77</v>
      </c>
      <c r="DM453" s="1">
        <v>1.1499999999999999</v>
      </c>
      <c r="DN453" s="1">
        <v>1.27</v>
      </c>
      <c r="DO453" s="1">
        <v>1.89</v>
      </c>
      <c r="DQ453" s="1">
        <v>196306</v>
      </c>
      <c r="DR453" s="1">
        <v>-99.99</v>
      </c>
      <c r="DS453" s="1">
        <v>-1.68</v>
      </c>
      <c r="DT453" s="1">
        <v>-1.73</v>
      </c>
      <c r="DU453" s="1">
        <v>-1.34</v>
      </c>
      <c r="DV453" s="1">
        <v>-1.86</v>
      </c>
      <c r="DW453" s="1">
        <v>-1.63</v>
      </c>
      <c r="DX453" s="1">
        <v>-1.45</v>
      </c>
      <c r="DY453" s="1">
        <v>-1.82</v>
      </c>
      <c r="DZ453" s="1">
        <v>-1.26</v>
      </c>
      <c r="EA453" s="1">
        <v>-2.31</v>
      </c>
      <c r="EB453" s="1">
        <v>-1.42</v>
      </c>
      <c r="EC453" s="1">
        <v>-1.34</v>
      </c>
      <c r="ED453" s="1">
        <v>-1.93</v>
      </c>
      <c r="EE453" s="1">
        <v>-1.62</v>
      </c>
      <c r="EF453" s="1">
        <v>-1.27</v>
      </c>
      <c r="EG453" s="1">
        <v>-2.11</v>
      </c>
      <c r="EH453" s="1">
        <v>-1.51</v>
      </c>
      <c r="EI453" s="1">
        <v>-1.1499999999999999</v>
      </c>
      <c r="EJ453" s="1">
        <v>-1.36</v>
      </c>
      <c r="EL453">
        <v>196306</v>
      </c>
      <c r="EM453">
        <v>-2</v>
      </c>
      <c r="EN453">
        <v>-0.28999999999999998</v>
      </c>
      <c r="EO453">
        <v>0.75</v>
      </c>
      <c r="EP453">
        <v>0.23</v>
      </c>
      <c r="ER453" s="1">
        <v>196312</v>
      </c>
      <c r="ES453" s="1">
        <v>1.7</v>
      </c>
      <c r="EU453" s="1">
        <v>196301</v>
      </c>
      <c r="EV453" s="1">
        <v>4.54</v>
      </c>
      <c r="EX453" s="1">
        <v>196712</v>
      </c>
      <c r="EY453" s="1">
        <v>1.85</v>
      </c>
      <c r="FA453" s="1">
        <v>196312</v>
      </c>
      <c r="FB453" s="1">
        <f>IF(ISERROR(VLOOKUP($FA453,MOM,LOOKUPS!C$12,0)*$FB$6+VLOOKUP($FA453,STREV,LOOKUPS!C$10,0)*$FC$6+VLOOKUP($FA453,LTREV,LOOKUPS!C$9,0)*$FD$6+VLOOKUP($FA453,CFP,LOOKUPS!C$6,0)*$FE$6+VLOOKUP($FA453,EP,LOOKUPS!C$8,0)*$FF$6+VLOOKUP($FA453,BM,LOOKUPS!C$5,0)*$FG$6+VLOOKUP($FA453,DIV,LOOKUPS!C$7,0)*$FH$6++VLOOKUP($FA453,SIZE,LOOKUPS!C$11,0)*$FI$6),"",VLOOKUP($FA453,MOM,LOOKUPS!C$12,0)*$FB$6+VLOOKUP($FA453,STREV,LOOKUPS!C$10,0)*$FC$6+VLOOKUP($FA453,LTREV,LOOKUPS!C$9,0)*$FD$6+VLOOKUP($FA453,CFP,LOOKUPS!C$6,0)*$FE$6+VLOOKUP($FA453,EP,LOOKUPS!C$8,0)*$FF$6+VLOOKUP($FA453,BM,LOOKUPS!C$5,0)*$FG$6+VLOOKUP($FA453,DIV,LOOKUPS!C$7,0)*$FH$6++VLOOKUP($FA453,SIZE,LOOKUPS!C$11,0)*$FI$6)</f>
        <v>-2.2804000000000002</v>
      </c>
      <c r="FC453" s="1">
        <f>IF(ISERROR(VLOOKUP($FA453,MOM,LOOKUPS!D$12,0)*$FB$6+VLOOKUP($FA453,STREV,LOOKUPS!D$10,0)*$FC$6+VLOOKUP($FA453,LTREV,LOOKUPS!D$9,0)*$FD$6+VLOOKUP($FA453,CFP,LOOKUPS!D$6,0)*$FE$6+VLOOKUP($FA453,EP,LOOKUPS!D$8,0)*$FF$6+VLOOKUP($FA453,BM,LOOKUPS!D$5,0)*$FG$6+VLOOKUP($FA453,DIV,LOOKUPS!D$7,0)*$FH$6++VLOOKUP($FA453,SIZE,LOOKUPS!D$11,0)*$FI$6),"",VLOOKUP($FA453,MOM,LOOKUPS!D$12,0)*$FB$6+VLOOKUP($FA453,STREV,LOOKUPS!D$10,0)*$FC$6+VLOOKUP($FA453,LTREV,LOOKUPS!D$9,0)*$FD$6+VLOOKUP($FA453,CFP,LOOKUPS!D$6,0)*$FE$6+VLOOKUP($FA453,EP,LOOKUPS!D$8,0)*$FF$6+VLOOKUP($FA453,BM,LOOKUPS!D$5,0)*$FG$6+VLOOKUP($FA453,DIV,LOOKUPS!D$7,0)*$FH$6++VLOOKUP($FA453,SIZE,LOOKUPS!D$11,0)*$FI$6)</f>
        <v>-0.83490000000000009</v>
      </c>
      <c r="FD453" s="1">
        <f>IF(ISERROR(VLOOKUP($FA453,MOM,LOOKUPS!E$12,0)*$FB$6+VLOOKUP($FA453,STREV,LOOKUPS!E$10,0)*$FC$6+VLOOKUP($FA453,LTREV,LOOKUPS!E$9,0)*$FD$6+VLOOKUP($FA453,CFP,LOOKUPS!E$6,0)*$FE$6+VLOOKUP($FA453,EP,LOOKUPS!E$8,0)*$FF$6+VLOOKUP($FA453,BM,LOOKUPS!E$5,0)*$FG$6+VLOOKUP($FA453,DIV,LOOKUPS!E$7,0)*$FH$6++VLOOKUP($FA453,SIZE,LOOKUPS!E$11,0)*$FI$6),"",VLOOKUP($FA453,MOM,LOOKUPS!E$12,0)*$FB$6+VLOOKUP($FA453,STREV,LOOKUPS!E$10,0)*$FC$6+VLOOKUP($FA453,LTREV,LOOKUPS!E$9,0)*$FD$6+VLOOKUP($FA453,CFP,LOOKUPS!E$6,0)*$FE$6+VLOOKUP($FA453,EP,LOOKUPS!E$8,0)*$FF$6+VLOOKUP($FA453,BM,LOOKUPS!E$5,0)*$FG$6+VLOOKUP($FA453,DIV,LOOKUPS!E$7,0)*$FH$6++VLOOKUP($FA453,SIZE,LOOKUPS!E$11,0)*$FI$6)</f>
        <v>0.29180000000000006</v>
      </c>
      <c r="FE453" s="1">
        <f>IF(ISERROR(VLOOKUP($FA453,MOM,LOOKUPS!F$12,0)*$FB$6+VLOOKUP($FA453,STREV,LOOKUPS!F$10,0)*$FC$6+VLOOKUP($FA453,LTREV,LOOKUPS!F$9,0)*$FD$6+VLOOKUP($FA453,CFP,LOOKUPS!F$6,0)*$FE$6+VLOOKUP($FA453,EP,LOOKUPS!F$8,0)*$FF$6+VLOOKUP($FA453,BM,LOOKUPS!F$5,0)*$FG$6+VLOOKUP($FA453,DIV,LOOKUPS!F$7,0)*$FH$6++VLOOKUP($FA453,SIZE,LOOKUPS!F$11,0)*$FI$6),"",VLOOKUP($FA453,MOM,LOOKUPS!F$12,0)*$FB$6+VLOOKUP($FA453,STREV,LOOKUPS!F$10,0)*$FC$6+VLOOKUP($FA453,LTREV,LOOKUPS!F$9,0)*$FD$6+VLOOKUP($FA453,CFP,LOOKUPS!F$6,0)*$FE$6+VLOOKUP($FA453,EP,LOOKUPS!F$8,0)*$FF$6+VLOOKUP($FA453,BM,LOOKUPS!F$5,0)*$FG$6+VLOOKUP($FA453,DIV,LOOKUPS!F$7,0)*$FH$6++VLOOKUP($FA453,SIZE,LOOKUPS!F$11,0)*$FI$6)</f>
        <v>-0.24230000000000002</v>
      </c>
      <c r="FF453" s="1">
        <f>IF(ISERROR(VLOOKUP($FA453,MOM,LOOKUPS!G$12,0)*$FB$6+VLOOKUP($FA453,STREV,LOOKUPS!G$10,0)*$FC$6+VLOOKUP($FA453,LTREV,LOOKUPS!G$9,0)*$FD$6+VLOOKUP($FA453,CFP,LOOKUPS!G$6,0)*$FE$6+VLOOKUP($FA453,EP,LOOKUPS!G$8,0)*$FF$6+VLOOKUP($FA453,BM,LOOKUPS!G$5,0)*$FG$6+VLOOKUP($FA453,DIV,LOOKUPS!G$7,0)*$FH$6++VLOOKUP($FA453,SIZE,LOOKUPS!G$11,0)*$FI$6),"",VLOOKUP($FA453,MOM,LOOKUPS!G$12,0)*$FB$6+VLOOKUP($FA453,STREV,LOOKUPS!G$10,0)*$FC$6+VLOOKUP($FA453,LTREV,LOOKUPS!G$9,0)*$FD$6+VLOOKUP($FA453,CFP,LOOKUPS!G$6,0)*$FE$6+VLOOKUP($FA453,EP,LOOKUPS!G$8,0)*$FF$6+VLOOKUP($FA453,BM,LOOKUPS!G$5,0)*$FG$6+VLOOKUP($FA453,DIV,LOOKUPS!G$7,0)*$FH$6++VLOOKUP($FA453,SIZE,LOOKUPS!G$11,0)*$FI$6)</f>
        <v>0.92230000000000001</v>
      </c>
      <c r="FG453" s="1">
        <f>IF(ISERROR(VLOOKUP($FA453,MOM,LOOKUPS!H$12,0)*$FB$6+VLOOKUP($FA453,STREV,LOOKUPS!H$10,0)*$FC$6+VLOOKUP($FA453,LTREV,LOOKUPS!H$9,0)*$FD$6+VLOOKUP($FA453,CFP,LOOKUPS!H$6,0)*$FE$6+VLOOKUP($FA453,EP,LOOKUPS!H$8,0)*$FF$6+VLOOKUP($FA453,BM,LOOKUPS!H$5,0)*$FG$6+VLOOKUP($FA453,DIV,LOOKUPS!H$7,0)*$FH$6++VLOOKUP($FA453,SIZE,LOOKUPS!H$11,0)*$FI$6),"",VLOOKUP($FA453,MOM,LOOKUPS!H$12,0)*$FB$6+VLOOKUP($FA453,STREV,LOOKUPS!H$10,0)*$FC$6+VLOOKUP($FA453,LTREV,LOOKUPS!H$9,0)*$FD$6+VLOOKUP($FA453,CFP,LOOKUPS!H$6,0)*$FE$6+VLOOKUP($FA453,EP,LOOKUPS!H$8,0)*$FF$6+VLOOKUP($FA453,BM,LOOKUPS!H$5,0)*$FG$6+VLOOKUP($FA453,DIV,LOOKUPS!H$7,0)*$FH$6++VLOOKUP($FA453,SIZE,LOOKUPS!H$11,0)*$FI$6)</f>
        <v>0.23090000000000005</v>
      </c>
      <c r="FH453" s="1">
        <f>IF(ISERROR(VLOOKUP($FA453,MOM,LOOKUPS!I$12,0)*$FB$6+VLOOKUP($FA453,STREV,LOOKUPS!I$10,0)*$FC$6+VLOOKUP($FA453,LTREV,LOOKUPS!I$9,0)*$FD$6+VLOOKUP($FA453,CFP,LOOKUPS!I$6,0)*$FE$6+VLOOKUP($FA453,EP,LOOKUPS!I$8,0)*$FF$6+VLOOKUP($FA453,BM,LOOKUPS!I$5,0)*$FG$6+VLOOKUP($FA453,DIV,LOOKUPS!I$7,0)*$FH$6++VLOOKUP($FA453,SIZE,LOOKUPS!I$11,0)*$FI$6),"",VLOOKUP($FA453,MOM,LOOKUPS!I$12,0)*$FB$6+VLOOKUP($FA453,STREV,LOOKUPS!I$10,0)*$FC$6+VLOOKUP($FA453,LTREV,LOOKUPS!I$9,0)*$FD$6+VLOOKUP($FA453,CFP,LOOKUPS!I$6,0)*$FE$6+VLOOKUP($FA453,EP,LOOKUPS!I$8,0)*$FF$6+VLOOKUP($FA453,BM,LOOKUPS!I$5,0)*$FG$6+VLOOKUP($FA453,DIV,LOOKUPS!I$7,0)*$FH$6++VLOOKUP($FA453,SIZE,LOOKUPS!I$11,0)*$FI$6)</f>
        <v>0.60150000000000003</v>
      </c>
      <c r="FI453" s="1">
        <f>IF(ISERROR(VLOOKUP($FA453,MOM,LOOKUPS!J$12,0)*$FB$6+VLOOKUP($FA453,STREV,LOOKUPS!J$10,0)*$FC$6+VLOOKUP($FA453,LTREV,LOOKUPS!J$9,0)*$FD$6+VLOOKUP($FA453,CFP,LOOKUPS!J$6,0)*$FE$6+VLOOKUP($FA453,EP,LOOKUPS!J$8,0)*$FF$6+VLOOKUP($FA453,BM,LOOKUPS!J$5,0)*$FG$6+VLOOKUP($FA453,DIV,LOOKUPS!J$7,0)*$FH$6++VLOOKUP($FA453,SIZE,LOOKUPS!J$11,0)*$FI$6),"",VLOOKUP($FA453,MOM,LOOKUPS!J$12,0)*$FB$6+VLOOKUP($FA453,STREV,LOOKUPS!J$10,0)*$FC$6+VLOOKUP($FA453,LTREV,LOOKUPS!J$9,0)*$FD$6+VLOOKUP($FA453,CFP,LOOKUPS!J$6,0)*$FE$6+VLOOKUP($FA453,EP,LOOKUPS!J$8,0)*$FF$6+VLOOKUP($FA453,BM,LOOKUPS!J$5,0)*$FG$6+VLOOKUP($FA453,DIV,LOOKUPS!J$7,0)*$FH$6++VLOOKUP($FA453,SIZE,LOOKUPS!J$11,0)*$FI$6)</f>
        <v>0.46329999999999993</v>
      </c>
      <c r="FJ453" s="1">
        <f>IF(ISERROR(VLOOKUP($FA453,MOM,LOOKUPS!K$12,0)*$FB$6+VLOOKUP($FA453,STREV,LOOKUPS!K$10,0)*$FC$6+VLOOKUP($FA453,LTREV,LOOKUPS!K$9,0)*$FD$6+VLOOKUP($FA453,CFP,LOOKUPS!K$6,0)*$FE$6+VLOOKUP($FA453,EP,LOOKUPS!K$8,0)*$FF$6+VLOOKUP($FA453,BM,LOOKUPS!K$5,0)*$FG$6+VLOOKUP($FA453,DIV,LOOKUPS!K$7,0)*$FH$6++VLOOKUP($FA453,SIZE,LOOKUPS!K$11,0)*$FI$6),"",VLOOKUP($FA453,MOM,LOOKUPS!K$12,0)*$FB$6+VLOOKUP($FA453,STREV,LOOKUPS!K$10,0)*$FC$6+VLOOKUP($FA453,LTREV,LOOKUPS!K$9,0)*$FD$6+VLOOKUP($FA453,CFP,LOOKUPS!K$6,0)*$FE$6+VLOOKUP($FA453,EP,LOOKUPS!K$8,0)*$FF$6+VLOOKUP($FA453,BM,LOOKUPS!K$5,0)*$FG$6+VLOOKUP($FA453,DIV,LOOKUPS!K$7,0)*$FH$6++VLOOKUP($FA453,SIZE,LOOKUPS!K$11,0)*$FI$6)</f>
        <v>0.4546</v>
      </c>
      <c r="FK453" s="1">
        <f>IF(ISERROR(VLOOKUP($FA453,MOM,LOOKUPS!L$12,0)*$FB$6+VLOOKUP($FA453,STREV,LOOKUPS!L$10,0)*$FC$6+VLOOKUP($FA453,LTREV,LOOKUPS!L$9,0)*$FD$6+VLOOKUP($FA453,CFP,LOOKUPS!L$6,0)*$FE$6+VLOOKUP($FA453,EP,LOOKUPS!L$8,0)*$FF$6+VLOOKUP($FA453,BM,LOOKUPS!L$5,0)*$FG$6+VLOOKUP($FA453,DIV,LOOKUPS!L$7,0)*$FH$6++VLOOKUP($FA453,SIZE,LOOKUPS!L$11,0)*$FI$6),"",VLOOKUP($FA453,MOM,LOOKUPS!L$12,0)*$FB$6+VLOOKUP($FA453,STREV,LOOKUPS!L$10,0)*$FC$6+VLOOKUP($FA453,LTREV,LOOKUPS!L$9,0)*$FD$6+VLOOKUP($FA453,CFP,LOOKUPS!L$6,0)*$FE$6+VLOOKUP($FA453,EP,LOOKUPS!L$8,0)*$FF$6+VLOOKUP($FA453,BM,LOOKUPS!L$5,0)*$FG$6+VLOOKUP($FA453,DIV,LOOKUPS!L$7,0)*$FH$6++VLOOKUP($FA453,SIZE,LOOKUPS!L$11,0)*$FI$6)</f>
        <v>-0.78259999999999996</v>
      </c>
    </row>
    <row r="454" spans="1:167" x14ac:dyDescent="0.3">
      <c r="A454" s="1">
        <v>196401</v>
      </c>
      <c r="B454" s="1">
        <v>5.17</v>
      </c>
      <c r="C454" s="1">
        <v>2.6</v>
      </c>
      <c r="D454" s="1">
        <v>3.96</v>
      </c>
      <c r="E454" s="1">
        <v>2.52</v>
      </c>
      <c r="F454" s="1">
        <v>2.14</v>
      </c>
      <c r="G454" s="1">
        <v>2.85</v>
      </c>
      <c r="H454" s="1">
        <v>3.19</v>
      </c>
      <c r="I454" s="1">
        <v>3.87</v>
      </c>
      <c r="J454" s="1">
        <v>1.89</v>
      </c>
      <c r="K454" s="1">
        <v>3.54</v>
      </c>
      <c r="M454" s="1">
        <v>196302</v>
      </c>
      <c r="N454" s="1">
        <v>-0.12</v>
      </c>
      <c r="O454" s="1">
        <v>-1.1100000000000001</v>
      </c>
      <c r="P454" s="1">
        <v>-0.8</v>
      </c>
      <c r="Q454" s="1">
        <v>-0.66</v>
      </c>
      <c r="R454" s="1">
        <v>-1.51</v>
      </c>
      <c r="S454" s="1">
        <v>-1.08</v>
      </c>
      <c r="T454" s="1">
        <v>-1.92</v>
      </c>
      <c r="U454" s="1">
        <v>-1.17</v>
      </c>
      <c r="V454" s="1">
        <v>-2.0499999999999998</v>
      </c>
      <c r="W454" s="1">
        <v>-4.3099999999999996</v>
      </c>
      <c r="Y454" s="1">
        <v>196801</v>
      </c>
      <c r="Z454" s="1">
        <v>11.62</v>
      </c>
      <c r="AA454" s="1">
        <v>4.83</v>
      </c>
      <c r="AB454" s="1">
        <v>2.31</v>
      </c>
      <c r="AC454" s="1">
        <v>1.98</v>
      </c>
      <c r="AD454" s="1">
        <v>2.98</v>
      </c>
      <c r="AE454" s="1">
        <v>1.34</v>
      </c>
      <c r="AF454" s="1">
        <v>0.26</v>
      </c>
      <c r="AG454" s="1">
        <v>-0.24</v>
      </c>
      <c r="AH454" s="1">
        <v>-1.78</v>
      </c>
      <c r="AI454" s="1">
        <v>-2.7</v>
      </c>
      <c r="AK454">
        <v>198807</v>
      </c>
      <c r="AL454">
        <v>0.46</v>
      </c>
      <c r="AM454">
        <v>-1.33</v>
      </c>
      <c r="AN454">
        <v>-0.37</v>
      </c>
      <c r="AO454">
        <v>0.74</v>
      </c>
      <c r="AP454">
        <v>-1.35</v>
      </c>
      <c r="AQ454">
        <v>-1.27</v>
      </c>
      <c r="AR454">
        <v>-0.47</v>
      </c>
      <c r="AS454">
        <v>0.51</v>
      </c>
      <c r="AT454">
        <v>0.96</v>
      </c>
      <c r="AU454">
        <v>-0.55000000000000004</v>
      </c>
      <c r="AV454">
        <v>-2.94</v>
      </c>
      <c r="AW454">
        <v>-1.26</v>
      </c>
      <c r="AX454">
        <v>-1.29</v>
      </c>
      <c r="AY454">
        <v>-0.7</v>
      </c>
      <c r="AZ454">
        <v>-0.21</v>
      </c>
      <c r="BA454">
        <v>0.89</v>
      </c>
      <c r="BB454">
        <v>0.09</v>
      </c>
      <c r="BC454">
        <v>0.61</v>
      </c>
      <c r="BD454">
        <v>1.19</v>
      </c>
      <c r="BF454" s="1">
        <v>198807</v>
      </c>
      <c r="BG454" s="1">
        <v>0.55000000000000004</v>
      </c>
      <c r="BH454" s="1">
        <v>-1.64</v>
      </c>
      <c r="BI454" s="1">
        <v>-0.39</v>
      </c>
      <c r="BJ454" s="1">
        <v>0.76</v>
      </c>
      <c r="BK454" s="1">
        <v>-1.47</v>
      </c>
      <c r="BL454" s="1">
        <v>-1.2</v>
      </c>
      <c r="BM454" s="1">
        <v>-0.12</v>
      </c>
      <c r="BN454" s="1">
        <v>-0.22</v>
      </c>
      <c r="BO454" s="1">
        <v>0.81</v>
      </c>
      <c r="BP454" s="1">
        <v>-0.8</v>
      </c>
      <c r="BQ454" s="1">
        <v>-2.5499999999999998</v>
      </c>
      <c r="BR454" s="1">
        <v>-2.17</v>
      </c>
      <c r="BS454" s="1">
        <v>-0.21</v>
      </c>
      <c r="BT454" s="1">
        <v>-0.34</v>
      </c>
      <c r="BU454" s="1">
        <v>0.11</v>
      </c>
      <c r="BV454" s="1">
        <v>-1.19</v>
      </c>
      <c r="BW454" s="1">
        <v>0.65</v>
      </c>
      <c r="BX454" s="1">
        <v>-0.18</v>
      </c>
      <c r="BY454" s="1">
        <v>1.71</v>
      </c>
      <c r="CA454" s="1">
        <v>196307</v>
      </c>
      <c r="CB454" s="1">
        <v>-2.13</v>
      </c>
      <c r="CC454" s="1">
        <v>-0.49</v>
      </c>
      <c r="CD454" s="1">
        <v>-0.73</v>
      </c>
      <c r="CE454" s="1">
        <v>-1.06</v>
      </c>
      <c r="CF454" s="1">
        <v>-0.44</v>
      </c>
      <c r="CG454" s="1">
        <v>-0.83</v>
      </c>
      <c r="CH454" s="1">
        <v>-0.45</v>
      </c>
      <c r="CI454" s="1">
        <v>-1.08</v>
      </c>
      <c r="CJ454" s="1">
        <v>-1.01</v>
      </c>
      <c r="CK454" s="1">
        <v>-0.33</v>
      </c>
      <c r="CL454" s="1">
        <v>-0.56999999999999995</v>
      </c>
      <c r="CM454" s="1">
        <v>-0.62</v>
      </c>
      <c r="CN454" s="1">
        <v>-1.03</v>
      </c>
      <c r="CO454" s="1">
        <v>-0.67</v>
      </c>
      <c r="CP454" s="1">
        <v>-0.25</v>
      </c>
      <c r="CQ454" s="1">
        <v>-0.99</v>
      </c>
      <c r="CR454" s="1">
        <v>-1.17</v>
      </c>
      <c r="CS454" s="1">
        <v>-0.66</v>
      </c>
      <c r="CT454" s="1">
        <v>-1.34</v>
      </c>
      <c r="CV454" s="1">
        <v>196407</v>
      </c>
      <c r="CW454" s="1">
        <v>3.39</v>
      </c>
      <c r="CX454" s="1">
        <v>2.6</v>
      </c>
      <c r="CY454" s="1">
        <v>2.54</v>
      </c>
      <c r="CZ454" s="1">
        <v>3.39</v>
      </c>
      <c r="DA454" s="1">
        <v>2.04</v>
      </c>
      <c r="DB454" s="1">
        <v>3.01</v>
      </c>
      <c r="DC454" s="1">
        <v>2.92</v>
      </c>
      <c r="DD454" s="1">
        <v>3.13</v>
      </c>
      <c r="DE454" s="1">
        <v>3.16</v>
      </c>
      <c r="DF454" s="1">
        <v>1.95</v>
      </c>
      <c r="DG454" s="1">
        <v>2.13</v>
      </c>
      <c r="DH454" s="1">
        <v>3.9</v>
      </c>
      <c r="DI454" s="1">
        <v>2.0699999999999998</v>
      </c>
      <c r="DJ454" s="1">
        <v>3.22</v>
      </c>
      <c r="DK454" s="1">
        <v>2.63</v>
      </c>
      <c r="DL454" s="1">
        <v>2.25</v>
      </c>
      <c r="DM454" s="1">
        <v>3.92</v>
      </c>
      <c r="DN454" s="1">
        <v>3.24</v>
      </c>
      <c r="DO454" s="1">
        <v>3.12</v>
      </c>
      <c r="DQ454" s="1">
        <v>196307</v>
      </c>
      <c r="DR454" s="1">
        <v>-99.99</v>
      </c>
      <c r="DS454" s="1">
        <v>-0.39</v>
      </c>
      <c r="DT454" s="1">
        <v>-1.32</v>
      </c>
      <c r="DU454" s="1">
        <v>-0.49</v>
      </c>
      <c r="DV454" s="1">
        <v>-0.17</v>
      </c>
      <c r="DW454" s="1">
        <v>-1.27</v>
      </c>
      <c r="DX454" s="1">
        <v>-1.58</v>
      </c>
      <c r="DY454" s="1">
        <v>-1.4</v>
      </c>
      <c r="DZ454" s="1">
        <v>0.05</v>
      </c>
      <c r="EA454" s="1">
        <v>-0.09</v>
      </c>
      <c r="EB454" s="1">
        <v>-0.42</v>
      </c>
      <c r="EC454" s="1">
        <v>-1.63</v>
      </c>
      <c r="ED454" s="1">
        <v>-0.86</v>
      </c>
      <c r="EE454" s="1">
        <v>-1.1499999999999999</v>
      </c>
      <c r="EF454" s="1">
        <v>-2.04</v>
      </c>
      <c r="EG454" s="1">
        <v>-1.29</v>
      </c>
      <c r="EH454" s="1">
        <v>-1.52</v>
      </c>
      <c r="EI454" s="1">
        <v>-0.22</v>
      </c>
      <c r="EJ454" s="1">
        <v>0.31</v>
      </c>
      <c r="EL454">
        <v>196307</v>
      </c>
      <c r="EM454">
        <v>-0.39</v>
      </c>
      <c r="EN454">
        <v>-0.49</v>
      </c>
      <c r="EO454">
        <v>-0.94</v>
      </c>
      <c r="EP454">
        <v>0.27</v>
      </c>
      <c r="ER454" s="1">
        <v>196401</v>
      </c>
      <c r="ES454" s="1">
        <v>1.06</v>
      </c>
      <c r="EU454" s="1">
        <v>196302</v>
      </c>
      <c r="EV454" s="1">
        <v>1.55</v>
      </c>
      <c r="EX454" s="1">
        <v>196801</v>
      </c>
      <c r="EY454" s="1">
        <v>5.99</v>
      </c>
      <c r="FA454" s="1">
        <v>196401</v>
      </c>
      <c r="FB454" s="1">
        <f>IF(ISERROR(VLOOKUP($FA454,MOM,LOOKUPS!C$12,0)*$FB$6+VLOOKUP($FA454,STREV,LOOKUPS!C$10,0)*$FC$6+VLOOKUP($FA454,LTREV,LOOKUPS!C$9,0)*$FD$6+VLOOKUP($FA454,CFP,LOOKUPS!C$6,0)*$FE$6+VLOOKUP($FA454,EP,LOOKUPS!C$8,0)*$FF$6+VLOOKUP($FA454,BM,LOOKUPS!C$5,0)*$FG$6+VLOOKUP($FA454,DIV,LOOKUPS!C$7,0)*$FH$6++VLOOKUP($FA454,SIZE,LOOKUPS!C$11,0)*$FI$6),"",VLOOKUP($FA454,MOM,LOOKUPS!C$12,0)*$FB$6+VLOOKUP($FA454,STREV,LOOKUPS!C$10,0)*$FC$6+VLOOKUP($FA454,LTREV,LOOKUPS!C$9,0)*$FD$6+VLOOKUP($FA454,CFP,LOOKUPS!C$6,0)*$FE$6+VLOOKUP($FA454,EP,LOOKUPS!C$8,0)*$FF$6+VLOOKUP($FA454,BM,LOOKUPS!C$5,0)*$FG$6+VLOOKUP($FA454,DIV,LOOKUPS!C$7,0)*$FH$6++VLOOKUP($FA454,SIZE,LOOKUPS!C$11,0)*$FI$6)</f>
        <v>3.6156000000000001</v>
      </c>
      <c r="FC454" s="1">
        <f>IF(ISERROR(VLOOKUP($FA454,MOM,LOOKUPS!D$12,0)*$FB$6+VLOOKUP($FA454,STREV,LOOKUPS!D$10,0)*$FC$6+VLOOKUP($FA454,LTREV,LOOKUPS!D$9,0)*$FD$6+VLOOKUP($FA454,CFP,LOOKUPS!D$6,0)*$FE$6+VLOOKUP($FA454,EP,LOOKUPS!D$8,0)*$FF$6+VLOOKUP($FA454,BM,LOOKUPS!D$5,0)*$FG$6+VLOOKUP($FA454,DIV,LOOKUPS!D$7,0)*$FH$6++VLOOKUP($FA454,SIZE,LOOKUPS!D$11,0)*$FI$6),"",VLOOKUP($FA454,MOM,LOOKUPS!D$12,0)*$FB$6+VLOOKUP($FA454,STREV,LOOKUPS!D$10,0)*$FC$6+VLOOKUP($FA454,LTREV,LOOKUPS!D$9,0)*$FD$6+VLOOKUP($FA454,CFP,LOOKUPS!D$6,0)*$FE$6+VLOOKUP($FA454,EP,LOOKUPS!D$8,0)*$FF$6+VLOOKUP($FA454,BM,LOOKUPS!D$5,0)*$FG$6+VLOOKUP($FA454,DIV,LOOKUPS!D$7,0)*$FH$6++VLOOKUP($FA454,SIZE,LOOKUPS!D$11,0)*$FI$6)</f>
        <v>1.7887000000000002</v>
      </c>
      <c r="FD454" s="1">
        <f>IF(ISERROR(VLOOKUP($FA454,MOM,LOOKUPS!E$12,0)*$FB$6+VLOOKUP($FA454,STREV,LOOKUPS!E$10,0)*$FC$6+VLOOKUP($FA454,LTREV,LOOKUPS!E$9,0)*$FD$6+VLOOKUP($FA454,CFP,LOOKUPS!E$6,0)*$FE$6+VLOOKUP($FA454,EP,LOOKUPS!E$8,0)*$FF$6+VLOOKUP($FA454,BM,LOOKUPS!E$5,0)*$FG$6+VLOOKUP($FA454,DIV,LOOKUPS!E$7,0)*$FH$6++VLOOKUP($FA454,SIZE,LOOKUPS!E$11,0)*$FI$6),"",VLOOKUP($FA454,MOM,LOOKUPS!E$12,0)*$FB$6+VLOOKUP($FA454,STREV,LOOKUPS!E$10,0)*$FC$6+VLOOKUP($FA454,LTREV,LOOKUPS!E$9,0)*$FD$6+VLOOKUP($FA454,CFP,LOOKUPS!E$6,0)*$FE$6+VLOOKUP($FA454,EP,LOOKUPS!E$8,0)*$FF$6+VLOOKUP($FA454,BM,LOOKUPS!E$5,0)*$FG$6+VLOOKUP($FA454,DIV,LOOKUPS!E$7,0)*$FH$6++VLOOKUP($FA454,SIZE,LOOKUPS!E$11,0)*$FI$6)</f>
        <v>2.6804000000000001</v>
      </c>
      <c r="FE454" s="1">
        <f>IF(ISERROR(VLOOKUP($FA454,MOM,LOOKUPS!F$12,0)*$FB$6+VLOOKUP($FA454,STREV,LOOKUPS!F$10,0)*$FC$6+VLOOKUP($FA454,LTREV,LOOKUPS!F$9,0)*$FD$6+VLOOKUP($FA454,CFP,LOOKUPS!F$6,0)*$FE$6+VLOOKUP($FA454,EP,LOOKUPS!F$8,0)*$FF$6+VLOOKUP($FA454,BM,LOOKUPS!F$5,0)*$FG$6+VLOOKUP($FA454,DIV,LOOKUPS!F$7,0)*$FH$6++VLOOKUP($FA454,SIZE,LOOKUPS!F$11,0)*$FI$6),"",VLOOKUP($FA454,MOM,LOOKUPS!F$12,0)*$FB$6+VLOOKUP($FA454,STREV,LOOKUPS!F$10,0)*$FC$6+VLOOKUP($FA454,LTREV,LOOKUPS!F$9,0)*$FD$6+VLOOKUP($FA454,CFP,LOOKUPS!F$6,0)*$FE$6+VLOOKUP($FA454,EP,LOOKUPS!F$8,0)*$FF$6+VLOOKUP($FA454,BM,LOOKUPS!F$5,0)*$FG$6+VLOOKUP($FA454,DIV,LOOKUPS!F$7,0)*$FH$6++VLOOKUP($FA454,SIZE,LOOKUPS!F$11,0)*$FI$6)</f>
        <v>2.4455000000000005</v>
      </c>
      <c r="FF454" s="1">
        <f>IF(ISERROR(VLOOKUP($FA454,MOM,LOOKUPS!G$12,0)*$FB$6+VLOOKUP($FA454,STREV,LOOKUPS!G$10,0)*$FC$6+VLOOKUP($FA454,LTREV,LOOKUPS!G$9,0)*$FD$6+VLOOKUP($FA454,CFP,LOOKUPS!G$6,0)*$FE$6+VLOOKUP($FA454,EP,LOOKUPS!G$8,0)*$FF$6+VLOOKUP($FA454,BM,LOOKUPS!G$5,0)*$FG$6+VLOOKUP($FA454,DIV,LOOKUPS!G$7,0)*$FH$6++VLOOKUP($FA454,SIZE,LOOKUPS!G$11,0)*$FI$6),"",VLOOKUP($FA454,MOM,LOOKUPS!G$12,0)*$FB$6+VLOOKUP($FA454,STREV,LOOKUPS!G$10,0)*$FC$6+VLOOKUP($FA454,LTREV,LOOKUPS!G$9,0)*$FD$6+VLOOKUP($FA454,CFP,LOOKUPS!G$6,0)*$FE$6+VLOOKUP($FA454,EP,LOOKUPS!G$8,0)*$FF$6+VLOOKUP($FA454,BM,LOOKUPS!G$5,0)*$FG$6+VLOOKUP($FA454,DIV,LOOKUPS!G$7,0)*$FH$6++VLOOKUP($FA454,SIZE,LOOKUPS!G$11,0)*$FI$6)</f>
        <v>2.5444000000000004</v>
      </c>
      <c r="FG454" s="1">
        <f>IF(ISERROR(VLOOKUP($FA454,MOM,LOOKUPS!H$12,0)*$FB$6+VLOOKUP($FA454,STREV,LOOKUPS!H$10,0)*$FC$6+VLOOKUP($FA454,LTREV,LOOKUPS!H$9,0)*$FD$6+VLOOKUP($FA454,CFP,LOOKUPS!H$6,0)*$FE$6+VLOOKUP($FA454,EP,LOOKUPS!H$8,0)*$FF$6+VLOOKUP($FA454,BM,LOOKUPS!H$5,0)*$FG$6+VLOOKUP($FA454,DIV,LOOKUPS!H$7,0)*$FH$6++VLOOKUP($FA454,SIZE,LOOKUPS!H$11,0)*$FI$6),"",VLOOKUP($FA454,MOM,LOOKUPS!H$12,0)*$FB$6+VLOOKUP($FA454,STREV,LOOKUPS!H$10,0)*$FC$6+VLOOKUP($FA454,LTREV,LOOKUPS!H$9,0)*$FD$6+VLOOKUP($FA454,CFP,LOOKUPS!H$6,0)*$FE$6+VLOOKUP($FA454,EP,LOOKUPS!H$8,0)*$FF$6+VLOOKUP($FA454,BM,LOOKUPS!H$5,0)*$FG$6+VLOOKUP($FA454,DIV,LOOKUPS!H$7,0)*$FH$6++VLOOKUP($FA454,SIZE,LOOKUPS!H$11,0)*$FI$6)</f>
        <v>3.4165000000000001</v>
      </c>
      <c r="FH454" s="1">
        <f>IF(ISERROR(VLOOKUP($FA454,MOM,LOOKUPS!I$12,0)*$FB$6+VLOOKUP($FA454,STREV,LOOKUPS!I$10,0)*$FC$6+VLOOKUP($FA454,LTREV,LOOKUPS!I$9,0)*$FD$6+VLOOKUP($FA454,CFP,LOOKUPS!I$6,0)*$FE$6+VLOOKUP($FA454,EP,LOOKUPS!I$8,0)*$FF$6+VLOOKUP($FA454,BM,LOOKUPS!I$5,0)*$FG$6+VLOOKUP($FA454,DIV,LOOKUPS!I$7,0)*$FH$6++VLOOKUP($FA454,SIZE,LOOKUPS!I$11,0)*$FI$6),"",VLOOKUP($FA454,MOM,LOOKUPS!I$12,0)*$FB$6+VLOOKUP($FA454,STREV,LOOKUPS!I$10,0)*$FC$6+VLOOKUP($FA454,LTREV,LOOKUPS!I$9,0)*$FD$6+VLOOKUP($FA454,CFP,LOOKUPS!I$6,0)*$FE$6+VLOOKUP($FA454,EP,LOOKUPS!I$8,0)*$FF$6+VLOOKUP($FA454,BM,LOOKUPS!I$5,0)*$FG$6+VLOOKUP($FA454,DIV,LOOKUPS!I$7,0)*$FH$6++VLOOKUP($FA454,SIZE,LOOKUPS!I$11,0)*$FI$6)</f>
        <v>3.1895999999999995</v>
      </c>
      <c r="FI454" s="1">
        <f>IF(ISERROR(VLOOKUP($FA454,MOM,LOOKUPS!J$12,0)*$FB$6+VLOOKUP($FA454,STREV,LOOKUPS!J$10,0)*$FC$6+VLOOKUP($FA454,LTREV,LOOKUPS!J$9,0)*$FD$6+VLOOKUP($FA454,CFP,LOOKUPS!J$6,0)*$FE$6+VLOOKUP($FA454,EP,LOOKUPS!J$8,0)*$FF$6+VLOOKUP($FA454,BM,LOOKUPS!J$5,0)*$FG$6+VLOOKUP($FA454,DIV,LOOKUPS!J$7,0)*$FH$6++VLOOKUP($FA454,SIZE,LOOKUPS!J$11,0)*$FI$6),"",VLOOKUP($FA454,MOM,LOOKUPS!J$12,0)*$FB$6+VLOOKUP($FA454,STREV,LOOKUPS!J$10,0)*$FC$6+VLOOKUP($FA454,LTREV,LOOKUPS!J$9,0)*$FD$6+VLOOKUP($FA454,CFP,LOOKUPS!J$6,0)*$FE$6+VLOOKUP($FA454,EP,LOOKUPS!J$8,0)*$FF$6+VLOOKUP($FA454,BM,LOOKUPS!J$5,0)*$FG$6+VLOOKUP($FA454,DIV,LOOKUPS!J$7,0)*$FH$6++VLOOKUP($FA454,SIZE,LOOKUPS!J$11,0)*$FI$6)</f>
        <v>3.4601000000000006</v>
      </c>
      <c r="FJ454" s="1">
        <f>IF(ISERROR(VLOOKUP($FA454,MOM,LOOKUPS!K$12,0)*$FB$6+VLOOKUP($FA454,STREV,LOOKUPS!K$10,0)*$FC$6+VLOOKUP($FA454,LTREV,LOOKUPS!K$9,0)*$FD$6+VLOOKUP($FA454,CFP,LOOKUPS!K$6,0)*$FE$6+VLOOKUP($FA454,EP,LOOKUPS!K$8,0)*$FF$6+VLOOKUP($FA454,BM,LOOKUPS!K$5,0)*$FG$6+VLOOKUP($FA454,DIV,LOOKUPS!K$7,0)*$FH$6++VLOOKUP($FA454,SIZE,LOOKUPS!K$11,0)*$FI$6),"",VLOOKUP($FA454,MOM,LOOKUPS!K$12,0)*$FB$6+VLOOKUP($FA454,STREV,LOOKUPS!K$10,0)*$FC$6+VLOOKUP($FA454,LTREV,LOOKUPS!K$9,0)*$FD$6+VLOOKUP($FA454,CFP,LOOKUPS!K$6,0)*$FE$6+VLOOKUP($FA454,EP,LOOKUPS!K$8,0)*$FF$6+VLOOKUP($FA454,BM,LOOKUPS!K$5,0)*$FG$6+VLOOKUP($FA454,DIV,LOOKUPS!K$7,0)*$FH$6++VLOOKUP($FA454,SIZE,LOOKUPS!K$11,0)*$FI$6)</f>
        <v>3.1270000000000007</v>
      </c>
      <c r="FK454" s="1">
        <f>IF(ISERROR(VLOOKUP($FA454,MOM,LOOKUPS!L$12,0)*$FB$6+VLOOKUP($FA454,STREV,LOOKUPS!L$10,0)*$FC$6+VLOOKUP($FA454,LTREV,LOOKUPS!L$9,0)*$FD$6+VLOOKUP($FA454,CFP,LOOKUPS!L$6,0)*$FE$6+VLOOKUP($FA454,EP,LOOKUPS!L$8,0)*$FF$6+VLOOKUP($FA454,BM,LOOKUPS!L$5,0)*$FG$6+VLOOKUP($FA454,DIV,LOOKUPS!L$7,0)*$FH$6++VLOOKUP($FA454,SIZE,LOOKUPS!L$11,0)*$FI$6),"",VLOOKUP($FA454,MOM,LOOKUPS!L$12,0)*$FB$6+VLOOKUP($FA454,STREV,LOOKUPS!L$10,0)*$FC$6+VLOOKUP($FA454,LTREV,LOOKUPS!L$9,0)*$FD$6+VLOOKUP($FA454,CFP,LOOKUPS!L$6,0)*$FE$6+VLOOKUP($FA454,EP,LOOKUPS!L$8,0)*$FF$6+VLOOKUP($FA454,BM,LOOKUPS!L$5,0)*$FG$6+VLOOKUP($FA454,DIV,LOOKUPS!L$7,0)*$FH$6++VLOOKUP($FA454,SIZE,LOOKUPS!L$11,0)*$FI$6)</f>
        <v>4.7901999999999996</v>
      </c>
    </row>
    <row r="455" spans="1:167" x14ac:dyDescent="0.3">
      <c r="A455" s="1">
        <v>196402</v>
      </c>
      <c r="B455" s="1">
        <v>2.95</v>
      </c>
      <c r="C455" s="1">
        <v>2.93</v>
      </c>
      <c r="D455" s="1">
        <v>2.27</v>
      </c>
      <c r="E455" s="1">
        <v>1.57</v>
      </c>
      <c r="F455" s="1">
        <v>2.0499999999999998</v>
      </c>
      <c r="G455" s="1">
        <v>2.4900000000000002</v>
      </c>
      <c r="H455" s="1">
        <v>2.29</v>
      </c>
      <c r="I455" s="1">
        <v>2.35</v>
      </c>
      <c r="J455" s="1">
        <v>2.65</v>
      </c>
      <c r="K455" s="1">
        <v>3.59</v>
      </c>
      <c r="M455" s="1">
        <v>196303</v>
      </c>
      <c r="N455" s="1">
        <v>0.76</v>
      </c>
      <c r="O455" s="1">
        <v>1.68</v>
      </c>
      <c r="P455" s="1">
        <v>2.15</v>
      </c>
      <c r="Q455" s="1">
        <v>1.9</v>
      </c>
      <c r="R455" s="1">
        <v>1.49</v>
      </c>
      <c r="S455" s="1">
        <v>2.0699999999999998</v>
      </c>
      <c r="T455" s="1">
        <v>0.83</v>
      </c>
      <c r="U455" s="1">
        <v>1.03</v>
      </c>
      <c r="V455" s="1">
        <v>0.8</v>
      </c>
      <c r="W455" s="1">
        <v>-0.23</v>
      </c>
      <c r="Y455" s="1">
        <v>196802</v>
      </c>
      <c r="Z455" s="1">
        <v>-7.99</v>
      </c>
      <c r="AA455" s="1">
        <v>-2.88</v>
      </c>
      <c r="AB455" s="1">
        <v>-3.13</v>
      </c>
      <c r="AC455" s="1">
        <v>-3.75</v>
      </c>
      <c r="AD455" s="1">
        <v>-3.79</v>
      </c>
      <c r="AE455" s="1">
        <v>-4.33</v>
      </c>
      <c r="AF455" s="1">
        <v>-6.21</v>
      </c>
      <c r="AG455" s="1">
        <v>-5.84</v>
      </c>
      <c r="AH455" s="1">
        <v>-6.11</v>
      </c>
      <c r="AI455" s="1">
        <v>-7.34</v>
      </c>
      <c r="AK455">
        <v>198808</v>
      </c>
      <c r="AL455">
        <v>-3.25</v>
      </c>
      <c r="AM455">
        <v>-2.84</v>
      </c>
      <c r="AN455">
        <v>-1.45</v>
      </c>
      <c r="AO455">
        <v>-1.36</v>
      </c>
      <c r="AP455">
        <v>-2.79</v>
      </c>
      <c r="AQ455">
        <v>-2.52</v>
      </c>
      <c r="AR455">
        <v>-1.25</v>
      </c>
      <c r="AS455">
        <v>-1.83</v>
      </c>
      <c r="AT455">
        <v>-1.08</v>
      </c>
      <c r="AU455">
        <v>-2.58</v>
      </c>
      <c r="AV455">
        <v>-3.22</v>
      </c>
      <c r="AW455">
        <v>-3</v>
      </c>
      <c r="AX455">
        <v>-1.9</v>
      </c>
      <c r="AY455">
        <v>-0.57999999999999996</v>
      </c>
      <c r="AZ455">
        <v>-2.0099999999999998</v>
      </c>
      <c r="BA455">
        <v>-1.49</v>
      </c>
      <c r="BB455">
        <v>-2.2000000000000002</v>
      </c>
      <c r="BC455">
        <v>-0.89</v>
      </c>
      <c r="BD455">
        <v>-1.2</v>
      </c>
      <c r="BF455" s="1">
        <v>198808</v>
      </c>
      <c r="BG455" s="1">
        <v>-3.28</v>
      </c>
      <c r="BH455" s="1">
        <v>-2.44</v>
      </c>
      <c r="BI455" s="1">
        <v>-1.8</v>
      </c>
      <c r="BJ455" s="1">
        <v>-1.37</v>
      </c>
      <c r="BK455" s="1">
        <v>-2.4900000000000002</v>
      </c>
      <c r="BL455" s="1">
        <v>-1.95</v>
      </c>
      <c r="BM455" s="1">
        <v>-2.08</v>
      </c>
      <c r="BN455" s="1">
        <v>-1.2</v>
      </c>
      <c r="BO455" s="1">
        <v>-1.52</v>
      </c>
      <c r="BP455" s="1">
        <v>-3.02</v>
      </c>
      <c r="BQ455" s="1">
        <v>-1.6</v>
      </c>
      <c r="BR455" s="1">
        <v>-2.27</v>
      </c>
      <c r="BS455" s="1">
        <v>-1.63</v>
      </c>
      <c r="BT455" s="1">
        <v>-2.6</v>
      </c>
      <c r="BU455" s="1">
        <v>-1.52</v>
      </c>
      <c r="BV455" s="1">
        <v>-1.4</v>
      </c>
      <c r="BW455" s="1">
        <v>-1.03</v>
      </c>
      <c r="BX455" s="1">
        <v>-1.78</v>
      </c>
      <c r="BY455" s="1">
        <v>-1.28</v>
      </c>
      <c r="CA455" s="1">
        <v>196308</v>
      </c>
      <c r="CB455" s="1">
        <v>3.68</v>
      </c>
      <c r="CC455" s="1">
        <v>4.74</v>
      </c>
      <c r="CD455" s="1">
        <v>3.68</v>
      </c>
      <c r="CE455" s="1">
        <v>5.32</v>
      </c>
      <c r="CF455" s="1">
        <v>5.03</v>
      </c>
      <c r="CG455" s="1">
        <v>3.63</v>
      </c>
      <c r="CH455" s="1">
        <v>4.0999999999999996</v>
      </c>
      <c r="CI455" s="1">
        <v>3.92</v>
      </c>
      <c r="CJ455" s="1">
        <v>5.74</v>
      </c>
      <c r="CK455" s="1">
        <v>4.87</v>
      </c>
      <c r="CL455" s="1">
        <v>5.22</v>
      </c>
      <c r="CM455" s="1">
        <v>4.0599999999999996</v>
      </c>
      <c r="CN455" s="1">
        <v>3.21</v>
      </c>
      <c r="CO455" s="1">
        <v>4.28</v>
      </c>
      <c r="CP455" s="1">
        <v>3.94</v>
      </c>
      <c r="CQ455" s="1">
        <v>3.3</v>
      </c>
      <c r="CR455" s="1">
        <v>4.5199999999999996</v>
      </c>
      <c r="CS455" s="1">
        <v>4.3899999999999997</v>
      </c>
      <c r="CT455" s="1">
        <v>7.03</v>
      </c>
      <c r="CV455" s="1">
        <v>196408</v>
      </c>
      <c r="CW455" s="1">
        <v>-1.5</v>
      </c>
      <c r="CX455" s="1">
        <v>-0.7</v>
      </c>
      <c r="CY455" s="1">
        <v>-0.39</v>
      </c>
      <c r="CZ455" s="1">
        <v>0.35</v>
      </c>
      <c r="DA455" s="1">
        <v>-1.1000000000000001</v>
      </c>
      <c r="DB455" s="1">
        <v>-0.1</v>
      </c>
      <c r="DC455" s="1">
        <v>-0.19</v>
      </c>
      <c r="DD455" s="1">
        <v>-0.36</v>
      </c>
      <c r="DE455" s="1">
        <v>0.5</v>
      </c>
      <c r="DF455" s="1">
        <v>-1.41</v>
      </c>
      <c r="DG455" s="1">
        <v>-0.78</v>
      </c>
      <c r="DH455" s="1">
        <v>0.22</v>
      </c>
      <c r="DI455" s="1">
        <v>-0.43</v>
      </c>
      <c r="DJ455" s="1">
        <v>0.21</v>
      </c>
      <c r="DK455" s="1">
        <v>-0.57999999999999996</v>
      </c>
      <c r="DL455" s="1">
        <v>-0.76</v>
      </c>
      <c r="DM455" s="1">
        <v>0.01</v>
      </c>
      <c r="DN455" s="1">
        <v>-0.33</v>
      </c>
      <c r="DO455" s="1">
        <v>1.06</v>
      </c>
      <c r="DQ455" s="1">
        <v>196308</v>
      </c>
      <c r="DR455" s="1">
        <v>-99.99</v>
      </c>
      <c r="DS455" s="1">
        <v>3.13</v>
      </c>
      <c r="DT455" s="1">
        <v>5.35</v>
      </c>
      <c r="DU455" s="1">
        <v>5.97</v>
      </c>
      <c r="DV455" s="1">
        <v>2.82</v>
      </c>
      <c r="DW455" s="1">
        <v>4.96</v>
      </c>
      <c r="DX455" s="1">
        <v>5.42</v>
      </c>
      <c r="DY455" s="1">
        <v>5.67</v>
      </c>
      <c r="DZ455" s="1">
        <v>6.06</v>
      </c>
      <c r="EA455" s="1">
        <v>2.61</v>
      </c>
      <c r="EB455" s="1">
        <v>3.48</v>
      </c>
      <c r="EC455" s="1">
        <v>4.88</v>
      </c>
      <c r="ED455" s="1">
        <v>5.04</v>
      </c>
      <c r="EE455" s="1">
        <v>6.23</v>
      </c>
      <c r="EF455" s="1">
        <v>4.57</v>
      </c>
      <c r="EG455" s="1">
        <v>5.54</v>
      </c>
      <c r="EH455" s="1">
        <v>5.79</v>
      </c>
      <c r="EI455" s="1">
        <v>5.94</v>
      </c>
      <c r="EJ455" s="1">
        <v>6.18</v>
      </c>
      <c r="EL455">
        <v>196308</v>
      </c>
      <c r="EM455">
        <v>5.07</v>
      </c>
      <c r="EN455">
        <v>-1.02</v>
      </c>
      <c r="EO455">
        <v>1.82</v>
      </c>
      <c r="EP455">
        <v>0.25</v>
      </c>
      <c r="ER455" s="1">
        <v>196402</v>
      </c>
      <c r="ES455" s="1">
        <v>0.24</v>
      </c>
      <c r="EU455" s="1">
        <v>196303</v>
      </c>
      <c r="EV455" s="1">
        <v>1.4</v>
      </c>
      <c r="EX455" s="1">
        <v>196802</v>
      </c>
      <c r="EY455" s="1">
        <v>2.63</v>
      </c>
      <c r="FA455" s="1">
        <v>196402</v>
      </c>
      <c r="FB455" s="1">
        <f>IF(ISERROR(VLOOKUP($FA455,MOM,LOOKUPS!C$12,0)*$FB$6+VLOOKUP($FA455,STREV,LOOKUPS!C$10,0)*$FC$6+VLOOKUP($FA455,LTREV,LOOKUPS!C$9,0)*$FD$6+VLOOKUP($FA455,CFP,LOOKUPS!C$6,0)*$FE$6+VLOOKUP($FA455,EP,LOOKUPS!C$8,0)*$FF$6+VLOOKUP($FA455,BM,LOOKUPS!C$5,0)*$FG$6+VLOOKUP($FA455,DIV,LOOKUPS!C$7,0)*$FH$6++VLOOKUP($FA455,SIZE,LOOKUPS!C$11,0)*$FI$6),"",VLOOKUP($FA455,MOM,LOOKUPS!C$12,0)*$FB$6+VLOOKUP($FA455,STREV,LOOKUPS!C$10,0)*$FC$6+VLOOKUP($FA455,LTREV,LOOKUPS!C$9,0)*$FD$6+VLOOKUP($FA455,CFP,LOOKUPS!C$6,0)*$FE$6+VLOOKUP($FA455,EP,LOOKUPS!C$8,0)*$FF$6+VLOOKUP($FA455,BM,LOOKUPS!C$5,0)*$FG$6+VLOOKUP($FA455,DIV,LOOKUPS!C$7,0)*$FH$6++VLOOKUP($FA455,SIZE,LOOKUPS!C$11,0)*$FI$6)</f>
        <v>2.4633000000000003</v>
      </c>
      <c r="FC455" s="1">
        <f>IF(ISERROR(VLOOKUP($FA455,MOM,LOOKUPS!D$12,0)*$FB$6+VLOOKUP($FA455,STREV,LOOKUPS!D$10,0)*$FC$6+VLOOKUP($FA455,LTREV,LOOKUPS!D$9,0)*$FD$6+VLOOKUP($FA455,CFP,LOOKUPS!D$6,0)*$FE$6+VLOOKUP($FA455,EP,LOOKUPS!D$8,0)*$FF$6+VLOOKUP($FA455,BM,LOOKUPS!D$5,0)*$FG$6+VLOOKUP($FA455,DIV,LOOKUPS!D$7,0)*$FH$6++VLOOKUP($FA455,SIZE,LOOKUPS!D$11,0)*$FI$6),"",VLOOKUP($FA455,MOM,LOOKUPS!D$12,0)*$FB$6+VLOOKUP($FA455,STREV,LOOKUPS!D$10,0)*$FC$6+VLOOKUP($FA455,LTREV,LOOKUPS!D$9,0)*$FD$6+VLOOKUP($FA455,CFP,LOOKUPS!D$6,0)*$FE$6+VLOOKUP($FA455,EP,LOOKUPS!D$8,0)*$FF$6+VLOOKUP($FA455,BM,LOOKUPS!D$5,0)*$FG$6+VLOOKUP($FA455,DIV,LOOKUPS!D$7,0)*$FH$6++VLOOKUP($FA455,SIZE,LOOKUPS!D$11,0)*$FI$6)</f>
        <v>2.0493000000000001</v>
      </c>
      <c r="FD455" s="1">
        <f>IF(ISERROR(VLOOKUP($FA455,MOM,LOOKUPS!E$12,0)*$FB$6+VLOOKUP($FA455,STREV,LOOKUPS!E$10,0)*$FC$6+VLOOKUP($FA455,LTREV,LOOKUPS!E$9,0)*$FD$6+VLOOKUP($FA455,CFP,LOOKUPS!E$6,0)*$FE$6+VLOOKUP($FA455,EP,LOOKUPS!E$8,0)*$FF$6+VLOOKUP($FA455,BM,LOOKUPS!E$5,0)*$FG$6+VLOOKUP($FA455,DIV,LOOKUPS!E$7,0)*$FH$6++VLOOKUP($FA455,SIZE,LOOKUPS!E$11,0)*$FI$6),"",VLOOKUP($FA455,MOM,LOOKUPS!E$12,0)*$FB$6+VLOOKUP($FA455,STREV,LOOKUPS!E$10,0)*$FC$6+VLOOKUP($FA455,LTREV,LOOKUPS!E$9,0)*$FD$6+VLOOKUP($FA455,CFP,LOOKUPS!E$6,0)*$FE$6+VLOOKUP($FA455,EP,LOOKUPS!E$8,0)*$FF$6+VLOOKUP($FA455,BM,LOOKUPS!E$5,0)*$FG$6+VLOOKUP($FA455,DIV,LOOKUPS!E$7,0)*$FH$6++VLOOKUP($FA455,SIZE,LOOKUPS!E$11,0)*$FI$6)</f>
        <v>2.2476000000000003</v>
      </c>
      <c r="FE455" s="1">
        <f>IF(ISERROR(VLOOKUP($FA455,MOM,LOOKUPS!F$12,0)*$FB$6+VLOOKUP($FA455,STREV,LOOKUPS!F$10,0)*$FC$6+VLOOKUP($FA455,LTREV,LOOKUPS!F$9,0)*$FD$6+VLOOKUP($FA455,CFP,LOOKUPS!F$6,0)*$FE$6+VLOOKUP($FA455,EP,LOOKUPS!F$8,0)*$FF$6+VLOOKUP($FA455,BM,LOOKUPS!F$5,0)*$FG$6+VLOOKUP($FA455,DIV,LOOKUPS!F$7,0)*$FH$6++VLOOKUP($FA455,SIZE,LOOKUPS!F$11,0)*$FI$6),"",VLOOKUP($FA455,MOM,LOOKUPS!F$12,0)*$FB$6+VLOOKUP($FA455,STREV,LOOKUPS!F$10,0)*$FC$6+VLOOKUP($FA455,LTREV,LOOKUPS!F$9,0)*$FD$6+VLOOKUP($FA455,CFP,LOOKUPS!F$6,0)*$FE$6+VLOOKUP($FA455,EP,LOOKUPS!F$8,0)*$FF$6+VLOOKUP($FA455,BM,LOOKUPS!F$5,0)*$FG$6+VLOOKUP($FA455,DIV,LOOKUPS!F$7,0)*$FH$6++VLOOKUP($FA455,SIZE,LOOKUPS!F$11,0)*$FI$6)</f>
        <v>2.0762999999999998</v>
      </c>
      <c r="FF455" s="1">
        <f>IF(ISERROR(VLOOKUP($FA455,MOM,LOOKUPS!G$12,0)*$FB$6+VLOOKUP($FA455,STREV,LOOKUPS!G$10,0)*$FC$6+VLOOKUP($FA455,LTREV,LOOKUPS!G$9,0)*$FD$6+VLOOKUP($FA455,CFP,LOOKUPS!G$6,0)*$FE$6+VLOOKUP($FA455,EP,LOOKUPS!G$8,0)*$FF$6+VLOOKUP($FA455,BM,LOOKUPS!G$5,0)*$FG$6+VLOOKUP($FA455,DIV,LOOKUPS!G$7,0)*$FH$6++VLOOKUP($FA455,SIZE,LOOKUPS!G$11,0)*$FI$6),"",VLOOKUP($FA455,MOM,LOOKUPS!G$12,0)*$FB$6+VLOOKUP($FA455,STREV,LOOKUPS!G$10,0)*$FC$6+VLOOKUP($FA455,LTREV,LOOKUPS!G$9,0)*$FD$6+VLOOKUP($FA455,CFP,LOOKUPS!G$6,0)*$FE$6+VLOOKUP($FA455,EP,LOOKUPS!G$8,0)*$FF$6+VLOOKUP($FA455,BM,LOOKUPS!G$5,0)*$FG$6+VLOOKUP($FA455,DIV,LOOKUPS!G$7,0)*$FH$6++VLOOKUP($FA455,SIZE,LOOKUPS!G$11,0)*$FI$6)</f>
        <v>2.1732</v>
      </c>
      <c r="FG455" s="1">
        <f>IF(ISERROR(VLOOKUP($FA455,MOM,LOOKUPS!H$12,0)*$FB$6+VLOOKUP($FA455,STREV,LOOKUPS!H$10,0)*$FC$6+VLOOKUP($FA455,LTREV,LOOKUPS!H$9,0)*$FD$6+VLOOKUP($FA455,CFP,LOOKUPS!H$6,0)*$FE$6+VLOOKUP($FA455,EP,LOOKUPS!H$8,0)*$FF$6+VLOOKUP($FA455,BM,LOOKUPS!H$5,0)*$FG$6+VLOOKUP($FA455,DIV,LOOKUPS!H$7,0)*$FH$6++VLOOKUP($FA455,SIZE,LOOKUPS!H$11,0)*$FI$6),"",VLOOKUP($FA455,MOM,LOOKUPS!H$12,0)*$FB$6+VLOOKUP($FA455,STREV,LOOKUPS!H$10,0)*$FC$6+VLOOKUP($FA455,LTREV,LOOKUPS!H$9,0)*$FD$6+VLOOKUP($FA455,CFP,LOOKUPS!H$6,0)*$FE$6+VLOOKUP($FA455,EP,LOOKUPS!H$8,0)*$FF$6+VLOOKUP($FA455,BM,LOOKUPS!H$5,0)*$FG$6+VLOOKUP($FA455,DIV,LOOKUPS!H$7,0)*$FH$6++VLOOKUP($FA455,SIZE,LOOKUPS!H$11,0)*$FI$6)</f>
        <v>2.7009000000000003</v>
      </c>
      <c r="FH455" s="1">
        <f>IF(ISERROR(VLOOKUP($FA455,MOM,LOOKUPS!I$12,0)*$FB$6+VLOOKUP($FA455,STREV,LOOKUPS!I$10,0)*$FC$6+VLOOKUP($FA455,LTREV,LOOKUPS!I$9,0)*$FD$6+VLOOKUP($FA455,CFP,LOOKUPS!I$6,0)*$FE$6+VLOOKUP($FA455,EP,LOOKUPS!I$8,0)*$FF$6+VLOOKUP($FA455,BM,LOOKUPS!I$5,0)*$FG$6+VLOOKUP($FA455,DIV,LOOKUPS!I$7,0)*$FH$6++VLOOKUP($FA455,SIZE,LOOKUPS!I$11,0)*$FI$6),"",VLOOKUP($FA455,MOM,LOOKUPS!I$12,0)*$FB$6+VLOOKUP($FA455,STREV,LOOKUPS!I$10,0)*$FC$6+VLOOKUP($FA455,LTREV,LOOKUPS!I$9,0)*$FD$6+VLOOKUP($FA455,CFP,LOOKUPS!I$6,0)*$FE$6+VLOOKUP($FA455,EP,LOOKUPS!I$8,0)*$FF$6+VLOOKUP($FA455,BM,LOOKUPS!I$5,0)*$FG$6+VLOOKUP($FA455,DIV,LOOKUPS!I$7,0)*$FH$6++VLOOKUP($FA455,SIZE,LOOKUPS!I$11,0)*$FI$6)</f>
        <v>2.4384000000000001</v>
      </c>
      <c r="FI455" s="1">
        <f>IF(ISERROR(VLOOKUP($FA455,MOM,LOOKUPS!J$12,0)*$FB$6+VLOOKUP($FA455,STREV,LOOKUPS!J$10,0)*$FC$6+VLOOKUP($FA455,LTREV,LOOKUPS!J$9,0)*$FD$6+VLOOKUP($FA455,CFP,LOOKUPS!J$6,0)*$FE$6+VLOOKUP($FA455,EP,LOOKUPS!J$8,0)*$FF$6+VLOOKUP($FA455,BM,LOOKUPS!J$5,0)*$FG$6+VLOOKUP($FA455,DIV,LOOKUPS!J$7,0)*$FH$6++VLOOKUP($FA455,SIZE,LOOKUPS!J$11,0)*$FI$6),"",VLOOKUP($FA455,MOM,LOOKUPS!J$12,0)*$FB$6+VLOOKUP($FA455,STREV,LOOKUPS!J$10,0)*$FC$6+VLOOKUP($FA455,LTREV,LOOKUPS!J$9,0)*$FD$6+VLOOKUP($FA455,CFP,LOOKUPS!J$6,0)*$FE$6+VLOOKUP($FA455,EP,LOOKUPS!J$8,0)*$FF$6+VLOOKUP($FA455,BM,LOOKUPS!J$5,0)*$FG$6+VLOOKUP($FA455,DIV,LOOKUPS!J$7,0)*$FH$6++VLOOKUP($FA455,SIZE,LOOKUPS!J$11,0)*$FI$6)</f>
        <v>2.7615000000000003</v>
      </c>
      <c r="FJ455" s="1">
        <f>IF(ISERROR(VLOOKUP($FA455,MOM,LOOKUPS!K$12,0)*$FB$6+VLOOKUP($FA455,STREV,LOOKUPS!K$10,0)*$FC$6+VLOOKUP($FA455,LTREV,LOOKUPS!K$9,0)*$FD$6+VLOOKUP($FA455,CFP,LOOKUPS!K$6,0)*$FE$6+VLOOKUP($FA455,EP,LOOKUPS!K$8,0)*$FF$6+VLOOKUP($FA455,BM,LOOKUPS!K$5,0)*$FG$6+VLOOKUP($FA455,DIV,LOOKUPS!K$7,0)*$FH$6++VLOOKUP($FA455,SIZE,LOOKUPS!K$11,0)*$FI$6),"",VLOOKUP($FA455,MOM,LOOKUPS!K$12,0)*$FB$6+VLOOKUP($FA455,STREV,LOOKUPS!K$10,0)*$FC$6+VLOOKUP($FA455,LTREV,LOOKUPS!K$9,0)*$FD$6+VLOOKUP($FA455,CFP,LOOKUPS!K$6,0)*$FE$6+VLOOKUP($FA455,EP,LOOKUPS!K$8,0)*$FF$6+VLOOKUP($FA455,BM,LOOKUPS!K$5,0)*$FG$6+VLOOKUP($FA455,DIV,LOOKUPS!K$7,0)*$FH$6++VLOOKUP($FA455,SIZE,LOOKUPS!K$11,0)*$FI$6)</f>
        <v>3.4076000000000004</v>
      </c>
      <c r="FK455" s="1">
        <f>IF(ISERROR(VLOOKUP($FA455,MOM,LOOKUPS!L$12,0)*$FB$6+VLOOKUP($FA455,STREV,LOOKUPS!L$10,0)*$FC$6+VLOOKUP($FA455,LTREV,LOOKUPS!L$9,0)*$FD$6+VLOOKUP($FA455,CFP,LOOKUPS!L$6,0)*$FE$6+VLOOKUP($FA455,EP,LOOKUPS!L$8,0)*$FF$6+VLOOKUP($FA455,BM,LOOKUPS!L$5,0)*$FG$6+VLOOKUP($FA455,DIV,LOOKUPS!L$7,0)*$FH$6++VLOOKUP($FA455,SIZE,LOOKUPS!L$11,0)*$FI$6),"",VLOOKUP($FA455,MOM,LOOKUPS!L$12,0)*$FB$6+VLOOKUP($FA455,STREV,LOOKUPS!L$10,0)*$FC$6+VLOOKUP($FA455,LTREV,LOOKUPS!L$9,0)*$FD$6+VLOOKUP($FA455,CFP,LOOKUPS!L$6,0)*$FE$6+VLOOKUP($FA455,EP,LOOKUPS!L$8,0)*$FF$6+VLOOKUP($FA455,BM,LOOKUPS!L$5,0)*$FG$6+VLOOKUP($FA455,DIV,LOOKUPS!L$7,0)*$FH$6++VLOOKUP($FA455,SIZE,LOOKUPS!L$11,0)*$FI$6)</f>
        <v>3.6307999999999998</v>
      </c>
    </row>
    <row r="456" spans="1:167" x14ac:dyDescent="0.3">
      <c r="A456" s="1">
        <v>196403</v>
      </c>
      <c r="B456" s="1">
        <v>0.76</v>
      </c>
      <c r="C456" s="1">
        <v>2.66</v>
      </c>
      <c r="D456" s="1">
        <v>4.28</v>
      </c>
      <c r="E456" s="1">
        <v>2.93</v>
      </c>
      <c r="F456" s="1">
        <v>3.14</v>
      </c>
      <c r="G456" s="1">
        <v>2.87</v>
      </c>
      <c r="H456" s="1">
        <v>3.16</v>
      </c>
      <c r="I456" s="1">
        <v>3.12</v>
      </c>
      <c r="J456" s="1">
        <v>3.46</v>
      </c>
      <c r="K456" s="1">
        <v>3.28</v>
      </c>
      <c r="M456" s="1">
        <v>196304</v>
      </c>
      <c r="N456" s="1">
        <v>1.0900000000000001</v>
      </c>
      <c r="O456" s="1">
        <v>2.2200000000000002</v>
      </c>
      <c r="P456" s="1">
        <v>3.62</v>
      </c>
      <c r="Q456" s="1">
        <v>2.72</v>
      </c>
      <c r="R456" s="1">
        <v>3.1</v>
      </c>
      <c r="S456" s="1">
        <v>4.2300000000000004</v>
      </c>
      <c r="T456" s="1">
        <v>3.25</v>
      </c>
      <c r="U456" s="1">
        <v>3.08</v>
      </c>
      <c r="V456" s="1">
        <v>3.07</v>
      </c>
      <c r="W456" s="1">
        <v>2.0499999999999998</v>
      </c>
      <c r="Y456" s="1">
        <v>196803</v>
      </c>
      <c r="Z456" s="1">
        <v>-1.4</v>
      </c>
      <c r="AA456" s="1">
        <v>-1.23</v>
      </c>
      <c r="AB456" s="1">
        <v>-2.72</v>
      </c>
      <c r="AC456" s="1">
        <v>-1.42</v>
      </c>
      <c r="AD456" s="1">
        <v>-0.97</v>
      </c>
      <c r="AE456" s="1">
        <v>-1.73</v>
      </c>
      <c r="AF456" s="1">
        <v>-0.63</v>
      </c>
      <c r="AG456" s="1">
        <v>-0.69</v>
      </c>
      <c r="AH456" s="1">
        <v>0.45</v>
      </c>
      <c r="AI456" s="1">
        <v>-0.87</v>
      </c>
      <c r="AK456">
        <v>198809</v>
      </c>
      <c r="AL456">
        <v>0.82</v>
      </c>
      <c r="AM456">
        <v>2.4700000000000002</v>
      </c>
      <c r="AN456">
        <v>3.19</v>
      </c>
      <c r="AO456">
        <v>3.06</v>
      </c>
      <c r="AP456">
        <v>2.23</v>
      </c>
      <c r="AQ456">
        <v>2.91</v>
      </c>
      <c r="AR456">
        <v>3.51</v>
      </c>
      <c r="AS456">
        <v>3.25</v>
      </c>
      <c r="AT456">
        <v>2.9</v>
      </c>
      <c r="AU456">
        <v>1.98</v>
      </c>
      <c r="AV456">
        <v>2.72</v>
      </c>
      <c r="AW456">
        <v>3.14</v>
      </c>
      <c r="AX456">
        <v>2.61</v>
      </c>
      <c r="AY456">
        <v>3.35</v>
      </c>
      <c r="AZ456">
        <v>3.68</v>
      </c>
      <c r="BA456">
        <v>3</v>
      </c>
      <c r="BB456">
        <v>3.53</v>
      </c>
      <c r="BC456">
        <v>3.43</v>
      </c>
      <c r="BD456">
        <v>2.5499999999999998</v>
      </c>
      <c r="BF456" s="1">
        <v>198809</v>
      </c>
      <c r="BG456" s="1">
        <v>0.71</v>
      </c>
      <c r="BH456" s="1">
        <v>2.87</v>
      </c>
      <c r="BI456" s="1">
        <v>3.06</v>
      </c>
      <c r="BJ456" s="1">
        <v>3.24</v>
      </c>
      <c r="BK456" s="1">
        <v>2.73</v>
      </c>
      <c r="BL456" s="1">
        <v>3.1</v>
      </c>
      <c r="BM456" s="1">
        <v>3.25</v>
      </c>
      <c r="BN456" s="1">
        <v>2.81</v>
      </c>
      <c r="BO456" s="1">
        <v>3.47</v>
      </c>
      <c r="BP456" s="1">
        <v>2.95</v>
      </c>
      <c r="BQ456" s="1">
        <v>2.37</v>
      </c>
      <c r="BR456" s="1">
        <v>3.33</v>
      </c>
      <c r="BS456" s="1">
        <v>2.85</v>
      </c>
      <c r="BT456" s="1">
        <v>3.77</v>
      </c>
      <c r="BU456" s="1">
        <v>2.69</v>
      </c>
      <c r="BV456" s="1">
        <v>2.89</v>
      </c>
      <c r="BW456" s="1">
        <v>2.74</v>
      </c>
      <c r="BX456" s="1">
        <v>4.08</v>
      </c>
      <c r="BY456" s="1">
        <v>2.92</v>
      </c>
      <c r="CA456" s="1">
        <v>196309</v>
      </c>
      <c r="CB456" s="1">
        <v>-1.1599999999999999</v>
      </c>
      <c r="CC456" s="1">
        <v>-2.23</v>
      </c>
      <c r="CD456" s="1">
        <v>-0.48</v>
      </c>
      <c r="CE456" s="1">
        <v>-1.76</v>
      </c>
      <c r="CF456" s="1">
        <v>-2.54</v>
      </c>
      <c r="CG456" s="1">
        <v>-1.28</v>
      </c>
      <c r="CH456" s="1">
        <v>-0.87</v>
      </c>
      <c r="CI456" s="1">
        <v>-0.8</v>
      </c>
      <c r="CJ456" s="1">
        <v>-1.42</v>
      </c>
      <c r="CK456" s="1">
        <v>-2.02</v>
      </c>
      <c r="CL456" s="1">
        <v>-3.15</v>
      </c>
      <c r="CM456" s="1">
        <v>-1.52</v>
      </c>
      <c r="CN456" s="1">
        <v>-1.05</v>
      </c>
      <c r="CO456" s="1">
        <v>-0.73</v>
      </c>
      <c r="CP456" s="1">
        <v>-0.99</v>
      </c>
      <c r="CQ456" s="1">
        <v>0.86</v>
      </c>
      <c r="CR456" s="1">
        <v>-2.4300000000000002</v>
      </c>
      <c r="CS456" s="1">
        <v>-1.7</v>
      </c>
      <c r="CT456" s="1">
        <v>-1.1599999999999999</v>
      </c>
      <c r="CV456" s="1">
        <v>196409</v>
      </c>
      <c r="CW456" s="1">
        <v>5.07</v>
      </c>
      <c r="CX456" s="1">
        <v>3.52</v>
      </c>
      <c r="CY456" s="1">
        <v>3.33</v>
      </c>
      <c r="CZ456" s="1">
        <v>3.45</v>
      </c>
      <c r="DA456" s="1">
        <v>3.71</v>
      </c>
      <c r="DB456" s="1">
        <v>3.4</v>
      </c>
      <c r="DC456" s="1">
        <v>3.25</v>
      </c>
      <c r="DD456" s="1">
        <v>3.5</v>
      </c>
      <c r="DE456" s="1">
        <v>3.28</v>
      </c>
      <c r="DF456" s="1">
        <v>4.7</v>
      </c>
      <c r="DG456" s="1">
        <v>2.69</v>
      </c>
      <c r="DH456" s="1">
        <v>3.09</v>
      </c>
      <c r="DI456" s="1">
        <v>3.72</v>
      </c>
      <c r="DJ456" s="1">
        <v>3.25</v>
      </c>
      <c r="DK456" s="1">
        <v>3.25</v>
      </c>
      <c r="DL456" s="1">
        <v>3.1</v>
      </c>
      <c r="DM456" s="1">
        <v>3.85</v>
      </c>
      <c r="DN456" s="1">
        <v>3.27</v>
      </c>
      <c r="DO456" s="1">
        <v>3.29</v>
      </c>
      <c r="DQ456" s="1">
        <v>196309</v>
      </c>
      <c r="DR456" s="1">
        <v>-99.99</v>
      </c>
      <c r="DS456" s="1">
        <v>-0.43</v>
      </c>
      <c r="DT456" s="1">
        <v>-1.98</v>
      </c>
      <c r="DU456" s="1">
        <v>-1.88</v>
      </c>
      <c r="DV456" s="1">
        <v>-0.21</v>
      </c>
      <c r="DW456" s="1">
        <v>-1.77</v>
      </c>
      <c r="DX456" s="1">
        <v>-1.66</v>
      </c>
      <c r="DY456" s="1">
        <v>-2.27</v>
      </c>
      <c r="DZ456" s="1">
        <v>-1.92</v>
      </c>
      <c r="EA456" s="1">
        <v>0.28000000000000003</v>
      </c>
      <c r="EB456" s="1">
        <v>-1.74</v>
      </c>
      <c r="EC456" s="1">
        <v>-1.68</v>
      </c>
      <c r="ED456" s="1">
        <v>-1.87</v>
      </c>
      <c r="EE456" s="1">
        <v>-1.77</v>
      </c>
      <c r="EF456" s="1">
        <v>-1.55</v>
      </c>
      <c r="EG456" s="1">
        <v>-2.76</v>
      </c>
      <c r="EH456" s="1">
        <v>-1.79</v>
      </c>
      <c r="EI456" s="1">
        <v>-2.0499999999999998</v>
      </c>
      <c r="EJ456" s="1">
        <v>-1.79</v>
      </c>
      <c r="EL456">
        <v>196309</v>
      </c>
      <c r="EM456">
        <v>-1.57</v>
      </c>
      <c r="EN456">
        <v>-0.31</v>
      </c>
      <c r="EO456">
        <v>0.17</v>
      </c>
      <c r="EP456">
        <v>0.27</v>
      </c>
      <c r="ER456" s="1">
        <v>196403</v>
      </c>
      <c r="ES456" s="1">
        <v>0.71</v>
      </c>
      <c r="EU456" s="1">
        <v>196304</v>
      </c>
      <c r="EV456" s="1">
        <v>-0.93</v>
      </c>
      <c r="EX456" s="1">
        <v>196803</v>
      </c>
      <c r="EY456" s="1">
        <v>-2.46</v>
      </c>
      <c r="FA456" s="1">
        <v>196403</v>
      </c>
      <c r="FB456" s="1">
        <f>IF(ISERROR(VLOOKUP($FA456,MOM,LOOKUPS!C$12,0)*$FB$6+VLOOKUP($FA456,STREV,LOOKUPS!C$10,0)*$FC$6+VLOOKUP($FA456,LTREV,LOOKUPS!C$9,0)*$FD$6+VLOOKUP($FA456,CFP,LOOKUPS!C$6,0)*$FE$6+VLOOKUP($FA456,EP,LOOKUPS!C$8,0)*$FF$6+VLOOKUP($FA456,BM,LOOKUPS!C$5,0)*$FG$6+VLOOKUP($FA456,DIV,LOOKUPS!C$7,0)*$FH$6++VLOOKUP($FA456,SIZE,LOOKUPS!C$11,0)*$FI$6),"",VLOOKUP($FA456,MOM,LOOKUPS!C$12,0)*$FB$6+VLOOKUP($FA456,STREV,LOOKUPS!C$10,0)*$FC$6+VLOOKUP($FA456,LTREV,LOOKUPS!C$9,0)*$FD$6+VLOOKUP($FA456,CFP,LOOKUPS!C$6,0)*$FE$6+VLOOKUP($FA456,EP,LOOKUPS!C$8,0)*$FF$6+VLOOKUP($FA456,BM,LOOKUPS!C$5,0)*$FG$6+VLOOKUP($FA456,DIV,LOOKUPS!C$7,0)*$FH$6++VLOOKUP($FA456,SIZE,LOOKUPS!C$11,0)*$FI$6)</f>
        <v>0.63030000000000008</v>
      </c>
      <c r="FC456" s="1">
        <f>IF(ISERROR(VLOOKUP($FA456,MOM,LOOKUPS!D$12,0)*$FB$6+VLOOKUP($FA456,STREV,LOOKUPS!D$10,0)*$FC$6+VLOOKUP($FA456,LTREV,LOOKUPS!D$9,0)*$FD$6+VLOOKUP($FA456,CFP,LOOKUPS!D$6,0)*$FE$6+VLOOKUP($FA456,EP,LOOKUPS!D$8,0)*$FF$6+VLOOKUP($FA456,BM,LOOKUPS!D$5,0)*$FG$6+VLOOKUP($FA456,DIV,LOOKUPS!D$7,0)*$FH$6++VLOOKUP($FA456,SIZE,LOOKUPS!D$11,0)*$FI$6),"",VLOOKUP($FA456,MOM,LOOKUPS!D$12,0)*$FB$6+VLOOKUP($FA456,STREV,LOOKUPS!D$10,0)*$FC$6+VLOOKUP($FA456,LTREV,LOOKUPS!D$9,0)*$FD$6+VLOOKUP($FA456,CFP,LOOKUPS!D$6,0)*$FE$6+VLOOKUP($FA456,EP,LOOKUPS!D$8,0)*$FF$6+VLOOKUP($FA456,BM,LOOKUPS!D$5,0)*$FG$6+VLOOKUP($FA456,DIV,LOOKUPS!D$7,0)*$FH$6++VLOOKUP($FA456,SIZE,LOOKUPS!D$11,0)*$FI$6)</f>
        <v>1.5104000000000004</v>
      </c>
      <c r="FD456" s="1">
        <f>IF(ISERROR(VLOOKUP($FA456,MOM,LOOKUPS!E$12,0)*$FB$6+VLOOKUP($FA456,STREV,LOOKUPS!E$10,0)*$FC$6+VLOOKUP($FA456,LTREV,LOOKUPS!E$9,0)*$FD$6+VLOOKUP($FA456,CFP,LOOKUPS!E$6,0)*$FE$6+VLOOKUP($FA456,EP,LOOKUPS!E$8,0)*$FF$6+VLOOKUP($FA456,BM,LOOKUPS!E$5,0)*$FG$6+VLOOKUP($FA456,DIV,LOOKUPS!E$7,0)*$FH$6++VLOOKUP($FA456,SIZE,LOOKUPS!E$11,0)*$FI$6),"",VLOOKUP($FA456,MOM,LOOKUPS!E$12,0)*$FB$6+VLOOKUP($FA456,STREV,LOOKUPS!E$10,0)*$FC$6+VLOOKUP($FA456,LTREV,LOOKUPS!E$9,0)*$FD$6+VLOOKUP($FA456,CFP,LOOKUPS!E$6,0)*$FE$6+VLOOKUP($FA456,EP,LOOKUPS!E$8,0)*$FF$6+VLOOKUP($FA456,BM,LOOKUPS!E$5,0)*$FG$6+VLOOKUP($FA456,DIV,LOOKUPS!E$7,0)*$FH$6++VLOOKUP($FA456,SIZE,LOOKUPS!E$11,0)*$FI$6)</f>
        <v>3.2681000000000004</v>
      </c>
      <c r="FE456" s="1">
        <f>IF(ISERROR(VLOOKUP($FA456,MOM,LOOKUPS!F$12,0)*$FB$6+VLOOKUP($FA456,STREV,LOOKUPS!F$10,0)*$FC$6+VLOOKUP($FA456,LTREV,LOOKUPS!F$9,0)*$FD$6+VLOOKUP($FA456,CFP,LOOKUPS!F$6,0)*$FE$6+VLOOKUP($FA456,EP,LOOKUPS!F$8,0)*$FF$6+VLOOKUP($FA456,BM,LOOKUPS!F$5,0)*$FG$6+VLOOKUP($FA456,DIV,LOOKUPS!F$7,0)*$FH$6++VLOOKUP($FA456,SIZE,LOOKUPS!F$11,0)*$FI$6),"",VLOOKUP($FA456,MOM,LOOKUPS!F$12,0)*$FB$6+VLOOKUP($FA456,STREV,LOOKUPS!F$10,0)*$FC$6+VLOOKUP($FA456,LTREV,LOOKUPS!F$9,0)*$FD$6+VLOOKUP($FA456,CFP,LOOKUPS!F$6,0)*$FE$6+VLOOKUP($FA456,EP,LOOKUPS!F$8,0)*$FF$6+VLOOKUP($FA456,BM,LOOKUPS!F$5,0)*$FG$6+VLOOKUP($FA456,DIV,LOOKUPS!F$7,0)*$FH$6++VLOOKUP($FA456,SIZE,LOOKUPS!F$11,0)*$FI$6)</f>
        <v>3.0139000000000005</v>
      </c>
      <c r="FF456" s="1">
        <f>IF(ISERROR(VLOOKUP($FA456,MOM,LOOKUPS!G$12,0)*$FB$6+VLOOKUP($FA456,STREV,LOOKUPS!G$10,0)*$FC$6+VLOOKUP($FA456,LTREV,LOOKUPS!G$9,0)*$FD$6+VLOOKUP($FA456,CFP,LOOKUPS!G$6,0)*$FE$6+VLOOKUP($FA456,EP,LOOKUPS!G$8,0)*$FF$6+VLOOKUP($FA456,BM,LOOKUPS!G$5,0)*$FG$6+VLOOKUP($FA456,DIV,LOOKUPS!G$7,0)*$FH$6++VLOOKUP($FA456,SIZE,LOOKUPS!G$11,0)*$FI$6),"",VLOOKUP($FA456,MOM,LOOKUPS!G$12,0)*$FB$6+VLOOKUP($FA456,STREV,LOOKUPS!G$10,0)*$FC$6+VLOOKUP($FA456,LTREV,LOOKUPS!G$9,0)*$FD$6+VLOOKUP($FA456,CFP,LOOKUPS!G$6,0)*$FE$6+VLOOKUP($FA456,EP,LOOKUPS!G$8,0)*$FF$6+VLOOKUP($FA456,BM,LOOKUPS!G$5,0)*$FG$6+VLOOKUP($FA456,DIV,LOOKUPS!G$7,0)*$FH$6++VLOOKUP($FA456,SIZE,LOOKUPS!G$11,0)*$FI$6)</f>
        <v>3.0765000000000002</v>
      </c>
      <c r="FG456" s="1">
        <f>IF(ISERROR(VLOOKUP($FA456,MOM,LOOKUPS!H$12,0)*$FB$6+VLOOKUP($FA456,STREV,LOOKUPS!H$10,0)*$FC$6+VLOOKUP($FA456,LTREV,LOOKUPS!H$9,0)*$FD$6+VLOOKUP($FA456,CFP,LOOKUPS!H$6,0)*$FE$6+VLOOKUP($FA456,EP,LOOKUPS!H$8,0)*$FF$6+VLOOKUP($FA456,BM,LOOKUPS!H$5,0)*$FG$6+VLOOKUP($FA456,DIV,LOOKUPS!H$7,0)*$FH$6++VLOOKUP($FA456,SIZE,LOOKUPS!H$11,0)*$FI$6),"",VLOOKUP($FA456,MOM,LOOKUPS!H$12,0)*$FB$6+VLOOKUP($FA456,STREV,LOOKUPS!H$10,0)*$FC$6+VLOOKUP($FA456,LTREV,LOOKUPS!H$9,0)*$FD$6+VLOOKUP($FA456,CFP,LOOKUPS!H$6,0)*$FE$6+VLOOKUP($FA456,EP,LOOKUPS!H$8,0)*$FF$6+VLOOKUP($FA456,BM,LOOKUPS!H$5,0)*$FG$6+VLOOKUP($FA456,DIV,LOOKUPS!H$7,0)*$FH$6++VLOOKUP($FA456,SIZE,LOOKUPS!H$11,0)*$FI$6)</f>
        <v>2.8238000000000003</v>
      </c>
      <c r="FH456" s="1">
        <f>IF(ISERROR(VLOOKUP($FA456,MOM,LOOKUPS!I$12,0)*$FB$6+VLOOKUP($FA456,STREV,LOOKUPS!I$10,0)*$FC$6+VLOOKUP($FA456,LTREV,LOOKUPS!I$9,0)*$FD$6+VLOOKUP($FA456,CFP,LOOKUPS!I$6,0)*$FE$6+VLOOKUP($FA456,EP,LOOKUPS!I$8,0)*$FF$6+VLOOKUP($FA456,BM,LOOKUPS!I$5,0)*$FG$6+VLOOKUP($FA456,DIV,LOOKUPS!I$7,0)*$FH$6++VLOOKUP($FA456,SIZE,LOOKUPS!I$11,0)*$FI$6),"",VLOOKUP($FA456,MOM,LOOKUPS!I$12,0)*$FB$6+VLOOKUP($FA456,STREV,LOOKUPS!I$10,0)*$FC$6+VLOOKUP($FA456,LTREV,LOOKUPS!I$9,0)*$FD$6+VLOOKUP($FA456,CFP,LOOKUPS!I$6,0)*$FE$6+VLOOKUP($FA456,EP,LOOKUPS!I$8,0)*$FF$6+VLOOKUP($FA456,BM,LOOKUPS!I$5,0)*$FG$6+VLOOKUP($FA456,DIV,LOOKUPS!I$7,0)*$FH$6++VLOOKUP($FA456,SIZE,LOOKUPS!I$11,0)*$FI$6)</f>
        <v>3.2881000000000005</v>
      </c>
      <c r="FI456" s="1">
        <f>IF(ISERROR(VLOOKUP($FA456,MOM,LOOKUPS!J$12,0)*$FB$6+VLOOKUP($FA456,STREV,LOOKUPS!J$10,0)*$FC$6+VLOOKUP($FA456,LTREV,LOOKUPS!J$9,0)*$FD$6+VLOOKUP($FA456,CFP,LOOKUPS!J$6,0)*$FE$6+VLOOKUP($FA456,EP,LOOKUPS!J$8,0)*$FF$6+VLOOKUP($FA456,BM,LOOKUPS!J$5,0)*$FG$6+VLOOKUP($FA456,DIV,LOOKUPS!J$7,0)*$FH$6++VLOOKUP($FA456,SIZE,LOOKUPS!J$11,0)*$FI$6),"",VLOOKUP($FA456,MOM,LOOKUPS!J$12,0)*$FB$6+VLOOKUP($FA456,STREV,LOOKUPS!J$10,0)*$FC$6+VLOOKUP($FA456,LTREV,LOOKUPS!J$9,0)*$FD$6+VLOOKUP($FA456,CFP,LOOKUPS!J$6,0)*$FE$6+VLOOKUP($FA456,EP,LOOKUPS!J$8,0)*$FF$6+VLOOKUP($FA456,BM,LOOKUPS!J$5,0)*$FG$6+VLOOKUP($FA456,DIV,LOOKUPS!J$7,0)*$FH$6++VLOOKUP($FA456,SIZE,LOOKUPS!J$11,0)*$FI$6)</f>
        <v>3.8907000000000003</v>
      </c>
      <c r="FJ456" s="1">
        <f>IF(ISERROR(VLOOKUP($FA456,MOM,LOOKUPS!K$12,0)*$FB$6+VLOOKUP($FA456,STREV,LOOKUPS!K$10,0)*$FC$6+VLOOKUP($FA456,LTREV,LOOKUPS!K$9,0)*$FD$6+VLOOKUP($FA456,CFP,LOOKUPS!K$6,0)*$FE$6+VLOOKUP($FA456,EP,LOOKUPS!K$8,0)*$FF$6+VLOOKUP($FA456,BM,LOOKUPS!K$5,0)*$FG$6+VLOOKUP($FA456,DIV,LOOKUPS!K$7,0)*$FH$6++VLOOKUP($FA456,SIZE,LOOKUPS!K$11,0)*$FI$6),"",VLOOKUP($FA456,MOM,LOOKUPS!K$12,0)*$FB$6+VLOOKUP($FA456,STREV,LOOKUPS!K$10,0)*$FC$6+VLOOKUP($FA456,LTREV,LOOKUPS!K$9,0)*$FD$6+VLOOKUP($FA456,CFP,LOOKUPS!K$6,0)*$FE$6+VLOOKUP($FA456,EP,LOOKUPS!K$8,0)*$FF$6+VLOOKUP($FA456,BM,LOOKUPS!K$5,0)*$FG$6+VLOOKUP($FA456,DIV,LOOKUPS!K$7,0)*$FH$6++VLOOKUP($FA456,SIZE,LOOKUPS!K$11,0)*$FI$6)</f>
        <v>3.4699000000000004</v>
      </c>
      <c r="FK456" s="1">
        <f>IF(ISERROR(VLOOKUP($FA456,MOM,LOOKUPS!L$12,0)*$FB$6+VLOOKUP($FA456,STREV,LOOKUPS!L$10,0)*$FC$6+VLOOKUP($FA456,LTREV,LOOKUPS!L$9,0)*$FD$6+VLOOKUP($FA456,CFP,LOOKUPS!L$6,0)*$FE$6+VLOOKUP($FA456,EP,LOOKUPS!L$8,0)*$FF$6+VLOOKUP($FA456,BM,LOOKUPS!L$5,0)*$FG$6+VLOOKUP($FA456,DIV,LOOKUPS!L$7,0)*$FH$6++VLOOKUP($FA456,SIZE,LOOKUPS!L$11,0)*$FI$6),"",VLOOKUP($FA456,MOM,LOOKUPS!L$12,0)*$FB$6+VLOOKUP($FA456,STREV,LOOKUPS!L$10,0)*$FC$6+VLOOKUP($FA456,LTREV,LOOKUPS!L$9,0)*$FD$6+VLOOKUP($FA456,CFP,LOOKUPS!L$6,0)*$FE$6+VLOOKUP($FA456,EP,LOOKUPS!L$8,0)*$FF$6+VLOOKUP($FA456,BM,LOOKUPS!L$5,0)*$FG$6+VLOOKUP($FA456,DIV,LOOKUPS!L$7,0)*$FH$6++VLOOKUP($FA456,SIZE,LOOKUPS!L$11,0)*$FI$6)</f>
        <v>3.7327999999999997</v>
      </c>
    </row>
    <row r="457" spans="1:167" x14ac:dyDescent="0.3">
      <c r="A457" s="1">
        <v>196404</v>
      </c>
      <c r="B457" s="1">
        <v>0.71</v>
      </c>
      <c r="C457" s="1">
        <v>-1.33</v>
      </c>
      <c r="D457" s="1">
        <v>0.99</v>
      </c>
      <c r="E457" s="1">
        <v>-0.31</v>
      </c>
      <c r="F457" s="1">
        <v>0.97</v>
      </c>
      <c r="G457" s="1">
        <v>0.45</v>
      </c>
      <c r="H457" s="1">
        <v>-0.53</v>
      </c>
      <c r="I457" s="1">
        <v>-0.32</v>
      </c>
      <c r="J457" s="1">
        <v>0.09</v>
      </c>
      <c r="K457" s="1">
        <v>-0.27</v>
      </c>
      <c r="M457" s="1">
        <v>196305</v>
      </c>
      <c r="N457" s="1">
        <v>3.77</v>
      </c>
      <c r="O457" s="1">
        <v>3.45</v>
      </c>
      <c r="P457" s="1">
        <v>2.2200000000000002</v>
      </c>
      <c r="Q457" s="1">
        <v>3.4</v>
      </c>
      <c r="R457" s="1">
        <v>2.92</v>
      </c>
      <c r="S457" s="1">
        <v>2.72</v>
      </c>
      <c r="T457" s="1">
        <v>3.83</v>
      </c>
      <c r="U457" s="1">
        <v>2.52</v>
      </c>
      <c r="V457" s="1">
        <v>2.62</v>
      </c>
      <c r="W457" s="1">
        <v>4.05</v>
      </c>
      <c r="Y457" s="1">
        <v>196804</v>
      </c>
      <c r="Z457" s="1">
        <v>15.96</v>
      </c>
      <c r="AA457" s="1">
        <v>10.25</v>
      </c>
      <c r="AB457" s="1">
        <v>9.44</v>
      </c>
      <c r="AC457" s="1">
        <v>13.64</v>
      </c>
      <c r="AD457" s="1">
        <v>13.04</v>
      </c>
      <c r="AE457" s="1">
        <v>13.01</v>
      </c>
      <c r="AF457" s="1">
        <v>13.57</v>
      </c>
      <c r="AG457" s="1">
        <v>12.03</v>
      </c>
      <c r="AH457" s="1">
        <v>12.48</v>
      </c>
      <c r="AI457" s="1">
        <v>17.350000000000001</v>
      </c>
      <c r="AK457">
        <v>198810</v>
      </c>
      <c r="AL457">
        <v>-3.95</v>
      </c>
      <c r="AM457">
        <v>-1.65</v>
      </c>
      <c r="AN457">
        <v>-0.22</v>
      </c>
      <c r="AO457">
        <v>0.77</v>
      </c>
      <c r="AP457">
        <v>-2.29</v>
      </c>
      <c r="AQ457">
        <v>0.01</v>
      </c>
      <c r="AR457">
        <v>-0.27</v>
      </c>
      <c r="AS457">
        <v>0.09</v>
      </c>
      <c r="AT457">
        <v>0.9</v>
      </c>
      <c r="AU457">
        <v>-2.59</v>
      </c>
      <c r="AV457">
        <v>-1.69</v>
      </c>
      <c r="AW457">
        <v>0.09</v>
      </c>
      <c r="AX457">
        <v>-0.11</v>
      </c>
      <c r="AY457">
        <v>0.06</v>
      </c>
      <c r="AZ457">
        <v>-0.65</v>
      </c>
      <c r="BA457">
        <v>-0.2</v>
      </c>
      <c r="BB457">
        <v>0.41</v>
      </c>
      <c r="BC457">
        <v>0.25</v>
      </c>
      <c r="BD457">
        <v>1.33</v>
      </c>
      <c r="BF457" s="1">
        <v>198810</v>
      </c>
      <c r="BG457" s="1">
        <v>-3.85</v>
      </c>
      <c r="BH457" s="1">
        <v>-1.46</v>
      </c>
      <c r="BI457" s="1">
        <v>0.41</v>
      </c>
      <c r="BJ457" s="1">
        <v>0.19</v>
      </c>
      <c r="BK457" s="1">
        <v>-1.79</v>
      </c>
      <c r="BL457" s="1">
        <v>-0.31</v>
      </c>
      <c r="BM457" s="1">
        <v>0.39</v>
      </c>
      <c r="BN457" s="1">
        <v>0.71</v>
      </c>
      <c r="BO457" s="1">
        <v>0.12</v>
      </c>
      <c r="BP457" s="1">
        <v>-2.06</v>
      </c>
      <c r="BQ457" s="1">
        <v>-1.36</v>
      </c>
      <c r="BR457" s="1">
        <v>-0.42</v>
      </c>
      <c r="BS457" s="1">
        <v>-0.21</v>
      </c>
      <c r="BT457" s="1">
        <v>0.37</v>
      </c>
      <c r="BU457" s="1">
        <v>0.43</v>
      </c>
      <c r="BV457" s="1">
        <v>1.1299999999999999</v>
      </c>
      <c r="BW457" s="1">
        <v>0.34</v>
      </c>
      <c r="BX457" s="1">
        <v>0.18</v>
      </c>
      <c r="BY457" s="1">
        <v>0.06</v>
      </c>
      <c r="CA457" s="1">
        <v>196310</v>
      </c>
      <c r="CB457" s="1">
        <v>6.05</v>
      </c>
      <c r="CC457" s="1">
        <v>1.56</v>
      </c>
      <c r="CD457" s="1">
        <v>1.36</v>
      </c>
      <c r="CE457" s="1">
        <v>2.17</v>
      </c>
      <c r="CF457" s="1">
        <v>2.1</v>
      </c>
      <c r="CG457" s="1">
        <v>0.49</v>
      </c>
      <c r="CH457" s="1">
        <v>1.73</v>
      </c>
      <c r="CI457" s="1">
        <v>2.2200000000000002</v>
      </c>
      <c r="CJ457" s="1">
        <v>1.68</v>
      </c>
      <c r="CK457" s="1">
        <v>0.91</v>
      </c>
      <c r="CL457" s="1">
        <v>3.49</v>
      </c>
      <c r="CM457" s="1">
        <v>0.31</v>
      </c>
      <c r="CN457" s="1">
        <v>0.67</v>
      </c>
      <c r="CO457" s="1">
        <v>2.4300000000000002</v>
      </c>
      <c r="CP457" s="1">
        <v>1.0900000000000001</v>
      </c>
      <c r="CQ457" s="1">
        <v>1.3</v>
      </c>
      <c r="CR457" s="1">
        <v>3.12</v>
      </c>
      <c r="CS457" s="1">
        <v>1.83</v>
      </c>
      <c r="CT457" s="1">
        <v>1.53</v>
      </c>
      <c r="CV457" s="1">
        <v>196410</v>
      </c>
      <c r="CW457" s="1">
        <v>2.73</v>
      </c>
      <c r="CX457" s="1">
        <v>1.28</v>
      </c>
      <c r="CY457" s="1">
        <v>1.91</v>
      </c>
      <c r="CZ457" s="1">
        <v>1.6</v>
      </c>
      <c r="DA457" s="1">
        <v>1.29</v>
      </c>
      <c r="DB457" s="1">
        <v>1.59</v>
      </c>
      <c r="DC457" s="1">
        <v>2.04</v>
      </c>
      <c r="DD457" s="1">
        <v>1.7</v>
      </c>
      <c r="DE457" s="1">
        <v>1.53</v>
      </c>
      <c r="DF457" s="1">
        <v>1.4</v>
      </c>
      <c r="DG457" s="1">
        <v>1.17</v>
      </c>
      <c r="DH457" s="1">
        <v>1.25</v>
      </c>
      <c r="DI457" s="1">
        <v>1.95</v>
      </c>
      <c r="DJ457" s="1">
        <v>1.99</v>
      </c>
      <c r="DK457" s="1">
        <v>2.09</v>
      </c>
      <c r="DL457" s="1">
        <v>1.61</v>
      </c>
      <c r="DM457" s="1">
        <v>1.79</v>
      </c>
      <c r="DN457" s="1">
        <v>1.29</v>
      </c>
      <c r="DO457" s="1">
        <v>1.69</v>
      </c>
      <c r="DQ457" s="1">
        <v>196310</v>
      </c>
      <c r="DR457" s="1">
        <v>-99.99</v>
      </c>
      <c r="DS457" s="1">
        <v>0.97</v>
      </c>
      <c r="DT457" s="1">
        <v>1.81</v>
      </c>
      <c r="DU457" s="1">
        <v>1.57</v>
      </c>
      <c r="DV457" s="1">
        <v>0.65</v>
      </c>
      <c r="DW457" s="1">
        <v>2.87</v>
      </c>
      <c r="DX457" s="1">
        <v>1.23</v>
      </c>
      <c r="DY457" s="1">
        <v>1.38</v>
      </c>
      <c r="DZ457" s="1">
        <v>1.81</v>
      </c>
      <c r="EA457" s="1">
        <v>0.79</v>
      </c>
      <c r="EB457" s="1">
        <v>0.22</v>
      </c>
      <c r="EC457" s="1">
        <v>2.76</v>
      </c>
      <c r="ED457" s="1">
        <v>2.99</v>
      </c>
      <c r="EE457" s="1">
        <v>0.87</v>
      </c>
      <c r="EF457" s="1">
        <v>1.62</v>
      </c>
      <c r="EG457" s="1">
        <v>1.66</v>
      </c>
      <c r="EH457" s="1">
        <v>1.1000000000000001</v>
      </c>
      <c r="EI457" s="1">
        <v>1.59</v>
      </c>
      <c r="EJ457" s="1">
        <v>2.0299999999999998</v>
      </c>
      <c r="EL457">
        <v>196310</v>
      </c>
      <c r="EM457">
        <v>2.5299999999999998</v>
      </c>
      <c r="EN457">
        <v>-0.56999999999999995</v>
      </c>
      <c r="EO457">
        <v>-0.04</v>
      </c>
      <c r="EP457">
        <v>0.28999999999999998</v>
      </c>
      <c r="ER457" s="1">
        <v>196404</v>
      </c>
      <c r="ES457" s="1">
        <v>-0.6</v>
      </c>
      <c r="EU457" s="1">
        <v>196305</v>
      </c>
      <c r="EV457" s="1">
        <v>0.12</v>
      </c>
      <c r="EX457" s="1">
        <v>196804</v>
      </c>
      <c r="EY457" s="1">
        <v>-4.9000000000000004</v>
      </c>
      <c r="FA457" s="1">
        <v>196404</v>
      </c>
      <c r="FB457" s="1">
        <f>IF(ISERROR(VLOOKUP($FA457,MOM,LOOKUPS!C$12,0)*$FB$6+VLOOKUP($FA457,STREV,LOOKUPS!C$10,0)*$FC$6+VLOOKUP($FA457,LTREV,LOOKUPS!C$9,0)*$FD$6+VLOOKUP($FA457,CFP,LOOKUPS!C$6,0)*$FE$6+VLOOKUP($FA457,EP,LOOKUPS!C$8,0)*$FF$6+VLOOKUP($FA457,BM,LOOKUPS!C$5,0)*$FG$6+VLOOKUP($FA457,DIV,LOOKUPS!C$7,0)*$FH$6++VLOOKUP($FA457,SIZE,LOOKUPS!C$11,0)*$FI$6),"",VLOOKUP($FA457,MOM,LOOKUPS!C$12,0)*$FB$6+VLOOKUP($FA457,STREV,LOOKUPS!C$10,0)*$FC$6+VLOOKUP($FA457,LTREV,LOOKUPS!C$9,0)*$FD$6+VLOOKUP($FA457,CFP,LOOKUPS!C$6,0)*$FE$6+VLOOKUP($FA457,EP,LOOKUPS!C$8,0)*$FF$6+VLOOKUP($FA457,BM,LOOKUPS!C$5,0)*$FG$6+VLOOKUP($FA457,DIV,LOOKUPS!C$7,0)*$FH$6++VLOOKUP($FA457,SIZE,LOOKUPS!C$11,0)*$FI$6)</f>
        <v>-1.6677</v>
      </c>
      <c r="FC457" s="1">
        <f>IF(ISERROR(VLOOKUP($FA457,MOM,LOOKUPS!D$12,0)*$FB$6+VLOOKUP($FA457,STREV,LOOKUPS!D$10,0)*$FC$6+VLOOKUP($FA457,LTREV,LOOKUPS!D$9,0)*$FD$6+VLOOKUP($FA457,CFP,LOOKUPS!D$6,0)*$FE$6+VLOOKUP($FA457,EP,LOOKUPS!D$8,0)*$FF$6+VLOOKUP($FA457,BM,LOOKUPS!D$5,0)*$FG$6+VLOOKUP($FA457,DIV,LOOKUPS!D$7,0)*$FH$6++VLOOKUP($FA457,SIZE,LOOKUPS!D$11,0)*$FI$6),"",VLOOKUP($FA457,MOM,LOOKUPS!D$12,0)*$FB$6+VLOOKUP($FA457,STREV,LOOKUPS!D$10,0)*$FC$6+VLOOKUP($FA457,LTREV,LOOKUPS!D$9,0)*$FD$6+VLOOKUP($FA457,CFP,LOOKUPS!D$6,0)*$FE$6+VLOOKUP($FA457,EP,LOOKUPS!D$8,0)*$FF$6+VLOOKUP($FA457,BM,LOOKUPS!D$5,0)*$FG$6+VLOOKUP($FA457,DIV,LOOKUPS!D$7,0)*$FH$6++VLOOKUP($FA457,SIZE,LOOKUPS!D$11,0)*$FI$6)</f>
        <v>-1.5968</v>
      </c>
      <c r="FD457" s="1">
        <f>IF(ISERROR(VLOOKUP($FA457,MOM,LOOKUPS!E$12,0)*$FB$6+VLOOKUP($FA457,STREV,LOOKUPS!E$10,0)*$FC$6+VLOOKUP($FA457,LTREV,LOOKUPS!E$9,0)*$FD$6+VLOOKUP($FA457,CFP,LOOKUPS!E$6,0)*$FE$6+VLOOKUP($FA457,EP,LOOKUPS!E$8,0)*$FF$6+VLOOKUP($FA457,BM,LOOKUPS!E$5,0)*$FG$6+VLOOKUP($FA457,DIV,LOOKUPS!E$7,0)*$FH$6++VLOOKUP($FA457,SIZE,LOOKUPS!E$11,0)*$FI$6),"",VLOOKUP($FA457,MOM,LOOKUPS!E$12,0)*$FB$6+VLOOKUP($FA457,STREV,LOOKUPS!E$10,0)*$FC$6+VLOOKUP($FA457,LTREV,LOOKUPS!E$9,0)*$FD$6+VLOOKUP($FA457,CFP,LOOKUPS!E$6,0)*$FE$6+VLOOKUP($FA457,EP,LOOKUPS!E$8,0)*$FF$6+VLOOKUP($FA457,BM,LOOKUPS!E$5,0)*$FG$6+VLOOKUP($FA457,DIV,LOOKUPS!E$7,0)*$FH$6++VLOOKUP($FA457,SIZE,LOOKUPS!E$11,0)*$FI$6)</f>
        <v>0.39400000000000002</v>
      </c>
      <c r="FE457" s="1">
        <f>IF(ISERROR(VLOOKUP($FA457,MOM,LOOKUPS!F$12,0)*$FB$6+VLOOKUP($FA457,STREV,LOOKUPS!F$10,0)*$FC$6+VLOOKUP($FA457,LTREV,LOOKUPS!F$9,0)*$FD$6+VLOOKUP($FA457,CFP,LOOKUPS!F$6,0)*$FE$6+VLOOKUP($FA457,EP,LOOKUPS!F$8,0)*$FF$6+VLOOKUP($FA457,BM,LOOKUPS!F$5,0)*$FG$6+VLOOKUP($FA457,DIV,LOOKUPS!F$7,0)*$FH$6++VLOOKUP($FA457,SIZE,LOOKUPS!F$11,0)*$FI$6),"",VLOOKUP($FA457,MOM,LOOKUPS!F$12,0)*$FB$6+VLOOKUP($FA457,STREV,LOOKUPS!F$10,0)*$FC$6+VLOOKUP($FA457,LTREV,LOOKUPS!F$9,0)*$FD$6+VLOOKUP($FA457,CFP,LOOKUPS!F$6,0)*$FE$6+VLOOKUP($FA457,EP,LOOKUPS!F$8,0)*$FF$6+VLOOKUP($FA457,BM,LOOKUPS!F$5,0)*$FG$6+VLOOKUP($FA457,DIV,LOOKUPS!F$7,0)*$FH$6++VLOOKUP($FA457,SIZE,LOOKUPS!F$11,0)*$FI$6)</f>
        <v>-0.21460000000000001</v>
      </c>
      <c r="FF457" s="1">
        <f>IF(ISERROR(VLOOKUP($FA457,MOM,LOOKUPS!G$12,0)*$FB$6+VLOOKUP($FA457,STREV,LOOKUPS!G$10,0)*$FC$6+VLOOKUP($FA457,LTREV,LOOKUPS!G$9,0)*$FD$6+VLOOKUP($FA457,CFP,LOOKUPS!G$6,0)*$FE$6+VLOOKUP($FA457,EP,LOOKUPS!G$8,0)*$FF$6+VLOOKUP($FA457,BM,LOOKUPS!G$5,0)*$FG$6+VLOOKUP($FA457,DIV,LOOKUPS!G$7,0)*$FH$6++VLOOKUP($FA457,SIZE,LOOKUPS!G$11,0)*$FI$6),"",VLOOKUP($FA457,MOM,LOOKUPS!G$12,0)*$FB$6+VLOOKUP($FA457,STREV,LOOKUPS!G$10,0)*$FC$6+VLOOKUP($FA457,LTREV,LOOKUPS!G$9,0)*$FD$6+VLOOKUP($FA457,CFP,LOOKUPS!G$6,0)*$FE$6+VLOOKUP($FA457,EP,LOOKUPS!G$8,0)*$FF$6+VLOOKUP($FA457,BM,LOOKUPS!G$5,0)*$FG$6+VLOOKUP($FA457,DIV,LOOKUPS!G$7,0)*$FH$6++VLOOKUP($FA457,SIZE,LOOKUPS!G$11,0)*$FI$6)</f>
        <v>0.60230000000000006</v>
      </c>
      <c r="FG457" s="1">
        <f>IF(ISERROR(VLOOKUP($FA457,MOM,LOOKUPS!H$12,0)*$FB$6+VLOOKUP($FA457,STREV,LOOKUPS!H$10,0)*$FC$6+VLOOKUP($FA457,LTREV,LOOKUPS!H$9,0)*$FD$6+VLOOKUP($FA457,CFP,LOOKUPS!H$6,0)*$FE$6+VLOOKUP($FA457,EP,LOOKUPS!H$8,0)*$FF$6+VLOOKUP($FA457,BM,LOOKUPS!H$5,0)*$FG$6+VLOOKUP($FA457,DIV,LOOKUPS!H$7,0)*$FH$6++VLOOKUP($FA457,SIZE,LOOKUPS!H$11,0)*$FI$6),"",VLOOKUP($FA457,MOM,LOOKUPS!H$12,0)*$FB$6+VLOOKUP($FA457,STREV,LOOKUPS!H$10,0)*$FC$6+VLOOKUP($FA457,LTREV,LOOKUPS!H$9,0)*$FD$6+VLOOKUP($FA457,CFP,LOOKUPS!H$6,0)*$FE$6+VLOOKUP($FA457,EP,LOOKUPS!H$8,0)*$FF$6+VLOOKUP($FA457,BM,LOOKUPS!H$5,0)*$FG$6+VLOOKUP($FA457,DIV,LOOKUPS!H$7,0)*$FH$6++VLOOKUP($FA457,SIZE,LOOKUPS!H$11,0)*$FI$6)</f>
        <v>0.85860000000000003</v>
      </c>
      <c r="FH457" s="1">
        <f>IF(ISERROR(VLOOKUP($FA457,MOM,LOOKUPS!I$12,0)*$FB$6+VLOOKUP($FA457,STREV,LOOKUPS!I$10,0)*$FC$6+VLOOKUP($FA457,LTREV,LOOKUPS!I$9,0)*$FD$6+VLOOKUP($FA457,CFP,LOOKUPS!I$6,0)*$FE$6+VLOOKUP($FA457,EP,LOOKUPS!I$8,0)*$FF$6+VLOOKUP($FA457,BM,LOOKUPS!I$5,0)*$FG$6+VLOOKUP($FA457,DIV,LOOKUPS!I$7,0)*$FH$6++VLOOKUP($FA457,SIZE,LOOKUPS!I$11,0)*$FI$6),"",VLOOKUP($FA457,MOM,LOOKUPS!I$12,0)*$FB$6+VLOOKUP($FA457,STREV,LOOKUPS!I$10,0)*$FC$6+VLOOKUP($FA457,LTREV,LOOKUPS!I$9,0)*$FD$6+VLOOKUP($FA457,CFP,LOOKUPS!I$6,0)*$FE$6+VLOOKUP($FA457,EP,LOOKUPS!I$8,0)*$FF$6+VLOOKUP($FA457,BM,LOOKUPS!I$5,0)*$FG$6+VLOOKUP($FA457,DIV,LOOKUPS!I$7,0)*$FH$6++VLOOKUP($FA457,SIZE,LOOKUPS!I$11,0)*$FI$6)</f>
        <v>0.40910000000000002</v>
      </c>
      <c r="FI457" s="1">
        <f>IF(ISERROR(VLOOKUP($FA457,MOM,LOOKUPS!J$12,0)*$FB$6+VLOOKUP($FA457,STREV,LOOKUPS!J$10,0)*$FC$6+VLOOKUP($FA457,LTREV,LOOKUPS!J$9,0)*$FD$6+VLOOKUP($FA457,CFP,LOOKUPS!J$6,0)*$FE$6+VLOOKUP($FA457,EP,LOOKUPS!J$8,0)*$FF$6+VLOOKUP($FA457,BM,LOOKUPS!J$5,0)*$FG$6+VLOOKUP($FA457,DIV,LOOKUPS!J$7,0)*$FH$6++VLOOKUP($FA457,SIZE,LOOKUPS!J$11,0)*$FI$6),"",VLOOKUP($FA457,MOM,LOOKUPS!J$12,0)*$FB$6+VLOOKUP($FA457,STREV,LOOKUPS!J$10,0)*$FC$6+VLOOKUP($FA457,LTREV,LOOKUPS!J$9,0)*$FD$6+VLOOKUP($FA457,CFP,LOOKUPS!J$6,0)*$FE$6+VLOOKUP($FA457,EP,LOOKUPS!J$8,0)*$FF$6+VLOOKUP($FA457,BM,LOOKUPS!J$5,0)*$FG$6+VLOOKUP($FA457,DIV,LOOKUPS!J$7,0)*$FH$6++VLOOKUP($FA457,SIZE,LOOKUPS!J$11,0)*$FI$6)</f>
        <v>-0.29020000000000001</v>
      </c>
      <c r="FJ457" s="1">
        <f>IF(ISERROR(VLOOKUP($FA457,MOM,LOOKUPS!K$12,0)*$FB$6+VLOOKUP($FA457,STREV,LOOKUPS!K$10,0)*$FC$6+VLOOKUP($FA457,LTREV,LOOKUPS!K$9,0)*$FD$6+VLOOKUP($FA457,CFP,LOOKUPS!K$6,0)*$FE$6+VLOOKUP($FA457,EP,LOOKUPS!K$8,0)*$FF$6+VLOOKUP($FA457,BM,LOOKUPS!K$5,0)*$FG$6+VLOOKUP($FA457,DIV,LOOKUPS!K$7,0)*$FH$6++VLOOKUP($FA457,SIZE,LOOKUPS!K$11,0)*$FI$6),"",VLOOKUP($FA457,MOM,LOOKUPS!K$12,0)*$FB$6+VLOOKUP($FA457,STREV,LOOKUPS!K$10,0)*$FC$6+VLOOKUP($FA457,LTREV,LOOKUPS!K$9,0)*$FD$6+VLOOKUP($FA457,CFP,LOOKUPS!K$6,0)*$FE$6+VLOOKUP($FA457,EP,LOOKUPS!K$8,0)*$FF$6+VLOOKUP($FA457,BM,LOOKUPS!K$5,0)*$FG$6+VLOOKUP($FA457,DIV,LOOKUPS!K$7,0)*$FH$6++VLOOKUP($FA457,SIZE,LOOKUPS!K$11,0)*$FI$6)</f>
        <v>-1.1800000000000033E-2</v>
      </c>
      <c r="FK457" s="1">
        <f>IF(ISERROR(VLOOKUP($FA457,MOM,LOOKUPS!L$12,0)*$FB$6+VLOOKUP($FA457,STREV,LOOKUPS!L$10,0)*$FC$6+VLOOKUP($FA457,LTREV,LOOKUPS!L$9,0)*$FD$6+VLOOKUP($FA457,CFP,LOOKUPS!L$6,0)*$FE$6+VLOOKUP($FA457,EP,LOOKUPS!L$8,0)*$FF$6+VLOOKUP($FA457,BM,LOOKUPS!L$5,0)*$FG$6+VLOOKUP($FA457,DIV,LOOKUPS!L$7,0)*$FH$6++VLOOKUP($FA457,SIZE,LOOKUPS!L$11,0)*$FI$6),"",VLOOKUP($FA457,MOM,LOOKUPS!L$12,0)*$FB$6+VLOOKUP($FA457,STREV,LOOKUPS!L$10,0)*$FC$6+VLOOKUP($FA457,LTREV,LOOKUPS!L$9,0)*$FD$6+VLOOKUP($FA457,CFP,LOOKUPS!L$6,0)*$FE$6+VLOOKUP($FA457,EP,LOOKUPS!L$8,0)*$FF$6+VLOOKUP($FA457,BM,LOOKUPS!L$5,0)*$FG$6+VLOOKUP($FA457,DIV,LOOKUPS!L$7,0)*$FH$6++VLOOKUP($FA457,SIZE,LOOKUPS!L$11,0)*$FI$6)</f>
        <v>0.48480000000000006</v>
      </c>
    </row>
    <row r="458" spans="1:167" x14ac:dyDescent="0.3">
      <c r="A458" s="1">
        <v>196405</v>
      </c>
      <c r="B458" s="1">
        <v>-1.71</v>
      </c>
      <c r="C458" s="1">
        <v>0.31</v>
      </c>
      <c r="D458" s="1">
        <v>0.84</v>
      </c>
      <c r="E458" s="1">
        <v>0.78</v>
      </c>
      <c r="F458" s="1">
        <v>0.46</v>
      </c>
      <c r="G458" s="1">
        <v>1.52</v>
      </c>
      <c r="H458" s="1">
        <v>1.7</v>
      </c>
      <c r="I458" s="1">
        <v>1.1499999999999999</v>
      </c>
      <c r="J458" s="1">
        <v>1.49</v>
      </c>
      <c r="K458" s="1">
        <v>2.56</v>
      </c>
      <c r="M458" s="1">
        <v>196306</v>
      </c>
      <c r="N458" s="1">
        <v>1.19</v>
      </c>
      <c r="O458" s="1">
        <v>-0.03</v>
      </c>
      <c r="P458" s="1">
        <v>-0.52</v>
      </c>
      <c r="Q458" s="1">
        <v>-0.87</v>
      </c>
      <c r="R458" s="1">
        <v>-0.8</v>
      </c>
      <c r="S458" s="1">
        <v>-0.9</v>
      </c>
      <c r="T458" s="1">
        <v>-2.29</v>
      </c>
      <c r="U458" s="1">
        <v>-1.79</v>
      </c>
      <c r="V458" s="1">
        <v>-2.5099999999999998</v>
      </c>
      <c r="W458" s="1">
        <v>-2.56</v>
      </c>
      <c r="Y458" s="1">
        <v>196805</v>
      </c>
      <c r="Z458" s="1">
        <v>15.33</v>
      </c>
      <c r="AA458" s="1">
        <v>7.22</v>
      </c>
      <c r="AB458" s="1">
        <v>7.4</v>
      </c>
      <c r="AC458" s="1">
        <v>9.76</v>
      </c>
      <c r="AD458" s="1">
        <v>6.29</v>
      </c>
      <c r="AE458" s="1">
        <v>9.5</v>
      </c>
      <c r="AF458" s="1">
        <v>7.47</v>
      </c>
      <c r="AG458" s="1">
        <v>8.83</v>
      </c>
      <c r="AH458" s="1">
        <v>10.06</v>
      </c>
      <c r="AI458" s="1">
        <v>6.81</v>
      </c>
      <c r="AK458">
        <v>198811</v>
      </c>
      <c r="AL458">
        <v>-6.24</v>
      </c>
      <c r="AM458">
        <v>-4.22</v>
      </c>
      <c r="AN458">
        <v>-2.8</v>
      </c>
      <c r="AO458">
        <v>-3.13</v>
      </c>
      <c r="AP458">
        <v>-4.37</v>
      </c>
      <c r="AQ458">
        <v>-3.4</v>
      </c>
      <c r="AR458">
        <v>-2.79</v>
      </c>
      <c r="AS458">
        <v>-2.61</v>
      </c>
      <c r="AT458">
        <v>-3.36</v>
      </c>
      <c r="AU458">
        <v>-5.03</v>
      </c>
      <c r="AV458">
        <v>-3.08</v>
      </c>
      <c r="AW458">
        <v>-3.82</v>
      </c>
      <c r="AX458">
        <v>-2.87</v>
      </c>
      <c r="AY458">
        <v>-2.64</v>
      </c>
      <c r="AZ458">
        <v>-2.97</v>
      </c>
      <c r="BA458">
        <v>-2.74</v>
      </c>
      <c r="BB458">
        <v>-2.4700000000000002</v>
      </c>
      <c r="BC458">
        <v>-3.79</v>
      </c>
      <c r="BD458">
        <v>-3.07</v>
      </c>
      <c r="BF458" s="1">
        <v>198811</v>
      </c>
      <c r="BG458" s="1">
        <v>-6.17</v>
      </c>
      <c r="BH458" s="1">
        <v>-3.7</v>
      </c>
      <c r="BI458" s="1">
        <v>-2.88</v>
      </c>
      <c r="BJ458" s="1">
        <v>-3.4</v>
      </c>
      <c r="BK458" s="1">
        <v>-3.84</v>
      </c>
      <c r="BL458" s="1">
        <v>-3.1</v>
      </c>
      <c r="BM458" s="1">
        <v>-2.91</v>
      </c>
      <c r="BN458" s="1">
        <v>-2.75</v>
      </c>
      <c r="BO458" s="1">
        <v>-3.7</v>
      </c>
      <c r="BP458" s="1">
        <v>-4.2699999999999996</v>
      </c>
      <c r="BQ458" s="1">
        <v>-3.15</v>
      </c>
      <c r="BR458" s="1">
        <v>-3.24</v>
      </c>
      <c r="BS458" s="1">
        <v>-2.96</v>
      </c>
      <c r="BT458" s="1">
        <v>-2.66</v>
      </c>
      <c r="BU458" s="1">
        <v>-3.17</v>
      </c>
      <c r="BV458" s="1">
        <v>-2.75</v>
      </c>
      <c r="BW458" s="1">
        <v>-2.75</v>
      </c>
      <c r="BX458" s="1">
        <v>-2.83</v>
      </c>
      <c r="BY458" s="1">
        <v>-4.4800000000000004</v>
      </c>
      <c r="CA458" s="1">
        <v>196311</v>
      </c>
      <c r="CB458" s="1">
        <v>-0.42</v>
      </c>
      <c r="CC458" s="1">
        <v>-1.87</v>
      </c>
      <c r="CD458" s="1">
        <v>-1.58</v>
      </c>
      <c r="CE458" s="1">
        <v>-0.41</v>
      </c>
      <c r="CF458" s="1">
        <v>-2.09</v>
      </c>
      <c r="CG458" s="1">
        <v>-1.51</v>
      </c>
      <c r="CH458" s="1">
        <v>-1.34</v>
      </c>
      <c r="CI458" s="1">
        <v>-1.41</v>
      </c>
      <c r="CJ458" s="1">
        <v>-0.19</v>
      </c>
      <c r="CK458" s="1">
        <v>-1.75</v>
      </c>
      <c r="CL458" s="1">
        <v>-2.48</v>
      </c>
      <c r="CM458" s="1">
        <v>-1.37</v>
      </c>
      <c r="CN458" s="1">
        <v>-1.66</v>
      </c>
      <c r="CO458" s="1">
        <v>-2.16</v>
      </c>
      <c r="CP458" s="1">
        <v>-0.59</v>
      </c>
      <c r="CQ458" s="1">
        <v>-1.98</v>
      </c>
      <c r="CR458" s="1">
        <v>-0.85</v>
      </c>
      <c r="CS458" s="1">
        <v>0.43</v>
      </c>
      <c r="CT458" s="1">
        <v>-0.78</v>
      </c>
      <c r="CV458" s="1">
        <v>196411</v>
      </c>
      <c r="CW458" s="1">
        <v>-0.69</v>
      </c>
      <c r="CX458" s="1">
        <v>0.21</v>
      </c>
      <c r="CY458" s="1">
        <v>0.23</v>
      </c>
      <c r="CZ458" s="1">
        <v>-0.01</v>
      </c>
      <c r="DA458" s="1">
        <v>-0.1</v>
      </c>
      <c r="DB458" s="1">
        <v>0.78</v>
      </c>
      <c r="DC458" s="1">
        <v>-7.0000000000000007E-2</v>
      </c>
      <c r="DD458" s="1">
        <v>0.64</v>
      </c>
      <c r="DE458" s="1">
        <v>-0.34</v>
      </c>
      <c r="DF458" s="1">
        <v>-0.72</v>
      </c>
      <c r="DG458" s="1">
        <v>0.55000000000000004</v>
      </c>
      <c r="DH458" s="1">
        <v>0.93</v>
      </c>
      <c r="DI458" s="1">
        <v>0.63</v>
      </c>
      <c r="DJ458" s="1">
        <v>-0.24</v>
      </c>
      <c r="DK458" s="1">
        <v>0.09</v>
      </c>
      <c r="DL458" s="1">
        <v>0.45</v>
      </c>
      <c r="DM458" s="1">
        <v>0.8</v>
      </c>
      <c r="DN458" s="1">
        <v>-0.23</v>
      </c>
      <c r="DO458" s="1">
        <v>-0.42</v>
      </c>
      <c r="DQ458" s="1">
        <v>196311</v>
      </c>
      <c r="DR458" s="1">
        <v>-99.99</v>
      </c>
      <c r="DS458" s="1">
        <v>-2.15</v>
      </c>
      <c r="DT458" s="1">
        <v>-1.3</v>
      </c>
      <c r="DU458" s="1">
        <v>-0.36</v>
      </c>
      <c r="DV458" s="1">
        <v>-2.42</v>
      </c>
      <c r="DW458" s="1">
        <v>-1.1599999999999999</v>
      </c>
      <c r="DX458" s="1">
        <v>-1.54</v>
      </c>
      <c r="DY458" s="1">
        <v>-0.28000000000000003</v>
      </c>
      <c r="DZ458" s="1">
        <v>-0.39</v>
      </c>
      <c r="EA458" s="1">
        <v>-2.5499999999999998</v>
      </c>
      <c r="EB458" s="1">
        <v>-2.0099999999999998</v>
      </c>
      <c r="EC458" s="1">
        <v>-0.63</v>
      </c>
      <c r="ED458" s="1">
        <v>-1.75</v>
      </c>
      <c r="EE458" s="1">
        <v>-1.38</v>
      </c>
      <c r="EF458" s="1">
        <v>-1.72</v>
      </c>
      <c r="EG458" s="1">
        <v>-0.25</v>
      </c>
      <c r="EH458" s="1">
        <v>-0.31</v>
      </c>
      <c r="EI458" s="1">
        <v>0.01</v>
      </c>
      <c r="EJ458" s="1">
        <v>-0.78</v>
      </c>
      <c r="EL458">
        <v>196311</v>
      </c>
      <c r="EM458">
        <v>-0.85</v>
      </c>
      <c r="EN458">
        <v>-1.1499999999999999</v>
      </c>
      <c r="EO458">
        <v>1.7</v>
      </c>
      <c r="EP458">
        <v>0.27</v>
      </c>
      <c r="ER458" s="1">
        <v>196405</v>
      </c>
      <c r="ES458" s="1">
        <v>2.54</v>
      </c>
      <c r="EU458" s="1">
        <v>196306</v>
      </c>
      <c r="EV458" s="1">
        <v>1.8</v>
      </c>
      <c r="EX458" s="1">
        <v>196805</v>
      </c>
      <c r="EY458" s="1">
        <v>-1.86</v>
      </c>
      <c r="FA458" s="1">
        <v>196405</v>
      </c>
      <c r="FB458" s="1">
        <f>IF(ISERROR(VLOOKUP($FA458,MOM,LOOKUPS!C$12,0)*$FB$6+VLOOKUP($FA458,STREV,LOOKUPS!C$10,0)*$FC$6+VLOOKUP($FA458,LTREV,LOOKUPS!C$9,0)*$FD$6+VLOOKUP($FA458,CFP,LOOKUPS!C$6,0)*$FE$6+VLOOKUP($FA458,EP,LOOKUPS!C$8,0)*$FF$6+VLOOKUP($FA458,BM,LOOKUPS!C$5,0)*$FG$6+VLOOKUP($FA458,DIV,LOOKUPS!C$7,0)*$FH$6++VLOOKUP($FA458,SIZE,LOOKUPS!C$11,0)*$FI$6),"",VLOOKUP($FA458,MOM,LOOKUPS!C$12,0)*$FB$6+VLOOKUP($FA458,STREV,LOOKUPS!C$10,0)*$FC$6+VLOOKUP($FA458,LTREV,LOOKUPS!C$9,0)*$FD$6+VLOOKUP($FA458,CFP,LOOKUPS!C$6,0)*$FE$6+VLOOKUP($FA458,EP,LOOKUPS!C$8,0)*$FF$6+VLOOKUP($FA458,BM,LOOKUPS!C$5,0)*$FG$6+VLOOKUP($FA458,DIV,LOOKUPS!C$7,0)*$FH$6++VLOOKUP($FA458,SIZE,LOOKUPS!C$11,0)*$FI$6)</f>
        <v>6.4800000000000052E-2</v>
      </c>
      <c r="FC458" s="1">
        <f>IF(ISERROR(VLOOKUP($FA458,MOM,LOOKUPS!D$12,0)*$FB$6+VLOOKUP($FA458,STREV,LOOKUPS!D$10,0)*$FC$6+VLOOKUP($FA458,LTREV,LOOKUPS!D$9,0)*$FD$6+VLOOKUP($FA458,CFP,LOOKUPS!D$6,0)*$FE$6+VLOOKUP($FA458,EP,LOOKUPS!D$8,0)*$FF$6+VLOOKUP($FA458,BM,LOOKUPS!D$5,0)*$FG$6+VLOOKUP($FA458,DIV,LOOKUPS!D$7,0)*$FH$6++VLOOKUP($FA458,SIZE,LOOKUPS!D$11,0)*$FI$6),"",VLOOKUP($FA458,MOM,LOOKUPS!D$12,0)*$FB$6+VLOOKUP($FA458,STREV,LOOKUPS!D$10,0)*$FC$6+VLOOKUP($FA458,LTREV,LOOKUPS!D$9,0)*$FD$6+VLOOKUP($FA458,CFP,LOOKUPS!D$6,0)*$FE$6+VLOOKUP($FA458,EP,LOOKUPS!D$8,0)*$FF$6+VLOOKUP($FA458,BM,LOOKUPS!D$5,0)*$FG$6+VLOOKUP($FA458,DIV,LOOKUPS!D$7,0)*$FH$6++VLOOKUP($FA458,SIZE,LOOKUPS!D$11,0)*$FI$6)</f>
        <v>-6.4400000000000013E-2</v>
      </c>
      <c r="FD458" s="1">
        <f>IF(ISERROR(VLOOKUP($FA458,MOM,LOOKUPS!E$12,0)*$FB$6+VLOOKUP($FA458,STREV,LOOKUPS!E$10,0)*$FC$6+VLOOKUP($FA458,LTREV,LOOKUPS!E$9,0)*$FD$6+VLOOKUP($FA458,CFP,LOOKUPS!E$6,0)*$FE$6+VLOOKUP($FA458,EP,LOOKUPS!E$8,0)*$FF$6+VLOOKUP($FA458,BM,LOOKUPS!E$5,0)*$FG$6+VLOOKUP($FA458,DIV,LOOKUPS!E$7,0)*$FH$6++VLOOKUP($FA458,SIZE,LOOKUPS!E$11,0)*$FI$6),"",VLOOKUP($FA458,MOM,LOOKUPS!E$12,0)*$FB$6+VLOOKUP($FA458,STREV,LOOKUPS!E$10,0)*$FC$6+VLOOKUP($FA458,LTREV,LOOKUPS!E$9,0)*$FD$6+VLOOKUP($FA458,CFP,LOOKUPS!E$6,0)*$FE$6+VLOOKUP($FA458,EP,LOOKUPS!E$8,0)*$FF$6+VLOOKUP($FA458,BM,LOOKUPS!E$5,0)*$FG$6+VLOOKUP($FA458,DIV,LOOKUPS!E$7,0)*$FH$6++VLOOKUP($FA458,SIZE,LOOKUPS!E$11,0)*$FI$6)</f>
        <v>1.1657</v>
      </c>
      <c r="FE458" s="1">
        <f>IF(ISERROR(VLOOKUP($FA458,MOM,LOOKUPS!F$12,0)*$FB$6+VLOOKUP($FA458,STREV,LOOKUPS!F$10,0)*$FC$6+VLOOKUP($FA458,LTREV,LOOKUPS!F$9,0)*$FD$6+VLOOKUP($FA458,CFP,LOOKUPS!F$6,0)*$FE$6+VLOOKUP($FA458,EP,LOOKUPS!F$8,0)*$FF$6+VLOOKUP($FA458,BM,LOOKUPS!F$5,0)*$FG$6+VLOOKUP($FA458,DIV,LOOKUPS!F$7,0)*$FH$6++VLOOKUP($FA458,SIZE,LOOKUPS!F$11,0)*$FI$6),"",VLOOKUP($FA458,MOM,LOOKUPS!F$12,0)*$FB$6+VLOOKUP($FA458,STREV,LOOKUPS!F$10,0)*$FC$6+VLOOKUP($FA458,LTREV,LOOKUPS!F$9,0)*$FD$6+VLOOKUP($FA458,CFP,LOOKUPS!F$6,0)*$FE$6+VLOOKUP($FA458,EP,LOOKUPS!F$8,0)*$FF$6+VLOOKUP($FA458,BM,LOOKUPS!F$5,0)*$FG$6+VLOOKUP($FA458,DIV,LOOKUPS!F$7,0)*$FH$6++VLOOKUP($FA458,SIZE,LOOKUPS!F$11,0)*$FI$6)</f>
        <v>0.72130000000000016</v>
      </c>
      <c r="FF458" s="1">
        <f>IF(ISERROR(VLOOKUP($FA458,MOM,LOOKUPS!G$12,0)*$FB$6+VLOOKUP($FA458,STREV,LOOKUPS!G$10,0)*$FC$6+VLOOKUP($FA458,LTREV,LOOKUPS!G$9,0)*$FD$6+VLOOKUP($FA458,CFP,LOOKUPS!G$6,0)*$FE$6+VLOOKUP($FA458,EP,LOOKUPS!G$8,0)*$FF$6+VLOOKUP($FA458,BM,LOOKUPS!G$5,0)*$FG$6+VLOOKUP($FA458,DIV,LOOKUPS!G$7,0)*$FH$6++VLOOKUP($FA458,SIZE,LOOKUPS!G$11,0)*$FI$6),"",VLOOKUP($FA458,MOM,LOOKUPS!G$12,0)*$FB$6+VLOOKUP($FA458,STREV,LOOKUPS!G$10,0)*$FC$6+VLOOKUP($FA458,LTREV,LOOKUPS!G$9,0)*$FD$6+VLOOKUP($FA458,CFP,LOOKUPS!G$6,0)*$FE$6+VLOOKUP($FA458,EP,LOOKUPS!G$8,0)*$FF$6+VLOOKUP($FA458,BM,LOOKUPS!G$5,0)*$FG$6+VLOOKUP($FA458,DIV,LOOKUPS!G$7,0)*$FH$6++VLOOKUP($FA458,SIZE,LOOKUPS!G$11,0)*$FI$6)</f>
        <v>0.81720000000000004</v>
      </c>
      <c r="FG458" s="1">
        <f>IF(ISERROR(VLOOKUP($FA458,MOM,LOOKUPS!H$12,0)*$FB$6+VLOOKUP($FA458,STREV,LOOKUPS!H$10,0)*$FC$6+VLOOKUP($FA458,LTREV,LOOKUPS!H$9,0)*$FD$6+VLOOKUP($FA458,CFP,LOOKUPS!H$6,0)*$FE$6+VLOOKUP($FA458,EP,LOOKUPS!H$8,0)*$FF$6+VLOOKUP($FA458,BM,LOOKUPS!H$5,0)*$FG$6+VLOOKUP($FA458,DIV,LOOKUPS!H$7,0)*$FH$6++VLOOKUP($FA458,SIZE,LOOKUPS!H$11,0)*$FI$6),"",VLOOKUP($FA458,MOM,LOOKUPS!H$12,0)*$FB$6+VLOOKUP($FA458,STREV,LOOKUPS!H$10,0)*$FC$6+VLOOKUP($FA458,LTREV,LOOKUPS!H$9,0)*$FD$6+VLOOKUP($FA458,CFP,LOOKUPS!H$6,0)*$FE$6+VLOOKUP($FA458,EP,LOOKUPS!H$8,0)*$FF$6+VLOOKUP($FA458,BM,LOOKUPS!H$5,0)*$FG$6+VLOOKUP($FA458,DIV,LOOKUPS!H$7,0)*$FH$6++VLOOKUP($FA458,SIZE,LOOKUPS!H$11,0)*$FI$6)</f>
        <v>0.9144000000000001</v>
      </c>
      <c r="FH458" s="1">
        <f>IF(ISERROR(VLOOKUP($FA458,MOM,LOOKUPS!I$12,0)*$FB$6+VLOOKUP($FA458,STREV,LOOKUPS!I$10,0)*$FC$6+VLOOKUP($FA458,LTREV,LOOKUPS!I$9,0)*$FD$6+VLOOKUP($FA458,CFP,LOOKUPS!I$6,0)*$FE$6+VLOOKUP($FA458,EP,LOOKUPS!I$8,0)*$FF$6+VLOOKUP($FA458,BM,LOOKUPS!I$5,0)*$FG$6+VLOOKUP($FA458,DIV,LOOKUPS!I$7,0)*$FH$6++VLOOKUP($FA458,SIZE,LOOKUPS!I$11,0)*$FI$6),"",VLOOKUP($FA458,MOM,LOOKUPS!I$12,0)*$FB$6+VLOOKUP($FA458,STREV,LOOKUPS!I$10,0)*$FC$6+VLOOKUP($FA458,LTREV,LOOKUPS!I$9,0)*$FD$6+VLOOKUP($FA458,CFP,LOOKUPS!I$6,0)*$FE$6+VLOOKUP($FA458,EP,LOOKUPS!I$8,0)*$FF$6+VLOOKUP($FA458,BM,LOOKUPS!I$5,0)*$FG$6+VLOOKUP($FA458,DIV,LOOKUPS!I$7,0)*$FH$6++VLOOKUP($FA458,SIZE,LOOKUPS!I$11,0)*$FI$6)</f>
        <v>1.2482000000000002</v>
      </c>
      <c r="FI458" s="1">
        <f>IF(ISERROR(VLOOKUP($FA458,MOM,LOOKUPS!J$12,0)*$FB$6+VLOOKUP($FA458,STREV,LOOKUPS!J$10,0)*$FC$6+VLOOKUP($FA458,LTREV,LOOKUPS!J$9,0)*$FD$6+VLOOKUP($FA458,CFP,LOOKUPS!J$6,0)*$FE$6+VLOOKUP($FA458,EP,LOOKUPS!J$8,0)*$FF$6+VLOOKUP($FA458,BM,LOOKUPS!J$5,0)*$FG$6+VLOOKUP($FA458,DIV,LOOKUPS!J$7,0)*$FH$6++VLOOKUP($FA458,SIZE,LOOKUPS!J$11,0)*$FI$6),"",VLOOKUP($FA458,MOM,LOOKUPS!J$12,0)*$FB$6+VLOOKUP($FA458,STREV,LOOKUPS!J$10,0)*$FC$6+VLOOKUP($FA458,LTREV,LOOKUPS!J$9,0)*$FD$6+VLOOKUP($FA458,CFP,LOOKUPS!J$6,0)*$FE$6+VLOOKUP($FA458,EP,LOOKUPS!J$8,0)*$FF$6+VLOOKUP($FA458,BM,LOOKUPS!J$5,0)*$FG$6+VLOOKUP($FA458,DIV,LOOKUPS!J$7,0)*$FH$6++VLOOKUP($FA458,SIZE,LOOKUPS!J$11,0)*$FI$6)</f>
        <v>0.72750000000000004</v>
      </c>
      <c r="FJ458" s="1">
        <f>IF(ISERROR(VLOOKUP($FA458,MOM,LOOKUPS!K$12,0)*$FB$6+VLOOKUP($FA458,STREV,LOOKUPS!K$10,0)*$FC$6+VLOOKUP($FA458,LTREV,LOOKUPS!K$9,0)*$FD$6+VLOOKUP($FA458,CFP,LOOKUPS!K$6,0)*$FE$6+VLOOKUP($FA458,EP,LOOKUPS!K$8,0)*$FF$6+VLOOKUP($FA458,BM,LOOKUPS!K$5,0)*$FG$6+VLOOKUP($FA458,DIV,LOOKUPS!K$7,0)*$FH$6++VLOOKUP($FA458,SIZE,LOOKUPS!K$11,0)*$FI$6),"",VLOOKUP($FA458,MOM,LOOKUPS!K$12,0)*$FB$6+VLOOKUP($FA458,STREV,LOOKUPS!K$10,0)*$FC$6+VLOOKUP($FA458,LTREV,LOOKUPS!K$9,0)*$FD$6+VLOOKUP($FA458,CFP,LOOKUPS!K$6,0)*$FE$6+VLOOKUP($FA458,EP,LOOKUPS!K$8,0)*$FF$6+VLOOKUP($FA458,BM,LOOKUPS!K$5,0)*$FG$6+VLOOKUP($FA458,DIV,LOOKUPS!K$7,0)*$FH$6++VLOOKUP($FA458,SIZE,LOOKUPS!K$11,0)*$FI$6)</f>
        <v>0.89440000000000008</v>
      </c>
      <c r="FK458" s="1">
        <f>IF(ISERROR(VLOOKUP($FA458,MOM,LOOKUPS!L$12,0)*$FB$6+VLOOKUP($FA458,STREV,LOOKUPS!L$10,0)*$FC$6+VLOOKUP($FA458,LTREV,LOOKUPS!L$9,0)*$FD$6+VLOOKUP($FA458,CFP,LOOKUPS!L$6,0)*$FE$6+VLOOKUP($FA458,EP,LOOKUPS!L$8,0)*$FF$6+VLOOKUP($FA458,BM,LOOKUPS!L$5,0)*$FG$6+VLOOKUP($FA458,DIV,LOOKUPS!L$7,0)*$FH$6++VLOOKUP($FA458,SIZE,LOOKUPS!L$11,0)*$FI$6),"",VLOOKUP($FA458,MOM,LOOKUPS!L$12,0)*$FB$6+VLOOKUP($FA458,STREV,LOOKUPS!L$10,0)*$FC$6+VLOOKUP($FA458,LTREV,LOOKUPS!L$9,0)*$FD$6+VLOOKUP($FA458,CFP,LOOKUPS!L$6,0)*$FE$6+VLOOKUP($FA458,EP,LOOKUPS!L$8,0)*$FF$6+VLOOKUP($FA458,BM,LOOKUPS!L$5,0)*$FG$6+VLOOKUP($FA458,DIV,LOOKUPS!L$7,0)*$FH$6++VLOOKUP($FA458,SIZE,LOOKUPS!L$11,0)*$FI$6)</f>
        <v>1.7998000000000003</v>
      </c>
    </row>
    <row r="459" spans="1:167" x14ac:dyDescent="0.3">
      <c r="A459" s="1">
        <v>196406</v>
      </c>
      <c r="B459" s="1">
        <v>0.35</v>
      </c>
      <c r="C459" s="1">
        <v>0.5</v>
      </c>
      <c r="D459" s="1">
        <v>0.72</v>
      </c>
      <c r="E459" s="1">
        <v>1.21</v>
      </c>
      <c r="F459" s="1">
        <v>1.35</v>
      </c>
      <c r="G459" s="1">
        <v>1.69</v>
      </c>
      <c r="H459" s="1">
        <v>1.72</v>
      </c>
      <c r="I459" s="1">
        <v>1.07</v>
      </c>
      <c r="J459" s="1">
        <v>1.28</v>
      </c>
      <c r="K459" s="1">
        <v>1.1599999999999999</v>
      </c>
      <c r="M459" s="1">
        <v>196307</v>
      </c>
      <c r="N459" s="1">
        <v>1.74</v>
      </c>
      <c r="O459" s="1">
        <v>-0.35</v>
      </c>
      <c r="P459" s="1">
        <v>-0.95</v>
      </c>
      <c r="Q459" s="1">
        <v>-1.45</v>
      </c>
      <c r="R459" s="1">
        <v>-0.97</v>
      </c>
      <c r="S459" s="1">
        <v>-0.98</v>
      </c>
      <c r="T459" s="1">
        <v>-1.01</v>
      </c>
      <c r="U459" s="1">
        <v>-1.36</v>
      </c>
      <c r="V459" s="1">
        <v>-0.22</v>
      </c>
      <c r="W459" s="1">
        <v>-1.69</v>
      </c>
      <c r="Y459" s="1">
        <v>196806</v>
      </c>
      <c r="Z459" s="1">
        <v>1.73</v>
      </c>
      <c r="AA459" s="1">
        <v>3.86</v>
      </c>
      <c r="AB459" s="1">
        <v>3.04</v>
      </c>
      <c r="AC459" s="1">
        <v>2.39</v>
      </c>
      <c r="AD459" s="1">
        <v>3.69</v>
      </c>
      <c r="AE459" s="1">
        <v>1.89</v>
      </c>
      <c r="AF459" s="1">
        <v>1.41</v>
      </c>
      <c r="AG459" s="1">
        <v>1.54</v>
      </c>
      <c r="AH459" s="1">
        <v>0.17</v>
      </c>
      <c r="AI459" s="1">
        <v>-1</v>
      </c>
      <c r="AK459">
        <v>198812</v>
      </c>
      <c r="AL459">
        <v>0.77</v>
      </c>
      <c r="AM459">
        <v>3.73</v>
      </c>
      <c r="AN459">
        <v>3.17</v>
      </c>
      <c r="AO459">
        <v>3.32</v>
      </c>
      <c r="AP459">
        <v>3.7</v>
      </c>
      <c r="AQ459">
        <v>3.56</v>
      </c>
      <c r="AR459">
        <v>3.36</v>
      </c>
      <c r="AS459">
        <v>2.78</v>
      </c>
      <c r="AT459">
        <v>3.42</v>
      </c>
      <c r="AU459">
        <v>3.37</v>
      </c>
      <c r="AV459">
        <v>4.3600000000000003</v>
      </c>
      <c r="AW459">
        <v>3.78</v>
      </c>
      <c r="AX459">
        <v>3.28</v>
      </c>
      <c r="AY459">
        <v>3.74</v>
      </c>
      <c r="AZ459">
        <v>2.93</v>
      </c>
      <c r="BA459">
        <v>2.5299999999999998</v>
      </c>
      <c r="BB459">
        <v>3.03</v>
      </c>
      <c r="BC459">
        <v>3.84</v>
      </c>
      <c r="BD459">
        <v>3.14</v>
      </c>
      <c r="BF459" s="1">
        <v>198812</v>
      </c>
      <c r="BG459" s="1">
        <v>1.19</v>
      </c>
      <c r="BH459" s="1">
        <v>3.67</v>
      </c>
      <c r="BI459" s="1">
        <v>3.13</v>
      </c>
      <c r="BJ459" s="1">
        <v>3.06</v>
      </c>
      <c r="BK459" s="1">
        <v>3.87</v>
      </c>
      <c r="BL459" s="1">
        <v>2.89</v>
      </c>
      <c r="BM459" s="1">
        <v>3.53</v>
      </c>
      <c r="BN459" s="1">
        <v>2.81</v>
      </c>
      <c r="BO459" s="1">
        <v>3.13</v>
      </c>
      <c r="BP459" s="1">
        <v>3.42</v>
      </c>
      <c r="BQ459" s="1">
        <v>4.5999999999999996</v>
      </c>
      <c r="BR459" s="1">
        <v>3.03</v>
      </c>
      <c r="BS459" s="1">
        <v>2.74</v>
      </c>
      <c r="BT459" s="1">
        <v>4.1100000000000003</v>
      </c>
      <c r="BU459" s="1">
        <v>2.91</v>
      </c>
      <c r="BV459" s="1">
        <v>2.71</v>
      </c>
      <c r="BW459" s="1">
        <v>2.9</v>
      </c>
      <c r="BX459" s="1">
        <v>3.14</v>
      </c>
      <c r="BY459" s="1">
        <v>3.13</v>
      </c>
      <c r="CA459" s="1">
        <v>196312</v>
      </c>
      <c r="CB459" s="1">
        <v>0.1</v>
      </c>
      <c r="CC459" s="1">
        <v>-0.03</v>
      </c>
      <c r="CD459" s="1">
        <v>0.27</v>
      </c>
      <c r="CE459" s="1">
        <v>-0.34</v>
      </c>
      <c r="CF459" s="1">
        <v>-0.38</v>
      </c>
      <c r="CG459" s="1">
        <v>0.33</v>
      </c>
      <c r="CH459" s="1">
        <v>0.56999999999999995</v>
      </c>
      <c r="CI459" s="1">
        <v>-0.22</v>
      </c>
      <c r="CJ459" s="1">
        <v>-0.24</v>
      </c>
      <c r="CK459" s="1">
        <v>-1</v>
      </c>
      <c r="CL459" s="1">
        <v>0.33</v>
      </c>
      <c r="CM459" s="1">
        <v>0.8</v>
      </c>
      <c r="CN459" s="1">
        <v>-0.14000000000000001</v>
      </c>
      <c r="CO459" s="1">
        <v>0.49</v>
      </c>
      <c r="CP459" s="1">
        <v>0.65</v>
      </c>
      <c r="CQ459" s="1">
        <v>0.09</v>
      </c>
      <c r="CR459" s="1">
        <v>-0.53</v>
      </c>
      <c r="CS459" s="1">
        <v>0.25</v>
      </c>
      <c r="CT459" s="1">
        <v>-0.71</v>
      </c>
      <c r="CV459" s="1">
        <v>196412</v>
      </c>
      <c r="CW459" s="1">
        <v>-3.28</v>
      </c>
      <c r="CX459" s="1">
        <v>-0.31</v>
      </c>
      <c r="CY459" s="1">
        <v>-0.45</v>
      </c>
      <c r="CZ459" s="1">
        <v>-1.27</v>
      </c>
      <c r="DA459" s="1">
        <v>-0.31</v>
      </c>
      <c r="DB459" s="1">
        <v>-0.3</v>
      </c>
      <c r="DC459" s="1">
        <v>-0.41</v>
      </c>
      <c r="DD459" s="1">
        <v>-1.24</v>
      </c>
      <c r="DE459" s="1">
        <v>-1.0900000000000001</v>
      </c>
      <c r="DF459" s="1">
        <v>-0.08</v>
      </c>
      <c r="DG459" s="1">
        <v>-0.55000000000000004</v>
      </c>
      <c r="DH459" s="1">
        <v>-0.32</v>
      </c>
      <c r="DI459" s="1">
        <v>-0.28000000000000003</v>
      </c>
      <c r="DJ459" s="1">
        <v>-0.4</v>
      </c>
      <c r="DK459" s="1">
        <v>-0.43</v>
      </c>
      <c r="DL459" s="1">
        <v>-0.71</v>
      </c>
      <c r="DM459" s="1">
        <v>-1.71</v>
      </c>
      <c r="DN459" s="1">
        <v>-0.97</v>
      </c>
      <c r="DO459" s="1">
        <v>-1.17</v>
      </c>
      <c r="DQ459" s="1">
        <v>196312</v>
      </c>
      <c r="DR459" s="1">
        <v>-99.99</v>
      </c>
      <c r="DS459" s="1">
        <v>-2.02</v>
      </c>
      <c r="DT459" s="1">
        <v>1.1399999999999999</v>
      </c>
      <c r="DU459" s="1">
        <v>1.8</v>
      </c>
      <c r="DV459" s="1">
        <v>-2.38</v>
      </c>
      <c r="DW459" s="1">
        <v>0.21</v>
      </c>
      <c r="DX459" s="1">
        <v>1.23</v>
      </c>
      <c r="DY459" s="1">
        <v>1.52</v>
      </c>
      <c r="DZ459" s="1">
        <v>2.0699999999999998</v>
      </c>
      <c r="EA459" s="1">
        <v>-2.79</v>
      </c>
      <c r="EB459" s="1">
        <v>-1.1000000000000001</v>
      </c>
      <c r="EC459" s="1">
        <v>-0.02</v>
      </c>
      <c r="ED459" s="1">
        <v>0.46</v>
      </c>
      <c r="EE459" s="1">
        <v>1.81</v>
      </c>
      <c r="EF459" s="1">
        <v>0.6</v>
      </c>
      <c r="EG459" s="1">
        <v>1.76</v>
      </c>
      <c r="EH459" s="1">
        <v>1.28</v>
      </c>
      <c r="EI459" s="1">
        <v>1.84</v>
      </c>
      <c r="EJ459" s="1">
        <v>2.29</v>
      </c>
      <c r="EL459">
        <v>196312</v>
      </c>
      <c r="EM459">
        <v>1.83</v>
      </c>
      <c r="EN459">
        <v>-2.0099999999999998</v>
      </c>
      <c r="EO459">
        <v>-0.06</v>
      </c>
      <c r="EP459">
        <v>0.28999999999999998</v>
      </c>
      <c r="ER459" s="1">
        <v>196406</v>
      </c>
      <c r="ES459" s="1">
        <v>0.45</v>
      </c>
      <c r="EU459" s="1">
        <v>196307</v>
      </c>
      <c r="EV459" s="1">
        <v>-0.03</v>
      </c>
      <c r="EX459" s="1">
        <v>196806</v>
      </c>
      <c r="EY459" s="1">
        <v>2.69</v>
      </c>
      <c r="FA459" s="1">
        <v>196406</v>
      </c>
      <c r="FB459" s="1">
        <f>IF(ISERROR(VLOOKUP($FA459,MOM,LOOKUPS!C$12,0)*$FB$6+VLOOKUP($FA459,STREV,LOOKUPS!C$10,0)*$FC$6+VLOOKUP($FA459,LTREV,LOOKUPS!C$9,0)*$FD$6+VLOOKUP($FA459,CFP,LOOKUPS!C$6,0)*$FE$6+VLOOKUP($FA459,EP,LOOKUPS!C$8,0)*$FF$6+VLOOKUP($FA459,BM,LOOKUPS!C$5,0)*$FG$6+VLOOKUP($FA459,DIV,LOOKUPS!C$7,0)*$FH$6++VLOOKUP($FA459,SIZE,LOOKUPS!C$11,0)*$FI$6),"",VLOOKUP($FA459,MOM,LOOKUPS!C$12,0)*$FB$6+VLOOKUP($FA459,STREV,LOOKUPS!C$10,0)*$FC$6+VLOOKUP($FA459,LTREV,LOOKUPS!C$9,0)*$FD$6+VLOOKUP($FA459,CFP,LOOKUPS!C$6,0)*$FE$6+VLOOKUP($FA459,EP,LOOKUPS!C$8,0)*$FF$6+VLOOKUP($FA459,BM,LOOKUPS!C$5,0)*$FG$6+VLOOKUP($FA459,DIV,LOOKUPS!C$7,0)*$FH$6++VLOOKUP($FA459,SIZE,LOOKUPS!C$11,0)*$FI$6)</f>
        <v>0.98180000000000001</v>
      </c>
      <c r="FC459" s="1">
        <f>IF(ISERROR(VLOOKUP($FA459,MOM,LOOKUPS!D$12,0)*$FB$6+VLOOKUP($FA459,STREV,LOOKUPS!D$10,0)*$FC$6+VLOOKUP($FA459,LTREV,LOOKUPS!D$9,0)*$FD$6+VLOOKUP($FA459,CFP,LOOKUPS!D$6,0)*$FE$6+VLOOKUP($FA459,EP,LOOKUPS!D$8,0)*$FF$6+VLOOKUP($FA459,BM,LOOKUPS!D$5,0)*$FG$6+VLOOKUP($FA459,DIV,LOOKUPS!D$7,0)*$FH$6++VLOOKUP($FA459,SIZE,LOOKUPS!D$11,0)*$FI$6),"",VLOOKUP($FA459,MOM,LOOKUPS!D$12,0)*$FB$6+VLOOKUP($FA459,STREV,LOOKUPS!D$10,0)*$FC$6+VLOOKUP($FA459,LTREV,LOOKUPS!D$9,0)*$FD$6+VLOOKUP($FA459,CFP,LOOKUPS!D$6,0)*$FE$6+VLOOKUP($FA459,EP,LOOKUPS!D$8,0)*$FF$6+VLOOKUP($FA459,BM,LOOKUPS!D$5,0)*$FG$6+VLOOKUP($FA459,DIV,LOOKUPS!D$7,0)*$FH$6++VLOOKUP($FA459,SIZE,LOOKUPS!D$11,0)*$FI$6)</f>
        <v>0.88440000000000007</v>
      </c>
      <c r="FD459" s="1">
        <f>IF(ISERROR(VLOOKUP($FA459,MOM,LOOKUPS!E$12,0)*$FB$6+VLOOKUP($FA459,STREV,LOOKUPS!E$10,0)*$FC$6+VLOOKUP($FA459,LTREV,LOOKUPS!E$9,0)*$FD$6+VLOOKUP($FA459,CFP,LOOKUPS!E$6,0)*$FE$6+VLOOKUP($FA459,EP,LOOKUPS!E$8,0)*$FF$6+VLOOKUP($FA459,BM,LOOKUPS!E$5,0)*$FG$6+VLOOKUP($FA459,DIV,LOOKUPS!E$7,0)*$FH$6++VLOOKUP($FA459,SIZE,LOOKUPS!E$11,0)*$FI$6),"",VLOOKUP($FA459,MOM,LOOKUPS!E$12,0)*$FB$6+VLOOKUP($FA459,STREV,LOOKUPS!E$10,0)*$FC$6+VLOOKUP($FA459,LTREV,LOOKUPS!E$9,0)*$FD$6+VLOOKUP($FA459,CFP,LOOKUPS!E$6,0)*$FE$6+VLOOKUP($FA459,EP,LOOKUPS!E$8,0)*$FF$6+VLOOKUP($FA459,BM,LOOKUPS!E$5,0)*$FG$6+VLOOKUP($FA459,DIV,LOOKUPS!E$7,0)*$FH$6++VLOOKUP($FA459,SIZE,LOOKUPS!E$11,0)*$FI$6)</f>
        <v>0.84730000000000005</v>
      </c>
      <c r="FE459" s="1">
        <f>IF(ISERROR(VLOOKUP($FA459,MOM,LOOKUPS!F$12,0)*$FB$6+VLOOKUP($FA459,STREV,LOOKUPS!F$10,0)*$FC$6+VLOOKUP($FA459,LTREV,LOOKUPS!F$9,0)*$FD$6+VLOOKUP($FA459,CFP,LOOKUPS!F$6,0)*$FE$6+VLOOKUP($FA459,EP,LOOKUPS!F$8,0)*$FF$6+VLOOKUP($FA459,BM,LOOKUPS!F$5,0)*$FG$6+VLOOKUP($FA459,DIV,LOOKUPS!F$7,0)*$FH$6++VLOOKUP($FA459,SIZE,LOOKUPS!F$11,0)*$FI$6),"",VLOOKUP($FA459,MOM,LOOKUPS!F$12,0)*$FB$6+VLOOKUP($FA459,STREV,LOOKUPS!F$10,0)*$FC$6+VLOOKUP($FA459,LTREV,LOOKUPS!F$9,0)*$FD$6+VLOOKUP($FA459,CFP,LOOKUPS!F$6,0)*$FE$6+VLOOKUP($FA459,EP,LOOKUPS!F$8,0)*$FF$6+VLOOKUP($FA459,BM,LOOKUPS!F$5,0)*$FG$6+VLOOKUP($FA459,DIV,LOOKUPS!F$7,0)*$FH$6++VLOOKUP($FA459,SIZE,LOOKUPS!F$11,0)*$FI$6)</f>
        <v>1.3298000000000001</v>
      </c>
      <c r="FF459" s="1">
        <f>IF(ISERROR(VLOOKUP($FA459,MOM,LOOKUPS!G$12,0)*$FB$6+VLOOKUP($FA459,STREV,LOOKUPS!G$10,0)*$FC$6+VLOOKUP($FA459,LTREV,LOOKUPS!G$9,0)*$FD$6+VLOOKUP($FA459,CFP,LOOKUPS!G$6,0)*$FE$6+VLOOKUP($FA459,EP,LOOKUPS!G$8,0)*$FF$6+VLOOKUP($FA459,BM,LOOKUPS!G$5,0)*$FG$6+VLOOKUP($FA459,DIV,LOOKUPS!G$7,0)*$FH$6++VLOOKUP($FA459,SIZE,LOOKUPS!G$11,0)*$FI$6),"",VLOOKUP($FA459,MOM,LOOKUPS!G$12,0)*$FB$6+VLOOKUP($FA459,STREV,LOOKUPS!G$10,0)*$FC$6+VLOOKUP($FA459,LTREV,LOOKUPS!G$9,0)*$FD$6+VLOOKUP($FA459,CFP,LOOKUPS!G$6,0)*$FE$6+VLOOKUP($FA459,EP,LOOKUPS!G$8,0)*$FF$6+VLOOKUP($FA459,BM,LOOKUPS!G$5,0)*$FG$6+VLOOKUP($FA459,DIV,LOOKUPS!G$7,0)*$FH$6++VLOOKUP($FA459,SIZE,LOOKUPS!G$11,0)*$FI$6)</f>
        <v>1.2128000000000001</v>
      </c>
      <c r="FG459" s="1">
        <f>IF(ISERROR(VLOOKUP($FA459,MOM,LOOKUPS!H$12,0)*$FB$6+VLOOKUP($FA459,STREV,LOOKUPS!H$10,0)*$FC$6+VLOOKUP($FA459,LTREV,LOOKUPS!H$9,0)*$FD$6+VLOOKUP($FA459,CFP,LOOKUPS!H$6,0)*$FE$6+VLOOKUP($FA459,EP,LOOKUPS!H$8,0)*$FF$6+VLOOKUP($FA459,BM,LOOKUPS!H$5,0)*$FG$6+VLOOKUP($FA459,DIV,LOOKUPS!H$7,0)*$FH$6++VLOOKUP($FA459,SIZE,LOOKUPS!H$11,0)*$FI$6),"",VLOOKUP($FA459,MOM,LOOKUPS!H$12,0)*$FB$6+VLOOKUP($FA459,STREV,LOOKUPS!H$10,0)*$FC$6+VLOOKUP($FA459,LTREV,LOOKUPS!H$9,0)*$FD$6+VLOOKUP($FA459,CFP,LOOKUPS!H$6,0)*$FE$6+VLOOKUP($FA459,EP,LOOKUPS!H$8,0)*$FF$6+VLOOKUP($FA459,BM,LOOKUPS!H$5,0)*$FG$6+VLOOKUP($FA459,DIV,LOOKUPS!H$7,0)*$FH$6++VLOOKUP($FA459,SIZE,LOOKUPS!H$11,0)*$FI$6)</f>
        <v>1.2998000000000001</v>
      </c>
      <c r="FH459" s="1">
        <f>IF(ISERROR(VLOOKUP($FA459,MOM,LOOKUPS!I$12,0)*$FB$6+VLOOKUP($FA459,STREV,LOOKUPS!I$10,0)*$FC$6+VLOOKUP($FA459,LTREV,LOOKUPS!I$9,0)*$FD$6+VLOOKUP($FA459,CFP,LOOKUPS!I$6,0)*$FE$6+VLOOKUP($FA459,EP,LOOKUPS!I$8,0)*$FF$6+VLOOKUP($FA459,BM,LOOKUPS!I$5,0)*$FG$6+VLOOKUP($FA459,DIV,LOOKUPS!I$7,0)*$FH$6++VLOOKUP($FA459,SIZE,LOOKUPS!I$11,0)*$FI$6),"",VLOOKUP($FA459,MOM,LOOKUPS!I$12,0)*$FB$6+VLOOKUP($FA459,STREV,LOOKUPS!I$10,0)*$FC$6+VLOOKUP($FA459,LTREV,LOOKUPS!I$9,0)*$FD$6+VLOOKUP($FA459,CFP,LOOKUPS!I$6,0)*$FE$6+VLOOKUP($FA459,EP,LOOKUPS!I$8,0)*$FF$6+VLOOKUP($FA459,BM,LOOKUPS!I$5,0)*$FG$6+VLOOKUP($FA459,DIV,LOOKUPS!I$7,0)*$FH$6++VLOOKUP($FA459,SIZE,LOOKUPS!I$11,0)*$FI$6)</f>
        <v>1.1989000000000001</v>
      </c>
      <c r="FI459" s="1">
        <f>IF(ISERROR(VLOOKUP($FA459,MOM,LOOKUPS!J$12,0)*$FB$6+VLOOKUP($FA459,STREV,LOOKUPS!J$10,0)*$FC$6+VLOOKUP($FA459,LTREV,LOOKUPS!J$9,0)*$FD$6+VLOOKUP($FA459,CFP,LOOKUPS!J$6,0)*$FE$6+VLOOKUP($FA459,EP,LOOKUPS!J$8,0)*$FF$6+VLOOKUP($FA459,BM,LOOKUPS!J$5,0)*$FG$6+VLOOKUP($FA459,DIV,LOOKUPS!J$7,0)*$FH$6++VLOOKUP($FA459,SIZE,LOOKUPS!J$11,0)*$FI$6),"",VLOOKUP($FA459,MOM,LOOKUPS!J$12,0)*$FB$6+VLOOKUP($FA459,STREV,LOOKUPS!J$10,0)*$FC$6+VLOOKUP($FA459,LTREV,LOOKUPS!J$9,0)*$FD$6+VLOOKUP($FA459,CFP,LOOKUPS!J$6,0)*$FE$6+VLOOKUP($FA459,EP,LOOKUPS!J$8,0)*$FF$6+VLOOKUP($FA459,BM,LOOKUPS!J$5,0)*$FG$6+VLOOKUP($FA459,DIV,LOOKUPS!J$7,0)*$FH$6++VLOOKUP($FA459,SIZE,LOOKUPS!J$11,0)*$FI$6)</f>
        <v>1.5016</v>
      </c>
      <c r="FJ459" s="1">
        <f>IF(ISERROR(VLOOKUP($FA459,MOM,LOOKUPS!K$12,0)*$FB$6+VLOOKUP($FA459,STREV,LOOKUPS!K$10,0)*$FC$6+VLOOKUP($FA459,LTREV,LOOKUPS!K$9,0)*$FD$6+VLOOKUP($FA459,CFP,LOOKUPS!K$6,0)*$FE$6+VLOOKUP($FA459,EP,LOOKUPS!K$8,0)*$FF$6+VLOOKUP($FA459,BM,LOOKUPS!K$5,0)*$FG$6+VLOOKUP($FA459,DIV,LOOKUPS!K$7,0)*$FH$6++VLOOKUP($FA459,SIZE,LOOKUPS!K$11,0)*$FI$6),"",VLOOKUP($FA459,MOM,LOOKUPS!K$12,0)*$FB$6+VLOOKUP($FA459,STREV,LOOKUPS!K$10,0)*$FC$6+VLOOKUP($FA459,LTREV,LOOKUPS!K$9,0)*$FD$6+VLOOKUP($FA459,CFP,LOOKUPS!K$6,0)*$FE$6+VLOOKUP($FA459,EP,LOOKUPS!K$8,0)*$FF$6+VLOOKUP($FA459,BM,LOOKUPS!K$5,0)*$FG$6+VLOOKUP($FA459,DIV,LOOKUPS!K$7,0)*$FH$6++VLOOKUP($FA459,SIZE,LOOKUPS!K$11,0)*$FI$6)</f>
        <v>1.4388000000000001</v>
      </c>
      <c r="FK459" s="1">
        <f>IF(ISERROR(VLOOKUP($FA459,MOM,LOOKUPS!L$12,0)*$FB$6+VLOOKUP($FA459,STREV,LOOKUPS!L$10,0)*$FC$6+VLOOKUP($FA459,LTREV,LOOKUPS!L$9,0)*$FD$6+VLOOKUP($FA459,CFP,LOOKUPS!L$6,0)*$FE$6+VLOOKUP($FA459,EP,LOOKUPS!L$8,0)*$FF$6+VLOOKUP($FA459,BM,LOOKUPS!L$5,0)*$FG$6+VLOOKUP($FA459,DIV,LOOKUPS!L$7,0)*$FH$6++VLOOKUP($FA459,SIZE,LOOKUPS!L$11,0)*$FI$6),"",VLOOKUP($FA459,MOM,LOOKUPS!L$12,0)*$FB$6+VLOOKUP($FA459,STREV,LOOKUPS!L$10,0)*$FC$6+VLOOKUP($FA459,LTREV,LOOKUPS!L$9,0)*$FD$6+VLOOKUP($FA459,CFP,LOOKUPS!L$6,0)*$FE$6+VLOOKUP($FA459,EP,LOOKUPS!L$8,0)*$FF$6+VLOOKUP($FA459,BM,LOOKUPS!L$5,0)*$FG$6+VLOOKUP($FA459,DIV,LOOKUPS!L$7,0)*$FH$6++VLOOKUP($FA459,SIZE,LOOKUPS!L$11,0)*$FI$6)</f>
        <v>1.0789</v>
      </c>
    </row>
    <row r="460" spans="1:167" x14ac:dyDescent="0.3">
      <c r="A460" s="1">
        <v>196407</v>
      </c>
      <c r="B460" s="1">
        <v>2.95</v>
      </c>
      <c r="C460" s="1">
        <v>2.3199999999999998</v>
      </c>
      <c r="D460" s="1">
        <v>3.28</v>
      </c>
      <c r="E460" s="1">
        <v>3.26</v>
      </c>
      <c r="F460" s="1">
        <v>3.9</v>
      </c>
      <c r="G460" s="1">
        <v>3.11</v>
      </c>
      <c r="H460" s="1">
        <v>3.01</v>
      </c>
      <c r="I460" s="1">
        <v>2.82</v>
      </c>
      <c r="J460" s="1">
        <v>3.49</v>
      </c>
      <c r="K460" s="1">
        <v>2.36</v>
      </c>
      <c r="M460" s="1">
        <v>196308</v>
      </c>
      <c r="N460" s="1">
        <v>5.09</v>
      </c>
      <c r="O460" s="1">
        <v>4.1500000000000004</v>
      </c>
      <c r="P460" s="1">
        <v>4.46</v>
      </c>
      <c r="Q460" s="1">
        <v>4.4400000000000004</v>
      </c>
      <c r="R460" s="1">
        <v>4.95</v>
      </c>
      <c r="S460" s="1">
        <v>3.77</v>
      </c>
      <c r="T460" s="1">
        <v>4.2699999999999996</v>
      </c>
      <c r="U460" s="1">
        <v>3.64</v>
      </c>
      <c r="V460" s="1">
        <v>4.4400000000000004</v>
      </c>
      <c r="W460" s="1">
        <v>3.51</v>
      </c>
      <c r="Y460" s="1">
        <v>196807</v>
      </c>
      <c r="Z460" s="1">
        <v>2.93</v>
      </c>
      <c r="AA460" s="1">
        <v>0.23</v>
      </c>
      <c r="AB460" s="1">
        <v>-1.45</v>
      </c>
      <c r="AC460" s="1">
        <v>-2.13</v>
      </c>
      <c r="AD460" s="1">
        <v>-1.84</v>
      </c>
      <c r="AE460" s="1">
        <v>-2.09</v>
      </c>
      <c r="AF460" s="1">
        <v>-4.34</v>
      </c>
      <c r="AG460" s="1">
        <v>-3.8</v>
      </c>
      <c r="AH460" s="1">
        <v>-5.24</v>
      </c>
      <c r="AI460" s="1">
        <v>-6.76</v>
      </c>
      <c r="AK460">
        <v>198901</v>
      </c>
      <c r="AL460">
        <v>10.199999999999999</v>
      </c>
      <c r="AM460">
        <v>5.4</v>
      </c>
      <c r="AN460">
        <v>5.0199999999999996</v>
      </c>
      <c r="AO460">
        <v>6.16</v>
      </c>
      <c r="AP460">
        <v>5.46</v>
      </c>
      <c r="AQ460">
        <v>4.57</v>
      </c>
      <c r="AR460">
        <v>5.64</v>
      </c>
      <c r="AS460">
        <v>5.03</v>
      </c>
      <c r="AT460">
        <v>6.49</v>
      </c>
      <c r="AU460">
        <v>5.5</v>
      </c>
      <c r="AV460">
        <v>5.39</v>
      </c>
      <c r="AW460">
        <v>5.24</v>
      </c>
      <c r="AX460">
        <v>3.73</v>
      </c>
      <c r="AY460">
        <v>5.54</v>
      </c>
      <c r="AZ460">
        <v>5.74</v>
      </c>
      <c r="BA460">
        <v>4.87</v>
      </c>
      <c r="BB460">
        <v>5.19</v>
      </c>
      <c r="BC460">
        <v>5.21</v>
      </c>
      <c r="BD460">
        <v>7.35</v>
      </c>
      <c r="BF460" s="1">
        <v>198901</v>
      </c>
      <c r="BG460" s="1">
        <v>9.8000000000000007</v>
      </c>
      <c r="BH460" s="1">
        <v>5.31</v>
      </c>
      <c r="BI460" s="1">
        <v>4.9000000000000004</v>
      </c>
      <c r="BJ460" s="1">
        <v>6.01</v>
      </c>
      <c r="BK460" s="1">
        <v>5.45</v>
      </c>
      <c r="BL460" s="1">
        <v>4.83</v>
      </c>
      <c r="BM460" s="1">
        <v>5.22</v>
      </c>
      <c r="BN460" s="1">
        <v>4.6100000000000003</v>
      </c>
      <c r="BO460" s="1">
        <v>6.53</v>
      </c>
      <c r="BP460" s="1">
        <v>5.84</v>
      </c>
      <c r="BQ460" s="1">
        <v>4.83</v>
      </c>
      <c r="BR460" s="1">
        <v>4.87</v>
      </c>
      <c r="BS460" s="1">
        <v>4.79</v>
      </c>
      <c r="BT460" s="1">
        <v>5.0999999999999996</v>
      </c>
      <c r="BU460" s="1">
        <v>5.36</v>
      </c>
      <c r="BV460" s="1">
        <v>4.34</v>
      </c>
      <c r="BW460" s="1">
        <v>4.84</v>
      </c>
      <c r="BX460" s="1">
        <v>5.98</v>
      </c>
      <c r="BY460" s="1">
        <v>7.02</v>
      </c>
      <c r="CA460" s="1">
        <v>196401</v>
      </c>
      <c r="CB460" s="1">
        <v>5.54</v>
      </c>
      <c r="CC460" s="1">
        <v>2.39</v>
      </c>
      <c r="CD460" s="1">
        <v>3.06</v>
      </c>
      <c r="CE460" s="1">
        <v>4.3600000000000003</v>
      </c>
      <c r="CF460" s="1">
        <v>2.5299999999999998</v>
      </c>
      <c r="CG460" s="1">
        <v>2.19</v>
      </c>
      <c r="CH460" s="1">
        <v>3.37</v>
      </c>
      <c r="CI460" s="1">
        <v>3.48</v>
      </c>
      <c r="CJ460" s="1">
        <v>4.6500000000000004</v>
      </c>
      <c r="CK460" s="1">
        <v>3.84</v>
      </c>
      <c r="CL460" s="1">
        <v>1</v>
      </c>
      <c r="CM460" s="1">
        <v>2.06</v>
      </c>
      <c r="CN460" s="1">
        <v>2.33</v>
      </c>
      <c r="CO460" s="1">
        <v>2.98</v>
      </c>
      <c r="CP460" s="1">
        <v>3.73</v>
      </c>
      <c r="CQ460" s="1">
        <v>3.15</v>
      </c>
      <c r="CR460" s="1">
        <v>3.8</v>
      </c>
      <c r="CS460" s="1">
        <v>4.4800000000000004</v>
      </c>
      <c r="CT460" s="1">
        <v>4.8099999999999996</v>
      </c>
      <c r="CV460" s="1">
        <v>196501</v>
      </c>
      <c r="CW460" s="1">
        <v>10.63</v>
      </c>
      <c r="CX460" s="1">
        <v>6.72</v>
      </c>
      <c r="CY460" s="1">
        <v>5.52</v>
      </c>
      <c r="CZ460" s="1">
        <v>5.87</v>
      </c>
      <c r="DA460" s="1">
        <v>7.13</v>
      </c>
      <c r="DB460" s="1">
        <v>5.75</v>
      </c>
      <c r="DC460" s="1">
        <v>5.68</v>
      </c>
      <c r="DD460" s="1">
        <v>5.57</v>
      </c>
      <c r="DE460" s="1">
        <v>5.78</v>
      </c>
      <c r="DF460" s="1">
        <v>7.14</v>
      </c>
      <c r="DG460" s="1">
        <v>7.12</v>
      </c>
      <c r="DH460" s="1">
        <v>5.79</v>
      </c>
      <c r="DI460" s="1">
        <v>5.7</v>
      </c>
      <c r="DJ460" s="1">
        <v>5.05</v>
      </c>
      <c r="DK460" s="1">
        <v>6.29</v>
      </c>
      <c r="DL460" s="1">
        <v>5</v>
      </c>
      <c r="DM460" s="1">
        <v>6.07</v>
      </c>
      <c r="DN460" s="1">
        <v>4.62</v>
      </c>
      <c r="DO460" s="1">
        <v>6.57</v>
      </c>
      <c r="DQ460" s="1">
        <v>196401</v>
      </c>
      <c r="DR460" s="1">
        <v>-99.99</v>
      </c>
      <c r="DS460" s="1">
        <v>4.97</v>
      </c>
      <c r="DT460" s="1">
        <v>1.34</v>
      </c>
      <c r="DU460" s="1">
        <v>1.46</v>
      </c>
      <c r="DV460" s="1">
        <v>5.41</v>
      </c>
      <c r="DW460" s="1">
        <v>1.76</v>
      </c>
      <c r="DX460" s="1">
        <v>1.77</v>
      </c>
      <c r="DY460" s="1">
        <v>1.03</v>
      </c>
      <c r="DZ460" s="1">
        <v>1.61</v>
      </c>
      <c r="EA460" s="1">
        <v>5.96</v>
      </c>
      <c r="EB460" s="1">
        <v>3.67</v>
      </c>
      <c r="EC460" s="1">
        <v>2.4700000000000002</v>
      </c>
      <c r="ED460" s="1">
        <v>0.96</v>
      </c>
      <c r="EE460" s="1">
        <v>2.5</v>
      </c>
      <c r="EF460" s="1">
        <v>0.99</v>
      </c>
      <c r="EG460" s="1">
        <v>0.9</v>
      </c>
      <c r="EH460" s="1">
        <v>1.1599999999999999</v>
      </c>
      <c r="EI460" s="1">
        <v>1.2</v>
      </c>
      <c r="EJ460" s="1">
        <v>2</v>
      </c>
      <c r="EL460">
        <v>196401</v>
      </c>
      <c r="EM460">
        <v>2.2400000000000002</v>
      </c>
      <c r="EN460">
        <v>-0.18</v>
      </c>
      <c r="EO460">
        <v>1.53</v>
      </c>
      <c r="EP460">
        <v>0.3</v>
      </c>
      <c r="ER460" s="1">
        <v>196407</v>
      </c>
      <c r="ES460" s="1">
        <v>-0.38</v>
      </c>
      <c r="EU460" s="1">
        <v>196308</v>
      </c>
      <c r="EV460" s="1">
        <v>1.4</v>
      </c>
      <c r="EX460" s="1">
        <v>196807</v>
      </c>
      <c r="EY460" s="1">
        <v>6.27</v>
      </c>
      <c r="FA460" s="1">
        <v>196407</v>
      </c>
      <c r="FB460" s="1">
        <f>IF(ISERROR(VLOOKUP($FA460,MOM,LOOKUPS!C$12,0)*$FB$6+VLOOKUP($FA460,STREV,LOOKUPS!C$10,0)*$FC$6+VLOOKUP($FA460,LTREV,LOOKUPS!C$9,0)*$FD$6+VLOOKUP($FA460,CFP,LOOKUPS!C$6,0)*$FE$6+VLOOKUP($FA460,EP,LOOKUPS!C$8,0)*$FF$6+VLOOKUP($FA460,BM,LOOKUPS!C$5,0)*$FG$6+VLOOKUP($FA460,DIV,LOOKUPS!C$7,0)*$FH$6++VLOOKUP($FA460,SIZE,LOOKUPS!C$11,0)*$FI$6),"",VLOOKUP($FA460,MOM,LOOKUPS!C$12,0)*$FB$6+VLOOKUP($FA460,STREV,LOOKUPS!C$10,0)*$FC$6+VLOOKUP($FA460,LTREV,LOOKUPS!C$9,0)*$FD$6+VLOOKUP($FA460,CFP,LOOKUPS!C$6,0)*$FE$6+VLOOKUP($FA460,EP,LOOKUPS!C$8,0)*$FF$6+VLOOKUP($FA460,BM,LOOKUPS!C$5,0)*$FG$6+VLOOKUP($FA460,DIV,LOOKUPS!C$7,0)*$FH$6++VLOOKUP($FA460,SIZE,LOOKUPS!C$11,0)*$FI$6)</f>
        <v>1.7545000000000002</v>
      </c>
      <c r="FC460" s="1">
        <f>IF(ISERROR(VLOOKUP($FA460,MOM,LOOKUPS!D$12,0)*$FB$6+VLOOKUP($FA460,STREV,LOOKUPS!D$10,0)*$FC$6+VLOOKUP($FA460,LTREV,LOOKUPS!D$9,0)*$FD$6+VLOOKUP($FA460,CFP,LOOKUPS!D$6,0)*$FE$6+VLOOKUP($FA460,EP,LOOKUPS!D$8,0)*$FF$6+VLOOKUP($FA460,BM,LOOKUPS!D$5,0)*$FG$6+VLOOKUP($FA460,DIV,LOOKUPS!D$7,0)*$FH$6++VLOOKUP($FA460,SIZE,LOOKUPS!D$11,0)*$FI$6),"",VLOOKUP($FA460,MOM,LOOKUPS!D$12,0)*$FB$6+VLOOKUP($FA460,STREV,LOOKUPS!D$10,0)*$FC$6+VLOOKUP($FA460,LTREV,LOOKUPS!D$9,0)*$FD$6+VLOOKUP($FA460,CFP,LOOKUPS!D$6,0)*$FE$6+VLOOKUP($FA460,EP,LOOKUPS!D$8,0)*$FF$6+VLOOKUP($FA460,BM,LOOKUPS!D$5,0)*$FG$6+VLOOKUP($FA460,DIV,LOOKUPS!D$7,0)*$FH$6++VLOOKUP($FA460,SIZE,LOOKUPS!D$11,0)*$FI$6)</f>
        <v>2.6100000000000003</v>
      </c>
      <c r="FD460" s="1">
        <f>IF(ISERROR(VLOOKUP($FA460,MOM,LOOKUPS!E$12,0)*$FB$6+VLOOKUP($FA460,STREV,LOOKUPS!E$10,0)*$FC$6+VLOOKUP($FA460,LTREV,LOOKUPS!E$9,0)*$FD$6+VLOOKUP($FA460,CFP,LOOKUPS!E$6,0)*$FE$6+VLOOKUP($FA460,EP,LOOKUPS!E$8,0)*$FF$6+VLOOKUP($FA460,BM,LOOKUPS!E$5,0)*$FG$6+VLOOKUP($FA460,DIV,LOOKUPS!E$7,0)*$FH$6++VLOOKUP($FA460,SIZE,LOOKUPS!E$11,0)*$FI$6),"",VLOOKUP($FA460,MOM,LOOKUPS!E$12,0)*$FB$6+VLOOKUP($FA460,STREV,LOOKUPS!E$10,0)*$FC$6+VLOOKUP($FA460,LTREV,LOOKUPS!E$9,0)*$FD$6+VLOOKUP($FA460,CFP,LOOKUPS!E$6,0)*$FE$6+VLOOKUP($FA460,EP,LOOKUPS!E$8,0)*$FF$6+VLOOKUP($FA460,BM,LOOKUPS!E$5,0)*$FG$6+VLOOKUP($FA460,DIV,LOOKUPS!E$7,0)*$FH$6++VLOOKUP($FA460,SIZE,LOOKUPS!E$11,0)*$FI$6)</f>
        <v>2.8732000000000002</v>
      </c>
      <c r="FE460" s="1">
        <f>IF(ISERROR(VLOOKUP($FA460,MOM,LOOKUPS!F$12,0)*$FB$6+VLOOKUP($FA460,STREV,LOOKUPS!F$10,0)*$FC$6+VLOOKUP($FA460,LTREV,LOOKUPS!F$9,0)*$FD$6+VLOOKUP($FA460,CFP,LOOKUPS!F$6,0)*$FE$6+VLOOKUP($FA460,EP,LOOKUPS!F$8,0)*$FF$6+VLOOKUP($FA460,BM,LOOKUPS!F$5,0)*$FG$6+VLOOKUP($FA460,DIV,LOOKUPS!F$7,0)*$FH$6++VLOOKUP($FA460,SIZE,LOOKUPS!F$11,0)*$FI$6),"",VLOOKUP($FA460,MOM,LOOKUPS!F$12,0)*$FB$6+VLOOKUP($FA460,STREV,LOOKUPS!F$10,0)*$FC$6+VLOOKUP($FA460,LTREV,LOOKUPS!F$9,0)*$FD$6+VLOOKUP($FA460,CFP,LOOKUPS!F$6,0)*$FE$6+VLOOKUP($FA460,EP,LOOKUPS!F$8,0)*$FF$6+VLOOKUP($FA460,BM,LOOKUPS!F$5,0)*$FG$6+VLOOKUP($FA460,DIV,LOOKUPS!F$7,0)*$FH$6++VLOOKUP($FA460,SIZE,LOOKUPS!F$11,0)*$FI$6)</f>
        <v>3.1370000000000005</v>
      </c>
      <c r="FF460" s="1">
        <f>IF(ISERROR(VLOOKUP($FA460,MOM,LOOKUPS!G$12,0)*$FB$6+VLOOKUP($FA460,STREV,LOOKUPS!G$10,0)*$FC$6+VLOOKUP($FA460,LTREV,LOOKUPS!G$9,0)*$FD$6+VLOOKUP($FA460,CFP,LOOKUPS!G$6,0)*$FE$6+VLOOKUP($FA460,EP,LOOKUPS!G$8,0)*$FF$6+VLOOKUP($FA460,BM,LOOKUPS!G$5,0)*$FG$6+VLOOKUP($FA460,DIV,LOOKUPS!G$7,0)*$FH$6++VLOOKUP($FA460,SIZE,LOOKUPS!G$11,0)*$FI$6),"",VLOOKUP($FA460,MOM,LOOKUPS!G$12,0)*$FB$6+VLOOKUP($FA460,STREV,LOOKUPS!G$10,0)*$FC$6+VLOOKUP($FA460,LTREV,LOOKUPS!G$9,0)*$FD$6+VLOOKUP($FA460,CFP,LOOKUPS!G$6,0)*$FE$6+VLOOKUP($FA460,EP,LOOKUPS!G$8,0)*$FF$6+VLOOKUP($FA460,BM,LOOKUPS!G$5,0)*$FG$6+VLOOKUP($FA460,DIV,LOOKUPS!G$7,0)*$FH$6++VLOOKUP($FA460,SIZE,LOOKUPS!G$11,0)*$FI$6)</f>
        <v>3.2196000000000002</v>
      </c>
      <c r="FG460" s="1">
        <f>IF(ISERROR(VLOOKUP($FA460,MOM,LOOKUPS!H$12,0)*$FB$6+VLOOKUP($FA460,STREV,LOOKUPS!H$10,0)*$FC$6+VLOOKUP($FA460,LTREV,LOOKUPS!H$9,0)*$FD$6+VLOOKUP($FA460,CFP,LOOKUPS!H$6,0)*$FE$6+VLOOKUP($FA460,EP,LOOKUPS!H$8,0)*$FF$6+VLOOKUP($FA460,BM,LOOKUPS!H$5,0)*$FG$6+VLOOKUP($FA460,DIV,LOOKUPS!H$7,0)*$FH$6++VLOOKUP($FA460,SIZE,LOOKUPS!H$11,0)*$FI$6),"",VLOOKUP($FA460,MOM,LOOKUPS!H$12,0)*$FB$6+VLOOKUP($FA460,STREV,LOOKUPS!H$10,0)*$FC$6+VLOOKUP($FA460,LTREV,LOOKUPS!H$9,0)*$FD$6+VLOOKUP($FA460,CFP,LOOKUPS!H$6,0)*$FE$6+VLOOKUP($FA460,EP,LOOKUPS!H$8,0)*$FF$6+VLOOKUP($FA460,BM,LOOKUPS!H$5,0)*$FG$6+VLOOKUP($FA460,DIV,LOOKUPS!H$7,0)*$FH$6++VLOOKUP($FA460,SIZE,LOOKUPS!H$11,0)*$FI$6)</f>
        <v>3.4612999999999996</v>
      </c>
      <c r="FH460" s="1">
        <f>IF(ISERROR(VLOOKUP($FA460,MOM,LOOKUPS!I$12,0)*$FB$6+VLOOKUP($FA460,STREV,LOOKUPS!I$10,0)*$FC$6+VLOOKUP($FA460,LTREV,LOOKUPS!I$9,0)*$FD$6+VLOOKUP($FA460,CFP,LOOKUPS!I$6,0)*$FE$6+VLOOKUP($FA460,EP,LOOKUPS!I$8,0)*$FF$6+VLOOKUP($FA460,BM,LOOKUPS!I$5,0)*$FG$6+VLOOKUP($FA460,DIV,LOOKUPS!I$7,0)*$FH$6++VLOOKUP($FA460,SIZE,LOOKUPS!I$11,0)*$FI$6),"",VLOOKUP($FA460,MOM,LOOKUPS!I$12,0)*$FB$6+VLOOKUP($FA460,STREV,LOOKUPS!I$10,0)*$FC$6+VLOOKUP($FA460,LTREV,LOOKUPS!I$9,0)*$FD$6+VLOOKUP($FA460,CFP,LOOKUPS!I$6,0)*$FE$6+VLOOKUP($FA460,EP,LOOKUPS!I$8,0)*$FF$6+VLOOKUP($FA460,BM,LOOKUPS!I$5,0)*$FG$6+VLOOKUP($FA460,DIV,LOOKUPS!I$7,0)*$FH$6++VLOOKUP($FA460,SIZE,LOOKUPS!I$11,0)*$FI$6)</f>
        <v>2.7023000000000001</v>
      </c>
      <c r="FI460" s="1">
        <f>IF(ISERROR(VLOOKUP($FA460,MOM,LOOKUPS!J$12,0)*$FB$6+VLOOKUP($FA460,STREV,LOOKUPS!J$10,0)*$FC$6+VLOOKUP($FA460,LTREV,LOOKUPS!J$9,0)*$FD$6+VLOOKUP($FA460,CFP,LOOKUPS!J$6,0)*$FE$6+VLOOKUP($FA460,EP,LOOKUPS!J$8,0)*$FF$6+VLOOKUP($FA460,BM,LOOKUPS!J$5,0)*$FG$6+VLOOKUP($FA460,DIV,LOOKUPS!J$7,0)*$FH$6++VLOOKUP($FA460,SIZE,LOOKUPS!J$11,0)*$FI$6),"",VLOOKUP($FA460,MOM,LOOKUPS!J$12,0)*$FB$6+VLOOKUP($FA460,STREV,LOOKUPS!J$10,0)*$FC$6+VLOOKUP($FA460,LTREV,LOOKUPS!J$9,0)*$FD$6+VLOOKUP($FA460,CFP,LOOKUPS!J$6,0)*$FE$6+VLOOKUP($FA460,EP,LOOKUPS!J$8,0)*$FF$6+VLOOKUP($FA460,BM,LOOKUPS!J$5,0)*$FG$6+VLOOKUP($FA460,DIV,LOOKUPS!J$7,0)*$FH$6++VLOOKUP($FA460,SIZE,LOOKUPS!J$11,0)*$FI$6)</f>
        <v>3.4349000000000003</v>
      </c>
      <c r="FJ460" s="1">
        <f>IF(ISERROR(VLOOKUP($FA460,MOM,LOOKUPS!K$12,0)*$FB$6+VLOOKUP($FA460,STREV,LOOKUPS!K$10,0)*$FC$6+VLOOKUP($FA460,LTREV,LOOKUPS!K$9,0)*$FD$6+VLOOKUP($FA460,CFP,LOOKUPS!K$6,0)*$FE$6+VLOOKUP($FA460,EP,LOOKUPS!K$8,0)*$FF$6+VLOOKUP($FA460,BM,LOOKUPS!K$5,0)*$FG$6+VLOOKUP($FA460,DIV,LOOKUPS!K$7,0)*$FH$6++VLOOKUP($FA460,SIZE,LOOKUPS!K$11,0)*$FI$6),"",VLOOKUP($FA460,MOM,LOOKUPS!K$12,0)*$FB$6+VLOOKUP($FA460,STREV,LOOKUPS!K$10,0)*$FC$6+VLOOKUP($FA460,LTREV,LOOKUPS!K$9,0)*$FD$6+VLOOKUP($FA460,CFP,LOOKUPS!K$6,0)*$FE$6+VLOOKUP($FA460,EP,LOOKUPS!K$8,0)*$FF$6+VLOOKUP($FA460,BM,LOOKUPS!K$5,0)*$FG$6+VLOOKUP($FA460,DIV,LOOKUPS!K$7,0)*$FH$6++VLOOKUP($FA460,SIZE,LOOKUPS!K$11,0)*$FI$6)</f>
        <v>3.3211000000000004</v>
      </c>
      <c r="FK460" s="1">
        <f>IF(ISERROR(VLOOKUP($FA460,MOM,LOOKUPS!L$12,0)*$FB$6+VLOOKUP($FA460,STREV,LOOKUPS!L$10,0)*$FC$6+VLOOKUP($FA460,LTREV,LOOKUPS!L$9,0)*$FD$6+VLOOKUP($FA460,CFP,LOOKUPS!L$6,0)*$FE$6+VLOOKUP($FA460,EP,LOOKUPS!L$8,0)*$FF$6+VLOOKUP($FA460,BM,LOOKUPS!L$5,0)*$FG$6+VLOOKUP($FA460,DIV,LOOKUPS!L$7,0)*$FH$6++VLOOKUP($FA460,SIZE,LOOKUPS!L$11,0)*$FI$6),"",VLOOKUP($FA460,MOM,LOOKUPS!L$12,0)*$FB$6+VLOOKUP($FA460,STREV,LOOKUPS!L$10,0)*$FC$6+VLOOKUP($FA460,LTREV,LOOKUPS!L$9,0)*$FD$6+VLOOKUP($FA460,CFP,LOOKUPS!L$6,0)*$FE$6+VLOOKUP($FA460,EP,LOOKUPS!L$8,0)*$FF$6+VLOOKUP($FA460,BM,LOOKUPS!L$5,0)*$FG$6+VLOOKUP($FA460,DIV,LOOKUPS!L$7,0)*$FH$6++VLOOKUP($FA460,SIZE,LOOKUPS!L$11,0)*$FI$6)</f>
        <v>3.7022000000000004</v>
      </c>
    </row>
    <row r="461" spans="1:167" x14ac:dyDescent="0.3">
      <c r="A461" s="1">
        <v>196408</v>
      </c>
      <c r="B461" s="1">
        <v>-0.84</v>
      </c>
      <c r="C461" s="1">
        <v>-0.52</v>
      </c>
      <c r="D461" s="1">
        <v>0.53</v>
      </c>
      <c r="E461" s="1">
        <v>0.31</v>
      </c>
      <c r="F461" s="1">
        <v>-0.66</v>
      </c>
      <c r="G461" s="1">
        <v>-1.08</v>
      </c>
      <c r="H461" s="1">
        <v>-0.39</v>
      </c>
      <c r="I461" s="1">
        <v>-1.02</v>
      </c>
      <c r="J461" s="1">
        <v>-0.92</v>
      </c>
      <c r="K461" s="1">
        <v>-0.86</v>
      </c>
      <c r="M461" s="1">
        <v>196309</v>
      </c>
      <c r="N461" s="1">
        <v>0.46</v>
      </c>
      <c r="O461" s="1">
        <v>0.46</v>
      </c>
      <c r="P461" s="1">
        <v>0.28999999999999998</v>
      </c>
      <c r="Q461" s="1">
        <v>-1.69</v>
      </c>
      <c r="R461" s="1">
        <v>-1.54</v>
      </c>
      <c r="S461" s="1">
        <v>-2.1</v>
      </c>
      <c r="T461" s="1">
        <v>-1.77</v>
      </c>
      <c r="U461" s="1">
        <v>-1.47</v>
      </c>
      <c r="V461" s="1">
        <v>-2.2799999999999998</v>
      </c>
      <c r="W461" s="1">
        <v>-3.16</v>
      </c>
      <c r="Y461" s="1">
        <v>196808</v>
      </c>
      <c r="Z461" s="1">
        <v>6.8</v>
      </c>
      <c r="AA461" s="1">
        <v>1.69</v>
      </c>
      <c r="AB461" s="1">
        <v>3.97</v>
      </c>
      <c r="AC461" s="1">
        <v>3.72</v>
      </c>
      <c r="AD461" s="1">
        <v>4.7300000000000004</v>
      </c>
      <c r="AE461" s="1">
        <v>3.68</v>
      </c>
      <c r="AF461" s="1">
        <v>4.45</v>
      </c>
      <c r="AG461" s="1">
        <v>3.28</v>
      </c>
      <c r="AH461" s="1">
        <v>1.07</v>
      </c>
      <c r="AI461" s="1">
        <v>1.18</v>
      </c>
      <c r="AK461">
        <v>198902</v>
      </c>
      <c r="AL461">
        <v>0.8</v>
      </c>
      <c r="AM461">
        <v>0.48</v>
      </c>
      <c r="AN461">
        <v>0.12</v>
      </c>
      <c r="AO461">
        <v>0.62</v>
      </c>
      <c r="AP461">
        <v>0.56000000000000005</v>
      </c>
      <c r="AQ461">
        <v>0.15</v>
      </c>
      <c r="AR461">
        <v>-0.14000000000000001</v>
      </c>
      <c r="AS461">
        <v>1.03</v>
      </c>
      <c r="AT461">
        <v>0.45</v>
      </c>
      <c r="AU461">
        <v>0.37</v>
      </c>
      <c r="AV461">
        <v>0.92</v>
      </c>
      <c r="AW461">
        <v>0.27</v>
      </c>
      <c r="AX461">
        <v>-0.01</v>
      </c>
      <c r="AY461">
        <v>0.01</v>
      </c>
      <c r="AZ461">
        <v>-0.3</v>
      </c>
      <c r="BA461">
        <v>0.96</v>
      </c>
      <c r="BB461">
        <v>1.1100000000000001</v>
      </c>
      <c r="BC461">
        <v>1.5</v>
      </c>
      <c r="BD461">
        <v>-0.25</v>
      </c>
      <c r="BF461" s="1">
        <v>198902</v>
      </c>
      <c r="BG461" s="1">
        <v>0.77</v>
      </c>
      <c r="BH461" s="1">
        <v>0.12</v>
      </c>
      <c r="BI461" s="1">
        <v>0.49</v>
      </c>
      <c r="BJ461" s="1">
        <v>0.56000000000000005</v>
      </c>
      <c r="BK461" s="1">
        <v>0.02</v>
      </c>
      <c r="BL461" s="1">
        <v>0.56999999999999995</v>
      </c>
      <c r="BM461" s="1">
        <v>0.31</v>
      </c>
      <c r="BN461" s="1">
        <v>0.99</v>
      </c>
      <c r="BO461" s="1">
        <v>0.2</v>
      </c>
      <c r="BP461" s="1">
        <v>0.2</v>
      </c>
      <c r="BQ461" s="1">
        <v>-0.27</v>
      </c>
      <c r="BR461" s="1">
        <v>0.43</v>
      </c>
      <c r="BS461" s="1">
        <v>0.72</v>
      </c>
      <c r="BT461" s="1">
        <v>0.43</v>
      </c>
      <c r="BU461" s="1">
        <v>0.18</v>
      </c>
      <c r="BV461" s="1">
        <v>0.61</v>
      </c>
      <c r="BW461" s="1">
        <v>1.34</v>
      </c>
      <c r="BX461" s="1">
        <v>0.1</v>
      </c>
      <c r="BY461" s="1">
        <v>0.3</v>
      </c>
      <c r="CA461" s="1">
        <v>196402</v>
      </c>
      <c r="CB461" s="1">
        <v>1.07</v>
      </c>
      <c r="CC461" s="1">
        <v>1.62</v>
      </c>
      <c r="CD461" s="1">
        <v>2.56</v>
      </c>
      <c r="CE461" s="1">
        <v>3.92</v>
      </c>
      <c r="CF461" s="1">
        <v>1.73</v>
      </c>
      <c r="CG461" s="1">
        <v>1.86</v>
      </c>
      <c r="CH461" s="1">
        <v>2.79</v>
      </c>
      <c r="CI461" s="1">
        <v>2.59</v>
      </c>
      <c r="CJ461" s="1">
        <v>4.43</v>
      </c>
      <c r="CK461" s="1">
        <v>1.8</v>
      </c>
      <c r="CL461" s="1">
        <v>1.65</v>
      </c>
      <c r="CM461" s="1">
        <v>1.35</v>
      </c>
      <c r="CN461" s="1">
        <v>2.37</v>
      </c>
      <c r="CO461" s="1">
        <v>3.15</v>
      </c>
      <c r="CP461" s="1">
        <v>2.46</v>
      </c>
      <c r="CQ461" s="1">
        <v>2.2799999999999998</v>
      </c>
      <c r="CR461" s="1">
        <v>2.91</v>
      </c>
      <c r="CS461" s="1">
        <v>4.16</v>
      </c>
      <c r="CT461" s="1">
        <v>4.7</v>
      </c>
      <c r="CV461" s="1">
        <v>196502</v>
      </c>
      <c r="CW461" s="1">
        <v>3.99</v>
      </c>
      <c r="CX461" s="1">
        <v>3.31</v>
      </c>
      <c r="CY461" s="1">
        <v>2.88</v>
      </c>
      <c r="CZ461" s="1">
        <v>2.8</v>
      </c>
      <c r="DA461" s="1">
        <v>3.87</v>
      </c>
      <c r="DB461" s="1">
        <v>2.46</v>
      </c>
      <c r="DC461" s="1">
        <v>2.37</v>
      </c>
      <c r="DD461" s="1">
        <v>3.05</v>
      </c>
      <c r="DE461" s="1">
        <v>3.01</v>
      </c>
      <c r="DF461" s="1">
        <v>4.3</v>
      </c>
      <c r="DG461" s="1">
        <v>3.43</v>
      </c>
      <c r="DH461" s="1">
        <v>2</v>
      </c>
      <c r="DI461" s="1">
        <v>2.92</v>
      </c>
      <c r="DJ461" s="1">
        <v>1.74</v>
      </c>
      <c r="DK461" s="1">
        <v>2.96</v>
      </c>
      <c r="DL461" s="1">
        <v>3.9</v>
      </c>
      <c r="DM461" s="1">
        <v>2.2999999999999998</v>
      </c>
      <c r="DN461" s="1">
        <v>2.0099999999999998</v>
      </c>
      <c r="DO461" s="1">
        <v>3.7</v>
      </c>
      <c r="DQ461" s="1">
        <v>196402</v>
      </c>
      <c r="DR461" s="1">
        <v>-99.99</v>
      </c>
      <c r="DS461" s="1">
        <v>2.75</v>
      </c>
      <c r="DT461" s="1">
        <v>2.65</v>
      </c>
      <c r="DU461" s="1">
        <v>2.2599999999999998</v>
      </c>
      <c r="DV461" s="1">
        <v>2.75</v>
      </c>
      <c r="DW461" s="1">
        <v>3</v>
      </c>
      <c r="DX461" s="1">
        <v>2.23</v>
      </c>
      <c r="DY461" s="1">
        <v>2.87</v>
      </c>
      <c r="DZ461" s="1">
        <v>1.92</v>
      </c>
      <c r="EA461" s="1">
        <v>2.86</v>
      </c>
      <c r="EB461" s="1">
        <v>2.41</v>
      </c>
      <c r="EC461" s="1">
        <v>2.76</v>
      </c>
      <c r="ED461" s="1">
        <v>3.27</v>
      </c>
      <c r="EE461" s="1">
        <v>2.2200000000000002</v>
      </c>
      <c r="EF461" s="1">
        <v>2.2400000000000002</v>
      </c>
      <c r="EG461" s="1">
        <v>2.82</v>
      </c>
      <c r="EH461" s="1">
        <v>2.92</v>
      </c>
      <c r="EI461" s="1">
        <v>1.93</v>
      </c>
      <c r="EJ461" s="1">
        <v>1.91</v>
      </c>
      <c r="EL461">
        <v>196402</v>
      </c>
      <c r="EM461">
        <v>1.54</v>
      </c>
      <c r="EN461">
        <v>0.08</v>
      </c>
      <c r="EO461">
        <v>2.86</v>
      </c>
      <c r="EP461">
        <v>0.26</v>
      </c>
      <c r="ER461" s="1">
        <v>196408</v>
      </c>
      <c r="ES461" s="1">
        <v>-0.19</v>
      </c>
      <c r="EU461" s="1">
        <v>196309</v>
      </c>
      <c r="EV461" s="1">
        <v>1.19</v>
      </c>
      <c r="EX461" s="1">
        <v>196808</v>
      </c>
      <c r="EY461" s="1">
        <v>0.73</v>
      </c>
      <c r="FA461" s="1">
        <v>196408</v>
      </c>
      <c r="FB461" s="1">
        <f>IF(ISERROR(VLOOKUP($FA461,MOM,LOOKUPS!C$12,0)*$FB$6+VLOOKUP($FA461,STREV,LOOKUPS!C$10,0)*$FC$6+VLOOKUP($FA461,LTREV,LOOKUPS!C$9,0)*$FD$6+VLOOKUP($FA461,CFP,LOOKUPS!C$6,0)*$FE$6+VLOOKUP($FA461,EP,LOOKUPS!C$8,0)*$FF$6+VLOOKUP($FA461,BM,LOOKUPS!C$5,0)*$FG$6+VLOOKUP($FA461,DIV,LOOKUPS!C$7,0)*$FH$6++VLOOKUP($FA461,SIZE,LOOKUPS!C$11,0)*$FI$6),"",VLOOKUP($FA461,MOM,LOOKUPS!C$12,0)*$FB$6+VLOOKUP($FA461,STREV,LOOKUPS!C$10,0)*$FC$6+VLOOKUP($FA461,LTREV,LOOKUPS!C$9,0)*$FD$6+VLOOKUP($FA461,CFP,LOOKUPS!C$6,0)*$FE$6+VLOOKUP($FA461,EP,LOOKUPS!C$8,0)*$FF$6+VLOOKUP($FA461,BM,LOOKUPS!C$5,0)*$FG$6+VLOOKUP($FA461,DIV,LOOKUPS!C$7,0)*$FH$6++VLOOKUP($FA461,SIZE,LOOKUPS!C$11,0)*$FI$6)</f>
        <v>-1.5135000000000001</v>
      </c>
      <c r="FC461" s="1">
        <f>IF(ISERROR(VLOOKUP($FA461,MOM,LOOKUPS!D$12,0)*$FB$6+VLOOKUP($FA461,STREV,LOOKUPS!D$10,0)*$FC$6+VLOOKUP($FA461,LTREV,LOOKUPS!D$9,0)*$FD$6+VLOOKUP($FA461,CFP,LOOKUPS!D$6,0)*$FE$6+VLOOKUP($FA461,EP,LOOKUPS!D$8,0)*$FF$6+VLOOKUP($FA461,BM,LOOKUPS!D$5,0)*$FG$6+VLOOKUP($FA461,DIV,LOOKUPS!D$7,0)*$FH$6++VLOOKUP($FA461,SIZE,LOOKUPS!D$11,0)*$FI$6),"",VLOOKUP($FA461,MOM,LOOKUPS!D$12,0)*$FB$6+VLOOKUP($FA461,STREV,LOOKUPS!D$10,0)*$FC$6+VLOOKUP($FA461,LTREV,LOOKUPS!D$9,0)*$FD$6+VLOOKUP($FA461,CFP,LOOKUPS!D$6,0)*$FE$6+VLOOKUP($FA461,EP,LOOKUPS!D$8,0)*$FF$6+VLOOKUP($FA461,BM,LOOKUPS!D$5,0)*$FG$6+VLOOKUP($FA461,DIV,LOOKUPS!D$7,0)*$FH$6++VLOOKUP($FA461,SIZE,LOOKUPS!D$11,0)*$FI$6)</f>
        <v>-0.35250000000000004</v>
      </c>
      <c r="FD461" s="1">
        <f>IF(ISERROR(VLOOKUP($FA461,MOM,LOOKUPS!E$12,0)*$FB$6+VLOOKUP($FA461,STREV,LOOKUPS!E$10,0)*$FC$6+VLOOKUP($FA461,LTREV,LOOKUPS!E$9,0)*$FD$6+VLOOKUP($FA461,CFP,LOOKUPS!E$6,0)*$FE$6+VLOOKUP($FA461,EP,LOOKUPS!E$8,0)*$FF$6+VLOOKUP($FA461,BM,LOOKUPS!E$5,0)*$FG$6+VLOOKUP($FA461,DIV,LOOKUPS!E$7,0)*$FH$6++VLOOKUP($FA461,SIZE,LOOKUPS!E$11,0)*$FI$6),"",VLOOKUP($FA461,MOM,LOOKUPS!E$12,0)*$FB$6+VLOOKUP($FA461,STREV,LOOKUPS!E$10,0)*$FC$6+VLOOKUP($FA461,LTREV,LOOKUPS!E$9,0)*$FD$6+VLOOKUP($FA461,CFP,LOOKUPS!E$6,0)*$FE$6+VLOOKUP($FA461,EP,LOOKUPS!E$8,0)*$FF$6+VLOOKUP($FA461,BM,LOOKUPS!E$5,0)*$FG$6+VLOOKUP($FA461,DIV,LOOKUPS!E$7,0)*$FH$6++VLOOKUP($FA461,SIZE,LOOKUPS!E$11,0)*$FI$6)</f>
        <v>-0.17159999999999997</v>
      </c>
      <c r="FE461" s="1">
        <f>IF(ISERROR(VLOOKUP($FA461,MOM,LOOKUPS!F$12,0)*$FB$6+VLOOKUP($FA461,STREV,LOOKUPS!F$10,0)*$FC$6+VLOOKUP($FA461,LTREV,LOOKUPS!F$9,0)*$FD$6+VLOOKUP($FA461,CFP,LOOKUPS!F$6,0)*$FE$6+VLOOKUP($FA461,EP,LOOKUPS!F$8,0)*$FF$6+VLOOKUP($FA461,BM,LOOKUPS!F$5,0)*$FG$6+VLOOKUP($FA461,DIV,LOOKUPS!F$7,0)*$FH$6++VLOOKUP($FA461,SIZE,LOOKUPS!F$11,0)*$FI$6),"",VLOOKUP($FA461,MOM,LOOKUPS!F$12,0)*$FB$6+VLOOKUP($FA461,STREV,LOOKUPS!F$10,0)*$FC$6+VLOOKUP($FA461,LTREV,LOOKUPS!F$9,0)*$FD$6+VLOOKUP($FA461,CFP,LOOKUPS!F$6,0)*$FE$6+VLOOKUP($FA461,EP,LOOKUPS!F$8,0)*$FF$6+VLOOKUP($FA461,BM,LOOKUPS!F$5,0)*$FG$6+VLOOKUP($FA461,DIV,LOOKUPS!F$7,0)*$FH$6++VLOOKUP($FA461,SIZE,LOOKUPS!F$11,0)*$FI$6)</f>
        <v>-0.66380000000000006</v>
      </c>
      <c r="FF461" s="1">
        <f>IF(ISERROR(VLOOKUP($FA461,MOM,LOOKUPS!G$12,0)*$FB$6+VLOOKUP($FA461,STREV,LOOKUPS!G$10,0)*$FC$6+VLOOKUP($FA461,LTREV,LOOKUPS!G$9,0)*$FD$6+VLOOKUP($FA461,CFP,LOOKUPS!G$6,0)*$FE$6+VLOOKUP($FA461,EP,LOOKUPS!G$8,0)*$FF$6+VLOOKUP($FA461,BM,LOOKUPS!G$5,0)*$FG$6+VLOOKUP($FA461,DIV,LOOKUPS!G$7,0)*$FH$6++VLOOKUP($FA461,SIZE,LOOKUPS!G$11,0)*$FI$6),"",VLOOKUP($FA461,MOM,LOOKUPS!G$12,0)*$FB$6+VLOOKUP($FA461,STREV,LOOKUPS!G$10,0)*$FC$6+VLOOKUP($FA461,LTREV,LOOKUPS!G$9,0)*$FD$6+VLOOKUP($FA461,CFP,LOOKUPS!G$6,0)*$FE$6+VLOOKUP($FA461,EP,LOOKUPS!G$8,0)*$FF$6+VLOOKUP($FA461,BM,LOOKUPS!G$5,0)*$FG$6+VLOOKUP($FA461,DIV,LOOKUPS!G$7,0)*$FH$6++VLOOKUP($FA461,SIZE,LOOKUPS!G$11,0)*$FI$6)</f>
        <v>-0.28390000000000004</v>
      </c>
      <c r="FG461" s="1">
        <f>IF(ISERROR(VLOOKUP($FA461,MOM,LOOKUPS!H$12,0)*$FB$6+VLOOKUP($FA461,STREV,LOOKUPS!H$10,0)*$FC$6+VLOOKUP($FA461,LTREV,LOOKUPS!H$9,0)*$FD$6+VLOOKUP($FA461,CFP,LOOKUPS!H$6,0)*$FE$6+VLOOKUP($FA461,EP,LOOKUPS!H$8,0)*$FF$6+VLOOKUP($FA461,BM,LOOKUPS!H$5,0)*$FG$6+VLOOKUP($FA461,DIV,LOOKUPS!H$7,0)*$FH$6++VLOOKUP($FA461,SIZE,LOOKUPS!H$11,0)*$FI$6),"",VLOOKUP($FA461,MOM,LOOKUPS!H$12,0)*$FB$6+VLOOKUP($FA461,STREV,LOOKUPS!H$10,0)*$FC$6+VLOOKUP($FA461,LTREV,LOOKUPS!H$9,0)*$FD$6+VLOOKUP($FA461,CFP,LOOKUPS!H$6,0)*$FE$6+VLOOKUP($FA461,EP,LOOKUPS!H$8,0)*$FF$6+VLOOKUP($FA461,BM,LOOKUPS!H$5,0)*$FG$6+VLOOKUP($FA461,DIV,LOOKUPS!H$7,0)*$FH$6++VLOOKUP($FA461,SIZE,LOOKUPS!H$11,0)*$FI$6)</f>
        <v>-0.42190000000000005</v>
      </c>
      <c r="FH461" s="1">
        <f>IF(ISERROR(VLOOKUP($FA461,MOM,LOOKUPS!I$12,0)*$FB$6+VLOOKUP($FA461,STREV,LOOKUPS!I$10,0)*$FC$6+VLOOKUP($FA461,LTREV,LOOKUPS!I$9,0)*$FD$6+VLOOKUP($FA461,CFP,LOOKUPS!I$6,0)*$FE$6+VLOOKUP($FA461,EP,LOOKUPS!I$8,0)*$FF$6+VLOOKUP($FA461,BM,LOOKUPS!I$5,0)*$FG$6+VLOOKUP($FA461,DIV,LOOKUPS!I$7,0)*$FH$6++VLOOKUP($FA461,SIZE,LOOKUPS!I$11,0)*$FI$6),"",VLOOKUP($FA461,MOM,LOOKUPS!I$12,0)*$FB$6+VLOOKUP($FA461,STREV,LOOKUPS!I$10,0)*$FC$6+VLOOKUP($FA461,LTREV,LOOKUPS!I$9,0)*$FD$6+VLOOKUP($FA461,CFP,LOOKUPS!I$6,0)*$FE$6+VLOOKUP($FA461,EP,LOOKUPS!I$8,0)*$FF$6+VLOOKUP($FA461,BM,LOOKUPS!I$5,0)*$FG$6+VLOOKUP($FA461,DIV,LOOKUPS!I$7,0)*$FH$6++VLOOKUP($FA461,SIZE,LOOKUPS!I$11,0)*$FI$6)</f>
        <v>-0.29769999999999996</v>
      </c>
      <c r="FI461" s="1">
        <f>IF(ISERROR(VLOOKUP($FA461,MOM,LOOKUPS!J$12,0)*$FB$6+VLOOKUP($FA461,STREV,LOOKUPS!J$10,0)*$FC$6+VLOOKUP($FA461,LTREV,LOOKUPS!J$9,0)*$FD$6+VLOOKUP($FA461,CFP,LOOKUPS!J$6,0)*$FE$6+VLOOKUP($FA461,EP,LOOKUPS!J$8,0)*$FF$6+VLOOKUP($FA461,BM,LOOKUPS!J$5,0)*$FG$6+VLOOKUP($FA461,DIV,LOOKUPS!J$7,0)*$FH$6++VLOOKUP($FA461,SIZE,LOOKUPS!J$11,0)*$FI$6),"",VLOOKUP($FA461,MOM,LOOKUPS!J$12,0)*$FB$6+VLOOKUP($FA461,STREV,LOOKUPS!J$10,0)*$FC$6+VLOOKUP($FA461,LTREV,LOOKUPS!J$9,0)*$FD$6+VLOOKUP($FA461,CFP,LOOKUPS!J$6,0)*$FE$6+VLOOKUP($FA461,EP,LOOKUPS!J$8,0)*$FF$6+VLOOKUP($FA461,BM,LOOKUPS!J$5,0)*$FG$6+VLOOKUP($FA461,DIV,LOOKUPS!J$7,0)*$FH$6++VLOOKUP($FA461,SIZE,LOOKUPS!J$11,0)*$FI$6)</f>
        <v>-0.88660000000000005</v>
      </c>
      <c r="FJ461" s="1">
        <f>IF(ISERROR(VLOOKUP($FA461,MOM,LOOKUPS!K$12,0)*$FB$6+VLOOKUP($FA461,STREV,LOOKUPS!K$10,0)*$FC$6+VLOOKUP($FA461,LTREV,LOOKUPS!K$9,0)*$FD$6+VLOOKUP($FA461,CFP,LOOKUPS!K$6,0)*$FE$6+VLOOKUP($FA461,EP,LOOKUPS!K$8,0)*$FF$6+VLOOKUP($FA461,BM,LOOKUPS!K$5,0)*$FG$6+VLOOKUP($FA461,DIV,LOOKUPS!K$7,0)*$FH$6++VLOOKUP($FA461,SIZE,LOOKUPS!K$11,0)*$FI$6),"",VLOOKUP($FA461,MOM,LOOKUPS!K$12,0)*$FB$6+VLOOKUP($FA461,STREV,LOOKUPS!K$10,0)*$FC$6+VLOOKUP($FA461,LTREV,LOOKUPS!K$9,0)*$FD$6+VLOOKUP($FA461,CFP,LOOKUPS!K$6,0)*$FE$6+VLOOKUP($FA461,EP,LOOKUPS!K$8,0)*$FF$6+VLOOKUP($FA461,BM,LOOKUPS!K$5,0)*$FG$6+VLOOKUP($FA461,DIV,LOOKUPS!K$7,0)*$FH$6++VLOOKUP($FA461,SIZE,LOOKUPS!K$11,0)*$FI$6)</f>
        <v>-0.27130000000000004</v>
      </c>
      <c r="FK461" s="1">
        <f>IF(ISERROR(VLOOKUP($FA461,MOM,LOOKUPS!L$12,0)*$FB$6+VLOOKUP($FA461,STREV,LOOKUPS!L$10,0)*$FC$6+VLOOKUP($FA461,LTREV,LOOKUPS!L$9,0)*$FD$6+VLOOKUP($FA461,CFP,LOOKUPS!L$6,0)*$FE$6+VLOOKUP($FA461,EP,LOOKUPS!L$8,0)*$FF$6+VLOOKUP($FA461,BM,LOOKUPS!L$5,0)*$FG$6+VLOOKUP($FA461,DIV,LOOKUPS!L$7,0)*$FH$6++VLOOKUP($FA461,SIZE,LOOKUPS!L$11,0)*$FI$6),"",VLOOKUP($FA461,MOM,LOOKUPS!L$12,0)*$FB$6+VLOOKUP($FA461,STREV,LOOKUPS!L$10,0)*$FC$6+VLOOKUP($FA461,LTREV,LOOKUPS!L$9,0)*$FD$6+VLOOKUP($FA461,CFP,LOOKUPS!L$6,0)*$FE$6+VLOOKUP($FA461,EP,LOOKUPS!L$8,0)*$FF$6+VLOOKUP($FA461,BM,LOOKUPS!L$5,0)*$FG$6+VLOOKUP($FA461,DIV,LOOKUPS!L$7,0)*$FH$6++VLOOKUP($FA461,SIZE,LOOKUPS!L$11,0)*$FI$6)</f>
        <v>-0.99470000000000003</v>
      </c>
    </row>
    <row r="462" spans="1:167" x14ac:dyDescent="0.3">
      <c r="A462" s="1">
        <v>196409</v>
      </c>
      <c r="B462" s="1">
        <v>4.24</v>
      </c>
      <c r="C462" s="1">
        <v>2.4300000000000002</v>
      </c>
      <c r="D462" s="1">
        <v>6.16</v>
      </c>
      <c r="E462" s="1">
        <v>3.73</v>
      </c>
      <c r="F462" s="1">
        <v>2.72</v>
      </c>
      <c r="G462" s="1">
        <v>2.37</v>
      </c>
      <c r="H462" s="1">
        <v>3.58</v>
      </c>
      <c r="I462" s="1">
        <v>4.37</v>
      </c>
      <c r="J462" s="1">
        <v>3.67</v>
      </c>
      <c r="K462" s="1">
        <v>4.8499999999999996</v>
      </c>
      <c r="M462" s="1">
        <v>196310</v>
      </c>
      <c r="N462" s="1">
        <v>2.0299999999999998</v>
      </c>
      <c r="O462" s="1">
        <v>2.93</v>
      </c>
      <c r="P462" s="1">
        <v>1.05</v>
      </c>
      <c r="Q462" s="1">
        <v>1.18</v>
      </c>
      <c r="R462" s="1">
        <v>1.84</v>
      </c>
      <c r="S462" s="1">
        <v>1.1100000000000001</v>
      </c>
      <c r="T462" s="1">
        <v>0.3</v>
      </c>
      <c r="U462" s="1">
        <v>0.84</v>
      </c>
      <c r="V462" s="1">
        <v>0.28999999999999998</v>
      </c>
      <c r="W462" s="1">
        <v>0.9</v>
      </c>
      <c r="Y462" s="1">
        <v>196809</v>
      </c>
      <c r="Z462" s="1">
        <v>7.41</v>
      </c>
      <c r="AA462" s="1">
        <v>6.57</v>
      </c>
      <c r="AB462" s="1">
        <v>5.57</v>
      </c>
      <c r="AC462" s="1">
        <v>8.52</v>
      </c>
      <c r="AD462" s="1">
        <v>6.63</v>
      </c>
      <c r="AE462" s="1">
        <v>6.26</v>
      </c>
      <c r="AF462" s="1">
        <v>7</v>
      </c>
      <c r="AG462" s="1">
        <v>8.4600000000000009</v>
      </c>
      <c r="AH462" s="1">
        <v>6.22</v>
      </c>
      <c r="AI462" s="1">
        <v>7.01</v>
      </c>
      <c r="AK462">
        <v>198903</v>
      </c>
      <c r="AL462">
        <v>1.35</v>
      </c>
      <c r="AM462">
        <v>1.82</v>
      </c>
      <c r="AN462">
        <v>1.95</v>
      </c>
      <c r="AO462">
        <v>3.37</v>
      </c>
      <c r="AP462">
        <v>1.34</v>
      </c>
      <c r="AQ462">
        <v>2.65</v>
      </c>
      <c r="AR462">
        <v>2.2200000000000002</v>
      </c>
      <c r="AS462">
        <v>1.96</v>
      </c>
      <c r="AT462">
        <v>3.53</v>
      </c>
      <c r="AU462">
        <v>1.07</v>
      </c>
      <c r="AV462">
        <v>1.88</v>
      </c>
      <c r="AW462">
        <v>3.1</v>
      </c>
      <c r="AX462">
        <v>2.08</v>
      </c>
      <c r="AY462">
        <v>2.08</v>
      </c>
      <c r="AZ462">
        <v>2.38</v>
      </c>
      <c r="BA462">
        <v>1.07</v>
      </c>
      <c r="BB462">
        <v>2.92</v>
      </c>
      <c r="BC462">
        <v>2.64</v>
      </c>
      <c r="BD462">
        <v>4.1399999999999997</v>
      </c>
      <c r="BF462" s="1">
        <v>198903</v>
      </c>
      <c r="BG462" s="1">
        <v>1.52</v>
      </c>
      <c r="BH462" s="1">
        <v>1.79</v>
      </c>
      <c r="BI462" s="1">
        <v>2.31</v>
      </c>
      <c r="BJ462" s="1">
        <v>2.58</v>
      </c>
      <c r="BK462" s="1">
        <v>1.72</v>
      </c>
      <c r="BL462" s="1">
        <v>2.06</v>
      </c>
      <c r="BM462" s="1">
        <v>2.84</v>
      </c>
      <c r="BN462" s="1">
        <v>2.09</v>
      </c>
      <c r="BO462" s="1">
        <v>2.52</v>
      </c>
      <c r="BP462" s="1">
        <v>1.54</v>
      </c>
      <c r="BQ462" s="1">
        <v>2.02</v>
      </c>
      <c r="BR462" s="1">
        <v>2</v>
      </c>
      <c r="BS462" s="1">
        <v>2.12</v>
      </c>
      <c r="BT462" s="1">
        <v>2.1800000000000002</v>
      </c>
      <c r="BU462" s="1">
        <v>3.55</v>
      </c>
      <c r="BV462" s="1">
        <v>1.38</v>
      </c>
      <c r="BW462" s="1">
        <v>2.73</v>
      </c>
      <c r="BX462" s="1">
        <v>2.16</v>
      </c>
      <c r="BY462" s="1">
        <v>2.83</v>
      </c>
      <c r="CA462" s="1">
        <v>196403</v>
      </c>
      <c r="CB462" s="1">
        <v>11.42</v>
      </c>
      <c r="CC462" s="1">
        <v>0.86</v>
      </c>
      <c r="CD462" s="1">
        <v>3.61</v>
      </c>
      <c r="CE462" s="1">
        <v>4.25</v>
      </c>
      <c r="CF462" s="1">
        <v>0.61</v>
      </c>
      <c r="CG462" s="1">
        <v>2.41</v>
      </c>
      <c r="CH462" s="1">
        <v>3.29</v>
      </c>
      <c r="CI462" s="1">
        <v>4.6900000000000004</v>
      </c>
      <c r="CJ462" s="1">
        <v>3.9</v>
      </c>
      <c r="CK462" s="1">
        <v>0.66</v>
      </c>
      <c r="CL462" s="1">
        <v>0.56000000000000005</v>
      </c>
      <c r="CM462" s="1">
        <v>1.43</v>
      </c>
      <c r="CN462" s="1">
        <v>3.4</v>
      </c>
      <c r="CO462" s="1">
        <v>3.39</v>
      </c>
      <c r="CP462" s="1">
        <v>3.2</v>
      </c>
      <c r="CQ462" s="1">
        <v>4.42</v>
      </c>
      <c r="CR462" s="1">
        <v>4.95</v>
      </c>
      <c r="CS462" s="1">
        <v>3.79</v>
      </c>
      <c r="CT462" s="1">
        <v>4.01</v>
      </c>
      <c r="CV462" s="1">
        <v>196503</v>
      </c>
      <c r="CW462" s="1">
        <v>2.99</v>
      </c>
      <c r="CX462" s="1">
        <v>0.28999999999999998</v>
      </c>
      <c r="CY462" s="1">
        <v>0.9</v>
      </c>
      <c r="CZ462" s="1">
        <v>1.1599999999999999</v>
      </c>
      <c r="DA462" s="1">
        <v>0.5</v>
      </c>
      <c r="DB462" s="1">
        <v>0.21</v>
      </c>
      <c r="DC462" s="1">
        <v>1.26</v>
      </c>
      <c r="DD462" s="1">
        <v>1</v>
      </c>
      <c r="DE462" s="1">
        <v>1.02</v>
      </c>
      <c r="DF462" s="1">
        <v>0.2</v>
      </c>
      <c r="DG462" s="1">
        <v>0.8</v>
      </c>
      <c r="DH462" s="1">
        <v>-0.18</v>
      </c>
      <c r="DI462" s="1">
        <v>0.6</v>
      </c>
      <c r="DJ462" s="1">
        <v>1.84</v>
      </c>
      <c r="DK462" s="1">
        <v>0.71</v>
      </c>
      <c r="DL462" s="1">
        <v>0.47</v>
      </c>
      <c r="DM462" s="1">
        <v>1.47</v>
      </c>
      <c r="DN462" s="1">
        <v>0.94</v>
      </c>
      <c r="DO462" s="1">
        <v>1.08</v>
      </c>
      <c r="DQ462" s="1">
        <v>196403</v>
      </c>
      <c r="DR462" s="1">
        <v>-99.99</v>
      </c>
      <c r="DS462" s="1">
        <v>2.76</v>
      </c>
      <c r="DT462" s="1">
        <v>3.29</v>
      </c>
      <c r="DU462" s="1">
        <v>2.14</v>
      </c>
      <c r="DV462" s="1">
        <v>2.58</v>
      </c>
      <c r="DW462" s="1">
        <v>3.56</v>
      </c>
      <c r="DX462" s="1">
        <v>3.54</v>
      </c>
      <c r="DY462" s="1">
        <v>2.89</v>
      </c>
      <c r="DZ462" s="1">
        <v>1.64</v>
      </c>
      <c r="EA462" s="1">
        <v>2.62</v>
      </c>
      <c r="EB462" s="1">
        <v>2.4700000000000002</v>
      </c>
      <c r="EC462" s="1">
        <v>3.76</v>
      </c>
      <c r="ED462" s="1">
        <v>3.33</v>
      </c>
      <c r="EE462" s="1">
        <v>4.16</v>
      </c>
      <c r="EF462" s="1">
        <v>2.87</v>
      </c>
      <c r="EG462" s="1">
        <v>2.69</v>
      </c>
      <c r="EH462" s="1">
        <v>3.08</v>
      </c>
      <c r="EI462" s="1">
        <v>1.85</v>
      </c>
      <c r="EJ462" s="1">
        <v>1.45</v>
      </c>
      <c r="EL462">
        <v>196403</v>
      </c>
      <c r="EM462">
        <v>1.41</v>
      </c>
      <c r="EN462">
        <v>0.94</v>
      </c>
      <c r="EO462">
        <v>3.37</v>
      </c>
      <c r="EP462">
        <v>0.31</v>
      </c>
      <c r="ER462" s="1">
        <v>196409</v>
      </c>
      <c r="ES462" s="1">
        <v>-0.39</v>
      </c>
      <c r="EU462" s="1">
        <v>196310</v>
      </c>
      <c r="EV462" s="1">
        <v>-0.66</v>
      </c>
      <c r="EX462" s="1">
        <v>196809</v>
      </c>
      <c r="EY462" s="1">
        <v>0.08</v>
      </c>
      <c r="FA462" s="1">
        <v>196409</v>
      </c>
      <c r="FB462" s="1">
        <f>IF(ISERROR(VLOOKUP($FA462,MOM,LOOKUPS!C$12,0)*$FB$6+VLOOKUP($FA462,STREV,LOOKUPS!C$10,0)*$FC$6+VLOOKUP($FA462,LTREV,LOOKUPS!C$9,0)*$FD$6+VLOOKUP($FA462,CFP,LOOKUPS!C$6,0)*$FE$6+VLOOKUP($FA462,EP,LOOKUPS!C$8,0)*$FF$6+VLOOKUP($FA462,BM,LOOKUPS!C$5,0)*$FG$6+VLOOKUP($FA462,DIV,LOOKUPS!C$7,0)*$FH$6++VLOOKUP($FA462,SIZE,LOOKUPS!C$11,0)*$FI$6),"",VLOOKUP($FA462,MOM,LOOKUPS!C$12,0)*$FB$6+VLOOKUP($FA462,STREV,LOOKUPS!C$10,0)*$FC$6+VLOOKUP($FA462,LTREV,LOOKUPS!C$9,0)*$FD$6+VLOOKUP($FA462,CFP,LOOKUPS!C$6,0)*$FE$6+VLOOKUP($FA462,EP,LOOKUPS!C$8,0)*$FF$6+VLOOKUP($FA462,BM,LOOKUPS!C$5,0)*$FG$6+VLOOKUP($FA462,DIV,LOOKUPS!C$7,0)*$FH$6++VLOOKUP($FA462,SIZE,LOOKUPS!C$11,0)*$FI$6)</f>
        <v>3.9771000000000001</v>
      </c>
      <c r="FC462" s="1">
        <f>IF(ISERROR(VLOOKUP($FA462,MOM,LOOKUPS!D$12,0)*$FB$6+VLOOKUP($FA462,STREV,LOOKUPS!D$10,0)*$FC$6+VLOOKUP($FA462,LTREV,LOOKUPS!D$9,0)*$FD$6+VLOOKUP($FA462,CFP,LOOKUPS!D$6,0)*$FE$6+VLOOKUP($FA462,EP,LOOKUPS!D$8,0)*$FF$6+VLOOKUP($FA462,BM,LOOKUPS!D$5,0)*$FG$6+VLOOKUP($FA462,DIV,LOOKUPS!D$7,0)*$FH$6++VLOOKUP($FA462,SIZE,LOOKUPS!D$11,0)*$FI$6),"",VLOOKUP($FA462,MOM,LOOKUPS!D$12,0)*$FB$6+VLOOKUP($FA462,STREV,LOOKUPS!D$10,0)*$FC$6+VLOOKUP($FA462,LTREV,LOOKUPS!D$9,0)*$FD$6+VLOOKUP($FA462,CFP,LOOKUPS!D$6,0)*$FE$6+VLOOKUP($FA462,EP,LOOKUPS!D$8,0)*$FF$6+VLOOKUP($FA462,BM,LOOKUPS!D$5,0)*$FG$6+VLOOKUP($FA462,DIV,LOOKUPS!D$7,0)*$FH$6++VLOOKUP($FA462,SIZE,LOOKUPS!D$11,0)*$FI$6)</f>
        <v>2.8950000000000005</v>
      </c>
      <c r="FD462" s="1">
        <f>IF(ISERROR(VLOOKUP($FA462,MOM,LOOKUPS!E$12,0)*$FB$6+VLOOKUP($FA462,STREV,LOOKUPS!E$10,0)*$FC$6+VLOOKUP($FA462,LTREV,LOOKUPS!E$9,0)*$FD$6+VLOOKUP($FA462,CFP,LOOKUPS!E$6,0)*$FE$6+VLOOKUP($FA462,EP,LOOKUPS!E$8,0)*$FF$6+VLOOKUP($FA462,BM,LOOKUPS!E$5,0)*$FG$6+VLOOKUP($FA462,DIV,LOOKUPS!E$7,0)*$FH$6++VLOOKUP($FA462,SIZE,LOOKUPS!E$11,0)*$FI$6),"",VLOOKUP($FA462,MOM,LOOKUPS!E$12,0)*$FB$6+VLOOKUP($FA462,STREV,LOOKUPS!E$10,0)*$FC$6+VLOOKUP($FA462,LTREV,LOOKUPS!E$9,0)*$FD$6+VLOOKUP($FA462,CFP,LOOKUPS!E$6,0)*$FE$6+VLOOKUP($FA462,EP,LOOKUPS!E$8,0)*$FF$6+VLOOKUP($FA462,BM,LOOKUPS!E$5,0)*$FG$6+VLOOKUP($FA462,DIV,LOOKUPS!E$7,0)*$FH$6++VLOOKUP($FA462,SIZE,LOOKUPS!E$11,0)*$FI$6)</f>
        <v>3.8170999999999999</v>
      </c>
      <c r="FE462" s="1">
        <f>IF(ISERROR(VLOOKUP($FA462,MOM,LOOKUPS!F$12,0)*$FB$6+VLOOKUP($FA462,STREV,LOOKUPS!F$10,0)*$FC$6+VLOOKUP($FA462,LTREV,LOOKUPS!F$9,0)*$FD$6+VLOOKUP($FA462,CFP,LOOKUPS!F$6,0)*$FE$6+VLOOKUP($FA462,EP,LOOKUPS!F$8,0)*$FF$6+VLOOKUP($FA462,BM,LOOKUPS!F$5,0)*$FG$6+VLOOKUP($FA462,DIV,LOOKUPS!F$7,0)*$FH$6++VLOOKUP($FA462,SIZE,LOOKUPS!F$11,0)*$FI$6),"",VLOOKUP($FA462,MOM,LOOKUPS!F$12,0)*$FB$6+VLOOKUP($FA462,STREV,LOOKUPS!F$10,0)*$FC$6+VLOOKUP($FA462,LTREV,LOOKUPS!F$9,0)*$FD$6+VLOOKUP($FA462,CFP,LOOKUPS!F$6,0)*$FE$6+VLOOKUP($FA462,EP,LOOKUPS!F$8,0)*$FF$6+VLOOKUP($FA462,BM,LOOKUPS!F$5,0)*$FG$6+VLOOKUP($FA462,DIV,LOOKUPS!F$7,0)*$FH$6++VLOOKUP($FA462,SIZE,LOOKUPS!F$11,0)*$FI$6)</f>
        <v>3.7145000000000001</v>
      </c>
      <c r="FF462" s="1">
        <f>IF(ISERROR(VLOOKUP($FA462,MOM,LOOKUPS!G$12,0)*$FB$6+VLOOKUP($FA462,STREV,LOOKUPS!G$10,0)*$FC$6+VLOOKUP($FA462,LTREV,LOOKUPS!G$9,0)*$FD$6+VLOOKUP($FA462,CFP,LOOKUPS!G$6,0)*$FE$6+VLOOKUP($FA462,EP,LOOKUPS!G$8,0)*$FF$6+VLOOKUP($FA462,BM,LOOKUPS!G$5,0)*$FG$6+VLOOKUP($FA462,DIV,LOOKUPS!G$7,0)*$FH$6++VLOOKUP($FA462,SIZE,LOOKUPS!G$11,0)*$FI$6),"",VLOOKUP($FA462,MOM,LOOKUPS!G$12,0)*$FB$6+VLOOKUP($FA462,STREV,LOOKUPS!G$10,0)*$FC$6+VLOOKUP($FA462,LTREV,LOOKUPS!G$9,0)*$FD$6+VLOOKUP($FA462,CFP,LOOKUPS!G$6,0)*$FE$6+VLOOKUP($FA462,EP,LOOKUPS!G$8,0)*$FF$6+VLOOKUP($FA462,BM,LOOKUPS!G$5,0)*$FG$6+VLOOKUP($FA462,DIV,LOOKUPS!G$7,0)*$FH$6++VLOOKUP($FA462,SIZE,LOOKUPS!G$11,0)*$FI$6)</f>
        <v>3.6128000000000005</v>
      </c>
      <c r="FG462" s="1">
        <f>IF(ISERROR(VLOOKUP($FA462,MOM,LOOKUPS!H$12,0)*$FB$6+VLOOKUP($FA462,STREV,LOOKUPS!H$10,0)*$FC$6+VLOOKUP($FA462,LTREV,LOOKUPS!H$9,0)*$FD$6+VLOOKUP($FA462,CFP,LOOKUPS!H$6,0)*$FE$6+VLOOKUP($FA462,EP,LOOKUPS!H$8,0)*$FF$6+VLOOKUP($FA462,BM,LOOKUPS!H$5,0)*$FG$6+VLOOKUP($FA462,DIV,LOOKUPS!H$7,0)*$FH$6++VLOOKUP($FA462,SIZE,LOOKUPS!H$11,0)*$FI$6),"",VLOOKUP($FA462,MOM,LOOKUPS!H$12,0)*$FB$6+VLOOKUP($FA462,STREV,LOOKUPS!H$10,0)*$FC$6+VLOOKUP($FA462,LTREV,LOOKUPS!H$9,0)*$FD$6+VLOOKUP($FA462,CFP,LOOKUPS!H$6,0)*$FE$6+VLOOKUP($FA462,EP,LOOKUPS!H$8,0)*$FF$6+VLOOKUP($FA462,BM,LOOKUPS!H$5,0)*$FG$6+VLOOKUP($FA462,DIV,LOOKUPS!H$7,0)*$FH$6++VLOOKUP($FA462,SIZE,LOOKUPS!H$11,0)*$FI$6)</f>
        <v>3.6112000000000002</v>
      </c>
      <c r="FH462" s="1">
        <f>IF(ISERROR(VLOOKUP($FA462,MOM,LOOKUPS!I$12,0)*$FB$6+VLOOKUP($FA462,STREV,LOOKUPS!I$10,0)*$FC$6+VLOOKUP($FA462,LTREV,LOOKUPS!I$9,0)*$FD$6+VLOOKUP($FA462,CFP,LOOKUPS!I$6,0)*$FE$6+VLOOKUP($FA462,EP,LOOKUPS!I$8,0)*$FF$6+VLOOKUP($FA462,BM,LOOKUPS!I$5,0)*$FG$6+VLOOKUP($FA462,DIV,LOOKUPS!I$7,0)*$FH$6++VLOOKUP($FA462,SIZE,LOOKUPS!I$11,0)*$FI$6),"",VLOOKUP($FA462,MOM,LOOKUPS!I$12,0)*$FB$6+VLOOKUP($FA462,STREV,LOOKUPS!I$10,0)*$FC$6+VLOOKUP($FA462,LTREV,LOOKUPS!I$9,0)*$FD$6+VLOOKUP($FA462,CFP,LOOKUPS!I$6,0)*$FE$6+VLOOKUP($FA462,EP,LOOKUPS!I$8,0)*$FF$6+VLOOKUP($FA462,BM,LOOKUPS!I$5,0)*$FG$6+VLOOKUP($FA462,DIV,LOOKUPS!I$7,0)*$FH$6++VLOOKUP($FA462,SIZE,LOOKUPS!I$11,0)*$FI$6)</f>
        <v>3.6604000000000001</v>
      </c>
      <c r="FI462" s="1">
        <f>IF(ISERROR(VLOOKUP($FA462,MOM,LOOKUPS!J$12,0)*$FB$6+VLOOKUP($FA462,STREV,LOOKUPS!J$10,0)*$FC$6+VLOOKUP($FA462,LTREV,LOOKUPS!J$9,0)*$FD$6+VLOOKUP($FA462,CFP,LOOKUPS!J$6,0)*$FE$6+VLOOKUP($FA462,EP,LOOKUPS!J$8,0)*$FF$6+VLOOKUP($FA462,BM,LOOKUPS!J$5,0)*$FG$6+VLOOKUP($FA462,DIV,LOOKUPS!J$7,0)*$FH$6++VLOOKUP($FA462,SIZE,LOOKUPS!J$11,0)*$FI$6),"",VLOOKUP($FA462,MOM,LOOKUPS!J$12,0)*$FB$6+VLOOKUP($FA462,STREV,LOOKUPS!J$10,0)*$FC$6+VLOOKUP($FA462,LTREV,LOOKUPS!J$9,0)*$FD$6+VLOOKUP($FA462,CFP,LOOKUPS!J$6,0)*$FE$6+VLOOKUP($FA462,EP,LOOKUPS!J$8,0)*$FF$6+VLOOKUP($FA462,BM,LOOKUPS!J$5,0)*$FG$6+VLOOKUP($FA462,DIV,LOOKUPS!J$7,0)*$FH$6++VLOOKUP($FA462,SIZE,LOOKUPS!J$11,0)*$FI$6)</f>
        <v>3.8104000000000005</v>
      </c>
      <c r="FJ462" s="1">
        <f>IF(ISERROR(VLOOKUP($FA462,MOM,LOOKUPS!K$12,0)*$FB$6+VLOOKUP($FA462,STREV,LOOKUPS!K$10,0)*$FC$6+VLOOKUP($FA462,LTREV,LOOKUPS!K$9,0)*$FD$6+VLOOKUP($FA462,CFP,LOOKUPS!K$6,0)*$FE$6+VLOOKUP($FA462,EP,LOOKUPS!K$8,0)*$FF$6+VLOOKUP($FA462,BM,LOOKUPS!K$5,0)*$FG$6+VLOOKUP($FA462,DIV,LOOKUPS!K$7,0)*$FH$6++VLOOKUP($FA462,SIZE,LOOKUPS!K$11,0)*$FI$6),"",VLOOKUP($FA462,MOM,LOOKUPS!K$12,0)*$FB$6+VLOOKUP($FA462,STREV,LOOKUPS!K$10,0)*$FC$6+VLOOKUP($FA462,LTREV,LOOKUPS!K$9,0)*$FD$6+VLOOKUP($FA462,CFP,LOOKUPS!K$6,0)*$FE$6+VLOOKUP($FA462,EP,LOOKUPS!K$8,0)*$FF$6+VLOOKUP($FA462,BM,LOOKUPS!K$5,0)*$FG$6+VLOOKUP($FA462,DIV,LOOKUPS!K$7,0)*$FH$6++VLOOKUP($FA462,SIZE,LOOKUPS!K$11,0)*$FI$6)</f>
        <v>3.5182000000000002</v>
      </c>
      <c r="FK462" s="1">
        <f>IF(ISERROR(VLOOKUP($FA462,MOM,LOOKUPS!L$12,0)*$FB$6+VLOOKUP($FA462,STREV,LOOKUPS!L$10,0)*$FC$6+VLOOKUP($FA462,LTREV,LOOKUPS!L$9,0)*$FD$6+VLOOKUP($FA462,CFP,LOOKUPS!L$6,0)*$FE$6+VLOOKUP($FA462,EP,LOOKUPS!L$8,0)*$FF$6+VLOOKUP($FA462,BM,LOOKUPS!L$5,0)*$FG$6+VLOOKUP($FA462,DIV,LOOKUPS!L$7,0)*$FH$6++VLOOKUP($FA462,SIZE,LOOKUPS!L$11,0)*$FI$6),"",VLOOKUP($FA462,MOM,LOOKUPS!L$12,0)*$FB$6+VLOOKUP($FA462,STREV,LOOKUPS!L$10,0)*$FC$6+VLOOKUP($FA462,LTREV,LOOKUPS!L$9,0)*$FD$6+VLOOKUP($FA462,CFP,LOOKUPS!L$6,0)*$FE$6+VLOOKUP($FA462,EP,LOOKUPS!L$8,0)*$FF$6+VLOOKUP($FA462,BM,LOOKUPS!L$5,0)*$FG$6+VLOOKUP($FA462,DIV,LOOKUPS!L$7,0)*$FH$6++VLOOKUP($FA462,SIZE,LOOKUPS!L$11,0)*$FI$6)</f>
        <v>5.3651</v>
      </c>
    </row>
    <row r="463" spans="1:167" x14ac:dyDescent="0.3">
      <c r="A463" s="1">
        <v>196410</v>
      </c>
      <c r="B463" s="1">
        <v>0.34</v>
      </c>
      <c r="C463" s="1">
        <v>1.3</v>
      </c>
      <c r="D463" s="1">
        <v>2.57</v>
      </c>
      <c r="E463" s="1">
        <v>1.37</v>
      </c>
      <c r="F463" s="1">
        <v>3.13</v>
      </c>
      <c r="G463" s="1">
        <v>0.97</v>
      </c>
      <c r="H463" s="1">
        <v>2.61</v>
      </c>
      <c r="I463" s="1">
        <v>2.65</v>
      </c>
      <c r="J463" s="1">
        <v>2.73</v>
      </c>
      <c r="K463" s="1">
        <v>2.78</v>
      </c>
      <c r="M463" s="1">
        <v>196311</v>
      </c>
      <c r="N463" s="1">
        <v>-1.19</v>
      </c>
      <c r="O463" s="1">
        <v>-0.88</v>
      </c>
      <c r="P463" s="1">
        <v>-1.49</v>
      </c>
      <c r="Q463" s="1">
        <v>-1.3</v>
      </c>
      <c r="R463" s="1">
        <v>-1.43</v>
      </c>
      <c r="S463" s="1">
        <v>-0.84</v>
      </c>
      <c r="T463" s="1">
        <v>-2.2000000000000002</v>
      </c>
      <c r="U463" s="1">
        <v>-2.0099999999999998</v>
      </c>
      <c r="V463" s="1">
        <v>-1.81</v>
      </c>
      <c r="W463" s="1">
        <v>-3.29</v>
      </c>
      <c r="Y463" s="1">
        <v>196810</v>
      </c>
      <c r="Z463" s="1">
        <v>-0.27</v>
      </c>
      <c r="AA463" s="1">
        <v>2.08</v>
      </c>
      <c r="AB463" s="1">
        <v>2.2999999999999998</v>
      </c>
      <c r="AC463" s="1">
        <v>2.5499999999999998</v>
      </c>
      <c r="AD463" s="1">
        <v>1.24</v>
      </c>
      <c r="AE463" s="1">
        <v>0.93</v>
      </c>
      <c r="AF463" s="1">
        <v>1.79</v>
      </c>
      <c r="AG463" s="1">
        <v>0.45</v>
      </c>
      <c r="AH463" s="1">
        <v>0.12</v>
      </c>
      <c r="AI463" s="1">
        <v>-0.59</v>
      </c>
      <c r="AK463">
        <v>198904</v>
      </c>
      <c r="AL463">
        <v>3.04</v>
      </c>
      <c r="AM463">
        <v>4.08</v>
      </c>
      <c r="AN463">
        <v>3.69</v>
      </c>
      <c r="AO463">
        <v>3.79</v>
      </c>
      <c r="AP463">
        <v>4.25</v>
      </c>
      <c r="AQ463">
        <v>4.05</v>
      </c>
      <c r="AR463">
        <v>3.52</v>
      </c>
      <c r="AS463">
        <v>3.09</v>
      </c>
      <c r="AT463">
        <v>4.04</v>
      </c>
      <c r="AU463">
        <v>3.61</v>
      </c>
      <c r="AV463">
        <v>5.51</v>
      </c>
      <c r="AW463">
        <v>3.64</v>
      </c>
      <c r="AX463">
        <v>4.58</v>
      </c>
      <c r="AY463">
        <v>3.59</v>
      </c>
      <c r="AZ463">
        <v>3.44</v>
      </c>
      <c r="BA463">
        <v>3.15</v>
      </c>
      <c r="BB463">
        <v>3.04</v>
      </c>
      <c r="BC463">
        <v>4.46</v>
      </c>
      <c r="BD463">
        <v>3.76</v>
      </c>
      <c r="BF463" s="1">
        <v>198904</v>
      </c>
      <c r="BG463" s="1">
        <v>3.07</v>
      </c>
      <c r="BH463" s="1">
        <v>4.1500000000000004</v>
      </c>
      <c r="BI463" s="1">
        <v>3.39</v>
      </c>
      <c r="BJ463" s="1">
        <v>4.0199999999999996</v>
      </c>
      <c r="BK463" s="1">
        <v>3.91</v>
      </c>
      <c r="BL463" s="1">
        <v>4.3600000000000003</v>
      </c>
      <c r="BM463" s="1">
        <v>3.54</v>
      </c>
      <c r="BN463" s="1">
        <v>3.72</v>
      </c>
      <c r="BO463" s="1">
        <v>3.69</v>
      </c>
      <c r="BP463" s="1">
        <v>3.42</v>
      </c>
      <c r="BQ463" s="1">
        <v>4.7300000000000004</v>
      </c>
      <c r="BR463" s="1">
        <v>4.8899999999999997</v>
      </c>
      <c r="BS463" s="1">
        <v>3.83</v>
      </c>
      <c r="BT463" s="1">
        <v>3</v>
      </c>
      <c r="BU463" s="1">
        <v>4.12</v>
      </c>
      <c r="BV463" s="1">
        <v>2.56</v>
      </c>
      <c r="BW463" s="1">
        <v>4.76</v>
      </c>
      <c r="BX463" s="1">
        <v>3.76</v>
      </c>
      <c r="BY463" s="1">
        <v>3.64</v>
      </c>
      <c r="CA463" s="1">
        <v>196404</v>
      </c>
      <c r="CB463" s="1">
        <v>11.14</v>
      </c>
      <c r="CC463" s="1">
        <v>-0.73</v>
      </c>
      <c r="CD463" s="1">
        <v>0.38</v>
      </c>
      <c r="CE463" s="1">
        <v>-0.83</v>
      </c>
      <c r="CF463" s="1">
        <v>-1.39</v>
      </c>
      <c r="CG463" s="1">
        <v>0.23</v>
      </c>
      <c r="CH463" s="1">
        <v>0.77</v>
      </c>
      <c r="CI463" s="1">
        <v>-0.65</v>
      </c>
      <c r="CJ463" s="1">
        <v>-0.43</v>
      </c>
      <c r="CK463" s="1">
        <v>-1.77</v>
      </c>
      <c r="CL463" s="1">
        <v>-0.95</v>
      </c>
      <c r="CM463" s="1">
        <v>0.79</v>
      </c>
      <c r="CN463" s="1">
        <v>-0.34</v>
      </c>
      <c r="CO463" s="1">
        <v>0.83</v>
      </c>
      <c r="CP463" s="1">
        <v>0.72</v>
      </c>
      <c r="CQ463" s="1">
        <v>0.32</v>
      </c>
      <c r="CR463" s="1">
        <v>-1.63</v>
      </c>
      <c r="CS463" s="1">
        <v>-0.85</v>
      </c>
      <c r="CT463" s="1">
        <v>-0.03</v>
      </c>
      <c r="CV463" s="1">
        <v>196504</v>
      </c>
      <c r="CW463" s="1">
        <v>4.79</v>
      </c>
      <c r="CX463" s="1">
        <v>3.97</v>
      </c>
      <c r="CY463" s="1">
        <v>3.62</v>
      </c>
      <c r="CZ463" s="1">
        <v>3.97</v>
      </c>
      <c r="DA463" s="1">
        <v>4.34</v>
      </c>
      <c r="DB463" s="1">
        <v>3.68</v>
      </c>
      <c r="DC463" s="1">
        <v>2.9</v>
      </c>
      <c r="DD463" s="1">
        <v>4.3600000000000003</v>
      </c>
      <c r="DE463" s="1">
        <v>3.83</v>
      </c>
      <c r="DF463" s="1">
        <v>4.21</v>
      </c>
      <c r="DG463" s="1">
        <v>4.49</v>
      </c>
      <c r="DH463" s="1">
        <v>3.09</v>
      </c>
      <c r="DI463" s="1">
        <v>4.29</v>
      </c>
      <c r="DJ463" s="1">
        <v>1.9</v>
      </c>
      <c r="DK463" s="1">
        <v>3.85</v>
      </c>
      <c r="DL463" s="1">
        <v>4.4400000000000004</v>
      </c>
      <c r="DM463" s="1">
        <v>4.28</v>
      </c>
      <c r="DN463" s="1">
        <v>3.53</v>
      </c>
      <c r="DO463" s="1">
        <v>4.05</v>
      </c>
      <c r="DQ463" s="1">
        <v>196404</v>
      </c>
      <c r="DR463" s="1">
        <v>-99.99</v>
      </c>
      <c r="DS463" s="1">
        <v>0.55000000000000004</v>
      </c>
      <c r="DT463" s="1">
        <v>-0.5</v>
      </c>
      <c r="DU463" s="1">
        <v>-0.12</v>
      </c>
      <c r="DV463" s="1">
        <v>0.74</v>
      </c>
      <c r="DW463" s="1">
        <v>-0.49</v>
      </c>
      <c r="DX463" s="1">
        <v>-0.65</v>
      </c>
      <c r="DY463" s="1">
        <v>-0.5</v>
      </c>
      <c r="DZ463" s="1">
        <v>0.23</v>
      </c>
      <c r="EA463" s="1">
        <v>1.21</v>
      </c>
      <c r="EB463" s="1">
        <v>-0.75</v>
      </c>
      <c r="EC463" s="1">
        <v>-0.49</v>
      </c>
      <c r="ED463" s="1">
        <v>-0.48</v>
      </c>
      <c r="EE463" s="1">
        <v>-1.1000000000000001</v>
      </c>
      <c r="EF463" s="1">
        <v>-0.15</v>
      </c>
      <c r="EG463" s="1">
        <v>-0.19</v>
      </c>
      <c r="EH463" s="1">
        <v>-0.8</v>
      </c>
      <c r="EI463" s="1">
        <v>-0.33</v>
      </c>
      <c r="EJ463" s="1">
        <v>0.78</v>
      </c>
      <c r="EL463">
        <v>196404</v>
      </c>
      <c r="EM463">
        <v>0.1</v>
      </c>
      <c r="EN463">
        <v>-1.32</v>
      </c>
      <c r="EO463">
        <v>-0.66</v>
      </c>
      <c r="EP463">
        <v>0.28999999999999998</v>
      </c>
      <c r="ER463" s="1">
        <v>196410</v>
      </c>
      <c r="ES463" s="1">
        <v>0.08</v>
      </c>
      <c r="EU463" s="1">
        <v>196311</v>
      </c>
      <c r="EV463" s="1">
        <v>1.1599999999999999</v>
      </c>
      <c r="EX463" s="1">
        <v>196810</v>
      </c>
      <c r="EY463" s="1">
        <v>2.69</v>
      </c>
      <c r="FA463" s="1">
        <v>196410</v>
      </c>
      <c r="FB463" s="1">
        <f>IF(ISERROR(VLOOKUP($FA463,MOM,LOOKUPS!C$12,0)*$FB$6+VLOOKUP($FA463,STREV,LOOKUPS!C$10,0)*$FC$6+VLOOKUP($FA463,LTREV,LOOKUPS!C$9,0)*$FD$6+VLOOKUP($FA463,CFP,LOOKUPS!C$6,0)*$FE$6+VLOOKUP($FA463,EP,LOOKUPS!C$8,0)*$FF$6+VLOOKUP($FA463,BM,LOOKUPS!C$5,0)*$FG$6+VLOOKUP($FA463,DIV,LOOKUPS!C$7,0)*$FH$6++VLOOKUP($FA463,SIZE,LOOKUPS!C$11,0)*$FI$6),"",VLOOKUP($FA463,MOM,LOOKUPS!C$12,0)*$FB$6+VLOOKUP($FA463,STREV,LOOKUPS!C$10,0)*$FC$6+VLOOKUP($FA463,LTREV,LOOKUPS!C$9,0)*$FD$6+VLOOKUP($FA463,CFP,LOOKUPS!C$6,0)*$FE$6+VLOOKUP($FA463,EP,LOOKUPS!C$8,0)*$FF$6+VLOOKUP($FA463,BM,LOOKUPS!C$5,0)*$FG$6+VLOOKUP($FA463,DIV,LOOKUPS!C$7,0)*$FH$6++VLOOKUP($FA463,SIZE,LOOKUPS!C$11,0)*$FI$6)</f>
        <v>0.15930000000000002</v>
      </c>
      <c r="FC463" s="1">
        <f>IF(ISERROR(VLOOKUP($FA463,MOM,LOOKUPS!D$12,0)*$FB$6+VLOOKUP($FA463,STREV,LOOKUPS!D$10,0)*$FC$6+VLOOKUP($FA463,LTREV,LOOKUPS!D$9,0)*$FD$6+VLOOKUP($FA463,CFP,LOOKUPS!D$6,0)*$FE$6+VLOOKUP($FA463,EP,LOOKUPS!D$8,0)*$FF$6+VLOOKUP($FA463,BM,LOOKUPS!D$5,0)*$FG$6+VLOOKUP($FA463,DIV,LOOKUPS!D$7,0)*$FH$6++VLOOKUP($FA463,SIZE,LOOKUPS!D$11,0)*$FI$6),"",VLOOKUP($FA463,MOM,LOOKUPS!D$12,0)*$FB$6+VLOOKUP($FA463,STREV,LOOKUPS!D$10,0)*$FC$6+VLOOKUP($FA463,LTREV,LOOKUPS!D$9,0)*$FD$6+VLOOKUP($FA463,CFP,LOOKUPS!D$6,0)*$FE$6+VLOOKUP($FA463,EP,LOOKUPS!D$8,0)*$FF$6+VLOOKUP($FA463,BM,LOOKUPS!D$5,0)*$FG$6+VLOOKUP($FA463,DIV,LOOKUPS!D$7,0)*$FH$6++VLOOKUP($FA463,SIZE,LOOKUPS!D$11,0)*$FI$6)</f>
        <v>1.6152000000000002</v>
      </c>
      <c r="FD463" s="1">
        <f>IF(ISERROR(VLOOKUP($FA463,MOM,LOOKUPS!E$12,0)*$FB$6+VLOOKUP($FA463,STREV,LOOKUPS!E$10,0)*$FC$6+VLOOKUP($FA463,LTREV,LOOKUPS!E$9,0)*$FD$6+VLOOKUP($FA463,CFP,LOOKUPS!E$6,0)*$FE$6+VLOOKUP($FA463,EP,LOOKUPS!E$8,0)*$FF$6+VLOOKUP($FA463,BM,LOOKUPS!E$5,0)*$FG$6+VLOOKUP($FA463,DIV,LOOKUPS!E$7,0)*$FH$6++VLOOKUP($FA463,SIZE,LOOKUPS!E$11,0)*$FI$6),"",VLOOKUP($FA463,MOM,LOOKUPS!E$12,0)*$FB$6+VLOOKUP($FA463,STREV,LOOKUPS!E$10,0)*$FC$6+VLOOKUP($FA463,LTREV,LOOKUPS!E$9,0)*$FD$6+VLOOKUP($FA463,CFP,LOOKUPS!E$6,0)*$FE$6+VLOOKUP($FA463,EP,LOOKUPS!E$8,0)*$FF$6+VLOOKUP($FA463,BM,LOOKUPS!E$5,0)*$FG$6+VLOOKUP($FA463,DIV,LOOKUPS!E$7,0)*$FH$6++VLOOKUP($FA463,SIZE,LOOKUPS!E$11,0)*$FI$6)</f>
        <v>1.762</v>
      </c>
      <c r="FE463" s="1">
        <f>IF(ISERROR(VLOOKUP($FA463,MOM,LOOKUPS!F$12,0)*$FB$6+VLOOKUP($FA463,STREV,LOOKUPS!F$10,0)*$FC$6+VLOOKUP($FA463,LTREV,LOOKUPS!F$9,0)*$FD$6+VLOOKUP($FA463,CFP,LOOKUPS!F$6,0)*$FE$6+VLOOKUP($FA463,EP,LOOKUPS!F$8,0)*$FF$6+VLOOKUP($FA463,BM,LOOKUPS!F$5,0)*$FG$6+VLOOKUP($FA463,DIV,LOOKUPS!F$7,0)*$FH$6++VLOOKUP($FA463,SIZE,LOOKUPS!F$11,0)*$FI$6),"",VLOOKUP($FA463,MOM,LOOKUPS!F$12,0)*$FB$6+VLOOKUP($FA463,STREV,LOOKUPS!F$10,0)*$FC$6+VLOOKUP($FA463,LTREV,LOOKUPS!F$9,0)*$FD$6+VLOOKUP($FA463,CFP,LOOKUPS!F$6,0)*$FE$6+VLOOKUP($FA463,EP,LOOKUPS!F$8,0)*$FF$6+VLOOKUP($FA463,BM,LOOKUPS!F$5,0)*$FG$6+VLOOKUP($FA463,DIV,LOOKUPS!F$7,0)*$FH$6++VLOOKUP($FA463,SIZE,LOOKUPS!F$11,0)*$FI$6)</f>
        <v>1.3317000000000001</v>
      </c>
      <c r="FF463" s="1">
        <f>IF(ISERROR(VLOOKUP($FA463,MOM,LOOKUPS!G$12,0)*$FB$6+VLOOKUP($FA463,STREV,LOOKUPS!G$10,0)*$FC$6+VLOOKUP($FA463,LTREV,LOOKUPS!G$9,0)*$FD$6+VLOOKUP($FA463,CFP,LOOKUPS!G$6,0)*$FE$6+VLOOKUP($FA463,EP,LOOKUPS!G$8,0)*$FF$6+VLOOKUP($FA463,BM,LOOKUPS!G$5,0)*$FG$6+VLOOKUP($FA463,DIV,LOOKUPS!G$7,0)*$FH$6++VLOOKUP($FA463,SIZE,LOOKUPS!G$11,0)*$FI$6),"",VLOOKUP($FA463,MOM,LOOKUPS!G$12,0)*$FB$6+VLOOKUP($FA463,STREV,LOOKUPS!G$10,0)*$FC$6+VLOOKUP($FA463,LTREV,LOOKUPS!G$9,0)*$FD$6+VLOOKUP($FA463,CFP,LOOKUPS!G$6,0)*$FE$6+VLOOKUP($FA463,EP,LOOKUPS!G$8,0)*$FF$6+VLOOKUP($FA463,BM,LOOKUPS!G$5,0)*$FG$6+VLOOKUP($FA463,DIV,LOOKUPS!G$7,0)*$FH$6++VLOOKUP($FA463,SIZE,LOOKUPS!G$11,0)*$FI$6)</f>
        <v>2.6175999999999999</v>
      </c>
      <c r="FG463" s="1">
        <f>IF(ISERROR(VLOOKUP($FA463,MOM,LOOKUPS!H$12,0)*$FB$6+VLOOKUP($FA463,STREV,LOOKUPS!H$10,0)*$FC$6+VLOOKUP($FA463,LTREV,LOOKUPS!H$9,0)*$FD$6+VLOOKUP($FA463,CFP,LOOKUPS!H$6,0)*$FE$6+VLOOKUP($FA463,EP,LOOKUPS!H$8,0)*$FF$6+VLOOKUP($FA463,BM,LOOKUPS!H$5,0)*$FG$6+VLOOKUP($FA463,DIV,LOOKUPS!H$7,0)*$FH$6++VLOOKUP($FA463,SIZE,LOOKUPS!H$11,0)*$FI$6),"",VLOOKUP($FA463,MOM,LOOKUPS!H$12,0)*$FB$6+VLOOKUP($FA463,STREV,LOOKUPS!H$10,0)*$FC$6+VLOOKUP($FA463,LTREV,LOOKUPS!H$9,0)*$FD$6+VLOOKUP($FA463,CFP,LOOKUPS!H$6,0)*$FE$6+VLOOKUP($FA463,EP,LOOKUPS!H$8,0)*$FF$6+VLOOKUP($FA463,BM,LOOKUPS!H$5,0)*$FG$6+VLOOKUP($FA463,DIV,LOOKUPS!H$7,0)*$FH$6++VLOOKUP($FA463,SIZE,LOOKUPS!H$11,0)*$FI$6)</f>
        <v>1.5096000000000001</v>
      </c>
      <c r="FH463" s="1">
        <f>IF(ISERROR(VLOOKUP($FA463,MOM,LOOKUPS!I$12,0)*$FB$6+VLOOKUP($FA463,STREV,LOOKUPS!I$10,0)*$FC$6+VLOOKUP($FA463,LTREV,LOOKUPS!I$9,0)*$FD$6+VLOOKUP($FA463,CFP,LOOKUPS!I$6,0)*$FE$6+VLOOKUP($FA463,EP,LOOKUPS!I$8,0)*$FF$6+VLOOKUP($FA463,BM,LOOKUPS!I$5,0)*$FG$6+VLOOKUP($FA463,DIV,LOOKUPS!I$7,0)*$FH$6++VLOOKUP($FA463,SIZE,LOOKUPS!I$11,0)*$FI$6),"",VLOOKUP($FA463,MOM,LOOKUPS!I$12,0)*$FB$6+VLOOKUP($FA463,STREV,LOOKUPS!I$10,0)*$FC$6+VLOOKUP($FA463,LTREV,LOOKUPS!I$9,0)*$FD$6+VLOOKUP($FA463,CFP,LOOKUPS!I$6,0)*$FE$6+VLOOKUP($FA463,EP,LOOKUPS!I$8,0)*$FF$6+VLOOKUP($FA463,BM,LOOKUPS!I$5,0)*$FG$6+VLOOKUP($FA463,DIV,LOOKUPS!I$7,0)*$FH$6++VLOOKUP($FA463,SIZE,LOOKUPS!I$11,0)*$FI$6)</f>
        <v>1.9156</v>
      </c>
      <c r="FI463" s="1">
        <f>IF(ISERROR(VLOOKUP($FA463,MOM,LOOKUPS!J$12,0)*$FB$6+VLOOKUP($FA463,STREV,LOOKUPS!J$10,0)*$FC$6+VLOOKUP($FA463,LTREV,LOOKUPS!J$9,0)*$FD$6+VLOOKUP($FA463,CFP,LOOKUPS!J$6,0)*$FE$6+VLOOKUP($FA463,EP,LOOKUPS!J$8,0)*$FF$6+VLOOKUP($FA463,BM,LOOKUPS!J$5,0)*$FG$6+VLOOKUP($FA463,DIV,LOOKUPS!J$7,0)*$FH$6++VLOOKUP($FA463,SIZE,LOOKUPS!J$11,0)*$FI$6),"",VLOOKUP($FA463,MOM,LOOKUPS!J$12,0)*$FB$6+VLOOKUP($FA463,STREV,LOOKUPS!J$10,0)*$FC$6+VLOOKUP($FA463,LTREV,LOOKUPS!J$9,0)*$FD$6+VLOOKUP($FA463,CFP,LOOKUPS!J$6,0)*$FE$6+VLOOKUP($FA463,EP,LOOKUPS!J$8,0)*$FF$6+VLOOKUP($FA463,BM,LOOKUPS!J$5,0)*$FG$6+VLOOKUP($FA463,DIV,LOOKUPS!J$7,0)*$FH$6++VLOOKUP($FA463,SIZE,LOOKUPS!J$11,0)*$FI$6)</f>
        <v>2.4758</v>
      </c>
      <c r="FJ463" s="1">
        <f>IF(ISERROR(VLOOKUP($FA463,MOM,LOOKUPS!K$12,0)*$FB$6+VLOOKUP($FA463,STREV,LOOKUPS!K$10,0)*$FC$6+VLOOKUP($FA463,LTREV,LOOKUPS!K$9,0)*$FD$6+VLOOKUP($FA463,CFP,LOOKUPS!K$6,0)*$FE$6+VLOOKUP($FA463,EP,LOOKUPS!K$8,0)*$FF$6+VLOOKUP($FA463,BM,LOOKUPS!K$5,0)*$FG$6+VLOOKUP($FA463,DIV,LOOKUPS!K$7,0)*$FH$6++VLOOKUP($FA463,SIZE,LOOKUPS!K$11,0)*$FI$6),"",VLOOKUP($FA463,MOM,LOOKUPS!K$12,0)*$FB$6+VLOOKUP($FA463,STREV,LOOKUPS!K$10,0)*$FC$6+VLOOKUP($FA463,LTREV,LOOKUPS!K$9,0)*$FD$6+VLOOKUP($FA463,CFP,LOOKUPS!K$6,0)*$FE$6+VLOOKUP($FA463,EP,LOOKUPS!K$8,0)*$FF$6+VLOOKUP($FA463,BM,LOOKUPS!K$5,0)*$FG$6+VLOOKUP($FA463,DIV,LOOKUPS!K$7,0)*$FH$6++VLOOKUP($FA463,SIZE,LOOKUPS!K$11,0)*$FI$6)</f>
        <v>2.6522000000000001</v>
      </c>
      <c r="FK463" s="1">
        <f>IF(ISERROR(VLOOKUP($FA463,MOM,LOOKUPS!L$12,0)*$FB$6+VLOOKUP($FA463,STREV,LOOKUPS!L$10,0)*$FC$6+VLOOKUP($FA463,LTREV,LOOKUPS!L$9,0)*$FD$6+VLOOKUP($FA463,CFP,LOOKUPS!L$6,0)*$FE$6+VLOOKUP($FA463,EP,LOOKUPS!L$8,0)*$FF$6+VLOOKUP($FA463,BM,LOOKUPS!L$5,0)*$FG$6+VLOOKUP($FA463,DIV,LOOKUPS!L$7,0)*$FH$6++VLOOKUP($FA463,SIZE,LOOKUPS!L$11,0)*$FI$6),"",VLOOKUP($FA463,MOM,LOOKUPS!L$12,0)*$FB$6+VLOOKUP($FA463,STREV,LOOKUPS!L$10,0)*$FC$6+VLOOKUP($FA463,LTREV,LOOKUPS!L$9,0)*$FD$6+VLOOKUP($FA463,CFP,LOOKUPS!L$6,0)*$FE$6+VLOOKUP($FA463,EP,LOOKUPS!L$8,0)*$FF$6+VLOOKUP($FA463,BM,LOOKUPS!L$5,0)*$FG$6+VLOOKUP($FA463,DIV,LOOKUPS!L$7,0)*$FH$6++VLOOKUP($FA463,SIZE,LOOKUPS!L$11,0)*$FI$6)</f>
        <v>3.0511999999999997</v>
      </c>
    </row>
    <row r="464" spans="1:167" x14ac:dyDescent="0.3">
      <c r="A464" s="1">
        <v>196411</v>
      </c>
      <c r="B464" s="1">
        <v>-2.83</v>
      </c>
      <c r="C464" s="1">
        <v>-0.46</v>
      </c>
      <c r="D464" s="1">
        <v>0.8</v>
      </c>
      <c r="E464" s="1">
        <v>0.98</v>
      </c>
      <c r="F464" s="1">
        <v>1.62</v>
      </c>
      <c r="G464" s="1">
        <v>7.0000000000000007E-2</v>
      </c>
      <c r="H464" s="1">
        <v>1.35</v>
      </c>
      <c r="I464" s="1">
        <v>-0.05</v>
      </c>
      <c r="J464" s="1">
        <v>0.28999999999999998</v>
      </c>
      <c r="K464" s="1">
        <v>0.05</v>
      </c>
      <c r="M464" s="1">
        <v>196312</v>
      </c>
      <c r="N464" s="1">
        <v>-1.35</v>
      </c>
      <c r="O464" s="1">
        <v>0.13</v>
      </c>
      <c r="P464" s="1">
        <v>-0.06</v>
      </c>
      <c r="Q464" s="1">
        <v>0.11</v>
      </c>
      <c r="R464" s="1">
        <v>-0.2</v>
      </c>
      <c r="S464" s="1">
        <v>1.17</v>
      </c>
      <c r="T464" s="1">
        <v>-1.27</v>
      </c>
      <c r="U464" s="1">
        <v>0.65</v>
      </c>
      <c r="V464" s="1">
        <v>-0.89</v>
      </c>
      <c r="W464" s="1">
        <v>-1.61</v>
      </c>
      <c r="Y464" s="1">
        <v>196811</v>
      </c>
      <c r="Z464" s="1">
        <v>7.27</v>
      </c>
      <c r="AA464" s="1">
        <v>7.42</v>
      </c>
      <c r="AB464" s="1">
        <v>6.05</v>
      </c>
      <c r="AC464" s="1">
        <v>7.03</v>
      </c>
      <c r="AD464" s="1">
        <v>7.11</v>
      </c>
      <c r="AE464" s="1">
        <v>7.99</v>
      </c>
      <c r="AF464" s="1">
        <v>7.25</v>
      </c>
      <c r="AG464" s="1">
        <v>6.66</v>
      </c>
      <c r="AH464" s="1">
        <v>6.13</v>
      </c>
      <c r="AI464" s="1">
        <v>9.06</v>
      </c>
      <c r="AK464">
        <v>198905</v>
      </c>
      <c r="AL464">
        <v>1.71</v>
      </c>
      <c r="AM464">
        <v>3.76</v>
      </c>
      <c r="AN464">
        <v>3.84</v>
      </c>
      <c r="AO464">
        <v>3.72</v>
      </c>
      <c r="AP464">
        <v>3.64</v>
      </c>
      <c r="AQ464">
        <v>3.66</v>
      </c>
      <c r="AR464">
        <v>3.88</v>
      </c>
      <c r="AS464">
        <v>4.22</v>
      </c>
      <c r="AT464">
        <v>3.66</v>
      </c>
      <c r="AU464">
        <v>3.69</v>
      </c>
      <c r="AV464">
        <v>3.55</v>
      </c>
      <c r="AW464">
        <v>4.07</v>
      </c>
      <c r="AX464">
        <v>3.14</v>
      </c>
      <c r="AY464">
        <v>4.58</v>
      </c>
      <c r="AZ464">
        <v>3.12</v>
      </c>
      <c r="BA464">
        <v>4.51</v>
      </c>
      <c r="BB464">
        <v>3.91</v>
      </c>
      <c r="BC464">
        <v>3.71</v>
      </c>
      <c r="BD464">
        <v>3.63</v>
      </c>
      <c r="BF464" s="1">
        <v>198905</v>
      </c>
      <c r="BG464" s="1">
        <v>1.99</v>
      </c>
      <c r="BH464" s="1">
        <v>4.0999999999999996</v>
      </c>
      <c r="BI464" s="1">
        <v>3.44</v>
      </c>
      <c r="BJ464" s="1">
        <v>3.65</v>
      </c>
      <c r="BK464" s="1">
        <v>3.85</v>
      </c>
      <c r="BL464" s="1">
        <v>4.32</v>
      </c>
      <c r="BM464" s="1">
        <v>3.34</v>
      </c>
      <c r="BN464" s="1">
        <v>3.58</v>
      </c>
      <c r="BO464" s="1">
        <v>3.59</v>
      </c>
      <c r="BP464" s="1">
        <v>3.13</v>
      </c>
      <c r="BQ464" s="1">
        <v>5.0199999999999996</v>
      </c>
      <c r="BR464" s="1">
        <v>4.91</v>
      </c>
      <c r="BS464" s="1">
        <v>3.71</v>
      </c>
      <c r="BT464" s="1">
        <v>3.19</v>
      </c>
      <c r="BU464" s="1">
        <v>3.5</v>
      </c>
      <c r="BV464" s="1">
        <v>3.37</v>
      </c>
      <c r="BW464" s="1">
        <v>3.78</v>
      </c>
      <c r="BX464" s="1">
        <v>4.1100000000000003</v>
      </c>
      <c r="BY464" s="1">
        <v>3.13</v>
      </c>
      <c r="CA464" s="1">
        <v>196405</v>
      </c>
      <c r="CB464" s="1">
        <v>-5.48</v>
      </c>
      <c r="CC464" s="1">
        <v>0.47</v>
      </c>
      <c r="CD464" s="1">
        <v>0.69</v>
      </c>
      <c r="CE464" s="1">
        <v>1.64</v>
      </c>
      <c r="CF464" s="1">
        <v>0.06</v>
      </c>
      <c r="CG464" s="1">
        <v>0.63</v>
      </c>
      <c r="CH464" s="1">
        <v>0.76</v>
      </c>
      <c r="CI464" s="1">
        <v>1.27</v>
      </c>
      <c r="CJ464" s="1">
        <v>1.9</v>
      </c>
      <c r="CK464" s="1">
        <v>0.54</v>
      </c>
      <c r="CL464" s="1">
        <v>-0.5</v>
      </c>
      <c r="CM464" s="1">
        <v>1.4</v>
      </c>
      <c r="CN464" s="1">
        <v>-0.14000000000000001</v>
      </c>
      <c r="CO464" s="1">
        <v>1.2</v>
      </c>
      <c r="CP464" s="1">
        <v>0.36</v>
      </c>
      <c r="CQ464" s="1">
        <v>1.4</v>
      </c>
      <c r="CR464" s="1">
        <v>1.1399999999999999</v>
      </c>
      <c r="CS464" s="1">
        <v>1.33</v>
      </c>
      <c r="CT464" s="1">
        <v>2.44</v>
      </c>
      <c r="CV464" s="1">
        <v>196505</v>
      </c>
      <c r="CW464" s="1">
        <v>-1.03</v>
      </c>
      <c r="CX464" s="1">
        <v>0.12</v>
      </c>
      <c r="CY464" s="1">
        <v>-0.72</v>
      </c>
      <c r="CZ464" s="1">
        <v>-0.95</v>
      </c>
      <c r="DA464" s="1">
        <v>0.33</v>
      </c>
      <c r="DB464" s="1">
        <v>-0.36</v>
      </c>
      <c r="DC464" s="1">
        <v>-0.98</v>
      </c>
      <c r="DD464" s="1">
        <v>-0.78</v>
      </c>
      <c r="DE464" s="1">
        <v>-0.95</v>
      </c>
      <c r="DF464" s="1">
        <v>0.69</v>
      </c>
      <c r="DG464" s="1">
        <v>-0.04</v>
      </c>
      <c r="DH464" s="1">
        <v>-0.36</v>
      </c>
      <c r="DI464" s="1">
        <v>-0.36</v>
      </c>
      <c r="DJ464" s="1">
        <v>-0.71</v>
      </c>
      <c r="DK464" s="1">
        <v>-1.22</v>
      </c>
      <c r="DL464" s="1">
        <v>-0.57999999999999996</v>
      </c>
      <c r="DM464" s="1">
        <v>-0.95</v>
      </c>
      <c r="DN464" s="1">
        <v>-0.51</v>
      </c>
      <c r="DO464" s="1">
        <v>-1.27</v>
      </c>
      <c r="DQ464" s="1">
        <v>196405</v>
      </c>
      <c r="DR464" s="1">
        <v>-99.99</v>
      </c>
      <c r="DS464" s="1">
        <v>7.0000000000000007E-2</v>
      </c>
      <c r="DT464" s="1">
        <v>1.54</v>
      </c>
      <c r="DU464" s="1">
        <v>1.51</v>
      </c>
      <c r="DV464" s="1">
        <v>-0.16</v>
      </c>
      <c r="DW464" s="1">
        <v>1.78</v>
      </c>
      <c r="DX464" s="1">
        <v>0.95</v>
      </c>
      <c r="DY464" s="1">
        <v>1.99</v>
      </c>
      <c r="DZ464" s="1">
        <v>1.22</v>
      </c>
      <c r="EA464" s="1">
        <v>-0.26</v>
      </c>
      <c r="EB464" s="1">
        <v>0.14000000000000001</v>
      </c>
      <c r="EC464" s="1">
        <v>1.35</v>
      </c>
      <c r="ED464" s="1">
        <v>2.2599999999999998</v>
      </c>
      <c r="EE464" s="1">
        <v>0.99</v>
      </c>
      <c r="EF464" s="1">
        <v>0.9</v>
      </c>
      <c r="EG464" s="1">
        <v>1.93</v>
      </c>
      <c r="EH464" s="1">
        <v>2.0499999999999998</v>
      </c>
      <c r="EI464" s="1">
        <v>0.85</v>
      </c>
      <c r="EJ464" s="1">
        <v>1.57</v>
      </c>
      <c r="EL464">
        <v>196405</v>
      </c>
      <c r="EM464">
        <v>1.42</v>
      </c>
      <c r="EN464">
        <v>-0.94</v>
      </c>
      <c r="EO464">
        <v>1.99</v>
      </c>
      <c r="EP464">
        <v>0.26</v>
      </c>
      <c r="ER464" s="1">
        <v>196411</v>
      </c>
      <c r="ES464" s="1">
        <v>1.08</v>
      </c>
      <c r="EU464" s="1">
        <v>196312</v>
      </c>
      <c r="EV464" s="1">
        <v>0.25</v>
      </c>
      <c r="EX464" s="1">
        <v>196811</v>
      </c>
      <c r="EY464" s="1">
        <v>-2.15</v>
      </c>
      <c r="FA464" s="1">
        <v>196411</v>
      </c>
      <c r="FB464" s="1">
        <f>IF(ISERROR(VLOOKUP($FA464,MOM,LOOKUPS!C$12,0)*$FB$6+VLOOKUP($FA464,STREV,LOOKUPS!C$10,0)*$FC$6+VLOOKUP($FA464,LTREV,LOOKUPS!C$9,0)*$FD$6+VLOOKUP($FA464,CFP,LOOKUPS!C$6,0)*$FE$6+VLOOKUP($FA464,EP,LOOKUPS!C$8,0)*$FF$6+VLOOKUP($FA464,BM,LOOKUPS!C$5,0)*$FG$6+VLOOKUP($FA464,DIV,LOOKUPS!C$7,0)*$FH$6++VLOOKUP($FA464,SIZE,LOOKUPS!C$11,0)*$FI$6),"",VLOOKUP($FA464,MOM,LOOKUPS!C$12,0)*$FB$6+VLOOKUP($FA464,STREV,LOOKUPS!C$10,0)*$FC$6+VLOOKUP($FA464,LTREV,LOOKUPS!C$9,0)*$FD$6+VLOOKUP($FA464,CFP,LOOKUPS!C$6,0)*$FE$6+VLOOKUP($FA464,EP,LOOKUPS!C$8,0)*$FF$6+VLOOKUP($FA464,BM,LOOKUPS!C$5,0)*$FG$6+VLOOKUP($FA464,DIV,LOOKUPS!C$7,0)*$FH$6++VLOOKUP($FA464,SIZE,LOOKUPS!C$11,0)*$FI$6)</f>
        <v>-1.2486000000000002</v>
      </c>
      <c r="FC464" s="1">
        <f>IF(ISERROR(VLOOKUP($FA464,MOM,LOOKUPS!D$12,0)*$FB$6+VLOOKUP($FA464,STREV,LOOKUPS!D$10,0)*$FC$6+VLOOKUP($FA464,LTREV,LOOKUPS!D$9,0)*$FD$6+VLOOKUP($FA464,CFP,LOOKUPS!D$6,0)*$FE$6+VLOOKUP($FA464,EP,LOOKUPS!D$8,0)*$FF$6+VLOOKUP($FA464,BM,LOOKUPS!D$5,0)*$FG$6+VLOOKUP($FA464,DIV,LOOKUPS!D$7,0)*$FH$6++VLOOKUP($FA464,SIZE,LOOKUPS!D$11,0)*$FI$6),"",VLOOKUP($FA464,MOM,LOOKUPS!D$12,0)*$FB$6+VLOOKUP($FA464,STREV,LOOKUPS!D$10,0)*$FC$6+VLOOKUP($FA464,LTREV,LOOKUPS!D$9,0)*$FD$6+VLOOKUP($FA464,CFP,LOOKUPS!D$6,0)*$FE$6+VLOOKUP($FA464,EP,LOOKUPS!D$8,0)*$FF$6+VLOOKUP($FA464,BM,LOOKUPS!D$5,0)*$FG$6+VLOOKUP($FA464,DIV,LOOKUPS!D$7,0)*$FH$6++VLOOKUP($FA464,SIZE,LOOKUPS!D$11,0)*$FI$6)</f>
        <v>-1.1199999999999988E-2</v>
      </c>
      <c r="FD464" s="1">
        <f>IF(ISERROR(VLOOKUP($FA464,MOM,LOOKUPS!E$12,0)*$FB$6+VLOOKUP($FA464,STREV,LOOKUPS!E$10,0)*$FC$6+VLOOKUP($FA464,LTREV,LOOKUPS!E$9,0)*$FD$6+VLOOKUP($FA464,CFP,LOOKUPS!E$6,0)*$FE$6+VLOOKUP($FA464,EP,LOOKUPS!E$8,0)*$FF$6+VLOOKUP($FA464,BM,LOOKUPS!E$5,0)*$FG$6+VLOOKUP($FA464,DIV,LOOKUPS!E$7,0)*$FH$6++VLOOKUP($FA464,SIZE,LOOKUPS!E$11,0)*$FI$6),"",VLOOKUP($FA464,MOM,LOOKUPS!E$12,0)*$FB$6+VLOOKUP($FA464,STREV,LOOKUPS!E$10,0)*$FC$6+VLOOKUP($FA464,LTREV,LOOKUPS!E$9,0)*$FD$6+VLOOKUP($FA464,CFP,LOOKUPS!E$6,0)*$FE$6+VLOOKUP($FA464,EP,LOOKUPS!E$8,0)*$FF$6+VLOOKUP($FA464,BM,LOOKUPS!E$5,0)*$FG$6+VLOOKUP($FA464,DIV,LOOKUPS!E$7,0)*$FH$6++VLOOKUP($FA464,SIZE,LOOKUPS!E$11,0)*$FI$6)</f>
        <v>0.4788</v>
      </c>
      <c r="FE464" s="1">
        <f>IF(ISERROR(VLOOKUP($FA464,MOM,LOOKUPS!F$12,0)*$FB$6+VLOOKUP($FA464,STREV,LOOKUPS!F$10,0)*$FC$6+VLOOKUP($FA464,LTREV,LOOKUPS!F$9,0)*$FD$6+VLOOKUP($FA464,CFP,LOOKUPS!F$6,0)*$FE$6+VLOOKUP($FA464,EP,LOOKUPS!F$8,0)*$FF$6+VLOOKUP($FA464,BM,LOOKUPS!F$5,0)*$FG$6+VLOOKUP($FA464,DIV,LOOKUPS!F$7,0)*$FH$6++VLOOKUP($FA464,SIZE,LOOKUPS!F$11,0)*$FI$6),"",VLOOKUP($FA464,MOM,LOOKUPS!F$12,0)*$FB$6+VLOOKUP($FA464,STREV,LOOKUPS!F$10,0)*$FC$6+VLOOKUP($FA464,LTREV,LOOKUPS!F$9,0)*$FD$6+VLOOKUP($FA464,CFP,LOOKUPS!F$6,0)*$FE$6+VLOOKUP($FA464,EP,LOOKUPS!F$8,0)*$FF$6+VLOOKUP($FA464,BM,LOOKUPS!F$5,0)*$FG$6+VLOOKUP($FA464,DIV,LOOKUPS!F$7,0)*$FH$6++VLOOKUP($FA464,SIZE,LOOKUPS!F$11,0)*$FI$6)</f>
        <v>0.7873</v>
      </c>
      <c r="FF464" s="1">
        <f>IF(ISERROR(VLOOKUP($FA464,MOM,LOOKUPS!G$12,0)*$FB$6+VLOOKUP($FA464,STREV,LOOKUPS!G$10,0)*$FC$6+VLOOKUP($FA464,LTREV,LOOKUPS!G$9,0)*$FD$6+VLOOKUP($FA464,CFP,LOOKUPS!G$6,0)*$FE$6+VLOOKUP($FA464,EP,LOOKUPS!G$8,0)*$FF$6+VLOOKUP($FA464,BM,LOOKUPS!G$5,0)*$FG$6+VLOOKUP($FA464,DIV,LOOKUPS!G$7,0)*$FH$6++VLOOKUP($FA464,SIZE,LOOKUPS!G$11,0)*$FI$6),"",VLOOKUP($FA464,MOM,LOOKUPS!G$12,0)*$FB$6+VLOOKUP($FA464,STREV,LOOKUPS!G$10,0)*$FC$6+VLOOKUP($FA464,LTREV,LOOKUPS!G$9,0)*$FD$6+VLOOKUP($FA464,CFP,LOOKUPS!G$6,0)*$FE$6+VLOOKUP($FA464,EP,LOOKUPS!G$8,0)*$FF$6+VLOOKUP($FA464,BM,LOOKUPS!G$5,0)*$FG$6+VLOOKUP($FA464,DIV,LOOKUPS!G$7,0)*$FH$6++VLOOKUP($FA464,SIZE,LOOKUPS!G$11,0)*$FI$6)</f>
        <v>0.49510000000000004</v>
      </c>
      <c r="FG464" s="1">
        <f>IF(ISERROR(VLOOKUP($FA464,MOM,LOOKUPS!H$12,0)*$FB$6+VLOOKUP($FA464,STREV,LOOKUPS!H$10,0)*$FC$6+VLOOKUP($FA464,LTREV,LOOKUPS!H$9,0)*$FD$6+VLOOKUP($FA464,CFP,LOOKUPS!H$6,0)*$FE$6+VLOOKUP($FA464,EP,LOOKUPS!H$8,0)*$FF$6+VLOOKUP($FA464,BM,LOOKUPS!H$5,0)*$FG$6+VLOOKUP($FA464,DIV,LOOKUPS!H$7,0)*$FH$6++VLOOKUP($FA464,SIZE,LOOKUPS!H$11,0)*$FI$6),"",VLOOKUP($FA464,MOM,LOOKUPS!H$12,0)*$FB$6+VLOOKUP($FA464,STREV,LOOKUPS!H$10,0)*$FC$6+VLOOKUP($FA464,LTREV,LOOKUPS!H$9,0)*$FD$6+VLOOKUP($FA464,CFP,LOOKUPS!H$6,0)*$FE$6+VLOOKUP($FA464,EP,LOOKUPS!H$8,0)*$FF$6+VLOOKUP($FA464,BM,LOOKUPS!H$5,0)*$FG$6+VLOOKUP($FA464,DIV,LOOKUPS!H$7,0)*$FH$6++VLOOKUP($FA464,SIZE,LOOKUPS!H$11,0)*$FI$6)</f>
        <v>0.51080000000000003</v>
      </c>
      <c r="FH464" s="1">
        <f>IF(ISERROR(VLOOKUP($FA464,MOM,LOOKUPS!I$12,0)*$FB$6+VLOOKUP($FA464,STREV,LOOKUPS!I$10,0)*$FC$6+VLOOKUP($FA464,LTREV,LOOKUPS!I$9,0)*$FD$6+VLOOKUP($FA464,CFP,LOOKUPS!I$6,0)*$FE$6+VLOOKUP($FA464,EP,LOOKUPS!I$8,0)*$FF$6+VLOOKUP($FA464,BM,LOOKUPS!I$5,0)*$FG$6+VLOOKUP($FA464,DIV,LOOKUPS!I$7,0)*$FH$6++VLOOKUP($FA464,SIZE,LOOKUPS!I$11,0)*$FI$6),"",VLOOKUP($FA464,MOM,LOOKUPS!I$12,0)*$FB$6+VLOOKUP($FA464,STREV,LOOKUPS!I$10,0)*$FC$6+VLOOKUP($FA464,LTREV,LOOKUPS!I$9,0)*$FD$6+VLOOKUP($FA464,CFP,LOOKUPS!I$6,0)*$FE$6+VLOOKUP($FA464,EP,LOOKUPS!I$8,0)*$FF$6+VLOOKUP($FA464,BM,LOOKUPS!I$5,0)*$FG$6+VLOOKUP($FA464,DIV,LOOKUPS!I$7,0)*$FH$6++VLOOKUP($FA464,SIZE,LOOKUPS!I$11,0)*$FI$6)</f>
        <v>0.73240000000000005</v>
      </c>
      <c r="FI464" s="1">
        <f>IF(ISERROR(VLOOKUP($FA464,MOM,LOOKUPS!J$12,0)*$FB$6+VLOOKUP($FA464,STREV,LOOKUPS!J$10,0)*$FC$6+VLOOKUP($FA464,LTREV,LOOKUPS!J$9,0)*$FD$6+VLOOKUP($FA464,CFP,LOOKUPS!J$6,0)*$FE$6+VLOOKUP($FA464,EP,LOOKUPS!J$8,0)*$FF$6+VLOOKUP($FA464,BM,LOOKUPS!J$5,0)*$FG$6+VLOOKUP($FA464,DIV,LOOKUPS!J$7,0)*$FH$6++VLOOKUP($FA464,SIZE,LOOKUPS!J$11,0)*$FI$6),"",VLOOKUP($FA464,MOM,LOOKUPS!J$12,0)*$FB$6+VLOOKUP($FA464,STREV,LOOKUPS!J$10,0)*$FC$6+VLOOKUP($FA464,LTREV,LOOKUPS!J$9,0)*$FD$6+VLOOKUP($FA464,CFP,LOOKUPS!J$6,0)*$FE$6+VLOOKUP($FA464,EP,LOOKUPS!J$8,0)*$FF$6+VLOOKUP($FA464,BM,LOOKUPS!J$5,0)*$FG$6+VLOOKUP($FA464,DIV,LOOKUPS!J$7,0)*$FH$6++VLOOKUP($FA464,SIZE,LOOKUPS!J$11,0)*$FI$6)</f>
        <v>-0.33</v>
      </c>
      <c r="FJ464" s="1">
        <f>IF(ISERROR(VLOOKUP($FA464,MOM,LOOKUPS!K$12,0)*$FB$6+VLOOKUP($FA464,STREV,LOOKUPS!K$10,0)*$FC$6+VLOOKUP($FA464,LTREV,LOOKUPS!K$9,0)*$FD$6+VLOOKUP($FA464,CFP,LOOKUPS!K$6,0)*$FE$6+VLOOKUP($FA464,EP,LOOKUPS!K$8,0)*$FF$6+VLOOKUP($FA464,BM,LOOKUPS!K$5,0)*$FG$6+VLOOKUP($FA464,DIV,LOOKUPS!K$7,0)*$FH$6++VLOOKUP($FA464,SIZE,LOOKUPS!K$11,0)*$FI$6),"",VLOOKUP($FA464,MOM,LOOKUPS!K$12,0)*$FB$6+VLOOKUP($FA464,STREV,LOOKUPS!K$10,0)*$FC$6+VLOOKUP($FA464,LTREV,LOOKUPS!K$9,0)*$FD$6+VLOOKUP($FA464,CFP,LOOKUPS!K$6,0)*$FE$6+VLOOKUP($FA464,EP,LOOKUPS!K$8,0)*$FF$6+VLOOKUP($FA464,BM,LOOKUPS!K$5,0)*$FG$6+VLOOKUP($FA464,DIV,LOOKUPS!K$7,0)*$FH$6++VLOOKUP($FA464,SIZE,LOOKUPS!K$11,0)*$FI$6)</f>
        <v>-0.31740000000000007</v>
      </c>
      <c r="FK464" s="1">
        <f>IF(ISERROR(VLOOKUP($FA464,MOM,LOOKUPS!L$12,0)*$FB$6+VLOOKUP($FA464,STREV,LOOKUPS!L$10,0)*$FC$6+VLOOKUP($FA464,LTREV,LOOKUPS!L$9,0)*$FD$6+VLOOKUP($FA464,CFP,LOOKUPS!L$6,0)*$FE$6+VLOOKUP($FA464,EP,LOOKUPS!L$8,0)*$FF$6+VLOOKUP($FA464,BM,LOOKUPS!L$5,0)*$FG$6+VLOOKUP($FA464,DIV,LOOKUPS!L$7,0)*$FH$6++VLOOKUP($FA464,SIZE,LOOKUPS!L$11,0)*$FI$6),"",VLOOKUP($FA464,MOM,LOOKUPS!L$12,0)*$FB$6+VLOOKUP($FA464,STREV,LOOKUPS!L$10,0)*$FC$6+VLOOKUP($FA464,LTREV,LOOKUPS!L$9,0)*$FD$6+VLOOKUP($FA464,CFP,LOOKUPS!L$6,0)*$FE$6+VLOOKUP($FA464,EP,LOOKUPS!L$8,0)*$FF$6+VLOOKUP($FA464,BM,LOOKUPS!L$5,0)*$FG$6+VLOOKUP($FA464,DIV,LOOKUPS!L$7,0)*$FH$6++VLOOKUP($FA464,SIZE,LOOKUPS!L$11,0)*$FI$6)</f>
        <v>-0.2051</v>
      </c>
    </row>
    <row r="465" spans="1:167" x14ac:dyDescent="0.3">
      <c r="A465" s="1">
        <v>196412</v>
      </c>
      <c r="B465" s="1">
        <v>-3.22</v>
      </c>
      <c r="C465" s="1">
        <v>-0.56000000000000005</v>
      </c>
      <c r="D465" s="1">
        <v>-1.45</v>
      </c>
      <c r="E465" s="1">
        <v>-0.75</v>
      </c>
      <c r="F465" s="1">
        <v>-1.02</v>
      </c>
      <c r="G465" s="1">
        <v>-0.74</v>
      </c>
      <c r="H465" s="1">
        <v>-0.5</v>
      </c>
      <c r="I465" s="1">
        <v>-1.26</v>
      </c>
      <c r="J465" s="1">
        <v>-1.28</v>
      </c>
      <c r="K465" s="1">
        <v>-1.77</v>
      </c>
      <c r="M465" s="1">
        <v>196401</v>
      </c>
      <c r="N465" s="1">
        <v>6.02</v>
      </c>
      <c r="O465" s="1">
        <v>2.97</v>
      </c>
      <c r="P465" s="1">
        <v>2.7</v>
      </c>
      <c r="Q465" s="1">
        <v>3.23</v>
      </c>
      <c r="R465" s="1">
        <v>3.66</v>
      </c>
      <c r="S465" s="1">
        <v>2.5</v>
      </c>
      <c r="T465" s="1">
        <v>2.4900000000000002</v>
      </c>
      <c r="U465" s="1">
        <v>2.04</v>
      </c>
      <c r="V465" s="1">
        <v>1.79</v>
      </c>
      <c r="W465" s="1">
        <v>1.83</v>
      </c>
      <c r="Y465" s="1">
        <v>196812</v>
      </c>
      <c r="Z465" s="1">
        <v>1.48</v>
      </c>
      <c r="AA465" s="1">
        <v>-2.38</v>
      </c>
      <c r="AB465" s="1">
        <v>-0.8</v>
      </c>
      <c r="AC465" s="1">
        <v>0.55000000000000004</v>
      </c>
      <c r="AD465" s="1">
        <v>1.63</v>
      </c>
      <c r="AE465" s="1">
        <v>2.3199999999999998</v>
      </c>
      <c r="AF465" s="1">
        <v>1.0900000000000001</v>
      </c>
      <c r="AG465" s="1">
        <v>0.62</v>
      </c>
      <c r="AH465" s="1">
        <v>0.84</v>
      </c>
      <c r="AI465" s="1">
        <v>0.74</v>
      </c>
      <c r="AK465">
        <v>198906</v>
      </c>
      <c r="AL465">
        <v>-1.95</v>
      </c>
      <c r="AM465">
        <v>-2.31</v>
      </c>
      <c r="AN465">
        <v>-0.46</v>
      </c>
      <c r="AO465">
        <v>-0.1</v>
      </c>
      <c r="AP465">
        <v>-2.57</v>
      </c>
      <c r="AQ465">
        <v>-1.64</v>
      </c>
      <c r="AR465">
        <v>-0.12</v>
      </c>
      <c r="AS465">
        <v>0.31</v>
      </c>
      <c r="AT465">
        <v>-0.34</v>
      </c>
      <c r="AU465">
        <v>-2.41</v>
      </c>
      <c r="AV465">
        <v>-2.86</v>
      </c>
      <c r="AW465">
        <v>-1.61</v>
      </c>
      <c r="AX465">
        <v>-1.67</v>
      </c>
      <c r="AY465">
        <v>-0.32</v>
      </c>
      <c r="AZ465">
        <v>0.09</v>
      </c>
      <c r="BA465">
        <v>0.03</v>
      </c>
      <c r="BB465">
        <v>0.61</v>
      </c>
      <c r="BC465">
        <v>-0.06</v>
      </c>
      <c r="BD465">
        <v>-0.54</v>
      </c>
      <c r="BF465" s="1">
        <v>198906</v>
      </c>
      <c r="BG465" s="1">
        <v>-2.0499999999999998</v>
      </c>
      <c r="BH465" s="1">
        <v>-1.99</v>
      </c>
      <c r="BI465" s="1">
        <v>-0.49</v>
      </c>
      <c r="BJ465" s="1">
        <v>-0.34</v>
      </c>
      <c r="BK465" s="1">
        <v>-1.72</v>
      </c>
      <c r="BL465" s="1">
        <v>-2.42</v>
      </c>
      <c r="BM465" s="1">
        <v>-0.37</v>
      </c>
      <c r="BN465" s="1">
        <v>0.63</v>
      </c>
      <c r="BO465" s="1">
        <v>-0.66</v>
      </c>
      <c r="BP465" s="1">
        <v>-1.19</v>
      </c>
      <c r="BQ465" s="1">
        <v>-2.59</v>
      </c>
      <c r="BR465" s="1">
        <v>-2.84</v>
      </c>
      <c r="BS465" s="1">
        <v>-1.99</v>
      </c>
      <c r="BT465" s="1">
        <v>0.08</v>
      </c>
      <c r="BU465" s="1">
        <v>-0.85</v>
      </c>
      <c r="BV465" s="1">
        <v>0.92</v>
      </c>
      <c r="BW465" s="1">
        <v>0.37</v>
      </c>
      <c r="BX465" s="1">
        <v>-0.73</v>
      </c>
      <c r="BY465" s="1">
        <v>-0.6</v>
      </c>
      <c r="CA465" s="1">
        <v>196406</v>
      </c>
      <c r="CB465" s="1">
        <v>-1.84</v>
      </c>
      <c r="CC465" s="1">
        <v>1.1299999999999999</v>
      </c>
      <c r="CD465" s="1">
        <v>1.21</v>
      </c>
      <c r="CE465" s="1">
        <v>1.54</v>
      </c>
      <c r="CF465" s="1">
        <v>1.23</v>
      </c>
      <c r="CG465" s="1">
        <v>1.1100000000000001</v>
      </c>
      <c r="CH465" s="1">
        <v>1.55</v>
      </c>
      <c r="CI465" s="1">
        <v>1.21</v>
      </c>
      <c r="CJ465" s="1">
        <v>1.31</v>
      </c>
      <c r="CK465" s="1">
        <v>1.1599999999999999</v>
      </c>
      <c r="CL465" s="1">
        <v>1.32</v>
      </c>
      <c r="CM465" s="1">
        <v>0.91</v>
      </c>
      <c r="CN465" s="1">
        <v>1.31</v>
      </c>
      <c r="CO465" s="1">
        <v>1.49</v>
      </c>
      <c r="CP465" s="1">
        <v>1.61</v>
      </c>
      <c r="CQ465" s="1">
        <v>0.43</v>
      </c>
      <c r="CR465" s="1">
        <v>1.99</v>
      </c>
      <c r="CS465" s="1">
        <v>1.32</v>
      </c>
      <c r="CT465" s="1">
        <v>1.3</v>
      </c>
      <c r="CV465" s="1">
        <v>196506</v>
      </c>
      <c r="CW465" s="1">
        <v>-10.99</v>
      </c>
      <c r="CX465" s="1">
        <v>-8.0399999999999991</v>
      </c>
      <c r="CY465" s="1">
        <v>-7.19</v>
      </c>
      <c r="CZ465" s="1">
        <v>-6.29</v>
      </c>
      <c r="DA465" s="1">
        <v>-8.75</v>
      </c>
      <c r="DB465" s="1">
        <v>-6.81</v>
      </c>
      <c r="DC465" s="1">
        <v>-7.07</v>
      </c>
      <c r="DD465" s="1">
        <v>-7.22</v>
      </c>
      <c r="DE465" s="1">
        <v>-5.97</v>
      </c>
      <c r="DF465" s="1">
        <v>-10.02</v>
      </c>
      <c r="DG465" s="1">
        <v>-7.44</v>
      </c>
      <c r="DH465" s="1">
        <v>-6.42</v>
      </c>
      <c r="DI465" s="1">
        <v>-7.2</v>
      </c>
      <c r="DJ465" s="1">
        <v>-6.95</v>
      </c>
      <c r="DK465" s="1">
        <v>-7.19</v>
      </c>
      <c r="DL465" s="1">
        <v>-7.41</v>
      </c>
      <c r="DM465" s="1">
        <v>-7.06</v>
      </c>
      <c r="DN465" s="1">
        <v>-5.91</v>
      </c>
      <c r="DO465" s="1">
        <v>-6.02</v>
      </c>
      <c r="DQ465" s="1">
        <v>196406</v>
      </c>
      <c r="DR465" s="1">
        <v>-99.99</v>
      </c>
      <c r="DS465" s="1">
        <v>0.6</v>
      </c>
      <c r="DT465" s="1">
        <v>1.4</v>
      </c>
      <c r="DU465" s="1">
        <v>1.67</v>
      </c>
      <c r="DV465" s="1">
        <v>0.49</v>
      </c>
      <c r="DW465" s="1">
        <v>1.07</v>
      </c>
      <c r="DX465" s="1">
        <v>1.53</v>
      </c>
      <c r="DY465" s="1">
        <v>1.58</v>
      </c>
      <c r="DZ465" s="1">
        <v>1.75</v>
      </c>
      <c r="EA465" s="1">
        <v>0.32</v>
      </c>
      <c r="EB465" s="1">
        <v>1.05</v>
      </c>
      <c r="EC465" s="1">
        <v>1.17</v>
      </c>
      <c r="ED465" s="1">
        <v>0.96</v>
      </c>
      <c r="EE465" s="1">
        <v>1.18</v>
      </c>
      <c r="EF465" s="1">
        <v>1.91</v>
      </c>
      <c r="EG465" s="1">
        <v>1.64</v>
      </c>
      <c r="EH465" s="1">
        <v>1.53</v>
      </c>
      <c r="EI465" s="1">
        <v>1.67</v>
      </c>
      <c r="EJ465" s="1">
        <v>1.82</v>
      </c>
      <c r="EL465">
        <v>196406</v>
      </c>
      <c r="EM465">
        <v>1.27</v>
      </c>
      <c r="EN465">
        <v>-0.27</v>
      </c>
      <c r="EO465">
        <v>0.72</v>
      </c>
      <c r="EP465">
        <v>0.3</v>
      </c>
      <c r="ER465" s="1">
        <v>196412</v>
      </c>
      <c r="ES465" s="1">
        <v>-0.69</v>
      </c>
      <c r="EU465" s="1">
        <v>196401</v>
      </c>
      <c r="EV465" s="1">
        <v>-0.38</v>
      </c>
      <c r="EX465" s="1">
        <v>196812</v>
      </c>
      <c r="EY465" s="1">
        <v>-1</v>
      </c>
      <c r="FA465" s="1">
        <v>196412</v>
      </c>
      <c r="FB465" s="1">
        <f>IF(ISERROR(VLOOKUP($FA465,MOM,LOOKUPS!C$12,0)*$FB$6+VLOOKUP($FA465,STREV,LOOKUPS!C$10,0)*$FC$6+VLOOKUP($FA465,LTREV,LOOKUPS!C$9,0)*$FD$6+VLOOKUP($FA465,CFP,LOOKUPS!C$6,0)*$FE$6+VLOOKUP($FA465,EP,LOOKUPS!C$8,0)*$FF$6+VLOOKUP($FA465,BM,LOOKUPS!C$5,0)*$FG$6+VLOOKUP($FA465,DIV,LOOKUPS!C$7,0)*$FH$6++VLOOKUP($FA465,SIZE,LOOKUPS!C$11,0)*$FI$6),"",VLOOKUP($FA465,MOM,LOOKUPS!C$12,0)*$FB$6+VLOOKUP($FA465,STREV,LOOKUPS!C$10,0)*$FC$6+VLOOKUP($FA465,LTREV,LOOKUPS!C$9,0)*$FD$6+VLOOKUP($FA465,CFP,LOOKUPS!C$6,0)*$FE$6+VLOOKUP($FA465,EP,LOOKUPS!C$8,0)*$FF$6+VLOOKUP($FA465,BM,LOOKUPS!C$5,0)*$FG$6+VLOOKUP($FA465,DIV,LOOKUPS!C$7,0)*$FH$6++VLOOKUP($FA465,SIZE,LOOKUPS!C$11,0)*$FI$6)</f>
        <v>-2.0127999999999999</v>
      </c>
      <c r="FC465" s="1">
        <f>IF(ISERROR(VLOOKUP($FA465,MOM,LOOKUPS!D$12,0)*$FB$6+VLOOKUP($FA465,STREV,LOOKUPS!D$10,0)*$FC$6+VLOOKUP($FA465,LTREV,LOOKUPS!D$9,0)*$FD$6+VLOOKUP($FA465,CFP,LOOKUPS!D$6,0)*$FE$6+VLOOKUP($FA465,EP,LOOKUPS!D$8,0)*$FF$6+VLOOKUP($FA465,BM,LOOKUPS!D$5,0)*$FG$6+VLOOKUP($FA465,DIV,LOOKUPS!D$7,0)*$FH$6++VLOOKUP($FA465,SIZE,LOOKUPS!D$11,0)*$FI$6),"",VLOOKUP($FA465,MOM,LOOKUPS!D$12,0)*$FB$6+VLOOKUP($FA465,STREV,LOOKUPS!D$10,0)*$FC$6+VLOOKUP($FA465,LTREV,LOOKUPS!D$9,0)*$FD$6+VLOOKUP($FA465,CFP,LOOKUPS!D$6,0)*$FE$6+VLOOKUP($FA465,EP,LOOKUPS!D$8,0)*$FF$6+VLOOKUP($FA465,BM,LOOKUPS!D$5,0)*$FG$6+VLOOKUP($FA465,DIV,LOOKUPS!D$7,0)*$FH$6++VLOOKUP($FA465,SIZE,LOOKUPS!D$11,0)*$FI$6)</f>
        <v>-0.25690000000000002</v>
      </c>
      <c r="FD465" s="1">
        <f>IF(ISERROR(VLOOKUP($FA465,MOM,LOOKUPS!E$12,0)*$FB$6+VLOOKUP($FA465,STREV,LOOKUPS!E$10,0)*$FC$6+VLOOKUP($FA465,LTREV,LOOKUPS!E$9,0)*$FD$6+VLOOKUP($FA465,CFP,LOOKUPS!E$6,0)*$FE$6+VLOOKUP($FA465,EP,LOOKUPS!E$8,0)*$FF$6+VLOOKUP($FA465,BM,LOOKUPS!E$5,0)*$FG$6+VLOOKUP($FA465,DIV,LOOKUPS!E$7,0)*$FH$6++VLOOKUP($FA465,SIZE,LOOKUPS!E$11,0)*$FI$6),"",VLOOKUP($FA465,MOM,LOOKUPS!E$12,0)*$FB$6+VLOOKUP($FA465,STREV,LOOKUPS!E$10,0)*$FC$6+VLOOKUP($FA465,LTREV,LOOKUPS!E$9,0)*$FD$6+VLOOKUP($FA465,CFP,LOOKUPS!E$6,0)*$FE$6+VLOOKUP($FA465,EP,LOOKUPS!E$8,0)*$FF$6+VLOOKUP($FA465,BM,LOOKUPS!E$5,0)*$FG$6+VLOOKUP($FA465,DIV,LOOKUPS!E$7,0)*$FH$6++VLOOKUP($FA465,SIZE,LOOKUPS!E$11,0)*$FI$6)</f>
        <v>-0.72720000000000007</v>
      </c>
      <c r="FE465" s="1">
        <f>IF(ISERROR(VLOOKUP($FA465,MOM,LOOKUPS!F$12,0)*$FB$6+VLOOKUP($FA465,STREV,LOOKUPS!F$10,0)*$FC$6+VLOOKUP($FA465,LTREV,LOOKUPS!F$9,0)*$FD$6+VLOOKUP($FA465,CFP,LOOKUPS!F$6,0)*$FE$6+VLOOKUP($FA465,EP,LOOKUPS!F$8,0)*$FF$6+VLOOKUP($FA465,BM,LOOKUPS!F$5,0)*$FG$6+VLOOKUP($FA465,DIV,LOOKUPS!F$7,0)*$FH$6++VLOOKUP($FA465,SIZE,LOOKUPS!F$11,0)*$FI$6),"",VLOOKUP($FA465,MOM,LOOKUPS!F$12,0)*$FB$6+VLOOKUP($FA465,STREV,LOOKUPS!F$10,0)*$FC$6+VLOOKUP($FA465,LTREV,LOOKUPS!F$9,0)*$FD$6+VLOOKUP($FA465,CFP,LOOKUPS!F$6,0)*$FE$6+VLOOKUP($FA465,EP,LOOKUPS!F$8,0)*$FF$6+VLOOKUP($FA465,BM,LOOKUPS!F$5,0)*$FG$6+VLOOKUP($FA465,DIV,LOOKUPS!F$7,0)*$FH$6++VLOOKUP($FA465,SIZE,LOOKUPS!F$11,0)*$FI$6)</f>
        <v>-0.8156000000000001</v>
      </c>
      <c r="FF465" s="1">
        <f>IF(ISERROR(VLOOKUP($FA465,MOM,LOOKUPS!G$12,0)*$FB$6+VLOOKUP($FA465,STREV,LOOKUPS!G$10,0)*$FC$6+VLOOKUP($FA465,LTREV,LOOKUPS!G$9,0)*$FD$6+VLOOKUP($FA465,CFP,LOOKUPS!G$6,0)*$FE$6+VLOOKUP($FA465,EP,LOOKUPS!G$8,0)*$FF$6+VLOOKUP($FA465,BM,LOOKUPS!G$5,0)*$FG$6+VLOOKUP($FA465,DIV,LOOKUPS!G$7,0)*$FH$6++VLOOKUP($FA465,SIZE,LOOKUPS!G$11,0)*$FI$6),"",VLOOKUP($FA465,MOM,LOOKUPS!G$12,0)*$FB$6+VLOOKUP($FA465,STREV,LOOKUPS!G$10,0)*$FC$6+VLOOKUP($FA465,LTREV,LOOKUPS!G$9,0)*$FD$6+VLOOKUP($FA465,CFP,LOOKUPS!G$6,0)*$FE$6+VLOOKUP($FA465,EP,LOOKUPS!G$8,0)*$FF$6+VLOOKUP($FA465,BM,LOOKUPS!G$5,0)*$FG$6+VLOOKUP($FA465,DIV,LOOKUPS!G$7,0)*$FH$6++VLOOKUP($FA465,SIZE,LOOKUPS!G$11,0)*$FI$6)</f>
        <v>-0.59430000000000005</v>
      </c>
      <c r="FG465" s="1">
        <f>IF(ISERROR(VLOOKUP($FA465,MOM,LOOKUPS!H$12,0)*$FB$6+VLOOKUP($FA465,STREV,LOOKUPS!H$10,0)*$FC$6+VLOOKUP($FA465,LTREV,LOOKUPS!H$9,0)*$FD$6+VLOOKUP($FA465,CFP,LOOKUPS!H$6,0)*$FE$6+VLOOKUP($FA465,EP,LOOKUPS!H$8,0)*$FF$6+VLOOKUP($FA465,BM,LOOKUPS!H$5,0)*$FG$6+VLOOKUP($FA465,DIV,LOOKUPS!H$7,0)*$FH$6++VLOOKUP($FA465,SIZE,LOOKUPS!H$11,0)*$FI$6),"",VLOOKUP($FA465,MOM,LOOKUPS!H$12,0)*$FB$6+VLOOKUP($FA465,STREV,LOOKUPS!H$10,0)*$FC$6+VLOOKUP($FA465,LTREV,LOOKUPS!H$9,0)*$FD$6+VLOOKUP($FA465,CFP,LOOKUPS!H$6,0)*$FE$6+VLOOKUP($FA465,EP,LOOKUPS!H$8,0)*$FF$6+VLOOKUP($FA465,BM,LOOKUPS!H$5,0)*$FG$6+VLOOKUP($FA465,DIV,LOOKUPS!H$7,0)*$FH$6++VLOOKUP($FA465,SIZE,LOOKUPS!H$11,0)*$FI$6)</f>
        <v>-1.3429</v>
      </c>
      <c r="FH465" s="1">
        <f>IF(ISERROR(VLOOKUP($FA465,MOM,LOOKUPS!I$12,0)*$FB$6+VLOOKUP($FA465,STREV,LOOKUPS!I$10,0)*$FC$6+VLOOKUP($FA465,LTREV,LOOKUPS!I$9,0)*$FD$6+VLOOKUP($FA465,CFP,LOOKUPS!I$6,0)*$FE$6+VLOOKUP($FA465,EP,LOOKUPS!I$8,0)*$FF$6+VLOOKUP($FA465,BM,LOOKUPS!I$5,0)*$FG$6+VLOOKUP($FA465,DIV,LOOKUPS!I$7,0)*$FH$6++VLOOKUP($FA465,SIZE,LOOKUPS!I$11,0)*$FI$6),"",VLOOKUP($FA465,MOM,LOOKUPS!I$12,0)*$FB$6+VLOOKUP($FA465,STREV,LOOKUPS!I$10,0)*$FC$6+VLOOKUP($FA465,LTREV,LOOKUPS!I$9,0)*$FD$6+VLOOKUP($FA465,CFP,LOOKUPS!I$6,0)*$FE$6+VLOOKUP($FA465,EP,LOOKUPS!I$8,0)*$FF$6+VLOOKUP($FA465,BM,LOOKUPS!I$5,0)*$FG$6+VLOOKUP($FA465,DIV,LOOKUPS!I$7,0)*$FH$6++VLOOKUP($FA465,SIZE,LOOKUPS!I$11,0)*$FI$6)</f>
        <v>-1.2977000000000001</v>
      </c>
      <c r="FI465" s="1">
        <f>IF(ISERROR(VLOOKUP($FA465,MOM,LOOKUPS!J$12,0)*$FB$6+VLOOKUP($FA465,STREV,LOOKUPS!J$10,0)*$FC$6+VLOOKUP($FA465,LTREV,LOOKUPS!J$9,0)*$FD$6+VLOOKUP($FA465,CFP,LOOKUPS!J$6,0)*$FE$6+VLOOKUP($FA465,EP,LOOKUPS!J$8,0)*$FF$6+VLOOKUP($FA465,BM,LOOKUPS!J$5,0)*$FG$6+VLOOKUP($FA465,DIV,LOOKUPS!J$7,0)*$FH$6++VLOOKUP($FA465,SIZE,LOOKUPS!J$11,0)*$FI$6),"",VLOOKUP($FA465,MOM,LOOKUPS!J$12,0)*$FB$6+VLOOKUP($FA465,STREV,LOOKUPS!J$10,0)*$FC$6+VLOOKUP($FA465,LTREV,LOOKUPS!J$9,0)*$FD$6+VLOOKUP($FA465,CFP,LOOKUPS!J$6,0)*$FE$6+VLOOKUP($FA465,EP,LOOKUPS!J$8,0)*$FF$6+VLOOKUP($FA465,BM,LOOKUPS!J$5,0)*$FG$6+VLOOKUP($FA465,DIV,LOOKUPS!J$7,0)*$FH$6++VLOOKUP($FA465,SIZE,LOOKUPS!J$11,0)*$FI$6)</f>
        <v>-1.476</v>
      </c>
      <c r="FJ465" s="1">
        <f>IF(ISERROR(VLOOKUP($FA465,MOM,LOOKUPS!K$12,0)*$FB$6+VLOOKUP($FA465,STREV,LOOKUPS!K$10,0)*$FC$6+VLOOKUP($FA465,LTREV,LOOKUPS!K$9,0)*$FD$6+VLOOKUP($FA465,CFP,LOOKUPS!K$6,0)*$FE$6+VLOOKUP($FA465,EP,LOOKUPS!K$8,0)*$FF$6+VLOOKUP($FA465,BM,LOOKUPS!K$5,0)*$FG$6+VLOOKUP($FA465,DIV,LOOKUPS!K$7,0)*$FH$6++VLOOKUP($FA465,SIZE,LOOKUPS!K$11,0)*$FI$6),"",VLOOKUP($FA465,MOM,LOOKUPS!K$12,0)*$FB$6+VLOOKUP($FA465,STREV,LOOKUPS!K$10,0)*$FC$6+VLOOKUP($FA465,LTREV,LOOKUPS!K$9,0)*$FD$6+VLOOKUP($FA465,CFP,LOOKUPS!K$6,0)*$FE$6+VLOOKUP($FA465,EP,LOOKUPS!K$8,0)*$FF$6+VLOOKUP($FA465,BM,LOOKUPS!K$5,0)*$FG$6+VLOOKUP($FA465,DIV,LOOKUPS!K$7,0)*$FH$6++VLOOKUP($FA465,SIZE,LOOKUPS!K$11,0)*$FI$6)</f>
        <v>-1.0851</v>
      </c>
      <c r="FK465" s="1">
        <f>IF(ISERROR(VLOOKUP($FA465,MOM,LOOKUPS!L$12,0)*$FB$6+VLOOKUP($FA465,STREV,LOOKUPS!L$10,0)*$FC$6+VLOOKUP($FA465,LTREV,LOOKUPS!L$9,0)*$FD$6+VLOOKUP($FA465,CFP,LOOKUPS!L$6,0)*$FE$6+VLOOKUP($FA465,EP,LOOKUPS!L$8,0)*$FF$6+VLOOKUP($FA465,BM,LOOKUPS!L$5,0)*$FG$6+VLOOKUP($FA465,DIV,LOOKUPS!L$7,0)*$FH$6++VLOOKUP($FA465,SIZE,LOOKUPS!L$11,0)*$FI$6),"",VLOOKUP($FA465,MOM,LOOKUPS!L$12,0)*$FB$6+VLOOKUP($FA465,STREV,LOOKUPS!L$10,0)*$FC$6+VLOOKUP($FA465,LTREV,LOOKUPS!L$9,0)*$FD$6+VLOOKUP($FA465,CFP,LOOKUPS!L$6,0)*$FE$6+VLOOKUP($FA465,EP,LOOKUPS!L$8,0)*$FF$6+VLOOKUP($FA465,BM,LOOKUPS!L$5,0)*$FG$6+VLOOKUP($FA465,DIV,LOOKUPS!L$7,0)*$FH$6++VLOOKUP($FA465,SIZE,LOOKUPS!L$11,0)*$FI$6)</f>
        <v>-2.2084000000000001</v>
      </c>
    </row>
    <row r="466" spans="1:167" x14ac:dyDescent="0.3">
      <c r="A466" s="1">
        <v>196501</v>
      </c>
      <c r="B466" s="1">
        <v>11.15</v>
      </c>
      <c r="C466" s="1">
        <v>7.36</v>
      </c>
      <c r="D466" s="1">
        <v>6.14</v>
      </c>
      <c r="E466" s="1">
        <v>5.04</v>
      </c>
      <c r="F466" s="1">
        <v>6.2</v>
      </c>
      <c r="G466" s="1">
        <v>6.81</v>
      </c>
      <c r="H466" s="1">
        <v>6.43</v>
      </c>
      <c r="I466" s="1">
        <v>6.2</v>
      </c>
      <c r="J466" s="1">
        <v>6.2</v>
      </c>
      <c r="K466" s="1">
        <v>7.91</v>
      </c>
      <c r="M466" s="1">
        <v>196402</v>
      </c>
      <c r="N466" s="1">
        <v>2.57</v>
      </c>
      <c r="O466" s="1">
        <v>3.39</v>
      </c>
      <c r="P466" s="1">
        <v>3.02</v>
      </c>
      <c r="Q466" s="1">
        <v>2.75</v>
      </c>
      <c r="R466" s="1">
        <v>3.16</v>
      </c>
      <c r="S466" s="1">
        <v>1.29</v>
      </c>
      <c r="T466" s="1">
        <v>2.2799999999999998</v>
      </c>
      <c r="U466" s="1">
        <v>3.15</v>
      </c>
      <c r="V466" s="1">
        <v>1.58</v>
      </c>
      <c r="W466" s="1">
        <v>2.66</v>
      </c>
      <c r="Y466" s="1">
        <v>196901</v>
      </c>
      <c r="Z466" s="1">
        <v>-1.4</v>
      </c>
      <c r="AA466" s="1">
        <v>2.25</v>
      </c>
      <c r="AB466" s="1">
        <v>-0.1</v>
      </c>
      <c r="AC466" s="1">
        <v>-0.04</v>
      </c>
      <c r="AD466" s="1">
        <v>-0.7</v>
      </c>
      <c r="AE466" s="1">
        <v>-1.33</v>
      </c>
      <c r="AF466" s="1">
        <v>0.37</v>
      </c>
      <c r="AG466" s="1">
        <v>-0.39</v>
      </c>
      <c r="AH466" s="1">
        <v>-0.48</v>
      </c>
      <c r="AI466" s="1">
        <v>-1.53</v>
      </c>
      <c r="AK466">
        <v>198907</v>
      </c>
      <c r="AL466">
        <v>0.49</v>
      </c>
      <c r="AM466">
        <v>3.95</v>
      </c>
      <c r="AN466">
        <v>4.16</v>
      </c>
      <c r="AO466">
        <v>4.25</v>
      </c>
      <c r="AP466">
        <v>3.64</v>
      </c>
      <c r="AQ466">
        <v>4.88</v>
      </c>
      <c r="AR466">
        <v>4</v>
      </c>
      <c r="AS466">
        <v>4.01</v>
      </c>
      <c r="AT466">
        <v>4.22</v>
      </c>
      <c r="AU466">
        <v>2.94</v>
      </c>
      <c r="AV466">
        <v>4.88</v>
      </c>
      <c r="AW466">
        <v>4.8899999999999997</v>
      </c>
      <c r="AX466">
        <v>4.87</v>
      </c>
      <c r="AY466">
        <v>4.6100000000000003</v>
      </c>
      <c r="AZ466">
        <v>3.41</v>
      </c>
      <c r="BA466">
        <v>3.72</v>
      </c>
      <c r="BB466">
        <v>4.33</v>
      </c>
      <c r="BC466">
        <v>4.83</v>
      </c>
      <c r="BD466">
        <v>3.73</v>
      </c>
      <c r="BF466" s="1">
        <v>198907</v>
      </c>
      <c r="BG466" s="1">
        <v>0.48</v>
      </c>
      <c r="BH466" s="1">
        <v>4.2300000000000004</v>
      </c>
      <c r="BI466" s="1">
        <v>4.4400000000000004</v>
      </c>
      <c r="BJ466" s="1">
        <v>3.89</v>
      </c>
      <c r="BK466" s="1">
        <v>3.51</v>
      </c>
      <c r="BL466" s="1">
        <v>5.42</v>
      </c>
      <c r="BM466" s="1">
        <v>5.14</v>
      </c>
      <c r="BN466" s="1">
        <v>3.46</v>
      </c>
      <c r="BO466" s="1">
        <v>4.01</v>
      </c>
      <c r="BP466" s="1">
        <v>2.85</v>
      </c>
      <c r="BQ466" s="1">
        <v>4.63</v>
      </c>
      <c r="BR466" s="1">
        <v>6.55</v>
      </c>
      <c r="BS466" s="1">
        <v>4.17</v>
      </c>
      <c r="BT466" s="1">
        <v>5.53</v>
      </c>
      <c r="BU466" s="1">
        <v>4.7300000000000004</v>
      </c>
      <c r="BV466" s="1">
        <v>3.33</v>
      </c>
      <c r="BW466" s="1">
        <v>3.6</v>
      </c>
      <c r="BX466" s="1">
        <v>4.57</v>
      </c>
      <c r="BY466" s="1">
        <v>3.51</v>
      </c>
      <c r="CA466" s="1">
        <v>196407</v>
      </c>
      <c r="CB466" s="1">
        <v>-4.8899999999999997</v>
      </c>
      <c r="CC466" s="1">
        <v>2.3199999999999998</v>
      </c>
      <c r="CD466" s="1">
        <v>2.88</v>
      </c>
      <c r="CE466" s="1">
        <v>3.88</v>
      </c>
      <c r="CF466" s="1">
        <v>1.95</v>
      </c>
      <c r="CG466" s="1">
        <v>3.18</v>
      </c>
      <c r="CH466" s="1">
        <v>3.23</v>
      </c>
      <c r="CI466" s="1">
        <v>2.8</v>
      </c>
      <c r="CJ466" s="1">
        <v>4.0199999999999996</v>
      </c>
      <c r="CK466" s="1">
        <v>1.21</v>
      </c>
      <c r="CL466" s="1">
        <v>2.94</v>
      </c>
      <c r="CM466" s="1">
        <v>3.19</v>
      </c>
      <c r="CN466" s="1">
        <v>3.17</v>
      </c>
      <c r="CO466" s="1">
        <v>2.52</v>
      </c>
      <c r="CP466" s="1">
        <v>3.92</v>
      </c>
      <c r="CQ466" s="1">
        <v>1.94</v>
      </c>
      <c r="CR466" s="1">
        <v>3.59</v>
      </c>
      <c r="CS466" s="1">
        <v>3.1</v>
      </c>
      <c r="CT466" s="1">
        <v>4.91</v>
      </c>
      <c r="CV466" s="1">
        <v>196507</v>
      </c>
      <c r="CW466" s="1">
        <v>3.28</v>
      </c>
      <c r="CX466" s="1">
        <v>3.55</v>
      </c>
      <c r="CY466" s="1">
        <v>2.6</v>
      </c>
      <c r="CZ466" s="1">
        <v>2.2200000000000002</v>
      </c>
      <c r="DA466" s="1">
        <v>4.07</v>
      </c>
      <c r="DB466" s="1">
        <v>2.1800000000000002</v>
      </c>
      <c r="DC466" s="1">
        <v>2.42</v>
      </c>
      <c r="DD466" s="1">
        <v>3.14</v>
      </c>
      <c r="DE466" s="1">
        <v>2</v>
      </c>
      <c r="DF466" s="1">
        <v>5.41</v>
      </c>
      <c r="DG466" s="1">
        <v>2.64</v>
      </c>
      <c r="DH466" s="1">
        <v>2.36</v>
      </c>
      <c r="DI466" s="1">
        <v>2</v>
      </c>
      <c r="DJ466" s="1">
        <v>2.33</v>
      </c>
      <c r="DK466" s="1">
        <v>2.5099999999999998</v>
      </c>
      <c r="DL466" s="1">
        <v>3.51</v>
      </c>
      <c r="DM466" s="1">
        <v>2.76</v>
      </c>
      <c r="DN466" s="1">
        <v>1.97</v>
      </c>
      <c r="DO466" s="1">
        <v>2.0299999999999998</v>
      </c>
      <c r="DQ466" s="1">
        <v>196407</v>
      </c>
      <c r="DR466" s="1">
        <v>-99.99</v>
      </c>
      <c r="DS466" s="1">
        <v>3.6</v>
      </c>
      <c r="DT466" s="1">
        <v>2.14</v>
      </c>
      <c r="DU466" s="1">
        <v>2.42</v>
      </c>
      <c r="DV466" s="1">
        <v>3.6</v>
      </c>
      <c r="DW466" s="1">
        <v>2.77</v>
      </c>
      <c r="DX466" s="1">
        <v>2.4900000000000002</v>
      </c>
      <c r="DY466" s="1">
        <v>1.94</v>
      </c>
      <c r="DZ466" s="1">
        <v>2.63</v>
      </c>
      <c r="EA466" s="1">
        <v>3.86</v>
      </c>
      <c r="EB466" s="1">
        <v>2.66</v>
      </c>
      <c r="EC466" s="1">
        <v>3.66</v>
      </c>
      <c r="ED466" s="1">
        <v>1.76</v>
      </c>
      <c r="EE466" s="1">
        <v>1.92</v>
      </c>
      <c r="EF466" s="1">
        <v>3.05</v>
      </c>
      <c r="EG466" s="1">
        <v>1.85</v>
      </c>
      <c r="EH466" s="1">
        <v>2.02</v>
      </c>
      <c r="EI466" s="1">
        <v>3.45</v>
      </c>
      <c r="EJ466" s="1">
        <v>1.81</v>
      </c>
      <c r="EL466">
        <v>196407</v>
      </c>
      <c r="EM466">
        <v>1.74</v>
      </c>
      <c r="EN466">
        <v>0.26</v>
      </c>
      <c r="EO466">
        <v>0.73</v>
      </c>
      <c r="EP466">
        <v>0.3</v>
      </c>
      <c r="ER466" s="1">
        <v>196501</v>
      </c>
      <c r="ES466" s="1">
        <v>-1.28</v>
      </c>
      <c r="EU466" s="1">
        <v>196402</v>
      </c>
      <c r="EV466" s="1">
        <v>0.21</v>
      </c>
      <c r="EX466" s="1">
        <v>196901</v>
      </c>
      <c r="EY466" s="1">
        <v>2.3199999999999998</v>
      </c>
      <c r="FA466" s="1">
        <v>196501</v>
      </c>
      <c r="FB466" s="1">
        <f>IF(ISERROR(VLOOKUP($FA466,MOM,LOOKUPS!C$12,0)*$FB$6+VLOOKUP($FA466,STREV,LOOKUPS!C$10,0)*$FC$6+VLOOKUP($FA466,LTREV,LOOKUPS!C$9,0)*$FD$6+VLOOKUP($FA466,CFP,LOOKUPS!C$6,0)*$FE$6+VLOOKUP($FA466,EP,LOOKUPS!C$8,0)*$FF$6+VLOOKUP($FA466,BM,LOOKUPS!C$5,0)*$FG$6+VLOOKUP($FA466,DIV,LOOKUPS!C$7,0)*$FH$6++VLOOKUP($FA466,SIZE,LOOKUPS!C$11,0)*$FI$6),"",VLOOKUP($FA466,MOM,LOOKUPS!C$12,0)*$FB$6+VLOOKUP($FA466,STREV,LOOKUPS!C$10,0)*$FC$6+VLOOKUP($FA466,LTREV,LOOKUPS!C$9,0)*$FD$6+VLOOKUP($FA466,CFP,LOOKUPS!C$6,0)*$FE$6+VLOOKUP($FA466,EP,LOOKUPS!C$8,0)*$FF$6+VLOOKUP($FA466,BM,LOOKUPS!C$5,0)*$FG$6+VLOOKUP($FA466,DIV,LOOKUPS!C$7,0)*$FH$6++VLOOKUP($FA466,SIZE,LOOKUPS!C$11,0)*$FI$6)</f>
        <v>7.7686000000000011</v>
      </c>
      <c r="FC466" s="1">
        <f>IF(ISERROR(VLOOKUP($FA466,MOM,LOOKUPS!D$12,0)*$FB$6+VLOOKUP($FA466,STREV,LOOKUPS!D$10,0)*$FC$6+VLOOKUP($FA466,LTREV,LOOKUPS!D$9,0)*$FD$6+VLOOKUP($FA466,CFP,LOOKUPS!D$6,0)*$FE$6+VLOOKUP($FA466,EP,LOOKUPS!D$8,0)*$FF$6+VLOOKUP($FA466,BM,LOOKUPS!D$5,0)*$FG$6+VLOOKUP($FA466,DIV,LOOKUPS!D$7,0)*$FH$6++VLOOKUP($FA466,SIZE,LOOKUPS!D$11,0)*$FI$6),"",VLOOKUP($FA466,MOM,LOOKUPS!D$12,0)*$FB$6+VLOOKUP($FA466,STREV,LOOKUPS!D$10,0)*$FC$6+VLOOKUP($FA466,LTREV,LOOKUPS!D$9,0)*$FD$6+VLOOKUP($FA466,CFP,LOOKUPS!D$6,0)*$FE$6+VLOOKUP($FA466,EP,LOOKUPS!D$8,0)*$FF$6+VLOOKUP($FA466,BM,LOOKUPS!D$5,0)*$FG$6+VLOOKUP($FA466,DIV,LOOKUPS!D$7,0)*$FH$6++VLOOKUP($FA466,SIZE,LOOKUPS!D$11,0)*$FI$6)</f>
        <v>6.6584000000000003</v>
      </c>
      <c r="FD466" s="1">
        <f>IF(ISERROR(VLOOKUP($FA466,MOM,LOOKUPS!E$12,0)*$FB$6+VLOOKUP($FA466,STREV,LOOKUPS!E$10,0)*$FC$6+VLOOKUP($FA466,LTREV,LOOKUPS!E$9,0)*$FD$6+VLOOKUP($FA466,CFP,LOOKUPS!E$6,0)*$FE$6+VLOOKUP($FA466,EP,LOOKUPS!E$8,0)*$FF$6+VLOOKUP($FA466,BM,LOOKUPS!E$5,0)*$FG$6+VLOOKUP($FA466,DIV,LOOKUPS!E$7,0)*$FH$6++VLOOKUP($FA466,SIZE,LOOKUPS!E$11,0)*$FI$6),"",VLOOKUP($FA466,MOM,LOOKUPS!E$12,0)*$FB$6+VLOOKUP($FA466,STREV,LOOKUPS!E$10,0)*$FC$6+VLOOKUP($FA466,LTREV,LOOKUPS!E$9,0)*$FD$6+VLOOKUP($FA466,CFP,LOOKUPS!E$6,0)*$FE$6+VLOOKUP($FA466,EP,LOOKUPS!E$8,0)*$FF$6+VLOOKUP($FA466,BM,LOOKUPS!E$5,0)*$FG$6+VLOOKUP($FA466,DIV,LOOKUPS!E$7,0)*$FH$6++VLOOKUP($FA466,SIZE,LOOKUPS!E$11,0)*$FI$6)</f>
        <v>5.5557999999999996</v>
      </c>
      <c r="FE466" s="1">
        <f>IF(ISERROR(VLOOKUP($FA466,MOM,LOOKUPS!F$12,0)*$FB$6+VLOOKUP($FA466,STREV,LOOKUPS!F$10,0)*$FC$6+VLOOKUP($FA466,LTREV,LOOKUPS!F$9,0)*$FD$6+VLOOKUP($FA466,CFP,LOOKUPS!F$6,0)*$FE$6+VLOOKUP($FA466,EP,LOOKUPS!F$8,0)*$FF$6+VLOOKUP($FA466,BM,LOOKUPS!F$5,0)*$FG$6+VLOOKUP($FA466,DIV,LOOKUPS!F$7,0)*$FH$6++VLOOKUP($FA466,SIZE,LOOKUPS!F$11,0)*$FI$6),"",VLOOKUP($FA466,MOM,LOOKUPS!F$12,0)*$FB$6+VLOOKUP($FA466,STREV,LOOKUPS!F$10,0)*$FC$6+VLOOKUP($FA466,LTREV,LOOKUPS!F$9,0)*$FD$6+VLOOKUP($FA466,CFP,LOOKUPS!F$6,0)*$FE$6+VLOOKUP($FA466,EP,LOOKUPS!F$8,0)*$FF$6+VLOOKUP($FA466,BM,LOOKUPS!F$5,0)*$FG$6+VLOOKUP($FA466,DIV,LOOKUPS!F$7,0)*$FH$6++VLOOKUP($FA466,SIZE,LOOKUPS!F$11,0)*$FI$6)</f>
        <v>5.4260999999999999</v>
      </c>
      <c r="FF466" s="1">
        <f>IF(ISERROR(VLOOKUP($FA466,MOM,LOOKUPS!G$12,0)*$FB$6+VLOOKUP($FA466,STREV,LOOKUPS!G$10,0)*$FC$6+VLOOKUP($FA466,LTREV,LOOKUPS!G$9,0)*$FD$6+VLOOKUP($FA466,CFP,LOOKUPS!G$6,0)*$FE$6+VLOOKUP($FA466,EP,LOOKUPS!G$8,0)*$FF$6+VLOOKUP($FA466,BM,LOOKUPS!G$5,0)*$FG$6+VLOOKUP($FA466,DIV,LOOKUPS!G$7,0)*$FH$6++VLOOKUP($FA466,SIZE,LOOKUPS!G$11,0)*$FI$6),"",VLOOKUP($FA466,MOM,LOOKUPS!G$12,0)*$FB$6+VLOOKUP($FA466,STREV,LOOKUPS!G$10,0)*$FC$6+VLOOKUP($FA466,LTREV,LOOKUPS!G$9,0)*$FD$6+VLOOKUP($FA466,CFP,LOOKUPS!G$6,0)*$FE$6+VLOOKUP($FA466,EP,LOOKUPS!G$8,0)*$FF$6+VLOOKUP($FA466,BM,LOOKUPS!G$5,0)*$FG$6+VLOOKUP($FA466,DIV,LOOKUPS!G$7,0)*$FH$6++VLOOKUP($FA466,SIZE,LOOKUPS!G$11,0)*$FI$6)</f>
        <v>6.3061000000000007</v>
      </c>
      <c r="FG466" s="1">
        <f>IF(ISERROR(VLOOKUP($FA466,MOM,LOOKUPS!H$12,0)*$FB$6+VLOOKUP($FA466,STREV,LOOKUPS!H$10,0)*$FC$6+VLOOKUP($FA466,LTREV,LOOKUPS!H$9,0)*$FD$6+VLOOKUP($FA466,CFP,LOOKUPS!H$6,0)*$FE$6+VLOOKUP($FA466,EP,LOOKUPS!H$8,0)*$FF$6+VLOOKUP($FA466,BM,LOOKUPS!H$5,0)*$FG$6+VLOOKUP($FA466,DIV,LOOKUPS!H$7,0)*$FH$6++VLOOKUP($FA466,SIZE,LOOKUPS!H$11,0)*$FI$6),"",VLOOKUP($FA466,MOM,LOOKUPS!H$12,0)*$FB$6+VLOOKUP($FA466,STREV,LOOKUPS!H$10,0)*$FC$6+VLOOKUP($FA466,LTREV,LOOKUPS!H$9,0)*$FD$6+VLOOKUP($FA466,CFP,LOOKUPS!H$6,0)*$FE$6+VLOOKUP($FA466,EP,LOOKUPS!H$8,0)*$FF$6+VLOOKUP($FA466,BM,LOOKUPS!H$5,0)*$FG$6+VLOOKUP($FA466,DIV,LOOKUPS!H$7,0)*$FH$6++VLOOKUP($FA466,SIZE,LOOKUPS!H$11,0)*$FI$6)</f>
        <v>6.2457000000000003</v>
      </c>
      <c r="FH466" s="1">
        <f>IF(ISERROR(VLOOKUP($FA466,MOM,LOOKUPS!I$12,0)*$FB$6+VLOOKUP($FA466,STREV,LOOKUPS!I$10,0)*$FC$6+VLOOKUP($FA466,LTREV,LOOKUPS!I$9,0)*$FD$6+VLOOKUP($FA466,CFP,LOOKUPS!I$6,0)*$FE$6+VLOOKUP($FA466,EP,LOOKUPS!I$8,0)*$FF$6+VLOOKUP($FA466,BM,LOOKUPS!I$5,0)*$FG$6+VLOOKUP($FA466,DIV,LOOKUPS!I$7,0)*$FH$6++VLOOKUP($FA466,SIZE,LOOKUPS!I$11,0)*$FI$6),"",VLOOKUP($FA466,MOM,LOOKUPS!I$12,0)*$FB$6+VLOOKUP($FA466,STREV,LOOKUPS!I$10,0)*$FC$6+VLOOKUP($FA466,LTREV,LOOKUPS!I$9,0)*$FD$6+VLOOKUP($FA466,CFP,LOOKUPS!I$6,0)*$FE$6+VLOOKUP($FA466,EP,LOOKUPS!I$8,0)*$FF$6+VLOOKUP($FA466,BM,LOOKUPS!I$5,0)*$FG$6+VLOOKUP($FA466,DIV,LOOKUPS!I$7,0)*$FH$6++VLOOKUP($FA466,SIZE,LOOKUPS!I$11,0)*$FI$6)</f>
        <v>6.7408999999999999</v>
      </c>
      <c r="FI466" s="1">
        <f>IF(ISERROR(VLOOKUP($FA466,MOM,LOOKUPS!J$12,0)*$FB$6+VLOOKUP($FA466,STREV,LOOKUPS!J$10,0)*$FC$6+VLOOKUP($FA466,LTREV,LOOKUPS!J$9,0)*$FD$6+VLOOKUP($FA466,CFP,LOOKUPS!J$6,0)*$FE$6+VLOOKUP($FA466,EP,LOOKUPS!J$8,0)*$FF$6+VLOOKUP($FA466,BM,LOOKUPS!J$5,0)*$FG$6+VLOOKUP($FA466,DIV,LOOKUPS!J$7,0)*$FH$6++VLOOKUP($FA466,SIZE,LOOKUPS!J$11,0)*$FI$6),"",VLOOKUP($FA466,MOM,LOOKUPS!J$12,0)*$FB$6+VLOOKUP($FA466,STREV,LOOKUPS!J$10,0)*$FC$6+VLOOKUP($FA466,LTREV,LOOKUPS!J$9,0)*$FD$6+VLOOKUP($FA466,CFP,LOOKUPS!J$6,0)*$FE$6+VLOOKUP($FA466,EP,LOOKUPS!J$8,0)*$FF$6+VLOOKUP($FA466,BM,LOOKUPS!J$5,0)*$FG$6+VLOOKUP($FA466,DIV,LOOKUPS!J$7,0)*$FH$6++VLOOKUP($FA466,SIZE,LOOKUPS!J$11,0)*$FI$6)</f>
        <v>6.7423999999999999</v>
      </c>
      <c r="FJ466" s="1">
        <f>IF(ISERROR(VLOOKUP($FA466,MOM,LOOKUPS!K$12,0)*$FB$6+VLOOKUP($FA466,STREV,LOOKUPS!K$10,0)*$FC$6+VLOOKUP($FA466,LTREV,LOOKUPS!K$9,0)*$FD$6+VLOOKUP($FA466,CFP,LOOKUPS!K$6,0)*$FE$6+VLOOKUP($FA466,EP,LOOKUPS!K$8,0)*$FF$6+VLOOKUP($FA466,BM,LOOKUPS!K$5,0)*$FG$6+VLOOKUP($FA466,DIV,LOOKUPS!K$7,0)*$FH$6++VLOOKUP($FA466,SIZE,LOOKUPS!K$11,0)*$FI$6),"",VLOOKUP($FA466,MOM,LOOKUPS!K$12,0)*$FB$6+VLOOKUP($FA466,STREV,LOOKUPS!K$10,0)*$FC$6+VLOOKUP($FA466,LTREV,LOOKUPS!K$9,0)*$FD$6+VLOOKUP($FA466,CFP,LOOKUPS!K$6,0)*$FE$6+VLOOKUP($FA466,EP,LOOKUPS!K$8,0)*$FF$6+VLOOKUP($FA466,BM,LOOKUPS!K$5,0)*$FG$6+VLOOKUP($FA466,DIV,LOOKUPS!K$7,0)*$FH$6++VLOOKUP($FA466,SIZE,LOOKUPS!K$11,0)*$FI$6)</f>
        <v>7.4512000000000009</v>
      </c>
      <c r="FK466" s="1">
        <f>IF(ISERROR(VLOOKUP($FA466,MOM,LOOKUPS!L$12,0)*$FB$6+VLOOKUP($FA466,STREV,LOOKUPS!L$10,0)*$FC$6+VLOOKUP($FA466,LTREV,LOOKUPS!L$9,0)*$FD$6+VLOOKUP($FA466,CFP,LOOKUPS!L$6,0)*$FE$6+VLOOKUP($FA466,EP,LOOKUPS!L$8,0)*$FF$6+VLOOKUP($FA466,BM,LOOKUPS!L$5,0)*$FG$6+VLOOKUP($FA466,DIV,LOOKUPS!L$7,0)*$FH$6++VLOOKUP($FA466,SIZE,LOOKUPS!L$11,0)*$FI$6),"",VLOOKUP($FA466,MOM,LOOKUPS!L$12,0)*$FB$6+VLOOKUP($FA466,STREV,LOOKUPS!L$10,0)*$FC$6+VLOOKUP($FA466,LTREV,LOOKUPS!L$9,0)*$FD$6+VLOOKUP($FA466,CFP,LOOKUPS!L$6,0)*$FE$6+VLOOKUP($FA466,EP,LOOKUPS!L$8,0)*$FF$6+VLOOKUP($FA466,BM,LOOKUPS!L$5,0)*$FG$6+VLOOKUP($FA466,DIV,LOOKUPS!L$7,0)*$FH$6++VLOOKUP($FA466,SIZE,LOOKUPS!L$11,0)*$FI$6)</f>
        <v>9.8998000000000008</v>
      </c>
    </row>
    <row r="467" spans="1:167" x14ac:dyDescent="0.3">
      <c r="A467" s="1">
        <v>196502</v>
      </c>
      <c r="B467" s="1">
        <v>3.6</v>
      </c>
      <c r="C467" s="1">
        <v>3.51</v>
      </c>
      <c r="D467" s="1">
        <v>2.96</v>
      </c>
      <c r="E467" s="1">
        <v>1.85</v>
      </c>
      <c r="F467" s="1">
        <v>3.41</v>
      </c>
      <c r="G467" s="1">
        <v>2.98</v>
      </c>
      <c r="H467" s="1">
        <v>3.64</v>
      </c>
      <c r="I467" s="1">
        <v>2.87</v>
      </c>
      <c r="J467" s="1">
        <v>3.49</v>
      </c>
      <c r="K467" s="1">
        <v>4.2300000000000004</v>
      </c>
      <c r="M467" s="1">
        <v>196403</v>
      </c>
      <c r="N467" s="1">
        <v>3.9</v>
      </c>
      <c r="O467" s="1">
        <v>3.15</v>
      </c>
      <c r="P467" s="1">
        <v>3.57</v>
      </c>
      <c r="Q467" s="1">
        <v>2.25</v>
      </c>
      <c r="R467" s="1">
        <v>2.39</v>
      </c>
      <c r="S467" s="1">
        <v>2.69</v>
      </c>
      <c r="T467" s="1">
        <v>2.7</v>
      </c>
      <c r="U467" s="1">
        <v>4.1500000000000004</v>
      </c>
      <c r="V467" s="1">
        <v>1.34</v>
      </c>
      <c r="W467" s="1">
        <v>0.47</v>
      </c>
      <c r="Y467" s="1">
        <v>196902</v>
      </c>
      <c r="Z467" s="1">
        <v>-8.19</v>
      </c>
      <c r="AA467" s="1">
        <v>-6.8</v>
      </c>
      <c r="AB467" s="1">
        <v>-6.46</v>
      </c>
      <c r="AC467" s="1">
        <v>-7.59</v>
      </c>
      <c r="AD467" s="1">
        <v>-7.72</v>
      </c>
      <c r="AE467" s="1">
        <v>-7.68</v>
      </c>
      <c r="AF467" s="1">
        <v>-8.1300000000000008</v>
      </c>
      <c r="AG467" s="1">
        <v>-8.83</v>
      </c>
      <c r="AH467" s="1">
        <v>-8.84</v>
      </c>
      <c r="AI467" s="1">
        <v>-11.75</v>
      </c>
      <c r="AK467">
        <v>198908</v>
      </c>
      <c r="AL467">
        <v>0.26</v>
      </c>
      <c r="AM467">
        <v>1.64</v>
      </c>
      <c r="AN467">
        <v>2.2200000000000002</v>
      </c>
      <c r="AO467">
        <v>3.04</v>
      </c>
      <c r="AP467">
        <v>1.6</v>
      </c>
      <c r="AQ467">
        <v>1.62</v>
      </c>
      <c r="AR467">
        <v>2.0499999999999998</v>
      </c>
      <c r="AS467">
        <v>2.77</v>
      </c>
      <c r="AT467">
        <v>3.46</v>
      </c>
      <c r="AU467">
        <v>1.46</v>
      </c>
      <c r="AV467">
        <v>1.84</v>
      </c>
      <c r="AW467">
        <v>1.8</v>
      </c>
      <c r="AX467">
        <v>1.43</v>
      </c>
      <c r="AY467">
        <v>1.5</v>
      </c>
      <c r="AZ467">
        <v>2.6</v>
      </c>
      <c r="BA467">
        <v>3.43</v>
      </c>
      <c r="BB467">
        <v>2.04</v>
      </c>
      <c r="BC467">
        <v>3.58</v>
      </c>
      <c r="BD467">
        <v>3.37</v>
      </c>
      <c r="BF467" s="1">
        <v>198908</v>
      </c>
      <c r="BG467" s="1">
        <v>0.79</v>
      </c>
      <c r="BH467" s="1">
        <v>1.34</v>
      </c>
      <c r="BI467" s="1">
        <v>2.3199999999999998</v>
      </c>
      <c r="BJ467" s="1">
        <v>3.11</v>
      </c>
      <c r="BK467" s="1">
        <v>1.47</v>
      </c>
      <c r="BL467" s="1">
        <v>1.27</v>
      </c>
      <c r="BM467" s="1">
        <v>2.31</v>
      </c>
      <c r="BN467" s="1">
        <v>2.88</v>
      </c>
      <c r="BO467" s="1">
        <v>3.28</v>
      </c>
      <c r="BP467" s="1">
        <v>0.89</v>
      </c>
      <c r="BQ467" s="1">
        <v>2.4500000000000002</v>
      </c>
      <c r="BR467" s="1">
        <v>0.91</v>
      </c>
      <c r="BS467" s="1">
        <v>1.68</v>
      </c>
      <c r="BT467" s="1">
        <v>2.56</v>
      </c>
      <c r="BU467" s="1">
        <v>2.0499999999999998</v>
      </c>
      <c r="BV467" s="1">
        <v>3</v>
      </c>
      <c r="BW467" s="1">
        <v>2.75</v>
      </c>
      <c r="BX467" s="1">
        <v>2.93</v>
      </c>
      <c r="BY467" s="1">
        <v>3.59</v>
      </c>
      <c r="CA467" s="1">
        <v>196408</v>
      </c>
      <c r="CB467" s="1">
        <v>-3.03</v>
      </c>
      <c r="CC467" s="1">
        <v>-1.02</v>
      </c>
      <c r="CD467" s="1">
        <v>-0.19</v>
      </c>
      <c r="CE467" s="1">
        <v>-1.03</v>
      </c>
      <c r="CF467" s="1">
        <v>-1.03</v>
      </c>
      <c r="CG467" s="1">
        <v>-1.02</v>
      </c>
      <c r="CH467" s="1">
        <v>0.03</v>
      </c>
      <c r="CI467" s="1">
        <v>-0.33</v>
      </c>
      <c r="CJ467" s="1">
        <v>-1.1100000000000001</v>
      </c>
      <c r="CK467" s="1">
        <v>-1.86</v>
      </c>
      <c r="CL467" s="1">
        <v>0.06</v>
      </c>
      <c r="CM467" s="1">
        <v>-0.99</v>
      </c>
      <c r="CN467" s="1">
        <v>-1.04</v>
      </c>
      <c r="CO467" s="1">
        <v>-0.34</v>
      </c>
      <c r="CP467" s="1">
        <v>0.38</v>
      </c>
      <c r="CQ467" s="1">
        <v>0.26</v>
      </c>
      <c r="CR467" s="1">
        <v>-0.88</v>
      </c>
      <c r="CS467" s="1">
        <v>-0.4</v>
      </c>
      <c r="CT467" s="1">
        <v>-1.79</v>
      </c>
      <c r="CV467" s="1">
        <v>196508</v>
      </c>
      <c r="CW467" s="1">
        <v>4.75</v>
      </c>
      <c r="CX467" s="1">
        <v>5.43</v>
      </c>
      <c r="CY467" s="1">
        <v>4.09</v>
      </c>
      <c r="CZ467" s="1">
        <v>2.46</v>
      </c>
      <c r="DA467" s="1">
        <v>5.94</v>
      </c>
      <c r="DB467" s="1">
        <v>4.5199999999999996</v>
      </c>
      <c r="DC467" s="1">
        <v>4.05</v>
      </c>
      <c r="DD467" s="1">
        <v>3.33</v>
      </c>
      <c r="DE467" s="1">
        <v>2.2000000000000002</v>
      </c>
      <c r="DF467" s="1">
        <v>7.1</v>
      </c>
      <c r="DG467" s="1">
        <v>4.6900000000000004</v>
      </c>
      <c r="DH467" s="1">
        <v>4.3</v>
      </c>
      <c r="DI467" s="1">
        <v>4.74</v>
      </c>
      <c r="DJ467" s="1">
        <v>4.75</v>
      </c>
      <c r="DK467" s="1">
        <v>3.33</v>
      </c>
      <c r="DL467" s="1">
        <v>3.56</v>
      </c>
      <c r="DM467" s="1">
        <v>3.09</v>
      </c>
      <c r="DN467" s="1">
        <v>3.02</v>
      </c>
      <c r="DO467" s="1">
        <v>1.5</v>
      </c>
      <c r="DQ467" s="1">
        <v>196408</v>
      </c>
      <c r="DR467" s="1">
        <v>-99.99</v>
      </c>
      <c r="DS467" s="1">
        <v>-0.31</v>
      </c>
      <c r="DT467" s="1">
        <v>-0.98</v>
      </c>
      <c r="DU467" s="1">
        <v>-0.91</v>
      </c>
      <c r="DV467" s="1">
        <v>-0.25</v>
      </c>
      <c r="DW467" s="1">
        <v>-1.1499999999999999</v>
      </c>
      <c r="DX467" s="1">
        <v>-0.81</v>
      </c>
      <c r="DY467" s="1">
        <v>-0.24</v>
      </c>
      <c r="DZ467" s="1">
        <v>-1.39</v>
      </c>
      <c r="EA467" s="1">
        <v>-0.09</v>
      </c>
      <c r="EB467" s="1">
        <v>-0.8</v>
      </c>
      <c r="EC467" s="1">
        <v>-0.68</v>
      </c>
      <c r="ED467" s="1">
        <v>-1.69</v>
      </c>
      <c r="EE467" s="1">
        <v>-0.66</v>
      </c>
      <c r="EF467" s="1">
        <v>-0.97</v>
      </c>
      <c r="EG467" s="1">
        <v>-0.54</v>
      </c>
      <c r="EH467" s="1">
        <v>0.05</v>
      </c>
      <c r="EI467" s="1">
        <v>-1.48</v>
      </c>
      <c r="EJ467" s="1">
        <v>-1.3</v>
      </c>
      <c r="EL467">
        <v>196408</v>
      </c>
      <c r="EM467">
        <v>-1.44</v>
      </c>
      <c r="EN467">
        <v>0.11</v>
      </c>
      <c r="EO467">
        <v>7.0000000000000007E-2</v>
      </c>
      <c r="EP467">
        <v>0.28000000000000003</v>
      </c>
      <c r="ER467" s="1">
        <v>196502</v>
      </c>
      <c r="ES467" s="1">
        <v>0.3</v>
      </c>
      <c r="EU467" s="1">
        <v>196403</v>
      </c>
      <c r="EV467" s="1">
        <v>0.35</v>
      </c>
      <c r="EX467" s="1">
        <v>196902</v>
      </c>
      <c r="EY467" s="1">
        <v>2.31</v>
      </c>
      <c r="FA467" s="1">
        <v>196502</v>
      </c>
      <c r="FB467" s="1">
        <f>IF(ISERROR(VLOOKUP($FA467,MOM,LOOKUPS!C$12,0)*$FB$6+VLOOKUP($FA467,STREV,LOOKUPS!C$10,0)*$FC$6+VLOOKUP($FA467,LTREV,LOOKUPS!C$9,0)*$FD$6+VLOOKUP($FA467,CFP,LOOKUPS!C$6,0)*$FE$6+VLOOKUP($FA467,EP,LOOKUPS!C$8,0)*$FF$6+VLOOKUP($FA467,BM,LOOKUPS!C$5,0)*$FG$6+VLOOKUP($FA467,DIV,LOOKUPS!C$7,0)*$FH$6++VLOOKUP($FA467,SIZE,LOOKUPS!C$11,0)*$FI$6),"",VLOOKUP($FA467,MOM,LOOKUPS!C$12,0)*$FB$6+VLOOKUP($FA467,STREV,LOOKUPS!C$10,0)*$FC$6+VLOOKUP($FA467,LTREV,LOOKUPS!C$9,0)*$FD$6+VLOOKUP($FA467,CFP,LOOKUPS!C$6,0)*$FE$6+VLOOKUP($FA467,EP,LOOKUPS!C$8,0)*$FF$6+VLOOKUP($FA467,BM,LOOKUPS!C$5,0)*$FG$6+VLOOKUP($FA467,DIV,LOOKUPS!C$7,0)*$FH$6++VLOOKUP($FA467,SIZE,LOOKUPS!C$11,0)*$FI$6)</f>
        <v>3.0038999999999998</v>
      </c>
      <c r="FC467" s="1">
        <f>IF(ISERROR(VLOOKUP($FA467,MOM,LOOKUPS!D$12,0)*$FB$6+VLOOKUP($FA467,STREV,LOOKUPS!D$10,0)*$FC$6+VLOOKUP($FA467,LTREV,LOOKUPS!D$9,0)*$FD$6+VLOOKUP($FA467,CFP,LOOKUPS!D$6,0)*$FE$6+VLOOKUP($FA467,EP,LOOKUPS!D$8,0)*$FF$6+VLOOKUP($FA467,BM,LOOKUPS!D$5,0)*$FG$6+VLOOKUP($FA467,DIV,LOOKUPS!D$7,0)*$FH$6++VLOOKUP($FA467,SIZE,LOOKUPS!D$11,0)*$FI$6),"",VLOOKUP($FA467,MOM,LOOKUPS!D$12,0)*$FB$6+VLOOKUP($FA467,STREV,LOOKUPS!D$10,0)*$FC$6+VLOOKUP($FA467,LTREV,LOOKUPS!D$9,0)*$FD$6+VLOOKUP($FA467,CFP,LOOKUPS!D$6,0)*$FE$6+VLOOKUP($FA467,EP,LOOKUPS!D$8,0)*$FF$6+VLOOKUP($FA467,BM,LOOKUPS!D$5,0)*$FG$6+VLOOKUP($FA467,DIV,LOOKUPS!D$7,0)*$FH$6++VLOOKUP($FA467,SIZE,LOOKUPS!D$11,0)*$FI$6)</f>
        <v>2.8971999999999998</v>
      </c>
      <c r="FD467" s="1">
        <f>IF(ISERROR(VLOOKUP($FA467,MOM,LOOKUPS!E$12,0)*$FB$6+VLOOKUP($FA467,STREV,LOOKUPS!E$10,0)*$FC$6+VLOOKUP($FA467,LTREV,LOOKUPS!E$9,0)*$FD$6+VLOOKUP($FA467,CFP,LOOKUPS!E$6,0)*$FE$6+VLOOKUP($FA467,EP,LOOKUPS!E$8,0)*$FF$6+VLOOKUP($FA467,BM,LOOKUPS!E$5,0)*$FG$6+VLOOKUP($FA467,DIV,LOOKUPS!E$7,0)*$FH$6++VLOOKUP($FA467,SIZE,LOOKUPS!E$11,0)*$FI$6),"",VLOOKUP($FA467,MOM,LOOKUPS!E$12,0)*$FB$6+VLOOKUP($FA467,STREV,LOOKUPS!E$10,0)*$FC$6+VLOOKUP($FA467,LTREV,LOOKUPS!E$9,0)*$FD$6+VLOOKUP($FA467,CFP,LOOKUPS!E$6,0)*$FE$6+VLOOKUP($FA467,EP,LOOKUPS!E$8,0)*$FF$6+VLOOKUP($FA467,BM,LOOKUPS!E$5,0)*$FG$6+VLOOKUP($FA467,DIV,LOOKUPS!E$7,0)*$FH$6++VLOOKUP($FA467,SIZE,LOOKUPS!E$11,0)*$FI$6)</f>
        <v>3.1398000000000001</v>
      </c>
      <c r="FE467" s="1">
        <f>IF(ISERROR(VLOOKUP($FA467,MOM,LOOKUPS!F$12,0)*$FB$6+VLOOKUP($FA467,STREV,LOOKUPS!F$10,0)*$FC$6+VLOOKUP($FA467,LTREV,LOOKUPS!F$9,0)*$FD$6+VLOOKUP($FA467,CFP,LOOKUPS!F$6,0)*$FE$6+VLOOKUP($FA467,EP,LOOKUPS!F$8,0)*$FF$6+VLOOKUP($FA467,BM,LOOKUPS!F$5,0)*$FG$6+VLOOKUP($FA467,DIV,LOOKUPS!F$7,0)*$FH$6++VLOOKUP($FA467,SIZE,LOOKUPS!F$11,0)*$FI$6),"",VLOOKUP($FA467,MOM,LOOKUPS!F$12,0)*$FB$6+VLOOKUP($FA467,STREV,LOOKUPS!F$10,0)*$FC$6+VLOOKUP($FA467,LTREV,LOOKUPS!F$9,0)*$FD$6+VLOOKUP($FA467,CFP,LOOKUPS!F$6,0)*$FE$6+VLOOKUP($FA467,EP,LOOKUPS!F$8,0)*$FF$6+VLOOKUP($FA467,BM,LOOKUPS!F$5,0)*$FG$6+VLOOKUP($FA467,DIV,LOOKUPS!F$7,0)*$FH$6++VLOOKUP($FA467,SIZE,LOOKUPS!F$11,0)*$FI$6)</f>
        <v>2.4870000000000001</v>
      </c>
      <c r="FF467" s="1">
        <f>IF(ISERROR(VLOOKUP($FA467,MOM,LOOKUPS!G$12,0)*$FB$6+VLOOKUP($FA467,STREV,LOOKUPS!G$10,0)*$FC$6+VLOOKUP($FA467,LTREV,LOOKUPS!G$9,0)*$FD$6+VLOOKUP($FA467,CFP,LOOKUPS!G$6,0)*$FE$6+VLOOKUP($FA467,EP,LOOKUPS!G$8,0)*$FF$6+VLOOKUP($FA467,BM,LOOKUPS!G$5,0)*$FG$6+VLOOKUP($FA467,DIV,LOOKUPS!G$7,0)*$FH$6++VLOOKUP($FA467,SIZE,LOOKUPS!G$11,0)*$FI$6),"",VLOOKUP($FA467,MOM,LOOKUPS!G$12,0)*$FB$6+VLOOKUP($FA467,STREV,LOOKUPS!G$10,0)*$FC$6+VLOOKUP($FA467,LTREV,LOOKUPS!G$9,0)*$FD$6+VLOOKUP($FA467,CFP,LOOKUPS!G$6,0)*$FE$6+VLOOKUP($FA467,EP,LOOKUPS!G$8,0)*$FF$6+VLOOKUP($FA467,BM,LOOKUPS!G$5,0)*$FG$6+VLOOKUP($FA467,DIV,LOOKUPS!G$7,0)*$FH$6++VLOOKUP($FA467,SIZE,LOOKUPS!G$11,0)*$FI$6)</f>
        <v>3.2142000000000004</v>
      </c>
      <c r="FG467" s="1">
        <f>IF(ISERROR(VLOOKUP($FA467,MOM,LOOKUPS!H$12,0)*$FB$6+VLOOKUP($FA467,STREV,LOOKUPS!H$10,0)*$FC$6+VLOOKUP($FA467,LTREV,LOOKUPS!H$9,0)*$FD$6+VLOOKUP($FA467,CFP,LOOKUPS!H$6,0)*$FE$6+VLOOKUP($FA467,EP,LOOKUPS!H$8,0)*$FF$6+VLOOKUP($FA467,BM,LOOKUPS!H$5,0)*$FG$6+VLOOKUP($FA467,DIV,LOOKUPS!H$7,0)*$FH$6++VLOOKUP($FA467,SIZE,LOOKUPS!H$11,0)*$FI$6),"",VLOOKUP($FA467,MOM,LOOKUPS!H$12,0)*$FB$6+VLOOKUP($FA467,STREV,LOOKUPS!H$10,0)*$FC$6+VLOOKUP($FA467,LTREV,LOOKUPS!H$9,0)*$FD$6+VLOOKUP($FA467,CFP,LOOKUPS!H$6,0)*$FE$6+VLOOKUP($FA467,EP,LOOKUPS!H$8,0)*$FF$6+VLOOKUP($FA467,BM,LOOKUPS!H$5,0)*$FG$6+VLOOKUP($FA467,DIV,LOOKUPS!H$7,0)*$FH$6++VLOOKUP($FA467,SIZE,LOOKUPS!H$11,0)*$FI$6)</f>
        <v>3.2761000000000005</v>
      </c>
      <c r="FH467" s="1">
        <f>IF(ISERROR(VLOOKUP($FA467,MOM,LOOKUPS!I$12,0)*$FB$6+VLOOKUP($FA467,STREV,LOOKUPS!I$10,0)*$FC$6+VLOOKUP($FA467,LTREV,LOOKUPS!I$9,0)*$FD$6+VLOOKUP($FA467,CFP,LOOKUPS!I$6,0)*$FE$6+VLOOKUP($FA467,EP,LOOKUPS!I$8,0)*$FF$6+VLOOKUP($FA467,BM,LOOKUPS!I$5,0)*$FG$6+VLOOKUP($FA467,DIV,LOOKUPS!I$7,0)*$FH$6++VLOOKUP($FA467,SIZE,LOOKUPS!I$11,0)*$FI$6),"",VLOOKUP($FA467,MOM,LOOKUPS!I$12,0)*$FB$6+VLOOKUP($FA467,STREV,LOOKUPS!I$10,0)*$FC$6+VLOOKUP($FA467,LTREV,LOOKUPS!I$9,0)*$FD$6+VLOOKUP($FA467,CFP,LOOKUPS!I$6,0)*$FE$6+VLOOKUP($FA467,EP,LOOKUPS!I$8,0)*$FF$6+VLOOKUP($FA467,BM,LOOKUPS!I$5,0)*$FG$6+VLOOKUP($FA467,DIV,LOOKUPS!I$7,0)*$FH$6++VLOOKUP($FA467,SIZE,LOOKUPS!I$11,0)*$FI$6)</f>
        <v>3.5214999999999996</v>
      </c>
      <c r="FI467" s="1">
        <f>IF(ISERROR(VLOOKUP($FA467,MOM,LOOKUPS!J$12,0)*$FB$6+VLOOKUP($FA467,STREV,LOOKUPS!J$10,0)*$FC$6+VLOOKUP($FA467,LTREV,LOOKUPS!J$9,0)*$FD$6+VLOOKUP($FA467,CFP,LOOKUPS!J$6,0)*$FE$6+VLOOKUP($FA467,EP,LOOKUPS!J$8,0)*$FF$6+VLOOKUP($FA467,BM,LOOKUPS!J$5,0)*$FG$6+VLOOKUP($FA467,DIV,LOOKUPS!J$7,0)*$FH$6++VLOOKUP($FA467,SIZE,LOOKUPS!J$11,0)*$FI$6),"",VLOOKUP($FA467,MOM,LOOKUPS!J$12,0)*$FB$6+VLOOKUP($FA467,STREV,LOOKUPS!J$10,0)*$FC$6+VLOOKUP($FA467,LTREV,LOOKUPS!J$9,0)*$FD$6+VLOOKUP($FA467,CFP,LOOKUPS!J$6,0)*$FE$6+VLOOKUP($FA467,EP,LOOKUPS!J$8,0)*$FF$6+VLOOKUP($FA467,BM,LOOKUPS!J$5,0)*$FG$6+VLOOKUP($FA467,DIV,LOOKUPS!J$7,0)*$FH$6++VLOOKUP($FA467,SIZE,LOOKUPS!J$11,0)*$FI$6)</f>
        <v>3.0783</v>
      </c>
      <c r="FJ467" s="1">
        <f>IF(ISERROR(VLOOKUP($FA467,MOM,LOOKUPS!K$12,0)*$FB$6+VLOOKUP($FA467,STREV,LOOKUPS!K$10,0)*$FC$6+VLOOKUP($FA467,LTREV,LOOKUPS!K$9,0)*$FD$6+VLOOKUP($FA467,CFP,LOOKUPS!K$6,0)*$FE$6+VLOOKUP($FA467,EP,LOOKUPS!K$8,0)*$FF$6+VLOOKUP($FA467,BM,LOOKUPS!K$5,0)*$FG$6+VLOOKUP($FA467,DIV,LOOKUPS!K$7,0)*$FH$6++VLOOKUP($FA467,SIZE,LOOKUPS!K$11,0)*$FI$6),"",VLOOKUP($FA467,MOM,LOOKUPS!K$12,0)*$FB$6+VLOOKUP($FA467,STREV,LOOKUPS!K$10,0)*$FC$6+VLOOKUP($FA467,LTREV,LOOKUPS!K$9,0)*$FD$6+VLOOKUP($FA467,CFP,LOOKUPS!K$6,0)*$FE$6+VLOOKUP($FA467,EP,LOOKUPS!K$8,0)*$FF$6+VLOOKUP($FA467,BM,LOOKUPS!K$5,0)*$FG$6+VLOOKUP($FA467,DIV,LOOKUPS!K$7,0)*$FH$6++VLOOKUP($FA467,SIZE,LOOKUPS!K$11,0)*$FI$6)</f>
        <v>3.9667000000000003</v>
      </c>
      <c r="FK467" s="1">
        <f>IF(ISERROR(VLOOKUP($FA467,MOM,LOOKUPS!L$12,0)*$FB$6+VLOOKUP($FA467,STREV,LOOKUPS!L$10,0)*$FC$6+VLOOKUP($FA467,LTREV,LOOKUPS!L$9,0)*$FD$6+VLOOKUP($FA467,CFP,LOOKUPS!L$6,0)*$FE$6+VLOOKUP($FA467,EP,LOOKUPS!L$8,0)*$FF$6+VLOOKUP($FA467,BM,LOOKUPS!L$5,0)*$FG$6+VLOOKUP($FA467,DIV,LOOKUPS!L$7,0)*$FH$6++VLOOKUP($FA467,SIZE,LOOKUPS!L$11,0)*$FI$6),"",VLOOKUP($FA467,MOM,LOOKUPS!L$12,0)*$FB$6+VLOOKUP($FA467,STREV,LOOKUPS!L$10,0)*$FC$6+VLOOKUP($FA467,LTREV,LOOKUPS!L$9,0)*$FD$6+VLOOKUP($FA467,CFP,LOOKUPS!L$6,0)*$FE$6+VLOOKUP($FA467,EP,LOOKUPS!L$8,0)*$FF$6+VLOOKUP($FA467,BM,LOOKUPS!L$5,0)*$FG$6+VLOOKUP($FA467,DIV,LOOKUPS!L$7,0)*$FH$6++VLOOKUP($FA467,SIZE,LOOKUPS!L$11,0)*$FI$6)</f>
        <v>3.8426</v>
      </c>
    </row>
    <row r="468" spans="1:167" x14ac:dyDescent="0.3">
      <c r="A468" s="1">
        <v>196503</v>
      </c>
      <c r="B468" s="1">
        <v>1.75</v>
      </c>
      <c r="C468" s="1">
        <v>2.5099999999999998</v>
      </c>
      <c r="D468" s="1">
        <v>1.25</v>
      </c>
      <c r="E468" s="1">
        <v>1.25</v>
      </c>
      <c r="F468" s="1">
        <v>-0.57999999999999996</v>
      </c>
      <c r="G468" s="1">
        <v>0.05</v>
      </c>
      <c r="H468" s="1">
        <v>0.61</v>
      </c>
      <c r="I468" s="1">
        <v>1.77</v>
      </c>
      <c r="J468" s="1">
        <v>1.52</v>
      </c>
      <c r="K468" s="1">
        <v>2.38</v>
      </c>
      <c r="M468" s="1">
        <v>196404</v>
      </c>
      <c r="N468" s="1">
        <v>1.77</v>
      </c>
      <c r="O468" s="1">
        <v>0.75</v>
      </c>
      <c r="P468" s="1">
        <v>1.1200000000000001</v>
      </c>
      <c r="Q468" s="1">
        <v>1.44</v>
      </c>
      <c r="R468" s="1">
        <v>1.41</v>
      </c>
      <c r="S468" s="1">
        <v>0</v>
      </c>
      <c r="T468" s="1">
        <v>0.01</v>
      </c>
      <c r="U468" s="1">
        <v>-0.61</v>
      </c>
      <c r="V468" s="1">
        <v>-2.5299999999999998</v>
      </c>
      <c r="W468" s="1">
        <v>-3.94</v>
      </c>
      <c r="Y468" s="1">
        <v>196903</v>
      </c>
      <c r="Z468" s="1">
        <v>3.11</v>
      </c>
      <c r="AA468" s="1">
        <v>0.95</v>
      </c>
      <c r="AB468" s="1">
        <v>2.5099999999999998</v>
      </c>
      <c r="AC468" s="1">
        <v>1.2</v>
      </c>
      <c r="AD468" s="1">
        <v>2.1</v>
      </c>
      <c r="AE468" s="1">
        <v>2.5299999999999998</v>
      </c>
      <c r="AF468" s="1">
        <v>1.4</v>
      </c>
      <c r="AG468" s="1">
        <v>2.4900000000000002</v>
      </c>
      <c r="AH468" s="1">
        <v>1.0900000000000001</v>
      </c>
      <c r="AI468" s="1">
        <v>1.71</v>
      </c>
      <c r="AK468">
        <v>198909</v>
      </c>
      <c r="AL468">
        <v>1.1399999999999999</v>
      </c>
      <c r="AM468">
        <v>0.19</v>
      </c>
      <c r="AN468">
        <v>0.13</v>
      </c>
      <c r="AO468">
        <v>-0.23</v>
      </c>
      <c r="AP468">
        <v>0.17</v>
      </c>
      <c r="AQ468">
        <v>0.62</v>
      </c>
      <c r="AR468">
        <v>-0.09</v>
      </c>
      <c r="AS468">
        <v>0.11</v>
      </c>
      <c r="AT468">
        <v>-0.59</v>
      </c>
      <c r="AU468">
        <v>0.27</v>
      </c>
      <c r="AV468">
        <v>-0.01</v>
      </c>
      <c r="AW468">
        <v>0.26</v>
      </c>
      <c r="AX468">
        <v>1.01</v>
      </c>
      <c r="AY468">
        <v>-0.13</v>
      </c>
      <c r="AZ468">
        <v>-0.06</v>
      </c>
      <c r="BA468">
        <v>-0.33</v>
      </c>
      <c r="BB468">
        <v>0.61</v>
      </c>
      <c r="BC468">
        <v>-0.08</v>
      </c>
      <c r="BD468">
        <v>-0.99</v>
      </c>
      <c r="BF468" s="1">
        <v>198909</v>
      </c>
      <c r="BG468" s="1">
        <v>0.94</v>
      </c>
      <c r="BH468" s="1">
        <v>0.02</v>
      </c>
      <c r="BI468" s="1">
        <v>0.08</v>
      </c>
      <c r="BJ468" s="1">
        <v>-0.13</v>
      </c>
      <c r="BK468" s="1">
        <v>0.02</v>
      </c>
      <c r="BL468" s="1">
        <v>0.09</v>
      </c>
      <c r="BM468" s="1">
        <v>0.3</v>
      </c>
      <c r="BN468" s="1">
        <v>-0.42</v>
      </c>
      <c r="BO468" s="1">
        <v>-0.02</v>
      </c>
      <c r="BP468" s="1">
        <v>-0.26</v>
      </c>
      <c r="BQ468" s="1">
        <v>0.49</v>
      </c>
      <c r="BR468" s="1">
        <v>0.02</v>
      </c>
      <c r="BS468" s="1">
        <v>0.18</v>
      </c>
      <c r="BT468" s="1">
        <v>0.89</v>
      </c>
      <c r="BU468" s="1">
        <v>-0.32</v>
      </c>
      <c r="BV468" s="1">
        <v>-0.46</v>
      </c>
      <c r="BW468" s="1">
        <v>-0.38</v>
      </c>
      <c r="BX468" s="1">
        <v>0.88</v>
      </c>
      <c r="BY468" s="1">
        <v>-0.83</v>
      </c>
      <c r="CA468" s="1">
        <v>196409</v>
      </c>
      <c r="CB468" s="1">
        <v>5.23</v>
      </c>
      <c r="CC468" s="1">
        <v>3.36</v>
      </c>
      <c r="CD468" s="1">
        <v>3.93</v>
      </c>
      <c r="CE468" s="1">
        <v>4.25</v>
      </c>
      <c r="CF468" s="1">
        <v>3.56</v>
      </c>
      <c r="CG468" s="1">
        <v>3.03</v>
      </c>
      <c r="CH468" s="1">
        <v>4.6399999999999997</v>
      </c>
      <c r="CI468" s="1">
        <v>3.62</v>
      </c>
      <c r="CJ468" s="1">
        <v>4.45</v>
      </c>
      <c r="CK468" s="1">
        <v>3.69</v>
      </c>
      <c r="CL468" s="1">
        <v>3.39</v>
      </c>
      <c r="CM468" s="1">
        <v>2.87</v>
      </c>
      <c r="CN468" s="1">
        <v>3.17</v>
      </c>
      <c r="CO468" s="1">
        <v>4.55</v>
      </c>
      <c r="CP468" s="1">
        <v>4.72</v>
      </c>
      <c r="CQ468" s="1">
        <v>3.37</v>
      </c>
      <c r="CR468" s="1">
        <v>3.85</v>
      </c>
      <c r="CS468" s="1">
        <v>3.01</v>
      </c>
      <c r="CT468" s="1">
        <v>5.87</v>
      </c>
      <c r="CV468" s="1">
        <v>196509</v>
      </c>
      <c r="CW468" s="1">
        <v>2.2400000000000002</v>
      </c>
      <c r="CX468" s="1">
        <v>4.09</v>
      </c>
      <c r="CY468" s="1">
        <v>3.21</v>
      </c>
      <c r="CZ468" s="1">
        <v>1.59</v>
      </c>
      <c r="DA468" s="1">
        <v>4.3499999999999996</v>
      </c>
      <c r="DB468" s="1">
        <v>3.31</v>
      </c>
      <c r="DC468" s="1">
        <v>3.86</v>
      </c>
      <c r="DD468" s="1">
        <v>1.97</v>
      </c>
      <c r="DE468" s="1">
        <v>1.48</v>
      </c>
      <c r="DF468" s="1">
        <v>5.67</v>
      </c>
      <c r="DG468" s="1">
        <v>2.91</v>
      </c>
      <c r="DH468" s="1">
        <v>3.5</v>
      </c>
      <c r="DI468" s="1">
        <v>3.13</v>
      </c>
      <c r="DJ468" s="1">
        <v>3.91</v>
      </c>
      <c r="DK468" s="1">
        <v>3.82</v>
      </c>
      <c r="DL468" s="1">
        <v>2.09</v>
      </c>
      <c r="DM468" s="1">
        <v>1.84</v>
      </c>
      <c r="DN468" s="1">
        <v>1.28</v>
      </c>
      <c r="DO468" s="1">
        <v>1.65</v>
      </c>
      <c r="DQ468" s="1">
        <v>196409</v>
      </c>
      <c r="DR468" s="1">
        <v>-99.99</v>
      </c>
      <c r="DS468" s="1">
        <v>4.24</v>
      </c>
      <c r="DT468" s="1">
        <v>3.22</v>
      </c>
      <c r="DU468" s="1">
        <v>3.49</v>
      </c>
      <c r="DV468" s="1">
        <v>4.4400000000000004</v>
      </c>
      <c r="DW468" s="1">
        <v>3.17</v>
      </c>
      <c r="DX468" s="1">
        <v>2.94</v>
      </c>
      <c r="DY468" s="1">
        <v>3.8</v>
      </c>
      <c r="DZ468" s="1">
        <v>3.29</v>
      </c>
      <c r="EA468" s="1">
        <v>4.55</v>
      </c>
      <c r="EB468" s="1">
        <v>4.04</v>
      </c>
      <c r="EC468" s="1">
        <v>3.05</v>
      </c>
      <c r="ED468" s="1">
        <v>3.32</v>
      </c>
      <c r="EE468" s="1">
        <v>2.79</v>
      </c>
      <c r="EF468" s="1">
        <v>3.09</v>
      </c>
      <c r="EG468" s="1">
        <v>3.71</v>
      </c>
      <c r="EH468" s="1">
        <v>3.89</v>
      </c>
      <c r="EI468" s="1">
        <v>3.4</v>
      </c>
      <c r="EJ468" s="1">
        <v>3.17</v>
      </c>
      <c r="EL468">
        <v>196409</v>
      </c>
      <c r="EM468">
        <v>2.69</v>
      </c>
      <c r="EN468">
        <v>-0.53</v>
      </c>
      <c r="EO468">
        <v>1.72</v>
      </c>
      <c r="EP468">
        <v>0.28000000000000003</v>
      </c>
      <c r="ER468" s="1">
        <v>196503</v>
      </c>
      <c r="ES468" s="1">
        <v>0.1</v>
      </c>
      <c r="EU468" s="1">
        <v>196404</v>
      </c>
      <c r="EV468" s="1">
        <v>3.35</v>
      </c>
      <c r="EX468" s="1">
        <v>196903</v>
      </c>
      <c r="EY468" s="1">
        <v>-0.02</v>
      </c>
      <c r="FA468" s="1">
        <v>196503</v>
      </c>
      <c r="FB468" s="1">
        <f>IF(ISERROR(VLOOKUP($FA468,MOM,LOOKUPS!C$12,0)*$FB$6+VLOOKUP($FA468,STREV,LOOKUPS!C$10,0)*$FC$6+VLOOKUP($FA468,LTREV,LOOKUPS!C$9,0)*$FD$6+VLOOKUP($FA468,CFP,LOOKUPS!C$6,0)*$FE$6+VLOOKUP($FA468,EP,LOOKUPS!C$8,0)*$FF$6+VLOOKUP($FA468,BM,LOOKUPS!C$5,0)*$FG$6+VLOOKUP($FA468,DIV,LOOKUPS!C$7,0)*$FH$6++VLOOKUP($FA468,SIZE,LOOKUPS!C$11,0)*$FI$6),"",VLOOKUP($FA468,MOM,LOOKUPS!C$12,0)*$FB$6+VLOOKUP($FA468,STREV,LOOKUPS!C$10,0)*$FC$6+VLOOKUP($FA468,LTREV,LOOKUPS!C$9,0)*$FD$6+VLOOKUP($FA468,CFP,LOOKUPS!C$6,0)*$FE$6+VLOOKUP($FA468,EP,LOOKUPS!C$8,0)*$FF$6+VLOOKUP($FA468,BM,LOOKUPS!C$5,0)*$FG$6+VLOOKUP($FA468,DIV,LOOKUPS!C$7,0)*$FH$6++VLOOKUP($FA468,SIZE,LOOKUPS!C$11,0)*$FI$6)</f>
        <v>0.72440000000000004</v>
      </c>
      <c r="FC468" s="1">
        <f>IF(ISERROR(VLOOKUP($FA468,MOM,LOOKUPS!D$12,0)*$FB$6+VLOOKUP($FA468,STREV,LOOKUPS!D$10,0)*$FC$6+VLOOKUP($FA468,LTREV,LOOKUPS!D$9,0)*$FD$6+VLOOKUP($FA468,CFP,LOOKUPS!D$6,0)*$FE$6+VLOOKUP($FA468,EP,LOOKUPS!D$8,0)*$FF$6+VLOOKUP($FA468,BM,LOOKUPS!D$5,0)*$FG$6+VLOOKUP($FA468,DIV,LOOKUPS!D$7,0)*$FH$6++VLOOKUP($FA468,SIZE,LOOKUPS!D$11,0)*$FI$6),"",VLOOKUP($FA468,MOM,LOOKUPS!D$12,0)*$FB$6+VLOOKUP($FA468,STREV,LOOKUPS!D$10,0)*$FC$6+VLOOKUP($FA468,LTREV,LOOKUPS!D$9,0)*$FD$6+VLOOKUP($FA468,CFP,LOOKUPS!D$6,0)*$FE$6+VLOOKUP($FA468,EP,LOOKUPS!D$8,0)*$FF$6+VLOOKUP($FA468,BM,LOOKUPS!D$5,0)*$FG$6+VLOOKUP($FA468,DIV,LOOKUPS!D$7,0)*$FH$6++VLOOKUP($FA468,SIZE,LOOKUPS!D$11,0)*$FI$6)</f>
        <v>0.8819999999999999</v>
      </c>
      <c r="FD468" s="1">
        <f>IF(ISERROR(VLOOKUP($FA468,MOM,LOOKUPS!E$12,0)*$FB$6+VLOOKUP($FA468,STREV,LOOKUPS!E$10,0)*$FC$6+VLOOKUP($FA468,LTREV,LOOKUPS!E$9,0)*$FD$6+VLOOKUP($FA468,CFP,LOOKUPS!E$6,0)*$FE$6+VLOOKUP($FA468,EP,LOOKUPS!E$8,0)*$FF$6+VLOOKUP($FA468,BM,LOOKUPS!E$5,0)*$FG$6+VLOOKUP($FA468,DIV,LOOKUPS!E$7,0)*$FH$6++VLOOKUP($FA468,SIZE,LOOKUPS!E$11,0)*$FI$6),"",VLOOKUP($FA468,MOM,LOOKUPS!E$12,0)*$FB$6+VLOOKUP($FA468,STREV,LOOKUPS!E$10,0)*$FC$6+VLOOKUP($FA468,LTREV,LOOKUPS!E$9,0)*$FD$6+VLOOKUP($FA468,CFP,LOOKUPS!E$6,0)*$FE$6+VLOOKUP($FA468,EP,LOOKUPS!E$8,0)*$FF$6+VLOOKUP($FA468,BM,LOOKUPS!E$5,0)*$FG$6+VLOOKUP($FA468,DIV,LOOKUPS!E$7,0)*$FH$6++VLOOKUP($FA468,SIZE,LOOKUPS!E$11,0)*$FI$6)</f>
        <v>1.1596000000000002</v>
      </c>
      <c r="FE468" s="1">
        <f>IF(ISERROR(VLOOKUP($FA468,MOM,LOOKUPS!F$12,0)*$FB$6+VLOOKUP($FA468,STREV,LOOKUPS!F$10,0)*$FC$6+VLOOKUP($FA468,LTREV,LOOKUPS!F$9,0)*$FD$6+VLOOKUP($FA468,CFP,LOOKUPS!F$6,0)*$FE$6+VLOOKUP($FA468,EP,LOOKUPS!F$8,0)*$FF$6+VLOOKUP($FA468,BM,LOOKUPS!F$5,0)*$FG$6+VLOOKUP($FA468,DIV,LOOKUPS!F$7,0)*$FH$6++VLOOKUP($FA468,SIZE,LOOKUPS!F$11,0)*$FI$6),"",VLOOKUP($FA468,MOM,LOOKUPS!F$12,0)*$FB$6+VLOOKUP($FA468,STREV,LOOKUPS!F$10,0)*$FC$6+VLOOKUP($FA468,LTREV,LOOKUPS!F$9,0)*$FD$6+VLOOKUP($FA468,CFP,LOOKUPS!F$6,0)*$FE$6+VLOOKUP($FA468,EP,LOOKUPS!F$8,0)*$FF$6+VLOOKUP($FA468,BM,LOOKUPS!F$5,0)*$FG$6+VLOOKUP($FA468,DIV,LOOKUPS!F$7,0)*$FH$6++VLOOKUP($FA468,SIZE,LOOKUPS!F$11,0)*$FI$6)</f>
        <v>1.6699999999999993E-2</v>
      </c>
      <c r="FF468" s="1">
        <f>IF(ISERROR(VLOOKUP($FA468,MOM,LOOKUPS!G$12,0)*$FB$6+VLOOKUP($FA468,STREV,LOOKUPS!G$10,0)*$FC$6+VLOOKUP($FA468,LTREV,LOOKUPS!G$9,0)*$FD$6+VLOOKUP($FA468,CFP,LOOKUPS!G$6,0)*$FE$6+VLOOKUP($FA468,EP,LOOKUPS!G$8,0)*$FF$6+VLOOKUP($FA468,BM,LOOKUPS!G$5,0)*$FG$6+VLOOKUP($FA468,DIV,LOOKUPS!G$7,0)*$FH$6++VLOOKUP($FA468,SIZE,LOOKUPS!G$11,0)*$FI$6),"",VLOOKUP($FA468,MOM,LOOKUPS!G$12,0)*$FB$6+VLOOKUP($FA468,STREV,LOOKUPS!G$10,0)*$FC$6+VLOOKUP($FA468,LTREV,LOOKUPS!G$9,0)*$FD$6+VLOOKUP($FA468,CFP,LOOKUPS!G$6,0)*$FE$6+VLOOKUP($FA468,EP,LOOKUPS!G$8,0)*$FF$6+VLOOKUP($FA468,BM,LOOKUPS!G$5,0)*$FG$6+VLOOKUP($FA468,DIV,LOOKUPS!G$7,0)*$FH$6++VLOOKUP($FA468,SIZE,LOOKUPS!G$11,0)*$FI$6)</f>
        <v>0.42970000000000003</v>
      </c>
      <c r="FG468" s="1">
        <f>IF(ISERROR(VLOOKUP($FA468,MOM,LOOKUPS!H$12,0)*$FB$6+VLOOKUP($FA468,STREV,LOOKUPS!H$10,0)*$FC$6+VLOOKUP($FA468,LTREV,LOOKUPS!H$9,0)*$FD$6+VLOOKUP($FA468,CFP,LOOKUPS!H$6,0)*$FE$6+VLOOKUP($FA468,EP,LOOKUPS!H$8,0)*$FF$6+VLOOKUP($FA468,BM,LOOKUPS!H$5,0)*$FG$6+VLOOKUP($FA468,DIV,LOOKUPS!H$7,0)*$FH$6++VLOOKUP($FA468,SIZE,LOOKUPS!H$11,0)*$FI$6),"",VLOOKUP($FA468,MOM,LOOKUPS!H$12,0)*$FB$6+VLOOKUP($FA468,STREV,LOOKUPS!H$10,0)*$FC$6+VLOOKUP($FA468,LTREV,LOOKUPS!H$9,0)*$FD$6+VLOOKUP($FA468,CFP,LOOKUPS!H$6,0)*$FE$6+VLOOKUP($FA468,EP,LOOKUPS!H$8,0)*$FF$6+VLOOKUP($FA468,BM,LOOKUPS!H$5,0)*$FG$6+VLOOKUP($FA468,DIV,LOOKUPS!H$7,0)*$FH$6++VLOOKUP($FA468,SIZE,LOOKUPS!H$11,0)*$FI$6)</f>
        <v>0.68310000000000004</v>
      </c>
      <c r="FH468" s="1">
        <f>IF(ISERROR(VLOOKUP($FA468,MOM,LOOKUPS!I$12,0)*$FB$6+VLOOKUP($FA468,STREV,LOOKUPS!I$10,0)*$FC$6+VLOOKUP($FA468,LTREV,LOOKUPS!I$9,0)*$FD$6+VLOOKUP($FA468,CFP,LOOKUPS!I$6,0)*$FE$6+VLOOKUP($FA468,EP,LOOKUPS!I$8,0)*$FF$6+VLOOKUP($FA468,BM,LOOKUPS!I$5,0)*$FG$6+VLOOKUP($FA468,DIV,LOOKUPS!I$7,0)*$FH$6++VLOOKUP($FA468,SIZE,LOOKUPS!I$11,0)*$FI$6),"",VLOOKUP($FA468,MOM,LOOKUPS!I$12,0)*$FB$6+VLOOKUP($FA468,STREV,LOOKUPS!I$10,0)*$FC$6+VLOOKUP($FA468,LTREV,LOOKUPS!I$9,0)*$FD$6+VLOOKUP($FA468,CFP,LOOKUPS!I$6,0)*$FE$6+VLOOKUP($FA468,EP,LOOKUPS!I$8,0)*$FF$6+VLOOKUP($FA468,BM,LOOKUPS!I$5,0)*$FG$6+VLOOKUP($FA468,DIV,LOOKUPS!I$7,0)*$FH$6++VLOOKUP($FA468,SIZE,LOOKUPS!I$11,0)*$FI$6)</f>
        <v>2.0213999999999999</v>
      </c>
      <c r="FI468" s="1">
        <f>IF(ISERROR(VLOOKUP($FA468,MOM,LOOKUPS!J$12,0)*$FB$6+VLOOKUP($FA468,STREV,LOOKUPS!J$10,0)*$FC$6+VLOOKUP($FA468,LTREV,LOOKUPS!J$9,0)*$FD$6+VLOOKUP($FA468,CFP,LOOKUPS!J$6,0)*$FE$6+VLOOKUP($FA468,EP,LOOKUPS!J$8,0)*$FF$6+VLOOKUP($FA468,BM,LOOKUPS!J$5,0)*$FG$6+VLOOKUP($FA468,DIV,LOOKUPS!J$7,0)*$FH$6++VLOOKUP($FA468,SIZE,LOOKUPS!J$11,0)*$FI$6),"",VLOOKUP($FA468,MOM,LOOKUPS!J$12,0)*$FB$6+VLOOKUP($FA468,STREV,LOOKUPS!J$10,0)*$FC$6+VLOOKUP($FA468,LTREV,LOOKUPS!J$9,0)*$FD$6+VLOOKUP($FA468,CFP,LOOKUPS!J$6,0)*$FE$6+VLOOKUP($FA468,EP,LOOKUPS!J$8,0)*$FF$6+VLOOKUP($FA468,BM,LOOKUPS!J$5,0)*$FG$6+VLOOKUP($FA468,DIV,LOOKUPS!J$7,0)*$FH$6++VLOOKUP($FA468,SIZE,LOOKUPS!J$11,0)*$FI$6)</f>
        <v>1.6476999999999999</v>
      </c>
      <c r="FJ468" s="1">
        <f>IF(ISERROR(VLOOKUP($FA468,MOM,LOOKUPS!K$12,0)*$FB$6+VLOOKUP($FA468,STREV,LOOKUPS!K$10,0)*$FC$6+VLOOKUP($FA468,LTREV,LOOKUPS!K$9,0)*$FD$6+VLOOKUP($FA468,CFP,LOOKUPS!K$6,0)*$FE$6+VLOOKUP($FA468,EP,LOOKUPS!K$8,0)*$FF$6+VLOOKUP($FA468,BM,LOOKUPS!K$5,0)*$FG$6+VLOOKUP($FA468,DIV,LOOKUPS!K$7,0)*$FH$6++VLOOKUP($FA468,SIZE,LOOKUPS!K$11,0)*$FI$6),"",VLOOKUP($FA468,MOM,LOOKUPS!K$12,0)*$FB$6+VLOOKUP($FA468,STREV,LOOKUPS!K$10,0)*$FC$6+VLOOKUP($FA468,LTREV,LOOKUPS!K$9,0)*$FD$6+VLOOKUP($FA468,CFP,LOOKUPS!K$6,0)*$FE$6+VLOOKUP($FA468,EP,LOOKUPS!K$8,0)*$FF$6+VLOOKUP($FA468,BM,LOOKUPS!K$5,0)*$FG$6+VLOOKUP($FA468,DIV,LOOKUPS!K$7,0)*$FH$6++VLOOKUP($FA468,SIZE,LOOKUPS!K$11,0)*$FI$6)</f>
        <v>1.7187999999999999</v>
      </c>
      <c r="FK468" s="1">
        <f>IF(ISERROR(VLOOKUP($FA468,MOM,LOOKUPS!L$12,0)*$FB$6+VLOOKUP($FA468,STREV,LOOKUPS!L$10,0)*$FC$6+VLOOKUP($FA468,LTREV,LOOKUPS!L$9,0)*$FD$6+VLOOKUP($FA468,CFP,LOOKUPS!L$6,0)*$FE$6+VLOOKUP($FA468,EP,LOOKUPS!L$8,0)*$FF$6+VLOOKUP($FA468,BM,LOOKUPS!L$5,0)*$FG$6+VLOOKUP($FA468,DIV,LOOKUPS!L$7,0)*$FH$6++VLOOKUP($FA468,SIZE,LOOKUPS!L$11,0)*$FI$6),"",VLOOKUP($FA468,MOM,LOOKUPS!L$12,0)*$FB$6+VLOOKUP($FA468,STREV,LOOKUPS!L$10,0)*$FC$6+VLOOKUP($FA468,LTREV,LOOKUPS!L$9,0)*$FD$6+VLOOKUP($FA468,CFP,LOOKUPS!L$6,0)*$FE$6+VLOOKUP($FA468,EP,LOOKUPS!L$8,0)*$FF$6+VLOOKUP($FA468,BM,LOOKUPS!L$5,0)*$FG$6+VLOOKUP($FA468,DIV,LOOKUPS!L$7,0)*$FH$6++VLOOKUP($FA468,SIZE,LOOKUPS!L$11,0)*$FI$6)</f>
        <v>3.1629000000000005</v>
      </c>
    </row>
    <row r="469" spans="1:167" x14ac:dyDescent="0.3">
      <c r="A469" s="1">
        <v>196504</v>
      </c>
      <c r="B469" s="1">
        <v>3.09</v>
      </c>
      <c r="C469" s="1">
        <v>3.49</v>
      </c>
      <c r="D469" s="1">
        <v>4.05</v>
      </c>
      <c r="E469" s="1">
        <v>3.64</v>
      </c>
      <c r="F469" s="1">
        <v>3.38</v>
      </c>
      <c r="G469" s="1">
        <v>3.87</v>
      </c>
      <c r="H469" s="1">
        <v>4.0599999999999996</v>
      </c>
      <c r="I469" s="1">
        <v>5.04</v>
      </c>
      <c r="J469" s="1">
        <v>5.41</v>
      </c>
      <c r="K469" s="1">
        <v>5.0599999999999996</v>
      </c>
      <c r="M469" s="1">
        <v>196405</v>
      </c>
      <c r="N469" s="1">
        <v>0.38</v>
      </c>
      <c r="O469" s="1">
        <v>-0.15</v>
      </c>
      <c r="P469" s="1">
        <v>-0.12</v>
      </c>
      <c r="Q469" s="1">
        <v>0.64</v>
      </c>
      <c r="R469" s="1">
        <v>0.88</v>
      </c>
      <c r="S469" s="1">
        <v>0.78</v>
      </c>
      <c r="T469" s="1">
        <v>1.55</v>
      </c>
      <c r="U469" s="1">
        <v>1.25</v>
      </c>
      <c r="V469" s="1">
        <v>0.01</v>
      </c>
      <c r="W469" s="1">
        <v>1.35</v>
      </c>
      <c r="Y469" s="1">
        <v>196904</v>
      </c>
      <c r="Z469" s="1">
        <v>0.83</v>
      </c>
      <c r="AA469" s="1">
        <v>0.74</v>
      </c>
      <c r="AB469" s="1">
        <v>0.51</v>
      </c>
      <c r="AC469" s="1">
        <v>0.69</v>
      </c>
      <c r="AD469" s="1">
        <v>-0.13</v>
      </c>
      <c r="AE469" s="1">
        <v>1.06</v>
      </c>
      <c r="AF469" s="1">
        <v>0.82</v>
      </c>
      <c r="AG469" s="1">
        <v>1</v>
      </c>
      <c r="AH469" s="1">
        <v>-0.67</v>
      </c>
      <c r="AI469" s="1">
        <v>-0.33</v>
      </c>
      <c r="AK469">
        <v>198910</v>
      </c>
      <c r="AL469">
        <v>-6.41</v>
      </c>
      <c r="AM469">
        <v>-4.01</v>
      </c>
      <c r="AN469">
        <v>-4.51</v>
      </c>
      <c r="AO469">
        <v>-5.46</v>
      </c>
      <c r="AP469">
        <v>-3.75</v>
      </c>
      <c r="AQ469">
        <v>-4.7</v>
      </c>
      <c r="AR469">
        <v>-4.4400000000000004</v>
      </c>
      <c r="AS469">
        <v>-4.49</v>
      </c>
      <c r="AT469">
        <v>-5.93</v>
      </c>
      <c r="AU469">
        <v>-3.44</v>
      </c>
      <c r="AV469">
        <v>-4.3099999999999996</v>
      </c>
      <c r="AW469">
        <v>-4.82</v>
      </c>
      <c r="AX469">
        <v>-4.5599999999999996</v>
      </c>
      <c r="AY469">
        <v>-4.4800000000000004</v>
      </c>
      <c r="AZ469">
        <v>-4.4000000000000004</v>
      </c>
      <c r="BA469">
        <v>-4.59</v>
      </c>
      <c r="BB469">
        <v>-4.38</v>
      </c>
      <c r="BC469">
        <v>-4.34</v>
      </c>
      <c r="BD469">
        <v>-7.2</v>
      </c>
      <c r="BF469" s="1">
        <v>198910</v>
      </c>
      <c r="BG469" s="1">
        <v>-6.07</v>
      </c>
      <c r="BH469" s="1">
        <v>-4.16</v>
      </c>
      <c r="BI469" s="1">
        <v>-4.95</v>
      </c>
      <c r="BJ469" s="1">
        <v>-5.0599999999999996</v>
      </c>
      <c r="BK469" s="1">
        <v>-4.18</v>
      </c>
      <c r="BL469" s="1">
        <v>-4.51</v>
      </c>
      <c r="BM469" s="1">
        <v>-5.2</v>
      </c>
      <c r="BN469" s="1">
        <v>-4.03</v>
      </c>
      <c r="BO469" s="1">
        <v>-5.72</v>
      </c>
      <c r="BP469" s="1">
        <v>-3.91</v>
      </c>
      <c r="BQ469" s="1">
        <v>-4.63</v>
      </c>
      <c r="BR469" s="1">
        <v>-4.09</v>
      </c>
      <c r="BS469" s="1">
        <v>-4.9800000000000004</v>
      </c>
      <c r="BT469" s="1">
        <v>-5.32</v>
      </c>
      <c r="BU469" s="1">
        <v>-5.0599999999999996</v>
      </c>
      <c r="BV469" s="1">
        <v>-4.43</v>
      </c>
      <c r="BW469" s="1">
        <v>-3.6</v>
      </c>
      <c r="BX469" s="1">
        <v>-4.0199999999999996</v>
      </c>
      <c r="BY469" s="1">
        <v>-7.26</v>
      </c>
      <c r="CA469" s="1">
        <v>196410</v>
      </c>
      <c r="CB469" s="1">
        <v>10.56</v>
      </c>
      <c r="CC469" s="1">
        <v>1.2</v>
      </c>
      <c r="CD469" s="1">
        <v>1.7</v>
      </c>
      <c r="CE469" s="1">
        <v>2.59</v>
      </c>
      <c r="CF469" s="1">
        <v>1.1599999999999999</v>
      </c>
      <c r="CG469" s="1">
        <v>1.4</v>
      </c>
      <c r="CH469" s="1">
        <v>1.93</v>
      </c>
      <c r="CI469" s="1">
        <v>1.78</v>
      </c>
      <c r="CJ469" s="1">
        <v>2.86</v>
      </c>
      <c r="CK469" s="1">
        <v>0.42</v>
      </c>
      <c r="CL469" s="1">
        <v>2.13</v>
      </c>
      <c r="CM469" s="1">
        <v>1.3</v>
      </c>
      <c r="CN469" s="1">
        <v>1.5</v>
      </c>
      <c r="CO469" s="1">
        <v>1.72</v>
      </c>
      <c r="CP469" s="1">
        <v>2.13</v>
      </c>
      <c r="CQ469" s="1">
        <v>1.48</v>
      </c>
      <c r="CR469" s="1">
        <v>2.06</v>
      </c>
      <c r="CS469" s="1">
        <v>3.2</v>
      </c>
      <c r="CT469" s="1">
        <v>2.5099999999999998</v>
      </c>
      <c r="CV469" s="1">
        <v>196510</v>
      </c>
      <c r="CW469" s="1">
        <v>8.84</v>
      </c>
      <c r="CX469" s="1">
        <v>5.76</v>
      </c>
      <c r="CY469" s="1">
        <v>4.38</v>
      </c>
      <c r="CZ469" s="1">
        <v>4.28</v>
      </c>
      <c r="DA469" s="1">
        <v>6.32</v>
      </c>
      <c r="DB469" s="1">
        <v>4.37</v>
      </c>
      <c r="DC469" s="1">
        <v>4.4000000000000004</v>
      </c>
      <c r="DD469" s="1">
        <v>4.5999999999999996</v>
      </c>
      <c r="DE469" s="1">
        <v>4.0999999999999996</v>
      </c>
      <c r="DF469" s="1">
        <v>7.41</v>
      </c>
      <c r="DG469" s="1">
        <v>5.13</v>
      </c>
      <c r="DH469" s="1">
        <v>4.5199999999999996</v>
      </c>
      <c r="DI469" s="1">
        <v>4.2300000000000004</v>
      </c>
      <c r="DJ469" s="1">
        <v>4.76</v>
      </c>
      <c r="DK469" s="1">
        <v>4.04</v>
      </c>
      <c r="DL469" s="1">
        <v>4.47</v>
      </c>
      <c r="DM469" s="1">
        <v>4.74</v>
      </c>
      <c r="DN469" s="1">
        <v>3.31</v>
      </c>
      <c r="DO469" s="1">
        <v>4.75</v>
      </c>
      <c r="DQ469" s="1">
        <v>196410</v>
      </c>
      <c r="DR469" s="1">
        <v>-99.99</v>
      </c>
      <c r="DS469" s="1">
        <v>2.41</v>
      </c>
      <c r="DT469" s="1">
        <v>1.64</v>
      </c>
      <c r="DU469" s="1">
        <v>1.08</v>
      </c>
      <c r="DV469" s="1">
        <v>2.6</v>
      </c>
      <c r="DW469" s="1">
        <v>1.29</v>
      </c>
      <c r="DX469" s="1">
        <v>2.11</v>
      </c>
      <c r="DY469" s="1">
        <v>1.4</v>
      </c>
      <c r="DZ469" s="1">
        <v>0.74</v>
      </c>
      <c r="EA469" s="1">
        <v>2.77</v>
      </c>
      <c r="EB469" s="1">
        <v>1.98</v>
      </c>
      <c r="EC469" s="1">
        <v>1.29</v>
      </c>
      <c r="ED469" s="1">
        <v>1.29</v>
      </c>
      <c r="EE469" s="1">
        <v>1.62</v>
      </c>
      <c r="EF469" s="1">
        <v>2.59</v>
      </c>
      <c r="EG469" s="1">
        <v>1.05</v>
      </c>
      <c r="EH469" s="1">
        <v>1.75</v>
      </c>
      <c r="EI469" s="1">
        <v>0.74</v>
      </c>
      <c r="EJ469" s="1">
        <v>0.74</v>
      </c>
      <c r="EL469">
        <v>196410</v>
      </c>
      <c r="EM469">
        <v>0.59</v>
      </c>
      <c r="EN469">
        <v>0.42</v>
      </c>
      <c r="EO469">
        <v>1.1499999999999999</v>
      </c>
      <c r="EP469">
        <v>0.28999999999999998</v>
      </c>
      <c r="ER469" s="1">
        <v>196504</v>
      </c>
      <c r="ES469" s="1">
        <v>2.54</v>
      </c>
      <c r="EU469" s="1">
        <v>196405</v>
      </c>
      <c r="EV469" s="1">
        <v>-1.3</v>
      </c>
      <c r="EX469" s="1">
        <v>196904</v>
      </c>
      <c r="EY469" s="1">
        <v>7.0000000000000007E-2</v>
      </c>
      <c r="FA469" s="1">
        <v>196504</v>
      </c>
      <c r="FB469" s="1">
        <f>IF(ISERROR(VLOOKUP($FA469,MOM,LOOKUPS!C$12,0)*$FB$6+VLOOKUP($FA469,STREV,LOOKUPS!C$10,0)*$FC$6+VLOOKUP($FA469,LTREV,LOOKUPS!C$9,0)*$FD$6+VLOOKUP($FA469,CFP,LOOKUPS!C$6,0)*$FE$6+VLOOKUP($FA469,EP,LOOKUPS!C$8,0)*$FF$6+VLOOKUP($FA469,BM,LOOKUPS!C$5,0)*$FG$6+VLOOKUP($FA469,DIV,LOOKUPS!C$7,0)*$FH$6++VLOOKUP($FA469,SIZE,LOOKUPS!C$11,0)*$FI$6),"",VLOOKUP($FA469,MOM,LOOKUPS!C$12,0)*$FB$6+VLOOKUP($FA469,STREV,LOOKUPS!C$10,0)*$FC$6+VLOOKUP($FA469,LTREV,LOOKUPS!C$9,0)*$FD$6+VLOOKUP($FA469,CFP,LOOKUPS!C$6,0)*$FE$6+VLOOKUP($FA469,EP,LOOKUPS!C$8,0)*$FF$6+VLOOKUP($FA469,BM,LOOKUPS!C$5,0)*$FG$6+VLOOKUP($FA469,DIV,LOOKUPS!C$7,0)*$FH$6++VLOOKUP($FA469,SIZE,LOOKUPS!C$11,0)*$FI$6)</f>
        <v>2.9114000000000004</v>
      </c>
      <c r="FC469" s="1">
        <f>IF(ISERROR(VLOOKUP($FA469,MOM,LOOKUPS!D$12,0)*$FB$6+VLOOKUP($FA469,STREV,LOOKUPS!D$10,0)*$FC$6+VLOOKUP($FA469,LTREV,LOOKUPS!D$9,0)*$FD$6+VLOOKUP($FA469,CFP,LOOKUPS!D$6,0)*$FE$6+VLOOKUP($FA469,EP,LOOKUPS!D$8,0)*$FF$6+VLOOKUP($FA469,BM,LOOKUPS!D$5,0)*$FG$6+VLOOKUP($FA469,DIV,LOOKUPS!D$7,0)*$FH$6++VLOOKUP($FA469,SIZE,LOOKUPS!D$11,0)*$FI$6),"",VLOOKUP($FA469,MOM,LOOKUPS!D$12,0)*$FB$6+VLOOKUP($FA469,STREV,LOOKUPS!D$10,0)*$FC$6+VLOOKUP($FA469,LTREV,LOOKUPS!D$9,0)*$FD$6+VLOOKUP($FA469,CFP,LOOKUPS!D$6,0)*$FE$6+VLOOKUP($FA469,EP,LOOKUPS!D$8,0)*$FF$6+VLOOKUP($FA469,BM,LOOKUPS!D$5,0)*$FG$6+VLOOKUP($FA469,DIV,LOOKUPS!D$7,0)*$FH$6++VLOOKUP($FA469,SIZE,LOOKUPS!D$11,0)*$FI$6)</f>
        <v>3.5491000000000001</v>
      </c>
      <c r="FD469" s="1">
        <f>IF(ISERROR(VLOOKUP($FA469,MOM,LOOKUPS!E$12,0)*$FB$6+VLOOKUP($FA469,STREV,LOOKUPS!E$10,0)*$FC$6+VLOOKUP($FA469,LTREV,LOOKUPS!E$9,0)*$FD$6+VLOOKUP($FA469,CFP,LOOKUPS!E$6,0)*$FE$6+VLOOKUP($FA469,EP,LOOKUPS!E$8,0)*$FF$6+VLOOKUP($FA469,BM,LOOKUPS!E$5,0)*$FG$6+VLOOKUP($FA469,DIV,LOOKUPS!E$7,0)*$FH$6++VLOOKUP($FA469,SIZE,LOOKUPS!E$11,0)*$FI$6),"",VLOOKUP($FA469,MOM,LOOKUPS!E$12,0)*$FB$6+VLOOKUP($FA469,STREV,LOOKUPS!E$10,0)*$FC$6+VLOOKUP($FA469,LTREV,LOOKUPS!E$9,0)*$FD$6+VLOOKUP($FA469,CFP,LOOKUPS!E$6,0)*$FE$6+VLOOKUP($FA469,EP,LOOKUPS!E$8,0)*$FF$6+VLOOKUP($FA469,BM,LOOKUPS!E$5,0)*$FG$6+VLOOKUP($FA469,DIV,LOOKUPS!E$7,0)*$FH$6++VLOOKUP($FA469,SIZE,LOOKUPS!E$11,0)*$FI$6)</f>
        <v>3.7094000000000005</v>
      </c>
      <c r="FE469" s="1">
        <f>IF(ISERROR(VLOOKUP($FA469,MOM,LOOKUPS!F$12,0)*$FB$6+VLOOKUP($FA469,STREV,LOOKUPS!F$10,0)*$FC$6+VLOOKUP($FA469,LTREV,LOOKUPS!F$9,0)*$FD$6+VLOOKUP($FA469,CFP,LOOKUPS!F$6,0)*$FE$6+VLOOKUP($FA469,EP,LOOKUPS!F$8,0)*$FF$6+VLOOKUP($FA469,BM,LOOKUPS!F$5,0)*$FG$6+VLOOKUP($FA469,DIV,LOOKUPS!F$7,0)*$FH$6++VLOOKUP($FA469,SIZE,LOOKUPS!F$11,0)*$FI$6),"",VLOOKUP($FA469,MOM,LOOKUPS!F$12,0)*$FB$6+VLOOKUP($FA469,STREV,LOOKUPS!F$10,0)*$FC$6+VLOOKUP($FA469,LTREV,LOOKUPS!F$9,0)*$FD$6+VLOOKUP($FA469,CFP,LOOKUPS!F$6,0)*$FE$6+VLOOKUP($FA469,EP,LOOKUPS!F$8,0)*$FF$6+VLOOKUP($FA469,BM,LOOKUPS!F$5,0)*$FG$6+VLOOKUP($FA469,DIV,LOOKUPS!F$7,0)*$FH$6++VLOOKUP($FA469,SIZE,LOOKUPS!F$11,0)*$FI$6)</f>
        <v>3.9943</v>
      </c>
      <c r="FF469" s="1">
        <f>IF(ISERROR(VLOOKUP($FA469,MOM,LOOKUPS!G$12,0)*$FB$6+VLOOKUP($FA469,STREV,LOOKUPS!G$10,0)*$FC$6+VLOOKUP($FA469,LTREV,LOOKUPS!G$9,0)*$FD$6+VLOOKUP($FA469,CFP,LOOKUPS!G$6,0)*$FE$6+VLOOKUP($FA469,EP,LOOKUPS!G$8,0)*$FF$6+VLOOKUP($FA469,BM,LOOKUPS!G$5,0)*$FG$6+VLOOKUP($FA469,DIV,LOOKUPS!G$7,0)*$FH$6++VLOOKUP($FA469,SIZE,LOOKUPS!G$11,0)*$FI$6),"",VLOOKUP($FA469,MOM,LOOKUPS!G$12,0)*$FB$6+VLOOKUP($FA469,STREV,LOOKUPS!G$10,0)*$FC$6+VLOOKUP($FA469,LTREV,LOOKUPS!G$9,0)*$FD$6+VLOOKUP($FA469,CFP,LOOKUPS!G$6,0)*$FE$6+VLOOKUP($FA469,EP,LOOKUPS!G$8,0)*$FF$6+VLOOKUP($FA469,BM,LOOKUPS!G$5,0)*$FG$6+VLOOKUP($FA469,DIV,LOOKUPS!G$7,0)*$FH$6++VLOOKUP($FA469,SIZE,LOOKUPS!G$11,0)*$FI$6)</f>
        <v>3.3079999999999998</v>
      </c>
      <c r="FG469" s="1">
        <f>IF(ISERROR(VLOOKUP($FA469,MOM,LOOKUPS!H$12,0)*$FB$6+VLOOKUP($FA469,STREV,LOOKUPS!H$10,0)*$FC$6+VLOOKUP($FA469,LTREV,LOOKUPS!H$9,0)*$FD$6+VLOOKUP($FA469,CFP,LOOKUPS!H$6,0)*$FE$6+VLOOKUP($FA469,EP,LOOKUPS!H$8,0)*$FF$6+VLOOKUP($FA469,BM,LOOKUPS!H$5,0)*$FG$6+VLOOKUP($FA469,DIV,LOOKUPS!H$7,0)*$FH$6++VLOOKUP($FA469,SIZE,LOOKUPS!H$11,0)*$FI$6),"",VLOOKUP($FA469,MOM,LOOKUPS!H$12,0)*$FB$6+VLOOKUP($FA469,STREV,LOOKUPS!H$10,0)*$FC$6+VLOOKUP($FA469,LTREV,LOOKUPS!H$9,0)*$FD$6+VLOOKUP($FA469,CFP,LOOKUPS!H$6,0)*$FE$6+VLOOKUP($FA469,EP,LOOKUPS!H$8,0)*$FF$6+VLOOKUP($FA469,BM,LOOKUPS!H$5,0)*$FG$6+VLOOKUP($FA469,DIV,LOOKUPS!H$7,0)*$FH$6++VLOOKUP($FA469,SIZE,LOOKUPS!H$11,0)*$FI$6)</f>
        <v>4.008</v>
      </c>
      <c r="FH469" s="1">
        <f>IF(ISERROR(VLOOKUP($FA469,MOM,LOOKUPS!I$12,0)*$FB$6+VLOOKUP($FA469,STREV,LOOKUPS!I$10,0)*$FC$6+VLOOKUP($FA469,LTREV,LOOKUPS!I$9,0)*$FD$6+VLOOKUP($FA469,CFP,LOOKUPS!I$6,0)*$FE$6+VLOOKUP($FA469,EP,LOOKUPS!I$8,0)*$FF$6+VLOOKUP($FA469,BM,LOOKUPS!I$5,0)*$FG$6+VLOOKUP($FA469,DIV,LOOKUPS!I$7,0)*$FH$6++VLOOKUP($FA469,SIZE,LOOKUPS!I$11,0)*$FI$6),"",VLOOKUP($FA469,MOM,LOOKUPS!I$12,0)*$FB$6+VLOOKUP($FA469,STREV,LOOKUPS!I$10,0)*$FC$6+VLOOKUP($FA469,LTREV,LOOKUPS!I$9,0)*$FD$6+VLOOKUP($FA469,CFP,LOOKUPS!I$6,0)*$FE$6+VLOOKUP($FA469,EP,LOOKUPS!I$8,0)*$FF$6+VLOOKUP($FA469,BM,LOOKUPS!I$5,0)*$FG$6+VLOOKUP($FA469,DIV,LOOKUPS!I$7,0)*$FH$6++VLOOKUP($FA469,SIZE,LOOKUPS!I$11,0)*$FI$6)</f>
        <v>4.0816999999999997</v>
      </c>
      <c r="FI469" s="1">
        <f>IF(ISERROR(VLOOKUP($FA469,MOM,LOOKUPS!J$12,0)*$FB$6+VLOOKUP($FA469,STREV,LOOKUPS!J$10,0)*$FC$6+VLOOKUP($FA469,LTREV,LOOKUPS!J$9,0)*$FD$6+VLOOKUP($FA469,CFP,LOOKUPS!J$6,0)*$FE$6+VLOOKUP($FA469,EP,LOOKUPS!J$8,0)*$FF$6+VLOOKUP($FA469,BM,LOOKUPS!J$5,0)*$FG$6+VLOOKUP($FA469,DIV,LOOKUPS!J$7,0)*$FH$6++VLOOKUP($FA469,SIZE,LOOKUPS!J$11,0)*$FI$6),"",VLOOKUP($FA469,MOM,LOOKUPS!J$12,0)*$FB$6+VLOOKUP($FA469,STREV,LOOKUPS!J$10,0)*$FC$6+VLOOKUP($FA469,LTREV,LOOKUPS!J$9,0)*$FD$6+VLOOKUP($FA469,CFP,LOOKUPS!J$6,0)*$FE$6+VLOOKUP($FA469,EP,LOOKUPS!J$8,0)*$FF$6+VLOOKUP($FA469,BM,LOOKUPS!J$5,0)*$FG$6+VLOOKUP($FA469,DIV,LOOKUPS!J$7,0)*$FH$6++VLOOKUP($FA469,SIZE,LOOKUPS!J$11,0)*$FI$6)</f>
        <v>4.5561999999999996</v>
      </c>
      <c r="FJ469" s="1">
        <f>IF(ISERROR(VLOOKUP($FA469,MOM,LOOKUPS!K$12,0)*$FB$6+VLOOKUP($FA469,STREV,LOOKUPS!K$10,0)*$FC$6+VLOOKUP($FA469,LTREV,LOOKUPS!K$9,0)*$FD$6+VLOOKUP($FA469,CFP,LOOKUPS!K$6,0)*$FE$6+VLOOKUP($FA469,EP,LOOKUPS!K$8,0)*$FF$6+VLOOKUP($FA469,BM,LOOKUPS!K$5,0)*$FG$6+VLOOKUP($FA469,DIV,LOOKUPS!K$7,0)*$FH$6++VLOOKUP($FA469,SIZE,LOOKUPS!K$11,0)*$FI$6),"",VLOOKUP($FA469,MOM,LOOKUPS!K$12,0)*$FB$6+VLOOKUP($FA469,STREV,LOOKUPS!K$10,0)*$FC$6+VLOOKUP($FA469,LTREV,LOOKUPS!K$9,0)*$FD$6+VLOOKUP($FA469,CFP,LOOKUPS!K$6,0)*$FE$6+VLOOKUP($FA469,EP,LOOKUPS!K$8,0)*$FF$6+VLOOKUP($FA469,BM,LOOKUPS!K$5,0)*$FG$6+VLOOKUP($FA469,DIV,LOOKUPS!K$7,0)*$FH$6++VLOOKUP($FA469,SIZE,LOOKUPS!K$11,0)*$FI$6)</f>
        <v>5.4325000000000001</v>
      </c>
      <c r="FK469" s="1">
        <f>IF(ISERROR(VLOOKUP($FA469,MOM,LOOKUPS!L$12,0)*$FB$6+VLOOKUP($FA469,STREV,LOOKUPS!L$10,0)*$FC$6+VLOOKUP($FA469,LTREV,LOOKUPS!L$9,0)*$FD$6+VLOOKUP($FA469,CFP,LOOKUPS!L$6,0)*$FE$6+VLOOKUP($FA469,EP,LOOKUPS!L$8,0)*$FF$6+VLOOKUP($FA469,BM,LOOKUPS!L$5,0)*$FG$6+VLOOKUP($FA469,DIV,LOOKUPS!L$7,0)*$FH$6++VLOOKUP($FA469,SIZE,LOOKUPS!L$11,0)*$FI$6),"",VLOOKUP($FA469,MOM,LOOKUPS!L$12,0)*$FB$6+VLOOKUP($FA469,STREV,LOOKUPS!L$10,0)*$FC$6+VLOOKUP($FA469,LTREV,LOOKUPS!L$9,0)*$FD$6+VLOOKUP($FA469,CFP,LOOKUPS!L$6,0)*$FE$6+VLOOKUP($FA469,EP,LOOKUPS!L$8,0)*$FF$6+VLOOKUP($FA469,BM,LOOKUPS!L$5,0)*$FG$6+VLOOKUP($FA469,DIV,LOOKUPS!L$7,0)*$FH$6++VLOOKUP($FA469,SIZE,LOOKUPS!L$11,0)*$FI$6)</f>
        <v>4.8127999999999993</v>
      </c>
    </row>
    <row r="470" spans="1:167" x14ac:dyDescent="0.3">
      <c r="A470" s="1">
        <v>196505</v>
      </c>
      <c r="B470" s="1">
        <v>-1.64</v>
      </c>
      <c r="C470" s="1">
        <v>-1.02</v>
      </c>
      <c r="D470" s="1">
        <v>-1.03</v>
      </c>
      <c r="E470" s="1">
        <v>-0.9</v>
      </c>
      <c r="F470" s="1">
        <v>-1.1599999999999999</v>
      </c>
      <c r="G470" s="1">
        <v>-0.34</v>
      </c>
      <c r="H470" s="1">
        <v>-0.31</v>
      </c>
      <c r="I470" s="1">
        <v>0.01</v>
      </c>
      <c r="J470" s="1">
        <v>-0.68</v>
      </c>
      <c r="K470" s="1">
        <v>0.71</v>
      </c>
      <c r="M470" s="1">
        <v>196406</v>
      </c>
      <c r="N470" s="1">
        <v>0.77</v>
      </c>
      <c r="O470" s="1">
        <v>1.72</v>
      </c>
      <c r="P470" s="1">
        <v>1.43</v>
      </c>
      <c r="Q470" s="1">
        <v>1.47</v>
      </c>
      <c r="R470" s="1">
        <v>0.59</v>
      </c>
      <c r="S470" s="1">
        <v>0.79</v>
      </c>
      <c r="T470" s="1">
        <v>1.47</v>
      </c>
      <c r="U470" s="1">
        <v>0.91</v>
      </c>
      <c r="V470" s="1">
        <v>0.82</v>
      </c>
      <c r="W470" s="1">
        <v>1.43</v>
      </c>
      <c r="Y470" s="1">
        <v>196905</v>
      </c>
      <c r="Z470" s="1">
        <v>0.56999999999999995</v>
      </c>
      <c r="AA470" s="1">
        <v>2.02</v>
      </c>
      <c r="AB470" s="1">
        <v>1.1499999999999999</v>
      </c>
      <c r="AC470" s="1">
        <v>1.34</v>
      </c>
      <c r="AD470" s="1">
        <v>1.23</v>
      </c>
      <c r="AE470" s="1">
        <v>-1.1000000000000001</v>
      </c>
      <c r="AF470" s="1">
        <v>0.95</v>
      </c>
      <c r="AG470" s="1">
        <v>-7.0000000000000007E-2</v>
      </c>
      <c r="AH470" s="1">
        <v>1.06</v>
      </c>
      <c r="AI470" s="1">
        <v>-0.44</v>
      </c>
      <c r="AK470">
        <v>198911</v>
      </c>
      <c r="AL470">
        <v>-3.08</v>
      </c>
      <c r="AM470">
        <v>-0.26</v>
      </c>
      <c r="AN470">
        <v>0.08</v>
      </c>
      <c r="AO470">
        <v>-0.89</v>
      </c>
      <c r="AP470">
        <v>-0.22</v>
      </c>
      <c r="AQ470">
        <v>0.68</v>
      </c>
      <c r="AR470">
        <v>-0.43</v>
      </c>
      <c r="AS470">
        <v>-0.92</v>
      </c>
      <c r="AT470">
        <v>-0.78</v>
      </c>
      <c r="AU470">
        <v>-0.66</v>
      </c>
      <c r="AV470">
        <v>0.56999999999999995</v>
      </c>
      <c r="AW470">
        <v>-0.37</v>
      </c>
      <c r="AX470">
        <v>1.8</v>
      </c>
      <c r="AY470">
        <v>0.39</v>
      </c>
      <c r="AZ470">
        <v>-1.24</v>
      </c>
      <c r="BA470">
        <v>-0.71</v>
      </c>
      <c r="BB470">
        <v>-1.1599999999999999</v>
      </c>
      <c r="BC470">
        <v>-0.08</v>
      </c>
      <c r="BD470">
        <v>-1.35</v>
      </c>
      <c r="BF470" s="1">
        <v>198911</v>
      </c>
      <c r="BG470" s="1">
        <v>-2.7</v>
      </c>
      <c r="BH470" s="1">
        <v>-0.37</v>
      </c>
      <c r="BI470" s="1">
        <v>-0.09</v>
      </c>
      <c r="BJ470" s="1">
        <v>-1.08</v>
      </c>
      <c r="BK470" s="1">
        <v>-0.53</v>
      </c>
      <c r="BL470" s="1">
        <v>-0.13</v>
      </c>
      <c r="BM470" s="1">
        <v>0.77</v>
      </c>
      <c r="BN470" s="1">
        <v>-0.8</v>
      </c>
      <c r="BO470" s="1">
        <v>-1.53</v>
      </c>
      <c r="BP470" s="1">
        <v>-0.79</v>
      </c>
      <c r="BQ470" s="1">
        <v>-0.09</v>
      </c>
      <c r="BR470" s="1">
        <v>0.16</v>
      </c>
      <c r="BS470" s="1">
        <v>-0.44</v>
      </c>
      <c r="BT470" s="1">
        <v>0.79</v>
      </c>
      <c r="BU470" s="1">
        <v>0.74</v>
      </c>
      <c r="BV470" s="1">
        <v>-1.48</v>
      </c>
      <c r="BW470" s="1">
        <v>-0.1</v>
      </c>
      <c r="BX470" s="1">
        <v>-0.89</v>
      </c>
      <c r="BY470" s="1">
        <v>-2.11</v>
      </c>
      <c r="CA470" s="1">
        <v>196411</v>
      </c>
      <c r="CB470" s="1">
        <v>-7.35</v>
      </c>
      <c r="CC470" s="1">
        <v>0.45</v>
      </c>
      <c r="CD470" s="1">
        <v>0.04</v>
      </c>
      <c r="CE470" s="1">
        <v>-0.57999999999999996</v>
      </c>
      <c r="CF470" s="1">
        <v>0.35</v>
      </c>
      <c r="CG470" s="1">
        <v>0.43</v>
      </c>
      <c r="CH470" s="1">
        <v>-0.02</v>
      </c>
      <c r="CI470" s="1">
        <v>-0.35</v>
      </c>
      <c r="CJ470" s="1">
        <v>-0.54</v>
      </c>
      <c r="CK470" s="1">
        <v>0.21</v>
      </c>
      <c r="CL470" s="1">
        <v>0.53</v>
      </c>
      <c r="CM470" s="1">
        <v>0.69</v>
      </c>
      <c r="CN470" s="1">
        <v>0.19</v>
      </c>
      <c r="CO470" s="1">
        <v>-0.65</v>
      </c>
      <c r="CP470" s="1">
        <v>0.59</v>
      </c>
      <c r="CQ470" s="1">
        <v>-0.02</v>
      </c>
      <c r="CR470" s="1">
        <v>-0.66</v>
      </c>
      <c r="CS470" s="1">
        <v>-1.05</v>
      </c>
      <c r="CT470" s="1">
        <v>-0.05</v>
      </c>
      <c r="CV470" s="1">
        <v>196511</v>
      </c>
      <c r="CW470" s="1">
        <v>9.35</v>
      </c>
      <c r="CX470" s="1">
        <v>4.3600000000000003</v>
      </c>
      <c r="CY470" s="1">
        <v>3.02</v>
      </c>
      <c r="CZ470" s="1">
        <v>2</v>
      </c>
      <c r="DA470" s="1">
        <v>4.6900000000000004</v>
      </c>
      <c r="DB470" s="1">
        <v>3.39</v>
      </c>
      <c r="DC470" s="1">
        <v>2.9</v>
      </c>
      <c r="DD470" s="1">
        <v>2.62</v>
      </c>
      <c r="DE470" s="1">
        <v>1.95</v>
      </c>
      <c r="DF470" s="1">
        <v>5.33</v>
      </c>
      <c r="DG470" s="1">
        <v>3.98</v>
      </c>
      <c r="DH470" s="1">
        <v>3.62</v>
      </c>
      <c r="DI470" s="1">
        <v>3.15</v>
      </c>
      <c r="DJ470" s="1">
        <v>3.19</v>
      </c>
      <c r="DK470" s="1">
        <v>2.6</v>
      </c>
      <c r="DL470" s="1">
        <v>3.11</v>
      </c>
      <c r="DM470" s="1">
        <v>2.11</v>
      </c>
      <c r="DN470" s="1">
        <v>2.25</v>
      </c>
      <c r="DO470" s="1">
        <v>1.69</v>
      </c>
      <c r="DQ470" s="1">
        <v>196411</v>
      </c>
      <c r="DR470" s="1">
        <v>-99.99</v>
      </c>
      <c r="DS470" s="1">
        <v>-0.11</v>
      </c>
      <c r="DT470" s="1">
        <v>-0.19</v>
      </c>
      <c r="DU470" s="1">
        <v>0.23</v>
      </c>
      <c r="DV470" s="1">
        <v>-0.21</v>
      </c>
      <c r="DW470" s="1">
        <v>-0.52</v>
      </c>
      <c r="DX470" s="1">
        <v>0.47</v>
      </c>
      <c r="DY470" s="1">
        <v>0.1</v>
      </c>
      <c r="DZ470" s="1">
        <v>0.3</v>
      </c>
      <c r="EA470" s="1">
        <v>-0.3</v>
      </c>
      <c r="EB470" s="1">
        <v>0.09</v>
      </c>
      <c r="EC470" s="1">
        <v>0.47</v>
      </c>
      <c r="ED470" s="1">
        <v>-1.64</v>
      </c>
      <c r="EE470" s="1">
        <v>0.12</v>
      </c>
      <c r="EF470" s="1">
        <v>0.82</v>
      </c>
      <c r="EG470" s="1">
        <v>0.1</v>
      </c>
      <c r="EH470" s="1">
        <v>0.09</v>
      </c>
      <c r="EI470" s="1">
        <v>0.24</v>
      </c>
      <c r="EJ470" s="1">
        <v>0.36</v>
      </c>
      <c r="EL470">
        <v>196411</v>
      </c>
      <c r="EM470">
        <v>0</v>
      </c>
      <c r="EN470">
        <v>0.6</v>
      </c>
      <c r="EO470">
        <v>-1.95</v>
      </c>
      <c r="EP470">
        <v>0.28999999999999998</v>
      </c>
      <c r="ER470" s="1">
        <v>196505</v>
      </c>
      <c r="ES470" s="1">
        <v>0.54</v>
      </c>
      <c r="EU470" s="1">
        <v>196406</v>
      </c>
      <c r="EV470" s="1">
        <v>0.52</v>
      </c>
      <c r="EX470" s="1">
        <v>196905</v>
      </c>
      <c r="EY470" s="1">
        <v>1.36</v>
      </c>
      <c r="FA470" s="1">
        <v>196505</v>
      </c>
      <c r="FB470" s="1">
        <f>IF(ISERROR(VLOOKUP($FA470,MOM,LOOKUPS!C$12,0)*$FB$6+VLOOKUP($FA470,STREV,LOOKUPS!C$10,0)*$FC$6+VLOOKUP($FA470,LTREV,LOOKUPS!C$9,0)*$FD$6+VLOOKUP($FA470,CFP,LOOKUPS!C$6,0)*$FE$6+VLOOKUP($FA470,EP,LOOKUPS!C$8,0)*$FF$6+VLOOKUP($FA470,BM,LOOKUPS!C$5,0)*$FG$6+VLOOKUP($FA470,DIV,LOOKUPS!C$7,0)*$FH$6++VLOOKUP($FA470,SIZE,LOOKUPS!C$11,0)*$FI$6),"",VLOOKUP($FA470,MOM,LOOKUPS!C$12,0)*$FB$6+VLOOKUP($FA470,STREV,LOOKUPS!C$10,0)*$FC$6+VLOOKUP($FA470,LTREV,LOOKUPS!C$9,0)*$FD$6+VLOOKUP($FA470,CFP,LOOKUPS!C$6,0)*$FE$6+VLOOKUP($FA470,EP,LOOKUPS!C$8,0)*$FF$6+VLOOKUP($FA470,BM,LOOKUPS!C$5,0)*$FG$6+VLOOKUP($FA470,DIV,LOOKUPS!C$7,0)*$FH$6++VLOOKUP($FA470,SIZE,LOOKUPS!C$11,0)*$FI$6)</f>
        <v>-0.95230000000000004</v>
      </c>
      <c r="FC470" s="1">
        <f>IF(ISERROR(VLOOKUP($FA470,MOM,LOOKUPS!D$12,0)*$FB$6+VLOOKUP($FA470,STREV,LOOKUPS!D$10,0)*$FC$6+VLOOKUP($FA470,LTREV,LOOKUPS!D$9,0)*$FD$6+VLOOKUP($FA470,CFP,LOOKUPS!D$6,0)*$FE$6+VLOOKUP($FA470,EP,LOOKUPS!D$8,0)*$FF$6+VLOOKUP($FA470,BM,LOOKUPS!D$5,0)*$FG$6+VLOOKUP($FA470,DIV,LOOKUPS!D$7,0)*$FH$6++VLOOKUP($FA470,SIZE,LOOKUPS!D$11,0)*$FI$6),"",VLOOKUP($FA470,MOM,LOOKUPS!D$12,0)*$FB$6+VLOOKUP($FA470,STREV,LOOKUPS!D$10,0)*$FC$6+VLOOKUP($FA470,LTREV,LOOKUPS!D$9,0)*$FD$6+VLOOKUP($FA470,CFP,LOOKUPS!D$6,0)*$FE$6+VLOOKUP($FA470,EP,LOOKUPS!D$8,0)*$FF$6+VLOOKUP($FA470,BM,LOOKUPS!D$5,0)*$FG$6+VLOOKUP($FA470,DIV,LOOKUPS!D$7,0)*$FH$6++VLOOKUP($FA470,SIZE,LOOKUPS!D$11,0)*$FI$6)</f>
        <v>-0.44959999999999994</v>
      </c>
      <c r="FD470" s="1">
        <f>IF(ISERROR(VLOOKUP($FA470,MOM,LOOKUPS!E$12,0)*$FB$6+VLOOKUP($FA470,STREV,LOOKUPS!E$10,0)*$FC$6+VLOOKUP($FA470,LTREV,LOOKUPS!E$9,0)*$FD$6+VLOOKUP($FA470,CFP,LOOKUPS!E$6,0)*$FE$6+VLOOKUP($FA470,EP,LOOKUPS!E$8,0)*$FF$6+VLOOKUP($FA470,BM,LOOKUPS!E$5,0)*$FG$6+VLOOKUP($FA470,DIV,LOOKUPS!E$7,0)*$FH$6++VLOOKUP($FA470,SIZE,LOOKUPS!E$11,0)*$FI$6),"",VLOOKUP($FA470,MOM,LOOKUPS!E$12,0)*$FB$6+VLOOKUP($FA470,STREV,LOOKUPS!E$10,0)*$FC$6+VLOOKUP($FA470,LTREV,LOOKUPS!E$9,0)*$FD$6+VLOOKUP($FA470,CFP,LOOKUPS!E$6,0)*$FE$6+VLOOKUP($FA470,EP,LOOKUPS!E$8,0)*$FF$6+VLOOKUP($FA470,BM,LOOKUPS!E$5,0)*$FG$6+VLOOKUP($FA470,DIV,LOOKUPS!E$7,0)*$FH$6++VLOOKUP($FA470,SIZE,LOOKUPS!E$11,0)*$FI$6)</f>
        <v>-0.95780000000000021</v>
      </c>
      <c r="FE470" s="1">
        <f>IF(ISERROR(VLOOKUP($FA470,MOM,LOOKUPS!F$12,0)*$FB$6+VLOOKUP($FA470,STREV,LOOKUPS!F$10,0)*$FC$6+VLOOKUP($FA470,LTREV,LOOKUPS!F$9,0)*$FD$6+VLOOKUP($FA470,CFP,LOOKUPS!F$6,0)*$FE$6+VLOOKUP($FA470,EP,LOOKUPS!F$8,0)*$FF$6+VLOOKUP($FA470,BM,LOOKUPS!F$5,0)*$FG$6+VLOOKUP($FA470,DIV,LOOKUPS!F$7,0)*$FH$6++VLOOKUP($FA470,SIZE,LOOKUPS!F$11,0)*$FI$6),"",VLOOKUP($FA470,MOM,LOOKUPS!F$12,0)*$FB$6+VLOOKUP($FA470,STREV,LOOKUPS!F$10,0)*$FC$6+VLOOKUP($FA470,LTREV,LOOKUPS!F$9,0)*$FD$6+VLOOKUP($FA470,CFP,LOOKUPS!F$6,0)*$FE$6+VLOOKUP($FA470,EP,LOOKUPS!F$8,0)*$FF$6+VLOOKUP($FA470,BM,LOOKUPS!F$5,0)*$FG$6+VLOOKUP($FA470,DIV,LOOKUPS!F$7,0)*$FH$6++VLOOKUP($FA470,SIZE,LOOKUPS!F$11,0)*$FI$6)</f>
        <v>3.6399999999999988E-2</v>
      </c>
      <c r="FF470" s="1">
        <f>IF(ISERROR(VLOOKUP($FA470,MOM,LOOKUPS!G$12,0)*$FB$6+VLOOKUP($FA470,STREV,LOOKUPS!G$10,0)*$FC$6+VLOOKUP($FA470,LTREV,LOOKUPS!G$9,0)*$FD$6+VLOOKUP($FA470,CFP,LOOKUPS!G$6,0)*$FE$6+VLOOKUP($FA470,EP,LOOKUPS!G$8,0)*$FF$6+VLOOKUP($FA470,BM,LOOKUPS!G$5,0)*$FG$6+VLOOKUP($FA470,DIV,LOOKUPS!G$7,0)*$FH$6++VLOOKUP($FA470,SIZE,LOOKUPS!G$11,0)*$FI$6),"",VLOOKUP($FA470,MOM,LOOKUPS!G$12,0)*$FB$6+VLOOKUP($FA470,STREV,LOOKUPS!G$10,0)*$FC$6+VLOOKUP($FA470,LTREV,LOOKUPS!G$9,0)*$FD$6+VLOOKUP($FA470,CFP,LOOKUPS!G$6,0)*$FE$6+VLOOKUP($FA470,EP,LOOKUPS!G$8,0)*$FF$6+VLOOKUP($FA470,BM,LOOKUPS!G$5,0)*$FG$6+VLOOKUP($FA470,DIV,LOOKUPS!G$7,0)*$FH$6++VLOOKUP($FA470,SIZE,LOOKUPS!G$11,0)*$FI$6)</f>
        <v>-0.47860000000000003</v>
      </c>
      <c r="FG470" s="1">
        <f>IF(ISERROR(VLOOKUP($FA470,MOM,LOOKUPS!H$12,0)*$FB$6+VLOOKUP($FA470,STREV,LOOKUPS!H$10,0)*$FC$6+VLOOKUP($FA470,LTREV,LOOKUPS!H$9,0)*$FD$6+VLOOKUP($FA470,CFP,LOOKUPS!H$6,0)*$FE$6+VLOOKUP($FA470,EP,LOOKUPS!H$8,0)*$FF$6+VLOOKUP($FA470,BM,LOOKUPS!H$5,0)*$FG$6+VLOOKUP($FA470,DIV,LOOKUPS!H$7,0)*$FH$6++VLOOKUP($FA470,SIZE,LOOKUPS!H$11,0)*$FI$6),"",VLOOKUP($FA470,MOM,LOOKUPS!H$12,0)*$FB$6+VLOOKUP($FA470,STREV,LOOKUPS!H$10,0)*$FC$6+VLOOKUP($FA470,LTREV,LOOKUPS!H$9,0)*$FD$6+VLOOKUP($FA470,CFP,LOOKUPS!H$6,0)*$FE$6+VLOOKUP($FA470,EP,LOOKUPS!H$8,0)*$FF$6+VLOOKUP($FA470,BM,LOOKUPS!H$5,0)*$FG$6+VLOOKUP($FA470,DIV,LOOKUPS!H$7,0)*$FH$6++VLOOKUP($FA470,SIZE,LOOKUPS!H$11,0)*$FI$6)</f>
        <v>-0.79010000000000002</v>
      </c>
      <c r="FH470" s="1">
        <f>IF(ISERROR(VLOOKUP($FA470,MOM,LOOKUPS!I$12,0)*$FB$6+VLOOKUP($FA470,STREV,LOOKUPS!I$10,0)*$FC$6+VLOOKUP($FA470,LTREV,LOOKUPS!I$9,0)*$FD$6+VLOOKUP($FA470,CFP,LOOKUPS!I$6,0)*$FE$6+VLOOKUP($FA470,EP,LOOKUPS!I$8,0)*$FF$6+VLOOKUP($FA470,BM,LOOKUPS!I$5,0)*$FG$6+VLOOKUP($FA470,DIV,LOOKUPS!I$7,0)*$FH$6++VLOOKUP($FA470,SIZE,LOOKUPS!I$11,0)*$FI$6),"",VLOOKUP($FA470,MOM,LOOKUPS!I$12,0)*$FB$6+VLOOKUP($FA470,STREV,LOOKUPS!I$10,0)*$FC$6+VLOOKUP($FA470,LTREV,LOOKUPS!I$9,0)*$FD$6+VLOOKUP($FA470,CFP,LOOKUPS!I$6,0)*$FE$6+VLOOKUP($FA470,EP,LOOKUPS!I$8,0)*$FF$6+VLOOKUP($FA470,BM,LOOKUPS!I$5,0)*$FG$6+VLOOKUP($FA470,DIV,LOOKUPS!I$7,0)*$FH$6++VLOOKUP($FA470,SIZE,LOOKUPS!I$11,0)*$FI$6)</f>
        <v>-0.43380000000000002</v>
      </c>
      <c r="FI470" s="1">
        <f>IF(ISERROR(VLOOKUP($FA470,MOM,LOOKUPS!J$12,0)*$FB$6+VLOOKUP($FA470,STREV,LOOKUPS!J$10,0)*$FC$6+VLOOKUP($FA470,LTREV,LOOKUPS!J$9,0)*$FD$6+VLOOKUP($FA470,CFP,LOOKUPS!J$6,0)*$FE$6+VLOOKUP($FA470,EP,LOOKUPS!J$8,0)*$FF$6+VLOOKUP($FA470,BM,LOOKUPS!J$5,0)*$FG$6+VLOOKUP($FA470,DIV,LOOKUPS!J$7,0)*$FH$6++VLOOKUP($FA470,SIZE,LOOKUPS!J$11,0)*$FI$6),"",VLOOKUP($FA470,MOM,LOOKUPS!J$12,0)*$FB$6+VLOOKUP($FA470,STREV,LOOKUPS!J$10,0)*$FC$6+VLOOKUP($FA470,LTREV,LOOKUPS!J$9,0)*$FD$6+VLOOKUP($FA470,CFP,LOOKUPS!J$6,0)*$FE$6+VLOOKUP($FA470,EP,LOOKUPS!J$8,0)*$FF$6+VLOOKUP($FA470,BM,LOOKUPS!J$5,0)*$FG$6+VLOOKUP($FA470,DIV,LOOKUPS!J$7,0)*$FH$6++VLOOKUP($FA470,SIZE,LOOKUPS!J$11,0)*$FI$6)</f>
        <v>-0.30300000000000005</v>
      </c>
      <c r="FJ470" s="1">
        <f>IF(ISERROR(VLOOKUP($FA470,MOM,LOOKUPS!K$12,0)*$FB$6+VLOOKUP($FA470,STREV,LOOKUPS!K$10,0)*$FC$6+VLOOKUP($FA470,LTREV,LOOKUPS!K$9,0)*$FD$6+VLOOKUP($FA470,CFP,LOOKUPS!K$6,0)*$FE$6+VLOOKUP($FA470,EP,LOOKUPS!K$8,0)*$FF$6+VLOOKUP($FA470,BM,LOOKUPS!K$5,0)*$FG$6+VLOOKUP($FA470,DIV,LOOKUPS!K$7,0)*$FH$6++VLOOKUP($FA470,SIZE,LOOKUPS!K$11,0)*$FI$6),"",VLOOKUP($FA470,MOM,LOOKUPS!K$12,0)*$FB$6+VLOOKUP($FA470,STREV,LOOKUPS!K$10,0)*$FC$6+VLOOKUP($FA470,LTREV,LOOKUPS!K$9,0)*$FD$6+VLOOKUP($FA470,CFP,LOOKUPS!K$6,0)*$FE$6+VLOOKUP($FA470,EP,LOOKUPS!K$8,0)*$FF$6+VLOOKUP($FA470,BM,LOOKUPS!K$5,0)*$FG$6+VLOOKUP($FA470,DIV,LOOKUPS!K$7,0)*$FH$6++VLOOKUP($FA470,SIZE,LOOKUPS!K$11,0)*$FI$6)</f>
        <v>-0.7622000000000001</v>
      </c>
      <c r="FK470" s="1">
        <f>IF(ISERROR(VLOOKUP($FA470,MOM,LOOKUPS!L$12,0)*$FB$6+VLOOKUP($FA470,STREV,LOOKUPS!L$10,0)*$FC$6+VLOOKUP($FA470,LTREV,LOOKUPS!L$9,0)*$FD$6+VLOOKUP($FA470,CFP,LOOKUPS!L$6,0)*$FE$6+VLOOKUP($FA470,EP,LOOKUPS!L$8,0)*$FF$6+VLOOKUP($FA470,BM,LOOKUPS!L$5,0)*$FG$6+VLOOKUP($FA470,DIV,LOOKUPS!L$7,0)*$FH$6++VLOOKUP($FA470,SIZE,LOOKUPS!L$11,0)*$FI$6),"",VLOOKUP($FA470,MOM,LOOKUPS!L$12,0)*$FB$6+VLOOKUP($FA470,STREV,LOOKUPS!L$10,0)*$FC$6+VLOOKUP($FA470,LTREV,LOOKUPS!L$9,0)*$FD$6+VLOOKUP($FA470,CFP,LOOKUPS!L$6,0)*$FE$6+VLOOKUP($FA470,EP,LOOKUPS!L$8,0)*$FF$6+VLOOKUP($FA470,BM,LOOKUPS!L$5,0)*$FG$6+VLOOKUP($FA470,DIV,LOOKUPS!L$7,0)*$FH$6++VLOOKUP($FA470,SIZE,LOOKUPS!L$11,0)*$FI$6)</f>
        <v>-0.6835</v>
      </c>
    </row>
    <row r="471" spans="1:167" x14ac:dyDescent="0.3">
      <c r="A471" s="1">
        <v>196506</v>
      </c>
      <c r="B471" s="1">
        <v>-9.39</v>
      </c>
      <c r="C471" s="1">
        <v>-7.12</v>
      </c>
      <c r="D471" s="1">
        <v>-6.26</v>
      </c>
      <c r="E471" s="1">
        <v>-6.74</v>
      </c>
      <c r="F471" s="1">
        <v>-6.08</v>
      </c>
      <c r="G471" s="1">
        <v>-7.36</v>
      </c>
      <c r="H471" s="1">
        <v>-8.4600000000000009</v>
      </c>
      <c r="I471" s="1">
        <v>-8.64</v>
      </c>
      <c r="J471" s="1">
        <v>-9.8000000000000007</v>
      </c>
      <c r="K471" s="1">
        <v>-10.97</v>
      </c>
      <c r="M471" s="1">
        <v>196407</v>
      </c>
      <c r="N471" s="1">
        <v>3.8</v>
      </c>
      <c r="O471" s="1">
        <v>3.38</v>
      </c>
      <c r="P471" s="1">
        <v>3.89</v>
      </c>
      <c r="Q471" s="1">
        <v>3.18</v>
      </c>
      <c r="R471" s="1">
        <v>3.34</v>
      </c>
      <c r="S471" s="1">
        <v>3.26</v>
      </c>
      <c r="T471" s="1">
        <v>2.98</v>
      </c>
      <c r="U471" s="1">
        <v>2.14</v>
      </c>
      <c r="V471" s="1">
        <v>2.56</v>
      </c>
      <c r="W471" s="1">
        <v>1.1200000000000001</v>
      </c>
      <c r="Y471" s="1">
        <v>196906</v>
      </c>
      <c r="Z471" s="1">
        <v>-7.7</v>
      </c>
      <c r="AA471" s="1">
        <v>-8.4</v>
      </c>
      <c r="AB471" s="1">
        <v>-9.36</v>
      </c>
      <c r="AC471" s="1">
        <v>-11.58</v>
      </c>
      <c r="AD471" s="1">
        <v>-9.68</v>
      </c>
      <c r="AE471" s="1">
        <v>-10.94</v>
      </c>
      <c r="AF471" s="1">
        <v>-11.98</v>
      </c>
      <c r="AG471" s="1">
        <v>-10.8</v>
      </c>
      <c r="AH471" s="1">
        <v>-13.69</v>
      </c>
      <c r="AI471" s="1">
        <v>-13.71</v>
      </c>
      <c r="AK471">
        <v>198912</v>
      </c>
      <c r="AL471">
        <v>-2.83</v>
      </c>
      <c r="AM471">
        <v>-0.66</v>
      </c>
      <c r="AN471">
        <v>0.41</v>
      </c>
      <c r="AO471">
        <v>-0.49</v>
      </c>
      <c r="AP471">
        <v>-1.02</v>
      </c>
      <c r="AQ471">
        <v>0.5</v>
      </c>
      <c r="AR471">
        <v>0.21</v>
      </c>
      <c r="AS471">
        <v>0.53</v>
      </c>
      <c r="AT471">
        <v>-0.85</v>
      </c>
      <c r="AU471">
        <v>-1.56</v>
      </c>
      <c r="AV471">
        <v>-7.0000000000000007E-2</v>
      </c>
      <c r="AW471">
        <v>0.44</v>
      </c>
      <c r="AX471">
        <v>0.56000000000000005</v>
      </c>
      <c r="AY471">
        <v>0.11</v>
      </c>
      <c r="AZ471">
        <v>0.31</v>
      </c>
      <c r="BA471">
        <v>0.68</v>
      </c>
      <c r="BB471">
        <v>0.35</v>
      </c>
      <c r="BC471">
        <v>-0.12</v>
      </c>
      <c r="BD471">
        <v>-1.45</v>
      </c>
      <c r="BF471" s="1">
        <v>198912</v>
      </c>
      <c r="BG471" s="1">
        <v>-2.41</v>
      </c>
      <c r="BH471" s="1">
        <v>-0.45</v>
      </c>
      <c r="BI471" s="1">
        <v>0.52</v>
      </c>
      <c r="BJ471" s="1">
        <v>-1.68</v>
      </c>
      <c r="BK471" s="1">
        <v>-0.74</v>
      </c>
      <c r="BL471" s="1">
        <v>0.45</v>
      </c>
      <c r="BM471" s="1">
        <v>0.62</v>
      </c>
      <c r="BN471" s="1">
        <v>0</v>
      </c>
      <c r="BO471" s="1">
        <v>-2.21</v>
      </c>
      <c r="BP471" s="1">
        <v>-1.2</v>
      </c>
      <c r="BQ471" s="1">
        <v>0.03</v>
      </c>
      <c r="BR471" s="1">
        <v>0.5</v>
      </c>
      <c r="BS471" s="1">
        <v>0.39</v>
      </c>
      <c r="BT471" s="1">
        <v>0.93</v>
      </c>
      <c r="BU471" s="1">
        <v>0.28999999999999998</v>
      </c>
      <c r="BV471" s="1">
        <v>0.45</v>
      </c>
      <c r="BW471" s="1">
        <v>-0.48</v>
      </c>
      <c r="BX471" s="1">
        <v>-0.96</v>
      </c>
      <c r="BY471" s="1">
        <v>-3.35</v>
      </c>
      <c r="CA471" s="1">
        <v>196412</v>
      </c>
      <c r="CB471" s="1">
        <v>-11.98</v>
      </c>
      <c r="CC471" s="1">
        <v>-0.11</v>
      </c>
      <c r="CD471" s="1">
        <v>-1.28</v>
      </c>
      <c r="CE471" s="1">
        <v>-1.91</v>
      </c>
      <c r="CF471" s="1">
        <v>-0.1</v>
      </c>
      <c r="CG471" s="1">
        <v>-0.59</v>
      </c>
      <c r="CH471" s="1">
        <v>-1.17</v>
      </c>
      <c r="CI471" s="1">
        <v>-2.08</v>
      </c>
      <c r="CJ471" s="1">
        <v>-1.66</v>
      </c>
      <c r="CK471" s="1">
        <v>0.02</v>
      </c>
      <c r="CL471" s="1">
        <v>-0.28000000000000003</v>
      </c>
      <c r="CM471" s="1">
        <v>-0.12</v>
      </c>
      <c r="CN471" s="1">
        <v>-1.04</v>
      </c>
      <c r="CO471" s="1">
        <v>-0.69</v>
      </c>
      <c r="CP471" s="1">
        <v>-1.63</v>
      </c>
      <c r="CQ471" s="1">
        <v>-1.73</v>
      </c>
      <c r="CR471" s="1">
        <v>-2.4</v>
      </c>
      <c r="CS471" s="1">
        <v>-0.6</v>
      </c>
      <c r="CT471" s="1">
        <v>-2.71</v>
      </c>
      <c r="CV471" s="1">
        <v>196512</v>
      </c>
      <c r="CW471" s="1">
        <v>6.49</v>
      </c>
      <c r="CX471" s="1">
        <v>3.52</v>
      </c>
      <c r="CY471" s="1">
        <v>2.74</v>
      </c>
      <c r="CZ471" s="1">
        <v>3.62</v>
      </c>
      <c r="DA471" s="1">
        <v>3.48</v>
      </c>
      <c r="DB471" s="1">
        <v>2.91</v>
      </c>
      <c r="DC471" s="1">
        <v>2.77</v>
      </c>
      <c r="DD471" s="1">
        <v>3.74</v>
      </c>
      <c r="DE471" s="1">
        <v>3.33</v>
      </c>
      <c r="DF471" s="1">
        <v>3.75</v>
      </c>
      <c r="DG471" s="1">
        <v>3.18</v>
      </c>
      <c r="DH471" s="1">
        <v>3.6</v>
      </c>
      <c r="DI471" s="1">
        <v>2.23</v>
      </c>
      <c r="DJ471" s="1">
        <v>2.88</v>
      </c>
      <c r="DK471" s="1">
        <v>2.66</v>
      </c>
      <c r="DL471" s="1">
        <v>3.17</v>
      </c>
      <c r="DM471" s="1">
        <v>4.32</v>
      </c>
      <c r="DN471" s="1">
        <v>2.9</v>
      </c>
      <c r="DO471" s="1">
        <v>3.69</v>
      </c>
      <c r="DQ471" s="1">
        <v>196412</v>
      </c>
      <c r="DR471" s="1">
        <v>-99.99</v>
      </c>
      <c r="DS471" s="1">
        <v>-2.25</v>
      </c>
      <c r="DT471" s="1">
        <v>-0.24</v>
      </c>
      <c r="DU471" s="1">
        <v>-0.24</v>
      </c>
      <c r="DV471" s="1">
        <v>-2.4500000000000002</v>
      </c>
      <c r="DW471" s="1">
        <v>-0.52</v>
      </c>
      <c r="DX471" s="1">
        <v>-0.46</v>
      </c>
      <c r="DY471" s="1">
        <v>-0.21</v>
      </c>
      <c r="DZ471" s="1">
        <v>-0.22</v>
      </c>
      <c r="EA471" s="1">
        <v>-2.4900000000000002</v>
      </c>
      <c r="EB471" s="1">
        <v>-2.2999999999999998</v>
      </c>
      <c r="EC471" s="1">
        <v>-1.04</v>
      </c>
      <c r="ED471" s="1">
        <v>7.0000000000000007E-2</v>
      </c>
      <c r="EE471" s="1">
        <v>-0.25</v>
      </c>
      <c r="EF471" s="1">
        <v>-0.67</v>
      </c>
      <c r="EG471" s="1">
        <v>-0.14000000000000001</v>
      </c>
      <c r="EH471" s="1">
        <v>-0.28999999999999998</v>
      </c>
      <c r="EI471" s="1">
        <v>-0.26</v>
      </c>
      <c r="EJ471" s="1">
        <v>-0.19</v>
      </c>
      <c r="EL471">
        <v>196412</v>
      </c>
      <c r="EM471">
        <v>0.03</v>
      </c>
      <c r="EN471">
        <v>-0.26</v>
      </c>
      <c r="EO471">
        <v>-2.52</v>
      </c>
      <c r="EP471">
        <v>0.31</v>
      </c>
      <c r="ER471" s="1">
        <v>196506</v>
      </c>
      <c r="ES471" s="1">
        <v>-3.12</v>
      </c>
      <c r="EU471" s="1">
        <v>196407</v>
      </c>
      <c r="EV471" s="1">
        <v>1.82</v>
      </c>
      <c r="EX471" s="1">
        <v>196906</v>
      </c>
      <c r="EY471" s="1">
        <v>1.45</v>
      </c>
      <c r="FA471" s="1">
        <v>196506</v>
      </c>
      <c r="FB471" s="1">
        <f>IF(ISERROR(VLOOKUP($FA471,MOM,LOOKUPS!C$12,0)*$FB$6+VLOOKUP($FA471,STREV,LOOKUPS!C$10,0)*$FC$6+VLOOKUP($FA471,LTREV,LOOKUPS!C$9,0)*$FD$6+VLOOKUP($FA471,CFP,LOOKUPS!C$6,0)*$FE$6+VLOOKUP($FA471,EP,LOOKUPS!C$8,0)*$FF$6+VLOOKUP($FA471,BM,LOOKUPS!C$5,0)*$FG$6+VLOOKUP($FA471,DIV,LOOKUPS!C$7,0)*$FH$6++VLOOKUP($FA471,SIZE,LOOKUPS!C$11,0)*$FI$6),"",VLOOKUP($FA471,MOM,LOOKUPS!C$12,0)*$FB$6+VLOOKUP($FA471,STREV,LOOKUPS!C$10,0)*$FC$6+VLOOKUP($FA471,LTREV,LOOKUPS!C$9,0)*$FD$6+VLOOKUP($FA471,CFP,LOOKUPS!C$6,0)*$FE$6+VLOOKUP($FA471,EP,LOOKUPS!C$8,0)*$FF$6+VLOOKUP($FA471,BM,LOOKUPS!C$5,0)*$FG$6+VLOOKUP($FA471,DIV,LOOKUPS!C$7,0)*$FH$6++VLOOKUP($FA471,SIZE,LOOKUPS!C$11,0)*$FI$6)</f>
        <v>-9.7334999999999994</v>
      </c>
      <c r="FC471" s="1">
        <f>IF(ISERROR(VLOOKUP($FA471,MOM,LOOKUPS!D$12,0)*$FB$6+VLOOKUP($FA471,STREV,LOOKUPS!D$10,0)*$FC$6+VLOOKUP($FA471,LTREV,LOOKUPS!D$9,0)*$FD$6+VLOOKUP($FA471,CFP,LOOKUPS!D$6,0)*$FE$6+VLOOKUP($FA471,EP,LOOKUPS!D$8,0)*$FF$6+VLOOKUP($FA471,BM,LOOKUPS!D$5,0)*$FG$6+VLOOKUP($FA471,DIV,LOOKUPS!D$7,0)*$FH$6++VLOOKUP($FA471,SIZE,LOOKUPS!D$11,0)*$FI$6),"",VLOOKUP($FA471,MOM,LOOKUPS!D$12,0)*$FB$6+VLOOKUP($FA471,STREV,LOOKUPS!D$10,0)*$FC$6+VLOOKUP($FA471,LTREV,LOOKUPS!D$9,0)*$FD$6+VLOOKUP($FA471,CFP,LOOKUPS!D$6,0)*$FE$6+VLOOKUP($FA471,EP,LOOKUPS!D$8,0)*$FF$6+VLOOKUP($FA471,BM,LOOKUPS!D$5,0)*$FG$6+VLOOKUP($FA471,DIV,LOOKUPS!D$7,0)*$FH$6++VLOOKUP($FA471,SIZE,LOOKUPS!D$11,0)*$FI$6)</f>
        <v>-7.8549000000000007</v>
      </c>
      <c r="FD471" s="1">
        <f>IF(ISERROR(VLOOKUP($FA471,MOM,LOOKUPS!E$12,0)*$FB$6+VLOOKUP($FA471,STREV,LOOKUPS!E$10,0)*$FC$6+VLOOKUP($FA471,LTREV,LOOKUPS!E$9,0)*$FD$6+VLOOKUP($FA471,CFP,LOOKUPS!E$6,0)*$FE$6+VLOOKUP($FA471,EP,LOOKUPS!E$8,0)*$FF$6+VLOOKUP($FA471,BM,LOOKUPS!E$5,0)*$FG$6+VLOOKUP($FA471,DIV,LOOKUPS!E$7,0)*$FH$6++VLOOKUP($FA471,SIZE,LOOKUPS!E$11,0)*$FI$6),"",VLOOKUP($FA471,MOM,LOOKUPS!E$12,0)*$FB$6+VLOOKUP($FA471,STREV,LOOKUPS!E$10,0)*$FC$6+VLOOKUP($FA471,LTREV,LOOKUPS!E$9,0)*$FD$6+VLOOKUP($FA471,CFP,LOOKUPS!E$6,0)*$FE$6+VLOOKUP($FA471,EP,LOOKUPS!E$8,0)*$FF$6+VLOOKUP($FA471,BM,LOOKUPS!E$5,0)*$FG$6+VLOOKUP($FA471,DIV,LOOKUPS!E$7,0)*$FH$6++VLOOKUP($FA471,SIZE,LOOKUPS!E$11,0)*$FI$6)</f>
        <v>-7.2168000000000001</v>
      </c>
      <c r="FE471" s="1">
        <f>IF(ISERROR(VLOOKUP($FA471,MOM,LOOKUPS!F$12,0)*$FB$6+VLOOKUP($FA471,STREV,LOOKUPS!F$10,0)*$FC$6+VLOOKUP($FA471,LTREV,LOOKUPS!F$9,0)*$FD$6+VLOOKUP($FA471,CFP,LOOKUPS!F$6,0)*$FE$6+VLOOKUP($FA471,EP,LOOKUPS!F$8,0)*$FF$6+VLOOKUP($FA471,BM,LOOKUPS!F$5,0)*$FG$6+VLOOKUP($FA471,DIV,LOOKUPS!F$7,0)*$FH$6++VLOOKUP($FA471,SIZE,LOOKUPS!F$11,0)*$FI$6),"",VLOOKUP($FA471,MOM,LOOKUPS!F$12,0)*$FB$6+VLOOKUP($FA471,STREV,LOOKUPS!F$10,0)*$FC$6+VLOOKUP($FA471,LTREV,LOOKUPS!F$9,0)*$FD$6+VLOOKUP($FA471,CFP,LOOKUPS!F$6,0)*$FE$6+VLOOKUP($FA471,EP,LOOKUPS!F$8,0)*$FF$6+VLOOKUP($FA471,BM,LOOKUPS!F$5,0)*$FG$6+VLOOKUP($FA471,DIV,LOOKUPS!F$7,0)*$FH$6++VLOOKUP($FA471,SIZE,LOOKUPS!F$11,0)*$FI$6)</f>
        <v>-7.4161000000000001</v>
      </c>
      <c r="FF471" s="1">
        <f>IF(ISERROR(VLOOKUP($FA471,MOM,LOOKUPS!G$12,0)*$FB$6+VLOOKUP($FA471,STREV,LOOKUPS!G$10,0)*$FC$6+VLOOKUP($FA471,LTREV,LOOKUPS!G$9,0)*$FD$6+VLOOKUP($FA471,CFP,LOOKUPS!G$6,0)*$FE$6+VLOOKUP($FA471,EP,LOOKUPS!G$8,0)*$FF$6+VLOOKUP($FA471,BM,LOOKUPS!G$5,0)*$FG$6+VLOOKUP($FA471,DIV,LOOKUPS!G$7,0)*$FH$6++VLOOKUP($FA471,SIZE,LOOKUPS!G$11,0)*$FI$6),"",VLOOKUP($FA471,MOM,LOOKUPS!G$12,0)*$FB$6+VLOOKUP($FA471,STREV,LOOKUPS!G$10,0)*$FC$6+VLOOKUP($FA471,LTREV,LOOKUPS!G$9,0)*$FD$6+VLOOKUP($FA471,CFP,LOOKUPS!G$6,0)*$FE$6+VLOOKUP($FA471,EP,LOOKUPS!G$8,0)*$FF$6+VLOOKUP($FA471,BM,LOOKUPS!G$5,0)*$FG$6+VLOOKUP($FA471,DIV,LOOKUPS!G$7,0)*$FH$6++VLOOKUP($FA471,SIZE,LOOKUPS!G$11,0)*$FI$6)</f>
        <v>-7.2757000000000005</v>
      </c>
      <c r="FG471" s="1">
        <f>IF(ISERROR(VLOOKUP($FA471,MOM,LOOKUPS!H$12,0)*$FB$6+VLOOKUP($FA471,STREV,LOOKUPS!H$10,0)*$FC$6+VLOOKUP($FA471,LTREV,LOOKUPS!H$9,0)*$FD$6+VLOOKUP($FA471,CFP,LOOKUPS!H$6,0)*$FE$6+VLOOKUP($FA471,EP,LOOKUPS!H$8,0)*$FF$6+VLOOKUP($FA471,BM,LOOKUPS!H$5,0)*$FG$6+VLOOKUP($FA471,DIV,LOOKUPS!H$7,0)*$FH$6++VLOOKUP($FA471,SIZE,LOOKUPS!H$11,0)*$FI$6),"",VLOOKUP($FA471,MOM,LOOKUPS!H$12,0)*$FB$6+VLOOKUP($FA471,STREV,LOOKUPS!H$10,0)*$FC$6+VLOOKUP($FA471,LTREV,LOOKUPS!H$9,0)*$FD$6+VLOOKUP($FA471,CFP,LOOKUPS!H$6,0)*$FE$6+VLOOKUP($FA471,EP,LOOKUPS!H$8,0)*$FF$6+VLOOKUP($FA471,BM,LOOKUPS!H$5,0)*$FG$6+VLOOKUP($FA471,DIV,LOOKUPS!H$7,0)*$FH$6++VLOOKUP($FA471,SIZE,LOOKUPS!H$11,0)*$FI$6)</f>
        <v>-7.3839000000000006</v>
      </c>
      <c r="FH471" s="1">
        <f>IF(ISERROR(VLOOKUP($FA471,MOM,LOOKUPS!I$12,0)*$FB$6+VLOOKUP($FA471,STREV,LOOKUPS!I$10,0)*$FC$6+VLOOKUP($FA471,LTREV,LOOKUPS!I$9,0)*$FD$6+VLOOKUP($FA471,CFP,LOOKUPS!I$6,0)*$FE$6+VLOOKUP($FA471,EP,LOOKUPS!I$8,0)*$FF$6+VLOOKUP($FA471,BM,LOOKUPS!I$5,0)*$FG$6+VLOOKUP($FA471,DIV,LOOKUPS!I$7,0)*$FH$6++VLOOKUP($FA471,SIZE,LOOKUPS!I$11,0)*$FI$6),"",VLOOKUP($FA471,MOM,LOOKUPS!I$12,0)*$FB$6+VLOOKUP($FA471,STREV,LOOKUPS!I$10,0)*$FC$6+VLOOKUP($FA471,LTREV,LOOKUPS!I$9,0)*$FD$6+VLOOKUP($FA471,CFP,LOOKUPS!I$6,0)*$FE$6+VLOOKUP($FA471,EP,LOOKUPS!I$8,0)*$FF$6+VLOOKUP($FA471,BM,LOOKUPS!I$5,0)*$FG$6+VLOOKUP($FA471,DIV,LOOKUPS!I$7,0)*$FH$6++VLOOKUP($FA471,SIZE,LOOKUPS!I$11,0)*$FI$6)</f>
        <v>-7.9615000000000009</v>
      </c>
      <c r="FI471" s="1">
        <f>IF(ISERROR(VLOOKUP($FA471,MOM,LOOKUPS!J$12,0)*$FB$6+VLOOKUP($FA471,STREV,LOOKUPS!J$10,0)*$FC$6+VLOOKUP($FA471,LTREV,LOOKUPS!J$9,0)*$FD$6+VLOOKUP($FA471,CFP,LOOKUPS!J$6,0)*$FE$6+VLOOKUP($FA471,EP,LOOKUPS!J$8,0)*$FF$6+VLOOKUP($FA471,BM,LOOKUPS!J$5,0)*$FG$6+VLOOKUP($FA471,DIV,LOOKUPS!J$7,0)*$FH$6++VLOOKUP($FA471,SIZE,LOOKUPS!J$11,0)*$FI$6),"",VLOOKUP($FA471,MOM,LOOKUPS!J$12,0)*$FB$6+VLOOKUP($FA471,STREV,LOOKUPS!J$10,0)*$FC$6+VLOOKUP($FA471,LTREV,LOOKUPS!J$9,0)*$FD$6+VLOOKUP($FA471,CFP,LOOKUPS!J$6,0)*$FE$6+VLOOKUP($FA471,EP,LOOKUPS!J$8,0)*$FF$6+VLOOKUP($FA471,BM,LOOKUPS!J$5,0)*$FG$6+VLOOKUP($FA471,DIV,LOOKUPS!J$7,0)*$FH$6++VLOOKUP($FA471,SIZE,LOOKUPS!J$11,0)*$FI$6)</f>
        <v>-8.1631</v>
      </c>
      <c r="FJ471" s="1">
        <f>IF(ISERROR(VLOOKUP($FA471,MOM,LOOKUPS!K$12,0)*$FB$6+VLOOKUP($FA471,STREV,LOOKUPS!K$10,0)*$FC$6+VLOOKUP($FA471,LTREV,LOOKUPS!K$9,0)*$FD$6+VLOOKUP($FA471,CFP,LOOKUPS!K$6,0)*$FE$6+VLOOKUP($FA471,EP,LOOKUPS!K$8,0)*$FF$6+VLOOKUP($FA471,BM,LOOKUPS!K$5,0)*$FG$6+VLOOKUP($FA471,DIV,LOOKUPS!K$7,0)*$FH$6++VLOOKUP($FA471,SIZE,LOOKUPS!K$11,0)*$FI$6),"",VLOOKUP($FA471,MOM,LOOKUPS!K$12,0)*$FB$6+VLOOKUP($FA471,STREV,LOOKUPS!K$10,0)*$FC$6+VLOOKUP($FA471,LTREV,LOOKUPS!K$9,0)*$FD$6+VLOOKUP($FA471,CFP,LOOKUPS!K$6,0)*$FE$6+VLOOKUP($FA471,EP,LOOKUPS!K$8,0)*$FF$6+VLOOKUP($FA471,BM,LOOKUPS!K$5,0)*$FG$6+VLOOKUP($FA471,DIV,LOOKUPS!K$7,0)*$FH$6++VLOOKUP($FA471,SIZE,LOOKUPS!K$11,0)*$FI$6)</f>
        <v>-8.4050000000000011</v>
      </c>
      <c r="FK471" s="1">
        <f>IF(ISERROR(VLOOKUP($FA471,MOM,LOOKUPS!L$12,0)*$FB$6+VLOOKUP($FA471,STREV,LOOKUPS!L$10,0)*$FC$6+VLOOKUP($FA471,LTREV,LOOKUPS!L$9,0)*$FD$6+VLOOKUP($FA471,CFP,LOOKUPS!L$6,0)*$FE$6+VLOOKUP($FA471,EP,LOOKUPS!L$8,0)*$FF$6+VLOOKUP($FA471,BM,LOOKUPS!L$5,0)*$FG$6+VLOOKUP($FA471,DIV,LOOKUPS!L$7,0)*$FH$6++VLOOKUP($FA471,SIZE,LOOKUPS!L$11,0)*$FI$6),"",VLOOKUP($FA471,MOM,LOOKUPS!L$12,0)*$FB$6+VLOOKUP($FA471,STREV,LOOKUPS!L$10,0)*$FC$6+VLOOKUP($FA471,LTREV,LOOKUPS!L$9,0)*$FD$6+VLOOKUP($FA471,CFP,LOOKUPS!L$6,0)*$FE$6+VLOOKUP($FA471,EP,LOOKUPS!L$8,0)*$FF$6+VLOOKUP($FA471,BM,LOOKUPS!L$5,0)*$FG$6+VLOOKUP($FA471,DIV,LOOKUPS!L$7,0)*$FH$6++VLOOKUP($FA471,SIZE,LOOKUPS!L$11,0)*$FI$6)</f>
        <v>-9.8091000000000008</v>
      </c>
    </row>
    <row r="472" spans="1:167" x14ac:dyDescent="0.3">
      <c r="A472" s="1">
        <v>196507</v>
      </c>
      <c r="B472" s="1">
        <v>0.79</v>
      </c>
      <c r="C472" s="1">
        <v>1.3</v>
      </c>
      <c r="D472" s="1">
        <v>2.12</v>
      </c>
      <c r="E472" s="1">
        <v>2.4300000000000002</v>
      </c>
      <c r="F472" s="1">
        <v>2.81</v>
      </c>
      <c r="G472" s="1">
        <v>2.25</v>
      </c>
      <c r="H472" s="1">
        <v>2.88</v>
      </c>
      <c r="I472" s="1">
        <v>4.1399999999999997</v>
      </c>
      <c r="J472" s="1">
        <v>4.68</v>
      </c>
      <c r="K472" s="1">
        <v>5.16</v>
      </c>
      <c r="M472" s="1">
        <v>196408</v>
      </c>
      <c r="N472" s="1">
        <v>-0.31</v>
      </c>
      <c r="O472" s="1">
        <v>0.51</v>
      </c>
      <c r="P472" s="1">
        <v>-0.76</v>
      </c>
      <c r="Q472" s="1">
        <v>-0.78</v>
      </c>
      <c r="R472" s="1">
        <v>-0.59</v>
      </c>
      <c r="S472" s="1">
        <v>0.15</v>
      </c>
      <c r="T472" s="1">
        <v>-1.25</v>
      </c>
      <c r="U472" s="1">
        <v>-0.03</v>
      </c>
      <c r="V472" s="1">
        <v>-0.61</v>
      </c>
      <c r="W472" s="1">
        <v>-1.83</v>
      </c>
      <c r="Y472" s="1">
        <v>196907</v>
      </c>
      <c r="Z472" s="1">
        <v>-6.91</v>
      </c>
      <c r="AA472" s="1">
        <v>-5.88</v>
      </c>
      <c r="AB472" s="1">
        <v>-6.18</v>
      </c>
      <c r="AC472" s="1">
        <v>-8.9499999999999993</v>
      </c>
      <c r="AD472" s="1">
        <v>-9.18</v>
      </c>
      <c r="AE472" s="1">
        <v>-7.75</v>
      </c>
      <c r="AF472" s="1">
        <v>-9.41</v>
      </c>
      <c r="AG472" s="1">
        <v>-10.07</v>
      </c>
      <c r="AH472" s="1">
        <v>-11.22</v>
      </c>
      <c r="AI472" s="1">
        <v>-12.42</v>
      </c>
      <c r="AK472">
        <v>199001</v>
      </c>
      <c r="AL472">
        <v>-2.7</v>
      </c>
      <c r="AM472">
        <v>-5.84</v>
      </c>
      <c r="AN472">
        <v>-6.64</v>
      </c>
      <c r="AO472">
        <v>-6.3</v>
      </c>
      <c r="AP472">
        <v>-5.79</v>
      </c>
      <c r="AQ472">
        <v>-6.04</v>
      </c>
      <c r="AR472">
        <v>-6.86</v>
      </c>
      <c r="AS472">
        <v>-7</v>
      </c>
      <c r="AT472">
        <v>-5.89</v>
      </c>
      <c r="AU472">
        <v>-4.3499999999999996</v>
      </c>
      <c r="AV472">
        <v>-8.2799999999999994</v>
      </c>
      <c r="AW472">
        <v>-6</v>
      </c>
      <c r="AX472">
        <v>-6.09</v>
      </c>
      <c r="AY472">
        <v>-7.2</v>
      </c>
      <c r="AZ472">
        <v>-6.53</v>
      </c>
      <c r="BA472">
        <v>-6.77</v>
      </c>
      <c r="BB472">
        <v>-7.26</v>
      </c>
      <c r="BC472">
        <v>-5.9</v>
      </c>
      <c r="BD472">
        <v>-5.88</v>
      </c>
      <c r="BF472" s="1">
        <v>199001</v>
      </c>
      <c r="BG472" s="1">
        <v>-2.65</v>
      </c>
      <c r="BH472" s="1">
        <v>-6.52</v>
      </c>
      <c r="BI472" s="1">
        <v>-6.56</v>
      </c>
      <c r="BJ472" s="1">
        <v>-6.33</v>
      </c>
      <c r="BK472" s="1">
        <v>-6.09</v>
      </c>
      <c r="BL472" s="1">
        <v>-7.26</v>
      </c>
      <c r="BM472" s="1">
        <v>-6.94</v>
      </c>
      <c r="BN472" s="1">
        <v>-5.94</v>
      </c>
      <c r="BO472" s="1">
        <v>-6.43</v>
      </c>
      <c r="BP472" s="1">
        <v>-5.18</v>
      </c>
      <c r="BQ472" s="1">
        <v>-7.58</v>
      </c>
      <c r="BR472" s="1">
        <v>-7.9</v>
      </c>
      <c r="BS472" s="1">
        <v>-6.57</v>
      </c>
      <c r="BT472" s="1">
        <v>-7.16</v>
      </c>
      <c r="BU472" s="1">
        <v>-6.71</v>
      </c>
      <c r="BV472" s="1">
        <v>-5.78</v>
      </c>
      <c r="BW472" s="1">
        <v>-6.1</v>
      </c>
      <c r="BX472" s="1">
        <v>-6.23</v>
      </c>
      <c r="BY472" s="1">
        <v>-6.61</v>
      </c>
      <c r="CA472" s="1">
        <v>196501</v>
      </c>
      <c r="CB472" s="1">
        <v>14.17</v>
      </c>
      <c r="CC472" s="1">
        <v>6.57</v>
      </c>
      <c r="CD472" s="1">
        <v>6.06</v>
      </c>
      <c r="CE472" s="1">
        <v>8.26</v>
      </c>
      <c r="CF472" s="1">
        <v>7.33</v>
      </c>
      <c r="CG472" s="1">
        <v>5.44</v>
      </c>
      <c r="CH472" s="1">
        <v>6.2</v>
      </c>
      <c r="CI472" s="1">
        <v>6.94</v>
      </c>
      <c r="CJ472" s="1">
        <v>8.4</v>
      </c>
      <c r="CK472" s="1">
        <v>7.96</v>
      </c>
      <c r="CL472" s="1">
        <v>6.5</v>
      </c>
      <c r="CM472" s="1">
        <v>4.8099999999999996</v>
      </c>
      <c r="CN472" s="1">
        <v>6.03</v>
      </c>
      <c r="CO472" s="1">
        <v>6.25</v>
      </c>
      <c r="CP472" s="1">
        <v>6.15</v>
      </c>
      <c r="CQ472" s="1">
        <v>5.84</v>
      </c>
      <c r="CR472" s="1">
        <v>7.97</v>
      </c>
      <c r="CS472" s="1">
        <v>7.57</v>
      </c>
      <c r="CT472" s="1">
        <v>9.2200000000000006</v>
      </c>
      <c r="CV472" s="1">
        <v>196601</v>
      </c>
      <c r="CW472" s="1">
        <v>10.76</v>
      </c>
      <c r="CX472" s="1">
        <v>4.7300000000000004</v>
      </c>
      <c r="CY472" s="1">
        <v>3.97</v>
      </c>
      <c r="CZ472" s="1">
        <v>5.78</v>
      </c>
      <c r="DA472" s="1">
        <v>5.39</v>
      </c>
      <c r="DB472" s="1">
        <v>3.79</v>
      </c>
      <c r="DC472" s="1">
        <v>3.94</v>
      </c>
      <c r="DD472" s="1">
        <v>3.87</v>
      </c>
      <c r="DE472" s="1">
        <v>6.5</v>
      </c>
      <c r="DF472" s="1">
        <v>6.21</v>
      </c>
      <c r="DG472" s="1">
        <v>4.4800000000000004</v>
      </c>
      <c r="DH472" s="1">
        <v>3.27</v>
      </c>
      <c r="DI472" s="1">
        <v>4.32</v>
      </c>
      <c r="DJ472" s="1">
        <v>4.22</v>
      </c>
      <c r="DK472" s="1">
        <v>3.65</v>
      </c>
      <c r="DL472" s="1">
        <v>3.68</v>
      </c>
      <c r="DM472" s="1">
        <v>4.07</v>
      </c>
      <c r="DN472" s="1">
        <v>6.2</v>
      </c>
      <c r="DO472" s="1">
        <v>6.75</v>
      </c>
      <c r="DQ472" s="1">
        <v>196501</v>
      </c>
      <c r="DR472" s="1">
        <v>-99.99</v>
      </c>
      <c r="DS472" s="1">
        <v>8.93</v>
      </c>
      <c r="DT472" s="1">
        <v>5.79</v>
      </c>
      <c r="DU472" s="1">
        <v>4.91</v>
      </c>
      <c r="DV472" s="1">
        <v>9.35</v>
      </c>
      <c r="DW472" s="1">
        <v>6.47</v>
      </c>
      <c r="DX472" s="1">
        <v>5.77</v>
      </c>
      <c r="DY472" s="1">
        <v>5.38</v>
      </c>
      <c r="DZ472" s="1">
        <v>4.47</v>
      </c>
      <c r="EA472" s="1">
        <v>10.119999999999999</v>
      </c>
      <c r="EB472" s="1">
        <v>6.66</v>
      </c>
      <c r="EC472" s="1">
        <v>6.41</v>
      </c>
      <c r="ED472" s="1">
        <v>6.54</v>
      </c>
      <c r="EE472" s="1">
        <v>5.63</v>
      </c>
      <c r="EF472" s="1">
        <v>5.91</v>
      </c>
      <c r="EG472" s="1">
        <v>4.97</v>
      </c>
      <c r="EH472" s="1">
        <v>5.79</v>
      </c>
      <c r="EI472" s="1">
        <v>4.5599999999999996</v>
      </c>
      <c r="EJ472" s="1">
        <v>4.3899999999999997</v>
      </c>
      <c r="EL472">
        <v>196501</v>
      </c>
      <c r="EM472">
        <v>3.54</v>
      </c>
      <c r="EN472">
        <v>2.72</v>
      </c>
      <c r="EO472">
        <v>0.16</v>
      </c>
      <c r="EP472">
        <v>0.28000000000000003</v>
      </c>
      <c r="ER472" s="1">
        <v>196507</v>
      </c>
      <c r="ES472" s="1">
        <v>4.0999999999999996</v>
      </c>
      <c r="EU472" s="1">
        <v>196408</v>
      </c>
      <c r="EV472" s="1">
        <v>-1.07</v>
      </c>
      <c r="EX472" s="1">
        <v>196907</v>
      </c>
      <c r="EY472" s="1">
        <v>2.99</v>
      </c>
      <c r="FA472" s="1">
        <v>196507</v>
      </c>
      <c r="FB472" s="1">
        <f>IF(ISERROR(VLOOKUP($FA472,MOM,LOOKUPS!C$12,0)*$FB$6+VLOOKUP($FA472,STREV,LOOKUPS!C$10,0)*$FC$6+VLOOKUP($FA472,LTREV,LOOKUPS!C$9,0)*$FD$6+VLOOKUP($FA472,CFP,LOOKUPS!C$6,0)*$FE$6+VLOOKUP($FA472,EP,LOOKUPS!C$8,0)*$FF$6+VLOOKUP($FA472,BM,LOOKUPS!C$5,0)*$FG$6+VLOOKUP($FA472,DIV,LOOKUPS!C$7,0)*$FH$6++VLOOKUP($FA472,SIZE,LOOKUPS!C$11,0)*$FI$6),"",VLOOKUP($FA472,MOM,LOOKUPS!C$12,0)*$FB$6+VLOOKUP($FA472,STREV,LOOKUPS!C$10,0)*$FC$6+VLOOKUP($FA472,LTREV,LOOKUPS!C$9,0)*$FD$6+VLOOKUP($FA472,CFP,LOOKUPS!C$6,0)*$FE$6+VLOOKUP($FA472,EP,LOOKUPS!C$8,0)*$FF$6+VLOOKUP($FA472,BM,LOOKUPS!C$5,0)*$FG$6+VLOOKUP($FA472,DIV,LOOKUPS!C$7,0)*$FH$6++VLOOKUP($FA472,SIZE,LOOKUPS!C$11,0)*$FI$6)</f>
        <v>1.6347</v>
      </c>
      <c r="FC472" s="1">
        <f>IF(ISERROR(VLOOKUP($FA472,MOM,LOOKUPS!D$12,0)*$FB$6+VLOOKUP($FA472,STREV,LOOKUPS!D$10,0)*$FC$6+VLOOKUP($FA472,LTREV,LOOKUPS!D$9,0)*$FD$6+VLOOKUP($FA472,CFP,LOOKUPS!D$6,0)*$FE$6+VLOOKUP($FA472,EP,LOOKUPS!D$8,0)*$FF$6+VLOOKUP($FA472,BM,LOOKUPS!D$5,0)*$FG$6+VLOOKUP($FA472,DIV,LOOKUPS!D$7,0)*$FH$6++VLOOKUP($FA472,SIZE,LOOKUPS!D$11,0)*$FI$6),"",VLOOKUP($FA472,MOM,LOOKUPS!D$12,0)*$FB$6+VLOOKUP($FA472,STREV,LOOKUPS!D$10,0)*$FC$6+VLOOKUP($FA472,LTREV,LOOKUPS!D$9,0)*$FD$6+VLOOKUP($FA472,CFP,LOOKUPS!D$6,0)*$FE$6+VLOOKUP($FA472,EP,LOOKUPS!D$8,0)*$FF$6+VLOOKUP($FA472,BM,LOOKUPS!D$5,0)*$FG$6+VLOOKUP($FA472,DIV,LOOKUPS!D$7,0)*$FH$6++VLOOKUP($FA472,SIZE,LOOKUPS!D$11,0)*$FI$6)</f>
        <v>1.6863000000000004</v>
      </c>
      <c r="FD472" s="1">
        <f>IF(ISERROR(VLOOKUP($FA472,MOM,LOOKUPS!E$12,0)*$FB$6+VLOOKUP($FA472,STREV,LOOKUPS!E$10,0)*$FC$6+VLOOKUP($FA472,LTREV,LOOKUPS!E$9,0)*$FD$6+VLOOKUP($FA472,CFP,LOOKUPS!E$6,0)*$FE$6+VLOOKUP($FA472,EP,LOOKUPS!E$8,0)*$FF$6+VLOOKUP($FA472,BM,LOOKUPS!E$5,0)*$FG$6+VLOOKUP($FA472,DIV,LOOKUPS!E$7,0)*$FH$6++VLOOKUP($FA472,SIZE,LOOKUPS!E$11,0)*$FI$6),"",VLOOKUP($FA472,MOM,LOOKUPS!E$12,0)*$FB$6+VLOOKUP($FA472,STREV,LOOKUPS!E$10,0)*$FC$6+VLOOKUP($FA472,LTREV,LOOKUPS!E$9,0)*$FD$6+VLOOKUP($FA472,CFP,LOOKUPS!E$6,0)*$FE$6+VLOOKUP($FA472,EP,LOOKUPS!E$8,0)*$FF$6+VLOOKUP($FA472,BM,LOOKUPS!E$5,0)*$FG$6+VLOOKUP($FA472,DIV,LOOKUPS!E$7,0)*$FH$6++VLOOKUP($FA472,SIZE,LOOKUPS!E$11,0)*$FI$6)</f>
        <v>2.2473000000000001</v>
      </c>
      <c r="FE472" s="1">
        <f>IF(ISERROR(VLOOKUP($FA472,MOM,LOOKUPS!F$12,0)*$FB$6+VLOOKUP($FA472,STREV,LOOKUPS!F$10,0)*$FC$6+VLOOKUP($FA472,LTREV,LOOKUPS!F$9,0)*$FD$6+VLOOKUP($FA472,CFP,LOOKUPS!F$6,0)*$FE$6+VLOOKUP($FA472,EP,LOOKUPS!F$8,0)*$FF$6+VLOOKUP($FA472,BM,LOOKUPS!F$5,0)*$FG$6+VLOOKUP($FA472,DIV,LOOKUPS!F$7,0)*$FH$6++VLOOKUP($FA472,SIZE,LOOKUPS!F$11,0)*$FI$6),"",VLOOKUP($FA472,MOM,LOOKUPS!F$12,0)*$FB$6+VLOOKUP($FA472,STREV,LOOKUPS!F$10,0)*$FC$6+VLOOKUP($FA472,LTREV,LOOKUPS!F$9,0)*$FD$6+VLOOKUP($FA472,CFP,LOOKUPS!F$6,0)*$FE$6+VLOOKUP($FA472,EP,LOOKUPS!F$8,0)*$FF$6+VLOOKUP($FA472,BM,LOOKUPS!F$5,0)*$FG$6+VLOOKUP($FA472,DIV,LOOKUPS!F$7,0)*$FH$6++VLOOKUP($FA472,SIZE,LOOKUPS!F$11,0)*$FI$6)</f>
        <v>2.1580000000000004</v>
      </c>
      <c r="FF472" s="1">
        <f>IF(ISERROR(VLOOKUP($FA472,MOM,LOOKUPS!G$12,0)*$FB$6+VLOOKUP($FA472,STREV,LOOKUPS!G$10,0)*$FC$6+VLOOKUP($FA472,LTREV,LOOKUPS!G$9,0)*$FD$6+VLOOKUP($FA472,CFP,LOOKUPS!G$6,0)*$FE$6+VLOOKUP($FA472,EP,LOOKUPS!G$8,0)*$FF$6+VLOOKUP($FA472,BM,LOOKUPS!G$5,0)*$FG$6+VLOOKUP($FA472,DIV,LOOKUPS!G$7,0)*$FH$6++VLOOKUP($FA472,SIZE,LOOKUPS!G$11,0)*$FI$6),"",VLOOKUP($FA472,MOM,LOOKUPS!G$12,0)*$FB$6+VLOOKUP($FA472,STREV,LOOKUPS!G$10,0)*$FC$6+VLOOKUP($FA472,LTREV,LOOKUPS!G$9,0)*$FD$6+VLOOKUP($FA472,CFP,LOOKUPS!G$6,0)*$FE$6+VLOOKUP($FA472,EP,LOOKUPS!G$8,0)*$FF$6+VLOOKUP($FA472,BM,LOOKUPS!G$5,0)*$FG$6+VLOOKUP($FA472,DIV,LOOKUPS!G$7,0)*$FH$6++VLOOKUP($FA472,SIZE,LOOKUPS!G$11,0)*$FI$6)</f>
        <v>2.8745000000000003</v>
      </c>
      <c r="FG472" s="1">
        <f>IF(ISERROR(VLOOKUP($FA472,MOM,LOOKUPS!H$12,0)*$FB$6+VLOOKUP($FA472,STREV,LOOKUPS!H$10,0)*$FC$6+VLOOKUP($FA472,LTREV,LOOKUPS!H$9,0)*$FD$6+VLOOKUP($FA472,CFP,LOOKUPS!H$6,0)*$FE$6+VLOOKUP($FA472,EP,LOOKUPS!H$8,0)*$FF$6+VLOOKUP($FA472,BM,LOOKUPS!H$5,0)*$FG$6+VLOOKUP($FA472,DIV,LOOKUPS!H$7,0)*$FH$6++VLOOKUP($FA472,SIZE,LOOKUPS!H$11,0)*$FI$6),"",VLOOKUP($FA472,MOM,LOOKUPS!H$12,0)*$FB$6+VLOOKUP($FA472,STREV,LOOKUPS!H$10,0)*$FC$6+VLOOKUP($FA472,LTREV,LOOKUPS!H$9,0)*$FD$6+VLOOKUP($FA472,CFP,LOOKUPS!H$6,0)*$FE$6+VLOOKUP($FA472,EP,LOOKUPS!H$8,0)*$FF$6+VLOOKUP($FA472,BM,LOOKUPS!H$5,0)*$FG$6+VLOOKUP($FA472,DIV,LOOKUPS!H$7,0)*$FH$6++VLOOKUP($FA472,SIZE,LOOKUPS!H$11,0)*$FI$6)</f>
        <v>2.7763</v>
      </c>
      <c r="FH472" s="1">
        <f>IF(ISERROR(VLOOKUP($FA472,MOM,LOOKUPS!I$12,0)*$FB$6+VLOOKUP($FA472,STREV,LOOKUPS!I$10,0)*$FC$6+VLOOKUP($FA472,LTREV,LOOKUPS!I$9,0)*$FD$6+VLOOKUP($FA472,CFP,LOOKUPS!I$6,0)*$FE$6+VLOOKUP($FA472,EP,LOOKUPS!I$8,0)*$FF$6+VLOOKUP($FA472,BM,LOOKUPS!I$5,0)*$FG$6+VLOOKUP($FA472,DIV,LOOKUPS!I$7,0)*$FH$6++VLOOKUP($FA472,SIZE,LOOKUPS!I$11,0)*$FI$6),"",VLOOKUP($FA472,MOM,LOOKUPS!I$12,0)*$FB$6+VLOOKUP($FA472,STREV,LOOKUPS!I$10,0)*$FC$6+VLOOKUP($FA472,LTREV,LOOKUPS!I$9,0)*$FD$6+VLOOKUP($FA472,CFP,LOOKUPS!I$6,0)*$FE$6+VLOOKUP($FA472,EP,LOOKUPS!I$8,0)*$FF$6+VLOOKUP($FA472,BM,LOOKUPS!I$5,0)*$FG$6+VLOOKUP($FA472,DIV,LOOKUPS!I$7,0)*$FH$6++VLOOKUP($FA472,SIZE,LOOKUPS!I$11,0)*$FI$6)</f>
        <v>3.2545000000000002</v>
      </c>
      <c r="FI472" s="1">
        <f>IF(ISERROR(VLOOKUP($FA472,MOM,LOOKUPS!J$12,0)*$FB$6+VLOOKUP($FA472,STREV,LOOKUPS!J$10,0)*$FC$6+VLOOKUP($FA472,LTREV,LOOKUPS!J$9,0)*$FD$6+VLOOKUP($FA472,CFP,LOOKUPS!J$6,0)*$FE$6+VLOOKUP($FA472,EP,LOOKUPS!J$8,0)*$FF$6+VLOOKUP($FA472,BM,LOOKUPS!J$5,0)*$FG$6+VLOOKUP($FA472,DIV,LOOKUPS!J$7,0)*$FH$6++VLOOKUP($FA472,SIZE,LOOKUPS!J$11,0)*$FI$6),"",VLOOKUP($FA472,MOM,LOOKUPS!J$12,0)*$FB$6+VLOOKUP($FA472,STREV,LOOKUPS!J$10,0)*$FC$6+VLOOKUP($FA472,LTREV,LOOKUPS!J$9,0)*$FD$6+VLOOKUP($FA472,CFP,LOOKUPS!J$6,0)*$FE$6+VLOOKUP($FA472,EP,LOOKUPS!J$8,0)*$FF$6+VLOOKUP($FA472,BM,LOOKUPS!J$5,0)*$FG$6+VLOOKUP($FA472,DIV,LOOKUPS!J$7,0)*$FH$6++VLOOKUP($FA472,SIZE,LOOKUPS!J$11,0)*$FI$6)</f>
        <v>3.2131999999999996</v>
      </c>
      <c r="FJ472" s="1">
        <f>IF(ISERROR(VLOOKUP($FA472,MOM,LOOKUPS!K$12,0)*$FB$6+VLOOKUP($FA472,STREV,LOOKUPS!K$10,0)*$FC$6+VLOOKUP($FA472,LTREV,LOOKUPS!K$9,0)*$FD$6+VLOOKUP($FA472,CFP,LOOKUPS!K$6,0)*$FE$6+VLOOKUP($FA472,EP,LOOKUPS!K$8,0)*$FF$6+VLOOKUP($FA472,BM,LOOKUPS!K$5,0)*$FG$6+VLOOKUP($FA472,DIV,LOOKUPS!K$7,0)*$FH$6++VLOOKUP($FA472,SIZE,LOOKUPS!K$11,0)*$FI$6),"",VLOOKUP($FA472,MOM,LOOKUPS!K$12,0)*$FB$6+VLOOKUP($FA472,STREV,LOOKUPS!K$10,0)*$FC$6+VLOOKUP($FA472,LTREV,LOOKUPS!K$9,0)*$FD$6+VLOOKUP($FA472,CFP,LOOKUPS!K$6,0)*$FE$6+VLOOKUP($FA472,EP,LOOKUPS!K$8,0)*$FF$6+VLOOKUP($FA472,BM,LOOKUPS!K$5,0)*$FG$6+VLOOKUP($FA472,DIV,LOOKUPS!K$7,0)*$FH$6++VLOOKUP($FA472,SIZE,LOOKUPS!K$11,0)*$FI$6)</f>
        <v>4.0316000000000001</v>
      </c>
      <c r="FK472" s="1">
        <f>IF(ISERROR(VLOOKUP($FA472,MOM,LOOKUPS!L$12,0)*$FB$6+VLOOKUP($FA472,STREV,LOOKUPS!L$10,0)*$FC$6+VLOOKUP($FA472,LTREV,LOOKUPS!L$9,0)*$FD$6+VLOOKUP($FA472,CFP,LOOKUPS!L$6,0)*$FE$6+VLOOKUP($FA472,EP,LOOKUPS!L$8,0)*$FF$6+VLOOKUP($FA472,BM,LOOKUPS!L$5,0)*$FG$6+VLOOKUP($FA472,DIV,LOOKUPS!L$7,0)*$FH$6++VLOOKUP($FA472,SIZE,LOOKUPS!L$11,0)*$FI$6),"",VLOOKUP($FA472,MOM,LOOKUPS!L$12,0)*$FB$6+VLOOKUP($FA472,STREV,LOOKUPS!L$10,0)*$FC$6+VLOOKUP($FA472,LTREV,LOOKUPS!L$9,0)*$FD$6+VLOOKUP($FA472,CFP,LOOKUPS!L$6,0)*$FE$6+VLOOKUP($FA472,EP,LOOKUPS!L$8,0)*$FF$6+VLOOKUP($FA472,BM,LOOKUPS!L$5,0)*$FG$6+VLOOKUP($FA472,DIV,LOOKUPS!L$7,0)*$FH$6++VLOOKUP($FA472,SIZE,LOOKUPS!L$11,0)*$FI$6)</f>
        <v>4.8292000000000002</v>
      </c>
    </row>
    <row r="473" spans="1:167" x14ac:dyDescent="0.3">
      <c r="A473" s="1">
        <v>196508</v>
      </c>
      <c r="B473" s="1">
        <v>3.77</v>
      </c>
      <c r="C473" s="1">
        <v>4.18</v>
      </c>
      <c r="D473" s="1">
        <v>3.65</v>
      </c>
      <c r="E473" s="1">
        <v>2.76</v>
      </c>
      <c r="F473" s="1">
        <v>2.62</v>
      </c>
      <c r="G473" s="1">
        <v>3.4</v>
      </c>
      <c r="H473" s="1">
        <v>4</v>
      </c>
      <c r="I473" s="1">
        <v>5.19</v>
      </c>
      <c r="J473" s="1">
        <v>5.37</v>
      </c>
      <c r="K473" s="1">
        <v>5.74</v>
      </c>
      <c r="M473" s="1">
        <v>196409</v>
      </c>
      <c r="N473" s="1">
        <v>5.36</v>
      </c>
      <c r="O473" s="1">
        <v>3.89</v>
      </c>
      <c r="P473" s="1">
        <v>3.21</v>
      </c>
      <c r="Q473" s="1">
        <v>4.04</v>
      </c>
      <c r="R473" s="1">
        <v>3.71</v>
      </c>
      <c r="S473" s="1">
        <v>3.54</v>
      </c>
      <c r="T473" s="1">
        <v>4.26</v>
      </c>
      <c r="U473" s="1">
        <v>2.4500000000000002</v>
      </c>
      <c r="V473" s="1">
        <v>2.85</v>
      </c>
      <c r="W473" s="1">
        <v>4.01</v>
      </c>
      <c r="Y473" s="1">
        <v>196908</v>
      </c>
      <c r="Z473" s="1">
        <v>2.5299999999999998</v>
      </c>
      <c r="AA473" s="1">
        <v>2.17</v>
      </c>
      <c r="AB473" s="1">
        <v>3.77</v>
      </c>
      <c r="AC473" s="1">
        <v>4.58</v>
      </c>
      <c r="AD473" s="1">
        <v>4.12</v>
      </c>
      <c r="AE473" s="1">
        <v>5.29</v>
      </c>
      <c r="AF473" s="1">
        <v>4.3899999999999997</v>
      </c>
      <c r="AG473" s="1">
        <v>6.83</v>
      </c>
      <c r="AH473" s="1">
        <v>5.49</v>
      </c>
      <c r="AI473" s="1">
        <v>6.41</v>
      </c>
      <c r="AK473">
        <v>199002</v>
      </c>
      <c r="AL473">
        <v>2.73</v>
      </c>
      <c r="AM473">
        <v>1.6</v>
      </c>
      <c r="AN473">
        <v>2.11</v>
      </c>
      <c r="AO473">
        <v>2.6</v>
      </c>
      <c r="AP473">
        <v>1.53</v>
      </c>
      <c r="AQ473">
        <v>2.42</v>
      </c>
      <c r="AR473">
        <v>1.28</v>
      </c>
      <c r="AS473">
        <v>2.46</v>
      </c>
      <c r="AT473">
        <v>2.83</v>
      </c>
      <c r="AU473">
        <v>1.08</v>
      </c>
      <c r="AV473">
        <v>2.31</v>
      </c>
      <c r="AW473">
        <v>1.82</v>
      </c>
      <c r="AX473">
        <v>3.05</v>
      </c>
      <c r="AY473">
        <v>1.66</v>
      </c>
      <c r="AZ473">
        <v>0.9</v>
      </c>
      <c r="BA473">
        <v>2.82</v>
      </c>
      <c r="BB473">
        <v>2.04</v>
      </c>
      <c r="BC473">
        <v>2.27</v>
      </c>
      <c r="BD473">
        <v>3.29</v>
      </c>
      <c r="BF473" s="1">
        <v>199002</v>
      </c>
      <c r="BG473" s="1">
        <v>2.52</v>
      </c>
      <c r="BH473" s="1">
        <v>1.8</v>
      </c>
      <c r="BI473" s="1">
        <v>1.87</v>
      </c>
      <c r="BJ473" s="1">
        <v>2.4500000000000002</v>
      </c>
      <c r="BK473" s="1">
        <v>2.17</v>
      </c>
      <c r="BL473" s="1">
        <v>0.86</v>
      </c>
      <c r="BM473" s="1">
        <v>2.2000000000000002</v>
      </c>
      <c r="BN473" s="1">
        <v>1.85</v>
      </c>
      <c r="BO473" s="1">
        <v>2.75</v>
      </c>
      <c r="BP473" s="1">
        <v>1.52</v>
      </c>
      <c r="BQ473" s="1">
        <v>3.23</v>
      </c>
      <c r="BR473" s="1">
        <v>0.59</v>
      </c>
      <c r="BS473" s="1">
        <v>1.1499999999999999</v>
      </c>
      <c r="BT473" s="1">
        <v>2.17</v>
      </c>
      <c r="BU473" s="1">
        <v>2.2400000000000002</v>
      </c>
      <c r="BV473" s="1">
        <v>1.92</v>
      </c>
      <c r="BW473" s="1">
        <v>1.78</v>
      </c>
      <c r="BX473" s="1">
        <v>2.14</v>
      </c>
      <c r="BY473" s="1">
        <v>3.3</v>
      </c>
      <c r="CA473" s="1">
        <v>196502</v>
      </c>
      <c r="CB473" s="1">
        <v>25.86</v>
      </c>
      <c r="CC473" s="1">
        <v>2.48</v>
      </c>
      <c r="CD473" s="1">
        <v>3.1</v>
      </c>
      <c r="CE473" s="1">
        <v>3.55</v>
      </c>
      <c r="CF473" s="1">
        <v>2.21</v>
      </c>
      <c r="CG473" s="1">
        <v>2.81</v>
      </c>
      <c r="CH473" s="1">
        <v>3.12</v>
      </c>
      <c r="CI473" s="1">
        <v>3.62</v>
      </c>
      <c r="CJ473" s="1">
        <v>3.54</v>
      </c>
      <c r="CK473" s="1">
        <v>2.4</v>
      </c>
      <c r="CL473" s="1">
        <v>1.96</v>
      </c>
      <c r="CM473" s="1">
        <v>3.12</v>
      </c>
      <c r="CN473" s="1">
        <v>2.52</v>
      </c>
      <c r="CO473" s="1">
        <v>2.31</v>
      </c>
      <c r="CP473" s="1">
        <v>3.88</v>
      </c>
      <c r="CQ473" s="1">
        <v>3.67</v>
      </c>
      <c r="CR473" s="1">
        <v>3.57</v>
      </c>
      <c r="CS473" s="1">
        <v>3.64</v>
      </c>
      <c r="CT473" s="1">
        <v>3.44</v>
      </c>
      <c r="CV473" s="1">
        <v>196602</v>
      </c>
      <c r="CW473" s="1">
        <v>7.68</v>
      </c>
      <c r="CX473" s="1">
        <v>1.71</v>
      </c>
      <c r="CY473" s="1">
        <v>0.96</v>
      </c>
      <c r="CZ473" s="1">
        <v>1.7</v>
      </c>
      <c r="DA473" s="1">
        <v>2.2599999999999998</v>
      </c>
      <c r="DB473" s="1">
        <v>0.95</v>
      </c>
      <c r="DC473" s="1">
        <v>0.47</v>
      </c>
      <c r="DD473" s="1">
        <v>1.31</v>
      </c>
      <c r="DE473" s="1">
        <v>1.92</v>
      </c>
      <c r="DF473" s="1">
        <v>3.08</v>
      </c>
      <c r="DG473" s="1">
        <v>1.35</v>
      </c>
      <c r="DH473" s="1">
        <v>0.5</v>
      </c>
      <c r="DI473" s="1">
        <v>1.41</v>
      </c>
      <c r="DJ473" s="1">
        <v>1.01</v>
      </c>
      <c r="DK473" s="1">
        <v>-0.08</v>
      </c>
      <c r="DL473" s="1">
        <v>1.42</v>
      </c>
      <c r="DM473" s="1">
        <v>1.19</v>
      </c>
      <c r="DN473" s="1">
        <v>1.53</v>
      </c>
      <c r="DO473" s="1">
        <v>2.25</v>
      </c>
      <c r="DQ473" s="1">
        <v>196502</v>
      </c>
      <c r="DR473" s="1">
        <v>-99.99</v>
      </c>
      <c r="DS473" s="1">
        <v>3.69</v>
      </c>
      <c r="DT473" s="1">
        <v>3.6</v>
      </c>
      <c r="DU473" s="1">
        <v>2.0299999999999998</v>
      </c>
      <c r="DV473" s="1">
        <v>3.68</v>
      </c>
      <c r="DW473" s="1">
        <v>3.81</v>
      </c>
      <c r="DX473" s="1">
        <v>3.78</v>
      </c>
      <c r="DY473" s="1">
        <v>2.82</v>
      </c>
      <c r="DZ473" s="1">
        <v>1.67</v>
      </c>
      <c r="EA473" s="1">
        <v>4.09</v>
      </c>
      <c r="EB473" s="1">
        <v>2.2400000000000002</v>
      </c>
      <c r="EC473" s="1">
        <v>3.75</v>
      </c>
      <c r="ED473" s="1">
        <v>3.87</v>
      </c>
      <c r="EE473" s="1">
        <v>4.62</v>
      </c>
      <c r="EF473" s="1">
        <v>2.99</v>
      </c>
      <c r="EG473" s="1">
        <v>2.91</v>
      </c>
      <c r="EH473" s="1">
        <v>2.74</v>
      </c>
      <c r="EI473" s="1">
        <v>2.7</v>
      </c>
      <c r="EJ473" s="1">
        <v>0.66</v>
      </c>
      <c r="EL473">
        <v>196502</v>
      </c>
      <c r="EM473">
        <v>0.44</v>
      </c>
      <c r="EN473">
        <v>3.5</v>
      </c>
      <c r="EO473">
        <v>0.16</v>
      </c>
      <c r="EP473">
        <v>0.3</v>
      </c>
      <c r="ER473" s="1">
        <v>196508</v>
      </c>
      <c r="ES473" s="1">
        <v>2.58</v>
      </c>
      <c r="EU473" s="1">
        <v>196409</v>
      </c>
      <c r="EV473" s="1">
        <v>1.23</v>
      </c>
      <c r="EX473" s="1">
        <v>196908</v>
      </c>
      <c r="EY473" s="1">
        <v>-4.6500000000000004</v>
      </c>
      <c r="FA473" s="1">
        <v>196508</v>
      </c>
      <c r="FB473" s="1">
        <f>IF(ISERROR(VLOOKUP($FA473,MOM,LOOKUPS!C$12,0)*$FB$6+VLOOKUP($FA473,STREV,LOOKUPS!C$10,0)*$FC$6+VLOOKUP($FA473,LTREV,LOOKUPS!C$9,0)*$FD$6+VLOOKUP($FA473,CFP,LOOKUPS!C$6,0)*$FE$6+VLOOKUP($FA473,EP,LOOKUPS!C$8,0)*$FF$6+VLOOKUP($FA473,BM,LOOKUPS!C$5,0)*$FG$6+VLOOKUP($FA473,DIV,LOOKUPS!C$7,0)*$FH$6++VLOOKUP($FA473,SIZE,LOOKUPS!C$11,0)*$FI$6),"",VLOOKUP($FA473,MOM,LOOKUPS!C$12,0)*$FB$6+VLOOKUP($FA473,STREV,LOOKUPS!C$10,0)*$FC$6+VLOOKUP($FA473,LTREV,LOOKUPS!C$9,0)*$FD$6+VLOOKUP($FA473,CFP,LOOKUPS!C$6,0)*$FE$6+VLOOKUP($FA473,EP,LOOKUPS!C$8,0)*$FF$6+VLOOKUP($FA473,BM,LOOKUPS!C$5,0)*$FG$6+VLOOKUP($FA473,DIV,LOOKUPS!C$7,0)*$FH$6++VLOOKUP($FA473,SIZE,LOOKUPS!C$11,0)*$FI$6)</f>
        <v>4.3390000000000004</v>
      </c>
      <c r="FC473" s="1">
        <f>IF(ISERROR(VLOOKUP($FA473,MOM,LOOKUPS!D$12,0)*$FB$6+VLOOKUP($FA473,STREV,LOOKUPS!D$10,0)*$FC$6+VLOOKUP($FA473,LTREV,LOOKUPS!D$9,0)*$FD$6+VLOOKUP($FA473,CFP,LOOKUPS!D$6,0)*$FE$6+VLOOKUP($FA473,EP,LOOKUPS!D$8,0)*$FF$6+VLOOKUP($FA473,BM,LOOKUPS!D$5,0)*$FG$6+VLOOKUP($FA473,DIV,LOOKUPS!D$7,0)*$FH$6++VLOOKUP($FA473,SIZE,LOOKUPS!D$11,0)*$FI$6),"",VLOOKUP($FA473,MOM,LOOKUPS!D$12,0)*$FB$6+VLOOKUP($FA473,STREV,LOOKUPS!D$10,0)*$FC$6+VLOOKUP($FA473,LTREV,LOOKUPS!D$9,0)*$FD$6+VLOOKUP($FA473,CFP,LOOKUPS!D$6,0)*$FE$6+VLOOKUP($FA473,EP,LOOKUPS!D$8,0)*$FF$6+VLOOKUP($FA473,BM,LOOKUPS!D$5,0)*$FG$6+VLOOKUP($FA473,DIV,LOOKUPS!D$7,0)*$FH$6++VLOOKUP($FA473,SIZE,LOOKUPS!D$11,0)*$FI$6)</f>
        <v>4.327</v>
      </c>
      <c r="FD473" s="1">
        <f>IF(ISERROR(VLOOKUP($FA473,MOM,LOOKUPS!E$12,0)*$FB$6+VLOOKUP($FA473,STREV,LOOKUPS!E$10,0)*$FC$6+VLOOKUP($FA473,LTREV,LOOKUPS!E$9,0)*$FD$6+VLOOKUP($FA473,CFP,LOOKUPS!E$6,0)*$FE$6+VLOOKUP($FA473,EP,LOOKUPS!E$8,0)*$FF$6+VLOOKUP($FA473,BM,LOOKUPS!E$5,0)*$FG$6+VLOOKUP($FA473,DIV,LOOKUPS!E$7,0)*$FH$6++VLOOKUP($FA473,SIZE,LOOKUPS!E$11,0)*$FI$6),"",VLOOKUP($FA473,MOM,LOOKUPS!E$12,0)*$FB$6+VLOOKUP($FA473,STREV,LOOKUPS!E$10,0)*$FC$6+VLOOKUP($FA473,LTREV,LOOKUPS!E$9,0)*$FD$6+VLOOKUP($FA473,CFP,LOOKUPS!E$6,0)*$FE$6+VLOOKUP($FA473,EP,LOOKUPS!E$8,0)*$FF$6+VLOOKUP($FA473,BM,LOOKUPS!E$5,0)*$FG$6+VLOOKUP($FA473,DIV,LOOKUPS!E$7,0)*$FH$6++VLOOKUP($FA473,SIZE,LOOKUPS!E$11,0)*$FI$6)</f>
        <v>3.9818000000000002</v>
      </c>
      <c r="FE473" s="1">
        <f>IF(ISERROR(VLOOKUP($FA473,MOM,LOOKUPS!F$12,0)*$FB$6+VLOOKUP($FA473,STREV,LOOKUPS!F$10,0)*$FC$6+VLOOKUP($FA473,LTREV,LOOKUPS!F$9,0)*$FD$6+VLOOKUP($FA473,CFP,LOOKUPS!F$6,0)*$FE$6+VLOOKUP($FA473,EP,LOOKUPS!F$8,0)*$FF$6+VLOOKUP($FA473,BM,LOOKUPS!F$5,0)*$FG$6+VLOOKUP($FA473,DIV,LOOKUPS!F$7,0)*$FH$6++VLOOKUP($FA473,SIZE,LOOKUPS!F$11,0)*$FI$6),"",VLOOKUP($FA473,MOM,LOOKUPS!F$12,0)*$FB$6+VLOOKUP($FA473,STREV,LOOKUPS!F$10,0)*$FC$6+VLOOKUP($FA473,LTREV,LOOKUPS!F$9,0)*$FD$6+VLOOKUP($FA473,CFP,LOOKUPS!F$6,0)*$FE$6+VLOOKUP($FA473,EP,LOOKUPS!F$8,0)*$FF$6+VLOOKUP($FA473,BM,LOOKUPS!F$5,0)*$FG$6+VLOOKUP($FA473,DIV,LOOKUPS!F$7,0)*$FH$6++VLOOKUP($FA473,SIZE,LOOKUPS!F$11,0)*$FI$6)</f>
        <v>3.6328000000000005</v>
      </c>
      <c r="FF473" s="1">
        <f>IF(ISERROR(VLOOKUP($FA473,MOM,LOOKUPS!G$12,0)*$FB$6+VLOOKUP($FA473,STREV,LOOKUPS!G$10,0)*$FC$6+VLOOKUP($FA473,LTREV,LOOKUPS!G$9,0)*$FD$6+VLOOKUP($FA473,CFP,LOOKUPS!G$6,0)*$FE$6+VLOOKUP($FA473,EP,LOOKUPS!G$8,0)*$FF$6+VLOOKUP($FA473,BM,LOOKUPS!G$5,0)*$FG$6+VLOOKUP($FA473,DIV,LOOKUPS!G$7,0)*$FH$6++VLOOKUP($FA473,SIZE,LOOKUPS!G$11,0)*$FI$6),"",VLOOKUP($FA473,MOM,LOOKUPS!G$12,0)*$FB$6+VLOOKUP($FA473,STREV,LOOKUPS!G$10,0)*$FC$6+VLOOKUP($FA473,LTREV,LOOKUPS!G$9,0)*$FD$6+VLOOKUP($FA473,CFP,LOOKUPS!G$6,0)*$FE$6+VLOOKUP($FA473,EP,LOOKUPS!G$8,0)*$FF$6+VLOOKUP($FA473,BM,LOOKUPS!G$5,0)*$FG$6+VLOOKUP($FA473,DIV,LOOKUPS!G$7,0)*$FH$6++VLOOKUP($FA473,SIZE,LOOKUPS!G$11,0)*$FI$6)</f>
        <v>3.8955000000000002</v>
      </c>
      <c r="FG473" s="1">
        <f>IF(ISERROR(VLOOKUP($FA473,MOM,LOOKUPS!H$12,0)*$FB$6+VLOOKUP($FA473,STREV,LOOKUPS!H$10,0)*$FC$6+VLOOKUP($FA473,LTREV,LOOKUPS!H$9,0)*$FD$6+VLOOKUP($FA473,CFP,LOOKUPS!H$6,0)*$FE$6+VLOOKUP($FA473,EP,LOOKUPS!H$8,0)*$FF$6+VLOOKUP($FA473,BM,LOOKUPS!H$5,0)*$FG$6+VLOOKUP($FA473,DIV,LOOKUPS!H$7,0)*$FH$6++VLOOKUP($FA473,SIZE,LOOKUPS!H$11,0)*$FI$6),"",VLOOKUP($FA473,MOM,LOOKUPS!H$12,0)*$FB$6+VLOOKUP($FA473,STREV,LOOKUPS!H$10,0)*$FC$6+VLOOKUP($FA473,LTREV,LOOKUPS!H$9,0)*$FD$6+VLOOKUP($FA473,CFP,LOOKUPS!H$6,0)*$FE$6+VLOOKUP($FA473,EP,LOOKUPS!H$8,0)*$FF$6+VLOOKUP($FA473,BM,LOOKUPS!H$5,0)*$FG$6+VLOOKUP($FA473,DIV,LOOKUPS!H$7,0)*$FH$6++VLOOKUP($FA473,SIZE,LOOKUPS!H$11,0)*$FI$6)</f>
        <v>4.3227000000000002</v>
      </c>
      <c r="FH473" s="1">
        <f>IF(ISERROR(VLOOKUP($FA473,MOM,LOOKUPS!I$12,0)*$FB$6+VLOOKUP($FA473,STREV,LOOKUPS!I$10,0)*$FC$6+VLOOKUP($FA473,LTREV,LOOKUPS!I$9,0)*$FD$6+VLOOKUP($FA473,CFP,LOOKUPS!I$6,0)*$FE$6+VLOOKUP($FA473,EP,LOOKUPS!I$8,0)*$FF$6+VLOOKUP($FA473,BM,LOOKUPS!I$5,0)*$FG$6+VLOOKUP($FA473,DIV,LOOKUPS!I$7,0)*$FH$6++VLOOKUP($FA473,SIZE,LOOKUPS!I$11,0)*$FI$6),"",VLOOKUP($FA473,MOM,LOOKUPS!I$12,0)*$FB$6+VLOOKUP($FA473,STREV,LOOKUPS!I$10,0)*$FC$6+VLOOKUP($FA473,LTREV,LOOKUPS!I$9,0)*$FD$6+VLOOKUP($FA473,CFP,LOOKUPS!I$6,0)*$FE$6+VLOOKUP($FA473,EP,LOOKUPS!I$8,0)*$FF$6+VLOOKUP($FA473,BM,LOOKUPS!I$5,0)*$FG$6+VLOOKUP($FA473,DIV,LOOKUPS!I$7,0)*$FH$6++VLOOKUP($FA473,SIZE,LOOKUPS!I$11,0)*$FI$6)</f>
        <v>3.8334000000000001</v>
      </c>
      <c r="FI473" s="1">
        <f>IF(ISERROR(VLOOKUP($FA473,MOM,LOOKUPS!J$12,0)*$FB$6+VLOOKUP($FA473,STREV,LOOKUPS!J$10,0)*$FC$6+VLOOKUP($FA473,LTREV,LOOKUPS!J$9,0)*$FD$6+VLOOKUP($FA473,CFP,LOOKUPS!J$6,0)*$FE$6+VLOOKUP($FA473,EP,LOOKUPS!J$8,0)*$FF$6+VLOOKUP($FA473,BM,LOOKUPS!J$5,0)*$FG$6+VLOOKUP($FA473,DIV,LOOKUPS!J$7,0)*$FH$6++VLOOKUP($FA473,SIZE,LOOKUPS!J$11,0)*$FI$6),"",VLOOKUP($FA473,MOM,LOOKUPS!J$12,0)*$FB$6+VLOOKUP($FA473,STREV,LOOKUPS!J$10,0)*$FC$6+VLOOKUP($FA473,LTREV,LOOKUPS!J$9,0)*$FD$6+VLOOKUP($FA473,CFP,LOOKUPS!J$6,0)*$FE$6+VLOOKUP($FA473,EP,LOOKUPS!J$8,0)*$FF$6+VLOOKUP($FA473,BM,LOOKUPS!J$5,0)*$FG$6+VLOOKUP($FA473,DIV,LOOKUPS!J$7,0)*$FH$6++VLOOKUP($FA473,SIZE,LOOKUPS!J$11,0)*$FI$6)</f>
        <v>4.4510000000000005</v>
      </c>
      <c r="FJ473" s="1">
        <f>IF(ISERROR(VLOOKUP($FA473,MOM,LOOKUPS!K$12,0)*$FB$6+VLOOKUP($FA473,STREV,LOOKUPS!K$10,0)*$FC$6+VLOOKUP($FA473,LTREV,LOOKUPS!K$9,0)*$FD$6+VLOOKUP($FA473,CFP,LOOKUPS!K$6,0)*$FE$6+VLOOKUP($FA473,EP,LOOKUPS!K$8,0)*$FF$6+VLOOKUP($FA473,BM,LOOKUPS!K$5,0)*$FG$6+VLOOKUP($FA473,DIV,LOOKUPS!K$7,0)*$FH$6++VLOOKUP($FA473,SIZE,LOOKUPS!K$11,0)*$FI$6),"",VLOOKUP($FA473,MOM,LOOKUPS!K$12,0)*$FB$6+VLOOKUP($FA473,STREV,LOOKUPS!K$10,0)*$FC$6+VLOOKUP($FA473,LTREV,LOOKUPS!K$9,0)*$FD$6+VLOOKUP($FA473,CFP,LOOKUPS!K$6,0)*$FE$6+VLOOKUP($FA473,EP,LOOKUPS!K$8,0)*$FF$6+VLOOKUP($FA473,BM,LOOKUPS!K$5,0)*$FG$6+VLOOKUP($FA473,DIV,LOOKUPS!K$7,0)*$FH$6++VLOOKUP($FA473,SIZE,LOOKUPS!K$11,0)*$FI$6)</f>
        <v>4.3593000000000002</v>
      </c>
      <c r="FK473" s="1">
        <f>IF(ISERROR(VLOOKUP($FA473,MOM,LOOKUPS!L$12,0)*$FB$6+VLOOKUP($FA473,STREV,LOOKUPS!L$10,0)*$FC$6+VLOOKUP($FA473,LTREV,LOOKUPS!L$9,0)*$FD$6+VLOOKUP($FA473,CFP,LOOKUPS!L$6,0)*$FE$6+VLOOKUP($FA473,EP,LOOKUPS!L$8,0)*$FF$6+VLOOKUP($FA473,BM,LOOKUPS!L$5,0)*$FG$6+VLOOKUP($FA473,DIV,LOOKUPS!L$7,0)*$FH$6++VLOOKUP($FA473,SIZE,LOOKUPS!L$11,0)*$FI$6),"",VLOOKUP($FA473,MOM,LOOKUPS!L$12,0)*$FB$6+VLOOKUP($FA473,STREV,LOOKUPS!L$10,0)*$FC$6+VLOOKUP($FA473,LTREV,LOOKUPS!L$9,0)*$FD$6+VLOOKUP($FA473,CFP,LOOKUPS!L$6,0)*$FE$6+VLOOKUP($FA473,EP,LOOKUPS!L$8,0)*$FF$6+VLOOKUP($FA473,BM,LOOKUPS!L$5,0)*$FG$6+VLOOKUP($FA473,DIV,LOOKUPS!L$7,0)*$FH$6++VLOOKUP($FA473,SIZE,LOOKUPS!L$11,0)*$FI$6)</f>
        <v>4.8741000000000003</v>
      </c>
    </row>
    <row r="474" spans="1:167" x14ac:dyDescent="0.3">
      <c r="A474" s="1">
        <v>196509</v>
      </c>
      <c r="B474" s="1">
        <v>0.34</v>
      </c>
      <c r="C474" s="1">
        <v>2</v>
      </c>
      <c r="D474" s="1">
        <v>2.23</v>
      </c>
      <c r="E474" s="1">
        <v>3</v>
      </c>
      <c r="F474" s="1">
        <v>2.44</v>
      </c>
      <c r="G474" s="1">
        <v>1.71</v>
      </c>
      <c r="H474" s="1">
        <v>3.48</v>
      </c>
      <c r="I474" s="1">
        <v>4.34</v>
      </c>
      <c r="J474" s="1">
        <v>5.1100000000000003</v>
      </c>
      <c r="K474" s="1">
        <v>3.94</v>
      </c>
      <c r="M474" s="1">
        <v>196410</v>
      </c>
      <c r="N474" s="1">
        <v>3.88</v>
      </c>
      <c r="O474" s="1">
        <v>2.0099999999999998</v>
      </c>
      <c r="P474" s="1">
        <v>2.73</v>
      </c>
      <c r="Q474" s="1">
        <v>1.67</v>
      </c>
      <c r="R474" s="1">
        <v>1.41</v>
      </c>
      <c r="S474" s="1">
        <v>3.03</v>
      </c>
      <c r="T474" s="1">
        <v>1.1200000000000001</v>
      </c>
      <c r="U474" s="1">
        <v>1.43</v>
      </c>
      <c r="V474" s="1">
        <v>1.4</v>
      </c>
      <c r="W474" s="1">
        <v>-0.28999999999999998</v>
      </c>
      <c r="Y474" s="1">
        <v>196909</v>
      </c>
      <c r="Z474" s="1">
        <v>-2.38</v>
      </c>
      <c r="AA474" s="1">
        <v>-4.03</v>
      </c>
      <c r="AB474" s="1">
        <v>-1.68</v>
      </c>
      <c r="AC474" s="1">
        <v>-1.85</v>
      </c>
      <c r="AD474" s="1">
        <v>-3.55</v>
      </c>
      <c r="AE474" s="1">
        <v>-1.45</v>
      </c>
      <c r="AF474" s="1">
        <v>-2.13</v>
      </c>
      <c r="AG474" s="1">
        <v>-3.02</v>
      </c>
      <c r="AH474" s="1">
        <v>-1.73</v>
      </c>
      <c r="AI474" s="1">
        <v>-3.78</v>
      </c>
      <c r="AK474">
        <v>199003</v>
      </c>
      <c r="AL474">
        <v>3.5</v>
      </c>
      <c r="AM474">
        <v>3.27</v>
      </c>
      <c r="AN474">
        <v>2.74</v>
      </c>
      <c r="AO474">
        <v>2.7</v>
      </c>
      <c r="AP474">
        <v>3.46</v>
      </c>
      <c r="AQ474">
        <v>3.26</v>
      </c>
      <c r="AR474">
        <v>2.52</v>
      </c>
      <c r="AS474">
        <v>2.42</v>
      </c>
      <c r="AT474">
        <v>2.64</v>
      </c>
      <c r="AU474">
        <v>2.83</v>
      </c>
      <c r="AV474">
        <v>4.54</v>
      </c>
      <c r="AW474">
        <v>2.7</v>
      </c>
      <c r="AX474">
        <v>3.83</v>
      </c>
      <c r="AY474">
        <v>2.65</v>
      </c>
      <c r="AZ474">
        <v>2.38</v>
      </c>
      <c r="BA474">
        <v>2.04</v>
      </c>
      <c r="BB474">
        <v>2.87</v>
      </c>
      <c r="BC474">
        <v>1.79</v>
      </c>
      <c r="BD474">
        <v>3.32</v>
      </c>
      <c r="BF474" s="1">
        <v>199003</v>
      </c>
      <c r="BG474" s="1">
        <v>2.99</v>
      </c>
      <c r="BH474" s="1">
        <v>3.74</v>
      </c>
      <c r="BI474" s="1">
        <v>2.72</v>
      </c>
      <c r="BJ474" s="1">
        <v>2.44</v>
      </c>
      <c r="BK474" s="1">
        <v>3.67</v>
      </c>
      <c r="BL474" s="1">
        <v>3.02</v>
      </c>
      <c r="BM474" s="1">
        <v>3.06</v>
      </c>
      <c r="BN474" s="1">
        <v>2.44</v>
      </c>
      <c r="BO474" s="1">
        <v>2.62</v>
      </c>
      <c r="BP474" s="1">
        <v>3.54</v>
      </c>
      <c r="BQ474" s="1">
        <v>3.87</v>
      </c>
      <c r="BR474" s="1">
        <v>3.98</v>
      </c>
      <c r="BS474" s="1">
        <v>1.96</v>
      </c>
      <c r="BT474" s="1">
        <v>3.57</v>
      </c>
      <c r="BU474" s="1">
        <v>2.5499999999999998</v>
      </c>
      <c r="BV474" s="1">
        <v>2.79</v>
      </c>
      <c r="BW474" s="1">
        <v>2.06</v>
      </c>
      <c r="BX474" s="1">
        <v>2.46</v>
      </c>
      <c r="BY474" s="1">
        <v>2.76</v>
      </c>
      <c r="CA474" s="1">
        <v>196503</v>
      </c>
      <c r="CB474" s="1">
        <v>7.27</v>
      </c>
      <c r="CC474" s="1">
        <v>0.5</v>
      </c>
      <c r="CD474" s="1">
        <v>0.4</v>
      </c>
      <c r="CE474" s="1">
        <v>2.27</v>
      </c>
      <c r="CF474" s="1">
        <v>0.09</v>
      </c>
      <c r="CG474" s="1">
        <v>0.2</v>
      </c>
      <c r="CH474" s="1">
        <v>0.37</v>
      </c>
      <c r="CI474" s="1">
        <v>1.61</v>
      </c>
      <c r="CJ474" s="1">
        <v>2.7</v>
      </c>
      <c r="CK474" s="1">
        <v>-0.16</v>
      </c>
      <c r="CL474" s="1">
        <v>0.42</v>
      </c>
      <c r="CM474" s="1">
        <v>1.45</v>
      </c>
      <c r="CN474" s="1">
        <v>-0.97</v>
      </c>
      <c r="CO474" s="1">
        <v>7.0000000000000007E-2</v>
      </c>
      <c r="CP474" s="1">
        <v>0.66</v>
      </c>
      <c r="CQ474" s="1">
        <v>1.83</v>
      </c>
      <c r="CR474" s="1">
        <v>1.42</v>
      </c>
      <c r="CS474" s="1">
        <v>0.94</v>
      </c>
      <c r="CT474" s="1">
        <v>4.4400000000000004</v>
      </c>
      <c r="CV474" s="1">
        <v>196603</v>
      </c>
      <c r="CW474" s="1">
        <v>1.68</v>
      </c>
      <c r="CX474" s="1">
        <v>-0.92</v>
      </c>
      <c r="CY474" s="1">
        <v>-1.82</v>
      </c>
      <c r="CZ474" s="1">
        <v>-2.12</v>
      </c>
      <c r="DA474" s="1">
        <v>-0.53</v>
      </c>
      <c r="DB474" s="1">
        <v>-1.81</v>
      </c>
      <c r="DC474" s="1">
        <v>-1.81</v>
      </c>
      <c r="DD474" s="1">
        <v>-2.37</v>
      </c>
      <c r="DE474" s="1">
        <v>-1.78</v>
      </c>
      <c r="DF474" s="1">
        <v>-0.38</v>
      </c>
      <c r="DG474" s="1">
        <v>-0.7</v>
      </c>
      <c r="DH474" s="1">
        <v>-1.78</v>
      </c>
      <c r="DI474" s="1">
        <v>-1.83</v>
      </c>
      <c r="DJ474" s="1">
        <v>-1.82</v>
      </c>
      <c r="DK474" s="1">
        <v>-1.79</v>
      </c>
      <c r="DL474" s="1">
        <v>-1.83</v>
      </c>
      <c r="DM474" s="1">
        <v>-2.93</v>
      </c>
      <c r="DN474" s="1">
        <v>-1.75</v>
      </c>
      <c r="DO474" s="1">
        <v>-1.81</v>
      </c>
      <c r="DQ474" s="1">
        <v>196503</v>
      </c>
      <c r="DR474" s="1">
        <v>-99.99</v>
      </c>
      <c r="DS474" s="1">
        <v>2.69</v>
      </c>
      <c r="DT474" s="1">
        <v>0.3</v>
      </c>
      <c r="DU474" s="1">
        <v>-0.68</v>
      </c>
      <c r="DV474" s="1">
        <v>2.98</v>
      </c>
      <c r="DW474" s="1">
        <v>0.44</v>
      </c>
      <c r="DX474" s="1">
        <v>0.69</v>
      </c>
      <c r="DY474" s="1">
        <v>0.01</v>
      </c>
      <c r="DZ474" s="1">
        <v>-0.99</v>
      </c>
      <c r="EA474" s="1">
        <v>3.09</v>
      </c>
      <c r="EB474" s="1">
        <v>2.57</v>
      </c>
      <c r="EC474" s="1">
        <v>1.05</v>
      </c>
      <c r="ED474" s="1">
        <v>-0.25</v>
      </c>
      <c r="EE474" s="1">
        <v>0.82</v>
      </c>
      <c r="EF474" s="1">
        <v>0.56999999999999995</v>
      </c>
      <c r="EG474" s="1">
        <v>0.08</v>
      </c>
      <c r="EH474" s="1">
        <v>-7.0000000000000007E-2</v>
      </c>
      <c r="EI474" s="1">
        <v>-0.48</v>
      </c>
      <c r="EJ474" s="1">
        <v>-1.5</v>
      </c>
      <c r="EL474">
        <v>196503</v>
      </c>
      <c r="EM474">
        <v>-1.34</v>
      </c>
      <c r="EN474">
        <v>1.81</v>
      </c>
      <c r="EO474">
        <v>1.05</v>
      </c>
      <c r="EP474">
        <v>0.36</v>
      </c>
      <c r="ER474" s="1">
        <v>196509</v>
      </c>
      <c r="ES474" s="1">
        <v>3.37</v>
      </c>
      <c r="EU474" s="1">
        <v>196410</v>
      </c>
      <c r="EV474" s="1">
        <v>1.24</v>
      </c>
      <c r="EX474" s="1">
        <v>196909</v>
      </c>
      <c r="EY474" s="1">
        <v>-1.1100000000000001</v>
      </c>
      <c r="FA474" s="1">
        <v>196509</v>
      </c>
      <c r="FB474" s="1">
        <f>IF(ISERROR(VLOOKUP($FA474,MOM,LOOKUPS!C$12,0)*$FB$6+VLOOKUP($FA474,STREV,LOOKUPS!C$10,0)*$FC$6+VLOOKUP($FA474,LTREV,LOOKUPS!C$9,0)*$FD$6+VLOOKUP($FA474,CFP,LOOKUPS!C$6,0)*$FE$6+VLOOKUP($FA474,EP,LOOKUPS!C$8,0)*$FF$6+VLOOKUP($FA474,BM,LOOKUPS!C$5,0)*$FG$6+VLOOKUP($FA474,DIV,LOOKUPS!C$7,0)*$FH$6++VLOOKUP($FA474,SIZE,LOOKUPS!C$11,0)*$FI$6),"",VLOOKUP($FA474,MOM,LOOKUPS!C$12,0)*$FB$6+VLOOKUP($FA474,STREV,LOOKUPS!C$10,0)*$FC$6+VLOOKUP($FA474,LTREV,LOOKUPS!C$9,0)*$FD$6+VLOOKUP($FA474,CFP,LOOKUPS!C$6,0)*$FE$6+VLOOKUP($FA474,EP,LOOKUPS!C$8,0)*$FF$6+VLOOKUP($FA474,BM,LOOKUPS!C$5,0)*$FG$6+VLOOKUP($FA474,DIV,LOOKUPS!C$7,0)*$FH$6++VLOOKUP($FA474,SIZE,LOOKUPS!C$11,0)*$FI$6)</f>
        <v>1.7951999999999999</v>
      </c>
      <c r="FC474" s="1">
        <f>IF(ISERROR(VLOOKUP($FA474,MOM,LOOKUPS!D$12,0)*$FB$6+VLOOKUP($FA474,STREV,LOOKUPS!D$10,0)*$FC$6+VLOOKUP($FA474,LTREV,LOOKUPS!D$9,0)*$FD$6+VLOOKUP($FA474,CFP,LOOKUPS!D$6,0)*$FE$6+VLOOKUP($FA474,EP,LOOKUPS!D$8,0)*$FF$6+VLOOKUP($FA474,BM,LOOKUPS!D$5,0)*$FG$6+VLOOKUP($FA474,DIV,LOOKUPS!D$7,0)*$FH$6++VLOOKUP($FA474,SIZE,LOOKUPS!D$11,0)*$FI$6),"",VLOOKUP($FA474,MOM,LOOKUPS!D$12,0)*$FB$6+VLOOKUP($FA474,STREV,LOOKUPS!D$10,0)*$FC$6+VLOOKUP($FA474,LTREV,LOOKUPS!D$9,0)*$FD$6+VLOOKUP($FA474,CFP,LOOKUPS!D$6,0)*$FE$6+VLOOKUP($FA474,EP,LOOKUPS!D$8,0)*$FF$6+VLOOKUP($FA474,BM,LOOKUPS!D$5,0)*$FG$6+VLOOKUP($FA474,DIV,LOOKUPS!D$7,0)*$FH$6++VLOOKUP($FA474,SIZE,LOOKUPS!D$11,0)*$FI$6)</f>
        <v>2.8562000000000003</v>
      </c>
      <c r="FD474" s="1">
        <f>IF(ISERROR(VLOOKUP($FA474,MOM,LOOKUPS!E$12,0)*$FB$6+VLOOKUP($FA474,STREV,LOOKUPS!E$10,0)*$FC$6+VLOOKUP($FA474,LTREV,LOOKUPS!E$9,0)*$FD$6+VLOOKUP($FA474,CFP,LOOKUPS!E$6,0)*$FE$6+VLOOKUP($FA474,EP,LOOKUPS!E$8,0)*$FF$6+VLOOKUP($FA474,BM,LOOKUPS!E$5,0)*$FG$6+VLOOKUP($FA474,DIV,LOOKUPS!E$7,0)*$FH$6++VLOOKUP($FA474,SIZE,LOOKUPS!E$11,0)*$FI$6),"",VLOOKUP($FA474,MOM,LOOKUPS!E$12,0)*$FB$6+VLOOKUP($FA474,STREV,LOOKUPS!E$10,0)*$FC$6+VLOOKUP($FA474,LTREV,LOOKUPS!E$9,0)*$FD$6+VLOOKUP($FA474,CFP,LOOKUPS!E$6,0)*$FE$6+VLOOKUP($FA474,EP,LOOKUPS!E$8,0)*$FF$6+VLOOKUP($FA474,BM,LOOKUPS!E$5,0)*$FG$6+VLOOKUP($FA474,DIV,LOOKUPS!E$7,0)*$FH$6++VLOOKUP($FA474,SIZE,LOOKUPS!E$11,0)*$FI$6)</f>
        <v>2.8548</v>
      </c>
      <c r="FE474" s="1">
        <f>IF(ISERROR(VLOOKUP($FA474,MOM,LOOKUPS!F$12,0)*$FB$6+VLOOKUP($FA474,STREV,LOOKUPS!F$10,0)*$FC$6+VLOOKUP($FA474,LTREV,LOOKUPS!F$9,0)*$FD$6+VLOOKUP($FA474,CFP,LOOKUPS!F$6,0)*$FE$6+VLOOKUP($FA474,EP,LOOKUPS!F$8,0)*$FF$6+VLOOKUP($FA474,BM,LOOKUPS!F$5,0)*$FG$6+VLOOKUP($FA474,DIV,LOOKUPS!F$7,0)*$FH$6++VLOOKUP($FA474,SIZE,LOOKUPS!F$11,0)*$FI$6),"",VLOOKUP($FA474,MOM,LOOKUPS!F$12,0)*$FB$6+VLOOKUP($FA474,STREV,LOOKUPS!F$10,0)*$FC$6+VLOOKUP($FA474,LTREV,LOOKUPS!F$9,0)*$FD$6+VLOOKUP($FA474,CFP,LOOKUPS!F$6,0)*$FE$6+VLOOKUP($FA474,EP,LOOKUPS!F$8,0)*$FF$6+VLOOKUP($FA474,BM,LOOKUPS!F$5,0)*$FG$6+VLOOKUP($FA474,DIV,LOOKUPS!F$7,0)*$FH$6++VLOOKUP($FA474,SIZE,LOOKUPS!F$11,0)*$FI$6)</f>
        <v>3.1549</v>
      </c>
      <c r="FF474" s="1">
        <f>IF(ISERROR(VLOOKUP($FA474,MOM,LOOKUPS!G$12,0)*$FB$6+VLOOKUP($FA474,STREV,LOOKUPS!G$10,0)*$FC$6+VLOOKUP($FA474,LTREV,LOOKUPS!G$9,0)*$FD$6+VLOOKUP($FA474,CFP,LOOKUPS!G$6,0)*$FE$6+VLOOKUP($FA474,EP,LOOKUPS!G$8,0)*$FF$6+VLOOKUP($FA474,BM,LOOKUPS!G$5,0)*$FG$6+VLOOKUP($FA474,DIV,LOOKUPS!G$7,0)*$FH$6++VLOOKUP($FA474,SIZE,LOOKUPS!G$11,0)*$FI$6),"",VLOOKUP($FA474,MOM,LOOKUPS!G$12,0)*$FB$6+VLOOKUP($FA474,STREV,LOOKUPS!G$10,0)*$FC$6+VLOOKUP($FA474,LTREV,LOOKUPS!G$9,0)*$FD$6+VLOOKUP($FA474,CFP,LOOKUPS!G$6,0)*$FE$6+VLOOKUP($FA474,EP,LOOKUPS!G$8,0)*$FF$6+VLOOKUP($FA474,BM,LOOKUPS!G$5,0)*$FG$6+VLOOKUP($FA474,DIV,LOOKUPS!G$7,0)*$FH$6++VLOOKUP($FA474,SIZE,LOOKUPS!G$11,0)*$FI$6)</f>
        <v>3.0510000000000002</v>
      </c>
      <c r="FG474" s="1">
        <f>IF(ISERROR(VLOOKUP($FA474,MOM,LOOKUPS!H$12,0)*$FB$6+VLOOKUP($FA474,STREV,LOOKUPS!H$10,0)*$FC$6+VLOOKUP($FA474,LTREV,LOOKUPS!H$9,0)*$FD$6+VLOOKUP($FA474,CFP,LOOKUPS!H$6,0)*$FE$6+VLOOKUP($FA474,EP,LOOKUPS!H$8,0)*$FF$6+VLOOKUP($FA474,BM,LOOKUPS!H$5,0)*$FG$6+VLOOKUP($FA474,DIV,LOOKUPS!H$7,0)*$FH$6++VLOOKUP($FA474,SIZE,LOOKUPS!H$11,0)*$FI$6),"",VLOOKUP($FA474,MOM,LOOKUPS!H$12,0)*$FB$6+VLOOKUP($FA474,STREV,LOOKUPS!H$10,0)*$FC$6+VLOOKUP($FA474,LTREV,LOOKUPS!H$9,0)*$FD$6+VLOOKUP($FA474,CFP,LOOKUPS!H$6,0)*$FE$6+VLOOKUP($FA474,EP,LOOKUPS!H$8,0)*$FF$6+VLOOKUP($FA474,BM,LOOKUPS!H$5,0)*$FG$6+VLOOKUP($FA474,DIV,LOOKUPS!H$7,0)*$FH$6++VLOOKUP($FA474,SIZE,LOOKUPS!H$11,0)*$FI$6)</f>
        <v>1.8828000000000003</v>
      </c>
      <c r="FH474" s="1">
        <f>IF(ISERROR(VLOOKUP($FA474,MOM,LOOKUPS!I$12,0)*$FB$6+VLOOKUP($FA474,STREV,LOOKUPS!I$10,0)*$FC$6+VLOOKUP($FA474,LTREV,LOOKUPS!I$9,0)*$FD$6+VLOOKUP($FA474,CFP,LOOKUPS!I$6,0)*$FE$6+VLOOKUP($FA474,EP,LOOKUPS!I$8,0)*$FF$6+VLOOKUP($FA474,BM,LOOKUPS!I$5,0)*$FG$6+VLOOKUP($FA474,DIV,LOOKUPS!I$7,0)*$FH$6++VLOOKUP($FA474,SIZE,LOOKUPS!I$11,0)*$FI$6),"",VLOOKUP($FA474,MOM,LOOKUPS!I$12,0)*$FB$6+VLOOKUP($FA474,STREV,LOOKUPS!I$10,0)*$FC$6+VLOOKUP($FA474,LTREV,LOOKUPS!I$9,0)*$FD$6+VLOOKUP($FA474,CFP,LOOKUPS!I$6,0)*$FE$6+VLOOKUP($FA474,EP,LOOKUPS!I$8,0)*$FF$6+VLOOKUP($FA474,BM,LOOKUPS!I$5,0)*$FG$6+VLOOKUP($FA474,DIV,LOOKUPS!I$7,0)*$FH$6++VLOOKUP($FA474,SIZE,LOOKUPS!I$11,0)*$FI$6)</f>
        <v>3.8552000000000004</v>
      </c>
      <c r="FI474" s="1">
        <f>IF(ISERROR(VLOOKUP($FA474,MOM,LOOKUPS!J$12,0)*$FB$6+VLOOKUP($FA474,STREV,LOOKUPS!J$10,0)*$FC$6+VLOOKUP($FA474,LTREV,LOOKUPS!J$9,0)*$FD$6+VLOOKUP($FA474,CFP,LOOKUPS!J$6,0)*$FE$6+VLOOKUP($FA474,EP,LOOKUPS!J$8,0)*$FF$6+VLOOKUP($FA474,BM,LOOKUPS!J$5,0)*$FG$6+VLOOKUP($FA474,DIV,LOOKUPS!J$7,0)*$FH$6++VLOOKUP($FA474,SIZE,LOOKUPS!J$11,0)*$FI$6),"",VLOOKUP($FA474,MOM,LOOKUPS!J$12,0)*$FB$6+VLOOKUP($FA474,STREV,LOOKUPS!J$10,0)*$FC$6+VLOOKUP($FA474,LTREV,LOOKUPS!J$9,0)*$FD$6+VLOOKUP($FA474,CFP,LOOKUPS!J$6,0)*$FE$6+VLOOKUP($FA474,EP,LOOKUPS!J$8,0)*$FF$6+VLOOKUP($FA474,BM,LOOKUPS!J$5,0)*$FG$6+VLOOKUP($FA474,DIV,LOOKUPS!J$7,0)*$FH$6++VLOOKUP($FA474,SIZE,LOOKUPS!J$11,0)*$FI$6)</f>
        <v>3.4056000000000002</v>
      </c>
      <c r="FJ474" s="1">
        <f>IF(ISERROR(VLOOKUP($FA474,MOM,LOOKUPS!K$12,0)*$FB$6+VLOOKUP($FA474,STREV,LOOKUPS!K$10,0)*$FC$6+VLOOKUP($FA474,LTREV,LOOKUPS!K$9,0)*$FD$6+VLOOKUP($FA474,CFP,LOOKUPS!K$6,0)*$FE$6+VLOOKUP($FA474,EP,LOOKUPS!K$8,0)*$FF$6+VLOOKUP($FA474,BM,LOOKUPS!K$5,0)*$FG$6+VLOOKUP($FA474,DIV,LOOKUPS!K$7,0)*$FH$6++VLOOKUP($FA474,SIZE,LOOKUPS!K$11,0)*$FI$6),"",VLOOKUP($FA474,MOM,LOOKUPS!K$12,0)*$FB$6+VLOOKUP($FA474,STREV,LOOKUPS!K$10,0)*$FC$6+VLOOKUP($FA474,LTREV,LOOKUPS!K$9,0)*$FD$6+VLOOKUP($FA474,CFP,LOOKUPS!K$6,0)*$FE$6+VLOOKUP($FA474,EP,LOOKUPS!K$8,0)*$FF$6+VLOOKUP($FA474,BM,LOOKUPS!K$5,0)*$FG$6+VLOOKUP($FA474,DIV,LOOKUPS!K$7,0)*$FH$6++VLOOKUP($FA474,SIZE,LOOKUPS!K$11,0)*$FI$6)</f>
        <v>4.2009000000000007</v>
      </c>
      <c r="FK474" s="1">
        <f>IF(ISERROR(VLOOKUP($FA474,MOM,LOOKUPS!L$12,0)*$FB$6+VLOOKUP($FA474,STREV,LOOKUPS!L$10,0)*$FC$6+VLOOKUP($FA474,LTREV,LOOKUPS!L$9,0)*$FD$6+VLOOKUP($FA474,CFP,LOOKUPS!L$6,0)*$FE$6+VLOOKUP($FA474,EP,LOOKUPS!L$8,0)*$FF$6+VLOOKUP($FA474,BM,LOOKUPS!L$5,0)*$FG$6+VLOOKUP($FA474,DIV,LOOKUPS!L$7,0)*$FH$6++VLOOKUP($FA474,SIZE,LOOKUPS!L$11,0)*$FI$6),"",VLOOKUP($FA474,MOM,LOOKUPS!L$12,0)*$FB$6+VLOOKUP($FA474,STREV,LOOKUPS!L$10,0)*$FC$6+VLOOKUP($FA474,LTREV,LOOKUPS!L$9,0)*$FD$6+VLOOKUP($FA474,CFP,LOOKUPS!L$6,0)*$FE$6+VLOOKUP($FA474,EP,LOOKUPS!L$8,0)*$FF$6+VLOOKUP($FA474,BM,LOOKUPS!L$5,0)*$FG$6+VLOOKUP($FA474,DIV,LOOKUPS!L$7,0)*$FH$6++VLOOKUP($FA474,SIZE,LOOKUPS!L$11,0)*$FI$6)</f>
        <v>2.8967000000000001</v>
      </c>
    </row>
    <row r="475" spans="1:167" x14ac:dyDescent="0.3">
      <c r="A475" s="1">
        <v>196510</v>
      </c>
      <c r="B475" s="1">
        <v>6.57</v>
      </c>
      <c r="C475" s="1">
        <v>5.53</v>
      </c>
      <c r="D475" s="1">
        <v>3.64</v>
      </c>
      <c r="E475" s="1">
        <v>4.38</v>
      </c>
      <c r="F475" s="1">
        <v>4.21</v>
      </c>
      <c r="G475" s="1">
        <v>6.02</v>
      </c>
      <c r="H475" s="1">
        <v>5.34</v>
      </c>
      <c r="I475" s="1">
        <v>6.05</v>
      </c>
      <c r="J475" s="1">
        <v>6.52</v>
      </c>
      <c r="K475" s="1">
        <v>8.8699999999999992</v>
      </c>
      <c r="M475" s="1">
        <v>196411</v>
      </c>
      <c r="N475" s="1">
        <v>-0.62</v>
      </c>
      <c r="O475" s="1">
        <v>-0.17</v>
      </c>
      <c r="P475" s="1">
        <v>-0.27</v>
      </c>
      <c r="Q475" s="1">
        <v>0.89</v>
      </c>
      <c r="R475" s="1">
        <v>0.87</v>
      </c>
      <c r="S475" s="1">
        <v>0.55000000000000004</v>
      </c>
      <c r="T475" s="1">
        <v>1.21</v>
      </c>
      <c r="U475" s="1">
        <v>-0.06</v>
      </c>
      <c r="V475" s="1">
        <v>-0.12</v>
      </c>
      <c r="W475" s="1">
        <v>-1.17</v>
      </c>
      <c r="Y475" s="1">
        <v>196910</v>
      </c>
      <c r="Z475" s="1">
        <v>9.1300000000000008</v>
      </c>
      <c r="AA475" s="1">
        <v>7.33</v>
      </c>
      <c r="AB475" s="1">
        <v>6.68</v>
      </c>
      <c r="AC475" s="1">
        <v>5.18</v>
      </c>
      <c r="AD475" s="1">
        <v>7.48</v>
      </c>
      <c r="AE475" s="1">
        <v>5.38</v>
      </c>
      <c r="AF475" s="1">
        <v>8.56</v>
      </c>
      <c r="AG475" s="1">
        <v>10.35</v>
      </c>
      <c r="AH475" s="1">
        <v>9.8000000000000007</v>
      </c>
      <c r="AI475" s="1">
        <v>11.36</v>
      </c>
      <c r="AK475">
        <v>199004</v>
      </c>
      <c r="AL475">
        <v>-1.32</v>
      </c>
      <c r="AM475">
        <v>-2.31</v>
      </c>
      <c r="AN475">
        <v>-2.82</v>
      </c>
      <c r="AO475">
        <v>-3.14</v>
      </c>
      <c r="AP475">
        <v>-2.14</v>
      </c>
      <c r="AQ475">
        <v>-2.93</v>
      </c>
      <c r="AR475">
        <v>-2.6</v>
      </c>
      <c r="AS475">
        <v>-2.89</v>
      </c>
      <c r="AT475">
        <v>-3.33</v>
      </c>
      <c r="AU475">
        <v>-2.34</v>
      </c>
      <c r="AV475">
        <v>-1.79</v>
      </c>
      <c r="AW475">
        <v>-2.83</v>
      </c>
      <c r="AX475">
        <v>-3.03</v>
      </c>
      <c r="AY475">
        <v>-2.35</v>
      </c>
      <c r="AZ475">
        <v>-2.85</v>
      </c>
      <c r="BA475">
        <v>-3.04</v>
      </c>
      <c r="BB475">
        <v>-2.71</v>
      </c>
      <c r="BC475">
        <v>-1.98</v>
      </c>
      <c r="BD475">
        <v>-4.43</v>
      </c>
      <c r="BF475" s="1">
        <v>199004</v>
      </c>
      <c r="BG475" s="1">
        <v>-1.49</v>
      </c>
      <c r="BH475" s="1">
        <v>-2.0099999999999998</v>
      </c>
      <c r="BI475" s="1">
        <v>-2.74</v>
      </c>
      <c r="BJ475" s="1">
        <v>-4.1900000000000004</v>
      </c>
      <c r="BK475" s="1">
        <v>-2.16</v>
      </c>
      <c r="BL475" s="1">
        <v>-2.16</v>
      </c>
      <c r="BM475" s="1">
        <v>-2.71</v>
      </c>
      <c r="BN475" s="1">
        <v>-2.92</v>
      </c>
      <c r="BO475" s="1">
        <v>-4.6399999999999997</v>
      </c>
      <c r="BP475" s="1">
        <v>-1.89</v>
      </c>
      <c r="BQ475" s="1">
        <v>-2.63</v>
      </c>
      <c r="BR475" s="1">
        <v>-1.5</v>
      </c>
      <c r="BS475" s="1">
        <v>-2.89</v>
      </c>
      <c r="BT475" s="1">
        <v>-3.2</v>
      </c>
      <c r="BU475" s="1">
        <v>-2.2000000000000002</v>
      </c>
      <c r="BV475" s="1">
        <v>-2.65</v>
      </c>
      <c r="BW475" s="1">
        <v>-3.2</v>
      </c>
      <c r="BX475" s="1">
        <v>-3.55</v>
      </c>
      <c r="BY475" s="1">
        <v>-5.62</v>
      </c>
      <c r="CA475" s="1">
        <v>196504</v>
      </c>
      <c r="CB475" s="1">
        <v>3.65</v>
      </c>
      <c r="CC475" s="1">
        <v>2.73</v>
      </c>
      <c r="CD475" s="1">
        <v>4</v>
      </c>
      <c r="CE475" s="1">
        <v>4.6500000000000004</v>
      </c>
      <c r="CF475" s="1">
        <v>2.75</v>
      </c>
      <c r="CG475" s="1">
        <v>3.4</v>
      </c>
      <c r="CH475" s="1">
        <v>3.64</v>
      </c>
      <c r="CI475" s="1">
        <v>4.37</v>
      </c>
      <c r="CJ475" s="1">
        <v>4.8899999999999997</v>
      </c>
      <c r="CK475" s="1">
        <v>2.72</v>
      </c>
      <c r="CL475" s="1">
        <v>2.8</v>
      </c>
      <c r="CM475" s="1">
        <v>2.66</v>
      </c>
      <c r="CN475" s="1">
        <v>4.09</v>
      </c>
      <c r="CO475" s="1">
        <v>3.11</v>
      </c>
      <c r="CP475" s="1">
        <v>4.1399999999999997</v>
      </c>
      <c r="CQ475" s="1">
        <v>4.58</v>
      </c>
      <c r="CR475" s="1">
        <v>4.18</v>
      </c>
      <c r="CS475" s="1">
        <v>6.01</v>
      </c>
      <c r="CT475" s="1">
        <v>3.77</v>
      </c>
      <c r="CV475" s="1">
        <v>196604</v>
      </c>
      <c r="CW475" s="1">
        <v>7.26</v>
      </c>
      <c r="CX475" s="1">
        <v>4.96</v>
      </c>
      <c r="CY475" s="1">
        <v>3.6</v>
      </c>
      <c r="CZ475" s="1">
        <v>2.63</v>
      </c>
      <c r="DA475" s="1">
        <v>5.2</v>
      </c>
      <c r="DB475" s="1">
        <v>3.89</v>
      </c>
      <c r="DC475" s="1">
        <v>4.28</v>
      </c>
      <c r="DD475" s="1">
        <v>2.94</v>
      </c>
      <c r="DE475" s="1">
        <v>2.36</v>
      </c>
      <c r="DF475" s="1">
        <v>6.23</v>
      </c>
      <c r="DG475" s="1">
        <v>4.04</v>
      </c>
      <c r="DH475" s="1">
        <v>4.45</v>
      </c>
      <c r="DI475" s="1">
        <v>3.34</v>
      </c>
      <c r="DJ475" s="1">
        <v>5.43</v>
      </c>
      <c r="DK475" s="1">
        <v>3.08</v>
      </c>
      <c r="DL475" s="1">
        <v>2.61</v>
      </c>
      <c r="DM475" s="1">
        <v>3.27</v>
      </c>
      <c r="DN475" s="1">
        <v>2.34</v>
      </c>
      <c r="DO475" s="1">
        <v>2.38</v>
      </c>
      <c r="DQ475" s="1">
        <v>196504</v>
      </c>
      <c r="DR475" s="1">
        <v>-99.99</v>
      </c>
      <c r="DS475" s="1">
        <v>4.63</v>
      </c>
      <c r="DT475" s="1">
        <v>4.0199999999999996</v>
      </c>
      <c r="DU475" s="1">
        <v>2.67</v>
      </c>
      <c r="DV475" s="1">
        <v>4.82</v>
      </c>
      <c r="DW475" s="1">
        <v>4.0199999999999996</v>
      </c>
      <c r="DX475" s="1">
        <v>3.98</v>
      </c>
      <c r="DY475" s="1">
        <v>3.3</v>
      </c>
      <c r="DZ475" s="1">
        <v>2.4500000000000002</v>
      </c>
      <c r="EA475" s="1">
        <v>5.2</v>
      </c>
      <c r="EB475" s="1">
        <v>3.48</v>
      </c>
      <c r="EC475" s="1">
        <v>3.53</v>
      </c>
      <c r="ED475" s="1">
        <v>4.58</v>
      </c>
      <c r="EE475" s="1">
        <v>4.6399999999999997</v>
      </c>
      <c r="EF475" s="1">
        <v>3.34</v>
      </c>
      <c r="EG475" s="1">
        <v>3.49</v>
      </c>
      <c r="EH475" s="1">
        <v>3.11</v>
      </c>
      <c r="EI475" s="1">
        <v>2.58</v>
      </c>
      <c r="EJ475" s="1">
        <v>2.3199999999999998</v>
      </c>
      <c r="EL475">
        <v>196504</v>
      </c>
      <c r="EM475">
        <v>3.11</v>
      </c>
      <c r="EN475">
        <v>1.2</v>
      </c>
      <c r="EO475">
        <v>0.68</v>
      </c>
      <c r="EP475">
        <v>0.31</v>
      </c>
      <c r="ER475" s="1">
        <v>196510</v>
      </c>
      <c r="ES475" s="1">
        <v>3.45</v>
      </c>
      <c r="EU475" s="1">
        <v>196411</v>
      </c>
      <c r="EV475" s="1">
        <v>-0.75</v>
      </c>
      <c r="EX475" s="1">
        <v>196910</v>
      </c>
      <c r="EY475" s="1">
        <v>-1.8</v>
      </c>
      <c r="FA475" s="1">
        <v>196510</v>
      </c>
      <c r="FB475" s="1">
        <f>IF(ISERROR(VLOOKUP($FA475,MOM,LOOKUPS!C$12,0)*$FB$6+VLOOKUP($FA475,STREV,LOOKUPS!C$10,0)*$FC$6+VLOOKUP($FA475,LTREV,LOOKUPS!C$9,0)*$FD$6+VLOOKUP($FA475,CFP,LOOKUPS!C$6,0)*$FE$6+VLOOKUP($FA475,EP,LOOKUPS!C$8,0)*$FF$6+VLOOKUP($FA475,BM,LOOKUPS!C$5,0)*$FG$6+VLOOKUP($FA475,DIV,LOOKUPS!C$7,0)*$FH$6++VLOOKUP($FA475,SIZE,LOOKUPS!C$11,0)*$FI$6),"",VLOOKUP($FA475,MOM,LOOKUPS!C$12,0)*$FB$6+VLOOKUP($FA475,STREV,LOOKUPS!C$10,0)*$FC$6+VLOOKUP($FA475,LTREV,LOOKUPS!C$9,0)*$FD$6+VLOOKUP($FA475,CFP,LOOKUPS!C$6,0)*$FE$6+VLOOKUP($FA475,EP,LOOKUPS!C$8,0)*$FF$6+VLOOKUP($FA475,BM,LOOKUPS!C$5,0)*$FG$6+VLOOKUP($FA475,DIV,LOOKUPS!C$7,0)*$FH$6++VLOOKUP($FA475,SIZE,LOOKUPS!C$11,0)*$FI$6)</f>
        <v>6.6716000000000006</v>
      </c>
      <c r="FC475" s="1">
        <f>IF(ISERROR(VLOOKUP($FA475,MOM,LOOKUPS!D$12,0)*$FB$6+VLOOKUP($FA475,STREV,LOOKUPS!D$10,0)*$FC$6+VLOOKUP($FA475,LTREV,LOOKUPS!D$9,0)*$FD$6+VLOOKUP($FA475,CFP,LOOKUPS!D$6,0)*$FE$6+VLOOKUP($FA475,EP,LOOKUPS!D$8,0)*$FF$6+VLOOKUP($FA475,BM,LOOKUPS!D$5,0)*$FG$6+VLOOKUP($FA475,DIV,LOOKUPS!D$7,0)*$FH$6++VLOOKUP($FA475,SIZE,LOOKUPS!D$11,0)*$FI$6),"",VLOOKUP($FA475,MOM,LOOKUPS!D$12,0)*$FB$6+VLOOKUP($FA475,STREV,LOOKUPS!D$10,0)*$FC$6+VLOOKUP($FA475,LTREV,LOOKUPS!D$9,0)*$FD$6+VLOOKUP($FA475,CFP,LOOKUPS!D$6,0)*$FE$6+VLOOKUP($FA475,EP,LOOKUPS!D$8,0)*$FF$6+VLOOKUP($FA475,BM,LOOKUPS!D$5,0)*$FG$6+VLOOKUP($FA475,DIV,LOOKUPS!D$7,0)*$FH$6++VLOOKUP($FA475,SIZE,LOOKUPS!D$11,0)*$FI$6)</f>
        <v>5.2537000000000003</v>
      </c>
      <c r="FD475" s="1">
        <f>IF(ISERROR(VLOOKUP($FA475,MOM,LOOKUPS!E$12,0)*$FB$6+VLOOKUP($FA475,STREV,LOOKUPS!E$10,0)*$FC$6+VLOOKUP($FA475,LTREV,LOOKUPS!E$9,0)*$FD$6+VLOOKUP($FA475,CFP,LOOKUPS!E$6,0)*$FE$6+VLOOKUP($FA475,EP,LOOKUPS!E$8,0)*$FF$6+VLOOKUP($FA475,BM,LOOKUPS!E$5,0)*$FG$6+VLOOKUP($FA475,DIV,LOOKUPS!E$7,0)*$FH$6++VLOOKUP($FA475,SIZE,LOOKUPS!E$11,0)*$FI$6),"",VLOOKUP($FA475,MOM,LOOKUPS!E$12,0)*$FB$6+VLOOKUP($FA475,STREV,LOOKUPS!E$10,0)*$FC$6+VLOOKUP($FA475,LTREV,LOOKUPS!E$9,0)*$FD$6+VLOOKUP($FA475,CFP,LOOKUPS!E$6,0)*$FE$6+VLOOKUP($FA475,EP,LOOKUPS!E$8,0)*$FF$6+VLOOKUP($FA475,BM,LOOKUPS!E$5,0)*$FG$6+VLOOKUP($FA475,DIV,LOOKUPS!E$7,0)*$FH$6++VLOOKUP($FA475,SIZE,LOOKUPS!E$11,0)*$FI$6)</f>
        <v>4.8654000000000002</v>
      </c>
      <c r="FE475" s="1">
        <f>IF(ISERROR(VLOOKUP($FA475,MOM,LOOKUPS!F$12,0)*$FB$6+VLOOKUP($FA475,STREV,LOOKUPS!F$10,0)*$FC$6+VLOOKUP($FA475,LTREV,LOOKUPS!F$9,0)*$FD$6+VLOOKUP($FA475,CFP,LOOKUPS!F$6,0)*$FE$6+VLOOKUP($FA475,EP,LOOKUPS!F$8,0)*$FF$6+VLOOKUP($FA475,BM,LOOKUPS!F$5,0)*$FG$6+VLOOKUP($FA475,DIV,LOOKUPS!F$7,0)*$FH$6++VLOOKUP($FA475,SIZE,LOOKUPS!F$11,0)*$FI$6),"",VLOOKUP($FA475,MOM,LOOKUPS!F$12,0)*$FB$6+VLOOKUP($FA475,STREV,LOOKUPS!F$10,0)*$FC$6+VLOOKUP($FA475,LTREV,LOOKUPS!F$9,0)*$FD$6+VLOOKUP($FA475,CFP,LOOKUPS!F$6,0)*$FE$6+VLOOKUP($FA475,EP,LOOKUPS!F$8,0)*$FF$6+VLOOKUP($FA475,BM,LOOKUPS!F$5,0)*$FG$6+VLOOKUP($FA475,DIV,LOOKUPS!F$7,0)*$FH$6++VLOOKUP($FA475,SIZE,LOOKUPS!F$11,0)*$FI$6)</f>
        <v>5.0547000000000004</v>
      </c>
      <c r="FF475" s="1">
        <f>IF(ISERROR(VLOOKUP($FA475,MOM,LOOKUPS!G$12,0)*$FB$6+VLOOKUP($FA475,STREV,LOOKUPS!G$10,0)*$FC$6+VLOOKUP($FA475,LTREV,LOOKUPS!G$9,0)*$FD$6+VLOOKUP($FA475,CFP,LOOKUPS!G$6,0)*$FE$6+VLOOKUP($FA475,EP,LOOKUPS!G$8,0)*$FF$6+VLOOKUP($FA475,BM,LOOKUPS!G$5,0)*$FG$6+VLOOKUP($FA475,DIV,LOOKUPS!G$7,0)*$FH$6++VLOOKUP($FA475,SIZE,LOOKUPS!G$11,0)*$FI$6),"",VLOOKUP($FA475,MOM,LOOKUPS!G$12,0)*$FB$6+VLOOKUP($FA475,STREV,LOOKUPS!G$10,0)*$FC$6+VLOOKUP($FA475,LTREV,LOOKUPS!G$9,0)*$FD$6+VLOOKUP($FA475,CFP,LOOKUPS!G$6,0)*$FE$6+VLOOKUP($FA475,EP,LOOKUPS!G$8,0)*$FF$6+VLOOKUP($FA475,BM,LOOKUPS!G$5,0)*$FG$6+VLOOKUP($FA475,DIV,LOOKUPS!G$7,0)*$FH$6++VLOOKUP($FA475,SIZE,LOOKUPS!G$11,0)*$FI$6)</f>
        <v>4.3547000000000002</v>
      </c>
      <c r="FG475" s="1">
        <f>IF(ISERROR(VLOOKUP($FA475,MOM,LOOKUPS!H$12,0)*$FB$6+VLOOKUP($FA475,STREV,LOOKUPS!H$10,0)*$FC$6+VLOOKUP($FA475,LTREV,LOOKUPS!H$9,0)*$FD$6+VLOOKUP($FA475,CFP,LOOKUPS!H$6,0)*$FE$6+VLOOKUP($FA475,EP,LOOKUPS!H$8,0)*$FF$6+VLOOKUP($FA475,BM,LOOKUPS!H$5,0)*$FG$6+VLOOKUP($FA475,DIV,LOOKUPS!H$7,0)*$FH$6++VLOOKUP($FA475,SIZE,LOOKUPS!H$11,0)*$FI$6),"",VLOOKUP($FA475,MOM,LOOKUPS!H$12,0)*$FB$6+VLOOKUP($FA475,STREV,LOOKUPS!H$10,0)*$FC$6+VLOOKUP($FA475,LTREV,LOOKUPS!H$9,0)*$FD$6+VLOOKUP($FA475,CFP,LOOKUPS!H$6,0)*$FE$6+VLOOKUP($FA475,EP,LOOKUPS!H$8,0)*$FF$6+VLOOKUP($FA475,BM,LOOKUPS!H$5,0)*$FG$6+VLOOKUP($FA475,DIV,LOOKUPS!H$7,0)*$FH$6++VLOOKUP($FA475,SIZE,LOOKUPS!H$11,0)*$FI$6)</f>
        <v>5.0354000000000001</v>
      </c>
      <c r="FH475" s="1">
        <f>IF(ISERROR(VLOOKUP($FA475,MOM,LOOKUPS!I$12,0)*$FB$6+VLOOKUP($FA475,STREV,LOOKUPS!I$10,0)*$FC$6+VLOOKUP($FA475,LTREV,LOOKUPS!I$9,0)*$FD$6+VLOOKUP($FA475,CFP,LOOKUPS!I$6,0)*$FE$6+VLOOKUP($FA475,EP,LOOKUPS!I$8,0)*$FF$6+VLOOKUP($FA475,BM,LOOKUPS!I$5,0)*$FG$6+VLOOKUP($FA475,DIV,LOOKUPS!I$7,0)*$FH$6++VLOOKUP($FA475,SIZE,LOOKUPS!I$11,0)*$FI$6),"",VLOOKUP($FA475,MOM,LOOKUPS!I$12,0)*$FB$6+VLOOKUP($FA475,STREV,LOOKUPS!I$10,0)*$FC$6+VLOOKUP($FA475,LTREV,LOOKUPS!I$9,0)*$FD$6+VLOOKUP($FA475,CFP,LOOKUPS!I$6,0)*$FE$6+VLOOKUP($FA475,EP,LOOKUPS!I$8,0)*$FF$6+VLOOKUP($FA475,BM,LOOKUPS!I$5,0)*$FG$6+VLOOKUP($FA475,DIV,LOOKUPS!I$7,0)*$FH$6++VLOOKUP($FA475,SIZE,LOOKUPS!I$11,0)*$FI$6)</f>
        <v>5.6790000000000003</v>
      </c>
      <c r="FI475" s="1">
        <f>IF(ISERROR(VLOOKUP($FA475,MOM,LOOKUPS!J$12,0)*$FB$6+VLOOKUP($FA475,STREV,LOOKUPS!J$10,0)*$FC$6+VLOOKUP($FA475,LTREV,LOOKUPS!J$9,0)*$FD$6+VLOOKUP($FA475,CFP,LOOKUPS!J$6,0)*$FE$6+VLOOKUP($FA475,EP,LOOKUPS!J$8,0)*$FF$6+VLOOKUP($FA475,BM,LOOKUPS!J$5,0)*$FG$6+VLOOKUP($FA475,DIV,LOOKUPS!J$7,0)*$FH$6++VLOOKUP($FA475,SIZE,LOOKUPS!J$11,0)*$FI$6),"",VLOOKUP($FA475,MOM,LOOKUPS!J$12,0)*$FB$6+VLOOKUP($FA475,STREV,LOOKUPS!J$10,0)*$FC$6+VLOOKUP($FA475,LTREV,LOOKUPS!J$9,0)*$FD$6+VLOOKUP($FA475,CFP,LOOKUPS!J$6,0)*$FE$6+VLOOKUP($FA475,EP,LOOKUPS!J$8,0)*$FF$6+VLOOKUP($FA475,BM,LOOKUPS!J$5,0)*$FG$6+VLOOKUP($FA475,DIV,LOOKUPS!J$7,0)*$FH$6++VLOOKUP($FA475,SIZE,LOOKUPS!J$11,0)*$FI$6)</f>
        <v>5.3051000000000004</v>
      </c>
      <c r="FJ475" s="1">
        <f>IF(ISERROR(VLOOKUP($FA475,MOM,LOOKUPS!K$12,0)*$FB$6+VLOOKUP($FA475,STREV,LOOKUPS!K$10,0)*$FC$6+VLOOKUP($FA475,LTREV,LOOKUPS!K$9,0)*$FD$6+VLOOKUP($FA475,CFP,LOOKUPS!K$6,0)*$FE$6+VLOOKUP($FA475,EP,LOOKUPS!K$8,0)*$FF$6+VLOOKUP($FA475,BM,LOOKUPS!K$5,0)*$FG$6+VLOOKUP($FA475,DIV,LOOKUPS!K$7,0)*$FH$6++VLOOKUP($FA475,SIZE,LOOKUPS!K$11,0)*$FI$6),"",VLOOKUP($FA475,MOM,LOOKUPS!K$12,0)*$FB$6+VLOOKUP($FA475,STREV,LOOKUPS!K$10,0)*$FC$6+VLOOKUP($FA475,LTREV,LOOKUPS!K$9,0)*$FD$6+VLOOKUP($FA475,CFP,LOOKUPS!K$6,0)*$FE$6+VLOOKUP($FA475,EP,LOOKUPS!K$8,0)*$FF$6+VLOOKUP($FA475,BM,LOOKUPS!K$5,0)*$FG$6+VLOOKUP($FA475,DIV,LOOKUPS!K$7,0)*$FH$6++VLOOKUP($FA475,SIZE,LOOKUPS!K$11,0)*$FI$6)</f>
        <v>6.4266000000000005</v>
      </c>
      <c r="FK475" s="1">
        <f>IF(ISERROR(VLOOKUP($FA475,MOM,LOOKUPS!L$12,0)*$FB$6+VLOOKUP($FA475,STREV,LOOKUPS!L$10,0)*$FC$6+VLOOKUP($FA475,LTREV,LOOKUPS!L$9,0)*$FD$6+VLOOKUP($FA475,CFP,LOOKUPS!L$6,0)*$FE$6+VLOOKUP($FA475,EP,LOOKUPS!L$8,0)*$FF$6+VLOOKUP($FA475,BM,LOOKUPS!L$5,0)*$FG$6+VLOOKUP($FA475,DIV,LOOKUPS!L$7,0)*$FH$6++VLOOKUP($FA475,SIZE,LOOKUPS!L$11,0)*$FI$6),"",VLOOKUP($FA475,MOM,LOOKUPS!L$12,0)*$FB$6+VLOOKUP($FA475,STREV,LOOKUPS!L$10,0)*$FC$6+VLOOKUP($FA475,LTREV,LOOKUPS!L$9,0)*$FD$6+VLOOKUP($FA475,CFP,LOOKUPS!L$6,0)*$FE$6+VLOOKUP($FA475,EP,LOOKUPS!L$8,0)*$FF$6+VLOOKUP($FA475,BM,LOOKUPS!L$5,0)*$FG$6+VLOOKUP($FA475,DIV,LOOKUPS!L$7,0)*$FH$6++VLOOKUP($FA475,SIZE,LOOKUPS!L$11,0)*$FI$6)</f>
        <v>7.7009999999999987</v>
      </c>
    </row>
    <row r="476" spans="1:167" x14ac:dyDescent="0.3">
      <c r="A476" s="1">
        <v>196511</v>
      </c>
      <c r="B476" s="1">
        <v>3.67</v>
      </c>
      <c r="C476" s="1">
        <v>4.21</v>
      </c>
      <c r="D476" s="1">
        <v>1.46</v>
      </c>
      <c r="E476" s="1">
        <v>2.95</v>
      </c>
      <c r="F476" s="1">
        <v>3.3</v>
      </c>
      <c r="G476" s="1">
        <v>5.17</v>
      </c>
      <c r="H476" s="1">
        <v>6.32</v>
      </c>
      <c r="I476" s="1">
        <v>4.08</v>
      </c>
      <c r="J476" s="1">
        <v>6.34</v>
      </c>
      <c r="K476" s="1">
        <v>9.33</v>
      </c>
      <c r="M476" s="1">
        <v>196412</v>
      </c>
      <c r="N476" s="1">
        <v>-2.13</v>
      </c>
      <c r="O476" s="1">
        <v>-1.39</v>
      </c>
      <c r="P476" s="1">
        <v>-0.74</v>
      </c>
      <c r="Q476" s="1">
        <v>-1.65</v>
      </c>
      <c r="R476" s="1">
        <v>-1.65</v>
      </c>
      <c r="S476" s="1">
        <v>-7.0000000000000007E-2</v>
      </c>
      <c r="T476" s="1">
        <v>-0.65</v>
      </c>
      <c r="U476" s="1">
        <v>-0.63</v>
      </c>
      <c r="V476" s="1">
        <v>7.0000000000000007E-2</v>
      </c>
      <c r="W476" s="1">
        <v>-2.9</v>
      </c>
      <c r="Y476" s="1">
        <v>196911</v>
      </c>
      <c r="Z476" s="1">
        <v>-4.62</v>
      </c>
      <c r="AA476" s="1">
        <v>-5.53</v>
      </c>
      <c r="AB476" s="1">
        <v>-5.3</v>
      </c>
      <c r="AC476" s="1">
        <v>-4.71</v>
      </c>
      <c r="AD476" s="1">
        <v>-5.17</v>
      </c>
      <c r="AE476" s="1">
        <v>-4.57</v>
      </c>
      <c r="AF476" s="1">
        <v>-6.07</v>
      </c>
      <c r="AG476" s="1">
        <v>-6.54</v>
      </c>
      <c r="AH476" s="1">
        <v>-5.43</v>
      </c>
      <c r="AI476" s="1">
        <v>-6.94</v>
      </c>
      <c r="AK476">
        <v>199005</v>
      </c>
      <c r="AL476">
        <v>3.74</v>
      </c>
      <c r="AM476">
        <v>6.92</v>
      </c>
      <c r="AN476">
        <v>6.26</v>
      </c>
      <c r="AO476">
        <v>4.17</v>
      </c>
      <c r="AP476">
        <v>7.11</v>
      </c>
      <c r="AQ476">
        <v>7.29</v>
      </c>
      <c r="AR476">
        <v>5.69</v>
      </c>
      <c r="AS476">
        <v>5.2</v>
      </c>
      <c r="AT476">
        <v>3.77</v>
      </c>
      <c r="AU476">
        <v>7.14</v>
      </c>
      <c r="AV476">
        <v>7.06</v>
      </c>
      <c r="AW476">
        <v>6.33</v>
      </c>
      <c r="AX476">
        <v>8.2799999999999994</v>
      </c>
      <c r="AY476">
        <v>6.51</v>
      </c>
      <c r="AZ476">
        <v>4.87</v>
      </c>
      <c r="BA476">
        <v>5.27</v>
      </c>
      <c r="BB476">
        <v>5.1100000000000003</v>
      </c>
      <c r="BC476">
        <v>4.66</v>
      </c>
      <c r="BD476">
        <v>3.05</v>
      </c>
      <c r="BF476" s="1">
        <v>199005</v>
      </c>
      <c r="BG476" s="1">
        <v>4.3899999999999997</v>
      </c>
      <c r="BH476" s="1">
        <v>6.65</v>
      </c>
      <c r="BI476" s="1">
        <v>5.94</v>
      </c>
      <c r="BJ476" s="1">
        <v>3.87</v>
      </c>
      <c r="BK476" s="1">
        <v>6.82</v>
      </c>
      <c r="BL476" s="1">
        <v>6.37</v>
      </c>
      <c r="BM476" s="1">
        <v>6.37</v>
      </c>
      <c r="BN476" s="1">
        <v>4.3499999999999996</v>
      </c>
      <c r="BO476" s="1">
        <v>3.68</v>
      </c>
      <c r="BP476" s="1">
        <v>6.33</v>
      </c>
      <c r="BQ476" s="1">
        <v>7.62</v>
      </c>
      <c r="BR476" s="1">
        <v>6.1</v>
      </c>
      <c r="BS476" s="1">
        <v>6.66</v>
      </c>
      <c r="BT476" s="1">
        <v>6.33</v>
      </c>
      <c r="BU476" s="1">
        <v>6.41</v>
      </c>
      <c r="BV476" s="1">
        <v>4.3899999999999997</v>
      </c>
      <c r="BW476" s="1">
        <v>4.3</v>
      </c>
      <c r="BX476" s="1">
        <v>3.93</v>
      </c>
      <c r="BY476" s="1">
        <v>3.46</v>
      </c>
      <c r="CA476" s="1">
        <v>196505</v>
      </c>
      <c r="CB476" s="1">
        <v>0.69</v>
      </c>
      <c r="CC476" s="1">
        <v>-0.32</v>
      </c>
      <c r="CD476" s="1">
        <v>-0.49</v>
      </c>
      <c r="CE476" s="1">
        <v>-0.76</v>
      </c>
      <c r="CF476" s="1">
        <v>0</v>
      </c>
      <c r="CG476" s="1">
        <v>-0.69</v>
      </c>
      <c r="CH476" s="1">
        <v>-0.57999999999999996</v>
      </c>
      <c r="CI476" s="1">
        <v>-0.54</v>
      </c>
      <c r="CJ476" s="1">
        <v>-0.84</v>
      </c>
      <c r="CK476" s="1">
        <v>-0.19</v>
      </c>
      <c r="CL476" s="1">
        <v>0.25</v>
      </c>
      <c r="CM476" s="1">
        <v>-1.07</v>
      </c>
      <c r="CN476" s="1">
        <v>-0.32</v>
      </c>
      <c r="CO476" s="1">
        <v>-0.34</v>
      </c>
      <c r="CP476" s="1">
        <v>-0.8</v>
      </c>
      <c r="CQ476" s="1">
        <v>-0.48</v>
      </c>
      <c r="CR476" s="1">
        <v>-0.6</v>
      </c>
      <c r="CS476" s="1">
        <v>-0.32</v>
      </c>
      <c r="CT476" s="1">
        <v>-1.36</v>
      </c>
      <c r="CV476" s="1">
        <v>196605</v>
      </c>
      <c r="CW476" s="1">
        <v>-13.27</v>
      </c>
      <c r="CX476" s="1">
        <v>-7.25</v>
      </c>
      <c r="CY476" s="1">
        <v>-7.12</v>
      </c>
      <c r="CZ476" s="1">
        <v>-6.84</v>
      </c>
      <c r="DA476" s="1">
        <v>-8.11</v>
      </c>
      <c r="DB476" s="1">
        <v>-6.2</v>
      </c>
      <c r="DC476" s="1">
        <v>-7.22</v>
      </c>
      <c r="DD476" s="1">
        <v>-7.01</v>
      </c>
      <c r="DE476" s="1">
        <v>-6.76</v>
      </c>
      <c r="DF476" s="1">
        <v>-9.25</v>
      </c>
      <c r="DG476" s="1">
        <v>-6.87</v>
      </c>
      <c r="DH476" s="1">
        <v>-5.36</v>
      </c>
      <c r="DI476" s="1">
        <v>-7.05</v>
      </c>
      <c r="DJ476" s="1">
        <v>-7.63</v>
      </c>
      <c r="DK476" s="1">
        <v>-6.79</v>
      </c>
      <c r="DL476" s="1">
        <v>-7</v>
      </c>
      <c r="DM476" s="1">
        <v>-7.02</v>
      </c>
      <c r="DN476" s="1">
        <v>-6.13</v>
      </c>
      <c r="DO476" s="1">
        <v>-7.31</v>
      </c>
      <c r="DQ476" s="1">
        <v>196505</v>
      </c>
      <c r="DR476" s="1">
        <v>-99.99</v>
      </c>
      <c r="DS476" s="1">
        <v>-0.49</v>
      </c>
      <c r="DT476" s="1">
        <v>-0.72</v>
      </c>
      <c r="DU476" s="1">
        <v>-0.72</v>
      </c>
      <c r="DV476" s="1">
        <v>-0.36</v>
      </c>
      <c r="DW476" s="1">
        <v>-0.91</v>
      </c>
      <c r="DX476" s="1">
        <v>-0.72</v>
      </c>
      <c r="DY476" s="1">
        <v>-0.92</v>
      </c>
      <c r="DZ476" s="1">
        <v>-0.63</v>
      </c>
      <c r="EA476" s="1">
        <v>0.12</v>
      </c>
      <c r="EB476" s="1">
        <v>-2.02</v>
      </c>
      <c r="EC476" s="1">
        <v>-1.25</v>
      </c>
      <c r="ED476" s="1">
        <v>-0.53</v>
      </c>
      <c r="EE476" s="1">
        <v>-0.98</v>
      </c>
      <c r="EF476" s="1">
        <v>-0.47</v>
      </c>
      <c r="EG476" s="1">
        <v>-0.94</v>
      </c>
      <c r="EH476" s="1">
        <v>-0.9</v>
      </c>
      <c r="EI476" s="1">
        <v>-0.51</v>
      </c>
      <c r="EJ476" s="1">
        <v>-0.75</v>
      </c>
      <c r="EL476">
        <v>196505</v>
      </c>
      <c r="EM476">
        <v>-0.77</v>
      </c>
      <c r="EN476">
        <v>0.06</v>
      </c>
      <c r="EO476">
        <v>-1.63</v>
      </c>
      <c r="EP476">
        <v>0.31</v>
      </c>
      <c r="ER476" s="1">
        <v>196511</v>
      </c>
      <c r="ES476" s="1">
        <v>4.42</v>
      </c>
      <c r="EU476" s="1">
        <v>196412</v>
      </c>
      <c r="EV476" s="1">
        <v>0.78</v>
      </c>
      <c r="EX476" s="1">
        <v>196911</v>
      </c>
      <c r="EY476" s="1">
        <v>-0.51</v>
      </c>
      <c r="FA476" s="1">
        <v>196511</v>
      </c>
      <c r="FB476" s="1">
        <f>IF(ISERROR(VLOOKUP($FA476,MOM,LOOKUPS!C$12,0)*$FB$6+VLOOKUP($FA476,STREV,LOOKUPS!C$10,0)*$FC$6+VLOOKUP($FA476,LTREV,LOOKUPS!C$9,0)*$FD$6+VLOOKUP($FA476,CFP,LOOKUPS!C$6,0)*$FE$6+VLOOKUP($FA476,EP,LOOKUPS!C$8,0)*$FF$6+VLOOKUP($FA476,BM,LOOKUPS!C$5,0)*$FG$6+VLOOKUP($FA476,DIV,LOOKUPS!C$7,0)*$FH$6++VLOOKUP($FA476,SIZE,LOOKUPS!C$11,0)*$FI$6),"",VLOOKUP($FA476,MOM,LOOKUPS!C$12,0)*$FB$6+VLOOKUP($FA476,STREV,LOOKUPS!C$10,0)*$FC$6+VLOOKUP($FA476,LTREV,LOOKUPS!C$9,0)*$FD$6+VLOOKUP($FA476,CFP,LOOKUPS!C$6,0)*$FE$6+VLOOKUP($FA476,EP,LOOKUPS!C$8,0)*$FF$6+VLOOKUP($FA476,BM,LOOKUPS!C$5,0)*$FG$6+VLOOKUP($FA476,DIV,LOOKUPS!C$7,0)*$FH$6++VLOOKUP($FA476,SIZE,LOOKUPS!C$11,0)*$FI$6)</f>
        <v>5.5897000000000006</v>
      </c>
      <c r="FC476" s="1">
        <f>IF(ISERROR(VLOOKUP($FA476,MOM,LOOKUPS!D$12,0)*$FB$6+VLOOKUP($FA476,STREV,LOOKUPS!D$10,0)*$FC$6+VLOOKUP($FA476,LTREV,LOOKUPS!D$9,0)*$FD$6+VLOOKUP($FA476,CFP,LOOKUPS!D$6,0)*$FE$6+VLOOKUP($FA476,EP,LOOKUPS!D$8,0)*$FF$6+VLOOKUP($FA476,BM,LOOKUPS!D$5,0)*$FG$6+VLOOKUP($FA476,DIV,LOOKUPS!D$7,0)*$FH$6++VLOOKUP($FA476,SIZE,LOOKUPS!D$11,0)*$FI$6),"",VLOOKUP($FA476,MOM,LOOKUPS!D$12,0)*$FB$6+VLOOKUP($FA476,STREV,LOOKUPS!D$10,0)*$FC$6+VLOOKUP($FA476,LTREV,LOOKUPS!D$9,0)*$FD$6+VLOOKUP($FA476,CFP,LOOKUPS!D$6,0)*$FE$6+VLOOKUP($FA476,EP,LOOKUPS!D$8,0)*$FF$6+VLOOKUP($FA476,BM,LOOKUPS!D$5,0)*$FG$6+VLOOKUP($FA476,DIV,LOOKUPS!D$7,0)*$FH$6++VLOOKUP($FA476,SIZE,LOOKUPS!D$11,0)*$FI$6)</f>
        <v>3.1659999999999999</v>
      </c>
      <c r="FD476" s="1">
        <f>IF(ISERROR(VLOOKUP($FA476,MOM,LOOKUPS!E$12,0)*$FB$6+VLOOKUP($FA476,STREV,LOOKUPS!E$10,0)*$FC$6+VLOOKUP($FA476,LTREV,LOOKUPS!E$9,0)*$FD$6+VLOOKUP($FA476,CFP,LOOKUPS!E$6,0)*$FE$6+VLOOKUP($FA476,EP,LOOKUPS!E$8,0)*$FF$6+VLOOKUP($FA476,BM,LOOKUPS!E$5,0)*$FG$6+VLOOKUP($FA476,DIV,LOOKUPS!E$7,0)*$FH$6++VLOOKUP($FA476,SIZE,LOOKUPS!E$11,0)*$FI$6),"",VLOOKUP($FA476,MOM,LOOKUPS!E$12,0)*$FB$6+VLOOKUP($FA476,STREV,LOOKUPS!E$10,0)*$FC$6+VLOOKUP($FA476,LTREV,LOOKUPS!E$9,0)*$FD$6+VLOOKUP($FA476,CFP,LOOKUPS!E$6,0)*$FE$6+VLOOKUP($FA476,EP,LOOKUPS!E$8,0)*$FF$6+VLOOKUP($FA476,BM,LOOKUPS!E$5,0)*$FG$6+VLOOKUP($FA476,DIV,LOOKUPS!E$7,0)*$FH$6++VLOOKUP($FA476,SIZE,LOOKUPS!E$11,0)*$FI$6)</f>
        <v>2.8893</v>
      </c>
      <c r="FE476" s="1">
        <f>IF(ISERROR(VLOOKUP($FA476,MOM,LOOKUPS!F$12,0)*$FB$6+VLOOKUP($FA476,STREV,LOOKUPS!F$10,0)*$FC$6+VLOOKUP($FA476,LTREV,LOOKUPS!F$9,0)*$FD$6+VLOOKUP($FA476,CFP,LOOKUPS!F$6,0)*$FE$6+VLOOKUP($FA476,EP,LOOKUPS!F$8,0)*$FF$6+VLOOKUP($FA476,BM,LOOKUPS!F$5,0)*$FG$6+VLOOKUP($FA476,DIV,LOOKUPS!F$7,0)*$FH$6++VLOOKUP($FA476,SIZE,LOOKUPS!F$11,0)*$FI$6),"",VLOOKUP($FA476,MOM,LOOKUPS!F$12,0)*$FB$6+VLOOKUP($FA476,STREV,LOOKUPS!F$10,0)*$FC$6+VLOOKUP($FA476,LTREV,LOOKUPS!F$9,0)*$FD$6+VLOOKUP($FA476,CFP,LOOKUPS!F$6,0)*$FE$6+VLOOKUP($FA476,EP,LOOKUPS!F$8,0)*$FF$6+VLOOKUP($FA476,BM,LOOKUPS!F$5,0)*$FG$6+VLOOKUP($FA476,DIV,LOOKUPS!F$7,0)*$FH$6++VLOOKUP($FA476,SIZE,LOOKUPS!F$11,0)*$FI$6)</f>
        <v>3.1505000000000005</v>
      </c>
      <c r="FF476" s="1">
        <f>IF(ISERROR(VLOOKUP($FA476,MOM,LOOKUPS!G$12,0)*$FB$6+VLOOKUP($FA476,STREV,LOOKUPS!G$10,0)*$FC$6+VLOOKUP($FA476,LTREV,LOOKUPS!G$9,0)*$FD$6+VLOOKUP($FA476,CFP,LOOKUPS!G$6,0)*$FE$6+VLOOKUP($FA476,EP,LOOKUPS!G$8,0)*$FF$6+VLOOKUP($FA476,BM,LOOKUPS!G$5,0)*$FG$6+VLOOKUP($FA476,DIV,LOOKUPS!G$7,0)*$FH$6++VLOOKUP($FA476,SIZE,LOOKUPS!G$11,0)*$FI$6),"",VLOOKUP($FA476,MOM,LOOKUPS!G$12,0)*$FB$6+VLOOKUP($FA476,STREV,LOOKUPS!G$10,0)*$FC$6+VLOOKUP($FA476,LTREV,LOOKUPS!G$9,0)*$FD$6+VLOOKUP($FA476,CFP,LOOKUPS!G$6,0)*$FE$6+VLOOKUP($FA476,EP,LOOKUPS!G$8,0)*$FF$6+VLOOKUP($FA476,BM,LOOKUPS!G$5,0)*$FG$6+VLOOKUP($FA476,DIV,LOOKUPS!G$7,0)*$FH$6++VLOOKUP($FA476,SIZE,LOOKUPS!G$11,0)*$FI$6)</f>
        <v>3.8921000000000001</v>
      </c>
      <c r="FG476" s="1">
        <f>IF(ISERROR(VLOOKUP($FA476,MOM,LOOKUPS!H$12,0)*$FB$6+VLOOKUP($FA476,STREV,LOOKUPS!H$10,0)*$FC$6+VLOOKUP($FA476,LTREV,LOOKUPS!H$9,0)*$FD$6+VLOOKUP($FA476,CFP,LOOKUPS!H$6,0)*$FE$6+VLOOKUP($FA476,EP,LOOKUPS!H$8,0)*$FF$6+VLOOKUP($FA476,BM,LOOKUPS!H$5,0)*$FG$6+VLOOKUP($FA476,DIV,LOOKUPS!H$7,0)*$FH$6++VLOOKUP($FA476,SIZE,LOOKUPS!H$11,0)*$FI$6),"",VLOOKUP($FA476,MOM,LOOKUPS!H$12,0)*$FB$6+VLOOKUP($FA476,STREV,LOOKUPS!H$10,0)*$FC$6+VLOOKUP($FA476,LTREV,LOOKUPS!H$9,0)*$FD$6+VLOOKUP($FA476,CFP,LOOKUPS!H$6,0)*$FE$6+VLOOKUP($FA476,EP,LOOKUPS!H$8,0)*$FF$6+VLOOKUP($FA476,BM,LOOKUPS!H$5,0)*$FG$6+VLOOKUP($FA476,DIV,LOOKUPS!H$7,0)*$FH$6++VLOOKUP($FA476,SIZE,LOOKUPS!H$11,0)*$FI$6)</f>
        <v>3.6498000000000004</v>
      </c>
      <c r="FH476" s="1">
        <f>IF(ISERROR(VLOOKUP($FA476,MOM,LOOKUPS!I$12,0)*$FB$6+VLOOKUP($FA476,STREV,LOOKUPS!I$10,0)*$FC$6+VLOOKUP($FA476,LTREV,LOOKUPS!I$9,0)*$FD$6+VLOOKUP($FA476,CFP,LOOKUPS!I$6,0)*$FE$6+VLOOKUP($FA476,EP,LOOKUPS!I$8,0)*$FF$6+VLOOKUP($FA476,BM,LOOKUPS!I$5,0)*$FG$6+VLOOKUP($FA476,DIV,LOOKUPS!I$7,0)*$FH$6++VLOOKUP($FA476,SIZE,LOOKUPS!I$11,0)*$FI$6),"",VLOOKUP($FA476,MOM,LOOKUPS!I$12,0)*$FB$6+VLOOKUP($FA476,STREV,LOOKUPS!I$10,0)*$FC$6+VLOOKUP($FA476,LTREV,LOOKUPS!I$9,0)*$FD$6+VLOOKUP($FA476,CFP,LOOKUPS!I$6,0)*$FE$6+VLOOKUP($FA476,EP,LOOKUPS!I$8,0)*$FF$6+VLOOKUP($FA476,BM,LOOKUPS!I$5,0)*$FG$6+VLOOKUP($FA476,DIV,LOOKUPS!I$7,0)*$FH$6++VLOOKUP($FA476,SIZE,LOOKUPS!I$11,0)*$FI$6)</f>
        <v>5.140200000000001</v>
      </c>
      <c r="FI476" s="1">
        <f>IF(ISERROR(VLOOKUP($FA476,MOM,LOOKUPS!J$12,0)*$FB$6+VLOOKUP($FA476,STREV,LOOKUPS!J$10,0)*$FC$6+VLOOKUP($FA476,LTREV,LOOKUPS!J$9,0)*$FD$6+VLOOKUP($FA476,CFP,LOOKUPS!J$6,0)*$FE$6+VLOOKUP($FA476,EP,LOOKUPS!J$8,0)*$FF$6+VLOOKUP($FA476,BM,LOOKUPS!J$5,0)*$FG$6+VLOOKUP($FA476,DIV,LOOKUPS!J$7,0)*$FH$6++VLOOKUP($FA476,SIZE,LOOKUPS!J$11,0)*$FI$6),"",VLOOKUP($FA476,MOM,LOOKUPS!J$12,0)*$FB$6+VLOOKUP($FA476,STREV,LOOKUPS!J$10,0)*$FC$6+VLOOKUP($FA476,LTREV,LOOKUPS!J$9,0)*$FD$6+VLOOKUP($FA476,CFP,LOOKUPS!J$6,0)*$FE$6+VLOOKUP($FA476,EP,LOOKUPS!J$8,0)*$FF$6+VLOOKUP($FA476,BM,LOOKUPS!J$5,0)*$FG$6+VLOOKUP($FA476,DIV,LOOKUPS!J$7,0)*$FH$6++VLOOKUP($FA476,SIZE,LOOKUPS!J$11,0)*$FI$6)</f>
        <v>5.2058</v>
      </c>
      <c r="FJ476" s="1">
        <f>IF(ISERROR(VLOOKUP($FA476,MOM,LOOKUPS!K$12,0)*$FB$6+VLOOKUP($FA476,STREV,LOOKUPS!K$10,0)*$FC$6+VLOOKUP($FA476,LTREV,LOOKUPS!K$9,0)*$FD$6+VLOOKUP($FA476,CFP,LOOKUPS!K$6,0)*$FE$6+VLOOKUP($FA476,EP,LOOKUPS!K$8,0)*$FF$6+VLOOKUP($FA476,BM,LOOKUPS!K$5,0)*$FG$6+VLOOKUP($FA476,DIV,LOOKUPS!K$7,0)*$FH$6++VLOOKUP($FA476,SIZE,LOOKUPS!K$11,0)*$FI$6),"",VLOOKUP($FA476,MOM,LOOKUPS!K$12,0)*$FB$6+VLOOKUP($FA476,STREV,LOOKUPS!K$10,0)*$FC$6+VLOOKUP($FA476,LTREV,LOOKUPS!K$9,0)*$FD$6+VLOOKUP($FA476,CFP,LOOKUPS!K$6,0)*$FE$6+VLOOKUP($FA476,EP,LOOKUPS!K$8,0)*$FF$6+VLOOKUP($FA476,BM,LOOKUPS!K$5,0)*$FG$6+VLOOKUP($FA476,DIV,LOOKUPS!K$7,0)*$FH$6++VLOOKUP($FA476,SIZE,LOOKUPS!K$11,0)*$FI$6)</f>
        <v>5.0137</v>
      </c>
      <c r="FK476" s="1">
        <f>IF(ISERROR(VLOOKUP($FA476,MOM,LOOKUPS!L$12,0)*$FB$6+VLOOKUP($FA476,STREV,LOOKUPS!L$10,0)*$FC$6+VLOOKUP($FA476,LTREV,LOOKUPS!L$9,0)*$FD$6+VLOOKUP($FA476,CFP,LOOKUPS!L$6,0)*$FE$6+VLOOKUP($FA476,EP,LOOKUPS!L$8,0)*$FF$6+VLOOKUP($FA476,BM,LOOKUPS!L$5,0)*$FG$6+VLOOKUP($FA476,DIV,LOOKUPS!L$7,0)*$FH$6++VLOOKUP($FA476,SIZE,LOOKUPS!L$11,0)*$FI$6),"",VLOOKUP($FA476,MOM,LOOKUPS!L$12,0)*$FB$6+VLOOKUP($FA476,STREV,LOOKUPS!L$10,0)*$FC$6+VLOOKUP($FA476,LTREV,LOOKUPS!L$9,0)*$FD$6+VLOOKUP($FA476,CFP,LOOKUPS!L$6,0)*$FE$6+VLOOKUP($FA476,EP,LOOKUPS!L$8,0)*$FF$6+VLOOKUP($FA476,BM,LOOKUPS!L$5,0)*$FG$6+VLOOKUP($FA476,DIV,LOOKUPS!L$7,0)*$FH$6++VLOOKUP($FA476,SIZE,LOOKUPS!L$11,0)*$FI$6)</f>
        <v>7.2259000000000011</v>
      </c>
    </row>
    <row r="477" spans="1:167" x14ac:dyDescent="0.3">
      <c r="A477" s="1">
        <v>196512</v>
      </c>
      <c r="B477" s="1">
        <v>5.46</v>
      </c>
      <c r="C477" s="1">
        <v>4.13</v>
      </c>
      <c r="D477" s="1">
        <v>3.21</v>
      </c>
      <c r="E477" s="1">
        <v>2.7</v>
      </c>
      <c r="F477" s="1">
        <v>4.51</v>
      </c>
      <c r="G477" s="1">
        <v>3.59</v>
      </c>
      <c r="H477" s="1">
        <v>4.1399999999999997</v>
      </c>
      <c r="I477" s="1">
        <v>4.9400000000000004</v>
      </c>
      <c r="J477" s="1">
        <v>3.25</v>
      </c>
      <c r="K477" s="1">
        <v>4.82</v>
      </c>
      <c r="M477" s="1">
        <v>196501</v>
      </c>
      <c r="N477" s="1">
        <v>12.59</v>
      </c>
      <c r="O477" s="1">
        <v>8.58</v>
      </c>
      <c r="P477" s="1">
        <v>6.02</v>
      </c>
      <c r="Q477" s="1">
        <v>7.98</v>
      </c>
      <c r="R477" s="1">
        <v>5.78</v>
      </c>
      <c r="S477" s="1">
        <v>6.47</v>
      </c>
      <c r="T477" s="1">
        <v>5.19</v>
      </c>
      <c r="U477" s="1">
        <v>5.74</v>
      </c>
      <c r="V477" s="1">
        <v>6.12</v>
      </c>
      <c r="W477" s="1">
        <v>4.1900000000000004</v>
      </c>
      <c r="Y477" s="1">
        <v>196912</v>
      </c>
      <c r="Z477" s="1">
        <v>-4.1399999999999997</v>
      </c>
      <c r="AA477" s="1">
        <v>-4.91</v>
      </c>
      <c r="AB477" s="1">
        <v>-4.9000000000000004</v>
      </c>
      <c r="AC477" s="1">
        <v>-6.81</v>
      </c>
      <c r="AD477" s="1">
        <v>-6.64</v>
      </c>
      <c r="AE477" s="1">
        <v>-6.06</v>
      </c>
      <c r="AF477" s="1">
        <v>-7</v>
      </c>
      <c r="AG477" s="1">
        <v>-6.98</v>
      </c>
      <c r="AH477" s="1">
        <v>-8.24</v>
      </c>
      <c r="AI477" s="1">
        <v>-8.93</v>
      </c>
      <c r="AK477">
        <v>199006</v>
      </c>
      <c r="AL477">
        <v>2.4700000000000002</v>
      </c>
      <c r="AM477">
        <v>1.01</v>
      </c>
      <c r="AN477">
        <v>0.71</v>
      </c>
      <c r="AO477">
        <v>-0.87</v>
      </c>
      <c r="AP477">
        <v>0.99</v>
      </c>
      <c r="AQ477">
        <v>0.69</v>
      </c>
      <c r="AR477">
        <v>0.83</v>
      </c>
      <c r="AS477">
        <v>-0.14000000000000001</v>
      </c>
      <c r="AT477">
        <v>-0.68</v>
      </c>
      <c r="AU477">
        <v>0.42</v>
      </c>
      <c r="AV477">
        <v>1.96</v>
      </c>
      <c r="AW477">
        <v>1.06</v>
      </c>
      <c r="AX477">
        <v>0.3</v>
      </c>
      <c r="AY477">
        <v>1.73</v>
      </c>
      <c r="AZ477">
        <v>-0.06</v>
      </c>
      <c r="BA477">
        <v>0.88</v>
      </c>
      <c r="BB477">
        <v>-1.32</v>
      </c>
      <c r="BC477">
        <v>-0.37</v>
      </c>
      <c r="BD477">
        <v>-0.93</v>
      </c>
      <c r="BF477" s="1">
        <v>199006</v>
      </c>
      <c r="BG477" s="1">
        <v>2.17</v>
      </c>
      <c r="BH477" s="1">
        <v>1.38</v>
      </c>
      <c r="BI477" s="1">
        <v>0.18</v>
      </c>
      <c r="BJ477" s="1">
        <v>-1.07</v>
      </c>
      <c r="BK477" s="1">
        <v>1.29</v>
      </c>
      <c r="BL477" s="1">
        <v>1.1499999999999999</v>
      </c>
      <c r="BM477" s="1">
        <v>-0.32</v>
      </c>
      <c r="BN477" s="1">
        <v>0.01</v>
      </c>
      <c r="BO477" s="1">
        <v>-1.21</v>
      </c>
      <c r="BP477" s="1">
        <v>0.57999999999999996</v>
      </c>
      <c r="BQ477" s="1">
        <v>2.48</v>
      </c>
      <c r="BR477" s="1">
        <v>1.64</v>
      </c>
      <c r="BS477" s="1">
        <v>0.61</v>
      </c>
      <c r="BT477" s="1">
        <v>0.05</v>
      </c>
      <c r="BU477" s="1">
        <v>-0.7</v>
      </c>
      <c r="BV477" s="1">
        <v>0.72</v>
      </c>
      <c r="BW477" s="1">
        <v>-0.74</v>
      </c>
      <c r="BX477" s="1">
        <v>-0.51</v>
      </c>
      <c r="BY477" s="1">
        <v>-1.86</v>
      </c>
      <c r="CA477" s="1">
        <v>196506</v>
      </c>
      <c r="CB477" s="1">
        <v>-8.4700000000000006</v>
      </c>
      <c r="CC477" s="1">
        <v>-7.84</v>
      </c>
      <c r="CD477" s="1">
        <v>-8.25</v>
      </c>
      <c r="CE477" s="1">
        <v>-8.15</v>
      </c>
      <c r="CF477" s="1">
        <v>-7.96</v>
      </c>
      <c r="CG477" s="1">
        <v>-7.8</v>
      </c>
      <c r="CH477" s="1">
        <v>-8.44</v>
      </c>
      <c r="CI477" s="1">
        <v>-7.96</v>
      </c>
      <c r="CJ477" s="1">
        <v>-8.32</v>
      </c>
      <c r="CK477" s="1">
        <v>-8.43</v>
      </c>
      <c r="CL477" s="1">
        <v>-7.35</v>
      </c>
      <c r="CM477" s="1">
        <v>-7.56</v>
      </c>
      <c r="CN477" s="1">
        <v>-8.02</v>
      </c>
      <c r="CO477" s="1">
        <v>-9.16</v>
      </c>
      <c r="CP477" s="1">
        <v>-7.77</v>
      </c>
      <c r="CQ477" s="1">
        <v>-8.11</v>
      </c>
      <c r="CR477" s="1">
        <v>-7.81</v>
      </c>
      <c r="CS477" s="1">
        <v>-7.25</v>
      </c>
      <c r="CT477" s="1">
        <v>-9.39</v>
      </c>
      <c r="CV477" s="1">
        <v>196606</v>
      </c>
      <c r="CW477" s="1">
        <v>-1.3</v>
      </c>
      <c r="CX477" s="1">
        <v>0.01</v>
      </c>
      <c r="CY477" s="1">
        <v>-0.5</v>
      </c>
      <c r="CZ477" s="1">
        <v>-0.55000000000000004</v>
      </c>
      <c r="DA477" s="1">
        <v>0.41</v>
      </c>
      <c r="DB477" s="1">
        <v>-0.49</v>
      </c>
      <c r="DC477" s="1">
        <v>-0.89</v>
      </c>
      <c r="DD477" s="1">
        <v>-0.2</v>
      </c>
      <c r="DE477" s="1">
        <v>-0.68</v>
      </c>
      <c r="DF477" s="1">
        <v>0.9</v>
      </c>
      <c r="DG477" s="1">
        <v>-0.11</v>
      </c>
      <c r="DH477" s="1">
        <v>-0.9</v>
      </c>
      <c r="DI477" s="1">
        <v>-0.08</v>
      </c>
      <c r="DJ477" s="1">
        <v>-1.46</v>
      </c>
      <c r="DK477" s="1">
        <v>-0.31</v>
      </c>
      <c r="DL477" s="1">
        <v>-0.16</v>
      </c>
      <c r="DM477" s="1">
        <v>-0.24</v>
      </c>
      <c r="DN477" s="1">
        <v>-0.56000000000000005</v>
      </c>
      <c r="DO477" s="1">
        <v>-0.78</v>
      </c>
      <c r="DQ477" s="1">
        <v>196506</v>
      </c>
      <c r="DR477" s="1">
        <v>-99.99</v>
      </c>
      <c r="DS477" s="1">
        <v>-9.19</v>
      </c>
      <c r="DT477" s="1">
        <v>-8.16</v>
      </c>
      <c r="DU477" s="1">
        <v>-5.69</v>
      </c>
      <c r="DV477" s="1">
        <v>-9.36</v>
      </c>
      <c r="DW477" s="1">
        <v>-8.5500000000000007</v>
      </c>
      <c r="DX477" s="1">
        <v>-7.95</v>
      </c>
      <c r="DY477" s="1">
        <v>-7.47</v>
      </c>
      <c r="DZ477" s="1">
        <v>-4.92</v>
      </c>
      <c r="EA477" s="1">
        <v>-9.4</v>
      </c>
      <c r="EB477" s="1">
        <v>-9.25</v>
      </c>
      <c r="EC477" s="1">
        <v>-8.1999999999999993</v>
      </c>
      <c r="ED477" s="1">
        <v>-8.94</v>
      </c>
      <c r="EE477" s="1">
        <v>-7.97</v>
      </c>
      <c r="EF477" s="1">
        <v>-7.93</v>
      </c>
      <c r="EG477" s="1">
        <v>-7.7</v>
      </c>
      <c r="EH477" s="1">
        <v>-7.25</v>
      </c>
      <c r="EI477" s="1">
        <v>-5.72</v>
      </c>
      <c r="EJ477" s="1">
        <v>-4.1399999999999997</v>
      </c>
      <c r="EL477">
        <v>196506</v>
      </c>
      <c r="EM477">
        <v>-5.51</v>
      </c>
      <c r="EN477">
        <v>-4.3600000000000003</v>
      </c>
      <c r="EO477">
        <v>0.56000000000000005</v>
      </c>
      <c r="EP477">
        <v>0.35</v>
      </c>
      <c r="ER477" s="1">
        <v>196512</v>
      </c>
      <c r="ES477" s="1">
        <v>0.09</v>
      </c>
      <c r="EU477" s="1">
        <v>196501</v>
      </c>
      <c r="EV477" s="1">
        <v>2.97</v>
      </c>
      <c r="EX477" s="1">
        <v>196912</v>
      </c>
      <c r="EY477" s="1">
        <v>0.09</v>
      </c>
      <c r="FA477" s="1">
        <v>196512</v>
      </c>
      <c r="FB477" s="1">
        <f>IF(ISERROR(VLOOKUP($FA477,MOM,LOOKUPS!C$12,0)*$FB$6+VLOOKUP($FA477,STREV,LOOKUPS!C$10,0)*$FC$6+VLOOKUP($FA477,LTREV,LOOKUPS!C$9,0)*$FD$6+VLOOKUP($FA477,CFP,LOOKUPS!C$6,0)*$FE$6+VLOOKUP($FA477,EP,LOOKUPS!C$8,0)*$FF$6+VLOOKUP($FA477,BM,LOOKUPS!C$5,0)*$FG$6+VLOOKUP($FA477,DIV,LOOKUPS!C$7,0)*$FH$6++VLOOKUP($FA477,SIZE,LOOKUPS!C$11,0)*$FI$6),"",VLOOKUP($FA477,MOM,LOOKUPS!C$12,0)*$FB$6+VLOOKUP($FA477,STREV,LOOKUPS!C$10,0)*$FC$6+VLOOKUP($FA477,LTREV,LOOKUPS!C$9,0)*$FD$6+VLOOKUP($FA477,CFP,LOOKUPS!C$6,0)*$FE$6+VLOOKUP($FA477,EP,LOOKUPS!C$8,0)*$FF$6+VLOOKUP($FA477,BM,LOOKUPS!C$5,0)*$FG$6+VLOOKUP($FA477,DIV,LOOKUPS!C$7,0)*$FH$6++VLOOKUP($FA477,SIZE,LOOKUPS!C$11,0)*$FI$6)</f>
        <v>3.7100000000000004</v>
      </c>
      <c r="FC477" s="1">
        <f>IF(ISERROR(VLOOKUP($FA477,MOM,LOOKUPS!D$12,0)*$FB$6+VLOOKUP($FA477,STREV,LOOKUPS!D$10,0)*$FC$6+VLOOKUP($FA477,LTREV,LOOKUPS!D$9,0)*$FD$6+VLOOKUP($FA477,CFP,LOOKUPS!D$6,0)*$FE$6+VLOOKUP($FA477,EP,LOOKUPS!D$8,0)*$FF$6+VLOOKUP($FA477,BM,LOOKUPS!D$5,0)*$FG$6+VLOOKUP($FA477,DIV,LOOKUPS!D$7,0)*$FH$6++VLOOKUP($FA477,SIZE,LOOKUPS!D$11,0)*$FI$6),"",VLOOKUP($FA477,MOM,LOOKUPS!D$12,0)*$FB$6+VLOOKUP($FA477,STREV,LOOKUPS!D$10,0)*$FC$6+VLOOKUP($FA477,LTREV,LOOKUPS!D$9,0)*$FD$6+VLOOKUP($FA477,CFP,LOOKUPS!D$6,0)*$FE$6+VLOOKUP($FA477,EP,LOOKUPS!D$8,0)*$FF$6+VLOOKUP($FA477,BM,LOOKUPS!D$5,0)*$FG$6+VLOOKUP($FA477,DIV,LOOKUPS!D$7,0)*$FH$6++VLOOKUP($FA477,SIZE,LOOKUPS!D$11,0)*$FI$6)</f>
        <v>3.9836</v>
      </c>
      <c r="FD477" s="1">
        <f>IF(ISERROR(VLOOKUP($FA477,MOM,LOOKUPS!E$12,0)*$FB$6+VLOOKUP($FA477,STREV,LOOKUPS!E$10,0)*$FC$6+VLOOKUP($FA477,LTREV,LOOKUPS!E$9,0)*$FD$6+VLOOKUP($FA477,CFP,LOOKUPS!E$6,0)*$FE$6+VLOOKUP($FA477,EP,LOOKUPS!E$8,0)*$FF$6+VLOOKUP($FA477,BM,LOOKUPS!E$5,0)*$FG$6+VLOOKUP($FA477,DIV,LOOKUPS!E$7,0)*$FH$6++VLOOKUP($FA477,SIZE,LOOKUPS!E$11,0)*$FI$6),"",VLOOKUP($FA477,MOM,LOOKUPS!E$12,0)*$FB$6+VLOOKUP($FA477,STREV,LOOKUPS!E$10,0)*$FC$6+VLOOKUP($FA477,LTREV,LOOKUPS!E$9,0)*$FD$6+VLOOKUP($FA477,CFP,LOOKUPS!E$6,0)*$FE$6+VLOOKUP($FA477,EP,LOOKUPS!E$8,0)*$FF$6+VLOOKUP($FA477,BM,LOOKUPS!E$5,0)*$FG$6+VLOOKUP($FA477,DIV,LOOKUPS!E$7,0)*$FH$6++VLOOKUP($FA477,SIZE,LOOKUPS!E$11,0)*$FI$6)</f>
        <v>2.8489000000000004</v>
      </c>
      <c r="FE477" s="1">
        <f>IF(ISERROR(VLOOKUP($FA477,MOM,LOOKUPS!F$12,0)*$FB$6+VLOOKUP($FA477,STREV,LOOKUPS!F$10,0)*$FC$6+VLOOKUP($FA477,LTREV,LOOKUPS!F$9,0)*$FD$6+VLOOKUP($FA477,CFP,LOOKUPS!F$6,0)*$FE$6+VLOOKUP($FA477,EP,LOOKUPS!F$8,0)*$FF$6+VLOOKUP($FA477,BM,LOOKUPS!F$5,0)*$FG$6+VLOOKUP($FA477,DIV,LOOKUPS!F$7,0)*$FH$6++VLOOKUP($FA477,SIZE,LOOKUPS!F$11,0)*$FI$6),"",VLOOKUP($FA477,MOM,LOOKUPS!F$12,0)*$FB$6+VLOOKUP($FA477,STREV,LOOKUPS!F$10,0)*$FC$6+VLOOKUP($FA477,LTREV,LOOKUPS!F$9,0)*$FD$6+VLOOKUP($FA477,CFP,LOOKUPS!F$6,0)*$FE$6+VLOOKUP($FA477,EP,LOOKUPS!F$8,0)*$FF$6+VLOOKUP($FA477,BM,LOOKUPS!F$5,0)*$FG$6+VLOOKUP($FA477,DIV,LOOKUPS!F$7,0)*$FH$6++VLOOKUP($FA477,SIZE,LOOKUPS!F$11,0)*$FI$6)</f>
        <v>3.8596000000000004</v>
      </c>
      <c r="FF477" s="1">
        <f>IF(ISERROR(VLOOKUP($FA477,MOM,LOOKUPS!G$12,0)*$FB$6+VLOOKUP($FA477,STREV,LOOKUPS!G$10,0)*$FC$6+VLOOKUP($FA477,LTREV,LOOKUPS!G$9,0)*$FD$6+VLOOKUP($FA477,CFP,LOOKUPS!G$6,0)*$FE$6+VLOOKUP($FA477,EP,LOOKUPS!G$8,0)*$FF$6+VLOOKUP($FA477,BM,LOOKUPS!G$5,0)*$FG$6+VLOOKUP($FA477,DIV,LOOKUPS!G$7,0)*$FH$6++VLOOKUP($FA477,SIZE,LOOKUPS!G$11,0)*$FI$6),"",VLOOKUP($FA477,MOM,LOOKUPS!G$12,0)*$FB$6+VLOOKUP($FA477,STREV,LOOKUPS!G$10,0)*$FC$6+VLOOKUP($FA477,LTREV,LOOKUPS!G$9,0)*$FD$6+VLOOKUP($FA477,CFP,LOOKUPS!G$6,0)*$FE$6+VLOOKUP($FA477,EP,LOOKUPS!G$8,0)*$FF$6+VLOOKUP($FA477,BM,LOOKUPS!G$5,0)*$FG$6+VLOOKUP($FA477,DIV,LOOKUPS!G$7,0)*$FH$6++VLOOKUP($FA477,SIZE,LOOKUPS!G$11,0)*$FI$6)</f>
        <v>4.0312000000000001</v>
      </c>
      <c r="FG477" s="1">
        <f>IF(ISERROR(VLOOKUP($FA477,MOM,LOOKUPS!H$12,0)*$FB$6+VLOOKUP($FA477,STREV,LOOKUPS!H$10,0)*$FC$6+VLOOKUP($FA477,LTREV,LOOKUPS!H$9,0)*$FD$6+VLOOKUP($FA477,CFP,LOOKUPS!H$6,0)*$FE$6+VLOOKUP($FA477,EP,LOOKUPS!H$8,0)*$FF$6+VLOOKUP($FA477,BM,LOOKUPS!H$5,0)*$FG$6+VLOOKUP($FA477,DIV,LOOKUPS!H$7,0)*$FH$6++VLOOKUP($FA477,SIZE,LOOKUPS!H$11,0)*$FI$6),"",VLOOKUP($FA477,MOM,LOOKUPS!H$12,0)*$FB$6+VLOOKUP($FA477,STREV,LOOKUPS!H$10,0)*$FC$6+VLOOKUP($FA477,LTREV,LOOKUPS!H$9,0)*$FD$6+VLOOKUP($FA477,CFP,LOOKUPS!H$6,0)*$FE$6+VLOOKUP($FA477,EP,LOOKUPS!H$8,0)*$FF$6+VLOOKUP($FA477,BM,LOOKUPS!H$5,0)*$FG$6+VLOOKUP($FA477,DIV,LOOKUPS!H$7,0)*$FH$6++VLOOKUP($FA477,SIZE,LOOKUPS!H$11,0)*$FI$6)</f>
        <v>4.0185000000000004</v>
      </c>
      <c r="FH477" s="1">
        <f>IF(ISERROR(VLOOKUP($FA477,MOM,LOOKUPS!I$12,0)*$FB$6+VLOOKUP($FA477,STREV,LOOKUPS!I$10,0)*$FC$6+VLOOKUP($FA477,LTREV,LOOKUPS!I$9,0)*$FD$6+VLOOKUP($FA477,CFP,LOOKUPS!I$6,0)*$FE$6+VLOOKUP($FA477,EP,LOOKUPS!I$8,0)*$FF$6+VLOOKUP($FA477,BM,LOOKUPS!I$5,0)*$FG$6+VLOOKUP($FA477,DIV,LOOKUPS!I$7,0)*$FH$6++VLOOKUP($FA477,SIZE,LOOKUPS!I$11,0)*$FI$6),"",VLOOKUP($FA477,MOM,LOOKUPS!I$12,0)*$FB$6+VLOOKUP($FA477,STREV,LOOKUPS!I$10,0)*$FC$6+VLOOKUP($FA477,LTREV,LOOKUPS!I$9,0)*$FD$6+VLOOKUP($FA477,CFP,LOOKUPS!I$6,0)*$FE$6+VLOOKUP($FA477,EP,LOOKUPS!I$8,0)*$FF$6+VLOOKUP($FA477,BM,LOOKUPS!I$5,0)*$FG$6+VLOOKUP($FA477,DIV,LOOKUPS!I$7,0)*$FH$6++VLOOKUP($FA477,SIZE,LOOKUPS!I$11,0)*$FI$6)</f>
        <v>4.2093999999999996</v>
      </c>
      <c r="FI477" s="1">
        <f>IF(ISERROR(VLOOKUP($FA477,MOM,LOOKUPS!J$12,0)*$FB$6+VLOOKUP($FA477,STREV,LOOKUPS!J$10,0)*$FC$6+VLOOKUP($FA477,LTREV,LOOKUPS!J$9,0)*$FD$6+VLOOKUP($FA477,CFP,LOOKUPS!J$6,0)*$FE$6+VLOOKUP($FA477,EP,LOOKUPS!J$8,0)*$FF$6+VLOOKUP($FA477,BM,LOOKUPS!J$5,0)*$FG$6+VLOOKUP($FA477,DIV,LOOKUPS!J$7,0)*$FH$6++VLOOKUP($FA477,SIZE,LOOKUPS!J$11,0)*$FI$6),"",VLOOKUP($FA477,MOM,LOOKUPS!J$12,0)*$FB$6+VLOOKUP($FA477,STREV,LOOKUPS!J$10,0)*$FC$6+VLOOKUP($FA477,LTREV,LOOKUPS!J$9,0)*$FD$6+VLOOKUP($FA477,CFP,LOOKUPS!J$6,0)*$FE$6+VLOOKUP($FA477,EP,LOOKUPS!J$8,0)*$FF$6+VLOOKUP($FA477,BM,LOOKUPS!J$5,0)*$FG$6+VLOOKUP($FA477,DIV,LOOKUPS!J$7,0)*$FH$6++VLOOKUP($FA477,SIZE,LOOKUPS!J$11,0)*$FI$6)</f>
        <v>4.5486000000000004</v>
      </c>
      <c r="FJ477" s="1">
        <f>IF(ISERROR(VLOOKUP($FA477,MOM,LOOKUPS!K$12,0)*$FB$6+VLOOKUP($FA477,STREV,LOOKUPS!K$10,0)*$FC$6+VLOOKUP($FA477,LTREV,LOOKUPS!K$9,0)*$FD$6+VLOOKUP($FA477,CFP,LOOKUPS!K$6,0)*$FE$6+VLOOKUP($FA477,EP,LOOKUPS!K$8,0)*$FF$6+VLOOKUP($FA477,BM,LOOKUPS!K$5,0)*$FG$6+VLOOKUP($FA477,DIV,LOOKUPS!K$7,0)*$FH$6++VLOOKUP($FA477,SIZE,LOOKUPS!K$11,0)*$FI$6),"",VLOOKUP($FA477,MOM,LOOKUPS!K$12,0)*$FB$6+VLOOKUP($FA477,STREV,LOOKUPS!K$10,0)*$FC$6+VLOOKUP($FA477,LTREV,LOOKUPS!K$9,0)*$FD$6+VLOOKUP($FA477,CFP,LOOKUPS!K$6,0)*$FE$6+VLOOKUP($FA477,EP,LOOKUPS!K$8,0)*$FF$6+VLOOKUP($FA477,BM,LOOKUPS!K$5,0)*$FG$6+VLOOKUP($FA477,DIV,LOOKUPS!K$7,0)*$FH$6++VLOOKUP($FA477,SIZE,LOOKUPS!K$11,0)*$FI$6)</f>
        <v>4.9756</v>
      </c>
      <c r="FK477" s="1">
        <f>IF(ISERROR(VLOOKUP($FA477,MOM,LOOKUPS!L$12,0)*$FB$6+VLOOKUP($FA477,STREV,LOOKUPS!L$10,0)*$FC$6+VLOOKUP($FA477,LTREV,LOOKUPS!L$9,0)*$FD$6+VLOOKUP($FA477,CFP,LOOKUPS!L$6,0)*$FE$6+VLOOKUP($FA477,EP,LOOKUPS!L$8,0)*$FF$6+VLOOKUP($FA477,BM,LOOKUPS!L$5,0)*$FG$6+VLOOKUP($FA477,DIV,LOOKUPS!L$7,0)*$FH$6++VLOOKUP($FA477,SIZE,LOOKUPS!L$11,0)*$FI$6),"",VLOOKUP($FA477,MOM,LOOKUPS!L$12,0)*$FB$6+VLOOKUP($FA477,STREV,LOOKUPS!L$10,0)*$FC$6+VLOOKUP($FA477,LTREV,LOOKUPS!L$9,0)*$FD$6+VLOOKUP($FA477,CFP,LOOKUPS!L$6,0)*$FE$6+VLOOKUP($FA477,EP,LOOKUPS!L$8,0)*$FF$6+VLOOKUP($FA477,BM,LOOKUPS!L$5,0)*$FG$6+VLOOKUP($FA477,DIV,LOOKUPS!L$7,0)*$FH$6++VLOOKUP($FA477,SIZE,LOOKUPS!L$11,0)*$FI$6)</f>
        <v>6.2782</v>
      </c>
    </row>
    <row r="478" spans="1:167" x14ac:dyDescent="0.3">
      <c r="A478" s="1">
        <v>196601</v>
      </c>
      <c r="B478" s="1">
        <v>8.1199999999999992</v>
      </c>
      <c r="C478" s="1">
        <v>5.76</v>
      </c>
      <c r="D478" s="1">
        <v>3.55</v>
      </c>
      <c r="E478" s="1">
        <v>4.12</v>
      </c>
      <c r="F478" s="1">
        <v>5.73</v>
      </c>
      <c r="G478" s="1">
        <v>5.36</v>
      </c>
      <c r="H478" s="1">
        <v>5.88</v>
      </c>
      <c r="I478" s="1">
        <v>5.62</v>
      </c>
      <c r="J478" s="1">
        <v>7.84</v>
      </c>
      <c r="K478" s="1">
        <v>9.32</v>
      </c>
      <c r="M478" s="1">
        <v>196502</v>
      </c>
      <c r="N478" s="1">
        <v>3.87</v>
      </c>
      <c r="O478" s="1">
        <v>4.78</v>
      </c>
      <c r="P478" s="1">
        <v>2.78</v>
      </c>
      <c r="Q478" s="1">
        <v>3.25</v>
      </c>
      <c r="R478" s="1">
        <v>2.95</v>
      </c>
      <c r="S478" s="1">
        <v>3.95</v>
      </c>
      <c r="T478" s="1">
        <v>3.09</v>
      </c>
      <c r="U478" s="1">
        <v>3.34</v>
      </c>
      <c r="V478" s="1">
        <v>3.25</v>
      </c>
      <c r="W478" s="1">
        <v>3.03</v>
      </c>
      <c r="Y478" s="1">
        <v>197001</v>
      </c>
      <c r="Z478" s="1">
        <v>-2.44</v>
      </c>
      <c r="AA478" s="1">
        <v>-3.32</v>
      </c>
      <c r="AB478" s="1">
        <v>-3.5</v>
      </c>
      <c r="AC478" s="1">
        <v>-3.31</v>
      </c>
      <c r="AD478" s="1">
        <v>-4.16</v>
      </c>
      <c r="AE478" s="1">
        <v>-2.11</v>
      </c>
      <c r="AF478" s="1">
        <v>-3.67</v>
      </c>
      <c r="AG478" s="1">
        <v>-3.22</v>
      </c>
      <c r="AH478" s="1">
        <v>-3.19</v>
      </c>
      <c r="AI478" s="1">
        <v>-5.67</v>
      </c>
      <c r="AK478">
        <v>199007</v>
      </c>
      <c r="AL478">
        <v>-3.13</v>
      </c>
      <c r="AM478">
        <v>-3.05</v>
      </c>
      <c r="AN478">
        <v>-2.63</v>
      </c>
      <c r="AO478">
        <v>-3.25</v>
      </c>
      <c r="AP478">
        <v>-2.9</v>
      </c>
      <c r="AQ478">
        <v>-3.11</v>
      </c>
      <c r="AR478">
        <v>-2.38</v>
      </c>
      <c r="AS478">
        <v>-3.05</v>
      </c>
      <c r="AT478">
        <v>-3.39</v>
      </c>
      <c r="AU478">
        <v>-2.4700000000000002</v>
      </c>
      <c r="AV478">
        <v>-3.66</v>
      </c>
      <c r="AW478">
        <v>-3.62</v>
      </c>
      <c r="AX478">
        <v>-2.61</v>
      </c>
      <c r="AY478">
        <v>-2.08</v>
      </c>
      <c r="AZ478">
        <v>-2.61</v>
      </c>
      <c r="BA478">
        <v>-3.23</v>
      </c>
      <c r="BB478">
        <v>-2.88</v>
      </c>
      <c r="BC478">
        <v>-3.96</v>
      </c>
      <c r="BD478">
        <v>-2.97</v>
      </c>
      <c r="BF478" s="1">
        <v>199007</v>
      </c>
      <c r="BG478" s="1">
        <v>-2.66</v>
      </c>
      <c r="BH478" s="1">
        <v>-3.37</v>
      </c>
      <c r="BI478" s="1">
        <v>-2.87</v>
      </c>
      <c r="BJ478" s="1">
        <v>-3.36</v>
      </c>
      <c r="BK478" s="1">
        <v>-3.41</v>
      </c>
      <c r="BL478" s="1">
        <v>-3.04</v>
      </c>
      <c r="BM478" s="1">
        <v>-3.05</v>
      </c>
      <c r="BN478" s="1">
        <v>-2.5299999999999998</v>
      </c>
      <c r="BO478" s="1">
        <v>-3.7</v>
      </c>
      <c r="BP478" s="1">
        <v>-3.4</v>
      </c>
      <c r="BQ478" s="1">
        <v>-3.43</v>
      </c>
      <c r="BR478" s="1">
        <v>-3.25</v>
      </c>
      <c r="BS478" s="1">
        <v>-2.84</v>
      </c>
      <c r="BT478" s="1">
        <v>-3.31</v>
      </c>
      <c r="BU478" s="1">
        <v>-2.77</v>
      </c>
      <c r="BV478" s="1">
        <v>-2.5299999999999998</v>
      </c>
      <c r="BW478" s="1">
        <v>-2.5299999999999998</v>
      </c>
      <c r="BX478" s="1">
        <v>-3.58</v>
      </c>
      <c r="BY478" s="1">
        <v>-3.82</v>
      </c>
      <c r="CA478" s="1">
        <v>196507</v>
      </c>
      <c r="CB478" s="1">
        <v>-0.97</v>
      </c>
      <c r="CC478" s="1">
        <v>2.17</v>
      </c>
      <c r="CD478" s="1">
        <v>3.2</v>
      </c>
      <c r="CE478" s="1">
        <v>3.79</v>
      </c>
      <c r="CF478" s="1">
        <v>1.96</v>
      </c>
      <c r="CG478" s="1">
        <v>2.63</v>
      </c>
      <c r="CH478" s="1">
        <v>3.21</v>
      </c>
      <c r="CI478" s="1">
        <v>2.98</v>
      </c>
      <c r="CJ478" s="1">
        <v>4.51</v>
      </c>
      <c r="CK478" s="1">
        <v>2.4300000000000002</v>
      </c>
      <c r="CL478" s="1">
        <v>1.32</v>
      </c>
      <c r="CM478" s="1">
        <v>2.64</v>
      </c>
      <c r="CN478" s="1">
        <v>2.62</v>
      </c>
      <c r="CO478" s="1">
        <v>3.65</v>
      </c>
      <c r="CP478" s="1">
        <v>2.74</v>
      </c>
      <c r="CQ478" s="1">
        <v>3.7</v>
      </c>
      <c r="CR478" s="1">
        <v>2.21</v>
      </c>
      <c r="CS478" s="1">
        <v>3.86</v>
      </c>
      <c r="CT478" s="1">
        <v>5.08</v>
      </c>
      <c r="CV478" s="1">
        <v>196607</v>
      </c>
      <c r="CW478" s="1">
        <v>-2.59</v>
      </c>
      <c r="CX478" s="1">
        <v>-1.68</v>
      </c>
      <c r="CY478" s="1">
        <v>-1.05</v>
      </c>
      <c r="CZ478" s="1">
        <v>-0.93</v>
      </c>
      <c r="DA478" s="1">
        <v>-1.86</v>
      </c>
      <c r="DB478" s="1">
        <v>-1.04</v>
      </c>
      <c r="DC478" s="1">
        <v>-0.95</v>
      </c>
      <c r="DD478" s="1">
        <v>-1</v>
      </c>
      <c r="DE478" s="1">
        <v>-1.1399999999999999</v>
      </c>
      <c r="DF478" s="1">
        <v>-1.91</v>
      </c>
      <c r="DG478" s="1">
        <v>-1.81</v>
      </c>
      <c r="DH478" s="1">
        <v>-1.28</v>
      </c>
      <c r="DI478" s="1">
        <v>-0.79</v>
      </c>
      <c r="DJ478" s="1">
        <v>-0.28000000000000003</v>
      </c>
      <c r="DK478" s="1">
        <v>-1.68</v>
      </c>
      <c r="DL478" s="1">
        <v>-1.52</v>
      </c>
      <c r="DM478" s="1">
        <v>-0.47</v>
      </c>
      <c r="DN478" s="1">
        <v>-1.08</v>
      </c>
      <c r="DO478" s="1">
        <v>-1.18</v>
      </c>
      <c r="DQ478" s="1">
        <v>196507</v>
      </c>
      <c r="DR478" s="1">
        <v>-99.99</v>
      </c>
      <c r="DS478" s="1">
        <v>2.93</v>
      </c>
      <c r="DT478" s="1">
        <v>3.26</v>
      </c>
      <c r="DU478" s="1">
        <v>2.37</v>
      </c>
      <c r="DV478" s="1">
        <v>2.84</v>
      </c>
      <c r="DW478" s="1">
        <v>3.55</v>
      </c>
      <c r="DX478" s="1">
        <v>3.32</v>
      </c>
      <c r="DY478" s="1">
        <v>3.09</v>
      </c>
      <c r="DZ478" s="1">
        <v>1.83</v>
      </c>
      <c r="EA478" s="1">
        <v>2.67</v>
      </c>
      <c r="EB478" s="1">
        <v>3.54</v>
      </c>
      <c r="EC478" s="1">
        <v>3.48</v>
      </c>
      <c r="ED478" s="1">
        <v>3.62</v>
      </c>
      <c r="EE478" s="1">
        <v>3.23</v>
      </c>
      <c r="EF478" s="1">
        <v>3.41</v>
      </c>
      <c r="EG478" s="1">
        <v>2.76</v>
      </c>
      <c r="EH478" s="1">
        <v>3.46</v>
      </c>
      <c r="EI478" s="1">
        <v>2.44</v>
      </c>
      <c r="EJ478" s="1">
        <v>1.22</v>
      </c>
      <c r="EL478">
        <v>196507</v>
      </c>
      <c r="EM478">
        <v>1.43</v>
      </c>
      <c r="EN478">
        <v>0.87</v>
      </c>
      <c r="EO478">
        <v>2.1800000000000002</v>
      </c>
      <c r="EP478">
        <v>0.31</v>
      </c>
      <c r="ER478" s="1">
        <v>196601</v>
      </c>
      <c r="ES478" s="1">
        <v>5.41</v>
      </c>
      <c r="EU478" s="1">
        <v>196502</v>
      </c>
      <c r="EV478" s="1">
        <v>-0.56999999999999995</v>
      </c>
      <c r="EX478" s="1">
        <v>197001</v>
      </c>
      <c r="EY478" s="1">
        <v>4.09</v>
      </c>
      <c r="FA478" s="1">
        <v>196601</v>
      </c>
      <c r="FB478" s="1">
        <f>IF(ISERROR(VLOOKUP($FA478,MOM,LOOKUPS!C$12,0)*$FB$6+VLOOKUP($FA478,STREV,LOOKUPS!C$10,0)*$FC$6+VLOOKUP($FA478,LTREV,LOOKUPS!C$9,0)*$FD$6+VLOOKUP($FA478,CFP,LOOKUPS!C$6,0)*$FE$6+VLOOKUP($FA478,EP,LOOKUPS!C$8,0)*$FF$6+VLOOKUP($FA478,BM,LOOKUPS!C$5,0)*$FG$6+VLOOKUP($FA478,DIV,LOOKUPS!C$7,0)*$FH$6++VLOOKUP($FA478,SIZE,LOOKUPS!C$11,0)*$FI$6),"",VLOOKUP($FA478,MOM,LOOKUPS!C$12,0)*$FB$6+VLOOKUP($FA478,STREV,LOOKUPS!C$10,0)*$FC$6+VLOOKUP($FA478,LTREV,LOOKUPS!C$9,0)*$FD$6+VLOOKUP($FA478,CFP,LOOKUPS!C$6,0)*$FE$6+VLOOKUP($FA478,EP,LOOKUPS!C$8,0)*$FF$6+VLOOKUP($FA478,BM,LOOKUPS!C$5,0)*$FG$6+VLOOKUP($FA478,DIV,LOOKUPS!C$7,0)*$FH$6++VLOOKUP($FA478,SIZE,LOOKUPS!C$11,0)*$FI$6)</f>
        <v>6.1280999999999999</v>
      </c>
      <c r="FC478" s="1">
        <f>IF(ISERROR(VLOOKUP($FA478,MOM,LOOKUPS!D$12,0)*$FB$6+VLOOKUP($FA478,STREV,LOOKUPS!D$10,0)*$FC$6+VLOOKUP($FA478,LTREV,LOOKUPS!D$9,0)*$FD$6+VLOOKUP($FA478,CFP,LOOKUPS!D$6,0)*$FE$6+VLOOKUP($FA478,EP,LOOKUPS!D$8,0)*$FF$6+VLOOKUP($FA478,BM,LOOKUPS!D$5,0)*$FG$6+VLOOKUP($FA478,DIV,LOOKUPS!D$7,0)*$FH$6++VLOOKUP($FA478,SIZE,LOOKUPS!D$11,0)*$FI$6),"",VLOOKUP($FA478,MOM,LOOKUPS!D$12,0)*$FB$6+VLOOKUP($FA478,STREV,LOOKUPS!D$10,0)*$FC$6+VLOOKUP($FA478,LTREV,LOOKUPS!D$9,0)*$FD$6+VLOOKUP($FA478,CFP,LOOKUPS!D$6,0)*$FE$6+VLOOKUP($FA478,EP,LOOKUPS!D$8,0)*$FF$6+VLOOKUP($FA478,BM,LOOKUPS!D$5,0)*$FG$6+VLOOKUP($FA478,DIV,LOOKUPS!D$7,0)*$FH$6++VLOOKUP($FA478,SIZE,LOOKUPS!D$11,0)*$FI$6)</f>
        <v>4.8624999999999998</v>
      </c>
      <c r="FD478" s="1">
        <f>IF(ISERROR(VLOOKUP($FA478,MOM,LOOKUPS!E$12,0)*$FB$6+VLOOKUP($FA478,STREV,LOOKUPS!E$10,0)*$FC$6+VLOOKUP($FA478,LTREV,LOOKUPS!E$9,0)*$FD$6+VLOOKUP($FA478,CFP,LOOKUPS!E$6,0)*$FE$6+VLOOKUP($FA478,EP,LOOKUPS!E$8,0)*$FF$6+VLOOKUP($FA478,BM,LOOKUPS!E$5,0)*$FG$6+VLOOKUP($FA478,DIV,LOOKUPS!E$7,0)*$FH$6++VLOOKUP($FA478,SIZE,LOOKUPS!E$11,0)*$FI$6),"",VLOOKUP($FA478,MOM,LOOKUPS!E$12,0)*$FB$6+VLOOKUP($FA478,STREV,LOOKUPS!E$10,0)*$FC$6+VLOOKUP($FA478,LTREV,LOOKUPS!E$9,0)*$FD$6+VLOOKUP($FA478,CFP,LOOKUPS!E$6,0)*$FE$6+VLOOKUP($FA478,EP,LOOKUPS!E$8,0)*$FF$6+VLOOKUP($FA478,BM,LOOKUPS!E$5,0)*$FG$6+VLOOKUP($FA478,DIV,LOOKUPS!E$7,0)*$FH$6++VLOOKUP($FA478,SIZE,LOOKUPS!E$11,0)*$FI$6)</f>
        <v>4.4790000000000001</v>
      </c>
      <c r="FE478" s="1">
        <f>IF(ISERROR(VLOOKUP($FA478,MOM,LOOKUPS!F$12,0)*$FB$6+VLOOKUP($FA478,STREV,LOOKUPS!F$10,0)*$FC$6+VLOOKUP($FA478,LTREV,LOOKUPS!F$9,0)*$FD$6+VLOOKUP($FA478,CFP,LOOKUPS!F$6,0)*$FE$6+VLOOKUP($FA478,EP,LOOKUPS!F$8,0)*$FF$6+VLOOKUP($FA478,BM,LOOKUPS!F$5,0)*$FG$6+VLOOKUP($FA478,DIV,LOOKUPS!F$7,0)*$FH$6++VLOOKUP($FA478,SIZE,LOOKUPS!F$11,0)*$FI$6),"",VLOOKUP($FA478,MOM,LOOKUPS!F$12,0)*$FB$6+VLOOKUP($FA478,STREV,LOOKUPS!F$10,0)*$FC$6+VLOOKUP($FA478,LTREV,LOOKUPS!F$9,0)*$FD$6+VLOOKUP($FA478,CFP,LOOKUPS!F$6,0)*$FE$6+VLOOKUP($FA478,EP,LOOKUPS!F$8,0)*$FF$6+VLOOKUP($FA478,BM,LOOKUPS!F$5,0)*$FG$6+VLOOKUP($FA478,DIV,LOOKUPS!F$7,0)*$FH$6++VLOOKUP($FA478,SIZE,LOOKUPS!F$11,0)*$FI$6)</f>
        <v>4.8093000000000004</v>
      </c>
      <c r="FF478" s="1">
        <f>IF(ISERROR(VLOOKUP($FA478,MOM,LOOKUPS!G$12,0)*$FB$6+VLOOKUP($FA478,STREV,LOOKUPS!G$10,0)*$FC$6+VLOOKUP($FA478,LTREV,LOOKUPS!G$9,0)*$FD$6+VLOOKUP($FA478,CFP,LOOKUPS!G$6,0)*$FE$6+VLOOKUP($FA478,EP,LOOKUPS!G$8,0)*$FF$6+VLOOKUP($FA478,BM,LOOKUPS!G$5,0)*$FG$6+VLOOKUP($FA478,DIV,LOOKUPS!G$7,0)*$FH$6++VLOOKUP($FA478,SIZE,LOOKUPS!G$11,0)*$FI$6),"",VLOOKUP($FA478,MOM,LOOKUPS!G$12,0)*$FB$6+VLOOKUP($FA478,STREV,LOOKUPS!G$10,0)*$FC$6+VLOOKUP($FA478,LTREV,LOOKUPS!G$9,0)*$FD$6+VLOOKUP($FA478,CFP,LOOKUPS!G$6,0)*$FE$6+VLOOKUP($FA478,EP,LOOKUPS!G$8,0)*$FF$6+VLOOKUP($FA478,BM,LOOKUPS!G$5,0)*$FG$6+VLOOKUP($FA478,DIV,LOOKUPS!G$7,0)*$FH$6++VLOOKUP($FA478,SIZE,LOOKUPS!G$11,0)*$FI$6)</f>
        <v>4.8499000000000008</v>
      </c>
      <c r="FG478" s="1">
        <f>IF(ISERROR(VLOOKUP($FA478,MOM,LOOKUPS!H$12,0)*$FB$6+VLOOKUP($FA478,STREV,LOOKUPS!H$10,0)*$FC$6+VLOOKUP($FA478,LTREV,LOOKUPS!H$9,0)*$FD$6+VLOOKUP($FA478,CFP,LOOKUPS!H$6,0)*$FE$6+VLOOKUP($FA478,EP,LOOKUPS!H$8,0)*$FF$6+VLOOKUP($FA478,BM,LOOKUPS!H$5,0)*$FG$6+VLOOKUP($FA478,DIV,LOOKUPS!H$7,0)*$FH$6++VLOOKUP($FA478,SIZE,LOOKUPS!H$11,0)*$FI$6),"",VLOOKUP($FA478,MOM,LOOKUPS!H$12,0)*$FB$6+VLOOKUP($FA478,STREV,LOOKUPS!H$10,0)*$FC$6+VLOOKUP($FA478,LTREV,LOOKUPS!H$9,0)*$FD$6+VLOOKUP($FA478,CFP,LOOKUPS!H$6,0)*$FE$6+VLOOKUP($FA478,EP,LOOKUPS!H$8,0)*$FF$6+VLOOKUP($FA478,BM,LOOKUPS!H$5,0)*$FG$6+VLOOKUP($FA478,DIV,LOOKUPS!H$7,0)*$FH$6++VLOOKUP($FA478,SIZE,LOOKUPS!H$11,0)*$FI$6)</f>
        <v>5.0939000000000005</v>
      </c>
      <c r="FH478" s="1">
        <f>IF(ISERROR(VLOOKUP($FA478,MOM,LOOKUPS!I$12,0)*$FB$6+VLOOKUP($FA478,STREV,LOOKUPS!I$10,0)*$FC$6+VLOOKUP($FA478,LTREV,LOOKUPS!I$9,0)*$FD$6+VLOOKUP($FA478,CFP,LOOKUPS!I$6,0)*$FE$6+VLOOKUP($FA478,EP,LOOKUPS!I$8,0)*$FF$6+VLOOKUP($FA478,BM,LOOKUPS!I$5,0)*$FG$6+VLOOKUP($FA478,DIV,LOOKUPS!I$7,0)*$FH$6++VLOOKUP($FA478,SIZE,LOOKUPS!I$11,0)*$FI$6),"",VLOOKUP($FA478,MOM,LOOKUPS!I$12,0)*$FB$6+VLOOKUP($FA478,STREV,LOOKUPS!I$10,0)*$FC$6+VLOOKUP($FA478,LTREV,LOOKUPS!I$9,0)*$FD$6+VLOOKUP($FA478,CFP,LOOKUPS!I$6,0)*$FE$6+VLOOKUP($FA478,EP,LOOKUPS!I$8,0)*$FF$6+VLOOKUP($FA478,BM,LOOKUPS!I$5,0)*$FG$6+VLOOKUP($FA478,DIV,LOOKUPS!I$7,0)*$FH$6++VLOOKUP($FA478,SIZE,LOOKUPS!I$11,0)*$FI$6)</f>
        <v>7.0296000000000003</v>
      </c>
      <c r="FI478" s="1">
        <f>IF(ISERROR(VLOOKUP($FA478,MOM,LOOKUPS!J$12,0)*$FB$6+VLOOKUP($FA478,STREV,LOOKUPS!J$10,0)*$FC$6+VLOOKUP($FA478,LTREV,LOOKUPS!J$9,0)*$FD$6+VLOOKUP($FA478,CFP,LOOKUPS!J$6,0)*$FE$6+VLOOKUP($FA478,EP,LOOKUPS!J$8,0)*$FF$6+VLOOKUP($FA478,BM,LOOKUPS!J$5,0)*$FG$6+VLOOKUP($FA478,DIV,LOOKUPS!J$7,0)*$FH$6++VLOOKUP($FA478,SIZE,LOOKUPS!J$11,0)*$FI$6),"",VLOOKUP($FA478,MOM,LOOKUPS!J$12,0)*$FB$6+VLOOKUP($FA478,STREV,LOOKUPS!J$10,0)*$FC$6+VLOOKUP($FA478,LTREV,LOOKUPS!J$9,0)*$FD$6+VLOOKUP($FA478,CFP,LOOKUPS!J$6,0)*$FE$6+VLOOKUP($FA478,EP,LOOKUPS!J$8,0)*$FF$6+VLOOKUP($FA478,BM,LOOKUPS!J$5,0)*$FG$6+VLOOKUP($FA478,DIV,LOOKUPS!J$7,0)*$FH$6++VLOOKUP($FA478,SIZE,LOOKUPS!J$11,0)*$FI$6)</f>
        <v>5.6256000000000004</v>
      </c>
      <c r="FJ478" s="1">
        <f>IF(ISERROR(VLOOKUP($FA478,MOM,LOOKUPS!K$12,0)*$FB$6+VLOOKUP($FA478,STREV,LOOKUPS!K$10,0)*$FC$6+VLOOKUP($FA478,LTREV,LOOKUPS!K$9,0)*$FD$6+VLOOKUP($FA478,CFP,LOOKUPS!K$6,0)*$FE$6+VLOOKUP($FA478,EP,LOOKUPS!K$8,0)*$FF$6+VLOOKUP($FA478,BM,LOOKUPS!K$5,0)*$FG$6+VLOOKUP($FA478,DIV,LOOKUPS!K$7,0)*$FH$6++VLOOKUP($FA478,SIZE,LOOKUPS!K$11,0)*$FI$6),"",VLOOKUP($FA478,MOM,LOOKUPS!K$12,0)*$FB$6+VLOOKUP($FA478,STREV,LOOKUPS!K$10,0)*$FC$6+VLOOKUP($FA478,LTREV,LOOKUPS!K$9,0)*$FD$6+VLOOKUP($FA478,CFP,LOOKUPS!K$6,0)*$FE$6+VLOOKUP($FA478,EP,LOOKUPS!K$8,0)*$FF$6+VLOOKUP($FA478,BM,LOOKUPS!K$5,0)*$FG$6+VLOOKUP($FA478,DIV,LOOKUPS!K$7,0)*$FH$6++VLOOKUP($FA478,SIZE,LOOKUPS!K$11,0)*$FI$6)</f>
        <v>6.9682000000000004</v>
      </c>
      <c r="FK478" s="1">
        <f>IF(ISERROR(VLOOKUP($FA478,MOM,LOOKUPS!L$12,0)*$FB$6+VLOOKUP($FA478,STREV,LOOKUPS!L$10,0)*$FC$6+VLOOKUP($FA478,LTREV,LOOKUPS!L$9,0)*$FD$6+VLOOKUP($FA478,CFP,LOOKUPS!L$6,0)*$FE$6+VLOOKUP($FA478,EP,LOOKUPS!L$8,0)*$FF$6+VLOOKUP($FA478,BM,LOOKUPS!L$5,0)*$FG$6+VLOOKUP($FA478,DIV,LOOKUPS!L$7,0)*$FH$6++VLOOKUP($FA478,SIZE,LOOKUPS!L$11,0)*$FI$6),"",VLOOKUP($FA478,MOM,LOOKUPS!L$12,0)*$FB$6+VLOOKUP($FA478,STREV,LOOKUPS!L$10,0)*$FC$6+VLOOKUP($FA478,LTREV,LOOKUPS!L$9,0)*$FD$6+VLOOKUP($FA478,CFP,LOOKUPS!L$6,0)*$FE$6+VLOOKUP($FA478,EP,LOOKUPS!L$8,0)*$FF$6+VLOOKUP($FA478,BM,LOOKUPS!L$5,0)*$FG$6+VLOOKUP($FA478,DIV,LOOKUPS!L$7,0)*$FH$6++VLOOKUP($FA478,SIZE,LOOKUPS!L$11,0)*$FI$6)</f>
        <v>9.5213000000000001</v>
      </c>
    </row>
    <row r="479" spans="1:167" x14ac:dyDescent="0.3">
      <c r="A479" s="1">
        <v>196602</v>
      </c>
      <c r="B479" s="1">
        <v>2.94</v>
      </c>
      <c r="C479" s="1">
        <v>-0.46</v>
      </c>
      <c r="D479" s="1">
        <v>0.72</v>
      </c>
      <c r="E479" s="1">
        <v>1.29</v>
      </c>
      <c r="F479" s="1">
        <v>1.73</v>
      </c>
      <c r="G479" s="1">
        <v>1.92</v>
      </c>
      <c r="H479" s="1">
        <v>3.3</v>
      </c>
      <c r="I479" s="1">
        <v>2.73</v>
      </c>
      <c r="J479" s="1">
        <v>3.76</v>
      </c>
      <c r="K479" s="1">
        <v>9.2200000000000006</v>
      </c>
      <c r="M479" s="1">
        <v>196503</v>
      </c>
      <c r="N479" s="1">
        <v>2.63</v>
      </c>
      <c r="O479" s="1">
        <v>2.72</v>
      </c>
      <c r="P479" s="1">
        <v>1.76</v>
      </c>
      <c r="Q479" s="1">
        <v>3.63</v>
      </c>
      <c r="R479" s="1">
        <v>1.34</v>
      </c>
      <c r="S479" s="1">
        <v>1.81</v>
      </c>
      <c r="T479" s="1">
        <v>-0.2</v>
      </c>
      <c r="U479" s="1">
        <v>0.77</v>
      </c>
      <c r="V479" s="1">
        <v>-0.27</v>
      </c>
      <c r="W479" s="1">
        <v>0.61</v>
      </c>
      <c r="Y479" s="1">
        <v>197002</v>
      </c>
      <c r="Z479" s="1">
        <v>5.71</v>
      </c>
      <c r="AA479" s="1">
        <v>5.58</v>
      </c>
      <c r="AB479" s="1">
        <v>6.66</v>
      </c>
      <c r="AC479" s="1">
        <v>5.57</v>
      </c>
      <c r="AD479" s="1">
        <v>5.89</v>
      </c>
      <c r="AE479" s="1">
        <v>4.63</v>
      </c>
      <c r="AF479" s="1">
        <v>3.86</v>
      </c>
      <c r="AG479" s="1">
        <v>4.1399999999999997</v>
      </c>
      <c r="AH479" s="1">
        <v>3.51</v>
      </c>
      <c r="AI479" s="1">
        <v>4.1399999999999997</v>
      </c>
      <c r="AK479">
        <v>199008</v>
      </c>
      <c r="AL479">
        <v>-12.09</v>
      </c>
      <c r="AM479">
        <v>-12.25</v>
      </c>
      <c r="AN479">
        <v>-11.63</v>
      </c>
      <c r="AO479">
        <v>-11.57</v>
      </c>
      <c r="AP479">
        <v>-12.33</v>
      </c>
      <c r="AQ479">
        <v>-12.19</v>
      </c>
      <c r="AR479">
        <v>-11.85</v>
      </c>
      <c r="AS479">
        <v>-11.09</v>
      </c>
      <c r="AT479">
        <v>-11.43</v>
      </c>
      <c r="AU479">
        <v>-12.58</v>
      </c>
      <c r="AV479">
        <v>-11.91</v>
      </c>
      <c r="AW479">
        <v>-11.93</v>
      </c>
      <c r="AX479">
        <v>-12.45</v>
      </c>
      <c r="AY479">
        <v>-12.42</v>
      </c>
      <c r="AZ479">
        <v>-11.4</v>
      </c>
      <c r="BA479">
        <v>-10.3</v>
      </c>
      <c r="BB479">
        <v>-11.92</v>
      </c>
      <c r="BC479">
        <v>-10.32</v>
      </c>
      <c r="BD479">
        <v>-12.26</v>
      </c>
      <c r="BF479" s="1">
        <v>199008</v>
      </c>
      <c r="BG479" s="1">
        <v>-11.58</v>
      </c>
      <c r="BH479" s="1">
        <v>-12.11</v>
      </c>
      <c r="BI479" s="1">
        <v>-12.05</v>
      </c>
      <c r="BJ479" s="1">
        <v>-11.87</v>
      </c>
      <c r="BK479" s="1">
        <v>-12.43</v>
      </c>
      <c r="BL479" s="1">
        <v>-11.84</v>
      </c>
      <c r="BM479" s="1">
        <v>-12.46</v>
      </c>
      <c r="BN479" s="1">
        <v>-10.83</v>
      </c>
      <c r="BO479" s="1">
        <v>-12.19</v>
      </c>
      <c r="BP479" s="1">
        <v>-12.11</v>
      </c>
      <c r="BQ479" s="1">
        <v>-12.93</v>
      </c>
      <c r="BR479" s="1">
        <v>-11.09</v>
      </c>
      <c r="BS479" s="1">
        <v>-12.6</v>
      </c>
      <c r="BT479" s="1">
        <v>-12.97</v>
      </c>
      <c r="BU479" s="1">
        <v>-11.93</v>
      </c>
      <c r="BV479" s="1">
        <v>-10.56</v>
      </c>
      <c r="BW479" s="1">
        <v>-11.07</v>
      </c>
      <c r="BX479" s="1">
        <v>-11.15</v>
      </c>
      <c r="BY479" s="1">
        <v>-13.18</v>
      </c>
      <c r="CA479" s="1">
        <v>196508</v>
      </c>
      <c r="CB479" s="1">
        <v>8.76</v>
      </c>
      <c r="CC479" s="1">
        <v>4.3099999999999996</v>
      </c>
      <c r="CD479" s="1">
        <v>4.75</v>
      </c>
      <c r="CE479" s="1">
        <v>3.95</v>
      </c>
      <c r="CF479" s="1">
        <v>4.53</v>
      </c>
      <c r="CG479" s="1">
        <v>4.2</v>
      </c>
      <c r="CH479" s="1">
        <v>5.17</v>
      </c>
      <c r="CI479" s="1">
        <v>4.1900000000000004</v>
      </c>
      <c r="CJ479" s="1">
        <v>3.82</v>
      </c>
      <c r="CK479" s="1">
        <v>4.9000000000000004</v>
      </c>
      <c r="CL479" s="1">
        <v>4.03</v>
      </c>
      <c r="CM479" s="1">
        <v>3.83</v>
      </c>
      <c r="CN479" s="1">
        <v>4.57</v>
      </c>
      <c r="CO479" s="1">
        <v>5.0999999999999996</v>
      </c>
      <c r="CP479" s="1">
        <v>5.25</v>
      </c>
      <c r="CQ479" s="1">
        <v>4.17</v>
      </c>
      <c r="CR479" s="1">
        <v>4.22</v>
      </c>
      <c r="CS479" s="1">
        <v>3.3</v>
      </c>
      <c r="CT479" s="1">
        <v>4.29</v>
      </c>
      <c r="CV479" s="1">
        <v>196608</v>
      </c>
      <c r="CW479" s="1">
        <v>-12.76</v>
      </c>
      <c r="CX479" s="1">
        <v>-10.56</v>
      </c>
      <c r="CY479" s="1">
        <v>-9.08</v>
      </c>
      <c r="CZ479" s="1">
        <v>-7.53</v>
      </c>
      <c r="DA479" s="1">
        <v>-10.91</v>
      </c>
      <c r="DB479" s="1">
        <v>-9.59</v>
      </c>
      <c r="DC479" s="1">
        <v>-9.6999999999999993</v>
      </c>
      <c r="DD479" s="1">
        <v>-7.89</v>
      </c>
      <c r="DE479" s="1">
        <v>-7.2</v>
      </c>
      <c r="DF479" s="1">
        <v>-11.02</v>
      </c>
      <c r="DG479" s="1">
        <v>-10.79</v>
      </c>
      <c r="DH479" s="1">
        <v>-9.7899999999999991</v>
      </c>
      <c r="DI479" s="1">
        <v>-9.3699999999999992</v>
      </c>
      <c r="DJ479" s="1">
        <v>-10.07</v>
      </c>
      <c r="DK479" s="1">
        <v>-9.2899999999999991</v>
      </c>
      <c r="DL479" s="1">
        <v>-7.56</v>
      </c>
      <c r="DM479" s="1">
        <v>-8.23</v>
      </c>
      <c r="DN479" s="1">
        <v>-7.42</v>
      </c>
      <c r="DO479" s="1">
        <v>-7.03</v>
      </c>
      <c r="DQ479" s="1">
        <v>196508</v>
      </c>
      <c r="DR479" s="1">
        <v>-99.99</v>
      </c>
      <c r="DS479" s="1">
        <v>3.78</v>
      </c>
      <c r="DT479" s="1">
        <v>5.47</v>
      </c>
      <c r="DU479" s="1">
        <v>3.59</v>
      </c>
      <c r="DV479" s="1">
        <v>3.71</v>
      </c>
      <c r="DW479" s="1">
        <v>4.7</v>
      </c>
      <c r="DX479" s="1">
        <v>6.22</v>
      </c>
      <c r="DY479" s="1">
        <v>4.26</v>
      </c>
      <c r="DZ479" s="1">
        <v>3.26</v>
      </c>
      <c r="EA479" s="1">
        <v>3.53</v>
      </c>
      <c r="EB479" s="1">
        <v>4.45</v>
      </c>
      <c r="EC479" s="1">
        <v>4.2300000000000004</v>
      </c>
      <c r="ED479" s="1">
        <v>5.21</v>
      </c>
      <c r="EE479" s="1">
        <v>7.41</v>
      </c>
      <c r="EF479" s="1">
        <v>5.0199999999999996</v>
      </c>
      <c r="EG479" s="1">
        <v>4.25</v>
      </c>
      <c r="EH479" s="1">
        <v>4.28</v>
      </c>
      <c r="EI479" s="1">
        <v>3.4</v>
      </c>
      <c r="EJ479" s="1">
        <v>3.11</v>
      </c>
      <c r="EL479">
        <v>196508</v>
      </c>
      <c r="EM479">
        <v>2.73</v>
      </c>
      <c r="EN479">
        <v>2.81</v>
      </c>
      <c r="EO479">
        <v>-0.96</v>
      </c>
      <c r="EP479">
        <v>0.33</v>
      </c>
      <c r="ER479" s="1">
        <v>196602</v>
      </c>
      <c r="ES479" s="1">
        <v>4.58</v>
      </c>
      <c r="EU479" s="1">
        <v>196503</v>
      </c>
      <c r="EV479" s="1">
        <v>1.43</v>
      </c>
      <c r="EX479" s="1">
        <v>197002</v>
      </c>
      <c r="EY479" s="1">
        <v>1.67</v>
      </c>
      <c r="FA479" s="1">
        <v>196602</v>
      </c>
      <c r="FB479" s="1">
        <f>IF(ISERROR(VLOOKUP($FA479,MOM,LOOKUPS!C$12,0)*$FB$6+VLOOKUP($FA479,STREV,LOOKUPS!C$10,0)*$FC$6+VLOOKUP($FA479,LTREV,LOOKUPS!C$9,0)*$FD$6+VLOOKUP($FA479,CFP,LOOKUPS!C$6,0)*$FE$6+VLOOKUP($FA479,EP,LOOKUPS!C$8,0)*$FF$6+VLOOKUP($FA479,BM,LOOKUPS!C$5,0)*$FG$6+VLOOKUP($FA479,DIV,LOOKUPS!C$7,0)*$FH$6++VLOOKUP($FA479,SIZE,LOOKUPS!C$11,0)*$FI$6),"",VLOOKUP($FA479,MOM,LOOKUPS!C$12,0)*$FB$6+VLOOKUP($FA479,STREV,LOOKUPS!C$10,0)*$FC$6+VLOOKUP($FA479,LTREV,LOOKUPS!C$9,0)*$FD$6+VLOOKUP($FA479,CFP,LOOKUPS!C$6,0)*$FE$6+VLOOKUP($FA479,EP,LOOKUPS!C$8,0)*$FF$6+VLOOKUP($FA479,BM,LOOKUPS!C$5,0)*$FG$6+VLOOKUP($FA479,DIV,LOOKUPS!C$7,0)*$FH$6++VLOOKUP($FA479,SIZE,LOOKUPS!C$11,0)*$FI$6)</f>
        <v>4.1596000000000002</v>
      </c>
      <c r="FC479" s="1">
        <f>IF(ISERROR(VLOOKUP($FA479,MOM,LOOKUPS!D$12,0)*$FB$6+VLOOKUP($FA479,STREV,LOOKUPS!D$10,0)*$FC$6+VLOOKUP($FA479,LTREV,LOOKUPS!D$9,0)*$FD$6+VLOOKUP($FA479,CFP,LOOKUPS!D$6,0)*$FE$6+VLOOKUP($FA479,EP,LOOKUPS!D$8,0)*$FF$6+VLOOKUP($FA479,BM,LOOKUPS!D$5,0)*$FG$6+VLOOKUP($FA479,DIV,LOOKUPS!D$7,0)*$FH$6++VLOOKUP($FA479,SIZE,LOOKUPS!D$11,0)*$FI$6),"",VLOOKUP($FA479,MOM,LOOKUPS!D$12,0)*$FB$6+VLOOKUP($FA479,STREV,LOOKUPS!D$10,0)*$FC$6+VLOOKUP($FA479,LTREV,LOOKUPS!D$9,0)*$FD$6+VLOOKUP($FA479,CFP,LOOKUPS!D$6,0)*$FE$6+VLOOKUP($FA479,EP,LOOKUPS!D$8,0)*$FF$6+VLOOKUP($FA479,BM,LOOKUPS!D$5,0)*$FG$6+VLOOKUP($FA479,DIV,LOOKUPS!D$7,0)*$FH$6++VLOOKUP($FA479,SIZE,LOOKUPS!D$11,0)*$FI$6)</f>
        <v>0.68650000000000011</v>
      </c>
      <c r="FD479" s="1">
        <f>IF(ISERROR(VLOOKUP($FA479,MOM,LOOKUPS!E$12,0)*$FB$6+VLOOKUP($FA479,STREV,LOOKUPS!E$10,0)*$FC$6+VLOOKUP($FA479,LTREV,LOOKUPS!E$9,0)*$FD$6+VLOOKUP($FA479,CFP,LOOKUPS!E$6,0)*$FE$6+VLOOKUP($FA479,EP,LOOKUPS!E$8,0)*$FF$6+VLOOKUP($FA479,BM,LOOKUPS!E$5,0)*$FG$6+VLOOKUP($FA479,DIV,LOOKUPS!E$7,0)*$FH$6++VLOOKUP($FA479,SIZE,LOOKUPS!E$11,0)*$FI$6),"",VLOOKUP($FA479,MOM,LOOKUPS!E$12,0)*$FB$6+VLOOKUP($FA479,STREV,LOOKUPS!E$10,0)*$FC$6+VLOOKUP($FA479,LTREV,LOOKUPS!E$9,0)*$FD$6+VLOOKUP($FA479,CFP,LOOKUPS!E$6,0)*$FE$6+VLOOKUP($FA479,EP,LOOKUPS!E$8,0)*$FF$6+VLOOKUP($FA479,BM,LOOKUPS!E$5,0)*$FG$6+VLOOKUP($FA479,DIV,LOOKUPS!E$7,0)*$FH$6++VLOOKUP($FA479,SIZE,LOOKUPS!E$11,0)*$FI$6)</f>
        <v>2.2836000000000003</v>
      </c>
      <c r="FE479" s="1">
        <f>IF(ISERROR(VLOOKUP($FA479,MOM,LOOKUPS!F$12,0)*$FB$6+VLOOKUP($FA479,STREV,LOOKUPS!F$10,0)*$FC$6+VLOOKUP($FA479,LTREV,LOOKUPS!F$9,0)*$FD$6+VLOOKUP($FA479,CFP,LOOKUPS!F$6,0)*$FE$6+VLOOKUP($FA479,EP,LOOKUPS!F$8,0)*$FF$6+VLOOKUP($FA479,BM,LOOKUPS!F$5,0)*$FG$6+VLOOKUP($FA479,DIV,LOOKUPS!F$7,0)*$FH$6++VLOOKUP($FA479,SIZE,LOOKUPS!F$11,0)*$FI$6),"",VLOOKUP($FA479,MOM,LOOKUPS!F$12,0)*$FB$6+VLOOKUP($FA479,STREV,LOOKUPS!F$10,0)*$FC$6+VLOOKUP($FA479,LTREV,LOOKUPS!F$9,0)*$FD$6+VLOOKUP($FA479,CFP,LOOKUPS!F$6,0)*$FE$6+VLOOKUP($FA479,EP,LOOKUPS!F$8,0)*$FF$6+VLOOKUP($FA479,BM,LOOKUPS!F$5,0)*$FG$6+VLOOKUP($FA479,DIV,LOOKUPS!F$7,0)*$FH$6++VLOOKUP($FA479,SIZE,LOOKUPS!F$11,0)*$FI$6)</f>
        <v>2.2678000000000003</v>
      </c>
      <c r="FF479" s="1">
        <f>IF(ISERROR(VLOOKUP($FA479,MOM,LOOKUPS!G$12,0)*$FB$6+VLOOKUP($FA479,STREV,LOOKUPS!G$10,0)*$FC$6+VLOOKUP($FA479,LTREV,LOOKUPS!G$9,0)*$FD$6+VLOOKUP($FA479,CFP,LOOKUPS!G$6,0)*$FE$6+VLOOKUP($FA479,EP,LOOKUPS!G$8,0)*$FF$6+VLOOKUP($FA479,BM,LOOKUPS!G$5,0)*$FG$6+VLOOKUP($FA479,DIV,LOOKUPS!G$7,0)*$FH$6++VLOOKUP($FA479,SIZE,LOOKUPS!G$11,0)*$FI$6),"",VLOOKUP($FA479,MOM,LOOKUPS!G$12,0)*$FB$6+VLOOKUP($FA479,STREV,LOOKUPS!G$10,0)*$FC$6+VLOOKUP($FA479,LTREV,LOOKUPS!G$9,0)*$FD$6+VLOOKUP($FA479,CFP,LOOKUPS!G$6,0)*$FE$6+VLOOKUP($FA479,EP,LOOKUPS!G$8,0)*$FF$6+VLOOKUP($FA479,BM,LOOKUPS!G$5,0)*$FG$6+VLOOKUP($FA479,DIV,LOOKUPS!G$7,0)*$FH$6++VLOOKUP($FA479,SIZE,LOOKUPS!G$11,0)*$FI$6)</f>
        <v>1.7823</v>
      </c>
      <c r="FG479" s="1">
        <f>IF(ISERROR(VLOOKUP($FA479,MOM,LOOKUPS!H$12,0)*$FB$6+VLOOKUP($FA479,STREV,LOOKUPS!H$10,0)*$FC$6+VLOOKUP($FA479,LTREV,LOOKUPS!H$9,0)*$FD$6+VLOOKUP($FA479,CFP,LOOKUPS!H$6,0)*$FE$6+VLOOKUP($FA479,EP,LOOKUPS!H$8,0)*$FF$6+VLOOKUP($FA479,BM,LOOKUPS!H$5,0)*$FG$6+VLOOKUP($FA479,DIV,LOOKUPS!H$7,0)*$FH$6++VLOOKUP($FA479,SIZE,LOOKUPS!H$11,0)*$FI$6),"",VLOOKUP($FA479,MOM,LOOKUPS!H$12,0)*$FB$6+VLOOKUP($FA479,STREV,LOOKUPS!H$10,0)*$FC$6+VLOOKUP($FA479,LTREV,LOOKUPS!H$9,0)*$FD$6+VLOOKUP($FA479,CFP,LOOKUPS!H$6,0)*$FE$6+VLOOKUP($FA479,EP,LOOKUPS!H$8,0)*$FF$6+VLOOKUP($FA479,BM,LOOKUPS!H$5,0)*$FG$6+VLOOKUP($FA479,DIV,LOOKUPS!H$7,0)*$FH$6++VLOOKUP($FA479,SIZE,LOOKUPS!H$11,0)*$FI$6)</f>
        <v>1.7408999999999999</v>
      </c>
      <c r="FH479" s="1">
        <f>IF(ISERROR(VLOOKUP($FA479,MOM,LOOKUPS!I$12,0)*$FB$6+VLOOKUP($FA479,STREV,LOOKUPS!I$10,0)*$FC$6+VLOOKUP($FA479,LTREV,LOOKUPS!I$9,0)*$FD$6+VLOOKUP($FA479,CFP,LOOKUPS!I$6,0)*$FE$6+VLOOKUP($FA479,EP,LOOKUPS!I$8,0)*$FF$6+VLOOKUP($FA479,BM,LOOKUPS!I$5,0)*$FG$6+VLOOKUP($FA479,DIV,LOOKUPS!I$7,0)*$FH$6++VLOOKUP($FA479,SIZE,LOOKUPS!I$11,0)*$FI$6),"",VLOOKUP($FA479,MOM,LOOKUPS!I$12,0)*$FB$6+VLOOKUP($FA479,STREV,LOOKUPS!I$10,0)*$FC$6+VLOOKUP($FA479,LTREV,LOOKUPS!I$9,0)*$FD$6+VLOOKUP($FA479,CFP,LOOKUPS!I$6,0)*$FE$6+VLOOKUP($FA479,EP,LOOKUPS!I$8,0)*$FF$6+VLOOKUP($FA479,BM,LOOKUPS!I$5,0)*$FG$6+VLOOKUP($FA479,DIV,LOOKUPS!I$7,0)*$FH$6++VLOOKUP($FA479,SIZE,LOOKUPS!I$11,0)*$FI$6)</f>
        <v>2.9717000000000002</v>
      </c>
      <c r="FI479" s="1">
        <f>IF(ISERROR(VLOOKUP($FA479,MOM,LOOKUPS!J$12,0)*$FB$6+VLOOKUP($FA479,STREV,LOOKUPS!J$10,0)*$FC$6+VLOOKUP($FA479,LTREV,LOOKUPS!J$9,0)*$FD$6+VLOOKUP($FA479,CFP,LOOKUPS!J$6,0)*$FE$6+VLOOKUP($FA479,EP,LOOKUPS!J$8,0)*$FF$6+VLOOKUP($FA479,BM,LOOKUPS!J$5,0)*$FG$6+VLOOKUP($FA479,DIV,LOOKUPS!J$7,0)*$FH$6++VLOOKUP($FA479,SIZE,LOOKUPS!J$11,0)*$FI$6),"",VLOOKUP($FA479,MOM,LOOKUPS!J$12,0)*$FB$6+VLOOKUP($FA479,STREV,LOOKUPS!J$10,0)*$FC$6+VLOOKUP($FA479,LTREV,LOOKUPS!J$9,0)*$FD$6+VLOOKUP($FA479,CFP,LOOKUPS!J$6,0)*$FE$6+VLOOKUP($FA479,EP,LOOKUPS!J$8,0)*$FF$6+VLOOKUP($FA479,BM,LOOKUPS!J$5,0)*$FG$6+VLOOKUP($FA479,DIV,LOOKUPS!J$7,0)*$FH$6++VLOOKUP($FA479,SIZE,LOOKUPS!J$11,0)*$FI$6)</f>
        <v>1.7573000000000001</v>
      </c>
      <c r="FJ479" s="1">
        <f>IF(ISERROR(VLOOKUP($FA479,MOM,LOOKUPS!K$12,0)*$FB$6+VLOOKUP($FA479,STREV,LOOKUPS!K$10,0)*$FC$6+VLOOKUP($FA479,LTREV,LOOKUPS!K$9,0)*$FD$6+VLOOKUP($FA479,CFP,LOOKUPS!K$6,0)*$FE$6+VLOOKUP($FA479,EP,LOOKUPS!K$8,0)*$FF$6+VLOOKUP($FA479,BM,LOOKUPS!K$5,0)*$FG$6+VLOOKUP($FA479,DIV,LOOKUPS!K$7,0)*$FH$6++VLOOKUP($FA479,SIZE,LOOKUPS!K$11,0)*$FI$6),"",VLOOKUP($FA479,MOM,LOOKUPS!K$12,0)*$FB$6+VLOOKUP($FA479,STREV,LOOKUPS!K$10,0)*$FC$6+VLOOKUP($FA479,LTREV,LOOKUPS!K$9,0)*$FD$6+VLOOKUP($FA479,CFP,LOOKUPS!K$6,0)*$FE$6+VLOOKUP($FA479,EP,LOOKUPS!K$8,0)*$FF$6+VLOOKUP($FA479,BM,LOOKUPS!K$5,0)*$FG$6+VLOOKUP($FA479,DIV,LOOKUPS!K$7,0)*$FH$6++VLOOKUP($FA479,SIZE,LOOKUPS!K$11,0)*$FI$6)</f>
        <v>3.5945</v>
      </c>
      <c r="FK479" s="1">
        <f>IF(ISERROR(VLOOKUP($FA479,MOM,LOOKUPS!L$12,0)*$FB$6+VLOOKUP($FA479,STREV,LOOKUPS!L$10,0)*$FC$6+VLOOKUP($FA479,LTREV,LOOKUPS!L$9,0)*$FD$6+VLOOKUP($FA479,CFP,LOOKUPS!L$6,0)*$FE$6+VLOOKUP($FA479,EP,LOOKUPS!L$8,0)*$FF$6+VLOOKUP($FA479,BM,LOOKUPS!L$5,0)*$FG$6+VLOOKUP($FA479,DIV,LOOKUPS!L$7,0)*$FH$6++VLOOKUP($FA479,SIZE,LOOKUPS!L$11,0)*$FI$6),"",VLOOKUP($FA479,MOM,LOOKUPS!L$12,0)*$FB$6+VLOOKUP($FA479,STREV,LOOKUPS!L$10,0)*$FC$6+VLOOKUP($FA479,LTREV,LOOKUPS!L$9,0)*$FD$6+VLOOKUP($FA479,CFP,LOOKUPS!L$6,0)*$FE$6+VLOOKUP($FA479,EP,LOOKUPS!L$8,0)*$FF$6+VLOOKUP($FA479,BM,LOOKUPS!L$5,0)*$FG$6+VLOOKUP($FA479,DIV,LOOKUPS!L$7,0)*$FH$6++VLOOKUP($FA479,SIZE,LOOKUPS!L$11,0)*$FI$6)</f>
        <v>6.1758000000000006</v>
      </c>
    </row>
    <row r="480" spans="1:167" x14ac:dyDescent="0.3">
      <c r="A480" s="1">
        <v>196603</v>
      </c>
      <c r="B480" s="1">
        <v>-0.61</v>
      </c>
      <c r="C480" s="1">
        <v>-1.25</v>
      </c>
      <c r="D480" s="1">
        <v>-1.36</v>
      </c>
      <c r="E480" s="1">
        <v>-1.07</v>
      </c>
      <c r="F480" s="1">
        <v>-1.43</v>
      </c>
      <c r="G480" s="1">
        <v>-1.7</v>
      </c>
      <c r="H480" s="1">
        <v>-0.47</v>
      </c>
      <c r="I480" s="1">
        <v>-1.02</v>
      </c>
      <c r="J480" s="1">
        <v>-1.53</v>
      </c>
      <c r="K480" s="1">
        <v>0.85</v>
      </c>
      <c r="M480" s="1">
        <v>196504</v>
      </c>
      <c r="N480" s="1">
        <v>5.64</v>
      </c>
      <c r="O480" s="1">
        <v>4.8600000000000003</v>
      </c>
      <c r="P480" s="1">
        <v>4.46</v>
      </c>
      <c r="Q480" s="1">
        <v>3.59</v>
      </c>
      <c r="R480" s="1">
        <v>4.01</v>
      </c>
      <c r="S480" s="1">
        <v>3.44</v>
      </c>
      <c r="T480" s="1">
        <v>4.25</v>
      </c>
      <c r="U480" s="1">
        <v>4.45</v>
      </c>
      <c r="V480" s="1">
        <v>4.38</v>
      </c>
      <c r="W480" s="1">
        <v>2.93</v>
      </c>
      <c r="Y480" s="1">
        <v>197003</v>
      </c>
      <c r="Z480" s="1">
        <v>1.36</v>
      </c>
      <c r="AA480" s="1">
        <v>1.41</v>
      </c>
      <c r="AB480" s="1">
        <v>0.97</v>
      </c>
      <c r="AC480" s="1">
        <v>-0.6</v>
      </c>
      <c r="AD480" s="1">
        <v>0.25</v>
      </c>
      <c r="AE480" s="1">
        <v>-1.66</v>
      </c>
      <c r="AF480" s="1">
        <v>-0.78</v>
      </c>
      <c r="AG480" s="1">
        <v>-1.49</v>
      </c>
      <c r="AH480" s="1">
        <v>-2.78</v>
      </c>
      <c r="AI480" s="1">
        <v>-5.48</v>
      </c>
      <c r="AK480">
        <v>199009</v>
      </c>
      <c r="AL480">
        <v>-8.1999999999999993</v>
      </c>
      <c r="AM480">
        <v>-8.33</v>
      </c>
      <c r="AN480">
        <v>-7.39</v>
      </c>
      <c r="AO480">
        <v>-7.96</v>
      </c>
      <c r="AP480">
        <v>-8.33</v>
      </c>
      <c r="AQ480">
        <v>-8.3800000000000008</v>
      </c>
      <c r="AR480">
        <v>-7.11</v>
      </c>
      <c r="AS480">
        <v>-6.84</v>
      </c>
      <c r="AT480">
        <v>-8.43</v>
      </c>
      <c r="AU480">
        <v>-9.1</v>
      </c>
      <c r="AV480">
        <v>-7</v>
      </c>
      <c r="AW480">
        <v>-8.32</v>
      </c>
      <c r="AX480">
        <v>-8.44</v>
      </c>
      <c r="AY480">
        <v>-6.27</v>
      </c>
      <c r="AZ480">
        <v>-7.77</v>
      </c>
      <c r="BA480">
        <v>-6.96</v>
      </c>
      <c r="BB480">
        <v>-6.72</v>
      </c>
      <c r="BC480">
        <v>-8.32</v>
      </c>
      <c r="BD480">
        <v>-8.51</v>
      </c>
      <c r="BF480" s="1">
        <v>199009</v>
      </c>
      <c r="BG480" s="1">
        <v>-8.23</v>
      </c>
      <c r="BH480" s="1">
        <v>-7.88</v>
      </c>
      <c r="BI480" s="1">
        <v>-6.97</v>
      </c>
      <c r="BJ480" s="1">
        <v>-8.89</v>
      </c>
      <c r="BK480" s="1">
        <v>-8.1999999999999993</v>
      </c>
      <c r="BL480" s="1">
        <v>-7.02</v>
      </c>
      <c r="BM480" s="1">
        <v>-6.37</v>
      </c>
      <c r="BN480" s="1">
        <v>-7.64</v>
      </c>
      <c r="BO480" s="1">
        <v>-9.5500000000000007</v>
      </c>
      <c r="BP480" s="1">
        <v>-8.3800000000000008</v>
      </c>
      <c r="BQ480" s="1">
        <v>-7.9</v>
      </c>
      <c r="BR480" s="1">
        <v>-6.87</v>
      </c>
      <c r="BS480" s="1">
        <v>-7.16</v>
      </c>
      <c r="BT480" s="1">
        <v>-6.95</v>
      </c>
      <c r="BU480" s="1">
        <v>-5.78</v>
      </c>
      <c r="BV480" s="1">
        <v>-8.06</v>
      </c>
      <c r="BW480" s="1">
        <v>-7.27</v>
      </c>
      <c r="BX480" s="1">
        <v>-9.07</v>
      </c>
      <c r="BY480" s="1">
        <v>-10.01</v>
      </c>
      <c r="CA480" s="1">
        <v>196509</v>
      </c>
      <c r="CB480" s="1">
        <v>5.91</v>
      </c>
      <c r="CC480" s="1">
        <v>3</v>
      </c>
      <c r="CD480" s="1">
        <v>3.29</v>
      </c>
      <c r="CE480" s="1">
        <v>3.68</v>
      </c>
      <c r="CF480" s="1">
        <v>2.85</v>
      </c>
      <c r="CG480" s="1">
        <v>3.99</v>
      </c>
      <c r="CH480" s="1">
        <v>2.1800000000000002</v>
      </c>
      <c r="CI480" s="1">
        <v>3.84</v>
      </c>
      <c r="CJ480" s="1">
        <v>3.7</v>
      </c>
      <c r="CK480" s="1">
        <v>2.64</v>
      </c>
      <c r="CL480" s="1">
        <v>3.14</v>
      </c>
      <c r="CM480" s="1">
        <v>3.33</v>
      </c>
      <c r="CN480" s="1">
        <v>4.63</v>
      </c>
      <c r="CO480" s="1">
        <v>2.82</v>
      </c>
      <c r="CP480" s="1">
        <v>1.5</v>
      </c>
      <c r="CQ480" s="1">
        <v>4.04</v>
      </c>
      <c r="CR480" s="1">
        <v>3.63</v>
      </c>
      <c r="CS480" s="1">
        <v>4.95</v>
      </c>
      <c r="CT480" s="1">
        <v>2.57</v>
      </c>
      <c r="CV480" s="1">
        <v>196609</v>
      </c>
      <c r="CW480" s="1">
        <v>-3.07</v>
      </c>
      <c r="CX480" s="1">
        <v>-2.5299999999999998</v>
      </c>
      <c r="CY480" s="1">
        <v>-0.88</v>
      </c>
      <c r="CZ480" s="1">
        <v>-0.66</v>
      </c>
      <c r="DA480" s="1">
        <v>-2.5499999999999998</v>
      </c>
      <c r="DB480" s="1">
        <v>-1.57</v>
      </c>
      <c r="DC480" s="1">
        <v>-0.84</v>
      </c>
      <c r="DD480" s="1">
        <v>-0.6</v>
      </c>
      <c r="DE480" s="1">
        <v>-1</v>
      </c>
      <c r="DF480" s="1">
        <v>-3.52</v>
      </c>
      <c r="DG480" s="1">
        <v>-1.47</v>
      </c>
      <c r="DH480" s="1">
        <v>-2.4900000000000002</v>
      </c>
      <c r="DI480" s="1">
        <v>-0.56999999999999995</v>
      </c>
      <c r="DJ480" s="1">
        <v>-0.97</v>
      </c>
      <c r="DK480" s="1">
        <v>-0.71</v>
      </c>
      <c r="DL480" s="1">
        <v>-1.27</v>
      </c>
      <c r="DM480" s="1">
        <v>7.0000000000000007E-2</v>
      </c>
      <c r="DN480" s="1">
        <v>-0.44</v>
      </c>
      <c r="DO480" s="1">
        <v>-1.45</v>
      </c>
      <c r="DQ480" s="1">
        <v>196509</v>
      </c>
      <c r="DR480" s="1">
        <v>-99.99</v>
      </c>
      <c r="DS480" s="1">
        <v>2.34</v>
      </c>
      <c r="DT480" s="1">
        <v>3.48</v>
      </c>
      <c r="DU480" s="1">
        <v>2.78</v>
      </c>
      <c r="DV480" s="1">
        <v>2.29</v>
      </c>
      <c r="DW480" s="1">
        <v>3.58</v>
      </c>
      <c r="DX480" s="1">
        <v>3.19</v>
      </c>
      <c r="DY480" s="1">
        <v>2.9</v>
      </c>
      <c r="DZ480" s="1">
        <v>2.71</v>
      </c>
      <c r="EA480" s="1">
        <v>2.35</v>
      </c>
      <c r="EB480" s="1">
        <v>2.0499999999999998</v>
      </c>
      <c r="EC480" s="1">
        <v>2.66</v>
      </c>
      <c r="ED480" s="1">
        <v>4.5599999999999996</v>
      </c>
      <c r="EE480" s="1">
        <v>3.28</v>
      </c>
      <c r="EF480" s="1">
        <v>3.1</v>
      </c>
      <c r="EG480" s="1">
        <v>2.88</v>
      </c>
      <c r="EH480" s="1">
        <v>2.92</v>
      </c>
      <c r="EI480" s="1">
        <v>2.9</v>
      </c>
      <c r="EJ480" s="1">
        <v>2.52</v>
      </c>
      <c r="EL480">
        <v>196509</v>
      </c>
      <c r="EM480">
        <v>2.86</v>
      </c>
      <c r="EN480">
        <v>0.62</v>
      </c>
      <c r="EO480">
        <v>-0.09</v>
      </c>
      <c r="EP480">
        <v>0.31</v>
      </c>
      <c r="ER480" s="1">
        <v>196603</v>
      </c>
      <c r="ES480" s="1">
        <v>1.34</v>
      </c>
      <c r="EU480" s="1">
        <v>196504</v>
      </c>
      <c r="EV480" s="1">
        <v>0.42</v>
      </c>
      <c r="EX480" s="1">
        <v>197003</v>
      </c>
      <c r="EY480" s="1">
        <v>5.18</v>
      </c>
      <c r="FA480" s="1">
        <v>196603</v>
      </c>
      <c r="FB480" s="1">
        <f>IF(ISERROR(VLOOKUP($FA480,MOM,LOOKUPS!C$12,0)*$FB$6+VLOOKUP($FA480,STREV,LOOKUPS!C$10,0)*$FC$6+VLOOKUP($FA480,LTREV,LOOKUPS!C$9,0)*$FD$6+VLOOKUP($FA480,CFP,LOOKUPS!C$6,0)*$FE$6+VLOOKUP($FA480,EP,LOOKUPS!C$8,0)*$FF$6+VLOOKUP($FA480,BM,LOOKUPS!C$5,0)*$FG$6+VLOOKUP($FA480,DIV,LOOKUPS!C$7,0)*$FH$6++VLOOKUP($FA480,SIZE,LOOKUPS!C$11,0)*$FI$6),"",VLOOKUP($FA480,MOM,LOOKUPS!C$12,0)*$FB$6+VLOOKUP($FA480,STREV,LOOKUPS!C$10,0)*$FC$6+VLOOKUP($FA480,LTREV,LOOKUPS!C$9,0)*$FD$6+VLOOKUP($FA480,CFP,LOOKUPS!C$6,0)*$FE$6+VLOOKUP($FA480,EP,LOOKUPS!C$8,0)*$FF$6+VLOOKUP($FA480,BM,LOOKUPS!C$5,0)*$FG$6+VLOOKUP($FA480,DIV,LOOKUPS!C$7,0)*$FH$6++VLOOKUP($FA480,SIZE,LOOKUPS!C$11,0)*$FI$6)</f>
        <v>-0.52240000000000009</v>
      </c>
      <c r="FC480" s="1">
        <f>IF(ISERROR(VLOOKUP($FA480,MOM,LOOKUPS!D$12,0)*$FB$6+VLOOKUP($FA480,STREV,LOOKUPS!D$10,0)*$FC$6+VLOOKUP($FA480,LTREV,LOOKUPS!D$9,0)*$FD$6+VLOOKUP($FA480,CFP,LOOKUPS!D$6,0)*$FE$6+VLOOKUP($FA480,EP,LOOKUPS!D$8,0)*$FF$6+VLOOKUP($FA480,BM,LOOKUPS!D$5,0)*$FG$6+VLOOKUP($FA480,DIV,LOOKUPS!D$7,0)*$FH$6++VLOOKUP($FA480,SIZE,LOOKUPS!D$11,0)*$FI$6),"",VLOOKUP($FA480,MOM,LOOKUPS!D$12,0)*$FB$6+VLOOKUP($FA480,STREV,LOOKUPS!D$10,0)*$FC$6+VLOOKUP($FA480,LTREV,LOOKUPS!D$9,0)*$FD$6+VLOOKUP($FA480,CFP,LOOKUPS!D$6,0)*$FE$6+VLOOKUP($FA480,EP,LOOKUPS!D$8,0)*$FF$6+VLOOKUP($FA480,BM,LOOKUPS!D$5,0)*$FG$6+VLOOKUP($FA480,DIV,LOOKUPS!D$7,0)*$FH$6++VLOOKUP($FA480,SIZE,LOOKUPS!D$11,0)*$FI$6)</f>
        <v>-0.57650000000000001</v>
      </c>
      <c r="FD480" s="1">
        <f>IF(ISERROR(VLOOKUP($FA480,MOM,LOOKUPS!E$12,0)*$FB$6+VLOOKUP($FA480,STREV,LOOKUPS!E$10,0)*$FC$6+VLOOKUP($FA480,LTREV,LOOKUPS!E$9,0)*$FD$6+VLOOKUP($FA480,CFP,LOOKUPS!E$6,0)*$FE$6+VLOOKUP($FA480,EP,LOOKUPS!E$8,0)*$FF$6+VLOOKUP($FA480,BM,LOOKUPS!E$5,0)*$FG$6+VLOOKUP($FA480,DIV,LOOKUPS!E$7,0)*$FH$6++VLOOKUP($FA480,SIZE,LOOKUPS!E$11,0)*$FI$6),"",VLOOKUP($FA480,MOM,LOOKUPS!E$12,0)*$FB$6+VLOOKUP($FA480,STREV,LOOKUPS!E$10,0)*$FC$6+VLOOKUP($FA480,LTREV,LOOKUPS!E$9,0)*$FD$6+VLOOKUP($FA480,CFP,LOOKUPS!E$6,0)*$FE$6+VLOOKUP($FA480,EP,LOOKUPS!E$8,0)*$FF$6+VLOOKUP($FA480,BM,LOOKUPS!E$5,0)*$FG$6+VLOOKUP($FA480,DIV,LOOKUPS!E$7,0)*$FH$6++VLOOKUP($FA480,SIZE,LOOKUPS!E$11,0)*$FI$6)</f>
        <v>-1.2646999999999999</v>
      </c>
      <c r="FE480" s="1">
        <f>IF(ISERROR(VLOOKUP($FA480,MOM,LOOKUPS!F$12,0)*$FB$6+VLOOKUP($FA480,STREV,LOOKUPS!F$10,0)*$FC$6+VLOOKUP($FA480,LTREV,LOOKUPS!F$9,0)*$FD$6+VLOOKUP($FA480,CFP,LOOKUPS!F$6,0)*$FE$6+VLOOKUP($FA480,EP,LOOKUPS!F$8,0)*$FF$6+VLOOKUP($FA480,BM,LOOKUPS!F$5,0)*$FG$6+VLOOKUP($FA480,DIV,LOOKUPS!F$7,0)*$FH$6++VLOOKUP($FA480,SIZE,LOOKUPS!F$11,0)*$FI$6),"",VLOOKUP($FA480,MOM,LOOKUPS!F$12,0)*$FB$6+VLOOKUP($FA480,STREV,LOOKUPS!F$10,0)*$FC$6+VLOOKUP($FA480,LTREV,LOOKUPS!F$9,0)*$FD$6+VLOOKUP($FA480,CFP,LOOKUPS!F$6,0)*$FE$6+VLOOKUP($FA480,EP,LOOKUPS!F$8,0)*$FF$6+VLOOKUP($FA480,BM,LOOKUPS!F$5,0)*$FG$6+VLOOKUP($FA480,DIV,LOOKUPS!F$7,0)*$FH$6++VLOOKUP($FA480,SIZE,LOOKUPS!F$11,0)*$FI$6)</f>
        <v>-2.1055000000000001</v>
      </c>
      <c r="FF480" s="1">
        <f>IF(ISERROR(VLOOKUP($FA480,MOM,LOOKUPS!G$12,0)*$FB$6+VLOOKUP($FA480,STREV,LOOKUPS!G$10,0)*$FC$6+VLOOKUP($FA480,LTREV,LOOKUPS!G$9,0)*$FD$6+VLOOKUP($FA480,CFP,LOOKUPS!G$6,0)*$FE$6+VLOOKUP($FA480,EP,LOOKUPS!G$8,0)*$FF$6+VLOOKUP($FA480,BM,LOOKUPS!G$5,0)*$FG$6+VLOOKUP($FA480,DIV,LOOKUPS!G$7,0)*$FH$6++VLOOKUP($FA480,SIZE,LOOKUPS!G$11,0)*$FI$6),"",VLOOKUP($FA480,MOM,LOOKUPS!G$12,0)*$FB$6+VLOOKUP($FA480,STREV,LOOKUPS!G$10,0)*$FC$6+VLOOKUP($FA480,LTREV,LOOKUPS!G$9,0)*$FD$6+VLOOKUP($FA480,CFP,LOOKUPS!G$6,0)*$FE$6+VLOOKUP($FA480,EP,LOOKUPS!G$8,0)*$FF$6+VLOOKUP($FA480,BM,LOOKUPS!G$5,0)*$FG$6+VLOOKUP($FA480,DIV,LOOKUPS!G$7,0)*$FH$6++VLOOKUP($FA480,SIZE,LOOKUPS!G$11,0)*$FI$6)</f>
        <v>-1.2595000000000001</v>
      </c>
      <c r="FG480" s="1">
        <f>IF(ISERROR(VLOOKUP($FA480,MOM,LOOKUPS!H$12,0)*$FB$6+VLOOKUP($FA480,STREV,LOOKUPS!H$10,0)*$FC$6+VLOOKUP($FA480,LTREV,LOOKUPS!H$9,0)*$FD$6+VLOOKUP($FA480,CFP,LOOKUPS!H$6,0)*$FE$6+VLOOKUP($FA480,EP,LOOKUPS!H$8,0)*$FF$6+VLOOKUP($FA480,BM,LOOKUPS!H$5,0)*$FG$6+VLOOKUP($FA480,DIV,LOOKUPS!H$7,0)*$FH$6++VLOOKUP($FA480,SIZE,LOOKUPS!H$11,0)*$FI$6),"",VLOOKUP($FA480,MOM,LOOKUPS!H$12,0)*$FB$6+VLOOKUP($FA480,STREV,LOOKUPS!H$10,0)*$FC$6+VLOOKUP($FA480,LTREV,LOOKUPS!H$9,0)*$FD$6+VLOOKUP($FA480,CFP,LOOKUPS!H$6,0)*$FE$6+VLOOKUP($FA480,EP,LOOKUPS!H$8,0)*$FF$6+VLOOKUP($FA480,BM,LOOKUPS!H$5,0)*$FG$6+VLOOKUP($FA480,DIV,LOOKUPS!H$7,0)*$FH$6++VLOOKUP($FA480,SIZE,LOOKUPS!H$11,0)*$FI$6)</f>
        <v>-1.7928999999999999</v>
      </c>
      <c r="FH480" s="1">
        <f>IF(ISERROR(VLOOKUP($FA480,MOM,LOOKUPS!I$12,0)*$FB$6+VLOOKUP($FA480,STREV,LOOKUPS!I$10,0)*$FC$6+VLOOKUP($FA480,LTREV,LOOKUPS!I$9,0)*$FD$6+VLOOKUP($FA480,CFP,LOOKUPS!I$6,0)*$FE$6+VLOOKUP($FA480,EP,LOOKUPS!I$8,0)*$FF$6+VLOOKUP($FA480,BM,LOOKUPS!I$5,0)*$FG$6+VLOOKUP($FA480,DIV,LOOKUPS!I$7,0)*$FH$6++VLOOKUP($FA480,SIZE,LOOKUPS!I$11,0)*$FI$6),"",VLOOKUP($FA480,MOM,LOOKUPS!I$12,0)*$FB$6+VLOOKUP($FA480,STREV,LOOKUPS!I$10,0)*$FC$6+VLOOKUP($FA480,LTREV,LOOKUPS!I$9,0)*$FD$6+VLOOKUP($FA480,CFP,LOOKUPS!I$6,0)*$FE$6+VLOOKUP($FA480,EP,LOOKUPS!I$8,0)*$FF$6+VLOOKUP($FA480,BM,LOOKUPS!I$5,0)*$FG$6+VLOOKUP($FA480,DIV,LOOKUPS!I$7,0)*$FH$6++VLOOKUP($FA480,SIZE,LOOKUPS!I$11,0)*$FI$6)</f>
        <v>-1.4872000000000001</v>
      </c>
      <c r="FI480" s="1">
        <f>IF(ISERROR(VLOOKUP($FA480,MOM,LOOKUPS!J$12,0)*$FB$6+VLOOKUP($FA480,STREV,LOOKUPS!J$10,0)*$FC$6+VLOOKUP($FA480,LTREV,LOOKUPS!J$9,0)*$FD$6+VLOOKUP($FA480,CFP,LOOKUPS!J$6,0)*$FE$6+VLOOKUP($FA480,EP,LOOKUPS!J$8,0)*$FF$6+VLOOKUP($FA480,BM,LOOKUPS!J$5,0)*$FG$6+VLOOKUP($FA480,DIV,LOOKUPS!J$7,0)*$FH$6++VLOOKUP($FA480,SIZE,LOOKUPS!J$11,0)*$FI$6),"",VLOOKUP($FA480,MOM,LOOKUPS!J$12,0)*$FB$6+VLOOKUP($FA480,STREV,LOOKUPS!J$10,0)*$FC$6+VLOOKUP($FA480,LTREV,LOOKUPS!J$9,0)*$FD$6+VLOOKUP($FA480,CFP,LOOKUPS!J$6,0)*$FE$6+VLOOKUP($FA480,EP,LOOKUPS!J$8,0)*$FF$6+VLOOKUP($FA480,BM,LOOKUPS!J$5,0)*$FG$6+VLOOKUP($FA480,DIV,LOOKUPS!J$7,0)*$FH$6++VLOOKUP($FA480,SIZE,LOOKUPS!J$11,0)*$FI$6)</f>
        <v>-1.4039999999999999</v>
      </c>
      <c r="FJ480" s="1">
        <f>IF(ISERROR(VLOOKUP($FA480,MOM,LOOKUPS!K$12,0)*$FB$6+VLOOKUP($FA480,STREV,LOOKUPS!K$10,0)*$FC$6+VLOOKUP($FA480,LTREV,LOOKUPS!K$9,0)*$FD$6+VLOOKUP($FA480,CFP,LOOKUPS!K$6,0)*$FE$6+VLOOKUP($FA480,EP,LOOKUPS!K$8,0)*$FF$6+VLOOKUP($FA480,BM,LOOKUPS!K$5,0)*$FG$6+VLOOKUP($FA480,DIV,LOOKUPS!K$7,0)*$FH$6++VLOOKUP($FA480,SIZE,LOOKUPS!K$11,0)*$FI$6),"",VLOOKUP($FA480,MOM,LOOKUPS!K$12,0)*$FB$6+VLOOKUP($FA480,STREV,LOOKUPS!K$10,0)*$FC$6+VLOOKUP($FA480,LTREV,LOOKUPS!K$9,0)*$FD$6+VLOOKUP($FA480,CFP,LOOKUPS!K$6,0)*$FE$6+VLOOKUP($FA480,EP,LOOKUPS!K$8,0)*$FF$6+VLOOKUP($FA480,BM,LOOKUPS!K$5,0)*$FG$6+VLOOKUP($FA480,DIV,LOOKUPS!K$7,0)*$FH$6++VLOOKUP($FA480,SIZE,LOOKUPS!K$11,0)*$FI$6)</f>
        <v>-0.98089999999999999</v>
      </c>
      <c r="FK480" s="1">
        <f>IF(ISERROR(VLOOKUP($FA480,MOM,LOOKUPS!L$12,0)*$FB$6+VLOOKUP($FA480,STREV,LOOKUPS!L$10,0)*$FC$6+VLOOKUP($FA480,LTREV,LOOKUPS!L$9,0)*$FD$6+VLOOKUP($FA480,CFP,LOOKUPS!L$6,0)*$FE$6+VLOOKUP($FA480,EP,LOOKUPS!L$8,0)*$FF$6+VLOOKUP($FA480,BM,LOOKUPS!L$5,0)*$FG$6+VLOOKUP($FA480,DIV,LOOKUPS!L$7,0)*$FH$6++VLOOKUP($FA480,SIZE,LOOKUPS!L$11,0)*$FI$6),"",VLOOKUP($FA480,MOM,LOOKUPS!L$12,0)*$FB$6+VLOOKUP($FA480,STREV,LOOKUPS!L$10,0)*$FC$6+VLOOKUP($FA480,LTREV,LOOKUPS!L$9,0)*$FD$6+VLOOKUP($FA480,CFP,LOOKUPS!L$6,0)*$FE$6+VLOOKUP($FA480,EP,LOOKUPS!L$8,0)*$FF$6+VLOOKUP($FA480,BM,LOOKUPS!L$5,0)*$FG$6+VLOOKUP($FA480,DIV,LOOKUPS!L$7,0)*$FH$6++VLOOKUP($FA480,SIZE,LOOKUPS!L$11,0)*$FI$6)</f>
        <v>0.14559999999999995</v>
      </c>
    </row>
    <row r="481" spans="1:167" x14ac:dyDescent="0.3">
      <c r="A481" s="1">
        <v>196604</v>
      </c>
      <c r="B481" s="1">
        <v>0.01</v>
      </c>
      <c r="C481" s="1">
        <v>0.47</v>
      </c>
      <c r="D481" s="1">
        <v>1.9</v>
      </c>
      <c r="E481" s="1">
        <v>4.01</v>
      </c>
      <c r="F481" s="1">
        <v>3.42</v>
      </c>
      <c r="G481" s="1">
        <v>4.7699999999999996</v>
      </c>
      <c r="H481" s="1">
        <v>6.31</v>
      </c>
      <c r="I481" s="1">
        <v>5.94</v>
      </c>
      <c r="J481" s="1">
        <v>7.02</v>
      </c>
      <c r="K481" s="1">
        <v>9.6</v>
      </c>
      <c r="M481" s="1">
        <v>196505</v>
      </c>
      <c r="N481" s="1">
        <v>-1.38</v>
      </c>
      <c r="O481" s="1">
        <v>-1.3</v>
      </c>
      <c r="P481" s="1">
        <v>-0.31</v>
      </c>
      <c r="Q481" s="1">
        <v>-0.51</v>
      </c>
      <c r="R481" s="1">
        <v>-1.23</v>
      </c>
      <c r="S481" s="1">
        <v>0.06</v>
      </c>
      <c r="T481" s="1">
        <v>1.34</v>
      </c>
      <c r="U481" s="1">
        <v>-0.77</v>
      </c>
      <c r="V481" s="1">
        <v>-0.6</v>
      </c>
      <c r="W481" s="1">
        <v>-1.05</v>
      </c>
      <c r="Y481" s="1">
        <v>197004</v>
      </c>
      <c r="Z481" s="1">
        <v>-11.18</v>
      </c>
      <c r="AA481" s="1">
        <v>-9.66</v>
      </c>
      <c r="AB481" s="1">
        <v>-11.55</v>
      </c>
      <c r="AC481" s="1">
        <v>-11.96</v>
      </c>
      <c r="AD481" s="1">
        <v>-12.74</v>
      </c>
      <c r="AE481" s="1">
        <v>-14.78</v>
      </c>
      <c r="AF481" s="1">
        <v>-15.16</v>
      </c>
      <c r="AG481" s="1">
        <v>-16.079999999999998</v>
      </c>
      <c r="AH481" s="1">
        <v>-17.89</v>
      </c>
      <c r="AI481" s="1">
        <v>-22.33</v>
      </c>
      <c r="AK481">
        <v>199010</v>
      </c>
      <c r="AL481">
        <v>-7.57</v>
      </c>
      <c r="AM481">
        <v>-5.7</v>
      </c>
      <c r="AN481">
        <v>-4.8</v>
      </c>
      <c r="AO481">
        <v>-5.01</v>
      </c>
      <c r="AP481">
        <v>-5.97</v>
      </c>
      <c r="AQ481">
        <v>-4.25</v>
      </c>
      <c r="AR481">
        <v>-5.29</v>
      </c>
      <c r="AS481">
        <v>-4.3099999999999996</v>
      </c>
      <c r="AT481">
        <v>-5.41</v>
      </c>
      <c r="AU481">
        <v>-6.27</v>
      </c>
      <c r="AV481">
        <v>-5.45</v>
      </c>
      <c r="AW481">
        <v>-4.6900000000000004</v>
      </c>
      <c r="AX481">
        <v>-3.82</v>
      </c>
      <c r="AY481">
        <v>-5.73</v>
      </c>
      <c r="AZ481">
        <v>-4.95</v>
      </c>
      <c r="BA481">
        <v>-4.66</v>
      </c>
      <c r="BB481">
        <v>-3.96</v>
      </c>
      <c r="BC481">
        <v>-4.5599999999999996</v>
      </c>
      <c r="BD481">
        <v>-6.04</v>
      </c>
      <c r="BF481" s="1">
        <v>199010</v>
      </c>
      <c r="BG481" s="1">
        <v>-7.41</v>
      </c>
      <c r="BH481" s="1">
        <v>-5.81</v>
      </c>
      <c r="BI481" s="1">
        <v>-4</v>
      </c>
      <c r="BJ481" s="1">
        <v>-5.52</v>
      </c>
      <c r="BK481" s="1">
        <v>-6.16</v>
      </c>
      <c r="BL481" s="1">
        <v>-4.18</v>
      </c>
      <c r="BM481" s="1">
        <v>-4.2699999999999996</v>
      </c>
      <c r="BN481" s="1">
        <v>-3.91</v>
      </c>
      <c r="BO481" s="1">
        <v>-6.12</v>
      </c>
      <c r="BP481" s="1">
        <v>-6.97</v>
      </c>
      <c r="BQ481" s="1">
        <v>-4.87</v>
      </c>
      <c r="BR481" s="1">
        <v>-4.6500000000000004</v>
      </c>
      <c r="BS481" s="1">
        <v>-3.69</v>
      </c>
      <c r="BT481" s="1">
        <v>-5.0599999999999996</v>
      </c>
      <c r="BU481" s="1">
        <v>-3.46</v>
      </c>
      <c r="BV481" s="1">
        <v>-3.72</v>
      </c>
      <c r="BW481" s="1">
        <v>-4.07</v>
      </c>
      <c r="BX481" s="1">
        <v>-5.52</v>
      </c>
      <c r="BY481" s="1">
        <v>-6.69</v>
      </c>
      <c r="CA481" s="1">
        <v>196510</v>
      </c>
      <c r="CB481" s="1">
        <v>5.67</v>
      </c>
      <c r="CC481" s="1">
        <v>4.2699999999999996</v>
      </c>
      <c r="CD481" s="1">
        <v>5.47</v>
      </c>
      <c r="CE481" s="1">
        <v>6.61</v>
      </c>
      <c r="CF481" s="1">
        <v>4.2</v>
      </c>
      <c r="CG481" s="1">
        <v>5.14</v>
      </c>
      <c r="CH481" s="1">
        <v>5.0199999999999996</v>
      </c>
      <c r="CI481" s="1">
        <v>5.7</v>
      </c>
      <c r="CJ481" s="1">
        <v>7.13</v>
      </c>
      <c r="CK481" s="1">
        <v>4.8499999999999996</v>
      </c>
      <c r="CL481" s="1">
        <v>3.31</v>
      </c>
      <c r="CM481" s="1">
        <v>4.41</v>
      </c>
      <c r="CN481" s="1">
        <v>5.85</v>
      </c>
      <c r="CO481" s="1">
        <v>4.82</v>
      </c>
      <c r="CP481" s="1">
        <v>5.24</v>
      </c>
      <c r="CQ481" s="1">
        <v>5.91</v>
      </c>
      <c r="CR481" s="1">
        <v>5.48</v>
      </c>
      <c r="CS481" s="1">
        <v>6.75</v>
      </c>
      <c r="CT481" s="1">
        <v>7.47</v>
      </c>
      <c r="CV481" s="1">
        <v>196610</v>
      </c>
      <c r="CW481" s="1">
        <v>-7.17</v>
      </c>
      <c r="CX481" s="1">
        <v>-1.56</v>
      </c>
      <c r="CY481" s="1">
        <v>2.2799999999999998</v>
      </c>
      <c r="CZ481" s="1">
        <v>1.2</v>
      </c>
      <c r="DA481" s="1">
        <v>-2.3199999999999998</v>
      </c>
      <c r="DB481" s="1">
        <v>0.88</v>
      </c>
      <c r="DC481" s="1">
        <v>1.96</v>
      </c>
      <c r="DD481" s="1">
        <v>2.92</v>
      </c>
      <c r="DE481" s="1">
        <v>0.66</v>
      </c>
      <c r="DF481" s="1">
        <v>-3.43</v>
      </c>
      <c r="DG481" s="1">
        <v>-1.07</v>
      </c>
      <c r="DH481" s="1">
        <v>0.12</v>
      </c>
      <c r="DI481" s="1">
        <v>1.71</v>
      </c>
      <c r="DJ481" s="1">
        <v>1.82</v>
      </c>
      <c r="DK481" s="1">
        <v>2.12</v>
      </c>
      <c r="DL481" s="1">
        <v>3.47</v>
      </c>
      <c r="DM481" s="1">
        <v>2.36</v>
      </c>
      <c r="DN481" s="1">
        <v>1.78</v>
      </c>
      <c r="DO481" s="1">
        <v>-0.23</v>
      </c>
      <c r="DQ481" s="1">
        <v>196510</v>
      </c>
      <c r="DR481" s="1">
        <v>-99.99</v>
      </c>
      <c r="DS481" s="1">
        <v>7.36</v>
      </c>
      <c r="DT481" s="1">
        <v>4.88</v>
      </c>
      <c r="DU481" s="1">
        <v>3.04</v>
      </c>
      <c r="DV481" s="1">
        <v>7.63</v>
      </c>
      <c r="DW481" s="1">
        <v>5.65</v>
      </c>
      <c r="DX481" s="1">
        <v>5.2</v>
      </c>
      <c r="DY481" s="1">
        <v>3.59</v>
      </c>
      <c r="DZ481" s="1">
        <v>2.7</v>
      </c>
      <c r="EA481" s="1">
        <v>7.94</v>
      </c>
      <c r="EB481" s="1">
        <v>6.38</v>
      </c>
      <c r="EC481" s="1">
        <v>5.68</v>
      </c>
      <c r="ED481" s="1">
        <v>5.62</v>
      </c>
      <c r="EE481" s="1">
        <v>5.79</v>
      </c>
      <c r="EF481" s="1">
        <v>4.58</v>
      </c>
      <c r="EG481" s="1">
        <v>3.44</v>
      </c>
      <c r="EH481" s="1">
        <v>3.75</v>
      </c>
      <c r="EI481" s="1">
        <v>3.54</v>
      </c>
      <c r="EJ481" s="1">
        <v>1.86</v>
      </c>
      <c r="EL481">
        <v>196510</v>
      </c>
      <c r="EM481">
        <v>2.6</v>
      </c>
      <c r="EN481">
        <v>2.4700000000000002</v>
      </c>
      <c r="EO481">
        <v>1.54</v>
      </c>
      <c r="EP481">
        <v>0.31</v>
      </c>
      <c r="ER481" s="1">
        <v>196604</v>
      </c>
      <c r="ES481" s="1">
        <v>6.18</v>
      </c>
      <c r="EU481" s="1">
        <v>196505</v>
      </c>
      <c r="EV481" s="1">
        <v>0.18</v>
      </c>
      <c r="EX481" s="1">
        <v>197004</v>
      </c>
      <c r="EY481" s="1">
        <v>6.8</v>
      </c>
      <c r="FA481" s="1">
        <v>196604</v>
      </c>
      <c r="FB481" s="1">
        <f>IF(ISERROR(VLOOKUP($FA481,MOM,LOOKUPS!C$12,0)*$FB$6+VLOOKUP($FA481,STREV,LOOKUPS!C$10,0)*$FC$6+VLOOKUP($FA481,LTREV,LOOKUPS!C$9,0)*$FD$6+VLOOKUP($FA481,CFP,LOOKUPS!C$6,0)*$FE$6+VLOOKUP($FA481,EP,LOOKUPS!C$8,0)*$FF$6+VLOOKUP($FA481,BM,LOOKUPS!C$5,0)*$FG$6+VLOOKUP($FA481,DIV,LOOKUPS!C$7,0)*$FH$6++VLOOKUP($FA481,SIZE,LOOKUPS!C$11,0)*$FI$6),"",VLOOKUP($FA481,MOM,LOOKUPS!C$12,0)*$FB$6+VLOOKUP($FA481,STREV,LOOKUPS!C$10,0)*$FC$6+VLOOKUP($FA481,LTREV,LOOKUPS!C$9,0)*$FD$6+VLOOKUP($FA481,CFP,LOOKUPS!C$6,0)*$FE$6+VLOOKUP($FA481,EP,LOOKUPS!C$8,0)*$FF$6+VLOOKUP($FA481,BM,LOOKUPS!C$5,0)*$FG$6+VLOOKUP($FA481,DIV,LOOKUPS!C$7,0)*$FH$6++VLOOKUP($FA481,SIZE,LOOKUPS!C$11,0)*$FI$6)</f>
        <v>3.5696000000000003</v>
      </c>
      <c r="FC481" s="1">
        <f>IF(ISERROR(VLOOKUP($FA481,MOM,LOOKUPS!D$12,0)*$FB$6+VLOOKUP($FA481,STREV,LOOKUPS!D$10,0)*$FC$6+VLOOKUP($FA481,LTREV,LOOKUPS!D$9,0)*$FD$6+VLOOKUP($FA481,CFP,LOOKUPS!D$6,0)*$FE$6+VLOOKUP($FA481,EP,LOOKUPS!D$8,0)*$FF$6+VLOOKUP($FA481,BM,LOOKUPS!D$5,0)*$FG$6+VLOOKUP($FA481,DIV,LOOKUPS!D$7,0)*$FH$6++VLOOKUP($FA481,SIZE,LOOKUPS!D$11,0)*$FI$6),"",VLOOKUP($FA481,MOM,LOOKUPS!D$12,0)*$FB$6+VLOOKUP($FA481,STREV,LOOKUPS!D$10,0)*$FC$6+VLOOKUP($FA481,LTREV,LOOKUPS!D$9,0)*$FD$6+VLOOKUP($FA481,CFP,LOOKUPS!D$6,0)*$FE$6+VLOOKUP($FA481,EP,LOOKUPS!D$8,0)*$FF$6+VLOOKUP($FA481,BM,LOOKUPS!D$5,0)*$FG$6+VLOOKUP($FA481,DIV,LOOKUPS!D$7,0)*$FH$6++VLOOKUP($FA481,SIZE,LOOKUPS!D$11,0)*$FI$6)</f>
        <v>3.0464000000000002</v>
      </c>
      <c r="FD481" s="1">
        <f>IF(ISERROR(VLOOKUP($FA481,MOM,LOOKUPS!E$12,0)*$FB$6+VLOOKUP($FA481,STREV,LOOKUPS!E$10,0)*$FC$6+VLOOKUP($FA481,LTREV,LOOKUPS!E$9,0)*$FD$6+VLOOKUP($FA481,CFP,LOOKUPS!E$6,0)*$FE$6+VLOOKUP($FA481,EP,LOOKUPS!E$8,0)*$FF$6+VLOOKUP($FA481,BM,LOOKUPS!E$5,0)*$FG$6+VLOOKUP($FA481,DIV,LOOKUPS!E$7,0)*$FH$6++VLOOKUP($FA481,SIZE,LOOKUPS!E$11,0)*$FI$6),"",VLOOKUP($FA481,MOM,LOOKUPS!E$12,0)*$FB$6+VLOOKUP($FA481,STREV,LOOKUPS!E$10,0)*$FC$6+VLOOKUP($FA481,LTREV,LOOKUPS!E$9,0)*$FD$6+VLOOKUP($FA481,CFP,LOOKUPS!E$6,0)*$FE$6+VLOOKUP($FA481,EP,LOOKUPS!E$8,0)*$FF$6+VLOOKUP($FA481,BM,LOOKUPS!E$5,0)*$FG$6+VLOOKUP($FA481,DIV,LOOKUPS!E$7,0)*$FH$6++VLOOKUP($FA481,SIZE,LOOKUPS!E$11,0)*$FI$6)</f>
        <v>2.9449000000000001</v>
      </c>
      <c r="FE481" s="1">
        <f>IF(ISERROR(VLOOKUP($FA481,MOM,LOOKUPS!F$12,0)*$FB$6+VLOOKUP($FA481,STREV,LOOKUPS!F$10,0)*$FC$6+VLOOKUP($FA481,LTREV,LOOKUPS!F$9,0)*$FD$6+VLOOKUP($FA481,CFP,LOOKUPS!F$6,0)*$FE$6+VLOOKUP($FA481,EP,LOOKUPS!F$8,0)*$FF$6+VLOOKUP($FA481,BM,LOOKUPS!F$5,0)*$FG$6+VLOOKUP($FA481,DIV,LOOKUPS!F$7,0)*$FH$6++VLOOKUP($FA481,SIZE,LOOKUPS!F$11,0)*$FI$6),"",VLOOKUP($FA481,MOM,LOOKUPS!F$12,0)*$FB$6+VLOOKUP($FA481,STREV,LOOKUPS!F$10,0)*$FC$6+VLOOKUP($FA481,LTREV,LOOKUPS!F$9,0)*$FD$6+VLOOKUP($FA481,CFP,LOOKUPS!F$6,0)*$FE$6+VLOOKUP($FA481,EP,LOOKUPS!F$8,0)*$FF$6+VLOOKUP($FA481,BM,LOOKUPS!F$5,0)*$FG$6+VLOOKUP($FA481,DIV,LOOKUPS!F$7,0)*$FH$6++VLOOKUP($FA481,SIZE,LOOKUPS!F$11,0)*$FI$6)</f>
        <v>3.6240000000000001</v>
      </c>
      <c r="FF481" s="1">
        <f>IF(ISERROR(VLOOKUP($FA481,MOM,LOOKUPS!G$12,0)*$FB$6+VLOOKUP($FA481,STREV,LOOKUPS!G$10,0)*$FC$6+VLOOKUP($FA481,LTREV,LOOKUPS!G$9,0)*$FD$6+VLOOKUP($FA481,CFP,LOOKUPS!G$6,0)*$FE$6+VLOOKUP($FA481,EP,LOOKUPS!G$8,0)*$FF$6+VLOOKUP($FA481,BM,LOOKUPS!G$5,0)*$FG$6+VLOOKUP($FA481,DIV,LOOKUPS!G$7,0)*$FH$6++VLOOKUP($FA481,SIZE,LOOKUPS!G$11,0)*$FI$6),"",VLOOKUP($FA481,MOM,LOOKUPS!G$12,0)*$FB$6+VLOOKUP($FA481,STREV,LOOKUPS!G$10,0)*$FC$6+VLOOKUP($FA481,LTREV,LOOKUPS!G$9,0)*$FD$6+VLOOKUP($FA481,CFP,LOOKUPS!G$6,0)*$FE$6+VLOOKUP($FA481,EP,LOOKUPS!G$8,0)*$FF$6+VLOOKUP($FA481,BM,LOOKUPS!G$5,0)*$FG$6+VLOOKUP($FA481,DIV,LOOKUPS!G$7,0)*$FH$6++VLOOKUP($FA481,SIZE,LOOKUPS!G$11,0)*$FI$6)</f>
        <v>3.3029000000000002</v>
      </c>
      <c r="FG481" s="1">
        <f>IF(ISERROR(VLOOKUP($FA481,MOM,LOOKUPS!H$12,0)*$FB$6+VLOOKUP($FA481,STREV,LOOKUPS!H$10,0)*$FC$6+VLOOKUP($FA481,LTREV,LOOKUPS!H$9,0)*$FD$6+VLOOKUP($FA481,CFP,LOOKUPS!H$6,0)*$FE$6+VLOOKUP($FA481,EP,LOOKUPS!H$8,0)*$FF$6+VLOOKUP($FA481,BM,LOOKUPS!H$5,0)*$FG$6+VLOOKUP($FA481,DIV,LOOKUPS!H$7,0)*$FH$6++VLOOKUP($FA481,SIZE,LOOKUPS!H$11,0)*$FI$6),"",VLOOKUP($FA481,MOM,LOOKUPS!H$12,0)*$FB$6+VLOOKUP($FA481,STREV,LOOKUPS!H$10,0)*$FC$6+VLOOKUP($FA481,LTREV,LOOKUPS!H$9,0)*$FD$6+VLOOKUP($FA481,CFP,LOOKUPS!H$6,0)*$FE$6+VLOOKUP($FA481,EP,LOOKUPS!H$8,0)*$FF$6+VLOOKUP($FA481,BM,LOOKUPS!H$5,0)*$FG$6+VLOOKUP($FA481,DIV,LOOKUPS!H$7,0)*$FH$6++VLOOKUP($FA481,SIZE,LOOKUPS!H$11,0)*$FI$6)</f>
        <v>3.7616000000000001</v>
      </c>
      <c r="FH481" s="1">
        <f>IF(ISERROR(VLOOKUP($FA481,MOM,LOOKUPS!I$12,0)*$FB$6+VLOOKUP($FA481,STREV,LOOKUPS!I$10,0)*$FC$6+VLOOKUP($FA481,LTREV,LOOKUPS!I$9,0)*$FD$6+VLOOKUP($FA481,CFP,LOOKUPS!I$6,0)*$FE$6+VLOOKUP($FA481,EP,LOOKUPS!I$8,0)*$FF$6+VLOOKUP($FA481,BM,LOOKUPS!I$5,0)*$FG$6+VLOOKUP($FA481,DIV,LOOKUPS!I$7,0)*$FH$6++VLOOKUP($FA481,SIZE,LOOKUPS!I$11,0)*$FI$6),"",VLOOKUP($FA481,MOM,LOOKUPS!I$12,0)*$FB$6+VLOOKUP($FA481,STREV,LOOKUPS!I$10,0)*$FC$6+VLOOKUP($FA481,LTREV,LOOKUPS!I$9,0)*$FD$6+VLOOKUP($FA481,CFP,LOOKUPS!I$6,0)*$FE$6+VLOOKUP($FA481,EP,LOOKUPS!I$8,0)*$FF$6+VLOOKUP($FA481,BM,LOOKUPS!I$5,0)*$FG$6+VLOOKUP($FA481,DIV,LOOKUPS!I$7,0)*$FH$6++VLOOKUP($FA481,SIZE,LOOKUPS!I$11,0)*$FI$6)</f>
        <v>5.3815999999999997</v>
      </c>
      <c r="FI481" s="1">
        <f>IF(ISERROR(VLOOKUP($FA481,MOM,LOOKUPS!J$12,0)*$FB$6+VLOOKUP($FA481,STREV,LOOKUPS!J$10,0)*$FC$6+VLOOKUP($FA481,LTREV,LOOKUPS!J$9,0)*$FD$6+VLOOKUP($FA481,CFP,LOOKUPS!J$6,0)*$FE$6+VLOOKUP($FA481,EP,LOOKUPS!J$8,0)*$FF$6+VLOOKUP($FA481,BM,LOOKUPS!J$5,0)*$FG$6+VLOOKUP($FA481,DIV,LOOKUPS!J$7,0)*$FH$6++VLOOKUP($FA481,SIZE,LOOKUPS!J$11,0)*$FI$6),"",VLOOKUP($FA481,MOM,LOOKUPS!J$12,0)*$FB$6+VLOOKUP($FA481,STREV,LOOKUPS!J$10,0)*$FC$6+VLOOKUP($FA481,LTREV,LOOKUPS!J$9,0)*$FD$6+VLOOKUP($FA481,CFP,LOOKUPS!J$6,0)*$FE$6+VLOOKUP($FA481,EP,LOOKUPS!J$8,0)*$FF$6+VLOOKUP($FA481,BM,LOOKUPS!J$5,0)*$FG$6+VLOOKUP($FA481,DIV,LOOKUPS!J$7,0)*$FH$6++VLOOKUP($FA481,SIZE,LOOKUPS!J$11,0)*$FI$6)</f>
        <v>5.7541000000000002</v>
      </c>
      <c r="FJ481" s="1">
        <f>IF(ISERROR(VLOOKUP($FA481,MOM,LOOKUPS!K$12,0)*$FB$6+VLOOKUP($FA481,STREV,LOOKUPS!K$10,0)*$FC$6+VLOOKUP($FA481,LTREV,LOOKUPS!K$9,0)*$FD$6+VLOOKUP($FA481,CFP,LOOKUPS!K$6,0)*$FE$6+VLOOKUP($FA481,EP,LOOKUPS!K$8,0)*$FF$6+VLOOKUP($FA481,BM,LOOKUPS!K$5,0)*$FG$6+VLOOKUP($FA481,DIV,LOOKUPS!K$7,0)*$FH$6++VLOOKUP($FA481,SIZE,LOOKUPS!K$11,0)*$FI$6),"",VLOOKUP($FA481,MOM,LOOKUPS!K$12,0)*$FB$6+VLOOKUP($FA481,STREV,LOOKUPS!K$10,0)*$FC$6+VLOOKUP($FA481,LTREV,LOOKUPS!K$9,0)*$FD$6+VLOOKUP($FA481,CFP,LOOKUPS!K$6,0)*$FE$6+VLOOKUP($FA481,EP,LOOKUPS!K$8,0)*$FF$6+VLOOKUP($FA481,BM,LOOKUPS!K$5,0)*$FG$6+VLOOKUP($FA481,DIV,LOOKUPS!K$7,0)*$FH$6++VLOOKUP($FA481,SIZE,LOOKUPS!K$11,0)*$FI$6)</f>
        <v>5.7271999999999998</v>
      </c>
      <c r="FK481" s="1">
        <f>IF(ISERROR(VLOOKUP($FA481,MOM,LOOKUPS!L$12,0)*$FB$6+VLOOKUP($FA481,STREV,LOOKUPS!L$10,0)*$FC$6+VLOOKUP($FA481,LTREV,LOOKUPS!L$9,0)*$FD$6+VLOOKUP($FA481,CFP,LOOKUPS!L$6,0)*$FE$6+VLOOKUP($FA481,EP,LOOKUPS!L$8,0)*$FF$6+VLOOKUP($FA481,BM,LOOKUPS!L$5,0)*$FG$6+VLOOKUP($FA481,DIV,LOOKUPS!L$7,0)*$FH$6++VLOOKUP($FA481,SIZE,LOOKUPS!L$11,0)*$FI$6),"",VLOOKUP($FA481,MOM,LOOKUPS!L$12,0)*$FB$6+VLOOKUP($FA481,STREV,LOOKUPS!L$10,0)*$FC$6+VLOOKUP($FA481,LTREV,LOOKUPS!L$9,0)*$FD$6+VLOOKUP($FA481,CFP,LOOKUPS!L$6,0)*$FE$6+VLOOKUP($FA481,EP,LOOKUPS!L$8,0)*$FF$6+VLOOKUP($FA481,BM,LOOKUPS!L$5,0)*$FG$6+VLOOKUP($FA481,DIV,LOOKUPS!L$7,0)*$FH$6++VLOOKUP($FA481,SIZE,LOOKUPS!L$11,0)*$FI$6)</f>
        <v>6.8342000000000009</v>
      </c>
    </row>
    <row r="482" spans="1:167" x14ac:dyDescent="0.3">
      <c r="A482" s="1">
        <v>196605</v>
      </c>
      <c r="B482" s="1">
        <v>-8.0399999999999991</v>
      </c>
      <c r="C482" s="1">
        <v>-5.41</v>
      </c>
      <c r="D482" s="1">
        <v>-4.91</v>
      </c>
      <c r="E482" s="1">
        <v>-5.33</v>
      </c>
      <c r="F482" s="1">
        <v>-7.2</v>
      </c>
      <c r="G482" s="1">
        <v>-7.5</v>
      </c>
      <c r="H482" s="1">
        <v>-8.6</v>
      </c>
      <c r="I482" s="1">
        <v>-9.11</v>
      </c>
      <c r="J482" s="1">
        <v>-10.79</v>
      </c>
      <c r="K482" s="1">
        <v>-15.02</v>
      </c>
      <c r="M482" s="1">
        <v>196506</v>
      </c>
      <c r="N482" s="1">
        <v>-9.08</v>
      </c>
      <c r="O482" s="1">
        <v>-8.1999999999999993</v>
      </c>
      <c r="P482" s="1">
        <v>-8.0500000000000007</v>
      </c>
      <c r="Q482" s="1">
        <v>-7.31</v>
      </c>
      <c r="R482" s="1">
        <v>-7.01</v>
      </c>
      <c r="S482" s="1">
        <v>-6.53</v>
      </c>
      <c r="T482" s="1">
        <v>-7.47</v>
      </c>
      <c r="U482" s="1">
        <v>-7.82</v>
      </c>
      <c r="V482" s="1">
        <v>-9.11</v>
      </c>
      <c r="W482" s="1">
        <v>-11.42</v>
      </c>
      <c r="Y482" s="1">
        <v>197005</v>
      </c>
      <c r="Z482" s="1">
        <v>-7.61</v>
      </c>
      <c r="AA482" s="1">
        <v>-6.58</v>
      </c>
      <c r="AB482" s="1">
        <v>-8.0299999999999994</v>
      </c>
      <c r="AC482" s="1">
        <v>-8.61</v>
      </c>
      <c r="AD482" s="1">
        <v>-9.43</v>
      </c>
      <c r="AE482" s="1">
        <v>-8.5500000000000007</v>
      </c>
      <c r="AF482" s="1">
        <v>-9.44</v>
      </c>
      <c r="AG482" s="1">
        <v>-9.69</v>
      </c>
      <c r="AH482" s="1">
        <v>-9.48</v>
      </c>
      <c r="AI482" s="1">
        <v>-9.92</v>
      </c>
      <c r="AK482">
        <v>199011</v>
      </c>
      <c r="AL482">
        <v>1.0900000000000001</v>
      </c>
      <c r="AM482">
        <v>6.2</v>
      </c>
      <c r="AN482">
        <v>6.01</v>
      </c>
      <c r="AO482">
        <v>4.3099999999999996</v>
      </c>
      <c r="AP482">
        <v>6.04</v>
      </c>
      <c r="AQ482">
        <v>7.7</v>
      </c>
      <c r="AR482">
        <v>5.17</v>
      </c>
      <c r="AS482">
        <v>5.18</v>
      </c>
      <c r="AT482">
        <v>4.04</v>
      </c>
      <c r="AU482">
        <v>6.06</v>
      </c>
      <c r="AV482">
        <v>6.01</v>
      </c>
      <c r="AW482">
        <v>6.79</v>
      </c>
      <c r="AX482">
        <v>8.6</v>
      </c>
      <c r="AY482">
        <v>4.17</v>
      </c>
      <c r="AZ482">
        <v>5.95</v>
      </c>
      <c r="BA482">
        <v>5.36</v>
      </c>
      <c r="BB482">
        <v>4.99</v>
      </c>
      <c r="BC482">
        <v>5.74</v>
      </c>
      <c r="BD482">
        <v>2.79</v>
      </c>
      <c r="BF482" s="1">
        <v>199011</v>
      </c>
      <c r="BG482" s="1">
        <v>1.39</v>
      </c>
      <c r="BH482" s="1">
        <v>6.11</v>
      </c>
      <c r="BI482" s="1">
        <v>5.37</v>
      </c>
      <c r="BJ482" s="1">
        <v>5.76</v>
      </c>
      <c r="BK482" s="1">
        <v>5.58</v>
      </c>
      <c r="BL482" s="1">
        <v>6.62</v>
      </c>
      <c r="BM482" s="1">
        <v>5.91</v>
      </c>
      <c r="BN482" s="1">
        <v>5.32</v>
      </c>
      <c r="BO482" s="1">
        <v>5.53</v>
      </c>
      <c r="BP482" s="1">
        <v>4.92</v>
      </c>
      <c r="BQ482" s="1">
        <v>6.63</v>
      </c>
      <c r="BR482" s="1">
        <v>7.84</v>
      </c>
      <c r="BS482" s="1">
        <v>5.37</v>
      </c>
      <c r="BT482" s="1">
        <v>6.21</v>
      </c>
      <c r="BU482" s="1">
        <v>5.6</v>
      </c>
      <c r="BV482" s="1">
        <v>4.18</v>
      </c>
      <c r="BW482" s="1">
        <v>6.31</v>
      </c>
      <c r="BX482" s="1">
        <v>6.31</v>
      </c>
      <c r="BY482" s="1">
        <v>4.79</v>
      </c>
      <c r="CA482" s="1">
        <v>196511</v>
      </c>
      <c r="CB482" s="1">
        <v>34.1</v>
      </c>
      <c r="CC482" s="1">
        <v>3.31</v>
      </c>
      <c r="CD482" s="1">
        <v>4.25</v>
      </c>
      <c r="CE482" s="1">
        <v>5.69</v>
      </c>
      <c r="CF482" s="1">
        <v>3.39</v>
      </c>
      <c r="CG482" s="1">
        <v>3.68</v>
      </c>
      <c r="CH482" s="1">
        <v>3.39</v>
      </c>
      <c r="CI482" s="1">
        <v>5.64</v>
      </c>
      <c r="CJ482" s="1">
        <v>5.81</v>
      </c>
      <c r="CK482" s="1">
        <v>4.57</v>
      </c>
      <c r="CL482" s="1">
        <v>1.78</v>
      </c>
      <c r="CM482" s="1">
        <v>3.15</v>
      </c>
      <c r="CN482" s="1">
        <v>4.1900000000000004</v>
      </c>
      <c r="CO482" s="1">
        <v>4.0999999999999996</v>
      </c>
      <c r="CP482" s="1">
        <v>2.64</v>
      </c>
      <c r="CQ482" s="1">
        <v>5.82</v>
      </c>
      <c r="CR482" s="1">
        <v>5.45</v>
      </c>
      <c r="CS482" s="1">
        <v>5.05</v>
      </c>
      <c r="CT482" s="1">
        <v>6.49</v>
      </c>
      <c r="CV482" s="1">
        <v>196611</v>
      </c>
      <c r="CW482" s="1">
        <v>6.33</v>
      </c>
      <c r="CX482" s="1">
        <v>7.79</v>
      </c>
      <c r="CY482" s="1">
        <v>1.78</v>
      </c>
      <c r="CZ482" s="1">
        <v>0.12</v>
      </c>
      <c r="DA482" s="1">
        <v>8.9</v>
      </c>
      <c r="DB482" s="1">
        <v>3.99</v>
      </c>
      <c r="DC482" s="1">
        <v>1.75</v>
      </c>
      <c r="DD482" s="1">
        <v>0.57999999999999996</v>
      </c>
      <c r="DE482" s="1">
        <v>0.16</v>
      </c>
      <c r="DF482" s="1">
        <v>11.92</v>
      </c>
      <c r="DG482" s="1">
        <v>5.49</v>
      </c>
      <c r="DH482" s="1">
        <v>5.32</v>
      </c>
      <c r="DI482" s="1">
        <v>2.5299999999999998</v>
      </c>
      <c r="DJ482" s="1">
        <v>2.21</v>
      </c>
      <c r="DK482" s="1">
        <v>1.24</v>
      </c>
      <c r="DL482" s="1">
        <v>1.1000000000000001</v>
      </c>
      <c r="DM482" s="1">
        <v>0.05</v>
      </c>
      <c r="DN482" s="1">
        <v>-0.31</v>
      </c>
      <c r="DO482" s="1">
        <v>0.53</v>
      </c>
      <c r="DQ482" s="1">
        <v>196511</v>
      </c>
      <c r="DR482" s="1">
        <v>-99.99</v>
      </c>
      <c r="DS482" s="1">
        <v>6.24</v>
      </c>
      <c r="DT482" s="1">
        <v>4.1399999999999997</v>
      </c>
      <c r="DU482" s="1">
        <v>1.43</v>
      </c>
      <c r="DV482" s="1">
        <v>6.84</v>
      </c>
      <c r="DW482" s="1">
        <v>3.95</v>
      </c>
      <c r="DX482" s="1">
        <v>3.83</v>
      </c>
      <c r="DY482" s="1">
        <v>3.04</v>
      </c>
      <c r="DZ482" s="1">
        <v>0.75</v>
      </c>
      <c r="EA482" s="1">
        <v>7.59</v>
      </c>
      <c r="EB482" s="1">
        <v>3.83</v>
      </c>
      <c r="EC482" s="1">
        <v>2.4900000000000002</v>
      </c>
      <c r="ED482" s="1">
        <v>5.53</v>
      </c>
      <c r="EE482" s="1">
        <v>4.5199999999999996</v>
      </c>
      <c r="EF482" s="1">
        <v>3.13</v>
      </c>
      <c r="EG482" s="1">
        <v>3.26</v>
      </c>
      <c r="EH482" s="1">
        <v>2.81</v>
      </c>
      <c r="EI482" s="1">
        <v>1.38</v>
      </c>
      <c r="EJ482" s="1">
        <v>0.12</v>
      </c>
      <c r="EL482">
        <v>196511</v>
      </c>
      <c r="EM482">
        <v>-0.03</v>
      </c>
      <c r="EN482">
        <v>4.68</v>
      </c>
      <c r="EO482">
        <v>0.21</v>
      </c>
      <c r="EP482">
        <v>0.35</v>
      </c>
      <c r="ER482" s="1">
        <v>196605</v>
      </c>
      <c r="ES482" s="1">
        <v>-4.6900000000000004</v>
      </c>
      <c r="EU482" s="1">
        <v>196506</v>
      </c>
      <c r="EV482" s="1">
        <v>0.38</v>
      </c>
      <c r="EX482" s="1">
        <v>197005</v>
      </c>
      <c r="EY482" s="1">
        <v>3.94</v>
      </c>
      <c r="FA482" s="1">
        <v>196605</v>
      </c>
      <c r="FB482" s="1">
        <f>IF(ISERROR(VLOOKUP($FA482,MOM,LOOKUPS!C$12,0)*$FB$6+VLOOKUP($FA482,STREV,LOOKUPS!C$10,0)*$FC$6+VLOOKUP($FA482,LTREV,LOOKUPS!C$9,0)*$FD$6+VLOOKUP($FA482,CFP,LOOKUPS!C$6,0)*$FE$6+VLOOKUP($FA482,EP,LOOKUPS!C$8,0)*$FF$6+VLOOKUP($FA482,BM,LOOKUPS!C$5,0)*$FG$6+VLOOKUP($FA482,DIV,LOOKUPS!C$7,0)*$FH$6++VLOOKUP($FA482,SIZE,LOOKUPS!C$11,0)*$FI$6),"",VLOOKUP($FA482,MOM,LOOKUPS!C$12,0)*$FB$6+VLOOKUP($FA482,STREV,LOOKUPS!C$10,0)*$FC$6+VLOOKUP($FA482,LTREV,LOOKUPS!C$9,0)*$FD$6+VLOOKUP($FA482,CFP,LOOKUPS!C$6,0)*$FE$6+VLOOKUP($FA482,EP,LOOKUPS!C$8,0)*$FF$6+VLOOKUP($FA482,BM,LOOKUPS!C$5,0)*$FG$6+VLOOKUP($FA482,DIV,LOOKUPS!C$7,0)*$FH$6++VLOOKUP($FA482,SIZE,LOOKUPS!C$11,0)*$FI$6)</f>
        <v>-9.4581999999999997</v>
      </c>
      <c r="FC482" s="1">
        <f>IF(ISERROR(VLOOKUP($FA482,MOM,LOOKUPS!D$12,0)*$FB$6+VLOOKUP($FA482,STREV,LOOKUPS!D$10,0)*$FC$6+VLOOKUP($FA482,LTREV,LOOKUPS!D$9,0)*$FD$6+VLOOKUP($FA482,CFP,LOOKUPS!D$6,0)*$FE$6+VLOOKUP($FA482,EP,LOOKUPS!D$8,0)*$FF$6+VLOOKUP($FA482,BM,LOOKUPS!D$5,0)*$FG$6+VLOOKUP($FA482,DIV,LOOKUPS!D$7,0)*$FH$6++VLOOKUP($FA482,SIZE,LOOKUPS!D$11,0)*$FI$6),"",VLOOKUP($FA482,MOM,LOOKUPS!D$12,0)*$FB$6+VLOOKUP($FA482,STREV,LOOKUPS!D$10,0)*$FC$6+VLOOKUP($FA482,LTREV,LOOKUPS!D$9,0)*$FD$6+VLOOKUP($FA482,CFP,LOOKUPS!D$6,0)*$FE$6+VLOOKUP($FA482,EP,LOOKUPS!D$8,0)*$FF$6+VLOOKUP($FA482,BM,LOOKUPS!D$5,0)*$FG$6+VLOOKUP($FA482,DIV,LOOKUPS!D$7,0)*$FH$6++VLOOKUP($FA482,SIZE,LOOKUPS!D$11,0)*$FI$6)</f>
        <v>-7.4082000000000008</v>
      </c>
      <c r="FD482" s="1">
        <f>IF(ISERROR(VLOOKUP($FA482,MOM,LOOKUPS!E$12,0)*$FB$6+VLOOKUP($FA482,STREV,LOOKUPS!E$10,0)*$FC$6+VLOOKUP($FA482,LTREV,LOOKUPS!E$9,0)*$FD$6+VLOOKUP($FA482,CFP,LOOKUPS!E$6,0)*$FE$6+VLOOKUP($FA482,EP,LOOKUPS!E$8,0)*$FF$6+VLOOKUP($FA482,BM,LOOKUPS!E$5,0)*$FG$6+VLOOKUP($FA482,DIV,LOOKUPS!E$7,0)*$FH$6++VLOOKUP($FA482,SIZE,LOOKUPS!E$11,0)*$FI$6),"",VLOOKUP($FA482,MOM,LOOKUPS!E$12,0)*$FB$6+VLOOKUP($FA482,STREV,LOOKUPS!E$10,0)*$FC$6+VLOOKUP($FA482,LTREV,LOOKUPS!E$9,0)*$FD$6+VLOOKUP($FA482,CFP,LOOKUPS!E$6,0)*$FE$6+VLOOKUP($FA482,EP,LOOKUPS!E$8,0)*$FF$6+VLOOKUP($FA482,BM,LOOKUPS!E$5,0)*$FG$6+VLOOKUP($FA482,DIV,LOOKUPS!E$7,0)*$FH$6++VLOOKUP($FA482,SIZE,LOOKUPS!E$11,0)*$FI$6)</f>
        <v>-7.2853000000000012</v>
      </c>
      <c r="FE482" s="1">
        <f>IF(ISERROR(VLOOKUP($FA482,MOM,LOOKUPS!F$12,0)*$FB$6+VLOOKUP($FA482,STREV,LOOKUPS!F$10,0)*$FC$6+VLOOKUP($FA482,LTREV,LOOKUPS!F$9,0)*$FD$6+VLOOKUP($FA482,CFP,LOOKUPS!F$6,0)*$FE$6+VLOOKUP($FA482,EP,LOOKUPS!F$8,0)*$FF$6+VLOOKUP($FA482,BM,LOOKUPS!F$5,0)*$FG$6+VLOOKUP($FA482,DIV,LOOKUPS!F$7,0)*$FH$6++VLOOKUP($FA482,SIZE,LOOKUPS!F$11,0)*$FI$6),"",VLOOKUP($FA482,MOM,LOOKUPS!F$12,0)*$FB$6+VLOOKUP($FA482,STREV,LOOKUPS!F$10,0)*$FC$6+VLOOKUP($FA482,LTREV,LOOKUPS!F$9,0)*$FD$6+VLOOKUP($FA482,CFP,LOOKUPS!F$6,0)*$FE$6+VLOOKUP($FA482,EP,LOOKUPS!F$8,0)*$FF$6+VLOOKUP($FA482,BM,LOOKUPS!F$5,0)*$FG$6+VLOOKUP($FA482,DIV,LOOKUPS!F$7,0)*$FH$6++VLOOKUP($FA482,SIZE,LOOKUPS!F$11,0)*$FI$6)</f>
        <v>-7.7371999999999996</v>
      </c>
      <c r="FF482" s="1">
        <f>IF(ISERROR(VLOOKUP($FA482,MOM,LOOKUPS!G$12,0)*$FB$6+VLOOKUP($FA482,STREV,LOOKUPS!G$10,0)*$FC$6+VLOOKUP($FA482,LTREV,LOOKUPS!G$9,0)*$FD$6+VLOOKUP($FA482,CFP,LOOKUPS!G$6,0)*$FE$6+VLOOKUP($FA482,EP,LOOKUPS!G$8,0)*$FF$6+VLOOKUP($FA482,BM,LOOKUPS!G$5,0)*$FG$6+VLOOKUP($FA482,DIV,LOOKUPS!G$7,0)*$FH$6++VLOOKUP($FA482,SIZE,LOOKUPS!G$11,0)*$FI$6),"",VLOOKUP($FA482,MOM,LOOKUPS!G$12,0)*$FB$6+VLOOKUP($FA482,STREV,LOOKUPS!G$10,0)*$FC$6+VLOOKUP($FA482,LTREV,LOOKUPS!G$9,0)*$FD$6+VLOOKUP($FA482,CFP,LOOKUPS!G$6,0)*$FE$6+VLOOKUP($FA482,EP,LOOKUPS!G$8,0)*$FF$6+VLOOKUP($FA482,BM,LOOKUPS!G$5,0)*$FG$6+VLOOKUP($FA482,DIV,LOOKUPS!G$7,0)*$FH$6++VLOOKUP($FA482,SIZE,LOOKUPS!G$11,0)*$FI$6)</f>
        <v>-7.5550000000000006</v>
      </c>
      <c r="FG482" s="1">
        <f>IF(ISERROR(VLOOKUP($FA482,MOM,LOOKUPS!H$12,0)*$FB$6+VLOOKUP($FA482,STREV,LOOKUPS!H$10,0)*$FC$6+VLOOKUP($FA482,LTREV,LOOKUPS!H$9,0)*$FD$6+VLOOKUP($FA482,CFP,LOOKUPS!H$6,0)*$FE$6+VLOOKUP($FA482,EP,LOOKUPS!H$8,0)*$FF$6+VLOOKUP($FA482,BM,LOOKUPS!H$5,0)*$FG$6+VLOOKUP($FA482,DIV,LOOKUPS!H$7,0)*$FH$6++VLOOKUP($FA482,SIZE,LOOKUPS!H$11,0)*$FI$6),"",VLOOKUP($FA482,MOM,LOOKUPS!H$12,0)*$FB$6+VLOOKUP($FA482,STREV,LOOKUPS!H$10,0)*$FC$6+VLOOKUP($FA482,LTREV,LOOKUPS!H$9,0)*$FD$6+VLOOKUP($FA482,CFP,LOOKUPS!H$6,0)*$FE$6+VLOOKUP($FA482,EP,LOOKUPS!H$8,0)*$FF$6+VLOOKUP($FA482,BM,LOOKUPS!H$5,0)*$FG$6+VLOOKUP($FA482,DIV,LOOKUPS!H$7,0)*$FH$6++VLOOKUP($FA482,SIZE,LOOKUPS!H$11,0)*$FI$6)</f>
        <v>-6.9736000000000011</v>
      </c>
      <c r="FH482" s="1">
        <f>IF(ISERROR(VLOOKUP($FA482,MOM,LOOKUPS!I$12,0)*$FB$6+VLOOKUP($FA482,STREV,LOOKUPS!I$10,0)*$FC$6+VLOOKUP($FA482,LTREV,LOOKUPS!I$9,0)*$FD$6+VLOOKUP($FA482,CFP,LOOKUPS!I$6,0)*$FE$6+VLOOKUP($FA482,EP,LOOKUPS!I$8,0)*$FF$6+VLOOKUP($FA482,BM,LOOKUPS!I$5,0)*$FG$6+VLOOKUP($FA482,DIV,LOOKUPS!I$7,0)*$FH$6++VLOOKUP($FA482,SIZE,LOOKUPS!I$11,0)*$FI$6),"",VLOOKUP($FA482,MOM,LOOKUPS!I$12,0)*$FB$6+VLOOKUP($FA482,STREV,LOOKUPS!I$10,0)*$FC$6+VLOOKUP($FA482,LTREV,LOOKUPS!I$9,0)*$FD$6+VLOOKUP($FA482,CFP,LOOKUPS!I$6,0)*$FE$6+VLOOKUP($FA482,EP,LOOKUPS!I$8,0)*$FF$6+VLOOKUP($FA482,BM,LOOKUPS!I$5,0)*$FG$6+VLOOKUP($FA482,DIV,LOOKUPS!I$7,0)*$FH$6++VLOOKUP($FA482,SIZE,LOOKUPS!I$11,0)*$FI$6)</f>
        <v>-8.1052</v>
      </c>
      <c r="FI482" s="1">
        <f>IF(ISERROR(VLOOKUP($FA482,MOM,LOOKUPS!J$12,0)*$FB$6+VLOOKUP($FA482,STREV,LOOKUPS!J$10,0)*$FC$6+VLOOKUP($FA482,LTREV,LOOKUPS!J$9,0)*$FD$6+VLOOKUP($FA482,CFP,LOOKUPS!J$6,0)*$FE$6+VLOOKUP($FA482,EP,LOOKUPS!J$8,0)*$FF$6+VLOOKUP($FA482,BM,LOOKUPS!J$5,0)*$FG$6+VLOOKUP($FA482,DIV,LOOKUPS!J$7,0)*$FH$6++VLOOKUP($FA482,SIZE,LOOKUPS!J$11,0)*$FI$6),"",VLOOKUP($FA482,MOM,LOOKUPS!J$12,0)*$FB$6+VLOOKUP($FA482,STREV,LOOKUPS!J$10,0)*$FC$6+VLOOKUP($FA482,LTREV,LOOKUPS!J$9,0)*$FD$6+VLOOKUP($FA482,CFP,LOOKUPS!J$6,0)*$FE$6+VLOOKUP($FA482,EP,LOOKUPS!J$8,0)*$FF$6+VLOOKUP($FA482,BM,LOOKUPS!J$5,0)*$FG$6+VLOOKUP($FA482,DIV,LOOKUPS!J$7,0)*$FH$6++VLOOKUP($FA482,SIZE,LOOKUPS!J$11,0)*$FI$6)</f>
        <v>-8.354000000000001</v>
      </c>
      <c r="FJ482" s="1">
        <f>IF(ISERROR(VLOOKUP($FA482,MOM,LOOKUPS!K$12,0)*$FB$6+VLOOKUP($FA482,STREV,LOOKUPS!K$10,0)*$FC$6+VLOOKUP($FA482,LTREV,LOOKUPS!K$9,0)*$FD$6+VLOOKUP($FA482,CFP,LOOKUPS!K$6,0)*$FE$6+VLOOKUP($FA482,EP,LOOKUPS!K$8,0)*$FF$6+VLOOKUP($FA482,BM,LOOKUPS!K$5,0)*$FG$6+VLOOKUP($FA482,DIV,LOOKUPS!K$7,0)*$FH$6++VLOOKUP($FA482,SIZE,LOOKUPS!K$11,0)*$FI$6),"",VLOOKUP($FA482,MOM,LOOKUPS!K$12,0)*$FB$6+VLOOKUP($FA482,STREV,LOOKUPS!K$10,0)*$FC$6+VLOOKUP($FA482,LTREV,LOOKUPS!K$9,0)*$FD$6+VLOOKUP($FA482,CFP,LOOKUPS!K$6,0)*$FE$6+VLOOKUP($FA482,EP,LOOKUPS!K$8,0)*$FF$6+VLOOKUP($FA482,BM,LOOKUPS!K$5,0)*$FG$6+VLOOKUP($FA482,DIV,LOOKUPS!K$7,0)*$FH$6++VLOOKUP($FA482,SIZE,LOOKUPS!K$11,0)*$FI$6)</f>
        <v>-8.8215000000000003</v>
      </c>
      <c r="FK482" s="1">
        <f>IF(ISERROR(VLOOKUP($FA482,MOM,LOOKUPS!L$12,0)*$FB$6+VLOOKUP($FA482,STREV,LOOKUPS!L$10,0)*$FC$6+VLOOKUP($FA482,LTREV,LOOKUPS!L$9,0)*$FD$6+VLOOKUP($FA482,CFP,LOOKUPS!L$6,0)*$FE$6+VLOOKUP($FA482,EP,LOOKUPS!L$8,0)*$FF$6+VLOOKUP($FA482,BM,LOOKUPS!L$5,0)*$FG$6+VLOOKUP($FA482,DIV,LOOKUPS!L$7,0)*$FH$6++VLOOKUP($FA482,SIZE,LOOKUPS!L$11,0)*$FI$6),"",VLOOKUP($FA482,MOM,LOOKUPS!L$12,0)*$FB$6+VLOOKUP($FA482,STREV,LOOKUPS!L$10,0)*$FC$6+VLOOKUP($FA482,LTREV,LOOKUPS!L$9,0)*$FD$6+VLOOKUP($FA482,CFP,LOOKUPS!L$6,0)*$FE$6+VLOOKUP($FA482,EP,LOOKUPS!L$8,0)*$FF$6+VLOOKUP($FA482,BM,LOOKUPS!L$5,0)*$FG$6+VLOOKUP($FA482,DIV,LOOKUPS!L$7,0)*$FH$6++VLOOKUP($FA482,SIZE,LOOKUPS!L$11,0)*$FI$6)</f>
        <v>-11.455300000000001</v>
      </c>
    </row>
    <row r="483" spans="1:167" x14ac:dyDescent="0.3">
      <c r="A483" s="1">
        <v>196606</v>
      </c>
      <c r="B483" s="1">
        <v>-2.0699999999999998</v>
      </c>
      <c r="C483" s="1">
        <v>-1.32</v>
      </c>
      <c r="D483" s="1">
        <v>-1.56</v>
      </c>
      <c r="E483" s="1">
        <v>-0.78</v>
      </c>
      <c r="F483" s="1">
        <v>-0.47</v>
      </c>
      <c r="G483" s="1">
        <v>-1.93</v>
      </c>
      <c r="H483" s="1">
        <v>-0.88</v>
      </c>
      <c r="I483" s="1">
        <v>0.44</v>
      </c>
      <c r="J483" s="1">
        <v>0.45</v>
      </c>
      <c r="K483" s="1">
        <v>1.25</v>
      </c>
      <c r="M483" s="1">
        <v>196507</v>
      </c>
      <c r="N483" s="1">
        <v>4.24</v>
      </c>
      <c r="O483" s="1">
        <v>3.56</v>
      </c>
      <c r="P483" s="1">
        <v>3.32</v>
      </c>
      <c r="Q483" s="1">
        <v>3.17</v>
      </c>
      <c r="R483" s="1">
        <v>3.34</v>
      </c>
      <c r="S483" s="1">
        <v>2.14</v>
      </c>
      <c r="T483" s="1">
        <v>1.41</v>
      </c>
      <c r="U483" s="1">
        <v>1.97</v>
      </c>
      <c r="V483" s="1">
        <v>2.4500000000000002</v>
      </c>
      <c r="W483" s="1">
        <v>1.66</v>
      </c>
      <c r="Y483" s="1">
        <v>197006</v>
      </c>
      <c r="Z483" s="1">
        <v>-6.04</v>
      </c>
      <c r="AA483" s="1">
        <v>-5.55</v>
      </c>
      <c r="AB483" s="1">
        <v>-6.4</v>
      </c>
      <c r="AC483" s="1">
        <v>-8.02</v>
      </c>
      <c r="AD483" s="1">
        <v>-6.98</v>
      </c>
      <c r="AE483" s="1">
        <v>-4.95</v>
      </c>
      <c r="AF483" s="1">
        <v>-6.28</v>
      </c>
      <c r="AG483" s="1">
        <v>-7.39</v>
      </c>
      <c r="AH483" s="1">
        <v>-8.36</v>
      </c>
      <c r="AI483" s="1">
        <v>-10.92</v>
      </c>
      <c r="AK483">
        <v>199012</v>
      </c>
      <c r="AL483">
        <v>-4.46</v>
      </c>
      <c r="AM483">
        <v>1.22</v>
      </c>
      <c r="AN483">
        <v>2.14</v>
      </c>
      <c r="AO483">
        <v>2.46</v>
      </c>
      <c r="AP483">
        <v>0.85</v>
      </c>
      <c r="AQ483">
        <v>2.92</v>
      </c>
      <c r="AR483">
        <v>1.49</v>
      </c>
      <c r="AS483">
        <v>2.77</v>
      </c>
      <c r="AT483">
        <v>2.27</v>
      </c>
      <c r="AU483">
        <v>-0.38</v>
      </c>
      <c r="AV483">
        <v>2.96</v>
      </c>
      <c r="AW483">
        <v>2.61</v>
      </c>
      <c r="AX483">
        <v>3.22</v>
      </c>
      <c r="AY483">
        <v>2.0499999999999998</v>
      </c>
      <c r="AZ483">
        <v>1.05</v>
      </c>
      <c r="BA483">
        <v>2.58</v>
      </c>
      <c r="BB483">
        <v>2.97</v>
      </c>
      <c r="BC483">
        <v>2.82</v>
      </c>
      <c r="BD483">
        <v>1.85</v>
      </c>
      <c r="BF483" s="1">
        <v>199012</v>
      </c>
      <c r="BG483" s="1">
        <v>-4.2</v>
      </c>
      <c r="BH483" s="1">
        <v>0.79</v>
      </c>
      <c r="BI483" s="1">
        <v>2.93</v>
      </c>
      <c r="BJ483" s="1">
        <v>2.7</v>
      </c>
      <c r="BK483" s="1">
        <v>0.9</v>
      </c>
      <c r="BL483" s="1">
        <v>2.04</v>
      </c>
      <c r="BM483" s="1">
        <v>2.59</v>
      </c>
      <c r="BN483" s="1">
        <v>2.99</v>
      </c>
      <c r="BO483" s="1">
        <v>2.54</v>
      </c>
      <c r="BP483" s="1">
        <v>0.05</v>
      </c>
      <c r="BQ483" s="1">
        <v>2.2599999999999998</v>
      </c>
      <c r="BR483" s="1">
        <v>0.42</v>
      </c>
      <c r="BS483" s="1">
        <v>3.69</v>
      </c>
      <c r="BT483" s="1">
        <v>2.64</v>
      </c>
      <c r="BU483" s="1">
        <v>2.5299999999999998</v>
      </c>
      <c r="BV483" s="1">
        <v>2.85</v>
      </c>
      <c r="BW483" s="1">
        <v>3.11</v>
      </c>
      <c r="BX483" s="1">
        <v>3.07</v>
      </c>
      <c r="BY483" s="1">
        <v>2.0299999999999998</v>
      </c>
      <c r="CA483" s="1">
        <v>196512</v>
      </c>
      <c r="CB483" s="1">
        <v>-0.47</v>
      </c>
      <c r="CC483" s="1">
        <v>3.41</v>
      </c>
      <c r="CD483" s="1">
        <v>4.1100000000000003</v>
      </c>
      <c r="CE483" s="1">
        <v>5.39</v>
      </c>
      <c r="CF483" s="1">
        <v>4.0199999999999996</v>
      </c>
      <c r="CG483" s="1">
        <v>3.12</v>
      </c>
      <c r="CH483" s="1">
        <v>3.5</v>
      </c>
      <c r="CI483" s="1">
        <v>4.32</v>
      </c>
      <c r="CJ483" s="1">
        <v>6.28</v>
      </c>
      <c r="CK483" s="1">
        <v>4.04</v>
      </c>
      <c r="CL483" s="1">
        <v>4.01</v>
      </c>
      <c r="CM483" s="1">
        <v>2.08</v>
      </c>
      <c r="CN483" s="1">
        <v>4.1500000000000004</v>
      </c>
      <c r="CO483" s="1">
        <v>2.83</v>
      </c>
      <c r="CP483" s="1">
        <v>4.2</v>
      </c>
      <c r="CQ483" s="1">
        <v>5.14</v>
      </c>
      <c r="CR483" s="1">
        <v>3.42</v>
      </c>
      <c r="CS483" s="1">
        <v>6.85</v>
      </c>
      <c r="CT483" s="1">
        <v>5.77</v>
      </c>
      <c r="CV483" s="1">
        <v>196612</v>
      </c>
      <c r="CW483" s="1">
        <v>0.98</v>
      </c>
      <c r="CX483" s="1">
        <v>2.95</v>
      </c>
      <c r="CY483" s="1">
        <v>1.83</v>
      </c>
      <c r="CZ483" s="1">
        <v>0.73</v>
      </c>
      <c r="DA483" s="1">
        <v>3.44</v>
      </c>
      <c r="DB483" s="1">
        <v>2.17</v>
      </c>
      <c r="DC483" s="1">
        <v>1.73</v>
      </c>
      <c r="DD483" s="1">
        <v>1.1499999999999999</v>
      </c>
      <c r="DE483" s="1">
        <v>0.62</v>
      </c>
      <c r="DF483" s="1">
        <v>3.56</v>
      </c>
      <c r="DG483" s="1">
        <v>3.31</v>
      </c>
      <c r="DH483" s="1">
        <v>1.84</v>
      </c>
      <c r="DI483" s="1">
        <v>2.5299999999999998</v>
      </c>
      <c r="DJ483" s="1">
        <v>1.45</v>
      </c>
      <c r="DK483" s="1">
        <v>2.0499999999999998</v>
      </c>
      <c r="DL483" s="1">
        <v>1.34</v>
      </c>
      <c r="DM483" s="1">
        <v>0.95</v>
      </c>
      <c r="DN483" s="1">
        <v>0.33</v>
      </c>
      <c r="DO483" s="1">
        <v>0.85</v>
      </c>
      <c r="DQ483" s="1">
        <v>196512</v>
      </c>
      <c r="DR483" s="1">
        <v>-99.99</v>
      </c>
      <c r="DS483" s="1">
        <v>5.58</v>
      </c>
      <c r="DT483" s="1">
        <v>3.52</v>
      </c>
      <c r="DU483" s="1">
        <v>1.55</v>
      </c>
      <c r="DV483" s="1">
        <v>5.72</v>
      </c>
      <c r="DW483" s="1">
        <v>4.72</v>
      </c>
      <c r="DX483" s="1">
        <v>3.12</v>
      </c>
      <c r="DY483" s="1">
        <v>2.3199999999999998</v>
      </c>
      <c r="DZ483" s="1">
        <v>1.55</v>
      </c>
      <c r="EA483" s="1">
        <v>6.1</v>
      </c>
      <c r="EB483" s="1">
        <v>4.21</v>
      </c>
      <c r="EC483" s="1">
        <v>4.71</v>
      </c>
      <c r="ED483" s="1">
        <v>4.72</v>
      </c>
      <c r="EE483" s="1">
        <v>2.69</v>
      </c>
      <c r="EF483" s="1">
        <v>3.57</v>
      </c>
      <c r="EG483" s="1">
        <v>3.02</v>
      </c>
      <c r="EH483" s="1">
        <v>1.57</v>
      </c>
      <c r="EI483" s="1">
        <v>1.83</v>
      </c>
      <c r="EJ483" s="1">
        <v>1.27</v>
      </c>
      <c r="EL483">
        <v>196512</v>
      </c>
      <c r="EM483">
        <v>1.01</v>
      </c>
      <c r="EN483">
        <v>2.08</v>
      </c>
      <c r="EO483">
        <v>1.96</v>
      </c>
      <c r="EP483">
        <v>0.33</v>
      </c>
      <c r="ER483" s="1">
        <v>196606</v>
      </c>
      <c r="ES483" s="1">
        <v>3.28</v>
      </c>
      <c r="EU483" s="1">
        <v>196507</v>
      </c>
      <c r="EV483" s="1">
        <v>2.54</v>
      </c>
      <c r="EX483" s="1">
        <v>197006</v>
      </c>
      <c r="EY483" s="1">
        <v>3.21</v>
      </c>
      <c r="FA483" s="1">
        <v>196606</v>
      </c>
      <c r="FB483" s="1">
        <f>IF(ISERROR(VLOOKUP($FA483,MOM,LOOKUPS!C$12,0)*$FB$6+VLOOKUP($FA483,STREV,LOOKUPS!C$10,0)*$FC$6+VLOOKUP($FA483,LTREV,LOOKUPS!C$9,0)*$FD$6+VLOOKUP($FA483,CFP,LOOKUPS!C$6,0)*$FE$6+VLOOKUP($FA483,EP,LOOKUPS!C$8,0)*$FF$6+VLOOKUP($FA483,BM,LOOKUPS!C$5,0)*$FG$6+VLOOKUP($FA483,DIV,LOOKUPS!C$7,0)*$FH$6++VLOOKUP($FA483,SIZE,LOOKUPS!C$11,0)*$FI$6),"",VLOOKUP($FA483,MOM,LOOKUPS!C$12,0)*$FB$6+VLOOKUP($FA483,STREV,LOOKUPS!C$10,0)*$FC$6+VLOOKUP($FA483,LTREV,LOOKUPS!C$9,0)*$FD$6+VLOOKUP($FA483,CFP,LOOKUPS!C$6,0)*$FE$6+VLOOKUP($FA483,EP,LOOKUPS!C$8,0)*$FF$6+VLOOKUP($FA483,BM,LOOKUPS!C$5,0)*$FG$6+VLOOKUP($FA483,DIV,LOOKUPS!C$7,0)*$FH$6++VLOOKUP($FA483,SIZE,LOOKUPS!C$11,0)*$FI$6)</f>
        <v>-1.8898000000000001</v>
      </c>
      <c r="FC483" s="1">
        <f>IF(ISERROR(VLOOKUP($FA483,MOM,LOOKUPS!D$12,0)*$FB$6+VLOOKUP($FA483,STREV,LOOKUPS!D$10,0)*$FC$6+VLOOKUP($FA483,LTREV,LOOKUPS!D$9,0)*$FD$6+VLOOKUP($FA483,CFP,LOOKUPS!D$6,0)*$FE$6+VLOOKUP($FA483,EP,LOOKUPS!D$8,0)*$FF$6+VLOOKUP($FA483,BM,LOOKUPS!D$5,0)*$FG$6+VLOOKUP($FA483,DIV,LOOKUPS!D$7,0)*$FH$6++VLOOKUP($FA483,SIZE,LOOKUPS!D$11,0)*$FI$6),"",VLOOKUP($FA483,MOM,LOOKUPS!D$12,0)*$FB$6+VLOOKUP($FA483,STREV,LOOKUPS!D$10,0)*$FC$6+VLOOKUP($FA483,LTREV,LOOKUPS!D$9,0)*$FD$6+VLOOKUP($FA483,CFP,LOOKUPS!D$6,0)*$FE$6+VLOOKUP($FA483,EP,LOOKUPS!D$8,0)*$FF$6+VLOOKUP($FA483,BM,LOOKUPS!D$5,0)*$FG$6+VLOOKUP($FA483,DIV,LOOKUPS!D$7,0)*$FH$6++VLOOKUP($FA483,SIZE,LOOKUPS!D$11,0)*$FI$6)</f>
        <v>-0.97950000000000015</v>
      </c>
      <c r="FD483" s="1">
        <f>IF(ISERROR(VLOOKUP($FA483,MOM,LOOKUPS!E$12,0)*$FB$6+VLOOKUP($FA483,STREV,LOOKUPS!E$10,0)*$FC$6+VLOOKUP($FA483,LTREV,LOOKUPS!E$9,0)*$FD$6+VLOOKUP($FA483,CFP,LOOKUPS!E$6,0)*$FE$6+VLOOKUP($FA483,EP,LOOKUPS!E$8,0)*$FF$6+VLOOKUP($FA483,BM,LOOKUPS!E$5,0)*$FG$6+VLOOKUP($FA483,DIV,LOOKUPS!E$7,0)*$FH$6++VLOOKUP($FA483,SIZE,LOOKUPS!E$11,0)*$FI$6),"",VLOOKUP($FA483,MOM,LOOKUPS!E$12,0)*$FB$6+VLOOKUP($FA483,STREV,LOOKUPS!E$10,0)*$FC$6+VLOOKUP($FA483,LTREV,LOOKUPS!E$9,0)*$FD$6+VLOOKUP($FA483,CFP,LOOKUPS!E$6,0)*$FE$6+VLOOKUP($FA483,EP,LOOKUPS!E$8,0)*$FF$6+VLOOKUP($FA483,BM,LOOKUPS!E$5,0)*$FG$6+VLOOKUP($FA483,DIV,LOOKUPS!E$7,0)*$FH$6++VLOOKUP($FA483,SIZE,LOOKUPS!E$11,0)*$FI$6)</f>
        <v>-1.2619</v>
      </c>
      <c r="FE483" s="1">
        <f>IF(ISERROR(VLOOKUP($FA483,MOM,LOOKUPS!F$12,0)*$FB$6+VLOOKUP($FA483,STREV,LOOKUPS!F$10,0)*$FC$6+VLOOKUP($FA483,LTREV,LOOKUPS!F$9,0)*$FD$6+VLOOKUP($FA483,CFP,LOOKUPS!F$6,0)*$FE$6+VLOOKUP($FA483,EP,LOOKUPS!F$8,0)*$FF$6+VLOOKUP($FA483,BM,LOOKUPS!F$5,0)*$FG$6+VLOOKUP($FA483,DIV,LOOKUPS!F$7,0)*$FH$6++VLOOKUP($FA483,SIZE,LOOKUPS!F$11,0)*$FI$6),"",VLOOKUP($FA483,MOM,LOOKUPS!F$12,0)*$FB$6+VLOOKUP($FA483,STREV,LOOKUPS!F$10,0)*$FC$6+VLOOKUP($FA483,LTREV,LOOKUPS!F$9,0)*$FD$6+VLOOKUP($FA483,CFP,LOOKUPS!F$6,0)*$FE$6+VLOOKUP($FA483,EP,LOOKUPS!F$8,0)*$FF$6+VLOOKUP($FA483,BM,LOOKUPS!F$5,0)*$FG$6+VLOOKUP($FA483,DIV,LOOKUPS!F$7,0)*$FH$6++VLOOKUP($FA483,SIZE,LOOKUPS!F$11,0)*$FI$6)</f>
        <v>-1.0162000000000002</v>
      </c>
      <c r="FF483" s="1">
        <f>IF(ISERROR(VLOOKUP($FA483,MOM,LOOKUPS!G$12,0)*$FB$6+VLOOKUP($FA483,STREV,LOOKUPS!G$10,0)*$FC$6+VLOOKUP($FA483,LTREV,LOOKUPS!G$9,0)*$FD$6+VLOOKUP($FA483,CFP,LOOKUPS!G$6,0)*$FE$6+VLOOKUP($FA483,EP,LOOKUPS!G$8,0)*$FF$6+VLOOKUP($FA483,BM,LOOKUPS!G$5,0)*$FG$6+VLOOKUP($FA483,DIV,LOOKUPS!G$7,0)*$FH$6++VLOOKUP($FA483,SIZE,LOOKUPS!G$11,0)*$FI$6),"",VLOOKUP($FA483,MOM,LOOKUPS!G$12,0)*$FB$6+VLOOKUP($FA483,STREV,LOOKUPS!G$10,0)*$FC$6+VLOOKUP($FA483,LTREV,LOOKUPS!G$9,0)*$FD$6+VLOOKUP($FA483,CFP,LOOKUPS!G$6,0)*$FE$6+VLOOKUP($FA483,EP,LOOKUPS!G$8,0)*$FF$6+VLOOKUP($FA483,BM,LOOKUPS!G$5,0)*$FG$6+VLOOKUP($FA483,DIV,LOOKUPS!G$7,0)*$FH$6++VLOOKUP($FA483,SIZE,LOOKUPS!G$11,0)*$FI$6)</f>
        <v>-0.21629999999999999</v>
      </c>
      <c r="FG483" s="1">
        <f>IF(ISERROR(VLOOKUP($FA483,MOM,LOOKUPS!H$12,0)*$FB$6+VLOOKUP($FA483,STREV,LOOKUPS!H$10,0)*$FC$6+VLOOKUP($FA483,LTREV,LOOKUPS!H$9,0)*$FD$6+VLOOKUP($FA483,CFP,LOOKUPS!H$6,0)*$FE$6+VLOOKUP($FA483,EP,LOOKUPS!H$8,0)*$FF$6+VLOOKUP($FA483,BM,LOOKUPS!H$5,0)*$FG$6+VLOOKUP($FA483,DIV,LOOKUPS!H$7,0)*$FH$6++VLOOKUP($FA483,SIZE,LOOKUPS!H$11,0)*$FI$6),"",VLOOKUP($FA483,MOM,LOOKUPS!H$12,0)*$FB$6+VLOOKUP($FA483,STREV,LOOKUPS!H$10,0)*$FC$6+VLOOKUP($FA483,LTREV,LOOKUPS!H$9,0)*$FD$6+VLOOKUP($FA483,CFP,LOOKUPS!H$6,0)*$FE$6+VLOOKUP($FA483,EP,LOOKUPS!H$8,0)*$FF$6+VLOOKUP($FA483,BM,LOOKUPS!H$5,0)*$FG$6+VLOOKUP($FA483,DIV,LOOKUPS!H$7,0)*$FH$6++VLOOKUP($FA483,SIZE,LOOKUPS!H$11,0)*$FI$6)</f>
        <v>-0.62829999999999997</v>
      </c>
      <c r="FH483" s="1">
        <f>IF(ISERROR(VLOOKUP($FA483,MOM,LOOKUPS!I$12,0)*$FB$6+VLOOKUP($FA483,STREV,LOOKUPS!I$10,0)*$FC$6+VLOOKUP($FA483,LTREV,LOOKUPS!I$9,0)*$FD$6+VLOOKUP($FA483,CFP,LOOKUPS!I$6,0)*$FE$6+VLOOKUP($FA483,EP,LOOKUPS!I$8,0)*$FF$6+VLOOKUP($FA483,BM,LOOKUPS!I$5,0)*$FG$6+VLOOKUP($FA483,DIV,LOOKUPS!I$7,0)*$FH$6++VLOOKUP($FA483,SIZE,LOOKUPS!I$11,0)*$FI$6),"",VLOOKUP($FA483,MOM,LOOKUPS!I$12,0)*$FB$6+VLOOKUP($FA483,STREV,LOOKUPS!I$10,0)*$FC$6+VLOOKUP($FA483,LTREV,LOOKUPS!I$9,0)*$FD$6+VLOOKUP($FA483,CFP,LOOKUPS!I$6,0)*$FE$6+VLOOKUP($FA483,EP,LOOKUPS!I$8,0)*$FF$6+VLOOKUP($FA483,BM,LOOKUPS!I$5,0)*$FG$6+VLOOKUP($FA483,DIV,LOOKUPS!I$7,0)*$FH$6++VLOOKUP($FA483,SIZE,LOOKUPS!I$11,0)*$FI$6)</f>
        <v>-0.48830000000000001</v>
      </c>
      <c r="FI483" s="1">
        <f>IF(ISERROR(VLOOKUP($FA483,MOM,LOOKUPS!J$12,0)*$FB$6+VLOOKUP($FA483,STREV,LOOKUPS!J$10,0)*$FC$6+VLOOKUP($FA483,LTREV,LOOKUPS!J$9,0)*$FD$6+VLOOKUP($FA483,CFP,LOOKUPS!J$6,0)*$FE$6+VLOOKUP($FA483,EP,LOOKUPS!J$8,0)*$FF$6+VLOOKUP($FA483,BM,LOOKUPS!J$5,0)*$FG$6+VLOOKUP($FA483,DIV,LOOKUPS!J$7,0)*$FH$6++VLOOKUP($FA483,SIZE,LOOKUPS!J$11,0)*$FI$6),"",VLOOKUP($FA483,MOM,LOOKUPS!J$12,0)*$FB$6+VLOOKUP($FA483,STREV,LOOKUPS!J$10,0)*$FC$6+VLOOKUP($FA483,LTREV,LOOKUPS!J$9,0)*$FD$6+VLOOKUP($FA483,CFP,LOOKUPS!J$6,0)*$FE$6+VLOOKUP($FA483,EP,LOOKUPS!J$8,0)*$FF$6+VLOOKUP($FA483,BM,LOOKUPS!J$5,0)*$FG$6+VLOOKUP($FA483,DIV,LOOKUPS!J$7,0)*$FH$6++VLOOKUP($FA483,SIZE,LOOKUPS!J$11,0)*$FI$6)</f>
        <v>-0.25610000000000005</v>
      </c>
      <c r="FJ483" s="1">
        <f>IF(ISERROR(VLOOKUP($FA483,MOM,LOOKUPS!K$12,0)*$FB$6+VLOOKUP($FA483,STREV,LOOKUPS!K$10,0)*$FC$6+VLOOKUP($FA483,LTREV,LOOKUPS!K$9,0)*$FD$6+VLOOKUP($FA483,CFP,LOOKUPS!K$6,0)*$FE$6+VLOOKUP($FA483,EP,LOOKUPS!K$8,0)*$FF$6+VLOOKUP($FA483,BM,LOOKUPS!K$5,0)*$FG$6+VLOOKUP($FA483,DIV,LOOKUPS!K$7,0)*$FH$6++VLOOKUP($FA483,SIZE,LOOKUPS!K$11,0)*$FI$6),"",VLOOKUP($FA483,MOM,LOOKUPS!K$12,0)*$FB$6+VLOOKUP($FA483,STREV,LOOKUPS!K$10,0)*$FC$6+VLOOKUP($FA483,LTREV,LOOKUPS!K$9,0)*$FD$6+VLOOKUP($FA483,CFP,LOOKUPS!K$6,0)*$FE$6+VLOOKUP($FA483,EP,LOOKUPS!K$8,0)*$FF$6+VLOOKUP($FA483,BM,LOOKUPS!K$5,0)*$FG$6+VLOOKUP($FA483,DIV,LOOKUPS!K$7,0)*$FH$6++VLOOKUP($FA483,SIZE,LOOKUPS!K$11,0)*$FI$6)</f>
        <v>7.3800000000000032E-2</v>
      </c>
      <c r="FK483" s="1">
        <f>IF(ISERROR(VLOOKUP($FA483,MOM,LOOKUPS!L$12,0)*$FB$6+VLOOKUP($FA483,STREV,LOOKUPS!L$10,0)*$FC$6+VLOOKUP($FA483,LTREV,LOOKUPS!L$9,0)*$FD$6+VLOOKUP($FA483,CFP,LOOKUPS!L$6,0)*$FE$6+VLOOKUP($FA483,EP,LOOKUPS!L$8,0)*$FF$6+VLOOKUP($FA483,BM,LOOKUPS!L$5,0)*$FG$6+VLOOKUP($FA483,DIV,LOOKUPS!L$7,0)*$FH$6++VLOOKUP($FA483,SIZE,LOOKUPS!L$11,0)*$FI$6),"",VLOOKUP($FA483,MOM,LOOKUPS!L$12,0)*$FB$6+VLOOKUP($FA483,STREV,LOOKUPS!L$10,0)*$FC$6+VLOOKUP($FA483,LTREV,LOOKUPS!L$9,0)*$FD$6+VLOOKUP($FA483,CFP,LOOKUPS!L$6,0)*$FE$6+VLOOKUP($FA483,EP,LOOKUPS!L$8,0)*$FF$6+VLOOKUP($FA483,BM,LOOKUPS!L$5,0)*$FG$6+VLOOKUP($FA483,DIV,LOOKUPS!L$7,0)*$FH$6++VLOOKUP($FA483,SIZE,LOOKUPS!L$11,0)*$FI$6)</f>
        <v>0.58030000000000004</v>
      </c>
    </row>
    <row r="484" spans="1:167" x14ac:dyDescent="0.3">
      <c r="A484" s="1">
        <v>196607</v>
      </c>
      <c r="B484" s="1">
        <v>-1.9</v>
      </c>
      <c r="C484" s="1">
        <v>7.0000000000000007E-2</v>
      </c>
      <c r="D484" s="1">
        <v>-1.19</v>
      </c>
      <c r="E484" s="1">
        <v>-1.32</v>
      </c>
      <c r="F484" s="1">
        <v>-1.26</v>
      </c>
      <c r="G484" s="1">
        <v>-2.19</v>
      </c>
      <c r="H484" s="1">
        <v>-1.39</v>
      </c>
      <c r="I484" s="1">
        <v>-1.91</v>
      </c>
      <c r="J484" s="1">
        <v>-1.71</v>
      </c>
      <c r="K484" s="1">
        <v>-2.09</v>
      </c>
      <c r="M484" s="1">
        <v>196508</v>
      </c>
      <c r="N484" s="1">
        <v>4.6100000000000003</v>
      </c>
      <c r="O484" s="1">
        <v>4.4400000000000004</v>
      </c>
      <c r="P484" s="1">
        <v>3.95</v>
      </c>
      <c r="Q484" s="1">
        <v>3.32</v>
      </c>
      <c r="R484" s="1">
        <v>4.29</v>
      </c>
      <c r="S484" s="1">
        <v>3.93</v>
      </c>
      <c r="T484" s="1">
        <v>3.54</v>
      </c>
      <c r="U484" s="1">
        <v>4.47</v>
      </c>
      <c r="V484" s="1">
        <v>4.78</v>
      </c>
      <c r="W484" s="1">
        <v>4.33</v>
      </c>
      <c r="Y484" s="1">
        <v>197007</v>
      </c>
      <c r="Z484" s="1">
        <v>7.31</v>
      </c>
      <c r="AA484" s="1">
        <v>5.91</v>
      </c>
      <c r="AB484" s="1">
        <v>8.01</v>
      </c>
      <c r="AC484" s="1">
        <v>4.55</v>
      </c>
      <c r="AD484" s="1">
        <v>6.68</v>
      </c>
      <c r="AE484" s="1">
        <v>6.91</v>
      </c>
      <c r="AF484" s="1">
        <v>6.73</v>
      </c>
      <c r="AG484" s="1">
        <v>6.62</v>
      </c>
      <c r="AH484" s="1">
        <v>5.41</v>
      </c>
      <c r="AI484" s="1">
        <v>5.99</v>
      </c>
      <c r="AK484">
        <v>199101</v>
      </c>
      <c r="AL484">
        <v>12.68</v>
      </c>
      <c r="AM484">
        <v>8.4499999999999993</v>
      </c>
      <c r="AN484">
        <v>8.64</v>
      </c>
      <c r="AO484">
        <v>9.3000000000000007</v>
      </c>
      <c r="AP484">
        <v>8.85</v>
      </c>
      <c r="AQ484">
        <v>7.01</v>
      </c>
      <c r="AR484">
        <v>9.6999999999999993</v>
      </c>
      <c r="AS484">
        <v>7.77</v>
      </c>
      <c r="AT484">
        <v>9.8699999999999992</v>
      </c>
      <c r="AU484">
        <v>8.7200000000000006</v>
      </c>
      <c r="AV484">
        <v>9.09</v>
      </c>
      <c r="AW484">
        <v>6.95</v>
      </c>
      <c r="AX484">
        <v>7.07</v>
      </c>
      <c r="AY484">
        <v>11.54</v>
      </c>
      <c r="AZ484">
        <v>8.26</v>
      </c>
      <c r="BA484">
        <v>7.74</v>
      </c>
      <c r="BB484">
        <v>7.8</v>
      </c>
      <c r="BC484">
        <v>9.98</v>
      </c>
      <c r="BD484">
        <v>9.7899999999999991</v>
      </c>
      <c r="BF484" s="1">
        <v>199101</v>
      </c>
      <c r="BG484" s="1">
        <v>11.64</v>
      </c>
      <c r="BH484" s="1">
        <v>8.84</v>
      </c>
      <c r="BI484" s="1">
        <v>7.79</v>
      </c>
      <c r="BJ484" s="1">
        <v>10.18</v>
      </c>
      <c r="BK484" s="1">
        <v>8.7100000000000009</v>
      </c>
      <c r="BL484" s="1">
        <v>8.18</v>
      </c>
      <c r="BM484" s="1">
        <v>8.08</v>
      </c>
      <c r="BN484" s="1">
        <v>8.56</v>
      </c>
      <c r="BO484" s="1">
        <v>10.63</v>
      </c>
      <c r="BP484" s="1">
        <v>8.16</v>
      </c>
      <c r="BQ484" s="1">
        <v>9.58</v>
      </c>
      <c r="BR484" s="1">
        <v>9.26</v>
      </c>
      <c r="BS484" s="1">
        <v>7.08</v>
      </c>
      <c r="BT484" s="1">
        <v>9.41</v>
      </c>
      <c r="BU484" s="1">
        <v>6.67</v>
      </c>
      <c r="BV484" s="1">
        <v>7.95</v>
      </c>
      <c r="BW484" s="1">
        <v>9.09</v>
      </c>
      <c r="BX484" s="1">
        <v>9.01</v>
      </c>
      <c r="BY484" s="1">
        <v>12.18</v>
      </c>
      <c r="CA484" s="1">
        <v>196601</v>
      </c>
      <c r="CB484" s="1">
        <v>11.53</v>
      </c>
      <c r="CC484" s="1">
        <v>3.6</v>
      </c>
      <c r="CD484" s="1">
        <v>5.57</v>
      </c>
      <c r="CE484" s="1">
        <v>7.7</v>
      </c>
      <c r="CF484" s="1">
        <v>3.85</v>
      </c>
      <c r="CG484" s="1">
        <v>3.9</v>
      </c>
      <c r="CH484" s="1">
        <v>4.99</v>
      </c>
      <c r="CI484" s="1">
        <v>7.25</v>
      </c>
      <c r="CJ484" s="1">
        <v>7.95</v>
      </c>
      <c r="CK484" s="1">
        <v>4.62</v>
      </c>
      <c r="CL484" s="1">
        <v>2.8</v>
      </c>
      <c r="CM484" s="1">
        <v>3.06</v>
      </c>
      <c r="CN484" s="1">
        <v>4.74</v>
      </c>
      <c r="CO484" s="1">
        <v>4.51</v>
      </c>
      <c r="CP484" s="1">
        <v>5.48</v>
      </c>
      <c r="CQ484" s="1">
        <v>7.32</v>
      </c>
      <c r="CR484" s="1">
        <v>7.17</v>
      </c>
      <c r="CS484" s="1">
        <v>6.79</v>
      </c>
      <c r="CT484" s="1">
        <v>8.99</v>
      </c>
      <c r="CV484" s="1">
        <v>196701</v>
      </c>
      <c r="CW484" s="1">
        <v>25.95</v>
      </c>
      <c r="CX484" s="1">
        <v>16.28</v>
      </c>
      <c r="CY484" s="1">
        <v>12.61</v>
      </c>
      <c r="CZ484" s="1">
        <v>14.62</v>
      </c>
      <c r="DA484" s="1">
        <v>16.48</v>
      </c>
      <c r="DB484" s="1">
        <v>14.61</v>
      </c>
      <c r="DC484" s="1">
        <v>13</v>
      </c>
      <c r="DD484" s="1">
        <v>12.22</v>
      </c>
      <c r="DE484" s="1">
        <v>15.26</v>
      </c>
      <c r="DF484" s="1">
        <v>17.22</v>
      </c>
      <c r="DG484" s="1">
        <v>15.64</v>
      </c>
      <c r="DH484" s="1">
        <v>15.86</v>
      </c>
      <c r="DI484" s="1">
        <v>13.25</v>
      </c>
      <c r="DJ484" s="1">
        <v>12.86</v>
      </c>
      <c r="DK484" s="1">
        <v>13.15</v>
      </c>
      <c r="DL484" s="1">
        <v>11.23</v>
      </c>
      <c r="DM484" s="1">
        <v>13.24</v>
      </c>
      <c r="DN484" s="1">
        <v>13.62</v>
      </c>
      <c r="DO484" s="1">
        <v>16.559999999999999</v>
      </c>
      <c r="DQ484" s="1">
        <v>196601</v>
      </c>
      <c r="DR484" s="1">
        <v>-99.99</v>
      </c>
      <c r="DS484" s="1">
        <v>9.19</v>
      </c>
      <c r="DT484" s="1">
        <v>3.68</v>
      </c>
      <c r="DU484" s="1">
        <v>1.89</v>
      </c>
      <c r="DV484" s="1">
        <v>9.6300000000000008</v>
      </c>
      <c r="DW484" s="1">
        <v>5.63</v>
      </c>
      <c r="DX484" s="1">
        <v>3.9</v>
      </c>
      <c r="DY484" s="1">
        <v>2.76</v>
      </c>
      <c r="DZ484" s="1">
        <v>1.1100000000000001</v>
      </c>
      <c r="EA484" s="1">
        <v>10.35</v>
      </c>
      <c r="EB484" s="1">
        <v>6.75</v>
      </c>
      <c r="EC484" s="1">
        <v>6.41</v>
      </c>
      <c r="ED484" s="1">
        <v>4.78</v>
      </c>
      <c r="EE484" s="1">
        <v>4.05</v>
      </c>
      <c r="EF484" s="1">
        <v>3.74</v>
      </c>
      <c r="EG484" s="1">
        <v>2.09</v>
      </c>
      <c r="EH484" s="1">
        <v>3.47</v>
      </c>
      <c r="EI484" s="1">
        <v>2.0299999999999998</v>
      </c>
      <c r="EJ484" s="1">
        <v>0.21</v>
      </c>
      <c r="EL484">
        <v>196601</v>
      </c>
      <c r="EM484">
        <v>0.72</v>
      </c>
      <c r="EN484">
        <v>3.88</v>
      </c>
      <c r="EO484">
        <v>3.51</v>
      </c>
      <c r="EP484">
        <v>0.38</v>
      </c>
      <c r="ER484" s="1">
        <v>196607</v>
      </c>
      <c r="ES484" s="1">
        <v>-1.39</v>
      </c>
      <c r="EU484" s="1">
        <v>196508</v>
      </c>
      <c r="EV484" s="1">
        <v>-1.35</v>
      </c>
      <c r="EX484" s="1">
        <v>197007</v>
      </c>
      <c r="EY484" s="1">
        <v>1.62</v>
      </c>
      <c r="FA484" s="1">
        <v>196607</v>
      </c>
      <c r="FB484" s="1">
        <f>IF(ISERROR(VLOOKUP($FA484,MOM,LOOKUPS!C$12,0)*$FB$6+VLOOKUP($FA484,STREV,LOOKUPS!C$10,0)*$FC$6+VLOOKUP($FA484,LTREV,LOOKUPS!C$9,0)*$FD$6+VLOOKUP($FA484,CFP,LOOKUPS!C$6,0)*$FE$6+VLOOKUP($FA484,EP,LOOKUPS!C$8,0)*$FF$6+VLOOKUP($FA484,BM,LOOKUPS!C$5,0)*$FG$6+VLOOKUP($FA484,DIV,LOOKUPS!C$7,0)*$FH$6++VLOOKUP($FA484,SIZE,LOOKUPS!C$11,0)*$FI$6),"",VLOOKUP($FA484,MOM,LOOKUPS!C$12,0)*$FB$6+VLOOKUP($FA484,STREV,LOOKUPS!C$10,0)*$FC$6+VLOOKUP($FA484,LTREV,LOOKUPS!C$9,0)*$FD$6+VLOOKUP($FA484,CFP,LOOKUPS!C$6,0)*$FE$6+VLOOKUP($FA484,EP,LOOKUPS!C$8,0)*$FF$6+VLOOKUP($FA484,BM,LOOKUPS!C$5,0)*$FG$6+VLOOKUP($FA484,DIV,LOOKUPS!C$7,0)*$FH$6++VLOOKUP($FA484,SIZE,LOOKUPS!C$11,0)*$FI$6)</f>
        <v>-1.7672000000000003</v>
      </c>
      <c r="FC484" s="1">
        <f>IF(ISERROR(VLOOKUP($FA484,MOM,LOOKUPS!D$12,0)*$FB$6+VLOOKUP($FA484,STREV,LOOKUPS!D$10,0)*$FC$6+VLOOKUP($FA484,LTREV,LOOKUPS!D$9,0)*$FD$6+VLOOKUP($FA484,CFP,LOOKUPS!D$6,0)*$FE$6+VLOOKUP($FA484,EP,LOOKUPS!D$8,0)*$FF$6+VLOOKUP($FA484,BM,LOOKUPS!D$5,0)*$FG$6+VLOOKUP($FA484,DIV,LOOKUPS!D$7,0)*$FH$6++VLOOKUP($FA484,SIZE,LOOKUPS!D$11,0)*$FI$6),"",VLOOKUP($FA484,MOM,LOOKUPS!D$12,0)*$FB$6+VLOOKUP($FA484,STREV,LOOKUPS!D$10,0)*$FC$6+VLOOKUP($FA484,LTREV,LOOKUPS!D$9,0)*$FD$6+VLOOKUP($FA484,CFP,LOOKUPS!D$6,0)*$FE$6+VLOOKUP($FA484,EP,LOOKUPS!D$8,0)*$FF$6+VLOOKUP($FA484,BM,LOOKUPS!D$5,0)*$FG$6+VLOOKUP($FA484,DIV,LOOKUPS!D$7,0)*$FH$6++VLOOKUP($FA484,SIZE,LOOKUPS!D$11,0)*$FI$6)</f>
        <v>-1.1429</v>
      </c>
      <c r="FD484" s="1">
        <f>IF(ISERROR(VLOOKUP($FA484,MOM,LOOKUPS!E$12,0)*$FB$6+VLOOKUP($FA484,STREV,LOOKUPS!E$10,0)*$FC$6+VLOOKUP($FA484,LTREV,LOOKUPS!E$9,0)*$FD$6+VLOOKUP($FA484,CFP,LOOKUPS!E$6,0)*$FE$6+VLOOKUP($FA484,EP,LOOKUPS!E$8,0)*$FF$6+VLOOKUP($FA484,BM,LOOKUPS!E$5,0)*$FG$6+VLOOKUP($FA484,DIV,LOOKUPS!E$7,0)*$FH$6++VLOOKUP($FA484,SIZE,LOOKUPS!E$11,0)*$FI$6),"",VLOOKUP($FA484,MOM,LOOKUPS!E$12,0)*$FB$6+VLOOKUP($FA484,STREV,LOOKUPS!E$10,0)*$FC$6+VLOOKUP($FA484,LTREV,LOOKUPS!E$9,0)*$FD$6+VLOOKUP($FA484,CFP,LOOKUPS!E$6,0)*$FE$6+VLOOKUP($FA484,EP,LOOKUPS!E$8,0)*$FF$6+VLOOKUP($FA484,BM,LOOKUPS!E$5,0)*$FG$6+VLOOKUP($FA484,DIV,LOOKUPS!E$7,0)*$FH$6++VLOOKUP($FA484,SIZE,LOOKUPS!E$11,0)*$FI$6)</f>
        <v>-1.8854000000000002</v>
      </c>
      <c r="FE484" s="1">
        <f>IF(ISERROR(VLOOKUP($FA484,MOM,LOOKUPS!F$12,0)*$FB$6+VLOOKUP($FA484,STREV,LOOKUPS!F$10,0)*$FC$6+VLOOKUP($FA484,LTREV,LOOKUPS!F$9,0)*$FD$6+VLOOKUP($FA484,CFP,LOOKUPS!F$6,0)*$FE$6+VLOOKUP($FA484,EP,LOOKUPS!F$8,0)*$FF$6+VLOOKUP($FA484,BM,LOOKUPS!F$5,0)*$FG$6+VLOOKUP($FA484,DIV,LOOKUPS!F$7,0)*$FH$6++VLOOKUP($FA484,SIZE,LOOKUPS!F$11,0)*$FI$6),"",VLOOKUP($FA484,MOM,LOOKUPS!F$12,0)*$FB$6+VLOOKUP($FA484,STREV,LOOKUPS!F$10,0)*$FC$6+VLOOKUP($FA484,LTREV,LOOKUPS!F$9,0)*$FD$6+VLOOKUP($FA484,CFP,LOOKUPS!F$6,0)*$FE$6+VLOOKUP($FA484,EP,LOOKUPS!F$8,0)*$FF$6+VLOOKUP($FA484,BM,LOOKUPS!F$5,0)*$FG$6+VLOOKUP($FA484,DIV,LOOKUPS!F$7,0)*$FH$6++VLOOKUP($FA484,SIZE,LOOKUPS!F$11,0)*$FI$6)</f>
        <v>-1.4946000000000002</v>
      </c>
      <c r="FF484" s="1">
        <f>IF(ISERROR(VLOOKUP($FA484,MOM,LOOKUPS!G$12,0)*$FB$6+VLOOKUP($FA484,STREV,LOOKUPS!G$10,0)*$FC$6+VLOOKUP($FA484,LTREV,LOOKUPS!G$9,0)*$FD$6+VLOOKUP($FA484,CFP,LOOKUPS!G$6,0)*$FE$6+VLOOKUP($FA484,EP,LOOKUPS!G$8,0)*$FF$6+VLOOKUP($FA484,BM,LOOKUPS!G$5,0)*$FG$6+VLOOKUP($FA484,DIV,LOOKUPS!G$7,0)*$FH$6++VLOOKUP($FA484,SIZE,LOOKUPS!G$11,0)*$FI$6),"",VLOOKUP($FA484,MOM,LOOKUPS!G$12,0)*$FB$6+VLOOKUP($FA484,STREV,LOOKUPS!G$10,0)*$FC$6+VLOOKUP($FA484,LTREV,LOOKUPS!G$9,0)*$FD$6+VLOOKUP($FA484,CFP,LOOKUPS!G$6,0)*$FE$6+VLOOKUP($FA484,EP,LOOKUPS!G$8,0)*$FF$6+VLOOKUP($FA484,BM,LOOKUPS!G$5,0)*$FG$6+VLOOKUP($FA484,DIV,LOOKUPS!G$7,0)*$FH$6++VLOOKUP($FA484,SIZE,LOOKUPS!G$11,0)*$FI$6)</f>
        <v>-1.4039000000000001</v>
      </c>
      <c r="FG484" s="1">
        <f>IF(ISERROR(VLOOKUP($FA484,MOM,LOOKUPS!H$12,0)*$FB$6+VLOOKUP($FA484,STREV,LOOKUPS!H$10,0)*$FC$6+VLOOKUP($FA484,LTREV,LOOKUPS!H$9,0)*$FD$6+VLOOKUP($FA484,CFP,LOOKUPS!H$6,0)*$FE$6+VLOOKUP($FA484,EP,LOOKUPS!H$8,0)*$FF$6+VLOOKUP($FA484,BM,LOOKUPS!H$5,0)*$FG$6+VLOOKUP($FA484,DIV,LOOKUPS!H$7,0)*$FH$6++VLOOKUP($FA484,SIZE,LOOKUPS!H$11,0)*$FI$6),"",VLOOKUP($FA484,MOM,LOOKUPS!H$12,0)*$FB$6+VLOOKUP($FA484,STREV,LOOKUPS!H$10,0)*$FC$6+VLOOKUP($FA484,LTREV,LOOKUPS!H$9,0)*$FD$6+VLOOKUP($FA484,CFP,LOOKUPS!H$6,0)*$FE$6+VLOOKUP($FA484,EP,LOOKUPS!H$8,0)*$FF$6+VLOOKUP($FA484,BM,LOOKUPS!H$5,0)*$FG$6+VLOOKUP($FA484,DIV,LOOKUPS!H$7,0)*$FH$6++VLOOKUP($FA484,SIZE,LOOKUPS!H$11,0)*$FI$6)</f>
        <v>-1.9257000000000002</v>
      </c>
      <c r="FH484" s="1">
        <f>IF(ISERROR(VLOOKUP($FA484,MOM,LOOKUPS!I$12,0)*$FB$6+VLOOKUP($FA484,STREV,LOOKUPS!I$10,0)*$FC$6+VLOOKUP($FA484,LTREV,LOOKUPS!I$9,0)*$FD$6+VLOOKUP($FA484,CFP,LOOKUPS!I$6,0)*$FE$6+VLOOKUP($FA484,EP,LOOKUPS!I$8,0)*$FF$6+VLOOKUP($FA484,BM,LOOKUPS!I$5,0)*$FG$6+VLOOKUP($FA484,DIV,LOOKUPS!I$7,0)*$FH$6++VLOOKUP($FA484,SIZE,LOOKUPS!I$11,0)*$FI$6),"",VLOOKUP($FA484,MOM,LOOKUPS!I$12,0)*$FB$6+VLOOKUP($FA484,STREV,LOOKUPS!I$10,0)*$FC$6+VLOOKUP($FA484,LTREV,LOOKUPS!I$9,0)*$FD$6+VLOOKUP($FA484,CFP,LOOKUPS!I$6,0)*$FE$6+VLOOKUP($FA484,EP,LOOKUPS!I$8,0)*$FF$6+VLOOKUP($FA484,BM,LOOKUPS!I$5,0)*$FG$6+VLOOKUP($FA484,DIV,LOOKUPS!I$7,0)*$FH$6++VLOOKUP($FA484,SIZE,LOOKUPS!I$11,0)*$FI$6)</f>
        <v>-1.5108999999999999</v>
      </c>
      <c r="FI484" s="1">
        <f>IF(ISERROR(VLOOKUP($FA484,MOM,LOOKUPS!J$12,0)*$FB$6+VLOOKUP($FA484,STREV,LOOKUPS!J$10,0)*$FC$6+VLOOKUP($FA484,LTREV,LOOKUPS!J$9,0)*$FD$6+VLOOKUP($FA484,CFP,LOOKUPS!J$6,0)*$FE$6+VLOOKUP($FA484,EP,LOOKUPS!J$8,0)*$FF$6+VLOOKUP($FA484,BM,LOOKUPS!J$5,0)*$FG$6+VLOOKUP($FA484,DIV,LOOKUPS!J$7,0)*$FH$6++VLOOKUP($FA484,SIZE,LOOKUPS!J$11,0)*$FI$6),"",VLOOKUP($FA484,MOM,LOOKUPS!J$12,0)*$FB$6+VLOOKUP($FA484,STREV,LOOKUPS!J$10,0)*$FC$6+VLOOKUP($FA484,LTREV,LOOKUPS!J$9,0)*$FD$6+VLOOKUP($FA484,CFP,LOOKUPS!J$6,0)*$FE$6+VLOOKUP($FA484,EP,LOOKUPS!J$8,0)*$FF$6+VLOOKUP($FA484,BM,LOOKUPS!J$5,0)*$FG$6+VLOOKUP($FA484,DIV,LOOKUPS!J$7,0)*$FH$6++VLOOKUP($FA484,SIZE,LOOKUPS!J$11,0)*$FI$6)</f>
        <v>-0.91320000000000001</v>
      </c>
      <c r="FJ484" s="1">
        <f>IF(ISERROR(VLOOKUP($FA484,MOM,LOOKUPS!K$12,0)*$FB$6+VLOOKUP($FA484,STREV,LOOKUPS!K$10,0)*$FC$6+VLOOKUP($FA484,LTREV,LOOKUPS!K$9,0)*$FD$6+VLOOKUP($FA484,CFP,LOOKUPS!K$6,0)*$FE$6+VLOOKUP($FA484,EP,LOOKUPS!K$8,0)*$FF$6+VLOOKUP($FA484,BM,LOOKUPS!K$5,0)*$FG$6+VLOOKUP($FA484,DIV,LOOKUPS!K$7,0)*$FH$6++VLOOKUP($FA484,SIZE,LOOKUPS!K$11,0)*$FI$6),"",VLOOKUP($FA484,MOM,LOOKUPS!K$12,0)*$FB$6+VLOOKUP($FA484,STREV,LOOKUPS!K$10,0)*$FC$6+VLOOKUP($FA484,LTREV,LOOKUPS!K$9,0)*$FD$6+VLOOKUP($FA484,CFP,LOOKUPS!K$6,0)*$FE$6+VLOOKUP($FA484,EP,LOOKUPS!K$8,0)*$FF$6+VLOOKUP($FA484,BM,LOOKUPS!K$5,0)*$FG$6+VLOOKUP($FA484,DIV,LOOKUPS!K$7,0)*$FH$6++VLOOKUP($FA484,SIZE,LOOKUPS!K$11,0)*$FI$6)</f>
        <v>-1.4428000000000001</v>
      </c>
      <c r="FK484" s="1">
        <f>IF(ISERROR(VLOOKUP($FA484,MOM,LOOKUPS!L$12,0)*$FB$6+VLOOKUP($FA484,STREV,LOOKUPS!L$10,0)*$FC$6+VLOOKUP($FA484,LTREV,LOOKUPS!L$9,0)*$FD$6+VLOOKUP($FA484,CFP,LOOKUPS!L$6,0)*$FE$6+VLOOKUP($FA484,EP,LOOKUPS!L$8,0)*$FF$6+VLOOKUP($FA484,BM,LOOKUPS!L$5,0)*$FG$6+VLOOKUP($FA484,DIV,LOOKUPS!L$7,0)*$FH$6++VLOOKUP($FA484,SIZE,LOOKUPS!L$11,0)*$FI$6),"",VLOOKUP($FA484,MOM,LOOKUPS!L$12,0)*$FB$6+VLOOKUP($FA484,STREV,LOOKUPS!L$10,0)*$FC$6+VLOOKUP($FA484,LTREV,LOOKUPS!L$9,0)*$FD$6+VLOOKUP($FA484,CFP,LOOKUPS!L$6,0)*$FE$6+VLOOKUP($FA484,EP,LOOKUPS!L$8,0)*$FF$6+VLOOKUP($FA484,BM,LOOKUPS!L$5,0)*$FG$6+VLOOKUP($FA484,DIV,LOOKUPS!L$7,0)*$FH$6++VLOOKUP($FA484,SIZE,LOOKUPS!L$11,0)*$FI$6)</f>
        <v>-1.6583000000000001</v>
      </c>
    </row>
    <row r="485" spans="1:167" x14ac:dyDescent="0.3">
      <c r="A485" s="1">
        <v>196608</v>
      </c>
      <c r="B485" s="1">
        <v>-11.13</v>
      </c>
      <c r="C485" s="1">
        <v>-9.1300000000000008</v>
      </c>
      <c r="D485" s="1">
        <v>-8.0399999999999991</v>
      </c>
      <c r="E485" s="1">
        <v>-8.65</v>
      </c>
      <c r="F485" s="1">
        <v>-8.69</v>
      </c>
      <c r="G485" s="1">
        <v>-9.41</v>
      </c>
      <c r="H485" s="1">
        <v>-10.23</v>
      </c>
      <c r="I485" s="1">
        <v>-10.7</v>
      </c>
      <c r="J485" s="1">
        <v>-10.93</v>
      </c>
      <c r="K485" s="1">
        <v>-12.17</v>
      </c>
      <c r="M485" s="1">
        <v>196509</v>
      </c>
      <c r="N485" s="1">
        <v>2.19</v>
      </c>
      <c r="O485" s="1">
        <v>2.52</v>
      </c>
      <c r="P485" s="1">
        <v>2.2400000000000002</v>
      </c>
      <c r="Q485" s="1">
        <v>4.04</v>
      </c>
      <c r="R485" s="1">
        <v>2.4500000000000002</v>
      </c>
      <c r="S485" s="1">
        <v>3.9</v>
      </c>
      <c r="T485" s="1">
        <v>1.79</v>
      </c>
      <c r="U485" s="1">
        <v>2.99</v>
      </c>
      <c r="V485" s="1">
        <v>3.42</v>
      </c>
      <c r="W485" s="1">
        <v>2.38</v>
      </c>
      <c r="Y485" s="1">
        <v>197008</v>
      </c>
      <c r="Z485" s="1">
        <v>4.78</v>
      </c>
      <c r="AA485" s="1">
        <v>6.92</v>
      </c>
      <c r="AB485" s="1">
        <v>4.9800000000000004</v>
      </c>
      <c r="AC485" s="1">
        <v>5.83</v>
      </c>
      <c r="AD485" s="1">
        <v>6.57</v>
      </c>
      <c r="AE485" s="1">
        <v>5.64</v>
      </c>
      <c r="AF485" s="1">
        <v>5.36</v>
      </c>
      <c r="AG485" s="1">
        <v>7.25</v>
      </c>
      <c r="AH485" s="1">
        <v>6.61</v>
      </c>
      <c r="AI485" s="1">
        <v>7.97</v>
      </c>
      <c r="AK485">
        <v>199102</v>
      </c>
      <c r="AL485">
        <v>18.53</v>
      </c>
      <c r="AM485">
        <v>12.67</v>
      </c>
      <c r="AN485">
        <v>11.39</v>
      </c>
      <c r="AO485">
        <v>11.76</v>
      </c>
      <c r="AP485">
        <v>12.8</v>
      </c>
      <c r="AQ485">
        <v>12.34</v>
      </c>
      <c r="AR485">
        <v>11.21</v>
      </c>
      <c r="AS485">
        <v>11.03</v>
      </c>
      <c r="AT485">
        <v>11.89</v>
      </c>
      <c r="AU485">
        <v>13.18</v>
      </c>
      <c r="AV485">
        <v>12.15</v>
      </c>
      <c r="AW485">
        <v>12.19</v>
      </c>
      <c r="AX485">
        <v>12.49</v>
      </c>
      <c r="AY485">
        <v>9.2100000000000009</v>
      </c>
      <c r="AZ485">
        <v>12.77</v>
      </c>
      <c r="BA485">
        <v>10.68</v>
      </c>
      <c r="BB485">
        <v>11.4</v>
      </c>
      <c r="BC485">
        <v>11.25</v>
      </c>
      <c r="BD485">
        <v>12.37</v>
      </c>
      <c r="BF485" s="1">
        <v>199102</v>
      </c>
      <c r="BG485" s="1">
        <v>18.09</v>
      </c>
      <c r="BH485" s="1">
        <v>11.82</v>
      </c>
      <c r="BI485" s="1">
        <v>11.67</v>
      </c>
      <c r="BJ485" s="1">
        <v>12.23</v>
      </c>
      <c r="BK485" s="1">
        <v>11.85</v>
      </c>
      <c r="BL485" s="1">
        <v>12.65</v>
      </c>
      <c r="BM485" s="1">
        <v>10.9</v>
      </c>
      <c r="BN485" s="1">
        <v>11.55</v>
      </c>
      <c r="BO485" s="1">
        <v>12.42</v>
      </c>
      <c r="BP485" s="1">
        <v>11.38</v>
      </c>
      <c r="BQ485" s="1">
        <v>12.59</v>
      </c>
      <c r="BR485" s="1">
        <v>11.73</v>
      </c>
      <c r="BS485" s="1">
        <v>13.57</v>
      </c>
      <c r="BT485" s="1">
        <v>9.9499999999999993</v>
      </c>
      <c r="BU485" s="1">
        <v>11.9</v>
      </c>
      <c r="BV485" s="1">
        <v>11.27</v>
      </c>
      <c r="BW485" s="1">
        <v>11.79</v>
      </c>
      <c r="BX485" s="1">
        <v>11.61</v>
      </c>
      <c r="BY485" s="1">
        <v>13.19</v>
      </c>
      <c r="CA485" s="1">
        <v>196602</v>
      </c>
      <c r="CB485" s="1">
        <v>-0.08</v>
      </c>
      <c r="CC485" s="1">
        <v>1.95</v>
      </c>
      <c r="CD485" s="1">
        <v>2.37</v>
      </c>
      <c r="CE485" s="1">
        <v>4.22</v>
      </c>
      <c r="CF485" s="1">
        <v>2.09</v>
      </c>
      <c r="CG485" s="1">
        <v>1.68</v>
      </c>
      <c r="CH485" s="1">
        <v>2.08</v>
      </c>
      <c r="CI485" s="1">
        <v>2.37</v>
      </c>
      <c r="CJ485" s="1">
        <v>5.61</v>
      </c>
      <c r="CK485" s="1">
        <v>4.12</v>
      </c>
      <c r="CL485" s="1">
        <v>-0.65</v>
      </c>
      <c r="CM485" s="1">
        <v>1.65</v>
      </c>
      <c r="CN485" s="1">
        <v>1.72</v>
      </c>
      <c r="CO485" s="1">
        <v>2.0099999999999998</v>
      </c>
      <c r="CP485" s="1">
        <v>2.16</v>
      </c>
      <c r="CQ485" s="1">
        <v>3.47</v>
      </c>
      <c r="CR485" s="1">
        <v>1.1599999999999999</v>
      </c>
      <c r="CS485" s="1">
        <v>4.7</v>
      </c>
      <c r="CT485" s="1">
        <v>6.42</v>
      </c>
      <c r="CV485" s="1">
        <v>196702</v>
      </c>
      <c r="CW485" s="1">
        <v>9.0500000000000007</v>
      </c>
      <c r="CX485" s="1">
        <v>4.0599999999999996</v>
      </c>
      <c r="CY485" s="1">
        <v>2.48</v>
      </c>
      <c r="CZ485" s="1">
        <v>1.31</v>
      </c>
      <c r="DA485" s="1">
        <v>4.43</v>
      </c>
      <c r="DB485" s="1">
        <v>3.65</v>
      </c>
      <c r="DC485" s="1">
        <v>2.5</v>
      </c>
      <c r="DD485" s="1">
        <v>1.3</v>
      </c>
      <c r="DE485" s="1">
        <v>1.1200000000000001</v>
      </c>
      <c r="DF485" s="1">
        <v>5.31</v>
      </c>
      <c r="DG485" s="1">
        <v>3.43</v>
      </c>
      <c r="DH485" s="1">
        <v>3.24</v>
      </c>
      <c r="DI485" s="1">
        <v>4.09</v>
      </c>
      <c r="DJ485" s="1">
        <v>2.81</v>
      </c>
      <c r="DK485" s="1">
        <v>2.17</v>
      </c>
      <c r="DL485" s="1">
        <v>0.9</v>
      </c>
      <c r="DM485" s="1">
        <v>1.71</v>
      </c>
      <c r="DN485" s="1">
        <v>1.52</v>
      </c>
      <c r="DO485" s="1">
        <v>0.8</v>
      </c>
      <c r="DQ485" s="1">
        <v>196602</v>
      </c>
      <c r="DR485" s="1">
        <v>-99.99</v>
      </c>
      <c r="DS485" s="1">
        <v>5.25</v>
      </c>
      <c r="DT485" s="1">
        <v>1.42</v>
      </c>
      <c r="DU485" s="1">
        <v>-1.38</v>
      </c>
      <c r="DV485" s="1">
        <v>5.57</v>
      </c>
      <c r="DW485" s="1">
        <v>2.54</v>
      </c>
      <c r="DX485" s="1">
        <v>1.78</v>
      </c>
      <c r="DY485" s="1">
        <v>0.05</v>
      </c>
      <c r="DZ485" s="1">
        <v>-1.91</v>
      </c>
      <c r="EA485" s="1">
        <v>6.1</v>
      </c>
      <c r="EB485" s="1">
        <v>3.47</v>
      </c>
      <c r="EC485" s="1">
        <v>3.26</v>
      </c>
      <c r="ED485" s="1">
        <v>1.75</v>
      </c>
      <c r="EE485" s="1">
        <v>2.2200000000000002</v>
      </c>
      <c r="EF485" s="1">
        <v>1.32</v>
      </c>
      <c r="EG485" s="1">
        <v>0.36</v>
      </c>
      <c r="EH485" s="1">
        <v>-0.28999999999999998</v>
      </c>
      <c r="EI485" s="1">
        <v>-1.6</v>
      </c>
      <c r="EJ485" s="1">
        <v>-2.23</v>
      </c>
      <c r="EL485">
        <v>196602</v>
      </c>
      <c r="EM485">
        <v>-1.21</v>
      </c>
      <c r="EN485">
        <v>4.54</v>
      </c>
      <c r="EO485">
        <v>0.27</v>
      </c>
      <c r="EP485">
        <v>0.35</v>
      </c>
      <c r="ER485" s="1">
        <v>196608</v>
      </c>
      <c r="ES485" s="1">
        <v>-2.11</v>
      </c>
      <c r="EU485" s="1">
        <v>196509</v>
      </c>
      <c r="EV485" s="1">
        <v>-1.36</v>
      </c>
      <c r="EX485" s="1">
        <v>197008</v>
      </c>
      <c r="EY485" s="1">
        <v>-0.81</v>
      </c>
      <c r="FA485" s="1">
        <v>196608</v>
      </c>
      <c r="FB485" s="1">
        <f>IF(ISERROR(VLOOKUP($FA485,MOM,LOOKUPS!C$12,0)*$FB$6+VLOOKUP($FA485,STREV,LOOKUPS!C$10,0)*$FC$6+VLOOKUP($FA485,LTREV,LOOKUPS!C$9,0)*$FD$6+VLOOKUP($FA485,CFP,LOOKUPS!C$6,0)*$FE$6+VLOOKUP($FA485,EP,LOOKUPS!C$8,0)*$FF$6+VLOOKUP($FA485,BM,LOOKUPS!C$5,0)*$FG$6+VLOOKUP($FA485,DIV,LOOKUPS!C$7,0)*$FH$6++VLOOKUP($FA485,SIZE,LOOKUPS!C$11,0)*$FI$6),"",VLOOKUP($FA485,MOM,LOOKUPS!C$12,0)*$FB$6+VLOOKUP($FA485,STREV,LOOKUPS!C$10,0)*$FC$6+VLOOKUP($FA485,LTREV,LOOKUPS!C$9,0)*$FD$6+VLOOKUP($FA485,CFP,LOOKUPS!C$6,0)*$FE$6+VLOOKUP($FA485,EP,LOOKUPS!C$8,0)*$FF$6+VLOOKUP($FA485,BM,LOOKUPS!C$5,0)*$FG$6+VLOOKUP($FA485,DIV,LOOKUPS!C$7,0)*$FH$6++VLOOKUP($FA485,SIZE,LOOKUPS!C$11,0)*$FI$6)</f>
        <v>-11.256300000000001</v>
      </c>
      <c r="FC485" s="1">
        <f>IF(ISERROR(VLOOKUP($FA485,MOM,LOOKUPS!D$12,0)*$FB$6+VLOOKUP($FA485,STREV,LOOKUPS!D$10,0)*$FC$6+VLOOKUP($FA485,LTREV,LOOKUPS!D$9,0)*$FD$6+VLOOKUP($FA485,CFP,LOOKUPS!D$6,0)*$FE$6+VLOOKUP($FA485,EP,LOOKUPS!D$8,0)*$FF$6+VLOOKUP($FA485,BM,LOOKUPS!D$5,0)*$FG$6+VLOOKUP($FA485,DIV,LOOKUPS!D$7,0)*$FH$6++VLOOKUP($FA485,SIZE,LOOKUPS!D$11,0)*$FI$6),"",VLOOKUP($FA485,MOM,LOOKUPS!D$12,0)*$FB$6+VLOOKUP($FA485,STREV,LOOKUPS!D$10,0)*$FC$6+VLOOKUP($FA485,LTREV,LOOKUPS!D$9,0)*$FD$6+VLOOKUP($FA485,CFP,LOOKUPS!D$6,0)*$FE$6+VLOOKUP($FA485,EP,LOOKUPS!D$8,0)*$FF$6+VLOOKUP($FA485,BM,LOOKUPS!D$5,0)*$FG$6+VLOOKUP($FA485,DIV,LOOKUPS!D$7,0)*$FH$6++VLOOKUP($FA485,SIZE,LOOKUPS!D$11,0)*$FI$6)</f>
        <v>-9.7887000000000022</v>
      </c>
      <c r="FD485" s="1">
        <f>IF(ISERROR(VLOOKUP($FA485,MOM,LOOKUPS!E$12,0)*$FB$6+VLOOKUP($FA485,STREV,LOOKUPS!E$10,0)*$FC$6+VLOOKUP($FA485,LTREV,LOOKUPS!E$9,0)*$FD$6+VLOOKUP($FA485,CFP,LOOKUPS!E$6,0)*$FE$6+VLOOKUP($FA485,EP,LOOKUPS!E$8,0)*$FF$6+VLOOKUP($FA485,BM,LOOKUPS!E$5,0)*$FG$6+VLOOKUP($FA485,DIV,LOOKUPS!E$7,0)*$FH$6++VLOOKUP($FA485,SIZE,LOOKUPS!E$11,0)*$FI$6),"",VLOOKUP($FA485,MOM,LOOKUPS!E$12,0)*$FB$6+VLOOKUP($FA485,STREV,LOOKUPS!E$10,0)*$FC$6+VLOOKUP($FA485,LTREV,LOOKUPS!E$9,0)*$FD$6+VLOOKUP($FA485,CFP,LOOKUPS!E$6,0)*$FE$6+VLOOKUP($FA485,EP,LOOKUPS!E$8,0)*$FF$6+VLOOKUP($FA485,BM,LOOKUPS!E$5,0)*$FG$6+VLOOKUP($FA485,DIV,LOOKUPS!E$7,0)*$FH$6++VLOOKUP($FA485,SIZE,LOOKUPS!E$11,0)*$FI$6)</f>
        <v>-9.0863000000000014</v>
      </c>
      <c r="FE485" s="1">
        <f>IF(ISERROR(VLOOKUP($FA485,MOM,LOOKUPS!F$12,0)*$FB$6+VLOOKUP($FA485,STREV,LOOKUPS!F$10,0)*$FC$6+VLOOKUP($FA485,LTREV,LOOKUPS!F$9,0)*$FD$6+VLOOKUP($FA485,CFP,LOOKUPS!F$6,0)*$FE$6+VLOOKUP($FA485,EP,LOOKUPS!F$8,0)*$FF$6+VLOOKUP($FA485,BM,LOOKUPS!F$5,0)*$FG$6+VLOOKUP($FA485,DIV,LOOKUPS!F$7,0)*$FH$6++VLOOKUP($FA485,SIZE,LOOKUPS!F$11,0)*$FI$6),"",VLOOKUP($FA485,MOM,LOOKUPS!F$12,0)*$FB$6+VLOOKUP($FA485,STREV,LOOKUPS!F$10,0)*$FC$6+VLOOKUP($FA485,LTREV,LOOKUPS!F$9,0)*$FD$6+VLOOKUP($FA485,CFP,LOOKUPS!F$6,0)*$FE$6+VLOOKUP($FA485,EP,LOOKUPS!F$8,0)*$FF$6+VLOOKUP($FA485,BM,LOOKUPS!F$5,0)*$FG$6+VLOOKUP($FA485,DIV,LOOKUPS!F$7,0)*$FH$6++VLOOKUP($FA485,SIZE,LOOKUPS!F$11,0)*$FI$6)</f>
        <v>-8.9227000000000007</v>
      </c>
      <c r="FF485" s="1">
        <f>IF(ISERROR(VLOOKUP($FA485,MOM,LOOKUPS!G$12,0)*$FB$6+VLOOKUP($FA485,STREV,LOOKUPS!G$10,0)*$FC$6+VLOOKUP($FA485,LTREV,LOOKUPS!G$9,0)*$FD$6+VLOOKUP($FA485,CFP,LOOKUPS!G$6,0)*$FE$6+VLOOKUP($FA485,EP,LOOKUPS!G$8,0)*$FF$6+VLOOKUP($FA485,BM,LOOKUPS!G$5,0)*$FG$6+VLOOKUP($FA485,DIV,LOOKUPS!G$7,0)*$FH$6++VLOOKUP($FA485,SIZE,LOOKUPS!G$11,0)*$FI$6),"",VLOOKUP($FA485,MOM,LOOKUPS!G$12,0)*$FB$6+VLOOKUP($FA485,STREV,LOOKUPS!G$10,0)*$FC$6+VLOOKUP($FA485,LTREV,LOOKUPS!G$9,0)*$FD$6+VLOOKUP($FA485,CFP,LOOKUPS!G$6,0)*$FE$6+VLOOKUP($FA485,EP,LOOKUPS!G$8,0)*$FF$6+VLOOKUP($FA485,BM,LOOKUPS!G$5,0)*$FG$6+VLOOKUP($FA485,DIV,LOOKUPS!G$7,0)*$FH$6++VLOOKUP($FA485,SIZE,LOOKUPS!G$11,0)*$FI$6)</f>
        <v>-9.0792000000000002</v>
      </c>
      <c r="FG485" s="1">
        <f>IF(ISERROR(VLOOKUP($FA485,MOM,LOOKUPS!H$12,0)*$FB$6+VLOOKUP($FA485,STREV,LOOKUPS!H$10,0)*$FC$6+VLOOKUP($FA485,LTREV,LOOKUPS!H$9,0)*$FD$6+VLOOKUP($FA485,CFP,LOOKUPS!H$6,0)*$FE$6+VLOOKUP($FA485,EP,LOOKUPS!H$8,0)*$FF$6+VLOOKUP($FA485,BM,LOOKUPS!H$5,0)*$FG$6+VLOOKUP($FA485,DIV,LOOKUPS!H$7,0)*$FH$6++VLOOKUP($FA485,SIZE,LOOKUPS!H$11,0)*$FI$6),"",VLOOKUP($FA485,MOM,LOOKUPS!H$12,0)*$FB$6+VLOOKUP($FA485,STREV,LOOKUPS!H$10,0)*$FC$6+VLOOKUP($FA485,LTREV,LOOKUPS!H$9,0)*$FD$6+VLOOKUP($FA485,CFP,LOOKUPS!H$6,0)*$FE$6+VLOOKUP($FA485,EP,LOOKUPS!H$8,0)*$FF$6+VLOOKUP($FA485,BM,LOOKUPS!H$5,0)*$FG$6+VLOOKUP($FA485,DIV,LOOKUPS!H$7,0)*$FH$6++VLOOKUP($FA485,SIZE,LOOKUPS!H$11,0)*$FI$6)</f>
        <v>-9.2886000000000006</v>
      </c>
      <c r="FH485" s="1">
        <f>IF(ISERROR(VLOOKUP($FA485,MOM,LOOKUPS!I$12,0)*$FB$6+VLOOKUP($FA485,STREV,LOOKUPS!I$10,0)*$FC$6+VLOOKUP($FA485,LTREV,LOOKUPS!I$9,0)*$FD$6+VLOOKUP($FA485,CFP,LOOKUPS!I$6,0)*$FE$6+VLOOKUP($FA485,EP,LOOKUPS!I$8,0)*$FF$6+VLOOKUP($FA485,BM,LOOKUPS!I$5,0)*$FG$6+VLOOKUP($FA485,DIV,LOOKUPS!I$7,0)*$FH$6++VLOOKUP($FA485,SIZE,LOOKUPS!I$11,0)*$FI$6),"",VLOOKUP($FA485,MOM,LOOKUPS!I$12,0)*$FB$6+VLOOKUP($FA485,STREV,LOOKUPS!I$10,0)*$FC$6+VLOOKUP($FA485,LTREV,LOOKUPS!I$9,0)*$FD$6+VLOOKUP($FA485,CFP,LOOKUPS!I$6,0)*$FE$6+VLOOKUP($FA485,EP,LOOKUPS!I$8,0)*$FF$6+VLOOKUP($FA485,BM,LOOKUPS!I$5,0)*$FG$6+VLOOKUP($FA485,DIV,LOOKUPS!I$7,0)*$FH$6++VLOOKUP($FA485,SIZE,LOOKUPS!I$11,0)*$FI$6)</f>
        <v>-9.9936000000000007</v>
      </c>
      <c r="FI485" s="1">
        <f>IF(ISERROR(VLOOKUP($FA485,MOM,LOOKUPS!J$12,0)*$FB$6+VLOOKUP($FA485,STREV,LOOKUPS!J$10,0)*$FC$6+VLOOKUP($FA485,LTREV,LOOKUPS!J$9,0)*$FD$6+VLOOKUP($FA485,CFP,LOOKUPS!J$6,0)*$FE$6+VLOOKUP($FA485,EP,LOOKUPS!J$8,0)*$FF$6+VLOOKUP($FA485,BM,LOOKUPS!J$5,0)*$FG$6+VLOOKUP($FA485,DIV,LOOKUPS!J$7,0)*$FH$6++VLOOKUP($FA485,SIZE,LOOKUPS!J$11,0)*$FI$6),"",VLOOKUP($FA485,MOM,LOOKUPS!J$12,0)*$FB$6+VLOOKUP($FA485,STREV,LOOKUPS!J$10,0)*$FC$6+VLOOKUP($FA485,LTREV,LOOKUPS!J$9,0)*$FD$6+VLOOKUP($FA485,CFP,LOOKUPS!J$6,0)*$FE$6+VLOOKUP($FA485,EP,LOOKUPS!J$8,0)*$FF$6+VLOOKUP($FA485,BM,LOOKUPS!J$5,0)*$FG$6+VLOOKUP($FA485,DIV,LOOKUPS!J$7,0)*$FH$6++VLOOKUP($FA485,SIZE,LOOKUPS!J$11,0)*$FI$6)</f>
        <v>-10.280700000000001</v>
      </c>
      <c r="FJ485" s="1">
        <f>IF(ISERROR(VLOOKUP($FA485,MOM,LOOKUPS!K$12,0)*$FB$6+VLOOKUP($FA485,STREV,LOOKUPS!K$10,0)*$FC$6+VLOOKUP($FA485,LTREV,LOOKUPS!K$9,0)*$FD$6+VLOOKUP($FA485,CFP,LOOKUPS!K$6,0)*$FE$6+VLOOKUP($FA485,EP,LOOKUPS!K$8,0)*$FF$6+VLOOKUP($FA485,BM,LOOKUPS!K$5,0)*$FG$6+VLOOKUP($FA485,DIV,LOOKUPS!K$7,0)*$FH$6++VLOOKUP($FA485,SIZE,LOOKUPS!K$11,0)*$FI$6),"",VLOOKUP($FA485,MOM,LOOKUPS!K$12,0)*$FB$6+VLOOKUP($FA485,STREV,LOOKUPS!K$10,0)*$FC$6+VLOOKUP($FA485,LTREV,LOOKUPS!K$9,0)*$FD$6+VLOOKUP($FA485,CFP,LOOKUPS!K$6,0)*$FE$6+VLOOKUP($FA485,EP,LOOKUPS!K$8,0)*$FF$6+VLOOKUP($FA485,BM,LOOKUPS!K$5,0)*$FG$6+VLOOKUP($FA485,DIV,LOOKUPS!K$7,0)*$FH$6++VLOOKUP($FA485,SIZE,LOOKUPS!K$11,0)*$FI$6)</f>
        <v>-10.199300000000001</v>
      </c>
      <c r="FK485" s="1">
        <f>IF(ISERROR(VLOOKUP($FA485,MOM,LOOKUPS!L$12,0)*$FB$6+VLOOKUP($FA485,STREV,LOOKUPS!L$10,0)*$FC$6+VLOOKUP($FA485,LTREV,LOOKUPS!L$9,0)*$FD$6+VLOOKUP($FA485,CFP,LOOKUPS!L$6,0)*$FE$6+VLOOKUP($FA485,EP,LOOKUPS!L$8,0)*$FF$6+VLOOKUP($FA485,BM,LOOKUPS!L$5,0)*$FG$6+VLOOKUP($FA485,DIV,LOOKUPS!L$7,0)*$FH$6++VLOOKUP($FA485,SIZE,LOOKUPS!L$11,0)*$FI$6),"",VLOOKUP($FA485,MOM,LOOKUPS!L$12,0)*$FB$6+VLOOKUP($FA485,STREV,LOOKUPS!L$10,0)*$FC$6+VLOOKUP($FA485,LTREV,LOOKUPS!L$9,0)*$FD$6+VLOOKUP($FA485,CFP,LOOKUPS!L$6,0)*$FE$6+VLOOKUP($FA485,EP,LOOKUPS!L$8,0)*$FF$6+VLOOKUP($FA485,BM,LOOKUPS!L$5,0)*$FG$6+VLOOKUP($FA485,DIV,LOOKUPS!L$7,0)*$FH$6++VLOOKUP($FA485,SIZE,LOOKUPS!L$11,0)*$FI$6)</f>
        <v>-11.180999999999999</v>
      </c>
    </row>
    <row r="486" spans="1:167" x14ac:dyDescent="0.3">
      <c r="A486" s="1">
        <v>196609</v>
      </c>
      <c r="B486" s="1">
        <v>-1.59</v>
      </c>
      <c r="C486" s="1">
        <v>-1.23</v>
      </c>
      <c r="D486" s="1">
        <v>-0.81</v>
      </c>
      <c r="E486" s="1">
        <v>-1.69</v>
      </c>
      <c r="F486" s="1">
        <v>-0.94</v>
      </c>
      <c r="G486" s="1">
        <v>-1.43</v>
      </c>
      <c r="H486" s="1">
        <v>-1.81</v>
      </c>
      <c r="I486" s="1">
        <v>-2.4900000000000002</v>
      </c>
      <c r="J486" s="1">
        <v>-2.12</v>
      </c>
      <c r="K486" s="1">
        <v>-2.56</v>
      </c>
      <c r="M486" s="1">
        <v>196510</v>
      </c>
      <c r="N486" s="1">
        <v>6.77</v>
      </c>
      <c r="O486" s="1">
        <v>6</v>
      </c>
      <c r="P486" s="1">
        <v>4.38</v>
      </c>
      <c r="Q486" s="1">
        <v>5.78</v>
      </c>
      <c r="R486" s="1">
        <v>3.84</v>
      </c>
      <c r="S486" s="1">
        <v>4.0199999999999996</v>
      </c>
      <c r="T486" s="1">
        <v>4.91</v>
      </c>
      <c r="U486" s="1">
        <v>6.56</v>
      </c>
      <c r="V486" s="1">
        <v>6.98</v>
      </c>
      <c r="W486" s="1">
        <v>8.65</v>
      </c>
      <c r="Y486" s="1">
        <v>197009</v>
      </c>
      <c r="Z486" s="1">
        <v>8.83</v>
      </c>
      <c r="AA486" s="1">
        <v>4.01</v>
      </c>
      <c r="AB486" s="1">
        <v>8.33</v>
      </c>
      <c r="AC486" s="1">
        <v>9</v>
      </c>
      <c r="AD486" s="1">
        <v>9.86</v>
      </c>
      <c r="AE486" s="1">
        <v>9.83</v>
      </c>
      <c r="AF486" s="1">
        <v>10.38</v>
      </c>
      <c r="AG486" s="1">
        <v>11.97</v>
      </c>
      <c r="AH486" s="1">
        <v>14.09</v>
      </c>
      <c r="AI486" s="1">
        <v>18.73</v>
      </c>
      <c r="AK486">
        <v>199103</v>
      </c>
      <c r="AL486">
        <v>12.69</v>
      </c>
      <c r="AM486">
        <v>7.87</v>
      </c>
      <c r="AN486">
        <v>6.47</v>
      </c>
      <c r="AO486">
        <v>6.48</v>
      </c>
      <c r="AP486">
        <v>7.78</v>
      </c>
      <c r="AQ486">
        <v>7.5</v>
      </c>
      <c r="AR486">
        <v>6.49</v>
      </c>
      <c r="AS486">
        <v>5.23</v>
      </c>
      <c r="AT486">
        <v>7.29</v>
      </c>
      <c r="AU486">
        <v>8.3000000000000007</v>
      </c>
      <c r="AV486">
        <v>6.89</v>
      </c>
      <c r="AW486">
        <v>8.1999999999999993</v>
      </c>
      <c r="AX486">
        <v>6.81</v>
      </c>
      <c r="AY486">
        <v>6.23</v>
      </c>
      <c r="AZ486">
        <v>6.69</v>
      </c>
      <c r="BA486">
        <v>6.06</v>
      </c>
      <c r="BB486">
        <v>4.37</v>
      </c>
      <c r="BC486">
        <v>5.43</v>
      </c>
      <c r="BD486">
        <v>8.66</v>
      </c>
      <c r="BF486" s="1">
        <v>199103</v>
      </c>
      <c r="BG486" s="1">
        <v>11.49</v>
      </c>
      <c r="BH486" s="1">
        <v>8.4</v>
      </c>
      <c r="BI486" s="1">
        <v>6.35</v>
      </c>
      <c r="BJ486" s="1">
        <v>6.38</v>
      </c>
      <c r="BK486" s="1">
        <v>8.1999999999999993</v>
      </c>
      <c r="BL486" s="1">
        <v>7.75</v>
      </c>
      <c r="BM486" s="1">
        <v>6.55</v>
      </c>
      <c r="BN486" s="1">
        <v>5.64</v>
      </c>
      <c r="BO486" s="1">
        <v>6.74</v>
      </c>
      <c r="BP486" s="1">
        <v>9.1</v>
      </c>
      <c r="BQ486" s="1">
        <v>6.77</v>
      </c>
      <c r="BR486" s="1">
        <v>9.06</v>
      </c>
      <c r="BS486" s="1">
        <v>6.44</v>
      </c>
      <c r="BT486" s="1">
        <v>6.32</v>
      </c>
      <c r="BU486" s="1">
        <v>6.78</v>
      </c>
      <c r="BV486" s="1">
        <v>5.79</v>
      </c>
      <c r="BW486" s="1">
        <v>5.5</v>
      </c>
      <c r="BX486" s="1">
        <v>5.73</v>
      </c>
      <c r="BY486" s="1">
        <v>7.72</v>
      </c>
      <c r="CA486" s="1">
        <v>196603</v>
      </c>
      <c r="CB486" s="1">
        <v>20.78</v>
      </c>
      <c r="CC486" s="1">
        <v>-0.36</v>
      </c>
      <c r="CD486" s="1">
        <v>-1.97</v>
      </c>
      <c r="CE486" s="1">
        <v>-1.43</v>
      </c>
      <c r="CF486" s="1">
        <v>0.12</v>
      </c>
      <c r="CG486" s="1">
        <v>-2.0299999999999998</v>
      </c>
      <c r="CH486" s="1">
        <v>-1.48</v>
      </c>
      <c r="CI486" s="1">
        <v>-1.85</v>
      </c>
      <c r="CJ486" s="1">
        <v>-1.41</v>
      </c>
      <c r="CK486" s="1">
        <v>-0.1</v>
      </c>
      <c r="CL486" s="1">
        <v>0.43</v>
      </c>
      <c r="CM486" s="1">
        <v>-1.4</v>
      </c>
      <c r="CN486" s="1">
        <v>-2.65</v>
      </c>
      <c r="CO486" s="1">
        <v>-1.87</v>
      </c>
      <c r="CP486" s="1">
        <v>-1.0900000000000001</v>
      </c>
      <c r="CQ486" s="1">
        <v>-2.2000000000000002</v>
      </c>
      <c r="CR486" s="1">
        <v>-1.47</v>
      </c>
      <c r="CS486" s="1">
        <v>-0.08</v>
      </c>
      <c r="CT486" s="1">
        <v>-2.6</v>
      </c>
      <c r="CV486" s="1">
        <v>196703</v>
      </c>
      <c r="CW486" s="1">
        <v>6.81</v>
      </c>
      <c r="CX486" s="1">
        <v>6.44</v>
      </c>
      <c r="CY486" s="1">
        <v>5.89</v>
      </c>
      <c r="CZ486" s="1">
        <v>4.04</v>
      </c>
      <c r="DA486" s="1">
        <v>6.86</v>
      </c>
      <c r="DB486" s="1">
        <v>5.46</v>
      </c>
      <c r="DC486" s="1">
        <v>6.41</v>
      </c>
      <c r="DD486" s="1">
        <v>4.99</v>
      </c>
      <c r="DE486" s="1">
        <v>3.77</v>
      </c>
      <c r="DF486" s="1">
        <v>6.42</v>
      </c>
      <c r="DG486" s="1">
        <v>7.36</v>
      </c>
      <c r="DH486" s="1">
        <v>5.51</v>
      </c>
      <c r="DI486" s="1">
        <v>5.39</v>
      </c>
      <c r="DJ486" s="1">
        <v>6.32</v>
      </c>
      <c r="DK486" s="1">
        <v>6.51</v>
      </c>
      <c r="DL486" s="1">
        <v>5.34</v>
      </c>
      <c r="DM486" s="1">
        <v>4.62</v>
      </c>
      <c r="DN486" s="1">
        <v>3.97</v>
      </c>
      <c r="DO486" s="1">
        <v>3.62</v>
      </c>
      <c r="DQ486" s="1">
        <v>196603</v>
      </c>
      <c r="DR486" s="1">
        <v>-99.99</v>
      </c>
      <c r="DS486" s="1">
        <v>0.11</v>
      </c>
      <c r="DT486" s="1">
        <v>-2.54</v>
      </c>
      <c r="DU486" s="1">
        <v>-1.43</v>
      </c>
      <c r="DV486" s="1">
        <v>0.64</v>
      </c>
      <c r="DW486" s="1">
        <v>-2.33</v>
      </c>
      <c r="DX486" s="1">
        <v>-2.91</v>
      </c>
      <c r="DY486" s="1">
        <v>-2.33</v>
      </c>
      <c r="DZ486" s="1">
        <v>-1.31</v>
      </c>
      <c r="EA486" s="1">
        <v>1.27</v>
      </c>
      <c r="EB486" s="1">
        <v>-1.91</v>
      </c>
      <c r="EC486" s="1">
        <v>-3.12</v>
      </c>
      <c r="ED486" s="1">
        <v>-1.46</v>
      </c>
      <c r="EE486" s="1">
        <v>-2.73</v>
      </c>
      <c r="EF486" s="1">
        <v>-3.11</v>
      </c>
      <c r="EG486" s="1">
        <v>-2.94</v>
      </c>
      <c r="EH486" s="1">
        <v>-1.68</v>
      </c>
      <c r="EI486" s="1">
        <v>-0.56999999999999995</v>
      </c>
      <c r="EJ486" s="1">
        <v>-2.0299999999999998</v>
      </c>
      <c r="EL486">
        <v>196603</v>
      </c>
      <c r="EM486">
        <v>-2.5099999999999998</v>
      </c>
      <c r="EN486">
        <v>0.94</v>
      </c>
      <c r="EO486">
        <v>-2.0699999999999998</v>
      </c>
      <c r="EP486">
        <v>0.38</v>
      </c>
      <c r="ER486" s="1">
        <v>196609</v>
      </c>
      <c r="ES486" s="1">
        <v>-1.73</v>
      </c>
      <c r="EU486" s="1">
        <v>196510</v>
      </c>
      <c r="EV486" s="1">
        <v>-1.25</v>
      </c>
      <c r="EX486" s="1">
        <v>197009</v>
      </c>
      <c r="EY486" s="1">
        <v>-7.7</v>
      </c>
      <c r="FA486" s="1">
        <v>196609</v>
      </c>
      <c r="FB486" s="1">
        <f>IF(ISERROR(VLOOKUP($FA486,MOM,LOOKUPS!C$12,0)*$FB$6+VLOOKUP($FA486,STREV,LOOKUPS!C$10,0)*$FC$6+VLOOKUP($FA486,LTREV,LOOKUPS!C$9,0)*$FD$6+VLOOKUP($FA486,CFP,LOOKUPS!C$6,0)*$FE$6+VLOOKUP($FA486,EP,LOOKUPS!C$8,0)*$FF$6+VLOOKUP($FA486,BM,LOOKUPS!C$5,0)*$FG$6+VLOOKUP($FA486,DIV,LOOKUPS!C$7,0)*$FH$6++VLOOKUP($FA486,SIZE,LOOKUPS!C$11,0)*$FI$6),"",VLOOKUP($FA486,MOM,LOOKUPS!C$12,0)*$FB$6+VLOOKUP($FA486,STREV,LOOKUPS!C$10,0)*$FC$6+VLOOKUP($FA486,LTREV,LOOKUPS!C$9,0)*$FD$6+VLOOKUP($FA486,CFP,LOOKUPS!C$6,0)*$FE$6+VLOOKUP($FA486,EP,LOOKUPS!C$8,0)*$FF$6+VLOOKUP($FA486,BM,LOOKUPS!C$5,0)*$FG$6+VLOOKUP($FA486,DIV,LOOKUPS!C$7,0)*$FH$6++VLOOKUP($FA486,SIZE,LOOKUPS!C$11,0)*$FI$6)</f>
        <v>-2.2824</v>
      </c>
      <c r="FC486" s="1">
        <f>IF(ISERROR(VLOOKUP($FA486,MOM,LOOKUPS!D$12,0)*$FB$6+VLOOKUP($FA486,STREV,LOOKUPS!D$10,0)*$FC$6+VLOOKUP($FA486,LTREV,LOOKUPS!D$9,0)*$FD$6+VLOOKUP($FA486,CFP,LOOKUPS!D$6,0)*$FE$6+VLOOKUP($FA486,EP,LOOKUPS!D$8,0)*$FF$6+VLOOKUP($FA486,BM,LOOKUPS!D$5,0)*$FG$6+VLOOKUP($FA486,DIV,LOOKUPS!D$7,0)*$FH$6++VLOOKUP($FA486,SIZE,LOOKUPS!D$11,0)*$FI$6),"",VLOOKUP($FA486,MOM,LOOKUPS!D$12,0)*$FB$6+VLOOKUP($FA486,STREV,LOOKUPS!D$10,0)*$FC$6+VLOOKUP($FA486,LTREV,LOOKUPS!D$9,0)*$FD$6+VLOOKUP($FA486,CFP,LOOKUPS!D$6,0)*$FE$6+VLOOKUP($FA486,EP,LOOKUPS!D$8,0)*$FF$6+VLOOKUP($FA486,BM,LOOKUPS!D$5,0)*$FG$6+VLOOKUP($FA486,DIV,LOOKUPS!D$7,0)*$FH$6++VLOOKUP($FA486,SIZE,LOOKUPS!D$11,0)*$FI$6)</f>
        <v>-1.6173999999999999</v>
      </c>
      <c r="FD486" s="1">
        <f>IF(ISERROR(VLOOKUP($FA486,MOM,LOOKUPS!E$12,0)*$FB$6+VLOOKUP($FA486,STREV,LOOKUPS!E$10,0)*$FC$6+VLOOKUP($FA486,LTREV,LOOKUPS!E$9,0)*$FD$6+VLOOKUP($FA486,CFP,LOOKUPS!E$6,0)*$FE$6+VLOOKUP($FA486,EP,LOOKUPS!E$8,0)*$FF$6+VLOOKUP($FA486,BM,LOOKUPS!E$5,0)*$FG$6+VLOOKUP($FA486,DIV,LOOKUPS!E$7,0)*$FH$6++VLOOKUP($FA486,SIZE,LOOKUPS!E$11,0)*$FI$6),"",VLOOKUP($FA486,MOM,LOOKUPS!E$12,0)*$FB$6+VLOOKUP($FA486,STREV,LOOKUPS!E$10,0)*$FC$6+VLOOKUP($FA486,LTREV,LOOKUPS!E$9,0)*$FD$6+VLOOKUP($FA486,CFP,LOOKUPS!E$6,0)*$FE$6+VLOOKUP($FA486,EP,LOOKUPS!E$8,0)*$FF$6+VLOOKUP($FA486,BM,LOOKUPS!E$5,0)*$FG$6+VLOOKUP($FA486,DIV,LOOKUPS!E$7,0)*$FH$6++VLOOKUP($FA486,SIZE,LOOKUPS!E$11,0)*$FI$6)</f>
        <v>-1.5344000000000002</v>
      </c>
      <c r="FE486" s="1">
        <f>IF(ISERROR(VLOOKUP($FA486,MOM,LOOKUPS!F$12,0)*$FB$6+VLOOKUP($FA486,STREV,LOOKUPS!F$10,0)*$FC$6+VLOOKUP($FA486,LTREV,LOOKUPS!F$9,0)*$FD$6+VLOOKUP($FA486,CFP,LOOKUPS!F$6,0)*$FE$6+VLOOKUP($FA486,EP,LOOKUPS!F$8,0)*$FF$6+VLOOKUP($FA486,BM,LOOKUPS!F$5,0)*$FG$6+VLOOKUP($FA486,DIV,LOOKUPS!F$7,0)*$FH$6++VLOOKUP($FA486,SIZE,LOOKUPS!F$11,0)*$FI$6),"",VLOOKUP($FA486,MOM,LOOKUPS!F$12,0)*$FB$6+VLOOKUP($FA486,STREV,LOOKUPS!F$10,0)*$FC$6+VLOOKUP($FA486,LTREV,LOOKUPS!F$9,0)*$FD$6+VLOOKUP($FA486,CFP,LOOKUPS!F$6,0)*$FE$6+VLOOKUP($FA486,EP,LOOKUPS!F$8,0)*$FF$6+VLOOKUP($FA486,BM,LOOKUPS!F$5,0)*$FG$6+VLOOKUP($FA486,DIV,LOOKUPS!F$7,0)*$FH$6++VLOOKUP($FA486,SIZE,LOOKUPS!F$11,0)*$FI$6)</f>
        <v>-1.6188</v>
      </c>
      <c r="FF486" s="1">
        <f>IF(ISERROR(VLOOKUP($FA486,MOM,LOOKUPS!G$12,0)*$FB$6+VLOOKUP($FA486,STREV,LOOKUPS!G$10,0)*$FC$6+VLOOKUP($FA486,LTREV,LOOKUPS!G$9,0)*$FD$6+VLOOKUP($FA486,CFP,LOOKUPS!G$6,0)*$FE$6+VLOOKUP($FA486,EP,LOOKUPS!G$8,0)*$FF$6+VLOOKUP($FA486,BM,LOOKUPS!G$5,0)*$FG$6+VLOOKUP($FA486,DIV,LOOKUPS!G$7,0)*$FH$6++VLOOKUP($FA486,SIZE,LOOKUPS!G$11,0)*$FI$6),"",VLOOKUP($FA486,MOM,LOOKUPS!G$12,0)*$FB$6+VLOOKUP($FA486,STREV,LOOKUPS!G$10,0)*$FC$6+VLOOKUP($FA486,LTREV,LOOKUPS!G$9,0)*$FD$6+VLOOKUP($FA486,CFP,LOOKUPS!G$6,0)*$FE$6+VLOOKUP($FA486,EP,LOOKUPS!G$8,0)*$FF$6+VLOOKUP($FA486,BM,LOOKUPS!G$5,0)*$FG$6+VLOOKUP($FA486,DIV,LOOKUPS!G$7,0)*$FH$6++VLOOKUP($FA486,SIZE,LOOKUPS!G$11,0)*$FI$6)</f>
        <v>-1.0797000000000001</v>
      </c>
      <c r="FG486" s="1">
        <f>IF(ISERROR(VLOOKUP($FA486,MOM,LOOKUPS!H$12,0)*$FB$6+VLOOKUP($FA486,STREV,LOOKUPS!H$10,0)*$FC$6+VLOOKUP($FA486,LTREV,LOOKUPS!H$9,0)*$FD$6+VLOOKUP($FA486,CFP,LOOKUPS!H$6,0)*$FE$6+VLOOKUP($FA486,EP,LOOKUPS!H$8,0)*$FF$6+VLOOKUP($FA486,BM,LOOKUPS!H$5,0)*$FG$6+VLOOKUP($FA486,DIV,LOOKUPS!H$7,0)*$FH$6++VLOOKUP($FA486,SIZE,LOOKUPS!H$11,0)*$FI$6),"",VLOOKUP($FA486,MOM,LOOKUPS!H$12,0)*$FB$6+VLOOKUP($FA486,STREV,LOOKUPS!H$10,0)*$FC$6+VLOOKUP($FA486,LTREV,LOOKUPS!H$9,0)*$FD$6+VLOOKUP($FA486,CFP,LOOKUPS!H$6,0)*$FE$6+VLOOKUP($FA486,EP,LOOKUPS!H$8,0)*$FF$6+VLOOKUP($FA486,BM,LOOKUPS!H$5,0)*$FG$6+VLOOKUP($FA486,DIV,LOOKUPS!H$7,0)*$FH$6++VLOOKUP($FA486,SIZE,LOOKUPS!H$11,0)*$FI$6)</f>
        <v>-1.5765999999999998</v>
      </c>
      <c r="FH486" s="1">
        <f>IF(ISERROR(VLOOKUP($FA486,MOM,LOOKUPS!I$12,0)*$FB$6+VLOOKUP($FA486,STREV,LOOKUPS!I$10,0)*$FC$6+VLOOKUP($FA486,LTREV,LOOKUPS!I$9,0)*$FD$6+VLOOKUP($FA486,CFP,LOOKUPS!I$6,0)*$FE$6+VLOOKUP($FA486,EP,LOOKUPS!I$8,0)*$FF$6+VLOOKUP($FA486,BM,LOOKUPS!I$5,0)*$FG$6+VLOOKUP($FA486,DIV,LOOKUPS!I$7,0)*$FH$6++VLOOKUP($FA486,SIZE,LOOKUPS!I$11,0)*$FI$6),"",VLOOKUP($FA486,MOM,LOOKUPS!I$12,0)*$FB$6+VLOOKUP($FA486,STREV,LOOKUPS!I$10,0)*$FC$6+VLOOKUP($FA486,LTREV,LOOKUPS!I$9,0)*$FD$6+VLOOKUP($FA486,CFP,LOOKUPS!I$6,0)*$FE$6+VLOOKUP($FA486,EP,LOOKUPS!I$8,0)*$FF$6+VLOOKUP($FA486,BM,LOOKUPS!I$5,0)*$FG$6+VLOOKUP($FA486,DIV,LOOKUPS!I$7,0)*$FH$6++VLOOKUP($FA486,SIZE,LOOKUPS!I$11,0)*$FI$6)</f>
        <v>-1.9382000000000001</v>
      </c>
      <c r="FI486" s="1">
        <f>IF(ISERROR(VLOOKUP($FA486,MOM,LOOKUPS!J$12,0)*$FB$6+VLOOKUP($FA486,STREV,LOOKUPS!J$10,0)*$FC$6+VLOOKUP($FA486,LTREV,LOOKUPS!J$9,0)*$FD$6+VLOOKUP($FA486,CFP,LOOKUPS!J$6,0)*$FE$6+VLOOKUP($FA486,EP,LOOKUPS!J$8,0)*$FF$6+VLOOKUP($FA486,BM,LOOKUPS!J$5,0)*$FG$6+VLOOKUP($FA486,DIV,LOOKUPS!J$7,0)*$FH$6++VLOOKUP($FA486,SIZE,LOOKUPS!J$11,0)*$FI$6),"",VLOOKUP($FA486,MOM,LOOKUPS!J$12,0)*$FB$6+VLOOKUP($FA486,STREV,LOOKUPS!J$10,0)*$FC$6+VLOOKUP($FA486,LTREV,LOOKUPS!J$9,0)*$FD$6+VLOOKUP($FA486,CFP,LOOKUPS!J$6,0)*$FE$6+VLOOKUP($FA486,EP,LOOKUPS!J$8,0)*$FF$6+VLOOKUP($FA486,BM,LOOKUPS!J$5,0)*$FG$6+VLOOKUP($FA486,DIV,LOOKUPS!J$7,0)*$FH$6++VLOOKUP($FA486,SIZE,LOOKUPS!J$11,0)*$FI$6)</f>
        <v>-1.8957000000000002</v>
      </c>
      <c r="FJ486" s="1">
        <f>IF(ISERROR(VLOOKUP($FA486,MOM,LOOKUPS!K$12,0)*$FB$6+VLOOKUP($FA486,STREV,LOOKUPS!K$10,0)*$FC$6+VLOOKUP($FA486,LTREV,LOOKUPS!K$9,0)*$FD$6+VLOOKUP($FA486,CFP,LOOKUPS!K$6,0)*$FE$6+VLOOKUP($FA486,EP,LOOKUPS!K$8,0)*$FF$6+VLOOKUP($FA486,BM,LOOKUPS!K$5,0)*$FG$6+VLOOKUP($FA486,DIV,LOOKUPS!K$7,0)*$FH$6++VLOOKUP($FA486,SIZE,LOOKUPS!K$11,0)*$FI$6),"",VLOOKUP($FA486,MOM,LOOKUPS!K$12,0)*$FB$6+VLOOKUP($FA486,STREV,LOOKUPS!K$10,0)*$FC$6+VLOOKUP($FA486,LTREV,LOOKUPS!K$9,0)*$FD$6+VLOOKUP($FA486,CFP,LOOKUPS!K$6,0)*$FE$6+VLOOKUP($FA486,EP,LOOKUPS!K$8,0)*$FF$6+VLOOKUP($FA486,BM,LOOKUPS!K$5,0)*$FG$6+VLOOKUP($FA486,DIV,LOOKUPS!K$7,0)*$FH$6++VLOOKUP($FA486,SIZE,LOOKUPS!K$11,0)*$FI$6)</f>
        <v>-1.4853000000000001</v>
      </c>
      <c r="FK486" s="1">
        <f>IF(ISERROR(VLOOKUP($FA486,MOM,LOOKUPS!L$12,0)*$FB$6+VLOOKUP($FA486,STREV,LOOKUPS!L$10,0)*$FC$6+VLOOKUP($FA486,LTREV,LOOKUPS!L$9,0)*$FD$6+VLOOKUP($FA486,CFP,LOOKUPS!L$6,0)*$FE$6+VLOOKUP($FA486,EP,LOOKUPS!L$8,0)*$FF$6+VLOOKUP($FA486,BM,LOOKUPS!L$5,0)*$FG$6+VLOOKUP($FA486,DIV,LOOKUPS!L$7,0)*$FH$6++VLOOKUP($FA486,SIZE,LOOKUPS!L$11,0)*$FI$6),"",VLOOKUP($FA486,MOM,LOOKUPS!L$12,0)*$FB$6+VLOOKUP($FA486,STREV,LOOKUPS!L$10,0)*$FC$6+VLOOKUP($FA486,LTREV,LOOKUPS!L$9,0)*$FD$6+VLOOKUP($FA486,CFP,LOOKUPS!L$6,0)*$FE$6+VLOOKUP($FA486,EP,LOOKUPS!L$8,0)*$FF$6+VLOOKUP($FA486,BM,LOOKUPS!L$5,0)*$FG$6+VLOOKUP($FA486,DIV,LOOKUPS!L$7,0)*$FH$6++VLOOKUP($FA486,SIZE,LOOKUPS!L$11,0)*$FI$6)</f>
        <v>-1.8418000000000001</v>
      </c>
    </row>
    <row r="487" spans="1:167" x14ac:dyDescent="0.3">
      <c r="A487" s="1">
        <v>196610</v>
      </c>
      <c r="B487" s="1">
        <v>-2.85</v>
      </c>
      <c r="C487" s="1">
        <v>2.25</v>
      </c>
      <c r="D487" s="1">
        <v>2.63</v>
      </c>
      <c r="E487" s="1">
        <v>1.48</v>
      </c>
      <c r="F487" s="1">
        <v>1.45</v>
      </c>
      <c r="G487" s="1">
        <v>-0.22</v>
      </c>
      <c r="H487" s="1">
        <v>-0.1</v>
      </c>
      <c r="I487" s="1">
        <v>-1.53</v>
      </c>
      <c r="J487" s="1">
        <v>-3.03</v>
      </c>
      <c r="K487" s="1">
        <v>-6.96</v>
      </c>
      <c r="M487" s="1">
        <v>196511</v>
      </c>
      <c r="N487" s="1">
        <v>5.88</v>
      </c>
      <c r="O487" s="1">
        <v>3.65</v>
      </c>
      <c r="P487" s="1">
        <v>6.08</v>
      </c>
      <c r="Q487" s="1">
        <v>3.26</v>
      </c>
      <c r="R487" s="1">
        <v>3.17</v>
      </c>
      <c r="S487" s="1">
        <v>4.2699999999999996</v>
      </c>
      <c r="T487" s="1">
        <v>2.2799999999999998</v>
      </c>
      <c r="U487" s="1">
        <v>4.05</v>
      </c>
      <c r="V487" s="1">
        <v>3.55</v>
      </c>
      <c r="W487" s="1">
        <v>8.56</v>
      </c>
      <c r="Y487" s="1">
        <v>197010</v>
      </c>
      <c r="Z487" s="1">
        <v>-5.32</v>
      </c>
      <c r="AA487" s="1">
        <v>-5.0199999999999996</v>
      </c>
      <c r="AB487" s="1">
        <v>-3.74</v>
      </c>
      <c r="AC487" s="1">
        <v>-4.78</v>
      </c>
      <c r="AD487" s="1">
        <v>-3.49</v>
      </c>
      <c r="AE487" s="1">
        <v>-5.21</v>
      </c>
      <c r="AF487" s="1">
        <v>-4.05</v>
      </c>
      <c r="AG487" s="1">
        <v>-5.5</v>
      </c>
      <c r="AH487" s="1">
        <v>-6.71</v>
      </c>
      <c r="AI487" s="1">
        <v>-8.83</v>
      </c>
      <c r="AK487">
        <v>199104</v>
      </c>
      <c r="AL487">
        <v>6.99</v>
      </c>
      <c r="AM487">
        <v>1.56</v>
      </c>
      <c r="AN487">
        <v>1.95</v>
      </c>
      <c r="AO487">
        <v>2.2400000000000002</v>
      </c>
      <c r="AP487">
        <v>1.59</v>
      </c>
      <c r="AQ487">
        <v>1.34</v>
      </c>
      <c r="AR487">
        <v>2.1</v>
      </c>
      <c r="AS487">
        <v>2.83</v>
      </c>
      <c r="AT487">
        <v>1.83</v>
      </c>
      <c r="AU487">
        <v>2.3199999999999998</v>
      </c>
      <c r="AV487">
        <v>0.34</v>
      </c>
      <c r="AW487">
        <v>1.46</v>
      </c>
      <c r="AX487">
        <v>1.23</v>
      </c>
      <c r="AY487">
        <v>2.15</v>
      </c>
      <c r="AZ487">
        <v>2.0499999999999998</v>
      </c>
      <c r="BA487">
        <v>2.37</v>
      </c>
      <c r="BB487">
        <v>3.3</v>
      </c>
      <c r="BC487">
        <v>2.04</v>
      </c>
      <c r="BD487">
        <v>1.68</v>
      </c>
      <c r="BF487" s="1">
        <v>199104</v>
      </c>
      <c r="BG487" s="1">
        <v>6.73</v>
      </c>
      <c r="BH487" s="1">
        <v>1.03</v>
      </c>
      <c r="BI487" s="1">
        <v>1.44</v>
      </c>
      <c r="BJ487" s="1">
        <v>2.91</v>
      </c>
      <c r="BK487" s="1">
        <v>1.2</v>
      </c>
      <c r="BL487" s="1">
        <v>0.99</v>
      </c>
      <c r="BM487" s="1">
        <v>1.29</v>
      </c>
      <c r="BN487" s="1">
        <v>1.95</v>
      </c>
      <c r="BO487" s="1">
        <v>3.21</v>
      </c>
      <c r="BP487" s="1">
        <v>1.18</v>
      </c>
      <c r="BQ487" s="1">
        <v>1.24</v>
      </c>
      <c r="BR487" s="1">
        <v>0.47</v>
      </c>
      <c r="BS487" s="1">
        <v>1.52</v>
      </c>
      <c r="BT487" s="1">
        <v>0.79</v>
      </c>
      <c r="BU487" s="1">
        <v>1.81</v>
      </c>
      <c r="BV487" s="1">
        <v>1.7</v>
      </c>
      <c r="BW487" s="1">
        <v>2.16</v>
      </c>
      <c r="BX487" s="1">
        <v>4.22</v>
      </c>
      <c r="BY487" s="1">
        <v>2.25</v>
      </c>
      <c r="CA487" s="1">
        <v>196604</v>
      </c>
      <c r="CB487" s="1">
        <v>-1.46</v>
      </c>
      <c r="CC487" s="1">
        <v>4.05</v>
      </c>
      <c r="CD487" s="1">
        <v>3.99</v>
      </c>
      <c r="CE487" s="1">
        <v>5.0599999999999996</v>
      </c>
      <c r="CF487" s="1">
        <v>4.49</v>
      </c>
      <c r="CG487" s="1">
        <v>3.56</v>
      </c>
      <c r="CH487" s="1">
        <v>3.26</v>
      </c>
      <c r="CI487" s="1">
        <v>5.35</v>
      </c>
      <c r="CJ487" s="1">
        <v>4.87</v>
      </c>
      <c r="CK487" s="1">
        <v>4.8499999999999996</v>
      </c>
      <c r="CL487" s="1">
        <v>4.01</v>
      </c>
      <c r="CM487" s="1">
        <v>3.1</v>
      </c>
      <c r="CN487" s="1">
        <v>4.0199999999999996</v>
      </c>
      <c r="CO487" s="1">
        <v>3.26</v>
      </c>
      <c r="CP487" s="1">
        <v>3.26</v>
      </c>
      <c r="CQ487" s="1">
        <v>5.21</v>
      </c>
      <c r="CR487" s="1">
        <v>5.5</v>
      </c>
      <c r="CS487" s="1">
        <v>4.79</v>
      </c>
      <c r="CT487" s="1">
        <v>4.9400000000000004</v>
      </c>
      <c r="CV487" s="1">
        <v>196704</v>
      </c>
      <c r="CW487" s="1">
        <v>5.49</v>
      </c>
      <c r="CX487" s="1">
        <v>4.8600000000000003</v>
      </c>
      <c r="CY487" s="1">
        <v>3.71</v>
      </c>
      <c r="CZ487" s="1">
        <v>2.4700000000000002</v>
      </c>
      <c r="DA487" s="1">
        <v>4.9000000000000004</v>
      </c>
      <c r="DB487" s="1">
        <v>4.55</v>
      </c>
      <c r="DC487" s="1">
        <v>3.47</v>
      </c>
      <c r="DD487" s="1">
        <v>3.3</v>
      </c>
      <c r="DE487" s="1">
        <v>2.21</v>
      </c>
      <c r="DF487" s="1">
        <v>5.74</v>
      </c>
      <c r="DG487" s="1">
        <v>3.94</v>
      </c>
      <c r="DH487" s="1">
        <v>4.76</v>
      </c>
      <c r="DI487" s="1">
        <v>4.32</v>
      </c>
      <c r="DJ487" s="1">
        <v>3.44</v>
      </c>
      <c r="DK487" s="1">
        <v>3.5</v>
      </c>
      <c r="DL487" s="1">
        <v>3.58</v>
      </c>
      <c r="DM487" s="1">
        <v>3.01</v>
      </c>
      <c r="DN487" s="1">
        <v>2.2400000000000002</v>
      </c>
      <c r="DO487" s="1">
        <v>2.19</v>
      </c>
      <c r="DQ487" s="1">
        <v>196604</v>
      </c>
      <c r="DR487" s="1">
        <v>-99.99</v>
      </c>
      <c r="DS487" s="1">
        <v>6.18</v>
      </c>
      <c r="DT487" s="1">
        <v>3.38</v>
      </c>
      <c r="DU487" s="1">
        <v>2.09</v>
      </c>
      <c r="DV487" s="1">
        <v>6.08</v>
      </c>
      <c r="DW487" s="1">
        <v>5.32</v>
      </c>
      <c r="DX487" s="1">
        <v>3.39</v>
      </c>
      <c r="DY487" s="1">
        <v>2.8</v>
      </c>
      <c r="DZ487" s="1">
        <v>1.91</v>
      </c>
      <c r="EA487" s="1">
        <v>6.38</v>
      </c>
      <c r="EB487" s="1">
        <v>4.8600000000000003</v>
      </c>
      <c r="EC487" s="1">
        <v>6.83</v>
      </c>
      <c r="ED487" s="1">
        <v>3.63</v>
      </c>
      <c r="EE487" s="1">
        <v>3.48</v>
      </c>
      <c r="EF487" s="1">
        <v>3.29</v>
      </c>
      <c r="EG487" s="1">
        <v>3.09</v>
      </c>
      <c r="EH487" s="1">
        <v>2.48</v>
      </c>
      <c r="EI487" s="1">
        <v>2.21</v>
      </c>
      <c r="EJ487" s="1">
        <v>1.6</v>
      </c>
      <c r="EL487">
        <v>196604</v>
      </c>
      <c r="EM487">
        <v>2.14</v>
      </c>
      <c r="EN487">
        <v>3.45</v>
      </c>
      <c r="EO487">
        <v>-0.54</v>
      </c>
      <c r="EP487">
        <v>0.34</v>
      </c>
      <c r="ER487" s="1">
        <v>196610</v>
      </c>
      <c r="ES487" s="1">
        <v>-5.13</v>
      </c>
      <c r="EU487" s="1">
        <v>196511</v>
      </c>
      <c r="EV487" s="1">
        <v>-2.29</v>
      </c>
      <c r="EX487" s="1">
        <v>197010</v>
      </c>
      <c r="EY487" s="1">
        <v>0.7</v>
      </c>
      <c r="FA487" s="1">
        <v>196610</v>
      </c>
      <c r="FB487" s="1">
        <f>IF(ISERROR(VLOOKUP($FA487,MOM,LOOKUPS!C$12,0)*$FB$6+VLOOKUP($FA487,STREV,LOOKUPS!C$10,0)*$FC$6+VLOOKUP($FA487,LTREV,LOOKUPS!C$9,0)*$FD$6+VLOOKUP($FA487,CFP,LOOKUPS!C$6,0)*$FE$6+VLOOKUP($FA487,EP,LOOKUPS!C$8,0)*$FF$6+VLOOKUP($FA487,BM,LOOKUPS!C$5,0)*$FG$6+VLOOKUP($FA487,DIV,LOOKUPS!C$7,0)*$FH$6++VLOOKUP($FA487,SIZE,LOOKUPS!C$11,0)*$FI$6),"",VLOOKUP($FA487,MOM,LOOKUPS!C$12,0)*$FB$6+VLOOKUP($FA487,STREV,LOOKUPS!C$10,0)*$FC$6+VLOOKUP($FA487,LTREV,LOOKUPS!C$9,0)*$FD$6+VLOOKUP($FA487,CFP,LOOKUPS!C$6,0)*$FE$6+VLOOKUP($FA487,EP,LOOKUPS!C$8,0)*$FF$6+VLOOKUP($FA487,BM,LOOKUPS!C$5,0)*$FG$6+VLOOKUP($FA487,DIV,LOOKUPS!C$7,0)*$FH$6++VLOOKUP($FA487,SIZE,LOOKUPS!C$11,0)*$FI$6)</f>
        <v>-3.1916000000000002</v>
      </c>
      <c r="FC487" s="1">
        <f>IF(ISERROR(VLOOKUP($FA487,MOM,LOOKUPS!D$12,0)*$FB$6+VLOOKUP($FA487,STREV,LOOKUPS!D$10,0)*$FC$6+VLOOKUP($FA487,LTREV,LOOKUPS!D$9,0)*$FD$6+VLOOKUP($FA487,CFP,LOOKUPS!D$6,0)*$FE$6+VLOOKUP($FA487,EP,LOOKUPS!D$8,0)*$FF$6+VLOOKUP($FA487,BM,LOOKUPS!D$5,0)*$FG$6+VLOOKUP($FA487,DIV,LOOKUPS!D$7,0)*$FH$6++VLOOKUP($FA487,SIZE,LOOKUPS!D$11,0)*$FI$6),"",VLOOKUP($FA487,MOM,LOOKUPS!D$12,0)*$FB$6+VLOOKUP($FA487,STREV,LOOKUPS!D$10,0)*$FC$6+VLOOKUP($FA487,LTREV,LOOKUPS!D$9,0)*$FD$6+VLOOKUP($FA487,CFP,LOOKUPS!D$6,0)*$FE$6+VLOOKUP($FA487,EP,LOOKUPS!D$8,0)*$FF$6+VLOOKUP($FA487,BM,LOOKUPS!D$5,0)*$FG$6+VLOOKUP($FA487,DIV,LOOKUPS!D$7,0)*$FH$6++VLOOKUP($FA487,SIZE,LOOKUPS!D$11,0)*$FI$6)</f>
        <v>0.5746</v>
      </c>
      <c r="FD487" s="1">
        <f>IF(ISERROR(VLOOKUP($FA487,MOM,LOOKUPS!E$12,0)*$FB$6+VLOOKUP($FA487,STREV,LOOKUPS!E$10,0)*$FC$6+VLOOKUP($FA487,LTREV,LOOKUPS!E$9,0)*$FD$6+VLOOKUP($FA487,CFP,LOOKUPS!E$6,0)*$FE$6+VLOOKUP($FA487,EP,LOOKUPS!E$8,0)*$FF$6+VLOOKUP($FA487,BM,LOOKUPS!E$5,0)*$FG$6+VLOOKUP($FA487,DIV,LOOKUPS!E$7,0)*$FH$6++VLOOKUP($FA487,SIZE,LOOKUPS!E$11,0)*$FI$6),"",VLOOKUP($FA487,MOM,LOOKUPS!E$12,0)*$FB$6+VLOOKUP($FA487,STREV,LOOKUPS!E$10,0)*$FC$6+VLOOKUP($FA487,LTREV,LOOKUPS!E$9,0)*$FD$6+VLOOKUP($FA487,CFP,LOOKUPS!E$6,0)*$FE$6+VLOOKUP($FA487,EP,LOOKUPS!E$8,0)*$FF$6+VLOOKUP($FA487,BM,LOOKUPS!E$5,0)*$FG$6+VLOOKUP($FA487,DIV,LOOKUPS!E$7,0)*$FH$6++VLOOKUP($FA487,SIZE,LOOKUPS!E$11,0)*$FI$6)</f>
        <v>0.77859999999999996</v>
      </c>
      <c r="FE487" s="1">
        <f>IF(ISERROR(VLOOKUP($FA487,MOM,LOOKUPS!F$12,0)*$FB$6+VLOOKUP($FA487,STREV,LOOKUPS!F$10,0)*$FC$6+VLOOKUP($FA487,LTREV,LOOKUPS!F$9,0)*$FD$6+VLOOKUP($FA487,CFP,LOOKUPS!F$6,0)*$FE$6+VLOOKUP($FA487,EP,LOOKUPS!F$8,0)*$FF$6+VLOOKUP($FA487,BM,LOOKUPS!F$5,0)*$FG$6+VLOOKUP($FA487,DIV,LOOKUPS!F$7,0)*$FH$6++VLOOKUP($FA487,SIZE,LOOKUPS!F$11,0)*$FI$6),"",VLOOKUP($FA487,MOM,LOOKUPS!F$12,0)*$FB$6+VLOOKUP($FA487,STREV,LOOKUPS!F$10,0)*$FC$6+VLOOKUP($FA487,LTREV,LOOKUPS!F$9,0)*$FD$6+VLOOKUP($FA487,CFP,LOOKUPS!F$6,0)*$FE$6+VLOOKUP($FA487,EP,LOOKUPS!F$8,0)*$FF$6+VLOOKUP($FA487,BM,LOOKUPS!F$5,0)*$FG$6+VLOOKUP($FA487,DIV,LOOKUPS!F$7,0)*$FH$6++VLOOKUP($FA487,SIZE,LOOKUPS!F$11,0)*$FI$6)</f>
        <v>0.66339999999999999</v>
      </c>
      <c r="FF487" s="1">
        <f>IF(ISERROR(VLOOKUP($FA487,MOM,LOOKUPS!G$12,0)*$FB$6+VLOOKUP($FA487,STREV,LOOKUPS!G$10,0)*$FC$6+VLOOKUP($FA487,LTREV,LOOKUPS!G$9,0)*$FD$6+VLOOKUP($FA487,CFP,LOOKUPS!G$6,0)*$FE$6+VLOOKUP($FA487,EP,LOOKUPS!G$8,0)*$FF$6+VLOOKUP($FA487,BM,LOOKUPS!G$5,0)*$FG$6+VLOOKUP($FA487,DIV,LOOKUPS!G$7,0)*$FH$6++VLOOKUP($FA487,SIZE,LOOKUPS!G$11,0)*$FI$6),"",VLOOKUP($FA487,MOM,LOOKUPS!G$12,0)*$FB$6+VLOOKUP($FA487,STREV,LOOKUPS!G$10,0)*$FC$6+VLOOKUP($FA487,LTREV,LOOKUPS!G$9,0)*$FD$6+VLOOKUP($FA487,CFP,LOOKUPS!G$6,0)*$FE$6+VLOOKUP($FA487,EP,LOOKUPS!G$8,0)*$FF$6+VLOOKUP($FA487,BM,LOOKUPS!G$5,0)*$FG$6+VLOOKUP($FA487,DIV,LOOKUPS!G$7,0)*$FH$6++VLOOKUP($FA487,SIZE,LOOKUPS!G$11,0)*$FI$6)</f>
        <v>-0.11710000000000007</v>
      </c>
      <c r="FG487" s="1">
        <f>IF(ISERROR(VLOOKUP($FA487,MOM,LOOKUPS!H$12,0)*$FB$6+VLOOKUP($FA487,STREV,LOOKUPS!H$10,0)*$FC$6+VLOOKUP($FA487,LTREV,LOOKUPS!H$9,0)*$FD$6+VLOOKUP($FA487,CFP,LOOKUPS!H$6,0)*$FE$6+VLOOKUP($FA487,EP,LOOKUPS!H$8,0)*$FF$6+VLOOKUP($FA487,BM,LOOKUPS!H$5,0)*$FG$6+VLOOKUP($FA487,DIV,LOOKUPS!H$7,0)*$FH$6++VLOOKUP($FA487,SIZE,LOOKUPS!H$11,0)*$FI$6),"",VLOOKUP($FA487,MOM,LOOKUPS!H$12,0)*$FB$6+VLOOKUP($FA487,STREV,LOOKUPS!H$10,0)*$FC$6+VLOOKUP($FA487,LTREV,LOOKUPS!H$9,0)*$FD$6+VLOOKUP($FA487,CFP,LOOKUPS!H$6,0)*$FE$6+VLOOKUP($FA487,EP,LOOKUPS!H$8,0)*$FF$6+VLOOKUP($FA487,BM,LOOKUPS!H$5,0)*$FG$6+VLOOKUP($FA487,DIV,LOOKUPS!H$7,0)*$FH$6++VLOOKUP($FA487,SIZE,LOOKUPS!H$11,0)*$FI$6)</f>
        <v>0.55660000000000009</v>
      </c>
      <c r="FH487" s="1">
        <f>IF(ISERROR(VLOOKUP($FA487,MOM,LOOKUPS!I$12,0)*$FB$6+VLOOKUP($FA487,STREV,LOOKUPS!I$10,0)*$FC$6+VLOOKUP($FA487,LTREV,LOOKUPS!I$9,0)*$FD$6+VLOOKUP($FA487,CFP,LOOKUPS!I$6,0)*$FE$6+VLOOKUP($FA487,EP,LOOKUPS!I$8,0)*$FF$6+VLOOKUP($FA487,BM,LOOKUPS!I$5,0)*$FG$6+VLOOKUP($FA487,DIV,LOOKUPS!I$7,0)*$FH$6++VLOOKUP($FA487,SIZE,LOOKUPS!I$11,0)*$FI$6),"",VLOOKUP($FA487,MOM,LOOKUPS!I$12,0)*$FB$6+VLOOKUP($FA487,STREV,LOOKUPS!I$10,0)*$FC$6+VLOOKUP($FA487,LTREV,LOOKUPS!I$9,0)*$FD$6+VLOOKUP($FA487,CFP,LOOKUPS!I$6,0)*$FE$6+VLOOKUP($FA487,EP,LOOKUPS!I$8,0)*$FF$6+VLOOKUP($FA487,BM,LOOKUPS!I$5,0)*$FG$6+VLOOKUP($FA487,DIV,LOOKUPS!I$7,0)*$FH$6++VLOOKUP($FA487,SIZE,LOOKUPS!I$11,0)*$FI$6)</f>
        <v>-0.2661</v>
      </c>
      <c r="FI487" s="1">
        <f>IF(ISERROR(VLOOKUP($FA487,MOM,LOOKUPS!J$12,0)*$FB$6+VLOOKUP($FA487,STREV,LOOKUPS!J$10,0)*$FC$6+VLOOKUP($FA487,LTREV,LOOKUPS!J$9,0)*$FD$6+VLOOKUP($FA487,CFP,LOOKUPS!J$6,0)*$FE$6+VLOOKUP($FA487,EP,LOOKUPS!J$8,0)*$FF$6+VLOOKUP($FA487,BM,LOOKUPS!J$5,0)*$FG$6+VLOOKUP($FA487,DIV,LOOKUPS!J$7,0)*$FH$6++VLOOKUP($FA487,SIZE,LOOKUPS!J$11,0)*$FI$6),"",VLOOKUP($FA487,MOM,LOOKUPS!J$12,0)*$FB$6+VLOOKUP($FA487,STREV,LOOKUPS!J$10,0)*$FC$6+VLOOKUP($FA487,LTREV,LOOKUPS!J$9,0)*$FD$6+VLOOKUP($FA487,CFP,LOOKUPS!J$6,0)*$FE$6+VLOOKUP($FA487,EP,LOOKUPS!J$8,0)*$FF$6+VLOOKUP($FA487,BM,LOOKUPS!J$5,0)*$FG$6+VLOOKUP($FA487,DIV,LOOKUPS!J$7,0)*$FH$6++VLOOKUP($FA487,SIZE,LOOKUPS!J$11,0)*$FI$6)</f>
        <v>-1.0569999999999999</v>
      </c>
      <c r="FJ487" s="1">
        <f>IF(ISERROR(VLOOKUP($FA487,MOM,LOOKUPS!K$12,0)*$FB$6+VLOOKUP($FA487,STREV,LOOKUPS!K$10,0)*$FC$6+VLOOKUP($FA487,LTREV,LOOKUPS!K$9,0)*$FD$6+VLOOKUP($FA487,CFP,LOOKUPS!K$6,0)*$FE$6+VLOOKUP($FA487,EP,LOOKUPS!K$8,0)*$FF$6+VLOOKUP($FA487,BM,LOOKUPS!K$5,0)*$FG$6+VLOOKUP($FA487,DIV,LOOKUPS!K$7,0)*$FH$6++VLOOKUP($FA487,SIZE,LOOKUPS!K$11,0)*$FI$6),"",VLOOKUP($FA487,MOM,LOOKUPS!K$12,0)*$FB$6+VLOOKUP($FA487,STREV,LOOKUPS!K$10,0)*$FC$6+VLOOKUP($FA487,LTREV,LOOKUPS!K$9,0)*$FD$6+VLOOKUP($FA487,CFP,LOOKUPS!K$6,0)*$FE$6+VLOOKUP($FA487,EP,LOOKUPS!K$8,0)*$FF$6+VLOOKUP($FA487,BM,LOOKUPS!K$5,0)*$FG$6+VLOOKUP($FA487,DIV,LOOKUPS!K$7,0)*$FH$6++VLOOKUP($FA487,SIZE,LOOKUPS!K$11,0)*$FI$6)</f>
        <v>-1.9578000000000002</v>
      </c>
      <c r="FK487" s="1">
        <f>IF(ISERROR(VLOOKUP($FA487,MOM,LOOKUPS!L$12,0)*$FB$6+VLOOKUP($FA487,STREV,LOOKUPS!L$10,0)*$FC$6+VLOOKUP($FA487,LTREV,LOOKUPS!L$9,0)*$FD$6+VLOOKUP($FA487,CFP,LOOKUPS!L$6,0)*$FE$6+VLOOKUP($FA487,EP,LOOKUPS!L$8,0)*$FF$6+VLOOKUP($FA487,BM,LOOKUPS!L$5,0)*$FG$6+VLOOKUP($FA487,DIV,LOOKUPS!L$7,0)*$FH$6++VLOOKUP($FA487,SIZE,LOOKUPS!L$11,0)*$FI$6),"",VLOOKUP($FA487,MOM,LOOKUPS!L$12,0)*$FB$6+VLOOKUP($FA487,STREV,LOOKUPS!L$10,0)*$FC$6+VLOOKUP($FA487,LTREV,LOOKUPS!L$9,0)*$FD$6+VLOOKUP($FA487,CFP,LOOKUPS!L$6,0)*$FE$6+VLOOKUP($FA487,EP,LOOKUPS!L$8,0)*$FF$6+VLOOKUP($FA487,BM,LOOKUPS!L$5,0)*$FG$6+VLOOKUP($FA487,DIV,LOOKUPS!L$7,0)*$FH$6++VLOOKUP($FA487,SIZE,LOOKUPS!L$11,0)*$FI$6)</f>
        <v>-3.7965</v>
      </c>
    </row>
    <row r="488" spans="1:167" x14ac:dyDescent="0.3">
      <c r="A488" s="1">
        <v>196611</v>
      </c>
      <c r="B488" s="1">
        <v>4.71</v>
      </c>
      <c r="C488" s="1">
        <v>2.89</v>
      </c>
      <c r="D488" s="1">
        <v>0.83</v>
      </c>
      <c r="E488" s="1">
        <v>1.24</v>
      </c>
      <c r="F488" s="1">
        <v>1.69</v>
      </c>
      <c r="G488" s="1">
        <v>3.82</v>
      </c>
      <c r="H488" s="1">
        <v>2.77</v>
      </c>
      <c r="I488" s="1">
        <v>2.56</v>
      </c>
      <c r="J488" s="1">
        <v>5.6</v>
      </c>
      <c r="K488" s="1">
        <v>9.69</v>
      </c>
      <c r="M488" s="1">
        <v>196512</v>
      </c>
      <c r="N488" s="1">
        <v>8.26</v>
      </c>
      <c r="O488" s="1">
        <v>4.7699999999999996</v>
      </c>
      <c r="P488" s="1">
        <v>5.32</v>
      </c>
      <c r="Q488" s="1">
        <v>3.32</v>
      </c>
      <c r="R488" s="1">
        <v>4.26</v>
      </c>
      <c r="S488" s="1">
        <v>4.79</v>
      </c>
      <c r="T488" s="1">
        <v>4.72</v>
      </c>
      <c r="U488" s="1">
        <v>3.28</v>
      </c>
      <c r="V488" s="1">
        <v>3.81</v>
      </c>
      <c r="W488" s="1">
        <v>1.62</v>
      </c>
      <c r="Y488" s="1">
        <v>197011</v>
      </c>
      <c r="Z488" s="1">
        <v>1.05</v>
      </c>
      <c r="AA488" s="1">
        <v>4.4000000000000004</v>
      </c>
      <c r="AB488" s="1">
        <v>2.58</v>
      </c>
      <c r="AC488" s="1">
        <v>2.13</v>
      </c>
      <c r="AD488" s="1">
        <v>1.47</v>
      </c>
      <c r="AE488" s="1">
        <v>0.57999999999999996</v>
      </c>
      <c r="AF488" s="1">
        <v>1.34</v>
      </c>
      <c r="AG488" s="1">
        <v>0.39</v>
      </c>
      <c r="AH488" s="1">
        <v>-0.08</v>
      </c>
      <c r="AI488" s="1">
        <v>-0.43</v>
      </c>
      <c r="AK488">
        <v>199105</v>
      </c>
      <c r="AL488">
        <v>2.56</v>
      </c>
      <c r="AM488">
        <v>3.42</v>
      </c>
      <c r="AN488">
        <v>3.3</v>
      </c>
      <c r="AO488">
        <v>3.46</v>
      </c>
      <c r="AP488">
        <v>3.55</v>
      </c>
      <c r="AQ488">
        <v>2.73</v>
      </c>
      <c r="AR488">
        <v>3.74</v>
      </c>
      <c r="AS488">
        <v>3.29</v>
      </c>
      <c r="AT488">
        <v>3.45</v>
      </c>
      <c r="AU488">
        <v>2.69</v>
      </c>
      <c r="AV488">
        <v>5.01</v>
      </c>
      <c r="AW488">
        <v>2.97</v>
      </c>
      <c r="AX488">
        <v>2.4900000000000002</v>
      </c>
      <c r="AY488">
        <v>4.4400000000000004</v>
      </c>
      <c r="AZ488">
        <v>3.2</v>
      </c>
      <c r="BA488">
        <v>3.11</v>
      </c>
      <c r="BB488">
        <v>3.49</v>
      </c>
      <c r="BC488">
        <v>3.21</v>
      </c>
      <c r="BD488">
        <v>3.63</v>
      </c>
      <c r="BF488" s="1">
        <v>199105</v>
      </c>
      <c r="BG488" s="1">
        <v>2.57</v>
      </c>
      <c r="BH488" s="1">
        <v>3.46</v>
      </c>
      <c r="BI488" s="1">
        <v>3.56</v>
      </c>
      <c r="BJ488" s="1">
        <v>3.16</v>
      </c>
      <c r="BK488" s="1">
        <v>2.99</v>
      </c>
      <c r="BL488" s="1">
        <v>4.01</v>
      </c>
      <c r="BM488" s="1">
        <v>3.63</v>
      </c>
      <c r="BN488" s="1">
        <v>3.14</v>
      </c>
      <c r="BO488" s="1">
        <v>3.46</v>
      </c>
      <c r="BP488" s="1">
        <v>2.5099999999999998</v>
      </c>
      <c r="BQ488" s="1">
        <v>3.76</v>
      </c>
      <c r="BR488" s="1">
        <v>4.97</v>
      </c>
      <c r="BS488" s="1">
        <v>3.06</v>
      </c>
      <c r="BT488" s="1">
        <v>3.51</v>
      </c>
      <c r="BU488" s="1">
        <v>3.77</v>
      </c>
      <c r="BV488" s="1">
        <v>3.95</v>
      </c>
      <c r="BW488" s="1">
        <v>2.44</v>
      </c>
      <c r="BX488" s="1">
        <v>3.75</v>
      </c>
      <c r="BY488" s="1">
        <v>3.18</v>
      </c>
      <c r="CA488" s="1">
        <v>196605</v>
      </c>
      <c r="CB488" s="1">
        <v>-14.41</v>
      </c>
      <c r="CC488" s="1">
        <v>-6.87</v>
      </c>
      <c r="CD488" s="1">
        <v>-8.32</v>
      </c>
      <c r="CE488" s="1">
        <v>-9.94</v>
      </c>
      <c r="CF488" s="1">
        <v>-6.89</v>
      </c>
      <c r="CG488" s="1">
        <v>-7.47</v>
      </c>
      <c r="CH488" s="1">
        <v>-7.86</v>
      </c>
      <c r="CI488" s="1">
        <v>-9.34</v>
      </c>
      <c r="CJ488" s="1">
        <v>-10.18</v>
      </c>
      <c r="CK488" s="1">
        <v>-7.63</v>
      </c>
      <c r="CL488" s="1">
        <v>-5.91</v>
      </c>
      <c r="CM488" s="1">
        <v>-6.82</v>
      </c>
      <c r="CN488" s="1">
        <v>-8.1199999999999992</v>
      </c>
      <c r="CO488" s="1">
        <v>-8.3800000000000008</v>
      </c>
      <c r="CP488" s="1">
        <v>-7.33</v>
      </c>
      <c r="CQ488" s="1">
        <v>-9.2799999999999994</v>
      </c>
      <c r="CR488" s="1">
        <v>-9.41</v>
      </c>
      <c r="CS488" s="1">
        <v>-9.6300000000000008</v>
      </c>
      <c r="CT488" s="1">
        <v>-10.66</v>
      </c>
      <c r="CV488" s="1">
        <v>196705</v>
      </c>
      <c r="CW488" s="1">
        <v>0.69</v>
      </c>
      <c r="CX488" s="1">
        <v>-1.53</v>
      </c>
      <c r="CY488" s="1">
        <v>-1.05</v>
      </c>
      <c r="CZ488" s="1">
        <v>-0.87</v>
      </c>
      <c r="DA488" s="1">
        <v>-1.71</v>
      </c>
      <c r="DB488" s="1">
        <v>-1.3</v>
      </c>
      <c r="DC488" s="1">
        <v>-0.43</v>
      </c>
      <c r="DD488" s="1">
        <v>-1.72</v>
      </c>
      <c r="DE488" s="1">
        <v>-0.54</v>
      </c>
      <c r="DF488" s="1">
        <v>-2.59</v>
      </c>
      <c r="DG488" s="1">
        <v>-0.72</v>
      </c>
      <c r="DH488" s="1">
        <v>-1.1200000000000001</v>
      </c>
      <c r="DI488" s="1">
        <v>-1.49</v>
      </c>
      <c r="DJ488" s="1">
        <v>-0.31</v>
      </c>
      <c r="DK488" s="1">
        <v>-0.56000000000000005</v>
      </c>
      <c r="DL488" s="1">
        <v>-1.85</v>
      </c>
      <c r="DM488" s="1">
        <v>-1.58</v>
      </c>
      <c r="DN488" s="1">
        <v>-0.26</v>
      </c>
      <c r="DO488" s="1">
        <v>-0.75</v>
      </c>
      <c r="DQ488" s="1">
        <v>196605</v>
      </c>
      <c r="DR488" s="1">
        <v>-99.99</v>
      </c>
      <c r="DS488" s="1">
        <v>-10.69</v>
      </c>
      <c r="DT488" s="1">
        <v>-7.55</v>
      </c>
      <c r="DU488" s="1">
        <v>-4.78</v>
      </c>
      <c r="DV488" s="1">
        <v>-11.03</v>
      </c>
      <c r="DW488" s="1">
        <v>-8.81</v>
      </c>
      <c r="DX488" s="1">
        <v>-7.34</v>
      </c>
      <c r="DY488" s="1">
        <v>-6.1</v>
      </c>
      <c r="DZ488" s="1">
        <v>-4.3099999999999996</v>
      </c>
      <c r="EA488" s="1">
        <v>-11.65</v>
      </c>
      <c r="EB488" s="1">
        <v>-8.56</v>
      </c>
      <c r="EC488" s="1">
        <v>-8.61</v>
      </c>
      <c r="ED488" s="1">
        <v>-9.0299999999999994</v>
      </c>
      <c r="EE488" s="1">
        <v>-7.9</v>
      </c>
      <c r="EF488" s="1">
        <v>-6.74</v>
      </c>
      <c r="EG488" s="1">
        <v>-6.44</v>
      </c>
      <c r="EH488" s="1">
        <v>-5.73</v>
      </c>
      <c r="EI488" s="1">
        <v>-4.8</v>
      </c>
      <c r="EJ488" s="1">
        <v>-3.83</v>
      </c>
      <c r="EL488">
        <v>196605</v>
      </c>
      <c r="EM488">
        <v>-5.66</v>
      </c>
      <c r="EN488">
        <v>-4.68</v>
      </c>
      <c r="EO488">
        <v>-1.57</v>
      </c>
      <c r="EP488">
        <v>0.41</v>
      </c>
      <c r="ER488" s="1">
        <v>196611</v>
      </c>
      <c r="ES488" s="1">
        <v>5.73</v>
      </c>
      <c r="EU488" s="1">
        <v>196512</v>
      </c>
      <c r="EV488" s="1">
        <v>2.84</v>
      </c>
      <c r="EX488" s="1">
        <v>197011</v>
      </c>
      <c r="EY488" s="1">
        <v>1.9</v>
      </c>
      <c r="FA488" s="1">
        <v>196611</v>
      </c>
      <c r="FB488" s="1">
        <f>IF(ISERROR(VLOOKUP($FA488,MOM,LOOKUPS!C$12,0)*$FB$6+VLOOKUP($FA488,STREV,LOOKUPS!C$10,0)*$FC$6+VLOOKUP($FA488,LTREV,LOOKUPS!C$9,0)*$FD$6+VLOOKUP($FA488,CFP,LOOKUPS!C$6,0)*$FE$6+VLOOKUP($FA488,EP,LOOKUPS!C$8,0)*$FF$6+VLOOKUP($FA488,BM,LOOKUPS!C$5,0)*$FG$6+VLOOKUP($FA488,DIV,LOOKUPS!C$7,0)*$FH$6++VLOOKUP($FA488,SIZE,LOOKUPS!C$11,0)*$FI$6),"",VLOOKUP($FA488,MOM,LOOKUPS!C$12,0)*$FB$6+VLOOKUP($FA488,STREV,LOOKUPS!C$10,0)*$FC$6+VLOOKUP($FA488,LTREV,LOOKUPS!C$9,0)*$FD$6+VLOOKUP($FA488,CFP,LOOKUPS!C$6,0)*$FE$6+VLOOKUP($FA488,EP,LOOKUPS!C$8,0)*$FF$6+VLOOKUP($FA488,BM,LOOKUPS!C$5,0)*$FG$6+VLOOKUP($FA488,DIV,LOOKUPS!C$7,0)*$FH$6++VLOOKUP($FA488,SIZE,LOOKUPS!C$11,0)*$FI$6)</f>
        <v>4.5678999999999998</v>
      </c>
      <c r="FC488" s="1">
        <f>IF(ISERROR(VLOOKUP($FA488,MOM,LOOKUPS!D$12,0)*$FB$6+VLOOKUP($FA488,STREV,LOOKUPS!D$10,0)*$FC$6+VLOOKUP($FA488,LTREV,LOOKUPS!D$9,0)*$FD$6+VLOOKUP($FA488,CFP,LOOKUPS!D$6,0)*$FE$6+VLOOKUP($FA488,EP,LOOKUPS!D$8,0)*$FF$6+VLOOKUP($FA488,BM,LOOKUPS!D$5,0)*$FG$6+VLOOKUP($FA488,DIV,LOOKUPS!D$7,0)*$FH$6++VLOOKUP($FA488,SIZE,LOOKUPS!D$11,0)*$FI$6),"",VLOOKUP($FA488,MOM,LOOKUPS!D$12,0)*$FB$6+VLOOKUP($FA488,STREV,LOOKUPS!D$10,0)*$FC$6+VLOOKUP($FA488,LTREV,LOOKUPS!D$9,0)*$FD$6+VLOOKUP($FA488,CFP,LOOKUPS!D$6,0)*$FE$6+VLOOKUP($FA488,EP,LOOKUPS!D$8,0)*$FF$6+VLOOKUP($FA488,BM,LOOKUPS!D$5,0)*$FG$6+VLOOKUP($FA488,DIV,LOOKUPS!D$7,0)*$FH$6++VLOOKUP($FA488,SIZE,LOOKUPS!D$11,0)*$FI$6)</f>
        <v>3.4559000000000002</v>
      </c>
      <c r="FD488" s="1">
        <f>IF(ISERROR(VLOOKUP($FA488,MOM,LOOKUPS!E$12,0)*$FB$6+VLOOKUP($FA488,STREV,LOOKUPS!E$10,0)*$FC$6+VLOOKUP($FA488,LTREV,LOOKUPS!E$9,0)*$FD$6+VLOOKUP($FA488,CFP,LOOKUPS!E$6,0)*$FE$6+VLOOKUP($FA488,EP,LOOKUPS!E$8,0)*$FF$6+VLOOKUP($FA488,BM,LOOKUPS!E$5,0)*$FG$6+VLOOKUP($FA488,DIV,LOOKUPS!E$7,0)*$FH$6++VLOOKUP($FA488,SIZE,LOOKUPS!E$11,0)*$FI$6),"",VLOOKUP($FA488,MOM,LOOKUPS!E$12,0)*$FB$6+VLOOKUP($FA488,STREV,LOOKUPS!E$10,0)*$FC$6+VLOOKUP($FA488,LTREV,LOOKUPS!E$9,0)*$FD$6+VLOOKUP($FA488,CFP,LOOKUPS!E$6,0)*$FE$6+VLOOKUP($FA488,EP,LOOKUPS!E$8,0)*$FF$6+VLOOKUP($FA488,BM,LOOKUPS!E$5,0)*$FG$6+VLOOKUP($FA488,DIV,LOOKUPS!E$7,0)*$FH$6++VLOOKUP($FA488,SIZE,LOOKUPS!E$11,0)*$FI$6)</f>
        <v>2.0198</v>
      </c>
      <c r="FE488" s="1">
        <f>IF(ISERROR(VLOOKUP($FA488,MOM,LOOKUPS!F$12,0)*$FB$6+VLOOKUP($FA488,STREV,LOOKUPS!F$10,0)*$FC$6+VLOOKUP($FA488,LTREV,LOOKUPS!F$9,0)*$FD$6+VLOOKUP($FA488,CFP,LOOKUPS!F$6,0)*$FE$6+VLOOKUP($FA488,EP,LOOKUPS!F$8,0)*$FF$6+VLOOKUP($FA488,BM,LOOKUPS!F$5,0)*$FG$6+VLOOKUP($FA488,DIV,LOOKUPS!F$7,0)*$FH$6++VLOOKUP($FA488,SIZE,LOOKUPS!F$11,0)*$FI$6),"",VLOOKUP($FA488,MOM,LOOKUPS!F$12,0)*$FB$6+VLOOKUP($FA488,STREV,LOOKUPS!F$10,0)*$FC$6+VLOOKUP($FA488,LTREV,LOOKUPS!F$9,0)*$FD$6+VLOOKUP($FA488,CFP,LOOKUPS!F$6,0)*$FE$6+VLOOKUP($FA488,EP,LOOKUPS!F$8,0)*$FF$6+VLOOKUP($FA488,BM,LOOKUPS!F$5,0)*$FG$6+VLOOKUP($FA488,DIV,LOOKUPS!F$7,0)*$FH$6++VLOOKUP($FA488,SIZE,LOOKUPS!F$11,0)*$FI$6)</f>
        <v>2.3896999999999999</v>
      </c>
      <c r="FF488" s="1">
        <f>IF(ISERROR(VLOOKUP($FA488,MOM,LOOKUPS!G$12,0)*$FB$6+VLOOKUP($FA488,STREV,LOOKUPS!G$10,0)*$FC$6+VLOOKUP($FA488,LTREV,LOOKUPS!G$9,0)*$FD$6+VLOOKUP($FA488,CFP,LOOKUPS!G$6,0)*$FE$6+VLOOKUP($FA488,EP,LOOKUPS!G$8,0)*$FF$6+VLOOKUP($FA488,BM,LOOKUPS!G$5,0)*$FG$6+VLOOKUP($FA488,DIV,LOOKUPS!G$7,0)*$FH$6++VLOOKUP($FA488,SIZE,LOOKUPS!G$11,0)*$FI$6),"",VLOOKUP($FA488,MOM,LOOKUPS!G$12,0)*$FB$6+VLOOKUP($FA488,STREV,LOOKUPS!G$10,0)*$FC$6+VLOOKUP($FA488,LTREV,LOOKUPS!G$9,0)*$FD$6+VLOOKUP($FA488,CFP,LOOKUPS!G$6,0)*$FE$6+VLOOKUP($FA488,EP,LOOKUPS!G$8,0)*$FF$6+VLOOKUP($FA488,BM,LOOKUPS!G$5,0)*$FG$6+VLOOKUP($FA488,DIV,LOOKUPS!G$7,0)*$FH$6++VLOOKUP($FA488,SIZE,LOOKUPS!G$11,0)*$FI$6)</f>
        <v>2.6376999999999997</v>
      </c>
      <c r="FG488" s="1">
        <f>IF(ISERROR(VLOOKUP($FA488,MOM,LOOKUPS!H$12,0)*$FB$6+VLOOKUP($FA488,STREV,LOOKUPS!H$10,0)*$FC$6+VLOOKUP($FA488,LTREV,LOOKUPS!H$9,0)*$FD$6+VLOOKUP($FA488,CFP,LOOKUPS!H$6,0)*$FE$6+VLOOKUP($FA488,EP,LOOKUPS!H$8,0)*$FF$6+VLOOKUP($FA488,BM,LOOKUPS!H$5,0)*$FG$6+VLOOKUP($FA488,DIV,LOOKUPS!H$7,0)*$FH$6++VLOOKUP($FA488,SIZE,LOOKUPS!H$11,0)*$FI$6),"",VLOOKUP($FA488,MOM,LOOKUPS!H$12,0)*$FB$6+VLOOKUP($FA488,STREV,LOOKUPS!H$10,0)*$FC$6+VLOOKUP($FA488,LTREV,LOOKUPS!H$9,0)*$FD$6+VLOOKUP($FA488,CFP,LOOKUPS!H$6,0)*$FE$6+VLOOKUP($FA488,EP,LOOKUPS!H$8,0)*$FF$6+VLOOKUP($FA488,BM,LOOKUPS!H$5,0)*$FG$6+VLOOKUP($FA488,DIV,LOOKUPS!H$7,0)*$FH$6++VLOOKUP($FA488,SIZE,LOOKUPS!H$11,0)*$FI$6)</f>
        <v>2.3745000000000003</v>
      </c>
      <c r="FH488" s="1">
        <f>IF(ISERROR(VLOOKUP($FA488,MOM,LOOKUPS!I$12,0)*$FB$6+VLOOKUP($FA488,STREV,LOOKUPS!I$10,0)*$FC$6+VLOOKUP($FA488,LTREV,LOOKUPS!I$9,0)*$FD$6+VLOOKUP($FA488,CFP,LOOKUPS!I$6,0)*$FE$6+VLOOKUP($FA488,EP,LOOKUPS!I$8,0)*$FF$6+VLOOKUP($FA488,BM,LOOKUPS!I$5,0)*$FG$6+VLOOKUP($FA488,DIV,LOOKUPS!I$7,0)*$FH$6++VLOOKUP($FA488,SIZE,LOOKUPS!I$11,0)*$FI$6),"",VLOOKUP($FA488,MOM,LOOKUPS!I$12,0)*$FB$6+VLOOKUP($FA488,STREV,LOOKUPS!I$10,0)*$FC$6+VLOOKUP($FA488,LTREV,LOOKUPS!I$9,0)*$FD$6+VLOOKUP($FA488,CFP,LOOKUPS!I$6,0)*$FE$6+VLOOKUP($FA488,EP,LOOKUPS!I$8,0)*$FF$6+VLOOKUP($FA488,BM,LOOKUPS!I$5,0)*$FG$6+VLOOKUP($FA488,DIV,LOOKUPS!I$7,0)*$FH$6++VLOOKUP($FA488,SIZE,LOOKUPS!I$11,0)*$FI$6)</f>
        <v>2.7864</v>
      </c>
      <c r="FI488" s="1">
        <f>IF(ISERROR(VLOOKUP($FA488,MOM,LOOKUPS!J$12,0)*$FB$6+VLOOKUP($FA488,STREV,LOOKUPS!J$10,0)*$FC$6+VLOOKUP($FA488,LTREV,LOOKUPS!J$9,0)*$FD$6+VLOOKUP($FA488,CFP,LOOKUPS!J$6,0)*$FE$6+VLOOKUP($FA488,EP,LOOKUPS!J$8,0)*$FF$6+VLOOKUP($FA488,BM,LOOKUPS!J$5,0)*$FG$6+VLOOKUP($FA488,DIV,LOOKUPS!J$7,0)*$FH$6++VLOOKUP($FA488,SIZE,LOOKUPS!J$11,0)*$FI$6),"",VLOOKUP($FA488,MOM,LOOKUPS!J$12,0)*$FB$6+VLOOKUP($FA488,STREV,LOOKUPS!J$10,0)*$FC$6+VLOOKUP($FA488,LTREV,LOOKUPS!J$9,0)*$FD$6+VLOOKUP($FA488,CFP,LOOKUPS!J$6,0)*$FE$6+VLOOKUP($FA488,EP,LOOKUPS!J$8,0)*$FF$6+VLOOKUP($FA488,BM,LOOKUPS!J$5,0)*$FG$6+VLOOKUP($FA488,DIV,LOOKUPS!J$7,0)*$FH$6++VLOOKUP($FA488,SIZE,LOOKUPS!J$11,0)*$FI$6)</f>
        <v>3.1265000000000001</v>
      </c>
      <c r="FJ488" s="1">
        <f>IF(ISERROR(VLOOKUP($FA488,MOM,LOOKUPS!K$12,0)*$FB$6+VLOOKUP($FA488,STREV,LOOKUPS!K$10,0)*$FC$6+VLOOKUP($FA488,LTREV,LOOKUPS!K$9,0)*$FD$6+VLOOKUP($FA488,CFP,LOOKUPS!K$6,0)*$FE$6+VLOOKUP($FA488,EP,LOOKUPS!K$8,0)*$FF$6+VLOOKUP($FA488,BM,LOOKUPS!K$5,0)*$FG$6+VLOOKUP($FA488,DIV,LOOKUPS!K$7,0)*$FH$6++VLOOKUP($FA488,SIZE,LOOKUPS!K$11,0)*$FI$6),"",VLOOKUP($FA488,MOM,LOOKUPS!K$12,0)*$FB$6+VLOOKUP($FA488,STREV,LOOKUPS!K$10,0)*$FC$6+VLOOKUP($FA488,LTREV,LOOKUPS!K$9,0)*$FD$6+VLOOKUP($FA488,CFP,LOOKUPS!K$6,0)*$FE$6+VLOOKUP($FA488,EP,LOOKUPS!K$8,0)*$FF$6+VLOOKUP($FA488,BM,LOOKUPS!K$5,0)*$FG$6+VLOOKUP($FA488,DIV,LOOKUPS!K$7,0)*$FH$6++VLOOKUP($FA488,SIZE,LOOKUPS!K$11,0)*$FI$6)</f>
        <v>3.9028999999999998</v>
      </c>
      <c r="FK488" s="1">
        <f>IF(ISERROR(VLOOKUP($FA488,MOM,LOOKUPS!L$12,0)*$FB$6+VLOOKUP($FA488,STREV,LOOKUPS!L$10,0)*$FC$6+VLOOKUP($FA488,LTREV,LOOKUPS!L$9,0)*$FD$6+VLOOKUP($FA488,CFP,LOOKUPS!L$6,0)*$FE$6+VLOOKUP($FA488,EP,LOOKUPS!L$8,0)*$FF$6+VLOOKUP($FA488,BM,LOOKUPS!L$5,0)*$FG$6+VLOOKUP($FA488,DIV,LOOKUPS!L$7,0)*$FH$6++VLOOKUP($FA488,SIZE,LOOKUPS!L$11,0)*$FI$6),"",VLOOKUP($FA488,MOM,LOOKUPS!L$12,0)*$FB$6+VLOOKUP($FA488,STREV,LOOKUPS!L$10,0)*$FC$6+VLOOKUP($FA488,LTREV,LOOKUPS!L$9,0)*$FD$6+VLOOKUP($FA488,CFP,LOOKUPS!L$6,0)*$FE$6+VLOOKUP($FA488,EP,LOOKUPS!L$8,0)*$FF$6+VLOOKUP($FA488,BM,LOOKUPS!L$5,0)*$FG$6+VLOOKUP($FA488,DIV,LOOKUPS!L$7,0)*$FH$6++VLOOKUP($FA488,SIZE,LOOKUPS!L$11,0)*$FI$6)</f>
        <v>8.1544000000000008</v>
      </c>
    </row>
    <row r="489" spans="1:167" x14ac:dyDescent="0.3">
      <c r="A489" s="1">
        <v>196612</v>
      </c>
      <c r="B489" s="1">
        <v>0.28000000000000003</v>
      </c>
      <c r="C489" s="1">
        <v>0.81</v>
      </c>
      <c r="D489" s="1">
        <v>1.99</v>
      </c>
      <c r="E489" s="1">
        <v>1.86</v>
      </c>
      <c r="F489" s="1">
        <v>1.06</v>
      </c>
      <c r="G489" s="1">
        <v>1.03</v>
      </c>
      <c r="H489" s="1">
        <v>2.37</v>
      </c>
      <c r="I489" s="1">
        <v>2.29</v>
      </c>
      <c r="J489" s="1">
        <v>1.6</v>
      </c>
      <c r="K489" s="1">
        <v>3.42</v>
      </c>
      <c r="M489" s="1">
        <v>196601</v>
      </c>
      <c r="N489" s="1">
        <v>10.27</v>
      </c>
      <c r="O489" s="1">
        <v>6.28</v>
      </c>
      <c r="P489" s="1">
        <v>4.04</v>
      </c>
      <c r="Q489" s="1">
        <v>7.88</v>
      </c>
      <c r="R489" s="1">
        <v>4.43</v>
      </c>
      <c r="S489" s="1">
        <v>4.32</v>
      </c>
      <c r="T489" s="1">
        <v>5.57</v>
      </c>
      <c r="U489" s="1">
        <v>6.87</v>
      </c>
      <c r="V489" s="1">
        <v>6.09</v>
      </c>
      <c r="W489" s="1">
        <v>5.69</v>
      </c>
      <c r="Y489" s="1">
        <v>197012</v>
      </c>
      <c r="Z489" s="1">
        <v>8.39</v>
      </c>
      <c r="AA489" s="1">
        <v>8.1199999999999992</v>
      </c>
      <c r="AB489" s="1">
        <v>8.02</v>
      </c>
      <c r="AC489" s="1">
        <v>8.65</v>
      </c>
      <c r="AD489" s="1">
        <v>9.33</v>
      </c>
      <c r="AE489" s="1">
        <v>9.33</v>
      </c>
      <c r="AF489" s="1">
        <v>9.9499999999999993</v>
      </c>
      <c r="AG489" s="1">
        <v>7.19</v>
      </c>
      <c r="AH489" s="1">
        <v>8.1</v>
      </c>
      <c r="AI489" s="1">
        <v>6.38</v>
      </c>
      <c r="AK489">
        <v>199106</v>
      </c>
      <c r="AL489">
        <v>-3.36</v>
      </c>
      <c r="AM489">
        <v>-4.04</v>
      </c>
      <c r="AN489">
        <v>-3.73</v>
      </c>
      <c r="AO489">
        <v>-3.35</v>
      </c>
      <c r="AP489">
        <v>-3.89</v>
      </c>
      <c r="AQ489">
        <v>-4.09</v>
      </c>
      <c r="AR489">
        <v>-4.53</v>
      </c>
      <c r="AS489">
        <v>-2.96</v>
      </c>
      <c r="AT489">
        <v>-3.11</v>
      </c>
      <c r="AU489">
        <v>-4.0199999999999996</v>
      </c>
      <c r="AV489">
        <v>-3.65</v>
      </c>
      <c r="AW489">
        <v>-4.62</v>
      </c>
      <c r="AX489">
        <v>-3.58</v>
      </c>
      <c r="AY489">
        <v>-4.88</v>
      </c>
      <c r="AZ489">
        <v>-4.26</v>
      </c>
      <c r="BA489">
        <v>-1.99</v>
      </c>
      <c r="BB489">
        <v>-3.96</v>
      </c>
      <c r="BC489">
        <v>-4.2300000000000004</v>
      </c>
      <c r="BD489">
        <v>-2.27</v>
      </c>
      <c r="BF489" s="1">
        <v>199106</v>
      </c>
      <c r="BG489" s="1">
        <v>-3.73</v>
      </c>
      <c r="BH489" s="1">
        <v>-3.79</v>
      </c>
      <c r="BI489" s="1">
        <v>-3.56</v>
      </c>
      <c r="BJ489" s="1">
        <v>-3.43</v>
      </c>
      <c r="BK489" s="1">
        <v>-3.69</v>
      </c>
      <c r="BL489" s="1">
        <v>-4.03</v>
      </c>
      <c r="BM489" s="1">
        <v>-4.09</v>
      </c>
      <c r="BN489" s="1">
        <v>-2.56</v>
      </c>
      <c r="BO489" s="1">
        <v>-3.59</v>
      </c>
      <c r="BP489" s="1">
        <v>-3.28</v>
      </c>
      <c r="BQ489" s="1">
        <v>-4.3499999999999996</v>
      </c>
      <c r="BR489" s="1">
        <v>-4.1100000000000003</v>
      </c>
      <c r="BS489" s="1">
        <v>-3.94</v>
      </c>
      <c r="BT489" s="1">
        <v>-4.12</v>
      </c>
      <c r="BU489" s="1">
        <v>-4.0599999999999996</v>
      </c>
      <c r="BV489" s="1">
        <v>-1.98</v>
      </c>
      <c r="BW489" s="1">
        <v>-3.07</v>
      </c>
      <c r="BX489" s="1">
        <v>-3.45</v>
      </c>
      <c r="BY489" s="1">
        <v>-3.72</v>
      </c>
      <c r="CA489" s="1">
        <v>196606</v>
      </c>
      <c r="CB489" s="1">
        <v>1.04</v>
      </c>
      <c r="CC489" s="1">
        <v>-1.19</v>
      </c>
      <c r="CD489" s="1">
        <v>-0.4</v>
      </c>
      <c r="CE489" s="1">
        <v>-0.04</v>
      </c>
      <c r="CF489" s="1">
        <v>-1.37</v>
      </c>
      <c r="CG489" s="1">
        <v>-0.88</v>
      </c>
      <c r="CH489" s="1">
        <v>-0.15</v>
      </c>
      <c r="CI489" s="1">
        <v>-0.26</v>
      </c>
      <c r="CJ489" s="1">
        <v>0.03</v>
      </c>
      <c r="CK489" s="1">
        <v>-1.21</v>
      </c>
      <c r="CL489" s="1">
        <v>-1.59</v>
      </c>
      <c r="CM489" s="1">
        <v>-0.79</v>
      </c>
      <c r="CN489" s="1">
        <v>-0.97</v>
      </c>
      <c r="CO489" s="1">
        <v>0.15</v>
      </c>
      <c r="CP489" s="1">
        <v>-0.46</v>
      </c>
      <c r="CQ489" s="1">
        <v>-0.32</v>
      </c>
      <c r="CR489" s="1">
        <v>-0.2</v>
      </c>
      <c r="CS489" s="1">
        <v>0.12</v>
      </c>
      <c r="CT489" s="1">
        <v>-0.05</v>
      </c>
      <c r="CV489" s="1">
        <v>196706</v>
      </c>
      <c r="CW489" s="1">
        <v>14.68</v>
      </c>
      <c r="CX489" s="1">
        <v>7.63</v>
      </c>
      <c r="CY489" s="1">
        <v>5.88</v>
      </c>
      <c r="CZ489" s="1">
        <v>4.5</v>
      </c>
      <c r="DA489" s="1">
        <v>7.72</v>
      </c>
      <c r="DB489" s="1">
        <v>6.95</v>
      </c>
      <c r="DC489" s="1">
        <v>6.69</v>
      </c>
      <c r="DD489" s="1">
        <v>4.1100000000000003</v>
      </c>
      <c r="DE489" s="1">
        <v>4.53</v>
      </c>
      <c r="DF489" s="1">
        <v>7.76</v>
      </c>
      <c r="DG489" s="1">
        <v>7.68</v>
      </c>
      <c r="DH489" s="1">
        <v>7.43</v>
      </c>
      <c r="DI489" s="1">
        <v>6.42</v>
      </c>
      <c r="DJ489" s="1">
        <v>6.75</v>
      </c>
      <c r="DK489" s="1">
        <v>6.63</v>
      </c>
      <c r="DL489" s="1">
        <v>3.8</v>
      </c>
      <c r="DM489" s="1">
        <v>4.42</v>
      </c>
      <c r="DN489" s="1">
        <v>4.74</v>
      </c>
      <c r="DO489" s="1">
        <v>4.37</v>
      </c>
      <c r="DQ489" s="1">
        <v>196606</v>
      </c>
      <c r="DR489" s="1">
        <v>-99.99</v>
      </c>
      <c r="DS489" s="1">
        <v>-0.5</v>
      </c>
      <c r="DT489" s="1">
        <v>-0.56000000000000005</v>
      </c>
      <c r="DU489" s="1">
        <v>-0.72</v>
      </c>
      <c r="DV489" s="1">
        <v>-0.6</v>
      </c>
      <c r="DW489" s="1">
        <v>-0.08</v>
      </c>
      <c r="DX489" s="1">
        <v>-0.53</v>
      </c>
      <c r="DY489" s="1">
        <v>-0.39</v>
      </c>
      <c r="DZ489" s="1">
        <v>-1.1399999999999999</v>
      </c>
      <c r="EA489" s="1">
        <v>-0.9</v>
      </c>
      <c r="EB489" s="1">
        <v>0.57999999999999996</v>
      </c>
      <c r="EC489" s="1">
        <v>0.14000000000000001</v>
      </c>
      <c r="ED489" s="1">
        <v>-0.32</v>
      </c>
      <c r="EE489" s="1">
        <v>-0.48</v>
      </c>
      <c r="EF489" s="1">
        <v>-0.56999999999999995</v>
      </c>
      <c r="EG489" s="1">
        <v>-0.88</v>
      </c>
      <c r="EH489" s="1">
        <v>0.15</v>
      </c>
      <c r="EI489" s="1">
        <v>-0.76</v>
      </c>
      <c r="EJ489" s="1">
        <v>-1.53</v>
      </c>
      <c r="EL489">
        <v>196606</v>
      </c>
      <c r="EM489">
        <v>-1.44</v>
      </c>
      <c r="EN489">
        <v>1.02</v>
      </c>
      <c r="EO489">
        <v>0.5</v>
      </c>
      <c r="EP489">
        <v>0.38</v>
      </c>
      <c r="ER489" s="1">
        <v>196612</v>
      </c>
      <c r="ES489" s="1">
        <v>1.07</v>
      </c>
      <c r="EU489" s="1">
        <v>196601</v>
      </c>
      <c r="EV489" s="1">
        <v>0.53</v>
      </c>
      <c r="EX489" s="1">
        <v>197012</v>
      </c>
      <c r="EY489" s="1">
        <v>1.1599999999999999</v>
      </c>
      <c r="FA489" s="1">
        <v>196612</v>
      </c>
      <c r="FB489" s="1">
        <f>IF(ISERROR(VLOOKUP($FA489,MOM,LOOKUPS!C$12,0)*$FB$6+VLOOKUP($FA489,STREV,LOOKUPS!C$10,0)*$FC$6+VLOOKUP($FA489,LTREV,LOOKUPS!C$9,0)*$FD$6+VLOOKUP($FA489,CFP,LOOKUPS!C$6,0)*$FE$6+VLOOKUP($FA489,EP,LOOKUPS!C$8,0)*$FF$6+VLOOKUP($FA489,BM,LOOKUPS!C$5,0)*$FG$6+VLOOKUP($FA489,DIV,LOOKUPS!C$7,0)*$FH$6++VLOOKUP($FA489,SIZE,LOOKUPS!C$11,0)*$FI$6),"",VLOOKUP($FA489,MOM,LOOKUPS!C$12,0)*$FB$6+VLOOKUP($FA489,STREV,LOOKUPS!C$10,0)*$FC$6+VLOOKUP($FA489,LTREV,LOOKUPS!C$9,0)*$FD$6+VLOOKUP($FA489,CFP,LOOKUPS!C$6,0)*$FE$6+VLOOKUP($FA489,EP,LOOKUPS!C$8,0)*$FF$6+VLOOKUP($FA489,BM,LOOKUPS!C$5,0)*$FG$6+VLOOKUP($FA489,DIV,LOOKUPS!C$7,0)*$FH$6++VLOOKUP($FA489,SIZE,LOOKUPS!C$11,0)*$FI$6)</f>
        <v>1.1545000000000001</v>
      </c>
      <c r="FC489" s="1">
        <f>IF(ISERROR(VLOOKUP($FA489,MOM,LOOKUPS!D$12,0)*$FB$6+VLOOKUP($FA489,STREV,LOOKUPS!D$10,0)*$FC$6+VLOOKUP($FA489,LTREV,LOOKUPS!D$9,0)*$FD$6+VLOOKUP($FA489,CFP,LOOKUPS!D$6,0)*$FE$6+VLOOKUP($FA489,EP,LOOKUPS!D$8,0)*$FF$6+VLOOKUP($FA489,BM,LOOKUPS!D$5,0)*$FG$6+VLOOKUP($FA489,DIV,LOOKUPS!D$7,0)*$FH$6++VLOOKUP($FA489,SIZE,LOOKUPS!D$11,0)*$FI$6),"",VLOOKUP($FA489,MOM,LOOKUPS!D$12,0)*$FB$6+VLOOKUP($FA489,STREV,LOOKUPS!D$10,0)*$FC$6+VLOOKUP($FA489,LTREV,LOOKUPS!D$9,0)*$FD$6+VLOOKUP($FA489,CFP,LOOKUPS!D$6,0)*$FE$6+VLOOKUP($FA489,EP,LOOKUPS!D$8,0)*$FF$6+VLOOKUP($FA489,BM,LOOKUPS!D$5,0)*$FG$6+VLOOKUP($FA489,DIV,LOOKUPS!D$7,0)*$FH$6++VLOOKUP($FA489,SIZE,LOOKUPS!D$11,0)*$FI$6)</f>
        <v>2.1924000000000001</v>
      </c>
      <c r="FD489" s="1">
        <f>IF(ISERROR(VLOOKUP($FA489,MOM,LOOKUPS!E$12,0)*$FB$6+VLOOKUP($FA489,STREV,LOOKUPS!E$10,0)*$FC$6+VLOOKUP($FA489,LTREV,LOOKUPS!E$9,0)*$FD$6+VLOOKUP($FA489,CFP,LOOKUPS!E$6,0)*$FE$6+VLOOKUP($FA489,EP,LOOKUPS!E$8,0)*$FF$6+VLOOKUP($FA489,BM,LOOKUPS!E$5,0)*$FG$6+VLOOKUP($FA489,DIV,LOOKUPS!E$7,0)*$FH$6++VLOOKUP($FA489,SIZE,LOOKUPS!E$11,0)*$FI$6),"",VLOOKUP($FA489,MOM,LOOKUPS!E$12,0)*$FB$6+VLOOKUP($FA489,STREV,LOOKUPS!E$10,0)*$FC$6+VLOOKUP($FA489,LTREV,LOOKUPS!E$9,0)*$FD$6+VLOOKUP($FA489,CFP,LOOKUPS!E$6,0)*$FE$6+VLOOKUP($FA489,EP,LOOKUPS!E$8,0)*$FF$6+VLOOKUP($FA489,BM,LOOKUPS!E$5,0)*$FG$6+VLOOKUP($FA489,DIV,LOOKUPS!E$7,0)*$FH$6++VLOOKUP($FA489,SIZE,LOOKUPS!E$11,0)*$FI$6)</f>
        <v>1.5493000000000001</v>
      </c>
      <c r="FE489" s="1">
        <f>IF(ISERROR(VLOOKUP($FA489,MOM,LOOKUPS!F$12,0)*$FB$6+VLOOKUP($FA489,STREV,LOOKUPS!F$10,0)*$FC$6+VLOOKUP($FA489,LTREV,LOOKUPS!F$9,0)*$FD$6+VLOOKUP($FA489,CFP,LOOKUPS!F$6,0)*$FE$6+VLOOKUP($FA489,EP,LOOKUPS!F$8,0)*$FF$6+VLOOKUP($FA489,BM,LOOKUPS!F$5,0)*$FG$6+VLOOKUP($FA489,DIV,LOOKUPS!F$7,0)*$FH$6++VLOOKUP($FA489,SIZE,LOOKUPS!F$11,0)*$FI$6),"",VLOOKUP($FA489,MOM,LOOKUPS!F$12,0)*$FB$6+VLOOKUP($FA489,STREV,LOOKUPS!F$10,0)*$FC$6+VLOOKUP($FA489,LTREV,LOOKUPS!F$9,0)*$FD$6+VLOOKUP($FA489,CFP,LOOKUPS!F$6,0)*$FE$6+VLOOKUP($FA489,EP,LOOKUPS!F$8,0)*$FF$6+VLOOKUP($FA489,BM,LOOKUPS!F$5,0)*$FG$6+VLOOKUP($FA489,DIV,LOOKUPS!F$7,0)*$FH$6++VLOOKUP($FA489,SIZE,LOOKUPS!F$11,0)*$FI$6)</f>
        <v>2.3153000000000001</v>
      </c>
      <c r="FF489" s="1">
        <f>IF(ISERROR(VLOOKUP($FA489,MOM,LOOKUPS!G$12,0)*$FB$6+VLOOKUP($FA489,STREV,LOOKUPS!G$10,0)*$FC$6+VLOOKUP($FA489,LTREV,LOOKUPS!G$9,0)*$FD$6+VLOOKUP($FA489,CFP,LOOKUPS!G$6,0)*$FE$6+VLOOKUP($FA489,EP,LOOKUPS!G$8,0)*$FF$6+VLOOKUP($FA489,BM,LOOKUPS!G$5,0)*$FG$6+VLOOKUP($FA489,DIV,LOOKUPS!G$7,0)*$FH$6++VLOOKUP($FA489,SIZE,LOOKUPS!G$11,0)*$FI$6),"",VLOOKUP($FA489,MOM,LOOKUPS!G$12,0)*$FB$6+VLOOKUP($FA489,STREV,LOOKUPS!G$10,0)*$FC$6+VLOOKUP($FA489,LTREV,LOOKUPS!G$9,0)*$FD$6+VLOOKUP($FA489,CFP,LOOKUPS!G$6,0)*$FE$6+VLOOKUP($FA489,EP,LOOKUPS!G$8,0)*$FF$6+VLOOKUP($FA489,BM,LOOKUPS!G$5,0)*$FG$6+VLOOKUP($FA489,DIV,LOOKUPS!G$7,0)*$FH$6++VLOOKUP($FA489,SIZE,LOOKUPS!G$11,0)*$FI$6)</f>
        <v>1.0140000000000002</v>
      </c>
      <c r="FG489" s="1">
        <f>IF(ISERROR(VLOOKUP($FA489,MOM,LOOKUPS!H$12,0)*$FB$6+VLOOKUP($FA489,STREV,LOOKUPS!H$10,0)*$FC$6+VLOOKUP($FA489,LTREV,LOOKUPS!H$9,0)*$FD$6+VLOOKUP($FA489,CFP,LOOKUPS!H$6,0)*$FE$6+VLOOKUP($FA489,EP,LOOKUPS!H$8,0)*$FF$6+VLOOKUP($FA489,BM,LOOKUPS!H$5,0)*$FG$6+VLOOKUP($FA489,DIV,LOOKUPS!H$7,0)*$FH$6++VLOOKUP($FA489,SIZE,LOOKUPS!H$11,0)*$FI$6),"",VLOOKUP($FA489,MOM,LOOKUPS!H$12,0)*$FB$6+VLOOKUP($FA489,STREV,LOOKUPS!H$10,0)*$FC$6+VLOOKUP($FA489,LTREV,LOOKUPS!H$9,0)*$FD$6+VLOOKUP($FA489,CFP,LOOKUPS!H$6,0)*$FE$6+VLOOKUP($FA489,EP,LOOKUPS!H$8,0)*$FF$6+VLOOKUP($FA489,BM,LOOKUPS!H$5,0)*$FG$6+VLOOKUP($FA489,DIV,LOOKUPS!H$7,0)*$FH$6++VLOOKUP($FA489,SIZE,LOOKUPS!H$11,0)*$FI$6)</f>
        <v>1.1958000000000002</v>
      </c>
      <c r="FH489" s="1">
        <f>IF(ISERROR(VLOOKUP($FA489,MOM,LOOKUPS!I$12,0)*$FB$6+VLOOKUP($FA489,STREV,LOOKUPS!I$10,0)*$FC$6+VLOOKUP($FA489,LTREV,LOOKUPS!I$9,0)*$FD$6+VLOOKUP($FA489,CFP,LOOKUPS!I$6,0)*$FE$6+VLOOKUP($FA489,EP,LOOKUPS!I$8,0)*$FF$6+VLOOKUP($FA489,BM,LOOKUPS!I$5,0)*$FG$6+VLOOKUP($FA489,DIV,LOOKUPS!I$7,0)*$FH$6++VLOOKUP($FA489,SIZE,LOOKUPS!I$11,0)*$FI$6),"",VLOOKUP($FA489,MOM,LOOKUPS!I$12,0)*$FB$6+VLOOKUP($FA489,STREV,LOOKUPS!I$10,0)*$FC$6+VLOOKUP($FA489,LTREV,LOOKUPS!I$9,0)*$FD$6+VLOOKUP($FA489,CFP,LOOKUPS!I$6,0)*$FE$6+VLOOKUP($FA489,EP,LOOKUPS!I$8,0)*$FF$6+VLOOKUP($FA489,BM,LOOKUPS!I$5,0)*$FG$6+VLOOKUP($FA489,DIV,LOOKUPS!I$7,0)*$FH$6++VLOOKUP($FA489,SIZE,LOOKUPS!I$11,0)*$FI$6)</f>
        <v>2.8325000000000005</v>
      </c>
      <c r="FI489" s="1">
        <f>IF(ISERROR(VLOOKUP($FA489,MOM,LOOKUPS!J$12,0)*$FB$6+VLOOKUP($FA489,STREV,LOOKUPS!J$10,0)*$FC$6+VLOOKUP($FA489,LTREV,LOOKUPS!J$9,0)*$FD$6+VLOOKUP($FA489,CFP,LOOKUPS!J$6,0)*$FE$6+VLOOKUP($FA489,EP,LOOKUPS!J$8,0)*$FF$6+VLOOKUP($FA489,BM,LOOKUPS!J$5,0)*$FG$6+VLOOKUP($FA489,DIV,LOOKUPS!J$7,0)*$FH$6++VLOOKUP($FA489,SIZE,LOOKUPS!J$11,0)*$FI$6),"",VLOOKUP($FA489,MOM,LOOKUPS!J$12,0)*$FB$6+VLOOKUP($FA489,STREV,LOOKUPS!J$10,0)*$FC$6+VLOOKUP($FA489,LTREV,LOOKUPS!J$9,0)*$FD$6+VLOOKUP($FA489,CFP,LOOKUPS!J$6,0)*$FE$6+VLOOKUP($FA489,EP,LOOKUPS!J$8,0)*$FF$6+VLOOKUP($FA489,BM,LOOKUPS!J$5,0)*$FG$6+VLOOKUP($FA489,DIV,LOOKUPS!J$7,0)*$FH$6++VLOOKUP($FA489,SIZE,LOOKUPS!J$11,0)*$FI$6)</f>
        <v>1.7896000000000001</v>
      </c>
      <c r="FJ489" s="1">
        <f>IF(ISERROR(VLOOKUP($FA489,MOM,LOOKUPS!K$12,0)*$FB$6+VLOOKUP($FA489,STREV,LOOKUPS!K$10,0)*$FC$6+VLOOKUP($FA489,LTREV,LOOKUPS!K$9,0)*$FD$6+VLOOKUP($FA489,CFP,LOOKUPS!K$6,0)*$FE$6+VLOOKUP($FA489,EP,LOOKUPS!K$8,0)*$FF$6+VLOOKUP($FA489,BM,LOOKUPS!K$5,0)*$FG$6+VLOOKUP($FA489,DIV,LOOKUPS!K$7,0)*$FH$6++VLOOKUP($FA489,SIZE,LOOKUPS!K$11,0)*$FI$6),"",VLOOKUP($FA489,MOM,LOOKUPS!K$12,0)*$FB$6+VLOOKUP($FA489,STREV,LOOKUPS!K$10,0)*$FC$6+VLOOKUP($FA489,LTREV,LOOKUPS!K$9,0)*$FD$6+VLOOKUP($FA489,CFP,LOOKUPS!K$6,0)*$FE$6+VLOOKUP($FA489,EP,LOOKUPS!K$8,0)*$FF$6+VLOOKUP($FA489,BM,LOOKUPS!K$5,0)*$FG$6+VLOOKUP($FA489,DIV,LOOKUPS!K$7,0)*$FH$6++VLOOKUP($FA489,SIZE,LOOKUPS!K$11,0)*$FI$6)</f>
        <v>1.3699000000000001</v>
      </c>
      <c r="FK489" s="1">
        <f>IF(ISERROR(VLOOKUP($FA489,MOM,LOOKUPS!L$12,0)*$FB$6+VLOOKUP($FA489,STREV,LOOKUPS!L$10,0)*$FC$6+VLOOKUP($FA489,LTREV,LOOKUPS!L$9,0)*$FD$6+VLOOKUP($FA489,CFP,LOOKUPS!L$6,0)*$FE$6+VLOOKUP($FA489,EP,LOOKUPS!L$8,0)*$FF$6+VLOOKUP($FA489,BM,LOOKUPS!L$5,0)*$FG$6+VLOOKUP($FA489,DIV,LOOKUPS!L$7,0)*$FH$6++VLOOKUP($FA489,SIZE,LOOKUPS!L$11,0)*$FI$6),"",VLOOKUP($FA489,MOM,LOOKUPS!L$12,0)*$FB$6+VLOOKUP($FA489,STREV,LOOKUPS!L$10,0)*$FC$6+VLOOKUP($FA489,LTREV,LOOKUPS!L$9,0)*$FD$6+VLOOKUP($FA489,CFP,LOOKUPS!L$6,0)*$FE$6+VLOOKUP($FA489,EP,LOOKUPS!L$8,0)*$FF$6+VLOOKUP($FA489,BM,LOOKUPS!L$5,0)*$FG$6+VLOOKUP($FA489,DIV,LOOKUPS!L$7,0)*$FH$6++VLOOKUP($FA489,SIZE,LOOKUPS!L$11,0)*$FI$6)</f>
        <v>2.1593</v>
      </c>
    </row>
    <row r="490" spans="1:167" x14ac:dyDescent="0.3">
      <c r="A490" s="1">
        <v>196701</v>
      </c>
      <c r="B490" s="1">
        <v>29.64</v>
      </c>
      <c r="C490" s="1">
        <v>20.100000000000001</v>
      </c>
      <c r="D490" s="1">
        <v>19.489999999999998</v>
      </c>
      <c r="E490" s="1">
        <v>15.17</v>
      </c>
      <c r="F490" s="1">
        <v>16.09</v>
      </c>
      <c r="G490" s="1">
        <v>12.73</v>
      </c>
      <c r="H490" s="1">
        <v>12.21</v>
      </c>
      <c r="I490" s="1">
        <v>12.05</v>
      </c>
      <c r="J490" s="1">
        <v>13.83</v>
      </c>
      <c r="K490" s="1">
        <v>15.09</v>
      </c>
      <c r="M490" s="1">
        <v>196602</v>
      </c>
      <c r="N490" s="1">
        <v>2.88</v>
      </c>
      <c r="O490" s="1">
        <v>2.29</v>
      </c>
      <c r="P490" s="1">
        <v>1.4</v>
      </c>
      <c r="Q490" s="1">
        <v>2.13</v>
      </c>
      <c r="R490" s="1">
        <v>1.1299999999999999</v>
      </c>
      <c r="S490" s="1">
        <v>1.6</v>
      </c>
      <c r="T490" s="1">
        <v>3.81</v>
      </c>
      <c r="U490" s="1">
        <v>4.5</v>
      </c>
      <c r="V490" s="1">
        <v>3.21</v>
      </c>
      <c r="W490" s="1">
        <v>5.42</v>
      </c>
      <c r="Y490" s="1">
        <v>197101</v>
      </c>
      <c r="Z490" s="1">
        <v>20.48</v>
      </c>
      <c r="AA490" s="1">
        <v>14.33</v>
      </c>
      <c r="AB490" s="1">
        <v>11.89</v>
      </c>
      <c r="AC490" s="1">
        <v>10.1</v>
      </c>
      <c r="AD490" s="1">
        <v>11.93</v>
      </c>
      <c r="AE490" s="1">
        <v>13.58</v>
      </c>
      <c r="AF490" s="1">
        <v>11.13</v>
      </c>
      <c r="AG490" s="1">
        <v>11.54</v>
      </c>
      <c r="AH490" s="1">
        <v>13.49</v>
      </c>
      <c r="AI490" s="1">
        <v>12.1</v>
      </c>
      <c r="AK490">
        <v>199107</v>
      </c>
      <c r="AL490">
        <v>3.04</v>
      </c>
      <c r="AM490">
        <v>3.61</v>
      </c>
      <c r="AN490">
        <v>2.64</v>
      </c>
      <c r="AO490">
        <v>4.71</v>
      </c>
      <c r="AP490">
        <v>3.84</v>
      </c>
      <c r="AQ490">
        <v>2.62</v>
      </c>
      <c r="AR490">
        <v>2.62</v>
      </c>
      <c r="AS490">
        <v>3.5</v>
      </c>
      <c r="AT490">
        <v>5</v>
      </c>
      <c r="AU490">
        <v>3.8</v>
      </c>
      <c r="AV490">
        <v>3.93</v>
      </c>
      <c r="AW490">
        <v>2.91</v>
      </c>
      <c r="AX490">
        <v>2.3199999999999998</v>
      </c>
      <c r="AY490">
        <v>3.09</v>
      </c>
      <c r="AZ490">
        <v>2.17</v>
      </c>
      <c r="BA490">
        <v>3.02</v>
      </c>
      <c r="BB490">
        <v>3.92</v>
      </c>
      <c r="BC490">
        <v>8.1999999999999993</v>
      </c>
      <c r="BD490">
        <v>2.61</v>
      </c>
      <c r="BF490" s="1">
        <v>199107</v>
      </c>
      <c r="BG490" s="1">
        <v>2.8</v>
      </c>
      <c r="BH490" s="1">
        <v>4.55</v>
      </c>
      <c r="BI490" s="1">
        <v>2.88</v>
      </c>
      <c r="BJ490" s="1">
        <v>3.85</v>
      </c>
      <c r="BK490" s="1">
        <v>4.72</v>
      </c>
      <c r="BL490" s="1">
        <v>3.76</v>
      </c>
      <c r="BM490" s="1">
        <v>2.31</v>
      </c>
      <c r="BN490" s="1">
        <v>3.83</v>
      </c>
      <c r="BO490" s="1">
        <v>3.75</v>
      </c>
      <c r="BP490" s="1">
        <v>5.46</v>
      </c>
      <c r="BQ490" s="1">
        <v>3.51</v>
      </c>
      <c r="BR490" s="1">
        <v>4.01</v>
      </c>
      <c r="BS490" s="1">
        <v>3.49</v>
      </c>
      <c r="BT490" s="1">
        <v>2.2999999999999998</v>
      </c>
      <c r="BU490" s="1">
        <v>2.3199999999999998</v>
      </c>
      <c r="BV490" s="1">
        <v>3.5</v>
      </c>
      <c r="BW490" s="1">
        <v>4.1100000000000003</v>
      </c>
      <c r="BX490" s="1">
        <v>4.5599999999999996</v>
      </c>
      <c r="BY490" s="1">
        <v>3.19</v>
      </c>
      <c r="CA490" s="1">
        <v>196607</v>
      </c>
      <c r="CB490" s="1">
        <v>-2.56</v>
      </c>
      <c r="CC490" s="1">
        <v>-1.75</v>
      </c>
      <c r="CD490" s="1">
        <v>-1.47</v>
      </c>
      <c r="CE490" s="1">
        <v>-1.07</v>
      </c>
      <c r="CF490" s="1">
        <v>-1.62</v>
      </c>
      <c r="CG490" s="1">
        <v>-1.53</v>
      </c>
      <c r="CH490" s="1">
        <v>-1.65</v>
      </c>
      <c r="CI490" s="1">
        <v>-1.27</v>
      </c>
      <c r="CJ490" s="1">
        <v>-1.1599999999999999</v>
      </c>
      <c r="CK490" s="1">
        <v>-1.49</v>
      </c>
      <c r="CL490" s="1">
        <v>-1.76</v>
      </c>
      <c r="CM490" s="1">
        <v>-2.09</v>
      </c>
      <c r="CN490" s="1">
        <v>-0.96</v>
      </c>
      <c r="CO490" s="1">
        <v>-1.79</v>
      </c>
      <c r="CP490" s="1">
        <v>-1.5</v>
      </c>
      <c r="CQ490" s="1">
        <v>-1.6</v>
      </c>
      <c r="CR490" s="1">
        <v>-0.9</v>
      </c>
      <c r="CS490" s="1">
        <v>-0.4</v>
      </c>
      <c r="CT490" s="1">
        <v>-1.82</v>
      </c>
      <c r="CV490" s="1">
        <v>196707</v>
      </c>
      <c r="CW490" s="1">
        <v>11.75</v>
      </c>
      <c r="CX490" s="1">
        <v>6.74</v>
      </c>
      <c r="CY490" s="1">
        <v>8.39</v>
      </c>
      <c r="CZ490" s="1">
        <v>6.75</v>
      </c>
      <c r="DA490" s="1">
        <v>6.86</v>
      </c>
      <c r="DB490" s="1">
        <v>7.66</v>
      </c>
      <c r="DC490" s="1">
        <v>8.43</v>
      </c>
      <c r="DD490" s="1">
        <v>7.47</v>
      </c>
      <c r="DE490" s="1">
        <v>6.58</v>
      </c>
      <c r="DF490" s="1">
        <v>7.59</v>
      </c>
      <c r="DG490" s="1">
        <v>6.1</v>
      </c>
      <c r="DH490" s="1">
        <v>6.45</v>
      </c>
      <c r="DI490" s="1">
        <v>8.76</v>
      </c>
      <c r="DJ490" s="1">
        <v>8.6300000000000008</v>
      </c>
      <c r="DK490" s="1">
        <v>8.24</v>
      </c>
      <c r="DL490" s="1">
        <v>7.82</v>
      </c>
      <c r="DM490" s="1">
        <v>7.12</v>
      </c>
      <c r="DN490" s="1">
        <v>6.31</v>
      </c>
      <c r="DO490" s="1">
        <v>6.8</v>
      </c>
      <c r="DQ490" s="1">
        <v>196607</v>
      </c>
      <c r="DR490" s="1">
        <v>-99.99</v>
      </c>
      <c r="DS490" s="1">
        <v>-1.84</v>
      </c>
      <c r="DT490" s="1">
        <v>-1.38</v>
      </c>
      <c r="DU490" s="1">
        <v>-1.34</v>
      </c>
      <c r="DV490" s="1">
        <v>-1.95</v>
      </c>
      <c r="DW490" s="1">
        <v>-1.66</v>
      </c>
      <c r="DX490" s="1">
        <v>-0.9</v>
      </c>
      <c r="DY490" s="1">
        <v>-1.64</v>
      </c>
      <c r="DZ490" s="1">
        <v>-1.07</v>
      </c>
      <c r="EA490" s="1">
        <v>-1.99</v>
      </c>
      <c r="EB490" s="1">
        <v>-1.81</v>
      </c>
      <c r="EC490" s="1">
        <v>-1.1200000000000001</v>
      </c>
      <c r="ED490" s="1">
        <v>-2.2200000000000002</v>
      </c>
      <c r="EE490" s="1">
        <v>-0.83</v>
      </c>
      <c r="EF490" s="1">
        <v>-0.96</v>
      </c>
      <c r="EG490" s="1">
        <v>-1.42</v>
      </c>
      <c r="EH490" s="1">
        <v>-1.86</v>
      </c>
      <c r="EI490" s="1">
        <v>-0.8</v>
      </c>
      <c r="EJ490" s="1">
        <v>-1.34</v>
      </c>
      <c r="EL490">
        <v>196607</v>
      </c>
      <c r="EM490">
        <v>-1.63</v>
      </c>
      <c r="EN490">
        <v>-0.46</v>
      </c>
      <c r="EO490">
        <v>0.99</v>
      </c>
      <c r="EP490">
        <v>0.35</v>
      </c>
      <c r="ER490" s="1">
        <v>196701</v>
      </c>
      <c r="ES490" s="1">
        <v>-6.75</v>
      </c>
      <c r="EU490" s="1">
        <v>196602</v>
      </c>
      <c r="EV490" s="1">
        <v>-2.7</v>
      </c>
      <c r="EX490" s="1">
        <v>197101</v>
      </c>
      <c r="EY490" s="1">
        <v>0.83</v>
      </c>
      <c r="FA490" s="1">
        <v>196701</v>
      </c>
      <c r="FB490" s="1">
        <f>IF(ISERROR(VLOOKUP($FA490,MOM,LOOKUPS!C$12,0)*$FB$6+VLOOKUP($FA490,STREV,LOOKUPS!C$10,0)*$FC$6+VLOOKUP($FA490,LTREV,LOOKUPS!C$9,0)*$FD$6+VLOOKUP($FA490,CFP,LOOKUPS!C$6,0)*$FE$6+VLOOKUP($FA490,EP,LOOKUPS!C$8,0)*$FF$6+VLOOKUP($FA490,BM,LOOKUPS!C$5,0)*$FG$6+VLOOKUP($FA490,DIV,LOOKUPS!C$7,0)*$FH$6++VLOOKUP($FA490,SIZE,LOOKUPS!C$11,0)*$FI$6),"",VLOOKUP($FA490,MOM,LOOKUPS!C$12,0)*$FB$6+VLOOKUP($FA490,STREV,LOOKUPS!C$10,0)*$FC$6+VLOOKUP($FA490,LTREV,LOOKUPS!C$9,0)*$FD$6+VLOOKUP($FA490,CFP,LOOKUPS!C$6,0)*$FE$6+VLOOKUP($FA490,EP,LOOKUPS!C$8,0)*$FF$6+VLOOKUP($FA490,BM,LOOKUPS!C$5,0)*$FG$6+VLOOKUP($FA490,DIV,LOOKUPS!C$7,0)*$FH$6++VLOOKUP($FA490,SIZE,LOOKUPS!C$11,0)*$FI$6)</f>
        <v>20.379899999999999</v>
      </c>
      <c r="FC490" s="1">
        <f>IF(ISERROR(VLOOKUP($FA490,MOM,LOOKUPS!D$12,0)*$FB$6+VLOOKUP($FA490,STREV,LOOKUPS!D$10,0)*$FC$6+VLOOKUP($FA490,LTREV,LOOKUPS!D$9,0)*$FD$6+VLOOKUP($FA490,CFP,LOOKUPS!D$6,0)*$FE$6+VLOOKUP($FA490,EP,LOOKUPS!D$8,0)*$FF$6+VLOOKUP($FA490,BM,LOOKUPS!D$5,0)*$FG$6+VLOOKUP($FA490,DIV,LOOKUPS!D$7,0)*$FH$6++VLOOKUP($FA490,SIZE,LOOKUPS!D$11,0)*$FI$6),"",VLOOKUP($FA490,MOM,LOOKUPS!D$12,0)*$FB$6+VLOOKUP($FA490,STREV,LOOKUPS!D$10,0)*$FC$6+VLOOKUP($FA490,LTREV,LOOKUPS!D$9,0)*$FD$6+VLOOKUP($FA490,CFP,LOOKUPS!D$6,0)*$FE$6+VLOOKUP($FA490,EP,LOOKUPS!D$8,0)*$FF$6+VLOOKUP($FA490,BM,LOOKUPS!D$5,0)*$FG$6+VLOOKUP($FA490,DIV,LOOKUPS!D$7,0)*$FH$6++VLOOKUP($FA490,SIZE,LOOKUPS!D$11,0)*$FI$6)</f>
        <v>16.272200000000002</v>
      </c>
      <c r="FD490" s="1">
        <f>IF(ISERROR(VLOOKUP($FA490,MOM,LOOKUPS!E$12,0)*$FB$6+VLOOKUP($FA490,STREV,LOOKUPS!E$10,0)*$FC$6+VLOOKUP($FA490,LTREV,LOOKUPS!E$9,0)*$FD$6+VLOOKUP($FA490,CFP,LOOKUPS!E$6,0)*$FE$6+VLOOKUP($FA490,EP,LOOKUPS!E$8,0)*$FF$6+VLOOKUP($FA490,BM,LOOKUPS!E$5,0)*$FG$6+VLOOKUP($FA490,DIV,LOOKUPS!E$7,0)*$FH$6++VLOOKUP($FA490,SIZE,LOOKUPS!E$11,0)*$FI$6),"",VLOOKUP($FA490,MOM,LOOKUPS!E$12,0)*$FB$6+VLOOKUP($FA490,STREV,LOOKUPS!E$10,0)*$FC$6+VLOOKUP($FA490,LTREV,LOOKUPS!E$9,0)*$FD$6+VLOOKUP($FA490,CFP,LOOKUPS!E$6,0)*$FE$6+VLOOKUP($FA490,EP,LOOKUPS!E$8,0)*$FF$6+VLOOKUP($FA490,BM,LOOKUPS!E$5,0)*$FG$6+VLOOKUP($FA490,DIV,LOOKUPS!E$7,0)*$FH$6++VLOOKUP($FA490,SIZE,LOOKUPS!E$11,0)*$FI$6)</f>
        <v>16.443200000000001</v>
      </c>
      <c r="FE490" s="1">
        <f>IF(ISERROR(VLOOKUP($FA490,MOM,LOOKUPS!F$12,0)*$FB$6+VLOOKUP($FA490,STREV,LOOKUPS!F$10,0)*$FC$6+VLOOKUP($FA490,LTREV,LOOKUPS!F$9,0)*$FD$6+VLOOKUP($FA490,CFP,LOOKUPS!F$6,0)*$FE$6+VLOOKUP($FA490,EP,LOOKUPS!F$8,0)*$FF$6+VLOOKUP($FA490,BM,LOOKUPS!F$5,0)*$FG$6+VLOOKUP($FA490,DIV,LOOKUPS!F$7,0)*$FH$6++VLOOKUP($FA490,SIZE,LOOKUPS!F$11,0)*$FI$6),"",VLOOKUP($FA490,MOM,LOOKUPS!F$12,0)*$FB$6+VLOOKUP($FA490,STREV,LOOKUPS!F$10,0)*$FC$6+VLOOKUP($FA490,LTREV,LOOKUPS!F$9,0)*$FD$6+VLOOKUP($FA490,CFP,LOOKUPS!F$6,0)*$FE$6+VLOOKUP($FA490,EP,LOOKUPS!F$8,0)*$FF$6+VLOOKUP($FA490,BM,LOOKUPS!F$5,0)*$FG$6+VLOOKUP($FA490,DIV,LOOKUPS!F$7,0)*$FH$6++VLOOKUP($FA490,SIZE,LOOKUPS!F$11,0)*$FI$6)</f>
        <v>14.742000000000001</v>
      </c>
      <c r="FF490" s="1">
        <f>IF(ISERROR(VLOOKUP($FA490,MOM,LOOKUPS!G$12,0)*$FB$6+VLOOKUP($FA490,STREV,LOOKUPS!G$10,0)*$FC$6+VLOOKUP($FA490,LTREV,LOOKUPS!G$9,0)*$FD$6+VLOOKUP($FA490,CFP,LOOKUPS!G$6,0)*$FE$6+VLOOKUP($FA490,EP,LOOKUPS!G$8,0)*$FF$6+VLOOKUP($FA490,BM,LOOKUPS!G$5,0)*$FG$6+VLOOKUP($FA490,DIV,LOOKUPS!G$7,0)*$FH$6++VLOOKUP($FA490,SIZE,LOOKUPS!G$11,0)*$FI$6),"",VLOOKUP($FA490,MOM,LOOKUPS!G$12,0)*$FB$6+VLOOKUP($FA490,STREV,LOOKUPS!G$10,0)*$FC$6+VLOOKUP($FA490,LTREV,LOOKUPS!G$9,0)*$FD$6+VLOOKUP($FA490,CFP,LOOKUPS!G$6,0)*$FE$6+VLOOKUP($FA490,EP,LOOKUPS!G$8,0)*$FF$6+VLOOKUP($FA490,BM,LOOKUPS!G$5,0)*$FG$6+VLOOKUP($FA490,DIV,LOOKUPS!G$7,0)*$FH$6++VLOOKUP($FA490,SIZE,LOOKUPS!G$11,0)*$FI$6)</f>
        <v>15.270000000000003</v>
      </c>
      <c r="FG490" s="1">
        <f>IF(ISERROR(VLOOKUP($FA490,MOM,LOOKUPS!H$12,0)*$FB$6+VLOOKUP($FA490,STREV,LOOKUPS!H$10,0)*$FC$6+VLOOKUP($FA490,LTREV,LOOKUPS!H$9,0)*$FD$6+VLOOKUP($FA490,CFP,LOOKUPS!H$6,0)*$FE$6+VLOOKUP($FA490,EP,LOOKUPS!H$8,0)*$FF$6+VLOOKUP($FA490,BM,LOOKUPS!H$5,0)*$FG$6+VLOOKUP($FA490,DIV,LOOKUPS!H$7,0)*$FH$6++VLOOKUP($FA490,SIZE,LOOKUPS!H$11,0)*$FI$6),"",VLOOKUP($FA490,MOM,LOOKUPS!H$12,0)*$FB$6+VLOOKUP($FA490,STREV,LOOKUPS!H$10,0)*$FC$6+VLOOKUP($FA490,LTREV,LOOKUPS!H$9,0)*$FD$6+VLOOKUP($FA490,CFP,LOOKUPS!H$6,0)*$FE$6+VLOOKUP($FA490,EP,LOOKUPS!H$8,0)*$FF$6+VLOOKUP($FA490,BM,LOOKUPS!H$5,0)*$FG$6+VLOOKUP($FA490,DIV,LOOKUPS!H$7,0)*$FH$6++VLOOKUP($FA490,SIZE,LOOKUPS!H$11,0)*$FI$6)</f>
        <v>15.659500000000001</v>
      </c>
      <c r="FH490" s="1">
        <f>IF(ISERROR(VLOOKUP($FA490,MOM,LOOKUPS!I$12,0)*$FB$6+VLOOKUP($FA490,STREV,LOOKUPS!I$10,0)*$FC$6+VLOOKUP($FA490,LTREV,LOOKUPS!I$9,0)*$FD$6+VLOOKUP($FA490,CFP,LOOKUPS!I$6,0)*$FE$6+VLOOKUP($FA490,EP,LOOKUPS!I$8,0)*$FF$6+VLOOKUP($FA490,BM,LOOKUPS!I$5,0)*$FG$6+VLOOKUP($FA490,DIV,LOOKUPS!I$7,0)*$FH$6++VLOOKUP($FA490,SIZE,LOOKUPS!I$11,0)*$FI$6),"",VLOOKUP($FA490,MOM,LOOKUPS!I$12,0)*$FB$6+VLOOKUP($FA490,STREV,LOOKUPS!I$10,0)*$FC$6+VLOOKUP($FA490,LTREV,LOOKUPS!I$9,0)*$FD$6+VLOOKUP($FA490,CFP,LOOKUPS!I$6,0)*$FE$6+VLOOKUP($FA490,EP,LOOKUPS!I$8,0)*$FF$6+VLOOKUP($FA490,BM,LOOKUPS!I$5,0)*$FG$6+VLOOKUP($FA490,DIV,LOOKUPS!I$7,0)*$FH$6++VLOOKUP($FA490,SIZE,LOOKUPS!I$11,0)*$FI$6)</f>
        <v>15.103700000000002</v>
      </c>
      <c r="FI490" s="1">
        <f>IF(ISERROR(VLOOKUP($FA490,MOM,LOOKUPS!J$12,0)*$FB$6+VLOOKUP($FA490,STREV,LOOKUPS!J$10,0)*$FC$6+VLOOKUP($FA490,LTREV,LOOKUPS!J$9,0)*$FD$6+VLOOKUP($FA490,CFP,LOOKUPS!J$6,0)*$FE$6+VLOOKUP($FA490,EP,LOOKUPS!J$8,0)*$FF$6+VLOOKUP($FA490,BM,LOOKUPS!J$5,0)*$FG$6+VLOOKUP($FA490,DIV,LOOKUPS!J$7,0)*$FH$6++VLOOKUP($FA490,SIZE,LOOKUPS!J$11,0)*$FI$6),"",VLOOKUP($FA490,MOM,LOOKUPS!J$12,0)*$FB$6+VLOOKUP($FA490,STREV,LOOKUPS!J$10,0)*$FC$6+VLOOKUP($FA490,LTREV,LOOKUPS!J$9,0)*$FD$6+VLOOKUP($FA490,CFP,LOOKUPS!J$6,0)*$FE$6+VLOOKUP($FA490,EP,LOOKUPS!J$8,0)*$FF$6+VLOOKUP($FA490,BM,LOOKUPS!J$5,0)*$FG$6+VLOOKUP($FA490,DIV,LOOKUPS!J$7,0)*$FH$6++VLOOKUP($FA490,SIZE,LOOKUPS!J$11,0)*$FI$6)</f>
        <v>15.743000000000002</v>
      </c>
      <c r="FJ490" s="1">
        <f>IF(ISERROR(VLOOKUP($FA490,MOM,LOOKUPS!K$12,0)*$FB$6+VLOOKUP($FA490,STREV,LOOKUPS!K$10,0)*$FC$6+VLOOKUP($FA490,LTREV,LOOKUPS!K$9,0)*$FD$6+VLOOKUP($FA490,CFP,LOOKUPS!K$6,0)*$FE$6+VLOOKUP($FA490,EP,LOOKUPS!K$8,0)*$FF$6+VLOOKUP($FA490,BM,LOOKUPS!K$5,0)*$FG$6+VLOOKUP($FA490,DIV,LOOKUPS!K$7,0)*$FH$6++VLOOKUP($FA490,SIZE,LOOKUPS!K$11,0)*$FI$6),"",VLOOKUP($FA490,MOM,LOOKUPS!K$12,0)*$FB$6+VLOOKUP($FA490,STREV,LOOKUPS!K$10,0)*$FC$6+VLOOKUP($FA490,LTREV,LOOKUPS!K$9,0)*$FD$6+VLOOKUP($FA490,CFP,LOOKUPS!K$6,0)*$FE$6+VLOOKUP($FA490,EP,LOOKUPS!K$8,0)*$FF$6+VLOOKUP($FA490,BM,LOOKUPS!K$5,0)*$FG$6+VLOOKUP($FA490,DIV,LOOKUPS!K$7,0)*$FH$6++VLOOKUP($FA490,SIZE,LOOKUPS!K$11,0)*$FI$6)</f>
        <v>16.420100000000001</v>
      </c>
      <c r="FK490" s="1">
        <f>IF(ISERROR(VLOOKUP($FA490,MOM,LOOKUPS!L$12,0)*$FB$6+VLOOKUP($FA490,STREV,LOOKUPS!L$10,0)*$FC$6+VLOOKUP($FA490,LTREV,LOOKUPS!L$9,0)*$FD$6+VLOOKUP($FA490,CFP,LOOKUPS!L$6,0)*$FE$6+VLOOKUP($FA490,EP,LOOKUPS!L$8,0)*$FF$6+VLOOKUP($FA490,BM,LOOKUPS!L$5,0)*$FG$6+VLOOKUP($FA490,DIV,LOOKUPS!L$7,0)*$FH$6++VLOOKUP($FA490,SIZE,LOOKUPS!L$11,0)*$FI$6),"",VLOOKUP($FA490,MOM,LOOKUPS!L$12,0)*$FB$6+VLOOKUP($FA490,STREV,LOOKUPS!L$10,0)*$FC$6+VLOOKUP($FA490,LTREV,LOOKUPS!L$9,0)*$FD$6+VLOOKUP($FA490,CFP,LOOKUPS!L$6,0)*$FE$6+VLOOKUP($FA490,EP,LOOKUPS!L$8,0)*$FF$6+VLOOKUP($FA490,BM,LOOKUPS!L$5,0)*$FG$6+VLOOKUP($FA490,DIV,LOOKUPS!L$7,0)*$FH$6++VLOOKUP($FA490,SIZE,LOOKUPS!L$11,0)*$FI$6)</f>
        <v>20.602399999999999</v>
      </c>
    </row>
    <row r="491" spans="1:167" x14ac:dyDescent="0.3">
      <c r="A491" s="1">
        <v>196702</v>
      </c>
      <c r="B491" s="1">
        <v>6.29</v>
      </c>
      <c r="C491" s="1">
        <v>4.07</v>
      </c>
      <c r="D491" s="1">
        <v>3.09</v>
      </c>
      <c r="E491" s="1">
        <v>3.13</v>
      </c>
      <c r="F491" s="1">
        <v>3.95</v>
      </c>
      <c r="G491" s="1">
        <v>3.29</v>
      </c>
      <c r="H491" s="1">
        <v>3.31</v>
      </c>
      <c r="I491" s="1">
        <v>2.61</v>
      </c>
      <c r="J491" s="1">
        <v>4.8099999999999996</v>
      </c>
      <c r="K491" s="1">
        <v>5.97</v>
      </c>
      <c r="M491" s="1">
        <v>196603</v>
      </c>
      <c r="N491" s="1">
        <v>2.27</v>
      </c>
      <c r="O491" s="1">
        <v>-1.36</v>
      </c>
      <c r="P491" s="1">
        <v>-1.72</v>
      </c>
      <c r="Q491" s="1">
        <v>-1.77</v>
      </c>
      <c r="R491" s="1">
        <v>-2.61</v>
      </c>
      <c r="S491" s="1">
        <v>-0.46</v>
      </c>
      <c r="T491" s="1">
        <v>-2.58</v>
      </c>
      <c r="U491" s="1">
        <v>-1.03</v>
      </c>
      <c r="V491" s="1">
        <v>-0.94</v>
      </c>
      <c r="W491" s="1">
        <v>-0.87</v>
      </c>
      <c r="Y491" s="1">
        <v>197102</v>
      </c>
      <c r="Z491" s="1">
        <v>5.92</v>
      </c>
      <c r="AA491" s="1">
        <v>4.3099999999999996</v>
      </c>
      <c r="AB491" s="1">
        <v>2.82</v>
      </c>
      <c r="AC491" s="1">
        <v>1.1499999999999999</v>
      </c>
      <c r="AD491" s="1">
        <v>2.58</v>
      </c>
      <c r="AE491" s="1">
        <v>3.55</v>
      </c>
      <c r="AF491" s="1">
        <v>3.18</v>
      </c>
      <c r="AG491" s="1">
        <v>4.4400000000000004</v>
      </c>
      <c r="AH491" s="1">
        <v>5.82</v>
      </c>
      <c r="AI491" s="1">
        <v>4.9000000000000004</v>
      </c>
      <c r="AK491">
        <v>199108</v>
      </c>
      <c r="AL491">
        <v>4.17</v>
      </c>
      <c r="AM491">
        <v>3.47</v>
      </c>
      <c r="AN491">
        <v>2.76</v>
      </c>
      <c r="AO491">
        <v>2.5</v>
      </c>
      <c r="AP491">
        <v>2.99</v>
      </c>
      <c r="AQ491">
        <v>3.34</v>
      </c>
      <c r="AR491">
        <v>3.12</v>
      </c>
      <c r="AS491">
        <v>2.94</v>
      </c>
      <c r="AT491">
        <v>2.4</v>
      </c>
      <c r="AU491">
        <v>2.71</v>
      </c>
      <c r="AV491">
        <v>3.57</v>
      </c>
      <c r="AW491">
        <v>4.8899999999999997</v>
      </c>
      <c r="AX491">
        <v>1.68</v>
      </c>
      <c r="AY491">
        <v>2.16</v>
      </c>
      <c r="AZ491">
        <v>4.05</v>
      </c>
      <c r="BA491">
        <v>3.12</v>
      </c>
      <c r="BB491">
        <v>2.79</v>
      </c>
      <c r="BC491">
        <v>2.2999999999999998</v>
      </c>
      <c r="BD491">
        <v>2.4700000000000002</v>
      </c>
      <c r="BF491" s="1">
        <v>199108</v>
      </c>
      <c r="BG491" s="1">
        <v>3.97</v>
      </c>
      <c r="BH491" s="1">
        <v>2.62</v>
      </c>
      <c r="BI491" s="1">
        <v>3.16</v>
      </c>
      <c r="BJ491" s="1">
        <v>3.03</v>
      </c>
      <c r="BK491" s="1">
        <v>2.7</v>
      </c>
      <c r="BL491" s="1">
        <v>3.05</v>
      </c>
      <c r="BM491" s="1">
        <v>3.54</v>
      </c>
      <c r="BN491" s="1">
        <v>2.4700000000000002</v>
      </c>
      <c r="BO491" s="1">
        <v>3.05</v>
      </c>
      <c r="BP491" s="1">
        <v>2.62</v>
      </c>
      <c r="BQ491" s="1">
        <v>2.83</v>
      </c>
      <c r="BR491" s="1">
        <v>2.38</v>
      </c>
      <c r="BS491" s="1">
        <v>3.78</v>
      </c>
      <c r="BT491" s="1">
        <v>3.31</v>
      </c>
      <c r="BU491" s="1">
        <v>3.79</v>
      </c>
      <c r="BV491" s="1">
        <v>1.85</v>
      </c>
      <c r="BW491" s="1">
        <v>3</v>
      </c>
      <c r="BX491" s="1">
        <v>2.93</v>
      </c>
      <c r="BY491" s="1">
        <v>3.13</v>
      </c>
      <c r="CA491" s="1">
        <v>196608</v>
      </c>
      <c r="CB491" s="1">
        <v>-9.99</v>
      </c>
      <c r="CC491" s="1">
        <v>-10.26</v>
      </c>
      <c r="CD491" s="1">
        <v>-9.34</v>
      </c>
      <c r="CE491" s="1">
        <v>-10.17</v>
      </c>
      <c r="CF491" s="1">
        <v>-10.48</v>
      </c>
      <c r="CG491" s="1">
        <v>-9.6199999999999992</v>
      </c>
      <c r="CH491" s="1">
        <v>-9.24</v>
      </c>
      <c r="CI491" s="1">
        <v>-9.67</v>
      </c>
      <c r="CJ491" s="1">
        <v>-10.23</v>
      </c>
      <c r="CK491" s="1">
        <v>-10.89</v>
      </c>
      <c r="CL491" s="1">
        <v>-9.99</v>
      </c>
      <c r="CM491" s="1">
        <v>-9.7100000000000009</v>
      </c>
      <c r="CN491" s="1">
        <v>-9.52</v>
      </c>
      <c r="CO491" s="1">
        <v>-9</v>
      </c>
      <c r="CP491" s="1">
        <v>-9.48</v>
      </c>
      <c r="CQ491" s="1">
        <v>-9.36</v>
      </c>
      <c r="CR491" s="1">
        <v>-10.02</v>
      </c>
      <c r="CS491" s="1">
        <v>-9.8000000000000007</v>
      </c>
      <c r="CT491" s="1">
        <v>-10.62</v>
      </c>
      <c r="CV491" s="1">
        <v>196708</v>
      </c>
      <c r="CW491" s="1">
        <v>1.43</v>
      </c>
      <c r="CX491" s="1">
        <v>-0.78</v>
      </c>
      <c r="CY491" s="1">
        <v>0.65</v>
      </c>
      <c r="CZ491" s="1">
        <v>1.89</v>
      </c>
      <c r="DA491" s="1">
        <v>-0.78</v>
      </c>
      <c r="DB491" s="1">
        <v>0.04</v>
      </c>
      <c r="DC491" s="1">
        <v>0.12</v>
      </c>
      <c r="DD491" s="1">
        <v>1.07</v>
      </c>
      <c r="DE491" s="1">
        <v>2.4900000000000002</v>
      </c>
      <c r="DF491" s="1">
        <v>-1</v>
      </c>
      <c r="DG491" s="1">
        <v>-0.55000000000000004</v>
      </c>
      <c r="DH491" s="1">
        <v>-0.78</v>
      </c>
      <c r="DI491" s="1">
        <v>0.79</v>
      </c>
      <c r="DJ491" s="1">
        <v>0.36</v>
      </c>
      <c r="DK491" s="1">
        <v>-0.12</v>
      </c>
      <c r="DL491" s="1">
        <v>1.59</v>
      </c>
      <c r="DM491" s="1">
        <v>0.55000000000000004</v>
      </c>
      <c r="DN491" s="1">
        <v>2.17</v>
      </c>
      <c r="DO491" s="1">
        <v>2.74</v>
      </c>
      <c r="DQ491" s="1">
        <v>196608</v>
      </c>
      <c r="DR491" s="1">
        <v>-99.99</v>
      </c>
      <c r="DS491" s="1">
        <v>-11.2</v>
      </c>
      <c r="DT491" s="1">
        <v>-9.31</v>
      </c>
      <c r="DU491" s="1">
        <v>-7.78</v>
      </c>
      <c r="DV491" s="1">
        <v>-11.2</v>
      </c>
      <c r="DW491" s="1">
        <v>-10.54</v>
      </c>
      <c r="DX491" s="1">
        <v>-9.1199999999999992</v>
      </c>
      <c r="DY491" s="1">
        <v>-8.61</v>
      </c>
      <c r="DZ491" s="1">
        <v>-7.61</v>
      </c>
      <c r="EA491" s="1">
        <v>-11.57</v>
      </c>
      <c r="EB491" s="1">
        <v>-9.8699999999999992</v>
      </c>
      <c r="EC491" s="1">
        <v>-11.22</v>
      </c>
      <c r="ED491" s="1">
        <v>-9.83</v>
      </c>
      <c r="EE491" s="1">
        <v>-9.27</v>
      </c>
      <c r="EF491" s="1">
        <v>-8.9700000000000006</v>
      </c>
      <c r="EG491" s="1">
        <v>-9.1</v>
      </c>
      <c r="EH491" s="1">
        <v>-8.11</v>
      </c>
      <c r="EI491" s="1">
        <v>-8.0399999999999991</v>
      </c>
      <c r="EJ491" s="1">
        <v>-7.18</v>
      </c>
      <c r="EL491">
        <v>196608</v>
      </c>
      <c r="EM491">
        <v>-7.91</v>
      </c>
      <c r="EN491">
        <v>-3.22</v>
      </c>
      <c r="EO491">
        <v>0.44</v>
      </c>
      <c r="EP491">
        <v>0.41</v>
      </c>
      <c r="ER491" s="1">
        <v>196702</v>
      </c>
      <c r="ES491" s="1">
        <v>3.56</v>
      </c>
      <c r="EU491" s="1">
        <v>196603</v>
      </c>
      <c r="EV491" s="1">
        <v>-0.25</v>
      </c>
      <c r="EX491" s="1">
        <v>197102</v>
      </c>
      <c r="EY491" s="1">
        <v>-0.24</v>
      </c>
      <c r="FA491" s="1">
        <v>196702</v>
      </c>
      <c r="FB491" s="1">
        <f>IF(ISERROR(VLOOKUP($FA491,MOM,LOOKUPS!C$12,0)*$FB$6+VLOOKUP($FA491,STREV,LOOKUPS!C$10,0)*$FC$6+VLOOKUP($FA491,LTREV,LOOKUPS!C$9,0)*$FD$6+VLOOKUP($FA491,CFP,LOOKUPS!C$6,0)*$FE$6+VLOOKUP($FA491,EP,LOOKUPS!C$8,0)*$FF$6+VLOOKUP($FA491,BM,LOOKUPS!C$5,0)*$FG$6+VLOOKUP($FA491,DIV,LOOKUPS!C$7,0)*$FH$6++VLOOKUP($FA491,SIZE,LOOKUPS!C$11,0)*$FI$6),"",VLOOKUP($FA491,MOM,LOOKUPS!C$12,0)*$FB$6+VLOOKUP($FA491,STREV,LOOKUPS!C$10,0)*$FC$6+VLOOKUP($FA491,LTREV,LOOKUPS!C$9,0)*$FD$6+VLOOKUP($FA491,CFP,LOOKUPS!C$6,0)*$FE$6+VLOOKUP($FA491,EP,LOOKUPS!C$8,0)*$FF$6+VLOOKUP($FA491,BM,LOOKUPS!C$5,0)*$FG$6+VLOOKUP($FA491,DIV,LOOKUPS!C$7,0)*$FH$6++VLOOKUP($FA491,SIZE,LOOKUPS!C$11,0)*$FI$6)</f>
        <v>5.5117000000000003</v>
      </c>
      <c r="FC491" s="1">
        <f>IF(ISERROR(VLOOKUP($FA491,MOM,LOOKUPS!D$12,0)*$FB$6+VLOOKUP($FA491,STREV,LOOKUPS!D$10,0)*$FC$6+VLOOKUP($FA491,LTREV,LOOKUPS!D$9,0)*$FD$6+VLOOKUP($FA491,CFP,LOOKUPS!D$6,0)*$FE$6+VLOOKUP($FA491,EP,LOOKUPS!D$8,0)*$FF$6+VLOOKUP($FA491,BM,LOOKUPS!D$5,0)*$FG$6+VLOOKUP($FA491,DIV,LOOKUPS!D$7,0)*$FH$6++VLOOKUP($FA491,SIZE,LOOKUPS!D$11,0)*$FI$6),"",VLOOKUP($FA491,MOM,LOOKUPS!D$12,0)*$FB$6+VLOOKUP($FA491,STREV,LOOKUPS!D$10,0)*$FC$6+VLOOKUP($FA491,LTREV,LOOKUPS!D$9,0)*$FD$6+VLOOKUP($FA491,CFP,LOOKUPS!D$6,0)*$FE$6+VLOOKUP($FA491,EP,LOOKUPS!D$8,0)*$FF$6+VLOOKUP($FA491,BM,LOOKUPS!D$5,0)*$FG$6+VLOOKUP($FA491,DIV,LOOKUPS!D$7,0)*$FH$6++VLOOKUP($FA491,SIZE,LOOKUPS!D$11,0)*$FI$6)</f>
        <v>4.1981000000000002</v>
      </c>
      <c r="FD491" s="1">
        <f>IF(ISERROR(VLOOKUP($FA491,MOM,LOOKUPS!E$12,0)*$FB$6+VLOOKUP($FA491,STREV,LOOKUPS!E$10,0)*$FC$6+VLOOKUP($FA491,LTREV,LOOKUPS!E$9,0)*$FD$6+VLOOKUP($FA491,CFP,LOOKUPS!E$6,0)*$FE$6+VLOOKUP($FA491,EP,LOOKUPS!E$8,0)*$FF$6+VLOOKUP($FA491,BM,LOOKUPS!E$5,0)*$FG$6+VLOOKUP($FA491,DIV,LOOKUPS!E$7,0)*$FH$6++VLOOKUP($FA491,SIZE,LOOKUPS!E$11,0)*$FI$6),"",VLOOKUP($FA491,MOM,LOOKUPS!E$12,0)*$FB$6+VLOOKUP($FA491,STREV,LOOKUPS!E$10,0)*$FC$6+VLOOKUP($FA491,LTREV,LOOKUPS!E$9,0)*$FD$6+VLOOKUP($FA491,CFP,LOOKUPS!E$6,0)*$FE$6+VLOOKUP($FA491,EP,LOOKUPS!E$8,0)*$FF$6+VLOOKUP($FA491,BM,LOOKUPS!E$5,0)*$FG$6+VLOOKUP($FA491,DIV,LOOKUPS!E$7,0)*$FH$6++VLOOKUP($FA491,SIZE,LOOKUPS!E$11,0)*$FI$6)</f>
        <v>2.9661000000000004</v>
      </c>
      <c r="FE491" s="1">
        <f>IF(ISERROR(VLOOKUP($FA491,MOM,LOOKUPS!F$12,0)*$FB$6+VLOOKUP($FA491,STREV,LOOKUPS!F$10,0)*$FC$6+VLOOKUP($FA491,LTREV,LOOKUPS!F$9,0)*$FD$6+VLOOKUP($FA491,CFP,LOOKUPS!F$6,0)*$FE$6+VLOOKUP($FA491,EP,LOOKUPS!F$8,0)*$FF$6+VLOOKUP($FA491,BM,LOOKUPS!F$5,0)*$FG$6+VLOOKUP($FA491,DIV,LOOKUPS!F$7,0)*$FH$6++VLOOKUP($FA491,SIZE,LOOKUPS!F$11,0)*$FI$6),"",VLOOKUP($FA491,MOM,LOOKUPS!F$12,0)*$FB$6+VLOOKUP($FA491,STREV,LOOKUPS!F$10,0)*$FC$6+VLOOKUP($FA491,LTREV,LOOKUPS!F$9,0)*$FD$6+VLOOKUP($FA491,CFP,LOOKUPS!F$6,0)*$FE$6+VLOOKUP($FA491,EP,LOOKUPS!F$8,0)*$FF$6+VLOOKUP($FA491,BM,LOOKUPS!F$5,0)*$FG$6+VLOOKUP($FA491,DIV,LOOKUPS!F$7,0)*$FH$6++VLOOKUP($FA491,SIZE,LOOKUPS!F$11,0)*$FI$6)</f>
        <v>4.2652000000000001</v>
      </c>
      <c r="FF491" s="1">
        <f>IF(ISERROR(VLOOKUP($FA491,MOM,LOOKUPS!G$12,0)*$FB$6+VLOOKUP($FA491,STREV,LOOKUPS!G$10,0)*$FC$6+VLOOKUP($FA491,LTREV,LOOKUPS!G$9,0)*$FD$6+VLOOKUP($FA491,CFP,LOOKUPS!G$6,0)*$FE$6+VLOOKUP($FA491,EP,LOOKUPS!G$8,0)*$FF$6+VLOOKUP($FA491,BM,LOOKUPS!G$5,0)*$FG$6+VLOOKUP($FA491,DIV,LOOKUPS!G$7,0)*$FH$6++VLOOKUP($FA491,SIZE,LOOKUPS!G$11,0)*$FI$6),"",VLOOKUP($FA491,MOM,LOOKUPS!G$12,0)*$FB$6+VLOOKUP($FA491,STREV,LOOKUPS!G$10,0)*$FC$6+VLOOKUP($FA491,LTREV,LOOKUPS!G$9,0)*$FD$6+VLOOKUP($FA491,CFP,LOOKUPS!G$6,0)*$FE$6+VLOOKUP($FA491,EP,LOOKUPS!G$8,0)*$FF$6+VLOOKUP($FA491,BM,LOOKUPS!G$5,0)*$FG$6+VLOOKUP($FA491,DIV,LOOKUPS!G$7,0)*$FH$6++VLOOKUP($FA491,SIZE,LOOKUPS!G$11,0)*$FI$6)</f>
        <v>3.7109000000000005</v>
      </c>
      <c r="FG491" s="1">
        <f>IF(ISERROR(VLOOKUP($FA491,MOM,LOOKUPS!H$12,0)*$FB$6+VLOOKUP($FA491,STREV,LOOKUPS!H$10,0)*$FC$6+VLOOKUP($FA491,LTREV,LOOKUPS!H$9,0)*$FD$6+VLOOKUP($FA491,CFP,LOOKUPS!H$6,0)*$FE$6+VLOOKUP($FA491,EP,LOOKUPS!H$8,0)*$FF$6+VLOOKUP($FA491,BM,LOOKUPS!H$5,0)*$FG$6+VLOOKUP($FA491,DIV,LOOKUPS!H$7,0)*$FH$6++VLOOKUP($FA491,SIZE,LOOKUPS!H$11,0)*$FI$6),"",VLOOKUP($FA491,MOM,LOOKUPS!H$12,0)*$FB$6+VLOOKUP($FA491,STREV,LOOKUPS!H$10,0)*$FC$6+VLOOKUP($FA491,LTREV,LOOKUPS!H$9,0)*$FD$6+VLOOKUP($FA491,CFP,LOOKUPS!H$6,0)*$FE$6+VLOOKUP($FA491,EP,LOOKUPS!H$8,0)*$FF$6+VLOOKUP($FA491,BM,LOOKUPS!H$5,0)*$FG$6+VLOOKUP($FA491,DIV,LOOKUPS!H$7,0)*$FH$6++VLOOKUP($FA491,SIZE,LOOKUPS!H$11,0)*$FI$6)</f>
        <v>2.8431000000000002</v>
      </c>
      <c r="FH491" s="1">
        <f>IF(ISERROR(VLOOKUP($FA491,MOM,LOOKUPS!I$12,0)*$FB$6+VLOOKUP($FA491,STREV,LOOKUPS!I$10,0)*$FC$6+VLOOKUP($FA491,LTREV,LOOKUPS!I$9,0)*$FD$6+VLOOKUP($FA491,CFP,LOOKUPS!I$6,0)*$FE$6+VLOOKUP($FA491,EP,LOOKUPS!I$8,0)*$FF$6+VLOOKUP($FA491,BM,LOOKUPS!I$5,0)*$FG$6+VLOOKUP($FA491,DIV,LOOKUPS!I$7,0)*$FH$6++VLOOKUP($FA491,SIZE,LOOKUPS!I$11,0)*$FI$6),"",VLOOKUP($FA491,MOM,LOOKUPS!I$12,0)*$FB$6+VLOOKUP($FA491,STREV,LOOKUPS!I$10,0)*$FC$6+VLOOKUP($FA491,LTREV,LOOKUPS!I$9,0)*$FD$6+VLOOKUP($FA491,CFP,LOOKUPS!I$6,0)*$FE$6+VLOOKUP($FA491,EP,LOOKUPS!I$8,0)*$FF$6+VLOOKUP($FA491,BM,LOOKUPS!I$5,0)*$FG$6+VLOOKUP($FA491,DIV,LOOKUPS!I$7,0)*$FH$6++VLOOKUP($FA491,SIZE,LOOKUPS!I$11,0)*$FI$6)</f>
        <v>4.0841000000000003</v>
      </c>
      <c r="FI491" s="1">
        <f>IF(ISERROR(VLOOKUP($FA491,MOM,LOOKUPS!J$12,0)*$FB$6+VLOOKUP($FA491,STREV,LOOKUPS!J$10,0)*$FC$6+VLOOKUP($FA491,LTREV,LOOKUPS!J$9,0)*$FD$6+VLOOKUP($FA491,CFP,LOOKUPS!J$6,0)*$FE$6+VLOOKUP($FA491,EP,LOOKUPS!J$8,0)*$FF$6+VLOOKUP($FA491,BM,LOOKUPS!J$5,0)*$FG$6+VLOOKUP($FA491,DIV,LOOKUPS!J$7,0)*$FH$6++VLOOKUP($FA491,SIZE,LOOKUPS!J$11,0)*$FI$6),"",VLOOKUP($FA491,MOM,LOOKUPS!J$12,0)*$FB$6+VLOOKUP($FA491,STREV,LOOKUPS!J$10,0)*$FC$6+VLOOKUP($FA491,LTREV,LOOKUPS!J$9,0)*$FD$6+VLOOKUP($FA491,CFP,LOOKUPS!J$6,0)*$FE$6+VLOOKUP($FA491,EP,LOOKUPS!J$8,0)*$FF$6+VLOOKUP($FA491,BM,LOOKUPS!J$5,0)*$FG$6+VLOOKUP($FA491,DIV,LOOKUPS!J$7,0)*$FH$6++VLOOKUP($FA491,SIZE,LOOKUPS!J$11,0)*$FI$6)</f>
        <v>3.762</v>
      </c>
      <c r="FJ491" s="1">
        <f>IF(ISERROR(VLOOKUP($FA491,MOM,LOOKUPS!K$12,0)*$FB$6+VLOOKUP($FA491,STREV,LOOKUPS!K$10,0)*$FC$6+VLOOKUP($FA491,LTREV,LOOKUPS!K$9,0)*$FD$6+VLOOKUP($FA491,CFP,LOOKUPS!K$6,0)*$FE$6+VLOOKUP($FA491,EP,LOOKUPS!K$8,0)*$FF$6+VLOOKUP($FA491,BM,LOOKUPS!K$5,0)*$FG$6+VLOOKUP($FA491,DIV,LOOKUPS!K$7,0)*$FH$6++VLOOKUP($FA491,SIZE,LOOKUPS!K$11,0)*$FI$6),"",VLOOKUP($FA491,MOM,LOOKUPS!K$12,0)*$FB$6+VLOOKUP($FA491,STREV,LOOKUPS!K$10,0)*$FC$6+VLOOKUP($FA491,LTREV,LOOKUPS!K$9,0)*$FD$6+VLOOKUP($FA491,CFP,LOOKUPS!K$6,0)*$FE$6+VLOOKUP($FA491,EP,LOOKUPS!K$8,0)*$FF$6+VLOOKUP($FA491,BM,LOOKUPS!K$5,0)*$FG$6+VLOOKUP($FA491,DIV,LOOKUPS!K$7,0)*$FH$6++VLOOKUP($FA491,SIZE,LOOKUPS!K$11,0)*$FI$6)</f>
        <v>4.0576000000000008</v>
      </c>
      <c r="FK491" s="1">
        <f>IF(ISERROR(VLOOKUP($FA491,MOM,LOOKUPS!L$12,0)*$FB$6+VLOOKUP($FA491,STREV,LOOKUPS!L$10,0)*$FC$6+VLOOKUP($FA491,LTREV,LOOKUPS!L$9,0)*$FD$6+VLOOKUP($FA491,CFP,LOOKUPS!L$6,0)*$FE$6+VLOOKUP($FA491,EP,LOOKUPS!L$8,0)*$FF$6+VLOOKUP($FA491,BM,LOOKUPS!L$5,0)*$FG$6+VLOOKUP($FA491,DIV,LOOKUPS!L$7,0)*$FH$6++VLOOKUP($FA491,SIZE,LOOKUPS!L$11,0)*$FI$6),"",VLOOKUP($FA491,MOM,LOOKUPS!L$12,0)*$FB$6+VLOOKUP($FA491,STREV,LOOKUPS!L$10,0)*$FC$6+VLOOKUP($FA491,LTREV,LOOKUPS!L$9,0)*$FD$6+VLOOKUP($FA491,CFP,LOOKUPS!L$6,0)*$FE$6+VLOOKUP($FA491,EP,LOOKUPS!L$8,0)*$FF$6+VLOOKUP($FA491,BM,LOOKUPS!L$5,0)*$FG$6+VLOOKUP($FA491,DIV,LOOKUPS!L$7,0)*$FH$6++VLOOKUP($FA491,SIZE,LOOKUPS!L$11,0)*$FI$6)</f>
        <v>4.9076000000000004</v>
      </c>
    </row>
    <row r="492" spans="1:167" x14ac:dyDescent="0.3">
      <c r="A492" s="1">
        <v>196703</v>
      </c>
      <c r="B492" s="1">
        <v>4.76</v>
      </c>
      <c r="C492" s="1">
        <v>5.01</v>
      </c>
      <c r="D492" s="1">
        <v>5.25</v>
      </c>
      <c r="E492" s="1">
        <v>6.04</v>
      </c>
      <c r="F492" s="1">
        <v>5.81</v>
      </c>
      <c r="G492" s="1">
        <v>4.13</v>
      </c>
      <c r="H492" s="1">
        <v>7.42</v>
      </c>
      <c r="I492" s="1">
        <v>5.55</v>
      </c>
      <c r="J492" s="1">
        <v>6.49</v>
      </c>
      <c r="K492" s="1">
        <v>8.8800000000000008</v>
      </c>
      <c r="M492" s="1">
        <v>196604</v>
      </c>
      <c r="N492" s="1">
        <v>6.02</v>
      </c>
      <c r="O492" s="1">
        <v>5.4</v>
      </c>
      <c r="P492" s="1">
        <v>5.83</v>
      </c>
      <c r="Q492" s="1">
        <v>4.63</v>
      </c>
      <c r="R492" s="1">
        <v>3.27</v>
      </c>
      <c r="S492" s="1">
        <v>3.23</v>
      </c>
      <c r="T492" s="1">
        <v>2.83</v>
      </c>
      <c r="U492" s="1">
        <v>3.83</v>
      </c>
      <c r="V492" s="1">
        <v>4.63</v>
      </c>
      <c r="W492" s="1">
        <v>5.81</v>
      </c>
      <c r="Y492" s="1">
        <v>197103</v>
      </c>
      <c r="Z492" s="1">
        <v>4.68</v>
      </c>
      <c r="AA492" s="1">
        <v>5.17</v>
      </c>
      <c r="AB492" s="1">
        <v>3.95</v>
      </c>
      <c r="AC492" s="1">
        <v>3.32</v>
      </c>
      <c r="AD492" s="1">
        <v>4.66</v>
      </c>
      <c r="AE492" s="1">
        <v>4.5999999999999996</v>
      </c>
      <c r="AF492" s="1">
        <v>5.84</v>
      </c>
      <c r="AG492" s="1">
        <v>4.88</v>
      </c>
      <c r="AH492" s="1">
        <v>5.14</v>
      </c>
      <c r="AI492" s="1">
        <v>6.26</v>
      </c>
      <c r="AK492">
        <v>199109</v>
      </c>
      <c r="AL492">
        <v>2.25</v>
      </c>
      <c r="AM492">
        <v>1.1000000000000001</v>
      </c>
      <c r="AN492">
        <v>0.08</v>
      </c>
      <c r="AO492">
        <v>-0.15</v>
      </c>
      <c r="AP492">
        <v>0.89</v>
      </c>
      <c r="AQ492">
        <v>1.2</v>
      </c>
      <c r="AR492">
        <v>-0.65</v>
      </c>
      <c r="AS492">
        <v>0.21</v>
      </c>
      <c r="AT492">
        <v>-0.01</v>
      </c>
      <c r="AU492">
        <v>1.78</v>
      </c>
      <c r="AV492">
        <v>-0.94</v>
      </c>
      <c r="AW492">
        <v>1.73</v>
      </c>
      <c r="AX492">
        <v>0.65</v>
      </c>
      <c r="AY492">
        <v>-0.54</v>
      </c>
      <c r="AZ492">
        <v>-0.76</v>
      </c>
      <c r="BA492">
        <v>1.07</v>
      </c>
      <c r="BB492">
        <v>-0.53</v>
      </c>
      <c r="BC492">
        <v>-0.64</v>
      </c>
      <c r="BD492">
        <v>0.46</v>
      </c>
      <c r="BF492" s="1">
        <v>199109</v>
      </c>
      <c r="BG492" s="1">
        <v>2.15</v>
      </c>
      <c r="BH492" s="1">
        <v>0.61</v>
      </c>
      <c r="BI492" s="1">
        <v>0.25</v>
      </c>
      <c r="BJ492" s="1">
        <v>-0.01</v>
      </c>
      <c r="BK492" s="1">
        <v>0.66</v>
      </c>
      <c r="BL492" s="1">
        <v>0.59</v>
      </c>
      <c r="BM492" s="1">
        <v>0.39</v>
      </c>
      <c r="BN492" s="1">
        <v>-0.28000000000000003</v>
      </c>
      <c r="BO492" s="1">
        <v>0.03</v>
      </c>
      <c r="BP492" s="1">
        <v>1</v>
      </c>
      <c r="BQ492" s="1">
        <v>0.11</v>
      </c>
      <c r="BR492" s="1">
        <v>0.43</v>
      </c>
      <c r="BS492" s="1">
        <v>0.76</v>
      </c>
      <c r="BT492" s="1">
        <v>0.33</v>
      </c>
      <c r="BU492" s="1">
        <v>0.46</v>
      </c>
      <c r="BV492" s="1">
        <v>-0.5</v>
      </c>
      <c r="BW492" s="1">
        <v>-0.1</v>
      </c>
      <c r="BX492" s="1">
        <v>0.42</v>
      </c>
      <c r="BY492" s="1">
        <v>-0.26</v>
      </c>
      <c r="CA492" s="1">
        <v>196609</v>
      </c>
      <c r="CB492" s="1">
        <v>-2.81</v>
      </c>
      <c r="CC492" s="1">
        <v>-1.94</v>
      </c>
      <c r="CD492" s="1">
        <v>-1.23</v>
      </c>
      <c r="CE492" s="1">
        <v>-1.51</v>
      </c>
      <c r="CF492" s="1">
        <v>-2.19</v>
      </c>
      <c r="CG492" s="1">
        <v>-1.24</v>
      </c>
      <c r="CH492" s="1">
        <v>-0.81</v>
      </c>
      <c r="CI492" s="1">
        <v>-1.95</v>
      </c>
      <c r="CJ492" s="1">
        <v>-1.38</v>
      </c>
      <c r="CK492" s="1">
        <v>-3.18</v>
      </c>
      <c r="CL492" s="1">
        <v>-1.03</v>
      </c>
      <c r="CM492" s="1">
        <v>-1.31</v>
      </c>
      <c r="CN492" s="1">
        <v>-1.17</v>
      </c>
      <c r="CO492" s="1">
        <v>-0.39</v>
      </c>
      <c r="CP492" s="1">
        <v>-1.24</v>
      </c>
      <c r="CQ492" s="1">
        <v>-2.09</v>
      </c>
      <c r="CR492" s="1">
        <v>-1.8</v>
      </c>
      <c r="CS492" s="1">
        <v>-1.02</v>
      </c>
      <c r="CT492" s="1">
        <v>-1.69</v>
      </c>
      <c r="CV492" s="1">
        <v>196709</v>
      </c>
      <c r="CW492" s="1">
        <v>9.77</v>
      </c>
      <c r="CX492" s="1">
        <v>6.03</v>
      </c>
      <c r="CY492" s="1">
        <v>5.24</v>
      </c>
      <c r="CZ492" s="1">
        <v>3.6</v>
      </c>
      <c r="DA492" s="1">
        <v>6.06</v>
      </c>
      <c r="DB492" s="1">
        <v>6.08</v>
      </c>
      <c r="DC492" s="1">
        <v>5.49</v>
      </c>
      <c r="DD492" s="1">
        <v>3.58</v>
      </c>
      <c r="DE492" s="1">
        <v>3.6</v>
      </c>
      <c r="DF492" s="1">
        <v>5.92</v>
      </c>
      <c r="DG492" s="1">
        <v>6.21</v>
      </c>
      <c r="DH492" s="1">
        <v>5.96</v>
      </c>
      <c r="DI492" s="1">
        <v>6.18</v>
      </c>
      <c r="DJ492" s="1">
        <v>6.43</v>
      </c>
      <c r="DK492" s="1">
        <v>4.53</v>
      </c>
      <c r="DL492" s="1">
        <v>3.55</v>
      </c>
      <c r="DM492" s="1">
        <v>3.61</v>
      </c>
      <c r="DN492" s="1">
        <v>3.76</v>
      </c>
      <c r="DO492" s="1">
        <v>3.47</v>
      </c>
      <c r="DQ492" s="1">
        <v>196609</v>
      </c>
      <c r="DR492" s="1">
        <v>-99.99</v>
      </c>
      <c r="DS492" s="1">
        <v>-2.2999999999999998</v>
      </c>
      <c r="DT492" s="1">
        <v>-1.43</v>
      </c>
      <c r="DU492" s="1">
        <v>-1.1499999999999999</v>
      </c>
      <c r="DV492" s="1">
        <v>-2.36</v>
      </c>
      <c r="DW492" s="1">
        <v>-1.8</v>
      </c>
      <c r="DX492" s="1">
        <v>-1.44</v>
      </c>
      <c r="DY492" s="1">
        <v>-1.37</v>
      </c>
      <c r="DZ492" s="1">
        <v>-0.91</v>
      </c>
      <c r="EA492" s="1">
        <v>-2.57</v>
      </c>
      <c r="EB492" s="1">
        <v>-1.6</v>
      </c>
      <c r="EC492" s="1">
        <v>-1.93</v>
      </c>
      <c r="ED492" s="1">
        <v>-1.66</v>
      </c>
      <c r="EE492" s="1">
        <v>-1.1599999999999999</v>
      </c>
      <c r="EF492" s="1">
        <v>-1.73</v>
      </c>
      <c r="EG492" s="1">
        <v>-1.1499999999999999</v>
      </c>
      <c r="EH492" s="1">
        <v>-1.6</v>
      </c>
      <c r="EI492" s="1">
        <v>-1.36</v>
      </c>
      <c r="EJ492" s="1">
        <v>-0.47</v>
      </c>
      <c r="EL492">
        <v>196609</v>
      </c>
      <c r="EM492">
        <v>-1.06</v>
      </c>
      <c r="EN492">
        <v>-1.06</v>
      </c>
      <c r="EO492">
        <v>0.49</v>
      </c>
      <c r="EP492">
        <v>0.4</v>
      </c>
      <c r="ER492" s="1">
        <v>196703</v>
      </c>
      <c r="ES492" s="1">
        <v>1.42</v>
      </c>
      <c r="EU492" s="1">
        <v>196604</v>
      </c>
      <c r="EV492" s="1">
        <v>-0.98</v>
      </c>
      <c r="EX492" s="1">
        <v>197103</v>
      </c>
      <c r="EY492" s="1">
        <v>-2.11</v>
      </c>
      <c r="FA492" s="1">
        <v>196703</v>
      </c>
      <c r="FB492" s="1">
        <f>IF(ISERROR(VLOOKUP($FA492,MOM,LOOKUPS!C$12,0)*$FB$6+VLOOKUP($FA492,STREV,LOOKUPS!C$10,0)*$FC$6+VLOOKUP($FA492,LTREV,LOOKUPS!C$9,0)*$FD$6+VLOOKUP($FA492,CFP,LOOKUPS!C$6,0)*$FE$6+VLOOKUP($FA492,EP,LOOKUPS!C$8,0)*$FF$6+VLOOKUP($FA492,BM,LOOKUPS!C$5,0)*$FG$6+VLOOKUP($FA492,DIV,LOOKUPS!C$7,0)*$FH$6++VLOOKUP($FA492,SIZE,LOOKUPS!C$11,0)*$FI$6),"",VLOOKUP($FA492,MOM,LOOKUPS!C$12,0)*$FB$6+VLOOKUP($FA492,STREV,LOOKUPS!C$10,0)*$FC$6+VLOOKUP($FA492,LTREV,LOOKUPS!C$9,0)*$FD$6+VLOOKUP($FA492,CFP,LOOKUPS!C$6,0)*$FE$6+VLOOKUP($FA492,EP,LOOKUPS!C$8,0)*$FF$6+VLOOKUP($FA492,BM,LOOKUPS!C$5,0)*$FG$6+VLOOKUP($FA492,DIV,LOOKUPS!C$7,0)*$FH$6++VLOOKUP($FA492,SIZE,LOOKUPS!C$11,0)*$FI$6)</f>
        <v>5.32</v>
      </c>
      <c r="FC492" s="1">
        <f>IF(ISERROR(VLOOKUP($FA492,MOM,LOOKUPS!D$12,0)*$FB$6+VLOOKUP($FA492,STREV,LOOKUPS!D$10,0)*$FC$6+VLOOKUP($FA492,LTREV,LOOKUPS!D$9,0)*$FD$6+VLOOKUP($FA492,CFP,LOOKUPS!D$6,0)*$FE$6+VLOOKUP($FA492,EP,LOOKUPS!D$8,0)*$FF$6+VLOOKUP($FA492,BM,LOOKUPS!D$5,0)*$FG$6+VLOOKUP($FA492,DIV,LOOKUPS!D$7,0)*$FH$6++VLOOKUP($FA492,SIZE,LOOKUPS!D$11,0)*$FI$6),"",VLOOKUP($FA492,MOM,LOOKUPS!D$12,0)*$FB$6+VLOOKUP($FA492,STREV,LOOKUPS!D$10,0)*$FC$6+VLOOKUP($FA492,LTREV,LOOKUPS!D$9,0)*$FD$6+VLOOKUP($FA492,CFP,LOOKUPS!D$6,0)*$FE$6+VLOOKUP($FA492,EP,LOOKUPS!D$8,0)*$FF$6+VLOOKUP($FA492,BM,LOOKUPS!D$5,0)*$FG$6+VLOOKUP($FA492,DIV,LOOKUPS!D$7,0)*$FH$6++VLOOKUP($FA492,SIZE,LOOKUPS!D$11,0)*$FI$6)</f>
        <v>5.1013000000000002</v>
      </c>
      <c r="FD492" s="1">
        <f>IF(ISERROR(VLOOKUP($FA492,MOM,LOOKUPS!E$12,0)*$FB$6+VLOOKUP($FA492,STREV,LOOKUPS!E$10,0)*$FC$6+VLOOKUP($FA492,LTREV,LOOKUPS!E$9,0)*$FD$6+VLOOKUP($FA492,CFP,LOOKUPS!E$6,0)*$FE$6+VLOOKUP($FA492,EP,LOOKUPS!E$8,0)*$FF$6+VLOOKUP($FA492,BM,LOOKUPS!E$5,0)*$FG$6+VLOOKUP($FA492,DIV,LOOKUPS!E$7,0)*$FH$6++VLOOKUP($FA492,SIZE,LOOKUPS!E$11,0)*$FI$6),"",VLOOKUP($FA492,MOM,LOOKUPS!E$12,0)*$FB$6+VLOOKUP($FA492,STREV,LOOKUPS!E$10,0)*$FC$6+VLOOKUP($FA492,LTREV,LOOKUPS!E$9,0)*$FD$6+VLOOKUP($FA492,CFP,LOOKUPS!E$6,0)*$FE$6+VLOOKUP($FA492,EP,LOOKUPS!E$8,0)*$FF$6+VLOOKUP($FA492,BM,LOOKUPS!E$5,0)*$FG$6+VLOOKUP($FA492,DIV,LOOKUPS!E$7,0)*$FH$6++VLOOKUP($FA492,SIZE,LOOKUPS!E$11,0)*$FI$6)</f>
        <v>5.4003000000000005</v>
      </c>
      <c r="FE492" s="1">
        <f>IF(ISERROR(VLOOKUP($FA492,MOM,LOOKUPS!F$12,0)*$FB$6+VLOOKUP($FA492,STREV,LOOKUPS!F$10,0)*$FC$6+VLOOKUP($FA492,LTREV,LOOKUPS!F$9,0)*$FD$6+VLOOKUP($FA492,CFP,LOOKUPS!F$6,0)*$FE$6+VLOOKUP($FA492,EP,LOOKUPS!F$8,0)*$FF$6+VLOOKUP($FA492,BM,LOOKUPS!F$5,0)*$FG$6+VLOOKUP($FA492,DIV,LOOKUPS!F$7,0)*$FH$6++VLOOKUP($FA492,SIZE,LOOKUPS!F$11,0)*$FI$6),"",VLOOKUP($FA492,MOM,LOOKUPS!F$12,0)*$FB$6+VLOOKUP($FA492,STREV,LOOKUPS!F$10,0)*$FC$6+VLOOKUP($FA492,LTREV,LOOKUPS!F$9,0)*$FD$6+VLOOKUP($FA492,CFP,LOOKUPS!F$6,0)*$FE$6+VLOOKUP($FA492,EP,LOOKUPS!F$8,0)*$FF$6+VLOOKUP($FA492,BM,LOOKUPS!F$5,0)*$FG$6+VLOOKUP($FA492,DIV,LOOKUPS!F$7,0)*$FH$6++VLOOKUP($FA492,SIZE,LOOKUPS!F$11,0)*$FI$6)</f>
        <v>5.5354000000000001</v>
      </c>
      <c r="FF492" s="1">
        <f>IF(ISERROR(VLOOKUP($FA492,MOM,LOOKUPS!G$12,0)*$FB$6+VLOOKUP($FA492,STREV,LOOKUPS!G$10,0)*$FC$6+VLOOKUP($FA492,LTREV,LOOKUPS!G$9,0)*$FD$6+VLOOKUP($FA492,CFP,LOOKUPS!G$6,0)*$FE$6+VLOOKUP($FA492,EP,LOOKUPS!G$8,0)*$FF$6+VLOOKUP($FA492,BM,LOOKUPS!G$5,0)*$FG$6+VLOOKUP($FA492,DIV,LOOKUPS!G$7,0)*$FH$6++VLOOKUP($FA492,SIZE,LOOKUPS!G$11,0)*$FI$6),"",VLOOKUP($FA492,MOM,LOOKUPS!G$12,0)*$FB$6+VLOOKUP($FA492,STREV,LOOKUPS!G$10,0)*$FC$6+VLOOKUP($FA492,LTREV,LOOKUPS!G$9,0)*$FD$6+VLOOKUP($FA492,CFP,LOOKUPS!G$6,0)*$FE$6+VLOOKUP($FA492,EP,LOOKUPS!G$8,0)*$FF$6+VLOOKUP($FA492,BM,LOOKUPS!G$5,0)*$FG$6+VLOOKUP($FA492,DIV,LOOKUPS!G$7,0)*$FH$6++VLOOKUP($FA492,SIZE,LOOKUPS!G$11,0)*$FI$6)</f>
        <v>4.6439000000000004</v>
      </c>
      <c r="FG492" s="1">
        <f>IF(ISERROR(VLOOKUP($FA492,MOM,LOOKUPS!H$12,0)*$FB$6+VLOOKUP($FA492,STREV,LOOKUPS!H$10,0)*$FC$6+VLOOKUP($FA492,LTREV,LOOKUPS!H$9,0)*$FD$6+VLOOKUP($FA492,CFP,LOOKUPS!H$6,0)*$FE$6+VLOOKUP($FA492,EP,LOOKUPS!H$8,0)*$FF$6+VLOOKUP($FA492,BM,LOOKUPS!H$5,0)*$FG$6+VLOOKUP($FA492,DIV,LOOKUPS!H$7,0)*$FH$6++VLOOKUP($FA492,SIZE,LOOKUPS!H$11,0)*$FI$6),"",VLOOKUP($FA492,MOM,LOOKUPS!H$12,0)*$FB$6+VLOOKUP($FA492,STREV,LOOKUPS!H$10,0)*$FC$6+VLOOKUP($FA492,LTREV,LOOKUPS!H$9,0)*$FD$6+VLOOKUP($FA492,CFP,LOOKUPS!H$6,0)*$FE$6+VLOOKUP($FA492,EP,LOOKUPS!H$8,0)*$FF$6+VLOOKUP($FA492,BM,LOOKUPS!H$5,0)*$FG$6+VLOOKUP($FA492,DIV,LOOKUPS!H$7,0)*$FH$6++VLOOKUP($FA492,SIZE,LOOKUPS!H$11,0)*$FI$6)</f>
        <v>5.0884</v>
      </c>
      <c r="FH492" s="1">
        <f>IF(ISERROR(VLOOKUP($FA492,MOM,LOOKUPS!I$12,0)*$FB$6+VLOOKUP($FA492,STREV,LOOKUPS!I$10,0)*$FC$6+VLOOKUP($FA492,LTREV,LOOKUPS!I$9,0)*$FD$6+VLOOKUP($FA492,CFP,LOOKUPS!I$6,0)*$FE$6+VLOOKUP($FA492,EP,LOOKUPS!I$8,0)*$FF$6+VLOOKUP($FA492,BM,LOOKUPS!I$5,0)*$FG$6+VLOOKUP($FA492,DIV,LOOKUPS!I$7,0)*$FH$6++VLOOKUP($FA492,SIZE,LOOKUPS!I$11,0)*$FI$6),"",VLOOKUP($FA492,MOM,LOOKUPS!I$12,0)*$FB$6+VLOOKUP($FA492,STREV,LOOKUPS!I$10,0)*$FC$6+VLOOKUP($FA492,LTREV,LOOKUPS!I$9,0)*$FD$6+VLOOKUP($FA492,CFP,LOOKUPS!I$6,0)*$FE$6+VLOOKUP($FA492,EP,LOOKUPS!I$8,0)*$FF$6+VLOOKUP($FA492,BM,LOOKUPS!I$5,0)*$FG$6+VLOOKUP($FA492,DIV,LOOKUPS!I$7,0)*$FH$6++VLOOKUP($FA492,SIZE,LOOKUPS!I$11,0)*$FI$6)</f>
        <v>6.7141000000000002</v>
      </c>
      <c r="FI492" s="1">
        <f>IF(ISERROR(VLOOKUP($FA492,MOM,LOOKUPS!J$12,0)*$FB$6+VLOOKUP($FA492,STREV,LOOKUPS!J$10,0)*$FC$6+VLOOKUP($FA492,LTREV,LOOKUPS!J$9,0)*$FD$6+VLOOKUP($FA492,CFP,LOOKUPS!J$6,0)*$FE$6+VLOOKUP($FA492,EP,LOOKUPS!J$8,0)*$FF$6+VLOOKUP($FA492,BM,LOOKUPS!J$5,0)*$FG$6+VLOOKUP($FA492,DIV,LOOKUPS!J$7,0)*$FH$6++VLOOKUP($FA492,SIZE,LOOKUPS!J$11,0)*$FI$6),"",VLOOKUP($FA492,MOM,LOOKUPS!J$12,0)*$FB$6+VLOOKUP($FA492,STREV,LOOKUPS!J$10,0)*$FC$6+VLOOKUP($FA492,LTREV,LOOKUPS!J$9,0)*$FD$6+VLOOKUP($FA492,CFP,LOOKUPS!J$6,0)*$FE$6+VLOOKUP($FA492,EP,LOOKUPS!J$8,0)*$FF$6+VLOOKUP($FA492,BM,LOOKUPS!J$5,0)*$FG$6+VLOOKUP($FA492,DIV,LOOKUPS!J$7,0)*$FH$6++VLOOKUP($FA492,SIZE,LOOKUPS!J$11,0)*$FI$6)</f>
        <v>6.4301000000000004</v>
      </c>
      <c r="FJ492" s="1">
        <f>IF(ISERROR(VLOOKUP($FA492,MOM,LOOKUPS!K$12,0)*$FB$6+VLOOKUP($FA492,STREV,LOOKUPS!K$10,0)*$FC$6+VLOOKUP($FA492,LTREV,LOOKUPS!K$9,0)*$FD$6+VLOOKUP($FA492,CFP,LOOKUPS!K$6,0)*$FE$6+VLOOKUP($FA492,EP,LOOKUPS!K$8,0)*$FF$6+VLOOKUP($FA492,BM,LOOKUPS!K$5,0)*$FG$6+VLOOKUP($FA492,DIV,LOOKUPS!K$7,0)*$FH$6++VLOOKUP($FA492,SIZE,LOOKUPS!K$11,0)*$FI$6),"",VLOOKUP($FA492,MOM,LOOKUPS!K$12,0)*$FB$6+VLOOKUP($FA492,STREV,LOOKUPS!K$10,0)*$FC$6+VLOOKUP($FA492,LTREV,LOOKUPS!K$9,0)*$FD$6+VLOOKUP($FA492,CFP,LOOKUPS!K$6,0)*$FE$6+VLOOKUP($FA492,EP,LOOKUPS!K$8,0)*$FF$6+VLOOKUP($FA492,BM,LOOKUPS!K$5,0)*$FG$6+VLOOKUP($FA492,DIV,LOOKUPS!K$7,0)*$FH$6++VLOOKUP($FA492,SIZE,LOOKUPS!K$11,0)*$FI$6)</f>
        <v>6.7061000000000011</v>
      </c>
      <c r="FK492" s="1">
        <f>IF(ISERROR(VLOOKUP($FA492,MOM,LOOKUPS!L$12,0)*$FB$6+VLOOKUP($FA492,STREV,LOOKUPS!L$10,0)*$FC$6+VLOOKUP($FA492,LTREV,LOOKUPS!L$9,0)*$FD$6+VLOOKUP($FA492,CFP,LOOKUPS!L$6,0)*$FE$6+VLOOKUP($FA492,EP,LOOKUPS!L$8,0)*$FF$6+VLOOKUP($FA492,BM,LOOKUPS!L$5,0)*$FG$6+VLOOKUP($FA492,DIV,LOOKUPS!L$7,0)*$FH$6++VLOOKUP($FA492,SIZE,LOOKUPS!L$11,0)*$FI$6),"",VLOOKUP($FA492,MOM,LOOKUPS!L$12,0)*$FB$6+VLOOKUP($FA492,STREV,LOOKUPS!L$10,0)*$FC$6+VLOOKUP($FA492,LTREV,LOOKUPS!L$9,0)*$FD$6+VLOOKUP($FA492,CFP,LOOKUPS!L$6,0)*$FE$6+VLOOKUP($FA492,EP,LOOKUPS!L$8,0)*$FF$6+VLOOKUP($FA492,BM,LOOKUPS!L$5,0)*$FG$6+VLOOKUP($FA492,DIV,LOOKUPS!L$7,0)*$FH$6++VLOOKUP($FA492,SIZE,LOOKUPS!L$11,0)*$FI$6)</f>
        <v>7.4598000000000004</v>
      </c>
    </row>
    <row r="493" spans="1:167" x14ac:dyDescent="0.3">
      <c r="A493" s="1">
        <v>196704</v>
      </c>
      <c r="B493" s="1">
        <v>2.71</v>
      </c>
      <c r="C493" s="1">
        <v>2.81</v>
      </c>
      <c r="D493" s="1">
        <v>4.6100000000000003</v>
      </c>
      <c r="E493" s="1">
        <v>5.16</v>
      </c>
      <c r="F493" s="1">
        <v>2.7</v>
      </c>
      <c r="G493" s="1">
        <v>3.6</v>
      </c>
      <c r="H493" s="1">
        <v>3.76</v>
      </c>
      <c r="I493" s="1">
        <v>5.31</v>
      </c>
      <c r="J493" s="1">
        <v>5.17</v>
      </c>
      <c r="K493" s="1">
        <v>6.21</v>
      </c>
      <c r="M493" s="1">
        <v>196605</v>
      </c>
      <c r="N493" s="1">
        <v>-8.7100000000000009</v>
      </c>
      <c r="O493" s="1">
        <v>-6.02</v>
      </c>
      <c r="P493" s="1">
        <v>-6.51</v>
      </c>
      <c r="Q493" s="1">
        <v>-6.4</v>
      </c>
      <c r="R493" s="1">
        <v>-6.08</v>
      </c>
      <c r="S493" s="1">
        <v>-7.06</v>
      </c>
      <c r="T493" s="1">
        <v>-9.75</v>
      </c>
      <c r="U493" s="1">
        <v>-10.14</v>
      </c>
      <c r="V493" s="1">
        <v>-10.95</v>
      </c>
      <c r="W493" s="1">
        <v>-12.76</v>
      </c>
      <c r="Y493" s="1">
        <v>197104</v>
      </c>
      <c r="Z493" s="1">
        <v>4.41</v>
      </c>
      <c r="AA493" s="1">
        <v>4.45</v>
      </c>
      <c r="AB493" s="1">
        <v>2.2799999999999998</v>
      </c>
      <c r="AC493" s="1">
        <v>1.8</v>
      </c>
      <c r="AD493" s="1">
        <v>1.52</v>
      </c>
      <c r="AE493" s="1">
        <v>3.48</v>
      </c>
      <c r="AF493" s="1">
        <v>1.58</v>
      </c>
      <c r="AG493" s="1">
        <v>3.14</v>
      </c>
      <c r="AH493" s="1">
        <v>2.15</v>
      </c>
      <c r="AI493" s="1">
        <v>2.17</v>
      </c>
      <c r="AK493">
        <v>199110</v>
      </c>
      <c r="AL493">
        <v>3.77</v>
      </c>
      <c r="AM493">
        <v>2.5299999999999998</v>
      </c>
      <c r="AN493">
        <v>2.25</v>
      </c>
      <c r="AO493">
        <v>1.61</v>
      </c>
      <c r="AP493">
        <v>2.54</v>
      </c>
      <c r="AQ493">
        <v>3.13</v>
      </c>
      <c r="AR493">
        <v>1.97</v>
      </c>
      <c r="AS493">
        <v>0.6</v>
      </c>
      <c r="AT493">
        <v>2.16</v>
      </c>
      <c r="AU493">
        <v>2.96</v>
      </c>
      <c r="AV493">
        <v>1.66</v>
      </c>
      <c r="AW493">
        <v>2.52</v>
      </c>
      <c r="AX493">
        <v>3.8</v>
      </c>
      <c r="AY493">
        <v>1.98</v>
      </c>
      <c r="AZ493">
        <v>1.96</v>
      </c>
      <c r="BA493">
        <v>1.21</v>
      </c>
      <c r="BB493">
        <v>0.06</v>
      </c>
      <c r="BC493">
        <v>2.25</v>
      </c>
      <c r="BD493">
        <v>2.1</v>
      </c>
      <c r="BF493" s="1">
        <v>199110</v>
      </c>
      <c r="BG493" s="1">
        <v>3.46</v>
      </c>
      <c r="BH493" s="1">
        <v>2.94</v>
      </c>
      <c r="BI493" s="1">
        <v>1.98</v>
      </c>
      <c r="BJ493" s="1">
        <v>1.44</v>
      </c>
      <c r="BK493" s="1">
        <v>3.42</v>
      </c>
      <c r="BL493" s="1">
        <v>2.64</v>
      </c>
      <c r="BM493" s="1">
        <v>1.1200000000000001</v>
      </c>
      <c r="BN493" s="1">
        <v>1.56</v>
      </c>
      <c r="BO493" s="1">
        <v>1.5</v>
      </c>
      <c r="BP493" s="1">
        <v>2.86</v>
      </c>
      <c r="BQ493" s="1">
        <v>4.34</v>
      </c>
      <c r="BR493" s="1">
        <v>1.33</v>
      </c>
      <c r="BS493" s="1">
        <v>4.05</v>
      </c>
      <c r="BT493" s="1">
        <v>0.28999999999999998</v>
      </c>
      <c r="BU493" s="1">
        <v>2.06</v>
      </c>
      <c r="BV493" s="1">
        <v>1.88</v>
      </c>
      <c r="BW493" s="1">
        <v>1.29</v>
      </c>
      <c r="BX493" s="1">
        <v>2.29</v>
      </c>
      <c r="BY493" s="1">
        <v>0.93</v>
      </c>
      <c r="CA493" s="1">
        <v>196610</v>
      </c>
      <c r="CB493" s="1">
        <v>-8.84</v>
      </c>
      <c r="CC493" s="1">
        <v>-1.51</v>
      </c>
      <c r="CD493" s="1">
        <v>0.12</v>
      </c>
      <c r="CE493" s="1">
        <v>-0.25</v>
      </c>
      <c r="CF493" s="1">
        <v>-2.11</v>
      </c>
      <c r="CG493" s="1">
        <v>-0.17</v>
      </c>
      <c r="CH493" s="1">
        <v>0.5</v>
      </c>
      <c r="CI493" s="1">
        <v>0.16</v>
      </c>
      <c r="CJ493" s="1">
        <v>-0.62</v>
      </c>
      <c r="CK493" s="1">
        <v>-3.68</v>
      </c>
      <c r="CL493" s="1">
        <v>-0.28999999999999998</v>
      </c>
      <c r="CM493" s="1">
        <v>-0.02</v>
      </c>
      <c r="CN493" s="1">
        <v>-0.32</v>
      </c>
      <c r="CO493" s="1">
        <v>-0.49</v>
      </c>
      <c r="CP493" s="1">
        <v>1.54</v>
      </c>
      <c r="CQ493" s="1">
        <v>-0.21</v>
      </c>
      <c r="CR493" s="1">
        <v>0.56000000000000005</v>
      </c>
      <c r="CS493" s="1">
        <v>-0.42</v>
      </c>
      <c r="CT493" s="1">
        <v>-0.81</v>
      </c>
      <c r="CV493" s="1">
        <v>196710</v>
      </c>
      <c r="CW493" s="1">
        <v>0.34</v>
      </c>
      <c r="CX493" s="1">
        <v>-2.13</v>
      </c>
      <c r="CY493" s="1">
        <v>-3.31</v>
      </c>
      <c r="CZ493" s="1">
        <v>-3.06</v>
      </c>
      <c r="DA493" s="1">
        <v>-1.9</v>
      </c>
      <c r="DB493" s="1">
        <v>-2.5299999999999998</v>
      </c>
      <c r="DC493" s="1">
        <v>-3.33</v>
      </c>
      <c r="DD493" s="1">
        <v>-3.8</v>
      </c>
      <c r="DE493" s="1">
        <v>-2.98</v>
      </c>
      <c r="DF493" s="1">
        <v>-1.4</v>
      </c>
      <c r="DG493" s="1">
        <v>-2.44</v>
      </c>
      <c r="DH493" s="1">
        <v>-2.65</v>
      </c>
      <c r="DI493" s="1">
        <v>-2.42</v>
      </c>
      <c r="DJ493" s="1">
        <v>-4.22</v>
      </c>
      <c r="DK493" s="1">
        <v>-2.4300000000000002</v>
      </c>
      <c r="DL493" s="1">
        <v>-4.37</v>
      </c>
      <c r="DM493" s="1">
        <v>-3.24</v>
      </c>
      <c r="DN493" s="1">
        <v>-3.66</v>
      </c>
      <c r="DO493" s="1">
        <v>-2.44</v>
      </c>
      <c r="DQ493" s="1">
        <v>196610</v>
      </c>
      <c r="DR493" s="1">
        <v>-99.99</v>
      </c>
      <c r="DS493" s="1">
        <v>-4.22</v>
      </c>
      <c r="DT493" s="1">
        <v>0.47</v>
      </c>
      <c r="DU493" s="1">
        <v>4.4000000000000004</v>
      </c>
      <c r="DV493" s="1">
        <v>-4.78</v>
      </c>
      <c r="DW493" s="1">
        <v>-1.1499999999999999</v>
      </c>
      <c r="DX493" s="1">
        <v>1.51</v>
      </c>
      <c r="DY493" s="1">
        <v>2.0299999999999998</v>
      </c>
      <c r="DZ493" s="1">
        <v>4.93</v>
      </c>
      <c r="EA493" s="1">
        <v>-5.38</v>
      </c>
      <c r="EB493" s="1">
        <v>-2.64</v>
      </c>
      <c r="EC493" s="1">
        <v>-0.65</v>
      </c>
      <c r="ED493" s="1">
        <v>-1.68</v>
      </c>
      <c r="EE493" s="1">
        <v>0.8</v>
      </c>
      <c r="EF493" s="1">
        <v>2.2200000000000002</v>
      </c>
      <c r="EG493" s="1">
        <v>0.73</v>
      </c>
      <c r="EH493" s="1">
        <v>3.36</v>
      </c>
      <c r="EI493" s="1">
        <v>4.96</v>
      </c>
      <c r="EJ493" s="1">
        <v>4.91</v>
      </c>
      <c r="EL493">
        <v>196610</v>
      </c>
      <c r="EM493">
        <v>3.86</v>
      </c>
      <c r="EN493">
        <v>-6.62</v>
      </c>
      <c r="EO493">
        <v>2.86</v>
      </c>
      <c r="EP493">
        <v>0.45</v>
      </c>
      <c r="ER493" s="1">
        <v>196704</v>
      </c>
      <c r="ES493" s="1">
        <v>0.64</v>
      </c>
      <c r="EU493" s="1">
        <v>196605</v>
      </c>
      <c r="EV493" s="1">
        <v>3.4</v>
      </c>
      <c r="EX493" s="1">
        <v>197104</v>
      </c>
      <c r="EY493" s="1">
        <v>1.97</v>
      </c>
      <c r="FA493" s="1">
        <v>196704</v>
      </c>
      <c r="FB493" s="1">
        <f>IF(ISERROR(VLOOKUP($FA493,MOM,LOOKUPS!C$12,0)*$FB$6+VLOOKUP($FA493,STREV,LOOKUPS!C$10,0)*$FC$6+VLOOKUP($FA493,LTREV,LOOKUPS!C$9,0)*$FD$6+VLOOKUP($FA493,CFP,LOOKUPS!C$6,0)*$FE$6+VLOOKUP($FA493,EP,LOOKUPS!C$8,0)*$FF$6+VLOOKUP($FA493,BM,LOOKUPS!C$5,0)*$FG$6+VLOOKUP($FA493,DIV,LOOKUPS!C$7,0)*$FH$6++VLOOKUP($FA493,SIZE,LOOKUPS!C$11,0)*$FI$6),"",VLOOKUP($FA493,MOM,LOOKUPS!C$12,0)*$FB$6+VLOOKUP($FA493,STREV,LOOKUPS!C$10,0)*$FC$6+VLOOKUP($FA493,LTREV,LOOKUPS!C$9,0)*$FD$6+VLOOKUP($FA493,CFP,LOOKUPS!C$6,0)*$FE$6+VLOOKUP($FA493,EP,LOOKUPS!C$8,0)*$FF$6+VLOOKUP($FA493,BM,LOOKUPS!C$5,0)*$FG$6+VLOOKUP($FA493,DIV,LOOKUPS!C$7,0)*$FH$6++VLOOKUP($FA493,SIZE,LOOKUPS!C$11,0)*$FI$6)</f>
        <v>4.4954999999999998</v>
      </c>
      <c r="FC493" s="1">
        <f>IF(ISERROR(VLOOKUP($FA493,MOM,LOOKUPS!D$12,0)*$FB$6+VLOOKUP($FA493,STREV,LOOKUPS!D$10,0)*$FC$6+VLOOKUP($FA493,LTREV,LOOKUPS!D$9,0)*$FD$6+VLOOKUP($FA493,CFP,LOOKUPS!D$6,0)*$FE$6+VLOOKUP($FA493,EP,LOOKUPS!D$8,0)*$FF$6+VLOOKUP($FA493,BM,LOOKUPS!D$5,0)*$FG$6+VLOOKUP($FA493,DIV,LOOKUPS!D$7,0)*$FH$6++VLOOKUP($FA493,SIZE,LOOKUPS!D$11,0)*$FI$6),"",VLOOKUP($FA493,MOM,LOOKUPS!D$12,0)*$FB$6+VLOOKUP($FA493,STREV,LOOKUPS!D$10,0)*$FC$6+VLOOKUP($FA493,LTREV,LOOKUPS!D$9,0)*$FD$6+VLOOKUP($FA493,CFP,LOOKUPS!D$6,0)*$FE$6+VLOOKUP($FA493,EP,LOOKUPS!D$8,0)*$FF$6+VLOOKUP($FA493,BM,LOOKUPS!D$5,0)*$FG$6+VLOOKUP($FA493,DIV,LOOKUPS!D$7,0)*$FH$6++VLOOKUP($FA493,SIZE,LOOKUPS!D$11,0)*$FI$6)</f>
        <v>3.7612999999999999</v>
      </c>
      <c r="FD493" s="1">
        <f>IF(ISERROR(VLOOKUP($FA493,MOM,LOOKUPS!E$12,0)*$FB$6+VLOOKUP($FA493,STREV,LOOKUPS!E$10,0)*$FC$6+VLOOKUP($FA493,LTREV,LOOKUPS!E$9,0)*$FD$6+VLOOKUP($FA493,CFP,LOOKUPS!E$6,0)*$FE$6+VLOOKUP($FA493,EP,LOOKUPS!E$8,0)*$FF$6+VLOOKUP($FA493,BM,LOOKUPS!E$5,0)*$FG$6+VLOOKUP($FA493,DIV,LOOKUPS!E$7,0)*$FH$6++VLOOKUP($FA493,SIZE,LOOKUPS!E$11,0)*$FI$6),"",VLOOKUP($FA493,MOM,LOOKUPS!E$12,0)*$FB$6+VLOOKUP($FA493,STREV,LOOKUPS!E$10,0)*$FC$6+VLOOKUP($FA493,LTREV,LOOKUPS!E$9,0)*$FD$6+VLOOKUP($FA493,CFP,LOOKUPS!E$6,0)*$FE$6+VLOOKUP($FA493,EP,LOOKUPS!E$8,0)*$FF$6+VLOOKUP($FA493,BM,LOOKUPS!E$5,0)*$FG$6+VLOOKUP($FA493,DIV,LOOKUPS!E$7,0)*$FH$6++VLOOKUP($FA493,SIZE,LOOKUPS!E$11,0)*$FI$6)</f>
        <v>4.036900000000001</v>
      </c>
      <c r="FE493" s="1">
        <f>IF(ISERROR(VLOOKUP($FA493,MOM,LOOKUPS!F$12,0)*$FB$6+VLOOKUP($FA493,STREV,LOOKUPS!F$10,0)*$FC$6+VLOOKUP($FA493,LTREV,LOOKUPS!F$9,0)*$FD$6+VLOOKUP($FA493,CFP,LOOKUPS!F$6,0)*$FE$6+VLOOKUP($FA493,EP,LOOKUPS!F$8,0)*$FF$6+VLOOKUP($FA493,BM,LOOKUPS!F$5,0)*$FG$6+VLOOKUP($FA493,DIV,LOOKUPS!F$7,0)*$FH$6++VLOOKUP($FA493,SIZE,LOOKUPS!F$11,0)*$FI$6),"",VLOOKUP($FA493,MOM,LOOKUPS!F$12,0)*$FB$6+VLOOKUP($FA493,STREV,LOOKUPS!F$10,0)*$FC$6+VLOOKUP($FA493,LTREV,LOOKUPS!F$9,0)*$FD$6+VLOOKUP($FA493,CFP,LOOKUPS!F$6,0)*$FE$6+VLOOKUP($FA493,EP,LOOKUPS!F$8,0)*$FF$6+VLOOKUP($FA493,BM,LOOKUPS!F$5,0)*$FG$6+VLOOKUP($FA493,DIV,LOOKUPS!F$7,0)*$FH$6++VLOOKUP($FA493,SIZE,LOOKUPS!F$11,0)*$FI$6)</f>
        <v>4.4035000000000002</v>
      </c>
      <c r="FF493" s="1">
        <f>IF(ISERROR(VLOOKUP($FA493,MOM,LOOKUPS!G$12,0)*$FB$6+VLOOKUP($FA493,STREV,LOOKUPS!G$10,0)*$FC$6+VLOOKUP($FA493,LTREV,LOOKUPS!G$9,0)*$FD$6+VLOOKUP($FA493,CFP,LOOKUPS!G$6,0)*$FE$6+VLOOKUP($FA493,EP,LOOKUPS!G$8,0)*$FF$6+VLOOKUP($FA493,BM,LOOKUPS!G$5,0)*$FG$6+VLOOKUP($FA493,DIV,LOOKUPS!G$7,0)*$FH$6++VLOOKUP($FA493,SIZE,LOOKUPS!G$11,0)*$FI$6),"",VLOOKUP($FA493,MOM,LOOKUPS!G$12,0)*$FB$6+VLOOKUP($FA493,STREV,LOOKUPS!G$10,0)*$FC$6+VLOOKUP($FA493,LTREV,LOOKUPS!G$9,0)*$FD$6+VLOOKUP($FA493,CFP,LOOKUPS!G$6,0)*$FE$6+VLOOKUP($FA493,EP,LOOKUPS!G$8,0)*$FF$6+VLOOKUP($FA493,BM,LOOKUPS!G$5,0)*$FG$6+VLOOKUP($FA493,DIV,LOOKUPS!G$7,0)*$FH$6++VLOOKUP($FA493,SIZE,LOOKUPS!G$11,0)*$FI$6)</f>
        <v>3.2166000000000006</v>
      </c>
      <c r="FG493" s="1">
        <f>IF(ISERROR(VLOOKUP($FA493,MOM,LOOKUPS!H$12,0)*$FB$6+VLOOKUP($FA493,STREV,LOOKUPS!H$10,0)*$FC$6+VLOOKUP($FA493,LTREV,LOOKUPS!H$9,0)*$FD$6+VLOOKUP($FA493,CFP,LOOKUPS!H$6,0)*$FE$6+VLOOKUP($FA493,EP,LOOKUPS!H$8,0)*$FF$6+VLOOKUP($FA493,BM,LOOKUPS!H$5,0)*$FG$6+VLOOKUP($FA493,DIV,LOOKUPS!H$7,0)*$FH$6++VLOOKUP($FA493,SIZE,LOOKUPS!H$11,0)*$FI$6),"",VLOOKUP($FA493,MOM,LOOKUPS!H$12,0)*$FB$6+VLOOKUP($FA493,STREV,LOOKUPS!H$10,0)*$FC$6+VLOOKUP($FA493,LTREV,LOOKUPS!H$9,0)*$FD$6+VLOOKUP($FA493,CFP,LOOKUPS!H$6,0)*$FE$6+VLOOKUP($FA493,EP,LOOKUPS!H$8,0)*$FF$6+VLOOKUP($FA493,BM,LOOKUPS!H$5,0)*$FG$6+VLOOKUP($FA493,DIV,LOOKUPS!H$7,0)*$FH$6++VLOOKUP($FA493,SIZE,LOOKUPS!H$11,0)*$FI$6)</f>
        <v>3.6842000000000006</v>
      </c>
      <c r="FH493" s="1">
        <f>IF(ISERROR(VLOOKUP($FA493,MOM,LOOKUPS!I$12,0)*$FB$6+VLOOKUP($FA493,STREV,LOOKUPS!I$10,0)*$FC$6+VLOOKUP($FA493,LTREV,LOOKUPS!I$9,0)*$FD$6+VLOOKUP($FA493,CFP,LOOKUPS!I$6,0)*$FE$6+VLOOKUP($FA493,EP,LOOKUPS!I$8,0)*$FF$6+VLOOKUP($FA493,BM,LOOKUPS!I$5,0)*$FG$6+VLOOKUP($FA493,DIV,LOOKUPS!I$7,0)*$FH$6++VLOOKUP($FA493,SIZE,LOOKUPS!I$11,0)*$FI$6),"",VLOOKUP($FA493,MOM,LOOKUPS!I$12,0)*$FB$6+VLOOKUP($FA493,STREV,LOOKUPS!I$10,0)*$FC$6+VLOOKUP($FA493,LTREV,LOOKUPS!I$9,0)*$FD$6+VLOOKUP($FA493,CFP,LOOKUPS!I$6,0)*$FE$6+VLOOKUP($FA493,EP,LOOKUPS!I$8,0)*$FF$6+VLOOKUP($FA493,BM,LOOKUPS!I$5,0)*$FG$6+VLOOKUP($FA493,DIV,LOOKUPS!I$7,0)*$FH$6++VLOOKUP($FA493,SIZE,LOOKUPS!I$11,0)*$FI$6)</f>
        <v>3.5211999999999999</v>
      </c>
      <c r="FI493" s="1">
        <f>IF(ISERROR(VLOOKUP($FA493,MOM,LOOKUPS!J$12,0)*$FB$6+VLOOKUP($FA493,STREV,LOOKUPS!J$10,0)*$FC$6+VLOOKUP($FA493,LTREV,LOOKUPS!J$9,0)*$FD$6+VLOOKUP($FA493,CFP,LOOKUPS!J$6,0)*$FE$6+VLOOKUP($FA493,EP,LOOKUPS!J$8,0)*$FF$6+VLOOKUP($FA493,BM,LOOKUPS!J$5,0)*$FG$6+VLOOKUP($FA493,DIV,LOOKUPS!J$7,0)*$FH$6++VLOOKUP($FA493,SIZE,LOOKUPS!J$11,0)*$FI$6),"",VLOOKUP($FA493,MOM,LOOKUPS!J$12,0)*$FB$6+VLOOKUP($FA493,STREV,LOOKUPS!J$10,0)*$FC$6+VLOOKUP($FA493,LTREV,LOOKUPS!J$9,0)*$FD$6+VLOOKUP($FA493,CFP,LOOKUPS!J$6,0)*$FE$6+VLOOKUP($FA493,EP,LOOKUPS!J$8,0)*$FF$6+VLOOKUP($FA493,BM,LOOKUPS!J$5,0)*$FG$6+VLOOKUP($FA493,DIV,LOOKUPS!J$7,0)*$FH$6++VLOOKUP($FA493,SIZE,LOOKUPS!J$11,0)*$FI$6)</f>
        <v>4.8495000000000008</v>
      </c>
      <c r="FJ493" s="1">
        <f>IF(ISERROR(VLOOKUP($FA493,MOM,LOOKUPS!K$12,0)*$FB$6+VLOOKUP($FA493,STREV,LOOKUPS!K$10,0)*$FC$6+VLOOKUP($FA493,LTREV,LOOKUPS!K$9,0)*$FD$6+VLOOKUP($FA493,CFP,LOOKUPS!K$6,0)*$FE$6+VLOOKUP($FA493,EP,LOOKUPS!K$8,0)*$FF$6+VLOOKUP($FA493,BM,LOOKUPS!K$5,0)*$FG$6+VLOOKUP($FA493,DIV,LOOKUPS!K$7,0)*$FH$6++VLOOKUP($FA493,SIZE,LOOKUPS!K$11,0)*$FI$6),"",VLOOKUP($FA493,MOM,LOOKUPS!K$12,0)*$FB$6+VLOOKUP($FA493,STREV,LOOKUPS!K$10,0)*$FC$6+VLOOKUP($FA493,LTREV,LOOKUPS!K$9,0)*$FD$6+VLOOKUP($FA493,CFP,LOOKUPS!K$6,0)*$FE$6+VLOOKUP($FA493,EP,LOOKUPS!K$8,0)*$FF$6+VLOOKUP($FA493,BM,LOOKUPS!K$5,0)*$FG$6+VLOOKUP($FA493,DIV,LOOKUPS!K$7,0)*$FH$6++VLOOKUP($FA493,SIZE,LOOKUPS!K$11,0)*$FI$6)</f>
        <v>4.5529000000000002</v>
      </c>
      <c r="FK493" s="1">
        <f>IF(ISERROR(VLOOKUP($FA493,MOM,LOOKUPS!L$12,0)*$FB$6+VLOOKUP($FA493,STREV,LOOKUPS!L$10,0)*$FC$6+VLOOKUP($FA493,LTREV,LOOKUPS!L$9,0)*$FD$6+VLOOKUP($FA493,CFP,LOOKUPS!L$6,0)*$FE$6+VLOOKUP($FA493,EP,LOOKUPS!L$8,0)*$FF$6+VLOOKUP($FA493,BM,LOOKUPS!L$5,0)*$FG$6+VLOOKUP($FA493,DIV,LOOKUPS!L$7,0)*$FH$6++VLOOKUP($FA493,SIZE,LOOKUPS!L$11,0)*$FI$6),"",VLOOKUP($FA493,MOM,LOOKUPS!L$12,0)*$FB$6+VLOOKUP($FA493,STREV,LOOKUPS!L$10,0)*$FC$6+VLOOKUP($FA493,LTREV,LOOKUPS!L$9,0)*$FD$6+VLOOKUP($FA493,CFP,LOOKUPS!L$6,0)*$FE$6+VLOOKUP($FA493,EP,LOOKUPS!L$8,0)*$FF$6+VLOOKUP($FA493,BM,LOOKUPS!L$5,0)*$FG$6+VLOOKUP($FA493,DIV,LOOKUPS!L$7,0)*$FH$6++VLOOKUP($FA493,SIZE,LOOKUPS!L$11,0)*$FI$6)</f>
        <v>4.5910000000000002</v>
      </c>
    </row>
    <row r="494" spans="1:167" x14ac:dyDescent="0.3">
      <c r="A494" s="1">
        <v>196705</v>
      </c>
      <c r="B494" s="1">
        <v>-0.8</v>
      </c>
      <c r="C494" s="1">
        <v>0.3</v>
      </c>
      <c r="D494" s="1">
        <v>0.26</v>
      </c>
      <c r="E494" s="1">
        <v>-0.56000000000000005</v>
      </c>
      <c r="F494" s="1">
        <v>0.47</v>
      </c>
      <c r="G494" s="1">
        <v>-1.91</v>
      </c>
      <c r="H494" s="1">
        <v>-2.04</v>
      </c>
      <c r="I494" s="1">
        <v>0.34</v>
      </c>
      <c r="J494" s="1">
        <v>-1.53</v>
      </c>
      <c r="K494" s="1">
        <v>-1.75</v>
      </c>
      <c r="M494" s="1">
        <v>196606</v>
      </c>
      <c r="N494" s="1">
        <v>0.56000000000000005</v>
      </c>
      <c r="O494" s="1">
        <v>-0.35</v>
      </c>
      <c r="P494" s="1">
        <v>-1.01</v>
      </c>
      <c r="Q494" s="1">
        <v>-0.27</v>
      </c>
      <c r="R494" s="1">
        <v>0.5</v>
      </c>
      <c r="S494" s="1">
        <v>-0.34</v>
      </c>
      <c r="T494" s="1">
        <v>-1.3</v>
      </c>
      <c r="U494" s="1">
        <v>-1.45</v>
      </c>
      <c r="V494" s="1">
        <v>-0.01</v>
      </c>
      <c r="W494" s="1">
        <v>-2.41</v>
      </c>
      <c r="Y494" s="1">
        <v>197105</v>
      </c>
      <c r="Z494" s="1">
        <v>-5.94</v>
      </c>
      <c r="AA494" s="1">
        <v>-6.56</v>
      </c>
      <c r="AB494" s="1">
        <v>-5.6</v>
      </c>
      <c r="AC494" s="1">
        <v>-4.91</v>
      </c>
      <c r="AD494" s="1">
        <v>-5</v>
      </c>
      <c r="AE494" s="1">
        <v>-4.01</v>
      </c>
      <c r="AF494" s="1">
        <v>-4.66</v>
      </c>
      <c r="AG494" s="1">
        <v>-5.49</v>
      </c>
      <c r="AH494" s="1">
        <v>-4.5599999999999996</v>
      </c>
      <c r="AI494" s="1">
        <v>-4.26</v>
      </c>
      <c r="AK494">
        <v>199111</v>
      </c>
      <c r="AL494">
        <v>-1.62</v>
      </c>
      <c r="AM494">
        <v>-2.44</v>
      </c>
      <c r="AN494">
        <v>-2.58</v>
      </c>
      <c r="AO494">
        <v>-3.47</v>
      </c>
      <c r="AP494">
        <v>-2.34</v>
      </c>
      <c r="AQ494">
        <v>-2.2400000000000002</v>
      </c>
      <c r="AR494">
        <v>-2.4500000000000002</v>
      </c>
      <c r="AS494">
        <v>-3.52</v>
      </c>
      <c r="AT494">
        <v>-3.55</v>
      </c>
      <c r="AU494">
        <v>-2.0099999999999998</v>
      </c>
      <c r="AV494">
        <v>-3.01</v>
      </c>
      <c r="AW494">
        <v>-2.75</v>
      </c>
      <c r="AX494">
        <v>-1.69</v>
      </c>
      <c r="AY494">
        <v>-2.12</v>
      </c>
      <c r="AZ494">
        <v>-2.77</v>
      </c>
      <c r="BA494">
        <v>-3.81</v>
      </c>
      <c r="BB494">
        <v>-3.26</v>
      </c>
      <c r="BC494">
        <v>-4</v>
      </c>
      <c r="BD494">
        <v>-3.22</v>
      </c>
      <c r="BF494" s="1">
        <v>199111</v>
      </c>
      <c r="BG494" s="1">
        <v>-1.76</v>
      </c>
      <c r="BH494" s="1">
        <v>-2.78</v>
      </c>
      <c r="BI494" s="1">
        <v>-2.4700000000000002</v>
      </c>
      <c r="BJ494" s="1">
        <v>-3.09</v>
      </c>
      <c r="BK494" s="1">
        <v>-3</v>
      </c>
      <c r="BL494" s="1">
        <v>-2.62</v>
      </c>
      <c r="BM494" s="1">
        <v>-3.3</v>
      </c>
      <c r="BN494" s="1">
        <v>-1.92</v>
      </c>
      <c r="BO494" s="1">
        <v>-2.97</v>
      </c>
      <c r="BP494" s="1">
        <v>-2.85</v>
      </c>
      <c r="BQ494" s="1">
        <v>-3.25</v>
      </c>
      <c r="BR494" s="1">
        <v>-2.0699999999999998</v>
      </c>
      <c r="BS494" s="1">
        <v>-3.21</v>
      </c>
      <c r="BT494" s="1">
        <v>-3.61</v>
      </c>
      <c r="BU494" s="1">
        <v>-2.95</v>
      </c>
      <c r="BV494" s="1">
        <v>-0.14000000000000001</v>
      </c>
      <c r="BW494" s="1">
        <v>-3.45</v>
      </c>
      <c r="BX494" s="1">
        <v>-3.68</v>
      </c>
      <c r="BY494" s="1">
        <v>-2.46</v>
      </c>
      <c r="CA494" s="1">
        <v>196611</v>
      </c>
      <c r="CB494" s="1">
        <v>2.5099999999999998</v>
      </c>
      <c r="CC494" s="1">
        <v>6.45</v>
      </c>
      <c r="CD494" s="1">
        <v>3.25</v>
      </c>
      <c r="CE494" s="1">
        <v>2.4700000000000002</v>
      </c>
      <c r="CF494" s="1">
        <v>7.44</v>
      </c>
      <c r="CG494" s="1">
        <v>4</v>
      </c>
      <c r="CH494" s="1">
        <v>3.32</v>
      </c>
      <c r="CI494" s="1">
        <v>2.44</v>
      </c>
      <c r="CJ494" s="1">
        <v>2.4900000000000002</v>
      </c>
      <c r="CK494" s="1">
        <v>8.65</v>
      </c>
      <c r="CL494" s="1">
        <v>6.02</v>
      </c>
      <c r="CM494" s="1">
        <v>3.98</v>
      </c>
      <c r="CN494" s="1">
        <v>4.01</v>
      </c>
      <c r="CO494" s="1">
        <v>4.72</v>
      </c>
      <c r="CP494" s="1">
        <v>1.83</v>
      </c>
      <c r="CQ494" s="1">
        <v>2.4300000000000002</v>
      </c>
      <c r="CR494" s="1">
        <v>2.4500000000000002</v>
      </c>
      <c r="CS494" s="1">
        <v>1.55</v>
      </c>
      <c r="CT494" s="1">
        <v>3.31</v>
      </c>
      <c r="CV494" s="1">
        <v>196711</v>
      </c>
      <c r="CW494" s="1">
        <v>-1.1399999999999999</v>
      </c>
      <c r="CX494" s="1">
        <v>1.62</v>
      </c>
      <c r="CY494" s="1">
        <v>0.23</v>
      </c>
      <c r="CZ494" s="1">
        <v>-0.41</v>
      </c>
      <c r="DA494" s="1">
        <v>1.89</v>
      </c>
      <c r="DB494" s="1">
        <v>0.5</v>
      </c>
      <c r="DC494" s="1">
        <v>0.28999999999999998</v>
      </c>
      <c r="DD494" s="1">
        <v>0.12</v>
      </c>
      <c r="DE494" s="1">
        <v>-0.56999999999999995</v>
      </c>
      <c r="DF494" s="1">
        <v>2.39</v>
      </c>
      <c r="DG494" s="1">
        <v>1.37</v>
      </c>
      <c r="DH494" s="1">
        <v>0.98</v>
      </c>
      <c r="DI494" s="1">
        <v>0.06</v>
      </c>
      <c r="DJ494" s="1">
        <v>0.3</v>
      </c>
      <c r="DK494" s="1">
        <v>0.27</v>
      </c>
      <c r="DL494" s="1">
        <v>0.3</v>
      </c>
      <c r="DM494" s="1">
        <v>-0.05</v>
      </c>
      <c r="DN494" s="1">
        <v>-0.65</v>
      </c>
      <c r="DO494" s="1">
        <v>-0.5</v>
      </c>
      <c r="DQ494" s="1">
        <v>196611</v>
      </c>
      <c r="DR494" s="1">
        <v>-99.99</v>
      </c>
      <c r="DS494" s="1">
        <v>4.01</v>
      </c>
      <c r="DT494" s="1">
        <v>5.33</v>
      </c>
      <c r="DU494" s="1">
        <v>2.75</v>
      </c>
      <c r="DV494" s="1">
        <v>4.05</v>
      </c>
      <c r="DW494" s="1">
        <v>4.4000000000000004</v>
      </c>
      <c r="DX494" s="1">
        <v>4.88</v>
      </c>
      <c r="DY494" s="1">
        <v>4.88</v>
      </c>
      <c r="DZ494" s="1">
        <v>2.54</v>
      </c>
      <c r="EA494" s="1">
        <v>3.6</v>
      </c>
      <c r="EB494" s="1">
        <v>5.69</v>
      </c>
      <c r="EC494" s="1">
        <v>3.78</v>
      </c>
      <c r="ED494" s="1">
        <v>5.04</v>
      </c>
      <c r="EE494" s="1">
        <v>5.82</v>
      </c>
      <c r="EF494" s="1">
        <v>3.94</v>
      </c>
      <c r="EG494" s="1">
        <v>6.55</v>
      </c>
      <c r="EH494" s="1">
        <v>3.18</v>
      </c>
      <c r="EI494" s="1">
        <v>2.12</v>
      </c>
      <c r="EJ494" s="1">
        <v>2.96</v>
      </c>
      <c r="EL494">
        <v>196611</v>
      </c>
      <c r="EM494">
        <v>1.4</v>
      </c>
      <c r="EN494">
        <v>4.2300000000000004</v>
      </c>
      <c r="EO494">
        <v>-4.53</v>
      </c>
      <c r="EP494">
        <v>0.4</v>
      </c>
      <c r="ER494" s="1">
        <v>196705</v>
      </c>
      <c r="ES494" s="1">
        <v>0.67</v>
      </c>
      <c r="EU494" s="1">
        <v>196606</v>
      </c>
      <c r="EV494" s="1">
        <v>2.56</v>
      </c>
      <c r="EX494" s="1">
        <v>197105</v>
      </c>
      <c r="EY494" s="1">
        <v>-0.67</v>
      </c>
      <c r="FA494" s="1">
        <v>196705</v>
      </c>
      <c r="FB494" s="1">
        <f>IF(ISERROR(VLOOKUP($FA494,MOM,LOOKUPS!C$12,0)*$FB$6+VLOOKUP($FA494,STREV,LOOKUPS!C$10,0)*$FC$6+VLOOKUP($FA494,LTREV,LOOKUPS!C$9,0)*$FD$6+VLOOKUP($FA494,CFP,LOOKUPS!C$6,0)*$FE$6+VLOOKUP($FA494,EP,LOOKUPS!C$8,0)*$FF$6+VLOOKUP($FA494,BM,LOOKUPS!C$5,0)*$FG$6+VLOOKUP($FA494,DIV,LOOKUPS!C$7,0)*$FH$6++VLOOKUP($FA494,SIZE,LOOKUPS!C$11,0)*$FI$6),"",VLOOKUP($FA494,MOM,LOOKUPS!C$12,0)*$FB$6+VLOOKUP($FA494,STREV,LOOKUPS!C$10,0)*$FC$6+VLOOKUP($FA494,LTREV,LOOKUPS!C$9,0)*$FD$6+VLOOKUP($FA494,CFP,LOOKUPS!C$6,0)*$FE$6+VLOOKUP($FA494,EP,LOOKUPS!C$8,0)*$FF$6+VLOOKUP($FA494,BM,LOOKUPS!C$5,0)*$FG$6+VLOOKUP($FA494,DIV,LOOKUPS!C$7,0)*$FH$6++VLOOKUP($FA494,SIZE,LOOKUPS!C$11,0)*$FI$6)</f>
        <v>-1.8212000000000002</v>
      </c>
      <c r="FC494" s="1">
        <f>IF(ISERROR(VLOOKUP($FA494,MOM,LOOKUPS!D$12,0)*$FB$6+VLOOKUP($FA494,STREV,LOOKUPS!D$10,0)*$FC$6+VLOOKUP($FA494,LTREV,LOOKUPS!D$9,0)*$FD$6+VLOOKUP($FA494,CFP,LOOKUPS!D$6,0)*$FE$6+VLOOKUP($FA494,EP,LOOKUPS!D$8,0)*$FF$6+VLOOKUP($FA494,BM,LOOKUPS!D$5,0)*$FG$6+VLOOKUP($FA494,DIV,LOOKUPS!D$7,0)*$FH$6++VLOOKUP($FA494,SIZE,LOOKUPS!D$11,0)*$FI$6),"",VLOOKUP($FA494,MOM,LOOKUPS!D$12,0)*$FB$6+VLOOKUP($FA494,STREV,LOOKUPS!D$10,0)*$FC$6+VLOOKUP($FA494,LTREV,LOOKUPS!D$9,0)*$FD$6+VLOOKUP($FA494,CFP,LOOKUPS!D$6,0)*$FE$6+VLOOKUP($FA494,EP,LOOKUPS!D$8,0)*$FF$6+VLOOKUP($FA494,BM,LOOKUPS!D$5,0)*$FG$6+VLOOKUP($FA494,DIV,LOOKUPS!D$7,0)*$FH$6++VLOOKUP($FA494,SIZE,LOOKUPS!D$11,0)*$FI$6)</f>
        <v>-0.98040000000000005</v>
      </c>
      <c r="FD494" s="1">
        <f>IF(ISERROR(VLOOKUP($FA494,MOM,LOOKUPS!E$12,0)*$FB$6+VLOOKUP($FA494,STREV,LOOKUPS!E$10,0)*$FC$6+VLOOKUP($FA494,LTREV,LOOKUPS!E$9,0)*$FD$6+VLOOKUP($FA494,CFP,LOOKUPS!E$6,0)*$FE$6+VLOOKUP($FA494,EP,LOOKUPS!E$8,0)*$FF$6+VLOOKUP($FA494,BM,LOOKUPS!E$5,0)*$FG$6+VLOOKUP($FA494,DIV,LOOKUPS!E$7,0)*$FH$6++VLOOKUP($FA494,SIZE,LOOKUPS!E$11,0)*$FI$6),"",VLOOKUP($FA494,MOM,LOOKUPS!E$12,0)*$FB$6+VLOOKUP($FA494,STREV,LOOKUPS!E$10,0)*$FC$6+VLOOKUP($FA494,LTREV,LOOKUPS!E$9,0)*$FD$6+VLOOKUP($FA494,CFP,LOOKUPS!E$6,0)*$FE$6+VLOOKUP($FA494,EP,LOOKUPS!E$8,0)*$FF$6+VLOOKUP($FA494,BM,LOOKUPS!E$5,0)*$FG$6+VLOOKUP($FA494,DIV,LOOKUPS!E$7,0)*$FH$6++VLOOKUP($FA494,SIZE,LOOKUPS!E$11,0)*$FI$6)</f>
        <v>-0.32010000000000005</v>
      </c>
      <c r="FE494" s="1">
        <f>IF(ISERROR(VLOOKUP($FA494,MOM,LOOKUPS!F$12,0)*$FB$6+VLOOKUP($FA494,STREV,LOOKUPS!F$10,0)*$FC$6+VLOOKUP($FA494,LTREV,LOOKUPS!F$9,0)*$FD$6+VLOOKUP($FA494,CFP,LOOKUPS!F$6,0)*$FE$6+VLOOKUP($FA494,EP,LOOKUPS!F$8,0)*$FF$6+VLOOKUP($FA494,BM,LOOKUPS!F$5,0)*$FG$6+VLOOKUP($FA494,DIV,LOOKUPS!F$7,0)*$FH$6++VLOOKUP($FA494,SIZE,LOOKUPS!F$11,0)*$FI$6),"",VLOOKUP($FA494,MOM,LOOKUPS!F$12,0)*$FB$6+VLOOKUP($FA494,STREV,LOOKUPS!F$10,0)*$FC$6+VLOOKUP($FA494,LTREV,LOOKUPS!F$9,0)*$FD$6+VLOOKUP($FA494,CFP,LOOKUPS!F$6,0)*$FE$6+VLOOKUP($FA494,EP,LOOKUPS!F$8,0)*$FF$6+VLOOKUP($FA494,BM,LOOKUPS!F$5,0)*$FG$6+VLOOKUP($FA494,DIV,LOOKUPS!F$7,0)*$FH$6++VLOOKUP($FA494,SIZE,LOOKUPS!F$11,0)*$FI$6)</f>
        <v>-0.5867</v>
      </c>
      <c r="FF494" s="1">
        <f>IF(ISERROR(VLOOKUP($FA494,MOM,LOOKUPS!G$12,0)*$FB$6+VLOOKUP($FA494,STREV,LOOKUPS!G$10,0)*$FC$6+VLOOKUP($FA494,LTREV,LOOKUPS!G$9,0)*$FD$6+VLOOKUP($FA494,CFP,LOOKUPS!G$6,0)*$FE$6+VLOOKUP($FA494,EP,LOOKUPS!G$8,0)*$FF$6+VLOOKUP($FA494,BM,LOOKUPS!G$5,0)*$FG$6+VLOOKUP($FA494,DIV,LOOKUPS!G$7,0)*$FH$6++VLOOKUP($FA494,SIZE,LOOKUPS!G$11,0)*$FI$6),"",VLOOKUP($FA494,MOM,LOOKUPS!G$12,0)*$FB$6+VLOOKUP($FA494,STREV,LOOKUPS!G$10,0)*$FC$6+VLOOKUP($FA494,LTREV,LOOKUPS!G$9,0)*$FD$6+VLOOKUP($FA494,CFP,LOOKUPS!G$6,0)*$FE$6+VLOOKUP($FA494,EP,LOOKUPS!G$8,0)*$FF$6+VLOOKUP($FA494,BM,LOOKUPS!G$5,0)*$FG$6+VLOOKUP($FA494,DIV,LOOKUPS!G$7,0)*$FH$6++VLOOKUP($FA494,SIZE,LOOKUPS!G$11,0)*$FI$6)</f>
        <v>-0.67790000000000006</v>
      </c>
      <c r="FG494" s="1">
        <f>IF(ISERROR(VLOOKUP($FA494,MOM,LOOKUPS!H$12,0)*$FB$6+VLOOKUP($FA494,STREV,LOOKUPS!H$10,0)*$FC$6+VLOOKUP($FA494,LTREV,LOOKUPS!H$9,0)*$FD$6+VLOOKUP($FA494,CFP,LOOKUPS!H$6,0)*$FE$6+VLOOKUP($FA494,EP,LOOKUPS!H$8,0)*$FF$6+VLOOKUP($FA494,BM,LOOKUPS!H$5,0)*$FG$6+VLOOKUP($FA494,DIV,LOOKUPS!H$7,0)*$FH$6++VLOOKUP($FA494,SIZE,LOOKUPS!H$11,0)*$FI$6),"",VLOOKUP($FA494,MOM,LOOKUPS!H$12,0)*$FB$6+VLOOKUP($FA494,STREV,LOOKUPS!H$10,0)*$FC$6+VLOOKUP($FA494,LTREV,LOOKUPS!H$9,0)*$FD$6+VLOOKUP($FA494,CFP,LOOKUPS!H$6,0)*$FE$6+VLOOKUP($FA494,EP,LOOKUPS!H$8,0)*$FF$6+VLOOKUP($FA494,BM,LOOKUPS!H$5,0)*$FG$6+VLOOKUP($FA494,DIV,LOOKUPS!H$7,0)*$FH$6++VLOOKUP($FA494,SIZE,LOOKUPS!H$11,0)*$FI$6)</f>
        <v>-1.4197000000000002</v>
      </c>
      <c r="FH494" s="1">
        <f>IF(ISERROR(VLOOKUP($FA494,MOM,LOOKUPS!I$12,0)*$FB$6+VLOOKUP($FA494,STREV,LOOKUPS!I$10,0)*$FC$6+VLOOKUP($FA494,LTREV,LOOKUPS!I$9,0)*$FD$6+VLOOKUP($FA494,CFP,LOOKUPS!I$6,0)*$FE$6+VLOOKUP($FA494,EP,LOOKUPS!I$8,0)*$FF$6+VLOOKUP($FA494,BM,LOOKUPS!I$5,0)*$FG$6+VLOOKUP($FA494,DIV,LOOKUPS!I$7,0)*$FH$6++VLOOKUP($FA494,SIZE,LOOKUPS!I$11,0)*$FI$6),"",VLOOKUP($FA494,MOM,LOOKUPS!I$12,0)*$FB$6+VLOOKUP($FA494,STREV,LOOKUPS!I$10,0)*$FC$6+VLOOKUP($FA494,LTREV,LOOKUPS!I$9,0)*$FD$6+VLOOKUP($FA494,CFP,LOOKUPS!I$6,0)*$FE$6+VLOOKUP($FA494,EP,LOOKUPS!I$8,0)*$FF$6+VLOOKUP($FA494,BM,LOOKUPS!I$5,0)*$FG$6+VLOOKUP($FA494,DIV,LOOKUPS!I$7,0)*$FH$6++VLOOKUP($FA494,SIZE,LOOKUPS!I$11,0)*$FI$6)</f>
        <v>-0.57489999999999997</v>
      </c>
      <c r="FI494" s="1">
        <f>IF(ISERROR(VLOOKUP($FA494,MOM,LOOKUPS!J$12,0)*$FB$6+VLOOKUP($FA494,STREV,LOOKUPS!J$10,0)*$FC$6+VLOOKUP($FA494,LTREV,LOOKUPS!J$9,0)*$FD$6+VLOOKUP($FA494,CFP,LOOKUPS!J$6,0)*$FE$6+VLOOKUP($FA494,EP,LOOKUPS!J$8,0)*$FF$6+VLOOKUP($FA494,BM,LOOKUPS!J$5,0)*$FG$6+VLOOKUP($FA494,DIV,LOOKUPS!J$7,0)*$FH$6++VLOOKUP($FA494,SIZE,LOOKUPS!J$11,0)*$FI$6),"",VLOOKUP($FA494,MOM,LOOKUPS!J$12,0)*$FB$6+VLOOKUP($FA494,STREV,LOOKUPS!J$10,0)*$FC$6+VLOOKUP($FA494,LTREV,LOOKUPS!J$9,0)*$FD$6+VLOOKUP($FA494,CFP,LOOKUPS!J$6,0)*$FE$6+VLOOKUP($FA494,EP,LOOKUPS!J$8,0)*$FF$6+VLOOKUP($FA494,BM,LOOKUPS!J$5,0)*$FG$6+VLOOKUP($FA494,DIV,LOOKUPS!J$7,0)*$FH$6++VLOOKUP($FA494,SIZE,LOOKUPS!J$11,0)*$FI$6)</f>
        <v>-0.26370000000000005</v>
      </c>
      <c r="FJ494" s="1">
        <f>IF(ISERROR(VLOOKUP($FA494,MOM,LOOKUPS!K$12,0)*$FB$6+VLOOKUP($FA494,STREV,LOOKUPS!K$10,0)*$FC$6+VLOOKUP($FA494,LTREV,LOOKUPS!K$9,0)*$FD$6+VLOOKUP($FA494,CFP,LOOKUPS!K$6,0)*$FE$6+VLOOKUP($FA494,EP,LOOKUPS!K$8,0)*$FF$6+VLOOKUP($FA494,BM,LOOKUPS!K$5,0)*$FG$6+VLOOKUP($FA494,DIV,LOOKUPS!K$7,0)*$FH$6++VLOOKUP($FA494,SIZE,LOOKUPS!K$11,0)*$FI$6),"",VLOOKUP($FA494,MOM,LOOKUPS!K$12,0)*$FB$6+VLOOKUP($FA494,STREV,LOOKUPS!K$10,0)*$FC$6+VLOOKUP($FA494,LTREV,LOOKUPS!K$9,0)*$FD$6+VLOOKUP($FA494,CFP,LOOKUPS!K$6,0)*$FE$6+VLOOKUP($FA494,EP,LOOKUPS!K$8,0)*$FF$6+VLOOKUP($FA494,BM,LOOKUPS!K$5,0)*$FG$6+VLOOKUP($FA494,DIV,LOOKUPS!K$7,0)*$FH$6++VLOOKUP($FA494,SIZE,LOOKUPS!K$11,0)*$FI$6)</f>
        <v>-0.75230000000000008</v>
      </c>
      <c r="FK494" s="1">
        <f>IF(ISERROR(VLOOKUP($FA494,MOM,LOOKUPS!L$12,0)*$FB$6+VLOOKUP($FA494,STREV,LOOKUPS!L$10,0)*$FC$6+VLOOKUP($FA494,LTREV,LOOKUPS!L$9,0)*$FD$6+VLOOKUP($FA494,CFP,LOOKUPS!L$6,0)*$FE$6+VLOOKUP($FA494,EP,LOOKUPS!L$8,0)*$FF$6+VLOOKUP($FA494,BM,LOOKUPS!L$5,0)*$FG$6+VLOOKUP($FA494,DIV,LOOKUPS!L$7,0)*$FH$6++VLOOKUP($FA494,SIZE,LOOKUPS!L$11,0)*$FI$6),"",VLOOKUP($FA494,MOM,LOOKUPS!L$12,0)*$FB$6+VLOOKUP($FA494,STREV,LOOKUPS!L$10,0)*$FC$6+VLOOKUP($FA494,LTREV,LOOKUPS!L$9,0)*$FD$6+VLOOKUP($FA494,CFP,LOOKUPS!L$6,0)*$FE$6+VLOOKUP($FA494,EP,LOOKUPS!L$8,0)*$FF$6+VLOOKUP($FA494,BM,LOOKUPS!L$5,0)*$FG$6+VLOOKUP($FA494,DIV,LOOKUPS!L$7,0)*$FH$6++VLOOKUP($FA494,SIZE,LOOKUPS!L$11,0)*$FI$6)</f>
        <v>-0.65739999999999998</v>
      </c>
    </row>
    <row r="495" spans="1:167" x14ac:dyDescent="0.3">
      <c r="A495" s="1">
        <v>196706</v>
      </c>
      <c r="B495" s="1">
        <v>7.91</v>
      </c>
      <c r="C495" s="1">
        <v>5.83</v>
      </c>
      <c r="D495" s="1">
        <v>4.6900000000000004</v>
      </c>
      <c r="E495" s="1">
        <v>5.03</v>
      </c>
      <c r="F495" s="1">
        <v>7.42</v>
      </c>
      <c r="G495" s="1">
        <v>5.3</v>
      </c>
      <c r="H495" s="1">
        <v>8.3000000000000007</v>
      </c>
      <c r="I495" s="1">
        <v>9.4499999999999993</v>
      </c>
      <c r="J495" s="1">
        <v>11.72</v>
      </c>
      <c r="K495" s="1">
        <v>14.68</v>
      </c>
      <c r="M495" s="1">
        <v>196607</v>
      </c>
      <c r="N495" s="1">
        <v>-1.06</v>
      </c>
      <c r="O495" s="1">
        <v>-2.25</v>
      </c>
      <c r="P495" s="1">
        <v>7.0000000000000007E-2</v>
      </c>
      <c r="Q495" s="1">
        <v>-1.54</v>
      </c>
      <c r="R495" s="1">
        <v>-2.1</v>
      </c>
      <c r="S495" s="1">
        <v>-1.1499999999999999</v>
      </c>
      <c r="T495" s="1">
        <v>-2.2200000000000002</v>
      </c>
      <c r="U495" s="1">
        <v>-2.37</v>
      </c>
      <c r="V495" s="1">
        <v>-1.72</v>
      </c>
      <c r="W495" s="1">
        <v>-1.92</v>
      </c>
      <c r="Y495" s="1">
        <v>197106</v>
      </c>
      <c r="Z495" s="1">
        <v>-3.83</v>
      </c>
      <c r="AA495" s="1">
        <v>-3.7</v>
      </c>
      <c r="AB495" s="1">
        <v>-1.56</v>
      </c>
      <c r="AC495" s="1">
        <v>-0.53</v>
      </c>
      <c r="AD495" s="1">
        <v>-0.98</v>
      </c>
      <c r="AE495" s="1">
        <v>-0.83</v>
      </c>
      <c r="AF495" s="1">
        <v>-1.87</v>
      </c>
      <c r="AG495" s="1">
        <v>-1.54</v>
      </c>
      <c r="AH495" s="1">
        <v>-0.92</v>
      </c>
      <c r="AI495" s="1">
        <v>-0.79</v>
      </c>
      <c r="AK495">
        <v>199112</v>
      </c>
      <c r="AL495">
        <v>-0.12</v>
      </c>
      <c r="AM495">
        <v>7.02</v>
      </c>
      <c r="AN495">
        <v>6.25</v>
      </c>
      <c r="AO495">
        <v>4.58</v>
      </c>
      <c r="AP495">
        <v>6.55</v>
      </c>
      <c r="AQ495">
        <v>7.13</v>
      </c>
      <c r="AR495">
        <v>6.21</v>
      </c>
      <c r="AS495">
        <v>7.22</v>
      </c>
      <c r="AT495">
        <v>3.5</v>
      </c>
      <c r="AU495">
        <v>5.35</v>
      </c>
      <c r="AV495">
        <v>9.01</v>
      </c>
      <c r="AW495">
        <v>8.41</v>
      </c>
      <c r="AX495">
        <v>5.75</v>
      </c>
      <c r="AY495">
        <v>6.75</v>
      </c>
      <c r="AZ495">
        <v>5.69</v>
      </c>
      <c r="BA495">
        <v>6.84</v>
      </c>
      <c r="BB495">
        <v>7.55</v>
      </c>
      <c r="BC495">
        <v>3.81</v>
      </c>
      <c r="BD495">
        <v>3.27</v>
      </c>
      <c r="BF495" s="1">
        <v>199112</v>
      </c>
      <c r="BG495" s="1">
        <v>-0.06</v>
      </c>
      <c r="BH495" s="1">
        <v>6.01</v>
      </c>
      <c r="BI495" s="1">
        <v>6.72</v>
      </c>
      <c r="BJ495" s="1">
        <v>5.81</v>
      </c>
      <c r="BK495" s="1">
        <v>5.23</v>
      </c>
      <c r="BL495" s="1">
        <v>7.73</v>
      </c>
      <c r="BM495" s="1">
        <v>6.87</v>
      </c>
      <c r="BN495" s="1">
        <v>6.43</v>
      </c>
      <c r="BO495" s="1">
        <v>5.57</v>
      </c>
      <c r="BP495" s="1">
        <v>2.81</v>
      </c>
      <c r="BQ495" s="1">
        <v>9.14</v>
      </c>
      <c r="BR495" s="1">
        <v>8.61</v>
      </c>
      <c r="BS495" s="1">
        <v>6.77</v>
      </c>
      <c r="BT495" s="1">
        <v>7.42</v>
      </c>
      <c r="BU495" s="1">
        <v>6.24</v>
      </c>
      <c r="BV495" s="1">
        <v>6.39</v>
      </c>
      <c r="BW495" s="1">
        <v>6.47</v>
      </c>
      <c r="BX495" s="1">
        <v>7.22</v>
      </c>
      <c r="BY495" s="1">
        <v>4.3899999999999997</v>
      </c>
      <c r="CA495" s="1">
        <v>196612</v>
      </c>
      <c r="CB495" s="1">
        <v>-5.33</v>
      </c>
      <c r="CC495" s="1">
        <v>2.2000000000000002</v>
      </c>
      <c r="CD495" s="1">
        <v>2.35</v>
      </c>
      <c r="CE495" s="1">
        <v>0.85</v>
      </c>
      <c r="CF495" s="1">
        <v>2.62</v>
      </c>
      <c r="CG495" s="1">
        <v>2.66</v>
      </c>
      <c r="CH495" s="1">
        <v>1.0900000000000001</v>
      </c>
      <c r="CI495" s="1">
        <v>1.97</v>
      </c>
      <c r="CJ495" s="1">
        <v>0.89</v>
      </c>
      <c r="CK495" s="1">
        <v>1.93</v>
      </c>
      <c r="CL495" s="1">
        <v>3.42</v>
      </c>
      <c r="CM495" s="1">
        <v>1.1499999999999999</v>
      </c>
      <c r="CN495" s="1">
        <v>4.16</v>
      </c>
      <c r="CO495" s="1">
        <v>0.75</v>
      </c>
      <c r="CP495" s="1">
        <v>1.44</v>
      </c>
      <c r="CQ495" s="1">
        <v>3.08</v>
      </c>
      <c r="CR495" s="1">
        <v>0.76</v>
      </c>
      <c r="CS495" s="1">
        <v>1.03</v>
      </c>
      <c r="CT495" s="1">
        <v>0.77</v>
      </c>
      <c r="CV495" s="1">
        <v>196712</v>
      </c>
      <c r="CW495" s="1">
        <v>14.09</v>
      </c>
      <c r="CX495" s="1">
        <v>7.32</v>
      </c>
      <c r="CY495" s="1">
        <v>6.27</v>
      </c>
      <c r="CZ495" s="1">
        <v>4.5199999999999996</v>
      </c>
      <c r="DA495" s="1">
        <v>6.86</v>
      </c>
      <c r="DB495" s="1">
        <v>7.81</v>
      </c>
      <c r="DC495" s="1">
        <v>5.47</v>
      </c>
      <c r="DD495" s="1">
        <v>6.01</v>
      </c>
      <c r="DE495" s="1">
        <v>4.16</v>
      </c>
      <c r="DF495" s="1">
        <v>7.49</v>
      </c>
      <c r="DG495" s="1">
        <v>6.18</v>
      </c>
      <c r="DH495" s="1">
        <v>8.4</v>
      </c>
      <c r="DI495" s="1">
        <v>7.27</v>
      </c>
      <c r="DJ495" s="1">
        <v>5.41</v>
      </c>
      <c r="DK495" s="1">
        <v>5.53</v>
      </c>
      <c r="DL495" s="1">
        <v>6.73</v>
      </c>
      <c r="DM495" s="1">
        <v>5.32</v>
      </c>
      <c r="DN495" s="1">
        <v>3.93</v>
      </c>
      <c r="DO495" s="1">
        <v>4.3600000000000003</v>
      </c>
      <c r="DQ495" s="1">
        <v>196612</v>
      </c>
      <c r="DR495" s="1">
        <v>-99.99</v>
      </c>
      <c r="DS495" s="1">
        <v>1.36</v>
      </c>
      <c r="DT495" s="1">
        <v>2.0699999999999998</v>
      </c>
      <c r="DU495" s="1">
        <v>1.7</v>
      </c>
      <c r="DV495" s="1">
        <v>1.2</v>
      </c>
      <c r="DW495" s="1">
        <v>2.16</v>
      </c>
      <c r="DX495" s="1">
        <v>1.99</v>
      </c>
      <c r="DY495" s="1">
        <v>2.42</v>
      </c>
      <c r="DZ495" s="1">
        <v>1.32</v>
      </c>
      <c r="EA495" s="1">
        <v>0.88</v>
      </c>
      <c r="EB495" s="1">
        <v>2.36</v>
      </c>
      <c r="EC495" s="1">
        <v>2.37</v>
      </c>
      <c r="ED495" s="1">
        <v>1.93</v>
      </c>
      <c r="EE495" s="1">
        <v>2.15</v>
      </c>
      <c r="EF495" s="1">
        <v>1.83</v>
      </c>
      <c r="EG495" s="1">
        <v>2.39</v>
      </c>
      <c r="EH495" s="1">
        <v>2.4500000000000002</v>
      </c>
      <c r="EI495" s="1">
        <v>2.37</v>
      </c>
      <c r="EJ495" s="1">
        <v>0.26</v>
      </c>
      <c r="EL495">
        <v>196612</v>
      </c>
      <c r="EM495">
        <v>0.13</v>
      </c>
      <c r="EN495">
        <v>1.95</v>
      </c>
      <c r="EO495">
        <v>-1.28</v>
      </c>
      <c r="EP495">
        <v>0.4</v>
      </c>
      <c r="ER495" s="1">
        <v>196706</v>
      </c>
      <c r="ES495" s="1">
        <v>6.03</v>
      </c>
      <c r="EU495" s="1">
        <v>196607</v>
      </c>
      <c r="EV495" s="1">
        <v>1.24</v>
      </c>
      <c r="EX495" s="1">
        <v>197106</v>
      </c>
      <c r="EY495" s="1">
        <v>-0.95</v>
      </c>
      <c r="FA495" s="1">
        <v>196706</v>
      </c>
      <c r="FB495" s="1">
        <f>IF(ISERROR(VLOOKUP($FA495,MOM,LOOKUPS!C$12,0)*$FB$6+VLOOKUP($FA495,STREV,LOOKUPS!C$10,0)*$FC$6+VLOOKUP($FA495,LTREV,LOOKUPS!C$9,0)*$FD$6+VLOOKUP($FA495,CFP,LOOKUPS!C$6,0)*$FE$6+VLOOKUP($FA495,EP,LOOKUPS!C$8,0)*$FF$6+VLOOKUP($FA495,BM,LOOKUPS!C$5,0)*$FG$6+VLOOKUP($FA495,DIV,LOOKUPS!C$7,0)*$FH$6++VLOOKUP($FA495,SIZE,LOOKUPS!C$11,0)*$FI$6),"",VLOOKUP($FA495,MOM,LOOKUPS!C$12,0)*$FB$6+VLOOKUP($FA495,STREV,LOOKUPS!C$10,0)*$FC$6+VLOOKUP($FA495,LTREV,LOOKUPS!C$9,0)*$FD$6+VLOOKUP($FA495,CFP,LOOKUPS!C$6,0)*$FE$6+VLOOKUP($FA495,EP,LOOKUPS!C$8,0)*$FF$6+VLOOKUP($FA495,BM,LOOKUPS!C$5,0)*$FG$6+VLOOKUP($FA495,DIV,LOOKUPS!C$7,0)*$FH$6++VLOOKUP($FA495,SIZE,LOOKUPS!C$11,0)*$FI$6)</f>
        <v>8.8496000000000006</v>
      </c>
      <c r="FC495" s="1">
        <f>IF(ISERROR(VLOOKUP($FA495,MOM,LOOKUPS!D$12,0)*$FB$6+VLOOKUP($FA495,STREV,LOOKUPS!D$10,0)*$FC$6+VLOOKUP($FA495,LTREV,LOOKUPS!D$9,0)*$FD$6+VLOOKUP($FA495,CFP,LOOKUPS!D$6,0)*$FE$6+VLOOKUP($FA495,EP,LOOKUPS!D$8,0)*$FF$6+VLOOKUP($FA495,BM,LOOKUPS!D$5,0)*$FG$6+VLOOKUP($FA495,DIV,LOOKUPS!D$7,0)*$FH$6++VLOOKUP($FA495,SIZE,LOOKUPS!D$11,0)*$FI$6),"",VLOOKUP($FA495,MOM,LOOKUPS!D$12,0)*$FB$6+VLOOKUP($FA495,STREV,LOOKUPS!D$10,0)*$FC$6+VLOOKUP($FA495,LTREV,LOOKUPS!D$9,0)*$FD$6+VLOOKUP($FA495,CFP,LOOKUPS!D$6,0)*$FE$6+VLOOKUP($FA495,EP,LOOKUPS!D$8,0)*$FF$6+VLOOKUP($FA495,BM,LOOKUPS!D$5,0)*$FG$6+VLOOKUP($FA495,DIV,LOOKUPS!D$7,0)*$FH$6++VLOOKUP($FA495,SIZE,LOOKUPS!D$11,0)*$FI$6)</f>
        <v>6.9013000000000009</v>
      </c>
      <c r="FD495" s="1">
        <f>IF(ISERROR(VLOOKUP($FA495,MOM,LOOKUPS!E$12,0)*$FB$6+VLOOKUP($FA495,STREV,LOOKUPS!E$10,0)*$FC$6+VLOOKUP($FA495,LTREV,LOOKUPS!E$9,0)*$FD$6+VLOOKUP($FA495,CFP,LOOKUPS!E$6,0)*$FE$6+VLOOKUP($FA495,EP,LOOKUPS!E$8,0)*$FF$6+VLOOKUP($FA495,BM,LOOKUPS!E$5,0)*$FG$6+VLOOKUP($FA495,DIV,LOOKUPS!E$7,0)*$FH$6++VLOOKUP($FA495,SIZE,LOOKUPS!E$11,0)*$FI$6),"",VLOOKUP($FA495,MOM,LOOKUPS!E$12,0)*$FB$6+VLOOKUP($FA495,STREV,LOOKUPS!E$10,0)*$FC$6+VLOOKUP($FA495,LTREV,LOOKUPS!E$9,0)*$FD$6+VLOOKUP($FA495,CFP,LOOKUPS!E$6,0)*$FE$6+VLOOKUP($FA495,EP,LOOKUPS!E$8,0)*$FF$6+VLOOKUP($FA495,BM,LOOKUPS!E$5,0)*$FG$6+VLOOKUP($FA495,DIV,LOOKUPS!E$7,0)*$FH$6++VLOOKUP($FA495,SIZE,LOOKUPS!E$11,0)*$FI$6)</f>
        <v>6.410400000000001</v>
      </c>
      <c r="FE495" s="1">
        <f>IF(ISERROR(VLOOKUP($FA495,MOM,LOOKUPS!F$12,0)*$FB$6+VLOOKUP($FA495,STREV,LOOKUPS!F$10,0)*$FC$6+VLOOKUP($FA495,LTREV,LOOKUPS!F$9,0)*$FD$6+VLOOKUP($FA495,CFP,LOOKUPS!F$6,0)*$FE$6+VLOOKUP($FA495,EP,LOOKUPS!F$8,0)*$FF$6+VLOOKUP($FA495,BM,LOOKUPS!F$5,0)*$FG$6+VLOOKUP($FA495,DIV,LOOKUPS!F$7,0)*$FH$6++VLOOKUP($FA495,SIZE,LOOKUPS!F$11,0)*$FI$6),"",VLOOKUP($FA495,MOM,LOOKUPS!F$12,0)*$FB$6+VLOOKUP($FA495,STREV,LOOKUPS!F$10,0)*$FC$6+VLOOKUP($FA495,LTREV,LOOKUPS!F$9,0)*$FD$6+VLOOKUP($FA495,CFP,LOOKUPS!F$6,0)*$FE$6+VLOOKUP($FA495,EP,LOOKUPS!F$8,0)*$FF$6+VLOOKUP($FA495,BM,LOOKUPS!F$5,0)*$FG$6+VLOOKUP($FA495,DIV,LOOKUPS!F$7,0)*$FH$6++VLOOKUP($FA495,SIZE,LOOKUPS!F$11,0)*$FI$6)</f>
        <v>6.210700000000001</v>
      </c>
      <c r="FF495" s="1">
        <f>IF(ISERROR(VLOOKUP($FA495,MOM,LOOKUPS!G$12,0)*$FB$6+VLOOKUP($FA495,STREV,LOOKUPS!G$10,0)*$FC$6+VLOOKUP($FA495,LTREV,LOOKUPS!G$9,0)*$FD$6+VLOOKUP($FA495,CFP,LOOKUPS!G$6,0)*$FE$6+VLOOKUP($FA495,EP,LOOKUPS!G$8,0)*$FF$6+VLOOKUP($FA495,BM,LOOKUPS!G$5,0)*$FG$6+VLOOKUP($FA495,DIV,LOOKUPS!G$7,0)*$FH$6++VLOOKUP($FA495,SIZE,LOOKUPS!G$11,0)*$FI$6),"",VLOOKUP($FA495,MOM,LOOKUPS!G$12,0)*$FB$6+VLOOKUP($FA495,STREV,LOOKUPS!G$10,0)*$FC$6+VLOOKUP($FA495,LTREV,LOOKUPS!G$9,0)*$FD$6+VLOOKUP($FA495,CFP,LOOKUPS!G$6,0)*$FE$6+VLOOKUP($FA495,EP,LOOKUPS!G$8,0)*$FF$6+VLOOKUP($FA495,BM,LOOKUPS!G$5,0)*$FG$6+VLOOKUP($FA495,DIV,LOOKUPS!G$7,0)*$FH$6++VLOOKUP($FA495,SIZE,LOOKUPS!G$11,0)*$FI$6)</f>
        <v>6.8884999999999996</v>
      </c>
      <c r="FG495" s="1">
        <f>IF(ISERROR(VLOOKUP($FA495,MOM,LOOKUPS!H$12,0)*$FB$6+VLOOKUP($FA495,STREV,LOOKUPS!H$10,0)*$FC$6+VLOOKUP($FA495,LTREV,LOOKUPS!H$9,0)*$FD$6+VLOOKUP($FA495,CFP,LOOKUPS!H$6,0)*$FE$6+VLOOKUP($FA495,EP,LOOKUPS!H$8,0)*$FF$6+VLOOKUP($FA495,BM,LOOKUPS!H$5,0)*$FG$6+VLOOKUP($FA495,DIV,LOOKUPS!H$7,0)*$FH$6++VLOOKUP($FA495,SIZE,LOOKUPS!H$11,0)*$FI$6),"",VLOOKUP($FA495,MOM,LOOKUPS!H$12,0)*$FB$6+VLOOKUP($FA495,STREV,LOOKUPS!H$10,0)*$FC$6+VLOOKUP($FA495,LTREV,LOOKUPS!H$9,0)*$FD$6+VLOOKUP($FA495,CFP,LOOKUPS!H$6,0)*$FE$6+VLOOKUP($FA495,EP,LOOKUPS!H$8,0)*$FF$6+VLOOKUP($FA495,BM,LOOKUPS!H$5,0)*$FG$6+VLOOKUP($FA495,DIV,LOOKUPS!H$7,0)*$FH$6++VLOOKUP($FA495,SIZE,LOOKUPS!H$11,0)*$FI$6)</f>
        <v>6.9230000000000009</v>
      </c>
      <c r="FH495" s="1">
        <f>IF(ISERROR(VLOOKUP($FA495,MOM,LOOKUPS!I$12,0)*$FB$6+VLOOKUP($FA495,STREV,LOOKUPS!I$10,0)*$FC$6+VLOOKUP($FA495,LTREV,LOOKUPS!I$9,0)*$FD$6+VLOOKUP($FA495,CFP,LOOKUPS!I$6,0)*$FE$6+VLOOKUP($FA495,EP,LOOKUPS!I$8,0)*$FF$6+VLOOKUP($FA495,BM,LOOKUPS!I$5,0)*$FG$6+VLOOKUP($FA495,DIV,LOOKUPS!I$7,0)*$FH$6++VLOOKUP($FA495,SIZE,LOOKUPS!I$11,0)*$FI$6),"",VLOOKUP($FA495,MOM,LOOKUPS!I$12,0)*$FB$6+VLOOKUP($FA495,STREV,LOOKUPS!I$10,0)*$FC$6+VLOOKUP($FA495,LTREV,LOOKUPS!I$9,0)*$FD$6+VLOOKUP($FA495,CFP,LOOKUPS!I$6,0)*$FE$6+VLOOKUP($FA495,EP,LOOKUPS!I$8,0)*$FF$6+VLOOKUP($FA495,BM,LOOKUPS!I$5,0)*$FG$6+VLOOKUP($FA495,DIV,LOOKUPS!I$7,0)*$FH$6++VLOOKUP($FA495,SIZE,LOOKUPS!I$11,0)*$FI$6)</f>
        <v>7.7492999999999999</v>
      </c>
      <c r="FI495" s="1">
        <f>IF(ISERROR(VLOOKUP($FA495,MOM,LOOKUPS!J$12,0)*$FB$6+VLOOKUP($FA495,STREV,LOOKUPS!J$10,0)*$FC$6+VLOOKUP($FA495,LTREV,LOOKUPS!J$9,0)*$FD$6+VLOOKUP($FA495,CFP,LOOKUPS!J$6,0)*$FE$6+VLOOKUP($FA495,EP,LOOKUPS!J$8,0)*$FF$6+VLOOKUP($FA495,BM,LOOKUPS!J$5,0)*$FG$6+VLOOKUP($FA495,DIV,LOOKUPS!J$7,0)*$FH$6++VLOOKUP($FA495,SIZE,LOOKUPS!J$11,0)*$FI$6),"",VLOOKUP($FA495,MOM,LOOKUPS!J$12,0)*$FB$6+VLOOKUP($FA495,STREV,LOOKUPS!J$10,0)*$FC$6+VLOOKUP($FA495,LTREV,LOOKUPS!J$9,0)*$FD$6+VLOOKUP($FA495,CFP,LOOKUPS!J$6,0)*$FE$6+VLOOKUP($FA495,EP,LOOKUPS!J$8,0)*$FF$6+VLOOKUP($FA495,BM,LOOKUPS!J$5,0)*$FG$6+VLOOKUP($FA495,DIV,LOOKUPS!J$7,0)*$FH$6++VLOOKUP($FA495,SIZE,LOOKUPS!J$11,0)*$FI$6)</f>
        <v>8.7324000000000002</v>
      </c>
      <c r="FJ495" s="1">
        <f>IF(ISERROR(VLOOKUP($FA495,MOM,LOOKUPS!K$12,0)*$FB$6+VLOOKUP($FA495,STREV,LOOKUPS!K$10,0)*$FC$6+VLOOKUP($FA495,LTREV,LOOKUPS!K$9,0)*$FD$6+VLOOKUP($FA495,CFP,LOOKUPS!K$6,0)*$FE$6+VLOOKUP($FA495,EP,LOOKUPS!K$8,0)*$FF$6+VLOOKUP($FA495,BM,LOOKUPS!K$5,0)*$FG$6+VLOOKUP($FA495,DIV,LOOKUPS!K$7,0)*$FH$6++VLOOKUP($FA495,SIZE,LOOKUPS!K$11,0)*$FI$6),"",VLOOKUP($FA495,MOM,LOOKUPS!K$12,0)*$FB$6+VLOOKUP($FA495,STREV,LOOKUPS!K$10,0)*$FC$6+VLOOKUP($FA495,LTREV,LOOKUPS!K$9,0)*$FD$6+VLOOKUP($FA495,CFP,LOOKUPS!K$6,0)*$FE$6+VLOOKUP($FA495,EP,LOOKUPS!K$8,0)*$FF$6+VLOOKUP($FA495,BM,LOOKUPS!K$5,0)*$FG$6+VLOOKUP($FA495,DIV,LOOKUPS!K$7,0)*$FH$6++VLOOKUP($FA495,SIZE,LOOKUPS!K$11,0)*$FI$6)</f>
        <v>8.9118000000000013</v>
      </c>
      <c r="FK495" s="1">
        <f>IF(ISERROR(VLOOKUP($FA495,MOM,LOOKUPS!L$12,0)*$FB$6+VLOOKUP($FA495,STREV,LOOKUPS!L$10,0)*$FC$6+VLOOKUP($FA495,LTREV,LOOKUPS!L$9,0)*$FD$6+VLOOKUP($FA495,CFP,LOOKUPS!L$6,0)*$FE$6+VLOOKUP($FA495,EP,LOOKUPS!L$8,0)*$FF$6+VLOOKUP($FA495,BM,LOOKUPS!L$5,0)*$FG$6+VLOOKUP($FA495,DIV,LOOKUPS!L$7,0)*$FH$6++VLOOKUP($FA495,SIZE,LOOKUPS!L$11,0)*$FI$6),"",VLOOKUP($FA495,MOM,LOOKUPS!L$12,0)*$FB$6+VLOOKUP($FA495,STREV,LOOKUPS!L$10,0)*$FC$6+VLOOKUP($FA495,LTREV,LOOKUPS!L$9,0)*$FD$6+VLOOKUP($FA495,CFP,LOOKUPS!L$6,0)*$FE$6+VLOOKUP($FA495,EP,LOOKUPS!L$8,0)*$FF$6+VLOOKUP($FA495,BM,LOOKUPS!L$5,0)*$FG$6+VLOOKUP($FA495,DIV,LOOKUPS!L$7,0)*$FH$6++VLOOKUP($FA495,SIZE,LOOKUPS!L$11,0)*$FI$6)</f>
        <v>11.605500000000001</v>
      </c>
    </row>
    <row r="496" spans="1:167" x14ac:dyDescent="0.3">
      <c r="A496" s="1">
        <v>196707</v>
      </c>
      <c r="B496" s="1">
        <v>11.15</v>
      </c>
      <c r="C496" s="1">
        <v>9.25</v>
      </c>
      <c r="D496" s="1">
        <v>7.85</v>
      </c>
      <c r="E496" s="1">
        <v>6.71</v>
      </c>
      <c r="F496" s="1">
        <v>6.8</v>
      </c>
      <c r="G496" s="1">
        <v>8.02</v>
      </c>
      <c r="H496" s="1">
        <v>9.06</v>
      </c>
      <c r="I496" s="1">
        <v>8.3699999999999992</v>
      </c>
      <c r="J496" s="1">
        <v>7.32</v>
      </c>
      <c r="K496" s="1">
        <v>8.81</v>
      </c>
      <c r="M496" s="1">
        <v>196608</v>
      </c>
      <c r="N496" s="1">
        <v>-10.77</v>
      </c>
      <c r="O496" s="1">
        <v>-9.8800000000000008</v>
      </c>
      <c r="P496" s="1">
        <v>-10.130000000000001</v>
      </c>
      <c r="Q496" s="1">
        <v>-10.41</v>
      </c>
      <c r="R496" s="1">
        <v>-8.9700000000000006</v>
      </c>
      <c r="S496" s="1">
        <v>-9.5500000000000007</v>
      </c>
      <c r="T496" s="1">
        <v>-8.58</v>
      </c>
      <c r="U496" s="1">
        <v>-9.49</v>
      </c>
      <c r="V496" s="1">
        <v>-10.24</v>
      </c>
      <c r="W496" s="1">
        <v>-11.76</v>
      </c>
      <c r="Y496" s="1">
        <v>197107</v>
      </c>
      <c r="Z496" s="1">
        <v>-8.33</v>
      </c>
      <c r="AA496" s="1">
        <v>-6.82</v>
      </c>
      <c r="AB496" s="1">
        <v>-5.61</v>
      </c>
      <c r="AC496" s="1">
        <v>-4.3600000000000003</v>
      </c>
      <c r="AD496" s="1">
        <v>-3.54</v>
      </c>
      <c r="AE496" s="1">
        <v>-3.84</v>
      </c>
      <c r="AF496" s="1">
        <v>-2.79</v>
      </c>
      <c r="AG496" s="1">
        <v>-4.26</v>
      </c>
      <c r="AH496" s="1">
        <v>-4.8499999999999996</v>
      </c>
      <c r="AI496" s="1">
        <v>-5.69</v>
      </c>
      <c r="AK496">
        <v>199201</v>
      </c>
      <c r="AL496">
        <v>30.61</v>
      </c>
      <c r="AM496">
        <v>9.24</v>
      </c>
      <c r="AN496">
        <v>7.81</v>
      </c>
      <c r="AO496">
        <v>13.67</v>
      </c>
      <c r="AP496">
        <v>9.75</v>
      </c>
      <c r="AQ496">
        <v>7.09</v>
      </c>
      <c r="AR496">
        <v>8.77</v>
      </c>
      <c r="AS496">
        <v>8.2899999999999991</v>
      </c>
      <c r="AT496">
        <v>15.28</v>
      </c>
      <c r="AU496">
        <v>10.55</v>
      </c>
      <c r="AV496">
        <v>8.1</v>
      </c>
      <c r="AW496">
        <v>7.73</v>
      </c>
      <c r="AX496">
        <v>6.41</v>
      </c>
      <c r="AY496">
        <v>8.7799999999999994</v>
      </c>
      <c r="AZ496">
        <v>8.75</v>
      </c>
      <c r="BA496">
        <v>7.19</v>
      </c>
      <c r="BB496">
        <v>9.25</v>
      </c>
      <c r="BC496">
        <v>10.66</v>
      </c>
      <c r="BD496">
        <v>18.73</v>
      </c>
      <c r="BF496" s="1">
        <v>199201</v>
      </c>
      <c r="BG496" s="1">
        <v>29.41</v>
      </c>
      <c r="BH496" s="1">
        <v>10.8</v>
      </c>
      <c r="BI496" s="1">
        <v>7.09</v>
      </c>
      <c r="BJ496" s="1">
        <v>12.05</v>
      </c>
      <c r="BK496" s="1">
        <v>12.07</v>
      </c>
      <c r="BL496" s="1">
        <v>6.19</v>
      </c>
      <c r="BM496" s="1">
        <v>7.63</v>
      </c>
      <c r="BN496" s="1">
        <v>8.23</v>
      </c>
      <c r="BO496" s="1">
        <v>13.11</v>
      </c>
      <c r="BP496" s="1">
        <v>14.33</v>
      </c>
      <c r="BQ496" s="1">
        <v>8.42</v>
      </c>
      <c r="BR496" s="1">
        <v>6.59</v>
      </c>
      <c r="BS496" s="1">
        <v>5.76</v>
      </c>
      <c r="BT496" s="1">
        <v>8.6300000000000008</v>
      </c>
      <c r="BU496" s="1">
        <v>6.5</v>
      </c>
      <c r="BV496" s="1">
        <v>7.18</v>
      </c>
      <c r="BW496" s="1">
        <v>9.1300000000000008</v>
      </c>
      <c r="BX496" s="1">
        <v>9.42</v>
      </c>
      <c r="BY496" s="1">
        <v>15.75</v>
      </c>
      <c r="CA496" s="1">
        <v>196701</v>
      </c>
      <c r="CB496" s="1">
        <v>28.42</v>
      </c>
      <c r="CC496" s="1">
        <v>15.54</v>
      </c>
      <c r="CD496" s="1">
        <v>16.41</v>
      </c>
      <c r="CE496" s="1">
        <v>18.23</v>
      </c>
      <c r="CF496" s="1">
        <v>15.71</v>
      </c>
      <c r="CG496" s="1">
        <v>15.19</v>
      </c>
      <c r="CH496" s="1">
        <v>16.23</v>
      </c>
      <c r="CI496" s="1">
        <v>18.53</v>
      </c>
      <c r="CJ496" s="1">
        <v>17.71</v>
      </c>
      <c r="CK496" s="1">
        <v>16.739999999999998</v>
      </c>
      <c r="CL496" s="1">
        <v>14.51</v>
      </c>
      <c r="CM496" s="1">
        <v>15.11</v>
      </c>
      <c r="CN496" s="1">
        <v>15.27</v>
      </c>
      <c r="CO496" s="1">
        <v>14.61</v>
      </c>
      <c r="CP496" s="1">
        <v>17.920000000000002</v>
      </c>
      <c r="CQ496" s="1">
        <v>17.78</v>
      </c>
      <c r="CR496" s="1">
        <v>19.34</v>
      </c>
      <c r="CS496" s="1">
        <v>16.760000000000002</v>
      </c>
      <c r="CT496" s="1">
        <v>18.53</v>
      </c>
      <c r="CV496" s="1">
        <v>196801</v>
      </c>
      <c r="CW496" s="1">
        <v>7</v>
      </c>
      <c r="CX496" s="1">
        <v>-2.75</v>
      </c>
      <c r="CY496" s="1">
        <v>1.28</v>
      </c>
      <c r="CZ496" s="1">
        <v>4.55</v>
      </c>
      <c r="DA496" s="1">
        <v>-3.5</v>
      </c>
      <c r="DB496" s="1">
        <v>0.63</v>
      </c>
      <c r="DC496" s="1">
        <v>1.1499999999999999</v>
      </c>
      <c r="DD496" s="1">
        <v>1.74</v>
      </c>
      <c r="DE496" s="1">
        <v>5.22</v>
      </c>
      <c r="DF496" s="1">
        <v>-5.32</v>
      </c>
      <c r="DG496" s="1">
        <v>-1.53</v>
      </c>
      <c r="DH496" s="1">
        <v>-1.03</v>
      </c>
      <c r="DI496" s="1">
        <v>2.19</v>
      </c>
      <c r="DJ496" s="1">
        <v>0.76</v>
      </c>
      <c r="DK496" s="1">
        <v>1.53</v>
      </c>
      <c r="DL496" s="1">
        <v>0.39</v>
      </c>
      <c r="DM496" s="1">
        <v>3.02</v>
      </c>
      <c r="DN496" s="1">
        <v>3.98</v>
      </c>
      <c r="DO496" s="1">
        <v>6.22</v>
      </c>
      <c r="DQ496" s="1">
        <v>196701</v>
      </c>
      <c r="DR496" s="1">
        <v>-99.99</v>
      </c>
      <c r="DS496" s="1">
        <v>21.6</v>
      </c>
      <c r="DT496" s="1">
        <v>14.81</v>
      </c>
      <c r="DU496" s="1">
        <v>8.7899999999999991</v>
      </c>
      <c r="DV496" s="1">
        <v>21.92</v>
      </c>
      <c r="DW496" s="1">
        <v>18.989999999999998</v>
      </c>
      <c r="DX496" s="1">
        <v>14.36</v>
      </c>
      <c r="DY496" s="1">
        <v>10.86</v>
      </c>
      <c r="DZ496" s="1">
        <v>8.2100000000000009</v>
      </c>
      <c r="EA496" s="1">
        <v>23.21</v>
      </c>
      <c r="EB496" s="1">
        <v>17.3</v>
      </c>
      <c r="EC496" s="1">
        <v>19.559999999999999</v>
      </c>
      <c r="ED496" s="1">
        <v>18.41</v>
      </c>
      <c r="EE496" s="1">
        <v>13.84</v>
      </c>
      <c r="EF496" s="1">
        <v>14.88</v>
      </c>
      <c r="EG496" s="1">
        <v>11.77</v>
      </c>
      <c r="EH496" s="1">
        <v>9.93</v>
      </c>
      <c r="EI496" s="1">
        <v>8.8000000000000007</v>
      </c>
      <c r="EJ496" s="1">
        <v>7.61</v>
      </c>
      <c r="EL496">
        <v>196701</v>
      </c>
      <c r="EM496">
        <v>8.15</v>
      </c>
      <c r="EN496">
        <v>8.25</v>
      </c>
      <c r="EO496">
        <v>2.4500000000000002</v>
      </c>
      <c r="EP496">
        <v>0.43</v>
      </c>
      <c r="ER496" s="1">
        <v>196707</v>
      </c>
      <c r="ES496" s="1">
        <v>-1.07</v>
      </c>
      <c r="EU496" s="1">
        <v>196608</v>
      </c>
      <c r="EV496" s="1">
        <v>0.32</v>
      </c>
      <c r="EX496" s="1">
        <v>197107</v>
      </c>
      <c r="EY496" s="1">
        <v>-2.83</v>
      </c>
      <c r="FA496" s="1">
        <v>196707</v>
      </c>
      <c r="FB496" s="1">
        <f>IF(ISERROR(VLOOKUP($FA496,MOM,LOOKUPS!C$12,0)*$FB$6+VLOOKUP($FA496,STREV,LOOKUPS!C$10,0)*$FC$6+VLOOKUP($FA496,LTREV,LOOKUPS!C$9,0)*$FD$6+VLOOKUP($FA496,CFP,LOOKUPS!C$6,0)*$FE$6+VLOOKUP($FA496,EP,LOOKUPS!C$8,0)*$FF$6+VLOOKUP($FA496,BM,LOOKUPS!C$5,0)*$FG$6+VLOOKUP($FA496,DIV,LOOKUPS!C$7,0)*$FH$6++VLOOKUP($FA496,SIZE,LOOKUPS!C$11,0)*$FI$6),"",VLOOKUP($FA496,MOM,LOOKUPS!C$12,0)*$FB$6+VLOOKUP($FA496,STREV,LOOKUPS!C$10,0)*$FC$6+VLOOKUP($FA496,LTREV,LOOKUPS!C$9,0)*$FD$6+VLOOKUP($FA496,CFP,LOOKUPS!C$6,0)*$FE$6+VLOOKUP($FA496,EP,LOOKUPS!C$8,0)*$FF$6+VLOOKUP($FA496,BM,LOOKUPS!C$5,0)*$FG$6+VLOOKUP($FA496,DIV,LOOKUPS!C$7,0)*$FH$6++VLOOKUP($FA496,SIZE,LOOKUPS!C$11,0)*$FI$6)</f>
        <v>8.3773</v>
      </c>
      <c r="FC496" s="1">
        <f>IF(ISERROR(VLOOKUP($FA496,MOM,LOOKUPS!D$12,0)*$FB$6+VLOOKUP($FA496,STREV,LOOKUPS!D$10,0)*$FC$6+VLOOKUP($FA496,LTREV,LOOKUPS!D$9,0)*$FD$6+VLOOKUP($FA496,CFP,LOOKUPS!D$6,0)*$FE$6+VLOOKUP($FA496,EP,LOOKUPS!D$8,0)*$FF$6+VLOOKUP($FA496,BM,LOOKUPS!D$5,0)*$FG$6+VLOOKUP($FA496,DIV,LOOKUPS!D$7,0)*$FH$6++VLOOKUP($FA496,SIZE,LOOKUPS!D$11,0)*$FI$6),"",VLOOKUP($FA496,MOM,LOOKUPS!D$12,0)*$FB$6+VLOOKUP($FA496,STREV,LOOKUPS!D$10,0)*$FC$6+VLOOKUP($FA496,LTREV,LOOKUPS!D$9,0)*$FD$6+VLOOKUP($FA496,CFP,LOOKUPS!D$6,0)*$FE$6+VLOOKUP($FA496,EP,LOOKUPS!D$8,0)*$FF$6+VLOOKUP($FA496,BM,LOOKUPS!D$5,0)*$FG$6+VLOOKUP($FA496,DIV,LOOKUPS!D$7,0)*$FH$6++VLOOKUP($FA496,SIZE,LOOKUPS!D$11,0)*$FI$6)</f>
        <v>8.1457000000000015</v>
      </c>
      <c r="FD496" s="1">
        <f>IF(ISERROR(VLOOKUP($FA496,MOM,LOOKUPS!E$12,0)*$FB$6+VLOOKUP($FA496,STREV,LOOKUPS!E$10,0)*$FC$6+VLOOKUP($FA496,LTREV,LOOKUPS!E$9,0)*$FD$6+VLOOKUP($FA496,CFP,LOOKUPS!E$6,0)*$FE$6+VLOOKUP($FA496,EP,LOOKUPS!E$8,0)*$FF$6+VLOOKUP($FA496,BM,LOOKUPS!E$5,0)*$FG$6+VLOOKUP($FA496,DIV,LOOKUPS!E$7,0)*$FH$6++VLOOKUP($FA496,SIZE,LOOKUPS!E$11,0)*$FI$6),"",VLOOKUP($FA496,MOM,LOOKUPS!E$12,0)*$FB$6+VLOOKUP($FA496,STREV,LOOKUPS!E$10,0)*$FC$6+VLOOKUP($FA496,LTREV,LOOKUPS!E$9,0)*$FD$6+VLOOKUP($FA496,CFP,LOOKUPS!E$6,0)*$FE$6+VLOOKUP($FA496,EP,LOOKUPS!E$8,0)*$FF$6+VLOOKUP($FA496,BM,LOOKUPS!E$5,0)*$FG$6+VLOOKUP($FA496,DIV,LOOKUPS!E$7,0)*$FH$6++VLOOKUP($FA496,SIZE,LOOKUPS!E$11,0)*$FI$6)</f>
        <v>7.7908000000000008</v>
      </c>
      <c r="FE496" s="1">
        <f>IF(ISERROR(VLOOKUP($FA496,MOM,LOOKUPS!F$12,0)*$FB$6+VLOOKUP($FA496,STREV,LOOKUPS!F$10,0)*$FC$6+VLOOKUP($FA496,LTREV,LOOKUPS!F$9,0)*$FD$6+VLOOKUP($FA496,CFP,LOOKUPS!F$6,0)*$FE$6+VLOOKUP($FA496,EP,LOOKUPS!F$8,0)*$FF$6+VLOOKUP($FA496,BM,LOOKUPS!F$5,0)*$FG$6+VLOOKUP($FA496,DIV,LOOKUPS!F$7,0)*$FH$6++VLOOKUP($FA496,SIZE,LOOKUPS!F$11,0)*$FI$6),"",VLOOKUP($FA496,MOM,LOOKUPS!F$12,0)*$FB$6+VLOOKUP($FA496,STREV,LOOKUPS!F$10,0)*$FC$6+VLOOKUP($FA496,LTREV,LOOKUPS!F$9,0)*$FD$6+VLOOKUP($FA496,CFP,LOOKUPS!F$6,0)*$FE$6+VLOOKUP($FA496,EP,LOOKUPS!F$8,0)*$FF$6+VLOOKUP($FA496,BM,LOOKUPS!F$5,0)*$FG$6+VLOOKUP($FA496,DIV,LOOKUPS!F$7,0)*$FH$6++VLOOKUP($FA496,SIZE,LOOKUPS!F$11,0)*$FI$6)</f>
        <v>7.1180000000000003</v>
      </c>
      <c r="FF496" s="1">
        <f>IF(ISERROR(VLOOKUP($FA496,MOM,LOOKUPS!G$12,0)*$FB$6+VLOOKUP($FA496,STREV,LOOKUPS!G$10,0)*$FC$6+VLOOKUP($FA496,LTREV,LOOKUPS!G$9,0)*$FD$6+VLOOKUP($FA496,CFP,LOOKUPS!G$6,0)*$FE$6+VLOOKUP($FA496,EP,LOOKUPS!G$8,0)*$FF$6+VLOOKUP($FA496,BM,LOOKUPS!G$5,0)*$FG$6+VLOOKUP($FA496,DIV,LOOKUPS!G$7,0)*$FH$6++VLOOKUP($FA496,SIZE,LOOKUPS!G$11,0)*$FI$6),"",VLOOKUP($FA496,MOM,LOOKUPS!G$12,0)*$FB$6+VLOOKUP($FA496,STREV,LOOKUPS!G$10,0)*$FC$6+VLOOKUP($FA496,LTREV,LOOKUPS!G$9,0)*$FD$6+VLOOKUP($FA496,CFP,LOOKUPS!G$6,0)*$FE$6+VLOOKUP($FA496,EP,LOOKUPS!G$8,0)*$FF$6+VLOOKUP($FA496,BM,LOOKUPS!G$5,0)*$FG$6+VLOOKUP($FA496,DIV,LOOKUPS!G$7,0)*$FH$6++VLOOKUP($FA496,SIZE,LOOKUPS!G$11,0)*$FI$6)</f>
        <v>8.1092000000000013</v>
      </c>
      <c r="FG496" s="1">
        <f>IF(ISERROR(VLOOKUP($FA496,MOM,LOOKUPS!H$12,0)*$FB$6+VLOOKUP($FA496,STREV,LOOKUPS!H$10,0)*$FC$6+VLOOKUP($FA496,LTREV,LOOKUPS!H$9,0)*$FD$6+VLOOKUP($FA496,CFP,LOOKUPS!H$6,0)*$FE$6+VLOOKUP($FA496,EP,LOOKUPS!H$8,0)*$FF$6+VLOOKUP($FA496,BM,LOOKUPS!H$5,0)*$FG$6+VLOOKUP($FA496,DIV,LOOKUPS!H$7,0)*$FH$6++VLOOKUP($FA496,SIZE,LOOKUPS!H$11,0)*$FI$6),"",VLOOKUP($FA496,MOM,LOOKUPS!H$12,0)*$FB$6+VLOOKUP($FA496,STREV,LOOKUPS!H$10,0)*$FC$6+VLOOKUP($FA496,LTREV,LOOKUPS!H$9,0)*$FD$6+VLOOKUP($FA496,CFP,LOOKUPS!H$6,0)*$FE$6+VLOOKUP($FA496,EP,LOOKUPS!H$8,0)*$FF$6+VLOOKUP($FA496,BM,LOOKUPS!H$5,0)*$FG$6+VLOOKUP($FA496,DIV,LOOKUPS!H$7,0)*$FH$6++VLOOKUP($FA496,SIZE,LOOKUPS!H$11,0)*$FI$6)</f>
        <v>8.2779000000000007</v>
      </c>
      <c r="FH496" s="1">
        <f>IF(ISERROR(VLOOKUP($FA496,MOM,LOOKUPS!I$12,0)*$FB$6+VLOOKUP($FA496,STREV,LOOKUPS!I$10,0)*$FC$6+VLOOKUP($FA496,LTREV,LOOKUPS!I$9,0)*$FD$6+VLOOKUP($FA496,CFP,LOOKUPS!I$6,0)*$FE$6+VLOOKUP($FA496,EP,LOOKUPS!I$8,0)*$FF$6+VLOOKUP($FA496,BM,LOOKUPS!I$5,0)*$FG$6+VLOOKUP($FA496,DIV,LOOKUPS!I$7,0)*$FH$6++VLOOKUP($FA496,SIZE,LOOKUPS!I$11,0)*$FI$6),"",VLOOKUP($FA496,MOM,LOOKUPS!I$12,0)*$FB$6+VLOOKUP($FA496,STREV,LOOKUPS!I$10,0)*$FC$6+VLOOKUP($FA496,LTREV,LOOKUPS!I$9,0)*$FD$6+VLOOKUP($FA496,CFP,LOOKUPS!I$6,0)*$FE$6+VLOOKUP($FA496,EP,LOOKUPS!I$8,0)*$FF$6+VLOOKUP($FA496,BM,LOOKUPS!I$5,0)*$FG$6+VLOOKUP($FA496,DIV,LOOKUPS!I$7,0)*$FH$6++VLOOKUP($FA496,SIZE,LOOKUPS!I$11,0)*$FI$6)</f>
        <v>8.4802</v>
      </c>
      <c r="FI496" s="1">
        <f>IF(ISERROR(VLOOKUP($FA496,MOM,LOOKUPS!J$12,0)*$FB$6+VLOOKUP($FA496,STREV,LOOKUPS!J$10,0)*$FC$6+VLOOKUP($FA496,LTREV,LOOKUPS!J$9,0)*$FD$6+VLOOKUP($FA496,CFP,LOOKUPS!J$6,0)*$FE$6+VLOOKUP($FA496,EP,LOOKUPS!J$8,0)*$FF$6+VLOOKUP($FA496,BM,LOOKUPS!J$5,0)*$FG$6+VLOOKUP($FA496,DIV,LOOKUPS!J$7,0)*$FH$6++VLOOKUP($FA496,SIZE,LOOKUPS!J$11,0)*$FI$6),"",VLOOKUP($FA496,MOM,LOOKUPS!J$12,0)*$FB$6+VLOOKUP($FA496,STREV,LOOKUPS!J$10,0)*$FC$6+VLOOKUP($FA496,LTREV,LOOKUPS!J$9,0)*$FD$6+VLOOKUP($FA496,CFP,LOOKUPS!J$6,0)*$FE$6+VLOOKUP($FA496,EP,LOOKUPS!J$8,0)*$FF$6+VLOOKUP($FA496,BM,LOOKUPS!J$5,0)*$FG$6+VLOOKUP($FA496,DIV,LOOKUPS!J$7,0)*$FH$6++VLOOKUP($FA496,SIZE,LOOKUPS!J$11,0)*$FI$6)</f>
        <v>8.0488</v>
      </c>
      <c r="FJ496" s="1">
        <f>IF(ISERROR(VLOOKUP($FA496,MOM,LOOKUPS!K$12,0)*$FB$6+VLOOKUP($FA496,STREV,LOOKUPS!K$10,0)*$FC$6+VLOOKUP($FA496,LTREV,LOOKUPS!K$9,0)*$FD$6+VLOOKUP($FA496,CFP,LOOKUPS!K$6,0)*$FE$6+VLOOKUP($FA496,EP,LOOKUPS!K$8,0)*$FF$6+VLOOKUP($FA496,BM,LOOKUPS!K$5,0)*$FG$6+VLOOKUP($FA496,DIV,LOOKUPS!K$7,0)*$FH$6++VLOOKUP($FA496,SIZE,LOOKUPS!K$11,0)*$FI$6),"",VLOOKUP($FA496,MOM,LOOKUPS!K$12,0)*$FB$6+VLOOKUP($FA496,STREV,LOOKUPS!K$10,0)*$FC$6+VLOOKUP($FA496,LTREV,LOOKUPS!K$9,0)*$FD$6+VLOOKUP($FA496,CFP,LOOKUPS!K$6,0)*$FE$6+VLOOKUP($FA496,EP,LOOKUPS!K$8,0)*$FF$6+VLOOKUP($FA496,BM,LOOKUPS!K$5,0)*$FG$6+VLOOKUP($FA496,DIV,LOOKUPS!K$7,0)*$FH$6++VLOOKUP($FA496,SIZE,LOOKUPS!K$11,0)*$FI$6)</f>
        <v>8.7885000000000009</v>
      </c>
      <c r="FK496" s="1">
        <f>IF(ISERROR(VLOOKUP($FA496,MOM,LOOKUPS!L$12,0)*$FB$6+VLOOKUP($FA496,STREV,LOOKUPS!L$10,0)*$FC$6+VLOOKUP($FA496,LTREV,LOOKUPS!L$9,0)*$FD$6+VLOOKUP($FA496,CFP,LOOKUPS!L$6,0)*$FE$6+VLOOKUP($FA496,EP,LOOKUPS!L$8,0)*$FF$6+VLOOKUP($FA496,BM,LOOKUPS!L$5,0)*$FG$6+VLOOKUP($FA496,DIV,LOOKUPS!L$7,0)*$FH$6++VLOOKUP($FA496,SIZE,LOOKUPS!L$11,0)*$FI$6),"",VLOOKUP($FA496,MOM,LOOKUPS!L$12,0)*$FB$6+VLOOKUP($FA496,STREV,LOOKUPS!L$10,0)*$FC$6+VLOOKUP($FA496,LTREV,LOOKUPS!L$9,0)*$FD$6+VLOOKUP($FA496,CFP,LOOKUPS!L$6,0)*$FE$6+VLOOKUP($FA496,EP,LOOKUPS!L$8,0)*$FF$6+VLOOKUP($FA496,BM,LOOKUPS!L$5,0)*$FG$6+VLOOKUP($FA496,DIV,LOOKUPS!L$7,0)*$FH$6++VLOOKUP($FA496,SIZE,LOOKUPS!L$11,0)*$FI$6)</f>
        <v>9.4775000000000009</v>
      </c>
    </row>
    <row r="497" spans="1:167" x14ac:dyDescent="0.3">
      <c r="A497" s="1">
        <v>196708</v>
      </c>
      <c r="B497" s="1">
        <v>2.0299999999999998</v>
      </c>
      <c r="C497" s="1">
        <v>0.81</v>
      </c>
      <c r="D497" s="1">
        <v>2.5299999999999998</v>
      </c>
      <c r="E497" s="1">
        <v>1.06</v>
      </c>
      <c r="F497" s="1">
        <v>1.65</v>
      </c>
      <c r="G497" s="1">
        <v>0.44</v>
      </c>
      <c r="H497" s="1">
        <v>1.1100000000000001</v>
      </c>
      <c r="I497" s="1">
        <v>0.77</v>
      </c>
      <c r="J497" s="1">
        <v>0.56999999999999995</v>
      </c>
      <c r="K497" s="1">
        <v>-1.37</v>
      </c>
      <c r="M497" s="1">
        <v>196609</v>
      </c>
      <c r="N497" s="1">
        <v>-1.28</v>
      </c>
      <c r="O497" s="1">
        <v>-1.33</v>
      </c>
      <c r="P497" s="1">
        <v>-1.4</v>
      </c>
      <c r="Q497" s="1">
        <v>-1.91</v>
      </c>
      <c r="R497" s="1">
        <v>-2.0699999999999998</v>
      </c>
      <c r="S497" s="1">
        <v>-1.93</v>
      </c>
      <c r="T497" s="1">
        <v>-2.0099999999999998</v>
      </c>
      <c r="U497" s="1">
        <v>-2.4900000000000002</v>
      </c>
      <c r="V497" s="1">
        <v>-2.61</v>
      </c>
      <c r="W497" s="1">
        <v>-2.0499999999999998</v>
      </c>
      <c r="Y497" s="1">
        <v>197108</v>
      </c>
      <c r="Z497" s="1">
        <v>8.25</v>
      </c>
      <c r="AA497" s="1">
        <v>6.48</v>
      </c>
      <c r="AB497" s="1">
        <v>3.35</v>
      </c>
      <c r="AC497" s="1">
        <v>3.01</v>
      </c>
      <c r="AD497" s="1">
        <v>3.34</v>
      </c>
      <c r="AE497" s="1">
        <v>2.1</v>
      </c>
      <c r="AF497" s="1">
        <v>2.87</v>
      </c>
      <c r="AG497" s="1">
        <v>3.21</v>
      </c>
      <c r="AH497" s="1">
        <v>4.05</v>
      </c>
      <c r="AI497" s="1">
        <v>4.75</v>
      </c>
      <c r="AK497">
        <v>199202</v>
      </c>
      <c r="AL497">
        <v>8.98</v>
      </c>
      <c r="AM497">
        <v>2.85</v>
      </c>
      <c r="AN497">
        <v>3.6</v>
      </c>
      <c r="AO497">
        <v>6.33</v>
      </c>
      <c r="AP497">
        <v>2.98</v>
      </c>
      <c r="AQ497">
        <v>2.99</v>
      </c>
      <c r="AR497">
        <v>3.49</v>
      </c>
      <c r="AS497">
        <v>4.1399999999999997</v>
      </c>
      <c r="AT497">
        <v>7.05</v>
      </c>
      <c r="AU497">
        <v>3.73</v>
      </c>
      <c r="AV497">
        <v>1.46</v>
      </c>
      <c r="AW497">
        <v>2.48</v>
      </c>
      <c r="AX497">
        <v>3.53</v>
      </c>
      <c r="AY497">
        <v>2.33</v>
      </c>
      <c r="AZ497">
        <v>4.6399999999999997</v>
      </c>
      <c r="BA497">
        <v>3.9</v>
      </c>
      <c r="BB497">
        <v>4.3499999999999996</v>
      </c>
      <c r="BC497">
        <v>5.83</v>
      </c>
      <c r="BD497">
        <v>7.96</v>
      </c>
      <c r="BF497" s="1">
        <v>199202</v>
      </c>
      <c r="BG497" s="1">
        <v>8.76</v>
      </c>
      <c r="BH497" s="1">
        <v>2.75</v>
      </c>
      <c r="BI497" s="1">
        <v>3.36</v>
      </c>
      <c r="BJ497" s="1">
        <v>6.04</v>
      </c>
      <c r="BK497" s="1">
        <v>3.07</v>
      </c>
      <c r="BL497" s="1">
        <v>2.14</v>
      </c>
      <c r="BM497" s="1">
        <v>3.43</v>
      </c>
      <c r="BN497" s="1">
        <v>3.56</v>
      </c>
      <c r="BO497" s="1">
        <v>7.03</v>
      </c>
      <c r="BP497" s="1">
        <v>3.79</v>
      </c>
      <c r="BQ497" s="1">
        <v>1.91</v>
      </c>
      <c r="BR497" s="1">
        <v>1.69</v>
      </c>
      <c r="BS497" s="1">
        <v>2.63</v>
      </c>
      <c r="BT497" s="1">
        <v>3.92</v>
      </c>
      <c r="BU497" s="1">
        <v>2.88</v>
      </c>
      <c r="BV497" s="1">
        <v>3.85</v>
      </c>
      <c r="BW497" s="1">
        <v>3.31</v>
      </c>
      <c r="BX497" s="1">
        <v>5.17</v>
      </c>
      <c r="BY497" s="1">
        <v>8.36</v>
      </c>
      <c r="CA497" s="1">
        <v>196702</v>
      </c>
      <c r="CB497" s="1">
        <v>18.84</v>
      </c>
      <c r="CC497" s="1">
        <v>3.79</v>
      </c>
      <c r="CD497" s="1">
        <v>3.39</v>
      </c>
      <c r="CE497" s="1">
        <v>4.28</v>
      </c>
      <c r="CF497" s="1">
        <v>4.4000000000000004</v>
      </c>
      <c r="CG497" s="1">
        <v>3.35</v>
      </c>
      <c r="CH497" s="1">
        <v>2.82</v>
      </c>
      <c r="CI497" s="1">
        <v>3.72</v>
      </c>
      <c r="CJ497" s="1">
        <v>4.43</v>
      </c>
      <c r="CK497" s="1">
        <v>5.0199999999999996</v>
      </c>
      <c r="CL497" s="1">
        <v>3.68</v>
      </c>
      <c r="CM497" s="1">
        <v>2.25</v>
      </c>
      <c r="CN497" s="1">
        <v>4.45</v>
      </c>
      <c r="CO497" s="1">
        <v>2.81</v>
      </c>
      <c r="CP497" s="1">
        <v>2.82</v>
      </c>
      <c r="CQ497" s="1">
        <v>3.5</v>
      </c>
      <c r="CR497" s="1">
        <v>3.96</v>
      </c>
      <c r="CS497" s="1">
        <v>4.1500000000000004</v>
      </c>
      <c r="CT497" s="1">
        <v>4.67</v>
      </c>
      <c r="CV497" s="1">
        <v>196802</v>
      </c>
      <c r="CW497" s="1">
        <v>-9.69</v>
      </c>
      <c r="CX497" s="1">
        <v>-6.49</v>
      </c>
      <c r="CY497" s="1">
        <v>-3.9</v>
      </c>
      <c r="CZ497" s="1">
        <v>-1.48</v>
      </c>
      <c r="DA497" s="1">
        <v>-7.34</v>
      </c>
      <c r="DB497" s="1">
        <v>-5.0999999999999996</v>
      </c>
      <c r="DC497" s="1">
        <v>-4.05</v>
      </c>
      <c r="DD497" s="1">
        <v>-1.66</v>
      </c>
      <c r="DE497" s="1">
        <v>-1.31</v>
      </c>
      <c r="DF497" s="1">
        <v>-7.84</v>
      </c>
      <c r="DG497" s="1">
        <v>-6.81</v>
      </c>
      <c r="DH497" s="1">
        <v>-4.54</v>
      </c>
      <c r="DI497" s="1">
        <v>-5.62</v>
      </c>
      <c r="DJ497" s="1">
        <v>-4.34</v>
      </c>
      <c r="DK497" s="1">
        <v>-3.76</v>
      </c>
      <c r="DL497" s="1">
        <v>-1.42</v>
      </c>
      <c r="DM497" s="1">
        <v>-1.89</v>
      </c>
      <c r="DN497" s="1">
        <v>0.15</v>
      </c>
      <c r="DO497" s="1">
        <v>-2.4900000000000002</v>
      </c>
      <c r="DQ497" s="1">
        <v>196702</v>
      </c>
      <c r="DR497" s="1">
        <v>-99.99</v>
      </c>
      <c r="DS497" s="1">
        <v>6.84</v>
      </c>
      <c r="DT497" s="1">
        <v>1.93</v>
      </c>
      <c r="DU497" s="1">
        <v>0.5</v>
      </c>
      <c r="DV497" s="1">
        <v>7.47</v>
      </c>
      <c r="DW497" s="1">
        <v>2.86</v>
      </c>
      <c r="DX497" s="1">
        <v>1.59</v>
      </c>
      <c r="DY497" s="1">
        <v>1</v>
      </c>
      <c r="DZ497" s="1">
        <v>0.51</v>
      </c>
      <c r="EA497" s="1">
        <v>8.23</v>
      </c>
      <c r="EB497" s="1">
        <v>4.79</v>
      </c>
      <c r="EC497" s="1">
        <v>2.76</v>
      </c>
      <c r="ED497" s="1">
        <v>2.96</v>
      </c>
      <c r="EE497" s="1">
        <v>1.94</v>
      </c>
      <c r="EF497" s="1">
        <v>1.24</v>
      </c>
      <c r="EG497" s="1">
        <v>1.5</v>
      </c>
      <c r="EH497" s="1">
        <v>0.48</v>
      </c>
      <c r="EI497" s="1">
        <v>1.05</v>
      </c>
      <c r="EJ497" s="1">
        <v>-0.03</v>
      </c>
      <c r="EL497">
        <v>196702</v>
      </c>
      <c r="EM497">
        <v>0.78</v>
      </c>
      <c r="EN497">
        <v>3.31</v>
      </c>
      <c r="EO497">
        <v>-2.15</v>
      </c>
      <c r="EP497">
        <v>0.36</v>
      </c>
      <c r="ER497" s="1">
        <v>196708</v>
      </c>
      <c r="ES497" s="1">
        <v>-1.41</v>
      </c>
      <c r="EU497" s="1">
        <v>196609</v>
      </c>
      <c r="EV497" s="1">
        <v>1.07</v>
      </c>
      <c r="EX497" s="1">
        <v>197108</v>
      </c>
      <c r="EY497" s="1">
        <v>1.86</v>
      </c>
      <c r="FA497" s="1">
        <v>196708</v>
      </c>
      <c r="FB497" s="1">
        <f>IF(ISERROR(VLOOKUP($FA497,MOM,LOOKUPS!C$12,0)*$FB$6+VLOOKUP($FA497,STREV,LOOKUPS!C$10,0)*$FC$6+VLOOKUP($FA497,LTREV,LOOKUPS!C$9,0)*$FD$6+VLOOKUP($FA497,CFP,LOOKUPS!C$6,0)*$FE$6+VLOOKUP($FA497,EP,LOOKUPS!C$8,0)*$FF$6+VLOOKUP($FA497,BM,LOOKUPS!C$5,0)*$FG$6+VLOOKUP($FA497,DIV,LOOKUPS!C$7,0)*$FH$6++VLOOKUP($FA497,SIZE,LOOKUPS!C$11,0)*$FI$6),"",VLOOKUP($FA497,MOM,LOOKUPS!C$12,0)*$FB$6+VLOOKUP($FA497,STREV,LOOKUPS!C$10,0)*$FC$6+VLOOKUP($FA497,LTREV,LOOKUPS!C$9,0)*$FD$6+VLOOKUP($FA497,CFP,LOOKUPS!C$6,0)*$FE$6+VLOOKUP($FA497,EP,LOOKUPS!C$8,0)*$FF$6+VLOOKUP($FA497,BM,LOOKUPS!C$5,0)*$FG$6+VLOOKUP($FA497,DIV,LOOKUPS!C$7,0)*$FH$6++VLOOKUP($FA497,SIZE,LOOKUPS!C$11,0)*$FI$6)</f>
        <v>0.20729999999999998</v>
      </c>
      <c r="FC497" s="1">
        <f>IF(ISERROR(VLOOKUP($FA497,MOM,LOOKUPS!D$12,0)*$FB$6+VLOOKUP($FA497,STREV,LOOKUPS!D$10,0)*$FC$6+VLOOKUP($FA497,LTREV,LOOKUPS!D$9,0)*$FD$6+VLOOKUP($FA497,CFP,LOOKUPS!D$6,0)*$FE$6+VLOOKUP($FA497,EP,LOOKUPS!D$8,0)*$FF$6+VLOOKUP($FA497,BM,LOOKUPS!D$5,0)*$FG$6+VLOOKUP($FA497,DIV,LOOKUPS!D$7,0)*$FH$6++VLOOKUP($FA497,SIZE,LOOKUPS!D$11,0)*$FI$6),"",VLOOKUP($FA497,MOM,LOOKUPS!D$12,0)*$FB$6+VLOOKUP($FA497,STREV,LOOKUPS!D$10,0)*$FC$6+VLOOKUP($FA497,LTREV,LOOKUPS!D$9,0)*$FD$6+VLOOKUP($FA497,CFP,LOOKUPS!D$6,0)*$FE$6+VLOOKUP($FA497,EP,LOOKUPS!D$8,0)*$FF$6+VLOOKUP($FA497,BM,LOOKUPS!D$5,0)*$FG$6+VLOOKUP($FA497,DIV,LOOKUPS!D$7,0)*$FH$6++VLOOKUP($FA497,SIZE,LOOKUPS!D$11,0)*$FI$6)</f>
        <v>-0.21020000000000003</v>
      </c>
      <c r="FD497" s="1">
        <f>IF(ISERROR(VLOOKUP($FA497,MOM,LOOKUPS!E$12,0)*$FB$6+VLOOKUP($FA497,STREV,LOOKUPS!E$10,0)*$FC$6+VLOOKUP($FA497,LTREV,LOOKUPS!E$9,0)*$FD$6+VLOOKUP($FA497,CFP,LOOKUPS!E$6,0)*$FE$6+VLOOKUP($FA497,EP,LOOKUPS!E$8,0)*$FF$6+VLOOKUP($FA497,BM,LOOKUPS!E$5,0)*$FG$6+VLOOKUP($FA497,DIV,LOOKUPS!E$7,0)*$FH$6++VLOOKUP($FA497,SIZE,LOOKUPS!E$11,0)*$FI$6),"",VLOOKUP($FA497,MOM,LOOKUPS!E$12,0)*$FB$6+VLOOKUP($FA497,STREV,LOOKUPS!E$10,0)*$FC$6+VLOOKUP($FA497,LTREV,LOOKUPS!E$9,0)*$FD$6+VLOOKUP($FA497,CFP,LOOKUPS!E$6,0)*$FE$6+VLOOKUP($FA497,EP,LOOKUPS!E$8,0)*$FF$6+VLOOKUP($FA497,BM,LOOKUPS!E$5,0)*$FG$6+VLOOKUP($FA497,DIV,LOOKUPS!E$7,0)*$FH$6++VLOOKUP($FA497,SIZE,LOOKUPS!E$11,0)*$FI$6)</f>
        <v>0.85739999999999994</v>
      </c>
      <c r="FE497" s="1">
        <f>IF(ISERROR(VLOOKUP($FA497,MOM,LOOKUPS!F$12,0)*$FB$6+VLOOKUP($FA497,STREV,LOOKUPS!F$10,0)*$FC$6+VLOOKUP($FA497,LTREV,LOOKUPS!F$9,0)*$FD$6+VLOOKUP($FA497,CFP,LOOKUPS!F$6,0)*$FE$6+VLOOKUP($FA497,EP,LOOKUPS!F$8,0)*$FF$6+VLOOKUP($FA497,BM,LOOKUPS!F$5,0)*$FG$6+VLOOKUP($FA497,DIV,LOOKUPS!F$7,0)*$FH$6++VLOOKUP($FA497,SIZE,LOOKUPS!F$11,0)*$FI$6),"",VLOOKUP($FA497,MOM,LOOKUPS!F$12,0)*$FB$6+VLOOKUP($FA497,STREV,LOOKUPS!F$10,0)*$FC$6+VLOOKUP($FA497,LTREV,LOOKUPS!F$9,0)*$FD$6+VLOOKUP($FA497,CFP,LOOKUPS!F$6,0)*$FE$6+VLOOKUP($FA497,EP,LOOKUPS!F$8,0)*$FF$6+VLOOKUP($FA497,BM,LOOKUPS!F$5,0)*$FG$6+VLOOKUP($FA497,DIV,LOOKUPS!F$7,0)*$FH$6++VLOOKUP($FA497,SIZE,LOOKUPS!F$11,0)*$FI$6)</f>
        <v>0.80120000000000002</v>
      </c>
      <c r="FF497" s="1">
        <f>IF(ISERROR(VLOOKUP($FA497,MOM,LOOKUPS!G$12,0)*$FB$6+VLOOKUP($FA497,STREV,LOOKUPS!G$10,0)*$FC$6+VLOOKUP($FA497,LTREV,LOOKUPS!G$9,0)*$FD$6+VLOOKUP($FA497,CFP,LOOKUPS!G$6,0)*$FE$6+VLOOKUP($FA497,EP,LOOKUPS!G$8,0)*$FF$6+VLOOKUP($FA497,BM,LOOKUPS!G$5,0)*$FG$6+VLOOKUP($FA497,DIV,LOOKUPS!G$7,0)*$FH$6++VLOOKUP($FA497,SIZE,LOOKUPS!G$11,0)*$FI$6),"",VLOOKUP($FA497,MOM,LOOKUPS!G$12,0)*$FB$6+VLOOKUP($FA497,STREV,LOOKUPS!G$10,0)*$FC$6+VLOOKUP($FA497,LTREV,LOOKUPS!G$9,0)*$FD$6+VLOOKUP($FA497,CFP,LOOKUPS!G$6,0)*$FE$6+VLOOKUP($FA497,EP,LOOKUPS!G$8,0)*$FF$6+VLOOKUP($FA497,BM,LOOKUPS!G$5,0)*$FG$6+VLOOKUP($FA497,DIV,LOOKUPS!G$7,0)*$FH$6++VLOOKUP($FA497,SIZE,LOOKUPS!G$11,0)*$FI$6)</f>
        <v>1.1049000000000002</v>
      </c>
      <c r="FG497" s="1">
        <f>IF(ISERROR(VLOOKUP($FA497,MOM,LOOKUPS!H$12,0)*$FB$6+VLOOKUP($FA497,STREV,LOOKUPS!H$10,0)*$FC$6+VLOOKUP($FA497,LTREV,LOOKUPS!H$9,0)*$FD$6+VLOOKUP($FA497,CFP,LOOKUPS!H$6,0)*$FE$6+VLOOKUP($FA497,EP,LOOKUPS!H$8,0)*$FF$6+VLOOKUP($FA497,BM,LOOKUPS!H$5,0)*$FG$6+VLOOKUP($FA497,DIV,LOOKUPS!H$7,0)*$FH$6++VLOOKUP($FA497,SIZE,LOOKUPS!H$11,0)*$FI$6),"",VLOOKUP($FA497,MOM,LOOKUPS!H$12,0)*$FB$6+VLOOKUP($FA497,STREV,LOOKUPS!H$10,0)*$FC$6+VLOOKUP($FA497,LTREV,LOOKUPS!H$9,0)*$FD$6+VLOOKUP($FA497,CFP,LOOKUPS!H$6,0)*$FE$6+VLOOKUP($FA497,EP,LOOKUPS!H$8,0)*$FF$6+VLOOKUP($FA497,BM,LOOKUPS!H$5,0)*$FG$6+VLOOKUP($FA497,DIV,LOOKUPS!H$7,0)*$FH$6++VLOOKUP($FA497,SIZE,LOOKUPS!H$11,0)*$FI$6)</f>
        <v>0.97629999999999995</v>
      </c>
      <c r="FH497" s="1">
        <f>IF(ISERROR(VLOOKUP($FA497,MOM,LOOKUPS!I$12,0)*$FB$6+VLOOKUP($FA497,STREV,LOOKUPS!I$10,0)*$FC$6+VLOOKUP($FA497,LTREV,LOOKUPS!I$9,0)*$FD$6+VLOOKUP($FA497,CFP,LOOKUPS!I$6,0)*$FE$6+VLOOKUP($FA497,EP,LOOKUPS!I$8,0)*$FF$6+VLOOKUP($FA497,BM,LOOKUPS!I$5,0)*$FG$6+VLOOKUP($FA497,DIV,LOOKUPS!I$7,0)*$FH$6++VLOOKUP($FA497,SIZE,LOOKUPS!I$11,0)*$FI$6),"",VLOOKUP($FA497,MOM,LOOKUPS!I$12,0)*$FB$6+VLOOKUP($FA497,STREV,LOOKUPS!I$10,0)*$FC$6+VLOOKUP($FA497,LTREV,LOOKUPS!I$9,0)*$FD$6+VLOOKUP($FA497,CFP,LOOKUPS!I$6,0)*$FE$6+VLOOKUP($FA497,EP,LOOKUPS!I$8,0)*$FF$6+VLOOKUP($FA497,BM,LOOKUPS!I$5,0)*$FG$6+VLOOKUP($FA497,DIV,LOOKUPS!I$7,0)*$FH$6++VLOOKUP($FA497,SIZE,LOOKUPS!I$11,0)*$FI$6)</f>
        <v>1.0236000000000001</v>
      </c>
      <c r="FI497" s="1">
        <f>IF(ISERROR(VLOOKUP($FA497,MOM,LOOKUPS!J$12,0)*$FB$6+VLOOKUP($FA497,STREV,LOOKUPS!J$10,0)*$FC$6+VLOOKUP($FA497,LTREV,LOOKUPS!J$9,0)*$FD$6+VLOOKUP($FA497,CFP,LOOKUPS!J$6,0)*$FE$6+VLOOKUP($FA497,EP,LOOKUPS!J$8,0)*$FF$6+VLOOKUP($FA497,BM,LOOKUPS!J$5,0)*$FG$6+VLOOKUP($FA497,DIV,LOOKUPS!J$7,0)*$FH$6++VLOOKUP($FA497,SIZE,LOOKUPS!J$11,0)*$FI$6),"",VLOOKUP($FA497,MOM,LOOKUPS!J$12,0)*$FB$6+VLOOKUP($FA497,STREV,LOOKUPS!J$10,0)*$FC$6+VLOOKUP($FA497,LTREV,LOOKUPS!J$9,0)*$FD$6+VLOOKUP($FA497,CFP,LOOKUPS!J$6,0)*$FE$6+VLOOKUP($FA497,EP,LOOKUPS!J$8,0)*$FF$6+VLOOKUP($FA497,BM,LOOKUPS!J$5,0)*$FG$6+VLOOKUP($FA497,DIV,LOOKUPS!J$7,0)*$FH$6++VLOOKUP($FA497,SIZE,LOOKUPS!J$11,0)*$FI$6)</f>
        <v>0.90139999999999998</v>
      </c>
      <c r="FJ497" s="1">
        <f>IF(ISERROR(VLOOKUP($FA497,MOM,LOOKUPS!K$12,0)*$FB$6+VLOOKUP($FA497,STREV,LOOKUPS!K$10,0)*$FC$6+VLOOKUP($FA497,LTREV,LOOKUPS!K$9,0)*$FD$6+VLOOKUP($FA497,CFP,LOOKUPS!K$6,0)*$FE$6+VLOOKUP($FA497,EP,LOOKUPS!K$8,0)*$FF$6+VLOOKUP($FA497,BM,LOOKUPS!K$5,0)*$FG$6+VLOOKUP($FA497,DIV,LOOKUPS!K$7,0)*$FH$6++VLOOKUP($FA497,SIZE,LOOKUPS!K$11,0)*$FI$6),"",VLOOKUP($FA497,MOM,LOOKUPS!K$12,0)*$FB$6+VLOOKUP($FA497,STREV,LOOKUPS!K$10,0)*$FC$6+VLOOKUP($FA497,LTREV,LOOKUPS!K$9,0)*$FD$6+VLOOKUP($FA497,CFP,LOOKUPS!K$6,0)*$FE$6+VLOOKUP($FA497,EP,LOOKUPS!K$8,0)*$FF$6+VLOOKUP($FA497,BM,LOOKUPS!K$5,0)*$FG$6+VLOOKUP($FA497,DIV,LOOKUPS!K$7,0)*$FH$6++VLOOKUP($FA497,SIZE,LOOKUPS!K$11,0)*$FI$6)</f>
        <v>1.1558999999999999</v>
      </c>
      <c r="FK497" s="1">
        <f>IF(ISERROR(VLOOKUP($FA497,MOM,LOOKUPS!L$12,0)*$FB$6+VLOOKUP($FA497,STREV,LOOKUPS!L$10,0)*$FC$6+VLOOKUP($FA497,LTREV,LOOKUPS!L$9,0)*$FD$6+VLOOKUP($FA497,CFP,LOOKUPS!L$6,0)*$FE$6+VLOOKUP($FA497,EP,LOOKUPS!L$8,0)*$FF$6+VLOOKUP($FA497,BM,LOOKUPS!L$5,0)*$FG$6+VLOOKUP($FA497,DIV,LOOKUPS!L$7,0)*$FH$6++VLOOKUP($FA497,SIZE,LOOKUPS!L$11,0)*$FI$6),"",VLOOKUP($FA497,MOM,LOOKUPS!L$12,0)*$FB$6+VLOOKUP($FA497,STREV,LOOKUPS!L$10,0)*$FC$6+VLOOKUP($FA497,LTREV,LOOKUPS!L$9,0)*$FD$6+VLOOKUP($FA497,CFP,LOOKUPS!L$6,0)*$FE$6+VLOOKUP($FA497,EP,LOOKUPS!L$8,0)*$FF$6+VLOOKUP($FA497,BM,LOOKUPS!L$5,0)*$FG$6+VLOOKUP($FA497,DIV,LOOKUPS!L$7,0)*$FH$6++VLOOKUP($FA497,SIZE,LOOKUPS!L$11,0)*$FI$6)</f>
        <v>0.75600000000000001</v>
      </c>
    </row>
    <row r="498" spans="1:167" x14ac:dyDescent="0.3">
      <c r="A498" s="1">
        <v>196709</v>
      </c>
      <c r="B498" s="1">
        <v>4.6900000000000004</v>
      </c>
      <c r="C498" s="1">
        <v>4.0199999999999996</v>
      </c>
      <c r="D498" s="1">
        <v>4.9000000000000004</v>
      </c>
      <c r="E498" s="1">
        <v>4.16</v>
      </c>
      <c r="F498" s="1">
        <v>6.34</v>
      </c>
      <c r="G498" s="1">
        <v>5.58</v>
      </c>
      <c r="H498" s="1">
        <v>6.5</v>
      </c>
      <c r="I498" s="1">
        <v>6.56</v>
      </c>
      <c r="J498" s="1">
        <v>9.6999999999999993</v>
      </c>
      <c r="K498" s="1">
        <v>7.92</v>
      </c>
      <c r="M498" s="1">
        <v>196610</v>
      </c>
      <c r="N498" s="1">
        <v>-3.71</v>
      </c>
      <c r="O498" s="1">
        <v>-2.4700000000000002</v>
      </c>
      <c r="P498" s="1">
        <v>-2.25</v>
      </c>
      <c r="Q498" s="1">
        <v>-0.49</v>
      </c>
      <c r="R498" s="1">
        <v>0.32</v>
      </c>
      <c r="S498" s="1">
        <v>-1.3</v>
      </c>
      <c r="T498" s="1">
        <v>0.86</v>
      </c>
      <c r="U498" s="1">
        <v>-0.25</v>
      </c>
      <c r="V498" s="1">
        <v>-0.21</v>
      </c>
      <c r="W498" s="1">
        <v>-3.03</v>
      </c>
      <c r="Y498" s="1">
        <v>197109</v>
      </c>
      <c r="Z498" s="1">
        <v>-1.7</v>
      </c>
      <c r="AA498" s="1">
        <v>-2.3199999999999998</v>
      </c>
      <c r="AB498" s="1">
        <v>-1.87</v>
      </c>
      <c r="AC498" s="1">
        <v>-2.42</v>
      </c>
      <c r="AD498" s="1">
        <v>-0.5</v>
      </c>
      <c r="AE498" s="1">
        <v>-0.17</v>
      </c>
      <c r="AF498" s="1">
        <v>-1.24</v>
      </c>
      <c r="AG498" s="1">
        <v>-0.64</v>
      </c>
      <c r="AH498" s="1">
        <v>-1.55</v>
      </c>
      <c r="AI498" s="1">
        <v>1.02</v>
      </c>
      <c r="AK498">
        <v>199203</v>
      </c>
      <c r="AL498">
        <v>7.0000000000000007E-2</v>
      </c>
      <c r="AM498">
        <v>-2.94</v>
      </c>
      <c r="AN498">
        <v>-1.71</v>
      </c>
      <c r="AO498">
        <v>-0.55000000000000004</v>
      </c>
      <c r="AP498">
        <v>-3.09</v>
      </c>
      <c r="AQ498">
        <v>-2.73</v>
      </c>
      <c r="AR498">
        <v>-1.41</v>
      </c>
      <c r="AS498">
        <v>-0.7</v>
      </c>
      <c r="AT498">
        <v>-0.6</v>
      </c>
      <c r="AU498">
        <v>-3.28</v>
      </c>
      <c r="AV498">
        <v>-2.69</v>
      </c>
      <c r="AW498">
        <v>-2.5099999999999998</v>
      </c>
      <c r="AX498">
        <v>-2.96</v>
      </c>
      <c r="AY498">
        <v>-1.08</v>
      </c>
      <c r="AZ498">
        <v>-1.74</v>
      </c>
      <c r="BA498">
        <v>-1.03</v>
      </c>
      <c r="BB498">
        <v>-0.41</v>
      </c>
      <c r="BC498">
        <v>-0.06</v>
      </c>
      <c r="BD498">
        <v>-1.01</v>
      </c>
      <c r="BF498" s="1">
        <v>199203</v>
      </c>
      <c r="BG498" s="1">
        <v>-0.09</v>
      </c>
      <c r="BH498" s="1">
        <v>-2.72</v>
      </c>
      <c r="BI498" s="1">
        <v>-2.0099999999999998</v>
      </c>
      <c r="BJ498" s="1">
        <v>-0.43</v>
      </c>
      <c r="BK498" s="1">
        <v>-2.76</v>
      </c>
      <c r="BL498" s="1">
        <v>-2.85</v>
      </c>
      <c r="BM498" s="1">
        <v>-1.35</v>
      </c>
      <c r="BN498" s="1">
        <v>-1.71</v>
      </c>
      <c r="BO498" s="1">
        <v>-0.18</v>
      </c>
      <c r="BP498" s="1">
        <v>-2.48</v>
      </c>
      <c r="BQ498" s="1">
        <v>-3.21</v>
      </c>
      <c r="BR498" s="1">
        <v>-2.61</v>
      </c>
      <c r="BS498" s="1">
        <v>-3.1</v>
      </c>
      <c r="BT498" s="1">
        <v>-1.24</v>
      </c>
      <c r="BU498" s="1">
        <v>-1.48</v>
      </c>
      <c r="BV498" s="1">
        <v>-2.39</v>
      </c>
      <c r="BW498" s="1">
        <v>-1.1299999999999999</v>
      </c>
      <c r="BX498" s="1">
        <v>1.1100000000000001</v>
      </c>
      <c r="BY498" s="1">
        <v>-1.1100000000000001</v>
      </c>
      <c r="CA498" s="1">
        <v>196703</v>
      </c>
      <c r="CB498" s="1">
        <v>12.13</v>
      </c>
      <c r="CC498" s="1">
        <v>5.48</v>
      </c>
      <c r="CD498" s="1">
        <v>5.46</v>
      </c>
      <c r="CE498" s="1">
        <v>5.92</v>
      </c>
      <c r="CF498" s="1">
        <v>5.63</v>
      </c>
      <c r="CG498" s="1">
        <v>5.42</v>
      </c>
      <c r="CH498" s="1">
        <v>4.8</v>
      </c>
      <c r="CI498" s="1">
        <v>6.61</v>
      </c>
      <c r="CJ498" s="1">
        <v>5.53</v>
      </c>
      <c r="CK498" s="1">
        <v>5.98</v>
      </c>
      <c r="CL498" s="1">
        <v>5.23</v>
      </c>
      <c r="CM498" s="1">
        <v>5.0999999999999996</v>
      </c>
      <c r="CN498" s="1">
        <v>5.74</v>
      </c>
      <c r="CO498" s="1">
        <v>4.04</v>
      </c>
      <c r="CP498" s="1">
        <v>5.59</v>
      </c>
      <c r="CQ498" s="1">
        <v>6.46</v>
      </c>
      <c r="CR498" s="1">
        <v>6.77</v>
      </c>
      <c r="CS498" s="1">
        <v>5.99</v>
      </c>
      <c r="CT498" s="1">
        <v>5.13</v>
      </c>
      <c r="CV498" s="1">
        <v>196803</v>
      </c>
      <c r="CW498" s="1">
        <v>-2.12</v>
      </c>
      <c r="CX498" s="1">
        <v>0.24</v>
      </c>
      <c r="CY498" s="1">
        <v>-0.65</v>
      </c>
      <c r="CZ498" s="1">
        <v>-1.24</v>
      </c>
      <c r="DA498" s="1">
        <v>0.51</v>
      </c>
      <c r="DB498" s="1">
        <v>-0.19</v>
      </c>
      <c r="DC498" s="1">
        <v>-1.17</v>
      </c>
      <c r="DD498" s="1">
        <v>-0.92</v>
      </c>
      <c r="DE498" s="1">
        <v>-1.1499999999999999</v>
      </c>
      <c r="DF498" s="1">
        <v>1.24</v>
      </c>
      <c r="DG498" s="1">
        <v>-0.28000000000000003</v>
      </c>
      <c r="DH498" s="1">
        <v>-0.37</v>
      </c>
      <c r="DI498" s="1">
        <v>-0.02</v>
      </c>
      <c r="DJ498" s="1">
        <v>-1.57</v>
      </c>
      <c r="DK498" s="1">
        <v>-0.78</v>
      </c>
      <c r="DL498" s="1">
        <v>-0.36</v>
      </c>
      <c r="DM498" s="1">
        <v>-1.44</v>
      </c>
      <c r="DN498" s="1">
        <v>-1.6</v>
      </c>
      <c r="DO498" s="1">
        <v>-0.79</v>
      </c>
      <c r="DQ498" s="1">
        <v>196703</v>
      </c>
      <c r="DR498" s="1">
        <v>-99.99</v>
      </c>
      <c r="DS498" s="1">
        <v>6.54</v>
      </c>
      <c r="DT498" s="1">
        <v>5.75</v>
      </c>
      <c r="DU498" s="1">
        <v>4.4400000000000004</v>
      </c>
      <c r="DV498" s="1">
        <v>6.52</v>
      </c>
      <c r="DW498" s="1">
        <v>6.6</v>
      </c>
      <c r="DX498" s="1">
        <v>5.6</v>
      </c>
      <c r="DY498" s="1">
        <v>5.15</v>
      </c>
      <c r="DZ498" s="1">
        <v>4.0999999999999996</v>
      </c>
      <c r="EA498" s="1">
        <v>6.48</v>
      </c>
      <c r="EB498" s="1">
        <v>6.66</v>
      </c>
      <c r="EC498" s="1">
        <v>6.66</v>
      </c>
      <c r="ED498" s="1">
        <v>6.54</v>
      </c>
      <c r="EE498" s="1">
        <v>5.44</v>
      </c>
      <c r="EF498" s="1">
        <v>5.76</v>
      </c>
      <c r="EG498" s="1">
        <v>5.21</v>
      </c>
      <c r="EH498" s="1">
        <v>5.0999999999999996</v>
      </c>
      <c r="EI498" s="1">
        <v>4.29</v>
      </c>
      <c r="EJ498" s="1">
        <v>3.91</v>
      </c>
      <c r="EL498">
        <v>196703</v>
      </c>
      <c r="EM498">
        <v>3.99</v>
      </c>
      <c r="EN498">
        <v>1.54</v>
      </c>
      <c r="EO498">
        <v>0.46</v>
      </c>
      <c r="EP498">
        <v>0.39</v>
      </c>
      <c r="ER498" s="1">
        <v>196709</v>
      </c>
      <c r="ES498" s="1">
        <v>2.5499999999999998</v>
      </c>
      <c r="EU498" s="1">
        <v>196610</v>
      </c>
      <c r="EV498" s="1">
        <v>-1.46</v>
      </c>
      <c r="EX498" s="1">
        <v>197109</v>
      </c>
      <c r="EY498" s="1">
        <v>-1.81</v>
      </c>
      <c r="FA498" s="1">
        <v>196709</v>
      </c>
      <c r="FB498" s="1">
        <f>IF(ISERROR(VLOOKUP($FA498,MOM,LOOKUPS!C$12,0)*$FB$6+VLOOKUP($FA498,STREV,LOOKUPS!C$10,0)*$FC$6+VLOOKUP($FA498,LTREV,LOOKUPS!C$9,0)*$FD$6+VLOOKUP($FA498,CFP,LOOKUPS!C$6,0)*$FE$6+VLOOKUP($FA498,EP,LOOKUPS!C$8,0)*$FF$6+VLOOKUP($FA498,BM,LOOKUPS!C$5,0)*$FG$6+VLOOKUP($FA498,DIV,LOOKUPS!C$7,0)*$FH$6++VLOOKUP($FA498,SIZE,LOOKUPS!C$11,0)*$FI$6),"",VLOOKUP($FA498,MOM,LOOKUPS!C$12,0)*$FB$6+VLOOKUP($FA498,STREV,LOOKUPS!C$10,0)*$FC$6+VLOOKUP($FA498,LTREV,LOOKUPS!C$9,0)*$FD$6+VLOOKUP($FA498,CFP,LOOKUPS!C$6,0)*$FE$6+VLOOKUP($FA498,EP,LOOKUPS!C$8,0)*$FF$6+VLOOKUP($FA498,BM,LOOKUPS!C$5,0)*$FG$6+VLOOKUP($FA498,DIV,LOOKUPS!C$7,0)*$FH$6++VLOOKUP($FA498,SIZE,LOOKUPS!C$11,0)*$FI$6)</f>
        <v>6.2334000000000005</v>
      </c>
      <c r="FC498" s="1">
        <f>IF(ISERROR(VLOOKUP($FA498,MOM,LOOKUPS!D$12,0)*$FB$6+VLOOKUP($FA498,STREV,LOOKUPS!D$10,0)*$FC$6+VLOOKUP($FA498,LTREV,LOOKUPS!D$9,0)*$FD$6+VLOOKUP($FA498,CFP,LOOKUPS!D$6,0)*$FE$6+VLOOKUP($FA498,EP,LOOKUPS!D$8,0)*$FF$6+VLOOKUP($FA498,BM,LOOKUPS!D$5,0)*$FG$6+VLOOKUP($FA498,DIV,LOOKUPS!D$7,0)*$FH$6++VLOOKUP($FA498,SIZE,LOOKUPS!D$11,0)*$FI$6),"",VLOOKUP($FA498,MOM,LOOKUPS!D$12,0)*$FB$6+VLOOKUP($FA498,STREV,LOOKUPS!D$10,0)*$FC$6+VLOOKUP($FA498,LTREV,LOOKUPS!D$9,0)*$FD$6+VLOOKUP($FA498,CFP,LOOKUPS!D$6,0)*$FE$6+VLOOKUP($FA498,EP,LOOKUPS!D$8,0)*$FF$6+VLOOKUP($FA498,BM,LOOKUPS!D$5,0)*$FG$6+VLOOKUP($FA498,DIV,LOOKUPS!D$7,0)*$FH$6++VLOOKUP($FA498,SIZE,LOOKUPS!D$11,0)*$FI$6)</f>
        <v>5.2591999999999999</v>
      </c>
      <c r="FD498" s="1">
        <f>IF(ISERROR(VLOOKUP($FA498,MOM,LOOKUPS!E$12,0)*$FB$6+VLOOKUP($FA498,STREV,LOOKUPS!E$10,0)*$FC$6+VLOOKUP($FA498,LTREV,LOOKUPS!E$9,0)*$FD$6+VLOOKUP($FA498,CFP,LOOKUPS!E$6,0)*$FE$6+VLOOKUP($FA498,EP,LOOKUPS!E$8,0)*$FF$6+VLOOKUP($FA498,BM,LOOKUPS!E$5,0)*$FG$6+VLOOKUP($FA498,DIV,LOOKUPS!E$7,0)*$FH$6++VLOOKUP($FA498,SIZE,LOOKUPS!E$11,0)*$FI$6),"",VLOOKUP($FA498,MOM,LOOKUPS!E$12,0)*$FB$6+VLOOKUP($FA498,STREV,LOOKUPS!E$10,0)*$FC$6+VLOOKUP($FA498,LTREV,LOOKUPS!E$9,0)*$FD$6+VLOOKUP($FA498,CFP,LOOKUPS!E$6,0)*$FE$6+VLOOKUP($FA498,EP,LOOKUPS!E$8,0)*$FF$6+VLOOKUP($FA498,BM,LOOKUPS!E$5,0)*$FG$6+VLOOKUP($FA498,DIV,LOOKUPS!E$7,0)*$FH$6++VLOOKUP($FA498,SIZE,LOOKUPS!E$11,0)*$FI$6)</f>
        <v>5.2299000000000007</v>
      </c>
      <c r="FE498" s="1">
        <f>IF(ISERROR(VLOOKUP($FA498,MOM,LOOKUPS!F$12,0)*$FB$6+VLOOKUP($FA498,STREV,LOOKUPS!F$10,0)*$FC$6+VLOOKUP($FA498,LTREV,LOOKUPS!F$9,0)*$FD$6+VLOOKUP($FA498,CFP,LOOKUPS!F$6,0)*$FE$6+VLOOKUP($FA498,EP,LOOKUPS!F$8,0)*$FF$6+VLOOKUP($FA498,BM,LOOKUPS!F$5,0)*$FG$6+VLOOKUP($FA498,DIV,LOOKUPS!F$7,0)*$FH$6++VLOOKUP($FA498,SIZE,LOOKUPS!F$11,0)*$FI$6),"",VLOOKUP($FA498,MOM,LOOKUPS!F$12,0)*$FB$6+VLOOKUP($FA498,STREV,LOOKUPS!F$10,0)*$FC$6+VLOOKUP($FA498,LTREV,LOOKUPS!F$9,0)*$FD$6+VLOOKUP($FA498,CFP,LOOKUPS!F$6,0)*$FE$6+VLOOKUP($FA498,EP,LOOKUPS!F$8,0)*$FF$6+VLOOKUP($FA498,BM,LOOKUPS!F$5,0)*$FG$6+VLOOKUP($FA498,DIV,LOOKUPS!F$7,0)*$FH$6++VLOOKUP($FA498,SIZE,LOOKUPS!F$11,0)*$FI$6)</f>
        <v>5.4969000000000001</v>
      </c>
      <c r="FF498" s="1">
        <f>IF(ISERROR(VLOOKUP($FA498,MOM,LOOKUPS!G$12,0)*$FB$6+VLOOKUP($FA498,STREV,LOOKUPS!G$10,0)*$FC$6+VLOOKUP($FA498,LTREV,LOOKUPS!G$9,0)*$FD$6+VLOOKUP($FA498,CFP,LOOKUPS!G$6,0)*$FE$6+VLOOKUP($FA498,EP,LOOKUPS!G$8,0)*$FF$6+VLOOKUP($FA498,BM,LOOKUPS!G$5,0)*$FG$6+VLOOKUP($FA498,DIV,LOOKUPS!G$7,0)*$FH$6++VLOOKUP($FA498,SIZE,LOOKUPS!G$11,0)*$FI$6),"",VLOOKUP($FA498,MOM,LOOKUPS!G$12,0)*$FB$6+VLOOKUP($FA498,STREV,LOOKUPS!G$10,0)*$FC$6+VLOOKUP($FA498,LTREV,LOOKUPS!G$9,0)*$FD$6+VLOOKUP($FA498,CFP,LOOKUPS!G$6,0)*$FE$6+VLOOKUP($FA498,EP,LOOKUPS!G$8,0)*$FF$6+VLOOKUP($FA498,BM,LOOKUPS!G$5,0)*$FG$6+VLOOKUP($FA498,DIV,LOOKUPS!G$7,0)*$FH$6++VLOOKUP($FA498,SIZE,LOOKUPS!G$11,0)*$FI$6)</f>
        <v>5.9930000000000003</v>
      </c>
      <c r="FG498" s="1">
        <f>IF(ISERROR(VLOOKUP($FA498,MOM,LOOKUPS!H$12,0)*$FB$6+VLOOKUP($FA498,STREV,LOOKUPS!H$10,0)*$FC$6+VLOOKUP($FA498,LTREV,LOOKUPS!H$9,0)*$FD$6+VLOOKUP($FA498,CFP,LOOKUPS!H$6,0)*$FE$6+VLOOKUP($FA498,EP,LOOKUPS!H$8,0)*$FF$6+VLOOKUP($FA498,BM,LOOKUPS!H$5,0)*$FG$6+VLOOKUP($FA498,DIV,LOOKUPS!H$7,0)*$FH$6++VLOOKUP($FA498,SIZE,LOOKUPS!H$11,0)*$FI$6),"",VLOOKUP($FA498,MOM,LOOKUPS!H$12,0)*$FB$6+VLOOKUP($FA498,STREV,LOOKUPS!H$10,0)*$FC$6+VLOOKUP($FA498,LTREV,LOOKUPS!H$9,0)*$FD$6+VLOOKUP($FA498,CFP,LOOKUPS!H$6,0)*$FE$6+VLOOKUP($FA498,EP,LOOKUPS!H$8,0)*$FF$6+VLOOKUP($FA498,BM,LOOKUPS!H$5,0)*$FG$6+VLOOKUP($FA498,DIV,LOOKUPS!H$7,0)*$FH$6++VLOOKUP($FA498,SIZE,LOOKUPS!H$11,0)*$FI$6)</f>
        <v>5.6141000000000005</v>
      </c>
      <c r="FH498" s="1">
        <f>IF(ISERROR(VLOOKUP($FA498,MOM,LOOKUPS!I$12,0)*$FB$6+VLOOKUP($FA498,STREV,LOOKUPS!I$10,0)*$FC$6+VLOOKUP($FA498,LTREV,LOOKUPS!I$9,0)*$FD$6+VLOOKUP($FA498,CFP,LOOKUPS!I$6,0)*$FE$6+VLOOKUP($FA498,EP,LOOKUPS!I$8,0)*$FF$6+VLOOKUP($FA498,BM,LOOKUPS!I$5,0)*$FG$6+VLOOKUP($FA498,DIV,LOOKUPS!I$7,0)*$FH$6++VLOOKUP($FA498,SIZE,LOOKUPS!I$11,0)*$FI$6),"",VLOOKUP($FA498,MOM,LOOKUPS!I$12,0)*$FB$6+VLOOKUP($FA498,STREV,LOOKUPS!I$10,0)*$FC$6+VLOOKUP($FA498,LTREV,LOOKUPS!I$9,0)*$FD$6+VLOOKUP($FA498,CFP,LOOKUPS!I$6,0)*$FE$6+VLOOKUP($FA498,EP,LOOKUPS!I$8,0)*$FF$6+VLOOKUP($FA498,BM,LOOKUPS!I$5,0)*$FG$6+VLOOKUP($FA498,DIV,LOOKUPS!I$7,0)*$FH$6++VLOOKUP($FA498,SIZE,LOOKUPS!I$11,0)*$FI$6)</f>
        <v>5.6275000000000004</v>
      </c>
      <c r="FI498" s="1">
        <f>IF(ISERROR(VLOOKUP($FA498,MOM,LOOKUPS!J$12,0)*$FB$6+VLOOKUP($FA498,STREV,LOOKUPS!J$10,0)*$FC$6+VLOOKUP($FA498,LTREV,LOOKUPS!J$9,0)*$FD$6+VLOOKUP($FA498,CFP,LOOKUPS!J$6,0)*$FE$6+VLOOKUP($FA498,EP,LOOKUPS!J$8,0)*$FF$6+VLOOKUP($FA498,BM,LOOKUPS!J$5,0)*$FG$6+VLOOKUP($FA498,DIV,LOOKUPS!J$7,0)*$FH$6++VLOOKUP($FA498,SIZE,LOOKUPS!J$11,0)*$FI$6),"",VLOOKUP($FA498,MOM,LOOKUPS!J$12,0)*$FB$6+VLOOKUP($FA498,STREV,LOOKUPS!J$10,0)*$FC$6+VLOOKUP($FA498,LTREV,LOOKUPS!J$9,0)*$FD$6+VLOOKUP($FA498,CFP,LOOKUPS!J$6,0)*$FE$6+VLOOKUP($FA498,EP,LOOKUPS!J$8,0)*$FF$6+VLOOKUP($FA498,BM,LOOKUPS!J$5,0)*$FG$6+VLOOKUP($FA498,DIV,LOOKUPS!J$7,0)*$FH$6++VLOOKUP($FA498,SIZE,LOOKUPS!J$11,0)*$FI$6)</f>
        <v>6.2627000000000006</v>
      </c>
      <c r="FJ498" s="1">
        <f>IF(ISERROR(VLOOKUP($FA498,MOM,LOOKUPS!K$12,0)*$FB$6+VLOOKUP($FA498,STREV,LOOKUPS!K$10,0)*$FC$6+VLOOKUP($FA498,LTREV,LOOKUPS!K$9,0)*$FD$6+VLOOKUP($FA498,CFP,LOOKUPS!K$6,0)*$FE$6+VLOOKUP($FA498,EP,LOOKUPS!K$8,0)*$FF$6+VLOOKUP($FA498,BM,LOOKUPS!K$5,0)*$FG$6+VLOOKUP($FA498,DIV,LOOKUPS!K$7,0)*$FH$6++VLOOKUP($FA498,SIZE,LOOKUPS!K$11,0)*$FI$6),"",VLOOKUP($FA498,MOM,LOOKUPS!K$12,0)*$FB$6+VLOOKUP($FA498,STREV,LOOKUPS!K$10,0)*$FC$6+VLOOKUP($FA498,LTREV,LOOKUPS!K$9,0)*$FD$6+VLOOKUP($FA498,CFP,LOOKUPS!K$6,0)*$FE$6+VLOOKUP($FA498,EP,LOOKUPS!K$8,0)*$FF$6+VLOOKUP($FA498,BM,LOOKUPS!K$5,0)*$FG$6+VLOOKUP($FA498,DIV,LOOKUPS!K$7,0)*$FH$6++VLOOKUP($FA498,SIZE,LOOKUPS!K$11,0)*$FI$6)</f>
        <v>6.9599000000000011</v>
      </c>
      <c r="FK498" s="1">
        <f>IF(ISERROR(VLOOKUP($FA498,MOM,LOOKUPS!L$12,0)*$FB$6+VLOOKUP($FA498,STREV,LOOKUPS!L$10,0)*$FC$6+VLOOKUP($FA498,LTREV,LOOKUPS!L$9,0)*$FD$6+VLOOKUP($FA498,CFP,LOOKUPS!L$6,0)*$FE$6+VLOOKUP($FA498,EP,LOOKUPS!L$8,0)*$FF$6+VLOOKUP($FA498,BM,LOOKUPS!L$5,0)*$FG$6+VLOOKUP($FA498,DIV,LOOKUPS!L$7,0)*$FH$6++VLOOKUP($FA498,SIZE,LOOKUPS!L$11,0)*$FI$6),"",VLOOKUP($FA498,MOM,LOOKUPS!L$12,0)*$FB$6+VLOOKUP($FA498,STREV,LOOKUPS!L$10,0)*$FC$6+VLOOKUP($FA498,LTREV,LOOKUPS!L$9,0)*$FD$6+VLOOKUP($FA498,CFP,LOOKUPS!L$6,0)*$FE$6+VLOOKUP($FA498,EP,LOOKUPS!L$8,0)*$FF$6+VLOOKUP($FA498,BM,LOOKUPS!L$5,0)*$FG$6+VLOOKUP($FA498,DIV,LOOKUPS!L$7,0)*$FH$6++VLOOKUP($FA498,SIZE,LOOKUPS!L$11,0)*$FI$6)</f>
        <v>6.9962</v>
      </c>
    </row>
    <row r="499" spans="1:167" x14ac:dyDescent="0.3">
      <c r="A499" s="1">
        <v>196710</v>
      </c>
      <c r="B499" s="1">
        <v>-4.29</v>
      </c>
      <c r="C499" s="1">
        <v>-3.42</v>
      </c>
      <c r="D499" s="1">
        <v>-2.74</v>
      </c>
      <c r="E499" s="1">
        <v>-2.61</v>
      </c>
      <c r="F499" s="1">
        <v>-2.63</v>
      </c>
      <c r="G499" s="1">
        <v>-2.9</v>
      </c>
      <c r="H499" s="1">
        <v>-2.4900000000000002</v>
      </c>
      <c r="I499" s="1">
        <v>-1.1200000000000001</v>
      </c>
      <c r="J499" s="1">
        <v>-0.36</v>
      </c>
      <c r="K499" s="1">
        <v>-0.02</v>
      </c>
      <c r="M499" s="1">
        <v>196611</v>
      </c>
      <c r="N499" s="1">
        <v>11.61</v>
      </c>
      <c r="O499" s="1">
        <v>4.63</v>
      </c>
      <c r="P499" s="1">
        <v>4.3899999999999997</v>
      </c>
      <c r="Q499" s="1">
        <v>3.17</v>
      </c>
      <c r="R499" s="1">
        <v>1.49</v>
      </c>
      <c r="S499" s="1">
        <v>1.44</v>
      </c>
      <c r="T499" s="1">
        <v>1.87</v>
      </c>
      <c r="U499" s="1">
        <v>1.19</v>
      </c>
      <c r="V499" s="1">
        <v>1.38</v>
      </c>
      <c r="W499" s="1">
        <v>0.22</v>
      </c>
      <c r="Y499" s="1">
        <v>197110</v>
      </c>
      <c r="Z499" s="1">
        <v>-7.43</v>
      </c>
      <c r="AA499" s="1">
        <v>-5.97</v>
      </c>
      <c r="AB499" s="1">
        <v>-4.7</v>
      </c>
      <c r="AC499" s="1">
        <v>-4.45</v>
      </c>
      <c r="AD499" s="1">
        <v>-3.44</v>
      </c>
      <c r="AE499" s="1">
        <v>-6.38</v>
      </c>
      <c r="AF499" s="1">
        <v>-5.39</v>
      </c>
      <c r="AG499" s="1">
        <v>-5.88</v>
      </c>
      <c r="AH499" s="1">
        <v>-5.56</v>
      </c>
      <c r="AI499" s="1">
        <v>-6.09</v>
      </c>
      <c r="AK499">
        <v>199204</v>
      </c>
      <c r="AL499">
        <v>-6.54</v>
      </c>
      <c r="AM499">
        <v>-4.46</v>
      </c>
      <c r="AN499">
        <v>-1.41</v>
      </c>
      <c r="AO499">
        <v>-2.67</v>
      </c>
      <c r="AP499">
        <v>-4.71</v>
      </c>
      <c r="AQ499">
        <v>-3.16</v>
      </c>
      <c r="AR499">
        <v>-1.3</v>
      </c>
      <c r="AS499">
        <v>-0.95</v>
      </c>
      <c r="AT499">
        <v>-3.13</v>
      </c>
      <c r="AU499">
        <v>-5.58</v>
      </c>
      <c r="AV499">
        <v>-2.96</v>
      </c>
      <c r="AW499">
        <v>-3.73</v>
      </c>
      <c r="AX499">
        <v>-2.5499999999999998</v>
      </c>
      <c r="AY499">
        <v>-1.69</v>
      </c>
      <c r="AZ499">
        <v>-0.92</v>
      </c>
      <c r="BA499">
        <v>-0.41</v>
      </c>
      <c r="BB499">
        <v>-1.41</v>
      </c>
      <c r="BC499">
        <v>-2.94</v>
      </c>
      <c r="BD499">
        <v>-3.28</v>
      </c>
      <c r="BF499" s="1">
        <v>199204</v>
      </c>
      <c r="BG499" s="1">
        <v>-6.36</v>
      </c>
      <c r="BH499" s="1">
        <v>-3.64</v>
      </c>
      <c r="BI499" s="1">
        <v>-2.16</v>
      </c>
      <c r="BJ499" s="1">
        <v>-2.2000000000000002</v>
      </c>
      <c r="BK499" s="1">
        <v>-4.29</v>
      </c>
      <c r="BL499" s="1">
        <v>-1.89</v>
      </c>
      <c r="BM499" s="1">
        <v>-2</v>
      </c>
      <c r="BN499" s="1">
        <v>-2.36</v>
      </c>
      <c r="BO499" s="1">
        <v>-2.13</v>
      </c>
      <c r="BP499" s="1">
        <v>-5.0199999999999996</v>
      </c>
      <c r="BQ499" s="1">
        <v>-3.12</v>
      </c>
      <c r="BR499" s="1">
        <v>-1.48</v>
      </c>
      <c r="BS499" s="1">
        <v>-2.34</v>
      </c>
      <c r="BT499" s="1">
        <v>-2.48</v>
      </c>
      <c r="BU499" s="1">
        <v>-1.47</v>
      </c>
      <c r="BV499" s="1">
        <v>-2.3199999999999998</v>
      </c>
      <c r="BW499" s="1">
        <v>-2.4</v>
      </c>
      <c r="BX499" s="1">
        <v>-0.61</v>
      </c>
      <c r="BY499" s="1">
        <v>-3.21</v>
      </c>
      <c r="CA499" s="1">
        <v>196704</v>
      </c>
      <c r="CB499" s="1">
        <v>8.36</v>
      </c>
      <c r="CC499" s="1">
        <v>4.66</v>
      </c>
      <c r="CD499" s="1">
        <v>3.68</v>
      </c>
      <c r="CE499" s="1">
        <v>3.78</v>
      </c>
      <c r="CF499" s="1">
        <v>5.17</v>
      </c>
      <c r="CG499" s="1">
        <v>3.41</v>
      </c>
      <c r="CH499" s="1">
        <v>3.64</v>
      </c>
      <c r="CI499" s="1">
        <v>4.37</v>
      </c>
      <c r="CJ499" s="1">
        <v>3.31</v>
      </c>
      <c r="CK499" s="1">
        <v>5.7</v>
      </c>
      <c r="CL499" s="1">
        <v>4.55</v>
      </c>
      <c r="CM499" s="1">
        <v>3.4</v>
      </c>
      <c r="CN499" s="1">
        <v>3.43</v>
      </c>
      <c r="CO499" s="1">
        <v>3.21</v>
      </c>
      <c r="CP499" s="1">
        <v>4.0999999999999996</v>
      </c>
      <c r="CQ499" s="1">
        <v>3.97</v>
      </c>
      <c r="CR499" s="1">
        <v>4.8</v>
      </c>
      <c r="CS499" s="1">
        <v>2.86</v>
      </c>
      <c r="CT499" s="1">
        <v>3.7</v>
      </c>
      <c r="CV499" s="1">
        <v>196804</v>
      </c>
      <c r="CW499" s="1">
        <v>19.41</v>
      </c>
      <c r="CX499" s="1">
        <v>15.1</v>
      </c>
      <c r="CY499" s="1">
        <v>11.58</v>
      </c>
      <c r="CZ499" s="1">
        <v>10.11</v>
      </c>
      <c r="DA499" s="1">
        <v>15.58</v>
      </c>
      <c r="DB499" s="1">
        <v>14.44</v>
      </c>
      <c r="DC499" s="1">
        <v>10.36</v>
      </c>
      <c r="DD499" s="1">
        <v>9.76</v>
      </c>
      <c r="DE499" s="1">
        <v>10.36</v>
      </c>
      <c r="DF499" s="1">
        <v>16.39</v>
      </c>
      <c r="DG499" s="1">
        <v>14.7</v>
      </c>
      <c r="DH499" s="1">
        <v>14</v>
      </c>
      <c r="DI499" s="1">
        <v>14.85</v>
      </c>
      <c r="DJ499" s="1">
        <v>10.02</v>
      </c>
      <c r="DK499" s="1">
        <v>10.69</v>
      </c>
      <c r="DL499" s="1">
        <v>10.01</v>
      </c>
      <c r="DM499" s="1">
        <v>9.52</v>
      </c>
      <c r="DN499" s="1">
        <v>9.7100000000000009</v>
      </c>
      <c r="DO499" s="1">
        <v>10.89</v>
      </c>
      <c r="DQ499" s="1">
        <v>196704</v>
      </c>
      <c r="DR499" s="1">
        <v>-99.99</v>
      </c>
      <c r="DS499" s="1">
        <v>4.5</v>
      </c>
      <c r="DT499" s="1">
        <v>3.83</v>
      </c>
      <c r="DU499" s="1">
        <v>3.71</v>
      </c>
      <c r="DV499" s="1">
        <v>4.66</v>
      </c>
      <c r="DW499" s="1">
        <v>3.5</v>
      </c>
      <c r="DX499" s="1">
        <v>3.89</v>
      </c>
      <c r="DY499" s="1">
        <v>4.33</v>
      </c>
      <c r="DZ499" s="1">
        <v>3.24</v>
      </c>
      <c r="EA499" s="1">
        <v>4.8099999999999996</v>
      </c>
      <c r="EB499" s="1">
        <v>4.1399999999999997</v>
      </c>
      <c r="EC499" s="1">
        <v>3.46</v>
      </c>
      <c r="ED499" s="1">
        <v>3.53</v>
      </c>
      <c r="EE499" s="1">
        <v>4.01</v>
      </c>
      <c r="EF499" s="1">
        <v>3.77</v>
      </c>
      <c r="EG499" s="1">
        <v>4.03</v>
      </c>
      <c r="EH499" s="1">
        <v>4.6399999999999997</v>
      </c>
      <c r="EI499" s="1">
        <v>2.73</v>
      </c>
      <c r="EJ499" s="1">
        <v>3.75</v>
      </c>
      <c r="EL499">
        <v>196704</v>
      </c>
      <c r="EM499">
        <v>3.89</v>
      </c>
      <c r="EN499">
        <v>0.63</v>
      </c>
      <c r="EO499">
        <v>-2.52</v>
      </c>
      <c r="EP499">
        <v>0.32</v>
      </c>
      <c r="ER499" s="1">
        <v>196710</v>
      </c>
      <c r="ES499" s="1">
        <v>3.67</v>
      </c>
      <c r="EU499" s="1">
        <v>196611</v>
      </c>
      <c r="EV499" s="1">
        <v>9.07</v>
      </c>
      <c r="EX499" s="1">
        <v>197110</v>
      </c>
      <c r="EY499" s="1">
        <v>-0.06</v>
      </c>
      <c r="FA499" s="1">
        <v>196710</v>
      </c>
      <c r="FB499" s="1">
        <f>IF(ISERROR(VLOOKUP($FA499,MOM,LOOKUPS!C$12,0)*$FB$6+VLOOKUP($FA499,STREV,LOOKUPS!C$10,0)*$FC$6+VLOOKUP($FA499,LTREV,LOOKUPS!C$9,0)*$FD$6+VLOOKUP($FA499,CFP,LOOKUPS!C$6,0)*$FE$6+VLOOKUP($FA499,EP,LOOKUPS!C$8,0)*$FF$6+VLOOKUP($FA499,BM,LOOKUPS!C$5,0)*$FG$6+VLOOKUP($FA499,DIV,LOOKUPS!C$7,0)*$FH$6++VLOOKUP($FA499,SIZE,LOOKUPS!C$11,0)*$FI$6),"",VLOOKUP($FA499,MOM,LOOKUPS!C$12,0)*$FB$6+VLOOKUP($FA499,STREV,LOOKUPS!C$10,0)*$FC$6+VLOOKUP($FA499,LTREV,LOOKUPS!C$9,0)*$FD$6+VLOOKUP($FA499,CFP,LOOKUPS!C$6,0)*$FE$6+VLOOKUP($FA499,EP,LOOKUPS!C$8,0)*$FF$6+VLOOKUP($FA499,BM,LOOKUPS!C$5,0)*$FG$6+VLOOKUP($FA499,DIV,LOOKUPS!C$7,0)*$FH$6++VLOOKUP($FA499,SIZE,LOOKUPS!C$11,0)*$FI$6)</f>
        <v>-1.7543000000000002</v>
      </c>
      <c r="FC499" s="1">
        <f>IF(ISERROR(VLOOKUP($FA499,MOM,LOOKUPS!D$12,0)*$FB$6+VLOOKUP($FA499,STREV,LOOKUPS!D$10,0)*$FC$6+VLOOKUP($FA499,LTREV,LOOKUPS!D$9,0)*$FD$6+VLOOKUP($FA499,CFP,LOOKUPS!D$6,0)*$FE$6+VLOOKUP($FA499,EP,LOOKUPS!D$8,0)*$FF$6+VLOOKUP($FA499,BM,LOOKUPS!D$5,0)*$FG$6+VLOOKUP($FA499,DIV,LOOKUPS!D$7,0)*$FH$6++VLOOKUP($FA499,SIZE,LOOKUPS!D$11,0)*$FI$6),"",VLOOKUP($FA499,MOM,LOOKUPS!D$12,0)*$FB$6+VLOOKUP($FA499,STREV,LOOKUPS!D$10,0)*$FC$6+VLOOKUP($FA499,LTREV,LOOKUPS!D$9,0)*$FD$6+VLOOKUP($FA499,CFP,LOOKUPS!D$6,0)*$FE$6+VLOOKUP($FA499,EP,LOOKUPS!D$8,0)*$FF$6+VLOOKUP($FA499,BM,LOOKUPS!D$5,0)*$FG$6+VLOOKUP($FA499,DIV,LOOKUPS!D$7,0)*$FH$6++VLOOKUP($FA499,SIZE,LOOKUPS!D$11,0)*$FI$6)</f>
        <v>-2.7282000000000002</v>
      </c>
      <c r="FD499" s="1">
        <f>IF(ISERROR(VLOOKUP($FA499,MOM,LOOKUPS!E$12,0)*$FB$6+VLOOKUP($FA499,STREV,LOOKUPS!E$10,0)*$FC$6+VLOOKUP($FA499,LTREV,LOOKUPS!E$9,0)*$FD$6+VLOOKUP($FA499,CFP,LOOKUPS!E$6,0)*$FE$6+VLOOKUP($FA499,EP,LOOKUPS!E$8,0)*$FF$6+VLOOKUP($FA499,BM,LOOKUPS!E$5,0)*$FG$6+VLOOKUP($FA499,DIV,LOOKUPS!E$7,0)*$FH$6++VLOOKUP($FA499,SIZE,LOOKUPS!E$11,0)*$FI$6),"",VLOOKUP($FA499,MOM,LOOKUPS!E$12,0)*$FB$6+VLOOKUP($FA499,STREV,LOOKUPS!E$10,0)*$FC$6+VLOOKUP($FA499,LTREV,LOOKUPS!E$9,0)*$FD$6+VLOOKUP($FA499,CFP,LOOKUPS!E$6,0)*$FE$6+VLOOKUP($FA499,EP,LOOKUPS!E$8,0)*$FF$6+VLOOKUP($FA499,BM,LOOKUPS!E$5,0)*$FG$6+VLOOKUP($FA499,DIV,LOOKUPS!E$7,0)*$FH$6++VLOOKUP($FA499,SIZE,LOOKUPS!E$11,0)*$FI$6)</f>
        <v>-2.5383</v>
      </c>
      <c r="FE499" s="1">
        <f>IF(ISERROR(VLOOKUP($FA499,MOM,LOOKUPS!F$12,0)*$FB$6+VLOOKUP($FA499,STREV,LOOKUPS!F$10,0)*$FC$6+VLOOKUP($FA499,LTREV,LOOKUPS!F$9,0)*$FD$6+VLOOKUP($FA499,CFP,LOOKUPS!F$6,0)*$FE$6+VLOOKUP($FA499,EP,LOOKUPS!F$8,0)*$FF$6+VLOOKUP($FA499,BM,LOOKUPS!F$5,0)*$FG$6+VLOOKUP($FA499,DIV,LOOKUPS!F$7,0)*$FH$6++VLOOKUP($FA499,SIZE,LOOKUPS!F$11,0)*$FI$6),"",VLOOKUP($FA499,MOM,LOOKUPS!F$12,0)*$FB$6+VLOOKUP($FA499,STREV,LOOKUPS!F$10,0)*$FC$6+VLOOKUP($FA499,LTREV,LOOKUPS!F$9,0)*$FD$6+VLOOKUP($FA499,CFP,LOOKUPS!F$6,0)*$FE$6+VLOOKUP($FA499,EP,LOOKUPS!F$8,0)*$FF$6+VLOOKUP($FA499,BM,LOOKUPS!F$5,0)*$FG$6+VLOOKUP($FA499,DIV,LOOKUPS!F$7,0)*$FH$6++VLOOKUP($FA499,SIZE,LOOKUPS!F$11,0)*$FI$6)</f>
        <v>-3.0499000000000001</v>
      </c>
      <c r="FF499" s="1">
        <f>IF(ISERROR(VLOOKUP($FA499,MOM,LOOKUPS!G$12,0)*$FB$6+VLOOKUP($FA499,STREV,LOOKUPS!G$10,0)*$FC$6+VLOOKUP($FA499,LTREV,LOOKUPS!G$9,0)*$FD$6+VLOOKUP($FA499,CFP,LOOKUPS!G$6,0)*$FE$6+VLOOKUP($FA499,EP,LOOKUPS!G$8,0)*$FF$6+VLOOKUP($FA499,BM,LOOKUPS!G$5,0)*$FG$6+VLOOKUP($FA499,DIV,LOOKUPS!G$7,0)*$FH$6++VLOOKUP($FA499,SIZE,LOOKUPS!G$11,0)*$FI$6),"",VLOOKUP($FA499,MOM,LOOKUPS!G$12,0)*$FB$6+VLOOKUP($FA499,STREV,LOOKUPS!G$10,0)*$FC$6+VLOOKUP($FA499,LTREV,LOOKUPS!G$9,0)*$FD$6+VLOOKUP($FA499,CFP,LOOKUPS!G$6,0)*$FE$6+VLOOKUP($FA499,EP,LOOKUPS!G$8,0)*$FF$6+VLOOKUP($FA499,BM,LOOKUPS!G$5,0)*$FG$6+VLOOKUP($FA499,DIV,LOOKUPS!G$7,0)*$FH$6++VLOOKUP($FA499,SIZE,LOOKUPS!G$11,0)*$FI$6)</f>
        <v>-2.9453</v>
      </c>
      <c r="FG499" s="1">
        <f>IF(ISERROR(VLOOKUP($FA499,MOM,LOOKUPS!H$12,0)*$FB$6+VLOOKUP($FA499,STREV,LOOKUPS!H$10,0)*$FC$6+VLOOKUP($FA499,LTREV,LOOKUPS!H$9,0)*$FD$6+VLOOKUP($FA499,CFP,LOOKUPS!H$6,0)*$FE$6+VLOOKUP($FA499,EP,LOOKUPS!H$8,0)*$FF$6+VLOOKUP($FA499,BM,LOOKUPS!H$5,0)*$FG$6+VLOOKUP($FA499,DIV,LOOKUPS!H$7,0)*$FH$6++VLOOKUP($FA499,SIZE,LOOKUPS!H$11,0)*$FI$6),"",VLOOKUP($FA499,MOM,LOOKUPS!H$12,0)*$FB$6+VLOOKUP($FA499,STREV,LOOKUPS!H$10,0)*$FC$6+VLOOKUP($FA499,LTREV,LOOKUPS!H$9,0)*$FD$6+VLOOKUP($FA499,CFP,LOOKUPS!H$6,0)*$FE$6+VLOOKUP($FA499,EP,LOOKUPS!H$8,0)*$FF$6+VLOOKUP($FA499,BM,LOOKUPS!H$5,0)*$FG$6+VLOOKUP($FA499,DIV,LOOKUPS!H$7,0)*$FH$6++VLOOKUP($FA499,SIZE,LOOKUPS!H$11,0)*$FI$6)</f>
        <v>-2.7799</v>
      </c>
      <c r="FH499" s="1">
        <f>IF(ISERROR(VLOOKUP($FA499,MOM,LOOKUPS!I$12,0)*$FB$6+VLOOKUP($FA499,STREV,LOOKUPS!I$10,0)*$FC$6+VLOOKUP($FA499,LTREV,LOOKUPS!I$9,0)*$FD$6+VLOOKUP($FA499,CFP,LOOKUPS!I$6,0)*$FE$6+VLOOKUP($FA499,EP,LOOKUPS!I$8,0)*$FF$6+VLOOKUP($FA499,BM,LOOKUPS!I$5,0)*$FG$6+VLOOKUP($FA499,DIV,LOOKUPS!I$7,0)*$FH$6++VLOOKUP($FA499,SIZE,LOOKUPS!I$11,0)*$FI$6),"",VLOOKUP($FA499,MOM,LOOKUPS!I$12,0)*$FB$6+VLOOKUP($FA499,STREV,LOOKUPS!I$10,0)*$FC$6+VLOOKUP($FA499,LTREV,LOOKUPS!I$9,0)*$FD$6+VLOOKUP($FA499,CFP,LOOKUPS!I$6,0)*$FE$6+VLOOKUP($FA499,EP,LOOKUPS!I$8,0)*$FF$6+VLOOKUP($FA499,BM,LOOKUPS!I$5,0)*$FG$6+VLOOKUP($FA499,DIV,LOOKUPS!I$7,0)*$FH$6++VLOOKUP($FA499,SIZE,LOOKUPS!I$11,0)*$FI$6)</f>
        <v>-2.1695000000000002</v>
      </c>
      <c r="FI499" s="1">
        <f>IF(ISERROR(VLOOKUP($FA499,MOM,LOOKUPS!J$12,0)*$FB$6+VLOOKUP($FA499,STREV,LOOKUPS!J$10,0)*$FC$6+VLOOKUP($FA499,LTREV,LOOKUPS!J$9,0)*$FD$6+VLOOKUP($FA499,CFP,LOOKUPS!J$6,0)*$FE$6+VLOOKUP($FA499,EP,LOOKUPS!J$8,0)*$FF$6+VLOOKUP($FA499,BM,LOOKUPS!J$5,0)*$FG$6+VLOOKUP($FA499,DIV,LOOKUPS!J$7,0)*$FH$6++VLOOKUP($FA499,SIZE,LOOKUPS!J$11,0)*$FI$6),"",VLOOKUP($FA499,MOM,LOOKUPS!J$12,0)*$FB$6+VLOOKUP($FA499,STREV,LOOKUPS!J$10,0)*$FC$6+VLOOKUP($FA499,LTREV,LOOKUPS!J$9,0)*$FD$6+VLOOKUP($FA499,CFP,LOOKUPS!J$6,0)*$FE$6+VLOOKUP($FA499,EP,LOOKUPS!J$8,0)*$FF$6+VLOOKUP($FA499,BM,LOOKUPS!J$5,0)*$FG$6+VLOOKUP($FA499,DIV,LOOKUPS!J$7,0)*$FH$6++VLOOKUP($FA499,SIZE,LOOKUPS!J$11,0)*$FI$6)</f>
        <v>-1.8119000000000001</v>
      </c>
      <c r="FJ499" s="1">
        <f>IF(ISERROR(VLOOKUP($FA499,MOM,LOOKUPS!K$12,0)*$FB$6+VLOOKUP($FA499,STREV,LOOKUPS!K$10,0)*$FC$6+VLOOKUP($FA499,LTREV,LOOKUPS!K$9,0)*$FD$6+VLOOKUP($FA499,CFP,LOOKUPS!K$6,0)*$FE$6+VLOOKUP($FA499,EP,LOOKUPS!K$8,0)*$FF$6+VLOOKUP($FA499,BM,LOOKUPS!K$5,0)*$FG$6+VLOOKUP($FA499,DIV,LOOKUPS!K$7,0)*$FH$6++VLOOKUP($FA499,SIZE,LOOKUPS!K$11,0)*$FI$6),"",VLOOKUP($FA499,MOM,LOOKUPS!K$12,0)*$FB$6+VLOOKUP($FA499,STREV,LOOKUPS!K$10,0)*$FC$6+VLOOKUP($FA499,LTREV,LOOKUPS!K$9,0)*$FD$6+VLOOKUP($FA499,CFP,LOOKUPS!K$6,0)*$FE$6+VLOOKUP($FA499,EP,LOOKUPS!K$8,0)*$FF$6+VLOOKUP($FA499,BM,LOOKUPS!K$5,0)*$FG$6+VLOOKUP($FA499,DIV,LOOKUPS!K$7,0)*$FH$6++VLOOKUP($FA499,SIZE,LOOKUPS!K$11,0)*$FI$6)</f>
        <v>-1.2842</v>
      </c>
      <c r="FK499" s="1">
        <f>IF(ISERROR(VLOOKUP($FA499,MOM,LOOKUPS!L$12,0)*$FB$6+VLOOKUP($FA499,STREV,LOOKUPS!L$10,0)*$FC$6+VLOOKUP($FA499,LTREV,LOOKUPS!L$9,0)*$FD$6+VLOOKUP($FA499,CFP,LOOKUPS!L$6,0)*$FE$6+VLOOKUP($FA499,EP,LOOKUPS!L$8,0)*$FF$6+VLOOKUP($FA499,BM,LOOKUPS!L$5,0)*$FG$6+VLOOKUP($FA499,DIV,LOOKUPS!L$7,0)*$FH$6++VLOOKUP($FA499,SIZE,LOOKUPS!L$11,0)*$FI$6),"",VLOOKUP($FA499,MOM,LOOKUPS!L$12,0)*$FB$6+VLOOKUP($FA499,STREV,LOOKUPS!L$10,0)*$FC$6+VLOOKUP($FA499,LTREV,LOOKUPS!L$9,0)*$FD$6+VLOOKUP($FA499,CFP,LOOKUPS!L$6,0)*$FE$6+VLOOKUP($FA499,EP,LOOKUPS!L$8,0)*$FF$6+VLOOKUP($FA499,BM,LOOKUPS!L$5,0)*$FG$6+VLOOKUP($FA499,DIV,LOOKUPS!L$7,0)*$FH$6++VLOOKUP($FA499,SIZE,LOOKUPS!L$11,0)*$FI$6)</f>
        <v>-1.7975000000000001</v>
      </c>
    </row>
    <row r="500" spans="1:167" x14ac:dyDescent="0.3">
      <c r="A500" s="1">
        <v>196711</v>
      </c>
      <c r="B500" s="1">
        <v>0.6</v>
      </c>
      <c r="C500" s="1">
        <v>-1.04</v>
      </c>
      <c r="D500" s="1">
        <v>0.9</v>
      </c>
      <c r="E500" s="1">
        <v>-0.51</v>
      </c>
      <c r="F500" s="1">
        <v>-0.96</v>
      </c>
      <c r="G500" s="1">
        <v>0.61</v>
      </c>
      <c r="H500" s="1">
        <v>1.03</v>
      </c>
      <c r="I500" s="1">
        <v>0.57999999999999996</v>
      </c>
      <c r="J500" s="1">
        <v>-0.75</v>
      </c>
      <c r="K500" s="1">
        <v>0.23</v>
      </c>
      <c r="M500" s="1">
        <v>196612</v>
      </c>
      <c r="N500" s="1">
        <v>2.33</v>
      </c>
      <c r="O500" s="1">
        <v>1.49</v>
      </c>
      <c r="P500" s="1">
        <v>2.35</v>
      </c>
      <c r="Q500" s="1">
        <v>3.04</v>
      </c>
      <c r="R500" s="1">
        <v>1.1100000000000001</v>
      </c>
      <c r="S500" s="1">
        <v>1.24</v>
      </c>
      <c r="T500" s="1">
        <v>0.87</v>
      </c>
      <c r="U500" s="1">
        <v>1.52</v>
      </c>
      <c r="V500" s="1">
        <v>2.31</v>
      </c>
      <c r="W500" s="1">
        <v>1.23</v>
      </c>
      <c r="Y500" s="1">
        <v>197111</v>
      </c>
      <c r="Z500" s="1">
        <v>-4.6100000000000003</v>
      </c>
      <c r="AA500" s="1">
        <v>-4.1399999999999997</v>
      </c>
      <c r="AB500" s="1">
        <v>-2.59</v>
      </c>
      <c r="AC500" s="1">
        <v>-3.31</v>
      </c>
      <c r="AD500" s="1">
        <v>-2.62</v>
      </c>
      <c r="AE500" s="1">
        <v>-1.97</v>
      </c>
      <c r="AF500" s="1">
        <v>-2.17</v>
      </c>
      <c r="AG500" s="1">
        <v>-2.82</v>
      </c>
      <c r="AH500" s="1">
        <v>-2.75</v>
      </c>
      <c r="AI500" s="1">
        <v>-2.59</v>
      </c>
      <c r="AK500">
        <v>199205</v>
      </c>
      <c r="AL500">
        <v>0.56000000000000005</v>
      </c>
      <c r="AM500">
        <v>0.12</v>
      </c>
      <c r="AN500">
        <v>0.69</v>
      </c>
      <c r="AO500">
        <v>0.15</v>
      </c>
      <c r="AP500">
        <v>-0.17</v>
      </c>
      <c r="AQ500">
        <v>0.62</v>
      </c>
      <c r="AR500">
        <v>1.01</v>
      </c>
      <c r="AS500">
        <v>0.37</v>
      </c>
      <c r="AT500">
        <v>0.1</v>
      </c>
      <c r="AU500">
        <v>-0.38</v>
      </c>
      <c r="AV500">
        <v>0.25</v>
      </c>
      <c r="AW500">
        <v>0.97</v>
      </c>
      <c r="AX500">
        <v>0.25</v>
      </c>
      <c r="AY500">
        <v>0.18</v>
      </c>
      <c r="AZ500">
        <v>1.82</v>
      </c>
      <c r="BA500">
        <v>0.48</v>
      </c>
      <c r="BB500">
        <v>0.28000000000000003</v>
      </c>
      <c r="BC500">
        <v>-0.61</v>
      </c>
      <c r="BD500">
        <v>0.63</v>
      </c>
      <c r="BF500" s="1">
        <v>199205</v>
      </c>
      <c r="BG500" s="1">
        <v>0.59</v>
      </c>
      <c r="BH500" s="1">
        <v>-0.03</v>
      </c>
      <c r="BI500" s="1">
        <v>0.27</v>
      </c>
      <c r="BJ500" s="1">
        <v>0.77</v>
      </c>
      <c r="BK500" s="1">
        <v>-0.13</v>
      </c>
      <c r="BL500" s="1">
        <v>-0.09</v>
      </c>
      <c r="BM500" s="1">
        <v>0.61</v>
      </c>
      <c r="BN500" s="1">
        <v>0.81</v>
      </c>
      <c r="BO500" s="1">
        <v>0.57999999999999996</v>
      </c>
      <c r="BP500" s="1">
        <v>-0.31</v>
      </c>
      <c r="BQ500" s="1">
        <v>0.15</v>
      </c>
      <c r="BR500" s="1">
        <v>0.28000000000000003</v>
      </c>
      <c r="BS500" s="1">
        <v>-0.5</v>
      </c>
      <c r="BT500" s="1">
        <v>0.56999999999999995</v>
      </c>
      <c r="BU500" s="1">
        <v>0.66</v>
      </c>
      <c r="BV500" s="1">
        <v>0.27</v>
      </c>
      <c r="BW500" s="1">
        <v>1.27</v>
      </c>
      <c r="BX500" s="1">
        <v>-0.02</v>
      </c>
      <c r="BY500" s="1">
        <v>1.02</v>
      </c>
      <c r="CA500" s="1">
        <v>196705</v>
      </c>
      <c r="CB500" s="1">
        <v>4.29</v>
      </c>
      <c r="CC500" s="1">
        <v>-1.34</v>
      </c>
      <c r="CD500" s="1">
        <v>-0.96</v>
      </c>
      <c r="CE500" s="1">
        <v>-0.88</v>
      </c>
      <c r="CF500" s="1">
        <v>-1.61</v>
      </c>
      <c r="CG500" s="1">
        <v>-0.46</v>
      </c>
      <c r="CH500" s="1">
        <v>-1.43</v>
      </c>
      <c r="CI500" s="1">
        <v>-0.68</v>
      </c>
      <c r="CJ500" s="1">
        <v>-1</v>
      </c>
      <c r="CK500" s="1">
        <v>-1.28</v>
      </c>
      <c r="CL500" s="1">
        <v>-2.0099999999999998</v>
      </c>
      <c r="CM500" s="1">
        <v>-0.66</v>
      </c>
      <c r="CN500" s="1">
        <v>-0.26</v>
      </c>
      <c r="CO500" s="1">
        <v>-1.46</v>
      </c>
      <c r="CP500" s="1">
        <v>-1.39</v>
      </c>
      <c r="CQ500" s="1">
        <v>-0.73</v>
      </c>
      <c r="CR500" s="1">
        <v>-0.63</v>
      </c>
      <c r="CS500" s="1">
        <v>-1.31</v>
      </c>
      <c r="CT500" s="1">
        <v>-0.73</v>
      </c>
      <c r="CV500" s="1">
        <v>196805</v>
      </c>
      <c r="CW500" s="1">
        <v>15.52</v>
      </c>
      <c r="CX500" s="1">
        <v>7.73</v>
      </c>
      <c r="CY500" s="1">
        <v>7.51</v>
      </c>
      <c r="CZ500" s="1">
        <v>6.78</v>
      </c>
      <c r="DA500" s="1">
        <v>7.49</v>
      </c>
      <c r="DB500" s="1">
        <v>9.0399999999999991</v>
      </c>
      <c r="DC500" s="1">
        <v>7.1</v>
      </c>
      <c r="DD500" s="1">
        <v>6.63</v>
      </c>
      <c r="DE500" s="1">
        <v>6.39</v>
      </c>
      <c r="DF500" s="1">
        <v>7.92</v>
      </c>
      <c r="DG500" s="1">
        <v>7.03</v>
      </c>
      <c r="DH500" s="1">
        <v>8.2799999999999994</v>
      </c>
      <c r="DI500" s="1">
        <v>9.75</v>
      </c>
      <c r="DJ500" s="1">
        <v>8.64</v>
      </c>
      <c r="DK500" s="1">
        <v>5.59</v>
      </c>
      <c r="DL500" s="1">
        <v>5.52</v>
      </c>
      <c r="DM500" s="1">
        <v>7.68</v>
      </c>
      <c r="DN500" s="1">
        <v>4.62</v>
      </c>
      <c r="DO500" s="1">
        <v>7.84</v>
      </c>
      <c r="DQ500" s="1">
        <v>196705</v>
      </c>
      <c r="DR500" s="1">
        <v>-99.99</v>
      </c>
      <c r="DS500" s="1">
        <v>0.44</v>
      </c>
      <c r="DT500" s="1">
        <v>-1.24</v>
      </c>
      <c r="DU500" s="1">
        <v>-3.43</v>
      </c>
      <c r="DV500" s="1">
        <v>0.75</v>
      </c>
      <c r="DW500" s="1">
        <v>-1.37</v>
      </c>
      <c r="DX500" s="1">
        <v>-1.61</v>
      </c>
      <c r="DY500" s="1">
        <v>-1.38</v>
      </c>
      <c r="DZ500" s="1">
        <v>-4.04</v>
      </c>
      <c r="EA500" s="1">
        <v>1</v>
      </c>
      <c r="EB500" s="1">
        <v>-0.13</v>
      </c>
      <c r="EC500" s="1">
        <v>-1.51</v>
      </c>
      <c r="ED500" s="1">
        <v>-1.22</v>
      </c>
      <c r="EE500" s="1">
        <v>-2.27</v>
      </c>
      <c r="EF500" s="1">
        <v>-0.97</v>
      </c>
      <c r="EG500" s="1">
        <v>-0.53</v>
      </c>
      <c r="EH500" s="1">
        <v>-2.25</v>
      </c>
      <c r="EI500" s="1">
        <v>-3.8</v>
      </c>
      <c r="EJ500" s="1">
        <v>-4.28</v>
      </c>
      <c r="EL500">
        <v>196705</v>
      </c>
      <c r="EM500">
        <v>-4.33</v>
      </c>
      <c r="EN500">
        <v>1.95</v>
      </c>
      <c r="EO500">
        <v>0.99</v>
      </c>
      <c r="EP500">
        <v>0.33</v>
      </c>
      <c r="ER500" s="1">
        <v>196711</v>
      </c>
      <c r="ES500" s="1">
        <v>1.29</v>
      </c>
      <c r="EU500" s="1">
        <v>196612</v>
      </c>
      <c r="EV500" s="1">
        <v>0.28000000000000003</v>
      </c>
      <c r="EX500" s="1">
        <v>197111</v>
      </c>
      <c r="EY500" s="1">
        <v>-0.89</v>
      </c>
      <c r="FA500" s="1">
        <v>196711</v>
      </c>
      <c r="FB500" s="1">
        <f>IF(ISERROR(VLOOKUP($FA500,MOM,LOOKUPS!C$12,0)*$FB$6+VLOOKUP($FA500,STREV,LOOKUPS!C$10,0)*$FC$6+VLOOKUP($FA500,LTREV,LOOKUPS!C$9,0)*$FD$6+VLOOKUP($FA500,CFP,LOOKUPS!C$6,0)*$FE$6+VLOOKUP($FA500,EP,LOOKUPS!C$8,0)*$FF$6+VLOOKUP($FA500,BM,LOOKUPS!C$5,0)*$FG$6+VLOOKUP($FA500,DIV,LOOKUPS!C$7,0)*$FH$6++VLOOKUP($FA500,SIZE,LOOKUPS!C$11,0)*$FI$6),"",VLOOKUP($FA500,MOM,LOOKUPS!C$12,0)*$FB$6+VLOOKUP($FA500,STREV,LOOKUPS!C$10,0)*$FC$6+VLOOKUP($FA500,LTREV,LOOKUPS!C$9,0)*$FD$6+VLOOKUP($FA500,CFP,LOOKUPS!C$6,0)*$FE$6+VLOOKUP($FA500,EP,LOOKUPS!C$8,0)*$FF$6+VLOOKUP($FA500,BM,LOOKUPS!C$5,0)*$FG$6+VLOOKUP($FA500,DIV,LOOKUPS!C$7,0)*$FH$6++VLOOKUP($FA500,SIZE,LOOKUPS!C$11,0)*$FI$6)</f>
        <v>9.6799999999999997E-2</v>
      </c>
      <c r="FC500" s="1">
        <f>IF(ISERROR(VLOOKUP($FA500,MOM,LOOKUPS!D$12,0)*$FB$6+VLOOKUP($FA500,STREV,LOOKUPS!D$10,0)*$FC$6+VLOOKUP($FA500,LTREV,LOOKUPS!D$9,0)*$FD$6+VLOOKUP($FA500,CFP,LOOKUPS!D$6,0)*$FE$6+VLOOKUP($FA500,EP,LOOKUPS!D$8,0)*$FF$6+VLOOKUP($FA500,BM,LOOKUPS!D$5,0)*$FG$6+VLOOKUP($FA500,DIV,LOOKUPS!D$7,0)*$FH$6++VLOOKUP($FA500,SIZE,LOOKUPS!D$11,0)*$FI$6),"",VLOOKUP($FA500,MOM,LOOKUPS!D$12,0)*$FB$6+VLOOKUP($FA500,STREV,LOOKUPS!D$10,0)*$FC$6+VLOOKUP($FA500,LTREV,LOOKUPS!D$9,0)*$FD$6+VLOOKUP($FA500,CFP,LOOKUPS!D$6,0)*$FE$6+VLOOKUP($FA500,EP,LOOKUPS!D$8,0)*$FF$6+VLOOKUP($FA500,BM,LOOKUPS!D$5,0)*$FG$6+VLOOKUP($FA500,DIV,LOOKUPS!D$7,0)*$FH$6++VLOOKUP($FA500,SIZE,LOOKUPS!D$11,0)*$FI$6)</f>
        <v>-0.22000000000000003</v>
      </c>
      <c r="FD500" s="1">
        <f>IF(ISERROR(VLOOKUP($FA500,MOM,LOOKUPS!E$12,0)*$FB$6+VLOOKUP($FA500,STREV,LOOKUPS!E$10,0)*$FC$6+VLOOKUP($FA500,LTREV,LOOKUPS!E$9,0)*$FD$6+VLOOKUP($FA500,CFP,LOOKUPS!E$6,0)*$FE$6+VLOOKUP($FA500,EP,LOOKUPS!E$8,0)*$FF$6+VLOOKUP($FA500,BM,LOOKUPS!E$5,0)*$FG$6+VLOOKUP($FA500,DIV,LOOKUPS!E$7,0)*$FH$6++VLOOKUP($FA500,SIZE,LOOKUPS!E$11,0)*$FI$6),"",VLOOKUP($FA500,MOM,LOOKUPS!E$12,0)*$FB$6+VLOOKUP($FA500,STREV,LOOKUPS!E$10,0)*$FC$6+VLOOKUP($FA500,LTREV,LOOKUPS!E$9,0)*$FD$6+VLOOKUP($FA500,CFP,LOOKUPS!E$6,0)*$FE$6+VLOOKUP($FA500,EP,LOOKUPS!E$8,0)*$FF$6+VLOOKUP($FA500,BM,LOOKUPS!E$5,0)*$FG$6+VLOOKUP($FA500,DIV,LOOKUPS!E$7,0)*$FH$6++VLOOKUP($FA500,SIZE,LOOKUPS!E$11,0)*$FI$6)</f>
        <v>0.78560000000000008</v>
      </c>
      <c r="FE500" s="1">
        <f>IF(ISERROR(VLOOKUP($FA500,MOM,LOOKUPS!F$12,0)*$FB$6+VLOOKUP($FA500,STREV,LOOKUPS!F$10,0)*$FC$6+VLOOKUP($FA500,LTREV,LOOKUPS!F$9,0)*$FD$6+VLOOKUP($FA500,CFP,LOOKUPS!F$6,0)*$FE$6+VLOOKUP($FA500,EP,LOOKUPS!F$8,0)*$FF$6+VLOOKUP($FA500,BM,LOOKUPS!F$5,0)*$FG$6+VLOOKUP($FA500,DIV,LOOKUPS!F$7,0)*$FH$6++VLOOKUP($FA500,SIZE,LOOKUPS!F$11,0)*$FI$6),"",VLOOKUP($FA500,MOM,LOOKUPS!F$12,0)*$FB$6+VLOOKUP($FA500,STREV,LOOKUPS!F$10,0)*$FC$6+VLOOKUP($FA500,LTREV,LOOKUPS!F$9,0)*$FD$6+VLOOKUP($FA500,CFP,LOOKUPS!F$6,0)*$FE$6+VLOOKUP($FA500,EP,LOOKUPS!F$8,0)*$FF$6+VLOOKUP($FA500,BM,LOOKUPS!F$5,0)*$FG$6+VLOOKUP($FA500,DIV,LOOKUPS!F$7,0)*$FH$6++VLOOKUP($FA500,SIZE,LOOKUPS!F$11,0)*$FI$6)</f>
        <v>0.50390000000000001</v>
      </c>
      <c r="FF500" s="1">
        <f>IF(ISERROR(VLOOKUP($FA500,MOM,LOOKUPS!G$12,0)*$FB$6+VLOOKUP($FA500,STREV,LOOKUPS!G$10,0)*$FC$6+VLOOKUP($FA500,LTREV,LOOKUPS!G$9,0)*$FD$6+VLOOKUP($FA500,CFP,LOOKUPS!G$6,0)*$FE$6+VLOOKUP($FA500,EP,LOOKUPS!G$8,0)*$FF$6+VLOOKUP($FA500,BM,LOOKUPS!G$5,0)*$FG$6+VLOOKUP($FA500,DIV,LOOKUPS!G$7,0)*$FH$6++VLOOKUP($FA500,SIZE,LOOKUPS!G$11,0)*$FI$6),"",VLOOKUP($FA500,MOM,LOOKUPS!G$12,0)*$FB$6+VLOOKUP($FA500,STREV,LOOKUPS!G$10,0)*$FC$6+VLOOKUP($FA500,LTREV,LOOKUPS!G$9,0)*$FD$6+VLOOKUP($FA500,CFP,LOOKUPS!G$6,0)*$FE$6+VLOOKUP($FA500,EP,LOOKUPS!G$8,0)*$FF$6+VLOOKUP($FA500,BM,LOOKUPS!G$5,0)*$FG$6+VLOOKUP($FA500,DIV,LOOKUPS!G$7,0)*$FH$6++VLOOKUP($FA500,SIZE,LOOKUPS!G$11,0)*$FI$6)</f>
        <v>-0.10910000000000003</v>
      </c>
      <c r="FG500" s="1">
        <f>IF(ISERROR(VLOOKUP($FA500,MOM,LOOKUPS!H$12,0)*$FB$6+VLOOKUP($FA500,STREV,LOOKUPS!H$10,0)*$FC$6+VLOOKUP($FA500,LTREV,LOOKUPS!H$9,0)*$FD$6+VLOOKUP($FA500,CFP,LOOKUPS!H$6,0)*$FE$6+VLOOKUP($FA500,EP,LOOKUPS!H$8,0)*$FF$6+VLOOKUP($FA500,BM,LOOKUPS!H$5,0)*$FG$6+VLOOKUP($FA500,DIV,LOOKUPS!H$7,0)*$FH$6++VLOOKUP($FA500,SIZE,LOOKUPS!H$11,0)*$FI$6),"",VLOOKUP($FA500,MOM,LOOKUPS!H$12,0)*$FB$6+VLOOKUP($FA500,STREV,LOOKUPS!H$10,0)*$FC$6+VLOOKUP($FA500,LTREV,LOOKUPS!H$9,0)*$FD$6+VLOOKUP($FA500,CFP,LOOKUPS!H$6,0)*$FE$6+VLOOKUP($FA500,EP,LOOKUPS!H$8,0)*$FF$6+VLOOKUP($FA500,BM,LOOKUPS!H$5,0)*$FG$6+VLOOKUP($FA500,DIV,LOOKUPS!H$7,0)*$FH$6++VLOOKUP($FA500,SIZE,LOOKUPS!H$11,0)*$FI$6)</f>
        <v>-3.2600000000000018E-2</v>
      </c>
      <c r="FH500" s="1">
        <f>IF(ISERROR(VLOOKUP($FA500,MOM,LOOKUPS!I$12,0)*$FB$6+VLOOKUP($FA500,STREV,LOOKUPS!I$10,0)*$FC$6+VLOOKUP($FA500,LTREV,LOOKUPS!I$9,0)*$FD$6+VLOOKUP($FA500,CFP,LOOKUPS!I$6,0)*$FE$6+VLOOKUP($FA500,EP,LOOKUPS!I$8,0)*$FF$6+VLOOKUP($FA500,BM,LOOKUPS!I$5,0)*$FG$6+VLOOKUP($FA500,DIV,LOOKUPS!I$7,0)*$FH$6++VLOOKUP($FA500,SIZE,LOOKUPS!I$11,0)*$FI$6),"",VLOOKUP($FA500,MOM,LOOKUPS!I$12,0)*$FB$6+VLOOKUP($FA500,STREV,LOOKUPS!I$10,0)*$FC$6+VLOOKUP($FA500,LTREV,LOOKUPS!I$9,0)*$FD$6+VLOOKUP($FA500,CFP,LOOKUPS!I$6,0)*$FE$6+VLOOKUP($FA500,EP,LOOKUPS!I$8,0)*$FF$6+VLOOKUP($FA500,BM,LOOKUPS!I$5,0)*$FG$6+VLOOKUP($FA500,DIV,LOOKUPS!I$7,0)*$FH$6++VLOOKUP($FA500,SIZE,LOOKUPS!I$11,0)*$FI$6)</f>
        <v>0.20670000000000002</v>
      </c>
      <c r="FI500" s="1">
        <f>IF(ISERROR(VLOOKUP($FA500,MOM,LOOKUPS!J$12,0)*$FB$6+VLOOKUP($FA500,STREV,LOOKUPS!J$10,0)*$FC$6+VLOOKUP($FA500,LTREV,LOOKUPS!J$9,0)*$FD$6+VLOOKUP($FA500,CFP,LOOKUPS!J$6,0)*$FE$6+VLOOKUP($FA500,EP,LOOKUPS!J$8,0)*$FF$6+VLOOKUP($FA500,BM,LOOKUPS!J$5,0)*$FG$6+VLOOKUP($FA500,DIV,LOOKUPS!J$7,0)*$FH$6++VLOOKUP($FA500,SIZE,LOOKUPS!J$11,0)*$FI$6),"",VLOOKUP($FA500,MOM,LOOKUPS!J$12,0)*$FB$6+VLOOKUP($FA500,STREV,LOOKUPS!J$10,0)*$FC$6+VLOOKUP($FA500,LTREV,LOOKUPS!J$9,0)*$FD$6+VLOOKUP($FA500,CFP,LOOKUPS!J$6,0)*$FE$6+VLOOKUP($FA500,EP,LOOKUPS!J$8,0)*$FF$6+VLOOKUP($FA500,BM,LOOKUPS!J$5,0)*$FG$6+VLOOKUP($FA500,DIV,LOOKUPS!J$7,0)*$FH$6++VLOOKUP($FA500,SIZE,LOOKUPS!J$11,0)*$FI$6)</f>
        <v>-9.8300000000000054E-2</v>
      </c>
      <c r="FJ500" s="1">
        <f>IF(ISERROR(VLOOKUP($FA500,MOM,LOOKUPS!K$12,0)*$FB$6+VLOOKUP($FA500,STREV,LOOKUPS!K$10,0)*$FC$6+VLOOKUP($FA500,LTREV,LOOKUPS!K$9,0)*$FD$6+VLOOKUP($FA500,CFP,LOOKUPS!K$6,0)*$FE$6+VLOOKUP($FA500,EP,LOOKUPS!K$8,0)*$FF$6+VLOOKUP($FA500,BM,LOOKUPS!K$5,0)*$FG$6+VLOOKUP($FA500,DIV,LOOKUPS!K$7,0)*$FH$6++VLOOKUP($FA500,SIZE,LOOKUPS!K$11,0)*$FI$6),"",VLOOKUP($FA500,MOM,LOOKUPS!K$12,0)*$FB$6+VLOOKUP($FA500,STREV,LOOKUPS!K$10,0)*$FC$6+VLOOKUP($FA500,LTREV,LOOKUPS!K$9,0)*$FD$6+VLOOKUP($FA500,CFP,LOOKUPS!K$6,0)*$FE$6+VLOOKUP($FA500,EP,LOOKUPS!K$8,0)*$FF$6+VLOOKUP($FA500,BM,LOOKUPS!K$5,0)*$FG$6+VLOOKUP($FA500,DIV,LOOKUPS!K$7,0)*$FH$6++VLOOKUP($FA500,SIZE,LOOKUPS!K$11,0)*$FI$6)</f>
        <v>-6.8099999999999966E-2</v>
      </c>
      <c r="FK500" s="1">
        <f>IF(ISERROR(VLOOKUP($FA500,MOM,LOOKUPS!L$12,0)*$FB$6+VLOOKUP($FA500,STREV,LOOKUPS!L$10,0)*$FC$6+VLOOKUP($FA500,LTREV,LOOKUPS!L$9,0)*$FD$6+VLOOKUP($FA500,CFP,LOOKUPS!L$6,0)*$FE$6+VLOOKUP($FA500,EP,LOOKUPS!L$8,0)*$FF$6+VLOOKUP($FA500,BM,LOOKUPS!L$5,0)*$FG$6+VLOOKUP($FA500,DIV,LOOKUPS!L$7,0)*$FH$6++VLOOKUP($FA500,SIZE,LOOKUPS!L$11,0)*$FI$6),"",VLOOKUP($FA500,MOM,LOOKUPS!L$12,0)*$FB$6+VLOOKUP($FA500,STREV,LOOKUPS!L$10,0)*$FC$6+VLOOKUP($FA500,LTREV,LOOKUPS!L$9,0)*$FD$6+VLOOKUP($FA500,CFP,LOOKUPS!L$6,0)*$FE$6+VLOOKUP($FA500,EP,LOOKUPS!L$8,0)*$FF$6+VLOOKUP($FA500,BM,LOOKUPS!L$5,0)*$FG$6+VLOOKUP($FA500,DIV,LOOKUPS!L$7,0)*$FH$6++VLOOKUP($FA500,SIZE,LOOKUPS!L$11,0)*$FI$6)</f>
        <v>0.17300000000000004</v>
      </c>
    </row>
    <row r="501" spans="1:167" x14ac:dyDescent="0.3">
      <c r="A501" s="1">
        <v>196712</v>
      </c>
      <c r="B501" s="1">
        <v>3.72</v>
      </c>
      <c r="C501" s="1">
        <v>5.49</v>
      </c>
      <c r="D501" s="1">
        <v>4.4000000000000004</v>
      </c>
      <c r="E501" s="1">
        <v>6.09</v>
      </c>
      <c r="F501" s="1">
        <v>4.8499999999999996</v>
      </c>
      <c r="G501" s="1">
        <v>7.74</v>
      </c>
      <c r="H501" s="1">
        <v>7.75</v>
      </c>
      <c r="I501" s="1">
        <v>7.11</v>
      </c>
      <c r="J501" s="1">
        <v>9.91</v>
      </c>
      <c r="K501" s="1">
        <v>13.7</v>
      </c>
      <c r="M501" s="1">
        <v>196701</v>
      </c>
      <c r="N501" s="1">
        <v>28.25</v>
      </c>
      <c r="O501" s="1">
        <v>18.66</v>
      </c>
      <c r="P501" s="1">
        <v>15.73</v>
      </c>
      <c r="Q501" s="1">
        <v>15.24</v>
      </c>
      <c r="R501" s="1">
        <v>16.260000000000002</v>
      </c>
      <c r="S501" s="1">
        <v>15.13</v>
      </c>
      <c r="T501" s="1">
        <v>13.77</v>
      </c>
      <c r="U501" s="1">
        <v>14.77</v>
      </c>
      <c r="V501" s="1">
        <v>14.26</v>
      </c>
      <c r="W501" s="1">
        <v>14.87</v>
      </c>
      <c r="Y501" s="1">
        <v>197112</v>
      </c>
      <c r="Z501" s="1">
        <v>13.11</v>
      </c>
      <c r="AA501" s="1">
        <v>13.03</v>
      </c>
      <c r="AB501" s="1">
        <v>10.63</v>
      </c>
      <c r="AC501" s="1">
        <v>9.35</v>
      </c>
      <c r="AD501" s="1">
        <v>9.91</v>
      </c>
      <c r="AE501" s="1">
        <v>11.53</v>
      </c>
      <c r="AF501" s="1">
        <v>10.81</v>
      </c>
      <c r="AG501" s="1">
        <v>10</v>
      </c>
      <c r="AH501" s="1">
        <v>10.119999999999999</v>
      </c>
      <c r="AI501" s="1">
        <v>12.78</v>
      </c>
      <c r="AK501">
        <v>199206</v>
      </c>
      <c r="AL501">
        <v>-5.98</v>
      </c>
      <c r="AM501">
        <v>-5.1100000000000003</v>
      </c>
      <c r="AN501">
        <v>-3.49</v>
      </c>
      <c r="AO501">
        <v>-3.61</v>
      </c>
      <c r="AP501">
        <v>-5.43</v>
      </c>
      <c r="AQ501">
        <v>-3.9</v>
      </c>
      <c r="AR501">
        <v>-3.35</v>
      </c>
      <c r="AS501">
        <v>-3.74</v>
      </c>
      <c r="AT501">
        <v>-3.55</v>
      </c>
      <c r="AU501">
        <v>-5.23</v>
      </c>
      <c r="AV501">
        <v>-5.8</v>
      </c>
      <c r="AW501">
        <v>-4.18</v>
      </c>
      <c r="AX501">
        <v>-3.6</v>
      </c>
      <c r="AY501">
        <v>-3.74</v>
      </c>
      <c r="AZ501">
        <v>-2.98</v>
      </c>
      <c r="BA501">
        <v>-3.69</v>
      </c>
      <c r="BB501">
        <v>-3.78</v>
      </c>
      <c r="BC501">
        <v>-1.72</v>
      </c>
      <c r="BD501">
        <v>-4.91</v>
      </c>
      <c r="BF501" s="1">
        <v>199206</v>
      </c>
      <c r="BG501" s="1">
        <v>-5.87</v>
      </c>
      <c r="BH501" s="1">
        <v>-4.71</v>
      </c>
      <c r="BI501" s="1">
        <v>-3.68</v>
      </c>
      <c r="BJ501" s="1">
        <v>-3.43</v>
      </c>
      <c r="BK501" s="1">
        <v>-5.0599999999999996</v>
      </c>
      <c r="BL501" s="1">
        <v>-3.92</v>
      </c>
      <c r="BM501" s="1">
        <v>-3.7</v>
      </c>
      <c r="BN501" s="1">
        <v>-3.46</v>
      </c>
      <c r="BO501" s="1">
        <v>-3.31</v>
      </c>
      <c r="BP501" s="1">
        <v>-5.78</v>
      </c>
      <c r="BQ501" s="1">
        <v>-3.92</v>
      </c>
      <c r="BR501" s="1">
        <v>-3.58</v>
      </c>
      <c r="BS501" s="1">
        <v>-4.3</v>
      </c>
      <c r="BT501" s="1">
        <v>-3.72</v>
      </c>
      <c r="BU501" s="1">
        <v>-3.66</v>
      </c>
      <c r="BV501" s="1">
        <v>-3.11</v>
      </c>
      <c r="BW501" s="1">
        <v>-3.76</v>
      </c>
      <c r="BX501" s="1">
        <v>-2.91</v>
      </c>
      <c r="BY501" s="1">
        <v>-3.59</v>
      </c>
      <c r="CA501" s="1">
        <v>196706</v>
      </c>
      <c r="CB501" s="1">
        <v>20.65</v>
      </c>
      <c r="CC501" s="1">
        <v>6.96</v>
      </c>
      <c r="CD501" s="1">
        <v>7.67</v>
      </c>
      <c r="CE501" s="1">
        <v>8.23</v>
      </c>
      <c r="CF501" s="1">
        <v>7.17</v>
      </c>
      <c r="CG501" s="1">
        <v>6.36</v>
      </c>
      <c r="CH501" s="1">
        <v>7.29</v>
      </c>
      <c r="CI501" s="1">
        <v>9.17</v>
      </c>
      <c r="CJ501" s="1">
        <v>8.0399999999999991</v>
      </c>
      <c r="CK501" s="1">
        <v>7.82</v>
      </c>
      <c r="CL501" s="1">
        <v>6.37</v>
      </c>
      <c r="CM501" s="1">
        <v>6.45</v>
      </c>
      <c r="CN501" s="1">
        <v>6.28</v>
      </c>
      <c r="CO501" s="1">
        <v>6.41</v>
      </c>
      <c r="CP501" s="1">
        <v>8.2100000000000009</v>
      </c>
      <c r="CQ501" s="1">
        <v>9.66</v>
      </c>
      <c r="CR501" s="1">
        <v>8.64</v>
      </c>
      <c r="CS501" s="1">
        <v>7.11</v>
      </c>
      <c r="CT501" s="1">
        <v>8.85</v>
      </c>
      <c r="CV501" s="1">
        <v>196806</v>
      </c>
      <c r="CW501" s="1">
        <v>-0.1</v>
      </c>
      <c r="CX501" s="1">
        <v>0.44</v>
      </c>
      <c r="CY501" s="1">
        <v>2.4</v>
      </c>
      <c r="CZ501" s="1">
        <v>4.05</v>
      </c>
      <c r="DA501" s="1">
        <v>0.18</v>
      </c>
      <c r="DB501" s="1">
        <v>0.45</v>
      </c>
      <c r="DC501" s="1">
        <v>3.17</v>
      </c>
      <c r="DD501" s="1">
        <v>3.95</v>
      </c>
      <c r="DE501" s="1">
        <v>4.12</v>
      </c>
      <c r="DF501" s="1">
        <v>-0.93</v>
      </c>
      <c r="DG501" s="1">
        <v>1.36</v>
      </c>
      <c r="DH501" s="1">
        <v>1.04</v>
      </c>
      <c r="DI501" s="1">
        <v>-0.1</v>
      </c>
      <c r="DJ501" s="1">
        <v>2.15</v>
      </c>
      <c r="DK501" s="1">
        <v>4.16</v>
      </c>
      <c r="DL501" s="1">
        <v>4.0199999999999996</v>
      </c>
      <c r="DM501" s="1">
        <v>3.89</v>
      </c>
      <c r="DN501" s="1">
        <v>4.78</v>
      </c>
      <c r="DO501" s="1">
        <v>3.58</v>
      </c>
      <c r="DQ501" s="1">
        <v>196706</v>
      </c>
      <c r="DR501" s="1">
        <v>-99.99</v>
      </c>
      <c r="DS501" s="1">
        <v>11.75</v>
      </c>
      <c r="DT501" s="1">
        <v>5.59</v>
      </c>
      <c r="DU501" s="1">
        <v>2.29</v>
      </c>
      <c r="DV501" s="1">
        <v>12.51</v>
      </c>
      <c r="DW501" s="1">
        <v>7.53</v>
      </c>
      <c r="DX501" s="1">
        <v>4.95</v>
      </c>
      <c r="DY501" s="1">
        <v>3.77</v>
      </c>
      <c r="DZ501" s="1">
        <v>1.65</v>
      </c>
      <c r="EA501" s="1">
        <v>13.26</v>
      </c>
      <c r="EB501" s="1">
        <v>9.91</v>
      </c>
      <c r="EC501" s="1">
        <v>6.87</v>
      </c>
      <c r="ED501" s="1">
        <v>8.23</v>
      </c>
      <c r="EE501" s="1">
        <v>5.03</v>
      </c>
      <c r="EF501" s="1">
        <v>4.88</v>
      </c>
      <c r="EG501" s="1">
        <v>4</v>
      </c>
      <c r="EH501" s="1">
        <v>3.54</v>
      </c>
      <c r="EI501" s="1">
        <v>2.08</v>
      </c>
      <c r="EJ501" s="1">
        <v>1.23</v>
      </c>
      <c r="EL501">
        <v>196706</v>
      </c>
      <c r="EM501">
        <v>2.41</v>
      </c>
      <c r="EN501">
        <v>5.95</v>
      </c>
      <c r="EO501">
        <v>0.95</v>
      </c>
      <c r="EP501">
        <v>0.27</v>
      </c>
      <c r="ER501" s="1">
        <v>196712</v>
      </c>
      <c r="ES501" s="1">
        <v>3.23</v>
      </c>
      <c r="EU501" s="1">
        <v>196701</v>
      </c>
      <c r="EV501" s="1">
        <v>3.55</v>
      </c>
      <c r="EX501" s="1">
        <v>197112</v>
      </c>
      <c r="EY501" s="1">
        <v>0.74</v>
      </c>
      <c r="FA501" s="1">
        <v>196712</v>
      </c>
      <c r="FB501" s="1">
        <f>IF(ISERROR(VLOOKUP($FA501,MOM,LOOKUPS!C$12,0)*$FB$6+VLOOKUP($FA501,STREV,LOOKUPS!C$10,0)*$FC$6+VLOOKUP($FA501,LTREV,LOOKUPS!C$9,0)*$FD$6+VLOOKUP($FA501,CFP,LOOKUPS!C$6,0)*$FE$6+VLOOKUP($FA501,EP,LOOKUPS!C$8,0)*$FF$6+VLOOKUP($FA501,BM,LOOKUPS!C$5,0)*$FG$6+VLOOKUP($FA501,DIV,LOOKUPS!C$7,0)*$FH$6++VLOOKUP($FA501,SIZE,LOOKUPS!C$11,0)*$FI$6),"",VLOOKUP($FA501,MOM,LOOKUPS!C$12,0)*$FB$6+VLOOKUP($FA501,STREV,LOOKUPS!C$10,0)*$FC$6+VLOOKUP($FA501,LTREV,LOOKUPS!C$9,0)*$FD$6+VLOOKUP($FA501,CFP,LOOKUPS!C$6,0)*$FE$6+VLOOKUP($FA501,EP,LOOKUPS!C$8,0)*$FF$6+VLOOKUP($FA501,BM,LOOKUPS!C$5,0)*$FG$6+VLOOKUP($FA501,DIV,LOOKUPS!C$7,0)*$FH$6++VLOOKUP($FA501,SIZE,LOOKUPS!C$11,0)*$FI$6)</f>
        <v>7.0553000000000008</v>
      </c>
      <c r="FC501" s="1">
        <f>IF(ISERROR(VLOOKUP($FA501,MOM,LOOKUPS!D$12,0)*$FB$6+VLOOKUP($FA501,STREV,LOOKUPS!D$10,0)*$FC$6+VLOOKUP($FA501,LTREV,LOOKUPS!D$9,0)*$FD$6+VLOOKUP($FA501,CFP,LOOKUPS!D$6,0)*$FE$6+VLOOKUP($FA501,EP,LOOKUPS!D$8,0)*$FF$6+VLOOKUP($FA501,BM,LOOKUPS!D$5,0)*$FG$6+VLOOKUP($FA501,DIV,LOOKUPS!D$7,0)*$FH$6++VLOOKUP($FA501,SIZE,LOOKUPS!D$11,0)*$FI$6),"",VLOOKUP($FA501,MOM,LOOKUPS!D$12,0)*$FB$6+VLOOKUP($FA501,STREV,LOOKUPS!D$10,0)*$FC$6+VLOOKUP($FA501,LTREV,LOOKUPS!D$9,0)*$FD$6+VLOOKUP($FA501,CFP,LOOKUPS!D$6,0)*$FE$6+VLOOKUP($FA501,EP,LOOKUPS!D$8,0)*$FF$6+VLOOKUP($FA501,BM,LOOKUPS!D$5,0)*$FG$6+VLOOKUP($FA501,DIV,LOOKUPS!D$7,0)*$FH$6++VLOOKUP($FA501,SIZE,LOOKUPS!D$11,0)*$FI$6)</f>
        <v>7.4828999999999999</v>
      </c>
      <c r="FD501" s="1">
        <f>IF(ISERROR(VLOOKUP($FA501,MOM,LOOKUPS!E$12,0)*$FB$6+VLOOKUP($FA501,STREV,LOOKUPS!E$10,0)*$FC$6+VLOOKUP($FA501,LTREV,LOOKUPS!E$9,0)*$FD$6+VLOOKUP($FA501,CFP,LOOKUPS!E$6,0)*$FE$6+VLOOKUP($FA501,EP,LOOKUPS!E$8,0)*$FF$6+VLOOKUP($FA501,BM,LOOKUPS!E$5,0)*$FG$6+VLOOKUP($FA501,DIV,LOOKUPS!E$7,0)*$FH$6++VLOOKUP($FA501,SIZE,LOOKUPS!E$11,0)*$FI$6),"",VLOOKUP($FA501,MOM,LOOKUPS!E$12,0)*$FB$6+VLOOKUP($FA501,STREV,LOOKUPS!E$10,0)*$FC$6+VLOOKUP($FA501,LTREV,LOOKUPS!E$9,0)*$FD$6+VLOOKUP($FA501,CFP,LOOKUPS!E$6,0)*$FE$6+VLOOKUP($FA501,EP,LOOKUPS!E$8,0)*$FF$6+VLOOKUP($FA501,BM,LOOKUPS!E$5,0)*$FG$6+VLOOKUP($FA501,DIV,LOOKUPS!E$7,0)*$FH$6++VLOOKUP($FA501,SIZE,LOOKUPS!E$11,0)*$FI$6)</f>
        <v>5.7649000000000008</v>
      </c>
      <c r="FE501" s="1">
        <f>IF(ISERROR(VLOOKUP($FA501,MOM,LOOKUPS!F$12,0)*$FB$6+VLOOKUP($FA501,STREV,LOOKUPS!F$10,0)*$FC$6+VLOOKUP($FA501,LTREV,LOOKUPS!F$9,0)*$FD$6+VLOOKUP($FA501,CFP,LOOKUPS!F$6,0)*$FE$6+VLOOKUP($FA501,EP,LOOKUPS!F$8,0)*$FF$6+VLOOKUP($FA501,BM,LOOKUPS!F$5,0)*$FG$6+VLOOKUP($FA501,DIV,LOOKUPS!F$7,0)*$FH$6++VLOOKUP($FA501,SIZE,LOOKUPS!F$11,0)*$FI$6),"",VLOOKUP($FA501,MOM,LOOKUPS!F$12,0)*$FB$6+VLOOKUP($FA501,STREV,LOOKUPS!F$10,0)*$FC$6+VLOOKUP($FA501,LTREV,LOOKUPS!F$9,0)*$FD$6+VLOOKUP($FA501,CFP,LOOKUPS!F$6,0)*$FE$6+VLOOKUP($FA501,EP,LOOKUPS!F$8,0)*$FF$6+VLOOKUP($FA501,BM,LOOKUPS!F$5,0)*$FG$6+VLOOKUP($FA501,DIV,LOOKUPS!F$7,0)*$FH$6++VLOOKUP($FA501,SIZE,LOOKUPS!F$11,0)*$FI$6)</f>
        <v>6.6106999999999996</v>
      </c>
      <c r="FF501" s="1">
        <f>IF(ISERROR(VLOOKUP($FA501,MOM,LOOKUPS!G$12,0)*$FB$6+VLOOKUP($FA501,STREV,LOOKUPS!G$10,0)*$FC$6+VLOOKUP($FA501,LTREV,LOOKUPS!G$9,0)*$FD$6+VLOOKUP($FA501,CFP,LOOKUPS!G$6,0)*$FE$6+VLOOKUP($FA501,EP,LOOKUPS!G$8,0)*$FF$6+VLOOKUP($FA501,BM,LOOKUPS!G$5,0)*$FG$6+VLOOKUP($FA501,DIV,LOOKUPS!G$7,0)*$FH$6++VLOOKUP($FA501,SIZE,LOOKUPS!G$11,0)*$FI$6),"",VLOOKUP($FA501,MOM,LOOKUPS!G$12,0)*$FB$6+VLOOKUP($FA501,STREV,LOOKUPS!G$10,0)*$FC$6+VLOOKUP($FA501,LTREV,LOOKUPS!G$9,0)*$FD$6+VLOOKUP($FA501,CFP,LOOKUPS!G$6,0)*$FE$6+VLOOKUP($FA501,EP,LOOKUPS!G$8,0)*$FF$6+VLOOKUP($FA501,BM,LOOKUPS!G$5,0)*$FG$6+VLOOKUP($FA501,DIV,LOOKUPS!G$7,0)*$FH$6++VLOOKUP($FA501,SIZE,LOOKUPS!G$11,0)*$FI$6)</f>
        <v>6.8035000000000005</v>
      </c>
      <c r="FG501" s="1">
        <f>IF(ISERROR(VLOOKUP($FA501,MOM,LOOKUPS!H$12,0)*$FB$6+VLOOKUP($FA501,STREV,LOOKUPS!H$10,0)*$FC$6+VLOOKUP($FA501,LTREV,LOOKUPS!H$9,0)*$FD$6+VLOOKUP($FA501,CFP,LOOKUPS!H$6,0)*$FE$6+VLOOKUP($FA501,EP,LOOKUPS!H$8,0)*$FF$6+VLOOKUP($FA501,BM,LOOKUPS!H$5,0)*$FG$6+VLOOKUP($FA501,DIV,LOOKUPS!H$7,0)*$FH$6++VLOOKUP($FA501,SIZE,LOOKUPS!H$11,0)*$FI$6),"",VLOOKUP($FA501,MOM,LOOKUPS!H$12,0)*$FB$6+VLOOKUP($FA501,STREV,LOOKUPS!H$10,0)*$FC$6+VLOOKUP($FA501,LTREV,LOOKUPS!H$9,0)*$FD$6+VLOOKUP($FA501,CFP,LOOKUPS!H$6,0)*$FE$6+VLOOKUP($FA501,EP,LOOKUPS!H$8,0)*$FF$6+VLOOKUP($FA501,BM,LOOKUPS!H$5,0)*$FG$6+VLOOKUP($FA501,DIV,LOOKUPS!H$7,0)*$FH$6++VLOOKUP($FA501,SIZE,LOOKUPS!H$11,0)*$FI$6)</f>
        <v>6.2357000000000014</v>
      </c>
      <c r="FH501" s="1">
        <f>IF(ISERROR(VLOOKUP($FA501,MOM,LOOKUPS!I$12,0)*$FB$6+VLOOKUP($FA501,STREV,LOOKUPS!I$10,0)*$FC$6+VLOOKUP($FA501,LTREV,LOOKUPS!I$9,0)*$FD$6+VLOOKUP($FA501,CFP,LOOKUPS!I$6,0)*$FE$6+VLOOKUP($FA501,EP,LOOKUPS!I$8,0)*$FF$6+VLOOKUP($FA501,BM,LOOKUPS!I$5,0)*$FG$6+VLOOKUP($FA501,DIV,LOOKUPS!I$7,0)*$FH$6++VLOOKUP($FA501,SIZE,LOOKUPS!I$11,0)*$FI$6),"",VLOOKUP($FA501,MOM,LOOKUPS!I$12,0)*$FB$6+VLOOKUP($FA501,STREV,LOOKUPS!I$10,0)*$FC$6+VLOOKUP($FA501,LTREV,LOOKUPS!I$9,0)*$FD$6+VLOOKUP($FA501,CFP,LOOKUPS!I$6,0)*$FE$6+VLOOKUP($FA501,EP,LOOKUPS!I$8,0)*$FF$6+VLOOKUP($FA501,BM,LOOKUPS!I$5,0)*$FG$6+VLOOKUP($FA501,DIV,LOOKUPS!I$7,0)*$FH$6++VLOOKUP($FA501,SIZE,LOOKUPS!I$11,0)*$FI$6)</f>
        <v>7.6463000000000001</v>
      </c>
      <c r="FI501" s="1">
        <f>IF(ISERROR(VLOOKUP($FA501,MOM,LOOKUPS!J$12,0)*$FB$6+VLOOKUP($FA501,STREV,LOOKUPS!J$10,0)*$FC$6+VLOOKUP($FA501,LTREV,LOOKUPS!J$9,0)*$FD$6+VLOOKUP($FA501,CFP,LOOKUPS!J$6,0)*$FE$6+VLOOKUP($FA501,EP,LOOKUPS!J$8,0)*$FF$6+VLOOKUP($FA501,BM,LOOKUPS!J$5,0)*$FG$6+VLOOKUP($FA501,DIV,LOOKUPS!J$7,0)*$FH$6++VLOOKUP($FA501,SIZE,LOOKUPS!J$11,0)*$FI$6),"",VLOOKUP($FA501,MOM,LOOKUPS!J$12,0)*$FB$6+VLOOKUP($FA501,STREV,LOOKUPS!J$10,0)*$FC$6+VLOOKUP($FA501,LTREV,LOOKUPS!J$9,0)*$FD$6+VLOOKUP($FA501,CFP,LOOKUPS!J$6,0)*$FE$6+VLOOKUP($FA501,EP,LOOKUPS!J$8,0)*$FF$6+VLOOKUP($FA501,BM,LOOKUPS!J$5,0)*$FG$6+VLOOKUP($FA501,DIV,LOOKUPS!J$7,0)*$FH$6++VLOOKUP($FA501,SIZE,LOOKUPS!J$11,0)*$FI$6)</f>
        <v>8.1808000000000014</v>
      </c>
      <c r="FJ501" s="1">
        <f>IF(ISERROR(VLOOKUP($FA501,MOM,LOOKUPS!K$12,0)*$FB$6+VLOOKUP($FA501,STREV,LOOKUPS!K$10,0)*$FC$6+VLOOKUP($FA501,LTREV,LOOKUPS!K$9,0)*$FD$6+VLOOKUP($FA501,CFP,LOOKUPS!K$6,0)*$FE$6+VLOOKUP($FA501,EP,LOOKUPS!K$8,0)*$FF$6+VLOOKUP($FA501,BM,LOOKUPS!K$5,0)*$FG$6+VLOOKUP($FA501,DIV,LOOKUPS!K$7,0)*$FH$6++VLOOKUP($FA501,SIZE,LOOKUPS!K$11,0)*$FI$6),"",VLOOKUP($FA501,MOM,LOOKUPS!K$12,0)*$FB$6+VLOOKUP($FA501,STREV,LOOKUPS!K$10,0)*$FC$6+VLOOKUP($FA501,LTREV,LOOKUPS!K$9,0)*$FD$6+VLOOKUP($FA501,CFP,LOOKUPS!K$6,0)*$FE$6+VLOOKUP($FA501,EP,LOOKUPS!K$8,0)*$FF$6+VLOOKUP($FA501,BM,LOOKUPS!K$5,0)*$FG$6+VLOOKUP($FA501,DIV,LOOKUPS!K$7,0)*$FH$6++VLOOKUP($FA501,SIZE,LOOKUPS!K$11,0)*$FI$6)</f>
        <v>8.9099000000000004</v>
      </c>
      <c r="FK501" s="1">
        <f>IF(ISERROR(VLOOKUP($FA501,MOM,LOOKUPS!L$12,0)*$FB$6+VLOOKUP($FA501,STREV,LOOKUPS!L$10,0)*$FC$6+VLOOKUP($FA501,LTREV,LOOKUPS!L$9,0)*$FD$6+VLOOKUP($FA501,CFP,LOOKUPS!L$6,0)*$FE$6+VLOOKUP($FA501,EP,LOOKUPS!L$8,0)*$FF$6+VLOOKUP($FA501,BM,LOOKUPS!L$5,0)*$FG$6+VLOOKUP($FA501,DIV,LOOKUPS!L$7,0)*$FH$6++VLOOKUP($FA501,SIZE,LOOKUPS!L$11,0)*$FI$6),"",VLOOKUP($FA501,MOM,LOOKUPS!L$12,0)*$FB$6+VLOOKUP($FA501,STREV,LOOKUPS!L$10,0)*$FC$6+VLOOKUP($FA501,LTREV,LOOKUPS!L$9,0)*$FD$6+VLOOKUP($FA501,CFP,LOOKUPS!L$6,0)*$FE$6+VLOOKUP($FA501,EP,LOOKUPS!L$8,0)*$FF$6+VLOOKUP($FA501,BM,LOOKUPS!L$5,0)*$FG$6+VLOOKUP($FA501,DIV,LOOKUPS!L$7,0)*$FH$6++VLOOKUP($FA501,SIZE,LOOKUPS!L$11,0)*$FI$6)</f>
        <v>11.254899999999999</v>
      </c>
    </row>
    <row r="502" spans="1:167" x14ac:dyDescent="0.3">
      <c r="A502" s="1">
        <v>196801</v>
      </c>
      <c r="B502" s="1">
        <v>1.41</v>
      </c>
      <c r="C502" s="1">
        <v>0.93</v>
      </c>
      <c r="D502" s="1">
        <v>2.9</v>
      </c>
      <c r="E502" s="1">
        <v>1.44</v>
      </c>
      <c r="F502" s="1">
        <v>3.91</v>
      </c>
      <c r="G502" s="1">
        <v>2.66</v>
      </c>
      <c r="H502" s="1">
        <v>2.46</v>
      </c>
      <c r="I502" s="1">
        <v>2.66</v>
      </c>
      <c r="J502" s="1">
        <v>2.17</v>
      </c>
      <c r="K502" s="1">
        <v>2.84</v>
      </c>
      <c r="M502" s="1">
        <v>196702</v>
      </c>
      <c r="N502" s="1">
        <v>4.09</v>
      </c>
      <c r="O502" s="1">
        <v>3.21</v>
      </c>
      <c r="P502" s="1">
        <v>4.71</v>
      </c>
      <c r="Q502" s="1">
        <v>5.46</v>
      </c>
      <c r="R502" s="1">
        <v>2.42</v>
      </c>
      <c r="S502" s="1">
        <v>4.4000000000000004</v>
      </c>
      <c r="T502" s="1">
        <v>5.21</v>
      </c>
      <c r="U502" s="1">
        <v>3.58</v>
      </c>
      <c r="V502" s="1">
        <v>4.8600000000000003</v>
      </c>
      <c r="W502" s="1">
        <v>5.24</v>
      </c>
      <c r="Y502" s="1">
        <v>197201</v>
      </c>
      <c r="Z502" s="1">
        <v>20.91</v>
      </c>
      <c r="AA502" s="1">
        <v>12.67</v>
      </c>
      <c r="AB502" s="1">
        <v>7.27</v>
      </c>
      <c r="AC502" s="1">
        <v>8.6300000000000008</v>
      </c>
      <c r="AD502" s="1">
        <v>8.61</v>
      </c>
      <c r="AE502" s="1">
        <v>7.38</v>
      </c>
      <c r="AF502" s="1">
        <v>7.95</v>
      </c>
      <c r="AG502" s="1">
        <v>6.98</v>
      </c>
      <c r="AH502" s="1">
        <v>8.41</v>
      </c>
      <c r="AI502" s="1">
        <v>8.3699999999999992</v>
      </c>
      <c r="AK502">
        <v>199207</v>
      </c>
      <c r="AL502">
        <v>0.51</v>
      </c>
      <c r="AM502">
        <v>2.31</v>
      </c>
      <c r="AN502">
        <v>2.89</v>
      </c>
      <c r="AO502">
        <v>3.11</v>
      </c>
      <c r="AP502">
        <v>2.72</v>
      </c>
      <c r="AQ502">
        <v>1.97</v>
      </c>
      <c r="AR502">
        <v>2.99</v>
      </c>
      <c r="AS502">
        <v>2.66</v>
      </c>
      <c r="AT502">
        <v>3.29</v>
      </c>
      <c r="AU502">
        <v>2.2400000000000002</v>
      </c>
      <c r="AV502">
        <v>3.53</v>
      </c>
      <c r="AW502">
        <v>1.2</v>
      </c>
      <c r="AX502">
        <v>2.89</v>
      </c>
      <c r="AY502">
        <v>3.59</v>
      </c>
      <c r="AZ502">
        <v>2.4300000000000002</v>
      </c>
      <c r="BA502">
        <v>2.69</v>
      </c>
      <c r="BB502">
        <v>2.63</v>
      </c>
      <c r="BC502">
        <v>3.36</v>
      </c>
      <c r="BD502">
        <v>3.24</v>
      </c>
      <c r="BF502" s="1">
        <v>199207</v>
      </c>
      <c r="BG502" s="1">
        <v>0.73</v>
      </c>
      <c r="BH502" s="1">
        <v>2.5</v>
      </c>
      <c r="BI502" s="1">
        <v>2.83</v>
      </c>
      <c r="BJ502" s="1">
        <v>3.23</v>
      </c>
      <c r="BK502" s="1">
        <v>2.14</v>
      </c>
      <c r="BL502" s="1">
        <v>2.69</v>
      </c>
      <c r="BM502" s="1">
        <v>3.45</v>
      </c>
      <c r="BN502" s="1">
        <v>3.05</v>
      </c>
      <c r="BO502" s="1">
        <v>3.21</v>
      </c>
      <c r="BP502" s="1">
        <v>1.77</v>
      </c>
      <c r="BQ502" s="1">
        <v>2.71</v>
      </c>
      <c r="BR502" s="1">
        <v>3.75</v>
      </c>
      <c r="BS502" s="1">
        <v>1.7</v>
      </c>
      <c r="BT502" s="1">
        <v>3.27</v>
      </c>
      <c r="BU502" s="1">
        <v>3.63</v>
      </c>
      <c r="BV502" s="1">
        <v>2.85</v>
      </c>
      <c r="BW502" s="1">
        <v>3.27</v>
      </c>
      <c r="BX502" s="1">
        <v>2.91</v>
      </c>
      <c r="BY502" s="1">
        <v>3.44</v>
      </c>
      <c r="CA502" s="1">
        <v>196707</v>
      </c>
      <c r="CB502" s="1">
        <v>23.47</v>
      </c>
      <c r="CC502" s="1">
        <v>6.63</v>
      </c>
      <c r="CD502" s="1">
        <v>7.2</v>
      </c>
      <c r="CE502" s="1">
        <v>10.220000000000001</v>
      </c>
      <c r="CF502" s="1">
        <v>6.79</v>
      </c>
      <c r="CG502" s="1">
        <v>6.24</v>
      </c>
      <c r="CH502" s="1">
        <v>7.56</v>
      </c>
      <c r="CI502" s="1">
        <v>8.4499999999999993</v>
      </c>
      <c r="CJ502" s="1">
        <v>10.74</v>
      </c>
      <c r="CK502" s="1">
        <v>7.12</v>
      </c>
      <c r="CL502" s="1">
        <v>6.4</v>
      </c>
      <c r="CM502" s="1">
        <v>6.22</v>
      </c>
      <c r="CN502" s="1">
        <v>6.26</v>
      </c>
      <c r="CO502" s="1">
        <v>7.37</v>
      </c>
      <c r="CP502" s="1">
        <v>7.74</v>
      </c>
      <c r="CQ502" s="1">
        <v>7.51</v>
      </c>
      <c r="CR502" s="1">
        <v>9.25</v>
      </c>
      <c r="CS502" s="1">
        <v>10.29</v>
      </c>
      <c r="CT502" s="1">
        <v>11.21</v>
      </c>
      <c r="CV502" s="1">
        <v>196807</v>
      </c>
      <c r="CW502" s="1">
        <v>-2.2200000000000002</v>
      </c>
      <c r="CX502" s="1">
        <v>-4.71</v>
      </c>
      <c r="CY502" s="1">
        <v>-2.79</v>
      </c>
      <c r="CZ502" s="1">
        <v>-0.67</v>
      </c>
      <c r="DA502" s="1">
        <v>-4.68</v>
      </c>
      <c r="DB502" s="1">
        <v>-3.88</v>
      </c>
      <c r="DC502" s="1">
        <v>-2.73</v>
      </c>
      <c r="DD502" s="1">
        <v>-1.95</v>
      </c>
      <c r="DE502" s="1">
        <v>-0.38</v>
      </c>
      <c r="DF502" s="1">
        <v>-4.95</v>
      </c>
      <c r="DG502" s="1">
        <v>-4.4000000000000004</v>
      </c>
      <c r="DH502" s="1">
        <v>-4.7699999999999996</v>
      </c>
      <c r="DI502" s="1">
        <v>-2.97</v>
      </c>
      <c r="DJ502" s="1">
        <v>-2.4900000000000002</v>
      </c>
      <c r="DK502" s="1">
        <v>-3.01</v>
      </c>
      <c r="DL502" s="1">
        <v>-2.71</v>
      </c>
      <c r="DM502" s="1">
        <v>-1.22</v>
      </c>
      <c r="DN502" s="1">
        <v>-1.1399999999999999</v>
      </c>
      <c r="DO502" s="1">
        <v>0.34</v>
      </c>
      <c r="DQ502" s="1">
        <v>196707</v>
      </c>
      <c r="DR502" s="1">
        <v>-99.99</v>
      </c>
      <c r="DS502" s="1">
        <v>10.32</v>
      </c>
      <c r="DT502" s="1">
        <v>6.4</v>
      </c>
      <c r="DU502" s="1">
        <v>5.43</v>
      </c>
      <c r="DV502" s="1">
        <v>10.59</v>
      </c>
      <c r="DW502" s="1">
        <v>8.18</v>
      </c>
      <c r="DX502" s="1">
        <v>6.34</v>
      </c>
      <c r="DY502" s="1">
        <v>5.63</v>
      </c>
      <c r="DZ502" s="1">
        <v>5.14</v>
      </c>
      <c r="EA502" s="1">
        <v>11.11</v>
      </c>
      <c r="EB502" s="1">
        <v>8.9499999999999993</v>
      </c>
      <c r="EC502" s="1">
        <v>8.7799999999999994</v>
      </c>
      <c r="ED502" s="1">
        <v>7.52</v>
      </c>
      <c r="EE502" s="1">
        <v>6.72</v>
      </c>
      <c r="EF502" s="1">
        <v>5.94</v>
      </c>
      <c r="EG502" s="1">
        <v>5.27</v>
      </c>
      <c r="EH502" s="1">
        <v>6</v>
      </c>
      <c r="EI502" s="1">
        <v>5.17</v>
      </c>
      <c r="EJ502" s="1">
        <v>5.12</v>
      </c>
      <c r="EL502">
        <v>196707</v>
      </c>
      <c r="EM502">
        <v>4.58</v>
      </c>
      <c r="EN502">
        <v>3.02</v>
      </c>
      <c r="EO502">
        <v>2.8</v>
      </c>
      <c r="EP502">
        <v>0.31</v>
      </c>
      <c r="ER502" s="1">
        <v>196801</v>
      </c>
      <c r="ES502" s="1">
        <v>-4.6399999999999997</v>
      </c>
      <c r="EU502" s="1">
        <v>196702</v>
      </c>
      <c r="EV502" s="1">
        <v>1.23</v>
      </c>
      <c r="EX502" s="1">
        <v>197201</v>
      </c>
      <c r="EY502" s="1">
        <v>3.01</v>
      </c>
      <c r="FA502" s="1">
        <v>196801</v>
      </c>
      <c r="FB502" s="1">
        <f>IF(ISERROR(VLOOKUP($FA502,MOM,LOOKUPS!C$12,0)*$FB$6+VLOOKUP($FA502,STREV,LOOKUPS!C$10,0)*$FC$6+VLOOKUP($FA502,LTREV,LOOKUPS!C$9,0)*$FD$6+VLOOKUP($FA502,CFP,LOOKUPS!C$6,0)*$FE$6+VLOOKUP($FA502,EP,LOOKUPS!C$8,0)*$FF$6+VLOOKUP($FA502,BM,LOOKUPS!C$5,0)*$FG$6+VLOOKUP($FA502,DIV,LOOKUPS!C$7,0)*$FH$6++VLOOKUP($FA502,SIZE,LOOKUPS!C$11,0)*$FI$6),"",VLOOKUP($FA502,MOM,LOOKUPS!C$12,0)*$FB$6+VLOOKUP($FA502,STREV,LOOKUPS!C$10,0)*$FC$6+VLOOKUP($FA502,LTREV,LOOKUPS!C$9,0)*$FD$6+VLOOKUP($FA502,CFP,LOOKUPS!C$6,0)*$FE$6+VLOOKUP($FA502,EP,LOOKUPS!C$8,0)*$FF$6+VLOOKUP($FA502,BM,LOOKUPS!C$5,0)*$FG$6+VLOOKUP($FA502,DIV,LOOKUPS!C$7,0)*$FH$6++VLOOKUP($FA502,SIZE,LOOKUPS!C$11,0)*$FI$6)</f>
        <v>-0.25829999999999997</v>
      </c>
      <c r="FC502" s="1">
        <f>IF(ISERROR(VLOOKUP($FA502,MOM,LOOKUPS!D$12,0)*$FB$6+VLOOKUP($FA502,STREV,LOOKUPS!D$10,0)*$FC$6+VLOOKUP($FA502,LTREV,LOOKUPS!D$9,0)*$FD$6+VLOOKUP($FA502,CFP,LOOKUPS!D$6,0)*$FE$6+VLOOKUP($FA502,EP,LOOKUPS!D$8,0)*$FF$6+VLOOKUP($FA502,BM,LOOKUPS!D$5,0)*$FG$6+VLOOKUP($FA502,DIV,LOOKUPS!D$7,0)*$FH$6++VLOOKUP($FA502,SIZE,LOOKUPS!D$11,0)*$FI$6),"",VLOOKUP($FA502,MOM,LOOKUPS!D$12,0)*$FB$6+VLOOKUP($FA502,STREV,LOOKUPS!D$10,0)*$FC$6+VLOOKUP($FA502,LTREV,LOOKUPS!D$9,0)*$FD$6+VLOOKUP($FA502,CFP,LOOKUPS!D$6,0)*$FE$6+VLOOKUP($FA502,EP,LOOKUPS!D$8,0)*$FF$6+VLOOKUP($FA502,BM,LOOKUPS!D$5,0)*$FG$6+VLOOKUP($FA502,DIV,LOOKUPS!D$7,0)*$FH$6++VLOOKUP($FA502,SIZE,LOOKUPS!D$11,0)*$FI$6)</f>
        <v>-0.32900000000000007</v>
      </c>
      <c r="FD502" s="1">
        <f>IF(ISERROR(VLOOKUP($FA502,MOM,LOOKUPS!E$12,0)*$FB$6+VLOOKUP($FA502,STREV,LOOKUPS!E$10,0)*$FC$6+VLOOKUP($FA502,LTREV,LOOKUPS!E$9,0)*$FD$6+VLOOKUP($FA502,CFP,LOOKUPS!E$6,0)*$FE$6+VLOOKUP($FA502,EP,LOOKUPS!E$8,0)*$FF$6+VLOOKUP($FA502,BM,LOOKUPS!E$5,0)*$FG$6+VLOOKUP($FA502,DIV,LOOKUPS!E$7,0)*$FH$6++VLOOKUP($FA502,SIZE,LOOKUPS!E$11,0)*$FI$6),"",VLOOKUP($FA502,MOM,LOOKUPS!E$12,0)*$FB$6+VLOOKUP($FA502,STREV,LOOKUPS!E$10,0)*$FC$6+VLOOKUP($FA502,LTREV,LOOKUPS!E$9,0)*$FD$6+VLOOKUP($FA502,CFP,LOOKUPS!E$6,0)*$FE$6+VLOOKUP($FA502,EP,LOOKUPS!E$8,0)*$FF$6+VLOOKUP($FA502,BM,LOOKUPS!E$5,0)*$FG$6+VLOOKUP($FA502,DIV,LOOKUPS!E$7,0)*$FH$6++VLOOKUP($FA502,SIZE,LOOKUPS!E$11,0)*$FI$6)</f>
        <v>1.4779</v>
      </c>
      <c r="FE502" s="1">
        <f>IF(ISERROR(VLOOKUP($FA502,MOM,LOOKUPS!F$12,0)*$FB$6+VLOOKUP($FA502,STREV,LOOKUPS!F$10,0)*$FC$6+VLOOKUP($FA502,LTREV,LOOKUPS!F$9,0)*$FD$6+VLOOKUP($FA502,CFP,LOOKUPS!F$6,0)*$FE$6+VLOOKUP($FA502,EP,LOOKUPS!F$8,0)*$FF$6+VLOOKUP($FA502,BM,LOOKUPS!F$5,0)*$FG$6+VLOOKUP($FA502,DIV,LOOKUPS!F$7,0)*$FH$6++VLOOKUP($FA502,SIZE,LOOKUPS!F$11,0)*$FI$6),"",VLOOKUP($FA502,MOM,LOOKUPS!F$12,0)*$FB$6+VLOOKUP($FA502,STREV,LOOKUPS!F$10,0)*$FC$6+VLOOKUP($FA502,LTREV,LOOKUPS!F$9,0)*$FD$6+VLOOKUP($FA502,CFP,LOOKUPS!F$6,0)*$FE$6+VLOOKUP($FA502,EP,LOOKUPS!F$8,0)*$FF$6+VLOOKUP($FA502,BM,LOOKUPS!F$5,0)*$FG$6+VLOOKUP($FA502,DIV,LOOKUPS!F$7,0)*$FH$6++VLOOKUP($FA502,SIZE,LOOKUPS!F$11,0)*$FI$6)</f>
        <v>1.8499000000000001</v>
      </c>
      <c r="FF502" s="1">
        <f>IF(ISERROR(VLOOKUP($FA502,MOM,LOOKUPS!G$12,0)*$FB$6+VLOOKUP($FA502,STREV,LOOKUPS!G$10,0)*$FC$6+VLOOKUP($FA502,LTREV,LOOKUPS!G$9,0)*$FD$6+VLOOKUP($FA502,CFP,LOOKUPS!G$6,0)*$FE$6+VLOOKUP($FA502,EP,LOOKUPS!G$8,0)*$FF$6+VLOOKUP($FA502,BM,LOOKUPS!G$5,0)*$FG$6+VLOOKUP($FA502,DIV,LOOKUPS!G$7,0)*$FH$6++VLOOKUP($FA502,SIZE,LOOKUPS!G$11,0)*$FI$6),"",VLOOKUP($FA502,MOM,LOOKUPS!G$12,0)*$FB$6+VLOOKUP($FA502,STREV,LOOKUPS!G$10,0)*$FC$6+VLOOKUP($FA502,LTREV,LOOKUPS!G$9,0)*$FD$6+VLOOKUP($FA502,CFP,LOOKUPS!G$6,0)*$FE$6+VLOOKUP($FA502,EP,LOOKUPS!G$8,0)*$FF$6+VLOOKUP($FA502,BM,LOOKUPS!G$5,0)*$FG$6+VLOOKUP($FA502,DIV,LOOKUPS!G$7,0)*$FH$6++VLOOKUP($FA502,SIZE,LOOKUPS!G$11,0)*$FI$6)</f>
        <v>2.4822000000000002</v>
      </c>
      <c r="FG502" s="1">
        <f>IF(ISERROR(VLOOKUP($FA502,MOM,LOOKUPS!H$12,0)*$FB$6+VLOOKUP($FA502,STREV,LOOKUPS!H$10,0)*$FC$6+VLOOKUP($FA502,LTREV,LOOKUPS!H$9,0)*$FD$6+VLOOKUP($FA502,CFP,LOOKUPS!H$6,0)*$FE$6+VLOOKUP($FA502,EP,LOOKUPS!H$8,0)*$FF$6+VLOOKUP($FA502,BM,LOOKUPS!H$5,0)*$FG$6+VLOOKUP($FA502,DIV,LOOKUPS!H$7,0)*$FH$6++VLOOKUP($FA502,SIZE,LOOKUPS!H$11,0)*$FI$6),"",VLOOKUP($FA502,MOM,LOOKUPS!H$12,0)*$FB$6+VLOOKUP($FA502,STREV,LOOKUPS!H$10,0)*$FC$6+VLOOKUP($FA502,LTREV,LOOKUPS!H$9,0)*$FD$6+VLOOKUP($FA502,CFP,LOOKUPS!H$6,0)*$FE$6+VLOOKUP($FA502,EP,LOOKUPS!H$8,0)*$FF$6+VLOOKUP($FA502,BM,LOOKUPS!H$5,0)*$FG$6+VLOOKUP($FA502,DIV,LOOKUPS!H$7,0)*$FH$6++VLOOKUP($FA502,SIZE,LOOKUPS!H$11,0)*$FI$6)</f>
        <v>1.9171000000000005</v>
      </c>
      <c r="FH502" s="1">
        <f>IF(ISERROR(VLOOKUP($FA502,MOM,LOOKUPS!I$12,0)*$FB$6+VLOOKUP($FA502,STREV,LOOKUPS!I$10,0)*$FC$6+VLOOKUP($FA502,LTREV,LOOKUPS!I$9,0)*$FD$6+VLOOKUP($FA502,CFP,LOOKUPS!I$6,0)*$FE$6+VLOOKUP($FA502,EP,LOOKUPS!I$8,0)*$FF$6+VLOOKUP($FA502,BM,LOOKUPS!I$5,0)*$FG$6+VLOOKUP($FA502,DIV,LOOKUPS!I$7,0)*$FH$6++VLOOKUP($FA502,SIZE,LOOKUPS!I$11,0)*$FI$6),"",VLOOKUP($FA502,MOM,LOOKUPS!I$12,0)*$FB$6+VLOOKUP($FA502,STREV,LOOKUPS!I$10,0)*$FC$6+VLOOKUP($FA502,LTREV,LOOKUPS!I$9,0)*$FD$6+VLOOKUP($FA502,CFP,LOOKUPS!I$6,0)*$FE$6+VLOOKUP($FA502,EP,LOOKUPS!I$8,0)*$FF$6+VLOOKUP($FA502,BM,LOOKUPS!I$5,0)*$FG$6+VLOOKUP($FA502,DIV,LOOKUPS!I$7,0)*$FH$6++VLOOKUP($FA502,SIZE,LOOKUPS!I$11,0)*$FI$6)</f>
        <v>1.8076999999999999</v>
      </c>
      <c r="FI502" s="1">
        <f>IF(ISERROR(VLOOKUP($FA502,MOM,LOOKUPS!J$12,0)*$FB$6+VLOOKUP($FA502,STREV,LOOKUPS!J$10,0)*$FC$6+VLOOKUP($FA502,LTREV,LOOKUPS!J$9,0)*$FD$6+VLOOKUP($FA502,CFP,LOOKUPS!J$6,0)*$FE$6+VLOOKUP($FA502,EP,LOOKUPS!J$8,0)*$FF$6+VLOOKUP($FA502,BM,LOOKUPS!J$5,0)*$FG$6+VLOOKUP($FA502,DIV,LOOKUPS!J$7,0)*$FH$6++VLOOKUP($FA502,SIZE,LOOKUPS!J$11,0)*$FI$6),"",VLOOKUP($FA502,MOM,LOOKUPS!J$12,0)*$FB$6+VLOOKUP($FA502,STREV,LOOKUPS!J$10,0)*$FC$6+VLOOKUP($FA502,LTREV,LOOKUPS!J$9,0)*$FD$6+VLOOKUP($FA502,CFP,LOOKUPS!J$6,0)*$FE$6+VLOOKUP($FA502,EP,LOOKUPS!J$8,0)*$FF$6+VLOOKUP($FA502,BM,LOOKUPS!J$5,0)*$FG$6+VLOOKUP($FA502,DIV,LOOKUPS!J$7,0)*$FH$6++VLOOKUP($FA502,SIZE,LOOKUPS!J$11,0)*$FI$6)</f>
        <v>3.4069000000000003</v>
      </c>
      <c r="FJ502" s="1">
        <f>IF(ISERROR(VLOOKUP($FA502,MOM,LOOKUPS!K$12,0)*$FB$6+VLOOKUP($FA502,STREV,LOOKUPS!K$10,0)*$FC$6+VLOOKUP($FA502,LTREV,LOOKUPS!K$9,0)*$FD$6+VLOOKUP($FA502,CFP,LOOKUPS!K$6,0)*$FE$6+VLOOKUP($FA502,EP,LOOKUPS!K$8,0)*$FF$6+VLOOKUP($FA502,BM,LOOKUPS!K$5,0)*$FG$6+VLOOKUP($FA502,DIV,LOOKUPS!K$7,0)*$FH$6++VLOOKUP($FA502,SIZE,LOOKUPS!K$11,0)*$FI$6),"",VLOOKUP($FA502,MOM,LOOKUPS!K$12,0)*$FB$6+VLOOKUP($FA502,STREV,LOOKUPS!K$10,0)*$FC$6+VLOOKUP($FA502,LTREV,LOOKUPS!K$9,0)*$FD$6+VLOOKUP($FA502,CFP,LOOKUPS!K$6,0)*$FE$6+VLOOKUP($FA502,EP,LOOKUPS!K$8,0)*$FF$6+VLOOKUP($FA502,BM,LOOKUPS!K$5,0)*$FG$6+VLOOKUP($FA502,DIV,LOOKUPS!K$7,0)*$FH$6++VLOOKUP($FA502,SIZE,LOOKUPS!K$11,0)*$FI$6)</f>
        <v>3.7888000000000002</v>
      </c>
      <c r="FK502" s="1">
        <f>IF(ISERROR(VLOOKUP($FA502,MOM,LOOKUPS!L$12,0)*$FB$6+VLOOKUP($FA502,STREV,LOOKUPS!L$10,0)*$FC$6+VLOOKUP($FA502,LTREV,LOOKUPS!L$9,0)*$FD$6+VLOOKUP($FA502,CFP,LOOKUPS!L$6,0)*$FE$6+VLOOKUP($FA502,EP,LOOKUPS!L$8,0)*$FF$6+VLOOKUP($FA502,BM,LOOKUPS!L$5,0)*$FG$6+VLOOKUP($FA502,DIV,LOOKUPS!L$7,0)*$FH$6++VLOOKUP($FA502,SIZE,LOOKUPS!L$11,0)*$FI$6),"",VLOOKUP($FA502,MOM,LOOKUPS!L$12,0)*$FB$6+VLOOKUP($FA502,STREV,LOOKUPS!L$10,0)*$FC$6+VLOOKUP($FA502,LTREV,LOOKUPS!L$9,0)*$FD$6+VLOOKUP($FA502,CFP,LOOKUPS!L$6,0)*$FE$6+VLOOKUP($FA502,EP,LOOKUPS!L$8,0)*$FF$6+VLOOKUP($FA502,BM,LOOKUPS!L$5,0)*$FG$6+VLOOKUP($FA502,DIV,LOOKUPS!L$7,0)*$FH$6++VLOOKUP($FA502,SIZE,LOOKUPS!L$11,0)*$FI$6)</f>
        <v>4.8430999999999997</v>
      </c>
    </row>
    <row r="503" spans="1:167" x14ac:dyDescent="0.3">
      <c r="A503" s="1">
        <v>196802</v>
      </c>
      <c r="B503" s="1">
        <v>-4.91</v>
      </c>
      <c r="C503" s="1">
        <v>-2.76</v>
      </c>
      <c r="D503" s="1">
        <v>-2.21</v>
      </c>
      <c r="E503" s="1">
        <v>-3.63</v>
      </c>
      <c r="F503" s="1">
        <v>-4.13</v>
      </c>
      <c r="G503" s="1">
        <v>-5.03</v>
      </c>
      <c r="H503" s="1">
        <v>-4.7300000000000004</v>
      </c>
      <c r="I503" s="1">
        <v>-5.99</v>
      </c>
      <c r="J503" s="1">
        <v>-6.27</v>
      </c>
      <c r="K503" s="1">
        <v>-9.42</v>
      </c>
      <c r="M503" s="1">
        <v>196703</v>
      </c>
      <c r="N503" s="1">
        <v>8.44</v>
      </c>
      <c r="O503" s="1">
        <v>7.66</v>
      </c>
      <c r="P503" s="1">
        <v>6.96</v>
      </c>
      <c r="Q503" s="1">
        <v>6.27</v>
      </c>
      <c r="R503" s="1">
        <v>5.53</v>
      </c>
      <c r="S503" s="1">
        <v>4.0999999999999996</v>
      </c>
      <c r="T503" s="1">
        <v>4.82</v>
      </c>
      <c r="U503" s="1">
        <v>5.86</v>
      </c>
      <c r="V503" s="1">
        <v>5.0599999999999996</v>
      </c>
      <c r="W503" s="1">
        <v>5.2</v>
      </c>
      <c r="Y503" s="1">
        <v>197202</v>
      </c>
      <c r="Z503" s="1">
        <v>5.84</v>
      </c>
      <c r="AA503" s="1">
        <v>5.34</v>
      </c>
      <c r="AB503" s="1">
        <v>3.73</v>
      </c>
      <c r="AC503" s="1">
        <v>2.66</v>
      </c>
      <c r="AD503" s="1">
        <v>2.2999999999999998</v>
      </c>
      <c r="AE503" s="1">
        <v>1.78</v>
      </c>
      <c r="AF503" s="1">
        <v>3.7</v>
      </c>
      <c r="AG503" s="1">
        <v>4.05</v>
      </c>
      <c r="AH503" s="1">
        <v>4.16</v>
      </c>
      <c r="AI503" s="1">
        <v>4.22</v>
      </c>
      <c r="AK503">
        <v>199208</v>
      </c>
      <c r="AL503">
        <v>-5.37</v>
      </c>
      <c r="AM503">
        <v>-2.66</v>
      </c>
      <c r="AN503">
        <v>-1.59</v>
      </c>
      <c r="AO503">
        <v>-1.54</v>
      </c>
      <c r="AP503">
        <v>-2.4500000000000002</v>
      </c>
      <c r="AQ503">
        <v>-2.61</v>
      </c>
      <c r="AR503">
        <v>-1.03</v>
      </c>
      <c r="AS503">
        <v>-1.56</v>
      </c>
      <c r="AT503">
        <v>-1.81</v>
      </c>
      <c r="AU503">
        <v>-2.87</v>
      </c>
      <c r="AV503">
        <v>-1.74</v>
      </c>
      <c r="AW503">
        <v>-3.24</v>
      </c>
      <c r="AX503">
        <v>-1.86</v>
      </c>
      <c r="AY503">
        <v>-0.77</v>
      </c>
      <c r="AZ503">
        <v>-1.29</v>
      </c>
      <c r="BA503">
        <v>-2.34</v>
      </c>
      <c r="BB503">
        <v>-0.84</v>
      </c>
      <c r="BC503">
        <v>-1.31</v>
      </c>
      <c r="BD503">
        <v>-2.13</v>
      </c>
      <c r="BF503" s="1">
        <v>199208</v>
      </c>
      <c r="BG503" s="1">
        <v>-4.9800000000000004</v>
      </c>
      <c r="BH503" s="1">
        <v>-2.2400000000000002</v>
      </c>
      <c r="BI503" s="1">
        <v>-1.87</v>
      </c>
      <c r="BJ503" s="1">
        <v>-1.67</v>
      </c>
      <c r="BK503" s="1">
        <v>-2.71</v>
      </c>
      <c r="BL503" s="1">
        <v>-1.57</v>
      </c>
      <c r="BM503" s="1">
        <v>-2.12</v>
      </c>
      <c r="BN503" s="1">
        <v>-0.7</v>
      </c>
      <c r="BO503" s="1">
        <v>-1.98</v>
      </c>
      <c r="BP503" s="1">
        <v>-2.65</v>
      </c>
      <c r="BQ503" s="1">
        <v>-2.79</v>
      </c>
      <c r="BR503" s="1">
        <v>-0.65</v>
      </c>
      <c r="BS503" s="1">
        <v>-2.44</v>
      </c>
      <c r="BT503" s="1">
        <v>-2.84</v>
      </c>
      <c r="BU503" s="1">
        <v>-1.4</v>
      </c>
      <c r="BV503" s="1">
        <v>-0.79</v>
      </c>
      <c r="BW503" s="1">
        <v>-0.6</v>
      </c>
      <c r="BX503" s="1">
        <v>-1.6</v>
      </c>
      <c r="BY503" s="1">
        <v>-2.2599999999999998</v>
      </c>
      <c r="CA503" s="1">
        <v>196708</v>
      </c>
      <c r="CB503" s="1">
        <v>-2.37</v>
      </c>
      <c r="CC503" s="1">
        <v>-0.64</v>
      </c>
      <c r="CD503" s="1">
        <v>0.45</v>
      </c>
      <c r="CE503" s="1">
        <v>1.67</v>
      </c>
      <c r="CF503" s="1">
        <v>-1.01</v>
      </c>
      <c r="CG503" s="1">
        <v>-0.08</v>
      </c>
      <c r="CH503" s="1">
        <v>0.78</v>
      </c>
      <c r="CI503" s="1">
        <v>0.71</v>
      </c>
      <c r="CJ503" s="1">
        <v>2.1800000000000002</v>
      </c>
      <c r="CK503" s="1">
        <v>-1.38</v>
      </c>
      <c r="CL503" s="1">
        <v>-0.56000000000000005</v>
      </c>
      <c r="CM503" s="1">
        <v>0.27</v>
      </c>
      <c r="CN503" s="1">
        <v>-0.4</v>
      </c>
      <c r="CO503" s="1">
        <v>0.27</v>
      </c>
      <c r="CP503" s="1">
        <v>1.27</v>
      </c>
      <c r="CQ503" s="1">
        <v>0.72</v>
      </c>
      <c r="CR503" s="1">
        <v>0.71</v>
      </c>
      <c r="CS503" s="1">
        <v>1.08</v>
      </c>
      <c r="CT503" s="1">
        <v>3.33</v>
      </c>
      <c r="CV503" s="1">
        <v>196808</v>
      </c>
      <c r="CW503" s="1">
        <v>4.71</v>
      </c>
      <c r="CX503" s="1">
        <v>3.66</v>
      </c>
      <c r="CY503" s="1">
        <v>3.58</v>
      </c>
      <c r="CZ503" s="1">
        <v>2.1</v>
      </c>
      <c r="DA503" s="1">
        <v>4.01</v>
      </c>
      <c r="DB503" s="1">
        <v>3.22</v>
      </c>
      <c r="DC503" s="1">
        <v>3.39</v>
      </c>
      <c r="DD503" s="1">
        <v>3.44</v>
      </c>
      <c r="DE503" s="1">
        <v>1.61</v>
      </c>
      <c r="DF503" s="1">
        <v>3.86</v>
      </c>
      <c r="DG503" s="1">
        <v>4.17</v>
      </c>
      <c r="DH503" s="1">
        <v>2.83</v>
      </c>
      <c r="DI503" s="1">
        <v>3.61</v>
      </c>
      <c r="DJ503" s="1">
        <v>2.39</v>
      </c>
      <c r="DK503" s="1">
        <v>4.5599999999999996</v>
      </c>
      <c r="DL503" s="1">
        <v>3.92</v>
      </c>
      <c r="DM503" s="1">
        <v>2.99</v>
      </c>
      <c r="DN503" s="1">
        <v>1.93</v>
      </c>
      <c r="DO503" s="1">
        <v>1.31</v>
      </c>
      <c r="DQ503" s="1">
        <v>196708</v>
      </c>
      <c r="DR503" s="1">
        <v>-99.99</v>
      </c>
      <c r="DS503" s="1">
        <v>1.52</v>
      </c>
      <c r="DT503" s="1">
        <v>-0.1</v>
      </c>
      <c r="DU503" s="1">
        <v>-0.52</v>
      </c>
      <c r="DV503" s="1">
        <v>1.69</v>
      </c>
      <c r="DW503" s="1">
        <v>-0.13</v>
      </c>
      <c r="DX503" s="1">
        <v>0.09</v>
      </c>
      <c r="DY503" s="1">
        <v>-0.05</v>
      </c>
      <c r="DZ503" s="1">
        <v>-0.48</v>
      </c>
      <c r="EA503" s="1">
        <v>2.23</v>
      </c>
      <c r="EB503" s="1">
        <v>-0.05</v>
      </c>
      <c r="EC503" s="1">
        <v>0.62</v>
      </c>
      <c r="ED503" s="1">
        <v>-0.97</v>
      </c>
      <c r="EE503" s="1">
        <v>0.17</v>
      </c>
      <c r="EF503" s="1">
        <v>0.02</v>
      </c>
      <c r="EG503" s="1">
        <v>0.5</v>
      </c>
      <c r="EH503" s="1">
        <v>-0.61</v>
      </c>
      <c r="EI503" s="1">
        <v>-0.25</v>
      </c>
      <c r="EJ503" s="1">
        <v>-0.7</v>
      </c>
      <c r="EL503">
        <v>196708</v>
      </c>
      <c r="EM503">
        <v>-0.89</v>
      </c>
      <c r="EN503">
        <v>0.47</v>
      </c>
      <c r="EO503">
        <v>1.39</v>
      </c>
      <c r="EP503">
        <v>0.31</v>
      </c>
      <c r="ER503" s="1">
        <v>196802</v>
      </c>
      <c r="ES503" s="1">
        <v>-3.41</v>
      </c>
      <c r="EU503" s="1">
        <v>196703</v>
      </c>
      <c r="EV503" s="1">
        <v>1.84</v>
      </c>
      <c r="EX503" s="1">
        <v>197202</v>
      </c>
      <c r="EY503" s="1">
        <v>-1.37</v>
      </c>
      <c r="FA503" s="1">
        <v>196802</v>
      </c>
      <c r="FB503" s="1">
        <f>IF(ISERROR(VLOOKUP($FA503,MOM,LOOKUPS!C$12,0)*$FB$6+VLOOKUP($FA503,STREV,LOOKUPS!C$10,0)*$FC$6+VLOOKUP($FA503,LTREV,LOOKUPS!C$9,0)*$FD$6+VLOOKUP($FA503,CFP,LOOKUPS!C$6,0)*$FE$6+VLOOKUP($FA503,EP,LOOKUPS!C$8,0)*$FF$6+VLOOKUP($FA503,BM,LOOKUPS!C$5,0)*$FG$6+VLOOKUP($FA503,DIV,LOOKUPS!C$7,0)*$FH$6++VLOOKUP($FA503,SIZE,LOOKUPS!C$11,0)*$FI$6),"",VLOOKUP($FA503,MOM,LOOKUPS!C$12,0)*$FB$6+VLOOKUP($FA503,STREV,LOOKUPS!C$10,0)*$FC$6+VLOOKUP($FA503,LTREV,LOOKUPS!C$9,0)*$FD$6+VLOOKUP($FA503,CFP,LOOKUPS!C$6,0)*$FE$6+VLOOKUP($FA503,EP,LOOKUPS!C$8,0)*$FF$6+VLOOKUP($FA503,BM,LOOKUPS!C$5,0)*$FG$6+VLOOKUP($FA503,DIV,LOOKUPS!C$7,0)*$FH$6++VLOOKUP($FA503,SIZE,LOOKUPS!C$11,0)*$FI$6)</f>
        <v>-6.8132000000000001</v>
      </c>
      <c r="FC503" s="1">
        <f>IF(ISERROR(VLOOKUP($FA503,MOM,LOOKUPS!D$12,0)*$FB$6+VLOOKUP($FA503,STREV,LOOKUPS!D$10,0)*$FC$6+VLOOKUP($FA503,LTREV,LOOKUPS!D$9,0)*$FD$6+VLOOKUP($FA503,CFP,LOOKUPS!D$6,0)*$FE$6+VLOOKUP($FA503,EP,LOOKUPS!D$8,0)*$FF$6+VLOOKUP($FA503,BM,LOOKUPS!D$5,0)*$FG$6+VLOOKUP($FA503,DIV,LOOKUPS!D$7,0)*$FH$6++VLOOKUP($FA503,SIZE,LOOKUPS!D$11,0)*$FI$6),"",VLOOKUP($FA503,MOM,LOOKUPS!D$12,0)*$FB$6+VLOOKUP($FA503,STREV,LOOKUPS!D$10,0)*$FC$6+VLOOKUP($FA503,LTREV,LOOKUPS!D$9,0)*$FD$6+VLOOKUP($FA503,CFP,LOOKUPS!D$6,0)*$FE$6+VLOOKUP($FA503,EP,LOOKUPS!D$8,0)*$FF$6+VLOOKUP($FA503,BM,LOOKUPS!D$5,0)*$FG$6+VLOOKUP($FA503,DIV,LOOKUPS!D$7,0)*$FH$6++VLOOKUP($FA503,SIZE,LOOKUPS!D$11,0)*$FI$6)</f>
        <v>-4.2421000000000006</v>
      </c>
      <c r="FD503" s="1">
        <f>IF(ISERROR(VLOOKUP($FA503,MOM,LOOKUPS!E$12,0)*$FB$6+VLOOKUP($FA503,STREV,LOOKUPS!E$10,0)*$FC$6+VLOOKUP($FA503,LTREV,LOOKUPS!E$9,0)*$FD$6+VLOOKUP($FA503,CFP,LOOKUPS!E$6,0)*$FE$6+VLOOKUP($FA503,EP,LOOKUPS!E$8,0)*$FF$6+VLOOKUP($FA503,BM,LOOKUPS!E$5,0)*$FG$6+VLOOKUP($FA503,DIV,LOOKUPS!E$7,0)*$FH$6++VLOOKUP($FA503,SIZE,LOOKUPS!E$11,0)*$FI$6),"",VLOOKUP($FA503,MOM,LOOKUPS!E$12,0)*$FB$6+VLOOKUP($FA503,STREV,LOOKUPS!E$10,0)*$FC$6+VLOOKUP($FA503,LTREV,LOOKUPS!E$9,0)*$FD$6+VLOOKUP($FA503,CFP,LOOKUPS!E$6,0)*$FE$6+VLOOKUP($FA503,EP,LOOKUPS!E$8,0)*$FF$6+VLOOKUP($FA503,BM,LOOKUPS!E$5,0)*$FG$6+VLOOKUP($FA503,DIV,LOOKUPS!E$7,0)*$FH$6++VLOOKUP($FA503,SIZE,LOOKUPS!E$11,0)*$FI$6)</f>
        <v>-4.1748000000000003</v>
      </c>
      <c r="FE503" s="1">
        <f>IF(ISERROR(VLOOKUP($FA503,MOM,LOOKUPS!F$12,0)*$FB$6+VLOOKUP($FA503,STREV,LOOKUPS!F$10,0)*$FC$6+VLOOKUP($FA503,LTREV,LOOKUPS!F$9,0)*$FD$6+VLOOKUP($FA503,CFP,LOOKUPS!F$6,0)*$FE$6+VLOOKUP($FA503,EP,LOOKUPS!F$8,0)*$FF$6+VLOOKUP($FA503,BM,LOOKUPS!F$5,0)*$FG$6+VLOOKUP($FA503,DIV,LOOKUPS!F$7,0)*$FH$6++VLOOKUP($FA503,SIZE,LOOKUPS!F$11,0)*$FI$6),"",VLOOKUP($FA503,MOM,LOOKUPS!F$12,0)*$FB$6+VLOOKUP($FA503,STREV,LOOKUPS!F$10,0)*$FC$6+VLOOKUP($FA503,LTREV,LOOKUPS!F$9,0)*$FD$6+VLOOKUP($FA503,CFP,LOOKUPS!F$6,0)*$FE$6+VLOOKUP($FA503,EP,LOOKUPS!F$8,0)*$FF$6+VLOOKUP($FA503,BM,LOOKUPS!F$5,0)*$FG$6+VLOOKUP($FA503,DIV,LOOKUPS!F$7,0)*$FH$6++VLOOKUP($FA503,SIZE,LOOKUPS!F$11,0)*$FI$6)</f>
        <v>-4.5779000000000005</v>
      </c>
      <c r="FF503" s="1">
        <f>IF(ISERROR(VLOOKUP($FA503,MOM,LOOKUPS!G$12,0)*$FB$6+VLOOKUP($FA503,STREV,LOOKUPS!G$10,0)*$FC$6+VLOOKUP($FA503,LTREV,LOOKUPS!G$9,0)*$FD$6+VLOOKUP($FA503,CFP,LOOKUPS!G$6,0)*$FE$6+VLOOKUP($FA503,EP,LOOKUPS!G$8,0)*$FF$6+VLOOKUP($FA503,BM,LOOKUPS!G$5,0)*$FG$6+VLOOKUP($FA503,DIV,LOOKUPS!G$7,0)*$FH$6++VLOOKUP($FA503,SIZE,LOOKUPS!G$11,0)*$FI$6),"",VLOOKUP($FA503,MOM,LOOKUPS!G$12,0)*$FB$6+VLOOKUP($FA503,STREV,LOOKUPS!G$10,0)*$FC$6+VLOOKUP($FA503,LTREV,LOOKUPS!G$9,0)*$FD$6+VLOOKUP($FA503,CFP,LOOKUPS!G$6,0)*$FE$6+VLOOKUP($FA503,EP,LOOKUPS!G$8,0)*$FF$6+VLOOKUP($FA503,BM,LOOKUPS!G$5,0)*$FG$6+VLOOKUP($FA503,DIV,LOOKUPS!G$7,0)*$FH$6++VLOOKUP($FA503,SIZE,LOOKUPS!G$11,0)*$FI$6)</f>
        <v>-4.3318000000000003</v>
      </c>
      <c r="FG503" s="1">
        <f>IF(ISERROR(VLOOKUP($FA503,MOM,LOOKUPS!H$12,0)*$FB$6+VLOOKUP($FA503,STREV,LOOKUPS!H$10,0)*$FC$6+VLOOKUP($FA503,LTREV,LOOKUPS!H$9,0)*$FD$6+VLOOKUP($FA503,CFP,LOOKUPS!H$6,0)*$FE$6+VLOOKUP($FA503,EP,LOOKUPS!H$8,0)*$FF$6+VLOOKUP($FA503,BM,LOOKUPS!H$5,0)*$FG$6+VLOOKUP($FA503,DIV,LOOKUPS!H$7,0)*$FH$6++VLOOKUP($FA503,SIZE,LOOKUPS!H$11,0)*$FI$6),"",VLOOKUP($FA503,MOM,LOOKUPS!H$12,0)*$FB$6+VLOOKUP($FA503,STREV,LOOKUPS!H$10,0)*$FC$6+VLOOKUP($FA503,LTREV,LOOKUPS!H$9,0)*$FD$6+VLOOKUP($FA503,CFP,LOOKUPS!H$6,0)*$FE$6+VLOOKUP($FA503,EP,LOOKUPS!H$8,0)*$FF$6+VLOOKUP($FA503,BM,LOOKUPS!H$5,0)*$FG$6+VLOOKUP($FA503,DIV,LOOKUPS!H$7,0)*$FH$6++VLOOKUP($FA503,SIZE,LOOKUPS!H$11,0)*$FI$6)</f>
        <v>-4.581500000000001</v>
      </c>
      <c r="FH503" s="1">
        <f>IF(ISERROR(VLOOKUP($FA503,MOM,LOOKUPS!I$12,0)*$FB$6+VLOOKUP($FA503,STREV,LOOKUPS!I$10,0)*$FC$6+VLOOKUP($FA503,LTREV,LOOKUPS!I$9,0)*$FD$6+VLOOKUP($FA503,CFP,LOOKUPS!I$6,0)*$FE$6+VLOOKUP($FA503,EP,LOOKUPS!I$8,0)*$FF$6+VLOOKUP($FA503,BM,LOOKUPS!I$5,0)*$FG$6+VLOOKUP($FA503,DIV,LOOKUPS!I$7,0)*$FH$6++VLOOKUP($FA503,SIZE,LOOKUPS!I$11,0)*$FI$6),"",VLOOKUP($FA503,MOM,LOOKUPS!I$12,0)*$FB$6+VLOOKUP($FA503,STREV,LOOKUPS!I$10,0)*$FC$6+VLOOKUP($FA503,LTREV,LOOKUPS!I$9,0)*$FD$6+VLOOKUP($FA503,CFP,LOOKUPS!I$6,0)*$FE$6+VLOOKUP($FA503,EP,LOOKUPS!I$8,0)*$FF$6+VLOOKUP($FA503,BM,LOOKUPS!I$5,0)*$FG$6+VLOOKUP($FA503,DIV,LOOKUPS!I$7,0)*$FH$6++VLOOKUP($FA503,SIZE,LOOKUPS!I$11,0)*$FI$6)</f>
        <v>-4.6302000000000003</v>
      </c>
      <c r="FI503" s="1">
        <f>IF(ISERROR(VLOOKUP($FA503,MOM,LOOKUPS!J$12,0)*$FB$6+VLOOKUP($FA503,STREV,LOOKUPS!J$10,0)*$FC$6+VLOOKUP($FA503,LTREV,LOOKUPS!J$9,0)*$FD$6+VLOOKUP($FA503,CFP,LOOKUPS!J$6,0)*$FE$6+VLOOKUP($FA503,EP,LOOKUPS!J$8,0)*$FF$6+VLOOKUP($FA503,BM,LOOKUPS!J$5,0)*$FG$6+VLOOKUP($FA503,DIV,LOOKUPS!J$7,0)*$FH$6++VLOOKUP($FA503,SIZE,LOOKUPS!J$11,0)*$FI$6),"",VLOOKUP($FA503,MOM,LOOKUPS!J$12,0)*$FB$6+VLOOKUP($FA503,STREV,LOOKUPS!J$10,0)*$FC$6+VLOOKUP($FA503,LTREV,LOOKUPS!J$9,0)*$FD$6+VLOOKUP($FA503,CFP,LOOKUPS!J$6,0)*$FE$6+VLOOKUP($FA503,EP,LOOKUPS!J$8,0)*$FF$6+VLOOKUP($FA503,BM,LOOKUPS!J$5,0)*$FG$6+VLOOKUP($FA503,DIV,LOOKUPS!J$7,0)*$FH$6++VLOOKUP($FA503,SIZE,LOOKUPS!J$11,0)*$FI$6)</f>
        <v>-5.7800000000000011</v>
      </c>
      <c r="FJ503" s="1">
        <f>IF(ISERROR(VLOOKUP($FA503,MOM,LOOKUPS!K$12,0)*$FB$6+VLOOKUP($FA503,STREV,LOOKUPS!K$10,0)*$FC$6+VLOOKUP($FA503,LTREV,LOOKUPS!K$9,0)*$FD$6+VLOOKUP($FA503,CFP,LOOKUPS!K$6,0)*$FE$6+VLOOKUP($FA503,EP,LOOKUPS!K$8,0)*$FF$6+VLOOKUP($FA503,BM,LOOKUPS!K$5,0)*$FG$6+VLOOKUP($FA503,DIV,LOOKUPS!K$7,0)*$FH$6++VLOOKUP($FA503,SIZE,LOOKUPS!K$11,0)*$FI$6),"",VLOOKUP($FA503,MOM,LOOKUPS!K$12,0)*$FB$6+VLOOKUP($FA503,STREV,LOOKUPS!K$10,0)*$FC$6+VLOOKUP($FA503,LTREV,LOOKUPS!K$9,0)*$FD$6+VLOOKUP($FA503,CFP,LOOKUPS!K$6,0)*$FE$6+VLOOKUP($FA503,EP,LOOKUPS!K$8,0)*$FF$6+VLOOKUP($FA503,BM,LOOKUPS!K$5,0)*$FG$6+VLOOKUP($FA503,DIV,LOOKUPS!K$7,0)*$FH$6++VLOOKUP($FA503,SIZE,LOOKUPS!K$11,0)*$FI$6)</f>
        <v>-5.8905000000000012</v>
      </c>
      <c r="FK503" s="1">
        <f>IF(ISERROR(VLOOKUP($FA503,MOM,LOOKUPS!L$12,0)*$FB$6+VLOOKUP($FA503,STREV,LOOKUPS!L$10,0)*$FC$6+VLOOKUP($FA503,LTREV,LOOKUPS!L$9,0)*$FD$6+VLOOKUP($FA503,CFP,LOOKUPS!L$6,0)*$FE$6+VLOOKUP($FA503,EP,LOOKUPS!L$8,0)*$FF$6+VLOOKUP($FA503,BM,LOOKUPS!L$5,0)*$FG$6+VLOOKUP($FA503,DIV,LOOKUPS!L$7,0)*$FH$6++VLOOKUP($FA503,SIZE,LOOKUPS!L$11,0)*$FI$6),"",VLOOKUP($FA503,MOM,LOOKUPS!L$12,0)*$FB$6+VLOOKUP($FA503,STREV,LOOKUPS!L$10,0)*$FC$6+VLOOKUP($FA503,LTREV,LOOKUPS!L$9,0)*$FD$6+VLOOKUP($FA503,CFP,LOOKUPS!L$6,0)*$FE$6+VLOOKUP($FA503,EP,LOOKUPS!L$8,0)*$FF$6+VLOOKUP($FA503,BM,LOOKUPS!L$5,0)*$FG$6+VLOOKUP($FA503,DIV,LOOKUPS!L$7,0)*$FH$6++VLOOKUP($FA503,SIZE,LOOKUPS!L$11,0)*$FI$6)</f>
        <v>-7.3190000000000008</v>
      </c>
    </row>
    <row r="504" spans="1:167" x14ac:dyDescent="0.3">
      <c r="A504" s="1">
        <v>196803</v>
      </c>
      <c r="B504" s="1">
        <v>-2.6</v>
      </c>
      <c r="C504" s="1">
        <v>-0.9</v>
      </c>
      <c r="D504" s="1">
        <v>-1.62</v>
      </c>
      <c r="E504" s="1">
        <v>-0.45</v>
      </c>
      <c r="F504" s="1">
        <v>-0.33</v>
      </c>
      <c r="G504" s="1">
        <v>-0.96</v>
      </c>
      <c r="H504" s="1">
        <v>-1.77</v>
      </c>
      <c r="I504" s="1">
        <v>-0.66</v>
      </c>
      <c r="J504" s="1">
        <v>-0.41</v>
      </c>
      <c r="K504" s="1">
        <v>-0.62</v>
      </c>
      <c r="M504" s="1">
        <v>196704</v>
      </c>
      <c r="N504" s="1">
        <v>3.89</v>
      </c>
      <c r="O504" s="1">
        <v>5.68</v>
      </c>
      <c r="P504" s="1">
        <v>4.4400000000000004</v>
      </c>
      <c r="Q504" s="1">
        <v>2.82</v>
      </c>
      <c r="R504" s="1">
        <v>3.34</v>
      </c>
      <c r="S504" s="1">
        <v>3.74</v>
      </c>
      <c r="T504" s="1">
        <v>4.6500000000000004</v>
      </c>
      <c r="U504" s="1">
        <v>4.12</v>
      </c>
      <c r="V504" s="1">
        <v>3.9</v>
      </c>
      <c r="W504" s="1">
        <v>5.04</v>
      </c>
      <c r="Y504" s="1">
        <v>197203</v>
      </c>
      <c r="Z504" s="1">
        <v>-1.36</v>
      </c>
      <c r="AA504" s="1">
        <v>-0.76</v>
      </c>
      <c r="AB504" s="1">
        <v>-1.5</v>
      </c>
      <c r="AC504" s="1">
        <v>-0.27</v>
      </c>
      <c r="AD504" s="1">
        <v>-0.44</v>
      </c>
      <c r="AE504" s="1">
        <v>0.44</v>
      </c>
      <c r="AF504" s="1">
        <v>0.1</v>
      </c>
      <c r="AG504" s="1">
        <v>0.26</v>
      </c>
      <c r="AH504" s="1">
        <v>-0.87</v>
      </c>
      <c r="AI504" s="1">
        <v>0.04</v>
      </c>
      <c r="AK504">
        <v>199209</v>
      </c>
      <c r="AL504">
        <v>0.76</v>
      </c>
      <c r="AM504">
        <v>1.02</v>
      </c>
      <c r="AN504">
        <v>1.8</v>
      </c>
      <c r="AO504">
        <v>2.2200000000000002</v>
      </c>
      <c r="AP504">
        <v>0.95</v>
      </c>
      <c r="AQ504">
        <v>1.4</v>
      </c>
      <c r="AR504">
        <v>1.68</v>
      </c>
      <c r="AS504">
        <v>2.23</v>
      </c>
      <c r="AT504">
        <v>2.2000000000000002</v>
      </c>
      <c r="AU504">
        <v>0.6</v>
      </c>
      <c r="AV504">
        <v>1.54</v>
      </c>
      <c r="AW504">
        <v>1.21</v>
      </c>
      <c r="AX504">
        <v>1.62</v>
      </c>
      <c r="AY504">
        <v>1.69</v>
      </c>
      <c r="AZ504">
        <v>1.67</v>
      </c>
      <c r="BA504">
        <v>2.2000000000000002</v>
      </c>
      <c r="BB504">
        <v>2.2599999999999998</v>
      </c>
      <c r="BC504">
        <v>2.82</v>
      </c>
      <c r="BD504">
        <v>1.8</v>
      </c>
      <c r="BF504" s="1">
        <v>199209</v>
      </c>
      <c r="BG504" s="1">
        <v>0.82</v>
      </c>
      <c r="BH504" s="1">
        <v>1.24</v>
      </c>
      <c r="BI504" s="1">
        <v>1.9</v>
      </c>
      <c r="BJ504" s="1">
        <v>1.88</v>
      </c>
      <c r="BK504" s="1">
        <v>1.1000000000000001</v>
      </c>
      <c r="BL504" s="1">
        <v>1.69</v>
      </c>
      <c r="BM504" s="1">
        <v>2.04</v>
      </c>
      <c r="BN504" s="1">
        <v>1.87</v>
      </c>
      <c r="BO504" s="1">
        <v>1.88</v>
      </c>
      <c r="BP504" s="1">
        <v>1</v>
      </c>
      <c r="BQ504" s="1">
        <v>1.26</v>
      </c>
      <c r="BR504" s="1">
        <v>1.72</v>
      </c>
      <c r="BS504" s="1">
        <v>1.66</v>
      </c>
      <c r="BT504" s="1">
        <v>1.72</v>
      </c>
      <c r="BU504" s="1">
        <v>2.36</v>
      </c>
      <c r="BV504" s="1">
        <v>1.9</v>
      </c>
      <c r="BW504" s="1">
        <v>1.85</v>
      </c>
      <c r="BX504" s="1">
        <v>2.16</v>
      </c>
      <c r="BY504" s="1">
        <v>1.68</v>
      </c>
      <c r="CA504" s="1">
        <v>196709</v>
      </c>
      <c r="CB504" s="1">
        <v>14.24</v>
      </c>
      <c r="CC504" s="1">
        <v>5.95</v>
      </c>
      <c r="CD504" s="1">
        <v>5.81</v>
      </c>
      <c r="CE504" s="1">
        <v>5.53</v>
      </c>
      <c r="CF504" s="1">
        <v>6.12</v>
      </c>
      <c r="CG504" s="1">
        <v>5.88</v>
      </c>
      <c r="CH504" s="1">
        <v>5.83</v>
      </c>
      <c r="CI504" s="1">
        <v>6.36</v>
      </c>
      <c r="CJ504" s="1">
        <v>4.6399999999999997</v>
      </c>
      <c r="CK504" s="1">
        <v>6.9</v>
      </c>
      <c r="CL504" s="1">
        <v>5.18</v>
      </c>
      <c r="CM504" s="1">
        <v>5.55</v>
      </c>
      <c r="CN504" s="1">
        <v>6.18</v>
      </c>
      <c r="CO504" s="1">
        <v>5.96</v>
      </c>
      <c r="CP504" s="1">
        <v>5.69</v>
      </c>
      <c r="CQ504" s="1">
        <v>5.38</v>
      </c>
      <c r="CR504" s="1">
        <v>7.19</v>
      </c>
      <c r="CS504" s="1">
        <v>4.6399999999999997</v>
      </c>
      <c r="CT504" s="1">
        <v>4.6399999999999997</v>
      </c>
      <c r="CV504" s="1">
        <v>196809</v>
      </c>
      <c r="CW504" s="1">
        <v>9.4600000000000009</v>
      </c>
      <c r="CX504" s="1">
        <v>6.31</v>
      </c>
      <c r="CY504" s="1">
        <v>6.57</v>
      </c>
      <c r="CZ504" s="1">
        <v>4.79</v>
      </c>
      <c r="DA504" s="1">
        <v>6.45</v>
      </c>
      <c r="DB504" s="1">
        <v>6.63</v>
      </c>
      <c r="DC504" s="1">
        <v>6.09</v>
      </c>
      <c r="DD504" s="1">
        <v>6.3</v>
      </c>
      <c r="DE504" s="1">
        <v>4.1900000000000004</v>
      </c>
      <c r="DF504" s="1">
        <v>7.69</v>
      </c>
      <c r="DG504" s="1">
        <v>5.12</v>
      </c>
      <c r="DH504" s="1">
        <v>5.98</v>
      </c>
      <c r="DI504" s="1">
        <v>7.31</v>
      </c>
      <c r="DJ504" s="1">
        <v>7.17</v>
      </c>
      <c r="DK504" s="1">
        <v>4.8099999999999996</v>
      </c>
      <c r="DL504" s="1">
        <v>6.73</v>
      </c>
      <c r="DM504" s="1">
        <v>5.9</v>
      </c>
      <c r="DN504" s="1">
        <v>4.82</v>
      </c>
      <c r="DO504" s="1">
        <v>3.61</v>
      </c>
      <c r="DQ504" s="1">
        <v>196709</v>
      </c>
      <c r="DR504" s="1">
        <v>-99.99</v>
      </c>
      <c r="DS504" s="1">
        <v>8.77</v>
      </c>
      <c r="DT504" s="1">
        <v>4.21</v>
      </c>
      <c r="DU504" s="1">
        <v>1.95</v>
      </c>
      <c r="DV504" s="1">
        <v>9.32</v>
      </c>
      <c r="DW504" s="1">
        <v>5.33</v>
      </c>
      <c r="DX504" s="1">
        <v>3.68</v>
      </c>
      <c r="DY504" s="1">
        <v>2.93</v>
      </c>
      <c r="DZ504" s="1">
        <v>2.2599999999999998</v>
      </c>
      <c r="EA504" s="1">
        <v>9.92</v>
      </c>
      <c r="EB504" s="1">
        <v>7.44</v>
      </c>
      <c r="EC504" s="1">
        <v>5.69</v>
      </c>
      <c r="ED504" s="1">
        <v>4.93</v>
      </c>
      <c r="EE504" s="1">
        <v>3.28</v>
      </c>
      <c r="EF504" s="1">
        <v>4.09</v>
      </c>
      <c r="EG504" s="1">
        <v>4.5</v>
      </c>
      <c r="EH504" s="1">
        <v>1.33</v>
      </c>
      <c r="EI504" s="1">
        <v>2.42</v>
      </c>
      <c r="EJ504" s="1">
        <v>2.09</v>
      </c>
      <c r="EL504">
        <v>196709</v>
      </c>
      <c r="EM504">
        <v>3.11</v>
      </c>
      <c r="EN504">
        <v>3.11</v>
      </c>
      <c r="EO504">
        <v>-2.48</v>
      </c>
      <c r="EP504">
        <v>0.32</v>
      </c>
      <c r="ER504" s="1">
        <v>196803</v>
      </c>
      <c r="ES504" s="1">
        <v>3.18</v>
      </c>
      <c r="EU504" s="1">
        <v>196704</v>
      </c>
      <c r="EV504" s="1">
        <v>0.48</v>
      </c>
      <c r="EX504" s="1">
        <v>197203</v>
      </c>
      <c r="EY504" s="1">
        <v>-1.63</v>
      </c>
      <c r="FA504" s="1">
        <v>196803</v>
      </c>
      <c r="FB504" s="1">
        <f>IF(ISERROR(VLOOKUP($FA504,MOM,LOOKUPS!C$12,0)*$FB$6+VLOOKUP($FA504,STREV,LOOKUPS!C$10,0)*$FC$6+VLOOKUP($FA504,LTREV,LOOKUPS!C$9,0)*$FD$6+VLOOKUP($FA504,CFP,LOOKUPS!C$6,0)*$FE$6+VLOOKUP($FA504,EP,LOOKUPS!C$8,0)*$FF$6+VLOOKUP($FA504,BM,LOOKUPS!C$5,0)*$FG$6+VLOOKUP($FA504,DIV,LOOKUPS!C$7,0)*$FH$6++VLOOKUP($FA504,SIZE,LOOKUPS!C$11,0)*$FI$6),"",VLOOKUP($FA504,MOM,LOOKUPS!C$12,0)*$FB$6+VLOOKUP($FA504,STREV,LOOKUPS!C$10,0)*$FC$6+VLOOKUP($FA504,LTREV,LOOKUPS!C$9,0)*$FD$6+VLOOKUP($FA504,CFP,LOOKUPS!C$6,0)*$FE$6+VLOOKUP($FA504,EP,LOOKUPS!C$8,0)*$FF$6+VLOOKUP($FA504,BM,LOOKUPS!C$5,0)*$FG$6+VLOOKUP($FA504,DIV,LOOKUPS!C$7,0)*$FH$6++VLOOKUP($FA504,SIZE,LOOKUPS!C$11,0)*$FI$6)</f>
        <v>-1.1514</v>
      </c>
      <c r="FC504" s="1">
        <f>IF(ISERROR(VLOOKUP($FA504,MOM,LOOKUPS!D$12,0)*$FB$6+VLOOKUP($FA504,STREV,LOOKUPS!D$10,0)*$FC$6+VLOOKUP($FA504,LTREV,LOOKUPS!D$9,0)*$FD$6+VLOOKUP($FA504,CFP,LOOKUPS!D$6,0)*$FE$6+VLOOKUP($FA504,EP,LOOKUPS!D$8,0)*$FF$6+VLOOKUP($FA504,BM,LOOKUPS!D$5,0)*$FG$6+VLOOKUP($FA504,DIV,LOOKUPS!D$7,0)*$FH$6++VLOOKUP($FA504,SIZE,LOOKUPS!D$11,0)*$FI$6),"",VLOOKUP($FA504,MOM,LOOKUPS!D$12,0)*$FB$6+VLOOKUP($FA504,STREV,LOOKUPS!D$10,0)*$FC$6+VLOOKUP($FA504,LTREV,LOOKUPS!D$9,0)*$FD$6+VLOOKUP($FA504,CFP,LOOKUPS!D$6,0)*$FE$6+VLOOKUP($FA504,EP,LOOKUPS!D$8,0)*$FF$6+VLOOKUP($FA504,BM,LOOKUPS!D$5,0)*$FG$6+VLOOKUP($FA504,DIV,LOOKUPS!D$7,0)*$FH$6++VLOOKUP($FA504,SIZE,LOOKUPS!D$11,0)*$FI$6)</f>
        <v>-0.65329999999999999</v>
      </c>
      <c r="FD504" s="1">
        <f>IF(ISERROR(VLOOKUP($FA504,MOM,LOOKUPS!E$12,0)*$FB$6+VLOOKUP($FA504,STREV,LOOKUPS!E$10,0)*$FC$6+VLOOKUP($FA504,LTREV,LOOKUPS!E$9,0)*$FD$6+VLOOKUP($FA504,CFP,LOOKUPS!E$6,0)*$FE$6+VLOOKUP($FA504,EP,LOOKUPS!E$8,0)*$FF$6+VLOOKUP($FA504,BM,LOOKUPS!E$5,0)*$FG$6+VLOOKUP($FA504,DIV,LOOKUPS!E$7,0)*$FH$6++VLOOKUP($FA504,SIZE,LOOKUPS!E$11,0)*$FI$6),"",VLOOKUP($FA504,MOM,LOOKUPS!E$12,0)*$FB$6+VLOOKUP($FA504,STREV,LOOKUPS!E$10,0)*$FC$6+VLOOKUP($FA504,LTREV,LOOKUPS!E$9,0)*$FD$6+VLOOKUP($FA504,CFP,LOOKUPS!E$6,0)*$FE$6+VLOOKUP($FA504,EP,LOOKUPS!E$8,0)*$FF$6+VLOOKUP($FA504,BM,LOOKUPS!E$5,0)*$FG$6+VLOOKUP($FA504,DIV,LOOKUPS!E$7,0)*$FH$6++VLOOKUP($FA504,SIZE,LOOKUPS!E$11,0)*$FI$6)</f>
        <v>-1.5148000000000001</v>
      </c>
      <c r="FE504" s="1">
        <f>IF(ISERROR(VLOOKUP($FA504,MOM,LOOKUPS!F$12,0)*$FB$6+VLOOKUP($FA504,STREV,LOOKUPS!F$10,0)*$FC$6+VLOOKUP($FA504,LTREV,LOOKUPS!F$9,0)*$FD$6+VLOOKUP($FA504,CFP,LOOKUPS!F$6,0)*$FE$6+VLOOKUP($FA504,EP,LOOKUPS!F$8,0)*$FF$6+VLOOKUP($FA504,BM,LOOKUPS!F$5,0)*$FG$6+VLOOKUP($FA504,DIV,LOOKUPS!F$7,0)*$FH$6++VLOOKUP($FA504,SIZE,LOOKUPS!F$11,0)*$FI$6),"",VLOOKUP($FA504,MOM,LOOKUPS!F$12,0)*$FB$6+VLOOKUP($FA504,STREV,LOOKUPS!F$10,0)*$FC$6+VLOOKUP($FA504,LTREV,LOOKUPS!F$9,0)*$FD$6+VLOOKUP($FA504,CFP,LOOKUPS!F$6,0)*$FE$6+VLOOKUP($FA504,EP,LOOKUPS!F$8,0)*$FF$6+VLOOKUP($FA504,BM,LOOKUPS!F$5,0)*$FG$6+VLOOKUP($FA504,DIV,LOOKUPS!F$7,0)*$FH$6++VLOOKUP($FA504,SIZE,LOOKUPS!F$11,0)*$FI$6)</f>
        <v>-1.0172000000000001</v>
      </c>
      <c r="FF504" s="1">
        <f>IF(ISERROR(VLOOKUP($FA504,MOM,LOOKUPS!G$12,0)*$FB$6+VLOOKUP($FA504,STREV,LOOKUPS!G$10,0)*$FC$6+VLOOKUP($FA504,LTREV,LOOKUPS!G$9,0)*$FD$6+VLOOKUP($FA504,CFP,LOOKUPS!G$6,0)*$FE$6+VLOOKUP($FA504,EP,LOOKUPS!G$8,0)*$FF$6+VLOOKUP($FA504,BM,LOOKUPS!G$5,0)*$FG$6+VLOOKUP($FA504,DIV,LOOKUPS!G$7,0)*$FH$6++VLOOKUP($FA504,SIZE,LOOKUPS!G$11,0)*$FI$6),"",VLOOKUP($FA504,MOM,LOOKUPS!G$12,0)*$FB$6+VLOOKUP($FA504,STREV,LOOKUPS!G$10,0)*$FC$6+VLOOKUP($FA504,LTREV,LOOKUPS!G$9,0)*$FD$6+VLOOKUP($FA504,CFP,LOOKUPS!G$6,0)*$FE$6+VLOOKUP($FA504,EP,LOOKUPS!G$8,0)*$FF$6+VLOOKUP($FA504,BM,LOOKUPS!G$5,0)*$FG$6+VLOOKUP($FA504,DIV,LOOKUPS!G$7,0)*$FH$6++VLOOKUP($FA504,SIZE,LOOKUPS!G$11,0)*$FI$6)</f>
        <v>-1.3081</v>
      </c>
      <c r="FG504" s="1">
        <f>IF(ISERROR(VLOOKUP($FA504,MOM,LOOKUPS!H$12,0)*$FB$6+VLOOKUP($FA504,STREV,LOOKUPS!H$10,0)*$FC$6+VLOOKUP($FA504,LTREV,LOOKUPS!H$9,0)*$FD$6+VLOOKUP($FA504,CFP,LOOKUPS!H$6,0)*$FE$6+VLOOKUP($FA504,EP,LOOKUPS!H$8,0)*$FF$6+VLOOKUP($FA504,BM,LOOKUPS!H$5,0)*$FG$6+VLOOKUP($FA504,DIV,LOOKUPS!H$7,0)*$FH$6++VLOOKUP($FA504,SIZE,LOOKUPS!H$11,0)*$FI$6),"",VLOOKUP($FA504,MOM,LOOKUPS!H$12,0)*$FB$6+VLOOKUP($FA504,STREV,LOOKUPS!H$10,0)*$FC$6+VLOOKUP($FA504,LTREV,LOOKUPS!H$9,0)*$FD$6+VLOOKUP($FA504,CFP,LOOKUPS!H$6,0)*$FE$6+VLOOKUP($FA504,EP,LOOKUPS!H$8,0)*$FF$6+VLOOKUP($FA504,BM,LOOKUPS!H$5,0)*$FG$6+VLOOKUP($FA504,DIV,LOOKUPS!H$7,0)*$FH$6++VLOOKUP($FA504,SIZE,LOOKUPS!H$11,0)*$FI$6)</f>
        <v>-0.41230000000000006</v>
      </c>
      <c r="FH504" s="1">
        <f>IF(ISERROR(VLOOKUP($FA504,MOM,LOOKUPS!I$12,0)*$FB$6+VLOOKUP($FA504,STREV,LOOKUPS!I$10,0)*$FC$6+VLOOKUP($FA504,LTREV,LOOKUPS!I$9,0)*$FD$6+VLOOKUP($FA504,CFP,LOOKUPS!I$6,0)*$FE$6+VLOOKUP($FA504,EP,LOOKUPS!I$8,0)*$FF$6+VLOOKUP($FA504,BM,LOOKUPS!I$5,0)*$FG$6+VLOOKUP($FA504,DIV,LOOKUPS!I$7,0)*$FH$6++VLOOKUP($FA504,SIZE,LOOKUPS!I$11,0)*$FI$6),"",VLOOKUP($FA504,MOM,LOOKUPS!I$12,0)*$FB$6+VLOOKUP($FA504,STREV,LOOKUPS!I$10,0)*$FC$6+VLOOKUP($FA504,LTREV,LOOKUPS!I$9,0)*$FD$6+VLOOKUP($FA504,CFP,LOOKUPS!I$6,0)*$FE$6+VLOOKUP($FA504,EP,LOOKUPS!I$8,0)*$FF$6+VLOOKUP($FA504,BM,LOOKUPS!I$5,0)*$FG$6+VLOOKUP($FA504,DIV,LOOKUPS!I$7,0)*$FH$6++VLOOKUP($FA504,SIZE,LOOKUPS!I$11,0)*$FI$6)</f>
        <v>-0.96819999999999995</v>
      </c>
      <c r="FI504" s="1">
        <f>IF(ISERROR(VLOOKUP($FA504,MOM,LOOKUPS!J$12,0)*$FB$6+VLOOKUP($FA504,STREV,LOOKUPS!J$10,0)*$FC$6+VLOOKUP($FA504,LTREV,LOOKUPS!J$9,0)*$FD$6+VLOOKUP($FA504,CFP,LOOKUPS!J$6,0)*$FE$6+VLOOKUP($FA504,EP,LOOKUPS!J$8,0)*$FF$6+VLOOKUP($FA504,BM,LOOKUPS!J$5,0)*$FG$6+VLOOKUP($FA504,DIV,LOOKUPS!J$7,0)*$FH$6++VLOOKUP($FA504,SIZE,LOOKUPS!J$11,0)*$FI$6),"",VLOOKUP($FA504,MOM,LOOKUPS!J$12,0)*$FB$6+VLOOKUP($FA504,STREV,LOOKUPS!J$10,0)*$FC$6+VLOOKUP($FA504,LTREV,LOOKUPS!J$9,0)*$FD$6+VLOOKUP($FA504,CFP,LOOKUPS!J$6,0)*$FE$6+VLOOKUP($FA504,EP,LOOKUPS!J$8,0)*$FF$6+VLOOKUP($FA504,BM,LOOKUPS!J$5,0)*$FG$6+VLOOKUP($FA504,DIV,LOOKUPS!J$7,0)*$FH$6++VLOOKUP($FA504,SIZE,LOOKUPS!J$11,0)*$FI$6)</f>
        <v>-1.2310000000000001</v>
      </c>
      <c r="FJ504" s="1">
        <f>IF(ISERROR(VLOOKUP($FA504,MOM,LOOKUPS!K$12,0)*$FB$6+VLOOKUP($FA504,STREV,LOOKUPS!K$10,0)*$FC$6+VLOOKUP($FA504,LTREV,LOOKUPS!K$9,0)*$FD$6+VLOOKUP($FA504,CFP,LOOKUPS!K$6,0)*$FE$6+VLOOKUP($FA504,EP,LOOKUPS!K$8,0)*$FF$6+VLOOKUP($FA504,BM,LOOKUPS!K$5,0)*$FG$6+VLOOKUP($FA504,DIV,LOOKUPS!K$7,0)*$FH$6++VLOOKUP($FA504,SIZE,LOOKUPS!K$11,0)*$FI$6),"",VLOOKUP($FA504,MOM,LOOKUPS!K$12,0)*$FB$6+VLOOKUP($FA504,STREV,LOOKUPS!K$10,0)*$FC$6+VLOOKUP($FA504,LTREV,LOOKUPS!K$9,0)*$FD$6+VLOOKUP($FA504,CFP,LOOKUPS!K$6,0)*$FE$6+VLOOKUP($FA504,EP,LOOKUPS!K$8,0)*$FF$6+VLOOKUP($FA504,BM,LOOKUPS!K$5,0)*$FG$6+VLOOKUP($FA504,DIV,LOOKUPS!K$7,0)*$FH$6++VLOOKUP($FA504,SIZE,LOOKUPS!K$11,0)*$FI$6)</f>
        <v>-0.53040000000000009</v>
      </c>
      <c r="FK504" s="1">
        <f>IF(ISERROR(VLOOKUP($FA504,MOM,LOOKUPS!L$12,0)*$FB$6+VLOOKUP($FA504,STREV,LOOKUPS!L$10,0)*$FC$6+VLOOKUP($FA504,LTREV,LOOKUPS!L$9,0)*$FD$6+VLOOKUP($FA504,CFP,LOOKUPS!L$6,0)*$FE$6+VLOOKUP($FA504,EP,LOOKUPS!L$8,0)*$FF$6+VLOOKUP($FA504,BM,LOOKUPS!L$5,0)*$FG$6+VLOOKUP($FA504,DIV,LOOKUPS!L$7,0)*$FH$6++VLOOKUP($FA504,SIZE,LOOKUPS!L$11,0)*$FI$6),"",VLOOKUP($FA504,MOM,LOOKUPS!L$12,0)*$FB$6+VLOOKUP($FA504,STREV,LOOKUPS!L$10,0)*$FC$6+VLOOKUP($FA504,LTREV,LOOKUPS!L$9,0)*$FD$6+VLOOKUP($FA504,CFP,LOOKUPS!L$6,0)*$FE$6+VLOOKUP($FA504,EP,LOOKUPS!L$8,0)*$FF$6+VLOOKUP($FA504,BM,LOOKUPS!L$5,0)*$FG$6+VLOOKUP($FA504,DIV,LOOKUPS!L$7,0)*$FH$6++VLOOKUP($FA504,SIZE,LOOKUPS!L$11,0)*$FI$6)</f>
        <v>-0.70489999999999997</v>
      </c>
    </row>
    <row r="505" spans="1:167" x14ac:dyDescent="0.3">
      <c r="A505" s="1">
        <v>196804</v>
      </c>
      <c r="B505" s="1">
        <v>13.94</v>
      </c>
      <c r="C505" s="1">
        <v>8.98</v>
      </c>
      <c r="D505" s="1">
        <v>9.75</v>
      </c>
      <c r="E505" s="1">
        <v>10.119999999999999</v>
      </c>
      <c r="F505" s="1">
        <v>10.62</v>
      </c>
      <c r="G505" s="1">
        <v>11.94</v>
      </c>
      <c r="H505" s="1">
        <v>13.02</v>
      </c>
      <c r="I505" s="1">
        <v>14.26</v>
      </c>
      <c r="J505" s="1">
        <v>16.52</v>
      </c>
      <c r="K505" s="1">
        <v>20.170000000000002</v>
      </c>
      <c r="M505" s="1">
        <v>196705</v>
      </c>
      <c r="N505" s="1">
        <v>0.51</v>
      </c>
      <c r="O505" s="1">
        <v>0.6</v>
      </c>
      <c r="P505" s="1">
        <v>-0.49</v>
      </c>
      <c r="Q505" s="1">
        <v>1.05</v>
      </c>
      <c r="R505" s="1">
        <v>-0.96</v>
      </c>
      <c r="S505" s="1">
        <v>-1.02</v>
      </c>
      <c r="T505" s="1">
        <v>-0.95</v>
      </c>
      <c r="U505" s="1">
        <v>-0.55000000000000004</v>
      </c>
      <c r="V505" s="1">
        <v>-1.2</v>
      </c>
      <c r="W505" s="1">
        <v>-3.4</v>
      </c>
      <c r="Y505" s="1">
        <v>197204</v>
      </c>
      <c r="Z505" s="1">
        <v>1.68</v>
      </c>
      <c r="AA505" s="1">
        <v>0.76</v>
      </c>
      <c r="AB505" s="1">
        <v>-0.56000000000000005</v>
      </c>
      <c r="AC505" s="1">
        <v>0.54</v>
      </c>
      <c r="AD505" s="1">
        <v>-0.56999999999999995</v>
      </c>
      <c r="AE505" s="1">
        <v>0.25</v>
      </c>
      <c r="AF505" s="1">
        <v>0.03</v>
      </c>
      <c r="AG505" s="1">
        <v>0.01</v>
      </c>
      <c r="AH505" s="1">
        <v>-0.51</v>
      </c>
      <c r="AI505" s="1">
        <v>-0.54</v>
      </c>
      <c r="AK505">
        <v>199210</v>
      </c>
      <c r="AL505">
        <v>1.1399999999999999</v>
      </c>
      <c r="AM505">
        <v>3.11</v>
      </c>
      <c r="AN505">
        <v>2.2599999999999998</v>
      </c>
      <c r="AO505">
        <v>2.4300000000000002</v>
      </c>
      <c r="AP505">
        <v>3.48</v>
      </c>
      <c r="AQ505">
        <v>2.0699999999999998</v>
      </c>
      <c r="AR505">
        <v>2.42</v>
      </c>
      <c r="AS505">
        <v>1.77</v>
      </c>
      <c r="AT505">
        <v>2.85</v>
      </c>
      <c r="AU505">
        <v>3.94</v>
      </c>
      <c r="AV505">
        <v>2.69</v>
      </c>
      <c r="AW505">
        <v>2.1</v>
      </c>
      <c r="AX505">
        <v>2.04</v>
      </c>
      <c r="AY505">
        <v>2.5099999999999998</v>
      </c>
      <c r="AZ505">
        <v>2.34</v>
      </c>
      <c r="BA505">
        <v>2.2000000000000002</v>
      </c>
      <c r="BB505">
        <v>1.37</v>
      </c>
      <c r="BC505">
        <v>3.49</v>
      </c>
      <c r="BD505">
        <v>2.4300000000000002</v>
      </c>
      <c r="BF505" s="1">
        <v>199210</v>
      </c>
      <c r="BG505" s="1">
        <v>1.1100000000000001</v>
      </c>
      <c r="BH505" s="1">
        <v>2.9</v>
      </c>
      <c r="BI505" s="1">
        <v>2.74</v>
      </c>
      <c r="BJ505" s="1">
        <v>2.42</v>
      </c>
      <c r="BK505" s="1">
        <v>3.19</v>
      </c>
      <c r="BL505" s="1">
        <v>2.5299999999999998</v>
      </c>
      <c r="BM505" s="1">
        <v>3.02</v>
      </c>
      <c r="BN505" s="1">
        <v>1.99</v>
      </c>
      <c r="BO505" s="1">
        <v>2.4900000000000002</v>
      </c>
      <c r="BP505" s="1">
        <v>3.51</v>
      </c>
      <c r="BQ505" s="1">
        <v>2.7</v>
      </c>
      <c r="BR505" s="1">
        <v>1.93</v>
      </c>
      <c r="BS505" s="1">
        <v>3.1</v>
      </c>
      <c r="BT505" s="1">
        <v>3.49</v>
      </c>
      <c r="BU505" s="1">
        <v>2.54</v>
      </c>
      <c r="BV505" s="1">
        <v>1.82</v>
      </c>
      <c r="BW505" s="1">
        <v>2.17</v>
      </c>
      <c r="BX505" s="1">
        <v>2.4300000000000002</v>
      </c>
      <c r="BY505" s="1">
        <v>2.5299999999999998</v>
      </c>
      <c r="CA505" s="1">
        <v>196710</v>
      </c>
      <c r="CB505" s="1">
        <v>-2.4500000000000002</v>
      </c>
      <c r="CC505" s="1">
        <v>-1.69</v>
      </c>
      <c r="CD505" s="1">
        <v>-2.78</v>
      </c>
      <c r="CE505" s="1">
        <v>-2.2799999999999998</v>
      </c>
      <c r="CF505" s="1">
        <v>-1.41</v>
      </c>
      <c r="CG505" s="1">
        <v>-3.07</v>
      </c>
      <c r="CH505" s="1">
        <v>-2.62</v>
      </c>
      <c r="CI505" s="1">
        <v>-1.88</v>
      </c>
      <c r="CJ505" s="1">
        <v>-2.61</v>
      </c>
      <c r="CK505" s="1">
        <v>-0.2</v>
      </c>
      <c r="CL505" s="1">
        <v>-2.88</v>
      </c>
      <c r="CM505" s="1">
        <v>-2.37</v>
      </c>
      <c r="CN505" s="1">
        <v>-3.7</v>
      </c>
      <c r="CO505" s="1">
        <v>-2.81</v>
      </c>
      <c r="CP505" s="1">
        <v>-2.44</v>
      </c>
      <c r="CQ505" s="1">
        <v>-2.12</v>
      </c>
      <c r="CR505" s="1">
        <v>-1.67</v>
      </c>
      <c r="CS505" s="1">
        <v>-2.0299999999999998</v>
      </c>
      <c r="CT505" s="1">
        <v>-3.2</v>
      </c>
      <c r="CV505" s="1">
        <v>196810</v>
      </c>
      <c r="CW505" s="1">
        <v>-1.48</v>
      </c>
      <c r="CX505" s="1">
        <v>0.64</v>
      </c>
      <c r="CY505" s="1">
        <v>1.81</v>
      </c>
      <c r="CZ505" s="1">
        <v>2.83</v>
      </c>
      <c r="DA505" s="1">
        <v>0.27</v>
      </c>
      <c r="DB505" s="1">
        <v>1.47</v>
      </c>
      <c r="DC505" s="1">
        <v>2.35</v>
      </c>
      <c r="DD505" s="1">
        <v>2.12</v>
      </c>
      <c r="DE505" s="1">
        <v>2.71</v>
      </c>
      <c r="DF505" s="1">
        <v>-0.95</v>
      </c>
      <c r="DG505" s="1">
        <v>1.62</v>
      </c>
      <c r="DH505" s="1">
        <v>1.5</v>
      </c>
      <c r="DI505" s="1">
        <v>1.44</v>
      </c>
      <c r="DJ505" s="1">
        <v>2.23</v>
      </c>
      <c r="DK505" s="1">
        <v>2.4900000000000002</v>
      </c>
      <c r="DL505" s="1">
        <v>1.1100000000000001</v>
      </c>
      <c r="DM505" s="1">
        <v>3.06</v>
      </c>
      <c r="DN505" s="1">
        <v>2.79</v>
      </c>
      <c r="DO505" s="1">
        <v>2.64</v>
      </c>
      <c r="DQ505" s="1">
        <v>196710</v>
      </c>
      <c r="DR505" s="1">
        <v>-99.99</v>
      </c>
      <c r="DS505" s="1">
        <v>-0.82</v>
      </c>
      <c r="DT505" s="1">
        <v>-3.05</v>
      </c>
      <c r="DU505" s="1">
        <v>-4.5999999999999996</v>
      </c>
      <c r="DV505" s="1">
        <v>-0.39</v>
      </c>
      <c r="DW505" s="1">
        <v>-2.5299999999999998</v>
      </c>
      <c r="DX505" s="1">
        <v>-3.28</v>
      </c>
      <c r="DY505" s="1">
        <v>-4.51</v>
      </c>
      <c r="DZ505" s="1">
        <v>-4.41</v>
      </c>
      <c r="EA505" s="1">
        <v>0.26</v>
      </c>
      <c r="EB505" s="1">
        <v>-2.4500000000000002</v>
      </c>
      <c r="EC505" s="1">
        <v>-3.24</v>
      </c>
      <c r="ED505" s="1">
        <v>-1.73</v>
      </c>
      <c r="EE505" s="1">
        <v>-3.69</v>
      </c>
      <c r="EF505" s="1">
        <v>-2.88</v>
      </c>
      <c r="EG505" s="1">
        <v>-4.07</v>
      </c>
      <c r="EH505" s="1">
        <v>-4.96</v>
      </c>
      <c r="EI505" s="1">
        <v>-5.05</v>
      </c>
      <c r="EJ505" s="1">
        <v>-3.76</v>
      </c>
      <c r="EL505">
        <v>196710</v>
      </c>
      <c r="EM505">
        <v>-3.09</v>
      </c>
      <c r="EN505">
        <v>1.42</v>
      </c>
      <c r="EO505">
        <v>-3.38</v>
      </c>
      <c r="EP505">
        <v>0.39</v>
      </c>
      <c r="ER505" s="1">
        <v>196804</v>
      </c>
      <c r="ES505" s="1">
        <v>5.15</v>
      </c>
      <c r="EU505" s="1">
        <v>196705</v>
      </c>
      <c r="EV505" s="1">
        <v>1.8</v>
      </c>
      <c r="EX505" s="1">
        <v>197204</v>
      </c>
      <c r="EY505" s="1">
        <v>-0.22</v>
      </c>
      <c r="FA505" s="1">
        <v>196804</v>
      </c>
      <c r="FB505" s="1">
        <f>IF(ISERROR(VLOOKUP($FA505,MOM,LOOKUPS!C$12,0)*$FB$6+VLOOKUP($FA505,STREV,LOOKUPS!C$10,0)*$FC$6+VLOOKUP($FA505,LTREV,LOOKUPS!C$9,0)*$FD$6+VLOOKUP($FA505,CFP,LOOKUPS!C$6,0)*$FE$6+VLOOKUP($FA505,EP,LOOKUPS!C$8,0)*$FF$6+VLOOKUP($FA505,BM,LOOKUPS!C$5,0)*$FG$6+VLOOKUP($FA505,DIV,LOOKUPS!C$7,0)*$FH$6++VLOOKUP($FA505,SIZE,LOOKUPS!C$11,0)*$FI$6),"",VLOOKUP($FA505,MOM,LOOKUPS!C$12,0)*$FB$6+VLOOKUP($FA505,STREV,LOOKUPS!C$10,0)*$FC$6+VLOOKUP($FA505,LTREV,LOOKUPS!C$9,0)*$FD$6+VLOOKUP($FA505,CFP,LOOKUPS!C$6,0)*$FE$6+VLOOKUP($FA505,EP,LOOKUPS!C$8,0)*$FF$6+VLOOKUP($FA505,BM,LOOKUPS!C$5,0)*$FG$6+VLOOKUP($FA505,DIV,LOOKUPS!C$7,0)*$FH$6++VLOOKUP($FA505,SIZE,LOOKUPS!C$11,0)*$FI$6)</f>
        <v>15.546699999999998</v>
      </c>
      <c r="FC505" s="1">
        <f>IF(ISERROR(VLOOKUP($FA505,MOM,LOOKUPS!D$12,0)*$FB$6+VLOOKUP($FA505,STREV,LOOKUPS!D$10,0)*$FC$6+VLOOKUP($FA505,LTREV,LOOKUPS!D$9,0)*$FD$6+VLOOKUP($FA505,CFP,LOOKUPS!D$6,0)*$FE$6+VLOOKUP($FA505,EP,LOOKUPS!D$8,0)*$FF$6+VLOOKUP($FA505,BM,LOOKUPS!D$5,0)*$FG$6+VLOOKUP($FA505,DIV,LOOKUPS!D$7,0)*$FH$6++VLOOKUP($FA505,SIZE,LOOKUPS!D$11,0)*$FI$6),"",VLOOKUP($FA505,MOM,LOOKUPS!D$12,0)*$FB$6+VLOOKUP($FA505,STREV,LOOKUPS!D$10,0)*$FC$6+VLOOKUP($FA505,LTREV,LOOKUPS!D$9,0)*$FD$6+VLOOKUP($FA505,CFP,LOOKUPS!D$6,0)*$FE$6+VLOOKUP($FA505,EP,LOOKUPS!D$8,0)*$FF$6+VLOOKUP($FA505,BM,LOOKUPS!D$5,0)*$FG$6+VLOOKUP($FA505,DIV,LOOKUPS!D$7,0)*$FH$6++VLOOKUP($FA505,SIZE,LOOKUPS!D$11,0)*$FI$6)</f>
        <v>12.592200000000002</v>
      </c>
      <c r="FD505" s="1">
        <f>IF(ISERROR(VLOOKUP($FA505,MOM,LOOKUPS!E$12,0)*$FB$6+VLOOKUP($FA505,STREV,LOOKUPS!E$10,0)*$FC$6+VLOOKUP($FA505,LTREV,LOOKUPS!E$9,0)*$FD$6+VLOOKUP($FA505,CFP,LOOKUPS!E$6,0)*$FE$6+VLOOKUP($FA505,EP,LOOKUPS!E$8,0)*$FF$6+VLOOKUP($FA505,BM,LOOKUPS!E$5,0)*$FG$6+VLOOKUP($FA505,DIV,LOOKUPS!E$7,0)*$FH$6++VLOOKUP($FA505,SIZE,LOOKUPS!E$11,0)*$FI$6),"",VLOOKUP($FA505,MOM,LOOKUPS!E$12,0)*$FB$6+VLOOKUP($FA505,STREV,LOOKUPS!E$10,0)*$FC$6+VLOOKUP($FA505,LTREV,LOOKUPS!E$9,0)*$FD$6+VLOOKUP($FA505,CFP,LOOKUPS!E$6,0)*$FE$6+VLOOKUP($FA505,EP,LOOKUPS!E$8,0)*$FF$6+VLOOKUP($FA505,BM,LOOKUPS!E$5,0)*$FG$6+VLOOKUP($FA505,DIV,LOOKUPS!E$7,0)*$FH$6++VLOOKUP($FA505,SIZE,LOOKUPS!E$11,0)*$FI$6)</f>
        <v>11.523700000000002</v>
      </c>
      <c r="FE505" s="1">
        <f>IF(ISERROR(VLOOKUP($FA505,MOM,LOOKUPS!F$12,0)*$FB$6+VLOOKUP($FA505,STREV,LOOKUPS!F$10,0)*$FC$6+VLOOKUP($FA505,LTREV,LOOKUPS!F$9,0)*$FD$6+VLOOKUP($FA505,CFP,LOOKUPS!F$6,0)*$FE$6+VLOOKUP($FA505,EP,LOOKUPS!F$8,0)*$FF$6+VLOOKUP($FA505,BM,LOOKUPS!F$5,0)*$FG$6+VLOOKUP($FA505,DIV,LOOKUPS!F$7,0)*$FH$6++VLOOKUP($FA505,SIZE,LOOKUPS!F$11,0)*$FI$6),"",VLOOKUP($FA505,MOM,LOOKUPS!F$12,0)*$FB$6+VLOOKUP($FA505,STREV,LOOKUPS!F$10,0)*$FC$6+VLOOKUP($FA505,LTREV,LOOKUPS!F$9,0)*$FD$6+VLOOKUP($FA505,CFP,LOOKUPS!F$6,0)*$FE$6+VLOOKUP($FA505,EP,LOOKUPS!F$8,0)*$FF$6+VLOOKUP($FA505,BM,LOOKUPS!F$5,0)*$FG$6+VLOOKUP($FA505,DIV,LOOKUPS!F$7,0)*$FH$6++VLOOKUP($FA505,SIZE,LOOKUPS!F$11,0)*$FI$6)</f>
        <v>12.3949</v>
      </c>
      <c r="FF505" s="1">
        <f>IF(ISERROR(VLOOKUP($FA505,MOM,LOOKUPS!G$12,0)*$FB$6+VLOOKUP($FA505,STREV,LOOKUPS!G$10,0)*$FC$6+VLOOKUP($FA505,LTREV,LOOKUPS!G$9,0)*$FD$6+VLOOKUP($FA505,CFP,LOOKUPS!G$6,0)*$FE$6+VLOOKUP($FA505,EP,LOOKUPS!G$8,0)*$FF$6+VLOOKUP($FA505,BM,LOOKUPS!G$5,0)*$FG$6+VLOOKUP($FA505,DIV,LOOKUPS!G$7,0)*$FH$6++VLOOKUP($FA505,SIZE,LOOKUPS!G$11,0)*$FI$6),"",VLOOKUP($FA505,MOM,LOOKUPS!G$12,0)*$FB$6+VLOOKUP($FA505,STREV,LOOKUPS!G$10,0)*$FC$6+VLOOKUP($FA505,LTREV,LOOKUPS!G$9,0)*$FD$6+VLOOKUP($FA505,CFP,LOOKUPS!G$6,0)*$FE$6+VLOOKUP($FA505,EP,LOOKUPS!G$8,0)*$FF$6+VLOOKUP($FA505,BM,LOOKUPS!G$5,0)*$FG$6+VLOOKUP($FA505,DIV,LOOKUPS!G$7,0)*$FH$6++VLOOKUP($FA505,SIZE,LOOKUPS!G$11,0)*$FI$6)</f>
        <v>11.5511</v>
      </c>
      <c r="FG505" s="1">
        <f>IF(ISERROR(VLOOKUP($FA505,MOM,LOOKUPS!H$12,0)*$FB$6+VLOOKUP($FA505,STREV,LOOKUPS!H$10,0)*$FC$6+VLOOKUP($FA505,LTREV,LOOKUPS!H$9,0)*$FD$6+VLOOKUP($FA505,CFP,LOOKUPS!H$6,0)*$FE$6+VLOOKUP($FA505,EP,LOOKUPS!H$8,0)*$FF$6+VLOOKUP($FA505,BM,LOOKUPS!H$5,0)*$FG$6+VLOOKUP($FA505,DIV,LOOKUPS!H$7,0)*$FH$6++VLOOKUP($FA505,SIZE,LOOKUPS!H$11,0)*$FI$6),"",VLOOKUP($FA505,MOM,LOOKUPS!H$12,0)*$FB$6+VLOOKUP($FA505,STREV,LOOKUPS!H$10,0)*$FC$6+VLOOKUP($FA505,LTREV,LOOKUPS!H$9,0)*$FD$6+VLOOKUP($FA505,CFP,LOOKUPS!H$6,0)*$FE$6+VLOOKUP($FA505,EP,LOOKUPS!H$8,0)*$FF$6+VLOOKUP($FA505,BM,LOOKUPS!H$5,0)*$FG$6+VLOOKUP($FA505,DIV,LOOKUPS!H$7,0)*$FH$6++VLOOKUP($FA505,SIZE,LOOKUPS!H$11,0)*$FI$6)</f>
        <v>12.203600000000002</v>
      </c>
      <c r="FH505" s="1">
        <f>IF(ISERROR(VLOOKUP($FA505,MOM,LOOKUPS!I$12,0)*$FB$6+VLOOKUP($FA505,STREV,LOOKUPS!I$10,0)*$FC$6+VLOOKUP($FA505,LTREV,LOOKUPS!I$9,0)*$FD$6+VLOOKUP($FA505,CFP,LOOKUPS!I$6,0)*$FE$6+VLOOKUP($FA505,EP,LOOKUPS!I$8,0)*$FF$6+VLOOKUP($FA505,BM,LOOKUPS!I$5,0)*$FG$6+VLOOKUP($FA505,DIV,LOOKUPS!I$7,0)*$FH$6++VLOOKUP($FA505,SIZE,LOOKUPS!I$11,0)*$FI$6),"",VLOOKUP($FA505,MOM,LOOKUPS!I$12,0)*$FB$6+VLOOKUP($FA505,STREV,LOOKUPS!I$10,0)*$FC$6+VLOOKUP($FA505,LTREV,LOOKUPS!I$9,0)*$FD$6+VLOOKUP($FA505,CFP,LOOKUPS!I$6,0)*$FE$6+VLOOKUP($FA505,EP,LOOKUPS!I$8,0)*$FF$6+VLOOKUP($FA505,BM,LOOKUPS!I$5,0)*$FG$6+VLOOKUP($FA505,DIV,LOOKUPS!I$7,0)*$FH$6++VLOOKUP($FA505,SIZE,LOOKUPS!I$11,0)*$FI$6)</f>
        <v>12.9877</v>
      </c>
      <c r="FI505" s="1">
        <f>IF(ISERROR(VLOOKUP($FA505,MOM,LOOKUPS!J$12,0)*$FB$6+VLOOKUP($FA505,STREV,LOOKUPS!J$10,0)*$FC$6+VLOOKUP($FA505,LTREV,LOOKUPS!J$9,0)*$FD$6+VLOOKUP($FA505,CFP,LOOKUPS!J$6,0)*$FE$6+VLOOKUP($FA505,EP,LOOKUPS!J$8,0)*$FF$6+VLOOKUP($FA505,BM,LOOKUPS!J$5,0)*$FG$6+VLOOKUP($FA505,DIV,LOOKUPS!J$7,0)*$FH$6++VLOOKUP($FA505,SIZE,LOOKUPS!J$11,0)*$FI$6),"",VLOOKUP($FA505,MOM,LOOKUPS!J$12,0)*$FB$6+VLOOKUP($FA505,STREV,LOOKUPS!J$10,0)*$FC$6+VLOOKUP($FA505,LTREV,LOOKUPS!J$9,0)*$FD$6+VLOOKUP($FA505,CFP,LOOKUPS!J$6,0)*$FE$6+VLOOKUP($FA505,EP,LOOKUPS!J$8,0)*$FF$6+VLOOKUP($FA505,BM,LOOKUPS!J$5,0)*$FG$6+VLOOKUP($FA505,DIV,LOOKUPS!J$7,0)*$FH$6++VLOOKUP($FA505,SIZE,LOOKUPS!J$11,0)*$FI$6)</f>
        <v>13.870800000000003</v>
      </c>
      <c r="FJ505" s="1">
        <f>IF(ISERROR(VLOOKUP($FA505,MOM,LOOKUPS!K$12,0)*$FB$6+VLOOKUP($FA505,STREV,LOOKUPS!K$10,0)*$FC$6+VLOOKUP($FA505,LTREV,LOOKUPS!K$9,0)*$FD$6+VLOOKUP($FA505,CFP,LOOKUPS!K$6,0)*$FE$6+VLOOKUP($FA505,EP,LOOKUPS!K$8,0)*$FF$6+VLOOKUP($FA505,BM,LOOKUPS!K$5,0)*$FG$6+VLOOKUP($FA505,DIV,LOOKUPS!K$7,0)*$FH$6++VLOOKUP($FA505,SIZE,LOOKUPS!K$11,0)*$FI$6),"",VLOOKUP($FA505,MOM,LOOKUPS!K$12,0)*$FB$6+VLOOKUP($FA505,STREV,LOOKUPS!K$10,0)*$FC$6+VLOOKUP($FA505,LTREV,LOOKUPS!K$9,0)*$FD$6+VLOOKUP($FA505,CFP,LOOKUPS!K$6,0)*$FE$6+VLOOKUP($FA505,EP,LOOKUPS!K$8,0)*$FF$6+VLOOKUP($FA505,BM,LOOKUPS!K$5,0)*$FG$6+VLOOKUP($FA505,DIV,LOOKUPS!K$7,0)*$FH$6++VLOOKUP($FA505,SIZE,LOOKUPS!K$11,0)*$FI$6)</f>
        <v>15.6691</v>
      </c>
      <c r="FK505" s="1">
        <f>IF(ISERROR(VLOOKUP($FA505,MOM,LOOKUPS!L$12,0)*$FB$6+VLOOKUP($FA505,STREV,LOOKUPS!L$10,0)*$FC$6+VLOOKUP($FA505,LTREV,LOOKUPS!L$9,0)*$FD$6+VLOOKUP($FA505,CFP,LOOKUPS!L$6,0)*$FE$6+VLOOKUP($FA505,EP,LOOKUPS!L$8,0)*$FF$6+VLOOKUP($FA505,BM,LOOKUPS!L$5,0)*$FG$6+VLOOKUP($FA505,DIV,LOOKUPS!L$7,0)*$FH$6++VLOOKUP($FA505,SIZE,LOOKUPS!L$11,0)*$FI$6),"",VLOOKUP($FA505,MOM,LOOKUPS!L$12,0)*$FB$6+VLOOKUP($FA505,STREV,LOOKUPS!L$10,0)*$FC$6+VLOOKUP($FA505,LTREV,LOOKUPS!L$9,0)*$FD$6+VLOOKUP($FA505,CFP,LOOKUPS!L$6,0)*$FE$6+VLOOKUP($FA505,EP,LOOKUPS!L$8,0)*$FF$6+VLOOKUP($FA505,BM,LOOKUPS!L$5,0)*$FG$6+VLOOKUP($FA505,DIV,LOOKUPS!L$7,0)*$FH$6++VLOOKUP($FA505,SIZE,LOOKUPS!L$11,0)*$FI$6)</f>
        <v>18.189100000000003</v>
      </c>
    </row>
    <row r="506" spans="1:167" x14ac:dyDescent="0.3">
      <c r="A506" s="1">
        <v>196805</v>
      </c>
      <c r="B506" s="1">
        <v>7.6</v>
      </c>
      <c r="C506" s="1">
        <v>4.63</v>
      </c>
      <c r="D506" s="1">
        <v>6.92</v>
      </c>
      <c r="E506" s="1">
        <v>7.26</v>
      </c>
      <c r="F506" s="1">
        <v>6.49</v>
      </c>
      <c r="G506" s="1">
        <v>7.7</v>
      </c>
      <c r="H506" s="1">
        <v>7.71</v>
      </c>
      <c r="I506" s="1">
        <v>8.7200000000000006</v>
      </c>
      <c r="J506" s="1">
        <v>11.05</v>
      </c>
      <c r="K506" s="1">
        <v>15.72</v>
      </c>
      <c r="M506" s="1">
        <v>196706</v>
      </c>
      <c r="N506" s="1">
        <v>11.37</v>
      </c>
      <c r="O506" s="1">
        <v>7.96</v>
      </c>
      <c r="P506" s="1">
        <v>8.11</v>
      </c>
      <c r="Q506" s="1">
        <v>5.23</v>
      </c>
      <c r="R506" s="1">
        <v>7.22</v>
      </c>
      <c r="S506" s="1">
        <v>6.85</v>
      </c>
      <c r="T506" s="1">
        <v>7.32</v>
      </c>
      <c r="U506" s="1">
        <v>8.09</v>
      </c>
      <c r="V506" s="1">
        <v>8.52</v>
      </c>
      <c r="W506" s="1">
        <v>10.85</v>
      </c>
      <c r="Y506" s="1">
        <v>197205</v>
      </c>
      <c r="Z506" s="1">
        <v>-1.85</v>
      </c>
      <c r="AA506" s="1">
        <v>-1.98</v>
      </c>
      <c r="AB506" s="1">
        <v>-2.52</v>
      </c>
      <c r="AC506" s="1">
        <v>-2.4</v>
      </c>
      <c r="AD506" s="1">
        <v>0.46</v>
      </c>
      <c r="AE506" s="1">
        <v>-1.19</v>
      </c>
      <c r="AF506" s="1">
        <v>-1.46</v>
      </c>
      <c r="AG506" s="1">
        <v>-1.96</v>
      </c>
      <c r="AH506" s="1">
        <v>-0.46</v>
      </c>
      <c r="AI506" s="1">
        <v>-2.17</v>
      </c>
      <c r="AK506">
        <v>199211</v>
      </c>
      <c r="AL506">
        <v>8.2899999999999991</v>
      </c>
      <c r="AM506">
        <v>8.48</v>
      </c>
      <c r="AN506">
        <v>6.87</v>
      </c>
      <c r="AO506">
        <v>6.36</v>
      </c>
      <c r="AP506">
        <v>8.4499999999999993</v>
      </c>
      <c r="AQ506">
        <v>7.72</v>
      </c>
      <c r="AR506">
        <v>7.2</v>
      </c>
      <c r="AS506">
        <v>5.55</v>
      </c>
      <c r="AT506">
        <v>7</v>
      </c>
      <c r="AU506">
        <v>8.76</v>
      </c>
      <c r="AV506">
        <v>7.93</v>
      </c>
      <c r="AW506">
        <v>8.5500000000000007</v>
      </c>
      <c r="AX506">
        <v>6.73</v>
      </c>
      <c r="AY506">
        <v>8.7200000000000006</v>
      </c>
      <c r="AZ506">
        <v>5.77</v>
      </c>
      <c r="BA506">
        <v>6.41</v>
      </c>
      <c r="BB506">
        <v>4.74</v>
      </c>
      <c r="BC506">
        <v>5.44</v>
      </c>
      <c r="BD506">
        <v>8.01</v>
      </c>
      <c r="BF506" s="1">
        <v>199211</v>
      </c>
      <c r="BG506" s="1">
        <v>8.2100000000000009</v>
      </c>
      <c r="BH506" s="1">
        <v>8.17</v>
      </c>
      <c r="BI506" s="1">
        <v>6.78</v>
      </c>
      <c r="BJ506" s="1">
        <v>6.73</v>
      </c>
      <c r="BK506" s="1">
        <v>8.5</v>
      </c>
      <c r="BL506" s="1">
        <v>7.97</v>
      </c>
      <c r="BM506" s="1">
        <v>6.24</v>
      </c>
      <c r="BN506" s="1">
        <v>5.25</v>
      </c>
      <c r="BO506" s="1">
        <v>7.27</v>
      </c>
      <c r="BP506" s="1">
        <v>8.1199999999999992</v>
      </c>
      <c r="BQ506" s="1">
        <v>9.08</v>
      </c>
      <c r="BR506" s="1">
        <v>7.03</v>
      </c>
      <c r="BS506" s="1">
        <v>8.85</v>
      </c>
      <c r="BT506" s="1">
        <v>6.25</v>
      </c>
      <c r="BU506" s="1">
        <v>6.24</v>
      </c>
      <c r="BV506" s="1">
        <v>5.57</v>
      </c>
      <c r="BW506" s="1">
        <v>4.9000000000000004</v>
      </c>
      <c r="BX506" s="1">
        <v>5.63</v>
      </c>
      <c r="BY506" s="1">
        <v>8.52</v>
      </c>
      <c r="CA506" s="1">
        <v>196711</v>
      </c>
      <c r="CB506" s="1">
        <v>0.33</v>
      </c>
      <c r="CC506" s="1">
        <v>0.82</v>
      </c>
      <c r="CD506" s="1">
        <v>0.48</v>
      </c>
      <c r="CE506" s="1">
        <v>-1</v>
      </c>
      <c r="CF506" s="1">
        <v>0.74</v>
      </c>
      <c r="CG506" s="1">
        <v>1.64</v>
      </c>
      <c r="CH506" s="1">
        <v>-0.17</v>
      </c>
      <c r="CI506" s="1">
        <v>-0.74</v>
      </c>
      <c r="CJ506" s="1">
        <v>-0.86</v>
      </c>
      <c r="CK506" s="1">
        <v>0.44</v>
      </c>
      <c r="CL506" s="1">
        <v>1.1000000000000001</v>
      </c>
      <c r="CM506" s="1">
        <v>1.01</v>
      </c>
      <c r="CN506" s="1">
        <v>2.21</v>
      </c>
      <c r="CO506" s="1">
        <v>0.64</v>
      </c>
      <c r="CP506" s="1">
        <v>-0.95</v>
      </c>
      <c r="CQ506" s="1">
        <v>-0.12</v>
      </c>
      <c r="CR506" s="1">
        <v>-1.25</v>
      </c>
      <c r="CS506" s="1">
        <v>-0.54</v>
      </c>
      <c r="CT506" s="1">
        <v>-1.18</v>
      </c>
      <c r="CV506" s="1">
        <v>196811</v>
      </c>
      <c r="CW506" s="1">
        <v>7.9</v>
      </c>
      <c r="CX506" s="1">
        <v>7.29</v>
      </c>
      <c r="CY506" s="1">
        <v>7.21</v>
      </c>
      <c r="CZ506" s="1">
        <v>6.5</v>
      </c>
      <c r="DA506" s="1">
        <v>7.35</v>
      </c>
      <c r="DB506" s="1">
        <v>7.38</v>
      </c>
      <c r="DC506" s="1">
        <v>6.78</v>
      </c>
      <c r="DD506" s="1">
        <v>7.15</v>
      </c>
      <c r="DE506" s="1">
        <v>6.39</v>
      </c>
      <c r="DF506" s="1">
        <v>7.75</v>
      </c>
      <c r="DG506" s="1">
        <v>6.9</v>
      </c>
      <c r="DH506" s="1">
        <v>7.13</v>
      </c>
      <c r="DI506" s="1">
        <v>7.64</v>
      </c>
      <c r="DJ506" s="1">
        <v>7.24</v>
      </c>
      <c r="DK506" s="1">
        <v>6.23</v>
      </c>
      <c r="DL506" s="1">
        <v>7.61</v>
      </c>
      <c r="DM506" s="1">
        <v>6.71</v>
      </c>
      <c r="DN506" s="1">
        <v>7.44</v>
      </c>
      <c r="DO506" s="1">
        <v>5.41</v>
      </c>
      <c r="DQ506" s="1">
        <v>196711</v>
      </c>
      <c r="DR506" s="1">
        <v>-99.99</v>
      </c>
      <c r="DS506" s="1">
        <v>-0.67</v>
      </c>
      <c r="DT506" s="1">
        <v>1.2</v>
      </c>
      <c r="DU506" s="1">
        <v>0.78</v>
      </c>
      <c r="DV506" s="1">
        <v>-0.91</v>
      </c>
      <c r="DW506" s="1">
        <v>0.86</v>
      </c>
      <c r="DX506" s="1">
        <v>0.96</v>
      </c>
      <c r="DY506" s="1">
        <v>1.36</v>
      </c>
      <c r="DZ506" s="1">
        <v>0.74</v>
      </c>
      <c r="EA506" s="1">
        <v>-1.57</v>
      </c>
      <c r="EB506" s="1">
        <v>1.18</v>
      </c>
      <c r="EC506" s="1">
        <v>0.66</v>
      </c>
      <c r="ED506" s="1">
        <v>1.08</v>
      </c>
      <c r="EE506" s="1">
        <v>1.34</v>
      </c>
      <c r="EF506" s="1">
        <v>0.56999999999999995</v>
      </c>
      <c r="EG506" s="1">
        <v>1.86</v>
      </c>
      <c r="EH506" s="1">
        <v>0.85</v>
      </c>
      <c r="EI506" s="1">
        <v>0.76</v>
      </c>
      <c r="EJ506" s="1">
        <v>0.73</v>
      </c>
      <c r="EL506">
        <v>196711</v>
      </c>
      <c r="EM506">
        <v>0.37</v>
      </c>
      <c r="EN506">
        <v>0.21</v>
      </c>
      <c r="EO506">
        <v>-1.7</v>
      </c>
      <c r="EP506">
        <v>0.36</v>
      </c>
      <c r="ER506" s="1">
        <v>196805</v>
      </c>
      <c r="ES506" s="1">
        <v>3.73</v>
      </c>
      <c r="EU506" s="1">
        <v>196706</v>
      </c>
      <c r="EV506" s="1">
        <v>-1.08</v>
      </c>
      <c r="EX506" s="1">
        <v>197205</v>
      </c>
      <c r="EY506" s="1">
        <v>-1.63</v>
      </c>
      <c r="FA506" s="1">
        <v>196805</v>
      </c>
      <c r="FB506" s="1">
        <f>IF(ISERROR(VLOOKUP($FA506,MOM,LOOKUPS!C$12,0)*$FB$6+VLOOKUP($FA506,STREV,LOOKUPS!C$10,0)*$FC$6+VLOOKUP($FA506,LTREV,LOOKUPS!C$9,0)*$FD$6+VLOOKUP($FA506,CFP,LOOKUPS!C$6,0)*$FE$6+VLOOKUP($FA506,EP,LOOKUPS!C$8,0)*$FF$6+VLOOKUP($FA506,BM,LOOKUPS!C$5,0)*$FG$6+VLOOKUP($FA506,DIV,LOOKUPS!C$7,0)*$FH$6++VLOOKUP($FA506,SIZE,LOOKUPS!C$11,0)*$FI$6),"",VLOOKUP($FA506,MOM,LOOKUPS!C$12,0)*$FB$6+VLOOKUP($FA506,STREV,LOOKUPS!C$10,0)*$FC$6+VLOOKUP($FA506,LTREV,LOOKUPS!C$9,0)*$FD$6+VLOOKUP($FA506,CFP,LOOKUPS!C$6,0)*$FE$6+VLOOKUP($FA506,EP,LOOKUPS!C$8,0)*$FF$6+VLOOKUP($FA506,BM,LOOKUPS!C$5,0)*$FG$6+VLOOKUP($FA506,DIV,LOOKUPS!C$7,0)*$FH$6++VLOOKUP($FA506,SIZE,LOOKUPS!C$11,0)*$FI$6)</f>
        <v>9.9382000000000001</v>
      </c>
      <c r="FC506" s="1">
        <f>IF(ISERROR(VLOOKUP($FA506,MOM,LOOKUPS!D$12,0)*$FB$6+VLOOKUP($FA506,STREV,LOOKUPS!D$10,0)*$FC$6+VLOOKUP($FA506,LTREV,LOOKUPS!D$9,0)*$FD$6+VLOOKUP($FA506,CFP,LOOKUPS!D$6,0)*$FE$6+VLOOKUP($FA506,EP,LOOKUPS!D$8,0)*$FF$6+VLOOKUP($FA506,BM,LOOKUPS!D$5,0)*$FG$6+VLOOKUP($FA506,DIV,LOOKUPS!D$7,0)*$FH$6++VLOOKUP($FA506,SIZE,LOOKUPS!D$11,0)*$FI$6),"",VLOOKUP($FA506,MOM,LOOKUPS!D$12,0)*$FB$6+VLOOKUP($FA506,STREV,LOOKUPS!D$10,0)*$FC$6+VLOOKUP($FA506,LTREV,LOOKUPS!D$9,0)*$FD$6+VLOOKUP($FA506,CFP,LOOKUPS!D$6,0)*$FE$6+VLOOKUP($FA506,EP,LOOKUPS!D$8,0)*$FF$6+VLOOKUP($FA506,BM,LOOKUPS!D$5,0)*$FG$6+VLOOKUP($FA506,DIV,LOOKUPS!D$7,0)*$FH$6++VLOOKUP($FA506,SIZE,LOOKUPS!D$11,0)*$FI$6)</f>
        <v>6.4438000000000013</v>
      </c>
      <c r="FD506" s="1">
        <f>IF(ISERROR(VLOOKUP($FA506,MOM,LOOKUPS!E$12,0)*$FB$6+VLOOKUP($FA506,STREV,LOOKUPS!E$10,0)*$FC$6+VLOOKUP($FA506,LTREV,LOOKUPS!E$9,0)*$FD$6+VLOOKUP($FA506,CFP,LOOKUPS!E$6,0)*$FE$6+VLOOKUP($FA506,EP,LOOKUPS!E$8,0)*$FF$6+VLOOKUP($FA506,BM,LOOKUPS!E$5,0)*$FG$6+VLOOKUP($FA506,DIV,LOOKUPS!E$7,0)*$FH$6++VLOOKUP($FA506,SIZE,LOOKUPS!E$11,0)*$FI$6),"",VLOOKUP($FA506,MOM,LOOKUPS!E$12,0)*$FB$6+VLOOKUP($FA506,STREV,LOOKUPS!E$10,0)*$FC$6+VLOOKUP($FA506,LTREV,LOOKUPS!E$9,0)*$FD$6+VLOOKUP($FA506,CFP,LOOKUPS!E$6,0)*$FE$6+VLOOKUP($FA506,EP,LOOKUPS!E$8,0)*$FF$6+VLOOKUP($FA506,BM,LOOKUPS!E$5,0)*$FG$6+VLOOKUP($FA506,DIV,LOOKUPS!E$7,0)*$FH$6++VLOOKUP($FA506,SIZE,LOOKUPS!E$11,0)*$FI$6)</f>
        <v>7.5803000000000011</v>
      </c>
      <c r="FE506" s="1">
        <f>IF(ISERROR(VLOOKUP($FA506,MOM,LOOKUPS!F$12,0)*$FB$6+VLOOKUP($FA506,STREV,LOOKUPS!F$10,0)*$FC$6+VLOOKUP($FA506,LTREV,LOOKUPS!F$9,0)*$FD$6+VLOOKUP($FA506,CFP,LOOKUPS!F$6,0)*$FE$6+VLOOKUP($FA506,EP,LOOKUPS!F$8,0)*$FF$6+VLOOKUP($FA506,BM,LOOKUPS!F$5,0)*$FG$6+VLOOKUP($FA506,DIV,LOOKUPS!F$7,0)*$FH$6++VLOOKUP($FA506,SIZE,LOOKUPS!F$11,0)*$FI$6),"",VLOOKUP($FA506,MOM,LOOKUPS!F$12,0)*$FB$6+VLOOKUP($FA506,STREV,LOOKUPS!F$10,0)*$FC$6+VLOOKUP($FA506,LTREV,LOOKUPS!F$9,0)*$FD$6+VLOOKUP($FA506,CFP,LOOKUPS!F$6,0)*$FE$6+VLOOKUP($FA506,EP,LOOKUPS!F$8,0)*$FF$6+VLOOKUP($FA506,BM,LOOKUPS!F$5,0)*$FG$6+VLOOKUP($FA506,DIV,LOOKUPS!F$7,0)*$FH$6++VLOOKUP($FA506,SIZE,LOOKUPS!F$11,0)*$FI$6)</f>
        <v>8.3118999999999996</v>
      </c>
      <c r="FF506" s="1">
        <f>IF(ISERROR(VLOOKUP($FA506,MOM,LOOKUPS!G$12,0)*$FB$6+VLOOKUP($FA506,STREV,LOOKUPS!G$10,0)*$FC$6+VLOOKUP($FA506,LTREV,LOOKUPS!G$9,0)*$FD$6+VLOOKUP($FA506,CFP,LOOKUPS!G$6,0)*$FE$6+VLOOKUP($FA506,EP,LOOKUPS!G$8,0)*$FF$6+VLOOKUP($FA506,BM,LOOKUPS!G$5,0)*$FG$6+VLOOKUP($FA506,DIV,LOOKUPS!G$7,0)*$FH$6++VLOOKUP($FA506,SIZE,LOOKUPS!G$11,0)*$FI$6),"",VLOOKUP($FA506,MOM,LOOKUPS!G$12,0)*$FB$6+VLOOKUP($FA506,STREV,LOOKUPS!G$10,0)*$FC$6+VLOOKUP($FA506,LTREV,LOOKUPS!G$9,0)*$FD$6+VLOOKUP($FA506,CFP,LOOKUPS!G$6,0)*$FE$6+VLOOKUP($FA506,EP,LOOKUPS!G$8,0)*$FF$6+VLOOKUP($FA506,BM,LOOKUPS!G$5,0)*$FG$6+VLOOKUP($FA506,DIV,LOOKUPS!G$7,0)*$FH$6++VLOOKUP($FA506,SIZE,LOOKUPS!G$11,0)*$FI$6)</f>
        <v>7.3462000000000005</v>
      </c>
      <c r="FG506" s="1">
        <f>IF(ISERROR(VLOOKUP($FA506,MOM,LOOKUPS!H$12,0)*$FB$6+VLOOKUP($FA506,STREV,LOOKUPS!H$10,0)*$FC$6+VLOOKUP($FA506,LTREV,LOOKUPS!H$9,0)*$FD$6+VLOOKUP($FA506,CFP,LOOKUPS!H$6,0)*$FE$6+VLOOKUP($FA506,EP,LOOKUPS!H$8,0)*$FF$6+VLOOKUP($FA506,BM,LOOKUPS!H$5,0)*$FG$6+VLOOKUP($FA506,DIV,LOOKUPS!H$7,0)*$FH$6++VLOOKUP($FA506,SIZE,LOOKUPS!H$11,0)*$FI$6),"",VLOOKUP($FA506,MOM,LOOKUPS!H$12,0)*$FB$6+VLOOKUP($FA506,STREV,LOOKUPS!H$10,0)*$FC$6+VLOOKUP($FA506,LTREV,LOOKUPS!H$9,0)*$FD$6+VLOOKUP($FA506,CFP,LOOKUPS!H$6,0)*$FE$6+VLOOKUP($FA506,EP,LOOKUPS!H$8,0)*$FF$6+VLOOKUP($FA506,BM,LOOKUPS!H$5,0)*$FG$6+VLOOKUP($FA506,DIV,LOOKUPS!H$7,0)*$FH$6++VLOOKUP($FA506,SIZE,LOOKUPS!H$11,0)*$FI$6)</f>
        <v>7.6574000000000009</v>
      </c>
      <c r="FH506" s="1">
        <f>IF(ISERROR(VLOOKUP($FA506,MOM,LOOKUPS!I$12,0)*$FB$6+VLOOKUP($FA506,STREV,LOOKUPS!I$10,0)*$FC$6+VLOOKUP($FA506,LTREV,LOOKUPS!I$9,0)*$FD$6+VLOOKUP($FA506,CFP,LOOKUPS!I$6,0)*$FE$6+VLOOKUP($FA506,EP,LOOKUPS!I$8,0)*$FF$6+VLOOKUP($FA506,BM,LOOKUPS!I$5,0)*$FG$6+VLOOKUP($FA506,DIV,LOOKUPS!I$7,0)*$FH$6++VLOOKUP($FA506,SIZE,LOOKUPS!I$11,0)*$FI$6),"",VLOOKUP($FA506,MOM,LOOKUPS!I$12,0)*$FB$6+VLOOKUP($FA506,STREV,LOOKUPS!I$10,0)*$FC$6+VLOOKUP($FA506,LTREV,LOOKUPS!I$9,0)*$FD$6+VLOOKUP($FA506,CFP,LOOKUPS!I$6,0)*$FE$6+VLOOKUP($FA506,EP,LOOKUPS!I$8,0)*$FF$6+VLOOKUP($FA506,BM,LOOKUPS!I$5,0)*$FG$6+VLOOKUP($FA506,DIV,LOOKUPS!I$7,0)*$FH$6++VLOOKUP($FA506,SIZE,LOOKUPS!I$11,0)*$FI$6)</f>
        <v>7.9209000000000014</v>
      </c>
      <c r="FI506" s="1">
        <f>IF(ISERROR(VLOOKUP($FA506,MOM,LOOKUPS!J$12,0)*$FB$6+VLOOKUP($FA506,STREV,LOOKUPS!J$10,0)*$FC$6+VLOOKUP($FA506,LTREV,LOOKUPS!J$9,0)*$FD$6+VLOOKUP($FA506,CFP,LOOKUPS!J$6,0)*$FE$6+VLOOKUP($FA506,EP,LOOKUPS!J$8,0)*$FF$6+VLOOKUP($FA506,BM,LOOKUPS!J$5,0)*$FG$6+VLOOKUP($FA506,DIV,LOOKUPS!J$7,0)*$FH$6++VLOOKUP($FA506,SIZE,LOOKUPS!J$11,0)*$FI$6),"",VLOOKUP($FA506,MOM,LOOKUPS!J$12,0)*$FB$6+VLOOKUP($FA506,STREV,LOOKUPS!J$10,0)*$FC$6+VLOOKUP($FA506,LTREV,LOOKUPS!J$9,0)*$FD$6+VLOOKUP($FA506,CFP,LOOKUPS!J$6,0)*$FE$6+VLOOKUP($FA506,EP,LOOKUPS!J$8,0)*$FF$6+VLOOKUP($FA506,BM,LOOKUPS!J$5,0)*$FG$6+VLOOKUP($FA506,DIV,LOOKUPS!J$7,0)*$FH$6++VLOOKUP($FA506,SIZE,LOOKUPS!J$11,0)*$FI$6)</f>
        <v>8.8084000000000007</v>
      </c>
      <c r="FJ506" s="1">
        <f>IF(ISERROR(VLOOKUP($FA506,MOM,LOOKUPS!K$12,0)*$FB$6+VLOOKUP($FA506,STREV,LOOKUPS!K$10,0)*$FC$6+VLOOKUP($FA506,LTREV,LOOKUPS!K$9,0)*$FD$6+VLOOKUP($FA506,CFP,LOOKUPS!K$6,0)*$FE$6+VLOOKUP($FA506,EP,LOOKUPS!K$8,0)*$FF$6+VLOOKUP($FA506,BM,LOOKUPS!K$5,0)*$FG$6+VLOOKUP($FA506,DIV,LOOKUPS!K$7,0)*$FH$6++VLOOKUP($FA506,SIZE,LOOKUPS!K$11,0)*$FI$6),"",VLOOKUP($FA506,MOM,LOOKUPS!K$12,0)*$FB$6+VLOOKUP($FA506,STREV,LOOKUPS!K$10,0)*$FC$6+VLOOKUP($FA506,LTREV,LOOKUPS!K$9,0)*$FD$6+VLOOKUP($FA506,CFP,LOOKUPS!K$6,0)*$FE$6+VLOOKUP($FA506,EP,LOOKUPS!K$8,0)*$FF$6+VLOOKUP($FA506,BM,LOOKUPS!K$5,0)*$FG$6+VLOOKUP($FA506,DIV,LOOKUPS!K$7,0)*$FH$6++VLOOKUP($FA506,SIZE,LOOKUPS!K$11,0)*$FI$6)</f>
        <v>9.5378000000000007</v>
      </c>
      <c r="FK506" s="1">
        <f>IF(ISERROR(VLOOKUP($FA506,MOM,LOOKUPS!L$12,0)*$FB$6+VLOOKUP($FA506,STREV,LOOKUPS!L$10,0)*$FC$6+VLOOKUP($FA506,LTREV,LOOKUPS!L$9,0)*$FD$6+VLOOKUP($FA506,CFP,LOOKUPS!L$6,0)*$FE$6+VLOOKUP($FA506,EP,LOOKUPS!L$8,0)*$FF$6+VLOOKUP($FA506,BM,LOOKUPS!L$5,0)*$FG$6+VLOOKUP($FA506,DIV,LOOKUPS!L$7,0)*$FH$6++VLOOKUP($FA506,SIZE,LOOKUPS!L$11,0)*$FI$6),"",VLOOKUP($FA506,MOM,LOOKUPS!L$12,0)*$FB$6+VLOOKUP($FA506,STREV,LOOKUPS!L$10,0)*$FC$6+VLOOKUP($FA506,LTREV,LOOKUPS!L$9,0)*$FD$6+VLOOKUP($FA506,CFP,LOOKUPS!L$6,0)*$FE$6+VLOOKUP($FA506,EP,LOOKUPS!L$8,0)*$FF$6+VLOOKUP($FA506,BM,LOOKUPS!L$5,0)*$FG$6+VLOOKUP($FA506,DIV,LOOKUPS!L$7,0)*$FH$6++VLOOKUP($FA506,SIZE,LOOKUPS!L$11,0)*$FI$6)</f>
        <v>12.915400000000002</v>
      </c>
    </row>
    <row r="507" spans="1:167" x14ac:dyDescent="0.3">
      <c r="A507" s="1">
        <v>196806</v>
      </c>
      <c r="B507" s="1">
        <v>1.19</v>
      </c>
      <c r="C507" s="1">
        <v>3.43</v>
      </c>
      <c r="D507" s="1">
        <v>2.99</v>
      </c>
      <c r="E507" s="1">
        <v>2.0499999999999998</v>
      </c>
      <c r="F507" s="1">
        <v>2.42</v>
      </c>
      <c r="G507" s="1">
        <v>2.34</v>
      </c>
      <c r="H507" s="1">
        <v>2.0699999999999998</v>
      </c>
      <c r="I507" s="1">
        <v>0.47</v>
      </c>
      <c r="J507" s="1">
        <v>1.88</v>
      </c>
      <c r="K507" s="1">
        <v>0.11</v>
      </c>
      <c r="M507" s="1">
        <v>196707</v>
      </c>
      <c r="N507" s="1">
        <v>8.36</v>
      </c>
      <c r="O507" s="1">
        <v>8.7100000000000009</v>
      </c>
      <c r="P507" s="1">
        <v>6.49</v>
      </c>
      <c r="Q507" s="1">
        <v>8.9</v>
      </c>
      <c r="R507" s="1">
        <v>9.09</v>
      </c>
      <c r="S507" s="1">
        <v>10.18</v>
      </c>
      <c r="T507" s="1">
        <v>8.41</v>
      </c>
      <c r="U507" s="1">
        <v>9.35</v>
      </c>
      <c r="V507" s="1">
        <v>8.84</v>
      </c>
      <c r="W507" s="1">
        <v>6.9</v>
      </c>
      <c r="Y507" s="1">
        <v>197206</v>
      </c>
      <c r="Z507" s="1">
        <v>-4.84</v>
      </c>
      <c r="AA507" s="1">
        <v>-2.4900000000000002</v>
      </c>
      <c r="AB507" s="1">
        <v>-3.42</v>
      </c>
      <c r="AC507" s="1">
        <v>-3.27</v>
      </c>
      <c r="AD507" s="1">
        <v>-2.83</v>
      </c>
      <c r="AE507" s="1">
        <v>-2.0099999999999998</v>
      </c>
      <c r="AF507" s="1">
        <v>-3.15</v>
      </c>
      <c r="AG507" s="1">
        <v>-3.36</v>
      </c>
      <c r="AH507" s="1">
        <v>-3.24</v>
      </c>
      <c r="AI507" s="1">
        <v>-4.08</v>
      </c>
      <c r="AK507">
        <v>199212</v>
      </c>
      <c r="AL507">
        <v>4.04</v>
      </c>
      <c r="AM507">
        <v>2.84</v>
      </c>
      <c r="AN507">
        <v>3.13</v>
      </c>
      <c r="AO507">
        <v>4.47</v>
      </c>
      <c r="AP507">
        <v>2.75</v>
      </c>
      <c r="AQ507">
        <v>3.06</v>
      </c>
      <c r="AR507">
        <v>3.17</v>
      </c>
      <c r="AS507">
        <v>3.32</v>
      </c>
      <c r="AT507">
        <v>4.88</v>
      </c>
      <c r="AU507">
        <v>2.5099999999999998</v>
      </c>
      <c r="AV507">
        <v>3.15</v>
      </c>
      <c r="AW507">
        <v>3.09</v>
      </c>
      <c r="AX507">
        <v>3.02</v>
      </c>
      <c r="AY507">
        <v>2.12</v>
      </c>
      <c r="AZ507">
        <v>4.1500000000000004</v>
      </c>
      <c r="BA507">
        <v>3.18</v>
      </c>
      <c r="BB507">
        <v>3.45</v>
      </c>
      <c r="BC507">
        <v>5.74</v>
      </c>
      <c r="BD507">
        <v>4.3099999999999996</v>
      </c>
      <c r="BF507" s="1">
        <v>199212</v>
      </c>
      <c r="BG507" s="1">
        <v>3.89</v>
      </c>
      <c r="BH507" s="1">
        <v>2.41</v>
      </c>
      <c r="BI507" s="1">
        <v>3.4</v>
      </c>
      <c r="BJ507" s="1">
        <v>4.9400000000000004</v>
      </c>
      <c r="BK507" s="1">
        <v>2.75</v>
      </c>
      <c r="BL507" s="1">
        <v>2.31</v>
      </c>
      <c r="BM507" s="1">
        <v>3.11</v>
      </c>
      <c r="BN507" s="1">
        <v>4.03</v>
      </c>
      <c r="BO507" s="1">
        <v>5.2</v>
      </c>
      <c r="BP507" s="1">
        <v>2.8</v>
      </c>
      <c r="BQ507" s="1">
        <v>2.68</v>
      </c>
      <c r="BR507" s="1">
        <v>1.24</v>
      </c>
      <c r="BS507" s="1">
        <v>3.34</v>
      </c>
      <c r="BT507" s="1">
        <v>3.49</v>
      </c>
      <c r="BU507" s="1">
        <v>2.72</v>
      </c>
      <c r="BV507" s="1">
        <v>4.01</v>
      </c>
      <c r="BW507" s="1">
        <v>4.05</v>
      </c>
      <c r="BX507" s="1">
        <v>5.42</v>
      </c>
      <c r="BY507" s="1">
        <v>5.03</v>
      </c>
      <c r="CA507" s="1">
        <v>196712</v>
      </c>
      <c r="CB507" s="1">
        <v>14.24</v>
      </c>
      <c r="CC507" s="1">
        <v>7.3</v>
      </c>
      <c r="CD507" s="1">
        <v>7.3</v>
      </c>
      <c r="CE507" s="1">
        <v>8.76</v>
      </c>
      <c r="CF507" s="1">
        <v>7.85</v>
      </c>
      <c r="CG507" s="1">
        <v>6.32</v>
      </c>
      <c r="CH507" s="1">
        <v>7.13</v>
      </c>
      <c r="CI507" s="1">
        <v>8.6300000000000008</v>
      </c>
      <c r="CJ507" s="1">
        <v>8.67</v>
      </c>
      <c r="CK507" s="1">
        <v>7.91</v>
      </c>
      <c r="CL507" s="1">
        <v>7.77</v>
      </c>
      <c r="CM507" s="1">
        <v>5.92</v>
      </c>
      <c r="CN507" s="1">
        <v>6.68</v>
      </c>
      <c r="CO507" s="1">
        <v>7.81</v>
      </c>
      <c r="CP507" s="1">
        <v>6.47</v>
      </c>
      <c r="CQ507" s="1">
        <v>8.27</v>
      </c>
      <c r="CR507" s="1">
        <v>8.92</v>
      </c>
      <c r="CS507" s="1">
        <v>8.24</v>
      </c>
      <c r="CT507" s="1">
        <v>9.1</v>
      </c>
      <c r="CV507" s="1">
        <v>196812</v>
      </c>
      <c r="CW507" s="1">
        <v>4.55</v>
      </c>
      <c r="CX507" s="1">
        <v>-1.1599999999999999</v>
      </c>
      <c r="CY507" s="1">
        <v>-1.1000000000000001</v>
      </c>
      <c r="CZ507" s="1">
        <v>-0.39</v>
      </c>
      <c r="DA507" s="1">
        <v>-1</v>
      </c>
      <c r="DB507" s="1">
        <v>-1.59</v>
      </c>
      <c r="DC507" s="1">
        <v>-0.96</v>
      </c>
      <c r="DD507" s="1">
        <v>-0.95</v>
      </c>
      <c r="DE507" s="1">
        <v>0.02</v>
      </c>
      <c r="DF507" s="1">
        <v>-0.56000000000000005</v>
      </c>
      <c r="DG507" s="1">
        <v>-1.48</v>
      </c>
      <c r="DH507" s="1">
        <v>-1.52</v>
      </c>
      <c r="DI507" s="1">
        <v>-1.67</v>
      </c>
      <c r="DJ507" s="1">
        <v>-0.4</v>
      </c>
      <c r="DK507" s="1">
        <v>-1.64</v>
      </c>
      <c r="DL507" s="1">
        <v>-0.71</v>
      </c>
      <c r="DM507" s="1">
        <v>-1.17</v>
      </c>
      <c r="DN507" s="1">
        <v>-0.46</v>
      </c>
      <c r="DO507" s="1">
        <v>0.47</v>
      </c>
      <c r="DQ507" s="1">
        <v>196712</v>
      </c>
      <c r="DR507" s="1">
        <v>-99.99</v>
      </c>
      <c r="DS507" s="1">
        <v>10.78</v>
      </c>
      <c r="DT507" s="1">
        <v>6.54</v>
      </c>
      <c r="DU507" s="1">
        <v>2.99</v>
      </c>
      <c r="DV507" s="1">
        <v>11.03</v>
      </c>
      <c r="DW507" s="1">
        <v>9.0299999999999994</v>
      </c>
      <c r="DX507" s="1">
        <v>6.66</v>
      </c>
      <c r="DY507" s="1">
        <v>3.3</v>
      </c>
      <c r="DZ507" s="1">
        <v>3.09</v>
      </c>
      <c r="EA507" s="1">
        <v>11.46</v>
      </c>
      <c r="EB507" s="1">
        <v>9.67</v>
      </c>
      <c r="EC507" s="1">
        <v>9.39</v>
      </c>
      <c r="ED507" s="1">
        <v>8.64</v>
      </c>
      <c r="EE507" s="1">
        <v>7.09</v>
      </c>
      <c r="EF507" s="1">
        <v>6.22</v>
      </c>
      <c r="EG507" s="1">
        <v>3.81</v>
      </c>
      <c r="EH507" s="1">
        <v>2.79</v>
      </c>
      <c r="EI507" s="1">
        <v>3.01</v>
      </c>
      <c r="EJ507" s="1">
        <v>3.16</v>
      </c>
      <c r="EL507">
        <v>196712</v>
      </c>
      <c r="EM507">
        <v>3.05</v>
      </c>
      <c r="EN507">
        <v>5.74</v>
      </c>
      <c r="EO507">
        <v>-0.45</v>
      </c>
      <c r="EP507">
        <v>0.33</v>
      </c>
      <c r="ER507" s="1">
        <v>196806</v>
      </c>
      <c r="ES507" s="1">
        <v>-1.92</v>
      </c>
      <c r="EU507" s="1">
        <v>196707</v>
      </c>
      <c r="EV507" s="1">
        <v>0.1</v>
      </c>
      <c r="EX507" s="1">
        <v>197206</v>
      </c>
      <c r="EY507" s="1">
        <v>-1.05</v>
      </c>
      <c r="FA507" s="1">
        <v>196806</v>
      </c>
      <c r="FB507" s="1">
        <f>IF(ISERROR(VLOOKUP($FA507,MOM,LOOKUPS!C$12,0)*$FB$6+VLOOKUP($FA507,STREV,LOOKUPS!C$10,0)*$FC$6+VLOOKUP($FA507,LTREV,LOOKUPS!C$9,0)*$FD$6+VLOOKUP($FA507,CFP,LOOKUPS!C$6,0)*$FE$6+VLOOKUP($FA507,EP,LOOKUPS!C$8,0)*$FF$6+VLOOKUP($FA507,BM,LOOKUPS!C$5,0)*$FG$6+VLOOKUP($FA507,DIV,LOOKUPS!C$7,0)*$FH$6++VLOOKUP($FA507,SIZE,LOOKUPS!C$11,0)*$FI$6),"",VLOOKUP($FA507,MOM,LOOKUPS!C$12,0)*$FB$6+VLOOKUP($FA507,STREV,LOOKUPS!C$10,0)*$FC$6+VLOOKUP($FA507,LTREV,LOOKUPS!C$9,0)*$FD$6+VLOOKUP($FA507,CFP,LOOKUPS!C$6,0)*$FE$6+VLOOKUP($FA507,EP,LOOKUPS!C$8,0)*$FF$6+VLOOKUP($FA507,BM,LOOKUPS!C$5,0)*$FG$6+VLOOKUP($FA507,DIV,LOOKUPS!C$7,0)*$FH$6++VLOOKUP($FA507,SIZE,LOOKUPS!C$11,0)*$FI$6)</f>
        <v>-0.18110000000000004</v>
      </c>
      <c r="FC507" s="1">
        <f>IF(ISERROR(VLOOKUP($FA507,MOM,LOOKUPS!D$12,0)*$FB$6+VLOOKUP($FA507,STREV,LOOKUPS!D$10,0)*$FC$6+VLOOKUP($FA507,LTREV,LOOKUPS!D$9,0)*$FD$6+VLOOKUP($FA507,CFP,LOOKUPS!D$6,0)*$FE$6+VLOOKUP($FA507,EP,LOOKUPS!D$8,0)*$FF$6+VLOOKUP($FA507,BM,LOOKUPS!D$5,0)*$FG$6+VLOOKUP($FA507,DIV,LOOKUPS!D$7,0)*$FH$6++VLOOKUP($FA507,SIZE,LOOKUPS!D$11,0)*$FI$6),"",VLOOKUP($FA507,MOM,LOOKUPS!D$12,0)*$FB$6+VLOOKUP($FA507,STREV,LOOKUPS!D$10,0)*$FC$6+VLOOKUP($FA507,LTREV,LOOKUPS!D$9,0)*$FD$6+VLOOKUP($FA507,CFP,LOOKUPS!D$6,0)*$FE$6+VLOOKUP($FA507,EP,LOOKUPS!D$8,0)*$FF$6+VLOOKUP($FA507,BM,LOOKUPS!D$5,0)*$FG$6+VLOOKUP($FA507,DIV,LOOKUPS!D$7,0)*$FH$6++VLOOKUP($FA507,SIZE,LOOKUPS!D$11,0)*$FI$6)</f>
        <v>1.0753000000000001</v>
      </c>
      <c r="FD507" s="1">
        <f>IF(ISERROR(VLOOKUP($FA507,MOM,LOOKUPS!E$12,0)*$FB$6+VLOOKUP($FA507,STREV,LOOKUPS!E$10,0)*$FC$6+VLOOKUP($FA507,LTREV,LOOKUPS!E$9,0)*$FD$6+VLOOKUP($FA507,CFP,LOOKUPS!E$6,0)*$FE$6+VLOOKUP($FA507,EP,LOOKUPS!E$8,0)*$FF$6+VLOOKUP($FA507,BM,LOOKUPS!E$5,0)*$FG$6+VLOOKUP($FA507,DIV,LOOKUPS!E$7,0)*$FH$6++VLOOKUP($FA507,SIZE,LOOKUPS!E$11,0)*$FI$6),"",VLOOKUP($FA507,MOM,LOOKUPS!E$12,0)*$FB$6+VLOOKUP($FA507,STREV,LOOKUPS!E$10,0)*$FC$6+VLOOKUP($FA507,LTREV,LOOKUPS!E$9,0)*$FD$6+VLOOKUP($FA507,CFP,LOOKUPS!E$6,0)*$FE$6+VLOOKUP($FA507,EP,LOOKUPS!E$8,0)*$FF$6+VLOOKUP($FA507,BM,LOOKUPS!E$5,0)*$FG$6+VLOOKUP($FA507,DIV,LOOKUPS!E$7,0)*$FH$6++VLOOKUP($FA507,SIZE,LOOKUPS!E$11,0)*$FI$6)</f>
        <v>2.0250000000000004</v>
      </c>
      <c r="FE507" s="1">
        <f>IF(ISERROR(VLOOKUP($FA507,MOM,LOOKUPS!F$12,0)*$FB$6+VLOOKUP($FA507,STREV,LOOKUPS!F$10,0)*$FC$6+VLOOKUP($FA507,LTREV,LOOKUPS!F$9,0)*$FD$6+VLOOKUP($FA507,CFP,LOOKUPS!F$6,0)*$FE$6+VLOOKUP($FA507,EP,LOOKUPS!F$8,0)*$FF$6+VLOOKUP($FA507,BM,LOOKUPS!F$5,0)*$FG$6+VLOOKUP($FA507,DIV,LOOKUPS!F$7,0)*$FH$6++VLOOKUP($FA507,SIZE,LOOKUPS!F$11,0)*$FI$6),"",VLOOKUP($FA507,MOM,LOOKUPS!F$12,0)*$FB$6+VLOOKUP($FA507,STREV,LOOKUPS!F$10,0)*$FC$6+VLOOKUP($FA507,LTREV,LOOKUPS!F$9,0)*$FD$6+VLOOKUP($FA507,CFP,LOOKUPS!F$6,0)*$FE$6+VLOOKUP($FA507,EP,LOOKUPS!F$8,0)*$FF$6+VLOOKUP($FA507,BM,LOOKUPS!F$5,0)*$FG$6+VLOOKUP($FA507,DIV,LOOKUPS!F$7,0)*$FH$6++VLOOKUP($FA507,SIZE,LOOKUPS!F$11,0)*$FI$6)</f>
        <v>1.7871999999999999</v>
      </c>
      <c r="FF507" s="1">
        <f>IF(ISERROR(VLOOKUP($FA507,MOM,LOOKUPS!G$12,0)*$FB$6+VLOOKUP($FA507,STREV,LOOKUPS!G$10,0)*$FC$6+VLOOKUP($FA507,LTREV,LOOKUPS!G$9,0)*$FD$6+VLOOKUP($FA507,CFP,LOOKUPS!G$6,0)*$FE$6+VLOOKUP($FA507,EP,LOOKUPS!G$8,0)*$FF$6+VLOOKUP($FA507,BM,LOOKUPS!G$5,0)*$FG$6+VLOOKUP($FA507,DIV,LOOKUPS!G$7,0)*$FH$6++VLOOKUP($FA507,SIZE,LOOKUPS!G$11,0)*$FI$6),"",VLOOKUP($FA507,MOM,LOOKUPS!G$12,0)*$FB$6+VLOOKUP($FA507,STREV,LOOKUPS!G$10,0)*$FC$6+VLOOKUP($FA507,LTREV,LOOKUPS!G$9,0)*$FD$6+VLOOKUP($FA507,CFP,LOOKUPS!G$6,0)*$FE$6+VLOOKUP($FA507,EP,LOOKUPS!G$8,0)*$FF$6+VLOOKUP($FA507,BM,LOOKUPS!G$5,0)*$FG$6+VLOOKUP($FA507,DIV,LOOKUPS!G$7,0)*$FH$6++VLOOKUP($FA507,SIZE,LOOKUPS!G$11,0)*$FI$6)</f>
        <v>2.2568000000000001</v>
      </c>
      <c r="FG507" s="1">
        <f>IF(ISERROR(VLOOKUP($FA507,MOM,LOOKUPS!H$12,0)*$FB$6+VLOOKUP($FA507,STREV,LOOKUPS!H$10,0)*$FC$6+VLOOKUP($FA507,LTREV,LOOKUPS!H$9,0)*$FD$6+VLOOKUP($FA507,CFP,LOOKUPS!H$6,0)*$FE$6+VLOOKUP($FA507,EP,LOOKUPS!H$8,0)*$FF$6+VLOOKUP($FA507,BM,LOOKUPS!H$5,0)*$FG$6+VLOOKUP($FA507,DIV,LOOKUPS!H$7,0)*$FH$6++VLOOKUP($FA507,SIZE,LOOKUPS!H$11,0)*$FI$6),"",VLOOKUP($FA507,MOM,LOOKUPS!H$12,0)*$FB$6+VLOOKUP($FA507,STREV,LOOKUPS!H$10,0)*$FC$6+VLOOKUP($FA507,LTREV,LOOKUPS!H$9,0)*$FD$6+VLOOKUP($FA507,CFP,LOOKUPS!H$6,0)*$FE$6+VLOOKUP($FA507,EP,LOOKUPS!H$8,0)*$FF$6+VLOOKUP($FA507,BM,LOOKUPS!H$5,0)*$FG$6+VLOOKUP($FA507,DIV,LOOKUPS!H$7,0)*$FH$6++VLOOKUP($FA507,SIZE,LOOKUPS!H$11,0)*$FI$6)</f>
        <v>2.9198</v>
      </c>
      <c r="FH507" s="1">
        <f>IF(ISERROR(VLOOKUP($FA507,MOM,LOOKUPS!I$12,0)*$FB$6+VLOOKUP($FA507,STREV,LOOKUPS!I$10,0)*$FC$6+VLOOKUP($FA507,LTREV,LOOKUPS!I$9,0)*$FD$6+VLOOKUP($FA507,CFP,LOOKUPS!I$6,0)*$FE$6+VLOOKUP($FA507,EP,LOOKUPS!I$8,0)*$FF$6+VLOOKUP($FA507,BM,LOOKUPS!I$5,0)*$FG$6+VLOOKUP($FA507,DIV,LOOKUPS!I$7,0)*$FH$6++VLOOKUP($FA507,SIZE,LOOKUPS!I$11,0)*$FI$6),"",VLOOKUP($FA507,MOM,LOOKUPS!I$12,0)*$FB$6+VLOOKUP($FA507,STREV,LOOKUPS!I$10,0)*$FC$6+VLOOKUP($FA507,LTREV,LOOKUPS!I$9,0)*$FD$6+VLOOKUP($FA507,CFP,LOOKUPS!I$6,0)*$FE$6+VLOOKUP($FA507,EP,LOOKUPS!I$8,0)*$FF$6+VLOOKUP($FA507,BM,LOOKUPS!I$5,0)*$FG$6+VLOOKUP($FA507,DIV,LOOKUPS!I$7,0)*$FH$6++VLOOKUP($FA507,SIZE,LOOKUPS!I$11,0)*$FI$6)</f>
        <v>2.2629000000000001</v>
      </c>
      <c r="FI507" s="1">
        <f>IF(ISERROR(VLOOKUP($FA507,MOM,LOOKUPS!J$12,0)*$FB$6+VLOOKUP($FA507,STREV,LOOKUPS!J$10,0)*$FC$6+VLOOKUP($FA507,LTREV,LOOKUPS!J$9,0)*$FD$6+VLOOKUP($FA507,CFP,LOOKUPS!J$6,0)*$FE$6+VLOOKUP($FA507,EP,LOOKUPS!J$8,0)*$FF$6+VLOOKUP($FA507,BM,LOOKUPS!J$5,0)*$FG$6+VLOOKUP($FA507,DIV,LOOKUPS!J$7,0)*$FH$6++VLOOKUP($FA507,SIZE,LOOKUPS!J$11,0)*$FI$6),"",VLOOKUP($FA507,MOM,LOOKUPS!J$12,0)*$FB$6+VLOOKUP($FA507,STREV,LOOKUPS!J$10,0)*$FC$6+VLOOKUP($FA507,LTREV,LOOKUPS!J$9,0)*$FD$6+VLOOKUP($FA507,CFP,LOOKUPS!J$6,0)*$FE$6+VLOOKUP($FA507,EP,LOOKUPS!J$8,0)*$FF$6+VLOOKUP($FA507,BM,LOOKUPS!J$5,0)*$FG$6+VLOOKUP($FA507,DIV,LOOKUPS!J$7,0)*$FH$6++VLOOKUP($FA507,SIZE,LOOKUPS!J$11,0)*$FI$6)</f>
        <v>2.1692</v>
      </c>
      <c r="FJ507" s="1">
        <f>IF(ISERROR(VLOOKUP($FA507,MOM,LOOKUPS!K$12,0)*$FB$6+VLOOKUP($FA507,STREV,LOOKUPS!K$10,0)*$FC$6+VLOOKUP($FA507,LTREV,LOOKUPS!K$9,0)*$FD$6+VLOOKUP($FA507,CFP,LOOKUPS!K$6,0)*$FE$6+VLOOKUP($FA507,EP,LOOKUPS!K$8,0)*$FF$6+VLOOKUP($FA507,BM,LOOKUPS!K$5,0)*$FG$6+VLOOKUP($FA507,DIV,LOOKUPS!K$7,0)*$FH$6++VLOOKUP($FA507,SIZE,LOOKUPS!K$11,0)*$FI$6),"",VLOOKUP($FA507,MOM,LOOKUPS!K$12,0)*$FB$6+VLOOKUP($FA507,STREV,LOOKUPS!K$10,0)*$FC$6+VLOOKUP($FA507,LTREV,LOOKUPS!K$9,0)*$FD$6+VLOOKUP($FA507,CFP,LOOKUPS!K$6,0)*$FE$6+VLOOKUP($FA507,EP,LOOKUPS!K$8,0)*$FF$6+VLOOKUP($FA507,BM,LOOKUPS!K$5,0)*$FG$6+VLOOKUP($FA507,DIV,LOOKUPS!K$7,0)*$FH$6++VLOOKUP($FA507,SIZE,LOOKUPS!K$11,0)*$FI$6)</f>
        <v>2.6347999999999998</v>
      </c>
      <c r="FK507" s="1">
        <f>IF(ISERROR(VLOOKUP($FA507,MOM,LOOKUPS!L$12,0)*$FB$6+VLOOKUP($FA507,STREV,LOOKUPS!L$10,0)*$FC$6+VLOOKUP($FA507,LTREV,LOOKUPS!L$9,0)*$FD$6+VLOOKUP($FA507,CFP,LOOKUPS!L$6,0)*$FE$6+VLOOKUP($FA507,EP,LOOKUPS!L$8,0)*$FF$6+VLOOKUP($FA507,BM,LOOKUPS!L$5,0)*$FG$6+VLOOKUP($FA507,DIV,LOOKUPS!L$7,0)*$FH$6++VLOOKUP($FA507,SIZE,LOOKUPS!L$11,0)*$FI$6),"",VLOOKUP($FA507,MOM,LOOKUPS!L$12,0)*$FB$6+VLOOKUP($FA507,STREV,LOOKUPS!L$10,0)*$FC$6+VLOOKUP($FA507,LTREV,LOOKUPS!L$9,0)*$FD$6+VLOOKUP($FA507,CFP,LOOKUPS!L$6,0)*$FE$6+VLOOKUP($FA507,EP,LOOKUPS!L$8,0)*$FF$6+VLOOKUP($FA507,BM,LOOKUPS!L$5,0)*$FG$6+VLOOKUP($FA507,DIV,LOOKUPS!L$7,0)*$FH$6++VLOOKUP($FA507,SIZE,LOOKUPS!L$11,0)*$FI$6)</f>
        <v>1.4294</v>
      </c>
    </row>
    <row r="508" spans="1:167" x14ac:dyDescent="0.3">
      <c r="A508" s="1">
        <v>196807</v>
      </c>
      <c r="B508" s="1">
        <v>-5.31</v>
      </c>
      <c r="C508" s="1">
        <v>-2.74</v>
      </c>
      <c r="D508" s="1">
        <v>-2.0499999999999998</v>
      </c>
      <c r="E508" s="1">
        <v>-3.6</v>
      </c>
      <c r="F508" s="1">
        <v>-1.66</v>
      </c>
      <c r="G508" s="1">
        <v>-2.2200000000000002</v>
      </c>
      <c r="H508" s="1">
        <v>-2.09</v>
      </c>
      <c r="I508" s="1">
        <v>-2.54</v>
      </c>
      <c r="J508" s="1">
        <v>-3.07</v>
      </c>
      <c r="K508" s="1">
        <v>-2.33</v>
      </c>
      <c r="M508" s="1">
        <v>196708</v>
      </c>
      <c r="N508" s="1">
        <v>0.23</v>
      </c>
      <c r="O508" s="1">
        <v>1.82</v>
      </c>
      <c r="P508" s="1">
        <v>1.23</v>
      </c>
      <c r="Q508" s="1">
        <v>1.25</v>
      </c>
      <c r="R508" s="1">
        <v>1.21</v>
      </c>
      <c r="S508" s="1">
        <v>1.42</v>
      </c>
      <c r="T508" s="1">
        <v>1.78</v>
      </c>
      <c r="U508" s="1">
        <v>-0.21</v>
      </c>
      <c r="V508" s="1">
        <v>-0.87</v>
      </c>
      <c r="W508" s="1">
        <v>0.02</v>
      </c>
      <c r="Y508" s="1">
        <v>197207</v>
      </c>
      <c r="Z508" s="1">
        <v>-3.42</v>
      </c>
      <c r="AA508" s="1">
        <v>-2.8</v>
      </c>
      <c r="AB508" s="1">
        <v>-1.85</v>
      </c>
      <c r="AC508" s="1">
        <v>-1.86</v>
      </c>
      <c r="AD508" s="1">
        <v>-1.4</v>
      </c>
      <c r="AE508" s="1">
        <v>-1.85</v>
      </c>
      <c r="AF508" s="1">
        <v>-2.46</v>
      </c>
      <c r="AG508" s="1">
        <v>-3.23</v>
      </c>
      <c r="AH508" s="1">
        <v>-2.08</v>
      </c>
      <c r="AI508" s="1">
        <v>-5.2</v>
      </c>
      <c r="AK508">
        <v>199301</v>
      </c>
      <c r="AL508">
        <v>10.47</v>
      </c>
      <c r="AM508">
        <v>4.62</v>
      </c>
      <c r="AN508">
        <v>3.95</v>
      </c>
      <c r="AO508">
        <v>6.33</v>
      </c>
      <c r="AP508">
        <v>4.46</v>
      </c>
      <c r="AQ508">
        <v>4.53</v>
      </c>
      <c r="AR508">
        <v>3.82</v>
      </c>
      <c r="AS508">
        <v>4.5599999999999996</v>
      </c>
      <c r="AT508">
        <v>6.91</v>
      </c>
      <c r="AU508">
        <v>4.67</v>
      </c>
      <c r="AV508">
        <v>4.12</v>
      </c>
      <c r="AW508">
        <v>5.05</v>
      </c>
      <c r="AX508">
        <v>3.91</v>
      </c>
      <c r="AY508">
        <v>3.67</v>
      </c>
      <c r="AZ508">
        <v>3.96</v>
      </c>
      <c r="BA508">
        <v>4.24</v>
      </c>
      <c r="BB508">
        <v>4.8600000000000003</v>
      </c>
      <c r="BC508">
        <v>5.69</v>
      </c>
      <c r="BD508">
        <v>7.71</v>
      </c>
      <c r="BF508" s="1">
        <v>199301</v>
      </c>
      <c r="BG508" s="1">
        <v>10.43</v>
      </c>
      <c r="BH508" s="1">
        <v>4.5199999999999996</v>
      </c>
      <c r="BI508" s="1">
        <v>3.82</v>
      </c>
      <c r="BJ508" s="1">
        <v>5.67</v>
      </c>
      <c r="BK508" s="1">
        <v>4.7699999999999996</v>
      </c>
      <c r="BL508" s="1">
        <v>3.59</v>
      </c>
      <c r="BM508" s="1">
        <v>3.82</v>
      </c>
      <c r="BN508" s="1">
        <v>3.97</v>
      </c>
      <c r="BO508" s="1">
        <v>6.23</v>
      </c>
      <c r="BP508" s="1">
        <v>4.8600000000000003</v>
      </c>
      <c r="BQ508" s="1">
        <v>4.6500000000000004</v>
      </c>
      <c r="BR508" s="1">
        <v>3.67</v>
      </c>
      <c r="BS508" s="1">
        <v>3.52</v>
      </c>
      <c r="BT508" s="1">
        <v>4.0599999999999996</v>
      </c>
      <c r="BU508" s="1">
        <v>3.58</v>
      </c>
      <c r="BV508" s="1">
        <v>4.1500000000000004</v>
      </c>
      <c r="BW508" s="1">
        <v>3.77</v>
      </c>
      <c r="BX508" s="1">
        <v>3.64</v>
      </c>
      <c r="BY508" s="1">
        <v>8.2100000000000009</v>
      </c>
      <c r="CA508" s="1">
        <v>196801</v>
      </c>
      <c r="CB508" s="1">
        <v>6.92</v>
      </c>
      <c r="CC508" s="1">
        <v>-2.02</v>
      </c>
      <c r="CD508" s="1">
        <v>1.45</v>
      </c>
      <c r="CE508" s="1">
        <v>5.38</v>
      </c>
      <c r="CF508" s="1">
        <v>-2.68</v>
      </c>
      <c r="CG508" s="1">
        <v>0.61</v>
      </c>
      <c r="CH508" s="1">
        <v>1.68</v>
      </c>
      <c r="CI508" s="1">
        <v>3</v>
      </c>
      <c r="CJ508" s="1">
        <v>5.72</v>
      </c>
      <c r="CK508" s="1">
        <v>-3.06</v>
      </c>
      <c r="CL508" s="1">
        <v>-2.21</v>
      </c>
      <c r="CM508" s="1">
        <v>-0.38</v>
      </c>
      <c r="CN508" s="1">
        <v>1.51</v>
      </c>
      <c r="CO508" s="1">
        <v>0.72</v>
      </c>
      <c r="CP508" s="1">
        <v>2.62</v>
      </c>
      <c r="CQ508" s="1">
        <v>0.92</v>
      </c>
      <c r="CR508" s="1">
        <v>4.75</v>
      </c>
      <c r="CS508" s="1">
        <v>4.99</v>
      </c>
      <c r="CT508" s="1">
        <v>6.47</v>
      </c>
      <c r="CV508" s="1">
        <v>196901</v>
      </c>
      <c r="CW508" s="1">
        <v>0.37</v>
      </c>
      <c r="CX508" s="1">
        <v>-1.22</v>
      </c>
      <c r="CY508" s="1">
        <v>-0.76</v>
      </c>
      <c r="CZ508" s="1">
        <v>0.37</v>
      </c>
      <c r="DA508" s="1">
        <v>-1.6</v>
      </c>
      <c r="DB508" s="1">
        <v>-0.61</v>
      </c>
      <c r="DC508" s="1">
        <v>-0.33</v>
      </c>
      <c r="DD508" s="1">
        <v>-0.61</v>
      </c>
      <c r="DE508" s="1">
        <v>0.44</v>
      </c>
      <c r="DF508" s="1">
        <v>-1.95</v>
      </c>
      <c r="DG508" s="1">
        <v>-1.2</v>
      </c>
      <c r="DH508" s="1">
        <v>-0.36</v>
      </c>
      <c r="DI508" s="1">
        <v>-0.89</v>
      </c>
      <c r="DJ508" s="1">
        <v>0.48</v>
      </c>
      <c r="DK508" s="1">
        <v>-1.29</v>
      </c>
      <c r="DL508" s="1">
        <v>-1.51</v>
      </c>
      <c r="DM508" s="1">
        <v>0.26</v>
      </c>
      <c r="DN508" s="1">
        <v>0.12</v>
      </c>
      <c r="DO508" s="1">
        <v>0.72</v>
      </c>
      <c r="DQ508" s="1">
        <v>196801</v>
      </c>
      <c r="DR508" s="1">
        <v>-99.99</v>
      </c>
      <c r="DS508" s="1">
        <v>6.2</v>
      </c>
      <c r="DT508" s="1">
        <v>-1.53</v>
      </c>
      <c r="DU508" s="1">
        <v>-3.73</v>
      </c>
      <c r="DV508" s="1">
        <v>7.11</v>
      </c>
      <c r="DW508" s="1">
        <v>0.25</v>
      </c>
      <c r="DX508" s="1">
        <v>-1.58</v>
      </c>
      <c r="DY508" s="1">
        <v>-2.91</v>
      </c>
      <c r="DZ508" s="1">
        <v>-3.9</v>
      </c>
      <c r="EA508" s="1">
        <v>8.8699999999999992</v>
      </c>
      <c r="EB508" s="1">
        <v>1.52</v>
      </c>
      <c r="EC508" s="1">
        <v>1.06</v>
      </c>
      <c r="ED508" s="1">
        <v>-0.66</v>
      </c>
      <c r="EE508" s="1">
        <v>-0.49</v>
      </c>
      <c r="EF508" s="1">
        <v>-2.65</v>
      </c>
      <c r="EG508" s="1">
        <v>-2.4300000000000002</v>
      </c>
      <c r="EH508" s="1">
        <v>-3.39</v>
      </c>
      <c r="EI508" s="1">
        <v>-2.2999999999999998</v>
      </c>
      <c r="EJ508" s="1">
        <v>-5.52</v>
      </c>
      <c r="EL508">
        <v>196801</v>
      </c>
      <c r="EM508">
        <v>-4.0599999999999996</v>
      </c>
      <c r="EN508">
        <v>3.88</v>
      </c>
      <c r="EO508">
        <v>4.79</v>
      </c>
      <c r="EP508">
        <v>0.4</v>
      </c>
      <c r="ER508" s="1">
        <v>196807</v>
      </c>
      <c r="ES508" s="1">
        <v>-0.84</v>
      </c>
      <c r="EU508" s="1">
        <v>196708</v>
      </c>
      <c r="EV508" s="1">
        <v>0.66</v>
      </c>
      <c r="EX508" s="1">
        <v>197207</v>
      </c>
      <c r="EY508" s="1">
        <v>-0.28000000000000003</v>
      </c>
      <c r="FA508" s="1">
        <v>196807</v>
      </c>
      <c r="FB508" s="1">
        <f>IF(ISERROR(VLOOKUP($FA508,MOM,LOOKUPS!C$12,0)*$FB$6+VLOOKUP($FA508,STREV,LOOKUPS!C$10,0)*$FC$6+VLOOKUP($FA508,LTREV,LOOKUPS!C$9,0)*$FD$6+VLOOKUP($FA508,CFP,LOOKUPS!C$6,0)*$FE$6+VLOOKUP($FA508,EP,LOOKUPS!C$8,0)*$FF$6+VLOOKUP($FA508,BM,LOOKUPS!C$5,0)*$FG$6+VLOOKUP($FA508,DIV,LOOKUPS!C$7,0)*$FH$6++VLOOKUP($FA508,SIZE,LOOKUPS!C$11,0)*$FI$6),"",VLOOKUP($FA508,MOM,LOOKUPS!C$12,0)*$FB$6+VLOOKUP($FA508,STREV,LOOKUPS!C$10,0)*$FC$6+VLOOKUP($FA508,LTREV,LOOKUPS!C$9,0)*$FD$6+VLOOKUP($FA508,CFP,LOOKUPS!C$6,0)*$FE$6+VLOOKUP($FA508,EP,LOOKUPS!C$8,0)*$FF$6+VLOOKUP($FA508,BM,LOOKUPS!C$5,0)*$FG$6+VLOOKUP($FA508,DIV,LOOKUPS!C$7,0)*$FH$6++VLOOKUP($FA508,SIZE,LOOKUPS!C$11,0)*$FI$6)</f>
        <v>-4.6576000000000004</v>
      </c>
      <c r="FC508" s="1">
        <f>IF(ISERROR(VLOOKUP($FA508,MOM,LOOKUPS!D$12,0)*$FB$6+VLOOKUP($FA508,STREV,LOOKUPS!D$10,0)*$FC$6+VLOOKUP($FA508,LTREV,LOOKUPS!D$9,0)*$FD$6+VLOOKUP($FA508,CFP,LOOKUPS!D$6,0)*$FE$6+VLOOKUP($FA508,EP,LOOKUPS!D$8,0)*$FF$6+VLOOKUP($FA508,BM,LOOKUPS!D$5,0)*$FG$6+VLOOKUP($FA508,DIV,LOOKUPS!D$7,0)*$FH$6++VLOOKUP($FA508,SIZE,LOOKUPS!D$11,0)*$FI$6),"",VLOOKUP($FA508,MOM,LOOKUPS!D$12,0)*$FB$6+VLOOKUP($FA508,STREV,LOOKUPS!D$10,0)*$FC$6+VLOOKUP($FA508,LTREV,LOOKUPS!D$9,0)*$FD$6+VLOOKUP($FA508,CFP,LOOKUPS!D$6,0)*$FE$6+VLOOKUP($FA508,EP,LOOKUPS!D$8,0)*$FF$6+VLOOKUP($FA508,BM,LOOKUPS!D$5,0)*$FG$6+VLOOKUP($FA508,DIV,LOOKUPS!D$7,0)*$FH$6++VLOOKUP($FA508,SIZE,LOOKUPS!D$11,0)*$FI$6)</f>
        <v>-3.766</v>
      </c>
      <c r="FD508" s="1">
        <f>IF(ISERROR(VLOOKUP($FA508,MOM,LOOKUPS!E$12,0)*$FB$6+VLOOKUP($FA508,STREV,LOOKUPS!E$10,0)*$FC$6+VLOOKUP($FA508,LTREV,LOOKUPS!E$9,0)*$FD$6+VLOOKUP($FA508,CFP,LOOKUPS!E$6,0)*$FE$6+VLOOKUP($FA508,EP,LOOKUPS!E$8,0)*$FF$6+VLOOKUP($FA508,BM,LOOKUPS!E$5,0)*$FG$6+VLOOKUP($FA508,DIV,LOOKUPS!E$7,0)*$FH$6++VLOOKUP($FA508,SIZE,LOOKUPS!E$11,0)*$FI$6),"",VLOOKUP($FA508,MOM,LOOKUPS!E$12,0)*$FB$6+VLOOKUP($FA508,STREV,LOOKUPS!E$10,0)*$FC$6+VLOOKUP($FA508,LTREV,LOOKUPS!E$9,0)*$FD$6+VLOOKUP($FA508,CFP,LOOKUPS!E$6,0)*$FE$6+VLOOKUP($FA508,EP,LOOKUPS!E$8,0)*$FF$6+VLOOKUP($FA508,BM,LOOKUPS!E$5,0)*$FG$6+VLOOKUP($FA508,DIV,LOOKUPS!E$7,0)*$FH$6++VLOOKUP($FA508,SIZE,LOOKUPS!E$11,0)*$FI$6)</f>
        <v>-2.5560999999999998</v>
      </c>
      <c r="FE508" s="1">
        <f>IF(ISERROR(VLOOKUP($FA508,MOM,LOOKUPS!F$12,0)*$FB$6+VLOOKUP($FA508,STREV,LOOKUPS!F$10,0)*$FC$6+VLOOKUP($FA508,LTREV,LOOKUPS!F$9,0)*$FD$6+VLOOKUP($FA508,CFP,LOOKUPS!F$6,0)*$FE$6+VLOOKUP($FA508,EP,LOOKUPS!F$8,0)*$FF$6+VLOOKUP($FA508,BM,LOOKUPS!F$5,0)*$FG$6+VLOOKUP($FA508,DIV,LOOKUPS!F$7,0)*$FH$6++VLOOKUP($FA508,SIZE,LOOKUPS!F$11,0)*$FI$6),"",VLOOKUP($FA508,MOM,LOOKUPS!F$12,0)*$FB$6+VLOOKUP($FA508,STREV,LOOKUPS!F$10,0)*$FC$6+VLOOKUP($FA508,LTREV,LOOKUPS!F$9,0)*$FD$6+VLOOKUP($FA508,CFP,LOOKUPS!F$6,0)*$FE$6+VLOOKUP($FA508,EP,LOOKUPS!F$8,0)*$FF$6+VLOOKUP($FA508,BM,LOOKUPS!F$5,0)*$FG$6+VLOOKUP($FA508,DIV,LOOKUPS!F$7,0)*$FH$6++VLOOKUP($FA508,SIZE,LOOKUPS!F$11,0)*$FI$6)</f>
        <v>-3.1161000000000003</v>
      </c>
      <c r="FF508" s="1">
        <f>IF(ISERROR(VLOOKUP($FA508,MOM,LOOKUPS!G$12,0)*$FB$6+VLOOKUP($FA508,STREV,LOOKUPS!G$10,0)*$FC$6+VLOOKUP($FA508,LTREV,LOOKUPS!G$9,0)*$FD$6+VLOOKUP($FA508,CFP,LOOKUPS!G$6,0)*$FE$6+VLOOKUP($FA508,EP,LOOKUPS!G$8,0)*$FF$6+VLOOKUP($FA508,BM,LOOKUPS!G$5,0)*$FG$6+VLOOKUP($FA508,DIV,LOOKUPS!G$7,0)*$FH$6++VLOOKUP($FA508,SIZE,LOOKUPS!G$11,0)*$FI$6),"",VLOOKUP($FA508,MOM,LOOKUPS!G$12,0)*$FB$6+VLOOKUP($FA508,STREV,LOOKUPS!G$10,0)*$FC$6+VLOOKUP($FA508,LTREV,LOOKUPS!G$9,0)*$FD$6+VLOOKUP($FA508,CFP,LOOKUPS!G$6,0)*$FE$6+VLOOKUP($FA508,EP,LOOKUPS!G$8,0)*$FF$6+VLOOKUP($FA508,BM,LOOKUPS!G$5,0)*$FG$6+VLOOKUP($FA508,DIV,LOOKUPS!G$7,0)*$FH$6++VLOOKUP($FA508,SIZE,LOOKUPS!G$11,0)*$FI$6)</f>
        <v>-2.7251000000000003</v>
      </c>
      <c r="FG508" s="1">
        <f>IF(ISERROR(VLOOKUP($FA508,MOM,LOOKUPS!H$12,0)*$FB$6+VLOOKUP($FA508,STREV,LOOKUPS!H$10,0)*$FC$6+VLOOKUP($FA508,LTREV,LOOKUPS!H$9,0)*$FD$6+VLOOKUP($FA508,CFP,LOOKUPS!H$6,0)*$FE$6+VLOOKUP($FA508,EP,LOOKUPS!H$8,0)*$FF$6+VLOOKUP($FA508,BM,LOOKUPS!H$5,0)*$FG$6+VLOOKUP($FA508,DIV,LOOKUPS!H$7,0)*$FH$6++VLOOKUP($FA508,SIZE,LOOKUPS!H$11,0)*$FI$6),"",VLOOKUP($FA508,MOM,LOOKUPS!H$12,0)*$FB$6+VLOOKUP($FA508,STREV,LOOKUPS!H$10,0)*$FC$6+VLOOKUP($FA508,LTREV,LOOKUPS!H$9,0)*$FD$6+VLOOKUP($FA508,CFP,LOOKUPS!H$6,0)*$FE$6+VLOOKUP($FA508,EP,LOOKUPS!H$8,0)*$FF$6+VLOOKUP($FA508,BM,LOOKUPS!H$5,0)*$FG$6+VLOOKUP($FA508,DIV,LOOKUPS!H$7,0)*$FH$6++VLOOKUP($FA508,SIZE,LOOKUPS!H$11,0)*$FI$6)</f>
        <v>-2.3158000000000003</v>
      </c>
      <c r="FH508" s="1">
        <f>IF(ISERROR(VLOOKUP($FA508,MOM,LOOKUPS!I$12,0)*$FB$6+VLOOKUP($FA508,STREV,LOOKUPS!I$10,0)*$FC$6+VLOOKUP($FA508,LTREV,LOOKUPS!I$9,0)*$FD$6+VLOOKUP($FA508,CFP,LOOKUPS!I$6,0)*$FE$6+VLOOKUP($FA508,EP,LOOKUPS!I$8,0)*$FF$6+VLOOKUP($FA508,BM,LOOKUPS!I$5,0)*$FG$6+VLOOKUP($FA508,DIV,LOOKUPS!I$7,0)*$FH$6++VLOOKUP($FA508,SIZE,LOOKUPS!I$11,0)*$FI$6),"",VLOOKUP($FA508,MOM,LOOKUPS!I$12,0)*$FB$6+VLOOKUP($FA508,STREV,LOOKUPS!I$10,0)*$FC$6+VLOOKUP($FA508,LTREV,LOOKUPS!I$9,0)*$FD$6+VLOOKUP($FA508,CFP,LOOKUPS!I$6,0)*$FE$6+VLOOKUP($FA508,EP,LOOKUPS!I$8,0)*$FF$6+VLOOKUP($FA508,BM,LOOKUPS!I$5,0)*$FG$6+VLOOKUP($FA508,DIV,LOOKUPS!I$7,0)*$FH$6++VLOOKUP($FA508,SIZE,LOOKUPS!I$11,0)*$FI$6)</f>
        <v>-1.8317000000000001</v>
      </c>
      <c r="FI508" s="1">
        <f>IF(ISERROR(VLOOKUP($FA508,MOM,LOOKUPS!J$12,0)*$FB$6+VLOOKUP($FA508,STREV,LOOKUPS!J$10,0)*$FC$6+VLOOKUP($FA508,LTREV,LOOKUPS!J$9,0)*$FD$6+VLOOKUP($FA508,CFP,LOOKUPS!J$6,0)*$FE$6+VLOOKUP($FA508,EP,LOOKUPS!J$8,0)*$FF$6+VLOOKUP($FA508,BM,LOOKUPS!J$5,0)*$FG$6+VLOOKUP($FA508,DIV,LOOKUPS!J$7,0)*$FH$6++VLOOKUP($FA508,SIZE,LOOKUPS!J$11,0)*$FI$6),"",VLOOKUP($FA508,MOM,LOOKUPS!J$12,0)*$FB$6+VLOOKUP($FA508,STREV,LOOKUPS!J$10,0)*$FC$6+VLOOKUP($FA508,LTREV,LOOKUPS!J$9,0)*$FD$6+VLOOKUP($FA508,CFP,LOOKUPS!J$6,0)*$FE$6+VLOOKUP($FA508,EP,LOOKUPS!J$8,0)*$FF$6+VLOOKUP($FA508,BM,LOOKUPS!J$5,0)*$FG$6+VLOOKUP($FA508,DIV,LOOKUPS!J$7,0)*$FH$6++VLOOKUP($FA508,SIZE,LOOKUPS!J$11,0)*$FI$6)</f>
        <v>-1.9485000000000001</v>
      </c>
      <c r="FJ508" s="1">
        <f>IF(ISERROR(VLOOKUP($FA508,MOM,LOOKUPS!K$12,0)*$FB$6+VLOOKUP($FA508,STREV,LOOKUPS!K$10,0)*$FC$6+VLOOKUP($FA508,LTREV,LOOKUPS!K$9,0)*$FD$6+VLOOKUP($FA508,CFP,LOOKUPS!K$6,0)*$FE$6+VLOOKUP($FA508,EP,LOOKUPS!K$8,0)*$FF$6+VLOOKUP($FA508,BM,LOOKUPS!K$5,0)*$FG$6+VLOOKUP($FA508,DIV,LOOKUPS!K$7,0)*$FH$6++VLOOKUP($FA508,SIZE,LOOKUPS!K$11,0)*$FI$6),"",VLOOKUP($FA508,MOM,LOOKUPS!K$12,0)*$FB$6+VLOOKUP($FA508,STREV,LOOKUPS!K$10,0)*$FC$6+VLOOKUP($FA508,LTREV,LOOKUPS!K$9,0)*$FD$6+VLOOKUP($FA508,CFP,LOOKUPS!K$6,0)*$FE$6+VLOOKUP($FA508,EP,LOOKUPS!K$8,0)*$FF$6+VLOOKUP($FA508,BM,LOOKUPS!K$5,0)*$FG$6+VLOOKUP($FA508,DIV,LOOKUPS!K$7,0)*$FH$6++VLOOKUP($FA508,SIZE,LOOKUPS!K$11,0)*$FI$6)</f>
        <v>-2.2073000000000005</v>
      </c>
      <c r="FK508" s="1">
        <f>IF(ISERROR(VLOOKUP($FA508,MOM,LOOKUPS!L$12,0)*$FB$6+VLOOKUP($FA508,STREV,LOOKUPS!L$10,0)*$FC$6+VLOOKUP($FA508,LTREV,LOOKUPS!L$9,0)*$FD$6+VLOOKUP($FA508,CFP,LOOKUPS!L$6,0)*$FE$6+VLOOKUP($FA508,EP,LOOKUPS!L$8,0)*$FF$6+VLOOKUP($FA508,BM,LOOKUPS!L$5,0)*$FG$6+VLOOKUP($FA508,DIV,LOOKUPS!L$7,0)*$FH$6++VLOOKUP($FA508,SIZE,LOOKUPS!L$11,0)*$FI$6),"",VLOOKUP($FA508,MOM,LOOKUPS!L$12,0)*$FB$6+VLOOKUP($FA508,STREV,LOOKUPS!L$10,0)*$FC$6+VLOOKUP($FA508,LTREV,LOOKUPS!L$9,0)*$FD$6+VLOOKUP($FA508,CFP,LOOKUPS!L$6,0)*$FE$6+VLOOKUP($FA508,EP,LOOKUPS!L$8,0)*$FF$6+VLOOKUP($FA508,BM,LOOKUPS!L$5,0)*$FG$6+VLOOKUP($FA508,DIV,LOOKUPS!L$7,0)*$FH$6++VLOOKUP($FA508,SIZE,LOOKUPS!L$11,0)*$FI$6)</f>
        <v>-1.4869999999999999</v>
      </c>
    </row>
    <row r="509" spans="1:167" x14ac:dyDescent="0.3">
      <c r="A509" s="1">
        <v>196808</v>
      </c>
      <c r="B509" s="1">
        <v>0.79</v>
      </c>
      <c r="C509" s="1">
        <v>1.35</v>
      </c>
      <c r="D509" s="1">
        <v>2.72</v>
      </c>
      <c r="E509" s="1">
        <v>2.27</v>
      </c>
      <c r="F509" s="1">
        <v>3.59</v>
      </c>
      <c r="G509" s="1">
        <v>3.46</v>
      </c>
      <c r="H509" s="1">
        <v>3.43</v>
      </c>
      <c r="I509" s="1">
        <v>4.0599999999999996</v>
      </c>
      <c r="J509" s="1">
        <v>4.8</v>
      </c>
      <c r="K509" s="1">
        <v>6.39</v>
      </c>
      <c r="M509" s="1">
        <v>196709</v>
      </c>
      <c r="N509" s="1">
        <v>8.5</v>
      </c>
      <c r="O509" s="1">
        <v>6.61</v>
      </c>
      <c r="P509" s="1">
        <v>5.01</v>
      </c>
      <c r="Q509" s="1">
        <v>5.01</v>
      </c>
      <c r="R509" s="1">
        <v>5.57</v>
      </c>
      <c r="S509" s="1">
        <v>5.68</v>
      </c>
      <c r="T509" s="1">
        <v>6.13</v>
      </c>
      <c r="U509" s="1">
        <v>5.23</v>
      </c>
      <c r="V509" s="1">
        <v>6.58</v>
      </c>
      <c r="W509" s="1">
        <v>7.09</v>
      </c>
      <c r="Y509" s="1">
        <v>197208</v>
      </c>
      <c r="Z509" s="1">
        <v>0.91</v>
      </c>
      <c r="AA509" s="1">
        <v>2.4500000000000002</v>
      </c>
      <c r="AB509" s="1">
        <v>2.25</v>
      </c>
      <c r="AC509" s="1">
        <v>3.11</v>
      </c>
      <c r="AD509" s="1">
        <v>2.94</v>
      </c>
      <c r="AE509" s="1">
        <v>3.58</v>
      </c>
      <c r="AF509" s="1">
        <v>2.82</v>
      </c>
      <c r="AG509" s="1">
        <v>3.33</v>
      </c>
      <c r="AH509" s="1">
        <v>0.91</v>
      </c>
      <c r="AI509" s="1">
        <v>-0.65</v>
      </c>
      <c r="AK509">
        <v>199302</v>
      </c>
      <c r="AL509">
        <v>-1.3</v>
      </c>
      <c r="AM509">
        <v>-4.1399999999999997</v>
      </c>
      <c r="AN509">
        <v>-0.74</v>
      </c>
      <c r="AO509">
        <v>0.63</v>
      </c>
      <c r="AP509">
        <v>-4.3499999999999996</v>
      </c>
      <c r="AQ509">
        <v>-2.5499999999999998</v>
      </c>
      <c r="AR509">
        <v>-0.35</v>
      </c>
      <c r="AS509">
        <v>-0.14000000000000001</v>
      </c>
      <c r="AT509">
        <v>0.65</v>
      </c>
      <c r="AU509">
        <v>-5.0999999999999996</v>
      </c>
      <c r="AV509">
        <v>-3.1</v>
      </c>
      <c r="AW509">
        <v>-3.59</v>
      </c>
      <c r="AX509">
        <v>-1.3</v>
      </c>
      <c r="AY509">
        <v>-0.72</v>
      </c>
      <c r="AZ509">
        <v>0</v>
      </c>
      <c r="BA509">
        <v>-0.92</v>
      </c>
      <c r="BB509">
        <v>0.59</v>
      </c>
      <c r="BC509">
        <v>0.4</v>
      </c>
      <c r="BD509">
        <v>0.82</v>
      </c>
      <c r="BF509" s="1">
        <v>199302</v>
      </c>
      <c r="BG509" s="1">
        <v>-1.27</v>
      </c>
      <c r="BH509" s="1">
        <v>-3.27</v>
      </c>
      <c r="BI509" s="1">
        <v>-1.6</v>
      </c>
      <c r="BJ509" s="1">
        <v>0.53</v>
      </c>
      <c r="BK509" s="1">
        <v>-3.76</v>
      </c>
      <c r="BL509" s="1">
        <v>-2.79</v>
      </c>
      <c r="BM509" s="1">
        <v>-1.04</v>
      </c>
      <c r="BN509" s="1">
        <v>0.11</v>
      </c>
      <c r="BO509" s="1">
        <v>0.56000000000000005</v>
      </c>
      <c r="BP509" s="1">
        <v>-4.25</v>
      </c>
      <c r="BQ509" s="1">
        <v>-3.02</v>
      </c>
      <c r="BR509" s="1">
        <v>-1.59</v>
      </c>
      <c r="BS509" s="1">
        <v>-3.93</v>
      </c>
      <c r="BT509" s="1">
        <v>-1.7</v>
      </c>
      <c r="BU509" s="1">
        <v>-0.35</v>
      </c>
      <c r="BV509" s="1">
        <v>-0.17</v>
      </c>
      <c r="BW509" s="1">
        <v>0.42</v>
      </c>
      <c r="BX509" s="1">
        <v>0.62</v>
      </c>
      <c r="BY509" s="1">
        <v>0.52</v>
      </c>
      <c r="CA509" s="1">
        <v>196802</v>
      </c>
      <c r="CB509" s="1">
        <v>-3.42</v>
      </c>
      <c r="CC509" s="1">
        <v>-6.1</v>
      </c>
      <c r="CD509" s="1">
        <v>-4.75</v>
      </c>
      <c r="CE509" s="1">
        <v>-5.55</v>
      </c>
      <c r="CF509" s="1">
        <v>-6.55</v>
      </c>
      <c r="CG509" s="1">
        <v>-5.18</v>
      </c>
      <c r="CH509" s="1">
        <v>-4.62</v>
      </c>
      <c r="CI509" s="1">
        <v>-5.29</v>
      </c>
      <c r="CJ509" s="1">
        <v>-5.25</v>
      </c>
      <c r="CK509" s="1">
        <v>-7.46</v>
      </c>
      <c r="CL509" s="1">
        <v>-5.44</v>
      </c>
      <c r="CM509" s="1">
        <v>-4.9800000000000004</v>
      </c>
      <c r="CN509" s="1">
        <v>-5.36</v>
      </c>
      <c r="CO509" s="1">
        <v>-4.84</v>
      </c>
      <c r="CP509" s="1">
        <v>-4.4000000000000004</v>
      </c>
      <c r="CQ509" s="1">
        <v>-4.32</v>
      </c>
      <c r="CR509" s="1">
        <v>-6.11</v>
      </c>
      <c r="CS509" s="1">
        <v>-4.95</v>
      </c>
      <c r="CT509" s="1">
        <v>-5.57</v>
      </c>
      <c r="CV509" s="1">
        <v>196902</v>
      </c>
      <c r="CW509" s="1">
        <v>-12.36</v>
      </c>
      <c r="CX509" s="1">
        <v>-8.92</v>
      </c>
      <c r="CY509" s="1">
        <v>-6.66</v>
      </c>
      <c r="CZ509" s="1">
        <v>-5.64</v>
      </c>
      <c r="DA509" s="1">
        <v>-9.18</v>
      </c>
      <c r="DB509" s="1">
        <v>-7.34</v>
      </c>
      <c r="DC509" s="1">
        <v>-7.05</v>
      </c>
      <c r="DD509" s="1">
        <v>-6.35</v>
      </c>
      <c r="DE509" s="1">
        <v>-5.22</v>
      </c>
      <c r="DF509" s="1">
        <v>-9.93</v>
      </c>
      <c r="DG509" s="1">
        <v>-8.33</v>
      </c>
      <c r="DH509" s="1">
        <v>-8.32</v>
      </c>
      <c r="DI509" s="1">
        <v>-6.3</v>
      </c>
      <c r="DJ509" s="1">
        <v>-7.74</v>
      </c>
      <c r="DK509" s="1">
        <v>-6.23</v>
      </c>
      <c r="DL509" s="1">
        <v>-6.27</v>
      </c>
      <c r="DM509" s="1">
        <v>-6.43</v>
      </c>
      <c r="DN509" s="1">
        <v>-5.53</v>
      </c>
      <c r="DO509" s="1">
        <v>-4.95</v>
      </c>
      <c r="DQ509" s="1">
        <v>196802</v>
      </c>
      <c r="DR509" s="1">
        <v>-99.99</v>
      </c>
      <c r="DS509" s="1">
        <v>-6.57</v>
      </c>
      <c r="DT509" s="1">
        <v>-4.8</v>
      </c>
      <c r="DU509" s="1">
        <v>-3.34</v>
      </c>
      <c r="DV509" s="1">
        <v>-6.77</v>
      </c>
      <c r="DW509" s="1">
        <v>-5.74</v>
      </c>
      <c r="DX509" s="1">
        <v>-4.18</v>
      </c>
      <c r="DY509" s="1">
        <v>-4.5</v>
      </c>
      <c r="DZ509" s="1">
        <v>-2.85</v>
      </c>
      <c r="EA509" s="1">
        <v>-7.12</v>
      </c>
      <c r="EB509" s="1">
        <v>-5.67</v>
      </c>
      <c r="EC509" s="1">
        <v>-5.44</v>
      </c>
      <c r="ED509" s="1">
        <v>-6.09</v>
      </c>
      <c r="EE509" s="1">
        <v>-3.94</v>
      </c>
      <c r="EF509" s="1">
        <v>-4.41</v>
      </c>
      <c r="EG509" s="1">
        <v>-4.67</v>
      </c>
      <c r="EH509" s="1">
        <v>-4.32</v>
      </c>
      <c r="EI509" s="1">
        <v>-3.26</v>
      </c>
      <c r="EJ509" s="1">
        <v>-2.44</v>
      </c>
      <c r="EL509">
        <v>196802</v>
      </c>
      <c r="EM509">
        <v>-3.75</v>
      </c>
      <c r="EN509">
        <v>-2.96</v>
      </c>
      <c r="EO509">
        <v>1.18</v>
      </c>
      <c r="EP509">
        <v>0.39</v>
      </c>
      <c r="ER509" s="1">
        <v>196808</v>
      </c>
      <c r="ES509" s="1">
        <v>1.88</v>
      </c>
      <c r="EU509" s="1">
        <v>196709</v>
      </c>
      <c r="EV509" s="1">
        <v>-0.62</v>
      </c>
      <c r="EX509" s="1">
        <v>197208</v>
      </c>
      <c r="EY509" s="1">
        <v>3.07</v>
      </c>
      <c r="FA509" s="1">
        <v>196808</v>
      </c>
      <c r="FB509" s="1">
        <f>IF(ISERROR(VLOOKUP($FA509,MOM,LOOKUPS!C$12,0)*$FB$6+VLOOKUP($FA509,STREV,LOOKUPS!C$10,0)*$FC$6+VLOOKUP($FA509,LTREV,LOOKUPS!C$9,0)*$FD$6+VLOOKUP($FA509,CFP,LOOKUPS!C$6,0)*$FE$6+VLOOKUP($FA509,EP,LOOKUPS!C$8,0)*$FF$6+VLOOKUP($FA509,BM,LOOKUPS!C$5,0)*$FG$6+VLOOKUP($FA509,DIV,LOOKUPS!C$7,0)*$FH$6++VLOOKUP($FA509,SIZE,LOOKUPS!C$11,0)*$FI$6),"",VLOOKUP($FA509,MOM,LOOKUPS!C$12,0)*$FB$6+VLOOKUP($FA509,STREV,LOOKUPS!C$10,0)*$FC$6+VLOOKUP($FA509,LTREV,LOOKUPS!C$9,0)*$FD$6+VLOOKUP($FA509,CFP,LOOKUPS!C$6,0)*$FE$6+VLOOKUP($FA509,EP,LOOKUPS!C$8,0)*$FF$6+VLOOKUP($FA509,BM,LOOKUPS!C$5,0)*$FG$6+VLOOKUP($FA509,DIV,LOOKUPS!C$7,0)*$FH$6++VLOOKUP($FA509,SIZE,LOOKUPS!C$11,0)*$FI$6)</f>
        <v>2.7260000000000004</v>
      </c>
      <c r="FC509" s="1">
        <f>IF(ISERROR(VLOOKUP($FA509,MOM,LOOKUPS!D$12,0)*$FB$6+VLOOKUP($FA509,STREV,LOOKUPS!D$10,0)*$FC$6+VLOOKUP($FA509,LTREV,LOOKUPS!D$9,0)*$FD$6+VLOOKUP($FA509,CFP,LOOKUPS!D$6,0)*$FE$6+VLOOKUP($FA509,EP,LOOKUPS!D$8,0)*$FF$6+VLOOKUP($FA509,BM,LOOKUPS!D$5,0)*$FG$6+VLOOKUP($FA509,DIV,LOOKUPS!D$7,0)*$FH$6++VLOOKUP($FA509,SIZE,LOOKUPS!D$11,0)*$FI$6),"",VLOOKUP($FA509,MOM,LOOKUPS!D$12,0)*$FB$6+VLOOKUP($FA509,STREV,LOOKUPS!D$10,0)*$FC$6+VLOOKUP($FA509,LTREV,LOOKUPS!D$9,0)*$FD$6+VLOOKUP($FA509,CFP,LOOKUPS!D$6,0)*$FE$6+VLOOKUP($FA509,EP,LOOKUPS!D$8,0)*$FF$6+VLOOKUP($FA509,BM,LOOKUPS!D$5,0)*$FG$6+VLOOKUP($FA509,DIV,LOOKUPS!D$7,0)*$FH$6++VLOOKUP($FA509,SIZE,LOOKUPS!D$11,0)*$FI$6)</f>
        <v>2.5241000000000002</v>
      </c>
      <c r="FD509" s="1">
        <f>IF(ISERROR(VLOOKUP($FA509,MOM,LOOKUPS!E$12,0)*$FB$6+VLOOKUP($FA509,STREV,LOOKUPS!E$10,0)*$FC$6+VLOOKUP($FA509,LTREV,LOOKUPS!E$9,0)*$FD$6+VLOOKUP($FA509,CFP,LOOKUPS!E$6,0)*$FE$6+VLOOKUP($FA509,EP,LOOKUPS!E$8,0)*$FF$6+VLOOKUP($FA509,BM,LOOKUPS!E$5,0)*$FG$6+VLOOKUP($FA509,DIV,LOOKUPS!E$7,0)*$FH$6++VLOOKUP($FA509,SIZE,LOOKUPS!E$11,0)*$FI$6),"",VLOOKUP($FA509,MOM,LOOKUPS!E$12,0)*$FB$6+VLOOKUP($FA509,STREV,LOOKUPS!E$10,0)*$FC$6+VLOOKUP($FA509,LTREV,LOOKUPS!E$9,0)*$FD$6+VLOOKUP($FA509,CFP,LOOKUPS!E$6,0)*$FE$6+VLOOKUP($FA509,EP,LOOKUPS!E$8,0)*$FF$6+VLOOKUP($FA509,BM,LOOKUPS!E$5,0)*$FG$6+VLOOKUP($FA509,DIV,LOOKUPS!E$7,0)*$FH$6++VLOOKUP($FA509,SIZE,LOOKUPS!E$11,0)*$FI$6)</f>
        <v>2.7881</v>
      </c>
      <c r="FE509" s="1">
        <f>IF(ISERROR(VLOOKUP($FA509,MOM,LOOKUPS!F$12,0)*$FB$6+VLOOKUP($FA509,STREV,LOOKUPS!F$10,0)*$FC$6+VLOOKUP($FA509,LTREV,LOOKUPS!F$9,0)*$FD$6+VLOOKUP($FA509,CFP,LOOKUPS!F$6,0)*$FE$6+VLOOKUP($FA509,EP,LOOKUPS!F$8,0)*$FF$6+VLOOKUP($FA509,BM,LOOKUPS!F$5,0)*$FG$6+VLOOKUP($FA509,DIV,LOOKUPS!F$7,0)*$FH$6++VLOOKUP($FA509,SIZE,LOOKUPS!F$11,0)*$FI$6),"",VLOOKUP($FA509,MOM,LOOKUPS!F$12,0)*$FB$6+VLOOKUP($FA509,STREV,LOOKUPS!F$10,0)*$FC$6+VLOOKUP($FA509,LTREV,LOOKUPS!F$9,0)*$FD$6+VLOOKUP($FA509,CFP,LOOKUPS!F$6,0)*$FE$6+VLOOKUP($FA509,EP,LOOKUPS!F$8,0)*$FF$6+VLOOKUP($FA509,BM,LOOKUPS!F$5,0)*$FG$6+VLOOKUP($FA509,DIV,LOOKUPS!F$7,0)*$FH$6++VLOOKUP($FA509,SIZE,LOOKUPS!F$11,0)*$FI$6)</f>
        <v>2.738</v>
      </c>
      <c r="FF509" s="1">
        <f>IF(ISERROR(VLOOKUP($FA509,MOM,LOOKUPS!G$12,0)*$FB$6+VLOOKUP($FA509,STREV,LOOKUPS!G$10,0)*$FC$6+VLOOKUP($FA509,LTREV,LOOKUPS!G$9,0)*$FD$6+VLOOKUP($FA509,CFP,LOOKUPS!G$6,0)*$FE$6+VLOOKUP($FA509,EP,LOOKUPS!G$8,0)*$FF$6+VLOOKUP($FA509,BM,LOOKUPS!G$5,0)*$FG$6+VLOOKUP($FA509,DIV,LOOKUPS!G$7,0)*$FH$6++VLOOKUP($FA509,SIZE,LOOKUPS!G$11,0)*$FI$6),"",VLOOKUP($FA509,MOM,LOOKUPS!G$12,0)*$FB$6+VLOOKUP($FA509,STREV,LOOKUPS!G$10,0)*$FC$6+VLOOKUP($FA509,LTREV,LOOKUPS!G$9,0)*$FD$6+VLOOKUP($FA509,CFP,LOOKUPS!G$6,0)*$FE$6+VLOOKUP($FA509,EP,LOOKUPS!G$8,0)*$FF$6+VLOOKUP($FA509,BM,LOOKUPS!G$5,0)*$FG$6+VLOOKUP($FA509,DIV,LOOKUPS!G$7,0)*$FH$6++VLOOKUP($FA509,SIZE,LOOKUPS!G$11,0)*$FI$6)</f>
        <v>2.9382000000000001</v>
      </c>
      <c r="FG509" s="1">
        <f>IF(ISERROR(VLOOKUP($FA509,MOM,LOOKUPS!H$12,0)*$FB$6+VLOOKUP($FA509,STREV,LOOKUPS!H$10,0)*$FC$6+VLOOKUP($FA509,LTREV,LOOKUPS!H$9,0)*$FD$6+VLOOKUP($FA509,CFP,LOOKUPS!H$6,0)*$FE$6+VLOOKUP($FA509,EP,LOOKUPS!H$8,0)*$FF$6+VLOOKUP($FA509,BM,LOOKUPS!H$5,0)*$FG$6+VLOOKUP($FA509,DIV,LOOKUPS!H$7,0)*$FH$6++VLOOKUP($FA509,SIZE,LOOKUPS!H$11,0)*$FI$6),"",VLOOKUP($FA509,MOM,LOOKUPS!H$12,0)*$FB$6+VLOOKUP($FA509,STREV,LOOKUPS!H$10,0)*$FC$6+VLOOKUP($FA509,LTREV,LOOKUPS!H$9,0)*$FD$6+VLOOKUP($FA509,CFP,LOOKUPS!H$6,0)*$FE$6+VLOOKUP($FA509,EP,LOOKUPS!H$8,0)*$FF$6+VLOOKUP($FA509,BM,LOOKUPS!H$5,0)*$FG$6+VLOOKUP($FA509,DIV,LOOKUPS!H$7,0)*$FH$6++VLOOKUP($FA509,SIZE,LOOKUPS!H$11,0)*$FI$6)</f>
        <v>3.8791000000000002</v>
      </c>
      <c r="FH509" s="1">
        <f>IF(ISERROR(VLOOKUP($FA509,MOM,LOOKUPS!I$12,0)*$FB$6+VLOOKUP($FA509,STREV,LOOKUPS!I$10,0)*$FC$6+VLOOKUP($FA509,LTREV,LOOKUPS!I$9,0)*$FD$6+VLOOKUP($FA509,CFP,LOOKUPS!I$6,0)*$FE$6+VLOOKUP($FA509,EP,LOOKUPS!I$8,0)*$FF$6+VLOOKUP($FA509,BM,LOOKUPS!I$5,0)*$FG$6+VLOOKUP($FA509,DIV,LOOKUPS!I$7,0)*$FH$6++VLOOKUP($FA509,SIZE,LOOKUPS!I$11,0)*$FI$6),"",VLOOKUP($FA509,MOM,LOOKUPS!I$12,0)*$FB$6+VLOOKUP($FA509,STREV,LOOKUPS!I$10,0)*$FC$6+VLOOKUP($FA509,LTREV,LOOKUPS!I$9,0)*$FD$6+VLOOKUP($FA509,CFP,LOOKUPS!I$6,0)*$FE$6+VLOOKUP($FA509,EP,LOOKUPS!I$8,0)*$FF$6+VLOOKUP($FA509,BM,LOOKUPS!I$5,0)*$FG$6+VLOOKUP($FA509,DIV,LOOKUPS!I$7,0)*$FH$6++VLOOKUP($FA509,SIZE,LOOKUPS!I$11,0)*$FI$6)</f>
        <v>3.1059000000000005</v>
      </c>
      <c r="FI509" s="1">
        <f>IF(ISERROR(VLOOKUP($FA509,MOM,LOOKUPS!J$12,0)*$FB$6+VLOOKUP($FA509,STREV,LOOKUPS!J$10,0)*$FC$6+VLOOKUP($FA509,LTREV,LOOKUPS!J$9,0)*$FD$6+VLOOKUP($FA509,CFP,LOOKUPS!J$6,0)*$FE$6+VLOOKUP($FA509,EP,LOOKUPS!J$8,0)*$FF$6+VLOOKUP($FA509,BM,LOOKUPS!J$5,0)*$FG$6+VLOOKUP($FA509,DIV,LOOKUPS!J$7,0)*$FH$6++VLOOKUP($FA509,SIZE,LOOKUPS!J$11,0)*$FI$6),"",VLOOKUP($FA509,MOM,LOOKUPS!J$12,0)*$FB$6+VLOOKUP($FA509,STREV,LOOKUPS!J$10,0)*$FC$6+VLOOKUP($FA509,LTREV,LOOKUPS!J$9,0)*$FD$6+VLOOKUP($FA509,CFP,LOOKUPS!J$6,0)*$FE$6+VLOOKUP($FA509,EP,LOOKUPS!J$8,0)*$FF$6+VLOOKUP($FA509,BM,LOOKUPS!J$5,0)*$FG$6+VLOOKUP($FA509,DIV,LOOKUPS!J$7,0)*$FH$6++VLOOKUP($FA509,SIZE,LOOKUPS!J$11,0)*$FI$6)</f>
        <v>4.0247000000000002</v>
      </c>
      <c r="FJ509" s="1">
        <f>IF(ISERROR(VLOOKUP($FA509,MOM,LOOKUPS!K$12,0)*$FB$6+VLOOKUP($FA509,STREV,LOOKUPS!K$10,0)*$FC$6+VLOOKUP($FA509,LTREV,LOOKUPS!K$9,0)*$FD$6+VLOOKUP($FA509,CFP,LOOKUPS!K$6,0)*$FE$6+VLOOKUP($FA509,EP,LOOKUPS!K$8,0)*$FF$6+VLOOKUP($FA509,BM,LOOKUPS!K$5,0)*$FG$6+VLOOKUP($FA509,DIV,LOOKUPS!K$7,0)*$FH$6++VLOOKUP($FA509,SIZE,LOOKUPS!K$11,0)*$FI$6),"",VLOOKUP($FA509,MOM,LOOKUPS!K$12,0)*$FB$6+VLOOKUP($FA509,STREV,LOOKUPS!K$10,0)*$FC$6+VLOOKUP($FA509,LTREV,LOOKUPS!K$9,0)*$FD$6+VLOOKUP($FA509,CFP,LOOKUPS!K$6,0)*$FE$6+VLOOKUP($FA509,EP,LOOKUPS!K$8,0)*$FF$6+VLOOKUP($FA509,BM,LOOKUPS!K$5,0)*$FG$6+VLOOKUP($FA509,DIV,LOOKUPS!K$7,0)*$FH$6++VLOOKUP($FA509,SIZE,LOOKUPS!K$11,0)*$FI$6)</f>
        <v>4.5994999999999999</v>
      </c>
      <c r="FK509" s="1">
        <f>IF(ISERROR(VLOOKUP($FA509,MOM,LOOKUPS!L$12,0)*$FB$6+VLOOKUP($FA509,STREV,LOOKUPS!L$10,0)*$FC$6+VLOOKUP($FA509,LTREV,LOOKUPS!L$9,0)*$FD$6+VLOOKUP($FA509,CFP,LOOKUPS!L$6,0)*$FE$6+VLOOKUP($FA509,EP,LOOKUPS!L$8,0)*$FF$6+VLOOKUP($FA509,BM,LOOKUPS!L$5,0)*$FG$6+VLOOKUP($FA509,DIV,LOOKUPS!L$7,0)*$FH$6++VLOOKUP($FA509,SIZE,LOOKUPS!L$11,0)*$FI$6),"",VLOOKUP($FA509,MOM,LOOKUPS!L$12,0)*$FB$6+VLOOKUP($FA509,STREV,LOOKUPS!L$10,0)*$FC$6+VLOOKUP($FA509,LTREV,LOOKUPS!L$9,0)*$FD$6+VLOOKUP($FA509,CFP,LOOKUPS!L$6,0)*$FE$6+VLOOKUP($FA509,EP,LOOKUPS!L$8,0)*$FF$6+VLOOKUP($FA509,BM,LOOKUPS!L$5,0)*$FG$6+VLOOKUP($FA509,DIV,LOOKUPS!L$7,0)*$FH$6++VLOOKUP($FA509,SIZE,LOOKUPS!L$11,0)*$FI$6)</f>
        <v>5.1032999999999991</v>
      </c>
    </row>
    <row r="510" spans="1:167" x14ac:dyDescent="0.3">
      <c r="A510" s="1">
        <v>196809</v>
      </c>
      <c r="B510" s="1">
        <v>7.99</v>
      </c>
      <c r="C510" s="1">
        <v>6.43</v>
      </c>
      <c r="D510" s="1">
        <v>6.69</v>
      </c>
      <c r="E510" s="1">
        <v>5.0599999999999996</v>
      </c>
      <c r="F510" s="1">
        <v>5.48</v>
      </c>
      <c r="G510" s="1">
        <v>4.83</v>
      </c>
      <c r="H510" s="1">
        <v>5.47</v>
      </c>
      <c r="I510" s="1">
        <v>6.76</v>
      </c>
      <c r="J510" s="1">
        <v>7.1</v>
      </c>
      <c r="K510" s="1">
        <v>9.65</v>
      </c>
      <c r="M510" s="1">
        <v>196710</v>
      </c>
      <c r="N510" s="1">
        <v>-2.13</v>
      </c>
      <c r="O510" s="1">
        <v>-1.44</v>
      </c>
      <c r="P510" s="1">
        <v>-2.65</v>
      </c>
      <c r="Q510" s="1">
        <v>-1.9</v>
      </c>
      <c r="R510" s="1">
        <v>-3.01</v>
      </c>
      <c r="S510" s="1">
        <v>-3.4</v>
      </c>
      <c r="T510" s="1">
        <v>-2.82</v>
      </c>
      <c r="U510" s="1">
        <v>-2.5099999999999998</v>
      </c>
      <c r="V510" s="1">
        <v>-1.88</v>
      </c>
      <c r="W510" s="1">
        <v>-0.82</v>
      </c>
      <c r="Y510" s="1">
        <v>197209</v>
      </c>
      <c r="Z510" s="1">
        <v>-3.94</v>
      </c>
      <c r="AA510" s="1">
        <v>-4.3</v>
      </c>
      <c r="AB510" s="1">
        <v>-2.58</v>
      </c>
      <c r="AC510" s="1">
        <v>-3.23</v>
      </c>
      <c r="AD510" s="1">
        <v>-1.72</v>
      </c>
      <c r="AE510" s="1">
        <v>-2.17</v>
      </c>
      <c r="AF510" s="1">
        <v>-2.0499999999999998</v>
      </c>
      <c r="AG510" s="1">
        <v>-2.56</v>
      </c>
      <c r="AH510" s="1">
        <v>-3.54</v>
      </c>
      <c r="AI510" s="1">
        <v>-3.28</v>
      </c>
      <c r="AK510">
        <v>199303</v>
      </c>
      <c r="AL510">
        <v>2.17</v>
      </c>
      <c r="AM510">
        <v>2.0299999999999998</v>
      </c>
      <c r="AN510">
        <v>3.05</v>
      </c>
      <c r="AO510">
        <v>3.17</v>
      </c>
      <c r="AP510">
        <v>2.1</v>
      </c>
      <c r="AQ510">
        <v>2.87</v>
      </c>
      <c r="AR510">
        <v>3.2</v>
      </c>
      <c r="AS510">
        <v>2.3199999999999998</v>
      </c>
      <c r="AT510">
        <v>3.27</v>
      </c>
      <c r="AU510">
        <v>2.41</v>
      </c>
      <c r="AV510">
        <v>1.58</v>
      </c>
      <c r="AW510">
        <v>1.84</v>
      </c>
      <c r="AX510">
        <v>4.0999999999999996</v>
      </c>
      <c r="AY510">
        <v>3.23</v>
      </c>
      <c r="AZ510">
        <v>3.19</v>
      </c>
      <c r="BA510">
        <v>1.69</v>
      </c>
      <c r="BB510">
        <v>2.91</v>
      </c>
      <c r="BC510">
        <v>2.44</v>
      </c>
      <c r="BD510">
        <v>3.82</v>
      </c>
      <c r="BF510" s="1">
        <v>199303</v>
      </c>
      <c r="BG510" s="1">
        <v>2.2799999999999998</v>
      </c>
      <c r="BH510" s="1">
        <v>2.67</v>
      </c>
      <c r="BI510" s="1">
        <v>2.71</v>
      </c>
      <c r="BJ510" s="1">
        <v>2.84</v>
      </c>
      <c r="BK510" s="1">
        <v>2.5499999999999998</v>
      </c>
      <c r="BL510" s="1">
        <v>2.8</v>
      </c>
      <c r="BM510" s="1">
        <v>3.27</v>
      </c>
      <c r="BN510" s="1">
        <v>2.31</v>
      </c>
      <c r="BO510" s="1">
        <v>2.84</v>
      </c>
      <c r="BP510" s="1">
        <v>2.76</v>
      </c>
      <c r="BQ510" s="1">
        <v>2.25</v>
      </c>
      <c r="BR510" s="1">
        <v>3.06</v>
      </c>
      <c r="BS510" s="1">
        <v>2.56</v>
      </c>
      <c r="BT510" s="1">
        <v>3.01</v>
      </c>
      <c r="BU510" s="1">
        <v>3.52</v>
      </c>
      <c r="BV510" s="1">
        <v>1.81</v>
      </c>
      <c r="BW510" s="1">
        <v>2.87</v>
      </c>
      <c r="BX510" s="1">
        <v>1.87</v>
      </c>
      <c r="BY510" s="1">
        <v>3.58</v>
      </c>
      <c r="CA510" s="1">
        <v>196803</v>
      </c>
      <c r="CB510" s="1">
        <v>-5.83</v>
      </c>
      <c r="CC510" s="1">
        <v>-0.34</v>
      </c>
      <c r="CD510" s="1">
        <v>-1.1399999999999999</v>
      </c>
      <c r="CE510" s="1">
        <v>-0.83</v>
      </c>
      <c r="CF510" s="1">
        <v>0.06</v>
      </c>
      <c r="CG510" s="1">
        <v>-1.19</v>
      </c>
      <c r="CH510" s="1">
        <v>-1.37</v>
      </c>
      <c r="CI510" s="1">
        <v>-1.26</v>
      </c>
      <c r="CJ510" s="1">
        <v>-0.39</v>
      </c>
      <c r="CK510" s="1">
        <v>0.36</v>
      </c>
      <c r="CL510" s="1">
        <v>-0.32</v>
      </c>
      <c r="CM510" s="1">
        <v>-1.33</v>
      </c>
      <c r="CN510" s="1">
        <v>-1.07</v>
      </c>
      <c r="CO510" s="1">
        <v>-1.78</v>
      </c>
      <c r="CP510" s="1">
        <v>-0.97</v>
      </c>
      <c r="CQ510" s="1">
        <v>-0.79</v>
      </c>
      <c r="CR510" s="1">
        <v>-1.66</v>
      </c>
      <c r="CS510" s="1">
        <v>-0.9</v>
      </c>
      <c r="CT510" s="1">
        <v>0.13</v>
      </c>
      <c r="CV510" s="1">
        <v>196903</v>
      </c>
      <c r="CW510" s="1">
        <v>2.85</v>
      </c>
      <c r="CX510" s="1">
        <v>2.57</v>
      </c>
      <c r="CY510" s="1">
        <v>1.32</v>
      </c>
      <c r="CZ510" s="1">
        <v>0.67</v>
      </c>
      <c r="DA510" s="1">
        <v>2.95</v>
      </c>
      <c r="DB510" s="1">
        <v>1.43</v>
      </c>
      <c r="DC510" s="1">
        <v>1.22</v>
      </c>
      <c r="DD510" s="1">
        <v>1.8</v>
      </c>
      <c r="DE510" s="1">
        <v>0.03</v>
      </c>
      <c r="DF510" s="1">
        <v>2.52</v>
      </c>
      <c r="DG510" s="1">
        <v>3.45</v>
      </c>
      <c r="DH510" s="1">
        <v>1.69</v>
      </c>
      <c r="DI510" s="1">
        <v>1.1599999999999999</v>
      </c>
      <c r="DJ510" s="1">
        <v>0.63</v>
      </c>
      <c r="DK510" s="1">
        <v>1.91</v>
      </c>
      <c r="DL510" s="1">
        <v>1.72</v>
      </c>
      <c r="DM510" s="1">
        <v>1.88</v>
      </c>
      <c r="DN510" s="1">
        <v>0.43</v>
      </c>
      <c r="DO510" s="1">
        <v>-0.32</v>
      </c>
      <c r="DQ510" s="1">
        <v>196803</v>
      </c>
      <c r="DR510" s="1">
        <v>-99.99</v>
      </c>
      <c r="DS510" s="1">
        <v>-1.7</v>
      </c>
      <c r="DT510" s="1">
        <v>-0.37</v>
      </c>
      <c r="DU510" s="1">
        <v>0.12</v>
      </c>
      <c r="DV510" s="1">
        <v>-1.73</v>
      </c>
      <c r="DW510" s="1">
        <v>-1.45</v>
      </c>
      <c r="DX510" s="1">
        <v>-0.23</v>
      </c>
      <c r="DY510" s="1">
        <v>0.05</v>
      </c>
      <c r="DZ510" s="1">
        <v>0.35</v>
      </c>
      <c r="EA510" s="1">
        <v>-1.97</v>
      </c>
      <c r="EB510" s="1">
        <v>-0.95</v>
      </c>
      <c r="EC510" s="1">
        <v>-1.55</v>
      </c>
      <c r="ED510" s="1">
        <v>-1.33</v>
      </c>
      <c r="EE510" s="1">
        <v>-1.1499999999999999</v>
      </c>
      <c r="EF510" s="1">
        <v>0.66</v>
      </c>
      <c r="EG510" s="1">
        <v>0.45</v>
      </c>
      <c r="EH510" s="1">
        <v>-0.35</v>
      </c>
      <c r="EI510" s="1">
        <v>-0.28999999999999998</v>
      </c>
      <c r="EJ510" s="1">
        <v>1</v>
      </c>
      <c r="EL510">
        <v>196803</v>
      </c>
      <c r="EM510">
        <v>0.2</v>
      </c>
      <c r="EN510">
        <v>-1.28</v>
      </c>
      <c r="EO510">
        <v>-0.62</v>
      </c>
      <c r="EP510">
        <v>0.38</v>
      </c>
      <c r="ER510" s="1">
        <v>196809</v>
      </c>
      <c r="ES510" s="1">
        <v>-0.67</v>
      </c>
      <c r="EU510" s="1">
        <v>196710</v>
      </c>
      <c r="EV510" s="1">
        <v>-2.39</v>
      </c>
      <c r="EX510" s="1">
        <v>197209</v>
      </c>
      <c r="EY510" s="1">
        <v>-1.36</v>
      </c>
      <c r="FA510" s="1">
        <v>196809</v>
      </c>
      <c r="FB510" s="1">
        <f>IF(ISERROR(VLOOKUP($FA510,MOM,LOOKUPS!C$12,0)*$FB$6+VLOOKUP($FA510,STREV,LOOKUPS!C$10,0)*$FC$6+VLOOKUP($FA510,LTREV,LOOKUPS!C$9,0)*$FD$6+VLOOKUP($FA510,CFP,LOOKUPS!C$6,0)*$FE$6+VLOOKUP($FA510,EP,LOOKUPS!C$8,0)*$FF$6+VLOOKUP($FA510,BM,LOOKUPS!C$5,0)*$FG$6+VLOOKUP($FA510,DIV,LOOKUPS!C$7,0)*$FH$6++VLOOKUP($FA510,SIZE,LOOKUPS!C$11,0)*$FI$6),"",VLOOKUP($FA510,MOM,LOOKUPS!C$12,0)*$FB$6+VLOOKUP($FA510,STREV,LOOKUPS!C$10,0)*$FC$6+VLOOKUP($FA510,LTREV,LOOKUPS!C$9,0)*$FD$6+VLOOKUP($FA510,CFP,LOOKUPS!C$6,0)*$FE$6+VLOOKUP($FA510,EP,LOOKUPS!C$8,0)*$FF$6+VLOOKUP($FA510,BM,LOOKUPS!C$5,0)*$FG$6+VLOOKUP($FA510,DIV,LOOKUPS!C$7,0)*$FH$6++VLOOKUP($FA510,SIZE,LOOKUPS!C$11,0)*$FI$6)</f>
        <v>7.3347000000000016</v>
      </c>
      <c r="FC510" s="1">
        <f>IF(ISERROR(VLOOKUP($FA510,MOM,LOOKUPS!D$12,0)*$FB$6+VLOOKUP($FA510,STREV,LOOKUPS!D$10,0)*$FC$6+VLOOKUP($FA510,LTREV,LOOKUPS!D$9,0)*$FD$6+VLOOKUP($FA510,CFP,LOOKUPS!D$6,0)*$FE$6+VLOOKUP($FA510,EP,LOOKUPS!D$8,0)*$FF$6+VLOOKUP($FA510,BM,LOOKUPS!D$5,0)*$FG$6+VLOOKUP($FA510,DIV,LOOKUPS!D$7,0)*$FH$6++VLOOKUP($FA510,SIZE,LOOKUPS!D$11,0)*$FI$6),"",VLOOKUP($FA510,MOM,LOOKUPS!D$12,0)*$FB$6+VLOOKUP($FA510,STREV,LOOKUPS!D$10,0)*$FC$6+VLOOKUP($FA510,LTREV,LOOKUPS!D$9,0)*$FD$6+VLOOKUP($FA510,CFP,LOOKUPS!D$6,0)*$FE$6+VLOOKUP($FA510,EP,LOOKUPS!D$8,0)*$FF$6+VLOOKUP($FA510,BM,LOOKUPS!D$5,0)*$FG$6+VLOOKUP($FA510,DIV,LOOKUPS!D$7,0)*$FH$6++VLOOKUP($FA510,SIZE,LOOKUPS!D$11,0)*$FI$6)</f>
        <v>6.2331000000000003</v>
      </c>
      <c r="FD510" s="1">
        <f>IF(ISERROR(VLOOKUP($FA510,MOM,LOOKUPS!E$12,0)*$FB$6+VLOOKUP($FA510,STREV,LOOKUPS!E$10,0)*$FC$6+VLOOKUP($FA510,LTREV,LOOKUPS!E$9,0)*$FD$6+VLOOKUP($FA510,CFP,LOOKUPS!E$6,0)*$FE$6+VLOOKUP($FA510,EP,LOOKUPS!E$8,0)*$FF$6+VLOOKUP($FA510,BM,LOOKUPS!E$5,0)*$FG$6+VLOOKUP($FA510,DIV,LOOKUPS!E$7,0)*$FH$6++VLOOKUP($FA510,SIZE,LOOKUPS!E$11,0)*$FI$6),"",VLOOKUP($FA510,MOM,LOOKUPS!E$12,0)*$FB$6+VLOOKUP($FA510,STREV,LOOKUPS!E$10,0)*$FC$6+VLOOKUP($FA510,LTREV,LOOKUPS!E$9,0)*$FD$6+VLOOKUP($FA510,CFP,LOOKUPS!E$6,0)*$FE$6+VLOOKUP($FA510,EP,LOOKUPS!E$8,0)*$FF$6+VLOOKUP($FA510,BM,LOOKUPS!E$5,0)*$FG$6+VLOOKUP($FA510,DIV,LOOKUPS!E$7,0)*$FH$6++VLOOKUP($FA510,SIZE,LOOKUPS!E$11,0)*$FI$6)</f>
        <v>6.7265000000000006</v>
      </c>
      <c r="FE510" s="1">
        <f>IF(ISERROR(VLOOKUP($FA510,MOM,LOOKUPS!F$12,0)*$FB$6+VLOOKUP($FA510,STREV,LOOKUPS!F$10,0)*$FC$6+VLOOKUP($FA510,LTREV,LOOKUPS!F$9,0)*$FD$6+VLOOKUP($FA510,CFP,LOOKUPS!F$6,0)*$FE$6+VLOOKUP($FA510,EP,LOOKUPS!F$8,0)*$FF$6+VLOOKUP($FA510,BM,LOOKUPS!F$5,0)*$FG$6+VLOOKUP($FA510,DIV,LOOKUPS!F$7,0)*$FH$6++VLOOKUP($FA510,SIZE,LOOKUPS!F$11,0)*$FI$6),"",VLOOKUP($FA510,MOM,LOOKUPS!F$12,0)*$FB$6+VLOOKUP($FA510,STREV,LOOKUPS!F$10,0)*$FC$6+VLOOKUP($FA510,LTREV,LOOKUPS!F$9,0)*$FD$6+VLOOKUP($FA510,CFP,LOOKUPS!F$6,0)*$FE$6+VLOOKUP($FA510,EP,LOOKUPS!F$8,0)*$FF$6+VLOOKUP($FA510,BM,LOOKUPS!F$5,0)*$FG$6+VLOOKUP($FA510,DIV,LOOKUPS!F$7,0)*$FH$6++VLOOKUP($FA510,SIZE,LOOKUPS!F$11,0)*$FI$6)</f>
        <v>6.5417000000000005</v>
      </c>
      <c r="FF510" s="1">
        <f>IF(ISERROR(VLOOKUP($FA510,MOM,LOOKUPS!G$12,0)*$FB$6+VLOOKUP($FA510,STREV,LOOKUPS!G$10,0)*$FC$6+VLOOKUP($FA510,LTREV,LOOKUPS!G$9,0)*$FD$6+VLOOKUP($FA510,CFP,LOOKUPS!G$6,0)*$FE$6+VLOOKUP($FA510,EP,LOOKUPS!G$8,0)*$FF$6+VLOOKUP($FA510,BM,LOOKUPS!G$5,0)*$FG$6+VLOOKUP($FA510,DIV,LOOKUPS!G$7,0)*$FH$6++VLOOKUP($FA510,SIZE,LOOKUPS!G$11,0)*$FI$6),"",VLOOKUP($FA510,MOM,LOOKUPS!G$12,0)*$FB$6+VLOOKUP($FA510,STREV,LOOKUPS!G$10,0)*$FC$6+VLOOKUP($FA510,LTREV,LOOKUPS!G$9,0)*$FD$6+VLOOKUP($FA510,CFP,LOOKUPS!G$6,0)*$FE$6+VLOOKUP($FA510,EP,LOOKUPS!G$8,0)*$FF$6+VLOOKUP($FA510,BM,LOOKUPS!G$5,0)*$FG$6+VLOOKUP($FA510,DIV,LOOKUPS!G$7,0)*$FH$6++VLOOKUP($FA510,SIZE,LOOKUPS!G$11,0)*$FI$6)</f>
        <v>6.0365000000000011</v>
      </c>
      <c r="FG510" s="1">
        <f>IF(ISERROR(VLOOKUP($FA510,MOM,LOOKUPS!H$12,0)*$FB$6+VLOOKUP($FA510,STREV,LOOKUPS!H$10,0)*$FC$6+VLOOKUP($FA510,LTREV,LOOKUPS!H$9,0)*$FD$6+VLOOKUP($FA510,CFP,LOOKUPS!H$6,0)*$FE$6+VLOOKUP($FA510,EP,LOOKUPS!H$8,0)*$FF$6+VLOOKUP($FA510,BM,LOOKUPS!H$5,0)*$FG$6+VLOOKUP($FA510,DIV,LOOKUPS!H$7,0)*$FH$6++VLOOKUP($FA510,SIZE,LOOKUPS!H$11,0)*$FI$6),"",VLOOKUP($FA510,MOM,LOOKUPS!H$12,0)*$FB$6+VLOOKUP($FA510,STREV,LOOKUPS!H$10,0)*$FC$6+VLOOKUP($FA510,LTREV,LOOKUPS!H$9,0)*$FD$6+VLOOKUP($FA510,CFP,LOOKUPS!H$6,0)*$FE$6+VLOOKUP($FA510,EP,LOOKUPS!H$8,0)*$FF$6+VLOOKUP($FA510,BM,LOOKUPS!H$5,0)*$FG$6+VLOOKUP($FA510,DIV,LOOKUPS!H$7,0)*$FH$6++VLOOKUP($FA510,SIZE,LOOKUPS!H$11,0)*$FI$6)</f>
        <v>5.6705000000000005</v>
      </c>
      <c r="FH510" s="1">
        <f>IF(ISERROR(VLOOKUP($FA510,MOM,LOOKUPS!I$12,0)*$FB$6+VLOOKUP($FA510,STREV,LOOKUPS!I$10,0)*$FC$6+VLOOKUP($FA510,LTREV,LOOKUPS!I$9,0)*$FD$6+VLOOKUP($FA510,CFP,LOOKUPS!I$6,0)*$FE$6+VLOOKUP($FA510,EP,LOOKUPS!I$8,0)*$FF$6+VLOOKUP($FA510,BM,LOOKUPS!I$5,0)*$FG$6+VLOOKUP($FA510,DIV,LOOKUPS!I$7,0)*$FH$6++VLOOKUP($FA510,SIZE,LOOKUPS!I$11,0)*$FI$6),"",VLOOKUP($FA510,MOM,LOOKUPS!I$12,0)*$FB$6+VLOOKUP($FA510,STREV,LOOKUPS!I$10,0)*$FC$6+VLOOKUP($FA510,LTREV,LOOKUPS!I$9,0)*$FD$6+VLOOKUP($FA510,CFP,LOOKUPS!I$6,0)*$FE$6+VLOOKUP($FA510,EP,LOOKUPS!I$8,0)*$FF$6+VLOOKUP($FA510,BM,LOOKUPS!I$5,0)*$FG$6+VLOOKUP($FA510,DIV,LOOKUPS!I$7,0)*$FH$6++VLOOKUP($FA510,SIZE,LOOKUPS!I$11,0)*$FI$6)</f>
        <v>6.4689999999999994</v>
      </c>
      <c r="FI510" s="1">
        <f>IF(ISERROR(VLOOKUP($FA510,MOM,LOOKUPS!J$12,0)*$FB$6+VLOOKUP($FA510,STREV,LOOKUPS!J$10,0)*$FC$6+VLOOKUP($FA510,LTREV,LOOKUPS!J$9,0)*$FD$6+VLOOKUP($FA510,CFP,LOOKUPS!J$6,0)*$FE$6+VLOOKUP($FA510,EP,LOOKUPS!J$8,0)*$FF$6+VLOOKUP($FA510,BM,LOOKUPS!J$5,0)*$FG$6+VLOOKUP($FA510,DIV,LOOKUPS!J$7,0)*$FH$6++VLOOKUP($FA510,SIZE,LOOKUPS!J$11,0)*$FI$6),"",VLOOKUP($FA510,MOM,LOOKUPS!J$12,0)*$FB$6+VLOOKUP($FA510,STREV,LOOKUPS!J$10,0)*$FC$6+VLOOKUP($FA510,LTREV,LOOKUPS!J$9,0)*$FD$6+VLOOKUP($FA510,CFP,LOOKUPS!J$6,0)*$FE$6+VLOOKUP($FA510,EP,LOOKUPS!J$8,0)*$FF$6+VLOOKUP($FA510,BM,LOOKUPS!J$5,0)*$FG$6+VLOOKUP($FA510,DIV,LOOKUPS!J$7,0)*$FH$6++VLOOKUP($FA510,SIZE,LOOKUPS!J$11,0)*$FI$6)</f>
        <v>6.4653999999999998</v>
      </c>
      <c r="FJ510" s="1">
        <f>IF(ISERROR(VLOOKUP($FA510,MOM,LOOKUPS!K$12,0)*$FB$6+VLOOKUP($FA510,STREV,LOOKUPS!K$10,0)*$FC$6+VLOOKUP($FA510,LTREV,LOOKUPS!K$9,0)*$FD$6+VLOOKUP($FA510,CFP,LOOKUPS!K$6,0)*$FE$6+VLOOKUP($FA510,EP,LOOKUPS!K$8,0)*$FF$6+VLOOKUP($FA510,BM,LOOKUPS!K$5,0)*$FG$6+VLOOKUP($FA510,DIV,LOOKUPS!K$7,0)*$FH$6++VLOOKUP($FA510,SIZE,LOOKUPS!K$11,0)*$FI$6),"",VLOOKUP($FA510,MOM,LOOKUPS!K$12,0)*$FB$6+VLOOKUP($FA510,STREV,LOOKUPS!K$10,0)*$FC$6+VLOOKUP($FA510,LTREV,LOOKUPS!K$9,0)*$FD$6+VLOOKUP($FA510,CFP,LOOKUPS!K$6,0)*$FE$6+VLOOKUP($FA510,EP,LOOKUPS!K$8,0)*$FF$6+VLOOKUP($FA510,BM,LOOKUPS!K$5,0)*$FG$6+VLOOKUP($FA510,DIV,LOOKUPS!K$7,0)*$FH$6++VLOOKUP($FA510,SIZE,LOOKUPS!K$11,0)*$FI$6)</f>
        <v>6.7375000000000007</v>
      </c>
      <c r="FK510" s="1">
        <f>IF(ISERROR(VLOOKUP($FA510,MOM,LOOKUPS!L$12,0)*$FB$6+VLOOKUP($FA510,STREV,LOOKUPS!L$10,0)*$FC$6+VLOOKUP($FA510,LTREV,LOOKUPS!L$9,0)*$FD$6+VLOOKUP($FA510,CFP,LOOKUPS!L$6,0)*$FE$6+VLOOKUP($FA510,EP,LOOKUPS!L$8,0)*$FF$6+VLOOKUP($FA510,BM,LOOKUPS!L$5,0)*$FG$6+VLOOKUP($FA510,DIV,LOOKUPS!L$7,0)*$FH$6++VLOOKUP($FA510,SIZE,LOOKUPS!L$11,0)*$FI$6),"",VLOOKUP($FA510,MOM,LOOKUPS!L$12,0)*$FB$6+VLOOKUP($FA510,STREV,LOOKUPS!L$10,0)*$FC$6+VLOOKUP($FA510,LTREV,LOOKUPS!L$9,0)*$FD$6+VLOOKUP($FA510,CFP,LOOKUPS!L$6,0)*$FE$6+VLOOKUP($FA510,EP,LOOKUPS!L$8,0)*$FF$6+VLOOKUP($FA510,BM,LOOKUPS!L$5,0)*$FG$6+VLOOKUP($FA510,DIV,LOOKUPS!L$7,0)*$FH$6++VLOOKUP($FA510,SIZE,LOOKUPS!L$11,0)*$FI$6)</f>
        <v>8.833000000000002</v>
      </c>
    </row>
    <row r="511" spans="1:167" x14ac:dyDescent="0.3">
      <c r="A511" s="1">
        <v>196810</v>
      </c>
      <c r="B511" s="1">
        <v>-0.03</v>
      </c>
      <c r="C511" s="1">
        <v>1.38</v>
      </c>
      <c r="D511" s="1">
        <v>1.91</v>
      </c>
      <c r="E511" s="1">
        <v>0.55000000000000004</v>
      </c>
      <c r="F511" s="1">
        <v>2.17</v>
      </c>
      <c r="G511" s="1">
        <v>1</v>
      </c>
      <c r="H511" s="1">
        <v>2.38</v>
      </c>
      <c r="I511" s="1">
        <v>0.27</v>
      </c>
      <c r="J511" s="1">
        <v>2.39</v>
      </c>
      <c r="K511" s="1">
        <v>-0.97</v>
      </c>
      <c r="M511" s="1">
        <v>196711</v>
      </c>
      <c r="N511" s="1">
        <v>1.51</v>
      </c>
      <c r="O511" s="1">
        <v>1.1000000000000001</v>
      </c>
      <c r="P511" s="1">
        <v>0.41</v>
      </c>
      <c r="Q511" s="1">
        <v>-0.28000000000000003</v>
      </c>
      <c r="R511" s="1">
        <v>0.27</v>
      </c>
      <c r="S511" s="1">
        <v>-0.03</v>
      </c>
      <c r="T511" s="1">
        <v>-0.24</v>
      </c>
      <c r="U511" s="1">
        <v>0.44</v>
      </c>
      <c r="V511" s="1">
        <v>-0.76</v>
      </c>
      <c r="W511" s="1">
        <v>-0.76</v>
      </c>
      <c r="Y511" s="1">
        <v>197210</v>
      </c>
      <c r="Z511" s="1">
        <v>-2.54</v>
      </c>
      <c r="AA511" s="1">
        <v>-2.4900000000000002</v>
      </c>
      <c r="AB511" s="1">
        <v>-1.18</v>
      </c>
      <c r="AC511" s="1">
        <v>0.47</v>
      </c>
      <c r="AD511" s="1">
        <v>-0.3</v>
      </c>
      <c r="AE511" s="1">
        <v>-7.0000000000000007E-2</v>
      </c>
      <c r="AF511" s="1">
        <v>0.17</v>
      </c>
      <c r="AG511" s="1">
        <v>-0.77</v>
      </c>
      <c r="AH511" s="1">
        <v>-1.37</v>
      </c>
      <c r="AI511" s="1">
        <v>-1.87</v>
      </c>
      <c r="AK511">
        <v>199304</v>
      </c>
      <c r="AL511">
        <v>-1.1499999999999999</v>
      </c>
      <c r="AM511">
        <v>-3.62</v>
      </c>
      <c r="AN511">
        <v>-2.19</v>
      </c>
      <c r="AO511">
        <v>-1.26</v>
      </c>
      <c r="AP511">
        <v>-3.41</v>
      </c>
      <c r="AQ511">
        <v>-3.35</v>
      </c>
      <c r="AR511">
        <v>-2</v>
      </c>
      <c r="AS511">
        <v>-2.08</v>
      </c>
      <c r="AT511">
        <v>-1.05</v>
      </c>
      <c r="AU511">
        <v>-3.01</v>
      </c>
      <c r="AV511">
        <v>-4.08</v>
      </c>
      <c r="AW511">
        <v>-4.17</v>
      </c>
      <c r="AX511">
        <v>-2.38</v>
      </c>
      <c r="AY511">
        <v>-2.74</v>
      </c>
      <c r="AZ511">
        <v>-1.31</v>
      </c>
      <c r="BA511">
        <v>-2.38</v>
      </c>
      <c r="BB511">
        <v>-1.79</v>
      </c>
      <c r="BC511">
        <v>0.7</v>
      </c>
      <c r="BD511">
        <v>-2.21</v>
      </c>
      <c r="BF511" s="1">
        <v>199304</v>
      </c>
      <c r="BG511" s="1">
        <v>-0.7</v>
      </c>
      <c r="BH511" s="1">
        <v>-3.43</v>
      </c>
      <c r="BI511" s="1">
        <v>-2.41</v>
      </c>
      <c r="BJ511" s="1">
        <v>-2.06</v>
      </c>
      <c r="BK511" s="1">
        <v>-3.19</v>
      </c>
      <c r="BL511" s="1">
        <v>-3.66</v>
      </c>
      <c r="BM511" s="1">
        <v>-2.0299999999999998</v>
      </c>
      <c r="BN511" s="1">
        <v>-2</v>
      </c>
      <c r="BO511" s="1">
        <v>-2.2000000000000002</v>
      </c>
      <c r="BP511" s="1">
        <v>-2.95</v>
      </c>
      <c r="BQ511" s="1">
        <v>-3.56</v>
      </c>
      <c r="BR511" s="1">
        <v>-4.24</v>
      </c>
      <c r="BS511" s="1">
        <v>-3.11</v>
      </c>
      <c r="BT511" s="1">
        <v>-2.41</v>
      </c>
      <c r="BU511" s="1">
        <v>-1.65</v>
      </c>
      <c r="BV511" s="1">
        <v>-2.39</v>
      </c>
      <c r="BW511" s="1">
        <v>-1.57</v>
      </c>
      <c r="BX511" s="1">
        <v>-2.17</v>
      </c>
      <c r="BY511" s="1">
        <v>-2.23</v>
      </c>
      <c r="CA511" s="1">
        <v>196804</v>
      </c>
      <c r="CB511" s="1">
        <v>11.24</v>
      </c>
      <c r="CC511" s="1">
        <v>14.45</v>
      </c>
      <c r="CD511" s="1">
        <v>12.4</v>
      </c>
      <c r="CE511" s="1">
        <v>15.18</v>
      </c>
      <c r="CF511" s="1">
        <v>15.08</v>
      </c>
      <c r="CG511" s="1">
        <v>12.71</v>
      </c>
      <c r="CH511" s="1">
        <v>11.79</v>
      </c>
      <c r="CI511" s="1">
        <v>14.07</v>
      </c>
      <c r="CJ511" s="1">
        <v>15.49</v>
      </c>
      <c r="CK511" s="1">
        <v>17.2</v>
      </c>
      <c r="CL511" s="1">
        <v>12.48</v>
      </c>
      <c r="CM511" s="1">
        <v>12.88</v>
      </c>
      <c r="CN511" s="1">
        <v>12.55</v>
      </c>
      <c r="CO511" s="1">
        <v>11.33</v>
      </c>
      <c r="CP511" s="1">
        <v>12.23</v>
      </c>
      <c r="CQ511" s="1">
        <v>13.42</v>
      </c>
      <c r="CR511" s="1">
        <v>14.61</v>
      </c>
      <c r="CS511" s="1">
        <v>14.59</v>
      </c>
      <c r="CT511" s="1">
        <v>16.45</v>
      </c>
      <c r="CV511" s="1">
        <v>196904</v>
      </c>
      <c r="CW511" s="1">
        <v>0.28000000000000003</v>
      </c>
      <c r="CX511" s="1">
        <v>1.03</v>
      </c>
      <c r="CY511" s="1">
        <v>0.48</v>
      </c>
      <c r="CZ511" s="1">
        <v>-0.16</v>
      </c>
      <c r="DA511" s="1">
        <v>1.36</v>
      </c>
      <c r="DB511" s="1">
        <v>0.59</v>
      </c>
      <c r="DC511" s="1">
        <v>0.31</v>
      </c>
      <c r="DD511" s="1">
        <v>0.22</v>
      </c>
      <c r="DE511" s="1">
        <v>-0.33</v>
      </c>
      <c r="DF511" s="1">
        <v>1.85</v>
      </c>
      <c r="DG511" s="1">
        <v>0.81</v>
      </c>
      <c r="DH511" s="1">
        <v>0.26</v>
      </c>
      <c r="DI511" s="1">
        <v>0.94</v>
      </c>
      <c r="DJ511" s="1">
        <v>0.06</v>
      </c>
      <c r="DK511" s="1">
        <v>0.61</v>
      </c>
      <c r="DL511" s="1">
        <v>0.28000000000000003</v>
      </c>
      <c r="DM511" s="1">
        <v>0.18</v>
      </c>
      <c r="DN511" s="1">
        <v>-0.42</v>
      </c>
      <c r="DO511" s="1">
        <v>-0.25</v>
      </c>
      <c r="DQ511" s="1">
        <v>196804</v>
      </c>
      <c r="DR511" s="1">
        <v>-99.99</v>
      </c>
      <c r="DS511" s="1">
        <v>16.649999999999999</v>
      </c>
      <c r="DT511" s="1">
        <v>12.63</v>
      </c>
      <c r="DU511" s="1">
        <v>9.42</v>
      </c>
      <c r="DV511" s="1">
        <v>16.97</v>
      </c>
      <c r="DW511" s="1">
        <v>14.59</v>
      </c>
      <c r="DX511" s="1">
        <v>12.7</v>
      </c>
      <c r="DY511" s="1">
        <v>10.45</v>
      </c>
      <c r="DZ511" s="1">
        <v>8.92</v>
      </c>
      <c r="EA511" s="1">
        <v>17.11</v>
      </c>
      <c r="EB511" s="1">
        <v>16.52</v>
      </c>
      <c r="EC511" s="1">
        <v>14.8</v>
      </c>
      <c r="ED511" s="1">
        <v>14.36</v>
      </c>
      <c r="EE511" s="1">
        <v>12.71</v>
      </c>
      <c r="EF511" s="1">
        <v>12.7</v>
      </c>
      <c r="EG511" s="1">
        <v>10.46</v>
      </c>
      <c r="EH511" s="1">
        <v>10.44</v>
      </c>
      <c r="EI511" s="1">
        <v>9.44</v>
      </c>
      <c r="EJ511" s="1">
        <v>8.39</v>
      </c>
      <c r="EL511">
        <v>196804</v>
      </c>
      <c r="EM511">
        <v>9.0500000000000007</v>
      </c>
      <c r="EN511">
        <v>5.77</v>
      </c>
      <c r="EO511">
        <v>-1.1399999999999999</v>
      </c>
      <c r="EP511">
        <v>0.43</v>
      </c>
      <c r="ER511" s="1">
        <v>196810</v>
      </c>
      <c r="ES511" s="1">
        <v>-1.52</v>
      </c>
      <c r="EU511" s="1">
        <v>196711</v>
      </c>
      <c r="EV511" s="1">
        <v>0.25</v>
      </c>
      <c r="EX511" s="1">
        <v>197210</v>
      </c>
      <c r="EY511" s="1">
        <v>0.27</v>
      </c>
      <c r="FA511" s="1">
        <v>196810</v>
      </c>
      <c r="FB511" s="1">
        <f>IF(ISERROR(VLOOKUP($FA511,MOM,LOOKUPS!C$12,0)*$FB$6+VLOOKUP($FA511,STREV,LOOKUPS!C$10,0)*$FC$6+VLOOKUP($FA511,LTREV,LOOKUPS!C$9,0)*$FD$6+VLOOKUP($FA511,CFP,LOOKUPS!C$6,0)*$FE$6+VLOOKUP($FA511,EP,LOOKUPS!C$8,0)*$FF$6+VLOOKUP($FA511,BM,LOOKUPS!C$5,0)*$FG$6+VLOOKUP($FA511,DIV,LOOKUPS!C$7,0)*$FH$6++VLOOKUP($FA511,SIZE,LOOKUPS!C$11,0)*$FI$6),"",VLOOKUP($FA511,MOM,LOOKUPS!C$12,0)*$FB$6+VLOOKUP($FA511,STREV,LOOKUPS!C$10,0)*$FC$6+VLOOKUP($FA511,LTREV,LOOKUPS!C$9,0)*$FD$6+VLOOKUP($FA511,CFP,LOOKUPS!C$6,0)*$FE$6+VLOOKUP($FA511,EP,LOOKUPS!C$8,0)*$FF$6+VLOOKUP($FA511,BM,LOOKUPS!C$5,0)*$FG$6+VLOOKUP($FA511,DIV,LOOKUPS!C$7,0)*$FH$6++VLOOKUP($FA511,SIZE,LOOKUPS!C$11,0)*$FI$6)</f>
        <v>-0.95379999999999998</v>
      </c>
      <c r="FC511" s="1">
        <f>IF(ISERROR(VLOOKUP($FA511,MOM,LOOKUPS!D$12,0)*$FB$6+VLOOKUP($FA511,STREV,LOOKUPS!D$10,0)*$FC$6+VLOOKUP($FA511,LTREV,LOOKUPS!D$9,0)*$FD$6+VLOOKUP($FA511,CFP,LOOKUPS!D$6,0)*$FE$6+VLOOKUP($FA511,EP,LOOKUPS!D$8,0)*$FF$6+VLOOKUP($FA511,BM,LOOKUPS!D$5,0)*$FG$6+VLOOKUP($FA511,DIV,LOOKUPS!D$7,0)*$FH$6++VLOOKUP($FA511,SIZE,LOOKUPS!D$11,0)*$FI$6),"",VLOOKUP($FA511,MOM,LOOKUPS!D$12,0)*$FB$6+VLOOKUP($FA511,STREV,LOOKUPS!D$10,0)*$FC$6+VLOOKUP($FA511,LTREV,LOOKUPS!D$9,0)*$FD$6+VLOOKUP($FA511,CFP,LOOKUPS!D$6,0)*$FE$6+VLOOKUP($FA511,EP,LOOKUPS!D$8,0)*$FF$6+VLOOKUP($FA511,BM,LOOKUPS!D$5,0)*$FG$6+VLOOKUP($FA511,DIV,LOOKUPS!D$7,0)*$FH$6++VLOOKUP($FA511,SIZE,LOOKUPS!D$11,0)*$FI$6)</f>
        <v>0.11509999999999995</v>
      </c>
      <c r="FD511" s="1">
        <f>IF(ISERROR(VLOOKUP($FA511,MOM,LOOKUPS!E$12,0)*$FB$6+VLOOKUP($FA511,STREV,LOOKUPS!E$10,0)*$FC$6+VLOOKUP($FA511,LTREV,LOOKUPS!E$9,0)*$FD$6+VLOOKUP($FA511,CFP,LOOKUPS!E$6,0)*$FE$6+VLOOKUP($FA511,EP,LOOKUPS!E$8,0)*$FF$6+VLOOKUP($FA511,BM,LOOKUPS!E$5,0)*$FG$6+VLOOKUP($FA511,DIV,LOOKUPS!E$7,0)*$FH$6++VLOOKUP($FA511,SIZE,LOOKUPS!E$11,0)*$FI$6),"",VLOOKUP($FA511,MOM,LOOKUPS!E$12,0)*$FB$6+VLOOKUP($FA511,STREV,LOOKUPS!E$10,0)*$FC$6+VLOOKUP($FA511,LTREV,LOOKUPS!E$9,0)*$FD$6+VLOOKUP($FA511,CFP,LOOKUPS!E$6,0)*$FE$6+VLOOKUP($FA511,EP,LOOKUPS!E$8,0)*$FF$6+VLOOKUP($FA511,BM,LOOKUPS!E$5,0)*$FG$6+VLOOKUP($FA511,DIV,LOOKUPS!E$7,0)*$FH$6++VLOOKUP($FA511,SIZE,LOOKUPS!E$11,0)*$FI$6)</f>
        <v>0.86399999999999999</v>
      </c>
      <c r="FE511" s="1">
        <f>IF(ISERROR(VLOOKUP($FA511,MOM,LOOKUPS!F$12,0)*$FB$6+VLOOKUP($FA511,STREV,LOOKUPS!F$10,0)*$FC$6+VLOOKUP($FA511,LTREV,LOOKUPS!F$9,0)*$FD$6+VLOOKUP($FA511,CFP,LOOKUPS!F$6,0)*$FE$6+VLOOKUP($FA511,EP,LOOKUPS!F$8,0)*$FF$6+VLOOKUP($FA511,BM,LOOKUPS!F$5,0)*$FG$6+VLOOKUP($FA511,DIV,LOOKUPS!F$7,0)*$FH$6++VLOOKUP($FA511,SIZE,LOOKUPS!F$11,0)*$FI$6),"",VLOOKUP($FA511,MOM,LOOKUPS!F$12,0)*$FB$6+VLOOKUP($FA511,STREV,LOOKUPS!F$10,0)*$FC$6+VLOOKUP($FA511,LTREV,LOOKUPS!F$9,0)*$FD$6+VLOOKUP($FA511,CFP,LOOKUPS!F$6,0)*$FE$6+VLOOKUP($FA511,EP,LOOKUPS!F$8,0)*$FF$6+VLOOKUP($FA511,BM,LOOKUPS!F$5,0)*$FG$6+VLOOKUP($FA511,DIV,LOOKUPS!F$7,0)*$FH$6++VLOOKUP($FA511,SIZE,LOOKUPS!F$11,0)*$FI$6)</f>
        <v>0.78880000000000017</v>
      </c>
      <c r="FF511" s="1">
        <f>IF(ISERROR(VLOOKUP($FA511,MOM,LOOKUPS!G$12,0)*$FB$6+VLOOKUP($FA511,STREV,LOOKUPS!G$10,0)*$FC$6+VLOOKUP($FA511,LTREV,LOOKUPS!G$9,0)*$FD$6+VLOOKUP($FA511,CFP,LOOKUPS!G$6,0)*$FE$6+VLOOKUP($FA511,EP,LOOKUPS!G$8,0)*$FF$6+VLOOKUP($FA511,BM,LOOKUPS!G$5,0)*$FG$6+VLOOKUP($FA511,DIV,LOOKUPS!G$7,0)*$FH$6++VLOOKUP($FA511,SIZE,LOOKUPS!G$11,0)*$FI$6),"",VLOOKUP($FA511,MOM,LOOKUPS!G$12,0)*$FB$6+VLOOKUP($FA511,STREV,LOOKUPS!G$10,0)*$FC$6+VLOOKUP($FA511,LTREV,LOOKUPS!G$9,0)*$FD$6+VLOOKUP($FA511,CFP,LOOKUPS!G$6,0)*$FE$6+VLOOKUP($FA511,EP,LOOKUPS!G$8,0)*$FF$6+VLOOKUP($FA511,BM,LOOKUPS!G$5,0)*$FG$6+VLOOKUP($FA511,DIV,LOOKUPS!G$7,0)*$FH$6++VLOOKUP($FA511,SIZE,LOOKUPS!G$11,0)*$FI$6)</f>
        <v>2.0840000000000001</v>
      </c>
      <c r="FG511" s="1">
        <f>IF(ISERROR(VLOOKUP($FA511,MOM,LOOKUPS!H$12,0)*$FB$6+VLOOKUP($FA511,STREV,LOOKUPS!H$10,0)*$FC$6+VLOOKUP($FA511,LTREV,LOOKUPS!H$9,0)*$FD$6+VLOOKUP($FA511,CFP,LOOKUPS!H$6,0)*$FE$6+VLOOKUP($FA511,EP,LOOKUPS!H$8,0)*$FF$6+VLOOKUP($FA511,BM,LOOKUPS!H$5,0)*$FG$6+VLOOKUP($FA511,DIV,LOOKUPS!H$7,0)*$FH$6++VLOOKUP($FA511,SIZE,LOOKUPS!H$11,0)*$FI$6),"",VLOOKUP($FA511,MOM,LOOKUPS!H$12,0)*$FB$6+VLOOKUP($FA511,STREV,LOOKUPS!H$10,0)*$FC$6+VLOOKUP($FA511,LTREV,LOOKUPS!H$9,0)*$FD$6+VLOOKUP($FA511,CFP,LOOKUPS!H$6,0)*$FE$6+VLOOKUP($FA511,EP,LOOKUPS!H$8,0)*$FF$6+VLOOKUP($FA511,BM,LOOKUPS!H$5,0)*$FG$6+VLOOKUP($FA511,DIV,LOOKUPS!H$7,0)*$FH$6++VLOOKUP($FA511,SIZE,LOOKUPS!H$11,0)*$FI$6)</f>
        <v>0.85349999999999993</v>
      </c>
      <c r="FH511" s="1">
        <f>IF(ISERROR(VLOOKUP($FA511,MOM,LOOKUPS!I$12,0)*$FB$6+VLOOKUP($FA511,STREV,LOOKUPS!I$10,0)*$FC$6+VLOOKUP($FA511,LTREV,LOOKUPS!I$9,0)*$FD$6+VLOOKUP($FA511,CFP,LOOKUPS!I$6,0)*$FE$6+VLOOKUP($FA511,EP,LOOKUPS!I$8,0)*$FF$6+VLOOKUP($FA511,BM,LOOKUPS!I$5,0)*$FG$6+VLOOKUP($FA511,DIV,LOOKUPS!I$7,0)*$FH$6++VLOOKUP($FA511,SIZE,LOOKUPS!I$11,0)*$FI$6),"",VLOOKUP($FA511,MOM,LOOKUPS!I$12,0)*$FB$6+VLOOKUP($FA511,STREV,LOOKUPS!I$10,0)*$FC$6+VLOOKUP($FA511,LTREV,LOOKUPS!I$9,0)*$FD$6+VLOOKUP($FA511,CFP,LOOKUPS!I$6,0)*$FE$6+VLOOKUP($FA511,EP,LOOKUPS!I$8,0)*$FF$6+VLOOKUP($FA511,BM,LOOKUPS!I$5,0)*$FG$6+VLOOKUP($FA511,DIV,LOOKUPS!I$7,0)*$FH$6++VLOOKUP($FA511,SIZE,LOOKUPS!I$11,0)*$FI$6)</f>
        <v>2.1198000000000001</v>
      </c>
      <c r="FI511" s="1">
        <f>IF(ISERROR(VLOOKUP($FA511,MOM,LOOKUPS!J$12,0)*$FB$6+VLOOKUP($FA511,STREV,LOOKUPS!J$10,0)*$FC$6+VLOOKUP($FA511,LTREV,LOOKUPS!J$9,0)*$FD$6+VLOOKUP($FA511,CFP,LOOKUPS!J$6,0)*$FE$6+VLOOKUP($FA511,EP,LOOKUPS!J$8,0)*$FF$6+VLOOKUP($FA511,BM,LOOKUPS!J$5,0)*$FG$6+VLOOKUP($FA511,DIV,LOOKUPS!J$7,0)*$FH$6++VLOOKUP($FA511,SIZE,LOOKUPS!J$11,0)*$FI$6),"",VLOOKUP($FA511,MOM,LOOKUPS!J$12,0)*$FB$6+VLOOKUP($FA511,STREV,LOOKUPS!J$10,0)*$FC$6+VLOOKUP($FA511,LTREV,LOOKUPS!J$9,0)*$FD$6+VLOOKUP($FA511,CFP,LOOKUPS!J$6,0)*$FE$6+VLOOKUP($FA511,EP,LOOKUPS!J$8,0)*$FF$6+VLOOKUP($FA511,BM,LOOKUPS!J$5,0)*$FG$6+VLOOKUP($FA511,DIV,LOOKUPS!J$7,0)*$FH$6++VLOOKUP($FA511,SIZE,LOOKUPS!J$11,0)*$FI$6)</f>
        <v>1.3667000000000002</v>
      </c>
      <c r="FJ511" s="1">
        <f>IF(ISERROR(VLOOKUP($FA511,MOM,LOOKUPS!K$12,0)*$FB$6+VLOOKUP($FA511,STREV,LOOKUPS!K$10,0)*$FC$6+VLOOKUP($FA511,LTREV,LOOKUPS!K$9,0)*$FD$6+VLOOKUP($FA511,CFP,LOOKUPS!K$6,0)*$FE$6+VLOOKUP($FA511,EP,LOOKUPS!K$8,0)*$FF$6+VLOOKUP($FA511,BM,LOOKUPS!K$5,0)*$FG$6+VLOOKUP($FA511,DIV,LOOKUPS!K$7,0)*$FH$6++VLOOKUP($FA511,SIZE,LOOKUPS!K$11,0)*$FI$6),"",VLOOKUP($FA511,MOM,LOOKUPS!K$12,0)*$FB$6+VLOOKUP($FA511,STREV,LOOKUPS!K$10,0)*$FC$6+VLOOKUP($FA511,LTREV,LOOKUPS!K$9,0)*$FD$6+VLOOKUP($FA511,CFP,LOOKUPS!K$6,0)*$FE$6+VLOOKUP($FA511,EP,LOOKUPS!K$8,0)*$FF$6+VLOOKUP($FA511,BM,LOOKUPS!K$5,0)*$FG$6+VLOOKUP($FA511,DIV,LOOKUPS!K$7,0)*$FH$6++VLOOKUP($FA511,SIZE,LOOKUPS!K$11,0)*$FI$6)</f>
        <v>2.1359000000000004</v>
      </c>
      <c r="FK511" s="1">
        <f>IF(ISERROR(VLOOKUP($FA511,MOM,LOOKUPS!L$12,0)*$FB$6+VLOOKUP($FA511,STREV,LOOKUPS!L$10,0)*$FC$6+VLOOKUP($FA511,LTREV,LOOKUPS!L$9,0)*$FD$6+VLOOKUP($FA511,CFP,LOOKUPS!L$6,0)*$FE$6+VLOOKUP($FA511,EP,LOOKUPS!L$8,0)*$FF$6+VLOOKUP($FA511,BM,LOOKUPS!L$5,0)*$FG$6+VLOOKUP($FA511,DIV,LOOKUPS!L$7,0)*$FH$6++VLOOKUP($FA511,SIZE,LOOKUPS!L$11,0)*$FI$6),"",VLOOKUP($FA511,MOM,LOOKUPS!L$12,0)*$FB$6+VLOOKUP($FA511,STREV,LOOKUPS!L$10,0)*$FC$6+VLOOKUP($FA511,LTREV,LOOKUPS!L$9,0)*$FD$6+VLOOKUP($FA511,CFP,LOOKUPS!L$6,0)*$FE$6+VLOOKUP($FA511,EP,LOOKUPS!L$8,0)*$FF$6+VLOOKUP($FA511,BM,LOOKUPS!L$5,0)*$FG$6+VLOOKUP($FA511,DIV,LOOKUPS!L$7,0)*$FH$6++VLOOKUP($FA511,SIZE,LOOKUPS!L$11,0)*$FI$6)</f>
        <v>0.59630000000000005</v>
      </c>
    </row>
    <row r="512" spans="1:167" x14ac:dyDescent="0.3">
      <c r="A512" s="1">
        <v>196811</v>
      </c>
      <c r="B512" s="1">
        <v>7.99</v>
      </c>
      <c r="C512" s="1">
        <v>6.47</v>
      </c>
      <c r="D512" s="1">
        <v>7.56</v>
      </c>
      <c r="E512" s="1">
        <v>6.6</v>
      </c>
      <c r="F512" s="1">
        <v>9.01</v>
      </c>
      <c r="G512" s="1">
        <v>6.58</v>
      </c>
      <c r="H512" s="1">
        <v>6.41</v>
      </c>
      <c r="I512" s="1">
        <v>5.87</v>
      </c>
      <c r="J512" s="1">
        <v>7.13</v>
      </c>
      <c r="K512" s="1">
        <v>8.6</v>
      </c>
      <c r="M512" s="1">
        <v>196712</v>
      </c>
      <c r="N512" s="1">
        <v>11.03</v>
      </c>
      <c r="O512" s="1">
        <v>8.6</v>
      </c>
      <c r="P512" s="1">
        <v>8.49</v>
      </c>
      <c r="Q512" s="1">
        <v>6.9</v>
      </c>
      <c r="R512" s="1">
        <v>4.49</v>
      </c>
      <c r="S512" s="1">
        <v>7.72</v>
      </c>
      <c r="T512" s="1">
        <v>7.06</v>
      </c>
      <c r="U512" s="1">
        <v>6.97</v>
      </c>
      <c r="V512" s="1">
        <v>9.18</v>
      </c>
      <c r="W512" s="1">
        <v>9.51</v>
      </c>
      <c r="Y512" s="1">
        <v>197211</v>
      </c>
      <c r="Z512" s="1">
        <v>3.07</v>
      </c>
      <c r="AA512" s="1">
        <v>5.59</v>
      </c>
      <c r="AB512" s="1">
        <v>5.53</v>
      </c>
      <c r="AC512" s="1">
        <v>6.5</v>
      </c>
      <c r="AD512" s="1">
        <v>7.39</v>
      </c>
      <c r="AE512" s="1">
        <v>5.07</v>
      </c>
      <c r="AF512" s="1">
        <v>5.89</v>
      </c>
      <c r="AG512" s="1">
        <v>7.16</v>
      </c>
      <c r="AH512" s="1">
        <v>5.01</v>
      </c>
      <c r="AI512" s="1">
        <v>7.17</v>
      </c>
      <c r="AK512">
        <v>199305</v>
      </c>
      <c r="AL512">
        <v>6.12</v>
      </c>
      <c r="AM512">
        <v>5</v>
      </c>
      <c r="AN512">
        <v>3.3</v>
      </c>
      <c r="AO512">
        <v>3.57</v>
      </c>
      <c r="AP512">
        <v>5.07</v>
      </c>
      <c r="AQ512">
        <v>4.03</v>
      </c>
      <c r="AR512">
        <v>4.0199999999999996</v>
      </c>
      <c r="AS512">
        <v>2.2599999999999998</v>
      </c>
      <c r="AT512">
        <v>4.05</v>
      </c>
      <c r="AU512">
        <v>5.16</v>
      </c>
      <c r="AV512">
        <v>4.93</v>
      </c>
      <c r="AW512">
        <v>4.82</v>
      </c>
      <c r="AX512">
        <v>3.11</v>
      </c>
      <c r="AY512">
        <v>3.85</v>
      </c>
      <c r="AZ512">
        <v>4.17</v>
      </c>
      <c r="BA512">
        <v>2.15</v>
      </c>
      <c r="BB512">
        <v>2.36</v>
      </c>
      <c r="BC512">
        <v>4.21</v>
      </c>
      <c r="BD512">
        <v>3.94</v>
      </c>
      <c r="BF512" s="1">
        <v>199305</v>
      </c>
      <c r="BG512" s="1">
        <v>5.78</v>
      </c>
      <c r="BH512" s="1">
        <v>5.25</v>
      </c>
      <c r="BI512" s="1">
        <v>3.91</v>
      </c>
      <c r="BJ512" s="1">
        <v>2.5</v>
      </c>
      <c r="BK512" s="1">
        <v>5.2</v>
      </c>
      <c r="BL512" s="1">
        <v>4.74</v>
      </c>
      <c r="BM512" s="1">
        <v>4.3899999999999997</v>
      </c>
      <c r="BN512" s="1">
        <v>2.61</v>
      </c>
      <c r="BO512" s="1">
        <v>2.54</v>
      </c>
      <c r="BP512" s="1">
        <v>6.5</v>
      </c>
      <c r="BQ512" s="1">
        <v>3.24</v>
      </c>
      <c r="BR512" s="1">
        <v>5.41</v>
      </c>
      <c r="BS512" s="1">
        <v>4.0999999999999996</v>
      </c>
      <c r="BT512" s="1">
        <v>3.97</v>
      </c>
      <c r="BU512" s="1">
        <v>4.8099999999999996</v>
      </c>
      <c r="BV512" s="1">
        <v>2.82</v>
      </c>
      <c r="BW512" s="1">
        <v>2.38</v>
      </c>
      <c r="BX512" s="1">
        <v>2</v>
      </c>
      <c r="BY512" s="1">
        <v>2.95</v>
      </c>
      <c r="CA512" s="1">
        <v>196805</v>
      </c>
      <c r="CB512" s="1">
        <v>11.7</v>
      </c>
      <c r="CC512" s="1">
        <v>8.0399999999999991</v>
      </c>
      <c r="CD512" s="1">
        <v>6.99</v>
      </c>
      <c r="CE512" s="1">
        <v>11.23</v>
      </c>
      <c r="CF512" s="1">
        <v>8.4700000000000006</v>
      </c>
      <c r="CG512" s="1">
        <v>7.24</v>
      </c>
      <c r="CH512" s="1">
        <v>7.02</v>
      </c>
      <c r="CI512" s="1">
        <v>8.8699999999999992</v>
      </c>
      <c r="CJ512" s="1">
        <v>11.37</v>
      </c>
      <c r="CK512" s="1">
        <v>10.09</v>
      </c>
      <c r="CL512" s="1">
        <v>6.49</v>
      </c>
      <c r="CM512" s="1">
        <v>6.95</v>
      </c>
      <c r="CN512" s="1">
        <v>7.51</v>
      </c>
      <c r="CO512" s="1">
        <v>7.3</v>
      </c>
      <c r="CP512" s="1">
        <v>6.74</v>
      </c>
      <c r="CQ512" s="1">
        <v>6.36</v>
      </c>
      <c r="CR512" s="1">
        <v>10.96</v>
      </c>
      <c r="CS512" s="1">
        <v>10.64</v>
      </c>
      <c r="CT512" s="1">
        <v>12.13</v>
      </c>
      <c r="CV512" s="1">
        <v>196905</v>
      </c>
      <c r="CW512" s="1">
        <v>1.7</v>
      </c>
      <c r="CX512" s="1">
        <v>-0.16</v>
      </c>
      <c r="CY512" s="1">
        <v>0.31</v>
      </c>
      <c r="CZ512" s="1">
        <v>-0.1</v>
      </c>
      <c r="DA512" s="1">
        <v>-0.34</v>
      </c>
      <c r="DB512" s="1">
        <v>0.52</v>
      </c>
      <c r="DC512" s="1">
        <v>-0.05</v>
      </c>
      <c r="DD512" s="1">
        <v>0.48</v>
      </c>
      <c r="DE512" s="1">
        <v>-0.4</v>
      </c>
      <c r="DF512" s="1">
        <v>-0.38</v>
      </c>
      <c r="DG512" s="1">
        <v>-0.28999999999999998</v>
      </c>
      <c r="DH512" s="1">
        <v>0.25</v>
      </c>
      <c r="DI512" s="1">
        <v>0.8</v>
      </c>
      <c r="DJ512" s="1">
        <v>-0.33</v>
      </c>
      <c r="DK512" s="1">
        <v>0.28000000000000003</v>
      </c>
      <c r="DL512" s="1">
        <v>0.5</v>
      </c>
      <c r="DM512" s="1">
        <v>0.47</v>
      </c>
      <c r="DN512" s="1">
        <v>-0.54</v>
      </c>
      <c r="DO512" s="1">
        <v>-0.28000000000000003</v>
      </c>
      <c r="DQ512" s="1">
        <v>196805</v>
      </c>
      <c r="DR512" s="1">
        <v>-99.99</v>
      </c>
      <c r="DS512" s="1">
        <v>13.32</v>
      </c>
      <c r="DT512" s="1">
        <v>6.09</v>
      </c>
      <c r="DU512" s="1">
        <v>2.5099999999999998</v>
      </c>
      <c r="DV512" s="1">
        <v>14.06</v>
      </c>
      <c r="DW512" s="1">
        <v>8.08</v>
      </c>
      <c r="DX512" s="1">
        <v>6.02</v>
      </c>
      <c r="DY512" s="1">
        <v>4.53</v>
      </c>
      <c r="DZ512" s="1">
        <v>1.85</v>
      </c>
      <c r="EA512" s="1">
        <v>15.78</v>
      </c>
      <c r="EB512" s="1">
        <v>8.59</v>
      </c>
      <c r="EC512" s="1">
        <v>9.0399999999999991</v>
      </c>
      <c r="ED512" s="1">
        <v>6.99</v>
      </c>
      <c r="EE512" s="1">
        <v>5.73</v>
      </c>
      <c r="EF512" s="1">
        <v>6.31</v>
      </c>
      <c r="EG512" s="1">
        <v>5.22</v>
      </c>
      <c r="EH512" s="1">
        <v>3.85</v>
      </c>
      <c r="EI512" s="1">
        <v>2.41</v>
      </c>
      <c r="EJ512" s="1">
        <v>1.28</v>
      </c>
      <c r="EL512">
        <v>196805</v>
      </c>
      <c r="EM512">
        <v>2.2799999999999998</v>
      </c>
      <c r="EN512">
        <v>6.42</v>
      </c>
      <c r="EO512">
        <v>0.86</v>
      </c>
      <c r="EP512">
        <v>0.45</v>
      </c>
      <c r="ER512" s="1">
        <v>196811</v>
      </c>
      <c r="ES512" s="1">
        <v>1.73</v>
      </c>
      <c r="EU512" s="1">
        <v>196712</v>
      </c>
      <c r="EV512" s="1">
        <v>-0.13</v>
      </c>
      <c r="EX512" s="1">
        <v>197211</v>
      </c>
      <c r="EY512" s="1">
        <v>1.43</v>
      </c>
      <c r="FA512" s="1">
        <v>196811</v>
      </c>
      <c r="FB512" s="1">
        <f>IF(ISERROR(VLOOKUP($FA512,MOM,LOOKUPS!C$12,0)*$FB$6+VLOOKUP($FA512,STREV,LOOKUPS!C$10,0)*$FC$6+VLOOKUP($FA512,LTREV,LOOKUPS!C$9,0)*$FD$6+VLOOKUP($FA512,CFP,LOOKUPS!C$6,0)*$FE$6+VLOOKUP($FA512,EP,LOOKUPS!C$8,0)*$FF$6+VLOOKUP($FA512,BM,LOOKUPS!C$5,0)*$FG$6+VLOOKUP($FA512,DIV,LOOKUPS!C$7,0)*$FH$6++VLOOKUP($FA512,SIZE,LOOKUPS!C$11,0)*$FI$6),"",VLOOKUP($FA512,MOM,LOOKUPS!C$12,0)*$FB$6+VLOOKUP($FA512,STREV,LOOKUPS!C$10,0)*$FC$6+VLOOKUP($FA512,LTREV,LOOKUPS!C$9,0)*$FD$6+VLOOKUP($FA512,CFP,LOOKUPS!C$6,0)*$FE$6+VLOOKUP($FA512,EP,LOOKUPS!C$8,0)*$FF$6+VLOOKUP($FA512,BM,LOOKUPS!C$5,0)*$FG$6+VLOOKUP($FA512,DIV,LOOKUPS!C$7,0)*$FH$6++VLOOKUP($FA512,SIZE,LOOKUPS!C$11,0)*$FI$6)</f>
        <v>7.6245000000000012</v>
      </c>
      <c r="FC512" s="1">
        <f>IF(ISERROR(VLOOKUP($FA512,MOM,LOOKUPS!D$12,0)*$FB$6+VLOOKUP($FA512,STREV,LOOKUPS!D$10,0)*$FC$6+VLOOKUP($FA512,LTREV,LOOKUPS!D$9,0)*$FD$6+VLOOKUP($FA512,CFP,LOOKUPS!D$6,0)*$FE$6+VLOOKUP($FA512,EP,LOOKUPS!D$8,0)*$FF$6+VLOOKUP($FA512,BM,LOOKUPS!D$5,0)*$FG$6+VLOOKUP($FA512,DIV,LOOKUPS!D$7,0)*$FH$6++VLOOKUP($FA512,SIZE,LOOKUPS!D$11,0)*$FI$6),"",VLOOKUP($FA512,MOM,LOOKUPS!D$12,0)*$FB$6+VLOOKUP($FA512,STREV,LOOKUPS!D$10,0)*$FC$6+VLOOKUP($FA512,LTREV,LOOKUPS!D$9,0)*$FD$6+VLOOKUP($FA512,CFP,LOOKUPS!D$6,0)*$FE$6+VLOOKUP($FA512,EP,LOOKUPS!D$8,0)*$FF$6+VLOOKUP($FA512,BM,LOOKUPS!D$5,0)*$FG$6+VLOOKUP($FA512,DIV,LOOKUPS!D$7,0)*$FH$6++VLOOKUP($FA512,SIZE,LOOKUPS!D$11,0)*$FI$6)</f>
        <v>6.3840000000000003</v>
      </c>
      <c r="FD512" s="1">
        <f>IF(ISERROR(VLOOKUP($FA512,MOM,LOOKUPS!E$12,0)*$FB$6+VLOOKUP($FA512,STREV,LOOKUPS!E$10,0)*$FC$6+VLOOKUP($FA512,LTREV,LOOKUPS!E$9,0)*$FD$6+VLOOKUP($FA512,CFP,LOOKUPS!E$6,0)*$FE$6+VLOOKUP($FA512,EP,LOOKUPS!E$8,0)*$FF$6+VLOOKUP($FA512,BM,LOOKUPS!E$5,0)*$FG$6+VLOOKUP($FA512,DIV,LOOKUPS!E$7,0)*$FH$6++VLOOKUP($FA512,SIZE,LOOKUPS!E$11,0)*$FI$6),"",VLOOKUP($FA512,MOM,LOOKUPS!E$12,0)*$FB$6+VLOOKUP($FA512,STREV,LOOKUPS!E$10,0)*$FC$6+VLOOKUP($FA512,LTREV,LOOKUPS!E$9,0)*$FD$6+VLOOKUP($FA512,CFP,LOOKUPS!E$6,0)*$FE$6+VLOOKUP($FA512,EP,LOOKUPS!E$8,0)*$FF$6+VLOOKUP($FA512,BM,LOOKUPS!E$5,0)*$FG$6+VLOOKUP($FA512,DIV,LOOKUPS!E$7,0)*$FH$6++VLOOKUP($FA512,SIZE,LOOKUPS!E$11,0)*$FI$6)</f>
        <v>7.1512000000000002</v>
      </c>
      <c r="FE512" s="1">
        <f>IF(ISERROR(VLOOKUP($FA512,MOM,LOOKUPS!F$12,0)*$FB$6+VLOOKUP($FA512,STREV,LOOKUPS!F$10,0)*$FC$6+VLOOKUP($FA512,LTREV,LOOKUPS!F$9,0)*$FD$6+VLOOKUP($FA512,CFP,LOOKUPS!F$6,0)*$FE$6+VLOOKUP($FA512,EP,LOOKUPS!F$8,0)*$FF$6+VLOOKUP($FA512,BM,LOOKUPS!F$5,0)*$FG$6+VLOOKUP($FA512,DIV,LOOKUPS!F$7,0)*$FH$6++VLOOKUP($FA512,SIZE,LOOKUPS!F$11,0)*$FI$6),"",VLOOKUP($FA512,MOM,LOOKUPS!F$12,0)*$FB$6+VLOOKUP($FA512,STREV,LOOKUPS!F$10,0)*$FC$6+VLOOKUP($FA512,LTREV,LOOKUPS!F$9,0)*$FD$6+VLOOKUP($FA512,CFP,LOOKUPS!F$6,0)*$FE$6+VLOOKUP($FA512,EP,LOOKUPS!F$8,0)*$FF$6+VLOOKUP($FA512,BM,LOOKUPS!F$5,0)*$FG$6+VLOOKUP($FA512,DIV,LOOKUPS!F$7,0)*$FH$6++VLOOKUP($FA512,SIZE,LOOKUPS!F$11,0)*$FI$6)</f>
        <v>6.4588000000000001</v>
      </c>
      <c r="FF512" s="1">
        <f>IF(ISERROR(VLOOKUP($FA512,MOM,LOOKUPS!G$12,0)*$FB$6+VLOOKUP($FA512,STREV,LOOKUPS!G$10,0)*$FC$6+VLOOKUP($FA512,LTREV,LOOKUPS!G$9,0)*$FD$6+VLOOKUP($FA512,CFP,LOOKUPS!G$6,0)*$FE$6+VLOOKUP($FA512,EP,LOOKUPS!G$8,0)*$FF$6+VLOOKUP($FA512,BM,LOOKUPS!G$5,0)*$FG$6+VLOOKUP($FA512,DIV,LOOKUPS!G$7,0)*$FH$6++VLOOKUP($FA512,SIZE,LOOKUPS!G$11,0)*$FI$6),"",VLOOKUP($FA512,MOM,LOOKUPS!G$12,0)*$FB$6+VLOOKUP($FA512,STREV,LOOKUPS!G$10,0)*$FC$6+VLOOKUP($FA512,LTREV,LOOKUPS!G$9,0)*$FD$6+VLOOKUP($FA512,CFP,LOOKUPS!G$6,0)*$FE$6+VLOOKUP($FA512,EP,LOOKUPS!G$8,0)*$FF$6+VLOOKUP($FA512,BM,LOOKUPS!G$5,0)*$FG$6+VLOOKUP($FA512,DIV,LOOKUPS!G$7,0)*$FH$6++VLOOKUP($FA512,SIZE,LOOKUPS!G$11,0)*$FI$6)</f>
        <v>7.4611000000000001</v>
      </c>
      <c r="FG512" s="1">
        <f>IF(ISERROR(VLOOKUP($FA512,MOM,LOOKUPS!H$12,0)*$FB$6+VLOOKUP($FA512,STREV,LOOKUPS!H$10,0)*$FC$6+VLOOKUP($FA512,LTREV,LOOKUPS!H$9,0)*$FD$6+VLOOKUP($FA512,CFP,LOOKUPS!H$6,0)*$FE$6+VLOOKUP($FA512,EP,LOOKUPS!H$8,0)*$FF$6+VLOOKUP($FA512,BM,LOOKUPS!H$5,0)*$FG$6+VLOOKUP($FA512,DIV,LOOKUPS!H$7,0)*$FH$6++VLOOKUP($FA512,SIZE,LOOKUPS!H$11,0)*$FI$6),"",VLOOKUP($FA512,MOM,LOOKUPS!H$12,0)*$FB$6+VLOOKUP($FA512,STREV,LOOKUPS!H$10,0)*$FC$6+VLOOKUP($FA512,LTREV,LOOKUPS!H$9,0)*$FD$6+VLOOKUP($FA512,CFP,LOOKUPS!H$6,0)*$FE$6+VLOOKUP($FA512,EP,LOOKUPS!H$8,0)*$FF$6+VLOOKUP($FA512,BM,LOOKUPS!H$5,0)*$FG$6+VLOOKUP($FA512,DIV,LOOKUPS!H$7,0)*$FH$6++VLOOKUP($FA512,SIZE,LOOKUPS!H$11,0)*$FI$6)</f>
        <v>7.4547000000000008</v>
      </c>
      <c r="FH512" s="1">
        <f>IF(ISERROR(VLOOKUP($FA512,MOM,LOOKUPS!I$12,0)*$FB$6+VLOOKUP($FA512,STREV,LOOKUPS!I$10,0)*$FC$6+VLOOKUP($FA512,LTREV,LOOKUPS!I$9,0)*$FD$6+VLOOKUP($FA512,CFP,LOOKUPS!I$6,0)*$FE$6+VLOOKUP($FA512,EP,LOOKUPS!I$8,0)*$FF$6+VLOOKUP($FA512,BM,LOOKUPS!I$5,0)*$FG$6+VLOOKUP($FA512,DIV,LOOKUPS!I$7,0)*$FH$6++VLOOKUP($FA512,SIZE,LOOKUPS!I$11,0)*$FI$6),"",VLOOKUP($FA512,MOM,LOOKUPS!I$12,0)*$FB$6+VLOOKUP($FA512,STREV,LOOKUPS!I$10,0)*$FC$6+VLOOKUP($FA512,LTREV,LOOKUPS!I$9,0)*$FD$6+VLOOKUP($FA512,CFP,LOOKUPS!I$6,0)*$FE$6+VLOOKUP($FA512,EP,LOOKUPS!I$8,0)*$FF$6+VLOOKUP($FA512,BM,LOOKUPS!I$5,0)*$FG$6+VLOOKUP($FA512,DIV,LOOKUPS!I$7,0)*$FH$6++VLOOKUP($FA512,SIZE,LOOKUPS!I$11,0)*$FI$6)</f>
        <v>7.0183</v>
      </c>
      <c r="FI512" s="1">
        <f>IF(ISERROR(VLOOKUP($FA512,MOM,LOOKUPS!J$12,0)*$FB$6+VLOOKUP($FA512,STREV,LOOKUPS!J$10,0)*$FC$6+VLOOKUP($FA512,LTREV,LOOKUPS!J$9,0)*$FD$6+VLOOKUP($FA512,CFP,LOOKUPS!J$6,0)*$FE$6+VLOOKUP($FA512,EP,LOOKUPS!J$8,0)*$FF$6+VLOOKUP($FA512,BM,LOOKUPS!J$5,0)*$FG$6+VLOOKUP($FA512,DIV,LOOKUPS!J$7,0)*$FH$6++VLOOKUP($FA512,SIZE,LOOKUPS!J$11,0)*$FI$6),"",VLOOKUP($FA512,MOM,LOOKUPS!J$12,0)*$FB$6+VLOOKUP($FA512,STREV,LOOKUPS!J$10,0)*$FC$6+VLOOKUP($FA512,LTREV,LOOKUPS!J$9,0)*$FD$6+VLOOKUP($FA512,CFP,LOOKUPS!J$6,0)*$FE$6+VLOOKUP($FA512,EP,LOOKUPS!J$8,0)*$FF$6+VLOOKUP($FA512,BM,LOOKUPS!J$5,0)*$FG$6+VLOOKUP($FA512,DIV,LOOKUPS!J$7,0)*$FH$6++VLOOKUP($FA512,SIZE,LOOKUPS!J$11,0)*$FI$6)</f>
        <v>6.7735000000000003</v>
      </c>
      <c r="FJ512" s="1">
        <f>IF(ISERROR(VLOOKUP($FA512,MOM,LOOKUPS!K$12,0)*$FB$6+VLOOKUP($FA512,STREV,LOOKUPS!K$10,0)*$FC$6+VLOOKUP($FA512,LTREV,LOOKUPS!K$9,0)*$FD$6+VLOOKUP($FA512,CFP,LOOKUPS!K$6,0)*$FE$6+VLOOKUP($FA512,EP,LOOKUPS!K$8,0)*$FF$6+VLOOKUP($FA512,BM,LOOKUPS!K$5,0)*$FG$6+VLOOKUP($FA512,DIV,LOOKUPS!K$7,0)*$FH$6++VLOOKUP($FA512,SIZE,LOOKUPS!K$11,0)*$FI$6),"",VLOOKUP($FA512,MOM,LOOKUPS!K$12,0)*$FB$6+VLOOKUP($FA512,STREV,LOOKUPS!K$10,0)*$FC$6+VLOOKUP($FA512,LTREV,LOOKUPS!K$9,0)*$FD$6+VLOOKUP($FA512,CFP,LOOKUPS!K$6,0)*$FE$6+VLOOKUP($FA512,EP,LOOKUPS!K$8,0)*$FF$6+VLOOKUP($FA512,BM,LOOKUPS!K$5,0)*$FG$6+VLOOKUP($FA512,DIV,LOOKUPS!K$7,0)*$FH$6++VLOOKUP($FA512,SIZE,LOOKUPS!K$11,0)*$FI$6)</f>
        <v>7.8870000000000005</v>
      </c>
      <c r="FK512" s="1">
        <f>IF(ISERROR(VLOOKUP($FA512,MOM,LOOKUPS!L$12,0)*$FB$6+VLOOKUP($FA512,STREV,LOOKUPS!L$10,0)*$FC$6+VLOOKUP($FA512,LTREV,LOOKUPS!L$9,0)*$FD$6+VLOOKUP($FA512,CFP,LOOKUPS!L$6,0)*$FE$6+VLOOKUP($FA512,EP,LOOKUPS!L$8,0)*$FF$6+VLOOKUP($FA512,BM,LOOKUPS!L$5,0)*$FG$6+VLOOKUP($FA512,DIV,LOOKUPS!L$7,0)*$FH$6++VLOOKUP($FA512,SIZE,LOOKUPS!L$11,0)*$FI$6),"",VLOOKUP($FA512,MOM,LOOKUPS!L$12,0)*$FB$6+VLOOKUP($FA512,STREV,LOOKUPS!L$10,0)*$FC$6+VLOOKUP($FA512,LTREV,LOOKUPS!L$9,0)*$FD$6+VLOOKUP($FA512,CFP,LOOKUPS!L$6,0)*$FE$6+VLOOKUP($FA512,EP,LOOKUPS!L$8,0)*$FF$6+VLOOKUP($FA512,BM,LOOKUPS!L$5,0)*$FG$6+VLOOKUP($FA512,DIV,LOOKUPS!L$7,0)*$FH$6++VLOOKUP($FA512,SIZE,LOOKUPS!L$11,0)*$FI$6)</f>
        <v>7.3386000000000005</v>
      </c>
    </row>
    <row r="513" spans="1:167" x14ac:dyDescent="0.3">
      <c r="A513" s="1">
        <v>196812</v>
      </c>
      <c r="B513" s="1">
        <v>-1.77</v>
      </c>
      <c r="C513" s="1">
        <v>0.03</v>
      </c>
      <c r="D513" s="1">
        <v>-0.26</v>
      </c>
      <c r="E513" s="1">
        <v>0.71</v>
      </c>
      <c r="F513" s="1">
        <v>0.97</v>
      </c>
      <c r="G513" s="1">
        <v>1.46</v>
      </c>
      <c r="H513" s="1">
        <v>1.02</v>
      </c>
      <c r="I513" s="1">
        <v>0.74</v>
      </c>
      <c r="J513" s="1">
        <v>1.1299999999999999</v>
      </c>
      <c r="K513" s="1">
        <v>0.9</v>
      </c>
      <c r="M513" s="1">
        <v>196801</v>
      </c>
      <c r="N513" s="1">
        <v>5.17</v>
      </c>
      <c r="O513" s="1">
        <v>4.17</v>
      </c>
      <c r="P513" s="1">
        <v>2.77</v>
      </c>
      <c r="Q513" s="1">
        <v>2.0699999999999998</v>
      </c>
      <c r="R513" s="1">
        <v>0.45</v>
      </c>
      <c r="S513" s="1">
        <v>2.87</v>
      </c>
      <c r="T513" s="1">
        <v>2.61</v>
      </c>
      <c r="U513" s="1">
        <v>1.97</v>
      </c>
      <c r="V513" s="1">
        <v>0.35</v>
      </c>
      <c r="W513" s="1">
        <v>0.96</v>
      </c>
      <c r="Y513" s="1">
        <v>197212</v>
      </c>
      <c r="Z513" s="1">
        <v>-4</v>
      </c>
      <c r="AA513" s="1">
        <v>-3.16</v>
      </c>
      <c r="AB513" s="1">
        <v>-2.6</v>
      </c>
      <c r="AC513" s="1">
        <v>-3.58</v>
      </c>
      <c r="AD513" s="1">
        <v>-0.77</v>
      </c>
      <c r="AE513" s="1">
        <v>-2.46</v>
      </c>
      <c r="AF513" s="1">
        <v>-0.61</v>
      </c>
      <c r="AG513" s="1">
        <v>-0.03</v>
      </c>
      <c r="AH513" s="1">
        <v>-1.0900000000000001</v>
      </c>
      <c r="AI513" s="1">
        <v>-1.23</v>
      </c>
      <c r="AK513">
        <v>199306</v>
      </c>
      <c r="AL513">
        <v>2.95</v>
      </c>
      <c r="AM513">
        <v>0.23</v>
      </c>
      <c r="AN513">
        <v>1.18</v>
      </c>
      <c r="AO513">
        <v>1.07</v>
      </c>
      <c r="AP513">
        <v>-0.14000000000000001</v>
      </c>
      <c r="AQ513">
        <v>0.82</v>
      </c>
      <c r="AR513">
        <v>1.21</v>
      </c>
      <c r="AS513">
        <v>1.28</v>
      </c>
      <c r="AT513">
        <v>1.23</v>
      </c>
      <c r="AU513">
        <v>-0.03</v>
      </c>
      <c r="AV513">
        <v>-0.32</v>
      </c>
      <c r="AW513">
        <v>1.19</v>
      </c>
      <c r="AX513">
        <v>0.38</v>
      </c>
      <c r="AY513">
        <v>1.93</v>
      </c>
      <c r="AZ513">
        <v>0.54</v>
      </c>
      <c r="BA513">
        <v>1.94</v>
      </c>
      <c r="BB513">
        <v>0.65</v>
      </c>
      <c r="BC513">
        <v>0.57999999999999996</v>
      </c>
      <c r="BD513">
        <v>1.67</v>
      </c>
      <c r="BF513" s="1">
        <v>199306</v>
      </c>
      <c r="BG513" s="1">
        <v>2.79</v>
      </c>
      <c r="BH513" s="1">
        <v>0.46</v>
      </c>
      <c r="BI513" s="1">
        <v>0.35</v>
      </c>
      <c r="BJ513" s="1">
        <v>1.51</v>
      </c>
      <c r="BK513" s="1">
        <v>0.56999999999999995</v>
      </c>
      <c r="BL513" s="1">
        <v>-0.05</v>
      </c>
      <c r="BM513" s="1">
        <v>-0.09</v>
      </c>
      <c r="BN513" s="1">
        <v>1.19</v>
      </c>
      <c r="BO513" s="1">
        <v>1.78</v>
      </c>
      <c r="BP513" s="1">
        <v>0.73</v>
      </c>
      <c r="BQ513" s="1">
        <v>0.34</v>
      </c>
      <c r="BR513" s="1">
        <v>0.06</v>
      </c>
      <c r="BS513" s="1">
        <v>-0.15</v>
      </c>
      <c r="BT513" s="1">
        <v>0.63</v>
      </c>
      <c r="BU513" s="1">
        <v>-0.82</v>
      </c>
      <c r="BV513" s="1">
        <v>1.7</v>
      </c>
      <c r="BW513" s="1">
        <v>0.63</v>
      </c>
      <c r="BX513" s="1">
        <v>1.73</v>
      </c>
      <c r="BY513" s="1">
        <v>1.81</v>
      </c>
      <c r="CA513" s="1">
        <v>196806</v>
      </c>
      <c r="CB513" s="1">
        <v>-1.31</v>
      </c>
      <c r="CC513" s="1">
        <v>0.23</v>
      </c>
      <c r="CD513" s="1">
        <v>2.56</v>
      </c>
      <c r="CE513" s="1">
        <v>1.88</v>
      </c>
      <c r="CF513" s="1">
        <v>-0.28999999999999998</v>
      </c>
      <c r="CG513" s="1">
        <v>2.21</v>
      </c>
      <c r="CH513" s="1">
        <v>2.59</v>
      </c>
      <c r="CI513" s="1">
        <v>2.5099999999999998</v>
      </c>
      <c r="CJ513" s="1">
        <v>1.42</v>
      </c>
      <c r="CK513" s="1">
        <v>-1.28</v>
      </c>
      <c r="CL513" s="1">
        <v>0.94</v>
      </c>
      <c r="CM513" s="1">
        <v>1.53</v>
      </c>
      <c r="CN513" s="1">
        <v>2.83</v>
      </c>
      <c r="CO513" s="1">
        <v>2.27</v>
      </c>
      <c r="CP513" s="1">
        <v>2.9</v>
      </c>
      <c r="CQ513" s="1">
        <v>2.2200000000000002</v>
      </c>
      <c r="CR513" s="1">
        <v>2.75</v>
      </c>
      <c r="CS513" s="1">
        <v>1.46</v>
      </c>
      <c r="CT513" s="1">
        <v>1.37</v>
      </c>
      <c r="CV513" s="1">
        <v>196906</v>
      </c>
      <c r="CW513" s="1">
        <v>-14.88</v>
      </c>
      <c r="CX513" s="1">
        <v>-11.99</v>
      </c>
      <c r="CY513" s="1">
        <v>-9.83</v>
      </c>
      <c r="CZ513" s="1">
        <v>-7.83</v>
      </c>
      <c r="DA513" s="1">
        <v>-12.22</v>
      </c>
      <c r="DB513" s="1">
        <v>-11.04</v>
      </c>
      <c r="DC513" s="1">
        <v>-9.65</v>
      </c>
      <c r="DD513" s="1">
        <v>-9.3699999999999992</v>
      </c>
      <c r="DE513" s="1">
        <v>-7</v>
      </c>
      <c r="DF513" s="1">
        <v>-12.16</v>
      </c>
      <c r="DG513" s="1">
        <v>-12.29</v>
      </c>
      <c r="DH513" s="1">
        <v>-11.46</v>
      </c>
      <c r="DI513" s="1">
        <v>-10.57</v>
      </c>
      <c r="DJ513" s="1">
        <v>-9.57</v>
      </c>
      <c r="DK513" s="1">
        <v>-9.75</v>
      </c>
      <c r="DL513" s="1">
        <v>-9.34</v>
      </c>
      <c r="DM513" s="1">
        <v>-9.4</v>
      </c>
      <c r="DN513" s="1">
        <v>-7.95</v>
      </c>
      <c r="DO513" s="1">
        <v>-6.18</v>
      </c>
      <c r="DQ513" s="1">
        <v>196806</v>
      </c>
      <c r="DR513" s="1">
        <v>-99.99</v>
      </c>
      <c r="DS513" s="1">
        <v>1.52</v>
      </c>
      <c r="DT513" s="1">
        <v>1.44</v>
      </c>
      <c r="DU513" s="1">
        <v>2.09</v>
      </c>
      <c r="DV513" s="1">
        <v>1.75</v>
      </c>
      <c r="DW513" s="1">
        <v>0.52</v>
      </c>
      <c r="DX513" s="1">
        <v>1.23</v>
      </c>
      <c r="DY513" s="1">
        <v>2.31</v>
      </c>
      <c r="DZ513" s="1">
        <v>2.09</v>
      </c>
      <c r="EA513" s="1">
        <v>2.29</v>
      </c>
      <c r="EB513" s="1">
        <v>0.04</v>
      </c>
      <c r="EC513" s="1">
        <v>0.22</v>
      </c>
      <c r="ED513" s="1">
        <v>0.87</v>
      </c>
      <c r="EE513" s="1">
        <v>2.31</v>
      </c>
      <c r="EF513" s="1">
        <v>0.18</v>
      </c>
      <c r="EG513" s="1">
        <v>2.5499999999999998</v>
      </c>
      <c r="EH513" s="1">
        <v>2.0699999999999998</v>
      </c>
      <c r="EI513" s="1">
        <v>2.44</v>
      </c>
      <c r="EJ513" s="1">
        <v>1.74</v>
      </c>
      <c r="EL513">
        <v>196806</v>
      </c>
      <c r="EM513">
        <v>0.69</v>
      </c>
      <c r="EN513">
        <v>-0.18</v>
      </c>
      <c r="EO513">
        <v>0.68</v>
      </c>
      <c r="EP513">
        <v>0.43</v>
      </c>
      <c r="ER513" s="1">
        <v>196812</v>
      </c>
      <c r="ES513" s="1">
        <v>0.11</v>
      </c>
      <c r="EU513" s="1">
        <v>196801</v>
      </c>
      <c r="EV513" s="1">
        <v>3.96</v>
      </c>
      <c r="EX513" s="1">
        <v>197212</v>
      </c>
      <c r="EY513" s="1">
        <v>-2.2999999999999998</v>
      </c>
      <c r="FA513" s="1">
        <v>196812</v>
      </c>
      <c r="FB513" s="1">
        <f>IF(ISERROR(VLOOKUP($FA513,MOM,LOOKUPS!C$12,0)*$FB$6+VLOOKUP($FA513,STREV,LOOKUPS!C$10,0)*$FC$6+VLOOKUP($FA513,LTREV,LOOKUPS!C$9,0)*$FD$6+VLOOKUP($FA513,CFP,LOOKUPS!C$6,0)*$FE$6+VLOOKUP($FA513,EP,LOOKUPS!C$8,0)*$FF$6+VLOOKUP($FA513,BM,LOOKUPS!C$5,0)*$FG$6+VLOOKUP($FA513,DIV,LOOKUPS!C$7,0)*$FH$6++VLOOKUP($FA513,SIZE,LOOKUPS!C$11,0)*$FI$6),"",VLOOKUP($FA513,MOM,LOOKUPS!C$12,0)*$FB$6+VLOOKUP($FA513,STREV,LOOKUPS!C$10,0)*$FC$6+VLOOKUP($FA513,LTREV,LOOKUPS!C$9,0)*$FD$6+VLOOKUP($FA513,CFP,LOOKUPS!C$6,0)*$FE$6+VLOOKUP($FA513,EP,LOOKUPS!C$8,0)*$FF$6+VLOOKUP($FA513,BM,LOOKUPS!C$5,0)*$FG$6+VLOOKUP($FA513,DIV,LOOKUPS!C$7,0)*$FH$6++VLOOKUP($FA513,SIZE,LOOKUPS!C$11,0)*$FI$6)</f>
        <v>-0.43230000000000013</v>
      </c>
      <c r="FC513" s="1">
        <f>IF(ISERROR(VLOOKUP($FA513,MOM,LOOKUPS!D$12,0)*$FB$6+VLOOKUP($FA513,STREV,LOOKUPS!D$10,0)*$FC$6+VLOOKUP($FA513,LTREV,LOOKUPS!D$9,0)*$FD$6+VLOOKUP($FA513,CFP,LOOKUPS!D$6,0)*$FE$6+VLOOKUP($FA513,EP,LOOKUPS!D$8,0)*$FF$6+VLOOKUP($FA513,BM,LOOKUPS!D$5,0)*$FG$6+VLOOKUP($FA513,DIV,LOOKUPS!D$7,0)*$FH$6++VLOOKUP($FA513,SIZE,LOOKUPS!D$11,0)*$FI$6),"",VLOOKUP($FA513,MOM,LOOKUPS!D$12,0)*$FB$6+VLOOKUP($FA513,STREV,LOOKUPS!D$10,0)*$FC$6+VLOOKUP($FA513,LTREV,LOOKUPS!D$9,0)*$FD$6+VLOOKUP($FA513,CFP,LOOKUPS!D$6,0)*$FE$6+VLOOKUP($FA513,EP,LOOKUPS!D$8,0)*$FF$6+VLOOKUP($FA513,BM,LOOKUPS!D$5,0)*$FG$6+VLOOKUP($FA513,DIV,LOOKUPS!D$7,0)*$FH$6++VLOOKUP($FA513,SIZE,LOOKUPS!D$11,0)*$FI$6)</f>
        <v>-0.86880000000000002</v>
      </c>
      <c r="FD513" s="1">
        <f>IF(ISERROR(VLOOKUP($FA513,MOM,LOOKUPS!E$12,0)*$FB$6+VLOOKUP($FA513,STREV,LOOKUPS!E$10,0)*$FC$6+VLOOKUP($FA513,LTREV,LOOKUPS!E$9,0)*$FD$6+VLOOKUP($FA513,CFP,LOOKUPS!E$6,0)*$FE$6+VLOOKUP($FA513,EP,LOOKUPS!E$8,0)*$FF$6+VLOOKUP($FA513,BM,LOOKUPS!E$5,0)*$FG$6+VLOOKUP($FA513,DIV,LOOKUPS!E$7,0)*$FH$6++VLOOKUP($FA513,SIZE,LOOKUPS!E$11,0)*$FI$6),"",VLOOKUP($FA513,MOM,LOOKUPS!E$12,0)*$FB$6+VLOOKUP($FA513,STREV,LOOKUPS!E$10,0)*$FC$6+VLOOKUP($FA513,LTREV,LOOKUPS!E$9,0)*$FD$6+VLOOKUP($FA513,CFP,LOOKUPS!E$6,0)*$FE$6+VLOOKUP($FA513,EP,LOOKUPS!E$8,0)*$FF$6+VLOOKUP($FA513,BM,LOOKUPS!E$5,0)*$FG$6+VLOOKUP($FA513,DIV,LOOKUPS!E$7,0)*$FH$6++VLOOKUP($FA513,SIZE,LOOKUPS!E$11,0)*$FI$6)</f>
        <v>-1.0165000000000002</v>
      </c>
      <c r="FE513" s="1">
        <f>IF(ISERROR(VLOOKUP($FA513,MOM,LOOKUPS!F$12,0)*$FB$6+VLOOKUP($FA513,STREV,LOOKUPS!F$10,0)*$FC$6+VLOOKUP($FA513,LTREV,LOOKUPS!F$9,0)*$FD$6+VLOOKUP($FA513,CFP,LOOKUPS!F$6,0)*$FE$6+VLOOKUP($FA513,EP,LOOKUPS!F$8,0)*$FF$6+VLOOKUP($FA513,BM,LOOKUPS!F$5,0)*$FG$6+VLOOKUP($FA513,DIV,LOOKUPS!F$7,0)*$FH$6++VLOOKUP($FA513,SIZE,LOOKUPS!F$11,0)*$FI$6),"",VLOOKUP($FA513,MOM,LOOKUPS!F$12,0)*$FB$6+VLOOKUP($FA513,STREV,LOOKUPS!F$10,0)*$FC$6+VLOOKUP($FA513,LTREV,LOOKUPS!F$9,0)*$FD$6+VLOOKUP($FA513,CFP,LOOKUPS!F$6,0)*$FE$6+VLOOKUP($FA513,EP,LOOKUPS!F$8,0)*$FF$6+VLOOKUP($FA513,BM,LOOKUPS!F$5,0)*$FG$6+VLOOKUP($FA513,DIV,LOOKUPS!F$7,0)*$FH$6++VLOOKUP($FA513,SIZE,LOOKUPS!F$11,0)*$FI$6)</f>
        <v>-0.24779999999999996</v>
      </c>
      <c r="FF513" s="1">
        <f>IF(ISERROR(VLOOKUP($FA513,MOM,LOOKUPS!G$12,0)*$FB$6+VLOOKUP($FA513,STREV,LOOKUPS!G$10,0)*$FC$6+VLOOKUP($FA513,LTREV,LOOKUPS!G$9,0)*$FD$6+VLOOKUP($FA513,CFP,LOOKUPS!G$6,0)*$FE$6+VLOOKUP($FA513,EP,LOOKUPS!G$8,0)*$FF$6+VLOOKUP($FA513,BM,LOOKUPS!G$5,0)*$FG$6+VLOOKUP($FA513,DIV,LOOKUPS!G$7,0)*$FH$6++VLOOKUP($FA513,SIZE,LOOKUPS!G$11,0)*$FI$6),"",VLOOKUP($FA513,MOM,LOOKUPS!G$12,0)*$FB$6+VLOOKUP($FA513,STREV,LOOKUPS!G$10,0)*$FC$6+VLOOKUP($FA513,LTREV,LOOKUPS!G$9,0)*$FD$6+VLOOKUP($FA513,CFP,LOOKUPS!G$6,0)*$FE$6+VLOOKUP($FA513,EP,LOOKUPS!G$8,0)*$FF$6+VLOOKUP($FA513,BM,LOOKUPS!G$5,0)*$FG$6+VLOOKUP($FA513,DIV,LOOKUPS!G$7,0)*$FH$6++VLOOKUP($FA513,SIZE,LOOKUPS!G$11,0)*$FI$6)</f>
        <v>-8.8200000000000028E-2</v>
      </c>
      <c r="FG513" s="1">
        <f>IF(ISERROR(VLOOKUP($FA513,MOM,LOOKUPS!H$12,0)*$FB$6+VLOOKUP($FA513,STREV,LOOKUPS!H$10,0)*$FC$6+VLOOKUP($FA513,LTREV,LOOKUPS!H$9,0)*$FD$6+VLOOKUP($FA513,CFP,LOOKUPS!H$6,0)*$FE$6+VLOOKUP($FA513,EP,LOOKUPS!H$8,0)*$FF$6+VLOOKUP($FA513,BM,LOOKUPS!H$5,0)*$FG$6+VLOOKUP($FA513,DIV,LOOKUPS!H$7,0)*$FH$6++VLOOKUP($FA513,SIZE,LOOKUPS!H$11,0)*$FI$6),"",VLOOKUP($FA513,MOM,LOOKUPS!H$12,0)*$FB$6+VLOOKUP($FA513,STREV,LOOKUPS!H$10,0)*$FC$6+VLOOKUP($FA513,LTREV,LOOKUPS!H$9,0)*$FD$6+VLOOKUP($FA513,CFP,LOOKUPS!H$6,0)*$FE$6+VLOOKUP($FA513,EP,LOOKUPS!H$8,0)*$FF$6+VLOOKUP($FA513,BM,LOOKUPS!H$5,0)*$FG$6+VLOOKUP($FA513,DIV,LOOKUPS!H$7,0)*$FH$6++VLOOKUP($FA513,SIZE,LOOKUPS!H$11,0)*$FI$6)</f>
        <v>0.72629999999999995</v>
      </c>
      <c r="FH513" s="1">
        <f>IF(ISERROR(VLOOKUP($FA513,MOM,LOOKUPS!I$12,0)*$FB$6+VLOOKUP($FA513,STREV,LOOKUPS!I$10,0)*$FC$6+VLOOKUP($FA513,LTREV,LOOKUPS!I$9,0)*$FD$6+VLOOKUP($FA513,CFP,LOOKUPS!I$6,0)*$FE$6+VLOOKUP($FA513,EP,LOOKUPS!I$8,0)*$FF$6+VLOOKUP($FA513,BM,LOOKUPS!I$5,0)*$FG$6+VLOOKUP($FA513,DIV,LOOKUPS!I$7,0)*$FH$6++VLOOKUP($FA513,SIZE,LOOKUPS!I$11,0)*$FI$6),"",VLOOKUP($FA513,MOM,LOOKUPS!I$12,0)*$FB$6+VLOOKUP($FA513,STREV,LOOKUPS!I$10,0)*$FC$6+VLOOKUP($FA513,LTREV,LOOKUPS!I$9,0)*$FD$6+VLOOKUP($FA513,CFP,LOOKUPS!I$6,0)*$FE$6+VLOOKUP($FA513,EP,LOOKUPS!I$8,0)*$FF$6+VLOOKUP($FA513,BM,LOOKUPS!I$5,0)*$FG$6+VLOOKUP($FA513,DIV,LOOKUPS!I$7,0)*$FH$6++VLOOKUP($FA513,SIZE,LOOKUPS!I$11,0)*$FI$6)</f>
        <v>0.36929999999999991</v>
      </c>
      <c r="FI513" s="1">
        <f>IF(ISERROR(VLOOKUP($FA513,MOM,LOOKUPS!J$12,0)*$FB$6+VLOOKUP($FA513,STREV,LOOKUPS!J$10,0)*$FC$6+VLOOKUP($FA513,LTREV,LOOKUPS!J$9,0)*$FD$6+VLOOKUP($FA513,CFP,LOOKUPS!J$6,0)*$FE$6+VLOOKUP($FA513,EP,LOOKUPS!J$8,0)*$FF$6+VLOOKUP($FA513,BM,LOOKUPS!J$5,0)*$FG$6+VLOOKUP($FA513,DIV,LOOKUPS!J$7,0)*$FH$6++VLOOKUP($FA513,SIZE,LOOKUPS!J$11,0)*$FI$6),"",VLOOKUP($FA513,MOM,LOOKUPS!J$12,0)*$FB$6+VLOOKUP($FA513,STREV,LOOKUPS!J$10,0)*$FC$6+VLOOKUP($FA513,LTREV,LOOKUPS!J$9,0)*$FD$6+VLOOKUP($FA513,CFP,LOOKUPS!J$6,0)*$FE$6+VLOOKUP($FA513,EP,LOOKUPS!J$8,0)*$FF$6+VLOOKUP($FA513,BM,LOOKUPS!J$5,0)*$FG$6+VLOOKUP($FA513,DIV,LOOKUPS!J$7,0)*$FH$6++VLOOKUP($FA513,SIZE,LOOKUPS!J$11,0)*$FI$6)</f>
        <v>0.38439999999999996</v>
      </c>
      <c r="FJ513" s="1">
        <f>IF(ISERROR(VLOOKUP($FA513,MOM,LOOKUPS!K$12,0)*$FB$6+VLOOKUP($FA513,STREV,LOOKUPS!K$10,0)*$FC$6+VLOOKUP($FA513,LTREV,LOOKUPS!K$9,0)*$FD$6+VLOOKUP($FA513,CFP,LOOKUPS!K$6,0)*$FE$6+VLOOKUP($FA513,EP,LOOKUPS!K$8,0)*$FF$6+VLOOKUP($FA513,BM,LOOKUPS!K$5,0)*$FG$6+VLOOKUP($FA513,DIV,LOOKUPS!K$7,0)*$FH$6++VLOOKUP($FA513,SIZE,LOOKUPS!K$11,0)*$FI$6),"",VLOOKUP($FA513,MOM,LOOKUPS!K$12,0)*$FB$6+VLOOKUP($FA513,STREV,LOOKUPS!K$10,0)*$FC$6+VLOOKUP($FA513,LTREV,LOOKUPS!K$9,0)*$FD$6+VLOOKUP($FA513,CFP,LOOKUPS!K$6,0)*$FE$6+VLOOKUP($FA513,EP,LOOKUPS!K$8,0)*$FF$6+VLOOKUP($FA513,BM,LOOKUPS!K$5,0)*$FG$6+VLOOKUP($FA513,DIV,LOOKUPS!K$7,0)*$FH$6++VLOOKUP($FA513,SIZE,LOOKUPS!K$11,0)*$FI$6)</f>
        <v>0.89420000000000011</v>
      </c>
      <c r="FK513" s="1">
        <f>IF(ISERROR(VLOOKUP($FA513,MOM,LOOKUPS!L$12,0)*$FB$6+VLOOKUP($FA513,STREV,LOOKUPS!L$10,0)*$FC$6+VLOOKUP($FA513,LTREV,LOOKUPS!L$9,0)*$FD$6+VLOOKUP($FA513,CFP,LOOKUPS!L$6,0)*$FE$6+VLOOKUP($FA513,EP,LOOKUPS!L$8,0)*$FF$6+VLOOKUP($FA513,BM,LOOKUPS!L$5,0)*$FG$6+VLOOKUP($FA513,DIV,LOOKUPS!L$7,0)*$FH$6++VLOOKUP($FA513,SIZE,LOOKUPS!L$11,0)*$FI$6),"",VLOOKUP($FA513,MOM,LOOKUPS!L$12,0)*$FB$6+VLOOKUP($FA513,STREV,LOOKUPS!L$10,0)*$FC$6+VLOOKUP($FA513,LTREV,LOOKUPS!L$9,0)*$FD$6+VLOOKUP($FA513,CFP,LOOKUPS!L$6,0)*$FE$6+VLOOKUP($FA513,EP,LOOKUPS!L$8,0)*$FF$6+VLOOKUP($FA513,BM,LOOKUPS!L$5,0)*$FG$6+VLOOKUP($FA513,DIV,LOOKUPS!L$7,0)*$FH$6++VLOOKUP($FA513,SIZE,LOOKUPS!L$11,0)*$FI$6)</f>
        <v>2.0778000000000003</v>
      </c>
    </row>
    <row r="514" spans="1:167" x14ac:dyDescent="0.3">
      <c r="A514" s="1">
        <v>196901</v>
      </c>
      <c r="B514" s="1">
        <v>-0.95</v>
      </c>
      <c r="C514" s="1">
        <v>0.6</v>
      </c>
      <c r="D514" s="1">
        <v>0.31</v>
      </c>
      <c r="E514" s="1">
        <v>-0.66</v>
      </c>
      <c r="F514" s="1">
        <v>0.05</v>
      </c>
      <c r="G514" s="1">
        <v>-0.96</v>
      </c>
      <c r="H514" s="1">
        <v>-0.37</v>
      </c>
      <c r="I514" s="1">
        <v>-0.8</v>
      </c>
      <c r="J514" s="1">
        <v>0.09</v>
      </c>
      <c r="K514" s="1">
        <v>-0.79</v>
      </c>
      <c r="M514" s="1">
        <v>196802</v>
      </c>
      <c r="N514" s="1">
        <v>-7.02</v>
      </c>
      <c r="O514" s="1">
        <v>-6.48</v>
      </c>
      <c r="P514" s="1">
        <v>-5.23</v>
      </c>
      <c r="Q514" s="1">
        <v>-4.8499999999999996</v>
      </c>
      <c r="R514" s="1">
        <v>-4.32</v>
      </c>
      <c r="S514" s="1">
        <v>-4.01</v>
      </c>
      <c r="T514" s="1">
        <v>-4.72</v>
      </c>
      <c r="U514" s="1">
        <v>-5.31</v>
      </c>
      <c r="V514" s="1">
        <v>-4.49</v>
      </c>
      <c r="W514" s="1">
        <v>-8.0500000000000007</v>
      </c>
      <c r="Y514" s="1">
        <v>197301</v>
      </c>
      <c r="Z514" s="1">
        <v>-0.19</v>
      </c>
      <c r="AA514" s="1">
        <v>-0.63</v>
      </c>
      <c r="AB514" s="1">
        <v>-4.21</v>
      </c>
      <c r="AC514" s="1">
        <v>-3.14</v>
      </c>
      <c r="AD514" s="1">
        <v>-2.14</v>
      </c>
      <c r="AE514" s="1">
        <v>-3.52</v>
      </c>
      <c r="AF514" s="1">
        <v>-4.7699999999999996</v>
      </c>
      <c r="AG514" s="1">
        <v>-4.6500000000000004</v>
      </c>
      <c r="AH514" s="1">
        <v>-6.3</v>
      </c>
      <c r="AI514" s="1">
        <v>-8.7899999999999991</v>
      </c>
      <c r="AK514">
        <v>199307</v>
      </c>
      <c r="AL514">
        <v>0.87</v>
      </c>
      <c r="AM514">
        <v>-0.03</v>
      </c>
      <c r="AN514">
        <v>1.64</v>
      </c>
      <c r="AO514">
        <v>0.95</v>
      </c>
      <c r="AP514">
        <v>-0.35</v>
      </c>
      <c r="AQ514">
        <v>1.34</v>
      </c>
      <c r="AR514">
        <v>1.48</v>
      </c>
      <c r="AS514">
        <v>1.1000000000000001</v>
      </c>
      <c r="AT514">
        <v>1.0900000000000001</v>
      </c>
      <c r="AU514">
        <v>0.4</v>
      </c>
      <c r="AV514">
        <v>-1.46</v>
      </c>
      <c r="AW514">
        <v>0.82</v>
      </c>
      <c r="AX514">
        <v>1.93</v>
      </c>
      <c r="AY514">
        <v>2.16</v>
      </c>
      <c r="AZ514">
        <v>0.75</v>
      </c>
      <c r="BA514">
        <v>1.63</v>
      </c>
      <c r="BB514">
        <v>0.59</v>
      </c>
      <c r="BC514">
        <v>1.05</v>
      </c>
      <c r="BD514">
        <v>1.1200000000000001</v>
      </c>
      <c r="BF514" s="1">
        <v>199307</v>
      </c>
      <c r="BG514" s="1">
        <v>1.25</v>
      </c>
      <c r="BH514" s="1">
        <v>0.15</v>
      </c>
      <c r="BI514" s="1">
        <v>0.7</v>
      </c>
      <c r="BJ514" s="1">
        <v>1.58</v>
      </c>
      <c r="BK514" s="1">
        <v>0.06</v>
      </c>
      <c r="BL514" s="1">
        <v>0.31</v>
      </c>
      <c r="BM514" s="1">
        <v>0.42</v>
      </c>
      <c r="BN514" s="1">
        <v>0.95</v>
      </c>
      <c r="BO514" s="1">
        <v>2.0499999999999998</v>
      </c>
      <c r="BP514" s="1">
        <v>0.3</v>
      </c>
      <c r="BQ514" s="1">
        <v>-0.26</v>
      </c>
      <c r="BR514" s="1">
        <v>0.38</v>
      </c>
      <c r="BS514" s="1">
        <v>0.24</v>
      </c>
      <c r="BT514" s="1">
        <v>1.1200000000000001</v>
      </c>
      <c r="BU514" s="1">
        <v>-0.31</v>
      </c>
      <c r="BV514" s="1">
        <v>1.72</v>
      </c>
      <c r="BW514" s="1">
        <v>0.13</v>
      </c>
      <c r="BX514" s="1">
        <v>1.81</v>
      </c>
      <c r="BY514" s="1">
        <v>2.2000000000000002</v>
      </c>
      <c r="CA514" s="1">
        <v>196807</v>
      </c>
      <c r="CB514" s="1">
        <v>1.36</v>
      </c>
      <c r="CC514" s="1">
        <v>-5.17</v>
      </c>
      <c r="CD514" s="1">
        <v>-2.82</v>
      </c>
      <c r="CE514" s="1">
        <v>0.46</v>
      </c>
      <c r="CF514" s="1">
        <v>-5.68</v>
      </c>
      <c r="CG514" s="1">
        <v>-3.77</v>
      </c>
      <c r="CH514" s="1">
        <v>-2.89</v>
      </c>
      <c r="CI514" s="1">
        <v>-0.73</v>
      </c>
      <c r="CJ514" s="1">
        <v>0.59</v>
      </c>
      <c r="CK514" s="1">
        <v>-5.41</v>
      </c>
      <c r="CL514" s="1">
        <v>-6.01</v>
      </c>
      <c r="CM514" s="1">
        <v>-3.82</v>
      </c>
      <c r="CN514" s="1">
        <v>-3.72</v>
      </c>
      <c r="CO514" s="1">
        <v>-3.23</v>
      </c>
      <c r="CP514" s="1">
        <v>-2.56</v>
      </c>
      <c r="CQ514" s="1">
        <v>-1.67</v>
      </c>
      <c r="CR514" s="1">
        <v>0.18</v>
      </c>
      <c r="CS514" s="1">
        <v>0.04</v>
      </c>
      <c r="CT514" s="1">
        <v>1.1200000000000001</v>
      </c>
      <c r="CV514" s="1">
        <v>196907</v>
      </c>
      <c r="CW514" s="1">
        <v>-12.71</v>
      </c>
      <c r="CX514" s="1">
        <v>-9.84</v>
      </c>
      <c r="CY514" s="1">
        <v>-8.59</v>
      </c>
      <c r="CZ514" s="1">
        <v>-5.98</v>
      </c>
      <c r="DA514" s="1">
        <v>-9.76</v>
      </c>
      <c r="DB514" s="1">
        <v>-10.18</v>
      </c>
      <c r="DC514" s="1">
        <v>-8.17</v>
      </c>
      <c r="DD514" s="1">
        <v>-7.44</v>
      </c>
      <c r="DE514" s="1">
        <v>-5.22</v>
      </c>
      <c r="DF514" s="1">
        <v>-9.3699999999999992</v>
      </c>
      <c r="DG514" s="1">
        <v>-10.15</v>
      </c>
      <c r="DH514" s="1">
        <v>-10.01</v>
      </c>
      <c r="DI514" s="1">
        <v>-10.35</v>
      </c>
      <c r="DJ514" s="1">
        <v>-8.14</v>
      </c>
      <c r="DK514" s="1">
        <v>-8.19</v>
      </c>
      <c r="DL514" s="1">
        <v>-7.44</v>
      </c>
      <c r="DM514" s="1">
        <v>-7.44</v>
      </c>
      <c r="DN514" s="1">
        <v>-5.79</v>
      </c>
      <c r="DO514" s="1">
        <v>-4.7</v>
      </c>
      <c r="DQ514" s="1">
        <v>196807</v>
      </c>
      <c r="DR514" s="1">
        <v>-99.99</v>
      </c>
      <c r="DS514" s="1">
        <v>-2.04</v>
      </c>
      <c r="DT514" s="1">
        <v>-4.46</v>
      </c>
      <c r="DU514" s="1">
        <v>-2.56</v>
      </c>
      <c r="DV514" s="1">
        <v>-2.1</v>
      </c>
      <c r="DW514" s="1">
        <v>-3.35</v>
      </c>
      <c r="DX514" s="1">
        <v>-3.7</v>
      </c>
      <c r="DY514" s="1">
        <v>-3.99</v>
      </c>
      <c r="DZ514" s="1">
        <v>-2.5499999999999998</v>
      </c>
      <c r="EA514" s="1">
        <v>-1.56</v>
      </c>
      <c r="EB514" s="1">
        <v>-3.63</v>
      </c>
      <c r="EC514" s="1">
        <v>-1.71</v>
      </c>
      <c r="ED514" s="1">
        <v>-5.08</v>
      </c>
      <c r="EE514" s="1">
        <v>-2.71</v>
      </c>
      <c r="EF514" s="1">
        <v>-4.8899999999999997</v>
      </c>
      <c r="EG514" s="1">
        <v>-5.45</v>
      </c>
      <c r="EH514" s="1">
        <v>-2.58</v>
      </c>
      <c r="EI514" s="1">
        <v>-2.31</v>
      </c>
      <c r="EJ514" s="1">
        <v>-2.79</v>
      </c>
      <c r="EL514">
        <v>196807</v>
      </c>
      <c r="EM514">
        <v>-2.72</v>
      </c>
      <c r="EN514">
        <v>-1.3</v>
      </c>
      <c r="EO514">
        <v>5.41</v>
      </c>
      <c r="EP514">
        <v>0.48</v>
      </c>
      <c r="ER514" s="1">
        <v>196901</v>
      </c>
      <c r="ES514" s="1">
        <v>-0.15</v>
      </c>
      <c r="EU514" s="1">
        <v>196802</v>
      </c>
      <c r="EV514" s="1">
        <v>-0.81</v>
      </c>
      <c r="EX514" s="1">
        <v>197301</v>
      </c>
      <c r="EY514" s="1">
        <v>0.02</v>
      </c>
      <c r="FA514" s="1">
        <v>196901</v>
      </c>
      <c r="FB514" s="1">
        <f>IF(ISERROR(VLOOKUP($FA514,MOM,LOOKUPS!C$12,0)*$FB$6+VLOOKUP($FA514,STREV,LOOKUPS!C$10,0)*$FC$6+VLOOKUP($FA514,LTREV,LOOKUPS!C$9,0)*$FD$6+VLOOKUP($FA514,CFP,LOOKUPS!C$6,0)*$FE$6+VLOOKUP($FA514,EP,LOOKUPS!C$8,0)*$FF$6+VLOOKUP($FA514,BM,LOOKUPS!C$5,0)*$FG$6+VLOOKUP($FA514,DIV,LOOKUPS!C$7,0)*$FH$6++VLOOKUP($FA514,SIZE,LOOKUPS!C$11,0)*$FI$6),"",VLOOKUP($FA514,MOM,LOOKUPS!C$12,0)*$FB$6+VLOOKUP($FA514,STREV,LOOKUPS!C$10,0)*$FC$6+VLOOKUP($FA514,LTREV,LOOKUPS!C$9,0)*$FD$6+VLOOKUP($FA514,CFP,LOOKUPS!C$6,0)*$FE$6+VLOOKUP($FA514,EP,LOOKUPS!C$8,0)*$FF$6+VLOOKUP($FA514,BM,LOOKUPS!C$5,0)*$FG$6+VLOOKUP($FA514,DIV,LOOKUPS!C$7,0)*$FH$6++VLOOKUP($FA514,SIZE,LOOKUPS!C$11,0)*$FI$6)</f>
        <v>-1.1413</v>
      </c>
      <c r="FC514" s="1">
        <f>IF(ISERROR(VLOOKUP($FA514,MOM,LOOKUPS!D$12,0)*$FB$6+VLOOKUP($FA514,STREV,LOOKUPS!D$10,0)*$FC$6+VLOOKUP($FA514,LTREV,LOOKUPS!D$9,0)*$FD$6+VLOOKUP($FA514,CFP,LOOKUPS!D$6,0)*$FE$6+VLOOKUP($FA514,EP,LOOKUPS!D$8,0)*$FF$6+VLOOKUP($FA514,BM,LOOKUPS!D$5,0)*$FG$6+VLOOKUP($FA514,DIV,LOOKUPS!D$7,0)*$FH$6++VLOOKUP($FA514,SIZE,LOOKUPS!D$11,0)*$FI$6),"",VLOOKUP($FA514,MOM,LOOKUPS!D$12,0)*$FB$6+VLOOKUP($FA514,STREV,LOOKUPS!D$10,0)*$FC$6+VLOOKUP($FA514,LTREV,LOOKUPS!D$9,0)*$FD$6+VLOOKUP($FA514,CFP,LOOKUPS!D$6,0)*$FE$6+VLOOKUP($FA514,EP,LOOKUPS!D$8,0)*$FF$6+VLOOKUP($FA514,BM,LOOKUPS!D$5,0)*$FG$6+VLOOKUP($FA514,DIV,LOOKUPS!D$7,0)*$FH$6++VLOOKUP($FA514,SIZE,LOOKUPS!D$11,0)*$FI$6)</f>
        <v>-0.48900000000000005</v>
      </c>
      <c r="FD514" s="1">
        <f>IF(ISERROR(VLOOKUP($FA514,MOM,LOOKUPS!E$12,0)*$FB$6+VLOOKUP($FA514,STREV,LOOKUPS!E$10,0)*$FC$6+VLOOKUP($FA514,LTREV,LOOKUPS!E$9,0)*$FD$6+VLOOKUP($FA514,CFP,LOOKUPS!E$6,0)*$FE$6+VLOOKUP($FA514,EP,LOOKUPS!E$8,0)*$FF$6+VLOOKUP($FA514,BM,LOOKUPS!E$5,0)*$FG$6+VLOOKUP($FA514,DIV,LOOKUPS!E$7,0)*$FH$6++VLOOKUP($FA514,SIZE,LOOKUPS!E$11,0)*$FI$6),"",VLOOKUP($FA514,MOM,LOOKUPS!E$12,0)*$FB$6+VLOOKUP($FA514,STREV,LOOKUPS!E$10,0)*$FC$6+VLOOKUP($FA514,LTREV,LOOKUPS!E$9,0)*$FD$6+VLOOKUP($FA514,CFP,LOOKUPS!E$6,0)*$FE$6+VLOOKUP($FA514,EP,LOOKUPS!E$8,0)*$FF$6+VLOOKUP($FA514,BM,LOOKUPS!E$5,0)*$FG$6+VLOOKUP($FA514,DIV,LOOKUPS!E$7,0)*$FH$6++VLOOKUP($FA514,SIZE,LOOKUPS!E$11,0)*$FI$6)</f>
        <v>-0.77439999999999998</v>
      </c>
      <c r="FE514" s="1">
        <f>IF(ISERROR(VLOOKUP($FA514,MOM,LOOKUPS!F$12,0)*$FB$6+VLOOKUP($FA514,STREV,LOOKUPS!F$10,0)*$FC$6+VLOOKUP($FA514,LTREV,LOOKUPS!F$9,0)*$FD$6+VLOOKUP($FA514,CFP,LOOKUPS!F$6,0)*$FE$6+VLOOKUP($FA514,EP,LOOKUPS!F$8,0)*$FF$6+VLOOKUP($FA514,BM,LOOKUPS!F$5,0)*$FG$6+VLOOKUP($FA514,DIV,LOOKUPS!F$7,0)*$FH$6++VLOOKUP($FA514,SIZE,LOOKUPS!F$11,0)*$FI$6),"",VLOOKUP($FA514,MOM,LOOKUPS!F$12,0)*$FB$6+VLOOKUP($FA514,STREV,LOOKUPS!F$10,0)*$FC$6+VLOOKUP($FA514,LTREV,LOOKUPS!F$9,0)*$FD$6+VLOOKUP($FA514,CFP,LOOKUPS!F$6,0)*$FE$6+VLOOKUP($FA514,EP,LOOKUPS!F$8,0)*$FF$6+VLOOKUP($FA514,BM,LOOKUPS!F$5,0)*$FG$6+VLOOKUP($FA514,DIV,LOOKUPS!F$7,0)*$FH$6++VLOOKUP($FA514,SIZE,LOOKUPS!F$11,0)*$FI$6)</f>
        <v>-0.61470000000000002</v>
      </c>
      <c r="FF514" s="1">
        <f>IF(ISERROR(VLOOKUP($FA514,MOM,LOOKUPS!G$12,0)*$FB$6+VLOOKUP($FA514,STREV,LOOKUPS!G$10,0)*$FC$6+VLOOKUP($FA514,LTREV,LOOKUPS!G$9,0)*$FD$6+VLOOKUP($FA514,CFP,LOOKUPS!G$6,0)*$FE$6+VLOOKUP($FA514,EP,LOOKUPS!G$8,0)*$FF$6+VLOOKUP($FA514,BM,LOOKUPS!G$5,0)*$FG$6+VLOOKUP($FA514,DIV,LOOKUPS!G$7,0)*$FH$6++VLOOKUP($FA514,SIZE,LOOKUPS!G$11,0)*$FI$6),"",VLOOKUP($FA514,MOM,LOOKUPS!G$12,0)*$FB$6+VLOOKUP($FA514,STREV,LOOKUPS!G$10,0)*$FC$6+VLOOKUP($FA514,LTREV,LOOKUPS!G$9,0)*$FD$6+VLOOKUP($FA514,CFP,LOOKUPS!G$6,0)*$FE$6+VLOOKUP($FA514,EP,LOOKUPS!G$8,0)*$FF$6+VLOOKUP($FA514,BM,LOOKUPS!G$5,0)*$FG$6+VLOOKUP($FA514,DIV,LOOKUPS!G$7,0)*$FH$6++VLOOKUP($FA514,SIZE,LOOKUPS!G$11,0)*$FI$6)</f>
        <v>-0.56789999999999996</v>
      </c>
      <c r="FG514" s="1">
        <f>IF(ISERROR(VLOOKUP($FA514,MOM,LOOKUPS!H$12,0)*$FB$6+VLOOKUP($FA514,STREV,LOOKUPS!H$10,0)*$FC$6+VLOOKUP($FA514,LTREV,LOOKUPS!H$9,0)*$FD$6+VLOOKUP($FA514,CFP,LOOKUPS!H$6,0)*$FE$6+VLOOKUP($FA514,EP,LOOKUPS!H$8,0)*$FF$6+VLOOKUP($FA514,BM,LOOKUPS!H$5,0)*$FG$6+VLOOKUP($FA514,DIV,LOOKUPS!H$7,0)*$FH$6++VLOOKUP($FA514,SIZE,LOOKUPS!H$11,0)*$FI$6),"",VLOOKUP($FA514,MOM,LOOKUPS!H$12,0)*$FB$6+VLOOKUP($FA514,STREV,LOOKUPS!H$10,0)*$FC$6+VLOOKUP($FA514,LTREV,LOOKUPS!H$9,0)*$FD$6+VLOOKUP($FA514,CFP,LOOKUPS!H$6,0)*$FE$6+VLOOKUP($FA514,EP,LOOKUPS!H$8,0)*$FF$6+VLOOKUP($FA514,BM,LOOKUPS!H$5,0)*$FG$6+VLOOKUP($FA514,DIV,LOOKUPS!H$7,0)*$FH$6++VLOOKUP($FA514,SIZE,LOOKUPS!H$11,0)*$FI$6)</f>
        <v>-0.6603</v>
      </c>
      <c r="FH514" s="1">
        <f>IF(ISERROR(VLOOKUP($FA514,MOM,LOOKUPS!I$12,0)*$FB$6+VLOOKUP($FA514,STREV,LOOKUPS!I$10,0)*$FC$6+VLOOKUP($FA514,LTREV,LOOKUPS!I$9,0)*$FD$6+VLOOKUP($FA514,CFP,LOOKUPS!I$6,0)*$FE$6+VLOOKUP($FA514,EP,LOOKUPS!I$8,0)*$FF$6+VLOOKUP($FA514,BM,LOOKUPS!I$5,0)*$FG$6+VLOOKUP($FA514,DIV,LOOKUPS!I$7,0)*$FH$6++VLOOKUP($FA514,SIZE,LOOKUPS!I$11,0)*$FI$6),"",VLOOKUP($FA514,MOM,LOOKUPS!I$12,0)*$FB$6+VLOOKUP($FA514,STREV,LOOKUPS!I$10,0)*$FC$6+VLOOKUP($FA514,LTREV,LOOKUPS!I$9,0)*$FD$6+VLOOKUP($FA514,CFP,LOOKUPS!I$6,0)*$FE$6+VLOOKUP($FA514,EP,LOOKUPS!I$8,0)*$FF$6+VLOOKUP($FA514,BM,LOOKUPS!I$5,0)*$FG$6+VLOOKUP($FA514,DIV,LOOKUPS!I$7,0)*$FH$6++VLOOKUP($FA514,SIZE,LOOKUPS!I$11,0)*$FI$6)</f>
        <v>-8.9400000000000007E-2</v>
      </c>
      <c r="FI514" s="1">
        <f>IF(ISERROR(VLOOKUP($FA514,MOM,LOOKUPS!J$12,0)*$FB$6+VLOOKUP($FA514,STREV,LOOKUPS!J$10,0)*$FC$6+VLOOKUP($FA514,LTREV,LOOKUPS!J$9,0)*$FD$6+VLOOKUP($FA514,CFP,LOOKUPS!J$6,0)*$FE$6+VLOOKUP($FA514,EP,LOOKUPS!J$8,0)*$FF$6+VLOOKUP($FA514,BM,LOOKUPS!J$5,0)*$FG$6+VLOOKUP($FA514,DIV,LOOKUPS!J$7,0)*$FH$6++VLOOKUP($FA514,SIZE,LOOKUPS!J$11,0)*$FI$6),"",VLOOKUP($FA514,MOM,LOOKUPS!J$12,0)*$FB$6+VLOOKUP($FA514,STREV,LOOKUPS!J$10,0)*$FC$6+VLOOKUP($FA514,LTREV,LOOKUPS!J$9,0)*$FD$6+VLOOKUP($FA514,CFP,LOOKUPS!J$6,0)*$FE$6+VLOOKUP($FA514,EP,LOOKUPS!J$8,0)*$FF$6+VLOOKUP($FA514,BM,LOOKUPS!J$5,0)*$FG$6+VLOOKUP($FA514,DIV,LOOKUPS!J$7,0)*$FH$6++VLOOKUP($FA514,SIZE,LOOKUPS!J$11,0)*$FI$6)</f>
        <v>-6.1200000000000004E-2</v>
      </c>
      <c r="FJ514" s="1">
        <f>IF(ISERROR(VLOOKUP($FA514,MOM,LOOKUPS!K$12,0)*$FB$6+VLOOKUP($FA514,STREV,LOOKUPS!K$10,0)*$FC$6+VLOOKUP($FA514,LTREV,LOOKUPS!K$9,0)*$FD$6+VLOOKUP($FA514,CFP,LOOKUPS!K$6,0)*$FE$6+VLOOKUP($FA514,EP,LOOKUPS!K$8,0)*$FF$6+VLOOKUP($FA514,BM,LOOKUPS!K$5,0)*$FG$6+VLOOKUP($FA514,DIV,LOOKUPS!K$7,0)*$FH$6++VLOOKUP($FA514,SIZE,LOOKUPS!K$11,0)*$FI$6),"",VLOOKUP($FA514,MOM,LOOKUPS!K$12,0)*$FB$6+VLOOKUP($FA514,STREV,LOOKUPS!K$10,0)*$FC$6+VLOOKUP($FA514,LTREV,LOOKUPS!K$9,0)*$FD$6+VLOOKUP($FA514,CFP,LOOKUPS!K$6,0)*$FE$6+VLOOKUP($FA514,EP,LOOKUPS!K$8,0)*$FF$6+VLOOKUP($FA514,BM,LOOKUPS!K$5,0)*$FG$6+VLOOKUP($FA514,DIV,LOOKUPS!K$7,0)*$FH$6++VLOOKUP($FA514,SIZE,LOOKUPS!K$11,0)*$FI$6)</f>
        <v>0.3679</v>
      </c>
      <c r="FK514" s="1">
        <f>IF(ISERROR(VLOOKUP($FA514,MOM,LOOKUPS!L$12,0)*$FB$6+VLOOKUP($FA514,STREV,LOOKUPS!L$10,0)*$FC$6+VLOOKUP($FA514,LTREV,LOOKUPS!L$9,0)*$FD$6+VLOOKUP($FA514,CFP,LOOKUPS!L$6,0)*$FE$6+VLOOKUP($FA514,EP,LOOKUPS!L$8,0)*$FF$6+VLOOKUP($FA514,BM,LOOKUPS!L$5,0)*$FG$6+VLOOKUP($FA514,DIV,LOOKUPS!L$7,0)*$FH$6++VLOOKUP($FA514,SIZE,LOOKUPS!L$11,0)*$FI$6),"",VLOOKUP($FA514,MOM,LOOKUPS!L$12,0)*$FB$6+VLOOKUP($FA514,STREV,LOOKUPS!L$10,0)*$FC$6+VLOOKUP($FA514,LTREV,LOOKUPS!L$9,0)*$FD$6+VLOOKUP($FA514,CFP,LOOKUPS!L$6,0)*$FE$6+VLOOKUP($FA514,EP,LOOKUPS!L$8,0)*$FF$6+VLOOKUP($FA514,BM,LOOKUPS!L$5,0)*$FG$6+VLOOKUP($FA514,DIV,LOOKUPS!L$7,0)*$FH$6++VLOOKUP($FA514,SIZE,LOOKUPS!L$11,0)*$FI$6)</f>
        <v>-7.1000000000000368E-3</v>
      </c>
    </row>
    <row r="515" spans="1:167" x14ac:dyDescent="0.3">
      <c r="A515" s="1">
        <v>196902</v>
      </c>
      <c r="B515" s="1">
        <v>-10.36</v>
      </c>
      <c r="C515" s="1">
        <v>-6.75</v>
      </c>
      <c r="D515" s="1">
        <v>-6.24</v>
      </c>
      <c r="E515" s="1">
        <v>-6.8</v>
      </c>
      <c r="F515" s="1">
        <v>-6.89</v>
      </c>
      <c r="G515" s="1">
        <v>-7.41</v>
      </c>
      <c r="H515" s="1">
        <v>-8.39</v>
      </c>
      <c r="I515" s="1">
        <v>-8.64</v>
      </c>
      <c r="J515" s="1">
        <v>-8.73</v>
      </c>
      <c r="K515" s="1">
        <v>-11.21</v>
      </c>
      <c r="M515" s="1">
        <v>196803</v>
      </c>
      <c r="N515" s="1">
        <v>-1.65</v>
      </c>
      <c r="O515" s="1">
        <v>-0.27</v>
      </c>
      <c r="P515" s="1">
        <v>-1.36</v>
      </c>
      <c r="Q515" s="1">
        <v>-0.35</v>
      </c>
      <c r="R515" s="1">
        <v>0.71</v>
      </c>
      <c r="S515" s="1">
        <v>-1.8</v>
      </c>
      <c r="T515" s="1">
        <v>-1.53</v>
      </c>
      <c r="U515" s="1">
        <v>-1.6</v>
      </c>
      <c r="V515" s="1">
        <v>-0.75</v>
      </c>
      <c r="W515" s="1">
        <v>-1.26</v>
      </c>
      <c r="Y515" s="1">
        <v>197302</v>
      </c>
      <c r="Z515" s="1">
        <v>-7.57</v>
      </c>
      <c r="AA515" s="1">
        <v>-7.64</v>
      </c>
      <c r="AB515" s="1">
        <v>-6.11</v>
      </c>
      <c r="AC515" s="1">
        <v>-7.29</v>
      </c>
      <c r="AD515" s="1">
        <v>-4.53</v>
      </c>
      <c r="AE515" s="1">
        <v>-4.5999999999999996</v>
      </c>
      <c r="AF515" s="1">
        <v>-5.59</v>
      </c>
      <c r="AG515" s="1">
        <v>-5.25</v>
      </c>
      <c r="AH515" s="1">
        <v>-7.18</v>
      </c>
      <c r="AI515" s="1">
        <v>-8.23</v>
      </c>
      <c r="AK515">
        <v>199308</v>
      </c>
      <c r="AL515">
        <v>4.07</v>
      </c>
      <c r="AM515">
        <v>3.75</v>
      </c>
      <c r="AN515">
        <v>3.6</v>
      </c>
      <c r="AO515">
        <v>3.95</v>
      </c>
      <c r="AP515">
        <v>3.47</v>
      </c>
      <c r="AQ515">
        <v>4.26</v>
      </c>
      <c r="AR515">
        <v>3.43</v>
      </c>
      <c r="AS515">
        <v>4.26</v>
      </c>
      <c r="AT515">
        <v>3.6</v>
      </c>
      <c r="AU515">
        <v>3.46</v>
      </c>
      <c r="AV515">
        <v>3.48</v>
      </c>
      <c r="AW515">
        <v>4.55</v>
      </c>
      <c r="AX515">
        <v>3.93</v>
      </c>
      <c r="AY515">
        <v>2.48</v>
      </c>
      <c r="AZ515">
        <v>4.46</v>
      </c>
      <c r="BA515">
        <v>3.61</v>
      </c>
      <c r="BB515">
        <v>4.88</v>
      </c>
      <c r="BC515">
        <v>3.15</v>
      </c>
      <c r="BD515">
        <v>3.89</v>
      </c>
      <c r="BF515" s="1">
        <v>199308</v>
      </c>
      <c r="BG515" s="1">
        <v>4.04</v>
      </c>
      <c r="BH515" s="1">
        <v>4.05</v>
      </c>
      <c r="BI515" s="1">
        <v>3.53</v>
      </c>
      <c r="BJ515" s="1">
        <v>3.65</v>
      </c>
      <c r="BK515" s="1">
        <v>4.09</v>
      </c>
      <c r="BL515" s="1">
        <v>3.34</v>
      </c>
      <c r="BM515" s="1">
        <v>4.18</v>
      </c>
      <c r="BN515" s="1">
        <v>2.98</v>
      </c>
      <c r="BO515" s="1">
        <v>3.93</v>
      </c>
      <c r="BP515" s="1">
        <v>3.75</v>
      </c>
      <c r="BQ515" s="1">
        <v>4.54</v>
      </c>
      <c r="BR515" s="1">
        <v>3.93</v>
      </c>
      <c r="BS515" s="1">
        <v>2.63</v>
      </c>
      <c r="BT515" s="1">
        <v>4.5199999999999996</v>
      </c>
      <c r="BU515" s="1">
        <v>3.83</v>
      </c>
      <c r="BV515" s="1">
        <v>3.15</v>
      </c>
      <c r="BW515" s="1">
        <v>2.8</v>
      </c>
      <c r="BX515" s="1">
        <v>4.3499999999999996</v>
      </c>
      <c r="BY515" s="1">
        <v>3.66</v>
      </c>
      <c r="CA515" s="1">
        <v>196808</v>
      </c>
      <c r="CB515" s="1">
        <v>-0.65</v>
      </c>
      <c r="CC515" s="1">
        <v>3.05</v>
      </c>
      <c r="CD515" s="1">
        <v>3.21</v>
      </c>
      <c r="CE515" s="1">
        <v>4.5</v>
      </c>
      <c r="CF515" s="1">
        <v>2.72</v>
      </c>
      <c r="CG515" s="1">
        <v>3.43</v>
      </c>
      <c r="CH515" s="1">
        <v>3.78</v>
      </c>
      <c r="CI515" s="1">
        <v>3.11</v>
      </c>
      <c r="CJ515" s="1">
        <v>4.82</v>
      </c>
      <c r="CK515" s="1">
        <v>2</v>
      </c>
      <c r="CL515" s="1">
        <v>3.59</v>
      </c>
      <c r="CM515" s="1">
        <v>3.92</v>
      </c>
      <c r="CN515" s="1">
        <v>2.87</v>
      </c>
      <c r="CO515" s="1">
        <v>3.09</v>
      </c>
      <c r="CP515" s="1">
        <v>4.45</v>
      </c>
      <c r="CQ515" s="1">
        <v>2.37</v>
      </c>
      <c r="CR515" s="1">
        <v>3.83</v>
      </c>
      <c r="CS515" s="1">
        <v>4.88</v>
      </c>
      <c r="CT515" s="1">
        <v>4.7699999999999996</v>
      </c>
      <c r="CV515" s="1">
        <v>196908</v>
      </c>
      <c r="CW515" s="1">
        <v>5.92</v>
      </c>
      <c r="CX515" s="1">
        <v>7.71</v>
      </c>
      <c r="CY515" s="1">
        <v>4.43</v>
      </c>
      <c r="CZ515" s="1">
        <v>1.66</v>
      </c>
      <c r="DA515" s="1">
        <v>8.1300000000000008</v>
      </c>
      <c r="DB515" s="1">
        <v>5.8</v>
      </c>
      <c r="DC515" s="1">
        <v>5.28</v>
      </c>
      <c r="DD515" s="1">
        <v>2.93</v>
      </c>
      <c r="DE515" s="1">
        <v>0.71</v>
      </c>
      <c r="DF515" s="1">
        <v>7.43</v>
      </c>
      <c r="DG515" s="1">
        <v>8.85</v>
      </c>
      <c r="DH515" s="1">
        <v>6.82</v>
      </c>
      <c r="DI515" s="1">
        <v>4.71</v>
      </c>
      <c r="DJ515" s="1">
        <v>4.6500000000000004</v>
      </c>
      <c r="DK515" s="1">
        <v>5.9</v>
      </c>
      <c r="DL515" s="1">
        <v>2.34</v>
      </c>
      <c r="DM515" s="1">
        <v>3.52</v>
      </c>
      <c r="DN515" s="1">
        <v>0.95</v>
      </c>
      <c r="DO515" s="1">
        <v>0.48</v>
      </c>
      <c r="DQ515" s="1">
        <v>196808</v>
      </c>
      <c r="DR515" s="1">
        <v>-99.99</v>
      </c>
      <c r="DS515" s="1">
        <v>4.59</v>
      </c>
      <c r="DT515" s="1">
        <v>2.73</v>
      </c>
      <c r="DU515" s="1">
        <v>1.89</v>
      </c>
      <c r="DV515" s="1">
        <v>4.71</v>
      </c>
      <c r="DW515" s="1">
        <v>3.35</v>
      </c>
      <c r="DX515" s="1">
        <v>3.33</v>
      </c>
      <c r="DY515" s="1">
        <v>1.99</v>
      </c>
      <c r="DZ515" s="1">
        <v>1.43</v>
      </c>
      <c r="EA515" s="1">
        <v>4.8499999999999996</v>
      </c>
      <c r="EB515" s="1">
        <v>4.33</v>
      </c>
      <c r="EC515" s="1">
        <v>3.85</v>
      </c>
      <c r="ED515" s="1">
        <v>2.82</v>
      </c>
      <c r="EE515" s="1">
        <v>3.91</v>
      </c>
      <c r="EF515" s="1">
        <v>2.64</v>
      </c>
      <c r="EG515" s="1">
        <v>1.22</v>
      </c>
      <c r="EH515" s="1">
        <v>2.73</v>
      </c>
      <c r="EI515" s="1">
        <v>1.43</v>
      </c>
      <c r="EJ515" s="1">
        <v>1.43</v>
      </c>
      <c r="EL515">
        <v>196808</v>
      </c>
      <c r="EM515">
        <v>1.34</v>
      </c>
      <c r="EN515">
        <v>2.35</v>
      </c>
      <c r="EO515">
        <v>1.01</v>
      </c>
      <c r="EP515">
        <v>0.42</v>
      </c>
      <c r="ER515" s="1">
        <v>196902</v>
      </c>
      <c r="ES515" s="1">
        <v>-2.46</v>
      </c>
      <c r="EU515" s="1">
        <v>196803</v>
      </c>
      <c r="EV515" s="1">
        <v>1.51</v>
      </c>
      <c r="EX515" s="1">
        <v>197302</v>
      </c>
      <c r="EY515" s="1">
        <v>-0.2</v>
      </c>
      <c r="FA515" s="1">
        <v>196902</v>
      </c>
      <c r="FB515" s="1">
        <f>IF(ISERROR(VLOOKUP($FA515,MOM,LOOKUPS!C$12,0)*$FB$6+VLOOKUP($FA515,STREV,LOOKUPS!C$10,0)*$FC$6+VLOOKUP($FA515,LTREV,LOOKUPS!C$9,0)*$FD$6+VLOOKUP($FA515,CFP,LOOKUPS!C$6,0)*$FE$6+VLOOKUP($FA515,EP,LOOKUPS!C$8,0)*$FF$6+VLOOKUP($FA515,BM,LOOKUPS!C$5,0)*$FG$6+VLOOKUP($FA515,DIV,LOOKUPS!C$7,0)*$FH$6++VLOOKUP($FA515,SIZE,LOOKUPS!C$11,0)*$FI$6),"",VLOOKUP($FA515,MOM,LOOKUPS!C$12,0)*$FB$6+VLOOKUP($FA515,STREV,LOOKUPS!C$10,0)*$FC$6+VLOOKUP($FA515,LTREV,LOOKUPS!C$9,0)*$FD$6+VLOOKUP($FA515,CFP,LOOKUPS!C$6,0)*$FE$6+VLOOKUP($FA515,EP,LOOKUPS!C$8,0)*$FF$6+VLOOKUP($FA515,BM,LOOKUPS!C$5,0)*$FG$6+VLOOKUP($FA515,DIV,LOOKUPS!C$7,0)*$FH$6++VLOOKUP($FA515,SIZE,LOOKUPS!C$11,0)*$FI$6)</f>
        <v>-10.834100000000001</v>
      </c>
      <c r="FC515" s="1">
        <f>IF(ISERROR(VLOOKUP($FA515,MOM,LOOKUPS!D$12,0)*$FB$6+VLOOKUP($FA515,STREV,LOOKUPS!D$10,0)*$FC$6+VLOOKUP($FA515,LTREV,LOOKUPS!D$9,0)*$FD$6+VLOOKUP($FA515,CFP,LOOKUPS!D$6,0)*$FE$6+VLOOKUP($FA515,EP,LOOKUPS!D$8,0)*$FF$6+VLOOKUP($FA515,BM,LOOKUPS!D$5,0)*$FG$6+VLOOKUP($FA515,DIV,LOOKUPS!D$7,0)*$FH$6++VLOOKUP($FA515,SIZE,LOOKUPS!D$11,0)*$FI$6),"",VLOOKUP($FA515,MOM,LOOKUPS!D$12,0)*$FB$6+VLOOKUP($FA515,STREV,LOOKUPS!D$10,0)*$FC$6+VLOOKUP($FA515,LTREV,LOOKUPS!D$9,0)*$FD$6+VLOOKUP($FA515,CFP,LOOKUPS!D$6,0)*$FE$6+VLOOKUP($FA515,EP,LOOKUPS!D$8,0)*$FF$6+VLOOKUP($FA515,BM,LOOKUPS!D$5,0)*$FG$6+VLOOKUP($FA515,DIV,LOOKUPS!D$7,0)*$FH$6++VLOOKUP($FA515,SIZE,LOOKUPS!D$11,0)*$FI$6)</f>
        <v>-8.3493999999999993</v>
      </c>
      <c r="FD515" s="1">
        <f>IF(ISERROR(VLOOKUP($FA515,MOM,LOOKUPS!E$12,0)*$FB$6+VLOOKUP($FA515,STREV,LOOKUPS!E$10,0)*$FC$6+VLOOKUP($FA515,LTREV,LOOKUPS!E$9,0)*$FD$6+VLOOKUP($FA515,CFP,LOOKUPS!E$6,0)*$FE$6+VLOOKUP($FA515,EP,LOOKUPS!E$8,0)*$FF$6+VLOOKUP($FA515,BM,LOOKUPS!E$5,0)*$FG$6+VLOOKUP($FA515,DIV,LOOKUPS!E$7,0)*$FH$6++VLOOKUP($FA515,SIZE,LOOKUPS!E$11,0)*$FI$6),"",VLOOKUP($FA515,MOM,LOOKUPS!E$12,0)*$FB$6+VLOOKUP($FA515,STREV,LOOKUPS!E$10,0)*$FC$6+VLOOKUP($FA515,LTREV,LOOKUPS!E$9,0)*$FD$6+VLOOKUP($FA515,CFP,LOOKUPS!E$6,0)*$FE$6+VLOOKUP($FA515,EP,LOOKUPS!E$8,0)*$FF$6+VLOOKUP($FA515,BM,LOOKUPS!E$5,0)*$FG$6+VLOOKUP($FA515,DIV,LOOKUPS!E$7,0)*$FH$6++VLOOKUP($FA515,SIZE,LOOKUPS!E$11,0)*$FI$6)</f>
        <v>-7.7997000000000005</v>
      </c>
      <c r="FE515" s="1">
        <f>IF(ISERROR(VLOOKUP($FA515,MOM,LOOKUPS!F$12,0)*$FB$6+VLOOKUP($FA515,STREV,LOOKUPS!F$10,0)*$FC$6+VLOOKUP($FA515,LTREV,LOOKUPS!F$9,0)*$FD$6+VLOOKUP($FA515,CFP,LOOKUPS!F$6,0)*$FE$6+VLOOKUP($FA515,EP,LOOKUPS!F$8,0)*$FF$6+VLOOKUP($FA515,BM,LOOKUPS!F$5,0)*$FG$6+VLOOKUP($FA515,DIV,LOOKUPS!F$7,0)*$FH$6++VLOOKUP($FA515,SIZE,LOOKUPS!F$11,0)*$FI$6),"",VLOOKUP($FA515,MOM,LOOKUPS!F$12,0)*$FB$6+VLOOKUP($FA515,STREV,LOOKUPS!F$10,0)*$FC$6+VLOOKUP($FA515,LTREV,LOOKUPS!F$9,0)*$FD$6+VLOOKUP($FA515,CFP,LOOKUPS!F$6,0)*$FE$6+VLOOKUP($FA515,EP,LOOKUPS!F$8,0)*$FF$6+VLOOKUP($FA515,BM,LOOKUPS!F$5,0)*$FG$6+VLOOKUP($FA515,DIV,LOOKUPS!F$7,0)*$FH$6++VLOOKUP($FA515,SIZE,LOOKUPS!F$11,0)*$FI$6)</f>
        <v>-7.6921000000000008</v>
      </c>
      <c r="FF515" s="1">
        <f>IF(ISERROR(VLOOKUP($FA515,MOM,LOOKUPS!G$12,0)*$FB$6+VLOOKUP($FA515,STREV,LOOKUPS!G$10,0)*$FC$6+VLOOKUP($FA515,LTREV,LOOKUPS!G$9,0)*$FD$6+VLOOKUP($FA515,CFP,LOOKUPS!G$6,0)*$FE$6+VLOOKUP($FA515,EP,LOOKUPS!G$8,0)*$FF$6+VLOOKUP($FA515,BM,LOOKUPS!G$5,0)*$FG$6+VLOOKUP($FA515,DIV,LOOKUPS!G$7,0)*$FH$6++VLOOKUP($FA515,SIZE,LOOKUPS!G$11,0)*$FI$6),"",VLOOKUP($FA515,MOM,LOOKUPS!G$12,0)*$FB$6+VLOOKUP($FA515,STREV,LOOKUPS!G$10,0)*$FC$6+VLOOKUP($FA515,LTREV,LOOKUPS!G$9,0)*$FD$6+VLOOKUP($FA515,CFP,LOOKUPS!G$6,0)*$FE$6+VLOOKUP($FA515,EP,LOOKUPS!G$8,0)*$FF$6+VLOOKUP($FA515,BM,LOOKUPS!G$5,0)*$FG$6+VLOOKUP($FA515,DIV,LOOKUPS!G$7,0)*$FH$6++VLOOKUP($FA515,SIZE,LOOKUPS!G$11,0)*$FI$6)</f>
        <v>-7.2105000000000006</v>
      </c>
      <c r="FG515" s="1">
        <f>IF(ISERROR(VLOOKUP($FA515,MOM,LOOKUPS!H$12,0)*$FB$6+VLOOKUP($FA515,STREV,LOOKUPS!H$10,0)*$FC$6+VLOOKUP($FA515,LTREV,LOOKUPS!H$9,0)*$FD$6+VLOOKUP($FA515,CFP,LOOKUPS!H$6,0)*$FE$6+VLOOKUP($FA515,EP,LOOKUPS!H$8,0)*$FF$6+VLOOKUP($FA515,BM,LOOKUPS!H$5,0)*$FG$6+VLOOKUP($FA515,DIV,LOOKUPS!H$7,0)*$FH$6++VLOOKUP($FA515,SIZE,LOOKUPS!H$11,0)*$FI$6),"",VLOOKUP($FA515,MOM,LOOKUPS!H$12,0)*$FB$6+VLOOKUP($FA515,STREV,LOOKUPS!H$10,0)*$FC$6+VLOOKUP($FA515,LTREV,LOOKUPS!H$9,0)*$FD$6+VLOOKUP($FA515,CFP,LOOKUPS!H$6,0)*$FE$6+VLOOKUP($FA515,EP,LOOKUPS!H$8,0)*$FF$6+VLOOKUP($FA515,BM,LOOKUPS!H$5,0)*$FG$6+VLOOKUP($FA515,DIV,LOOKUPS!H$7,0)*$FH$6++VLOOKUP($FA515,SIZE,LOOKUPS!H$11,0)*$FI$6)</f>
        <v>-7.5893000000000006</v>
      </c>
      <c r="FH515" s="1">
        <f>IF(ISERROR(VLOOKUP($FA515,MOM,LOOKUPS!I$12,0)*$FB$6+VLOOKUP($FA515,STREV,LOOKUPS!I$10,0)*$FC$6+VLOOKUP($FA515,LTREV,LOOKUPS!I$9,0)*$FD$6+VLOOKUP($FA515,CFP,LOOKUPS!I$6,0)*$FE$6+VLOOKUP($FA515,EP,LOOKUPS!I$8,0)*$FF$6+VLOOKUP($FA515,BM,LOOKUPS!I$5,0)*$FG$6+VLOOKUP($FA515,DIV,LOOKUPS!I$7,0)*$FH$6++VLOOKUP($FA515,SIZE,LOOKUPS!I$11,0)*$FI$6),"",VLOOKUP($FA515,MOM,LOOKUPS!I$12,0)*$FB$6+VLOOKUP($FA515,STREV,LOOKUPS!I$10,0)*$FC$6+VLOOKUP($FA515,LTREV,LOOKUPS!I$9,0)*$FD$6+VLOOKUP($FA515,CFP,LOOKUPS!I$6,0)*$FE$6+VLOOKUP($FA515,EP,LOOKUPS!I$8,0)*$FF$6+VLOOKUP($FA515,BM,LOOKUPS!I$5,0)*$FG$6+VLOOKUP($FA515,DIV,LOOKUPS!I$7,0)*$FH$6++VLOOKUP($FA515,SIZE,LOOKUPS!I$11,0)*$FI$6)</f>
        <v>-8.0214999999999996</v>
      </c>
      <c r="FI515" s="1">
        <f>IF(ISERROR(VLOOKUP($FA515,MOM,LOOKUPS!J$12,0)*$FB$6+VLOOKUP($FA515,STREV,LOOKUPS!J$10,0)*$FC$6+VLOOKUP($FA515,LTREV,LOOKUPS!J$9,0)*$FD$6+VLOOKUP($FA515,CFP,LOOKUPS!J$6,0)*$FE$6+VLOOKUP($FA515,EP,LOOKUPS!J$8,0)*$FF$6+VLOOKUP($FA515,BM,LOOKUPS!J$5,0)*$FG$6+VLOOKUP($FA515,DIV,LOOKUPS!J$7,0)*$FH$6++VLOOKUP($FA515,SIZE,LOOKUPS!J$11,0)*$FI$6),"",VLOOKUP($FA515,MOM,LOOKUPS!J$12,0)*$FB$6+VLOOKUP($FA515,STREV,LOOKUPS!J$10,0)*$FC$6+VLOOKUP($FA515,LTREV,LOOKUPS!J$9,0)*$FD$6+VLOOKUP($FA515,CFP,LOOKUPS!J$6,0)*$FE$6+VLOOKUP($FA515,EP,LOOKUPS!J$8,0)*$FF$6+VLOOKUP($FA515,BM,LOOKUPS!J$5,0)*$FG$6+VLOOKUP($FA515,DIV,LOOKUPS!J$7,0)*$FH$6++VLOOKUP($FA515,SIZE,LOOKUPS!J$11,0)*$FI$6)</f>
        <v>-7.8450000000000015</v>
      </c>
      <c r="FJ515" s="1">
        <f>IF(ISERROR(VLOOKUP($FA515,MOM,LOOKUPS!K$12,0)*$FB$6+VLOOKUP($FA515,STREV,LOOKUPS!K$10,0)*$FC$6+VLOOKUP($FA515,LTREV,LOOKUPS!K$9,0)*$FD$6+VLOOKUP($FA515,CFP,LOOKUPS!K$6,0)*$FE$6+VLOOKUP($FA515,EP,LOOKUPS!K$8,0)*$FF$6+VLOOKUP($FA515,BM,LOOKUPS!K$5,0)*$FG$6+VLOOKUP($FA515,DIV,LOOKUPS!K$7,0)*$FH$6++VLOOKUP($FA515,SIZE,LOOKUPS!K$11,0)*$FI$6),"",VLOOKUP($FA515,MOM,LOOKUPS!K$12,0)*$FB$6+VLOOKUP($FA515,STREV,LOOKUPS!K$10,0)*$FC$6+VLOOKUP($FA515,LTREV,LOOKUPS!K$9,0)*$FD$6+VLOOKUP($FA515,CFP,LOOKUPS!K$6,0)*$FE$6+VLOOKUP($FA515,EP,LOOKUPS!K$8,0)*$FF$6+VLOOKUP($FA515,BM,LOOKUPS!K$5,0)*$FG$6+VLOOKUP($FA515,DIV,LOOKUPS!K$7,0)*$FH$6++VLOOKUP($FA515,SIZE,LOOKUPS!K$11,0)*$FI$6)</f>
        <v>-7.8995000000000006</v>
      </c>
      <c r="FK515" s="1">
        <f>IF(ISERROR(VLOOKUP($FA515,MOM,LOOKUPS!L$12,0)*$FB$6+VLOOKUP($FA515,STREV,LOOKUPS!L$10,0)*$FC$6+VLOOKUP($FA515,LTREV,LOOKUPS!L$9,0)*$FD$6+VLOOKUP($FA515,CFP,LOOKUPS!L$6,0)*$FE$6+VLOOKUP($FA515,EP,LOOKUPS!L$8,0)*$FF$6+VLOOKUP($FA515,BM,LOOKUPS!L$5,0)*$FG$6+VLOOKUP($FA515,DIV,LOOKUPS!L$7,0)*$FH$6++VLOOKUP($FA515,SIZE,LOOKUPS!L$11,0)*$FI$6),"",VLOOKUP($FA515,MOM,LOOKUPS!L$12,0)*$FB$6+VLOOKUP($FA515,STREV,LOOKUPS!L$10,0)*$FC$6+VLOOKUP($FA515,LTREV,LOOKUPS!L$9,0)*$FD$6+VLOOKUP($FA515,CFP,LOOKUPS!L$6,0)*$FE$6+VLOOKUP($FA515,EP,LOOKUPS!L$8,0)*$FF$6+VLOOKUP($FA515,BM,LOOKUPS!L$5,0)*$FG$6+VLOOKUP($FA515,DIV,LOOKUPS!L$7,0)*$FH$6++VLOOKUP($FA515,SIZE,LOOKUPS!L$11,0)*$FI$6)</f>
        <v>-9.5272000000000006</v>
      </c>
    </row>
    <row r="516" spans="1:167" x14ac:dyDescent="0.3">
      <c r="A516" s="1">
        <v>196903</v>
      </c>
      <c r="B516" s="1">
        <v>-0.65</v>
      </c>
      <c r="C516" s="1">
        <v>-0.33</v>
      </c>
      <c r="D516" s="1">
        <v>0.5</v>
      </c>
      <c r="E516" s="1">
        <v>0.28999999999999998</v>
      </c>
      <c r="F516" s="1">
        <v>0.88</v>
      </c>
      <c r="G516" s="1">
        <v>1.2</v>
      </c>
      <c r="H516" s="1">
        <v>2.38</v>
      </c>
      <c r="I516" s="1">
        <v>3.11</v>
      </c>
      <c r="J516" s="1">
        <v>3.51</v>
      </c>
      <c r="K516" s="1">
        <v>5.13</v>
      </c>
      <c r="M516" s="1">
        <v>196804</v>
      </c>
      <c r="N516" s="1">
        <v>18</v>
      </c>
      <c r="O516" s="1">
        <v>15.93</v>
      </c>
      <c r="P516" s="1">
        <v>12.72</v>
      </c>
      <c r="Q516" s="1">
        <v>12.51</v>
      </c>
      <c r="R516" s="1">
        <v>12.44</v>
      </c>
      <c r="S516" s="1">
        <v>12.71</v>
      </c>
      <c r="T516" s="1">
        <v>14.51</v>
      </c>
      <c r="U516" s="1">
        <v>11.9</v>
      </c>
      <c r="V516" s="1">
        <v>16.32</v>
      </c>
      <c r="W516" s="1">
        <v>15.45</v>
      </c>
      <c r="Y516" s="1">
        <v>197303</v>
      </c>
      <c r="Z516" s="1">
        <v>-2.88</v>
      </c>
      <c r="AA516" s="1">
        <v>-0.55000000000000004</v>
      </c>
      <c r="AB516" s="1">
        <v>-1.39</v>
      </c>
      <c r="AC516" s="1">
        <v>-1.77</v>
      </c>
      <c r="AD516" s="1">
        <v>-2.27</v>
      </c>
      <c r="AE516" s="1">
        <v>-1.2</v>
      </c>
      <c r="AF516" s="1">
        <v>-2.93</v>
      </c>
      <c r="AG516" s="1">
        <v>-1.93</v>
      </c>
      <c r="AH516" s="1">
        <v>-2.73</v>
      </c>
      <c r="AI516" s="1">
        <v>-3.16</v>
      </c>
      <c r="AK516">
        <v>199309</v>
      </c>
      <c r="AL516">
        <v>3.29</v>
      </c>
      <c r="AM516">
        <v>3.05</v>
      </c>
      <c r="AN516">
        <v>2.14</v>
      </c>
      <c r="AO516">
        <v>1.96</v>
      </c>
      <c r="AP516">
        <v>3.25</v>
      </c>
      <c r="AQ516">
        <v>2.94</v>
      </c>
      <c r="AR516">
        <v>1.45</v>
      </c>
      <c r="AS516">
        <v>2</v>
      </c>
      <c r="AT516">
        <v>1.99</v>
      </c>
      <c r="AU516">
        <v>3.99</v>
      </c>
      <c r="AV516">
        <v>2.15</v>
      </c>
      <c r="AW516">
        <v>2.5</v>
      </c>
      <c r="AX516">
        <v>3.44</v>
      </c>
      <c r="AY516">
        <v>2.09</v>
      </c>
      <c r="AZ516">
        <v>0.75</v>
      </c>
      <c r="BA516">
        <v>2.13</v>
      </c>
      <c r="BB516">
        <v>1.88</v>
      </c>
      <c r="BC516">
        <v>1.35</v>
      </c>
      <c r="BD516">
        <v>2.4</v>
      </c>
      <c r="BF516" s="1">
        <v>199309</v>
      </c>
      <c r="BG516" s="1">
        <v>3.62</v>
      </c>
      <c r="BH516" s="1">
        <v>2.62</v>
      </c>
      <c r="BI516" s="1">
        <v>1.86</v>
      </c>
      <c r="BJ516" s="1">
        <v>2.2000000000000002</v>
      </c>
      <c r="BK516" s="1">
        <v>2.69</v>
      </c>
      <c r="BL516" s="1">
        <v>2</v>
      </c>
      <c r="BM516" s="1">
        <v>2.14</v>
      </c>
      <c r="BN516" s="1">
        <v>1.6</v>
      </c>
      <c r="BO516" s="1">
        <v>2.4300000000000002</v>
      </c>
      <c r="BP516" s="1">
        <v>2.41</v>
      </c>
      <c r="BQ516" s="1">
        <v>3.07</v>
      </c>
      <c r="BR516" s="1">
        <v>2.42</v>
      </c>
      <c r="BS516" s="1">
        <v>1.48</v>
      </c>
      <c r="BT516" s="1">
        <v>2.15</v>
      </c>
      <c r="BU516" s="1">
        <v>2.12</v>
      </c>
      <c r="BV516" s="1">
        <v>1.69</v>
      </c>
      <c r="BW516" s="1">
        <v>1.51</v>
      </c>
      <c r="BX516" s="1">
        <v>1.65</v>
      </c>
      <c r="BY516" s="1">
        <v>2.92</v>
      </c>
      <c r="CA516" s="1">
        <v>196809</v>
      </c>
      <c r="CB516" s="1">
        <v>14.51</v>
      </c>
      <c r="CC516" s="1">
        <v>6.26</v>
      </c>
      <c r="CD516" s="1">
        <v>6.79</v>
      </c>
      <c r="CE516" s="1">
        <v>7.26</v>
      </c>
      <c r="CF516" s="1">
        <v>6.21</v>
      </c>
      <c r="CG516" s="1">
        <v>7</v>
      </c>
      <c r="CH516" s="1">
        <v>6.21</v>
      </c>
      <c r="CI516" s="1">
        <v>6.51</v>
      </c>
      <c r="CJ516" s="1">
        <v>7.85</v>
      </c>
      <c r="CK516" s="1">
        <v>6.48</v>
      </c>
      <c r="CL516" s="1">
        <v>5.88</v>
      </c>
      <c r="CM516" s="1">
        <v>6.38</v>
      </c>
      <c r="CN516" s="1">
        <v>7.7</v>
      </c>
      <c r="CO516" s="1">
        <v>5.69</v>
      </c>
      <c r="CP516" s="1">
        <v>6.71</v>
      </c>
      <c r="CQ516" s="1">
        <v>7.03</v>
      </c>
      <c r="CR516" s="1">
        <v>6.01</v>
      </c>
      <c r="CS516" s="1">
        <v>6.82</v>
      </c>
      <c r="CT516" s="1">
        <v>8.8000000000000007</v>
      </c>
      <c r="CV516" s="1">
        <v>196909</v>
      </c>
      <c r="CW516" s="1">
        <v>-4.1500000000000004</v>
      </c>
      <c r="CX516" s="1">
        <v>-1.1100000000000001</v>
      </c>
      <c r="CY516" s="1">
        <v>-1.66</v>
      </c>
      <c r="CZ516" s="1">
        <v>-3.42</v>
      </c>
      <c r="DA516" s="1">
        <v>-1.31</v>
      </c>
      <c r="DB516" s="1">
        <v>-0.94</v>
      </c>
      <c r="DC516" s="1">
        <v>-1.99</v>
      </c>
      <c r="DD516" s="1">
        <v>-2.06</v>
      </c>
      <c r="DE516" s="1">
        <v>-3.83</v>
      </c>
      <c r="DF516" s="1">
        <v>-0.79</v>
      </c>
      <c r="DG516" s="1">
        <v>-1.85</v>
      </c>
      <c r="DH516" s="1">
        <v>-0.68</v>
      </c>
      <c r="DI516" s="1">
        <v>-1.22</v>
      </c>
      <c r="DJ516" s="1">
        <v>-1.79</v>
      </c>
      <c r="DK516" s="1">
        <v>-2.19</v>
      </c>
      <c r="DL516" s="1">
        <v>-1.5</v>
      </c>
      <c r="DM516" s="1">
        <v>-2.62</v>
      </c>
      <c r="DN516" s="1">
        <v>-3.38</v>
      </c>
      <c r="DO516" s="1">
        <v>-4.24</v>
      </c>
      <c r="DQ516" s="1">
        <v>196809</v>
      </c>
      <c r="DR516" s="1">
        <v>-99.99</v>
      </c>
      <c r="DS516" s="1">
        <v>7.58</v>
      </c>
      <c r="DT516" s="1">
        <v>6.62</v>
      </c>
      <c r="DU516" s="1">
        <v>5.36</v>
      </c>
      <c r="DV516" s="1">
        <v>7.68</v>
      </c>
      <c r="DW516" s="1">
        <v>7</v>
      </c>
      <c r="DX516" s="1">
        <v>6.19</v>
      </c>
      <c r="DY516" s="1">
        <v>7.04</v>
      </c>
      <c r="DZ516" s="1">
        <v>4.49</v>
      </c>
      <c r="EA516" s="1">
        <v>8.0299999999999994</v>
      </c>
      <c r="EB516" s="1">
        <v>6.68</v>
      </c>
      <c r="EC516" s="1">
        <v>6.97</v>
      </c>
      <c r="ED516" s="1">
        <v>7.03</v>
      </c>
      <c r="EE516" s="1">
        <v>7.19</v>
      </c>
      <c r="EF516" s="1">
        <v>4.9800000000000004</v>
      </c>
      <c r="EG516" s="1">
        <v>7.1</v>
      </c>
      <c r="EH516" s="1">
        <v>6.99</v>
      </c>
      <c r="EI516" s="1">
        <v>5.41</v>
      </c>
      <c r="EJ516" s="1">
        <v>3.56</v>
      </c>
      <c r="EL516">
        <v>196809</v>
      </c>
      <c r="EM516">
        <v>4.03</v>
      </c>
      <c r="EN516">
        <v>2.76</v>
      </c>
      <c r="EO516">
        <v>0.33</v>
      </c>
      <c r="EP516">
        <v>0.43</v>
      </c>
      <c r="ER516" s="1">
        <v>196903</v>
      </c>
      <c r="ES516" s="1">
        <v>3.95</v>
      </c>
      <c r="EU516" s="1">
        <v>196804</v>
      </c>
      <c r="EV516" s="1">
        <v>-0.66</v>
      </c>
      <c r="EX516" s="1">
        <v>197303</v>
      </c>
      <c r="EY516" s="1">
        <v>1.03</v>
      </c>
      <c r="FA516" s="1">
        <v>196903</v>
      </c>
      <c r="FB516" s="1">
        <f>IF(ISERROR(VLOOKUP($FA516,MOM,LOOKUPS!C$12,0)*$FB$6+VLOOKUP($FA516,STREV,LOOKUPS!C$10,0)*$FC$6+VLOOKUP($FA516,LTREV,LOOKUPS!C$9,0)*$FD$6+VLOOKUP($FA516,CFP,LOOKUPS!C$6,0)*$FE$6+VLOOKUP($FA516,EP,LOOKUPS!C$8,0)*$FF$6+VLOOKUP($FA516,BM,LOOKUPS!C$5,0)*$FG$6+VLOOKUP($FA516,DIV,LOOKUPS!C$7,0)*$FH$6++VLOOKUP($FA516,SIZE,LOOKUPS!C$11,0)*$FI$6),"",VLOOKUP($FA516,MOM,LOOKUPS!C$12,0)*$FB$6+VLOOKUP($FA516,STREV,LOOKUPS!C$10,0)*$FC$6+VLOOKUP($FA516,LTREV,LOOKUPS!C$9,0)*$FD$6+VLOOKUP($FA516,CFP,LOOKUPS!C$6,0)*$FE$6+VLOOKUP($FA516,EP,LOOKUPS!C$8,0)*$FF$6+VLOOKUP($FA516,BM,LOOKUPS!C$5,0)*$FG$6+VLOOKUP($FA516,DIV,LOOKUPS!C$7,0)*$FH$6++VLOOKUP($FA516,SIZE,LOOKUPS!C$11,0)*$FI$6)</f>
        <v>1.6717</v>
      </c>
      <c r="FC516" s="1">
        <f>IF(ISERROR(VLOOKUP($FA516,MOM,LOOKUPS!D$12,0)*$FB$6+VLOOKUP($FA516,STREV,LOOKUPS!D$10,0)*$FC$6+VLOOKUP($FA516,LTREV,LOOKUPS!D$9,0)*$FD$6+VLOOKUP($FA516,CFP,LOOKUPS!D$6,0)*$FE$6+VLOOKUP($FA516,EP,LOOKUPS!D$8,0)*$FF$6+VLOOKUP($FA516,BM,LOOKUPS!D$5,0)*$FG$6+VLOOKUP($FA516,DIV,LOOKUPS!D$7,0)*$FH$6++VLOOKUP($FA516,SIZE,LOOKUPS!D$11,0)*$FI$6),"",VLOOKUP($FA516,MOM,LOOKUPS!D$12,0)*$FB$6+VLOOKUP($FA516,STREV,LOOKUPS!D$10,0)*$FC$6+VLOOKUP($FA516,LTREV,LOOKUPS!D$9,0)*$FD$6+VLOOKUP($FA516,CFP,LOOKUPS!D$6,0)*$FE$6+VLOOKUP($FA516,EP,LOOKUPS!D$8,0)*$FF$6+VLOOKUP($FA516,BM,LOOKUPS!D$5,0)*$FG$6+VLOOKUP($FA516,DIV,LOOKUPS!D$7,0)*$FH$6++VLOOKUP($FA516,SIZE,LOOKUPS!D$11,0)*$FI$6)</f>
        <v>0.91220000000000001</v>
      </c>
      <c r="FD516" s="1">
        <f>IF(ISERROR(VLOOKUP($FA516,MOM,LOOKUPS!E$12,0)*$FB$6+VLOOKUP($FA516,STREV,LOOKUPS!E$10,0)*$FC$6+VLOOKUP($FA516,LTREV,LOOKUPS!E$9,0)*$FD$6+VLOOKUP($FA516,CFP,LOOKUPS!E$6,0)*$FE$6+VLOOKUP($FA516,EP,LOOKUPS!E$8,0)*$FF$6+VLOOKUP($FA516,BM,LOOKUPS!E$5,0)*$FG$6+VLOOKUP($FA516,DIV,LOOKUPS!E$7,0)*$FH$6++VLOOKUP($FA516,SIZE,LOOKUPS!E$11,0)*$FI$6),"",VLOOKUP($FA516,MOM,LOOKUPS!E$12,0)*$FB$6+VLOOKUP($FA516,STREV,LOOKUPS!E$10,0)*$FC$6+VLOOKUP($FA516,LTREV,LOOKUPS!E$9,0)*$FD$6+VLOOKUP($FA516,CFP,LOOKUPS!E$6,0)*$FE$6+VLOOKUP($FA516,EP,LOOKUPS!E$8,0)*$FF$6+VLOOKUP($FA516,BM,LOOKUPS!E$5,0)*$FG$6+VLOOKUP($FA516,DIV,LOOKUPS!E$7,0)*$FH$6++VLOOKUP($FA516,SIZE,LOOKUPS!E$11,0)*$FI$6)</f>
        <v>0.9598000000000001</v>
      </c>
      <c r="FE516" s="1">
        <f>IF(ISERROR(VLOOKUP($FA516,MOM,LOOKUPS!F$12,0)*$FB$6+VLOOKUP($FA516,STREV,LOOKUPS!F$10,0)*$FC$6+VLOOKUP($FA516,LTREV,LOOKUPS!F$9,0)*$FD$6+VLOOKUP($FA516,CFP,LOOKUPS!F$6,0)*$FE$6+VLOOKUP($FA516,EP,LOOKUPS!F$8,0)*$FF$6+VLOOKUP($FA516,BM,LOOKUPS!F$5,0)*$FG$6+VLOOKUP($FA516,DIV,LOOKUPS!F$7,0)*$FH$6++VLOOKUP($FA516,SIZE,LOOKUPS!F$11,0)*$FI$6),"",VLOOKUP($FA516,MOM,LOOKUPS!F$12,0)*$FB$6+VLOOKUP($FA516,STREV,LOOKUPS!F$10,0)*$FC$6+VLOOKUP($FA516,LTREV,LOOKUPS!F$9,0)*$FD$6+VLOOKUP($FA516,CFP,LOOKUPS!F$6,0)*$FE$6+VLOOKUP($FA516,EP,LOOKUPS!F$8,0)*$FF$6+VLOOKUP($FA516,BM,LOOKUPS!F$5,0)*$FG$6+VLOOKUP($FA516,DIV,LOOKUPS!F$7,0)*$FH$6++VLOOKUP($FA516,SIZE,LOOKUPS!F$11,0)*$FI$6)</f>
        <v>0.61230000000000007</v>
      </c>
      <c r="FF516" s="1">
        <f>IF(ISERROR(VLOOKUP($FA516,MOM,LOOKUPS!G$12,0)*$FB$6+VLOOKUP($FA516,STREV,LOOKUPS!G$10,0)*$FC$6+VLOOKUP($FA516,LTREV,LOOKUPS!G$9,0)*$FD$6+VLOOKUP($FA516,CFP,LOOKUPS!G$6,0)*$FE$6+VLOOKUP($FA516,EP,LOOKUPS!G$8,0)*$FF$6+VLOOKUP($FA516,BM,LOOKUPS!G$5,0)*$FG$6+VLOOKUP($FA516,DIV,LOOKUPS!G$7,0)*$FH$6++VLOOKUP($FA516,SIZE,LOOKUPS!G$11,0)*$FI$6),"",VLOOKUP($FA516,MOM,LOOKUPS!G$12,0)*$FB$6+VLOOKUP($FA516,STREV,LOOKUPS!G$10,0)*$FC$6+VLOOKUP($FA516,LTREV,LOOKUPS!G$9,0)*$FD$6+VLOOKUP($FA516,CFP,LOOKUPS!G$6,0)*$FE$6+VLOOKUP($FA516,EP,LOOKUPS!G$8,0)*$FF$6+VLOOKUP($FA516,BM,LOOKUPS!G$5,0)*$FG$6+VLOOKUP($FA516,DIV,LOOKUPS!G$7,0)*$FH$6++VLOOKUP($FA516,SIZE,LOOKUPS!G$11,0)*$FI$6)</f>
        <v>0.91270000000000007</v>
      </c>
      <c r="FG516" s="1">
        <f>IF(ISERROR(VLOOKUP($FA516,MOM,LOOKUPS!H$12,0)*$FB$6+VLOOKUP($FA516,STREV,LOOKUPS!H$10,0)*$FC$6+VLOOKUP($FA516,LTREV,LOOKUPS!H$9,0)*$FD$6+VLOOKUP($FA516,CFP,LOOKUPS!H$6,0)*$FE$6+VLOOKUP($FA516,EP,LOOKUPS!H$8,0)*$FF$6+VLOOKUP($FA516,BM,LOOKUPS!H$5,0)*$FG$6+VLOOKUP($FA516,DIV,LOOKUPS!H$7,0)*$FH$6++VLOOKUP($FA516,SIZE,LOOKUPS!H$11,0)*$FI$6),"",VLOOKUP($FA516,MOM,LOOKUPS!H$12,0)*$FB$6+VLOOKUP($FA516,STREV,LOOKUPS!H$10,0)*$FC$6+VLOOKUP($FA516,LTREV,LOOKUPS!H$9,0)*$FD$6+VLOOKUP($FA516,CFP,LOOKUPS!H$6,0)*$FE$6+VLOOKUP($FA516,EP,LOOKUPS!H$8,0)*$FF$6+VLOOKUP($FA516,BM,LOOKUPS!H$5,0)*$FG$6+VLOOKUP($FA516,DIV,LOOKUPS!H$7,0)*$FH$6++VLOOKUP($FA516,SIZE,LOOKUPS!H$11,0)*$FI$6)</f>
        <v>2.0529999999999999</v>
      </c>
      <c r="FH516" s="1">
        <f>IF(ISERROR(VLOOKUP($FA516,MOM,LOOKUPS!I$12,0)*$FB$6+VLOOKUP($FA516,STREV,LOOKUPS!I$10,0)*$FC$6+VLOOKUP($FA516,LTREV,LOOKUPS!I$9,0)*$FD$6+VLOOKUP($FA516,CFP,LOOKUPS!I$6,0)*$FE$6+VLOOKUP($FA516,EP,LOOKUPS!I$8,0)*$FF$6+VLOOKUP($FA516,BM,LOOKUPS!I$5,0)*$FG$6+VLOOKUP($FA516,DIV,LOOKUPS!I$7,0)*$FH$6++VLOOKUP($FA516,SIZE,LOOKUPS!I$11,0)*$FI$6),"",VLOOKUP($FA516,MOM,LOOKUPS!I$12,0)*$FB$6+VLOOKUP($FA516,STREV,LOOKUPS!I$10,0)*$FC$6+VLOOKUP($FA516,LTREV,LOOKUPS!I$9,0)*$FD$6+VLOOKUP($FA516,CFP,LOOKUPS!I$6,0)*$FE$6+VLOOKUP($FA516,EP,LOOKUPS!I$8,0)*$FF$6+VLOOKUP($FA516,BM,LOOKUPS!I$5,0)*$FG$6+VLOOKUP($FA516,DIV,LOOKUPS!I$7,0)*$FH$6++VLOOKUP($FA516,SIZE,LOOKUPS!I$11,0)*$FI$6)</f>
        <v>2.0521000000000003</v>
      </c>
      <c r="FI516" s="1">
        <f>IF(ISERROR(VLOOKUP($FA516,MOM,LOOKUPS!J$12,0)*$FB$6+VLOOKUP($FA516,STREV,LOOKUPS!J$10,0)*$FC$6+VLOOKUP($FA516,LTREV,LOOKUPS!J$9,0)*$FD$6+VLOOKUP($FA516,CFP,LOOKUPS!J$6,0)*$FE$6+VLOOKUP($FA516,EP,LOOKUPS!J$8,0)*$FF$6+VLOOKUP($FA516,BM,LOOKUPS!J$5,0)*$FG$6+VLOOKUP($FA516,DIV,LOOKUPS!J$7,0)*$FH$6++VLOOKUP($FA516,SIZE,LOOKUPS!J$11,0)*$FI$6),"",VLOOKUP($FA516,MOM,LOOKUPS!J$12,0)*$FB$6+VLOOKUP($FA516,STREV,LOOKUPS!J$10,0)*$FC$6+VLOOKUP($FA516,LTREV,LOOKUPS!J$9,0)*$FD$6+VLOOKUP($FA516,CFP,LOOKUPS!J$6,0)*$FE$6+VLOOKUP($FA516,EP,LOOKUPS!J$8,0)*$FF$6+VLOOKUP($FA516,BM,LOOKUPS!J$5,0)*$FG$6+VLOOKUP($FA516,DIV,LOOKUPS!J$7,0)*$FH$6++VLOOKUP($FA516,SIZE,LOOKUPS!J$11,0)*$FI$6)</f>
        <v>2.5162000000000004</v>
      </c>
      <c r="FJ516" s="1">
        <f>IF(ISERROR(VLOOKUP($FA516,MOM,LOOKUPS!K$12,0)*$FB$6+VLOOKUP($FA516,STREV,LOOKUPS!K$10,0)*$FC$6+VLOOKUP($FA516,LTREV,LOOKUPS!K$9,0)*$FD$6+VLOOKUP($FA516,CFP,LOOKUPS!K$6,0)*$FE$6+VLOOKUP($FA516,EP,LOOKUPS!K$8,0)*$FF$6+VLOOKUP($FA516,BM,LOOKUPS!K$5,0)*$FG$6+VLOOKUP($FA516,DIV,LOOKUPS!K$7,0)*$FH$6++VLOOKUP($FA516,SIZE,LOOKUPS!K$11,0)*$FI$6),"",VLOOKUP($FA516,MOM,LOOKUPS!K$12,0)*$FB$6+VLOOKUP($FA516,STREV,LOOKUPS!K$10,0)*$FC$6+VLOOKUP($FA516,LTREV,LOOKUPS!K$9,0)*$FD$6+VLOOKUP($FA516,CFP,LOOKUPS!K$6,0)*$FE$6+VLOOKUP($FA516,EP,LOOKUPS!K$8,0)*$FF$6+VLOOKUP($FA516,BM,LOOKUPS!K$5,0)*$FG$6+VLOOKUP($FA516,DIV,LOOKUPS!K$7,0)*$FH$6++VLOOKUP($FA516,SIZE,LOOKUPS!K$11,0)*$FI$6)</f>
        <v>2.9939999999999998</v>
      </c>
      <c r="FK516" s="1">
        <f>IF(ISERROR(VLOOKUP($FA516,MOM,LOOKUPS!L$12,0)*$FB$6+VLOOKUP($FA516,STREV,LOOKUPS!L$10,0)*$FC$6+VLOOKUP($FA516,LTREV,LOOKUPS!L$9,0)*$FD$6+VLOOKUP($FA516,CFP,LOOKUPS!L$6,0)*$FE$6+VLOOKUP($FA516,EP,LOOKUPS!L$8,0)*$FF$6+VLOOKUP($FA516,BM,LOOKUPS!L$5,0)*$FG$6+VLOOKUP($FA516,DIV,LOOKUPS!L$7,0)*$FH$6++VLOOKUP($FA516,SIZE,LOOKUPS!L$11,0)*$FI$6),"",VLOOKUP($FA516,MOM,LOOKUPS!L$12,0)*$FB$6+VLOOKUP($FA516,STREV,LOOKUPS!L$10,0)*$FC$6+VLOOKUP($FA516,LTREV,LOOKUPS!L$9,0)*$FD$6+VLOOKUP($FA516,CFP,LOOKUPS!L$6,0)*$FE$6+VLOOKUP($FA516,EP,LOOKUPS!L$8,0)*$FF$6+VLOOKUP($FA516,BM,LOOKUPS!L$5,0)*$FG$6+VLOOKUP($FA516,DIV,LOOKUPS!L$7,0)*$FH$6++VLOOKUP($FA516,SIZE,LOOKUPS!L$11,0)*$FI$6)</f>
        <v>3.3687000000000005</v>
      </c>
    </row>
    <row r="517" spans="1:167" x14ac:dyDescent="0.3">
      <c r="A517" s="1">
        <v>196904</v>
      </c>
      <c r="B517" s="1">
        <v>-0.94</v>
      </c>
      <c r="C517" s="1">
        <v>0.38</v>
      </c>
      <c r="D517" s="1">
        <v>-0.27</v>
      </c>
      <c r="E517" s="1">
        <v>0.14000000000000001</v>
      </c>
      <c r="F517" s="1">
        <v>-0.43</v>
      </c>
      <c r="G517" s="1">
        <v>1.41</v>
      </c>
      <c r="H517" s="1">
        <v>0.96</v>
      </c>
      <c r="I517" s="1">
        <v>0.57999999999999996</v>
      </c>
      <c r="J517" s="1">
        <v>1.1000000000000001</v>
      </c>
      <c r="K517" s="1">
        <v>0.84</v>
      </c>
      <c r="M517" s="1">
        <v>196805</v>
      </c>
      <c r="N517" s="1">
        <v>10.92</v>
      </c>
      <c r="O517" s="1">
        <v>6.89</v>
      </c>
      <c r="P517" s="1">
        <v>6.68</v>
      </c>
      <c r="Q517" s="1">
        <v>9.74</v>
      </c>
      <c r="R517" s="1">
        <v>8.56</v>
      </c>
      <c r="S517" s="1">
        <v>8.25</v>
      </c>
      <c r="T517" s="1">
        <v>10.19</v>
      </c>
      <c r="U517" s="1">
        <v>8.89</v>
      </c>
      <c r="V517" s="1">
        <v>8.2100000000000009</v>
      </c>
      <c r="W517" s="1">
        <v>12.12</v>
      </c>
      <c r="Y517" s="1">
        <v>197304</v>
      </c>
      <c r="Z517" s="1">
        <v>-7.51</v>
      </c>
      <c r="AA517" s="1">
        <v>-6.34</v>
      </c>
      <c r="AB517" s="1">
        <v>-5.21</v>
      </c>
      <c r="AC517" s="1">
        <v>-6.2</v>
      </c>
      <c r="AD517" s="1">
        <v>-3.85</v>
      </c>
      <c r="AE517" s="1">
        <v>-5.0599999999999996</v>
      </c>
      <c r="AF517" s="1">
        <v>-5.37</v>
      </c>
      <c r="AG517" s="1">
        <v>-5.76</v>
      </c>
      <c r="AH517" s="1">
        <v>-7.95</v>
      </c>
      <c r="AI517" s="1">
        <v>-10.18</v>
      </c>
      <c r="AK517">
        <v>199310</v>
      </c>
      <c r="AL517">
        <v>6.57</v>
      </c>
      <c r="AM517">
        <v>3.59</v>
      </c>
      <c r="AN517">
        <v>2.4500000000000002</v>
      </c>
      <c r="AO517">
        <v>3.81</v>
      </c>
      <c r="AP517">
        <v>3.84</v>
      </c>
      <c r="AQ517">
        <v>2.95</v>
      </c>
      <c r="AR517">
        <v>2.3199999999999998</v>
      </c>
      <c r="AS517">
        <v>2.94</v>
      </c>
      <c r="AT517">
        <v>3.82</v>
      </c>
      <c r="AU517">
        <v>3.96</v>
      </c>
      <c r="AV517">
        <v>3.66</v>
      </c>
      <c r="AW517">
        <v>2.88</v>
      </c>
      <c r="AX517">
        <v>3.03</v>
      </c>
      <c r="AY517">
        <v>2.68</v>
      </c>
      <c r="AZ517">
        <v>1.93</v>
      </c>
      <c r="BA517">
        <v>2.0499999999999998</v>
      </c>
      <c r="BB517">
        <v>3.79</v>
      </c>
      <c r="BC517">
        <v>3.37</v>
      </c>
      <c r="BD517">
        <v>4.12</v>
      </c>
      <c r="BF517" s="1">
        <v>199310</v>
      </c>
      <c r="BG517" s="1">
        <v>6.19</v>
      </c>
      <c r="BH517" s="1">
        <v>3.89</v>
      </c>
      <c r="BI517" s="1">
        <v>2.59</v>
      </c>
      <c r="BJ517" s="1">
        <v>3.07</v>
      </c>
      <c r="BK517" s="1">
        <v>4.18</v>
      </c>
      <c r="BL517" s="1">
        <v>3.04</v>
      </c>
      <c r="BM517" s="1">
        <v>2.0099999999999998</v>
      </c>
      <c r="BN517" s="1">
        <v>3.04</v>
      </c>
      <c r="BO517" s="1">
        <v>3.17</v>
      </c>
      <c r="BP517" s="1">
        <v>4.2699999999999996</v>
      </c>
      <c r="BQ517" s="1">
        <v>4.0599999999999996</v>
      </c>
      <c r="BR517" s="1">
        <v>3.07</v>
      </c>
      <c r="BS517" s="1">
        <v>3.01</v>
      </c>
      <c r="BT517" s="1">
        <v>2.04</v>
      </c>
      <c r="BU517" s="1">
        <v>1.98</v>
      </c>
      <c r="BV517" s="1">
        <v>3.3</v>
      </c>
      <c r="BW517" s="1">
        <v>2.76</v>
      </c>
      <c r="BX517" s="1">
        <v>2.37</v>
      </c>
      <c r="BY517" s="1">
        <v>3.67</v>
      </c>
      <c r="CA517" s="1">
        <v>196810</v>
      </c>
      <c r="CB517" s="1">
        <v>3.48</v>
      </c>
      <c r="CC517" s="1">
        <v>-0.21</v>
      </c>
      <c r="CD517" s="1">
        <v>1.51</v>
      </c>
      <c r="CE517" s="1">
        <v>1.53</v>
      </c>
      <c r="CF517" s="1">
        <v>-0.63</v>
      </c>
      <c r="CG517" s="1">
        <v>0.96</v>
      </c>
      <c r="CH517" s="1">
        <v>1.66</v>
      </c>
      <c r="CI517" s="1">
        <v>1.9</v>
      </c>
      <c r="CJ517" s="1">
        <v>1.3</v>
      </c>
      <c r="CK517" s="1">
        <v>-1.66</v>
      </c>
      <c r="CL517" s="1">
        <v>0.62</v>
      </c>
      <c r="CM517" s="1">
        <v>0.93</v>
      </c>
      <c r="CN517" s="1">
        <v>1</v>
      </c>
      <c r="CO517" s="1">
        <v>2.48</v>
      </c>
      <c r="CP517" s="1">
        <v>0.87</v>
      </c>
      <c r="CQ517" s="1">
        <v>1.77</v>
      </c>
      <c r="CR517" s="1">
        <v>2.0299999999999998</v>
      </c>
      <c r="CS517" s="1">
        <v>1.73</v>
      </c>
      <c r="CT517" s="1">
        <v>0.89</v>
      </c>
      <c r="CV517" s="1">
        <v>196910</v>
      </c>
      <c r="CW517" s="1">
        <v>13</v>
      </c>
      <c r="CX517" s="1">
        <v>9.16</v>
      </c>
      <c r="CY517" s="1">
        <v>7.62</v>
      </c>
      <c r="CZ517" s="1">
        <v>6.5</v>
      </c>
      <c r="DA517" s="1">
        <v>8.77</v>
      </c>
      <c r="DB517" s="1">
        <v>8.7899999999999991</v>
      </c>
      <c r="DC517" s="1">
        <v>7.54</v>
      </c>
      <c r="DD517" s="1">
        <v>7.64</v>
      </c>
      <c r="DE517" s="1">
        <v>6.06</v>
      </c>
      <c r="DF517" s="1">
        <v>8.33</v>
      </c>
      <c r="DG517" s="1">
        <v>9.2100000000000009</v>
      </c>
      <c r="DH517" s="1">
        <v>10</v>
      </c>
      <c r="DI517" s="1">
        <v>7.49</v>
      </c>
      <c r="DJ517" s="1">
        <v>7.69</v>
      </c>
      <c r="DK517" s="1">
        <v>7.38</v>
      </c>
      <c r="DL517" s="1">
        <v>7.93</v>
      </c>
      <c r="DM517" s="1">
        <v>7.34</v>
      </c>
      <c r="DN517" s="1">
        <v>6.4</v>
      </c>
      <c r="DO517" s="1">
        <v>5.75</v>
      </c>
      <c r="DQ517" s="1">
        <v>196810</v>
      </c>
      <c r="DR517" s="1">
        <v>-99.99</v>
      </c>
      <c r="DS517" s="1">
        <v>0.46</v>
      </c>
      <c r="DT517" s="1">
        <v>1.07</v>
      </c>
      <c r="DU517" s="1">
        <v>1.05</v>
      </c>
      <c r="DV517" s="1">
        <v>0.33</v>
      </c>
      <c r="DW517" s="1">
        <v>0.64</v>
      </c>
      <c r="DX517" s="1">
        <v>1.55</v>
      </c>
      <c r="DY517" s="1">
        <v>0.95</v>
      </c>
      <c r="DZ517" s="1">
        <v>1.23</v>
      </c>
      <c r="EA517" s="1">
        <v>0.37</v>
      </c>
      <c r="EB517" s="1">
        <v>0.23</v>
      </c>
      <c r="EC517" s="1">
        <v>1.2</v>
      </c>
      <c r="ED517" s="1">
        <v>0.05</v>
      </c>
      <c r="EE517" s="1">
        <v>1.75</v>
      </c>
      <c r="EF517" s="1">
        <v>1.3</v>
      </c>
      <c r="EG517" s="1">
        <v>1.21</v>
      </c>
      <c r="EH517" s="1">
        <v>0.7</v>
      </c>
      <c r="EI517" s="1">
        <v>1.55</v>
      </c>
      <c r="EJ517" s="1">
        <v>0.91</v>
      </c>
      <c r="EL517">
        <v>196810</v>
      </c>
      <c r="EM517">
        <v>0.42</v>
      </c>
      <c r="EN517">
        <v>-0.48</v>
      </c>
      <c r="EO517">
        <v>2.85</v>
      </c>
      <c r="EP517">
        <v>0.44</v>
      </c>
      <c r="ER517" s="1">
        <v>196904</v>
      </c>
      <c r="ES517" s="1">
        <v>1.17</v>
      </c>
      <c r="EU517" s="1">
        <v>196805</v>
      </c>
      <c r="EV517" s="1">
        <v>-1.98</v>
      </c>
      <c r="EX517" s="1">
        <v>197304</v>
      </c>
      <c r="EY517" s="1">
        <v>2.5099999999999998</v>
      </c>
      <c r="FA517" s="1">
        <v>196904</v>
      </c>
      <c r="FB517" s="1">
        <f>IF(ISERROR(VLOOKUP($FA517,MOM,LOOKUPS!C$12,0)*$FB$6+VLOOKUP($FA517,STREV,LOOKUPS!C$10,0)*$FC$6+VLOOKUP($FA517,LTREV,LOOKUPS!C$9,0)*$FD$6+VLOOKUP($FA517,CFP,LOOKUPS!C$6,0)*$FE$6+VLOOKUP($FA517,EP,LOOKUPS!C$8,0)*$FF$6+VLOOKUP($FA517,BM,LOOKUPS!C$5,0)*$FG$6+VLOOKUP($FA517,DIV,LOOKUPS!C$7,0)*$FH$6++VLOOKUP($FA517,SIZE,LOOKUPS!C$11,0)*$FI$6),"",VLOOKUP($FA517,MOM,LOOKUPS!C$12,0)*$FB$6+VLOOKUP($FA517,STREV,LOOKUPS!C$10,0)*$FC$6+VLOOKUP($FA517,LTREV,LOOKUPS!C$9,0)*$FD$6+VLOOKUP($FA517,CFP,LOOKUPS!C$6,0)*$FE$6+VLOOKUP($FA517,EP,LOOKUPS!C$8,0)*$FF$6+VLOOKUP($FA517,BM,LOOKUPS!C$5,0)*$FG$6+VLOOKUP($FA517,DIV,LOOKUPS!C$7,0)*$FH$6++VLOOKUP($FA517,SIZE,LOOKUPS!C$11,0)*$FI$6)</f>
        <v>0.90280000000000005</v>
      </c>
      <c r="FC517" s="1">
        <f>IF(ISERROR(VLOOKUP($FA517,MOM,LOOKUPS!D$12,0)*$FB$6+VLOOKUP($FA517,STREV,LOOKUPS!D$10,0)*$FC$6+VLOOKUP($FA517,LTREV,LOOKUPS!D$9,0)*$FD$6+VLOOKUP($FA517,CFP,LOOKUPS!D$6,0)*$FE$6+VLOOKUP($FA517,EP,LOOKUPS!D$8,0)*$FF$6+VLOOKUP($FA517,BM,LOOKUPS!D$5,0)*$FG$6+VLOOKUP($FA517,DIV,LOOKUPS!D$7,0)*$FH$6++VLOOKUP($FA517,SIZE,LOOKUPS!D$11,0)*$FI$6),"",VLOOKUP($FA517,MOM,LOOKUPS!D$12,0)*$FB$6+VLOOKUP($FA517,STREV,LOOKUPS!D$10,0)*$FC$6+VLOOKUP($FA517,LTREV,LOOKUPS!D$9,0)*$FD$6+VLOOKUP($FA517,CFP,LOOKUPS!D$6,0)*$FE$6+VLOOKUP($FA517,EP,LOOKUPS!D$8,0)*$FF$6+VLOOKUP($FA517,BM,LOOKUPS!D$5,0)*$FG$6+VLOOKUP($FA517,DIV,LOOKUPS!D$7,0)*$FH$6++VLOOKUP($FA517,SIZE,LOOKUPS!D$11,0)*$FI$6)</f>
        <v>0.71679999999999999</v>
      </c>
      <c r="FD517" s="1">
        <f>IF(ISERROR(VLOOKUP($FA517,MOM,LOOKUPS!E$12,0)*$FB$6+VLOOKUP($FA517,STREV,LOOKUPS!E$10,0)*$FC$6+VLOOKUP($FA517,LTREV,LOOKUPS!E$9,0)*$FD$6+VLOOKUP($FA517,CFP,LOOKUPS!E$6,0)*$FE$6+VLOOKUP($FA517,EP,LOOKUPS!E$8,0)*$FF$6+VLOOKUP($FA517,BM,LOOKUPS!E$5,0)*$FG$6+VLOOKUP($FA517,DIV,LOOKUPS!E$7,0)*$FH$6++VLOOKUP($FA517,SIZE,LOOKUPS!E$11,0)*$FI$6),"",VLOOKUP($FA517,MOM,LOOKUPS!E$12,0)*$FB$6+VLOOKUP($FA517,STREV,LOOKUPS!E$10,0)*$FC$6+VLOOKUP($FA517,LTREV,LOOKUPS!E$9,0)*$FD$6+VLOOKUP($FA517,CFP,LOOKUPS!E$6,0)*$FE$6+VLOOKUP($FA517,EP,LOOKUPS!E$8,0)*$FF$6+VLOOKUP($FA517,BM,LOOKUPS!E$5,0)*$FG$6+VLOOKUP($FA517,DIV,LOOKUPS!E$7,0)*$FH$6++VLOOKUP($FA517,SIZE,LOOKUPS!E$11,0)*$FI$6)</f>
        <v>2.7700000000000002E-2</v>
      </c>
      <c r="FE517" s="1">
        <f>IF(ISERROR(VLOOKUP($FA517,MOM,LOOKUPS!F$12,0)*$FB$6+VLOOKUP($FA517,STREV,LOOKUPS!F$10,0)*$FC$6+VLOOKUP($FA517,LTREV,LOOKUPS!F$9,0)*$FD$6+VLOOKUP($FA517,CFP,LOOKUPS!F$6,0)*$FE$6+VLOOKUP($FA517,EP,LOOKUPS!F$8,0)*$FF$6+VLOOKUP($FA517,BM,LOOKUPS!F$5,0)*$FG$6+VLOOKUP($FA517,DIV,LOOKUPS!F$7,0)*$FH$6++VLOOKUP($FA517,SIZE,LOOKUPS!F$11,0)*$FI$6),"",VLOOKUP($FA517,MOM,LOOKUPS!F$12,0)*$FB$6+VLOOKUP($FA517,STREV,LOOKUPS!F$10,0)*$FC$6+VLOOKUP($FA517,LTREV,LOOKUPS!F$9,0)*$FD$6+VLOOKUP($FA517,CFP,LOOKUPS!F$6,0)*$FE$6+VLOOKUP($FA517,EP,LOOKUPS!F$8,0)*$FF$6+VLOOKUP($FA517,BM,LOOKUPS!F$5,0)*$FG$6+VLOOKUP($FA517,DIV,LOOKUPS!F$7,0)*$FH$6++VLOOKUP($FA517,SIZE,LOOKUPS!F$11,0)*$FI$6)</f>
        <v>9.8500000000000004E-2</v>
      </c>
      <c r="FF517" s="1">
        <f>IF(ISERROR(VLOOKUP($FA517,MOM,LOOKUPS!G$12,0)*$FB$6+VLOOKUP($FA517,STREV,LOOKUPS!G$10,0)*$FC$6+VLOOKUP($FA517,LTREV,LOOKUPS!G$9,0)*$FD$6+VLOOKUP($FA517,CFP,LOOKUPS!G$6,0)*$FE$6+VLOOKUP($FA517,EP,LOOKUPS!G$8,0)*$FF$6+VLOOKUP($FA517,BM,LOOKUPS!G$5,0)*$FG$6+VLOOKUP($FA517,DIV,LOOKUPS!G$7,0)*$FH$6++VLOOKUP($FA517,SIZE,LOOKUPS!G$11,0)*$FI$6),"",VLOOKUP($FA517,MOM,LOOKUPS!G$12,0)*$FB$6+VLOOKUP($FA517,STREV,LOOKUPS!G$10,0)*$FC$6+VLOOKUP($FA517,LTREV,LOOKUPS!G$9,0)*$FD$6+VLOOKUP($FA517,CFP,LOOKUPS!G$6,0)*$FE$6+VLOOKUP($FA517,EP,LOOKUPS!G$8,0)*$FF$6+VLOOKUP($FA517,BM,LOOKUPS!G$5,0)*$FG$6+VLOOKUP($FA517,DIV,LOOKUPS!G$7,0)*$FH$6++VLOOKUP($FA517,SIZE,LOOKUPS!G$11,0)*$FI$6)</f>
        <v>0.11019999999999996</v>
      </c>
      <c r="FG517" s="1">
        <f>IF(ISERROR(VLOOKUP($FA517,MOM,LOOKUPS!H$12,0)*$FB$6+VLOOKUP($FA517,STREV,LOOKUPS!H$10,0)*$FC$6+VLOOKUP($FA517,LTREV,LOOKUPS!H$9,0)*$FD$6+VLOOKUP($FA517,CFP,LOOKUPS!H$6,0)*$FE$6+VLOOKUP($FA517,EP,LOOKUPS!H$8,0)*$FF$6+VLOOKUP($FA517,BM,LOOKUPS!H$5,0)*$FG$6+VLOOKUP($FA517,DIV,LOOKUPS!H$7,0)*$FH$6++VLOOKUP($FA517,SIZE,LOOKUPS!H$11,0)*$FI$6),"",VLOOKUP($FA517,MOM,LOOKUPS!H$12,0)*$FB$6+VLOOKUP($FA517,STREV,LOOKUPS!H$10,0)*$FC$6+VLOOKUP($FA517,LTREV,LOOKUPS!H$9,0)*$FD$6+VLOOKUP($FA517,CFP,LOOKUPS!H$6,0)*$FE$6+VLOOKUP($FA517,EP,LOOKUPS!H$8,0)*$FF$6+VLOOKUP($FA517,BM,LOOKUPS!H$5,0)*$FG$6+VLOOKUP($FA517,DIV,LOOKUPS!H$7,0)*$FH$6++VLOOKUP($FA517,SIZE,LOOKUPS!H$11,0)*$FI$6)</f>
        <v>0.23149999999999996</v>
      </c>
      <c r="FH517" s="1">
        <f>IF(ISERROR(VLOOKUP($FA517,MOM,LOOKUPS!I$12,0)*$FB$6+VLOOKUP($FA517,STREV,LOOKUPS!I$10,0)*$FC$6+VLOOKUP($FA517,LTREV,LOOKUPS!I$9,0)*$FD$6+VLOOKUP($FA517,CFP,LOOKUPS!I$6,0)*$FE$6+VLOOKUP($FA517,EP,LOOKUPS!I$8,0)*$FF$6+VLOOKUP($FA517,BM,LOOKUPS!I$5,0)*$FG$6+VLOOKUP($FA517,DIV,LOOKUPS!I$7,0)*$FH$6++VLOOKUP($FA517,SIZE,LOOKUPS!I$11,0)*$FI$6),"",VLOOKUP($FA517,MOM,LOOKUPS!I$12,0)*$FB$6+VLOOKUP($FA517,STREV,LOOKUPS!I$10,0)*$FC$6+VLOOKUP($FA517,LTREV,LOOKUPS!I$9,0)*$FD$6+VLOOKUP($FA517,CFP,LOOKUPS!I$6,0)*$FE$6+VLOOKUP($FA517,EP,LOOKUPS!I$8,0)*$FF$6+VLOOKUP($FA517,BM,LOOKUPS!I$5,0)*$FG$6+VLOOKUP($FA517,DIV,LOOKUPS!I$7,0)*$FH$6++VLOOKUP($FA517,SIZE,LOOKUPS!I$11,0)*$FI$6)</f>
        <v>0.71650000000000003</v>
      </c>
      <c r="FI517" s="1">
        <f>IF(ISERROR(VLOOKUP($FA517,MOM,LOOKUPS!J$12,0)*$FB$6+VLOOKUP($FA517,STREV,LOOKUPS!J$10,0)*$FC$6+VLOOKUP($FA517,LTREV,LOOKUPS!J$9,0)*$FD$6+VLOOKUP($FA517,CFP,LOOKUPS!J$6,0)*$FE$6+VLOOKUP($FA517,EP,LOOKUPS!J$8,0)*$FF$6+VLOOKUP($FA517,BM,LOOKUPS!J$5,0)*$FG$6+VLOOKUP($FA517,DIV,LOOKUPS!J$7,0)*$FH$6++VLOOKUP($FA517,SIZE,LOOKUPS!J$11,0)*$FI$6),"",VLOOKUP($FA517,MOM,LOOKUPS!J$12,0)*$FB$6+VLOOKUP($FA517,STREV,LOOKUPS!J$10,0)*$FC$6+VLOOKUP($FA517,LTREV,LOOKUPS!J$9,0)*$FD$6+VLOOKUP($FA517,CFP,LOOKUPS!J$6,0)*$FE$6+VLOOKUP($FA517,EP,LOOKUPS!J$8,0)*$FF$6+VLOOKUP($FA517,BM,LOOKUPS!J$5,0)*$FG$6+VLOOKUP($FA517,DIV,LOOKUPS!J$7,0)*$FH$6++VLOOKUP($FA517,SIZE,LOOKUPS!J$11,0)*$FI$6)</f>
        <v>0.21989999999999998</v>
      </c>
      <c r="FJ517" s="1">
        <f>IF(ISERROR(VLOOKUP($FA517,MOM,LOOKUPS!K$12,0)*$FB$6+VLOOKUP($FA517,STREV,LOOKUPS!K$10,0)*$FC$6+VLOOKUP($FA517,LTREV,LOOKUPS!K$9,0)*$FD$6+VLOOKUP($FA517,CFP,LOOKUPS!K$6,0)*$FE$6+VLOOKUP($FA517,EP,LOOKUPS!K$8,0)*$FF$6+VLOOKUP($FA517,BM,LOOKUPS!K$5,0)*$FG$6+VLOOKUP($FA517,DIV,LOOKUPS!K$7,0)*$FH$6++VLOOKUP($FA517,SIZE,LOOKUPS!K$11,0)*$FI$6),"",VLOOKUP($FA517,MOM,LOOKUPS!K$12,0)*$FB$6+VLOOKUP($FA517,STREV,LOOKUPS!K$10,0)*$FC$6+VLOOKUP($FA517,LTREV,LOOKUPS!K$9,0)*$FD$6+VLOOKUP($FA517,CFP,LOOKUPS!K$6,0)*$FE$6+VLOOKUP($FA517,EP,LOOKUPS!K$8,0)*$FF$6+VLOOKUP($FA517,BM,LOOKUPS!K$5,0)*$FG$6+VLOOKUP($FA517,DIV,LOOKUPS!K$7,0)*$FH$6++VLOOKUP($FA517,SIZE,LOOKUPS!K$11,0)*$FI$6)</f>
        <v>1.0380000000000003</v>
      </c>
      <c r="FK517" s="1">
        <f>IF(ISERROR(VLOOKUP($FA517,MOM,LOOKUPS!L$12,0)*$FB$6+VLOOKUP($FA517,STREV,LOOKUPS!L$10,0)*$FC$6+VLOOKUP($FA517,LTREV,LOOKUPS!L$9,0)*$FD$6+VLOOKUP($FA517,CFP,LOOKUPS!L$6,0)*$FE$6+VLOOKUP($FA517,EP,LOOKUPS!L$8,0)*$FF$6+VLOOKUP($FA517,BM,LOOKUPS!L$5,0)*$FG$6+VLOOKUP($FA517,DIV,LOOKUPS!L$7,0)*$FH$6++VLOOKUP($FA517,SIZE,LOOKUPS!L$11,0)*$FI$6),"",VLOOKUP($FA517,MOM,LOOKUPS!L$12,0)*$FB$6+VLOOKUP($FA517,STREV,LOOKUPS!L$10,0)*$FC$6+VLOOKUP($FA517,LTREV,LOOKUPS!L$9,0)*$FD$6+VLOOKUP($FA517,CFP,LOOKUPS!L$6,0)*$FE$6+VLOOKUP($FA517,EP,LOOKUPS!L$8,0)*$FF$6+VLOOKUP($FA517,BM,LOOKUPS!L$5,0)*$FG$6+VLOOKUP($FA517,DIV,LOOKUPS!L$7,0)*$FH$6++VLOOKUP($FA517,SIZE,LOOKUPS!L$11,0)*$FI$6)</f>
        <v>0.14380000000000001</v>
      </c>
    </row>
    <row r="518" spans="1:167" x14ac:dyDescent="0.3">
      <c r="A518" s="1">
        <v>196905</v>
      </c>
      <c r="B518" s="1">
        <v>-1.4</v>
      </c>
      <c r="C518" s="1">
        <v>0.21</v>
      </c>
      <c r="D518" s="1">
        <v>-0.28999999999999998</v>
      </c>
      <c r="E518" s="1">
        <v>-0.17</v>
      </c>
      <c r="F518" s="1">
        <v>1.79</v>
      </c>
      <c r="G518" s="1">
        <v>0.02</v>
      </c>
      <c r="H518" s="1">
        <v>-0.11</v>
      </c>
      <c r="I518" s="1">
        <v>0.57999999999999996</v>
      </c>
      <c r="J518" s="1">
        <v>0.02</v>
      </c>
      <c r="K518" s="1">
        <v>2.46</v>
      </c>
      <c r="M518" s="1">
        <v>196806</v>
      </c>
      <c r="N518" s="1">
        <v>2.81</v>
      </c>
      <c r="O518" s="1">
        <v>4.5999999999999996</v>
      </c>
      <c r="P518" s="1">
        <v>3.27</v>
      </c>
      <c r="Q518" s="1">
        <v>2.5</v>
      </c>
      <c r="R518" s="1">
        <v>3.52</v>
      </c>
      <c r="S518" s="1">
        <v>2.08</v>
      </c>
      <c r="T518" s="1">
        <v>0.45</v>
      </c>
      <c r="U518" s="1">
        <v>1.57</v>
      </c>
      <c r="V518" s="1">
        <v>-1.1399999999999999</v>
      </c>
      <c r="W518" s="1">
        <v>-0.42</v>
      </c>
      <c r="Y518" s="1">
        <v>197305</v>
      </c>
      <c r="Z518" s="1">
        <v>-11.3</v>
      </c>
      <c r="AA518" s="1">
        <v>-8.9</v>
      </c>
      <c r="AB518" s="1">
        <v>-8.9700000000000006</v>
      </c>
      <c r="AC518" s="1">
        <v>-7.11</v>
      </c>
      <c r="AD518" s="1">
        <v>-5.2</v>
      </c>
      <c r="AE518" s="1">
        <v>-5.37</v>
      </c>
      <c r="AF518" s="1">
        <v>-4.78</v>
      </c>
      <c r="AG518" s="1">
        <v>-5.24</v>
      </c>
      <c r="AH518" s="1">
        <v>-5.55</v>
      </c>
      <c r="AI518" s="1">
        <v>-8.06</v>
      </c>
      <c r="AK518">
        <v>199311</v>
      </c>
      <c r="AL518">
        <v>-3.82</v>
      </c>
      <c r="AM518">
        <v>-1.66</v>
      </c>
      <c r="AN518">
        <v>-2.2200000000000002</v>
      </c>
      <c r="AO518">
        <v>-1.87</v>
      </c>
      <c r="AP518">
        <v>-2</v>
      </c>
      <c r="AQ518">
        <v>-1.21</v>
      </c>
      <c r="AR518">
        <v>-2.25</v>
      </c>
      <c r="AS518">
        <v>-2.73</v>
      </c>
      <c r="AT518">
        <v>-1.51</v>
      </c>
      <c r="AU518">
        <v>-2.37</v>
      </c>
      <c r="AV518">
        <v>-1.45</v>
      </c>
      <c r="AW518">
        <v>-0.7</v>
      </c>
      <c r="AX518">
        <v>-1.78</v>
      </c>
      <c r="AY518">
        <v>-2.4300000000000002</v>
      </c>
      <c r="AZ518">
        <v>-2.0699999999999998</v>
      </c>
      <c r="BA518">
        <v>-2.64</v>
      </c>
      <c r="BB518">
        <v>-2.81</v>
      </c>
      <c r="BC518">
        <v>-2.0499999999999998</v>
      </c>
      <c r="BD518">
        <v>-1.1599999999999999</v>
      </c>
      <c r="BF518" s="1">
        <v>199311</v>
      </c>
      <c r="BG518" s="1">
        <v>-3.61</v>
      </c>
      <c r="BH518" s="1">
        <v>-1.82</v>
      </c>
      <c r="BI518" s="1">
        <v>-1.91</v>
      </c>
      <c r="BJ518" s="1">
        <v>-1.97</v>
      </c>
      <c r="BK518" s="1">
        <v>-1.89</v>
      </c>
      <c r="BL518" s="1">
        <v>-1.76</v>
      </c>
      <c r="BM518" s="1">
        <v>-1.79</v>
      </c>
      <c r="BN518" s="1">
        <v>-2.2799999999999998</v>
      </c>
      <c r="BO518" s="1">
        <v>-1.82</v>
      </c>
      <c r="BP518" s="1">
        <v>-1.9</v>
      </c>
      <c r="BQ518" s="1">
        <v>-1.89</v>
      </c>
      <c r="BR518" s="1">
        <v>-1.63</v>
      </c>
      <c r="BS518" s="1">
        <v>-1.92</v>
      </c>
      <c r="BT518" s="1">
        <v>-1.73</v>
      </c>
      <c r="BU518" s="1">
        <v>-1.86</v>
      </c>
      <c r="BV518" s="1">
        <v>-2.14</v>
      </c>
      <c r="BW518" s="1">
        <v>-2.4300000000000002</v>
      </c>
      <c r="BX518" s="1">
        <v>-1.66</v>
      </c>
      <c r="BY518" s="1">
        <v>-1.93</v>
      </c>
      <c r="CA518" s="1">
        <v>196811</v>
      </c>
      <c r="CB518" s="1">
        <v>6.26</v>
      </c>
      <c r="CC518" s="1">
        <v>7.41</v>
      </c>
      <c r="CD518" s="1">
        <v>7.25</v>
      </c>
      <c r="CE518" s="1">
        <v>6.71</v>
      </c>
      <c r="CF518" s="1">
        <v>7.46</v>
      </c>
      <c r="CG518" s="1">
        <v>7.3</v>
      </c>
      <c r="CH518" s="1">
        <v>7.1</v>
      </c>
      <c r="CI518" s="1">
        <v>7.14</v>
      </c>
      <c r="CJ518" s="1">
        <v>6.68</v>
      </c>
      <c r="CK518" s="1">
        <v>7.74</v>
      </c>
      <c r="CL518" s="1">
        <v>7.11</v>
      </c>
      <c r="CM518" s="1">
        <v>7.27</v>
      </c>
      <c r="CN518" s="1">
        <v>7.33</v>
      </c>
      <c r="CO518" s="1">
        <v>6.25</v>
      </c>
      <c r="CP518" s="1">
        <v>7.92</v>
      </c>
      <c r="CQ518" s="1">
        <v>7.51</v>
      </c>
      <c r="CR518" s="1">
        <v>6.79</v>
      </c>
      <c r="CS518" s="1">
        <v>8.25</v>
      </c>
      <c r="CT518" s="1">
        <v>5.22</v>
      </c>
      <c r="CV518" s="1">
        <v>196911</v>
      </c>
      <c r="CW518" s="1">
        <v>-8.16</v>
      </c>
      <c r="CX518" s="1">
        <v>-4.7300000000000004</v>
      </c>
      <c r="CY518" s="1">
        <v>-4.6500000000000004</v>
      </c>
      <c r="CZ518" s="1">
        <v>-4.63</v>
      </c>
      <c r="DA518" s="1">
        <v>-5.0599999999999996</v>
      </c>
      <c r="DB518" s="1">
        <v>-3.97</v>
      </c>
      <c r="DC518" s="1">
        <v>-4.5999999999999996</v>
      </c>
      <c r="DD518" s="1">
        <v>-5.25</v>
      </c>
      <c r="DE518" s="1">
        <v>-4.5</v>
      </c>
      <c r="DF518" s="1">
        <v>-4.8099999999999996</v>
      </c>
      <c r="DG518" s="1">
        <v>-5.31</v>
      </c>
      <c r="DH518" s="1">
        <v>-4.05</v>
      </c>
      <c r="DI518" s="1">
        <v>-3.89</v>
      </c>
      <c r="DJ518" s="1">
        <v>-4.08</v>
      </c>
      <c r="DK518" s="1">
        <v>-5.0999999999999996</v>
      </c>
      <c r="DL518" s="1">
        <v>-5.6</v>
      </c>
      <c r="DM518" s="1">
        <v>-4.8899999999999997</v>
      </c>
      <c r="DN518" s="1">
        <v>-4.51</v>
      </c>
      <c r="DO518" s="1">
        <v>-4.49</v>
      </c>
      <c r="DQ518" s="1">
        <v>196811</v>
      </c>
      <c r="DR518" s="1">
        <v>-99.99</v>
      </c>
      <c r="DS518" s="1">
        <v>6.92</v>
      </c>
      <c r="DT518" s="1">
        <v>8.31</v>
      </c>
      <c r="DU518" s="1">
        <v>6.59</v>
      </c>
      <c r="DV518" s="1">
        <v>6.68</v>
      </c>
      <c r="DW518" s="1">
        <v>8.48</v>
      </c>
      <c r="DX518" s="1">
        <v>8.2100000000000009</v>
      </c>
      <c r="DY518" s="1">
        <v>7.62</v>
      </c>
      <c r="DZ518" s="1">
        <v>6.31</v>
      </c>
      <c r="EA518" s="1">
        <v>6.51</v>
      </c>
      <c r="EB518" s="1">
        <v>7.18</v>
      </c>
      <c r="EC518" s="1">
        <v>8.32</v>
      </c>
      <c r="ED518" s="1">
        <v>8.66</v>
      </c>
      <c r="EE518" s="1">
        <v>8.2799999999999994</v>
      </c>
      <c r="EF518" s="1">
        <v>8.1199999999999992</v>
      </c>
      <c r="EG518" s="1">
        <v>8.14</v>
      </c>
      <c r="EH518" s="1">
        <v>7.11</v>
      </c>
      <c r="EI518" s="1">
        <v>6.6</v>
      </c>
      <c r="EJ518" s="1">
        <v>6.04</v>
      </c>
      <c r="EL518">
        <v>196811</v>
      </c>
      <c r="EM518">
        <v>5.43</v>
      </c>
      <c r="EN518">
        <v>2.35</v>
      </c>
      <c r="EO518">
        <v>-0.9</v>
      </c>
      <c r="EP518">
        <v>0.42</v>
      </c>
      <c r="ER518" s="1">
        <v>196905</v>
      </c>
      <c r="ES518" s="1">
        <v>1.68</v>
      </c>
      <c r="EU518" s="1">
        <v>196806</v>
      </c>
      <c r="EV518" s="1">
        <v>3.75</v>
      </c>
      <c r="EX518" s="1">
        <v>197305</v>
      </c>
      <c r="EY518" s="1">
        <v>-2.42</v>
      </c>
      <c r="FA518" s="1">
        <v>196905</v>
      </c>
      <c r="FB518" s="1">
        <f>IF(ISERROR(VLOOKUP($FA518,MOM,LOOKUPS!C$12,0)*$FB$6+VLOOKUP($FA518,STREV,LOOKUPS!C$10,0)*$FC$6+VLOOKUP($FA518,LTREV,LOOKUPS!C$9,0)*$FD$6+VLOOKUP($FA518,CFP,LOOKUPS!C$6,0)*$FE$6+VLOOKUP($FA518,EP,LOOKUPS!C$8,0)*$FF$6+VLOOKUP($FA518,BM,LOOKUPS!C$5,0)*$FG$6+VLOOKUP($FA518,DIV,LOOKUPS!C$7,0)*$FH$6++VLOOKUP($FA518,SIZE,LOOKUPS!C$11,0)*$FI$6),"",VLOOKUP($FA518,MOM,LOOKUPS!C$12,0)*$FB$6+VLOOKUP($FA518,STREV,LOOKUPS!C$10,0)*$FC$6+VLOOKUP($FA518,LTREV,LOOKUPS!C$9,0)*$FD$6+VLOOKUP($FA518,CFP,LOOKUPS!C$6,0)*$FE$6+VLOOKUP($FA518,EP,LOOKUPS!C$8,0)*$FF$6+VLOOKUP($FA518,BM,LOOKUPS!C$5,0)*$FG$6+VLOOKUP($FA518,DIV,LOOKUPS!C$7,0)*$FH$6++VLOOKUP($FA518,SIZE,LOOKUPS!C$11,0)*$FI$6)</f>
        <v>-0.40359999999999996</v>
      </c>
      <c r="FC518" s="1">
        <f>IF(ISERROR(VLOOKUP($FA518,MOM,LOOKUPS!D$12,0)*$FB$6+VLOOKUP($FA518,STREV,LOOKUPS!D$10,0)*$FC$6+VLOOKUP($FA518,LTREV,LOOKUPS!D$9,0)*$FD$6+VLOOKUP($FA518,CFP,LOOKUPS!D$6,0)*$FE$6+VLOOKUP($FA518,EP,LOOKUPS!D$8,0)*$FF$6+VLOOKUP($FA518,BM,LOOKUPS!D$5,0)*$FG$6+VLOOKUP($FA518,DIV,LOOKUPS!D$7,0)*$FH$6++VLOOKUP($FA518,SIZE,LOOKUPS!D$11,0)*$FI$6),"",VLOOKUP($FA518,MOM,LOOKUPS!D$12,0)*$FB$6+VLOOKUP($FA518,STREV,LOOKUPS!D$10,0)*$FC$6+VLOOKUP($FA518,LTREV,LOOKUPS!D$9,0)*$FD$6+VLOOKUP($FA518,CFP,LOOKUPS!D$6,0)*$FE$6+VLOOKUP($FA518,EP,LOOKUPS!D$8,0)*$FF$6+VLOOKUP($FA518,BM,LOOKUPS!D$5,0)*$FG$6+VLOOKUP($FA518,DIV,LOOKUPS!D$7,0)*$FH$6++VLOOKUP($FA518,SIZE,LOOKUPS!D$11,0)*$FI$6)</f>
        <v>2.9600000000000015E-2</v>
      </c>
      <c r="FD518" s="1">
        <f>IF(ISERROR(VLOOKUP($FA518,MOM,LOOKUPS!E$12,0)*$FB$6+VLOOKUP($FA518,STREV,LOOKUPS!E$10,0)*$FC$6+VLOOKUP($FA518,LTREV,LOOKUPS!E$9,0)*$FD$6+VLOOKUP($FA518,CFP,LOOKUPS!E$6,0)*$FE$6+VLOOKUP($FA518,EP,LOOKUPS!E$8,0)*$FF$6+VLOOKUP($FA518,BM,LOOKUPS!E$5,0)*$FG$6+VLOOKUP($FA518,DIV,LOOKUPS!E$7,0)*$FH$6++VLOOKUP($FA518,SIZE,LOOKUPS!E$11,0)*$FI$6),"",VLOOKUP($FA518,MOM,LOOKUPS!E$12,0)*$FB$6+VLOOKUP($FA518,STREV,LOOKUPS!E$10,0)*$FC$6+VLOOKUP($FA518,LTREV,LOOKUPS!E$9,0)*$FD$6+VLOOKUP($FA518,CFP,LOOKUPS!E$6,0)*$FE$6+VLOOKUP($FA518,EP,LOOKUPS!E$8,0)*$FF$6+VLOOKUP($FA518,BM,LOOKUPS!E$5,0)*$FG$6+VLOOKUP($FA518,DIV,LOOKUPS!E$7,0)*$FH$6++VLOOKUP($FA518,SIZE,LOOKUPS!E$11,0)*$FI$6)</f>
        <v>-0.5726</v>
      </c>
      <c r="FE518" s="1">
        <f>IF(ISERROR(VLOOKUP($FA518,MOM,LOOKUPS!F$12,0)*$FB$6+VLOOKUP($FA518,STREV,LOOKUPS!F$10,0)*$FC$6+VLOOKUP($FA518,LTREV,LOOKUPS!F$9,0)*$FD$6+VLOOKUP($FA518,CFP,LOOKUPS!F$6,0)*$FE$6+VLOOKUP($FA518,EP,LOOKUPS!F$8,0)*$FF$6+VLOOKUP($FA518,BM,LOOKUPS!F$5,0)*$FG$6+VLOOKUP($FA518,DIV,LOOKUPS!F$7,0)*$FH$6++VLOOKUP($FA518,SIZE,LOOKUPS!F$11,0)*$FI$6),"",VLOOKUP($FA518,MOM,LOOKUPS!F$12,0)*$FB$6+VLOOKUP($FA518,STREV,LOOKUPS!F$10,0)*$FC$6+VLOOKUP($FA518,LTREV,LOOKUPS!F$9,0)*$FD$6+VLOOKUP($FA518,CFP,LOOKUPS!F$6,0)*$FE$6+VLOOKUP($FA518,EP,LOOKUPS!F$8,0)*$FF$6+VLOOKUP($FA518,BM,LOOKUPS!F$5,0)*$FG$6+VLOOKUP($FA518,DIV,LOOKUPS!F$7,0)*$FH$6++VLOOKUP($FA518,SIZE,LOOKUPS!F$11,0)*$FI$6)</f>
        <v>1.5100000000000002E-2</v>
      </c>
      <c r="FF518" s="1">
        <f>IF(ISERROR(VLOOKUP($FA518,MOM,LOOKUPS!G$12,0)*$FB$6+VLOOKUP($FA518,STREV,LOOKUPS!G$10,0)*$FC$6+VLOOKUP($FA518,LTREV,LOOKUPS!G$9,0)*$FD$6+VLOOKUP($FA518,CFP,LOOKUPS!G$6,0)*$FE$6+VLOOKUP($FA518,EP,LOOKUPS!G$8,0)*$FF$6+VLOOKUP($FA518,BM,LOOKUPS!G$5,0)*$FG$6+VLOOKUP($FA518,DIV,LOOKUPS!G$7,0)*$FH$6++VLOOKUP($FA518,SIZE,LOOKUPS!G$11,0)*$FI$6),"",VLOOKUP($FA518,MOM,LOOKUPS!G$12,0)*$FB$6+VLOOKUP($FA518,STREV,LOOKUPS!G$10,0)*$FC$6+VLOOKUP($FA518,LTREV,LOOKUPS!G$9,0)*$FD$6+VLOOKUP($FA518,CFP,LOOKUPS!G$6,0)*$FE$6+VLOOKUP($FA518,EP,LOOKUPS!G$8,0)*$FF$6+VLOOKUP($FA518,BM,LOOKUPS!G$5,0)*$FG$6+VLOOKUP($FA518,DIV,LOOKUPS!G$7,0)*$FH$6++VLOOKUP($FA518,SIZE,LOOKUPS!G$11,0)*$FI$6)</f>
        <v>0.62560000000000004</v>
      </c>
      <c r="FG518" s="1">
        <f>IF(ISERROR(VLOOKUP($FA518,MOM,LOOKUPS!H$12,0)*$FB$6+VLOOKUP($FA518,STREV,LOOKUPS!H$10,0)*$FC$6+VLOOKUP($FA518,LTREV,LOOKUPS!H$9,0)*$FD$6+VLOOKUP($FA518,CFP,LOOKUPS!H$6,0)*$FE$6+VLOOKUP($FA518,EP,LOOKUPS!H$8,0)*$FF$6+VLOOKUP($FA518,BM,LOOKUPS!H$5,0)*$FG$6+VLOOKUP($FA518,DIV,LOOKUPS!H$7,0)*$FH$6++VLOOKUP($FA518,SIZE,LOOKUPS!H$11,0)*$FI$6),"",VLOOKUP($FA518,MOM,LOOKUPS!H$12,0)*$FB$6+VLOOKUP($FA518,STREV,LOOKUPS!H$10,0)*$FC$6+VLOOKUP($FA518,LTREV,LOOKUPS!H$9,0)*$FD$6+VLOOKUP($FA518,CFP,LOOKUPS!H$6,0)*$FE$6+VLOOKUP($FA518,EP,LOOKUPS!H$8,0)*$FF$6+VLOOKUP($FA518,BM,LOOKUPS!H$5,0)*$FG$6+VLOOKUP($FA518,DIV,LOOKUPS!H$7,0)*$FH$6++VLOOKUP($FA518,SIZE,LOOKUPS!H$11,0)*$FI$6)</f>
        <v>0.85850000000000004</v>
      </c>
      <c r="FH518" s="1">
        <f>IF(ISERROR(VLOOKUP($FA518,MOM,LOOKUPS!I$12,0)*$FB$6+VLOOKUP($FA518,STREV,LOOKUPS!I$10,0)*$FC$6+VLOOKUP($FA518,LTREV,LOOKUPS!I$9,0)*$FD$6+VLOOKUP($FA518,CFP,LOOKUPS!I$6,0)*$FE$6+VLOOKUP($FA518,EP,LOOKUPS!I$8,0)*$FF$6+VLOOKUP($FA518,BM,LOOKUPS!I$5,0)*$FG$6+VLOOKUP($FA518,DIV,LOOKUPS!I$7,0)*$FH$6++VLOOKUP($FA518,SIZE,LOOKUPS!I$11,0)*$FI$6),"",VLOOKUP($FA518,MOM,LOOKUPS!I$12,0)*$FB$6+VLOOKUP($FA518,STREV,LOOKUPS!I$10,0)*$FC$6+VLOOKUP($FA518,LTREV,LOOKUPS!I$9,0)*$FD$6+VLOOKUP($FA518,CFP,LOOKUPS!I$6,0)*$FE$6+VLOOKUP($FA518,EP,LOOKUPS!I$8,0)*$FF$6+VLOOKUP($FA518,BM,LOOKUPS!I$5,0)*$FG$6+VLOOKUP($FA518,DIV,LOOKUPS!I$7,0)*$FH$6++VLOOKUP($FA518,SIZE,LOOKUPS!I$11,0)*$FI$6)</f>
        <v>0.35280000000000006</v>
      </c>
      <c r="FI518" s="1">
        <f>IF(ISERROR(VLOOKUP($FA518,MOM,LOOKUPS!J$12,0)*$FB$6+VLOOKUP($FA518,STREV,LOOKUPS!J$10,0)*$FC$6+VLOOKUP($FA518,LTREV,LOOKUPS!J$9,0)*$FD$6+VLOOKUP($FA518,CFP,LOOKUPS!J$6,0)*$FE$6+VLOOKUP($FA518,EP,LOOKUPS!J$8,0)*$FF$6+VLOOKUP($FA518,BM,LOOKUPS!J$5,0)*$FG$6+VLOOKUP($FA518,DIV,LOOKUPS!J$7,0)*$FH$6++VLOOKUP($FA518,SIZE,LOOKUPS!J$11,0)*$FI$6),"",VLOOKUP($FA518,MOM,LOOKUPS!J$12,0)*$FB$6+VLOOKUP($FA518,STREV,LOOKUPS!J$10,0)*$FC$6+VLOOKUP($FA518,LTREV,LOOKUPS!J$9,0)*$FD$6+VLOOKUP($FA518,CFP,LOOKUPS!J$6,0)*$FE$6+VLOOKUP($FA518,EP,LOOKUPS!J$8,0)*$FF$6+VLOOKUP($FA518,BM,LOOKUPS!J$5,0)*$FG$6+VLOOKUP($FA518,DIV,LOOKUPS!J$7,0)*$FH$6++VLOOKUP($FA518,SIZE,LOOKUPS!J$11,0)*$FI$6)</f>
        <v>0.52869999999999995</v>
      </c>
      <c r="FJ518" s="1">
        <f>IF(ISERROR(VLOOKUP($FA518,MOM,LOOKUPS!K$12,0)*$FB$6+VLOOKUP($FA518,STREV,LOOKUPS!K$10,0)*$FC$6+VLOOKUP($FA518,LTREV,LOOKUPS!K$9,0)*$FD$6+VLOOKUP($FA518,CFP,LOOKUPS!K$6,0)*$FE$6+VLOOKUP($FA518,EP,LOOKUPS!K$8,0)*$FF$6+VLOOKUP($FA518,BM,LOOKUPS!K$5,0)*$FG$6+VLOOKUP($FA518,DIV,LOOKUPS!K$7,0)*$FH$6++VLOOKUP($FA518,SIZE,LOOKUPS!K$11,0)*$FI$6),"",VLOOKUP($FA518,MOM,LOOKUPS!K$12,0)*$FB$6+VLOOKUP($FA518,STREV,LOOKUPS!K$10,0)*$FC$6+VLOOKUP($FA518,LTREV,LOOKUPS!K$9,0)*$FD$6+VLOOKUP($FA518,CFP,LOOKUPS!K$6,0)*$FE$6+VLOOKUP($FA518,EP,LOOKUPS!K$8,0)*$FF$6+VLOOKUP($FA518,BM,LOOKUPS!K$5,0)*$FG$6+VLOOKUP($FA518,DIV,LOOKUPS!K$7,0)*$FH$6++VLOOKUP($FA518,SIZE,LOOKUPS!K$11,0)*$FI$6)</f>
        <v>0.60440000000000005</v>
      </c>
      <c r="FK518" s="1">
        <f>IF(ISERROR(VLOOKUP($FA518,MOM,LOOKUPS!L$12,0)*$FB$6+VLOOKUP($FA518,STREV,LOOKUPS!L$10,0)*$FC$6+VLOOKUP($FA518,LTREV,LOOKUPS!L$9,0)*$FD$6+VLOOKUP($FA518,CFP,LOOKUPS!L$6,0)*$FE$6+VLOOKUP($FA518,EP,LOOKUPS!L$8,0)*$FF$6+VLOOKUP($FA518,BM,LOOKUPS!L$5,0)*$FG$6+VLOOKUP($FA518,DIV,LOOKUPS!L$7,0)*$FH$6++VLOOKUP($FA518,SIZE,LOOKUPS!L$11,0)*$FI$6),"",VLOOKUP($FA518,MOM,LOOKUPS!L$12,0)*$FB$6+VLOOKUP($FA518,STREV,LOOKUPS!L$10,0)*$FC$6+VLOOKUP($FA518,LTREV,LOOKUPS!L$9,0)*$FD$6+VLOOKUP($FA518,CFP,LOOKUPS!L$6,0)*$FE$6+VLOOKUP($FA518,EP,LOOKUPS!L$8,0)*$FF$6+VLOOKUP($FA518,BM,LOOKUPS!L$5,0)*$FG$6+VLOOKUP($FA518,DIV,LOOKUPS!L$7,0)*$FH$6++VLOOKUP($FA518,SIZE,LOOKUPS!L$11,0)*$FI$6)</f>
        <v>1.2638</v>
      </c>
    </row>
    <row r="519" spans="1:167" x14ac:dyDescent="0.3">
      <c r="A519" s="1">
        <v>196906</v>
      </c>
      <c r="B519" s="1">
        <v>-13.71</v>
      </c>
      <c r="C519" s="1">
        <v>-12.09</v>
      </c>
      <c r="D519" s="1">
        <v>-10.87</v>
      </c>
      <c r="E519" s="1">
        <v>-10.56</v>
      </c>
      <c r="F519" s="1">
        <v>-9.81</v>
      </c>
      <c r="G519" s="1">
        <v>-8.75</v>
      </c>
      <c r="H519" s="1">
        <v>-9.94</v>
      </c>
      <c r="I519" s="1">
        <v>-9.4499999999999993</v>
      </c>
      <c r="J519" s="1">
        <v>-11.01</v>
      </c>
      <c r="K519" s="1">
        <v>-13.78</v>
      </c>
      <c r="M519" s="1">
        <v>196807</v>
      </c>
      <c r="N519" s="1">
        <v>-3.33</v>
      </c>
      <c r="O519" s="1">
        <v>-3.66</v>
      </c>
      <c r="P519" s="1">
        <v>-3.55</v>
      </c>
      <c r="Q519" s="1">
        <v>-1.74</v>
      </c>
      <c r="R519" s="1">
        <v>-2.16</v>
      </c>
      <c r="S519" s="1">
        <v>-3.27</v>
      </c>
      <c r="T519" s="1">
        <v>-2.0099999999999998</v>
      </c>
      <c r="U519" s="1">
        <v>-1.76</v>
      </c>
      <c r="V519" s="1">
        <v>-2.48</v>
      </c>
      <c r="W519" s="1">
        <v>-3.23</v>
      </c>
      <c r="Y519" s="1">
        <v>197306</v>
      </c>
      <c r="Z519" s="1">
        <v>-1.94</v>
      </c>
      <c r="AA519" s="1">
        <v>-3.22</v>
      </c>
      <c r="AB519" s="1">
        <v>-2.2599999999999998</v>
      </c>
      <c r="AC519" s="1">
        <v>-3.81</v>
      </c>
      <c r="AD519" s="1">
        <v>-2.67</v>
      </c>
      <c r="AE519" s="1">
        <v>-3.42</v>
      </c>
      <c r="AF519" s="1">
        <v>-2.52</v>
      </c>
      <c r="AG519" s="1">
        <v>-3.31</v>
      </c>
      <c r="AH519" s="1">
        <v>-2.95</v>
      </c>
      <c r="AI519" s="1">
        <v>-3.33</v>
      </c>
      <c r="AK519">
        <v>199312</v>
      </c>
      <c r="AL519">
        <v>-1.34</v>
      </c>
      <c r="AM519">
        <v>1.59</v>
      </c>
      <c r="AN519">
        <v>3.07</v>
      </c>
      <c r="AO519">
        <v>1.83</v>
      </c>
      <c r="AP519">
        <v>0.8</v>
      </c>
      <c r="AQ519">
        <v>3.59</v>
      </c>
      <c r="AR519">
        <v>3.41</v>
      </c>
      <c r="AS519">
        <v>1.93</v>
      </c>
      <c r="AT519">
        <v>1.82</v>
      </c>
      <c r="AU519">
        <v>0.4</v>
      </c>
      <c r="AV519">
        <v>1.39</v>
      </c>
      <c r="AW519">
        <v>3.76</v>
      </c>
      <c r="AX519">
        <v>3.4</v>
      </c>
      <c r="AY519">
        <v>3.8</v>
      </c>
      <c r="AZ519">
        <v>2.97</v>
      </c>
      <c r="BA519">
        <v>1.99</v>
      </c>
      <c r="BB519">
        <v>1.88</v>
      </c>
      <c r="BC519">
        <v>1.7</v>
      </c>
      <c r="BD519">
        <v>1.89</v>
      </c>
      <c r="BF519" s="1">
        <v>199312</v>
      </c>
      <c r="BG519" s="1">
        <v>-1.21</v>
      </c>
      <c r="BH519" s="1">
        <v>1.7</v>
      </c>
      <c r="BI519" s="1">
        <v>3.14</v>
      </c>
      <c r="BJ519" s="1">
        <v>2</v>
      </c>
      <c r="BK519" s="1">
        <v>1.08</v>
      </c>
      <c r="BL519" s="1">
        <v>3.45</v>
      </c>
      <c r="BM519" s="1">
        <v>3.27</v>
      </c>
      <c r="BN519" s="1">
        <v>2.39</v>
      </c>
      <c r="BO519" s="1">
        <v>1.93</v>
      </c>
      <c r="BP519" s="1">
        <v>-0.61</v>
      </c>
      <c r="BQ519" s="1">
        <v>3.31</v>
      </c>
      <c r="BR519" s="1">
        <v>3.43</v>
      </c>
      <c r="BS519" s="1">
        <v>3.47</v>
      </c>
      <c r="BT519" s="1">
        <v>3.27</v>
      </c>
      <c r="BU519" s="1">
        <v>3.28</v>
      </c>
      <c r="BV519" s="1">
        <v>2.5499999999999998</v>
      </c>
      <c r="BW519" s="1">
        <v>2.2200000000000002</v>
      </c>
      <c r="BX519" s="1">
        <v>1.99</v>
      </c>
      <c r="BY519" s="1">
        <v>1.89</v>
      </c>
      <c r="CA519" s="1">
        <v>196812</v>
      </c>
      <c r="CB519" s="1">
        <v>9.31</v>
      </c>
      <c r="CC519" s="1">
        <v>0.17</v>
      </c>
      <c r="CD519" s="1">
        <v>-0.28999999999999998</v>
      </c>
      <c r="CE519" s="1">
        <v>0.03</v>
      </c>
      <c r="CF519" s="1">
        <v>0.36</v>
      </c>
      <c r="CG519" s="1">
        <v>-0.19</v>
      </c>
      <c r="CH519" s="1">
        <v>-0.1</v>
      </c>
      <c r="CI519" s="1">
        <v>-0.75</v>
      </c>
      <c r="CJ519" s="1">
        <v>0.28000000000000003</v>
      </c>
      <c r="CK519" s="1">
        <v>0.99</v>
      </c>
      <c r="CL519" s="1">
        <v>-0.42</v>
      </c>
      <c r="CM519" s="1">
        <v>-0.34</v>
      </c>
      <c r="CN519" s="1">
        <v>-0.03</v>
      </c>
      <c r="CO519" s="1">
        <v>-0.56999999999999995</v>
      </c>
      <c r="CP519" s="1">
        <v>0.36</v>
      </c>
      <c r="CQ519" s="1">
        <v>-1.02</v>
      </c>
      <c r="CR519" s="1">
        <v>-0.5</v>
      </c>
      <c r="CS519" s="1">
        <v>-0.01</v>
      </c>
      <c r="CT519" s="1">
        <v>0.54</v>
      </c>
      <c r="CV519" s="1">
        <v>196912</v>
      </c>
      <c r="CW519" s="1">
        <v>-11.6</v>
      </c>
      <c r="CX519" s="1">
        <v>-4.5999999999999996</v>
      </c>
      <c r="CY519" s="1">
        <v>-5.32</v>
      </c>
      <c r="CZ519" s="1">
        <v>-4.75</v>
      </c>
      <c r="DA519" s="1">
        <v>-4.63</v>
      </c>
      <c r="DB519" s="1">
        <v>-4.58</v>
      </c>
      <c r="DC519" s="1">
        <v>-5.47</v>
      </c>
      <c r="DD519" s="1">
        <v>-5.42</v>
      </c>
      <c r="DE519" s="1">
        <v>-4.59</v>
      </c>
      <c r="DF519" s="1">
        <v>-4.17</v>
      </c>
      <c r="DG519" s="1">
        <v>-5.1100000000000003</v>
      </c>
      <c r="DH519" s="1">
        <v>-4.5199999999999996</v>
      </c>
      <c r="DI519" s="1">
        <v>-4.6399999999999997</v>
      </c>
      <c r="DJ519" s="1">
        <v>-5.43</v>
      </c>
      <c r="DK519" s="1">
        <v>-5.5</v>
      </c>
      <c r="DL519" s="1">
        <v>-5.79</v>
      </c>
      <c r="DM519" s="1">
        <v>-5.0599999999999996</v>
      </c>
      <c r="DN519" s="1">
        <v>-4.0599999999999996</v>
      </c>
      <c r="DO519" s="1">
        <v>-5.09</v>
      </c>
      <c r="DQ519" s="1">
        <v>196812</v>
      </c>
      <c r="DR519" s="1">
        <v>-99.99</v>
      </c>
      <c r="DS519" s="1">
        <v>2.85</v>
      </c>
      <c r="DT519" s="1">
        <v>-1.94</v>
      </c>
      <c r="DU519" s="1">
        <v>-3.06</v>
      </c>
      <c r="DV519" s="1">
        <v>3.51</v>
      </c>
      <c r="DW519" s="1">
        <v>-1.03</v>
      </c>
      <c r="DX519" s="1">
        <v>-1.96</v>
      </c>
      <c r="DY519" s="1">
        <v>-3.12</v>
      </c>
      <c r="DZ519" s="1">
        <v>-2.89</v>
      </c>
      <c r="EA519" s="1">
        <v>4.22</v>
      </c>
      <c r="EB519" s="1">
        <v>1.51</v>
      </c>
      <c r="EC519" s="1">
        <v>-0.95</v>
      </c>
      <c r="ED519" s="1">
        <v>-1.1200000000000001</v>
      </c>
      <c r="EE519" s="1">
        <v>-1.56</v>
      </c>
      <c r="EF519" s="1">
        <v>-2.4500000000000002</v>
      </c>
      <c r="EG519" s="1">
        <v>-2.86</v>
      </c>
      <c r="EH519" s="1">
        <v>-3.38</v>
      </c>
      <c r="EI519" s="1">
        <v>-2.67</v>
      </c>
      <c r="EJ519" s="1">
        <v>-3.1</v>
      </c>
      <c r="EL519">
        <v>196812</v>
      </c>
      <c r="EM519">
        <v>-3.94</v>
      </c>
      <c r="EN519">
        <v>3.43</v>
      </c>
      <c r="EO519">
        <v>0</v>
      </c>
      <c r="EP519">
        <v>0.43</v>
      </c>
      <c r="ER519" s="1">
        <v>196906</v>
      </c>
      <c r="ES519" s="1">
        <v>-2.23</v>
      </c>
      <c r="EU519" s="1">
        <v>196807</v>
      </c>
      <c r="EV519" s="1">
        <v>-1.2</v>
      </c>
      <c r="EX519" s="1">
        <v>197306</v>
      </c>
      <c r="EY519" s="1">
        <v>-0.45</v>
      </c>
      <c r="FA519" s="1">
        <v>196906</v>
      </c>
      <c r="FB519" s="1">
        <f>IF(ISERROR(VLOOKUP($FA519,MOM,LOOKUPS!C$12,0)*$FB$6+VLOOKUP($FA519,STREV,LOOKUPS!C$10,0)*$FC$6+VLOOKUP($FA519,LTREV,LOOKUPS!C$9,0)*$FD$6+VLOOKUP($FA519,CFP,LOOKUPS!C$6,0)*$FE$6+VLOOKUP($FA519,EP,LOOKUPS!C$8,0)*$FF$6+VLOOKUP($FA519,BM,LOOKUPS!C$5,0)*$FG$6+VLOOKUP($FA519,DIV,LOOKUPS!C$7,0)*$FH$6++VLOOKUP($FA519,SIZE,LOOKUPS!C$11,0)*$FI$6),"",VLOOKUP($FA519,MOM,LOOKUPS!C$12,0)*$FB$6+VLOOKUP($FA519,STREV,LOOKUPS!C$10,0)*$FC$6+VLOOKUP($FA519,LTREV,LOOKUPS!C$9,0)*$FD$6+VLOOKUP($FA519,CFP,LOOKUPS!C$6,0)*$FE$6+VLOOKUP($FA519,EP,LOOKUPS!C$8,0)*$FF$6+VLOOKUP($FA519,BM,LOOKUPS!C$5,0)*$FG$6+VLOOKUP($FA519,DIV,LOOKUPS!C$7,0)*$FH$6++VLOOKUP($FA519,SIZE,LOOKUPS!C$11,0)*$FI$6)</f>
        <v>-13.015700000000001</v>
      </c>
      <c r="FC519" s="1">
        <f>IF(ISERROR(VLOOKUP($FA519,MOM,LOOKUPS!D$12,0)*$FB$6+VLOOKUP($FA519,STREV,LOOKUPS!D$10,0)*$FC$6+VLOOKUP($FA519,LTREV,LOOKUPS!D$9,0)*$FD$6+VLOOKUP($FA519,CFP,LOOKUPS!D$6,0)*$FE$6+VLOOKUP($FA519,EP,LOOKUPS!D$8,0)*$FF$6+VLOOKUP($FA519,BM,LOOKUPS!D$5,0)*$FG$6+VLOOKUP($FA519,DIV,LOOKUPS!D$7,0)*$FH$6++VLOOKUP($FA519,SIZE,LOOKUPS!D$11,0)*$FI$6),"",VLOOKUP($FA519,MOM,LOOKUPS!D$12,0)*$FB$6+VLOOKUP($FA519,STREV,LOOKUPS!D$10,0)*$FC$6+VLOOKUP($FA519,LTREV,LOOKUPS!D$9,0)*$FD$6+VLOOKUP($FA519,CFP,LOOKUPS!D$6,0)*$FE$6+VLOOKUP($FA519,EP,LOOKUPS!D$8,0)*$FF$6+VLOOKUP($FA519,BM,LOOKUPS!D$5,0)*$FG$6+VLOOKUP($FA519,DIV,LOOKUPS!D$7,0)*$FH$6++VLOOKUP($FA519,SIZE,LOOKUPS!D$11,0)*$FI$6)</f>
        <v>-11.8567</v>
      </c>
      <c r="FD519" s="1">
        <f>IF(ISERROR(VLOOKUP($FA519,MOM,LOOKUPS!E$12,0)*$FB$6+VLOOKUP($FA519,STREV,LOOKUPS!E$10,0)*$FC$6+VLOOKUP($FA519,LTREV,LOOKUPS!E$9,0)*$FD$6+VLOOKUP($FA519,CFP,LOOKUPS!E$6,0)*$FE$6+VLOOKUP($FA519,EP,LOOKUPS!E$8,0)*$FF$6+VLOOKUP($FA519,BM,LOOKUPS!E$5,0)*$FG$6+VLOOKUP($FA519,DIV,LOOKUPS!E$7,0)*$FH$6++VLOOKUP($FA519,SIZE,LOOKUPS!E$11,0)*$FI$6),"",VLOOKUP($FA519,MOM,LOOKUPS!E$12,0)*$FB$6+VLOOKUP($FA519,STREV,LOOKUPS!E$10,0)*$FC$6+VLOOKUP($FA519,LTREV,LOOKUPS!E$9,0)*$FD$6+VLOOKUP($FA519,CFP,LOOKUPS!E$6,0)*$FE$6+VLOOKUP($FA519,EP,LOOKUPS!E$8,0)*$FF$6+VLOOKUP($FA519,BM,LOOKUPS!E$5,0)*$FG$6+VLOOKUP($FA519,DIV,LOOKUPS!E$7,0)*$FH$6++VLOOKUP($FA519,SIZE,LOOKUPS!E$11,0)*$FI$6)</f>
        <v>-10.871100000000002</v>
      </c>
      <c r="FE519" s="1">
        <f>IF(ISERROR(VLOOKUP($FA519,MOM,LOOKUPS!F$12,0)*$FB$6+VLOOKUP($FA519,STREV,LOOKUPS!F$10,0)*$FC$6+VLOOKUP($FA519,LTREV,LOOKUPS!F$9,0)*$FD$6+VLOOKUP($FA519,CFP,LOOKUPS!F$6,0)*$FE$6+VLOOKUP($FA519,EP,LOOKUPS!F$8,0)*$FF$6+VLOOKUP($FA519,BM,LOOKUPS!F$5,0)*$FG$6+VLOOKUP($FA519,DIV,LOOKUPS!F$7,0)*$FH$6++VLOOKUP($FA519,SIZE,LOOKUPS!F$11,0)*$FI$6),"",VLOOKUP($FA519,MOM,LOOKUPS!F$12,0)*$FB$6+VLOOKUP($FA519,STREV,LOOKUPS!F$10,0)*$FC$6+VLOOKUP($FA519,LTREV,LOOKUPS!F$9,0)*$FD$6+VLOOKUP($FA519,CFP,LOOKUPS!F$6,0)*$FE$6+VLOOKUP($FA519,EP,LOOKUPS!F$8,0)*$FF$6+VLOOKUP($FA519,BM,LOOKUPS!F$5,0)*$FG$6+VLOOKUP($FA519,DIV,LOOKUPS!F$7,0)*$FH$6++VLOOKUP($FA519,SIZE,LOOKUPS!F$11,0)*$FI$6)</f>
        <v>-10.4465</v>
      </c>
      <c r="FF519" s="1">
        <f>IF(ISERROR(VLOOKUP($FA519,MOM,LOOKUPS!G$12,0)*$FB$6+VLOOKUP($FA519,STREV,LOOKUPS!G$10,0)*$FC$6+VLOOKUP($FA519,LTREV,LOOKUPS!G$9,0)*$FD$6+VLOOKUP($FA519,CFP,LOOKUPS!G$6,0)*$FE$6+VLOOKUP($FA519,EP,LOOKUPS!G$8,0)*$FF$6+VLOOKUP($FA519,BM,LOOKUPS!G$5,0)*$FG$6+VLOOKUP($FA519,DIV,LOOKUPS!G$7,0)*$FH$6++VLOOKUP($FA519,SIZE,LOOKUPS!G$11,0)*$FI$6),"",VLOOKUP($FA519,MOM,LOOKUPS!G$12,0)*$FB$6+VLOOKUP($FA519,STREV,LOOKUPS!G$10,0)*$FC$6+VLOOKUP($FA519,LTREV,LOOKUPS!G$9,0)*$FD$6+VLOOKUP($FA519,CFP,LOOKUPS!G$6,0)*$FE$6+VLOOKUP($FA519,EP,LOOKUPS!G$8,0)*$FF$6+VLOOKUP($FA519,BM,LOOKUPS!G$5,0)*$FG$6+VLOOKUP($FA519,DIV,LOOKUPS!G$7,0)*$FH$6++VLOOKUP($FA519,SIZE,LOOKUPS!G$11,0)*$FI$6)</f>
        <v>-9.8313000000000006</v>
      </c>
      <c r="FG519" s="1">
        <f>IF(ISERROR(VLOOKUP($FA519,MOM,LOOKUPS!H$12,0)*$FB$6+VLOOKUP($FA519,STREV,LOOKUPS!H$10,0)*$FC$6+VLOOKUP($FA519,LTREV,LOOKUPS!H$9,0)*$FD$6+VLOOKUP($FA519,CFP,LOOKUPS!H$6,0)*$FE$6+VLOOKUP($FA519,EP,LOOKUPS!H$8,0)*$FF$6+VLOOKUP($FA519,BM,LOOKUPS!H$5,0)*$FG$6+VLOOKUP($FA519,DIV,LOOKUPS!H$7,0)*$FH$6++VLOOKUP($FA519,SIZE,LOOKUPS!H$11,0)*$FI$6),"",VLOOKUP($FA519,MOM,LOOKUPS!H$12,0)*$FB$6+VLOOKUP($FA519,STREV,LOOKUPS!H$10,0)*$FC$6+VLOOKUP($FA519,LTREV,LOOKUPS!H$9,0)*$FD$6+VLOOKUP($FA519,CFP,LOOKUPS!H$6,0)*$FE$6+VLOOKUP($FA519,EP,LOOKUPS!H$8,0)*$FF$6+VLOOKUP($FA519,BM,LOOKUPS!H$5,0)*$FG$6+VLOOKUP($FA519,DIV,LOOKUPS!H$7,0)*$FH$6++VLOOKUP($FA519,SIZE,LOOKUPS!H$11,0)*$FI$6)</f>
        <v>-9.7706</v>
      </c>
      <c r="FH519" s="1">
        <f>IF(ISERROR(VLOOKUP($FA519,MOM,LOOKUPS!I$12,0)*$FB$6+VLOOKUP($FA519,STREV,LOOKUPS!I$10,0)*$FC$6+VLOOKUP($FA519,LTREV,LOOKUPS!I$9,0)*$FD$6+VLOOKUP($FA519,CFP,LOOKUPS!I$6,0)*$FE$6+VLOOKUP($FA519,EP,LOOKUPS!I$8,0)*$FF$6+VLOOKUP($FA519,BM,LOOKUPS!I$5,0)*$FG$6+VLOOKUP($FA519,DIV,LOOKUPS!I$7,0)*$FH$6++VLOOKUP($FA519,SIZE,LOOKUPS!I$11,0)*$FI$6),"",VLOOKUP($FA519,MOM,LOOKUPS!I$12,0)*$FB$6+VLOOKUP($FA519,STREV,LOOKUPS!I$10,0)*$FC$6+VLOOKUP($FA519,LTREV,LOOKUPS!I$9,0)*$FD$6+VLOOKUP($FA519,CFP,LOOKUPS!I$6,0)*$FE$6+VLOOKUP($FA519,EP,LOOKUPS!I$8,0)*$FF$6+VLOOKUP($FA519,BM,LOOKUPS!I$5,0)*$FG$6+VLOOKUP($FA519,DIV,LOOKUPS!I$7,0)*$FH$6++VLOOKUP($FA519,SIZE,LOOKUPS!I$11,0)*$FI$6)</f>
        <v>-9.8765000000000001</v>
      </c>
      <c r="FI519" s="1">
        <f>IF(ISERROR(VLOOKUP($FA519,MOM,LOOKUPS!J$12,0)*$FB$6+VLOOKUP($FA519,STREV,LOOKUPS!J$10,0)*$FC$6+VLOOKUP($FA519,LTREV,LOOKUPS!J$9,0)*$FD$6+VLOOKUP($FA519,CFP,LOOKUPS!J$6,0)*$FE$6+VLOOKUP($FA519,EP,LOOKUPS!J$8,0)*$FF$6+VLOOKUP($FA519,BM,LOOKUPS!J$5,0)*$FG$6+VLOOKUP($FA519,DIV,LOOKUPS!J$7,0)*$FH$6++VLOOKUP($FA519,SIZE,LOOKUPS!J$11,0)*$FI$6),"",VLOOKUP($FA519,MOM,LOOKUPS!J$12,0)*$FB$6+VLOOKUP($FA519,STREV,LOOKUPS!J$10,0)*$FC$6+VLOOKUP($FA519,LTREV,LOOKUPS!J$9,0)*$FD$6+VLOOKUP($FA519,CFP,LOOKUPS!J$6,0)*$FE$6+VLOOKUP($FA519,EP,LOOKUPS!J$8,0)*$FF$6+VLOOKUP($FA519,BM,LOOKUPS!J$5,0)*$FG$6+VLOOKUP($FA519,DIV,LOOKUPS!J$7,0)*$FH$6++VLOOKUP($FA519,SIZE,LOOKUPS!J$11,0)*$FI$6)</f>
        <v>-10.346299999999999</v>
      </c>
      <c r="FJ519" s="1">
        <f>IF(ISERROR(VLOOKUP($FA519,MOM,LOOKUPS!K$12,0)*$FB$6+VLOOKUP($FA519,STREV,LOOKUPS!K$10,0)*$FC$6+VLOOKUP($FA519,LTREV,LOOKUPS!K$9,0)*$FD$6+VLOOKUP($FA519,CFP,LOOKUPS!K$6,0)*$FE$6+VLOOKUP($FA519,EP,LOOKUPS!K$8,0)*$FF$6+VLOOKUP($FA519,BM,LOOKUPS!K$5,0)*$FG$6+VLOOKUP($FA519,DIV,LOOKUPS!K$7,0)*$FH$6++VLOOKUP($FA519,SIZE,LOOKUPS!K$11,0)*$FI$6),"",VLOOKUP($FA519,MOM,LOOKUPS!K$12,0)*$FB$6+VLOOKUP($FA519,STREV,LOOKUPS!K$10,0)*$FC$6+VLOOKUP($FA519,LTREV,LOOKUPS!K$9,0)*$FD$6+VLOOKUP($FA519,CFP,LOOKUPS!K$6,0)*$FE$6+VLOOKUP($FA519,EP,LOOKUPS!K$8,0)*$FF$6+VLOOKUP($FA519,BM,LOOKUPS!K$5,0)*$FG$6+VLOOKUP($FA519,DIV,LOOKUPS!K$7,0)*$FH$6++VLOOKUP($FA519,SIZE,LOOKUPS!K$11,0)*$FI$6)</f>
        <v>-11.297600000000001</v>
      </c>
      <c r="FK519" s="1">
        <f>IF(ISERROR(VLOOKUP($FA519,MOM,LOOKUPS!L$12,0)*$FB$6+VLOOKUP($FA519,STREV,LOOKUPS!L$10,0)*$FC$6+VLOOKUP($FA519,LTREV,LOOKUPS!L$9,0)*$FD$6+VLOOKUP($FA519,CFP,LOOKUPS!L$6,0)*$FE$6+VLOOKUP($FA519,EP,LOOKUPS!L$8,0)*$FF$6+VLOOKUP($FA519,BM,LOOKUPS!L$5,0)*$FG$6+VLOOKUP($FA519,DIV,LOOKUPS!L$7,0)*$FH$6++VLOOKUP($FA519,SIZE,LOOKUPS!L$11,0)*$FI$6),"",VLOOKUP($FA519,MOM,LOOKUPS!L$12,0)*$FB$6+VLOOKUP($FA519,STREV,LOOKUPS!L$10,0)*$FC$6+VLOOKUP($FA519,LTREV,LOOKUPS!L$9,0)*$FD$6+VLOOKUP($FA519,CFP,LOOKUPS!L$6,0)*$FE$6+VLOOKUP($FA519,EP,LOOKUPS!L$8,0)*$FF$6+VLOOKUP($FA519,BM,LOOKUPS!L$5,0)*$FG$6+VLOOKUP($FA519,DIV,LOOKUPS!L$7,0)*$FH$6++VLOOKUP($FA519,SIZE,LOOKUPS!L$11,0)*$FI$6)</f>
        <v>-12.530100000000001</v>
      </c>
    </row>
    <row r="520" spans="1:167" x14ac:dyDescent="0.3">
      <c r="A520" s="1">
        <v>196907</v>
      </c>
      <c r="B520" s="1">
        <v>-12.65</v>
      </c>
      <c r="C520" s="1">
        <v>-11.61</v>
      </c>
      <c r="D520" s="1">
        <v>-9.5399999999999991</v>
      </c>
      <c r="E520" s="1">
        <v>-7.49</v>
      </c>
      <c r="F520" s="1">
        <v>-7.05</v>
      </c>
      <c r="G520" s="1">
        <v>-7.34</v>
      </c>
      <c r="H520" s="1">
        <v>-7.78</v>
      </c>
      <c r="I520" s="1">
        <v>-8.64</v>
      </c>
      <c r="J520" s="1">
        <v>-9.27</v>
      </c>
      <c r="K520" s="1">
        <v>-10.32</v>
      </c>
      <c r="M520" s="1">
        <v>196808</v>
      </c>
      <c r="N520" s="1">
        <v>4.16</v>
      </c>
      <c r="O520" s="1">
        <v>4.1100000000000003</v>
      </c>
      <c r="P520" s="1">
        <v>4.1900000000000004</v>
      </c>
      <c r="Q520" s="1">
        <v>3.54</v>
      </c>
      <c r="R520" s="1">
        <v>3.71</v>
      </c>
      <c r="S520" s="1">
        <v>2.13</v>
      </c>
      <c r="T520" s="1">
        <v>3.07</v>
      </c>
      <c r="U520" s="1">
        <v>1.69</v>
      </c>
      <c r="V520" s="1">
        <v>2.6</v>
      </c>
      <c r="W520" s="1">
        <v>5.41</v>
      </c>
      <c r="Y520" s="1">
        <v>197307</v>
      </c>
      <c r="Z520" s="1">
        <v>13.86</v>
      </c>
      <c r="AA520" s="1">
        <v>13.7</v>
      </c>
      <c r="AB520" s="1">
        <v>11.73</v>
      </c>
      <c r="AC520" s="1">
        <v>9.09</v>
      </c>
      <c r="AD520" s="1">
        <v>6.64</v>
      </c>
      <c r="AE520" s="1">
        <v>7.57</v>
      </c>
      <c r="AF520" s="1">
        <v>6.81</v>
      </c>
      <c r="AG520" s="1">
        <v>11.63</v>
      </c>
      <c r="AH520" s="1">
        <v>10.33</v>
      </c>
      <c r="AI520" s="1">
        <v>16.46</v>
      </c>
      <c r="AK520">
        <v>199401</v>
      </c>
      <c r="AL520">
        <v>7.87</v>
      </c>
      <c r="AM520">
        <v>4.2300000000000004</v>
      </c>
      <c r="AN520">
        <v>3.68</v>
      </c>
      <c r="AO520">
        <v>4.03</v>
      </c>
      <c r="AP520">
        <v>4.08</v>
      </c>
      <c r="AQ520">
        <v>4.32</v>
      </c>
      <c r="AR520">
        <v>3.43</v>
      </c>
      <c r="AS520">
        <v>3.8</v>
      </c>
      <c r="AT520">
        <v>4.1500000000000004</v>
      </c>
      <c r="AU520">
        <v>4.2300000000000004</v>
      </c>
      <c r="AV520">
        <v>3.86</v>
      </c>
      <c r="AW520">
        <v>4.63</v>
      </c>
      <c r="AX520">
        <v>3.97</v>
      </c>
      <c r="AY520">
        <v>3.44</v>
      </c>
      <c r="AZ520">
        <v>3.42</v>
      </c>
      <c r="BA520">
        <v>3.88</v>
      </c>
      <c r="BB520">
        <v>3.72</v>
      </c>
      <c r="BC520">
        <v>3.04</v>
      </c>
      <c r="BD520">
        <v>4.88</v>
      </c>
      <c r="BF520" s="1">
        <v>199401</v>
      </c>
      <c r="BG520" s="1">
        <v>7.94</v>
      </c>
      <c r="BH520" s="1">
        <v>4.0599999999999996</v>
      </c>
      <c r="BI520" s="1">
        <v>3.26</v>
      </c>
      <c r="BJ520" s="1">
        <v>3.86</v>
      </c>
      <c r="BK520" s="1">
        <v>4.09</v>
      </c>
      <c r="BL520" s="1">
        <v>3.68</v>
      </c>
      <c r="BM520" s="1">
        <v>3.41</v>
      </c>
      <c r="BN520" s="1">
        <v>3.16</v>
      </c>
      <c r="BO520" s="1">
        <v>3.99</v>
      </c>
      <c r="BP520" s="1">
        <v>4.29</v>
      </c>
      <c r="BQ520" s="1">
        <v>3.83</v>
      </c>
      <c r="BR520" s="1">
        <v>3.97</v>
      </c>
      <c r="BS520" s="1">
        <v>3.34</v>
      </c>
      <c r="BT520" s="1">
        <v>3.52</v>
      </c>
      <c r="BU520" s="1">
        <v>3.29</v>
      </c>
      <c r="BV520" s="1">
        <v>2.88</v>
      </c>
      <c r="BW520" s="1">
        <v>3.45</v>
      </c>
      <c r="BX520" s="1">
        <v>2.99</v>
      </c>
      <c r="BY520" s="1">
        <v>4.63</v>
      </c>
      <c r="CA520" s="1">
        <v>196901</v>
      </c>
      <c r="CB520" s="1">
        <v>3.8</v>
      </c>
      <c r="CC520" s="1">
        <v>-1.25</v>
      </c>
      <c r="CD520" s="1">
        <v>-0.3</v>
      </c>
      <c r="CE520" s="1">
        <v>-0.13</v>
      </c>
      <c r="CF520" s="1">
        <v>-1.38</v>
      </c>
      <c r="CG520" s="1">
        <v>-0.67</v>
      </c>
      <c r="CH520" s="1">
        <v>-0.52</v>
      </c>
      <c r="CI520" s="1">
        <v>0.05</v>
      </c>
      <c r="CJ520" s="1">
        <v>-0.11</v>
      </c>
      <c r="CK520" s="1">
        <v>-1.93</v>
      </c>
      <c r="CL520" s="1">
        <v>-0.72</v>
      </c>
      <c r="CM520" s="1">
        <v>-0.88</v>
      </c>
      <c r="CN520" s="1">
        <v>-0.42</v>
      </c>
      <c r="CO520" s="1">
        <v>-0.36</v>
      </c>
      <c r="CP520" s="1">
        <v>-0.69</v>
      </c>
      <c r="CQ520" s="1">
        <v>0.3</v>
      </c>
      <c r="CR520" s="1">
        <v>-0.18</v>
      </c>
      <c r="CS520" s="1">
        <v>-0.17</v>
      </c>
      <c r="CT520" s="1">
        <v>-0.05</v>
      </c>
      <c r="CV520" s="1">
        <v>197001</v>
      </c>
      <c r="CW520" s="1">
        <v>-2.84</v>
      </c>
      <c r="CX520" s="1">
        <v>-6.27</v>
      </c>
      <c r="CY520" s="1">
        <v>-4.26</v>
      </c>
      <c r="CZ520" s="1">
        <v>-1.64</v>
      </c>
      <c r="DA520" s="1">
        <v>-6.96</v>
      </c>
      <c r="DB520" s="1">
        <v>-4.93</v>
      </c>
      <c r="DC520" s="1">
        <v>-4.07</v>
      </c>
      <c r="DD520" s="1">
        <v>-3.14</v>
      </c>
      <c r="DE520" s="1">
        <v>-1.2</v>
      </c>
      <c r="DF520" s="1">
        <v>-7.78</v>
      </c>
      <c r="DG520" s="1">
        <v>-6.12</v>
      </c>
      <c r="DH520" s="1">
        <v>-4.82</v>
      </c>
      <c r="DI520" s="1">
        <v>-5.03</v>
      </c>
      <c r="DJ520" s="1">
        <v>-4.8</v>
      </c>
      <c r="DK520" s="1">
        <v>-3.35</v>
      </c>
      <c r="DL520" s="1">
        <v>-3.77</v>
      </c>
      <c r="DM520" s="1">
        <v>-2.5099999999999998</v>
      </c>
      <c r="DN520" s="1">
        <v>-2.38</v>
      </c>
      <c r="DO520" s="1">
        <v>-0.11</v>
      </c>
      <c r="DQ520" s="1">
        <v>196901</v>
      </c>
      <c r="DR520" s="1">
        <v>-99.99</v>
      </c>
      <c r="DS520" s="1">
        <v>0.01</v>
      </c>
      <c r="DT520" s="1">
        <v>-1.3</v>
      </c>
      <c r="DU520" s="1">
        <v>-0.1</v>
      </c>
      <c r="DV520" s="1">
        <v>0.11</v>
      </c>
      <c r="DW520" s="1">
        <v>-0.53</v>
      </c>
      <c r="DX520" s="1">
        <v>-1.38</v>
      </c>
      <c r="DY520" s="1">
        <v>-0.78</v>
      </c>
      <c r="DZ520" s="1">
        <v>-0.42</v>
      </c>
      <c r="EA520" s="1">
        <v>0.37</v>
      </c>
      <c r="EB520" s="1">
        <v>-0.61</v>
      </c>
      <c r="EC520" s="1">
        <v>-0.59</v>
      </c>
      <c r="ED520" s="1">
        <v>-0.47</v>
      </c>
      <c r="EE520" s="1">
        <v>-0.91</v>
      </c>
      <c r="EF520" s="1">
        <v>-1.93</v>
      </c>
      <c r="EG520" s="1">
        <v>-2.0699999999999998</v>
      </c>
      <c r="EH520" s="1">
        <v>0.49</v>
      </c>
      <c r="EI520" s="1">
        <v>0.05</v>
      </c>
      <c r="EJ520" s="1">
        <v>-0.88</v>
      </c>
      <c r="EL520">
        <v>196901</v>
      </c>
      <c r="EM520">
        <v>-1.25</v>
      </c>
      <c r="EN520">
        <v>-0.77</v>
      </c>
      <c r="EO520">
        <v>1.66</v>
      </c>
      <c r="EP520">
        <v>0.53</v>
      </c>
      <c r="ER520" s="1">
        <v>196907</v>
      </c>
      <c r="ES520" s="1">
        <v>1.64</v>
      </c>
      <c r="EU520" s="1">
        <v>196808</v>
      </c>
      <c r="EV520" s="1">
        <v>0.75</v>
      </c>
      <c r="EX520" s="1">
        <v>197307</v>
      </c>
      <c r="EY520" s="1">
        <v>0.39</v>
      </c>
      <c r="FA520" s="1">
        <v>196907</v>
      </c>
      <c r="FB520" s="1">
        <f>IF(ISERROR(VLOOKUP($FA520,MOM,LOOKUPS!C$12,0)*$FB$6+VLOOKUP($FA520,STREV,LOOKUPS!C$10,0)*$FC$6+VLOOKUP($FA520,LTREV,LOOKUPS!C$9,0)*$FD$6+VLOOKUP($FA520,CFP,LOOKUPS!C$6,0)*$FE$6+VLOOKUP($FA520,EP,LOOKUPS!C$8,0)*$FF$6+VLOOKUP($FA520,BM,LOOKUPS!C$5,0)*$FG$6+VLOOKUP($FA520,DIV,LOOKUPS!C$7,0)*$FH$6++VLOOKUP($FA520,SIZE,LOOKUPS!C$11,0)*$FI$6),"",VLOOKUP($FA520,MOM,LOOKUPS!C$12,0)*$FB$6+VLOOKUP($FA520,STREV,LOOKUPS!C$10,0)*$FC$6+VLOOKUP($FA520,LTREV,LOOKUPS!C$9,0)*$FD$6+VLOOKUP($FA520,CFP,LOOKUPS!C$6,0)*$FE$6+VLOOKUP($FA520,EP,LOOKUPS!C$8,0)*$FF$6+VLOOKUP($FA520,BM,LOOKUPS!C$5,0)*$FG$6+VLOOKUP($FA520,DIV,LOOKUPS!C$7,0)*$FH$6++VLOOKUP($FA520,SIZE,LOOKUPS!C$11,0)*$FI$6)</f>
        <v>-10.9978</v>
      </c>
      <c r="FC520" s="1">
        <f>IF(ISERROR(VLOOKUP($FA520,MOM,LOOKUPS!D$12,0)*$FB$6+VLOOKUP($FA520,STREV,LOOKUPS!D$10,0)*$FC$6+VLOOKUP($FA520,LTREV,LOOKUPS!D$9,0)*$FD$6+VLOOKUP($FA520,CFP,LOOKUPS!D$6,0)*$FE$6+VLOOKUP($FA520,EP,LOOKUPS!D$8,0)*$FF$6+VLOOKUP($FA520,BM,LOOKUPS!D$5,0)*$FG$6+VLOOKUP($FA520,DIV,LOOKUPS!D$7,0)*$FH$6++VLOOKUP($FA520,SIZE,LOOKUPS!D$11,0)*$FI$6),"",VLOOKUP($FA520,MOM,LOOKUPS!D$12,0)*$FB$6+VLOOKUP($FA520,STREV,LOOKUPS!D$10,0)*$FC$6+VLOOKUP($FA520,LTREV,LOOKUPS!D$9,0)*$FD$6+VLOOKUP($FA520,CFP,LOOKUPS!D$6,0)*$FE$6+VLOOKUP($FA520,EP,LOOKUPS!D$8,0)*$FF$6+VLOOKUP($FA520,BM,LOOKUPS!D$5,0)*$FG$6+VLOOKUP($FA520,DIV,LOOKUPS!D$7,0)*$FH$6++VLOOKUP($FA520,SIZE,LOOKUPS!D$11,0)*$FI$6)</f>
        <v>-10.104600000000001</v>
      </c>
      <c r="FD520" s="1">
        <f>IF(ISERROR(VLOOKUP($FA520,MOM,LOOKUPS!E$12,0)*$FB$6+VLOOKUP($FA520,STREV,LOOKUPS!E$10,0)*$FC$6+VLOOKUP($FA520,LTREV,LOOKUPS!E$9,0)*$FD$6+VLOOKUP($FA520,CFP,LOOKUPS!E$6,0)*$FE$6+VLOOKUP($FA520,EP,LOOKUPS!E$8,0)*$FF$6+VLOOKUP($FA520,BM,LOOKUPS!E$5,0)*$FG$6+VLOOKUP($FA520,DIV,LOOKUPS!E$7,0)*$FH$6++VLOOKUP($FA520,SIZE,LOOKUPS!E$11,0)*$FI$6),"",VLOOKUP($FA520,MOM,LOOKUPS!E$12,0)*$FB$6+VLOOKUP($FA520,STREV,LOOKUPS!E$10,0)*$FC$6+VLOOKUP($FA520,LTREV,LOOKUPS!E$9,0)*$FD$6+VLOOKUP($FA520,CFP,LOOKUPS!E$6,0)*$FE$6+VLOOKUP($FA520,EP,LOOKUPS!E$8,0)*$FF$6+VLOOKUP($FA520,BM,LOOKUPS!E$5,0)*$FG$6+VLOOKUP($FA520,DIV,LOOKUPS!E$7,0)*$FH$6++VLOOKUP($FA520,SIZE,LOOKUPS!E$11,0)*$FI$6)</f>
        <v>-8.9864999999999995</v>
      </c>
      <c r="FE520" s="1">
        <f>IF(ISERROR(VLOOKUP($FA520,MOM,LOOKUPS!F$12,0)*$FB$6+VLOOKUP($FA520,STREV,LOOKUPS!F$10,0)*$FC$6+VLOOKUP($FA520,LTREV,LOOKUPS!F$9,0)*$FD$6+VLOOKUP($FA520,CFP,LOOKUPS!F$6,0)*$FE$6+VLOOKUP($FA520,EP,LOOKUPS!F$8,0)*$FF$6+VLOOKUP($FA520,BM,LOOKUPS!F$5,0)*$FG$6+VLOOKUP($FA520,DIV,LOOKUPS!F$7,0)*$FH$6++VLOOKUP($FA520,SIZE,LOOKUPS!F$11,0)*$FI$6),"",VLOOKUP($FA520,MOM,LOOKUPS!F$12,0)*$FB$6+VLOOKUP($FA520,STREV,LOOKUPS!F$10,0)*$FC$6+VLOOKUP($FA520,LTREV,LOOKUPS!F$9,0)*$FD$6+VLOOKUP($FA520,CFP,LOOKUPS!F$6,0)*$FE$6+VLOOKUP($FA520,EP,LOOKUPS!F$8,0)*$FF$6+VLOOKUP($FA520,BM,LOOKUPS!F$5,0)*$FG$6+VLOOKUP($FA520,DIV,LOOKUPS!F$7,0)*$FH$6++VLOOKUP($FA520,SIZE,LOOKUPS!F$11,0)*$FI$6)</f>
        <v>-8.8184000000000005</v>
      </c>
      <c r="FF520" s="1">
        <f>IF(ISERROR(VLOOKUP($FA520,MOM,LOOKUPS!G$12,0)*$FB$6+VLOOKUP($FA520,STREV,LOOKUPS!G$10,0)*$FC$6+VLOOKUP($FA520,LTREV,LOOKUPS!G$9,0)*$FD$6+VLOOKUP($FA520,CFP,LOOKUPS!G$6,0)*$FE$6+VLOOKUP($FA520,EP,LOOKUPS!G$8,0)*$FF$6+VLOOKUP($FA520,BM,LOOKUPS!G$5,0)*$FG$6+VLOOKUP($FA520,DIV,LOOKUPS!G$7,0)*$FH$6++VLOOKUP($FA520,SIZE,LOOKUPS!G$11,0)*$FI$6),"",VLOOKUP($FA520,MOM,LOOKUPS!G$12,0)*$FB$6+VLOOKUP($FA520,STREV,LOOKUPS!G$10,0)*$FC$6+VLOOKUP($FA520,LTREV,LOOKUPS!G$9,0)*$FD$6+VLOOKUP($FA520,CFP,LOOKUPS!G$6,0)*$FE$6+VLOOKUP($FA520,EP,LOOKUPS!G$8,0)*$FF$6+VLOOKUP($FA520,BM,LOOKUPS!G$5,0)*$FG$6+VLOOKUP($FA520,DIV,LOOKUPS!G$7,0)*$FH$6++VLOOKUP($FA520,SIZE,LOOKUPS!G$11,0)*$FI$6)</f>
        <v>-8.0139000000000014</v>
      </c>
      <c r="FG520" s="1">
        <f>IF(ISERROR(VLOOKUP($FA520,MOM,LOOKUPS!H$12,0)*$FB$6+VLOOKUP($FA520,STREV,LOOKUPS!H$10,0)*$FC$6+VLOOKUP($FA520,LTREV,LOOKUPS!H$9,0)*$FD$6+VLOOKUP($FA520,CFP,LOOKUPS!H$6,0)*$FE$6+VLOOKUP($FA520,EP,LOOKUPS!H$8,0)*$FF$6+VLOOKUP($FA520,BM,LOOKUPS!H$5,0)*$FG$6+VLOOKUP($FA520,DIV,LOOKUPS!H$7,0)*$FH$6++VLOOKUP($FA520,SIZE,LOOKUPS!H$11,0)*$FI$6),"",VLOOKUP($FA520,MOM,LOOKUPS!H$12,0)*$FB$6+VLOOKUP($FA520,STREV,LOOKUPS!H$10,0)*$FC$6+VLOOKUP($FA520,LTREV,LOOKUPS!H$9,0)*$FD$6+VLOOKUP($FA520,CFP,LOOKUPS!H$6,0)*$FE$6+VLOOKUP($FA520,EP,LOOKUPS!H$8,0)*$FF$6+VLOOKUP($FA520,BM,LOOKUPS!H$5,0)*$FG$6+VLOOKUP($FA520,DIV,LOOKUPS!H$7,0)*$FH$6++VLOOKUP($FA520,SIZE,LOOKUPS!H$11,0)*$FI$6)</f>
        <v>-8.020900000000001</v>
      </c>
      <c r="FH520" s="1">
        <f>IF(ISERROR(VLOOKUP($FA520,MOM,LOOKUPS!I$12,0)*$FB$6+VLOOKUP($FA520,STREV,LOOKUPS!I$10,0)*$FC$6+VLOOKUP($FA520,LTREV,LOOKUPS!I$9,0)*$FD$6+VLOOKUP($FA520,CFP,LOOKUPS!I$6,0)*$FE$6+VLOOKUP($FA520,EP,LOOKUPS!I$8,0)*$FF$6+VLOOKUP($FA520,BM,LOOKUPS!I$5,0)*$FG$6+VLOOKUP($FA520,DIV,LOOKUPS!I$7,0)*$FH$6++VLOOKUP($FA520,SIZE,LOOKUPS!I$11,0)*$FI$6),"",VLOOKUP($FA520,MOM,LOOKUPS!I$12,0)*$FB$6+VLOOKUP($FA520,STREV,LOOKUPS!I$10,0)*$FC$6+VLOOKUP($FA520,LTREV,LOOKUPS!I$9,0)*$FD$6+VLOOKUP($FA520,CFP,LOOKUPS!I$6,0)*$FE$6+VLOOKUP($FA520,EP,LOOKUPS!I$8,0)*$FF$6+VLOOKUP($FA520,BM,LOOKUPS!I$5,0)*$FG$6+VLOOKUP($FA520,DIV,LOOKUPS!I$7,0)*$FH$6++VLOOKUP($FA520,SIZE,LOOKUPS!I$11,0)*$FI$6)</f>
        <v>-8.7149000000000001</v>
      </c>
      <c r="FI520" s="1">
        <f>IF(ISERROR(VLOOKUP($FA520,MOM,LOOKUPS!J$12,0)*$FB$6+VLOOKUP($FA520,STREV,LOOKUPS!J$10,0)*$FC$6+VLOOKUP($FA520,LTREV,LOOKUPS!J$9,0)*$FD$6+VLOOKUP($FA520,CFP,LOOKUPS!J$6,0)*$FE$6+VLOOKUP($FA520,EP,LOOKUPS!J$8,0)*$FF$6+VLOOKUP($FA520,BM,LOOKUPS!J$5,0)*$FG$6+VLOOKUP($FA520,DIV,LOOKUPS!J$7,0)*$FH$6++VLOOKUP($FA520,SIZE,LOOKUPS!J$11,0)*$FI$6),"",VLOOKUP($FA520,MOM,LOOKUPS!J$12,0)*$FB$6+VLOOKUP($FA520,STREV,LOOKUPS!J$10,0)*$FC$6+VLOOKUP($FA520,LTREV,LOOKUPS!J$9,0)*$FD$6+VLOOKUP($FA520,CFP,LOOKUPS!J$6,0)*$FE$6+VLOOKUP($FA520,EP,LOOKUPS!J$8,0)*$FF$6+VLOOKUP($FA520,BM,LOOKUPS!J$5,0)*$FG$6+VLOOKUP($FA520,DIV,LOOKUPS!J$7,0)*$FH$6++VLOOKUP($FA520,SIZE,LOOKUPS!J$11,0)*$FI$6)</f>
        <v>-8.7586000000000013</v>
      </c>
      <c r="FJ520" s="1">
        <f>IF(ISERROR(VLOOKUP($FA520,MOM,LOOKUPS!K$12,0)*$FB$6+VLOOKUP($FA520,STREV,LOOKUPS!K$10,0)*$FC$6+VLOOKUP($FA520,LTREV,LOOKUPS!K$9,0)*$FD$6+VLOOKUP($FA520,CFP,LOOKUPS!K$6,0)*$FE$6+VLOOKUP($FA520,EP,LOOKUPS!K$8,0)*$FF$6+VLOOKUP($FA520,BM,LOOKUPS!K$5,0)*$FG$6+VLOOKUP($FA520,DIV,LOOKUPS!K$7,0)*$FH$6++VLOOKUP($FA520,SIZE,LOOKUPS!K$11,0)*$FI$6),"",VLOOKUP($FA520,MOM,LOOKUPS!K$12,0)*$FB$6+VLOOKUP($FA520,STREV,LOOKUPS!K$10,0)*$FC$6+VLOOKUP($FA520,LTREV,LOOKUPS!K$9,0)*$FD$6+VLOOKUP($FA520,CFP,LOOKUPS!K$6,0)*$FE$6+VLOOKUP($FA520,EP,LOOKUPS!K$8,0)*$FF$6+VLOOKUP($FA520,BM,LOOKUPS!K$5,0)*$FG$6+VLOOKUP($FA520,DIV,LOOKUPS!K$7,0)*$FH$6++VLOOKUP($FA520,SIZE,LOOKUPS!K$11,0)*$FI$6)</f>
        <v>-9.1052999999999997</v>
      </c>
      <c r="FK520" s="1">
        <f>IF(ISERROR(VLOOKUP($FA520,MOM,LOOKUPS!L$12,0)*$FB$6+VLOOKUP($FA520,STREV,LOOKUPS!L$10,0)*$FC$6+VLOOKUP($FA520,LTREV,LOOKUPS!L$9,0)*$FD$6+VLOOKUP($FA520,CFP,LOOKUPS!L$6,0)*$FE$6+VLOOKUP($FA520,EP,LOOKUPS!L$8,0)*$FF$6+VLOOKUP($FA520,BM,LOOKUPS!L$5,0)*$FG$6+VLOOKUP($FA520,DIV,LOOKUPS!L$7,0)*$FH$6++VLOOKUP($FA520,SIZE,LOOKUPS!L$11,0)*$FI$6),"",VLOOKUP($FA520,MOM,LOOKUPS!L$12,0)*$FB$6+VLOOKUP($FA520,STREV,LOOKUPS!L$10,0)*$FC$6+VLOOKUP($FA520,LTREV,LOOKUPS!L$9,0)*$FD$6+VLOOKUP($FA520,CFP,LOOKUPS!L$6,0)*$FE$6+VLOOKUP($FA520,EP,LOOKUPS!L$8,0)*$FF$6+VLOOKUP($FA520,BM,LOOKUPS!L$5,0)*$FG$6+VLOOKUP($FA520,DIV,LOOKUPS!L$7,0)*$FH$6++VLOOKUP($FA520,SIZE,LOOKUPS!L$11,0)*$FI$6)</f>
        <v>-9.9208000000000016</v>
      </c>
    </row>
    <row r="521" spans="1:167" x14ac:dyDescent="0.3">
      <c r="A521" s="1">
        <v>196908</v>
      </c>
      <c r="B521" s="1">
        <v>5</v>
      </c>
      <c r="C521" s="1">
        <v>4.7</v>
      </c>
      <c r="D521" s="1">
        <v>4.78</v>
      </c>
      <c r="E521" s="1">
        <v>3.31</v>
      </c>
      <c r="F521" s="1">
        <v>3.63</v>
      </c>
      <c r="G521" s="1">
        <v>3.81</v>
      </c>
      <c r="H521" s="1">
        <v>4.1900000000000004</v>
      </c>
      <c r="I521" s="1">
        <v>5.0999999999999996</v>
      </c>
      <c r="J521" s="1">
        <v>6.5</v>
      </c>
      <c r="K521" s="1">
        <v>8.41</v>
      </c>
      <c r="M521" s="1">
        <v>196809</v>
      </c>
      <c r="N521" s="1">
        <v>8.0500000000000007</v>
      </c>
      <c r="O521" s="1">
        <v>6.29</v>
      </c>
      <c r="P521" s="1">
        <v>6.64</v>
      </c>
      <c r="Q521" s="1">
        <v>6.89</v>
      </c>
      <c r="R521" s="1">
        <v>5.44</v>
      </c>
      <c r="S521" s="1">
        <v>6.95</v>
      </c>
      <c r="T521" s="1">
        <v>6.83</v>
      </c>
      <c r="U521" s="1">
        <v>7.12</v>
      </c>
      <c r="V521" s="1">
        <v>6.4</v>
      </c>
      <c r="W521" s="1">
        <v>7.56</v>
      </c>
      <c r="Y521" s="1">
        <v>197308</v>
      </c>
      <c r="Z521" s="1">
        <v>-5.48</v>
      </c>
      <c r="AA521" s="1">
        <v>-4.4800000000000004</v>
      </c>
      <c r="AB521" s="1">
        <v>-4.04</v>
      </c>
      <c r="AC521" s="1">
        <v>-4.78</v>
      </c>
      <c r="AD521" s="1">
        <v>-2.34</v>
      </c>
      <c r="AE521" s="1">
        <v>-3.3</v>
      </c>
      <c r="AF521" s="1">
        <v>-4.1900000000000004</v>
      </c>
      <c r="AG521" s="1">
        <v>-3.99</v>
      </c>
      <c r="AH521" s="1">
        <v>-3.04</v>
      </c>
      <c r="AI521" s="1">
        <v>-3.26</v>
      </c>
      <c r="AK521">
        <v>199402</v>
      </c>
      <c r="AL521">
        <v>-1.84</v>
      </c>
      <c r="AM521">
        <v>-0.24</v>
      </c>
      <c r="AN521">
        <v>-0.1</v>
      </c>
      <c r="AO521">
        <v>-0.08</v>
      </c>
      <c r="AP521">
        <v>-0.55000000000000004</v>
      </c>
      <c r="AQ521">
        <v>0.42</v>
      </c>
      <c r="AR521">
        <v>-0.13</v>
      </c>
      <c r="AS521">
        <v>-0.78</v>
      </c>
      <c r="AT521">
        <v>0.34</v>
      </c>
      <c r="AU521">
        <v>-0.72</v>
      </c>
      <c r="AV521">
        <v>-0.3</v>
      </c>
      <c r="AW521">
        <v>0.6</v>
      </c>
      <c r="AX521">
        <v>0.21</v>
      </c>
      <c r="AY521">
        <v>-0.72</v>
      </c>
      <c r="AZ521">
        <v>0.54</v>
      </c>
      <c r="BA521">
        <v>-0.39</v>
      </c>
      <c r="BB521">
        <v>-1.1499999999999999</v>
      </c>
      <c r="BC521">
        <v>-0.41</v>
      </c>
      <c r="BD521">
        <v>0.84</v>
      </c>
      <c r="BF521" s="1">
        <v>199402</v>
      </c>
      <c r="BG521" s="1">
        <v>-1.4</v>
      </c>
      <c r="BH521" s="1">
        <v>-0.37</v>
      </c>
      <c r="BI521" s="1">
        <v>-0.12</v>
      </c>
      <c r="BJ521" s="1">
        <v>-0.22</v>
      </c>
      <c r="BK521" s="1">
        <v>-0.57999999999999996</v>
      </c>
      <c r="BL521" s="1">
        <v>0.24</v>
      </c>
      <c r="BM521" s="1">
        <v>-0.3</v>
      </c>
      <c r="BN521" s="1">
        <v>-0.09</v>
      </c>
      <c r="BO521" s="1">
        <v>-0.28000000000000003</v>
      </c>
      <c r="BP521" s="1">
        <v>-0.81</v>
      </c>
      <c r="BQ521" s="1">
        <v>-0.28000000000000003</v>
      </c>
      <c r="BR521" s="1">
        <v>0.23</v>
      </c>
      <c r="BS521" s="1">
        <v>0.25</v>
      </c>
      <c r="BT521" s="1">
        <v>0.6</v>
      </c>
      <c r="BU521" s="1">
        <v>-1.23</v>
      </c>
      <c r="BV521" s="1">
        <v>-0.14000000000000001</v>
      </c>
      <c r="BW521" s="1">
        <v>-0.04</v>
      </c>
      <c r="BX521" s="1">
        <v>-1.02</v>
      </c>
      <c r="BY521" s="1">
        <v>0.2</v>
      </c>
      <c r="CA521" s="1">
        <v>196902</v>
      </c>
      <c r="CB521" s="1">
        <v>-12.77</v>
      </c>
      <c r="CC521" s="1">
        <v>-9.4600000000000009</v>
      </c>
      <c r="CD521" s="1">
        <v>-7.79</v>
      </c>
      <c r="CE521" s="1">
        <v>-7.63</v>
      </c>
      <c r="CF521" s="1">
        <v>-9.85</v>
      </c>
      <c r="CG521" s="1">
        <v>-8.34</v>
      </c>
      <c r="CH521" s="1">
        <v>-7.39</v>
      </c>
      <c r="CI521" s="1">
        <v>-7.41</v>
      </c>
      <c r="CJ521" s="1">
        <v>-8.07</v>
      </c>
      <c r="CK521" s="1">
        <v>-10.58</v>
      </c>
      <c r="CL521" s="1">
        <v>-8.9499999999999993</v>
      </c>
      <c r="CM521" s="1">
        <v>-8.43</v>
      </c>
      <c r="CN521" s="1">
        <v>-8.23</v>
      </c>
      <c r="CO521" s="1">
        <v>-7.26</v>
      </c>
      <c r="CP521" s="1">
        <v>-7.52</v>
      </c>
      <c r="CQ521" s="1">
        <v>-8.17</v>
      </c>
      <c r="CR521" s="1">
        <v>-6.69</v>
      </c>
      <c r="CS521" s="1">
        <v>-7.52</v>
      </c>
      <c r="CT521" s="1">
        <v>-8.59</v>
      </c>
      <c r="CV521" s="1">
        <v>197002</v>
      </c>
      <c r="CW521" s="1">
        <v>4.04</v>
      </c>
      <c r="CX521" s="1">
        <v>3.74</v>
      </c>
      <c r="CY521" s="1">
        <v>4.13</v>
      </c>
      <c r="CZ521" s="1">
        <v>5.52</v>
      </c>
      <c r="DA521" s="1">
        <v>3.6</v>
      </c>
      <c r="DB521" s="1">
        <v>3.86</v>
      </c>
      <c r="DC521" s="1">
        <v>4.55</v>
      </c>
      <c r="DD521" s="1">
        <v>4.9400000000000004</v>
      </c>
      <c r="DE521" s="1">
        <v>5.24</v>
      </c>
      <c r="DF521" s="1">
        <v>4.46</v>
      </c>
      <c r="DG521" s="1">
        <v>2.72</v>
      </c>
      <c r="DH521" s="1">
        <v>4.05</v>
      </c>
      <c r="DI521" s="1">
        <v>3.66</v>
      </c>
      <c r="DJ521" s="1">
        <v>5.0199999999999996</v>
      </c>
      <c r="DK521" s="1">
        <v>4.09</v>
      </c>
      <c r="DL521" s="1">
        <v>3.78</v>
      </c>
      <c r="DM521" s="1">
        <v>6.07</v>
      </c>
      <c r="DN521" s="1">
        <v>5.85</v>
      </c>
      <c r="DO521" s="1">
        <v>4.67</v>
      </c>
      <c r="DQ521" s="1">
        <v>196902</v>
      </c>
      <c r="DR521" s="1">
        <v>-99.99</v>
      </c>
      <c r="DS521" s="1">
        <v>-9.94</v>
      </c>
      <c r="DT521" s="1">
        <v>-7.87</v>
      </c>
      <c r="DU521" s="1">
        <v>-5.83</v>
      </c>
      <c r="DV521" s="1">
        <v>-10.23</v>
      </c>
      <c r="DW521" s="1">
        <v>-8.27</v>
      </c>
      <c r="DX521" s="1">
        <v>-7.74</v>
      </c>
      <c r="DY521" s="1">
        <v>-7.27</v>
      </c>
      <c r="DZ521" s="1">
        <v>-5.24</v>
      </c>
      <c r="EA521" s="1">
        <v>-10.56</v>
      </c>
      <c r="EB521" s="1">
        <v>-9.31</v>
      </c>
      <c r="EC521" s="1">
        <v>-8.1999999999999993</v>
      </c>
      <c r="ED521" s="1">
        <v>-8.35</v>
      </c>
      <c r="EE521" s="1">
        <v>-7.9</v>
      </c>
      <c r="EF521" s="1">
        <v>-7.56</v>
      </c>
      <c r="EG521" s="1">
        <v>-7.59</v>
      </c>
      <c r="EH521" s="1">
        <v>-6.95</v>
      </c>
      <c r="EI521" s="1">
        <v>-5.62</v>
      </c>
      <c r="EJ521" s="1">
        <v>-4.87</v>
      </c>
      <c r="EL521">
        <v>196902</v>
      </c>
      <c r="EM521">
        <v>-5.84</v>
      </c>
      <c r="EN521">
        <v>-3.9</v>
      </c>
      <c r="EO521">
        <v>0.86</v>
      </c>
      <c r="EP521">
        <v>0.46</v>
      </c>
      <c r="ER521" s="1">
        <v>196908</v>
      </c>
      <c r="ES521" s="1">
        <v>2.14</v>
      </c>
      <c r="EU521" s="1">
        <v>196809</v>
      </c>
      <c r="EV521" s="1">
        <v>-0.1</v>
      </c>
      <c r="EX521" s="1">
        <v>197308</v>
      </c>
      <c r="EY521" s="1">
        <v>0.35</v>
      </c>
      <c r="FA521" s="1">
        <v>196908</v>
      </c>
      <c r="FB521" s="1">
        <f>IF(ISERROR(VLOOKUP($FA521,MOM,LOOKUPS!C$12,0)*$FB$6+VLOOKUP($FA521,STREV,LOOKUPS!C$10,0)*$FC$6+VLOOKUP($FA521,LTREV,LOOKUPS!C$9,0)*$FD$6+VLOOKUP($FA521,CFP,LOOKUPS!C$6,0)*$FE$6+VLOOKUP($FA521,EP,LOOKUPS!C$8,0)*$FF$6+VLOOKUP($FA521,BM,LOOKUPS!C$5,0)*$FG$6+VLOOKUP($FA521,DIV,LOOKUPS!C$7,0)*$FH$6++VLOOKUP($FA521,SIZE,LOOKUPS!C$11,0)*$FI$6),"",VLOOKUP($FA521,MOM,LOOKUPS!C$12,0)*$FB$6+VLOOKUP($FA521,STREV,LOOKUPS!C$10,0)*$FC$6+VLOOKUP($FA521,LTREV,LOOKUPS!C$9,0)*$FD$6+VLOOKUP($FA521,CFP,LOOKUPS!C$6,0)*$FE$6+VLOOKUP($FA521,EP,LOOKUPS!C$8,0)*$FF$6+VLOOKUP($FA521,BM,LOOKUPS!C$5,0)*$FG$6+VLOOKUP($FA521,DIV,LOOKUPS!C$7,0)*$FH$6++VLOOKUP($FA521,SIZE,LOOKUPS!C$11,0)*$FI$6)</f>
        <v>5.5880000000000001</v>
      </c>
      <c r="FC521" s="1">
        <f>IF(ISERROR(VLOOKUP($FA521,MOM,LOOKUPS!D$12,0)*$FB$6+VLOOKUP($FA521,STREV,LOOKUPS!D$10,0)*$FC$6+VLOOKUP($FA521,LTREV,LOOKUPS!D$9,0)*$FD$6+VLOOKUP($FA521,CFP,LOOKUPS!D$6,0)*$FE$6+VLOOKUP($FA521,EP,LOOKUPS!D$8,0)*$FF$6+VLOOKUP($FA521,BM,LOOKUPS!D$5,0)*$FG$6+VLOOKUP($FA521,DIV,LOOKUPS!D$7,0)*$FH$6++VLOOKUP($FA521,SIZE,LOOKUPS!D$11,0)*$FI$6),"",VLOOKUP($FA521,MOM,LOOKUPS!D$12,0)*$FB$6+VLOOKUP($FA521,STREV,LOOKUPS!D$10,0)*$FC$6+VLOOKUP($FA521,LTREV,LOOKUPS!D$9,0)*$FD$6+VLOOKUP($FA521,CFP,LOOKUPS!D$6,0)*$FE$6+VLOOKUP($FA521,EP,LOOKUPS!D$8,0)*$FF$6+VLOOKUP($FA521,BM,LOOKUPS!D$5,0)*$FG$6+VLOOKUP($FA521,DIV,LOOKUPS!D$7,0)*$FH$6++VLOOKUP($FA521,SIZE,LOOKUPS!D$11,0)*$FI$6)</f>
        <v>4.7020999999999997</v>
      </c>
      <c r="FD521" s="1">
        <f>IF(ISERROR(VLOOKUP($FA521,MOM,LOOKUPS!E$12,0)*$FB$6+VLOOKUP($FA521,STREV,LOOKUPS!E$10,0)*$FC$6+VLOOKUP($FA521,LTREV,LOOKUPS!E$9,0)*$FD$6+VLOOKUP($FA521,CFP,LOOKUPS!E$6,0)*$FE$6+VLOOKUP($FA521,EP,LOOKUPS!E$8,0)*$FF$6+VLOOKUP($FA521,BM,LOOKUPS!E$5,0)*$FG$6+VLOOKUP($FA521,DIV,LOOKUPS!E$7,0)*$FH$6++VLOOKUP($FA521,SIZE,LOOKUPS!E$11,0)*$FI$6),"",VLOOKUP($FA521,MOM,LOOKUPS!E$12,0)*$FB$6+VLOOKUP($FA521,STREV,LOOKUPS!E$10,0)*$FC$6+VLOOKUP($FA521,LTREV,LOOKUPS!E$9,0)*$FD$6+VLOOKUP($FA521,CFP,LOOKUPS!E$6,0)*$FE$6+VLOOKUP($FA521,EP,LOOKUPS!E$8,0)*$FF$6+VLOOKUP($FA521,BM,LOOKUPS!E$5,0)*$FG$6+VLOOKUP($FA521,DIV,LOOKUPS!E$7,0)*$FH$6++VLOOKUP($FA521,SIZE,LOOKUPS!E$11,0)*$FI$6)</f>
        <v>4.8234000000000004</v>
      </c>
      <c r="FE521" s="1">
        <f>IF(ISERROR(VLOOKUP($FA521,MOM,LOOKUPS!F$12,0)*$FB$6+VLOOKUP($FA521,STREV,LOOKUPS!F$10,0)*$FC$6+VLOOKUP($FA521,LTREV,LOOKUPS!F$9,0)*$FD$6+VLOOKUP($FA521,CFP,LOOKUPS!F$6,0)*$FE$6+VLOOKUP($FA521,EP,LOOKUPS!F$8,0)*$FF$6+VLOOKUP($FA521,BM,LOOKUPS!F$5,0)*$FG$6+VLOOKUP($FA521,DIV,LOOKUPS!F$7,0)*$FH$6++VLOOKUP($FA521,SIZE,LOOKUPS!F$11,0)*$FI$6),"",VLOOKUP($FA521,MOM,LOOKUPS!F$12,0)*$FB$6+VLOOKUP($FA521,STREV,LOOKUPS!F$10,0)*$FC$6+VLOOKUP($FA521,LTREV,LOOKUPS!F$9,0)*$FD$6+VLOOKUP($FA521,CFP,LOOKUPS!F$6,0)*$FE$6+VLOOKUP($FA521,EP,LOOKUPS!F$8,0)*$FF$6+VLOOKUP($FA521,BM,LOOKUPS!F$5,0)*$FG$6+VLOOKUP($FA521,DIV,LOOKUPS!F$7,0)*$FH$6++VLOOKUP($FA521,SIZE,LOOKUPS!F$11,0)*$FI$6)</f>
        <v>4.1456000000000008</v>
      </c>
      <c r="FF521" s="1">
        <f>IF(ISERROR(VLOOKUP($FA521,MOM,LOOKUPS!G$12,0)*$FB$6+VLOOKUP($FA521,STREV,LOOKUPS!G$10,0)*$FC$6+VLOOKUP($FA521,LTREV,LOOKUPS!G$9,0)*$FD$6+VLOOKUP($FA521,CFP,LOOKUPS!G$6,0)*$FE$6+VLOOKUP($FA521,EP,LOOKUPS!G$8,0)*$FF$6+VLOOKUP($FA521,BM,LOOKUPS!G$5,0)*$FG$6+VLOOKUP($FA521,DIV,LOOKUPS!G$7,0)*$FH$6++VLOOKUP($FA521,SIZE,LOOKUPS!G$11,0)*$FI$6),"",VLOOKUP($FA521,MOM,LOOKUPS!G$12,0)*$FB$6+VLOOKUP($FA521,STREV,LOOKUPS!G$10,0)*$FC$6+VLOOKUP($FA521,LTREV,LOOKUPS!G$9,0)*$FD$6+VLOOKUP($FA521,CFP,LOOKUPS!G$6,0)*$FE$6+VLOOKUP($FA521,EP,LOOKUPS!G$8,0)*$FF$6+VLOOKUP($FA521,BM,LOOKUPS!G$5,0)*$FG$6+VLOOKUP($FA521,DIV,LOOKUPS!G$7,0)*$FH$6++VLOOKUP($FA521,SIZE,LOOKUPS!G$11,0)*$FI$6)</f>
        <v>4.8144</v>
      </c>
      <c r="FG521" s="1">
        <f>IF(ISERROR(VLOOKUP($FA521,MOM,LOOKUPS!H$12,0)*$FB$6+VLOOKUP($FA521,STREV,LOOKUPS!H$10,0)*$FC$6+VLOOKUP($FA521,LTREV,LOOKUPS!H$9,0)*$FD$6+VLOOKUP($FA521,CFP,LOOKUPS!H$6,0)*$FE$6+VLOOKUP($FA521,EP,LOOKUPS!H$8,0)*$FF$6+VLOOKUP($FA521,BM,LOOKUPS!H$5,0)*$FG$6+VLOOKUP($FA521,DIV,LOOKUPS!H$7,0)*$FH$6++VLOOKUP($FA521,SIZE,LOOKUPS!H$11,0)*$FI$6),"",VLOOKUP($FA521,MOM,LOOKUPS!H$12,0)*$FB$6+VLOOKUP($FA521,STREV,LOOKUPS!H$10,0)*$FC$6+VLOOKUP($FA521,LTREV,LOOKUPS!H$9,0)*$FD$6+VLOOKUP($FA521,CFP,LOOKUPS!H$6,0)*$FE$6+VLOOKUP($FA521,EP,LOOKUPS!H$8,0)*$FF$6+VLOOKUP($FA521,BM,LOOKUPS!H$5,0)*$FG$6+VLOOKUP($FA521,DIV,LOOKUPS!H$7,0)*$FH$6++VLOOKUP($FA521,SIZE,LOOKUPS!H$11,0)*$FI$6)</f>
        <v>3.9149000000000003</v>
      </c>
      <c r="FH521" s="1">
        <f>IF(ISERROR(VLOOKUP($FA521,MOM,LOOKUPS!I$12,0)*$FB$6+VLOOKUP($FA521,STREV,LOOKUPS!I$10,0)*$FC$6+VLOOKUP($FA521,LTREV,LOOKUPS!I$9,0)*$FD$6+VLOOKUP($FA521,CFP,LOOKUPS!I$6,0)*$FE$6+VLOOKUP($FA521,EP,LOOKUPS!I$8,0)*$FF$6+VLOOKUP($FA521,BM,LOOKUPS!I$5,0)*$FG$6+VLOOKUP($FA521,DIV,LOOKUPS!I$7,0)*$FH$6++VLOOKUP($FA521,SIZE,LOOKUPS!I$11,0)*$FI$6),"",VLOOKUP($FA521,MOM,LOOKUPS!I$12,0)*$FB$6+VLOOKUP($FA521,STREV,LOOKUPS!I$10,0)*$FC$6+VLOOKUP($FA521,LTREV,LOOKUPS!I$9,0)*$FD$6+VLOOKUP($FA521,CFP,LOOKUPS!I$6,0)*$FE$6+VLOOKUP($FA521,EP,LOOKUPS!I$8,0)*$FF$6+VLOOKUP($FA521,BM,LOOKUPS!I$5,0)*$FG$6+VLOOKUP($FA521,DIV,LOOKUPS!I$7,0)*$FH$6++VLOOKUP($FA521,SIZE,LOOKUPS!I$11,0)*$FI$6)</f>
        <v>4.32</v>
      </c>
      <c r="FI521" s="1">
        <f>IF(ISERROR(VLOOKUP($FA521,MOM,LOOKUPS!J$12,0)*$FB$6+VLOOKUP($FA521,STREV,LOOKUPS!J$10,0)*$FC$6+VLOOKUP($FA521,LTREV,LOOKUPS!J$9,0)*$FD$6+VLOOKUP($FA521,CFP,LOOKUPS!J$6,0)*$FE$6+VLOOKUP($FA521,EP,LOOKUPS!J$8,0)*$FF$6+VLOOKUP($FA521,BM,LOOKUPS!J$5,0)*$FG$6+VLOOKUP($FA521,DIV,LOOKUPS!J$7,0)*$FH$6++VLOOKUP($FA521,SIZE,LOOKUPS!J$11,0)*$FI$6),"",VLOOKUP($FA521,MOM,LOOKUPS!J$12,0)*$FB$6+VLOOKUP($FA521,STREV,LOOKUPS!J$10,0)*$FC$6+VLOOKUP($FA521,LTREV,LOOKUPS!J$9,0)*$FD$6+VLOOKUP($FA521,CFP,LOOKUPS!J$6,0)*$FE$6+VLOOKUP($FA521,EP,LOOKUPS!J$8,0)*$FF$6+VLOOKUP($FA521,BM,LOOKUPS!J$5,0)*$FG$6+VLOOKUP($FA521,DIV,LOOKUPS!J$7,0)*$FH$6++VLOOKUP($FA521,SIZE,LOOKUPS!J$11,0)*$FI$6)</f>
        <v>4.6550000000000002</v>
      </c>
      <c r="FJ521" s="1">
        <f>IF(ISERROR(VLOOKUP($FA521,MOM,LOOKUPS!K$12,0)*$FB$6+VLOOKUP($FA521,STREV,LOOKUPS!K$10,0)*$FC$6+VLOOKUP($FA521,LTREV,LOOKUPS!K$9,0)*$FD$6+VLOOKUP($FA521,CFP,LOOKUPS!K$6,0)*$FE$6+VLOOKUP($FA521,EP,LOOKUPS!K$8,0)*$FF$6+VLOOKUP($FA521,BM,LOOKUPS!K$5,0)*$FG$6+VLOOKUP($FA521,DIV,LOOKUPS!K$7,0)*$FH$6++VLOOKUP($FA521,SIZE,LOOKUPS!K$11,0)*$FI$6),"",VLOOKUP($FA521,MOM,LOOKUPS!K$12,0)*$FB$6+VLOOKUP($FA521,STREV,LOOKUPS!K$10,0)*$FC$6+VLOOKUP($FA521,LTREV,LOOKUPS!K$9,0)*$FD$6+VLOOKUP($FA521,CFP,LOOKUPS!K$6,0)*$FE$6+VLOOKUP($FA521,EP,LOOKUPS!K$8,0)*$FF$6+VLOOKUP($FA521,BM,LOOKUPS!K$5,0)*$FG$6+VLOOKUP($FA521,DIV,LOOKUPS!K$7,0)*$FH$6++VLOOKUP($FA521,SIZE,LOOKUPS!K$11,0)*$FI$6)</f>
        <v>5.2678000000000003</v>
      </c>
      <c r="FK521" s="1">
        <f>IF(ISERROR(VLOOKUP($FA521,MOM,LOOKUPS!L$12,0)*$FB$6+VLOOKUP($FA521,STREV,LOOKUPS!L$10,0)*$FC$6+VLOOKUP($FA521,LTREV,LOOKUPS!L$9,0)*$FD$6+VLOOKUP($FA521,CFP,LOOKUPS!L$6,0)*$FE$6+VLOOKUP($FA521,EP,LOOKUPS!L$8,0)*$FF$6+VLOOKUP($FA521,BM,LOOKUPS!L$5,0)*$FG$6+VLOOKUP($FA521,DIV,LOOKUPS!L$7,0)*$FH$6++VLOOKUP($FA521,SIZE,LOOKUPS!L$11,0)*$FI$6),"",VLOOKUP($FA521,MOM,LOOKUPS!L$12,0)*$FB$6+VLOOKUP($FA521,STREV,LOOKUPS!L$10,0)*$FC$6+VLOOKUP($FA521,LTREV,LOOKUPS!L$9,0)*$FD$6+VLOOKUP($FA521,CFP,LOOKUPS!L$6,0)*$FE$6+VLOOKUP($FA521,EP,LOOKUPS!L$8,0)*$FF$6+VLOOKUP($FA521,BM,LOOKUPS!L$5,0)*$FG$6+VLOOKUP($FA521,DIV,LOOKUPS!L$7,0)*$FH$6++VLOOKUP($FA521,SIZE,LOOKUPS!L$11,0)*$FI$6)</f>
        <v>6.3386000000000005</v>
      </c>
    </row>
    <row r="522" spans="1:167" x14ac:dyDescent="0.3">
      <c r="A522" s="1">
        <v>196909</v>
      </c>
      <c r="B522" s="1">
        <v>-4.4400000000000004</v>
      </c>
      <c r="C522" s="1">
        <v>-3.74</v>
      </c>
      <c r="D522" s="1">
        <v>-3.24</v>
      </c>
      <c r="E522" s="1">
        <v>-2.25</v>
      </c>
      <c r="F522" s="1">
        <v>-1.82</v>
      </c>
      <c r="G522" s="1">
        <v>-2.75</v>
      </c>
      <c r="H522" s="1">
        <v>-1.79</v>
      </c>
      <c r="I522" s="1">
        <v>-2.4900000000000002</v>
      </c>
      <c r="J522" s="1">
        <v>-1.1399999999999999</v>
      </c>
      <c r="K522" s="1">
        <v>-0.9</v>
      </c>
      <c r="M522" s="1">
        <v>196810</v>
      </c>
      <c r="N522" s="1">
        <v>1.86</v>
      </c>
      <c r="O522" s="1">
        <v>2.2999999999999998</v>
      </c>
      <c r="P522" s="1">
        <v>1.78</v>
      </c>
      <c r="Q522" s="1">
        <v>2.2200000000000002</v>
      </c>
      <c r="R522" s="1">
        <v>0.69</v>
      </c>
      <c r="S522" s="1">
        <v>1.59</v>
      </c>
      <c r="T522" s="1">
        <v>0.81</v>
      </c>
      <c r="U522" s="1">
        <v>-0.25</v>
      </c>
      <c r="V522" s="1">
        <v>-1.67</v>
      </c>
      <c r="W522" s="1">
        <v>-1.1499999999999999</v>
      </c>
      <c r="Y522" s="1">
        <v>197309</v>
      </c>
      <c r="Z522" s="1">
        <v>6.17</v>
      </c>
      <c r="AA522" s="1">
        <v>9.1199999999999992</v>
      </c>
      <c r="AB522" s="1">
        <v>9.8699999999999992</v>
      </c>
      <c r="AC522" s="1">
        <v>9.83</v>
      </c>
      <c r="AD522" s="1">
        <v>9.56</v>
      </c>
      <c r="AE522" s="1">
        <v>9.48</v>
      </c>
      <c r="AF522" s="1">
        <v>10.79</v>
      </c>
      <c r="AG522" s="1">
        <v>9.6300000000000008</v>
      </c>
      <c r="AH522" s="1">
        <v>10.24</v>
      </c>
      <c r="AI522" s="1">
        <v>8.19</v>
      </c>
      <c r="AK522">
        <v>199403</v>
      </c>
      <c r="AL522">
        <v>-5.46</v>
      </c>
      <c r="AM522">
        <v>-4.55</v>
      </c>
      <c r="AN522">
        <v>-4.07</v>
      </c>
      <c r="AO522">
        <v>-4.01</v>
      </c>
      <c r="AP522">
        <v>-4.75</v>
      </c>
      <c r="AQ522">
        <v>-4.2</v>
      </c>
      <c r="AR522">
        <v>-3.86</v>
      </c>
      <c r="AS522">
        <v>-3.91</v>
      </c>
      <c r="AT522">
        <v>-4.12</v>
      </c>
      <c r="AU522">
        <v>-4.9400000000000004</v>
      </c>
      <c r="AV522">
        <v>-4.46</v>
      </c>
      <c r="AW522">
        <v>-3.99</v>
      </c>
      <c r="AX522">
        <v>-4.4400000000000004</v>
      </c>
      <c r="AY522">
        <v>-4</v>
      </c>
      <c r="AZ522">
        <v>-3.7</v>
      </c>
      <c r="BA522">
        <v>-4.0999999999999996</v>
      </c>
      <c r="BB522">
        <v>-3.74</v>
      </c>
      <c r="BC522">
        <v>-4.13</v>
      </c>
      <c r="BD522">
        <v>-4.1100000000000003</v>
      </c>
      <c r="BF522" s="1">
        <v>199403</v>
      </c>
      <c r="BG522" s="1">
        <v>-5.29</v>
      </c>
      <c r="BH522" s="1">
        <v>-4.72</v>
      </c>
      <c r="BI522" s="1">
        <v>-3.98</v>
      </c>
      <c r="BJ522" s="1">
        <v>-3.79</v>
      </c>
      <c r="BK522" s="1">
        <v>-4.6399999999999997</v>
      </c>
      <c r="BL522" s="1">
        <v>-4.67</v>
      </c>
      <c r="BM522" s="1">
        <v>-4.26</v>
      </c>
      <c r="BN522" s="1">
        <v>-3.09</v>
      </c>
      <c r="BO522" s="1">
        <v>-4.0199999999999996</v>
      </c>
      <c r="BP522" s="1">
        <v>-4.29</v>
      </c>
      <c r="BQ522" s="1">
        <v>-5.0999999999999996</v>
      </c>
      <c r="BR522" s="1">
        <v>-4.97</v>
      </c>
      <c r="BS522" s="1">
        <v>-4.3099999999999996</v>
      </c>
      <c r="BT522" s="1">
        <v>-4.55</v>
      </c>
      <c r="BU522" s="1">
        <v>-3.96</v>
      </c>
      <c r="BV522" s="1">
        <v>-3.09</v>
      </c>
      <c r="BW522" s="1">
        <v>-3.09</v>
      </c>
      <c r="BX522" s="1">
        <v>-3.54</v>
      </c>
      <c r="BY522" s="1">
        <v>-4.33</v>
      </c>
      <c r="CA522" s="1">
        <v>196903</v>
      </c>
      <c r="CB522" s="1">
        <v>-0.4</v>
      </c>
      <c r="CC522" s="1">
        <v>2.37</v>
      </c>
      <c r="CD522" s="1">
        <v>1.64</v>
      </c>
      <c r="CE522" s="1">
        <v>2.2599999999999998</v>
      </c>
      <c r="CF522" s="1">
        <v>2.66</v>
      </c>
      <c r="CG522" s="1">
        <v>1.0900000000000001</v>
      </c>
      <c r="CH522" s="1">
        <v>2.1</v>
      </c>
      <c r="CI522" s="1">
        <v>2.04</v>
      </c>
      <c r="CJ522" s="1">
        <v>2.3199999999999998</v>
      </c>
      <c r="CK522" s="1">
        <v>2.83</v>
      </c>
      <c r="CL522" s="1">
        <v>2.4500000000000002</v>
      </c>
      <c r="CM522" s="1">
        <v>1.6</v>
      </c>
      <c r="CN522" s="1">
        <v>0.51</v>
      </c>
      <c r="CO522" s="1">
        <v>1.51</v>
      </c>
      <c r="CP522" s="1">
        <v>2.68</v>
      </c>
      <c r="CQ522" s="1">
        <v>1.93</v>
      </c>
      <c r="CR522" s="1">
        <v>2.14</v>
      </c>
      <c r="CS522" s="1">
        <v>2.73</v>
      </c>
      <c r="CT522" s="1">
        <v>1.92</v>
      </c>
      <c r="CV522" s="1">
        <v>197003</v>
      </c>
      <c r="CW522" s="1">
        <v>-4.91</v>
      </c>
      <c r="CX522" s="1">
        <v>-4.1100000000000003</v>
      </c>
      <c r="CY522" s="1">
        <v>-0.25</v>
      </c>
      <c r="CZ522" s="1">
        <v>1.61</v>
      </c>
      <c r="DA522" s="1">
        <v>-4.4800000000000004</v>
      </c>
      <c r="DB522" s="1">
        <v>-2.27</v>
      </c>
      <c r="DC522" s="1">
        <v>-0.61</v>
      </c>
      <c r="DD522" s="1">
        <v>1.24</v>
      </c>
      <c r="DE522" s="1">
        <v>1.93</v>
      </c>
      <c r="DF522" s="1">
        <v>-4.8899999999999997</v>
      </c>
      <c r="DG522" s="1">
        <v>-4.0599999999999996</v>
      </c>
      <c r="DH522" s="1">
        <v>-3.34</v>
      </c>
      <c r="DI522" s="1">
        <v>-1.1200000000000001</v>
      </c>
      <c r="DJ522" s="1">
        <v>-0.68</v>
      </c>
      <c r="DK522" s="1">
        <v>-0.55000000000000004</v>
      </c>
      <c r="DL522" s="1">
        <v>1.52</v>
      </c>
      <c r="DM522" s="1">
        <v>0.97</v>
      </c>
      <c r="DN522" s="1">
        <v>2.37</v>
      </c>
      <c r="DO522" s="1">
        <v>1.53</v>
      </c>
      <c r="DQ522" s="1">
        <v>196903</v>
      </c>
      <c r="DR522" s="1">
        <v>-99.99</v>
      </c>
      <c r="DS522" s="1">
        <v>2.1</v>
      </c>
      <c r="DT522" s="1">
        <v>1.59</v>
      </c>
      <c r="DU522" s="1">
        <v>2.1</v>
      </c>
      <c r="DV522" s="1">
        <v>2.16</v>
      </c>
      <c r="DW522" s="1">
        <v>1.73</v>
      </c>
      <c r="DX522" s="1">
        <v>1.66</v>
      </c>
      <c r="DY522" s="1">
        <v>1.78</v>
      </c>
      <c r="DZ522" s="1">
        <v>2.0699999999999998</v>
      </c>
      <c r="EA522" s="1">
        <v>2.09</v>
      </c>
      <c r="EB522" s="1">
        <v>2.35</v>
      </c>
      <c r="EC522" s="1">
        <v>1.8</v>
      </c>
      <c r="ED522" s="1">
        <v>1.65</v>
      </c>
      <c r="EE522" s="1">
        <v>1.83</v>
      </c>
      <c r="EF522" s="1">
        <v>1.45</v>
      </c>
      <c r="EG522" s="1">
        <v>1.39</v>
      </c>
      <c r="EH522" s="1">
        <v>2.17</v>
      </c>
      <c r="EI522" s="1">
        <v>0.94</v>
      </c>
      <c r="EJ522" s="1">
        <v>3.19</v>
      </c>
      <c r="EL522">
        <v>196903</v>
      </c>
      <c r="EM522">
        <v>2.64</v>
      </c>
      <c r="EN522">
        <v>-0.26</v>
      </c>
      <c r="EO522">
        <v>-0.52</v>
      </c>
      <c r="EP522">
        <v>0.46</v>
      </c>
      <c r="ER522" s="1">
        <v>196909</v>
      </c>
      <c r="ES522" s="1">
        <v>2.5299999999999998</v>
      </c>
      <c r="EU522" s="1">
        <v>196810</v>
      </c>
      <c r="EV522" s="1">
        <v>1.33</v>
      </c>
      <c r="EX522" s="1">
        <v>197309</v>
      </c>
      <c r="EY522" s="1">
        <v>5.75</v>
      </c>
      <c r="FA522" s="1">
        <v>196909</v>
      </c>
      <c r="FB522" s="1">
        <f>IF(ISERROR(VLOOKUP($FA522,MOM,LOOKUPS!C$12,0)*$FB$6+VLOOKUP($FA522,STREV,LOOKUPS!C$10,0)*$FC$6+VLOOKUP($FA522,LTREV,LOOKUPS!C$9,0)*$FD$6+VLOOKUP($FA522,CFP,LOOKUPS!C$6,0)*$FE$6+VLOOKUP($FA522,EP,LOOKUPS!C$8,0)*$FF$6+VLOOKUP($FA522,BM,LOOKUPS!C$5,0)*$FG$6+VLOOKUP($FA522,DIV,LOOKUPS!C$7,0)*$FH$6++VLOOKUP($FA522,SIZE,LOOKUPS!C$11,0)*$FI$6),"",VLOOKUP($FA522,MOM,LOOKUPS!C$12,0)*$FB$6+VLOOKUP($FA522,STREV,LOOKUPS!C$10,0)*$FC$6+VLOOKUP($FA522,LTREV,LOOKUPS!C$9,0)*$FD$6+VLOOKUP($FA522,CFP,LOOKUPS!C$6,0)*$FE$6+VLOOKUP($FA522,EP,LOOKUPS!C$8,0)*$FF$6+VLOOKUP($FA522,BM,LOOKUPS!C$5,0)*$FG$6+VLOOKUP($FA522,DIV,LOOKUPS!C$7,0)*$FH$6++VLOOKUP($FA522,SIZE,LOOKUPS!C$11,0)*$FI$6)</f>
        <v>-3.4377000000000004</v>
      </c>
      <c r="FC522" s="1">
        <f>IF(ISERROR(VLOOKUP($FA522,MOM,LOOKUPS!D$12,0)*$FB$6+VLOOKUP($FA522,STREV,LOOKUPS!D$10,0)*$FC$6+VLOOKUP($FA522,LTREV,LOOKUPS!D$9,0)*$FD$6+VLOOKUP($FA522,CFP,LOOKUPS!D$6,0)*$FE$6+VLOOKUP($FA522,EP,LOOKUPS!D$8,0)*$FF$6+VLOOKUP($FA522,BM,LOOKUPS!D$5,0)*$FG$6+VLOOKUP($FA522,DIV,LOOKUPS!D$7,0)*$FH$6++VLOOKUP($FA522,SIZE,LOOKUPS!D$11,0)*$FI$6),"",VLOOKUP($FA522,MOM,LOOKUPS!D$12,0)*$FB$6+VLOOKUP($FA522,STREV,LOOKUPS!D$10,0)*$FC$6+VLOOKUP($FA522,LTREV,LOOKUPS!D$9,0)*$FD$6+VLOOKUP($FA522,CFP,LOOKUPS!D$6,0)*$FE$6+VLOOKUP($FA522,EP,LOOKUPS!D$8,0)*$FF$6+VLOOKUP($FA522,BM,LOOKUPS!D$5,0)*$FG$6+VLOOKUP($FA522,DIV,LOOKUPS!D$7,0)*$FH$6++VLOOKUP($FA522,SIZE,LOOKUPS!D$11,0)*$FI$6)</f>
        <v>-1.9876</v>
      </c>
      <c r="FD522" s="1">
        <f>IF(ISERROR(VLOOKUP($FA522,MOM,LOOKUPS!E$12,0)*$FB$6+VLOOKUP($FA522,STREV,LOOKUPS!E$10,0)*$FC$6+VLOOKUP($FA522,LTREV,LOOKUPS!E$9,0)*$FD$6+VLOOKUP($FA522,CFP,LOOKUPS!E$6,0)*$FE$6+VLOOKUP($FA522,EP,LOOKUPS!E$8,0)*$FF$6+VLOOKUP($FA522,BM,LOOKUPS!E$5,0)*$FG$6+VLOOKUP($FA522,DIV,LOOKUPS!E$7,0)*$FH$6++VLOOKUP($FA522,SIZE,LOOKUPS!E$11,0)*$FI$6),"",VLOOKUP($FA522,MOM,LOOKUPS!E$12,0)*$FB$6+VLOOKUP($FA522,STREV,LOOKUPS!E$10,0)*$FC$6+VLOOKUP($FA522,LTREV,LOOKUPS!E$9,0)*$FD$6+VLOOKUP($FA522,CFP,LOOKUPS!E$6,0)*$FE$6+VLOOKUP($FA522,EP,LOOKUPS!E$8,0)*$FF$6+VLOOKUP($FA522,BM,LOOKUPS!E$5,0)*$FG$6+VLOOKUP($FA522,DIV,LOOKUPS!E$7,0)*$FH$6++VLOOKUP($FA522,SIZE,LOOKUPS!E$11,0)*$FI$6)</f>
        <v>-2.6127000000000002</v>
      </c>
      <c r="FE522" s="1">
        <f>IF(ISERROR(VLOOKUP($FA522,MOM,LOOKUPS!F$12,0)*$FB$6+VLOOKUP($FA522,STREV,LOOKUPS!F$10,0)*$FC$6+VLOOKUP($FA522,LTREV,LOOKUPS!F$9,0)*$FD$6+VLOOKUP($FA522,CFP,LOOKUPS!F$6,0)*$FE$6+VLOOKUP($FA522,EP,LOOKUPS!F$8,0)*$FF$6+VLOOKUP($FA522,BM,LOOKUPS!F$5,0)*$FG$6+VLOOKUP($FA522,DIV,LOOKUPS!F$7,0)*$FH$6++VLOOKUP($FA522,SIZE,LOOKUPS!F$11,0)*$FI$6),"",VLOOKUP($FA522,MOM,LOOKUPS!F$12,0)*$FB$6+VLOOKUP($FA522,STREV,LOOKUPS!F$10,0)*$FC$6+VLOOKUP($FA522,LTREV,LOOKUPS!F$9,0)*$FD$6+VLOOKUP($FA522,CFP,LOOKUPS!F$6,0)*$FE$6+VLOOKUP($FA522,EP,LOOKUPS!F$8,0)*$FF$6+VLOOKUP($FA522,BM,LOOKUPS!F$5,0)*$FG$6+VLOOKUP($FA522,DIV,LOOKUPS!F$7,0)*$FH$6++VLOOKUP($FA522,SIZE,LOOKUPS!F$11,0)*$FI$6)</f>
        <v>-2.4641000000000002</v>
      </c>
      <c r="FF522" s="1">
        <f>IF(ISERROR(VLOOKUP($FA522,MOM,LOOKUPS!G$12,0)*$FB$6+VLOOKUP($FA522,STREV,LOOKUPS!G$10,0)*$FC$6+VLOOKUP($FA522,LTREV,LOOKUPS!G$9,0)*$FD$6+VLOOKUP($FA522,CFP,LOOKUPS!G$6,0)*$FE$6+VLOOKUP($FA522,EP,LOOKUPS!G$8,0)*$FF$6+VLOOKUP($FA522,BM,LOOKUPS!G$5,0)*$FG$6+VLOOKUP($FA522,DIV,LOOKUPS!G$7,0)*$FH$6++VLOOKUP($FA522,SIZE,LOOKUPS!G$11,0)*$FI$6),"",VLOOKUP($FA522,MOM,LOOKUPS!G$12,0)*$FB$6+VLOOKUP($FA522,STREV,LOOKUPS!G$10,0)*$FC$6+VLOOKUP($FA522,LTREV,LOOKUPS!G$9,0)*$FD$6+VLOOKUP($FA522,CFP,LOOKUPS!G$6,0)*$FE$6+VLOOKUP($FA522,EP,LOOKUPS!G$8,0)*$FF$6+VLOOKUP($FA522,BM,LOOKUPS!G$5,0)*$FG$6+VLOOKUP($FA522,DIV,LOOKUPS!G$7,0)*$FH$6++VLOOKUP($FA522,SIZE,LOOKUPS!G$11,0)*$FI$6)</f>
        <v>-2.8626000000000005</v>
      </c>
      <c r="FG522" s="1">
        <f>IF(ISERROR(VLOOKUP($FA522,MOM,LOOKUPS!H$12,0)*$FB$6+VLOOKUP($FA522,STREV,LOOKUPS!H$10,0)*$FC$6+VLOOKUP($FA522,LTREV,LOOKUPS!H$9,0)*$FD$6+VLOOKUP($FA522,CFP,LOOKUPS!H$6,0)*$FE$6+VLOOKUP($FA522,EP,LOOKUPS!H$8,0)*$FF$6+VLOOKUP($FA522,BM,LOOKUPS!H$5,0)*$FG$6+VLOOKUP($FA522,DIV,LOOKUPS!H$7,0)*$FH$6++VLOOKUP($FA522,SIZE,LOOKUPS!H$11,0)*$FI$6),"",VLOOKUP($FA522,MOM,LOOKUPS!H$12,0)*$FB$6+VLOOKUP($FA522,STREV,LOOKUPS!H$10,0)*$FC$6+VLOOKUP($FA522,LTREV,LOOKUPS!H$9,0)*$FD$6+VLOOKUP($FA522,CFP,LOOKUPS!H$6,0)*$FE$6+VLOOKUP($FA522,EP,LOOKUPS!H$8,0)*$FF$6+VLOOKUP($FA522,BM,LOOKUPS!H$5,0)*$FG$6+VLOOKUP($FA522,DIV,LOOKUPS!H$7,0)*$FH$6++VLOOKUP($FA522,SIZE,LOOKUPS!H$11,0)*$FI$6)</f>
        <v>-2.7433000000000001</v>
      </c>
      <c r="FH522" s="1">
        <f>IF(ISERROR(VLOOKUP($FA522,MOM,LOOKUPS!I$12,0)*$FB$6+VLOOKUP($FA522,STREV,LOOKUPS!I$10,0)*$FC$6+VLOOKUP($FA522,LTREV,LOOKUPS!I$9,0)*$FD$6+VLOOKUP($FA522,CFP,LOOKUPS!I$6,0)*$FE$6+VLOOKUP($FA522,EP,LOOKUPS!I$8,0)*$FF$6+VLOOKUP($FA522,BM,LOOKUPS!I$5,0)*$FG$6+VLOOKUP($FA522,DIV,LOOKUPS!I$7,0)*$FH$6++VLOOKUP($FA522,SIZE,LOOKUPS!I$11,0)*$FI$6),"",VLOOKUP($FA522,MOM,LOOKUPS!I$12,0)*$FB$6+VLOOKUP($FA522,STREV,LOOKUPS!I$10,0)*$FC$6+VLOOKUP($FA522,LTREV,LOOKUPS!I$9,0)*$FD$6+VLOOKUP($FA522,CFP,LOOKUPS!I$6,0)*$FE$6+VLOOKUP($FA522,EP,LOOKUPS!I$8,0)*$FF$6+VLOOKUP($FA522,BM,LOOKUPS!I$5,0)*$FG$6+VLOOKUP($FA522,DIV,LOOKUPS!I$7,0)*$FH$6++VLOOKUP($FA522,SIZE,LOOKUPS!I$11,0)*$FI$6)</f>
        <v>-2.3880000000000003</v>
      </c>
      <c r="FI522" s="1">
        <f>IF(ISERROR(VLOOKUP($FA522,MOM,LOOKUPS!J$12,0)*$FB$6+VLOOKUP($FA522,STREV,LOOKUPS!J$10,0)*$FC$6+VLOOKUP($FA522,LTREV,LOOKUPS!J$9,0)*$FD$6+VLOOKUP($FA522,CFP,LOOKUPS!J$6,0)*$FE$6+VLOOKUP($FA522,EP,LOOKUPS!J$8,0)*$FF$6+VLOOKUP($FA522,BM,LOOKUPS!J$5,0)*$FG$6+VLOOKUP($FA522,DIV,LOOKUPS!J$7,0)*$FH$6++VLOOKUP($FA522,SIZE,LOOKUPS!J$11,0)*$FI$6),"",VLOOKUP($FA522,MOM,LOOKUPS!J$12,0)*$FB$6+VLOOKUP($FA522,STREV,LOOKUPS!J$10,0)*$FC$6+VLOOKUP($FA522,LTREV,LOOKUPS!J$9,0)*$FD$6+VLOOKUP($FA522,CFP,LOOKUPS!J$6,0)*$FE$6+VLOOKUP($FA522,EP,LOOKUPS!J$8,0)*$FF$6+VLOOKUP($FA522,BM,LOOKUPS!J$5,0)*$FG$6+VLOOKUP($FA522,DIV,LOOKUPS!J$7,0)*$FH$6++VLOOKUP($FA522,SIZE,LOOKUPS!J$11,0)*$FI$6)</f>
        <v>-2.1824000000000003</v>
      </c>
      <c r="FJ522" s="1">
        <f>IF(ISERROR(VLOOKUP($FA522,MOM,LOOKUPS!K$12,0)*$FB$6+VLOOKUP($FA522,STREV,LOOKUPS!K$10,0)*$FC$6+VLOOKUP($FA522,LTREV,LOOKUPS!K$9,0)*$FD$6+VLOOKUP($FA522,CFP,LOOKUPS!K$6,0)*$FE$6+VLOOKUP($FA522,EP,LOOKUPS!K$8,0)*$FF$6+VLOOKUP($FA522,BM,LOOKUPS!K$5,0)*$FG$6+VLOOKUP($FA522,DIV,LOOKUPS!K$7,0)*$FH$6++VLOOKUP($FA522,SIZE,LOOKUPS!K$11,0)*$FI$6),"",VLOOKUP($FA522,MOM,LOOKUPS!K$12,0)*$FB$6+VLOOKUP($FA522,STREV,LOOKUPS!K$10,0)*$FC$6+VLOOKUP($FA522,LTREV,LOOKUPS!K$9,0)*$FD$6+VLOOKUP($FA522,CFP,LOOKUPS!K$6,0)*$FE$6+VLOOKUP($FA522,EP,LOOKUPS!K$8,0)*$FF$6+VLOOKUP($FA522,BM,LOOKUPS!K$5,0)*$FG$6+VLOOKUP($FA522,DIV,LOOKUPS!K$7,0)*$FH$6++VLOOKUP($FA522,SIZE,LOOKUPS!K$11,0)*$FI$6)</f>
        <v>-2.2810000000000001</v>
      </c>
      <c r="FK522" s="1">
        <f>IF(ISERROR(VLOOKUP($FA522,MOM,LOOKUPS!L$12,0)*$FB$6+VLOOKUP($FA522,STREV,LOOKUPS!L$10,0)*$FC$6+VLOOKUP($FA522,LTREV,LOOKUPS!L$9,0)*$FD$6+VLOOKUP($FA522,CFP,LOOKUPS!L$6,0)*$FE$6+VLOOKUP($FA522,EP,LOOKUPS!L$8,0)*$FF$6+VLOOKUP($FA522,BM,LOOKUPS!L$5,0)*$FG$6+VLOOKUP($FA522,DIV,LOOKUPS!L$7,0)*$FH$6++VLOOKUP($FA522,SIZE,LOOKUPS!L$11,0)*$FI$6),"",VLOOKUP($FA522,MOM,LOOKUPS!L$12,0)*$FB$6+VLOOKUP($FA522,STREV,LOOKUPS!L$10,0)*$FC$6+VLOOKUP($FA522,LTREV,LOOKUPS!L$9,0)*$FD$6+VLOOKUP($FA522,CFP,LOOKUPS!L$6,0)*$FE$6+VLOOKUP($FA522,EP,LOOKUPS!L$8,0)*$FF$6+VLOOKUP($FA522,BM,LOOKUPS!L$5,0)*$FG$6+VLOOKUP($FA522,DIV,LOOKUPS!L$7,0)*$FH$6++VLOOKUP($FA522,SIZE,LOOKUPS!L$11,0)*$FI$6)</f>
        <v>-1.9391000000000003</v>
      </c>
    </row>
    <row r="523" spans="1:167" x14ac:dyDescent="0.3">
      <c r="A523" s="1">
        <v>196910</v>
      </c>
      <c r="B523" s="1">
        <v>15.34</v>
      </c>
      <c r="C523" s="1">
        <v>10.8</v>
      </c>
      <c r="D523" s="1">
        <v>9.8800000000000008</v>
      </c>
      <c r="E523" s="1">
        <v>7.33</v>
      </c>
      <c r="F523" s="1">
        <v>7.49</v>
      </c>
      <c r="G523" s="1">
        <v>7.98</v>
      </c>
      <c r="H523" s="1">
        <v>6.67</v>
      </c>
      <c r="I523" s="1">
        <v>6.69</v>
      </c>
      <c r="J523" s="1">
        <v>7.25</v>
      </c>
      <c r="K523" s="1">
        <v>7.13</v>
      </c>
      <c r="M523" s="1">
        <v>196811</v>
      </c>
      <c r="N523" s="1">
        <v>8.26</v>
      </c>
      <c r="O523" s="1">
        <v>8.27</v>
      </c>
      <c r="P523" s="1">
        <v>7.66</v>
      </c>
      <c r="Q523" s="1">
        <v>7.12</v>
      </c>
      <c r="R523" s="1">
        <v>7.85</v>
      </c>
      <c r="S523" s="1">
        <v>7.16</v>
      </c>
      <c r="T523" s="1">
        <v>5.42</v>
      </c>
      <c r="U523" s="1">
        <v>6.62</v>
      </c>
      <c r="V523" s="1">
        <v>5.55</v>
      </c>
      <c r="W523" s="1">
        <v>7.14</v>
      </c>
      <c r="Y523" s="1">
        <v>197310</v>
      </c>
      <c r="Z523" s="1">
        <v>2.15</v>
      </c>
      <c r="AA523" s="1">
        <v>1.38</v>
      </c>
      <c r="AB523" s="1">
        <v>0.35</v>
      </c>
      <c r="AC523" s="1">
        <v>1.1100000000000001</v>
      </c>
      <c r="AD523" s="1">
        <v>-0.01</v>
      </c>
      <c r="AE523" s="1">
        <v>0.67</v>
      </c>
      <c r="AF523" s="1">
        <v>-1.38</v>
      </c>
      <c r="AG523" s="1">
        <v>0.99</v>
      </c>
      <c r="AH523" s="1">
        <v>-0.6</v>
      </c>
      <c r="AI523" s="1">
        <v>-3.34</v>
      </c>
      <c r="AK523">
        <v>199404</v>
      </c>
      <c r="AL523">
        <v>-4.43</v>
      </c>
      <c r="AM523">
        <v>-1.3</v>
      </c>
      <c r="AN523">
        <v>0.12</v>
      </c>
      <c r="AO523">
        <v>0.11</v>
      </c>
      <c r="AP523">
        <v>-1.6</v>
      </c>
      <c r="AQ523">
        <v>-0.31</v>
      </c>
      <c r="AR523">
        <v>0.15</v>
      </c>
      <c r="AS523">
        <v>-0.1</v>
      </c>
      <c r="AT523">
        <v>0.35</v>
      </c>
      <c r="AU523">
        <v>-1.78</v>
      </c>
      <c r="AV523">
        <v>-1.33</v>
      </c>
      <c r="AW523">
        <v>-0.47</v>
      </c>
      <c r="AX523">
        <v>-0.13</v>
      </c>
      <c r="AY523">
        <v>0.21</v>
      </c>
      <c r="AZ523">
        <v>0.09</v>
      </c>
      <c r="BA523">
        <v>0.31</v>
      </c>
      <c r="BB523">
        <v>-0.5</v>
      </c>
      <c r="BC523">
        <v>0.14000000000000001</v>
      </c>
      <c r="BD523">
        <v>0.48</v>
      </c>
      <c r="BF523" s="1">
        <v>199404</v>
      </c>
      <c r="BG523" s="1">
        <v>-3.86</v>
      </c>
      <c r="BH523" s="1">
        <v>-1.18</v>
      </c>
      <c r="BI523" s="1">
        <v>7.0000000000000007E-2</v>
      </c>
      <c r="BJ523" s="1">
        <v>0.1</v>
      </c>
      <c r="BK523" s="1">
        <v>-1.52</v>
      </c>
      <c r="BL523" s="1">
        <v>-0.48</v>
      </c>
      <c r="BM523" s="1">
        <v>0.1</v>
      </c>
      <c r="BN523" s="1">
        <v>0.33</v>
      </c>
      <c r="BO523" s="1">
        <v>0.2</v>
      </c>
      <c r="BP523" s="1">
        <v>-1.85</v>
      </c>
      <c r="BQ523" s="1">
        <v>-1.08</v>
      </c>
      <c r="BR523" s="1">
        <v>-0.26</v>
      </c>
      <c r="BS523" s="1">
        <v>-0.76</v>
      </c>
      <c r="BT523" s="1">
        <v>0.04</v>
      </c>
      <c r="BU523" s="1">
        <v>0.17</v>
      </c>
      <c r="BV523" s="1">
        <v>0.85</v>
      </c>
      <c r="BW523" s="1">
        <v>-0.22</v>
      </c>
      <c r="BX523" s="1">
        <v>0.17</v>
      </c>
      <c r="BY523" s="1">
        <v>0.22</v>
      </c>
      <c r="CA523" s="1">
        <v>196904</v>
      </c>
      <c r="CB523" s="1">
        <v>2.5299999999999998</v>
      </c>
      <c r="CC523" s="1">
        <v>0.69</v>
      </c>
      <c r="CD523" s="1">
        <v>0.61</v>
      </c>
      <c r="CE523" s="1">
        <v>0.51</v>
      </c>
      <c r="CF523" s="1">
        <v>1.03</v>
      </c>
      <c r="CG523" s="1">
        <v>-0.13</v>
      </c>
      <c r="CH523" s="1">
        <v>0.92</v>
      </c>
      <c r="CI523" s="1">
        <v>0.27</v>
      </c>
      <c r="CJ523" s="1">
        <v>0.82</v>
      </c>
      <c r="CK523" s="1">
        <v>0.19</v>
      </c>
      <c r="CL523" s="1">
        <v>2.0499999999999998</v>
      </c>
      <c r="CM523" s="1">
        <v>-0.2</v>
      </c>
      <c r="CN523" s="1">
        <v>-0.05</v>
      </c>
      <c r="CO523" s="1">
        <v>1.45</v>
      </c>
      <c r="CP523" s="1">
        <v>0.38</v>
      </c>
      <c r="CQ523" s="1">
        <v>0.7</v>
      </c>
      <c r="CR523" s="1">
        <v>-0.12</v>
      </c>
      <c r="CS523" s="1">
        <v>1.83</v>
      </c>
      <c r="CT523" s="1">
        <v>-0.14000000000000001</v>
      </c>
      <c r="CV523" s="1">
        <v>197004</v>
      </c>
      <c r="CW523" s="1">
        <v>-23.38</v>
      </c>
      <c r="CX523" s="1">
        <v>-17.760000000000002</v>
      </c>
      <c r="CY523" s="1">
        <v>-12.09</v>
      </c>
      <c r="CZ523" s="1">
        <v>-8.39</v>
      </c>
      <c r="DA523" s="1">
        <v>-18.25</v>
      </c>
      <c r="DB523" s="1">
        <v>-15.5</v>
      </c>
      <c r="DC523" s="1">
        <v>-11.89</v>
      </c>
      <c r="DD523" s="1">
        <v>-9.98</v>
      </c>
      <c r="DE523" s="1">
        <v>-7.63</v>
      </c>
      <c r="DF523" s="1">
        <v>-18.95</v>
      </c>
      <c r="DG523" s="1">
        <v>-17.52</v>
      </c>
      <c r="DH523" s="1">
        <v>-16.72</v>
      </c>
      <c r="DI523" s="1">
        <v>-14.19</v>
      </c>
      <c r="DJ523" s="1">
        <v>-12.68</v>
      </c>
      <c r="DK523" s="1">
        <v>-11.11</v>
      </c>
      <c r="DL523" s="1">
        <v>-10.09</v>
      </c>
      <c r="DM523" s="1">
        <v>-9.8800000000000008</v>
      </c>
      <c r="DN523" s="1">
        <v>-8.3800000000000008</v>
      </c>
      <c r="DO523" s="1">
        <v>-6.94</v>
      </c>
      <c r="DQ523" s="1">
        <v>196904</v>
      </c>
      <c r="DR523" s="1">
        <v>-99.99</v>
      </c>
      <c r="DS523" s="1">
        <v>-0.22</v>
      </c>
      <c r="DT523" s="1">
        <v>0.93</v>
      </c>
      <c r="DU523" s="1">
        <v>1.5</v>
      </c>
      <c r="DV523" s="1">
        <v>-0.38</v>
      </c>
      <c r="DW523" s="1">
        <v>0.78</v>
      </c>
      <c r="DX523" s="1">
        <v>0.75</v>
      </c>
      <c r="DY523" s="1">
        <v>1.05</v>
      </c>
      <c r="DZ523" s="1">
        <v>1.97</v>
      </c>
      <c r="EA523" s="1">
        <v>-0.68</v>
      </c>
      <c r="EB523" s="1">
        <v>0.44</v>
      </c>
      <c r="EC523" s="1">
        <v>0.77</v>
      </c>
      <c r="ED523" s="1">
        <v>0.79</v>
      </c>
      <c r="EE523" s="1">
        <v>0.84</v>
      </c>
      <c r="EF523" s="1">
        <v>0.65</v>
      </c>
      <c r="EG523" s="1">
        <v>1.49</v>
      </c>
      <c r="EH523" s="1">
        <v>0.61</v>
      </c>
      <c r="EI523" s="1">
        <v>2.04</v>
      </c>
      <c r="EJ523" s="1">
        <v>1.91</v>
      </c>
      <c r="EL523">
        <v>196904</v>
      </c>
      <c r="EM523">
        <v>1.46</v>
      </c>
      <c r="EN523">
        <v>-0.87</v>
      </c>
      <c r="EO523">
        <v>-0.03</v>
      </c>
      <c r="EP523">
        <v>0.53</v>
      </c>
      <c r="ER523" s="1">
        <v>196910</v>
      </c>
      <c r="ES523" s="1">
        <v>-4.32</v>
      </c>
      <c r="EU523" s="1">
        <v>196811</v>
      </c>
      <c r="EV523" s="1">
        <v>3.34</v>
      </c>
      <c r="EX523" s="1">
        <v>197310</v>
      </c>
      <c r="EY523" s="1">
        <v>2.48</v>
      </c>
      <c r="FA523" s="1">
        <v>196910</v>
      </c>
      <c r="FB523" s="1">
        <f>IF(ISERROR(VLOOKUP($FA523,MOM,LOOKUPS!C$12,0)*$FB$6+VLOOKUP($FA523,STREV,LOOKUPS!C$10,0)*$FC$6+VLOOKUP($FA523,LTREV,LOOKUPS!C$9,0)*$FD$6+VLOOKUP($FA523,CFP,LOOKUPS!C$6,0)*$FE$6+VLOOKUP($FA523,EP,LOOKUPS!C$8,0)*$FF$6+VLOOKUP($FA523,BM,LOOKUPS!C$5,0)*$FG$6+VLOOKUP($FA523,DIV,LOOKUPS!C$7,0)*$FH$6++VLOOKUP($FA523,SIZE,LOOKUPS!C$11,0)*$FI$6),"",VLOOKUP($FA523,MOM,LOOKUPS!C$12,0)*$FB$6+VLOOKUP($FA523,STREV,LOOKUPS!C$10,0)*$FC$6+VLOOKUP($FA523,LTREV,LOOKUPS!C$9,0)*$FD$6+VLOOKUP($FA523,CFP,LOOKUPS!C$6,0)*$FE$6+VLOOKUP($FA523,EP,LOOKUPS!C$8,0)*$FF$6+VLOOKUP($FA523,BM,LOOKUPS!C$5,0)*$FG$6+VLOOKUP($FA523,DIV,LOOKUPS!C$7,0)*$FH$6++VLOOKUP($FA523,SIZE,LOOKUPS!C$11,0)*$FI$6)</f>
        <v>11.456100000000001</v>
      </c>
      <c r="FC523" s="1">
        <f>IF(ISERROR(VLOOKUP($FA523,MOM,LOOKUPS!D$12,0)*$FB$6+VLOOKUP($FA523,STREV,LOOKUPS!D$10,0)*$FC$6+VLOOKUP($FA523,LTREV,LOOKUPS!D$9,0)*$FD$6+VLOOKUP($FA523,CFP,LOOKUPS!D$6,0)*$FE$6+VLOOKUP($FA523,EP,LOOKUPS!D$8,0)*$FF$6+VLOOKUP($FA523,BM,LOOKUPS!D$5,0)*$FG$6+VLOOKUP($FA523,DIV,LOOKUPS!D$7,0)*$FH$6++VLOOKUP($FA523,SIZE,LOOKUPS!D$11,0)*$FI$6),"",VLOOKUP($FA523,MOM,LOOKUPS!D$12,0)*$FB$6+VLOOKUP($FA523,STREV,LOOKUPS!D$10,0)*$FC$6+VLOOKUP($FA523,LTREV,LOOKUPS!D$9,0)*$FD$6+VLOOKUP($FA523,CFP,LOOKUPS!D$6,0)*$FE$6+VLOOKUP($FA523,EP,LOOKUPS!D$8,0)*$FF$6+VLOOKUP($FA523,BM,LOOKUPS!D$5,0)*$FG$6+VLOOKUP($FA523,DIV,LOOKUPS!D$7,0)*$FH$6++VLOOKUP($FA523,SIZE,LOOKUPS!D$11,0)*$FI$6)</f>
        <v>10.400200000000002</v>
      </c>
      <c r="FD523" s="1">
        <f>IF(ISERROR(VLOOKUP($FA523,MOM,LOOKUPS!E$12,0)*$FB$6+VLOOKUP($FA523,STREV,LOOKUPS!E$10,0)*$FC$6+VLOOKUP($FA523,LTREV,LOOKUPS!E$9,0)*$FD$6+VLOOKUP($FA523,CFP,LOOKUPS!E$6,0)*$FE$6+VLOOKUP($FA523,EP,LOOKUPS!E$8,0)*$FF$6+VLOOKUP($FA523,BM,LOOKUPS!E$5,0)*$FG$6+VLOOKUP($FA523,DIV,LOOKUPS!E$7,0)*$FH$6++VLOOKUP($FA523,SIZE,LOOKUPS!E$11,0)*$FI$6),"",VLOOKUP($FA523,MOM,LOOKUPS!E$12,0)*$FB$6+VLOOKUP($FA523,STREV,LOOKUPS!E$10,0)*$FC$6+VLOOKUP($FA523,LTREV,LOOKUPS!E$9,0)*$FD$6+VLOOKUP($FA523,CFP,LOOKUPS!E$6,0)*$FE$6+VLOOKUP($FA523,EP,LOOKUPS!E$8,0)*$FF$6+VLOOKUP($FA523,BM,LOOKUPS!E$5,0)*$FG$6+VLOOKUP($FA523,DIV,LOOKUPS!E$7,0)*$FH$6++VLOOKUP($FA523,SIZE,LOOKUPS!E$11,0)*$FI$6)</f>
        <v>9.2667000000000002</v>
      </c>
      <c r="FE523" s="1">
        <f>IF(ISERROR(VLOOKUP($FA523,MOM,LOOKUPS!F$12,0)*$FB$6+VLOOKUP($FA523,STREV,LOOKUPS!F$10,0)*$FC$6+VLOOKUP($FA523,LTREV,LOOKUPS!F$9,0)*$FD$6+VLOOKUP($FA523,CFP,LOOKUPS!F$6,0)*$FE$6+VLOOKUP($FA523,EP,LOOKUPS!F$8,0)*$FF$6+VLOOKUP($FA523,BM,LOOKUPS!F$5,0)*$FG$6+VLOOKUP($FA523,DIV,LOOKUPS!F$7,0)*$FH$6++VLOOKUP($FA523,SIZE,LOOKUPS!F$11,0)*$FI$6),"",VLOOKUP($FA523,MOM,LOOKUPS!F$12,0)*$FB$6+VLOOKUP($FA523,STREV,LOOKUPS!F$10,0)*$FC$6+VLOOKUP($FA523,LTREV,LOOKUPS!F$9,0)*$FD$6+VLOOKUP($FA523,CFP,LOOKUPS!F$6,0)*$FE$6+VLOOKUP($FA523,EP,LOOKUPS!F$8,0)*$FF$6+VLOOKUP($FA523,BM,LOOKUPS!F$5,0)*$FG$6+VLOOKUP($FA523,DIV,LOOKUPS!F$7,0)*$FH$6++VLOOKUP($FA523,SIZE,LOOKUPS!F$11,0)*$FI$6)</f>
        <v>8.3292000000000002</v>
      </c>
      <c r="FF523" s="1">
        <f>IF(ISERROR(VLOOKUP($FA523,MOM,LOOKUPS!G$12,0)*$FB$6+VLOOKUP($FA523,STREV,LOOKUPS!G$10,0)*$FC$6+VLOOKUP($FA523,LTREV,LOOKUPS!G$9,0)*$FD$6+VLOOKUP($FA523,CFP,LOOKUPS!G$6,0)*$FE$6+VLOOKUP($FA523,EP,LOOKUPS!G$8,0)*$FF$6+VLOOKUP($FA523,BM,LOOKUPS!G$5,0)*$FG$6+VLOOKUP($FA523,DIV,LOOKUPS!G$7,0)*$FH$6++VLOOKUP($FA523,SIZE,LOOKUPS!G$11,0)*$FI$6),"",VLOOKUP($FA523,MOM,LOOKUPS!G$12,0)*$FB$6+VLOOKUP($FA523,STREV,LOOKUPS!G$10,0)*$FC$6+VLOOKUP($FA523,LTREV,LOOKUPS!G$9,0)*$FD$6+VLOOKUP($FA523,CFP,LOOKUPS!G$6,0)*$FE$6+VLOOKUP($FA523,EP,LOOKUPS!G$8,0)*$FF$6+VLOOKUP($FA523,BM,LOOKUPS!G$5,0)*$FG$6+VLOOKUP($FA523,DIV,LOOKUPS!G$7,0)*$FH$6++VLOOKUP($FA523,SIZE,LOOKUPS!G$11,0)*$FI$6)</f>
        <v>8.4273000000000007</v>
      </c>
      <c r="FG523" s="1">
        <f>IF(ISERROR(VLOOKUP($FA523,MOM,LOOKUPS!H$12,0)*$FB$6+VLOOKUP($FA523,STREV,LOOKUPS!H$10,0)*$FC$6+VLOOKUP($FA523,LTREV,LOOKUPS!H$9,0)*$FD$6+VLOOKUP($FA523,CFP,LOOKUPS!H$6,0)*$FE$6+VLOOKUP($FA523,EP,LOOKUPS!H$8,0)*$FF$6+VLOOKUP($FA523,BM,LOOKUPS!H$5,0)*$FG$6+VLOOKUP($FA523,DIV,LOOKUPS!H$7,0)*$FH$6++VLOOKUP($FA523,SIZE,LOOKUPS!H$11,0)*$FI$6),"",VLOOKUP($FA523,MOM,LOOKUPS!H$12,0)*$FB$6+VLOOKUP($FA523,STREV,LOOKUPS!H$10,0)*$FC$6+VLOOKUP($FA523,LTREV,LOOKUPS!H$9,0)*$FD$6+VLOOKUP($FA523,CFP,LOOKUPS!H$6,0)*$FE$6+VLOOKUP($FA523,EP,LOOKUPS!H$8,0)*$FF$6+VLOOKUP($FA523,BM,LOOKUPS!H$5,0)*$FG$6+VLOOKUP($FA523,DIV,LOOKUPS!H$7,0)*$FH$6++VLOOKUP($FA523,SIZE,LOOKUPS!H$11,0)*$FI$6)</f>
        <v>8.4931000000000019</v>
      </c>
      <c r="FH523" s="1">
        <f>IF(ISERROR(VLOOKUP($FA523,MOM,LOOKUPS!I$12,0)*$FB$6+VLOOKUP($FA523,STREV,LOOKUPS!I$10,0)*$FC$6+VLOOKUP($FA523,LTREV,LOOKUPS!I$9,0)*$FD$6+VLOOKUP($FA523,CFP,LOOKUPS!I$6,0)*$FE$6+VLOOKUP($FA523,EP,LOOKUPS!I$8,0)*$FF$6+VLOOKUP($FA523,BM,LOOKUPS!I$5,0)*$FG$6+VLOOKUP($FA523,DIV,LOOKUPS!I$7,0)*$FH$6++VLOOKUP($FA523,SIZE,LOOKUPS!I$11,0)*$FI$6),"",VLOOKUP($FA523,MOM,LOOKUPS!I$12,0)*$FB$6+VLOOKUP($FA523,STREV,LOOKUPS!I$10,0)*$FC$6+VLOOKUP($FA523,LTREV,LOOKUPS!I$9,0)*$FD$6+VLOOKUP($FA523,CFP,LOOKUPS!I$6,0)*$FE$6+VLOOKUP($FA523,EP,LOOKUPS!I$8,0)*$FF$6+VLOOKUP($FA523,BM,LOOKUPS!I$5,0)*$FG$6+VLOOKUP($FA523,DIV,LOOKUPS!I$7,0)*$FH$6++VLOOKUP($FA523,SIZE,LOOKUPS!I$11,0)*$FI$6)</f>
        <v>7.7969000000000008</v>
      </c>
      <c r="FI523" s="1">
        <f>IF(ISERROR(VLOOKUP($FA523,MOM,LOOKUPS!J$12,0)*$FB$6+VLOOKUP($FA523,STREV,LOOKUPS!J$10,0)*$FC$6+VLOOKUP($FA523,LTREV,LOOKUPS!J$9,0)*$FD$6+VLOOKUP($FA523,CFP,LOOKUPS!J$6,0)*$FE$6+VLOOKUP($FA523,EP,LOOKUPS!J$8,0)*$FF$6+VLOOKUP($FA523,BM,LOOKUPS!J$5,0)*$FG$6+VLOOKUP($FA523,DIV,LOOKUPS!J$7,0)*$FH$6++VLOOKUP($FA523,SIZE,LOOKUPS!J$11,0)*$FI$6),"",VLOOKUP($FA523,MOM,LOOKUPS!J$12,0)*$FB$6+VLOOKUP($FA523,STREV,LOOKUPS!J$10,0)*$FC$6+VLOOKUP($FA523,LTREV,LOOKUPS!J$9,0)*$FD$6+VLOOKUP($FA523,CFP,LOOKUPS!J$6,0)*$FE$6+VLOOKUP($FA523,EP,LOOKUPS!J$8,0)*$FF$6+VLOOKUP($FA523,BM,LOOKUPS!J$5,0)*$FG$6+VLOOKUP($FA523,DIV,LOOKUPS!J$7,0)*$FH$6++VLOOKUP($FA523,SIZE,LOOKUPS!J$11,0)*$FI$6)</f>
        <v>8.3018999999999998</v>
      </c>
      <c r="FJ523" s="1">
        <f>IF(ISERROR(VLOOKUP($FA523,MOM,LOOKUPS!K$12,0)*$FB$6+VLOOKUP($FA523,STREV,LOOKUPS!K$10,0)*$FC$6+VLOOKUP($FA523,LTREV,LOOKUPS!K$9,0)*$FD$6+VLOOKUP($FA523,CFP,LOOKUPS!K$6,0)*$FE$6+VLOOKUP($FA523,EP,LOOKUPS!K$8,0)*$FF$6+VLOOKUP($FA523,BM,LOOKUPS!K$5,0)*$FG$6+VLOOKUP($FA523,DIV,LOOKUPS!K$7,0)*$FH$6++VLOOKUP($FA523,SIZE,LOOKUPS!K$11,0)*$FI$6),"",VLOOKUP($FA523,MOM,LOOKUPS!K$12,0)*$FB$6+VLOOKUP($FA523,STREV,LOOKUPS!K$10,0)*$FC$6+VLOOKUP($FA523,LTREV,LOOKUPS!K$9,0)*$FD$6+VLOOKUP($FA523,CFP,LOOKUPS!K$6,0)*$FE$6+VLOOKUP($FA523,EP,LOOKUPS!K$8,0)*$FF$6+VLOOKUP($FA523,BM,LOOKUPS!K$5,0)*$FG$6+VLOOKUP($FA523,DIV,LOOKUPS!K$7,0)*$FH$6++VLOOKUP($FA523,SIZE,LOOKUPS!K$11,0)*$FI$6)</f>
        <v>8.0854999999999997</v>
      </c>
      <c r="FK523" s="1">
        <f>IF(ISERROR(VLOOKUP($FA523,MOM,LOOKUPS!L$12,0)*$FB$6+VLOOKUP($FA523,STREV,LOOKUPS!L$10,0)*$FC$6+VLOOKUP($FA523,LTREV,LOOKUPS!L$9,0)*$FD$6+VLOOKUP($FA523,CFP,LOOKUPS!L$6,0)*$FE$6+VLOOKUP($FA523,EP,LOOKUPS!L$8,0)*$FF$6+VLOOKUP($FA523,BM,LOOKUPS!L$5,0)*$FG$6+VLOOKUP($FA523,DIV,LOOKUPS!L$7,0)*$FH$6++VLOOKUP($FA523,SIZE,LOOKUPS!L$11,0)*$FI$6),"",VLOOKUP($FA523,MOM,LOOKUPS!L$12,0)*$FB$6+VLOOKUP($FA523,STREV,LOOKUPS!L$10,0)*$FC$6+VLOOKUP($FA523,LTREV,LOOKUPS!L$9,0)*$FD$6+VLOOKUP($FA523,CFP,LOOKUPS!L$6,0)*$FE$6+VLOOKUP($FA523,EP,LOOKUPS!L$8,0)*$FF$6+VLOOKUP($FA523,BM,LOOKUPS!L$5,0)*$FG$6+VLOOKUP($FA523,DIV,LOOKUPS!L$7,0)*$FH$6++VLOOKUP($FA523,SIZE,LOOKUPS!L$11,0)*$FI$6)</f>
        <v>8.9746000000000006</v>
      </c>
    </row>
    <row r="524" spans="1:167" x14ac:dyDescent="0.3">
      <c r="A524" s="1">
        <v>196911</v>
      </c>
      <c r="B524" s="1">
        <v>-9.07</v>
      </c>
      <c r="C524" s="1">
        <v>-7.13</v>
      </c>
      <c r="D524" s="1">
        <v>-6.79</v>
      </c>
      <c r="E524" s="1">
        <v>-4.5</v>
      </c>
      <c r="F524" s="1">
        <v>-6.29</v>
      </c>
      <c r="G524" s="1">
        <v>-5.99</v>
      </c>
      <c r="H524" s="1">
        <v>-4.47</v>
      </c>
      <c r="I524" s="1">
        <v>-3.54</v>
      </c>
      <c r="J524" s="1">
        <v>-3.19</v>
      </c>
      <c r="K524" s="1">
        <v>-2.3199999999999998</v>
      </c>
      <c r="M524" s="1">
        <v>196812</v>
      </c>
      <c r="N524" s="1">
        <v>4.84</v>
      </c>
      <c r="O524" s="1">
        <v>1.59</v>
      </c>
      <c r="P524" s="1">
        <v>0.94</v>
      </c>
      <c r="Q524" s="1">
        <v>1.1499999999999999</v>
      </c>
      <c r="R524" s="1">
        <v>0.37</v>
      </c>
      <c r="S524" s="1">
        <v>-0.65</v>
      </c>
      <c r="T524" s="1">
        <v>-1.43</v>
      </c>
      <c r="U524" s="1">
        <v>-2.4700000000000002</v>
      </c>
      <c r="V524" s="1">
        <v>-2.23</v>
      </c>
      <c r="W524" s="1">
        <v>-0.56000000000000005</v>
      </c>
      <c r="Y524" s="1">
        <v>197311</v>
      </c>
      <c r="Z524" s="1">
        <v>-19.68</v>
      </c>
      <c r="AA524" s="1">
        <v>-19.84</v>
      </c>
      <c r="AB524" s="1">
        <v>-18.63</v>
      </c>
      <c r="AC524" s="1">
        <v>-16.940000000000001</v>
      </c>
      <c r="AD524" s="1">
        <v>-15.79</v>
      </c>
      <c r="AE524" s="1">
        <v>-15.75</v>
      </c>
      <c r="AF524" s="1">
        <v>-13.06</v>
      </c>
      <c r="AG524" s="1">
        <v>-14.62</v>
      </c>
      <c r="AH524" s="1">
        <v>-17.739999999999998</v>
      </c>
      <c r="AI524" s="1">
        <v>-18.82</v>
      </c>
      <c r="AK524">
        <v>199405</v>
      </c>
      <c r="AL524">
        <v>-0.56999999999999995</v>
      </c>
      <c r="AM524">
        <v>-1.39</v>
      </c>
      <c r="AN524">
        <v>0.14000000000000001</v>
      </c>
      <c r="AO524">
        <v>0.18</v>
      </c>
      <c r="AP524">
        <v>-1.45</v>
      </c>
      <c r="AQ524">
        <v>-0.6</v>
      </c>
      <c r="AR524">
        <v>-0.36</v>
      </c>
      <c r="AS524">
        <v>0.65</v>
      </c>
      <c r="AT524">
        <v>0.21</v>
      </c>
      <c r="AU524">
        <v>-1.41</v>
      </c>
      <c r="AV524">
        <v>-1.52</v>
      </c>
      <c r="AW524">
        <v>-1.2</v>
      </c>
      <c r="AX524">
        <v>0.09</v>
      </c>
      <c r="AY524">
        <v>-0.95</v>
      </c>
      <c r="AZ524">
        <v>0.28999999999999998</v>
      </c>
      <c r="BA524">
        <v>1.25</v>
      </c>
      <c r="BB524">
        <v>0.09</v>
      </c>
      <c r="BC524">
        <v>-0.47</v>
      </c>
      <c r="BD524">
        <v>0.67</v>
      </c>
      <c r="BF524" s="1">
        <v>199405</v>
      </c>
      <c r="BG524" s="1">
        <v>-0.61</v>
      </c>
      <c r="BH524" s="1">
        <v>-1.28</v>
      </c>
      <c r="BI524" s="1">
        <v>-0.15</v>
      </c>
      <c r="BJ524" s="1">
        <v>0.71</v>
      </c>
      <c r="BK524" s="1">
        <v>-1.27</v>
      </c>
      <c r="BL524" s="1">
        <v>-0.83</v>
      </c>
      <c r="BM524" s="1">
        <v>-0.31</v>
      </c>
      <c r="BN524" s="1">
        <v>0.75</v>
      </c>
      <c r="BO524" s="1">
        <v>0.53</v>
      </c>
      <c r="BP524" s="1">
        <v>-1.45</v>
      </c>
      <c r="BQ524" s="1">
        <v>-1.04</v>
      </c>
      <c r="BR524" s="1">
        <v>-1.32</v>
      </c>
      <c r="BS524" s="1">
        <v>-0.22</v>
      </c>
      <c r="BT524" s="1">
        <v>-0.33</v>
      </c>
      <c r="BU524" s="1">
        <v>-0.28999999999999998</v>
      </c>
      <c r="BV524" s="1">
        <v>0.24</v>
      </c>
      <c r="BW524" s="1">
        <v>1.27</v>
      </c>
      <c r="BX524" s="1">
        <v>-0.05</v>
      </c>
      <c r="BY524" s="1">
        <v>0.89</v>
      </c>
      <c r="CA524" s="1">
        <v>196905</v>
      </c>
      <c r="CB524" s="1">
        <v>4.24</v>
      </c>
      <c r="CC524" s="1">
        <v>-0.1</v>
      </c>
      <c r="CD524" s="1">
        <v>0.93</v>
      </c>
      <c r="CE524" s="1">
        <v>0.14000000000000001</v>
      </c>
      <c r="CF524" s="1">
        <v>0.17</v>
      </c>
      <c r="CG524" s="1">
        <v>-0.21</v>
      </c>
      <c r="CH524" s="1">
        <v>1.28</v>
      </c>
      <c r="CI524" s="1">
        <v>0.51</v>
      </c>
      <c r="CJ524" s="1">
        <v>0.01</v>
      </c>
      <c r="CK524" s="1">
        <v>-0.76</v>
      </c>
      <c r="CL524" s="1">
        <v>1.31</v>
      </c>
      <c r="CM524" s="1">
        <v>-0.83</v>
      </c>
      <c r="CN524" s="1">
        <v>0.52</v>
      </c>
      <c r="CO524" s="1">
        <v>0.85</v>
      </c>
      <c r="CP524" s="1">
        <v>1.7</v>
      </c>
      <c r="CQ524" s="1">
        <v>0.63</v>
      </c>
      <c r="CR524" s="1">
        <v>0.4</v>
      </c>
      <c r="CS524" s="1">
        <v>0.71</v>
      </c>
      <c r="CT524" s="1">
        <v>-0.67</v>
      </c>
      <c r="CV524" s="1">
        <v>197005</v>
      </c>
      <c r="CW524" s="1">
        <v>-9.6</v>
      </c>
      <c r="CX524" s="1">
        <v>-10.66</v>
      </c>
      <c r="CY524" s="1">
        <v>-8.66</v>
      </c>
      <c r="CZ524" s="1">
        <v>-6.3</v>
      </c>
      <c r="DA524" s="1">
        <v>-10.56</v>
      </c>
      <c r="DB524" s="1">
        <v>-9.59</v>
      </c>
      <c r="DC524" s="1">
        <v>-8.56</v>
      </c>
      <c r="DD524" s="1">
        <v>-7.89</v>
      </c>
      <c r="DE524" s="1">
        <v>-6.23</v>
      </c>
      <c r="DF524" s="1">
        <v>-10.66</v>
      </c>
      <c r="DG524" s="1">
        <v>-10.47</v>
      </c>
      <c r="DH524" s="1">
        <v>-10.87</v>
      </c>
      <c r="DI524" s="1">
        <v>-8.2100000000000009</v>
      </c>
      <c r="DJ524" s="1">
        <v>-9.18</v>
      </c>
      <c r="DK524" s="1">
        <v>-7.96</v>
      </c>
      <c r="DL524" s="1">
        <v>-9.3699999999999992</v>
      </c>
      <c r="DM524" s="1">
        <v>-6.44</v>
      </c>
      <c r="DN524" s="1">
        <v>-6.22</v>
      </c>
      <c r="DO524" s="1">
        <v>-6.24</v>
      </c>
      <c r="DQ524" s="1">
        <v>196905</v>
      </c>
      <c r="DR524" s="1">
        <v>-99.99</v>
      </c>
      <c r="DS524" s="1">
        <v>1.1100000000000001</v>
      </c>
      <c r="DT524" s="1">
        <v>-0.54</v>
      </c>
      <c r="DU524" s="1">
        <v>-0.23</v>
      </c>
      <c r="DV524" s="1">
        <v>1.37</v>
      </c>
      <c r="DW524" s="1">
        <v>-1.1000000000000001</v>
      </c>
      <c r="DX524" s="1">
        <v>-0.15</v>
      </c>
      <c r="DY524" s="1">
        <v>-0.14000000000000001</v>
      </c>
      <c r="DZ524" s="1">
        <v>-0.18</v>
      </c>
      <c r="EA524" s="1">
        <v>1.74</v>
      </c>
      <c r="EB524" s="1">
        <v>0.36</v>
      </c>
      <c r="EC524" s="1">
        <v>-0.45</v>
      </c>
      <c r="ED524" s="1">
        <v>-1.78</v>
      </c>
      <c r="EE524" s="1">
        <v>7.0000000000000007E-2</v>
      </c>
      <c r="EF524" s="1">
        <v>-0.41</v>
      </c>
      <c r="EG524" s="1">
        <v>0.04</v>
      </c>
      <c r="EH524" s="1">
        <v>-0.32</v>
      </c>
      <c r="EI524" s="1">
        <v>-0.93</v>
      </c>
      <c r="EJ524" s="1">
        <v>0.56000000000000005</v>
      </c>
      <c r="EL524">
        <v>196905</v>
      </c>
      <c r="EM524">
        <v>-0.1</v>
      </c>
      <c r="EN524">
        <v>-0.26</v>
      </c>
      <c r="EO524">
        <v>0.71</v>
      </c>
      <c r="EP524">
        <v>0.48</v>
      </c>
      <c r="ER524" s="1">
        <v>196911</v>
      </c>
      <c r="ES524" s="1">
        <v>3.6</v>
      </c>
      <c r="EU524" s="1">
        <v>196812</v>
      </c>
      <c r="EV524" s="1">
        <v>2.35</v>
      </c>
      <c r="EX524" s="1">
        <v>197311</v>
      </c>
      <c r="EY524" s="1">
        <v>-2.33</v>
      </c>
      <c r="FA524" s="1">
        <v>196911</v>
      </c>
      <c r="FB524" s="1">
        <f>IF(ISERROR(VLOOKUP($FA524,MOM,LOOKUPS!C$12,0)*$FB$6+VLOOKUP($FA524,STREV,LOOKUPS!C$10,0)*$FC$6+VLOOKUP($FA524,LTREV,LOOKUPS!C$9,0)*$FD$6+VLOOKUP($FA524,CFP,LOOKUPS!C$6,0)*$FE$6+VLOOKUP($FA524,EP,LOOKUPS!C$8,0)*$FF$6+VLOOKUP($FA524,BM,LOOKUPS!C$5,0)*$FG$6+VLOOKUP($FA524,DIV,LOOKUPS!C$7,0)*$FH$6++VLOOKUP($FA524,SIZE,LOOKUPS!C$11,0)*$FI$6),"",VLOOKUP($FA524,MOM,LOOKUPS!C$12,0)*$FB$6+VLOOKUP($FA524,STREV,LOOKUPS!C$10,0)*$FC$6+VLOOKUP($FA524,LTREV,LOOKUPS!C$9,0)*$FD$6+VLOOKUP($FA524,CFP,LOOKUPS!C$6,0)*$FE$6+VLOOKUP($FA524,EP,LOOKUPS!C$8,0)*$FF$6+VLOOKUP($FA524,BM,LOOKUPS!C$5,0)*$FG$6+VLOOKUP($FA524,DIV,LOOKUPS!C$7,0)*$FH$6++VLOOKUP($FA524,SIZE,LOOKUPS!C$11,0)*$FI$6)</f>
        <v>-7.2519</v>
      </c>
      <c r="FC524" s="1">
        <f>IF(ISERROR(VLOOKUP($FA524,MOM,LOOKUPS!D$12,0)*$FB$6+VLOOKUP($FA524,STREV,LOOKUPS!D$10,0)*$FC$6+VLOOKUP($FA524,LTREV,LOOKUPS!D$9,0)*$FD$6+VLOOKUP($FA524,CFP,LOOKUPS!D$6,0)*$FE$6+VLOOKUP($FA524,EP,LOOKUPS!D$8,0)*$FF$6+VLOOKUP($FA524,BM,LOOKUPS!D$5,0)*$FG$6+VLOOKUP($FA524,DIV,LOOKUPS!D$7,0)*$FH$6++VLOOKUP($FA524,SIZE,LOOKUPS!D$11,0)*$FI$6),"",VLOOKUP($FA524,MOM,LOOKUPS!D$12,0)*$FB$6+VLOOKUP($FA524,STREV,LOOKUPS!D$10,0)*$FC$6+VLOOKUP($FA524,LTREV,LOOKUPS!D$9,0)*$FD$6+VLOOKUP($FA524,CFP,LOOKUPS!D$6,0)*$FE$6+VLOOKUP($FA524,EP,LOOKUPS!D$8,0)*$FF$6+VLOOKUP($FA524,BM,LOOKUPS!D$5,0)*$FG$6+VLOOKUP($FA524,DIV,LOOKUPS!D$7,0)*$FH$6++VLOOKUP($FA524,SIZE,LOOKUPS!D$11,0)*$FI$6)</f>
        <v>-6.8573000000000004</v>
      </c>
      <c r="FD524" s="1">
        <f>IF(ISERROR(VLOOKUP($FA524,MOM,LOOKUPS!E$12,0)*$FB$6+VLOOKUP($FA524,STREV,LOOKUPS!E$10,0)*$FC$6+VLOOKUP($FA524,LTREV,LOOKUPS!E$9,0)*$FD$6+VLOOKUP($FA524,CFP,LOOKUPS!E$6,0)*$FE$6+VLOOKUP($FA524,EP,LOOKUPS!E$8,0)*$FF$6+VLOOKUP($FA524,BM,LOOKUPS!E$5,0)*$FG$6+VLOOKUP($FA524,DIV,LOOKUPS!E$7,0)*$FH$6++VLOOKUP($FA524,SIZE,LOOKUPS!E$11,0)*$FI$6),"",VLOOKUP($FA524,MOM,LOOKUPS!E$12,0)*$FB$6+VLOOKUP($FA524,STREV,LOOKUPS!E$10,0)*$FC$6+VLOOKUP($FA524,LTREV,LOOKUPS!E$9,0)*$FD$6+VLOOKUP($FA524,CFP,LOOKUPS!E$6,0)*$FE$6+VLOOKUP($FA524,EP,LOOKUPS!E$8,0)*$FF$6+VLOOKUP($FA524,BM,LOOKUPS!E$5,0)*$FG$6+VLOOKUP($FA524,DIV,LOOKUPS!E$7,0)*$FH$6++VLOOKUP($FA524,SIZE,LOOKUPS!E$11,0)*$FI$6)</f>
        <v>-5.9942000000000002</v>
      </c>
      <c r="FE524" s="1">
        <f>IF(ISERROR(VLOOKUP($FA524,MOM,LOOKUPS!F$12,0)*$FB$6+VLOOKUP($FA524,STREV,LOOKUPS!F$10,0)*$FC$6+VLOOKUP($FA524,LTREV,LOOKUPS!F$9,0)*$FD$6+VLOOKUP($FA524,CFP,LOOKUPS!F$6,0)*$FE$6+VLOOKUP($FA524,EP,LOOKUPS!F$8,0)*$FF$6+VLOOKUP($FA524,BM,LOOKUPS!F$5,0)*$FG$6+VLOOKUP($FA524,DIV,LOOKUPS!F$7,0)*$FH$6++VLOOKUP($FA524,SIZE,LOOKUPS!F$11,0)*$FI$6),"",VLOOKUP($FA524,MOM,LOOKUPS!F$12,0)*$FB$6+VLOOKUP($FA524,STREV,LOOKUPS!F$10,0)*$FC$6+VLOOKUP($FA524,LTREV,LOOKUPS!F$9,0)*$FD$6+VLOOKUP($FA524,CFP,LOOKUPS!F$6,0)*$FE$6+VLOOKUP($FA524,EP,LOOKUPS!F$8,0)*$FF$6+VLOOKUP($FA524,BM,LOOKUPS!F$5,0)*$FG$6+VLOOKUP($FA524,DIV,LOOKUPS!F$7,0)*$FH$6++VLOOKUP($FA524,SIZE,LOOKUPS!F$11,0)*$FI$6)</f>
        <v>-5.5007999999999999</v>
      </c>
      <c r="FF524" s="1">
        <f>IF(ISERROR(VLOOKUP($FA524,MOM,LOOKUPS!G$12,0)*$FB$6+VLOOKUP($FA524,STREV,LOOKUPS!G$10,0)*$FC$6+VLOOKUP($FA524,LTREV,LOOKUPS!G$9,0)*$FD$6+VLOOKUP($FA524,CFP,LOOKUPS!G$6,0)*$FE$6+VLOOKUP($FA524,EP,LOOKUPS!G$8,0)*$FF$6+VLOOKUP($FA524,BM,LOOKUPS!G$5,0)*$FG$6+VLOOKUP($FA524,DIV,LOOKUPS!G$7,0)*$FH$6++VLOOKUP($FA524,SIZE,LOOKUPS!G$11,0)*$FI$6),"",VLOOKUP($FA524,MOM,LOOKUPS!G$12,0)*$FB$6+VLOOKUP($FA524,STREV,LOOKUPS!G$10,0)*$FC$6+VLOOKUP($FA524,LTREV,LOOKUPS!G$9,0)*$FD$6+VLOOKUP($FA524,CFP,LOOKUPS!G$6,0)*$FE$6+VLOOKUP($FA524,EP,LOOKUPS!G$8,0)*$FF$6+VLOOKUP($FA524,BM,LOOKUPS!G$5,0)*$FG$6+VLOOKUP($FA524,DIV,LOOKUPS!G$7,0)*$FH$6++VLOOKUP($FA524,SIZE,LOOKUPS!G$11,0)*$FI$6)</f>
        <v>-5.194700000000001</v>
      </c>
      <c r="FG524" s="1">
        <f>IF(ISERROR(VLOOKUP($FA524,MOM,LOOKUPS!H$12,0)*$FB$6+VLOOKUP($FA524,STREV,LOOKUPS!H$10,0)*$FC$6+VLOOKUP($FA524,LTREV,LOOKUPS!H$9,0)*$FD$6+VLOOKUP($FA524,CFP,LOOKUPS!H$6,0)*$FE$6+VLOOKUP($FA524,EP,LOOKUPS!H$8,0)*$FF$6+VLOOKUP($FA524,BM,LOOKUPS!H$5,0)*$FG$6+VLOOKUP($FA524,DIV,LOOKUPS!H$7,0)*$FH$6++VLOOKUP($FA524,SIZE,LOOKUPS!H$11,0)*$FI$6),"",VLOOKUP($FA524,MOM,LOOKUPS!H$12,0)*$FB$6+VLOOKUP($FA524,STREV,LOOKUPS!H$10,0)*$FC$6+VLOOKUP($FA524,LTREV,LOOKUPS!H$9,0)*$FD$6+VLOOKUP($FA524,CFP,LOOKUPS!H$6,0)*$FE$6+VLOOKUP($FA524,EP,LOOKUPS!H$8,0)*$FF$6+VLOOKUP($FA524,BM,LOOKUPS!H$5,0)*$FG$6+VLOOKUP($FA524,DIV,LOOKUPS!H$7,0)*$FH$6++VLOOKUP($FA524,SIZE,LOOKUPS!H$11,0)*$FI$6)</f>
        <v>-5.4191000000000003</v>
      </c>
      <c r="FH524" s="1">
        <f>IF(ISERROR(VLOOKUP($FA524,MOM,LOOKUPS!I$12,0)*$FB$6+VLOOKUP($FA524,STREV,LOOKUPS!I$10,0)*$FC$6+VLOOKUP($FA524,LTREV,LOOKUPS!I$9,0)*$FD$6+VLOOKUP($FA524,CFP,LOOKUPS!I$6,0)*$FE$6+VLOOKUP($FA524,EP,LOOKUPS!I$8,0)*$FF$6+VLOOKUP($FA524,BM,LOOKUPS!I$5,0)*$FG$6+VLOOKUP($FA524,DIV,LOOKUPS!I$7,0)*$FH$6++VLOOKUP($FA524,SIZE,LOOKUPS!I$11,0)*$FI$6),"",VLOOKUP($FA524,MOM,LOOKUPS!I$12,0)*$FB$6+VLOOKUP($FA524,STREV,LOOKUPS!I$10,0)*$FC$6+VLOOKUP($FA524,LTREV,LOOKUPS!I$9,0)*$FD$6+VLOOKUP($FA524,CFP,LOOKUPS!I$6,0)*$FE$6+VLOOKUP($FA524,EP,LOOKUPS!I$8,0)*$FF$6+VLOOKUP($FA524,BM,LOOKUPS!I$5,0)*$FG$6+VLOOKUP($FA524,DIV,LOOKUPS!I$7,0)*$FH$6++VLOOKUP($FA524,SIZE,LOOKUPS!I$11,0)*$FI$6)</f>
        <v>-4.8337000000000003</v>
      </c>
      <c r="FI524" s="1">
        <f>IF(ISERROR(VLOOKUP($FA524,MOM,LOOKUPS!J$12,0)*$FB$6+VLOOKUP($FA524,STREV,LOOKUPS!J$10,0)*$FC$6+VLOOKUP($FA524,LTREV,LOOKUPS!J$9,0)*$FD$6+VLOOKUP($FA524,CFP,LOOKUPS!J$6,0)*$FE$6+VLOOKUP($FA524,EP,LOOKUPS!J$8,0)*$FF$6+VLOOKUP($FA524,BM,LOOKUPS!J$5,0)*$FG$6+VLOOKUP($FA524,DIV,LOOKUPS!J$7,0)*$FH$6++VLOOKUP($FA524,SIZE,LOOKUPS!J$11,0)*$FI$6),"",VLOOKUP($FA524,MOM,LOOKUPS!J$12,0)*$FB$6+VLOOKUP($FA524,STREV,LOOKUPS!J$10,0)*$FC$6+VLOOKUP($FA524,LTREV,LOOKUPS!J$9,0)*$FD$6+VLOOKUP($FA524,CFP,LOOKUPS!J$6,0)*$FE$6+VLOOKUP($FA524,EP,LOOKUPS!J$8,0)*$FF$6+VLOOKUP($FA524,BM,LOOKUPS!J$5,0)*$FG$6+VLOOKUP($FA524,DIV,LOOKUPS!J$7,0)*$FH$6++VLOOKUP($FA524,SIZE,LOOKUPS!J$11,0)*$FI$6)</f>
        <v>-4.7857000000000003</v>
      </c>
      <c r="FJ524" s="1">
        <f>IF(ISERROR(VLOOKUP($FA524,MOM,LOOKUPS!K$12,0)*$FB$6+VLOOKUP($FA524,STREV,LOOKUPS!K$10,0)*$FC$6+VLOOKUP($FA524,LTREV,LOOKUPS!K$9,0)*$FD$6+VLOOKUP($FA524,CFP,LOOKUPS!K$6,0)*$FE$6+VLOOKUP($FA524,EP,LOOKUPS!K$8,0)*$FF$6+VLOOKUP($FA524,BM,LOOKUPS!K$5,0)*$FG$6+VLOOKUP($FA524,DIV,LOOKUPS!K$7,0)*$FH$6++VLOOKUP($FA524,SIZE,LOOKUPS!K$11,0)*$FI$6),"",VLOOKUP($FA524,MOM,LOOKUPS!K$12,0)*$FB$6+VLOOKUP($FA524,STREV,LOOKUPS!K$10,0)*$FC$6+VLOOKUP($FA524,LTREV,LOOKUPS!K$9,0)*$FD$6+VLOOKUP($FA524,CFP,LOOKUPS!K$6,0)*$FE$6+VLOOKUP($FA524,EP,LOOKUPS!K$8,0)*$FF$6+VLOOKUP($FA524,BM,LOOKUPS!K$5,0)*$FG$6+VLOOKUP($FA524,DIV,LOOKUPS!K$7,0)*$FH$6++VLOOKUP($FA524,SIZE,LOOKUPS!K$11,0)*$FI$6)</f>
        <v>-4.5682999999999998</v>
      </c>
      <c r="FK524" s="1">
        <f>IF(ISERROR(VLOOKUP($FA524,MOM,LOOKUPS!L$12,0)*$FB$6+VLOOKUP($FA524,STREV,LOOKUPS!L$10,0)*$FC$6+VLOOKUP($FA524,LTREV,LOOKUPS!L$9,0)*$FD$6+VLOOKUP($FA524,CFP,LOOKUPS!L$6,0)*$FE$6+VLOOKUP($FA524,EP,LOOKUPS!L$8,0)*$FF$6+VLOOKUP($FA524,BM,LOOKUPS!L$5,0)*$FG$6+VLOOKUP($FA524,DIV,LOOKUPS!L$7,0)*$FH$6++VLOOKUP($FA524,SIZE,LOOKUPS!L$11,0)*$FI$6),"",VLOOKUP($FA524,MOM,LOOKUPS!L$12,0)*$FB$6+VLOOKUP($FA524,STREV,LOOKUPS!L$10,0)*$FC$6+VLOOKUP($FA524,LTREV,LOOKUPS!L$9,0)*$FD$6+VLOOKUP($FA524,CFP,LOOKUPS!L$6,0)*$FE$6+VLOOKUP($FA524,EP,LOOKUPS!L$8,0)*$FF$6+VLOOKUP($FA524,BM,LOOKUPS!L$5,0)*$FG$6+VLOOKUP($FA524,DIV,LOOKUPS!L$7,0)*$FH$6++VLOOKUP($FA524,SIZE,LOOKUPS!L$11,0)*$FI$6)</f>
        <v>-4.5508000000000006</v>
      </c>
    </row>
    <row r="525" spans="1:167" x14ac:dyDescent="0.3">
      <c r="A525" s="1">
        <v>196912</v>
      </c>
      <c r="B525" s="1">
        <v>-12.7</v>
      </c>
      <c r="C525" s="1">
        <v>-10.15</v>
      </c>
      <c r="D525" s="1">
        <v>-8.6199999999999992</v>
      </c>
      <c r="E525" s="1">
        <v>-8.59</v>
      </c>
      <c r="F525" s="1">
        <v>-6.68</v>
      </c>
      <c r="G525" s="1">
        <v>-5.21</v>
      </c>
      <c r="H525" s="1">
        <v>-3.68</v>
      </c>
      <c r="I525" s="1">
        <v>-3.85</v>
      </c>
      <c r="J525" s="1">
        <v>-1.82</v>
      </c>
      <c r="K525" s="1">
        <v>-2.02</v>
      </c>
      <c r="M525" s="1">
        <v>196901</v>
      </c>
      <c r="N525" s="1">
        <v>0.82</v>
      </c>
      <c r="O525" s="1">
        <v>1.2</v>
      </c>
      <c r="P525" s="1">
        <v>0.8</v>
      </c>
      <c r="Q525" s="1">
        <v>-0.21</v>
      </c>
      <c r="R525" s="1">
        <v>-0.33</v>
      </c>
      <c r="S525" s="1">
        <v>-1.4</v>
      </c>
      <c r="T525" s="1">
        <v>-0.77</v>
      </c>
      <c r="U525" s="1">
        <v>-1.75</v>
      </c>
      <c r="V525" s="1">
        <v>-1.34</v>
      </c>
      <c r="W525" s="1">
        <v>-0.52</v>
      </c>
      <c r="Y525" s="1">
        <v>197312</v>
      </c>
      <c r="Z525" s="1">
        <v>-9.23</v>
      </c>
      <c r="AA525" s="1">
        <v>-4.21</v>
      </c>
      <c r="AB525" s="1">
        <v>-1.62</v>
      </c>
      <c r="AC525" s="1">
        <v>-1.61</v>
      </c>
      <c r="AD525" s="1">
        <v>-1.07</v>
      </c>
      <c r="AE525" s="1">
        <v>1.72</v>
      </c>
      <c r="AF525" s="1">
        <v>1.59</v>
      </c>
      <c r="AG525" s="1">
        <v>1.1499999999999999</v>
      </c>
      <c r="AH525" s="1">
        <v>-1</v>
      </c>
      <c r="AI525" s="1">
        <v>-0.3</v>
      </c>
      <c r="AK525">
        <v>199406</v>
      </c>
      <c r="AL525">
        <v>-5.47</v>
      </c>
      <c r="AM525">
        <v>-3.95</v>
      </c>
      <c r="AN525">
        <v>-1.75</v>
      </c>
      <c r="AO525">
        <v>-2</v>
      </c>
      <c r="AP525">
        <v>-4.24</v>
      </c>
      <c r="AQ525">
        <v>-2.73</v>
      </c>
      <c r="AR525">
        <v>-2.0099999999999998</v>
      </c>
      <c r="AS525">
        <v>-1.25</v>
      </c>
      <c r="AT525">
        <v>-2.0699999999999998</v>
      </c>
      <c r="AU525">
        <v>-4.72</v>
      </c>
      <c r="AV525">
        <v>-3.55</v>
      </c>
      <c r="AW525">
        <v>-3.13</v>
      </c>
      <c r="AX525">
        <v>-2.27</v>
      </c>
      <c r="AY525">
        <v>-2.11</v>
      </c>
      <c r="AZ525">
        <v>-1.91</v>
      </c>
      <c r="BA525">
        <v>-0.62</v>
      </c>
      <c r="BB525">
        <v>-1.84</v>
      </c>
      <c r="BC525">
        <v>-1.9</v>
      </c>
      <c r="BD525">
        <v>-2.1800000000000002</v>
      </c>
      <c r="BF525" s="1">
        <v>199406</v>
      </c>
      <c r="BG525" s="1">
        <v>-5.14</v>
      </c>
      <c r="BH525" s="1">
        <v>-3.66</v>
      </c>
      <c r="BI525" s="1">
        <v>-2.0499999999999998</v>
      </c>
      <c r="BJ525" s="1">
        <v>-1.56</v>
      </c>
      <c r="BK525" s="1">
        <v>-3.82</v>
      </c>
      <c r="BL525" s="1">
        <v>-2.64</v>
      </c>
      <c r="BM525" s="1">
        <v>-2.39</v>
      </c>
      <c r="BN525" s="1">
        <v>-1.57</v>
      </c>
      <c r="BO525" s="1">
        <v>-1.54</v>
      </c>
      <c r="BP525" s="1">
        <v>-3.85</v>
      </c>
      <c r="BQ525" s="1">
        <v>-3.78</v>
      </c>
      <c r="BR525" s="1">
        <v>-3.23</v>
      </c>
      <c r="BS525" s="1">
        <v>-1.9</v>
      </c>
      <c r="BT525" s="1">
        <v>-2.74</v>
      </c>
      <c r="BU525" s="1">
        <v>-2.04</v>
      </c>
      <c r="BV525" s="1">
        <v>-1.52</v>
      </c>
      <c r="BW525" s="1">
        <v>-1.62</v>
      </c>
      <c r="BX525" s="1">
        <v>-1.44</v>
      </c>
      <c r="BY525" s="1">
        <v>-1.61</v>
      </c>
      <c r="CA525" s="1">
        <v>196906</v>
      </c>
      <c r="CB525" s="1">
        <v>-17.440000000000001</v>
      </c>
      <c r="CC525" s="1">
        <v>-11.52</v>
      </c>
      <c r="CD525" s="1">
        <v>-10.52</v>
      </c>
      <c r="CE525" s="1">
        <v>-10.75</v>
      </c>
      <c r="CF525" s="1">
        <v>-11.6</v>
      </c>
      <c r="CG525" s="1">
        <v>-10.9</v>
      </c>
      <c r="CH525" s="1">
        <v>-10.72</v>
      </c>
      <c r="CI525" s="1">
        <v>-10.25</v>
      </c>
      <c r="CJ525" s="1">
        <v>-10.97</v>
      </c>
      <c r="CK525" s="1">
        <v>-11.93</v>
      </c>
      <c r="CL525" s="1">
        <v>-11.2</v>
      </c>
      <c r="CM525" s="1">
        <v>-11.31</v>
      </c>
      <c r="CN525" s="1">
        <v>-10.43</v>
      </c>
      <c r="CO525" s="1">
        <v>-9.9600000000000009</v>
      </c>
      <c r="CP525" s="1">
        <v>-11.48</v>
      </c>
      <c r="CQ525" s="1">
        <v>-10.19</v>
      </c>
      <c r="CR525" s="1">
        <v>-10.31</v>
      </c>
      <c r="CS525" s="1">
        <v>-11.39</v>
      </c>
      <c r="CT525" s="1">
        <v>-10.56</v>
      </c>
      <c r="CV525" s="1">
        <v>197006</v>
      </c>
      <c r="CW525" s="1">
        <v>-11.52</v>
      </c>
      <c r="CX525" s="1">
        <v>-7.45</v>
      </c>
      <c r="CY525" s="1">
        <v>-5.82</v>
      </c>
      <c r="CZ525" s="1">
        <v>-5.53</v>
      </c>
      <c r="DA525" s="1">
        <v>-7.65</v>
      </c>
      <c r="DB525" s="1">
        <v>-6.6</v>
      </c>
      <c r="DC525" s="1">
        <v>-5.81</v>
      </c>
      <c r="DD525" s="1">
        <v>-5.53</v>
      </c>
      <c r="DE525" s="1">
        <v>-5.51</v>
      </c>
      <c r="DF525" s="1">
        <v>-8.0299999999999994</v>
      </c>
      <c r="DG525" s="1">
        <v>-7.25</v>
      </c>
      <c r="DH525" s="1">
        <v>-7.04</v>
      </c>
      <c r="DI525" s="1">
        <v>-6.13</v>
      </c>
      <c r="DJ525" s="1">
        <v>-5.36</v>
      </c>
      <c r="DK525" s="1">
        <v>-6.24</v>
      </c>
      <c r="DL525" s="1">
        <v>-5.5</v>
      </c>
      <c r="DM525" s="1">
        <v>-5.56</v>
      </c>
      <c r="DN525" s="1">
        <v>-5.23</v>
      </c>
      <c r="DO525" s="1">
        <v>-5.78</v>
      </c>
      <c r="DQ525" s="1">
        <v>196906</v>
      </c>
      <c r="DR525" s="1">
        <v>-99.99</v>
      </c>
      <c r="DS525" s="1">
        <v>-13.17</v>
      </c>
      <c r="DT525" s="1">
        <v>-10.62</v>
      </c>
      <c r="DU525" s="1">
        <v>-6.96</v>
      </c>
      <c r="DV525" s="1">
        <v>-13.48</v>
      </c>
      <c r="DW525" s="1">
        <v>-11.25</v>
      </c>
      <c r="DX525" s="1">
        <v>-10.85</v>
      </c>
      <c r="DY525" s="1">
        <v>-8.51</v>
      </c>
      <c r="DZ525" s="1">
        <v>-6.67</v>
      </c>
      <c r="EA525" s="1">
        <v>-13.59</v>
      </c>
      <c r="EB525" s="1">
        <v>-13.19</v>
      </c>
      <c r="EC525" s="1">
        <v>-11.37</v>
      </c>
      <c r="ED525" s="1">
        <v>-11.13</v>
      </c>
      <c r="EE525" s="1">
        <v>-11.22</v>
      </c>
      <c r="EF525" s="1">
        <v>-10.41</v>
      </c>
      <c r="EG525" s="1">
        <v>-9.51</v>
      </c>
      <c r="EH525" s="1">
        <v>-7.53</v>
      </c>
      <c r="EI525" s="1">
        <v>-6.62</v>
      </c>
      <c r="EJ525" s="1">
        <v>-6.71</v>
      </c>
      <c r="EL525">
        <v>196906</v>
      </c>
      <c r="EM525">
        <v>-7.18</v>
      </c>
      <c r="EN525">
        <v>-5.39</v>
      </c>
      <c r="EO525">
        <v>-1.1000000000000001</v>
      </c>
      <c r="EP525">
        <v>0.51</v>
      </c>
      <c r="ER525" s="1">
        <v>196912</v>
      </c>
      <c r="ES525" s="1">
        <v>5.05</v>
      </c>
      <c r="EU525" s="1">
        <v>196901</v>
      </c>
      <c r="EV525" s="1">
        <v>2.4</v>
      </c>
      <c r="EX525" s="1">
        <v>197312</v>
      </c>
      <c r="EY525" s="1">
        <v>2.62</v>
      </c>
      <c r="FA525" s="1">
        <v>196912</v>
      </c>
      <c r="FB525" s="1">
        <f>IF(ISERROR(VLOOKUP($FA525,MOM,LOOKUPS!C$12,0)*$FB$6+VLOOKUP($FA525,STREV,LOOKUPS!C$10,0)*$FC$6+VLOOKUP($FA525,LTREV,LOOKUPS!C$9,0)*$FD$6+VLOOKUP($FA525,CFP,LOOKUPS!C$6,0)*$FE$6+VLOOKUP($FA525,EP,LOOKUPS!C$8,0)*$FF$6+VLOOKUP($FA525,BM,LOOKUPS!C$5,0)*$FG$6+VLOOKUP($FA525,DIV,LOOKUPS!C$7,0)*$FH$6++VLOOKUP($FA525,SIZE,LOOKUPS!C$11,0)*$FI$6),"",VLOOKUP($FA525,MOM,LOOKUPS!C$12,0)*$FB$6+VLOOKUP($FA525,STREV,LOOKUPS!C$10,0)*$FC$6+VLOOKUP($FA525,LTREV,LOOKUPS!C$9,0)*$FD$6+VLOOKUP($FA525,CFP,LOOKUPS!C$6,0)*$FE$6+VLOOKUP($FA525,EP,LOOKUPS!C$8,0)*$FF$6+VLOOKUP($FA525,BM,LOOKUPS!C$5,0)*$FG$6+VLOOKUP($FA525,DIV,LOOKUPS!C$7,0)*$FH$6++VLOOKUP($FA525,SIZE,LOOKUPS!C$11,0)*$FI$6)</f>
        <v>-7.3649000000000004</v>
      </c>
      <c r="FC525" s="1">
        <f>IF(ISERROR(VLOOKUP($FA525,MOM,LOOKUPS!D$12,0)*$FB$6+VLOOKUP($FA525,STREV,LOOKUPS!D$10,0)*$FC$6+VLOOKUP($FA525,LTREV,LOOKUPS!D$9,0)*$FD$6+VLOOKUP($FA525,CFP,LOOKUPS!D$6,0)*$FE$6+VLOOKUP($FA525,EP,LOOKUPS!D$8,0)*$FF$6+VLOOKUP($FA525,BM,LOOKUPS!D$5,0)*$FG$6+VLOOKUP($FA525,DIV,LOOKUPS!D$7,0)*$FH$6++VLOOKUP($FA525,SIZE,LOOKUPS!D$11,0)*$FI$6),"",VLOOKUP($FA525,MOM,LOOKUPS!D$12,0)*$FB$6+VLOOKUP($FA525,STREV,LOOKUPS!D$10,0)*$FC$6+VLOOKUP($FA525,LTREV,LOOKUPS!D$9,0)*$FD$6+VLOOKUP($FA525,CFP,LOOKUPS!D$6,0)*$FE$6+VLOOKUP($FA525,EP,LOOKUPS!D$8,0)*$FF$6+VLOOKUP($FA525,BM,LOOKUPS!D$5,0)*$FG$6+VLOOKUP($FA525,DIV,LOOKUPS!D$7,0)*$FH$6++VLOOKUP($FA525,SIZE,LOOKUPS!D$11,0)*$FI$6)</f>
        <v>-7.0158000000000005</v>
      </c>
      <c r="FD525" s="1">
        <f>IF(ISERROR(VLOOKUP($FA525,MOM,LOOKUPS!E$12,0)*$FB$6+VLOOKUP($FA525,STREV,LOOKUPS!E$10,0)*$FC$6+VLOOKUP($FA525,LTREV,LOOKUPS!E$9,0)*$FD$6+VLOOKUP($FA525,CFP,LOOKUPS!E$6,0)*$FE$6+VLOOKUP($FA525,EP,LOOKUPS!E$8,0)*$FF$6+VLOOKUP($FA525,BM,LOOKUPS!E$5,0)*$FG$6+VLOOKUP($FA525,DIV,LOOKUPS!E$7,0)*$FH$6++VLOOKUP($FA525,SIZE,LOOKUPS!E$11,0)*$FI$6),"",VLOOKUP($FA525,MOM,LOOKUPS!E$12,0)*$FB$6+VLOOKUP($FA525,STREV,LOOKUPS!E$10,0)*$FC$6+VLOOKUP($FA525,LTREV,LOOKUPS!E$9,0)*$FD$6+VLOOKUP($FA525,CFP,LOOKUPS!E$6,0)*$FE$6+VLOOKUP($FA525,EP,LOOKUPS!E$8,0)*$FF$6+VLOOKUP($FA525,BM,LOOKUPS!E$5,0)*$FG$6+VLOOKUP($FA525,DIV,LOOKUPS!E$7,0)*$FH$6++VLOOKUP($FA525,SIZE,LOOKUPS!E$11,0)*$FI$6)</f>
        <v>-7.0238999999999994</v>
      </c>
      <c r="FE525" s="1">
        <f>IF(ISERROR(VLOOKUP($FA525,MOM,LOOKUPS!F$12,0)*$FB$6+VLOOKUP($FA525,STREV,LOOKUPS!F$10,0)*$FC$6+VLOOKUP($FA525,LTREV,LOOKUPS!F$9,0)*$FD$6+VLOOKUP($FA525,CFP,LOOKUPS!F$6,0)*$FE$6+VLOOKUP($FA525,EP,LOOKUPS!F$8,0)*$FF$6+VLOOKUP($FA525,BM,LOOKUPS!F$5,0)*$FG$6+VLOOKUP($FA525,DIV,LOOKUPS!F$7,0)*$FH$6++VLOOKUP($FA525,SIZE,LOOKUPS!F$11,0)*$FI$6),"",VLOOKUP($FA525,MOM,LOOKUPS!F$12,0)*$FB$6+VLOOKUP($FA525,STREV,LOOKUPS!F$10,0)*$FC$6+VLOOKUP($FA525,LTREV,LOOKUPS!F$9,0)*$FD$6+VLOOKUP($FA525,CFP,LOOKUPS!F$6,0)*$FE$6+VLOOKUP($FA525,EP,LOOKUPS!F$8,0)*$FF$6+VLOOKUP($FA525,BM,LOOKUPS!F$5,0)*$FG$6+VLOOKUP($FA525,DIV,LOOKUPS!F$7,0)*$FH$6++VLOOKUP($FA525,SIZE,LOOKUPS!F$11,0)*$FI$6)</f>
        <v>-6.7624000000000004</v>
      </c>
      <c r="FF525" s="1">
        <f>IF(ISERROR(VLOOKUP($FA525,MOM,LOOKUPS!G$12,0)*$FB$6+VLOOKUP($FA525,STREV,LOOKUPS!G$10,0)*$FC$6+VLOOKUP($FA525,LTREV,LOOKUPS!G$9,0)*$FD$6+VLOOKUP($FA525,CFP,LOOKUPS!G$6,0)*$FE$6+VLOOKUP($FA525,EP,LOOKUPS!G$8,0)*$FF$6+VLOOKUP($FA525,BM,LOOKUPS!G$5,0)*$FG$6+VLOOKUP($FA525,DIV,LOOKUPS!G$7,0)*$FH$6++VLOOKUP($FA525,SIZE,LOOKUPS!G$11,0)*$FI$6),"",VLOOKUP($FA525,MOM,LOOKUPS!G$12,0)*$FB$6+VLOOKUP($FA525,STREV,LOOKUPS!G$10,0)*$FC$6+VLOOKUP($FA525,LTREV,LOOKUPS!G$9,0)*$FD$6+VLOOKUP($FA525,CFP,LOOKUPS!G$6,0)*$FE$6+VLOOKUP($FA525,EP,LOOKUPS!G$8,0)*$FF$6+VLOOKUP($FA525,BM,LOOKUPS!G$5,0)*$FG$6+VLOOKUP($FA525,DIV,LOOKUPS!G$7,0)*$FH$6++VLOOKUP($FA525,SIZE,LOOKUPS!G$11,0)*$FI$6)</f>
        <v>-5.6406000000000001</v>
      </c>
      <c r="FG525" s="1">
        <f>IF(ISERROR(VLOOKUP($FA525,MOM,LOOKUPS!H$12,0)*$FB$6+VLOOKUP($FA525,STREV,LOOKUPS!H$10,0)*$FC$6+VLOOKUP($FA525,LTREV,LOOKUPS!H$9,0)*$FD$6+VLOOKUP($FA525,CFP,LOOKUPS!H$6,0)*$FE$6+VLOOKUP($FA525,EP,LOOKUPS!H$8,0)*$FF$6+VLOOKUP($FA525,BM,LOOKUPS!H$5,0)*$FG$6+VLOOKUP($FA525,DIV,LOOKUPS!H$7,0)*$FH$6++VLOOKUP($FA525,SIZE,LOOKUPS!H$11,0)*$FI$6),"",VLOOKUP($FA525,MOM,LOOKUPS!H$12,0)*$FB$6+VLOOKUP($FA525,STREV,LOOKUPS!H$10,0)*$FC$6+VLOOKUP($FA525,LTREV,LOOKUPS!H$9,0)*$FD$6+VLOOKUP($FA525,CFP,LOOKUPS!H$6,0)*$FE$6+VLOOKUP($FA525,EP,LOOKUPS!H$8,0)*$FF$6+VLOOKUP($FA525,BM,LOOKUPS!H$5,0)*$FG$6+VLOOKUP($FA525,DIV,LOOKUPS!H$7,0)*$FH$6++VLOOKUP($FA525,SIZE,LOOKUPS!H$11,0)*$FI$6)</f>
        <v>-5.2481</v>
      </c>
      <c r="FH525" s="1">
        <f>IF(ISERROR(VLOOKUP($FA525,MOM,LOOKUPS!I$12,0)*$FB$6+VLOOKUP($FA525,STREV,LOOKUPS!I$10,0)*$FC$6+VLOOKUP($FA525,LTREV,LOOKUPS!I$9,0)*$FD$6+VLOOKUP($FA525,CFP,LOOKUPS!I$6,0)*$FE$6+VLOOKUP($FA525,EP,LOOKUPS!I$8,0)*$FF$6+VLOOKUP($FA525,BM,LOOKUPS!I$5,0)*$FG$6+VLOOKUP($FA525,DIV,LOOKUPS!I$7,0)*$FH$6++VLOOKUP($FA525,SIZE,LOOKUPS!I$11,0)*$FI$6),"",VLOOKUP($FA525,MOM,LOOKUPS!I$12,0)*$FB$6+VLOOKUP($FA525,STREV,LOOKUPS!I$10,0)*$FC$6+VLOOKUP($FA525,LTREV,LOOKUPS!I$9,0)*$FD$6+VLOOKUP($FA525,CFP,LOOKUPS!I$6,0)*$FE$6+VLOOKUP($FA525,EP,LOOKUPS!I$8,0)*$FF$6+VLOOKUP($FA525,BM,LOOKUPS!I$5,0)*$FG$6+VLOOKUP($FA525,DIV,LOOKUPS!I$7,0)*$FH$6++VLOOKUP($FA525,SIZE,LOOKUPS!I$11,0)*$FI$6)</f>
        <v>-5.7026000000000003</v>
      </c>
      <c r="FI525" s="1">
        <f>IF(ISERROR(VLOOKUP($FA525,MOM,LOOKUPS!J$12,0)*$FB$6+VLOOKUP($FA525,STREV,LOOKUPS!J$10,0)*$FC$6+VLOOKUP($FA525,LTREV,LOOKUPS!J$9,0)*$FD$6+VLOOKUP($FA525,CFP,LOOKUPS!J$6,0)*$FE$6+VLOOKUP($FA525,EP,LOOKUPS!J$8,0)*$FF$6+VLOOKUP($FA525,BM,LOOKUPS!J$5,0)*$FG$6+VLOOKUP($FA525,DIV,LOOKUPS!J$7,0)*$FH$6++VLOOKUP($FA525,SIZE,LOOKUPS!J$11,0)*$FI$6),"",VLOOKUP($FA525,MOM,LOOKUPS!J$12,0)*$FB$6+VLOOKUP($FA525,STREV,LOOKUPS!J$10,0)*$FC$6+VLOOKUP($FA525,LTREV,LOOKUPS!J$9,0)*$FD$6+VLOOKUP($FA525,CFP,LOOKUPS!J$6,0)*$FE$6+VLOOKUP($FA525,EP,LOOKUPS!J$8,0)*$FF$6+VLOOKUP($FA525,BM,LOOKUPS!J$5,0)*$FG$6+VLOOKUP($FA525,DIV,LOOKUPS!J$7,0)*$FH$6++VLOOKUP($FA525,SIZE,LOOKUPS!J$11,0)*$FI$6)</f>
        <v>-5.8438000000000008</v>
      </c>
      <c r="FJ525" s="1">
        <f>IF(ISERROR(VLOOKUP($FA525,MOM,LOOKUPS!K$12,0)*$FB$6+VLOOKUP($FA525,STREV,LOOKUPS!K$10,0)*$FC$6+VLOOKUP($FA525,LTREV,LOOKUPS!K$9,0)*$FD$6+VLOOKUP($FA525,CFP,LOOKUPS!K$6,0)*$FE$6+VLOOKUP($FA525,EP,LOOKUPS!K$8,0)*$FF$6+VLOOKUP($FA525,BM,LOOKUPS!K$5,0)*$FG$6+VLOOKUP($FA525,DIV,LOOKUPS!K$7,0)*$FH$6++VLOOKUP($FA525,SIZE,LOOKUPS!K$11,0)*$FI$6),"",VLOOKUP($FA525,MOM,LOOKUPS!K$12,0)*$FB$6+VLOOKUP($FA525,STREV,LOOKUPS!K$10,0)*$FC$6+VLOOKUP($FA525,LTREV,LOOKUPS!K$9,0)*$FD$6+VLOOKUP($FA525,CFP,LOOKUPS!K$6,0)*$FE$6+VLOOKUP($FA525,EP,LOOKUPS!K$8,0)*$FF$6+VLOOKUP($FA525,BM,LOOKUPS!K$5,0)*$FG$6+VLOOKUP($FA525,DIV,LOOKUPS!K$7,0)*$FH$6++VLOOKUP($FA525,SIZE,LOOKUPS!K$11,0)*$FI$6)</f>
        <v>-5.2652999999999999</v>
      </c>
      <c r="FK525" s="1">
        <f>IF(ISERROR(VLOOKUP($FA525,MOM,LOOKUPS!L$12,0)*$FB$6+VLOOKUP($FA525,STREV,LOOKUPS!L$10,0)*$FC$6+VLOOKUP($FA525,LTREV,LOOKUPS!L$9,0)*$FD$6+VLOOKUP($FA525,CFP,LOOKUPS!L$6,0)*$FE$6+VLOOKUP($FA525,EP,LOOKUPS!L$8,0)*$FF$6+VLOOKUP($FA525,BM,LOOKUPS!L$5,0)*$FG$6+VLOOKUP($FA525,DIV,LOOKUPS!L$7,0)*$FH$6++VLOOKUP($FA525,SIZE,LOOKUPS!L$11,0)*$FI$6),"",VLOOKUP($FA525,MOM,LOOKUPS!L$12,0)*$FB$6+VLOOKUP($FA525,STREV,LOOKUPS!L$10,0)*$FC$6+VLOOKUP($FA525,LTREV,LOOKUPS!L$9,0)*$FD$6+VLOOKUP($FA525,CFP,LOOKUPS!L$6,0)*$FE$6+VLOOKUP($FA525,EP,LOOKUPS!L$8,0)*$FF$6+VLOOKUP($FA525,BM,LOOKUPS!L$5,0)*$FG$6+VLOOKUP($FA525,DIV,LOOKUPS!L$7,0)*$FH$6++VLOOKUP($FA525,SIZE,LOOKUPS!L$11,0)*$FI$6)</f>
        <v>-7.3125000000000009</v>
      </c>
    </row>
    <row r="526" spans="1:167" x14ac:dyDescent="0.3">
      <c r="A526" s="1">
        <v>197001</v>
      </c>
      <c r="B526" s="1">
        <v>-0.76</v>
      </c>
      <c r="C526" s="1">
        <v>-0.98</v>
      </c>
      <c r="D526" s="1">
        <v>-2.64</v>
      </c>
      <c r="E526" s="1">
        <v>-3.99</v>
      </c>
      <c r="F526" s="1">
        <v>-4.59</v>
      </c>
      <c r="G526" s="1">
        <v>-5.72</v>
      </c>
      <c r="H526" s="1">
        <v>-4.66</v>
      </c>
      <c r="I526" s="1">
        <v>-6.29</v>
      </c>
      <c r="J526" s="1">
        <v>-7.48</v>
      </c>
      <c r="K526" s="1">
        <v>-6.34</v>
      </c>
      <c r="M526" s="1">
        <v>196902</v>
      </c>
      <c r="N526" s="1">
        <v>-8.81</v>
      </c>
      <c r="O526" s="1">
        <v>-7.46</v>
      </c>
      <c r="P526" s="1">
        <v>-8.24</v>
      </c>
      <c r="Q526" s="1">
        <v>-7.5</v>
      </c>
      <c r="R526" s="1">
        <v>-7.84</v>
      </c>
      <c r="S526" s="1">
        <v>-7.48</v>
      </c>
      <c r="T526" s="1">
        <v>-8.0299999999999994</v>
      </c>
      <c r="U526" s="1">
        <v>-8.7100000000000009</v>
      </c>
      <c r="V526" s="1">
        <v>-9.33</v>
      </c>
      <c r="W526" s="1">
        <v>-11.57</v>
      </c>
      <c r="Y526" s="1">
        <v>197401</v>
      </c>
      <c r="Z526" s="1">
        <v>30.17</v>
      </c>
      <c r="AA526" s="1">
        <v>16.760000000000002</v>
      </c>
      <c r="AB526" s="1">
        <v>15.41</v>
      </c>
      <c r="AC526" s="1">
        <v>12.42</v>
      </c>
      <c r="AD526" s="1">
        <v>11.26</v>
      </c>
      <c r="AE526" s="1">
        <v>7.12</v>
      </c>
      <c r="AF526" s="1">
        <v>6.12</v>
      </c>
      <c r="AG526" s="1">
        <v>6.76</v>
      </c>
      <c r="AH526" s="1">
        <v>5.83</v>
      </c>
      <c r="AI526" s="1">
        <v>1.46</v>
      </c>
      <c r="AK526">
        <v>199407</v>
      </c>
      <c r="AL526">
        <v>0.9</v>
      </c>
      <c r="AM526">
        <v>1.53</v>
      </c>
      <c r="AN526">
        <v>1.72</v>
      </c>
      <c r="AO526">
        <v>1.44</v>
      </c>
      <c r="AP526">
        <v>1.56</v>
      </c>
      <c r="AQ526">
        <v>1.59</v>
      </c>
      <c r="AR526">
        <v>1.45</v>
      </c>
      <c r="AS526">
        <v>2.27</v>
      </c>
      <c r="AT526">
        <v>1.1200000000000001</v>
      </c>
      <c r="AU526">
        <v>0.92</v>
      </c>
      <c r="AV526">
        <v>2.4700000000000002</v>
      </c>
      <c r="AW526">
        <v>1.45</v>
      </c>
      <c r="AX526">
        <v>1.75</v>
      </c>
      <c r="AY526">
        <v>0.43</v>
      </c>
      <c r="AZ526">
        <v>2.48</v>
      </c>
      <c r="BA526">
        <v>2.2200000000000002</v>
      </c>
      <c r="BB526">
        <v>2.34</v>
      </c>
      <c r="BC526">
        <v>1.04</v>
      </c>
      <c r="BD526">
        <v>1.19</v>
      </c>
      <c r="BF526" s="1">
        <v>199407</v>
      </c>
      <c r="BG526" s="1">
        <v>0.92</v>
      </c>
      <c r="BH526" s="1">
        <v>1.95</v>
      </c>
      <c r="BI526" s="1">
        <v>1.49</v>
      </c>
      <c r="BJ526" s="1">
        <v>1.32</v>
      </c>
      <c r="BK526" s="1">
        <v>1.48</v>
      </c>
      <c r="BL526" s="1">
        <v>2.2400000000000002</v>
      </c>
      <c r="BM526" s="1">
        <v>1.71</v>
      </c>
      <c r="BN526" s="1">
        <v>1.25</v>
      </c>
      <c r="BO526" s="1">
        <v>1.44</v>
      </c>
      <c r="BP526" s="1">
        <v>1.55</v>
      </c>
      <c r="BQ526" s="1">
        <v>1.39</v>
      </c>
      <c r="BR526" s="1">
        <v>3.25</v>
      </c>
      <c r="BS526" s="1">
        <v>1</v>
      </c>
      <c r="BT526" s="1">
        <v>2.2799999999999998</v>
      </c>
      <c r="BU526" s="1">
        <v>1.1399999999999999</v>
      </c>
      <c r="BV526" s="1">
        <v>1.51</v>
      </c>
      <c r="BW526" s="1">
        <v>1.01</v>
      </c>
      <c r="BX526" s="1">
        <v>1.21</v>
      </c>
      <c r="BY526" s="1">
        <v>1.62</v>
      </c>
      <c r="CA526" s="1">
        <v>196907</v>
      </c>
      <c r="CB526" s="1">
        <v>-9.2100000000000009</v>
      </c>
      <c r="CC526" s="1">
        <v>-10.5</v>
      </c>
      <c r="CD526" s="1">
        <v>-9.01</v>
      </c>
      <c r="CE526" s="1">
        <v>-7.77</v>
      </c>
      <c r="CF526" s="1">
        <v>-10.69</v>
      </c>
      <c r="CG526" s="1">
        <v>-10.31</v>
      </c>
      <c r="CH526" s="1">
        <v>-8.26</v>
      </c>
      <c r="CI526" s="1">
        <v>-7.93</v>
      </c>
      <c r="CJ526" s="1">
        <v>-8</v>
      </c>
      <c r="CK526" s="1">
        <v>-10.78</v>
      </c>
      <c r="CL526" s="1">
        <v>-10.56</v>
      </c>
      <c r="CM526" s="1">
        <v>-9.9600000000000009</v>
      </c>
      <c r="CN526" s="1">
        <v>-10.64</v>
      </c>
      <c r="CO526" s="1">
        <v>-8.4</v>
      </c>
      <c r="CP526" s="1">
        <v>-8.11</v>
      </c>
      <c r="CQ526" s="1">
        <v>-8.5399999999999991</v>
      </c>
      <c r="CR526" s="1">
        <v>-7.3</v>
      </c>
      <c r="CS526" s="1">
        <v>-7.65</v>
      </c>
      <c r="CT526" s="1">
        <v>-8.35</v>
      </c>
      <c r="CV526" s="1">
        <v>197007</v>
      </c>
      <c r="CW526" s="1">
        <v>3.57</v>
      </c>
      <c r="CX526" s="1">
        <v>5.88</v>
      </c>
      <c r="CY526" s="1">
        <v>8.09</v>
      </c>
      <c r="CZ526" s="1">
        <v>6.43</v>
      </c>
      <c r="DA526" s="1">
        <v>5.54</v>
      </c>
      <c r="DB526" s="1">
        <v>7.69</v>
      </c>
      <c r="DC526" s="1">
        <v>8.02</v>
      </c>
      <c r="DD526" s="1">
        <v>7.27</v>
      </c>
      <c r="DE526" s="1">
        <v>6.21</v>
      </c>
      <c r="DF526" s="1">
        <v>5.89</v>
      </c>
      <c r="DG526" s="1">
        <v>5.21</v>
      </c>
      <c r="DH526" s="1">
        <v>6.66</v>
      </c>
      <c r="DI526" s="1">
        <v>8.7200000000000006</v>
      </c>
      <c r="DJ526" s="1">
        <v>7.59</v>
      </c>
      <c r="DK526" s="1">
        <v>8.49</v>
      </c>
      <c r="DL526" s="1">
        <v>7.57</v>
      </c>
      <c r="DM526" s="1">
        <v>6.93</v>
      </c>
      <c r="DN526" s="1">
        <v>6.45</v>
      </c>
      <c r="DO526" s="1">
        <v>5.98</v>
      </c>
      <c r="DQ526" s="1">
        <v>196907</v>
      </c>
      <c r="DR526" s="1">
        <v>-99.99</v>
      </c>
      <c r="DS526" s="1">
        <v>-11.28</v>
      </c>
      <c r="DT526" s="1">
        <v>-8.25</v>
      </c>
      <c r="DU526" s="1">
        <v>-6.33</v>
      </c>
      <c r="DV526" s="1">
        <v>-11.56</v>
      </c>
      <c r="DW526" s="1">
        <v>-9.33</v>
      </c>
      <c r="DX526" s="1">
        <v>-8.3800000000000008</v>
      </c>
      <c r="DY526" s="1">
        <v>-7.08</v>
      </c>
      <c r="DZ526" s="1">
        <v>-6.03</v>
      </c>
      <c r="EA526" s="1">
        <v>-11.63</v>
      </c>
      <c r="EB526" s="1">
        <v>-11.31</v>
      </c>
      <c r="EC526" s="1">
        <v>-9.75</v>
      </c>
      <c r="ED526" s="1">
        <v>-8.85</v>
      </c>
      <c r="EE526" s="1">
        <v>-8.48</v>
      </c>
      <c r="EF526" s="1">
        <v>-8.26</v>
      </c>
      <c r="EG526" s="1">
        <v>-7.25</v>
      </c>
      <c r="EH526" s="1">
        <v>-6.9</v>
      </c>
      <c r="EI526" s="1">
        <v>-6.27</v>
      </c>
      <c r="EJ526" s="1">
        <v>-5.79</v>
      </c>
      <c r="EL526">
        <v>196907</v>
      </c>
      <c r="EM526">
        <v>-7</v>
      </c>
      <c r="EN526">
        <v>-3.2</v>
      </c>
      <c r="EO526">
        <v>1.22</v>
      </c>
      <c r="EP526">
        <v>0.53</v>
      </c>
      <c r="ER526" s="1">
        <v>197001</v>
      </c>
      <c r="ES526" s="1">
        <v>0.63</v>
      </c>
      <c r="EU526" s="1">
        <v>196902</v>
      </c>
      <c r="EV526" s="1">
        <v>2.4</v>
      </c>
      <c r="EX526" s="1">
        <v>197401</v>
      </c>
      <c r="EY526" s="1">
        <v>7.72</v>
      </c>
      <c r="FA526" s="1">
        <v>197001</v>
      </c>
      <c r="FB526" s="1">
        <f>IF(ISERROR(VLOOKUP($FA526,MOM,LOOKUPS!C$12,0)*$FB$6+VLOOKUP($FA526,STREV,LOOKUPS!C$10,0)*$FC$6+VLOOKUP($FA526,LTREV,LOOKUPS!C$9,0)*$FD$6+VLOOKUP($FA526,CFP,LOOKUPS!C$6,0)*$FE$6+VLOOKUP($FA526,EP,LOOKUPS!C$8,0)*$FF$6+VLOOKUP($FA526,BM,LOOKUPS!C$5,0)*$FG$6+VLOOKUP($FA526,DIV,LOOKUPS!C$7,0)*$FH$6++VLOOKUP($FA526,SIZE,LOOKUPS!C$11,0)*$FI$6),"",VLOOKUP($FA526,MOM,LOOKUPS!C$12,0)*$FB$6+VLOOKUP($FA526,STREV,LOOKUPS!C$10,0)*$FC$6+VLOOKUP($FA526,LTREV,LOOKUPS!C$9,0)*$FD$6+VLOOKUP($FA526,CFP,LOOKUPS!C$6,0)*$FE$6+VLOOKUP($FA526,EP,LOOKUPS!C$8,0)*$FF$6+VLOOKUP($FA526,BM,LOOKUPS!C$5,0)*$FG$6+VLOOKUP($FA526,DIV,LOOKUPS!C$7,0)*$FH$6++VLOOKUP($FA526,SIZE,LOOKUPS!C$11,0)*$FI$6)</f>
        <v>-4.4471000000000007</v>
      </c>
      <c r="FC526" s="1">
        <f>IF(ISERROR(VLOOKUP($FA526,MOM,LOOKUPS!D$12,0)*$FB$6+VLOOKUP($FA526,STREV,LOOKUPS!D$10,0)*$FC$6+VLOOKUP($FA526,LTREV,LOOKUPS!D$9,0)*$FD$6+VLOOKUP($FA526,CFP,LOOKUPS!D$6,0)*$FE$6+VLOOKUP($FA526,EP,LOOKUPS!D$8,0)*$FF$6+VLOOKUP($FA526,BM,LOOKUPS!D$5,0)*$FG$6+VLOOKUP($FA526,DIV,LOOKUPS!D$7,0)*$FH$6++VLOOKUP($FA526,SIZE,LOOKUPS!D$11,0)*$FI$6),"",VLOOKUP($FA526,MOM,LOOKUPS!D$12,0)*$FB$6+VLOOKUP($FA526,STREV,LOOKUPS!D$10,0)*$FC$6+VLOOKUP($FA526,LTREV,LOOKUPS!D$9,0)*$FD$6+VLOOKUP($FA526,CFP,LOOKUPS!D$6,0)*$FE$6+VLOOKUP($FA526,EP,LOOKUPS!D$8,0)*$FF$6+VLOOKUP($FA526,BM,LOOKUPS!D$5,0)*$FG$6+VLOOKUP($FA526,DIV,LOOKUPS!D$7,0)*$FH$6++VLOOKUP($FA526,SIZE,LOOKUPS!D$11,0)*$FI$6)</f>
        <v>-4.6443000000000003</v>
      </c>
      <c r="FD526" s="1">
        <f>IF(ISERROR(VLOOKUP($FA526,MOM,LOOKUPS!E$12,0)*$FB$6+VLOOKUP($FA526,STREV,LOOKUPS!E$10,0)*$FC$6+VLOOKUP($FA526,LTREV,LOOKUPS!E$9,0)*$FD$6+VLOOKUP($FA526,CFP,LOOKUPS!E$6,0)*$FE$6+VLOOKUP($FA526,EP,LOOKUPS!E$8,0)*$FF$6+VLOOKUP($FA526,BM,LOOKUPS!E$5,0)*$FG$6+VLOOKUP($FA526,DIV,LOOKUPS!E$7,0)*$FH$6++VLOOKUP($FA526,SIZE,LOOKUPS!E$11,0)*$FI$6),"",VLOOKUP($FA526,MOM,LOOKUPS!E$12,0)*$FB$6+VLOOKUP($FA526,STREV,LOOKUPS!E$10,0)*$FC$6+VLOOKUP($FA526,LTREV,LOOKUPS!E$9,0)*$FD$6+VLOOKUP($FA526,CFP,LOOKUPS!E$6,0)*$FE$6+VLOOKUP($FA526,EP,LOOKUPS!E$8,0)*$FF$6+VLOOKUP($FA526,BM,LOOKUPS!E$5,0)*$FG$6+VLOOKUP($FA526,DIV,LOOKUPS!E$7,0)*$FH$6++VLOOKUP($FA526,SIZE,LOOKUPS!E$11,0)*$FI$6)</f>
        <v>-4.2590000000000003</v>
      </c>
      <c r="FE526" s="1">
        <f>IF(ISERROR(VLOOKUP($FA526,MOM,LOOKUPS!F$12,0)*$FB$6+VLOOKUP($FA526,STREV,LOOKUPS!F$10,0)*$FC$6+VLOOKUP($FA526,LTREV,LOOKUPS!F$9,0)*$FD$6+VLOOKUP($FA526,CFP,LOOKUPS!F$6,0)*$FE$6+VLOOKUP($FA526,EP,LOOKUPS!F$8,0)*$FF$6+VLOOKUP($FA526,BM,LOOKUPS!F$5,0)*$FG$6+VLOOKUP($FA526,DIV,LOOKUPS!F$7,0)*$FH$6++VLOOKUP($FA526,SIZE,LOOKUPS!F$11,0)*$FI$6),"",VLOOKUP($FA526,MOM,LOOKUPS!F$12,0)*$FB$6+VLOOKUP($FA526,STREV,LOOKUPS!F$10,0)*$FC$6+VLOOKUP($FA526,LTREV,LOOKUPS!F$9,0)*$FD$6+VLOOKUP($FA526,CFP,LOOKUPS!F$6,0)*$FE$6+VLOOKUP($FA526,EP,LOOKUPS!F$8,0)*$FF$6+VLOOKUP($FA526,BM,LOOKUPS!F$5,0)*$FG$6+VLOOKUP($FA526,DIV,LOOKUPS!F$7,0)*$FH$6++VLOOKUP($FA526,SIZE,LOOKUPS!F$11,0)*$FI$6)</f>
        <v>-4.4610000000000003</v>
      </c>
      <c r="FF526" s="1">
        <f>IF(ISERROR(VLOOKUP($FA526,MOM,LOOKUPS!G$12,0)*$FB$6+VLOOKUP($FA526,STREV,LOOKUPS!G$10,0)*$FC$6+VLOOKUP($FA526,LTREV,LOOKUPS!G$9,0)*$FD$6+VLOOKUP($FA526,CFP,LOOKUPS!G$6,0)*$FE$6+VLOOKUP($FA526,EP,LOOKUPS!G$8,0)*$FF$6+VLOOKUP($FA526,BM,LOOKUPS!G$5,0)*$FG$6+VLOOKUP($FA526,DIV,LOOKUPS!G$7,0)*$FH$6++VLOOKUP($FA526,SIZE,LOOKUPS!G$11,0)*$FI$6),"",VLOOKUP($FA526,MOM,LOOKUPS!G$12,0)*$FB$6+VLOOKUP($FA526,STREV,LOOKUPS!G$10,0)*$FC$6+VLOOKUP($FA526,LTREV,LOOKUPS!G$9,0)*$FD$6+VLOOKUP($FA526,CFP,LOOKUPS!G$6,0)*$FE$6+VLOOKUP($FA526,EP,LOOKUPS!G$8,0)*$FF$6+VLOOKUP($FA526,BM,LOOKUPS!G$5,0)*$FG$6+VLOOKUP($FA526,DIV,LOOKUPS!G$7,0)*$FH$6++VLOOKUP($FA526,SIZE,LOOKUPS!G$11,0)*$FI$6)</f>
        <v>-4.657</v>
      </c>
      <c r="FG526" s="1">
        <f>IF(ISERROR(VLOOKUP($FA526,MOM,LOOKUPS!H$12,0)*$FB$6+VLOOKUP($FA526,STREV,LOOKUPS!H$10,0)*$FC$6+VLOOKUP($FA526,LTREV,LOOKUPS!H$9,0)*$FD$6+VLOOKUP($FA526,CFP,LOOKUPS!H$6,0)*$FE$6+VLOOKUP($FA526,EP,LOOKUPS!H$8,0)*$FF$6+VLOOKUP($FA526,BM,LOOKUPS!H$5,0)*$FG$6+VLOOKUP($FA526,DIV,LOOKUPS!H$7,0)*$FH$6++VLOOKUP($FA526,SIZE,LOOKUPS!H$11,0)*$FI$6),"",VLOOKUP($FA526,MOM,LOOKUPS!H$12,0)*$FB$6+VLOOKUP($FA526,STREV,LOOKUPS!H$10,0)*$FC$6+VLOOKUP($FA526,LTREV,LOOKUPS!H$9,0)*$FD$6+VLOOKUP($FA526,CFP,LOOKUPS!H$6,0)*$FE$6+VLOOKUP($FA526,EP,LOOKUPS!H$8,0)*$FF$6+VLOOKUP($FA526,BM,LOOKUPS!H$5,0)*$FG$6+VLOOKUP($FA526,DIV,LOOKUPS!H$7,0)*$FH$6++VLOOKUP($FA526,SIZE,LOOKUPS!H$11,0)*$FI$6)</f>
        <v>-5.3077000000000005</v>
      </c>
      <c r="FH526" s="1">
        <f>IF(ISERROR(VLOOKUP($FA526,MOM,LOOKUPS!I$12,0)*$FB$6+VLOOKUP($FA526,STREV,LOOKUPS!I$10,0)*$FC$6+VLOOKUP($FA526,LTREV,LOOKUPS!I$9,0)*$FD$6+VLOOKUP($FA526,CFP,LOOKUPS!I$6,0)*$FE$6+VLOOKUP($FA526,EP,LOOKUPS!I$8,0)*$FF$6+VLOOKUP($FA526,BM,LOOKUPS!I$5,0)*$FG$6+VLOOKUP($FA526,DIV,LOOKUPS!I$7,0)*$FH$6++VLOOKUP($FA526,SIZE,LOOKUPS!I$11,0)*$FI$6),"",VLOOKUP($FA526,MOM,LOOKUPS!I$12,0)*$FB$6+VLOOKUP($FA526,STREV,LOOKUPS!I$10,0)*$FC$6+VLOOKUP($FA526,LTREV,LOOKUPS!I$9,0)*$FD$6+VLOOKUP($FA526,CFP,LOOKUPS!I$6,0)*$FE$6+VLOOKUP($FA526,EP,LOOKUPS!I$8,0)*$FF$6+VLOOKUP($FA526,BM,LOOKUPS!I$5,0)*$FG$6+VLOOKUP($FA526,DIV,LOOKUPS!I$7,0)*$FH$6++VLOOKUP($FA526,SIZE,LOOKUPS!I$11,0)*$FI$6)</f>
        <v>-4.4144000000000005</v>
      </c>
      <c r="FI526" s="1">
        <f>IF(ISERROR(VLOOKUP($FA526,MOM,LOOKUPS!J$12,0)*$FB$6+VLOOKUP($FA526,STREV,LOOKUPS!J$10,0)*$FC$6+VLOOKUP($FA526,LTREV,LOOKUPS!J$9,0)*$FD$6+VLOOKUP($FA526,CFP,LOOKUPS!J$6,0)*$FE$6+VLOOKUP($FA526,EP,LOOKUPS!J$8,0)*$FF$6+VLOOKUP($FA526,BM,LOOKUPS!J$5,0)*$FG$6+VLOOKUP($FA526,DIV,LOOKUPS!J$7,0)*$FH$6++VLOOKUP($FA526,SIZE,LOOKUPS!J$11,0)*$FI$6),"",VLOOKUP($FA526,MOM,LOOKUPS!J$12,0)*$FB$6+VLOOKUP($FA526,STREV,LOOKUPS!J$10,0)*$FC$6+VLOOKUP($FA526,LTREV,LOOKUPS!J$9,0)*$FD$6+VLOOKUP($FA526,CFP,LOOKUPS!J$6,0)*$FE$6+VLOOKUP($FA526,EP,LOOKUPS!J$8,0)*$FF$6+VLOOKUP($FA526,BM,LOOKUPS!J$5,0)*$FG$6+VLOOKUP($FA526,DIV,LOOKUPS!J$7,0)*$FH$6++VLOOKUP($FA526,SIZE,LOOKUPS!J$11,0)*$FI$6)</f>
        <v>-4.4890000000000008</v>
      </c>
      <c r="FJ526" s="1">
        <f>IF(ISERROR(VLOOKUP($FA526,MOM,LOOKUPS!K$12,0)*$FB$6+VLOOKUP($FA526,STREV,LOOKUPS!K$10,0)*$FC$6+VLOOKUP($FA526,LTREV,LOOKUPS!K$9,0)*$FD$6+VLOOKUP($FA526,CFP,LOOKUPS!K$6,0)*$FE$6+VLOOKUP($FA526,EP,LOOKUPS!K$8,0)*$FF$6+VLOOKUP($FA526,BM,LOOKUPS!K$5,0)*$FG$6+VLOOKUP($FA526,DIV,LOOKUPS!K$7,0)*$FH$6++VLOOKUP($FA526,SIZE,LOOKUPS!K$11,0)*$FI$6),"",VLOOKUP($FA526,MOM,LOOKUPS!K$12,0)*$FB$6+VLOOKUP($FA526,STREV,LOOKUPS!K$10,0)*$FC$6+VLOOKUP($FA526,LTREV,LOOKUPS!K$9,0)*$FD$6+VLOOKUP($FA526,CFP,LOOKUPS!K$6,0)*$FE$6+VLOOKUP($FA526,EP,LOOKUPS!K$8,0)*$FF$6+VLOOKUP($FA526,BM,LOOKUPS!K$5,0)*$FG$6+VLOOKUP($FA526,DIV,LOOKUPS!K$7,0)*$FH$6++VLOOKUP($FA526,SIZE,LOOKUPS!K$11,0)*$FI$6)</f>
        <v>-4.4394000000000009</v>
      </c>
      <c r="FK526" s="1">
        <f>IF(ISERROR(VLOOKUP($FA526,MOM,LOOKUPS!L$12,0)*$FB$6+VLOOKUP($FA526,STREV,LOOKUPS!L$10,0)*$FC$6+VLOOKUP($FA526,LTREV,LOOKUPS!L$9,0)*$FD$6+VLOOKUP($FA526,CFP,LOOKUPS!L$6,0)*$FE$6+VLOOKUP($FA526,EP,LOOKUPS!L$8,0)*$FF$6+VLOOKUP($FA526,BM,LOOKUPS!L$5,0)*$FG$6+VLOOKUP($FA526,DIV,LOOKUPS!L$7,0)*$FH$6++VLOOKUP($FA526,SIZE,LOOKUPS!L$11,0)*$FI$6),"",VLOOKUP($FA526,MOM,LOOKUPS!L$12,0)*$FB$6+VLOOKUP($FA526,STREV,LOOKUPS!L$10,0)*$FC$6+VLOOKUP($FA526,LTREV,LOOKUPS!L$9,0)*$FD$6+VLOOKUP($FA526,CFP,LOOKUPS!L$6,0)*$FE$6+VLOOKUP($FA526,EP,LOOKUPS!L$8,0)*$FF$6+VLOOKUP($FA526,BM,LOOKUPS!L$5,0)*$FG$6+VLOOKUP($FA526,DIV,LOOKUPS!L$7,0)*$FH$6++VLOOKUP($FA526,SIZE,LOOKUPS!L$11,0)*$FI$6)</f>
        <v>-1.9014</v>
      </c>
    </row>
    <row r="527" spans="1:167" x14ac:dyDescent="0.3">
      <c r="A527" s="1">
        <v>197002</v>
      </c>
      <c r="B527" s="1">
        <v>3.01</v>
      </c>
      <c r="C527" s="1">
        <v>3.39</v>
      </c>
      <c r="D527" s="1">
        <v>4.3600000000000003</v>
      </c>
      <c r="E527" s="1">
        <v>4.04</v>
      </c>
      <c r="F527" s="1">
        <v>4.9800000000000004</v>
      </c>
      <c r="G527" s="1">
        <v>4.8600000000000003</v>
      </c>
      <c r="H527" s="1">
        <v>5.0599999999999996</v>
      </c>
      <c r="I527" s="1">
        <v>5.62</v>
      </c>
      <c r="J527" s="1">
        <v>6.09</v>
      </c>
      <c r="K527" s="1">
        <v>4.1399999999999997</v>
      </c>
      <c r="M527" s="1">
        <v>196903</v>
      </c>
      <c r="N527" s="1">
        <v>3.1</v>
      </c>
      <c r="O527" s="1">
        <v>2.75</v>
      </c>
      <c r="P527" s="1">
        <v>2.31</v>
      </c>
      <c r="Q527" s="1">
        <v>1.85</v>
      </c>
      <c r="R527" s="1">
        <v>2.2599999999999998</v>
      </c>
      <c r="S527" s="1">
        <v>0.33</v>
      </c>
      <c r="T527" s="1">
        <v>1.04</v>
      </c>
      <c r="U527" s="1">
        <v>0.76</v>
      </c>
      <c r="V527" s="1">
        <v>0.56999999999999995</v>
      </c>
      <c r="W527" s="1">
        <v>2.8</v>
      </c>
      <c r="Y527" s="1">
        <v>197402</v>
      </c>
      <c r="Z527" s="1">
        <v>0.26</v>
      </c>
      <c r="AA527" s="1">
        <v>1.22</v>
      </c>
      <c r="AB527" s="1">
        <v>2.0499999999999998</v>
      </c>
      <c r="AC527" s="1">
        <v>2.2599999999999998</v>
      </c>
      <c r="AD527" s="1">
        <v>2.0099999999999998</v>
      </c>
      <c r="AE527" s="1">
        <v>1.57</v>
      </c>
      <c r="AF527" s="1">
        <v>-0.31</v>
      </c>
      <c r="AG527" s="1">
        <v>0.18</v>
      </c>
      <c r="AH527" s="1">
        <v>-0.46</v>
      </c>
      <c r="AI527" s="1">
        <v>-2.72</v>
      </c>
      <c r="AK527">
        <v>199408</v>
      </c>
      <c r="AL527">
        <v>2.98</v>
      </c>
      <c r="AM527">
        <v>5.41</v>
      </c>
      <c r="AN527">
        <v>3.58</v>
      </c>
      <c r="AO527">
        <v>3.39</v>
      </c>
      <c r="AP527">
        <v>5.64</v>
      </c>
      <c r="AQ527">
        <v>4.41</v>
      </c>
      <c r="AR527">
        <v>3.81</v>
      </c>
      <c r="AS527">
        <v>2.88</v>
      </c>
      <c r="AT527">
        <v>3.52</v>
      </c>
      <c r="AU527">
        <v>6.07</v>
      </c>
      <c r="AV527">
        <v>5.0199999999999996</v>
      </c>
      <c r="AW527">
        <v>4.7300000000000004</v>
      </c>
      <c r="AX527">
        <v>4.0199999999999996</v>
      </c>
      <c r="AY527">
        <v>4.13</v>
      </c>
      <c r="AZ527">
        <v>3.48</v>
      </c>
      <c r="BA527">
        <v>2.76</v>
      </c>
      <c r="BB527">
        <v>3.01</v>
      </c>
      <c r="BC527">
        <v>3.21</v>
      </c>
      <c r="BD527">
        <v>3.75</v>
      </c>
      <c r="BF527" s="1">
        <v>199408</v>
      </c>
      <c r="BG527" s="1">
        <v>3.04</v>
      </c>
      <c r="BH527" s="1">
        <v>5.35</v>
      </c>
      <c r="BI527" s="1">
        <v>3.71</v>
      </c>
      <c r="BJ527" s="1">
        <v>3.58</v>
      </c>
      <c r="BK527" s="1">
        <v>5.65</v>
      </c>
      <c r="BL527" s="1">
        <v>4.38</v>
      </c>
      <c r="BM527" s="1">
        <v>3.58</v>
      </c>
      <c r="BN527" s="1">
        <v>3.42</v>
      </c>
      <c r="BO527" s="1">
        <v>3.68</v>
      </c>
      <c r="BP527" s="1">
        <v>5.33</v>
      </c>
      <c r="BQ527" s="1">
        <v>6.07</v>
      </c>
      <c r="BR527" s="1">
        <v>4.5199999999999996</v>
      </c>
      <c r="BS527" s="1">
        <v>4.2</v>
      </c>
      <c r="BT527" s="1">
        <v>4.18</v>
      </c>
      <c r="BU527" s="1">
        <v>2.99</v>
      </c>
      <c r="BV527" s="1">
        <v>3.52</v>
      </c>
      <c r="BW527" s="1">
        <v>3.33</v>
      </c>
      <c r="BX527" s="1">
        <v>3.6</v>
      </c>
      <c r="BY527" s="1">
        <v>3.75</v>
      </c>
      <c r="CA527" s="1">
        <v>196908</v>
      </c>
      <c r="CB527" s="1">
        <v>9.02</v>
      </c>
      <c r="CC527" s="1">
        <v>6.72</v>
      </c>
      <c r="CD527" s="1">
        <v>4.4000000000000004</v>
      </c>
      <c r="CE527" s="1">
        <v>3.16</v>
      </c>
      <c r="CF527" s="1">
        <v>6.93</v>
      </c>
      <c r="CG527" s="1">
        <v>5.57</v>
      </c>
      <c r="CH527" s="1">
        <v>4.67</v>
      </c>
      <c r="CI527" s="1">
        <v>3.08</v>
      </c>
      <c r="CJ527" s="1">
        <v>3.16</v>
      </c>
      <c r="CK527" s="1">
        <v>6.71</v>
      </c>
      <c r="CL527" s="1">
        <v>7.22</v>
      </c>
      <c r="CM527" s="1">
        <v>6.15</v>
      </c>
      <c r="CN527" s="1">
        <v>5.03</v>
      </c>
      <c r="CO527" s="1">
        <v>5.25</v>
      </c>
      <c r="CP527" s="1">
        <v>4.07</v>
      </c>
      <c r="CQ527" s="1">
        <v>3</v>
      </c>
      <c r="CR527" s="1">
        <v>3.17</v>
      </c>
      <c r="CS527" s="1">
        <v>3.73</v>
      </c>
      <c r="CT527" s="1">
        <v>2.57</v>
      </c>
      <c r="CV527" s="1">
        <v>197008</v>
      </c>
      <c r="CW527" s="1">
        <v>7.31</v>
      </c>
      <c r="CX527" s="1">
        <v>5.87</v>
      </c>
      <c r="CY527" s="1">
        <v>5.45</v>
      </c>
      <c r="CZ527" s="1">
        <v>6.04</v>
      </c>
      <c r="DA527" s="1">
        <v>5.83</v>
      </c>
      <c r="DB527" s="1">
        <v>5.45</v>
      </c>
      <c r="DC527" s="1">
        <v>5.36</v>
      </c>
      <c r="DD527" s="1">
        <v>6.15</v>
      </c>
      <c r="DE527" s="1">
        <v>6.02</v>
      </c>
      <c r="DF527" s="1">
        <v>7.11</v>
      </c>
      <c r="DG527" s="1">
        <v>4.63</v>
      </c>
      <c r="DH527" s="1">
        <v>5.97</v>
      </c>
      <c r="DI527" s="1">
        <v>4.92</v>
      </c>
      <c r="DJ527" s="1">
        <v>4.9400000000000004</v>
      </c>
      <c r="DK527" s="1">
        <v>5.8</v>
      </c>
      <c r="DL527" s="1">
        <v>6.19</v>
      </c>
      <c r="DM527" s="1">
        <v>6.09</v>
      </c>
      <c r="DN527" s="1">
        <v>5.85</v>
      </c>
      <c r="DO527" s="1">
        <v>6.18</v>
      </c>
      <c r="DQ527" s="1">
        <v>196908</v>
      </c>
      <c r="DR527" s="1">
        <v>-99.99</v>
      </c>
      <c r="DS527" s="1">
        <v>4.71</v>
      </c>
      <c r="DT527" s="1">
        <v>6.32</v>
      </c>
      <c r="DU527" s="1">
        <v>5.36</v>
      </c>
      <c r="DV527" s="1">
        <v>4.43</v>
      </c>
      <c r="DW527" s="1">
        <v>5.71</v>
      </c>
      <c r="DX527" s="1">
        <v>7.51</v>
      </c>
      <c r="DY527" s="1">
        <v>5.83</v>
      </c>
      <c r="DZ527" s="1">
        <v>4.8099999999999996</v>
      </c>
      <c r="EA527" s="1">
        <v>4.07</v>
      </c>
      <c r="EB527" s="1">
        <v>5.73</v>
      </c>
      <c r="EC527" s="1">
        <v>6.24</v>
      </c>
      <c r="ED527" s="1">
        <v>5.12</v>
      </c>
      <c r="EE527" s="1">
        <v>8.3000000000000007</v>
      </c>
      <c r="EF527" s="1">
        <v>6.67</v>
      </c>
      <c r="EG527" s="1">
        <v>5.26</v>
      </c>
      <c r="EH527" s="1">
        <v>6.43</v>
      </c>
      <c r="EI527" s="1">
        <v>4.08</v>
      </c>
      <c r="EJ527" s="1">
        <v>5.56</v>
      </c>
      <c r="EL527">
        <v>196908</v>
      </c>
      <c r="EM527">
        <v>4.68</v>
      </c>
      <c r="EN527">
        <v>0.93</v>
      </c>
      <c r="EO527">
        <v>-3.83</v>
      </c>
      <c r="EP527">
        <v>0.5</v>
      </c>
      <c r="ER527" s="1">
        <v>197002</v>
      </c>
      <c r="ES527" s="1">
        <v>0.12</v>
      </c>
      <c r="EU527" s="1">
        <v>196903</v>
      </c>
      <c r="EV527" s="1">
        <v>0.34</v>
      </c>
      <c r="EX527" s="1">
        <v>197402</v>
      </c>
      <c r="EY527" s="1">
        <v>4.57</v>
      </c>
      <c r="FA527" s="1">
        <v>197002</v>
      </c>
      <c r="FB527" s="1">
        <f>IF(ISERROR(VLOOKUP($FA527,MOM,LOOKUPS!C$12,0)*$FB$6+VLOOKUP($FA527,STREV,LOOKUPS!C$10,0)*$FC$6+VLOOKUP($FA527,LTREV,LOOKUPS!C$9,0)*$FD$6+VLOOKUP($FA527,CFP,LOOKUPS!C$6,0)*$FE$6+VLOOKUP($FA527,EP,LOOKUPS!C$8,0)*$FF$6+VLOOKUP($FA527,BM,LOOKUPS!C$5,0)*$FG$6+VLOOKUP($FA527,DIV,LOOKUPS!C$7,0)*$FH$6++VLOOKUP($FA527,SIZE,LOOKUPS!C$11,0)*$FI$6),"",VLOOKUP($FA527,MOM,LOOKUPS!C$12,0)*$FB$6+VLOOKUP($FA527,STREV,LOOKUPS!C$10,0)*$FC$6+VLOOKUP($FA527,LTREV,LOOKUPS!C$9,0)*$FD$6+VLOOKUP($FA527,CFP,LOOKUPS!C$6,0)*$FE$6+VLOOKUP($FA527,EP,LOOKUPS!C$8,0)*$FF$6+VLOOKUP($FA527,BM,LOOKUPS!C$5,0)*$FG$6+VLOOKUP($FA527,DIV,LOOKUPS!C$7,0)*$FH$6++VLOOKUP($FA527,SIZE,LOOKUPS!C$11,0)*$FI$6)</f>
        <v>2.4752000000000001</v>
      </c>
      <c r="FC527" s="1">
        <f>IF(ISERROR(VLOOKUP($FA527,MOM,LOOKUPS!D$12,0)*$FB$6+VLOOKUP($FA527,STREV,LOOKUPS!D$10,0)*$FC$6+VLOOKUP($FA527,LTREV,LOOKUPS!D$9,0)*$FD$6+VLOOKUP($FA527,CFP,LOOKUPS!D$6,0)*$FE$6+VLOOKUP($FA527,EP,LOOKUPS!D$8,0)*$FF$6+VLOOKUP($FA527,BM,LOOKUPS!D$5,0)*$FG$6+VLOOKUP($FA527,DIV,LOOKUPS!D$7,0)*$FH$6++VLOOKUP($FA527,SIZE,LOOKUPS!D$11,0)*$FI$6),"",VLOOKUP($FA527,MOM,LOOKUPS!D$12,0)*$FB$6+VLOOKUP($FA527,STREV,LOOKUPS!D$10,0)*$FC$6+VLOOKUP($FA527,LTREV,LOOKUPS!D$9,0)*$FD$6+VLOOKUP($FA527,CFP,LOOKUPS!D$6,0)*$FE$6+VLOOKUP($FA527,EP,LOOKUPS!D$8,0)*$FF$6+VLOOKUP($FA527,BM,LOOKUPS!D$5,0)*$FG$6+VLOOKUP($FA527,DIV,LOOKUPS!D$7,0)*$FH$6++VLOOKUP($FA527,SIZE,LOOKUPS!D$11,0)*$FI$6)</f>
        <v>3.2934000000000001</v>
      </c>
      <c r="FD527" s="1">
        <f>IF(ISERROR(VLOOKUP($FA527,MOM,LOOKUPS!E$12,0)*$FB$6+VLOOKUP($FA527,STREV,LOOKUPS!E$10,0)*$FC$6+VLOOKUP($FA527,LTREV,LOOKUPS!E$9,0)*$FD$6+VLOOKUP($FA527,CFP,LOOKUPS!E$6,0)*$FE$6+VLOOKUP($FA527,EP,LOOKUPS!E$8,0)*$FF$6+VLOOKUP($FA527,BM,LOOKUPS!E$5,0)*$FG$6+VLOOKUP($FA527,DIV,LOOKUPS!E$7,0)*$FH$6++VLOOKUP($FA527,SIZE,LOOKUPS!E$11,0)*$FI$6),"",VLOOKUP($FA527,MOM,LOOKUPS!E$12,0)*$FB$6+VLOOKUP($FA527,STREV,LOOKUPS!E$10,0)*$FC$6+VLOOKUP($FA527,LTREV,LOOKUPS!E$9,0)*$FD$6+VLOOKUP($FA527,CFP,LOOKUPS!E$6,0)*$FE$6+VLOOKUP($FA527,EP,LOOKUPS!E$8,0)*$FF$6+VLOOKUP($FA527,BM,LOOKUPS!E$5,0)*$FG$6+VLOOKUP($FA527,DIV,LOOKUPS!E$7,0)*$FH$6++VLOOKUP($FA527,SIZE,LOOKUPS!E$11,0)*$FI$6)</f>
        <v>4.0025000000000004</v>
      </c>
      <c r="FE527" s="1">
        <f>IF(ISERROR(VLOOKUP($FA527,MOM,LOOKUPS!F$12,0)*$FB$6+VLOOKUP($FA527,STREV,LOOKUPS!F$10,0)*$FC$6+VLOOKUP($FA527,LTREV,LOOKUPS!F$9,0)*$FD$6+VLOOKUP($FA527,CFP,LOOKUPS!F$6,0)*$FE$6+VLOOKUP($FA527,EP,LOOKUPS!F$8,0)*$FF$6+VLOOKUP($FA527,BM,LOOKUPS!F$5,0)*$FG$6+VLOOKUP($FA527,DIV,LOOKUPS!F$7,0)*$FH$6++VLOOKUP($FA527,SIZE,LOOKUPS!F$11,0)*$FI$6),"",VLOOKUP($FA527,MOM,LOOKUPS!F$12,0)*$FB$6+VLOOKUP($FA527,STREV,LOOKUPS!F$10,0)*$FC$6+VLOOKUP($FA527,LTREV,LOOKUPS!F$9,0)*$FD$6+VLOOKUP($FA527,CFP,LOOKUPS!F$6,0)*$FE$6+VLOOKUP($FA527,EP,LOOKUPS!F$8,0)*$FF$6+VLOOKUP($FA527,BM,LOOKUPS!F$5,0)*$FG$6+VLOOKUP($FA527,DIV,LOOKUPS!F$7,0)*$FH$6++VLOOKUP($FA527,SIZE,LOOKUPS!F$11,0)*$FI$6)</f>
        <v>4.03</v>
      </c>
      <c r="FF527" s="1">
        <f>IF(ISERROR(VLOOKUP($FA527,MOM,LOOKUPS!G$12,0)*$FB$6+VLOOKUP($FA527,STREV,LOOKUPS!G$10,0)*$FC$6+VLOOKUP($FA527,LTREV,LOOKUPS!G$9,0)*$FD$6+VLOOKUP($FA527,CFP,LOOKUPS!G$6,0)*$FE$6+VLOOKUP($FA527,EP,LOOKUPS!G$8,0)*$FF$6+VLOOKUP($FA527,BM,LOOKUPS!G$5,0)*$FG$6+VLOOKUP($FA527,DIV,LOOKUPS!G$7,0)*$FH$6++VLOOKUP($FA527,SIZE,LOOKUPS!G$11,0)*$FI$6),"",VLOOKUP($FA527,MOM,LOOKUPS!G$12,0)*$FB$6+VLOOKUP($FA527,STREV,LOOKUPS!G$10,0)*$FC$6+VLOOKUP($FA527,LTREV,LOOKUPS!G$9,0)*$FD$6+VLOOKUP($FA527,CFP,LOOKUPS!G$6,0)*$FE$6+VLOOKUP($FA527,EP,LOOKUPS!G$8,0)*$FF$6+VLOOKUP($FA527,BM,LOOKUPS!G$5,0)*$FG$6+VLOOKUP($FA527,DIV,LOOKUPS!G$7,0)*$FH$6++VLOOKUP($FA527,SIZE,LOOKUPS!G$11,0)*$FI$6)</f>
        <v>4.5031000000000008</v>
      </c>
      <c r="FG527" s="1">
        <f>IF(ISERROR(VLOOKUP($FA527,MOM,LOOKUPS!H$12,0)*$FB$6+VLOOKUP($FA527,STREV,LOOKUPS!H$10,0)*$FC$6+VLOOKUP($FA527,LTREV,LOOKUPS!H$9,0)*$FD$6+VLOOKUP($FA527,CFP,LOOKUPS!H$6,0)*$FE$6+VLOOKUP($FA527,EP,LOOKUPS!H$8,0)*$FF$6+VLOOKUP($FA527,BM,LOOKUPS!H$5,0)*$FG$6+VLOOKUP($FA527,DIV,LOOKUPS!H$7,0)*$FH$6++VLOOKUP($FA527,SIZE,LOOKUPS!H$11,0)*$FI$6),"",VLOOKUP($FA527,MOM,LOOKUPS!H$12,0)*$FB$6+VLOOKUP($FA527,STREV,LOOKUPS!H$10,0)*$FC$6+VLOOKUP($FA527,LTREV,LOOKUPS!H$9,0)*$FD$6+VLOOKUP($FA527,CFP,LOOKUPS!H$6,0)*$FE$6+VLOOKUP($FA527,EP,LOOKUPS!H$8,0)*$FF$6+VLOOKUP($FA527,BM,LOOKUPS!H$5,0)*$FG$6+VLOOKUP($FA527,DIV,LOOKUPS!H$7,0)*$FH$6++VLOOKUP($FA527,SIZE,LOOKUPS!H$11,0)*$FI$6)</f>
        <v>5.4131</v>
      </c>
      <c r="FH527" s="1">
        <f>IF(ISERROR(VLOOKUP($FA527,MOM,LOOKUPS!I$12,0)*$FB$6+VLOOKUP($FA527,STREV,LOOKUPS!I$10,0)*$FC$6+VLOOKUP($FA527,LTREV,LOOKUPS!I$9,0)*$FD$6+VLOOKUP($FA527,CFP,LOOKUPS!I$6,0)*$FE$6+VLOOKUP($FA527,EP,LOOKUPS!I$8,0)*$FF$6+VLOOKUP($FA527,BM,LOOKUPS!I$5,0)*$FG$6+VLOOKUP($FA527,DIV,LOOKUPS!I$7,0)*$FH$6++VLOOKUP($FA527,SIZE,LOOKUPS!I$11,0)*$FI$6),"",VLOOKUP($FA527,MOM,LOOKUPS!I$12,0)*$FB$6+VLOOKUP($FA527,STREV,LOOKUPS!I$10,0)*$FC$6+VLOOKUP($FA527,LTREV,LOOKUPS!I$9,0)*$FD$6+VLOOKUP($FA527,CFP,LOOKUPS!I$6,0)*$FE$6+VLOOKUP($FA527,EP,LOOKUPS!I$8,0)*$FF$6+VLOOKUP($FA527,BM,LOOKUPS!I$5,0)*$FG$6+VLOOKUP($FA527,DIV,LOOKUPS!I$7,0)*$FH$6++VLOOKUP($FA527,SIZE,LOOKUPS!I$11,0)*$FI$6)</f>
        <v>5.2705000000000002</v>
      </c>
      <c r="FI527" s="1">
        <f>IF(ISERROR(VLOOKUP($FA527,MOM,LOOKUPS!J$12,0)*$FB$6+VLOOKUP($FA527,STREV,LOOKUPS!J$10,0)*$FC$6+VLOOKUP($FA527,LTREV,LOOKUPS!J$9,0)*$FD$6+VLOOKUP($FA527,CFP,LOOKUPS!J$6,0)*$FE$6+VLOOKUP($FA527,EP,LOOKUPS!J$8,0)*$FF$6+VLOOKUP($FA527,BM,LOOKUPS!J$5,0)*$FG$6+VLOOKUP($FA527,DIV,LOOKUPS!J$7,0)*$FH$6++VLOOKUP($FA527,SIZE,LOOKUPS!J$11,0)*$FI$6),"",VLOOKUP($FA527,MOM,LOOKUPS!J$12,0)*$FB$6+VLOOKUP($FA527,STREV,LOOKUPS!J$10,0)*$FC$6+VLOOKUP($FA527,LTREV,LOOKUPS!J$9,0)*$FD$6+VLOOKUP($FA527,CFP,LOOKUPS!J$6,0)*$FE$6+VLOOKUP($FA527,EP,LOOKUPS!J$8,0)*$FF$6+VLOOKUP($FA527,BM,LOOKUPS!J$5,0)*$FG$6+VLOOKUP($FA527,DIV,LOOKUPS!J$7,0)*$FH$6++VLOOKUP($FA527,SIZE,LOOKUPS!J$11,0)*$FI$6)</f>
        <v>5.3613</v>
      </c>
      <c r="FJ527" s="1">
        <f>IF(ISERROR(VLOOKUP($FA527,MOM,LOOKUPS!K$12,0)*$FB$6+VLOOKUP($FA527,STREV,LOOKUPS!K$10,0)*$FC$6+VLOOKUP($FA527,LTREV,LOOKUPS!K$9,0)*$FD$6+VLOOKUP($FA527,CFP,LOOKUPS!K$6,0)*$FE$6+VLOOKUP($FA527,EP,LOOKUPS!K$8,0)*$FF$6+VLOOKUP($FA527,BM,LOOKUPS!K$5,0)*$FG$6+VLOOKUP($FA527,DIV,LOOKUPS!K$7,0)*$FH$6++VLOOKUP($FA527,SIZE,LOOKUPS!K$11,0)*$FI$6),"",VLOOKUP($FA527,MOM,LOOKUPS!K$12,0)*$FB$6+VLOOKUP($FA527,STREV,LOOKUPS!K$10,0)*$FC$6+VLOOKUP($FA527,LTREV,LOOKUPS!K$9,0)*$FD$6+VLOOKUP($FA527,CFP,LOOKUPS!K$6,0)*$FE$6+VLOOKUP($FA527,EP,LOOKUPS!K$8,0)*$FF$6+VLOOKUP($FA527,BM,LOOKUPS!K$5,0)*$FG$6+VLOOKUP($FA527,DIV,LOOKUPS!K$7,0)*$FH$6++VLOOKUP($FA527,SIZE,LOOKUPS!K$11,0)*$FI$6)</f>
        <v>6.5881000000000007</v>
      </c>
      <c r="FK527" s="1">
        <f>IF(ISERROR(VLOOKUP($FA527,MOM,LOOKUPS!L$12,0)*$FB$6+VLOOKUP($FA527,STREV,LOOKUPS!L$10,0)*$FC$6+VLOOKUP($FA527,LTREV,LOOKUPS!L$9,0)*$FD$6+VLOOKUP($FA527,CFP,LOOKUPS!L$6,0)*$FE$6+VLOOKUP($FA527,EP,LOOKUPS!L$8,0)*$FF$6+VLOOKUP($FA527,BM,LOOKUPS!L$5,0)*$FG$6+VLOOKUP($FA527,DIV,LOOKUPS!L$7,0)*$FH$6++VLOOKUP($FA527,SIZE,LOOKUPS!L$11,0)*$FI$6),"",VLOOKUP($FA527,MOM,LOOKUPS!L$12,0)*$FB$6+VLOOKUP($FA527,STREV,LOOKUPS!L$10,0)*$FC$6+VLOOKUP($FA527,LTREV,LOOKUPS!L$9,0)*$FD$6+VLOOKUP($FA527,CFP,LOOKUPS!L$6,0)*$FE$6+VLOOKUP($FA527,EP,LOOKUPS!L$8,0)*$FF$6+VLOOKUP($FA527,BM,LOOKUPS!L$5,0)*$FG$6+VLOOKUP($FA527,DIV,LOOKUPS!L$7,0)*$FH$6++VLOOKUP($FA527,SIZE,LOOKUPS!L$11,0)*$FI$6)</f>
        <v>4.5865</v>
      </c>
    </row>
    <row r="528" spans="1:167" x14ac:dyDescent="0.3">
      <c r="A528" s="1">
        <v>197003</v>
      </c>
      <c r="B528" s="1">
        <v>-3.73</v>
      </c>
      <c r="C528" s="1">
        <v>-2.88</v>
      </c>
      <c r="D528" s="1">
        <v>-1.77</v>
      </c>
      <c r="E528" s="1">
        <v>-1.2</v>
      </c>
      <c r="F528" s="1">
        <v>-0.71</v>
      </c>
      <c r="G528" s="1">
        <v>-0.01</v>
      </c>
      <c r="H528" s="1">
        <v>-1.1100000000000001</v>
      </c>
      <c r="I528" s="1">
        <v>-0.94</v>
      </c>
      <c r="J528" s="1">
        <v>-2.44</v>
      </c>
      <c r="K528" s="1">
        <v>-5.21</v>
      </c>
      <c r="M528" s="1">
        <v>196904</v>
      </c>
      <c r="N528" s="1">
        <v>-0.26</v>
      </c>
      <c r="O528" s="1">
        <v>0.16</v>
      </c>
      <c r="P528" s="1">
        <v>0.21</v>
      </c>
      <c r="Q528" s="1">
        <v>0.49</v>
      </c>
      <c r="R528" s="1">
        <v>-1.1000000000000001</v>
      </c>
      <c r="S528" s="1">
        <v>-0.73</v>
      </c>
      <c r="T528" s="1">
        <v>0.21</v>
      </c>
      <c r="U528" s="1">
        <v>0.56000000000000005</v>
      </c>
      <c r="V528" s="1">
        <v>-0.32</v>
      </c>
      <c r="W528" s="1">
        <v>3.48</v>
      </c>
      <c r="Y528" s="1">
        <v>197403</v>
      </c>
      <c r="Z528" s="1">
        <v>1.73</v>
      </c>
      <c r="AA528" s="1">
        <v>0</v>
      </c>
      <c r="AB528" s="1">
        <v>0.77</v>
      </c>
      <c r="AC528" s="1">
        <v>-0.27</v>
      </c>
      <c r="AD528" s="1">
        <v>-0.96</v>
      </c>
      <c r="AE528" s="1">
        <v>-0.95</v>
      </c>
      <c r="AF528" s="1">
        <v>-1.74</v>
      </c>
      <c r="AG528" s="1">
        <v>-1.84</v>
      </c>
      <c r="AH528" s="1">
        <v>-2.25</v>
      </c>
      <c r="AI528" s="1">
        <v>-1.1000000000000001</v>
      </c>
      <c r="AK528">
        <v>199409</v>
      </c>
      <c r="AL528">
        <v>1.01</v>
      </c>
      <c r="AM528">
        <v>1.26</v>
      </c>
      <c r="AN528">
        <v>0.41</v>
      </c>
      <c r="AO528">
        <v>0.44</v>
      </c>
      <c r="AP528">
        <v>1.59</v>
      </c>
      <c r="AQ528">
        <v>0.16</v>
      </c>
      <c r="AR528">
        <v>0.46</v>
      </c>
      <c r="AS528">
        <v>0.36</v>
      </c>
      <c r="AT528">
        <v>0.6</v>
      </c>
      <c r="AU528">
        <v>1.22</v>
      </c>
      <c r="AV528">
        <v>2.1</v>
      </c>
      <c r="AW528">
        <v>0.32</v>
      </c>
      <c r="AX528">
        <v>-0.03</v>
      </c>
      <c r="AY528">
        <v>0.94</v>
      </c>
      <c r="AZ528">
        <v>-0.02</v>
      </c>
      <c r="BA528">
        <v>0.68</v>
      </c>
      <c r="BB528">
        <v>-0.02</v>
      </c>
      <c r="BC528">
        <v>0</v>
      </c>
      <c r="BD528">
        <v>1.05</v>
      </c>
      <c r="BF528" s="1">
        <v>199409</v>
      </c>
      <c r="BG528" s="1">
        <v>1.1100000000000001</v>
      </c>
      <c r="BH528" s="1">
        <v>1.59</v>
      </c>
      <c r="BI528" s="1">
        <v>0.14000000000000001</v>
      </c>
      <c r="BJ528" s="1">
        <v>0.22</v>
      </c>
      <c r="BK528" s="1">
        <v>1.96</v>
      </c>
      <c r="BL528" s="1">
        <v>0.39</v>
      </c>
      <c r="BM528" s="1">
        <v>0.12</v>
      </c>
      <c r="BN528" s="1">
        <v>0.2</v>
      </c>
      <c r="BO528" s="1">
        <v>0.21</v>
      </c>
      <c r="BP528" s="1">
        <v>1.44</v>
      </c>
      <c r="BQ528" s="1">
        <v>2.64</v>
      </c>
      <c r="BR528" s="1">
        <v>0.56999999999999995</v>
      </c>
      <c r="BS528" s="1">
        <v>0.18</v>
      </c>
      <c r="BT528" s="1">
        <v>0.11</v>
      </c>
      <c r="BU528" s="1">
        <v>0.13</v>
      </c>
      <c r="BV528" s="1">
        <v>0.14000000000000001</v>
      </c>
      <c r="BW528" s="1">
        <v>0.26</v>
      </c>
      <c r="BX528" s="1">
        <v>-0.22</v>
      </c>
      <c r="BY528" s="1">
        <v>0.56000000000000005</v>
      </c>
      <c r="CA528" s="1">
        <v>196909</v>
      </c>
      <c r="CB528" s="1">
        <v>2.86</v>
      </c>
      <c r="CC528" s="1">
        <v>-1.79</v>
      </c>
      <c r="CD528" s="1">
        <v>-3.15</v>
      </c>
      <c r="CE528" s="1">
        <v>-2.77</v>
      </c>
      <c r="CF528" s="1">
        <v>-1.41</v>
      </c>
      <c r="CG528" s="1">
        <v>-2.88</v>
      </c>
      <c r="CH528" s="1">
        <v>-3.6</v>
      </c>
      <c r="CI528" s="1">
        <v>-2.63</v>
      </c>
      <c r="CJ528" s="1">
        <v>-2.78</v>
      </c>
      <c r="CK528" s="1">
        <v>-1.89</v>
      </c>
      <c r="CL528" s="1">
        <v>-0.76</v>
      </c>
      <c r="CM528" s="1">
        <v>-2.88</v>
      </c>
      <c r="CN528" s="1">
        <v>-2.87</v>
      </c>
      <c r="CO528" s="1">
        <v>-4.1100000000000003</v>
      </c>
      <c r="CP528" s="1">
        <v>-3.07</v>
      </c>
      <c r="CQ528" s="1">
        <v>-2.52</v>
      </c>
      <c r="CR528" s="1">
        <v>-2.75</v>
      </c>
      <c r="CS528" s="1">
        <v>-3.37</v>
      </c>
      <c r="CT528" s="1">
        <v>-2.1800000000000002</v>
      </c>
      <c r="CV528" s="1">
        <v>197009</v>
      </c>
      <c r="CW528" s="1">
        <v>21.1</v>
      </c>
      <c r="CX528" s="1">
        <v>11.73</v>
      </c>
      <c r="CY528" s="1">
        <v>8.75</v>
      </c>
      <c r="CZ528" s="1">
        <v>6.68</v>
      </c>
      <c r="DA528" s="1">
        <v>11.62</v>
      </c>
      <c r="DB528" s="1">
        <v>10.59</v>
      </c>
      <c r="DC528" s="1">
        <v>8.92</v>
      </c>
      <c r="DD528" s="1">
        <v>7.82</v>
      </c>
      <c r="DE528" s="1">
        <v>6.23</v>
      </c>
      <c r="DF528" s="1">
        <v>11.34</v>
      </c>
      <c r="DG528" s="1">
        <v>11.87</v>
      </c>
      <c r="DH528" s="1">
        <v>12</v>
      </c>
      <c r="DI528" s="1">
        <v>9.17</v>
      </c>
      <c r="DJ528" s="1">
        <v>9</v>
      </c>
      <c r="DK528" s="1">
        <v>8.84</v>
      </c>
      <c r="DL528" s="1">
        <v>7.95</v>
      </c>
      <c r="DM528" s="1">
        <v>7.67</v>
      </c>
      <c r="DN528" s="1">
        <v>5.2</v>
      </c>
      <c r="DO528" s="1">
        <v>7.21</v>
      </c>
      <c r="DQ528" s="1">
        <v>196909</v>
      </c>
      <c r="DR528" s="1">
        <v>-99.99</v>
      </c>
      <c r="DS528" s="1">
        <v>-3.3</v>
      </c>
      <c r="DT528" s="1">
        <v>-0.95</v>
      </c>
      <c r="DU528" s="1">
        <v>-2.0699999999999998</v>
      </c>
      <c r="DV528" s="1">
        <v>-3.69</v>
      </c>
      <c r="DW528" s="1">
        <v>-0.67</v>
      </c>
      <c r="DX528" s="1">
        <v>-1.0900000000000001</v>
      </c>
      <c r="DY528" s="1">
        <v>-1.85</v>
      </c>
      <c r="DZ528" s="1">
        <v>-2.06</v>
      </c>
      <c r="EA528" s="1">
        <v>-3.75</v>
      </c>
      <c r="EB528" s="1">
        <v>-3.5</v>
      </c>
      <c r="EC528" s="1">
        <v>-1.1399999999999999</v>
      </c>
      <c r="ED528" s="1">
        <v>-0.13</v>
      </c>
      <c r="EE528" s="1">
        <v>-1.04</v>
      </c>
      <c r="EF528" s="1">
        <v>-1.1399999999999999</v>
      </c>
      <c r="EG528" s="1">
        <v>-1.61</v>
      </c>
      <c r="EH528" s="1">
        <v>-2.11</v>
      </c>
      <c r="EI528" s="1">
        <v>-1.1000000000000001</v>
      </c>
      <c r="EJ528" s="1">
        <v>-3.03</v>
      </c>
      <c r="EL528">
        <v>196909</v>
      </c>
      <c r="EM528">
        <v>-2.98</v>
      </c>
      <c r="EN528">
        <v>1.18</v>
      </c>
      <c r="EO528">
        <v>-3.27</v>
      </c>
      <c r="EP528">
        <v>0.62</v>
      </c>
      <c r="ER528" s="1">
        <v>197003</v>
      </c>
      <c r="ES528" s="1">
        <v>-0.28999999999999998</v>
      </c>
      <c r="EU528" s="1">
        <v>196904</v>
      </c>
      <c r="EV528" s="1">
        <v>-1</v>
      </c>
      <c r="EX528" s="1">
        <v>197403</v>
      </c>
      <c r="EY528" s="1">
        <v>-0.17</v>
      </c>
      <c r="FA528" s="1">
        <v>197003</v>
      </c>
      <c r="FB528" s="1">
        <f>IF(ISERROR(VLOOKUP($FA528,MOM,LOOKUPS!C$12,0)*$FB$6+VLOOKUP($FA528,STREV,LOOKUPS!C$10,0)*$FC$6+VLOOKUP($FA528,LTREV,LOOKUPS!C$9,0)*$FD$6+VLOOKUP($FA528,CFP,LOOKUPS!C$6,0)*$FE$6+VLOOKUP($FA528,EP,LOOKUPS!C$8,0)*$FF$6+VLOOKUP($FA528,BM,LOOKUPS!C$5,0)*$FG$6+VLOOKUP($FA528,DIV,LOOKUPS!C$7,0)*$FH$6++VLOOKUP($FA528,SIZE,LOOKUPS!C$11,0)*$FI$6),"",VLOOKUP($FA528,MOM,LOOKUPS!C$12,0)*$FB$6+VLOOKUP($FA528,STREV,LOOKUPS!C$10,0)*$FC$6+VLOOKUP($FA528,LTREV,LOOKUPS!C$9,0)*$FD$6+VLOOKUP($FA528,CFP,LOOKUPS!C$6,0)*$FE$6+VLOOKUP($FA528,EP,LOOKUPS!C$8,0)*$FF$6+VLOOKUP($FA528,BM,LOOKUPS!C$5,0)*$FG$6+VLOOKUP($FA528,DIV,LOOKUPS!C$7,0)*$FH$6++VLOOKUP($FA528,SIZE,LOOKUPS!C$11,0)*$FI$6)</f>
        <v>-4.5930999999999997</v>
      </c>
      <c r="FC528" s="1">
        <f>IF(ISERROR(VLOOKUP($FA528,MOM,LOOKUPS!D$12,0)*$FB$6+VLOOKUP($FA528,STREV,LOOKUPS!D$10,0)*$FC$6+VLOOKUP($FA528,LTREV,LOOKUPS!D$9,0)*$FD$6+VLOOKUP($FA528,CFP,LOOKUPS!D$6,0)*$FE$6+VLOOKUP($FA528,EP,LOOKUPS!D$8,0)*$FF$6+VLOOKUP($FA528,BM,LOOKUPS!D$5,0)*$FG$6+VLOOKUP($FA528,DIV,LOOKUPS!D$7,0)*$FH$6++VLOOKUP($FA528,SIZE,LOOKUPS!D$11,0)*$FI$6),"",VLOOKUP($FA528,MOM,LOOKUPS!D$12,0)*$FB$6+VLOOKUP($FA528,STREV,LOOKUPS!D$10,0)*$FC$6+VLOOKUP($FA528,LTREV,LOOKUPS!D$9,0)*$FD$6+VLOOKUP($FA528,CFP,LOOKUPS!D$6,0)*$FE$6+VLOOKUP($FA528,EP,LOOKUPS!D$8,0)*$FF$6+VLOOKUP($FA528,BM,LOOKUPS!D$5,0)*$FG$6+VLOOKUP($FA528,DIV,LOOKUPS!D$7,0)*$FH$6++VLOOKUP($FA528,SIZE,LOOKUPS!D$11,0)*$FI$6)</f>
        <v>-3.7564000000000002</v>
      </c>
      <c r="FD528" s="1">
        <f>IF(ISERROR(VLOOKUP($FA528,MOM,LOOKUPS!E$12,0)*$FB$6+VLOOKUP($FA528,STREV,LOOKUPS!E$10,0)*$FC$6+VLOOKUP($FA528,LTREV,LOOKUPS!E$9,0)*$FD$6+VLOOKUP($FA528,CFP,LOOKUPS!E$6,0)*$FE$6+VLOOKUP($FA528,EP,LOOKUPS!E$8,0)*$FF$6+VLOOKUP($FA528,BM,LOOKUPS!E$5,0)*$FG$6+VLOOKUP($FA528,DIV,LOOKUPS!E$7,0)*$FH$6++VLOOKUP($FA528,SIZE,LOOKUPS!E$11,0)*$FI$6),"",VLOOKUP($FA528,MOM,LOOKUPS!E$12,0)*$FB$6+VLOOKUP($FA528,STREV,LOOKUPS!E$10,0)*$FC$6+VLOOKUP($FA528,LTREV,LOOKUPS!E$9,0)*$FD$6+VLOOKUP($FA528,CFP,LOOKUPS!E$6,0)*$FE$6+VLOOKUP($FA528,EP,LOOKUPS!E$8,0)*$FF$6+VLOOKUP($FA528,BM,LOOKUPS!E$5,0)*$FG$6+VLOOKUP($FA528,DIV,LOOKUPS!E$7,0)*$FH$6++VLOOKUP($FA528,SIZE,LOOKUPS!E$11,0)*$FI$6)</f>
        <v>-2.3417000000000003</v>
      </c>
      <c r="FE528" s="1">
        <f>IF(ISERROR(VLOOKUP($FA528,MOM,LOOKUPS!F$12,0)*$FB$6+VLOOKUP($FA528,STREV,LOOKUPS!F$10,0)*$FC$6+VLOOKUP($FA528,LTREV,LOOKUPS!F$9,0)*$FD$6+VLOOKUP($FA528,CFP,LOOKUPS!F$6,0)*$FE$6+VLOOKUP($FA528,EP,LOOKUPS!F$8,0)*$FF$6+VLOOKUP($FA528,BM,LOOKUPS!F$5,0)*$FG$6+VLOOKUP($FA528,DIV,LOOKUPS!F$7,0)*$FH$6++VLOOKUP($FA528,SIZE,LOOKUPS!F$11,0)*$FI$6),"",VLOOKUP($FA528,MOM,LOOKUPS!F$12,0)*$FB$6+VLOOKUP($FA528,STREV,LOOKUPS!F$10,0)*$FC$6+VLOOKUP($FA528,LTREV,LOOKUPS!F$9,0)*$FD$6+VLOOKUP($FA528,CFP,LOOKUPS!F$6,0)*$FE$6+VLOOKUP($FA528,EP,LOOKUPS!F$8,0)*$FF$6+VLOOKUP($FA528,BM,LOOKUPS!F$5,0)*$FG$6+VLOOKUP($FA528,DIV,LOOKUPS!F$7,0)*$FH$6++VLOOKUP($FA528,SIZE,LOOKUPS!F$11,0)*$FI$6)</f>
        <v>-1.9692000000000003</v>
      </c>
      <c r="FF528" s="1">
        <f>IF(ISERROR(VLOOKUP($FA528,MOM,LOOKUPS!G$12,0)*$FB$6+VLOOKUP($FA528,STREV,LOOKUPS!G$10,0)*$FC$6+VLOOKUP($FA528,LTREV,LOOKUPS!G$9,0)*$FD$6+VLOOKUP($FA528,CFP,LOOKUPS!G$6,0)*$FE$6+VLOOKUP($FA528,EP,LOOKUPS!G$8,0)*$FF$6+VLOOKUP($FA528,BM,LOOKUPS!G$5,0)*$FG$6+VLOOKUP($FA528,DIV,LOOKUPS!G$7,0)*$FH$6++VLOOKUP($FA528,SIZE,LOOKUPS!G$11,0)*$FI$6),"",VLOOKUP($FA528,MOM,LOOKUPS!G$12,0)*$FB$6+VLOOKUP($FA528,STREV,LOOKUPS!G$10,0)*$FC$6+VLOOKUP($FA528,LTREV,LOOKUPS!G$9,0)*$FD$6+VLOOKUP($FA528,CFP,LOOKUPS!G$6,0)*$FE$6+VLOOKUP($FA528,EP,LOOKUPS!G$8,0)*$FF$6+VLOOKUP($FA528,BM,LOOKUPS!G$5,0)*$FG$6+VLOOKUP($FA528,DIV,LOOKUPS!G$7,0)*$FH$6++VLOOKUP($FA528,SIZE,LOOKUPS!G$11,0)*$FI$6)</f>
        <v>-0.82510000000000006</v>
      </c>
      <c r="FG528" s="1">
        <f>IF(ISERROR(VLOOKUP($FA528,MOM,LOOKUPS!H$12,0)*$FB$6+VLOOKUP($FA528,STREV,LOOKUPS!H$10,0)*$FC$6+VLOOKUP($FA528,LTREV,LOOKUPS!H$9,0)*$FD$6+VLOOKUP($FA528,CFP,LOOKUPS!H$6,0)*$FE$6+VLOOKUP($FA528,EP,LOOKUPS!H$8,0)*$FF$6+VLOOKUP($FA528,BM,LOOKUPS!H$5,0)*$FG$6+VLOOKUP($FA528,DIV,LOOKUPS!H$7,0)*$FH$6++VLOOKUP($FA528,SIZE,LOOKUPS!H$11,0)*$FI$6),"",VLOOKUP($FA528,MOM,LOOKUPS!H$12,0)*$FB$6+VLOOKUP($FA528,STREV,LOOKUPS!H$10,0)*$FC$6+VLOOKUP($FA528,LTREV,LOOKUPS!H$9,0)*$FD$6+VLOOKUP($FA528,CFP,LOOKUPS!H$6,0)*$FE$6+VLOOKUP($FA528,EP,LOOKUPS!H$8,0)*$FF$6+VLOOKUP($FA528,BM,LOOKUPS!H$5,0)*$FG$6+VLOOKUP($FA528,DIV,LOOKUPS!H$7,0)*$FH$6++VLOOKUP($FA528,SIZE,LOOKUPS!H$11,0)*$FI$6)</f>
        <v>-0.40700000000000003</v>
      </c>
      <c r="FH528" s="1">
        <f>IF(ISERROR(VLOOKUP($FA528,MOM,LOOKUPS!I$12,0)*$FB$6+VLOOKUP($FA528,STREV,LOOKUPS!I$10,0)*$FC$6+VLOOKUP($FA528,LTREV,LOOKUPS!I$9,0)*$FD$6+VLOOKUP($FA528,CFP,LOOKUPS!I$6,0)*$FE$6+VLOOKUP($FA528,EP,LOOKUPS!I$8,0)*$FF$6+VLOOKUP($FA528,BM,LOOKUPS!I$5,0)*$FG$6+VLOOKUP($FA528,DIV,LOOKUPS!I$7,0)*$FH$6++VLOOKUP($FA528,SIZE,LOOKUPS!I$11,0)*$FI$6),"",VLOOKUP($FA528,MOM,LOOKUPS!I$12,0)*$FB$6+VLOOKUP($FA528,STREV,LOOKUPS!I$10,0)*$FC$6+VLOOKUP($FA528,LTREV,LOOKUPS!I$9,0)*$FD$6+VLOOKUP($FA528,CFP,LOOKUPS!I$6,0)*$FE$6+VLOOKUP($FA528,EP,LOOKUPS!I$8,0)*$FF$6+VLOOKUP($FA528,BM,LOOKUPS!I$5,0)*$FG$6+VLOOKUP($FA528,DIV,LOOKUPS!I$7,0)*$FH$6++VLOOKUP($FA528,SIZE,LOOKUPS!I$11,0)*$FI$6)</f>
        <v>-0.3706000000000001</v>
      </c>
      <c r="FI528" s="1">
        <f>IF(ISERROR(VLOOKUP($FA528,MOM,LOOKUPS!J$12,0)*$FB$6+VLOOKUP($FA528,STREV,LOOKUPS!J$10,0)*$FC$6+VLOOKUP($FA528,LTREV,LOOKUPS!J$9,0)*$FD$6+VLOOKUP($FA528,CFP,LOOKUPS!J$6,0)*$FE$6+VLOOKUP($FA528,EP,LOOKUPS!J$8,0)*$FF$6+VLOOKUP($FA528,BM,LOOKUPS!J$5,0)*$FG$6+VLOOKUP($FA528,DIV,LOOKUPS!J$7,0)*$FH$6++VLOOKUP($FA528,SIZE,LOOKUPS!J$11,0)*$FI$6),"",VLOOKUP($FA528,MOM,LOOKUPS!J$12,0)*$FB$6+VLOOKUP($FA528,STREV,LOOKUPS!J$10,0)*$FC$6+VLOOKUP($FA528,LTREV,LOOKUPS!J$9,0)*$FD$6+VLOOKUP($FA528,CFP,LOOKUPS!J$6,0)*$FE$6+VLOOKUP($FA528,EP,LOOKUPS!J$8,0)*$FF$6+VLOOKUP($FA528,BM,LOOKUPS!J$5,0)*$FG$6+VLOOKUP($FA528,DIV,LOOKUPS!J$7,0)*$FH$6++VLOOKUP($FA528,SIZE,LOOKUPS!J$11,0)*$FI$6)</f>
        <v>-1.2812999999999999</v>
      </c>
      <c r="FJ528" s="1">
        <f>IF(ISERROR(VLOOKUP($FA528,MOM,LOOKUPS!K$12,0)*$FB$6+VLOOKUP($FA528,STREV,LOOKUPS!K$10,0)*$FC$6+VLOOKUP($FA528,LTREV,LOOKUPS!K$9,0)*$FD$6+VLOOKUP($FA528,CFP,LOOKUPS!K$6,0)*$FE$6+VLOOKUP($FA528,EP,LOOKUPS!K$8,0)*$FF$6+VLOOKUP($FA528,BM,LOOKUPS!K$5,0)*$FG$6+VLOOKUP($FA528,DIV,LOOKUPS!K$7,0)*$FH$6++VLOOKUP($FA528,SIZE,LOOKUPS!K$11,0)*$FI$6),"",VLOOKUP($FA528,MOM,LOOKUPS!K$12,0)*$FB$6+VLOOKUP($FA528,STREV,LOOKUPS!K$10,0)*$FC$6+VLOOKUP($FA528,LTREV,LOOKUPS!K$9,0)*$FD$6+VLOOKUP($FA528,CFP,LOOKUPS!K$6,0)*$FE$6+VLOOKUP($FA528,EP,LOOKUPS!K$8,0)*$FF$6+VLOOKUP($FA528,BM,LOOKUPS!K$5,0)*$FG$6+VLOOKUP($FA528,DIV,LOOKUPS!K$7,0)*$FH$6++VLOOKUP($FA528,SIZE,LOOKUPS!K$11,0)*$FI$6)</f>
        <v>-1.2921</v>
      </c>
      <c r="FK528" s="1">
        <f>IF(ISERROR(VLOOKUP($FA528,MOM,LOOKUPS!L$12,0)*$FB$6+VLOOKUP($FA528,STREV,LOOKUPS!L$10,0)*$FC$6+VLOOKUP($FA528,LTREV,LOOKUPS!L$9,0)*$FD$6+VLOOKUP($FA528,CFP,LOOKUPS!L$6,0)*$FE$6+VLOOKUP($FA528,EP,LOOKUPS!L$8,0)*$FF$6+VLOOKUP($FA528,BM,LOOKUPS!L$5,0)*$FG$6+VLOOKUP($FA528,DIV,LOOKUPS!L$7,0)*$FH$6++VLOOKUP($FA528,SIZE,LOOKUPS!L$11,0)*$FI$6),"",VLOOKUP($FA528,MOM,LOOKUPS!L$12,0)*$FB$6+VLOOKUP($FA528,STREV,LOOKUPS!L$10,0)*$FC$6+VLOOKUP($FA528,LTREV,LOOKUPS!L$9,0)*$FD$6+VLOOKUP($FA528,CFP,LOOKUPS!L$6,0)*$FE$6+VLOOKUP($FA528,EP,LOOKUPS!L$8,0)*$FF$6+VLOOKUP($FA528,BM,LOOKUPS!L$5,0)*$FG$6+VLOOKUP($FA528,DIV,LOOKUPS!L$7,0)*$FH$6++VLOOKUP($FA528,SIZE,LOOKUPS!L$11,0)*$FI$6)</f>
        <v>-2.9302000000000001</v>
      </c>
    </row>
    <row r="529" spans="1:167" x14ac:dyDescent="0.3">
      <c r="A529" s="1">
        <v>197004</v>
      </c>
      <c r="B529" s="1">
        <v>-20.7</v>
      </c>
      <c r="C529" s="1">
        <v>-17.670000000000002</v>
      </c>
      <c r="D529" s="1">
        <v>-16.62</v>
      </c>
      <c r="E529" s="1">
        <v>-15.38</v>
      </c>
      <c r="F529" s="1">
        <v>-13.95</v>
      </c>
      <c r="G529" s="1">
        <v>-12.24</v>
      </c>
      <c r="H529" s="1">
        <v>-10.81</v>
      </c>
      <c r="I529" s="1">
        <v>-13.81</v>
      </c>
      <c r="J529" s="1">
        <v>-15.46</v>
      </c>
      <c r="K529" s="1">
        <v>-17.690000000000001</v>
      </c>
      <c r="M529" s="1">
        <v>196905</v>
      </c>
      <c r="N529" s="1">
        <v>2.06</v>
      </c>
      <c r="O529" s="1">
        <v>1.08</v>
      </c>
      <c r="P529" s="1">
        <v>0.61</v>
      </c>
      <c r="Q529" s="1">
        <v>0.53</v>
      </c>
      <c r="R529" s="1">
        <v>0.83</v>
      </c>
      <c r="S529" s="1">
        <v>-0.77</v>
      </c>
      <c r="T529" s="1">
        <v>-0.32</v>
      </c>
      <c r="U529" s="1">
        <v>-0.59</v>
      </c>
      <c r="V529" s="1">
        <v>-1.47</v>
      </c>
      <c r="W529" s="1">
        <v>0.96</v>
      </c>
      <c r="Y529" s="1">
        <v>197404</v>
      </c>
      <c r="Z529" s="1">
        <v>-5.7</v>
      </c>
      <c r="AA529" s="1">
        <v>-4.99</v>
      </c>
      <c r="AB529" s="1">
        <v>-3.54</v>
      </c>
      <c r="AC529" s="1">
        <v>-3.87</v>
      </c>
      <c r="AD529" s="1">
        <v>-3.87</v>
      </c>
      <c r="AE529" s="1">
        <v>-6.34</v>
      </c>
      <c r="AF529" s="1">
        <v>-6.79</v>
      </c>
      <c r="AG529" s="1">
        <v>-6.54</v>
      </c>
      <c r="AH529" s="1">
        <v>-6.07</v>
      </c>
      <c r="AI529" s="1">
        <v>-5.5</v>
      </c>
      <c r="AK529">
        <v>199410</v>
      </c>
      <c r="AL529">
        <v>-1.83</v>
      </c>
      <c r="AM529">
        <v>1.41</v>
      </c>
      <c r="AN529">
        <v>0.37</v>
      </c>
      <c r="AO529">
        <v>-0.1</v>
      </c>
      <c r="AP529">
        <v>1.86</v>
      </c>
      <c r="AQ529">
        <v>0.44</v>
      </c>
      <c r="AR529">
        <v>0.23</v>
      </c>
      <c r="AS529">
        <v>0.32</v>
      </c>
      <c r="AT529">
        <v>-0.28999999999999998</v>
      </c>
      <c r="AU529">
        <v>1.98</v>
      </c>
      <c r="AV529">
        <v>1.7</v>
      </c>
      <c r="AW529">
        <v>0.09</v>
      </c>
      <c r="AX529">
        <v>0.85</v>
      </c>
      <c r="AY529">
        <v>-0.35</v>
      </c>
      <c r="AZ529">
        <v>0.8</v>
      </c>
      <c r="BA529">
        <v>0.23</v>
      </c>
      <c r="BB529">
        <v>0.44</v>
      </c>
      <c r="BC529">
        <v>0.52</v>
      </c>
      <c r="BD529">
        <v>-0.9</v>
      </c>
      <c r="BF529" s="1">
        <v>199410</v>
      </c>
      <c r="BG529" s="1">
        <v>-1.22</v>
      </c>
      <c r="BH529" s="1">
        <v>1.75</v>
      </c>
      <c r="BI529" s="1">
        <v>0.51</v>
      </c>
      <c r="BJ529" s="1">
        <v>-0.8</v>
      </c>
      <c r="BK529" s="1">
        <v>1.65</v>
      </c>
      <c r="BL529" s="1">
        <v>1.91</v>
      </c>
      <c r="BM529" s="1">
        <v>0.28000000000000003</v>
      </c>
      <c r="BN529" s="1">
        <v>-0.23</v>
      </c>
      <c r="BO529" s="1">
        <v>-1.02</v>
      </c>
      <c r="BP529" s="1">
        <v>1.8</v>
      </c>
      <c r="BQ529" s="1">
        <v>1.46</v>
      </c>
      <c r="BR529" s="1">
        <v>2</v>
      </c>
      <c r="BS529" s="1">
        <v>1.8</v>
      </c>
      <c r="BT529" s="1">
        <v>-0.24</v>
      </c>
      <c r="BU529" s="1">
        <v>0.79</v>
      </c>
      <c r="BV529" s="1">
        <v>-0.22</v>
      </c>
      <c r="BW529" s="1">
        <v>-0.23</v>
      </c>
      <c r="BX529" s="1">
        <v>-0.35</v>
      </c>
      <c r="BY529" s="1">
        <v>-1.55</v>
      </c>
      <c r="CA529" s="1">
        <v>196910</v>
      </c>
      <c r="CB529" s="1">
        <v>10.94</v>
      </c>
      <c r="CC529" s="1">
        <v>11.28</v>
      </c>
      <c r="CD529" s="1">
        <v>9.15</v>
      </c>
      <c r="CE529" s="1">
        <v>7.17</v>
      </c>
      <c r="CF529" s="1">
        <v>11.64</v>
      </c>
      <c r="CG529" s="1">
        <v>10.75</v>
      </c>
      <c r="CH529" s="1">
        <v>8.9700000000000006</v>
      </c>
      <c r="CI529" s="1">
        <v>7.66</v>
      </c>
      <c r="CJ529" s="1">
        <v>6.55</v>
      </c>
      <c r="CK529" s="1">
        <v>12.06</v>
      </c>
      <c r="CL529" s="1">
        <v>11.08</v>
      </c>
      <c r="CM529" s="1">
        <v>10.26</v>
      </c>
      <c r="CN529" s="1">
        <v>11.22</v>
      </c>
      <c r="CO529" s="1">
        <v>8.82</v>
      </c>
      <c r="CP529" s="1">
        <v>9.1300000000000008</v>
      </c>
      <c r="CQ529" s="1">
        <v>6.83</v>
      </c>
      <c r="CR529" s="1">
        <v>8.49</v>
      </c>
      <c r="CS529" s="1">
        <v>6.65</v>
      </c>
      <c r="CT529" s="1">
        <v>6.46</v>
      </c>
      <c r="CV529" s="1">
        <v>197010</v>
      </c>
      <c r="CW529" s="1">
        <v>-10.37</v>
      </c>
      <c r="CX529" s="1">
        <v>-4.17</v>
      </c>
      <c r="CY529" s="1">
        <v>-4.2699999999999996</v>
      </c>
      <c r="CZ529" s="1">
        <v>-3.82</v>
      </c>
      <c r="DA529" s="1">
        <v>-3.97</v>
      </c>
      <c r="DB529" s="1">
        <v>-4.4800000000000004</v>
      </c>
      <c r="DC529" s="1">
        <v>-4.1399999999999997</v>
      </c>
      <c r="DD529" s="1">
        <v>-3.66</v>
      </c>
      <c r="DE529" s="1">
        <v>-4.3</v>
      </c>
      <c r="DF529" s="1">
        <v>-3.53</v>
      </c>
      <c r="DG529" s="1">
        <v>-4.37</v>
      </c>
      <c r="DH529" s="1">
        <v>-4.63</v>
      </c>
      <c r="DI529" s="1">
        <v>-4.33</v>
      </c>
      <c r="DJ529" s="1">
        <v>-3.77</v>
      </c>
      <c r="DK529" s="1">
        <v>-4.5199999999999996</v>
      </c>
      <c r="DL529" s="1">
        <v>-4.4800000000000004</v>
      </c>
      <c r="DM529" s="1">
        <v>-2.74</v>
      </c>
      <c r="DN529" s="1">
        <v>-3.01</v>
      </c>
      <c r="DO529" s="1">
        <v>-5.51</v>
      </c>
      <c r="DQ529" s="1">
        <v>196910</v>
      </c>
      <c r="DR529" s="1">
        <v>-99.99</v>
      </c>
      <c r="DS529" s="1">
        <v>11.02</v>
      </c>
      <c r="DT529" s="1">
        <v>8.0299999999999994</v>
      </c>
      <c r="DU529" s="1">
        <v>6.44</v>
      </c>
      <c r="DV529" s="1">
        <v>11.37</v>
      </c>
      <c r="DW529" s="1">
        <v>9.1300000000000008</v>
      </c>
      <c r="DX529" s="1">
        <v>7.47</v>
      </c>
      <c r="DY529" s="1">
        <v>7.38</v>
      </c>
      <c r="DZ529" s="1">
        <v>6.21</v>
      </c>
      <c r="EA529" s="1">
        <v>11.82</v>
      </c>
      <c r="EB529" s="1">
        <v>9.8000000000000007</v>
      </c>
      <c r="EC529" s="1">
        <v>9.08</v>
      </c>
      <c r="ED529" s="1">
        <v>9.18</v>
      </c>
      <c r="EE529" s="1">
        <v>7.36</v>
      </c>
      <c r="EF529" s="1">
        <v>7.58</v>
      </c>
      <c r="EG529" s="1">
        <v>7.84</v>
      </c>
      <c r="EH529" s="1">
        <v>6.89</v>
      </c>
      <c r="EI529" s="1">
        <v>6.99</v>
      </c>
      <c r="EJ529" s="1">
        <v>5.42</v>
      </c>
      <c r="EL529">
        <v>196910</v>
      </c>
      <c r="EM529">
        <v>5.0599999999999996</v>
      </c>
      <c r="EN529">
        <v>3.84</v>
      </c>
      <c r="EO529">
        <v>-3.04</v>
      </c>
      <c r="EP529">
        <v>0.6</v>
      </c>
      <c r="ER529" s="1">
        <v>197004</v>
      </c>
      <c r="ES529" s="1">
        <v>-0.73</v>
      </c>
      <c r="EU529" s="1">
        <v>196905</v>
      </c>
      <c r="EV529" s="1">
        <v>1.44</v>
      </c>
      <c r="EX529" s="1">
        <v>197404</v>
      </c>
      <c r="EY529" s="1">
        <v>1.27</v>
      </c>
      <c r="FA529" s="1">
        <v>197004</v>
      </c>
      <c r="FB529" s="1">
        <f>IF(ISERROR(VLOOKUP($FA529,MOM,LOOKUPS!C$12,0)*$FB$6+VLOOKUP($FA529,STREV,LOOKUPS!C$10,0)*$FC$6+VLOOKUP($FA529,LTREV,LOOKUPS!C$9,0)*$FD$6+VLOOKUP($FA529,CFP,LOOKUPS!C$6,0)*$FE$6+VLOOKUP($FA529,EP,LOOKUPS!C$8,0)*$FF$6+VLOOKUP($FA529,BM,LOOKUPS!C$5,0)*$FG$6+VLOOKUP($FA529,DIV,LOOKUPS!C$7,0)*$FH$6++VLOOKUP($FA529,SIZE,LOOKUPS!C$11,0)*$FI$6),"",VLOOKUP($FA529,MOM,LOOKUPS!C$12,0)*$FB$6+VLOOKUP($FA529,STREV,LOOKUPS!C$10,0)*$FC$6+VLOOKUP($FA529,LTREV,LOOKUPS!C$9,0)*$FD$6+VLOOKUP($FA529,CFP,LOOKUPS!C$6,0)*$FE$6+VLOOKUP($FA529,EP,LOOKUPS!C$8,0)*$FF$6+VLOOKUP($FA529,BM,LOOKUPS!C$5,0)*$FG$6+VLOOKUP($FA529,DIV,LOOKUPS!C$7,0)*$FH$6++VLOOKUP($FA529,SIZE,LOOKUPS!C$11,0)*$FI$6)</f>
        <v>-19.672499999999999</v>
      </c>
      <c r="FC529" s="1">
        <f>IF(ISERROR(VLOOKUP($FA529,MOM,LOOKUPS!D$12,0)*$FB$6+VLOOKUP($FA529,STREV,LOOKUPS!D$10,0)*$FC$6+VLOOKUP($FA529,LTREV,LOOKUPS!D$9,0)*$FD$6+VLOOKUP($FA529,CFP,LOOKUPS!D$6,0)*$FE$6+VLOOKUP($FA529,EP,LOOKUPS!D$8,0)*$FF$6+VLOOKUP($FA529,BM,LOOKUPS!D$5,0)*$FG$6+VLOOKUP($FA529,DIV,LOOKUPS!D$7,0)*$FH$6++VLOOKUP($FA529,SIZE,LOOKUPS!D$11,0)*$FI$6),"",VLOOKUP($FA529,MOM,LOOKUPS!D$12,0)*$FB$6+VLOOKUP($FA529,STREV,LOOKUPS!D$10,0)*$FC$6+VLOOKUP($FA529,LTREV,LOOKUPS!D$9,0)*$FD$6+VLOOKUP($FA529,CFP,LOOKUPS!D$6,0)*$FE$6+VLOOKUP($FA529,EP,LOOKUPS!D$8,0)*$FF$6+VLOOKUP($FA529,BM,LOOKUPS!D$5,0)*$FG$6+VLOOKUP($FA529,DIV,LOOKUPS!D$7,0)*$FH$6++VLOOKUP($FA529,SIZE,LOOKUPS!D$11,0)*$FI$6)</f>
        <v>-16.781200000000002</v>
      </c>
      <c r="FD529" s="1">
        <f>IF(ISERROR(VLOOKUP($FA529,MOM,LOOKUPS!E$12,0)*$FB$6+VLOOKUP($FA529,STREV,LOOKUPS!E$10,0)*$FC$6+VLOOKUP($FA529,LTREV,LOOKUPS!E$9,0)*$FD$6+VLOOKUP($FA529,CFP,LOOKUPS!E$6,0)*$FE$6+VLOOKUP($FA529,EP,LOOKUPS!E$8,0)*$FF$6+VLOOKUP($FA529,BM,LOOKUPS!E$5,0)*$FG$6+VLOOKUP($FA529,DIV,LOOKUPS!E$7,0)*$FH$6++VLOOKUP($FA529,SIZE,LOOKUPS!E$11,0)*$FI$6),"",VLOOKUP($FA529,MOM,LOOKUPS!E$12,0)*$FB$6+VLOOKUP($FA529,STREV,LOOKUPS!E$10,0)*$FC$6+VLOOKUP($FA529,LTREV,LOOKUPS!E$9,0)*$FD$6+VLOOKUP($FA529,CFP,LOOKUPS!E$6,0)*$FE$6+VLOOKUP($FA529,EP,LOOKUPS!E$8,0)*$FF$6+VLOOKUP($FA529,BM,LOOKUPS!E$5,0)*$FG$6+VLOOKUP($FA529,DIV,LOOKUPS!E$7,0)*$FH$6++VLOOKUP($FA529,SIZE,LOOKUPS!E$11,0)*$FI$6)</f>
        <v>-15.291200000000002</v>
      </c>
      <c r="FE529" s="1">
        <f>IF(ISERROR(VLOOKUP($FA529,MOM,LOOKUPS!F$12,0)*$FB$6+VLOOKUP($FA529,STREV,LOOKUPS!F$10,0)*$FC$6+VLOOKUP($FA529,LTREV,LOOKUPS!F$9,0)*$FD$6+VLOOKUP($FA529,CFP,LOOKUPS!F$6,0)*$FE$6+VLOOKUP($FA529,EP,LOOKUPS!F$8,0)*$FF$6+VLOOKUP($FA529,BM,LOOKUPS!F$5,0)*$FG$6+VLOOKUP($FA529,DIV,LOOKUPS!F$7,0)*$FH$6++VLOOKUP($FA529,SIZE,LOOKUPS!F$11,0)*$FI$6),"",VLOOKUP($FA529,MOM,LOOKUPS!F$12,0)*$FB$6+VLOOKUP($FA529,STREV,LOOKUPS!F$10,0)*$FC$6+VLOOKUP($FA529,LTREV,LOOKUPS!F$9,0)*$FD$6+VLOOKUP($FA529,CFP,LOOKUPS!F$6,0)*$FE$6+VLOOKUP($FA529,EP,LOOKUPS!F$8,0)*$FF$6+VLOOKUP($FA529,BM,LOOKUPS!F$5,0)*$FG$6+VLOOKUP($FA529,DIV,LOOKUPS!F$7,0)*$FH$6++VLOOKUP($FA529,SIZE,LOOKUPS!F$11,0)*$FI$6)</f>
        <v>-15.251900000000003</v>
      </c>
      <c r="FF529" s="1">
        <f>IF(ISERROR(VLOOKUP($FA529,MOM,LOOKUPS!G$12,0)*$FB$6+VLOOKUP($FA529,STREV,LOOKUPS!G$10,0)*$FC$6+VLOOKUP($FA529,LTREV,LOOKUPS!G$9,0)*$FD$6+VLOOKUP($FA529,CFP,LOOKUPS!G$6,0)*$FE$6+VLOOKUP($FA529,EP,LOOKUPS!G$8,0)*$FF$6+VLOOKUP($FA529,BM,LOOKUPS!G$5,0)*$FG$6+VLOOKUP($FA529,DIV,LOOKUPS!G$7,0)*$FH$6++VLOOKUP($FA529,SIZE,LOOKUPS!G$11,0)*$FI$6),"",VLOOKUP($FA529,MOM,LOOKUPS!G$12,0)*$FB$6+VLOOKUP($FA529,STREV,LOOKUPS!G$10,0)*$FC$6+VLOOKUP($FA529,LTREV,LOOKUPS!G$9,0)*$FD$6+VLOOKUP($FA529,CFP,LOOKUPS!G$6,0)*$FE$6+VLOOKUP($FA529,EP,LOOKUPS!G$8,0)*$FF$6+VLOOKUP($FA529,BM,LOOKUPS!G$5,0)*$FG$6+VLOOKUP($FA529,DIV,LOOKUPS!G$7,0)*$FH$6++VLOOKUP($FA529,SIZE,LOOKUPS!G$11,0)*$FI$6)</f>
        <v>-14.229700000000001</v>
      </c>
      <c r="FG529" s="1">
        <f>IF(ISERROR(VLOOKUP($FA529,MOM,LOOKUPS!H$12,0)*$FB$6+VLOOKUP($FA529,STREV,LOOKUPS!H$10,0)*$FC$6+VLOOKUP($FA529,LTREV,LOOKUPS!H$9,0)*$FD$6+VLOOKUP($FA529,CFP,LOOKUPS!H$6,0)*$FE$6+VLOOKUP($FA529,EP,LOOKUPS!H$8,0)*$FF$6+VLOOKUP($FA529,BM,LOOKUPS!H$5,0)*$FG$6+VLOOKUP($FA529,DIV,LOOKUPS!H$7,0)*$FH$6++VLOOKUP($FA529,SIZE,LOOKUPS!H$11,0)*$FI$6),"",VLOOKUP($FA529,MOM,LOOKUPS!H$12,0)*$FB$6+VLOOKUP($FA529,STREV,LOOKUPS!H$10,0)*$FC$6+VLOOKUP($FA529,LTREV,LOOKUPS!H$9,0)*$FD$6+VLOOKUP($FA529,CFP,LOOKUPS!H$6,0)*$FE$6+VLOOKUP($FA529,EP,LOOKUPS!H$8,0)*$FF$6+VLOOKUP($FA529,BM,LOOKUPS!H$5,0)*$FG$6+VLOOKUP($FA529,DIV,LOOKUPS!H$7,0)*$FH$6++VLOOKUP($FA529,SIZE,LOOKUPS!H$11,0)*$FI$6)</f>
        <v>-13.4975</v>
      </c>
      <c r="FH529" s="1">
        <f>IF(ISERROR(VLOOKUP($FA529,MOM,LOOKUPS!I$12,0)*$FB$6+VLOOKUP($FA529,STREV,LOOKUPS!I$10,0)*$FC$6+VLOOKUP($FA529,LTREV,LOOKUPS!I$9,0)*$FD$6+VLOOKUP($FA529,CFP,LOOKUPS!I$6,0)*$FE$6+VLOOKUP($FA529,EP,LOOKUPS!I$8,0)*$FF$6+VLOOKUP($FA529,BM,LOOKUPS!I$5,0)*$FG$6+VLOOKUP($FA529,DIV,LOOKUPS!I$7,0)*$FH$6++VLOOKUP($FA529,SIZE,LOOKUPS!I$11,0)*$FI$6),"",VLOOKUP($FA529,MOM,LOOKUPS!I$12,0)*$FB$6+VLOOKUP($FA529,STREV,LOOKUPS!I$10,0)*$FC$6+VLOOKUP($FA529,LTREV,LOOKUPS!I$9,0)*$FD$6+VLOOKUP($FA529,CFP,LOOKUPS!I$6,0)*$FE$6+VLOOKUP($FA529,EP,LOOKUPS!I$8,0)*$FF$6+VLOOKUP($FA529,BM,LOOKUPS!I$5,0)*$FG$6+VLOOKUP($FA529,DIV,LOOKUPS!I$7,0)*$FH$6++VLOOKUP($FA529,SIZE,LOOKUPS!I$11,0)*$FI$6)</f>
        <v>-12.409200000000002</v>
      </c>
      <c r="FI529" s="1">
        <f>IF(ISERROR(VLOOKUP($FA529,MOM,LOOKUPS!J$12,0)*$FB$6+VLOOKUP($FA529,STREV,LOOKUPS!J$10,0)*$FC$6+VLOOKUP($FA529,LTREV,LOOKUPS!J$9,0)*$FD$6+VLOOKUP($FA529,CFP,LOOKUPS!J$6,0)*$FE$6+VLOOKUP($FA529,EP,LOOKUPS!J$8,0)*$FF$6+VLOOKUP($FA529,BM,LOOKUPS!J$5,0)*$FG$6+VLOOKUP($FA529,DIV,LOOKUPS!J$7,0)*$FH$6++VLOOKUP($FA529,SIZE,LOOKUPS!J$11,0)*$FI$6),"",VLOOKUP($FA529,MOM,LOOKUPS!J$12,0)*$FB$6+VLOOKUP($FA529,STREV,LOOKUPS!J$10,0)*$FC$6+VLOOKUP($FA529,LTREV,LOOKUPS!J$9,0)*$FD$6+VLOOKUP($FA529,CFP,LOOKUPS!J$6,0)*$FE$6+VLOOKUP($FA529,EP,LOOKUPS!J$8,0)*$FF$6+VLOOKUP($FA529,BM,LOOKUPS!J$5,0)*$FG$6+VLOOKUP($FA529,DIV,LOOKUPS!J$7,0)*$FH$6++VLOOKUP($FA529,SIZE,LOOKUPS!J$11,0)*$FI$6)</f>
        <v>-14.281100000000002</v>
      </c>
      <c r="FJ529" s="1">
        <f>IF(ISERROR(VLOOKUP($FA529,MOM,LOOKUPS!K$12,0)*$FB$6+VLOOKUP($FA529,STREV,LOOKUPS!K$10,0)*$FC$6+VLOOKUP($FA529,LTREV,LOOKUPS!K$9,0)*$FD$6+VLOOKUP($FA529,CFP,LOOKUPS!K$6,0)*$FE$6+VLOOKUP($FA529,EP,LOOKUPS!K$8,0)*$FF$6+VLOOKUP($FA529,BM,LOOKUPS!K$5,0)*$FG$6+VLOOKUP($FA529,DIV,LOOKUPS!K$7,0)*$FH$6++VLOOKUP($FA529,SIZE,LOOKUPS!K$11,0)*$FI$6),"",VLOOKUP($FA529,MOM,LOOKUPS!K$12,0)*$FB$6+VLOOKUP($FA529,STREV,LOOKUPS!K$10,0)*$FC$6+VLOOKUP($FA529,LTREV,LOOKUPS!K$9,0)*$FD$6+VLOOKUP($FA529,CFP,LOOKUPS!K$6,0)*$FE$6+VLOOKUP($FA529,EP,LOOKUPS!K$8,0)*$FF$6+VLOOKUP($FA529,BM,LOOKUPS!K$5,0)*$FG$6+VLOOKUP($FA529,DIV,LOOKUPS!K$7,0)*$FH$6++VLOOKUP($FA529,SIZE,LOOKUPS!K$11,0)*$FI$6)</f>
        <v>-14.816700000000001</v>
      </c>
      <c r="FK529" s="1">
        <f>IF(ISERROR(VLOOKUP($FA529,MOM,LOOKUPS!L$12,0)*$FB$6+VLOOKUP($FA529,STREV,LOOKUPS!L$10,0)*$FC$6+VLOOKUP($FA529,LTREV,LOOKUPS!L$9,0)*$FD$6+VLOOKUP($FA529,CFP,LOOKUPS!L$6,0)*$FE$6+VLOOKUP($FA529,EP,LOOKUPS!L$8,0)*$FF$6+VLOOKUP($FA529,BM,LOOKUPS!L$5,0)*$FG$6+VLOOKUP($FA529,DIV,LOOKUPS!L$7,0)*$FH$6++VLOOKUP($FA529,SIZE,LOOKUPS!L$11,0)*$FI$6),"",VLOOKUP($FA529,MOM,LOOKUPS!L$12,0)*$FB$6+VLOOKUP($FA529,STREV,LOOKUPS!L$10,0)*$FC$6+VLOOKUP($FA529,LTREV,LOOKUPS!L$9,0)*$FD$6+VLOOKUP($FA529,CFP,LOOKUPS!L$6,0)*$FE$6+VLOOKUP($FA529,EP,LOOKUPS!L$8,0)*$FF$6+VLOOKUP($FA529,BM,LOOKUPS!L$5,0)*$FG$6+VLOOKUP($FA529,DIV,LOOKUPS!L$7,0)*$FH$6++VLOOKUP($FA529,SIZE,LOOKUPS!L$11,0)*$FI$6)</f>
        <v>-16.6539</v>
      </c>
    </row>
    <row r="530" spans="1:167" x14ac:dyDescent="0.3">
      <c r="A530" s="1">
        <v>197005</v>
      </c>
      <c r="B530" s="1">
        <v>-7.75</v>
      </c>
      <c r="C530" s="1">
        <v>-9.44</v>
      </c>
      <c r="D530" s="1">
        <v>-8.86</v>
      </c>
      <c r="E530" s="1">
        <v>-8.94</v>
      </c>
      <c r="F530" s="1">
        <v>-10.7</v>
      </c>
      <c r="G530" s="1">
        <v>-9.44</v>
      </c>
      <c r="H530" s="1">
        <v>-8.14</v>
      </c>
      <c r="I530" s="1">
        <v>-9.77</v>
      </c>
      <c r="J530" s="1">
        <v>-9.19</v>
      </c>
      <c r="K530" s="1">
        <v>-9.5399999999999991</v>
      </c>
      <c r="M530" s="1">
        <v>196906</v>
      </c>
      <c r="N530" s="1">
        <v>-13.31</v>
      </c>
      <c r="O530" s="1">
        <v>-11.49</v>
      </c>
      <c r="P530" s="1">
        <v>-11.28</v>
      </c>
      <c r="Q530" s="1">
        <v>-9.49</v>
      </c>
      <c r="R530" s="1">
        <v>-9.0299999999999994</v>
      </c>
      <c r="S530" s="1">
        <v>-9.7200000000000006</v>
      </c>
      <c r="T530" s="1">
        <v>-10.35</v>
      </c>
      <c r="U530" s="1">
        <v>-10.42</v>
      </c>
      <c r="V530" s="1">
        <v>-12.3</v>
      </c>
      <c r="W530" s="1">
        <v>-13.44</v>
      </c>
      <c r="Y530" s="1">
        <v>197405</v>
      </c>
      <c r="Z530" s="1">
        <v>-8.52</v>
      </c>
      <c r="AA530" s="1">
        <v>-7.38</v>
      </c>
      <c r="AB530" s="1">
        <v>-8.01</v>
      </c>
      <c r="AC530" s="1">
        <v>-6.99</v>
      </c>
      <c r="AD530" s="1">
        <v>-7.23</v>
      </c>
      <c r="AE530" s="1">
        <v>-5.92</v>
      </c>
      <c r="AF530" s="1">
        <v>-7.11</v>
      </c>
      <c r="AG530" s="1">
        <v>-5.43</v>
      </c>
      <c r="AH530" s="1">
        <v>-6.32</v>
      </c>
      <c r="AI530" s="1">
        <v>-5.0199999999999996</v>
      </c>
      <c r="AK530">
        <v>199411</v>
      </c>
      <c r="AL530">
        <v>-5.93</v>
      </c>
      <c r="AM530">
        <v>-4.21</v>
      </c>
      <c r="AN530">
        <v>-3.64</v>
      </c>
      <c r="AO530">
        <v>-3.31</v>
      </c>
      <c r="AP530">
        <v>-4.87</v>
      </c>
      <c r="AQ530">
        <v>-3.51</v>
      </c>
      <c r="AR530">
        <v>-3.29</v>
      </c>
      <c r="AS530">
        <v>-3.35</v>
      </c>
      <c r="AT530">
        <v>-3.2</v>
      </c>
      <c r="AU530">
        <v>-5.1100000000000003</v>
      </c>
      <c r="AV530">
        <v>-4.54</v>
      </c>
      <c r="AW530">
        <v>-2.2999999999999998</v>
      </c>
      <c r="AX530">
        <v>-4.96</v>
      </c>
      <c r="AY530">
        <v>-3.39</v>
      </c>
      <c r="AZ530">
        <v>-3.19</v>
      </c>
      <c r="BA530">
        <v>-3.13</v>
      </c>
      <c r="BB530">
        <v>-3.62</v>
      </c>
      <c r="BC530">
        <v>-3.49</v>
      </c>
      <c r="BD530">
        <v>-2.98</v>
      </c>
      <c r="BF530" s="1">
        <v>199411</v>
      </c>
      <c r="BG530" s="1">
        <v>-5.75</v>
      </c>
      <c r="BH530" s="1">
        <v>-4.32</v>
      </c>
      <c r="BI530" s="1">
        <v>-3.35</v>
      </c>
      <c r="BJ530" s="1">
        <v>-3.41</v>
      </c>
      <c r="BK530" s="1">
        <v>-4.5</v>
      </c>
      <c r="BL530" s="1">
        <v>-4.16</v>
      </c>
      <c r="BM530" s="1">
        <v>-3.5</v>
      </c>
      <c r="BN530" s="1">
        <v>-2.58</v>
      </c>
      <c r="BO530" s="1">
        <v>-3.52</v>
      </c>
      <c r="BP530" s="1">
        <v>-4.67</v>
      </c>
      <c r="BQ530" s="1">
        <v>-4.28</v>
      </c>
      <c r="BR530" s="1">
        <v>-3.83</v>
      </c>
      <c r="BS530" s="1">
        <v>-4.57</v>
      </c>
      <c r="BT530" s="1">
        <v>-3.3</v>
      </c>
      <c r="BU530" s="1">
        <v>-3.69</v>
      </c>
      <c r="BV530" s="1">
        <v>-1.96</v>
      </c>
      <c r="BW530" s="1">
        <v>-3.13</v>
      </c>
      <c r="BX530" s="1">
        <v>-2.92</v>
      </c>
      <c r="BY530" s="1">
        <v>-4</v>
      </c>
      <c r="CA530" s="1">
        <v>196911</v>
      </c>
      <c r="CB530" s="1">
        <v>-8.4</v>
      </c>
      <c r="CC530" s="1">
        <v>-5.78</v>
      </c>
      <c r="CD530" s="1">
        <v>-5.25</v>
      </c>
      <c r="CE530" s="1">
        <v>-6.21</v>
      </c>
      <c r="CF530" s="1">
        <v>-5.8</v>
      </c>
      <c r="CG530" s="1">
        <v>-6</v>
      </c>
      <c r="CH530" s="1">
        <v>-4.83</v>
      </c>
      <c r="CI530" s="1">
        <v>-5.76</v>
      </c>
      <c r="CJ530" s="1">
        <v>-6</v>
      </c>
      <c r="CK530" s="1">
        <v>-5.46</v>
      </c>
      <c r="CL530" s="1">
        <v>-6.26</v>
      </c>
      <c r="CM530" s="1">
        <v>-5.75</v>
      </c>
      <c r="CN530" s="1">
        <v>-6.24</v>
      </c>
      <c r="CO530" s="1">
        <v>-4.34</v>
      </c>
      <c r="CP530" s="1">
        <v>-5.33</v>
      </c>
      <c r="CQ530" s="1">
        <v>-4.87</v>
      </c>
      <c r="CR530" s="1">
        <v>-6.67</v>
      </c>
      <c r="CS530" s="1">
        <v>-5.72</v>
      </c>
      <c r="CT530" s="1">
        <v>-6.28</v>
      </c>
      <c r="CV530" s="1">
        <v>197011</v>
      </c>
      <c r="CW530" s="1">
        <v>-4.47</v>
      </c>
      <c r="CX530" s="1">
        <v>1.93</v>
      </c>
      <c r="CY530" s="1">
        <v>2.08</v>
      </c>
      <c r="CZ530" s="1">
        <v>4.03</v>
      </c>
      <c r="DA530" s="1">
        <v>2.14</v>
      </c>
      <c r="DB530" s="1">
        <v>1.1000000000000001</v>
      </c>
      <c r="DC530" s="1">
        <v>2.33</v>
      </c>
      <c r="DD530" s="1">
        <v>3.55</v>
      </c>
      <c r="DE530" s="1">
        <v>3.96</v>
      </c>
      <c r="DF530" s="1">
        <v>3.06</v>
      </c>
      <c r="DG530" s="1">
        <v>1.29</v>
      </c>
      <c r="DH530" s="1">
        <v>1.47</v>
      </c>
      <c r="DI530" s="1">
        <v>0.72</v>
      </c>
      <c r="DJ530" s="1">
        <v>2.37</v>
      </c>
      <c r="DK530" s="1">
        <v>2.2999999999999998</v>
      </c>
      <c r="DL530" s="1">
        <v>2.99</v>
      </c>
      <c r="DM530" s="1">
        <v>4.18</v>
      </c>
      <c r="DN530" s="1">
        <v>4.97</v>
      </c>
      <c r="DO530" s="1">
        <v>3</v>
      </c>
      <c r="DQ530" s="1">
        <v>196911</v>
      </c>
      <c r="DR530" s="1">
        <v>-99.99</v>
      </c>
      <c r="DS530" s="1">
        <v>-6.82</v>
      </c>
      <c r="DT530" s="1">
        <v>-4.58</v>
      </c>
      <c r="DU530" s="1">
        <v>-3.53</v>
      </c>
      <c r="DV530" s="1">
        <v>-7.18</v>
      </c>
      <c r="DW530" s="1">
        <v>-4.57</v>
      </c>
      <c r="DX530" s="1">
        <v>-5.01</v>
      </c>
      <c r="DY530" s="1">
        <v>-3.94</v>
      </c>
      <c r="DZ530" s="1">
        <v>-3.39</v>
      </c>
      <c r="EA530" s="1">
        <v>-7.32</v>
      </c>
      <c r="EB530" s="1">
        <v>-6.69</v>
      </c>
      <c r="EC530" s="1">
        <v>-4.87</v>
      </c>
      <c r="ED530" s="1">
        <v>-4.24</v>
      </c>
      <c r="EE530" s="1">
        <v>-5.46</v>
      </c>
      <c r="EF530" s="1">
        <v>-4.54</v>
      </c>
      <c r="EG530" s="1">
        <v>-4.07</v>
      </c>
      <c r="EH530" s="1">
        <v>-3.8</v>
      </c>
      <c r="EI530" s="1">
        <v>-3.46</v>
      </c>
      <c r="EJ530" s="1">
        <v>-3.32</v>
      </c>
      <c r="EL530">
        <v>196911</v>
      </c>
      <c r="EM530">
        <v>-3.79</v>
      </c>
      <c r="EN530">
        <v>-2.54</v>
      </c>
      <c r="EO530">
        <v>-1.1499999999999999</v>
      </c>
      <c r="EP530">
        <v>0.52</v>
      </c>
      <c r="ER530" s="1">
        <v>197005</v>
      </c>
      <c r="ES530" s="1">
        <v>-2.73</v>
      </c>
      <c r="EU530" s="1">
        <v>196906</v>
      </c>
      <c r="EV530" s="1">
        <v>-0.13</v>
      </c>
      <c r="EX530" s="1">
        <v>197405</v>
      </c>
      <c r="EY530" s="1">
        <v>-3</v>
      </c>
      <c r="FA530" s="1">
        <v>197005</v>
      </c>
      <c r="FB530" s="1">
        <f>IF(ISERROR(VLOOKUP($FA530,MOM,LOOKUPS!C$12,0)*$FB$6+VLOOKUP($FA530,STREV,LOOKUPS!C$10,0)*$FC$6+VLOOKUP($FA530,LTREV,LOOKUPS!C$9,0)*$FD$6+VLOOKUP($FA530,CFP,LOOKUPS!C$6,0)*$FE$6+VLOOKUP($FA530,EP,LOOKUPS!C$8,0)*$FF$6+VLOOKUP($FA530,BM,LOOKUPS!C$5,0)*$FG$6+VLOOKUP($FA530,DIV,LOOKUPS!C$7,0)*$FH$6++VLOOKUP($FA530,SIZE,LOOKUPS!C$11,0)*$FI$6),"",VLOOKUP($FA530,MOM,LOOKUPS!C$12,0)*$FB$6+VLOOKUP($FA530,STREV,LOOKUPS!C$10,0)*$FC$6+VLOOKUP($FA530,LTREV,LOOKUPS!C$9,0)*$FD$6+VLOOKUP($FA530,CFP,LOOKUPS!C$6,0)*$FE$6+VLOOKUP($FA530,EP,LOOKUPS!C$8,0)*$FF$6+VLOOKUP($FA530,BM,LOOKUPS!C$5,0)*$FG$6+VLOOKUP($FA530,DIV,LOOKUPS!C$7,0)*$FH$6++VLOOKUP($FA530,SIZE,LOOKUPS!C$11,0)*$FI$6)</f>
        <v>-8.7360000000000007</v>
      </c>
      <c r="FC530" s="1">
        <f>IF(ISERROR(VLOOKUP($FA530,MOM,LOOKUPS!D$12,0)*$FB$6+VLOOKUP($FA530,STREV,LOOKUPS!D$10,0)*$FC$6+VLOOKUP($FA530,LTREV,LOOKUPS!D$9,0)*$FD$6+VLOOKUP($FA530,CFP,LOOKUPS!D$6,0)*$FE$6+VLOOKUP($FA530,EP,LOOKUPS!D$8,0)*$FF$6+VLOOKUP($FA530,BM,LOOKUPS!D$5,0)*$FG$6+VLOOKUP($FA530,DIV,LOOKUPS!D$7,0)*$FH$6++VLOOKUP($FA530,SIZE,LOOKUPS!D$11,0)*$FI$6),"",VLOOKUP($FA530,MOM,LOOKUPS!D$12,0)*$FB$6+VLOOKUP($FA530,STREV,LOOKUPS!D$10,0)*$FC$6+VLOOKUP($FA530,LTREV,LOOKUPS!D$9,0)*$FD$6+VLOOKUP($FA530,CFP,LOOKUPS!D$6,0)*$FE$6+VLOOKUP($FA530,EP,LOOKUPS!D$8,0)*$FF$6+VLOOKUP($FA530,BM,LOOKUPS!D$5,0)*$FG$6+VLOOKUP($FA530,DIV,LOOKUPS!D$7,0)*$FH$6++VLOOKUP($FA530,SIZE,LOOKUPS!D$11,0)*$FI$6)</f>
        <v>-9.0838000000000001</v>
      </c>
      <c r="FD530" s="1">
        <f>IF(ISERROR(VLOOKUP($FA530,MOM,LOOKUPS!E$12,0)*$FB$6+VLOOKUP($FA530,STREV,LOOKUPS!E$10,0)*$FC$6+VLOOKUP($FA530,LTREV,LOOKUPS!E$9,0)*$FD$6+VLOOKUP($FA530,CFP,LOOKUPS!E$6,0)*$FE$6+VLOOKUP($FA530,EP,LOOKUPS!E$8,0)*$FF$6+VLOOKUP($FA530,BM,LOOKUPS!E$5,0)*$FG$6+VLOOKUP($FA530,DIV,LOOKUPS!E$7,0)*$FH$6++VLOOKUP($FA530,SIZE,LOOKUPS!E$11,0)*$FI$6),"",VLOOKUP($FA530,MOM,LOOKUPS!E$12,0)*$FB$6+VLOOKUP($FA530,STREV,LOOKUPS!E$10,0)*$FC$6+VLOOKUP($FA530,LTREV,LOOKUPS!E$9,0)*$FD$6+VLOOKUP($FA530,CFP,LOOKUPS!E$6,0)*$FE$6+VLOOKUP($FA530,EP,LOOKUPS!E$8,0)*$FF$6+VLOOKUP($FA530,BM,LOOKUPS!E$5,0)*$FG$6+VLOOKUP($FA530,DIV,LOOKUPS!E$7,0)*$FH$6++VLOOKUP($FA530,SIZE,LOOKUPS!E$11,0)*$FI$6)</f>
        <v>-8.7262000000000004</v>
      </c>
      <c r="FE530" s="1">
        <f>IF(ISERROR(VLOOKUP($FA530,MOM,LOOKUPS!F$12,0)*$FB$6+VLOOKUP($FA530,STREV,LOOKUPS!F$10,0)*$FC$6+VLOOKUP($FA530,LTREV,LOOKUPS!F$9,0)*$FD$6+VLOOKUP($FA530,CFP,LOOKUPS!F$6,0)*$FE$6+VLOOKUP($FA530,EP,LOOKUPS!F$8,0)*$FF$6+VLOOKUP($FA530,BM,LOOKUPS!F$5,0)*$FG$6+VLOOKUP($FA530,DIV,LOOKUPS!F$7,0)*$FH$6++VLOOKUP($FA530,SIZE,LOOKUPS!F$11,0)*$FI$6),"",VLOOKUP($FA530,MOM,LOOKUPS!F$12,0)*$FB$6+VLOOKUP($FA530,STREV,LOOKUPS!F$10,0)*$FC$6+VLOOKUP($FA530,LTREV,LOOKUPS!F$9,0)*$FD$6+VLOOKUP($FA530,CFP,LOOKUPS!F$6,0)*$FE$6+VLOOKUP($FA530,EP,LOOKUPS!F$8,0)*$FF$6+VLOOKUP($FA530,BM,LOOKUPS!F$5,0)*$FG$6+VLOOKUP($FA530,DIV,LOOKUPS!F$7,0)*$FH$6++VLOOKUP($FA530,SIZE,LOOKUPS!F$11,0)*$FI$6)</f>
        <v>-9.0946999999999996</v>
      </c>
      <c r="FF530" s="1">
        <f>IF(ISERROR(VLOOKUP($FA530,MOM,LOOKUPS!G$12,0)*$FB$6+VLOOKUP($FA530,STREV,LOOKUPS!G$10,0)*$FC$6+VLOOKUP($FA530,LTREV,LOOKUPS!G$9,0)*$FD$6+VLOOKUP($FA530,CFP,LOOKUPS!G$6,0)*$FE$6+VLOOKUP($FA530,EP,LOOKUPS!G$8,0)*$FF$6+VLOOKUP($FA530,BM,LOOKUPS!G$5,0)*$FG$6+VLOOKUP($FA530,DIV,LOOKUPS!G$7,0)*$FH$6++VLOOKUP($FA530,SIZE,LOOKUPS!G$11,0)*$FI$6),"",VLOOKUP($FA530,MOM,LOOKUPS!G$12,0)*$FB$6+VLOOKUP($FA530,STREV,LOOKUPS!G$10,0)*$FC$6+VLOOKUP($FA530,LTREV,LOOKUPS!G$9,0)*$FD$6+VLOOKUP($FA530,CFP,LOOKUPS!G$6,0)*$FE$6+VLOOKUP($FA530,EP,LOOKUPS!G$8,0)*$FF$6+VLOOKUP($FA530,BM,LOOKUPS!G$5,0)*$FG$6+VLOOKUP($FA530,DIV,LOOKUPS!G$7,0)*$FH$6++VLOOKUP($FA530,SIZE,LOOKUPS!G$11,0)*$FI$6)</f>
        <v>-9.7881999999999998</v>
      </c>
      <c r="FG530" s="1">
        <f>IF(ISERROR(VLOOKUP($FA530,MOM,LOOKUPS!H$12,0)*$FB$6+VLOOKUP($FA530,STREV,LOOKUPS!H$10,0)*$FC$6+VLOOKUP($FA530,LTREV,LOOKUPS!H$9,0)*$FD$6+VLOOKUP($FA530,CFP,LOOKUPS!H$6,0)*$FE$6+VLOOKUP($FA530,EP,LOOKUPS!H$8,0)*$FF$6+VLOOKUP($FA530,BM,LOOKUPS!H$5,0)*$FG$6+VLOOKUP($FA530,DIV,LOOKUPS!H$7,0)*$FH$6++VLOOKUP($FA530,SIZE,LOOKUPS!H$11,0)*$FI$6),"",VLOOKUP($FA530,MOM,LOOKUPS!H$12,0)*$FB$6+VLOOKUP($FA530,STREV,LOOKUPS!H$10,0)*$FC$6+VLOOKUP($FA530,LTREV,LOOKUPS!H$9,0)*$FD$6+VLOOKUP($FA530,CFP,LOOKUPS!H$6,0)*$FE$6+VLOOKUP($FA530,EP,LOOKUPS!H$8,0)*$FF$6+VLOOKUP($FA530,BM,LOOKUPS!H$5,0)*$FG$6+VLOOKUP($FA530,DIV,LOOKUPS!H$7,0)*$FH$6++VLOOKUP($FA530,SIZE,LOOKUPS!H$11,0)*$FI$6)</f>
        <v>-9.3534000000000006</v>
      </c>
      <c r="FH530" s="1">
        <f>IF(ISERROR(VLOOKUP($FA530,MOM,LOOKUPS!I$12,0)*$FB$6+VLOOKUP($FA530,STREV,LOOKUPS!I$10,0)*$FC$6+VLOOKUP($FA530,LTREV,LOOKUPS!I$9,0)*$FD$6+VLOOKUP($FA530,CFP,LOOKUPS!I$6,0)*$FE$6+VLOOKUP($FA530,EP,LOOKUPS!I$8,0)*$FF$6+VLOOKUP($FA530,BM,LOOKUPS!I$5,0)*$FG$6+VLOOKUP($FA530,DIV,LOOKUPS!I$7,0)*$FH$6++VLOOKUP($FA530,SIZE,LOOKUPS!I$11,0)*$FI$6),"",VLOOKUP($FA530,MOM,LOOKUPS!I$12,0)*$FB$6+VLOOKUP($FA530,STREV,LOOKUPS!I$10,0)*$FC$6+VLOOKUP($FA530,LTREV,LOOKUPS!I$9,0)*$FD$6+VLOOKUP($FA530,CFP,LOOKUPS!I$6,0)*$FE$6+VLOOKUP($FA530,EP,LOOKUPS!I$8,0)*$FF$6+VLOOKUP($FA530,BM,LOOKUPS!I$5,0)*$FG$6+VLOOKUP($FA530,DIV,LOOKUPS!I$7,0)*$FH$6++VLOOKUP($FA530,SIZE,LOOKUPS!I$11,0)*$FI$6)</f>
        <v>-8.35</v>
      </c>
      <c r="FI530" s="1">
        <f>IF(ISERROR(VLOOKUP($FA530,MOM,LOOKUPS!J$12,0)*$FB$6+VLOOKUP($FA530,STREV,LOOKUPS!J$10,0)*$FC$6+VLOOKUP($FA530,LTREV,LOOKUPS!J$9,0)*$FD$6+VLOOKUP($FA530,CFP,LOOKUPS!J$6,0)*$FE$6+VLOOKUP($FA530,EP,LOOKUPS!J$8,0)*$FF$6+VLOOKUP($FA530,BM,LOOKUPS!J$5,0)*$FG$6+VLOOKUP($FA530,DIV,LOOKUPS!J$7,0)*$FH$6++VLOOKUP($FA530,SIZE,LOOKUPS!J$11,0)*$FI$6),"",VLOOKUP($FA530,MOM,LOOKUPS!J$12,0)*$FB$6+VLOOKUP($FA530,STREV,LOOKUPS!J$10,0)*$FC$6+VLOOKUP($FA530,LTREV,LOOKUPS!J$9,0)*$FD$6+VLOOKUP($FA530,CFP,LOOKUPS!J$6,0)*$FE$6+VLOOKUP($FA530,EP,LOOKUPS!J$8,0)*$FF$6+VLOOKUP($FA530,BM,LOOKUPS!J$5,0)*$FG$6+VLOOKUP($FA530,DIV,LOOKUPS!J$7,0)*$FH$6++VLOOKUP($FA530,SIZE,LOOKUPS!J$11,0)*$FI$6)</f>
        <v>-9.1289000000000016</v>
      </c>
      <c r="FJ530" s="1">
        <f>IF(ISERROR(VLOOKUP($FA530,MOM,LOOKUPS!K$12,0)*$FB$6+VLOOKUP($FA530,STREV,LOOKUPS!K$10,0)*$FC$6+VLOOKUP($FA530,LTREV,LOOKUPS!K$9,0)*$FD$6+VLOOKUP($FA530,CFP,LOOKUPS!K$6,0)*$FE$6+VLOOKUP($FA530,EP,LOOKUPS!K$8,0)*$FF$6+VLOOKUP($FA530,BM,LOOKUPS!K$5,0)*$FG$6+VLOOKUP($FA530,DIV,LOOKUPS!K$7,0)*$FH$6++VLOOKUP($FA530,SIZE,LOOKUPS!K$11,0)*$FI$6),"",VLOOKUP($FA530,MOM,LOOKUPS!K$12,0)*$FB$6+VLOOKUP($FA530,STREV,LOOKUPS!K$10,0)*$FC$6+VLOOKUP($FA530,LTREV,LOOKUPS!K$9,0)*$FD$6+VLOOKUP($FA530,CFP,LOOKUPS!K$6,0)*$FE$6+VLOOKUP($FA530,EP,LOOKUPS!K$8,0)*$FF$6+VLOOKUP($FA530,BM,LOOKUPS!K$5,0)*$FG$6+VLOOKUP($FA530,DIV,LOOKUPS!K$7,0)*$FH$6++VLOOKUP($FA530,SIZE,LOOKUPS!K$11,0)*$FI$6)</f>
        <v>-9.1423000000000005</v>
      </c>
      <c r="FK530" s="1">
        <f>IF(ISERROR(VLOOKUP($FA530,MOM,LOOKUPS!L$12,0)*$FB$6+VLOOKUP($FA530,STREV,LOOKUPS!L$10,0)*$FC$6+VLOOKUP($FA530,LTREV,LOOKUPS!L$9,0)*$FD$6+VLOOKUP($FA530,CFP,LOOKUPS!L$6,0)*$FE$6+VLOOKUP($FA530,EP,LOOKUPS!L$8,0)*$FF$6+VLOOKUP($FA530,BM,LOOKUPS!L$5,0)*$FG$6+VLOOKUP($FA530,DIV,LOOKUPS!L$7,0)*$FH$6++VLOOKUP($FA530,SIZE,LOOKUPS!L$11,0)*$FI$6),"",VLOOKUP($FA530,MOM,LOOKUPS!L$12,0)*$FB$6+VLOOKUP($FA530,STREV,LOOKUPS!L$10,0)*$FC$6+VLOOKUP($FA530,LTREV,LOOKUPS!L$9,0)*$FD$6+VLOOKUP($FA530,CFP,LOOKUPS!L$6,0)*$FE$6+VLOOKUP($FA530,EP,LOOKUPS!L$8,0)*$FF$6+VLOOKUP($FA530,BM,LOOKUPS!L$5,0)*$FG$6+VLOOKUP($FA530,DIV,LOOKUPS!L$7,0)*$FH$6++VLOOKUP($FA530,SIZE,LOOKUPS!L$11,0)*$FI$6)</f>
        <v>-9.165499999999998</v>
      </c>
    </row>
    <row r="531" spans="1:167" x14ac:dyDescent="0.3">
      <c r="A531" s="1">
        <v>197006</v>
      </c>
      <c r="B531" s="1">
        <v>-11.92</v>
      </c>
      <c r="C531" s="1">
        <v>-10.88</v>
      </c>
      <c r="D531" s="1">
        <v>-9.14</v>
      </c>
      <c r="E531" s="1">
        <v>-6.49</v>
      </c>
      <c r="F531" s="1">
        <v>-6.44</v>
      </c>
      <c r="G531" s="1">
        <v>-6.65</v>
      </c>
      <c r="H531" s="1">
        <v>-5.58</v>
      </c>
      <c r="I531" s="1">
        <v>-4.57</v>
      </c>
      <c r="J531" s="1">
        <v>-2.17</v>
      </c>
      <c r="K531" s="1">
        <v>-1.94</v>
      </c>
      <c r="M531" s="1">
        <v>196907</v>
      </c>
      <c r="N531" s="1">
        <v>-11.14</v>
      </c>
      <c r="O531" s="1">
        <v>-10.44</v>
      </c>
      <c r="P531" s="1">
        <v>-10.38</v>
      </c>
      <c r="Q531" s="1">
        <v>-9.83</v>
      </c>
      <c r="R531" s="1">
        <v>-8.61</v>
      </c>
      <c r="S531" s="1">
        <v>-8.58</v>
      </c>
      <c r="T531" s="1">
        <v>-8.27</v>
      </c>
      <c r="U531" s="1">
        <v>-7.43</v>
      </c>
      <c r="V531" s="1">
        <v>-8.1300000000000008</v>
      </c>
      <c r="W531" s="1">
        <v>-9.57</v>
      </c>
      <c r="Y531" s="1">
        <v>197406</v>
      </c>
      <c r="Z531" s="1">
        <v>-2.4700000000000002</v>
      </c>
      <c r="AA531" s="1">
        <v>-2.83</v>
      </c>
      <c r="AB531" s="1">
        <v>-3.18</v>
      </c>
      <c r="AC531" s="1">
        <v>-3.12</v>
      </c>
      <c r="AD531" s="1">
        <v>-1.31</v>
      </c>
      <c r="AE531" s="1">
        <v>-3.46</v>
      </c>
      <c r="AF531" s="1">
        <v>-1.98</v>
      </c>
      <c r="AG531" s="1">
        <v>-3.1</v>
      </c>
      <c r="AH531" s="1">
        <v>-1.84</v>
      </c>
      <c r="AI531" s="1">
        <v>-0.83</v>
      </c>
      <c r="AK531">
        <v>199412</v>
      </c>
      <c r="AL531">
        <v>-4.22</v>
      </c>
      <c r="AM531">
        <v>-0.64</v>
      </c>
      <c r="AN531">
        <v>0.65</v>
      </c>
      <c r="AO531">
        <v>-0.66</v>
      </c>
      <c r="AP531">
        <v>-1.1399999999999999</v>
      </c>
      <c r="AQ531">
        <v>1.23</v>
      </c>
      <c r="AR531">
        <v>0.52</v>
      </c>
      <c r="AS531">
        <v>-0.06</v>
      </c>
      <c r="AT531">
        <v>-0.9</v>
      </c>
      <c r="AU531">
        <v>-1.37</v>
      </c>
      <c r="AV531">
        <v>-0.82</v>
      </c>
      <c r="AW531">
        <v>0.8</v>
      </c>
      <c r="AX531">
        <v>1.74</v>
      </c>
      <c r="AY531">
        <v>0.56000000000000005</v>
      </c>
      <c r="AZ531">
        <v>0.49</v>
      </c>
      <c r="BA531">
        <v>-0.1</v>
      </c>
      <c r="BB531">
        <v>-0.01</v>
      </c>
      <c r="BC531">
        <v>-0.65</v>
      </c>
      <c r="BD531">
        <v>-1.08</v>
      </c>
      <c r="BF531" s="1">
        <v>199412</v>
      </c>
      <c r="BG531" s="1">
        <v>-3.76</v>
      </c>
      <c r="BH531" s="1">
        <v>-0.66</v>
      </c>
      <c r="BI531" s="1">
        <v>0.63</v>
      </c>
      <c r="BJ531" s="1">
        <v>-0.42</v>
      </c>
      <c r="BK531" s="1">
        <v>-0.87</v>
      </c>
      <c r="BL531" s="1">
        <v>0.93</v>
      </c>
      <c r="BM531" s="1">
        <v>7.0000000000000007E-2</v>
      </c>
      <c r="BN531" s="1">
        <v>0.08</v>
      </c>
      <c r="BO531" s="1">
        <v>-0.54</v>
      </c>
      <c r="BP531" s="1">
        <v>-1.27</v>
      </c>
      <c r="BQ531" s="1">
        <v>-0.37</v>
      </c>
      <c r="BR531" s="1">
        <v>-0.05</v>
      </c>
      <c r="BS531" s="1">
        <v>2.13</v>
      </c>
      <c r="BT531" s="1">
        <v>0.26</v>
      </c>
      <c r="BU531" s="1">
        <v>-0.11</v>
      </c>
      <c r="BV531" s="1">
        <v>0.28999999999999998</v>
      </c>
      <c r="BW531" s="1">
        <v>-0.11</v>
      </c>
      <c r="BX531" s="1">
        <v>-0.95</v>
      </c>
      <c r="BY531" s="1">
        <v>-0.21</v>
      </c>
      <c r="CA531" s="1">
        <v>196912</v>
      </c>
      <c r="CB531" s="1">
        <v>-15.66</v>
      </c>
      <c r="CC531" s="1">
        <v>-6.68</v>
      </c>
      <c r="CD531" s="1">
        <v>-5.96</v>
      </c>
      <c r="CE531" s="1">
        <v>-6.86</v>
      </c>
      <c r="CF531" s="1">
        <v>-6.65</v>
      </c>
      <c r="CG531" s="1">
        <v>-6.71</v>
      </c>
      <c r="CH531" s="1">
        <v>-5.38</v>
      </c>
      <c r="CI531" s="1">
        <v>-6.26</v>
      </c>
      <c r="CJ531" s="1">
        <v>-7.16</v>
      </c>
      <c r="CK531" s="1">
        <v>-6.2</v>
      </c>
      <c r="CL531" s="1">
        <v>-7.26</v>
      </c>
      <c r="CM531" s="1">
        <v>-6.75</v>
      </c>
      <c r="CN531" s="1">
        <v>-6.67</v>
      </c>
      <c r="CO531" s="1">
        <v>-5.37</v>
      </c>
      <c r="CP531" s="1">
        <v>-5.39</v>
      </c>
      <c r="CQ531" s="1">
        <v>-6.29</v>
      </c>
      <c r="CR531" s="1">
        <v>-6.22</v>
      </c>
      <c r="CS531" s="1">
        <v>-6.12</v>
      </c>
      <c r="CT531" s="1">
        <v>-8.2200000000000006</v>
      </c>
      <c r="CV531" s="1">
        <v>197012</v>
      </c>
      <c r="CW531" s="1">
        <v>5.0199999999999996</v>
      </c>
      <c r="CX531" s="1">
        <v>8.5</v>
      </c>
      <c r="CY531" s="1">
        <v>10.07</v>
      </c>
      <c r="CZ531" s="1">
        <v>10.29</v>
      </c>
      <c r="DA531" s="1">
        <v>8.6199999999999992</v>
      </c>
      <c r="DB531" s="1">
        <v>9.1199999999999992</v>
      </c>
      <c r="DC531" s="1">
        <v>10.14</v>
      </c>
      <c r="DD531" s="1">
        <v>10.09</v>
      </c>
      <c r="DE531" s="1">
        <v>10.34</v>
      </c>
      <c r="DF531" s="1">
        <v>8.18</v>
      </c>
      <c r="DG531" s="1">
        <v>9.0299999999999994</v>
      </c>
      <c r="DH531" s="1">
        <v>8.25</v>
      </c>
      <c r="DI531" s="1">
        <v>9.99</v>
      </c>
      <c r="DJ531" s="1">
        <v>10.16</v>
      </c>
      <c r="DK531" s="1">
        <v>10.119999999999999</v>
      </c>
      <c r="DL531" s="1">
        <v>10.01</v>
      </c>
      <c r="DM531" s="1">
        <v>10.18</v>
      </c>
      <c r="DN531" s="1">
        <v>9.4</v>
      </c>
      <c r="DO531" s="1">
        <v>11.22</v>
      </c>
      <c r="DQ531" s="1">
        <v>196912</v>
      </c>
      <c r="DR531" s="1">
        <v>-99.99</v>
      </c>
      <c r="DS531" s="1">
        <v>-9.64</v>
      </c>
      <c r="DT531" s="1">
        <v>-3.9</v>
      </c>
      <c r="DU531" s="1">
        <v>-2.13</v>
      </c>
      <c r="DV531" s="1">
        <v>-9.9600000000000009</v>
      </c>
      <c r="DW531" s="1">
        <v>-6.72</v>
      </c>
      <c r="DX531" s="1">
        <v>-3.93</v>
      </c>
      <c r="DY531" s="1">
        <v>-2.0499999999999998</v>
      </c>
      <c r="DZ531" s="1">
        <v>-2.13</v>
      </c>
      <c r="EA531" s="1">
        <v>-10.7</v>
      </c>
      <c r="EB531" s="1">
        <v>-7.31</v>
      </c>
      <c r="EC531" s="1">
        <v>-7.84</v>
      </c>
      <c r="ED531" s="1">
        <v>-5.47</v>
      </c>
      <c r="EE531" s="1">
        <v>-3.7</v>
      </c>
      <c r="EF531" s="1">
        <v>-4.18</v>
      </c>
      <c r="EG531" s="1">
        <v>-1.96</v>
      </c>
      <c r="EH531" s="1">
        <v>-2.14</v>
      </c>
      <c r="EI531" s="1">
        <v>-2.69</v>
      </c>
      <c r="EJ531" s="1">
        <v>-1.56</v>
      </c>
      <c r="EL531">
        <v>196912</v>
      </c>
      <c r="EM531">
        <v>-2.63</v>
      </c>
      <c r="EN531">
        <v>-3.65</v>
      </c>
      <c r="EO531">
        <v>-3</v>
      </c>
      <c r="EP531">
        <v>0.64</v>
      </c>
      <c r="ER531" s="1">
        <v>197006</v>
      </c>
      <c r="ES531" s="1">
        <v>5.78</v>
      </c>
      <c r="EU531" s="1">
        <v>196907</v>
      </c>
      <c r="EV531" s="1">
        <v>-1.85</v>
      </c>
      <c r="EX531" s="1">
        <v>197406</v>
      </c>
      <c r="EY531" s="1">
        <v>-1.75</v>
      </c>
      <c r="FA531" s="1">
        <v>197006</v>
      </c>
      <c r="FB531" s="1">
        <f>IF(ISERROR(VLOOKUP($FA531,MOM,LOOKUPS!C$12,0)*$FB$6+VLOOKUP($FA531,STREV,LOOKUPS!C$10,0)*$FC$6+VLOOKUP($FA531,LTREV,LOOKUPS!C$9,0)*$FD$6+VLOOKUP($FA531,CFP,LOOKUPS!C$6,0)*$FE$6+VLOOKUP($FA531,EP,LOOKUPS!C$8,0)*$FF$6+VLOOKUP($FA531,BM,LOOKUPS!C$5,0)*$FG$6+VLOOKUP($FA531,DIV,LOOKUPS!C$7,0)*$FH$6++VLOOKUP($FA531,SIZE,LOOKUPS!C$11,0)*$FI$6),"",VLOOKUP($FA531,MOM,LOOKUPS!C$12,0)*$FB$6+VLOOKUP($FA531,STREV,LOOKUPS!C$10,0)*$FC$6+VLOOKUP($FA531,LTREV,LOOKUPS!C$9,0)*$FD$6+VLOOKUP($FA531,CFP,LOOKUPS!C$6,0)*$FE$6+VLOOKUP($FA531,EP,LOOKUPS!C$8,0)*$FF$6+VLOOKUP($FA531,BM,LOOKUPS!C$5,0)*$FG$6+VLOOKUP($FA531,DIV,LOOKUPS!C$7,0)*$FH$6++VLOOKUP($FA531,SIZE,LOOKUPS!C$11,0)*$FI$6)</f>
        <v>-11.006</v>
      </c>
      <c r="FC531" s="1">
        <f>IF(ISERROR(VLOOKUP($FA531,MOM,LOOKUPS!D$12,0)*$FB$6+VLOOKUP($FA531,STREV,LOOKUPS!D$10,0)*$FC$6+VLOOKUP($FA531,LTREV,LOOKUPS!D$9,0)*$FD$6+VLOOKUP($FA531,CFP,LOOKUPS!D$6,0)*$FE$6+VLOOKUP($FA531,EP,LOOKUPS!D$8,0)*$FF$6+VLOOKUP($FA531,BM,LOOKUPS!D$5,0)*$FG$6+VLOOKUP($FA531,DIV,LOOKUPS!D$7,0)*$FH$6++VLOOKUP($FA531,SIZE,LOOKUPS!D$11,0)*$FI$6),"",VLOOKUP($FA531,MOM,LOOKUPS!D$12,0)*$FB$6+VLOOKUP($FA531,STREV,LOOKUPS!D$10,0)*$FC$6+VLOOKUP($FA531,LTREV,LOOKUPS!D$9,0)*$FD$6+VLOOKUP($FA531,CFP,LOOKUPS!D$6,0)*$FE$6+VLOOKUP($FA531,EP,LOOKUPS!D$8,0)*$FF$6+VLOOKUP($FA531,BM,LOOKUPS!D$5,0)*$FG$6+VLOOKUP($FA531,DIV,LOOKUPS!D$7,0)*$FH$6++VLOOKUP($FA531,SIZE,LOOKUPS!D$11,0)*$FI$6)</f>
        <v>-9.597900000000001</v>
      </c>
      <c r="FD531" s="1">
        <f>IF(ISERROR(VLOOKUP($FA531,MOM,LOOKUPS!E$12,0)*$FB$6+VLOOKUP($FA531,STREV,LOOKUPS!E$10,0)*$FC$6+VLOOKUP($FA531,LTREV,LOOKUPS!E$9,0)*$FD$6+VLOOKUP($FA531,CFP,LOOKUPS!E$6,0)*$FE$6+VLOOKUP($FA531,EP,LOOKUPS!E$8,0)*$FF$6+VLOOKUP($FA531,BM,LOOKUPS!E$5,0)*$FG$6+VLOOKUP($FA531,DIV,LOOKUPS!E$7,0)*$FH$6++VLOOKUP($FA531,SIZE,LOOKUPS!E$11,0)*$FI$6),"",VLOOKUP($FA531,MOM,LOOKUPS!E$12,0)*$FB$6+VLOOKUP($FA531,STREV,LOOKUPS!E$10,0)*$FC$6+VLOOKUP($FA531,LTREV,LOOKUPS!E$9,0)*$FD$6+VLOOKUP($FA531,CFP,LOOKUPS!E$6,0)*$FE$6+VLOOKUP($FA531,EP,LOOKUPS!E$8,0)*$FF$6+VLOOKUP($FA531,BM,LOOKUPS!E$5,0)*$FG$6+VLOOKUP($FA531,DIV,LOOKUPS!E$7,0)*$FH$6++VLOOKUP($FA531,SIZE,LOOKUPS!E$11,0)*$FI$6)</f>
        <v>-7.9266000000000005</v>
      </c>
      <c r="FE531" s="1">
        <f>IF(ISERROR(VLOOKUP($FA531,MOM,LOOKUPS!F$12,0)*$FB$6+VLOOKUP($FA531,STREV,LOOKUPS!F$10,0)*$FC$6+VLOOKUP($FA531,LTREV,LOOKUPS!F$9,0)*$FD$6+VLOOKUP($FA531,CFP,LOOKUPS!F$6,0)*$FE$6+VLOOKUP($FA531,EP,LOOKUPS!F$8,0)*$FF$6+VLOOKUP($FA531,BM,LOOKUPS!F$5,0)*$FG$6+VLOOKUP($FA531,DIV,LOOKUPS!F$7,0)*$FH$6++VLOOKUP($FA531,SIZE,LOOKUPS!F$11,0)*$FI$6),"",VLOOKUP($FA531,MOM,LOOKUPS!F$12,0)*$FB$6+VLOOKUP($FA531,STREV,LOOKUPS!F$10,0)*$FC$6+VLOOKUP($FA531,LTREV,LOOKUPS!F$9,0)*$FD$6+VLOOKUP($FA531,CFP,LOOKUPS!F$6,0)*$FE$6+VLOOKUP($FA531,EP,LOOKUPS!F$8,0)*$FF$6+VLOOKUP($FA531,BM,LOOKUPS!F$5,0)*$FG$6+VLOOKUP($FA531,DIV,LOOKUPS!F$7,0)*$FH$6++VLOOKUP($FA531,SIZE,LOOKUPS!F$11,0)*$FI$6)</f>
        <v>-7.1927000000000003</v>
      </c>
      <c r="FF531" s="1">
        <f>IF(ISERROR(VLOOKUP($FA531,MOM,LOOKUPS!G$12,0)*$FB$6+VLOOKUP($FA531,STREV,LOOKUPS!G$10,0)*$FC$6+VLOOKUP($FA531,LTREV,LOOKUPS!G$9,0)*$FD$6+VLOOKUP($FA531,CFP,LOOKUPS!G$6,0)*$FE$6+VLOOKUP($FA531,EP,LOOKUPS!G$8,0)*$FF$6+VLOOKUP($FA531,BM,LOOKUPS!G$5,0)*$FG$6+VLOOKUP($FA531,DIV,LOOKUPS!G$7,0)*$FH$6++VLOOKUP($FA531,SIZE,LOOKUPS!G$11,0)*$FI$6),"",VLOOKUP($FA531,MOM,LOOKUPS!G$12,0)*$FB$6+VLOOKUP($FA531,STREV,LOOKUPS!G$10,0)*$FC$6+VLOOKUP($FA531,LTREV,LOOKUPS!G$9,0)*$FD$6+VLOOKUP($FA531,CFP,LOOKUPS!G$6,0)*$FE$6+VLOOKUP($FA531,EP,LOOKUPS!G$8,0)*$FF$6+VLOOKUP($FA531,BM,LOOKUPS!G$5,0)*$FG$6+VLOOKUP($FA531,DIV,LOOKUPS!G$7,0)*$FH$6++VLOOKUP($FA531,SIZE,LOOKUPS!G$11,0)*$FI$6)</f>
        <v>-6.7940000000000005</v>
      </c>
      <c r="FG531" s="1">
        <f>IF(ISERROR(VLOOKUP($FA531,MOM,LOOKUPS!H$12,0)*$FB$6+VLOOKUP($FA531,STREV,LOOKUPS!H$10,0)*$FC$6+VLOOKUP($FA531,LTREV,LOOKUPS!H$9,0)*$FD$6+VLOOKUP($FA531,CFP,LOOKUPS!H$6,0)*$FE$6+VLOOKUP($FA531,EP,LOOKUPS!H$8,0)*$FF$6+VLOOKUP($FA531,BM,LOOKUPS!H$5,0)*$FG$6+VLOOKUP($FA531,DIV,LOOKUPS!H$7,0)*$FH$6++VLOOKUP($FA531,SIZE,LOOKUPS!H$11,0)*$FI$6),"",VLOOKUP($FA531,MOM,LOOKUPS!H$12,0)*$FB$6+VLOOKUP($FA531,STREV,LOOKUPS!H$10,0)*$FC$6+VLOOKUP($FA531,LTREV,LOOKUPS!H$9,0)*$FD$6+VLOOKUP($FA531,CFP,LOOKUPS!H$6,0)*$FE$6+VLOOKUP($FA531,EP,LOOKUPS!H$8,0)*$FF$6+VLOOKUP($FA531,BM,LOOKUPS!H$5,0)*$FG$6+VLOOKUP($FA531,DIV,LOOKUPS!H$7,0)*$FH$6++VLOOKUP($FA531,SIZE,LOOKUPS!H$11,0)*$FI$6)</f>
        <v>-6.7884000000000011</v>
      </c>
      <c r="FH531" s="1">
        <f>IF(ISERROR(VLOOKUP($FA531,MOM,LOOKUPS!I$12,0)*$FB$6+VLOOKUP($FA531,STREV,LOOKUPS!I$10,0)*$FC$6+VLOOKUP($FA531,LTREV,LOOKUPS!I$9,0)*$FD$6+VLOOKUP($FA531,CFP,LOOKUPS!I$6,0)*$FE$6+VLOOKUP($FA531,EP,LOOKUPS!I$8,0)*$FF$6+VLOOKUP($FA531,BM,LOOKUPS!I$5,0)*$FG$6+VLOOKUP($FA531,DIV,LOOKUPS!I$7,0)*$FH$6++VLOOKUP($FA531,SIZE,LOOKUPS!I$11,0)*$FI$6),"",VLOOKUP($FA531,MOM,LOOKUPS!I$12,0)*$FB$6+VLOOKUP($FA531,STREV,LOOKUPS!I$10,0)*$FC$6+VLOOKUP($FA531,LTREV,LOOKUPS!I$9,0)*$FD$6+VLOOKUP($FA531,CFP,LOOKUPS!I$6,0)*$FE$6+VLOOKUP($FA531,EP,LOOKUPS!I$8,0)*$FF$6+VLOOKUP($FA531,BM,LOOKUPS!I$5,0)*$FG$6+VLOOKUP($FA531,DIV,LOOKUPS!I$7,0)*$FH$6++VLOOKUP($FA531,SIZE,LOOKUPS!I$11,0)*$FI$6)</f>
        <v>-5.4641000000000002</v>
      </c>
      <c r="FI531" s="1">
        <f>IF(ISERROR(VLOOKUP($FA531,MOM,LOOKUPS!J$12,0)*$FB$6+VLOOKUP($FA531,STREV,LOOKUPS!J$10,0)*$FC$6+VLOOKUP($FA531,LTREV,LOOKUPS!J$9,0)*$FD$6+VLOOKUP($FA531,CFP,LOOKUPS!J$6,0)*$FE$6+VLOOKUP($FA531,EP,LOOKUPS!J$8,0)*$FF$6+VLOOKUP($FA531,BM,LOOKUPS!J$5,0)*$FG$6+VLOOKUP($FA531,DIV,LOOKUPS!J$7,0)*$FH$6++VLOOKUP($FA531,SIZE,LOOKUPS!J$11,0)*$FI$6),"",VLOOKUP($FA531,MOM,LOOKUPS!J$12,0)*$FB$6+VLOOKUP($FA531,STREV,LOOKUPS!J$10,0)*$FC$6+VLOOKUP($FA531,LTREV,LOOKUPS!J$9,0)*$FD$6+VLOOKUP($FA531,CFP,LOOKUPS!J$6,0)*$FE$6+VLOOKUP($FA531,EP,LOOKUPS!J$8,0)*$FF$6+VLOOKUP($FA531,BM,LOOKUPS!J$5,0)*$FG$6+VLOOKUP($FA531,DIV,LOOKUPS!J$7,0)*$FH$6++VLOOKUP($FA531,SIZE,LOOKUPS!J$11,0)*$FI$6)</f>
        <v>-6.0675000000000008</v>
      </c>
      <c r="FJ531" s="1">
        <f>IF(ISERROR(VLOOKUP($FA531,MOM,LOOKUPS!K$12,0)*$FB$6+VLOOKUP($FA531,STREV,LOOKUPS!K$10,0)*$FC$6+VLOOKUP($FA531,LTREV,LOOKUPS!K$9,0)*$FD$6+VLOOKUP($FA531,CFP,LOOKUPS!K$6,0)*$FE$6+VLOOKUP($FA531,EP,LOOKUPS!K$8,0)*$FF$6+VLOOKUP($FA531,BM,LOOKUPS!K$5,0)*$FG$6+VLOOKUP($FA531,DIV,LOOKUPS!K$7,0)*$FH$6++VLOOKUP($FA531,SIZE,LOOKUPS!K$11,0)*$FI$6),"",VLOOKUP($FA531,MOM,LOOKUPS!K$12,0)*$FB$6+VLOOKUP($FA531,STREV,LOOKUPS!K$10,0)*$FC$6+VLOOKUP($FA531,LTREV,LOOKUPS!K$9,0)*$FD$6+VLOOKUP($FA531,CFP,LOOKUPS!K$6,0)*$FE$6+VLOOKUP($FA531,EP,LOOKUPS!K$8,0)*$FF$6+VLOOKUP($FA531,BM,LOOKUPS!K$5,0)*$FG$6+VLOOKUP($FA531,DIV,LOOKUPS!K$7,0)*$FH$6++VLOOKUP($FA531,SIZE,LOOKUPS!K$11,0)*$FI$6)</f>
        <v>-5.7778</v>
      </c>
      <c r="FK531" s="1">
        <f>IF(ISERROR(VLOOKUP($FA531,MOM,LOOKUPS!L$12,0)*$FB$6+VLOOKUP($FA531,STREV,LOOKUPS!L$10,0)*$FC$6+VLOOKUP($FA531,LTREV,LOOKUPS!L$9,0)*$FD$6+VLOOKUP($FA531,CFP,LOOKUPS!L$6,0)*$FE$6+VLOOKUP($FA531,EP,LOOKUPS!L$8,0)*$FF$6+VLOOKUP($FA531,BM,LOOKUPS!L$5,0)*$FG$6+VLOOKUP($FA531,DIV,LOOKUPS!L$7,0)*$FH$6++VLOOKUP($FA531,SIZE,LOOKUPS!L$11,0)*$FI$6),"",VLOOKUP($FA531,MOM,LOOKUPS!L$12,0)*$FB$6+VLOOKUP($FA531,STREV,LOOKUPS!L$10,0)*$FC$6+VLOOKUP($FA531,LTREV,LOOKUPS!L$9,0)*$FD$6+VLOOKUP($FA531,CFP,LOOKUPS!L$6,0)*$FE$6+VLOOKUP($FA531,EP,LOOKUPS!L$8,0)*$FF$6+VLOOKUP($FA531,BM,LOOKUPS!L$5,0)*$FG$6+VLOOKUP($FA531,DIV,LOOKUPS!L$7,0)*$FH$6++VLOOKUP($FA531,SIZE,LOOKUPS!L$11,0)*$FI$6)</f>
        <v>-5.4631000000000007</v>
      </c>
    </row>
    <row r="532" spans="1:167" x14ac:dyDescent="0.3">
      <c r="A532" s="1">
        <v>197007</v>
      </c>
      <c r="B532" s="1">
        <v>3.95</v>
      </c>
      <c r="C532" s="1">
        <v>4.95</v>
      </c>
      <c r="D532" s="1">
        <v>6.69</v>
      </c>
      <c r="E532" s="1">
        <v>7.34</v>
      </c>
      <c r="F532" s="1">
        <v>6.7</v>
      </c>
      <c r="G532" s="1">
        <v>6.69</v>
      </c>
      <c r="H532" s="1">
        <v>7.35</v>
      </c>
      <c r="I532" s="1">
        <v>6.36</v>
      </c>
      <c r="J532" s="1">
        <v>6.25</v>
      </c>
      <c r="K532" s="1">
        <v>5.07</v>
      </c>
      <c r="M532" s="1">
        <v>196908</v>
      </c>
      <c r="N532" s="1">
        <v>8.15</v>
      </c>
      <c r="O532" s="1">
        <v>5.62</v>
      </c>
      <c r="P532" s="1">
        <v>5.74</v>
      </c>
      <c r="Q532" s="1">
        <v>5.81</v>
      </c>
      <c r="R532" s="1">
        <v>3.86</v>
      </c>
      <c r="S532" s="1">
        <v>5.55</v>
      </c>
      <c r="T532" s="1">
        <v>4.07</v>
      </c>
      <c r="U532" s="1">
        <v>3.5</v>
      </c>
      <c r="V532" s="1">
        <v>2.11</v>
      </c>
      <c r="W532" s="1">
        <v>5.0199999999999996</v>
      </c>
      <c r="Y532" s="1">
        <v>197407</v>
      </c>
      <c r="Z532" s="1">
        <v>-4.5599999999999996</v>
      </c>
      <c r="AA532" s="1">
        <v>-3.66</v>
      </c>
      <c r="AB532" s="1">
        <v>-4.21</v>
      </c>
      <c r="AC532" s="1">
        <v>-3.18</v>
      </c>
      <c r="AD532" s="1">
        <v>-3.77</v>
      </c>
      <c r="AE532" s="1">
        <v>-2.2999999999999998</v>
      </c>
      <c r="AF532" s="1">
        <v>-2.91</v>
      </c>
      <c r="AG532" s="1">
        <v>-3.09</v>
      </c>
      <c r="AH532" s="1">
        <v>-4.1399999999999997</v>
      </c>
      <c r="AI532" s="1">
        <v>-9.9499999999999993</v>
      </c>
      <c r="AK532">
        <v>199501</v>
      </c>
      <c r="AL532">
        <v>5.94</v>
      </c>
      <c r="AM532">
        <v>2.2200000000000002</v>
      </c>
      <c r="AN532">
        <v>2.4300000000000002</v>
      </c>
      <c r="AO532">
        <v>3.26</v>
      </c>
      <c r="AP532">
        <v>2.19</v>
      </c>
      <c r="AQ532">
        <v>2.52</v>
      </c>
      <c r="AR532">
        <v>1.87</v>
      </c>
      <c r="AS532">
        <v>3.37</v>
      </c>
      <c r="AT532">
        <v>3.16</v>
      </c>
      <c r="AU532">
        <v>1.86</v>
      </c>
      <c r="AV532">
        <v>2.67</v>
      </c>
      <c r="AW532">
        <v>2.2999999999999998</v>
      </c>
      <c r="AX532">
        <v>2.77</v>
      </c>
      <c r="AY532">
        <v>1.48</v>
      </c>
      <c r="AZ532">
        <v>2.2599999999999998</v>
      </c>
      <c r="BA532">
        <v>3.21</v>
      </c>
      <c r="BB532">
        <v>3.55</v>
      </c>
      <c r="BC532">
        <v>3.69</v>
      </c>
      <c r="BD532">
        <v>2.76</v>
      </c>
      <c r="BF532" s="1">
        <v>199501</v>
      </c>
      <c r="BG532" s="1">
        <v>5.61</v>
      </c>
      <c r="BH532" s="1">
        <v>2.19</v>
      </c>
      <c r="BI532" s="1">
        <v>2.11</v>
      </c>
      <c r="BJ532" s="1">
        <v>3.32</v>
      </c>
      <c r="BK532" s="1">
        <v>2.0299999999999998</v>
      </c>
      <c r="BL532" s="1">
        <v>2.0499999999999998</v>
      </c>
      <c r="BM532" s="1">
        <v>2.14</v>
      </c>
      <c r="BN532" s="1">
        <v>3.07</v>
      </c>
      <c r="BO532" s="1">
        <v>3.31</v>
      </c>
      <c r="BP532" s="1">
        <v>1.94</v>
      </c>
      <c r="BQ532" s="1">
        <v>2.14</v>
      </c>
      <c r="BR532" s="1">
        <v>2.64</v>
      </c>
      <c r="BS532" s="1">
        <v>1.33</v>
      </c>
      <c r="BT532" s="1">
        <v>1.9</v>
      </c>
      <c r="BU532" s="1">
        <v>2.39</v>
      </c>
      <c r="BV532" s="1">
        <v>2.77</v>
      </c>
      <c r="BW532" s="1">
        <v>3.35</v>
      </c>
      <c r="BX532" s="1">
        <v>3.57</v>
      </c>
      <c r="BY532" s="1">
        <v>3.11</v>
      </c>
      <c r="CA532" s="1">
        <v>197001</v>
      </c>
      <c r="CB532" s="1">
        <v>-0.69</v>
      </c>
      <c r="CC532" s="1">
        <v>-5.15</v>
      </c>
      <c r="CD532" s="1">
        <v>-4.13</v>
      </c>
      <c r="CE532" s="1">
        <v>-2.15</v>
      </c>
      <c r="CF532" s="1">
        <v>-5.5</v>
      </c>
      <c r="CG532" s="1">
        <v>-4.0199999999999996</v>
      </c>
      <c r="CH532" s="1">
        <v>-4.3899999999999997</v>
      </c>
      <c r="CI532" s="1">
        <v>-3.63</v>
      </c>
      <c r="CJ532" s="1">
        <v>-1.57</v>
      </c>
      <c r="CK532" s="1">
        <v>-5.81</v>
      </c>
      <c r="CL532" s="1">
        <v>-5.07</v>
      </c>
      <c r="CM532" s="1">
        <v>-4.16</v>
      </c>
      <c r="CN532" s="1">
        <v>-3.9</v>
      </c>
      <c r="CO532" s="1">
        <v>-4.3600000000000003</v>
      </c>
      <c r="CP532" s="1">
        <v>-4.42</v>
      </c>
      <c r="CQ532" s="1">
        <v>-3.86</v>
      </c>
      <c r="CR532" s="1">
        <v>-3.4</v>
      </c>
      <c r="CS532" s="1">
        <v>-3.06</v>
      </c>
      <c r="CT532" s="1">
        <v>-0.06</v>
      </c>
      <c r="CV532" s="1">
        <v>197101</v>
      </c>
      <c r="CW532" s="1">
        <v>20.99</v>
      </c>
      <c r="CX532" s="1">
        <v>10.199999999999999</v>
      </c>
      <c r="CY532" s="1">
        <v>11.22</v>
      </c>
      <c r="CZ532" s="1">
        <v>10.51</v>
      </c>
      <c r="DA532" s="1">
        <v>9.7100000000000009</v>
      </c>
      <c r="DB532" s="1">
        <v>11.08</v>
      </c>
      <c r="DC532" s="1">
        <v>11.08</v>
      </c>
      <c r="DD532" s="1">
        <v>10.119999999999999</v>
      </c>
      <c r="DE532" s="1">
        <v>11.55</v>
      </c>
      <c r="DF532" s="1">
        <v>7.88</v>
      </c>
      <c r="DG532" s="1">
        <v>11.4</v>
      </c>
      <c r="DH532" s="1">
        <v>11.27</v>
      </c>
      <c r="DI532" s="1">
        <v>10.88</v>
      </c>
      <c r="DJ532" s="1">
        <v>10.32</v>
      </c>
      <c r="DK532" s="1">
        <v>11.87</v>
      </c>
      <c r="DL532" s="1">
        <v>11.87</v>
      </c>
      <c r="DM532" s="1">
        <v>8.16</v>
      </c>
      <c r="DN532" s="1">
        <v>11.3</v>
      </c>
      <c r="DO532" s="1">
        <v>11.78</v>
      </c>
      <c r="DQ532" s="1">
        <v>197001</v>
      </c>
      <c r="DR532" s="1">
        <v>-99.99</v>
      </c>
      <c r="DS532" s="1">
        <v>-1.63</v>
      </c>
      <c r="DT532" s="1">
        <v>-6.24</v>
      </c>
      <c r="DU532" s="1">
        <v>-7.7</v>
      </c>
      <c r="DV532" s="1">
        <v>-0.96</v>
      </c>
      <c r="DW532" s="1">
        <v>-4.92</v>
      </c>
      <c r="DX532" s="1">
        <v>-6.88</v>
      </c>
      <c r="DY532" s="1">
        <v>-7.67</v>
      </c>
      <c r="DZ532" s="1">
        <v>-7.35</v>
      </c>
      <c r="EA532" s="1">
        <v>0.23</v>
      </c>
      <c r="EB532" s="1">
        <v>-5.21</v>
      </c>
      <c r="EC532" s="1">
        <v>-5.34</v>
      </c>
      <c r="ED532" s="1">
        <v>-4.45</v>
      </c>
      <c r="EE532" s="1">
        <v>-6.91</v>
      </c>
      <c r="EF532" s="1">
        <v>-6.85</v>
      </c>
      <c r="EG532" s="1">
        <v>-7.02</v>
      </c>
      <c r="EH532" s="1">
        <v>-8.3699999999999992</v>
      </c>
      <c r="EI532" s="1">
        <v>-6.1</v>
      </c>
      <c r="EJ532" s="1">
        <v>-8.6300000000000008</v>
      </c>
      <c r="EL532">
        <v>197001</v>
      </c>
      <c r="EM532">
        <v>-8.1</v>
      </c>
      <c r="EN532">
        <v>2.91</v>
      </c>
      <c r="EO532">
        <v>3.15</v>
      </c>
      <c r="EP532">
        <v>0.6</v>
      </c>
      <c r="ER532" s="1">
        <v>197007</v>
      </c>
      <c r="ES532" s="1">
        <v>-2.94</v>
      </c>
      <c r="EU532" s="1">
        <v>196908</v>
      </c>
      <c r="EV532" s="1">
        <v>3.3</v>
      </c>
      <c r="EX532" s="1">
        <v>197407</v>
      </c>
      <c r="EY532" s="1">
        <v>3.33</v>
      </c>
      <c r="FA532" s="1">
        <v>197007</v>
      </c>
      <c r="FB532" s="1">
        <f>IF(ISERROR(VLOOKUP($FA532,MOM,LOOKUPS!C$12,0)*$FB$6+VLOOKUP($FA532,STREV,LOOKUPS!C$10,0)*$FC$6+VLOOKUP($FA532,LTREV,LOOKUPS!C$9,0)*$FD$6+VLOOKUP($FA532,CFP,LOOKUPS!C$6,0)*$FE$6+VLOOKUP($FA532,EP,LOOKUPS!C$8,0)*$FF$6+VLOOKUP($FA532,BM,LOOKUPS!C$5,0)*$FG$6+VLOOKUP($FA532,DIV,LOOKUPS!C$7,0)*$FH$6++VLOOKUP($FA532,SIZE,LOOKUPS!C$11,0)*$FI$6),"",VLOOKUP($FA532,MOM,LOOKUPS!C$12,0)*$FB$6+VLOOKUP($FA532,STREV,LOOKUPS!C$10,0)*$FC$6+VLOOKUP($FA532,LTREV,LOOKUPS!C$9,0)*$FD$6+VLOOKUP($FA532,CFP,LOOKUPS!C$6,0)*$FE$6+VLOOKUP($FA532,EP,LOOKUPS!C$8,0)*$FF$6+VLOOKUP($FA532,BM,LOOKUPS!C$5,0)*$FG$6+VLOOKUP($FA532,DIV,LOOKUPS!C$7,0)*$FH$6++VLOOKUP($FA532,SIZE,LOOKUPS!C$11,0)*$FI$6)</f>
        <v>3.8614000000000006</v>
      </c>
      <c r="FC532" s="1">
        <f>IF(ISERROR(VLOOKUP($FA532,MOM,LOOKUPS!D$12,0)*$FB$6+VLOOKUP($FA532,STREV,LOOKUPS!D$10,0)*$FC$6+VLOOKUP($FA532,LTREV,LOOKUPS!D$9,0)*$FD$6+VLOOKUP($FA532,CFP,LOOKUPS!D$6,0)*$FE$6+VLOOKUP($FA532,EP,LOOKUPS!D$8,0)*$FF$6+VLOOKUP($FA532,BM,LOOKUPS!D$5,0)*$FG$6+VLOOKUP($FA532,DIV,LOOKUPS!D$7,0)*$FH$6++VLOOKUP($FA532,SIZE,LOOKUPS!D$11,0)*$FI$6),"",VLOOKUP($FA532,MOM,LOOKUPS!D$12,0)*$FB$6+VLOOKUP($FA532,STREV,LOOKUPS!D$10,0)*$FC$6+VLOOKUP($FA532,LTREV,LOOKUPS!D$9,0)*$FD$6+VLOOKUP($FA532,CFP,LOOKUPS!D$6,0)*$FE$6+VLOOKUP($FA532,EP,LOOKUPS!D$8,0)*$FF$6+VLOOKUP($FA532,BM,LOOKUPS!D$5,0)*$FG$6+VLOOKUP($FA532,DIV,LOOKUPS!D$7,0)*$FH$6++VLOOKUP($FA532,SIZE,LOOKUPS!D$11,0)*$FI$6)</f>
        <v>5.878400000000001</v>
      </c>
      <c r="FD532" s="1">
        <f>IF(ISERROR(VLOOKUP($FA532,MOM,LOOKUPS!E$12,0)*$FB$6+VLOOKUP($FA532,STREV,LOOKUPS!E$10,0)*$FC$6+VLOOKUP($FA532,LTREV,LOOKUPS!E$9,0)*$FD$6+VLOOKUP($FA532,CFP,LOOKUPS!E$6,0)*$FE$6+VLOOKUP($FA532,EP,LOOKUPS!E$8,0)*$FF$6+VLOOKUP($FA532,BM,LOOKUPS!E$5,0)*$FG$6+VLOOKUP($FA532,DIV,LOOKUPS!E$7,0)*$FH$6++VLOOKUP($FA532,SIZE,LOOKUPS!E$11,0)*$FI$6),"",VLOOKUP($FA532,MOM,LOOKUPS!E$12,0)*$FB$6+VLOOKUP($FA532,STREV,LOOKUPS!E$10,0)*$FC$6+VLOOKUP($FA532,LTREV,LOOKUPS!E$9,0)*$FD$6+VLOOKUP($FA532,CFP,LOOKUPS!E$6,0)*$FE$6+VLOOKUP($FA532,EP,LOOKUPS!E$8,0)*$FF$6+VLOOKUP($FA532,BM,LOOKUPS!E$5,0)*$FG$6+VLOOKUP($FA532,DIV,LOOKUPS!E$7,0)*$FH$6++VLOOKUP($FA532,SIZE,LOOKUPS!E$11,0)*$FI$6)</f>
        <v>5.5276000000000005</v>
      </c>
      <c r="FE532" s="1">
        <f>IF(ISERROR(VLOOKUP($FA532,MOM,LOOKUPS!F$12,0)*$FB$6+VLOOKUP($FA532,STREV,LOOKUPS!F$10,0)*$FC$6+VLOOKUP($FA532,LTREV,LOOKUPS!F$9,0)*$FD$6+VLOOKUP($FA532,CFP,LOOKUPS!F$6,0)*$FE$6+VLOOKUP($FA532,EP,LOOKUPS!F$8,0)*$FF$6+VLOOKUP($FA532,BM,LOOKUPS!F$5,0)*$FG$6+VLOOKUP($FA532,DIV,LOOKUPS!F$7,0)*$FH$6++VLOOKUP($FA532,SIZE,LOOKUPS!F$11,0)*$FI$6),"",VLOOKUP($FA532,MOM,LOOKUPS!F$12,0)*$FB$6+VLOOKUP($FA532,STREV,LOOKUPS!F$10,0)*$FC$6+VLOOKUP($FA532,LTREV,LOOKUPS!F$9,0)*$FD$6+VLOOKUP($FA532,CFP,LOOKUPS!F$6,0)*$FE$6+VLOOKUP($FA532,EP,LOOKUPS!F$8,0)*$FF$6+VLOOKUP($FA532,BM,LOOKUPS!F$5,0)*$FG$6+VLOOKUP($FA532,DIV,LOOKUPS!F$7,0)*$FH$6++VLOOKUP($FA532,SIZE,LOOKUPS!F$11,0)*$FI$6)</f>
        <v>6.1910000000000007</v>
      </c>
      <c r="FF532" s="1">
        <f>IF(ISERROR(VLOOKUP($FA532,MOM,LOOKUPS!G$12,0)*$FB$6+VLOOKUP($FA532,STREV,LOOKUPS!G$10,0)*$FC$6+VLOOKUP($FA532,LTREV,LOOKUPS!G$9,0)*$FD$6+VLOOKUP($FA532,CFP,LOOKUPS!G$6,0)*$FE$6+VLOOKUP($FA532,EP,LOOKUPS!G$8,0)*$FF$6+VLOOKUP($FA532,BM,LOOKUPS!G$5,0)*$FG$6+VLOOKUP($FA532,DIV,LOOKUPS!G$7,0)*$FH$6++VLOOKUP($FA532,SIZE,LOOKUPS!G$11,0)*$FI$6),"",VLOOKUP($FA532,MOM,LOOKUPS!G$12,0)*$FB$6+VLOOKUP($FA532,STREV,LOOKUPS!G$10,0)*$FC$6+VLOOKUP($FA532,LTREV,LOOKUPS!G$9,0)*$FD$6+VLOOKUP($FA532,CFP,LOOKUPS!G$6,0)*$FE$6+VLOOKUP($FA532,EP,LOOKUPS!G$8,0)*$FF$6+VLOOKUP($FA532,BM,LOOKUPS!G$5,0)*$FG$6+VLOOKUP($FA532,DIV,LOOKUPS!G$7,0)*$FH$6++VLOOKUP($FA532,SIZE,LOOKUPS!G$11,0)*$FI$6)</f>
        <v>6.6773000000000007</v>
      </c>
      <c r="FG532" s="1">
        <f>IF(ISERROR(VLOOKUP($FA532,MOM,LOOKUPS!H$12,0)*$FB$6+VLOOKUP($FA532,STREV,LOOKUPS!H$10,0)*$FC$6+VLOOKUP($FA532,LTREV,LOOKUPS!H$9,0)*$FD$6+VLOOKUP($FA532,CFP,LOOKUPS!H$6,0)*$FE$6+VLOOKUP($FA532,EP,LOOKUPS!H$8,0)*$FF$6+VLOOKUP($FA532,BM,LOOKUPS!H$5,0)*$FG$6+VLOOKUP($FA532,DIV,LOOKUPS!H$7,0)*$FH$6++VLOOKUP($FA532,SIZE,LOOKUPS!H$11,0)*$FI$6),"",VLOOKUP($FA532,MOM,LOOKUPS!H$12,0)*$FB$6+VLOOKUP($FA532,STREV,LOOKUPS!H$10,0)*$FC$6+VLOOKUP($FA532,LTREV,LOOKUPS!H$9,0)*$FD$6+VLOOKUP($FA532,CFP,LOOKUPS!H$6,0)*$FE$6+VLOOKUP($FA532,EP,LOOKUPS!H$8,0)*$FF$6+VLOOKUP($FA532,BM,LOOKUPS!H$5,0)*$FG$6+VLOOKUP($FA532,DIV,LOOKUPS!H$7,0)*$FH$6++VLOOKUP($FA532,SIZE,LOOKUPS!H$11,0)*$FI$6)</f>
        <v>5.9201000000000006</v>
      </c>
      <c r="FH532" s="1">
        <f>IF(ISERROR(VLOOKUP($FA532,MOM,LOOKUPS!I$12,0)*$FB$6+VLOOKUP($FA532,STREV,LOOKUPS!I$10,0)*$FC$6+VLOOKUP($FA532,LTREV,LOOKUPS!I$9,0)*$FD$6+VLOOKUP($FA532,CFP,LOOKUPS!I$6,0)*$FE$6+VLOOKUP($FA532,EP,LOOKUPS!I$8,0)*$FF$6+VLOOKUP($FA532,BM,LOOKUPS!I$5,0)*$FG$6+VLOOKUP($FA532,DIV,LOOKUPS!I$7,0)*$FH$6++VLOOKUP($FA532,SIZE,LOOKUPS!I$11,0)*$FI$6),"",VLOOKUP($FA532,MOM,LOOKUPS!I$12,0)*$FB$6+VLOOKUP($FA532,STREV,LOOKUPS!I$10,0)*$FC$6+VLOOKUP($FA532,LTREV,LOOKUPS!I$9,0)*$FD$6+VLOOKUP($FA532,CFP,LOOKUPS!I$6,0)*$FE$6+VLOOKUP($FA532,EP,LOOKUPS!I$8,0)*$FF$6+VLOOKUP($FA532,BM,LOOKUPS!I$5,0)*$FG$6+VLOOKUP($FA532,DIV,LOOKUPS!I$7,0)*$FH$6++VLOOKUP($FA532,SIZE,LOOKUPS!I$11,0)*$FI$6)</f>
        <v>7.2743000000000002</v>
      </c>
      <c r="FI532" s="1">
        <f>IF(ISERROR(VLOOKUP($FA532,MOM,LOOKUPS!J$12,0)*$FB$6+VLOOKUP($FA532,STREV,LOOKUPS!J$10,0)*$FC$6+VLOOKUP($FA532,LTREV,LOOKUPS!J$9,0)*$FD$6+VLOOKUP($FA532,CFP,LOOKUPS!J$6,0)*$FE$6+VLOOKUP($FA532,EP,LOOKUPS!J$8,0)*$FF$6+VLOOKUP($FA532,BM,LOOKUPS!J$5,0)*$FG$6+VLOOKUP($FA532,DIV,LOOKUPS!J$7,0)*$FH$6++VLOOKUP($FA532,SIZE,LOOKUPS!J$11,0)*$FI$6),"",VLOOKUP($FA532,MOM,LOOKUPS!J$12,0)*$FB$6+VLOOKUP($FA532,STREV,LOOKUPS!J$10,0)*$FC$6+VLOOKUP($FA532,LTREV,LOOKUPS!J$9,0)*$FD$6+VLOOKUP($FA532,CFP,LOOKUPS!J$6,0)*$FE$6+VLOOKUP($FA532,EP,LOOKUPS!J$8,0)*$FF$6+VLOOKUP($FA532,BM,LOOKUPS!J$5,0)*$FG$6+VLOOKUP($FA532,DIV,LOOKUPS!J$7,0)*$FH$6++VLOOKUP($FA532,SIZE,LOOKUPS!J$11,0)*$FI$6)</f>
        <v>6.4511000000000003</v>
      </c>
      <c r="FJ532" s="1">
        <f>IF(ISERROR(VLOOKUP($FA532,MOM,LOOKUPS!K$12,0)*$FB$6+VLOOKUP($FA532,STREV,LOOKUPS!K$10,0)*$FC$6+VLOOKUP($FA532,LTREV,LOOKUPS!K$9,0)*$FD$6+VLOOKUP($FA532,CFP,LOOKUPS!K$6,0)*$FE$6+VLOOKUP($FA532,EP,LOOKUPS!K$8,0)*$FF$6+VLOOKUP($FA532,BM,LOOKUPS!K$5,0)*$FG$6+VLOOKUP($FA532,DIV,LOOKUPS!K$7,0)*$FH$6++VLOOKUP($FA532,SIZE,LOOKUPS!K$11,0)*$FI$6),"",VLOOKUP($FA532,MOM,LOOKUPS!K$12,0)*$FB$6+VLOOKUP($FA532,STREV,LOOKUPS!K$10,0)*$FC$6+VLOOKUP($FA532,LTREV,LOOKUPS!K$9,0)*$FD$6+VLOOKUP($FA532,CFP,LOOKUPS!K$6,0)*$FE$6+VLOOKUP($FA532,EP,LOOKUPS!K$8,0)*$FF$6+VLOOKUP($FA532,BM,LOOKUPS!K$5,0)*$FG$6+VLOOKUP($FA532,DIV,LOOKUPS!K$7,0)*$FH$6++VLOOKUP($FA532,SIZE,LOOKUPS!K$11,0)*$FI$6)</f>
        <v>6.1268000000000002</v>
      </c>
      <c r="FK532" s="1">
        <f>IF(ISERROR(VLOOKUP($FA532,MOM,LOOKUPS!L$12,0)*$FB$6+VLOOKUP($FA532,STREV,LOOKUPS!L$10,0)*$FC$6+VLOOKUP($FA532,LTREV,LOOKUPS!L$9,0)*$FD$6+VLOOKUP($FA532,CFP,LOOKUPS!L$6,0)*$FE$6+VLOOKUP($FA532,EP,LOOKUPS!L$8,0)*$FF$6+VLOOKUP($FA532,BM,LOOKUPS!L$5,0)*$FG$6+VLOOKUP($FA532,DIV,LOOKUPS!L$7,0)*$FH$6++VLOOKUP($FA532,SIZE,LOOKUPS!L$11,0)*$FI$6),"",VLOOKUP($FA532,MOM,LOOKUPS!L$12,0)*$FB$6+VLOOKUP($FA532,STREV,LOOKUPS!L$10,0)*$FC$6+VLOOKUP($FA532,LTREV,LOOKUPS!L$9,0)*$FD$6+VLOOKUP($FA532,CFP,LOOKUPS!L$6,0)*$FE$6+VLOOKUP($FA532,EP,LOOKUPS!L$8,0)*$FF$6+VLOOKUP($FA532,BM,LOOKUPS!L$5,0)*$FG$6+VLOOKUP($FA532,DIV,LOOKUPS!L$7,0)*$FH$6++VLOOKUP($FA532,SIZE,LOOKUPS!L$11,0)*$FI$6)</f>
        <v>6.0506000000000002</v>
      </c>
    </row>
    <row r="533" spans="1:167" x14ac:dyDescent="0.3">
      <c r="A533" s="1">
        <v>197008</v>
      </c>
      <c r="B533" s="1">
        <v>9.4499999999999993</v>
      </c>
      <c r="C533" s="1">
        <v>9.1300000000000008</v>
      </c>
      <c r="D533" s="1">
        <v>6.55</v>
      </c>
      <c r="E533" s="1">
        <v>6.63</v>
      </c>
      <c r="F533" s="1">
        <v>5.47</v>
      </c>
      <c r="G533" s="1">
        <v>5.76</v>
      </c>
      <c r="H533" s="1">
        <v>4.58</v>
      </c>
      <c r="I533" s="1">
        <v>4.3</v>
      </c>
      <c r="J533" s="1">
        <v>2.93</v>
      </c>
      <c r="K533" s="1">
        <v>3.1</v>
      </c>
      <c r="M533" s="1">
        <v>196909</v>
      </c>
      <c r="N533" s="1">
        <v>-2.73</v>
      </c>
      <c r="O533" s="1">
        <v>-2.2999999999999998</v>
      </c>
      <c r="P533" s="1">
        <v>-1.29</v>
      </c>
      <c r="Q533" s="1">
        <v>-2.85</v>
      </c>
      <c r="R533" s="1">
        <v>-2.4</v>
      </c>
      <c r="S533" s="1">
        <v>-2.62</v>
      </c>
      <c r="T533" s="1">
        <v>-2.2599999999999998</v>
      </c>
      <c r="U533" s="1">
        <v>-1.71</v>
      </c>
      <c r="V533" s="1">
        <v>-1.5</v>
      </c>
      <c r="W533" s="1">
        <v>-4.03</v>
      </c>
      <c r="Y533" s="1">
        <v>197408</v>
      </c>
      <c r="Z533" s="1">
        <v>-6.83</v>
      </c>
      <c r="AA533" s="1">
        <v>-6.71</v>
      </c>
      <c r="AB533" s="1">
        <v>-6.7</v>
      </c>
      <c r="AC533" s="1">
        <v>-7.14</v>
      </c>
      <c r="AD533" s="1">
        <v>-8.0299999999999994</v>
      </c>
      <c r="AE533" s="1">
        <v>-7.78</v>
      </c>
      <c r="AF533" s="1">
        <v>-8.89</v>
      </c>
      <c r="AG533" s="1">
        <v>-8.3000000000000007</v>
      </c>
      <c r="AH533" s="1">
        <v>-11.07</v>
      </c>
      <c r="AI533" s="1">
        <v>-10.220000000000001</v>
      </c>
      <c r="AK533">
        <v>199502</v>
      </c>
      <c r="AL533">
        <v>2.5299999999999998</v>
      </c>
      <c r="AM533">
        <v>3.27</v>
      </c>
      <c r="AN533">
        <v>3.77</v>
      </c>
      <c r="AO533">
        <v>3.31</v>
      </c>
      <c r="AP533">
        <v>2.93</v>
      </c>
      <c r="AQ533">
        <v>4.1100000000000003</v>
      </c>
      <c r="AR533">
        <v>3.95</v>
      </c>
      <c r="AS533">
        <v>3.52</v>
      </c>
      <c r="AT533">
        <v>3.14</v>
      </c>
      <c r="AU533">
        <v>3.15</v>
      </c>
      <c r="AV533">
        <v>2.62</v>
      </c>
      <c r="AW533">
        <v>4.2699999999999996</v>
      </c>
      <c r="AX533">
        <v>3.92</v>
      </c>
      <c r="AY533">
        <v>3.47</v>
      </c>
      <c r="AZ533">
        <v>4.45</v>
      </c>
      <c r="BA533">
        <v>3.29</v>
      </c>
      <c r="BB533">
        <v>3.78</v>
      </c>
      <c r="BC533">
        <v>3.58</v>
      </c>
      <c r="BD533">
        <v>2.82</v>
      </c>
      <c r="BF533" s="1">
        <v>199502</v>
      </c>
      <c r="BG533" s="1">
        <v>2.81</v>
      </c>
      <c r="BH533" s="1">
        <v>3.19</v>
      </c>
      <c r="BI533" s="1">
        <v>3.32</v>
      </c>
      <c r="BJ533" s="1">
        <v>3.69</v>
      </c>
      <c r="BK533" s="1">
        <v>3</v>
      </c>
      <c r="BL533" s="1">
        <v>4.07</v>
      </c>
      <c r="BM533" s="1">
        <v>2.82</v>
      </c>
      <c r="BN533" s="1">
        <v>3.6</v>
      </c>
      <c r="BO533" s="1">
        <v>3.57</v>
      </c>
      <c r="BP533" s="1">
        <v>2.4700000000000002</v>
      </c>
      <c r="BQ533" s="1">
        <v>3.69</v>
      </c>
      <c r="BR533" s="1">
        <v>3.69</v>
      </c>
      <c r="BS533" s="1">
        <v>4.54</v>
      </c>
      <c r="BT533" s="1">
        <v>3.14</v>
      </c>
      <c r="BU533" s="1">
        <v>2.4900000000000002</v>
      </c>
      <c r="BV533" s="1">
        <v>3.15</v>
      </c>
      <c r="BW533" s="1">
        <v>3.99</v>
      </c>
      <c r="BX533" s="1">
        <v>3.48</v>
      </c>
      <c r="BY533" s="1">
        <v>3.64</v>
      </c>
      <c r="CA533" s="1">
        <v>197002</v>
      </c>
      <c r="CB533" s="1">
        <v>2.96</v>
      </c>
      <c r="CC533" s="1">
        <v>3.29</v>
      </c>
      <c r="CD533" s="1">
        <v>4.75</v>
      </c>
      <c r="CE533" s="1">
        <v>5.93</v>
      </c>
      <c r="CF533" s="1">
        <v>3.07</v>
      </c>
      <c r="CG533" s="1">
        <v>3.98</v>
      </c>
      <c r="CH533" s="1">
        <v>4.76</v>
      </c>
      <c r="CI533" s="1">
        <v>5.9</v>
      </c>
      <c r="CJ533" s="1">
        <v>5.82</v>
      </c>
      <c r="CK533" s="1">
        <v>2.66</v>
      </c>
      <c r="CL533" s="1">
        <v>3.63</v>
      </c>
      <c r="CM533" s="1">
        <v>3.92</v>
      </c>
      <c r="CN533" s="1">
        <v>4.03</v>
      </c>
      <c r="CO533" s="1">
        <v>4.4800000000000004</v>
      </c>
      <c r="CP533" s="1">
        <v>5.0599999999999996</v>
      </c>
      <c r="CQ533" s="1">
        <v>5.65</v>
      </c>
      <c r="CR533" s="1">
        <v>6.15</v>
      </c>
      <c r="CS533" s="1">
        <v>6.73</v>
      </c>
      <c r="CT533" s="1">
        <v>4.9000000000000004</v>
      </c>
      <c r="CV533" s="1">
        <v>197102</v>
      </c>
      <c r="CW533" s="1">
        <v>7</v>
      </c>
      <c r="CX533" s="1">
        <v>5.26</v>
      </c>
      <c r="CY533" s="1">
        <v>3</v>
      </c>
      <c r="CZ533" s="1">
        <v>2.36</v>
      </c>
      <c r="DA533" s="1">
        <v>5.3</v>
      </c>
      <c r="DB533" s="1">
        <v>4.72</v>
      </c>
      <c r="DC533" s="1">
        <v>2.85</v>
      </c>
      <c r="DD533" s="1">
        <v>2.38</v>
      </c>
      <c r="DE533" s="1">
        <v>2.15</v>
      </c>
      <c r="DF533" s="1">
        <v>4.9000000000000004</v>
      </c>
      <c r="DG533" s="1">
        <v>5.67</v>
      </c>
      <c r="DH533" s="1">
        <v>5.17</v>
      </c>
      <c r="DI533" s="1">
        <v>4.26</v>
      </c>
      <c r="DJ533" s="1">
        <v>2.97</v>
      </c>
      <c r="DK533" s="1">
        <v>2.71</v>
      </c>
      <c r="DL533" s="1">
        <v>1.98</v>
      </c>
      <c r="DM533" s="1">
        <v>2.82</v>
      </c>
      <c r="DN533" s="1">
        <v>2.59</v>
      </c>
      <c r="DO533" s="1">
        <v>1.74</v>
      </c>
      <c r="DQ533" s="1">
        <v>197002</v>
      </c>
      <c r="DR533" s="1">
        <v>-99.99</v>
      </c>
      <c r="DS533" s="1">
        <v>3.15</v>
      </c>
      <c r="DT533" s="1">
        <v>4.18</v>
      </c>
      <c r="DU533" s="1">
        <v>7.23</v>
      </c>
      <c r="DV533" s="1">
        <v>3.01</v>
      </c>
      <c r="DW533" s="1">
        <v>3.8</v>
      </c>
      <c r="DX533" s="1">
        <v>4.3600000000000003</v>
      </c>
      <c r="DY533" s="1">
        <v>5.56</v>
      </c>
      <c r="DZ533" s="1">
        <v>7.44</v>
      </c>
      <c r="EA533" s="1">
        <v>2.78</v>
      </c>
      <c r="EB533" s="1">
        <v>3.82</v>
      </c>
      <c r="EC533" s="1">
        <v>3.91</v>
      </c>
      <c r="ED533" s="1">
        <v>3.68</v>
      </c>
      <c r="EE533" s="1">
        <v>3.87</v>
      </c>
      <c r="EF533" s="1">
        <v>4.87</v>
      </c>
      <c r="EG533" s="1">
        <v>4.38</v>
      </c>
      <c r="EH533" s="1">
        <v>6.81</v>
      </c>
      <c r="EI533" s="1">
        <v>7.86</v>
      </c>
      <c r="EJ533" s="1">
        <v>7.02</v>
      </c>
      <c r="EL533">
        <v>197002</v>
      </c>
      <c r="EM533">
        <v>5.13</v>
      </c>
      <c r="EN533">
        <v>-2.41</v>
      </c>
      <c r="EO533">
        <v>4.0199999999999996</v>
      </c>
      <c r="EP533">
        <v>0.62</v>
      </c>
      <c r="ER533" s="1">
        <v>197008</v>
      </c>
      <c r="ES533" s="1">
        <v>-6.5</v>
      </c>
      <c r="EU533" s="1">
        <v>196909</v>
      </c>
      <c r="EV533" s="1">
        <v>0.6</v>
      </c>
      <c r="EX533" s="1">
        <v>197408</v>
      </c>
      <c r="EY533" s="1">
        <v>1.98</v>
      </c>
      <c r="FA533" s="1">
        <v>197008</v>
      </c>
      <c r="FB533" s="1">
        <f>IF(ISERROR(VLOOKUP($FA533,MOM,LOOKUPS!C$12,0)*$FB$6+VLOOKUP($FA533,STREV,LOOKUPS!C$10,0)*$FC$6+VLOOKUP($FA533,LTREV,LOOKUPS!C$9,0)*$FD$6+VLOOKUP($FA533,CFP,LOOKUPS!C$6,0)*$FE$6+VLOOKUP($FA533,EP,LOOKUPS!C$8,0)*$FF$6+VLOOKUP($FA533,BM,LOOKUPS!C$5,0)*$FG$6+VLOOKUP($FA533,DIV,LOOKUPS!C$7,0)*$FH$6++VLOOKUP($FA533,SIZE,LOOKUPS!C$11,0)*$FI$6),"",VLOOKUP($FA533,MOM,LOOKUPS!C$12,0)*$FB$6+VLOOKUP($FA533,STREV,LOOKUPS!C$10,0)*$FC$6+VLOOKUP($FA533,LTREV,LOOKUPS!C$9,0)*$FD$6+VLOOKUP($FA533,CFP,LOOKUPS!C$6,0)*$FE$6+VLOOKUP($FA533,EP,LOOKUPS!C$8,0)*$FF$6+VLOOKUP($FA533,BM,LOOKUPS!C$5,0)*$FG$6+VLOOKUP($FA533,DIV,LOOKUPS!C$7,0)*$FH$6++VLOOKUP($FA533,SIZE,LOOKUPS!C$11,0)*$FI$6)</f>
        <v>7.0731999999999999</v>
      </c>
      <c r="FC533" s="1">
        <f>IF(ISERROR(VLOOKUP($FA533,MOM,LOOKUPS!D$12,0)*$FB$6+VLOOKUP($FA533,STREV,LOOKUPS!D$10,0)*$FC$6+VLOOKUP($FA533,LTREV,LOOKUPS!D$9,0)*$FD$6+VLOOKUP($FA533,CFP,LOOKUPS!D$6,0)*$FE$6+VLOOKUP($FA533,EP,LOOKUPS!D$8,0)*$FF$6+VLOOKUP($FA533,BM,LOOKUPS!D$5,0)*$FG$6+VLOOKUP($FA533,DIV,LOOKUPS!D$7,0)*$FH$6++VLOOKUP($FA533,SIZE,LOOKUPS!D$11,0)*$FI$6),"",VLOOKUP($FA533,MOM,LOOKUPS!D$12,0)*$FB$6+VLOOKUP($FA533,STREV,LOOKUPS!D$10,0)*$FC$6+VLOOKUP($FA533,LTREV,LOOKUPS!D$9,0)*$FD$6+VLOOKUP($FA533,CFP,LOOKUPS!D$6,0)*$FE$6+VLOOKUP($FA533,EP,LOOKUPS!D$8,0)*$FF$6+VLOOKUP($FA533,BM,LOOKUPS!D$5,0)*$FG$6+VLOOKUP($FA533,DIV,LOOKUPS!D$7,0)*$FH$6++VLOOKUP($FA533,SIZE,LOOKUPS!D$11,0)*$FI$6)</f>
        <v>6.2643000000000013</v>
      </c>
      <c r="FD533" s="1">
        <f>IF(ISERROR(VLOOKUP($FA533,MOM,LOOKUPS!E$12,0)*$FB$6+VLOOKUP($FA533,STREV,LOOKUPS!E$10,0)*$FC$6+VLOOKUP($FA533,LTREV,LOOKUPS!E$9,0)*$FD$6+VLOOKUP($FA533,CFP,LOOKUPS!E$6,0)*$FE$6+VLOOKUP($FA533,EP,LOOKUPS!E$8,0)*$FF$6+VLOOKUP($FA533,BM,LOOKUPS!E$5,0)*$FG$6+VLOOKUP($FA533,DIV,LOOKUPS!E$7,0)*$FH$6++VLOOKUP($FA533,SIZE,LOOKUPS!E$11,0)*$FI$6),"",VLOOKUP($FA533,MOM,LOOKUPS!E$12,0)*$FB$6+VLOOKUP($FA533,STREV,LOOKUPS!E$10,0)*$FC$6+VLOOKUP($FA533,LTREV,LOOKUPS!E$9,0)*$FD$6+VLOOKUP($FA533,CFP,LOOKUPS!E$6,0)*$FE$6+VLOOKUP($FA533,EP,LOOKUPS!E$8,0)*$FF$6+VLOOKUP($FA533,BM,LOOKUPS!E$5,0)*$FG$6+VLOOKUP($FA533,DIV,LOOKUPS!E$7,0)*$FH$6++VLOOKUP($FA533,SIZE,LOOKUPS!E$11,0)*$FI$6)</f>
        <v>6.0667</v>
      </c>
      <c r="FE533" s="1">
        <f>IF(ISERROR(VLOOKUP($FA533,MOM,LOOKUPS!F$12,0)*$FB$6+VLOOKUP($FA533,STREV,LOOKUPS!F$10,0)*$FC$6+VLOOKUP($FA533,LTREV,LOOKUPS!F$9,0)*$FD$6+VLOOKUP($FA533,CFP,LOOKUPS!F$6,0)*$FE$6+VLOOKUP($FA533,EP,LOOKUPS!F$8,0)*$FF$6+VLOOKUP($FA533,BM,LOOKUPS!F$5,0)*$FG$6+VLOOKUP($FA533,DIV,LOOKUPS!F$7,0)*$FH$6++VLOOKUP($FA533,SIZE,LOOKUPS!F$11,0)*$FI$6),"",VLOOKUP($FA533,MOM,LOOKUPS!F$12,0)*$FB$6+VLOOKUP($FA533,STREV,LOOKUPS!F$10,0)*$FC$6+VLOOKUP($FA533,LTREV,LOOKUPS!F$9,0)*$FD$6+VLOOKUP($FA533,CFP,LOOKUPS!F$6,0)*$FE$6+VLOOKUP($FA533,EP,LOOKUPS!F$8,0)*$FF$6+VLOOKUP($FA533,BM,LOOKUPS!F$5,0)*$FG$6+VLOOKUP($FA533,DIV,LOOKUPS!F$7,0)*$FH$6++VLOOKUP($FA533,SIZE,LOOKUPS!F$11,0)*$FI$6)</f>
        <v>6.5327000000000002</v>
      </c>
      <c r="FF533" s="1">
        <f>IF(ISERROR(VLOOKUP($FA533,MOM,LOOKUPS!G$12,0)*$FB$6+VLOOKUP($FA533,STREV,LOOKUPS!G$10,0)*$FC$6+VLOOKUP($FA533,LTREV,LOOKUPS!G$9,0)*$FD$6+VLOOKUP($FA533,CFP,LOOKUPS!G$6,0)*$FE$6+VLOOKUP($FA533,EP,LOOKUPS!G$8,0)*$FF$6+VLOOKUP($FA533,BM,LOOKUPS!G$5,0)*$FG$6+VLOOKUP($FA533,DIV,LOOKUPS!G$7,0)*$FH$6++VLOOKUP($FA533,SIZE,LOOKUPS!G$11,0)*$FI$6),"",VLOOKUP($FA533,MOM,LOOKUPS!G$12,0)*$FB$6+VLOOKUP($FA533,STREV,LOOKUPS!G$10,0)*$FC$6+VLOOKUP($FA533,LTREV,LOOKUPS!G$9,0)*$FD$6+VLOOKUP($FA533,CFP,LOOKUPS!G$6,0)*$FE$6+VLOOKUP($FA533,EP,LOOKUPS!G$8,0)*$FF$6+VLOOKUP($FA533,BM,LOOKUPS!G$5,0)*$FG$6+VLOOKUP($FA533,DIV,LOOKUPS!G$7,0)*$FH$6++VLOOKUP($FA533,SIZE,LOOKUPS!G$11,0)*$FI$6)</f>
        <v>5.6858000000000004</v>
      </c>
      <c r="FG533" s="1">
        <f>IF(ISERROR(VLOOKUP($FA533,MOM,LOOKUPS!H$12,0)*$FB$6+VLOOKUP($FA533,STREV,LOOKUPS!H$10,0)*$FC$6+VLOOKUP($FA533,LTREV,LOOKUPS!H$9,0)*$FD$6+VLOOKUP($FA533,CFP,LOOKUPS!H$6,0)*$FE$6+VLOOKUP($FA533,EP,LOOKUPS!H$8,0)*$FF$6+VLOOKUP($FA533,BM,LOOKUPS!H$5,0)*$FG$6+VLOOKUP($FA533,DIV,LOOKUPS!H$7,0)*$FH$6++VLOOKUP($FA533,SIZE,LOOKUPS!H$11,0)*$FI$6),"",VLOOKUP($FA533,MOM,LOOKUPS!H$12,0)*$FB$6+VLOOKUP($FA533,STREV,LOOKUPS!H$10,0)*$FC$6+VLOOKUP($FA533,LTREV,LOOKUPS!H$9,0)*$FD$6+VLOOKUP($FA533,CFP,LOOKUPS!H$6,0)*$FE$6+VLOOKUP($FA533,EP,LOOKUPS!H$8,0)*$FF$6+VLOOKUP($FA533,BM,LOOKUPS!H$5,0)*$FG$6+VLOOKUP($FA533,DIV,LOOKUPS!H$7,0)*$FH$6++VLOOKUP($FA533,SIZE,LOOKUPS!H$11,0)*$FI$6)</f>
        <v>5.8526000000000007</v>
      </c>
      <c r="FH533" s="1">
        <f>IF(ISERROR(VLOOKUP($FA533,MOM,LOOKUPS!I$12,0)*$FB$6+VLOOKUP($FA533,STREV,LOOKUPS!I$10,0)*$FC$6+VLOOKUP($FA533,LTREV,LOOKUPS!I$9,0)*$FD$6+VLOOKUP($FA533,CFP,LOOKUPS!I$6,0)*$FE$6+VLOOKUP($FA533,EP,LOOKUPS!I$8,0)*$FF$6+VLOOKUP($FA533,BM,LOOKUPS!I$5,0)*$FG$6+VLOOKUP($FA533,DIV,LOOKUPS!I$7,0)*$FH$6++VLOOKUP($FA533,SIZE,LOOKUPS!I$11,0)*$FI$6),"",VLOOKUP($FA533,MOM,LOOKUPS!I$12,0)*$FB$6+VLOOKUP($FA533,STREV,LOOKUPS!I$10,0)*$FC$6+VLOOKUP($FA533,LTREV,LOOKUPS!I$9,0)*$FD$6+VLOOKUP($FA533,CFP,LOOKUPS!I$6,0)*$FE$6+VLOOKUP($FA533,EP,LOOKUPS!I$8,0)*$FF$6+VLOOKUP($FA533,BM,LOOKUPS!I$5,0)*$FG$6+VLOOKUP($FA533,DIV,LOOKUPS!I$7,0)*$FH$6++VLOOKUP($FA533,SIZE,LOOKUPS!I$11,0)*$FI$6)</f>
        <v>5.1323000000000008</v>
      </c>
      <c r="FI533" s="1">
        <f>IF(ISERROR(VLOOKUP($FA533,MOM,LOOKUPS!J$12,0)*$FB$6+VLOOKUP($FA533,STREV,LOOKUPS!J$10,0)*$FC$6+VLOOKUP($FA533,LTREV,LOOKUPS!J$9,0)*$FD$6+VLOOKUP($FA533,CFP,LOOKUPS!J$6,0)*$FE$6+VLOOKUP($FA533,EP,LOOKUPS!J$8,0)*$FF$6+VLOOKUP($FA533,BM,LOOKUPS!J$5,0)*$FG$6+VLOOKUP($FA533,DIV,LOOKUPS!J$7,0)*$FH$6++VLOOKUP($FA533,SIZE,LOOKUPS!J$11,0)*$FI$6),"",VLOOKUP($FA533,MOM,LOOKUPS!J$12,0)*$FB$6+VLOOKUP($FA533,STREV,LOOKUPS!J$10,0)*$FC$6+VLOOKUP($FA533,LTREV,LOOKUPS!J$9,0)*$FD$6+VLOOKUP($FA533,CFP,LOOKUPS!J$6,0)*$FE$6+VLOOKUP($FA533,EP,LOOKUPS!J$8,0)*$FF$6+VLOOKUP($FA533,BM,LOOKUPS!J$5,0)*$FG$6+VLOOKUP($FA533,DIV,LOOKUPS!J$7,0)*$FH$6++VLOOKUP($FA533,SIZE,LOOKUPS!J$11,0)*$FI$6)</f>
        <v>5.9437000000000006</v>
      </c>
      <c r="FJ533" s="1">
        <f>IF(ISERROR(VLOOKUP($FA533,MOM,LOOKUPS!K$12,0)*$FB$6+VLOOKUP($FA533,STREV,LOOKUPS!K$10,0)*$FC$6+VLOOKUP($FA533,LTREV,LOOKUPS!K$9,0)*$FD$6+VLOOKUP($FA533,CFP,LOOKUPS!K$6,0)*$FE$6+VLOOKUP($FA533,EP,LOOKUPS!K$8,0)*$FF$6+VLOOKUP($FA533,BM,LOOKUPS!K$5,0)*$FG$6+VLOOKUP($FA533,DIV,LOOKUPS!K$7,0)*$FH$6++VLOOKUP($FA533,SIZE,LOOKUPS!K$11,0)*$FI$6),"",VLOOKUP($FA533,MOM,LOOKUPS!K$12,0)*$FB$6+VLOOKUP($FA533,STREV,LOOKUPS!K$10,0)*$FC$6+VLOOKUP($FA533,LTREV,LOOKUPS!K$9,0)*$FD$6+VLOOKUP($FA533,CFP,LOOKUPS!K$6,0)*$FE$6+VLOOKUP($FA533,EP,LOOKUPS!K$8,0)*$FF$6+VLOOKUP($FA533,BM,LOOKUPS!K$5,0)*$FG$6+VLOOKUP($FA533,DIV,LOOKUPS!K$7,0)*$FH$6++VLOOKUP($FA533,SIZE,LOOKUPS!K$11,0)*$FI$6)</f>
        <v>5.4495000000000005</v>
      </c>
      <c r="FK533" s="1">
        <f>IF(ISERROR(VLOOKUP($FA533,MOM,LOOKUPS!L$12,0)*$FB$6+VLOOKUP($FA533,STREV,LOOKUPS!L$10,0)*$FC$6+VLOOKUP($FA533,LTREV,LOOKUPS!L$9,0)*$FD$6+VLOOKUP($FA533,CFP,LOOKUPS!L$6,0)*$FE$6+VLOOKUP($FA533,EP,LOOKUPS!L$8,0)*$FF$6+VLOOKUP($FA533,BM,LOOKUPS!L$5,0)*$FG$6+VLOOKUP($FA533,DIV,LOOKUPS!L$7,0)*$FH$6++VLOOKUP($FA533,SIZE,LOOKUPS!L$11,0)*$FI$6),"",VLOOKUP($FA533,MOM,LOOKUPS!L$12,0)*$FB$6+VLOOKUP($FA533,STREV,LOOKUPS!L$10,0)*$FC$6+VLOOKUP($FA533,LTREV,LOOKUPS!L$9,0)*$FD$6+VLOOKUP($FA533,CFP,LOOKUPS!L$6,0)*$FE$6+VLOOKUP($FA533,EP,LOOKUPS!L$8,0)*$FF$6+VLOOKUP($FA533,BM,LOOKUPS!L$5,0)*$FG$6+VLOOKUP($FA533,DIV,LOOKUPS!L$7,0)*$FH$6++VLOOKUP($FA533,SIZE,LOOKUPS!L$11,0)*$FI$6)</f>
        <v>6.3448000000000002</v>
      </c>
    </row>
    <row r="534" spans="1:167" x14ac:dyDescent="0.3">
      <c r="A534" s="1">
        <v>197009</v>
      </c>
      <c r="B534" s="1">
        <v>23.85</v>
      </c>
      <c r="C534" s="1">
        <v>17.71</v>
      </c>
      <c r="D534" s="1">
        <v>14.87</v>
      </c>
      <c r="E534" s="1">
        <v>12.08</v>
      </c>
      <c r="F534" s="1">
        <v>9.8000000000000007</v>
      </c>
      <c r="G534" s="1">
        <v>7.19</v>
      </c>
      <c r="H534" s="1">
        <v>5.63</v>
      </c>
      <c r="I534" s="1">
        <v>5.36</v>
      </c>
      <c r="J534" s="1">
        <v>5.24</v>
      </c>
      <c r="K534" s="1">
        <v>7.67</v>
      </c>
      <c r="M534" s="1">
        <v>196910</v>
      </c>
      <c r="N534" s="1">
        <v>13.41</v>
      </c>
      <c r="O534" s="1">
        <v>10.4</v>
      </c>
      <c r="P534" s="1">
        <v>9.7200000000000006</v>
      </c>
      <c r="Q534" s="1">
        <v>9.92</v>
      </c>
      <c r="R534" s="1">
        <v>8.35</v>
      </c>
      <c r="S534" s="1">
        <v>8.9600000000000009</v>
      </c>
      <c r="T534" s="1">
        <v>6.35</v>
      </c>
      <c r="U534" s="1">
        <v>7.63</v>
      </c>
      <c r="V534" s="1">
        <v>9.3000000000000007</v>
      </c>
      <c r="W534" s="1">
        <v>6.95</v>
      </c>
      <c r="Y534" s="1">
        <v>197409</v>
      </c>
      <c r="Z534" s="1">
        <v>-9.44</v>
      </c>
      <c r="AA534" s="1">
        <v>-8.42</v>
      </c>
      <c r="AB534" s="1">
        <v>-7.25</v>
      </c>
      <c r="AC534" s="1">
        <v>-7.28</v>
      </c>
      <c r="AD534" s="1">
        <v>-7.85</v>
      </c>
      <c r="AE534" s="1">
        <v>-6.09</v>
      </c>
      <c r="AF534" s="1">
        <v>-5.73</v>
      </c>
      <c r="AG534" s="1">
        <v>-5.81</v>
      </c>
      <c r="AH534" s="1">
        <v>-9.77</v>
      </c>
      <c r="AI534" s="1">
        <v>-13.6</v>
      </c>
      <c r="AK534">
        <v>199503</v>
      </c>
      <c r="AL534">
        <v>1.42</v>
      </c>
      <c r="AM534">
        <v>2.72</v>
      </c>
      <c r="AN534">
        <v>1.44</v>
      </c>
      <c r="AO534">
        <v>1.41</v>
      </c>
      <c r="AP534">
        <v>2.7</v>
      </c>
      <c r="AQ534">
        <v>2.31</v>
      </c>
      <c r="AR534">
        <v>1.36</v>
      </c>
      <c r="AS534">
        <v>1.22</v>
      </c>
      <c r="AT534">
        <v>1.52</v>
      </c>
      <c r="AU534">
        <v>2.4300000000000002</v>
      </c>
      <c r="AV534">
        <v>3.08</v>
      </c>
      <c r="AW534">
        <v>2.78</v>
      </c>
      <c r="AX534">
        <v>1.74</v>
      </c>
      <c r="AY534">
        <v>1.01</v>
      </c>
      <c r="AZ534">
        <v>1.72</v>
      </c>
      <c r="BA534">
        <v>1.32</v>
      </c>
      <c r="BB534">
        <v>1.0900000000000001</v>
      </c>
      <c r="BC534">
        <v>1.64</v>
      </c>
      <c r="BD534">
        <v>1.44</v>
      </c>
      <c r="BF534" s="1">
        <v>199503</v>
      </c>
      <c r="BG534" s="1">
        <v>1.76</v>
      </c>
      <c r="BH534" s="1">
        <v>2.4300000000000002</v>
      </c>
      <c r="BI534" s="1">
        <v>1.5</v>
      </c>
      <c r="BJ534" s="1">
        <v>1.39</v>
      </c>
      <c r="BK534" s="1">
        <v>2.56</v>
      </c>
      <c r="BL534" s="1">
        <v>2.3199999999999998</v>
      </c>
      <c r="BM534" s="1">
        <v>1.37</v>
      </c>
      <c r="BN534" s="1">
        <v>1</v>
      </c>
      <c r="BO534" s="1">
        <v>1.44</v>
      </c>
      <c r="BP534" s="1">
        <v>2.73</v>
      </c>
      <c r="BQ534" s="1">
        <v>2.33</v>
      </c>
      <c r="BR534" s="1">
        <v>2.0699999999999998</v>
      </c>
      <c r="BS534" s="1">
        <v>2.63</v>
      </c>
      <c r="BT534" s="1">
        <v>1.8</v>
      </c>
      <c r="BU534" s="1">
        <v>0.94</v>
      </c>
      <c r="BV534" s="1">
        <v>0.7</v>
      </c>
      <c r="BW534" s="1">
        <v>1.27</v>
      </c>
      <c r="BX534" s="1">
        <v>1.21</v>
      </c>
      <c r="BY534" s="1">
        <v>1.62</v>
      </c>
      <c r="CA534" s="1">
        <v>197003</v>
      </c>
      <c r="CB534" s="1">
        <v>0.82</v>
      </c>
      <c r="CC534" s="1">
        <v>-4.5199999999999996</v>
      </c>
      <c r="CD534" s="1">
        <v>-0.78</v>
      </c>
      <c r="CE534" s="1">
        <v>-0.18</v>
      </c>
      <c r="CF534" s="1">
        <v>-5.34</v>
      </c>
      <c r="CG534" s="1">
        <v>-2.71</v>
      </c>
      <c r="CH534" s="1">
        <v>-0.22</v>
      </c>
      <c r="CI534" s="1">
        <v>0.41</v>
      </c>
      <c r="CJ534" s="1">
        <v>-7.0000000000000007E-2</v>
      </c>
      <c r="CK534" s="1">
        <v>-5.56</v>
      </c>
      <c r="CL534" s="1">
        <v>-5.05</v>
      </c>
      <c r="CM534" s="1">
        <v>-2.1800000000000002</v>
      </c>
      <c r="CN534" s="1">
        <v>-3.21</v>
      </c>
      <c r="CO534" s="1">
        <v>-0.01</v>
      </c>
      <c r="CP534" s="1">
        <v>-0.44</v>
      </c>
      <c r="CQ534" s="1">
        <v>1.22</v>
      </c>
      <c r="CR534" s="1">
        <v>-0.42</v>
      </c>
      <c r="CS534" s="1">
        <v>0.48</v>
      </c>
      <c r="CT534" s="1">
        <v>-0.64</v>
      </c>
      <c r="CV534" s="1">
        <v>197103</v>
      </c>
      <c r="CW534" s="1">
        <v>6.42</v>
      </c>
      <c r="CX534" s="1">
        <v>6.3</v>
      </c>
      <c r="CY534" s="1">
        <v>5.08</v>
      </c>
      <c r="CZ534" s="1">
        <v>4.4800000000000004</v>
      </c>
      <c r="DA534" s="1">
        <v>6.8</v>
      </c>
      <c r="DB534" s="1">
        <v>5.54</v>
      </c>
      <c r="DC534" s="1">
        <v>5.27</v>
      </c>
      <c r="DD534" s="1">
        <v>3.98</v>
      </c>
      <c r="DE534" s="1">
        <v>4.62</v>
      </c>
      <c r="DF534" s="1">
        <v>8.0299999999999994</v>
      </c>
      <c r="DG534" s="1">
        <v>5.66</v>
      </c>
      <c r="DH534" s="1">
        <v>5.21</v>
      </c>
      <c r="DI534" s="1">
        <v>5.88</v>
      </c>
      <c r="DJ534" s="1">
        <v>5.31</v>
      </c>
      <c r="DK534" s="1">
        <v>5.23</v>
      </c>
      <c r="DL534" s="1">
        <v>3.83</v>
      </c>
      <c r="DM534" s="1">
        <v>4.1500000000000004</v>
      </c>
      <c r="DN534" s="1">
        <v>4</v>
      </c>
      <c r="DO534" s="1">
        <v>5.21</v>
      </c>
      <c r="DQ534" s="1">
        <v>197003</v>
      </c>
      <c r="DR534" s="1">
        <v>-99.99</v>
      </c>
      <c r="DS534" s="1">
        <v>-3.34</v>
      </c>
      <c r="DT534" s="1">
        <v>-1.43</v>
      </c>
      <c r="DU534" s="1">
        <v>-0.64</v>
      </c>
      <c r="DV534" s="1">
        <v>-3.53</v>
      </c>
      <c r="DW534" s="1">
        <v>-2.62</v>
      </c>
      <c r="DX534" s="1">
        <v>-1.1399999999999999</v>
      </c>
      <c r="DY534" s="1">
        <v>-0.42</v>
      </c>
      <c r="DZ534" s="1">
        <v>-0.63</v>
      </c>
      <c r="EA534" s="1">
        <v>-3.62</v>
      </c>
      <c r="EB534" s="1">
        <v>-3.2</v>
      </c>
      <c r="EC534" s="1">
        <v>-2.2999999999999998</v>
      </c>
      <c r="ED534" s="1">
        <v>-2.98</v>
      </c>
      <c r="EE534" s="1">
        <v>-1.49</v>
      </c>
      <c r="EF534" s="1">
        <v>-0.78</v>
      </c>
      <c r="EG534" s="1">
        <v>-0.18</v>
      </c>
      <c r="EH534" s="1">
        <v>-0.67</v>
      </c>
      <c r="EI534" s="1">
        <v>-0.26</v>
      </c>
      <c r="EJ534" s="1">
        <v>-1.01</v>
      </c>
      <c r="EL534">
        <v>197003</v>
      </c>
      <c r="EM534">
        <v>-1.06</v>
      </c>
      <c r="EN534">
        <v>-2.3199999999999998</v>
      </c>
      <c r="EO534">
        <v>4.09</v>
      </c>
      <c r="EP534">
        <v>0.56999999999999995</v>
      </c>
      <c r="ER534" s="1">
        <v>197009</v>
      </c>
      <c r="ES534" s="1">
        <v>-8.92</v>
      </c>
      <c r="EU534" s="1">
        <v>196910</v>
      </c>
      <c r="EV534" s="1">
        <v>-0.55000000000000004</v>
      </c>
      <c r="EX534" s="1">
        <v>197409</v>
      </c>
      <c r="EY534" s="1">
        <v>0.79</v>
      </c>
      <c r="FA534" s="1">
        <v>197009</v>
      </c>
      <c r="FB534" s="1">
        <f>IF(ISERROR(VLOOKUP($FA534,MOM,LOOKUPS!C$12,0)*$FB$6+VLOOKUP($FA534,STREV,LOOKUPS!C$10,0)*$FC$6+VLOOKUP($FA534,LTREV,LOOKUPS!C$9,0)*$FD$6+VLOOKUP($FA534,CFP,LOOKUPS!C$6,0)*$FE$6+VLOOKUP($FA534,EP,LOOKUPS!C$8,0)*$FF$6+VLOOKUP($FA534,BM,LOOKUPS!C$5,0)*$FG$6+VLOOKUP($FA534,DIV,LOOKUPS!C$7,0)*$FH$6++VLOOKUP($FA534,SIZE,LOOKUPS!C$11,0)*$FI$6),"",VLOOKUP($FA534,MOM,LOOKUPS!C$12,0)*$FB$6+VLOOKUP($FA534,STREV,LOOKUPS!C$10,0)*$FC$6+VLOOKUP($FA534,LTREV,LOOKUPS!C$9,0)*$FD$6+VLOOKUP($FA534,CFP,LOOKUPS!C$6,0)*$FE$6+VLOOKUP($FA534,EP,LOOKUPS!C$8,0)*$FF$6+VLOOKUP($FA534,BM,LOOKUPS!C$5,0)*$FG$6+VLOOKUP($FA534,DIV,LOOKUPS!C$7,0)*$FH$6++VLOOKUP($FA534,SIZE,LOOKUPS!C$11,0)*$FI$6)</f>
        <v>17.665700000000001</v>
      </c>
      <c r="FC534" s="1">
        <f>IF(ISERROR(VLOOKUP($FA534,MOM,LOOKUPS!D$12,0)*$FB$6+VLOOKUP($FA534,STREV,LOOKUPS!D$10,0)*$FC$6+VLOOKUP($FA534,LTREV,LOOKUPS!D$9,0)*$FD$6+VLOOKUP($FA534,CFP,LOOKUPS!D$6,0)*$FE$6+VLOOKUP($FA534,EP,LOOKUPS!D$8,0)*$FF$6+VLOOKUP($FA534,BM,LOOKUPS!D$5,0)*$FG$6+VLOOKUP($FA534,DIV,LOOKUPS!D$7,0)*$FH$6++VLOOKUP($FA534,SIZE,LOOKUPS!D$11,0)*$FI$6),"",VLOOKUP($FA534,MOM,LOOKUPS!D$12,0)*$FB$6+VLOOKUP($FA534,STREV,LOOKUPS!D$10,0)*$FC$6+VLOOKUP($FA534,LTREV,LOOKUPS!D$9,0)*$FD$6+VLOOKUP($FA534,CFP,LOOKUPS!D$6,0)*$FE$6+VLOOKUP($FA534,EP,LOOKUPS!D$8,0)*$FF$6+VLOOKUP($FA534,BM,LOOKUPS!D$5,0)*$FG$6+VLOOKUP($FA534,DIV,LOOKUPS!D$7,0)*$FH$6++VLOOKUP($FA534,SIZE,LOOKUPS!D$11,0)*$FI$6)</f>
        <v>15.052700000000002</v>
      </c>
      <c r="FD534" s="1">
        <f>IF(ISERROR(VLOOKUP($FA534,MOM,LOOKUPS!E$12,0)*$FB$6+VLOOKUP($FA534,STREV,LOOKUPS!E$10,0)*$FC$6+VLOOKUP($FA534,LTREV,LOOKUPS!E$9,0)*$FD$6+VLOOKUP($FA534,CFP,LOOKUPS!E$6,0)*$FE$6+VLOOKUP($FA534,EP,LOOKUPS!E$8,0)*$FF$6+VLOOKUP($FA534,BM,LOOKUPS!E$5,0)*$FG$6+VLOOKUP($FA534,DIV,LOOKUPS!E$7,0)*$FH$6++VLOOKUP($FA534,SIZE,LOOKUPS!E$11,0)*$FI$6),"",VLOOKUP($FA534,MOM,LOOKUPS!E$12,0)*$FB$6+VLOOKUP($FA534,STREV,LOOKUPS!E$10,0)*$FC$6+VLOOKUP($FA534,LTREV,LOOKUPS!E$9,0)*$FD$6+VLOOKUP($FA534,CFP,LOOKUPS!E$6,0)*$FE$6+VLOOKUP($FA534,EP,LOOKUPS!E$8,0)*$FF$6+VLOOKUP($FA534,BM,LOOKUPS!E$5,0)*$FG$6+VLOOKUP($FA534,DIV,LOOKUPS!E$7,0)*$FH$6++VLOOKUP($FA534,SIZE,LOOKUPS!E$11,0)*$FI$6)</f>
        <v>14.056000000000001</v>
      </c>
      <c r="FE534" s="1">
        <f>IF(ISERROR(VLOOKUP($FA534,MOM,LOOKUPS!F$12,0)*$FB$6+VLOOKUP($FA534,STREV,LOOKUPS!F$10,0)*$FC$6+VLOOKUP($FA534,LTREV,LOOKUPS!F$9,0)*$FD$6+VLOOKUP($FA534,CFP,LOOKUPS!F$6,0)*$FE$6+VLOOKUP($FA534,EP,LOOKUPS!F$8,0)*$FF$6+VLOOKUP($FA534,BM,LOOKUPS!F$5,0)*$FG$6+VLOOKUP($FA534,DIV,LOOKUPS!F$7,0)*$FH$6++VLOOKUP($FA534,SIZE,LOOKUPS!F$11,0)*$FI$6),"",VLOOKUP($FA534,MOM,LOOKUPS!F$12,0)*$FB$6+VLOOKUP($FA534,STREV,LOOKUPS!F$10,0)*$FC$6+VLOOKUP($FA534,LTREV,LOOKUPS!F$9,0)*$FD$6+VLOOKUP($FA534,CFP,LOOKUPS!F$6,0)*$FE$6+VLOOKUP($FA534,EP,LOOKUPS!F$8,0)*$FF$6+VLOOKUP($FA534,BM,LOOKUPS!F$5,0)*$FG$6+VLOOKUP($FA534,DIV,LOOKUPS!F$7,0)*$FH$6++VLOOKUP($FA534,SIZE,LOOKUPS!F$11,0)*$FI$6)</f>
        <v>11.3908</v>
      </c>
      <c r="FF534" s="1">
        <f>IF(ISERROR(VLOOKUP($FA534,MOM,LOOKUPS!G$12,0)*$FB$6+VLOOKUP($FA534,STREV,LOOKUPS!G$10,0)*$FC$6+VLOOKUP($FA534,LTREV,LOOKUPS!G$9,0)*$FD$6+VLOOKUP($FA534,CFP,LOOKUPS!G$6,0)*$FE$6+VLOOKUP($FA534,EP,LOOKUPS!G$8,0)*$FF$6+VLOOKUP($FA534,BM,LOOKUPS!G$5,0)*$FG$6+VLOOKUP($FA534,DIV,LOOKUPS!G$7,0)*$FH$6++VLOOKUP($FA534,SIZE,LOOKUPS!G$11,0)*$FI$6),"",VLOOKUP($FA534,MOM,LOOKUPS!G$12,0)*$FB$6+VLOOKUP($FA534,STREV,LOOKUPS!G$10,0)*$FC$6+VLOOKUP($FA534,LTREV,LOOKUPS!G$9,0)*$FD$6+VLOOKUP($FA534,CFP,LOOKUPS!G$6,0)*$FE$6+VLOOKUP($FA534,EP,LOOKUPS!G$8,0)*$FF$6+VLOOKUP($FA534,BM,LOOKUPS!G$5,0)*$FG$6+VLOOKUP($FA534,DIV,LOOKUPS!G$7,0)*$FH$6++VLOOKUP($FA534,SIZE,LOOKUPS!G$11,0)*$FI$6)</f>
        <v>10.4544</v>
      </c>
      <c r="FG534" s="1">
        <f>IF(ISERROR(VLOOKUP($FA534,MOM,LOOKUPS!H$12,0)*$FB$6+VLOOKUP($FA534,STREV,LOOKUPS!H$10,0)*$FC$6+VLOOKUP($FA534,LTREV,LOOKUPS!H$9,0)*$FD$6+VLOOKUP($FA534,CFP,LOOKUPS!H$6,0)*$FE$6+VLOOKUP($FA534,EP,LOOKUPS!H$8,0)*$FF$6+VLOOKUP($FA534,BM,LOOKUPS!H$5,0)*$FG$6+VLOOKUP($FA534,DIV,LOOKUPS!H$7,0)*$FH$6++VLOOKUP($FA534,SIZE,LOOKUPS!H$11,0)*$FI$6),"",VLOOKUP($FA534,MOM,LOOKUPS!H$12,0)*$FB$6+VLOOKUP($FA534,STREV,LOOKUPS!H$10,0)*$FC$6+VLOOKUP($FA534,LTREV,LOOKUPS!H$9,0)*$FD$6+VLOOKUP($FA534,CFP,LOOKUPS!H$6,0)*$FE$6+VLOOKUP($FA534,EP,LOOKUPS!H$8,0)*$FF$6+VLOOKUP($FA534,BM,LOOKUPS!H$5,0)*$FG$6+VLOOKUP($FA534,DIV,LOOKUPS!H$7,0)*$FH$6++VLOOKUP($FA534,SIZE,LOOKUPS!H$11,0)*$FI$6)</f>
        <v>10.359200000000001</v>
      </c>
      <c r="FH534" s="1">
        <f>IF(ISERROR(VLOOKUP($FA534,MOM,LOOKUPS!I$12,0)*$FB$6+VLOOKUP($FA534,STREV,LOOKUPS!I$10,0)*$FC$6+VLOOKUP($FA534,LTREV,LOOKUPS!I$9,0)*$FD$6+VLOOKUP($FA534,CFP,LOOKUPS!I$6,0)*$FE$6+VLOOKUP($FA534,EP,LOOKUPS!I$8,0)*$FF$6+VLOOKUP($FA534,BM,LOOKUPS!I$5,0)*$FG$6+VLOOKUP($FA534,DIV,LOOKUPS!I$7,0)*$FH$6++VLOOKUP($FA534,SIZE,LOOKUPS!I$11,0)*$FI$6),"",VLOOKUP($FA534,MOM,LOOKUPS!I$12,0)*$FB$6+VLOOKUP($FA534,STREV,LOOKUPS!I$10,0)*$FC$6+VLOOKUP($FA534,LTREV,LOOKUPS!I$9,0)*$FD$6+VLOOKUP($FA534,CFP,LOOKUPS!I$6,0)*$FE$6+VLOOKUP($FA534,EP,LOOKUPS!I$8,0)*$FF$6+VLOOKUP($FA534,BM,LOOKUPS!I$5,0)*$FG$6+VLOOKUP($FA534,DIV,LOOKUPS!I$7,0)*$FH$6++VLOOKUP($FA534,SIZE,LOOKUPS!I$11,0)*$FI$6)</f>
        <v>7.8340000000000005</v>
      </c>
      <c r="FI534" s="1">
        <f>IF(ISERROR(VLOOKUP($FA534,MOM,LOOKUPS!J$12,0)*$FB$6+VLOOKUP($FA534,STREV,LOOKUPS!J$10,0)*$FC$6+VLOOKUP($FA534,LTREV,LOOKUPS!J$9,0)*$FD$6+VLOOKUP($FA534,CFP,LOOKUPS!J$6,0)*$FE$6+VLOOKUP($FA534,EP,LOOKUPS!J$8,0)*$FF$6+VLOOKUP($FA534,BM,LOOKUPS!J$5,0)*$FG$6+VLOOKUP($FA534,DIV,LOOKUPS!J$7,0)*$FH$6++VLOOKUP($FA534,SIZE,LOOKUPS!J$11,0)*$FI$6),"",VLOOKUP($FA534,MOM,LOOKUPS!J$12,0)*$FB$6+VLOOKUP($FA534,STREV,LOOKUPS!J$10,0)*$FC$6+VLOOKUP($FA534,LTREV,LOOKUPS!J$9,0)*$FD$6+VLOOKUP($FA534,CFP,LOOKUPS!J$6,0)*$FE$6+VLOOKUP($FA534,EP,LOOKUPS!J$8,0)*$FF$6+VLOOKUP($FA534,BM,LOOKUPS!J$5,0)*$FG$6+VLOOKUP($FA534,DIV,LOOKUPS!J$7,0)*$FH$6++VLOOKUP($FA534,SIZE,LOOKUPS!J$11,0)*$FI$6)</f>
        <v>9.2767000000000017</v>
      </c>
      <c r="FJ534" s="1">
        <f>IF(ISERROR(VLOOKUP($FA534,MOM,LOOKUPS!K$12,0)*$FB$6+VLOOKUP($FA534,STREV,LOOKUPS!K$10,0)*$FC$6+VLOOKUP($FA534,LTREV,LOOKUPS!K$9,0)*$FD$6+VLOOKUP($FA534,CFP,LOOKUPS!K$6,0)*$FE$6+VLOOKUP($FA534,EP,LOOKUPS!K$8,0)*$FF$6+VLOOKUP($FA534,BM,LOOKUPS!K$5,0)*$FG$6+VLOOKUP($FA534,DIV,LOOKUPS!K$7,0)*$FH$6++VLOOKUP($FA534,SIZE,LOOKUPS!K$11,0)*$FI$6),"",VLOOKUP($FA534,MOM,LOOKUPS!K$12,0)*$FB$6+VLOOKUP($FA534,STREV,LOOKUPS!K$10,0)*$FC$6+VLOOKUP($FA534,LTREV,LOOKUPS!K$9,0)*$FD$6+VLOOKUP($FA534,CFP,LOOKUPS!K$6,0)*$FE$6+VLOOKUP($FA534,EP,LOOKUPS!K$8,0)*$FF$6+VLOOKUP($FA534,BM,LOOKUPS!K$5,0)*$FG$6+VLOOKUP($FA534,DIV,LOOKUPS!K$7,0)*$FH$6++VLOOKUP($FA534,SIZE,LOOKUPS!K$11,0)*$FI$6)</f>
        <v>10.040900000000001</v>
      </c>
      <c r="FK534" s="1">
        <f>IF(ISERROR(VLOOKUP($FA534,MOM,LOOKUPS!L$12,0)*$FB$6+VLOOKUP($FA534,STREV,LOOKUPS!L$10,0)*$FC$6+VLOOKUP($FA534,LTREV,LOOKUPS!L$9,0)*$FD$6+VLOOKUP($FA534,CFP,LOOKUPS!L$6,0)*$FE$6+VLOOKUP($FA534,EP,LOOKUPS!L$8,0)*$FF$6+VLOOKUP($FA534,BM,LOOKUPS!L$5,0)*$FG$6+VLOOKUP($FA534,DIV,LOOKUPS!L$7,0)*$FH$6++VLOOKUP($FA534,SIZE,LOOKUPS!L$11,0)*$FI$6),"",VLOOKUP($FA534,MOM,LOOKUPS!L$12,0)*$FB$6+VLOOKUP($FA534,STREV,LOOKUPS!L$10,0)*$FC$6+VLOOKUP($FA534,LTREV,LOOKUPS!L$9,0)*$FD$6+VLOOKUP($FA534,CFP,LOOKUPS!L$6,0)*$FE$6+VLOOKUP($FA534,EP,LOOKUPS!L$8,0)*$FF$6+VLOOKUP($FA534,BM,LOOKUPS!L$5,0)*$FG$6+VLOOKUP($FA534,DIV,LOOKUPS!L$7,0)*$FH$6++VLOOKUP($FA534,SIZE,LOOKUPS!L$11,0)*$FI$6)</f>
        <v>13.166599999999999</v>
      </c>
    </row>
    <row r="535" spans="1:167" x14ac:dyDescent="0.3">
      <c r="A535" s="1">
        <v>197010</v>
      </c>
      <c r="B535" s="1">
        <v>-13.7</v>
      </c>
      <c r="C535" s="1">
        <v>-11.04</v>
      </c>
      <c r="D535" s="1">
        <v>-7.83</v>
      </c>
      <c r="E535" s="1">
        <v>-4.62</v>
      </c>
      <c r="F535" s="1">
        <v>-3.84</v>
      </c>
      <c r="G535" s="1">
        <v>-1.44</v>
      </c>
      <c r="H535" s="1">
        <v>-1.68</v>
      </c>
      <c r="I535" s="1">
        <v>-1.49</v>
      </c>
      <c r="J535" s="1">
        <v>0.63</v>
      </c>
      <c r="K535" s="1">
        <v>-1</v>
      </c>
      <c r="M535" s="1">
        <v>196911</v>
      </c>
      <c r="N535" s="1">
        <v>-5</v>
      </c>
      <c r="O535" s="1">
        <v>-4.76</v>
      </c>
      <c r="P535" s="1">
        <v>-4.09</v>
      </c>
      <c r="Q535" s="1">
        <v>-5.16</v>
      </c>
      <c r="R535" s="1">
        <v>-4.9400000000000004</v>
      </c>
      <c r="S535" s="1">
        <v>-4.9800000000000004</v>
      </c>
      <c r="T535" s="1">
        <v>-5.74</v>
      </c>
      <c r="U535" s="1">
        <v>-5.45</v>
      </c>
      <c r="V535" s="1">
        <v>-7.2</v>
      </c>
      <c r="W535" s="1">
        <v>-7.28</v>
      </c>
      <c r="Y535" s="1">
        <v>197410</v>
      </c>
      <c r="Z535" s="1">
        <v>5.92</v>
      </c>
      <c r="AA535" s="1">
        <v>11.92</v>
      </c>
      <c r="AB535" s="1">
        <v>8.7100000000000009</v>
      </c>
      <c r="AC535" s="1">
        <v>11.2</v>
      </c>
      <c r="AD535" s="1">
        <v>11.06</v>
      </c>
      <c r="AE535" s="1">
        <v>11.47</v>
      </c>
      <c r="AF535" s="1">
        <v>11.6</v>
      </c>
      <c r="AG535" s="1">
        <v>10.98</v>
      </c>
      <c r="AH535" s="1">
        <v>18.48</v>
      </c>
      <c r="AI535" s="1">
        <v>21.74</v>
      </c>
      <c r="AK535">
        <v>199504</v>
      </c>
      <c r="AL535">
        <v>2.0299999999999998</v>
      </c>
      <c r="AM535">
        <v>2.2000000000000002</v>
      </c>
      <c r="AN535">
        <v>2.3199999999999998</v>
      </c>
      <c r="AO535">
        <v>2.77</v>
      </c>
      <c r="AP535">
        <v>2.0299999999999998</v>
      </c>
      <c r="AQ535">
        <v>2.58</v>
      </c>
      <c r="AR535">
        <v>2.6</v>
      </c>
      <c r="AS535">
        <v>2.39</v>
      </c>
      <c r="AT535">
        <v>2.59</v>
      </c>
      <c r="AU535">
        <v>1.95</v>
      </c>
      <c r="AV535">
        <v>2.13</v>
      </c>
      <c r="AW535">
        <v>2.69</v>
      </c>
      <c r="AX535">
        <v>2.4500000000000002</v>
      </c>
      <c r="AY535">
        <v>2.96</v>
      </c>
      <c r="AZ535">
        <v>2.2200000000000002</v>
      </c>
      <c r="BA535">
        <v>1.66</v>
      </c>
      <c r="BB535">
        <v>3.28</v>
      </c>
      <c r="BC535">
        <v>3.05</v>
      </c>
      <c r="BD535">
        <v>2.25</v>
      </c>
      <c r="BF535" s="1">
        <v>199504</v>
      </c>
      <c r="BG535" s="1">
        <v>2.42</v>
      </c>
      <c r="BH535" s="1">
        <v>2.08</v>
      </c>
      <c r="BI535" s="1">
        <v>2.36</v>
      </c>
      <c r="BJ535" s="1">
        <v>2.39</v>
      </c>
      <c r="BK535" s="1">
        <v>2.09</v>
      </c>
      <c r="BL535" s="1">
        <v>1.92</v>
      </c>
      <c r="BM535" s="1">
        <v>2.63</v>
      </c>
      <c r="BN535" s="1">
        <v>2.11</v>
      </c>
      <c r="BO535" s="1">
        <v>2.61</v>
      </c>
      <c r="BP535" s="1">
        <v>1.85</v>
      </c>
      <c r="BQ535" s="1">
        <v>2.39</v>
      </c>
      <c r="BR535" s="1">
        <v>2.06</v>
      </c>
      <c r="BS535" s="1">
        <v>1.75</v>
      </c>
      <c r="BT535" s="1">
        <v>2.2000000000000002</v>
      </c>
      <c r="BU535" s="1">
        <v>3.08</v>
      </c>
      <c r="BV535" s="1">
        <v>2.41</v>
      </c>
      <c r="BW535" s="1">
        <v>1.85</v>
      </c>
      <c r="BX535" s="1">
        <v>2.4500000000000002</v>
      </c>
      <c r="BY535" s="1">
        <v>2.73</v>
      </c>
      <c r="CA535" s="1">
        <v>197004</v>
      </c>
      <c r="CB535" s="1">
        <v>-18.440000000000001</v>
      </c>
      <c r="CC535" s="1">
        <v>-19.62</v>
      </c>
      <c r="CD535" s="1">
        <v>-14.43</v>
      </c>
      <c r="CE535" s="1">
        <v>-11.02</v>
      </c>
      <c r="CF535" s="1">
        <v>-20.85</v>
      </c>
      <c r="CG535" s="1">
        <v>-16.760000000000002</v>
      </c>
      <c r="CH535" s="1">
        <v>-13.9</v>
      </c>
      <c r="CI535" s="1">
        <v>-11.22</v>
      </c>
      <c r="CJ535" s="1">
        <v>-11.14</v>
      </c>
      <c r="CK535" s="1">
        <v>-22.56</v>
      </c>
      <c r="CL535" s="1">
        <v>-18.55</v>
      </c>
      <c r="CM535" s="1">
        <v>-16.07</v>
      </c>
      <c r="CN535" s="1">
        <v>-17.420000000000002</v>
      </c>
      <c r="CO535" s="1">
        <v>-14.2</v>
      </c>
      <c r="CP535" s="1">
        <v>-13.58</v>
      </c>
      <c r="CQ535" s="1">
        <v>-11.67</v>
      </c>
      <c r="CR535" s="1">
        <v>-10.76</v>
      </c>
      <c r="CS535" s="1">
        <v>-11.19</v>
      </c>
      <c r="CT535" s="1">
        <v>-11.1</v>
      </c>
      <c r="CV535" s="1">
        <v>197104</v>
      </c>
      <c r="CW535" s="1">
        <v>2.2000000000000002</v>
      </c>
      <c r="CX535" s="1">
        <v>3.84</v>
      </c>
      <c r="CY535" s="1">
        <v>2.61</v>
      </c>
      <c r="CZ535" s="1">
        <v>2.35</v>
      </c>
      <c r="DA535" s="1">
        <v>4.0999999999999996</v>
      </c>
      <c r="DB535" s="1">
        <v>2.8</v>
      </c>
      <c r="DC535" s="1">
        <v>2.39</v>
      </c>
      <c r="DD535" s="1">
        <v>2.16</v>
      </c>
      <c r="DE535" s="1">
        <v>3.03</v>
      </c>
      <c r="DF535" s="1">
        <v>3.56</v>
      </c>
      <c r="DG535" s="1">
        <v>4.5999999999999996</v>
      </c>
      <c r="DH535" s="1">
        <v>3.25</v>
      </c>
      <c r="DI535" s="1">
        <v>2.34</v>
      </c>
      <c r="DJ535" s="1">
        <v>2.0699999999999998</v>
      </c>
      <c r="DK535" s="1">
        <v>2.72</v>
      </c>
      <c r="DL535" s="1">
        <v>3.37</v>
      </c>
      <c r="DM535" s="1">
        <v>0.83</v>
      </c>
      <c r="DN535" s="1">
        <v>2.88</v>
      </c>
      <c r="DO535" s="1">
        <v>3.17</v>
      </c>
      <c r="DQ535" s="1">
        <v>197004</v>
      </c>
      <c r="DR535" s="1">
        <v>-99.99</v>
      </c>
      <c r="DS535" s="1">
        <v>-18.45</v>
      </c>
      <c r="DT535" s="1">
        <v>-15.14</v>
      </c>
      <c r="DU535" s="1">
        <v>-10.65</v>
      </c>
      <c r="DV535" s="1">
        <v>-18.649999999999999</v>
      </c>
      <c r="DW535" s="1">
        <v>-17.23</v>
      </c>
      <c r="DX535" s="1">
        <v>-14.91</v>
      </c>
      <c r="DY535" s="1">
        <v>-12.58</v>
      </c>
      <c r="DZ535" s="1">
        <v>-10.08</v>
      </c>
      <c r="EA535" s="1">
        <v>-19.100000000000001</v>
      </c>
      <c r="EB535" s="1">
        <v>-17.02</v>
      </c>
      <c r="EC535" s="1">
        <v>-17.39</v>
      </c>
      <c r="ED535" s="1">
        <v>-17.04</v>
      </c>
      <c r="EE535" s="1">
        <v>-15.04</v>
      </c>
      <c r="EF535" s="1">
        <v>-14.78</v>
      </c>
      <c r="EG535" s="1">
        <v>-13.36</v>
      </c>
      <c r="EH535" s="1">
        <v>-11.78</v>
      </c>
      <c r="EI535" s="1">
        <v>-10.84</v>
      </c>
      <c r="EJ535" s="1">
        <v>-9.2899999999999991</v>
      </c>
      <c r="EL535">
        <v>197004</v>
      </c>
      <c r="EM535">
        <v>-11</v>
      </c>
      <c r="EN535">
        <v>-6.09</v>
      </c>
      <c r="EO535">
        <v>6.21</v>
      </c>
      <c r="EP535">
        <v>0.5</v>
      </c>
      <c r="ER535" s="1">
        <v>197010</v>
      </c>
      <c r="ES535" s="1">
        <v>9.61</v>
      </c>
      <c r="EU535" s="1">
        <v>196911</v>
      </c>
      <c r="EV535" s="1">
        <v>1.1599999999999999</v>
      </c>
      <c r="EX535" s="1">
        <v>197410</v>
      </c>
      <c r="EY535" s="1">
        <v>-4.79</v>
      </c>
      <c r="FA535" s="1">
        <v>197010</v>
      </c>
      <c r="FB535" s="1">
        <f>IF(ISERROR(VLOOKUP($FA535,MOM,LOOKUPS!C$12,0)*$FB$6+VLOOKUP($FA535,STREV,LOOKUPS!C$10,0)*$FC$6+VLOOKUP($FA535,LTREV,LOOKUPS!C$9,0)*$FD$6+VLOOKUP($FA535,CFP,LOOKUPS!C$6,0)*$FE$6+VLOOKUP($FA535,EP,LOOKUPS!C$8,0)*$FF$6+VLOOKUP($FA535,BM,LOOKUPS!C$5,0)*$FG$6+VLOOKUP($FA535,DIV,LOOKUPS!C$7,0)*$FH$6++VLOOKUP($FA535,SIZE,LOOKUPS!C$11,0)*$FI$6),"",VLOOKUP($FA535,MOM,LOOKUPS!C$12,0)*$FB$6+VLOOKUP($FA535,STREV,LOOKUPS!C$10,0)*$FC$6+VLOOKUP($FA535,LTREV,LOOKUPS!C$9,0)*$FD$6+VLOOKUP($FA535,CFP,LOOKUPS!C$6,0)*$FE$6+VLOOKUP($FA535,EP,LOOKUPS!C$8,0)*$FF$6+VLOOKUP($FA535,BM,LOOKUPS!C$5,0)*$FG$6+VLOOKUP($FA535,DIV,LOOKUPS!C$7,0)*$FH$6++VLOOKUP($FA535,SIZE,LOOKUPS!C$11,0)*$FI$6)</f>
        <v>-11.2042</v>
      </c>
      <c r="FC535" s="1">
        <f>IF(ISERROR(VLOOKUP($FA535,MOM,LOOKUPS!D$12,0)*$FB$6+VLOOKUP($FA535,STREV,LOOKUPS!D$10,0)*$FC$6+VLOOKUP($FA535,LTREV,LOOKUPS!D$9,0)*$FD$6+VLOOKUP($FA535,CFP,LOOKUPS!D$6,0)*$FE$6+VLOOKUP($FA535,EP,LOOKUPS!D$8,0)*$FF$6+VLOOKUP($FA535,BM,LOOKUPS!D$5,0)*$FG$6+VLOOKUP($FA535,DIV,LOOKUPS!D$7,0)*$FH$6++VLOOKUP($FA535,SIZE,LOOKUPS!D$11,0)*$FI$6),"",VLOOKUP($FA535,MOM,LOOKUPS!D$12,0)*$FB$6+VLOOKUP($FA535,STREV,LOOKUPS!D$10,0)*$FC$6+VLOOKUP($FA535,LTREV,LOOKUPS!D$9,0)*$FD$6+VLOOKUP($FA535,CFP,LOOKUPS!D$6,0)*$FE$6+VLOOKUP($FA535,EP,LOOKUPS!D$8,0)*$FF$6+VLOOKUP($FA535,BM,LOOKUPS!D$5,0)*$FG$6+VLOOKUP($FA535,DIV,LOOKUPS!D$7,0)*$FH$6++VLOOKUP($FA535,SIZE,LOOKUPS!D$11,0)*$FI$6)</f>
        <v>-8.8875999999999991</v>
      </c>
      <c r="FD535" s="1">
        <f>IF(ISERROR(VLOOKUP($FA535,MOM,LOOKUPS!E$12,0)*$FB$6+VLOOKUP($FA535,STREV,LOOKUPS!E$10,0)*$FC$6+VLOOKUP($FA535,LTREV,LOOKUPS!E$9,0)*$FD$6+VLOOKUP($FA535,CFP,LOOKUPS!E$6,0)*$FE$6+VLOOKUP($FA535,EP,LOOKUPS!E$8,0)*$FF$6+VLOOKUP($FA535,BM,LOOKUPS!E$5,0)*$FG$6+VLOOKUP($FA535,DIV,LOOKUPS!E$7,0)*$FH$6++VLOOKUP($FA535,SIZE,LOOKUPS!E$11,0)*$FI$6),"",VLOOKUP($FA535,MOM,LOOKUPS!E$12,0)*$FB$6+VLOOKUP($FA535,STREV,LOOKUPS!E$10,0)*$FC$6+VLOOKUP($FA535,LTREV,LOOKUPS!E$9,0)*$FD$6+VLOOKUP($FA535,CFP,LOOKUPS!E$6,0)*$FE$6+VLOOKUP($FA535,EP,LOOKUPS!E$8,0)*$FF$6+VLOOKUP($FA535,BM,LOOKUPS!E$5,0)*$FG$6+VLOOKUP($FA535,DIV,LOOKUPS!E$7,0)*$FH$6++VLOOKUP($FA535,SIZE,LOOKUPS!E$11,0)*$FI$6)</f>
        <v>-6.5912000000000006</v>
      </c>
      <c r="FE535" s="1">
        <f>IF(ISERROR(VLOOKUP($FA535,MOM,LOOKUPS!F$12,0)*$FB$6+VLOOKUP($FA535,STREV,LOOKUPS!F$10,0)*$FC$6+VLOOKUP($FA535,LTREV,LOOKUPS!F$9,0)*$FD$6+VLOOKUP($FA535,CFP,LOOKUPS!F$6,0)*$FE$6+VLOOKUP($FA535,EP,LOOKUPS!F$8,0)*$FF$6+VLOOKUP($FA535,BM,LOOKUPS!F$5,0)*$FG$6+VLOOKUP($FA535,DIV,LOOKUPS!F$7,0)*$FH$6++VLOOKUP($FA535,SIZE,LOOKUPS!F$11,0)*$FI$6),"",VLOOKUP($FA535,MOM,LOOKUPS!F$12,0)*$FB$6+VLOOKUP($FA535,STREV,LOOKUPS!F$10,0)*$FC$6+VLOOKUP($FA535,LTREV,LOOKUPS!F$9,0)*$FD$6+VLOOKUP($FA535,CFP,LOOKUPS!F$6,0)*$FE$6+VLOOKUP($FA535,EP,LOOKUPS!F$8,0)*$FF$6+VLOOKUP($FA535,BM,LOOKUPS!F$5,0)*$FG$6+VLOOKUP($FA535,DIV,LOOKUPS!F$7,0)*$FH$6++VLOOKUP($FA535,SIZE,LOOKUPS!F$11,0)*$FI$6)</f>
        <v>-5.3184000000000005</v>
      </c>
      <c r="FF535" s="1">
        <f>IF(ISERROR(VLOOKUP($FA535,MOM,LOOKUPS!G$12,0)*$FB$6+VLOOKUP($FA535,STREV,LOOKUPS!G$10,0)*$FC$6+VLOOKUP($FA535,LTREV,LOOKUPS!G$9,0)*$FD$6+VLOOKUP($FA535,CFP,LOOKUPS!G$6,0)*$FE$6+VLOOKUP($FA535,EP,LOOKUPS!G$8,0)*$FF$6+VLOOKUP($FA535,BM,LOOKUPS!G$5,0)*$FG$6+VLOOKUP($FA535,DIV,LOOKUPS!G$7,0)*$FH$6++VLOOKUP($FA535,SIZE,LOOKUPS!G$11,0)*$FI$6),"",VLOOKUP($FA535,MOM,LOOKUPS!G$12,0)*$FB$6+VLOOKUP($FA535,STREV,LOOKUPS!G$10,0)*$FC$6+VLOOKUP($FA535,LTREV,LOOKUPS!G$9,0)*$FD$6+VLOOKUP($FA535,CFP,LOOKUPS!G$6,0)*$FE$6+VLOOKUP($FA535,EP,LOOKUPS!G$8,0)*$FF$6+VLOOKUP($FA535,BM,LOOKUPS!G$5,0)*$FG$6+VLOOKUP($FA535,DIV,LOOKUPS!G$7,0)*$FH$6++VLOOKUP($FA535,SIZE,LOOKUPS!G$11,0)*$FI$6)</f>
        <v>-5.1895000000000007</v>
      </c>
      <c r="FG535" s="1">
        <f>IF(ISERROR(VLOOKUP($FA535,MOM,LOOKUPS!H$12,0)*$FB$6+VLOOKUP($FA535,STREV,LOOKUPS!H$10,0)*$FC$6+VLOOKUP($FA535,LTREV,LOOKUPS!H$9,0)*$FD$6+VLOOKUP($FA535,CFP,LOOKUPS!H$6,0)*$FE$6+VLOOKUP($FA535,EP,LOOKUPS!H$8,0)*$FF$6+VLOOKUP($FA535,BM,LOOKUPS!H$5,0)*$FG$6+VLOOKUP($FA535,DIV,LOOKUPS!H$7,0)*$FH$6++VLOOKUP($FA535,SIZE,LOOKUPS!H$11,0)*$FI$6),"",VLOOKUP($FA535,MOM,LOOKUPS!H$12,0)*$FB$6+VLOOKUP($FA535,STREV,LOOKUPS!H$10,0)*$FC$6+VLOOKUP($FA535,LTREV,LOOKUPS!H$9,0)*$FD$6+VLOOKUP($FA535,CFP,LOOKUPS!H$6,0)*$FE$6+VLOOKUP($FA535,EP,LOOKUPS!H$8,0)*$FF$6+VLOOKUP($FA535,BM,LOOKUPS!H$5,0)*$FG$6+VLOOKUP($FA535,DIV,LOOKUPS!H$7,0)*$FH$6++VLOOKUP($FA535,SIZE,LOOKUPS!H$11,0)*$FI$6)</f>
        <v>-3.7923</v>
      </c>
      <c r="FH535" s="1">
        <f>IF(ISERROR(VLOOKUP($FA535,MOM,LOOKUPS!I$12,0)*$FB$6+VLOOKUP($FA535,STREV,LOOKUPS!I$10,0)*$FC$6+VLOOKUP($FA535,LTREV,LOOKUPS!I$9,0)*$FD$6+VLOOKUP($FA535,CFP,LOOKUPS!I$6,0)*$FE$6+VLOOKUP($FA535,EP,LOOKUPS!I$8,0)*$FF$6+VLOOKUP($FA535,BM,LOOKUPS!I$5,0)*$FG$6+VLOOKUP($FA535,DIV,LOOKUPS!I$7,0)*$FH$6++VLOOKUP($FA535,SIZE,LOOKUPS!I$11,0)*$FI$6),"",VLOOKUP($FA535,MOM,LOOKUPS!I$12,0)*$FB$6+VLOOKUP($FA535,STREV,LOOKUPS!I$10,0)*$FC$6+VLOOKUP($FA535,LTREV,LOOKUPS!I$9,0)*$FD$6+VLOOKUP($FA535,CFP,LOOKUPS!I$6,0)*$FE$6+VLOOKUP($FA535,EP,LOOKUPS!I$8,0)*$FF$6+VLOOKUP($FA535,BM,LOOKUPS!I$5,0)*$FG$6+VLOOKUP($FA535,DIV,LOOKUPS!I$7,0)*$FH$6++VLOOKUP($FA535,SIZE,LOOKUPS!I$11,0)*$FI$6)</f>
        <v>-2.6247000000000003</v>
      </c>
      <c r="FI535" s="1">
        <f>IF(ISERROR(VLOOKUP($FA535,MOM,LOOKUPS!J$12,0)*$FB$6+VLOOKUP($FA535,STREV,LOOKUPS!J$10,0)*$FC$6+VLOOKUP($FA535,LTREV,LOOKUPS!J$9,0)*$FD$6+VLOOKUP($FA535,CFP,LOOKUPS!J$6,0)*$FE$6+VLOOKUP($FA535,EP,LOOKUPS!J$8,0)*$FF$6+VLOOKUP($FA535,BM,LOOKUPS!J$5,0)*$FG$6+VLOOKUP($FA535,DIV,LOOKUPS!J$7,0)*$FH$6++VLOOKUP($FA535,SIZE,LOOKUPS!J$11,0)*$FI$6),"",VLOOKUP($FA535,MOM,LOOKUPS!J$12,0)*$FB$6+VLOOKUP($FA535,STREV,LOOKUPS!J$10,0)*$FC$6+VLOOKUP($FA535,LTREV,LOOKUPS!J$9,0)*$FD$6+VLOOKUP($FA535,CFP,LOOKUPS!J$6,0)*$FE$6+VLOOKUP($FA535,EP,LOOKUPS!J$8,0)*$FF$6+VLOOKUP($FA535,BM,LOOKUPS!J$5,0)*$FG$6+VLOOKUP($FA535,DIV,LOOKUPS!J$7,0)*$FH$6++VLOOKUP($FA535,SIZE,LOOKUPS!J$11,0)*$FI$6)</f>
        <v>-3.2781000000000002</v>
      </c>
      <c r="FJ535" s="1">
        <f>IF(ISERROR(VLOOKUP($FA535,MOM,LOOKUPS!K$12,0)*$FB$6+VLOOKUP($FA535,STREV,LOOKUPS!K$10,0)*$FC$6+VLOOKUP($FA535,LTREV,LOOKUPS!K$9,0)*$FD$6+VLOOKUP($FA535,CFP,LOOKUPS!K$6,0)*$FE$6+VLOOKUP($FA535,EP,LOOKUPS!K$8,0)*$FF$6+VLOOKUP($FA535,BM,LOOKUPS!K$5,0)*$FG$6+VLOOKUP($FA535,DIV,LOOKUPS!K$7,0)*$FH$6++VLOOKUP($FA535,SIZE,LOOKUPS!K$11,0)*$FI$6),"",VLOOKUP($FA535,MOM,LOOKUPS!K$12,0)*$FB$6+VLOOKUP($FA535,STREV,LOOKUPS!K$10,0)*$FC$6+VLOOKUP($FA535,LTREV,LOOKUPS!K$9,0)*$FD$6+VLOOKUP($FA535,CFP,LOOKUPS!K$6,0)*$FE$6+VLOOKUP($FA535,EP,LOOKUPS!K$8,0)*$FF$6+VLOOKUP($FA535,BM,LOOKUPS!K$5,0)*$FG$6+VLOOKUP($FA535,DIV,LOOKUPS!K$7,0)*$FH$6++VLOOKUP($FA535,SIZE,LOOKUPS!K$11,0)*$FI$6)</f>
        <v>-1.7593000000000001</v>
      </c>
      <c r="FK535" s="1">
        <f>IF(ISERROR(VLOOKUP($FA535,MOM,LOOKUPS!L$12,0)*$FB$6+VLOOKUP($FA535,STREV,LOOKUPS!L$10,0)*$FC$6+VLOOKUP($FA535,LTREV,LOOKUPS!L$9,0)*$FD$6+VLOOKUP($FA535,CFP,LOOKUPS!L$6,0)*$FE$6+VLOOKUP($FA535,EP,LOOKUPS!L$8,0)*$FF$6+VLOOKUP($FA535,BM,LOOKUPS!L$5,0)*$FG$6+VLOOKUP($FA535,DIV,LOOKUPS!L$7,0)*$FH$6++VLOOKUP($FA535,SIZE,LOOKUPS!L$11,0)*$FI$6),"",VLOOKUP($FA535,MOM,LOOKUPS!L$12,0)*$FB$6+VLOOKUP($FA535,STREV,LOOKUPS!L$10,0)*$FC$6+VLOOKUP($FA535,LTREV,LOOKUPS!L$9,0)*$FD$6+VLOOKUP($FA535,CFP,LOOKUPS!L$6,0)*$FE$6+VLOOKUP($FA535,EP,LOOKUPS!L$8,0)*$FF$6+VLOOKUP($FA535,BM,LOOKUPS!L$5,0)*$FG$6+VLOOKUP($FA535,DIV,LOOKUPS!L$7,0)*$FH$6++VLOOKUP($FA535,SIZE,LOOKUPS!L$11,0)*$FI$6)</f>
        <v>-3.2766999999999999</v>
      </c>
    </row>
    <row r="536" spans="1:167" x14ac:dyDescent="0.3">
      <c r="A536" s="1">
        <v>197011</v>
      </c>
      <c r="B536" s="1">
        <v>-5.25</v>
      </c>
      <c r="C536" s="1">
        <v>-1.84</v>
      </c>
      <c r="D536" s="1">
        <v>-0.93</v>
      </c>
      <c r="E536" s="1">
        <v>0.46</v>
      </c>
      <c r="F536" s="1">
        <v>1.94</v>
      </c>
      <c r="G536" s="1">
        <v>2.5499999999999998</v>
      </c>
      <c r="H536" s="1">
        <v>3.46</v>
      </c>
      <c r="I536" s="1">
        <v>4.25</v>
      </c>
      <c r="J536" s="1">
        <v>4.37</v>
      </c>
      <c r="K536" s="1">
        <v>4.2</v>
      </c>
      <c r="M536" s="1">
        <v>196912</v>
      </c>
      <c r="N536" s="1">
        <v>-11.67</v>
      </c>
      <c r="O536" s="1">
        <v>-7.83</v>
      </c>
      <c r="P536" s="1">
        <v>-7.45</v>
      </c>
      <c r="Q536" s="1">
        <v>-7.12</v>
      </c>
      <c r="R536" s="1">
        <v>-5.14</v>
      </c>
      <c r="S536" s="1">
        <v>-4.88</v>
      </c>
      <c r="T536" s="1">
        <v>-5.03</v>
      </c>
      <c r="U536" s="1">
        <v>-5.71</v>
      </c>
      <c r="V536" s="1">
        <v>-3.63</v>
      </c>
      <c r="W536" s="1">
        <v>-3.23</v>
      </c>
      <c r="Y536" s="1">
        <v>197411</v>
      </c>
      <c r="Z536" s="1">
        <v>-6.96</v>
      </c>
      <c r="AA536" s="1">
        <v>-6.3</v>
      </c>
      <c r="AB536" s="1">
        <v>-5.83</v>
      </c>
      <c r="AC536" s="1">
        <v>-4.41</v>
      </c>
      <c r="AD536" s="1">
        <v>-5.45</v>
      </c>
      <c r="AE536" s="1">
        <v>-2.83</v>
      </c>
      <c r="AF536" s="1">
        <v>-2.72</v>
      </c>
      <c r="AG536" s="1">
        <v>-1.94</v>
      </c>
      <c r="AH536" s="1">
        <v>-4.5199999999999996</v>
      </c>
      <c r="AI536" s="1">
        <v>-3.8</v>
      </c>
      <c r="AK536">
        <v>199505</v>
      </c>
      <c r="AL536">
        <v>1.71</v>
      </c>
      <c r="AM536">
        <v>1.47</v>
      </c>
      <c r="AN536">
        <v>2.37</v>
      </c>
      <c r="AO536">
        <v>2.41</v>
      </c>
      <c r="AP536">
        <v>1.21</v>
      </c>
      <c r="AQ536">
        <v>2.2000000000000002</v>
      </c>
      <c r="AR536">
        <v>2.56</v>
      </c>
      <c r="AS536">
        <v>2.1800000000000002</v>
      </c>
      <c r="AT536">
        <v>2.5</v>
      </c>
      <c r="AU536">
        <v>0.59</v>
      </c>
      <c r="AV536">
        <v>2.0699999999999998</v>
      </c>
      <c r="AW536">
        <v>2.23</v>
      </c>
      <c r="AX536">
        <v>2.17</v>
      </c>
      <c r="AY536">
        <v>1.81</v>
      </c>
      <c r="AZ536">
        <v>3.34</v>
      </c>
      <c r="BA536">
        <v>2.1800000000000002</v>
      </c>
      <c r="BB536">
        <v>2.17</v>
      </c>
      <c r="BC536">
        <v>2.14</v>
      </c>
      <c r="BD536">
        <v>2.77</v>
      </c>
      <c r="BF536" s="1">
        <v>199505</v>
      </c>
      <c r="BG536" s="1">
        <v>1.65</v>
      </c>
      <c r="BH536" s="1">
        <v>1.46</v>
      </c>
      <c r="BI536" s="1">
        <v>1.84</v>
      </c>
      <c r="BJ536" s="1">
        <v>2.92</v>
      </c>
      <c r="BK536" s="1">
        <v>1.39</v>
      </c>
      <c r="BL536" s="1">
        <v>1.54</v>
      </c>
      <c r="BM536" s="1">
        <v>1.73</v>
      </c>
      <c r="BN536" s="1">
        <v>2.65</v>
      </c>
      <c r="BO536" s="1">
        <v>2.95</v>
      </c>
      <c r="BP536" s="1">
        <v>1.03</v>
      </c>
      <c r="BQ536" s="1">
        <v>1.85</v>
      </c>
      <c r="BR536" s="1">
        <v>1.64</v>
      </c>
      <c r="BS536" s="1">
        <v>1.43</v>
      </c>
      <c r="BT536" s="1">
        <v>2.11</v>
      </c>
      <c r="BU536" s="1">
        <v>1.34</v>
      </c>
      <c r="BV536" s="1">
        <v>2.4300000000000002</v>
      </c>
      <c r="BW536" s="1">
        <v>2.84</v>
      </c>
      <c r="BX536" s="1">
        <v>2.4900000000000002</v>
      </c>
      <c r="BY536" s="1">
        <v>3.32</v>
      </c>
      <c r="CA536" s="1">
        <v>197005</v>
      </c>
      <c r="CB536" s="1">
        <v>-13.06</v>
      </c>
      <c r="CC536" s="1">
        <v>-9.44</v>
      </c>
      <c r="CD536" s="1">
        <v>-8.6999999999999993</v>
      </c>
      <c r="CE536" s="1">
        <v>-8.4</v>
      </c>
      <c r="CF536" s="1">
        <v>-9.4700000000000006</v>
      </c>
      <c r="CG536" s="1">
        <v>-9.2799999999999994</v>
      </c>
      <c r="CH536" s="1">
        <v>-8.99</v>
      </c>
      <c r="CI536" s="1">
        <v>-7.21</v>
      </c>
      <c r="CJ536" s="1">
        <v>-9.0299999999999994</v>
      </c>
      <c r="CK536" s="1">
        <v>-9</v>
      </c>
      <c r="CL536" s="1">
        <v>-10.119999999999999</v>
      </c>
      <c r="CM536" s="1">
        <v>-9.34</v>
      </c>
      <c r="CN536" s="1">
        <v>-9.23</v>
      </c>
      <c r="CO536" s="1">
        <v>-8.9499999999999993</v>
      </c>
      <c r="CP536" s="1">
        <v>-9.0299999999999994</v>
      </c>
      <c r="CQ536" s="1">
        <v>-7.36</v>
      </c>
      <c r="CR536" s="1">
        <v>-7.04</v>
      </c>
      <c r="CS536" s="1">
        <v>-8.0500000000000007</v>
      </c>
      <c r="CT536" s="1">
        <v>-10.039999999999999</v>
      </c>
      <c r="CV536" s="1">
        <v>197105</v>
      </c>
      <c r="CW536" s="1">
        <v>-7.13</v>
      </c>
      <c r="CX536" s="1">
        <v>-3.54</v>
      </c>
      <c r="CY536" s="1">
        <v>-4.5999999999999996</v>
      </c>
      <c r="CZ536" s="1">
        <v>-4.58</v>
      </c>
      <c r="DA536" s="1">
        <v>-3.28</v>
      </c>
      <c r="DB536" s="1">
        <v>-4.7699999999999996</v>
      </c>
      <c r="DC536" s="1">
        <v>-4.4800000000000004</v>
      </c>
      <c r="DD536" s="1">
        <v>-3.79</v>
      </c>
      <c r="DE536" s="1">
        <v>-5</v>
      </c>
      <c r="DF536" s="1">
        <v>-2.96</v>
      </c>
      <c r="DG536" s="1">
        <v>-3.57</v>
      </c>
      <c r="DH536" s="1">
        <v>-4.12</v>
      </c>
      <c r="DI536" s="1">
        <v>-5.44</v>
      </c>
      <c r="DJ536" s="1">
        <v>-4.51</v>
      </c>
      <c r="DK536" s="1">
        <v>-4.45</v>
      </c>
      <c r="DL536" s="1">
        <v>-3.94</v>
      </c>
      <c r="DM536" s="1">
        <v>-3.64</v>
      </c>
      <c r="DN536" s="1">
        <v>-4.28</v>
      </c>
      <c r="DO536" s="1">
        <v>-5.67</v>
      </c>
      <c r="DQ536" s="1">
        <v>197005</v>
      </c>
      <c r="DR536" s="1">
        <v>-99.99</v>
      </c>
      <c r="DS536" s="1">
        <v>-9.01</v>
      </c>
      <c r="DT536" s="1">
        <v>-10.39</v>
      </c>
      <c r="DU536" s="1">
        <v>-7.3</v>
      </c>
      <c r="DV536" s="1">
        <v>-9</v>
      </c>
      <c r="DW536" s="1">
        <v>-10.06</v>
      </c>
      <c r="DX536" s="1">
        <v>-10.25</v>
      </c>
      <c r="DY536" s="1">
        <v>-9.34</v>
      </c>
      <c r="DZ536" s="1">
        <v>-6.47</v>
      </c>
      <c r="EA536" s="1">
        <v>-8.85</v>
      </c>
      <c r="EB536" s="1">
        <v>-9.51</v>
      </c>
      <c r="EC536" s="1">
        <v>-9.0500000000000007</v>
      </c>
      <c r="ED536" s="1">
        <v>-11.18</v>
      </c>
      <c r="EE536" s="1">
        <v>-10.41</v>
      </c>
      <c r="EF536" s="1">
        <v>-10.08</v>
      </c>
      <c r="EG536" s="1">
        <v>-9.75</v>
      </c>
      <c r="EH536" s="1">
        <v>-8.92</v>
      </c>
      <c r="EI536" s="1">
        <v>-6.9</v>
      </c>
      <c r="EJ536" s="1">
        <v>-6.03</v>
      </c>
      <c r="EL536">
        <v>197005</v>
      </c>
      <c r="EM536">
        <v>-6.92</v>
      </c>
      <c r="EN536">
        <v>-4.54</v>
      </c>
      <c r="EO536">
        <v>3.43</v>
      </c>
      <c r="EP536">
        <v>0.53</v>
      </c>
      <c r="ER536" s="1">
        <v>197011</v>
      </c>
      <c r="ES536" s="1">
        <v>2.89</v>
      </c>
      <c r="EU536" s="1">
        <v>196912</v>
      </c>
      <c r="EV536" s="1">
        <v>-3.04</v>
      </c>
      <c r="EX536" s="1">
        <v>197411</v>
      </c>
      <c r="EY536" s="1">
        <v>0.13</v>
      </c>
      <c r="FA536" s="1">
        <v>197011</v>
      </c>
      <c r="FB536" s="1">
        <f>IF(ISERROR(VLOOKUP($FA536,MOM,LOOKUPS!C$12,0)*$FB$6+VLOOKUP($FA536,STREV,LOOKUPS!C$10,0)*$FC$6+VLOOKUP($FA536,LTREV,LOOKUPS!C$9,0)*$FD$6+VLOOKUP($FA536,CFP,LOOKUPS!C$6,0)*$FE$6+VLOOKUP($FA536,EP,LOOKUPS!C$8,0)*$FF$6+VLOOKUP($FA536,BM,LOOKUPS!C$5,0)*$FG$6+VLOOKUP($FA536,DIV,LOOKUPS!C$7,0)*$FH$6++VLOOKUP($FA536,SIZE,LOOKUPS!C$11,0)*$FI$6),"",VLOOKUP($FA536,MOM,LOOKUPS!C$12,0)*$FB$6+VLOOKUP($FA536,STREV,LOOKUPS!C$10,0)*$FC$6+VLOOKUP($FA536,LTREV,LOOKUPS!C$9,0)*$FD$6+VLOOKUP($FA536,CFP,LOOKUPS!C$6,0)*$FE$6+VLOOKUP($FA536,EP,LOOKUPS!C$8,0)*$FF$6+VLOOKUP($FA536,BM,LOOKUPS!C$5,0)*$FG$6+VLOOKUP($FA536,DIV,LOOKUPS!C$7,0)*$FH$6++VLOOKUP($FA536,SIZE,LOOKUPS!C$11,0)*$FI$6)</f>
        <v>-1.4705000000000001</v>
      </c>
      <c r="FC536" s="1">
        <f>IF(ISERROR(VLOOKUP($FA536,MOM,LOOKUPS!D$12,0)*$FB$6+VLOOKUP($FA536,STREV,LOOKUPS!D$10,0)*$FC$6+VLOOKUP($FA536,LTREV,LOOKUPS!D$9,0)*$FD$6+VLOOKUP($FA536,CFP,LOOKUPS!D$6,0)*$FE$6+VLOOKUP($FA536,EP,LOOKUPS!D$8,0)*$FF$6+VLOOKUP($FA536,BM,LOOKUPS!D$5,0)*$FG$6+VLOOKUP($FA536,DIV,LOOKUPS!D$7,0)*$FH$6++VLOOKUP($FA536,SIZE,LOOKUPS!D$11,0)*$FI$6),"",VLOOKUP($FA536,MOM,LOOKUPS!D$12,0)*$FB$6+VLOOKUP($FA536,STREV,LOOKUPS!D$10,0)*$FC$6+VLOOKUP($FA536,LTREV,LOOKUPS!D$9,0)*$FD$6+VLOOKUP($FA536,CFP,LOOKUPS!D$6,0)*$FE$6+VLOOKUP($FA536,EP,LOOKUPS!D$8,0)*$FF$6+VLOOKUP($FA536,BM,LOOKUPS!D$5,0)*$FG$6+VLOOKUP($FA536,DIV,LOOKUPS!D$7,0)*$FH$6++VLOOKUP($FA536,SIZE,LOOKUPS!D$11,0)*$FI$6)</f>
        <v>0.31859999999999994</v>
      </c>
      <c r="FD536" s="1">
        <f>IF(ISERROR(VLOOKUP($FA536,MOM,LOOKUPS!E$12,0)*$FB$6+VLOOKUP($FA536,STREV,LOOKUPS!E$10,0)*$FC$6+VLOOKUP($FA536,LTREV,LOOKUPS!E$9,0)*$FD$6+VLOOKUP($FA536,CFP,LOOKUPS!E$6,0)*$FE$6+VLOOKUP($FA536,EP,LOOKUPS!E$8,0)*$FF$6+VLOOKUP($FA536,BM,LOOKUPS!E$5,0)*$FG$6+VLOOKUP($FA536,DIV,LOOKUPS!E$7,0)*$FH$6++VLOOKUP($FA536,SIZE,LOOKUPS!E$11,0)*$FI$6),"",VLOOKUP($FA536,MOM,LOOKUPS!E$12,0)*$FB$6+VLOOKUP($FA536,STREV,LOOKUPS!E$10,0)*$FC$6+VLOOKUP($FA536,LTREV,LOOKUPS!E$9,0)*$FD$6+VLOOKUP($FA536,CFP,LOOKUPS!E$6,0)*$FE$6+VLOOKUP($FA536,EP,LOOKUPS!E$8,0)*$FF$6+VLOOKUP($FA536,BM,LOOKUPS!E$5,0)*$FG$6+VLOOKUP($FA536,DIV,LOOKUPS!E$7,0)*$FH$6++VLOOKUP($FA536,SIZE,LOOKUPS!E$11,0)*$FI$6)</f>
        <v>0.17480000000000012</v>
      </c>
      <c r="FE536" s="1">
        <f>IF(ISERROR(VLOOKUP($FA536,MOM,LOOKUPS!F$12,0)*$FB$6+VLOOKUP($FA536,STREV,LOOKUPS!F$10,0)*$FC$6+VLOOKUP($FA536,LTREV,LOOKUPS!F$9,0)*$FD$6+VLOOKUP($FA536,CFP,LOOKUPS!F$6,0)*$FE$6+VLOOKUP($FA536,EP,LOOKUPS!F$8,0)*$FF$6+VLOOKUP($FA536,BM,LOOKUPS!F$5,0)*$FG$6+VLOOKUP($FA536,DIV,LOOKUPS!F$7,0)*$FH$6++VLOOKUP($FA536,SIZE,LOOKUPS!F$11,0)*$FI$6),"",VLOOKUP($FA536,MOM,LOOKUPS!F$12,0)*$FB$6+VLOOKUP($FA536,STREV,LOOKUPS!F$10,0)*$FC$6+VLOOKUP($FA536,LTREV,LOOKUPS!F$9,0)*$FD$6+VLOOKUP($FA536,CFP,LOOKUPS!F$6,0)*$FE$6+VLOOKUP($FA536,EP,LOOKUPS!F$8,0)*$FF$6+VLOOKUP($FA536,BM,LOOKUPS!F$5,0)*$FG$6+VLOOKUP($FA536,DIV,LOOKUPS!F$7,0)*$FH$6++VLOOKUP($FA536,SIZE,LOOKUPS!F$11,0)*$FI$6)</f>
        <v>0.92600000000000005</v>
      </c>
      <c r="FF536" s="1">
        <f>IF(ISERROR(VLOOKUP($FA536,MOM,LOOKUPS!G$12,0)*$FB$6+VLOOKUP($FA536,STREV,LOOKUPS!G$10,0)*$FC$6+VLOOKUP($FA536,LTREV,LOOKUPS!G$9,0)*$FD$6+VLOOKUP($FA536,CFP,LOOKUPS!G$6,0)*$FE$6+VLOOKUP($FA536,EP,LOOKUPS!G$8,0)*$FF$6+VLOOKUP($FA536,BM,LOOKUPS!G$5,0)*$FG$6+VLOOKUP($FA536,DIV,LOOKUPS!G$7,0)*$FH$6++VLOOKUP($FA536,SIZE,LOOKUPS!G$11,0)*$FI$6),"",VLOOKUP($FA536,MOM,LOOKUPS!G$12,0)*$FB$6+VLOOKUP($FA536,STREV,LOOKUPS!G$10,0)*$FC$6+VLOOKUP($FA536,LTREV,LOOKUPS!G$9,0)*$FD$6+VLOOKUP($FA536,CFP,LOOKUPS!G$6,0)*$FE$6+VLOOKUP($FA536,EP,LOOKUPS!G$8,0)*$FF$6+VLOOKUP($FA536,BM,LOOKUPS!G$5,0)*$FG$6+VLOOKUP($FA536,DIV,LOOKUPS!G$7,0)*$FH$6++VLOOKUP($FA536,SIZE,LOOKUPS!G$11,0)*$FI$6)</f>
        <v>1.3507</v>
      </c>
      <c r="FG536" s="1">
        <f>IF(ISERROR(VLOOKUP($FA536,MOM,LOOKUPS!H$12,0)*$FB$6+VLOOKUP($FA536,STREV,LOOKUPS!H$10,0)*$FC$6+VLOOKUP($FA536,LTREV,LOOKUPS!H$9,0)*$FD$6+VLOOKUP($FA536,CFP,LOOKUPS!H$6,0)*$FE$6+VLOOKUP($FA536,EP,LOOKUPS!H$8,0)*$FF$6+VLOOKUP($FA536,BM,LOOKUPS!H$5,0)*$FG$6+VLOOKUP($FA536,DIV,LOOKUPS!H$7,0)*$FH$6++VLOOKUP($FA536,SIZE,LOOKUPS!H$11,0)*$FI$6),"",VLOOKUP($FA536,MOM,LOOKUPS!H$12,0)*$FB$6+VLOOKUP($FA536,STREV,LOOKUPS!H$10,0)*$FC$6+VLOOKUP($FA536,LTREV,LOOKUPS!H$9,0)*$FD$6+VLOOKUP($FA536,CFP,LOOKUPS!H$6,0)*$FE$6+VLOOKUP($FA536,EP,LOOKUPS!H$8,0)*$FF$6+VLOOKUP($FA536,BM,LOOKUPS!H$5,0)*$FG$6+VLOOKUP($FA536,DIV,LOOKUPS!H$7,0)*$FH$6++VLOOKUP($FA536,SIZE,LOOKUPS!H$11,0)*$FI$6)</f>
        <v>1.6237000000000001</v>
      </c>
      <c r="FH536" s="1">
        <f>IF(ISERROR(VLOOKUP($FA536,MOM,LOOKUPS!I$12,0)*$FB$6+VLOOKUP($FA536,STREV,LOOKUPS!I$10,0)*$FC$6+VLOOKUP($FA536,LTREV,LOOKUPS!I$9,0)*$FD$6+VLOOKUP($FA536,CFP,LOOKUPS!I$6,0)*$FE$6+VLOOKUP($FA536,EP,LOOKUPS!I$8,0)*$FF$6+VLOOKUP($FA536,BM,LOOKUPS!I$5,0)*$FG$6+VLOOKUP($FA536,DIV,LOOKUPS!I$7,0)*$FH$6++VLOOKUP($FA536,SIZE,LOOKUPS!I$11,0)*$FI$6),"",VLOOKUP($FA536,MOM,LOOKUPS!I$12,0)*$FB$6+VLOOKUP($FA536,STREV,LOOKUPS!I$10,0)*$FC$6+VLOOKUP($FA536,LTREV,LOOKUPS!I$9,0)*$FD$6+VLOOKUP($FA536,CFP,LOOKUPS!I$6,0)*$FE$6+VLOOKUP($FA536,EP,LOOKUPS!I$8,0)*$FF$6+VLOOKUP($FA536,BM,LOOKUPS!I$5,0)*$FG$6+VLOOKUP($FA536,DIV,LOOKUPS!I$7,0)*$FH$6++VLOOKUP($FA536,SIZE,LOOKUPS!I$11,0)*$FI$6)</f>
        <v>2.3398000000000003</v>
      </c>
      <c r="FI536" s="1">
        <f>IF(ISERROR(VLOOKUP($FA536,MOM,LOOKUPS!J$12,0)*$FB$6+VLOOKUP($FA536,STREV,LOOKUPS!J$10,0)*$FC$6+VLOOKUP($FA536,LTREV,LOOKUPS!J$9,0)*$FD$6+VLOOKUP($FA536,CFP,LOOKUPS!J$6,0)*$FE$6+VLOOKUP($FA536,EP,LOOKUPS!J$8,0)*$FF$6+VLOOKUP($FA536,BM,LOOKUPS!J$5,0)*$FG$6+VLOOKUP($FA536,DIV,LOOKUPS!J$7,0)*$FH$6++VLOOKUP($FA536,SIZE,LOOKUPS!J$11,0)*$FI$6),"",VLOOKUP($FA536,MOM,LOOKUPS!J$12,0)*$FB$6+VLOOKUP($FA536,STREV,LOOKUPS!J$10,0)*$FC$6+VLOOKUP($FA536,LTREV,LOOKUPS!J$9,0)*$FD$6+VLOOKUP($FA536,CFP,LOOKUPS!J$6,0)*$FE$6+VLOOKUP($FA536,EP,LOOKUPS!J$8,0)*$FF$6+VLOOKUP($FA536,BM,LOOKUPS!J$5,0)*$FG$6+VLOOKUP($FA536,DIV,LOOKUPS!J$7,0)*$FH$6++VLOOKUP($FA536,SIZE,LOOKUPS!J$11,0)*$FI$6)</f>
        <v>2.4993000000000003</v>
      </c>
      <c r="FJ536" s="1">
        <f>IF(ISERROR(VLOOKUP($FA536,MOM,LOOKUPS!K$12,0)*$FB$6+VLOOKUP($FA536,STREV,LOOKUPS!K$10,0)*$FC$6+VLOOKUP($FA536,LTREV,LOOKUPS!K$9,0)*$FD$6+VLOOKUP($FA536,CFP,LOOKUPS!K$6,0)*$FE$6+VLOOKUP($FA536,EP,LOOKUPS!K$8,0)*$FF$6+VLOOKUP($FA536,BM,LOOKUPS!K$5,0)*$FG$6+VLOOKUP($FA536,DIV,LOOKUPS!K$7,0)*$FH$6++VLOOKUP($FA536,SIZE,LOOKUPS!K$11,0)*$FI$6),"",VLOOKUP($FA536,MOM,LOOKUPS!K$12,0)*$FB$6+VLOOKUP($FA536,STREV,LOOKUPS!K$10,0)*$FC$6+VLOOKUP($FA536,LTREV,LOOKUPS!K$9,0)*$FD$6+VLOOKUP($FA536,CFP,LOOKUPS!K$6,0)*$FE$6+VLOOKUP($FA536,EP,LOOKUPS!K$8,0)*$FF$6+VLOOKUP($FA536,BM,LOOKUPS!K$5,0)*$FG$6+VLOOKUP($FA536,DIV,LOOKUPS!K$7,0)*$FH$6++VLOOKUP($FA536,SIZE,LOOKUPS!K$11,0)*$FI$6)</f>
        <v>0.57890000000000019</v>
      </c>
      <c r="FK536" s="1">
        <f>IF(ISERROR(VLOOKUP($FA536,MOM,LOOKUPS!L$12,0)*$FB$6+VLOOKUP($FA536,STREV,LOOKUPS!L$10,0)*$FC$6+VLOOKUP($FA536,LTREV,LOOKUPS!L$9,0)*$FD$6+VLOOKUP($FA536,CFP,LOOKUPS!L$6,0)*$FE$6+VLOOKUP($FA536,EP,LOOKUPS!L$8,0)*$FF$6+VLOOKUP($FA536,BM,LOOKUPS!L$5,0)*$FG$6+VLOOKUP($FA536,DIV,LOOKUPS!L$7,0)*$FH$6++VLOOKUP($FA536,SIZE,LOOKUPS!L$11,0)*$FI$6),"",VLOOKUP($FA536,MOM,LOOKUPS!L$12,0)*$FB$6+VLOOKUP($FA536,STREV,LOOKUPS!L$10,0)*$FC$6+VLOOKUP($FA536,LTREV,LOOKUPS!L$9,0)*$FD$6+VLOOKUP($FA536,CFP,LOOKUPS!L$6,0)*$FE$6+VLOOKUP($FA536,EP,LOOKUPS!L$8,0)*$FF$6+VLOOKUP($FA536,BM,LOOKUPS!L$5,0)*$FG$6+VLOOKUP($FA536,DIV,LOOKUPS!L$7,0)*$FH$6++VLOOKUP($FA536,SIZE,LOOKUPS!L$11,0)*$FI$6)</f>
        <v>0.45650000000000002</v>
      </c>
    </row>
    <row r="537" spans="1:167" x14ac:dyDescent="0.3">
      <c r="A537" s="1">
        <v>197012</v>
      </c>
      <c r="B537" s="1">
        <v>6.47</v>
      </c>
      <c r="C537" s="1">
        <v>9.43</v>
      </c>
      <c r="D537" s="1">
        <v>8.1199999999999992</v>
      </c>
      <c r="E537" s="1">
        <v>8.73</v>
      </c>
      <c r="F537" s="1">
        <v>9.86</v>
      </c>
      <c r="G537" s="1">
        <v>9.83</v>
      </c>
      <c r="H537" s="1">
        <v>8.68</v>
      </c>
      <c r="I537" s="1">
        <v>7.75</v>
      </c>
      <c r="J537" s="1">
        <v>7.25</v>
      </c>
      <c r="K537" s="1">
        <v>6.83</v>
      </c>
      <c r="M537" s="1">
        <v>197001</v>
      </c>
      <c r="N537" s="1">
        <v>0.64</v>
      </c>
      <c r="O537" s="1">
        <v>-2.82</v>
      </c>
      <c r="P537" s="1">
        <v>-3.81</v>
      </c>
      <c r="Q537" s="1">
        <v>-4.74</v>
      </c>
      <c r="R537" s="1">
        <v>-5.81</v>
      </c>
      <c r="S537" s="1">
        <v>-5.03</v>
      </c>
      <c r="T537" s="1">
        <v>-5.51</v>
      </c>
      <c r="U537" s="1">
        <v>-5.98</v>
      </c>
      <c r="V537" s="1">
        <v>-7.87</v>
      </c>
      <c r="W537" s="1">
        <v>-6.73</v>
      </c>
      <c r="Y537" s="1">
        <v>197412</v>
      </c>
      <c r="Z537" s="1">
        <v>-12.13</v>
      </c>
      <c r="AA537" s="1">
        <v>-9.59</v>
      </c>
      <c r="AB537" s="1">
        <v>-7.84</v>
      </c>
      <c r="AC537" s="1">
        <v>-6.72</v>
      </c>
      <c r="AD537" s="1">
        <v>-5.27</v>
      </c>
      <c r="AE537" s="1">
        <v>-6.47</v>
      </c>
      <c r="AF537" s="1">
        <v>-4.26</v>
      </c>
      <c r="AG537" s="1">
        <v>-3.25</v>
      </c>
      <c r="AH537" s="1">
        <v>-4.1900000000000004</v>
      </c>
      <c r="AI537" s="1">
        <v>-3.27</v>
      </c>
      <c r="AK537">
        <v>199506</v>
      </c>
      <c r="AL537">
        <v>8.1</v>
      </c>
      <c r="AM537">
        <v>6.2</v>
      </c>
      <c r="AN537">
        <v>3.63</v>
      </c>
      <c r="AO537">
        <v>3.59</v>
      </c>
      <c r="AP537">
        <v>6.34</v>
      </c>
      <c r="AQ537">
        <v>5.1100000000000003</v>
      </c>
      <c r="AR537">
        <v>3.28</v>
      </c>
      <c r="AS537">
        <v>3.52</v>
      </c>
      <c r="AT537">
        <v>3.7</v>
      </c>
      <c r="AU537">
        <v>7.09</v>
      </c>
      <c r="AV537">
        <v>5.29</v>
      </c>
      <c r="AW537">
        <v>5.81</v>
      </c>
      <c r="AX537">
        <v>4.28</v>
      </c>
      <c r="AY537">
        <v>2.64</v>
      </c>
      <c r="AZ537">
        <v>3.95</v>
      </c>
      <c r="BA537">
        <v>3.71</v>
      </c>
      <c r="BB537">
        <v>3.29</v>
      </c>
      <c r="BC537">
        <v>3.99</v>
      </c>
      <c r="BD537">
        <v>3.48</v>
      </c>
      <c r="BF537" s="1">
        <v>199506</v>
      </c>
      <c r="BG537" s="1">
        <v>8.0399999999999991</v>
      </c>
      <c r="BH537" s="1">
        <v>5.81</v>
      </c>
      <c r="BI537" s="1">
        <v>3.33</v>
      </c>
      <c r="BJ537" s="1">
        <v>3.96</v>
      </c>
      <c r="BK537" s="1">
        <v>6.05</v>
      </c>
      <c r="BL537" s="1">
        <v>4.5599999999999996</v>
      </c>
      <c r="BM537" s="1">
        <v>3.19</v>
      </c>
      <c r="BN537" s="1">
        <v>3.26</v>
      </c>
      <c r="BO537" s="1">
        <v>4.18</v>
      </c>
      <c r="BP537" s="1">
        <v>6.44</v>
      </c>
      <c r="BQ537" s="1">
        <v>5.56</v>
      </c>
      <c r="BR537" s="1">
        <v>5.12</v>
      </c>
      <c r="BS537" s="1">
        <v>3.88</v>
      </c>
      <c r="BT537" s="1">
        <v>3.53</v>
      </c>
      <c r="BU537" s="1">
        <v>2.83</v>
      </c>
      <c r="BV537" s="1">
        <v>3.11</v>
      </c>
      <c r="BW537" s="1">
        <v>3.39</v>
      </c>
      <c r="BX537" s="1">
        <v>3.54</v>
      </c>
      <c r="BY537" s="1">
        <v>4.6900000000000004</v>
      </c>
      <c r="CA537" s="1">
        <v>197006</v>
      </c>
      <c r="CB537" s="1">
        <v>-1.64</v>
      </c>
      <c r="CC537" s="1">
        <v>-9.36</v>
      </c>
      <c r="CD537" s="1">
        <v>-6.65</v>
      </c>
      <c r="CE537" s="1">
        <v>-7.15</v>
      </c>
      <c r="CF537" s="1">
        <v>-10.09</v>
      </c>
      <c r="CG537" s="1">
        <v>-7.7</v>
      </c>
      <c r="CH537" s="1">
        <v>-6.58</v>
      </c>
      <c r="CI537" s="1">
        <v>-5.99</v>
      </c>
      <c r="CJ537" s="1">
        <v>-7.15</v>
      </c>
      <c r="CK537" s="1">
        <v>-10.61</v>
      </c>
      <c r="CL537" s="1">
        <v>-9.39</v>
      </c>
      <c r="CM537" s="1">
        <v>-7.26</v>
      </c>
      <c r="CN537" s="1">
        <v>-8.1199999999999992</v>
      </c>
      <c r="CO537" s="1">
        <v>-6.2</v>
      </c>
      <c r="CP537" s="1">
        <v>-6.96</v>
      </c>
      <c r="CQ537" s="1">
        <v>-4.88</v>
      </c>
      <c r="CR537" s="1">
        <v>-7.14</v>
      </c>
      <c r="CS537" s="1">
        <v>-7.21</v>
      </c>
      <c r="CT537" s="1">
        <v>-7.09</v>
      </c>
      <c r="CV537" s="1">
        <v>197106</v>
      </c>
      <c r="CW537" s="1">
        <v>-3.51</v>
      </c>
      <c r="CX537" s="1">
        <v>-0.63</v>
      </c>
      <c r="CY537" s="1">
        <v>-0.98</v>
      </c>
      <c r="CZ537" s="1">
        <v>-1.29</v>
      </c>
      <c r="DA537" s="1">
        <v>-0.37</v>
      </c>
      <c r="DB537" s="1">
        <v>-1.07</v>
      </c>
      <c r="DC537" s="1">
        <v>-0.77</v>
      </c>
      <c r="DD537" s="1">
        <v>-1.44</v>
      </c>
      <c r="DE537" s="1">
        <v>-1.24</v>
      </c>
      <c r="DF537" s="1">
        <v>1.03</v>
      </c>
      <c r="DG537" s="1">
        <v>-1.66</v>
      </c>
      <c r="DH537" s="1">
        <v>-1.21</v>
      </c>
      <c r="DI537" s="1">
        <v>-0.93</v>
      </c>
      <c r="DJ537" s="1">
        <v>-1.6</v>
      </c>
      <c r="DK537" s="1">
        <v>0.11</v>
      </c>
      <c r="DL537" s="1">
        <v>-1.47</v>
      </c>
      <c r="DM537" s="1">
        <v>-1.4</v>
      </c>
      <c r="DN537" s="1">
        <v>-0.56999999999999995</v>
      </c>
      <c r="DO537" s="1">
        <v>-1.88</v>
      </c>
      <c r="DQ537" s="1">
        <v>197006</v>
      </c>
      <c r="DR537" s="1">
        <v>-99.99</v>
      </c>
      <c r="DS537" s="1">
        <v>-8.61</v>
      </c>
      <c r="DT537" s="1">
        <v>-7.41</v>
      </c>
      <c r="DU537" s="1">
        <v>-4.9800000000000004</v>
      </c>
      <c r="DV537" s="1">
        <v>-8.65</v>
      </c>
      <c r="DW537" s="1">
        <v>-8.91</v>
      </c>
      <c r="DX537" s="1">
        <v>-6.84</v>
      </c>
      <c r="DY537" s="1">
        <v>-5.37</v>
      </c>
      <c r="DZ537" s="1">
        <v>-5.19</v>
      </c>
      <c r="EA537" s="1">
        <v>-8.3699999999999992</v>
      </c>
      <c r="EB537" s="1">
        <v>-9.6199999999999992</v>
      </c>
      <c r="EC537" s="1">
        <v>-8.3800000000000008</v>
      </c>
      <c r="ED537" s="1">
        <v>-9.49</v>
      </c>
      <c r="EE537" s="1">
        <v>-6.33</v>
      </c>
      <c r="EF537" s="1">
        <v>-7.37</v>
      </c>
      <c r="EG537" s="1">
        <v>-6.13</v>
      </c>
      <c r="EH537" s="1">
        <v>-4.58</v>
      </c>
      <c r="EI537" s="1">
        <v>-5.33</v>
      </c>
      <c r="EJ537" s="1">
        <v>-5.03</v>
      </c>
      <c r="EL537">
        <v>197006</v>
      </c>
      <c r="EM537">
        <v>-5.79</v>
      </c>
      <c r="EN537">
        <v>-2.14</v>
      </c>
      <c r="EO537">
        <v>0.6</v>
      </c>
      <c r="EP537">
        <v>0.57999999999999996</v>
      </c>
      <c r="ER537" s="1">
        <v>197012</v>
      </c>
      <c r="ES537" s="1">
        <v>-2.19</v>
      </c>
      <c r="EU537" s="1">
        <v>197001</v>
      </c>
      <c r="EV537" s="1">
        <v>-0.17</v>
      </c>
      <c r="EX537" s="1">
        <v>197412</v>
      </c>
      <c r="EY537" s="1">
        <v>-3.95</v>
      </c>
      <c r="FA537" s="1">
        <v>197012</v>
      </c>
      <c r="FB537" s="1">
        <f>IF(ISERROR(VLOOKUP($FA537,MOM,LOOKUPS!C$12,0)*$FB$6+VLOOKUP($FA537,STREV,LOOKUPS!C$10,0)*$FC$6+VLOOKUP($FA537,LTREV,LOOKUPS!C$9,0)*$FD$6+VLOOKUP($FA537,CFP,LOOKUPS!C$6,0)*$FE$6+VLOOKUP($FA537,EP,LOOKUPS!C$8,0)*$FF$6+VLOOKUP($FA537,BM,LOOKUPS!C$5,0)*$FG$6+VLOOKUP($FA537,DIV,LOOKUPS!C$7,0)*$FH$6++VLOOKUP($FA537,SIZE,LOOKUPS!C$11,0)*$FI$6),"",VLOOKUP($FA537,MOM,LOOKUPS!C$12,0)*$FB$6+VLOOKUP($FA537,STREV,LOOKUPS!C$10,0)*$FC$6+VLOOKUP($FA537,LTREV,LOOKUPS!C$9,0)*$FD$6+VLOOKUP($FA537,CFP,LOOKUPS!C$6,0)*$FE$6+VLOOKUP($FA537,EP,LOOKUPS!C$8,0)*$FF$6+VLOOKUP($FA537,BM,LOOKUPS!C$5,0)*$FG$6+VLOOKUP($FA537,DIV,LOOKUPS!C$7,0)*$FH$6++VLOOKUP($FA537,SIZE,LOOKUPS!C$11,0)*$FI$6)</f>
        <v>6.4790000000000001</v>
      </c>
      <c r="FC537" s="1">
        <f>IF(ISERROR(VLOOKUP($FA537,MOM,LOOKUPS!D$12,0)*$FB$6+VLOOKUP($FA537,STREV,LOOKUPS!D$10,0)*$FC$6+VLOOKUP($FA537,LTREV,LOOKUPS!D$9,0)*$FD$6+VLOOKUP($FA537,CFP,LOOKUPS!D$6,0)*$FE$6+VLOOKUP($FA537,EP,LOOKUPS!D$8,0)*$FF$6+VLOOKUP($FA537,BM,LOOKUPS!D$5,0)*$FG$6+VLOOKUP($FA537,DIV,LOOKUPS!D$7,0)*$FH$6++VLOOKUP($FA537,SIZE,LOOKUPS!D$11,0)*$FI$6),"",VLOOKUP($FA537,MOM,LOOKUPS!D$12,0)*$FB$6+VLOOKUP($FA537,STREV,LOOKUPS!D$10,0)*$FC$6+VLOOKUP($FA537,LTREV,LOOKUPS!D$9,0)*$FD$6+VLOOKUP($FA537,CFP,LOOKUPS!D$6,0)*$FE$6+VLOOKUP($FA537,EP,LOOKUPS!D$8,0)*$FF$6+VLOOKUP($FA537,BM,LOOKUPS!D$5,0)*$FG$6+VLOOKUP($FA537,DIV,LOOKUPS!D$7,0)*$FH$6++VLOOKUP($FA537,SIZE,LOOKUPS!D$11,0)*$FI$6)</f>
        <v>7.8167</v>
      </c>
      <c r="FD537" s="1">
        <f>IF(ISERROR(VLOOKUP($FA537,MOM,LOOKUPS!E$12,0)*$FB$6+VLOOKUP($FA537,STREV,LOOKUPS!E$10,0)*$FC$6+VLOOKUP($FA537,LTREV,LOOKUPS!E$9,0)*$FD$6+VLOOKUP($FA537,CFP,LOOKUPS!E$6,0)*$FE$6+VLOOKUP($FA537,EP,LOOKUPS!E$8,0)*$FF$6+VLOOKUP($FA537,BM,LOOKUPS!E$5,0)*$FG$6+VLOOKUP($FA537,DIV,LOOKUPS!E$7,0)*$FH$6++VLOOKUP($FA537,SIZE,LOOKUPS!E$11,0)*$FI$6),"",VLOOKUP($FA537,MOM,LOOKUPS!E$12,0)*$FB$6+VLOOKUP($FA537,STREV,LOOKUPS!E$10,0)*$FC$6+VLOOKUP($FA537,LTREV,LOOKUPS!E$9,0)*$FD$6+VLOOKUP($FA537,CFP,LOOKUPS!E$6,0)*$FE$6+VLOOKUP($FA537,EP,LOOKUPS!E$8,0)*$FF$6+VLOOKUP($FA537,BM,LOOKUPS!E$5,0)*$FG$6+VLOOKUP($FA537,DIV,LOOKUPS!E$7,0)*$FH$6++VLOOKUP($FA537,SIZE,LOOKUPS!E$11,0)*$FI$6)</f>
        <v>7.6715</v>
      </c>
      <c r="FE537" s="1">
        <f>IF(ISERROR(VLOOKUP($FA537,MOM,LOOKUPS!F$12,0)*$FB$6+VLOOKUP($FA537,STREV,LOOKUPS!F$10,0)*$FC$6+VLOOKUP($FA537,LTREV,LOOKUPS!F$9,0)*$FD$6+VLOOKUP($FA537,CFP,LOOKUPS!F$6,0)*$FE$6+VLOOKUP($FA537,EP,LOOKUPS!F$8,0)*$FF$6+VLOOKUP($FA537,BM,LOOKUPS!F$5,0)*$FG$6+VLOOKUP($FA537,DIV,LOOKUPS!F$7,0)*$FH$6++VLOOKUP($FA537,SIZE,LOOKUPS!F$11,0)*$FI$6),"",VLOOKUP($FA537,MOM,LOOKUPS!F$12,0)*$FB$6+VLOOKUP($FA537,STREV,LOOKUPS!F$10,0)*$FC$6+VLOOKUP($FA537,LTREV,LOOKUPS!F$9,0)*$FD$6+VLOOKUP($FA537,CFP,LOOKUPS!F$6,0)*$FE$6+VLOOKUP($FA537,EP,LOOKUPS!F$8,0)*$FF$6+VLOOKUP($FA537,BM,LOOKUPS!F$5,0)*$FG$6+VLOOKUP($FA537,DIV,LOOKUPS!F$7,0)*$FH$6++VLOOKUP($FA537,SIZE,LOOKUPS!F$11,0)*$FI$6)</f>
        <v>8.4998000000000005</v>
      </c>
      <c r="FF537" s="1">
        <f>IF(ISERROR(VLOOKUP($FA537,MOM,LOOKUPS!G$12,0)*$FB$6+VLOOKUP($FA537,STREV,LOOKUPS!G$10,0)*$FC$6+VLOOKUP($FA537,LTREV,LOOKUPS!G$9,0)*$FD$6+VLOOKUP($FA537,CFP,LOOKUPS!G$6,0)*$FE$6+VLOOKUP($FA537,EP,LOOKUPS!G$8,0)*$FF$6+VLOOKUP($FA537,BM,LOOKUPS!G$5,0)*$FG$6+VLOOKUP($FA537,DIV,LOOKUPS!G$7,0)*$FH$6++VLOOKUP($FA537,SIZE,LOOKUPS!G$11,0)*$FI$6),"",VLOOKUP($FA537,MOM,LOOKUPS!G$12,0)*$FB$6+VLOOKUP($FA537,STREV,LOOKUPS!G$10,0)*$FC$6+VLOOKUP($FA537,LTREV,LOOKUPS!G$9,0)*$FD$6+VLOOKUP($FA537,CFP,LOOKUPS!G$6,0)*$FE$6+VLOOKUP($FA537,EP,LOOKUPS!G$8,0)*$FF$6+VLOOKUP($FA537,BM,LOOKUPS!G$5,0)*$FG$6+VLOOKUP($FA537,DIV,LOOKUPS!G$7,0)*$FH$6++VLOOKUP($FA537,SIZE,LOOKUPS!G$11,0)*$FI$6)</f>
        <v>9.2594000000000012</v>
      </c>
      <c r="FG537" s="1">
        <f>IF(ISERROR(VLOOKUP($FA537,MOM,LOOKUPS!H$12,0)*$FB$6+VLOOKUP($FA537,STREV,LOOKUPS!H$10,0)*$FC$6+VLOOKUP($FA537,LTREV,LOOKUPS!H$9,0)*$FD$6+VLOOKUP($FA537,CFP,LOOKUPS!H$6,0)*$FE$6+VLOOKUP($FA537,EP,LOOKUPS!H$8,0)*$FF$6+VLOOKUP($FA537,BM,LOOKUPS!H$5,0)*$FG$6+VLOOKUP($FA537,DIV,LOOKUPS!H$7,0)*$FH$6++VLOOKUP($FA537,SIZE,LOOKUPS!H$11,0)*$FI$6),"",VLOOKUP($FA537,MOM,LOOKUPS!H$12,0)*$FB$6+VLOOKUP($FA537,STREV,LOOKUPS!H$10,0)*$FC$6+VLOOKUP($FA537,LTREV,LOOKUPS!H$9,0)*$FD$6+VLOOKUP($FA537,CFP,LOOKUPS!H$6,0)*$FE$6+VLOOKUP($FA537,EP,LOOKUPS!H$8,0)*$FF$6+VLOOKUP($FA537,BM,LOOKUPS!H$5,0)*$FG$6+VLOOKUP($FA537,DIV,LOOKUPS!H$7,0)*$FH$6++VLOOKUP($FA537,SIZE,LOOKUPS!H$11,0)*$FI$6)</f>
        <v>9.4611999999999998</v>
      </c>
      <c r="FH537" s="1">
        <f>IF(ISERROR(VLOOKUP($FA537,MOM,LOOKUPS!I$12,0)*$FB$6+VLOOKUP($FA537,STREV,LOOKUPS!I$10,0)*$FC$6+VLOOKUP($FA537,LTREV,LOOKUPS!I$9,0)*$FD$6+VLOOKUP($FA537,CFP,LOOKUPS!I$6,0)*$FE$6+VLOOKUP($FA537,EP,LOOKUPS!I$8,0)*$FF$6+VLOOKUP($FA537,BM,LOOKUPS!I$5,0)*$FG$6+VLOOKUP($FA537,DIV,LOOKUPS!I$7,0)*$FH$6++VLOOKUP($FA537,SIZE,LOOKUPS!I$11,0)*$FI$6),"",VLOOKUP($FA537,MOM,LOOKUPS!I$12,0)*$FB$6+VLOOKUP($FA537,STREV,LOOKUPS!I$10,0)*$FC$6+VLOOKUP($FA537,LTREV,LOOKUPS!I$9,0)*$FD$6+VLOOKUP($FA537,CFP,LOOKUPS!I$6,0)*$FE$6+VLOOKUP($FA537,EP,LOOKUPS!I$8,0)*$FF$6+VLOOKUP($FA537,BM,LOOKUPS!I$5,0)*$FG$6+VLOOKUP($FA537,DIV,LOOKUPS!I$7,0)*$FH$6++VLOOKUP($FA537,SIZE,LOOKUPS!I$11,0)*$FI$6)</f>
        <v>9.1951999999999998</v>
      </c>
      <c r="FI537" s="1">
        <f>IF(ISERROR(VLOOKUP($FA537,MOM,LOOKUPS!J$12,0)*$FB$6+VLOOKUP($FA537,STREV,LOOKUPS!J$10,0)*$FC$6+VLOOKUP($FA537,LTREV,LOOKUPS!J$9,0)*$FD$6+VLOOKUP($FA537,CFP,LOOKUPS!J$6,0)*$FE$6+VLOOKUP($FA537,EP,LOOKUPS!J$8,0)*$FF$6+VLOOKUP($FA537,BM,LOOKUPS!J$5,0)*$FG$6+VLOOKUP($FA537,DIV,LOOKUPS!J$7,0)*$FH$6++VLOOKUP($FA537,SIZE,LOOKUPS!J$11,0)*$FI$6),"",VLOOKUP($FA537,MOM,LOOKUPS!J$12,0)*$FB$6+VLOOKUP($FA537,STREV,LOOKUPS!J$10,0)*$FC$6+VLOOKUP($FA537,LTREV,LOOKUPS!J$9,0)*$FD$6+VLOOKUP($FA537,CFP,LOOKUPS!J$6,0)*$FE$6+VLOOKUP($FA537,EP,LOOKUPS!J$8,0)*$FF$6+VLOOKUP($FA537,BM,LOOKUPS!J$5,0)*$FG$6+VLOOKUP($FA537,DIV,LOOKUPS!J$7,0)*$FH$6++VLOOKUP($FA537,SIZE,LOOKUPS!J$11,0)*$FI$6)</f>
        <v>9.6281999999999996</v>
      </c>
      <c r="FJ537" s="1">
        <f>IF(ISERROR(VLOOKUP($FA537,MOM,LOOKUPS!K$12,0)*$FB$6+VLOOKUP($FA537,STREV,LOOKUPS!K$10,0)*$FC$6+VLOOKUP($FA537,LTREV,LOOKUPS!K$9,0)*$FD$6+VLOOKUP($FA537,CFP,LOOKUPS!K$6,0)*$FE$6+VLOOKUP($FA537,EP,LOOKUPS!K$8,0)*$FF$6+VLOOKUP($FA537,BM,LOOKUPS!K$5,0)*$FG$6+VLOOKUP($FA537,DIV,LOOKUPS!K$7,0)*$FH$6++VLOOKUP($FA537,SIZE,LOOKUPS!K$11,0)*$FI$6),"",VLOOKUP($FA537,MOM,LOOKUPS!K$12,0)*$FB$6+VLOOKUP($FA537,STREV,LOOKUPS!K$10,0)*$FC$6+VLOOKUP($FA537,LTREV,LOOKUPS!K$9,0)*$FD$6+VLOOKUP($FA537,CFP,LOOKUPS!K$6,0)*$FE$6+VLOOKUP($FA537,EP,LOOKUPS!K$8,0)*$FF$6+VLOOKUP($FA537,BM,LOOKUPS!K$5,0)*$FG$6+VLOOKUP($FA537,DIV,LOOKUPS!K$7,0)*$FH$6++VLOOKUP($FA537,SIZE,LOOKUPS!K$11,0)*$FI$6)</f>
        <v>8.5357000000000003</v>
      </c>
      <c r="FK537" s="1">
        <f>IF(ISERROR(VLOOKUP($FA537,MOM,LOOKUPS!L$12,0)*$FB$6+VLOOKUP($FA537,STREV,LOOKUPS!L$10,0)*$FC$6+VLOOKUP($FA537,LTREV,LOOKUPS!L$9,0)*$FD$6+VLOOKUP($FA537,CFP,LOOKUPS!L$6,0)*$FE$6+VLOOKUP($FA537,EP,LOOKUPS!L$8,0)*$FF$6+VLOOKUP($FA537,BM,LOOKUPS!L$5,0)*$FG$6+VLOOKUP($FA537,DIV,LOOKUPS!L$7,0)*$FH$6++VLOOKUP($FA537,SIZE,LOOKUPS!L$11,0)*$FI$6),"",VLOOKUP($FA537,MOM,LOOKUPS!L$12,0)*$FB$6+VLOOKUP($FA537,STREV,LOOKUPS!L$10,0)*$FC$6+VLOOKUP($FA537,LTREV,LOOKUPS!L$9,0)*$FD$6+VLOOKUP($FA537,CFP,LOOKUPS!L$6,0)*$FE$6+VLOOKUP($FA537,EP,LOOKUPS!L$8,0)*$FF$6+VLOOKUP($FA537,BM,LOOKUPS!L$5,0)*$FG$6+VLOOKUP($FA537,DIV,LOOKUPS!L$7,0)*$FH$6++VLOOKUP($FA537,SIZE,LOOKUPS!L$11,0)*$FI$6)</f>
        <v>7.8505000000000003</v>
      </c>
    </row>
    <row r="538" spans="1:167" x14ac:dyDescent="0.3">
      <c r="A538" s="1">
        <v>197101</v>
      </c>
      <c r="B538" s="1">
        <v>21.63</v>
      </c>
      <c r="C538" s="1">
        <v>18.43</v>
      </c>
      <c r="D538" s="1">
        <v>19.03</v>
      </c>
      <c r="E538" s="1">
        <v>13.87</v>
      </c>
      <c r="F538" s="1">
        <v>9.69</v>
      </c>
      <c r="G538" s="1">
        <v>10.220000000000001</v>
      </c>
      <c r="H538" s="1">
        <v>9.18</v>
      </c>
      <c r="I538" s="1">
        <v>7.67</v>
      </c>
      <c r="J538" s="1">
        <v>7.05</v>
      </c>
      <c r="K538" s="1">
        <v>7.07</v>
      </c>
      <c r="M538" s="1">
        <v>197002</v>
      </c>
      <c r="N538" s="1">
        <v>4.71</v>
      </c>
      <c r="O538" s="1">
        <v>6.94</v>
      </c>
      <c r="P538" s="1">
        <v>4.29</v>
      </c>
      <c r="Q538" s="1">
        <v>5.09</v>
      </c>
      <c r="R538" s="1">
        <v>6.33</v>
      </c>
      <c r="S538" s="1">
        <v>4.05</v>
      </c>
      <c r="T538" s="1">
        <v>4.0199999999999996</v>
      </c>
      <c r="U538" s="1">
        <v>3.73</v>
      </c>
      <c r="V538" s="1">
        <v>2.85</v>
      </c>
      <c r="W538" s="1">
        <v>1.75</v>
      </c>
      <c r="Y538" s="1">
        <v>197501</v>
      </c>
      <c r="Z538" s="1">
        <v>47.71</v>
      </c>
      <c r="AA538" s="1">
        <v>35.65</v>
      </c>
      <c r="AB538" s="1">
        <v>33.03</v>
      </c>
      <c r="AC538" s="1">
        <v>31.63</v>
      </c>
      <c r="AD538" s="1">
        <v>27.12</v>
      </c>
      <c r="AE538" s="1">
        <v>23.59</v>
      </c>
      <c r="AF538" s="1">
        <v>24.56</v>
      </c>
      <c r="AG538" s="1">
        <v>20.87</v>
      </c>
      <c r="AH538" s="1">
        <v>20.43</v>
      </c>
      <c r="AI538" s="1">
        <v>12.58</v>
      </c>
      <c r="AK538">
        <v>199507</v>
      </c>
      <c r="AL538">
        <v>6.73</v>
      </c>
      <c r="AM538">
        <v>6.67</v>
      </c>
      <c r="AN538">
        <v>4.72</v>
      </c>
      <c r="AO538">
        <v>4.82</v>
      </c>
      <c r="AP538">
        <v>6.77</v>
      </c>
      <c r="AQ538">
        <v>5.95</v>
      </c>
      <c r="AR538">
        <v>4.07</v>
      </c>
      <c r="AS538">
        <v>4.57</v>
      </c>
      <c r="AT538">
        <v>5.13</v>
      </c>
      <c r="AU538">
        <v>7.38</v>
      </c>
      <c r="AV538">
        <v>5.82</v>
      </c>
      <c r="AW538">
        <v>6.31</v>
      </c>
      <c r="AX538">
        <v>5.57</v>
      </c>
      <c r="AY538">
        <v>4.47</v>
      </c>
      <c r="AZ538">
        <v>3.69</v>
      </c>
      <c r="BA538">
        <v>5.0999999999999996</v>
      </c>
      <c r="BB538">
        <v>4.09</v>
      </c>
      <c r="BC538">
        <v>4.8499999999999996</v>
      </c>
      <c r="BD538">
        <v>5.32</v>
      </c>
      <c r="BF538" s="1">
        <v>199507</v>
      </c>
      <c r="BG538" s="1">
        <v>6.66</v>
      </c>
      <c r="BH538" s="1">
        <v>6.62</v>
      </c>
      <c r="BI538" s="1">
        <v>4.59</v>
      </c>
      <c r="BJ538" s="1">
        <v>5.14</v>
      </c>
      <c r="BK538" s="1">
        <v>7.03</v>
      </c>
      <c r="BL538" s="1">
        <v>5.61</v>
      </c>
      <c r="BM538" s="1">
        <v>4.05</v>
      </c>
      <c r="BN538" s="1">
        <v>4.54</v>
      </c>
      <c r="BO538" s="1">
        <v>5.38</v>
      </c>
      <c r="BP538" s="1">
        <v>7.59</v>
      </c>
      <c r="BQ538" s="1">
        <v>6.18</v>
      </c>
      <c r="BR538" s="1">
        <v>5.36</v>
      </c>
      <c r="BS538" s="1">
        <v>5.92</v>
      </c>
      <c r="BT538" s="1">
        <v>4.1500000000000004</v>
      </c>
      <c r="BU538" s="1">
        <v>3.95</v>
      </c>
      <c r="BV538" s="1">
        <v>4.45</v>
      </c>
      <c r="BW538" s="1">
        <v>4.62</v>
      </c>
      <c r="BX538" s="1">
        <v>4.4800000000000004</v>
      </c>
      <c r="BY538" s="1">
        <v>6.06</v>
      </c>
      <c r="CA538" s="1">
        <v>197007</v>
      </c>
      <c r="CB538" s="1">
        <v>11.76</v>
      </c>
      <c r="CC538" s="1">
        <v>5.9</v>
      </c>
      <c r="CD538" s="1">
        <v>6.48</v>
      </c>
      <c r="CE538" s="1">
        <v>5.61</v>
      </c>
      <c r="CF538" s="1">
        <v>6.17</v>
      </c>
      <c r="CG538" s="1">
        <v>5.29</v>
      </c>
      <c r="CH538" s="1">
        <v>6.5</v>
      </c>
      <c r="CI538" s="1">
        <v>6.95</v>
      </c>
      <c r="CJ538" s="1">
        <v>5.3</v>
      </c>
      <c r="CK538" s="1">
        <v>4.66</v>
      </c>
      <c r="CL538" s="1">
        <v>7.7</v>
      </c>
      <c r="CM538" s="1">
        <v>5.29</v>
      </c>
      <c r="CN538" s="1">
        <v>5.3</v>
      </c>
      <c r="CO538" s="1">
        <v>7.4</v>
      </c>
      <c r="CP538" s="1">
        <v>5.6</v>
      </c>
      <c r="CQ538" s="1">
        <v>7.7</v>
      </c>
      <c r="CR538" s="1">
        <v>6.23</v>
      </c>
      <c r="CS538" s="1">
        <v>6.14</v>
      </c>
      <c r="CT538" s="1">
        <v>4.46</v>
      </c>
      <c r="CV538" s="1">
        <v>197107</v>
      </c>
      <c r="CW538" s="1">
        <v>-8.5500000000000007</v>
      </c>
      <c r="CX538" s="1">
        <v>-4.9800000000000004</v>
      </c>
      <c r="CY538" s="1">
        <v>-4.03</v>
      </c>
      <c r="CZ538" s="1">
        <v>-2.67</v>
      </c>
      <c r="DA538" s="1">
        <v>-5.53</v>
      </c>
      <c r="DB538" s="1">
        <v>-4.32</v>
      </c>
      <c r="DC538" s="1">
        <v>-4.07</v>
      </c>
      <c r="DD538" s="1">
        <v>-3.48</v>
      </c>
      <c r="DE538" s="1">
        <v>-2.02</v>
      </c>
      <c r="DF538" s="1">
        <v>-6.24</v>
      </c>
      <c r="DG538" s="1">
        <v>-4.84</v>
      </c>
      <c r="DH538" s="1">
        <v>-3.7</v>
      </c>
      <c r="DI538" s="1">
        <v>-4.8899999999999997</v>
      </c>
      <c r="DJ538" s="1">
        <v>-4.62</v>
      </c>
      <c r="DK538" s="1">
        <v>-3.54</v>
      </c>
      <c r="DL538" s="1">
        <v>-2.95</v>
      </c>
      <c r="DM538" s="1">
        <v>-4.03</v>
      </c>
      <c r="DN538" s="1">
        <v>-2.2000000000000002</v>
      </c>
      <c r="DO538" s="1">
        <v>-1.82</v>
      </c>
      <c r="DQ538" s="1">
        <v>197007</v>
      </c>
      <c r="DR538" s="1">
        <v>-99.99</v>
      </c>
      <c r="DS538" s="1">
        <v>4.4000000000000004</v>
      </c>
      <c r="DT538" s="1">
        <v>7.73</v>
      </c>
      <c r="DU538" s="1">
        <v>7.77</v>
      </c>
      <c r="DV538" s="1">
        <v>3.91</v>
      </c>
      <c r="DW538" s="1">
        <v>7.25</v>
      </c>
      <c r="DX538" s="1">
        <v>7.67</v>
      </c>
      <c r="DY538" s="1">
        <v>8.5399999999999991</v>
      </c>
      <c r="DZ538" s="1">
        <v>7.3</v>
      </c>
      <c r="EA538" s="1">
        <v>3.38</v>
      </c>
      <c r="EB538" s="1">
        <v>5.85</v>
      </c>
      <c r="EC538" s="1">
        <v>7.25</v>
      </c>
      <c r="ED538" s="1">
        <v>7.26</v>
      </c>
      <c r="EE538" s="1">
        <v>8.52</v>
      </c>
      <c r="EF538" s="1">
        <v>6.77</v>
      </c>
      <c r="EG538" s="1">
        <v>8.39</v>
      </c>
      <c r="EH538" s="1">
        <v>8.69</v>
      </c>
      <c r="EI538" s="1">
        <v>7.33</v>
      </c>
      <c r="EJ538" s="1">
        <v>7.28</v>
      </c>
      <c r="EL538">
        <v>197007</v>
      </c>
      <c r="EM538">
        <v>6.93</v>
      </c>
      <c r="EN538">
        <v>-0.55000000000000004</v>
      </c>
      <c r="EO538">
        <v>1.01</v>
      </c>
      <c r="EP538">
        <v>0.52</v>
      </c>
      <c r="ER538" s="1">
        <v>197101</v>
      </c>
      <c r="ES538" s="1">
        <v>-6.71</v>
      </c>
      <c r="EU538" s="1">
        <v>197002</v>
      </c>
      <c r="EV538" s="1">
        <v>2.66</v>
      </c>
      <c r="EX538" s="1">
        <v>197501</v>
      </c>
      <c r="EY538" s="1">
        <v>14.5</v>
      </c>
      <c r="FA538" s="1">
        <v>197101</v>
      </c>
      <c r="FB538" s="1">
        <f>IF(ISERROR(VLOOKUP($FA538,MOM,LOOKUPS!C$12,0)*$FB$6+VLOOKUP($FA538,STREV,LOOKUPS!C$10,0)*$FC$6+VLOOKUP($FA538,LTREV,LOOKUPS!C$9,0)*$FD$6+VLOOKUP($FA538,CFP,LOOKUPS!C$6,0)*$FE$6+VLOOKUP($FA538,EP,LOOKUPS!C$8,0)*$FF$6+VLOOKUP($FA538,BM,LOOKUPS!C$5,0)*$FG$6+VLOOKUP($FA538,DIV,LOOKUPS!C$7,0)*$FH$6++VLOOKUP($FA538,SIZE,LOOKUPS!C$11,0)*$FI$6),"",VLOOKUP($FA538,MOM,LOOKUPS!C$12,0)*$FB$6+VLOOKUP($FA538,STREV,LOOKUPS!C$10,0)*$FC$6+VLOOKUP($FA538,LTREV,LOOKUPS!C$9,0)*$FD$6+VLOOKUP($FA538,CFP,LOOKUPS!C$6,0)*$FE$6+VLOOKUP($FA538,EP,LOOKUPS!C$8,0)*$FF$6+VLOOKUP($FA538,BM,LOOKUPS!C$5,0)*$FG$6+VLOOKUP($FA538,DIV,LOOKUPS!C$7,0)*$FH$6++VLOOKUP($FA538,SIZE,LOOKUPS!C$11,0)*$FI$6)</f>
        <v>14.2789</v>
      </c>
      <c r="FC538" s="1">
        <f>IF(ISERROR(VLOOKUP($FA538,MOM,LOOKUPS!D$12,0)*$FB$6+VLOOKUP($FA538,STREV,LOOKUPS!D$10,0)*$FC$6+VLOOKUP($FA538,LTREV,LOOKUPS!D$9,0)*$FD$6+VLOOKUP($FA538,CFP,LOOKUPS!D$6,0)*$FE$6+VLOOKUP($FA538,EP,LOOKUPS!D$8,0)*$FF$6+VLOOKUP($FA538,BM,LOOKUPS!D$5,0)*$FG$6+VLOOKUP($FA538,DIV,LOOKUPS!D$7,0)*$FH$6++VLOOKUP($FA538,SIZE,LOOKUPS!D$11,0)*$FI$6),"",VLOOKUP($FA538,MOM,LOOKUPS!D$12,0)*$FB$6+VLOOKUP($FA538,STREV,LOOKUPS!D$10,0)*$FC$6+VLOOKUP($FA538,LTREV,LOOKUPS!D$9,0)*$FD$6+VLOOKUP($FA538,CFP,LOOKUPS!D$6,0)*$FE$6+VLOOKUP($FA538,EP,LOOKUPS!D$8,0)*$FF$6+VLOOKUP($FA538,BM,LOOKUPS!D$5,0)*$FG$6+VLOOKUP($FA538,DIV,LOOKUPS!D$7,0)*$FH$6++VLOOKUP($FA538,SIZE,LOOKUPS!D$11,0)*$FI$6)</f>
        <v>13.615399999999999</v>
      </c>
      <c r="FD538" s="1">
        <f>IF(ISERROR(VLOOKUP($FA538,MOM,LOOKUPS!E$12,0)*$FB$6+VLOOKUP($FA538,STREV,LOOKUPS!E$10,0)*$FC$6+VLOOKUP($FA538,LTREV,LOOKUPS!E$9,0)*$FD$6+VLOOKUP($FA538,CFP,LOOKUPS!E$6,0)*$FE$6+VLOOKUP($FA538,EP,LOOKUPS!E$8,0)*$FF$6+VLOOKUP($FA538,BM,LOOKUPS!E$5,0)*$FG$6+VLOOKUP($FA538,DIV,LOOKUPS!E$7,0)*$FH$6++VLOOKUP($FA538,SIZE,LOOKUPS!E$11,0)*$FI$6),"",VLOOKUP($FA538,MOM,LOOKUPS!E$12,0)*$FB$6+VLOOKUP($FA538,STREV,LOOKUPS!E$10,0)*$FC$6+VLOOKUP($FA538,LTREV,LOOKUPS!E$9,0)*$FD$6+VLOOKUP($FA538,CFP,LOOKUPS!E$6,0)*$FE$6+VLOOKUP($FA538,EP,LOOKUPS!E$8,0)*$FF$6+VLOOKUP($FA538,BM,LOOKUPS!E$5,0)*$FG$6+VLOOKUP($FA538,DIV,LOOKUPS!E$7,0)*$FH$6++VLOOKUP($FA538,SIZE,LOOKUPS!E$11,0)*$FI$6)</f>
        <v>14.622300000000001</v>
      </c>
      <c r="FE538" s="1">
        <f>IF(ISERROR(VLOOKUP($FA538,MOM,LOOKUPS!F$12,0)*$FB$6+VLOOKUP($FA538,STREV,LOOKUPS!F$10,0)*$FC$6+VLOOKUP($FA538,LTREV,LOOKUPS!F$9,0)*$FD$6+VLOOKUP($FA538,CFP,LOOKUPS!F$6,0)*$FE$6+VLOOKUP($FA538,EP,LOOKUPS!F$8,0)*$FF$6+VLOOKUP($FA538,BM,LOOKUPS!F$5,0)*$FG$6+VLOOKUP($FA538,DIV,LOOKUPS!F$7,0)*$FH$6++VLOOKUP($FA538,SIZE,LOOKUPS!F$11,0)*$FI$6),"",VLOOKUP($FA538,MOM,LOOKUPS!F$12,0)*$FB$6+VLOOKUP($FA538,STREV,LOOKUPS!F$10,0)*$FC$6+VLOOKUP($FA538,LTREV,LOOKUPS!F$9,0)*$FD$6+VLOOKUP($FA538,CFP,LOOKUPS!F$6,0)*$FE$6+VLOOKUP($FA538,EP,LOOKUPS!F$8,0)*$FF$6+VLOOKUP($FA538,BM,LOOKUPS!F$5,0)*$FG$6+VLOOKUP($FA538,DIV,LOOKUPS!F$7,0)*$FH$6++VLOOKUP($FA538,SIZE,LOOKUPS!F$11,0)*$FI$6)</f>
        <v>12.4712</v>
      </c>
      <c r="FF538" s="1">
        <f>IF(ISERROR(VLOOKUP($FA538,MOM,LOOKUPS!G$12,0)*$FB$6+VLOOKUP($FA538,STREV,LOOKUPS!G$10,0)*$FC$6+VLOOKUP($FA538,LTREV,LOOKUPS!G$9,0)*$FD$6+VLOOKUP($FA538,CFP,LOOKUPS!G$6,0)*$FE$6+VLOOKUP($FA538,EP,LOOKUPS!G$8,0)*$FF$6+VLOOKUP($FA538,BM,LOOKUPS!G$5,0)*$FG$6+VLOOKUP($FA538,DIV,LOOKUPS!G$7,0)*$FH$6++VLOOKUP($FA538,SIZE,LOOKUPS!G$11,0)*$FI$6),"",VLOOKUP($FA538,MOM,LOOKUPS!G$12,0)*$FB$6+VLOOKUP($FA538,STREV,LOOKUPS!G$10,0)*$FC$6+VLOOKUP($FA538,LTREV,LOOKUPS!G$9,0)*$FD$6+VLOOKUP($FA538,CFP,LOOKUPS!G$6,0)*$FE$6+VLOOKUP($FA538,EP,LOOKUPS!G$8,0)*$FF$6+VLOOKUP($FA538,BM,LOOKUPS!G$5,0)*$FG$6+VLOOKUP($FA538,DIV,LOOKUPS!G$7,0)*$FH$6++VLOOKUP($FA538,SIZE,LOOKUPS!G$11,0)*$FI$6)</f>
        <v>11.623700000000001</v>
      </c>
      <c r="FG538" s="1">
        <f>IF(ISERROR(VLOOKUP($FA538,MOM,LOOKUPS!H$12,0)*$FB$6+VLOOKUP($FA538,STREV,LOOKUPS!H$10,0)*$FC$6+VLOOKUP($FA538,LTREV,LOOKUPS!H$9,0)*$FD$6+VLOOKUP($FA538,CFP,LOOKUPS!H$6,0)*$FE$6+VLOOKUP($FA538,EP,LOOKUPS!H$8,0)*$FF$6+VLOOKUP($FA538,BM,LOOKUPS!H$5,0)*$FG$6+VLOOKUP($FA538,DIV,LOOKUPS!H$7,0)*$FH$6++VLOOKUP($FA538,SIZE,LOOKUPS!H$11,0)*$FI$6),"",VLOOKUP($FA538,MOM,LOOKUPS!H$12,0)*$FB$6+VLOOKUP($FA538,STREV,LOOKUPS!H$10,0)*$FC$6+VLOOKUP($FA538,LTREV,LOOKUPS!H$9,0)*$FD$6+VLOOKUP($FA538,CFP,LOOKUPS!H$6,0)*$FE$6+VLOOKUP($FA538,EP,LOOKUPS!H$8,0)*$FF$6+VLOOKUP($FA538,BM,LOOKUPS!H$5,0)*$FG$6+VLOOKUP($FA538,DIV,LOOKUPS!H$7,0)*$FH$6++VLOOKUP($FA538,SIZE,LOOKUPS!H$11,0)*$FI$6)</f>
        <v>12.450200000000002</v>
      </c>
      <c r="FH538" s="1">
        <f>IF(ISERROR(VLOOKUP($FA538,MOM,LOOKUPS!I$12,0)*$FB$6+VLOOKUP($FA538,STREV,LOOKUPS!I$10,0)*$FC$6+VLOOKUP($FA538,LTREV,LOOKUPS!I$9,0)*$FD$6+VLOOKUP($FA538,CFP,LOOKUPS!I$6,0)*$FE$6+VLOOKUP($FA538,EP,LOOKUPS!I$8,0)*$FF$6+VLOOKUP($FA538,BM,LOOKUPS!I$5,0)*$FG$6+VLOOKUP($FA538,DIV,LOOKUPS!I$7,0)*$FH$6++VLOOKUP($FA538,SIZE,LOOKUPS!I$11,0)*$FI$6),"",VLOOKUP($FA538,MOM,LOOKUPS!I$12,0)*$FB$6+VLOOKUP($FA538,STREV,LOOKUPS!I$10,0)*$FC$6+VLOOKUP($FA538,LTREV,LOOKUPS!I$9,0)*$FD$6+VLOOKUP($FA538,CFP,LOOKUPS!I$6,0)*$FE$6+VLOOKUP($FA538,EP,LOOKUPS!I$8,0)*$FF$6+VLOOKUP($FA538,BM,LOOKUPS!I$5,0)*$FG$6+VLOOKUP($FA538,DIV,LOOKUPS!I$7,0)*$FH$6++VLOOKUP($FA538,SIZE,LOOKUPS!I$11,0)*$FI$6)</f>
        <v>11.784600000000001</v>
      </c>
      <c r="FI538" s="1">
        <f>IF(ISERROR(VLOOKUP($FA538,MOM,LOOKUPS!J$12,0)*$FB$6+VLOOKUP($FA538,STREV,LOOKUPS!J$10,0)*$FC$6+VLOOKUP($FA538,LTREV,LOOKUPS!J$9,0)*$FD$6+VLOOKUP($FA538,CFP,LOOKUPS!J$6,0)*$FE$6+VLOOKUP($FA538,EP,LOOKUPS!J$8,0)*$FF$6+VLOOKUP($FA538,BM,LOOKUPS!J$5,0)*$FG$6+VLOOKUP($FA538,DIV,LOOKUPS!J$7,0)*$FH$6++VLOOKUP($FA538,SIZE,LOOKUPS!J$11,0)*$FI$6),"",VLOOKUP($FA538,MOM,LOOKUPS!J$12,0)*$FB$6+VLOOKUP($FA538,STREV,LOOKUPS!J$10,0)*$FC$6+VLOOKUP($FA538,LTREV,LOOKUPS!J$9,0)*$FD$6+VLOOKUP($FA538,CFP,LOOKUPS!J$6,0)*$FE$6+VLOOKUP($FA538,EP,LOOKUPS!J$8,0)*$FF$6+VLOOKUP($FA538,BM,LOOKUPS!J$5,0)*$FG$6+VLOOKUP($FA538,DIV,LOOKUPS!J$7,0)*$FH$6++VLOOKUP($FA538,SIZE,LOOKUPS!J$11,0)*$FI$6)</f>
        <v>11.580300000000001</v>
      </c>
      <c r="FJ538" s="1">
        <f>IF(ISERROR(VLOOKUP($FA538,MOM,LOOKUPS!K$12,0)*$FB$6+VLOOKUP($FA538,STREV,LOOKUPS!K$10,0)*$FC$6+VLOOKUP($FA538,LTREV,LOOKUPS!K$9,0)*$FD$6+VLOOKUP($FA538,CFP,LOOKUPS!K$6,0)*$FE$6+VLOOKUP($FA538,EP,LOOKUPS!K$8,0)*$FF$6+VLOOKUP($FA538,BM,LOOKUPS!K$5,0)*$FG$6+VLOOKUP($FA538,DIV,LOOKUPS!K$7,0)*$FH$6++VLOOKUP($FA538,SIZE,LOOKUPS!K$11,0)*$FI$6),"",VLOOKUP($FA538,MOM,LOOKUPS!K$12,0)*$FB$6+VLOOKUP($FA538,STREV,LOOKUPS!K$10,0)*$FC$6+VLOOKUP($FA538,LTREV,LOOKUPS!K$9,0)*$FD$6+VLOOKUP($FA538,CFP,LOOKUPS!K$6,0)*$FE$6+VLOOKUP($FA538,EP,LOOKUPS!K$8,0)*$FF$6+VLOOKUP($FA538,BM,LOOKUPS!K$5,0)*$FG$6+VLOOKUP($FA538,DIV,LOOKUPS!K$7,0)*$FH$6++VLOOKUP($FA538,SIZE,LOOKUPS!K$11,0)*$FI$6)</f>
        <v>12.529700000000002</v>
      </c>
      <c r="FK538" s="1">
        <f>IF(ISERROR(VLOOKUP($FA538,MOM,LOOKUPS!L$12,0)*$FB$6+VLOOKUP($FA538,STREV,LOOKUPS!L$10,0)*$FC$6+VLOOKUP($FA538,LTREV,LOOKUPS!L$9,0)*$FD$6+VLOOKUP($FA538,CFP,LOOKUPS!L$6,0)*$FE$6+VLOOKUP($FA538,EP,LOOKUPS!L$8,0)*$FF$6+VLOOKUP($FA538,BM,LOOKUPS!L$5,0)*$FG$6+VLOOKUP($FA538,DIV,LOOKUPS!L$7,0)*$FH$6++VLOOKUP($FA538,SIZE,LOOKUPS!L$11,0)*$FI$6),"",VLOOKUP($FA538,MOM,LOOKUPS!L$12,0)*$FB$6+VLOOKUP($FA538,STREV,LOOKUPS!L$10,0)*$FC$6+VLOOKUP($FA538,LTREV,LOOKUPS!L$9,0)*$FD$6+VLOOKUP($FA538,CFP,LOOKUPS!L$6,0)*$FE$6+VLOOKUP($FA538,EP,LOOKUPS!L$8,0)*$FF$6+VLOOKUP($FA538,BM,LOOKUPS!L$5,0)*$FG$6+VLOOKUP($FA538,DIV,LOOKUPS!L$7,0)*$FH$6++VLOOKUP($FA538,SIZE,LOOKUPS!L$11,0)*$FI$6)</f>
        <v>15.051600000000002</v>
      </c>
    </row>
    <row r="539" spans="1:167" x14ac:dyDescent="0.3">
      <c r="A539" s="1">
        <v>197102</v>
      </c>
      <c r="B539" s="1">
        <v>8.69</v>
      </c>
      <c r="C539" s="1">
        <v>4.5599999999999996</v>
      </c>
      <c r="D539" s="1">
        <v>4.01</v>
      </c>
      <c r="E539" s="1">
        <v>3.33</v>
      </c>
      <c r="F539" s="1">
        <v>3.92</v>
      </c>
      <c r="G539" s="1">
        <v>3.4</v>
      </c>
      <c r="H539" s="1">
        <v>2.2799999999999998</v>
      </c>
      <c r="I539" s="1">
        <v>2.1800000000000002</v>
      </c>
      <c r="J539" s="1">
        <v>1.98</v>
      </c>
      <c r="K539" s="1">
        <v>5.47</v>
      </c>
      <c r="M539" s="1">
        <v>197003</v>
      </c>
      <c r="N539" s="1">
        <v>-3.01</v>
      </c>
      <c r="O539" s="1">
        <v>-1.97</v>
      </c>
      <c r="P539" s="1">
        <v>-2.5099999999999998</v>
      </c>
      <c r="Q539" s="1">
        <v>-1.27</v>
      </c>
      <c r="R539" s="1">
        <v>-0.77</v>
      </c>
      <c r="S539" s="1">
        <v>-1.78</v>
      </c>
      <c r="T539" s="1">
        <v>-1.46</v>
      </c>
      <c r="U539" s="1">
        <v>-3.08</v>
      </c>
      <c r="V539" s="1">
        <v>-3.3</v>
      </c>
      <c r="W539" s="1">
        <v>-4.46</v>
      </c>
      <c r="Y539" s="1">
        <v>197502</v>
      </c>
      <c r="Z539" s="1">
        <v>7.72</v>
      </c>
      <c r="AA539" s="1">
        <v>4.3899999999999997</v>
      </c>
      <c r="AB539" s="1">
        <v>3.35</v>
      </c>
      <c r="AC539" s="1">
        <v>3.79</v>
      </c>
      <c r="AD539" s="1">
        <v>3.45</v>
      </c>
      <c r="AE539" s="1">
        <v>2.69</v>
      </c>
      <c r="AF539" s="1">
        <v>2.95</v>
      </c>
      <c r="AG539" s="1">
        <v>5.08</v>
      </c>
      <c r="AH539" s="1">
        <v>3.67</v>
      </c>
      <c r="AI539" s="1">
        <v>6.08</v>
      </c>
      <c r="AK539">
        <v>199508</v>
      </c>
      <c r="AL539">
        <v>6.39</v>
      </c>
      <c r="AM539">
        <v>2.76</v>
      </c>
      <c r="AN539">
        <v>2.7</v>
      </c>
      <c r="AO539">
        <v>2.95</v>
      </c>
      <c r="AP539">
        <v>2.62</v>
      </c>
      <c r="AQ539">
        <v>2.73</v>
      </c>
      <c r="AR539">
        <v>2.91</v>
      </c>
      <c r="AS539">
        <v>3.31</v>
      </c>
      <c r="AT539">
        <v>2.6</v>
      </c>
      <c r="AU539">
        <v>3.25</v>
      </c>
      <c r="AV539">
        <v>1.65</v>
      </c>
      <c r="AW539">
        <v>3.24</v>
      </c>
      <c r="AX539">
        <v>2.19</v>
      </c>
      <c r="AY539">
        <v>3.21</v>
      </c>
      <c r="AZ539">
        <v>2.62</v>
      </c>
      <c r="BA539">
        <v>2.81</v>
      </c>
      <c r="BB539">
        <v>3.76</v>
      </c>
      <c r="BC539">
        <v>2.82</v>
      </c>
      <c r="BD539">
        <v>2.46</v>
      </c>
      <c r="BF539" s="1">
        <v>199508</v>
      </c>
      <c r="BG539" s="1">
        <v>6.1</v>
      </c>
      <c r="BH539" s="1">
        <v>2.63</v>
      </c>
      <c r="BI539" s="1">
        <v>2</v>
      </c>
      <c r="BJ539" s="1">
        <v>3.68</v>
      </c>
      <c r="BK539" s="1">
        <v>2.85</v>
      </c>
      <c r="BL539" s="1">
        <v>1.73</v>
      </c>
      <c r="BM539" s="1">
        <v>2.0299999999999998</v>
      </c>
      <c r="BN539" s="1">
        <v>2.95</v>
      </c>
      <c r="BO539" s="1">
        <v>3.78</v>
      </c>
      <c r="BP539" s="1">
        <v>3.65</v>
      </c>
      <c r="BQ539" s="1">
        <v>1.64</v>
      </c>
      <c r="BR539" s="1">
        <v>1.95</v>
      </c>
      <c r="BS539" s="1">
        <v>1.44</v>
      </c>
      <c r="BT539" s="1">
        <v>2.02</v>
      </c>
      <c r="BU539" s="1">
        <v>2.0299999999999998</v>
      </c>
      <c r="BV539" s="1">
        <v>2.38</v>
      </c>
      <c r="BW539" s="1">
        <v>3.46</v>
      </c>
      <c r="BX539" s="1">
        <v>3.85</v>
      </c>
      <c r="BY539" s="1">
        <v>3.73</v>
      </c>
      <c r="CA539" s="1">
        <v>197008</v>
      </c>
      <c r="CB539" s="1">
        <v>5.37</v>
      </c>
      <c r="CC539" s="1">
        <v>6.48</v>
      </c>
      <c r="CD539" s="1">
        <v>6.31</v>
      </c>
      <c r="CE539" s="1">
        <v>6.39</v>
      </c>
      <c r="CF539" s="1">
        <v>6.22</v>
      </c>
      <c r="CG539" s="1">
        <v>7.25</v>
      </c>
      <c r="CH539" s="1">
        <v>6.02</v>
      </c>
      <c r="CI539" s="1">
        <v>6.52</v>
      </c>
      <c r="CJ539" s="1">
        <v>5.95</v>
      </c>
      <c r="CK539" s="1">
        <v>7.06</v>
      </c>
      <c r="CL539" s="1">
        <v>5.37</v>
      </c>
      <c r="CM539" s="1">
        <v>7.06</v>
      </c>
      <c r="CN539" s="1">
        <v>7.46</v>
      </c>
      <c r="CO539" s="1">
        <v>5.93</v>
      </c>
      <c r="CP539" s="1">
        <v>6.11</v>
      </c>
      <c r="CQ539" s="1">
        <v>5.69</v>
      </c>
      <c r="CR539" s="1">
        <v>7.3</v>
      </c>
      <c r="CS539" s="1">
        <v>5.73</v>
      </c>
      <c r="CT539" s="1">
        <v>6.16</v>
      </c>
      <c r="CV539" s="1">
        <v>197108</v>
      </c>
      <c r="CW539" s="1">
        <v>4.08</v>
      </c>
      <c r="CX539" s="1">
        <v>5.08</v>
      </c>
      <c r="CY539" s="1">
        <v>4.51</v>
      </c>
      <c r="CZ539" s="1">
        <v>3.28</v>
      </c>
      <c r="DA539" s="1">
        <v>5.1100000000000003</v>
      </c>
      <c r="DB539" s="1">
        <v>4.79</v>
      </c>
      <c r="DC539" s="1">
        <v>4.6900000000000004</v>
      </c>
      <c r="DD539" s="1">
        <v>4.01</v>
      </c>
      <c r="DE539" s="1">
        <v>2.97</v>
      </c>
      <c r="DF539" s="1">
        <v>5.5</v>
      </c>
      <c r="DG539" s="1">
        <v>4.72</v>
      </c>
      <c r="DH539" s="1">
        <v>5.0199999999999996</v>
      </c>
      <c r="DI539" s="1">
        <v>4.57</v>
      </c>
      <c r="DJ539" s="1">
        <v>4.8</v>
      </c>
      <c r="DK539" s="1">
        <v>4.58</v>
      </c>
      <c r="DL539" s="1">
        <v>4.09</v>
      </c>
      <c r="DM539" s="1">
        <v>3.92</v>
      </c>
      <c r="DN539" s="1">
        <v>2.4700000000000002</v>
      </c>
      <c r="DO539" s="1">
        <v>3.52</v>
      </c>
      <c r="DQ539" s="1">
        <v>197008</v>
      </c>
      <c r="DR539" s="1">
        <v>-99.99</v>
      </c>
      <c r="DS539" s="1">
        <v>6.48</v>
      </c>
      <c r="DT539" s="1">
        <v>6.45</v>
      </c>
      <c r="DU539" s="1">
        <v>5.23</v>
      </c>
      <c r="DV539" s="1">
        <v>6.19</v>
      </c>
      <c r="DW539" s="1">
        <v>7.55</v>
      </c>
      <c r="DX539" s="1">
        <v>6.65</v>
      </c>
      <c r="DY539" s="1">
        <v>5.91</v>
      </c>
      <c r="DZ539" s="1">
        <v>4.71</v>
      </c>
      <c r="EA539" s="1">
        <v>6.05</v>
      </c>
      <c r="EB539" s="1">
        <v>6.7</v>
      </c>
      <c r="EC539" s="1">
        <v>8.19</v>
      </c>
      <c r="ED539" s="1">
        <v>6.81</v>
      </c>
      <c r="EE539" s="1">
        <v>5.92</v>
      </c>
      <c r="EF539" s="1">
        <v>7.43</v>
      </c>
      <c r="EG539" s="1">
        <v>5.57</v>
      </c>
      <c r="EH539" s="1">
        <v>6.26</v>
      </c>
      <c r="EI539" s="1">
        <v>5.69</v>
      </c>
      <c r="EJ539" s="1">
        <v>3.73</v>
      </c>
      <c r="EL539">
        <v>197008</v>
      </c>
      <c r="EM539">
        <v>4.49</v>
      </c>
      <c r="EN539">
        <v>1.53</v>
      </c>
      <c r="EO539">
        <v>1.02</v>
      </c>
      <c r="EP539">
        <v>0.53</v>
      </c>
      <c r="ER539" s="1">
        <v>197102</v>
      </c>
      <c r="ES539" s="1">
        <v>0.81</v>
      </c>
      <c r="EU539" s="1">
        <v>197003</v>
      </c>
      <c r="EV539" s="1">
        <v>0.64</v>
      </c>
      <c r="EX539" s="1">
        <v>197502</v>
      </c>
      <c r="EY539" s="1">
        <v>0.22</v>
      </c>
      <c r="FA539" s="1">
        <v>197102</v>
      </c>
      <c r="FB539" s="1">
        <f>IF(ISERROR(VLOOKUP($FA539,MOM,LOOKUPS!C$12,0)*$FB$6+VLOOKUP($FA539,STREV,LOOKUPS!C$10,0)*$FC$6+VLOOKUP($FA539,LTREV,LOOKUPS!C$9,0)*$FD$6+VLOOKUP($FA539,CFP,LOOKUPS!C$6,0)*$FE$6+VLOOKUP($FA539,EP,LOOKUPS!C$8,0)*$FF$6+VLOOKUP($FA539,BM,LOOKUPS!C$5,0)*$FG$6+VLOOKUP($FA539,DIV,LOOKUPS!C$7,0)*$FH$6++VLOOKUP($FA539,SIZE,LOOKUPS!C$11,0)*$FI$6),"",VLOOKUP($FA539,MOM,LOOKUPS!C$12,0)*$FB$6+VLOOKUP($FA539,STREV,LOOKUPS!C$10,0)*$FC$6+VLOOKUP($FA539,LTREV,LOOKUPS!C$9,0)*$FD$6+VLOOKUP($FA539,CFP,LOOKUPS!C$6,0)*$FE$6+VLOOKUP($FA539,EP,LOOKUPS!C$8,0)*$FF$6+VLOOKUP($FA539,BM,LOOKUPS!C$5,0)*$FG$6+VLOOKUP($FA539,DIV,LOOKUPS!C$7,0)*$FH$6++VLOOKUP($FA539,SIZE,LOOKUPS!C$11,0)*$FI$6)</f>
        <v>6.5007000000000001</v>
      </c>
      <c r="FC539" s="1">
        <f>IF(ISERROR(VLOOKUP($FA539,MOM,LOOKUPS!D$12,0)*$FB$6+VLOOKUP($FA539,STREV,LOOKUPS!D$10,0)*$FC$6+VLOOKUP($FA539,LTREV,LOOKUPS!D$9,0)*$FD$6+VLOOKUP($FA539,CFP,LOOKUPS!D$6,0)*$FE$6+VLOOKUP($FA539,EP,LOOKUPS!D$8,0)*$FF$6+VLOOKUP($FA539,BM,LOOKUPS!D$5,0)*$FG$6+VLOOKUP($FA539,DIV,LOOKUPS!D$7,0)*$FH$6++VLOOKUP($FA539,SIZE,LOOKUPS!D$11,0)*$FI$6),"",VLOOKUP($FA539,MOM,LOOKUPS!D$12,0)*$FB$6+VLOOKUP($FA539,STREV,LOOKUPS!D$10,0)*$FC$6+VLOOKUP($FA539,LTREV,LOOKUPS!D$9,0)*$FD$6+VLOOKUP($FA539,CFP,LOOKUPS!D$6,0)*$FE$6+VLOOKUP($FA539,EP,LOOKUPS!D$8,0)*$FF$6+VLOOKUP($FA539,BM,LOOKUPS!D$5,0)*$FG$6+VLOOKUP($FA539,DIV,LOOKUPS!D$7,0)*$FH$6++VLOOKUP($FA539,SIZE,LOOKUPS!D$11,0)*$FI$6)</f>
        <v>5.1261000000000001</v>
      </c>
      <c r="FD539" s="1">
        <f>IF(ISERROR(VLOOKUP($FA539,MOM,LOOKUPS!E$12,0)*$FB$6+VLOOKUP($FA539,STREV,LOOKUPS!E$10,0)*$FC$6+VLOOKUP($FA539,LTREV,LOOKUPS!E$9,0)*$FD$6+VLOOKUP($FA539,CFP,LOOKUPS!E$6,0)*$FE$6+VLOOKUP($FA539,EP,LOOKUPS!E$8,0)*$FF$6+VLOOKUP($FA539,BM,LOOKUPS!E$5,0)*$FG$6+VLOOKUP($FA539,DIV,LOOKUPS!E$7,0)*$FH$6++VLOOKUP($FA539,SIZE,LOOKUPS!E$11,0)*$FI$6),"",VLOOKUP($FA539,MOM,LOOKUPS!E$12,0)*$FB$6+VLOOKUP($FA539,STREV,LOOKUPS!E$10,0)*$FC$6+VLOOKUP($FA539,LTREV,LOOKUPS!E$9,0)*$FD$6+VLOOKUP($FA539,CFP,LOOKUPS!E$6,0)*$FE$6+VLOOKUP($FA539,EP,LOOKUPS!E$8,0)*$FF$6+VLOOKUP($FA539,BM,LOOKUPS!E$5,0)*$FG$6+VLOOKUP($FA539,DIV,LOOKUPS!E$7,0)*$FH$6++VLOOKUP($FA539,SIZE,LOOKUPS!E$11,0)*$FI$6)</f>
        <v>4.6760999999999999</v>
      </c>
      <c r="FE539" s="1">
        <f>IF(ISERROR(VLOOKUP($FA539,MOM,LOOKUPS!F$12,0)*$FB$6+VLOOKUP($FA539,STREV,LOOKUPS!F$10,0)*$FC$6+VLOOKUP($FA539,LTREV,LOOKUPS!F$9,0)*$FD$6+VLOOKUP($FA539,CFP,LOOKUPS!F$6,0)*$FE$6+VLOOKUP($FA539,EP,LOOKUPS!F$8,0)*$FF$6+VLOOKUP($FA539,BM,LOOKUPS!F$5,0)*$FG$6+VLOOKUP($FA539,DIV,LOOKUPS!F$7,0)*$FH$6++VLOOKUP($FA539,SIZE,LOOKUPS!F$11,0)*$FI$6),"",VLOOKUP($FA539,MOM,LOOKUPS!F$12,0)*$FB$6+VLOOKUP($FA539,STREV,LOOKUPS!F$10,0)*$FC$6+VLOOKUP($FA539,LTREV,LOOKUPS!F$9,0)*$FD$6+VLOOKUP($FA539,CFP,LOOKUPS!F$6,0)*$FE$6+VLOOKUP($FA539,EP,LOOKUPS!F$8,0)*$FF$6+VLOOKUP($FA539,BM,LOOKUPS!F$5,0)*$FG$6+VLOOKUP($FA539,DIV,LOOKUPS!F$7,0)*$FH$6++VLOOKUP($FA539,SIZE,LOOKUPS!F$11,0)*$FI$6)</f>
        <v>4.2548000000000004</v>
      </c>
      <c r="FF539" s="1">
        <f>IF(ISERROR(VLOOKUP($FA539,MOM,LOOKUPS!G$12,0)*$FB$6+VLOOKUP($FA539,STREV,LOOKUPS!G$10,0)*$FC$6+VLOOKUP($FA539,LTREV,LOOKUPS!G$9,0)*$FD$6+VLOOKUP($FA539,CFP,LOOKUPS!G$6,0)*$FE$6+VLOOKUP($FA539,EP,LOOKUPS!G$8,0)*$FF$6+VLOOKUP($FA539,BM,LOOKUPS!G$5,0)*$FG$6+VLOOKUP($FA539,DIV,LOOKUPS!G$7,0)*$FH$6++VLOOKUP($FA539,SIZE,LOOKUPS!G$11,0)*$FI$6),"",VLOOKUP($FA539,MOM,LOOKUPS!G$12,0)*$FB$6+VLOOKUP($FA539,STREV,LOOKUPS!G$10,0)*$FC$6+VLOOKUP($FA539,LTREV,LOOKUPS!G$9,0)*$FD$6+VLOOKUP($FA539,CFP,LOOKUPS!G$6,0)*$FE$6+VLOOKUP($FA539,EP,LOOKUPS!G$8,0)*$FF$6+VLOOKUP($FA539,BM,LOOKUPS!G$5,0)*$FG$6+VLOOKUP($FA539,DIV,LOOKUPS!G$7,0)*$FH$6++VLOOKUP($FA539,SIZE,LOOKUPS!G$11,0)*$FI$6)</f>
        <v>4.3277999999999999</v>
      </c>
      <c r="FG539" s="1">
        <f>IF(ISERROR(VLOOKUP($FA539,MOM,LOOKUPS!H$12,0)*$FB$6+VLOOKUP($FA539,STREV,LOOKUPS!H$10,0)*$FC$6+VLOOKUP($FA539,LTREV,LOOKUPS!H$9,0)*$FD$6+VLOOKUP($FA539,CFP,LOOKUPS!H$6,0)*$FE$6+VLOOKUP($FA539,EP,LOOKUPS!H$8,0)*$FF$6+VLOOKUP($FA539,BM,LOOKUPS!H$5,0)*$FG$6+VLOOKUP($FA539,DIV,LOOKUPS!H$7,0)*$FH$6++VLOOKUP($FA539,SIZE,LOOKUPS!H$11,0)*$FI$6),"",VLOOKUP($FA539,MOM,LOOKUPS!H$12,0)*$FB$6+VLOOKUP($FA539,STREV,LOOKUPS!H$10,0)*$FC$6+VLOOKUP($FA539,LTREV,LOOKUPS!H$9,0)*$FD$6+VLOOKUP($FA539,CFP,LOOKUPS!H$6,0)*$FE$6+VLOOKUP($FA539,EP,LOOKUPS!H$8,0)*$FF$6+VLOOKUP($FA539,BM,LOOKUPS!H$5,0)*$FG$6+VLOOKUP($FA539,DIV,LOOKUPS!H$7,0)*$FH$6++VLOOKUP($FA539,SIZE,LOOKUPS!H$11,0)*$FI$6)</f>
        <v>3.6532000000000004</v>
      </c>
      <c r="FH539" s="1">
        <f>IF(ISERROR(VLOOKUP($FA539,MOM,LOOKUPS!I$12,0)*$FB$6+VLOOKUP($FA539,STREV,LOOKUPS!I$10,0)*$FC$6+VLOOKUP($FA539,LTREV,LOOKUPS!I$9,0)*$FD$6+VLOOKUP($FA539,CFP,LOOKUPS!I$6,0)*$FE$6+VLOOKUP($FA539,EP,LOOKUPS!I$8,0)*$FF$6+VLOOKUP($FA539,BM,LOOKUPS!I$5,0)*$FG$6+VLOOKUP($FA539,DIV,LOOKUPS!I$7,0)*$FH$6++VLOOKUP($FA539,SIZE,LOOKUPS!I$11,0)*$FI$6),"",VLOOKUP($FA539,MOM,LOOKUPS!I$12,0)*$FB$6+VLOOKUP($FA539,STREV,LOOKUPS!I$10,0)*$FC$6+VLOOKUP($FA539,LTREV,LOOKUPS!I$9,0)*$FD$6+VLOOKUP($FA539,CFP,LOOKUPS!I$6,0)*$FE$6+VLOOKUP($FA539,EP,LOOKUPS!I$8,0)*$FF$6+VLOOKUP($FA539,BM,LOOKUPS!I$5,0)*$FG$6+VLOOKUP($FA539,DIV,LOOKUPS!I$7,0)*$FH$6++VLOOKUP($FA539,SIZE,LOOKUPS!I$11,0)*$FI$6)</f>
        <v>3.0726</v>
      </c>
      <c r="FI539" s="1">
        <f>IF(ISERROR(VLOOKUP($FA539,MOM,LOOKUPS!J$12,0)*$FB$6+VLOOKUP($FA539,STREV,LOOKUPS!J$10,0)*$FC$6+VLOOKUP($FA539,LTREV,LOOKUPS!J$9,0)*$FD$6+VLOOKUP($FA539,CFP,LOOKUPS!J$6,0)*$FE$6+VLOOKUP($FA539,EP,LOOKUPS!J$8,0)*$FF$6+VLOOKUP($FA539,BM,LOOKUPS!J$5,0)*$FG$6+VLOOKUP($FA539,DIV,LOOKUPS!J$7,0)*$FH$6++VLOOKUP($FA539,SIZE,LOOKUPS!J$11,0)*$FI$6),"",VLOOKUP($FA539,MOM,LOOKUPS!J$12,0)*$FB$6+VLOOKUP($FA539,STREV,LOOKUPS!J$10,0)*$FC$6+VLOOKUP($FA539,LTREV,LOOKUPS!J$9,0)*$FD$6+VLOOKUP($FA539,CFP,LOOKUPS!J$6,0)*$FE$6+VLOOKUP($FA539,EP,LOOKUPS!J$8,0)*$FF$6+VLOOKUP($FA539,BM,LOOKUPS!J$5,0)*$FG$6+VLOOKUP($FA539,DIV,LOOKUPS!J$7,0)*$FH$6++VLOOKUP($FA539,SIZE,LOOKUPS!J$11,0)*$FI$6)</f>
        <v>3.1223000000000001</v>
      </c>
      <c r="FJ539" s="1">
        <f>IF(ISERROR(VLOOKUP($FA539,MOM,LOOKUPS!K$12,0)*$FB$6+VLOOKUP($FA539,STREV,LOOKUPS!K$10,0)*$FC$6+VLOOKUP($FA539,LTREV,LOOKUPS!K$9,0)*$FD$6+VLOOKUP($FA539,CFP,LOOKUPS!K$6,0)*$FE$6+VLOOKUP($FA539,EP,LOOKUPS!K$8,0)*$FF$6+VLOOKUP($FA539,BM,LOOKUPS!K$5,0)*$FG$6+VLOOKUP($FA539,DIV,LOOKUPS!K$7,0)*$FH$6++VLOOKUP($FA539,SIZE,LOOKUPS!K$11,0)*$FI$6),"",VLOOKUP($FA539,MOM,LOOKUPS!K$12,0)*$FB$6+VLOOKUP($FA539,STREV,LOOKUPS!K$10,0)*$FC$6+VLOOKUP($FA539,LTREV,LOOKUPS!K$9,0)*$FD$6+VLOOKUP($FA539,CFP,LOOKUPS!K$6,0)*$FE$6+VLOOKUP($FA539,EP,LOOKUPS!K$8,0)*$FF$6+VLOOKUP($FA539,BM,LOOKUPS!K$5,0)*$FG$6+VLOOKUP($FA539,DIV,LOOKUPS!K$7,0)*$FH$6++VLOOKUP($FA539,SIZE,LOOKUPS!K$11,0)*$FI$6)</f>
        <v>3.968</v>
      </c>
      <c r="FK539" s="1">
        <f>IF(ISERROR(VLOOKUP($FA539,MOM,LOOKUPS!L$12,0)*$FB$6+VLOOKUP($FA539,STREV,LOOKUPS!L$10,0)*$FC$6+VLOOKUP($FA539,LTREV,LOOKUPS!L$9,0)*$FD$6+VLOOKUP($FA539,CFP,LOOKUPS!L$6,0)*$FE$6+VLOOKUP($FA539,EP,LOOKUPS!L$8,0)*$FF$6+VLOOKUP($FA539,BM,LOOKUPS!L$5,0)*$FG$6+VLOOKUP($FA539,DIV,LOOKUPS!L$7,0)*$FH$6++VLOOKUP($FA539,SIZE,LOOKUPS!L$11,0)*$FI$6),"",VLOOKUP($FA539,MOM,LOOKUPS!L$12,0)*$FB$6+VLOOKUP($FA539,STREV,LOOKUPS!L$10,0)*$FC$6+VLOOKUP($FA539,LTREV,LOOKUPS!L$9,0)*$FD$6+VLOOKUP($FA539,CFP,LOOKUPS!L$6,0)*$FE$6+VLOOKUP($FA539,EP,LOOKUPS!L$8,0)*$FF$6+VLOOKUP($FA539,BM,LOOKUPS!L$5,0)*$FG$6+VLOOKUP($FA539,DIV,LOOKUPS!L$7,0)*$FH$6++VLOOKUP($FA539,SIZE,LOOKUPS!L$11,0)*$FI$6)</f>
        <v>5.2624999999999993</v>
      </c>
    </row>
    <row r="540" spans="1:167" x14ac:dyDescent="0.3">
      <c r="A540" s="1">
        <v>197103</v>
      </c>
      <c r="B540" s="1">
        <v>5.43</v>
      </c>
      <c r="C540" s="1">
        <v>5.74</v>
      </c>
      <c r="D540" s="1">
        <v>5.72</v>
      </c>
      <c r="E540" s="1">
        <v>7.1</v>
      </c>
      <c r="F540" s="1">
        <v>4.82</v>
      </c>
      <c r="G540" s="1">
        <v>5.68</v>
      </c>
      <c r="H540" s="1">
        <v>3.09</v>
      </c>
      <c r="I540" s="1">
        <v>6.31</v>
      </c>
      <c r="J540" s="1">
        <v>5.09</v>
      </c>
      <c r="K540" s="1">
        <v>6.77</v>
      </c>
      <c r="M540" s="1">
        <v>197004</v>
      </c>
      <c r="N540" s="1">
        <v>-21.34</v>
      </c>
      <c r="O540" s="1">
        <v>-17.91</v>
      </c>
      <c r="P540" s="1">
        <v>-18.38</v>
      </c>
      <c r="Q540" s="1">
        <v>-14.77</v>
      </c>
      <c r="R540" s="1">
        <v>-14.67</v>
      </c>
      <c r="S540" s="1">
        <v>-14.54</v>
      </c>
      <c r="T540" s="1">
        <v>-12.89</v>
      </c>
      <c r="U540" s="1">
        <v>-13.16</v>
      </c>
      <c r="V540" s="1">
        <v>-14.07</v>
      </c>
      <c r="W540" s="1">
        <v>-15.67</v>
      </c>
      <c r="Y540" s="1">
        <v>197503</v>
      </c>
      <c r="Z540" s="1">
        <v>17.059999999999999</v>
      </c>
      <c r="AA540" s="1">
        <v>10.39</v>
      </c>
      <c r="AB540" s="1">
        <v>8.5500000000000007</v>
      </c>
      <c r="AC540" s="1">
        <v>8.11</v>
      </c>
      <c r="AD540" s="1">
        <v>4.7699999999999996</v>
      </c>
      <c r="AE540" s="1">
        <v>6.84</v>
      </c>
      <c r="AF540" s="1">
        <v>4.08</v>
      </c>
      <c r="AG540" s="1">
        <v>5.19</v>
      </c>
      <c r="AH540" s="1">
        <v>6.14</v>
      </c>
      <c r="AI540" s="1">
        <v>5.1100000000000003</v>
      </c>
      <c r="AK540">
        <v>199509</v>
      </c>
      <c r="AL540">
        <v>4.0999999999999996</v>
      </c>
      <c r="AM540">
        <v>2.66</v>
      </c>
      <c r="AN540">
        <v>2.2999999999999998</v>
      </c>
      <c r="AO540">
        <v>2.34</v>
      </c>
      <c r="AP540">
        <v>2.89</v>
      </c>
      <c r="AQ540">
        <v>1.85</v>
      </c>
      <c r="AR540">
        <v>2.5099999999999998</v>
      </c>
      <c r="AS540">
        <v>2.36</v>
      </c>
      <c r="AT540">
        <v>2.34</v>
      </c>
      <c r="AU540">
        <v>3.02</v>
      </c>
      <c r="AV540">
        <v>2.69</v>
      </c>
      <c r="AW540">
        <v>1.87</v>
      </c>
      <c r="AX540">
        <v>1.82</v>
      </c>
      <c r="AY540">
        <v>1.74</v>
      </c>
      <c r="AZ540">
        <v>3.27</v>
      </c>
      <c r="BA540">
        <v>2.38</v>
      </c>
      <c r="BB540">
        <v>2.34</v>
      </c>
      <c r="BC540">
        <v>2.5299999999999998</v>
      </c>
      <c r="BD540">
        <v>2.2200000000000002</v>
      </c>
      <c r="BF540" s="1">
        <v>199509</v>
      </c>
      <c r="BG540" s="1">
        <v>3.99</v>
      </c>
      <c r="BH540" s="1">
        <v>2.2999999999999998</v>
      </c>
      <c r="BI540" s="1">
        <v>2.39</v>
      </c>
      <c r="BJ540" s="1">
        <v>2.65</v>
      </c>
      <c r="BK540" s="1">
        <v>2.38</v>
      </c>
      <c r="BL540" s="1">
        <v>2.54</v>
      </c>
      <c r="BM540" s="1">
        <v>1.56</v>
      </c>
      <c r="BN540" s="1">
        <v>2.66</v>
      </c>
      <c r="BO540" s="1">
        <v>2.87</v>
      </c>
      <c r="BP540" s="1">
        <v>2.13</v>
      </c>
      <c r="BQ540" s="1">
        <v>2.74</v>
      </c>
      <c r="BR540" s="1">
        <v>2.08</v>
      </c>
      <c r="BS540" s="1">
        <v>3.13</v>
      </c>
      <c r="BT540" s="1">
        <v>1.39</v>
      </c>
      <c r="BU540" s="1">
        <v>1.73</v>
      </c>
      <c r="BV540" s="1">
        <v>3.18</v>
      </c>
      <c r="BW540" s="1">
        <v>2.1800000000000002</v>
      </c>
      <c r="BX540" s="1">
        <v>2.91</v>
      </c>
      <c r="BY540" s="1">
        <v>2.84</v>
      </c>
      <c r="CA540" s="1">
        <v>197009</v>
      </c>
      <c r="CB540" s="1">
        <v>16.34</v>
      </c>
      <c r="CC540" s="1">
        <v>16.760000000000002</v>
      </c>
      <c r="CD540" s="1">
        <v>10.41</v>
      </c>
      <c r="CE540" s="1">
        <v>10.75</v>
      </c>
      <c r="CF540" s="1">
        <v>17.12</v>
      </c>
      <c r="CG540" s="1">
        <v>13.86</v>
      </c>
      <c r="CH540" s="1">
        <v>11.25</v>
      </c>
      <c r="CI540" s="1">
        <v>8.2799999999999994</v>
      </c>
      <c r="CJ540" s="1">
        <v>11.64</v>
      </c>
      <c r="CK540" s="1">
        <v>18.559999999999999</v>
      </c>
      <c r="CL540" s="1">
        <v>15.65</v>
      </c>
      <c r="CM540" s="1">
        <v>15.97</v>
      </c>
      <c r="CN540" s="1">
        <v>11.47</v>
      </c>
      <c r="CO540" s="1">
        <v>10.23</v>
      </c>
      <c r="CP540" s="1">
        <v>12.26</v>
      </c>
      <c r="CQ540" s="1">
        <v>7.57</v>
      </c>
      <c r="CR540" s="1">
        <v>8.9499999999999993</v>
      </c>
      <c r="CS540" s="1">
        <v>11.45</v>
      </c>
      <c r="CT540" s="1">
        <v>11.84</v>
      </c>
      <c r="CV540" s="1">
        <v>197109</v>
      </c>
      <c r="CW540" s="1">
        <v>-1.37</v>
      </c>
      <c r="CX540" s="1">
        <v>0.23</v>
      </c>
      <c r="CY540" s="1">
        <v>7.0000000000000007E-2</v>
      </c>
      <c r="CZ540" s="1">
        <v>-1.96</v>
      </c>
      <c r="DA540" s="1">
        <v>0.47</v>
      </c>
      <c r="DB540" s="1">
        <v>0.19</v>
      </c>
      <c r="DC540" s="1">
        <v>-0.67</v>
      </c>
      <c r="DD540" s="1">
        <v>-0.34</v>
      </c>
      <c r="DE540" s="1">
        <v>-2.12</v>
      </c>
      <c r="DF540" s="1">
        <v>2.0299999999999998</v>
      </c>
      <c r="DG540" s="1">
        <v>-1.05</v>
      </c>
      <c r="DH540" s="1">
        <v>-0.31</v>
      </c>
      <c r="DI540" s="1">
        <v>0.66</v>
      </c>
      <c r="DJ540" s="1">
        <v>-0.54</v>
      </c>
      <c r="DK540" s="1">
        <v>-0.8</v>
      </c>
      <c r="DL540" s="1">
        <v>0.91</v>
      </c>
      <c r="DM540" s="1">
        <v>-1.62</v>
      </c>
      <c r="DN540" s="1">
        <v>-1.46</v>
      </c>
      <c r="DO540" s="1">
        <v>-2.84</v>
      </c>
      <c r="DQ540" s="1">
        <v>197009</v>
      </c>
      <c r="DR540" s="1">
        <v>-99.99</v>
      </c>
      <c r="DS540" s="1">
        <v>16.75</v>
      </c>
      <c r="DT540" s="1">
        <v>9.89</v>
      </c>
      <c r="DU540" s="1">
        <v>4.7300000000000004</v>
      </c>
      <c r="DV540" s="1">
        <v>17.059999999999999</v>
      </c>
      <c r="DW540" s="1">
        <v>13.71</v>
      </c>
      <c r="DX540" s="1">
        <v>9.68</v>
      </c>
      <c r="DY540" s="1">
        <v>7.16</v>
      </c>
      <c r="DZ540" s="1">
        <v>3.69</v>
      </c>
      <c r="EA540" s="1">
        <v>17.829999999999998</v>
      </c>
      <c r="EB540" s="1">
        <v>14.29</v>
      </c>
      <c r="EC540" s="1">
        <v>14.96</v>
      </c>
      <c r="ED540" s="1">
        <v>12.23</v>
      </c>
      <c r="EE540" s="1">
        <v>9.17</v>
      </c>
      <c r="EF540" s="1">
        <v>10.210000000000001</v>
      </c>
      <c r="EG540" s="1">
        <v>7.58</v>
      </c>
      <c r="EH540" s="1">
        <v>6.74</v>
      </c>
      <c r="EI540" s="1">
        <v>4.37</v>
      </c>
      <c r="EJ540" s="1">
        <v>3.01</v>
      </c>
      <c r="EL540">
        <v>197009</v>
      </c>
      <c r="EM540">
        <v>4.18</v>
      </c>
      <c r="EN540">
        <v>8.56</v>
      </c>
      <c r="EO540">
        <v>-5.63</v>
      </c>
      <c r="EP540">
        <v>0.54</v>
      </c>
      <c r="ER540" s="1">
        <v>197103</v>
      </c>
      <c r="ES540" s="1">
        <v>-1.21</v>
      </c>
      <c r="EU540" s="1">
        <v>197004</v>
      </c>
      <c r="EV540" s="1">
        <v>-4.4800000000000004</v>
      </c>
      <c r="EX540" s="1">
        <v>197503</v>
      </c>
      <c r="EY540" s="1">
        <v>4.72</v>
      </c>
      <c r="FA540" s="1">
        <v>197103</v>
      </c>
      <c r="FB540" s="1">
        <f>IF(ISERROR(VLOOKUP($FA540,MOM,LOOKUPS!C$12,0)*$FB$6+VLOOKUP($FA540,STREV,LOOKUPS!C$10,0)*$FC$6+VLOOKUP($FA540,LTREV,LOOKUPS!C$9,0)*$FD$6+VLOOKUP($FA540,CFP,LOOKUPS!C$6,0)*$FE$6+VLOOKUP($FA540,EP,LOOKUPS!C$8,0)*$FF$6+VLOOKUP($FA540,BM,LOOKUPS!C$5,0)*$FG$6+VLOOKUP($FA540,DIV,LOOKUPS!C$7,0)*$FH$6++VLOOKUP($FA540,SIZE,LOOKUPS!C$11,0)*$FI$6),"",VLOOKUP($FA540,MOM,LOOKUPS!C$12,0)*$FB$6+VLOOKUP($FA540,STREV,LOOKUPS!C$10,0)*$FC$6+VLOOKUP($FA540,LTREV,LOOKUPS!C$9,0)*$FD$6+VLOOKUP($FA540,CFP,LOOKUPS!C$6,0)*$FE$6+VLOOKUP($FA540,EP,LOOKUPS!C$8,0)*$FF$6+VLOOKUP($FA540,BM,LOOKUPS!C$5,0)*$FG$6+VLOOKUP($FA540,DIV,LOOKUPS!C$7,0)*$FH$6++VLOOKUP($FA540,SIZE,LOOKUPS!C$11,0)*$FI$6)</f>
        <v>5.8482000000000003</v>
      </c>
      <c r="FC540" s="1">
        <f>IF(ISERROR(VLOOKUP($FA540,MOM,LOOKUPS!D$12,0)*$FB$6+VLOOKUP($FA540,STREV,LOOKUPS!D$10,0)*$FC$6+VLOOKUP($FA540,LTREV,LOOKUPS!D$9,0)*$FD$6+VLOOKUP($FA540,CFP,LOOKUPS!D$6,0)*$FE$6+VLOOKUP($FA540,EP,LOOKUPS!D$8,0)*$FF$6+VLOOKUP($FA540,BM,LOOKUPS!D$5,0)*$FG$6+VLOOKUP($FA540,DIV,LOOKUPS!D$7,0)*$FH$6++VLOOKUP($FA540,SIZE,LOOKUPS!D$11,0)*$FI$6),"",VLOOKUP($FA540,MOM,LOOKUPS!D$12,0)*$FB$6+VLOOKUP($FA540,STREV,LOOKUPS!D$10,0)*$FC$6+VLOOKUP($FA540,LTREV,LOOKUPS!D$9,0)*$FD$6+VLOOKUP($FA540,CFP,LOOKUPS!D$6,0)*$FE$6+VLOOKUP($FA540,EP,LOOKUPS!D$8,0)*$FF$6+VLOOKUP($FA540,BM,LOOKUPS!D$5,0)*$FG$6+VLOOKUP($FA540,DIV,LOOKUPS!D$7,0)*$FH$6++VLOOKUP($FA540,SIZE,LOOKUPS!D$11,0)*$FI$6)</f>
        <v>5.4977999999999998</v>
      </c>
      <c r="FD540" s="1">
        <f>IF(ISERROR(VLOOKUP($FA540,MOM,LOOKUPS!E$12,0)*$FB$6+VLOOKUP($FA540,STREV,LOOKUPS!E$10,0)*$FC$6+VLOOKUP($FA540,LTREV,LOOKUPS!E$9,0)*$FD$6+VLOOKUP($FA540,CFP,LOOKUPS!E$6,0)*$FE$6+VLOOKUP($FA540,EP,LOOKUPS!E$8,0)*$FF$6+VLOOKUP($FA540,BM,LOOKUPS!E$5,0)*$FG$6+VLOOKUP($FA540,DIV,LOOKUPS!E$7,0)*$FH$6++VLOOKUP($FA540,SIZE,LOOKUPS!E$11,0)*$FI$6),"",VLOOKUP($FA540,MOM,LOOKUPS!E$12,0)*$FB$6+VLOOKUP($FA540,STREV,LOOKUPS!E$10,0)*$FC$6+VLOOKUP($FA540,LTREV,LOOKUPS!E$9,0)*$FD$6+VLOOKUP($FA540,CFP,LOOKUPS!E$6,0)*$FE$6+VLOOKUP($FA540,EP,LOOKUPS!E$8,0)*$FF$6+VLOOKUP($FA540,BM,LOOKUPS!E$5,0)*$FG$6+VLOOKUP($FA540,DIV,LOOKUPS!E$7,0)*$FH$6++VLOOKUP($FA540,SIZE,LOOKUPS!E$11,0)*$FI$6)</f>
        <v>6.6428000000000011</v>
      </c>
      <c r="FE540" s="1">
        <f>IF(ISERROR(VLOOKUP($FA540,MOM,LOOKUPS!F$12,0)*$FB$6+VLOOKUP($FA540,STREV,LOOKUPS!F$10,0)*$FC$6+VLOOKUP($FA540,LTREV,LOOKUPS!F$9,0)*$FD$6+VLOOKUP($FA540,CFP,LOOKUPS!F$6,0)*$FE$6+VLOOKUP($FA540,EP,LOOKUPS!F$8,0)*$FF$6+VLOOKUP($FA540,BM,LOOKUPS!F$5,0)*$FG$6+VLOOKUP($FA540,DIV,LOOKUPS!F$7,0)*$FH$6++VLOOKUP($FA540,SIZE,LOOKUPS!F$11,0)*$FI$6),"",VLOOKUP($FA540,MOM,LOOKUPS!F$12,0)*$FB$6+VLOOKUP($FA540,STREV,LOOKUPS!F$10,0)*$FC$6+VLOOKUP($FA540,LTREV,LOOKUPS!F$9,0)*$FD$6+VLOOKUP($FA540,CFP,LOOKUPS!F$6,0)*$FE$6+VLOOKUP($FA540,EP,LOOKUPS!F$8,0)*$FF$6+VLOOKUP($FA540,BM,LOOKUPS!F$5,0)*$FG$6+VLOOKUP($FA540,DIV,LOOKUPS!F$7,0)*$FH$6++VLOOKUP($FA540,SIZE,LOOKUPS!F$11,0)*$FI$6)</f>
        <v>5.5952000000000002</v>
      </c>
      <c r="FF540" s="1">
        <f>IF(ISERROR(VLOOKUP($FA540,MOM,LOOKUPS!G$12,0)*$FB$6+VLOOKUP($FA540,STREV,LOOKUPS!G$10,0)*$FC$6+VLOOKUP($FA540,LTREV,LOOKUPS!G$9,0)*$FD$6+VLOOKUP($FA540,CFP,LOOKUPS!G$6,0)*$FE$6+VLOOKUP($FA540,EP,LOOKUPS!G$8,0)*$FF$6+VLOOKUP($FA540,BM,LOOKUPS!G$5,0)*$FG$6+VLOOKUP($FA540,DIV,LOOKUPS!G$7,0)*$FH$6++VLOOKUP($FA540,SIZE,LOOKUPS!G$11,0)*$FI$6),"",VLOOKUP($FA540,MOM,LOOKUPS!G$12,0)*$FB$6+VLOOKUP($FA540,STREV,LOOKUPS!G$10,0)*$FC$6+VLOOKUP($FA540,LTREV,LOOKUPS!G$9,0)*$FD$6+VLOOKUP($FA540,CFP,LOOKUPS!G$6,0)*$FE$6+VLOOKUP($FA540,EP,LOOKUPS!G$8,0)*$FF$6+VLOOKUP($FA540,BM,LOOKUPS!G$5,0)*$FG$6+VLOOKUP($FA540,DIV,LOOKUPS!G$7,0)*$FH$6++VLOOKUP($FA540,SIZE,LOOKUPS!G$11,0)*$FI$6)</f>
        <v>5.5219000000000005</v>
      </c>
      <c r="FG540" s="1">
        <f>IF(ISERROR(VLOOKUP($FA540,MOM,LOOKUPS!H$12,0)*$FB$6+VLOOKUP($FA540,STREV,LOOKUPS!H$10,0)*$FC$6+VLOOKUP($FA540,LTREV,LOOKUPS!H$9,0)*$FD$6+VLOOKUP($FA540,CFP,LOOKUPS!H$6,0)*$FE$6+VLOOKUP($FA540,EP,LOOKUPS!H$8,0)*$FF$6+VLOOKUP($FA540,BM,LOOKUPS!H$5,0)*$FG$6+VLOOKUP($FA540,DIV,LOOKUPS!H$7,0)*$FH$6++VLOOKUP($FA540,SIZE,LOOKUPS!H$11,0)*$FI$6),"",VLOOKUP($FA540,MOM,LOOKUPS!H$12,0)*$FB$6+VLOOKUP($FA540,STREV,LOOKUPS!H$10,0)*$FC$6+VLOOKUP($FA540,LTREV,LOOKUPS!H$9,0)*$FD$6+VLOOKUP($FA540,CFP,LOOKUPS!H$6,0)*$FE$6+VLOOKUP($FA540,EP,LOOKUPS!H$8,0)*$FF$6+VLOOKUP($FA540,BM,LOOKUPS!H$5,0)*$FG$6+VLOOKUP($FA540,DIV,LOOKUPS!H$7,0)*$FH$6++VLOOKUP($FA540,SIZE,LOOKUPS!H$11,0)*$FI$6)</f>
        <v>5.8648000000000007</v>
      </c>
      <c r="FH540" s="1">
        <f>IF(ISERROR(VLOOKUP($FA540,MOM,LOOKUPS!I$12,0)*$FB$6+VLOOKUP($FA540,STREV,LOOKUPS!I$10,0)*$FC$6+VLOOKUP($FA540,LTREV,LOOKUPS!I$9,0)*$FD$6+VLOOKUP($FA540,CFP,LOOKUPS!I$6,0)*$FE$6+VLOOKUP($FA540,EP,LOOKUPS!I$8,0)*$FF$6+VLOOKUP($FA540,BM,LOOKUPS!I$5,0)*$FG$6+VLOOKUP($FA540,DIV,LOOKUPS!I$7,0)*$FH$6++VLOOKUP($FA540,SIZE,LOOKUPS!I$11,0)*$FI$6),"",VLOOKUP($FA540,MOM,LOOKUPS!I$12,0)*$FB$6+VLOOKUP($FA540,STREV,LOOKUPS!I$10,0)*$FC$6+VLOOKUP($FA540,LTREV,LOOKUPS!I$9,0)*$FD$6+VLOOKUP($FA540,CFP,LOOKUPS!I$6,0)*$FE$6+VLOOKUP($FA540,EP,LOOKUPS!I$8,0)*$FF$6+VLOOKUP($FA540,BM,LOOKUPS!I$5,0)*$FG$6+VLOOKUP($FA540,DIV,LOOKUPS!I$7,0)*$FH$6++VLOOKUP($FA540,SIZE,LOOKUPS!I$11,0)*$FI$6)</f>
        <v>4.5419</v>
      </c>
      <c r="FI540" s="1">
        <f>IF(ISERROR(VLOOKUP($FA540,MOM,LOOKUPS!J$12,0)*$FB$6+VLOOKUP($FA540,STREV,LOOKUPS!J$10,0)*$FC$6+VLOOKUP($FA540,LTREV,LOOKUPS!J$9,0)*$FD$6+VLOOKUP($FA540,CFP,LOOKUPS!J$6,0)*$FE$6+VLOOKUP($FA540,EP,LOOKUPS!J$8,0)*$FF$6+VLOOKUP($FA540,BM,LOOKUPS!J$5,0)*$FG$6+VLOOKUP($FA540,DIV,LOOKUPS!J$7,0)*$FH$6++VLOOKUP($FA540,SIZE,LOOKUPS!J$11,0)*$FI$6),"",VLOOKUP($FA540,MOM,LOOKUPS!J$12,0)*$FB$6+VLOOKUP($FA540,STREV,LOOKUPS!J$10,0)*$FC$6+VLOOKUP($FA540,LTREV,LOOKUPS!J$9,0)*$FD$6+VLOOKUP($FA540,CFP,LOOKUPS!J$6,0)*$FE$6+VLOOKUP($FA540,EP,LOOKUPS!J$8,0)*$FF$6+VLOOKUP($FA540,BM,LOOKUPS!J$5,0)*$FG$6+VLOOKUP($FA540,DIV,LOOKUPS!J$7,0)*$FH$6++VLOOKUP($FA540,SIZE,LOOKUPS!J$11,0)*$FI$6)</f>
        <v>5.497300000000001</v>
      </c>
      <c r="FJ540" s="1">
        <f>IF(ISERROR(VLOOKUP($FA540,MOM,LOOKUPS!K$12,0)*$FB$6+VLOOKUP($FA540,STREV,LOOKUPS!K$10,0)*$FC$6+VLOOKUP($FA540,LTREV,LOOKUPS!K$9,0)*$FD$6+VLOOKUP($FA540,CFP,LOOKUPS!K$6,0)*$FE$6+VLOOKUP($FA540,EP,LOOKUPS!K$8,0)*$FF$6+VLOOKUP($FA540,BM,LOOKUPS!K$5,0)*$FG$6+VLOOKUP($FA540,DIV,LOOKUPS!K$7,0)*$FH$6++VLOOKUP($FA540,SIZE,LOOKUPS!K$11,0)*$FI$6),"",VLOOKUP($FA540,MOM,LOOKUPS!K$12,0)*$FB$6+VLOOKUP($FA540,STREV,LOOKUPS!K$10,0)*$FC$6+VLOOKUP($FA540,LTREV,LOOKUPS!K$9,0)*$FD$6+VLOOKUP($FA540,CFP,LOOKUPS!K$6,0)*$FE$6+VLOOKUP($FA540,EP,LOOKUPS!K$8,0)*$FF$6+VLOOKUP($FA540,BM,LOOKUPS!K$5,0)*$FG$6+VLOOKUP($FA540,DIV,LOOKUPS!K$7,0)*$FH$6++VLOOKUP($FA540,SIZE,LOOKUPS!K$11,0)*$FI$6)</f>
        <v>5.2647000000000004</v>
      </c>
      <c r="FK540" s="1">
        <f>IF(ISERROR(VLOOKUP($FA540,MOM,LOOKUPS!L$12,0)*$FB$6+VLOOKUP($FA540,STREV,LOOKUPS!L$10,0)*$FC$6+VLOOKUP($FA540,LTREV,LOOKUPS!L$9,0)*$FD$6+VLOOKUP($FA540,CFP,LOOKUPS!L$6,0)*$FE$6+VLOOKUP($FA540,EP,LOOKUPS!L$8,0)*$FF$6+VLOOKUP($FA540,BM,LOOKUPS!L$5,0)*$FG$6+VLOOKUP($FA540,DIV,LOOKUPS!L$7,0)*$FH$6++VLOOKUP($FA540,SIZE,LOOKUPS!L$11,0)*$FI$6),"",VLOOKUP($FA540,MOM,LOOKUPS!L$12,0)*$FB$6+VLOOKUP($FA540,STREV,LOOKUPS!L$10,0)*$FC$6+VLOOKUP($FA540,LTREV,LOOKUPS!L$9,0)*$FD$6+VLOOKUP($FA540,CFP,LOOKUPS!L$6,0)*$FE$6+VLOOKUP($FA540,EP,LOOKUPS!L$8,0)*$FF$6+VLOOKUP($FA540,BM,LOOKUPS!L$5,0)*$FG$6+VLOOKUP($FA540,DIV,LOOKUPS!L$7,0)*$FH$6++VLOOKUP($FA540,SIZE,LOOKUPS!L$11,0)*$FI$6)</f>
        <v>6.5075000000000003</v>
      </c>
    </row>
    <row r="541" spans="1:167" x14ac:dyDescent="0.3">
      <c r="A541" s="1">
        <v>197104</v>
      </c>
      <c r="B541" s="1">
        <v>1.1499999999999999</v>
      </c>
      <c r="C541" s="1">
        <v>2.5299999999999998</v>
      </c>
      <c r="D541" s="1">
        <v>3.5</v>
      </c>
      <c r="E541" s="1">
        <v>3.29</v>
      </c>
      <c r="F541" s="1">
        <v>2.64</v>
      </c>
      <c r="G541" s="1">
        <v>2.08</v>
      </c>
      <c r="H541" s="1">
        <v>2.5099999999999998</v>
      </c>
      <c r="I541" s="1">
        <v>3.3</v>
      </c>
      <c r="J541" s="1">
        <v>4.26</v>
      </c>
      <c r="K541" s="1">
        <v>2.99</v>
      </c>
      <c r="M541" s="1">
        <v>197005</v>
      </c>
      <c r="N541" s="1">
        <v>-7.89</v>
      </c>
      <c r="O541" s="1">
        <v>-10.220000000000001</v>
      </c>
      <c r="P541" s="1">
        <v>-10.64</v>
      </c>
      <c r="Q541" s="1">
        <v>-9.58</v>
      </c>
      <c r="R541" s="1">
        <v>-9.6</v>
      </c>
      <c r="S541" s="1">
        <v>-9.74</v>
      </c>
      <c r="T541" s="1">
        <v>-9.11</v>
      </c>
      <c r="U541" s="1">
        <v>-7.96</v>
      </c>
      <c r="V541" s="1">
        <v>-7.66</v>
      </c>
      <c r="W541" s="1">
        <v>-9.4499999999999993</v>
      </c>
      <c r="Y541" s="1">
        <v>197504</v>
      </c>
      <c r="Z541" s="1">
        <v>1.1299999999999999</v>
      </c>
      <c r="AA541" s="1">
        <v>2.56</v>
      </c>
      <c r="AB541" s="1">
        <v>2.3199999999999998</v>
      </c>
      <c r="AC541" s="1">
        <v>2.93</v>
      </c>
      <c r="AD541" s="1">
        <v>1.9</v>
      </c>
      <c r="AE541" s="1">
        <v>3.27</v>
      </c>
      <c r="AF541" s="1">
        <v>3.92</v>
      </c>
      <c r="AG541" s="1">
        <v>3.89</v>
      </c>
      <c r="AH541" s="1">
        <v>6.04</v>
      </c>
      <c r="AI541" s="1">
        <v>7.51</v>
      </c>
      <c r="AK541">
        <v>199510</v>
      </c>
      <c r="AL541">
        <v>-7.35</v>
      </c>
      <c r="AM541">
        <v>-4.32</v>
      </c>
      <c r="AN541">
        <v>-3.01</v>
      </c>
      <c r="AO541">
        <v>-3.41</v>
      </c>
      <c r="AP541">
        <v>-4.46</v>
      </c>
      <c r="AQ541">
        <v>-3.71</v>
      </c>
      <c r="AR541">
        <v>-2.67</v>
      </c>
      <c r="AS541">
        <v>-3.17</v>
      </c>
      <c r="AT541">
        <v>-3.49</v>
      </c>
      <c r="AU541">
        <v>-4.8</v>
      </c>
      <c r="AV541">
        <v>-3.92</v>
      </c>
      <c r="AW541">
        <v>-3.85</v>
      </c>
      <c r="AX541">
        <v>-3.56</v>
      </c>
      <c r="AY541">
        <v>-2.98</v>
      </c>
      <c r="AZ541">
        <v>-2.37</v>
      </c>
      <c r="BA541">
        <v>-3.1</v>
      </c>
      <c r="BB541">
        <v>-3.23</v>
      </c>
      <c r="BC541">
        <v>-3.24</v>
      </c>
      <c r="BD541">
        <v>-3.64</v>
      </c>
      <c r="BF541" s="1">
        <v>199510</v>
      </c>
      <c r="BG541" s="1">
        <v>-7.26</v>
      </c>
      <c r="BH541" s="1">
        <v>-4.8</v>
      </c>
      <c r="BI541" s="1">
        <v>-3.23</v>
      </c>
      <c r="BJ541" s="1">
        <v>-2.41</v>
      </c>
      <c r="BK541" s="1">
        <v>-4.8499999999999996</v>
      </c>
      <c r="BL541" s="1">
        <v>-4.32</v>
      </c>
      <c r="BM541" s="1">
        <v>-3.61</v>
      </c>
      <c r="BN541" s="1">
        <v>-1.95</v>
      </c>
      <c r="BO541" s="1">
        <v>-2.68</v>
      </c>
      <c r="BP541" s="1">
        <v>-4.8899999999999997</v>
      </c>
      <c r="BQ541" s="1">
        <v>-4.79</v>
      </c>
      <c r="BR541" s="1">
        <v>-4.66</v>
      </c>
      <c r="BS541" s="1">
        <v>-3.88</v>
      </c>
      <c r="BT541" s="1">
        <v>-3.62</v>
      </c>
      <c r="BU541" s="1">
        <v>-3.59</v>
      </c>
      <c r="BV541" s="1">
        <v>-2.1</v>
      </c>
      <c r="BW541" s="1">
        <v>-1.81</v>
      </c>
      <c r="BX541" s="1">
        <v>-2.25</v>
      </c>
      <c r="BY541" s="1">
        <v>-3.01</v>
      </c>
      <c r="CA541" s="1">
        <v>197010</v>
      </c>
      <c r="CB541" s="1">
        <v>-8.5399999999999991</v>
      </c>
      <c r="CC541" s="1">
        <v>-6.58</v>
      </c>
      <c r="CD541" s="1">
        <v>-6.09</v>
      </c>
      <c r="CE541" s="1">
        <v>-5.54</v>
      </c>
      <c r="CF541" s="1">
        <v>-6.67</v>
      </c>
      <c r="CG541" s="1">
        <v>-6.12</v>
      </c>
      <c r="CH541" s="1">
        <v>-7.39</v>
      </c>
      <c r="CI541" s="1">
        <v>-4.93</v>
      </c>
      <c r="CJ541" s="1">
        <v>-5.29</v>
      </c>
      <c r="CK541" s="1">
        <v>-6.67</v>
      </c>
      <c r="CL541" s="1">
        <v>-6.67</v>
      </c>
      <c r="CM541" s="1">
        <v>-6.38</v>
      </c>
      <c r="CN541" s="1">
        <v>-5.82</v>
      </c>
      <c r="CO541" s="1">
        <v>-7.45</v>
      </c>
      <c r="CP541" s="1">
        <v>-7.32</v>
      </c>
      <c r="CQ541" s="1">
        <v>-3.75</v>
      </c>
      <c r="CR541" s="1">
        <v>-6.06</v>
      </c>
      <c r="CS541" s="1">
        <v>-4.99</v>
      </c>
      <c r="CT541" s="1">
        <v>-5.59</v>
      </c>
      <c r="CV541" s="1">
        <v>197110</v>
      </c>
      <c r="CW541" s="1">
        <v>-7.76</v>
      </c>
      <c r="CX541" s="1">
        <v>-5.81</v>
      </c>
      <c r="CY541" s="1">
        <v>-5.14</v>
      </c>
      <c r="CZ541" s="1">
        <v>-3.15</v>
      </c>
      <c r="DA541" s="1">
        <v>-5.88</v>
      </c>
      <c r="DB541" s="1">
        <v>-5.7</v>
      </c>
      <c r="DC541" s="1">
        <v>-4.9400000000000004</v>
      </c>
      <c r="DD541" s="1">
        <v>-4.74</v>
      </c>
      <c r="DE541" s="1">
        <v>-2.44</v>
      </c>
      <c r="DF541" s="1">
        <v>-6.73</v>
      </c>
      <c r="DG541" s="1">
        <v>-5.05</v>
      </c>
      <c r="DH541" s="1">
        <v>-5.64</v>
      </c>
      <c r="DI541" s="1">
        <v>-5.76</v>
      </c>
      <c r="DJ541" s="1">
        <v>-4.88</v>
      </c>
      <c r="DK541" s="1">
        <v>-5</v>
      </c>
      <c r="DL541" s="1">
        <v>-4.83</v>
      </c>
      <c r="DM541" s="1">
        <v>-4.6399999999999997</v>
      </c>
      <c r="DN541" s="1">
        <v>-2.81</v>
      </c>
      <c r="DO541" s="1">
        <v>-2.0299999999999998</v>
      </c>
      <c r="DQ541" s="1">
        <v>197010</v>
      </c>
      <c r="DR541" s="1">
        <v>-99.99</v>
      </c>
      <c r="DS541" s="1">
        <v>-7.96</v>
      </c>
      <c r="DT541" s="1">
        <v>-4.24</v>
      </c>
      <c r="DU541" s="1">
        <v>-2.33</v>
      </c>
      <c r="DV541" s="1">
        <v>-8.24</v>
      </c>
      <c r="DW541" s="1">
        <v>-5.3</v>
      </c>
      <c r="DX541" s="1">
        <v>-4.47</v>
      </c>
      <c r="DY541" s="1">
        <v>-3.65</v>
      </c>
      <c r="DZ541" s="1">
        <v>-1.79</v>
      </c>
      <c r="EA541" s="1">
        <v>-8.73</v>
      </c>
      <c r="EB541" s="1">
        <v>-6.48</v>
      </c>
      <c r="EC541" s="1">
        <v>-6.32</v>
      </c>
      <c r="ED541" s="1">
        <v>-4.0999999999999996</v>
      </c>
      <c r="EE541" s="1">
        <v>-4.7699999999999996</v>
      </c>
      <c r="EF541" s="1">
        <v>-4.1399999999999997</v>
      </c>
      <c r="EG541" s="1">
        <v>-3.93</v>
      </c>
      <c r="EH541" s="1">
        <v>-3.36</v>
      </c>
      <c r="EI541" s="1">
        <v>-2.1</v>
      </c>
      <c r="EJ541" s="1">
        <v>-1.49</v>
      </c>
      <c r="EL541">
        <v>197010</v>
      </c>
      <c r="EM541">
        <v>-2.2799999999999998</v>
      </c>
      <c r="EN541">
        <v>-4.28</v>
      </c>
      <c r="EO541">
        <v>0.25</v>
      </c>
      <c r="EP541">
        <v>0.46</v>
      </c>
      <c r="ER541" s="1">
        <v>197104</v>
      </c>
      <c r="ES541" s="1">
        <v>1.32</v>
      </c>
      <c r="EU541" s="1">
        <v>197005</v>
      </c>
      <c r="EV541" s="1">
        <v>-3.25</v>
      </c>
      <c r="EX541" s="1">
        <v>197504</v>
      </c>
      <c r="EY541" s="1">
        <v>-1.99</v>
      </c>
      <c r="FA541" s="1">
        <v>197104</v>
      </c>
      <c r="FB541" s="1">
        <f>IF(ISERROR(VLOOKUP($FA541,MOM,LOOKUPS!C$12,0)*$FB$6+VLOOKUP($FA541,STREV,LOOKUPS!C$10,0)*$FC$6+VLOOKUP($FA541,LTREV,LOOKUPS!C$9,0)*$FD$6+VLOOKUP($FA541,CFP,LOOKUPS!C$6,0)*$FE$6+VLOOKUP($FA541,EP,LOOKUPS!C$8,0)*$FF$6+VLOOKUP($FA541,BM,LOOKUPS!C$5,0)*$FG$6+VLOOKUP($FA541,DIV,LOOKUPS!C$7,0)*$FH$6++VLOOKUP($FA541,SIZE,LOOKUPS!C$11,0)*$FI$6),"",VLOOKUP($FA541,MOM,LOOKUPS!C$12,0)*$FB$6+VLOOKUP($FA541,STREV,LOOKUPS!C$10,0)*$FC$6+VLOOKUP($FA541,LTREV,LOOKUPS!C$9,0)*$FD$6+VLOOKUP($FA541,CFP,LOOKUPS!C$6,0)*$FE$6+VLOOKUP($FA541,EP,LOOKUPS!C$8,0)*$FF$6+VLOOKUP($FA541,BM,LOOKUPS!C$5,0)*$FG$6+VLOOKUP($FA541,DIV,LOOKUPS!C$7,0)*$FH$6++VLOOKUP($FA541,SIZE,LOOKUPS!C$11,0)*$FI$6)</f>
        <v>1.8178000000000001</v>
      </c>
      <c r="FC541" s="1">
        <f>IF(ISERROR(VLOOKUP($FA541,MOM,LOOKUPS!D$12,0)*$FB$6+VLOOKUP($FA541,STREV,LOOKUPS!D$10,0)*$FC$6+VLOOKUP($FA541,LTREV,LOOKUPS!D$9,0)*$FD$6+VLOOKUP($FA541,CFP,LOOKUPS!D$6,0)*$FE$6+VLOOKUP($FA541,EP,LOOKUPS!D$8,0)*$FF$6+VLOOKUP($FA541,BM,LOOKUPS!D$5,0)*$FG$6+VLOOKUP($FA541,DIV,LOOKUPS!D$7,0)*$FH$6++VLOOKUP($FA541,SIZE,LOOKUPS!D$11,0)*$FI$6),"",VLOOKUP($FA541,MOM,LOOKUPS!D$12,0)*$FB$6+VLOOKUP($FA541,STREV,LOOKUPS!D$10,0)*$FC$6+VLOOKUP($FA541,LTREV,LOOKUPS!D$9,0)*$FD$6+VLOOKUP($FA541,CFP,LOOKUPS!D$6,0)*$FE$6+VLOOKUP($FA541,EP,LOOKUPS!D$8,0)*$FF$6+VLOOKUP($FA541,BM,LOOKUPS!D$5,0)*$FG$6+VLOOKUP($FA541,DIV,LOOKUPS!D$7,0)*$FH$6++VLOOKUP($FA541,SIZE,LOOKUPS!D$11,0)*$FI$6)</f>
        <v>2.3936999999999999</v>
      </c>
      <c r="FD541" s="1">
        <f>IF(ISERROR(VLOOKUP($FA541,MOM,LOOKUPS!E$12,0)*$FB$6+VLOOKUP($FA541,STREV,LOOKUPS!E$10,0)*$FC$6+VLOOKUP($FA541,LTREV,LOOKUPS!E$9,0)*$FD$6+VLOOKUP($FA541,CFP,LOOKUPS!E$6,0)*$FE$6+VLOOKUP($FA541,EP,LOOKUPS!E$8,0)*$FF$6+VLOOKUP($FA541,BM,LOOKUPS!E$5,0)*$FG$6+VLOOKUP($FA541,DIV,LOOKUPS!E$7,0)*$FH$6++VLOOKUP($FA541,SIZE,LOOKUPS!E$11,0)*$FI$6),"",VLOOKUP($FA541,MOM,LOOKUPS!E$12,0)*$FB$6+VLOOKUP($FA541,STREV,LOOKUPS!E$10,0)*$FC$6+VLOOKUP($FA541,LTREV,LOOKUPS!E$9,0)*$FD$6+VLOOKUP($FA541,CFP,LOOKUPS!E$6,0)*$FE$6+VLOOKUP($FA541,EP,LOOKUPS!E$8,0)*$FF$6+VLOOKUP($FA541,BM,LOOKUPS!E$5,0)*$FG$6+VLOOKUP($FA541,DIV,LOOKUPS!E$7,0)*$FH$6++VLOOKUP($FA541,SIZE,LOOKUPS!E$11,0)*$FI$6)</f>
        <v>3.2090000000000005</v>
      </c>
      <c r="FE541" s="1">
        <f>IF(ISERROR(VLOOKUP($FA541,MOM,LOOKUPS!F$12,0)*$FB$6+VLOOKUP($FA541,STREV,LOOKUPS!F$10,0)*$FC$6+VLOOKUP($FA541,LTREV,LOOKUPS!F$9,0)*$FD$6+VLOOKUP($FA541,CFP,LOOKUPS!F$6,0)*$FE$6+VLOOKUP($FA541,EP,LOOKUPS!F$8,0)*$FF$6+VLOOKUP($FA541,BM,LOOKUPS!F$5,0)*$FG$6+VLOOKUP($FA541,DIV,LOOKUPS!F$7,0)*$FH$6++VLOOKUP($FA541,SIZE,LOOKUPS!F$11,0)*$FI$6),"",VLOOKUP($FA541,MOM,LOOKUPS!F$12,0)*$FB$6+VLOOKUP($FA541,STREV,LOOKUPS!F$10,0)*$FC$6+VLOOKUP($FA541,LTREV,LOOKUPS!F$9,0)*$FD$6+VLOOKUP($FA541,CFP,LOOKUPS!F$6,0)*$FE$6+VLOOKUP($FA541,EP,LOOKUPS!F$8,0)*$FF$6+VLOOKUP($FA541,BM,LOOKUPS!F$5,0)*$FG$6+VLOOKUP($FA541,DIV,LOOKUPS!F$7,0)*$FH$6++VLOOKUP($FA541,SIZE,LOOKUPS!F$11,0)*$FI$6)</f>
        <v>2.0592000000000001</v>
      </c>
      <c r="FF541" s="1">
        <f>IF(ISERROR(VLOOKUP($FA541,MOM,LOOKUPS!G$12,0)*$FB$6+VLOOKUP($FA541,STREV,LOOKUPS!G$10,0)*$FC$6+VLOOKUP($FA541,LTREV,LOOKUPS!G$9,0)*$FD$6+VLOOKUP($FA541,CFP,LOOKUPS!G$6,0)*$FE$6+VLOOKUP($FA541,EP,LOOKUPS!G$8,0)*$FF$6+VLOOKUP($FA541,BM,LOOKUPS!G$5,0)*$FG$6+VLOOKUP($FA541,DIV,LOOKUPS!G$7,0)*$FH$6++VLOOKUP($FA541,SIZE,LOOKUPS!G$11,0)*$FI$6),"",VLOOKUP($FA541,MOM,LOOKUPS!G$12,0)*$FB$6+VLOOKUP($FA541,STREV,LOOKUPS!G$10,0)*$FC$6+VLOOKUP($FA541,LTREV,LOOKUPS!G$9,0)*$FD$6+VLOOKUP($FA541,CFP,LOOKUPS!G$6,0)*$FE$6+VLOOKUP($FA541,EP,LOOKUPS!G$8,0)*$FF$6+VLOOKUP($FA541,BM,LOOKUPS!G$5,0)*$FG$6+VLOOKUP($FA541,DIV,LOOKUPS!G$7,0)*$FH$6++VLOOKUP($FA541,SIZE,LOOKUPS!G$11,0)*$FI$6)</f>
        <v>2.7004000000000001</v>
      </c>
      <c r="FG541" s="1">
        <f>IF(ISERROR(VLOOKUP($FA541,MOM,LOOKUPS!H$12,0)*$FB$6+VLOOKUP($FA541,STREV,LOOKUPS!H$10,0)*$FC$6+VLOOKUP($FA541,LTREV,LOOKUPS!H$9,0)*$FD$6+VLOOKUP($FA541,CFP,LOOKUPS!H$6,0)*$FE$6+VLOOKUP($FA541,EP,LOOKUPS!H$8,0)*$FF$6+VLOOKUP($FA541,BM,LOOKUPS!H$5,0)*$FG$6+VLOOKUP($FA541,DIV,LOOKUPS!H$7,0)*$FH$6++VLOOKUP($FA541,SIZE,LOOKUPS!H$11,0)*$FI$6),"",VLOOKUP($FA541,MOM,LOOKUPS!H$12,0)*$FB$6+VLOOKUP($FA541,STREV,LOOKUPS!H$10,0)*$FC$6+VLOOKUP($FA541,LTREV,LOOKUPS!H$9,0)*$FD$6+VLOOKUP($FA541,CFP,LOOKUPS!H$6,0)*$FE$6+VLOOKUP($FA541,EP,LOOKUPS!H$8,0)*$FF$6+VLOOKUP($FA541,BM,LOOKUPS!H$5,0)*$FG$6+VLOOKUP($FA541,DIV,LOOKUPS!H$7,0)*$FH$6++VLOOKUP($FA541,SIZE,LOOKUPS!H$11,0)*$FI$6)</f>
        <v>2.8686000000000003</v>
      </c>
      <c r="FH541" s="1">
        <f>IF(ISERROR(VLOOKUP($FA541,MOM,LOOKUPS!I$12,0)*$FB$6+VLOOKUP($FA541,STREV,LOOKUPS!I$10,0)*$FC$6+VLOOKUP($FA541,LTREV,LOOKUPS!I$9,0)*$FD$6+VLOOKUP($FA541,CFP,LOOKUPS!I$6,0)*$FE$6+VLOOKUP($FA541,EP,LOOKUPS!I$8,0)*$FF$6+VLOOKUP($FA541,BM,LOOKUPS!I$5,0)*$FG$6+VLOOKUP($FA541,DIV,LOOKUPS!I$7,0)*$FH$6++VLOOKUP($FA541,SIZE,LOOKUPS!I$11,0)*$FI$6),"",VLOOKUP($FA541,MOM,LOOKUPS!I$12,0)*$FB$6+VLOOKUP($FA541,STREV,LOOKUPS!I$10,0)*$FC$6+VLOOKUP($FA541,LTREV,LOOKUPS!I$9,0)*$FD$6+VLOOKUP($FA541,CFP,LOOKUPS!I$6,0)*$FE$6+VLOOKUP($FA541,EP,LOOKUPS!I$8,0)*$FF$6+VLOOKUP($FA541,BM,LOOKUPS!I$5,0)*$FG$6+VLOOKUP($FA541,DIV,LOOKUPS!I$7,0)*$FH$6++VLOOKUP($FA541,SIZE,LOOKUPS!I$11,0)*$FI$6)</f>
        <v>2.9904000000000002</v>
      </c>
      <c r="FI541" s="1">
        <f>IF(ISERROR(VLOOKUP($FA541,MOM,LOOKUPS!J$12,0)*$FB$6+VLOOKUP($FA541,STREV,LOOKUPS!J$10,0)*$FC$6+VLOOKUP($FA541,LTREV,LOOKUPS!J$9,0)*$FD$6+VLOOKUP($FA541,CFP,LOOKUPS!J$6,0)*$FE$6+VLOOKUP($FA541,EP,LOOKUPS!J$8,0)*$FF$6+VLOOKUP($FA541,BM,LOOKUPS!J$5,0)*$FG$6+VLOOKUP($FA541,DIV,LOOKUPS!J$7,0)*$FH$6++VLOOKUP($FA541,SIZE,LOOKUPS!J$11,0)*$FI$6),"",VLOOKUP($FA541,MOM,LOOKUPS!J$12,0)*$FB$6+VLOOKUP($FA541,STREV,LOOKUPS!J$10,0)*$FC$6+VLOOKUP($FA541,LTREV,LOOKUPS!J$9,0)*$FD$6+VLOOKUP($FA541,CFP,LOOKUPS!J$6,0)*$FE$6+VLOOKUP($FA541,EP,LOOKUPS!J$8,0)*$FF$6+VLOOKUP($FA541,BM,LOOKUPS!J$5,0)*$FG$6+VLOOKUP($FA541,DIV,LOOKUPS!J$7,0)*$FH$6++VLOOKUP($FA541,SIZE,LOOKUPS!J$11,0)*$FI$6)</f>
        <v>2.7560000000000002</v>
      </c>
      <c r="FJ541" s="1">
        <f>IF(ISERROR(VLOOKUP($FA541,MOM,LOOKUPS!K$12,0)*$FB$6+VLOOKUP($FA541,STREV,LOOKUPS!K$10,0)*$FC$6+VLOOKUP($FA541,LTREV,LOOKUPS!K$9,0)*$FD$6+VLOOKUP($FA541,CFP,LOOKUPS!K$6,0)*$FE$6+VLOOKUP($FA541,EP,LOOKUPS!K$8,0)*$FF$6+VLOOKUP($FA541,BM,LOOKUPS!K$5,0)*$FG$6+VLOOKUP($FA541,DIV,LOOKUPS!K$7,0)*$FH$6++VLOOKUP($FA541,SIZE,LOOKUPS!K$11,0)*$FI$6),"",VLOOKUP($FA541,MOM,LOOKUPS!K$12,0)*$FB$6+VLOOKUP($FA541,STREV,LOOKUPS!K$10,0)*$FC$6+VLOOKUP($FA541,LTREV,LOOKUPS!K$9,0)*$FD$6+VLOOKUP($FA541,CFP,LOOKUPS!K$6,0)*$FE$6+VLOOKUP($FA541,EP,LOOKUPS!K$8,0)*$FF$6+VLOOKUP($FA541,BM,LOOKUPS!K$5,0)*$FG$6+VLOOKUP($FA541,DIV,LOOKUPS!K$7,0)*$FH$6++VLOOKUP($FA541,SIZE,LOOKUPS!K$11,0)*$FI$6)</f>
        <v>3.4696999999999996</v>
      </c>
      <c r="FK541" s="1">
        <f>IF(ISERROR(VLOOKUP($FA541,MOM,LOOKUPS!L$12,0)*$FB$6+VLOOKUP($FA541,STREV,LOOKUPS!L$10,0)*$FC$6+VLOOKUP($FA541,LTREV,LOOKUPS!L$9,0)*$FD$6+VLOOKUP($FA541,CFP,LOOKUPS!L$6,0)*$FE$6+VLOOKUP($FA541,EP,LOOKUPS!L$8,0)*$FF$6+VLOOKUP($FA541,BM,LOOKUPS!L$5,0)*$FG$6+VLOOKUP($FA541,DIV,LOOKUPS!L$7,0)*$FH$6++VLOOKUP($FA541,SIZE,LOOKUPS!L$11,0)*$FI$6),"",VLOOKUP($FA541,MOM,LOOKUPS!L$12,0)*$FB$6+VLOOKUP($FA541,STREV,LOOKUPS!L$10,0)*$FC$6+VLOOKUP($FA541,LTREV,LOOKUPS!L$9,0)*$FD$6+VLOOKUP($FA541,CFP,LOOKUPS!L$6,0)*$FE$6+VLOOKUP($FA541,EP,LOOKUPS!L$8,0)*$FF$6+VLOOKUP($FA541,BM,LOOKUPS!L$5,0)*$FG$6+VLOOKUP($FA541,DIV,LOOKUPS!L$7,0)*$FH$6++VLOOKUP($FA541,SIZE,LOOKUPS!L$11,0)*$FI$6)</f>
        <v>3.7637</v>
      </c>
    </row>
    <row r="542" spans="1:167" x14ac:dyDescent="0.3">
      <c r="A542" s="1">
        <v>197105</v>
      </c>
      <c r="B542" s="1">
        <v>-7.17</v>
      </c>
      <c r="C542" s="1">
        <v>-5.0599999999999996</v>
      </c>
      <c r="D542" s="1">
        <v>-5.0199999999999996</v>
      </c>
      <c r="E542" s="1">
        <v>-5.13</v>
      </c>
      <c r="F542" s="1">
        <v>-5.63</v>
      </c>
      <c r="G542" s="1">
        <v>-4.3</v>
      </c>
      <c r="H542" s="1">
        <v>-4.1900000000000004</v>
      </c>
      <c r="I542" s="1">
        <v>-5.47</v>
      </c>
      <c r="J542" s="1">
        <v>-4.66</v>
      </c>
      <c r="K542" s="1">
        <v>-3.65</v>
      </c>
      <c r="M542" s="1">
        <v>197006</v>
      </c>
      <c r="N542" s="1">
        <v>-7.31</v>
      </c>
      <c r="O542" s="1">
        <v>-7.91</v>
      </c>
      <c r="P542" s="1">
        <v>-6.46</v>
      </c>
      <c r="Q542" s="1">
        <v>-5.95</v>
      </c>
      <c r="R542" s="1">
        <v>-6.75</v>
      </c>
      <c r="S542" s="1">
        <v>-7.76</v>
      </c>
      <c r="T542" s="1">
        <v>-6.94</v>
      </c>
      <c r="U542" s="1">
        <v>-7.4</v>
      </c>
      <c r="V542" s="1">
        <v>-8.5299999999999994</v>
      </c>
      <c r="W542" s="1">
        <v>-10.5</v>
      </c>
      <c r="Y542" s="1">
        <v>197505</v>
      </c>
      <c r="Z542" s="1">
        <v>9.52</v>
      </c>
      <c r="AA542" s="1">
        <v>6.86</v>
      </c>
      <c r="AB542" s="1">
        <v>6.42</v>
      </c>
      <c r="AC542" s="1">
        <v>9.09</v>
      </c>
      <c r="AD542" s="1">
        <v>7.43</v>
      </c>
      <c r="AE542" s="1">
        <v>5.39</v>
      </c>
      <c r="AF542" s="1">
        <v>5.53</v>
      </c>
      <c r="AG542" s="1">
        <v>5.61</v>
      </c>
      <c r="AH542" s="1">
        <v>4.82</v>
      </c>
      <c r="AI542" s="1">
        <v>8.48</v>
      </c>
      <c r="AK542">
        <v>199511</v>
      </c>
      <c r="AL542">
        <v>-1.48</v>
      </c>
      <c r="AM542">
        <v>2.2599999999999998</v>
      </c>
      <c r="AN542">
        <v>2.99</v>
      </c>
      <c r="AO542">
        <v>1.98</v>
      </c>
      <c r="AP542">
        <v>1.9</v>
      </c>
      <c r="AQ542">
        <v>3.31</v>
      </c>
      <c r="AR542">
        <v>2.79</v>
      </c>
      <c r="AS542">
        <v>3.03</v>
      </c>
      <c r="AT542">
        <v>1.63</v>
      </c>
      <c r="AU542">
        <v>2.29</v>
      </c>
      <c r="AV542">
        <v>1.29</v>
      </c>
      <c r="AW542">
        <v>3.52</v>
      </c>
      <c r="AX542">
        <v>3.09</v>
      </c>
      <c r="AY542">
        <v>3.46</v>
      </c>
      <c r="AZ542">
        <v>2.14</v>
      </c>
      <c r="BA542">
        <v>3.31</v>
      </c>
      <c r="BB542">
        <v>2.78</v>
      </c>
      <c r="BC542">
        <v>1.98</v>
      </c>
      <c r="BD542">
        <v>1.4</v>
      </c>
      <c r="BF542" s="1">
        <v>199511</v>
      </c>
      <c r="BG542" s="1">
        <v>-1.42</v>
      </c>
      <c r="BH542" s="1">
        <v>2.63</v>
      </c>
      <c r="BI542" s="1">
        <v>2.78</v>
      </c>
      <c r="BJ542" s="1">
        <v>2.1800000000000002</v>
      </c>
      <c r="BK542" s="1">
        <v>2.54</v>
      </c>
      <c r="BL542" s="1">
        <v>3.02</v>
      </c>
      <c r="BM542" s="1">
        <v>2.35</v>
      </c>
      <c r="BN542" s="1">
        <v>2.61</v>
      </c>
      <c r="BO542" s="1">
        <v>2.23</v>
      </c>
      <c r="BP542" s="1">
        <v>3.01</v>
      </c>
      <c r="BQ542" s="1">
        <v>1.82</v>
      </c>
      <c r="BR542" s="1">
        <v>2.91</v>
      </c>
      <c r="BS542" s="1">
        <v>3.17</v>
      </c>
      <c r="BT542" s="1">
        <v>2.58</v>
      </c>
      <c r="BU542" s="1">
        <v>2.12</v>
      </c>
      <c r="BV542" s="1">
        <v>3.2</v>
      </c>
      <c r="BW542" s="1">
        <v>2.0699999999999998</v>
      </c>
      <c r="BX542" s="1">
        <v>2.88</v>
      </c>
      <c r="BY542" s="1">
        <v>1.75</v>
      </c>
      <c r="CA542" s="1">
        <v>197011</v>
      </c>
      <c r="CB542" s="1">
        <v>-3.69</v>
      </c>
      <c r="CC542" s="1">
        <v>-0.09</v>
      </c>
      <c r="CD542" s="1">
        <v>1.3</v>
      </c>
      <c r="CE542" s="1">
        <v>0.78</v>
      </c>
      <c r="CF542" s="1">
        <v>0.31</v>
      </c>
      <c r="CG542" s="1">
        <v>-0.13</v>
      </c>
      <c r="CH542" s="1">
        <v>1.04</v>
      </c>
      <c r="CI542" s="1">
        <v>2.37</v>
      </c>
      <c r="CJ542" s="1">
        <v>-0.04</v>
      </c>
      <c r="CK542" s="1">
        <v>-0.2</v>
      </c>
      <c r="CL542" s="1">
        <v>0.84</v>
      </c>
      <c r="CM542" s="1">
        <v>-1</v>
      </c>
      <c r="CN542" s="1">
        <v>0.86</v>
      </c>
      <c r="CO542" s="1">
        <v>1.0900000000000001</v>
      </c>
      <c r="CP542" s="1">
        <v>1</v>
      </c>
      <c r="CQ542" s="1">
        <v>2.3199999999999998</v>
      </c>
      <c r="CR542" s="1">
        <v>2.4300000000000002</v>
      </c>
      <c r="CS542" s="1">
        <v>-0.19</v>
      </c>
      <c r="CT542" s="1">
        <v>0.11</v>
      </c>
      <c r="CV542" s="1">
        <v>197111</v>
      </c>
      <c r="CW542" s="1">
        <v>-5.19</v>
      </c>
      <c r="CX542" s="1">
        <v>-2.1</v>
      </c>
      <c r="CY542" s="1">
        <v>-2.5499999999999998</v>
      </c>
      <c r="CZ542" s="1">
        <v>-2.12</v>
      </c>
      <c r="DA542" s="1">
        <v>-2.23</v>
      </c>
      <c r="DB542" s="1">
        <v>-2.48</v>
      </c>
      <c r="DC542" s="1">
        <v>-2.5</v>
      </c>
      <c r="DD542" s="1">
        <v>-2.09</v>
      </c>
      <c r="DE542" s="1">
        <v>-2.08</v>
      </c>
      <c r="DF542" s="1">
        <v>-1.45</v>
      </c>
      <c r="DG542" s="1">
        <v>-2.99</v>
      </c>
      <c r="DH542" s="1">
        <v>-1.78</v>
      </c>
      <c r="DI542" s="1">
        <v>-3.13</v>
      </c>
      <c r="DJ542" s="1">
        <v>-2.41</v>
      </c>
      <c r="DK542" s="1">
        <v>-2.58</v>
      </c>
      <c r="DL542" s="1">
        <v>-1.98</v>
      </c>
      <c r="DM542" s="1">
        <v>-2.2000000000000002</v>
      </c>
      <c r="DN542" s="1">
        <v>-2.04</v>
      </c>
      <c r="DO542" s="1">
        <v>-2.12</v>
      </c>
      <c r="DQ542" s="1">
        <v>197011</v>
      </c>
      <c r="DR542" s="1">
        <v>-99.99</v>
      </c>
      <c r="DS542" s="1">
        <v>-2.94</v>
      </c>
      <c r="DT542" s="1">
        <v>3.69</v>
      </c>
      <c r="DU542" s="1">
        <v>5.45</v>
      </c>
      <c r="DV542" s="1">
        <v>-3.73</v>
      </c>
      <c r="DW542" s="1">
        <v>2.21</v>
      </c>
      <c r="DX542" s="1">
        <v>3.68</v>
      </c>
      <c r="DY542" s="1">
        <v>4.9400000000000004</v>
      </c>
      <c r="DZ542" s="1">
        <v>5.57</v>
      </c>
      <c r="EA542" s="1">
        <v>-4.6100000000000003</v>
      </c>
      <c r="EB542" s="1">
        <v>-0.56999999999999995</v>
      </c>
      <c r="EC542" s="1">
        <v>1.64</v>
      </c>
      <c r="ED542" s="1">
        <v>2.88</v>
      </c>
      <c r="EE542" s="1">
        <v>3.41</v>
      </c>
      <c r="EF542" s="1">
        <v>3.97</v>
      </c>
      <c r="EG542" s="1">
        <v>4.66</v>
      </c>
      <c r="EH542" s="1">
        <v>5.23</v>
      </c>
      <c r="EI542" s="1">
        <v>6.35</v>
      </c>
      <c r="EJ542" s="1">
        <v>4.79</v>
      </c>
      <c r="EL542">
        <v>197011</v>
      </c>
      <c r="EM542">
        <v>4.5999999999999996</v>
      </c>
      <c r="EN542">
        <v>-4.07</v>
      </c>
      <c r="EO542">
        <v>1.67</v>
      </c>
      <c r="EP542">
        <v>0.46</v>
      </c>
      <c r="ER542" s="1">
        <v>197105</v>
      </c>
      <c r="ES542" s="1">
        <v>0.89</v>
      </c>
      <c r="EU542" s="1">
        <v>197006</v>
      </c>
      <c r="EV542" s="1">
        <v>-0.15</v>
      </c>
      <c r="EX542" s="1">
        <v>197505</v>
      </c>
      <c r="EY542" s="1">
        <v>2.13</v>
      </c>
      <c r="FA542" s="1">
        <v>197105</v>
      </c>
      <c r="FB542" s="1">
        <f>IF(ISERROR(VLOOKUP($FA542,MOM,LOOKUPS!C$12,0)*$FB$6+VLOOKUP($FA542,STREV,LOOKUPS!C$10,0)*$FC$6+VLOOKUP($FA542,LTREV,LOOKUPS!C$9,0)*$FD$6+VLOOKUP($FA542,CFP,LOOKUPS!C$6,0)*$FE$6+VLOOKUP($FA542,EP,LOOKUPS!C$8,0)*$FF$6+VLOOKUP($FA542,BM,LOOKUPS!C$5,0)*$FG$6+VLOOKUP($FA542,DIV,LOOKUPS!C$7,0)*$FH$6++VLOOKUP($FA542,SIZE,LOOKUPS!C$11,0)*$FI$6),"",VLOOKUP($FA542,MOM,LOOKUPS!C$12,0)*$FB$6+VLOOKUP($FA542,STREV,LOOKUPS!C$10,0)*$FC$6+VLOOKUP($FA542,LTREV,LOOKUPS!C$9,0)*$FD$6+VLOOKUP($FA542,CFP,LOOKUPS!C$6,0)*$FE$6+VLOOKUP($FA542,EP,LOOKUPS!C$8,0)*$FF$6+VLOOKUP($FA542,BM,LOOKUPS!C$5,0)*$FG$6+VLOOKUP($FA542,DIV,LOOKUPS!C$7,0)*$FH$6++VLOOKUP($FA542,SIZE,LOOKUPS!C$11,0)*$FI$6)</f>
        <v>-5.3384999999999998</v>
      </c>
      <c r="FC542" s="1">
        <f>IF(ISERROR(VLOOKUP($FA542,MOM,LOOKUPS!D$12,0)*$FB$6+VLOOKUP($FA542,STREV,LOOKUPS!D$10,0)*$FC$6+VLOOKUP($FA542,LTREV,LOOKUPS!D$9,0)*$FD$6+VLOOKUP($FA542,CFP,LOOKUPS!D$6,0)*$FE$6+VLOOKUP($FA542,EP,LOOKUPS!D$8,0)*$FF$6+VLOOKUP($FA542,BM,LOOKUPS!D$5,0)*$FG$6+VLOOKUP($FA542,DIV,LOOKUPS!D$7,0)*$FH$6++VLOOKUP($FA542,SIZE,LOOKUPS!D$11,0)*$FI$6),"",VLOOKUP($FA542,MOM,LOOKUPS!D$12,0)*$FB$6+VLOOKUP($FA542,STREV,LOOKUPS!D$10,0)*$FC$6+VLOOKUP($FA542,LTREV,LOOKUPS!D$9,0)*$FD$6+VLOOKUP($FA542,CFP,LOOKUPS!D$6,0)*$FE$6+VLOOKUP($FA542,EP,LOOKUPS!D$8,0)*$FF$6+VLOOKUP($FA542,BM,LOOKUPS!D$5,0)*$FG$6+VLOOKUP($FA542,DIV,LOOKUPS!D$7,0)*$FH$6++VLOOKUP($FA542,SIZE,LOOKUPS!D$11,0)*$FI$6)</f>
        <v>-5.1381000000000006</v>
      </c>
      <c r="FD542" s="1">
        <f>IF(ISERROR(VLOOKUP($FA542,MOM,LOOKUPS!E$12,0)*$FB$6+VLOOKUP($FA542,STREV,LOOKUPS!E$10,0)*$FC$6+VLOOKUP($FA542,LTREV,LOOKUPS!E$9,0)*$FD$6+VLOOKUP($FA542,CFP,LOOKUPS!E$6,0)*$FE$6+VLOOKUP($FA542,EP,LOOKUPS!E$8,0)*$FF$6+VLOOKUP($FA542,BM,LOOKUPS!E$5,0)*$FG$6+VLOOKUP($FA542,DIV,LOOKUPS!E$7,0)*$FH$6++VLOOKUP($FA542,SIZE,LOOKUPS!E$11,0)*$FI$6),"",VLOOKUP($FA542,MOM,LOOKUPS!E$12,0)*$FB$6+VLOOKUP($FA542,STREV,LOOKUPS!E$10,0)*$FC$6+VLOOKUP($FA542,LTREV,LOOKUPS!E$9,0)*$FD$6+VLOOKUP($FA542,CFP,LOOKUPS!E$6,0)*$FE$6+VLOOKUP($FA542,EP,LOOKUPS!E$8,0)*$FF$6+VLOOKUP($FA542,BM,LOOKUPS!E$5,0)*$FG$6+VLOOKUP($FA542,DIV,LOOKUPS!E$7,0)*$FH$6++VLOOKUP($FA542,SIZE,LOOKUPS!E$11,0)*$FI$6)</f>
        <v>-4.8771000000000004</v>
      </c>
      <c r="FE542" s="1">
        <f>IF(ISERROR(VLOOKUP($FA542,MOM,LOOKUPS!F$12,0)*$FB$6+VLOOKUP($FA542,STREV,LOOKUPS!F$10,0)*$FC$6+VLOOKUP($FA542,LTREV,LOOKUPS!F$9,0)*$FD$6+VLOOKUP($FA542,CFP,LOOKUPS!F$6,0)*$FE$6+VLOOKUP($FA542,EP,LOOKUPS!F$8,0)*$FF$6+VLOOKUP($FA542,BM,LOOKUPS!F$5,0)*$FG$6+VLOOKUP($FA542,DIV,LOOKUPS!F$7,0)*$FH$6++VLOOKUP($FA542,SIZE,LOOKUPS!F$11,0)*$FI$6),"",VLOOKUP($FA542,MOM,LOOKUPS!F$12,0)*$FB$6+VLOOKUP($FA542,STREV,LOOKUPS!F$10,0)*$FC$6+VLOOKUP($FA542,LTREV,LOOKUPS!F$9,0)*$FD$6+VLOOKUP($FA542,CFP,LOOKUPS!F$6,0)*$FE$6+VLOOKUP($FA542,EP,LOOKUPS!F$8,0)*$FF$6+VLOOKUP($FA542,BM,LOOKUPS!F$5,0)*$FG$6+VLOOKUP($FA542,DIV,LOOKUPS!F$7,0)*$FH$6++VLOOKUP($FA542,SIZE,LOOKUPS!F$11,0)*$FI$6)</f>
        <v>-5.1414</v>
      </c>
      <c r="FF542" s="1">
        <f>IF(ISERROR(VLOOKUP($FA542,MOM,LOOKUPS!G$12,0)*$FB$6+VLOOKUP($FA542,STREV,LOOKUPS!G$10,0)*$FC$6+VLOOKUP($FA542,LTREV,LOOKUPS!G$9,0)*$FD$6+VLOOKUP($FA542,CFP,LOOKUPS!G$6,0)*$FE$6+VLOOKUP($FA542,EP,LOOKUPS!G$8,0)*$FF$6+VLOOKUP($FA542,BM,LOOKUPS!G$5,0)*$FG$6+VLOOKUP($FA542,DIV,LOOKUPS!G$7,0)*$FH$6++VLOOKUP($FA542,SIZE,LOOKUPS!G$11,0)*$FI$6),"",VLOOKUP($FA542,MOM,LOOKUPS!G$12,0)*$FB$6+VLOOKUP($FA542,STREV,LOOKUPS!G$10,0)*$FC$6+VLOOKUP($FA542,LTREV,LOOKUPS!G$9,0)*$FD$6+VLOOKUP($FA542,CFP,LOOKUPS!G$6,0)*$FE$6+VLOOKUP($FA542,EP,LOOKUPS!G$8,0)*$FF$6+VLOOKUP($FA542,BM,LOOKUPS!G$5,0)*$FG$6+VLOOKUP($FA542,DIV,LOOKUPS!G$7,0)*$FH$6++VLOOKUP($FA542,SIZE,LOOKUPS!G$11,0)*$FI$6)</f>
        <v>-5.4650000000000007</v>
      </c>
      <c r="FG542" s="1">
        <f>IF(ISERROR(VLOOKUP($FA542,MOM,LOOKUPS!H$12,0)*$FB$6+VLOOKUP($FA542,STREV,LOOKUPS!H$10,0)*$FC$6+VLOOKUP($FA542,LTREV,LOOKUPS!H$9,0)*$FD$6+VLOOKUP($FA542,CFP,LOOKUPS!H$6,0)*$FE$6+VLOOKUP($FA542,EP,LOOKUPS!H$8,0)*$FF$6+VLOOKUP($FA542,BM,LOOKUPS!H$5,0)*$FG$6+VLOOKUP($FA542,DIV,LOOKUPS!H$7,0)*$FH$6++VLOOKUP($FA542,SIZE,LOOKUPS!H$11,0)*$FI$6),"",VLOOKUP($FA542,MOM,LOOKUPS!H$12,0)*$FB$6+VLOOKUP($FA542,STREV,LOOKUPS!H$10,0)*$FC$6+VLOOKUP($FA542,LTREV,LOOKUPS!H$9,0)*$FD$6+VLOOKUP($FA542,CFP,LOOKUPS!H$6,0)*$FE$6+VLOOKUP($FA542,EP,LOOKUPS!H$8,0)*$FF$6+VLOOKUP($FA542,BM,LOOKUPS!H$5,0)*$FG$6+VLOOKUP($FA542,DIV,LOOKUPS!H$7,0)*$FH$6++VLOOKUP($FA542,SIZE,LOOKUPS!H$11,0)*$FI$6)</f>
        <v>-4.7684000000000006</v>
      </c>
      <c r="FH542" s="1">
        <f>IF(ISERROR(VLOOKUP($FA542,MOM,LOOKUPS!I$12,0)*$FB$6+VLOOKUP($FA542,STREV,LOOKUPS!I$10,0)*$FC$6+VLOOKUP($FA542,LTREV,LOOKUPS!I$9,0)*$FD$6+VLOOKUP($FA542,CFP,LOOKUPS!I$6,0)*$FE$6+VLOOKUP($FA542,EP,LOOKUPS!I$8,0)*$FF$6+VLOOKUP($FA542,BM,LOOKUPS!I$5,0)*$FG$6+VLOOKUP($FA542,DIV,LOOKUPS!I$7,0)*$FH$6++VLOOKUP($FA542,SIZE,LOOKUPS!I$11,0)*$FI$6),"",VLOOKUP($FA542,MOM,LOOKUPS!I$12,0)*$FB$6+VLOOKUP($FA542,STREV,LOOKUPS!I$10,0)*$FC$6+VLOOKUP($FA542,LTREV,LOOKUPS!I$9,0)*$FD$6+VLOOKUP($FA542,CFP,LOOKUPS!I$6,0)*$FE$6+VLOOKUP($FA542,EP,LOOKUPS!I$8,0)*$FF$6+VLOOKUP($FA542,BM,LOOKUPS!I$5,0)*$FG$6+VLOOKUP($FA542,DIV,LOOKUPS!I$7,0)*$FH$6++VLOOKUP($FA542,SIZE,LOOKUPS!I$11,0)*$FI$6)</f>
        <v>-4.8803999999999998</v>
      </c>
      <c r="FI542" s="1">
        <f>IF(ISERROR(VLOOKUP($FA542,MOM,LOOKUPS!J$12,0)*$FB$6+VLOOKUP($FA542,STREV,LOOKUPS!J$10,0)*$FC$6+VLOOKUP($FA542,LTREV,LOOKUPS!J$9,0)*$FD$6+VLOOKUP($FA542,CFP,LOOKUPS!J$6,0)*$FE$6+VLOOKUP($FA542,EP,LOOKUPS!J$8,0)*$FF$6+VLOOKUP($FA542,BM,LOOKUPS!J$5,0)*$FG$6+VLOOKUP($FA542,DIV,LOOKUPS!J$7,0)*$FH$6++VLOOKUP($FA542,SIZE,LOOKUPS!J$11,0)*$FI$6),"",VLOOKUP($FA542,MOM,LOOKUPS!J$12,0)*$FB$6+VLOOKUP($FA542,STREV,LOOKUPS!J$10,0)*$FC$6+VLOOKUP($FA542,LTREV,LOOKUPS!J$9,0)*$FD$6+VLOOKUP($FA542,CFP,LOOKUPS!J$6,0)*$FE$6+VLOOKUP($FA542,EP,LOOKUPS!J$8,0)*$FF$6+VLOOKUP($FA542,BM,LOOKUPS!J$5,0)*$FG$6+VLOOKUP($FA542,DIV,LOOKUPS!J$7,0)*$FH$6++VLOOKUP($FA542,SIZE,LOOKUPS!J$11,0)*$FI$6)</f>
        <v>-4.9992999999999999</v>
      </c>
      <c r="FJ542" s="1">
        <f>IF(ISERROR(VLOOKUP($FA542,MOM,LOOKUPS!K$12,0)*$FB$6+VLOOKUP($FA542,STREV,LOOKUPS!K$10,0)*$FC$6+VLOOKUP($FA542,LTREV,LOOKUPS!K$9,0)*$FD$6+VLOOKUP($FA542,CFP,LOOKUPS!K$6,0)*$FE$6+VLOOKUP($FA542,EP,LOOKUPS!K$8,0)*$FF$6+VLOOKUP($FA542,BM,LOOKUPS!K$5,0)*$FG$6+VLOOKUP($FA542,DIV,LOOKUPS!K$7,0)*$FH$6++VLOOKUP($FA542,SIZE,LOOKUPS!K$11,0)*$FI$6),"",VLOOKUP($FA542,MOM,LOOKUPS!K$12,0)*$FB$6+VLOOKUP($FA542,STREV,LOOKUPS!K$10,0)*$FC$6+VLOOKUP($FA542,LTREV,LOOKUPS!K$9,0)*$FD$6+VLOOKUP($FA542,CFP,LOOKUPS!K$6,0)*$FE$6+VLOOKUP($FA542,EP,LOOKUPS!K$8,0)*$FF$6+VLOOKUP($FA542,BM,LOOKUPS!K$5,0)*$FG$6+VLOOKUP($FA542,DIV,LOOKUPS!K$7,0)*$FH$6++VLOOKUP($FA542,SIZE,LOOKUPS!K$11,0)*$FI$6)</f>
        <v>-4.4946000000000002</v>
      </c>
      <c r="FK542" s="1">
        <f>IF(ISERROR(VLOOKUP($FA542,MOM,LOOKUPS!L$12,0)*$FB$6+VLOOKUP($FA542,STREV,LOOKUPS!L$10,0)*$FC$6+VLOOKUP($FA542,LTREV,LOOKUPS!L$9,0)*$FD$6+VLOOKUP($FA542,CFP,LOOKUPS!L$6,0)*$FE$6+VLOOKUP($FA542,EP,LOOKUPS!L$8,0)*$FF$6+VLOOKUP($FA542,BM,LOOKUPS!L$5,0)*$FG$6+VLOOKUP($FA542,DIV,LOOKUPS!L$7,0)*$FH$6++VLOOKUP($FA542,SIZE,LOOKUPS!L$11,0)*$FI$6),"",VLOOKUP($FA542,MOM,LOOKUPS!L$12,0)*$FB$6+VLOOKUP($FA542,STREV,LOOKUPS!L$10,0)*$FC$6+VLOOKUP($FA542,LTREV,LOOKUPS!L$9,0)*$FD$6+VLOOKUP($FA542,CFP,LOOKUPS!L$6,0)*$FE$6+VLOOKUP($FA542,EP,LOOKUPS!L$8,0)*$FF$6+VLOOKUP($FA542,BM,LOOKUPS!L$5,0)*$FG$6+VLOOKUP($FA542,DIV,LOOKUPS!L$7,0)*$FH$6++VLOOKUP($FA542,SIZE,LOOKUPS!L$11,0)*$FI$6)</f>
        <v>-5.2750000000000004</v>
      </c>
    </row>
    <row r="543" spans="1:167" x14ac:dyDescent="0.3">
      <c r="A543" s="1">
        <v>197106</v>
      </c>
      <c r="B543" s="1">
        <v>-4.72</v>
      </c>
      <c r="C543" s="1">
        <v>-2.79</v>
      </c>
      <c r="D543" s="1">
        <v>-1.76</v>
      </c>
      <c r="E543" s="1">
        <v>-2.83</v>
      </c>
      <c r="F543" s="1">
        <v>-1.54</v>
      </c>
      <c r="G543" s="1">
        <v>-1.55</v>
      </c>
      <c r="H543" s="1">
        <v>-1.62</v>
      </c>
      <c r="I543" s="1">
        <v>-1.07</v>
      </c>
      <c r="J543" s="1">
        <v>0.41</v>
      </c>
      <c r="K543" s="1">
        <v>0.88</v>
      </c>
      <c r="M543" s="1">
        <v>197007</v>
      </c>
      <c r="N543" s="1">
        <v>8.67</v>
      </c>
      <c r="O543" s="1">
        <v>5.99</v>
      </c>
      <c r="P543" s="1">
        <v>6.77</v>
      </c>
      <c r="Q543" s="1">
        <v>6.76</v>
      </c>
      <c r="R543" s="1">
        <v>5.48</v>
      </c>
      <c r="S543" s="1">
        <v>5.91</v>
      </c>
      <c r="T543" s="1">
        <v>5.96</v>
      </c>
      <c r="U543" s="1">
        <v>4.6100000000000003</v>
      </c>
      <c r="V543" s="1">
        <v>4.93</v>
      </c>
      <c r="W543" s="1">
        <v>2.95</v>
      </c>
      <c r="Y543" s="1">
        <v>197506</v>
      </c>
      <c r="Z543" s="1">
        <v>11.82</v>
      </c>
      <c r="AA543" s="1">
        <v>9.6999999999999993</v>
      </c>
      <c r="AB543" s="1">
        <v>8.82</v>
      </c>
      <c r="AC543" s="1">
        <v>7.87</v>
      </c>
      <c r="AD543" s="1">
        <v>7.89</v>
      </c>
      <c r="AE543" s="1">
        <v>5.93</v>
      </c>
      <c r="AF543" s="1">
        <v>7.17</v>
      </c>
      <c r="AG543" s="1">
        <v>6.44</v>
      </c>
      <c r="AH543" s="1">
        <v>7.55</v>
      </c>
      <c r="AI543" s="1">
        <v>4.91</v>
      </c>
      <c r="AK543">
        <v>199512</v>
      </c>
      <c r="AL543">
        <v>0.76</v>
      </c>
      <c r="AM543">
        <v>0.01</v>
      </c>
      <c r="AN543">
        <v>1.66</v>
      </c>
      <c r="AO543">
        <v>1.28</v>
      </c>
      <c r="AP543">
        <v>-0.32</v>
      </c>
      <c r="AQ543">
        <v>0.86</v>
      </c>
      <c r="AR543">
        <v>1.82</v>
      </c>
      <c r="AS543">
        <v>2.1</v>
      </c>
      <c r="AT543">
        <v>1.1100000000000001</v>
      </c>
      <c r="AU543">
        <v>-0.7</v>
      </c>
      <c r="AV543">
        <v>0.27</v>
      </c>
      <c r="AW543">
        <v>1.1399999999999999</v>
      </c>
      <c r="AX543">
        <v>0.56999999999999995</v>
      </c>
      <c r="AY543">
        <v>1.69</v>
      </c>
      <c r="AZ543">
        <v>1.95</v>
      </c>
      <c r="BA543">
        <v>2.56</v>
      </c>
      <c r="BB543">
        <v>1.69</v>
      </c>
      <c r="BC543">
        <v>1.27</v>
      </c>
      <c r="BD543">
        <v>1</v>
      </c>
      <c r="BF543" s="1">
        <v>199512</v>
      </c>
      <c r="BG543" s="1">
        <v>0.5</v>
      </c>
      <c r="BH543" s="1">
        <v>-0.01</v>
      </c>
      <c r="BI543" s="1">
        <v>1.33</v>
      </c>
      <c r="BJ543" s="1">
        <v>1.8</v>
      </c>
      <c r="BK543" s="1">
        <v>0.1</v>
      </c>
      <c r="BL543" s="1">
        <v>0.4</v>
      </c>
      <c r="BM543" s="1">
        <v>1.55</v>
      </c>
      <c r="BN543" s="1">
        <v>1.48</v>
      </c>
      <c r="BO543" s="1">
        <v>1.71</v>
      </c>
      <c r="BP543" s="1">
        <v>-0.3</v>
      </c>
      <c r="BQ543" s="1">
        <v>0.72</v>
      </c>
      <c r="BR543" s="1">
        <v>-0.37</v>
      </c>
      <c r="BS543" s="1">
        <v>1.37</v>
      </c>
      <c r="BT543" s="1">
        <v>1.6</v>
      </c>
      <c r="BU543" s="1">
        <v>1.51</v>
      </c>
      <c r="BV543" s="1">
        <v>0.92</v>
      </c>
      <c r="BW543" s="1">
        <v>2</v>
      </c>
      <c r="BX543" s="1">
        <v>1.89</v>
      </c>
      <c r="BY543" s="1">
        <v>1.58</v>
      </c>
      <c r="CA543" s="1">
        <v>197012</v>
      </c>
      <c r="CB543" s="1">
        <v>5.76</v>
      </c>
      <c r="CC543" s="1">
        <v>6.79</v>
      </c>
      <c r="CD543" s="1">
        <v>9.32</v>
      </c>
      <c r="CE543" s="1">
        <v>9.48</v>
      </c>
      <c r="CF543" s="1">
        <v>6.77</v>
      </c>
      <c r="CG543" s="1">
        <v>7.76</v>
      </c>
      <c r="CH543" s="1">
        <v>9.23</v>
      </c>
      <c r="CI543" s="1">
        <v>10.08</v>
      </c>
      <c r="CJ543" s="1">
        <v>9.16</v>
      </c>
      <c r="CK543" s="1">
        <v>6.38</v>
      </c>
      <c r="CL543" s="1">
        <v>7.16</v>
      </c>
      <c r="CM543" s="1">
        <v>6.83</v>
      </c>
      <c r="CN543" s="1">
        <v>8.81</v>
      </c>
      <c r="CO543" s="1">
        <v>9.5299999999999994</v>
      </c>
      <c r="CP543" s="1">
        <v>8.92</v>
      </c>
      <c r="CQ543" s="1">
        <v>10.039999999999999</v>
      </c>
      <c r="CR543" s="1">
        <v>10.11</v>
      </c>
      <c r="CS543" s="1">
        <v>9.43</v>
      </c>
      <c r="CT543" s="1">
        <v>8.89</v>
      </c>
      <c r="CV543" s="1">
        <v>197112</v>
      </c>
      <c r="CW543" s="1">
        <v>13.83</v>
      </c>
      <c r="CX543" s="1">
        <v>12.13</v>
      </c>
      <c r="CY543" s="1">
        <v>11.39</v>
      </c>
      <c r="CZ543" s="1">
        <v>9.08</v>
      </c>
      <c r="DA543" s="1">
        <v>12.66</v>
      </c>
      <c r="DB543" s="1">
        <v>11.24</v>
      </c>
      <c r="DC543" s="1">
        <v>11.86</v>
      </c>
      <c r="DD543" s="1">
        <v>10.38</v>
      </c>
      <c r="DE543" s="1">
        <v>8.36</v>
      </c>
      <c r="DF543" s="1">
        <v>13.58</v>
      </c>
      <c r="DG543" s="1">
        <v>11.77</v>
      </c>
      <c r="DH543" s="1">
        <v>10.89</v>
      </c>
      <c r="DI543" s="1">
        <v>11.57</v>
      </c>
      <c r="DJ543" s="1">
        <v>12.19</v>
      </c>
      <c r="DK543" s="1">
        <v>11.55</v>
      </c>
      <c r="DL543" s="1">
        <v>10.19</v>
      </c>
      <c r="DM543" s="1">
        <v>10.58</v>
      </c>
      <c r="DN543" s="1">
        <v>8.18</v>
      </c>
      <c r="DO543" s="1">
        <v>8.56</v>
      </c>
      <c r="DQ543" s="1">
        <v>197012</v>
      </c>
      <c r="DR543" s="1">
        <v>-99.99</v>
      </c>
      <c r="DS543" s="1">
        <v>8.48</v>
      </c>
      <c r="DT543" s="1">
        <v>8.86</v>
      </c>
      <c r="DU543" s="1">
        <v>7.12</v>
      </c>
      <c r="DV543" s="1">
        <v>8.56</v>
      </c>
      <c r="DW543" s="1">
        <v>8.5500000000000007</v>
      </c>
      <c r="DX543" s="1">
        <v>8.61</v>
      </c>
      <c r="DY543" s="1">
        <v>8.6999999999999993</v>
      </c>
      <c r="DZ543" s="1">
        <v>6.51</v>
      </c>
      <c r="EA543" s="1">
        <v>8.27</v>
      </c>
      <c r="EB543" s="1">
        <v>9.59</v>
      </c>
      <c r="EC543" s="1">
        <v>8.0500000000000007</v>
      </c>
      <c r="ED543" s="1">
        <v>9.14</v>
      </c>
      <c r="EE543" s="1">
        <v>8.58</v>
      </c>
      <c r="EF543" s="1">
        <v>8.6300000000000008</v>
      </c>
      <c r="EG543" s="1">
        <v>9.07</v>
      </c>
      <c r="EH543" s="1">
        <v>8.31</v>
      </c>
      <c r="EI543" s="1">
        <v>6.79</v>
      </c>
      <c r="EJ543" s="1">
        <v>6.23</v>
      </c>
      <c r="EL543">
        <v>197012</v>
      </c>
      <c r="EM543">
        <v>5.72</v>
      </c>
      <c r="EN543">
        <v>3</v>
      </c>
      <c r="EO543">
        <v>0.86</v>
      </c>
      <c r="EP543">
        <v>0.42</v>
      </c>
      <c r="ER543" s="1">
        <v>197106</v>
      </c>
      <c r="ES543" s="1">
        <v>2.72</v>
      </c>
      <c r="EU543" s="1">
        <v>197007</v>
      </c>
      <c r="EV543" s="1">
        <v>4.32</v>
      </c>
      <c r="EX543" s="1">
        <v>197506</v>
      </c>
      <c r="EY543" s="1">
        <v>2.4300000000000002</v>
      </c>
      <c r="FA543" s="1">
        <v>197106</v>
      </c>
      <c r="FB543" s="1">
        <f>IF(ISERROR(VLOOKUP($FA543,MOM,LOOKUPS!C$12,0)*$FB$6+VLOOKUP($FA543,STREV,LOOKUPS!C$10,0)*$FC$6+VLOOKUP($FA543,LTREV,LOOKUPS!C$9,0)*$FD$6+VLOOKUP($FA543,CFP,LOOKUPS!C$6,0)*$FE$6+VLOOKUP($FA543,EP,LOOKUPS!C$8,0)*$FF$6+VLOOKUP($FA543,BM,LOOKUPS!C$5,0)*$FG$6+VLOOKUP($FA543,DIV,LOOKUPS!C$7,0)*$FH$6++VLOOKUP($FA543,SIZE,LOOKUPS!C$11,0)*$FI$6),"",VLOOKUP($FA543,MOM,LOOKUPS!C$12,0)*$FB$6+VLOOKUP($FA543,STREV,LOOKUPS!C$10,0)*$FC$6+VLOOKUP($FA543,LTREV,LOOKUPS!C$9,0)*$FD$6+VLOOKUP($FA543,CFP,LOOKUPS!C$6,0)*$FE$6+VLOOKUP($FA543,EP,LOOKUPS!C$8,0)*$FF$6+VLOOKUP($FA543,BM,LOOKUPS!C$5,0)*$FG$6+VLOOKUP($FA543,DIV,LOOKUPS!C$7,0)*$FH$6++VLOOKUP($FA543,SIZE,LOOKUPS!C$11,0)*$FI$6)</f>
        <v>-2.2709999999999999</v>
      </c>
      <c r="FC543" s="1">
        <f>IF(ISERROR(VLOOKUP($FA543,MOM,LOOKUPS!D$12,0)*$FB$6+VLOOKUP($FA543,STREV,LOOKUPS!D$10,0)*$FC$6+VLOOKUP($FA543,LTREV,LOOKUPS!D$9,0)*$FD$6+VLOOKUP($FA543,CFP,LOOKUPS!D$6,0)*$FE$6+VLOOKUP($FA543,EP,LOOKUPS!D$8,0)*$FF$6+VLOOKUP($FA543,BM,LOOKUPS!D$5,0)*$FG$6+VLOOKUP($FA543,DIV,LOOKUPS!D$7,0)*$FH$6++VLOOKUP($FA543,SIZE,LOOKUPS!D$11,0)*$FI$6),"",VLOOKUP($FA543,MOM,LOOKUPS!D$12,0)*$FB$6+VLOOKUP($FA543,STREV,LOOKUPS!D$10,0)*$FC$6+VLOOKUP($FA543,LTREV,LOOKUPS!D$9,0)*$FD$6+VLOOKUP($FA543,CFP,LOOKUPS!D$6,0)*$FE$6+VLOOKUP($FA543,EP,LOOKUPS!D$8,0)*$FF$6+VLOOKUP($FA543,BM,LOOKUPS!D$5,0)*$FG$6+VLOOKUP($FA543,DIV,LOOKUPS!D$7,0)*$FH$6++VLOOKUP($FA543,SIZE,LOOKUPS!D$11,0)*$FI$6)</f>
        <v>-1.5702</v>
      </c>
      <c r="FD543" s="1">
        <f>IF(ISERROR(VLOOKUP($FA543,MOM,LOOKUPS!E$12,0)*$FB$6+VLOOKUP($FA543,STREV,LOOKUPS!E$10,0)*$FC$6+VLOOKUP($FA543,LTREV,LOOKUPS!E$9,0)*$FD$6+VLOOKUP($FA543,CFP,LOOKUPS!E$6,0)*$FE$6+VLOOKUP($FA543,EP,LOOKUPS!E$8,0)*$FF$6+VLOOKUP($FA543,BM,LOOKUPS!E$5,0)*$FG$6+VLOOKUP($FA543,DIV,LOOKUPS!E$7,0)*$FH$6++VLOOKUP($FA543,SIZE,LOOKUPS!E$11,0)*$FI$6),"",VLOOKUP($FA543,MOM,LOOKUPS!E$12,0)*$FB$6+VLOOKUP($FA543,STREV,LOOKUPS!E$10,0)*$FC$6+VLOOKUP($FA543,LTREV,LOOKUPS!E$9,0)*$FD$6+VLOOKUP($FA543,CFP,LOOKUPS!E$6,0)*$FE$6+VLOOKUP($FA543,EP,LOOKUPS!E$8,0)*$FF$6+VLOOKUP($FA543,BM,LOOKUPS!E$5,0)*$FG$6+VLOOKUP($FA543,DIV,LOOKUPS!E$7,0)*$FH$6++VLOOKUP($FA543,SIZE,LOOKUPS!E$11,0)*$FI$6)</f>
        <v>-1.7885</v>
      </c>
      <c r="FE543" s="1">
        <f>IF(ISERROR(VLOOKUP($FA543,MOM,LOOKUPS!F$12,0)*$FB$6+VLOOKUP($FA543,STREV,LOOKUPS!F$10,0)*$FC$6+VLOOKUP($FA543,LTREV,LOOKUPS!F$9,0)*$FD$6+VLOOKUP($FA543,CFP,LOOKUPS!F$6,0)*$FE$6+VLOOKUP($FA543,EP,LOOKUPS!F$8,0)*$FF$6+VLOOKUP($FA543,BM,LOOKUPS!F$5,0)*$FG$6+VLOOKUP($FA543,DIV,LOOKUPS!F$7,0)*$FH$6++VLOOKUP($FA543,SIZE,LOOKUPS!F$11,0)*$FI$6),"",VLOOKUP($FA543,MOM,LOOKUPS!F$12,0)*$FB$6+VLOOKUP($FA543,STREV,LOOKUPS!F$10,0)*$FC$6+VLOOKUP($FA543,LTREV,LOOKUPS!F$9,0)*$FD$6+VLOOKUP($FA543,CFP,LOOKUPS!F$6,0)*$FE$6+VLOOKUP($FA543,EP,LOOKUPS!F$8,0)*$FF$6+VLOOKUP($FA543,BM,LOOKUPS!F$5,0)*$FG$6+VLOOKUP($FA543,DIV,LOOKUPS!F$7,0)*$FH$6++VLOOKUP($FA543,SIZE,LOOKUPS!F$11,0)*$FI$6)</f>
        <v>-2.1212</v>
      </c>
      <c r="FF543" s="1">
        <f>IF(ISERROR(VLOOKUP($FA543,MOM,LOOKUPS!G$12,0)*$FB$6+VLOOKUP($FA543,STREV,LOOKUPS!G$10,0)*$FC$6+VLOOKUP($FA543,LTREV,LOOKUPS!G$9,0)*$FD$6+VLOOKUP($FA543,CFP,LOOKUPS!G$6,0)*$FE$6+VLOOKUP($FA543,EP,LOOKUPS!G$8,0)*$FF$6+VLOOKUP($FA543,BM,LOOKUPS!G$5,0)*$FG$6+VLOOKUP($FA543,DIV,LOOKUPS!G$7,0)*$FH$6++VLOOKUP($FA543,SIZE,LOOKUPS!G$11,0)*$FI$6),"",VLOOKUP($FA543,MOM,LOOKUPS!G$12,0)*$FB$6+VLOOKUP($FA543,STREV,LOOKUPS!G$10,0)*$FC$6+VLOOKUP($FA543,LTREV,LOOKUPS!G$9,0)*$FD$6+VLOOKUP($FA543,CFP,LOOKUPS!G$6,0)*$FE$6+VLOOKUP($FA543,EP,LOOKUPS!G$8,0)*$FF$6+VLOOKUP($FA543,BM,LOOKUPS!G$5,0)*$FG$6+VLOOKUP($FA543,DIV,LOOKUPS!G$7,0)*$FH$6++VLOOKUP($FA543,SIZE,LOOKUPS!G$11,0)*$FI$6)</f>
        <v>-1.3825000000000001</v>
      </c>
      <c r="FG543" s="1">
        <f>IF(ISERROR(VLOOKUP($FA543,MOM,LOOKUPS!H$12,0)*$FB$6+VLOOKUP($FA543,STREV,LOOKUPS!H$10,0)*$FC$6+VLOOKUP($FA543,LTREV,LOOKUPS!H$9,0)*$FD$6+VLOOKUP($FA543,CFP,LOOKUPS!H$6,0)*$FE$6+VLOOKUP($FA543,EP,LOOKUPS!H$8,0)*$FF$6+VLOOKUP($FA543,BM,LOOKUPS!H$5,0)*$FG$6+VLOOKUP($FA543,DIV,LOOKUPS!H$7,0)*$FH$6++VLOOKUP($FA543,SIZE,LOOKUPS!H$11,0)*$FI$6),"",VLOOKUP($FA543,MOM,LOOKUPS!H$12,0)*$FB$6+VLOOKUP($FA543,STREV,LOOKUPS!H$10,0)*$FC$6+VLOOKUP($FA543,LTREV,LOOKUPS!H$9,0)*$FD$6+VLOOKUP($FA543,CFP,LOOKUPS!H$6,0)*$FE$6+VLOOKUP($FA543,EP,LOOKUPS!H$8,0)*$FF$6+VLOOKUP($FA543,BM,LOOKUPS!H$5,0)*$FG$6+VLOOKUP($FA543,DIV,LOOKUPS!H$7,0)*$FH$6++VLOOKUP($FA543,SIZE,LOOKUPS!H$11,0)*$FI$6)</f>
        <v>-0.91760000000000019</v>
      </c>
      <c r="FH543" s="1">
        <f>IF(ISERROR(VLOOKUP($FA543,MOM,LOOKUPS!I$12,0)*$FB$6+VLOOKUP($FA543,STREV,LOOKUPS!I$10,0)*$FC$6+VLOOKUP($FA543,LTREV,LOOKUPS!I$9,0)*$FD$6+VLOOKUP($FA543,CFP,LOOKUPS!I$6,0)*$FE$6+VLOOKUP($FA543,EP,LOOKUPS!I$8,0)*$FF$6+VLOOKUP($FA543,BM,LOOKUPS!I$5,0)*$FG$6+VLOOKUP($FA543,DIV,LOOKUPS!I$7,0)*$FH$6++VLOOKUP($FA543,SIZE,LOOKUPS!I$11,0)*$FI$6),"",VLOOKUP($FA543,MOM,LOOKUPS!I$12,0)*$FB$6+VLOOKUP($FA543,STREV,LOOKUPS!I$10,0)*$FC$6+VLOOKUP($FA543,LTREV,LOOKUPS!I$9,0)*$FD$6+VLOOKUP($FA543,CFP,LOOKUPS!I$6,0)*$FE$6+VLOOKUP($FA543,EP,LOOKUPS!I$8,0)*$FF$6+VLOOKUP($FA543,BM,LOOKUPS!I$5,0)*$FG$6+VLOOKUP($FA543,DIV,LOOKUPS!I$7,0)*$FH$6++VLOOKUP($FA543,SIZE,LOOKUPS!I$11,0)*$FI$6)</f>
        <v>-1.5690000000000002</v>
      </c>
      <c r="FI543" s="1">
        <f>IF(ISERROR(VLOOKUP($FA543,MOM,LOOKUPS!J$12,0)*$FB$6+VLOOKUP($FA543,STREV,LOOKUPS!J$10,0)*$FC$6+VLOOKUP($FA543,LTREV,LOOKUPS!J$9,0)*$FD$6+VLOOKUP($FA543,CFP,LOOKUPS!J$6,0)*$FE$6+VLOOKUP($FA543,EP,LOOKUPS!J$8,0)*$FF$6+VLOOKUP($FA543,BM,LOOKUPS!J$5,0)*$FG$6+VLOOKUP($FA543,DIV,LOOKUPS!J$7,0)*$FH$6++VLOOKUP($FA543,SIZE,LOOKUPS!J$11,0)*$FI$6),"",VLOOKUP($FA543,MOM,LOOKUPS!J$12,0)*$FB$6+VLOOKUP($FA543,STREV,LOOKUPS!J$10,0)*$FC$6+VLOOKUP($FA543,LTREV,LOOKUPS!J$9,0)*$FD$6+VLOOKUP($FA543,CFP,LOOKUPS!J$6,0)*$FE$6+VLOOKUP($FA543,EP,LOOKUPS!J$8,0)*$FF$6+VLOOKUP($FA543,BM,LOOKUPS!J$5,0)*$FG$6+VLOOKUP($FA543,DIV,LOOKUPS!J$7,0)*$FH$6++VLOOKUP($FA543,SIZE,LOOKUPS!J$11,0)*$FI$6)</f>
        <v>-1.7415</v>
      </c>
      <c r="FJ543" s="1">
        <f>IF(ISERROR(VLOOKUP($FA543,MOM,LOOKUPS!K$12,0)*$FB$6+VLOOKUP($FA543,STREV,LOOKUPS!K$10,0)*$FC$6+VLOOKUP($FA543,LTREV,LOOKUPS!K$9,0)*$FD$6+VLOOKUP($FA543,CFP,LOOKUPS!K$6,0)*$FE$6+VLOOKUP($FA543,EP,LOOKUPS!K$8,0)*$FF$6+VLOOKUP($FA543,BM,LOOKUPS!K$5,0)*$FG$6+VLOOKUP($FA543,DIV,LOOKUPS!K$7,0)*$FH$6++VLOOKUP($FA543,SIZE,LOOKUPS!K$11,0)*$FI$6),"",VLOOKUP($FA543,MOM,LOOKUPS!K$12,0)*$FB$6+VLOOKUP($FA543,STREV,LOOKUPS!K$10,0)*$FC$6+VLOOKUP($FA543,LTREV,LOOKUPS!K$9,0)*$FD$6+VLOOKUP($FA543,CFP,LOOKUPS!K$6,0)*$FE$6+VLOOKUP($FA543,EP,LOOKUPS!K$8,0)*$FF$6+VLOOKUP($FA543,BM,LOOKUPS!K$5,0)*$FG$6+VLOOKUP($FA543,DIV,LOOKUPS!K$7,0)*$FH$6++VLOOKUP($FA543,SIZE,LOOKUPS!K$11,0)*$FI$6)</f>
        <v>-1.3557999999999999</v>
      </c>
      <c r="FK543" s="1">
        <f>IF(ISERROR(VLOOKUP($FA543,MOM,LOOKUPS!L$12,0)*$FB$6+VLOOKUP($FA543,STREV,LOOKUPS!L$10,0)*$FC$6+VLOOKUP($FA543,LTREV,LOOKUPS!L$9,0)*$FD$6+VLOOKUP($FA543,CFP,LOOKUPS!L$6,0)*$FE$6+VLOOKUP($FA543,EP,LOOKUPS!L$8,0)*$FF$6+VLOOKUP($FA543,BM,LOOKUPS!L$5,0)*$FG$6+VLOOKUP($FA543,DIV,LOOKUPS!L$7,0)*$FH$6++VLOOKUP($FA543,SIZE,LOOKUPS!L$11,0)*$FI$6),"",VLOOKUP($FA543,MOM,LOOKUPS!L$12,0)*$FB$6+VLOOKUP($FA543,STREV,LOOKUPS!L$10,0)*$FC$6+VLOOKUP($FA543,LTREV,LOOKUPS!L$9,0)*$FD$6+VLOOKUP($FA543,CFP,LOOKUPS!L$6,0)*$FE$6+VLOOKUP($FA543,EP,LOOKUPS!L$8,0)*$FF$6+VLOOKUP($FA543,BM,LOOKUPS!L$5,0)*$FG$6+VLOOKUP($FA543,DIV,LOOKUPS!L$7,0)*$FH$6++VLOOKUP($FA543,SIZE,LOOKUPS!L$11,0)*$FI$6)</f>
        <v>-1.7164000000000001</v>
      </c>
    </row>
    <row r="544" spans="1:167" x14ac:dyDescent="0.3">
      <c r="A544" s="1">
        <v>197107</v>
      </c>
      <c r="B544" s="1">
        <v>-6.77</v>
      </c>
      <c r="C544" s="1">
        <v>-3.66</v>
      </c>
      <c r="D544" s="1">
        <v>-3.54</v>
      </c>
      <c r="E544" s="1">
        <v>-4.0999999999999996</v>
      </c>
      <c r="F544" s="1">
        <v>-4.9000000000000004</v>
      </c>
      <c r="G544" s="1">
        <v>-4.76</v>
      </c>
      <c r="H544" s="1">
        <v>-5.22</v>
      </c>
      <c r="I544" s="1">
        <v>-5.88</v>
      </c>
      <c r="J544" s="1">
        <v>-6.82</v>
      </c>
      <c r="K544" s="1">
        <v>-7.59</v>
      </c>
      <c r="M544" s="1">
        <v>197008</v>
      </c>
      <c r="N544" s="1">
        <v>9.7799999999999994</v>
      </c>
      <c r="O544" s="1">
        <v>7.68</v>
      </c>
      <c r="P544" s="1">
        <v>6.19</v>
      </c>
      <c r="Q544" s="1">
        <v>5.1100000000000003</v>
      </c>
      <c r="R544" s="1">
        <v>5.68</v>
      </c>
      <c r="S544" s="1">
        <v>5.65</v>
      </c>
      <c r="T544" s="1">
        <v>5.48</v>
      </c>
      <c r="U544" s="1">
        <v>4.5599999999999996</v>
      </c>
      <c r="V544" s="1">
        <v>4.32</v>
      </c>
      <c r="W544" s="1">
        <v>4.71</v>
      </c>
      <c r="Y544" s="1">
        <v>197507</v>
      </c>
      <c r="Z544" s="1">
        <v>1.1200000000000001</v>
      </c>
      <c r="AA544" s="1">
        <v>-1.01</v>
      </c>
      <c r="AB544" s="1">
        <v>-3.32</v>
      </c>
      <c r="AC544" s="1">
        <v>-2.89</v>
      </c>
      <c r="AD544" s="1">
        <v>-3.4</v>
      </c>
      <c r="AE544" s="1">
        <v>-3.73</v>
      </c>
      <c r="AF544" s="1">
        <v>-2.99</v>
      </c>
      <c r="AG544" s="1">
        <v>-4.53</v>
      </c>
      <c r="AH544" s="1">
        <v>-3.56</v>
      </c>
      <c r="AI544" s="1">
        <v>-4.75</v>
      </c>
      <c r="AK544">
        <v>199601</v>
      </c>
      <c r="AL544">
        <v>7.73</v>
      </c>
      <c r="AM544">
        <v>1.04</v>
      </c>
      <c r="AN544">
        <v>1.24</v>
      </c>
      <c r="AO544">
        <v>2.42</v>
      </c>
      <c r="AP544">
        <v>1.06</v>
      </c>
      <c r="AQ544">
        <v>0.99</v>
      </c>
      <c r="AR544">
        <v>1.51</v>
      </c>
      <c r="AS544">
        <v>1.57</v>
      </c>
      <c r="AT544">
        <v>2.54</v>
      </c>
      <c r="AU544">
        <v>0.76</v>
      </c>
      <c r="AV544">
        <v>1.53</v>
      </c>
      <c r="AW544">
        <v>0.97</v>
      </c>
      <c r="AX544">
        <v>1.01</v>
      </c>
      <c r="AY544">
        <v>1.69</v>
      </c>
      <c r="AZ544">
        <v>1.33</v>
      </c>
      <c r="BA544">
        <v>0.95</v>
      </c>
      <c r="BB544">
        <v>2.13</v>
      </c>
      <c r="BC544">
        <v>1.18</v>
      </c>
      <c r="BD544">
        <v>3.44</v>
      </c>
      <c r="BF544" s="1">
        <v>199601</v>
      </c>
      <c r="BG544" s="1">
        <v>7.24</v>
      </c>
      <c r="BH544" s="1">
        <v>0.86</v>
      </c>
      <c r="BI544" s="1">
        <v>1.36</v>
      </c>
      <c r="BJ544" s="1">
        <v>2.16</v>
      </c>
      <c r="BK544" s="1">
        <v>0.96</v>
      </c>
      <c r="BL544" s="1">
        <v>0.89</v>
      </c>
      <c r="BM544" s="1">
        <v>1.22</v>
      </c>
      <c r="BN544" s="1">
        <v>1.56</v>
      </c>
      <c r="BO544" s="1">
        <v>2.46</v>
      </c>
      <c r="BP544" s="1">
        <v>0.93</v>
      </c>
      <c r="BQ544" s="1">
        <v>1.02</v>
      </c>
      <c r="BR544" s="1">
        <v>0.54</v>
      </c>
      <c r="BS544" s="1">
        <v>1.33</v>
      </c>
      <c r="BT544" s="1">
        <v>2.5299999999999998</v>
      </c>
      <c r="BU544" s="1">
        <v>-0.08</v>
      </c>
      <c r="BV544" s="1">
        <v>1.62</v>
      </c>
      <c r="BW544" s="1">
        <v>1.51</v>
      </c>
      <c r="BX544" s="1">
        <v>1.05</v>
      </c>
      <c r="BY544" s="1">
        <v>3.54</v>
      </c>
      <c r="CA544" s="1">
        <v>197101</v>
      </c>
      <c r="CB544" s="1">
        <v>18.989999999999998</v>
      </c>
      <c r="CC544" s="1">
        <v>11.89</v>
      </c>
      <c r="CD544" s="1">
        <v>13.31</v>
      </c>
      <c r="CE544" s="1">
        <v>15.19</v>
      </c>
      <c r="CF544" s="1">
        <v>10.86</v>
      </c>
      <c r="CG544" s="1">
        <v>13.59</v>
      </c>
      <c r="CH544" s="1">
        <v>13.55</v>
      </c>
      <c r="CI544" s="1">
        <v>13.42</v>
      </c>
      <c r="CJ544" s="1">
        <v>15.99</v>
      </c>
      <c r="CK544" s="1">
        <v>9.5500000000000007</v>
      </c>
      <c r="CL544" s="1">
        <v>12.17</v>
      </c>
      <c r="CM544" s="1">
        <v>14.19</v>
      </c>
      <c r="CN544" s="1">
        <v>12.92</v>
      </c>
      <c r="CO544" s="1">
        <v>13.64</v>
      </c>
      <c r="CP544" s="1">
        <v>13.46</v>
      </c>
      <c r="CQ544" s="1">
        <v>13.23</v>
      </c>
      <c r="CR544" s="1">
        <v>13.59</v>
      </c>
      <c r="CS544" s="1">
        <v>15.47</v>
      </c>
      <c r="CT544" s="1">
        <v>16.53</v>
      </c>
      <c r="CV544" s="1">
        <v>197201</v>
      </c>
      <c r="CW544" s="1">
        <v>17.84</v>
      </c>
      <c r="CX544" s="1">
        <v>7.57</v>
      </c>
      <c r="CY544" s="1">
        <v>5.76</v>
      </c>
      <c r="CZ544" s="1">
        <v>6.59</v>
      </c>
      <c r="DA544" s="1">
        <v>7.73</v>
      </c>
      <c r="DB544" s="1">
        <v>6.48</v>
      </c>
      <c r="DC544" s="1">
        <v>6.27</v>
      </c>
      <c r="DD544" s="1">
        <v>5.3</v>
      </c>
      <c r="DE544" s="1">
        <v>6.89</v>
      </c>
      <c r="DF544" s="1">
        <v>7.31</v>
      </c>
      <c r="DG544" s="1">
        <v>8.15</v>
      </c>
      <c r="DH544" s="1">
        <v>7.19</v>
      </c>
      <c r="DI544" s="1">
        <v>5.82</v>
      </c>
      <c r="DJ544" s="1">
        <v>6.23</v>
      </c>
      <c r="DK544" s="1">
        <v>6.3</v>
      </c>
      <c r="DL544" s="1">
        <v>4.6399999999999997</v>
      </c>
      <c r="DM544" s="1">
        <v>5.97</v>
      </c>
      <c r="DN544" s="1">
        <v>7.14</v>
      </c>
      <c r="DO544" s="1">
        <v>6.62</v>
      </c>
      <c r="DQ544" s="1">
        <v>197101</v>
      </c>
      <c r="DR544" s="1">
        <v>-99.99</v>
      </c>
      <c r="DS544" s="1">
        <v>18.559999999999999</v>
      </c>
      <c r="DT544" s="1">
        <v>8.9499999999999993</v>
      </c>
      <c r="DU544" s="1">
        <v>5.65</v>
      </c>
      <c r="DV544" s="1">
        <v>19.39</v>
      </c>
      <c r="DW544" s="1">
        <v>12.2</v>
      </c>
      <c r="DX544" s="1">
        <v>8.91</v>
      </c>
      <c r="DY544" s="1">
        <v>7.46</v>
      </c>
      <c r="DZ544" s="1">
        <v>4.66</v>
      </c>
      <c r="EA544" s="1">
        <v>21.11</v>
      </c>
      <c r="EB544" s="1">
        <v>13.3</v>
      </c>
      <c r="EC544" s="1">
        <v>13.72</v>
      </c>
      <c r="ED544" s="1">
        <v>10.41</v>
      </c>
      <c r="EE544" s="1">
        <v>10</v>
      </c>
      <c r="EF544" s="1">
        <v>7.78</v>
      </c>
      <c r="EG544" s="1">
        <v>7.35</v>
      </c>
      <c r="EH544" s="1">
        <v>7.58</v>
      </c>
      <c r="EI544" s="1">
        <v>5.26</v>
      </c>
      <c r="EJ544" s="1">
        <v>4.07</v>
      </c>
      <c r="EL544">
        <v>197101</v>
      </c>
      <c r="EM544">
        <v>4.84</v>
      </c>
      <c r="EN544">
        <v>7.37</v>
      </c>
      <c r="EO544">
        <v>1.33</v>
      </c>
      <c r="EP544">
        <v>0.38</v>
      </c>
      <c r="ER544" s="1">
        <v>197107</v>
      </c>
      <c r="ES544" s="1">
        <v>-2.37</v>
      </c>
      <c r="EU544" s="1">
        <v>197008</v>
      </c>
      <c r="EV544" s="1">
        <v>1.46</v>
      </c>
      <c r="EX544" s="1">
        <v>197507</v>
      </c>
      <c r="EY544" s="1">
        <v>0.77</v>
      </c>
      <c r="FA544" s="1">
        <v>197107</v>
      </c>
      <c r="FB544" s="1">
        <f>IF(ISERROR(VLOOKUP($FA544,MOM,LOOKUPS!C$12,0)*$FB$6+VLOOKUP($FA544,STREV,LOOKUPS!C$10,0)*$FC$6+VLOOKUP($FA544,LTREV,LOOKUPS!C$9,0)*$FD$6+VLOOKUP($FA544,CFP,LOOKUPS!C$6,0)*$FE$6+VLOOKUP($FA544,EP,LOOKUPS!C$8,0)*$FF$6+VLOOKUP($FA544,BM,LOOKUPS!C$5,0)*$FG$6+VLOOKUP($FA544,DIV,LOOKUPS!C$7,0)*$FH$6++VLOOKUP($FA544,SIZE,LOOKUPS!C$11,0)*$FI$6),"",VLOOKUP($FA544,MOM,LOOKUPS!C$12,0)*$FB$6+VLOOKUP($FA544,STREV,LOOKUPS!C$10,0)*$FC$6+VLOOKUP($FA544,LTREV,LOOKUPS!C$9,0)*$FD$6+VLOOKUP($FA544,CFP,LOOKUPS!C$6,0)*$FE$6+VLOOKUP($FA544,EP,LOOKUPS!C$8,0)*$FF$6+VLOOKUP($FA544,BM,LOOKUPS!C$5,0)*$FG$6+VLOOKUP($FA544,DIV,LOOKUPS!C$7,0)*$FH$6++VLOOKUP($FA544,SIZE,LOOKUPS!C$11,0)*$FI$6)</f>
        <v>-7.0983000000000001</v>
      </c>
      <c r="FC544" s="1">
        <f>IF(ISERROR(VLOOKUP($FA544,MOM,LOOKUPS!D$12,0)*$FB$6+VLOOKUP($FA544,STREV,LOOKUPS!D$10,0)*$FC$6+VLOOKUP($FA544,LTREV,LOOKUPS!D$9,0)*$FD$6+VLOOKUP($FA544,CFP,LOOKUPS!D$6,0)*$FE$6+VLOOKUP($FA544,EP,LOOKUPS!D$8,0)*$FF$6+VLOOKUP($FA544,BM,LOOKUPS!D$5,0)*$FG$6+VLOOKUP($FA544,DIV,LOOKUPS!D$7,0)*$FH$6++VLOOKUP($FA544,SIZE,LOOKUPS!D$11,0)*$FI$6),"",VLOOKUP($FA544,MOM,LOOKUPS!D$12,0)*$FB$6+VLOOKUP($FA544,STREV,LOOKUPS!D$10,0)*$FC$6+VLOOKUP($FA544,LTREV,LOOKUPS!D$9,0)*$FD$6+VLOOKUP($FA544,CFP,LOOKUPS!D$6,0)*$FE$6+VLOOKUP($FA544,EP,LOOKUPS!D$8,0)*$FF$6+VLOOKUP($FA544,BM,LOOKUPS!D$5,0)*$FG$6+VLOOKUP($FA544,DIV,LOOKUPS!D$7,0)*$FH$6++VLOOKUP($FA544,SIZE,LOOKUPS!D$11,0)*$FI$6)</f>
        <v>-5.095600000000001</v>
      </c>
      <c r="FD544" s="1">
        <f>IF(ISERROR(VLOOKUP($FA544,MOM,LOOKUPS!E$12,0)*$FB$6+VLOOKUP($FA544,STREV,LOOKUPS!E$10,0)*$FC$6+VLOOKUP($FA544,LTREV,LOOKUPS!E$9,0)*$FD$6+VLOOKUP($FA544,CFP,LOOKUPS!E$6,0)*$FE$6+VLOOKUP($FA544,EP,LOOKUPS!E$8,0)*$FF$6+VLOOKUP($FA544,BM,LOOKUPS!E$5,0)*$FG$6+VLOOKUP($FA544,DIV,LOOKUPS!E$7,0)*$FH$6++VLOOKUP($FA544,SIZE,LOOKUPS!E$11,0)*$FI$6),"",VLOOKUP($FA544,MOM,LOOKUPS!E$12,0)*$FB$6+VLOOKUP($FA544,STREV,LOOKUPS!E$10,0)*$FC$6+VLOOKUP($FA544,LTREV,LOOKUPS!E$9,0)*$FD$6+VLOOKUP($FA544,CFP,LOOKUPS!E$6,0)*$FE$6+VLOOKUP($FA544,EP,LOOKUPS!E$8,0)*$FF$6+VLOOKUP($FA544,BM,LOOKUPS!E$5,0)*$FG$6+VLOOKUP($FA544,DIV,LOOKUPS!E$7,0)*$FH$6++VLOOKUP($FA544,SIZE,LOOKUPS!E$11,0)*$FI$6)</f>
        <v>-5.3867000000000003</v>
      </c>
      <c r="FE544" s="1">
        <f>IF(ISERROR(VLOOKUP($FA544,MOM,LOOKUPS!F$12,0)*$FB$6+VLOOKUP($FA544,STREV,LOOKUPS!F$10,0)*$FC$6+VLOOKUP($FA544,LTREV,LOOKUPS!F$9,0)*$FD$6+VLOOKUP($FA544,CFP,LOOKUPS!F$6,0)*$FE$6+VLOOKUP($FA544,EP,LOOKUPS!F$8,0)*$FF$6+VLOOKUP($FA544,BM,LOOKUPS!F$5,0)*$FG$6+VLOOKUP($FA544,DIV,LOOKUPS!F$7,0)*$FH$6++VLOOKUP($FA544,SIZE,LOOKUPS!F$11,0)*$FI$6),"",VLOOKUP($FA544,MOM,LOOKUPS!F$12,0)*$FB$6+VLOOKUP($FA544,STREV,LOOKUPS!F$10,0)*$FC$6+VLOOKUP($FA544,LTREV,LOOKUPS!F$9,0)*$FD$6+VLOOKUP($FA544,CFP,LOOKUPS!F$6,0)*$FE$6+VLOOKUP($FA544,EP,LOOKUPS!F$8,0)*$FF$6+VLOOKUP($FA544,BM,LOOKUPS!F$5,0)*$FG$6+VLOOKUP($FA544,DIV,LOOKUPS!F$7,0)*$FH$6++VLOOKUP($FA544,SIZE,LOOKUPS!F$11,0)*$FI$6)</f>
        <v>-4.2128000000000005</v>
      </c>
      <c r="FF544" s="1">
        <f>IF(ISERROR(VLOOKUP($FA544,MOM,LOOKUPS!G$12,0)*$FB$6+VLOOKUP($FA544,STREV,LOOKUPS!G$10,0)*$FC$6+VLOOKUP($FA544,LTREV,LOOKUPS!G$9,0)*$FD$6+VLOOKUP($FA544,CFP,LOOKUPS!G$6,0)*$FE$6+VLOOKUP($FA544,EP,LOOKUPS!G$8,0)*$FF$6+VLOOKUP($FA544,BM,LOOKUPS!G$5,0)*$FG$6+VLOOKUP($FA544,DIV,LOOKUPS!G$7,0)*$FH$6++VLOOKUP($FA544,SIZE,LOOKUPS!G$11,0)*$FI$6),"",VLOOKUP($FA544,MOM,LOOKUPS!G$12,0)*$FB$6+VLOOKUP($FA544,STREV,LOOKUPS!G$10,0)*$FC$6+VLOOKUP($FA544,LTREV,LOOKUPS!G$9,0)*$FD$6+VLOOKUP($FA544,CFP,LOOKUPS!G$6,0)*$FE$6+VLOOKUP($FA544,EP,LOOKUPS!G$8,0)*$FF$6+VLOOKUP($FA544,BM,LOOKUPS!G$5,0)*$FG$6+VLOOKUP($FA544,DIV,LOOKUPS!G$7,0)*$FH$6++VLOOKUP($FA544,SIZE,LOOKUPS!G$11,0)*$FI$6)</f>
        <v>-5.2065000000000001</v>
      </c>
      <c r="FG544" s="1">
        <f>IF(ISERROR(VLOOKUP($FA544,MOM,LOOKUPS!H$12,0)*$FB$6+VLOOKUP($FA544,STREV,LOOKUPS!H$10,0)*$FC$6+VLOOKUP($FA544,LTREV,LOOKUPS!H$9,0)*$FD$6+VLOOKUP($FA544,CFP,LOOKUPS!H$6,0)*$FE$6+VLOOKUP($FA544,EP,LOOKUPS!H$8,0)*$FF$6+VLOOKUP($FA544,BM,LOOKUPS!H$5,0)*$FG$6+VLOOKUP($FA544,DIV,LOOKUPS!H$7,0)*$FH$6++VLOOKUP($FA544,SIZE,LOOKUPS!H$11,0)*$FI$6),"",VLOOKUP($FA544,MOM,LOOKUPS!H$12,0)*$FB$6+VLOOKUP($FA544,STREV,LOOKUPS!H$10,0)*$FC$6+VLOOKUP($FA544,LTREV,LOOKUPS!H$9,0)*$FD$6+VLOOKUP($FA544,CFP,LOOKUPS!H$6,0)*$FE$6+VLOOKUP($FA544,EP,LOOKUPS!H$8,0)*$FF$6+VLOOKUP($FA544,BM,LOOKUPS!H$5,0)*$FG$6+VLOOKUP($FA544,DIV,LOOKUPS!H$7,0)*$FH$6++VLOOKUP($FA544,SIZE,LOOKUPS!H$11,0)*$FI$6)</f>
        <v>-4.7805</v>
      </c>
      <c r="FH544" s="1">
        <f>IF(ISERROR(VLOOKUP($FA544,MOM,LOOKUPS!I$12,0)*$FB$6+VLOOKUP($FA544,STREV,LOOKUPS!I$10,0)*$FC$6+VLOOKUP($FA544,LTREV,LOOKUPS!I$9,0)*$FD$6+VLOOKUP($FA544,CFP,LOOKUPS!I$6,0)*$FE$6+VLOOKUP($FA544,EP,LOOKUPS!I$8,0)*$FF$6+VLOOKUP($FA544,BM,LOOKUPS!I$5,0)*$FG$6+VLOOKUP($FA544,DIV,LOOKUPS!I$7,0)*$FH$6++VLOOKUP($FA544,SIZE,LOOKUPS!I$11,0)*$FI$6),"",VLOOKUP($FA544,MOM,LOOKUPS!I$12,0)*$FB$6+VLOOKUP($FA544,STREV,LOOKUPS!I$10,0)*$FC$6+VLOOKUP($FA544,LTREV,LOOKUPS!I$9,0)*$FD$6+VLOOKUP($FA544,CFP,LOOKUPS!I$6,0)*$FE$6+VLOOKUP($FA544,EP,LOOKUPS!I$8,0)*$FF$6+VLOOKUP($FA544,BM,LOOKUPS!I$5,0)*$FG$6+VLOOKUP($FA544,DIV,LOOKUPS!I$7,0)*$FH$6++VLOOKUP($FA544,SIZE,LOOKUPS!I$11,0)*$FI$6)</f>
        <v>-5.5737000000000005</v>
      </c>
      <c r="FI544" s="1">
        <f>IF(ISERROR(VLOOKUP($FA544,MOM,LOOKUPS!J$12,0)*$FB$6+VLOOKUP($FA544,STREV,LOOKUPS!J$10,0)*$FC$6+VLOOKUP($FA544,LTREV,LOOKUPS!J$9,0)*$FD$6+VLOOKUP($FA544,CFP,LOOKUPS!J$6,0)*$FE$6+VLOOKUP($FA544,EP,LOOKUPS!J$8,0)*$FF$6+VLOOKUP($FA544,BM,LOOKUPS!J$5,0)*$FG$6+VLOOKUP($FA544,DIV,LOOKUPS!J$7,0)*$FH$6++VLOOKUP($FA544,SIZE,LOOKUPS!J$11,0)*$FI$6),"",VLOOKUP($FA544,MOM,LOOKUPS!J$12,0)*$FB$6+VLOOKUP($FA544,STREV,LOOKUPS!J$10,0)*$FC$6+VLOOKUP($FA544,LTREV,LOOKUPS!J$9,0)*$FD$6+VLOOKUP($FA544,CFP,LOOKUPS!J$6,0)*$FE$6+VLOOKUP($FA544,EP,LOOKUPS!J$8,0)*$FF$6+VLOOKUP($FA544,BM,LOOKUPS!J$5,0)*$FG$6+VLOOKUP($FA544,DIV,LOOKUPS!J$7,0)*$FH$6++VLOOKUP($FA544,SIZE,LOOKUPS!J$11,0)*$FI$6)</f>
        <v>-5.6955000000000009</v>
      </c>
      <c r="FJ544" s="1">
        <f>IF(ISERROR(VLOOKUP($FA544,MOM,LOOKUPS!K$12,0)*$FB$6+VLOOKUP($FA544,STREV,LOOKUPS!K$10,0)*$FC$6+VLOOKUP($FA544,LTREV,LOOKUPS!K$9,0)*$FD$6+VLOOKUP($FA544,CFP,LOOKUPS!K$6,0)*$FE$6+VLOOKUP($FA544,EP,LOOKUPS!K$8,0)*$FF$6+VLOOKUP($FA544,BM,LOOKUPS!K$5,0)*$FG$6+VLOOKUP($FA544,DIV,LOOKUPS!K$7,0)*$FH$6++VLOOKUP($FA544,SIZE,LOOKUPS!K$11,0)*$FI$6),"",VLOOKUP($FA544,MOM,LOOKUPS!K$12,0)*$FB$6+VLOOKUP($FA544,STREV,LOOKUPS!K$10,0)*$FC$6+VLOOKUP($FA544,LTREV,LOOKUPS!K$9,0)*$FD$6+VLOOKUP($FA544,CFP,LOOKUPS!K$6,0)*$FE$6+VLOOKUP($FA544,EP,LOOKUPS!K$8,0)*$FF$6+VLOOKUP($FA544,BM,LOOKUPS!K$5,0)*$FG$6+VLOOKUP($FA544,DIV,LOOKUPS!K$7,0)*$FH$6++VLOOKUP($FA544,SIZE,LOOKUPS!K$11,0)*$FI$6)</f>
        <v>-5.7231000000000005</v>
      </c>
      <c r="FK544" s="1">
        <f>IF(ISERROR(VLOOKUP($FA544,MOM,LOOKUPS!L$12,0)*$FB$6+VLOOKUP($FA544,STREV,LOOKUPS!L$10,0)*$FC$6+VLOOKUP($FA544,LTREV,LOOKUPS!L$9,0)*$FD$6+VLOOKUP($FA544,CFP,LOOKUPS!L$6,0)*$FE$6+VLOOKUP($FA544,EP,LOOKUPS!L$8,0)*$FF$6+VLOOKUP($FA544,BM,LOOKUPS!L$5,0)*$FG$6+VLOOKUP($FA544,DIV,LOOKUPS!L$7,0)*$FH$6++VLOOKUP($FA544,SIZE,LOOKUPS!L$11,0)*$FI$6),"",VLOOKUP($FA544,MOM,LOOKUPS!L$12,0)*$FB$6+VLOOKUP($FA544,STREV,LOOKUPS!L$10,0)*$FC$6+VLOOKUP($FA544,LTREV,LOOKUPS!L$9,0)*$FD$6+VLOOKUP($FA544,CFP,LOOKUPS!L$6,0)*$FE$6+VLOOKUP($FA544,EP,LOOKUPS!L$8,0)*$FF$6+VLOOKUP($FA544,BM,LOOKUPS!L$5,0)*$FG$6+VLOOKUP($FA544,DIV,LOOKUPS!L$7,0)*$FH$6++VLOOKUP($FA544,SIZE,LOOKUPS!L$11,0)*$FI$6)</f>
        <v>-6.5006000000000004</v>
      </c>
    </row>
    <row r="545" spans="1:167" x14ac:dyDescent="0.3">
      <c r="A545" s="1">
        <v>197108</v>
      </c>
      <c r="B545" s="1">
        <v>1.34</v>
      </c>
      <c r="C545" s="1">
        <v>2.0699999999999998</v>
      </c>
      <c r="D545" s="1">
        <v>1.56</v>
      </c>
      <c r="E545" s="1">
        <v>3.54</v>
      </c>
      <c r="F545" s="1">
        <v>4.38</v>
      </c>
      <c r="G545" s="1">
        <v>5.71</v>
      </c>
      <c r="H545" s="1">
        <v>5.71</v>
      </c>
      <c r="I545" s="1">
        <v>5.65</v>
      </c>
      <c r="J545" s="1">
        <v>5.52</v>
      </c>
      <c r="K545" s="1">
        <v>7.59</v>
      </c>
      <c r="M545" s="1">
        <v>197009</v>
      </c>
      <c r="N545" s="1">
        <v>20.03</v>
      </c>
      <c r="O545" s="1">
        <v>13.39</v>
      </c>
      <c r="P545" s="1">
        <v>13.53</v>
      </c>
      <c r="Q545" s="1">
        <v>10.31</v>
      </c>
      <c r="R545" s="1">
        <v>11.57</v>
      </c>
      <c r="S545" s="1">
        <v>11.34</v>
      </c>
      <c r="T545" s="1">
        <v>10.62</v>
      </c>
      <c r="U545" s="1">
        <v>11.27</v>
      </c>
      <c r="V545" s="1">
        <v>11.78</v>
      </c>
      <c r="W545" s="1">
        <v>10.56</v>
      </c>
      <c r="Y545" s="1">
        <v>197508</v>
      </c>
      <c r="Z545" s="1">
        <v>-7.29</v>
      </c>
      <c r="AA545" s="1">
        <v>-7.42</v>
      </c>
      <c r="AB545" s="1">
        <v>-5</v>
      </c>
      <c r="AC545" s="1">
        <v>-4.99</v>
      </c>
      <c r="AD545" s="1">
        <v>-4.4400000000000004</v>
      </c>
      <c r="AE545" s="1">
        <v>-3.33</v>
      </c>
      <c r="AF545" s="1">
        <v>-3.18</v>
      </c>
      <c r="AG545" s="1">
        <v>-3.4</v>
      </c>
      <c r="AH545" s="1">
        <v>-3.07</v>
      </c>
      <c r="AI545" s="1">
        <v>-3.26</v>
      </c>
      <c r="AK545">
        <v>199602</v>
      </c>
      <c r="AL545">
        <v>6.32</v>
      </c>
      <c r="AM545">
        <v>3.79</v>
      </c>
      <c r="AN545">
        <v>2.2999999999999998</v>
      </c>
      <c r="AO545">
        <v>2.65</v>
      </c>
      <c r="AP545">
        <v>3.88</v>
      </c>
      <c r="AQ545">
        <v>3.52</v>
      </c>
      <c r="AR545">
        <v>1.94</v>
      </c>
      <c r="AS545">
        <v>1.87</v>
      </c>
      <c r="AT545">
        <v>2.89</v>
      </c>
      <c r="AU545">
        <v>4.28</v>
      </c>
      <c r="AV545">
        <v>3.26</v>
      </c>
      <c r="AW545">
        <v>3.46</v>
      </c>
      <c r="AX545">
        <v>3.57</v>
      </c>
      <c r="AY545">
        <v>1.6</v>
      </c>
      <c r="AZ545">
        <v>2.2599999999999998</v>
      </c>
      <c r="BA545">
        <v>1.6</v>
      </c>
      <c r="BB545">
        <v>2.11</v>
      </c>
      <c r="BC545">
        <v>2.8</v>
      </c>
      <c r="BD545">
        <v>2.95</v>
      </c>
      <c r="BF545" s="1">
        <v>199602</v>
      </c>
      <c r="BG545" s="1">
        <v>6.07</v>
      </c>
      <c r="BH545" s="1">
        <v>3.66</v>
      </c>
      <c r="BI545" s="1">
        <v>2.84</v>
      </c>
      <c r="BJ545" s="1">
        <v>2.27</v>
      </c>
      <c r="BK545" s="1">
        <v>3.92</v>
      </c>
      <c r="BL545" s="1">
        <v>3.1</v>
      </c>
      <c r="BM545" s="1">
        <v>2.79</v>
      </c>
      <c r="BN545" s="1">
        <v>2.33</v>
      </c>
      <c r="BO545" s="1">
        <v>2.2999999999999998</v>
      </c>
      <c r="BP545" s="1">
        <v>4.12</v>
      </c>
      <c r="BQ545" s="1">
        <v>3.62</v>
      </c>
      <c r="BR545" s="1">
        <v>2.84</v>
      </c>
      <c r="BS545" s="1">
        <v>3.42</v>
      </c>
      <c r="BT545" s="1">
        <v>3.42</v>
      </c>
      <c r="BU545" s="1">
        <v>2.16</v>
      </c>
      <c r="BV545" s="1">
        <v>2.46</v>
      </c>
      <c r="BW545" s="1">
        <v>2.2000000000000002</v>
      </c>
      <c r="BX545" s="1">
        <v>2.04</v>
      </c>
      <c r="BY545" s="1">
        <v>2.5099999999999998</v>
      </c>
      <c r="CA545" s="1">
        <v>197102</v>
      </c>
      <c r="CB545" s="1">
        <v>0.89</v>
      </c>
      <c r="CC545" s="1">
        <v>5.34</v>
      </c>
      <c r="CD545" s="1">
        <v>3.88</v>
      </c>
      <c r="CE545" s="1">
        <v>4.0999999999999996</v>
      </c>
      <c r="CF545" s="1">
        <v>5.82</v>
      </c>
      <c r="CG545" s="1">
        <v>4.34</v>
      </c>
      <c r="CH545" s="1">
        <v>4.2</v>
      </c>
      <c r="CI545" s="1">
        <v>3.02</v>
      </c>
      <c r="CJ545" s="1">
        <v>4.4800000000000004</v>
      </c>
      <c r="CK545" s="1">
        <v>5.58</v>
      </c>
      <c r="CL545" s="1">
        <v>6.06</v>
      </c>
      <c r="CM545" s="1">
        <v>4.29</v>
      </c>
      <c r="CN545" s="1">
        <v>4.4000000000000004</v>
      </c>
      <c r="CO545" s="1">
        <v>4.7699999999999996</v>
      </c>
      <c r="CP545" s="1">
        <v>3.64</v>
      </c>
      <c r="CQ545" s="1">
        <v>2.67</v>
      </c>
      <c r="CR545" s="1">
        <v>3.35</v>
      </c>
      <c r="CS545" s="1">
        <v>4.43</v>
      </c>
      <c r="CT545" s="1">
        <v>4.5199999999999996</v>
      </c>
      <c r="CV545" s="1">
        <v>197202</v>
      </c>
      <c r="CW545" s="1">
        <v>5.26</v>
      </c>
      <c r="CX545" s="1">
        <v>5.51</v>
      </c>
      <c r="CY545" s="1">
        <v>3.72</v>
      </c>
      <c r="CZ545" s="1">
        <v>0.96</v>
      </c>
      <c r="DA545" s="1">
        <v>5.84</v>
      </c>
      <c r="DB545" s="1">
        <v>5.14</v>
      </c>
      <c r="DC545" s="1">
        <v>3.65</v>
      </c>
      <c r="DD545" s="1">
        <v>1.84</v>
      </c>
      <c r="DE545" s="1">
        <v>0.5</v>
      </c>
      <c r="DF545" s="1">
        <v>6.57</v>
      </c>
      <c r="DG545" s="1">
        <v>5.12</v>
      </c>
      <c r="DH545" s="1">
        <v>4.7300000000000004</v>
      </c>
      <c r="DI545" s="1">
        <v>5.52</v>
      </c>
      <c r="DJ545" s="1">
        <v>2.96</v>
      </c>
      <c r="DK545" s="1">
        <v>4.33</v>
      </c>
      <c r="DL545" s="1">
        <v>1.74</v>
      </c>
      <c r="DM545" s="1">
        <v>1.94</v>
      </c>
      <c r="DN545" s="1">
        <v>1.05</v>
      </c>
      <c r="DO545" s="1">
        <v>-0.11</v>
      </c>
      <c r="DQ545" s="1">
        <v>197102</v>
      </c>
      <c r="DR545" s="1">
        <v>-99.99</v>
      </c>
      <c r="DS545" s="1">
        <v>6.73</v>
      </c>
      <c r="DT545" s="1">
        <v>2.84</v>
      </c>
      <c r="DU545" s="1">
        <v>1.64</v>
      </c>
      <c r="DV545" s="1">
        <v>7.51</v>
      </c>
      <c r="DW545" s="1">
        <v>2.97</v>
      </c>
      <c r="DX545" s="1">
        <v>2.72</v>
      </c>
      <c r="DY545" s="1">
        <v>2.16</v>
      </c>
      <c r="DZ545" s="1">
        <v>1.19</v>
      </c>
      <c r="EA545" s="1">
        <v>8.2200000000000006</v>
      </c>
      <c r="EB545" s="1">
        <v>5.01</v>
      </c>
      <c r="EC545" s="1">
        <v>2.14</v>
      </c>
      <c r="ED545" s="1">
        <v>3.94</v>
      </c>
      <c r="EE545" s="1">
        <v>2.75</v>
      </c>
      <c r="EF545" s="1">
        <v>2.69</v>
      </c>
      <c r="EG545" s="1">
        <v>1.8</v>
      </c>
      <c r="EH545" s="1">
        <v>2.5299999999999998</v>
      </c>
      <c r="EI545" s="1">
        <v>1</v>
      </c>
      <c r="EJ545" s="1">
        <v>1.39</v>
      </c>
      <c r="EL545">
        <v>197102</v>
      </c>
      <c r="EM545">
        <v>1.41</v>
      </c>
      <c r="EN545">
        <v>1.86</v>
      </c>
      <c r="EO545">
        <v>-1.22</v>
      </c>
      <c r="EP545">
        <v>0.33</v>
      </c>
      <c r="ER545" s="1">
        <v>197108</v>
      </c>
      <c r="ES545" s="1">
        <v>3.51</v>
      </c>
      <c r="EU545" s="1">
        <v>197009</v>
      </c>
      <c r="EV545" s="1">
        <v>0.55000000000000004</v>
      </c>
      <c r="EX545" s="1">
        <v>197508</v>
      </c>
      <c r="EY545" s="1">
        <v>-2.33</v>
      </c>
      <c r="FA545" s="1">
        <v>197108</v>
      </c>
      <c r="FB545" s="1">
        <f>IF(ISERROR(VLOOKUP($FA545,MOM,LOOKUPS!C$12,0)*$FB$6+VLOOKUP($FA545,STREV,LOOKUPS!C$10,0)*$FC$6+VLOOKUP($FA545,LTREV,LOOKUPS!C$9,0)*$FD$6+VLOOKUP($FA545,CFP,LOOKUPS!C$6,0)*$FE$6+VLOOKUP($FA545,EP,LOOKUPS!C$8,0)*$FF$6+VLOOKUP($FA545,BM,LOOKUPS!C$5,0)*$FG$6+VLOOKUP($FA545,DIV,LOOKUPS!C$7,0)*$FH$6++VLOOKUP($FA545,SIZE,LOOKUPS!C$11,0)*$FI$6),"",VLOOKUP($FA545,MOM,LOOKUPS!C$12,0)*$FB$6+VLOOKUP($FA545,STREV,LOOKUPS!C$10,0)*$FC$6+VLOOKUP($FA545,LTREV,LOOKUPS!C$9,0)*$FD$6+VLOOKUP($FA545,CFP,LOOKUPS!C$6,0)*$FE$6+VLOOKUP($FA545,EP,LOOKUPS!C$8,0)*$FF$6+VLOOKUP($FA545,BM,LOOKUPS!C$5,0)*$FG$6+VLOOKUP($FA545,DIV,LOOKUPS!C$7,0)*$FH$6++VLOOKUP($FA545,SIZE,LOOKUPS!C$11,0)*$FI$6)</f>
        <v>3.1302000000000003</v>
      </c>
      <c r="FC545" s="1">
        <f>IF(ISERROR(VLOOKUP($FA545,MOM,LOOKUPS!D$12,0)*$FB$6+VLOOKUP($FA545,STREV,LOOKUPS!D$10,0)*$FC$6+VLOOKUP($FA545,LTREV,LOOKUPS!D$9,0)*$FD$6+VLOOKUP($FA545,CFP,LOOKUPS!D$6,0)*$FE$6+VLOOKUP($FA545,EP,LOOKUPS!D$8,0)*$FF$6+VLOOKUP($FA545,BM,LOOKUPS!D$5,0)*$FG$6+VLOOKUP($FA545,DIV,LOOKUPS!D$7,0)*$FH$6++VLOOKUP($FA545,SIZE,LOOKUPS!D$11,0)*$FI$6),"",VLOOKUP($FA545,MOM,LOOKUPS!D$12,0)*$FB$6+VLOOKUP($FA545,STREV,LOOKUPS!D$10,0)*$FC$6+VLOOKUP($FA545,LTREV,LOOKUPS!D$9,0)*$FD$6+VLOOKUP($FA545,CFP,LOOKUPS!D$6,0)*$FE$6+VLOOKUP($FA545,EP,LOOKUPS!D$8,0)*$FF$6+VLOOKUP($FA545,BM,LOOKUPS!D$5,0)*$FG$6+VLOOKUP($FA545,DIV,LOOKUPS!D$7,0)*$FH$6++VLOOKUP($FA545,SIZE,LOOKUPS!D$11,0)*$FI$6)</f>
        <v>3.1677</v>
      </c>
      <c r="FD545" s="1">
        <f>IF(ISERROR(VLOOKUP($FA545,MOM,LOOKUPS!E$12,0)*$FB$6+VLOOKUP($FA545,STREV,LOOKUPS!E$10,0)*$FC$6+VLOOKUP($FA545,LTREV,LOOKUPS!E$9,0)*$FD$6+VLOOKUP($FA545,CFP,LOOKUPS!E$6,0)*$FE$6+VLOOKUP($FA545,EP,LOOKUPS!E$8,0)*$FF$6+VLOOKUP($FA545,BM,LOOKUPS!E$5,0)*$FG$6+VLOOKUP($FA545,DIV,LOOKUPS!E$7,0)*$FH$6++VLOOKUP($FA545,SIZE,LOOKUPS!E$11,0)*$FI$6),"",VLOOKUP($FA545,MOM,LOOKUPS!E$12,0)*$FB$6+VLOOKUP($FA545,STREV,LOOKUPS!E$10,0)*$FC$6+VLOOKUP($FA545,LTREV,LOOKUPS!E$9,0)*$FD$6+VLOOKUP($FA545,CFP,LOOKUPS!E$6,0)*$FE$6+VLOOKUP($FA545,EP,LOOKUPS!E$8,0)*$FF$6+VLOOKUP($FA545,BM,LOOKUPS!E$5,0)*$FG$6+VLOOKUP($FA545,DIV,LOOKUPS!E$7,0)*$FH$6++VLOOKUP($FA545,SIZE,LOOKUPS!E$11,0)*$FI$6)</f>
        <v>3.4510000000000005</v>
      </c>
      <c r="FE545" s="1">
        <f>IF(ISERROR(VLOOKUP($FA545,MOM,LOOKUPS!F$12,0)*$FB$6+VLOOKUP($FA545,STREV,LOOKUPS!F$10,0)*$FC$6+VLOOKUP($FA545,LTREV,LOOKUPS!F$9,0)*$FD$6+VLOOKUP($FA545,CFP,LOOKUPS!F$6,0)*$FE$6+VLOOKUP($FA545,EP,LOOKUPS!F$8,0)*$FF$6+VLOOKUP($FA545,BM,LOOKUPS!F$5,0)*$FG$6+VLOOKUP($FA545,DIV,LOOKUPS!F$7,0)*$FH$6++VLOOKUP($FA545,SIZE,LOOKUPS!F$11,0)*$FI$6),"",VLOOKUP($FA545,MOM,LOOKUPS!F$12,0)*$FB$6+VLOOKUP($FA545,STREV,LOOKUPS!F$10,0)*$FC$6+VLOOKUP($FA545,LTREV,LOOKUPS!F$9,0)*$FD$6+VLOOKUP($FA545,CFP,LOOKUPS!F$6,0)*$FE$6+VLOOKUP($FA545,EP,LOOKUPS!F$8,0)*$FF$6+VLOOKUP($FA545,BM,LOOKUPS!F$5,0)*$FG$6+VLOOKUP($FA545,DIV,LOOKUPS!F$7,0)*$FH$6++VLOOKUP($FA545,SIZE,LOOKUPS!F$11,0)*$FI$6)</f>
        <v>3.7484000000000002</v>
      </c>
      <c r="FF545" s="1">
        <f>IF(ISERROR(VLOOKUP($FA545,MOM,LOOKUPS!G$12,0)*$FB$6+VLOOKUP($FA545,STREV,LOOKUPS!G$10,0)*$FC$6+VLOOKUP($FA545,LTREV,LOOKUPS!G$9,0)*$FD$6+VLOOKUP($FA545,CFP,LOOKUPS!G$6,0)*$FE$6+VLOOKUP($FA545,EP,LOOKUPS!G$8,0)*$FF$6+VLOOKUP($FA545,BM,LOOKUPS!G$5,0)*$FG$6+VLOOKUP($FA545,DIV,LOOKUPS!G$7,0)*$FH$6++VLOOKUP($FA545,SIZE,LOOKUPS!G$11,0)*$FI$6),"",VLOOKUP($FA545,MOM,LOOKUPS!G$12,0)*$FB$6+VLOOKUP($FA545,STREV,LOOKUPS!G$10,0)*$FC$6+VLOOKUP($FA545,LTREV,LOOKUPS!G$9,0)*$FD$6+VLOOKUP($FA545,CFP,LOOKUPS!G$6,0)*$FE$6+VLOOKUP($FA545,EP,LOOKUPS!G$8,0)*$FF$6+VLOOKUP($FA545,BM,LOOKUPS!G$5,0)*$FG$6+VLOOKUP($FA545,DIV,LOOKUPS!G$7,0)*$FH$6++VLOOKUP($FA545,SIZE,LOOKUPS!G$11,0)*$FI$6)</f>
        <v>3.0719000000000003</v>
      </c>
      <c r="FG545" s="1">
        <f>IF(ISERROR(VLOOKUP($FA545,MOM,LOOKUPS!H$12,0)*$FB$6+VLOOKUP($FA545,STREV,LOOKUPS!H$10,0)*$FC$6+VLOOKUP($FA545,LTREV,LOOKUPS!H$9,0)*$FD$6+VLOOKUP($FA545,CFP,LOOKUPS!H$6,0)*$FE$6+VLOOKUP($FA545,EP,LOOKUPS!H$8,0)*$FF$6+VLOOKUP($FA545,BM,LOOKUPS!H$5,0)*$FG$6+VLOOKUP($FA545,DIV,LOOKUPS!H$7,0)*$FH$6++VLOOKUP($FA545,SIZE,LOOKUPS!H$11,0)*$FI$6),"",VLOOKUP($FA545,MOM,LOOKUPS!H$12,0)*$FB$6+VLOOKUP($FA545,STREV,LOOKUPS!H$10,0)*$FC$6+VLOOKUP($FA545,LTREV,LOOKUPS!H$9,0)*$FD$6+VLOOKUP($FA545,CFP,LOOKUPS!H$6,0)*$FE$6+VLOOKUP($FA545,EP,LOOKUPS!H$8,0)*$FF$6+VLOOKUP($FA545,BM,LOOKUPS!H$5,0)*$FG$6+VLOOKUP($FA545,DIV,LOOKUPS!H$7,0)*$FH$6++VLOOKUP($FA545,SIZE,LOOKUPS!H$11,0)*$FI$6)</f>
        <v>3.9284999999999997</v>
      </c>
      <c r="FH545" s="1">
        <f>IF(ISERROR(VLOOKUP($FA545,MOM,LOOKUPS!I$12,0)*$FB$6+VLOOKUP($FA545,STREV,LOOKUPS!I$10,0)*$FC$6+VLOOKUP($FA545,LTREV,LOOKUPS!I$9,0)*$FD$6+VLOOKUP($FA545,CFP,LOOKUPS!I$6,0)*$FE$6+VLOOKUP($FA545,EP,LOOKUPS!I$8,0)*$FF$6+VLOOKUP($FA545,BM,LOOKUPS!I$5,0)*$FG$6+VLOOKUP($FA545,DIV,LOOKUPS!I$7,0)*$FH$6++VLOOKUP($FA545,SIZE,LOOKUPS!I$11,0)*$FI$6),"",VLOOKUP($FA545,MOM,LOOKUPS!I$12,0)*$FB$6+VLOOKUP($FA545,STREV,LOOKUPS!I$10,0)*$FC$6+VLOOKUP($FA545,LTREV,LOOKUPS!I$9,0)*$FD$6+VLOOKUP($FA545,CFP,LOOKUPS!I$6,0)*$FE$6+VLOOKUP($FA545,EP,LOOKUPS!I$8,0)*$FF$6+VLOOKUP($FA545,BM,LOOKUPS!I$5,0)*$FG$6+VLOOKUP($FA545,DIV,LOOKUPS!I$7,0)*$FH$6++VLOOKUP($FA545,SIZE,LOOKUPS!I$11,0)*$FI$6)</f>
        <v>4.1416000000000004</v>
      </c>
      <c r="FI545" s="1">
        <f>IF(ISERROR(VLOOKUP($FA545,MOM,LOOKUPS!J$12,0)*$FB$6+VLOOKUP($FA545,STREV,LOOKUPS!J$10,0)*$FC$6+VLOOKUP($FA545,LTREV,LOOKUPS!J$9,0)*$FD$6+VLOOKUP($FA545,CFP,LOOKUPS!J$6,0)*$FE$6+VLOOKUP($FA545,EP,LOOKUPS!J$8,0)*$FF$6+VLOOKUP($FA545,BM,LOOKUPS!J$5,0)*$FG$6+VLOOKUP($FA545,DIV,LOOKUPS!J$7,0)*$FH$6++VLOOKUP($FA545,SIZE,LOOKUPS!J$11,0)*$FI$6),"",VLOOKUP($FA545,MOM,LOOKUPS!J$12,0)*$FB$6+VLOOKUP($FA545,STREV,LOOKUPS!J$10,0)*$FC$6+VLOOKUP($FA545,LTREV,LOOKUPS!J$9,0)*$FD$6+VLOOKUP($FA545,CFP,LOOKUPS!J$6,0)*$FE$6+VLOOKUP($FA545,EP,LOOKUPS!J$8,0)*$FF$6+VLOOKUP($FA545,BM,LOOKUPS!J$5,0)*$FG$6+VLOOKUP($FA545,DIV,LOOKUPS!J$7,0)*$FH$6++VLOOKUP($FA545,SIZE,LOOKUPS!J$11,0)*$FI$6)</f>
        <v>5.8093000000000004</v>
      </c>
      <c r="FJ545" s="1">
        <f>IF(ISERROR(VLOOKUP($FA545,MOM,LOOKUPS!K$12,0)*$FB$6+VLOOKUP($FA545,STREV,LOOKUPS!K$10,0)*$FC$6+VLOOKUP($FA545,LTREV,LOOKUPS!K$9,0)*$FD$6+VLOOKUP($FA545,CFP,LOOKUPS!K$6,0)*$FE$6+VLOOKUP($FA545,EP,LOOKUPS!K$8,0)*$FF$6+VLOOKUP($FA545,BM,LOOKUPS!K$5,0)*$FG$6+VLOOKUP($FA545,DIV,LOOKUPS!K$7,0)*$FH$6++VLOOKUP($FA545,SIZE,LOOKUPS!K$11,0)*$FI$6),"",VLOOKUP($FA545,MOM,LOOKUPS!K$12,0)*$FB$6+VLOOKUP($FA545,STREV,LOOKUPS!K$10,0)*$FC$6+VLOOKUP($FA545,LTREV,LOOKUPS!K$9,0)*$FD$6+VLOOKUP($FA545,CFP,LOOKUPS!K$6,0)*$FE$6+VLOOKUP($FA545,EP,LOOKUPS!K$8,0)*$FF$6+VLOOKUP($FA545,BM,LOOKUPS!K$5,0)*$FG$6+VLOOKUP($FA545,DIV,LOOKUPS!K$7,0)*$FH$6++VLOOKUP($FA545,SIZE,LOOKUPS!K$11,0)*$FI$6)</f>
        <v>5.3121</v>
      </c>
      <c r="FK545" s="1">
        <f>IF(ISERROR(VLOOKUP($FA545,MOM,LOOKUPS!L$12,0)*$FB$6+VLOOKUP($FA545,STREV,LOOKUPS!L$10,0)*$FC$6+VLOOKUP($FA545,LTREV,LOOKUPS!L$9,0)*$FD$6+VLOOKUP($FA545,CFP,LOOKUPS!L$6,0)*$FE$6+VLOOKUP($FA545,EP,LOOKUPS!L$8,0)*$FF$6+VLOOKUP($FA545,BM,LOOKUPS!L$5,0)*$FG$6+VLOOKUP($FA545,DIV,LOOKUPS!L$7,0)*$FH$6++VLOOKUP($FA545,SIZE,LOOKUPS!L$11,0)*$FI$6),"",VLOOKUP($FA545,MOM,LOOKUPS!L$12,0)*$FB$6+VLOOKUP($FA545,STREV,LOOKUPS!L$10,0)*$FC$6+VLOOKUP($FA545,LTREV,LOOKUPS!L$9,0)*$FD$6+VLOOKUP($FA545,CFP,LOOKUPS!L$6,0)*$FE$6+VLOOKUP($FA545,EP,LOOKUPS!L$8,0)*$FF$6+VLOOKUP($FA545,BM,LOOKUPS!L$5,0)*$FG$6+VLOOKUP($FA545,DIV,LOOKUPS!L$7,0)*$FH$6++VLOOKUP($FA545,SIZE,LOOKUPS!L$11,0)*$FI$6)</f>
        <v>6.9451999999999998</v>
      </c>
    </row>
    <row r="546" spans="1:167" x14ac:dyDescent="0.3">
      <c r="A546" s="1">
        <v>197109</v>
      </c>
      <c r="B546" s="1">
        <v>-3.74</v>
      </c>
      <c r="C546" s="1">
        <v>-1.29</v>
      </c>
      <c r="D546" s="1">
        <v>-2.2599999999999998</v>
      </c>
      <c r="E546" s="1">
        <v>-0.88</v>
      </c>
      <c r="F546" s="1">
        <v>-1.5</v>
      </c>
      <c r="G546" s="1">
        <v>0.32</v>
      </c>
      <c r="H546" s="1">
        <v>-0.26</v>
      </c>
      <c r="I546" s="1">
        <v>0.1</v>
      </c>
      <c r="J546" s="1">
        <v>0.48</v>
      </c>
      <c r="K546" s="1">
        <v>2.16</v>
      </c>
      <c r="M546" s="1">
        <v>197010</v>
      </c>
      <c r="N546" s="1">
        <v>-3.17</v>
      </c>
      <c r="O546" s="1">
        <v>-0.82</v>
      </c>
      <c r="P546" s="1">
        <v>-2.2000000000000002</v>
      </c>
      <c r="Q546" s="1">
        <v>-2.41</v>
      </c>
      <c r="R546" s="1">
        <v>-2.5099999999999998</v>
      </c>
      <c r="S546" s="1">
        <v>-4.21</v>
      </c>
      <c r="T546" s="1">
        <v>-5.5</v>
      </c>
      <c r="U546" s="1">
        <v>-5.57</v>
      </c>
      <c r="V546" s="1">
        <v>-9.02</v>
      </c>
      <c r="W546" s="1">
        <v>-13.38</v>
      </c>
      <c r="Y546" s="1">
        <v>197509</v>
      </c>
      <c r="Z546" s="1">
        <v>-7.17</v>
      </c>
      <c r="AA546" s="1">
        <v>-3.89</v>
      </c>
      <c r="AB546" s="1">
        <v>-3.73</v>
      </c>
      <c r="AC546" s="1">
        <v>-2.89</v>
      </c>
      <c r="AD546" s="1">
        <v>-2.7</v>
      </c>
      <c r="AE546" s="1">
        <v>-2.21</v>
      </c>
      <c r="AF546" s="1">
        <v>-2.13</v>
      </c>
      <c r="AG546" s="1">
        <v>-2.29</v>
      </c>
      <c r="AH546" s="1">
        <v>-2.87</v>
      </c>
      <c r="AI546" s="1">
        <v>-4.25</v>
      </c>
      <c r="AK546">
        <v>199603</v>
      </c>
      <c r="AL546">
        <v>3.54</v>
      </c>
      <c r="AM546">
        <v>2.64</v>
      </c>
      <c r="AN546">
        <v>2.4500000000000002</v>
      </c>
      <c r="AO546">
        <v>3.36</v>
      </c>
      <c r="AP546">
        <v>2.78</v>
      </c>
      <c r="AQ546">
        <v>2.2400000000000002</v>
      </c>
      <c r="AR546">
        <v>2.35</v>
      </c>
      <c r="AS546">
        <v>2.99</v>
      </c>
      <c r="AT546">
        <v>3.46</v>
      </c>
      <c r="AU546">
        <v>2.64</v>
      </c>
      <c r="AV546">
        <v>3</v>
      </c>
      <c r="AW546">
        <v>2.15</v>
      </c>
      <c r="AX546">
        <v>2.3199999999999998</v>
      </c>
      <c r="AY546">
        <v>2.33</v>
      </c>
      <c r="AZ546">
        <v>2.36</v>
      </c>
      <c r="BA546">
        <v>2.83</v>
      </c>
      <c r="BB546">
        <v>3.13</v>
      </c>
      <c r="BC546">
        <v>3.56</v>
      </c>
      <c r="BD546">
        <v>3.39</v>
      </c>
      <c r="BF546" s="1">
        <v>199603</v>
      </c>
      <c r="BG546" s="1">
        <v>3.63</v>
      </c>
      <c r="BH546" s="1">
        <v>3.01</v>
      </c>
      <c r="BI546" s="1">
        <v>2.58</v>
      </c>
      <c r="BJ546" s="1">
        <v>2.5099999999999998</v>
      </c>
      <c r="BK546" s="1">
        <v>3.06</v>
      </c>
      <c r="BL546" s="1">
        <v>2.73</v>
      </c>
      <c r="BM546" s="1">
        <v>2.62</v>
      </c>
      <c r="BN546" s="1">
        <v>2.2599999999999998</v>
      </c>
      <c r="BO546" s="1">
        <v>2.75</v>
      </c>
      <c r="BP546" s="1">
        <v>3.22</v>
      </c>
      <c r="BQ546" s="1">
        <v>2.81</v>
      </c>
      <c r="BR546" s="1">
        <v>2.85</v>
      </c>
      <c r="BS546" s="1">
        <v>2.58</v>
      </c>
      <c r="BT546" s="1">
        <v>3.41</v>
      </c>
      <c r="BU546" s="1">
        <v>1.83</v>
      </c>
      <c r="BV546" s="1">
        <v>2.5299999999999998</v>
      </c>
      <c r="BW546" s="1">
        <v>2</v>
      </c>
      <c r="BX546" s="1">
        <v>2.4900000000000002</v>
      </c>
      <c r="BY546" s="1">
        <v>2.94</v>
      </c>
      <c r="CA546" s="1">
        <v>197103</v>
      </c>
      <c r="CB546" s="1">
        <v>-0.26</v>
      </c>
      <c r="CC546" s="1">
        <v>7.16</v>
      </c>
      <c r="CD546" s="1">
        <v>5.15</v>
      </c>
      <c r="CE546" s="1">
        <v>4.8600000000000003</v>
      </c>
      <c r="CF546" s="1">
        <v>7.12</v>
      </c>
      <c r="CG546" s="1">
        <v>6.25</v>
      </c>
      <c r="CH546" s="1">
        <v>5.53</v>
      </c>
      <c r="CI546" s="1">
        <v>4.4800000000000004</v>
      </c>
      <c r="CJ546" s="1">
        <v>5</v>
      </c>
      <c r="CK546" s="1">
        <v>8.31</v>
      </c>
      <c r="CL546" s="1">
        <v>5.94</v>
      </c>
      <c r="CM546" s="1">
        <v>7.25</v>
      </c>
      <c r="CN546" s="1">
        <v>5.12</v>
      </c>
      <c r="CO546" s="1">
        <v>5.38</v>
      </c>
      <c r="CP546" s="1">
        <v>5.68</v>
      </c>
      <c r="CQ546" s="1">
        <v>4.4000000000000004</v>
      </c>
      <c r="CR546" s="1">
        <v>4.57</v>
      </c>
      <c r="CS546" s="1">
        <v>4.74</v>
      </c>
      <c r="CT546" s="1">
        <v>5.27</v>
      </c>
      <c r="CV546" s="1">
        <v>197203</v>
      </c>
      <c r="CW546" s="1">
        <v>-0.69</v>
      </c>
      <c r="CX546" s="1">
        <v>0.57999999999999996</v>
      </c>
      <c r="CY546" s="1">
        <v>0.13</v>
      </c>
      <c r="CZ546" s="1">
        <v>7.0000000000000007E-2</v>
      </c>
      <c r="DA546" s="1">
        <v>0.6</v>
      </c>
      <c r="DB546" s="1">
        <v>0.37</v>
      </c>
      <c r="DC546" s="1">
        <v>-0.37</v>
      </c>
      <c r="DD546" s="1">
        <v>0.67</v>
      </c>
      <c r="DE546" s="1">
        <v>-0.04</v>
      </c>
      <c r="DF546" s="1">
        <v>0.06</v>
      </c>
      <c r="DG546" s="1">
        <v>1.1299999999999999</v>
      </c>
      <c r="DH546" s="1">
        <v>0.52</v>
      </c>
      <c r="DI546" s="1">
        <v>0.24</v>
      </c>
      <c r="DJ546" s="1">
        <v>-0.33</v>
      </c>
      <c r="DK546" s="1">
        <v>-0.4</v>
      </c>
      <c r="DL546" s="1">
        <v>1.02</v>
      </c>
      <c r="DM546" s="1">
        <v>0.31</v>
      </c>
      <c r="DN546" s="1">
        <v>-0.04</v>
      </c>
      <c r="DO546" s="1">
        <v>-0.03</v>
      </c>
      <c r="DQ546" s="1">
        <v>197103</v>
      </c>
      <c r="DR546" s="1">
        <v>-99.99</v>
      </c>
      <c r="DS546" s="1">
        <v>5.89</v>
      </c>
      <c r="DT546" s="1">
        <v>5.7</v>
      </c>
      <c r="DU546" s="1">
        <v>4.16</v>
      </c>
      <c r="DV546" s="1">
        <v>6.02</v>
      </c>
      <c r="DW546" s="1">
        <v>5.19</v>
      </c>
      <c r="DX546" s="1">
        <v>6.37</v>
      </c>
      <c r="DY546" s="1">
        <v>4.92</v>
      </c>
      <c r="DZ546" s="1">
        <v>3.73</v>
      </c>
      <c r="EA546" s="1">
        <v>6.11</v>
      </c>
      <c r="EB546" s="1">
        <v>5.67</v>
      </c>
      <c r="EC546" s="1">
        <v>5.15</v>
      </c>
      <c r="ED546" s="1">
        <v>5.24</v>
      </c>
      <c r="EE546" s="1">
        <v>7.13</v>
      </c>
      <c r="EF546" s="1">
        <v>5.56</v>
      </c>
      <c r="EG546" s="1">
        <v>4.83</v>
      </c>
      <c r="EH546" s="1">
        <v>5.01</v>
      </c>
      <c r="EI546" s="1">
        <v>3.3</v>
      </c>
      <c r="EJ546" s="1">
        <v>4.1500000000000004</v>
      </c>
      <c r="EL546">
        <v>197103</v>
      </c>
      <c r="EM546">
        <v>4.13</v>
      </c>
      <c r="EN546">
        <v>2.5</v>
      </c>
      <c r="EO546">
        <v>-4.0599999999999996</v>
      </c>
      <c r="EP546">
        <v>0.3</v>
      </c>
      <c r="ER546" s="1">
        <v>197109</v>
      </c>
      <c r="ES546" s="1">
        <v>2.09</v>
      </c>
      <c r="EU546" s="1">
        <v>197010</v>
      </c>
      <c r="EV546" s="1">
        <v>6.89</v>
      </c>
      <c r="EX546" s="1">
        <v>197509</v>
      </c>
      <c r="EY546" s="1">
        <v>-1.46</v>
      </c>
      <c r="FA546" s="1">
        <v>197109</v>
      </c>
      <c r="FB546" s="1">
        <f>IF(ISERROR(VLOOKUP($FA546,MOM,LOOKUPS!C$12,0)*$FB$6+VLOOKUP($FA546,STREV,LOOKUPS!C$10,0)*$FC$6+VLOOKUP($FA546,LTREV,LOOKUPS!C$9,0)*$FD$6+VLOOKUP($FA546,CFP,LOOKUPS!C$6,0)*$FE$6+VLOOKUP($FA546,EP,LOOKUPS!C$8,0)*$FF$6+VLOOKUP($FA546,BM,LOOKUPS!C$5,0)*$FG$6+VLOOKUP($FA546,DIV,LOOKUPS!C$7,0)*$FH$6++VLOOKUP($FA546,SIZE,LOOKUPS!C$11,0)*$FI$6),"",VLOOKUP($FA546,MOM,LOOKUPS!C$12,0)*$FB$6+VLOOKUP($FA546,STREV,LOOKUPS!C$10,0)*$FC$6+VLOOKUP($FA546,LTREV,LOOKUPS!C$9,0)*$FD$6+VLOOKUP($FA546,CFP,LOOKUPS!C$6,0)*$FE$6+VLOOKUP($FA546,EP,LOOKUPS!C$8,0)*$FF$6+VLOOKUP($FA546,BM,LOOKUPS!C$5,0)*$FG$6+VLOOKUP($FA546,DIV,LOOKUPS!C$7,0)*$FH$6++VLOOKUP($FA546,SIZE,LOOKUPS!C$11,0)*$FI$6)</f>
        <v>-0.78630000000000011</v>
      </c>
      <c r="FC546" s="1">
        <f>IF(ISERROR(VLOOKUP($FA546,MOM,LOOKUPS!D$12,0)*$FB$6+VLOOKUP($FA546,STREV,LOOKUPS!D$10,0)*$FC$6+VLOOKUP($FA546,LTREV,LOOKUPS!D$9,0)*$FD$6+VLOOKUP($FA546,CFP,LOOKUPS!D$6,0)*$FE$6+VLOOKUP($FA546,EP,LOOKUPS!D$8,0)*$FF$6+VLOOKUP($FA546,BM,LOOKUPS!D$5,0)*$FG$6+VLOOKUP($FA546,DIV,LOOKUPS!D$7,0)*$FH$6++VLOOKUP($FA546,SIZE,LOOKUPS!D$11,0)*$FI$6),"",VLOOKUP($FA546,MOM,LOOKUPS!D$12,0)*$FB$6+VLOOKUP($FA546,STREV,LOOKUPS!D$10,0)*$FC$6+VLOOKUP($FA546,LTREV,LOOKUPS!D$9,0)*$FD$6+VLOOKUP($FA546,CFP,LOOKUPS!D$6,0)*$FE$6+VLOOKUP($FA546,EP,LOOKUPS!D$8,0)*$FF$6+VLOOKUP($FA546,BM,LOOKUPS!D$5,0)*$FG$6+VLOOKUP($FA546,DIV,LOOKUPS!D$7,0)*$FH$6++VLOOKUP($FA546,SIZE,LOOKUPS!D$11,0)*$FI$6)</f>
        <v>-0.69820000000000004</v>
      </c>
      <c r="FD546" s="1">
        <f>IF(ISERROR(VLOOKUP($FA546,MOM,LOOKUPS!E$12,0)*$FB$6+VLOOKUP($FA546,STREV,LOOKUPS!E$10,0)*$FC$6+VLOOKUP($FA546,LTREV,LOOKUPS!E$9,0)*$FD$6+VLOOKUP($FA546,CFP,LOOKUPS!E$6,0)*$FE$6+VLOOKUP($FA546,EP,LOOKUPS!E$8,0)*$FF$6+VLOOKUP($FA546,BM,LOOKUPS!E$5,0)*$FG$6+VLOOKUP($FA546,DIV,LOOKUPS!E$7,0)*$FH$6++VLOOKUP($FA546,SIZE,LOOKUPS!E$11,0)*$FI$6),"",VLOOKUP($FA546,MOM,LOOKUPS!E$12,0)*$FB$6+VLOOKUP($FA546,STREV,LOOKUPS!E$10,0)*$FC$6+VLOOKUP($FA546,LTREV,LOOKUPS!E$9,0)*$FD$6+VLOOKUP($FA546,CFP,LOOKUPS!E$6,0)*$FE$6+VLOOKUP($FA546,EP,LOOKUPS!E$8,0)*$FF$6+VLOOKUP($FA546,BM,LOOKUPS!E$5,0)*$FG$6+VLOOKUP($FA546,DIV,LOOKUPS!E$7,0)*$FH$6++VLOOKUP($FA546,SIZE,LOOKUPS!E$11,0)*$FI$6)</f>
        <v>-1.0993999999999999</v>
      </c>
      <c r="FE546" s="1">
        <f>IF(ISERROR(VLOOKUP($FA546,MOM,LOOKUPS!F$12,0)*$FB$6+VLOOKUP($FA546,STREV,LOOKUPS!F$10,0)*$FC$6+VLOOKUP($FA546,LTREV,LOOKUPS!F$9,0)*$FD$6+VLOOKUP($FA546,CFP,LOOKUPS!F$6,0)*$FE$6+VLOOKUP($FA546,EP,LOOKUPS!F$8,0)*$FF$6+VLOOKUP($FA546,BM,LOOKUPS!F$5,0)*$FG$6+VLOOKUP($FA546,DIV,LOOKUPS!F$7,0)*$FH$6++VLOOKUP($FA546,SIZE,LOOKUPS!F$11,0)*$FI$6),"",VLOOKUP($FA546,MOM,LOOKUPS!F$12,0)*$FB$6+VLOOKUP($FA546,STREV,LOOKUPS!F$10,0)*$FC$6+VLOOKUP($FA546,LTREV,LOOKUPS!F$9,0)*$FD$6+VLOOKUP($FA546,CFP,LOOKUPS!F$6,0)*$FE$6+VLOOKUP($FA546,EP,LOOKUPS!F$8,0)*$FF$6+VLOOKUP($FA546,BM,LOOKUPS!F$5,0)*$FG$6+VLOOKUP($FA546,DIV,LOOKUPS!F$7,0)*$FH$6++VLOOKUP($FA546,SIZE,LOOKUPS!F$11,0)*$FI$6)</f>
        <v>-0.8751000000000001</v>
      </c>
      <c r="FF546" s="1">
        <f>IF(ISERROR(VLOOKUP($FA546,MOM,LOOKUPS!G$12,0)*$FB$6+VLOOKUP($FA546,STREV,LOOKUPS!G$10,0)*$FC$6+VLOOKUP($FA546,LTREV,LOOKUPS!G$9,0)*$FD$6+VLOOKUP($FA546,CFP,LOOKUPS!G$6,0)*$FE$6+VLOOKUP($FA546,EP,LOOKUPS!G$8,0)*$FF$6+VLOOKUP($FA546,BM,LOOKUPS!G$5,0)*$FG$6+VLOOKUP($FA546,DIV,LOOKUPS!G$7,0)*$FH$6++VLOOKUP($FA546,SIZE,LOOKUPS!G$11,0)*$FI$6),"",VLOOKUP($FA546,MOM,LOOKUPS!G$12,0)*$FB$6+VLOOKUP($FA546,STREV,LOOKUPS!G$10,0)*$FC$6+VLOOKUP($FA546,LTREV,LOOKUPS!G$9,0)*$FD$6+VLOOKUP($FA546,CFP,LOOKUPS!G$6,0)*$FE$6+VLOOKUP($FA546,EP,LOOKUPS!G$8,0)*$FF$6+VLOOKUP($FA546,BM,LOOKUPS!G$5,0)*$FG$6+VLOOKUP($FA546,DIV,LOOKUPS!G$7,0)*$FH$6++VLOOKUP($FA546,SIZE,LOOKUPS!G$11,0)*$FI$6)</f>
        <v>-1.0462</v>
      </c>
      <c r="FG546" s="1">
        <f>IF(ISERROR(VLOOKUP($FA546,MOM,LOOKUPS!H$12,0)*$FB$6+VLOOKUP($FA546,STREV,LOOKUPS!H$10,0)*$FC$6+VLOOKUP($FA546,LTREV,LOOKUPS!H$9,0)*$FD$6+VLOOKUP($FA546,CFP,LOOKUPS!H$6,0)*$FE$6+VLOOKUP($FA546,EP,LOOKUPS!H$8,0)*$FF$6+VLOOKUP($FA546,BM,LOOKUPS!H$5,0)*$FG$6+VLOOKUP($FA546,DIV,LOOKUPS!H$7,0)*$FH$6++VLOOKUP($FA546,SIZE,LOOKUPS!H$11,0)*$FI$6),"",VLOOKUP($FA546,MOM,LOOKUPS!H$12,0)*$FB$6+VLOOKUP($FA546,STREV,LOOKUPS!H$10,0)*$FC$6+VLOOKUP($FA546,LTREV,LOOKUPS!H$9,0)*$FD$6+VLOOKUP($FA546,CFP,LOOKUPS!H$6,0)*$FE$6+VLOOKUP($FA546,EP,LOOKUPS!H$8,0)*$FF$6+VLOOKUP($FA546,BM,LOOKUPS!H$5,0)*$FG$6+VLOOKUP($FA546,DIV,LOOKUPS!H$7,0)*$FH$6++VLOOKUP($FA546,SIZE,LOOKUPS!H$11,0)*$FI$6)</f>
        <v>-0.53570000000000007</v>
      </c>
      <c r="FH546" s="1">
        <f>IF(ISERROR(VLOOKUP($FA546,MOM,LOOKUPS!I$12,0)*$FB$6+VLOOKUP($FA546,STREV,LOOKUPS!I$10,0)*$FC$6+VLOOKUP($FA546,LTREV,LOOKUPS!I$9,0)*$FD$6+VLOOKUP($FA546,CFP,LOOKUPS!I$6,0)*$FE$6+VLOOKUP($FA546,EP,LOOKUPS!I$8,0)*$FF$6+VLOOKUP($FA546,BM,LOOKUPS!I$5,0)*$FG$6+VLOOKUP($FA546,DIV,LOOKUPS!I$7,0)*$FH$6++VLOOKUP($FA546,SIZE,LOOKUPS!I$11,0)*$FI$6),"",VLOOKUP($FA546,MOM,LOOKUPS!I$12,0)*$FB$6+VLOOKUP($FA546,STREV,LOOKUPS!I$10,0)*$FC$6+VLOOKUP($FA546,LTREV,LOOKUPS!I$9,0)*$FD$6+VLOOKUP($FA546,CFP,LOOKUPS!I$6,0)*$FE$6+VLOOKUP($FA546,EP,LOOKUPS!I$8,0)*$FF$6+VLOOKUP($FA546,BM,LOOKUPS!I$5,0)*$FG$6+VLOOKUP($FA546,DIV,LOOKUPS!I$7,0)*$FH$6++VLOOKUP($FA546,SIZE,LOOKUPS!I$11,0)*$FI$6)</f>
        <v>-0.58960000000000012</v>
      </c>
      <c r="FI546" s="1">
        <f>IF(ISERROR(VLOOKUP($FA546,MOM,LOOKUPS!J$12,0)*$FB$6+VLOOKUP($FA546,STREV,LOOKUPS!J$10,0)*$FC$6+VLOOKUP($FA546,LTREV,LOOKUPS!J$9,0)*$FD$6+VLOOKUP($FA546,CFP,LOOKUPS!J$6,0)*$FE$6+VLOOKUP($FA546,EP,LOOKUPS!J$8,0)*$FF$6+VLOOKUP($FA546,BM,LOOKUPS!J$5,0)*$FG$6+VLOOKUP($FA546,DIV,LOOKUPS!J$7,0)*$FH$6++VLOOKUP($FA546,SIZE,LOOKUPS!J$11,0)*$FI$6),"",VLOOKUP($FA546,MOM,LOOKUPS!J$12,0)*$FB$6+VLOOKUP($FA546,STREV,LOOKUPS!J$10,0)*$FC$6+VLOOKUP($FA546,LTREV,LOOKUPS!J$9,0)*$FD$6+VLOOKUP($FA546,CFP,LOOKUPS!J$6,0)*$FE$6+VLOOKUP($FA546,EP,LOOKUPS!J$8,0)*$FF$6+VLOOKUP($FA546,BM,LOOKUPS!J$5,0)*$FG$6+VLOOKUP($FA546,DIV,LOOKUPS!J$7,0)*$FH$6++VLOOKUP($FA546,SIZE,LOOKUPS!J$11,0)*$FI$6)</f>
        <v>-0.59809999999999997</v>
      </c>
      <c r="FJ546" s="1">
        <f>IF(ISERROR(VLOOKUP($FA546,MOM,LOOKUPS!K$12,0)*$FB$6+VLOOKUP($FA546,STREV,LOOKUPS!K$10,0)*$FC$6+VLOOKUP($FA546,LTREV,LOOKUPS!K$9,0)*$FD$6+VLOOKUP($FA546,CFP,LOOKUPS!K$6,0)*$FE$6+VLOOKUP($FA546,EP,LOOKUPS!K$8,0)*$FF$6+VLOOKUP($FA546,BM,LOOKUPS!K$5,0)*$FG$6+VLOOKUP($FA546,DIV,LOOKUPS!K$7,0)*$FH$6++VLOOKUP($FA546,SIZE,LOOKUPS!K$11,0)*$FI$6),"",VLOOKUP($FA546,MOM,LOOKUPS!K$12,0)*$FB$6+VLOOKUP($FA546,STREV,LOOKUPS!K$10,0)*$FC$6+VLOOKUP($FA546,LTREV,LOOKUPS!K$9,0)*$FD$6+VLOOKUP($FA546,CFP,LOOKUPS!K$6,0)*$FE$6+VLOOKUP($FA546,EP,LOOKUPS!K$8,0)*$FF$6+VLOOKUP($FA546,BM,LOOKUPS!K$5,0)*$FG$6+VLOOKUP($FA546,DIV,LOOKUPS!K$7,0)*$FH$6++VLOOKUP($FA546,SIZE,LOOKUPS!K$11,0)*$FI$6)</f>
        <v>-2.9499999999999998E-2</v>
      </c>
      <c r="FK546" s="1">
        <f>IF(ISERROR(VLOOKUP($FA546,MOM,LOOKUPS!L$12,0)*$FB$6+VLOOKUP($FA546,STREV,LOOKUPS!L$10,0)*$FC$6+VLOOKUP($FA546,LTREV,LOOKUPS!L$9,0)*$FD$6+VLOOKUP($FA546,CFP,LOOKUPS!L$6,0)*$FE$6+VLOOKUP($FA546,EP,LOOKUPS!L$8,0)*$FF$6+VLOOKUP($FA546,BM,LOOKUPS!L$5,0)*$FG$6+VLOOKUP($FA546,DIV,LOOKUPS!L$7,0)*$FH$6++VLOOKUP($FA546,SIZE,LOOKUPS!L$11,0)*$FI$6),"",VLOOKUP($FA546,MOM,LOOKUPS!L$12,0)*$FB$6+VLOOKUP($FA546,STREV,LOOKUPS!L$10,0)*$FC$6+VLOOKUP($FA546,LTREV,LOOKUPS!L$9,0)*$FD$6+VLOOKUP($FA546,CFP,LOOKUPS!L$6,0)*$FE$6+VLOOKUP($FA546,EP,LOOKUPS!L$8,0)*$FF$6+VLOOKUP($FA546,BM,LOOKUPS!L$5,0)*$FG$6+VLOOKUP($FA546,DIV,LOOKUPS!L$7,0)*$FH$6++VLOOKUP($FA546,SIZE,LOOKUPS!L$11,0)*$FI$6)</f>
        <v>-0.26919999999999999</v>
      </c>
    </row>
    <row r="547" spans="1:167" x14ac:dyDescent="0.3">
      <c r="A547" s="1">
        <v>197110</v>
      </c>
      <c r="B547" s="1">
        <v>-7.44</v>
      </c>
      <c r="C547" s="1">
        <v>-6.05</v>
      </c>
      <c r="D547" s="1">
        <v>-6.01</v>
      </c>
      <c r="E547" s="1">
        <v>-4.4800000000000004</v>
      </c>
      <c r="F547" s="1">
        <v>-4.58</v>
      </c>
      <c r="G547" s="1">
        <v>-5.36</v>
      </c>
      <c r="H547" s="1">
        <v>-5.8</v>
      </c>
      <c r="I547" s="1">
        <v>-5.5</v>
      </c>
      <c r="J547" s="1">
        <v>-5.62</v>
      </c>
      <c r="K547" s="1">
        <v>-5.53</v>
      </c>
      <c r="M547" s="1">
        <v>197011</v>
      </c>
      <c r="N547" s="1">
        <v>-2.93</v>
      </c>
      <c r="O547" s="1">
        <v>-2.42</v>
      </c>
      <c r="P547" s="1">
        <v>0.82</v>
      </c>
      <c r="Q547" s="1">
        <v>1.24</v>
      </c>
      <c r="R547" s="1">
        <v>1.34</v>
      </c>
      <c r="S547" s="1">
        <v>1.03</v>
      </c>
      <c r="T547" s="1">
        <v>1.46</v>
      </c>
      <c r="U547" s="1">
        <v>2.4900000000000002</v>
      </c>
      <c r="V547" s="1">
        <v>1.94</v>
      </c>
      <c r="W547" s="1">
        <v>1</v>
      </c>
      <c r="Y547" s="1">
        <v>197510</v>
      </c>
      <c r="Z547" s="1">
        <v>-1.64</v>
      </c>
      <c r="AA547" s="1">
        <v>1.36</v>
      </c>
      <c r="AB547" s="1">
        <v>2.89</v>
      </c>
      <c r="AC547" s="1">
        <v>5.27</v>
      </c>
      <c r="AD547" s="1">
        <v>3.81</v>
      </c>
      <c r="AE547" s="1">
        <v>4.38</v>
      </c>
      <c r="AF547" s="1">
        <v>4</v>
      </c>
      <c r="AG547" s="1">
        <v>4.26</v>
      </c>
      <c r="AH547" s="1">
        <v>2.68</v>
      </c>
      <c r="AI547" s="1">
        <v>1.35</v>
      </c>
      <c r="AK547">
        <v>199604</v>
      </c>
      <c r="AL547">
        <v>7.21</v>
      </c>
      <c r="AM547">
        <v>6.7</v>
      </c>
      <c r="AN547">
        <v>4.6100000000000003</v>
      </c>
      <c r="AO547">
        <v>5.35</v>
      </c>
      <c r="AP547">
        <v>6.99</v>
      </c>
      <c r="AQ547">
        <v>5.42</v>
      </c>
      <c r="AR547">
        <v>4.0199999999999996</v>
      </c>
      <c r="AS547">
        <v>4.6399999999999997</v>
      </c>
      <c r="AT547">
        <v>5.9</v>
      </c>
      <c r="AU547">
        <v>7.37</v>
      </c>
      <c r="AV547">
        <v>6.39</v>
      </c>
      <c r="AW547">
        <v>5.71</v>
      </c>
      <c r="AX547">
        <v>5.12</v>
      </c>
      <c r="AY547">
        <v>3.52</v>
      </c>
      <c r="AZ547">
        <v>4.51</v>
      </c>
      <c r="BA547">
        <v>5.27</v>
      </c>
      <c r="BB547">
        <v>4.07</v>
      </c>
      <c r="BC547">
        <v>3.97</v>
      </c>
      <c r="BD547">
        <v>7.17</v>
      </c>
      <c r="BF547" s="1">
        <v>199604</v>
      </c>
      <c r="BG547" s="1">
        <v>7.47</v>
      </c>
      <c r="BH547" s="1">
        <v>7.71</v>
      </c>
      <c r="BI547" s="1">
        <v>4.22</v>
      </c>
      <c r="BJ547" s="1">
        <v>4.2300000000000004</v>
      </c>
      <c r="BK547" s="1">
        <v>8.3699999999999992</v>
      </c>
      <c r="BL547" s="1">
        <v>5.66</v>
      </c>
      <c r="BM547" s="1">
        <v>4.46</v>
      </c>
      <c r="BN547" s="1">
        <v>3.72</v>
      </c>
      <c r="BO547" s="1">
        <v>4.03</v>
      </c>
      <c r="BP547" s="1">
        <v>8.5399999999999991</v>
      </c>
      <c r="BQ547" s="1">
        <v>8.1199999999999992</v>
      </c>
      <c r="BR547" s="1">
        <v>5.64</v>
      </c>
      <c r="BS547" s="1">
        <v>5.67</v>
      </c>
      <c r="BT547" s="1">
        <v>5.0599999999999996</v>
      </c>
      <c r="BU547" s="1">
        <v>3.85</v>
      </c>
      <c r="BV547" s="1">
        <v>2.69</v>
      </c>
      <c r="BW547" s="1">
        <v>4.68</v>
      </c>
      <c r="BX547" s="1">
        <v>2.99</v>
      </c>
      <c r="BY547" s="1">
        <v>4.82</v>
      </c>
      <c r="CA547" s="1">
        <v>197104</v>
      </c>
      <c r="CB547" s="1">
        <v>4.58</v>
      </c>
      <c r="CC547" s="1">
        <v>2.92</v>
      </c>
      <c r="CD547" s="1">
        <v>2.61</v>
      </c>
      <c r="CE547" s="1">
        <v>2.97</v>
      </c>
      <c r="CF547" s="1">
        <v>2.84</v>
      </c>
      <c r="CG547" s="1">
        <v>2.57</v>
      </c>
      <c r="CH547" s="1">
        <v>2.57</v>
      </c>
      <c r="CI547" s="1">
        <v>2.5099999999999998</v>
      </c>
      <c r="CJ547" s="1">
        <v>3.61</v>
      </c>
      <c r="CK547" s="1">
        <v>2.92</v>
      </c>
      <c r="CL547" s="1">
        <v>2.76</v>
      </c>
      <c r="CM547" s="1">
        <v>3.11</v>
      </c>
      <c r="CN547" s="1">
        <v>1.98</v>
      </c>
      <c r="CO547" s="1">
        <v>2.08</v>
      </c>
      <c r="CP547" s="1">
        <v>3.06</v>
      </c>
      <c r="CQ547" s="1">
        <v>3.36</v>
      </c>
      <c r="CR547" s="1">
        <v>1.7</v>
      </c>
      <c r="CS547" s="1">
        <v>2.78</v>
      </c>
      <c r="CT547" s="1">
        <v>4.46</v>
      </c>
      <c r="CV547" s="1">
        <v>197204</v>
      </c>
      <c r="CW547" s="1">
        <v>-0.87</v>
      </c>
      <c r="CX547" s="1">
        <v>0.6</v>
      </c>
      <c r="CY547" s="1">
        <v>1.53</v>
      </c>
      <c r="CZ547" s="1">
        <v>-0.11</v>
      </c>
      <c r="DA547" s="1">
        <v>1.26</v>
      </c>
      <c r="DB547" s="1">
        <v>0.48</v>
      </c>
      <c r="DC547" s="1">
        <v>1.73</v>
      </c>
      <c r="DD547" s="1">
        <v>0.35</v>
      </c>
      <c r="DE547" s="1">
        <v>-0.09</v>
      </c>
      <c r="DF547" s="1">
        <v>1.75</v>
      </c>
      <c r="DG547" s="1">
        <v>0.79</v>
      </c>
      <c r="DH547" s="1">
        <v>-0.95</v>
      </c>
      <c r="DI547" s="1">
        <v>1.79</v>
      </c>
      <c r="DJ547" s="1">
        <v>2.08</v>
      </c>
      <c r="DK547" s="1">
        <v>1.4</v>
      </c>
      <c r="DL547" s="1">
        <v>0.82</v>
      </c>
      <c r="DM547" s="1">
        <v>-0.14000000000000001</v>
      </c>
      <c r="DN547" s="1">
        <v>-0.14000000000000001</v>
      </c>
      <c r="DO547" s="1">
        <v>-0.03</v>
      </c>
      <c r="DQ547" s="1">
        <v>197104</v>
      </c>
      <c r="DR547" s="1">
        <v>-99.99</v>
      </c>
      <c r="DS547" s="1">
        <v>1.98</v>
      </c>
      <c r="DT547" s="1">
        <v>3.86</v>
      </c>
      <c r="DU547" s="1">
        <v>3.17</v>
      </c>
      <c r="DV547" s="1">
        <v>1.79</v>
      </c>
      <c r="DW547" s="1">
        <v>3.19</v>
      </c>
      <c r="DX547" s="1">
        <v>4.2300000000000004</v>
      </c>
      <c r="DY547" s="1">
        <v>3.6</v>
      </c>
      <c r="DZ547" s="1">
        <v>3.03</v>
      </c>
      <c r="EA547" s="1">
        <v>1.52</v>
      </c>
      <c r="EB547" s="1">
        <v>2.72</v>
      </c>
      <c r="EC547" s="1">
        <v>3.12</v>
      </c>
      <c r="ED547" s="1">
        <v>3.28</v>
      </c>
      <c r="EE547" s="1">
        <v>4.3</v>
      </c>
      <c r="EF547" s="1">
        <v>4.16</v>
      </c>
      <c r="EG547" s="1">
        <v>3.75</v>
      </c>
      <c r="EH547" s="1">
        <v>3.44</v>
      </c>
      <c r="EI547" s="1">
        <v>2.92</v>
      </c>
      <c r="EJ547" s="1">
        <v>3.13</v>
      </c>
      <c r="EL547">
        <v>197104</v>
      </c>
      <c r="EM547">
        <v>3.15</v>
      </c>
      <c r="EN547">
        <v>-0.5</v>
      </c>
      <c r="EO547">
        <v>0.71</v>
      </c>
      <c r="EP547">
        <v>0.28000000000000003</v>
      </c>
      <c r="ER547" s="1">
        <v>197110</v>
      </c>
      <c r="ES547" s="1">
        <v>0.46</v>
      </c>
      <c r="EU547" s="1">
        <v>197011</v>
      </c>
      <c r="EV547" s="1">
        <v>-0.52</v>
      </c>
      <c r="EX547" s="1">
        <v>197510</v>
      </c>
      <c r="EY547" s="1">
        <v>0.71</v>
      </c>
      <c r="FA547" s="1">
        <v>197110</v>
      </c>
      <c r="FB547" s="1">
        <f>IF(ISERROR(VLOOKUP($FA547,MOM,LOOKUPS!C$12,0)*$FB$6+VLOOKUP($FA547,STREV,LOOKUPS!C$10,0)*$FC$6+VLOOKUP($FA547,LTREV,LOOKUPS!C$9,0)*$FD$6+VLOOKUP($FA547,CFP,LOOKUPS!C$6,0)*$FE$6+VLOOKUP($FA547,EP,LOOKUPS!C$8,0)*$FF$6+VLOOKUP($FA547,BM,LOOKUPS!C$5,0)*$FG$6+VLOOKUP($FA547,DIV,LOOKUPS!C$7,0)*$FH$6++VLOOKUP($FA547,SIZE,LOOKUPS!C$11,0)*$FI$6),"",VLOOKUP($FA547,MOM,LOOKUPS!C$12,0)*$FB$6+VLOOKUP($FA547,STREV,LOOKUPS!C$10,0)*$FC$6+VLOOKUP($FA547,LTREV,LOOKUPS!C$9,0)*$FD$6+VLOOKUP($FA547,CFP,LOOKUPS!C$6,0)*$FE$6+VLOOKUP($FA547,EP,LOOKUPS!C$8,0)*$FF$6+VLOOKUP($FA547,BM,LOOKUPS!C$5,0)*$FG$6+VLOOKUP($FA547,DIV,LOOKUPS!C$7,0)*$FH$6++VLOOKUP($FA547,SIZE,LOOKUPS!C$11,0)*$FI$6)</f>
        <v>-6.6622000000000003</v>
      </c>
      <c r="FC547" s="1">
        <f>IF(ISERROR(VLOOKUP($FA547,MOM,LOOKUPS!D$12,0)*$FB$6+VLOOKUP($FA547,STREV,LOOKUPS!D$10,0)*$FC$6+VLOOKUP($FA547,LTREV,LOOKUPS!D$9,0)*$FD$6+VLOOKUP($FA547,CFP,LOOKUPS!D$6,0)*$FE$6+VLOOKUP($FA547,EP,LOOKUPS!D$8,0)*$FF$6+VLOOKUP($FA547,BM,LOOKUPS!D$5,0)*$FG$6+VLOOKUP($FA547,DIV,LOOKUPS!D$7,0)*$FH$6++VLOOKUP($FA547,SIZE,LOOKUPS!D$11,0)*$FI$6),"",VLOOKUP($FA547,MOM,LOOKUPS!D$12,0)*$FB$6+VLOOKUP($FA547,STREV,LOOKUPS!D$10,0)*$FC$6+VLOOKUP($FA547,LTREV,LOOKUPS!D$9,0)*$FD$6+VLOOKUP($FA547,CFP,LOOKUPS!D$6,0)*$FE$6+VLOOKUP($FA547,EP,LOOKUPS!D$8,0)*$FF$6+VLOOKUP($FA547,BM,LOOKUPS!D$5,0)*$FG$6+VLOOKUP($FA547,DIV,LOOKUPS!D$7,0)*$FH$6++VLOOKUP($FA547,SIZE,LOOKUPS!D$11,0)*$FI$6)</f>
        <v>-6.1781000000000006</v>
      </c>
      <c r="FD547" s="1">
        <f>IF(ISERROR(VLOOKUP($FA547,MOM,LOOKUPS!E$12,0)*$FB$6+VLOOKUP($FA547,STREV,LOOKUPS!E$10,0)*$FC$6+VLOOKUP($FA547,LTREV,LOOKUPS!E$9,0)*$FD$6+VLOOKUP($FA547,CFP,LOOKUPS!E$6,0)*$FE$6+VLOOKUP($FA547,EP,LOOKUPS!E$8,0)*$FF$6+VLOOKUP($FA547,BM,LOOKUPS!E$5,0)*$FG$6+VLOOKUP($FA547,DIV,LOOKUPS!E$7,0)*$FH$6++VLOOKUP($FA547,SIZE,LOOKUPS!E$11,0)*$FI$6),"",VLOOKUP($FA547,MOM,LOOKUPS!E$12,0)*$FB$6+VLOOKUP($FA547,STREV,LOOKUPS!E$10,0)*$FC$6+VLOOKUP($FA547,LTREV,LOOKUPS!E$9,0)*$FD$6+VLOOKUP($FA547,CFP,LOOKUPS!E$6,0)*$FE$6+VLOOKUP($FA547,EP,LOOKUPS!E$8,0)*$FF$6+VLOOKUP($FA547,BM,LOOKUPS!E$5,0)*$FG$6+VLOOKUP($FA547,DIV,LOOKUPS!E$7,0)*$FH$6++VLOOKUP($FA547,SIZE,LOOKUPS!E$11,0)*$FI$6)</f>
        <v>-5.7897999999999996</v>
      </c>
      <c r="FE547" s="1">
        <f>IF(ISERROR(VLOOKUP($FA547,MOM,LOOKUPS!F$12,0)*$FB$6+VLOOKUP($FA547,STREV,LOOKUPS!F$10,0)*$FC$6+VLOOKUP($FA547,LTREV,LOOKUPS!F$9,0)*$FD$6+VLOOKUP($FA547,CFP,LOOKUPS!F$6,0)*$FE$6+VLOOKUP($FA547,EP,LOOKUPS!F$8,0)*$FF$6+VLOOKUP($FA547,BM,LOOKUPS!F$5,0)*$FG$6+VLOOKUP($FA547,DIV,LOOKUPS!F$7,0)*$FH$6++VLOOKUP($FA547,SIZE,LOOKUPS!F$11,0)*$FI$6),"",VLOOKUP($FA547,MOM,LOOKUPS!F$12,0)*$FB$6+VLOOKUP($FA547,STREV,LOOKUPS!F$10,0)*$FC$6+VLOOKUP($FA547,LTREV,LOOKUPS!F$9,0)*$FD$6+VLOOKUP($FA547,CFP,LOOKUPS!F$6,0)*$FE$6+VLOOKUP($FA547,EP,LOOKUPS!F$8,0)*$FF$6+VLOOKUP($FA547,BM,LOOKUPS!F$5,0)*$FG$6+VLOOKUP($FA547,DIV,LOOKUPS!F$7,0)*$FH$6++VLOOKUP($FA547,SIZE,LOOKUPS!F$11,0)*$FI$6)</f>
        <v>-5.4365000000000006</v>
      </c>
      <c r="FF547" s="1">
        <f>IF(ISERROR(VLOOKUP($FA547,MOM,LOOKUPS!G$12,0)*$FB$6+VLOOKUP($FA547,STREV,LOOKUPS!G$10,0)*$FC$6+VLOOKUP($FA547,LTREV,LOOKUPS!G$9,0)*$FD$6+VLOOKUP($FA547,CFP,LOOKUPS!G$6,0)*$FE$6+VLOOKUP($FA547,EP,LOOKUPS!G$8,0)*$FF$6+VLOOKUP($FA547,BM,LOOKUPS!G$5,0)*$FG$6+VLOOKUP($FA547,DIV,LOOKUPS!G$7,0)*$FH$6++VLOOKUP($FA547,SIZE,LOOKUPS!G$11,0)*$FI$6),"",VLOOKUP($FA547,MOM,LOOKUPS!G$12,0)*$FB$6+VLOOKUP($FA547,STREV,LOOKUPS!G$10,0)*$FC$6+VLOOKUP($FA547,LTREV,LOOKUPS!G$9,0)*$FD$6+VLOOKUP($FA547,CFP,LOOKUPS!G$6,0)*$FE$6+VLOOKUP($FA547,EP,LOOKUPS!G$8,0)*$FF$6+VLOOKUP($FA547,BM,LOOKUPS!G$5,0)*$FG$6+VLOOKUP($FA547,DIV,LOOKUPS!G$7,0)*$FH$6++VLOOKUP($FA547,SIZE,LOOKUPS!G$11,0)*$FI$6)</f>
        <v>-4.7493999999999996</v>
      </c>
      <c r="FG547" s="1">
        <f>IF(ISERROR(VLOOKUP($FA547,MOM,LOOKUPS!H$12,0)*$FB$6+VLOOKUP($FA547,STREV,LOOKUPS!H$10,0)*$FC$6+VLOOKUP($FA547,LTREV,LOOKUPS!H$9,0)*$FD$6+VLOOKUP($FA547,CFP,LOOKUPS!H$6,0)*$FE$6+VLOOKUP($FA547,EP,LOOKUPS!H$8,0)*$FF$6+VLOOKUP($FA547,BM,LOOKUPS!H$5,0)*$FG$6+VLOOKUP($FA547,DIV,LOOKUPS!H$7,0)*$FH$6++VLOOKUP($FA547,SIZE,LOOKUPS!H$11,0)*$FI$6),"",VLOOKUP($FA547,MOM,LOOKUPS!H$12,0)*$FB$6+VLOOKUP($FA547,STREV,LOOKUPS!H$10,0)*$FC$6+VLOOKUP($FA547,LTREV,LOOKUPS!H$9,0)*$FD$6+VLOOKUP($FA547,CFP,LOOKUPS!H$6,0)*$FE$6+VLOOKUP($FA547,EP,LOOKUPS!H$8,0)*$FF$6+VLOOKUP($FA547,BM,LOOKUPS!H$5,0)*$FG$6+VLOOKUP($FA547,DIV,LOOKUPS!H$7,0)*$FH$6++VLOOKUP($FA547,SIZE,LOOKUPS!H$11,0)*$FI$6)</f>
        <v>-4.5625999999999998</v>
      </c>
      <c r="FH547" s="1">
        <f>IF(ISERROR(VLOOKUP($FA547,MOM,LOOKUPS!I$12,0)*$FB$6+VLOOKUP($FA547,STREV,LOOKUPS!I$10,0)*$FC$6+VLOOKUP($FA547,LTREV,LOOKUPS!I$9,0)*$FD$6+VLOOKUP($FA547,CFP,LOOKUPS!I$6,0)*$FE$6+VLOOKUP($FA547,EP,LOOKUPS!I$8,0)*$FF$6+VLOOKUP($FA547,BM,LOOKUPS!I$5,0)*$FG$6+VLOOKUP($FA547,DIV,LOOKUPS!I$7,0)*$FH$6++VLOOKUP($FA547,SIZE,LOOKUPS!I$11,0)*$FI$6),"",VLOOKUP($FA547,MOM,LOOKUPS!I$12,0)*$FB$6+VLOOKUP($FA547,STREV,LOOKUPS!I$10,0)*$FC$6+VLOOKUP($FA547,LTREV,LOOKUPS!I$9,0)*$FD$6+VLOOKUP($FA547,CFP,LOOKUPS!I$6,0)*$FE$6+VLOOKUP($FA547,EP,LOOKUPS!I$8,0)*$FF$6+VLOOKUP($FA547,BM,LOOKUPS!I$5,0)*$FG$6+VLOOKUP($FA547,DIV,LOOKUPS!I$7,0)*$FH$6++VLOOKUP($FA547,SIZE,LOOKUPS!I$11,0)*$FI$6)</f>
        <v>-5.3771000000000004</v>
      </c>
      <c r="FI547" s="1">
        <f>IF(ISERROR(VLOOKUP($FA547,MOM,LOOKUPS!J$12,0)*$FB$6+VLOOKUP($FA547,STREV,LOOKUPS!J$10,0)*$FC$6+VLOOKUP($FA547,LTREV,LOOKUPS!J$9,0)*$FD$6+VLOOKUP($FA547,CFP,LOOKUPS!J$6,0)*$FE$6+VLOOKUP($FA547,EP,LOOKUPS!J$8,0)*$FF$6+VLOOKUP($FA547,BM,LOOKUPS!J$5,0)*$FG$6+VLOOKUP($FA547,DIV,LOOKUPS!J$7,0)*$FH$6++VLOOKUP($FA547,SIZE,LOOKUPS!J$11,0)*$FI$6),"",VLOOKUP($FA547,MOM,LOOKUPS!J$12,0)*$FB$6+VLOOKUP($FA547,STREV,LOOKUPS!J$10,0)*$FC$6+VLOOKUP($FA547,LTREV,LOOKUPS!J$9,0)*$FD$6+VLOOKUP($FA547,CFP,LOOKUPS!J$6,0)*$FE$6+VLOOKUP($FA547,EP,LOOKUPS!J$8,0)*$FF$6+VLOOKUP($FA547,BM,LOOKUPS!J$5,0)*$FG$6+VLOOKUP($FA547,DIV,LOOKUPS!J$7,0)*$FH$6++VLOOKUP($FA547,SIZE,LOOKUPS!J$11,0)*$FI$6)</f>
        <v>-5.6596000000000002</v>
      </c>
      <c r="FJ547" s="1">
        <f>IF(ISERROR(VLOOKUP($FA547,MOM,LOOKUPS!K$12,0)*$FB$6+VLOOKUP($FA547,STREV,LOOKUPS!K$10,0)*$FC$6+VLOOKUP($FA547,LTREV,LOOKUPS!K$9,0)*$FD$6+VLOOKUP($FA547,CFP,LOOKUPS!K$6,0)*$FE$6+VLOOKUP($FA547,EP,LOOKUPS!K$8,0)*$FF$6+VLOOKUP($FA547,BM,LOOKUPS!K$5,0)*$FG$6+VLOOKUP($FA547,DIV,LOOKUPS!K$7,0)*$FH$6++VLOOKUP($FA547,SIZE,LOOKUPS!K$11,0)*$FI$6),"",VLOOKUP($FA547,MOM,LOOKUPS!K$12,0)*$FB$6+VLOOKUP($FA547,STREV,LOOKUPS!K$10,0)*$FC$6+VLOOKUP($FA547,LTREV,LOOKUPS!K$9,0)*$FD$6+VLOOKUP($FA547,CFP,LOOKUPS!K$6,0)*$FE$6+VLOOKUP($FA547,EP,LOOKUPS!K$8,0)*$FF$6+VLOOKUP($FA547,BM,LOOKUPS!K$5,0)*$FG$6+VLOOKUP($FA547,DIV,LOOKUPS!K$7,0)*$FH$6++VLOOKUP($FA547,SIZE,LOOKUPS!K$11,0)*$FI$6)</f>
        <v>-5.7575000000000003</v>
      </c>
      <c r="FK547" s="1">
        <f>IF(ISERROR(VLOOKUP($FA547,MOM,LOOKUPS!L$12,0)*$FB$6+VLOOKUP($FA547,STREV,LOOKUPS!L$10,0)*$FC$6+VLOOKUP($FA547,LTREV,LOOKUPS!L$9,0)*$FD$6+VLOOKUP($FA547,CFP,LOOKUPS!L$6,0)*$FE$6+VLOOKUP($FA547,EP,LOOKUPS!L$8,0)*$FF$6+VLOOKUP($FA547,BM,LOOKUPS!L$5,0)*$FG$6+VLOOKUP($FA547,DIV,LOOKUPS!L$7,0)*$FH$6++VLOOKUP($FA547,SIZE,LOOKUPS!L$11,0)*$FI$6),"",VLOOKUP($FA547,MOM,LOOKUPS!L$12,0)*$FB$6+VLOOKUP($FA547,STREV,LOOKUPS!L$10,0)*$FC$6+VLOOKUP($FA547,LTREV,LOOKUPS!L$9,0)*$FD$6+VLOOKUP($FA547,CFP,LOOKUPS!L$6,0)*$FE$6+VLOOKUP($FA547,EP,LOOKUPS!L$8,0)*$FF$6+VLOOKUP($FA547,BM,LOOKUPS!L$5,0)*$FG$6+VLOOKUP($FA547,DIV,LOOKUPS!L$7,0)*$FH$6++VLOOKUP($FA547,SIZE,LOOKUPS!L$11,0)*$FI$6)</f>
        <v>-6.5762</v>
      </c>
    </row>
    <row r="548" spans="1:167" x14ac:dyDescent="0.3">
      <c r="A548" s="1">
        <v>197111</v>
      </c>
      <c r="B548" s="1">
        <v>-5.22</v>
      </c>
      <c r="C548" s="1">
        <v>-4.4000000000000004</v>
      </c>
      <c r="D548" s="1">
        <v>-3.94</v>
      </c>
      <c r="E548" s="1">
        <v>-2.72</v>
      </c>
      <c r="F548" s="1">
        <v>-2.71</v>
      </c>
      <c r="G548" s="1">
        <v>-2.58</v>
      </c>
      <c r="H548" s="1">
        <v>-2.93</v>
      </c>
      <c r="I548" s="1">
        <v>-2.19</v>
      </c>
      <c r="J548" s="1">
        <v>-2.36</v>
      </c>
      <c r="K548" s="1">
        <v>-2.2999999999999998</v>
      </c>
      <c r="M548" s="1">
        <v>197012</v>
      </c>
      <c r="N548" s="1">
        <v>7.8</v>
      </c>
      <c r="O548" s="1">
        <v>8.9</v>
      </c>
      <c r="P548" s="1">
        <v>11.01</v>
      </c>
      <c r="Q548" s="1">
        <v>8.84</v>
      </c>
      <c r="R548" s="1">
        <v>9.65</v>
      </c>
      <c r="S548" s="1">
        <v>8.3800000000000008</v>
      </c>
      <c r="T548" s="1">
        <v>7.95</v>
      </c>
      <c r="U548" s="1">
        <v>8.09</v>
      </c>
      <c r="V548" s="1">
        <v>6.88</v>
      </c>
      <c r="W548" s="1">
        <v>6.59</v>
      </c>
      <c r="Y548" s="1">
        <v>197511</v>
      </c>
      <c r="Z548" s="1">
        <v>1.01</v>
      </c>
      <c r="AA548" s="1">
        <v>2.9</v>
      </c>
      <c r="AB548" s="1">
        <v>3.98</v>
      </c>
      <c r="AC548" s="1">
        <v>4.0199999999999996</v>
      </c>
      <c r="AD548" s="1">
        <v>3.87</v>
      </c>
      <c r="AE548" s="1">
        <v>3.44</v>
      </c>
      <c r="AF548" s="1">
        <v>3.66</v>
      </c>
      <c r="AG548" s="1">
        <v>3.53</v>
      </c>
      <c r="AH548" s="1">
        <v>0.98</v>
      </c>
      <c r="AI548" s="1">
        <v>1.04</v>
      </c>
      <c r="AK548">
        <v>199605</v>
      </c>
      <c r="AL548">
        <v>11.77</v>
      </c>
      <c r="AM548">
        <v>6.44</v>
      </c>
      <c r="AN548">
        <v>3.91</v>
      </c>
      <c r="AO548">
        <v>5.94</v>
      </c>
      <c r="AP548">
        <v>6.78</v>
      </c>
      <c r="AQ548">
        <v>4.41</v>
      </c>
      <c r="AR548">
        <v>3.92</v>
      </c>
      <c r="AS548">
        <v>4.3600000000000003</v>
      </c>
      <c r="AT548">
        <v>6.63</v>
      </c>
      <c r="AU548">
        <v>7.65</v>
      </c>
      <c r="AV548">
        <v>5.41</v>
      </c>
      <c r="AW548">
        <v>5.29</v>
      </c>
      <c r="AX548">
        <v>3.49</v>
      </c>
      <c r="AY548">
        <v>3.74</v>
      </c>
      <c r="AZ548">
        <v>4.09</v>
      </c>
      <c r="BA548">
        <v>4.3899999999999997</v>
      </c>
      <c r="BB548">
        <v>4.34</v>
      </c>
      <c r="BC548">
        <v>6.04</v>
      </c>
      <c r="BD548">
        <v>7.02</v>
      </c>
      <c r="BF548" s="1">
        <v>199605</v>
      </c>
      <c r="BG548" s="1">
        <v>11.67</v>
      </c>
      <c r="BH548" s="1">
        <v>6.51</v>
      </c>
      <c r="BI548" s="1">
        <v>4.12</v>
      </c>
      <c r="BJ548" s="1">
        <v>5.07</v>
      </c>
      <c r="BK548" s="1">
        <v>7.14</v>
      </c>
      <c r="BL548" s="1">
        <v>4.58</v>
      </c>
      <c r="BM548" s="1">
        <v>4.13</v>
      </c>
      <c r="BN548" s="1">
        <v>3.6</v>
      </c>
      <c r="BO548" s="1">
        <v>5.8</v>
      </c>
      <c r="BP548" s="1">
        <v>7.57</v>
      </c>
      <c r="BQ548" s="1">
        <v>6.47</v>
      </c>
      <c r="BR548" s="1">
        <v>4.54</v>
      </c>
      <c r="BS548" s="1">
        <v>4.6399999999999997</v>
      </c>
      <c r="BT548" s="1">
        <v>4.55</v>
      </c>
      <c r="BU548" s="1">
        <v>3.71</v>
      </c>
      <c r="BV548" s="1">
        <v>3.72</v>
      </c>
      <c r="BW548" s="1">
        <v>3.48</v>
      </c>
      <c r="BX548" s="1">
        <v>3.89</v>
      </c>
      <c r="BY548" s="1">
        <v>7.27</v>
      </c>
      <c r="CA548" s="1">
        <v>197105</v>
      </c>
      <c r="CB548" s="1">
        <v>-8.17</v>
      </c>
      <c r="CC548" s="1">
        <v>-4.4800000000000004</v>
      </c>
      <c r="CD548" s="1">
        <v>-5.44</v>
      </c>
      <c r="CE548" s="1">
        <v>-5.32</v>
      </c>
      <c r="CF548" s="1">
        <v>-4.58</v>
      </c>
      <c r="CG548" s="1">
        <v>-4.9000000000000004</v>
      </c>
      <c r="CH548" s="1">
        <v>-5.78</v>
      </c>
      <c r="CI548" s="1">
        <v>-4.5999999999999996</v>
      </c>
      <c r="CJ548" s="1">
        <v>-5.68</v>
      </c>
      <c r="CK548" s="1">
        <v>-3.54</v>
      </c>
      <c r="CL548" s="1">
        <v>-5.61</v>
      </c>
      <c r="CM548" s="1">
        <v>-4.26</v>
      </c>
      <c r="CN548" s="1">
        <v>-5.61</v>
      </c>
      <c r="CO548" s="1">
        <v>-6.29</v>
      </c>
      <c r="CP548" s="1">
        <v>-5.27</v>
      </c>
      <c r="CQ548" s="1">
        <v>-4.59</v>
      </c>
      <c r="CR548" s="1">
        <v>-4.5999999999999996</v>
      </c>
      <c r="CS548" s="1">
        <v>-4.95</v>
      </c>
      <c r="CT548" s="1">
        <v>-6.43</v>
      </c>
      <c r="CV548" s="1">
        <v>197205</v>
      </c>
      <c r="CW548" s="1">
        <v>-3.26</v>
      </c>
      <c r="CX548" s="1">
        <v>0.27</v>
      </c>
      <c r="CY548" s="1">
        <v>-2.13</v>
      </c>
      <c r="CZ548" s="1">
        <v>-1.7</v>
      </c>
      <c r="DA548" s="1">
        <v>0.48</v>
      </c>
      <c r="DB548" s="1">
        <v>-1.22</v>
      </c>
      <c r="DC548" s="1">
        <v>-1.94</v>
      </c>
      <c r="DD548" s="1">
        <v>-2.0099999999999998</v>
      </c>
      <c r="DE548" s="1">
        <v>-1.81</v>
      </c>
      <c r="DF548" s="1">
        <v>1.66</v>
      </c>
      <c r="DG548" s="1">
        <v>-0.64</v>
      </c>
      <c r="DH548" s="1">
        <v>-0.24</v>
      </c>
      <c r="DI548" s="1">
        <v>-2.12</v>
      </c>
      <c r="DJ548" s="1">
        <v>-1.64</v>
      </c>
      <c r="DK548" s="1">
        <v>-2.23</v>
      </c>
      <c r="DL548" s="1">
        <v>-2.54</v>
      </c>
      <c r="DM548" s="1">
        <v>-1.47</v>
      </c>
      <c r="DN548" s="1">
        <v>-2.2599999999999998</v>
      </c>
      <c r="DO548" s="1">
        <v>-1.3</v>
      </c>
      <c r="DQ548" s="1">
        <v>197105</v>
      </c>
      <c r="DR548" s="1">
        <v>-99.99</v>
      </c>
      <c r="DS548" s="1">
        <v>-6.16</v>
      </c>
      <c r="DT548" s="1">
        <v>-3.84</v>
      </c>
      <c r="DU548" s="1">
        <v>-3.43</v>
      </c>
      <c r="DV548" s="1">
        <v>-6.25</v>
      </c>
      <c r="DW548" s="1">
        <v>-5.12</v>
      </c>
      <c r="DX548" s="1">
        <v>-4.09</v>
      </c>
      <c r="DY548" s="1">
        <v>-3.32</v>
      </c>
      <c r="DZ548" s="1">
        <v>-3.09</v>
      </c>
      <c r="EA548" s="1">
        <v>-6.59</v>
      </c>
      <c r="EB548" s="1">
        <v>-5.04</v>
      </c>
      <c r="EC548" s="1">
        <v>-5.66</v>
      </c>
      <c r="ED548" s="1">
        <v>-4.5</v>
      </c>
      <c r="EE548" s="1">
        <v>-4.43</v>
      </c>
      <c r="EF548" s="1">
        <v>-3.74</v>
      </c>
      <c r="EG548" s="1">
        <v>-2.56</v>
      </c>
      <c r="EH548" s="1">
        <v>-4.09</v>
      </c>
      <c r="EI548" s="1">
        <v>-2.73</v>
      </c>
      <c r="EJ548" s="1">
        <v>-3.44</v>
      </c>
      <c r="EL548">
        <v>197105</v>
      </c>
      <c r="EM548">
        <v>-3.98</v>
      </c>
      <c r="EN548">
        <v>-1.1100000000000001</v>
      </c>
      <c r="EO548">
        <v>-1.48</v>
      </c>
      <c r="EP548">
        <v>0.28999999999999998</v>
      </c>
      <c r="ER548" s="1">
        <v>197111</v>
      </c>
      <c r="ES548" s="1">
        <v>1.48</v>
      </c>
      <c r="EU548" s="1">
        <v>197012</v>
      </c>
      <c r="EV548" s="1">
        <v>2.5</v>
      </c>
      <c r="EX548" s="1">
        <v>197511</v>
      </c>
      <c r="EY548" s="1">
        <v>2.17</v>
      </c>
      <c r="FA548" s="1">
        <v>197111</v>
      </c>
      <c r="FB548" s="1">
        <f>IF(ISERROR(VLOOKUP($FA548,MOM,LOOKUPS!C$12,0)*$FB$6+VLOOKUP($FA548,STREV,LOOKUPS!C$10,0)*$FC$6+VLOOKUP($FA548,LTREV,LOOKUPS!C$9,0)*$FD$6+VLOOKUP($FA548,CFP,LOOKUPS!C$6,0)*$FE$6+VLOOKUP($FA548,EP,LOOKUPS!C$8,0)*$FF$6+VLOOKUP($FA548,BM,LOOKUPS!C$5,0)*$FG$6+VLOOKUP($FA548,DIV,LOOKUPS!C$7,0)*$FH$6++VLOOKUP($FA548,SIZE,LOOKUPS!C$11,0)*$FI$6),"",VLOOKUP($FA548,MOM,LOOKUPS!C$12,0)*$FB$6+VLOOKUP($FA548,STREV,LOOKUPS!C$10,0)*$FC$6+VLOOKUP($FA548,LTREV,LOOKUPS!C$9,0)*$FD$6+VLOOKUP($FA548,CFP,LOOKUPS!C$6,0)*$FE$6+VLOOKUP($FA548,EP,LOOKUPS!C$8,0)*$FF$6+VLOOKUP($FA548,BM,LOOKUPS!C$5,0)*$FG$6+VLOOKUP($FA548,DIV,LOOKUPS!C$7,0)*$FH$6++VLOOKUP($FA548,SIZE,LOOKUPS!C$11,0)*$FI$6)</f>
        <v>-3.5174000000000003</v>
      </c>
      <c r="FC548" s="1">
        <f>IF(ISERROR(VLOOKUP($FA548,MOM,LOOKUPS!D$12,0)*$FB$6+VLOOKUP($FA548,STREV,LOOKUPS!D$10,0)*$FC$6+VLOOKUP($FA548,LTREV,LOOKUPS!D$9,0)*$FD$6+VLOOKUP($FA548,CFP,LOOKUPS!D$6,0)*$FE$6+VLOOKUP($FA548,EP,LOOKUPS!D$8,0)*$FF$6+VLOOKUP($FA548,BM,LOOKUPS!D$5,0)*$FG$6+VLOOKUP($FA548,DIV,LOOKUPS!D$7,0)*$FH$6++VLOOKUP($FA548,SIZE,LOOKUPS!D$11,0)*$FI$6),"",VLOOKUP($FA548,MOM,LOOKUPS!D$12,0)*$FB$6+VLOOKUP($FA548,STREV,LOOKUPS!D$10,0)*$FC$6+VLOOKUP($FA548,LTREV,LOOKUPS!D$9,0)*$FD$6+VLOOKUP($FA548,CFP,LOOKUPS!D$6,0)*$FE$6+VLOOKUP($FA548,EP,LOOKUPS!D$8,0)*$FF$6+VLOOKUP($FA548,BM,LOOKUPS!D$5,0)*$FG$6+VLOOKUP($FA548,DIV,LOOKUPS!D$7,0)*$FH$6++VLOOKUP($FA548,SIZE,LOOKUPS!D$11,0)*$FI$6)</f>
        <v>-3.2391000000000001</v>
      </c>
      <c r="FD548" s="1">
        <f>IF(ISERROR(VLOOKUP($FA548,MOM,LOOKUPS!E$12,0)*$FB$6+VLOOKUP($FA548,STREV,LOOKUPS!E$10,0)*$FC$6+VLOOKUP($FA548,LTREV,LOOKUPS!E$9,0)*$FD$6+VLOOKUP($FA548,CFP,LOOKUPS!E$6,0)*$FE$6+VLOOKUP($FA548,EP,LOOKUPS!E$8,0)*$FF$6+VLOOKUP($FA548,BM,LOOKUPS!E$5,0)*$FG$6+VLOOKUP($FA548,DIV,LOOKUPS!E$7,0)*$FH$6++VLOOKUP($FA548,SIZE,LOOKUPS!E$11,0)*$FI$6),"",VLOOKUP($FA548,MOM,LOOKUPS!E$12,0)*$FB$6+VLOOKUP($FA548,STREV,LOOKUPS!E$10,0)*$FC$6+VLOOKUP($FA548,LTREV,LOOKUPS!E$9,0)*$FD$6+VLOOKUP($FA548,CFP,LOOKUPS!E$6,0)*$FE$6+VLOOKUP($FA548,EP,LOOKUPS!E$8,0)*$FF$6+VLOOKUP($FA548,BM,LOOKUPS!E$5,0)*$FG$6+VLOOKUP($FA548,DIV,LOOKUPS!E$7,0)*$FH$6++VLOOKUP($FA548,SIZE,LOOKUPS!E$11,0)*$FI$6)</f>
        <v>-3.1903000000000001</v>
      </c>
      <c r="FE548" s="1">
        <f>IF(ISERROR(VLOOKUP($FA548,MOM,LOOKUPS!F$12,0)*$FB$6+VLOOKUP($FA548,STREV,LOOKUPS!F$10,0)*$FC$6+VLOOKUP($FA548,LTREV,LOOKUPS!F$9,0)*$FD$6+VLOOKUP($FA548,CFP,LOOKUPS!F$6,0)*$FE$6+VLOOKUP($FA548,EP,LOOKUPS!F$8,0)*$FF$6+VLOOKUP($FA548,BM,LOOKUPS!F$5,0)*$FG$6+VLOOKUP($FA548,DIV,LOOKUPS!F$7,0)*$FH$6++VLOOKUP($FA548,SIZE,LOOKUPS!F$11,0)*$FI$6),"",VLOOKUP($FA548,MOM,LOOKUPS!F$12,0)*$FB$6+VLOOKUP($FA548,STREV,LOOKUPS!F$10,0)*$FC$6+VLOOKUP($FA548,LTREV,LOOKUPS!F$9,0)*$FD$6+VLOOKUP($FA548,CFP,LOOKUPS!F$6,0)*$FE$6+VLOOKUP($FA548,EP,LOOKUPS!F$8,0)*$FF$6+VLOOKUP($FA548,BM,LOOKUPS!F$5,0)*$FG$6+VLOOKUP($FA548,DIV,LOOKUPS!F$7,0)*$FH$6++VLOOKUP($FA548,SIZE,LOOKUPS!F$11,0)*$FI$6)</f>
        <v>-2.6119000000000003</v>
      </c>
      <c r="FF548" s="1">
        <f>IF(ISERROR(VLOOKUP($FA548,MOM,LOOKUPS!G$12,0)*$FB$6+VLOOKUP($FA548,STREV,LOOKUPS!G$10,0)*$FC$6+VLOOKUP($FA548,LTREV,LOOKUPS!G$9,0)*$FD$6+VLOOKUP($FA548,CFP,LOOKUPS!G$6,0)*$FE$6+VLOOKUP($FA548,EP,LOOKUPS!G$8,0)*$FF$6+VLOOKUP($FA548,BM,LOOKUPS!G$5,0)*$FG$6+VLOOKUP($FA548,DIV,LOOKUPS!G$7,0)*$FH$6++VLOOKUP($FA548,SIZE,LOOKUPS!G$11,0)*$FI$6),"",VLOOKUP($FA548,MOM,LOOKUPS!G$12,0)*$FB$6+VLOOKUP($FA548,STREV,LOOKUPS!G$10,0)*$FC$6+VLOOKUP($FA548,LTREV,LOOKUPS!G$9,0)*$FD$6+VLOOKUP($FA548,CFP,LOOKUPS!G$6,0)*$FE$6+VLOOKUP($FA548,EP,LOOKUPS!G$8,0)*$FF$6+VLOOKUP($FA548,BM,LOOKUPS!G$5,0)*$FG$6+VLOOKUP($FA548,DIV,LOOKUPS!G$7,0)*$FH$6++VLOOKUP($FA548,SIZE,LOOKUPS!G$11,0)*$FI$6)</f>
        <v>-3.0880000000000001</v>
      </c>
      <c r="FG548" s="1">
        <f>IF(ISERROR(VLOOKUP($FA548,MOM,LOOKUPS!H$12,0)*$FB$6+VLOOKUP($FA548,STREV,LOOKUPS!H$10,0)*$FC$6+VLOOKUP($FA548,LTREV,LOOKUPS!H$9,0)*$FD$6+VLOOKUP($FA548,CFP,LOOKUPS!H$6,0)*$FE$6+VLOOKUP($FA548,EP,LOOKUPS!H$8,0)*$FF$6+VLOOKUP($FA548,BM,LOOKUPS!H$5,0)*$FG$6+VLOOKUP($FA548,DIV,LOOKUPS!H$7,0)*$FH$6++VLOOKUP($FA548,SIZE,LOOKUPS!H$11,0)*$FI$6),"",VLOOKUP($FA548,MOM,LOOKUPS!H$12,0)*$FB$6+VLOOKUP($FA548,STREV,LOOKUPS!H$10,0)*$FC$6+VLOOKUP($FA548,LTREV,LOOKUPS!H$9,0)*$FD$6+VLOOKUP($FA548,CFP,LOOKUPS!H$6,0)*$FE$6+VLOOKUP($FA548,EP,LOOKUPS!H$8,0)*$FF$6+VLOOKUP($FA548,BM,LOOKUPS!H$5,0)*$FG$6+VLOOKUP($FA548,DIV,LOOKUPS!H$7,0)*$FH$6++VLOOKUP($FA548,SIZE,LOOKUPS!H$11,0)*$FI$6)</f>
        <v>-2.7208000000000001</v>
      </c>
      <c r="FH548" s="1">
        <f>IF(ISERROR(VLOOKUP($FA548,MOM,LOOKUPS!I$12,0)*$FB$6+VLOOKUP($FA548,STREV,LOOKUPS!I$10,0)*$FC$6+VLOOKUP($FA548,LTREV,LOOKUPS!I$9,0)*$FD$6+VLOOKUP($FA548,CFP,LOOKUPS!I$6,0)*$FE$6+VLOOKUP($FA548,EP,LOOKUPS!I$8,0)*$FF$6+VLOOKUP($FA548,BM,LOOKUPS!I$5,0)*$FG$6+VLOOKUP($FA548,DIV,LOOKUPS!I$7,0)*$FH$6++VLOOKUP($FA548,SIZE,LOOKUPS!I$11,0)*$FI$6),"",VLOOKUP($FA548,MOM,LOOKUPS!I$12,0)*$FB$6+VLOOKUP($FA548,STREV,LOOKUPS!I$10,0)*$FC$6+VLOOKUP($FA548,LTREV,LOOKUPS!I$9,0)*$FD$6+VLOOKUP($FA548,CFP,LOOKUPS!I$6,0)*$FE$6+VLOOKUP($FA548,EP,LOOKUPS!I$8,0)*$FF$6+VLOOKUP($FA548,BM,LOOKUPS!I$5,0)*$FG$6+VLOOKUP($FA548,DIV,LOOKUPS!I$7,0)*$FH$6++VLOOKUP($FA548,SIZE,LOOKUPS!I$11,0)*$FI$6)</f>
        <v>-3.3399000000000001</v>
      </c>
      <c r="FI548" s="1">
        <f>IF(ISERROR(VLOOKUP($FA548,MOM,LOOKUPS!J$12,0)*$FB$6+VLOOKUP($FA548,STREV,LOOKUPS!J$10,0)*$FC$6+VLOOKUP($FA548,LTREV,LOOKUPS!J$9,0)*$FD$6+VLOOKUP($FA548,CFP,LOOKUPS!J$6,0)*$FE$6+VLOOKUP($FA548,EP,LOOKUPS!J$8,0)*$FF$6+VLOOKUP($FA548,BM,LOOKUPS!J$5,0)*$FG$6+VLOOKUP($FA548,DIV,LOOKUPS!J$7,0)*$FH$6++VLOOKUP($FA548,SIZE,LOOKUPS!J$11,0)*$FI$6),"",VLOOKUP($FA548,MOM,LOOKUPS!J$12,0)*$FB$6+VLOOKUP($FA548,STREV,LOOKUPS!J$10,0)*$FC$6+VLOOKUP($FA548,LTREV,LOOKUPS!J$9,0)*$FD$6+VLOOKUP($FA548,CFP,LOOKUPS!J$6,0)*$FE$6+VLOOKUP($FA548,EP,LOOKUPS!J$8,0)*$FF$6+VLOOKUP($FA548,BM,LOOKUPS!J$5,0)*$FG$6+VLOOKUP($FA548,DIV,LOOKUPS!J$7,0)*$FH$6++VLOOKUP($FA548,SIZE,LOOKUPS!J$11,0)*$FI$6)</f>
        <v>-3.4727000000000006</v>
      </c>
      <c r="FJ548" s="1">
        <f>IF(ISERROR(VLOOKUP($FA548,MOM,LOOKUPS!K$12,0)*$FB$6+VLOOKUP($FA548,STREV,LOOKUPS!K$10,0)*$FC$6+VLOOKUP($FA548,LTREV,LOOKUPS!K$9,0)*$FD$6+VLOOKUP($FA548,CFP,LOOKUPS!K$6,0)*$FE$6+VLOOKUP($FA548,EP,LOOKUPS!K$8,0)*$FF$6+VLOOKUP($FA548,BM,LOOKUPS!K$5,0)*$FG$6+VLOOKUP($FA548,DIV,LOOKUPS!K$7,0)*$FH$6++VLOOKUP($FA548,SIZE,LOOKUPS!K$11,0)*$FI$6),"",VLOOKUP($FA548,MOM,LOOKUPS!K$12,0)*$FB$6+VLOOKUP($FA548,STREV,LOOKUPS!K$10,0)*$FC$6+VLOOKUP($FA548,LTREV,LOOKUPS!K$9,0)*$FD$6+VLOOKUP($FA548,CFP,LOOKUPS!K$6,0)*$FE$6+VLOOKUP($FA548,EP,LOOKUPS!K$8,0)*$FF$6+VLOOKUP($FA548,BM,LOOKUPS!K$5,0)*$FG$6+VLOOKUP($FA548,DIV,LOOKUPS!K$7,0)*$FH$6++VLOOKUP($FA548,SIZE,LOOKUPS!K$11,0)*$FI$6)</f>
        <v>-3.4374000000000002</v>
      </c>
      <c r="FK548" s="1">
        <f>IF(ISERROR(VLOOKUP($FA548,MOM,LOOKUPS!L$12,0)*$FB$6+VLOOKUP($FA548,STREV,LOOKUPS!L$10,0)*$FC$6+VLOOKUP($FA548,LTREV,LOOKUPS!L$9,0)*$FD$6+VLOOKUP($FA548,CFP,LOOKUPS!L$6,0)*$FE$6+VLOOKUP($FA548,EP,LOOKUPS!L$8,0)*$FF$6+VLOOKUP($FA548,BM,LOOKUPS!L$5,0)*$FG$6+VLOOKUP($FA548,DIV,LOOKUPS!L$7,0)*$FH$6++VLOOKUP($FA548,SIZE,LOOKUPS!L$11,0)*$FI$6),"",VLOOKUP($FA548,MOM,LOOKUPS!L$12,0)*$FB$6+VLOOKUP($FA548,STREV,LOOKUPS!L$10,0)*$FC$6+VLOOKUP($FA548,LTREV,LOOKUPS!L$9,0)*$FD$6+VLOOKUP($FA548,CFP,LOOKUPS!L$6,0)*$FE$6+VLOOKUP($FA548,EP,LOOKUPS!L$8,0)*$FF$6+VLOOKUP($FA548,BM,LOOKUPS!L$5,0)*$FG$6+VLOOKUP($FA548,DIV,LOOKUPS!L$7,0)*$FH$6++VLOOKUP($FA548,SIZE,LOOKUPS!L$11,0)*$FI$6)</f>
        <v>-3.5401000000000002</v>
      </c>
    </row>
    <row r="549" spans="1:167" x14ac:dyDescent="0.3">
      <c r="A549" s="1">
        <v>197112</v>
      </c>
      <c r="B549" s="1">
        <v>13.65</v>
      </c>
      <c r="C549" s="1">
        <v>12.69</v>
      </c>
      <c r="D549" s="1">
        <v>11.86</v>
      </c>
      <c r="E549" s="1">
        <v>10.96</v>
      </c>
      <c r="F549" s="1">
        <v>11.01</v>
      </c>
      <c r="G549" s="1">
        <v>11.62</v>
      </c>
      <c r="H549" s="1">
        <v>10.7</v>
      </c>
      <c r="I549" s="1">
        <v>12.02</v>
      </c>
      <c r="J549" s="1">
        <v>10.95</v>
      </c>
      <c r="K549" s="1">
        <v>12.83</v>
      </c>
      <c r="M549" s="1">
        <v>197101</v>
      </c>
      <c r="N549" s="1">
        <v>21.51</v>
      </c>
      <c r="O549" s="1">
        <v>14.98</v>
      </c>
      <c r="P549" s="1">
        <v>13.42</v>
      </c>
      <c r="Q549" s="1">
        <v>12.9</v>
      </c>
      <c r="R549" s="1">
        <v>13.64</v>
      </c>
      <c r="S549" s="1">
        <v>11.48</v>
      </c>
      <c r="T549" s="1">
        <v>10.61</v>
      </c>
      <c r="U549" s="1">
        <v>10.66</v>
      </c>
      <c r="V549" s="1">
        <v>10.29</v>
      </c>
      <c r="W549" s="1">
        <v>11.8</v>
      </c>
      <c r="Y549" s="1">
        <v>197512</v>
      </c>
      <c r="Z549" s="1">
        <v>-1.1499999999999999</v>
      </c>
      <c r="AA549" s="1">
        <v>-1.92</v>
      </c>
      <c r="AB549" s="1">
        <v>-0.88</v>
      </c>
      <c r="AC549" s="1">
        <v>-7.0000000000000007E-2</v>
      </c>
      <c r="AD549" s="1">
        <v>-1.9</v>
      </c>
      <c r="AE549" s="1">
        <v>-0.21</v>
      </c>
      <c r="AF549" s="1">
        <v>-0.7</v>
      </c>
      <c r="AG549" s="1">
        <v>-0.25</v>
      </c>
      <c r="AH549" s="1">
        <v>-1.04</v>
      </c>
      <c r="AI549" s="1">
        <v>0.11</v>
      </c>
      <c r="AK549">
        <v>199606</v>
      </c>
      <c r="AL549">
        <v>-5.31</v>
      </c>
      <c r="AM549">
        <v>-3.97</v>
      </c>
      <c r="AN549">
        <v>-1.89</v>
      </c>
      <c r="AO549">
        <v>-1.31</v>
      </c>
      <c r="AP549">
        <v>-4.4400000000000004</v>
      </c>
      <c r="AQ549">
        <v>-2.29</v>
      </c>
      <c r="AR549">
        <v>-1.85</v>
      </c>
      <c r="AS549">
        <v>-1.3</v>
      </c>
      <c r="AT549">
        <v>-1.43</v>
      </c>
      <c r="AU549">
        <v>-5.51</v>
      </c>
      <c r="AV549">
        <v>-2.76</v>
      </c>
      <c r="AW549">
        <v>-2.35</v>
      </c>
      <c r="AX549">
        <v>-2.23</v>
      </c>
      <c r="AY549">
        <v>-2.15</v>
      </c>
      <c r="AZ549">
        <v>-1.57</v>
      </c>
      <c r="BA549">
        <v>-1.59</v>
      </c>
      <c r="BB549">
        <v>-1.03</v>
      </c>
      <c r="BC549">
        <v>-1.26</v>
      </c>
      <c r="BD549">
        <v>-1.54</v>
      </c>
      <c r="BF549" s="1">
        <v>199606</v>
      </c>
      <c r="BG549" s="1">
        <v>-5.16</v>
      </c>
      <c r="BH549" s="1">
        <v>-4.4000000000000004</v>
      </c>
      <c r="BI549" s="1">
        <v>-1.62</v>
      </c>
      <c r="BJ549" s="1">
        <v>-1.26</v>
      </c>
      <c r="BK549" s="1">
        <v>-4.6399999999999997</v>
      </c>
      <c r="BL549" s="1">
        <v>-2.69</v>
      </c>
      <c r="BM549" s="1">
        <v>-2.36</v>
      </c>
      <c r="BN549" s="1">
        <v>-1.1200000000000001</v>
      </c>
      <c r="BO549" s="1">
        <v>-1.03</v>
      </c>
      <c r="BP549" s="1">
        <v>-4.4400000000000004</v>
      </c>
      <c r="BQ549" s="1">
        <v>-4.97</v>
      </c>
      <c r="BR549" s="1">
        <v>-3.65</v>
      </c>
      <c r="BS549" s="1">
        <v>-1.51</v>
      </c>
      <c r="BT549" s="1">
        <v>-2.62</v>
      </c>
      <c r="BU549" s="1">
        <v>-2.1</v>
      </c>
      <c r="BV549" s="1">
        <v>-0.46</v>
      </c>
      <c r="BW549" s="1">
        <v>-1.73</v>
      </c>
      <c r="BX549" s="1">
        <v>-1.69</v>
      </c>
      <c r="BY549" s="1">
        <v>-0.53</v>
      </c>
      <c r="CA549" s="1">
        <v>197106</v>
      </c>
      <c r="CB549" s="1">
        <v>-4.53</v>
      </c>
      <c r="CC549" s="1">
        <v>-0.85</v>
      </c>
      <c r="CD549" s="1">
        <v>-1.34</v>
      </c>
      <c r="CE549" s="1">
        <v>-2.71</v>
      </c>
      <c r="CF549" s="1">
        <v>-0.49</v>
      </c>
      <c r="CG549" s="1">
        <v>-1.46</v>
      </c>
      <c r="CH549" s="1">
        <v>-1.1499999999999999</v>
      </c>
      <c r="CI549" s="1">
        <v>-2.1800000000000002</v>
      </c>
      <c r="CJ549" s="1">
        <v>-2.79</v>
      </c>
      <c r="CK549" s="1">
        <v>-0.39</v>
      </c>
      <c r="CL549" s="1">
        <v>-0.6</v>
      </c>
      <c r="CM549" s="1">
        <v>-1.64</v>
      </c>
      <c r="CN549" s="1">
        <v>-1.25</v>
      </c>
      <c r="CO549" s="1">
        <v>-1.63</v>
      </c>
      <c r="CP549" s="1">
        <v>-0.68</v>
      </c>
      <c r="CQ549" s="1">
        <v>-1.8</v>
      </c>
      <c r="CR549" s="1">
        <v>-2.5499999999999998</v>
      </c>
      <c r="CS549" s="1">
        <v>-2.2599999999999998</v>
      </c>
      <c r="CT549" s="1">
        <v>-3.34</v>
      </c>
      <c r="CV549" s="1">
        <v>197206</v>
      </c>
      <c r="CW549" s="1">
        <v>-4.24</v>
      </c>
      <c r="CX549" s="1">
        <v>-3.19</v>
      </c>
      <c r="CY549" s="1">
        <v>-3.28</v>
      </c>
      <c r="CZ549" s="1">
        <v>-2.12</v>
      </c>
      <c r="DA549" s="1">
        <v>-3.11</v>
      </c>
      <c r="DB549" s="1">
        <v>-3.3</v>
      </c>
      <c r="DC549" s="1">
        <v>-3.31</v>
      </c>
      <c r="DD549" s="1">
        <v>-2.64</v>
      </c>
      <c r="DE549" s="1">
        <v>-2.1800000000000002</v>
      </c>
      <c r="DF549" s="1">
        <v>-3.5</v>
      </c>
      <c r="DG549" s="1">
        <v>-2.72</v>
      </c>
      <c r="DH549" s="1">
        <v>-3.39</v>
      </c>
      <c r="DI549" s="1">
        <v>-3.21</v>
      </c>
      <c r="DJ549" s="1">
        <v>-3.2</v>
      </c>
      <c r="DK549" s="1">
        <v>-3.43</v>
      </c>
      <c r="DL549" s="1">
        <v>-3.28</v>
      </c>
      <c r="DM549" s="1">
        <v>-1.99</v>
      </c>
      <c r="DN549" s="1">
        <v>-2.85</v>
      </c>
      <c r="DO549" s="1">
        <v>-1.45</v>
      </c>
      <c r="DQ549" s="1">
        <v>197106</v>
      </c>
      <c r="DR549" s="1">
        <v>-99.99</v>
      </c>
      <c r="DS549" s="1">
        <v>-3.11</v>
      </c>
      <c r="DT549" s="1">
        <v>-0.67</v>
      </c>
      <c r="DU549" s="1">
        <v>0.64</v>
      </c>
      <c r="DV549" s="1">
        <v>-3.16</v>
      </c>
      <c r="DW549" s="1">
        <v>-1.34</v>
      </c>
      <c r="DX549" s="1">
        <v>-1.49</v>
      </c>
      <c r="DY549" s="1">
        <v>0.26</v>
      </c>
      <c r="DZ549" s="1">
        <v>0.66</v>
      </c>
      <c r="EA549" s="1">
        <v>-3.55</v>
      </c>
      <c r="EB549" s="1">
        <v>-1.81</v>
      </c>
      <c r="EC549" s="1">
        <v>-2.76</v>
      </c>
      <c r="ED549" s="1">
        <v>0.28000000000000003</v>
      </c>
      <c r="EE549" s="1">
        <v>-1.35</v>
      </c>
      <c r="EF549" s="1">
        <v>-1.63</v>
      </c>
      <c r="EG549" s="1">
        <v>-0.08</v>
      </c>
      <c r="EH549" s="1">
        <v>0.61</v>
      </c>
      <c r="EI549" s="1">
        <v>0.56000000000000005</v>
      </c>
      <c r="EJ549" s="1">
        <v>0.76</v>
      </c>
      <c r="EL549">
        <v>197106</v>
      </c>
      <c r="EM549">
        <v>-0.1</v>
      </c>
      <c r="EN549">
        <v>-1.43</v>
      </c>
      <c r="EO549">
        <v>-1.82</v>
      </c>
      <c r="EP549">
        <v>0.37</v>
      </c>
      <c r="ER549" s="1">
        <v>197112</v>
      </c>
      <c r="ES549" s="1">
        <v>-0.68</v>
      </c>
      <c r="EU549" s="1">
        <v>197101</v>
      </c>
      <c r="EV549" s="1">
        <v>2</v>
      </c>
      <c r="EX549" s="1">
        <v>197512</v>
      </c>
      <c r="EY549" s="1">
        <v>-0.32</v>
      </c>
      <c r="FA549" s="1">
        <v>197112</v>
      </c>
      <c r="FB549" s="1">
        <f>IF(ISERROR(VLOOKUP($FA549,MOM,LOOKUPS!C$12,0)*$FB$6+VLOOKUP($FA549,STREV,LOOKUPS!C$10,0)*$FC$6+VLOOKUP($FA549,LTREV,LOOKUPS!C$9,0)*$FD$6+VLOOKUP($FA549,CFP,LOOKUPS!C$6,0)*$FE$6+VLOOKUP($FA549,EP,LOOKUPS!C$8,0)*$FF$6+VLOOKUP($FA549,BM,LOOKUPS!C$5,0)*$FG$6+VLOOKUP($FA549,DIV,LOOKUPS!C$7,0)*$FH$6++VLOOKUP($FA549,SIZE,LOOKUPS!C$11,0)*$FI$6),"",VLOOKUP($FA549,MOM,LOOKUPS!C$12,0)*$FB$6+VLOOKUP($FA549,STREV,LOOKUPS!C$10,0)*$FC$6+VLOOKUP($FA549,LTREV,LOOKUPS!C$9,0)*$FD$6+VLOOKUP($FA549,CFP,LOOKUPS!C$6,0)*$FE$6+VLOOKUP($FA549,EP,LOOKUPS!C$8,0)*$FF$6+VLOOKUP($FA549,BM,LOOKUPS!C$5,0)*$FG$6+VLOOKUP($FA549,DIV,LOOKUPS!C$7,0)*$FH$6++VLOOKUP($FA549,SIZE,LOOKUPS!C$11,0)*$FI$6)</f>
        <v>11.917300000000001</v>
      </c>
      <c r="FC549" s="1">
        <f>IF(ISERROR(VLOOKUP($FA549,MOM,LOOKUPS!D$12,0)*$FB$6+VLOOKUP($FA549,STREV,LOOKUPS!D$10,0)*$FC$6+VLOOKUP($FA549,LTREV,LOOKUPS!D$9,0)*$FD$6+VLOOKUP($FA549,CFP,LOOKUPS!D$6,0)*$FE$6+VLOOKUP($FA549,EP,LOOKUPS!D$8,0)*$FF$6+VLOOKUP($FA549,BM,LOOKUPS!D$5,0)*$FG$6+VLOOKUP($FA549,DIV,LOOKUPS!D$7,0)*$FH$6++VLOOKUP($FA549,SIZE,LOOKUPS!D$11,0)*$FI$6),"",VLOOKUP($FA549,MOM,LOOKUPS!D$12,0)*$FB$6+VLOOKUP($FA549,STREV,LOOKUPS!D$10,0)*$FC$6+VLOOKUP($FA549,LTREV,LOOKUPS!D$9,0)*$FD$6+VLOOKUP($FA549,CFP,LOOKUPS!D$6,0)*$FE$6+VLOOKUP($FA549,EP,LOOKUPS!D$8,0)*$FF$6+VLOOKUP($FA549,BM,LOOKUPS!D$5,0)*$FG$6+VLOOKUP($FA549,DIV,LOOKUPS!D$7,0)*$FH$6++VLOOKUP($FA549,SIZE,LOOKUPS!D$11,0)*$FI$6)</f>
        <v>12.0137</v>
      </c>
      <c r="FD549" s="1">
        <f>IF(ISERROR(VLOOKUP($FA549,MOM,LOOKUPS!E$12,0)*$FB$6+VLOOKUP($FA549,STREV,LOOKUPS!E$10,0)*$FC$6+VLOOKUP($FA549,LTREV,LOOKUPS!E$9,0)*$FD$6+VLOOKUP($FA549,CFP,LOOKUPS!E$6,0)*$FE$6+VLOOKUP($FA549,EP,LOOKUPS!E$8,0)*$FF$6+VLOOKUP($FA549,BM,LOOKUPS!E$5,0)*$FG$6+VLOOKUP($FA549,DIV,LOOKUPS!E$7,0)*$FH$6++VLOOKUP($FA549,SIZE,LOOKUPS!E$11,0)*$FI$6),"",VLOOKUP($FA549,MOM,LOOKUPS!E$12,0)*$FB$6+VLOOKUP($FA549,STREV,LOOKUPS!E$10,0)*$FC$6+VLOOKUP($FA549,LTREV,LOOKUPS!E$9,0)*$FD$6+VLOOKUP($FA549,CFP,LOOKUPS!E$6,0)*$FE$6+VLOOKUP($FA549,EP,LOOKUPS!E$8,0)*$FF$6+VLOOKUP($FA549,BM,LOOKUPS!E$5,0)*$FG$6+VLOOKUP($FA549,DIV,LOOKUPS!E$7,0)*$FH$6++VLOOKUP($FA549,SIZE,LOOKUPS!E$11,0)*$FI$6)</f>
        <v>11.611499999999999</v>
      </c>
      <c r="FE549" s="1">
        <f>IF(ISERROR(VLOOKUP($FA549,MOM,LOOKUPS!F$12,0)*$FB$6+VLOOKUP($FA549,STREV,LOOKUPS!F$10,0)*$FC$6+VLOOKUP($FA549,LTREV,LOOKUPS!F$9,0)*$FD$6+VLOOKUP($FA549,CFP,LOOKUPS!F$6,0)*$FE$6+VLOOKUP($FA549,EP,LOOKUPS!F$8,0)*$FF$6+VLOOKUP($FA549,BM,LOOKUPS!F$5,0)*$FG$6+VLOOKUP($FA549,DIV,LOOKUPS!F$7,0)*$FH$6++VLOOKUP($FA549,SIZE,LOOKUPS!F$11,0)*$FI$6),"",VLOOKUP($FA549,MOM,LOOKUPS!F$12,0)*$FB$6+VLOOKUP($FA549,STREV,LOOKUPS!F$10,0)*$FC$6+VLOOKUP($FA549,LTREV,LOOKUPS!F$9,0)*$FD$6+VLOOKUP($FA549,CFP,LOOKUPS!F$6,0)*$FE$6+VLOOKUP($FA549,EP,LOOKUPS!F$8,0)*$FF$6+VLOOKUP($FA549,BM,LOOKUPS!F$5,0)*$FG$6+VLOOKUP($FA549,DIV,LOOKUPS!F$7,0)*$FH$6++VLOOKUP($FA549,SIZE,LOOKUPS!F$11,0)*$FI$6)</f>
        <v>10.554200000000002</v>
      </c>
      <c r="FF549" s="1">
        <f>IF(ISERROR(VLOOKUP($FA549,MOM,LOOKUPS!G$12,0)*$FB$6+VLOOKUP($FA549,STREV,LOOKUPS!G$10,0)*$FC$6+VLOOKUP($FA549,LTREV,LOOKUPS!G$9,0)*$FD$6+VLOOKUP($FA549,CFP,LOOKUPS!G$6,0)*$FE$6+VLOOKUP($FA549,EP,LOOKUPS!G$8,0)*$FF$6+VLOOKUP($FA549,BM,LOOKUPS!G$5,0)*$FG$6+VLOOKUP($FA549,DIV,LOOKUPS!G$7,0)*$FH$6++VLOOKUP($FA549,SIZE,LOOKUPS!G$11,0)*$FI$6),"",VLOOKUP($FA549,MOM,LOOKUPS!G$12,0)*$FB$6+VLOOKUP($FA549,STREV,LOOKUPS!G$10,0)*$FC$6+VLOOKUP($FA549,LTREV,LOOKUPS!G$9,0)*$FD$6+VLOOKUP($FA549,CFP,LOOKUPS!G$6,0)*$FE$6+VLOOKUP($FA549,EP,LOOKUPS!G$8,0)*$FF$6+VLOOKUP($FA549,BM,LOOKUPS!G$5,0)*$FG$6+VLOOKUP($FA549,DIV,LOOKUPS!G$7,0)*$FH$6++VLOOKUP($FA549,SIZE,LOOKUPS!G$11,0)*$FI$6)</f>
        <v>11.014500000000002</v>
      </c>
      <c r="FG549" s="1">
        <f>IF(ISERROR(VLOOKUP($FA549,MOM,LOOKUPS!H$12,0)*$FB$6+VLOOKUP($FA549,STREV,LOOKUPS!H$10,0)*$FC$6+VLOOKUP($FA549,LTREV,LOOKUPS!H$9,0)*$FD$6+VLOOKUP($FA549,CFP,LOOKUPS!H$6,0)*$FE$6+VLOOKUP($FA549,EP,LOOKUPS!H$8,0)*$FF$6+VLOOKUP($FA549,BM,LOOKUPS!H$5,0)*$FG$6+VLOOKUP($FA549,DIV,LOOKUPS!H$7,0)*$FH$6++VLOOKUP($FA549,SIZE,LOOKUPS!H$11,0)*$FI$6),"",VLOOKUP($FA549,MOM,LOOKUPS!H$12,0)*$FB$6+VLOOKUP($FA549,STREV,LOOKUPS!H$10,0)*$FC$6+VLOOKUP($FA549,LTREV,LOOKUPS!H$9,0)*$FD$6+VLOOKUP($FA549,CFP,LOOKUPS!H$6,0)*$FE$6+VLOOKUP($FA549,EP,LOOKUPS!H$8,0)*$FF$6+VLOOKUP($FA549,BM,LOOKUPS!H$5,0)*$FG$6+VLOOKUP($FA549,DIV,LOOKUPS!H$7,0)*$FH$6++VLOOKUP($FA549,SIZE,LOOKUPS!H$11,0)*$FI$6)</f>
        <v>11.3423</v>
      </c>
      <c r="FH549" s="1">
        <f>IF(ISERROR(VLOOKUP($FA549,MOM,LOOKUPS!I$12,0)*$FB$6+VLOOKUP($FA549,STREV,LOOKUPS!I$10,0)*$FC$6+VLOOKUP($FA549,LTREV,LOOKUPS!I$9,0)*$FD$6+VLOOKUP($FA549,CFP,LOOKUPS!I$6,0)*$FE$6+VLOOKUP($FA549,EP,LOOKUPS!I$8,0)*$FF$6+VLOOKUP($FA549,BM,LOOKUPS!I$5,0)*$FG$6+VLOOKUP($FA549,DIV,LOOKUPS!I$7,0)*$FH$6++VLOOKUP($FA549,SIZE,LOOKUPS!I$11,0)*$FI$6),"",VLOOKUP($FA549,MOM,LOOKUPS!I$12,0)*$FB$6+VLOOKUP($FA549,STREV,LOOKUPS!I$10,0)*$FC$6+VLOOKUP($FA549,LTREV,LOOKUPS!I$9,0)*$FD$6+VLOOKUP($FA549,CFP,LOOKUPS!I$6,0)*$FE$6+VLOOKUP($FA549,EP,LOOKUPS!I$8,0)*$FF$6+VLOOKUP($FA549,BM,LOOKUPS!I$5,0)*$FG$6+VLOOKUP($FA549,DIV,LOOKUPS!I$7,0)*$FH$6++VLOOKUP($FA549,SIZE,LOOKUPS!I$11,0)*$FI$6)</f>
        <v>11.212900000000001</v>
      </c>
      <c r="FI549" s="1">
        <f>IF(ISERROR(VLOOKUP($FA549,MOM,LOOKUPS!J$12,0)*$FB$6+VLOOKUP($FA549,STREV,LOOKUPS!J$10,0)*$FC$6+VLOOKUP($FA549,LTREV,LOOKUPS!J$9,0)*$FD$6+VLOOKUP($FA549,CFP,LOOKUPS!J$6,0)*$FE$6+VLOOKUP($FA549,EP,LOOKUPS!J$8,0)*$FF$6+VLOOKUP($FA549,BM,LOOKUPS!J$5,0)*$FG$6+VLOOKUP($FA549,DIV,LOOKUPS!J$7,0)*$FH$6++VLOOKUP($FA549,SIZE,LOOKUPS!J$11,0)*$FI$6),"",VLOOKUP($FA549,MOM,LOOKUPS!J$12,0)*$FB$6+VLOOKUP($FA549,STREV,LOOKUPS!J$10,0)*$FC$6+VLOOKUP($FA549,LTREV,LOOKUPS!J$9,0)*$FD$6+VLOOKUP($FA549,CFP,LOOKUPS!J$6,0)*$FE$6+VLOOKUP($FA549,EP,LOOKUPS!J$8,0)*$FF$6+VLOOKUP($FA549,BM,LOOKUPS!J$5,0)*$FG$6+VLOOKUP($FA549,DIV,LOOKUPS!J$7,0)*$FH$6++VLOOKUP($FA549,SIZE,LOOKUPS!J$11,0)*$FI$6)</f>
        <v>12.575399999999998</v>
      </c>
      <c r="FJ549" s="1">
        <f>IF(ISERROR(VLOOKUP($FA549,MOM,LOOKUPS!K$12,0)*$FB$6+VLOOKUP($FA549,STREV,LOOKUPS!K$10,0)*$FC$6+VLOOKUP($FA549,LTREV,LOOKUPS!K$9,0)*$FD$6+VLOOKUP($FA549,CFP,LOOKUPS!K$6,0)*$FE$6+VLOOKUP($FA549,EP,LOOKUPS!K$8,0)*$FF$6+VLOOKUP($FA549,BM,LOOKUPS!K$5,0)*$FG$6+VLOOKUP($FA549,DIV,LOOKUPS!K$7,0)*$FH$6++VLOOKUP($FA549,SIZE,LOOKUPS!K$11,0)*$FI$6),"",VLOOKUP($FA549,MOM,LOOKUPS!K$12,0)*$FB$6+VLOOKUP($FA549,STREV,LOOKUPS!K$10,0)*$FC$6+VLOOKUP($FA549,LTREV,LOOKUPS!K$9,0)*$FD$6+VLOOKUP($FA549,CFP,LOOKUPS!K$6,0)*$FE$6+VLOOKUP($FA549,EP,LOOKUPS!K$8,0)*$FF$6+VLOOKUP($FA549,BM,LOOKUPS!K$5,0)*$FG$6+VLOOKUP($FA549,DIV,LOOKUPS!K$7,0)*$FH$6++VLOOKUP($FA549,SIZE,LOOKUPS!K$11,0)*$FI$6)</f>
        <v>12.535900000000002</v>
      </c>
      <c r="FK549" s="1">
        <f>IF(ISERROR(VLOOKUP($FA549,MOM,LOOKUPS!L$12,0)*$FB$6+VLOOKUP($FA549,STREV,LOOKUPS!L$10,0)*$FC$6+VLOOKUP($FA549,LTREV,LOOKUPS!L$9,0)*$FD$6+VLOOKUP($FA549,CFP,LOOKUPS!L$6,0)*$FE$6+VLOOKUP($FA549,EP,LOOKUPS!L$8,0)*$FF$6+VLOOKUP($FA549,BM,LOOKUPS!L$5,0)*$FG$6+VLOOKUP($FA549,DIV,LOOKUPS!L$7,0)*$FH$6++VLOOKUP($FA549,SIZE,LOOKUPS!L$11,0)*$FI$6),"",VLOOKUP($FA549,MOM,LOOKUPS!L$12,0)*$FB$6+VLOOKUP($FA549,STREV,LOOKUPS!L$10,0)*$FC$6+VLOOKUP($FA549,LTREV,LOOKUPS!L$9,0)*$FD$6+VLOOKUP($FA549,CFP,LOOKUPS!L$6,0)*$FE$6+VLOOKUP($FA549,EP,LOOKUPS!L$8,0)*$FF$6+VLOOKUP($FA549,BM,LOOKUPS!L$5,0)*$FG$6+VLOOKUP($FA549,DIV,LOOKUPS!L$7,0)*$FH$6++VLOOKUP($FA549,SIZE,LOOKUPS!L$11,0)*$FI$6)</f>
        <v>13.556600000000001</v>
      </c>
    </row>
    <row r="550" spans="1:167" x14ac:dyDescent="0.3">
      <c r="A550" s="1">
        <v>197201</v>
      </c>
      <c r="B550" s="1">
        <v>17.25</v>
      </c>
      <c r="C550" s="1">
        <v>11.57</v>
      </c>
      <c r="D550" s="1">
        <v>12.04</v>
      </c>
      <c r="E550" s="1">
        <v>8.17</v>
      </c>
      <c r="F550" s="1">
        <v>9.7100000000000009</v>
      </c>
      <c r="G550" s="1">
        <v>7.5</v>
      </c>
      <c r="H550" s="1">
        <v>7.75</v>
      </c>
      <c r="I550" s="1">
        <v>8.1999999999999993</v>
      </c>
      <c r="J550" s="1">
        <v>9.1</v>
      </c>
      <c r="K550" s="1">
        <v>9.8800000000000008</v>
      </c>
      <c r="M550" s="1">
        <v>197102</v>
      </c>
      <c r="N550" s="1">
        <v>5.82</v>
      </c>
      <c r="O550" s="1">
        <v>5.48</v>
      </c>
      <c r="P550" s="1">
        <v>3.83</v>
      </c>
      <c r="Q550" s="1">
        <v>4.28</v>
      </c>
      <c r="R550" s="1">
        <v>3.92</v>
      </c>
      <c r="S550" s="1">
        <v>4.28</v>
      </c>
      <c r="T550" s="1">
        <v>5.03</v>
      </c>
      <c r="U550" s="1">
        <v>5.74</v>
      </c>
      <c r="V550" s="1">
        <v>4.7300000000000004</v>
      </c>
      <c r="W550" s="1">
        <v>5.26</v>
      </c>
      <c r="Y550" s="1">
        <v>197601</v>
      </c>
      <c r="Z550" s="1">
        <v>35.83</v>
      </c>
      <c r="AA550" s="1">
        <v>28.13</v>
      </c>
      <c r="AB550" s="1">
        <v>22.74</v>
      </c>
      <c r="AC550" s="1">
        <v>21.03</v>
      </c>
      <c r="AD550" s="1">
        <v>18.43</v>
      </c>
      <c r="AE550" s="1">
        <v>16.920000000000002</v>
      </c>
      <c r="AF550" s="1">
        <v>15.7</v>
      </c>
      <c r="AG550" s="1">
        <v>16.739999999999998</v>
      </c>
      <c r="AH550" s="1">
        <v>14.43</v>
      </c>
      <c r="AI550" s="1">
        <v>14.23</v>
      </c>
      <c r="AK550">
        <v>199607</v>
      </c>
      <c r="AL550">
        <v>-13.34</v>
      </c>
      <c r="AM550">
        <v>-9.3000000000000007</v>
      </c>
      <c r="AN550">
        <v>-5.55</v>
      </c>
      <c r="AO550">
        <v>-5.7</v>
      </c>
      <c r="AP550">
        <v>-10.25</v>
      </c>
      <c r="AQ550">
        <v>-6.34</v>
      </c>
      <c r="AR550">
        <v>-4.97</v>
      </c>
      <c r="AS550">
        <v>-5.37</v>
      </c>
      <c r="AT550">
        <v>-6.12</v>
      </c>
      <c r="AU550">
        <v>-11.79</v>
      </c>
      <c r="AV550">
        <v>-7.54</v>
      </c>
      <c r="AW550">
        <v>-6.42</v>
      </c>
      <c r="AX550">
        <v>-6.25</v>
      </c>
      <c r="AY550">
        <v>-4.88</v>
      </c>
      <c r="AZ550">
        <v>-5.08</v>
      </c>
      <c r="BA550">
        <v>-6.09</v>
      </c>
      <c r="BB550">
        <v>-4.7</v>
      </c>
      <c r="BC550">
        <v>-5.76</v>
      </c>
      <c r="BD550">
        <v>-6.41</v>
      </c>
      <c r="BF550" s="1">
        <v>199607</v>
      </c>
      <c r="BG550" s="1">
        <v>-12.96</v>
      </c>
      <c r="BH550" s="1">
        <v>-9.6999999999999993</v>
      </c>
      <c r="BI550" s="1">
        <v>-5.59</v>
      </c>
      <c r="BJ550" s="1">
        <v>-5.15</v>
      </c>
      <c r="BK550" s="1">
        <v>-10.6</v>
      </c>
      <c r="BL550" s="1">
        <v>-6.79</v>
      </c>
      <c r="BM550" s="1">
        <v>-5.8</v>
      </c>
      <c r="BN550" s="1">
        <v>-4.47</v>
      </c>
      <c r="BO550" s="1">
        <v>-5.44</v>
      </c>
      <c r="BP550" s="1">
        <v>-11.62</v>
      </c>
      <c r="BQ550" s="1">
        <v>-9.09</v>
      </c>
      <c r="BR550" s="1">
        <v>-7.08</v>
      </c>
      <c r="BS550" s="1">
        <v>-6.45</v>
      </c>
      <c r="BT550" s="1">
        <v>-6.12</v>
      </c>
      <c r="BU550" s="1">
        <v>-5.47</v>
      </c>
      <c r="BV550" s="1">
        <v>-4.37</v>
      </c>
      <c r="BW550" s="1">
        <v>-4.55</v>
      </c>
      <c r="BX550" s="1">
        <v>-4.6100000000000003</v>
      </c>
      <c r="BY550" s="1">
        <v>-6.13</v>
      </c>
      <c r="CA550" s="1">
        <v>197107</v>
      </c>
      <c r="CB550" s="1">
        <v>-5.44</v>
      </c>
      <c r="CC550" s="1">
        <v>-6.21</v>
      </c>
      <c r="CD550" s="1">
        <v>-5.45</v>
      </c>
      <c r="CE550" s="1">
        <v>-5.61</v>
      </c>
      <c r="CF550" s="1">
        <v>-5.97</v>
      </c>
      <c r="CG550" s="1">
        <v>-5.59</v>
      </c>
      <c r="CH550" s="1">
        <v>-5.52</v>
      </c>
      <c r="CI550" s="1">
        <v>-5.92</v>
      </c>
      <c r="CJ550" s="1">
        <v>-5.63</v>
      </c>
      <c r="CK550" s="1">
        <v>-6.6</v>
      </c>
      <c r="CL550" s="1">
        <v>-5.32</v>
      </c>
      <c r="CM550" s="1">
        <v>-6.71</v>
      </c>
      <c r="CN550" s="1">
        <v>-4.49</v>
      </c>
      <c r="CO550" s="1">
        <v>-5.85</v>
      </c>
      <c r="CP550" s="1">
        <v>-5.16</v>
      </c>
      <c r="CQ550" s="1">
        <v>-6.27</v>
      </c>
      <c r="CR550" s="1">
        <v>-5.58</v>
      </c>
      <c r="CS550" s="1">
        <v>-5.7</v>
      </c>
      <c r="CT550" s="1">
        <v>-5.57</v>
      </c>
      <c r="CV550" s="1">
        <v>197207</v>
      </c>
      <c r="CW550" s="1">
        <v>-4.51</v>
      </c>
      <c r="CX550" s="1">
        <v>-2.82</v>
      </c>
      <c r="CY550" s="1">
        <v>-2.57</v>
      </c>
      <c r="CZ550" s="1">
        <v>-0.51</v>
      </c>
      <c r="DA550" s="1">
        <v>-2.5499999999999998</v>
      </c>
      <c r="DB550" s="1">
        <v>-2.77</v>
      </c>
      <c r="DC550" s="1">
        <v>-3.01</v>
      </c>
      <c r="DD550" s="1">
        <v>-1.56</v>
      </c>
      <c r="DE550" s="1">
        <v>-0.28999999999999998</v>
      </c>
      <c r="DF550" s="1">
        <v>-3.48</v>
      </c>
      <c r="DG550" s="1">
        <v>-1.56</v>
      </c>
      <c r="DH550" s="1">
        <v>-3.44</v>
      </c>
      <c r="DI550" s="1">
        <v>-2.13</v>
      </c>
      <c r="DJ550" s="1">
        <v>-2.86</v>
      </c>
      <c r="DK550" s="1">
        <v>-3.18</v>
      </c>
      <c r="DL550" s="1">
        <v>-2.17</v>
      </c>
      <c r="DM550" s="1">
        <v>-0.92</v>
      </c>
      <c r="DN550" s="1">
        <v>-0.26</v>
      </c>
      <c r="DO550" s="1">
        <v>-0.31</v>
      </c>
      <c r="DQ550" s="1">
        <v>197107</v>
      </c>
      <c r="DR550" s="1">
        <v>-99.99</v>
      </c>
      <c r="DS550" s="1">
        <v>-6.52</v>
      </c>
      <c r="DT550" s="1">
        <v>-4.75</v>
      </c>
      <c r="DU550" s="1">
        <v>-4.12</v>
      </c>
      <c r="DV550" s="1">
        <v>-6.7</v>
      </c>
      <c r="DW550" s="1">
        <v>-5.46</v>
      </c>
      <c r="DX550" s="1">
        <v>-4.7</v>
      </c>
      <c r="DY550" s="1">
        <v>-4.43</v>
      </c>
      <c r="DZ550" s="1">
        <v>-3.81</v>
      </c>
      <c r="EA550" s="1">
        <v>-6.76</v>
      </c>
      <c r="EB550" s="1">
        <v>-6.5</v>
      </c>
      <c r="EC550" s="1">
        <v>-5.54</v>
      </c>
      <c r="ED550" s="1">
        <v>-5.37</v>
      </c>
      <c r="EE550" s="1">
        <v>-3.68</v>
      </c>
      <c r="EF550" s="1">
        <v>-5.75</v>
      </c>
      <c r="EG550" s="1">
        <v>-4.13</v>
      </c>
      <c r="EH550" s="1">
        <v>-4.7300000000000004</v>
      </c>
      <c r="EI550" s="1">
        <v>-3.69</v>
      </c>
      <c r="EJ550" s="1">
        <v>-3.92</v>
      </c>
      <c r="EL550">
        <v>197107</v>
      </c>
      <c r="EM550">
        <v>-4.5</v>
      </c>
      <c r="EN550">
        <v>-1.5</v>
      </c>
      <c r="EO550">
        <v>0.17</v>
      </c>
      <c r="EP550">
        <v>0.4</v>
      </c>
      <c r="ER550" s="1">
        <v>197201</v>
      </c>
      <c r="ES550" s="1">
        <v>0.24</v>
      </c>
      <c r="EU550" s="1">
        <v>197102</v>
      </c>
      <c r="EV550" s="1">
        <v>1.77</v>
      </c>
      <c r="EX550" s="1">
        <v>197601</v>
      </c>
      <c r="EY550" s="1">
        <v>9.25</v>
      </c>
      <c r="FA550" s="1">
        <v>197201</v>
      </c>
      <c r="FB550" s="1">
        <f>IF(ISERROR(VLOOKUP($FA550,MOM,LOOKUPS!C$12,0)*$FB$6+VLOOKUP($FA550,STREV,LOOKUPS!C$10,0)*$FC$6+VLOOKUP($FA550,LTREV,LOOKUPS!C$9,0)*$FD$6+VLOOKUP($FA550,CFP,LOOKUPS!C$6,0)*$FE$6+VLOOKUP($FA550,EP,LOOKUPS!C$8,0)*$FF$6+VLOOKUP($FA550,BM,LOOKUPS!C$5,0)*$FG$6+VLOOKUP($FA550,DIV,LOOKUPS!C$7,0)*$FH$6++VLOOKUP($FA550,SIZE,LOOKUPS!C$11,0)*$FI$6),"",VLOOKUP($FA550,MOM,LOOKUPS!C$12,0)*$FB$6+VLOOKUP($FA550,STREV,LOOKUPS!C$10,0)*$FC$6+VLOOKUP($FA550,LTREV,LOOKUPS!C$9,0)*$FD$6+VLOOKUP($FA550,CFP,LOOKUPS!C$6,0)*$FE$6+VLOOKUP($FA550,EP,LOOKUPS!C$8,0)*$FF$6+VLOOKUP($FA550,BM,LOOKUPS!C$5,0)*$FG$6+VLOOKUP($FA550,DIV,LOOKUPS!C$7,0)*$FH$6++VLOOKUP($FA550,SIZE,LOOKUPS!C$11,0)*$FI$6)</f>
        <v>12.169799999999999</v>
      </c>
      <c r="FC550" s="1">
        <f>IF(ISERROR(VLOOKUP($FA550,MOM,LOOKUPS!D$12,0)*$FB$6+VLOOKUP($FA550,STREV,LOOKUPS!D$10,0)*$FC$6+VLOOKUP($FA550,LTREV,LOOKUPS!D$9,0)*$FD$6+VLOOKUP($FA550,CFP,LOOKUPS!D$6,0)*$FE$6+VLOOKUP($FA550,EP,LOOKUPS!D$8,0)*$FF$6+VLOOKUP($FA550,BM,LOOKUPS!D$5,0)*$FG$6+VLOOKUP($FA550,DIV,LOOKUPS!D$7,0)*$FH$6++VLOOKUP($FA550,SIZE,LOOKUPS!D$11,0)*$FI$6),"",VLOOKUP($FA550,MOM,LOOKUPS!D$12,0)*$FB$6+VLOOKUP($FA550,STREV,LOOKUPS!D$10,0)*$FC$6+VLOOKUP($FA550,LTREV,LOOKUPS!D$9,0)*$FD$6+VLOOKUP($FA550,CFP,LOOKUPS!D$6,0)*$FE$6+VLOOKUP($FA550,EP,LOOKUPS!D$8,0)*$FF$6+VLOOKUP($FA550,BM,LOOKUPS!D$5,0)*$FG$6+VLOOKUP($FA550,DIV,LOOKUPS!D$7,0)*$FH$6++VLOOKUP($FA550,SIZE,LOOKUPS!D$11,0)*$FI$6)</f>
        <v>8.8650000000000002</v>
      </c>
      <c r="FD550" s="1">
        <f>IF(ISERROR(VLOOKUP($FA550,MOM,LOOKUPS!E$12,0)*$FB$6+VLOOKUP($FA550,STREV,LOOKUPS!E$10,0)*$FC$6+VLOOKUP($FA550,LTREV,LOOKUPS!E$9,0)*$FD$6+VLOOKUP($FA550,CFP,LOOKUPS!E$6,0)*$FE$6+VLOOKUP($FA550,EP,LOOKUPS!E$8,0)*$FF$6+VLOOKUP($FA550,BM,LOOKUPS!E$5,0)*$FG$6+VLOOKUP($FA550,DIV,LOOKUPS!E$7,0)*$FH$6++VLOOKUP($FA550,SIZE,LOOKUPS!E$11,0)*$FI$6),"",VLOOKUP($FA550,MOM,LOOKUPS!E$12,0)*$FB$6+VLOOKUP($FA550,STREV,LOOKUPS!E$10,0)*$FC$6+VLOOKUP($FA550,LTREV,LOOKUPS!E$9,0)*$FD$6+VLOOKUP($FA550,CFP,LOOKUPS!E$6,0)*$FE$6+VLOOKUP($FA550,EP,LOOKUPS!E$8,0)*$FF$6+VLOOKUP($FA550,BM,LOOKUPS!E$5,0)*$FG$6+VLOOKUP($FA550,DIV,LOOKUPS!E$7,0)*$FH$6++VLOOKUP($FA550,SIZE,LOOKUPS!E$11,0)*$FI$6)</f>
        <v>9.7886999999999986</v>
      </c>
      <c r="FE550" s="1">
        <f>IF(ISERROR(VLOOKUP($FA550,MOM,LOOKUPS!F$12,0)*$FB$6+VLOOKUP($FA550,STREV,LOOKUPS!F$10,0)*$FC$6+VLOOKUP($FA550,LTREV,LOOKUPS!F$9,0)*$FD$6+VLOOKUP($FA550,CFP,LOOKUPS!F$6,0)*$FE$6+VLOOKUP($FA550,EP,LOOKUPS!F$8,0)*$FF$6+VLOOKUP($FA550,BM,LOOKUPS!F$5,0)*$FG$6+VLOOKUP($FA550,DIV,LOOKUPS!F$7,0)*$FH$6++VLOOKUP($FA550,SIZE,LOOKUPS!F$11,0)*$FI$6),"",VLOOKUP($FA550,MOM,LOOKUPS!F$12,0)*$FB$6+VLOOKUP($FA550,STREV,LOOKUPS!F$10,0)*$FC$6+VLOOKUP($FA550,LTREV,LOOKUPS!F$9,0)*$FD$6+VLOOKUP($FA550,CFP,LOOKUPS!F$6,0)*$FE$6+VLOOKUP($FA550,EP,LOOKUPS!F$8,0)*$FF$6+VLOOKUP($FA550,BM,LOOKUPS!F$5,0)*$FG$6+VLOOKUP($FA550,DIV,LOOKUPS!F$7,0)*$FH$6++VLOOKUP($FA550,SIZE,LOOKUPS!F$11,0)*$FI$6)</f>
        <v>8.6940000000000008</v>
      </c>
      <c r="FF550" s="1">
        <f>IF(ISERROR(VLOOKUP($FA550,MOM,LOOKUPS!G$12,0)*$FB$6+VLOOKUP($FA550,STREV,LOOKUPS!G$10,0)*$FC$6+VLOOKUP($FA550,LTREV,LOOKUPS!G$9,0)*$FD$6+VLOOKUP($FA550,CFP,LOOKUPS!G$6,0)*$FE$6+VLOOKUP($FA550,EP,LOOKUPS!G$8,0)*$FF$6+VLOOKUP($FA550,BM,LOOKUPS!G$5,0)*$FG$6+VLOOKUP($FA550,DIV,LOOKUPS!G$7,0)*$FH$6++VLOOKUP($FA550,SIZE,LOOKUPS!G$11,0)*$FI$6),"",VLOOKUP($FA550,MOM,LOOKUPS!G$12,0)*$FB$6+VLOOKUP($FA550,STREV,LOOKUPS!G$10,0)*$FC$6+VLOOKUP($FA550,LTREV,LOOKUPS!G$9,0)*$FD$6+VLOOKUP($FA550,CFP,LOOKUPS!G$6,0)*$FE$6+VLOOKUP($FA550,EP,LOOKUPS!G$8,0)*$FF$6+VLOOKUP($FA550,BM,LOOKUPS!G$5,0)*$FG$6+VLOOKUP($FA550,DIV,LOOKUPS!G$7,0)*$FH$6++VLOOKUP($FA550,SIZE,LOOKUPS!G$11,0)*$FI$6)</f>
        <v>8.2027999999999999</v>
      </c>
      <c r="FG550" s="1">
        <f>IF(ISERROR(VLOOKUP($FA550,MOM,LOOKUPS!H$12,0)*$FB$6+VLOOKUP($FA550,STREV,LOOKUPS!H$10,0)*$FC$6+VLOOKUP($FA550,LTREV,LOOKUPS!H$9,0)*$FD$6+VLOOKUP($FA550,CFP,LOOKUPS!H$6,0)*$FE$6+VLOOKUP($FA550,EP,LOOKUPS!H$8,0)*$FF$6+VLOOKUP($FA550,BM,LOOKUPS!H$5,0)*$FG$6+VLOOKUP($FA550,DIV,LOOKUPS!H$7,0)*$FH$6++VLOOKUP($FA550,SIZE,LOOKUPS!H$11,0)*$FI$6),"",VLOOKUP($FA550,MOM,LOOKUPS!H$12,0)*$FB$6+VLOOKUP($FA550,STREV,LOOKUPS!H$10,0)*$FC$6+VLOOKUP($FA550,LTREV,LOOKUPS!H$9,0)*$FD$6+VLOOKUP($FA550,CFP,LOOKUPS!H$6,0)*$FE$6+VLOOKUP($FA550,EP,LOOKUPS!H$8,0)*$FF$6+VLOOKUP($FA550,BM,LOOKUPS!H$5,0)*$FG$6+VLOOKUP($FA550,DIV,LOOKUPS!H$7,0)*$FH$6++VLOOKUP($FA550,SIZE,LOOKUPS!H$11,0)*$FI$6)</f>
        <v>8.6912000000000003</v>
      </c>
      <c r="FH550" s="1">
        <f>IF(ISERROR(VLOOKUP($FA550,MOM,LOOKUPS!I$12,0)*$FB$6+VLOOKUP($FA550,STREV,LOOKUPS!I$10,0)*$FC$6+VLOOKUP($FA550,LTREV,LOOKUPS!I$9,0)*$FD$6+VLOOKUP($FA550,CFP,LOOKUPS!I$6,0)*$FE$6+VLOOKUP($FA550,EP,LOOKUPS!I$8,0)*$FF$6+VLOOKUP($FA550,BM,LOOKUPS!I$5,0)*$FG$6+VLOOKUP($FA550,DIV,LOOKUPS!I$7,0)*$FH$6++VLOOKUP($FA550,SIZE,LOOKUPS!I$11,0)*$FI$6),"",VLOOKUP($FA550,MOM,LOOKUPS!I$12,0)*$FB$6+VLOOKUP($FA550,STREV,LOOKUPS!I$10,0)*$FC$6+VLOOKUP($FA550,LTREV,LOOKUPS!I$9,0)*$FD$6+VLOOKUP($FA550,CFP,LOOKUPS!I$6,0)*$FE$6+VLOOKUP($FA550,EP,LOOKUPS!I$8,0)*$FF$6+VLOOKUP($FA550,BM,LOOKUPS!I$5,0)*$FG$6+VLOOKUP($FA550,DIV,LOOKUPS!I$7,0)*$FH$6++VLOOKUP($FA550,SIZE,LOOKUPS!I$11,0)*$FI$6)</f>
        <v>8.2959000000000014</v>
      </c>
      <c r="FI550" s="1">
        <f>IF(ISERROR(VLOOKUP($FA550,MOM,LOOKUPS!J$12,0)*$FB$6+VLOOKUP($FA550,STREV,LOOKUPS!J$10,0)*$FC$6+VLOOKUP($FA550,LTREV,LOOKUPS!J$9,0)*$FD$6+VLOOKUP($FA550,CFP,LOOKUPS!J$6,0)*$FE$6+VLOOKUP($FA550,EP,LOOKUPS!J$8,0)*$FF$6+VLOOKUP($FA550,BM,LOOKUPS!J$5,0)*$FG$6+VLOOKUP($FA550,DIV,LOOKUPS!J$7,0)*$FH$6++VLOOKUP($FA550,SIZE,LOOKUPS!J$11,0)*$FI$6),"",VLOOKUP($FA550,MOM,LOOKUPS!J$12,0)*$FB$6+VLOOKUP($FA550,STREV,LOOKUPS!J$10,0)*$FC$6+VLOOKUP($FA550,LTREV,LOOKUPS!J$9,0)*$FD$6+VLOOKUP($FA550,CFP,LOOKUPS!J$6,0)*$FE$6+VLOOKUP($FA550,EP,LOOKUPS!J$8,0)*$FF$6+VLOOKUP($FA550,BM,LOOKUPS!J$5,0)*$FG$6+VLOOKUP($FA550,DIV,LOOKUPS!J$7,0)*$FH$6++VLOOKUP($FA550,SIZE,LOOKUPS!J$11,0)*$FI$6)</f>
        <v>10.117800000000001</v>
      </c>
      <c r="FJ550" s="1">
        <f>IF(ISERROR(VLOOKUP($FA550,MOM,LOOKUPS!K$12,0)*$FB$6+VLOOKUP($FA550,STREV,LOOKUPS!K$10,0)*$FC$6+VLOOKUP($FA550,LTREV,LOOKUPS!K$9,0)*$FD$6+VLOOKUP($FA550,CFP,LOOKUPS!K$6,0)*$FE$6+VLOOKUP($FA550,EP,LOOKUPS!K$8,0)*$FF$6+VLOOKUP($FA550,BM,LOOKUPS!K$5,0)*$FG$6+VLOOKUP($FA550,DIV,LOOKUPS!K$7,0)*$FH$6++VLOOKUP($FA550,SIZE,LOOKUPS!K$11,0)*$FI$6),"",VLOOKUP($FA550,MOM,LOOKUPS!K$12,0)*$FB$6+VLOOKUP($FA550,STREV,LOOKUPS!K$10,0)*$FC$6+VLOOKUP($FA550,LTREV,LOOKUPS!K$9,0)*$FD$6+VLOOKUP($FA550,CFP,LOOKUPS!K$6,0)*$FE$6+VLOOKUP($FA550,EP,LOOKUPS!K$8,0)*$FF$6+VLOOKUP($FA550,BM,LOOKUPS!K$5,0)*$FG$6+VLOOKUP($FA550,DIV,LOOKUPS!K$7,0)*$FH$6++VLOOKUP($FA550,SIZE,LOOKUPS!K$11,0)*$FI$6)</f>
        <v>10.9818</v>
      </c>
      <c r="FK550" s="1">
        <f>IF(ISERROR(VLOOKUP($FA550,MOM,LOOKUPS!L$12,0)*$FB$6+VLOOKUP($FA550,STREV,LOOKUPS!L$10,0)*$FC$6+VLOOKUP($FA550,LTREV,LOOKUPS!L$9,0)*$FD$6+VLOOKUP($FA550,CFP,LOOKUPS!L$6,0)*$FE$6+VLOOKUP($FA550,EP,LOOKUPS!L$8,0)*$FF$6+VLOOKUP($FA550,BM,LOOKUPS!L$5,0)*$FG$6+VLOOKUP($FA550,DIV,LOOKUPS!L$7,0)*$FH$6++VLOOKUP($FA550,SIZE,LOOKUPS!L$11,0)*$FI$6),"",VLOOKUP($FA550,MOM,LOOKUPS!L$12,0)*$FB$6+VLOOKUP($FA550,STREV,LOOKUPS!L$10,0)*$FC$6+VLOOKUP($FA550,LTREV,LOOKUPS!L$9,0)*$FD$6+VLOOKUP($FA550,CFP,LOOKUPS!L$6,0)*$FE$6+VLOOKUP($FA550,EP,LOOKUPS!L$8,0)*$FF$6+VLOOKUP($FA550,BM,LOOKUPS!L$5,0)*$FG$6+VLOOKUP($FA550,DIV,LOOKUPS!L$7,0)*$FH$6++VLOOKUP($FA550,SIZE,LOOKUPS!L$11,0)*$FI$6)</f>
        <v>14.370600000000003</v>
      </c>
    </row>
    <row r="551" spans="1:167" x14ac:dyDescent="0.3">
      <c r="A551" s="1">
        <v>197202</v>
      </c>
      <c r="B551" s="1">
        <v>4.66</v>
      </c>
      <c r="C551" s="1">
        <v>4.2300000000000004</v>
      </c>
      <c r="D551" s="1">
        <v>1.39</v>
      </c>
      <c r="E551" s="1">
        <v>2.5499999999999998</v>
      </c>
      <c r="F551" s="1">
        <v>3.07</v>
      </c>
      <c r="G551" s="1">
        <v>2.93</v>
      </c>
      <c r="H551" s="1">
        <v>6.79</v>
      </c>
      <c r="I551" s="1">
        <v>4.7</v>
      </c>
      <c r="J551" s="1">
        <v>4.58</v>
      </c>
      <c r="K551" s="1">
        <v>6.14</v>
      </c>
      <c r="M551" s="1">
        <v>197103</v>
      </c>
      <c r="N551" s="1">
        <v>7.52</v>
      </c>
      <c r="O551" s="1">
        <v>5.98</v>
      </c>
      <c r="P551" s="1">
        <v>5.64</v>
      </c>
      <c r="Q551" s="1">
        <v>6.14</v>
      </c>
      <c r="R551" s="1">
        <v>6.24</v>
      </c>
      <c r="S551" s="1">
        <v>6.37</v>
      </c>
      <c r="T551" s="1">
        <v>4.58</v>
      </c>
      <c r="U551" s="1">
        <v>6.94</v>
      </c>
      <c r="V551" s="1">
        <v>4.8</v>
      </c>
      <c r="W551" s="1">
        <v>3.73</v>
      </c>
      <c r="Y551" s="1">
        <v>197602</v>
      </c>
      <c r="Z551" s="1">
        <v>24.39</v>
      </c>
      <c r="AA551" s="1">
        <v>13.28</v>
      </c>
      <c r="AB551" s="1">
        <v>11.51</v>
      </c>
      <c r="AC551" s="1">
        <v>7.7</v>
      </c>
      <c r="AD551" s="1">
        <v>7.48</v>
      </c>
      <c r="AE551" s="1">
        <v>4.1100000000000003</v>
      </c>
      <c r="AF551" s="1">
        <v>3.94</v>
      </c>
      <c r="AG551" s="1">
        <v>4.74</v>
      </c>
      <c r="AH551" s="1">
        <v>4.05</v>
      </c>
      <c r="AI551" s="1">
        <v>5.01</v>
      </c>
      <c r="AK551">
        <v>199608</v>
      </c>
      <c r="AL551">
        <v>3.79</v>
      </c>
      <c r="AM551">
        <v>5.0599999999999996</v>
      </c>
      <c r="AN551">
        <v>4.1900000000000004</v>
      </c>
      <c r="AO551">
        <v>4.51</v>
      </c>
      <c r="AP551">
        <v>5</v>
      </c>
      <c r="AQ551">
        <v>5.15</v>
      </c>
      <c r="AR551">
        <v>3.97</v>
      </c>
      <c r="AS551">
        <v>4.12</v>
      </c>
      <c r="AT551">
        <v>4.49</v>
      </c>
      <c r="AU551">
        <v>4.88</v>
      </c>
      <c r="AV551">
        <v>5.2</v>
      </c>
      <c r="AW551">
        <v>5.26</v>
      </c>
      <c r="AX551">
        <v>5.0199999999999996</v>
      </c>
      <c r="AY551">
        <v>4.04</v>
      </c>
      <c r="AZ551">
        <v>3.9</v>
      </c>
      <c r="BA551">
        <v>3.65</v>
      </c>
      <c r="BB551">
        <v>4.57</v>
      </c>
      <c r="BC551">
        <v>5.07</v>
      </c>
      <c r="BD551">
        <v>4.0199999999999996</v>
      </c>
      <c r="BF551" s="1">
        <v>199608</v>
      </c>
      <c r="BG551" s="1">
        <v>3.67</v>
      </c>
      <c r="BH551" s="1">
        <v>5.45</v>
      </c>
      <c r="BI551" s="1">
        <v>4.01</v>
      </c>
      <c r="BJ551" s="1">
        <v>4.6100000000000003</v>
      </c>
      <c r="BK551" s="1">
        <v>5.64</v>
      </c>
      <c r="BL551" s="1">
        <v>4.72</v>
      </c>
      <c r="BM551" s="1">
        <v>3.97</v>
      </c>
      <c r="BN551" s="1">
        <v>3.93</v>
      </c>
      <c r="BO551" s="1">
        <v>4.78</v>
      </c>
      <c r="BP551" s="1">
        <v>5.5</v>
      </c>
      <c r="BQ551" s="1">
        <v>5.86</v>
      </c>
      <c r="BR551" s="1">
        <v>4.8899999999999997</v>
      </c>
      <c r="BS551" s="1">
        <v>4.5199999999999996</v>
      </c>
      <c r="BT551" s="1">
        <v>4.71</v>
      </c>
      <c r="BU551" s="1">
        <v>3.22</v>
      </c>
      <c r="BV551" s="1">
        <v>3.59</v>
      </c>
      <c r="BW551" s="1">
        <v>4.25</v>
      </c>
      <c r="BX551" s="1">
        <v>4.7</v>
      </c>
      <c r="BY551" s="1">
        <v>4.8600000000000003</v>
      </c>
      <c r="CA551" s="1">
        <v>197108</v>
      </c>
      <c r="CB551" s="1">
        <v>5.8</v>
      </c>
      <c r="CC551" s="1">
        <v>5.08</v>
      </c>
      <c r="CD551" s="1">
        <v>3.26</v>
      </c>
      <c r="CE551" s="1">
        <v>5.51</v>
      </c>
      <c r="CF551" s="1">
        <v>4.54</v>
      </c>
      <c r="CG551" s="1">
        <v>5.05</v>
      </c>
      <c r="CH551" s="1">
        <v>2.69</v>
      </c>
      <c r="CI551" s="1">
        <v>4.53</v>
      </c>
      <c r="CJ551" s="1">
        <v>5.56</v>
      </c>
      <c r="CK551" s="1">
        <v>5.46</v>
      </c>
      <c r="CL551" s="1">
        <v>3.6</v>
      </c>
      <c r="CM551" s="1">
        <v>6.19</v>
      </c>
      <c r="CN551" s="1">
        <v>3.92</v>
      </c>
      <c r="CO551" s="1">
        <v>2.6</v>
      </c>
      <c r="CP551" s="1">
        <v>2.79</v>
      </c>
      <c r="CQ551" s="1">
        <v>3.64</v>
      </c>
      <c r="CR551" s="1">
        <v>5.41</v>
      </c>
      <c r="CS551" s="1">
        <v>4.53</v>
      </c>
      <c r="CT551" s="1">
        <v>6.47</v>
      </c>
      <c r="CV551" s="1">
        <v>197208</v>
      </c>
      <c r="CW551" s="1">
        <v>-0.16</v>
      </c>
      <c r="CX551" s="1">
        <v>0.27</v>
      </c>
      <c r="CY551" s="1">
        <v>2.81</v>
      </c>
      <c r="CZ551" s="1">
        <v>3.82</v>
      </c>
      <c r="DA551" s="1">
        <v>0.27</v>
      </c>
      <c r="DB551" s="1">
        <v>0.84</v>
      </c>
      <c r="DC551" s="1">
        <v>3.21</v>
      </c>
      <c r="DD551" s="1">
        <v>3.84</v>
      </c>
      <c r="DE551" s="1">
        <v>3.67</v>
      </c>
      <c r="DF551" s="1">
        <v>-0.28000000000000003</v>
      </c>
      <c r="DG551" s="1">
        <v>0.85</v>
      </c>
      <c r="DH551" s="1">
        <v>0.28000000000000003</v>
      </c>
      <c r="DI551" s="1">
        <v>1.38</v>
      </c>
      <c r="DJ551" s="1">
        <v>2.44</v>
      </c>
      <c r="DK551" s="1">
        <v>4.05</v>
      </c>
      <c r="DL551" s="1">
        <v>3.61</v>
      </c>
      <c r="DM551" s="1">
        <v>4.09</v>
      </c>
      <c r="DN551" s="1">
        <v>5.0199999999999996</v>
      </c>
      <c r="DO551" s="1">
        <v>2.2799999999999998</v>
      </c>
      <c r="DQ551" s="1">
        <v>197108</v>
      </c>
      <c r="DR551" s="1">
        <v>-99.99</v>
      </c>
      <c r="DS551" s="1">
        <v>3.7</v>
      </c>
      <c r="DT551" s="1">
        <v>5.39</v>
      </c>
      <c r="DU551" s="1">
        <v>4.3899999999999997</v>
      </c>
      <c r="DV551" s="1">
        <v>3.35</v>
      </c>
      <c r="DW551" s="1">
        <v>5.36</v>
      </c>
      <c r="DX551" s="1">
        <v>5.35</v>
      </c>
      <c r="DY551" s="1">
        <v>5.43</v>
      </c>
      <c r="DZ551" s="1">
        <v>4.13</v>
      </c>
      <c r="EA551" s="1">
        <v>2.79</v>
      </c>
      <c r="EB551" s="1">
        <v>5.28</v>
      </c>
      <c r="EC551" s="1">
        <v>5.66</v>
      </c>
      <c r="ED551" s="1">
        <v>5.01</v>
      </c>
      <c r="EE551" s="1">
        <v>4.08</v>
      </c>
      <c r="EF551" s="1">
        <v>6.67</v>
      </c>
      <c r="EG551" s="1">
        <v>5.93</v>
      </c>
      <c r="EH551" s="1">
        <v>4.9000000000000004</v>
      </c>
      <c r="EI551" s="1">
        <v>3.94</v>
      </c>
      <c r="EJ551" s="1">
        <v>4.32</v>
      </c>
      <c r="EL551">
        <v>197108</v>
      </c>
      <c r="EM551">
        <v>3.79</v>
      </c>
      <c r="EN551">
        <v>-0.18</v>
      </c>
      <c r="EO551">
        <v>2.56</v>
      </c>
      <c r="EP551">
        <v>0.47</v>
      </c>
      <c r="ER551" s="1">
        <v>197202</v>
      </c>
      <c r="ES551" s="1">
        <v>2.7</v>
      </c>
      <c r="EU551" s="1">
        <v>197103</v>
      </c>
      <c r="EV551" s="1">
        <v>0.21</v>
      </c>
      <c r="EX551" s="1">
        <v>197602</v>
      </c>
      <c r="EY551" s="1">
        <v>4.87</v>
      </c>
      <c r="FA551" s="1">
        <v>197202</v>
      </c>
      <c r="FB551" s="1">
        <f>IF(ISERROR(VLOOKUP($FA551,MOM,LOOKUPS!C$12,0)*$FB$6+VLOOKUP($FA551,STREV,LOOKUPS!C$10,0)*$FC$6+VLOOKUP($FA551,LTREV,LOOKUPS!C$9,0)*$FD$6+VLOOKUP($FA551,CFP,LOOKUPS!C$6,0)*$FE$6+VLOOKUP($FA551,EP,LOOKUPS!C$8,0)*$FF$6+VLOOKUP($FA551,BM,LOOKUPS!C$5,0)*$FG$6+VLOOKUP($FA551,DIV,LOOKUPS!C$7,0)*$FH$6++VLOOKUP($FA551,SIZE,LOOKUPS!C$11,0)*$FI$6),"",VLOOKUP($FA551,MOM,LOOKUPS!C$12,0)*$FB$6+VLOOKUP($FA551,STREV,LOOKUPS!C$10,0)*$FC$6+VLOOKUP($FA551,LTREV,LOOKUPS!C$9,0)*$FD$6+VLOOKUP($FA551,CFP,LOOKUPS!C$6,0)*$FE$6+VLOOKUP($FA551,EP,LOOKUPS!C$8,0)*$FF$6+VLOOKUP($FA551,BM,LOOKUPS!C$5,0)*$FG$6+VLOOKUP($FA551,DIV,LOOKUPS!C$7,0)*$FH$6++VLOOKUP($FA551,SIZE,LOOKUPS!C$11,0)*$FI$6)</f>
        <v>4.8244000000000007</v>
      </c>
      <c r="FC551" s="1">
        <f>IF(ISERROR(VLOOKUP($FA551,MOM,LOOKUPS!D$12,0)*$FB$6+VLOOKUP($FA551,STREV,LOOKUPS!D$10,0)*$FC$6+VLOOKUP($FA551,LTREV,LOOKUPS!D$9,0)*$FD$6+VLOOKUP($FA551,CFP,LOOKUPS!D$6,0)*$FE$6+VLOOKUP($FA551,EP,LOOKUPS!D$8,0)*$FF$6+VLOOKUP($FA551,BM,LOOKUPS!D$5,0)*$FG$6+VLOOKUP($FA551,DIV,LOOKUPS!D$7,0)*$FH$6++VLOOKUP($FA551,SIZE,LOOKUPS!D$11,0)*$FI$6),"",VLOOKUP($FA551,MOM,LOOKUPS!D$12,0)*$FB$6+VLOOKUP($FA551,STREV,LOOKUPS!D$10,0)*$FC$6+VLOOKUP($FA551,LTREV,LOOKUPS!D$9,0)*$FD$6+VLOOKUP($FA551,CFP,LOOKUPS!D$6,0)*$FE$6+VLOOKUP($FA551,EP,LOOKUPS!D$8,0)*$FF$6+VLOOKUP($FA551,BM,LOOKUPS!D$5,0)*$FG$6+VLOOKUP($FA551,DIV,LOOKUPS!D$7,0)*$FH$6++VLOOKUP($FA551,SIZE,LOOKUPS!D$11,0)*$FI$6)</f>
        <v>4.4384000000000006</v>
      </c>
      <c r="FD551" s="1">
        <f>IF(ISERROR(VLOOKUP($FA551,MOM,LOOKUPS!E$12,0)*$FB$6+VLOOKUP($FA551,STREV,LOOKUPS!E$10,0)*$FC$6+VLOOKUP($FA551,LTREV,LOOKUPS!E$9,0)*$FD$6+VLOOKUP($FA551,CFP,LOOKUPS!E$6,0)*$FE$6+VLOOKUP($FA551,EP,LOOKUPS!E$8,0)*$FF$6+VLOOKUP($FA551,BM,LOOKUPS!E$5,0)*$FG$6+VLOOKUP($FA551,DIV,LOOKUPS!E$7,0)*$FH$6++VLOOKUP($FA551,SIZE,LOOKUPS!E$11,0)*$FI$6),"",VLOOKUP($FA551,MOM,LOOKUPS!E$12,0)*$FB$6+VLOOKUP($FA551,STREV,LOOKUPS!E$10,0)*$FC$6+VLOOKUP($FA551,LTREV,LOOKUPS!E$9,0)*$FD$6+VLOOKUP($FA551,CFP,LOOKUPS!E$6,0)*$FE$6+VLOOKUP($FA551,EP,LOOKUPS!E$8,0)*$FF$6+VLOOKUP($FA551,BM,LOOKUPS!E$5,0)*$FG$6+VLOOKUP($FA551,DIV,LOOKUPS!E$7,0)*$FH$6++VLOOKUP($FA551,SIZE,LOOKUPS!E$11,0)*$FI$6)</f>
        <v>3.4638</v>
      </c>
      <c r="FE551" s="1">
        <f>IF(ISERROR(VLOOKUP($FA551,MOM,LOOKUPS!F$12,0)*$FB$6+VLOOKUP($FA551,STREV,LOOKUPS!F$10,0)*$FC$6+VLOOKUP($FA551,LTREV,LOOKUPS!F$9,0)*$FD$6+VLOOKUP($FA551,CFP,LOOKUPS!F$6,0)*$FE$6+VLOOKUP($FA551,EP,LOOKUPS!F$8,0)*$FF$6+VLOOKUP($FA551,BM,LOOKUPS!F$5,0)*$FG$6+VLOOKUP($FA551,DIV,LOOKUPS!F$7,0)*$FH$6++VLOOKUP($FA551,SIZE,LOOKUPS!F$11,0)*$FI$6),"",VLOOKUP($FA551,MOM,LOOKUPS!F$12,0)*$FB$6+VLOOKUP($FA551,STREV,LOOKUPS!F$10,0)*$FC$6+VLOOKUP($FA551,LTREV,LOOKUPS!F$9,0)*$FD$6+VLOOKUP($FA551,CFP,LOOKUPS!F$6,0)*$FE$6+VLOOKUP($FA551,EP,LOOKUPS!F$8,0)*$FF$6+VLOOKUP($FA551,BM,LOOKUPS!F$5,0)*$FG$6+VLOOKUP($FA551,DIV,LOOKUPS!F$7,0)*$FH$6++VLOOKUP($FA551,SIZE,LOOKUPS!F$11,0)*$FI$6)</f>
        <v>3.2343000000000002</v>
      </c>
      <c r="FF551" s="1">
        <f>IF(ISERROR(VLOOKUP($FA551,MOM,LOOKUPS!G$12,0)*$FB$6+VLOOKUP($FA551,STREV,LOOKUPS!G$10,0)*$FC$6+VLOOKUP($FA551,LTREV,LOOKUPS!G$9,0)*$FD$6+VLOOKUP($FA551,CFP,LOOKUPS!G$6,0)*$FE$6+VLOOKUP($FA551,EP,LOOKUPS!G$8,0)*$FF$6+VLOOKUP($FA551,BM,LOOKUPS!G$5,0)*$FG$6+VLOOKUP($FA551,DIV,LOOKUPS!G$7,0)*$FH$6++VLOOKUP($FA551,SIZE,LOOKUPS!G$11,0)*$FI$6),"",VLOOKUP($FA551,MOM,LOOKUPS!G$12,0)*$FB$6+VLOOKUP($FA551,STREV,LOOKUPS!G$10,0)*$FC$6+VLOOKUP($FA551,LTREV,LOOKUPS!G$9,0)*$FD$6+VLOOKUP($FA551,CFP,LOOKUPS!G$6,0)*$FE$6+VLOOKUP($FA551,EP,LOOKUPS!G$8,0)*$FF$6+VLOOKUP($FA551,BM,LOOKUPS!G$5,0)*$FG$6+VLOOKUP($FA551,DIV,LOOKUPS!G$7,0)*$FH$6++VLOOKUP($FA551,SIZE,LOOKUPS!G$11,0)*$FI$6)</f>
        <v>4.0642000000000005</v>
      </c>
      <c r="FG551" s="1">
        <f>IF(ISERROR(VLOOKUP($FA551,MOM,LOOKUPS!H$12,0)*$FB$6+VLOOKUP($FA551,STREV,LOOKUPS!H$10,0)*$FC$6+VLOOKUP($FA551,LTREV,LOOKUPS!H$9,0)*$FD$6+VLOOKUP($FA551,CFP,LOOKUPS!H$6,0)*$FE$6+VLOOKUP($FA551,EP,LOOKUPS!H$8,0)*$FF$6+VLOOKUP($FA551,BM,LOOKUPS!H$5,0)*$FG$6+VLOOKUP($FA551,DIV,LOOKUPS!H$7,0)*$FH$6++VLOOKUP($FA551,SIZE,LOOKUPS!H$11,0)*$FI$6),"",VLOOKUP($FA551,MOM,LOOKUPS!H$12,0)*$FB$6+VLOOKUP($FA551,STREV,LOOKUPS!H$10,0)*$FC$6+VLOOKUP($FA551,LTREV,LOOKUPS!H$9,0)*$FD$6+VLOOKUP($FA551,CFP,LOOKUPS!H$6,0)*$FE$6+VLOOKUP($FA551,EP,LOOKUPS!H$8,0)*$FF$6+VLOOKUP($FA551,BM,LOOKUPS!H$5,0)*$FG$6+VLOOKUP($FA551,DIV,LOOKUPS!H$7,0)*$FH$6++VLOOKUP($FA551,SIZE,LOOKUPS!H$11,0)*$FI$6)</f>
        <v>3.1486000000000001</v>
      </c>
      <c r="FH551" s="1">
        <f>IF(ISERROR(VLOOKUP($FA551,MOM,LOOKUPS!I$12,0)*$FB$6+VLOOKUP($FA551,STREV,LOOKUPS!I$10,0)*$FC$6+VLOOKUP($FA551,LTREV,LOOKUPS!I$9,0)*$FD$6+VLOOKUP($FA551,CFP,LOOKUPS!I$6,0)*$FE$6+VLOOKUP($FA551,EP,LOOKUPS!I$8,0)*$FF$6+VLOOKUP($FA551,BM,LOOKUPS!I$5,0)*$FG$6+VLOOKUP($FA551,DIV,LOOKUPS!I$7,0)*$FH$6++VLOOKUP($FA551,SIZE,LOOKUPS!I$11,0)*$FI$6),"",VLOOKUP($FA551,MOM,LOOKUPS!I$12,0)*$FB$6+VLOOKUP($FA551,STREV,LOOKUPS!I$10,0)*$FC$6+VLOOKUP($FA551,LTREV,LOOKUPS!I$9,0)*$FD$6+VLOOKUP($FA551,CFP,LOOKUPS!I$6,0)*$FE$6+VLOOKUP($FA551,EP,LOOKUPS!I$8,0)*$FF$6+VLOOKUP($FA551,BM,LOOKUPS!I$5,0)*$FG$6+VLOOKUP($FA551,DIV,LOOKUPS!I$7,0)*$FH$6++VLOOKUP($FA551,SIZE,LOOKUPS!I$11,0)*$FI$6)</f>
        <v>4.6036000000000001</v>
      </c>
      <c r="FI551" s="1">
        <f>IF(ISERROR(VLOOKUP($FA551,MOM,LOOKUPS!J$12,0)*$FB$6+VLOOKUP($FA551,STREV,LOOKUPS!J$10,0)*$FC$6+VLOOKUP($FA551,LTREV,LOOKUPS!J$9,0)*$FD$6+VLOOKUP($FA551,CFP,LOOKUPS!J$6,0)*$FE$6+VLOOKUP($FA551,EP,LOOKUPS!J$8,0)*$FF$6+VLOOKUP($FA551,BM,LOOKUPS!J$5,0)*$FG$6+VLOOKUP($FA551,DIV,LOOKUPS!J$7,0)*$FH$6++VLOOKUP($FA551,SIZE,LOOKUPS!J$11,0)*$FI$6),"",VLOOKUP($FA551,MOM,LOOKUPS!J$12,0)*$FB$6+VLOOKUP($FA551,STREV,LOOKUPS!J$10,0)*$FC$6+VLOOKUP($FA551,LTREV,LOOKUPS!J$9,0)*$FD$6+VLOOKUP($FA551,CFP,LOOKUPS!J$6,0)*$FE$6+VLOOKUP($FA551,EP,LOOKUPS!J$8,0)*$FF$6+VLOOKUP($FA551,BM,LOOKUPS!J$5,0)*$FG$6+VLOOKUP($FA551,DIV,LOOKUPS!J$7,0)*$FH$6++VLOOKUP($FA551,SIZE,LOOKUPS!J$11,0)*$FI$6)</f>
        <v>3.9308000000000005</v>
      </c>
      <c r="FJ551" s="1">
        <f>IF(ISERROR(VLOOKUP($FA551,MOM,LOOKUPS!K$12,0)*$FB$6+VLOOKUP($FA551,STREV,LOOKUPS!K$10,0)*$FC$6+VLOOKUP($FA551,LTREV,LOOKUPS!K$9,0)*$FD$6+VLOOKUP($FA551,CFP,LOOKUPS!K$6,0)*$FE$6+VLOOKUP($FA551,EP,LOOKUPS!K$8,0)*$FF$6+VLOOKUP($FA551,BM,LOOKUPS!K$5,0)*$FG$6+VLOOKUP($FA551,DIV,LOOKUPS!K$7,0)*$FH$6++VLOOKUP($FA551,SIZE,LOOKUPS!K$11,0)*$FI$6),"",VLOOKUP($FA551,MOM,LOOKUPS!K$12,0)*$FB$6+VLOOKUP($FA551,STREV,LOOKUPS!K$10,0)*$FC$6+VLOOKUP($FA551,LTREV,LOOKUPS!K$9,0)*$FD$6+VLOOKUP($FA551,CFP,LOOKUPS!K$6,0)*$FE$6+VLOOKUP($FA551,EP,LOOKUPS!K$8,0)*$FF$6+VLOOKUP($FA551,BM,LOOKUPS!K$5,0)*$FG$6+VLOOKUP($FA551,DIV,LOOKUPS!K$7,0)*$FH$6++VLOOKUP($FA551,SIZE,LOOKUPS!K$11,0)*$FI$6)</f>
        <v>4.4081999999999999</v>
      </c>
      <c r="FK551" s="1">
        <f>IF(ISERROR(VLOOKUP($FA551,MOM,LOOKUPS!L$12,0)*$FB$6+VLOOKUP($FA551,STREV,LOOKUPS!L$10,0)*$FC$6+VLOOKUP($FA551,LTREV,LOOKUPS!L$9,0)*$FD$6+VLOOKUP($FA551,CFP,LOOKUPS!L$6,0)*$FE$6+VLOOKUP($FA551,EP,LOOKUPS!L$8,0)*$FF$6+VLOOKUP($FA551,BM,LOOKUPS!L$5,0)*$FG$6+VLOOKUP($FA551,DIV,LOOKUPS!L$7,0)*$FH$6++VLOOKUP($FA551,SIZE,LOOKUPS!L$11,0)*$FI$6),"",VLOOKUP($FA551,MOM,LOOKUPS!L$12,0)*$FB$6+VLOOKUP($FA551,STREV,LOOKUPS!L$10,0)*$FC$6+VLOOKUP($FA551,LTREV,LOOKUPS!L$9,0)*$FD$6+VLOOKUP($FA551,CFP,LOOKUPS!L$6,0)*$FE$6+VLOOKUP($FA551,EP,LOOKUPS!L$8,0)*$FF$6+VLOOKUP($FA551,BM,LOOKUPS!L$5,0)*$FG$6+VLOOKUP($FA551,DIV,LOOKUPS!L$7,0)*$FH$6++VLOOKUP($FA551,SIZE,LOOKUPS!L$11,0)*$FI$6)</f>
        <v>5.3792999999999997</v>
      </c>
    </row>
    <row r="552" spans="1:167" x14ac:dyDescent="0.3">
      <c r="A552" s="1">
        <v>197203</v>
      </c>
      <c r="B552" s="1">
        <v>-2.19</v>
      </c>
      <c r="C552" s="1">
        <v>-0.51</v>
      </c>
      <c r="D552" s="1">
        <v>-0.51</v>
      </c>
      <c r="E552" s="1">
        <v>0.64</v>
      </c>
      <c r="F552" s="1">
        <v>0.38</v>
      </c>
      <c r="G552" s="1">
        <v>0.53</v>
      </c>
      <c r="H552" s="1">
        <v>0.44</v>
      </c>
      <c r="I552" s="1">
        <v>0.12</v>
      </c>
      <c r="J552" s="1">
        <v>0.61</v>
      </c>
      <c r="K552" s="1">
        <v>1.34</v>
      </c>
      <c r="M552" s="1">
        <v>197104</v>
      </c>
      <c r="N552" s="1">
        <v>3.82</v>
      </c>
      <c r="O552" s="1">
        <v>3.39</v>
      </c>
      <c r="P552" s="1">
        <v>3.3</v>
      </c>
      <c r="Q552" s="1">
        <v>3.09</v>
      </c>
      <c r="R552" s="1">
        <v>3.46</v>
      </c>
      <c r="S552" s="1">
        <v>3.4</v>
      </c>
      <c r="T552" s="1">
        <v>0.91</v>
      </c>
      <c r="U552" s="1">
        <v>3.02</v>
      </c>
      <c r="V552" s="1">
        <v>1.88</v>
      </c>
      <c r="W552" s="1">
        <v>1.35</v>
      </c>
      <c r="Y552" s="1">
        <v>197603</v>
      </c>
      <c r="Z552" s="1">
        <v>0.57999999999999996</v>
      </c>
      <c r="AA552" s="1">
        <v>2.23</v>
      </c>
      <c r="AB552" s="1">
        <v>0.93</v>
      </c>
      <c r="AC552" s="1">
        <v>0.42</v>
      </c>
      <c r="AD552" s="1">
        <v>1.47</v>
      </c>
      <c r="AE552" s="1">
        <v>0.86</v>
      </c>
      <c r="AF552" s="1">
        <v>1.88</v>
      </c>
      <c r="AG552" s="1">
        <v>1.63</v>
      </c>
      <c r="AH552" s="1">
        <v>1.21</v>
      </c>
      <c r="AI552" s="1">
        <v>0.01</v>
      </c>
      <c r="AK552">
        <v>199609</v>
      </c>
      <c r="AL552">
        <v>1.41</v>
      </c>
      <c r="AM552">
        <v>3.92</v>
      </c>
      <c r="AN552">
        <v>3.39</v>
      </c>
      <c r="AO552">
        <v>2.62</v>
      </c>
      <c r="AP552">
        <v>4.21</v>
      </c>
      <c r="AQ552">
        <v>3.33</v>
      </c>
      <c r="AR552">
        <v>3.14</v>
      </c>
      <c r="AS552">
        <v>3.38</v>
      </c>
      <c r="AT552">
        <v>2.42</v>
      </c>
      <c r="AU552">
        <v>4.5199999999999996</v>
      </c>
      <c r="AV552">
        <v>3.65</v>
      </c>
      <c r="AW552">
        <v>3.08</v>
      </c>
      <c r="AX552">
        <v>3.62</v>
      </c>
      <c r="AY552">
        <v>3.2</v>
      </c>
      <c r="AZ552">
        <v>3.07</v>
      </c>
      <c r="BA552">
        <v>3.7</v>
      </c>
      <c r="BB552">
        <v>3.08</v>
      </c>
      <c r="BC552">
        <v>1.73</v>
      </c>
      <c r="BD552">
        <v>2.98</v>
      </c>
      <c r="BF552" s="1">
        <v>199609</v>
      </c>
      <c r="BG552" s="1">
        <v>1.56</v>
      </c>
      <c r="BH552" s="1">
        <v>3.91</v>
      </c>
      <c r="BI552" s="1">
        <v>3.21</v>
      </c>
      <c r="BJ552" s="1">
        <v>3.11</v>
      </c>
      <c r="BK552" s="1">
        <v>4.0999999999999996</v>
      </c>
      <c r="BL552" s="1">
        <v>3.03</v>
      </c>
      <c r="BM552" s="1">
        <v>3.44</v>
      </c>
      <c r="BN552" s="1">
        <v>3.09</v>
      </c>
      <c r="BO552" s="1">
        <v>3.21</v>
      </c>
      <c r="BP552" s="1">
        <v>4.2</v>
      </c>
      <c r="BQ552" s="1">
        <v>3.96</v>
      </c>
      <c r="BR552" s="1">
        <v>3.37</v>
      </c>
      <c r="BS552" s="1">
        <v>2.62</v>
      </c>
      <c r="BT552" s="1">
        <v>2.93</v>
      </c>
      <c r="BU552" s="1">
        <v>3.97</v>
      </c>
      <c r="BV552" s="1">
        <v>3.31</v>
      </c>
      <c r="BW552" s="1">
        <v>2.89</v>
      </c>
      <c r="BX552" s="1">
        <v>3.52</v>
      </c>
      <c r="BY552" s="1">
        <v>2.96</v>
      </c>
      <c r="CA552" s="1">
        <v>197109</v>
      </c>
      <c r="CB552" s="1">
        <v>-2.12</v>
      </c>
      <c r="CC552" s="1">
        <v>0.56000000000000005</v>
      </c>
      <c r="CD552" s="1">
        <v>-0.93</v>
      </c>
      <c r="CE552" s="1">
        <v>-1.57</v>
      </c>
      <c r="CF552" s="1">
        <v>0.86</v>
      </c>
      <c r="CG552" s="1">
        <v>-0.39</v>
      </c>
      <c r="CH552" s="1">
        <v>-0.89</v>
      </c>
      <c r="CI552" s="1">
        <v>-1.31</v>
      </c>
      <c r="CJ552" s="1">
        <v>-1.64</v>
      </c>
      <c r="CK552" s="1">
        <v>1.56</v>
      </c>
      <c r="CL552" s="1">
        <v>0.14000000000000001</v>
      </c>
      <c r="CM552" s="1">
        <v>-0.05</v>
      </c>
      <c r="CN552" s="1">
        <v>-0.72</v>
      </c>
      <c r="CO552" s="1">
        <v>-1</v>
      </c>
      <c r="CP552" s="1">
        <v>-0.77</v>
      </c>
      <c r="CQ552" s="1">
        <v>-1.21</v>
      </c>
      <c r="CR552" s="1">
        <v>-1.4</v>
      </c>
      <c r="CS552" s="1">
        <v>-0.31</v>
      </c>
      <c r="CT552" s="1">
        <v>-2.83</v>
      </c>
      <c r="CV552" s="1">
        <v>197209</v>
      </c>
      <c r="CW552" s="1">
        <v>-4.37</v>
      </c>
      <c r="CX552" s="1">
        <v>-2.6</v>
      </c>
      <c r="CY552" s="1">
        <v>-3.14</v>
      </c>
      <c r="CZ552" s="1">
        <v>-1.25</v>
      </c>
      <c r="DA552" s="1">
        <v>-2.15</v>
      </c>
      <c r="DB552" s="1">
        <v>-3.92</v>
      </c>
      <c r="DC552" s="1">
        <v>-2.9</v>
      </c>
      <c r="DD552" s="1">
        <v>-2.17</v>
      </c>
      <c r="DE552" s="1">
        <v>-0.92</v>
      </c>
      <c r="DF552" s="1">
        <v>-1.58</v>
      </c>
      <c r="DG552" s="1">
        <v>-2.76</v>
      </c>
      <c r="DH552" s="1">
        <v>-3.62</v>
      </c>
      <c r="DI552" s="1">
        <v>-4.21</v>
      </c>
      <c r="DJ552" s="1">
        <v>-3.12</v>
      </c>
      <c r="DK552" s="1">
        <v>-2.65</v>
      </c>
      <c r="DL552" s="1">
        <v>-2.44</v>
      </c>
      <c r="DM552" s="1">
        <v>-1.89</v>
      </c>
      <c r="DN552" s="1">
        <v>-1.32</v>
      </c>
      <c r="DO552" s="1">
        <v>-0.5</v>
      </c>
      <c r="DQ552" s="1">
        <v>197109</v>
      </c>
      <c r="DR552" s="1">
        <v>-99.99</v>
      </c>
      <c r="DS552" s="1">
        <v>-0.54</v>
      </c>
      <c r="DT552" s="1">
        <v>-0.57999999999999996</v>
      </c>
      <c r="DU552" s="1">
        <v>-0.8</v>
      </c>
      <c r="DV552" s="1">
        <v>-0.38</v>
      </c>
      <c r="DW552" s="1">
        <v>-1.03</v>
      </c>
      <c r="DX552" s="1">
        <v>-0.44</v>
      </c>
      <c r="DY552" s="1">
        <v>-0.62</v>
      </c>
      <c r="DZ552" s="1">
        <v>-1.02</v>
      </c>
      <c r="EA552" s="1">
        <v>-0.46</v>
      </c>
      <c r="EB552" s="1">
        <v>-0.12</v>
      </c>
      <c r="EC552" s="1">
        <v>-1.4</v>
      </c>
      <c r="ED552" s="1">
        <v>-0.59</v>
      </c>
      <c r="EE552" s="1">
        <v>-0.65</v>
      </c>
      <c r="EF552" s="1">
        <v>-0.22</v>
      </c>
      <c r="EG552" s="1">
        <v>-0.84</v>
      </c>
      <c r="EH552" s="1">
        <v>-0.38</v>
      </c>
      <c r="EI552" s="1">
        <v>-0.92</v>
      </c>
      <c r="EJ552" s="1">
        <v>-1.1100000000000001</v>
      </c>
      <c r="EL552">
        <v>197109</v>
      </c>
      <c r="EM552">
        <v>-0.85</v>
      </c>
      <c r="EN552">
        <v>0.43</v>
      </c>
      <c r="EO552">
        <v>-2.89</v>
      </c>
      <c r="EP552">
        <v>0.37</v>
      </c>
      <c r="ER552" s="1">
        <v>197203</v>
      </c>
      <c r="ES552" s="1">
        <v>2.91</v>
      </c>
      <c r="EU552" s="1">
        <v>197104</v>
      </c>
      <c r="EV552" s="1">
        <v>0.91</v>
      </c>
      <c r="EX552" s="1">
        <v>197603</v>
      </c>
      <c r="EY552" s="1">
        <v>0.36</v>
      </c>
      <c r="FA552" s="1">
        <v>197203</v>
      </c>
      <c r="FB552" s="1">
        <f>IF(ISERROR(VLOOKUP($FA552,MOM,LOOKUPS!C$12,0)*$FB$6+VLOOKUP($FA552,STREV,LOOKUPS!C$10,0)*$FC$6+VLOOKUP($FA552,LTREV,LOOKUPS!C$9,0)*$FD$6+VLOOKUP($FA552,CFP,LOOKUPS!C$6,0)*$FE$6+VLOOKUP($FA552,EP,LOOKUPS!C$8,0)*$FF$6+VLOOKUP($FA552,BM,LOOKUPS!C$5,0)*$FG$6+VLOOKUP($FA552,DIV,LOOKUPS!C$7,0)*$FH$6++VLOOKUP($FA552,SIZE,LOOKUPS!C$11,0)*$FI$6),"",VLOOKUP($FA552,MOM,LOOKUPS!C$12,0)*$FB$6+VLOOKUP($FA552,STREV,LOOKUPS!C$10,0)*$FC$6+VLOOKUP($FA552,LTREV,LOOKUPS!C$9,0)*$FD$6+VLOOKUP($FA552,CFP,LOOKUPS!C$6,0)*$FE$6+VLOOKUP($FA552,EP,LOOKUPS!C$8,0)*$FF$6+VLOOKUP($FA552,BM,LOOKUPS!C$5,0)*$FG$6+VLOOKUP($FA552,DIV,LOOKUPS!C$7,0)*$FH$6++VLOOKUP($FA552,SIZE,LOOKUPS!C$11,0)*$FI$6)</f>
        <v>-0.88890000000000002</v>
      </c>
      <c r="FC552" s="1">
        <f>IF(ISERROR(VLOOKUP($FA552,MOM,LOOKUPS!D$12,0)*$FB$6+VLOOKUP($FA552,STREV,LOOKUPS!D$10,0)*$FC$6+VLOOKUP($FA552,LTREV,LOOKUPS!D$9,0)*$FD$6+VLOOKUP($FA552,CFP,LOOKUPS!D$6,0)*$FE$6+VLOOKUP($FA552,EP,LOOKUPS!D$8,0)*$FF$6+VLOOKUP($FA552,BM,LOOKUPS!D$5,0)*$FG$6+VLOOKUP($FA552,DIV,LOOKUPS!D$7,0)*$FH$6++VLOOKUP($FA552,SIZE,LOOKUPS!D$11,0)*$FI$6),"",VLOOKUP($FA552,MOM,LOOKUPS!D$12,0)*$FB$6+VLOOKUP($FA552,STREV,LOOKUPS!D$10,0)*$FC$6+VLOOKUP($FA552,LTREV,LOOKUPS!D$9,0)*$FD$6+VLOOKUP($FA552,CFP,LOOKUPS!D$6,0)*$FE$6+VLOOKUP($FA552,EP,LOOKUPS!D$8,0)*$FF$6+VLOOKUP($FA552,BM,LOOKUPS!D$5,0)*$FG$6+VLOOKUP($FA552,DIV,LOOKUPS!D$7,0)*$FH$6++VLOOKUP($FA552,SIZE,LOOKUPS!D$11,0)*$FI$6)</f>
        <v>-0.22969999999999996</v>
      </c>
      <c r="FD552" s="1">
        <f>IF(ISERROR(VLOOKUP($FA552,MOM,LOOKUPS!E$12,0)*$FB$6+VLOOKUP($FA552,STREV,LOOKUPS!E$10,0)*$FC$6+VLOOKUP($FA552,LTREV,LOOKUPS!E$9,0)*$FD$6+VLOOKUP($FA552,CFP,LOOKUPS!E$6,0)*$FE$6+VLOOKUP($FA552,EP,LOOKUPS!E$8,0)*$FF$6+VLOOKUP($FA552,BM,LOOKUPS!E$5,0)*$FG$6+VLOOKUP($FA552,DIV,LOOKUPS!E$7,0)*$FH$6++VLOOKUP($FA552,SIZE,LOOKUPS!E$11,0)*$FI$6),"",VLOOKUP($FA552,MOM,LOOKUPS!E$12,0)*$FB$6+VLOOKUP($FA552,STREV,LOOKUPS!E$10,0)*$FC$6+VLOOKUP($FA552,LTREV,LOOKUPS!E$9,0)*$FD$6+VLOOKUP($FA552,CFP,LOOKUPS!E$6,0)*$FE$6+VLOOKUP($FA552,EP,LOOKUPS!E$8,0)*$FF$6+VLOOKUP($FA552,BM,LOOKUPS!E$5,0)*$FG$6+VLOOKUP($FA552,DIV,LOOKUPS!E$7,0)*$FH$6++VLOOKUP($FA552,SIZE,LOOKUPS!E$11,0)*$FI$6)</f>
        <v>0.26160000000000005</v>
      </c>
      <c r="FE552" s="1">
        <f>IF(ISERROR(VLOOKUP($FA552,MOM,LOOKUPS!F$12,0)*$FB$6+VLOOKUP($FA552,STREV,LOOKUPS!F$10,0)*$FC$6+VLOOKUP($FA552,LTREV,LOOKUPS!F$9,0)*$FD$6+VLOOKUP($FA552,CFP,LOOKUPS!F$6,0)*$FE$6+VLOOKUP($FA552,EP,LOOKUPS!F$8,0)*$FF$6+VLOOKUP($FA552,BM,LOOKUPS!F$5,0)*$FG$6+VLOOKUP($FA552,DIV,LOOKUPS!F$7,0)*$FH$6++VLOOKUP($FA552,SIZE,LOOKUPS!F$11,0)*$FI$6),"",VLOOKUP($FA552,MOM,LOOKUPS!F$12,0)*$FB$6+VLOOKUP($FA552,STREV,LOOKUPS!F$10,0)*$FC$6+VLOOKUP($FA552,LTREV,LOOKUPS!F$9,0)*$FD$6+VLOOKUP($FA552,CFP,LOOKUPS!F$6,0)*$FE$6+VLOOKUP($FA552,EP,LOOKUPS!F$8,0)*$FF$6+VLOOKUP($FA552,BM,LOOKUPS!F$5,0)*$FG$6+VLOOKUP($FA552,DIV,LOOKUPS!F$7,0)*$FH$6++VLOOKUP($FA552,SIZE,LOOKUPS!F$11,0)*$FI$6)</f>
        <v>0.10960000000000002</v>
      </c>
      <c r="FF552" s="1">
        <f>IF(ISERROR(VLOOKUP($FA552,MOM,LOOKUPS!G$12,0)*$FB$6+VLOOKUP($FA552,STREV,LOOKUPS!G$10,0)*$FC$6+VLOOKUP($FA552,LTREV,LOOKUPS!G$9,0)*$FD$6+VLOOKUP($FA552,CFP,LOOKUPS!G$6,0)*$FE$6+VLOOKUP($FA552,EP,LOOKUPS!G$8,0)*$FF$6+VLOOKUP($FA552,BM,LOOKUPS!G$5,0)*$FG$6+VLOOKUP($FA552,DIV,LOOKUPS!G$7,0)*$FH$6++VLOOKUP($FA552,SIZE,LOOKUPS!G$11,0)*$FI$6),"",VLOOKUP($FA552,MOM,LOOKUPS!G$12,0)*$FB$6+VLOOKUP($FA552,STREV,LOOKUPS!G$10,0)*$FC$6+VLOOKUP($FA552,LTREV,LOOKUPS!G$9,0)*$FD$6+VLOOKUP($FA552,CFP,LOOKUPS!G$6,0)*$FE$6+VLOOKUP($FA552,EP,LOOKUPS!G$8,0)*$FF$6+VLOOKUP($FA552,BM,LOOKUPS!G$5,0)*$FG$6+VLOOKUP($FA552,DIV,LOOKUPS!G$7,0)*$FH$6++VLOOKUP($FA552,SIZE,LOOKUPS!G$11,0)*$FI$6)</f>
        <v>1.6799999999999982E-2</v>
      </c>
      <c r="FG552" s="1">
        <f>IF(ISERROR(VLOOKUP($FA552,MOM,LOOKUPS!H$12,0)*$FB$6+VLOOKUP($FA552,STREV,LOOKUPS!H$10,0)*$FC$6+VLOOKUP($FA552,LTREV,LOOKUPS!H$9,0)*$FD$6+VLOOKUP($FA552,CFP,LOOKUPS!H$6,0)*$FE$6+VLOOKUP($FA552,EP,LOOKUPS!H$8,0)*$FF$6+VLOOKUP($FA552,BM,LOOKUPS!H$5,0)*$FG$6+VLOOKUP($FA552,DIV,LOOKUPS!H$7,0)*$FH$6++VLOOKUP($FA552,SIZE,LOOKUPS!H$11,0)*$FI$6),"",VLOOKUP($FA552,MOM,LOOKUPS!H$12,0)*$FB$6+VLOOKUP($FA552,STREV,LOOKUPS!H$10,0)*$FC$6+VLOOKUP($FA552,LTREV,LOOKUPS!H$9,0)*$FD$6+VLOOKUP($FA552,CFP,LOOKUPS!H$6,0)*$FE$6+VLOOKUP($FA552,EP,LOOKUPS!H$8,0)*$FF$6+VLOOKUP($FA552,BM,LOOKUPS!H$5,0)*$FG$6+VLOOKUP($FA552,DIV,LOOKUPS!H$7,0)*$FH$6++VLOOKUP($FA552,SIZE,LOOKUPS!H$11,0)*$FI$6)</f>
        <v>0.34350000000000003</v>
      </c>
      <c r="FH552" s="1">
        <f>IF(ISERROR(VLOOKUP($FA552,MOM,LOOKUPS!I$12,0)*$FB$6+VLOOKUP($FA552,STREV,LOOKUPS!I$10,0)*$FC$6+VLOOKUP($FA552,LTREV,LOOKUPS!I$9,0)*$FD$6+VLOOKUP($FA552,CFP,LOOKUPS!I$6,0)*$FE$6+VLOOKUP($FA552,EP,LOOKUPS!I$8,0)*$FF$6+VLOOKUP($FA552,BM,LOOKUPS!I$5,0)*$FG$6+VLOOKUP($FA552,DIV,LOOKUPS!I$7,0)*$FH$6++VLOOKUP($FA552,SIZE,LOOKUPS!I$11,0)*$FI$6),"",VLOOKUP($FA552,MOM,LOOKUPS!I$12,0)*$FB$6+VLOOKUP($FA552,STREV,LOOKUPS!I$10,0)*$FC$6+VLOOKUP($FA552,LTREV,LOOKUPS!I$9,0)*$FD$6+VLOOKUP($FA552,CFP,LOOKUPS!I$6,0)*$FE$6+VLOOKUP($FA552,EP,LOOKUPS!I$8,0)*$FF$6+VLOOKUP($FA552,BM,LOOKUPS!I$5,0)*$FG$6+VLOOKUP($FA552,DIV,LOOKUPS!I$7,0)*$FH$6++VLOOKUP($FA552,SIZE,LOOKUPS!I$11,0)*$FI$6)</f>
        <v>0.18830000000000002</v>
      </c>
      <c r="FI552" s="1">
        <f>IF(ISERROR(VLOOKUP($FA552,MOM,LOOKUPS!J$12,0)*$FB$6+VLOOKUP($FA552,STREV,LOOKUPS!J$10,0)*$FC$6+VLOOKUP($FA552,LTREV,LOOKUPS!J$9,0)*$FD$6+VLOOKUP($FA552,CFP,LOOKUPS!J$6,0)*$FE$6+VLOOKUP($FA552,EP,LOOKUPS!J$8,0)*$FF$6+VLOOKUP($FA552,BM,LOOKUPS!J$5,0)*$FG$6+VLOOKUP($FA552,DIV,LOOKUPS!J$7,0)*$FH$6++VLOOKUP($FA552,SIZE,LOOKUPS!J$11,0)*$FI$6),"",VLOOKUP($FA552,MOM,LOOKUPS!J$12,0)*$FB$6+VLOOKUP($FA552,STREV,LOOKUPS!J$10,0)*$FC$6+VLOOKUP($FA552,LTREV,LOOKUPS!J$9,0)*$FD$6+VLOOKUP($FA552,CFP,LOOKUPS!J$6,0)*$FE$6+VLOOKUP($FA552,EP,LOOKUPS!J$8,0)*$FF$6+VLOOKUP($FA552,BM,LOOKUPS!J$5,0)*$FG$6+VLOOKUP($FA552,DIV,LOOKUPS!J$7,0)*$FH$6++VLOOKUP($FA552,SIZE,LOOKUPS!J$11,0)*$FI$6)</f>
        <v>-8.5000000000000075E-3</v>
      </c>
      <c r="FJ552" s="1">
        <f>IF(ISERROR(VLOOKUP($FA552,MOM,LOOKUPS!K$12,0)*$FB$6+VLOOKUP($FA552,STREV,LOOKUPS!K$10,0)*$FC$6+VLOOKUP($FA552,LTREV,LOOKUPS!K$9,0)*$FD$6+VLOOKUP($FA552,CFP,LOOKUPS!K$6,0)*$FE$6+VLOOKUP($FA552,EP,LOOKUPS!K$8,0)*$FF$6+VLOOKUP($FA552,BM,LOOKUPS!K$5,0)*$FG$6+VLOOKUP($FA552,DIV,LOOKUPS!K$7,0)*$FH$6++VLOOKUP($FA552,SIZE,LOOKUPS!K$11,0)*$FI$6),"",VLOOKUP($FA552,MOM,LOOKUPS!K$12,0)*$FB$6+VLOOKUP($FA552,STREV,LOOKUPS!K$10,0)*$FC$6+VLOOKUP($FA552,LTREV,LOOKUPS!K$9,0)*$FD$6+VLOOKUP($FA552,CFP,LOOKUPS!K$6,0)*$FE$6+VLOOKUP($FA552,EP,LOOKUPS!K$8,0)*$FF$6+VLOOKUP($FA552,BM,LOOKUPS!K$5,0)*$FG$6+VLOOKUP($FA552,DIV,LOOKUPS!K$7,0)*$FH$6++VLOOKUP($FA552,SIZE,LOOKUPS!K$11,0)*$FI$6)</f>
        <v>0.3831</v>
      </c>
      <c r="FK552" s="1">
        <f>IF(ISERROR(VLOOKUP($FA552,MOM,LOOKUPS!L$12,0)*$FB$6+VLOOKUP($FA552,STREV,LOOKUPS!L$10,0)*$FC$6+VLOOKUP($FA552,LTREV,LOOKUPS!L$9,0)*$FD$6+VLOOKUP($FA552,CFP,LOOKUPS!L$6,0)*$FE$6+VLOOKUP($FA552,EP,LOOKUPS!L$8,0)*$FF$6+VLOOKUP($FA552,BM,LOOKUPS!L$5,0)*$FG$6+VLOOKUP($FA552,DIV,LOOKUPS!L$7,0)*$FH$6++VLOOKUP($FA552,SIZE,LOOKUPS!L$11,0)*$FI$6),"",VLOOKUP($FA552,MOM,LOOKUPS!L$12,0)*$FB$6+VLOOKUP($FA552,STREV,LOOKUPS!L$10,0)*$FC$6+VLOOKUP($FA552,LTREV,LOOKUPS!L$9,0)*$FD$6+VLOOKUP($FA552,CFP,LOOKUPS!L$6,0)*$FE$6+VLOOKUP($FA552,EP,LOOKUPS!L$8,0)*$FF$6+VLOOKUP($FA552,BM,LOOKUPS!L$5,0)*$FG$6+VLOOKUP($FA552,DIV,LOOKUPS!L$7,0)*$FH$6++VLOOKUP($FA552,SIZE,LOOKUPS!L$11,0)*$FI$6)</f>
        <v>0.61170000000000013</v>
      </c>
    </row>
    <row r="553" spans="1:167" x14ac:dyDescent="0.3">
      <c r="A553" s="1">
        <v>197204</v>
      </c>
      <c r="B553" s="1">
        <v>-3.13</v>
      </c>
      <c r="C553" s="1">
        <v>0.36</v>
      </c>
      <c r="D553" s="1">
        <v>-1.06</v>
      </c>
      <c r="E553" s="1">
        <v>0.36</v>
      </c>
      <c r="F553" s="1">
        <v>0.7</v>
      </c>
      <c r="G553" s="1">
        <v>0.26</v>
      </c>
      <c r="H553" s="1">
        <v>0.97</v>
      </c>
      <c r="I553" s="1">
        <v>0.91</v>
      </c>
      <c r="J553" s="1">
        <v>1.72</v>
      </c>
      <c r="K553" s="1">
        <v>2.7</v>
      </c>
      <c r="M553" s="1">
        <v>197105</v>
      </c>
      <c r="N553" s="1">
        <v>-5.71</v>
      </c>
      <c r="O553" s="1">
        <v>-3.86</v>
      </c>
      <c r="P553" s="1">
        <v>-4.9400000000000004</v>
      </c>
      <c r="Q553" s="1">
        <v>-5.87</v>
      </c>
      <c r="R553" s="1">
        <v>-4.72</v>
      </c>
      <c r="S553" s="1">
        <v>-4.45</v>
      </c>
      <c r="T553" s="1">
        <v>-4.67</v>
      </c>
      <c r="U553" s="1">
        <v>-5.37</v>
      </c>
      <c r="V553" s="1">
        <v>-4.7300000000000004</v>
      </c>
      <c r="W553" s="1">
        <v>-5.36</v>
      </c>
      <c r="Y553" s="1">
        <v>197604</v>
      </c>
      <c r="Z553" s="1">
        <v>-4.6100000000000003</v>
      </c>
      <c r="AA553" s="1">
        <v>-2.85</v>
      </c>
      <c r="AB553" s="1">
        <v>-1.22</v>
      </c>
      <c r="AC553" s="1">
        <v>-2.27</v>
      </c>
      <c r="AD553" s="1">
        <v>-1.53</v>
      </c>
      <c r="AE553" s="1">
        <v>0.11</v>
      </c>
      <c r="AF553" s="1">
        <v>-0.64</v>
      </c>
      <c r="AG553" s="1">
        <v>-0.74</v>
      </c>
      <c r="AH553" s="1">
        <v>-1.1599999999999999</v>
      </c>
      <c r="AI553" s="1">
        <v>-0.44</v>
      </c>
      <c r="AK553">
        <v>199610</v>
      </c>
      <c r="AL553">
        <v>-7</v>
      </c>
      <c r="AM553">
        <v>-2.96</v>
      </c>
      <c r="AN553">
        <v>0.68</v>
      </c>
      <c r="AO553">
        <v>0.79</v>
      </c>
      <c r="AP553">
        <v>-3.79</v>
      </c>
      <c r="AQ553">
        <v>-0.08</v>
      </c>
      <c r="AR553">
        <v>0.8</v>
      </c>
      <c r="AS553">
        <v>1.27</v>
      </c>
      <c r="AT553">
        <v>0.4</v>
      </c>
      <c r="AU553">
        <v>-5.1100000000000003</v>
      </c>
      <c r="AV553">
        <v>-1.46</v>
      </c>
      <c r="AW553">
        <v>-0.47</v>
      </c>
      <c r="AX553">
        <v>0.38</v>
      </c>
      <c r="AY553">
        <v>1.04</v>
      </c>
      <c r="AZ553">
        <v>0.53</v>
      </c>
      <c r="BA553">
        <v>0.78</v>
      </c>
      <c r="BB553">
        <v>1.72</v>
      </c>
      <c r="BC553">
        <v>1.07</v>
      </c>
      <c r="BD553">
        <v>-0.14000000000000001</v>
      </c>
      <c r="BF553" s="1">
        <v>199610</v>
      </c>
      <c r="BG553" s="1">
        <v>-6.65</v>
      </c>
      <c r="BH553" s="1">
        <v>-3.03</v>
      </c>
      <c r="BI553" s="1">
        <v>0.44</v>
      </c>
      <c r="BJ553" s="1">
        <v>1.2</v>
      </c>
      <c r="BK553" s="1">
        <v>-3.54</v>
      </c>
      <c r="BL553" s="1">
        <v>-1.45</v>
      </c>
      <c r="BM553" s="1">
        <v>0.6</v>
      </c>
      <c r="BN553" s="1">
        <v>1.76</v>
      </c>
      <c r="BO553" s="1">
        <v>0.92</v>
      </c>
      <c r="BP553" s="1">
        <v>-4.1500000000000004</v>
      </c>
      <c r="BQ553" s="1">
        <v>-2.64</v>
      </c>
      <c r="BR553" s="1">
        <v>-1.57</v>
      </c>
      <c r="BS553" s="1">
        <v>-1.32</v>
      </c>
      <c r="BT553" s="1">
        <v>0.35</v>
      </c>
      <c r="BU553" s="1">
        <v>0.86</v>
      </c>
      <c r="BV553" s="1">
        <v>1.75</v>
      </c>
      <c r="BW553" s="1">
        <v>1.77</v>
      </c>
      <c r="BX553" s="1">
        <v>2.2799999999999998</v>
      </c>
      <c r="BY553" s="1">
        <v>-0.21</v>
      </c>
      <c r="CA553" s="1">
        <v>197110</v>
      </c>
      <c r="CB553" s="1">
        <v>-10.72</v>
      </c>
      <c r="CC553" s="1">
        <v>-5.99</v>
      </c>
      <c r="CD553" s="1">
        <v>-5.03</v>
      </c>
      <c r="CE553" s="1">
        <v>-6.26</v>
      </c>
      <c r="CF553" s="1">
        <v>-5.94</v>
      </c>
      <c r="CG553" s="1">
        <v>-6.09</v>
      </c>
      <c r="CH553" s="1">
        <v>-4.6100000000000003</v>
      </c>
      <c r="CI553" s="1">
        <v>-5.19</v>
      </c>
      <c r="CJ553" s="1">
        <v>-6.53</v>
      </c>
      <c r="CK553" s="1">
        <v>-5.89</v>
      </c>
      <c r="CL553" s="1">
        <v>-5.99</v>
      </c>
      <c r="CM553" s="1">
        <v>-6.1</v>
      </c>
      <c r="CN553" s="1">
        <v>-6.08</v>
      </c>
      <c r="CO553" s="1">
        <v>-5.0199999999999996</v>
      </c>
      <c r="CP553" s="1">
        <v>-4.16</v>
      </c>
      <c r="CQ553" s="1">
        <v>-4.76</v>
      </c>
      <c r="CR553" s="1">
        <v>-5.62</v>
      </c>
      <c r="CS553" s="1">
        <v>-6.17</v>
      </c>
      <c r="CT553" s="1">
        <v>-6.86</v>
      </c>
      <c r="CV553" s="1">
        <v>197210</v>
      </c>
      <c r="CW553" s="1">
        <v>-2.96</v>
      </c>
      <c r="CX553" s="1">
        <v>-2.27</v>
      </c>
      <c r="CY553" s="1">
        <v>-0.6</v>
      </c>
      <c r="CZ553" s="1">
        <v>1.97</v>
      </c>
      <c r="DA553" s="1">
        <v>-2.19</v>
      </c>
      <c r="DB553" s="1">
        <v>-1.22</v>
      </c>
      <c r="DC553" s="1">
        <v>-1.1499999999999999</v>
      </c>
      <c r="DD553" s="1">
        <v>0.05</v>
      </c>
      <c r="DE553" s="1">
        <v>2.91</v>
      </c>
      <c r="DF553" s="1">
        <v>-2.89</v>
      </c>
      <c r="DG553" s="1">
        <v>-1.45</v>
      </c>
      <c r="DH553" s="1">
        <v>-2.44</v>
      </c>
      <c r="DI553" s="1">
        <v>-0.04</v>
      </c>
      <c r="DJ553" s="1">
        <v>-0.61</v>
      </c>
      <c r="DK553" s="1">
        <v>-1.74</v>
      </c>
      <c r="DL553" s="1">
        <v>-0.09</v>
      </c>
      <c r="DM553" s="1">
        <v>0.19</v>
      </c>
      <c r="DN553" s="1">
        <v>2.72</v>
      </c>
      <c r="DO553" s="1">
        <v>3.11</v>
      </c>
      <c r="DQ553" s="1">
        <v>197110</v>
      </c>
      <c r="DR553" s="1">
        <v>-99.99</v>
      </c>
      <c r="DS553" s="1">
        <v>-6.51</v>
      </c>
      <c r="DT553" s="1">
        <v>-5.35</v>
      </c>
      <c r="DU553" s="1">
        <v>-4.45</v>
      </c>
      <c r="DV553" s="1">
        <v>-6.68</v>
      </c>
      <c r="DW553" s="1">
        <v>-5.08</v>
      </c>
      <c r="DX553" s="1">
        <v>-6.27</v>
      </c>
      <c r="DY553" s="1">
        <v>-4.21</v>
      </c>
      <c r="DZ553" s="1">
        <v>-4.7</v>
      </c>
      <c r="EA553" s="1">
        <v>-6.85</v>
      </c>
      <c r="EB553" s="1">
        <v>-6.11</v>
      </c>
      <c r="EC553" s="1">
        <v>-5.53</v>
      </c>
      <c r="ED553" s="1">
        <v>-4.5599999999999996</v>
      </c>
      <c r="EE553" s="1">
        <v>-5.93</v>
      </c>
      <c r="EF553" s="1">
        <v>-6.62</v>
      </c>
      <c r="EG553" s="1">
        <v>-4.45</v>
      </c>
      <c r="EH553" s="1">
        <v>-3.96</v>
      </c>
      <c r="EI553" s="1">
        <v>-5.58</v>
      </c>
      <c r="EJ553" s="1">
        <v>-3.83</v>
      </c>
      <c r="EL553">
        <v>197110</v>
      </c>
      <c r="EM553">
        <v>-4.42</v>
      </c>
      <c r="EN553">
        <v>-1.8</v>
      </c>
      <c r="EO553">
        <v>-0.37</v>
      </c>
      <c r="EP553">
        <v>0.37</v>
      </c>
      <c r="ER553" s="1">
        <v>197204</v>
      </c>
      <c r="ES553" s="1">
        <v>2.9</v>
      </c>
      <c r="EU553" s="1">
        <v>197105</v>
      </c>
      <c r="EV553" s="1">
        <v>0.56000000000000005</v>
      </c>
      <c r="EX553" s="1">
        <v>197604</v>
      </c>
      <c r="EY553" s="1">
        <v>-1.83</v>
      </c>
      <c r="FA553" s="1">
        <v>197204</v>
      </c>
      <c r="FB553" s="1">
        <f>IF(ISERROR(VLOOKUP($FA553,MOM,LOOKUPS!C$12,0)*$FB$6+VLOOKUP($FA553,STREV,LOOKUPS!C$10,0)*$FC$6+VLOOKUP($FA553,LTREV,LOOKUPS!C$9,0)*$FD$6+VLOOKUP($FA553,CFP,LOOKUPS!C$6,0)*$FE$6+VLOOKUP($FA553,EP,LOOKUPS!C$8,0)*$FF$6+VLOOKUP($FA553,BM,LOOKUPS!C$5,0)*$FG$6+VLOOKUP($FA553,DIV,LOOKUPS!C$7,0)*$FH$6++VLOOKUP($FA553,SIZE,LOOKUPS!C$11,0)*$FI$6),"",VLOOKUP($FA553,MOM,LOOKUPS!C$12,0)*$FB$6+VLOOKUP($FA553,STREV,LOOKUPS!C$10,0)*$FC$6+VLOOKUP($FA553,LTREV,LOOKUPS!C$9,0)*$FD$6+VLOOKUP($FA553,CFP,LOOKUPS!C$6,0)*$FE$6+VLOOKUP($FA553,EP,LOOKUPS!C$8,0)*$FF$6+VLOOKUP($FA553,BM,LOOKUPS!C$5,0)*$FG$6+VLOOKUP($FA553,DIV,LOOKUPS!C$7,0)*$FH$6++VLOOKUP($FA553,SIZE,LOOKUPS!C$11,0)*$FI$6)</f>
        <v>-0.91829999999999989</v>
      </c>
      <c r="FC553" s="1">
        <f>IF(ISERROR(VLOOKUP($FA553,MOM,LOOKUPS!D$12,0)*$FB$6+VLOOKUP($FA553,STREV,LOOKUPS!D$10,0)*$FC$6+VLOOKUP($FA553,LTREV,LOOKUPS!D$9,0)*$FD$6+VLOOKUP($FA553,CFP,LOOKUPS!D$6,0)*$FE$6+VLOOKUP($FA553,EP,LOOKUPS!D$8,0)*$FF$6+VLOOKUP($FA553,BM,LOOKUPS!D$5,0)*$FG$6+VLOOKUP($FA553,DIV,LOOKUPS!D$7,0)*$FH$6++VLOOKUP($FA553,SIZE,LOOKUPS!D$11,0)*$FI$6),"",VLOOKUP($FA553,MOM,LOOKUPS!D$12,0)*$FB$6+VLOOKUP($FA553,STREV,LOOKUPS!D$10,0)*$FC$6+VLOOKUP($FA553,LTREV,LOOKUPS!D$9,0)*$FD$6+VLOOKUP($FA553,CFP,LOOKUPS!D$6,0)*$FE$6+VLOOKUP($FA553,EP,LOOKUPS!D$8,0)*$FF$6+VLOOKUP($FA553,BM,LOOKUPS!D$5,0)*$FG$6+VLOOKUP($FA553,DIV,LOOKUPS!D$7,0)*$FH$6++VLOOKUP($FA553,SIZE,LOOKUPS!D$11,0)*$FI$6)</f>
        <v>-0.46010000000000001</v>
      </c>
      <c r="FD553" s="1">
        <f>IF(ISERROR(VLOOKUP($FA553,MOM,LOOKUPS!E$12,0)*$FB$6+VLOOKUP($FA553,STREV,LOOKUPS!E$10,0)*$FC$6+VLOOKUP($FA553,LTREV,LOOKUPS!E$9,0)*$FD$6+VLOOKUP($FA553,CFP,LOOKUPS!E$6,0)*$FE$6+VLOOKUP($FA553,EP,LOOKUPS!E$8,0)*$FF$6+VLOOKUP($FA553,BM,LOOKUPS!E$5,0)*$FG$6+VLOOKUP($FA553,DIV,LOOKUPS!E$7,0)*$FH$6++VLOOKUP($FA553,SIZE,LOOKUPS!E$11,0)*$FI$6),"",VLOOKUP($FA553,MOM,LOOKUPS!E$12,0)*$FB$6+VLOOKUP($FA553,STREV,LOOKUPS!E$10,0)*$FC$6+VLOOKUP($FA553,LTREV,LOOKUPS!E$9,0)*$FD$6+VLOOKUP($FA553,CFP,LOOKUPS!E$6,0)*$FE$6+VLOOKUP($FA553,EP,LOOKUPS!E$8,0)*$FF$6+VLOOKUP($FA553,BM,LOOKUPS!E$5,0)*$FG$6+VLOOKUP($FA553,DIV,LOOKUPS!E$7,0)*$FH$6++VLOOKUP($FA553,SIZE,LOOKUPS!E$11,0)*$FI$6)</f>
        <v>0.11879999999999992</v>
      </c>
      <c r="FE553" s="1">
        <f>IF(ISERROR(VLOOKUP($FA553,MOM,LOOKUPS!F$12,0)*$FB$6+VLOOKUP($FA553,STREV,LOOKUPS!F$10,0)*$FC$6+VLOOKUP($FA553,LTREV,LOOKUPS!F$9,0)*$FD$6+VLOOKUP($FA553,CFP,LOOKUPS!F$6,0)*$FE$6+VLOOKUP($FA553,EP,LOOKUPS!F$8,0)*$FF$6+VLOOKUP($FA553,BM,LOOKUPS!F$5,0)*$FG$6+VLOOKUP($FA553,DIV,LOOKUPS!F$7,0)*$FH$6++VLOOKUP($FA553,SIZE,LOOKUPS!F$11,0)*$FI$6),"",VLOOKUP($FA553,MOM,LOOKUPS!F$12,0)*$FB$6+VLOOKUP($FA553,STREV,LOOKUPS!F$10,0)*$FC$6+VLOOKUP($FA553,LTREV,LOOKUPS!F$9,0)*$FD$6+VLOOKUP($FA553,CFP,LOOKUPS!F$6,0)*$FE$6+VLOOKUP($FA553,EP,LOOKUPS!F$8,0)*$FF$6+VLOOKUP($FA553,BM,LOOKUPS!F$5,0)*$FG$6+VLOOKUP($FA553,DIV,LOOKUPS!F$7,0)*$FH$6++VLOOKUP($FA553,SIZE,LOOKUPS!F$11,0)*$FI$6)</f>
        <v>0.27750000000000008</v>
      </c>
      <c r="FF553" s="1">
        <f>IF(ISERROR(VLOOKUP($FA553,MOM,LOOKUPS!G$12,0)*$FB$6+VLOOKUP($FA553,STREV,LOOKUPS!G$10,0)*$FC$6+VLOOKUP($FA553,LTREV,LOOKUPS!G$9,0)*$FD$6+VLOOKUP($FA553,CFP,LOOKUPS!G$6,0)*$FE$6+VLOOKUP($FA553,EP,LOOKUPS!G$8,0)*$FF$6+VLOOKUP($FA553,BM,LOOKUPS!G$5,0)*$FG$6+VLOOKUP($FA553,DIV,LOOKUPS!G$7,0)*$FH$6++VLOOKUP($FA553,SIZE,LOOKUPS!G$11,0)*$FI$6),"",VLOOKUP($FA553,MOM,LOOKUPS!G$12,0)*$FB$6+VLOOKUP($FA553,STREV,LOOKUPS!G$10,0)*$FC$6+VLOOKUP($FA553,LTREV,LOOKUPS!G$9,0)*$FD$6+VLOOKUP($FA553,CFP,LOOKUPS!G$6,0)*$FE$6+VLOOKUP($FA553,EP,LOOKUPS!G$8,0)*$FF$6+VLOOKUP($FA553,BM,LOOKUPS!G$5,0)*$FG$6+VLOOKUP($FA553,DIV,LOOKUPS!G$7,0)*$FH$6++VLOOKUP($FA553,SIZE,LOOKUPS!G$11,0)*$FI$6)</f>
        <v>-3.4400000000000042E-2</v>
      </c>
      <c r="FG553" s="1">
        <f>IF(ISERROR(VLOOKUP($FA553,MOM,LOOKUPS!H$12,0)*$FB$6+VLOOKUP($FA553,STREV,LOOKUPS!H$10,0)*$FC$6+VLOOKUP($FA553,LTREV,LOOKUPS!H$9,0)*$FD$6+VLOOKUP($FA553,CFP,LOOKUPS!H$6,0)*$FE$6+VLOOKUP($FA553,EP,LOOKUPS!H$8,0)*$FF$6+VLOOKUP($FA553,BM,LOOKUPS!H$5,0)*$FG$6+VLOOKUP($FA553,DIV,LOOKUPS!H$7,0)*$FH$6++VLOOKUP($FA553,SIZE,LOOKUPS!H$11,0)*$FI$6),"",VLOOKUP($FA553,MOM,LOOKUPS!H$12,0)*$FB$6+VLOOKUP($FA553,STREV,LOOKUPS!H$10,0)*$FC$6+VLOOKUP($FA553,LTREV,LOOKUPS!H$9,0)*$FD$6+VLOOKUP($FA553,CFP,LOOKUPS!H$6,0)*$FE$6+VLOOKUP($FA553,EP,LOOKUPS!H$8,0)*$FF$6+VLOOKUP($FA553,BM,LOOKUPS!H$5,0)*$FG$6+VLOOKUP($FA553,DIV,LOOKUPS!H$7,0)*$FH$6++VLOOKUP($FA553,SIZE,LOOKUPS!H$11,0)*$FI$6)</f>
        <v>0.503</v>
      </c>
      <c r="FH553" s="1">
        <f>IF(ISERROR(VLOOKUP($FA553,MOM,LOOKUPS!I$12,0)*$FB$6+VLOOKUP($FA553,STREV,LOOKUPS!I$10,0)*$FC$6+VLOOKUP($FA553,LTREV,LOOKUPS!I$9,0)*$FD$6+VLOOKUP($FA553,CFP,LOOKUPS!I$6,0)*$FE$6+VLOOKUP($FA553,EP,LOOKUPS!I$8,0)*$FF$6+VLOOKUP($FA553,BM,LOOKUPS!I$5,0)*$FG$6+VLOOKUP($FA553,DIV,LOOKUPS!I$7,0)*$FH$6++VLOOKUP($FA553,SIZE,LOOKUPS!I$11,0)*$FI$6),"",VLOOKUP($FA553,MOM,LOOKUPS!I$12,0)*$FB$6+VLOOKUP($FA553,STREV,LOOKUPS!I$10,0)*$FC$6+VLOOKUP($FA553,LTREV,LOOKUPS!I$9,0)*$FD$6+VLOOKUP($FA553,CFP,LOOKUPS!I$6,0)*$FE$6+VLOOKUP($FA553,EP,LOOKUPS!I$8,0)*$FF$6+VLOOKUP($FA553,BM,LOOKUPS!I$5,0)*$FG$6+VLOOKUP($FA553,DIV,LOOKUPS!I$7,0)*$FH$6++VLOOKUP($FA553,SIZE,LOOKUPS!I$11,0)*$FI$6)</f>
        <v>0.41270000000000007</v>
      </c>
      <c r="FI553" s="1">
        <f>IF(ISERROR(VLOOKUP($FA553,MOM,LOOKUPS!J$12,0)*$FB$6+VLOOKUP($FA553,STREV,LOOKUPS!J$10,0)*$FC$6+VLOOKUP($FA553,LTREV,LOOKUPS!J$9,0)*$FD$6+VLOOKUP($FA553,CFP,LOOKUPS!J$6,0)*$FE$6+VLOOKUP($FA553,EP,LOOKUPS!J$8,0)*$FF$6+VLOOKUP($FA553,BM,LOOKUPS!J$5,0)*$FG$6+VLOOKUP($FA553,DIV,LOOKUPS!J$7,0)*$FH$6++VLOOKUP($FA553,SIZE,LOOKUPS!J$11,0)*$FI$6),"",VLOOKUP($FA553,MOM,LOOKUPS!J$12,0)*$FB$6+VLOOKUP($FA553,STREV,LOOKUPS!J$10,0)*$FC$6+VLOOKUP($FA553,LTREV,LOOKUPS!J$9,0)*$FD$6+VLOOKUP($FA553,CFP,LOOKUPS!J$6,0)*$FE$6+VLOOKUP($FA553,EP,LOOKUPS!J$8,0)*$FF$6+VLOOKUP($FA553,BM,LOOKUPS!J$5,0)*$FG$6+VLOOKUP($FA553,DIV,LOOKUPS!J$7,0)*$FH$6++VLOOKUP($FA553,SIZE,LOOKUPS!J$11,0)*$FI$6)</f>
        <v>1.1932</v>
      </c>
      <c r="FJ553" s="1">
        <f>IF(ISERROR(VLOOKUP($FA553,MOM,LOOKUPS!K$12,0)*$FB$6+VLOOKUP($FA553,STREV,LOOKUPS!K$10,0)*$FC$6+VLOOKUP($FA553,LTREV,LOOKUPS!K$9,0)*$FD$6+VLOOKUP($FA553,CFP,LOOKUPS!K$6,0)*$FE$6+VLOOKUP($FA553,EP,LOOKUPS!K$8,0)*$FF$6+VLOOKUP($FA553,BM,LOOKUPS!K$5,0)*$FG$6+VLOOKUP($FA553,DIV,LOOKUPS!K$7,0)*$FH$6++VLOOKUP($FA553,SIZE,LOOKUPS!K$11,0)*$FI$6),"",VLOOKUP($FA553,MOM,LOOKUPS!K$12,0)*$FB$6+VLOOKUP($FA553,STREV,LOOKUPS!K$10,0)*$FC$6+VLOOKUP($FA553,LTREV,LOOKUPS!K$9,0)*$FD$6+VLOOKUP($FA553,CFP,LOOKUPS!K$6,0)*$FE$6+VLOOKUP($FA553,EP,LOOKUPS!K$8,0)*$FF$6+VLOOKUP($FA553,BM,LOOKUPS!K$5,0)*$FG$6+VLOOKUP($FA553,DIV,LOOKUPS!K$7,0)*$FH$6++VLOOKUP($FA553,SIZE,LOOKUPS!K$11,0)*$FI$6)</f>
        <v>0.7571</v>
      </c>
      <c r="FK553" s="1">
        <f>IF(ISERROR(VLOOKUP($FA553,MOM,LOOKUPS!L$12,0)*$FB$6+VLOOKUP($FA553,STREV,LOOKUPS!L$10,0)*$FC$6+VLOOKUP($FA553,LTREV,LOOKUPS!L$9,0)*$FD$6+VLOOKUP($FA553,CFP,LOOKUPS!L$6,0)*$FE$6+VLOOKUP($FA553,EP,LOOKUPS!L$8,0)*$FF$6+VLOOKUP($FA553,BM,LOOKUPS!L$5,0)*$FG$6+VLOOKUP($FA553,DIV,LOOKUPS!L$7,0)*$FH$6++VLOOKUP($FA553,SIZE,LOOKUPS!L$11,0)*$FI$6),"",VLOOKUP($FA553,MOM,LOOKUPS!L$12,0)*$FB$6+VLOOKUP($FA553,STREV,LOOKUPS!L$10,0)*$FC$6+VLOOKUP($FA553,LTREV,LOOKUPS!L$9,0)*$FD$6+VLOOKUP($FA553,CFP,LOOKUPS!L$6,0)*$FE$6+VLOOKUP($FA553,EP,LOOKUPS!L$8,0)*$FF$6+VLOOKUP($FA553,BM,LOOKUPS!L$5,0)*$FG$6+VLOOKUP($FA553,DIV,LOOKUPS!L$7,0)*$FH$6++VLOOKUP($FA553,SIZE,LOOKUPS!L$11,0)*$FI$6)</f>
        <v>1.0826000000000002</v>
      </c>
    </row>
    <row r="554" spans="1:167" x14ac:dyDescent="0.3">
      <c r="A554" s="1">
        <v>197205</v>
      </c>
      <c r="B554" s="1">
        <v>-4.5999999999999996</v>
      </c>
      <c r="C554" s="1">
        <v>-2.92</v>
      </c>
      <c r="D554" s="1">
        <v>-3.21</v>
      </c>
      <c r="E554" s="1">
        <v>-2.2599999999999998</v>
      </c>
      <c r="F554" s="1">
        <v>-1.63</v>
      </c>
      <c r="G554" s="1">
        <v>-2.06</v>
      </c>
      <c r="H554" s="1">
        <v>-1.08</v>
      </c>
      <c r="I554" s="1">
        <v>-1.54</v>
      </c>
      <c r="J554" s="1">
        <v>0.21</v>
      </c>
      <c r="K554" s="1">
        <v>0.78</v>
      </c>
      <c r="M554" s="1">
        <v>197106</v>
      </c>
      <c r="N554" s="1">
        <v>-2.64</v>
      </c>
      <c r="O554" s="1">
        <v>-2.19</v>
      </c>
      <c r="P554" s="1">
        <v>-1.58</v>
      </c>
      <c r="Q554" s="1">
        <v>-1.28</v>
      </c>
      <c r="R554" s="1">
        <v>-0.53</v>
      </c>
      <c r="S554" s="1">
        <v>-0.97</v>
      </c>
      <c r="T554" s="1">
        <v>-2.31</v>
      </c>
      <c r="U554" s="1">
        <v>-1.97</v>
      </c>
      <c r="V554" s="1">
        <v>-1.35</v>
      </c>
      <c r="W554" s="1">
        <v>-1.76</v>
      </c>
      <c r="Y554" s="1">
        <v>197605</v>
      </c>
      <c r="Z554" s="1">
        <v>-5.46</v>
      </c>
      <c r="AA554" s="1">
        <v>-3.38</v>
      </c>
      <c r="AB554" s="1">
        <v>-3.45</v>
      </c>
      <c r="AC554" s="1">
        <v>-2.23</v>
      </c>
      <c r="AD554" s="1">
        <v>-1.24</v>
      </c>
      <c r="AE554" s="1">
        <v>-1.06</v>
      </c>
      <c r="AF554" s="1">
        <v>0.28999999999999998</v>
      </c>
      <c r="AG554" s="1">
        <v>-0.44</v>
      </c>
      <c r="AH554" s="1">
        <v>0.28999999999999998</v>
      </c>
      <c r="AI554" s="1">
        <v>0.9</v>
      </c>
      <c r="AK554">
        <v>199611</v>
      </c>
      <c r="AL554">
        <v>-0.86</v>
      </c>
      <c r="AM554">
        <v>2.76</v>
      </c>
      <c r="AN554">
        <v>4.7</v>
      </c>
      <c r="AO554">
        <v>3.94</v>
      </c>
      <c r="AP554">
        <v>2.2200000000000002</v>
      </c>
      <c r="AQ554">
        <v>4.41</v>
      </c>
      <c r="AR554">
        <v>4.63</v>
      </c>
      <c r="AS554">
        <v>4.26</v>
      </c>
      <c r="AT554">
        <v>4.18</v>
      </c>
      <c r="AU554">
        <v>1.52</v>
      </c>
      <c r="AV554">
        <v>3.46</v>
      </c>
      <c r="AW554">
        <v>4.41</v>
      </c>
      <c r="AX554">
        <v>4.41</v>
      </c>
      <c r="AY554">
        <v>5.0199999999999996</v>
      </c>
      <c r="AZ554">
        <v>4.2</v>
      </c>
      <c r="BA554">
        <v>5.25</v>
      </c>
      <c r="BB554">
        <v>3.35</v>
      </c>
      <c r="BC554">
        <v>3.43</v>
      </c>
      <c r="BD554">
        <v>4.79</v>
      </c>
      <c r="BF554" s="1">
        <v>199611</v>
      </c>
      <c r="BG554" s="1">
        <v>-0.6</v>
      </c>
      <c r="BH554" s="1">
        <v>2.74</v>
      </c>
      <c r="BI554" s="1">
        <v>4.0999999999999996</v>
      </c>
      <c r="BJ554" s="1">
        <v>4.9000000000000004</v>
      </c>
      <c r="BK554" s="1">
        <v>2.2799999999999998</v>
      </c>
      <c r="BL554" s="1">
        <v>3.86</v>
      </c>
      <c r="BM554" s="1">
        <v>3.82</v>
      </c>
      <c r="BN554" s="1">
        <v>4.99</v>
      </c>
      <c r="BO554" s="1">
        <v>4.9000000000000004</v>
      </c>
      <c r="BP554" s="1">
        <v>1.82</v>
      </c>
      <c r="BQ554" s="1">
        <v>2.95</v>
      </c>
      <c r="BR554" s="1">
        <v>4.0599999999999996</v>
      </c>
      <c r="BS554" s="1">
        <v>3.62</v>
      </c>
      <c r="BT554" s="1">
        <v>4.07</v>
      </c>
      <c r="BU554" s="1">
        <v>3.56</v>
      </c>
      <c r="BV554" s="1">
        <v>5.09</v>
      </c>
      <c r="BW554" s="1">
        <v>4.8899999999999997</v>
      </c>
      <c r="BX554" s="1">
        <v>5.2</v>
      </c>
      <c r="BY554" s="1">
        <v>4.66</v>
      </c>
      <c r="CA554" s="1">
        <v>197111</v>
      </c>
      <c r="CB554" s="1">
        <v>-6.21</v>
      </c>
      <c r="CC554" s="1">
        <v>-2.3199999999999998</v>
      </c>
      <c r="CD554" s="1">
        <v>-2.79</v>
      </c>
      <c r="CE554" s="1">
        <v>-4.55</v>
      </c>
      <c r="CF554" s="1">
        <v>-2.04</v>
      </c>
      <c r="CG554" s="1">
        <v>-2.68</v>
      </c>
      <c r="CH554" s="1">
        <v>-2.85</v>
      </c>
      <c r="CI554" s="1">
        <v>-3.37</v>
      </c>
      <c r="CJ554" s="1">
        <v>-4.8899999999999997</v>
      </c>
      <c r="CK554" s="1">
        <v>-1.28</v>
      </c>
      <c r="CL554" s="1">
        <v>-2.82</v>
      </c>
      <c r="CM554" s="1">
        <v>-2.89</v>
      </c>
      <c r="CN554" s="1">
        <v>-2.4700000000000002</v>
      </c>
      <c r="CO554" s="1">
        <v>-2.89</v>
      </c>
      <c r="CP554" s="1">
        <v>-2.8</v>
      </c>
      <c r="CQ554" s="1">
        <v>-3</v>
      </c>
      <c r="CR554" s="1">
        <v>-3.74</v>
      </c>
      <c r="CS554" s="1">
        <v>-4.17</v>
      </c>
      <c r="CT554" s="1">
        <v>-5.53</v>
      </c>
      <c r="CV554" s="1">
        <v>197211</v>
      </c>
      <c r="CW554" s="1">
        <v>3.18</v>
      </c>
      <c r="CX554" s="1">
        <v>5.03</v>
      </c>
      <c r="CY554" s="1">
        <v>7.05</v>
      </c>
      <c r="CZ554" s="1">
        <v>6.92</v>
      </c>
      <c r="DA554" s="1">
        <v>4.3</v>
      </c>
      <c r="DB554" s="1">
        <v>6.97</v>
      </c>
      <c r="DC554" s="1">
        <v>6.86</v>
      </c>
      <c r="DD554" s="1">
        <v>6.9</v>
      </c>
      <c r="DE554" s="1">
        <v>7.11</v>
      </c>
      <c r="DF554" s="1">
        <v>3.34</v>
      </c>
      <c r="DG554" s="1">
        <v>5.32</v>
      </c>
      <c r="DH554" s="1">
        <v>6.67</v>
      </c>
      <c r="DI554" s="1">
        <v>7.26</v>
      </c>
      <c r="DJ554" s="1">
        <v>6.64</v>
      </c>
      <c r="DK554" s="1">
        <v>7.1</v>
      </c>
      <c r="DL554" s="1">
        <v>7.22</v>
      </c>
      <c r="DM554" s="1">
        <v>6.56</v>
      </c>
      <c r="DN554" s="1">
        <v>7.5</v>
      </c>
      <c r="DO554" s="1">
        <v>6.71</v>
      </c>
      <c r="DQ554" s="1">
        <v>197111</v>
      </c>
      <c r="DR554" s="1">
        <v>-99.99</v>
      </c>
      <c r="DS554" s="1">
        <v>-4.97</v>
      </c>
      <c r="DT554" s="1">
        <v>-1.67</v>
      </c>
      <c r="DU554" s="1">
        <v>-0.68</v>
      </c>
      <c r="DV554" s="1">
        <v>-5.18</v>
      </c>
      <c r="DW554" s="1">
        <v>-2.63</v>
      </c>
      <c r="DX554" s="1">
        <v>-2.04</v>
      </c>
      <c r="DY554" s="1">
        <v>-1.42</v>
      </c>
      <c r="DZ554" s="1">
        <v>-0.26</v>
      </c>
      <c r="EA554" s="1">
        <v>-5.6</v>
      </c>
      <c r="EB554" s="1">
        <v>-3.73</v>
      </c>
      <c r="EC554" s="1">
        <v>-3.76</v>
      </c>
      <c r="ED554" s="1">
        <v>-1.32</v>
      </c>
      <c r="EE554" s="1">
        <v>-1.93</v>
      </c>
      <c r="EF554" s="1">
        <v>-2.15</v>
      </c>
      <c r="EG554" s="1">
        <v>-1.35</v>
      </c>
      <c r="EH554" s="1">
        <v>-1.49</v>
      </c>
      <c r="EI554" s="1">
        <v>-1.02</v>
      </c>
      <c r="EJ554" s="1">
        <v>0.5</v>
      </c>
      <c r="EL554">
        <v>197111</v>
      </c>
      <c r="EM554">
        <v>-0.46</v>
      </c>
      <c r="EN554">
        <v>-2.8</v>
      </c>
      <c r="EO554">
        <v>-1.73</v>
      </c>
      <c r="EP554">
        <v>0.37</v>
      </c>
      <c r="ER554" s="1">
        <v>197205</v>
      </c>
      <c r="ES554" s="1">
        <v>3.18</v>
      </c>
      <c r="EU554" s="1">
        <v>197106</v>
      </c>
      <c r="EV554" s="1">
        <v>-0.89</v>
      </c>
      <c r="EX554" s="1">
        <v>197605</v>
      </c>
      <c r="EY554" s="1">
        <v>-3.4</v>
      </c>
      <c r="FA554" s="1">
        <v>197205</v>
      </c>
      <c r="FB554" s="1">
        <f>IF(ISERROR(VLOOKUP($FA554,MOM,LOOKUPS!C$12,0)*$FB$6+VLOOKUP($FA554,STREV,LOOKUPS!C$10,0)*$FC$6+VLOOKUP($FA554,LTREV,LOOKUPS!C$9,0)*$FD$6+VLOOKUP($FA554,CFP,LOOKUPS!C$6,0)*$FE$6+VLOOKUP($FA554,EP,LOOKUPS!C$8,0)*$FF$6+VLOOKUP($FA554,BM,LOOKUPS!C$5,0)*$FG$6+VLOOKUP($FA554,DIV,LOOKUPS!C$7,0)*$FH$6++VLOOKUP($FA554,SIZE,LOOKUPS!C$11,0)*$FI$6),"",VLOOKUP($FA554,MOM,LOOKUPS!C$12,0)*$FB$6+VLOOKUP($FA554,STREV,LOOKUPS!C$10,0)*$FC$6+VLOOKUP($FA554,LTREV,LOOKUPS!C$9,0)*$FD$6+VLOOKUP($FA554,CFP,LOOKUPS!C$6,0)*$FE$6+VLOOKUP($FA554,EP,LOOKUPS!C$8,0)*$FF$6+VLOOKUP($FA554,BM,LOOKUPS!C$5,0)*$FG$6+VLOOKUP($FA554,DIV,LOOKUPS!C$7,0)*$FH$6++VLOOKUP($FA554,SIZE,LOOKUPS!C$11,0)*$FI$6)</f>
        <v>-1.7440000000000002</v>
      </c>
      <c r="FC554" s="1">
        <f>IF(ISERROR(VLOOKUP($FA554,MOM,LOOKUPS!D$12,0)*$FB$6+VLOOKUP($FA554,STREV,LOOKUPS!D$10,0)*$FC$6+VLOOKUP($FA554,LTREV,LOOKUPS!D$9,0)*$FD$6+VLOOKUP($FA554,CFP,LOOKUPS!D$6,0)*$FE$6+VLOOKUP($FA554,EP,LOOKUPS!D$8,0)*$FF$6+VLOOKUP($FA554,BM,LOOKUPS!D$5,0)*$FG$6+VLOOKUP($FA554,DIV,LOOKUPS!D$7,0)*$FH$6++VLOOKUP($FA554,SIZE,LOOKUPS!D$11,0)*$FI$6),"",VLOOKUP($FA554,MOM,LOOKUPS!D$12,0)*$FB$6+VLOOKUP($FA554,STREV,LOOKUPS!D$10,0)*$FC$6+VLOOKUP($FA554,LTREV,LOOKUPS!D$9,0)*$FD$6+VLOOKUP($FA554,CFP,LOOKUPS!D$6,0)*$FE$6+VLOOKUP($FA554,EP,LOOKUPS!D$8,0)*$FF$6+VLOOKUP($FA554,BM,LOOKUPS!D$5,0)*$FG$6+VLOOKUP($FA554,DIV,LOOKUPS!D$7,0)*$FH$6++VLOOKUP($FA554,SIZE,LOOKUPS!D$11,0)*$FI$6)</f>
        <v>-2.1553</v>
      </c>
      <c r="FD554" s="1">
        <f>IF(ISERROR(VLOOKUP($FA554,MOM,LOOKUPS!E$12,0)*$FB$6+VLOOKUP($FA554,STREV,LOOKUPS!E$10,0)*$FC$6+VLOOKUP($FA554,LTREV,LOOKUPS!E$9,0)*$FD$6+VLOOKUP($FA554,CFP,LOOKUPS!E$6,0)*$FE$6+VLOOKUP($FA554,EP,LOOKUPS!E$8,0)*$FF$6+VLOOKUP($FA554,BM,LOOKUPS!E$5,0)*$FG$6+VLOOKUP($FA554,DIV,LOOKUPS!E$7,0)*$FH$6++VLOOKUP($FA554,SIZE,LOOKUPS!E$11,0)*$FI$6),"",VLOOKUP($FA554,MOM,LOOKUPS!E$12,0)*$FB$6+VLOOKUP($FA554,STREV,LOOKUPS!E$10,0)*$FC$6+VLOOKUP($FA554,LTREV,LOOKUPS!E$9,0)*$FD$6+VLOOKUP($FA554,CFP,LOOKUPS!E$6,0)*$FE$6+VLOOKUP($FA554,EP,LOOKUPS!E$8,0)*$FF$6+VLOOKUP($FA554,BM,LOOKUPS!E$5,0)*$FG$6+VLOOKUP($FA554,DIV,LOOKUPS!E$7,0)*$FH$6++VLOOKUP($FA554,SIZE,LOOKUPS!E$11,0)*$FI$6)</f>
        <v>-2.1826000000000003</v>
      </c>
      <c r="FE554" s="1">
        <f>IF(ISERROR(VLOOKUP($FA554,MOM,LOOKUPS!F$12,0)*$FB$6+VLOOKUP($FA554,STREV,LOOKUPS!F$10,0)*$FC$6+VLOOKUP($FA554,LTREV,LOOKUPS!F$9,0)*$FD$6+VLOOKUP($FA554,CFP,LOOKUPS!F$6,0)*$FE$6+VLOOKUP($FA554,EP,LOOKUPS!F$8,0)*$FF$6+VLOOKUP($FA554,BM,LOOKUPS!F$5,0)*$FG$6+VLOOKUP($FA554,DIV,LOOKUPS!F$7,0)*$FH$6++VLOOKUP($FA554,SIZE,LOOKUPS!F$11,0)*$FI$6),"",VLOOKUP($FA554,MOM,LOOKUPS!F$12,0)*$FB$6+VLOOKUP($FA554,STREV,LOOKUPS!F$10,0)*$FC$6+VLOOKUP($FA554,LTREV,LOOKUPS!F$9,0)*$FD$6+VLOOKUP($FA554,CFP,LOOKUPS!F$6,0)*$FE$6+VLOOKUP($FA554,EP,LOOKUPS!F$8,0)*$FF$6+VLOOKUP($FA554,BM,LOOKUPS!F$5,0)*$FG$6+VLOOKUP($FA554,DIV,LOOKUPS!F$7,0)*$FH$6++VLOOKUP($FA554,SIZE,LOOKUPS!F$11,0)*$FI$6)</f>
        <v>-2.0016000000000003</v>
      </c>
      <c r="FF554" s="1">
        <f>IF(ISERROR(VLOOKUP($FA554,MOM,LOOKUPS!G$12,0)*$FB$6+VLOOKUP($FA554,STREV,LOOKUPS!G$10,0)*$FC$6+VLOOKUP($FA554,LTREV,LOOKUPS!G$9,0)*$FD$6+VLOOKUP($FA554,CFP,LOOKUPS!G$6,0)*$FE$6+VLOOKUP($FA554,EP,LOOKUPS!G$8,0)*$FF$6+VLOOKUP($FA554,BM,LOOKUPS!G$5,0)*$FG$6+VLOOKUP($FA554,DIV,LOOKUPS!G$7,0)*$FH$6++VLOOKUP($FA554,SIZE,LOOKUPS!G$11,0)*$FI$6),"",VLOOKUP($FA554,MOM,LOOKUPS!G$12,0)*$FB$6+VLOOKUP($FA554,STREV,LOOKUPS!G$10,0)*$FC$6+VLOOKUP($FA554,LTREV,LOOKUPS!G$9,0)*$FD$6+VLOOKUP($FA554,CFP,LOOKUPS!G$6,0)*$FE$6+VLOOKUP($FA554,EP,LOOKUPS!G$8,0)*$FF$6+VLOOKUP($FA554,BM,LOOKUPS!G$5,0)*$FG$6+VLOOKUP($FA554,DIV,LOOKUPS!G$7,0)*$FH$6++VLOOKUP($FA554,SIZE,LOOKUPS!G$11,0)*$FI$6)</f>
        <v>-1.3771</v>
      </c>
      <c r="FG554" s="1">
        <f>IF(ISERROR(VLOOKUP($FA554,MOM,LOOKUPS!H$12,0)*$FB$6+VLOOKUP($FA554,STREV,LOOKUPS!H$10,0)*$FC$6+VLOOKUP($FA554,LTREV,LOOKUPS!H$9,0)*$FD$6+VLOOKUP($FA554,CFP,LOOKUPS!H$6,0)*$FE$6+VLOOKUP($FA554,EP,LOOKUPS!H$8,0)*$FF$6+VLOOKUP($FA554,BM,LOOKUPS!H$5,0)*$FG$6+VLOOKUP($FA554,DIV,LOOKUPS!H$7,0)*$FH$6++VLOOKUP($FA554,SIZE,LOOKUPS!H$11,0)*$FI$6),"",VLOOKUP($FA554,MOM,LOOKUPS!H$12,0)*$FB$6+VLOOKUP($FA554,STREV,LOOKUPS!H$10,0)*$FC$6+VLOOKUP($FA554,LTREV,LOOKUPS!H$9,0)*$FD$6+VLOOKUP($FA554,CFP,LOOKUPS!H$6,0)*$FE$6+VLOOKUP($FA554,EP,LOOKUPS!H$8,0)*$FF$6+VLOOKUP($FA554,BM,LOOKUPS!H$5,0)*$FG$6+VLOOKUP($FA554,DIV,LOOKUPS!H$7,0)*$FH$6++VLOOKUP($FA554,SIZE,LOOKUPS!H$11,0)*$FI$6)</f>
        <v>-2.1194000000000002</v>
      </c>
      <c r="FH554" s="1">
        <f>IF(ISERROR(VLOOKUP($FA554,MOM,LOOKUPS!I$12,0)*$FB$6+VLOOKUP($FA554,STREV,LOOKUPS!I$10,0)*$FC$6+VLOOKUP($FA554,LTREV,LOOKUPS!I$9,0)*$FD$6+VLOOKUP($FA554,CFP,LOOKUPS!I$6,0)*$FE$6+VLOOKUP($FA554,EP,LOOKUPS!I$8,0)*$FF$6+VLOOKUP($FA554,BM,LOOKUPS!I$5,0)*$FG$6+VLOOKUP($FA554,DIV,LOOKUPS!I$7,0)*$FH$6++VLOOKUP($FA554,SIZE,LOOKUPS!I$11,0)*$FI$6),"",VLOOKUP($FA554,MOM,LOOKUPS!I$12,0)*$FB$6+VLOOKUP($FA554,STREV,LOOKUPS!I$10,0)*$FC$6+VLOOKUP($FA554,LTREV,LOOKUPS!I$9,0)*$FD$6+VLOOKUP($FA554,CFP,LOOKUPS!I$6,0)*$FE$6+VLOOKUP($FA554,EP,LOOKUPS!I$8,0)*$FF$6+VLOOKUP($FA554,BM,LOOKUPS!I$5,0)*$FG$6+VLOOKUP($FA554,DIV,LOOKUPS!I$7,0)*$FH$6++VLOOKUP($FA554,SIZE,LOOKUPS!I$11,0)*$FI$6)</f>
        <v>-1.5501</v>
      </c>
      <c r="FI554" s="1">
        <f>IF(ISERROR(VLOOKUP($FA554,MOM,LOOKUPS!J$12,0)*$FB$6+VLOOKUP($FA554,STREV,LOOKUPS!J$10,0)*$FC$6+VLOOKUP($FA554,LTREV,LOOKUPS!J$9,0)*$FD$6+VLOOKUP($FA554,CFP,LOOKUPS!J$6,0)*$FE$6+VLOOKUP($FA554,EP,LOOKUPS!J$8,0)*$FF$6+VLOOKUP($FA554,BM,LOOKUPS!J$5,0)*$FG$6+VLOOKUP($FA554,DIV,LOOKUPS!J$7,0)*$FH$6++VLOOKUP($FA554,SIZE,LOOKUPS!J$11,0)*$FI$6),"",VLOOKUP($FA554,MOM,LOOKUPS!J$12,0)*$FB$6+VLOOKUP($FA554,STREV,LOOKUPS!J$10,0)*$FC$6+VLOOKUP($FA554,LTREV,LOOKUPS!J$9,0)*$FD$6+VLOOKUP($FA554,CFP,LOOKUPS!J$6,0)*$FE$6+VLOOKUP($FA554,EP,LOOKUPS!J$8,0)*$FF$6+VLOOKUP($FA554,BM,LOOKUPS!J$5,0)*$FG$6+VLOOKUP($FA554,DIV,LOOKUPS!J$7,0)*$FH$6++VLOOKUP($FA554,SIZE,LOOKUPS!J$11,0)*$FI$6)</f>
        <v>-1.6600000000000001</v>
      </c>
      <c r="FJ554" s="1">
        <f>IF(ISERROR(VLOOKUP($FA554,MOM,LOOKUPS!K$12,0)*$FB$6+VLOOKUP($FA554,STREV,LOOKUPS!K$10,0)*$FC$6+VLOOKUP($FA554,LTREV,LOOKUPS!K$9,0)*$FD$6+VLOOKUP($FA554,CFP,LOOKUPS!K$6,0)*$FE$6+VLOOKUP($FA554,EP,LOOKUPS!K$8,0)*$FF$6+VLOOKUP($FA554,BM,LOOKUPS!K$5,0)*$FG$6+VLOOKUP($FA554,DIV,LOOKUPS!K$7,0)*$FH$6++VLOOKUP($FA554,SIZE,LOOKUPS!K$11,0)*$FI$6),"",VLOOKUP($FA554,MOM,LOOKUPS!K$12,0)*$FB$6+VLOOKUP($FA554,STREV,LOOKUPS!K$10,0)*$FC$6+VLOOKUP($FA554,LTREV,LOOKUPS!K$9,0)*$FD$6+VLOOKUP($FA554,CFP,LOOKUPS!K$6,0)*$FE$6+VLOOKUP($FA554,EP,LOOKUPS!K$8,0)*$FF$6+VLOOKUP($FA554,BM,LOOKUPS!K$5,0)*$FG$6+VLOOKUP($FA554,DIV,LOOKUPS!K$7,0)*$FH$6++VLOOKUP($FA554,SIZE,LOOKUPS!K$11,0)*$FI$6)</f>
        <v>-1.7340000000000002</v>
      </c>
      <c r="FK554" s="1">
        <f>IF(ISERROR(VLOOKUP($FA554,MOM,LOOKUPS!L$12,0)*$FB$6+VLOOKUP($FA554,STREV,LOOKUPS!L$10,0)*$FC$6+VLOOKUP($FA554,LTREV,LOOKUPS!L$9,0)*$FD$6+VLOOKUP($FA554,CFP,LOOKUPS!L$6,0)*$FE$6+VLOOKUP($FA554,EP,LOOKUPS!L$8,0)*$FF$6+VLOOKUP($FA554,BM,LOOKUPS!L$5,0)*$FG$6+VLOOKUP($FA554,DIV,LOOKUPS!L$7,0)*$FH$6++VLOOKUP($FA554,SIZE,LOOKUPS!L$11,0)*$FI$6),"",VLOOKUP($FA554,MOM,LOOKUPS!L$12,0)*$FB$6+VLOOKUP($FA554,STREV,LOOKUPS!L$10,0)*$FC$6+VLOOKUP($FA554,LTREV,LOOKUPS!L$9,0)*$FD$6+VLOOKUP($FA554,CFP,LOOKUPS!L$6,0)*$FE$6+VLOOKUP($FA554,EP,LOOKUPS!L$8,0)*$FF$6+VLOOKUP($FA554,BM,LOOKUPS!L$5,0)*$FG$6+VLOOKUP($FA554,DIV,LOOKUPS!L$7,0)*$FH$6++VLOOKUP($FA554,SIZE,LOOKUPS!L$11,0)*$FI$6)</f>
        <v>-1.7303000000000002</v>
      </c>
    </row>
    <row r="555" spans="1:167" x14ac:dyDescent="0.3">
      <c r="A555" s="1">
        <v>197206</v>
      </c>
      <c r="B555" s="1">
        <v>-5.12</v>
      </c>
      <c r="C555" s="1">
        <v>-3.84</v>
      </c>
      <c r="D555" s="1">
        <v>-3.3</v>
      </c>
      <c r="E555" s="1">
        <v>-3.01</v>
      </c>
      <c r="F555" s="1">
        <v>-2.35</v>
      </c>
      <c r="G555" s="1">
        <v>-3.04</v>
      </c>
      <c r="H555" s="1">
        <v>-3.39</v>
      </c>
      <c r="I555" s="1">
        <v>-3.48</v>
      </c>
      <c r="J555" s="1">
        <v>-3.02</v>
      </c>
      <c r="K555" s="1">
        <v>-2.68</v>
      </c>
      <c r="M555" s="1">
        <v>197107</v>
      </c>
      <c r="N555" s="1">
        <v>-6.37</v>
      </c>
      <c r="O555" s="1">
        <v>-4.6500000000000004</v>
      </c>
      <c r="P555" s="1">
        <v>-5.63</v>
      </c>
      <c r="Q555" s="1">
        <v>-5.21</v>
      </c>
      <c r="R555" s="1">
        <v>-4.41</v>
      </c>
      <c r="S555" s="1">
        <v>-4.8499999999999996</v>
      </c>
      <c r="T555" s="1">
        <v>-4.04</v>
      </c>
      <c r="U555" s="1">
        <v>-5.87</v>
      </c>
      <c r="V555" s="1">
        <v>-6.3</v>
      </c>
      <c r="W555" s="1">
        <v>-7.94</v>
      </c>
      <c r="Y555" s="1">
        <v>197606</v>
      </c>
      <c r="Z555" s="1">
        <v>2.34</v>
      </c>
      <c r="AA555" s="1">
        <v>4.47</v>
      </c>
      <c r="AB555" s="1">
        <v>4.3899999999999997</v>
      </c>
      <c r="AC555" s="1">
        <v>5.09</v>
      </c>
      <c r="AD555" s="1">
        <v>4.3099999999999996</v>
      </c>
      <c r="AE555" s="1">
        <v>4.63</v>
      </c>
      <c r="AF555" s="1">
        <v>4.7</v>
      </c>
      <c r="AG555" s="1">
        <v>4.0199999999999996</v>
      </c>
      <c r="AH555" s="1">
        <v>5.73</v>
      </c>
      <c r="AI555" s="1">
        <v>4.5599999999999996</v>
      </c>
      <c r="AK555">
        <v>199612</v>
      </c>
      <c r="AL555">
        <v>-5.08</v>
      </c>
      <c r="AM555">
        <v>-0.15</v>
      </c>
      <c r="AN555">
        <v>0.85</v>
      </c>
      <c r="AO555">
        <v>1.56</v>
      </c>
      <c r="AP555">
        <v>-0.83</v>
      </c>
      <c r="AQ555">
        <v>1.51</v>
      </c>
      <c r="AR555">
        <v>1.01</v>
      </c>
      <c r="AS555">
        <v>1.1200000000000001</v>
      </c>
      <c r="AT555">
        <v>1.37</v>
      </c>
      <c r="AU555">
        <v>-1.48</v>
      </c>
      <c r="AV555">
        <v>0.32</v>
      </c>
      <c r="AW555">
        <v>1.91</v>
      </c>
      <c r="AX555">
        <v>1.07</v>
      </c>
      <c r="AY555">
        <v>0.95</v>
      </c>
      <c r="AZ555">
        <v>1.07</v>
      </c>
      <c r="BA555">
        <v>0.18</v>
      </c>
      <c r="BB555">
        <v>1.99</v>
      </c>
      <c r="BC555">
        <v>1.39</v>
      </c>
      <c r="BD555">
        <v>1.35</v>
      </c>
      <c r="BF555" s="1">
        <v>199612</v>
      </c>
      <c r="BG555" s="1">
        <v>-4.5999999999999996</v>
      </c>
      <c r="BH555" s="1">
        <v>-0.69</v>
      </c>
      <c r="BI555" s="1">
        <v>1.5</v>
      </c>
      <c r="BJ555" s="1">
        <v>1.55</v>
      </c>
      <c r="BK555" s="1">
        <v>-1.05</v>
      </c>
      <c r="BL555" s="1">
        <v>0.73</v>
      </c>
      <c r="BM555" s="1">
        <v>1.56</v>
      </c>
      <c r="BN555" s="1">
        <v>1.41</v>
      </c>
      <c r="BO555" s="1">
        <v>1.74</v>
      </c>
      <c r="BP555" s="1">
        <v>-2.2200000000000002</v>
      </c>
      <c r="BQ555" s="1">
        <v>0.68</v>
      </c>
      <c r="BR555" s="1">
        <v>0.35</v>
      </c>
      <c r="BS555" s="1">
        <v>1.18</v>
      </c>
      <c r="BT555" s="1">
        <v>1.27</v>
      </c>
      <c r="BU555" s="1">
        <v>1.86</v>
      </c>
      <c r="BV555" s="1">
        <v>1.69</v>
      </c>
      <c r="BW555" s="1">
        <v>1.1599999999999999</v>
      </c>
      <c r="BX555" s="1">
        <v>2.31</v>
      </c>
      <c r="BY555" s="1">
        <v>1.27</v>
      </c>
      <c r="CA555" s="1">
        <v>197112</v>
      </c>
      <c r="CB555" s="1">
        <v>11.15</v>
      </c>
      <c r="CC555" s="1">
        <v>12.7</v>
      </c>
      <c r="CD555" s="1">
        <v>11.3</v>
      </c>
      <c r="CE555" s="1">
        <v>12.6</v>
      </c>
      <c r="CF555" s="1">
        <v>12.84</v>
      </c>
      <c r="CG555" s="1">
        <v>12.19</v>
      </c>
      <c r="CH555" s="1">
        <v>11.01</v>
      </c>
      <c r="CI555" s="1">
        <v>11.81</v>
      </c>
      <c r="CJ555" s="1">
        <v>12.67</v>
      </c>
      <c r="CK555" s="1">
        <v>12.64</v>
      </c>
      <c r="CL555" s="1">
        <v>13.04</v>
      </c>
      <c r="CM555" s="1">
        <v>12.42</v>
      </c>
      <c r="CN555" s="1">
        <v>11.96</v>
      </c>
      <c r="CO555" s="1">
        <v>10.8</v>
      </c>
      <c r="CP555" s="1">
        <v>11.24</v>
      </c>
      <c r="CQ555" s="1">
        <v>11.17</v>
      </c>
      <c r="CR555" s="1">
        <v>12.45</v>
      </c>
      <c r="CS555" s="1">
        <v>12.79</v>
      </c>
      <c r="CT555" s="1">
        <v>12.56</v>
      </c>
      <c r="CV555" s="1">
        <v>197212</v>
      </c>
      <c r="CW555" s="1">
        <v>-3.98</v>
      </c>
      <c r="CX555" s="1">
        <v>0.1</v>
      </c>
      <c r="CY555" s="1">
        <v>-1.52</v>
      </c>
      <c r="CZ555" s="1">
        <v>-1.46</v>
      </c>
      <c r="DA555" s="1">
        <v>0.54</v>
      </c>
      <c r="DB555" s="1">
        <v>-1.4</v>
      </c>
      <c r="DC555" s="1">
        <v>-1.92</v>
      </c>
      <c r="DD555" s="1">
        <v>-0.6</v>
      </c>
      <c r="DE555" s="1">
        <v>-1.77</v>
      </c>
      <c r="DF555" s="1">
        <v>1.51</v>
      </c>
      <c r="DG555" s="1">
        <v>-0.49</v>
      </c>
      <c r="DH555" s="1">
        <v>-0.9</v>
      </c>
      <c r="DI555" s="1">
        <v>-1.88</v>
      </c>
      <c r="DJ555" s="1">
        <v>-2.0699999999999998</v>
      </c>
      <c r="DK555" s="1">
        <v>-1.76</v>
      </c>
      <c r="DL555" s="1">
        <v>-0.34</v>
      </c>
      <c r="DM555" s="1">
        <v>-0.86</v>
      </c>
      <c r="DN555" s="1">
        <v>-1.61</v>
      </c>
      <c r="DO555" s="1">
        <v>-1.93</v>
      </c>
      <c r="DQ555" s="1">
        <v>197112</v>
      </c>
      <c r="DR555" s="1">
        <v>-99.99</v>
      </c>
      <c r="DS555" s="1">
        <v>12.8</v>
      </c>
      <c r="DT555" s="1">
        <v>11.8</v>
      </c>
      <c r="DU555" s="1">
        <v>9.5500000000000007</v>
      </c>
      <c r="DV555" s="1">
        <v>12.52</v>
      </c>
      <c r="DW555" s="1">
        <v>13.46</v>
      </c>
      <c r="DX555" s="1">
        <v>11.63</v>
      </c>
      <c r="DY555" s="1">
        <v>10.84</v>
      </c>
      <c r="DZ555" s="1">
        <v>9.26</v>
      </c>
      <c r="EA555" s="1">
        <v>12.46</v>
      </c>
      <c r="EB555" s="1">
        <v>12.7</v>
      </c>
      <c r="EC555" s="1">
        <v>14.45</v>
      </c>
      <c r="ED555" s="1">
        <v>12.32</v>
      </c>
      <c r="EE555" s="1">
        <v>10.82</v>
      </c>
      <c r="EF555" s="1">
        <v>12.46</v>
      </c>
      <c r="EG555" s="1">
        <v>11.51</v>
      </c>
      <c r="EH555" s="1">
        <v>10.119999999999999</v>
      </c>
      <c r="EI555" s="1">
        <v>10.15</v>
      </c>
      <c r="EJ555" s="1">
        <v>8.3699999999999992</v>
      </c>
      <c r="EL555">
        <v>197112</v>
      </c>
      <c r="EM555">
        <v>8.7100000000000009</v>
      </c>
      <c r="EN555">
        <v>3.29</v>
      </c>
      <c r="EO555">
        <v>-0.41</v>
      </c>
      <c r="EP555">
        <v>0.37</v>
      </c>
      <c r="ER555" s="1">
        <v>197206</v>
      </c>
      <c r="ES555" s="1">
        <v>1.91</v>
      </c>
      <c r="EU555" s="1">
        <v>197107</v>
      </c>
      <c r="EV555" s="1">
        <v>1.46</v>
      </c>
      <c r="EX555" s="1">
        <v>197606</v>
      </c>
      <c r="EY555" s="1">
        <v>1.67</v>
      </c>
      <c r="FA555" s="1">
        <v>197206</v>
      </c>
      <c r="FB555" s="1">
        <f>IF(ISERROR(VLOOKUP($FA555,MOM,LOOKUPS!C$12,0)*$FB$6+VLOOKUP($FA555,STREV,LOOKUPS!C$10,0)*$FC$6+VLOOKUP($FA555,LTREV,LOOKUPS!C$9,0)*$FD$6+VLOOKUP($FA555,CFP,LOOKUPS!C$6,0)*$FE$6+VLOOKUP($FA555,EP,LOOKUPS!C$8,0)*$FF$6+VLOOKUP($FA555,BM,LOOKUPS!C$5,0)*$FG$6+VLOOKUP($FA555,DIV,LOOKUPS!C$7,0)*$FH$6++VLOOKUP($FA555,SIZE,LOOKUPS!C$11,0)*$FI$6),"",VLOOKUP($FA555,MOM,LOOKUPS!C$12,0)*$FB$6+VLOOKUP($FA555,STREV,LOOKUPS!C$10,0)*$FC$6+VLOOKUP($FA555,LTREV,LOOKUPS!C$9,0)*$FD$6+VLOOKUP($FA555,CFP,LOOKUPS!C$6,0)*$FE$6+VLOOKUP($FA555,EP,LOOKUPS!C$8,0)*$FF$6+VLOOKUP($FA555,BM,LOOKUPS!C$5,0)*$FG$6+VLOOKUP($FA555,DIV,LOOKUPS!C$7,0)*$FH$6++VLOOKUP($FA555,SIZE,LOOKUPS!C$11,0)*$FI$6)</f>
        <v>-3.4703000000000008</v>
      </c>
      <c r="FC555" s="1">
        <f>IF(ISERROR(VLOOKUP($FA555,MOM,LOOKUPS!D$12,0)*$FB$6+VLOOKUP($FA555,STREV,LOOKUPS!D$10,0)*$FC$6+VLOOKUP($FA555,LTREV,LOOKUPS!D$9,0)*$FD$6+VLOOKUP($FA555,CFP,LOOKUPS!D$6,0)*$FE$6+VLOOKUP($FA555,EP,LOOKUPS!D$8,0)*$FF$6+VLOOKUP($FA555,BM,LOOKUPS!D$5,0)*$FG$6+VLOOKUP($FA555,DIV,LOOKUPS!D$7,0)*$FH$6++VLOOKUP($FA555,SIZE,LOOKUPS!D$11,0)*$FI$6),"",VLOOKUP($FA555,MOM,LOOKUPS!D$12,0)*$FB$6+VLOOKUP($FA555,STREV,LOOKUPS!D$10,0)*$FC$6+VLOOKUP($FA555,LTREV,LOOKUPS!D$9,0)*$FD$6+VLOOKUP($FA555,CFP,LOOKUPS!D$6,0)*$FE$6+VLOOKUP($FA555,EP,LOOKUPS!D$8,0)*$FF$6+VLOOKUP($FA555,BM,LOOKUPS!D$5,0)*$FG$6+VLOOKUP($FA555,DIV,LOOKUPS!D$7,0)*$FH$6++VLOOKUP($FA555,SIZE,LOOKUPS!D$11,0)*$FI$6)</f>
        <v>-3.3582000000000001</v>
      </c>
      <c r="FD555" s="1">
        <f>IF(ISERROR(VLOOKUP($FA555,MOM,LOOKUPS!E$12,0)*$FB$6+VLOOKUP($FA555,STREV,LOOKUPS!E$10,0)*$FC$6+VLOOKUP($FA555,LTREV,LOOKUPS!E$9,0)*$FD$6+VLOOKUP($FA555,CFP,LOOKUPS!E$6,0)*$FE$6+VLOOKUP($FA555,EP,LOOKUPS!E$8,0)*$FF$6+VLOOKUP($FA555,BM,LOOKUPS!E$5,0)*$FG$6+VLOOKUP($FA555,DIV,LOOKUPS!E$7,0)*$FH$6++VLOOKUP($FA555,SIZE,LOOKUPS!E$11,0)*$FI$6),"",VLOOKUP($FA555,MOM,LOOKUPS!E$12,0)*$FB$6+VLOOKUP($FA555,STREV,LOOKUPS!E$10,0)*$FC$6+VLOOKUP($FA555,LTREV,LOOKUPS!E$9,0)*$FD$6+VLOOKUP($FA555,CFP,LOOKUPS!E$6,0)*$FE$6+VLOOKUP($FA555,EP,LOOKUPS!E$8,0)*$FF$6+VLOOKUP($FA555,BM,LOOKUPS!E$5,0)*$FG$6+VLOOKUP($FA555,DIV,LOOKUPS!E$7,0)*$FH$6++VLOOKUP($FA555,SIZE,LOOKUPS!E$11,0)*$FI$6)</f>
        <v>-3.4366000000000003</v>
      </c>
      <c r="FE555" s="1">
        <f>IF(ISERROR(VLOOKUP($FA555,MOM,LOOKUPS!F$12,0)*$FB$6+VLOOKUP($FA555,STREV,LOOKUPS!F$10,0)*$FC$6+VLOOKUP($FA555,LTREV,LOOKUPS!F$9,0)*$FD$6+VLOOKUP($FA555,CFP,LOOKUPS!F$6,0)*$FE$6+VLOOKUP($FA555,EP,LOOKUPS!F$8,0)*$FF$6+VLOOKUP($FA555,BM,LOOKUPS!F$5,0)*$FG$6+VLOOKUP($FA555,DIV,LOOKUPS!F$7,0)*$FH$6++VLOOKUP($FA555,SIZE,LOOKUPS!F$11,0)*$FI$6),"",VLOOKUP($FA555,MOM,LOOKUPS!F$12,0)*$FB$6+VLOOKUP($FA555,STREV,LOOKUPS!F$10,0)*$FC$6+VLOOKUP($FA555,LTREV,LOOKUPS!F$9,0)*$FD$6+VLOOKUP($FA555,CFP,LOOKUPS!F$6,0)*$FE$6+VLOOKUP($FA555,EP,LOOKUPS!F$8,0)*$FF$6+VLOOKUP($FA555,BM,LOOKUPS!F$5,0)*$FG$6+VLOOKUP($FA555,DIV,LOOKUPS!F$7,0)*$FH$6++VLOOKUP($FA555,SIZE,LOOKUPS!F$11,0)*$FI$6)</f>
        <v>-3.0502000000000002</v>
      </c>
      <c r="FF555" s="1">
        <f>IF(ISERROR(VLOOKUP($FA555,MOM,LOOKUPS!G$12,0)*$FB$6+VLOOKUP($FA555,STREV,LOOKUPS!G$10,0)*$FC$6+VLOOKUP($FA555,LTREV,LOOKUPS!G$9,0)*$FD$6+VLOOKUP($FA555,CFP,LOOKUPS!G$6,0)*$FE$6+VLOOKUP($FA555,EP,LOOKUPS!G$8,0)*$FF$6+VLOOKUP($FA555,BM,LOOKUPS!G$5,0)*$FG$6+VLOOKUP($FA555,DIV,LOOKUPS!G$7,0)*$FH$6++VLOOKUP($FA555,SIZE,LOOKUPS!G$11,0)*$FI$6),"",VLOOKUP($FA555,MOM,LOOKUPS!G$12,0)*$FB$6+VLOOKUP($FA555,STREV,LOOKUPS!G$10,0)*$FC$6+VLOOKUP($FA555,LTREV,LOOKUPS!G$9,0)*$FD$6+VLOOKUP($FA555,CFP,LOOKUPS!G$6,0)*$FE$6+VLOOKUP($FA555,EP,LOOKUPS!G$8,0)*$FF$6+VLOOKUP($FA555,BM,LOOKUPS!G$5,0)*$FG$6+VLOOKUP($FA555,DIV,LOOKUPS!G$7,0)*$FH$6++VLOOKUP($FA555,SIZE,LOOKUPS!G$11,0)*$FI$6)</f>
        <v>-2.8730000000000002</v>
      </c>
      <c r="FG555" s="1">
        <f>IF(ISERROR(VLOOKUP($FA555,MOM,LOOKUPS!H$12,0)*$FB$6+VLOOKUP($FA555,STREV,LOOKUPS!H$10,0)*$FC$6+VLOOKUP($FA555,LTREV,LOOKUPS!H$9,0)*$FD$6+VLOOKUP($FA555,CFP,LOOKUPS!H$6,0)*$FE$6+VLOOKUP($FA555,EP,LOOKUPS!H$8,0)*$FF$6+VLOOKUP($FA555,BM,LOOKUPS!H$5,0)*$FG$6+VLOOKUP($FA555,DIV,LOOKUPS!H$7,0)*$FH$6++VLOOKUP($FA555,SIZE,LOOKUPS!H$11,0)*$FI$6),"",VLOOKUP($FA555,MOM,LOOKUPS!H$12,0)*$FB$6+VLOOKUP($FA555,STREV,LOOKUPS!H$10,0)*$FC$6+VLOOKUP($FA555,LTREV,LOOKUPS!H$9,0)*$FD$6+VLOOKUP($FA555,CFP,LOOKUPS!H$6,0)*$FE$6+VLOOKUP($FA555,EP,LOOKUPS!H$8,0)*$FF$6+VLOOKUP($FA555,BM,LOOKUPS!H$5,0)*$FG$6+VLOOKUP($FA555,DIV,LOOKUPS!H$7,0)*$FH$6++VLOOKUP($FA555,SIZE,LOOKUPS!H$11,0)*$FI$6)</f>
        <v>-3.2887000000000004</v>
      </c>
      <c r="FH555" s="1">
        <f>IF(ISERROR(VLOOKUP($FA555,MOM,LOOKUPS!I$12,0)*$FB$6+VLOOKUP($FA555,STREV,LOOKUPS!I$10,0)*$FC$6+VLOOKUP($FA555,LTREV,LOOKUPS!I$9,0)*$FD$6+VLOOKUP($FA555,CFP,LOOKUPS!I$6,0)*$FE$6+VLOOKUP($FA555,EP,LOOKUPS!I$8,0)*$FF$6+VLOOKUP($FA555,BM,LOOKUPS!I$5,0)*$FG$6+VLOOKUP($FA555,DIV,LOOKUPS!I$7,0)*$FH$6++VLOOKUP($FA555,SIZE,LOOKUPS!I$11,0)*$FI$6),"",VLOOKUP($FA555,MOM,LOOKUPS!I$12,0)*$FB$6+VLOOKUP($FA555,STREV,LOOKUPS!I$10,0)*$FC$6+VLOOKUP($FA555,LTREV,LOOKUPS!I$9,0)*$FD$6+VLOOKUP($FA555,CFP,LOOKUPS!I$6,0)*$FE$6+VLOOKUP($FA555,EP,LOOKUPS!I$8,0)*$FF$6+VLOOKUP($FA555,BM,LOOKUPS!I$5,0)*$FG$6+VLOOKUP($FA555,DIV,LOOKUPS!I$7,0)*$FH$6++VLOOKUP($FA555,SIZE,LOOKUPS!I$11,0)*$FI$6)</f>
        <v>-3.7864000000000004</v>
      </c>
      <c r="FI555" s="1">
        <f>IF(ISERROR(VLOOKUP($FA555,MOM,LOOKUPS!J$12,0)*$FB$6+VLOOKUP($FA555,STREV,LOOKUPS!J$10,0)*$FC$6+VLOOKUP($FA555,LTREV,LOOKUPS!J$9,0)*$FD$6+VLOOKUP($FA555,CFP,LOOKUPS!J$6,0)*$FE$6+VLOOKUP($FA555,EP,LOOKUPS!J$8,0)*$FF$6+VLOOKUP($FA555,BM,LOOKUPS!J$5,0)*$FG$6+VLOOKUP($FA555,DIV,LOOKUPS!J$7,0)*$FH$6++VLOOKUP($FA555,SIZE,LOOKUPS!J$11,0)*$FI$6),"",VLOOKUP($FA555,MOM,LOOKUPS!J$12,0)*$FB$6+VLOOKUP($FA555,STREV,LOOKUPS!J$10,0)*$FC$6+VLOOKUP($FA555,LTREV,LOOKUPS!J$9,0)*$FD$6+VLOOKUP($FA555,CFP,LOOKUPS!J$6,0)*$FE$6+VLOOKUP($FA555,EP,LOOKUPS!J$8,0)*$FF$6+VLOOKUP($FA555,BM,LOOKUPS!J$5,0)*$FG$6+VLOOKUP($FA555,DIV,LOOKUPS!J$7,0)*$FH$6++VLOOKUP($FA555,SIZE,LOOKUPS!J$11,0)*$FI$6)</f>
        <v>-3.7784000000000004</v>
      </c>
      <c r="FJ555" s="1">
        <f>IF(ISERROR(VLOOKUP($FA555,MOM,LOOKUPS!K$12,0)*$FB$6+VLOOKUP($FA555,STREV,LOOKUPS!K$10,0)*$FC$6+VLOOKUP($FA555,LTREV,LOOKUPS!K$9,0)*$FD$6+VLOOKUP($FA555,CFP,LOOKUPS!K$6,0)*$FE$6+VLOOKUP($FA555,EP,LOOKUPS!K$8,0)*$FF$6+VLOOKUP($FA555,BM,LOOKUPS!K$5,0)*$FG$6+VLOOKUP($FA555,DIV,LOOKUPS!K$7,0)*$FH$6++VLOOKUP($FA555,SIZE,LOOKUPS!K$11,0)*$FI$6),"",VLOOKUP($FA555,MOM,LOOKUPS!K$12,0)*$FB$6+VLOOKUP($FA555,STREV,LOOKUPS!K$10,0)*$FC$6+VLOOKUP($FA555,LTREV,LOOKUPS!K$9,0)*$FD$6+VLOOKUP($FA555,CFP,LOOKUPS!K$6,0)*$FE$6+VLOOKUP($FA555,EP,LOOKUPS!K$8,0)*$FF$6+VLOOKUP($FA555,BM,LOOKUPS!K$5,0)*$FG$6+VLOOKUP($FA555,DIV,LOOKUPS!K$7,0)*$FH$6++VLOOKUP($FA555,SIZE,LOOKUPS!K$11,0)*$FI$6)</f>
        <v>-3.7286000000000001</v>
      </c>
      <c r="FK555" s="1">
        <f>IF(ISERROR(VLOOKUP($FA555,MOM,LOOKUPS!L$12,0)*$FB$6+VLOOKUP($FA555,STREV,LOOKUPS!L$10,0)*$FC$6+VLOOKUP($FA555,LTREV,LOOKUPS!L$9,0)*$FD$6+VLOOKUP($FA555,CFP,LOOKUPS!L$6,0)*$FE$6+VLOOKUP($FA555,EP,LOOKUPS!L$8,0)*$FF$6+VLOOKUP($FA555,BM,LOOKUPS!L$5,0)*$FG$6+VLOOKUP($FA555,DIV,LOOKUPS!L$7,0)*$FH$6++VLOOKUP($FA555,SIZE,LOOKUPS!L$11,0)*$FI$6),"",VLOOKUP($FA555,MOM,LOOKUPS!L$12,0)*$FB$6+VLOOKUP($FA555,STREV,LOOKUPS!L$10,0)*$FC$6+VLOOKUP($FA555,LTREV,LOOKUPS!L$9,0)*$FD$6+VLOOKUP($FA555,CFP,LOOKUPS!L$6,0)*$FE$6+VLOOKUP($FA555,EP,LOOKUPS!L$8,0)*$FF$6+VLOOKUP($FA555,BM,LOOKUPS!L$5,0)*$FG$6+VLOOKUP($FA555,DIV,LOOKUPS!L$7,0)*$FH$6++VLOOKUP($FA555,SIZE,LOOKUPS!L$11,0)*$FI$6)</f>
        <v>-3.5094000000000003</v>
      </c>
    </row>
    <row r="556" spans="1:167" x14ac:dyDescent="0.3">
      <c r="A556" s="1">
        <v>197207</v>
      </c>
      <c r="B556" s="1">
        <v>-4.9800000000000004</v>
      </c>
      <c r="C556" s="1">
        <v>-3.31</v>
      </c>
      <c r="D556" s="1">
        <v>-2.95</v>
      </c>
      <c r="E556" s="1">
        <v>-2.4500000000000002</v>
      </c>
      <c r="F556" s="1">
        <v>-2.5499999999999998</v>
      </c>
      <c r="G556" s="1">
        <v>-2.36</v>
      </c>
      <c r="H556" s="1">
        <v>-1.66</v>
      </c>
      <c r="I556" s="1">
        <v>-2.92</v>
      </c>
      <c r="J556" s="1">
        <v>-1.65</v>
      </c>
      <c r="K556" s="1">
        <v>-3.21</v>
      </c>
      <c r="M556" s="1">
        <v>197108</v>
      </c>
      <c r="N556" s="1">
        <v>6.79</v>
      </c>
      <c r="O556" s="1">
        <v>5.91</v>
      </c>
      <c r="P556" s="1">
        <v>6.38</v>
      </c>
      <c r="Q556" s="1">
        <v>3.09</v>
      </c>
      <c r="R556" s="1">
        <v>3.32</v>
      </c>
      <c r="S556" s="1">
        <v>2.25</v>
      </c>
      <c r="T556" s="1">
        <v>3.78</v>
      </c>
      <c r="U556" s="1">
        <v>2.52</v>
      </c>
      <c r="V556" s="1">
        <v>3.82</v>
      </c>
      <c r="W556" s="1">
        <v>2.52</v>
      </c>
      <c r="Y556" s="1">
        <v>197607</v>
      </c>
      <c r="Z556" s="1">
        <v>-0.5</v>
      </c>
      <c r="AA556" s="1">
        <v>0.22</v>
      </c>
      <c r="AB556" s="1">
        <v>-0.64</v>
      </c>
      <c r="AC556" s="1">
        <v>0.57999999999999996</v>
      </c>
      <c r="AD556" s="1">
        <v>0.31</v>
      </c>
      <c r="AE556" s="1">
        <v>0.3</v>
      </c>
      <c r="AF556" s="1">
        <v>1.05</v>
      </c>
      <c r="AG556" s="1">
        <v>0.73</v>
      </c>
      <c r="AH556" s="1">
        <v>-1.08</v>
      </c>
      <c r="AI556" s="1">
        <v>-2.78</v>
      </c>
      <c r="AK556">
        <v>199701</v>
      </c>
      <c r="AL556">
        <v>12.1</v>
      </c>
      <c r="AM556">
        <v>5.52</v>
      </c>
      <c r="AN556">
        <v>5.33</v>
      </c>
      <c r="AO556">
        <v>4.13</v>
      </c>
      <c r="AP556">
        <v>6.07</v>
      </c>
      <c r="AQ556">
        <v>4.6100000000000003</v>
      </c>
      <c r="AR556">
        <v>4.78</v>
      </c>
      <c r="AS556">
        <v>4.99</v>
      </c>
      <c r="AT556">
        <v>4.37</v>
      </c>
      <c r="AU556">
        <v>6.17</v>
      </c>
      <c r="AV556">
        <v>5.9</v>
      </c>
      <c r="AW556">
        <v>3.87</v>
      </c>
      <c r="AX556">
        <v>5.44</v>
      </c>
      <c r="AY556">
        <v>5.03</v>
      </c>
      <c r="AZ556">
        <v>4.5199999999999996</v>
      </c>
      <c r="BA556">
        <v>6.5</v>
      </c>
      <c r="BB556">
        <v>3.58</v>
      </c>
      <c r="BC556">
        <v>4.0199999999999996</v>
      </c>
      <c r="BD556">
        <v>4.66</v>
      </c>
      <c r="BF556" s="1">
        <v>199701</v>
      </c>
      <c r="BG556" s="1">
        <v>11.72</v>
      </c>
      <c r="BH556" s="1">
        <v>5.45</v>
      </c>
      <c r="BI556" s="1">
        <v>4.33</v>
      </c>
      <c r="BJ556" s="1">
        <v>4.96</v>
      </c>
      <c r="BK556" s="1">
        <v>5.43</v>
      </c>
      <c r="BL556" s="1">
        <v>5.01</v>
      </c>
      <c r="BM556" s="1">
        <v>4.72</v>
      </c>
      <c r="BN556" s="1">
        <v>4.3</v>
      </c>
      <c r="BO556" s="1">
        <v>4.91</v>
      </c>
      <c r="BP556" s="1">
        <v>6.3</v>
      </c>
      <c r="BQ556" s="1">
        <v>4.13</v>
      </c>
      <c r="BR556" s="1">
        <v>5.51</v>
      </c>
      <c r="BS556" s="1">
        <v>4.43</v>
      </c>
      <c r="BT556" s="1">
        <v>5</v>
      </c>
      <c r="BU556" s="1">
        <v>4.43</v>
      </c>
      <c r="BV556" s="1">
        <v>3.48</v>
      </c>
      <c r="BW556" s="1">
        <v>5.07</v>
      </c>
      <c r="BX556" s="1">
        <v>4.0999999999999996</v>
      </c>
      <c r="BY556" s="1">
        <v>5.59</v>
      </c>
      <c r="CA556" s="1">
        <v>197201</v>
      </c>
      <c r="CB556" s="1">
        <v>18.45</v>
      </c>
      <c r="CC556" s="1">
        <v>7.42</v>
      </c>
      <c r="CD556" s="1">
        <v>8.4</v>
      </c>
      <c r="CE556" s="1">
        <v>14.25</v>
      </c>
      <c r="CF556" s="1">
        <v>6.98</v>
      </c>
      <c r="CG556" s="1">
        <v>8.7100000000000009</v>
      </c>
      <c r="CH556" s="1">
        <v>7.94</v>
      </c>
      <c r="CI556" s="1">
        <v>9.7200000000000006</v>
      </c>
      <c r="CJ556" s="1">
        <v>15.67</v>
      </c>
      <c r="CK556" s="1">
        <v>8.19</v>
      </c>
      <c r="CL556" s="1">
        <v>5.73</v>
      </c>
      <c r="CM556" s="1">
        <v>8.34</v>
      </c>
      <c r="CN556" s="1">
        <v>9.09</v>
      </c>
      <c r="CO556" s="1">
        <v>7.16</v>
      </c>
      <c r="CP556" s="1">
        <v>8.81</v>
      </c>
      <c r="CQ556" s="1">
        <v>8.5500000000000007</v>
      </c>
      <c r="CR556" s="1">
        <v>10.89</v>
      </c>
      <c r="CS556" s="1">
        <v>14.46</v>
      </c>
      <c r="CT556" s="1">
        <v>16.739999999999998</v>
      </c>
      <c r="CV556" s="1">
        <v>197301</v>
      </c>
      <c r="CW556" s="1">
        <v>-3.64</v>
      </c>
      <c r="CX556" s="1">
        <v>-4.95</v>
      </c>
      <c r="CY556" s="1">
        <v>-4.79</v>
      </c>
      <c r="CZ556" s="1">
        <v>-2.16</v>
      </c>
      <c r="DA556" s="1">
        <v>-4.34</v>
      </c>
      <c r="DB556" s="1">
        <v>-5.81</v>
      </c>
      <c r="DC556" s="1">
        <v>-5.13</v>
      </c>
      <c r="DD556" s="1">
        <v>-3.23</v>
      </c>
      <c r="DE556" s="1">
        <v>-1.75</v>
      </c>
      <c r="DF556" s="1">
        <v>-5.77</v>
      </c>
      <c r="DG556" s="1">
        <v>-2.82</v>
      </c>
      <c r="DH556" s="1">
        <v>-6.31</v>
      </c>
      <c r="DI556" s="1">
        <v>-5.33</v>
      </c>
      <c r="DJ556" s="1">
        <v>-5.21</v>
      </c>
      <c r="DK556" s="1">
        <v>-5.05</v>
      </c>
      <c r="DL556" s="1">
        <v>-3.51</v>
      </c>
      <c r="DM556" s="1">
        <v>-2.94</v>
      </c>
      <c r="DN556" s="1">
        <v>-2.44</v>
      </c>
      <c r="DO556" s="1">
        <v>-1.02</v>
      </c>
      <c r="DQ556" s="1">
        <v>197201</v>
      </c>
      <c r="DR556" s="1">
        <v>-99.99</v>
      </c>
      <c r="DS556" s="1">
        <v>15.46</v>
      </c>
      <c r="DT556" s="1">
        <v>5.63</v>
      </c>
      <c r="DU556" s="1">
        <v>2.04</v>
      </c>
      <c r="DV556" s="1">
        <v>16.71</v>
      </c>
      <c r="DW556" s="1">
        <v>7.93</v>
      </c>
      <c r="DX556" s="1">
        <v>5.41</v>
      </c>
      <c r="DY556" s="1">
        <v>3.31</v>
      </c>
      <c r="DZ556" s="1">
        <v>1.73</v>
      </c>
      <c r="EA556" s="1">
        <v>18.18</v>
      </c>
      <c r="EB556" s="1">
        <v>11.69</v>
      </c>
      <c r="EC556" s="1">
        <v>8.34</v>
      </c>
      <c r="ED556" s="1">
        <v>7.46</v>
      </c>
      <c r="EE556" s="1">
        <v>5.82</v>
      </c>
      <c r="EF556" s="1">
        <v>4.99</v>
      </c>
      <c r="EG556" s="1">
        <v>3.92</v>
      </c>
      <c r="EH556" s="1">
        <v>2.66</v>
      </c>
      <c r="EI556" s="1">
        <v>1.99</v>
      </c>
      <c r="EJ556" s="1">
        <v>1.47</v>
      </c>
      <c r="EL556">
        <v>197201</v>
      </c>
      <c r="EM556">
        <v>2.4900000000000002</v>
      </c>
      <c r="EN556">
        <v>6.07</v>
      </c>
      <c r="EO556">
        <v>1.93</v>
      </c>
      <c r="EP556">
        <v>0.28999999999999998</v>
      </c>
      <c r="ER556" s="1">
        <v>197207</v>
      </c>
      <c r="ES556" s="1">
        <v>2.74</v>
      </c>
      <c r="EU556" s="1">
        <v>197108</v>
      </c>
      <c r="EV556" s="1">
        <v>5.46</v>
      </c>
      <c r="EX556" s="1">
        <v>197607</v>
      </c>
      <c r="EY556" s="1">
        <v>0.49</v>
      </c>
      <c r="FA556" s="1">
        <v>197207</v>
      </c>
      <c r="FB556" s="1">
        <f>IF(ISERROR(VLOOKUP($FA556,MOM,LOOKUPS!C$12,0)*$FB$6+VLOOKUP($FA556,STREV,LOOKUPS!C$10,0)*$FC$6+VLOOKUP($FA556,LTREV,LOOKUPS!C$9,0)*$FD$6+VLOOKUP($FA556,CFP,LOOKUPS!C$6,0)*$FE$6+VLOOKUP($FA556,EP,LOOKUPS!C$8,0)*$FF$6+VLOOKUP($FA556,BM,LOOKUPS!C$5,0)*$FG$6+VLOOKUP($FA556,DIV,LOOKUPS!C$7,0)*$FH$6++VLOOKUP($FA556,SIZE,LOOKUPS!C$11,0)*$FI$6),"",VLOOKUP($FA556,MOM,LOOKUPS!C$12,0)*$FB$6+VLOOKUP($FA556,STREV,LOOKUPS!C$10,0)*$FC$6+VLOOKUP($FA556,LTREV,LOOKUPS!C$9,0)*$FD$6+VLOOKUP($FA556,CFP,LOOKUPS!C$6,0)*$FE$6+VLOOKUP($FA556,EP,LOOKUPS!C$8,0)*$FF$6+VLOOKUP($FA556,BM,LOOKUPS!C$5,0)*$FG$6+VLOOKUP($FA556,DIV,LOOKUPS!C$7,0)*$FH$6++VLOOKUP($FA556,SIZE,LOOKUPS!C$11,0)*$FI$6)</f>
        <v>-4.3596000000000004</v>
      </c>
      <c r="FC556" s="1">
        <f>IF(ISERROR(VLOOKUP($FA556,MOM,LOOKUPS!D$12,0)*$FB$6+VLOOKUP($FA556,STREV,LOOKUPS!D$10,0)*$FC$6+VLOOKUP($FA556,LTREV,LOOKUPS!D$9,0)*$FD$6+VLOOKUP($FA556,CFP,LOOKUPS!D$6,0)*$FE$6+VLOOKUP($FA556,EP,LOOKUPS!D$8,0)*$FF$6+VLOOKUP($FA556,BM,LOOKUPS!D$5,0)*$FG$6+VLOOKUP($FA556,DIV,LOOKUPS!D$7,0)*$FH$6++VLOOKUP($FA556,SIZE,LOOKUPS!D$11,0)*$FI$6),"",VLOOKUP($FA556,MOM,LOOKUPS!D$12,0)*$FB$6+VLOOKUP($FA556,STREV,LOOKUPS!D$10,0)*$FC$6+VLOOKUP($FA556,LTREV,LOOKUPS!D$9,0)*$FD$6+VLOOKUP($FA556,CFP,LOOKUPS!D$6,0)*$FE$6+VLOOKUP($FA556,EP,LOOKUPS!D$8,0)*$FF$6+VLOOKUP($FA556,BM,LOOKUPS!D$5,0)*$FG$6+VLOOKUP($FA556,DIV,LOOKUPS!D$7,0)*$FH$6++VLOOKUP($FA556,SIZE,LOOKUPS!D$11,0)*$FI$6)</f>
        <v>-3.0986000000000002</v>
      </c>
      <c r="FD556" s="1">
        <f>IF(ISERROR(VLOOKUP($FA556,MOM,LOOKUPS!E$12,0)*$FB$6+VLOOKUP($FA556,STREV,LOOKUPS!E$10,0)*$FC$6+VLOOKUP($FA556,LTREV,LOOKUPS!E$9,0)*$FD$6+VLOOKUP($FA556,CFP,LOOKUPS!E$6,0)*$FE$6+VLOOKUP($FA556,EP,LOOKUPS!E$8,0)*$FF$6+VLOOKUP($FA556,BM,LOOKUPS!E$5,0)*$FG$6+VLOOKUP($FA556,DIV,LOOKUPS!E$7,0)*$FH$6++VLOOKUP($FA556,SIZE,LOOKUPS!E$11,0)*$FI$6),"",VLOOKUP($FA556,MOM,LOOKUPS!E$12,0)*$FB$6+VLOOKUP($FA556,STREV,LOOKUPS!E$10,0)*$FC$6+VLOOKUP($FA556,LTREV,LOOKUPS!E$9,0)*$FD$6+VLOOKUP($FA556,CFP,LOOKUPS!E$6,0)*$FE$6+VLOOKUP($FA556,EP,LOOKUPS!E$8,0)*$FF$6+VLOOKUP($FA556,BM,LOOKUPS!E$5,0)*$FG$6+VLOOKUP($FA556,DIV,LOOKUPS!E$7,0)*$FH$6++VLOOKUP($FA556,SIZE,LOOKUPS!E$11,0)*$FI$6)</f>
        <v>-2.7774000000000001</v>
      </c>
      <c r="FE556" s="1">
        <f>IF(ISERROR(VLOOKUP($FA556,MOM,LOOKUPS!F$12,0)*$FB$6+VLOOKUP($FA556,STREV,LOOKUPS!F$10,0)*$FC$6+VLOOKUP($FA556,LTREV,LOOKUPS!F$9,0)*$FD$6+VLOOKUP($FA556,CFP,LOOKUPS!F$6,0)*$FE$6+VLOOKUP($FA556,EP,LOOKUPS!F$8,0)*$FF$6+VLOOKUP($FA556,BM,LOOKUPS!F$5,0)*$FG$6+VLOOKUP($FA556,DIV,LOOKUPS!F$7,0)*$FH$6++VLOOKUP($FA556,SIZE,LOOKUPS!F$11,0)*$FI$6),"",VLOOKUP($FA556,MOM,LOOKUPS!F$12,0)*$FB$6+VLOOKUP($FA556,STREV,LOOKUPS!F$10,0)*$FC$6+VLOOKUP($FA556,LTREV,LOOKUPS!F$9,0)*$FD$6+VLOOKUP($FA556,CFP,LOOKUPS!F$6,0)*$FE$6+VLOOKUP($FA556,EP,LOOKUPS!F$8,0)*$FF$6+VLOOKUP($FA556,BM,LOOKUPS!F$5,0)*$FG$6+VLOOKUP($FA556,DIV,LOOKUPS!F$7,0)*$FH$6++VLOOKUP($FA556,SIZE,LOOKUPS!F$11,0)*$FI$6)</f>
        <v>-2.8721000000000005</v>
      </c>
      <c r="FF556" s="1">
        <f>IF(ISERROR(VLOOKUP($FA556,MOM,LOOKUPS!G$12,0)*$FB$6+VLOOKUP($FA556,STREV,LOOKUPS!G$10,0)*$FC$6+VLOOKUP($FA556,LTREV,LOOKUPS!G$9,0)*$FD$6+VLOOKUP($FA556,CFP,LOOKUPS!G$6,0)*$FE$6+VLOOKUP($FA556,EP,LOOKUPS!G$8,0)*$FF$6+VLOOKUP($FA556,BM,LOOKUPS!G$5,0)*$FG$6+VLOOKUP($FA556,DIV,LOOKUPS!G$7,0)*$FH$6++VLOOKUP($FA556,SIZE,LOOKUPS!G$11,0)*$FI$6),"",VLOOKUP($FA556,MOM,LOOKUPS!G$12,0)*$FB$6+VLOOKUP($FA556,STREV,LOOKUPS!G$10,0)*$FC$6+VLOOKUP($FA556,LTREV,LOOKUPS!G$9,0)*$FD$6+VLOOKUP($FA556,CFP,LOOKUPS!G$6,0)*$FE$6+VLOOKUP($FA556,EP,LOOKUPS!G$8,0)*$FF$6+VLOOKUP($FA556,BM,LOOKUPS!G$5,0)*$FG$6+VLOOKUP($FA556,DIV,LOOKUPS!G$7,0)*$FH$6++VLOOKUP($FA556,SIZE,LOOKUPS!G$11,0)*$FI$6)</f>
        <v>-2.8572000000000002</v>
      </c>
      <c r="FG556" s="1">
        <f>IF(ISERROR(VLOOKUP($FA556,MOM,LOOKUPS!H$12,0)*$FB$6+VLOOKUP($FA556,STREV,LOOKUPS!H$10,0)*$FC$6+VLOOKUP($FA556,LTREV,LOOKUPS!H$9,0)*$FD$6+VLOOKUP($FA556,CFP,LOOKUPS!H$6,0)*$FE$6+VLOOKUP($FA556,EP,LOOKUPS!H$8,0)*$FF$6+VLOOKUP($FA556,BM,LOOKUPS!H$5,0)*$FG$6+VLOOKUP($FA556,DIV,LOOKUPS!H$7,0)*$FH$6++VLOOKUP($FA556,SIZE,LOOKUPS!H$11,0)*$FI$6),"",VLOOKUP($FA556,MOM,LOOKUPS!H$12,0)*$FB$6+VLOOKUP($FA556,STREV,LOOKUPS!H$10,0)*$FC$6+VLOOKUP($FA556,LTREV,LOOKUPS!H$9,0)*$FD$6+VLOOKUP($FA556,CFP,LOOKUPS!H$6,0)*$FE$6+VLOOKUP($FA556,EP,LOOKUPS!H$8,0)*$FF$6+VLOOKUP($FA556,BM,LOOKUPS!H$5,0)*$FG$6+VLOOKUP($FA556,DIV,LOOKUPS!H$7,0)*$FH$6++VLOOKUP($FA556,SIZE,LOOKUPS!H$11,0)*$FI$6)</f>
        <v>-2.6038000000000001</v>
      </c>
      <c r="FH556" s="1">
        <f>IF(ISERROR(VLOOKUP($FA556,MOM,LOOKUPS!I$12,0)*$FB$6+VLOOKUP($FA556,STREV,LOOKUPS!I$10,0)*$FC$6+VLOOKUP($FA556,LTREV,LOOKUPS!I$9,0)*$FD$6+VLOOKUP($FA556,CFP,LOOKUPS!I$6,0)*$FE$6+VLOOKUP($FA556,EP,LOOKUPS!I$8,0)*$FF$6+VLOOKUP($FA556,BM,LOOKUPS!I$5,0)*$FG$6+VLOOKUP($FA556,DIV,LOOKUPS!I$7,0)*$FH$6++VLOOKUP($FA556,SIZE,LOOKUPS!I$11,0)*$FI$6),"",VLOOKUP($FA556,MOM,LOOKUPS!I$12,0)*$FB$6+VLOOKUP($FA556,STREV,LOOKUPS!I$10,0)*$FC$6+VLOOKUP($FA556,LTREV,LOOKUPS!I$9,0)*$FD$6+VLOOKUP($FA556,CFP,LOOKUPS!I$6,0)*$FE$6+VLOOKUP($FA556,EP,LOOKUPS!I$8,0)*$FF$6+VLOOKUP($FA556,BM,LOOKUPS!I$5,0)*$FG$6+VLOOKUP($FA556,DIV,LOOKUPS!I$7,0)*$FH$6++VLOOKUP($FA556,SIZE,LOOKUPS!I$11,0)*$FI$6)</f>
        <v>-2.3595000000000002</v>
      </c>
      <c r="FI556" s="1">
        <f>IF(ISERROR(VLOOKUP($FA556,MOM,LOOKUPS!J$12,0)*$FB$6+VLOOKUP($FA556,STREV,LOOKUPS!J$10,0)*$FC$6+VLOOKUP($FA556,LTREV,LOOKUPS!J$9,0)*$FD$6+VLOOKUP($FA556,CFP,LOOKUPS!J$6,0)*$FE$6+VLOOKUP($FA556,EP,LOOKUPS!J$8,0)*$FF$6+VLOOKUP($FA556,BM,LOOKUPS!J$5,0)*$FG$6+VLOOKUP($FA556,DIV,LOOKUPS!J$7,0)*$FH$6++VLOOKUP($FA556,SIZE,LOOKUPS!J$11,0)*$FI$6),"",VLOOKUP($FA556,MOM,LOOKUPS!J$12,0)*$FB$6+VLOOKUP($FA556,STREV,LOOKUPS!J$10,0)*$FC$6+VLOOKUP($FA556,LTREV,LOOKUPS!J$9,0)*$FD$6+VLOOKUP($FA556,CFP,LOOKUPS!J$6,0)*$FE$6+VLOOKUP($FA556,EP,LOOKUPS!J$8,0)*$FF$6+VLOOKUP($FA556,BM,LOOKUPS!J$5,0)*$FG$6+VLOOKUP($FA556,DIV,LOOKUPS!J$7,0)*$FH$6++VLOOKUP($FA556,SIZE,LOOKUPS!J$11,0)*$FI$6)</f>
        <v>-2.5888999999999998</v>
      </c>
      <c r="FJ556" s="1">
        <f>IF(ISERROR(VLOOKUP($FA556,MOM,LOOKUPS!K$12,0)*$FB$6+VLOOKUP($FA556,STREV,LOOKUPS!K$10,0)*$FC$6+VLOOKUP($FA556,LTREV,LOOKUPS!K$9,0)*$FD$6+VLOOKUP($FA556,CFP,LOOKUPS!K$6,0)*$FE$6+VLOOKUP($FA556,EP,LOOKUPS!K$8,0)*$FF$6+VLOOKUP($FA556,BM,LOOKUPS!K$5,0)*$FG$6+VLOOKUP($FA556,DIV,LOOKUPS!K$7,0)*$FH$6++VLOOKUP($FA556,SIZE,LOOKUPS!K$11,0)*$FI$6),"",VLOOKUP($FA556,MOM,LOOKUPS!K$12,0)*$FB$6+VLOOKUP($FA556,STREV,LOOKUPS!K$10,0)*$FC$6+VLOOKUP($FA556,LTREV,LOOKUPS!K$9,0)*$FD$6+VLOOKUP($FA556,CFP,LOOKUPS!K$6,0)*$FE$6+VLOOKUP($FA556,EP,LOOKUPS!K$8,0)*$FF$6+VLOOKUP($FA556,BM,LOOKUPS!K$5,0)*$FG$6+VLOOKUP($FA556,DIV,LOOKUPS!K$7,0)*$FH$6++VLOOKUP($FA556,SIZE,LOOKUPS!K$11,0)*$FI$6)</f>
        <v>-2.3730000000000002</v>
      </c>
      <c r="FK556" s="1">
        <f>IF(ISERROR(VLOOKUP($FA556,MOM,LOOKUPS!L$12,0)*$FB$6+VLOOKUP($FA556,STREV,LOOKUPS!L$10,0)*$FC$6+VLOOKUP($FA556,LTREV,LOOKUPS!L$9,0)*$FD$6+VLOOKUP($FA556,CFP,LOOKUPS!L$6,0)*$FE$6+VLOOKUP($FA556,EP,LOOKUPS!L$8,0)*$FF$6+VLOOKUP($FA556,BM,LOOKUPS!L$5,0)*$FG$6+VLOOKUP($FA556,DIV,LOOKUPS!L$7,0)*$FH$6++VLOOKUP($FA556,SIZE,LOOKUPS!L$11,0)*$FI$6),"",VLOOKUP($FA556,MOM,LOOKUPS!L$12,0)*$FB$6+VLOOKUP($FA556,STREV,LOOKUPS!L$10,0)*$FC$6+VLOOKUP($FA556,LTREV,LOOKUPS!L$9,0)*$FD$6+VLOOKUP($FA556,CFP,LOOKUPS!L$6,0)*$FE$6+VLOOKUP($FA556,EP,LOOKUPS!L$8,0)*$FF$6+VLOOKUP($FA556,BM,LOOKUPS!L$5,0)*$FG$6+VLOOKUP($FA556,DIV,LOOKUPS!L$7,0)*$FH$6++VLOOKUP($FA556,SIZE,LOOKUPS!L$11,0)*$FI$6)</f>
        <v>-3.3324000000000003</v>
      </c>
    </row>
    <row r="557" spans="1:167" x14ac:dyDescent="0.3">
      <c r="A557" s="1">
        <v>197208</v>
      </c>
      <c r="B557" s="1">
        <v>0.75</v>
      </c>
      <c r="C557" s="1">
        <v>3.93</v>
      </c>
      <c r="D557" s="1">
        <v>2.2200000000000002</v>
      </c>
      <c r="E557" s="1">
        <v>3.28</v>
      </c>
      <c r="F557" s="1">
        <v>1.76</v>
      </c>
      <c r="G557" s="1">
        <v>2.04</v>
      </c>
      <c r="H557" s="1">
        <v>0.53</v>
      </c>
      <c r="I557" s="1">
        <v>1.05</v>
      </c>
      <c r="J557" s="1">
        <v>1.33</v>
      </c>
      <c r="K557" s="1">
        <v>-1.43</v>
      </c>
      <c r="M557" s="1">
        <v>197109</v>
      </c>
      <c r="N557" s="1">
        <v>-0.06</v>
      </c>
      <c r="O557" s="1">
        <v>-0.25</v>
      </c>
      <c r="P557" s="1">
        <v>-0.47</v>
      </c>
      <c r="Q557" s="1">
        <v>-0.28000000000000003</v>
      </c>
      <c r="R557" s="1">
        <v>-1.1499999999999999</v>
      </c>
      <c r="S557" s="1">
        <v>-0.64</v>
      </c>
      <c r="T557" s="1">
        <v>-1.03</v>
      </c>
      <c r="U557" s="1">
        <v>-1.02</v>
      </c>
      <c r="V557" s="1">
        <v>-0.97</v>
      </c>
      <c r="W557" s="1">
        <v>-0.25</v>
      </c>
      <c r="Y557" s="1">
        <v>197608</v>
      </c>
      <c r="Z557" s="1">
        <v>-4.82</v>
      </c>
      <c r="AA557" s="1">
        <v>-2.2000000000000002</v>
      </c>
      <c r="AB557" s="1">
        <v>-1.43</v>
      </c>
      <c r="AC557" s="1">
        <v>-0.69</v>
      </c>
      <c r="AD557" s="1">
        <v>-0.05</v>
      </c>
      <c r="AE557" s="1">
        <v>-0.19</v>
      </c>
      <c r="AF557" s="1">
        <v>0.38</v>
      </c>
      <c r="AG557" s="1">
        <v>-0.75</v>
      </c>
      <c r="AH557" s="1">
        <v>-1.25</v>
      </c>
      <c r="AI557" s="1">
        <v>-3.16</v>
      </c>
      <c r="AK557">
        <v>199702</v>
      </c>
      <c r="AL557">
        <v>-3.69</v>
      </c>
      <c r="AM557">
        <v>-2.81</v>
      </c>
      <c r="AN557">
        <v>0.5</v>
      </c>
      <c r="AO557">
        <v>1.1000000000000001</v>
      </c>
      <c r="AP557">
        <v>-3.57</v>
      </c>
      <c r="AQ557">
        <v>0.11</v>
      </c>
      <c r="AR557">
        <v>0.28999999999999998</v>
      </c>
      <c r="AS557">
        <v>0.24</v>
      </c>
      <c r="AT557">
        <v>1.61</v>
      </c>
      <c r="AU557">
        <v>-4.2699999999999996</v>
      </c>
      <c r="AV557">
        <v>-2.33</v>
      </c>
      <c r="AW557">
        <v>-0.52</v>
      </c>
      <c r="AX557">
        <v>0.83</v>
      </c>
      <c r="AY557">
        <v>0.11</v>
      </c>
      <c r="AZ557">
        <v>0.5</v>
      </c>
      <c r="BA557">
        <v>0.56000000000000005</v>
      </c>
      <c r="BB557">
        <v>-0.06</v>
      </c>
      <c r="BC557">
        <v>0.85</v>
      </c>
      <c r="BD557">
        <v>2.2400000000000002</v>
      </c>
      <c r="BF557" s="1">
        <v>199702</v>
      </c>
      <c r="BG557" s="1">
        <v>-3.14</v>
      </c>
      <c r="BH557" s="1">
        <v>-3.99</v>
      </c>
      <c r="BI557" s="1">
        <v>0.76</v>
      </c>
      <c r="BJ557" s="1">
        <v>1.59</v>
      </c>
      <c r="BK557" s="1">
        <v>-4.83</v>
      </c>
      <c r="BL557" s="1">
        <v>-0.9</v>
      </c>
      <c r="BM557" s="1">
        <v>0.25</v>
      </c>
      <c r="BN557" s="1">
        <v>1.7</v>
      </c>
      <c r="BO557" s="1">
        <v>1.93</v>
      </c>
      <c r="BP557" s="1">
        <v>-5.31</v>
      </c>
      <c r="BQ557" s="1">
        <v>-4.1100000000000003</v>
      </c>
      <c r="BR557" s="1">
        <v>-1.59</v>
      </c>
      <c r="BS557" s="1">
        <v>-0.09</v>
      </c>
      <c r="BT557" s="1">
        <v>-0.53</v>
      </c>
      <c r="BU557" s="1">
        <v>1.03</v>
      </c>
      <c r="BV557" s="1">
        <v>2.57</v>
      </c>
      <c r="BW557" s="1">
        <v>0.89</v>
      </c>
      <c r="BX557" s="1">
        <v>1.07</v>
      </c>
      <c r="BY557" s="1">
        <v>2.66</v>
      </c>
      <c r="CA557" s="1">
        <v>197202</v>
      </c>
      <c r="CB557" s="1">
        <v>4.83</v>
      </c>
      <c r="CC557" s="1">
        <v>5.13</v>
      </c>
      <c r="CD557" s="1">
        <v>3.32</v>
      </c>
      <c r="CE557" s="1">
        <v>4.25</v>
      </c>
      <c r="CF557" s="1">
        <v>5.27</v>
      </c>
      <c r="CG557" s="1">
        <v>4.24</v>
      </c>
      <c r="CH557" s="1">
        <v>3.32</v>
      </c>
      <c r="CI557" s="1">
        <v>3.33</v>
      </c>
      <c r="CJ557" s="1">
        <v>4.4800000000000004</v>
      </c>
      <c r="CK557" s="1">
        <v>5.92</v>
      </c>
      <c r="CL557" s="1">
        <v>4.6100000000000003</v>
      </c>
      <c r="CM557" s="1">
        <v>4.83</v>
      </c>
      <c r="CN557" s="1">
        <v>3.66</v>
      </c>
      <c r="CO557" s="1">
        <v>4.4800000000000004</v>
      </c>
      <c r="CP557" s="1">
        <v>2.02</v>
      </c>
      <c r="CQ557" s="1">
        <v>2.98</v>
      </c>
      <c r="CR557" s="1">
        <v>3.68</v>
      </c>
      <c r="CS557" s="1">
        <v>3.57</v>
      </c>
      <c r="CT557" s="1">
        <v>5.31</v>
      </c>
      <c r="CV557" s="1">
        <v>197302</v>
      </c>
      <c r="CW557" s="1">
        <v>-9.2899999999999991</v>
      </c>
      <c r="CX557" s="1">
        <v>-8.1199999999999992</v>
      </c>
      <c r="CY557" s="1">
        <v>-6.21</v>
      </c>
      <c r="CZ557" s="1">
        <v>-3.31</v>
      </c>
      <c r="DA557" s="1">
        <v>-8.4600000000000009</v>
      </c>
      <c r="DB557" s="1">
        <v>-7.43</v>
      </c>
      <c r="DC557" s="1">
        <v>-6.01</v>
      </c>
      <c r="DD557" s="1">
        <v>-5.09</v>
      </c>
      <c r="DE557" s="1">
        <v>-2.44</v>
      </c>
      <c r="DF557" s="1">
        <v>-10.49</v>
      </c>
      <c r="DG557" s="1">
        <v>-6.31</v>
      </c>
      <c r="DH557" s="1">
        <v>-7.35</v>
      </c>
      <c r="DI557" s="1">
        <v>-7.5</v>
      </c>
      <c r="DJ557" s="1">
        <v>-6.32</v>
      </c>
      <c r="DK557" s="1">
        <v>-5.66</v>
      </c>
      <c r="DL557" s="1">
        <v>-5.2</v>
      </c>
      <c r="DM557" s="1">
        <v>-4.9800000000000004</v>
      </c>
      <c r="DN557" s="1">
        <v>-3.12</v>
      </c>
      <c r="DO557" s="1">
        <v>-1.73</v>
      </c>
      <c r="DQ557" s="1">
        <v>197202</v>
      </c>
      <c r="DR557" s="1">
        <v>-99.99</v>
      </c>
      <c r="DS557" s="1">
        <v>4.8600000000000003</v>
      </c>
      <c r="DT557" s="1">
        <v>3.46</v>
      </c>
      <c r="DU557" s="1">
        <v>2.86</v>
      </c>
      <c r="DV557" s="1">
        <v>5.04</v>
      </c>
      <c r="DW557" s="1">
        <v>3.93</v>
      </c>
      <c r="DX557" s="1">
        <v>3.1</v>
      </c>
      <c r="DY557" s="1">
        <v>2.74</v>
      </c>
      <c r="DZ557" s="1">
        <v>3.31</v>
      </c>
      <c r="EA557" s="1">
        <v>5.55</v>
      </c>
      <c r="EB557" s="1">
        <v>3.32</v>
      </c>
      <c r="EC557" s="1">
        <v>3.81</v>
      </c>
      <c r="ED557" s="1">
        <v>4.0599999999999996</v>
      </c>
      <c r="EE557" s="1">
        <v>2.2799999999999998</v>
      </c>
      <c r="EF557" s="1">
        <v>3.96</v>
      </c>
      <c r="EG557" s="1">
        <v>3.48</v>
      </c>
      <c r="EH557" s="1">
        <v>1.97</v>
      </c>
      <c r="EI557" s="1">
        <v>3.31</v>
      </c>
      <c r="EJ557" s="1">
        <v>3.31</v>
      </c>
      <c r="EL557">
        <v>197202</v>
      </c>
      <c r="EM557">
        <v>2.87</v>
      </c>
      <c r="EN557">
        <v>1.4</v>
      </c>
      <c r="EO557">
        <v>-2.8</v>
      </c>
      <c r="EP557">
        <v>0.25</v>
      </c>
      <c r="ER557" s="1">
        <v>197208</v>
      </c>
      <c r="ES557" s="1">
        <v>-5.35</v>
      </c>
      <c r="EU557" s="1">
        <v>197109</v>
      </c>
      <c r="EV557" s="1">
        <v>0.32</v>
      </c>
      <c r="EX557" s="1">
        <v>197608</v>
      </c>
      <c r="EY557" s="1">
        <v>0.22</v>
      </c>
      <c r="FA557" s="1">
        <v>197208</v>
      </c>
      <c r="FB557" s="1">
        <f>IF(ISERROR(VLOOKUP($FA557,MOM,LOOKUPS!C$12,0)*$FB$6+VLOOKUP($FA557,STREV,LOOKUPS!C$10,0)*$FC$6+VLOOKUP($FA557,LTREV,LOOKUPS!C$9,0)*$FD$6+VLOOKUP($FA557,CFP,LOOKUPS!C$6,0)*$FE$6+VLOOKUP($FA557,EP,LOOKUPS!C$8,0)*$FF$6+VLOOKUP($FA557,BM,LOOKUPS!C$5,0)*$FG$6+VLOOKUP($FA557,DIV,LOOKUPS!C$7,0)*$FH$6++VLOOKUP($FA557,SIZE,LOOKUPS!C$11,0)*$FI$6),"",VLOOKUP($FA557,MOM,LOOKUPS!C$12,0)*$FB$6+VLOOKUP($FA557,STREV,LOOKUPS!C$10,0)*$FC$6+VLOOKUP($FA557,LTREV,LOOKUPS!C$9,0)*$FD$6+VLOOKUP($FA557,CFP,LOOKUPS!C$6,0)*$FE$6+VLOOKUP($FA557,EP,LOOKUPS!C$8,0)*$FF$6+VLOOKUP($FA557,BM,LOOKUPS!C$5,0)*$FG$6+VLOOKUP($FA557,DIV,LOOKUPS!C$7,0)*$FH$6++VLOOKUP($FA557,SIZE,LOOKUPS!C$11,0)*$FI$6)</f>
        <v>-2.6300000000000046E-2</v>
      </c>
      <c r="FC557" s="1">
        <f>IF(ISERROR(VLOOKUP($FA557,MOM,LOOKUPS!D$12,0)*$FB$6+VLOOKUP($FA557,STREV,LOOKUPS!D$10,0)*$FC$6+VLOOKUP($FA557,LTREV,LOOKUPS!D$9,0)*$FD$6+VLOOKUP($FA557,CFP,LOOKUPS!D$6,0)*$FE$6+VLOOKUP($FA557,EP,LOOKUPS!D$8,0)*$FF$6+VLOOKUP($FA557,BM,LOOKUPS!D$5,0)*$FG$6+VLOOKUP($FA557,DIV,LOOKUPS!D$7,0)*$FH$6++VLOOKUP($FA557,SIZE,LOOKUPS!D$11,0)*$FI$6),"",VLOOKUP($FA557,MOM,LOOKUPS!D$12,0)*$FB$6+VLOOKUP($FA557,STREV,LOOKUPS!D$10,0)*$FC$6+VLOOKUP($FA557,LTREV,LOOKUPS!D$9,0)*$FD$6+VLOOKUP($FA557,CFP,LOOKUPS!D$6,0)*$FE$6+VLOOKUP($FA557,EP,LOOKUPS!D$8,0)*$FF$6+VLOOKUP($FA557,BM,LOOKUPS!D$5,0)*$FG$6+VLOOKUP($FA557,DIV,LOOKUPS!D$7,0)*$FH$6++VLOOKUP($FA557,SIZE,LOOKUPS!D$11,0)*$FI$6)</f>
        <v>1.9213000000000002</v>
      </c>
      <c r="FD557" s="1">
        <f>IF(ISERROR(VLOOKUP($FA557,MOM,LOOKUPS!E$12,0)*$FB$6+VLOOKUP($FA557,STREV,LOOKUPS!E$10,0)*$FC$6+VLOOKUP($FA557,LTREV,LOOKUPS!E$9,0)*$FD$6+VLOOKUP($FA557,CFP,LOOKUPS!E$6,0)*$FE$6+VLOOKUP($FA557,EP,LOOKUPS!E$8,0)*$FF$6+VLOOKUP($FA557,BM,LOOKUPS!E$5,0)*$FG$6+VLOOKUP($FA557,DIV,LOOKUPS!E$7,0)*$FH$6++VLOOKUP($FA557,SIZE,LOOKUPS!E$11,0)*$FI$6),"",VLOOKUP($FA557,MOM,LOOKUPS!E$12,0)*$FB$6+VLOOKUP($FA557,STREV,LOOKUPS!E$10,0)*$FC$6+VLOOKUP($FA557,LTREV,LOOKUPS!E$9,0)*$FD$6+VLOOKUP($FA557,CFP,LOOKUPS!E$6,0)*$FE$6+VLOOKUP($FA557,EP,LOOKUPS!E$8,0)*$FF$6+VLOOKUP($FA557,BM,LOOKUPS!E$5,0)*$FG$6+VLOOKUP($FA557,DIV,LOOKUPS!E$7,0)*$FH$6++VLOOKUP($FA557,SIZE,LOOKUPS!E$11,0)*$FI$6)</f>
        <v>1.3840000000000003</v>
      </c>
      <c r="FE557" s="1">
        <f>IF(ISERROR(VLOOKUP($FA557,MOM,LOOKUPS!F$12,0)*$FB$6+VLOOKUP($FA557,STREV,LOOKUPS!F$10,0)*$FC$6+VLOOKUP($FA557,LTREV,LOOKUPS!F$9,0)*$FD$6+VLOOKUP($FA557,CFP,LOOKUPS!F$6,0)*$FE$6+VLOOKUP($FA557,EP,LOOKUPS!F$8,0)*$FF$6+VLOOKUP($FA557,BM,LOOKUPS!F$5,0)*$FG$6+VLOOKUP($FA557,DIV,LOOKUPS!F$7,0)*$FH$6++VLOOKUP($FA557,SIZE,LOOKUPS!F$11,0)*$FI$6),"",VLOOKUP($FA557,MOM,LOOKUPS!F$12,0)*$FB$6+VLOOKUP($FA557,STREV,LOOKUPS!F$10,0)*$FC$6+VLOOKUP($FA557,LTREV,LOOKUPS!F$9,0)*$FD$6+VLOOKUP($FA557,CFP,LOOKUPS!F$6,0)*$FE$6+VLOOKUP($FA557,EP,LOOKUPS!F$8,0)*$FF$6+VLOOKUP($FA557,BM,LOOKUPS!F$5,0)*$FG$6+VLOOKUP($FA557,DIV,LOOKUPS!F$7,0)*$FH$6++VLOOKUP($FA557,SIZE,LOOKUPS!F$11,0)*$FI$6)</f>
        <v>1.661</v>
      </c>
      <c r="FF557" s="1">
        <f>IF(ISERROR(VLOOKUP($FA557,MOM,LOOKUPS!G$12,0)*$FB$6+VLOOKUP($FA557,STREV,LOOKUPS!G$10,0)*$FC$6+VLOOKUP($FA557,LTREV,LOOKUPS!G$9,0)*$FD$6+VLOOKUP($FA557,CFP,LOOKUPS!G$6,0)*$FE$6+VLOOKUP($FA557,EP,LOOKUPS!G$8,0)*$FF$6+VLOOKUP($FA557,BM,LOOKUPS!G$5,0)*$FG$6+VLOOKUP($FA557,DIV,LOOKUPS!G$7,0)*$FH$6++VLOOKUP($FA557,SIZE,LOOKUPS!G$11,0)*$FI$6),"",VLOOKUP($FA557,MOM,LOOKUPS!G$12,0)*$FB$6+VLOOKUP($FA557,STREV,LOOKUPS!G$10,0)*$FC$6+VLOOKUP($FA557,LTREV,LOOKUPS!G$9,0)*$FD$6+VLOOKUP($FA557,CFP,LOOKUPS!G$6,0)*$FE$6+VLOOKUP($FA557,EP,LOOKUPS!G$8,0)*$FF$6+VLOOKUP($FA557,BM,LOOKUPS!G$5,0)*$FG$6+VLOOKUP($FA557,DIV,LOOKUPS!G$7,0)*$FH$6++VLOOKUP($FA557,SIZE,LOOKUPS!G$11,0)*$FI$6)</f>
        <v>1.6896</v>
      </c>
      <c r="FG557" s="1">
        <f>IF(ISERROR(VLOOKUP($FA557,MOM,LOOKUPS!H$12,0)*$FB$6+VLOOKUP($FA557,STREV,LOOKUPS!H$10,0)*$FC$6+VLOOKUP($FA557,LTREV,LOOKUPS!H$9,0)*$FD$6+VLOOKUP($FA557,CFP,LOOKUPS!H$6,0)*$FE$6+VLOOKUP($FA557,EP,LOOKUPS!H$8,0)*$FF$6+VLOOKUP($FA557,BM,LOOKUPS!H$5,0)*$FG$6+VLOOKUP($FA557,DIV,LOOKUPS!H$7,0)*$FH$6++VLOOKUP($FA557,SIZE,LOOKUPS!H$11,0)*$FI$6),"",VLOOKUP($FA557,MOM,LOOKUPS!H$12,0)*$FB$6+VLOOKUP($FA557,STREV,LOOKUPS!H$10,0)*$FC$6+VLOOKUP($FA557,LTREV,LOOKUPS!H$9,0)*$FD$6+VLOOKUP($FA557,CFP,LOOKUPS!H$6,0)*$FE$6+VLOOKUP($FA557,EP,LOOKUPS!H$8,0)*$FF$6+VLOOKUP($FA557,BM,LOOKUPS!H$5,0)*$FG$6+VLOOKUP($FA557,DIV,LOOKUPS!H$7,0)*$FH$6++VLOOKUP($FA557,SIZE,LOOKUPS!H$11,0)*$FI$6)</f>
        <v>2.0679000000000003</v>
      </c>
      <c r="FH557" s="1">
        <f>IF(ISERROR(VLOOKUP($FA557,MOM,LOOKUPS!I$12,0)*$FB$6+VLOOKUP($FA557,STREV,LOOKUPS!I$10,0)*$FC$6+VLOOKUP($FA557,LTREV,LOOKUPS!I$9,0)*$FD$6+VLOOKUP($FA557,CFP,LOOKUPS!I$6,0)*$FE$6+VLOOKUP($FA557,EP,LOOKUPS!I$8,0)*$FF$6+VLOOKUP($FA557,BM,LOOKUPS!I$5,0)*$FG$6+VLOOKUP($FA557,DIV,LOOKUPS!I$7,0)*$FH$6++VLOOKUP($FA557,SIZE,LOOKUPS!I$11,0)*$FI$6),"",VLOOKUP($FA557,MOM,LOOKUPS!I$12,0)*$FB$6+VLOOKUP($FA557,STREV,LOOKUPS!I$10,0)*$FC$6+VLOOKUP($FA557,LTREV,LOOKUPS!I$9,0)*$FD$6+VLOOKUP($FA557,CFP,LOOKUPS!I$6,0)*$FE$6+VLOOKUP($FA557,EP,LOOKUPS!I$8,0)*$FF$6+VLOOKUP($FA557,BM,LOOKUPS!I$5,0)*$FG$6+VLOOKUP($FA557,DIV,LOOKUPS!I$7,0)*$FH$6++VLOOKUP($FA557,SIZE,LOOKUPS!I$11,0)*$FI$6)</f>
        <v>1.8800000000000003</v>
      </c>
      <c r="FI557" s="1">
        <f>IF(ISERROR(VLOOKUP($FA557,MOM,LOOKUPS!J$12,0)*$FB$6+VLOOKUP($FA557,STREV,LOOKUPS!J$10,0)*$FC$6+VLOOKUP($FA557,LTREV,LOOKUPS!J$9,0)*$FD$6+VLOOKUP($FA557,CFP,LOOKUPS!J$6,0)*$FE$6+VLOOKUP($FA557,EP,LOOKUPS!J$8,0)*$FF$6+VLOOKUP($FA557,BM,LOOKUPS!J$5,0)*$FG$6+VLOOKUP($FA557,DIV,LOOKUPS!J$7,0)*$FH$6++VLOOKUP($FA557,SIZE,LOOKUPS!J$11,0)*$FI$6),"",VLOOKUP($FA557,MOM,LOOKUPS!J$12,0)*$FB$6+VLOOKUP($FA557,STREV,LOOKUPS!J$10,0)*$FC$6+VLOOKUP($FA557,LTREV,LOOKUPS!J$9,0)*$FD$6+VLOOKUP($FA557,CFP,LOOKUPS!J$6,0)*$FE$6+VLOOKUP($FA557,EP,LOOKUPS!J$8,0)*$FF$6+VLOOKUP($FA557,BM,LOOKUPS!J$5,0)*$FG$6+VLOOKUP($FA557,DIV,LOOKUPS!J$7,0)*$FH$6++VLOOKUP($FA557,SIZE,LOOKUPS!J$11,0)*$FI$6)</f>
        <v>1.4045000000000001</v>
      </c>
      <c r="FJ557" s="1">
        <f>IF(ISERROR(VLOOKUP($FA557,MOM,LOOKUPS!K$12,0)*$FB$6+VLOOKUP($FA557,STREV,LOOKUPS!K$10,0)*$FC$6+VLOOKUP($FA557,LTREV,LOOKUPS!K$9,0)*$FD$6+VLOOKUP($FA557,CFP,LOOKUPS!K$6,0)*$FE$6+VLOOKUP($FA557,EP,LOOKUPS!K$8,0)*$FF$6+VLOOKUP($FA557,BM,LOOKUPS!K$5,0)*$FG$6+VLOOKUP($FA557,DIV,LOOKUPS!K$7,0)*$FH$6++VLOOKUP($FA557,SIZE,LOOKUPS!K$11,0)*$FI$6),"",VLOOKUP($FA557,MOM,LOOKUPS!K$12,0)*$FB$6+VLOOKUP($FA557,STREV,LOOKUPS!K$10,0)*$FC$6+VLOOKUP($FA557,LTREV,LOOKUPS!K$9,0)*$FD$6+VLOOKUP($FA557,CFP,LOOKUPS!K$6,0)*$FE$6+VLOOKUP($FA557,EP,LOOKUPS!K$8,0)*$FF$6+VLOOKUP($FA557,BM,LOOKUPS!K$5,0)*$FG$6+VLOOKUP($FA557,DIV,LOOKUPS!K$7,0)*$FH$6++VLOOKUP($FA557,SIZE,LOOKUPS!K$11,0)*$FI$6)</f>
        <v>1.6827000000000001</v>
      </c>
      <c r="FK557" s="1">
        <f>IF(ISERROR(VLOOKUP($FA557,MOM,LOOKUPS!L$12,0)*$FB$6+VLOOKUP($FA557,STREV,LOOKUPS!L$10,0)*$FC$6+VLOOKUP($FA557,LTREV,LOOKUPS!L$9,0)*$FD$6+VLOOKUP($FA557,CFP,LOOKUPS!L$6,0)*$FE$6+VLOOKUP($FA557,EP,LOOKUPS!L$8,0)*$FF$6+VLOOKUP($FA557,BM,LOOKUPS!L$5,0)*$FG$6+VLOOKUP($FA557,DIV,LOOKUPS!L$7,0)*$FH$6++VLOOKUP($FA557,SIZE,LOOKUPS!L$11,0)*$FI$6),"",VLOOKUP($FA557,MOM,LOOKUPS!L$12,0)*$FB$6+VLOOKUP($FA557,STREV,LOOKUPS!L$10,0)*$FC$6+VLOOKUP($FA557,LTREV,LOOKUPS!L$9,0)*$FD$6+VLOOKUP($FA557,CFP,LOOKUPS!L$6,0)*$FE$6+VLOOKUP($FA557,EP,LOOKUPS!L$8,0)*$FF$6+VLOOKUP($FA557,BM,LOOKUPS!L$5,0)*$FG$6+VLOOKUP($FA557,DIV,LOOKUPS!L$7,0)*$FH$6++VLOOKUP($FA557,SIZE,LOOKUPS!L$11,0)*$FI$6)</f>
        <v>0.54200000000000004</v>
      </c>
    </row>
    <row r="558" spans="1:167" x14ac:dyDescent="0.3">
      <c r="A558" s="1">
        <v>197209</v>
      </c>
      <c r="B558" s="1">
        <v>-5.66</v>
      </c>
      <c r="C558" s="1">
        <v>-3.88</v>
      </c>
      <c r="D558" s="1">
        <v>-2.61</v>
      </c>
      <c r="E558" s="1">
        <v>-2.12</v>
      </c>
      <c r="F558" s="1">
        <v>-2.13</v>
      </c>
      <c r="G558" s="1">
        <v>-3.87</v>
      </c>
      <c r="H558" s="1">
        <v>-2.27</v>
      </c>
      <c r="I558" s="1">
        <v>-3.16</v>
      </c>
      <c r="J558" s="1">
        <v>-2.64</v>
      </c>
      <c r="K558" s="1">
        <v>-2.5099999999999998</v>
      </c>
      <c r="M558" s="1">
        <v>197110</v>
      </c>
      <c r="N558" s="1">
        <v>-7.33</v>
      </c>
      <c r="O558" s="1">
        <v>-5.47</v>
      </c>
      <c r="P558" s="1">
        <v>-5.86</v>
      </c>
      <c r="Q558" s="1">
        <v>-5.59</v>
      </c>
      <c r="R558" s="1">
        <v>-4.18</v>
      </c>
      <c r="S558" s="1">
        <v>-4.6399999999999997</v>
      </c>
      <c r="T558" s="1">
        <v>-5.73</v>
      </c>
      <c r="U558" s="1">
        <v>-5.25</v>
      </c>
      <c r="V558" s="1">
        <v>-6.5</v>
      </c>
      <c r="W558" s="1">
        <v>-6.68</v>
      </c>
      <c r="Y558" s="1">
        <v>197609</v>
      </c>
      <c r="Z558" s="1">
        <v>1.02</v>
      </c>
      <c r="AA558" s="1">
        <v>1.55</v>
      </c>
      <c r="AB558" s="1">
        <v>2.63</v>
      </c>
      <c r="AC558" s="1">
        <v>1.92</v>
      </c>
      <c r="AD558" s="1">
        <v>1.96</v>
      </c>
      <c r="AE558" s="1">
        <v>2.19</v>
      </c>
      <c r="AF558" s="1">
        <v>3.14</v>
      </c>
      <c r="AG558" s="1">
        <v>2.04</v>
      </c>
      <c r="AH558" s="1">
        <v>3.08</v>
      </c>
      <c r="AI558" s="1">
        <v>2.4900000000000002</v>
      </c>
      <c r="AK558">
        <v>199703</v>
      </c>
      <c r="AL558">
        <v>-8.61</v>
      </c>
      <c r="AM558">
        <v>-6.1</v>
      </c>
      <c r="AN558">
        <v>-2.78</v>
      </c>
      <c r="AO558">
        <v>-1.87</v>
      </c>
      <c r="AP558">
        <v>-6.94</v>
      </c>
      <c r="AQ558">
        <v>-3.53</v>
      </c>
      <c r="AR558">
        <v>-2.57</v>
      </c>
      <c r="AS558">
        <v>-2.25</v>
      </c>
      <c r="AT558">
        <v>-1.76</v>
      </c>
      <c r="AU558">
        <v>-8.14</v>
      </c>
      <c r="AV558">
        <v>-4.83</v>
      </c>
      <c r="AW558">
        <v>-3.57</v>
      </c>
      <c r="AX558">
        <v>-3.49</v>
      </c>
      <c r="AY558">
        <v>-2.73</v>
      </c>
      <c r="AZ558">
        <v>-2.41</v>
      </c>
      <c r="BA558">
        <v>-2.37</v>
      </c>
      <c r="BB558">
        <v>-2.14</v>
      </c>
      <c r="BC558">
        <v>-1.84</v>
      </c>
      <c r="BD558">
        <v>-1.7</v>
      </c>
      <c r="BF558" s="1">
        <v>199703</v>
      </c>
      <c r="BG558" s="1">
        <v>-8.23</v>
      </c>
      <c r="BH558" s="1">
        <v>-5.96</v>
      </c>
      <c r="BI558" s="1">
        <v>-2.67</v>
      </c>
      <c r="BJ558" s="1">
        <v>-2.46</v>
      </c>
      <c r="BK558" s="1">
        <v>-6.72</v>
      </c>
      <c r="BL558" s="1">
        <v>-3.74</v>
      </c>
      <c r="BM558" s="1">
        <v>-2.29</v>
      </c>
      <c r="BN558" s="1">
        <v>-2.72</v>
      </c>
      <c r="BO558" s="1">
        <v>-2.2000000000000002</v>
      </c>
      <c r="BP558" s="1">
        <v>-7.73</v>
      </c>
      <c r="BQ558" s="1">
        <v>-5.21</v>
      </c>
      <c r="BR558" s="1">
        <v>-3.75</v>
      </c>
      <c r="BS558" s="1">
        <v>-3.74</v>
      </c>
      <c r="BT558" s="1">
        <v>-1.76</v>
      </c>
      <c r="BU558" s="1">
        <v>-2.83</v>
      </c>
      <c r="BV558" s="1">
        <v>-2.42</v>
      </c>
      <c r="BW558" s="1">
        <v>-2.99</v>
      </c>
      <c r="BX558" s="1">
        <v>-1.59</v>
      </c>
      <c r="BY558" s="1">
        <v>-2.72</v>
      </c>
      <c r="CA558" s="1">
        <v>197203</v>
      </c>
      <c r="CB558" s="1">
        <v>-3.26</v>
      </c>
      <c r="CC558" s="1">
        <v>1.25</v>
      </c>
      <c r="CD558" s="1">
        <v>-0.39</v>
      </c>
      <c r="CE558" s="1">
        <v>-0.53</v>
      </c>
      <c r="CF558" s="1">
        <v>1.33</v>
      </c>
      <c r="CG558" s="1">
        <v>0.56999999999999995</v>
      </c>
      <c r="CH558" s="1">
        <v>-0.51</v>
      </c>
      <c r="CI558" s="1">
        <v>-0.75</v>
      </c>
      <c r="CJ558" s="1">
        <v>-0.39</v>
      </c>
      <c r="CK558" s="1">
        <v>1.53</v>
      </c>
      <c r="CL558" s="1">
        <v>1.1200000000000001</v>
      </c>
      <c r="CM558" s="1">
        <v>1.08</v>
      </c>
      <c r="CN558" s="1">
        <v>7.0000000000000007E-2</v>
      </c>
      <c r="CO558" s="1">
        <v>-1.29</v>
      </c>
      <c r="CP558" s="1">
        <v>0.36</v>
      </c>
      <c r="CQ558" s="1">
        <v>-0.64</v>
      </c>
      <c r="CR558" s="1">
        <v>-0.85</v>
      </c>
      <c r="CS558" s="1">
        <v>-0.96</v>
      </c>
      <c r="CT558" s="1">
        <v>0.12</v>
      </c>
      <c r="CV558" s="1">
        <v>197303</v>
      </c>
      <c r="CW558" s="1">
        <v>-3.43</v>
      </c>
      <c r="CX558" s="1">
        <v>-3.3</v>
      </c>
      <c r="CY558" s="1">
        <v>-2.21</v>
      </c>
      <c r="CZ558" s="1">
        <v>-1.17</v>
      </c>
      <c r="DA558" s="1">
        <v>-3.01</v>
      </c>
      <c r="DB558" s="1">
        <v>-3.33</v>
      </c>
      <c r="DC558" s="1">
        <v>-2.61</v>
      </c>
      <c r="DD558" s="1">
        <v>-0.8</v>
      </c>
      <c r="DE558" s="1">
        <v>-1.38</v>
      </c>
      <c r="DF558" s="1">
        <v>-3.09</v>
      </c>
      <c r="DG558" s="1">
        <v>-2.92</v>
      </c>
      <c r="DH558" s="1">
        <v>-3.96</v>
      </c>
      <c r="DI558" s="1">
        <v>-2.74</v>
      </c>
      <c r="DJ558" s="1">
        <v>-3.54</v>
      </c>
      <c r="DK558" s="1">
        <v>-1.57</v>
      </c>
      <c r="DL558" s="1">
        <v>-0.82</v>
      </c>
      <c r="DM558" s="1">
        <v>-0.78</v>
      </c>
      <c r="DN558" s="1">
        <v>-1.06</v>
      </c>
      <c r="DO558" s="1">
        <v>-1.71</v>
      </c>
      <c r="DQ558" s="1">
        <v>197203</v>
      </c>
      <c r="DR558" s="1">
        <v>-99.99</v>
      </c>
      <c r="DS558" s="1">
        <v>-0.65</v>
      </c>
      <c r="DT558" s="1">
        <v>0.77</v>
      </c>
      <c r="DU558" s="1">
        <v>0.38</v>
      </c>
      <c r="DV558" s="1">
        <v>-0.82</v>
      </c>
      <c r="DW558" s="1">
        <v>0.28999999999999998</v>
      </c>
      <c r="DX558" s="1">
        <v>1.07</v>
      </c>
      <c r="DY558" s="1">
        <v>0.97</v>
      </c>
      <c r="DZ558" s="1">
        <v>-0.02</v>
      </c>
      <c r="EA558" s="1">
        <v>-0.86</v>
      </c>
      <c r="EB558" s="1">
        <v>-0.67</v>
      </c>
      <c r="EC558" s="1">
        <v>0.34</v>
      </c>
      <c r="ED558" s="1">
        <v>0.23</v>
      </c>
      <c r="EE558" s="1">
        <v>0.78</v>
      </c>
      <c r="EF558" s="1">
        <v>1.37</v>
      </c>
      <c r="EG558" s="1">
        <v>0.81</v>
      </c>
      <c r="EH558" s="1">
        <v>1.1499999999999999</v>
      </c>
      <c r="EI558" s="1">
        <v>-0.27</v>
      </c>
      <c r="EJ558" s="1">
        <v>0.23</v>
      </c>
      <c r="EL558">
        <v>197203</v>
      </c>
      <c r="EM558">
        <v>0.63</v>
      </c>
      <c r="EN558">
        <v>-0.3</v>
      </c>
      <c r="EO558">
        <v>-1.68</v>
      </c>
      <c r="EP558">
        <v>0.27</v>
      </c>
      <c r="ER558" s="1">
        <v>197209</v>
      </c>
      <c r="ES558" s="1">
        <v>1.76</v>
      </c>
      <c r="EU558" s="1">
        <v>197110</v>
      </c>
      <c r="EV558" s="1">
        <v>-1.23</v>
      </c>
      <c r="EX558" s="1">
        <v>197609</v>
      </c>
      <c r="EY558" s="1">
        <v>-0.54</v>
      </c>
      <c r="FA558" s="1">
        <v>197209</v>
      </c>
      <c r="FB558" s="1">
        <f>IF(ISERROR(VLOOKUP($FA558,MOM,LOOKUPS!C$12,0)*$FB$6+VLOOKUP($FA558,STREV,LOOKUPS!C$10,0)*$FC$6+VLOOKUP($FA558,LTREV,LOOKUPS!C$9,0)*$FD$6+VLOOKUP($FA558,CFP,LOOKUPS!C$6,0)*$FE$6+VLOOKUP($FA558,EP,LOOKUPS!C$8,0)*$FF$6+VLOOKUP($FA558,BM,LOOKUPS!C$5,0)*$FG$6+VLOOKUP($FA558,DIV,LOOKUPS!C$7,0)*$FH$6++VLOOKUP($FA558,SIZE,LOOKUPS!C$11,0)*$FI$6),"",VLOOKUP($FA558,MOM,LOOKUPS!C$12,0)*$FB$6+VLOOKUP($FA558,STREV,LOOKUPS!C$10,0)*$FC$6+VLOOKUP($FA558,LTREV,LOOKUPS!C$9,0)*$FD$6+VLOOKUP($FA558,CFP,LOOKUPS!C$6,0)*$FE$6+VLOOKUP($FA558,EP,LOOKUPS!C$8,0)*$FF$6+VLOOKUP($FA558,BM,LOOKUPS!C$5,0)*$FG$6+VLOOKUP($FA558,DIV,LOOKUPS!C$7,0)*$FH$6++VLOOKUP($FA558,SIZE,LOOKUPS!C$11,0)*$FI$6)</f>
        <v>-3.8620000000000005</v>
      </c>
      <c r="FC558" s="1">
        <f>IF(ISERROR(VLOOKUP($FA558,MOM,LOOKUPS!D$12,0)*$FB$6+VLOOKUP($FA558,STREV,LOOKUPS!D$10,0)*$FC$6+VLOOKUP($FA558,LTREV,LOOKUPS!D$9,0)*$FD$6+VLOOKUP($FA558,CFP,LOOKUPS!D$6,0)*$FE$6+VLOOKUP($FA558,EP,LOOKUPS!D$8,0)*$FF$6+VLOOKUP($FA558,BM,LOOKUPS!D$5,0)*$FG$6+VLOOKUP($FA558,DIV,LOOKUPS!D$7,0)*$FH$6++VLOOKUP($FA558,SIZE,LOOKUPS!D$11,0)*$FI$6),"",VLOOKUP($FA558,MOM,LOOKUPS!D$12,0)*$FB$6+VLOOKUP($FA558,STREV,LOOKUPS!D$10,0)*$FC$6+VLOOKUP($FA558,LTREV,LOOKUPS!D$9,0)*$FD$6+VLOOKUP($FA558,CFP,LOOKUPS!D$6,0)*$FE$6+VLOOKUP($FA558,EP,LOOKUPS!D$8,0)*$FF$6+VLOOKUP($FA558,BM,LOOKUPS!D$5,0)*$FG$6+VLOOKUP($FA558,DIV,LOOKUPS!D$7,0)*$FH$6++VLOOKUP($FA558,SIZE,LOOKUPS!D$11,0)*$FI$6)</f>
        <v>-3.7318000000000002</v>
      </c>
      <c r="FD558" s="1">
        <f>IF(ISERROR(VLOOKUP($FA558,MOM,LOOKUPS!E$12,0)*$FB$6+VLOOKUP($FA558,STREV,LOOKUPS!E$10,0)*$FC$6+VLOOKUP($FA558,LTREV,LOOKUPS!E$9,0)*$FD$6+VLOOKUP($FA558,CFP,LOOKUPS!E$6,0)*$FE$6+VLOOKUP($FA558,EP,LOOKUPS!E$8,0)*$FF$6+VLOOKUP($FA558,BM,LOOKUPS!E$5,0)*$FG$6+VLOOKUP($FA558,DIV,LOOKUPS!E$7,0)*$FH$6++VLOOKUP($FA558,SIZE,LOOKUPS!E$11,0)*$FI$6),"",VLOOKUP($FA558,MOM,LOOKUPS!E$12,0)*$FB$6+VLOOKUP($FA558,STREV,LOOKUPS!E$10,0)*$FC$6+VLOOKUP($FA558,LTREV,LOOKUPS!E$9,0)*$FD$6+VLOOKUP($FA558,CFP,LOOKUPS!E$6,0)*$FE$6+VLOOKUP($FA558,EP,LOOKUPS!E$8,0)*$FF$6+VLOOKUP($FA558,BM,LOOKUPS!E$5,0)*$FG$6+VLOOKUP($FA558,DIV,LOOKUPS!E$7,0)*$FH$6++VLOOKUP($FA558,SIZE,LOOKUPS!E$11,0)*$FI$6)</f>
        <v>-3.4846000000000004</v>
      </c>
      <c r="FE558" s="1">
        <f>IF(ISERROR(VLOOKUP($FA558,MOM,LOOKUPS!F$12,0)*$FB$6+VLOOKUP($FA558,STREV,LOOKUPS!F$10,0)*$FC$6+VLOOKUP($FA558,LTREV,LOOKUPS!F$9,0)*$FD$6+VLOOKUP($FA558,CFP,LOOKUPS!F$6,0)*$FE$6+VLOOKUP($FA558,EP,LOOKUPS!F$8,0)*$FF$6+VLOOKUP($FA558,BM,LOOKUPS!F$5,0)*$FG$6+VLOOKUP($FA558,DIV,LOOKUPS!F$7,0)*$FH$6++VLOOKUP($FA558,SIZE,LOOKUPS!F$11,0)*$FI$6),"",VLOOKUP($FA558,MOM,LOOKUPS!F$12,0)*$FB$6+VLOOKUP($FA558,STREV,LOOKUPS!F$10,0)*$FC$6+VLOOKUP($FA558,LTREV,LOOKUPS!F$9,0)*$FD$6+VLOOKUP($FA558,CFP,LOOKUPS!F$6,0)*$FE$6+VLOOKUP($FA558,EP,LOOKUPS!F$8,0)*$FF$6+VLOOKUP($FA558,BM,LOOKUPS!F$5,0)*$FG$6+VLOOKUP($FA558,DIV,LOOKUPS!F$7,0)*$FH$6++VLOOKUP($FA558,SIZE,LOOKUPS!F$11,0)*$FI$6)</f>
        <v>-2.7361000000000004</v>
      </c>
      <c r="FF558" s="1">
        <f>IF(ISERROR(VLOOKUP($FA558,MOM,LOOKUPS!G$12,0)*$FB$6+VLOOKUP($FA558,STREV,LOOKUPS!G$10,0)*$FC$6+VLOOKUP($FA558,LTREV,LOOKUPS!G$9,0)*$FD$6+VLOOKUP($FA558,CFP,LOOKUPS!G$6,0)*$FE$6+VLOOKUP($FA558,EP,LOOKUPS!G$8,0)*$FF$6+VLOOKUP($FA558,BM,LOOKUPS!G$5,0)*$FG$6+VLOOKUP($FA558,DIV,LOOKUPS!G$7,0)*$FH$6++VLOOKUP($FA558,SIZE,LOOKUPS!G$11,0)*$FI$6),"",VLOOKUP($FA558,MOM,LOOKUPS!G$12,0)*$FB$6+VLOOKUP($FA558,STREV,LOOKUPS!G$10,0)*$FC$6+VLOOKUP($FA558,LTREV,LOOKUPS!G$9,0)*$FD$6+VLOOKUP($FA558,CFP,LOOKUPS!G$6,0)*$FE$6+VLOOKUP($FA558,EP,LOOKUPS!G$8,0)*$FF$6+VLOOKUP($FA558,BM,LOOKUPS!G$5,0)*$FG$6+VLOOKUP($FA558,DIV,LOOKUPS!G$7,0)*$FH$6++VLOOKUP($FA558,SIZE,LOOKUPS!G$11,0)*$FI$6)</f>
        <v>-2.8142000000000005</v>
      </c>
      <c r="FG558" s="1">
        <f>IF(ISERROR(VLOOKUP($FA558,MOM,LOOKUPS!H$12,0)*$FB$6+VLOOKUP($FA558,STREV,LOOKUPS!H$10,0)*$FC$6+VLOOKUP($FA558,LTREV,LOOKUPS!H$9,0)*$FD$6+VLOOKUP($FA558,CFP,LOOKUPS!H$6,0)*$FE$6+VLOOKUP($FA558,EP,LOOKUPS!H$8,0)*$FF$6+VLOOKUP($FA558,BM,LOOKUPS!H$5,0)*$FG$6+VLOOKUP($FA558,DIV,LOOKUPS!H$7,0)*$FH$6++VLOOKUP($FA558,SIZE,LOOKUPS!H$11,0)*$FI$6),"",VLOOKUP($FA558,MOM,LOOKUPS!H$12,0)*$FB$6+VLOOKUP($FA558,STREV,LOOKUPS!H$10,0)*$FC$6+VLOOKUP($FA558,LTREV,LOOKUPS!H$9,0)*$FD$6+VLOOKUP($FA558,CFP,LOOKUPS!H$6,0)*$FE$6+VLOOKUP($FA558,EP,LOOKUPS!H$8,0)*$FF$6+VLOOKUP($FA558,BM,LOOKUPS!H$5,0)*$FG$6+VLOOKUP($FA558,DIV,LOOKUPS!H$7,0)*$FH$6++VLOOKUP($FA558,SIZE,LOOKUPS!H$11,0)*$FI$6)</f>
        <v>-3.1226000000000003</v>
      </c>
      <c r="FH558" s="1">
        <f>IF(ISERROR(VLOOKUP($FA558,MOM,LOOKUPS!I$12,0)*$FB$6+VLOOKUP($FA558,STREV,LOOKUPS!I$10,0)*$FC$6+VLOOKUP($FA558,LTREV,LOOKUPS!I$9,0)*$FD$6+VLOOKUP($FA558,CFP,LOOKUPS!I$6,0)*$FE$6+VLOOKUP($FA558,EP,LOOKUPS!I$8,0)*$FF$6+VLOOKUP($FA558,BM,LOOKUPS!I$5,0)*$FG$6+VLOOKUP($FA558,DIV,LOOKUPS!I$7,0)*$FH$6++VLOOKUP($FA558,SIZE,LOOKUPS!I$11,0)*$FI$6),"",VLOOKUP($FA558,MOM,LOOKUPS!I$12,0)*$FB$6+VLOOKUP($FA558,STREV,LOOKUPS!I$10,0)*$FC$6+VLOOKUP($FA558,LTREV,LOOKUPS!I$9,0)*$FD$6+VLOOKUP($FA558,CFP,LOOKUPS!I$6,0)*$FE$6+VLOOKUP($FA558,EP,LOOKUPS!I$8,0)*$FF$6+VLOOKUP($FA558,BM,LOOKUPS!I$5,0)*$FG$6+VLOOKUP($FA558,DIV,LOOKUPS!I$7,0)*$FH$6++VLOOKUP($FA558,SIZE,LOOKUPS!I$11,0)*$FI$6)</f>
        <v>-2.7495000000000003</v>
      </c>
      <c r="FI558" s="1">
        <f>IF(ISERROR(VLOOKUP($FA558,MOM,LOOKUPS!J$12,0)*$FB$6+VLOOKUP($FA558,STREV,LOOKUPS!J$10,0)*$FC$6+VLOOKUP($FA558,LTREV,LOOKUPS!J$9,0)*$FD$6+VLOOKUP($FA558,CFP,LOOKUPS!J$6,0)*$FE$6+VLOOKUP($FA558,EP,LOOKUPS!J$8,0)*$FF$6+VLOOKUP($FA558,BM,LOOKUPS!J$5,0)*$FG$6+VLOOKUP($FA558,DIV,LOOKUPS!J$7,0)*$FH$6++VLOOKUP($FA558,SIZE,LOOKUPS!J$11,0)*$FI$6),"",VLOOKUP($FA558,MOM,LOOKUPS!J$12,0)*$FB$6+VLOOKUP($FA558,STREV,LOOKUPS!J$10,0)*$FC$6+VLOOKUP($FA558,LTREV,LOOKUPS!J$9,0)*$FD$6+VLOOKUP($FA558,CFP,LOOKUPS!J$6,0)*$FE$6+VLOOKUP($FA558,EP,LOOKUPS!J$8,0)*$FF$6+VLOOKUP($FA558,BM,LOOKUPS!J$5,0)*$FG$6+VLOOKUP($FA558,DIV,LOOKUPS!J$7,0)*$FH$6++VLOOKUP($FA558,SIZE,LOOKUPS!J$11,0)*$FI$6)</f>
        <v>-3.2880000000000003</v>
      </c>
      <c r="FJ558" s="1">
        <f>IF(ISERROR(VLOOKUP($FA558,MOM,LOOKUPS!K$12,0)*$FB$6+VLOOKUP($FA558,STREV,LOOKUPS!K$10,0)*$FC$6+VLOOKUP($FA558,LTREV,LOOKUPS!K$9,0)*$FD$6+VLOOKUP($FA558,CFP,LOOKUPS!K$6,0)*$FE$6+VLOOKUP($FA558,EP,LOOKUPS!K$8,0)*$FF$6+VLOOKUP($FA558,BM,LOOKUPS!K$5,0)*$FG$6+VLOOKUP($FA558,DIV,LOOKUPS!K$7,0)*$FH$6++VLOOKUP($FA558,SIZE,LOOKUPS!K$11,0)*$FI$6),"",VLOOKUP($FA558,MOM,LOOKUPS!K$12,0)*$FB$6+VLOOKUP($FA558,STREV,LOOKUPS!K$10,0)*$FC$6+VLOOKUP($FA558,LTREV,LOOKUPS!K$9,0)*$FD$6+VLOOKUP($FA558,CFP,LOOKUPS!K$6,0)*$FE$6+VLOOKUP($FA558,EP,LOOKUPS!K$8,0)*$FF$6+VLOOKUP($FA558,BM,LOOKUPS!K$5,0)*$FG$6+VLOOKUP($FA558,DIV,LOOKUPS!K$7,0)*$FH$6++VLOOKUP($FA558,SIZE,LOOKUPS!K$11,0)*$FI$6)</f>
        <v>-3.1984000000000004</v>
      </c>
      <c r="FK558" s="1">
        <f>IF(ISERROR(VLOOKUP($FA558,MOM,LOOKUPS!L$12,0)*$FB$6+VLOOKUP($FA558,STREV,LOOKUPS!L$10,0)*$FC$6+VLOOKUP($FA558,LTREV,LOOKUPS!L$9,0)*$FD$6+VLOOKUP($FA558,CFP,LOOKUPS!L$6,0)*$FE$6+VLOOKUP($FA558,EP,LOOKUPS!L$8,0)*$FF$6+VLOOKUP($FA558,BM,LOOKUPS!L$5,0)*$FG$6+VLOOKUP($FA558,DIV,LOOKUPS!L$7,0)*$FH$6++VLOOKUP($FA558,SIZE,LOOKUPS!L$11,0)*$FI$6),"",VLOOKUP($FA558,MOM,LOOKUPS!L$12,0)*$FB$6+VLOOKUP($FA558,STREV,LOOKUPS!L$10,0)*$FC$6+VLOOKUP($FA558,LTREV,LOOKUPS!L$9,0)*$FD$6+VLOOKUP($FA558,CFP,LOOKUPS!L$6,0)*$FE$6+VLOOKUP($FA558,EP,LOOKUPS!L$8,0)*$FF$6+VLOOKUP($FA558,BM,LOOKUPS!L$5,0)*$FG$6+VLOOKUP($FA558,DIV,LOOKUPS!L$7,0)*$FH$6++VLOOKUP($FA558,SIZE,LOOKUPS!L$11,0)*$FI$6)</f>
        <v>-2.7923</v>
      </c>
    </row>
    <row r="559" spans="1:167" x14ac:dyDescent="0.3">
      <c r="A559" s="1">
        <v>197210</v>
      </c>
      <c r="B559" s="1">
        <v>-3.47</v>
      </c>
      <c r="C559" s="1">
        <v>-2.69</v>
      </c>
      <c r="D559" s="1">
        <v>-0.62</v>
      </c>
      <c r="E559" s="1">
        <v>-0.78</v>
      </c>
      <c r="F559" s="1">
        <v>-0.13</v>
      </c>
      <c r="G559" s="1">
        <v>-1.03</v>
      </c>
      <c r="H559" s="1">
        <v>0.45</v>
      </c>
      <c r="I559" s="1">
        <v>-1.82</v>
      </c>
      <c r="J559" s="1">
        <v>-1.08</v>
      </c>
      <c r="K559" s="1">
        <v>-1.1100000000000001</v>
      </c>
      <c r="M559" s="1">
        <v>197111</v>
      </c>
      <c r="N559" s="1">
        <v>-2.73</v>
      </c>
      <c r="O559" s="1">
        <v>-3.76</v>
      </c>
      <c r="P559" s="1">
        <v>-4.4800000000000004</v>
      </c>
      <c r="Q559" s="1">
        <v>-4.0999999999999996</v>
      </c>
      <c r="R559" s="1">
        <v>-2.78</v>
      </c>
      <c r="S559" s="1">
        <v>-3.67</v>
      </c>
      <c r="T559" s="1">
        <v>-2.65</v>
      </c>
      <c r="U559" s="1">
        <v>-2.75</v>
      </c>
      <c r="V559" s="1">
        <v>-2.5099999999999998</v>
      </c>
      <c r="W559" s="1">
        <v>-4.12</v>
      </c>
      <c r="Y559" s="1">
        <v>197610</v>
      </c>
      <c r="Z559" s="1">
        <v>-3.94</v>
      </c>
      <c r="AA559" s="1">
        <v>-3.2</v>
      </c>
      <c r="AB559" s="1">
        <v>-2.64</v>
      </c>
      <c r="AC559" s="1">
        <v>-1.93</v>
      </c>
      <c r="AD559" s="1">
        <v>-2.4</v>
      </c>
      <c r="AE559" s="1">
        <v>-1.7</v>
      </c>
      <c r="AF559" s="1">
        <v>-1.84</v>
      </c>
      <c r="AG559" s="1">
        <v>-2.4</v>
      </c>
      <c r="AH559" s="1">
        <v>-1.1299999999999999</v>
      </c>
      <c r="AI559" s="1">
        <v>-2.58</v>
      </c>
      <c r="AK559">
        <v>199704</v>
      </c>
      <c r="AL559">
        <v>-5.46</v>
      </c>
      <c r="AM559">
        <v>-2.0499999999999998</v>
      </c>
      <c r="AN559">
        <v>0.57999999999999996</v>
      </c>
      <c r="AO559">
        <v>-1.37</v>
      </c>
      <c r="AP559">
        <v>-2.6</v>
      </c>
      <c r="AQ559">
        <v>0.25</v>
      </c>
      <c r="AR559">
        <v>0.35</v>
      </c>
      <c r="AS559">
        <v>-0.04</v>
      </c>
      <c r="AT559">
        <v>-1.67</v>
      </c>
      <c r="AU559">
        <v>-3.08</v>
      </c>
      <c r="AV559">
        <v>-1.76</v>
      </c>
      <c r="AW559">
        <v>-0.39</v>
      </c>
      <c r="AX559">
        <v>0.96</v>
      </c>
      <c r="AY559">
        <v>0.83</v>
      </c>
      <c r="AZ559">
        <v>-0.17</v>
      </c>
      <c r="BA559">
        <v>0.63</v>
      </c>
      <c r="BB559">
        <v>-0.67</v>
      </c>
      <c r="BC559">
        <v>-1.86</v>
      </c>
      <c r="BD559">
        <v>-1.51</v>
      </c>
      <c r="BF559" s="1">
        <v>199704</v>
      </c>
      <c r="BG559" s="1">
        <v>-5</v>
      </c>
      <c r="BH559" s="1">
        <v>-2.2999999999999998</v>
      </c>
      <c r="BI559" s="1">
        <v>0.32</v>
      </c>
      <c r="BJ559" s="1">
        <v>-0.72</v>
      </c>
      <c r="BK559" s="1">
        <v>-2.8</v>
      </c>
      <c r="BL559" s="1">
        <v>-0.51</v>
      </c>
      <c r="BM559" s="1">
        <v>0.11</v>
      </c>
      <c r="BN559" s="1">
        <v>0.71</v>
      </c>
      <c r="BO559" s="1">
        <v>-1.23</v>
      </c>
      <c r="BP559" s="1">
        <v>-3.66</v>
      </c>
      <c r="BQ559" s="1">
        <v>-1.54</v>
      </c>
      <c r="BR559" s="1">
        <v>-0.85</v>
      </c>
      <c r="BS559" s="1">
        <v>-0.1</v>
      </c>
      <c r="BT559" s="1">
        <v>0</v>
      </c>
      <c r="BU559" s="1">
        <v>0.22</v>
      </c>
      <c r="BV559" s="1">
        <v>1.1299999999999999</v>
      </c>
      <c r="BW559" s="1">
        <v>0.32</v>
      </c>
      <c r="BX559" s="1">
        <v>-0.71</v>
      </c>
      <c r="BY559" s="1">
        <v>-1.66</v>
      </c>
      <c r="CA559" s="1">
        <v>197204</v>
      </c>
      <c r="CB559" s="1">
        <v>2.95</v>
      </c>
      <c r="CC559" s="1">
        <v>-0.28999999999999998</v>
      </c>
      <c r="CD559" s="1">
        <v>0</v>
      </c>
      <c r="CE559" s="1">
        <v>0.99</v>
      </c>
      <c r="CF559" s="1">
        <v>-0.27</v>
      </c>
      <c r="CG559" s="1">
        <v>-0.31</v>
      </c>
      <c r="CH559" s="1">
        <v>-0.2</v>
      </c>
      <c r="CI559" s="1">
        <v>0.93</v>
      </c>
      <c r="CJ559" s="1">
        <v>0.91</v>
      </c>
      <c r="CK559" s="1">
        <v>0.24</v>
      </c>
      <c r="CL559" s="1">
        <v>-0.8</v>
      </c>
      <c r="CM559" s="1">
        <v>-0.33</v>
      </c>
      <c r="CN559" s="1">
        <v>-0.3</v>
      </c>
      <c r="CO559" s="1">
        <v>-0.8</v>
      </c>
      <c r="CP559" s="1">
        <v>0.47</v>
      </c>
      <c r="CQ559" s="1">
        <v>0.68</v>
      </c>
      <c r="CR559" s="1">
        <v>1.18</v>
      </c>
      <c r="CS559" s="1">
        <v>0.8</v>
      </c>
      <c r="CT559" s="1">
        <v>1.01</v>
      </c>
      <c r="CV559" s="1">
        <v>197304</v>
      </c>
      <c r="CW559" s="1">
        <v>-9.7200000000000006</v>
      </c>
      <c r="CX559" s="1">
        <v>-8.67</v>
      </c>
      <c r="CY559" s="1">
        <v>-5.46</v>
      </c>
      <c r="CZ559" s="1">
        <v>-2.21</v>
      </c>
      <c r="DA559" s="1">
        <v>-9.17</v>
      </c>
      <c r="DB559" s="1">
        <v>-7.07</v>
      </c>
      <c r="DC559" s="1">
        <v>-5.44</v>
      </c>
      <c r="DD559" s="1">
        <v>-3.79</v>
      </c>
      <c r="DE559" s="1">
        <v>-1.61</v>
      </c>
      <c r="DF559" s="1">
        <v>-11.05</v>
      </c>
      <c r="DG559" s="1">
        <v>-7.16</v>
      </c>
      <c r="DH559" s="1">
        <v>-7.53</v>
      </c>
      <c r="DI559" s="1">
        <v>-6.63</v>
      </c>
      <c r="DJ559" s="1">
        <v>-5.04</v>
      </c>
      <c r="DK559" s="1">
        <v>-5.89</v>
      </c>
      <c r="DL559" s="1">
        <v>-4.1900000000000004</v>
      </c>
      <c r="DM559" s="1">
        <v>-3.37</v>
      </c>
      <c r="DN559" s="1">
        <v>-2.64</v>
      </c>
      <c r="DO559" s="1">
        <v>-0.53</v>
      </c>
      <c r="DQ559" s="1">
        <v>197204</v>
      </c>
      <c r="DR559" s="1">
        <v>-99.99</v>
      </c>
      <c r="DS559" s="1">
        <v>0</v>
      </c>
      <c r="DT559" s="1">
        <v>0.22</v>
      </c>
      <c r="DU559" s="1">
        <v>0.39</v>
      </c>
      <c r="DV559" s="1">
        <v>-0.23</v>
      </c>
      <c r="DW559" s="1">
        <v>0.76</v>
      </c>
      <c r="DX559" s="1">
        <v>0.04</v>
      </c>
      <c r="DY559" s="1">
        <v>0.06</v>
      </c>
      <c r="DZ559" s="1">
        <v>0.89</v>
      </c>
      <c r="EA559" s="1">
        <v>-0.1</v>
      </c>
      <c r="EB559" s="1">
        <v>-0.65</v>
      </c>
      <c r="EC559" s="1">
        <v>1.3</v>
      </c>
      <c r="ED559" s="1">
        <v>0.14000000000000001</v>
      </c>
      <c r="EE559" s="1">
        <v>0.44</v>
      </c>
      <c r="EF559" s="1">
        <v>-0.38</v>
      </c>
      <c r="EG559" s="1">
        <v>0.7</v>
      </c>
      <c r="EH559" s="1">
        <v>-0.6</v>
      </c>
      <c r="EI559" s="1">
        <v>1.04</v>
      </c>
      <c r="EJ559" s="1">
        <v>0.74</v>
      </c>
      <c r="EL559">
        <v>197204</v>
      </c>
      <c r="EM559">
        <v>0.28999999999999998</v>
      </c>
      <c r="EN559">
        <v>0.01</v>
      </c>
      <c r="EO559">
        <v>0.24</v>
      </c>
      <c r="EP559">
        <v>0.28999999999999998</v>
      </c>
      <c r="ER559" s="1">
        <v>197210</v>
      </c>
      <c r="ES559" s="1">
        <v>0.76</v>
      </c>
      <c r="EU559" s="1">
        <v>197111</v>
      </c>
      <c r="EV559" s="1">
        <v>-0.82</v>
      </c>
      <c r="EX559" s="1">
        <v>197610</v>
      </c>
      <c r="EY559" s="1">
        <v>-1.52</v>
      </c>
      <c r="FA559" s="1">
        <v>197210</v>
      </c>
      <c r="FB559" s="1">
        <f>IF(ISERROR(VLOOKUP($FA559,MOM,LOOKUPS!C$12,0)*$FB$6+VLOOKUP($FA559,STREV,LOOKUPS!C$10,0)*$FC$6+VLOOKUP($FA559,LTREV,LOOKUPS!C$9,0)*$FD$6+VLOOKUP($FA559,CFP,LOOKUPS!C$6,0)*$FE$6+VLOOKUP($FA559,EP,LOOKUPS!C$8,0)*$FF$6+VLOOKUP($FA559,BM,LOOKUPS!C$5,0)*$FG$6+VLOOKUP($FA559,DIV,LOOKUPS!C$7,0)*$FH$6++VLOOKUP($FA559,SIZE,LOOKUPS!C$11,0)*$FI$6),"",VLOOKUP($FA559,MOM,LOOKUPS!C$12,0)*$FB$6+VLOOKUP($FA559,STREV,LOOKUPS!C$10,0)*$FC$6+VLOOKUP($FA559,LTREV,LOOKUPS!C$9,0)*$FD$6+VLOOKUP($FA559,CFP,LOOKUPS!C$6,0)*$FE$6+VLOOKUP($FA559,EP,LOOKUPS!C$8,0)*$FF$6+VLOOKUP($FA559,BM,LOOKUPS!C$5,0)*$FG$6+VLOOKUP($FA559,DIV,LOOKUPS!C$7,0)*$FH$6++VLOOKUP($FA559,SIZE,LOOKUPS!C$11,0)*$FI$6)</f>
        <v>-3.0217000000000005</v>
      </c>
      <c r="FC559" s="1">
        <f>IF(ISERROR(VLOOKUP($FA559,MOM,LOOKUPS!D$12,0)*$FB$6+VLOOKUP($FA559,STREV,LOOKUPS!D$10,0)*$FC$6+VLOOKUP($FA559,LTREV,LOOKUPS!D$9,0)*$FD$6+VLOOKUP($FA559,CFP,LOOKUPS!D$6,0)*$FE$6+VLOOKUP($FA559,EP,LOOKUPS!D$8,0)*$FF$6+VLOOKUP($FA559,BM,LOOKUPS!D$5,0)*$FG$6+VLOOKUP($FA559,DIV,LOOKUPS!D$7,0)*$FH$6++VLOOKUP($FA559,SIZE,LOOKUPS!D$11,0)*$FI$6),"",VLOOKUP($FA559,MOM,LOOKUPS!D$12,0)*$FB$6+VLOOKUP($FA559,STREV,LOOKUPS!D$10,0)*$FC$6+VLOOKUP($FA559,LTREV,LOOKUPS!D$9,0)*$FD$6+VLOOKUP($FA559,CFP,LOOKUPS!D$6,0)*$FE$6+VLOOKUP($FA559,EP,LOOKUPS!D$8,0)*$FF$6+VLOOKUP($FA559,BM,LOOKUPS!D$5,0)*$FG$6+VLOOKUP($FA559,DIV,LOOKUPS!D$7,0)*$FH$6++VLOOKUP($FA559,SIZE,LOOKUPS!D$11,0)*$FI$6)</f>
        <v>-1.966</v>
      </c>
      <c r="FD559" s="1">
        <f>IF(ISERROR(VLOOKUP($FA559,MOM,LOOKUPS!E$12,0)*$FB$6+VLOOKUP($FA559,STREV,LOOKUPS!E$10,0)*$FC$6+VLOOKUP($FA559,LTREV,LOOKUPS!E$9,0)*$FD$6+VLOOKUP($FA559,CFP,LOOKUPS!E$6,0)*$FE$6+VLOOKUP($FA559,EP,LOOKUPS!E$8,0)*$FF$6+VLOOKUP($FA559,BM,LOOKUPS!E$5,0)*$FG$6+VLOOKUP($FA559,DIV,LOOKUPS!E$7,0)*$FH$6++VLOOKUP($FA559,SIZE,LOOKUPS!E$11,0)*$FI$6),"",VLOOKUP($FA559,MOM,LOOKUPS!E$12,0)*$FB$6+VLOOKUP($FA559,STREV,LOOKUPS!E$10,0)*$FC$6+VLOOKUP($FA559,LTREV,LOOKUPS!E$9,0)*$FD$6+VLOOKUP($FA559,CFP,LOOKUPS!E$6,0)*$FE$6+VLOOKUP($FA559,EP,LOOKUPS!E$8,0)*$FF$6+VLOOKUP($FA559,BM,LOOKUPS!E$5,0)*$FG$6+VLOOKUP($FA559,DIV,LOOKUPS!E$7,0)*$FH$6++VLOOKUP($FA559,SIZE,LOOKUPS!E$11,0)*$FI$6)</f>
        <v>-0.59500000000000008</v>
      </c>
      <c r="FE559" s="1">
        <f>IF(ISERROR(VLOOKUP($FA559,MOM,LOOKUPS!F$12,0)*$FB$6+VLOOKUP($FA559,STREV,LOOKUPS!F$10,0)*$FC$6+VLOOKUP($FA559,LTREV,LOOKUPS!F$9,0)*$FD$6+VLOOKUP($FA559,CFP,LOOKUPS!F$6,0)*$FE$6+VLOOKUP($FA559,EP,LOOKUPS!F$8,0)*$FF$6+VLOOKUP($FA559,BM,LOOKUPS!F$5,0)*$FG$6+VLOOKUP($FA559,DIV,LOOKUPS!F$7,0)*$FH$6++VLOOKUP($FA559,SIZE,LOOKUPS!F$11,0)*$FI$6),"",VLOOKUP($FA559,MOM,LOOKUPS!F$12,0)*$FB$6+VLOOKUP($FA559,STREV,LOOKUPS!F$10,0)*$FC$6+VLOOKUP($FA559,LTREV,LOOKUPS!F$9,0)*$FD$6+VLOOKUP($FA559,CFP,LOOKUPS!F$6,0)*$FE$6+VLOOKUP($FA559,EP,LOOKUPS!F$8,0)*$FF$6+VLOOKUP($FA559,BM,LOOKUPS!F$5,0)*$FG$6+VLOOKUP($FA559,DIV,LOOKUPS!F$7,0)*$FH$6++VLOOKUP($FA559,SIZE,LOOKUPS!F$11,0)*$FI$6)</f>
        <v>-1.1775000000000002</v>
      </c>
      <c r="FF559" s="1">
        <f>IF(ISERROR(VLOOKUP($FA559,MOM,LOOKUPS!G$12,0)*$FB$6+VLOOKUP($FA559,STREV,LOOKUPS!G$10,0)*$FC$6+VLOOKUP($FA559,LTREV,LOOKUPS!G$9,0)*$FD$6+VLOOKUP($FA559,CFP,LOOKUPS!G$6,0)*$FE$6+VLOOKUP($FA559,EP,LOOKUPS!G$8,0)*$FF$6+VLOOKUP($FA559,BM,LOOKUPS!G$5,0)*$FG$6+VLOOKUP($FA559,DIV,LOOKUPS!G$7,0)*$FH$6++VLOOKUP($FA559,SIZE,LOOKUPS!G$11,0)*$FI$6),"",VLOOKUP($FA559,MOM,LOOKUPS!G$12,0)*$FB$6+VLOOKUP($FA559,STREV,LOOKUPS!G$10,0)*$FC$6+VLOOKUP($FA559,LTREV,LOOKUPS!G$9,0)*$FD$6+VLOOKUP($FA559,CFP,LOOKUPS!G$6,0)*$FE$6+VLOOKUP($FA559,EP,LOOKUPS!G$8,0)*$FF$6+VLOOKUP($FA559,BM,LOOKUPS!G$5,0)*$FG$6+VLOOKUP($FA559,DIV,LOOKUPS!G$7,0)*$FH$6++VLOOKUP($FA559,SIZE,LOOKUPS!G$11,0)*$FI$6)</f>
        <v>-0.49039999999999995</v>
      </c>
      <c r="FG559" s="1">
        <f>IF(ISERROR(VLOOKUP($FA559,MOM,LOOKUPS!H$12,0)*$FB$6+VLOOKUP($FA559,STREV,LOOKUPS!H$10,0)*$FC$6+VLOOKUP($FA559,LTREV,LOOKUPS!H$9,0)*$FD$6+VLOOKUP($FA559,CFP,LOOKUPS!H$6,0)*$FE$6+VLOOKUP($FA559,EP,LOOKUPS!H$8,0)*$FF$6+VLOOKUP($FA559,BM,LOOKUPS!H$5,0)*$FG$6+VLOOKUP($FA559,DIV,LOOKUPS!H$7,0)*$FH$6++VLOOKUP($FA559,SIZE,LOOKUPS!H$11,0)*$FI$6),"",VLOOKUP($FA559,MOM,LOOKUPS!H$12,0)*$FB$6+VLOOKUP($FA559,STREV,LOOKUPS!H$10,0)*$FC$6+VLOOKUP($FA559,LTREV,LOOKUPS!H$9,0)*$FD$6+VLOOKUP($FA559,CFP,LOOKUPS!H$6,0)*$FE$6+VLOOKUP($FA559,EP,LOOKUPS!H$8,0)*$FF$6+VLOOKUP($FA559,BM,LOOKUPS!H$5,0)*$FG$6+VLOOKUP($FA559,DIV,LOOKUPS!H$7,0)*$FH$6++VLOOKUP($FA559,SIZE,LOOKUPS!H$11,0)*$FI$6)</f>
        <v>-0.86890000000000001</v>
      </c>
      <c r="FH559" s="1">
        <f>IF(ISERROR(VLOOKUP($FA559,MOM,LOOKUPS!I$12,0)*$FB$6+VLOOKUP($FA559,STREV,LOOKUPS!I$10,0)*$FC$6+VLOOKUP($FA559,LTREV,LOOKUPS!I$9,0)*$FD$6+VLOOKUP($FA559,CFP,LOOKUPS!I$6,0)*$FE$6+VLOOKUP($FA559,EP,LOOKUPS!I$8,0)*$FF$6+VLOOKUP($FA559,BM,LOOKUPS!I$5,0)*$FG$6+VLOOKUP($FA559,DIV,LOOKUPS!I$7,0)*$FH$6++VLOOKUP($FA559,SIZE,LOOKUPS!I$11,0)*$FI$6),"",VLOOKUP($FA559,MOM,LOOKUPS!I$12,0)*$FB$6+VLOOKUP($FA559,STREV,LOOKUPS!I$10,0)*$FC$6+VLOOKUP($FA559,LTREV,LOOKUPS!I$9,0)*$FD$6+VLOOKUP($FA559,CFP,LOOKUPS!I$6,0)*$FE$6+VLOOKUP($FA559,EP,LOOKUPS!I$8,0)*$FF$6+VLOOKUP($FA559,BM,LOOKUPS!I$5,0)*$FG$6+VLOOKUP($FA559,DIV,LOOKUPS!I$7,0)*$FH$6++VLOOKUP($FA559,SIZE,LOOKUPS!I$11,0)*$FI$6)</f>
        <v>-0.15160000000000004</v>
      </c>
      <c r="FI559" s="1">
        <f>IF(ISERROR(VLOOKUP($FA559,MOM,LOOKUPS!J$12,0)*$FB$6+VLOOKUP($FA559,STREV,LOOKUPS!J$10,0)*$FC$6+VLOOKUP($FA559,LTREV,LOOKUPS!J$9,0)*$FD$6+VLOOKUP($FA559,CFP,LOOKUPS!J$6,0)*$FE$6+VLOOKUP($FA559,EP,LOOKUPS!J$8,0)*$FF$6+VLOOKUP($FA559,BM,LOOKUPS!J$5,0)*$FG$6+VLOOKUP($FA559,DIV,LOOKUPS!J$7,0)*$FH$6++VLOOKUP($FA559,SIZE,LOOKUPS!J$11,0)*$FI$6),"",VLOOKUP($FA559,MOM,LOOKUPS!J$12,0)*$FB$6+VLOOKUP($FA559,STREV,LOOKUPS!J$10,0)*$FC$6+VLOOKUP($FA559,LTREV,LOOKUPS!J$9,0)*$FD$6+VLOOKUP($FA559,CFP,LOOKUPS!J$6,0)*$FE$6+VLOOKUP($FA559,EP,LOOKUPS!J$8,0)*$FF$6+VLOOKUP($FA559,BM,LOOKUPS!J$5,0)*$FG$6+VLOOKUP($FA559,DIV,LOOKUPS!J$7,0)*$FH$6++VLOOKUP($FA559,SIZE,LOOKUPS!J$11,0)*$FI$6)</f>
        <v>-1.9502000000000002</v>
      </c>
      <c r="FJ559" s="1">
        <f>IF(ISERROR(VLOOKUP($FA559,MOM,LOOKUPS!K$12,0)*$FB$6+VLOOKUP($FA559,STREV,LOOKUPS!K$10,0)*$FC$6+VLOOKUP($FA559,LTREV,LOOKUPS!K$9,0)*$FD$6+VLOOKUP($FA559,CFP,LOOKUPS!K$6,0)*$FE$6+VLOOKUP($FA559,EP,LOOKUPS!K$8,0)*$FF$6+VLOOKUP($FA559,BM,LOOKUPS!K$5,0)*$FG$6+VLOOKUP($FA559,DIV,LOOKUPS!K$7,0)*$FH$6++VLOOKUP($FA559,SIZE,LOOKUPS!K$11,0)*$FI$6),"",VLOOKUP($FA559,MOM,LOOKUPS!K$12,0)*$FB$6+VLOOKUP($FA559,STREV,LOOKUPS!K$10,0)*$FC$6+VLOOKUP($FA559,LTREV,LOOKUPS!K$9,0)*$FD$6+VLOOKUP($FA559,CFP,LOOKUPS!K$6,0)*$FE$6+VLOOKUP($FA559,EP,LOOKUPS!K$8,0)*$FF$6+VLOOKUP($FA559,BM,LOOKUPS!K$5,0)*$FG$6+VLOOKUP($FA559,DIV,LOOKUPS!K$7,0)*$FH$6++VLOOKUP($FA559,SIZE,LOOKUPS!K$11,0)*$FI$6)</f>
        <v>-1.4917000000000002</v>
      </c>
      <c r="FK559" s="1">
        <f>IF(ISERROR(VLOOKUP($FA559,MOM,LOOKUPS!L$12,0)*$FB$6+VLOOKUP($FA559,STREV,LOOKUPS!L$10,0)*$FC$6+VLOOKUP($FA559,LTREV,LOOKUPS!L$9,0)*$FD$6+VLOOKUP($FA559,CFP,LOOKUPS!L$6,0)*$FE$6+VLOOKUP($FA559,EP,LOOKUPS!L$8,0)*$FF$6+VLOOKUP($FA559,BM,LOOKUPS!L$5,0)*$FG$6+VLOOKUP($FA559,DIV,LOOKUPS!L$7,0)*$FH$6++VLOOKUP($FA559,SIZE,LOOKUPS!L$11,0)*$FI$6),"",VLOOKUP($FA559,MOM,LOOKUPS!L$12,0)*$FB$6+VLOOKUP($FA559,STREV,LOOKUPS!L$10,0)*$FC$6+VLOOKUP($FA559,LTREV,LOOKUPS!L$9,0)*$FD$6+VLOOKUP($FA559,CFP,LOOKUPS!L$6,0)*$FE$6+VLOOKUP($FA559,EP,LOOKUPS!L$8,0)*$FF$6+VLOOKUP($FA559,BM,LOOKUPS!L$5,0)*$FG$6+VLOOKUP($FA559,DIV,LOOKUPS!L$7,0)*$FH$6++VLOOKUP($FA559,SIZE,LOOKUPS!L$11,0)*$FI$6)</f>
        <v>-1.6048000000000002</v>
      </c>
    </row>
    <row r="560" spans="1:167" x14ac:dyDescent="0.3">
      <c r="A560" s="1">
        <v>197211</v>
      </c>
      <c r="B560" s="1">
        <v>5.41</v>
      </c>
      <c r="C560" s="1">
        <v>6.05</v>
      </c>
      <c r="D560" s="1">
        <v>6.39</v>
      </c>
      <c r="E560" s="1">
        <v>6.07</v>
      </c>
      <c r="F560" s="1">
        <v>5.38</v>
      </c>
      <c r="G560" s="1">
        <v>5.19</v>
      </c>
      <c r="H560" s="1">
        <v>5.27</v>
      </c>
      <c r="I560" s="1">
        <v>3.85</v>
      </c>
      <c r="J560" s="1">
        <v>4.96</v>
      </c>
      <c r="K560" s="1">
        <v>3.21</v>
      </c>
      <c r="M560" s="1">
        <v>197112</v>
      </c>
      <c r="N560" s="1">
        <v>15.31</v>
      </c>
      <c r="O560" s="1">
        <v>13.86</v>
      </c>
      <c r="P560" s="1">
        <v>13.26</v>
      </c>
      <c r="Q560" s="1">
        <v>11.77</v>
      </c>
      <c r="R560" s="1">
        <v>11.17</v>
      </c>
      <c r="S560" s="1">
        <v>11.24</v>
      </c>
      <c r="T560" s="1">
        <v>8.6999999999999993</v>
      </c>
      <c r="U560" s="1">
        <v>10.53</v>
      </c>
      <c r="V560" s="1">
        <v>10.28</v>
      </c>
      <c r="W560" s="1">
        <v>9.44</v>
      </c>
      <c r="Y560" s="1">
        <v>197611</v>
      </c>
      <c r="Z560" s="1">
        <v>0.93</v>
      </c>
      <c r="AA560" s="1">
        <v>2.99</v>
      </c>
      <c r="AB560" s="1">
        <v>2.9</v>
      </c>
      <c r="AC560" s="1">
        <v>3.04</v>
      </c>
      <c r="AD560" s="1">
        <v>3.84</v>
      </c>
      <c r="AE560" s="1">
        <v>2.4900000000000002</v>
      </c>
      <c r="AF560" s="1">
        <v>1.85</v>
      </c>
      <c r="AG560" s="1">
        <v>2.91</v>
      </c>
      <c r="AH560" s="1">
        <v>2.76</v>
      </c>
      <c r="AI560" s="1">
        <v>2.08</v>
      </c>
      <c r="AK560">
        <v>199705</v>
      </c>
      <c r="AL560">
        <v>7.68</v>
      </c>
      <c r="AM560">
        <v>11.38</v>
      </c>
      <c r="AN560">
        <v>8.4700000000000006</v>
      </c>
      <c r="AO560">
        <v>7.79</v>
      </c>
      <c r="AP560">
        <v>12.24</v>
      </c>
      <c r="AQ560">
        <v>9.2100000000000009</v>
      </c>
      <c r="AR560">
        <v>8.24</v>
      </c>
      <c r="AS560">
        <v>7.76</v>
      </c>
      <c r="AT560">
        <v>7.69</v>
      </c>
      <c r="AU560">
        <v>13.28</v>
      </c>
      <c r="AV560">
        <v>10.4</v>
      </c>
      <c r="AW560">
        <v>8.7899999999999991</v>
      </c>
      <c r="AX560">
        <v>9.68</v>
      </c>
      <c r="AY560">
        <v>8.2899999999999991</v>
      </c>
      <c r="AZ560">
        <v>8.18</v>
      </c>
      <c r="BA560">
        <v>7.49</v>
      </c>
      <c r="BB560">
        <v>8.01</v>
      </c>
      <c r="BC560">
        <v>8.0399999999999991</v>
      </c>
      <c r="BD560">
        <v>7.41</v>
      </c>
      <c r="BF560" s="1">
        <v>199705</v>
      </c>
      <c r="BG560" s="1">
        <v>7.72</v>
      </c>
      <c r="BH560" s="1">
        <v>12.04</v>
      </c>
      <c r="BI560" s="1">
        <v>8.39</v>
      </c>
      <c r="BJ560" s="1">
        <v>7.72</v>
      </c>
      <c r="BK560" s="1">
        <v>13.22</v>
      </c>
      <c r="BL560" s="1">
        <v>8.9700000000000006</v>
      </c>
      <c r="BM560" s="1">
        <v>8.67</v>
      </c>
      <c r="BN560" s="1">
        <v>7.26</v>
      </c>
      <c r="BO560" s="1">
        <v>7.79</v>
      </c>
      <c r="BP560" s="1">
        <v>13.78</v>
      </c>
      <c r="BQ560" s="1">
        <v>12.39</v>
      </c>
      <c r="BR560" s="1">
        <v>8.65</v>
      </c>
      <c r="BS560" s="1">
        <v>9.35</v>
      </c>
      <c r="BT560" s="1">
        <v>9.15</v>
      </c>
      <c r="BU560" s="1">
        <v>8.1999999999999993</v>
      </c>
      <c r="BV560" s="1">
        <v>6.91</v>
      </c>
      <c r="BW560" s="1">
        <v>7.58</v>
      </c>
      <c r="BX560" s="1">
        <v>8.77</v>
      </c>
      <c r="BY560" s="1">
        <v>6.97</v>
      </c>
      <c r="CA560" s="1">
        <v>197205</v>
      </c>
      <c r="CB560" s="1">
        <v>-6.67</v>
      </c>
      <c r="CC560" s="1">
        <v>-0.85</v>
      </c>
      <c r="CD560" s="1">
        <v>-2.0299999999999998</v>
      </c>
      <c r="CE560" s="1">
        <v>-2.62</v>
      </c>
      <c r="CF560" s="1">
        <v>-0.25</v>
      </c>
      <c r="CG560" s="1">
        <v>-2.13</v>
      </c>
      <c r="CH560" s="1">
        <v>-2.2200000000000002</v>
      </c>
      <c r="CI560" s="1">
        <v>-1.94</v>
      </c>
      <c r="CJ560" s="1">
        <v>-2.75</v>
      </c>
      <c r="CK560" s="1">
        <v>0.83</v>
      </c>
      <c r="CL560" s="1">
        <v>-1.36</v>
      </c>
      <c r="CM560" s="1">
        <v>-2.11</v>
      </c>
      <c r="CN560" s="1">
        <v>-2.16</v>
      </c>
      <c r="CO560" s="1">
        <v>-2.08</v>
      </c>
      <c r="CP560" s="1">
        <v>-2.39</v>
      </c>
      <c r="CQ560" s="1">
        <v>-1.56</v>
      </c>
      <c r="CR560" s="1">
        <v>-2.3199999999999998</v>
      </c>
      <c r="CS560" s="1">
        <v>-3.12</v>
      </c>
      <c r="CT560" s="1">
        <v>-2.42</v>
      </c>
      <c r="CV560" s="1">
        <v>197305</v>
      </c>
      <c r="CW560" s="1">
        <v>-11.89</v>
      </c>
      <c r="CX560" s="1">
        <v>-7.8</v>
      </c>
      <c r="CY560" s="1">
        <v>-6.34</v>
      </c>
      <c r="CZ560" s="1">
        <v>-3.4</v>
      </c>
      <c r="DA560" s="1">
        <v>-7.72</v>
      </c>
      <c r="DB560" s="1">
        <v>-7.53</v>
      </c>
      <c r="DC560" s="1">
        <v>-6.16</v>
      </c>
      <c r="DD560" s="1">
        <v>-4.99</v>
      </c>
      <c r="DE560" s="1">
        <v>-3.03</v>
      </c>
      <c r="DF560" s="1">
        <v>-7.53</v>
      </c>
      <c r="DG560" s="1">
        <v>-7.93</v>
      </c>
      <c r="DH560" s="1">
        <v>-7.96</v>
      </c>
      <c r="DI560" s="1">
        <v>-7.12</v>
      </c>
      <c r="DJ560" s="1">
        <v>-7.13</v>
      </c>
      <c r="DK560" s="1">
        <v>-5.07</v>
      </c>
      <c r="DL560" s="1">
        <v>-5.84</v>
      </c>
      <c r="DM560" s="1">
        <v>-4.0999999999999996</v>
      </c>
      <c r="DN560" s="1">
        <v>-4.25</v>
      </c>
      <c r="DO560" s="1">
        <v>-1.74</v>
      </c>
      <c r="DQ560" s="1">
        <v>197205</v>
      </c>
      <c r="DR560" s="1">
        <v>-99.99</v>
      </c>
      <c r="DS560" s="1">
        <v>-3.23</v>
      </c>
      <c r="DT560" s="1">
        <v>-0.8</v>
      </c>
      <c r="DU560" s="1">
        <v>0.47</v>
      </c>
      <c r="DV560" s="1">
        <v>-3.14</v>
      </c>
      <c r="DW560" s="1">
        <v>-2.58</v>
      </c>
      <c r="DX560" s="1">
        <v>-1.31</v>
      </c>
      <c r="DY560" s="1">
        <v>0.03</v>
      </c>
      <c r="DZ560" s="1">
        <v>1.0900000000000001</v>
      </c>
      <c r="EA560" s="1">
        <v>-3.42</v>
      </c>
      <c r="EB560" s="1">
        <v>-2.19</v>
      </c>
      <c r="EC560" s="1">
        <v>-3.75</v>
      </c>
      <c r="ED560" s="1">
        <v>-1.25</v>
      </c>
      <c r="EE560" s="1">
        <v>-1.71</v>
      </c>
      <c r="EF560" s="1">
        <v>-0.9</v>
      </c>
      <c r="EG560" s="1">
        <v>0.77</v>
      </c>
      <c r="EH560" s="1">
        <v>-0.76</v>
      </c>
      <c r="EI560" s="1">
        <v>0.34</v>
      </c>
      <c r="EJ560" s="1">
        <v>1.84</v>
      </c>
      <c r="EL560">
        <v>197205</v>
      </c>
      <c r="EM560">
        <v>1.25</v>
      </c>
      <c r="EN560">
        <v>-2.74</v>
      </c>
      <c r="EO560">
        <v>-2.73</v>
      </c>
      <c r="EP560">
        <v>0.3</v>
      </c>
      <c r="ER560" s="1">
        <v>197211</v>
      </c>
      <c r="ES560" s="1">
        <v>-5.14</v>
      </c>
      <c r="EU560" s="1">
        <v>197112</v>
      </c>
      <c r="EV560" s="1">
        <v>3.72</v>
      </c>
      <c r="EX560" s="1">
        <v>197611</v>
      </c>
      <c r="EY560" s="1">
        <v>1.19</v>
      </c>
      <c r="FA560" s="1">
        <v>197211</v>
      </c>
      <c r="FB560" s="1">
        <f>IF(ISERROR(VLOOKUP($FA560,MOM,LOOKUPS!C$12,0)*$FB$6+VLOOKUP($FA560,STREV,LOOKUPS!C$10,0)*$FC$6+VLOOKUP($FA560,LTREV,LOOKUPS!C$9,0)*$FD$6+VLOOKUP($FA560,CFP,LOOKUPS!C$6,0)*$FE$6+VLOOKUP($FA560,EP,LOOKUPS!C$8,0)*$FF$6+VLOOKUP($FA560,BM,LOOKUPS!C$5,0)*$FG$6+VLOOKUP($FA560,DIV,LOOKUPS!C$7,0)*$FH$6++VLOOKUP($FA560,SIZE,LOOKUPS!C$11,0)*$FI$6),"",VLOOKUP($FA560,MOM,LOOKUPS!C$12,0)*$FB$6+VLOOKUP($FA560,STREV,LOOKUPS!C$10,0)*$FC$6+VLOOKUP($FA560,LTREV,LOOKUPS!C$9,0)*$FD$6+VLOOKUP($FA560,CFP,LOOKUPS!C$6,0)*$FE$6+VLOOKUP($FA560,EP,LOOKUPS!C$8,0)*$FF$6+VLOOKUP($FA560,BM,LOOKUPS!C$5,0)*$FG$6+VLOOKUP($FA560,DIV,LOOKUPS!C$7,0)*$FH$6++VLOOKUP($FA560,SIZE,LOOKUPS!C$11,0)*$FI$6)</f>
        <v>3.5627000000000004</v>
      </c>
      <c r="FC560" s="1">
        <f>IF(ISERROR(VLOOKUP($FA560,MOM,LOOKUPS!D$12,0)*$FB$6+VLOOKUP($FA560,STREV,LOOKUPS!D$10,0)*$FC$6+VLOOKUP($FA560,LTREV,LOOKUPS!D$9,0)*$FD$6+VLOOKUP($FA560,CFP,LOOKUPS!D$6,0)*$FE$6+VLOOKUP($FA560,EP,LOOKUPS!D$8,0)*$FF$6+VLOOKUP($FA560,BM,LOOKUPS!D$5,0)*$FG$6+VLOOKUP($FA560,DIV,LOOKUPS!D$7,0)*$FH$6++VLOOKUP($FA560,SIZE,LOOKUPS!D$11,0)*$FI$6),"",VLOOKUP($FA560,MOM,LOOKUPS!D$12,0)*$FB$6+VLOOKUP($FA560,STREV,LOOKUPS!D$10,0)*$FC$6+VLOOKUP($FA560,LTREV,LOOKUPS!D$9,0)*$FD$6+VLOOKUP($FA560,CFP,LOOKUPS!D$6,0)*$FE$6+VLOOKUP($FA560,EP,LOOKUPS!D$8,0)*$FF$6+VLOOKUP($FA560,BM,LOOKUPS!D$5,0)*$FG$6+VLOOKUP($FA560,DIV,LOOKUPS!D$7,0)*$FH$6++VLOOKUP($FA560,SIZE,LOOKUPS!D$11,0)*$FI$6)</f>
        <v>4.8391999999999999</v>
      </c>
      <c r="FD560" s="1">
        <f>IF(ISERROR(VLOOKUP($FA560,MOM,LOOKUPS!E$12,0)*$FB$6+VLOOKUP($FA560,STREV,LOOKUPS!E$10,0)*$FC$6+VLOOKUP($FA560,LTREV,LOOKUPS!E$9,0)*$FD$6+VLOOKUP($FA560,CFP,LOOKUPS!E$6,0)*$FE$6+VLOOKUP($FA560,EP,LOOKUPS!E$8,0)*$FF$6+VLOOKUP($FA560,BM,LOOKUPS!E$5,0)*$FG$6+VLOOKUP($FA560,DIV,LOOKUPS!E$7,0)*$FH$6++VLOOKUP($FA560,SIZE,LOOKUPS!E$11,0)*$FI$6),"",VLOOKUP($FA560,MOM,LOOKUPS!E$12,0)*$FB$6+VLOOKUP($FA560,STREV,LOOKUPS!E$10,0)*$FC$6+VLOOKUP($FA560,LTREV,LOOKUPS!E$9,0)*$FD$6+VLOOKUP($FA560,CFP,LOOKUPS!E$6,0)*$FE$6+VLOOKUP($FA560,EP,LOOKUPS!E$8,0)*$FF$6+VLOOKUP($FA560,BM,LOOKUPS!E$5,0)*$FG$6+VLOOKUP($FA560,DIV,LOOKUPS!E$7,0)*$FH$6++VLOOKUP($FA560,SIZE,LOOKUPS!E$11,0)*$FI$6)</f>
        <v>5.2210999999999999</v>
      </c>
      <c r="FE560" s="1">
        <f>IF(ISERROR(VLOOKUP($FA560,MOM,LOOKUPS!F$12,0)*$FB$6+VLOOKUP($FA560,STREV,LOOKUPS!F$10,0)*$FC$6+VLOOKUP($FA560,LTREV,LOOKUPS!F$9,0)*$FD$6+VLOOKUP($FA560,CFP,LOOKUPS!F$6,0)*$FE$6+VLOOKUP($FA560,EP,LOOKUPS!F$8,0)*$FF$6+VLOOKUP($FA560,BM,LOOKUPS!F$5,0)*$FG$6+VLOOKUP($FA560,DIV,LOOKUPS!F$7,0)*$FH$6++VLOOKUP($FA560,SIZE,LOOKUPS!F$11,0)*$FI$6),"",VLOOKUP($FA560,MOM,LOOKUPS!F$12,0)*$FB$6+VLOOKUP($FA560,STREV,LOOKUPS!F$10,0)*$FC$6+VLOOKUP($FA560,LTREV,LOOKUPS!F$9,0)*$FD$6+VLOOKUP($FA560,CFP,LOOKUPS!F$6,0)*$FE$6+VLOOKUP($FA560,EP,LOOKUPS!F$8,0)*$FF$6+VLOOKUP($FA560,BM,LOOKUPS!F$5,0)*$FG$6+VLOOKUP($FA560,DIV,LOOKUPS!F$7,0)*$FH$6++VLOOKUP($FA560,SIZE,LOOKUPS!F$11,0)*$FI$6)</f>
        <v>5.5188000000000006</v>
      </c>
      <c r="FF560" s="1">
        <f>IF(ISERROR(VLOOKUP($FA560,MOM,LOOKUPS!G$12,0)*$FB$6+VLOOKUP($FA560,STREV,LOOKUPS!G$10,0)*$FC$6+VLOOKUP($FA560,LTREV,LOOKUPS!G$9,0)*$FD$6+VLOOKUP($FA560,CFP,LOOKUPS!G$6,0)*$FE$6+VLOOKUP($FA560,EP,LOOKUPS!G$8,0)*$FF$6+VLOOKUP($FA560,BM,LOOKUPS!G$5,0)*$FG$6+VLOOKUP($FA560,DIV,LOOKUPS!G$7,0)*$FH$6++VLOOKUP($FA560,SIZE,LOOKUPS!G$11,0)*$FI$6),"",VLOOKUP($FA560,MOM,LOOKUPS!G$12,0)*$FB$6+VLOOKUP($FA560,STREV,LOOKUPS!G$10,0)*$FC$6+VLOOKUP($FA560,LTREV,LOOKUPS!G$9,0)*$FD$6+VLOOKUP($FA560,CFP,LOOKUPS!G$6,0)*$FE$6+VLOOKUP($FA560,EP,LOOKUPS!G$8,0)*$FF$6+VLOOKUP($FA560,BM,LOOKUPS!G$5,0)*$FG$6+VLOOKUP($FA560,DIV,LOOKUPS!G$7,0)*$FH$6++VLOOKUP($FA560,SIZE,LOOKUPS!G$11,0)*$FI$6)</f>
        <v>5.1242000000000001</v>
      </c>
      <c r="FG560" s="1">
        <f>IF(ISERROR(VLOOKUP($FA560,MOM,LOOKUPS!H$12,0)*$FB$6+VLOOKUP($FA560,STREV,LOOKUPS!H$10,0)*$FC$6+VLOOKUP($FA560,LTREV,LOOKUPS!H$9,0)*$FD$6+VLOOKUP($FA560,CFP,LOOKUPS!H$6,0)*$FE$6+VLOOKUP($FA560,EP,LOOKUPS!H$8,0)*$FF$6+VLOOKUP($FA560,BM,LOOKUPS!H$5,0)*$FG$6+VLOOKUP($FA560,DIV,LOOKUPS!H$7,0)*$FH$6++VLOOKUP($FA560,SIZE,LOOKUPS!H$11,0)*$FI$6),"",VLOOKUP($FA560,MOM,LOOKUPS!H$12,0)*$FB$6+VLOOKUP($FA560,STREV,LOOKUPS!H$10,0)*$FC$6+VLOOKUP($FA560,LTREV,LOOKUPS!H$9,0)*$FD$6+VLOOKUP($FA560,CFP,LOOKUPS!H$6,0)*$FE$6+VLOOKUP($FA560,EP,LOOKUPS!H$8,0)*$FF$6+VLOOKUP($FA560,BM,LOOKUPS!H$5,0)*$FG$6+VLOOKUP($FA560,DIV,LOOKUPS!H$7,0)*$FH$6++VLOOKUP($FA560,SIZE,LOOKUPS!H$11,0)*$FI$6)</f>
        <v>5.1247000000000007</v>
      </c>
      <c r="FH560" s="1">
        <f>IF(ISERROR(VLOOKUP($FA560,MOM,LOOKUPS!I$12,0)*$FB$6+VLOOKUP($FA560,STREV,LOOKUPS!I$10,0)*$FC$6+VLOOKUP($FA560,LTREV,LOOKUPS!I$9,0)*$FD$6+VLOOKUP($FA560,CFP,LOOKUPS!I$6,0)*$FE$6+VLOOKUP($FA560,EP,LOOKUPS!I$8,0)*$FF$6+VLOOKUP($FA560,BM,LOOKUPS!I$5,0)*$FG$6+VLOOKUP($FA560,DIV,LOOKUPS!I$7,0)*$FH$6++VLOOKUP($FA560,SIZE,LOOKUPS!I$11,0)*$FI$6),"",VLOOKUP($FA560,MOM,LOOKUPS!I$12,0)*$FB$6+VLOOKUP($FA560,STREV,LOOKUPS!I$10,0)*$FC$6+VLOOKUP($FA560,LTREV,LOOKUPS!I$9,0)*$FD$6+VLOOKUP($FA560,CFP,LOOKUPS!I$6,0)*$FE$6+VLOOKUP($FA560,EP,LOOKUPS!I$8,0)*$FF$6+VLOOKUP($FA560,BM,LOOKUPS!I$5,0)*$FG$6+VLOOKUP($FA560,DIV,LOOKUPS!I$7,0)*$FH$6++VLOOKUP($FA560,SIZE,LOOKUPS!I$11,0)*$FI$6)</f>
        <v>5.5913000000000004</v>
      </c>
      <c r="FI560" s="1">
        <f>IF(ISERROR(VLOOKUP($FA560,MOM,LOOKUPS!J$12,0)*$FB$6+VLOOKUP($FA560,STREV,LOOKUPS!J$10,0)*$FC$6+VLOOKUP($FA560,LTREV,LOOKUPS!J$9,0)*$FD$6+VLOOKUP($FA560,CFP,LOOKUPS!J$6,0)*$FE$6+VLOOKUP($FA560,EP,LOOKUPS!J$8,0)*$FF$6+VLOOKUP($FA560,BM,LOOKUPS!J$5,0)*$FG$6+VLOOKUP($FA560,DIV,LOOKUPS!J$7,0)*$FH$6++VLOOKUP($FA560,SIZE,LOOKUPS!J$11,0)*$FI$6),"",VLOOKUP($FA560,MOM,LOOKUPS!J$12,0)*$FB$6+VLOOKUP($FA560,STREV,LOOKUPS!J$10,0)*$FC$6+VLOOKUP($FA560,LTREV,LOOKUPS!J$9,0)*$FD$6+VLOOKUP($FA560,CFP,LOOKUPS!J$6,0)*$FE$6+VLOOKUP($FA560,EP,LOOKUPS!J$8,0)*$FF$6+VLOOKUP($FA560,BM,LOOKUPS!J$5,0)*$FG$6+VLOOKUP($FA560,DIV,LOOKUPS!J$7,0)*$FH$6++VLOOKUP($FA560,SIZE,LOOKUPS!J$11,0)*$FI$6)</f>
        <v>5.2119</v>
      </c>
      <c r="FJ560" s="1">
        <f>IF(ISERROR(VLOOKUP($FA560,MOM,LOOKUPS!K$12,0)*$FB$6+VLOOKUP($FA560,STREV,LOOKUPS!K$10,0)*$FC$6+VLOOKUP($FA560,LTREV,LOOKUPS!K$9,0)*$FD$6+VLOOKUP($FA560,CFP,LOOKUPS!K$6,0)*$FE$6+VLOOKUP($FA560,EP,LOOKUPS!K$8,0)*$FF$6+VLOOKUP($FA560,BM,LOOKUPS!K$5,0)*$FG$6+VLOOKUP($FA560,DIV,LOOKUPS!K$7,0)*$FH$6++VLOOKUP($FA560,SIZE,LOOKUPS!K$11,0)*$FI$6),"",VLOOKUP($FA560,MOM,LOOKUPS!K$12,0)*$FB$6+VLOOKUP($FA560,STREV,LOOKUPS!K$10,0)*$FC$6+VLOOKUP($FA560,LTREV,LOOKUPS!K$9,0)*$FD$6+VLOOKUP($FA560,CFP,LOOKUPS!K$6,0)*$FE$6+VLOOKUP($FA560,EP,LOOKUPS!K$8,0)*$FF$6+VLOOKUP($FA560,BM,LOOKUPS!K$5,0)*$FG$6+VLOOKUP($FA560,DIV,LOOKUPS!K$7,0)*$FH$6++VLOOKUP($FA560,SIZE,LOOKUPS!K$11,0)*$FI$6)</f>
        <v>5.6429</v>
      </c>
      <c r="FK560" s="1">
        <f>IF(ISERROR(VLOOKUP($FA560,MOM,LOOKUPS!L$12,0)*$FB$6+VLOOKUP($FA560,STREV,LOOKUPS!L$10,0)*$FC$6+VLOOKUP($FA560,LTREV,LOOKUPS!L$9,0)*$FD$6+VLOOKUP($FA560,CFP,LOOKUPS!L$6,0)*$FE$6+VLOOKUP($FA560,EP,LOOKUPS!L$8,0)*$FF$6+VLOOKUP($FA560,BM,LOOKUPS!L$5,0)*$FG$6+VLOOKUP($FA560,DIV,LOOKUPS!L$7,0)*$FH$6++VLOOKUP($FA560,SIZE,LOOKUPS!L$11,0)*$FI$6),"",VLOOKUP($FA560,MOM,LOOKUPS!L$12,0)*$FB$6+VLOOKUP($FA560,STREV,LOOKUPS!L$10,0)*$FC$6+VLOOKUP($FA560,LTREV,LOOKUPS!L$9,0)*$FD$6+VLOOKUP($FA560,CFP,LOOKUPS!L$6,0)*$FE$6+VLOOKUP($FA560,EP,LOOKUPS!L$8,0)*$FF$6+VLOOKUP($FA560,BM,LOOKUPS!L$5,0)*$FG$6+VLOOKUP($FA560,DIV,LOOKUPS!L$7,0)*$FH$6++VLOOKUP($FA560,SIZE,LOOKUPS!L$11,0)*$FI$6)</f>
        <v>5.6524000000000001</v>
      </c>
    </row>
    <row r="561" spans="1:167" x14ac:dyDescent="0.3">
      <c r="A561" s="1">
        <v>197212</v>
      </c>
      <c r="B561" s="1">
        <v>-6.46</v>
      </c>
      <c r="C561" s="1">
        <v>-4.09</v>
      </c>
      <c r="D561" s="1">
        <v>-3.13</v>
      </c>
      <c r="E561" s="1">
        <v>-2.1800000000000002</v>
      </c>
      <c r="F561" s="1">
        <v>-1.88</v>
      </c>
      <c r="G561" s="1">
        <v>-1.94</v>
      </c>
      <c r="H561" s="1">
        <v>-0.41</v>
      </c>
      <c r="I561" s="1">
        <v>-0.65</v>
      </c>
      <c r="J561" s="1">
        <v>0.08</v>
      </c>
      <c r="K561" s="1">
        <v>1.43</v>
      </c>
      <c r="M561" s="1">
        <v>197201</v>
      </c>
      <c r="N561" s="1">
        <v>16.420000000000002</v>
      </c>
      <c r="O561" s="1">
        <v>9.2799999999999994</v>
      </c>
      <c r="P561" s="1">
        <v>11.24</v>
      </c>
      <c r="Q561" s="1">
        <v>8.58</v>
      </c>
      <c r="R561" s="1">
        <v>9.76</v>
      </c>
      <c r="S561" s="1">
        <v>7.77</v>
      </c>
      <c r="T561" s="1">
        <v>8.81</v>
      </c>
      <c r="U561" s="1">
        <v>9.0299999999999994</v>
      </c>
      <c r="V561" s="1">
        <v>9.39</v>
      </c>
      <c r="W561" s="1">
        <v>11.19</v>
      </c>
      <c r="Y561" s="1">
        <v>197612</v>
      </c>
      <c r="Z561" s="1">
        <v>14.87</v>
      </c>
      <c r="AA561" s="1">
        <v>11.22</v>
      </c>
      <c r="AB561" s="1">
        <v>9.43</v>
      </c>
      <c r="AC561" s="1">
        <v>8.74</v>
      </c>
      <c r="AD561" s="1">
        <v>8.4499999999999993</v>
      </c>
      <c r="AE561" s="1">
        <v>8.7799999999999994</v>
      </c>
      <c r="AF561" s="1">
        <v>8.4700000000000006</v>
      </c>
      <c r="AG561" s="1">
        <v>7.92</v>
      </c>
      <c r="AH561" s="1">
        <v>7.66</v>
      </c>
      <c r="AI561" s="1">
        <v>6.58</v>
      </c>
      <c r="AK561">
        <v>199706</v>
      </c>
      <c r="AL561">
        <v>2.5499999999999998</v>
      </c>
      <c r="AM561">
        <v>3.68</v>
      </c>
      <c r="AN561">
        <v>5.73</v>
      </c>
      <c r="AO561">
        <v>4.9400000000000004</v>
      </c>
      <c r="AP561">
        <v>3.47</v>
      </c>
      <c r="AQ561">
        <v>5.24</v>
      </c>
      <c r="AR561">
        <v>5.56</v>
      </c>
      <c r="AS561">
        <v>5.32</v>
      </c>
      <c r="AT561">
        <v>4.82</v>
      </c>
      <c r="AU561">
        <v>2.83</v>
      </c>
      <c r="AV561">
        <v>4.58</v>
      </c>
      <c r="AW561">
        <v>4.32</v>
      </c>
      <c r="AX561">
        <v>6.28</v>
      </c>
      <c r="AY561">
        <v>6.18</v>
      </c>
      <c r="AZ561">
        <v>4.87</v>
      </c>
      <c r="BA561">
        <v>5.42</v>
      </c>
      <c r="BB561">
        <v>5.23</v>
      </c>
      <c r="BC561">
        <v>4.87</v>
      </c>
      <c r="BD561">
        <v>4.7699999999999996</v>
      </c>
      <c r="BF561" s="1">
        <v>199706</v>
      </c>
      <c r="BG561" s="1">
        <v>2.75</v>
      </c>
      <c r="BH561" s="1">
        <v>3.95</v>
      </c>
      <c r="BI561" s="1">
        <v>4.96</v>
      </c>
      <c r="BJ561" s="1">
        <v>5.41</v>
      </c>
      <c r="BK561" s="1">
        <v>3.17</v>
      </c>
      <c r="BL561" s="1">
        <v>4.9400000000000004</v>
      </c>
      <c r="BM561" s="1">
        <v>5.14</v>
      </c>
      <c r="BN561" s="1">
        <v>5.89</v>
      </c>
      <c r="BO561" s="1">
        <v>5.24</v>
      </c>
      <c r="BP561" s="1">
        <v>2.96</v>
      </c>
      <c r="BQ561" s="1">
        <v>3.49</v>
      </c>
      <c r="BR561" s="1">
        <v>6.21</v>
      </c>
      <c r="BS561" s="1">
        <v>3.46</v>
      </c>
      <c r="BT561" s="1">
        <v>4.4800000000000004</v>
      </c>
      <c r="BU561" s="1">
        <v>5.81</v>
      </c>
      <c r="BV561" s="1">
        <v>6.01</v>
      </c>
      <c r="BW561" s="1">
        <v>5.77</v>
      </c>
      <c r="BX561" s="1">
        <v>5.49</v>
      </c>
      <c r="BY561" s="1">
        <v>5.03</v>
      </c>
      <c r="CA561" s="1">
        <v>197206</v>
      </c>
      <c r="CB561" s="1">
        <v>-2.36</v>
      </c>
      <c r="CC561" s="1">
        <v>-3.14</v>
      </c>
      <c r="CD561" s="1">
        <v>-3.21</v>
      </c>
      <c r="CE561" s="1">
        <v>-4.1399999999999997</v>
      </c>
      <c r="CF561" s="1">
        <v>-3.01</v>
      </c>
      <c r="CG561" s="1">
        <v>-3.41</v>
      </c>
      <c r="CH561" s="1">
        <v>-3.16</v>
      </c>
      <c r="CI561" s="1">
        <v>-3.36</v>
      </c>
      <c r="CJ561" s="1">
        <v>-4.3499999999999996</v>
      </c>
      <c r="CK561" s="1">
        <v>-2.84</v>
      </c>
      <c r="CL561" s="1">
        <v>-3.18</v>
      </c>
      <c r="CM561" s="1">
        <v>-3.43</v>
      </c>
      <c r="CN561" s="1">
        <v>-3.4</v>
      </c>
      <c r="CO561" s="1">
        <v>-3.17</v>
      </c>
      <c r="CP561" s="1">
        <v>-3.16</v>
      </c>
      <c r="CQ561" s="1">
        <v>-3.1</v>
      </c>
      <c r="CR561" s="1">
        <v>-3.62</v>
      </c>
      <c r="CS561" s="1">
        <v>-4.25</v>
      </c>
      <c r="CT561" s="1">
        <v>-4.4400000000000004</v>
      </c>
      <c r="CV561" s="1">
        <v>197306</v>
      </c>
      <c r="CW561" s="1">
        <v>-3.9</v>
      </c>
      <c r="CX561" s="1">
        <v>-3.66</v>
      </c>
      <c r="CY561" s="1">
        <v>-3.01</v>
      </c>
      <c r="CZ561" s="1">
        <v>-1.47</v>
      </c>
      <c r="DA561" s="1">
        <v>-3.58</v>
      </c>
      <c r="DB561" s="1">
        <v>-3.42</v>
      </c>
      <c r="DC561" s="1">
        <v>-3.56</v>
      </c>
      <c r="DD561" s="1">
        <v>-2.08</v>
      </c>
      <c r="DE561" s="1">
        <v>-1.06</v>
      </c>
      <c r="DF561" s="1">
        <v>-4.46</v>
      </c>
      <c r="DG561" s="1">
        <v>-2.63</v>
      </c>
      <c r="DH561" s="1">
        <v>-3.86</v>
      </c>
      <c r="DI561" s="1">
        <v>-3</v>
      </c>
      <c r="DJ561" s="1">
        <v>-3.98</v>
      </c>
      <c r="DK561" s="1">
        <v>-3.09</v>
      </c>
      <c r="DL561" s="1">
        <v>-1.91</v>
      </c>
      <c r="DM561" s="1">
        <v>-2.2599999999999998</v>
      </c>
      <c r="DN561" s="1">
        <v>-1.2</v>
      </c>
      <c r="DO561" s="1">
        <v>-0.92</v>
      </c>
      <c r="DQ561" s="1">
        <v>197206</v>
      </c>
      <c r="DR561" s="1">
        <v>-99.99</v>
      </c>
      <c r="DS561" s="1">
        <v>-3.77</v>
      </c>
      <c r="DT561" s="1">
        <v>-2.95</v>
      </c>
      <c r="DU561" s="1">
        <v>-3.13</v>
      </c>
      <c r="DV561" s="1">
        <v>-3.96</v>
      </c>
      <c r="DW561" s="1">
        <v>-2.63</v>
      </c>
      <c r="DX561" s="1">
        <v>-3.25</v>
      </c>
      <c r="DY561" s="1">
        <v>-3.3</v>
      </c>
      <c r="DZ561" s="1">
        <v>-2.79</v>
      </c>
      <c r="EA561" s="1">
        <v>-4.1500000000000004</v>
      </c>
      <c r="EB561" s="1">
        <v>-3.31</v>
      </c>
      <c r="EC561" s="1">
        <v>-2.7</v>
      </c>
      <c r="ED561" s="1">
        <v>-2.5499999999999998</v>
      </c>
      <c r="EE561" s="1">
        <v>-3.55</v>
      </c>
      <c r="EF561" s="1">
        <v>-2.94</v>
      </c>
      <c r="EG561" s="1">
        <v>-2.83</v>
      </c>
      <c r="EH561" s="1">
        <v>-3.81</v>
      </c>
      <c r="EI561" s="1">
        <v>-3.57</v>
      </c>
      <c r="EJ561" s="1">
        <v>-2</v>
      </c>
      <c r="EL561">
        <v>197206</v>
      </c>
      <c r="EM561">
        <v>-2.4300000000000002</v>
      </c>
      <c r="EN561">
        <v>0.34</v>
      </c>
      <c r="EO561">
        <v>-2.6</v>
      </c>
      <c r="EP561">
        <v>0.28999999999999998</v>
      </c>
      <c r="ER561" s="1">
        <v>197212</v>
      </c>
      <c r="ES561" s="1">
        <v>4.9800000000000004</v>
      </c>
      <c r="EU561" s="1">
        <v>197201</v>
      </c>
      <c r="EV561" s="1">
        <v>-0.28999999999999998</v>
      </c>
      <c r="EX561" s="1">
        <v>197612</v>
      </c>
      <c r="EY561" s="1">
        <v>2.74</v>
      </c>
      <c r="FA561" s="1">
        <v>197212</v>
      </c>
      <c r="FB561" s="1">
        <f>IF(ISERROR(VLOOKUP($FA561,MOM,LOOKUPS!C$12,0)*$FB$6+VLOOKUP($FA561,STREV,LOOKUPS!C$10,0)*$FC$6+VLOOKUP($FA561,LTREV,LOOKUPS!C$9,0)*$FD$6+VLOOKUP($FA561,CFP,LOOKUPS!C$6,0)*$FE$6+VLOOKUP($FA561,EP,LOOKUPS!C$8,0)*$FF$6+VLOOKUP($FA561,BM,LOOKUPS!C$5,0)*$FG$6+VLOOKUP($FA561,DIV,LOOKUPS!C$7,0)*$FH$6++VLOOKUP($FA561,SIZE,LOOKUPS!C$11,0)*$FI$6),"",VLOOKUP($FA561,MOM,LOOKUPS!C$12,0)*$FB$6+VLOOKUP($FA561,STREV,LOOKUPS!C$10,0)*$FC$6+VLOOKUP($FA561,LTREV,LOOKUPS!C$9,0)*$FD$6+VLOOKUP($FA561,CFP,LOOKUPS!C$6,0)*$FE$6+VLOOKUP($FA561,EP,LOOKUPS!C$8,0)*$FF$6+VLOOKUP($FA561,BM,LOOKUPS!C$5,0)*$FG$6+VLOOKUP($FA561,DIV,LOOKUPS!C$7,0)*$FH$6++VLOOKUP($FA561,SIZE,LOOKUPS!C$11,0)*$FI$6)</f>
        <v>-3.5758999999999999</v>
      </c>
      <c r="FC561" s="1">
        <f>IF(ISERROR(VLOOKUP($FA561,MOM,LOOKUPS!D$12,0)*$FB$6+VLOOKUP($FA561,STREV,LOOKUPS!D$10,0)*$FC$6+VLOOKUP($FA561,LTREV,LOOKUPS!D$9,0)*$FD$6+VLOOKUP($FA561,CFP,LOOKUPS!D$6,0)*$FE$6+VLOOKUP($FA561,EP,LOOKUPS!D$8,0)*$FF$6+VLOOKUP($FA561,BM,LOOKUPS!D$5,0)*$FG$6+VLOOKUP($FA561,DIV,LOOKUPS!D$7,0)*$FH$6++VLOOKUP($FA561,SIZE,LOOKUPS!D$11,0)*$FI$6),"",VLOOKUP($FA561,MOM,LOOKUPS!D$12,0)*$FB$6+VLOOKUP($FA561,STREV,LOOKUPS!D$10,0)*$FC$6+VLOOKUP($FA561,LTREV,LOOKUPS!D$9,0)*$FD$6+VLOOKUP($FA561,CFP,LOOKUPS!D$6,0)*$FE$6+VLOOKUP($FA561,EP,LOOKUPS!D$8,0)*$FF$6+VLOOKUP($FA561,BM,LOOKUPS!D$5,0)*$FG$6+VLOOKUP($FA561,DIV,LOOKUPS!D$7,0)*$FH$6++VLOOKUP($FA561,SIZE,LOOKUPS!D$11,0)*$FI$6)</f>
        <v>-2.9998000000000005</v>
      </c>
      <c r="FD561" s="1">
        <f>IF(ISERROR(VLOOKUP($FA561,MOM,LOOKUPS!E$12,0)*$FB$6+VLOOKUP($FA561,STREV,LOOKUPS!E$10,0)*$FC$6+VLOOKUP($FA561,LTREV,LOOKUPS!E$9,0)*$FD$6+VLOOKUP($FA561,CFP,LOOKUPS!E$6,0)*$FE$6+VLOOKUP($FA561,EP,LOOKUPS!E$8,0)*$FF$6+VLOOKUP($FA561,BM,LOOKUPS!E$5,0)*$FG$6+VLOOKUP($FA561,DIV,LOOKUPS!E$7,0)*$FH$6++VLOOKUP($FA561,SIZE,LOOKUPS!E$11,0)*$FI$6),"",VLOOKUP($FA561,MOM,LOOKUPS!E$12,0)*$FB$6+VLOOKUP($FA561,STREV,LOOKUPS!E$10,0)*$FC$6+VLOOKUP($FA561,LTREV,LOOKUPS!E$9,0)*$FD$6+VLOOKUP($FA561,CFP,LOOKUPS!E$6,0)*$FE$6+VLOOKUP($FA561,EP,LOOKUPS!E$8,0)*$FF$6+VLOOKUP($FA561,BM,LOOKUPS!E$5,0)*$FG$6+VLOOKUP($FA561,DIV,LOOKUPS!E$7,0)*$FH$6++VLOOKUP($FA561,SIZE,LOOKUPS!E$11,0)*$FI$6)</f>
        <v>-2.6668000000000003</v>
      </c>
      <c r="FE561" s="1">
        <f>IF(ISERROR(VLOOKUP($FA561,MOM,LOOKUPS!F$12,0)*$FB$6+VLOOKUP($FA561,STREV,LOOKUPS!F$10,0)*$FC$6+VLOOKUP($FA561,LTREV,LOOKUPS!F$9,0)*$FD$6+VLOOKUP($FA561,CFP,LOOKUPS!F$6,0)*$FE$6+VLOOKUP($FA561,EP,LOOKUPS!F$8,0)*$FF$6+VLOOKUP($FA561,BM,LOOKUPS!F$5,0)*$FG$6+VLOOKUP($FA561,DIV,LOOKUPS!F$7,0)*$FH$6++VLOOKUP($FA561,SIZE,LOOKUPS!F$11,0)*$FI$6),"",VLOOKUP($FA561,MOM,LOOKUPS!F$12,0)*$FB$6+VLOOKUP($FA561,STREV,LOOKUPS!F$10,0)*$FC$6+VLOOKUP($FA561,LTREV,LOOKUPS!F$9,0)*$FD$6+VLOOKUP($FA561,CFP,LOOKUPS!F$6,0)*$FE$6+VLOOKUP($FA561,EP,LOOKUPS!F$8,0)*$FF$6+VLOOKUP($FA561,BM,LOOKUPS!F$5,0)*$FG$6+VLOOKUP($FA561,DIV,LOOKUPS!F$7,0)*$FH$6++VLOOKUP($FA561,SIZE,LOOKUPS!F$11,0)*$FI$6)</f>
        <v>-2.5394000000000001</v>
      </c>
      <c r="FF561" s="1">
        <f>IF(ISERROR(VLOOKUP($FA561,MOM,LOOKUPS!G$12,0)*$FB$6+VLOOKUP($FA561,STREV,LOOKUPS!G$10,0)*$FC$6+VLOOKUP($FA561,LTREV,LOOKUPS!G$9,0)*$FD$6+VLOOKUP($FA561,CFP,LOOKUPS!G$6,0)*$FE$6+VLOOKUP($FA561,EP,LOOKUPS!G$8,0)*$FF$6+VLOOKUP($FA561,BM,LOOKUPS!G$5,0)*$FG$6+VLOOKUP($FA561,DIV,LOOKUPS!G$7,0)*$FH$6++VLOOKUP($FA561,SIZE,LOOKUPS!G$11,0)*$FI$6),"",VLOOKUP($FA561,MOM,LOOKUPS!G$12,0)*$FB$6+VLOOKUP($FA561,STREV,LOOKUPS!G$10,0)*$FC$6+VLOOKUP($FA561,LTREV,LOOKUPS!G$9,0)*$FD$6+VLOOKUP($FA561,CFP,LOOKUPS!G$6,0)*$FE$6+VLOOKUP($FA561,EP,LOOKUPS!G$8,0)*$FF$6+VLOOKUP($FA561,BM,LOOKUPS!G$5,0)*$FG$6+VLOOKUP($FA561,DIV,LOOKUPS!G$7,0)*$FH$6++VLOOKUP($FA561,SIZE,LOOKUPS!G$11,0)*$FI$6)</f>
        <v>-2.0495999999999999</v>
      </c>
      <c r="FG561" s="1">
        <f>IF(ISERROR(VLOOKUP($FA561,MOM,LOOKUPS!H$12,0)*$FB$6+VLOOKUP($FA561,STREV,LOOKUPS!H$10,0)*$FC$6+VLOOKUP($FA561,LTREV,LOOKUPS!H$9,0)*$FD$6+VLOOKUP($FA561,CFP,LOOKUPS!H$6,0)*$FE$6+VLOOKUP($FA561,EP,LOOKUPS!H$8,0)*$FF$6+VLOOKUP($FA561,BM,LOOKUPS!H$5,0)*$FG$6+VLOOKUP($FA561,DIV,LOOKUPS!H$7,0)*$FH$6++VLOOKUP($FA561,SIZE,LOOKUPS!H$11,0)*$FI$6),"",VLOOKUP($FA561,MOM,LOOKUPS!H$12,0)*$FB$6+VLOOKUP($FA561,STREV,LOOKUPS!H$10,0)*$FC$6+VLOOKUP($FA561,LTREV,LOOKUPS!H$9,0)*$FD$6+VLOOKUP($FA561,CFP,LOOKUPS!H$6,0)*$FE$6+VLOOKUP($FA561,EP,LOOKUPS!H$8,0)*$FF$6+VLOOKUP($FA561,BM,LOOKUPS!H$5,0)*$FG$6+VLOOKUP($FA561,DIV,LOOKUPS!H$7,0)*$FH$6++VLOOKUP($FA561,SIZE,LOOKUPS!H$11,0)*$FI$6)</f>
        <v>-1.7854000000000001</v>
      </c>
      <c r="FH561" s="1">
        <f>IF(ISERROR(VLOOKUP($FA561,MOM,LOOKUPS!I$12,0)*$FB$6+VLOOKUP($FA561,STREV,LOOKUPS!I$10,0)*$FC$6+VLOOKUP($FA561,LTREV,LOOKUPS!I$9,0)*$FD$6+VLOOKUP($FA561,CFP,LOOKUPS!I$6,0)*$FE$6+VLOOKUP($FA561,EP,LOOKUPS!I$8,0)*$FF$6+VLOOKUP($FA561,BM,LOOKUPS!I$5,0)*$FG$6+VLOOKUP($FA561,DIV,LOOKUPS!I$7,0)*$FH$6++VLOOKUP($FA561,SIZE,LOOKUPS!I$11,0)*$FI$6),"",VLOOKUP($FA561,MOM,LOOKUPS!I$12,0)*$FB$6+VLOOKUP($FA561,STREV,LOOKUPS!I$10,0)*$FC$6+VLOOKUP($FA561,LTREV,LOOKUPS!I$9,0)*$FD$6+VLOOKUP($FA561,CFP,LOOKUPS!I$6,0)*$FE$6+VLOOKUP($FA561,EP,LOOKUPS!I$8,0)*$FF$6+VLOOKUP($FA561,BM,LOOKUPS!I$5,0)*$FG$6+VLOOKUP($FA561,DIV,LOOKUPS!I$7,0)*$FH$6++VLOOKUP($FA561,SIZE,LOOKUPS!I$11,0)*$FI$6)</f>
        <v>-1.1922000000000001</v>
      </c>
      <c r="FI561" s="1">
        <f>IF(ISERROR(VLOOKUP($FA561,MOM,LOOKUPS!J$12,0)*$FB$6+VLOOKUP($FA561,STREV,LOOKUPS!J$10,0)*$FC$6+VLOOKUP($FA561,LTREV,LOOKUPS!J$9,0)*$FD$6+VLOOKUP($FA561,CFP,LOOKUPS!J$6,0)*$FE$6+VLOOKUP($FA561,EP,LOOKUPS!J$8,0)*$FF$6+VLOOKUP($FA561,BM,LOOKUPS!J$5,0)*$FG$6+VLOOKUP($FA561,DIV,LOOKUPS!J$7,0)*$FH$6++VLOOKUP($FA561,SIZE,LOOKUPS!J$11,0)*$FI$6),"",VLOOKUP($FA561,MOM,LOOKUPS!J$12,0)*$FB$6+VLOOKUP($FA561,STREV,LOOKUPS!J$10,0)*$FC$6+VLOOKUP($FA561,LTREV,LOOKUPS!J$9,0)*$FD$6+VLOOKUP($FA561,CFP,LOOKUPS!J$6,0)*$FE$6+VLOOKUP($FA561,EP,LOOKUPS!J$8,0)*$FF$6+VLOOKUP($FA561,BM,LOOKUPS!J$5,0)*$FG$6+VLOOKUP($FA561,DIV,LOOKUPS!J$7,0)*$FH$6++VLOOKUP($FA561,SIZE,LOOKUPS!J$11,0)*$FI$6)</f>
        <v>-1.5223</v>
      </c>
      <c r="FJ561" s="1">
        <f>IF(ISERROR(VLOOKUP($FA561,MOM,LOOKUPS!K$12,0)*$FB$6+VLOOKUP($FA561,STREV,LOOKUPS!K$10,0)*$FC$6+VLOOKUP($FA561,LTREV,LOOKUPS!K$9,0)*$FD$6+VLOOKUP($FA561,CFP,LOOKUPS!K$6,0)*$FE$6+VLOOKUP($FA561,EP,LOOKUPS!K$8,0)*$FF$6+VLOOKUP($FA561,BM,LOOKUPS!K$5,0)*$FG$6+VLOOKUP($FA561,DIV,LOOKUPS!K$7,0)*$FH$6++VLOOKUP($FA561,SIZE,LOOKUPS!K$11,0)*$FI$6),"",VLOOKUP($FA561,MOM,LOOKUPS!K$12,0)*$FB$6+VLOOKUP($FA561,STREV,LOOKUPS!K$10,0)*$FC$6+VLOOKUP($FA561,LTREV,LOOKUPS!K$9,0)*$FD$6+VLOOKUP($FA561,CFP,LOOKUPS!K$6,0)*$FE$6+VLOOKUP($FA561,EP,LOOKUPS!K$8,0)*$FF$6+VLOOKUP($FA561,BM,LOOKUPS!K$5,0)*$FG$6+VLOOKUP($FA561,DIV,LOOKUPS!K$7,0)*$FH$6++VLOOKUP($FA561,SIZE,LOOKUPS!K$11,0)*$FI$6)</f>
        <v>-1.2366000000000001</v>
      </c>
      <c r="FK561" s="1">
        <f>IF(ISERROR(VLOOKUP($FA561,MOM,LOOKUPS!L$12,0)*$FB$6+VLOOKUP($FA561,STREV,LOOKUPS!L$10,0)*$FC$6+VLOOKUP($FA561,LTREV,LOOKUPS!L$9,0)*$FD$6+VLOOKUP($FA561,CFP,LOOKUPS!L$6,0)*$FE$6+VLOOKUP($FA561,EP,LOOKUPS!L$8,0)*$FF$6+VLOOKUP($FA561,BM,LOOKUPS!L$5,0)*$FG$6+VLOOKUP($FA561,DIV,LOOKUPS!L$7,0)*$FH$6++VLOOKUP($FA561,SIZE,LOOKUPS!L$11,0)*$FI$6),"",VLOOKUP($FA561,MOM,LOOKUPS!L$12,0)*$FB$6+VLOOKUP($FA561,STREV,LOOKUPS!L$10,0)*$FC$6+VLOOKUP($FA561,LTREV,LOOKUPS!L$9,0)*$FD$6+VLOOKUP($FA561,CFP,LOOKUPS!L$6,0)*$FE$6+VLOOKUP($FA561,EP,LOOKUPS!L$8,0)*$FF$6+VLOOKUP($FA561,BM,LOOKUPS!L$5,0)*$FG$6+VLOOKUP($FA561,DIV,LOOKUPS!L$7,0)*$FH$6++VLOOKUP($FA561,SIZE,LOOKUPS!L$11,0)*$FI$6)</f>
        <v>-1.0458000000000003</v>
      </c>
    </row>
    <row r="562" spans="1:167" x14ac:dyDescent="0.3">
      <c r="A562" s="1">
        <v>197301</v>
      </c>
      <c r="B562" s="1">
        <v>-4.54</v>
      </c>
      <c r="C562" s="1">
        <v>-3.53</v>
      </c>
      <c r="D562" s="1">
        <v>-3.79</v>
      </c>
      <c r="E562" s="1">
        <v>-3.42</v>
      </c>
      <c r="F562" s="1">
        <v>-3.53</v>
      </c>
      <c r="G562" s="1">
        <v>-4.25</v>
      </c>
      <c r="H562" s="1">
        <v>-3.7</v>
      </c>
      <c r="I562" s="1">
        <v>-4.92</v>
      </c>
      <c r="J562" s="1">
        <v>-3.52</v>
      </c>
      <c r="K562" s="1">
        <v>-4.17</v>
      </c>
      <c r="M562" s="1">
        <v>197202</v>
      </c>
      <c r="N562" s="1">
        <v>4.6900000000000004</v>
      </c>
      <c r="O562" s="1">
        <v>5.0999999999999996</v>
      </c>
      <c r="P562" s="1">
        <v>3.42</v>
      </c>
      <c r="Q562" s="1">
        <v>4.09</v>
      </c>
      <c r="R562" s="1">
        <v>4.53</v>
      </c>
      <c r="S562" s="1">
        <v>4.63</v>
      </c>
      <c r="T562" s="1">
        <v>3.48</v>
      </c>
      <c r="U562" s="1">
        <v>4.13</v>
      </c>
      <c r="V562" s="1">
        <v>4.47</v>
      </c>
      <c r="W562" s="1">
        <v>3.86</v>
      </c>
      <c r="Y562" s="1">
        <v>197701</v>
      </c>
      <c r="Z562" s="1">
        <v>7.16</v>
      </c>
      <c r="AA562" s="1">
        <v>5.09</v>
      </c>
      <c r="AB562" s="1">
        <v>4.37</v>
      </c>
      <c r="AC562" s="1">
        <v>3.99</v>
      </c>
      <c r="AD562" s="1">
        <v>0.27</v>
      </c>
      <c r="AE562" s="1">
        <v>0.63</v>
      </c>
      <c r="AF562" s="1">
        <v>1.35</v>
      </c>
      <c r="AG562" s="1">
        <v>0.15</v>
      </c>
      <c r="AH562" s="1">
        <v>-0.98</v>
      </c>
      <c r="AI562" s="1">
        <v>-0.97</v>
      </c>
      <c r="AK562">
        <v>199707</v>
      </c>
      <c r="AL562">
        <v>3.29</v>
      </c>
      <c r="AM562">
        <v>5.53</v>
      </c>
      <c r="AN562">
        <v>5.95</v>
      </c>
      <c r="AO562">
        <v>5.61</v>
      </c>
      <c r="AP562">
        <v>5.38</v>
      </c>
      <c r="AQ562">
        <v>5.95</v>
      </c>
      <c r="AR562">
        <v>6.16</v>
      </c>
      <c r="AS562">
        <v>5.42</v>
      </c>
      <c r="AT562">
        <v>5.77</v>
      </c>
      <c r="AU562">
        <v>4.93</v>
      </c>
      <c r="AV562">
        <v>6.03</v>
      </c>
      <c r="AW562">
        <v>6.08</v>
      </c>
      <c r="AX562">
        <v>5.82</v>
      </c>
      <c r="AY562">
        <v>6.58</v>
      </c>
      <c r="AZ562">
        <v>5.72</v>
      </c>
      <c r="BA562">
        <v>5.63</v>
      </c>
      <c r="BB562">
        <v>5.19</v>
      </c>
      <c r="BC562">
        <v>6.29</v>
      </c>
      <c r="BD562">
        <v>5.38</v>
      </c>
      <c r="BF562" s="1">
        <v>199707</v>
      </c>
      <c r="BG562" s="1">
        <v>3.45</v>
      </c>
      <c r="BH562" s="1">
        <v>5.47</v>
      </c>
      <c r="BI562" s="1">
        <v>5.79</v>
      </c>
      <c r="BJ562" s="1">
        <v>6.05</v>
      </c>
      <c r="BK562" s="1">
        <v>5.41</v>
      </c>
      <c r="BL562" s="1">
        <v>5.64</v>
      </c>
      <c r="BM562" s="1">
        <v>5.77</v>
      </c>
      <c r="BN562" s="1">
        <v>6.21</v>
      </c>
      <c r="BO562" s="1">
        <v>5.88</v>
      </c>
      <c r="BP562" s="1">
        <v>4.7300000000000004</v>
      </c>
      <c r="BQ562" s="1">
        <v>6.23</v>
      </c>
      <c r="BR562" s="1">
        <v>5.63</v>
      </c>
      <c r="BS562" s="1">
        <v>5.65</v>
      </c>
      <c r="BT562" s="1">
        <v>5.24</v>
      </c>
      <c r="BU562" s="1">
        <v>6.31</v>
      </c>
      <c r="BV562" s="1">
        <v>5.98</v>
      </c>
      <c r="BW562" s="1">
        <v>6.48</v>
      </c>
      <c r="BX562" s="1">
        <v>5.95</v>
      </c>
      <c r="BY562" s="1">
        <v>5.81</v>
      </c>
      <c r="CA562" s="1">
        <v>197207</v>
      </c>
      <c r="CB562" s="1">
        <v>-1.54</v>
      </c>
      <c r="CC562" s="1">
        <v>-3.72</v>
      </c>
      <c r="CD562" s="1">
        <v>-2.86</v>
      </c>
      <c r="CE562" s="1">
        <v>-2.37</v>
      </c>
      <c r="CF562" s="1">
        <v>-3.66</v>
      </c>
      <c r="CG562" s="1">
        <v>-3.63</v>
      </c>
      <c r="CH562" s="1">
        <v>-2.8</v>
      </c>
      <c r="CI562" s="1">
        <v>-2.23</v>
      </c>
      <c r="CJ562" s="1">
        <v>-2.46</v>
      </c>
      <c r="CK562" s="1">
        <v>-3.99</v>
      </c>
      <c r="CL562" s="1">
        <v>-3.29</v>
      </c>
      <c r="CM562" s="1">
        <v>-3.84</v>
      </c>
      <c r="CN562" s="1">
        <v>-3.41</v>
      </c>
      <c r="CO562" s="1">
        <v>-3.24</v>
      </c>
      <c r="CP562" s="1">
        <v>-2.3199999999999998</v>
      </c>
      <c r="CQ562" s="1">
        <v>-2.31</v>
      </c>
      <c r="CR562" s="1">
        <v>-2.15</v>
      </c>
      <c r="CS562" s="1">
        <v>-2.0099999999999998</v>
      </c>
      <c r="CT562" s="1">
        <v>-2.91</v>
      </c>
      <c r="CV562" s="1">
        <v>197307</v>
      </c>
      <c r="CW562" s="1">
        <v>17.100000000000001</v>
      </c>
      <c r="CX562" s="1">
        <v>14.75</v>
      </c>
      <c r="CY562" s="1">
        <v>10.46</v>
      </c>
      <c r="CZ562" s="1">
        <v>4.6399999999999997</v>
      </c>
      <c r="DA562" s="1">
        <v>15.42</v>
      </c>
      <c r="DB562" s="1">
        <v>12.07</v>
      </c>
      <c r="DC562" s="1">
        <v>11.4</v>
      </c>
      <c r="DD562" s="1">
        <v>7.38</v>
      </c>
      <c r="DE562" s="1">
        <v>3.73</v>
      </c>
      <c r="DF562" s="1">
        <v>15.46</v>
      </c>
      <c r="DG562" s="1">
        <v>15.37</v>
      </c>
      <c r="DH562" s="1">
        <v>13.44</v>
      </c>
      <c r="DI562" s="1">
        <v>10.64</v>
      </c>
      <c r="DJ562" s="1">
        <v>12.23</v>
      </c>
      <c r="DK562" s="1">
        <v>10.58</v>
      </c>
      <c r="DL562" s="1">
        <v>8.34</v>
      </c>
      <c r="DM562" s="1">
        <v>6.42</v>
      </c>
      <c r="DN562" s="1">
        <v>4.67</v>
      </c>
      <c r="DO562" s="1">
        <v>2.81</v>
      </c>
      <c r="DQ562" s="1">
        <v>197207</v>
      </c>
      <c r="DR562" s="1">
        <v>-99.99</v>
      </c>
      <c r="DS562" s="1">
        <v>-3.72</v>
      </c>
      <c r="DT562" s="1">
        <v>-2.92</v>
      </c>
      <c r="DU562" s="1">
        <v>-1.64</v>
      </c>
      <c r="DV562" s="1">
        <v>-3.76</v>
      </c>
      <c r="DW562" s="1">
        <v>-3.8</v>
      </c>
      <c r="DX562" s="1">
        <v>-2.33</v>
      </c>
      <c r="DY562" s="1">
        <v>-2.72</v>
      </c>
      <c r="DZ562" s="1">
        <v>-1.1599999999999999</v>
      </c>
      <c r="EA562" s="1">
        <v>-3.38</v>
      </c>
      <c r="EB562" s="1">
        <v>-4.9800000000000004</v>
      </c>
      <c r="EC562" s="1">
        <v>-3.53</v>
      </c>
      <c r="ED562" s="1">
        <v>-4.12</v>
      </c>
      <c r="EE562" s="1">
        <v>-2.17</v>
      </c>
      <c r="EF562" s="1">
        <v>-2.5</v>
      </c>
      <c r="EG562" s="1">
        <v>-2.87</v>
      </c>
      <c r="EH562" s="1">
        <v>-2.56</v>
      </c>
      <c r="EI562" s="1">
        <v>-2.0099999999999998</v>
      </c>
      <c r="EJ562" s="1">
        <v>-0.31</v>
      </c>
      <c r="EL562">
        <v>197207</v>
      </c>
      <c r="EM562">
        <v>-0.8</v>
      </c>
      <c r="EN562">
        <v>-2.86</v>
      </c>
      <c r="EO562">
        <v>0.71</v>
      </c>
      <c r="EP562">
        <v>0.31</v>
      </c>
      <c r="ER562" s="1">
        <v>197301</v>
      </c>
      <c r="ES562" s="1">
        <v>3.71</v>
      </c>
      <c r="EU562" s="1">
        <v>197202</v>
      </c>
      <c r="EV562" s="1">
        <v>-0.02</v>
      </c>
      <c r="EX562" s="1">
        <v>197701</v>
      </c>
      <c r="EY562" s="1">
        <v>0.88</v>
      </c>
      <c r="FA562" s="1">
        <v>197301</v>
      </c>
      <c r="FB562" s="1">
        <f>IF(ISERROR(VLOOKUP($FA562,MOM,LOOKUPS!C$12,0)*$FB$6+VLOOKUP($FA562,STREV,LOOKUPS!C$10,0)*$FC$6+VLOOKUP($FA562,LTREV,LOOKUPS!C$9,0)*$FD$6+VLOOKUP($FA562,CFP,LOOKUPS!C$6,0)*$FE$6+VLOOKUP($FA562,EP,LOOKUPS!C$8,0)*$FF$6+VLOOKUP($FA562,BM,LOOKUPS!C$5,0)*$FG$6+VLOOKUP($FA562,DIV,LOOKUPS!C$7,0)*$FH$6++VLOOKUP($FA562,SIZE,LOOKUPS!C$11,0)*$FI$6),"",VLOOKUP($FA562,MOM,LOOKUPS!C$12,0)*$FB$6+VLOOKUP($FA562,STREV,LOOKUPS!C$10,0)*$FC$6+VLOOKUP($FA562,LTREV,LOOKUPS!C$9,0)*$FD$6+VLOOKUP($FA562,CFP,LOOKUPS!C$6,0)*$FE$6+VLOOKUP($FA562,EP,LOOKUPS!C$8,0)*$FF$6+VLOOKUP($FA562,BM,LOOKUPS!C$5,0)*$FG$6+VLOOKUP($FA562,DIV,LOOKUPS!C$7,0)*$FH$6++VLOOKUP($FA562,SIZE,LOOKUPS!C$11,0)*$FI$6)</f>
        <v>-5.9516</v>
      </c>
      <c r="FC562" s="1">
        <f>IF(ISERROR(VLOOKUP($FA562,MOM,LOOKUPS!D$12,0)*$FB$6+VLOOKUP($FA562,STREV,LOOKUPS!D$10,0)*$FC$6+VLOOKUP($FA562,LTREV,LOOKUPS!D$9,0)*$FD$6+VLOOKUP($FA562,CFP,LOOKUPS!D$6,0)*$FE$6+VLOOKUP($FA562,EP,LOOKUPS!D$8,0)*$FF$6+VLOOKUP($FA562,BM,LOOKUPS!D$5,0)*$FG$6+VLOOKUP($FA562,DIV,LOOKUPS!D$7,0)*$FH$6++VLOOKUP($FA562,SIZE,LOOKUPS!D$11,0)*$FI$6),"",VLOOKUP($FA562,MOM,LOOKUPS!D$12,0)*$FB$6+VLOOKUP($FA562,STREV,LOOKUPS!D$10,0)*$FC$6+VLOOKUP($FA562,LTREV,LOOKUPS!D$9,0)*$FD$6+VLOOKUP($FA562,CFP,LOOKUPS!D$6,0)*$FE$6+VLOOKUP($FA562,EP,LOOKUPS!D$8,0)*$FF$6+VLOOKUP($FA562,BM,LOOKUPS!D$5,0)*$FG$6+VLOOKUP($FA562,DIV,LOOKUPS!D$7,0)*$FH$6++VLOOKUP($FA562,SIZE,LOOKUPS!D$11,0)*$FI$6)</f>
        <v>-5.2347999999999999</v>
      </c>
      <c r="FD562" s="1">
        <f>IF(ISERROR(VLOOKUP($FA562,MOM,LOOKUPS!E$12,0)*$FB$6+VLOOKUP($FA562,STREV,LOOKUPS!E$10,0)*$FC$6+VLOOKUP($FA562,LTREV,LOOKUPS!E$9,0)*$FD$6+VLOOKUP($FA562,CFP,LOOKUPS!E$6,0)*$FE$6+VLOOKUP($FA562,EP,LOOKUPS!E$8,0)*$FF$6+VLOOKUP($FA562,BM,LOOKUPS!E$5,0)*$FG$6+VLOOKUP($FA562,DIV,LOOKUPS!E$7,0)*$FH$6++VLOOKUP($FA562,SIZE,LOOKUPS!E$11,0)*$FI$6),"",VLOOKUP($FA562,MOM,LOOKUPS!E$12,0)*$FB$6+VLOOKUP($FA562,STREV,LOOKUPS!E$10,0)*$FC$6+VLOOKUP($FA562,LTREV,LOOKUPS!E$9,0)*$FD$6+VLOOKUP($FA562,CFP,LOOKUPS!E$6,0)*$FE$6+VLOOKUP($FA562,EP,LOOKUPS!E$8,0)*$FF$6+VLOOKUP($FA562,BM,LOOKUPS!E$5,0)*$FG$6+VLOOKUP($FA562,DIV,LOOKUPS!E$7,0)*$FH$6++VLOOKUP($FA562,SIZE,LOOKUPS!E$11,0)*$FI$6)</f>
        <v>-5.0522000000000009</v>
      </c>
      <c r="FE562" s="1">
        <f>IF(ISERROR(VLOOKUP($FA562,MOM,LOOKUPS!F$12,0)*$FB$6+VLOOKUP($FA562,STREV,LOOKUPS!F$10,0)*$FC$6+VLOOKUP($FA562,LTREV,LOOKUPS!F$9,0)*$FD$6+VLOOKUP($FA562,CFP,LOOKUPS!F$6,0)*$FE$6+VLOOKUP($FA562,EP,LOOKUPS!F$8,0)*$FF$6+VLOOKUP($FA562,BM,LOOKUPS!F$5,0)*$FG$6+VLOOKUP($FA562,DIV,LOOKUPS!F$7,0)*$FH$6++VLOOKUP($FA562,SIZE,LOOKUPS!F$11,0)*$FI$6),"",VLOOKUP($FA562,MOM,LOOKUPS!F$12,0)*$FB$6+VLOOKUP($FA562,STREV,LOOKUPS!F$10,0)*$FC$6+VLOOKUP($FA562,LTREV,LOOKUPS!F$9,0)*$FD$6+VLOOKUP($FA562,CFP,LOOKUPS!F$6,0)*$FE$6+VLOOKUP($FA562,EP,LOOKUPS!F$8,0)*$FF$6+VLOOKUP($FA562,BM,LOOKUPS!F$5,0)*$FG$6+VLOOKUP($FA562,DIV,LOOKUPS!F$7,0)*$FH$6++VLOOKUP($FA562,SIZE,LOOKUPS!F$11,0)*$FI$6)</f>
        <v>-4.2967000000000004</v>
      </c>
      <c r="FF562" s="1">
        <f>IF(ISERROR(VLOOKUP($FA562,MOM,LOOKUPS!G$12,0)*$FB$6+VLOOKUP($FA562,STREV,LOOKUPS!G$10,0)*$FC$6+VLOOKUP($FA562,LTREV,LOOKUPS!G$9,0)*$FD$6+VLOOKUP($FA562,CFP,LOOKUPS!G$6,0)*$FE$6+VLOOKUP($FA562,EP,LOOKUPS!G$8,0)*$FF$6+VLOOKUP($FA562,BM,LOOKUPS!G$5,0)*$FG$6+VLOOKUP($FA562,DIV,LOOKUPS!G$7,0)*$FH$6++VLOOKUP($FA562,SIZE,LOOKUPS!G$11,0)*$FI$6),"",VLOOKUP($FA562,MOM,LOOKUPS!G$12,0)*$FB$6+VLOOKUP($FA562,STREV,LOOKUPS!G$10,0)*$FC$6+VLOOKUP($FA562,LTREV,LOOKUPS!G$9,0)*$FD$6+VLOOKUP($FA562,CFP,LOOKUPS!G$6,0)*$FE$6+VLOOKUP($FA562,EP,LOOKUPS!G$8,0)*$FF$6+VLOOKUP($FA562,BM,LOOKUPS!G$5,0)*$FG$6+VLOOKUP($FA562,DIV,LOOKUPS!G$7,0)*$FH$6++VLOOKUP($FA562,SIZE,LOOKUPS!G$11,0)*$FI$6)</f>
        <v>-4.0034000000000001</v>
      </c>
      <c r="FG562" s="1">
        <f>IF(ISERROR(VLOOKUP($FA562,MOM,LOOKUPS!H$12,0)*$FB$6+VLOOKUP($FA562,STREV,LOOKUPS!H$10,0)*$FC$6+VLOOKUP($FA562,LTREV,LOOKUPS!H$9,0)*$FD$6+VLOOKUP($FA562,CFP,LOOKUPS!H$6,0)*$FE$6+VLOOKUP($FA562,EP,LOOKUPS!H$8,0)*$FF$6+VLOOKUP($FA562,BM,LOOKUPS!H$5,0)*$FG$6+VLOOKUP($FA562,DIV,LOOKUPS!H$7,0)*$FH$6++VLOOKUP($FA562,SIZE,LOOKUPS!H$11,0)*$FI$6),"",VLOOKUP($FA562,MOM,LOOKUPS!H$12,0)*$FB$6+VLOOKUP($FA562,STREV,LOOKUPS!H$10,0)*$FC$6+VLOOKUP($FA562,LTREV,LOOKUPS!H$9,0)*$FD$6+VLOOKUP($FA562,CFP,LOOKUPS!H$6,0)*$FE$6+VLOOKUP($FA562,EP,LOOKUPS!H$8,0)*$FF$6+VLOOKUP($FA562,BM,LOOKUPS!H$5,0)*$FG$6+VLOOKUP($FA562,DIV,LOOKUPS!H$7,0)*$FH$6++VLOOKUP($FA562,SIZE,LOOKUPS!H$11,0)*$FI$6)</f>
        <v>-4.3056000000000001</v>
      </c>
      <c r="FH562" s="1">
        <f>IF(ISERROR(VLOOKUP($FA562,MOM,LOOKUPS!I$12,0)*$FB$6+VLOOKUP($FA562,STREV,LOOKUPS!I$10,0)*$FC$6+VLOOKUP($FA562,LTREV,LOOKUPS!I$9,0)*$FD$6+VLOOKUP($FA562,CFP,LOOKUPS!I$6,0)*$FE$6+VLOOKUP($FA562,EP,LOOKUPS!I$8,0)*$FF$6+VLOOKUP($FA562,BM,LOOKUPS!I$5,0)*$FG$6+VLOOKUP($FA562,DIV,LOOKUPS!I$7,0)*$FH$6++VLOOKUP($FA562,SIZE,LOOKUPS!I$11,0)*$FI$6),"",VLOOKUP($FA562,MOM,LOOKUPS!I$12,0)*$FB$6+VLOOKUP($FA562,STREV,LOOKUPS!I$10,0)*$FC$6+VLOOKUP($FA562,LTREV,LOOKUPS!I$9,0)*$FD$6+VLOOKUP($FA562,CFP,LOOKUPS!I$6,0)*$FE$6+VLOOKUP($FA562,EP,LOOKUPS!I$8,0)*$FF$6+VLOOKUP($FA562,BM,LOOKUPS!I$5,0)*$FG$6+VLOOKUP($FA562,DIV,LOOKUPS!I$7,0)*$FH$6++VLOOKUP($FA562,SIZE,LOOKUPS!I$11,0)*$FI$6)</f>
        <v>-3.4955000000000007</v>
      </c>
      <c r="FI562" s="1">
        <f>IF(ISERROR(VLOOKUP($FA562,MOM,LOOKUPS!J$12,0)*$FB$6+VLOOKUP($FA562,STREV,LOOKUPS!J$10,0)*$FC$6+VLOOKUP($FA562,LTREV,LOOKUPS!J$9,0)*$FD$6+VLOOKUP($FA562,CFP,LOOKUPS!J$6,0)*$FE$6+VLOOKUP($FA562,EP,LOOKUPS!J$8,0)*$FF$6+VLOOKUP($FA562,BM,LOOKUPS!J$5,0)*$FG$6+VLOOKUP($FA562,DIV,LOOKUPS!J$7,0)*$FH$6++VLOOKUP($FA562,SIZE,LOOKUPS!J$11,0)*$FI$6),"",VLOOKUP($FA562,MOM,LOOKUPS!J$12,0)*$FB$6+VLOOKUP($FA562,STREV,LOOKUPS!J$10,0)*$FC$6+VLOOKUP($FA562,LTREV,LOOKUPS!J$9,0)*$FD$6+VLOOKUP($FA562,CFP,LOOKUPS!J$6,0)*$FE$6+VLOOKUP($FA562,EP,LOOKUPS!J$8,0)*$FF$6+VLOOKUP($FA562,BM,LOOKUPS!J$5,0)*$FG$6+VLOOKUP($FA562,DIV,LOOKUPS!J$7,0)*$FH$6++VLOOKUP($FA562,SIZE,LOOKUPS!J$11,0)*$FI$6)</f>
        <v>-3.9314</v>
      </c>
      <c r="FJ562" s="1">
        <f>IF(ISERROR(VLOOKUP($FA562,MOM,LOOKUPS!K$12,0)*$FB$6+VLOOKUP($FA562,STREV,LOOKUPS!K$10,0)*$FC$6+VLOOKUP($FA562,LTREV,LOOKUPS!K$9,0)*$FD$6+VLOOKUP($FA562,CFP,LOOKUPS!K$6,0)*$FE$6+VLOOKUP($FA562,EP,LOOKUPS!K$8,0)*$FF$6+VLOOKUP($FA562,BM,LOOKUPS!K$5,0)*$FG$6+VLOOKUP($FA562,DIV,LOOKUPS!K$7,0)*$FH$6++VLOOKUP($FA562,SIZE,LOOKUPS!K$11,0)*$FI$6),"",VLOOKUP($FA562,MOM,LOOKUPS!K$12,0)*$FB$6+VLOOKUP($FA562,STREV,LOOKUPS!K$10,0)*$FC$6+VLOOKUP($FA562,LTREV,LOOKUPS!K$9,0)*$FD$6+VLOOKUP($FA562,CFP,LOOKUPS!K$6,0)*$FE$6+VLOOKUP($FA562,EP,LOOKUPS!K$8,0)*$FF$6+VLOOKUP($FA562,BM,LOOKUPS!K$5,0)*$FG$6+VLOOKUP($FA562,DIV,LOOKUPS!K$7,0)*$FH$6++VLOOKUP($FA562,SIZE,LOOKUPS!K$11,0)*$FI$6)</f>
        <v>-2.5580999999999996</v>
      </c>
      <c r="FK562" s="1">
        <f>IF(ISERROR(VLOOKUP($FA562,MOM,LOOKUPS!L$12,0)*$FB$6+VLOOKUP($FA562,STREV,LOOKUPS!L$10,0)*$FC$6+VLOOKUP($FA562,LTREV,LOOKUPS!L$9,0)*$FD$6+VLOOKUP($FA562,CFP,LOOKUPS!L$6,0)*$FE$6+VLOOKUP($FA562,EP,LOOKUPS!L$8,0)*$FF$6+VLOOKUP($FA562,BM,LOOKUPS!L$5,0)*$FG$6+VLOOKUP($FA562,DIV,LOOKUPS!L$7,0)*$FH$6++VLOOKUP($FA562,SIZE,LOOKUPS!L$11,0)*$FI$6),"",VLOOKUP($FA562,MOM,LOOKUPS!L$12,0)*$FB$6+VLOOKUP($FA562,STREV,LOOKUPS!L$10,0)*$FC$6+VLOOKUP($FA562,LTREV,LOOKUPS!L$9,0)*$FD$6+VLOOKUP($FA562,CFP,LOOKUPS!L$6,0)*$FE$6+VLOOKUP($FA562,EP,LOOKUPS!L$8,0)*$FF$6+VLOOKUP($FA562,BM,LOOKUPS!L$5,0)*$FG$6+VLOOKUP($FA562,DIV,LOOKUPS!L$7,0)*$FH$6++VLOOKUP($FA562,SIZE,LOOKUPS!L$11,0)*$FI$6)</f>
        <v>-2.5003000000000002</v>
      </c>
    </row>
    <row r="563" spans="1:167" x14ac:dyDescent="0.3">
      <c r="A563" s="1">
        <v>197302</v>
      </c>
      <c r="B563" s="1">
        <v>-8.6999999999999993</v>
      </c>
      <c r="C563" s="1">
        <v>-8.3800000000000008</v>
      </c>
      <c r="D563" s="1">
        <v>-8.1</v>
      </c>
      <c r="E563" s="1">
        <v>-6.55</v>
      </c>
      <c r="F563" s="1">
        <v>-5.65</v>
      </c>
      <c r="G563" s="1">
        <v>-5.47</v>
      </c>
      <c r="H563" s="1">
        <v>-6.36</v>
      </c>
      <c r="I563" s="1">
        <v>-6.06</v>
      </c>
      <c r="J563" s="1">
        <v>-6.77</v>
      </c>
      <c r="K563" s="1">
        <v>-8.64</v>
      </c>
      <c r="M563" s="1">
        <v>197203</v>
      </c>
      <c r="N563" s="1">
        <v>0.39</v>
      </c>
      <c r="O563" s="1">
        <v>1.54</v>
      </c>
      <c r="P563" s="1">
        <v>0.73</v>
      </c>
      <c r="Q563" s="1">
        <v>0.79</v>
      </c>
      <c r="R563" s="1">
        <v>0.14000000000000001</v>
      </c>
      <c r="S563" s="1">
        <v>1</v>
      </c>
      <c r="T563" s="1">
        <v>-0.38</v>
      </c>
      <c r="U563" s="1">
        <v>0.19</v>
      </c>
      <c r="V563" s="1">
        <v>-1.34</v>
      </c>
      <c r="W563" s="1">
        <v>-2.08</v>
      </c>
      <c r="Y563" s="1">
        <v>197702</v>
      </c>
      <c r="Z563" s="1">
        <v>-2.82</v>
      </c>
      <c r="AA563" s="1">
        <v>-0.56999999999999995</v>
      </c>
      <c r="AB563" s="1">
        <v>0.4</v>
      </c>
      <c r="AC563" s="1">
        <v>-1.51</v>
      </c>
      <c r="AD563" s="1">
        <v>-1.83</v>
      </c>
      <c r="AE563" s="1">
        <v>-1.08</v>
      </c>
      <c r="AF563" s="1">
        <v>-1.52</v>
      </c>
      <c r="AG563" s="1">
        <v>-0.16</v>
      </c>
      <c r="AH563" s="1">
        <v>-1.17</v>
      </c>
      <c r="AI563" s="1">
        <v>-1.1000000000000001</v>
      </c>
      <c r="AK563">
        <v>199708</v>
      </c>
      <c r="AL563">
        <v>5.15</v>
      </c>
      <c r="AM563">
        <v>2.42</v>
      </c>
      <c r="AN563">
        <v>2.5299999999999998</v>
      </c>
      <c r="AO563">
        <v>3.5</v>
      </c>
      <c r="AP563">
        <v>2.38</v>
      </c>
      <c r="AQ563">
        <v>2.19</v>
      </c>
      <c r="AR563">
        <v>2.95</v>
      </c>
      <c r="AS563">
        <v>2.86</v>
      </c>
      <c r="AT563">
        <v>3.56</v>
      </c>
      <c r="AU563">
        <v>2.69</v>
      </c>
      <c r="AV563">
        <v>1.92</v>
      </c>
      <c r="AW563">
        <v>2.56</v>
      </c>
      <c r="AX563">
        <v>1.83</v>
      </c>
      <c r="AY563">
        <v>1.83</v>
      </c>
      <c r="AZ563">
        <v>4.08</v>
      </c>
      <c r="BA563">
        <v>2.41</v>
      </c>
      <c r="BB563">
        <v>3.34</v>
      </c>
      <c r="BC563">
        <v>2.4500000000000002</v>
      </c>
      <c r="BD563">
        <v>4.38</v>
      </c>
      <c r="BF563" s="1">
        <v>199708</v>
      </c>
      <c r="BG563" s="1">
        <v>4.93</v>
      </c>
      <c r="BH563" s="1">
        <v>2.8</v>
      </c>
      <c r="BI563" s="1">
        <v>2.4700000000000002</v>
      </c>
      <c r="BJ563" s="1">
        <v>2.86</v>
      </c>
      <c r="BK563" s="1">
        <v>3.05</v>
      </c>
      <c r="BL563" s="1">
        <v>2.0099999999999998</v>
      </c>
      <c r="BM563" s="1">
        <v>2.8</v>
      </c>
      <c r="BN563" s="1">
        <v>2.33</v>
      </c>
      <c r="BO563" s="1">
        <v>3.07</v>
      </c>
      <c r="BP563" s="1">
        <v>2.75</v>
      </c>
      <c r="BQ563" s="1">
        <v>3.4</v>
      </c>
      <c r="BR563" s="1">
        <v>2.08</v>
      </c>
      <c r="BS563" s="1">
        <v>1.93</v>
      </c>
      <c r="BT563" s="1">
        <v>2.61</v>
      </c>
      <c r="BU563" s="1">
        <v>3</v>
      </c>
      <c r="BV563" s="1">
        <v>2.31</v>
      </c>
      <c r="BW563" s="1">
        <v>2.36</v>
      </c>
      <c r="BX563" s="1">
        <v>2.3199999999999998</v>
      </c>
      <c r="BY563" s="1">
        <v>3.8</v>
      </c>
      <c r="CA563" s="1">
        <v>197208</v>
      </c>
      <c r="CB563" s="1">
        <v>-0.56000000000000005</v>
      </c>
      <c r="CC563" s="1">
        <v>0.16</v>
      </c>
      <c r="CD563" s="1">
        <v>1.9</v>
      </c>
      <c r="CE563" s="1">
        <v>2.2000000000000002</v>
      </c>
      <c r="CF563" s="1">
        <v>0</v>
      </c>
      <c r="CG563" s="1">
        <v>0.45</v>
      </c>
      <c r="CH563" s="1">
        <v>2.25</v>
      </c>
      <c r="CI563" s="1">
        <v>2.16</v>
      </c>
      <c r="CJ563" s="1">
        <v>2.4900000000000002</v>
      </c>
      <c r="CK563" s="1">
        <v>-0.65</v>
      </c>
      <c r="CL563" s="1">
        <v>0.73</v>
      </c>
      <c r="CM563" s="1">
        <v>0.46</v>
      </c>
      <c r="CN563" s="1">
        <v>0.44</v>
      </c>
      <c r="CO563" s="1">
        <v>2.31</v>
      </c>
      <c r="CP563" s="1">
        <v>2.19</v>
      </c>
      <c r="CQ563" s="1">
        <v>2.87</v>
      </c>
      <c r="CR563" s="1">
        <v>1.52</v>
      </c>
      <c r="CS563" s="1">
        <v>3.27</v>
      </c>
      <c r="CT563" s="1">
        <v>1.73</v>
      </c>
      <c r="CV563" s="1">
        <v>197308</v>
      </c>
      <c r="CW563" s="1">
        <v>-6.79</v>
      </c>
      <c r="CX563" s="1">
        <v>-3.87</v>
      </c>
      <c r="CY563" s="1">
        <v>-4.41</v>
      </c>
      <c r="CZ563" s="1">
        <v>-3.48</v>
      </c>
      <c r="DA563" s="1">
        <v>-4.05</v>
      </c>
      <c r="DB563" s="1">
        <v>-4.4000000000000004</v>
      </c>
      <c r="DC563" s="1">
        <v>-4</v>
      </c>
      <c r="DD563" s="1">
        <v>-4.5199999999999996</v>
      </c>
      <c r="DE563" s="1">
        <v>-2.82</v>
      </c>
      <c r="DF563" s="1">
        <v>-3.74</v>
      </c>
      <c r="DG563" s="1">
        <v>-4.3499999999999996</v>
      </c>
      <c r="DH563" s="1">
        <v>-3.53</v>
      </c>
      <c r="DI563" s="1">
        <v>-5.3</v>
      </c>
      <c r="DJ563" s="1">
        <v>-3.98</v>
      </c>
      <c r="DK563" s="1">
        <v>-4.0199999999999996</v>
      </c>
      <c r="DL563" s="1">
        <v>-4.2699999999999996</v>
      </c>
      <c r="DM563" s="1">
        <v>-4.78</v>
      </c>
      <c r="DN563" s="1">
        <v>-3.16</v>
      </c>
      <c r="DO563" s="1">
        <v>-2.4700000000000002</v>
      </c>
      <c r="DQ563" s="1">
        <v>197208</v>
      </c>
      <c r="DR563" s="1">
        <v>-99.99</v>
      </c>
      <c r="DS563" s="1">
        <v>-0.3</v>
      </c>
      <c r="DT563" s="1">
        <v>2.2200000000000002</v>
      </c>
      <c r="DU563" s="1">
        <v>4.41</v>
      </c>
      <c r="DV563" s="1">
        <v>-0.42</v>
      </c>
      <c r="DW563" s="1">
        <v>0.83</v>
      </c>
      <c r="DX563" s="1">
        <v>2.6</v>
      </c>
      <c r="DY563" s="1">
        <v>3.15</v>
      </c>
      <c r="DZ563" s="1">
        <v>4.67</v>
      </c>
      <c r="EA563" s="1">
        <v>-0.49</v>
      </c>
      <c r="EB563" s="1">
        <v>-0.18</v>
      </c>
      <c r="EC563" s="1">
        <v>0.43</v>
      </c>
      <c r="ED563" s="1">
        <v>1.3</v>
      </c>
      <c r="EE563" s="1">
        <v>2.67</v>
      </c>
      <c r="EF563" s="1">
        <v>2.52</v>
      </c>
      <c r="EG563" s="1">
        <v>2.41</v>
      </c>
      <c r="EH563" s="1">
        <v>3.92</v>
      </c>
      <c r="EI563" s="1">
        <v>4.84</v>
      </c>
      <c r="EJ563" s="1">
        <v>4.49</v>
      </c>
      <c r="EL563">
        <v>197208</v>
      </c>
      <c r="EM563">
        <v>3.26</v>
      </c>
      <c r="EN563">
        <v>-4.07</v>
      </c>
      <c r="EO563">
        <v>4.6399999999999997</v>
      </c>
      <c r="EP563">
        <v>0.28999999999999998</v>
      </c>
      <c r="ER563" s="1">
        <v>197302</v>
      </c>
      <c r="ES563" s="1">
        <v>2.12</v>
      </c>
      <c r="EU563" s="1">
        <v>197203</v>
      </c>
      <c r="EV563" s="1">
        <v>1.46</v>
      </c>
      <c r="EX563" s="1">
        <v>197702</v>
      </c>
      <c r="EY563" s="1">
        <v>-1.49</v>
      </c>
      <c r="FA563" s="1">
        <v>197302</v>
      </c>
      <c r="FB563" s="1">
        <f>IF(ISERROR(VLOOKUP($FA563,MOM,LOOKUPS!C$12,0)*$FB$6+VLOOKUP($FA563,STREV,LOOKUPS!C$10,0)*$FC$6+VLOOKUP($FA563,LTREV,LOOKUPS!C$9,0)*$FD$6+VLOOKUP($FA563,CFP,LOOKUPS!C$6,0)*$FE$6+VLOOKUP($FA563,EP,LOOKUPS!C$8,0)*$FF$6+VLOOKUP($FA563,BM,LOOKUPS!C$5,0)*$FG$6+VLOOKUP($FA563,DIV,LOOKUPS!C$7,0)*$FH$6++VLOOKUP($FA563,SIZE,LOOKUPS!C$11,0)*$FI$6),"",VLOOKUP($FA563,MOM,LOOKUPS!C$12,0)*$FB$6+VLOOKUP($FA563,STREV,LOOKUPS!C$10,0)*$FC$6+VLOOKUP($FA563,LTREV,LOOKUPS!C$9,0)*$FD$6+VLOOKUP($FA563,CFP,LOOKUPS!C$6,0)*$FE$6+VLOOKUP($FA563,EP,LOOKUPS!C$8,0)*$FF$6+VLOOKUP($FA563,BM,LOOKUPS!C$5,0)*$FG$6+VLOOKUP($FA563,DIV,LOOKUPS!C$7,0)*$FH$6++VLOOKUP($FA563,SIZE,LOOKUPS!C$11,0)*$FI$6)</f>
        <v>-8.8918999999999997</v>
      </c>
      <c r="FC563" s="1">
        <f>IF(ISERROR(VLOOKUP($FA563,MOM,LOOKUPS!D$12,0)*$FB$6+VLOOKUP($FA563,STREV,LOOKUPS!D$10,0)*$FC$6+VLOOKUP($FA563,LTREV,LOOKUPS!D$9,0)*$FD$6+VLOOKUP($FA563,CFP,LOOKUPS!D$6,0)*$FE$6+VLOOKUP($FA563,EP,LOOKUPS!D$8,0)*$FF$6+VLOOKUP($FA563,BM,LOOKUPS!D$5,0)*$FG$6+VLOOKUP($FA563,DIV,LOOKUPS!D$7,0)*$FH$6++VLOOKUP($FA563,SIZE,LOOKUPS!D$11,0)*$FI$6),"",VLOOKUP($FA563,MOM,LOOKUPS!D$12,0)*$FB$6+VLOOKUP($FA563,STREV,LOOKUPS!D$10,0)*$FC$6+VLOOKUP($FA563,LTREV,LOOKUPS!D$9,0)*$FD$6+VLOOKUP($FA563,CFP,LOOKUPS!D$6,0)*$FE$6+VLOOKUP($FA563,EP,LOOKUPS!D$8,0)*$FF$6+VLOOKUP($FA563,BM,LOOKUPS!D$5,0)*$FG$6+VLOOKUP($FA563,DIV,LOOKUPS!D$7,0)*$FH$6++VLOOKUP($FA563,SIZE,LOOKUPS!D$11,0)*$FI$6)</f>
        <v>-8.0475000000000012</v>
      </c>
      <c r="FD563" s="1">
        <f>IF(ISERROR(VLOOKUP($FA563,MOM,LOOKUPS!E$12,0)*$FB$6+VLOOKUP($FA563,STREV,LOOKUPS!E$10,0)*$FC$6+VLOOKUP($FA563,LTREV,LOOKUPS!E$9,0)*$FD$6+VLOOKUP($FA563,CFP,LOOKUPS!E$6,0)*$FE$6+VLOOKUP($FA563,EP,LOOKUPS!E$8,0)*$FF$6+VLOOKUP($FA563,BM,LOOKUPS!E$5,0)*$FG$6+VLOOKUP($FA563,DIV,LOOKUPS!E$7,0)*$FH$6++VLOOKUP($FA563,SIZE,LOOKUPS!E$11,0)*$FI$6),"",VLOOKUP($FA563,MOM,LOOKUPS!E$12,0)*$FB$6+VLOOKUP($FA563,STREV,LOOKUPS!E$10,0)*$FC$6+VLOOKUP($FA563,LTREV,LOOKUPS!E$9,0)*$FD$6+VLOOKUP($FA563,CFP,LOOKUPS!E$6,0)*$FE$6+VLOOKUP($FA563,EP,LOOKUPS!E$8,0)*$FF$6+VLOOKUP($FA563,BM,LOOKUPS!E$5,0)*$FG$6+VLOOKUP($FA563,DIV,LOOKUPS!E$7,0)*$FH$6++VLOOKUP($FA563,SIZE,LOOKUPS!E$11,0)*$FI$6)</f>
        <v>-7.4509000000000007</v>
      </c>
      <c r="FE563" s="1">
        <f>IF(ISERROR(VLOOKUP($FA563,MOM,LOOKUPS!F$12,0)*$FB$6+VLOOKUP($FA563,STREV,LOOKUPS!F$10,0)*$FC$6+VLOOKUP($FA563,LTREV,LOOKUPS!F$9,0)*$FD$6+VLOOKUP($FA563,CFP,LOOKUPS!F$6,0)*$FE$6+VLOOKUP($FA563,EP,LOOKUPS!F$8,0)*$FF$6+VLOOKUP($FA563,BM,LOOKUPS!F$5,0)*$FG$6+VLOOKUP($FA563,DIV,LOOKUPS!F$7,0)*$FH$6++VLOOKUP($FA563,SIZE,LOOKUPS!F$11,0)*$FI$6),"",VLOOKUP($FA563,MOM,LOOKUPS!F$12,0)*$FB$6+VLOOKUP($FA563,STREV,LOOKUPS!F$10,0)*$FC$6+VLOOKUP($FA563,LTREV,LOOKUPS!F$9,0)*$FD$6+VLOOKUP($FA563,CFP,LOOKUPS!F$6,0)*$FE$6+VLOOKUP($FA563,EP,LOOKUPS!F$8,0)*$FF$6+VLOOKUP($FA563,BM,LOOKUPS!F$5,0)*$FG$6+VLOOKUP($FA563,DIV,LOOKUPS!F$7,0)*$FH$6++VLOOKUP($FA563,SIZE,LOOKUPS!F$11,0)*$FI$6)</f>
        <v>-7.2830000000000013</v>
      </c>
      <c r="FF563" s="1">
        <f>IF(ISERROR(VLOOKUP($FA563,MOM,LOOKUPS!G$12,0)*$FB$6+VLOOKUP($FA563,STREV,LOOKUPS!G$10,0)*$FC$6+VLOOKUP($FA563,LTREV,LOOKUPS!G$9,0)*$FD$6+VLOOKUP($FA563,CFP,LOOKUPS!G$6,0)*$FE$6+VLOOKUP($FA563,EP,LOOKUPS!G$8,0)*$FF$6+VLOOKUP($FA563,BM,LOOKUPS!G$5,0)*$FG$6+VLOOKUP($FA563,DIV,LOOKUPS!G$7,0)*$FH$6++VLOOKUP($FA563,SIZE,LOOKUPS!G$11,0)*$FI$6),"",VLOOKUP($FA563,MOM,LOOKUPS!G$12,0)*$FB$6+VLOOKUP($FA563,STREV,LOOKUPS!G$10,0)*$FC$6+VLOOKUP($FA563,LTREV,LOOKUPS!G$9,0)*$FD$6+VLOOKUP($FA563,CFP,LOOKUPS!G$6,0)*$FE$6+VLOOKUP($FA563,EP,LOOKUPS!G$8,0)*$FF$6+VLOOKUP($FA563,BM,LOOKUPS!G$5,0)*$FG$6+VLOOKUP($FA563,DIV,LOOKUPS!G$7,0)*$FH$6++VLOOKUP($FA563,SIZE,LOOKUPS!G$11,0)*$FI$6)</f>
        <v>-7.0306000000000015</v>
      </c>
      <c r="FG563" s="1">
        <f>IF(ISERROR(VLOOKUP($FA563,MOM,LOOKUPS!H$12,0)*$FB$6+VLOOKUP($FA563,STREV,LOOKUPS!H$10,0)*$FC$6+VLOOKUP($FA563,LTREV,LOOKUPS!H$9,0)*$FD$6+VLOOKUP($FA563,CFP,LOOKUPS!H$6,0)*$FE$6+VLOOKUP($FA563,EP,LOOKUPS!H$8,0)*$FF$6+VLOOKUP($FA563,BM,LOOKUPS!H$5,0)*$FG$6+VLOOKUP($FA563,DIV,LOOKUPS!H$7,0)*$FH$6++VLOOKUP($FA563,SIZE,LOOKUPS!H$11,0)*$FI$6),"",VLOOKUP($FA563,MOM,LOOKUPS!H$12,0)*$FB$6+VLOOKUP($FA563,STREV,LOOKUPS!H$10,0)*$FC$6+VLOOKUP($FA563,LTREV,LOOKUPS!H$9,0)*$FD$6+VLOOKUP($FA563,CFP,LOOKUPS!H$6,0)*$FE$6+VLOOKUP($FA563,EP,LOOKUPS!H$8,0)*$FF$6+VLOOKUP($FA563,BM,LOOKUPS!H$5,0)*$FG$6+VLOOKUP($FA563,DIV,LOOKUPS!H$7,0)*$FH$6++VLOOKUP($FA563,SIZE,LOOKUPS!H$11,0)*$FI$6)</f>
        <v>-6.3049999999999997</v>
      </c>
      <c r="FH563" s="1">
        <f>IF(ISERROR(VLOOKUP($FA563,MOM,LOOKUPS!I$12,0)*$FB$6+VLOOKUP($FA563,STREV,LOOKUPS!I$10,0)*$FC$6+VLOOKUP($FA563,LTREV,LOOKUPS!I$9,0)*$FD$6+VLOOKUP($FA563,CFP,LOOKUPS!I$6,0)*$FE$6+VLOOKUP($FA563,EP,LOOKUPS!I$8,0)*$FF$6+VLOOKUP($FA563,BM,LOOKUPS!I$5,0)*$FG$6+VLOOKUP($FA563,DIV,LOOKUPS!I$7,0)*$FH$6++VLOOKUP($FA563,SIZE,LOOKUPS!I$11,0)*$FI$6),"",VLOOKUP($FA563,MOM,LOOKUPS!I$12,0)*$FB$6+VLOOKUP($FA563,STREV,LOOKUPS!I$10,0)*$FC$6+VLOOKUP($FA563,LTREV,LOOKUPS!I$9,0)*$FD$6+VLOOKUP($FA563,CFP,LOOKUPS!I$6,0)*$FE$6+VLOOKUP($FA563,EP,LOOKUPS!I$8,0)*$FF$6+VLOOKUP($FA563,BM,LOOKUPS!I$5,0)*$FG$6+VLOOKUP($FA563,DIV,LOOKUPS!I$7,0)*$FH$6++VLOOKUP($FA563,SIZE,LOOKUPS!I$11,0)*$FI$6)</f>
        <v>-6.6775000000000002</v>
      </c>
      <c r="FI563" s="1">
        <f>IF(ISERROR(VLOOKUP($FA563,MOM,LOOKUPS!J$12,0)*$FB$6+VLOOKUP($FA563,STREV,LOOKUPS!J$10,0)*$FC$6+VLOOKUP($FA563,LTREV,LOOKUPS!J$9,0)*$FD$6+VLOOKUP($FA563,CFP,LOOKUPS!J$6,0)*$FE$6+VLOOKUP($FA563,EP,LOOKUPS!J$8,0)*$FF$6+VLOOKUP($FA563,BM,LOOKUPS!J$5,0)*$FG$6+VLOOKUP($FA563,DIV,LOOKUPS!J$7,0)*$FH$6++VLOOKUP($FA563,SIZE,LOOKUPS!J$11,0)*$FI$6),"",VLOOKUP($FA563,MOM,LOOKUPS!J$12,0)*$FB$6+VLOOKUP($FA563,STREV,LOOKUPS!J$10,0)*$FC$6+VLOOKUP($FA563,LTREV,LOOKUPS!J$9,0)*$FD$6+VLOOKUP($FA563,CFP,LOOKUPS!J$6,0)*$FE$6+VLOOKUP($FA563,EP,LOOKUPS!J$8,0)*$FF$6+VLOOKUP($FA563,BM,LOOKUPS!J$5,0)*$FG$6+VLOOKUP($FA563,DIV,LOOKUPS!J$7,0)*$FH$6++VLOOKUP($FA563,SIZE,LOOKUPS!J$11,0)*$FI$6)</f>
        <v>-6.9641000000000002</v>
      </c>
      <c r="FJ563" s="1">
        <f>IF(ISERROR(VLOOKUP($FA563,MOM,LOOKUPS!K$12,0)*$FB$6+VLOOKUP($FA563,STREV,LOOKUPS!K$10,0)*$FC$6+VLOOKUP($FA563,LTREV,LOOKUPS!K$9,0)*$FD$6+VLOOKUP($FA563,CFP,LOOKUPS!K$6,0)*$FE$6+VLOOKUP($FA563,EP,LOOKUPS!K$8,0)*$FF$6+VLOOKUP($FA563,BM,LOOKUPS!K$5,0)*$FG$6+VLOOKUP($FA563,DIV,LOOKUPS!K$7,0)*$FH$6++VLOOKUP($FA563,SIZE,LOOKUPS!K$11,0)*$FI$6),"",VLOOKUP($FA563,MOM,LOOKUPS!K$12,0)*$FB$6+VLOOKUP($FA563,STREV,LOOKUPS!K$10,0)*$FC$6+VLOOKUP($FA563,LTREV,LOOKUPS!K$9,0)*$FD$6+VLOOKUP($FA563,CFP,LOOKUPS!K$6,0)*$FE$6+VLOOKUP($FA563,EP,LOOKUPS!K$8,0)*$FF$6+VLOOKUP($FA563,BM,LOOKUPS!K$5,0)*$FG$6+VLOOKUP($FA563,DIV,LOOKUPS!K$7,0)*$FH$6++VLOOKUP($FA563,SIZE,LOOKUPS!K$11,0)*$FI$6)</f>
        <v>-7.0949</v>
      </c>
      <c r="FK563" s="1">
        <f>IF(ISERROR(VLOOKUP($FA563,MOM,LOOKUPS!L$12,0)*$FB$6+VLOOKUP($FA563,STREV,LOOKUPS!L$10,0)*$FC$6+VLOOKUP($FA563,LTREV,LOOKUPS!L$9,0)*$FD$6+VLOOKUP($FA563,CFP,LOOKUPS!L$6,0)*$FE$6+VLOOKUP($FA563,EP,LOOKUPS!L$8,0)*$FF$6+VLOOKUP($FA563,BM,LOOKUPS!L$5,0)*$FG$6+VLOOKUP($FA563,DIV,LOOKUPS!L$7,0)*$FH$6++VLOOKUP($FA563,SIZE,LOOKUPS!L$11,0)*$FI$6),"",VLOOKUP($FA563,MOM,LOOKUPS!L$12,0)*$FB$6+VLOOKUP($FA563,STREV,LOOKUPS!L$10,0)*$FC$6+VLOOKUP($FA563,LTREV,LOOKUPS!L$9,0)*$FD$6+VLOOKUP($FA563,CFP,LOOKUPS!L$6,0)*$FE$6+VLOOKUP($FA563,EP,LOOKUPS!L$8,0)*$FF$6+VLOOKUP($FA563,BM,LOOKUPS!L$5,0)*$FG$6+VLOOKUP($FA563,DIV,LOOKUPS!L$7,0)*$FH$6++VLOOKUP($FA563,SIZE,LOOKUPS!L$11,0)*$FI$6)</f>
        <v>-7.801400000000001</v>
      </c>
    </row>
    <row r="564" spans="1:167" x14ac:dyDescent="0.3">
      <c r="A564" s="1">
        <v>197303</v>
      </c>
      <c r="B564" s="1">
        <v>-4.82</v>
      </c>
      <c r="C564" s="1">
        <v>-3.72</v>
      </c>
      <c r="D564" s="1">
        <v>-2.5299999999999998</v>
      </c>
      <c r="E564" s="1">
        <v>-2.5299999999999998</v>
      </c>
      <c r="F564" s="1">
        <v>-2.89</v>
      </c>
      <c r="G564" s="1">
        <v>-2.89</v>
      </c>
      <c r="H564" s="1">
        <v>-2.82</v>
      </c>
      <c r="I564" s="1">
        <v>-1.83</v>
      </c>
      <c r="J564" s="1">
        <v>-1.29</v>
      </c>
      <c r="K564" s="1">
        <v>1.1000000000000001</v>
      </c>
      <c r="M564" s="1">
        <v>197204</v>
      </c>
      <c r="N564" s="1">
        <v>-0.46</v>
      </c>
      <c r="O564" s="1">
        <v>-0.25</v>
      </c>
      <c r="P564" s="1">
        <v>1.49</v>
      </c>
      <c r="Q564" s="1">
        <v>-0.42</v>
      </c>
      <c r="R564" s="1">
        <v>0.78</v>
      </c>
      <c r="S564" s="1">
        <v>0.02</v>
      </c>
      <c r="T564" s="1">
        <v>0.79</v>
      </c>
      <c r="U564" s="1">
        <v>1.76</v>
      </c>
      <c r="V564" s="1">
        <v>-0.93</v>
      </c>
      <c r="W564" s="1">
        <v>0.1</v>
      </c>
      <c r="Y564" s="1">
        <v>197703</v>
      </c>
      <c r="Z564" s="1">
        <v>-0.33</v>
      </c>
      <c r="AA564" s="1">
        <v>1.48</v>
      </c>
      <c r="AB564" s="1">
        <v>-0.11</v>
      </c>
      <c r="AC564" s="1">
        <v>1.28</v>
      </c>
      <c r="AD564" s="1">
        <v>7.0000000000000007E-2</v>
      </c>
      <c r="AE564" s="1">
        <v>-0.03</v>
      </c>
      <c r="AF564" s="1">
        <v>-0.08</v>
      </c>
      <c r="AG564" s="1">
        <v>0.8</v>
      </c>
      <c r="AH564" s="1">
        <v>0.18</v>
      </c>
      <c r="AI564" s="1">
        <v>1.27</v>
      </c>
      <c r="AK564">
        <v>199709</v>
      </c>
      <c r="AL564">
        <v>10.59</v>
      </c>
      <c r="AM564">
        <v>7.7</v>
      </c>
      <c r="AN564">
        <v>8.24</v>
      </c>
      <c r="AO564">
        <v>8.07</v>
      </c>
      <c r="AP564">
        <v>7.82</v>
      </c>
      <c r="AQ564">
        <v>7.46</v>
      </c>
      <c r="AR564">
        <v>8.61</v>
      </c>
      <c r="AS564">
        <v>7.53</v>
      </c>
      <c r="AT564">
        <v>8.52</v>
      </c>
      <c r="AU564">
        <v>8.1199999999999992</v>
      </c>
      <c r="AV564">
        <v>7.38</v>
      </c>
      <c r="AW564">
        <v>7.31</v>
      </c>
      <c r="AX564">
        <v>7.62</v>
      </c>
      <c r="AY564">
        <v>8.6</v>
      </c>
      <c r="AZ564">
        <v>8.6199999999999992</v>
      </c>
      <c r="BA564">
        <v>8.14</v>
      </c>
      <c r="BB564">
        <v>6.88</v>
      </c>
      <c r="BC564">
        <v>7.94</v>
      </c>
      <c r="BD564">
        <v>8.9499999999999993</v>
      </c>
      <c r="BF564" s="1">
        <v>199709</v>
      </c>
      <c r="BG564" s="1">
        <v>10.36</v>
      </c>
      <c r="BH564" s="1">
        <v>7.33</v>
      </c>
      <c r="BI564" s="1">
        <v>7.88</v>
      </c>
      <c r="BJ564" s="1">
        <v>8.8699999999999992</v>
      </c>
      <c r="BK564" s="1">
        <v>7.32</v>
      </c>
      <c r="BL564" s="1">
        <v>8.07</v>
      </c>
      <c r="BM564" s="1">
        <v>7.44</v>
      </c>
      <c r="BN564" s="1">
        <v>8.2200000000000006</v>
      </c>
      <c r="BO564" s="1">
        <v>8.9499999999999993</v>
      </c>
      <c r="BP564" s="1">
        <v>7.75</v>
      </c>
      <c r="BQ564" s="1">
        <v>6.8</v>
      </c>
      <c r="BR564" s="1">
        <v>7.35</v>
      </c>
      <c r="BS564" s="1">
        <v>8.89</v>
      </c>
      <c r="BT564" s="1">
        <v>8.18</v>
      </c>
      <c r="BU564" s="1">
        <v>6.72</v>
      </c>
      <c r="BV564" s="1">
        <v>7.8</v>
      </c>
      <c r="BW564" s="1">
        <v>8.67</v>
      </c>
      <c r="BX564" s="1">
        <v>9.1</v>
      </c>
      <c r="BY564" s="1">
        <v>8.82</v>
      </c>
      <c r="CA564" s="1">
        <v>197209</v>
      </c>
      <c r="CB564" s="1">
        <v>-3.3</v>
      </c>
      <c r="CC564" s="1">
        <v>-3.18</v>
      </c>
      <c r="CD564" s="1">
        <v>-3.08</v>
      </c>
      <c r="CE564" s="1">
        <v>-3.28</v>
      </c>
      <c r="CF564" s="1">
        <v>-2.76</v>
      </c>
      <c r="CG564" s="1">
        <v>-3.65</v>
      </c>
      <c r="CH564" s="1">
        <v>-2.97</v>
      </c>
      <c r="CI564" s="1">
        <v>-3.06</v>
      </c>
      <c r="CJ564" s="1">
        <v>-3.36</v>
      </c>
      <c r="CK564" s="1">
        <v>-1.75</v>
      </c>
      <c r="CL564" s="1">
        <v>-3.91</v>
      </c>
      <c r="CM564" s="1">
        <v>-3.94</v>
      </c>
      <c r="CN564" s="1">
        <v>-3.34</v>
      </c>
      <c r="CO564" s="1">
        <v>-2.9</v>
      </c>
      <c r="CP564" s="1">
        <v>-3.05</v>
      </c>
      <c r="CQ564" s="1">
        <v>-3.03</v>
      </c>
      <c r="CR564" s="1">
        <v>-3.09</v>
      </c>
      <c r="CS564" s="1">
        <v>-3.37</v>
      </c>
      <c r="CT564" s="1">
        <v>-3.35</v>
      </c>
      <c r="CV564" s="1">
        <v>197309</v>
      </c>
      <c r="CW564" s="1">
        <v>8.8000000000000007</v>
      </c>
      <c r="CX564" s="1">
        <v>8.82</v>
      </c>
      <c r="CY564" s="1">
        <v>10.91</v>
      </c>
      <c r="CZ564" s="1">
        <v>7.42</v>
      </c>
      <c r="DA564" s="1">
        <v>8.19</v>
      </c>
      <c r="DB564" s="1">
        <v>10.81</v>
      </c>
      <c r="DC564" s="1">
        <v>11.28</v>
      </c>
      <c r="DD564" s="1">
        <v>9.51</v>
      </c>
      <c r="DE564" s="1">
        <v>6.33</v>
      </c>
      <c r="DF564" s="1">
        <v>9.25</v>
      </c>
      <c r="DG564" s="1">
        <v>7.16</v>
      </c>
      <c r="DH564" s="1">
        <v>10.08</v>
      </c>
      <c r="DI564" s="1">
        <v>11.56</v>
      </c>
      <c r="DJ564" s="1">
        <v>11.14</v>
      </c>
      <c r="DK564" s="1">
        <v>11.41</v>
      </c>
      <c r="DL564" s="1">
        <v>9.44</v>
      </c>
      <c r="DM564" s="1">
        <v>9.57</v>
      </c>
      <c r="DN564" s="1">
        <v>7.35</v>
      </c>
      <c r="DO564" s="1">
        <v>5.32</v>
      </c>
      <c r="DQ564" s="1">
        <v>197209</v>
      </c>
      <c r="DR564" s="1">
        <v>-99.99</v>
      </c>
      <c r="DS564" s="1">
        <v>-4.03</v>
      </c>
      <c r="DT564" s="1">
        <v>-2.5299999999999998</v>
      </c>
      <c r="DU564" s="1">
        <v>-1.48</v>
      </c>
      <c r="DV564" s="1">
        <v>-4.1100000000000003</v>
      </c>
      <c r="DW564" s="1">
        <v>-3.23</v>
      </c>
      <c r="DX564" s="1">
        <v>-1.96</v>
      </c>
      <c r="DY564" s="1">
        <v>-2.4300000000000002</v>
      </c>
      <c r="DZ564" s="1">
        <v>-1.53</v>
      </c>
      <c r="EA564" s="1">
        <v>-4.0999999999999996</v>
      </c>
      <c r="EB564" s="1">
        <v>-4.1399999999999997</v>
      </c>
      <c r="EC564" s="1">
        <v>-3.58</v>
      </c>
      <c r="ED564" s="1">
        <v>-2.82</v>
      </c>
      <c r="EE564" s="1">
        <v>-1.6</v>
      </c>
      <c r="EF564" s="1">
        <v>-2.35</v>
      </c>
      <c r="EG564" s="1">
        <v>-3.44</v>
      </c>
      <c r="EH564" s="1">
        <v>-1.39</v>
      </c>
      <c r="EI564" s="1">
        <v>-2.04</v>
      </c>
      <c r="EJ564" s="1">
        <v>-1.02</v>
      </c>
      <c r="EL564">
        <v>197209</v>
      </c>
      <c r="EM564">
        <v>-1.1399999999999999</v>
      </c>
      <c r="EN564">
        <v>-2.67</v>
      </c>
      <c r="EO564">
        <v>0.51</v>
      </c>
      <c r="EP564">
        <v>0.34</v>
      </c>
      <c r="ER564" s="1">
        <v>197303</v>
      </c>
      <c r="ES564" s="1">
        <v>3.62</v>
      </c>
      <c r="EU564" s="1">
        <v>197204</v>
      </c>
      <c r="EV564" s="1">
        <v>0.18</v>
      </c>
      <c r="EX564" s="1">
        <v>197703</v>
      </c>
      <c r="EY564" s="1">
        <v>-0.91</v>
      </c>
      <c r="FA564" s="1">
        <v>197303</v>
      </c>
      <c r="FB564" s="1">
        <f>IF(ISERROR(VLOOKUP($FA564,MOM,LOOKUPS!C$12,0)*$FB$6+VLOOKUP($FA564,STREV,LOOKUPS!C$10,0)*$FC$6+VLOOKUP($FA564,LTREV,LOOKUPS!C$9,0)*$FD$6+VLOOKUP($FA564,CFP,LOOKUPS!C$6,0)*$FE$6+VLOOKUP($FA564,EP,LOOKUPS!C$8,0)*$FF$6+VLOOKUP($FA564,BM,LOOKUPS!C$5,0)*$FG$6+VLOOKUP($FA564,DIV,LOOKUPS!C$7,0)*$FH$6++VLOOKUP($FA564,SIZE,LOOKUPS!C$11,0)*$FI$6),"",VLOOKUP($FA564,MOM,LOOKUPS!C$12,0)*$FB$6+VLOOKUP($FA564,STREV,LOOKUPS!C$10,0)*$FC$6+VLOOKUP($FA564,LTREV,LOOKUPS!C$9,0)*$FD$6+VLOOKUP($FA564,CFP,LOOKUPS!C$6,0)*$FE$6+VLOOKUP($FA564,EP,LOOKUPS!C$8,0)*$FF$6+VLOOKUP($FA564,BM,LOOKUPS!C$5,0)*$FG$6+VLOOKUP($FA564,DIV,LOOKUPS!C$7,0)*$FH$6++VLOOKUP($FA564,SIZE,LOOKUPS!C$11,0)*$FI$6)</f>
        <v>-4.9445000000000006</v>
      </c>
      <c r="FC564" s="1">
        <f>IF(ISERROR(VLOOKUP($FA564,MOM,LOOKUPS!D$12,0)*$FB$6+VLOOKUP($FA564,STREV,LOOKUPS!D$10,0)*$FC$6+VLOOKUP($FA564,LTREV,LOOKUPS!D$9,0)*$FD$6+VLOOKUP($FA564,CFP,LOOKUPS!D$6,0)*$FE$6+VLOOKUP($FA564,EP,LOOKUPS!D$8,0)*$FF$6+VLOOKUP($FA564,BM,LOOKUPS!D$5,0)*$FG$6+VLOOKUP($FA564,DIV,LOOKUPS!D$7,0)*$FH$6++VLOOKUP($FA564,SIZE,LOOKUPS!D$11,0)*$FI$6),"",VLOOKUP($FA564,MOM,LOOKUPS!D$12,0)*$FB$6+VLOOKUP($FA564,STREV,LOOKUPS!D$10,0)*$FC$6+VLOOKUP($FA564,LTREV,LOOKUPS!D$9,0)*$FD$6+VLOOKUP($FA564,CFP,LOOKUPS!D$6,0)*$FE$6+VLOOKUP($FA564,EP,LOOKUPS!D$8,0)*$FF$6+VLOOKUP($FA564,BM,LOOKUPS!D$5,0)*$FG$6+VLOOKUP($FA564,DIV,LOOKUPS!D$7,0)*$FH$6++VLOOKUP($FA564,SIZE,LOOKUPS!D$11,0)*$FI$6)</f>
        <v>-3.7646999999999999</v>
      </c>
      <c r="FD564" s="1">
        <f>IF(ISERROR(VLOOKUP($FA564,MOM,LOOKUPS!E$12,0)*$FB$6+VLOOKUP($FA564,STREV,LOOKUPS!E$10,0)*$FC$6+VLOOKUP($FA564,LTREV,LOOKUPS!E$9,0)*$FD$6+VLOOKUP($FA564,CFP,LOOKUPS!E$6,0)*$FE$6+VLOOKUP($FA564,EP,LOOKUPS!E$8,0)*$FF$6+VLOOKUP($FA564,BM,LOOKUPS!E$5,0)*$FG$6+VLOOKUP($FA564,DIV,LOOKUPS!E$7,0)*$FH$6++VLOOKUP($FA564,SIZE,LOOKUPS!E$11,0)*$FI$6),"",VLOOKUP($FA564,MOM,LOOKUPS!E$12,0)*$FB$6+VLOOKUP($FA564,STREV,LOOKUPS!E$10,0)*$FC$6+VLOOKUP($FA564,LTREV,LOOKUPS!E$9,0)*$FD$6+VLOOKUP($FA564,CFP,LOOKUPS!E$6,0)*$FE$6+VLOOKUP($FA564,EP,LOOKUPS!E$8,0)*$FF$6+VLOOKUP($FA564,BM,LOOKUPS!E$5,0)*$FG$6+VLOOKUP($FA564,DIV,LOOKUPS!E$7,0)*$FH$6++VLOOKUP($FA564,SIZE,LOOKUPS!E$11,0)*$FI$6)</f>
        <v>-2.9836</v>
      </c>
      <c r="FE564" s="1">
        <f>IF(ISERROR(VLOOKUP($FA564,MOM,LOOKUPS!F$12,0)*$FB$6+VLOOKUP($FA564,STREV,LOOKUPS!F$10,0)*$FC$6+VLOOKUP($FA564,LTREV,LOOKUPS!F$9,0)*$FD$6+VLOOKUP($FA564,CFP,LOOKUPS!F$6,0)*$FE$6+VLOOKUP($FA564,EP,LOOKUPS!F$8,0)*$FF$6+VLOOKUP($FA564,BM,LOOKUPS!F$5,0)*$FG$6+VLOOKUP($FA564,DIV,LOOKUPS!F$7,0)*$FH$6++VLOOKUP($FA564,SIZE,LOOKUPS!F$11,0)*$FI$6),"",VLOOKUP($FA564,MOM,LOOKUPS!F$12,0)*$FB$6+VLOOKUP($FA564,STREV,LOOKUPS!F$10,0)*$FC$6+VLOOKUP($FA564,LTREV,LOOKUPS!F$9,0)*$FD$6+VLOOKUP($FA564,CFP,LOOKUPS!F$6,0)*$FE$6+VLOOKUP($FA564,EP,LOOKUPS!F$8,0)*$FF$6+VLOOKUP($FA564,BM,LOOKUPS!F$5,0)*$FG$6+VLOOKUP($FA564,DIV,LOOKUPS!F$7,0)*$FH$6++VLOOKUP($FA564,SIZE,LOOKUPS!F$11,0)*$FI$6)</f>
        <v>-3.0990000000000002</v>
      </c>
      <c r="FF564" s="1">
        <f>IF(ISERROR(VLOOKUP($FA564,MOM,LOOKUPS!G$12,0)*$FB$6+VLOOKUP($FA564,STREV,LOOKUPS!G$10,0)*$FC$6+VLOOKUP($FA564,LTREV,LOOKUPS!G$9,0)*$FD$6+VLOOKUP($FA564,CFP,LOOKUPS!G$6,0)*$FE$6+VLOOKUP($FA564,EP,LOOKUPS!G$8,0)*$FF$6+VLOOKUP($FA564,BM,LOOKUPS!G$5,0)*$FG$6+VLOOKUP($FA564,DIV,LOOKUPS!G$7,0)*$FH$6++VLOOKUP($FA564,SIZE,LOOKUPS!G$11,0)*$FI$6),"",VLOOKUP($FA564,MOM,LOOKUPS!G$12,0)*$FB$6+VLOOKUP($FA564,STREV,LOOKUPS!G$10,0)*$FC$6+VLOOKUP($FA564,LTREV,LOOKUPS!G$9,0)*$FD$6+VLOOKUP($FA564,CFP,LOOKUPS!G$6,0)*$FE$6+VLOOKUP($FA564,EP,LOOKUPS!G$8,0)*$FF$6+VLOOKUP($FA564,BM,LOOKUPS!G$5,0)*$FG$6+VLOOKUP($FA564,DIV,LOOKUPS!G$7,0)*$FH$6++VLOOKUP($FA564,SIZE,LOOKUPS!G$11,0)*$FI$6)</f>
        <v>-3.3506000000000005</v>
      </c>
      <c r="FG564" s="1">
        <f>IF(ISERROR(VLOOKUP($FA564,MOM,LOOKUPS!H$12,0)*$FB$6+VLOOKUP($FA564,STREV,LOOKUPS!H$10,0)*$FC$6+VLOOKUP($FA564,LTREV,LOOKUPS!H$9,0)*$FD$6+VLOOKUP($FA564,CFP,LOOKUPS!H$6,0)*$FE$6+VLOOKUP($FA564,EP,LOOKUPS!H$8,0)*$FF$6+VLOOKUP($FA564,BM,LOOKUPS!H$5,0)*$FG$6+VLOOKUP($FA564,DIV,LOOKUPS!H$7,0)*$FH$6++VLOOKUP($FA564,SIZE,LOOKUPS!H$11,0)*$FI$6),"",VLOOKUP($FA564,MOM,LOOKUPS!H$12,0)*$FB$6+VLOOKUP($FA564,STREV,LOOKUPS!H$10,0)*$FC$6+VLOOKUP($FA564,LTREV,LOOKUPS!H$9,0)*$FD$6+VLOOKUP($FA564,CFP,LOOKUPS!H$6,0)*$FE$6+VLOOKUP($FA564,EP,LOOKUPS!H$8,0)*$FF$6+VLOOKUP($FA564,BM,LOOKUPS!H$5,0)*$FG$6+VLOOKUP($FA564,DIV,LOOKUPS!H$7,0)*$FH$6++VLOOKUP($FA564,SIZE,LOOKUPS!H$11,0)*$FI$6)</f>
        <v>-2.6052</v>
      </c>
      <c r="FH564" s="1">
        <f>IF(ISERROR(VLOOKUP($FA564,MOM,LOOKUPS!I$12,0)*$FB$6+VLOOKUP($FA564,STREV,LOOKUPS!I$10,0)*$FC$6+VLOOKUP($FA564,LTREV,LOOKUPS!I$9,0)*$FD$6+VLOOKUP($FA564,CFP,LOOKUPS!I$6,0)*$FE$6+VLOOKUP($FA564,EP,LOOKUPS!I$8,0)*$FF$6+VLOOKUP($FA564,BM,LOOKUPS!I$5,0)*$FG$6+VLOOKUP($FA564,DIV,LOOKUPS!I$7,0)*$FH$6++VLOOKUP($FA564,SIZE,LOOKUPS!I$11,0)*$FI$6),"",VLOOKUP($FA564,MOM,LOOKUPS!I$12,0)*$FB$6+VLOOKUP($FA564,STREV,LOOKUPS!I$10,0)*$FC$6+VLOOKUP($FA564,LTREV,LOOKUPS!I$9,0)*$FD$6+VLOOKUP($FA564,CFP,LOOKUPS!I$6,0)*$FE$6+VLOOKUP($FA564,EP,LOOKUPS!I$8,0)*$FF$6+VLOOKUP($FA564,BM,LOOKUPS!I$5,0)*$FG$6+VLOOKUP($FA564,DIV,LOOKUPS!I$7,0)*$FH$6++VLOOKUP($FA564,SIZE,LOOKUPS!I$11,0)*$FI$6)</f>
        <v>-2.6002999999999998</v>
      </c>
      <c r="FI564" s="1">
        <f>IF(ISERROR(VLOOKUP($FA564,MOM,LOOKUPS!J$12,0)*$FB$6+VLOOKUP($FA564,STREV,LOOKUPS!J$10,0)*$FC$6+VLOOKUP($FA564,LTREV,LOOKUPS!J$9,0)*$FD$6+VLOOKUP($FA564,CFP,LOOKUPS!J$6,0)*$FE$6+VLOOKUP($FA564,EP,LOOKUPS!J$8,0)*$FF$6+VLOOKUP($FA564,BM,LOOKUPS!J$5,0)*$FG$6+VLOOKUP($FA564,DIV,LOOKUPS!J$7,0)*$FH$6++VLOOKUP($FA564,SIZE,LOOKUPS!J$11,0)*$FI$6),"",VLOOKUP($FA564,MOM,LOOKUPS!J$12,0)*$FB$6+VLOOKUP($FA564,STREV,LOOKUPS!J$10,0)*$FC$6+VLOOKUP($FA564,LTREV,LOOKUPS!J$9,0)*$FD$6+VLOOKUP($FA564,CFP,LOOKUPS!J$6,0)*$FE$6+VLOOKUP($FA564,EP,LOOKUPS!J$8,0)*$FF$6+VLOOKUP($FA564,BM,LOOKUPS!J$5,0)*$FG$6+VLOOKUP($FA564,DIV,LOOKUPS!J$7,0)*$FH$6++VLOOKUP($FA564,SIZE,LOOKUPS!J$11,0)*$FI$6)</f>
        <v>-2.2140000000000004</v>
      </c>
      <c r="FJ564" s="1">
        <f>IF(ISERROR(VLOOKUP($FA564,MOM,LOOKUPS!K$12,0)*$FB$6+VLOOKUP($FA564,STREV,LOOKUPS!K$10,0)*$FC$6+VLOOKUP($FA564,LTREV,LOOKUPS!K$9,0)*$FD$6+VLOOKUP($FA564,CFP,LOOKUPS!K$6,0)*$FE$6+VLOOKUP($FA564,EP,LOOKUPS!K$8,0)*$FF$6+VLOOKUP($FA564,BM,LOOKUPS!K$5,0)*$FG$6+VLOOKUP($FA564,DIV,LOOKUPS!K$7,0)*$FH$6++VLOOKUP($FA564,SIZE,LOOKUPS!K$11,0)*$FI$6),"",VLOOKUP($FA564,MOM,LOOKUPS!K$12,0)*$FB$6+VLOOKUP($FA564,STREV,LOOKUPS!K$10,0)*$FC$6+VLOOKUP($FA564,LTREV,LOOKUPS!K$9,0)*$FD$6+VLOOKUP($FA564,CFP,LOOKUPS!K$6,0)*$FE$6+VLOOKUP($FA564,EP,LOOKUPS!K$8,0)*$FF$6+VLOOKUP($FA564,BM,LOOKUPS!K$5,0)*$FG$6+VLOOKUP($FA564,DIV,LOOKUPS!K$7,0)*$FH$6++VLOOKUP($FA564,SIZE,LOOKUPS!K$11,0)*$FI$6)</f>
        <v>-2.1935000000000002</v>
      </c>
      <c r="FK564" s="1">
        <f>IF(ISERROR(VLOOKUP($FA564,MOM,LOOKUPS!L$12,0)*$FB$6+VLOOKUP($FA564,STREV,LOOKUPS!L$10,0)*$FC$6+VLOOKUP($FA564,LTREV,LOOKUPS!L$9,0)*$FD$6+VLOOKUP($FA564,CFP,LOOKUPS!L$6,0)*$FE$6+VLOOKUP($FA564,EP,LOOKUPS!L$8,0)*$FF$6+VLOOKUP($FA564,BM,LOOKUPS!L$5,0)*$FG$6+VLOOKUP($FA564,DIV,LOOKUPS!L$7,0)*$FH$6++VLOOKUP($FA564,SIZE,LOOKUPS!L$11,0)*$FI$6),"",VLOOKUP($FA564,MOM,LOOKUPS!L$12,0)*$FB$6+VLOOKUP($FA564,STREV,LOOKUPS!L$10,0)*$FC$6+VLOOKUP($FA564,LTREV,LOOKUPS!L$9,0)*$FD$6+VLOOKUP($FA564,CFP,LOOKUPS!L$6,0)*$FE$6+VLOOKUP($FA564,EP,LOOKUPS!L$8,0)*$FF$6+VLOOKUP($FA564,BM,LOOKUPS!L$5,0)*$FG$6+VLOOKUP($FA564,DIV,LOOKUPS!L$7,0)*$FH$6++VLOOKUP($FA564,SIZE,LOOKUPS!L$11,0)*$FI$6)</f>
        <v>8.320000000000001E-2</v>
      </c>
    </row>
    <row r="565" spans="1:167" x14ac:dyDescent="0.3">
      <c r="A565" s="1">
        <v>197304</v>
      </c>
      <c r="B565" s="1">
        <v>-11.84</v>
      </c>
      <c r="C565" s="1">
        <v>-9.33</v>
      </c>
      <c r="D565" s="1">
        <v>-7.53</v>
      </c>
      <c r="E565" s="1">
        <v>-7.76</v>
      </c>
      <c r="F565" s="1">
        <v>-7.1</v>
      </c>
      <c r="G565" s="1">
        <v>-5.57</v>
      </c>
      <c r="H565" s="1">
        <v>-3.84</v>
      </c>
      <c r="I565" s="1">
        <v>-3.32</v>
      </c>
      <c r="J565" s="1">
        <v>-4.24</v>
      </c>
      <c r="K565" s="1">
        <v>-5.25</v>
      </c>
      <c r="M565" s="1">
        <v>197205</v>
      </c>
      <c r="N565" s="1">
        <v>-3.53</v>
      </c>
      <c r="O565" s="1">
        <v>-2.25</v>
      </c>
      <c r="P565" s="1">
        <v>-1.1000000000000001</v>
      </c>
      <c r="Q565" s="1">
        <v>-2.0099999999999998</v>
      </c>
      <c r="R565" s="1">
        <v>-1.9</v>
      </c>
      <c r="S565" s="1">
        <v>-0.4</v>
      </c>
      <c r="T565" s="1">
        <v>-1.58</v>
      </c>
      <c r="U565" s="1">
        <v>-1.23</v>
      </c>
      <c r="V565" s="1">
        <v>-2.21</v>
      </c>
      <c r="W565" s="1">
        <v>-1.54</v>
      </c>
      <c r="Y565" s="1">
        <v>197704</v>
      </c>
      <c r="Z565" s="1">
        <v>0.79</v>
      </c>
      <c r="AA565" s="1">
        <v>1.58</v>
      </c>
      <c r="AB565" s="1">
        <v>2.1</v>
      </c>
      <c r="AC565" s="1">
        <v>0.81</v>
      </c>
      <c r="AD565" s="1">
        <v>2.2599999999999998</v>
      </c>
      <c r="AE565" s="1">
        <v>1.08</v>
      </c>
      <c r="AF565" s="1">
        <v>1.48</v>
      </c>
      <c r="AG565" s="1">
        <v>1.36</v>
      </c>
      <c r="AH565" s="1">
        <v>0.81</v>
      </c>
      <c r="AI565" s="1">
        <v>1.82</v>
      </c>
      <c r="AK565">
        <v>199710</v>
      </c>
      <c r="AL565">
        <v>-1.74</v>
      </c>
      <c r="AM565">
        <v>-3.11</v>
      </c>
      <c r="AN565">
        <v>-1.53</v>
      </c>
      <c r="AO565">
        <v>-1.97</v>
      </c>
      <c r="AP565">
        <v>-3.61</v>
      </c>
      <c r="AQ565">
        <v>-1.38</v>
      </c>
      <c r="AR565">
        <v>-1.95</v>
      </c>
      <c r="AS565">
        <v>-1.46</v>
      </c>
      <c r="AT565">
        <v>-1.82</v>
      </c>
      <c r="AU565">
        <v>-4.2300000000000004</v>
      </c>
      <c r="AV565">
        <v>-2.71</v>
      </c>
      <c r="AW565">
        <v>-1.32</v>
      </c>
      <c r="AX565">
        <v>-1.44</v>
      </c>
      <c r="AY565">
        <v>-2.23</v>
      </c>
      <c r="AZ565">
        <v>-1.67</v>
      </c>
      <c r="BA565">
        <v>-0.61</v>
      </c>
      <c r="BB565">
        <v>-2.37</v>
      </c>
      <c r="BC565">
        <v>-2.14</v>
      </c>
      <c r="BD565">
        <v>-1.58</v>
      </c>
      <c r="BF565" s="1">
        <v>199710</v>
      </c>
      <c r="BG565" s="1">
        <v>-2.0099999999999998</v>
      </c>
      <c r="BH565" s="1">
        <v>-3.45</v>
      </c>
      <c r="BI565" s="1">
        <v>-1.55</v>
      </c>
      <c r="BJ565" s="1">
        <v>-1.28</v>
      </c>
      <c r="BK565" s="1">
        <v>-3.62</v>
      </c>
      <c r="BL565" s="1">
        <v>-2.4900000000000002</v>
      </c>
      <c r="BM565" s="1">
        <v>-1.68</v>
      </c>
      <c r="BN565" s="1">
        <v>-1.19</v>
      </c>
      <c r="BO565" s="1">
        <v>-1.17</v>
      </c>
      <c r="BP565" s="1">
        <v>-3.36</v>
      </c>
      <c r="BQ565" s="1">
        <v>-3.94</v>
      </c>
      <c r="BR565" s="1">
        <v>-2.95</v>
      </c>
      <c r="BS565" s="1">
        <v>-1.98</v>
      </c>
      <c r="BT565" s="1">
        <v>-1.81</v>
      </c>
      <c r="BU565" s="1">
        <v>-1.56</v>
      </c>
      <c r="BV565" s="1">
        <v>-0.87</v>
      </c>
      <c r="BW565" s="1">
        <v>-1.54</v>
      </c>
      <c r="BX565" s="1">
        <v>-0.75</v>
      </c>
      <c r="BY565" s="1">
        <v>-1.58</v>
      </c>
      <c r="CA565" s="1">
        <v>197210</v>
      </c>
      <c r="CB565" s="1">
        <v>0.11</v>
      </c>
      <c r="CC565" s="1">
        <v>-1.85</v>
      </c>
      <c r="CD565" s="1">
        <v>-0.45</v>
      </c>
      <c r="CE565" s="1">
        <v>-2</v>
      </c>
      <c r="CF565" s="1">
        <v>-1.91</v>
      </c>
      <c r="CG565" s="1">
        <v>-1.67</v>
      </c>
      <c r="CH565" s="1">
        <v>-0.35</v>
      </c>
      <c r="CI565" s="1">
        <v>-0.9</v>
      </c>
      <c r="CJ565" s="1">
        <v>-1.87</v>
      </c>
      <c r="CK565" s="1">
        <v>-2.2000000000000002</v>
      </c>
      <c r="CL565" s="1">
        <v>-1.57</v>
      </c>
      <c r="CM565" s="1">
        <v>-1.75</v>
      </c>
      <c r="CN565" s="1">
        <v>-1.59</v>
      </c>
      <c r="CO565" s="1">
        <v>-0.86</v>
      </c>
      <c r="CP565" s="1">
        <v>0.23</v>
      </c>
      <c r="CQ565" s="1">
        <v>0.68</v>
      </c>
      <c r="CR565" s="1">
        <v>-2.2999999999999998</v>
      </c>
      <c r="CS565" s="1">
        <v>-1.66</v>
      </c>
      <c r="CT565" s="1">
        <v>-2.08</v>
      </c>
      <c r="CV565" s="1">
        <v>197310</v>
      </c>
      <c r="CW565" s="1">
        <v>0.41</v>
      </c>
      <c r="CX565" s="1">
        <v>0.33</v>
      </c>
      <c r="CY565" s="1">
        <v>-0.67</v>
      </c>
      <c r="CZ565" s="1">
        <v>-0.37</v>
      </c>
      <c r="DA565" s="1">
        <v>0.23</v>
      </c>
      <c r="DB565" s="1">
        <v>0.46</v>
      </c>
      <c r="DC565" s="1">
        <v>-0.68</v>
      </c>
      <c r="DD565" s="1">
        <v>-0.69</v>
      </c>
      <c r="DE565" s="1">
        <v>-0.78</v>
      </c>
      <c r="DF565" s="1">
        <v>-0.57999999999999996</v>
      </c>
      <c r="DG565" s="1">
        <v>1.02</v>
      </c>
      <c r="DH565" s="1">
        <v>0.53</v>
      </c>
      <c r="DI565" s="1">
        <v>0.4</v>
      </c>
      <c r="DJ565" s="1">
        <v>-1.34</v>
      </c>
      <c r="DK565" s="1">
        <v>-0.02</v>
      </c>
      <c r="DL565" s="1">
        <v>-1.8</v>
      </c>
      <c r="DM565" s="1">
        <v>0.43</v>
      </c>
      <c r="DN565" s="1">
        <v>-7.0000000000000007E-2</v>
      </c>
      <c r="DO565" s="1">
        <v>-1.48</v>
      </c>
      <c r="DQ565" s="1">
        <v>197210</v>
      </c>
      <c r="DR565" s="1">
        <v>-99.99</v>
      </c>
      <c r="DS565" s="1">
        <v>-2.7</v>
      </c>
      <c r="DT565" s="1">
        <v>-0.64</v>
      </c>
      <c r="DU565" s="1">
        <v>1.17</v>
      </c>
      <c r="DV565" s="1">
        <v>-2.97</v>
      </c>
      <c r="DW565" s="1">
        <v>-0.73</v>
      </c>
      <c r="DX565" s="1">
        <v>-0.68</v>
      </c>
      <c r="DY565" s="1">
        <v>-0.35</v>
      </c>
      <c r="DZ565" s="1">
        <v>1.63</v>
      </c>
      <c r="EA565" s="1">
        <v>-3.19</v>
      </c>
      <c r="EB565" s="1">
        <v>-2.25</v>
      </c>
      <c r="EC565" s="1">
        <v>-1.1000000000000001</v>
      </c>
      <c r="ED565" s="1">
        <v>-0.3</v>
      </c>
      <c r="EE565" s="1">
        <v>-0.87</v>
      </c>
      <c r="EF565" s="1">
        <v>-0.47</v>
      </c>
      <c r="EG565" s="1">
        <v>-0.96</v>
      </c>
      <c r="EH565" s="1">
        <v>0.27</v>
      </c>
      <c r="EI565" s="1">
        <v>0.81</v>
      </c>
      <c r="EJ565" s="1">
        <v>2.46</v>
      </c>
      <c r="EL565">
        <v>197210</v>
      </c>
      <c r="EM565">
        <v>0.52</v>
      </c>
      <c r="EN565">
        <v>-2.72</v>
      </c>
      <c r="EO565">
        <v>1.3</v>
      </c>
      <c r="EP565">
        <v>0.4</v>
      </c>
      <c r="ER565" s="1">
        <v>197304</v>
      </c>
      <c r="ES565" s="1">
        <v>6.41</v>
      </c>
      <c r="EU565" s="1">
        <v>197205</v>
      </c>
      <c r="EV565" s="1">
        <v>-1.05</v>
      </c>
      <c r="EX565" s="1">
        <v>197704</v>
      </c>
      <c r="EY565" s="1">
        <v>0.23</v>
      </c>
      <c r="FA565" s="1">
        <v>197304</v>
      </c>
      <c r="FB565" s="1">
        <f>IF(ISERROR(VLOOKUP($FA565,MOM,LOOKUPS!C$12,0)*$FB$6+VLOOKUP($FA565,STREV,LOOKUPS!C$10,0)*$FC$6+VLOOKUP($FA565,LTREV,LOOKUPS!C$9,0)*$FD$6+VLOOKUP($FA565,CFP,LOOKUPS!C$6,0)*$FE$6+VLOOKUP($FA565,EP,LOOKUPS!C$8,0)*$FF$6+VLOOKUP($FA565,BM,LOOKUPS!C$5,0)*$FG$6+VLOOKUP($FA565,DIV,LOOKUPS!C$7,0)*$FH$6++VLOOKUP($FA565,SIZE,LOOKUPS!C$11,0)*$FI$6),"",VLOOKUP($FA565,MOM,LOOKUPS!C$12,0)*$FB$6+VLOOKUP($FA565,STREV,LOOKUPS!C$10,0)*$FC$6+VLOOKUP($FA565,LTREV,LOOKUPS!C$9,0)*$FD$6+VLOOKUP($FA565,CFP,LOOKUPS!C$6,0)*$FE$6+VLOOKUP($FA565,EP,LOOKUPS!C$8,0)*$FF$6+VLOOKUP($FA565,BM,LOOKUPS!C$5,0)*$FG$6+VLOOKUP($FA565,DIV,LOOKUPS!C$7,0)*$FH$6++VLOOKUP($FA565,SIZE,LOOKUPS!C$11,0)*$FI$6)</f>
        <v>-11.0708</v>
      </c>
      <c r="FC565" s="1">
        <f>IF(ISERROR(VLOOKUP($FA565,MOM,LOOKUPS!D$12,0)*$FB$6+VLOOKUP($FA565,STREV,LOOKUPS!D$10,0)*$FC$6+VLOOKUP($FA565,LTREV,LOOKUPS!D$9,0)*$FD$6+VLOOKUP($FA565,CFP,LOOKUPS!D$6,0)*$FE$6+VLOOKUP($FA565,EP,LOOKUPS!D$8,0)*$FF$6+VLOOKUP($FA565,BM,LOOKUPS!D$5,0)*$FG$6+VLOOKUP($FA565,DIV,LOOKUPS!D$7,0)*$FH$6++VLOOKUP($FA565,SIZE,LOOKUPS!D$11,0)*$FI$6),"",VLOOKUP($FA565,MOM,LOOKUPS!D$12,0)*$FB$6+VLOOKUP($FA565,STREV,LOOKUPS!D$10,0)*$FC$6+VLOOKUP($FA565,LTREV,LOOKUPS!D$9,0)*$FD$6+VLOOKUP($FA565,CFP,LOOKUPS!D$6,0)*$FE$6+VLOOKUP($FA565,EP,LOOKUPS!D$8,0)*$FF$6+VLOOKUP($FA565,BM,LOOKUPS!D$5,0)*$FG$6+VLOOKUP($FA565,DIV,LOOKUPS!D$7,0)*$FH$6++VLOOKUP($FA565,SIZE,LOOKUPS!D$11,0)*$FI$6)</f>
        <v>-8.892199999999999</v>
      </c>
      <c r="FD565" s="1">
        <f>IF(ISERROR(VLOOKUP($FA565,MOM,LOOKUPS!E$12,0)*$FB$6+VLOOKUP($FA565,STREV,LOOKUPS!E$10,0)*$FC$6+VLOOKUP($FA565,LTREV,LOOKUPS!E$9,0)*$FD$6+VLOOKUP($FA565,CFP,LOOKUPS!E$6,0)*$FE$6+VLOOKUP($FA565,EP,LOOKUPS!E$8,0)*$FF$6+VLOOKUP($FA565,BM,LOOKUPS!E$5,0)*$FG$6+VLOOKUP($FA565,DIV,LOOKUPS!E$7,0)*$FH$6++VLOOKUP($FA565,SIZE,LOOKUPS!E$11,0)*$FI$6),"",VLOOKUP($FA565,MOM,LOOKUPS!E$12,0)*$FB$6+VLOOKUP($FA565,STREV,LOOKUPS!E$10,0)*$FC$6+VLOOKUP($FA565,LTREV,LOOKUPS!E$9,0)*$FD$6+VLOOKUP($FA565,CFP,LOOKUPS!E$6,0)*$FE$6+VLOOKUP($FA565,EP,LOOKUPS!E$8,0)*$FF$6+VLOOKUP($FA565,BM,LOOKUPS!E$5,0)*$FG$6+VLOOKUP($FA565,DIV,LOOKUPS!E$7,0)*$FH$6++VLOOKUP($FA565,SIZE,LOOKUPS!E$11,0)*$FI$6)</f>
        <v>-7.8179999999999996</v>
      </c>
      <c r="FE565" s="1">
        <f>IF(ISERROR(VLOOKUP($FA565,MOM,LOOKUPS!F$12,0)*$FB$6+VLOOKUP($FA565,STREV,LOOKUPS!F$10,0)*$FC$6+VLOOKUP($FA565,LTREV,LOOKUPS!F$9,0)*$FD$6+VLOOKUP($FA565,CFP,LOOKUPS!F$6,0)*$FE$6+VLOOKUP($FA565,EP,LOOKUPS!F$8,0)*$FF$6+VLOOKUP($FA565,BM,LOOKUPS!F$5,0)*$FG$6+VLOOKUP($FA565,DIV,LOOKUPS!F$7,0)*$FH$6++VLOOKUP($FA565,SIZE,LOOKUPS!F$11,0)*$FI$6),"",VLOOKUP($FA565,MOM,LOOKUPS!F$12,0)*$FB$6+VLOOKUP($FA565,STREV,LOOKUPS!F$10,0)*$FC$6+VLOOKUP($FA565,LTREV,LOOKUPS!F$9,0)*$FD$6+VLOOKUP($FA565,CFP,LOOKUPS!F$6,0)*$FE$6+VLOOKUP($FA565,EP,LOOKUPS!F$8,0)*$FF$6+VLOOKUP($FA565,BM,LOOKUPS!F$5,0)*$FG$6+VLOOKUP($FA565,DIV,LOOKUPS!F$7,0)*$FH$6++VLOOKUP($FA565,SIZE,LOOKUPS!F$11,0)*$FI$6)</f>
        <v>-7.3184000000000005</v>
      </c>
      <c r="FF565" s="1">
        <f>IF(ISERROR(VLOOKUP($FA565,MOM,LOOKUPS!G$12,0)*$FB$6+VLOOKUP($FA565,STREV,LOOKUPS!G$10,0)*$FC$6+VLOOKUP($FA565,LTREV,LOOKUPS!G$9,0)*$FD$6+VLOOKUP($FA565,CFP,LOOKUPS!G$6,0)*$FE$6+VLOOKUP($FA565,EP,LOOKUPS!G$8,0)*$FF$6+VLOOKUP($FA565,BM,LOOKUPS!G$5,0)*$FG$6+VLOOKUP($FA565,DIV,LOOKUPS!G$7,0)*$FH$6++VLOOKUP($FA565,SIZE,LOOKUPS!G$11,0)*$FI$6),"",VLOOKUP($FA565,MOM,LOOKUPS!G$12,0)*$FB$6+VLOOKUP($FA565,STREV,LOOKUPS!G$10,0)*$FC$6+VLOOKUP($FA565,LTREV,LOOKUPS!G$9,0)*$FD$6+VLOOKUP($FA565,CFP,LOOKUPS!G$6,0)*$FE$6+VLOOKUP($FA565,EP,LOOKUPS!G$8,0)*$FF$6+VLOOKUP($FA565,BM,LOOKUPS!G$5,0)*$FG$6+VLOOKUP($FA565,DIV,LOOKUPS!G$7,0)*$FH$6++VLOOKUP($FA565,SIZE,LOOKUPS!G$11,0)*$FI$6)</f>
        <v>-6.4908000000000001</v>
      </c>
      <c r="FG565" s="1">
        <f>IF(ISERROR(VLOOKUP($FA565,MOM,LOOKUPS!H$12,0)*$FB$6+VLOOKUP($FA565,STREV,LOOKUPS!H$10,0)*$FC$6+VLOOKUP($FA565,LTREV,LOOKUPS!H$9,0)*$FD$6+VLOOKUP($FA565,CFP,LOOKUPS!H$6,0)*$FE$6+VLOOKUP($FA565,EP,LOOKUPS!H$8,0)*$FF$6+VLOOKUP($FA565,BM,LOOKUPS!H$5,0)*$FG$6+VLOOKUP($FA565,DIV,LOOKUPS!H$7,0)*$FH$6++VLOOKUP($FA565,SIZE,LOOKUPS!H$11,0)*$FI$6),"",VLOOKUP($FA565,MOM,LOOKUPS!H$12,0)*$FB$6+VLOOKUP($FA565,STREV,LOOKUPS!H$10,0)*$FC$6+VLOOKUP($FA565,LTREV,LOOKUPS!H$9,0)*$FD$6+VLOOKUP($FA565,CFP,LOOKUPS!H$6,0)*$FE$6+VLOOKUP($FA565,EP,LOOKUPS!H$8,0)*$FF$6+VLOOKUP($FA565,BM,LOOKUPS!H$5,0)*$FG$6+VLOOKUP($FA565,DIV,LOOKUPS!H$7,0)*$FH$6++VLOOKUP($FA565,SIZE,LOOKUPS!H$11,0)*$FI$6)</f>
        <v>-5.9099000000000013</v>
      </c>
      <c r="FH565" s="1">
        <f>IF(ISERROR(VLOOKUP($FA565,MOM,LOOKUPS!I$12,0)*$FB$6+VLOOKUP($FA565,STREV,LOOKUPS!I$10,0)*$FC$6+VLOOKUP($FA565,LTREV,LOOKUPS!I$9,0)*$FD$6+VLOOKUP($FA565,CFP,LOOKUPS!I$6,0)*$FE$6+VLOOKUP($FA565,EP,LOOKUPS!I$8,0)*$FF$6+VLOOKUP($FA565,BM,LOOKUPS!I$5,0)*$FG$6+VLOOKUP($FA565,DIV,LOOKUPS!I$7,0)*$FH$6++VLOOKUP($FA565,SIZE,LOOKUPS!I$11,0)*$FI$6),"",VLOOKUP($FA565,MOM,LOOKUPS!I$12,0)*$FB$6+VLOOKUP($FA565,STREV,LOOKUPS!I$10,0)*$FC$6+VLOOKUP($FA565,LTREV,LOOKUPS!I$9,0)*$FD$6+VLOOKUP($FA565,CFP,LOOKUPS!I$6,0)*$FE$6+VLOOKUP($FA565,EP,LOOKUPS!I$8,0)*$FF$6+VLOOKUP($FA565,BM,LOOKUPS!I$5,0)*$FG$6+VLOOKUP($FA565,DIV,LOOKUPS!I$7,0)*$FH$6++VLOOKUP($FA565,SIZE,LOOKUPS!I$11,0)*$FI$6)</f>
        <v>-5.4401999999999999</v>
      </c>
      <c r="FI565" s="1">
        <f>IF(ISERROR(VLOOKUP($FA565,MOM,LOOKUPS!J$12,0)*$FB$6+VLOOKUP($FA565,STREV,LOOKUPS!J$10,0)*$FC$6+VLOOKUP($FA565,LTREV,LOOKUPS!J$9,0)*$FD$6+VLOOKUP($FA565,CFP,LOOKUPS!J$6,0)*$FE$6+VLOOKUP($FA565,EP,LOOKUPS!J$8,0)*$FF$6+VLOOKUP($FA565,BM,LOOKUPS!J$5,0)*$FG$6+VLOOKUP($FA565,DIV,LOOKUPS!J$7,0)*$FH$6++VLOOKUP($FA565,SIZE,LOOKUPS!J$11,0)*$FI$6),"",VLOOKUP($FA565,MOM,LOOKUPS!J$12,0)*$FB$6+VLOOKUP($FA565,STREV,LOOKUPS!J$10,0)*$FC$6+VLOOKUP($FA565,LTREV,LOOKUPS!J$9,0)*$FD$6+VLOOKUP($FA565,CFP,LOOKUPS!J$6,0)*$FE$6+VLOOKUP($FA565,EP,LOOKUPS!J$8,0)*$FF$6+VLOOKUP($FA565,BM,LOOKUPS!J$5,0)*$FG$6+VLOOKUP($FA565,DIV,LOOKUPS!J$7,0)*$FH$6++VLOOKUP($FA565,SIZE,LOOKUPS!J$11,0)*$FI$6)</f>
        <v>-5.3678999999999997</v>
      </c>
      <c r="FJ565" s="1">
        <f>IF(ISERROR(VLOOKUP($FA565,MOM,LOOKUPS!K$12,0)*$FB$6+VLOOKUP($FA565,STREV,LOOKUPS!K$10,0)*$FC$6+VLOOKUP($FA565,LTREV,LOOKUPS!K$9,0)*$FD$6+VLOOKUP($FA565,CFP,LOOKUPS!K$6,0)*$FE$6+VLOOKUP($FA565,EP,LOOKUPS!K$8,0)*$FF$6+VLOOKUP($FA565,BM,LOOKUPS!K$5,0)*$FG$6+VLOOKUP($FA565,DIV,LOOKUPS!K$7,0)*$FH$6++VLOOKUP($FA565,SIZE,LOOKUPS!K$11,0)*$FI$6),"",VLOOKUP($FA565,MOM,LOOKUPS!K$12,0)*$FB$6+VLOOKUP($FA565,STREV,LOOKUPS!K$10,0)*$FC$6+VLOOKUP($FA565,LTREV,LOOKUPS!K$9,0)*$FD$6+VLOOKUP($FA565,CFP,LOOKUPS!K$6,0)*$FE$6+VLOOKUP($FA565,EP,LOOKUPS!K$8,0)*$FF$6+VLOOKUP($FA565,BM,LOOKUPS!K$5,0)*$FG$6+VLOOKUP($FA565,DIV,LOOKUPS!K$7,0)*$FH$6++VLOOKUP($FA565,SIZE,LOOKUPS!K$11,0)*$FI$6)</f>
        <v>-5.415</v>
      </c>
      <c r="FK565" s="1">
        <f>IF(ISERROR(VLOOKUP($FA565,MOM,LOOKUPS!L$12,0)*$FB$6+VLOOKUP($FA565,STREV,LOOKUPS!L$10,0)*$FC$6+VLOOKUP($FA565,LTREV,LOOKUPS!L$9,0)*$FD$6+VLOOKUP($FA565,CFP,LOOKUPS!L$6,0)*$FE$6+VLOOKUP($FA565,EP,LOOKUPS!L$8,0)*$FF$6+VLOOKUP($FA565,BM,LOOKUPS!L$5,0)*$FG$6+VLOOKUP($FA565,DIV,LOOKUPS!L$7,0)*$FH$6++VLOOKUP($FA565,SIZE,LOOKUPS!L$11,0)*$FI$6),"",VLOOKUP($FA565,MOM,LOOKUPS!L$12,0)*$FB$6+VLOOKUP($FA565,STREV,LOOKUPS!L$10,0)*$FC$6+VLOOKUP($FA565,LTREV,LOOKUPS!L$9,0)*$FD$6+VLOOKUP($FA565,CFP,LOOKUPS!L$6,0)*$FE$6+VLOOKUP($FA565,EP,LOOKUPS!L$8,0)*$FF$6+VLOOKUP($FA565,BM,LOOKUPS!L$5,0)*$FG$6+VLOOKUP($FA565,DIV,LOOKUPS!L$7,0)*$FH$6++VLOOKUP($FA565,SIZE,LOOKUPS!L$11,0)*$FI$6)</f>
        <v>-6.165</v>
      </c>
    </row>
    <row r="566" spans="1:167" x14ac:dyDescent="0.3">
      <c r="A566" s="1">
        <v>197305</v>
      </c>
      <c r="B566" s="1">
        <v>-12.1</v>
      </c>
      <c r="C566" s="1">
        <v>-10.96</v>
      </c>
      <c r="D566" s="1">
        <v>-10.72</v>
      </c>
      <c r="E566" s="1">
        <v>-10.32</v>
      </c>
      <c r="F566" s="1">
        <v>-7.11</v>
      </c>
      <c r="G566" s="1">
        <v>-7.53</v>
      </c>
      <c r="H566" s="1">
        <v>-5.73</v>
      </c>
      <c r="I566" s="1">
        <v>-4.1100000000000003</v>
      </c>
      <c r="J566" s="1">
        <v>-3.35</v>
      </c>
      <c r="K566" s="1">
        <v>-3.72</v>
      </c>
      <c r="M566" s="1">
        <v>197206</v>
      </c>
      <c r="N566" s="1">
        <v>-3.38</v>
      </c>
      <c r="O566" s="1">
        <v>-3.9</v>
      </c>
      <c r="P566" s="1">
        <v>-4.24</v>
      </c>
      <c r="Q566" s="1">
        <v>-4.8899999999999997</v>
      </c>
      <c r="R566" s="1">
        <v>-3.67</v>
      </c>
      <c r="S566" s="1">
        <v>-3.09</v>
      </c>
      <c r="T566" s="1">
        <v>-2.73</v>
      </c>
      <c r="U566" s="1">
        <v>-3.58</v>
      </c>
      <c r="V566" s="1">
        <v>-3.06</v>
      </c>
      <c r="W566" s="1">
        <v>-2.4700000000000002</v>
      </c>
      <c r="Y566" s="1">
        <v>197705</v>
      </c>
      <c r="Z566" s="1">
        <v>-0.05</v>
      </c>
      <c r="AA566" s="1">
        <v>0.75</v>
      </c>
      <c r="AB566" s="1">
        <v>-0.95</v>
      </c>
      <c r="AC566" s="1">
        <v>0.17</v>
      </c>
      <c r="AD566" s="1">
        <v>-0.6</v>
      </c>
      <c r="AE566" s="1">
        <v>0.19</v>
      </c>
      <c r="AF566" s="1">
        <v>0.74</v>
      </c>
      <c r="AG566" s="1">
        <v>0.22</v>
      </c>
      <c r="AH566" s="1">
        <v>-0.99</v>
      </c>
      <c r="AI566" s="1">
        <v>-2.4500000000000002</v>
      </c>
      <c r="AK566">
        <v>199711</v>
      </c>
      <c r="AL566">
        <v>-6.84</v>
      </c>
      <c r="AM566">
        <v>-0.79</v>
      </c>
      <c r="AN566">
        <v>0.42</v>
      </c>
      <c r="AO566">
        <v>-0.63</v>
      </c>
      <c r="AP566">
        <v>-1.2</v>
      </c>
      <c r="AQ566">
        <v>0.69</v>
      </c>
      <c r="AR566">
        <v>0.38</v>
      </c>
      <c r="AS566">
        <v>0.14000000000000001</v>
      </c>
      <c r="AT566">
        <v>-0.94</v>
      </c>
      <c r="AU566">
        <v>-1.42</v>
      </c>
      <c r="AV566">
        <v>-0.89</v>
      </c>
      <c r="AW566">
        <v>0.65</v>
      </c>
      <c r="AX566">
        <v>0.73</v>
      </c>
      <c r="AY566">
        <v>0.84</v>
      </c>
      <c r="AZ566">
        <v>-0.1</v>
      </c>
      <c r="BA566">
        <v>0.12</v>
      </c>
      <c r="BB566">
        <v>0.17</v>
      </c>
      <c r="BC566">
        <v>0.18</v>
      </c>
      <c r="BD566">
        <v>-1.77</v>
      </c>
      <c r="BF566" s="1">
        <v>199711</v>
      </c>
      <c r="BG566" s="1">
        <v>-6.12</v>
      </c>
      <c r="BH566" s="1">
        <v>-1.68</v>
      </c>
      <c r="BI566" s="1">
        <v>0.75</v>
      </c>
      <c r="BJ566" s="1">
        <v>0.13</v>
      </c>
      <c r="BK566" s="1">
        <v>-1.74</v>
      </c>
      <c r="BL566" s="1">
        <v>-0.19</v>
      </c>
      <c r="BM566" s="1">
        <v>0.52</v>
      </c>
      <c r="BN566" s="1">
        <v>1.04</v>
      </c>
      <c r="BO566" s="1">
        <v>-0.37</v>
      </c>
      <c r="BP566" s="1">
        <v>-1.73</v>
      </c>
      <c r="BQ566" s="1">
        <v>-1.76</v>
      </c>
      <c r="BR566" s="1">
        <v>-1.48</v>
      </c>
      <c r="BS566" s="1">
        <v>1.26</v>
      </c>
      <c r="BT566" s="1">
        <v>-0.35</v>
      </c>
      <c r="BU566" s="1">
        <v>1.37</v>
      </c>
      <c r="BV566" s="1">
        <v>0.73</v>
      </c>
      <c r="BW566" s="1">
        <v>1.37</v>
      </c>
      <c r="BX566" s="1">
        <v>0.1</v>
      </c>
      <c r="BY566" s="1">
        <v>-0.84</v>
      </c>
      <c r="CA566" s="1">
        <v>197211</v>
      </c>
      <c r="CB566" s="1">
        <v>1.84</v>
      </c>
      <c r="CC566" s="1">
        <v>4.08</v>
      </c>
      <c r="CD566" s="1">
        <v>5.62</v>
      </c>
      <c r="CE566" s="1">
        <v>5.96</v>
      </c>
      <c r="CF566" s="1">
        <v>3.76</v>
      </c>
      <c r="CG566" s="1">
        <v>5.03</v>
      </c>
      <c r="CH566" s="1">
        <v>5.54</v>
      </c>
      <c r="CI566" s="1">
        <v>6.05</v>
      </c>
      <c r="CJ566" s="1">
        <v>5.91</v>
      </c>
      <c r="CK566" s="1">
        <v>3.17</v>
      </c>
      <c r="CL566" s="1">
        <v>4.43</v>
      </c>
      <c r="CM566" s="1">
        <v>4.67</v>
      </c>
      <c r="CN566" s="1">
        <v>5.4</v>
      </c>
      <c r="CO566" s="1">
        <v>5.21</v>
      </c>
      <c r="CP566" s="1">
        <v>5.92</v>
      </c>
      <c r="CQ566" s="1">
        <v>6.05</v>
      </c>
      <c r="CR566" s="1">
        <v>6.06</v>
      </c>
      <c r="CS566" s="1">
        <v>5.6</v>
      </c>
      <c r="CT566" s="1">
        <v>6.22</v>
      </c>
      <c r="CV566" s="1">
        <v>197311</v>
      </c>
      <c r="CW566" s="1">
        <v>-21.16</v>
      </c>
      <c r="CX566" s="1">
        <v>-19.41</v>
      </c>
      <c r="CY566" s="1">
        <v>-17.649999999999999</v>
      </c>
      <c r="CZ566" s="1">
        <v>-13.01</v>
      </c>
      <c r="DA566" s="1">
        <v>-19.53</v>
      </c>
      <c r="DB566" s="1">
        <v>-18.46</v>
      </c>
      <c r="DC566" s="1">
        <v>-18.23</v>
      </c>
      <c r="DD566" s="1">
        <v>-15.15</v>
      </c>
      <c r="DE566" s="1">
        <v>-12.55</v>
      </c>
      <c r="DF566" s="1">
        <v>-19.239999999999998</v>
      </c>
      <c r="DG566" s="1">
        <v>-19.809999999999999</v>
      </c>
      <c r="DH566" s="1">
        <v>-19.16</v>
      </c>
      <c r="DI566" s="1">
        <v>-17.739999999999998</v>
      </c>
      <c r="DJ566" s="1">
        <v>-17.649999999999999</v>
      </c>
      <c r="DK566" s="1">
        <v>-18.809999999999999</v>
      </c>
      <c r="DL566" s="1">
        <v>-16.34</v>
      </c>
      <c r="DM566" s="1">
        <v>-13.94</v>
      </c>
      <c r="DN566" s="1">
        <v>-12.7</v>
      </c>
      <c r="DO566" s="1">
        <v>-12.4</v>
      </c>
      <c r="DQ566" s="1">
        <v>197211</v>
      </c>
      <c r="DR566" s="1">
        <v>-99.99</v>
      </c>
      <c r="DS566" s="1">
        <v>4.1900000000000004</v>
      </c>
      <c r="DT566" s="1">
        <v>6.34</v>
      </c>
      <c r="DU566" s="1">
        <v>6.6</v>
      </c>
      <c r="DV566" s="1">
        <v>3.88</v>
      </c>
      <c r="DW566" s="1">
        <v>6.13</v>
      </c>
      <c r="DX566" s="1">
        <v>5.74</v>
      </c>
      <c r="DY566" s="1">
        <v>7.73</v>
      </c>
      <c r="DZ566" s="1">
        <v>5.97</v>
      </c>
      <c r="EA566" s="1">
        <v>3.41</v>
      </c>
      <c r="EB566" s="1">
        <v>5.44</v>
      </c>
      <c r="EC566" s="1">
        <v>6</v>
      </c>
      <c r="ED566" s="1">
        <v>6.29</v>
      </c>
      <c r="EE566" s="1">
        <v>5.98</v>
      </c>
      <c r="EF566" s="1">
        <v>5.49</v>
      </c>
      <c r="EG566" s="1">
        <v>7.68</v>
      </c>
      <c r="EH566" s="1">
        <v>7.79</v>
      </c>
      <c r="EI566" s="1">
        <v>6.9</v>
      </c>
      <c r="EJ566" s="1">
        <v>5.04</v>
      </c>
      <c r="EL566">
        <v>197211</v>
      </c>
      <c r="EM566">
        <v>4.5999999999999996</v>
      </c>
      <c r="EN566">
        <v>-1.1200000000000001</v>
      </c>
      <c r="EO566">
        <v>4.82</v>
      </c>
      <c r="EP566">
        <v>0.37</v>
      </c>
      <c r="ER566" s="1">
        <v>197305</v>
      </c>
      <c r="ES566" s="1">
        <v>7.09</v>
      </c>
      <c r="EU566" s="1">
        <v>197206</v>
      </c>
      <c r="EV566" s="1">
        <v>-1.67</v>
      </c>
      <c r="EX566" s="1">
        <v>197705</v>
      </c>
      <c r="EY566" s="1">
        <v>0.18</v>
      </c>
      <c r="FA566" s="1">
        <v>197305</v>
      </c>
      <c r="FB566" s="1">
        <f>IF(ISERROR(VLOOKUP($FA566,MOM,LOOKUPS!C$12,0)*$FB$6+VLOOKUP($FA566,STREV,LOOKUPS!C$10,0)*$FC$6+VLOOKUP($FA566,LTREV,LOOKUPS!C$9,0)*$FD$6+VLOOKUP($FA566,CFP,LOOKUPS!C$6,0)*$FE$6+VLOOKUP($FA566,EP,LOOKUPS!C$8,0)*$FF$6+VLOOKUP($FA566,BM,LOOKUPS!C$5,0)*$FG$6+VLOOKUP($FA566,DIV,LOOKUPS!C$7,0)*$FH$6++VLOOKUP($FA566,SIZE,LOOKUPS!C$11,0)*$FI$6),"",VLOOKUP($FA566,MOM,LOOKUPS!C$12,0)*$FB$6+VLOOKUP($FA566,STREV,LOOKUPS!C$10,0)*$FC$6+VLOOKUP($FA566,LTREV,LOOKUPS!C$9,0)*$FD$6+VLOOKUP($FA566,CFP,LOOKUPS!C$6,0)*$FE$6+VLOOKUP($FA566,EP,LOOKUPS!C$8,0)*$FF$6+VLOOKUP($FA566,BM,LOOKUPS!C$5,0)*$FG$6+VLOOKUP($FA566,DIV,LOOKUPS!C$7,0)*$FH$6++VLOOKUP($FA566,SIZE,LOOKUPS!C$11,0)*$FI$6)</f>
        <v>-9.9301999999999992</v>
      </c>
      <c r="FC566" s="1">
        <f>IF(ISERROR(VLOOKUP($FA566,MOM,LOOKUPS!D$12,0)*$FB$6+VLOOKUP($FA566,STREV,LOOKUPS!D$10,0)*$FC$6+VLOOKUP($FA566,LTREV,LOOKUPS!D$9,0)*$FD$6+VLOOKUP($FA566,CFP,LOOKUPS!D$6,0)*$FE$6+VLOOKUP($FA566,EP,LOOKUPS!D$8,0)*$FF$6+VLOOKUP($FA566,BM,LOOKUPS!D$5,0)*$FG$6+VLOOKUP($FA566,DIV,LOOKUPS!D$7,0)*$FH$6++VLOOKUP($FA566,SIZE,LOOKUPS!D$11,0)*$FI$6),"",VLOOKUP($FA566,MOM,LOOKUPS!D$12,0)*$FB$6+VLOOKUP($FA566,STREV,LOOKUPS!D$10,0)*$FC$6+VLOOKUP($FA566,LTREV,LOOKUPS!D$9,0)*$FD$6+VLOOKUP($FA566,CFP,LOOKUPS!D$6,0)*$FE$6+VLOOKUP($FA566,EP,LOOKUPS!D$8,0)*$FF$6+VLOOKUP($FA566,BM,LOOKUPS!D$5,0)*$FG$6+VLOOKUP($FA566,DIV,LOOKUPS!D$7,0)*$FH$6++VLOOKUP($FA566,SIZE,LOOKUPS!D$11,0)*$FI$6)</f>
        <v>-8.5615000000000006</v>
      </c>
      <c r="FD566" s="1">
        <f>IF(ISERROR(VLOOKUP($FA566,MOM,LOOKUPS!E$12,0)*$FB$6+VLOOKUP($FA566,STREV,LOOKUPS!E$10,0)*$FC$6+VLOOKUP($FA566,LTREV,LOOKUPS!E$9,0)*$FD$6+VLOOKUP($FA566,CFP,LOOKUPS!E$6,0)*$FE$6+VLOOKUP($FA566,EP,LOOKUPS!E$8,0)*$FF$6+VLOOKUP($FA566,BM,LOOKUPS!E$5,0)*$FG$6+VLOOKUP($FA566,DIV,LOOKUPS!E$7,0)*$FH$6++VLOOKUP($FA566,SIZE,LOOKUPS!E$11,0)*$FI$6),"",VLOOKUP($FA566,MOM,LOOKUPS!E$12,0)*$FB$6+VLOOKUP($FA566,STREV,LOOKUPS!E$10,0)*$FC$6+VLOOKUP($FA566,LTREV,LOOKUPS!E$9,0)*$FD$6+VLOOKUP($FA566,CFP,LOOKUPS!E$6,0)*$FE$6+VLOOKUP($FA566,EP,LOOKUPS!E$8,0)*$FF$6+VLOOKUP($FA566,BM,LOOKUPS!E$5,0)*$FG$6+VLOOKUP($FA566,DIV,LOOKUPS!E$7,0)*$FH$6++VLOOKUP($FA566,SIZE,LOOKUPS!E$11,0)*$FI$6)</f>
        <v>-9.4563000000000006</v>
      </c>
      <c r="FE566" s="1">
        <f>IF(ISERROR(VLOOKUP($FA566,MOM,LOOKUPS!F$12,0)*$FB$6+VLOOKUP($FA566,STREV,LOOKUPS!F$10,0)*$FC$6+VLOOKUP($FA566,LTREV,LOOKUPS!F$9,0)*$FD$6+VLOOKUP($FA566,CFP,LOOKUPS!F$6,0)*$FE$6+VLOOKUP($FA566,EP,LOOKUPS!F$8,0)*$FF$6+VLOOKUP($FA566,BM,LOOKUPS!F$5,0)*$FG$6+VLOOKUP($FA566,DIV,LOOKUPS!F$7,0)*$FH$6++VLOOKUP($FA566,SIZE,LOOKUPS!F$11,0)*$FI$6),"",VLOOKUP($FA566,MOM,LOOKUPS!F$12,0)*$FB$6+VLOOKUP($FA566,STREV,LOOKUPS!F$10,0)*$FC$6+VLOOKUP($FA566,LTREV,LOOKUPS!F$9,0)*$FD$6+VLOOKUP($FA566,CFP,LOOKUPS!F$6,0)*$FE$6+VLOOKUP($FA566,EP,LOOKUPS!F$8,0)*$FF$6+VLOOKUP($FA566,BM,LOOKUPS!F$5,0)*$FG$6+VLOOKUP($FA566,DIV,LOOKUPS!F$7,0)*$FH$6++VLOOKUP($FA566,SIZE,LOOKUPS!F$11,0)*$FI$6)</f>
        <v>-8.8176000000000005</v>
      </c>
      <c r="FF566" s="1">
        <f>IF(ISERROR(VLOOKUP($FA566,MOM,LOOKUPS!G$12,0)*$FB$6+VLOOKUP($FA566,STREV,LOOKUPS!G$10,0)*$FC$6+VLOOKUP($FA566,LTREV,LOOKUPS!G$9,0)*$FD$6+VLOOKUP($FA566,CFP,LOOKUPS!G$6,0)*$FE$6+VLOOKUP($FA566,EP,LOOKUPS!G$8,0)*$FF$6+VLOOKUP($FA566,BM,LOOKUPS!G$5,0)*$FG$6+VLOOKUP($FA566,DIV,LOOKUPS!G$7,0)*$FH$6++VLOOKUP($FA566,SIZE,LOOKUPS!G$11,0)*$FI$6),"",VLOOKUP($FA566,MOM,LOOKUPS!G$12,0)*$FB$6+VLOOKUP($FA566,STREV,LOOKUPS!G$10,0)*$FC$6+VLOOKUP($FA566,LTREV,LOOKUPS!G$9,0)*$FD$6+VLOOKUP($FA566,CFP,LOOKUPS!G$6,0)*$FE$6+VLOOKUP($FA566,EP,LOOKUPS!G$8,0)*$FF$6+VLOOKUP($FA566,BM,LOOKUPS!G$5,0)*$FG$6+VLOOKUP($FA566,DIV,LOOKUPS!G$7,0)*$FH$6++VLOOKUP($FA566,SIZE,LOOKUPS!G$11,0)*$FI$6)</f>
        <v>-7.4038000000000013</v>
      </c>
      <c r="FG566" s="1">
        <f>IF(ISERROR(VLOOKUP($FA566,MOM,LOOKUPS!H$12,0)*$FB$6+VLOOKUP($FA566,STREV,LOOKUPS!H$10,0)*$FC$6+VLOOKUP($FA566,LTREV,LOOKUPS!H$9,0)*$FD$6+VLOOKUP($FA566,CFP,LOOKUPS!H$6,0)*$FE$6+VLOOKUP($FA566,EP,LOOKUPS!H$8,0)*$FF$6+VLOOKUP($FA566,BM,LOOKUPS!H$5,0)*$FG$6+VLOOKUP($FA566,DIV,LOOKUPS!H$7,0)*$FH$6++VLOOKUP($FA566,SIZE,LOOKUPS!H$11,0)*$FI$6),"",VLOOKUP($FA566,MOM,LOOKUPS!H$12,0)*$FB$6+VLOOKUP($FA566,STREV,LOOKUPS!H$10,0)*$FC$6+VLOOKUP($FA566,LTREV,LOOKUPS!H$9,0)*$FD$6+VLOOKUP($FA566,CFP,LOOKUPS!H$6,0)*$FE$6+VLOOKUP($FA566,EP,LOOKUPS!H$8,0)*$FF$6+VLOOKUP($FA566,BM,LOOKUPS!H$5,0)*$FG$6+VLOOKUP($FA566,DIV,LOOKUPS!H$7,0)*$FH$6++VLOOKUP($FA566,SIZE,LOOKUPS!H$11,0)*$FI$6)</f>
        <v>-8.1071000000000009</v>
      </c>
      <c r="FH566" s="1">
        <f>IF(ISERROR(VLOOKUP($FA566,MOM,LOOKUPS!I$12,0)*$FB$6+VLOOKUP($FA566,STREV,LOOKUPS!I$10,0)*$FC$6+VLOOKUP($FA566,LTREV,LOOKUPS!I$9,0)*$FD$6+VLOOKUP($FA566,CFP,LOOKUPS!I$6,0)*$FE$6+VLOOKUP($FA566,EP,LOOKUPS!I$8,0)*$FF$6+VLOOKUP($FA566,BM,LOOKUPS!I$5,0)*$FG$6+VLOOKUP($FA566,DIV,LOOKUPS!I$7,0)*$FH$6++VLOOKUP($FA566,SIZE,LOOKUPS!I$11,0)*$FI$6),"",VLOOKUP($FA566,MOM,LOOKUPS!I$12,0)*$FB$6+VLOOKUP($FA566,STREV,LOOKUPS!I$10,0)*$FC$6+VLOOKUP($FA566,LTREV,LOOKUPS!I$9,0)*$FD$6+VLOOKUP($FA566,CFP,LOOKUPS!I$6,0)*$FE$6+VLOOKUP($FA566,EP,LOOKUPS!I$8,0)*$FF$6+VLOOKUP($FA566,BM,LOOKUPS!I$5,0)*$FG$6+VLOOKUP($FA566,DIV,LOOKUPS!I$7,0)*$FH$6++VLOOKUP($FA566,SIZE,LOOKUPS!I$11,0)*$FI$6)</f>
        <v>-7.4207000000000001</v>
      </c>
      <c r="FI566" s="1">
        <f>IF(ISERROR(VLOOKUP($FA566,MOM,LOOKUPS!J$12,0)*$FB$6+VLOOKUP($FA566,STREV,LOOKUPS!J$10,0)*$FC$6+VLOOKUP($FA566,LTREV,LOOKUPS!J$9,0)*$FD$6+VLOOKUP($FA566,CFP,LOOKUPS!J$6,0)*$FE$6+VLOOKUP($FA566,EP,LOOKUPS!J$8,0)*$FF$6+VLOOKUP($FA566,BM,LOOKUPS!J$5,0)*$FG$6+VLOOKUP($FA566,DIV,LOOKUPS!J$7,0)*$FH$6++VLOOKUP($FA566,SIZE,LOOKUPS!J$11,0)*$FI$6),"",VLOOKUP($FA566,MOM,LOOKUPS!J$12,0)*$FB$6+VLOOKUP($FA566,STREV,LOOKUPS!J$10,0)*$FC$6+VLOOKUP($FA566,LTREV,LOOKUPS!J$9,0)*$FD$6+VLOOKUP($FA566,CFP,LOOKUPS!J$6,0)*$FE$6+VLOOKUP($FA566,EP,LOOKUPS!J$8,0)*$FF$6+VLOOKUP($FA566,BM,LOOKUPS!J$5,0)*$FG$6+VLOOKUP($FA566,DIV,LOOKUPS!J$7,0)*$FH$6++VLOOKUP($FA566,SIZE,LOOKUPS!J$11,0)*$FI$6)</f>
        <v>-6.3936000000000011</v>
      </c>
      <c r="FJ566" s="1">
        <f>IF(ISERROR(VLOOKUP($FA566,MOM,LOOKUPS!K$12,0)*$FB$6+VLOOKUP($FA566,STREV,LOOKUPS!K$10,0)*$FC$6+VLOOKUP($FA566,LTREV,LOOKUPS!K$9,0)*$FD$6+VLOOKUP($FA566,CFP,LOOKUPS!K$6,0)*$FE$6+VLOOKUP($FA566,EP,LOOKUPS!K$8,0)*$FF$6+VLOOKUP($FA566,BM,LOOKUPS!K$5,0)*$FG$6+VLOOKUP($FA566,DIV,LOOKUPS!K$7,0)*$FH$6++VLOOKUP($FA566,SIZE,LOOKUPS!K$11,0)*$FI$6),"",VLOOKUP($FA566,MOM,LOOKUPS!K$12,0)*$FB$6+VLOOKUP($FA566,STREV,LOOKUPS!K$10,0)*$FC$6+VLOOKUP($FA566,LTREV,LOOKUPS!K$9,0)*$FD$6+VLOOKUP($FA566,CFP,LOOKUPS!K$6,0)*$FE$6+VLOOKUP($FA566,EP,LOOKUPS!K$8,0)*$FF$6+VLOOKUP($FA566,BM,LOOKUPS!K$5,0)*$FG$6+VLOOKUP($FA566,DIV,LOOKUPS!K$7,0)*$FH$6++VLOOKUP($FA566,SIZE,LOOKUPS!K$11,0)*$FI$6)</f>
        <v>-7.3055000000000003</v>
      </c>
      <c r="FK566" s="1">
        <f>IF(ISERROR(VLOOKUP($FA566,MOM,LOOKUPS!L$12,0)*$FB$6+VLOOKUP($FA566,STREV,LOOKUPS!L$10,0)*$FC$6+VLOOKUP($FA566,LTREV,LOOKUPS!L$9,0)*$FD$6+VLOOKUP($FA566,CFP,LOOKUPS!L$6,0)*$FE$6+VLOOKUP($FA566,EP,LOOKUPS!L$8,0)*$FF$6+VLOOKUP($FA566,BM,LOOKUPS!L$5,0)*$FG$6+VLOOKUP($FA566,DIV,LOOKUPS!L$7,0)*$FH$6++VLOOKUP($FA566,SIZE,LOOKUPS!L$11,0)*$FI$6),"",VLOOKUP($FA566,MOM,LOOKUPS!L$12,0)*$FB$6+VLOOKUP($FA566,STREV,LOOKUPS!L$10,0)*$FC$6+VLOOKUP($FA566,LTREV,LOOKUPS!L$9,0)*$FD$6+VLOOKUP($FA566,CFP,LOOKUPS!L$6,0)*$FE$6+VLOOKUP($FA566,EP,LOOKUPS!L$8,0)*$FF$6+VLOOKUP($FA566,BM,LOOKUPS!L$5,0)*$FG$6+VLOOKUP($FA566,DIV,LOOKUPS!L$7,0)*$FH$6++VLOOKUP($FA566,SIZE,LOOKUPS!L$11,0)*$FI$6)</f>
        <v>-7.1365999999999996</v>
      </c>
    </row>
    <row r="567" spans="1:167" x14ac:dyDescent="0.3">
      <c r="A567" s="1">
        <v>197306</v>
      </c>
      <c r="B567" s="1">
        <v>-6.54</v>
      </c>
      <c r="C567" s="1">
        <v>-5</v>
      </c>
      <c r="D567" s="1">
        <v>-3.83</v>
      </c>
      <c r="E567" s="1">
        <v>-3.03</v>
      </c>
      <c r="F567" s="1">
        <v>-3.24</v>
      </c>
      <c r="G567" s="1">
        <v>-1.77</v>
      </c>
      <c r="H567" s="1">
        <v>-2.69</v>
      </c>
      <c r="I567" s="1">
        <v>-0.17</v>
      </c>
      <c r="J567" s="1">
        <v>-1.75</v>
      </c>
      <c r="K567" s="1">
        <v>-1.39</v>
      </c>
      <c r="M567" s="1">
        <v>197207</v>
      </c>
      <c r="N567" s="1">
        <v>-3.89</v>
      </c>
      <c r="O567" s="1">
        <v>-3.47</v>
      </c>
      <c r="P567" s="1">
        <v>-2.71</v>
      </c>
      <c r="Q567" s="1">
        <v>-3.11</v>
      </c>
      <c r="R567" s="1">
        <v>-3.14</v>
      </c>
      <c r="S567" s="1">
        <v>-2.77</v>
      </c>
      <c r="T567" s="1">
        <v>-2.74</v>
      </c>
      <c r="U567" s="1">
        <v>-1.51</v>
      </c>
      <c r="V567" s="1">
        <v>-2.69</v>
      </c>
      <c r="W567" s="1">
        <v>-4.12</v>
      </c>
      <c r="Y567" s="1">
        <v>197706</v>
      </c>
      <c r="Z567" s="1">
        <v>8.39</v>
      </c>
      <c r="AA567" s="1">
        <v>7.58</v>
      </c>
      <c r="AB567" s="1">
        <v>7.09</v>
      </c>
      <c r="AC567" s="1">
        <v>6.76</v>
      </c>
      <c r="AD567" s="1">
        <v>6.54</v>
      </c>
      <c r="AE567" s="1">
        <v>6.98</v>
      </c>
      <c r="AF567" s="1">
        <v>5.78</v>
      </c>
      <c r="AG567" s="1">
        <v>5.68</v>
      </c>
      <c r="AH567" s="1">
        <v>4.8499999999999996</v>
      </c>
      <c r="AI567" s="1">
        <v>4.3</v>
      </c>
      <c r="AK567">
        <v>199712</v>
      </c>
      <c r="AL567">
        <v>-10.93</v>
      </c>
      <c r="AM567">
        <v>-1.78</v>
      </c>
      <c r="AN567">
        <v>1.49</v>
      </c>
      <c r="AO567">
        <v>-0.34</v>
      </c>
      <c r="AP567">
        <v>-2.1800000000000002</v>
      </c>
      <c r="AQ567">
        <v>0.77</v>
      </c>
      <c r="AR567">
        <v>1.63</v>
      </c>
      <c r="AS567">
        <v>0.03</v>
      </c>
      <c r="AT567">
        <v>-0.21</v>
      </c>
      <c r="AU567">
        <v>-2.74</v>
      </c>
      <c r="AV567">
        <v>-1.37</v>
      </c>
      <c r="AW567">
        <v>-0.34</v>
      </c>
      <c r="AX567">
        <v>1.84</v>
      </c>
      <c r="AY567">
        <v>1.74</v>
      </c>
      <c r="AZ567">
        <v>1.51</v>
      </c>
      <c r="BA567">
        <v>0.72</v>
      </c>
      <c r="BB567">
        <v>-0.68</v>
      </c>
      <c r="BC567">
        <v>-1.3</v>
      </c>
      <c r="BD567">
        <v>0.61</v>
      </c>
      <c r="BF567" s="1">
        <v>199712</v>
      </c>
      <c r="BG567" s="1">
        <v>-10.18</v>
      </c>
      <c r="BH567" s="1">
        <v>-2.75</v>
      </c>
      <c r="BI567" s="1">
        <v>1.51</v>
      </c>
      <c r="BJ567" s="1">
        <v>1.46</v>
      </c>
      <c r="BK567" s="1">
        <v>-3.08</v>
      </c>
      <c r="BL567" s="1">
        <v>-1.05</v>
      </c>
      <c r="BM567" s="1">
        <v>1.1100000000000001</v>
      </c>
      <c r="BN567" s="1">
        <v>3.1</v>
      </c>
      <c r="BO567" s="1">
        <v>1.18</v>
      </c>
      <c r="BP567" s="1">
        <v>-2.96</v>
      </c>
      <c r="BQ567" s="1">
        <v>-3.23</v>
      </c>
      <c r="BR567" s="1">
        <v>-1.78</v>
      </c>
      <c r="BS567" s="1">
        <v>-0.22</v>
      </c>
      <c r="BT567" s="1">
        <v>0.18</v>
      </c>
      <c r="BU567" s="1">
        <v>2.0299999999999998</v>
      </c>
      <c r="BV567" s="1">
        <v>4.0199999999999996</v>
      </c>
      <c r="BW567" s="1">
        <v>2.12</v>
      </c>
      <c r="BX567" s="1">
        <v>2.2400000000000002</v>
      </c>
      <c r="BY567" s="1">
        <v>0.15</v>
      </c>
      <c r="CA567" s="1">
        <v>197212</v>
      </c>
      <c r="CB567" s="1">
        <v>-1.79</v>
      </c>
      <c r="CC567" s="1">
        <v>-0.65</v>
      </c>
      <c r="CD567" s="1">
        <v>-2.39</v>
      </c>
      <c r="CE567" s="1">
        <v>-2.86</v>
      </c>
      <c r="CF567" s="1">
        <v>0.1</v>
      </c>
      <c r="CG567" s="1">
        <v>-2.25</v>
      </c>
      <c r="CH567" s="1">
        <v>-2.35</v>
      </c>
      <c r="CI567" s="1">
        <v>-2.58</v>
      </c>
      <c r="CJ567" s="1">
        <v>-2.92</v>
      </c>
      <c r="CK567" s="1">
        <v>0.79</v>
      </c>
      <c r="CL567" s="1">
        <v>-0.67</v>
      </c>
      <c r="CM567" s="1">
        <v>-2.02</v>
      </c>
      <c r="CN567" s="1">
        <v>-2.48</v>
      </c>
      <c r="CO567" s="1">
        <v>-2.67</v>
      </c>
      <c r="CP567" s="1">
        <v>-1.99</v>
      </c>
      <c r="CQ567" s="1">
        <v>-2.4</v>
      </c>
      <c r="CR567" s="1">
        <v>-2.74</v>
      </c>
      <c r="CS567" s="1">
        <v>-2.5499999999999998</v>
      </c>
      <c r="CT567" s="1">
        <v>-3.27</v>
      </c>
      <c r="CV567" s="1">
        <v>197312</v>
      </c>
      <c r="CW567" s="1">
        <v>-7.34</v>
      </c>
      <c r="CX567" s="1">
        <v>-1.99</v>
      </c>
      <c r="CY567" s="1">
        <v>-0.88</v>
      </c>
      <c r="CZ567" s="1">
        <v>-1.1200000000000001</v>
      </c>
      <c r="DA567" s="1">
        <v>-1.92</v>
      </c>
      <c r="DB567" s="1">
        <v>-1.95</v>
      </c>
      <c r="DC567" s="1">
        <v>-0.38</v>
      </c>
      <c r="DD567" s="1">
        <v>-1.23</v>
      </c>
      <c r="DE567" s="1">
        <v>-0.92</v>
      </c>
      <c r="DF567" s="1">
        <v>-1.6</v>
      </c>
      <c r="DG567" s="1">
        <v>-2.23</v>
      </c>
      <c r="DH567" s="1">
        <v>-2.14</v>
      </c>
      <c r="DI567" s="1">
        <v>-1.76</v>
      </c>
      <c r="DJ567" s="1">
        <v>-1.3</v>
      </c>
      <c r="DK567" s="1">
        <v>0.53</v>
      </c>
      <c r="DL567" s="1">
        <v>-0.96</v>
      </c>
      <c r="DM567" s="1">
        <v>-1.5</v>
      </c>
      <c r="DN567" s="1">
        <v>0.57999999999999996</v>
      </c>
      <c r="DO567" s="1">
        <v>-2.41</v>
      </c>
      <c r="DQ567" s="1">
        <v>197212</v>
      </c>
      <c r="DR567" s="1">
        <v>-99.99</v>
      </c>
      <c r="DS567" s="1">
        <v>-3.31</v>
      </c>
      <c r="DT567" s="1">
        <v>-0.87</v>
      </c>
      <c r="DU567" s="1">
        <v>-0.31</v>
      </c>
      <c r="DV567" s="1">
        <v>-3.41</v>
      </c>
      <c r="DW567" s="1">
        <v>-2.2400000000000002</v>
      </c>
      <c r="DX567" s="1">
        <v>-0.34</v>
      </c>
      <c r="DY567" s="1">
        <v>-1.02</v>
      </c>
      <c r="DZ567" s="1">
        <v>0.01</v>
      </c>
      <c r="EA567" s="1">
        <v>-3.82</v>
      </c>
      <c r="EB567" s="1">
        <v>-2.06</v>
      </c>
      <c r="EC567" s="1">
        <v>-2.73</v>
      </c>
      <c r="ED567" s="1">
        <v>-1.65</v>
      </c>
      <c r="EE567" s="1">
        <v>-0.21</v>
      </c>
      <c r="EF567" s="1">
        <v>-0.48</v>
      </c>
      <c r="EG567" s="1">
        <v>-1.1200000000000001</v>
      </c>
      <c r="EH567" s="1">
        <v>-0.92</v>
      </c>
      <c r="EI567" s="1">
        <v>-1.32</v>
      </c>
      <c r="EJ567" s="1">
        <v>1.35</v>
      </c>
      <c r="EL567">
        <v>197212</v>
      </c>
      <c r="EM567">
        <v>0.62</v>
      </c>
      <c r="EN567">
        <v>-1.87</v>
      </c>
      <c r="EO567">
        <v>-2.2400000000000002</v>
      </c>
      <c r="EP567">
        <v>0.37</v>
      </c>
      <c r="ER567" s="1">
        <v>197306</v>
      </c>
      <c r="ES567" s="1">
        <v>4.32</v>
      </c>
      <c r="EU567" s="1">
        <v>197207</v>
      </c>
      <c r="EV567" s="1">
        <v>-2.25</v>
      </c>
      <c r="EX567" s="1">
        <v>197706</v>
      </c>
      <c r="EY567" s="1">
        <v>3.31</v>
      </c>
      <c r="FA567" s="1">
        <v>197306</v>
      </c>
      <c r="FB567" s="1">
        <f>IF(ISERROR(VLOOKUP($FA567,MOM,LOOKUPS!C$12,0)*$FB$6+VLOOKUP($FA567,STREV,LOOKUPS!C$10,0)*$FC$6+VLOOKUP($FA567,LTREV,LOOKUPS!C$9,0)*$FD$6+VLOOKUP($FA567,CFP,LOOKUPS!C$6,0)*$FE$6+VLOOKUP($FA567,EP,LOOKUPS!C$8,0)*$FF$6+VLOOKUP($FA567,BM,LOOKUPS!C$5,0)*$FG$6+VLOOKUP($FA567,DIV,LOOKUPS!C$7,0)*$FH$6++VLOOKUP($FA567,SIZE,LOOKUPS!C$11,0)*$FI$6),"",VLOOKUP($FA567,MOM,LOOKUPS!C$12,0)*$FB$6+VLOOKUP($FA567,STREV,LOOKUPS!C$10,0)*$FC$6+VLOOKUP($FA567,LTREV,LOOKUPS!C$9,0)*$FD$6+VLOOKUP($FA567,CFP,LOOKUPS!C$6,0)*$FE$6+VLOOKUP($FA567,EP,LOOKUPS!C$8,0)*$FF$6+VLOOKUP($FA567,BM,LOOKUPS!C$5,0)*$FG$6+VLOOKUP($FA567,DIV,LOOKUPS!C$7,0)*$FH$6++VLOOKUP($FA567,SIZE,LOOKUPS!C$11,0)*$FI$6)</f>
        <v>-5.5825999999999993</v>
      </c>
      <c r="FC567" s="1">
        <f>IF(ISERROR(VLOOKUP($FA567,MOM,LOOKUPS!D$12,0)*$FB$6+VLOOKUP($FA567,STREV,LOOKUPS!D$10,0)*$FC$6+VLOOKUP($FA567,LTREV,LOOKUPS!D$9,0)*$FD$6+VLOOKUP($FA567,CFP,LOOKUPS!D$6,0)*$FE$6+VLOOKUP($FA567,EP,LOOKUPS!D$8,0)*$FF$6+VLOOKUP($FA567,BM,LOOKUPS!D$5,0)*$FG$6+VLOOKUP($FA567,DIV,LOOKUPS!D$7,0)*$FH$6++VLOOKUP($FA567,SIZE,LOOKUPS!D$11,0)*$FI$6),"",VLOOKUP($FA567,MOM,LOOKUPS!D$12,0)*$FB$6+VLOOKUP($FA567,STREV,LOOKUPS!D$10,0)*$FC$6+VLOOKUP($FA567,LTREV,LOOKUPS!D$9,0)*$FD$6+VLOOKUP($FA567,CFP,LOOKUPS!D$6,0)*$FE$6+VLOOKUP($FA567,EP,LOOKUPS!D$8,0)*$FF$6+VLOOKUP($FA567,BM,LOOKUPS!D$5,0)*$FG$6+VLOOKUP($FA567,DIV,LOOKUPS!D$7,0)*$FH$6++VLOOKUP($FA567,SIZE,LOOKUPS!D$11,0)*$FI$6)</f>
        <v>-5.180200000000001</v>
      </c>
      <c r="FD567" s="1">
        <f>IF(ISERROR(VLOOKUP($FA567,MOM,LOOKUPS!E$12,0)*$FB$6+VLOOKUP($FA567,STREV,LOOKUPS!E$10,0)*$FC$6+VLOOKUP($FA567,LTREV,LOOKUPS!E$9,0)*$FD$6+VLOOKUP($FA567,CFP,LOOKUPS!E$6,0)*$FE$6+VLOOKUP($FA567,EP,LOOKUPS!E$8,0)*$FF$6+VLOOKUP($FA567,BM,LOOKUPS!E$5,0)*$FG$6+VLOOKUP($FA567,DIV,LOOKUPS!E$7,0)*$FH$6++VLOOKUP($FA567,SIZE,LOOKUPS!E$11,0)*$FI$6),"",VLOOKUP($FA567,MOM,LOOKUPS!E$12,0)*$FB$6+VLOOKUP($FA567,STREV,LOOKUPS!E$10,0)*$FC$6+VLOOKUP($FA567,LTREV,LOOKUPS!E$9,0)*$FD$6+VLOOKUP($FA567,CFP,LOOKUPS!E$6,0)*$FE$6+VLOOKUP($FA567,EP,LOOKUPS!E$8,0)*$FF$6+VLOOKUP($FA567,BM,LOOKUPS!E$5,0)*$FG$6+VLOOKUP($FA567,DIV,LOOKUPS!E$7,0)*$FH$6++VLOOKUP($FA567,SIZE,LOOKUPS!E$11,0)*$FI$6)</f>
        <v>-4.1589</v>
      </c>
      <c r="FE567" s="1">
        <f>IF(ISERROR(VLOOKUP($FA567,MOM,LOOKUPS!F$12,0)*$FB$6+VLOOKUP($FA567,STREV,LOOKUPS!F$10,0)*$FC$6+VLOOKUP($FA567,LTREV,LOOKUPS!F$9,0)*$FD$6+VLOOKUP($FA567,CFP,LOOKUPS!F$6,0)*$FE$6+VLOOKUP($FA567,EP,LOOKUPS!F$8,0)*$FF$6+VLOOKUP($FA567,BM,LOOKUPS!F$5,0)*$FG$6+VLOOKUP($FA567,DIV,LOOKUPS!F$7,0)*$FH$6++VLOOKUP($FA567,SIZE,LOOKUPS!F$11,0)*$FI$6),"",VLOOKUP($FA567,MOM,LOOKUPS!F$12,0)*$FB$6+VLOOKUP($FA567,STREV,LOOKUPS!F$10,0)*$FC$6+VLOOKUP($FA567,LTREV,LOOKUPS!F$9,0)*$FD$6+VLOOKUP($FA567,CFP,LOOKUPS!F$6,0)*$FE$6+VLOOKUP($FA567,EP,LOOKUPS!F$8,0)*$FF$6+VLOOKUP($FA567,BM,LOOKUPS!F$5,0)*$FG$6+VLOOKUP($FA567,DIV,LOOKUPS!F$7,0)*$FH$6++VLOOKUP($FA567,SIZE,LOOKUPS!F$11,0)*$FI$6)</f>
        <v>-3.4483999999999999</v>
      </c>
      <c r="FF567" s="1">
        <f>IF(ISERROR(VLOOKUP($FA567,MOM,LOOKUPS!G$12,0)*$FB$6+VLOOKUP($FA567,STREV,LOOKUPS!G$10,0)*$FC$6+VLOOKUP($FA567,LTREV,LOOKUPS!G$9,0)*$FD$6+VLOOKUP($FA567,CFP,LOOKUPS!G$6,0)*$FE$6+VLOOKUP($FA567,EP,LOOKUPS!G$8,0)*$FF$6+VLOOKUP($FA567,BM,LOOKUPS!G$5,0)*$FG$6+VLOOKUP($FA567,DIV,LOOKUPS!G$7,0)*$FH$6++VLOOKUP($FA567,SIZE,LOOKUPS!G$11,0)*$FI$6),"",VLOOKUP($FA567,MOM,LOOKUPS!G$12,0)*$FB$6+VLOOKUP($FA567,STREV,LOOKUPS!G$10,0)*$FC$6+VLOOKUP($FA567,LTREV,LOOKUPS!G$9,0)*$FD$6+VLOOKUP($FA567,CFP,LOOKUPS!G$6,0)*$FE$6+VLOOKUP($FA567,EP,LOOKUPS!G$8,0)*$FF$6+VLOOKUP($FA567,BM,LOOKUPS!G$5,0)*$FG$6+VLOOKUP($FA567,DIV,LOOKUPS!G$7,0)*$FH$6++VLOOKUP($FA567,SIZE,LOOKUPS!G$11,0)*$FI$6)</f>
        <v>-4.2009000000000007</v>
      </c>
      <c r="FG567" s="1">
        <f>IF(ISERROR(VLOOKUP($FA567,MOM,LOOKUPS!H$12,0)*$FB$6+VLOOKUP($FA567,STREV,LOOKUPS!H$10,0)*$FC$6+VLOOKUP($FA567,LTREV,LOOKUPS!H$9,0)*$FD$6+VLOOKUP($FA567,CFP,LOOKUPS!H$6,0)*$FE$6+VLOOKUP($FA567,EP,LOOKUPS!H$8,0)*$FF$6+VLOOKUP($FA567,BM,LOOKUPS!H$5,0)*$FG$6+VLOOKUP($FA567,DIV,LOOKUPS!H$7,0)*$FH$6++VLOOKUP($FA567,SIZE,LOOKUPS!H$11,0)*$FI$6),"",VLOOKUP($FA567,MOM,LOOKUPS!H$12,0)*$FB$6+VLOOKUP($FA567,STREV,LOOKUPS!H$10,0)*$FC$6+VLOOKUP($FA567,LTREV,LOOKUPS!H$9,0)*$FD$6+VLOOKUP($FA567,CFP,LOOKUPS!H$6,0)*$FE$6+VLOOKUP($FA567,EP,LOOKUPS!H$8,0)*$FF$6+VLOOKUP($FA567,BM,LOOKUPS!H$5,0)*$FG$6+VLOOKUP($FA567,DIV,LOOKUPS!H$7,0)*$FH$6++VLOOKUP($FA567,SIZE,LOOKUPS!H$11,0)*$FI$6)</f>
        <v>-3.0628000000000002</v>
      </c>
      <c r="FH567" s="1">
        <f>IF(ISERROR(VLOOKUP($FA567,MOM,LOOKUPS!I$12,0)*$FB$6+VLOOKUP($FA567,STREV,LOOKUPS!I$10,0)*$FC$6+VLOOKUP($FA567,LTREV,LOOKUPS!I$9,0)*$FD$6+VLOOKUP($FA567,CFP,LOOKUPS!I$6,0)*$FE$6+VLOOKUP($FA567,EP,LOOKUPS!I$8,0)*$FF$6+VLOOKUP($FA567,BM,LOOKUPS!I$5,0)*$FG$6+VLOOKUP($FA567,DIV,LOOKUPS!I$7,0)*$FH$6++VLOOKUP($FA567,SIZE,LOOKUPS!I$11,0)*$FI$6),"",VLOOKUP($FA567,MOM,LOOKUPS!I$12,0)*$FB$6+VLOOKUP($FA567,STREV,LOOKUPS!I$10,0)*$FC$6+VLOOKUP($FA567,LTREV,LOOKUPS!I$9,0)*$FD$6+VLOOKUP($FA567,CFP,LOOKUPS!I$6,0)*$FE$6+VLOOKUP($FA567,EP,LOOKUPS!I$8,0)*$FF$6+VLOOKUP($FA567,BM,LOOKUPS!I$5,0)*$FG$6+VLOOKUP($FA567,DIV,LOOKUPS!I$7,0)*$FH$6++VLOOKUP($FA567,SIZE,LOOKUPS!I$11,0)*$FI$6)</f>
        <v>-2.9483999999999999</v>
      </c>
      <c r="FI567" s="1">
        <f>IF(ISERROR(VLOOKUP($FA567,MOM,LOOKUPS!J$12,0)*$FB$6+VLOOKUP($FA567,STREV,LOOKUPS!J$10,0)*$FC$6+VLOOKUP($FA567,LTREV,LOOKUPS!J$9,0)*$FD$6+VLOOKUP($FA567,CFP,LOOKUPS!J$6,0)*$FE$6+VLOOKUP($FA567,EP,LOOKUPS!J$8,0)*$FF$6+VLOOKUP($FA567,BM,LOOKUPS!J$5,0)*$FG$6+VLOOKUP($FA567,DIV,LOOKUPS!J$7,0)*$FH$6++VLOOKUP($FA567,SIZE,LOOKUPS!J$11,0)*$FI$6),"",VLOOKUP($FA567,MOM,LOOKUPS!J$12,0)*$FB$6+VLOOKUP($FA567,STREV,LOOKUPS!J$10,0)*$FC$6+VLOOKUP($FA567,LTREV,LOOKUPS!J$9,0)*$FD$6+VLOOKUP($FA567,CFP,LOOKUPS!J$6,0)*$FE$6+VLOOKUP($FA567,EP,LOOKUPS!J$8,0)*$FF$6+VLOOKUP($FA567,BM,LOOKUPS!J$5,0)*$FG$6+VLOOKUP($FA567,DIV,LOOKUPS!J$7,0)*$FH$6++VLOOKUP($FA567,SIZE,LOOKUPS!J$11,0)*$FI$6)</f>
        <v>-2.5668000000000002</v>
      </c>
      <c r="FJ567" s="1">
        <f>IF(ISERROR(VLOOKUP($FA567,MOM,LOOKUPS!K$12,0)*$FB$6+VLOOKUP($FA567,STREV,LOOKUPS!K$10,0)*$FC$6+VLOOKUP($FA567,LTREV,LOOKUPS!K$9,0)*$FD$6+VLOOKUP($FA567,CFP,LOOKUPS!K$6,0)*$FE$6+VLOOKUP($FA567,EP,LOOKUPS!K$8,0)*$FF$6+VLOOKUP($FA567,BM,LOOKUPS!K$5,0)*$FG$6+VLOOKUP($FA567,DIV,LOOKUPS!K$7,0)*$FH$6++VLOOKUP($FA567,SIZE,LOOKUPS!K$11,0)*$FI$6),"",VLOOKUP($FA567,MOM,LOOKUPS!K$12,0)*$FB$6+VLOOKUP($FA567,STREV,LOOKUPS!K$10,0)*$FC$6+VLOOKUP($FA567,LTREV,LOOKUPS!K$9,0)*$FD$6+VLOOKUP($FA567,CFP,LOOKUPS!K$6,0)*$FE$6+VLOOKUP($FA567,EP,LOOKUPS!K$8,0)*$FF$6+VLOOKUP($FA567,BM,LOOKUPS!K$5,0)*$FG$6+VLOOKUP($FA567,DIV,LOOKUPS!K$7,0)*$FH$6++VLOOKUP($FA567,SIZE,LOOKUPS!K$11,0)*$FI$6)</f>
        <v>-2.6907000000000001</v>
      </c>
      <c r="FK567" s="1">
        <f>IF(ISERROR(VLOOKUP($FA567,MOM,LOOKUPS!L$12,0)*$FB$6+VLOOKUP($FA567,STREV,LOOKUPS!L$10,0)*$FC$6+VLOOKUP($FA567,LTREV,LOOKUPS!L$9,0)*$FD$6+VLOOKUP($FA567,CFP,LOOKUPS!L$6,0)*$FE$6+VLOOKUP($FA567,EP,LOOKUPS!L$8,0)*$FF$6+VLOOKUP($FA567,BM,LOOKUPS!L$5,0)*$FG$6+VLOOKUP($FA567,DIV,LOOKUPS!L$7,0)*$FH$6++VLOOKUP($FA567,SIZE,LOOKUPS!L$11,0)*$FI$6),"",VLOOKUP($FA567,MOM,LOOKUPS!L$12,0)*$FB$6+VLOOKUP($FA567,STREV,LOOKUPS!L$10,0)*$FC$6+VLOOKUP($FA567,LTREV,LOOKUPS!L$9,0)*$FD$6+VLOOKUP($FA567,CFP,LOOKUPS!L$6,0)*$FE$6+VLOOKUP($FA567,EP,LOOKUPS!L$8,0)*$FF$6+VLOOKUP($FA567,BM,LOOKUPS!L$5,0)*$FG$6+VLOOKUP($FA567,DIV,LOOKUPS!L$7,0)*$FH$6++VLOOKUP($FA567,SIZE,LOOKUPS!L$11,0)*$FI$6)</f>
        <v>-1.631</v>
      </c>
    </row>
    <row r="568" spans="1:167" x14ac:dyDescent="0.3">
      <c r="A568" s="1">
        <v>197307</v>
      </c>
      <c r="B568" s="1">
        <v>19.53</v>
      </c>
      <c r="C568" s="1">
        <v>16.010000000000002</v>
      </c>
      <c r="D568" s="1">
        <v>14.43</v>
      </c>
      <c r="E568" s="1">
        <v>12.23</v>
      </c>
      <c r="F568" s="1">
        <v>13.56</v>
      </c>
      <c r="G568" s="1">
        <v>9.26</v>
      </c>
      <c r="H568" s="1">
        <v>9.08</v>
      </c>
      <c r="I568" s="1">
        <v>6.96</v>
      </c>
      <c r="J568" s="1">
        <v>3.86</v>
      </c>
      <c r="K568" s="1">
        <v>7.63</v>
      </c>
      <c r="M568" s="1">
        <v>197208</v>
      </c>
      <c r="N568" s="1">
        <v>1.29</v>
      </c>
      <c r="O568" s="1">
        <v>0.4</v>
      </c>
      <c r="P568" s="1">
        <v>1.64</v>
      </c>
      <c r="Q568" s="1">
        <v>2.21</v>
      </c>
      <c r="R568" s="1">
        <v>1.97</v>
      </c>
      <c r="S568" s="1">
        <v>0.98</v>
      </c>
      <c r="T568" s="1">
        <v>1.3</v>
      </c>
      <c r="U568" s="1">
        <v>1.5</v>
      </c>
      <c r="V568" s="1">
        <v>1.1399999999999999</v>
      </c>
      <c r="W568" s="1">
        <v>-0.16</v>
      </c>
      <c r="Y568" s="1">
        <v>197707</v>
      </c>
      <c r="Z568" s="1">
        <v>0.67</v>
      </c>
      <c r="AA568" s="1">
        <v>0.25</v>
      </c>
      <c r="AB568" s="1">
        <v>0.71</v>
      </c>
      <c r="AC568" s="1">
        <v>-0.53</v>
      </c>
      <c r="AD568" s="1">
        <v>-1.08</v>
      </c>
      <c r="AE568" s="1">
        <v>-0.12</v>
      </c>
      <c r="AF568" s="1">
        <v>0.31</v>
      </c>
      <c r="AG568" s="1">
        <v>-0.19</v>
      </c>
      <c r="AH568" s="1">
        <v>-1.74</v>
      </c>
      <c r="AI568" s="1">
        <v>-3.81</v>
      </c>
      <c r="AK568">
        <v>199801</v>
      </c>
      <c r="AL568">
        <v>5.03</v>
      </c>
      <c r="AM568">
        <v>0.42</v>
      </c>
      <c r="AN568">
        <v>-0.7</v>
      </c>
      <c r="AO568">
        <v>0.2</v>
      </c>
      <c r="AP568">
        <v>0.57999999999999996</v>
      </c>
      <c r="AQ568">
        <v>-0.37</v>
      </c>
      <c r="AR568">
        <v>-0.72</v>
      </c>
      <c r="AS568">
        <v>-1.02</v>
      </c>
      <c r="AT568">
        <v>0.77</v>
      </c>
      <c r="AU568">
        <v>0.7</v>
      </c>
      <c r="AV568">
        <v>0.41</v>
      </c>
      <c r="AW568">
        <v>-0.15</v>
      </c>
      <c r="AX568">
        <v>-0.56999999999999995</v>
      </c>
      <c r="AY568">
        <v>-1.07</v>
      </c>
      <c r="AZ568">
        <v>-0.35</v>
      </c>
      <c r="BA568">
        <v>-0.8</v>
      </c>
      <c r="BB568">
        <v>-1.25</v>
      </c>
      <c r="BC568">
        <v>0.4</v>
      </c>
      <c r="BD568">
        <v>1.04</v>
      </c>
      <c r="BF568" s="1">
        <v>199801</v>
      </c>
      <c r="BG568" s="1">
        <v>4.79</v>
      </c>
      <c r="BH568" s="1">
        <v>0.19</v>
      </c>
      <c r="BI568" s="1">
        <v>-0.57999999999999996</v>
      </c>
      <c r="BJ568" s="1">
        <v>-0.09</v>
      </c>
      <c r="BK568" s="1">
        <v>0.42</v>
      </c>
      <c r="BL568" s="1">
        <v>-0.56999999999999995</v>
      </c>
      <c r="BM568" s="1">
        <v>-0.14000000000000001</v>
      </c>
      <c r="BN568" s="1">
        <v>-1.4</v>
      </c>
      <c r="BO568" s="1">
        <v>0.46</v>
      </c>
      <c r="BP568" s="1">
        <v>0.67</v>
      </c>
      <c r="BQ568" s="1">
        <v>0.13</v>
      </c>
      <c r="BR568" s="1">
        <v>-0.49</v>
      </c>
      <c r="BS568" s="1">
        <v>-0.67</v>
      </c>
      <c r="BT568" s="1">
        <v>0.26</v>
      </c>
      <c r="BU568" s="1">
        <v>-0.53</v>
      </c>
      <c r="BV568" s="1">
        <v>-1.39</v>
      </c>
      <c r="BW568" s="1">
        <v>-1.42</v>
      </c>
      <c r="BX568" s="1">
        <v>-0.21</v>
      </c>
      <c r="BY568" s="1">
        <v>1.1200000000000001</v>
      </c>
      <c r="CA568" s="1">
        <v>197301</v>
      </c>
      <c r="CB568" s="1">
        <v>-4.34</v>
      </c>
      <c r="CC568" s="1">
        <v>-6.8</v>
      </c>
      <c r="CD568" s="1">
        <v>-4.21</v>
      </c>
      <c r="CE568" s="1">
        <v>-1.64</v>
      </c>
      <c r="CF568" s="1">
        <v>-7.09</v>
      </c>
      <c r="CG568" s="1">
        <v>-5.78</v>
      </c>
      <c r="CH568" s="1">
        <v>-4.3099999999999996</v>
      </c>
      <c r="CI568" s="1">
        <v>-2.56</v>
      </c>
      <c r="CJ568" s="1">
        <v>-1.29</v>
      </c>
      <c r="CK568" s="1">
        <v>-7.43</v>
      </c>
      <c r="CL568" s="1">
        <v>-6.7</v>
      </c>
      <c r="CM568" s="1">
        <v>-6.26</v>
      </c>
      <c r="CN568" s="1">
        <v>-5.29</v>
      </c>
      <c r="CO568" s="1">
        <v>-5</v>
      </c>
      <c r="CP568" s="1">
        <v>-3.54</v>
      </c>
      <c r="CQ568" s="1">
        <v>-2.72</v>
      </c>
      <c r="CR568" s="1">
        <v>-2.42</v>
      </c>
      <c r="CS568" s="1">
        <v>-1.38</v>
      </c>
      <c r="CT568" s="1">
        <v>-1.21</v>
      </c>
      <c r="CV568" s="1">
        <v>197401</v>
      </c>
      <c r="CW568" s="1">
        <v>23.42</v>
      </c>
      <c r="CX568" s="1">
        <v>7.57</v>
      </c>
      <c r="CY568" s="1">
        <v>11.56</v>
      </c>
      <c r="CZ568" s="1">
        <v>10.61</v>
      </c>
      <c r="DA568" s="1">
        <v>6.62</v>
      </c>
      <c r="DB568" s="1">
        <v>10.47</v>
      </c>
      <c r="DC568" s="1">
        <v>11.91</v>
      </c>
      <c r="DD568" s="1">
        <v>10.65</v>
      </c>
      <c r="DE568" s="1">
        <v>10.72</v>
      </c>
      <c r="DF568" s="1">
        <v>4.33</v>
      </c>
      <c r="DG568" s="1">
        <v>8.9</v>
      </c>
      <c r="DH568" s="1">
        <v>9.4600000000000009</v>
      </c>
      <c r="DI568" s="1">
        <v>11.5</v>
      </c>
      <c r="DJ568" s="1">
        <v>13.69</v>
      </c>
      <c r="DK568" s="1">
        <v>10.17</v>
      </c>
      <c r="DL568" s="1">
        <v>10.91</v>
      </c>
      <c r="DM568" s="1">
        <v>10.39</v>
      </c>
      <c r="DN568" s="1">
        <v>9.35</v>
      </c>
      <c r="DO568" s="1">
        <v>12.08</v>
      </c>
      <c r="DQ568" s="1">
        <v>197301</v>
      </c>
      <c r="DR568" s="1">
        <v>-99.99</v>
      </c>
      <c r="DS568" s="1">
        <v>-2.56</v>
      </c>
      <c r="DT568" s="1">
        <v>-6.58</v>
      </c>
      <c r="DU568" s="1">
        <v>-5.24</v>
      </c>
      <c r="DV568" s="1">
        <v>-2.09</v>
      </c>
      <c r="DW568" s="1">
        <v>-6.1</v>
      </c>
      <c r="DX568" s="1">
        <v>-6.5</v>
      </c>
      <c r="DY568" s="1">
        <v>-5.96</v>
      </c>
      <c r="DZ568" s="1">
        <v>-5.0199999999999996</v>
      </c>
      <c r="EA568" s="1">
        <v>-1.07</v>
      </c>
      <c r="EB568" s="1">
        <v>-5.45</v>
      </c>
      <c r="EC568" s="1">
        <v>-5.33</v>
      </c>
      <c r="ED568" s="1">
        <v>-7.02</v>
      </c>
      <c r="EE568" s="1">
        <v>-6.5</v>
      </c>
      <c r="EF568" s="1">
        <v>-6.5</v>
      </c>
      <c r="EG568" s="1">
        <v>-6.26</v>
      </c>
      <c r="EH568" s="1">
        <v>-5.65</v>
      </c>
      <c r="EI568" s="1">
        <v>-7.26</v>
      </c>
      <c r="EJ568" s="1">
        <v>-2.76</v>
      </c>
      <c r="EL568">
        <v>197301</v>
      </c>
      <c r="EM568">
        <v>-3.29</v>
      </c>
      <c r="EN568">
        <v>-3.47</v>
      </c>
      <c r="EO568">
        <v>2.67</v>
      </c>
      <c r="EP568">
        <v>0.44</v>
      </c>
      <c r="ER568" s="1">
        <v>197307</v>
      </c>
      <c r="ES568" s="1">
        <v>-11.69</v>
      </c>
      <c r="EU568" s="1">
        <v>197208</v>
      </c>
      <c r="EV568" s="1">
        <v>0.64</v>
      </c>
      <c r="EX568" s="1">
        <v>197707</v>
      </c>
      <c r="EY568" s="1">
        <v>1.46</v>
      </c>
      <c r="FA568" s="1">
        <v>197307</v>
      </c>
      <c r="FB568" s="1">
        <f>IF(ISERROR(VLOOKUP($FA568,MOM,LOOKUPS!C$12,0)*$FB$6+VLOOKUP($FA568,STREV,LOOKUPS!C$10,0)*$FC$6+VLOOKUP($FA568,LTREV,LOOKUPS!C$9,0)*$FD$6+VLOOKUP($FA568,CFP,LOOKUPS!C$6,0)*$FE$6+VLOOKUP($FA568,EP,LOOKUPS!C$8,0)*$FF$6+VLOOKUP($FA568,BM,LOOKUPS!C$5,0)*$FG$6+VLOOKUP($FA568,DIV,LOOKUPS!C$7,0)*$FH$6++VLOOKUP($FA568,SIZE,LOOKUPS!C$11,0)*$FI$6),"",VLOOKUP($FA568,MOM,LOOKUPS!C$12,0)*$FB$6+VLOOKUP($FA568,STREV,LOOKUPS!C$10,0)*$FC$6+VLOOKUP($FA568,LTREV,LOOKUPS!C$9,0)*$FD$6+VLOOKUP($FA568,CFP,LOOKUPS!C$6,0)*$FE$6+VLOOKUP($FA568,EP,LOOKUPS!C$8,0)*$FF$6+VLOOKUP($FA568,BM,LOOKUPS!C$5,0)*$FG$6+VLOOKUP($FA568,DIV,LOOKUPS!C$7,0)*$FH$6++VLOOKUP($FA568,SIZE,LOOKUPS!C$11,0)*$FI$6)</f>
        <v>14.748500000000002</v>
      </c>
      <c r="FC568" s="1">
        <f>IF(ISERROR(VLOOKUP($FA568,MOM,LOOKUPS!D$12,0)*$FB$6+VLOOKUP($FA568,STREV,LOOKUPS!D$10,0)*$FC$6+VLOOKUP($FA568,LTREV,LOOKUPS!D$9,0)*$FD$6+VLOOKUP($FA568,CFP,LOOKUPS!D$6,0)*$FE$6+VLOOKUP($FA568,EP,LOOKUPS!D$8,0)*$FF$6+VLOOKUP($FA568,BM,LOOKUPS!D$5,0)*$FG$6+VLOOKUP($FA568,DIV,LOOKUPS!D$7,0)*$FH$6++VLOOKUP($FA568,SIZE,LOOKUPS!D$11,0)*$FI$6),"",VLOOKUP($FA568,MOM,LOOKUPS!D$12,0)*$FB$6+VLOOKUP($FA568,STREV,LOOKUPS!D$10,0)*$FC$6+VLOOKUP($FA568,LTREV,LOOKUPS!D$9,0)*$FD$6+VLOOKUP($FA568,CFP,LOOKUPS!D$6,0)*$FE$6+VLOOKUP($FA568,EP,LOOKUPS!D$8,0)*$FF$6+VLOOKUP($FA568,BM,LOOKUPS!D$5,0)*$FG$6+VLOOKUP($FA568,DIV,LOOKUPS!D$7,0)*$FH$6++VLOOKUP($FA568,SIZE,LOOKUPS!D$11,0)*$FI$6)</f>
        <v>13.695700000000002</v>
      </c>
      <c r="FD568" s="1">
        <f>IF(ISERROR(VLOOKUP($FA568,MOM,LOOKUPS!E$12,0)*$FB$6+VLOOKUP($FA568,STREV,LOOKUPS!E$10,0)*$FC$6+VLOOKUP($FA568,LTREV,LOOKUPS!E$9,0)*$FD$6+VLOOKUP($FA568,CFP,LOOKUPS!E$6,0)*$FE$6+VLOOKUP($FA568,EP,LOOKUPS!E$8,0)*$FF$6+VLOOKUP($FA568,BM,LOOKUPS!E$5,0)*$FG$6+VLOOKUP($FA568,DIV,LOOKUPS!E$7,0)*$FH$6++VLOOKUP($FA568,SIZE,LOOKUPS!E$11,0)*$FI$6),"",VLOOKUP($FA568,MOM,LOOKUPS!E$12,0)*$FB$6+VLOOKUP($FA568,STREV,LOOKUPS!E$10,0)*$FC$6+VLOOKUP($FA568,LTREV,LOOKUPS!E$9,0)*$FD$6+VLOOKUP($FA568,CFP,LOOKUPS!E$6,0)*$FE$6+VLOOKUP($FA568,EP,LOOKUPS!E$8,0)*$FF$6+VLOOKUP($FA568,BM,LOOKUPS!E$5,0)*$FG$6+VLOOKUP($FA568,DIV,LOOKUPS!E$7,0)*$FH$6++VLOOKUP($FA568,SIZE,LOOKUPS!E$11,0)*$FI$6)</f>
        <v>11.751200000000001</v>
      </c>
      <c r="FE568" s="1">
        <f>IF(ISERROR(VLOOKUP($FA568,MOM,LOOKUPS!F$12,0)*$FB$6+VLOOKUP($FA568,STREV,LOOKUPS!F$10,0)*$FC$6+VLOOKUP($FA568,LTREV,LOOKUPS!F$9,0)*$FD$6+VLOOKUP($FA568,CFP,LOOKUPS!F$6,0)*$FE$6+VLOOKUP($FA568,EP,LOOKUPS!F$8,0)*$FF$6+VLOOKUP($FA568,BM,LOOKUPS!F$5,0)*$FG$6+VLOOKUP($FA568,DIV,LOOKUPS!F$7,0)*$FH$6++VLOOKUP($FA568,SIZE,LOOKUPS!F$11,0)*$FI$6),"",VLOOKUP($FA568,MOM,LOOKUPS!F$12,0)*$FB$6+VLOOKUP($FA568,STREV,LOOKUPS!F$10,0)*$FC$6+VLOOKUP($FA568,LTREV,LOOKUPS!F$9,0)*$FD$6+VLOOKUP($FA568,CFP,LOOKUPS!F$6,0)*$FE$6+VLOOKUP($FA568,EP,LOOKUPS!F$8,0)*$FF$6+VLOOKUP($FA568,BM,LOOKUPS!F$5,0)*$FG$6+VLOOKUP($FA568,DIV,LOOKUPS!F$7,0)*$FH$6++VLOOKUP($FA568,SIZE,LOOKUPS!F$11,0)*$FI$6)</f>
        <v>10.567800000000002</v>
      </c>
      <c r="FF568" s="1">
        <f>IF(ISERROR(VLOOKUP($FA568,MOM,LOOKUPS!G$12,0)*$FB$6+VLOOKUP($FA568,STREV,LOOKUPS!G$10,0)*$FC$6+VLOOKUP($FA568,LTREV,LOOKUPS!G$9,0)*$FD$6+VLOOKUP($FA568,CFP,LOOKUPS!G$6,0)*$FE$6+VLOOKUP($FA568,EP,LOOKUPS!G$8,0)*$FF$6+VLOOKUP($FA568,BM,LOOKUPS!G$5,0)*$FG$6+VLOOKUP($FA568,DIV,LOOKUPS!G$7,0)*$FH$6++VLOOKUP($FA568,SIZE,LOOKUPS!G$11,0)*$FI$6),"",VLOOKUP($FA568,MOM,LOOKUPS!G$12,0)*$FB$6+VLOOKUP($FA568,STREV,LOOKUPS!G$10,0)*$FC$6+VLOOKUP($FA568,LTREV,LOOKUPS!G$9,0)*$FD$6+VLOOKUP($FA568,CFP,LOOKUPS!G$6,0)*$FE$6+VLOOKUP($FA568,EP,LOOKUPS!G$8,0)*$FF$6+VLOOKUP($FA568,BM,LOOKUPS!G$5,0)*$FG$6+VLOOKUP($FA568,DIV,LOOKUPS!G$7,0)*$FH$6++VLOOKUP($FA568,SIZE,LOOKUPS!G$11,0)*$FI$6)</f>
        <v>11.259800000000002</v>
      </c>
      <c r="FG568" s="1">
        <f>IF(ISERROR(VLOOKUP($FA568,MOM,LOOKUPS!H$12,0)*$FB$6+VLOOKUP($FA568,STREV,LOOKUPS!H$10,0)*$FC$6+VLOOKUP($FA568,LTREV,LOOKUPS!H$9,0)*$FD$6+VLOOKUP($FA568,CFP,LOOKUPS!H$6,0)*$FE$6+VLOOKUP($FA568,EP,LOOKUPS!H$8,0)*$FF$6+VLOOKUP($FA568,BM,LOOKUPS!H$5,0)*$FG$6+VLOOKUP($FA568,DIV,LOOKUPS!H$7,0)*$FH$6++VLOOKUP($FA568,SIZE,LOOKUPS!H$11,0)*$FI$6),"",VLOOKUP($FA568,MOM,LOOKUPS!H$12,0)*$FB$6+VLOOKUP($FA568,STREV,LOOKUPS!H$10,0)*$FC$6+VLOOKUP($FA568,LTREV,LOOKUPS!H$9,0)*$FD$6+VLOOKUP($FA568,CFP,LOOKUPS!H$6,0)*$FE$6+VLOOKUP($FA568,EP,LOOKUPS!H$8,0)*$FF$6+VLOOKUP($FA568,BM,LOOKUPS!H$5,0)*$FG$6+VLOOKUP($FA568,DIV,LOOKUPS!H$7,0)*$FH$6++VLOOKUP($FA568,SIZE,LOOKUPS!H$11,0)*$FI$6)</f>
        <v>8.6289000000000016</v>
      </c>
      <c r="FH568" s="1">
        <f>IF(ISERROR(VLOOKUP($FA568,MOM,LOOKUPS!I$12,0)*$FB$6+VLOOKUP($FA568,STREV,LOOKUPS!I$10,0)*$FC$6+VLOOKUP($FA568,LTREV,LOOKUPS!I$9,0)*$FD$6+VLOOKUP($FA568,CFP,LOOKUPS!I$6,0)*$FE$6+VLOOKUP($FA568,EP,LOOKUPS!I$8,0)*$FF$6+VLOOKUP($FA568,BM,LOOKUPS!I$5,0)*$FG$6+VLOOKUP($FA568,DIV,LOOKUPS!I$7,0)*$FH$6++VLOOKUP($FA568,SIZE,LOOKUPS!I$11,0)*$FI$6),"",VLOOKUP($FA568,MOM,LOOKUPS!I$12,0)*$FB$6+VLOOKUP($FA568,STREV,LOOKUPS!I$10,0)*$FC$6+VLOOKUP($FA568,LTREV,LOOKUPS!I$9,0)*$FD$6+VLOOKUP($FA568,CFP,LOOKUPS!I$6,0)*$FE$6+VLOOKUP($FA568,EP,LOOKUPS!I$8,0)*$FF$6+VLOOKUP($FA568,BM,LOOKUPS!I$5,0)*$FG$6+VLOOKUP($FA568,DIV,LOOKUPS!I$7,0)*$FH$6++VLOOKUP($FA568,SIZE,LOOKUPS!I$11,0)*$FI$6)</f>
        <v>9.6660000000000004</v>
      </c>
      <c r="FI568" s="1">
        <f>IF(ISERROR(VLOOKUP($FA568,MOM,LOOKUPS!J$12,0)*$FB$6+VLOOKUP($FA568,STREV,LOOKUPS!J$10,0)*$FC$6+VLOOKUP($FA568,LTREV,LOOKUPS!J$9,0)*$FD$6+VLOOKUP($FA568,CFP,LOOKUPS!J$6,0)*$FE$6+VLOOKUP($FA568,EP,LOOKUPS!J$8,0)*$FF$6+VLOOKUP($FA568,BM,LOOKUPS!J$5,0)*$FG$6+VLOOKUP($FA568,DIV,LOOKUPS!J$7,0)*$FH$6++VLOOKUP($FA568,SIZE,LOOKUPS!J$11,0)*$FI$6),"",VLOOKUP($FA568,MOM,LOOKUPS!J$12,0)*$FB$6+VLOOKUP($FA568,STREV,LOOKUPS!J$10,0)*$FC$6+VLOOKUP($FA568,LTREV,LOOKUPS!J$9,0)*$FD$6+VLOOKUP($FA568,CFP,LOOKUPS!J$6,0)*$FE$6+VLOOKUP($FA568,EP,LOOKUPS!J$8,0)*$FF$6+VLOOKUP($FA568,BM,LOOKUPS!J$5,0)*$FG$6+VLOOKUP($FA568,DIV,LOOKUPS!J$7,0)*$FH$6++VLOOKUP($FA568,SIZE,LOOKUPS!J$11,0)*$FI$6)</f>
        <v>9.5419000000000018</v>
      </c>
      <c r="FJ568" s="1">
        <f>IF(ISERROR(VLOOKUP($FA568,MOM,LOOKUPS!K$12,0)*$FB$6+VLOOKUP($FA568,STREV,LOOKUPS!K$10,0)*$FC$6+VLOOKUP($FA568,LTREV,LOOKUPS!K$9,0)*$FD$6+VLOOKUP($FA568,CFP,LOOKUPS!K$6,0)*$FE$6+VLOOKUP($FA568,EP,LOOKUPS!K$8,0)*$FF$6+VLOOKUP($FA568,BM,LOOKUPS!K$5,0)*$FG$6+VLOOKUP($FA568,DIV,LOOKUPS!K$7,0)*$FH$6++VLOOKUP($FA568,SIZE,LOOKUPS!K$11,0)*$FI$6),"",VLOOKUP($FA568,MOM,LOOKUPS!K$12,0)*$FB$6+VLOOKUP($FA568,STREV,LOOKUPS!K$10,0)*$FC$6+VLOOKUP($FA568,LTREV,LOOKUPS!K$9,0)*$FD$6+VLOOKUP($FA568,CFP,LOOKUPS!K$6,0)*$FE$6+VLOOKUP($FA568,EP,LOOKUPS!K$8,0)*$FF$6+VLOOKUP($FA568,BM,LOOKUPS!K$5,0)*$FG$6+VLOOKUP($FA568,DIV,LOOKUPS!K$7,0)*$FH$6++VLOOKUP($FA568,SIZE,LOOKUPS!K$11,0)*$FI$6)</f>
        <v>9.5010000000000012</v>
      </c>
      <c r="FK568" s="1">
        <f>IF(ISERROR(VLOOKUP($FA568,MOM,LOOKUPS!L$12,0)*$FB$6+VLOOKUP($FA568,STREV,LOOKUPS!L$10,0)*$FC$6+VLOOKUP($FA568,LTREV,LOOKUPS!L$9,0)*$FD$6+VLOOKUP($FA568,CFP,LOOKUPS!L$6,0)*$FE$6+VLOOKUP($FA568,EP,LOOKUPS!L$8,0)*$FF$6+VLOOKUP($FA568,BM,LOOKUPS!L$5,0)*$FG$6+VLOOKUP($FA568,DIV,LOOKUPS!L$7,0)*$FH$6++VLOOKUP($FA568,SIZE,LOOKUPS!L$11,0)*$FI$6),"",VLOOKUP($FA568,MOM,LOOKUPS!L$12,0)*$FB$6+VLOOKUP($FA568,STREV,LOOKUPS!L$10,0)*$FC$6+VLOOKUP($FA568,LTREV,LOOKUPS!L$9,0)*$FD$6+VLOOKUP($FA568,CFP,LOOKUPS!L$6,0)*$FE$6+VLOOKUP($FA568,EP,LOOKUPS!L$8,0)*$FF$6+VLOOKUP($FA568,BM,LOOKUPS!L$5,0)*$FG$6+VLOOKUP($FA568,DIV,LOOKUPS!L$7,0)*$FH$6++VLOOKUP($FA568,SIZE,LOOKUPS!L$11,0)*$FI$6)</f>
        <v>12.763</v>
      </c>
    </row>
    <row r="569" spans="1:167" x14ac:dyDescent="0.3">
      <c r="A569" s="1">
        <v>197308</v>
      </c>
      <c r="B569" s="1">
        <v>-9.35</v>
      </c>
      <c r="C569" s="1">
        <v>-7.63</v>
      </c>
      <c r="D569" s="1">
        <v>-5.09</v>
      </c>
      <c r="E569" s="1">
        <v>-4.8899999999999997</v>
      </c>
      <c r="F569" s="1">
        <v>-4.09</v>
      </c>
      <c r="G569" s="1">
        <v>-3.21</v>
      </c>
      <c r="H569" s="1">
        <v>-3.22</v>
      </c>
      <c r="I569" s="1">
        <v>-2.2999999999999998</v>
      </c>
      <c r="J569" s="1">
        <v>-1.5</v>
      </c>
      <c r="K569" s="1">
        <v>-1.17</v>
      </c>
      <c r="M569" s="1">
        <v>197209</v>
      </c>
      <c r="N569" s="1">
        <v>-2.5</v>
      </c>
      <c r="O569" s="1">
        <v>-3.58</v>
      </c>
      <c r="P569" s="1">
        <v>-3.62</v>
      </c>
      <c r="Q569" s="1">
        <v>-2.94</v>
      </c>
      <c r="R569" s="1">
        <v>-2.4500000000000002</v>
      </c>
      <c r="S569" s="1">
        <v>-3.41</v>
      </c>
      <c r="T569" s="1">
        <v>-2.73</v>
      </c>
      <c r="U569" s="1">
        <v>-3.89</v>
      </c>
      <c r="V569" s="1">
        <v>-3.4</v>
      </c>
      <c r="W569" s="1">
        <v>-4.24</v>
      </c>
      <c r="Y569" s="1">
        <v>197708</v>
      </c>
      <c r="Z569" s="1">
        <v>-2.02</v>
      </c>
      <c r="AA569" s="1">
        <v>-1.41</v>
      </c>
      <c r="AB569" s="1">
        <v>-1.3</v>
      </c>
      <c r="AC569" s="1">
        <v>-1.46</v>
      </c>
      <c r="AD569" s="1">
        <v>-0.92</v>
      </c>
      <c r="AE569" s="1">
        <v>-1.8</v>
      </c>
      <c r="AF569" s="1">
        <v>-2.39</v>
      </c>
      <c r="AG569" s="1">
        <v>-2.46</v>
      </c>
      <c r="AH569" s="1">
        <v>-1.52</v>
      </c>
      <c r="AI569" s="1">
        <v>-3.62</v>
      </c>
      <c r="AK569">
        <v>199802</v>
      </c>
      <c r="AL569">
        <v>5.98</v>
      </c>
      <c r="AM569">
        <v>7.21</v>
      </c>
      <c r="AN569">
        <v>6.38</v>
      </c>
      <c r="AO569">
        <v>6.15</v>
      </c>
      <c r="AP569">
        <v>7.31</v>
      </c>
      <c r="AQ569">
        <v>6.76</v>
      </c>
      <c r="AR569">
        <v>6.35</v>
      </c>
      <c r="AS569">
        <v>5.57</v>
      </c>
      <c r="AT569">
        <v>6.58</v>
      </c>
      <c r="AU569">
        <v>7.49</v>
      </c>
      <c r="AV569">
        <v>7.04</v>
      </c>
      <c r="AW569">
        <v>6.85</v>
      </c>
      <c r="AX569">
        <v>6.67</v>
      </c>
      <c r="AY569">
        <v>6.46</v>
      </c>
      <c r="AZ569">
        <v>6.22</v>
      </c>
      <c r="BA569">
        <v>6.08</v>
      </c>
      <c r="BB569">
        <v>5.04</v>
      </c>
      <c r="BC569">
        <v>7.4</v>
      </c>
      <c r="BD569">
        <v>5.97</v>
      </c>
      <c r="BF569" s="1">
        <v>199802</v>
      </c>
      <c r="BG569" s="1">
        <v>5.73</v>
      </c>
      <c r="BH569" s="1">
        <v>7.51</v>
      </c>
      <c r="BI569" s="1">
        <v>6.52</v>
      </c>
      <c r="BJ569" s="1">
        <v>6.19</v>
      </c>
      <c r="BK569" s="1">
        <v>7.52</v>
      </c>
      <c r="BL569" s="1">
        <v>7.26</v>
      </c>
      <c r="BM569" s="1">
        <v>6.68</v>
      </c>
      <c r="BN569" s="1">
        <v>5.84</v>
      </c>
      <c r="BO569" s="1">
        <v>6.28</v>
      </c>
      <c r="BP569" s="1">
        <v>7.76</v>
      </c>
      <c r="BQ569" s="1">
        <v>7.23</v>
      </c>
      <c r="BR569" s="1">
        <v>7.47</v>
      </c>
      <c r="BS569" s="1">
        <v>7.01</v>
      </c>
      <c r="BT569" s="1">
        <v>7.2</v>
      </c>
      <c r="BU569" s="1">
        <v>6.17</v>
      </c>
      <c r="BV569" s="1">
        <v>5.7</v>
      </c>
      <c r="BW569" s="1">
        <v>5.98</v>
      </c>
      <c r="BX569" s="1">
        <v>6.2</v>
      </c>
      <c r="BY569" s="1">
        <v>6.35</v>
      </c>
      <c r="CA569" s="1">
        <v>197302</v>
      </c>
      <c r="CB569" s="1">
        <v>-6.75</v>
      </c>
      <c r="CC569" s="1">
        <v>-9.1</v>
      </c>
      <c r="CD569" s="1">
        <v>-7.06</v>
      </c>
      <c r="CE569" s="1">
        <v>-6.06</v>
      </c>
      <c r="CF569" s="1">
        <v>-9.76</v>
      </c>
      <c r="CG569" s="1">
        <v>-7.89</v>
      </c>
      <c r="CH569" s="1">
        <v>-7.34</v>
      </c>
      <c r="CI569" s="1">
        <v>-6.11</v>
      </c>
      <c r="CJ569" s="1">
        <v>-5.78</v>
      </c>
      <c r="CK569" s="1">
        <v>-9.74</v>
      </c>
      <c r="CL569" s="1">
        <v>-9.7799999999999994</v>
      </c>
      <c r="CM569" s="1">
        <v>-7.87</v>
      </c>
      <c r="CN569" s="1">
        <v>-7.91</v>
      </c>
      <c r="CO569" s="1">
        <v>-8.41</v>
      </c>
      <c r="CP569" s="1">
        <v>-6.14</v>
      </c>
      <c r="CQ569" s="1">
        <v>-5.44</v>
      </c>
      <c r="CR569" s="1">
        <v>-6.71</v>
      </c>
      <c r="CS569" s="1">
        <v>-5.6</v>
      </c>
      <c r="CT569" s="1">
        <v>-5.96</v>
      </c>
      <c r="CV569" s="1">
        <v>197402</v>
      </c>
      <c r="CW569" s="1">
        <v>-1.07</v>
      </c>
      <c r="CX569" s="1">
        <v>-0.21</v>
      </c>
      <c r="CY569" s="1">
        <v>1.44</v>
      </c>
      <c r="CZ569" s="1">
        <v>1.75</v>
      </c>
      <c r="DA569" s="1">
        <v>-0.46</v>
      </c>
      <c r="DB569" s="1">
        <v>1.2</v>
      </c>
      <c r="DC569" s="1">
        <v>1.2</v>
      </c>
      <c r="DD569" s="1">
        <v>1.71</v>
      </c>
      <c r="DE569" s="1">
        <v>1.49</v>
      </c>
      <c r="DF569" s="1">
        <v>-1.87</v>
      </c>
      <c r="DG569" s="1">
        <v>0.94</v>
      </c>
      <c r="DH569" s="1">
        <v>0.3</v>
      </c>
      <c r="DI569" s="1">
        <v>2.11</v>
      </c>
      <c r="DJ569" s="1">
        <v>1.72</v>
      </c>
      <c r="DK569" s="1">
        <v>0.71</v>
      </c>
      <c r="DL569" s="1">
        <v>1.17</v>
      </c>
      <c r="DM569" s="1">
        <v>2.2599999999999998</v>
      </c>
      <c r="DN569" s="1">
        <v>1.84</v>
      </c>
      <c r="DO569" s="1">
        <v>1.1499999999999999</v>
      </c>
      <c r="DQ569" s="1">
        <v>197302</v>
      </c>
      <c r="DR569" s="1">
        <v>-99.99</v>
      </c>
      <c r="DS569" s="1">
        <v>-8.1300000000000008</v>
      </c>
      <c r="DT569" s="1">
        <v>-7.69</v>
      </c>
      <c r="DU569" s="1">
        <v>-4.82</v>
      </c>
      <c r="DV569" s="1">
        <v>-8.07</v>
      </c>
      <c r="DW569" s="1">
        <v>-8.39</v>
      </c>
      <c r="DX569" s="1">
        <v>-8.0299999999999994</v>
      </c>
      <c r="DY569" s="1">
        <v>-6.24</v>
      </c>
      <c r="DZ569" s="1">
        <v>-4.12</v>
      </c>
      <c r="EA569" s="1">
        <v>-7.77</v>
      </c>
      <c r="EB569" s="1">
        <v>-9.06</v>
      </c>
      <c r="EC569" s="1">
        <v>-8.4499999999999993</v>
      </c>
      <c r="ED569" s="1">
        <v>-8.31</v>
      </c>
      <c r="EE569" s="1">
        <v>-8.1999999999999993</v>
      </c>
      <c r="EF569" s="1">
        <v>-7.85</v>
      </c>
      <c r="EG569" s="1">
        <v>-6.3</v>
      </c>
      <c r="EH569" s="1">
        <v>-6.19</v>
      </c>
      <c r="EI569" s="1">
        <v>-4.43</v>
      </c>
      <c r="EJ569" s="1">
        <v>-3.8</v>
      </c>
      <c r="EL569">
        <v>197302</v>
      </c>
      <c r="EM569">
        <v>-4.8499999999999996</v>
      </c>
      <c r="EN569">
        <v>-3.99</v>
      </c>
      <c r="EO569">
        <v>1.71</v>
      </c>
      <c r="EP569">
        <v>0.41</v>
      </c>
      <c r="ER569" s="1">
        <v>197308</v>
      </c>
      <c r="ES569" s="1">
        <v>3.42</v>
      </c>
      <c r="EU569" s="1">
        <v>197209</v>
      </c>
      <c r="EV569" s="1">
        <v>1.44</v>
      </c>
      <c r="EX569" s="1">
        <v>197708</v>
      </c>
      <c r="EY569" s="1">
        <v>3.43</v>
      </c>
      <c r="FA569" s="1">
        <v>197308</v>
      </c>
      <c r="FB569" s="1">
        <f>IF(ISERROR(VLOOKUP($FA569,MOM,LOOKUPS!C$12,0)*$FB$6+VLOOKUP($FA569,STREV,LOOKUPS!C$10,0)*$FC$6+VLOOKUP($FA569,LTREV,LOOKUPS!C$9,0)*$FD$6+VLOOKUP($FA569,CFP,LOOKUPS!C$6,0)*$FE$6+VLOOKUP($FA569,EP,LOOKUPS!C$8,0)*$FF$6+VLOOKUP($FA569,BM,LOOKUPS!C$5,0)*$FG$6+VLOOKUP($FA569,DIV,LOOKUPS!C$7,0)*$FH$6++VLOOKUP($FA569,SIZE,LOOKUPS!C$11,0)*$FI$6),"",VLOOKUP($FA569,MOM,LOOKUPS!C$12,0)*$FB$6+VLOOKUP($FA569,STREV,LOOKUPS!C$10,0)*$FC$6+VLOOKUP($FA569,LTREV,LOOKUPS!C$9,0)*$FD$6+VLOOKUP($FA569,CFP,LOOKUPS!C$6,0)*$FE$6+VLOOKUP($FA569,EP,LOOKUPS!C$8,0)*$FF$6+VLOOKUP($FA569,BM,LOOKUPS!C$5,0)*$FG$6+VLOOKUP($FA569,DIV,LOOKUPS!C$7,0)*$FH$6++VLOOKUP($FA569,SIZE,LOOKUPS!C$11,0)*$FI$6)</f>
        <v>-6.9394</v>
      </c>
      <c r="FC569" s="1">
        <f>IF(ISERROR(VLOOKUP($FA569,MOM,LOOKUPS!D$12,0)*$FB$6+VLOOKUP($FA569,STREV,LOOKUPS!D$10,0)*$FC$6+VLOOKUP($FA569,LTREV,LOOKUPS!D$9,0)*$FD$6+VLOOKUP($FA569,CFP,LOOKUPS!D$6,0)*$FE$6+VLOOKUP($FA569,EP,LOOKUPS!D$8,0)*$FF$6+VLOOKUP($FA569,BM,LOOKUPS!D$5,0)*$FG$6+VLOOKUP($FA569,DIV,LOOKUPS!D$7,0)*$FH$6++VLOOKUP($FA569,SIZE,LOOKUPS!D$11,0)*$FI$6),"",VLOOKUP($FA569,MOM,LOOKUPS!D$12,0)*$FB$6+VLOOKUP($FA569,STREV,LOOKUPS!D$10,0)*$FC$6+VLOOKUP($FA569,LTREV,LOOKUPS!D$9,0)*$FD$6+VLOOKUP($FA569,CFP,LOOKUPS!D$6,0)*$FE$6+VLOOKUP($FA569,EP,LOOKUPS!D$8,0)*$FF$6+VLOOKUP($FA569,BM,LOOKUPS!D$5,0)*$FG$6+VLOOKUP($FA569,DIV,LOOKUPS!D$7,0)*$FH$6++VLOOKUP($FA569,SIZE,LOOKUPS!D$11,0)*$FI$6)</f>
        <v>-6.5527000000000006</v>
      </c>
      <c r="FD569" s="1">
        <f>IF(ISERROR(VLOOKUP($FA569,MOM,LOOKUPS!E$12,0)*$FB$6+VLOOKUP($FA569,STREV,LOOKUPS!E$10,0)*$FC$6+VLOOKUP($FA569,LTREV,LOOKUPS!E$9,0)*$FD$6+VLOOKUP($FA569,CFP,LOOKUPS!E$6,0)*$FE$6+VLOOKUP($FA569,EP,LOOKUPS!E$8,0)*$FF$6+VLOOKUP($FA569,BM,LOOKUPS!E$5,0)*$FG$6+VLOOKUP($FA569,DIV,LOOKUPS!E$7,0)*$FH$6++VLOOKUP($FA569,SIZE,LOOKUPS!E$11,0)*$FI$6),"",VLOOKUP($FA569,MOM,LOOKUPS!E$12,0)*$FB$6+VLOOKUP($FA569,STREV,LOOKUPS!E$10,0)*$FC$6+VLOOKUP($FA569,LTREV,LOOKUPS!E$9,0)*$FD$6+VLOOKUP($FA569,CFP,LOOKUPS!E$6,0)*$FE$6+VLOOKUP($FA569,EP,LOOKUPS!E$8,0)*$FF$6+VLOOKUP($FA569,BM,LOOKUPS!E$5,0)*$FG$6+VLOOKUP($FA569,DIV,LOOKUPS!E$7,0)*$FH$6++VLOOKUP($FA569,SIZE,LOOKUPS!E$11,0)*$FI$6)</f>
        <v>-5.4671000000000003</v>
      </c>
      <c r="FE569" s="1">
        <f>IF(ISERROR(VLOOKUP($FA569,MOM,LOOKUPS!F$12,0)*$FB$6+VLOOKUP($FA569,STREV,LOOKUPS!F$10,0)*$FC$6+VLOOKUP($FA569,LTREV,LOOKUPS!F$9,0)*$FD$6+VLOOKUP($FA569,CFP,LOOKUPS!F$6,0)*$FE$6+VLOOKUP($FA569,EP,LOOKUPS!F$8,0)*$FF$6+VLOOKUP($FA569,BM,LOOKUPS!F$5,0)*$FG$6+VLOOKUP($FA569,DIV,LOOKUPS!F$7,0)*$FH$6++VLOOKUP($FA569,SIZE,LOOKUPS!F$11,0)*$FI$6),"",VLOOKUP($FA569,MOM,LOOKUPS!F$12,0)*$FB$6+VLOOKUP($FA569,STREV,LOOKUPS!F$10,0)*$FC$6+VLOOKUP($FA569,LTREV,LOOKUPS!F$9,0)*$FD$6+VLOOKUP($FA569,CFP,LOOKUPS!F$6,0)*$FE$6+VLOOKUP($FA569,EP,LOOKUPS!F$8,0)*$FF$6+VLOOKUP($FA569,BM,LOOKUPS!F$5,0)*$FG$6+VLOOKUP($FA569,DIV,LOOKUPS!F$7,0)*$FH$6++VLOOKUP($FA569,SIZE,LOOKUPS!F$11,0)*$FI$6)</f>
        <v>-4.9202999999999992</v>
      </c>
      <c r="FF569" s="1">
        <f>IF(ISERROR(VLOOKUP($FA569,MOM,LOOKUPS!G$12,0)*$FB$6+VLOOKUP($FA569,STREV,LOOKUPS!G$10,0)*$FC$6+VLOOKUP($FA569,LTREV,LOOKUPS!G$9,0)*$FD$6+VLOOKUP($FA569,CFP,LOOKUPS!G$6,0)*$FE$6+VLOOKUP($FA569,EP,LOOKUPS!G$8,0)*$FF$6+VLOOKUP($FA569,BM,LOOKUPS!G$5,0)*$FG$6+VLOOKUP($FA569,DIV,LOOKUPS!G$7,0)*$FH$6++VLOOKUP($FA569,SIZE,LOOKUPS!G$11,0)*$FI$6),"",VLOOKUP($FA569,MOM,LOOKUPS!G$12,0)*$FB$6+VLOOKUP($FA569,STREV,LOOKUPS!G$10,0)*$FC$6+VLOOKUP($FA569,LTREV,LOOKUPS!G$9,0)*$FD$6+VLOOKUP($FA569,CFP,LOOKUPS!G$6,0)*$FE$6+VLOOKUP($FA569,EP,LOOKUPS!G$8,0)*$FF$6+VLOOKUP($FA569,BM,LOOKUPS!G$5,0)*$FG$6+VLOOKUP($FA569,DIV,LOOKUPS!G$7,0)*$FH$6++VLOOKUP($FA569,SIZE,LOOKUPS!G$11,0)*$FI$6)</f>
        <v>-4.6397000000000004</v>
      </c>
      <c r="FG569" s="1">
        <f>IF(ISERROR(VLOOKUP($FA569,MOM,LOOKUPS!H$12,0)*$FB$6+VLOOKUP($FA569,STREV,LOOKUPS!H$10,0)*$FC$6+VLOOKUP($FA569,LTREV,LOOKUPS!H$9,0)*$FD$6+VLOOKUP($FA569,CFP,LOOKUPS!H$6,0)*$FE$6+VLOOKUP($FA569,EP,LOOKUPS!H$8,0)*$FF$6+VLOOKUP($FA569,BM,LOOKUPS!H$5,0)*$FG$6+VLOOKUP($FA569,DIV,LOOKUPS!H$7,0)*$FH$6++VLOOKUP($FA569,SIZE,LOOKUPS!H$11,0)*$FI$6),"",VLOOKUP($FA569,MOM,LOOKUPS!H$12,0)*$FB$6+VLOOKUP($FA569,STREV,LOOKUPS!H$10,0)*$FC$6+VLOOKUP($FA569,LTREV,LOOKUPS!H$9,0)*$FD$6+VLOOKUP($FA569,CFP,LOOKUPS!H$6,0)*$FE$6+VLOOKUP($FA569,EP,LOOKUPS!H$8,0)*$FF$6+VLOOKUP($FA569,BM,LOOKUPS!H$5,0)*$FG$6+VLOOKUP($FA569,DIV,LOOKUPS!H$7,0)*$FH$6++VLOOKUP($FA569,SIZE,LOOKUPS!H$11,0)*$FI$6)</f>
        <v>-3.9241999999999999</v>
      </c>
      <c r="FH569" s="1">
        <f>IF(ISERROR(VLOOKUP($FA569,MOM,LOOKUPS!I$12,0)*$FB$6+VLOOKUP($FA569,STREV,LOOKUPS!I$10,0)*$FC$6+VLOOKUP($FA569,LTREV,LOOKUPS!I$9,0)*$FD$6+VLOOKUP($FA569,CFP,LOOKUPS!I$6,0)*$FE$6+VLOOKUP($FA569,EP,LOOKUPS!I$8,0)*$FF$6+VLOOKUP($FA569,BM,LOOKUPS!I$5,0)*$FG$6+VLOOKUP($FA569,DIV,LOOKUPS!I$7,0)*$FH$6++VLOOKUP($FA569,SIZE,LOOKUPS!I$11,0)*$FI$6),"",VLOOKUP($FA569,MOM,LOOKUPS!I$12,0)*$FB$6+VLOOKUP($FA569,STREV,LOOKUPS!I$10,0)*$FC$6+VLOOKUP($FA569,LTREV,LOOKUPS!I$9,0)*$FD$6+VLOOKUP($FA569,CFP,LOOKUPS!I$6,0)*$FE$6+VLOOKUP($FA569,EP,LOOKUPS!I$8,0)*$FF$6+VLOOKUP($FA569,BM,LOOKUPS!I$5,0)*$FG$6+VLOOKUP($FA569,DIV,LOOKUPS!I$7,0)*$FH$6++VLOOKUP($FA569,SIZE,LOOKUPS!I$11,0)*$FI$6)</f>
        <v>-3.6689000000000003</v>
      </c>
      <c r="FI569" s="1">
        <f>IF(ISERROR(VLOOKUP($FA569,MOM,LOOKUPS!J$12,0)*$FB$6+VLOOKUP($FA569,STREV,LOOKUPS!J$10,0)*$FC$6+VLOOKUP($FA569,LTREV,LOOKUPS!J$9,0)*$FD$6+VLOOKUP($FA569,CFP,LOOKUPS!J$6,0)*$FE$6+VLOOKUP($FA569,EP,LOOKUPS!J$8,0)*$FF$6+VLOOKUP($FA569,BM,LOOKUPS!J$5,0)*$FG$6+VLOOKUP($FA569,DIV,LOOKUPS!J$7,0)*$FH$6++VLOOKUP($FA569,SIZE,LOOKUPS!J$11,0)*$FI$6),"",VLOOKUP($FA569,MOM,LOOKUPS!J$12,0)*$FB$6+VLOOKUP($FA569,STREV,LOOKUPS!J$10,0)*$FC$6+VLOOKUP($FA569,LTREV,LOOKUPS!J$9,0)*$FD$6+VLOOKUP($FA569,CFP,LOOKUPS!J$6,0)*$FE$6+VLOOKUP($FA569,EP,LOOKUPS!J$8,0)*$FF$6+VLOOKUP($FA569,BM,LOOKUPS!J$5,0)*$FG$6+VLOOKUP($FA569,DIV,LOOKUPS!J$7,0)*$FH$6++VLOOKUP($FA569,SIZE,LOOKUPS!J$11,0)*$FI$6)</f>
        <v>-3.4013</v>
      </c>
      <c r="FJ569" s="1">
        <f>IF(ISERROR(VLOOKUP($FA569,MOM,LOOKUPS!K$12,0)*$FB$6+VLOOKUP($FA569,STREV,LOOKUPS!K$10,0)*$FC$6+VLOOKUP($FA569,LTREV,LOOKUPS!K$9,0)*$FD$6+VLOOKUP($FA569,CFP,LOOKUPS!K$6,0)*$FE$6+VLOOKUP($FA569,EP,LOOKUPS!K$8,0)*$FF$6+VLOOKUP($FA569,BM,LOOKUPS!K$5,0)*$FG$6+VLOOKUP($FA569,DIV,LOOKUPS!K$7,0)*$FH$6++VLOOKUP($FA569,SIZE,LOOKUPS!K$11,0)*$FI$6),"",VLOOKUP($FA569,MOM,LOOKUPS!K$12,0)*$FB$6+VLOOKUP($FA569,STREV,LOOKUPS!K$10,0)*$FC$6+VLOOKUP($FA569,LTREV,LOOKUPS!K$9,0)*$FD$6+VLOOKUP($FA569,CFP,LOOKUPS!K$6,0)*$FE$6+VLOOKUP($FA569,EP,LOOKUPS!K$8,0)*$FF$6+VLOOKUP($FA569,BM,LOOKUPS!K$5,0)*$FG$6+VLOOKUP($FA569,DIV,LOOKUPS!K$7,0)*$FH$6++VLOOKUP($FA569,SIZE,LOOKUPS!K$11,0)*$FI$6)</f>
        <v>-3.0539000000000005</v>
      </c>
      <c r="FK569" s="1">
        <f>IF(ISERROR(VLOOKUP($FA569,MOM,LOOKUPS!L$12,0)*$FB$6+VLOOKUP($FA569,STREV,LOOKUPS!L$10,0)*$FC$6+VLOOKUP($FA569,LTREV,LOOKUPS!L$9,0)*$FD$6+VLOOKUP($FA569,CFP,LOOKUPS!L$6,0)*$FE$6+VLOOKUP($FA569,EP,LOOKUPS!L$8,0)*$FF$6+VLOOKUP($FA569,BM,LOOKUPS!L$5,0)*$FG$6+VLOOKUP($FA569,DIV,LOOKUPS!L$7,0)*$FH$6++VLOOKUP($FA569,SIZE,LOOKUPS!L$11,0)*$FI$6),"",VLOOKUP($FA569,MOM,LOOKUPS!L$12,0)*$FB$6+VLOOKUP($FA569,STREV,LOOKUPS!L$10,0)*$FC$6+VLOOKUP($FA569,LTREV,LOOKUPS!L$9,0)*$FD$6+VLOOKUP($FA569,CFP,LOOKUPS!L$6,0)*$FE$6+VLOOKUP($FA569,EP,LOOKUPS!L$8,0)*$FF$6+VLOOKUP($FA569,BM,LOOKUPS!L$5,0)*$FG$6+VLOOKUP($FA569,DIV,LOOKUPS!L$7,0)*$FH$6++VLOOKUP($FA569,SIZE,LOOKUPS!L$11,0)*$FI$6)</f>
        <v>-1.8701000000000001</v>
      </c>
    </row>
    <row r="570" spans="1:167" x14ac:dyDescent="0.3">
      <c r="A570" s="1">
        <v>197309</v>
      </c>
      <c r="B570" s="1">
        <v>8.9</v>
      </c>
      <c r="C570" s="1">
        <v>9.74</v>
      </c>
      <c r="D570" s="1">
        <v>9.26</v>
      </c>
      <c r="E570" s="1">
        <v>10.32</v>
      </c>
      <c r="F570" s="1">
        <v>9.5500000000000007</v>
      </c>
      <c r="G570" s="1">
        <v>10.27</v>
      </c>
      <c r="H570" s="1">
        <v>8.23</v>
      </c>
      <c r="I570" s="1">
        <v>7.38</v>
      </c>
      <c r="J570" s="1">
        <v>7.77</v>
      </c>
      <c r="K570" s="1">
        <v>8.59</v>
      </c>
      <c r="M570" s="1">
        <v>197210</v>
      </c>
      <c r="N570" s="1">
        <v>-1.61</v>
      </c>
      <c r="O570" s="1">
        <v>-1.73</v>
      </c>
      <c r="P570" s="1">
        <v>-1.72</v>
      </c>
      <c r="Q570" s="1">
        <v>-1.61</v>
      </c>
      <c r="R570" s="1">
        <v>-1.84</v>
      </c>
      <c r="S570" s="1">
        <v>-0.47</v>
      </c>
      <c r="T570" s="1">
        <v>-1.1499999999999999</v>
      </c>
      <c r="U570" s="1">
        <v>0.62</v>
      </c>
      <c r="V570" s="1">
        <v>-1.65</v>
      </c>
      <c r="W570" s="1">
        <v>-3.42</v>
      </c>
      <c r="Y570" s="1">
        <v>197709</v>
      </c>
      <c r="Z570" s="1">
        <v>1.27</v>
      </c>
      <c r="AA570" s="1">
        <v>1.8</v>
      </c>
      <c r="AB570" s="1">
        <v>1.65</v>
      </c>
      <c r="AC570" s="1">
        <v>0.47</v>
      </c>
      <c r="AD570" s="1">
        <v>-0.27</v>
      </c>
      <c r="AE570" s="1">
        <v>0.61</v>
      </c>
      <c r="AF570" s="1">
        <v>1.03</v>
      </c>
      <c r="AG570" s="1">
        <v>1.57</v>
      </c>
      <c r="AH570" s="1">
        <v>-0.33</v>
      </c>
      <c r="AI570" s="1">
        <v>-0.17</v>
      </c>
      <c r="AK570">
        <v>199803</v>
      </c>
      <c r="AL570">
        <v>5.94</v>
      </c>
      <c r="AM570">
        <v>4.25</v>
      </c>
      <c r="AN570">
        <v>4.2</v>
      </c>
      <c r="AO570">
        <v>5.62</v>
      </c>
      <c r="AP570">
        <v>4.41</v>
      </c>
      <c r="AQ570">
        <v>4.0199999999999996</v>
      </c>
      <c r="AR570">
        <v>4.29</v>
      </c>
      <c r="AS570">
        <v>4.43</v>
      </c>
      <c r="AT570">
        <v>5.82</v>
      </c>
      <c r="AU570">
        <v>4.84</v>
      </c>
      <c r="AV570">
        <v>3.8</v>
      </c>
      <c r="AW570">
        <v>3.66</v>
      </c>
      <c r="AX570">
        <v>4.3600000000000003</v>
      </c>
      <c r="AY570">
        <v>4.87</v>
      </c>
      <c r="AZ570">
        <v>3.67</v>
      </c>
      <c r="BA570">
        <v>3.76</v>
      </c>
      <c r="BB570">
        <v>5.13</v>
      </c>
      <c r="BC570">
        <v>4.96</v>
      </c>
      <c r="BD570">
        <v>6.47</v>
      </c>
      <c r="BF570" s="1">
        <v>199803</v>
      </c>
      <c r="BG570" s="1">
        <v>5.73</v>
      </c>
      <c r="BH570" s="1">
        <v>4.66</v>
      </c>
      <c r="BI570" s="1">
        <v>4.22</v>
      </c>
      <c r="BJ570" s="1">
        <v>4.97</v>
      </c>
      <c r="BK570" s="1">
        <v>4.8099999999999996</v>
      </c>
      <c r="BL570" s="1">
        <v>4.17</v>
      </c>
      <c r="BM570" s="1">
        <v>4.09</v>
      </c>
      <c r="BN570" s="1">
        <v>4.71</v>
      </c>
      <c r="BO570" s="1">
        <v>5.03</v>
      </c>
      <c r="BP570" s="1">
        <v>5.53</v>
      </c>
      <c r="BQ570" s="1">
        <v>3.96</v>
      </c>
      <c r="BR570" s="1">
        <v>4.22</v>
      </c>
      <c r="BS570" s="1">
        <v>4.1100000000000003</v>
      </c>
      <c r="BT570" s="1">
        <v>4.67</v>
      </c>
      <c r="BU570" s="1">
        <v>3.51</v>
      </c>
      <c r="BV570" s="1">
        <v>4.59</v>
      </c>
      <c r="BW570" s="1">
        <v>4.83</v>
      </c>
      <c r="BX570" s="1">
        <v>4.84</v>
      </c>
      <c r="BY570" s="1">
        <v>5.22</v>
      </c>
      <c r="CA570" s="1">
        <v>197303</v>
      </c>
      <c r="CB570" s="1">
        <v>-6.53</v>
      </c>
      <c r="CC570" s="1">
        <v>-4.2300000000000004</v>
      </c>
      <c r="CD570" s="1">
        <v>-2.4700000000000002</v>
      </c>
      <c r="CE570" s="1">
        <v>-1.32</v>
      </c>
      <c r="CF570" s="1">
        <v>-4.54</v>
      </c>
      <c r="CG570" s="1">
        <v>-3.83</v>
      </c>
      <c r="CH570" s="1">
        <v>-2.0299999999999998</v>
      </c>
      <c r="CI570" s="1">
        <v>-1.8</v>
      </c>
      <c r="CJ570" s="1">
        <v>-1.05</v>
      </c>
      <c r="CK570" s="1">
        <v>-5.39</v>
      </c>
      <c r="CL570" s="1">
        <v>-3.57</v>
      </c>
      <c r="CM570" s="1">
        <v>-3.67</v>
      </c>
      <c r="CN570" s="1">
        <v>-3.99</v>
      </c>
      <c r="CO570" s="1">
        <v>-3.41</v>
      </c>
      <c r="CP570" s="1">
        <v>-0.48</v>
      </c>
      <c r="CQ570" s="1">
        <v>-1.64</v>
      </c>
      <c r="CR570" s="1">
        <v>-1.95</v>
      </c>
      <c r="CS570" s="1">
        <v>-2.21</v>
      </c>
      <c r="CT570" s="1">
        <v>7.0000000000000007E-2</v>
      </c>
      <c r="CV570" s="1">
        <v>197403</v>
      </c>
      <c r="CW570" s="1">
        <v>0.72</v>
      </c>
      <c r="CX570" s="1">
        <v>0.1</v>
      </c>
      <c r="CY570" s="1">
        <v>-0.24</v>
      </c>
      <c r="CZ570" s="1">
        <v>-0.36</v>
      </c>
      <c r="DA570" s="1">
        <v>0.12</v>
      </c>
      <c r="DB570" s="1">
        <v>-0.91</v>
      </c>
      <c r="DC570" s="1">
        <v>0.46</v>
      </c>
      <c r="DD570" s="1">
        <v>0.28999999999999998</v>
      </c>
      <c r="DE570" s="1">
        <v>-0.76</v>
      </c>
      <c r="DF570" s="1">
        <v>-0.15</v>
      </c>
      <c r="DG570" s="1">
        <v>0.38</v>
      </c>
      <c r="DH570" s="1">
        <v>0.08</v>
      </c>
      <c r="DI570" s="1">
        <v>-1.9</v>
      </c>
      <c r="DJ570" s="1">
        <v>0.8</v>
      </c>
      <c r="DK570" s="1">
        <v>0.14000000000000001</v>
      </c>
      <c r="DL570" s="1">
        <v>0.15</v>
      </c>
      <c r="DM570" s="1">
        <v>0.43</v>
      </c>
      <c r="DN570" s="1">
        <v>-1</v>
      </c>
      <c r="DO570" s="1">
        <v>-0.52</v>
      </c>
      <c r="DQ570" s="1">
        <v>197303</v>
      </c>
      <c r="DR570" s="1">
        <v>-99.99</v>
      </c>
      <c r="DS570" s="1">
        <v>-2.96</v>
      </c>
      <c r="DT570" s="1">
        <v>-3.17</v>
      </c>
      <c r="DU570" s="1">
        <v>-1.52</v>
      </c>
      <c r="DV570" s="1">
        <v>-2.92</v>
      </c>
      <c r="DW570" s="1">
        <v>-3.07</v>
      </c>
      <c r="DX570" s="1">
        <v>-3.44</v>
      </c>
      <c r="DY570" s="1">
        <v>-2.78</v>
      </c>
      <c r="DZ570" s="1">
        <v>-0.9</v>
      </c>
      <c r="EA570" s="1">
        <v>-2.84</v>
      </c>
      <c r="EB570" s="1">
        <v>-3.19</v>
      </c>
      <c r="EC570" s="1">
        <v>-3.17</v>
      </c>
      <c r="ED570" s="1">
        <v>-2.94</v>
      </c>
      <c r="EE570" s="1">
        <v>-3.61</v>
      </c>
      <c r="EF570" s="1">
        <v>-3.27</v>
      </c>
      <c r="EG570" s="1">
        <v>-2.82</v>
      </c>
      <c r="EH570" s="1">
        <v>-2.73</v>
      </c>
      <c r="EI570" s="1">
        <v>-1.56</v>
      </c>
      <c r="EJ570" s="1">
        <v>-0.23</v>
      </c>
      <c r="EL570">
        <v>197303</v>
      </c>
      <c r="EM570">
        <v>-1.3</v>
      </c>
      <c r="EN570">
        <v>-2.81</v>
      </c>
      <c r="EO570">
        <v>2.73</v>
      </c>
      <c r="EP570">
        <v>0.46</v>
      </c>
      <c r="ER570" s="1">
        <v>197309</v>
      </c>
      <c r="ES570" s="1">
        <v>-7.03</v>
      </c>
      <c r="EU570" s="1">
        <v>197210</v>
      </c>
      <c r="EV570" s="1">
        <v>-0.7</v>
      </c>
      <c r="EX570" s="1">
        <v>197709</v>
      </c>
      <c r="EY570" s="1">
        <v>0.64</v>
      </c>
      <c r="FA570" s="1">
        <v>197309</v>
      </c>
      <c r="FB570" s="1">
        <f>IF(ISERROR(VLOOKUP($FA570,MOM,LOOKUPS!C$12,0)*$FB$6+VLOOKUP($FA570,STREV,LOOKUPS!C$10,0)*$FC$6+VLOOKUP($FA570,LTREV,LOOKUPS!C$9,0)*$FD$6+VLOOKUP($FA570,CFP,LOOKUPS!C$6,0)*$FE$6+VLOOKUP($FA570,EP,LOOKUPS!C$8,0)*$FF$6+VLOOKUP($FA570,BM,LOOKUPS!C$5,0)*$FG$6+VLOOKUP($FA570,DIV,LOOKUPS!C$7,0)*$FH$6++VLOOKUP($FA570,SIZE,LOOKUPS!C$11,0)*$FI$6),"",VLOOKUP($FA570,MOM,LOOKUPS!C$12,0)*$FB$6+VLOOKUP($FA570,STREV,LOOKUPS!C$10,0)*$FC$6+VLOOKUP($FA570,LTREV,LOOKUPS!C$9,0)*$FD$6+VLOOKUP($FA570,CFP,LOOKUPS!C$6,0)*$FE$6+VLOOKUP($FA570,EP,LOOKUPS!C$8,0)*$FF$6+VLOOKUP($FA570,BM,LOOKUPS!C$5,0)*$FG$6+VLOOKUP($FA570,DIV,LOOKUPS!C$7,0)*$FH$6++VLOOKUP($FA570,SIZE,LOOKUPS!C$11,0)*$FI$6)</f>
        <v>8.4243000000000006</v>
      </c>
      <c r="FC570" s="1">
        <f>IF(ISERROR(VLOOKUP($FA570,MOM,LOOKUPS!D$12,0)*$FB$6+VLOOKUP($FA570,STREV,LOOKUPS!D$10,0)*$FC$6+VLOOKUP($FA570,LTREV,LOOKUPS!D$9,0)*$FD$6+VLOOKUP($FA570,CFP,LOOKUPS!D$6,0)*$FE$6+VLOOKUP($FA570,EP,LOOKUPS!D$8,0)*$FF$6+VLOOKUP($FA570,BM,LOOKUPS!D$5,0)*$FG$6+VLOOKUP($FA570,DIV,LOOKUPS!D$7,0)*$FH$6++VLOOKUP($FA570,SIZE,LOOKUPS!D$11,0)*$FI$6),"",VLOOKUP($FA570,MOM,LOOKUPS!D$12,0)*$FB$6+VLOOKUP($FA570,STREV,LOOKUPS!D$10,0)*$FC$6+VLOOKUP($FA570,LTREV,LOOKUPS!D$9,0)*$FD$6+VLOOKUP($FA570,CFP,LOOKUPS!D$6,0)*$FE$6+VLOOKUP($FA570,EP,LOOKUPS!D$8,0)*$FF$6+VLOOKUP($FA570,BM,LOOKUPS!D$5,0)*$FG$6+VLOOKUP($FA570,DIV,LOOKUPS!D$7,0)*$FH$6++VLOOKUP($FA570,SIZE,LOOKUPS!D$11,0)*$FI$6)</f>
        <v>8.9527000000000001</v>
      </c>
      <c r="FD570" s="1">
        <f>IF(ISERROR(VLOOKUP($FA570,MOM,LOOKUPS!E$12,0)*$FB$6+VLOOKUP($FA570,STREV,LOOKUPS!E$10,0)*$FC$6+VLOOKUP($FA570,LTREV,LOOKUPS!E$9,0)*$FD$6+VLOOKUP($FA570,CFP,LOOKUPS!E$6,0)*$FE$6+VLOOKUP($FA570,EP,LOOKUPS!E$8,0)*$FF$6+VLOOKUP($FA570,BM,LOOKUPS!E$5,0)*$FG$6+VLOOKUP($FA570,DIV,LOOKUPS!E$7,0)*$FH$6++VLOOKUP($FA570,SIZE,LOOKUPS!E$11,0)*$FI$6),"",VLOOKUP($FA570,MOM,LOOKUPS!E$12,0)*$FB$6+VLOOKUP($FA570,STREV,LOOKUPS!E$10,0)*$FC$6+VLOOKUP($FA570,LTREV,LOOKUPS!E$9,0)*$FD$6+VLOOKUP($FA570,CFP,LOOKUPS!E$6,0)*$FE$6+VLOOKUP($FA570,EP,LOOKUPS!E$8,0)*$FF$6+VLOOKUP($FA570,BM,LOOKUPS!E$5,0)*$FG$6+VLOOKUP($FA570,DIV,LOOKUPS!E$7,0)*$FH$6++VLOOKUP($FA570,SIZE,LOOKUPS!E$11,0)*$FI$6)</f>
        <v>8.6669</v>
      </c>
      <c r="FE570" s="1">
        <f>IF(ISERROR(VLOOKUP($FA570,MOM,LOOKUPS!F$12,0)*$FB$6+VLOOKUP($FA570,STREV,LOOKUPS!F$10,0)*$FC$6+VLOOKUP($FA570,LTREV,LOOKUPS!F$9,0)*$FD$6+VLOOKUP($FA570,CFP,LOOKUPS!F$6,0)*$FE$6+VLOOKUP($FA570,EP,LOOKUPS!F$8,0)*$FF$6+VLOOKUP($FA570,BM,LOOKUPS!F$5,0)*$FG$6+VLOOKUP($FA570,DIV,LOOKUPS!F$7,0)*$FH$6++VLOOKUP($FA570,SIZE,LOOKUPS!F$11,0)*$FI$6),"",VLOOKUP($FA570,MOM,LOOKUPS!F$12,0)*$FB$6+VLOOKUP($FA570,STREV,LOOKUPS!F$10,0)*$FC$6+VLOOKUP($FA570,LTREV,LOOKUPS!F$9,0)*$FD$6+VLOOKUP($FA570,CFP,LOOKUPS!F$6,0)*$FE$6+VLOOKUP($FA570,EP,LOOKUPS!F$8,0)*$FF$6+VLOOKUP($FA570,BM,LOOKUPS!F$5,0)*$FG$6+VLOOKUP($FA570,DIV,LOOKUPS!F$7,0)*$FH$6++VLOOKUP($FA570,SIZE,LOOKUPS!F$11,0)*$FI$6)</f>
        <v>8.6949000000000005</v>
      </c>
      <c r="FF570" s="1">
        <f>IF(ISERROR(VLOOKUP($FA570,MOM,LOOKUPS!G$12,0)*$FB$6+VLOOKUP($FA570,STREV,LOOKUPS!G$10,0)*$FC$6+VLOOKUP($FA570,LTREV,LOOKUPS!G$9,0)*$FD$6+VLOOKUP($FA570,CFP,LOOKUPS!G$6,0)*$FE$6+VLOOKUP($FA570,EP,LOOKUPS!G$8,0)*$FF$6+VLOOKUP($FA570,BM,LOOKUPS!G$5,0)*$FG$6+VLOOKUP($FA570,DIV,LOOKUPS!G$7,0)*$FH$6++VLOOKUP($FA570,SIZE,LOOKUPS!G$11,0)*$FI$6),"",VLOOKUP($FA570,MOM,LOOKUPS!G$12,0)*$FB$6+VLOOKUP($FA570,STREV,LOOKUPS!G$10,0)*$FC$6+VLOOKUP($FA570,LTREV,LOOKUPS!G$9,0)*$FD$6+VLOOKUP($FA570,CFP,LOOKUPS!G$6,0)*$FE$6+VLOOKUP($FA570,EP,LOOKUPS!G$8,0)*$FF$6+VLOOKUP($FA570,BM,LOOKUPS!G$5,0)*$FG$6+VLOOKUP($FA570,DIV,LOOKUPS!G$7,0)*$FH$6++VLOOKUP($FA570,SIZE,LOOKUPS!G$11,0)*$FI$6)</f>
        <v>8.2908000000000008</v>
      </c>
      <c r="FG570" s="1">
        <f>IF(ISERROR(VLOOKUP($FA570,MOM,LOOKUPS!H$12,0)*$FB$6+VLOOKUP($FA570,STREV,LOOKUPS!H$10,0)*$FC$6+VLOOKUP($FA570,LTREV,LOOKUPS!H$9,0)*$FD$6+VLOOKUP($FA570,CFP,LOOKUPS!H$6,0)*$FE$6+VLOOKUP($FA570,EP,LOOKUPS!H$8,0)*$FF$6+VLOOKUP($FA570,BM,LOOKUPS!H$5,0)*$FG$6+VLOOKUP($FA570,DIV,LOOKUPS!H$7,0)*$FH$6++VLOOKUP($FA570,SIZE,LOOKUPS!H$11,0)*$FI$6),"",VLOOKUP($FA570,MOM,LOOKUPS!H$12,0)*$FB$6+VLOOKUP($FA570,STREV,LOOKUPS!H$10,0)*$FC$6+VLOOKUP($FA570,LTREV,LOOKUPS!H$9,0)*$FD$6+VLOOKUP($FA570,CFP,LOOKUPS!H$6,0)*$FE$6+VLOOKUP($FA570,EP,LOOKUPS!H$8,0)*$FF$6+VLOOKUP($FA570,BM,LOOKUPS!H$5,0)*$FG$6+VLOOKUP($FA570,DIV,LOOKUPS!H$7,0)*$FH$6++VLOOKUP($FA570,SIZE,LOOKUPS!H$11,0)*$FI$6)</f>
        <v>9.1435999999999993</v>
      </c>
      <c r="FH570" s="1">
        <f>IF(ISERROR(VLOOKUP($FA570,MOM,LOOKUPS!I$12,0)*$FB$6+VLOOKUP($FA570,STREV,LOOKUPS!I$10,0)*$FC$6+VLOOKUP($FA570,LTREV,LOOKUPS!I$9,0)*$FD$6+VLOOKUP($FA570,CFP,LOOKUPS!I$6,0)*$FE$6+VLOOKUP($FA570,EP,LOOKUPS!I$8,0)*$FF$6+VLOOKUP($FA570,BM,LOOKUPS!I$5,0)*$FG$6+VLOOKUP($FA570,DIV,LOOKUPS!I$7,0)*$FH$6++VLOOKUP($FA570,SIZE,LOOKUPS!I$11,0)*$FI$6),"",VLOOKUP($FA570,MOM,LOOKUPS!I$12,0)*$FB$6+VLOOKUP($FA570,STREV,LOOKUPS!I$10,0)*$FC$6+VLOOKUP($FA570,LTREV,LOOKUPS!I$9,0)*$FD$6+VLOOKUP($FA570,CFP,LOOKUPS!I$6,0)*$FE$6+VLOOKUP($FA570,EP,LOOKUPS!I$8,0)*$FF$6+VLOOKUP($FA570,BM,LOOKUPS!I$5,0)*$FG$6+VLOOKUP($FA570,DIV,LOOKUPS!I$7,0)*$FH$6++VLOOKUP($FA570,SIZE,LOOKUPS!I$11,0)*$FI$6)</f>
        <v>7.7227000000000006</v>
      </c>
      <c r="FI570" s="1">
        <f>IF(ISERROR(VLOOKUP($FA570,MOM,LOOKUPS!J$12,0)*$FB$6+VLOOKUP($FA570,STREV,LOOKUPS!J$10,0)*$FC$6+VLOOKUP($FA570,LTREV,LOOKUPS!J$9,0)*$FD$6+VLOOKUP($FA570,CFP,LOOKUPS!J$6,0)*$FE$6+VLOOKUP($FA570,EP,LOOKUPS!J$8,0)*$FF$6+VLOOKUP($FA570,BM,LOOKUPS!J$5,0)*$FG$6+VLOOKUP($FA570,DIV,LOOKUPS!J$7,0)*$FH$6++VLOOKUP($FA570,SIZE,LOOKUPS!J$11,0)*$FI$6),"",VLOOKUP($FA570,MOM,LOOKUPS!J$12,0)*$FB$6+VLOOKUP($FA570,STREV,LOOKUPS!J$10,0)*$FC$6+VLOOKUP($FA570,LTREV,LOOKUPS!J$9,0)*$FD$6+VLOOKUP($FA570,CFP,LOOKUPS!J$6,0)*$FE$6+VLOOKUP($FA570,EP,LOOKUPS!J$8,0)*$FF$6+VLOOKUP($FA570,BM,LOOKUPS!J$5,0)*$FG$6+VLOOKUP($FA570,DIV,LOOKUPS!J$7,0)*$FH$6++VLOOKUP($FA570,SIZE,LOOKUPS!J$11,0)*$FI$6)</f>
        <v>7.5628000000000011</v>
      </c>
      <c r="FJ570" s="1">
        <f>IF(ISERROR(VLOOKUP($FA570,MOM,LOOKUPS!K$12,0)*$FB$6+VLOOKUP($FA570,STREV,LOOKUPS!K$10,0)*$FC$6+VLOOKUP($FA570,LTREV,LOOKUPS!K$9,0)*$FD$6+VLOOKUP($FA570,CFP,LOOKUPS!K$6,0)*$FE$6+VLOOKUP($FA570,EP,LOOKUPS!K$8,0)*$FF$6+VLOOKUP($FA570,BM,LOOKUPS!K$5,0)*$FG$6+VLOOKUP($FA570,DIV,LOOKUPS!K$7,0)*$FH$6++VLOOKUP($FA570,SIZE,LOOKUPS!K$11,0)*$FI$6),"",VLOOKUP($FA570,MOM,LOOKUPS!K$12,0)*$FB$6+VLOOKUP($FA570,STREV,LOOKUPS!K$10,0)*$FC$6+VLOOKUP($FA570,LTREV,LOOKUPS!K$9,0)*$FD$6+VLOOKUP($FA570,CFP,LOOKUPS!K$6,0)*$FE$6+VLOOKUP($FA570,EP,LOOKUPS!K$8,0)*$FF$6+VLOOKUP($FA570,BM,LOOKUPS!K$5,0)*$FG$6+VLOOKUP($FA570,DIV,LOOKUPS!K$7,0)*$FH$6++VLOOKUP($FA570,SIZE,LOOKUPS!K$11,0)*$FI$6)</f>
        <v>7.7845000000000004</v>
      </c>
      <c r="FK570" s="1">
        <f>IF(ISERROR(VLOOKUP($FA570,MOM,LOOKUPS!L$12,0)*$FB$6+VLOOKUP($FA570,STREV,LOOKUPS!L$10,0)*$FC$6+VLOOKUP($FA570,LTREV,LOOKUPS!L$9,0)*$FD$6+VLOOKUP($FA570,CFP,LOOKUPS!L$6,0)*$FE$6+VLOOKUP($FA570,EP,LOOKUPS!L$8,0)*$FF$6+VLOOKUP($FA570,BM,LOOKUPS!L$5,0)*$FG$6+VLOOKUP($FA570,DIV,LOOKUPS!L$7,0)*$FH$6++VLOOKUP($FA570,SIZE,LOOKUPS!L$11,0)*$FI$6),"",VLOOKUP($FA570,MOM,LOOKUPS!L$12,0)*$FB$6+VLOOKUP($FA570,STREV,LOOKUPS!L$10,0)*$FC$6+VLOOKUP($FA570,LTREV,LOOKUPS!L$9,0)*$FD$6+VLOOKUP($FA570,CFP,LOOKUPS!L$6,0)*$FE$6+VLOOKUP($FA570,EP,LOOKUPS!L$8,0)*$FF$6+VLOOKUP($FA570,BM,LOOKUPS!L$5,0)*$FG$6+VLOOKUP($FA570,DIV,LOOKUPS!L$7,0)*$FH$6++VLOOKUP($FA570,SIZE,LOOKUPS!L$11,0)*$FI$6)</f>
        <v>8.0533000000000001</v>
      </c>
    </row>
    <row r="571" spans="1:167" x14ac:dyDescent="0.3">
      <c r="A571" s="1">
        <v>197310</v>
      </c>
      <c r="B571" s="1">
        <v>-3.43</v>
      </c>
      <c r="C571" s="1">
        <v>-1.1599999999999999</v>
      </c>
      <c r="D571" s="1">
        <v>-1.37</v>
      </c>
      <c r="E571" s="1">
        <v>0.56999999999999995</v>
      </c>
      <c r="F571" s="1">
        <v>0.9</v>
      </c>
      <c r="G571" s="1">
        <v>0.38</v>
      </c>
      <c r="H571" s="1">
        <v>0.89</v>
      </c>
      <c r="I571" s="1">
        <v>0.33</v>
      </c>
      <c r="J571" s="1">
        <v>2.89</v>
      </c>
      <c r="K571" s="1">
        <v>4.82</v>
      </c>
      <c r="M571" s="1">
        <v>197211</v>
      </c>
      <c r="N571" s="1">
        <v>7.51</v>
      </c>
      <c r="O571" s="1">
        <v>6.37</v>
      </c>
      <c r="P571" s="1">
        <v>5.7</v>
      </c>
      <c r="Q571" s="1">
        <v>5.44</v>
      </c>
      <c r="R571" s="1">
        <v>4.24</v>
      </c>
      <c r="S571" s="1">
        <v>4.78</v>
      </c>
      <c r="T571" s="1">
        <v>5.09</v>
      </c>
      <c r="U571" s="1">
        <v>4.62</v>
      </c>
      <c r="V571" s="1">
        <v>4.05</v>
      </c>
      <c r="W571" s="1">
        <v>2.12</v>
      </c>
      <c r="Y571" s="1">
        <v>197710</v>
      </c>
      <c r="Z571" s="1">
        <v>-4.05</v>
      </c>
      <c r="AA571" s="1">
        <v>-3.37</v>
      </c>
      <c r="AB571" s="1">
        <v>-2.12</v>
      </c>
      <c r="AC571" s="1">
        <v>-2.97</v>
      </c>
      <c r="AD571" s="1">
        <v>-3.46</v>
      </c>
      <c r="AE571" s="1">
        <v>-2.75</v>
      </c>
      <c r="AF571" s="1">
        <v>-3.09</v>
      </c>
      <c r="AG571" s="1">
        <v>-2.46</v>
      </c>
      <c r="AH571" s="1">
        <v>-2.14</v>
      </c>
      <c r="AI571" s="1">
        <v>-3.27</v>
      </c>
      <c r="AK571">
        <v>199804</v>
      </c>
      <c r="AL571">
        <v>3.97</v>
      </c>
      <c r="AM571">
        <v>2.14</v>
      </c>
      <c r="AN571">
        <v>1.86</v>
      </c>
      <c r="AO571">
        <v>2.63</v>
      </c>
      <c r="AP571">
        <v>1.95</v>
      </c>
      <c r="AQ571">
        <v>1.92</v>
      </c>
      <c r="AR571">
        <v>1.95</v>
      </c>
      <c r="AS571">
        <v>2.35</v>
      </c>
      <c r="AT571">
        <v>2.87</v>
      </c>
      <c r="AU571">
        <v>1.96</v>
      </c>
      <c r="AV571">
        <v>1.94</v>
      </c>
      <c r="AW571">
        <v>2.8</v>
      </c>
      <c r="AX571">
        <v>1.07</v>
      </c>
      <c r="AY571">
        <v>1.86</v>
      </c>
      <c r="AZ571">
        <v>2.04</v>
      </c>
      <c r="BA571">
        <v>2.65</v>
      </c>
      <c r="BB571">
        <v>2.04</v>
      </c>
      <c r="BC571">
        <v>2.8</v>
      </c>
      <c r="BD571">
        <v>2.92</v>
      </c>
      <c r="BF571" s="1">
        <v>199804</v>
      </c>
      <c r="BG571" s="1">
        <v>3.94</v>
      </c>
      <c r="BH571" s="1">
        <v>1.87</v>
      </c>
      <c r="BI571" s="1">
        <v>1.74</v>
      </c>
      <c r="BJ571" s="1">
        <v>2.83</v>
      </c>
      <c r="BK571" s="1">
        <v>1.85</v>
      </c>
      <c r="BL571" s="1">
        <v>1.9</v>
      </c>
      <c r="BM571" s="1">
        <v>1.75</v>
      </c>
      <c r="BN571" s="1">
        <v>1.59</v>
      </c>
      <c r="BO571" s="1">
        <v>3.36</v>
      </c>
      <c r="BP571" s="1">
        <v>1.74</v>
      </c>
      <c r="BQ571" s="1">
        <v>1.97</v>
      </c>
      <c r="BR571" s="1">
        <v>1.95</v>
      </c>
      <c r="BS571" s="1">
        <v>1.83</v>
      </c>
      <c r="BT571" s="1">
        <v>1.53</v>
      </c>
      <c r="BU571" s="1">
        <v>1.97</v>
      </c>
      <c r="BV571" s="1">
        <v>1.61</v>
      </c>
      <c r="BW571" s="1">
        <v>1.56</v>
      </c>
      <c r="BX571" s="1">
        <v>2.6</v>
      </c>
      <c r="BY571" s="1">
        <v>4.09</v>
      </c>
      <c r="CA571" s="1">
        <v>197304</v>
      </c>
      <c r="CB571" s="1">
        <v>-8.39</v>
      </c>
      <c r="CC571" s="1">
        <v>-10.51</v>
      </c>
      <c r="CD571" s="1">
        <v>-6.16</v>
      </c>
      <c r="CE571" s="1">
        <v>-5.12</v>
      </c>
      <c r="CF571" s="1">
        <v>-11.19</v>
      </c>
      <c r="CG571" s="1">
        <v>-8.4</v>
      </c>
      <c r="CH571" s="1">
        <v>-5.77</v>
      </c>
      <c r="CI571" s="1">
        <v>-5.47</v>
      </c>
      <c r="CJ571" s="1">
        <v>-4.97</v>
      </c>
      <c r="CK571" s="1">
        <v>-12.14</v>
      </c>
      <c r="CL571" s="1">
        <v>-10.1</v>
      </c>
      <c r="CM571" s="1">
        <v>-9.27</v>
      </c>
      <c r="CN571" s="1">
        <v>-7.49</v>
      </c>
      <c r="CO571" s="1">
        <v>-6.24</v>
      </c>
      <c r="CP571" s="1">
        <v>-5.24</v>
      </c>
      <c r="CQ571" s="1">
        <v>-5.46</v>
      </c>
      <c r="CR571" s="1">
        <v>-5.49</v>
      </c>
      <c r="CS571" s="1">
        <v>-4.59</v>
      </c>
      <c r="CT571" s="1">
        <v>-5.34</v>
      </c>
      <c r="CV571" s="1">
        <v>197404</v>
      </c>
      <c r="CW571" s="1">
        <v>-6.31</v>
      </c>
      <c r="CX571" s="1">
        <v>-6.18</v>
      </c>
      <c r="CY571" s="1">
        <v>-4.53</v>
      </c>
      <c r="CZ571" s="1">
        <v>-5.85</v>
      </c>
      <c r="DA571" s="1">
        <v>-6.57</v>
      </c>
      <c r="DB571" s="1">
        <v>-5.72</v>
      </c>
      <c r="DC571" s="1">
        <v>-3.95</v>
      </c>
      <c r="DD571" s="1">
        <v>-4.09</v>
      </c>
      <c r="DE571" s="1">
        <v>-6.73</v>
      </c>
      <c r="DF571" s="1">
        <v>-7.35</v>
      </c>
      <c r="DG571" s="1">
        <v>-5.79</v>
      </c>
      <c r="DH571" s="1">
        <v>-5.38</v>
      </c>
      <c r="DI571" s="1">
        <v>-6.06</v>
      </c>
      <c r="DJ571" s="1">
        <v>-4.16</v>
      </c>
      <c r="DK571" s="1">
        <v>-3.74</v>
      </c>
      <c r="DL571" s="1">
        <v>-4.07</v>
      </c>
      <c r="DM571" s="1">
        <v>-4.1100000000000003</v>
      </c>
      <c r="DN571" s="1">
        <v>-5.72</v>
      </c>
      <c r="DO571" s="1">
        <v>-7.72</v>
      </c>
      <c r="DQ571" s="1">
        <v>197304</v>
      </c>
      <c r="DR571" s="1">
        <v>-99.99</v>
      </c>
      <c r="DS571" s="1">
        <v>-7.55</v>
      </c>
      <c r="DT571" s="1">
        <v>-7.86</v>
      </c>
      <c r="DU571" s="1">
        <v>-5.63</v>
      </c>
      <c r="DV571" s="1">
        <v>-7.56</v>
      </c>
      <c r="DW571" s="1">
        <v>-8.09</v>
      </c>
      <c r="DX571" s="1">
        <v>-7.23</v>
      </c>
      <c r="DY571" s="1">
        <v>-7.29</v>
      </c>
      <c r="DZ571" s="1">
        <v>-5.22</v>
      </c>
      <c r="EA571" s="1">
        <v>-7.34</v>
      </c>
      <c r="EB571" s="1">
        <v>-8.2899999999999991</v>
      </c>
      <c r="EC571" s="1">
        <v>-7.44</v>
      </c>
      <c r="ED571" s="1">
        <v>-8.86</v>
      </c>
      <c r="EE571" s="1">
        <v>-6.96</v>
      </c>
      <c r="EF571" s="1">
        <v>-7.51</v>
      </c>
      <c r="EG571" s="1">
        <v>-8.1</v>
      </c>
      <c r="EH571" s="1">
        <v>-6.44</v>
      </c>
      <c r="EI571" s="1">
        <v>-5.77</v>
      </c>
      <c r="EJ571" s="1">
        <v>-4.66</v>
      </c>
      <c r="EL571">
        <v>197304</v>
      </c>
      <c r="EM571">
        <v>-5.68</v>
      </c>
      <c r="EN571">
        <v>-3.96</v>
      </c>
      <c r="EO571">
        <v>5.62</v>
      </c>
      <c r="EP571">
        <v>0.52</v>
      </c>
      <c r="ER571" s="1">
        <v>197310</v>
      </c>
      <c r="ES571" s="1">
        <v>6.74</v>
      </c>
      <c r="EU571" s="1">
        <v>197211</v>
      </c>
      <c r="EV571" s="1">
        <v>3.35</v>
      </c>
      <c r="EX571" s="1">
        <v>197710</v>
      </c>
      <c r="EY571" s="1">
        <v>-1.1399999999999999</v>
      </c>
      <c r="FA571" s="1">
        <v>197310</v>
      </c>
      <c r="FB571" s="1">
        <f>IF(ISERROR(VLOOKUP($FA571,MOM,LOOKUPS!C$12,0)*$FB$6+VLOOKUP($FA571,STREV,LOOKUPS!C$10,0)*$FC$6+VLOOKUP($FA571,LTREV,LOOKUPS!C$9,0)*$FD$6+VLOOKUP($FA571,CFP,LOOKUPS!C$6,0)*$FE$6+VLOOKUP($FA571,EP,LOOKUPS!C$8,0)*$FF$6+VLOOKUP($FA571,BM,LOOKUPS!C$5,0)*$FG$6+VLOOKUP($FA571,DIV,LOOKUPS!C$7,0)*$FH$6++VLOOKUP($FA571,SIZE,LOOKUPS!C$11,0)*$FI$6),"",VLOOKUP($FA571,MOM,LOOKUPS!C$12,0)*$FB$6+VLOOKUP($FA571,STREV,LOOKUPS!C$10,0)*$FC$6+VLOOKUP($FA571,LTREV,LOOKUPS!C$9,0)*$FD$6+VLOOKUP($FA571,CFP,LOOKUPS!C$6,0)*$FE$6+VLOOKUP($FA571,EP,LOOKUPS!C$8,0)*$FF$6+VLOOKUP($FA571,BM,LOOKUPS!C$5,0)*$FG$6+VLOOKUP($FA571,DIV,LOOKUPS!C$7,0)*$FH$6++VLOOKUP($FA571,SIZE,LOOKUPS!C$11,0)*$FI$6)</f>
        <v>-3.1339999999999999</v>
      </c>
      <c r="FC571" s="1">
        <f>IF(ISERROR(VLOOKUP($FA571,MOM,LOOKUPS!D$12,0)*$FB$6+VLOOKUP($FA571,STREV,LOOKUPS!D$10,0)*$FC$6+VLOOKUP($FA571,LTREV,LOOKUPS!D$9,0)*$FD$6+VLOOKUP($FA571,CFP,LOOKUPS!D$6,0)*$FE$6+VLOOKUP($FA571,EP,LOOKUPS!D$8,0)*$FF$6+VLOOKUP($FA571,BM,LOOKUPS!D$5,0)*$FG$6+VLOOKUP($FA571,DIV,LOOKUPS!D$7,0)*$FH$6++VLOOKUP($FA571,SIZE,LOOKUPS!D$11,0)*$FI$6),"",VLOOKUP($FA571,MOM,LOOKUPS!D$12,0)*$FB$6+VLOOKUP($FA571,STREV,LOOKUPS!D$10,0)*$FC$6+VLOOKUP($FA571,LTREV,LOOKUPS!D$9,0)*$FD$6+VLOOKUP($FA571,CFP,LOOKUPS!D$6,0)*$FE$6+VLOOKUP($FA571,EP,LOOKUPS!D$8,0)*$FF$6+VLOOKUP($FA571,BM,LOOKUPS!D$5,0)*$FG$6+VLOOKUP($FA571,DIV,LOOKUPS!D$7,0)*$FH$6++VLOOKUP($FA571,SIZE,LOOKUPS!D$11,0)*$FI$6)</f>
        <v>-1.9476</v>
      </c>
      <c r="FD571" s="1">
        <f>IF(ISERROR(VLOOKUP($FA571,MOM,LOOKUPS!E$12,0)*$FB$6+VLOOKUP($FA571,STREV,LOOKUPS!E$10,0)*$FC$6+VLOOKUP($FA571,LTREV,LOOKUPS!E$9,0)*$FD$6+VLOOKUP($FA571,CFP,LOOKUPS!E$6,0)*$FE$6+VLOOKUP($FA571,EP,LOOKUPS!E$8,0)*$FF$6+VLOOKUP($FA571,BM,LOOKUPS!E$5,0)*$FG$6+VLOOKUP($FA571,DIV,LOOKUPS!E$7,0)*$FH$6++VLOOKUP($FA571,SIZE,LOOKUPS!E$11,0)*$FI$6),"",VLOOKUP($FA571,MOM,LOOKUPS!E$12,0)*$FB$6+VLOOKUP($FA571,STREV,LOOKUPS!E$10,0)*$FC$6+VLOOKUP($FA571,LTREV,LOOKUPS!E$9,0)*$FD$6+VLOOKUP($FA571,CFP,LOOKUPS!E$6,0)*$FE$6+VLOOKUP($FA571,EP,LOOKUPS!E$8,0)*$FF$6+VLOOKUP($FA571,BM,LOOKUPS!E$5,0)*$FG$6+VLOOKUP($FA571,DIV,LOOKUPS!E$7,0)*$FH$6++VLOOKUP($FA571,SIZE,LOOKUPS!E$11,0)*$FI$6)</f>
        <v>-0.70510000000000006</v>
      </c>
      <c r="FE571" s="1">
        <f>IF(ISERROR(VLOOKUP($FA571,MOM,LOOKUPS!F$12,0)*$FB$6+VLOOKUP($FA571,STREV,LOOKUPS!F$10,0)*$FC$6+VLOOKUP($FA571,LTREV,LOOKUPS!F$9,0)*$FD$6+VLOOKUP($FA571,CFP,LOOKUPS!F$6,0)*$FE$6+VLOOKUP($FA571,EP,LOOKUPS!F$8,0)*$FF$6+VLOOKUP($FA571,BM,LOOKUPS!F$5,0)*$FG$6+VLOOKUP($FA571,DIV,LOOKUPS!F$7,0)*$FH$6++VLOOKUP($FA571,SIZE,LOOKUPS!F$11,0)*$FI$6),"",VLOOKUP($FA571,MOM,LOOKUPS!F$12,0)*$FB$6+VLOOKUP($FA571,STREV,LOOKUPS!F$10,0)*$FC$6+VLOOKUP($FA571,LTREV,LOOKUPS!F$9,0)*$FD$6+VLOOKUP($FA571,CFP,LOOKUPS!F$6,0)*$FE$6+VLOOKUP($FA571,EP,LOOKUPS!F$8,0)*$FF$6+VLOOKUP($FA571,BM,LOOKUPS!F$5,0)*$FG$6+VLOOKUP($FA571,DIV,LOOKUPS!F$7,0)*$FH$6++VLOOKUP($FA571,SIZE,LOOKUPS!F$11,0)*$FI$6)</f>
        <v>-0.20520000000000005</v>
      </c>
      <c r="FF571" s="1">
        <f>IF(ISERROR(VLOOKUP($FA571,MOM,LOOKUPS!G$12,0)*$FB$6+VLOOKUP($FA571,STREV,LOOKUPS!G$10,0)*$FC$6+VLOOKUP($FA571,LTREV,LOOKUPS!G$9,0)*$FD$6+VLOOKUP($FA571,CFP,LOOKUPS!G$6,0)*$FE$6+VLOOKUP($FA571,EP,LOOKUPS!G$8,0)*$FF$6+VLOOKUP($FA571,BM,LOOKUPS!G$5,0)*$FG$6+VLOOKUP($FA571,DIV,LOOKUPS!G$7,0)*$FH$6++VLOOKUP($FA571,SIZE,LOOKUPS!G$11,0)*$FI$6),"",VLOOKUP($FA571,MOM,LOOKUPS!G$12,0)*$FB$6+VLOOKUP($FA571,STREV,LOOKUPS!G$10,0)*$FC$6+VLOOKUP($FA571,LTREV,LOOKUPS!G$9,0)*$FD$6+VLOOKUP($FA571,CFP,LOOKUPS!G$6,0)*$FE$6+VLOOKUP($FA571,EP,LOOKUPS!G$8,0)*$FF$6+VLOOKUP($FA571,BM,LOOKUPS!G$5,0)*$FG$6+VLOOKUP($FA571,DIV,LOOKUPS!G$7,0)*$FH$6++VLOOKUP($FA571,SIZE,LOOKUPS!G$11,0)*$FI$6)</f>
        <v>0.55470000000000008</v>
      </c>
      <c r="FG571" s="1">
        <f>IF(ISERROR(VLOOKUP($FA571,MOM,LOOKUPS!H$12,0)*$FB$6+VLOOKUP($FA571,STREV,LOOKUPS!H$10,0)*$FC$6+VLOOKUP($FA571,LTREV,LOOKUPS!H$9,0)*$FD$6+VLOOKUP($FA571,CFP,LOOKUPS!H$6,0)*$FE$6+VLOOKUP($FA571,EP,LOOKUPS!H$8,0)*$FF$6+VLOOKUP($FA571,BM,LOOKUPS!H$5,0)*$FG$6+VLOOKUP($FA571,DIV,LOOKUPS!H$7,0)*$FH$6++VLOOKUP($FA571,SIZE,LOOKUPS!H$11,0)*$FI$6),"",VLOOKUP($FA571,MOM,LOOKUPS!H$12,0)*$FB$6+VLOOKUP($FA571,STREV,LOOKUPS!H$10,0)*$FC$6+VLOOKUP($FA571,LTREV,LOOKUPS!H$9,0)*$FD$6+VLOOKUP($FA571,CFP,LOOKUPS!H$6,0)*$FE$6+VLOOKUP($FA571,EP,LOOKUPS!H$8,0)*$FF$6+VLOOKUP($FA571,BM,LOOKUPS!H$5,0)*$FG$6+VLOOKUP($FA571,DIV,LOOKUPS!H$7,0)*$FH$6++VLOOKUP($FA571,SIZE,LOOKUPS!H$11,0)*$FI$6)</f>
        <v>0.44330000000000003</v>
      </c>
      <c r="FH571" s="1">
        <f>IF(ISERROR(VLOOKUP($FA571,MOM,LOOKUPS!I$12,0)*$FB$6+VLOOKUP($FA571,STREV,LOOKUPS!I$10,0)*$FC$6+VLOOKUP($FA571,LTREV,LOOKUPS!I$9,0)*$FD$6+VLOOKUP($FA571,CFP,LOOKUPS!I$6,0)*$FE$6+VLOOKUP($FA571,EP,LOOKUPS!I$8,0)*$FF$6+VLOOKUP($FA571,BM,LOOKUPS!I$5,0)*$FG$6+VLOOKUP($FA571,DIV,LOOKUPS!I$7,0)*$FH$6++VLOOKUP($FA571,SIZE,LOOKUPS!I$11,0)*$FI$6),"",VLOOKUP($FA571,MOM,LOOKUPS!I$12,0)*$FB$6+VLOOKUP($FA571,STREV,LOOKUPS!I$10,0)*$FC$6+VLOOKUP($FA571,LTREV,LOOKUPS!I$9,0)*$FD$6+VLOOKUP($FA571,CFP,LOOKUPS!I$6,0)*$FE$6+VLOOKUP($FA571,EP,LOOKUPS!I$8,0)*$FF$6+VLOOKUP($FA571,BM,LOOKUPS!I$5,0)*$FG$6+VLOOKUP($FA571,DIV,LOOKUPS!I$7,0)*$FH$6++VLOOKUP($FA571,SIZE,LOOKUPS!I$11,0)*$FI$6)</f>
        <v>0.2399</v>
      </c>
      <c r="FI571" s="1">
        <f>IF(ISERROR(VLOOKUP($FA571,MOM,LOOKUPS!J$12,0)*$FB$6+VLOOKUP($FA571,STREV,LOOKUPS!J$10,0)*$FC$6+VLOOKUP($FA571,LTREV,LOOKUPS!J$9,0)*$FD$6+VLOOKUP($FA571,CFP,LOOKUPS!J$6,0)*$FE$6+VLOOKUP($FA571,EP,LOOKUPS!J$8,0)*$FF$6+VLOOKUP($FA571,BM,LOOKUPS!J$5,0)*$FG$6+VLOOKUP($FA571,DIV,LOOKUPS!J$7,0)*$FH$6++VLOOKUP($FA571,SIZE,LOOKUPS!J$11,0)*$FI$6),"",VLOOKUP($FA571,MOM,LOOKUPS!J$12,0)*$FB$6+VLOOKUP($FA571,STREV,LOOKUPS!J$10,0)*$FC$6+VLOOKUP($FA571,LTREV,LOOKUPS!J$9,0)*$FD$6+VLOOKUP($FA571,CFP,LOOKUPS!J$6,0)*$FE$6+VLOOKUP($FA571,EP,LOOKUPS!J$8,0)*$FF$6+VLOOKUP($FA571,BM,LOOKUPS!J$5,0)*$FG$6+VLOOKUP($FA571,DIV,LOOKUPS!J$7,0)*$FH$6++VLOOKUP($FA571,SIZE,LOOKUPS!J$11,0)*$FI$6)</f>
        <v>0.7177</v>
      </c>
      <c r="FJ571" s="1">
        <f>IF(ISERROR(VLOOKUP($FA571,MOM,LOOKUPS!K$12,0)*$FB$6+VLOOKUP($FA571,STREV,LOOKUPS!K$10,0)*$FC$6+VLOOKUP($FA571,LTREV,LOOKUPS!K$9,0)*$FD$6+VLOOKUP($FA571,CFP,LOOKUPS!K$6,0)*$FE$6+VLOOKUP($FA571,EP,LOOKUPS!K$8,0)*$FF$6+VLOOKUP($FA571,BM,LOOKUPS!K$5,0)*$FG$6+VLOOKUP($FA571,DIV,LOOKUPS!K$7,0)*$FH$6++VLOOKUP($FA571,SIZE,LOOKUPS!K$11,0)*$FI$6),"",VLOOKUP($FA571,MOM,LOOKUPS!K$12,0)*$FB$6+VLOOKUP($FA571,STREV,LOOKUPS!K$10,0)*$FC$6+VLOOKUP($FA571,LTREV,LOOKUPS!K$9,0)*$FD$6+VLOOKUP($FA571,CFP,LOOKUPS!K$6,0)*$FE$6+VLOOKUP($FA571,EP,LOOKUPS!K$8,0)*$FF$6+VLOOKUP($FA571,BM,LOOKUPS!K$5,0)*$FG$6+VLOOKUP($FA571,DIV,LOOKUPS!K$7,0)*$FH$6++VLOOKUP($FA571,SIZE,LOOKUPS!K$11,0)*$FI$6)</f>
        <v>1.3259000000000003</v>
      </c>
      <c r="FK571" s="1">
        <f>IF(ISERROR(VLOOKUP($FA571,MOM,LOOKUPS!L$12,0)*$FB$6+VLOOKUP($FA571,STREV,LOOKUPS!L$10,0)*$FC$6+VLOOKUP($FA571,LTREV,LOOKUPS!L$9,0)*$FD$6+VLOOKUP($FA571,CFP,LOOKUPS!L$6,0)*$FE$6+VLOOKUP($FA571,EP,LOOKUPS!L$8,0)*$FF$6+VLOOKUP($FA571,BM,LOOKUPS!L$5,0)*$FG$6+VLOOKUP($FA571,DIV,LOOKUPS!L$7,0)*$FH$6++VLOOKUP($FA571,SIZE,LOOKUPS!L$11,0)*$FI$6),"",VLOOKUP($FA571,MOM,LOOKUPS!L$12,0)*$FB$6+VLOOKUP($FA571,STREV,LOOKUPS!L$10,0)*$FC$6+VLOOKUP($FA571,LTREV,LOOKUPS!L$9,0)*$FD$6+VLOOKUP($FA571,CFP,LOOKUPS!L$6,0)*$FE$6+VLOOKUP($FA571,EP,LOOKUPS!L$8,0)*$FF$6+VLOOKUP($FA571,BM,LOOKUPS!L$5,0)*$FG$6+VLOOKUP($FA571,DIV,LOOKUPS!L$7,0)*$FH$6++VLOOKUP($FA571,SIZE,LOOKUPS!L$11,0)*$FI$6)</f>
        <v>2.6015000000000001</v>
      </c>
    </row>
    <row r="572" spans="1:167" x14ac:dyDescent="0.3">
      <c r="A572" s="1">
        <v>197311</v>
      </c>
      <c r="B572" s="1">
        <v>-23.92</v>
      </c>
      <c r="C572" s="1">
        <v>-21.55</v>
      </c>
      <c r="D572" s="1">
        <v>-20.3</v>
      </c>
      <c r="E572" s="1">
        <v>-18.18</v>
      </c>
      <c r="F572" s="1">
        <v>-17.12</v>
      </c>
      <c r="G572" s="1">
        <v>-15.01</v>
      </c>
      <c r="H572" s="1">
        <v>-14.78</v>
      </c>
      <c r="I572" s="1">
        <v>-13.84</v>
      </c>
      <c r="J572" s="1">
        <v>-15.66</v>
      </c>
      <c r="K572" s="1">
        <v>-14.1</v>
      </c>
      <c r="M572" s="1">
        <v>197212</v>
      </c>
      <c r="N572" s="1">
        <v>-1.23</v>
      </c>
      <c r="O572" s="1">
        <v>-1.2</v>
      </c>
      <c r="P572" s="1">
        <v>-1.1399999999999999</v>
      </c>
      <c r="Q572" s="1">
        <v>-0.73</v>
      </c>
      <c r="R572" s="1">
        <v>-1.42</v>
      </c>
      <c r="S572" s="1">
        <v>-1.58</v>
      </c>
      <c r="T572" s="1">
        <v>-2.96</v>
      </c>
      <c r="U572" s="1">
        <v>-2.87</v>
      </c>
      <c r="V572" s="1">
        <v>-4.3099999999999996</v>
      </c>
      <c r="W572" s="1">
        <v>-5.19</v>
      </c>
      <c r="Y572" s="1">
        <v>197711</v>
      </c>
      <c r="Z572" s="1">
        <v>9.86</v>
      </c>
      <c r="AA572" s="1">
        <v>9.9700000000000006</v>
      </c>
      <c r="AB572" s="1">
        <v>8.4499999999999993</v>
      </c>
      <c r="AC572" s="1">
        <v>9.25</v>
      </c>
      <c r="AD572" s="1">
        <v>7.24</v>
      </c>
      <c r="AE572" s="1">
        <v>7.28</v>
      </c>
      <c r="AF572" s="1">
        <v>6.01</v>
      </c>
      <c r="AG572" s="1">
        <v>4.8499999999999996</v>
      </c>
      <c r="AH572" s="1">
        <v>6.84</v>
      </c>
      <c r="AI572" s="1">
        <v>6.88</v>
      </c>
      <c r="AK572">
        <v>199805</v>
      </c>
      <c r="AL572">
        <v>-5.74</v>
      </c>
      <c r="AM572">
        <v>-5.03</v>
      </c>
      <c r="AN572">
        <v>-3.09</v>
      </c>
      <c r="AO572">
        <v>-3.33</v>
      </c>
      <c r="AP572">
        <v>-5.25</v>
      </c>
      <c r="AQ572">
        <v>-3.67</v>
      </c>
      <c r="AR572">
        <v>-3.08</v>
      </c>
      <c r="AS572">
        <v>-3.34</v>
      </c>
      <c r="AT572">
        <v>-3.23</v>
      </c>
      <c r="AU572">
        <v>-5.26</v>
      </c>
      <c r="AV572">
        <v>-5.24</v>
      </c>
      <c r="AW572">
        <v>-4.25</v>
      </c>
      <c r="AX572">
        <v>-3.11</v>
      </c>
      <c r="AY572">
        <v>-3.27</v>
      </c>
      <c r="AZ572">
        <v>-2.88</v>
      </c>
      <c r="BA572">
        <v>-3.1</v>
      </c>
      <c r="BB572">
        <v>-3.59</v>
      </c>
      <c r="BC572">
        <v>-3.18</v>
      </c>
      <c r="BD572">
        <v>-3.26</v>
      </c>
      <c r="BF572" s="1">
        <v>199805</v>
      </c>
      <c r="BG572" s="1">
        <v>-5.28</v>
      </c>
      <c r="BH572" s="1">
        <v>-5.71</v>
      </c>
      <c r="BI572" s="1">
        <v>-3.16</v>
      </c>
      <c r="BJ572" s="1">
        <v>-2.9</v>
      </c>
      <c r="BK572" s="1">
        <v>-5.91</v>
      </c>
      <c r="BL572" s="1">
        <v>-4.4400000000000004</v>
      </c>
      <c r="BM572" s="1">
        <v>-3.08</v>
      </c>
      <c r="BN572" s="1">
        <v>-2.84</v>
      </c>
      <c r="BO572" s="1">
        <v>-2.93</v>
      </c>
      <c r="BP572" s="1">
        <v>-5.82</v>
      </c>
      <c r="BQ572" s="1">
        <v>-6.03</v>
      </c>
      <c r="BR572" s="1">
        <v>-5.13</v>
      </c>
      <c r="BS572" s="1">
        <v>-3.64</v>
      </c>
      <c r="BT572" s="1">
        <v>-3.67</v>
      </c>
      <c r="BU572" s="1">
        <v>-2.4900000000000002</v>
      </c>
      <c r="BV572" s="1">
        <v>-2.86</v>
      </c>
      <c r="BW572" s="1">
        <v>-2.82</v>
      </c>
      <c r="BX572" s="1">
        <v>-2.31</v>
      </c>
      <c r="BY572" s="1">
        <v>-3.53</v>
      </c>
      <c r="CA572" s="1">
        <v>197305</v>
      </c>
      <c r="CB572" s="1">
        <v>-13.41</v>
      </c>
      <c r="CC572" s="1">
        <v>-8.94</v>
      </c>
      <c r="CD572" s="1">
        <v>-7.62</v>
      </c>
      <c r="CE572" s="1">
        <v>-8.09</v>
      </c>
      <c r="CF572" s="1">
        <v>-8.14</v>
      </c>
      <c r="CG572" s="1">
        <v>-9.51</v>
      </c>
      <c r="CH572" s="1">
        <v>-7.47</v>
      </c>
      <c r="CI572" s="1">
        <v>-6.44</v>
      </c>
      <c r="CJ572" s="1">
        <v>-8.98</v>
      </c>
      <c r="CK572" s="1">
        <v>-7.64</v>
      </c>
      <c r="CL572" s="1">
        <v>-8.7100000000000009</v>
      </c>
      <c r="CM572" s="1">
        <v>-10.41</v>
      </c>
      <c r="CN572" s="1">
        <v>-8.58</v>
      </c>
      <c r="CO572" s="1">
        <v>-7.45</v>
      </c>
      <c r="CP572" s="1">
        <v>-7.49</v>
      </c>
      <c r="CQ572" s="1">
        <v>-6.83</v>
      </c>
      <c r="CR572" s="1">
        <v>-6.09</v>
      </c>
      <c r="CS572" s="1">
        <v>-9.17</v>
      </c>
      <c r="CT572" s="1">
        <v>-8.7799999999999994</v>
      </c>
      <c r="CV572" s="1">
        <v>197405</v>
      </c>
      <c r="CW572" s="1">
        <v>-8.7200000000000006</v>
      </c>
      <c r="CX572" s="1">
        <v>-6.82</v>
      </c>
      <c r="CY572" s="1">
        <v>-6.85</v>
      </c>
      <c r="CZ572" s="1">
        <v>-6.6</v>
      </c>
      <c r="DA572" s="1">
        <v>-6.36</v>
      </c>
      <c r="DB572" s="1">
        <v>-7.54</v>
      </c>
      <c r="DC572" s="1">
        <v>-7.72</v>
      </c>
      <c r="DD572" s="1">
        <v>-5.77</v>
      </c>
      <c r="DE572" s="1">
        <v>-6.39</v>
      </c>
      <c r="DF572" s="1">
        <v>-5.49</v>
      </c>
      <c r="DG572" s="1">
        <v>-7.24</v>
      </c>
      <c r="DH572" s="1">
        <v>-7.75</v>
      </c>
      <c r="DI572" s="1">
        <v>-7.34</v>
      </c>
      <c r="DJ572" s="1">
        <v>-7.79</v>
      </c>
      <c r="DK572" s="1">
        <v>-7.66</v>
      </c>
      <c r="DL572" s="1">
        <v>-4.55</v>
      </c>
      <c r="DM572" s="1">
        <v>-7.01</v>
      </c>
      <c r="DN572" s="1">
        <v>-5.01</v>
      </c>
      <c r="DO572" s="1">
        <v>-7.76</v>
      </c>
      <c r="DQ572" s="1">
        <v>197305</v>
      </c>
      <c r="DR572" s="1">
        <v>-99.99</v>
      </c>
      <c r="DS572" s="1">
        <v>-10.210000000000001</v>
      </c>
      <c r="DT572" s="1">
        <v>-7.54</v>
      </c>
      <c r="DU572" s="1">
        <v>-3.56</v>
      </c>
      <c r="DV572" s="1">
        <v>-10.26</v>
      </c>
      <c r="DW572" s="1">
        <v>-9.31</v>
      </c>
      <c r="DX572" s="1">
        <v>-7.41</v>
      </c>
      <c r="DY572" s="1">
        <v>-6.1</v>
      </c>
      <c r="DZ572" s="1">
        <v>-2.5499999999999998</v>
      </c>
      <c r="EA572" s="1">
        <v>-10.47</v>
      </c>
      <c r="EB572" s="1">
        <v>-9.58</v>
      </c>
      <c r="EC572" s="1">
        <v>-9.92</v>
      </c>
      <c r="ED572" s="1">
        <v>-8.57</v>
      </c>
      <c r="EE572" s="1">
        <v>-7.48</v>
      </c>
      <c r="EF572" s="1">
        <v>-7.34</v>
      </c>
      <c r="EG572" s="1">
        <v>-6.66</v>
      </c>
      <c r="EH572" s="1">
        <v>-5.52</v>
      </c>
      <c r="EI572" s="1">
        <v>-3.68</v>
      </c>
      <c r="EJ572" s="1">
        <v>-1.42</v>
      </c>
      <c r="EL572">
        <v>197305</v>
      </c>
      <c r="EM572">
        <v>-2.94</v>
      </c>
      <c r="EN572">
        <v>-6.13</v>
      </c>
      <c r="EO572">
        <v>0.25</v>
      </c>
      <c r="EP572">
        <v>0.51</v>
      </c>
      <c r="ER572" s="1">
        <v>197311</v>
      </c>
      <c r="ES572" s="1">
        <v>8.6300000000000008</v>
      </c>
      <c r="EU572" s="1">
        <v>197212</v>
      </c>
      <c r="EV572" s="1">
        <v>3.88</v>
      </c>
      <c r="EX572" s="1">
        <v>197711</v>
      </c>
      <c r="EY572" s="1">
        <v>3.25</v>
      </c>
      <c r="FA572" s="1">
        <v>197311</v>
      </c>
      <c r="FB572" s="1">
        <f>IF(ISERROR(VLOOKUP($FA572,MOM,LOOKUPS!C$12,0)*$FB$6+VLOOKUP($FA572,STREV,LOOKUPS!C$10,0)*$FC$6+VLOOKUP($FA572,LTREV,LOOKUPS!C$9,0)*$FD$6+VLOOKUP($FA572,CFP,LOOKUPS!C$6,0)*$FE$6+VLOOKUP($FA572,EP,LOOKUPS!C$8,0)*$FF$6+VLOOKUP($FA572,BM,LOOKUPS!C$5,0)*$FG$6+VLOOKUP($FA572,DIV,LOOKUPS!C$7,0)*$FH$6++VLOOKUP($FA572,SIZE,LOOKUPS!C$11,0)*$FI$6),"",VLOOKUP($FA572,MOM,LOOKUPS!C$12,0)*$FB$6+VLOOKUP($FA572,STREV,LOOKUPS!C$10,0)*$FC$6+VLOOKUP($FA572,LTREV,LOOKUPS!C$9,0)*$FD$6+VLOOKUP($FA572,CFP,LOOKUPS!C$6,0)*$FE$6+VLOOKUP($FA572,EP,LOOKUPS!C$8,0)*$FF$6+VLOOKUP($FA572,BM,LOOKUPS!C$5,0)*$FG$6+VLOOKUP($FA572,DIV,LOOKUPS!C$7,0)*$FH$6++VLOOKUP($FA572,SIZE,LOOKUPS!C$11,0)*$FI$6)</f>
        <v>-21.668600000000001</v>
      </c>
      <c r="FC572" s="1">
        <f>IF(ISERROR(VLOOKUP($FA572,MOM,LOOKUPS!D$12,0)*$FB$6+VLOOKUP($FA572,STREV,LOOKUPS!D$10,0)*$FC$6+VLOOKUP($FA572,LTREV,LOOKUPS!D$9,0)*$FD$6+VLOOKUP($FA572,CFP,LOOKUPS!D$6,0)*$FE$6+VLOOKUP($FA572,EP,LOOKUPS!D$8,0)*$FF$6+VLOOKUP($FA572,BM,LOOKUPS!D$5,0)*$FG$6+VLOOKUP($FA572,DIV,LOOKUPS!D$7,0)*$FH$6++VLOOKUP($FA572,SIZE,LOOKUPS!D$11,0)*$FI$6),"",VLOOKUP($FA572,MOM,LOOKUPS!D$12,0)*$FB$6+VLOOKUP($FA572,STREV,LOOKUPS!D$10,0)*$FC$6+VLOOKUP($FA572,LTREV,LOOKUPS!D$9,0)*$FD$6+VLOOKUP($FA572,CFP,LOOKUPS!D$6,0)*$FE$6+VLOOKUP($FA572,EP,LOOKUPS!D$8,0)*$FF$6+VLOOKUP($FA572,BM,LOOKUPS!D$5,0)*$FG$6+VLOOKUP($FA572,DIV,LOOKUPS!D$7,0)*$FH$6++VLOOKUP($FA572,SIZE,LOOKUPS!D$11,0)*$FI$6)</f>
        <v>-19.827500000000001</v>
      </c>
      <c r="FD572" s="1">
        <f>IF(ISERROR(VLOOKUP($FA572,MOM,LOOKUPS!E$12,0)*$FB$6+VLOOKUP($FA572,STREV,LOOKUPS!E$10,0)*$FC$6+VLOOKUP($FA572,LTREV,LOOKUPS!E$9,0)*$FD$6+VLOOKUP($FA572,CFP,LOOKUPS!E$6,0)*$FE$6+VLOOKUP($FA572,EP,LOOKUPS!E$8,0)*$FF$6+VLOOKUP($FA572,BM,LOOKUPS!E$5,0)*$FG$6+VLOOKUP($FA572,DIV,LOOKUPS!E$7,0)*$FH$6++VLOOKUP($FA572,SIZE,LOOKUPS!E$11,0)*$FI$6),"",VLOOKUP($FA572,MOM,LOOKUPS!E$12,0)*$FB$6+VLOOKUP($FA572,STREV,LOOKUPS!E$10,0)*$FC$6+VLOOKUP($FA572,LTREV,LOOKUPS!E$9,0)*$FD$6+VLOOKUP($FA572,CFP,LOOKUPS!E$6,0)*$FE$6+VLOOKUP($FA572,EP,LOOKUPS!E$8,0)*$FF$6+VLOOKUP($FA572,BM,LOOKUPS!E$5,0)*$FG$6+VLOOKUP($FA572,DIV,LOOKUPS!E$7,0)*$FH$6++VLOOKUP($FA572,SIZE,LOOKUPS!E$11,0)*$FI$6)</f>
        <v>-18.937000000000001</v>
      </c>
      <c r="FE572" s="1">
        <f>IF(ISERROR(VLOOKUP($FA572,MOM,LOOKUPS!F$12,0)*$FB$6+VLOOKUP($FA572,STREV,LOOKUPS!F$10,0)*$FC$6+VLOOKUP($FA572,LTREV,LOOKUPS!F$9,0)*$FD$6+VLOOKUP($FA572,CFP,LOOKUPS!F$6,0)*$FE$6+VLOOKUP($FA572,EP,LOOKUPS!F$8,0)*$FF$6+VLOOKUP($FA572,BM,LOOKUPS!F$5,0)*$FG$6+VLOOKUP($FA572,DIV,LOOKUPS!F$7,0)*$FH$6++VLOOKUP($FA572,SIZE,LOOKUPS!F$11,0)*$FI$6),"",VLOOKUP($FA572,MOM,LOOKUPS!F$12,0)*$FB$6+VLOOKUP($FA572,STREV,LOOKUPS!F$10,0)*$FC$6+VLOOKUP($FA572,LTREV,LOOKUPS!F$9,0)*$FD$6+VLOOKUP($FA572,CFP,LOOKUPS!F$6,0)*$FE$6+VLOOKUP($FA572,EP,LOOKUPS!F$8,0)*$FF$6+VLOOKUP($FA572,BM,LOOKUPS!F$5,0)*$FG$6+VLOOKUP($FA572,DIV,LOOKUPS!F$7,0)*$FH$6++VLOOKUP($FA572,SIZE,LOOKUPS!F$11,0)*$FI$6)</f>
        <v>-18.281100000000002</v>
      </c>
      <c r="FF572" s="1">
        <f>IF(ISERROR(VLOOKUP($FA572,MOM,LOOKUPS!G$12,0)*$FB$6+VLOOKUP($FA572,STREV,LOOKUPS!G$10,0)*$FC$6+VLOOKUP($FA572,LTREV,LOOKUPS!G$9,0)*$FD$6+VLOOKUP($FA572,CFP,LOOKUPS!G$6,0)*$FE$6+VLOOKUP($FA572,EP,LOOKUPS!G$8,0)*$FF$6+VLOOKUP($FA572,BM,LOOKUPS!G$5,0)*$FG$6+VLOOKUP($FA572,DIV,LOOKUPS!G$7,0)*$FH$6++VLOOKUP($FA572,SIZE,LOOKUPS!G$11,0)*$FI$6),"",VLOOKUP($FA572,MOM,LOOKUPS!G$12,0)*$FB$6+VLOOKUP($FA572,STREV,LOOKUPS!G$10,0)*$FC$6+VLOOKUP($FA572,LTREV,LOOKUPS!G$9,0)*$FD$6+VLOOKUP($FA572,CFP,LOOKUPS!G$6,0)*$FE$6+VLOOKUP($FA572,EP,LOOKUPS!G$8,0)*$FF$6+VLOOKUP($FA572,BM,LOOKUPS!G$5,0)*$FG$6+VLOOKUP($FA572,DIV,LOOKUPS!G$7,0)*$FH$6++VLOOKUP($FA572,SIZE,LOOKUPS!G$11,0)*$FI$6)</f>
        <v>-16.997199999999999</v>
      </c>
      <c r="FG572" s="1">
        <f>IF(ISERROR(VLOOKUP($FA572,MOM,LOOKUPS!H$12,0)*$FB$6+VLOOKUP($FA572,STREV,LOOKUPS!H$10,0)*$FC$6+VLOOKUP($FA572,LTREV,LOOKUPS!H$9,0)*$FD$6+VLOOKUP($FA572,CFP,LOOKUPS!H$6,0)*$FE$6+VLOOKUP($FA572,EP,LOOKUPS!H$8,0)*$FF$6+VLOOKUP($FA572,BM,LOOKUPS!H$5,0)*$FG$6+VLOOKUP($FA572,DIV,LOOKUPS!H$7,0)*$FH$6++VLOOKUP($FA572,SIZE,LOOKUPS!H$11,0)*$FI$6),"",VLOOKUP($FA572,MOM,LOOKUPS!H$12,0)*$FB$6+VLOOKUP($FA572,STREV,LOOKUPS!H$10,0)*$FC$6+VLOOKUP($FA572,LTREV,LOOKUPS!H$9,0)*$FD$6+VLOOKUP($FA572,CFP,LOOKUPS!H$6,0)*$FE$6+VLOOKUP($FA572,EP,LOOKUPS!H$8,0)*$FF$6+VLOOKUP($FA572,BM,LOOKUPS!H$5,0)*$FG$6+VLOOKUP($FA572,DIV,LOOKUPS!H$7,0)*$FH$6++VLOOKUP($FA572,SIZE,LOOKUPS!H$11,0)*$FI$6)</f>
        <v>-15.807700000000001</v>
      </c>
      <c r="FH572" s="1">
        <f>IF(ISERROR(VLOOKUP($FA572,MOM,LOOKUPS!I$12,0)*$FB$6+VLOOKUP($FA572,STREV,LOOKUPS!I$10,0)*$FC$6+VLOOKUP($FA572,LTREV,LOOKUPS!I$9,0)*$FD$6+VLOOKUP($FA572,CFP,LOOKUPS!I$6,0)*$FE$6+VLOOKUP($FA572,EP,LOOKUPS!I$8,0)*$FF$6+VLOOKUP($FA572,BM,LOOKUPS!I$5,0)*$FG$6+VLOOKUP($FA572,DIV,LOOKUPS!I$7,0)*$FH$6++VLOOKUP($FA572,SIZE,LOOKUPS!I$11,0)*$FI$6),"",VLOOKUP($FA572,MOM,LOOKUPS!I$12,0)*$FB$6+VLOOKUP($FA572,STREV,LOOKUPS!I$10,0)*$FC$6+VLOOKUP($FA572,LTREV,LOOKUPS!I$9,0)*$FD$6+VLOOKUP($FA572,CFP,LOOKUPS!I$6,0)*$FE$6+VLOOKUP($FA572,EP,LOOKUPS!I$8,0)*$FF$6+VLOOKUP($FA572,BM,LOOKUPS!I$5,0)*$FG$6+VLOOKUP($FA572,DIV,LOOKUPS!I$7,0)*$FH$6++VLOOKUP($FA572,SIZE,LOOKUPS!I$11,0)*$FI$6)</f>
        <v>-15.8893</v>
      </c>
      <c r="FI572" s="1">
        <f>IF(ISERROR(VLOOKUP($FA572,MOM,LOOKUPS!J$12,0)*$FB$6+VLOOKUP($FA572,STREV,LOOKUPS!J$10,0)*$FC$6+VLOOKUP($FA572,LTREV,LOOKUPS!J$9,0)*$FD$6+VLOOKUP($FA572,CFP,LOOKUPS!J$6,0)*$FE$6+VLOOKUP($FA572,EP,LOOKUPS!J$8,0)*$FF$6+VLOOKUP($FA572,BM,LOOKUPS!J$5,0)*$FG$6+VLOOKUP($FA572,DIV,LOOKUPS!J$7,0)*$FH$6++VLOOKUP($FA572,SIZE,LOOKUPS!J$11,0)*$FI$6),"",VLOOKUP($FA572,MOM,LOOKUPS!J$12,0)*$FB$6+VLOOKUP($FA572,STREV,LOOKUPS!J$10,0)*$FC$6+VLOOKUP($FA572,LTREV,LOOKUPS!J$9,0)*$FD$6+VLOOKUP($FA572,CFP,LOOKUPS!J$6,0)*$FE$6+VLOOKUP($FA572,EP,LOOKUPS!J$8,0)*$FF$6+VLOOKUP($FA572,BM,LOOKUPS!J$5,0)*$FG$6+VLOOKUP($FA572,DIV,LOOKUPS!J$7,0)*$FH$6++VLOOKUP($FA572,SIZE,LOOKUPS!J$11,0)*$FI$6)</f>
        <v>-15.7006</v>
      </c>
      <c r="FJ572" s="1">
        <f>IF(ISERROR(VLOOKUP($FA572,MOM,LOOKUPS!K$12,0)*$FB$6+VLOOKUP($FA572,STREV,LOOKUPS!K$10,0)*$FC$6+VLOOKUP($FA572,LTREV,LOOKUPS!K$9,0)*$FD$6+VLOOKUP($FA572,CFP,LOOKUPS!K$6,0)*$FE$6+VLOOKUP($FA572,EP,LOOKUPS!K$8,0)*$FF$6+VLOOKUP($FA572,BM,LOOKUPS!K$5,0)*$FG$6+VLOOKUP($FA572,DIV,LOOKUPS!K$7,0)*$FH$6++VLOOKUP($FA572,SIZE,LOOKUPS!K$11,0)*$FI$6),"",VLOOKUP($FA572,MOM,LOOKUPS!K$12,0)*$FB$6+VLOOKUP($FA572,STREV,LOOKUPS!K$10,0)*$FC$6+VLOOKUP($FA572,LTREV,LOOKUPS!K$9,0)*$FD$6+VLOOKUP($FA572,CFP,LOOKUPS!K$6,0)*$FE$6+VLOOKUP($FA572,EP,LOOKUPS!K$8,0)*$FF$6+VLOOKUP($FA572,BM,LOOKUPS!K$5,0)*$FG$6+VLOOKUP($FA572,DIV,LOOKUPS!K$7,0)*$FH$6++VLOOKUP($FA572,SIZE,LOOKUPS!K$11,0)*$FI$6)</f>
        <v>-17.9208</v>
      </c>
      <c r="FK572" s="1">
        <f>IF(ISERROR(VLOOKUP($FA572,MOM,LOOKUPS!L$12,0)*$FB$6+VLOOKUP($FA572,STREV,LOOKUPS!L$10,0)*$FC$6+VLOOKUP($FA572,LTREV,LOOKUPS!L$9,0)*$FD$6+VLOOKUP($FA572,CFP,LOOKUPS!L$6,0)*$FE$6+VLOOKUP($FA572,EP,LOOKUPS!L$8,0)*$FF$6+VLOOKUP($FA572,BM,LOOKUPS!L$5,0)*$FG$6+VLOOKUP($FA572,DIV,LOOKUPS!L$7,0)*$FH$6++VLOOKUP($FA572,SIZE,LOOKUPS!L$11,0)*$FI$6),"",VLOOKUP($FA572,MOM,LOOKUPS!L$12,0)*$FB$6+VLOOKUP($FA572,STREV,LOOKUPS!L$10,0)*$FC$6+VLOOKUP($FA572,LTREV,LOOKUPS!L$9,0)*$FD$6+VLOOKUP($FA572,CFP,LOOKUPS!L$6,0)*$FE$6+VLOOKUP($FA572,EP,LOOKUPS!L$8,0)*$FF$6+VLOOKUP($FA572,BM,LOOKUPS!L$5,0)*$FG$6+VLOOKUP($FA572,DIV,LOOKUPS!L$7,0)*$FH$6++VLOOKUP($FA572,SIZE,LOOKUPS!L$11,0)*$FI$6)</f>
        <v>-17.185300000000002</v>
      </c>
    </row>
    <row r="573" spans="1:167" x14ac:dyDescent="0.3">
      <c r="A573" s="1">
        <v>197312</v>
      </c>
      <c r="B573" s="1">
        <v>-11.11</v>
      </c>
      <c r="C573" s="1">
        <v>-9.35</v>
      </c>
      <c r="D573" s="1">
        <v>-5.33</v>
      </c>
      <c r="E573" s="1">
        <v>-4.78</v>
      </c>
      <c r="F573" s="1">
        <v>-2.77</v>
      </c>
      <c r="G573" s="1">
        <v>-2.15</v>
      </c>
      <c r="H573" s="1">
        <v>-0.84</v>
      </c>
      <c r="I573" s="1">
        <v>0.77</v>
      </c>
      <c r="J573" s="1">
        <v>4.37</v>
      </c>
      <c r="K573" s="1">
        <v>6.69</v>
      </c>
      <c r="M573" s="1">
        <v>197301</v>
      </c>
      <c r="N573" s="1">
        <v>-2.16</v>
      </c>
      <c r="O573" s="1">
        <v>-2.81</v>
      </c>
      <c r="P573" s="1">
        <v>-4.5</v>
      </c>
      <c r="Q573" s="1">
        <v>-4.09</v>
      </c>
      <c r="R573" s="1">
        <v>-5.15</v>
      </c>
      <c r="S573" s="1">
        <v>-3.45</v>
      </c>
      <c r="T573" s="1">
        <v>-4.1500000000000004</v>
      </c>
      <c r="U573" s="1">
        <v>-5.07</v>
      </c>
      <c r="V573" s="1">
        <v>-5.43</v>
      </c>
      <c r="W573" s="1">
        <v>-5.84</v>
      </c>
      <c r="Y573" s="1">
        <v>197712</v>
      </c>
      <c r="Z573" s="1">
        <v>-0.12</v>
      </c>
      <c r="AA573" s="1">
        <v>0.36</v>
      </c>
      <c r="AB573" s="1">
        <v>0.2</v>
      </c>
      <c r="AC573" s="1">
        <v>1.67</v>
      </c>
      <c r="AD573" s="1">
        <v>2.06</v>
      </c>
      <c r="AE573" s="1">
        <v>0.8</v>
      </c>
      <c r="AF573" s="1">
        <v>0.28999999999999998</v>
      </c>
      <c r="AG573" s="1">
        <v>1.43</v>
      </c>
      <c r="AH573" s="1">
        <v>1.25</v>
      </c>
      <c r="AI573" s="1">
        <v>1.39</v>
      </c>
      <c r="AK573">
        <v>199806</v>
      </c>
      <c r="AL573">
        <v>-5.78</v>
      </c>
      <c r="AM573">
        <v>-1.32</v>
      </c>
      <c r="AN573">
        <v>-1.9</v>
      </c>
      <c r="AO573">
        <v>-2.12</v>
      </c>
      <c r="AP573">
        <v>-1.35</v>
      </c>
      <c r="AQ573">
        <v>-1.25</v>
      </c>
      <c r="AR573">
        <v>-2.13</v>
      </c>
      <c r="AS573">
        <v>-2.34</v>
      </c>
      <c r="AT573">
        <v>-1.93</v>
      </c>
      <c r="AU573">
        <v>-0.47</v>
      </c>
      <c r="AV573">
        <v>-2.64</v>
      </c>
      <c r="AW573">
        <v>-1.2</v>
      </c>
      <c r="AX573">
        <v>-1.3</v>
      </c>
      <c r="AY573">
        <v>-2.1</v>
      </c>
      <c r="AZ573">
        <v>-2.16</v>
      </c>
      <c r="BA573">
        <v>-2.1</v>
      </c>
      <c r="BB573">
        <v>-2.58</v>
      </c>
      <c r="BC573">
        <v>-1.46</v>
      </c>
      <c r="BD573">
        <v>-2.2799999999999998</v>
      </c>
      <c r="BF573" s="1">
        <v>199806</v>
      </c>
      <c r="BG573" s="1">
        <v>-5.16</v>
      </c>
      <c r="BH573" s="1">
        <v>-1.82</v>
      </c>
      <c r="BI573" s="1">
        <v>-1.78</v>
      </c>
      <c r="BJ573" s="1">
        <v>-1.7</v>
      </c>
      <c r="BK573" s="1">
        <v>-1.75</v>
      </c>
      <c r="BL573" s="1">
        <v>-2.02</v>
      </c>
      <c r="BM573" s="1">
        <v>-1.63</v>
      </c>
      <c r="BN573" s="1">
        <v>-2.0099999999999998</v>
      </c>
      <c r="BO573" s="1">
        <v>-1.49</v>
      </c>
      <c r="BP573" s="1">
        <v>-0.69</v>
      </c>
      <c r="BQ573" s="1">
        <v>-2.98</v>
      </c>
      <c r="BR573" s="1">
        <v>-1.99</v>
      </c>
      <c r="BS573" s="1">
        <v>-2.0499999999999998</v>
      </c>
      <c r="BT573" s="1">
        <v>-1.29</v>
      </c>
      <c r="BU573" s="1">
        <v>-1.96</v>
      </c>
      <c r="BV573" s="1">
        <v>-1.82</v>
      </c>
      <c r="BW573" s="1">
        <v>-2.21</v>
      </c>
      <c r="BX573" s="1">
        <v>-1.34</v>
      </c>
      <c r="BY573" s="1">
        <v>-1.64</v>
      </c>
      <c r="CA573" s="1">
        <v>197306</v>
      </c>
      <c r="CB573" s="1">
        <v>1.57</v>
      </c>
      <c r="CC573" s="1">
        <v>-4.75</v>
      </c>
      <c r="CD573" s="1">
        <v>-3.05</v>
      </c>
      <c r="CE573" s="1">
        <v>-2.2200000000000002</v>
      </c>
      <c r="CF573" s="1">
        <v>-5.13</v>
      </c>
      <c r="CG573" s="1">
        <v>-3.35</v>
      </c>
      <c r="CH573" s="1">
        <v>-3.84</v>
      </c>
      <c r="CI573" s="1">
        <v>-2.39</v>
      </c>
      <c r="CJ573" s="1">
        <v>-1.91</v>
      </c>
      <c r="CK573" s="1">
        <v>-4.1900000000000004</v>
      </c>
      <c r="CL573" s="1">
        <v>-6.19</v>
      </c>
      <c r="CM573" s="1">
        <v>-4.05</v>
      </c>
      <c r="CN573" s="1">
        <v>-2.63</v>
      </c>
      <c r="CO573" s="1">
        <v>-4.29</v>
      </c>
      <c r="CP573" s="1">
        <v>-3.34</v>
      </c>
      <c r="CQ573" s="1">
        <v>-1.8</v>
      </c>
      <c r="CR573" s="1">
        <v>-2.91</v>
      </c>
      <c r="CS573" s="1">
        <v>-2.4300000000000002</v>
      </c>
      <c r="CT573" s="1">
        <v>-1.4</v>
      </c>
      <c r="CV573" s="1">
        <v>197406</v>
      </c>
      <c r="CW573" s="1">
        <v>-2.96</v>
      </c>
      <c r="CX573" s="1">
        <v>-2.61</v>
      </c>
      <c r="CY573" s="1">
        <v>-2.62</v>
      </c>
      <c r="CZ573" s="1">
        <v>-2.85</v>
      </c>
      <c r="DA573" s="1">
        <v>-2.83</v>
      </c>
      <c r="DB573" s="1">
        <v>-2.04</v>
      </c>
      <c r="DC573" s="1">
        <v>-2.75</v>
      </c>
      <c r="DD573" s="1">
        <v>-2.4</v>
      </c>
      <c r="DE573" s="1">
        <v>-3.46</v>
      </c>
      <c r="DF573" s="1">
        <v>-2.99</v>
      </c>
      <c r="DG573" s="1">
        <v>-2.66</v>
      </c>
      <c r="DH573" s="1">
        <v>-2.1800000000000002</v>
      </c>
      <c r="DI573" s="1">
        <v>-1.89</v>
      </c>
      <c r="DJ573" s="1">
        <v>-3.74</v>
      </c>
      <c r="DK573" s="1">
        <v>-1.81</v>
      </c>
      <c r="DL573" s="1">
        <v>-3.13</v>
      </c>
      <c r="DM573" s="1">
        <v>-1.64</v>
      </c>
      <c r="DN573" s="1">
        <v>-3.32</v>
      </c>
      <c r="DO573" s="1">
        <v>-3.6</v>
      </c>
      <c r="DQ573" s="1">
        <v>197306</v>
      </c>
      <c r="DR573" s="1">
        <v>-99.99</v>
      </c>
      <c r="DS573" s="1">
        <v>-3.48</v>
      </c>
      <c r="DT573" s="1">
        <v>-3.7</v>
      </c>
      <c r="DU573" s="1">
        <v>-2.5499999999999998</v>
      </c>
      <c r="DV573" s="1">
        <v>-3.52</v>
      </c>
      <c r="DW573" s="1">
        <v>-3.63</v>
      </c>
      <c r="DX573" s="1">
        <v>-3.37</v>
      </c>
      <c r="DY573" s="1">
        <v>-3.48</v>
      </c>
      <c r="DZ573" s="1">
        <v>-2.34</v>
      </c>
      <c r="EA573" s="1">
        <v>-3.35</v>
      </c>
      <c r="EB573" s="1">
        <v>-4.05</v>
      </c>
      <c r="EC573" s="1">
        <v>-3.24</v>
      </c>
      <c r="ED573" s="1">
        <v>-4.08</v>
      </c>
      <c r="EE573" s="1">
        <v>-4.18</v>
      </c>
      <c r="EF573" s="1">
        <v>-2.5099999999999998</v>
      </c>
      <c r="EG573" s="1">
        <v>-3.99</v>
      </c>
      <c r="EH573" s="1">
        <v>-2.96</v>
      </c>
      <c r="EI573" s="1">
        <v>-3.63</v>
      </c>
      <c r="EJ573" s="1">
        <v>-1.05</v>
      </c>
      <c r="EL573">
        <v>197306</v>
      </c>
      <c r="EM573">
        <v>-1.56</v>
      </c>
      <c r="EN573">
        <v>-2.93</v>
      </c>
      <c r="EO573">
        <v>1.37</v>
      </c>
      <c r="EP573">
        <v>0.51</v>
      </c>
      <c r="ER573" s="1">
        <v>197312</v>
      </c>
      <c r="ES573" s="1">
        <v>10.39</v>
      </c>
      <c r="EU573" s="1">
        <v>197301</v>
      </c>
      <c r="EV573" s="1">
        <v>-1.39</v>
      </c>
      <c r="EX573" s="1">
        <v>197712</v>
      </c>
      <c r="EY573" s="1">
        <v>-1.77</v>
      </c>
      <c r="FA573" s="1">
        <v>197312</v>
      </c>
      <c r="FB573" s="1">
        <f>IF(ISERROR(VLOOKUP($FA573,MOM,LOOKUPS!C$12,0)*$FB$6+VLOOKUP($FA573,STREV,LOOKUPS!C$10,0)*$FC$6+VLOOKUP($FA573,LTREV,LOOKUPS!C$9,0)*$FD$6+VLOOKUP($FA573,CFP,LOOKUPS!C$6,0)*$FE$6+VLOOKUP($FA573,EP,LOOKUPS!C$8,0)*$FF$6+VLOOKUP($FA573,BM,LOOKUPS!C$5,0)*$FG$6+VLOOKUP($FA573,DIV,LOOKUPS!C$7,0)*$FH$6++VLOOKUP($FA573,SIZE,LOOKUPS!C$11,0)*$FI$6),"",VLOOKUP($FA573,MOM,LOOKUPS!C$12,0)*$FB$6+VLOOKUP($FA573,STREV,LOOKUPS!C$10,0)*$FC$6+VLOOKUP($FA573,LTREV,LOOKUPS!C$9,0)*$FD$6+VLOOKUP($FA573,CFP,LOOKUPS!C$6,0)*$FE$6+VLOOKUP($FA573,EP,LOOKUPS!C$8,0)*$FF$6+VLOOKUP($FA573,BM,LOOKUPS!C$5,0)*$FG$6+VLOOKUP($FA573,DIV,LOOKUPS!C$7,0)*$FH$6++VLOOKUP($FA573,SIZE,LOOKUPS!C$11,0)*$FI$6)</f>
        <v>-5.5408000000000008</v>
      </c>
      <c r="FC573" s="1">
        <f>IF(ISERROR(VLOOKUP($FA573,MOM,LOOKUPS!D$12,0)*$FB$6+VLOOKUP($FA573,STREV,LOOKUPS!D$10,0)*$FC$6+VLOOKUP($FA573,LTREV,LOOKUPS!D$9,0)*$FD$6+VLOOKUP($FA573,CFP,LOOKUPS!D$6,0)*$FE$6+VLOOKUP($FA573,EP,LOOKUPS!D$8,0)*$FF$6+VLOOKUP($FA573,BM,LOOKUPS!D$5,0)*$FG$6+VLOOKUP($FA573,DIV,LOOKUPS!D$7,0)*$FH$6++VLOOKUP($FA573,SIZE,LOOKUPS!D$11,0)*$FI$6),"",VLOOKUP($FA573,MOM,LOOKUPS!D$12,0)*$FB$6+VLOOKUP($FA573,STREV,LOOKUPS!D$10,0)*$FC$6+VLOOKUP($FA573,LTREV,LOOKUPS!D$9,0)*$FD$6+VLOOKUP($FA573,CFP,LOOKUPS!D$6,0)*$FE$6+VLOOKUP($FA573,EP,LOOKUPS!D$8,0)*$FF$6+VLOOKUP($FA573,BM,LOOKUPS!D$5,0)*$FG$6+VLOOKUP($FA573,DIV,LOOKUPS!D$7,0)*$FH$6++VLOOKUP($FA573,SIZE,LOOKUPS!D$11,0)*$FI$6)</f>
        <v>-5.2077999999999998</v>
      </c>
      <c r="FD573" s="1">
        <f>IF(ISERROR(VLOOKUP($FA573,MOM,LOOKUPS!E$12,0)*$FB$6+VLOOKUP($FA573,STREV,LOOKUPS!E$10,0)*$FC$6+VLOOKUP($FA573,LTREV,LOOKUPS!E$9,0)*$FD$6+VLOOKUP($FA573,CFP,LOOKUPS!E$6,0)*$FE$6+VLOOKUP($FA573,EP,LOOKUPS!E$8,0)*$FF$6+VLOOKUP($FA573,BM,LOOKUPS!E$5,0)*$FG$6+VLOOKUP($FA573,DIV,LOOKUPS!E$7,0)*$FH$6++VLOOKUP($FA573,SIZE,LOOKUPS!E$11,0)*$FI$6),"",VLOOKUP($FA573,MOM,LOOKUPS!E$12,0)*$FB$6+VLOOKUP($FA573,STREV,LOOKUPS!E$10,0)*$FC$6+VLOOKUP($FA573,LTREV,LOOKUPS!E$9,0)*$FD$6+VLOOKUP($FA573,CFP,LOOKUPS!E$6,0)*$FE$6+VLOOKUP($FA573,EP,LOOKUPS!E$8,0)*$FF$6+VLOOKUP($FA573,BM,LOOKUPS!E$5,0)*$FG$6+VLOOKUP($FA573,DIV,LOOKUPS!E$7,0)*$FH$6++VLOOKUP($FA573,SIZE,LOOKUPS!E$11,0)*$FI$6)</f>
        <v>-4.3026999999999997</v>
      </c>
      <c r="FE573" s="1">
        <f>IF(ISERROR(VLOOKUP($FA573,MOM,LOOKUPS!F$12,0)*$FB$6+VLOOKUP($FA573,STREV,LOOKUPS!F$10,0)*$FC$6+VLOOKUP($FA573,LTREV,LOOKUPS!F$9,0)*$FD$6+VLOOKUP($FA573,CFP,LOOKUPS!F$6,0)*$FE$6+VLOOKUP($FA573,EP,LOOKUPS!F$8,0)*$FF$6+VLOOKUP($FA573,BM,LOOKUPS!F$5,0)*$FG$6+VLOOKUP($FA573,DIV,LOOKUPS!F$7,0)*$FH$6++VLOOKUP($FA573,SIZE,LOOKUPS!F$11,0)*$FI$6),"",VLOOKUP($FA573,MOM,LOOKUPS!F$12,0)*$FB$6+VLOOKUP($FA573,STREV,LOOKUPS!F$10,0)*$FC$6+VLOOKUP($FA573,LTREV,LOOKUPS!F$9,0)*$FD$6+VLOOKUP($FA573,CFP,LOOKUPS!F$6,0)*$FE$6+VLOOKUP($FA573,EP,LOOKUPS!F$8,0)*$FF$6+VLOOKUP($FA573,BM,LOOKUPS!F$5,0)*$FG$6+VLOOKUP($FA573,DIV,LOOKUPS!F$7,0)*$FH$6++VLOOKUP($FA573,SIZE,LOOKUPS!F$11,0)*$FI$6)</f>
        <v>-4.7300000000000004</v>
      </c>
      <c r="FF573" s="1">
        <f>IF(ISERROR(VLOOKUP($FA573,MOM,LOOKUPS!G$12,0)*$FB$6+VLOOKUP($FA573,STREV,LOOKUPS!G$10,0)*$FC$6+VLOOKUP($FA573,LTREV,LOOKUPS!G$9,0)*$FD$6+VLOOKUP($FA573,CFP,LOOKUPS!G$6,0)*$FE$6+VLOOKUP($FA573,EP,LOOKUPS!G$8,0)*$FF$6+VLOOKUP($FA573,BM,LOOKUPS!G$5,0)*$FG$6+VLOOKUP($FA573,DIV,LOOKUPS!G$7,0)*$FH$6++VLOOKUP($FA573,SIZE,LOOKUPS!G$11,0)*$FI$6),"",VLOOKUP($FA573,MOM,LOOKUPS!G$12,0)*$FB$6+VLOOKUP($FA573,STREV,LOOKUPS!G$10,0)*$FC$6+VLOOKUP($FA573,LTREV,LOOKUPS!G$9,0)*$FD$6+VLOOKUP($FA573,CFP,LOOKUPS!G$6,0)*$FE$6+VLOOKUP($FA573,EP,LOOKUPS!G$8,0)*$FF$6+VLOOKUP($FA573,BM,LOOKUPS!G$5,0)*$FG$6+VLOOKUP($FA573,DIV,LOOKUPS!G$7,0)*$FH$6++VLOOKUP($FA573,SIZE,LOOKUPS!G$11,0)*$FI$6)</f>
        <v>-3.2710000000000004</v>
      </c>
      <c r="FG573" s="1">
        <f>IF(ISERROR(VLOOKUP($FA573,MOM,LOOKUPS!H$12,0)*$FB$6+VLOOKUP($FA573,STREV,LOOKUPS!H$10,0)*$FC$6+VLOOKUP($FA573,LTREV,LOOKUPS!H$9,0)*$FD$6+VLOOKUP($FA573,CFP,LOOKUPS!H$6,0)*$FE$6+VLOOKUP($FA573,EP,LOOKUPS!H$8,0)*$FF$6+VLOOKUP($FA573,BM,LOOKUPS!H$5,0)*$FG$6+VLOOKUP($FA573,DIV,LOOKUPS!H$7,0)*$FH$6++VLOOKUP($FA573,SIZE,LOOKUPS!H$11,0)*$FI$6),"",VLOOKUP($FA573,MOM,LOOKUPS!H$12,0)*$FB$6+VLOOKUP($FA573,STREV,LOOKUPS!H$10,0)*$FC$6+VLOOKUP($FA573,LTREV,LOOKUPS!H$9,0)*$FD$6+VLOOKUP($FA573,CFP,LOOKUPS!H$6,0)*$FE$6+VLOOKUP($FA573,EP,LOOKUPS!H$8,0)*$FF$6+VLOOKUP($FA573,BM,LOOKUPS!H$5,0)*$FG$6+VLOOKUP($FA573,DIV,LOOKUPS!H$7,0)*$FH$6++VLOOKUP($FA573,SIZE,LOOKUPS!H$11,0)*$FI$6)</f>
        <v>-2.5165999999999999</v>
      </c>
      <c r="FH573" s="1">
        <f>IF(ISERROR(VLOOKUP($FA573,MOM,LOOKUPS!I$12,0)*$FB$6+VLOOKUP($FA573,STREV,LOOKUPS!I$10,0)*$FC$6+VLOOKUP($FA573,LTREV,LOOKUPS!I$9,0)*$FD$6+VLOOKUP($FA573,CFP,LOOKUPS!I$6,0)*$FE$6+VLOOKUP($FA573,EP,LOOKUPS!I$8,0)*$FF$6+VLOOKUP($FA573,BM,LOOKUPS!I$5,0)*$FG$6+VLOOKUP($FA573,DIV,LOOKUPS!I$7,0)*$FH$6++VLOOKUP($FA573,SIZE,LOOKUPS!I$11,0)*$FI$6),"",VLOOKUP($FA573,MOM,LOOKUPS!I$12,0)*$FB$6+VLOOKUP($FA573,STREV,LOOKUPS!I$10,0)*$FC$6+VLOOKUP($FA573,LTREV,LOOKUPS!I$9,0)*$FD$6+VLOOKUP($FA573,CFP,LOOKUPS!I$6,0)*$FE$6+VLOOKUP($FA573,EP,LOOKUPS!I$8,0)*$FF$6+VLOOKUP($FA573,BM,LOOKUPS!I$5,0)*$FG$6+VLOOKUP($FA573,DIV,LOOKUPS!I$7,0)*$FH$6++VLOOKUP($FA573,SIZE,LOOKUPS!I$11,0)*$FI$6)</f>
        <v>-3.4619000000000004</v>
      </c>
      <c r="FI573" s="1">
        <f>IF(ISERROR(VLOOKUP($FA573,MOM,LOOKUPS!J$12,0)*$FB$6+VLOOKUP($FA573,STREV,LOOKUPS!J$10,0)*$FC$6+VLOOKUP($FA573,LTREV,LOOKUPS!J$9,0)*$FD$6+VLOOKUP($FA573,CFP,LOOKUPS!J$6,0)*$FE$6+VLOOKUP($FA573,EP,LOOKUPS!J$8,0)*$FF$6+VLOOKUP($FA573,BM,LOOKUPS!J$5,0)*$FG$6+VLOOKUP($FA573,DIV,LOOKUPS!J$7,0)*$FH$6++VLOOKUP($FA573,SIZE,LOOKUPS!J$11,0)*$FI$6),"",VLOOKUP($FA573,MOM,LOOKUPS!J$12,0)*$FB$6+VLOOKUP($FA573,STREV,LOOKUPS!J$10,0)*$FC$6+VLOOKUP($FA573,LTREV,LOOKUPS!J$9,0)*$FD$6+VLOOKUP($FA573,CFP,LOOKUPS!J$6,0)*$FE$6+VLOOKUP($FA573,EP,LOOKUPS!J$8,0)*$FF$6+VLOOKUP($FA573,BM,LOOKUPS!J$5,0)*$FG$6+VLOOKUP($FA573,DIV,LOOKUPS!J$7,0)*$FH$6++VLOOKUP($FA573,SIZE,LOOKUPS!J$11,0)*$FI$6)</f>
        <v>-1.9157000000000002</v>
      </c>
      <c r="FJ573" s="1">
        <f>IF(ISERROR(VLOOKUP($FA573,MOM,LOOKUPS!K$12,0)*$FB$6+VLOOKUP($FA573,STREV,LOOKUPS!K$10,0)*$FC$6+VLOOKUP($FA573,LTREV,LOOKUPS!K$9,0)*$FD$6+VLOOKUP($FA573,CFP,LOOKUPS!K$6,0)*$FE$6+VLOOKUP($FA573,EP,LOOKUPS!K$8,0)*$FF$6+VLOOKUP($FA573,BM,LOOKUPS!K$5,0)*$FG$6+VLOOKUP($FA573,DIV,LOOKUPS!K$7,0)*$FH$6++VLOOKUP($FA573,SIZE,LOOKUPS!K$11,0)*$FI$6),"",VLOOKUP($FA573,MOM,LOOKUPS!K$12,0)*$FB$6+VLOOKUP($FA573,STREV,LOOKUPS!K$10,0)*$FC$6+VLOOKUP($FA573,LTREV,LOOKUPS!K$9,0)*$FD$6+VLOOKUP($FA573,CFP,LOOKUPS!K$6,0)*$FE$6+VLOOKUP($FA573,EP,LOOKUPS!K$8,0)*$FF$6+VLOOKUP($FA573,BM,LOOKUPS!K$5,0)*$FG$6+VLOOKUP($FA573,DIV,LOOKUPS!K$7,0)*$FH$6++VLOOKUP($FA573,SIZE,LOOKUPS!K$11,0)*$FI$6)</f>
        <v>-2.0223</v>
      </c>
      <c r="FK573" s="1">
        <f>IF(ISERROR(VLOOKUP($FA573,MOM,LOOKUPS!L$12,0)*$FB$6+VLOOKUP($FA573,STREV,LOOKUPS!L$10,0)*$FC$6+VLOOKUP($FA573,LTREV,LOOKUPS!L$9,0)*$FD$6+VLOOKUP($FA573,CFP,LOOKUPS!L$6,0)*$FE$6+VLOOKUP($FA573,EP,LOOKUPS!L$8,0)*$FF$6+VLOOKUP($FA573,BM,LOOKUPS!L$5,0)*$FG$6+VLOOKUP($FA573,DIV,LOOKUPS!L$7,0)*$FH$6++VLOOKUP($FA573,SIZE,LOOKUPS!L$11,0)*$FI$6),"",VLOOKUP($FA573,MOM,LOOKUPS!L$12,0)*$FB$6+VLOOKUP($FA573,STREV,LOOKUPS!L$10,0)*$FC$6+VLOOKUP($FA573,LTREV,LOOKUPS!L$9,0)*$FD$6+VLOOKUP($FA573,CFP,LOOKUPS!L$6,0)*$FE$6+VLOOKUP($FA573,EP,LOOKUPS!L$8,0)*$FF$6+VLOOKUP($FA573,BM,LOOKUPS!L$5,0)*$FG$6+VLOOKUP($FA573,DIV,LOOKUPS!L$7,0)*$FH$6++VLOOKUP($FA573,SIZE,LOOKUPS!L$11,0)*$FI$6)</f>
        <v>-0.31369999999999942</v>
      </c>
    </row>
    <row r="574" spans="1:167" x14ac:dyDescent="0.3">
      <c r="A574" s="1">
        <v>197401</v>
      </c>
      <c r="B574" s="1">
        <v>25.33</v>
      </c>
      <c r="C574" s="1">
        <v>19.989999999999998</v>
      </c>
      <c r="D574" s="1">
        <v>15.17</v>
      </c>
      <c r="E574" s="1">
        <v>12.97</v>
      </c>
      <c r="F574" s="1">
        <v>12.62</v>
      </c>
      <c r="G574" s="1">
        <v>10.83</v>
      </c>
      <c r="H574" s="1">
        <v>7.7</v>
      </c>
      <c r="I574" s="1">
        <v>7.86</v>
      </c>
      <c r="J574" s="1">
        <v>6.48</v>
      </c>
      <c r="K574" s="1">
        <v>4.4000000000000004</v>
      </c>
      <c r="M574" s="1">
        <v>197302</v>
      </c>
      <c r="N574" s="1">
        <v>-8.86</v>
      </c>
      <c r="O574" s="1">
        <v>-8.9600000000000009</v>
      </c>
      <c r="P574" s="1">
        <v>-8.1300000000000008</v>
      </c>
      <c r="Q574" s="1">
        <v>-8.27</v>
      </c>
      <c r="R574" s="1">
        <v>-7.31</v>
      </c>
      <c r="S574" s="1">
        <v>-6.99</v>
      </c>
      <c r="T574" s="1">
        <v>-7.37</v>
      </c>
      <c r="U574" s="1">
        <v>-6.37</v>
      </c>
      <c r="V574" s="1">
        <v>-5.93</v>
      </c>
      <c r="W574" s="1">
        <v>-8.2100000000000009</v>
      </c>
      <c r="Y574" s="1">
        <v>197801</v>
      </c>
      <c r="Z574" s="1">
        <v>2.04</v>
      </c>
      <c r="AA574" s="1">
        <v>-0.86</v>
      </c>
      <c r="AB574" s="1">
        <v>-1.48</v>
      </c>
      <c r="AC574" s="1">
        <v>-1.78</v>
      </c>
      <c r="AD574" s="1">
        <v>-2.35</v>
      </c>
      <c r="AE574" s="1">
        <v>-2.2000000000000002</v>
      </c>
      <c r="AF574" s="1">
        <v>-2.58</v>
      </c>
      <c r="AG574" s="1">
        <v>-3.39</v>
      </c>
      <c r="AH574" s="1">
        <v>-3.39</v>
      </c>
      <c r="AI574" s="1">
        <v>-4.55</v>
      </c>
      <c r="AK574">
        <v>199807</v>
      </c>
      <c r="AL574">
        <v>-5.41</v>
      </c>
      <c r="AM574">
        <v>-5.93</v>
      </c>
      <c r="AN574">
        <v>-6.03</v>
      </c>
      <c r="AO574">
        <v>-6.36</v>
      </c>
      <c r="AP574">
        <v>-6.4</v>
      </c>
      <c r="AQ574">
        <v>-4.9400000000000004</v>
      </c>
      <c r="AR574">
        <v>-6.02</v>
      </c>
      <c r="AS574">
        <v>-6.68</v>
      </c>
      <c r="AT574">
        <v>-6.42</v>
      </c>
      <c r="AU574">
        <v>-6.71</v>
      </c>
      <c r="AV574">
        <v>-5.89</v>
      </c>
      <c r="AW574">
        <v>-4.68</v>
      </c>
      <c r="AX574">
        <v>-5.24</v>
      </c>
      <c r="AY574">
        <v>-5.85</v>
      </c>
      <c r="AZ574">
        <v>-6.2</v>
      </c>
      <c r="BA574">
        <v>-7.17</v>
      </c>
      <c r="BB574">
        <v>-6.21</v>
      </c>
      <c r="BC574">
        <v>-6.84</v>
      </c>
      <c r="BD574">
        <v>-6.08</v>
      </c>
      <c r="BF574" s="1">
        <v>199807</v>
      </c>
      <c r="BG574" s="1">
        <v>-5.57</v>
      </c>
      <c r="BH574" s="1">
        <v>-6.56</v>
      </c>
      <c r="BI574" s="1">
        <v>-5.38</v>
      </c>
      <c r="BJ574" s="1">
        <v>-6.09</v>
      </c>
      <c r="BK574" s="1">
        <v>-6.75</v>
      </c>
      <c r="BL574" s="1">
        <v>-5.4</v>
      </c>
      <c r="BM574" s="1">
        <v>-5.29</v>
      </c>
      <c r="BN574" s="1">
        <v>-6.18</v>
      </c>
      <c r="BO574" s="1">
        <v>-6.1</v>
      </c>
      <c r="BP574" s="1">
        <v>-6.91</v>
      </c>
      <c r="BQ574" s="1">
        <v>-6.5</v>
      </c>
      <c r="BR574" s="1">
        <v>-6.04</v>
      </c>
      <c r="BS574" s="1">
        <v>-4.76</v>
      </c>
      <c r="BT574" s="1">
        <v>-5.58</v>
      </c>
      <c r="BU574" s="1">
        <v>-5.01</v>
      </c>
      <c r="BV574" s="1">
        <v>-6.3</v>
      </c>
      <c r="BW574" s="1">
        <v>-6.06</v>
      </c>
      <c r="BX574" s="1">
        <v>-6.41</v>
      </c>
      <c r="BY574" s="1">
        <v>-5.86</v>
      </c>
      <c r="CA574" s="1">
        <v>197307</v>
      </c>
      <c r="CB574" s="1">
        <v>15.1</v>
      </c>
      <c r="CC574" s="1">
        <v>16.440000000000001</v>
      </c>
      <c r="CD574" s="1">
        <v>10.88</v>
      </c>
      <c r="CE574" s="1">
        <v>9.6999999999999993</v>
      </c>
      <c r="CF574" s="1">
        <v>17.260000000000002</v>
      </c>
      <c r="CG574" s="1">
        <v>13.59</v>
      </c>
      <c r="CH574" s="1">
        <v>10.27</v>
      </c>
      <c r="CI574" s="1">
        <v>9.82</v>
      </c>
      <c r="CJ574" s="1">
        <v>9.68</v>
      </c>
      <c r="CK574" s="1">
        <v>17.899999999999999</v>
      </c>
      <c r="CL574" s="1">
        <v>16.57</v>
      </c>
      <c r="CM574" s="1">
        <v>14.51</v>
      </c>
      <c r="CN574" s="1">
        <v>12.66</v>
      </c>
      <c r="CO574" s="1">
        <v>11.9</v>
      </c>
      <c r="CP574" s="1">
        <v>8.19</v>
      </c>
      <c r="CQ574" s="1">
        <v>9.93</v>
      </c>
      <c r="CR574" s="1">
        <v>9.73</v>
      </c>
      <c r="CS574" s="1">
        <v>9.6</v>
      </c>
      <c r="CT574" s="1">
        <v>9.76</v>
      </c>
      <c r="CV574" s="1">
        <v>197407</v>
      </c>
      <c r="CW574" s="1">
        <v>-6.54</v>
      </c>
      <c r="CX574" s="1">
        <v>-7.11</v>
      </c>
      <c r="CY574" s="1">
        <v>-3.82</v>
      </c>
      <c r="CZ574" s="1">
        <v>-1.64</v>
      </c>
      <c r="DA574" s="1">
        <v>-7.72</v>
      </c>
      <c r="DB574" s="1">
        <v>-5.52</v>
      </c>
      <c r="DC574" s="1">
        <v>-3.4</v>
      </c>
      <c r="DD574" s="1">
        <v>-2.73</v>
      </c>
      <c r="DE574" s="1">
        <v>-1.37</v>
      </c>
      <c r="DF574" s="1">
        <v>-7.75</v>
      </c>
      <c r="DG574" s="1">
        <v>-7.69</v>
      </c>
      <c r="DH574" s="1">
        <v>-5.95</v>
      </c>
      <c r="DI574" s="1">
        <v>-5.05</v>
      </c>
      <c r="DJ574" s="1">
        <v>-4.22</v>
      </c>
      <c r="DK574" s="1">
        <v>-2.38</v>
      </c>
      <c r="DL574" s="1">
        <v>-3.26</v>
      </c>
      <c r="DM574" s="1">
        <v>-2.17</v>
      </c>
      <c r="DN574" s="1">
        <v>-2.08</v>
      </c>
      <c r="DO574" s="1">
        <v>-0.45</v>
      </c>
      <c r="DQ574" s="1">
        <v>197307</v>
      </c>
      <c r="DR574" s="1">
        <v>-99.99</v>
      </c>
      <c r="DS574" s="1">
        <v>11.63</v>
      </c>
      <c r="DT574" s="1">
        <v>10.220000000000001</v>
      </c>
      <c r="DU574" s="1">
        <v>7.73</v>
      </c>
      <c r="DV574" s="1">
        <v>11.46</v>
      </c>
      <c r="DW574" s="1">
        <v>12.65</v>
      </c>
      <c r="DX574" s="1">
        <v>9.6300000000000008</v>
      </c>
      <c r="DY574" s="1">
        <v>9.65</v>
      </c>
      <c r="DZ574" s="1">
        <v>6.58</v>
      </c>
      <c r="EA574" s="1">
        <v>11.24</v>
      </c>
      <c r="EB574" s="1">
        <v>12.85</v>
      </c>
      <c r="EC574" s="1">
        <v>13.27</v>
      </c>
      <c r="ED574" s="1">
        <v>11.84</v>
      </c>
      <c r="EE574" s="1">
        <v>9.92</v>
      </c>
      <c r="EF574" s="1">
        <v>9.27</v>
      </c>
      <c r="EG574" s="1">
        <v>9.57</v>
      </c>
      <c r="EH574" s="1">
        <v>9.74</v>
      </c>
      <c r="EI574" s="1">
        <v>7.31</v>
      </c>
      <c r="EJ574" s="1">
        <v>5.79</v>
      </c>
      <c r="EL574">
        <v>197307</v>
      </c>
      <c r="EM574">
        <v>5.05</v>
      </c>
      <c r="EN574">
        <v>7.97</v>
      </c>
      <c r="EO574">
        <v>-5.32</v>
      </c>
      <c r="EP574">
        <v>0.64</v>
      </c>
      <c r="ER574" s="1">
        <v>197401</v>
      </c>
      <c r="ES574" s="1">
        <v>-8.82</v>
      </c>
      <c r="EU574" s="1">
        <v>197302</v>
      </c>
      <c r="EV574" s="1">
        <v>-2.21</v>
      </c>
      <c r="EX574" s="1">
        <v>197801</v>
      </c>
      <c r="EY574" s="1">
        <v>1.43</v>
      </c>
      <c r="FA574" s="1">
        <v>197401</v>
      </c>
      <c r="FB574" s="1">
        <f>IF(ISERROR(VLOOKUP($FA574,MOM,LOOKUPS!C$12,0)*$FB$6+VLOOKUP($FA574,STREV,LOOKUPS!C$10,0)*$FC$6+VLOOKUP($FA574,LTREV,LOOKUPS!C$9,0)*$FD$6+VLOOKUP($FA574,CFP,LOOKUPS!C$6,0)*$FE$6+VLOOKUP($FA574,EP,LOOKUPS!C$8,0)*$FF$6+VLOOKUP($FA574,BM,LOOKUPS!C$5,0)*$FG$6+VLOOKUP($FA574,DIV,LOOKUPS!C$7,0)*$FH$6++VLOOKUP($FA574,SIZE,LOOKUPS!C$11,0)*$FI$6),"",VLOOKUP($FA574,MOM,LOOKUPS!C$12,0)*$FB$6+VLOOKUP($FA574,STREV,LOOKUPS!C$10,0)*$FC$6+VLOOKUP($FA574,LTREV,LOOKUPS!C$9,0)*$FD$6+VLOOKUP($FA574,CFP,LOOKUPS!C$6,0)*$FE$6+VLOOKUP($FA574,EP,LOOKUPS!C$8,0)*$FF$6+VLOOKUP($FA574,BM,LOOKUPS!C$5,0)*$FG$6+VLOOKUP($FA574,DIV,LOOKUPS!C$7,0)*$FH$6++VLOOKUP($FA574,SIZE,LOOKUPS!C$11,0)*$FI$6)</f>
        <v>11.824900000000001</v>
      </c>
      <c r="FC574" s="1">
        <f>IF(ISERROR(VLOOKUP($FA574,MOM,LOOKUPS!D$12,0)*$FB$6+VLOOKUP($FA574,STREV,LOOKUPS!D$10,0)*$FC$6+VLOOKUP($FA574,LTREV,LOOKUPS!D$9,0)*$FD$6+VLOOKUP($FA574,CFP,LOOKUPS!D$6,0)*$FE$6+VLOOKUP($FA574,EP,LOOKUPS!D$8,0)*$FF$6+VLOOKUP($FA574,BM,LOOKUPS!D$5,0)*$FG$6+VLOOKUP($FA574,DIV,LOOKUPS!D$7,0)*$FH$6++VLOOKUP($FA574,SIZE,LOOKUPS!D$11,0)*$FI$6),"",VLOOKUP($FA574,MOM,LOOKUPS!D$12,0)*$FB$6+VLOOKUP($FA574,STREV,LOOKUPS!D$10,0)*$FC$6+VLOOKUP($FA574,LTREV,LOOKUPS!D$9,0)*$FD$6+VLOOKUP($FA574,CFP,LOOKUPS!D$6,0)*$FE$6+VLOOKUP($FA574,EP,LOOKUPS!D$8,0)*$FF$6+VLOOKUP($FA574,BM,LOOKUPS!D$5,0)*$FG$6+VLOOKUP($FA574,DIV,LOOKUPS!D$7,0)*$FH$6++VLOOKUP($FA574,SIZE,LOOKUPS!D$11,0)*$FI$6)</f>
        <v>10.99</v>
      </c>
      <c r="FD574" s="1">
        <f>IF(ISERROR(VLOOKUP($FA574,MOM,LOOKUPS!E$12,0)*$FB$6+VLOOKUP($FA574,STREV,LOOKUPS!E$10,0)*$FC$6+VLOOKUP($FA574,LTREV,LOOKUPS!E$9,0)*$FD$6+VLOOKUP($FA574,CFP,LOOKUPS!E$6,0)*$FE$6+VLOOKUP($FA574,EP,LOOKUPS!E$8,0)*$FF$6+VLOOKUP($FA574,BM,LOOKUPS!E$5,0)*$FG$6+VLOOKUP($FA574,DIV,LOOKUPS!E$7,0)*$FH$6++VLOOKUP($FA574,SIZE,LOOKUPS!E$11,0)*$FI$6),"",VLOOKUP($FA574,MOM,LOOKUPS!E$12,0)*$FB$6+VLOOKUP($FA574,STREV,LOOKUPS!E$10,0)*$FC$6+VLOOKUP($FA574,LTREV,LOOKUPS!E$9,0)*$FD$6+VLOOKUP($FA574,CFP,LOOKUPS!E$6,0)*$FE$6+VLOOKUP($FA574,EP,LOOKUPS!E$8,0)*$FF$6+VLOOKUP($FA574,BM,LOOKUPS!E$5,0)*$FG$6+VLOOKUP($FA574,DIV,LOOKUPS!E$7,0)*$FH$6++VLOOKUP($FA574,SIZE,LOOKUPS!E$11,0)*$FI$6)</f>
        <v>11.868400000000001</v>
      </c>
      <c r="FE574" s="1">
        <f>IF(ISERROR(VLOOKUP($FA574,MOM,LOOKUPS!F$12,0)*$FB$6+VLOOKUP($FA574,STREV,LOOKUPS!F$10,0)*$FC$6+VLOOKUP($FA574,LTREV,LOOKUPS!F$9,0)*$FD$6+VLOOKUP($FA574,CFP,LOOKUPS!F$6,0)*$FE$6+VLOOKUP($FA574,EP,LOOKUPS!F$8,0)*$FF$6+VLOOKUP($FA574,BM,LOOKUPS!F$5,0)*$FG$6+VLOOKUP($FA574,DIV,LOOKUPS!F$7,0)*$FH$6++VLOOKUP($FA574,SIZE,LOOKUPS!F$11,0)*$FI$6),"",VLOOKUP($FA574,MOM,LOOKUPS!F$12,0)*$FB$6+VLOOKUP($FA574,STREV,LOOKUPS!F$10,0)*$FC$6+VLOOKUP($FA574,LTREV,LOOKUPS!F$9,0)*$FD$6+VLOOKUP($FA574,CFP,LOOKUPS!F$6,0)*$FE$6+VLOOKUP($FA574,EP,LOOKUPS!F$8,0)*$FF$6+VLOOKUP($FA574,BM,LOOKUPS!F$5,0)*$FG$6+VLOOKUP($FA574,DIV,LOOKUPS!F$7,0)*$FH$6++VLOOKUP($FA574,SIZE,LOOKUPS!F$11,0)*$FI$6)</f>
        <v>11.501999999999999</v>
      </c>
      <c r="FF574" s="1">
        <f>IF(ISERROR(VLOOKUP($FA574,MOM,LOOKUPS!G$12,0)*$FB$6+VLOOKUP($FA574,STREV,LOOKUPS!G$10,0)*$FC$6+VLOOKUP($FA574,LTREV,LOOKUPS!G$9,0)*$FD$6+VLOOKUP($FA574,CFP,LOOKUPS!G$6,0)*$FE$6+VLOOKUP($FA574,EP,LOOKUPS!G$8,0)*$FF$6+VLOOKUP($FA574,BM,LOOKUPS!G$5,0)*$FG$6+VLOOKUP($FA574,DIV,LOOKUPS!G$7,0)*$FH$6++VLOOKUP($FA574,SIZE,LOOKUPS!G$11,0)*$FI$6),"",VLOOKUP($FA574,MOM,LOOKUPS!G$12,0)*$FB$6+VLOOKUP($FA574,STREV,LOOKUPS!G$10,0)*$FC$6+VLOOKUP($FA574,LTREV,LOOKUPS!G$9,0)*$FD$6+VLOOKUP($FA574,CFP,LOOKUPS!G$6,0)*$FE$6+VLOOKUP($FA574,EP,LOOKUPS!G$8,0)*$FF$6+VLOOKUP($FA574,BM,LOOKUPS!G$5,0)*$FG$6+VLOOKUP($FA574,DIV,LOOKUPS!G$7,0)*$FH$6++VLOOKUP($FA574,SIZE,LOOKUPS!G$11,0)*$FI$6)</f>
        <v>12.3002</v>
      </c>
      <c r="FG574" s="1">
        <f>IF(ISERROR(VLOOKUP($FA574,MOM,LOOKUPS!H$12,0)*$FB$6+VLOOKUP($FA574,STREV,LOOKUPS!H$10,0)*$FC$6+VLOOKUP($FA574,LTREV,LOOKUPS!H$9,0)*$FD$6+VLOOKUP($FA574,CFP,LOOKUPS!H$6,0)*$FE$6+VLOOKUP($FA574,EP,LOOKUPS!H$8,0)*$FF$6+VLOOKUP($FA574,BM,LOOKUPS!H$5,0)*$FG$6+VLOOKUP($FA574,DIV,LOOKUPS!H$7,0)*$FH$6++VLOOKUP($FA574,SIZE,LOOKUPS!H$11,0)*$FI$6),"",VLOOKUP($FA574,MOM,LOOKUPS!H$12,0)*$FB$6+VLOOKUP($FA574,STREV,LOOKUPS!H$10,0)*$FC$6+VLOOKUP($FA574,LTREV,LOOKUPS!H$9,0)*$FD$6+VLOOKUP($FA574,CFP,LOOKUPS!H$6,0)*$FE$6+VLOOKUP($FA574,EP,LOOKUPS!H$8,0)*$FF$6+VLOOKUP($FA574,BM,LOOKUPS!H$5,0)*$FG$6+VLOOKUP($FA574,DIV,LOOKUPS!H$7,0)*$FH$6++VLOOKUP($FA574,SIZE,LOOKUPS!H$11,0)*$FI$6)</f>
        <v>10.759900000000002</v>
      </c>
      <c r="FH574" s="1">
        <f>IF(ISERROR(VLOOKUP($FA574,MOM,LOOKUPS!I$12,0)*$FB$6+VLOOKUP($FA574,STREV,LOOKUPS!I$10,0)*$FC$6+VLOOKUP($FA574,LTREV,LOOKUPS!I$9,0)*$FD$6+VLOOKUP($FA574,CFP,LOOKUPS!I$6,0)*$FE$6+VLOOKUP($FA574,EP,LOOKUPS!I$8,0)*$FF$6+VLOOKUP($FA574,BM,LOOKUPS!I$5,0)*$FG$6+VLOOKUP($FA574,DIV,LOOKUPS!I$7,0)*$FH$6++VLOOKUP($FA574,SIZE,LOOKUPS!I$11,0)*$FI$6),"",VLOOKUP($FA574,MOM,LOOKUPS!I$12,0)*$FB$6+VLOOKUP($FA574,STREV,LOOKUPS!I$10,0)*$FC$6+VLOOKUP($FA574,LTREV,LOOKUPS!I$9,0)*$FD$6+VLOOKUP($FA574,CFP,LOOKUPS!I$6,0)*$FE$6+VLOOKUP($FA574,EP,LOOKUPS!I$8,0)*$FF$6+VLOOKUP($FA574,BM,LOOKUPS!I$5,0)*$FG$6+VLOOKUP($FA574,DIV,LOOKUPS!I$7,0)*$FH$6++VLOOKUP($FA574,SIZE,LOOKUPS!I$11,0)*$FI$6)</f>
        <v>11.0535</v>
      </c>
      <c r="FI574" s="1">
        <f>IF(ISERROR(VLOOKUP($FA574,MOM,LOOKUPS!J$12,0)*$FB$6+VLOOKUP($FA574,STREV,LOOKUPS!J$10,0)*$FC$6+VLOOKUP($FA574,LTREV,LOOKUPS!J$9,0)*$FD$6+VLOOKUP($FA574,CFP,LOOKUPS!J$6,0)*$FE$6+VLOOKUP($FA574,EP,LOOKUPS!J$8,0)*$FF$6+VLOOKUP($FA574,BM,LOOKUPS!J$5,0)*$FG$6+VLOOKUP($FA574,DIV,LOOKUPS!J$7,0)*$FH$6++VLOOKUP($FA574,SIZE,LOOKUPS!J$11,0)*$FI$6),"",VLOOKUP($FA574,MOM,LOOKUPS!J$12,0)*$FB$6+VLOOKUP($FA574,STREV,LOOKUPS!J$10,0)*$FC$6+VLOOKUP($FA574,LTREV,LOOKUPS!J$9,0)*$FD$6+VLOOKUP($FA574,CFP,LOOKUPS!J$6,0)*$FE$6+VLOOKUP($FA574,EP,LOOKUPS!J$8,0)*$FF$6+VLOOKUP($FA574,BM,LOOKUPS!J$5,0)*$FG$6+VLOOKUP($FA574,DIV,LOOKUPS!J$7,0)*$FH$6++VLOOKUP($FA574,SIZE,LOOKUPS!J$11,0)*$FI$6)</f>
        <v>11.809700000000001</v>
      </c>
      <c r="FJ574" s="1">
        <f>IF(ISERROR(VLOOKUP($FA574,MOM,LOOKUPS!K$12,0)*$FB$6+VLOOKUP($FA574,STREV,LOOKUPS!K$10,0)*$FC$6+VLOOKUP($FA574,LTREV,LOOKUPS!K$9,0)*$FD$6+VLOOKUP($FA574,CFP,LOOKUPS!K$6,0)*$FE$6+VLOOKUP($FA574,EP,LOOKUPS!K$8,0)*$FF$6+VLOOKUP($FA574,BM,LOOKUPS!K$5,0)*$FG$6+VLOOKUP($FA574,DIV,LOOKUPS!K$7,0)*$FH$6++VLOOKUP($FA574,SIZE,LOOKUPS!K$11,0)*$FI$6),"",VLOOKUP($FA574,MOM,LOOKUPS!K$12,0)*$FB$6+VLOOKUP($FA574,STREV,LOOKUPS!K$10,0)*$FC$6+VLOOKUP($FA574,LTREV,LOOKUPS!K$9,0)*$FD$6+VLOOKUP($FA574,CFP,LOOKUPS!K$6,0)*$FE$6+VLOOKUP($FA574,EP,LOOKUPS!K$8,0)*$FF$6+VLOOKUP($FA574,BM,LOOKUPS!K$5,0)*$FG$6+VLOOKUP($FA574,DIV,LOOKUPS!K$7,0)*$FH$6++VLOOKUP($FA574,SIZE,LOOKUPS!K$11,0)*$FI$6)</f>
        <v>13.989000000000001</v>
      </c>
      <c r="FK574" s="1">
        <f>IF(ISERROR(VLOOKUP($FA574,MOM,LOOKUPS!L$12,0)*$FB$6+VLOOKUP($FA574,STREV,LOOKUPS!L$10,0)*$FC$6+VLOOKUP($FA574,LTREV,LOOKUPS!L$9,0)*$FD$6+VLOOKUP($FA574,CFP,LOOKUPS!L$6,0)*$FE$6+VLOOKUP($FA574,EP,LOOKUPS!L$8,0)*$FF$6+VLOOKUP($FA574,BM,LOOKUPS!L$5,0)*$FG$6+VLOOKUP($FA574,DIV,LOOKUPS!L$7,0)*$FH$6++VLOOKUP($FA574,SIZE,LOOKUPS!L$11,0)*$FI$6),"",VLOOKUP($FA574,MOM,LOOKUPS!L$12,0)*$FB$6+VLOOKUP($FA574,STREV,LOOKUPS!L$10,0)*$FC$6+VLOOKUP($FA574,LTREV,LOOKUPS!L$9,0)*$FD$6+VLOOKUP($FA574,CFP,LOOKUPS!L$6,0)*$FE$6+VLOOKUP($FA574,EP,LOOKUPS!L$8,0)*$FF$6+VLOOKUP($FA574,BM,LOOKUPS!L$5,0)*$FG$6+VLOOKUP($FA574,DIV,LOOKUPS!L$7,0)*$FH$6++VLOOKUP($FA574,SIZE,LOOKUPS!L$11,0)*$FI$6)</f>
        <v>17.7011</v>
      </c>
    </row>
    <row r="575" spans="1:167" x14ac:dyDescent="0.3">
      <c r="A575" s="1">
        <v>197402</v>
      </c>
      <c r="B575" s="1">
        <v>-0.83</v>
      </c>
      <c r="C575" s="1">
        <v>1.23</v>
      </c>
      <c r="D575" s="1">
        <v>1.77</v>
      </c>
      <c r="E575" s="1">
        <v>1.1100000000000001</v>
      </c>
      <c r="F575" s="1">
        <v>2.09</v>
      </c>
      <c r="G575" s="1">
        <v>0.48</v>
      </c>
      <c r="H575" s="1">
        <v>0.48</v>
      </c>
      <c r="I575" s="1">
        <v>1.86</v>
      </c>
      <c r="J575" s="1">
        <v>0.56000000000000005</v>
      </c>
      <c r="K575" s="1">
        <v>-0.18</v>
      </c>
      <c r="M575" s="1">
        <v>197303</v>
      </c>
      <c r="N575" s="1">
        <v>-0.92</v>
      </c>
      <c r="O575" s="1">
        <v>-3.08</v>
      </c>
      <c r="P575" s="1">
        <v>-2.87</v>
      </c>
      <c r="Q575" s="1">
        <v>-3.37</v>
      </c>
      <c r="R575" s="1">
        <v>-4.51</v>
      </c>
      <c r="S575" s="1">
        <v>-3.75</v>
      </c>
      <c r="T575" s="1">
        <v>-2.75</v>
      </c>
      <c r="U575" s="1">
        <v>-2.73</v>
      </c>
      <c r="V575" s="1">
        <v>-4.01</v>
      </c>
      <c r="W575" s="1">
        <v>-4.6100000000000003</v>
      </c>
      <c r="Y575" s="1">
        <v>197802</v>
      </c>
      <c r="Z575" s="1">
        <v>4.54</v>
      </c>
      <c r="AA575" s="1">
        <v>2.62</v>
      </c>
      <c r="AB575" s="1">
        <v>1.48</v>
      </c>
      <c r="AC575" s="1">
        <v>1.83</v>
      </c>
      <c r="AD575" s="1">
        <v>1.86</v>
      </c>
      <c r="AE575" s="1">
        <v>2.04</v>
      </c>
      <c r="AF575" s="1">
        <v>1.8</v>
      </c>
      <c r="AG575" s="1">
        <v>1.83</v>
      </c>
      <c r="AH575" s="1">
        <v>0.62</v>
      </c>
      <c r="AI575" s="1">
        <v>2.65</v>
      </c>
      <c r="AK575">
        <v>199808</v>
      </c>
      <c r="AL575">
        <v>-25.91</v>
      </c>
      <c r="AM575">
        <v>-19.899999999999999</v>
      </c>
      <c r="AN575">
        <v>-16.89</v>
      </c>
      <c r="AO575">
        <v>-16.850000000000001</v>
      </c>
      <c r="AP575">
        <v>-20.75</v>
      </c>
      <c r="AQ575">
        <v>-17.829999999999998</v>
      </c>
      <c r="AR575">
        <v>-16.829999999999998</v>
      </c>
      <c r="AS575">
        <v>-15.38</v>
      </c>
      <c r="AT575">
        <v>-17.399999999999999</v>
      </c>
      <c r="AU575">
        <v>-21.79</v>
      </c>
      <c r="AV575">
        <v>-19.04</v>
      </c>
      <c r="AW575">
        <v>-17.62</v>
      </c>
      <c r="AX575">
        <v>-18.07</v>
      </c>
      <c r="AY575">
        <v>-18.47</v>
      </c>
      <c r="AZ575">
        <v>-15.03</v>
      </c>
      <c r="BA575">
        <v>-15.39</v>
      </c>
      <c r="BB575">
        <v>-15.38</v>
      </c>
      <c r="BC575">
        <v>-16.46</v>
      </c>
      <c r="BD575">
        <v>-18.16</v>
      </c>
      <c r="BF575" s="1">
        <v>199808</v>
      </c>
      <c r="BG575" s="1">
        <v>-25.34</v>
      </c>
      <c r="BH575" s="1">
        <v>-20.239999999999998</v>
      </c>
      <c r="BI575" s="1">
        <v>-16.88</v>
      </c>
      <c r="BJ575" s="1">
        <v>-16.489999999999998</v>
      </c>
      <c r="BK575" s="1">
        <v>-20.58</v>
      </c>
      <c r="BL575" s="1">
        <v>-18.399999999999999</v>
      </c>
      <c r="BM575" s="1">
        <v>-17.21</v>
      </c>
      <c r="BN575" s="1">
        <v>-14.99</v>
      </c>
      <c r="BO575" s="1">
        <v>-17.329999999999998</v>
      </c>
      <c r="BP575" s="1">
        <v>-21.2</v>
      </c>
      <c r="BQ575" s="1">
        <v>-19.68</v>
      </c>
      <c r="BR575" s="1">
        <v>-19.25</v>
      </c>
      <c r="BS575" s="1">
        <v>-17.54</v>
      </c>
      <c r="BT575" s="1">
        <v>-17.38</v>
      </c>
      <c r="BU575" s="1">
        <v>-17.059999999999999</v>
      </c>
      <c r="BV575" s="1">
        <v>-15.45</v>
      </c>
      <c r="BW575" s="1">
        <v>-14.57</v>
      </c>
      <c r="BX575" s="1">
        <v>-16.05</v>
      </c>
      <c r="BY575" s="1">
        <v>-18.329999999999998</v>
      </c>
      <c r="CA575" s="1">
        <v>197308</v>
      </c>
      <c r="CB575" s="1">
        <v>-6.24</v>
      </c>
      <c r="CC575" s="1">
        <v>-4.03</v>
      </c>
      <c r="CD575" s="1">
        <v>-5.01</v>
      </c>
      <c r="CE575" s="1">
        <v>-4.12</v>
      </c>
      <c r="CF575" s="1">
        <v>-3.68</v>
      </c>
      <c r="CG575" s="1">
        <v>-5.39</v>
      </c>
      <c r="CH575" s="1">
        <v>-4.68</v>
      </c>
      <c r="CI575" s="1">
        <v>-4.53</v>
      </c>
      <c r="CJ575" s="1">
        <v>-3.95</v>
      </c>
      <c r="CK575" s="1">
        <v>-2.92</v>
      </c>
      <c r="CL575" s="1">
        <v>-4.51</v>
      </c>
      <c r="CM575" s="1">
        <v>-4.8499999999999996</v>
      </c>
      <c r="CN575" s="1">
        <v>-5.94</v>
      </c>
      <c r="CO575" s="1">
        <v>-4.9400000000000004</v>
      </c>
      <c r="CP575" s="1">
        <v>-4.34</v>
      </c>
      <c r="CQ575" s="1">
        <v>-4.55</v>
      </c>
      <c r="CR575" s="1">
        <v>-4.5199999999999996</v>
      </c>
      <c r="CS575" s="1">
        <v>-4.76</v>
      </c>
      <c r="CT575" s="1">
        <v>-3.2</v>
      </c>
      <c r="CV575" s="1">
        <v>197408</v>
      </c>
      <c r="CW575" s="1">
        <v>-8.35</v>
      </c>
      <c r="CX575" s="1">
        <v>-9.34</v>
      </c>
      <c r="CY575" s="1">
        <v>-7.74</v>
      </c>
      <c r="CZ575" s="1">
        <v>-6.62</v>
      </c>
      <c r="DA575" s="1">
        <v>-9.3800000000000008</v>
      </c>
      <c r="DB575" s="1">
        <v>-9.0500000000000007</v>
      </c>
      <c r="DC575" s="1">
        <v>-7.72</v>
      </c>
      <c r="DD575" s="1">
        <v>-5.88</v>
      </c>
      <c r="DE575" s="1">
        <v>-7.28</v>
      </c>
      <c r="DF575" s="1">
        <v>-9.44</v>
      </c>
      <c r="DG575" s="1">
        <v>-9.31</v>
      </c>
      <c r="DH575" s="1">
        <v>-9.26</v>
      </c>
      <c r="DI575" s="1">
        <v>-8.83</v>
      </c>
      <c r="DJ575" s="1">
        <v>-7.67</v>
      </c>
      <c r="DK575" s="1">
        <v>-7.79</v>
      </c>
      <c r="DL575" s="1">
        <v>-6.41</v>
      </c>
      <c r="DM575" s="1">
        <v>-5.32</v>
      </c>
      <c r="DN575" s="1">
        <v>-5.83</v>
      </c>
      <c r="DO575" s="1">
        <v>-9.18</v>
      </c>
      <c r="DQ575" s="1">
        <v>197308</v>
      </c>
      <c r="DR575" s="1">
        <v>-99.99</v>
      </c>
      <c r="DS575" s="1">
        <v>-5.21</v>
      </c>
      <c r="DT575" s="1">
        <v>-3.18</v>
      </c>
      <c r="DU575" s="1">
        <v>-2.15</v>
      </c>
      <c r="DV575" s="1">
        <v>-5.25</v>
      </c>
      <c r="DW575" s="1">
        <v>-4.66</v>
      </c>
      <c r="DX575" s="1">
        <v>-3.21</v>
      </c>
      <c r="DY575" s="1">
        <v>-1.99</v>
      </c>
      <c r="DZ575" s="1">
        <v>-1.97</v>
      </c>
      <c r="EA575" s="1">
        <v>-5.32</v>
      </c>
      <c r="EB575" s="1">
        <v>-4.8</v>
      </c>
      <c r="EC575" s="1">
        <v>-4.87</v>
      </c>
      <c r="ED575" s="1">
        <v>-4.3899999999999997</v>
      </c>
      <c r="EE575" s="1">
        <v>-3.15</v>
      </c>
      <c r="EF575" s="1">
        <v>-3.28</v>
      </c>
      <c r="EG575" s="1">
        <v>-1.56</v>
      </c>
      <c r="EH575" s="1">
        <v>-2.4700000000000002</v>
      </c>
      <c r="EI575" s="1">
        <v>-1.56</v>
      </c>
      <c r="EJ575" s="1">
        <v>-2.4</v>
      </c>
      <c r="EL575">
        <v>197308</v>
      </c>
      <c r="EM575">
        <v>-3.82</v>
      </c>
      <c r="EN575">
        <v>-2.12</v>
      </c>
      <c r="EO575">
        <v>1.32</v>
      </c>
      <c r="EP575">
        <v>0.7</v>
      </c>
      <c r="ER575" s="1">
        <v>197402</v>
      </c>
      <c r="ES575" s="1">
        <v>0.14000000000000001</v>
      </c>
      <c r="EU575" s="1">
        <v>197303</v>
      </c>
      <c r="EV575" s="1">
        <v>0.43</v>
      </c>
      <c r="EX575" s="1">
        <v>197802</v>
      </c>
      <c r="EY575" s="1">
        <v>-0.81</v>
      </c>
      <c r="FA575" s="1">
        <v>197402</v>
      </c>
      <c r="FB575" s="1">
        <f>IF(ISERROR(VLOOKUP($FA575,MOM,LOOKUPS!C$12,0)*$FB$6+VLOOKUP($FA575,STREV,LOOKUPS!C$10,0)*$FC$6+VLOOKUP($FA575,LTREV,LOOKUPS!C$9,0)*$FD$6+VLOOKUP($FA575,CFP,LOOKUPS!C$6,0)*$FE$6+VLOOKUP($FA575,EP,LOOKUPS!C$8,0)*$FF$6+VLOOKUP($FA575,BM,LOOKUPS!C$5,0)*$FG$6+VLOOKUP($FA575,DIV,LOOKUPS!C$7,0)*$FH$6++VLOOKUP($FA575,SIZE,LOOKUPS!C$11,0)*$FI$6),"",VLOOKUP($FA575,MOM,LOOKUPS!C$12,0)*$FB$6+VLOOKUP($FA575,STREV,LOOKUPS!C$10,0)*$FC$6+VLOOKUP($FA575,LTREV,LOOKUPS!C$9,0)*$FD$6+VLOOKUP($FA575,CFP,LOOKUPS!C$6,0)*$FE$6+VLOOKUP($FA575,EP,LOOKUPS!C$8,0)*$FF$6+VLOOKUP($FA575,BM,LOOKUPS!C$5,0)*$FG$6+VLOOKUP($FA575,DIV,LOOKUPS!C$7,0)*$FH$6++VLOOKUP($FA575,SIZE,LOOKUPS!C$11,0)*$FI$6)</f>
        <v>-1.3641000000000001</v>
      </c>
      <c r="FC575" s="1">
        <f>IF(ISERROR(VLOOKUP($FA575,MOM,LOOKUPS!D$12,0)*$FB$6+VLOOKUP($FA575,STREV,LOOKUPS!D$10,0)*$FC$6+VLOOKUP($FA575,LTREV,LOOKUPS!D$9,0)*$FD$6+VLOOKUP($FA575,CFP,LOOKUPS!D$6,0)*$FE$6+VLOOKUP($FA575,EP,LOOKUPS!D$8,0)*$FF$6+VLOOKUP($FA575,BM,LOOKUPS!D$5,0)*$FG$6+VLOOKUP($FA575,DIV,LOOKUPS!D$7,0)*$FH$6++VLOOKUP($FA575,SIZE,LOOKUPS!D$11,0)*$FI$6),"",VLOOKUP($FA575,MOM,LOOKUPS!D$12,0)*$FB$6+VLOOKUP($FA575,STREV,LOOKUPS!D$10,0)*$FC$6+VLOOKUP($FA575,LTREV,LOOKUPS!D$9,0)*$FD$6+VLOOKUP($FA575,CFP,LOOKUPS!D$6,0)*$FE$6+VLOOKUP($FA575,EP,LOOKUPS!D$8,0)*$FF$6+VLOOKUP($FA575,BM,LOOKUPS!D$5,0)*$FG$6+VLOOKUP($FA575,DIV,LOOKUPS!D$7,0)*$FH$6++VLOOKUP($FA575,SIZE,LOOKUPS!D$11,0)*$FI$6)</f>
        <v>5.3499999999999992E-2</v>
      </c>
      <c r="FD575" s="1">
        <f>IF(ISERROR(VLOOKUP($FA575,MOM,LOOKUPS!E$12,0)*$FB$6+VLOOKUP($FA575,STREV,LOOKUPS!E$10,0)*$FC$6+VLOOKUP($FA575,LTREV,LOOKUPS!E$9,0)*$FD$6+VLOOKUP($FA575,CFP,LOOKUPS!E$6,0)*$FE$6+VLOOKUP($FA575,EP,LOOKUPS!E$8,0)*$FF$6+VLOOKUP($FA575,BM,LOOKUPS!E$5,0)*$FG$6+VLOOKUP($FA575,DIV,LOOKUPS!E$7,0)*$FH$6++VLOOKUP($FA575,SIZE,LOOKUPS!E$11,0)*$FI$6),"",VLOOKUP($FA575,MOM,LOOKUPS!E$12,0)*$FB$6+VLOOKUP($FA575,STREV,LOOKUPS!E$10,0)*$FC$6+VLOOKUP($FA575,LTREV,LOOKUPS!E$9,0)*$FD$6+VLOOKUP($FA575,CFP,LOOKUPS!E$6,0)*$FE$6+VLOOKUP($FA575,EP,LOOKUPS!E$8,0)*$FF$6+VLOOKUP($FA575,BM,LOOKUPS!E$5,0)*$FG$6+VLOOKUP($FA575,DIV,LOOKUPS!E$7,0)*$FH$6++VLOOKUP($FA575,SIZE,LOOKUPS!E$11,0)*$FI$6)</f>
        <v>0.75480000000000014</v>
      </c>
      <c r="FE575" s="1">
        <f>IF(ISERROR(VLOOKUP($FA575,MOM,LOOKUPS!F$12,0)*$FB$6+VLOOKUP($FA575,STREV,LOOKUPS!F$10,0)*$FC$6+VLOOKUP($FA575,LTREV,LOOKUPS!F$9,0)*$FD$6+VLOOKUP($FA575,CFP,LOOKUPS!F$6,0)*$FE$6+VLOOKUP($FA575,EP,LOOKUPS!F$8,0)*$FF$6+VLOOKUP($FA575,BM,LOOKUPS!F$5,0)*$FG$6+VLOOKUP($FA575,DIV,LOOKUPS!F$7,0)*$FH$6++VLOOKUP($FA575,SIZE,LOOKUPS!F$11,0)*$FI$6),"",VLOOKUP($FA575,MOM,LOOKUPS!F$12,0)*$FB$6+VLOOKUP($FA575,STREV,LOOKUPS!F$10,0)*$FC$6+VLOOKUP($FA575,LTREV,LOOKUPS!F$9,0)*$FD$6+VLOOKUP($FA575,CFP,LOOKUPS!F$6,0)*$FE$6+VLOOKUP($FA575,EP,LOOKUPS!F$8,0)*$FF$6+VLOOKUP($FA575,BM,LOOKUPS!F$5,0)*$FG$6+VLOOKUP($FA575,DIV,LOOKUPS!F$7,0)*$FH$6++VLOOKUP($FA575,SIZE,LOOKUPS!F$11,0)*$FI$6)</f>
        <v>1.0648000000000002</v>
      </c>
      <c r="FF575" s="1">
        <f>IF(ISERROR(VLOOKUP($FA575,MOM,LOOKUPS!G$12,0)*$FB$6+VLOOKUP($FA575,STREV,LOOKUPS!G$10,0)*$FC$6+VLOOKUP($FA575,LTREV,LOOKUPS!G$9,0)*$FD$6+VLOOKUP($FA575,CFP,LOOKUPS!G$6,0)*$FE$6+VLOOKUP($FA575,EP,LOOKUPS!G$8,0)*$FF$6+VLOOKUP($FA575,BM,LOOKUPS!G$5,0)*$FG$6+VLOOKUP($FA575,DIV,LOOKUPS!G$7,0)*$FH$6++VLOOKUP($FA575,SIZE,LOOKUPS!G$11,0)*$FI$6),"",VLOOKUP($FA575,MOM,LOOKUPS!G$12,0)*$FB$6+VLOOKUP($FA575,STREV,LOOKUPS!G$10,0)*$FC$6+VLOOKUP($FA575,LTREV,LOOKUPS!G$9,0)*$FD$6+VLOOKUP($FA575,CFP,LOOKUPS!G$6,0)*$FE$6+VLOOKUP($FA575,EP,LOOKUPS!G$8,0)*$FF$6+VLOOKUP($FA575,BM,LOOKUPS!G$5,0)*$FG$6+VLOOKUP($FA575,DIV,LOOKUPS!G$7,0)*$FH$6++VLOOKUP($FA575,SIZE,LOOKUPS!G$11,0)*$FI$6)</f>
        <v>1.2213000000000001</v>
      </c>
      <c r="FG575" s="1">
        <f>IF(ISERROR(VLOOKUP($FA575,MOM,LOOKUPS!H$12,0)*$FB$6+VLOOKUP($FA575,STREV,LOOKUPS!H$10,0)*$FC$6+VLOOKUP($FA575,LTREV,LOOKUPS!H$9,0)*$FD$6+VLOOKUP($FA575,CFP,LOOKUPS!H$6,0)*$FE$6+VLOOKUP($FA575,EP,LOOKUPS!H$8,0)*$FF$6+VLOOKUP($FA575,BM,LOOKUPS!H$5,0)*$FG$6+VLOOKUP($FA575,DIV,LOOKUPS!H$7,0)*$FH$6++VLOOKUP($FA575,SIZE,LOOKUPS!H$11,0)*$FI$6),"",VLOOKUP($FA575,MOM,LOOKUPS!H$12,0)*$FB$6+VLOOKUP($FA575,STREV,LOOKUPS!H$10,0)*$FC$6+VLOOKUP($FA575,LTREV,LOOKUPS!H$9,0)*$FD$6+VLOOKUP($FA575,CFP,LOOKUPS!H$6,0)*$FE$6+VLOOKUP($FA575,EP,LOOKUPS!H$8,0)*$FF$6+VLOOKUP($FA575,BM,LOOKUPS!H$5,0)*$FG$6+VLOOKUP($FA575,DIV,LOOKUPS!H$7,0)*$FH$6++VLOOKUP($FA575,SIZE,LOOKUPS!H$11,0)*$FI$6)</f>
        <v>1.2541000000000002</v>
      </c>
      <c r="FH575" s="1">
        <f>IF(ISERROR(VLOOKUP($FA575,MOM,LOOKUPS!I$12,0)*$FB$6+VLOOKUP($FA575,STREV,LOOKUPS!I$10,0)*$FC$6+VLOOKUP($FA575,LTREV,LOOKUPS!I$9,0)*$FD$6+VLOOKUP($FA575,CFP,LOOKUPS!I$6,0)*$FE$6+VLOOKUP($FA575,EP,LOOKUPS!I$8,0)*$FF$6+VLOOKUP($FA575,BM,LOOKUPS!I$5,0)*$FG$6+VLOOKUP($FA575,DIV,LOOKUPS!I$7,0)*$FH$6++VLOOKUP($FA575,SIZE,LOOKUPS!I$11,0)*$FI$6),"",VLOOKUP($FA575,MOM,LOOKUPS!I$12,0)*$FB$6+VLOOKUP($FA575,STREV,LOOKUPS!I$10,0)*$FC$6+VLOOKUP($FA575,LTREV,LOOKUPS!I$9,0)*$FD$6+VLOOKUP($FA575,CFP,LOOKUPS!I$6,0)*$FE$6+VLOOKUP($FA575,EP,LOOKUPS!I$8,0)*$FF$6+VLOOKUP($FA575,BM,LOOKUPS!I$5,0)*$FG$6+VLOOKUP($FA575,DIV,LOOKUPS!I$7,0)*$FH$6++VLOOKUP($FA575,SIZE,LOOKUPS!I$11,0)*$FI$6)</f>
        <v>1.4024999999999999</v>
      </c>
      <c r="FI575" s="1">
        <f>IF(ISERROR(VLOOKUP($FA575,MOM,LOOKUPS!J$12,0)*$FB$6+VLOOKUP($FA575,STREV,LOOKUPS!J$10,0)*$FC$6+VLOOKUP($FA575,LTREV,LOOKUPS!J$9,0)*$FD$6+VLOOKUP($FA575,CFP,LOOKUPS!J$6,0)*$FE$6+VLOOKUP($FA575,EP,LOOKUPS!J$8,0)*$FF$6+VLOOKUP($FA575,BM,LOOKUPS!J$5,0)*$FG$6+VLOOKUP($FA575,DIV,LOOKUPS!J$7,0)*$FH$6++VLOOKUP($FA575,SIZE,LOOKUPS!J$11,0)*$FI$6),"",VLOOKUP($FA575,MOM,LOOKUPS!J$12,0)*$FB$6+VLOOKUP($FA575,STREV,LOOKUPS!J$10,0)*$FC$6+VLOOKUP($FA575,LTREV,LOOKUPS!J$9,0)*$FD$6+VLOOKUP($FA575,CFP,LOOKUPS!J$6,0)*$FE$6+VLOOKUP($FA575,EP,LOOKUPS!J$8,0)*$FF$6+VLOOKUP($FA575,BM,LOOKUPS!J$5,0)*$FG$6+VLOOKUP($FA575,DIV,LOOKUPS!J$7,0)*$FH$6++VLOOKUP($FA575,SIZE,LOOKUPS!J$11,0)*$FI$6)</f>
        <v>1.7385000000000002</v>
      </c>
      <c r="FJ575" s="1">
        <f>IF(ISERROR(VLOOKUP($FA575,MOM,LOOKUPS!K$12,0)*$FB$6+VLOOKUP($FA575,STREV,LOOKUPS!K$10,0)*$FC$6+VLOOKUP($FA575,LTREV,LOOKUPS!K$9,0)*$FD$6+VLOOKUP($FA575,CFP,LOOKUPS!K$6,0)*$FE$6+VLOOKUP($FA575,EP,LOOKUPS!K$8,0)*$FF$6+VLOOKUP($FA575,BM,LOOKUPS!K$5,0)*$FG$6+VLOOKUP($FA575,DIV,LOOKUPS!K$7,0)*$FH$6++VLOOKUP($FA575,SIZE,LOOKUPS!K$11,0)*$FI$6),"",VLOOKUP($FA575,MOM,LOOKUPS!K$12,0)*$FB$6+VLOOKUP($FA575,STREV,LOOKUPS!K$10,0)*$FC$6+VLOOKUP($FA575,LTREV,LOOKUPS!K$9,0)*$FD$6+VLOOKUP($FA575,CFP,LOOKUPS!K$6,0)*$FE$6+VLOOKUP($FA575,EP,LOOKUPS!K$8,0)*$FF$6+VLOOKUP($FA575,BM,LOOKUPS!K$5,0)*$FG$6+VLOOKUP($FA575,DIV,LOOKUPS!K$7,0)*$FH$6++VLOOKUP($FA575,SIZE,LOOKUPS!K$11,0)*$FI$6)</f>
        <v>1.3497000000000001</v>
      </c>
      <c r="FK575" s="1">
        <f>IF(ISERROR(VLOOKUP($FA575,MOM,LOOKUPS!L$12,0)*$FB$6+VLOOKUP($FA575,STREV,LOOKUPS!L$10,0)*$FC$6+VLOOKUP($FA575,LTREV,LOOKUPS!L$9,0)*$FD$6+VLOOKUP($FA575,CFP,LOOKUPS!L$6,0)*$FE$6+VLOOKUP($FA575,EP,LOOKUPS!L$8,0)*$FF$6+VLOOKUP($FA575,BM,LOOKUPS!L$5,0)*$FG$6+VLOOKUP($FA575,DIV,LOOKUPS!L$7,0)*$FH$6++VLOOKUP($FA575,SIZE,LOOKUPS!L$11,0)*$FI$6),"",VLOOKUP($FA575,MOM,LOOKUPS!L$12,0)*$FB$6+VLOOKUP($FA575,STREV,LOOKUPS!L$10,0)*$FC$6+VLOOKUP($FA575,LTREV,LOOKUPS!L$9,0)*$FD$6+VLOOKUP($FA575,CFP,LOOKUPS!L$6,0)*$FE$6+VLOOKUP($FA575,EP,LOOKUPS!L$8,0)*$FF$6+VLOOKUP($FA575,BM,LOOKUPS!L$5,0)*$FG$6+VLOOKUP($FA575,DIV,LOOKUPS!L$7,0)*$FH$6++VLOOKUP($FA575,SIZE,LOOKUPS!L$11,0)*$FI$6)</f>
        <v>1.3644000000000003</v>
      </c>
    </row>
    <row r="576" spans="1:167" x14ac:dyDescent="0.3">
      <c r="A576" s="1">
        <v>197403</v>
      </c>
      <c r="B576" s="1">
        <v>2.78</v>
      </c>
      <c r="C576" s="1">
        <v>3.03</v>
      </c>
      <c r="D576" s="1">
        <v>2.0499999999999998</v>
      </c>
      <c r="E576" s="1">
        <v>0.94</v>
      </c>
      <c r="F576" s="1">
        <v>0.77</v>
      </c>
      <c r="G576" s="1">
        <v>0.28000000000000003</v>
      </c>
      <c r="H576" s="1">
        <v>-0.53</v>
      </c>
      <c r="I576" s="1">
        <v>-0.02</v>
      </c>
      <c r="J576" s="1">
        <v>-0.79</v>
      </c>
      <c r="K576" s="1">
        <v>-3.24</v>
      </c>
      <c r="M576" s="1">
        <v>197304</v>
      </c>
      <c r="N576" s="1">
        <v>-7.93</v>
      </c>
      <c r="O576" s="1">
        <v>-7.44</v>
      </c>
      <c r="P576" s="1">
        <v>-7.29</v>
      </c>
      <c r="Q576" s="1">
        <v>-7.02</v>
      </c>
      <c r="R576" s="1">
        <v>-6.94</v>
      </c>
      <c r="S576" s="1">
        <v>-6.14</v>
      </c>
      <c r="T576" s="1">
        <v>-6.7</v>
      </c>
      <c r="U576" s="1">
        <v>-6.61</v>
      </c>
      <c r="V576" s="1">
        <v>-7.21</v>
      </c>
      <c r="W576" s="1">
        <v>-9.1999999999999993</v>
      </c>
      <c r="Y576" s="1">
        <v>197803</v>
      </c>
      <c r="Z576" s="1">
        <v>9.06</v>
      </c>
      <c r="AA576" s="1">
        <v>8.43</v>
      </c>
      <c r="AB576" s="1">
        <v>7.71</v>
      </c>
      <c r="AC576" s="1">
        <v>7.33</v>
      </c>
      <c r="AD576" s="1">
        <v>4.96</v>
      </c>
      <c r="AE576" s="1">
        <v>5.59</v>
      </c>
      <c r="AF576" s="1">
        <v>5.47</v>
      </c>
      <c r="AG576" s="1">
        <v>4.9400000000000004</v>
      </c>
      <c r="AH576" s="1">
        <v>5.08</v>
      </c>
      <c r="AI576" s="1">
        <v>4.6100000000000003</v>
      </c>
      <c r="AK576">
        <v>199809</v>
      </c>
      <c r="AL576">
        <v>3.67</v>
      </c>
      <c r="AM576">
        <v>6.12</v>
      </c>
      <c r="AN576">
        <v>2.66</v>
      </c>
      <c r="AO576">
        <v>2.67</v>
      </c>
      <c r="AP576">
        <v>6.45</v>
      </c>
      <c r="AQ576">
        <v>3.88</v>
      </c>
      <c r="AR576">
        <v>2.4</v>
      </c>
      <c r="AS576">
        <v>3.25</v>
      </c>
      <c r="AT576">
        <v>2.63</v>
      </c>
      <c r="AU576">
        <v>6.56</v>
      </c>
      <c r="AV576">
        <v>6.27</v>
      </c>
      <c r="AW576">
        <v>5.23</v>
      </c>
      <c r="AX576">
        <v>2.2999999999999998</v>
      </c>
      <c r="AY576">
        <v>3.48</v>
      </c>
      <c r="AZ576">
        <v>1.19</v>
      </c>
      <c r="BA576">
        <v>3.75</v>
      </c>
      <c r="BB576">
        <v>2.77</v>
      </c>
      <c r="BC576">
        <v>3.57</v>
      </c>
      <c r="BD576">
        <v>1.86</v>
      </c>
      <c r="BF576" s="1">
        <v>199809</v>
      </c>
      <c r="BG576" s="1">
        <v>3.75</v>
      </c>
      <c r="BH576" s="1">
        <v>6.03</v>
      </c>
      <c r="BI576" s="1">
        <v>4.01</v>
      </c>
      <c r="BJ576" s="1">
        <v>1.72</v>
      </c>
      <c r="BK576" s="1">
        <v>6.3</v>
      </c>
      <c r="BL576" s="1">
        <v>5.14</v>
      </c>
      <c r="BM576" s="1">
        <v>3.68</v>
      </c>
      <c r="BN576" s="1">
        <v>3.32</v>
      </c>
      <c r="BO576" s="1">
        <v>1.1000000000000001</v>
      </c>
      <c r="BP576" s="1">
        <v>6.57</v>
      </c>
      <c r="BQ576" s="1">
        <v>5.9</v>
      </c>
      <c r="BR576" s="1">
        <v>5.27</v>
      </c>
      <c r="BS576" s="1">
        <v>5</v>
      </c>
      <c r="BT576" s="1">
        <v>3.56</v>
      </c>
      <c r="BU576" s="1">
        <v>3.8</v>
      </c>
      <c r="BV576" s="1">
        <v>3.52</v>
      </c>
      <c r="BW576" s="1">
        <v>3.13</v>
      </c>
      <c r="BX576" s="1">
        <v>0.49</v>
      </c>
      <c r="BY576" s="1">
        <v>1.58</v>
      </c>
      <c r="CA576" s="1">
        <v>197309</v>
      </c>
      <c r="CB576" s="1">
        <v>17.84</v>
      </c>
      <c r="CC576" s="1">
        <v>10.36</v>
      </c>
      <c r="CD576" s="1">
        <v>8.9</v>
      </c>
      <c r="CE576" s="1">
        <v>6.8</v>
      </c>
      <c r="CF576" s="1">
        <v>10.51</v>
      </c>
      <c r="CG576" s="1">
        <v>10.09</v>
      </c>
      <c r="CH576" s="1">
        <v>8.76</v>
      </c>
      <c r="CI576" s="1">
        <v>7.41</v>
      </c>
      <c r="CJ576" s="1">
        <v>6.64</v>
      </c>
      <c r="CK576" s="1">
        <v>10.17</v>
      </c>
      <c r="CL576" s="1">
        <v>10.87</v>
      </c>
      <c r="CM576" s="1">
        <v>10.01</v>
      </c>
      <c r="CN576" s="1">
        <v>10.17</v>
      </c>
      <c r="CO576" s="1">
        <v>8.6999999999999993</v>
      </c>
      <c r="CP576" s="1">
        <v>8.84</v>
      </c>
      <c r="CQ576" s="1">
        <v>7.66</v>
      </c>
      <c r="CR576" s="1">
        <v>7.18</v>
      </c>
      <c r="CS576" s="1">
        <v>6.91</v>
      </c>
      <c r="CT576" s="1">
        <v>6.4</v>
      </c>
      <c r="CV576" s="1">
        <v>197409</v>
      </c>
      <c r="CW576" s="1">
        <v>-9.4499999999999993</v>
      </c>
      <c r="CX576" s="1">
        <v>-9.31</v>
      </c>
      <c r="CY576" s="1">
        <v>-6.17</v>
      </c>
      <c r="CZ576" s="1">
        <v>-4.62</v>
      </c>
      <c r="DA576" s="1">
        <v>-10.17</v>
      </c>
      <c r="DB576" s="1">
        <v>-7.33</v>
      </c>
      <c r="DC576" s="1">
        <v>-5.9</v>
      </c>
      <c r="DD576" s="1">
        <v>-5.93</v>
      </c>
      <c r="DE576" s="1">
        <v>-3.86</v>
      </c>
      <c r="DF576" s="1">
        <v>-10.36</v>
      </c>
      <c r="DG576" s="1">
        <v>-9.99</v>
      </c>
      <c r="DH576" s="1">
        <v>-7.65</v>
      </c>
      <c r="DI576" s="1">
        <v>-6.99</v>
      </c>
      <c r="DJ576" s="1">
        <v>-6.21</v>
      </c>
      <c r="DK576" s="1">
        <v>-5.53</v>
      </c>
      <c r="DL576" s="1">
        <v>-5.76</v>
      </c>
      <c r="DM576" s="1">
        <v>-6.12</v>
      </c>
      <c r="DN576" s="1">
        <v>-4.16</v>
      </c>
      <c r="DO576" s="1">
        <v>-3.48</v>
      </c>
      <c r="DQ576" s="1">
        <v>197309</v>
      </c>
      <c r="DR576" s="1">
        <v>-99.99</v>
      </c>
      <c r="DS576" s="1">
        <v>6.51</v>
      </c>
      <c r="DT576" s="1">
        <v>9.99</v>
      </c>
      <c r="DU576" s="1">
        <v>8.48</v>
      </c>
      <c r="DV576" s="1">
        <v>6.19</v>
      </c>
      <c r="DW576" s="1">
        <v>9.6</v>
      </c>
      <c r="DX576" s="1">
        <v>9.8800000000000008</v>
      </c>
      <c r="DY576" s="1">
        <v>10.39</v>
      </c>
      <c r="DZ576" s="1">
        <v>7.61</v>
      </c>
      <c r="EA576" s="1">
        <v>5.65</v>
      </c>
      <c r="EB576" s="1">
        <v>9.4600000000000009</v>
      </c>
      <c r="EC576" s="1">
        <v>9.56</v>
      </c>
      <c r="ED576" s="1">
        <v>9.64</v>
      </c>
      <c r="EE576" s="1">
        <v>9.81</v>
      </c>
      <c r="EF576" s="1">
        <v>9.9600000000000009</v>
      </c>
      <c r="EG576" s="1">
        <v>10.73</v>
      </c>
      <c r="EH576" s="1">
        <v>10.02</v>
      </c>
      <c r="EI576" s="1">
        <v>9.19</v>
      </c>
      <c r="EJ576" s="1">
        <v>5.9</v>
      </c>
      <c r="EL576">
        <v>197309</v>
      </c>
      <c r="EM576">
        <v>4.75</v>
      </c>
      <c r="EN576">
        <v>3.07</v>
      </c>
      <c r="EO576">
        <v>2.0099999999999998</v>
      </c>
      <c r="EP576">
        <v>0.68</v>
      </c>
      <c r="ER576" s="1">
        <v>197403</v>
      </c>
      <c r="ES576" s="1">
        <v>-0.99</v>
      </c>
      <c r="EU576" s="1">
        <v>197304</v>
      </c>
      <c r="EV576" s="1">
        <v>-0.66</v>
      </c>
      <c r="EX576" s="1">
        <v>197803</v>
      </c>
      <c r="EY576" s="1">
        <v>0.74</v>
      </c>
      <c r="FA576" s="1">
        <v>197403</v>
      </c>
      <c r="FB576" s="1">
        <f>IF(ISERROR(VLOOKUP($FA576,MOM,LOOKUPS!C$12,0)*$FB$6+VLOOKUP($FA576,STREV,LOOKUPS!C$10,0)*$FC$6+VLOOKUP($FA576,LTREV,LOOKUPS!C$9,0)*$FD$6+VLOOKUP($FA576,CFP,LOOKUPS!C$6,0)*$FE$6+VLOOKUP($FA576,EP,LOOKUPS!C$8,0)*$FF$6+VLOOKUP($FA576,BM,LOOKUPS!C$5,0)*$FG$6+VLOOKUP($FA576,DIV,LOOKUPS!C$7,0)*$FH$6++VLOOKUP($FA576,SIZE,LOOKUPS!C$11,0)*$FI$6),"",VLOOKUP($FA576,MOM,LOOKUPS!C$12,0)*$FB$6+VLOOKUP($FA576,STREV,LOOKUPS!C$10,0)*$FC$6+VLOOKUP($FA576,LTREV,LOOKUPS!C$9,0)*$FD$6+VLOOKUP($FA576,CFP,LOOKUPS!C$6,0)*$FE$6+VLOOKUP($FA576,EP,LOOKUPS!C$8,0)*$FF$6+VLOOKUP($FA576,BM,LOOKUPS!C$5,0)*$FG$6+VLOOKUP($FA576,DIV,LOOKUPS!C$7,0)*$FH$6++VLOOKUP($FA576,SIZE,LOOKUPS!C$11,0)*$FI$6)</f>
        <v>2.8099999999999958E-2</v>
      </c>
      <c r="FC576" s="1">
        <f>IF(ISERROR(VLOOKUP($FA576,MOM,LOOKUPS!D$12,0)*$FB$6+VLOOKUP($FA576,STREV,LOOKUPS!D$10,0)*$FC$6+VLOOKUP($FA576,LTREV,LOOKUPS!D$9,0)*$FD$6+VLOOKUP($FA576,CFP,LOOKUPS!D$6,0)*$FE$6+VLOOKUP($FA576,EP,LOOKUPS!D$8,0)*$FF$6+VLOOKUP($FA576,BM,LOOKUPS!D$5,0)*$FG$6+VLOOKUP($FA576,DIV,LOOKUPS!D$7,0)*$FH$6++VLOOKUP($FA576,SIZE,LOOKUPS!D$11,0)*$FI$6),"",VLOOKUP($FA576,MOM,LOOKUPS!D$12,0)*$FB$6+VLOOKUP($FA576,STREV,LOOKUPS!D$10,0)*$FC$6+VLOOKUP($FA576,LTREV,LOOKUPS!D$9,0)*$FD$6+VLOOKUP($FA576,CFP,LOOKUPS!D$6,0)*$FE$6+VLOOKUP($FA576,EP,LOOKUPS!D$8,0)*$FF$6+VLOOKUP($FA576,BM,LOOKUPS!D$5,0)*$FG$6+VLOOKUP($FA576,DIV,LOOKUPS!D$7,0)*$FH$6++VLOOKUP($FA576,SIZE,LOOKUPS!D$11,0)*$FI$6)</f>
        <v>1.1795</v>
      </c>
      <c r="FD576" s="1">
        <f>IF(ISERROR(VLOOKUP($FA576,MOM,LOOKUPS!E$12,0)*$FB$6+VLOOKUP($FA576,STREV,LOOKUPS!E$10,0)*$FC$6+VLOOKUP($FA576,LTREV,LOOKUPS!E$9,0)*$FD$6+VLOOKUP($FA576,CFP,LOOKUPS!E$6,0)*$FE$6+VLOOKUP($FA576,EP,LOOKUPS!E$8,0)*$FF$6+VLOOKUP($FA576,BM,LOOKUPS!E$5,0)*$FG$6+VLOOKUP($FA576,DIV,LOOKUPS!E$7,0)*$FH$6++VLOOKUP($FA576,SIZE,LOOKUPS!E$11,0)*$FI$6),"",VLOOKUP($FA576,MOM,LOOKUPS!E$12,0)*$FB$6+VLOOKUP($FA576,STREV,LOOKUPS!E$10,0)*$FC$6+VLOOKUP($FA576,LTREV,LOOKUPS!E$9,0)*$FD$6+VLOOKUP($FA576,CFP,LOOKUPS!E$6,0)*$FE$6+VLOOKUP($FA576,EP,LOOKUPS!E$8,0)*$FF$6+VLOOKUP($FA576,BM,LOOKUPS!E$5,0)*$FG$6+VLOOKUP($FA576,DIV,LOOKUPS!E$7,0)*$FH$6++VLOOKUP($FA576,SIZE,LOOKUPS!E$11,0)*$FI$6)</f>
        <v>0.67400000000000004</v>
      </c>
      <c r="FE576" s="1">
        <f>IF(ISERROR(VLOOKUP($FA576,MOM,LOOKUPS!F$12,0)*$FB$6+VLOOKUP($FA576,STREV,LOOKUPS!F$10,0)*$FC$6+VLOOKUP($FA576,LTREV,LOOKUPS!F$9,0)*$FD$6+VLOOKUP($FA576,CFP,LOOKUPS!F$6,0)*$FE$6+VLOOKUP($FA576,EP,LOOKUPS!F$8,0)*$FF$6+VLOOKUP($FA576,BM,LOOKUPS!F$5,0)*$FG$6+VLOOKUP($FA576,DIV,LOOKUPS!F$7,0)*$FH$6++VLOOKUP($FA576,SIZE,LOOKUPS!F$11,0)*$FI$6),"",VLOOKUP($FA576,MOM,LOOKUPS!F$12,0)*$FB$6+VLOOKUP($FA576,STREV,LOOKUPS!F$10,0)*$FC$6+VLOOKUP($FA576,LTREV,LOOKUPS!F$9,0)*$FD$6+VLOOKUP($FA576,CFP,LOOKUPS!F$6,0)*$FE$6+VLOOKUP($FA576,EP,LOOKUPS!F$8,0)*$FF$6+VLOOKUP($FA576,BM,LOOKUPS!F$5,0)*$FG$6+VLOOKUP($FA576,DIV,LOOKUPS!F$7,0)*$FH$6++VLOOKUP($FA576,SIZE,LOOKUPS!F$11,0)*$FI$6)</f>
        <v>0.4138</v>
      </c>
      <c r="FF576" s="1">
        <f>IF(ISERROR(VLOOKUP($FA576,MOM,LOOKUPS!G$12,0)*$FB$6+VLOOKUP($FA576,STREV,LOOKUPS!G$10,0)*$FC$6+VLOOKUP($FA576,LTREV,LOOKUPS!G$9,0)*$FD$6+VLOOKUP($FA576,CFP,LOOKUPS!G$6,0)*$FE$6+VLOOKUP($FA576,EP,LOOKUPS!G$8,0)*$FF$6+VLOOKUP($FA576,BM,LOOKUPS!G$5,0)*$FG$6+VLOOKUP($FA576,DIV,LOOKUPS!G$7,0)*$FH$6++VLOOKUP($FA576,SIZE,LOOKUPS!G$11,0)*$FI$6),"",VLOOKUP($FA576,MOM,LOOKUPS!G$12,0)*$FB$6+VLOOKUP($FA576,STREV,LOOKUPS!G$10,0)*$FC$6+VLOOKUP($FA576,LTREV,LOOKUPS!G$9,0)*$FD$6+VLOOKUP($FA576,CFP,LOOKUPS!G$6,0)*$FE$6+VLOOKUP($FA576,EP,LOOKUPS!G$8,0)*$FF$6+VLOOKUP($FA576,BM,LOOKUPS!G$5,0)*$FG$6+VLOOKUP($FA576,DIV,LOOKUPS!G$7,0)*$FH$6++VLOOKUP($FA576,SIZE,LOOKUPS!G$11,0)*$FI$6)</f>
        <v>0.31919999999999998</v>
      </c>
      <c r="FG576" s="1">
        <f>IF(ISERROR(VLOOKUP($FA576,MOM,LOOKUPS!H$12,0)*$FB$6+VLOOKUP($FA576,STREV,LOOKUPS!H$10,0)*$FC$6+VLOOKUP($FA576,LTREV,LOOKUPS!H$9,0)*$FD$6+VLOOKUP($FA576,CFP,LOOKUPS!H$6,0)*$FE$6+VLOOKUP($FA576,EP,LOOKUPS!H$8,0)*$FF$6+VLOOKUP($FA576,BM,LOOKUPS!H$5,0)*$FG$6+VLOOKUP($FA576,DIV,LOOKUPS!H$7,0)*$FH$6++VLOOKUP($FA576,SIZE,LOOKUPS!H$11,0)*$FI$6),"",VLOOKUP($FA576,MOM,LOOKUPS!H$12,0)*$FB$6+VLOOKUP($FA576,STREV,LOOKUPS!H$10,0)*$FC$6+VLOOKUP($FA576,LTREV,LOOKUPS!H$9,0)*$FD$6+VLOOKUP($FA576,CFP,LOOKUPS!H$6,0)*$FE$6+VLOOKUP($FA576,EP,LOOKUPS!H$8,0)*$FF$6+VLOOKUP($FA576,BM,LOOKUPS!H$5,0)*$FG$6+VLOOKUP($FA576,DIV,LOOKUPS!H$7,0)*$FH$6++VLOOKUP($FA576,SIZE,LOOKUPS!H$11,0)*$FI$6)</f>
        <v>0.66460000000000008</v>
      </c>
      <c r="FH576" s="1">
        <f>IF(ISERROR(VLOOKUP($FA576,MOM,LOOKUPS!I$12,0)*$FB$6+VLOOKUP($FA576,STREV,LOOKUPS!I$10,0)*$FC$6+VLOOKUP($FA576,LTREV,LOOKUPS!I$9,0)*$FD$6+VLOOKUP($FA576,CFP,LOOKUPS!I$6,0)*$FE$6+VLOOKUP($FA576,EP,LOOKUPS!I$8,0)*$FF$6+VLOOKUP($FA576,BM,LOOKUPS!I$5,0)*$FG$6+VLOOKUP($FA576,DIV,LOOKUPS!I$7,0)*$FH$6++VLOOKUP($FA576,SIZE,LOOKUPS!I$11,0)*$FI$6),"",VLOOKUP($FA576,MOM,LOOKUPS!I$12,0)*$FB$6+VLOOKUP($FA576,STREV,LOOKUPS!I$10,0)*$FC$6+VLOOKUP($FA576,LTREV,LOOKUPS!I$9,0)*$FD$6+VLOOKUP($FA576,CFP,LOOKUPS!I$6,0)*$FE$6+VLOOKUP($FA576,EP,LOOKUPS!I$8,0)*$FF$6+VLOOKUP($FA576,BM,LOOKUPS!I$5,0)*$FG$6+VLOOKUP($FA576,DIV,LOOKUPS!I$7,0)*$FH$6++VLOOKUP($FA576,SIZE,LOOKUPS!I$11,0)*$FI$6)</f>
        <v>-0.31890000000000002</v>
      </c>
      <c r="FI576" s="1">
        <f>IF(ISERROR(VLOOKUP($FA576,MOM,LOOKUPS!J$12,0)*$FB$6+VLOOKUP($FA576,STREV,LOOKUPS!J$10,0)*$FC$6+VLOOKUP($FA576,LTREV,LOOKUPS!J$9,0)*$FD$6+VLOOKUP($FA576,CFP,LOOKUPS!J$6,0)*$FE$6+VLOOKUP($FA576,EP,LOOKUPS!J$8,0)*$FF$6+VLOOKUP($FA576,BM,LOOKUPS!J$5,0)*$FG$6+VLOOKUP($FA576,DIV,LOOKUPS!J$7,0)*$FH$6++VLOOKUP($FA576,SIZE,LOOKUPS!J$11,0)*$FI$6),"",VLOOKUP($FA576,MOM,LOOKUPS!J$12,0)*$FB$6+VLOOKUP($FA576,STREV,LOOKUPS!J$10,0)*$FC$6+VLOOKUP($FA576,LTREV,LOOKUPS!J$9,0)*$FD$6+VLOOKUP($FA576,CFP,LOOKUPS!J$6,0)*$FE$6+VLOOKUP($FA576,EP,LOOKUPS!J$8,0)*$FF$6+VLOOKUP($FA576,BM,LOOKUPS!J$5,0)*$FG$6+VLOOKUP($FA576,DIV,LOOKUPS!J$7,0)*$FH$6++VLOOKUP($FA576,SIZE,LOOKUPS!J$11,0)*$FI$6)</f>
        <v>0.65660000000000007</v>
      </c>
      <c r="FJ576" s="1">
        <f>IF(ISERROR(VLOOKUP($FA576,MOM,LOOKUPS!K$12,0)*$FB$6+VLOOKUP($FA576,STREV,LOOKUPS!K$10,0)*$FC$6+VLOOKUP($FA576,LTREV,LOOKUPS!K$9,0)*$FD$6+VLOOKUP($FA576,CFP,LOOKUPS!K$6,0)*$FE$6+VLOOKUP($FA576,EP,LOOKUPS!K$8,0)*$FF$6+VLOOKUP($FA576,BM,LOOKUPS!K$5,0)*$FG$6+VLOOKUP($FA576,DIV,LOOKUPS!K$7,0)*$FH$6++VLOOKUP($FA576,SIZE,LOOKUPS!K$11,0)*$FI$6),"",VLOOKUP($FA576,MOM,LOOKUPS!K$12,0)*$FB$6+VLOOKUP($FA576,STREV,LOOKUPS!K$10,0)*$FC$6+VLOOKUP($FA576,LTREV,LOOKUPS!K$9,0)*$FD$6+VLOOKUP($FA576,CFP,LOOKUPS!K$6,0)*$FE$6+VLOOKUP($FA576,EP,LOOKUPS!K$8,0)*$FF$6+VLOOKUP($FA576,BM,LOOKUPS!K$5,0)*$FG$6+VLOOKUP($FA576,DIV,LOOKUPS!K$7,0)*$FH$6++VLOOKUP($FA576,SIZE,LOOKUPS!K$11,0)*$FI$6)</f>
        <v>1.3008000000000002</v>
      </c>
      <c r="FK576" s="1">
        <f>IF(ISERROR(VLOOKUP($FA576,MOM,LOOKUPS!L$12,0)*$FB$6+VLOOKUP($FA576,STREV,LOOKUPS!L$10,0)*$FC$6+VLOOKUP($FA576,LTREV,LOOKUPS!L$9,0)*$FD$6+VLOOKUP($FA576,CFP,LOOKUPS!L$6,0)*$FE$6+VLOOKUP($FA576,EP,LOOKUPS!L$8,0)*$FF$6+VLOOKUP($FA576,BM,LOOKUPS!L$5,0)*$FG$6+VLOOKUP($FA576,DIV,LOOKUPS!L$7,0)*$FH$6++VLOOKUP($FA576,SIZE,LOOKUPS!L$11,0)*$FI$6),"",VLOOKUP($FA576,MOM,LOOKUPS!L$12,0)*$FB$6+VLOOKUP($FA576,STREV,LOOKUPS!L$10,0)*$FC$6+VLOOKUP($FA576,LTREV,LOOKUPS!L$9,0)*$FD$6+VLOOKUP($FA576,CFP,LOOKUPS!L$6,0)*$FE$6+VLOOKUP($FA576,EP,LOOKUPS!L$8,0)*$FF$6+VLOOKUP($FA576,BM,LOOKUPS!L$5,0)*$FG$6+VLOOKUP($FA576,DIV,LOOKUPS!L$7,0)*$FH$6++VLOOKUP($FA576,SIZE,LOOKUPS!L$11,0)*$FI$6)</f>
        <v>1.2693999999999999</v>
      </c>
    </row>
    <row r="577" spans="1:167" x14ac:dyDescent="0.3">
      <c r="A577" s="1">
        <v>197404</v>
      </c>
      <c r="B577" s="1">
        <v>-6.99</v>
      </c>
      <c r="C577" s="1">
        <v>-6.07</v>
      </c>
      <c r="D577" s="1">
        <v>-5.35</v>
      </c>
      <c r="E577" s="1">
        <v>-4.8600000000000003</v>
      </c>
      <c r="F577" s="1">
        <v>-5.43</v>
      </c>
      <c r="G577" s="1">
        <v>-5.33</v>
      </c>
      <c r="H577" s="1">
        <v>-4.7</v>
      </c>
      <c r="I577" s="1">
        <v>-3.94</v>
      </c>
      <c r="J577" s="1">
        <v>-4.28</v>
      </c>
      <c r="K577" s="1">
        <v>-5.3</v>
      </c>
      <c r="M577" s="1">
        <v>197305</v>
      </c>
      <c r="N577" s="1">
        <v>-8.86</v>
      </c>
      <c r="O577" s="1">
        <v>-9.34</v>
      </c>
      <c r="P577" s="1">
        <v>-8.99</v>
      </c>
      <c r="Q577" s="1">
        <v>-9.7200000000000006</v>
      </c>
      <c r="R577" s="1">
        <v>-9.32</v>
      </c>
      <c r="S577" s="1">
        <v>-7.65</v>
      </c>
      <c r="T577" s="1">
        <v>-7.56</v>
      </c>
      <c r="U577" s="1">
        <v>-7.21</v>
      </c>
      <c r="V577" s="1">
        <v>-6.01</v>
      </c>
      <c r="W577" s="1">
        <v>-10.119999999999999</v>
      </c>
      <c r="Y577" s="1">
        <v>197804</v>
      </c>
      <c r="Z577" s="1">
        <v>10.16</v>
      </c>
      <c r="AA577" s="1">
        <v>8.82</v>
      </c>
      <c r="AB577" s="1">
        <v>8.1199999999999992</v>
      </c>
      <c r="AC577" s="1">
        <v>6.97</v>
      </c>
      <c r="AD577" s="1">
        <v>7.49</v>
      </c>
      <c r="AE577" s="1">
        <v>6.31</v>
      </c>
      <c r="AF577" s="1">
        <v>7.47</v>
      </c>
      <c r="AG577" s="1">
        <v>8.15</v>
      </c>
      <c r="AH577" s="1">
        <v>7.65</v>
      </c>
      <c r="AI577" s="1">
        <v>9.25</v>
      </c>
      <c r="AK577">
        <v>199810</v>
      </c>
      <c r="AL577">
        <v>2.2000000000000002</v>
      </c>
      <c r="AM577">
        <v>4.53</v>
      </c>
      <c r="AN577">
        <v>4.53</v>
      </c>
      <c r="AO577">
        <v>3.57</v>
      </c>
      <c r="AP577">
        <v>4.3</v>
      </c>
      <c r="AQ577">
        <v>4.8</v>
      </c>
      <c r="AR577">
        <v>4.99</v>
      </c>
      <c r="AS577">
        <v>3.67</v>
      </c>
      <c r="AT577">
        <v>3.54</v>
      </c>
      <c r="AU577">
        <v>3.98</v>
      </c>
      <c r="AV577">
        <v>4.83</v>
      </c>
      <c r="AW577">
        <v>5.15</v>
      </c>
      <c r="AX577">
        <v>4.3899999999999997</v>
      </c>
      <c r="AY577">
        <v>3.55</v>
      </c>
      <c r="AZ577">
        <v>6.59</v>
      </c>
      <c r="BA577">
        <v>3.7</v>
      </c>
      <c r="BB577">
        <v>3.64</v>
      </c>
      <c r="BC577">
        <v>4.38</v>
      </c>
      <c r="BD577">
        <v>2.86</v>
      </c>
      <c r="BF577" s="1">
        <v>199810</v>
      </c>
      <c r="BG577" s="1">
        <v>2.35</v>
      </c>
      <c r="BH577" s="1">
        <v>4.71</v>
      </c>
      <c r="BI577" s="1">
        <v>4.46</v>
      </c>
      <c r="BJ577" s="1">
        <v>3.67</v>
      </c>
      <c r="BK577" s="1">
        <v>4.21</v>
      </c>
      <c r="BL577" s="1">
        <v>5.61</v>
      </c>
      <c r="BM577" s="1">
        <v>4.08</v>
      </c>
      <c r="BN577" s="1">
        <v>3.82</v>
      </c>
      <c r="BO577" s="1">
        <v>3.9</v>
      </c>
      <c r="BP577" s="1">
        <v>3.91</v>
      </c>
      <c r="BQ577" s="1">
        <v>4.6500000000000004</v>
      </c>
      <c r="BR577" s="1">
        <v>6.17</v>
      </c>
      <c r="BS577" s="1">
        <v>5.04</v>
      </c>
      <c r="BT577" s="1">
        <v>5.37</v>
      </c>
      <c r="BU577" s="1">
        <v>2.82</v>
      </c>
      <c r="BV577" s="1">
        <v>4.55</v>
      </c>
      <c r="BW577" s="1">
        <v>3.15</v>
      </c>
      <c r="BX577" s="1">
        <v>4.21</v>
      </c>
      <c r="BY577" s="1">
        <v>3.66</v>
      </c>
      <c r="CA577" s="1">
        <v>197310</v>
      </c>
      <c r="CB577" s="1">
        <v>0.82</v>
      </c>
      <c r="CC577" s="1">
        <v>-2</v>
      </c>
      <c r="CD577" s="1">
        <v>0.64</v>
      </c>
      <c r="CE577" s="1">
        <v>1.21</v>
      </c>
      <c r="CF577" s="1">
        <v>-2.63</v>
      </c>
      <c r="CG577" s="1">
        <v>0.02</v>
      </c>
      <c r="CH577" s="1">
        <v>0.88</v>
      </c>
      <c r="CI577" s="1">
        <v>0.54</v>
      </c>
      <c r="CJ577" s="1">
        <v>1.37</v>
      </c>
      <c r="CK577" s="1">
        <v>-2.87</v>
      </c>
      <c r="CL577" s="1">
        <v>-2.37</v>
      </c>
      <c r="CM577" s="1">
        <v>-0.55000000000000004</v>
      </c>
      <c r="CN577" s="1">
        <v>0.6</v>
      </c>
      <c r="CO577" s="1">
        <v>0.69</v>
      </c>
      <c r="CP577" s="1">
        <v>1.1000000000000001</v>
      </c>
      <c r="CQ577" s="1">
        <v>0.23</v>
      </c>
      <c r="CR577" s="1">
        <v>0.82</v>
      </c>
      <c r="CS577" s="1">
        <v>0.59</v>
      </c>
      <c r="CT577" s="1">
        <v>2.09</v>
      </c>
      <c r="CV577" s="1">
        <v>197410</v>
      </c>
      <c r="CW577" s="1">
        <v>7.89</v>
      </c>
      <c r="CX577" s="1">
        <v>13.22</v>
      </c>
      <c r="CY577" s="1">
        <v>9.08</v>
      </c>
      <c r="CZ577" s="1">
        <v>6.29</v>
      </c>
      <c r="DA577" s="1">
        <v>15.06</v>
      </c>
      <c r="DB577" s="1">
        <v>10.15</v>
      </c>
      <c r="DC577" s="1">
        <v>8.5500000000000007</v>
      </c>
      <c r="DD577" s="1">
        <v>8.0500000000000007</v>
      </c>
      <c r="DE577" s="1">
        <v>5.56</v>
      </c>
      <c r="DF577" s="1">
        <v>17.649999999999999</v>
      </c>
      <c r="DG577" s="1">
        <v>12.56</v>
      </c>
      <c r="DH577" s="1">
        <v>9.7100000000000009</v>
      </c>
      <c r="DI577" s="1">
        <v>10.61</v>
      </c>
      <c r="DJ577" s="1">
        <v>9.3800000000000008</v>
      </c>
      <c r="DK577" s="1">
        <v>7.53</v>
      </c>
      <c r="DL577" s="1">
        <v>8.36</v>
      </c>
      <c r="DM577" s="1">
        <v>7.72</v>
      </c>
      <c r="DN577" s="1">
        <v>6.46</v>
      </c>
      <c r="DO577" s="1">
        <v>4.38</v>
      </c>
      <c r="DQ577" s="1">
        <v>197310</v>
      </c>
      <c r="DR577" s="1">
        <v>-99.99</v>
      </c>
      <c r="DS577" s="1">
        <v>-0.27</v>
      </c>
      <c r="DT577" s="1">
        <v>-0.28000000000000003</v>
      </c>
      <c r="DU577" s="1">
        <v>-0.87</v>
      </c>
      <c r="DV577" s="1">
        <v>-0.22</v>
      </c>
      <c r="DW577" s="1">
        <v>-0.57999999999999996</v>
      </c>
      <c r="DX577" s="1">
        <v>-0.19</v>
      </c>
      <c r="DY577" s="1">
        <v>-0.52</v>
      </c>
      <c r="DZ577" s="1">
        <v>-1</v>
      </c>
      <c r="EA577" s="1">
        <v>-0.08</v>
      </c>
      <c r="EB577" s="1">
        <v>-1.03</v>
      </c>
      <c r="EC577" s="1">
        <v>-0.76</v>
      </c>
      <c r="ED577" s="1">
        <v>-0.35</v>
      </c>
      <c r="EE577" s="1">
        <v>-0.92</v>
      </c>
      <c r="EF577" s="1">
        <v>0.7</v>
      </c>
      <c r="EG577" s="1">
        <v>-0.41</v>
      </c>
      <c r="EH577" s="1">
        <v>-0.65</v>
      </c>
      <c r="EI577" s="1">
        <v>-1.94</v>
      </c>
      <c r="EJ577" s="1">
        <v>0</v>
      </c>
      <c r="EL577">
        <v>197310</v>
      </c>
      <c r="EM577">
        <v>-0.83</v>
      </c>
      <c r="EN577">
        <v>-0.4</v>
      </c>
      <c r="EO577">
        <v>2.0299999999999998</v>
      </c>
      <c r="EP577">
        <v>0.65</v>
      </c>
      <c r="ER577" s="1">
        <v>197404</v>
      </c>
      <c r="ES577" s="1">
        <v>2</v>
      </c>
      <c r="EU577" s="1">
        <v>197305</v>
      </c>
      <c r="EV577" s="1">
        <v>-1.02</v>
      </c>
      <c r="EX577" s="1">
        <v>197804</v>
      </c>
      <c r="EY577" s="1">
        <v>1.99</v>
      </c>
      <c r="FA577" s="1">
        <v>197404</v>
      </c>
      <c r="FB577" s="1">
        <f>IF(ISERROR(VLOOKUP($FA577,MOM,LOOKUPS!C$12,0)*$FB$6+VLOOKUP($FA577,STREV,LOOKUPS!C$10,0)*$FC$6+VLOOKUP($FA577,LTREV,LOOKUPS!C$9,0)*$FD$6+VLOOKUP($FA577,CFP,LOOKUPS!C$6,0)*$FE$6+VLOOKUP($FA577,EP,LOOKUPS!C$8,0)*$FF$6+VLOOKUP($FA577,BM,LOOKUPS!C$5,0)*$FG$6+VLOOKUP($FA577,DIV,LOOKUPS!C$7,0)*$FH$6++VLOOKUP($FA577,SIZE,LOOKUPS!C$11,0)*$FI$6),"",VLOOKUP($FA577,MOM,LOOKUPS!C$12,0)*$FB$6+VLOOKUP($FA577,STREV,LOOKUPS!C$10,0)*$FC$6+VLOOKUP($FA577,LTREV,LOOKUPS!C$9,0)*$FD$6+VLOOKUP($FA577,CFP,LOOKUPS!C$6,0)*$FE$6+VLOOKUP($FA577,EP,LOOKUPS!C$8,0)*$FF$6+VLOOKUP($FA577,BM,LOOKUPS!C$5,0)*$FG$6+VLOOKUP($FA577,DIV,LOOKUPS!C$7,0)*$FH$6++VLOOKUP($FA577,SIZE,LOOKUPS!C$11,0)*$FI$6)</f>
        <v>-6.4917000000000007</v>
      </c>
      <c r="FC577" s="1">
        <f>IF(ISERROR(VLOOKUP($FA577,MOM,LOOKUPS!D$12,0)*$FB$6+VLOOKUP($FA577,STREV,LOOKUPS!D$10,0)*$FC$6+VLOOKUP($FA577,LTREV,LOOKUPS!D$9,0)*$FD$6+VLOOKUP($FA577,CFP,LOOKUPS!D$6,0)*$FE$6+VLOOKUP($FA577,EP,LOOKUPS!D$8,0)*$FF$6+VLOOKUP($FA577,BM,LOOKUPS!D$5,0)*$FG$6+VLOOKUP($FA577,DIV,LOOKUPS!D$7,0)*$FH$6++VLOOKUP($FA577,SIZE,LOOKUPS!D$11,0)*$FI$6),"",VLOOKUP($FA577,MOM,LOOKUPS!D$12,0)*$FB$6+VLOOKUP($FA577,STREV,LOOKUPS!D$10,0)*$FC$6+VLOOKUP($FA577,LTREV,LOOKUPS!D$9,0)*$FD$6+VLOOKUP($FA577,CFP,LOOKUPS!D$6,0)*$FE$6+VLOOKUP($FA577,EP,LOOKUPS!D$8,0)*$FF$6+VLOOKUP($FA577,BM,LOOKUPS!D$5,0)*$FG$6+VLOOKUP($FA577,DIV,LOOKUPS!D$7,0)*$FH$6++VLOOKUP($FA577,SIZE,LOOKUPS!D$11,0)*$FI$6)</f>
        <v>-5.8468</v>
      </c>
      <c r="FD577" s="1">
        <f>IF(ISERROR(VLOOKUP($FA577,MOM,LOOKUPS!E$12,0)*$FB$6+VLOOKUP($FA577,STREV,LOOKUPS!E$10,0)*$FC$6+VLOOKUP($FA577,LTREV,LOOKUPS!E$9,0)*$FD$6+VLOOKUP($FA577,CFP,LOOKUPS!E$6,0)*$FE$6+VLOOKUP($FA577,EP,LOOKUPS!E$8,0)*$FF$6+VLOOKUP($FA577,BM,LOOKUPS!E$5,0)*$FG$6+VLOOKUP($FA577,DIV,LOOKUPS!E$7,0)*$FH$6++VLOOKUP($FA577,SIZE,LOOKUPS!E$11,0)*$FI$6),"",VLOOKUP($FA577,MOM,LOOKUPS!E$12,0)*$FB$6+VLOOKUP($FA577,STREV,LOOKUPS!E$10,0)*$FC$6+VLOOKUP($FA577,LTREV,LOOKUPS!E$9,0)*$FD$6+VLOOKUP($FA577,CFP,LOOKUPS!E$6,0)*$FE$6+VLOOKUP($FA577,EP,LOOKUPS!E$8,0)*$FF$6+VLOOKUP($FA577,BM,LOOKUPS!E$5,0)*$FG$6+VLOOKUP($FA577,DIV,LOOKUPS!E$7,0)*$FH$6++VLOOKUP($FA577,SIZE,LOOKUPS!E$11,0)*$FI$6)</f>
        <v>-5.4091000000000005</v>
      </c>
      <c r="FE577" s="1">
        <f>IF(ISERROR(VLOOKUP($FA577,MOM,LOOKUPS!F$12,0)*$FB$6+VLOOKUP($FA577,STREV,LOOKUPS!F$10,0)*$FC$6+VLOOKUP($FA577,LTREV,LOOKUPS!F$9,0)*$FD$6+VLOOKUP($FA577,CFP,LOOKUPS!F$6,0)*$FE$6+VLOOKUP($FA577,EP,LOOKUPS!F$8,0)*$FF$6+VLOOKUP($FA577,BM,LOOKUPS!F$5,0)*$FG$6+VLOOKUP($FA577,DIV,LOOKUPS!F$7,0)*$FH$6++VLOOKUP($FA577,SIZE,LOOKUPS!F$11,0)*$FI$6),"",VLOOKUP($FA577,MOM,LOOKUPS!F$12,0)*$FB$6+VLOOKUP($FA577,STREV,LOOKUPS!F$10,0)*$FC$6+VLOOKUP($FA577,LTREV,LOOKUPS!F$9,0)*$FD$6+VLOOKUP($FA577,CFP,LOOKUPS!F$6,0)*$FE$6+VLOOKUP($FA577,EP,LOOKUPS!F$8,0)*$FF$6+VLOOKUP($FA577,BM,LOOKUPS!F$5,0)*$FG$6+VLOOKUP($FA577,DIV,LOOKUPS!F$7,0)*$FH$6++VLOOKUP($FA577,SIZE,LOOKUPS!F$11,0)*$FI$6)</f>
        <v>-5.7933000000000003</v>
      </c>
      <c r="FF577" s="1">
        <f>IF(ISERROR(VLOOKUP($FA577,MOM,LOOKUPS!G$12,0)*$FB$6+VLOOKUP($FA577,STREV,LOOKUPS!G$10,0)*$FC$6+VLOOKUP($FA577,LTREV,LOOKUPS!G$9,0)*$FD$6+VLOOKUP($FA577,CFP,LOOKUPS!G$6,0)*$FE$6+VLOOKUP($FA577,EP,LOOKUPS!G$8,0)*$FF$6+VLOOKUP($FA577,BM,LOOKUPS!G$5,0)*$FG$6+VLOOKUP($FA577,DIV,LOOKUPS!G$7,0)*$FH$6++VLOOKUP($FA577,SIZE,LOOKUPS!G$11,0)*$FI$6),"",VLOOKUP($FA577,MOM,LOOKUPS!G$12,0)*$FB$6+VLOOKUP($FA577,STREV,LOOKUPS!G$10,0)*$FC$6+VLOOKUP($FA577,LTREV,LOOKUPS!G$9,0)*$FD$6+VLOOKUP($FA577,CFP,LOOKUPS!G$6,0)*$FE$6+VLOOKUP($FA577,EP,LOOKUPS!G$8,0)*$FF$6+VLOOKUP($FA577,BM,LOOKUPS!G$5,0)*$FG$6+VLOOKUP($FA577,DIV,LOOKUPS!G$7,0)*$FH$6++VLOOKUP($FA577,SIZE,LOOKUPS!G$11,0)*$FI$6)</f>
        <v>-5.0724</v>
      </c>
      <c r="FG577" s="1">
        <f>IF(ISERROR(VLOOKUP($FA577,MOM,LOOKUPS!H$12,0)*$FB$6+VLOOKUP($FA577,STREV,LOOKUPS!H$10,0)*$FC$6+VLOOKUP($FA577,LTREV,LOOKUPS!H$9,0)*$FD$6+VLOOKUP($FA577,CFP,LOOKUPS!H$6,0)*$FE$6+VLOOKUP($FA577,EP,LOOKUPS!H$8,0)*$FF$6+VLOOKUP($FA577,BM,LOOKUPS!H$5,0)*$FG$6+VLOOKUP($FA577,DIV,LOOKUPS!H$7,0)*$FH$6++VLOOKUP($FA577,SIZE,LOOKUPS!H$11,0)*$FI$6),"",VLOOKUP($FA577,MOM,LOOKUPS!H$12,0)*$FB$6+VLOOKUP($FA577,STREV,LOOKUPS!H$10,0)*$FC$6+VLOOKUP($FA577,LTREV,LOOKUPS!H$9,0)*$FD$6+VLOOKUP($FA577,CFP,LOOKUPS!H$6,0)*$FE$6+VLOOKUP($FA577,EP,LOOKUPS!H$8,0)*$FF$6+VLOOKUP($FA577,BM,LOOKUPS!H$5,0)*$FG$6+VLOOKUP($FA577,DIV,LOOKUPS!H$7,0)*$FH$6++VLOOKUP($FA577,SIZE,LOOKUPS!H$11,0)*$FI$6)</f>
        <v>-5.6228000000000007</v>
      </c>
      <c r="FH577" s="1">
        <f>IF(ISERROR(VLOOKUP($FA577,MOM,LOOKUPS!I$12,0)*$FB$6+VLOOKUP($FA577,STREV,LOOKUPS!I$10,0)*$FC$6+VLOOKUP($FA577,LTREV,LOOKUPS!I$9,0)*$FD$6+VLOOKUP($FA577,CFP,LOOKUPS!I$6,0)*$FE$6+VLOOKUP($FA577,EP,LOOKUPS!I$8,0)*$FF$6+VLOOKUP($FA577,BM,LOOKUPS!I$5,0)*$FG$6+VLOOKUP($FA577,DIV,LOOKUPS!I$7,0)*$FH$6++VLOOKUP($FA577,SIZE,LOOKUPS!I$11,0)*$FI$6),"",VLOOKUP($FA577,MOM,LOOKUPS!I$12,0)*$FB$6+VLOOKUP($FA577,STREV,LOOKUPS!I$10,0)*$FC$6+VLOOKUP($FA577,LTREV,LOOKUPS!I$9,0)*$FD$6+VLOOKUP($FA577,CFP,LOOKUPS!I$6,0)*$FE$6+VLOOKUP($FA577,EP,LOOKUPS!I$8,0)*$FF$6+VLOOKUP($FA577,BM,LOOKUPS!I$5,0)*$FG$6+VLOOKUP($FA577,DIV,LOOKUPS!I$7,0)*$FH$6++VLOOKUP($FA577,SIZE,LOOKUPS!I$11,0)*$FI$6)</f>
        <v>-5.4165999999999999</v>
      </c>
      <c r="FI577" s="1">
        <f>IF(ISERROR(VLOOKUP($FA577,MOM,LOOKUPS!J$12,0)*$FB$6+VLOOKUP($FA577,STREV,LOOKUPS!J$10,0)*$FC$6+VLOOKUP($FA577,LTREV,LOOKUPS!J$9,0)*$FD$6+VLOOKUP($FA577,CFP,LOOKUPS!J$6,0)*$FE$6+VLOOKUP($FA577,EP,LOOKUPS!J$8,0)*$FF$6+VLOOKUP($FA577,BM,LOOKUPS!J$5,0)*$FG$6+VLOOKUP($FA577,DIV,LOOKUPS!J$7,0)*$FH$6++VLOOKUP($FA577,SIZE,LOOKUPS!J$11,0)*$FI$6),"",VLOOKUP($FA577,MOM,LOOKUPS!J$12,0)*$FB$6+VLOOKUP($FA577,STREV,LOOKUPS!J$10,0)*$FC$6+VLOOKUP($FA577,LTREV,LOOKUPS!J$9,0)*$FD$6+VLOOKUP($FA577,CFP,LOOKUPS!J$6,0)*$FE$6+VLOOKUP($FA577,EP,LOOKUPS!J$8,0)*$FF$6+VLOOKUP($FA577,BM,LOOKUPS!J$5,0)*$FG$6+VLOOKUP($FA577,DIV,LOOKUPS!J$7,0)*$FH$6++VLOOKUP($FA577,SIZE,LOOKUPS!J$11,0)*$FI$6)</f>
        <v>-4.9793000000000003</v>
      </c>
      <c r="FJ577" s="1">
        <f>IF(ISERROR(VLOOKUP($FA577,MOM,LOOKUPS!K$12,0)*$FB$6+VLOOKUP($FA577,STREV,LOOKUPS!K$10,0)*$FC$6+VLOOKUP($FA577,LTREV,LOOKUPS!K$9,0)*$FD$6+VLOOKUP($FA577,CFP,LOOKUPS!K$6,0)*$FE$6+VLOOKUP($FA577,EP,LOOKUPS!K$8,0)*$FF$6+VLOOKUP($FA577,BM,LOOKUPS!K$5,0)*$FG$6+VLOOKUP($FA577,DIV,LOOKUPS!K$7,0)*$FH$6++VLOOKUP($FA577,SIZE,LOOKUPS!K$11,0)*$FI$6),"",VLOOKUP($FA577,MOM,LOOKUPS!K$12,0)*$FB$6+VLOOKUP($FA577,STREV,LOOKUPS!K$10,0)*$FC$6+VLOOKUP($FA577,LTREV,LOOKUPS!K$9,0)*$FD$6+VLOOKUP($FA577,CFP,LOOKUPS!K$6,0)*$FE$6+VLOOKUP($FA577,EP,LOOKUPS!K$8,0)*$FF$6+VLOOKUP($FA577,BM,LOOKUPS!K$5,0)*$FG$6+VLOOKUP($FA577,DIV,LOOKUPS!K$7,0)*$FH$6++VLOOKUP($FA577,SIZE,LOOKUPS!K$11,0)*$FI$6)</f>
        <v>-4.0751000000000008</v>
      </c>
      <c r="FK577" s="1">
        <f>IF(ISERROR(VLOOKUP($FA577,MOM,LOOKUPS!L$12,0)*$FB$6+VLOOKUP($FA577,STREV,LOOKUPS!L$10,0)*$FC$6+VLOOKUP($FA577,LTREV,LOOKUPS!L$9,0)*$FD$6+VLOOKUP($FA577,CFP,LOOKUPS!L$6,0)*$FE$6+VLOOKUP($FA577,EP,LOOKUPS!L$8,0)*$FF$6+VLOOKUP($FA577,BM,LOOKUPS!L$5,0)*$FG$6+VLOOKUP($FA577,DIV,LOOKUPS!L$7,0)*$FH$6++VLOOKUP($FA577,SIZE,LOOKUPS!L$11,0)*$FI$6),"",VLOOKUP($FA577,MOM,LOOKUPS!L$12,0)*$FB$6+VLOOKUP($FA577,STREV,LOOKUPS!L$10,0)*$FC$6+VLOOKUP($FA577,LTREV,LOOKUPS!L$9,0)*$FD$6+VLOOKUP($FA577,CFP,LOOKUPS!L$6,0)*$FE$6+VLOOKUP($FA577,EP,LOOKUPS!L$8,0)*$FF$6+VLOOKUP($FA577,BM,LOOKUPS!L$5,0)*$FG$6+VLOOKUP($FA577,DIV,LOOKUPS!L$7,0)*$FH$6++VLOOKUP($FA577,SIZE,LOOKUPS!L$11,0)*$FI$6)</f>
        <v>-4.5393000000000008</v>
      </c>
    </row>
    <row r="578" spans="1:167" x14ac:dyDescent="0.3">
      <c r="A578" s="1">
        <v>197405</v>
      </c>
      <c r="B578" s="1">
        <v>-8.66</v>
      </c>
      <c r="C578" s="1">
        <v>-7.75</v>
      </c>
      <c r="D578" s="1">
        <v>-7.47</v>
      </c>
      <c r="E578" s="1">
        <v>-7.06</v>
      </c>
      <c r="F578" s="1">
        <v>-6.5</v>
      </c>
      <c r="G578" s="1">
        <v>-6.2</v>
      </c>
      <c r="H578" s="1">
        <v>-5.81</v>
      </c>
      <c r="I578" s="1">
        <v>-6.79</v>
      </c>
      <c r="J578" s="1">
        <v>-6.74</v>
      </c>
      <c r="K578" s="1">
        <v>-7.92</v>
      </c>
      <c r="M578" s="1">
        <v>197306</v>
      </c>
      <c r="N578" s="1">
        <v>-2.11</v>
      </c>
      <c r="O578" s="1">
        <v>-3.9</v>
      </c>
      <c r="P578" s="1">
        <v>-4.6100000000000003</v>
      </c>
      <c r="Q578" s="1">
        <v>-4.3899999999999997</v>
      </c>
      <c r="R578" s="1">
        <v>-4.07</v>
      </c>
      <c r="S578" s="1">
        <v>-5.07</v>
      </c>
      <c r="T578" s="1">
        <v>-4.71</v>
      </c>
      <c r="U578" s="1">
        <v>-4.5999999999999996</v>
      </c>
      <c r="V578" s="1">
        <v>-4.32</v>
      </c>
      <c r="W578" s="1">
        <v>-6.06</v>
      </c>
      <c r="Y578" s="1">
        <v>197805</v>
      </c>
      <c r="Z578" s="1">
        <v>9.51</v>
      </c>
      <c r="AA578" s="1">
        <v>6.92</v>
      </c>
      <c r="AB578" s="1">
        <v>6.63</v>
      </c>
      <c r="AC578" s="1">
        <v>6.59</v>
      </c>
      <c r="AD578" s="1">
        <v>5.23</v>
      </c>
      <c r="AE578" s="1">
        <v>3.56</v>
      </c>
      <c r="AF578" s="1">
        <v>5.0999999999999996</v>
      </c>
      <c r="AG578" s="1">
        <v>4.46</v>
      </c>
      <c r="AH578" s="1">
        <v>5.8</v>
      </c>
      <c r="AI578" s="1">
        <v>6.64</v>
      </c>
      <c r="AK578">
        <v>199811</v>
      </c>
      <c r="AL578">
        <v>14.48</v>
      </c>
      <c r="AM578">
        <v>6.26</v>
      </c>
      <c r="AN578">
        <v>5.97</v>
      </c>
      <c r="AO578">
        <v>5.44</v>
      </c>
      <c r="AP578">
        <v>6.9</v>
      </c>
      <c r="AQ578">
        <v>5.37</v>
      </c>
      <c r="AR578">
        <v>5.09</v>
      </c>
      <c r="AS578">
        <v>5.67</v>
      </c>
      <c r="AT578">
        <v>6.01</v>
      </c>
      <c r="AU578">
        <v>6.63</v>
      </c>
      <c r="AV578">
        <v>7.34</v>
      </c>
      <c r="AW578">
        <v>4.53</v>
      </c>
      <c r="AX578">
        <v>6.34</v>
      </c>
      <c r="AY578">
        <v>3.72</v>
      </c>
      <c r="AZ578">
        <v>6.6</v>
      </c>
      <c r="BA578">
        <v>7.44</v>
      </c>
      <c r="BB578">
        <v>3.94</v>
      </c>
      <c r="BC578">
        <v>5.75</v>
      </c>
      <c r="BD578">
        <v>6.22</v>
      </c>
      <c r="BF578" s="1">
        <v>199811</v>
      </c>
      <c r="BG578" s="1">
        <v>13.74</v>
      </c>
      <c r="BH578" s="1">
        <v>6.19</v>
      </c>
      <c r="BI578" s="1">
        <v>5.5</v>
      </c>
      <c r="BJ578" s="1">
        <v>5.83</v>
      </c>
      <c r="BK578" s="1">
        <v>5.68</v>
      </c>
      <c r="BL578" s="1">
        <v>5.88</v>
      </c>
      <c r="BM578" s="1">
        <v>6.55</v>
      </c>
      <c r="BN578" s="1">
        <v>4.5</v>
      </c>
      <c r="BO578" s="1">
        <v>6.61</v>
      </c>
      <c r="BP578" s="1">
        <v>6.45</v>
      </c>
      <c r="BQ578" s="1">
        <v>4.55</v>
      </c>
      <c r="BR578" s="1">
        <v>7.68</v>
      </c>
      <c r="BS578" s="1">
        <v>4.07</v>
      </c>
      <c r="BT578" s="1">
        <v>4.97</v>
      </c>
      <c r="BU578" s="1">
        <v>8.09</v>
      </c>
      <c r="BV578" s="1">
        <v>4.9800000000000004</v>
      </c>
      <c r="BW578" s="1">
        <v>4.0599999999999996</v>
      </c>
      <c r="BX578" s="1">
        <v>6.05</v>
      </c>
      <c r="BY578" s="1">
        <v>7.05</v>
      </c>
      <c r="CA578" s="1">
        <v>197311</v>
      </c>
      <c r="CB578" s="1">
        <v>-20.23</v>
      </c>
      <c r="CC578" s="1">
        <v>-21.1</v>
      </c>
      <c r="CD578" s="1">
        <v>-17.61</v>
      </c>
      <c r="CE578" s="1">
        <v>-16.66</v>
      </c>
      <c r="CF578" s="1">
        <v>-21.74</v>
      </c>
      <c r="CG578" s="1">
        <v>-19.829999999999998</v>
      </c>
      <c r="CH578" s="1">
        <v>-17.2</v>
      </c>
      <c r="CI578" s="1">
        <v>-15.46</v>
      </c>
      <c r="CJ578" s="1">
        <v>-17.18</v>
      </c>
      <c r="CK578" s="1">
        <v>-22.52</v>
      </c>
      <c r="CL578" s="1">
        <v>-20.9</v>
      </c>
      <c r="CM578" s="1">
        <v>-19.63</v>
      </c>
      <c r="CN578" s="1">
        <v>-20.04</v>
      </c>
      <c r="CO578" s="1">
        <v>-17.71</v>
      </c>
      <c r="CP578" s="1">
        <v>-16.57</v>
      </c>
      <c r="CQ578" s="1">
        <v>-15.49</v>
      </c>
      <c r="CR578" s="1">
        <v>-15.43</v>
      </c>
      <c r="CS578" s="1">
        <v>-17.670000000000002</v>
      </c>
      <c r="CT578" s="1">
        <v>-16.72</v>
      </c>
      <c r="CV578" s="1">
        <v>197411</v>
      </c>
      <c r="CW578" s="1">
        <v>-6.29</v>
      </c>
      <c r="CX578" s="1">
        <v>-4.0599999999999996</v>
      </c>
      <c r="CY578" s="1">
        <v>-4.22</v>
      </c>
      <c r="CZ578" s="1">
        <v>-3.69</v>
      </c>
      <c r="DA578" s="1">
        <v>-4.09</v>
      </c>
      <c r="DB578" s="1">
        <v>-4.1399999999999997</v>
      </c>
      <c r="DC578" s="1">
        <v>-4.1500000000000004</v>
      </c>
      <c r="DD578" s="1">
        <v>-3.97</v>
      </c>
      <c r="DE578" s="1">
        <v>-3.71</v>
      </c>
      <c r="DF578" s="1">
        <v>-3.93</v>
      </c>
      <c r="DG578" s="1">
        <v>-4.24</v>
      </c>
      <c r="DH578" s="1">
        <v>-4</v>
      </c>
      <c r="DI578" s="1">
        <v>-4.29</v>
      </c>
      <c r="DJ578" s="1">
        <v>-5.0199999999999996</v>
      </c>
      <c r="DK578" s="1">
        <v>-3.09</v>
      </c>
      <c r="DL578" s="1">
        <v>-4.2699999999999996</v>
      </c>
      <c r="DM578" s="1">
        <v>-3.65</v>
      </c>
      <c r="DN578" s="1">
        <v>-4.12</v>
      </c>
      <c r="DO578" s="1">
        <v>-3.15</v>
      </c>
      <c r="DQ578" s="1">
        <v>197311</v>
      </c>
      <c r="DR578" s="1">
        <v>-99.99</v>
      </c>
      <c r="DS578" s="1">
        <v>-18.43</v>
      </c>
      <c r="DT578" s="1">
        <v>-16.89</v>
      </c>
      <c r="DU578" s="1">
        <v>-13.22</v>
      </c>
      <c r="DV578" s="1">
        <v>-18.5</v>
      </c>
      <c r="DW578" s="1">
        <v>-17.68</v>
      </c>
      <c r="DX578" s="1">
        <v>-16.489999999999998</v>
      </c>
      <c r="DY578" s="1">
        <v>-16.22</v>
      </c>
      <c r="DZ578" s="1">
        <v>-11.96</v>
      </c>
      <c r="EA578" s="1">
        <v>-18.54</v>
      </c>
      <c r="EB578" s="1">
        <v>-18.23</v>
      </c>
      <c r="EC578" s="1">
        <v>-17.739999999999998</v>
      </c>
      <c r="ED578" s="1">
        <v>-17.600000000000001</v>
      </c>
      <c r="EE578" s="1">
        <v>-16.13</v>
      </c>
      <c r="EF578" s="1">
        <v>-16.93</v>
      </c>
      <c r="EG578" s="1">
        <v>-16.920000000000002</v>
      </c>
      <c r="EH578" s="1">
        <v>-15.44</v>
      </c>
      <c r="EI578" s="1">
        <v>-12.49</v>
      </c>
      <c r="EJ578" s="1">
        <v>-11.4</v>
      </c>
      <c r="EL578">
        <v>197311</v>
      </c>
      <c r="EM578">
        <v>-12.75</v>
      </c>
      <c r="EN578">
        <v>-7.65</v>
      </c>
      <c r="EO578">
        <v>3.91</v>
      </c>
      <c r="EP578">
        <v>0.56000000000000005</v>
      </c>
      <c r="ER578" s="1">
        <v>197405</v>
      </c>
      <c r="ES578" s="1">
        <v>-0.26</v>
      </c>
      <c r="EU578" s="1">
        <v>197306</v>
      </c>
      <c r="EV578" s="1">
        <v>0.16</v>
      </c>
      <c r="EX578" s="1">
        <v>197805</v>
      </c>
      <c r="EY578" s="1">
        <v>-0.14000000000000001</v>
      </c>
      <c r="FA578" s="1">
        <v>197405</v>
      </c>
      <c r="FB578" s="1">
        <f>IF(ISERROR(VLOOKUP($FA578,MOM,LOOKUPS!C$12,0)*$FB$6+VLOOKUP($FA578,STREV,LOOKUPS!C$10,0)*$FC$6+VLOOKUP($FA578,LTREV,LOOKUPS!C$9,0)*$FD$6+VLOOKUP($FA578,CFP,LOOKUPS!C$6,0)*$FE$6+VLOOKUP($FA578,EP,LOOKUPS!C$8,0)*$FF$6+VLOOKUP($FA578,BM,LOOKUPS!C$5,0)*$FG$6+VLOOKUP($FA578,DIV,LOOKUPS!C$7,0)*$FH$6++VLOOKUP($FA578,SIZE,LOOKUPS!C$11,0)*$FI$6),"",VLOOKUP($FA578,MOM,LOOKUPS!C$12,0)*$FB$6+VLOOKUP($FA578,STREV,LOOKUPS!C$10,0)*$FC$6+VLOOKUP($FA578,LTREV,LOOKUPS!C$9,0)*$FD$6+VLOOKUP($FA578,CFP,LOOKUPS!C$6,0)*$FE$6+VLOOKUP($FA578,EP,LOOKUPS!C$8,0)*$FF$6+VLOOKUP($FA578,BM,LOOKUPS!C$5,0)*$FG$6+VLOOKUP($FA578,DIV,LOOKUPS!C$7,0)*$FH$6++VLOOKUP($FA578,SIZE,LOOKUPS!C$11,0)*$FI$6)</f>
        <v>-7.3186000000000009</v>
      </c>
      <c r="FC578" s="1">
        <f>IF(ISERROR(VLOOKUP($FA578,MOM,LOOKUPS!D$12,0)*$FB$6+VLOOKUP($FA578,STREV,LOOKUPS!D$10,0)*$FC$6+VLOOKUP($FA578,LTREV,LOOKUPS!D$9,0)*$FD$6+VLOOKUP($FA578,CFP,LOOKUPS!D$6,0)*$FE$6+VLOOKUP($FA578,EP,LOOKUPS!D$8,0)*$FF$6+VLOOKUP($FA578,BM,LOOKUPS!D$5,0)*$FG$6+VLOOKUP($FA578,DIV,LOOKUPS!D$7,0)*$FH$6++VLOOKUP($FA578,SIZE,LOOKUPS!D$11,0)*$FI$6),"",VLOOKUP($FA578,MOM,LOOKUPS!D$12,0)*$FB$6+VLOOKUP($FA578,STREV,LOOKUPS!D$10,0)*$FC$6+VLOOKUP($FA578,LTREV,LOOKUPS!D$9,0)*$FD$6+VLOOKUP($FA578,CFP,LOOKUPS!D$6,0)*$FE$6+VLOOKUP($FA578,EP,LOOKUPS!D$8,0)*$FF$6+VLOOKUP($FA578,BM,LOOKUPS!D$5,0)*$FG$6+VLOOKUP($FA578,DIV,LOOKUPS!D$7,0)*$FH$6++VLOOKUP($FA578,SIZE,LOOKUPS!D$11,0)*$FI$6)</f>
        <v>-7.3321000000000005</v>
      </c>
      <c r="FD578" s="1">
        <f>IF(ISERROR(VLOOKUP($FA578,MOM,LOOKUPS!E$12,0)*$FB$6+VLOOKUP($FA578,STREV,LOOKUPS!E$10,0)*$FC$6+VLOOKUP($FA578,LTREV,LOOKUPS!E$9,0)*$FD$6+VLOOKUP($FA578,CFP,LOOKUPS!E$6,0)*$FE$6+VLOOKUP($FA578,EP,LOOKUPS!E$8,0)*$FF$6+VLOOKUP($FA578,BM,LOOKUPS!E$5,0)*$FG$6+VLOOKUP($FA578,DIV,LOOKUPS!E$7,0)*$FH$6++VLOOKUP($FA578,SIZE,LOOKUPS!E$11,0)*$FI$6),"",VLOOKUP($FA578,MOM,LOOKUPS!E$12,0)*$FB$6+VLOOKUP($FA578,STREV,LOOKUPS!E$10,0)*$FC$6+VLOOKUP($FA578,LTREV,LOOKUPS!E$9,0)*$FD$6+VLOOKUP($FA578,CFP,LOOKUPS!E$6,0)*$FE$6+VLOOKUP($FA578,EP,LOOKUPS!E$8,0)*$FF$6+VLOOKUP($FA578,BM,LOOKUPS!E$5,0)*$FG$6+VLOOKUP($FA578,DIV,LOOKUPS!E$7,0)*$FH$6++VLOOKUP($FA578,SIZE,LOOKUPS!E$11,0)*$FI$6)</f>
        <v>-7.3193000000000001</v>
      </c>
      <c r="FE578" s="1">
        <f>IF(ISERROR(VLOOKUP($FA578,MOM,LOOKUPS!F$12,0)*$FB$6+VLOOKUP($FA578,STREV,LOOKUPS!F$10,0)*$FC$6+VLOOKUP($FA578,LTREV,LOOKUPS!F$9,0)*$FD$6+VLOOKUP($FA578,CFP,LOOKUPS!F$6,0)*$FE$6+VLOOKUP($FA578,EP,LOOKUPS!F$8,0)*$FF$6+VLOOKUP($FA578,BM,LOOKUPS!F$5,0)*$FG$6+VLOOKUP($FA578,DIV,LOOKUPS!F$7,0)*$FH$6++VLOOKUP($FA578,SIZE,LOOKUPS!F$11,0)*$FI$6),"",VLOOKUP($FA578,MOM,LOOKUPS!F$12,0)*$FB$6+VLOOKUP($FA578,STREV,LOOKUPS!F$10,0)*$FC$6+VLOOKUP($FA578,LTREV,LOOKUPS!F$9,0)*$FD$6+VLOOKUP($FA578,CFP,LOOKUPS!F$6,0)*$FE$6+VLOOKUP($FA578,EP,LOOKUPS!F$8,0)*$FF$6+VLOOKUP($FA578,BM,LOOKUPS!F$5,0)*$FG$6+VLOOKUP($FA578,DIV,LOOKUPS!F$7,0)*$FH$6++VLOOKUP($FA578,SIZE,LOOKUPS!F$11,0)*$FI$6)</f>
        <v>-7.1566000000000001</v>
      </c>
      <c r="FF578" s="1">
        <f>IF(ISERROR(VLOOKUP($FA578,MOM,LOOKUPS!G$12,0)*$FB$6+VLOOKUP($FA578,STREV,LOOKUPS!G$10,0)*$FC$6+VLOOKUP($FA578,LTREV,LOOKUPS!G$9,0)*$FD$6+VLOOKUP($FA578,CFP,LOOKUPS!G$6,0)*$FE$6+VLOOKUP($FA578,EP,LOOKUPS!G$8,0)*$FF$6+VLOOKUP($FA578,BM,LOOKUPS!G$5,0)*$FG$6+VLOOKUP($FA578,DIV,LOOKUPS!G$7,0)*$FH$6++VLOOKUP($FA578,SIZE,LOOKUPS!G$11,0)*$FI$6),"",VLOOKUP($FA578,MOM,LOOKUPS!G$12,0)*$FB$6+VLOOKUP($FA578,STREV,LOOKUPS!G$10,0)*$FC$6+VLOOKUP($FA578,LTREV,LOOKUPS!G$9,0)*$FD$6+VLOOKUP($FA578,CFP,LOOKUPS!G$6,0)*$FE$6+VLOOKUP($FA578,EP,LOOKUPS!G$8,0)*$FF$6+VLOOKUP($FA578,BM,LOOKUPS!G$5,0)*$FG$6+VLOOKUP($FA578,DIV,LOOKUPS!G$7,0)*$FH$6++VLOOKUP($FA578,SIZE,LOOKUPS!G$11,0)*$FI$6)</f>
        <v>-6.7330000000000005</v>
      </c>
      <c r="FG578" s="1">
        <f>IF(ISERROR(VLOOKUP($FA578,MOM,LOOKUPS!H$12,0)*$FB$6+VLOOKUP($FA578,STREV,LOOKUPS!H$10,0)*$FC$6+VLOOKUP($FA578,LTREV,LOOKUPS!H$9,0)*$FD$6+VLOOKUP($FA578,CFP,LOOKUPS!H$6,0)*$FE$6+VLOOKUP($FA578,EP,LOOKUPS!H$8,0)*$FF$6+VLOOKUP($FA578,BM,LOOKUPS!H$5,0)*$FG$6+VLOOKUP($FA578,DIV,LOOKUPS!H$7,0)*$FH$6++VLOOKUP($FA578,SIZE,LOOKUPS!H$11,0)*$FI$6),"",VLOOKUP($FA578,MOM,LOOKUPS!H$12,0)*$FB$6+VLOOKUP($FA578,STREV,LOOKUPS!H$10,0)*$FC$6+VLOOKUP($FA578,LTREV,LOOKUPS!H$9,0)*$FD$6+VLOOKUP($FA578,CFP,LOOKUPS!H$6,0)*$FE$6+VLOOKUP($FA578,EP,LOOKUPS!H$8,0)*$FF$6+VLOOKUP($FA578,BM,LOOKUPS!H$5,0)*$FG$6+VLOOKUP($FA578,DIV,LOOKUPS!H$7,0)*$FH$6++VLOOKUP($FA578,SIZE,LOOKUPS!H$11,0)*$FI$6)</f>
        <v>-6.7470000000000008</v>
      </c>
      <c r="FH578" s="1">
        <f>IF(ISERROR(VLOOKUP($FA578,MOM,LOOKUPS!I$12,0)*$FB$6+VLOOKUP($FA578,STREV,LOOKUPS!I$10,0)*$FC$6+VLOOKUP($FA578,LTREV,LOOKUPS!I$9,0)*$FD$6+VLOOKUP($FA578,CFP,LOOKUPS!I$6,0)*$FE$6+VLOOKUP($FA578,EP,LOOKUPS!I$8,0)*$FF$6+VLOOKUP($FA578,BM,LOOKUPS!I$5,0)*$FG$6+VLOOKUP($FA578,DIV,LOOKUPS!I$7,0)*$FH$6++VLOOKUP($FA578,SIZE,LOOKUPS!I$11,0)*$FI$6),"",VLOOKUP($FA578,MOM,LOOKUPS!I$12,0)*$FB$6+VLOOKUP($FA578,STREV,LOOKUPS!I$10,0)*$FC$6+VLOOKUP($FA578,LTREV,LOOKUPS!I$9,0)*$FD$6+VLOOKUP($FA578,CFP,LOOKUPS!I$6,0)*$FE$6+VLOOKUP($FA578,EP,LOOKUPS!I$8,0)*$FF$6+VLOOKUP($FA578,BM,LOOKUPS!I$5,0)*$FG$6+VLOOKUP($FA578,DIV,LOOKUPS!I$7,0)*$FH$6++VLOOKUP($FA578,SIZE,LOOKUPS!I$11,0)*$FI$6)</f>
        <v>-6.9590999999999994</v>
      </c>
      <c r="FI578" s="1">
        <f>IF(ISERROR(VLOOKUP($FA578,MOM,LOOKUPS!J$12,0)*$FB$6+VLOOKUP($FA578,STREV,LOOKUPS!J$10,0)*$FC$6+VLOOKUP($FA578,LTREV,LOOKUPS!J$9,0)*$FD$6+VLOOKUP($FA578,CFP,LOOKUPS!J$6,0)*$FE$6+VLOOKUP($FA578,EP,LOOKUPS!J$8,0)*$FF$6+VLOOKUP($FA578,BM,LOOKUPS!J$5,0)*$FG$6+VLOOKUP($FA578,DIV,LOOKUPS!J$7,0)*$FH$6++VLOOKUP($FA578,SIZE,LOOKUPS!J$11,0)*$FI$6),"",VLOOKUP($FA578,MOM,LOOKUPS!J$12,0)*$FB$6+VLOOKUP($FA578,STREV,LOOKUPS!J$10,0)*$FC$6+VLOOKUP($FA578,LTREV,LOOKUPS!J$9,0)*$FD$6+VLOOKUP($FA578,CFP,LOOKUPS!J$6,0)*$FE$6+VLOOKUP($FA578,EP,LOOKUPS!J$8,0)*$FF$6+VLOOKUP($FA578,BM,LOOKUPS!J$5,0)*$FG$6+VLOOKUP($FA578,DIV,LOOKUPS!J$7,0)*$FH$6++VLOOKUP($FA578,SIZE,LOOKUPS!J$11,0)*$FI$6)</f>
        <v>-7.0739999999999998</v>
      </c>
      <c r="FJ578" s="1">
        <f>IF(ISERROR(VLOOKUP($FA578,MOM,LOOKUPS!K$12,0)*$FB$6+VLOOKUP($FA578,STREV,LOOKUPS!K$10,0)*$FC$6+VLOOKUP($FA578,LTREV,LOOKUPS!K$9,0)*$FD$6+VLOOKUP($FA578,CFP,LOOKUPS!K$6,0)*$FE$6+VLOOKUP($FA578,EP,LOOKUPS!K$8,0)*$FF$6+VLOOKUP($FA578,BM,LOOKUPS!K$5,0)*$FG$6+VLOOKUP($FA578,DIV,LOOKUPS!K$7,0)*$FH$6++VLOOKUP($FA578,SIZE,LOOKUPS!K$11,0)*$FI$6),"",VLOOKUP($FA578,MOM,LOOKUPS!K$12,0)*$FB$6+VLOOKUP($FA578,STREV,LOOKUPS!K$10,0)*$FC$6+VLOOKUP($FA578,LTREV,LOOKUPS!K$9,0)*$FD$6+VLOOKUP($FA578,CFP,LOOKUPS!K$6,0)*$FE$6+VLOOKUP($FA578,EP,LOOKUPS!K$8,0)*$FF$6+VLOOKUP($FA578,BM,LOOKUPS!K$5,0)*$FG$6+VLOOKUP($FA578,DIV,LOOKUPS!K$7,0)*$FH$6++VLOOKUP($FA578,SIZE,LOOKUPS!K$11,0)*$FI$6)</f>
        <v>-6.8257000000000003</v>
      </c>
      <c r="FK578" s="1">
        <f>IF(ISERROR(VLOOKUP($FA578,MOM,LOOKUPS!L$12,0)*$FB$6+VLOOKUP($FA578,STREV,LOOKUPS!L$10,0)*$FC$6+VLOOKUP($FA578,LTREV,LOOKUPS!L$9,0)*$FD$6+VLOOKUP($FA578,CFP,LOOKUPS!L$6,0)*$FE$6+VLOOKUP($FA578,EP,LOOKUPS!L$8,0)*$FF$6+VLOOKUP($FA578,BM,LOOKUPS!L$5,0)*$FG$6+VLOOKUP($FA578,DIV,LOOKUPS!L$7,0)*$FH$6++VLOOKUP($FA578,SIZE,LOOKUPS!L$11,0)*$FI$6),"",VLOOKUP($FA578,MOM,LOOKUPS!L$12,0)*$FB$6+VLOOKUP($FA578,STREV,LOOKUPS!L$10,0)*$FC$6+VLOOKUP($FA578,LTREV,LOOKUPS!L$9,0)*$FD$6+VLOOKUP($FA578,CFP,LOOKUPS!L$6,0)*$FE$6+VLOOKUP($FA578,EP,LOOKUPS!L$8,0)*$FF$6+VLOOKUP($FA578,BM,LOOKUPS!L$5,0)*$FG$6+VLOOKUP($FA578,DIV,LOOKUPS!L$7,0)*$FH$6++VLOOKUP($FA578,SIZE,LOOKUPS!L$11,0)*$FI$6)</f>
        <v>-7.2068000000000003</v>
      </c>
    </row>
    <row r="579" spans="1:167" x14ac:dyDescent="0.3">
      <c r="A579" s="1">
        <v>197406</v>
      </c>
      <c r="B579" s="1">
        <v>-3.9</v>
      </c>
      <c r="C579" s="1">
        <v>-4.6399999999999997</v>
      </c>
      <c r="D579" s="1">
        <v>-3.68</v>
      </c>
      <c r="E579" s="1">
        <v>-3.17</v>
      </c>
      <c r="F579" s="1">
        <v>-3.25</v>
      </c>
      <c r="G579" s="1">
        <v>-2.73</v>
      </c>
      <c r="H579" s="1">
        <v>-3.43</v>
      </c>
      <c r="I579" s="1">
        <v>-2.25</v>
      </c>
      <c r="J579" s="1">
        <v>-1.72</v>
      </c>
      <c r="K579" s="1">
        <v>-1.44</v>
      </c>
      <c r="M579" s="1">
        <v>197307</v>
      </c>
      <c r="N579" s="1">
        <v>20.99</v>
      </c>
      <c r="O579" s="1">
        <v>15.04</v>
      </c>
      <c r="P579" s="1">
        <v>11.93</v>
      </c>
      <c r="Q579" s="1">
        <v>9.98</v>
      </c>
      <c r="R579" s="1">
        <v>8.4499999999999993</v>
      </c>
      <c r="S579" s="1">
        <v>8.3000000000000007</v>
      </c>
      <c r="T579" s="1">
        <v>6.75</v>
      </c>
      <c r="U579" s="1">
        <v>6.23</v>
      </c>
      <c r="V579" s="1">
        <v>8.42</v>
      </c>
      <c r="W579" s="1">
        <v>6.72</v>
      </c>
      <c r="Y579" s="1">
        <v>197806</v>
      </c>
      <c r="Z579" s="1">
        <v>1.98</v>
      </c>
      <c r="AA579" s="1">
        <v>-0.04</v>
      </c>
      <c r="AB579" s="1">
        <v>0.57999999999999996</v>
      </c>
      <c r="AC579" s="1">
        <v>0.8</v>
      </c>
      <c r="AD579" s="1">
        <v>0.62</v>
      </c>
      <c r="AE579" s="1">
        <v>0.63</v>
      </c>
      <c r="AF579" s="1">
        <v>1.25</v>
      </c>
      <c r="AG579" s="1">
        <v>0.42</v>
      </c>
      <c r="AH579" s="1">
        <v>0.46</v>
      </c>
      <c r="AI579" s="1">
        <v>-0.45</v>
      </c>
      <c r="AK579">
        <v>199812</v>
      </c>
      <c r="AL579">
        <v>0.93</v>
      </c>
      <c r="AM579">
        <v>3.92</v>
      </c>
      <c r="AN579">
        <v>3.18</v>
      </c>
      <c r="AO579">
        <v>1.08</v>
      </c>
      <c r="AP579">
        <v>4.53</v>
      </c>
      <c r="AQ579">
        <v>2.73</v>
      </c>
      <c r="AR579">
        <v>3.73</v>
      </c>
      <c r="AS579">
        <v>1.25</v>
      </c>
      <c r="AT579">
        <v>1.23</v>
      </c>
      <c r="AU579">
        <v>5</v>
      </c>
      <c r="AV579">
        <v>3.76</v>
      </c>
      <c r="AW579">
        <v>2.2599999999999998</v>
      </c>
      <c r="AX579">
        <v>3.27</v>
      </c>
      <c r="AY579">
        <v>3.33</v>
      </c>
      <c r="AZ579">
        <v>4.16</v>
      </c>
      <c r="BA579">
        <v>1.82</v>
      </c>
      <c r="BB579">
        <v>0.69</v>
      </c>
      <c r="BC579">
        <v>0.43</v>
      </c>
      <c r="BD579">
        <v>1.89</v>
      </c>
      <c r="BF579" s="1">
        <v>199812</v>
      </c>
      <c r="BG579" s="1">
        <v>1.1299999999999999</v>
      </c>
      <c r="BH579" s="1">
        <v>4.2</v>
      </c>
      <c r="BI579" s="1">
        <v>3.27</v>
      </c>
      <c r="BJ579" s="1">
        <v>1.05</v>
      </c>
      <c r="BK579" s="1">
        <v>4.63</v>
      </c>
      <c r="BL579" s="1">
        <v>3.59</v>
      </c>
      <c r="BM579" s="1">
        <v>2.52</v>
      </c>
      <c r="BN579" s="1">
        <v>2.37</v>
      </c>
      <c r="BO579" s="1">
        <v>1.02</v>
      </c>
      <c r="BP579" s="1">
        <v>5.03</v>
      </c>
      <c r="BQ579" s="1">
        <v>4.0599999999999996</v>
      </c>
      <c r="BR579" s="1">
        <v>2.95</v>
      </c>
      <c r="BS579" s="1">
        <v>4.24</v>
      </c>
      <c r="BT579" s="1">
        <v>1.74</v>
      </c>
      <c r="BU579" s="1">
        <v>3.29</v>
      </c>
      <c r="BV579" s="1">
        <v>3.71</v>
      </c>
      <c r="BW579" s="1">
        <v>1.1299999999999999</v>
      </c>
      <c r="BX579" s="1">
        <v>1.61</v>
      </c>
      <c r="BY579" s="1">
        <v>0.55000000000000004</v>
      </c>
      <c r="CA579" s="1">
        <v>197312</v>
      </c>
      <c r="CB579" s="1">
        <v>-4.63</v>
      </c>
      <c r="CC579" s="1">
        <v>-2.82</v>
      </c>
      <c r="CD579" s="1">
        <v>-3.09</v>
      </c>
      <c r="CE579" s="1">
        <v>-4.3</v>
      </c>
      <c r="CF579" s="1">
        <v>-2.4900000000000002</v>
      </c>
      <c r="CG579" s="1">
        <v>-3.82</v>
      </c>
      <c r="CH579" s="1">
        <v>-2.04</v>
      </c>
      <c r="CI579" s="1">
        <v>-3.37</v>
      </c>
      <c r="CJ579" s="1">
        <v>-4.93</v>
      </c>
      <c r="CK579" s="1">
        <v>-2.3199999999999998</v>
      </c>
      <c r="CL579" s="1">
        <v>-2.68</v>
      </c>
      <c r="CM579" s="1">
        <v>-3.58</v>
      </c>
      <c r="CN579" s="1">
        <v>-4.07</v>
      </c>
      <c r="CO579" s="1">
        <v>-2.71</v>
      </c>
      <c r="CP579" s="1">
        <v>-1.19</v>
      </c>
      <c r="CQ579" s="1">
        <v>-3.98</v>
      </c>
      <c r="CR579" s="1">
        <v>-2.81</v>
      </c>
      <c r="CS579" s="1">
        <v>-4.8899999999999997</v>
      </c>
      <c r="CT579" s="1">
        <v>-4.97</v>
      </c>
      <c r="CV579" s="1">
        <v>197412</v>
      </c>
      <c r="CW579" s="1">
        <v>-10.69</v>
      </c>
      <c r="CX579" s="1">
        <v>-6.34</v>
      </c>
      <c r="CY579" s="1">
        <v>-5.19</v>
      </c>
      <c r="CZ579" s="1">
        <v>-6</v>
      </c>
      <c r="DA579" s="1">
        <v>-6.55</v>
      </c>
      <c r="DB579" s="1">
        <v>-6.19</v>
      </c>
      <c r="DC579" s="1">
        <v>-5.04</v>
      </c>
      <c r="DD579" s="1">
        <v>-4.3099999999999996</v>
      </c>
      <c r="DE579" s="1">
        <v>-6.66</v>
      </c>
      <c r="DF579" s="1">
        <v>-5.92</v>
      </c>
      <c r="DG579" s="1">
        <v>-7.15</v>
      </c>
      <c r="DH579" s="1">
        <v>-5.95</v>
      </c>
      <c r="DI579" s="1">
        <v>-6.44</v>
      </c>
      <c r="DJ579" s="1">
        <v>-5.18</v>
      </c>
      <c r="DK579" s="1">
        <v>-4.87</v>
      </c>
      <c r="DL579" s="1">
        <v>-3.93</v>
      </c>
      <c r="DM579" s="1">
        <v>-4.72</v>
      </c>
      <c r="DN579" s="1">
        <v>-5.41</v>
      </c>
      <c r="DO579" s="1">
        <v>-8.31</v>
      </c>
      <c r="DQ579" s="1">
        <v>197312</v>
      </c>
      <c r="DR579" s="1">
        <v>-99.99</v>
      </c>
      <c r="DS579" s="1">
        <v>-5.82</v>
      </c>
      <c r="DT579" s="1">
        <v>-0.7</v>
      </c>
      <c r="DU579" s="1">
        <v>1.95</v>
      </c>
      <c r="DV579" s="1">
        <v>-6.14</v>
      </c>
      <c r="DW579" s="1">
        <v>-2.2799999999999998</v>
      </c>
      <c r="DX579" s="1">
        <v>-0.74</v>
      </c>
      <c r="DY579" s="1">
        <v>1.58</v>
      </c>
      <c r="DZ579" s="1">
        <v>1.47</v>
      </c>
      <c r="EA579" s="1">
        <v>-6.63</v>
      </c>
      <c r="EB579" s="1">
        <v>-3.26</v>
      </c>
      <c r="EC579" s="1">
        <v>-2.84</v>
      </c>
      <c r="ED579" s="1">
        <v>-1.55</v>
      </c>
      <c r="EE579" s="1">
        <v>-1.28</v>
      </c>
      <c r="EF579" s="1">
        <v>-0.08</v>
      </c>
      <c r="EG579" s="1">
        <v>0.49</v>
      </c>
      <c r="EH579" s="1">
        <v>2.79</v>
      </c>
      <c r="EI579" s="1">
        <v>1.0900000000000001</v>
      </c>
      <c r="EJ579" s="1">
        <v>1.89</v>
      </c>
      <c r="EL579">
        <v>197312</v>
      </c>
      <c r="EM579">
        <v>0.61</v>
      </c>
      <c r="EN579">
        <v>-5.25</v>
      </c>
      <c r="EO579">
        <v>3.9</v>
      </c>
      <c r="EP579">
        <v>0.64</v>
      </c>
      <c r="ER579" s="1">
        <v>197406</v>
      </c>
      <c r="ES579" s="1">
        <v>2.37</v>
      </c>
      <c r="EU579" s="1">
        <v>197307</v>
      </c>
      <c r="EV579" s="1">
        <v>9.56</v>
      </c>
      <c r="EX579" s="1">
        <v>197806</v>
      </c>
      <c r="EY579" s="1">
        <v>0.11</v>
      </c>
      <c r="FA579" s="1">
        <v>197406</v>
      </c>
      <c r="FB579" s="1">
        <f>IF(ISERROR(VLOOKUP($FA579,MOM,LOOKUPS!C$12,0)*$FB$6+VLOOKUP($FA579,STREV,LOOKUPS!C$10,0)*$FC$6+VLOOKUP($FA579,LTREV,LOOKUPS!C$9,0)*$FD$6+VLOOKUP($FA579,CFP,LOOKUPS!C$6,0)*$FE$6+VLOOKUP($FA579,EP,LOOKUPS!C$8,0)*$FF$6+VLOOKUP($FA579,BM,LOOKUPS!C$5,0)*$FG$6+VLOOKUP($FA579,DIV,LOOKUPS!C$7,0)*$FH$6++VLOOKUP($FA579,SIZE,LOOKUPS!C$11,0)*$FI$6),"",VLOOKUP($FA579,MOM,LOOKUPS!C$12,0)*$FB$6+VLOOKUP($FA579,STREV,LOOKUPS!C$10,0)*$FC$6+VLOOKUP($FA579,LTREV,LOOKUPS!C$9,0)*$FD$6+VLOOKUP($FA579,CFP,LOOKUPS!C$6,0)*$FE$6+VLOOKUP($FA579,EP,LOOKUPS!C$8,0)*$FF$6+VLOOKUP($FA579,BM,LOOKUPS!C$5,0)*$FG$6+VLOOKUP($FA579,DIV,LOOKUPS!C$7,0)*$FH$6++VLOOKUP($FA579,SIZE,LOOKUPS!C$11,0)*$FI$6)</f>
        <v>-3.6552000000000002</v>
      </c>
      <c r="FC579" s="1">
        <f>IF(ISERROR(VLOOKUP($FA579,MOM,LOOKUPS!D$12,0)*$FB$6+VLOOKUP($FA579,STREV,LOOKUPS!D$10,0)*$FC$6+VLOOKUP($FA579,LTREV,LOOKUPS!D$9,0)*$FD$6+VLOOKUP($FA579,CFP,LOOKUPS!D$6,0)*$FE$6+VLOOKUP($FA579,EP,LOOKUPS!D$8,0)*$FF$6+VLOOKUP($FA579,BM,LOOKUPS!D$5,0)*$FG$6+VLOOKUP($FA579,DIV,LOOKUPS!D$7,0)*$FH$6++VLOOKUP($FA579,SIZE,LOOKUPS!D$11,0)*$FI$6),"",VLOOKUP($FA579,MOM,LOOKUPS!D$12,0)*$FB$6+VLOOKUP($FA579,STREV,LOOKUPS!D$10,0)*$FC$6+VLOOKUP($FA579,LTREV,LOOKUPS!D$9,0)*$FD$6+VLOOKUP($FA579,CFP,LOOKUPS!D$6,0)*$FE$6+VLOOKUP($FA579,EP,LOOKUPS!D$8,0)*$FF$6+VLOOKUP($FA579,BM,LOOKUPS!D$5,0)*$FG$6+VLOOKUP($FA579,DIV,LOOKUPS!D$7,0)*$FH$6++VLOOKUP($FA579,SIZE,LOOKUPS!D$11,0)*$FI$6)</f>
        <v>-3.5715999999999997</v>
      </c>
      <c r="FD579" s="1">
        <f>IF(ISERROR(VLOOKUP($FA579,MOM,LOOKUPS!E$12,0)*$FB$6+VLOOKUP($FA579,STREV,LOOKUPS!E$10,0)*$FC$6+VLOOKUP($FA579,LTREV,LOOKUPS!E$9,0)*$FD$6+VLOOKUP($FA579,CFP,LOOKUPS!E$6,0)*$FE$6+VLOOKUP($FA579,EP,LOOKUPS!E$8,0)*$FF$6+VLOOKUP($FA579,BM,LOOKUPS!E$5,0)*$FG$6+VLOOKUP($FA579,DIV,LOOKUPS!E$7,0)*$FH$6++VLOOKUP($FA579,SIZE,LOOKUPS!E$11,0)*$FI$6),"",VLOOKUP($FA579,MOM,LOOKUPS!E$12,0)*$FB$6+VLOOKUP($FA579,STREV,LOOKUPS!E$10,0)*$FC$6+VLOOKUP($FA579,LTREV,LOOKUPS!E$9,0)*$FD$6+VLOOKUP($FA579,CFP,LOOKUPS!E$6,0)*$FE$6+VLOOKUP($FA579,EP,LOOKUPS!E$8,0)*$FF$6+VLOOKUP($FA579,BM,LOOKUPS!E$5,0)*$FG$6+VLOOKUP($FA579,DIV,LOOKUPS!E$7,0)*$FH$6++VLOOKUP($FA579,SIZE,LOOKUPS!E$11,0)*$FI$6)</f>
        <v>-3.5421000000000005</v>
      </c>
      <c r="FE579" s="1">
        <f>IF(ISERROR(VLOOKUP($FA579,MOM,LOOKUPS!F$12,0)*$FB$6+VLOOKUP($FA579,STREV,LOOKUPS!F$10,0)*$FC$6+VLOOKUP($FA579,LTREV,LOOKUPS!F$9,0)*$FD$6+VLOOKUP($FA579,CFP,LOOKUPS!F$6,0)*$FE$6+VLOOKUP($FA579,EP,LOOKUPS!F$8,0)*$FF$6+VLOOKUP($FA579,BM,LOOKUPS!F$5,0)*$FG$6+VLOOKUP($FA579,DIV,LOOKUPS!F$7,0)*$FH$6++VLOOKUP($FA579,SIZE,LOOKUPS!F$11,0)*$FI$6),"",VLOOKUP($FA579,MOM,LOOKUPS!F$12,0)*$FB$6+VLOOKUP($FA579,STREV,LOOKUPS!F$10,0)*$FC$6+VLOOKUP($FA579,LTREV,LOOKUPS!F$9,0)*$FD$6+VLOOKUP($FA579,CFP,LOOKUPS!F$6,0)*$FE$6+VLOOKUP($FA579,EP,LOOKUPS!F$8,0)*$FF$6+VLOOKUP($FA579,BM,LOOKUPS!F$5,0)*$FG$6+VLOOKUP($FA579,DIV,LOOKUPS!F$7,0)*$FH$6++VLOOKUP($FA579,SIZE,LOOKUPS!F$11,0)*$FI$6)</f>
        <v>-3.3501000000000003</v>
      </c>
      <c r="FF579" s="1">
        <f>IF(ISERROR(VLOOKUP($FA579,MOM,LOOKUPS!G$12,0)*$FB$6+VLOOKUP($FA579,STREV,LOOKUPS!G$10,0)*$FC$6+VLOOKUP($FA579,LTREV,LOOKUPS!G$9,0)*$FD$6+VLOOKUP($FA579,CFP,LOOKUPS!G$6,0)*$FE$6+VLOOKUP($FA579,EP,LOOKUPS!G$8,0)*$FF$6+VLOOKUP($FA579,BM,LOOKUPS!G$5,0)*$FG$6+VLOOKUP($FA579,DIV,LOOKUPS!G$7,0)*$FH$6++VLOOKUP($FA579,SIZE,LOOKUPS!G$11,0)*$FI$6),"",VLOOKUP($FA579,MOM,LOOKUPS!G$12,0)*$FB$6+VLOOKUP($FA579,STREV,LOOKUPS!G$10,0)*$FC$6+VLOOKUP($FA579,LTREV,LOOKUPS!G$9,0)*$FD$6+VLOOKUP($FA579,CFP,LOOKUPS!G$6,0)*$FE$6+VLOOKUP($FA579,EP,LOOKUPS!G$8,0)*$FF$6+VLOOKUP($FA579,BM,LOOKUPS!G$5,0)*$FG$6+VLOOKUP($FA579,DIV,LOOKUPS!G$7,0)*$FH$6++VLOOKUP($FA579,SIZE,LOOKUPS!G$11,0)*$FI$6)</f>
        <v>-3.1839000000000004</v>
      </c>
      <c r="FG579" s="1">
        <f>IF(ISERROR(VLOOKUP($FA579,MOM,LOOKUPS!H$12,0)*$FB$6+VLOOKUP($FA579,STREV,LOOKUPS!H$10,0)*$FC$6+VLOOKUP($FA579,LTREV,LOOKUPS!H$9,0)*$FD$6+VLOOKUP($FA579,CFP,LOOKUPS!H$6,0)*$FE$6+VLOOKUP($FA579,EP,LOOKUPS!H$8,0)*$FF$6+VLOOKUP($FA579,BM,LOOKUPS!H$5,0)*$FG$6+VLOOKUP($FA579,DIV,LOOKUPS!H$7,0)*$FH$6++VLOOKUP($FA579,SIZE,LOOKUPS!H$11,0)*$FI$6),"",VLOOKUP($FA579,MOM,LOOKUPS!H$12,0)*$FB$6+VLOOKUP($FA579,STREV,LOOKUPS!H$10,0)*$FC$6+VLOOKUP($FA579,LTREV,LOOKUPS!H$9,0)*$FD$6+VLOOKUP($FA579,CFP,LOOKUPS!H$6,0)*$FE$6+VLOOKUP($FA579,EP,LOOKUPS!H$8,0)*$FF$6+VLOOKUP($FA579,BM,LOOKUPS!H$5,0)*$FG$6+VLOOKUP($FA579,DIV,LOOKUPS!H$7,0)*$FH$6++VLOOKUP($FA579,SIZE,LOOKUPS!H$11,0)*$FI$6)</f>
        <v>-2.9167000000000005</v>
      </c>
      <c r="FH579" s="1">
        <f>IF(ISERROR(VLOOKUP($FA579,MOM,LOOKUPS!I$12,0)*$FB$6+VLOOKUP($FA579,STREV,LOOKUPS!I$10,0)*$FC$6+VLOOKUP($FA579,LTREV,LOOKUPS!I$9,0)*$FD$6+VLOOKUP($FA579,CFP,LOOKUPS!I$6,0)*$FE$6+VLOOKUP($FA579,EP,LOOKUPS!I$8,0)*$FF$6+VLOOKUP($FA579,BM,LOOKUPS!I$5,0)*$FG$6+VLOOKUP($FA579,DIV,LOOKUPS!I$7,0)*$FH$6++VLOOKUP($FA579,SIZE,LOOKUPS!I$11,0)*$FI$6),"",VLOOKUP($FA579,MOM,LOOKUPS!I$12,0)*$FB$6+VLOOKUP($FA579,STREV,LOOKUPS!I$10,0)*$FC$6+VLOOKUP($FA579,LTREV,LOOKUPS!I$9,0)*$FD$6+VLOOKUP($FA579,CFP,LOOKUPS!I$6,0)*$FE$6+VLOOKUP($FA579,EP,LOOKUPS!I$8,0)*$FF$6+VLOOKUP($FA579,BM,LOOKUPS!I$5,0)*$FG$6+VLOOKUP($FA579,DIV,LOOKUPS!I$7,0)*$FH$6++VLOOKUP($FA579,SIZE,LOOKUPS!I$11,0)*$FI$6)</f>
        <v>-3.5610999999999997</v>
      </c>
      <c r="FI579" s="1">
        <f>IF(ISERROR(VLOOKUP($FA579,MOM,LOOKUPS!J$12,0)*$FB$6+VLOOKUP($FA579,STREV,LOOKUPS!J$10,0)*$FC$6+VLOOKUP($FA579,LTREV,LOOKUPS!J$9,0)*$FD$6+VLOOKUP($FA579,CFP,LOOKUPS!J$6,0)*$FE$6+VLOOKUP($FA579,EP,LOOKUPS!J$8,0)*$FF$6+VLOOKUP($FA579,BM,LOOKUPS!J$5,0)*$FG$6+VLOOKUP($FA579,DIV,LOOKUPS!J$7,0)*$FH$6++VLOOKUP($FA579,SIZE,LOOKUPS!J$11,0)*$FI$6),"",VLOOKUP($FA579,MOM,LOOKUPS!J$12,0)*$FB$6+VLOOKUP($FA579,STREV,LOOKUPS!J$10,0)*$FC$6+VLOOKUP($FA579,LTREV,LOOKUPS!J$9,0)*$FD$6+VLOOKUP($FA579,CFP,LOOKUPS!J$6,0)*$FE$6+VLOOKUP($FA579,EP,LOOKUPS!J$8,0)*$FF$6+VLOOKUP($FA579,BM,LOOKUPS!J$5,0)*$FG$6+VLOOKUP($FA579,DIV,LOOKUPS!J$7,0)*$FH$6++VLOOKUP($FA579,SIZE,LOOKUPS!J$11,0)*$FI$6)</f>
        <v>-2.5524000000000004</v>
      </c>
      <c r="FJ579" s="1">
        <f>IF(ISERROR(VLOOKUP($FA579,MOM,LOOKUPS!K$12,0)*$FB$6+VLOOKUP($FA579,STREV,LOOKUPS!K$10,0)*$FC$6+VLOOKUP($FA579,LTREV,LOOKUPS!K$9,0)*$FD$6+VLOOKUP($FA579,CFP,LOOKUPS!K$6,0)*$FE$6+VLOOKUP($FA579,EP,LOOKUPS!K$8,0)*$FF$6+VLOOKUP($FA579,BM,LOOKUPS!K$5,0)*$FG$6+VLOOKUP($FA579,DIV,LOOKUPS!K$7,0)*$FH$6++VLOOKUP($FA579,SIZE,LOOKUPS!K$11,0)*$FI$6),"",VLOOKUP($FA579,MOM,LOOKUPS!K$12,0)*$FB$6+VLOOKUP($FA579,STREV,LOOKUPS!K$10,0)*$FC$6+VLOOKUP($FA579,LTREV,LOOKUPS!K$9,0)*$FD$6+VLOOKUP($FA579,CFP,LOOKUPS!K$6,0)*$FE$6+VLOOKUP($FA579,EP,LOOKUPS!K$8,0)*$FF$6+VLOOKUP($FA579,BM,LOOKUPS!K$5,0)*$FG$6+VLOOKUP($FA579,DIV,LOOKUPS!K$7,0)*$FH$6++VLOOKUP($FA579,SIZE,LOOKUPS!K$11,0)*$FI$6)</f>
        <v>-2.3933</v>
      </c>
      <c r="FK579" s="1">
        <f>IF(ISERROR(VLOOKUP($FA579,MOM,LOOKUPS!L$12,0)*$FB$6+VLOOKUP($FA579,STREV,LOOKUPS!L$10,0)*$FC$6+VLOOKUP($FA579,LTREV,LOOKUPS!L$9,0)*$FD$6+VLOOKUP($FA579,CFP,LOOKUPS!L$6,0)*$FE$6+VLOOKUP($FA579,EP,LOOKUPS!L$8,0)*$FF$6+VLOOKUP($FA579,BM,LOOKUPS!L$5,0)*$FG$6+VLOOKUP($FA579,DIV,LOOKUPS!L$7,0)*$FH$6++VLOOKUP($FA579,SIZE,LOOKUPS!L$11,0)*$FI$6),"",VLOOKUP($FA579,MOM,LOOKUPS!L$12,0)*$FB$6+VLOOKUP($FA579,STREV,LOOKUPS!L$10,0)*$FC$6+VLOOKUP($FA579,LTREV,LOOKUPS!L$9,0)*$FD$6+VLOOKUP($FA579,CFP,LOOKUPS!L$6,0)*$FE$6+VLOOKUP($FA579,EP,LOOKUPS!L$8,0)*$FF$6+VLOOKUP($FA579,BM,LOOKUPS!L$5,0)*$FG$6+VLOOKUP($FA579,DIV,LOOKUPS!L$7,0)*$FH$6++VLOOKUP($FA579,SIZE,LOOKUPS!L$11,0)*$FI$6)</f>
        <v>-1.2485000000000002</v>
      </c>
    </row>
    <row r="580" spans="1:167" x14ac:dyDescent="0.3">
      <c r="A580" s="1">
        <v>197407</v>
      </c>
      <c r="B580" s="1">
        <v>-7.34</v>
      </c>
      <c r="C580" s="1">
        <v>-5.57</v>
      </c>
      <c r="D580" s="1">
        <v>-5.08</v>
      </c>
      <c r="E580" s="1">
        <v>-5.3</v>
      </c>
      <c r="F580" s="1">
        <v>-4.7699999999999996</v>
      </c>
      <c r="G580" s="1">
        <v>-4.3499999999999996</v>
      </c>
      <c r="H580" s="1">
        <v>-5.84</v>
      </c>
      <c r="I580" s="1">
        <v>-4.74</v>
      </c>
      <c r="J580" s="1">
        <v>-4.67</v>
      </c>
      <c r="K580" s="1">
        <v>-4.25</v>
      </c>
      <c r="M580" s="1">
        <v>197308</v>
      </c>
      <c r="N580" s="1">
        <v>-1.2</v>
      </c>
      <c r="O580" s="1">
        <v>-2.85</v>
      </c>
      <c r="P580" s="1">
        <v>-3.35</v>
      </c>
      <c r="Q580" s="1">
        <v>-3.21</v>
      </c>
      <c r="R580" s="1">
        <v>-4.21</v>
      </c>
      <c r="S580" s="1">
        <v>-4.88</v>
      </c>
      <c r="T580" s="1">
        <v>-3.9</v>
      </c>
      <c r="U580" s="1">
        <v>-6.48</v>
      </c>
      <c r="V580" s="1">
        <v>-7.58</v>
      </c>
      <c r="W580" s="1">
        <v>-8.67</v>
      </c>
      <c r="Y580" s="1">
        <v>197807</v>
      </c>
      <c r="Z580" s="1">
        <v>5.68</v>
      </c>
      <c r="AA580" s="1">
        <v>5.78</v>
      </c>
      <c r="AB580" s="1">
        <v>4.37</v>
      </c>
      <c r="AC580" s="1">
        <v>5.52</v>
      </c>
      <c r="AD580" s="1">
        <v>4.1900000000000004</v>
      </c>
      <c r="AE580" s="1">
        <v>5.29</v>
      </c>
      <c r="AF580" s="1">
        <v>5.09</v>
      </c>
      <c r="AG580" s="1">
        <v>5.01</v>
      </c>
      <c r="AH580" s="1">
        <v>5.27</v>
      </c>
      <c r="AI580" s="1">
        <v>5.89</v>
      </c>
      <c r="AK580">
        <v>199901</v>
      </c>
      <c r="AL580">
        <v>18.559999999999999</v>
      </c>
      <c r="AM580">
        <v>3.98</v>
      </c>
      <c r="AN580">
        <v>1.41</v>
      </c>
      <c r="AO580">
        <v>4.62</v>
      </c>
      <c r="AP580">
        <v>4.76</v>
      </c>
      <c r="AQ580">
        <v>2.19</v>
      </c>
      <c r="AR580">
        <v>0.92</v>
      </c>
      <c r="AS580">
        <v>2.0499999999999998</v>
      </c>
      <c r="AT580">
        <v>5.19</v>
      </c>
      <c r="AU580">
        <v>5.13</v>
      </c>
      <c r="AV580">
        <v>4.16</v>
      </c>
      <c r="AW580">
        <v>1.86</v>
      </c>
      <c r="AX580">
        <v>2.58</v>
      </c>
      <c r="AY580">
        <v>0.2</v>
      </c>
      <c r="AZ580">
        <v>1.71</v>
      </c>
      <c r="BA580">
        <v>0.93</v>
      </c>
      <c r="BB580">
        <v>3.15</v>
      </c>
      <c r="BC580">
        <v>1.52</v>
      </c>
      <c r="BD580">
        <v>8.23</v>
      </c>
      <c r="BF580" s="1">
        <v>199901</v>
      </c>
      <c r="BG580" s="1">
        <v>17.18</v>
      </c>
      <c r="BH580" s="1">
        <v>5.21</v>
      </c>
      <c r="BI580" s="1">
        <v>0.05</v>
      </c>
      <c r="BJ580" s="1">
        <v>4.1900000000000004</v>
      </c>
      <c r="BK580" s="1">
        <v>5.71</v>
      </c>
      <c r="BL580" s="1">
        <v>2.33</v>
      </c>
      <c r="BM580" s="1">
        <v>-0.22</v>
      </c>
      <c r="BN580" s="1">
        <v>0.51</v>
      </c>
      <c r="BO580" s="1">
        <v>5.44</v>
      </c>
      <c r="BP580" s="1">
        <v>5.28</v>
      </c>
      <c r="BQ580" s="1">
        <v>6.33</v>
      </c>
      <c r="BR580" s="1">
        <v>3.75</v>
      </c>
      <c r="BS580" s="1">
        <v>0.9</v>
      </c>
      <c r="BT580" s="1">
        <v>0.13</v>
      </c>
      <c r="BU580" s="1">
        <v>-0.56000000000000005</v>
      </c>
      <c r="BV580" s="1">
        <v>-0.38</v>
      </c>
      <c r="BW580" s="1">
        <v>1.33</v>
      </c>
      <c r="BX580" s="1">
        <v>2.7</v>
      </c>
      <c r="BY580" s="1">
        <v>7.66</v>
      </c>
      <c r="CA580" s="1">
        <v>197401</v>
      </c>
      <c r="CB580" s="1">
        <v>16.28</v>
      </c>
      <c r="CC580" s="1">
        <v>9.2799999999999994</v>
      </c>
      <c r="CD580" s="1">
        <v>13.73</v>
      </c>
      <c r="CE580" s="1">
        <v>18.07</v>
      </c>
      <c r="CF580" s="1">
        <v>7.65</v>
      </c>
      <c r="CG580" s="1">
        <v>13.52</v>
      </c>
      <c r="CH580" s="1">
        <v>13.24</v>
      </c>
      <c r="CI580" s="1">
        <v>14.05</v>
      </c>
      <c r="CJ580" s="1">
        <v>19.88</v>
      </c>
      <c r="CK580" s="1">
        <v>6.7</v>
      </c>
      <c r="CL580" s="1">
        <v>8.68</v>
      </c>
      <c r="CM580" s="1">
        <v>13.03</v>
      </c>
      <c r="CN580" s="1">
        <v>14.01</v>
      </c>
      <c r="CO580" s="1">
        <v>13.64</v>
      </c>
      <c r="CP580" s="1">
        <v>12.73</v>
      </c>
      <c r="CQ580" s="1">
        <v>14.37</v>
      </c>
      <c r="CR580" s="1">
        <v>13.76</v>
      </c>
      <c r="CS580" s="1">
        <v>18.18</v>
      </c>
      <c r="CT580" s="1">
        <v>21.44</v>
      </c>
      <c r="CV580" s="1">
        <v>197501</v>
      </c>
      <c r="CW580" s="1">
        <v>35.299999999999997</v>
      </c>
      <c r="CX580" s="1">
        <v>24.44</v>
      </c>
      <c r="CY580" s="1">
        <v>24.31</v>
      </c>
      <c r="CZ580" s="1">
        <v>27.57</v>
      </c>
      <c r="DA580" s="1">
        <v>22.92</v>
      </c>
      <c r="DB580" s="1">
        <v>26.14</v>
      </c>
      <c r="DC580" s="1">
        <v>24.02</v>
      </c>
      <c r="DD580" s="1">
        <v>24.88</v>
      </c>
      <c r="DE580" s="1">
        <v>28.61</v>
      </c>
      <c r="DF580" s="1">
        <v>19.920000000000002</v>
      </c>
      <c r="DG580" s="1">
        <v>25.79</v>
      </c>
      <c r="DH580" s="1">
        <v>27.34</v>
      </c>
      <c r="DI580" s="1">
        <v>24.88</v>
      </c>
      <c r="DJ580" s="1">
        <v>24.61</v>
      </c>
      <c r="DK580" s="1">
        <v>23.29</v>
      </c>
      <c r="DL580" s="1">
        <v>24.28</v>
      </c>
      <c r="DM580" s="1">
        <v>25.53</v>
      </c>
      <c r="DN580" s="1">
        <v>25.13</v>
      </c>
      <c r="DO580" s="1">
        <v>33.200000000000003</v>
      </c>
      <c r="DQ580" s="1">
        <v>197401</v>
      </c>
      <c r="DR580" s="1">
        <v>-99.99</v>
      </c>
      <c r="DS580" s="1">
        <v>16.32</v>
      </c>
      <c r="DT580" s="1">
        <v>7.64</v>
      </c>
      <c r="DU580" s="1">
        <v>2.15</v>
      </c>
      <c r="DV580" s="1">
        <v>16.739999999999998</v>
      </c>
      <c r="DW580" s="1">
        <v>11.14</v>
      </c>
      <c r="DX580" s="1">
        <v>7.82</v>
      </c>
      <c r="DY580" s="1">
        <v>4.3899999999999997</v>
      </c>
      <c r="DZ580" s="1">
        <v>1.08</v>
      </c>
      <c r="EA580" s="1">
        <v>17.38</v>
      </c>
      <c r="EB580" s="1">
        <v>13.01</v>
      </c>
      <c r="EC580" s="1">
        <v>12.36</v>
      </c>
      <c r="ED580" s="1">
        <v>9.5500000000000007</v>
      </c>
      <c r="EE580" s="1">
        <v>7.59</v>
      </c>
      <c r="EF580" s="1">
        <v>8.11</v>
      </c>
      <c r="EG580" s="1">
        <v>4.7300000000000004</v>
      </c>
      <c r="EH580" s="1">
        <v>4.0199999999999996</v>
      </c>
      <c r="EI580" s="1">
        <v>2.7</v>
      </c>
      <c r="EJ580" s="1">
        <v>-0.67</v>
      </c>
      <c r="EL580">
        <v>197401</v>
      </c>
      <c r="EM580">
        <v>-0.17</v>
      </c>
      <c r="EN580">
        <v>9.66</v>
      </c>
      <c r="EO580">
        <v>5.99</v>
      </c>
      <c r="EP580">
        <v>0.63</v>
      </c>
      <c r="ER580" s="1">
        <v>197407</v>
      </c>
      <c r="ES580" s="1">
        <v>3.01</v>
      </c>
      <c r="EU580" s="1">
        <v>197308</v>
      </c>
      <c r="EV580" s="1">
        <v>1.77</v>
      </c>
      <c r="EX580" s="1">
        <v>197807</v>
      </c>
      <c r="EY580" s="1">
        <v>0.56999999999999995</v>
      </c>
      <c r="FA580" s="1">
        <v>197407</v>
      </c>
      <c r="FB580" s="1">
        <f>IF(ISERROR(VLOOKUP($FA580,MOM,LOOKUPS!C$12,0)*$FB$6+VLOOKUP($FA580,STREV,LOOKUPS!C$10,0)*$FC$6+VLOOKUP($FA580,LTREV,LOOKUPS!C$9,0)*$FD$6+VLOOKUP($FA580,CFP,LOOKUPS!C$6,0)*$FE$6+VLOOKUP($FA580,EP,LOOKUPS!C$8,0)*$FF$6+VLOOKUP($FA580,BM,LOOKUPS!C$5,0)*$FG$6+VLOOKUP($FA580,DIV,LOOKUPS!C$7,0)*$FH$6++VLOOKUP($FA580,SIZE,LOOKUPS!C$11,0)*$FI$6),"",VLOOKUP($FA580,MOM,LOOKUPS!C$12,0)*$FB$6+VLOOKUP($FA580,STREV,LOOKUPS!C$10,0)*$FC$6+VLOOKUP($FA580,LTREV,LOOKUPS!C$9,0)*$FD$6+VLOOKUP($FA580,CFP,LOOKUPS!C$6,0)*$FE$6+VLOOKUP($FA580,EP,LOOKUPS!C$8,0)*$FF$6+VLOOKUP($FA580,BM,LOOKUPS!C$5,0)*$FG$6+VLOOKUP($FA580,DIV,LOOKUPS!C$7,0)*$FH$6++VLOOKUP($FA580,SIZE,LOOKUPS!C$11,0)*$FI$6)</f>
        <v>-8.1704000000000008</v>
      </c>
      <c r="FC580" s="1">
        <f>IF(ISERROR(VLOOKUP($FA580,MOM,LOOKUPS!D$12,0)*$FB$6+VLOOKUP($FA580,STREV,LOOKUPS!D$10,0)*$FC$6+VLOOKUP($FA580,LTREV,LOOKUPS!D$9,0)*$FD$6+VLOOKUP($FA580,CFP,LOOKUPS!D$6,0)*$FE$6+VLOOKUP($FA580,EP,LOOKUPS!D$8,0)*$FF$6+VLOOKUP($FA580,BM,LOOKUPS!D$5,0)*$FG$6+VLOOKUP($FA580,DIV,LOOKUPS!D$7,0)*$FH$6++VLOOKUP($FA580,SIZE,LOOKUPS!D$11,0)*$FI$6),"",VLOOKUP($FA580,MOM,LOOKUPS!D$12,0)*$FB$6+VLOOKUP($FA580,STREV,LOOKUPS!D$10,0)*$FC$6+VLOOKUP($FA580,LTREV,LOOKUPS!D$9,0)*$FD$6+VLOOKUP($FA580,CFP,LOOKUPS!D$6,0)*$FE$6+VLOOKUP($FA580,EP,LOOKUPS!D$8,0)*$FF$6+VLOOKUP($FA580,BM,LOOKUPS!D$5,0)*$FG$6+VLOOKUP($FA580,DIV,LOOKUPS!D$7,0)*$FH$6++VLOOKUP($FA580,SIZE,LOOKUPS!D$11,0)*$FI$6)</f>
        <v>-5.7920000000000007</v>
      </c>
      <c r="FD580" s="1">
        <f>IF(ISERROR(VLOOKUP($FA580,MOM,LOOKUPS!E$12,0)*$FB$6+VLOOKUP($FA580,STREV,LOOKUPS!E$10,0)*$FC$6+VLOOKUP($FA580,LTREV,LOOKUPS!E$9,0)*$FD$6+VLOOKUP($FA580,CFP,LOOKUPS!E$6,0)*$FE$6+VLOOKUP($FA580,EP,LOOKUPS!E$8,0)*$FF$6+VLOOKUP($FA580,BM,LOOKUPS!E$5,0)*$FG$6+VLOOKUP($FA580,DIV,LOOKUPS!E$7,0)*$FH$6++VLOOKUP($FA580,SIZE,LOOKUPS!E$11,0)*$FI$6),"",VLOOKUP($FA580,MOM,LOOKUPS!E$12,0)*$FB$6+VLOOKUP($FA580,STREV,LOOKUPS!E$10,0)*$FC$6+VLOOKUP($FA580,LTREV,LOOKUPS!E$9,0)*$FD$6+VLOOKUP($FA580,CFP,LOOKUPS!E$6,0)*$FE$6+VLOOKUP($FA580,EP,LOOKUPS!E$8,0)*$FF$6+VLOOKUP($FA580,BM,LOOKUPS!E$5,0)*$FG$6+VLOOKUP($FA580,DIV,LOOKUPS!E$7,0)*$FH$6++VLOOKUP($FA580,SIZE,LOOKUPS!E$11,0)*$FI$6)</f>
        <v>-5.1029999999999998</v>
      </c>
      <c r="FE580" s="1">
        <f>IF(ISERROR(VLOOKUP($FA580,MOM,LOOKUPS!F$12,0)*$FB$6+VLOOKUP($FA580,STREV,LOOKUPS!F$10,0)*$FC$6+VLOOKUP($FA580,LTREV,LOOKUPS!F$9,0)*$FD$6+VLOOKUP($FA580,CFP,LOOKUPS!F$6,0)*$FE$6+VLOOKUP($FA580,EP,LOOKUPS!F$8,0)*$FF$6+VLOOKUP($FA580,BM,LOOKUPS!F$5,0)*$FG$6+VLOOKUP($FA580,DIV,LOOKUPS!F$7,0)*$FH$6++VLOOKUP($FA580,SIZE,LOOKUPS!F$11,0)*$FI$6),"",VLOOKUP($FA580,MOM,LOOKUPS!F$12,0)*$FB$6+VLOOKUP($FA580,STREV,LOOKUPS!F$10,0)*$FC$6+VLOOKUP($FA580,LTREV,LOOKUPS!F$9,0)*$FD$6+VLOOKUP($FA580,CFP,LOOKUPS!F$6,0)*$FE$6+VLOOKUP($FA580,EP,LOOKUPS!F$8,0)*$FF$6+VLOOKUP($FA580,BM,LOOKUPS!F$5,0)*$FG$6+VLOOKUP($FA580,DIV,LOOKUPS!F$7,0)*$FH$6++VLOOKUP($FA580,SIZE,LOOKUPS!F$11,0)*$FI$6)</f>
        <v>-5.2232000000000003</v>
      </c>
      <c r="FF580" s="1">
        <f>IF(ISERROR(VLOOKUP($FA580,MOM,LOOKUPS!G$12,0)*$FB$6+VLOOKUP($FA580,STREV,LOOKUPS!G$10,0)*$FC$6+VLOOKUP($FA580,LTREV,LOOKUPS!G$9,0)*$FD$6+VLOOKUP($FA580,CFP,LOOKUPS!G$6,0)*$FE$6+VLOOKUP($FA580,EP,LOOKUPS!G$8,0)*$FF$6+VLOOKUP($FA580,BM,LOOKUPS!G$5,0)*$FG$6+VLOOKUP($FA580,DIV,LOOKUPS!G$7,0)*$FH$6++VLOOKUP($FA580,SIZE,LOOKUPS!G$11,0)*$FI$6),"",VLOOKUP($FA580,MOM,LOOKUPS!G$12,0)*$FB$6+VLOOKUP($FA580,STREV,LOOKUPS!G$10,0)*$FC$6+VLOOKUP($FA580,LTREV,LOOKUPS!G$9,0)*$FD$6+VLOOKUP($FA580,CFP,LOOKUPS!G$6,0)*$FE$6+VLOOKUP($FA580,EP,LOOKUPS!G$8,0)*$FF$6+VLOOKUP($FA580,BM,LOOKUPS!G$5,0)*$FG$6+VLOOKUP($FA580,DIV,LOOKUPS!G$7,0)*$FH$6++VLOOKUP($FA580,SIZE,LOOKUPS!G$11,0)*$FI$6)</f>
        <v>-4.8861000000000008</v>
      </c>
      <c r="FG580" s="1">
        <f>IF(ISERROR(VLOOKUP($FA580,MOM,LOOKUPS!H$12,0)*$FB$6+VLOOKUP($FA580,STREV,LOOKUPS!H$10,0)*$FC$6+VLOOKUP($FA580,LTREV,LOOKUPS!H$9,0)*$FD$6+VLOOKUP($FA580,CFP,LOOKUPS!H$6,0)*$FE$6+VLOOKUP($FA580,EP,LOOKUPS!H$8,0)*$FF$6+VLOOKUP($FA580,BM,LOOKUPS!H$5,0)*$FG$6+VLOOKUP($FA580,DIV,LOOKUPS!H$7,0)*$FH$6++VLOOKUP($FA580,SIZE,LOOKUPS!H$11,0)*$FI$6),"",VLOOKUP($FA580,MOM,LOOKUPS!H$12,0)*$FB$6+VLOOKUP($FA580,STREV,LOOKUPS!H$10,0)*$FC$6+VLOOKUP($FA580,LTREV,LOOKUPS!H$9,0)*$FD$6+VLOOKUP($FA580,CFP,LOOKUPS!H$6,0)*$FE$6+VLOOKUP($FA580,EP,LOOKUPS!H$8,0)*$FF$6+VLOOKUP($FA580,BM,LOOKUPS!H$5,0)*$FG$6+VLOOKUP($FA580,DIV,LOOKUPS!H$7,0)*$FH$6++VLOOKUP($FA580,SIZE,LOOKUPS!H$11,0)*$FI$6)</f>
        <v>-4.1295999999999999</v>
      </c>
      <c r="FH580" s="1">
        <f>IF(ISERROR(VLOOKUP($FA580,MOM,LOOKUPS!I$12,0)*$FB$6+VLOOKUP($FA580,STREV,LOOKUPS!I$10,0)*$FC$6+VLOOKUP($FA580,LTREV,LOOKUPS!I$9,0)*$FD$6+VLOOKUP($FA580,CFP,LOOKUPS!I$6,0)*$FE$6+VLOOKUP($FA580,EP,LOOKUPS!I$8,0)*$FF$6+VLOOKUP($FA580,BM,LOOKUPS!I$5,0)*$FG$6+VLOOKUP($FA580,DIV,LOOKUPS!I$7,0)*$FH$6++VLOOKUP($FA580,SIZE,LOOKUPS!I$11,0)*$FI$6),"",VLOOKUP($FA580,MOM,LOOKUPS!I$12,0)*$FB$6+VLOOKUP($FA580,STREV,LOOKUPS!I$10,0)*$FC$6+VLOOKUP($FA580,LTREV,LOOKUPS!I$9,0)*$FD$6+VLOOKUP($FA580,CFP,LOOKUPS!I$6,0)*$FE$6+VLOOKUP($FA580,EP,LOOKUPS!I$8,0)*$FF$6+VLOOKUP($FA580,BM,LOOKUPS!I$5,0)*$FG$6+VLOOKUP($FA580,DIV,LOOKUPS!I$7,0)*$FH$6++VLOOKUP($FA580,SIZE,LOOKUPS!I$11,0)*$FI$6)</f>
        <v>-4.8879999999999999</v>
      </c>
      <c r="FI580" s="1">
        <f>IF(ISERROR(VLOOKUP($FA580,MOM,LOOKUPS!J$12,0)*$FB$6+VLOOKUP($FA580,STREV,LOOKUPS!J$10,0)*$FC$6+VLOOKUP($FA580,LTREV,LOOKUPS!J$9,0)*$FD$6+VLOOKUP($FA580,CFP,LOOKUPS!J$6,0)*$FE$6+VLOOKUP($FA580,EP,LOOKUPS!J$8,0)*$FF$6+VLOOKUP($FA580,BM,LOOKUPS!J$5,0)*$FG$6+VLOOKUP($FA580,DIV,LOOKUPS!J$7,0)*$FH$6++VLOOKUP($FA580,SIZE,LOOKUPS!J$11,0)*$FI$6),"",VLOOKUP($FA580,MOM,LOOKUPS!J$12,0)*$FB$6+VLOOKUP($FA580,STREV,LOOKUPS!J$10,0)*$FC$6+VLOOKUP($FA580,LTREV,LOOKUPS!J$9,0)*$FD$6+VLOOKUP($FA580,CFP,LOOKUPS!J$6,0)*$FE$6+VLOOKUP($FA580,EP,LOOKUPS!J$8,0)*$FF$6+VLOOKUP($FA580,BM,LOOKUPS!J$5,0)*$FG$6+VLOOKUP($FA580,DIV,LOOKUPS!J$7,0)*$FH$6++VLOOKUP($FA580,SIZE,LOOKUPS!J$11,0)*$FI$6)</f>
        <v>-4.8197000000000001</v>
      </c>
      <c r="FJ580" s="1">
        <f>IF(ISERROR(VLOOKUP($FA580,MOM,LOOKUPS!K$12,0)*$FB$6+VLOOKUP($FA580,STREV,LOOKUPS!K$10,0)*$FC$6+VLOOKUP($FA580,LTREV,LOOKUPS!K$9,0)*$FD$6+VLOOKUP($FA580,CFP,LOOKUPS!K$6,0)*$FE$6+VLOOKUP($FA580,EP,LOOKUPS!K$8,0)*$FF$6+VLOOKUP($FA580,BM,LOOKUPS!K$5,0)*$FG$6+VLOOKUP($FA580,DIV,LOOKUPS!K$7,0)*$FH$6++VLOOKUP($FA580,SIZE,LOOKUPS!K$11,0)*$FI$6),"",VLOOKUP($FA580,MOM,LOOKUPS!K$12,0)*$FB$6+VLOOKUP($FA580,STREV,LOOKUPS!K$10,0)*$FC$6+VLOOKUP($FA580,LTREV,LOOKUPS!K$9,0)*$FD$6+VLOOKUP($FA580,CFP,LOOKUPS!K$6,0)*$FE$6+VLOOKUP($FA580,EP,LOOKUPS!K$8,0)*$FF$6+VLOOKUP($FA580,BM,LOOKUPS!K$5,0)*$FG$6+VLOOKUP($FA580,DIV,LOOKUPS!K$7,0)*$FH$6++VLOOKUP($FA580,SIZE,LOOKUPS!K$11,0)*$FI$6)</f>
        <v>-4.355500000000001</v>
      </c>
      <c r="FK580" s="1">
        <f>IF(ISERROR(VLOOKUP($FA580,MOM,LOOKUPS!L$12,0)*$FB$6+VLOOKUP($FA580,STREV,LOOKUPS!L$10,0)*$FC$6+VLOOKUP($FA580,LTREV,LOOKUPS!L$9,0)*$FD$6+VLOOKUP($FA580,CFP,LOOKUPS!L$6,0)*$FE$6+VLOOKUP($FA580,EP,LOOKUPS!L$8,0)*$FF$6+VLOOKUP($FA580,BM,LOOKUPS!L$5,0)*$FG$6+VLOOKUP($FA580,DIV,LOOKUPS!L$7,0)*$FH$6++VLOOKUP($FA580,SIZE,LOOKUPS!L$11,0)*$FI$6),"",VLOOKUP($FA580,MOM,LOOKUPS!L$12,0)*$FB$6+VLOOKUP($FA580,STREV,LOOKUPS!L$10,0)*$FC$6+VLOOKUP($FA580,LTREV,LOOKUPS!L$9,0)*$FD$6+VLOOKUP($FA580,CFP,LOOKUPS!L$6,0)*$FE$6+VLOOKUP($FA580,EP,LOOKUPS!L$8,0)*$FF$6+VLOOKUP($FA580,BM,LOOKUPS!L$5,0)*$FG$6+VLOOKUP($FA580,DIV,LOOKUPS!L$7,0)*$FH$6++VLOOKUP($FA580,SIZE,LOOKUPS!L$11,0)*$FI$6)</f>
        <v>-3.7931000000000008</v>
      </c>
    </row>
    <row r="581" spans="1:167" x14ac:dyDescent="0.3">
      <c r="A581" s="1">
        <v>197408</v>
      </c>
      <c r="B581" s="1">
        <v>-10.53</v>
      </c>
      <c r="C581" s="1">
        <v>-8.6999999999999993</v>
      </c>
      <c r="D581" s="1">
        <v>-9.09</v>
      </c>
      <c r="E581" s="1">
        <v>-8.2100000000000009</v>
      </c>
      <c r="F581" s="1">
        <v>-8.1999999999999993</v>
      </c>
      <c r="G581" s="1">
        <v>-8.9</v>
      </c>
      <c r="H581" s="1">
        <v>-7.39</v>
      </c>
      <c r="I581" s="1">
        <v>-6.74</v>
      </c>
      <c r="J581" s="1">
        <v>-7.2</v>
      </c>
      <c r="K581" s="1">
        <v>-5.58</v>
      </c>
      <c r="M581" s="1">
        <v>197309</v>
      </c>
      <c r="N581" s="1">
        <v>9.2200000000000006</v>
      </c>
      <c r="O581" s="1">
        <v>8.6999999999999993</v>
      </c>
      <c r="P581" s="1">
        <v>8.14</v>
      </c>
      <c r="Q581" s="1">
        <v>7.28</v>
      </c>
      <c r="R581" s="1">
        <v>8.33</v>
      </c>
      <c r="S581" s="1">
        <v>6.61</v>
      </c>
      <c r="T581" s="1">
        <v>5.55</v>
      </c>
      <c r="U581" s="1">
        <v>6.69</v>
      </c>
      <c r="V581" s="1">
        <v>6.19</v>
      </c>
      <c r="W581" s="1">
        <v>6.15</v>
      </c>
      <c r="Y581" s="1">
        <v>197808</v>
      </c>
      <c r="Z581" s="1">
        <v>13.71</v>
      </c>
      <c r="AA581" s="1">
        <v>10.78</v>
      </c>
      <c r="AB581" s="1">
        <v>6.76</v>
      </c>
      <c r="AC581" s="1">
        <v>8.15</v>
      </c>
      <c r="AD581" s="1">
        <v>6.66</v>
      </c>
      <c r="AE581" s="1">
        <v>6.25</v>
      </c>
      <c r="AF581" s="1">
        <v>6.73</v>
      </c>
      <c r="AG581" s="1">
        <v>6.57</v>
      </c>
      <c r="AH581" s="1">
        <v>9.15</v>
      </c>
      <c r="AI581" s="1">
        <v>7.84</v>
      </c>
      <c r="AK581">
        <v>199902</v>
      </c>
      <c r="AL581">
        <v>-4.32</v>
      </c>
      <c r="AM581">
        <v>-6.12</v>
      </c>
      <c r="AN581">
        <v>-4.47</v>
      </c>
      <c r="AO581">
        <v>-4.8499999999999996</v>
      </c>
      <c r="AP581">
        <v>-7.19</v>
      </c>
      <c r="AQ581">
        <v>-3.09</v>
      </c>
      <c r="AR581">
        <v>-4.82</v>
      </c>
      <c r="AS581">
        <v>-5.81</v>
      </c>
      <c r="AT581">
        <v>-4.45</v>
      </c>
      <c r="AU581">
        <v>-8.06</v>
      </c>
      <c r="AV581">
        <v>-5.77</v>
      </c>
      <c r="AW581">
        <v>-3.21</v>
      </c>
      <c r="AX581">
        <v>-2.94</v>
      </c>
      <c r="AY581">
        <v>-4.4000000000000004</v>
      </c>
      <c r="AZ581">
        <v>-5.29</v>
      </c>
      <c r="BA581">
        <v>-5.73</v>
      </c>
      <c r="BB581">
        <v>-5.9</v>
      </c>
      <c r="BC581">
        <v>-3.91</v>
      </c>
      <c r="BD581">
        <v>-4.9000000000000004</v>
      </c>
      <c r="BF581" s="1">
        <v>199902</v>
      </c>
      <c r="BG581" s="1">
        <v>-4.47</v>
      </c>
      <c r="BH581" s="1">
        <v>-6.78</v>
      </c>
      <c r="BI581" s="1">
        <v>-4</v>
      </c>
      <c r="BJ581" s="1">
        <v>-4.6500000000000004</v>
      </c>
      <c r="BK581" s="1">
        <v>-7.28</v>
      </c>
      <c r="BL581" s="1">
        <v>-4.79</v>
      </c>
      <c r="BM581" s="1">
        <v>-3.73</v>
      </c>
      <c r="BN581" s="1">
        <v>-4.96</v>
      </c>
      <c r="BO581" s="1">
        <v>-4.22</v>
      </c>
      <c r="BP581" s="1">
        <v>-7.67</v>
      </c>
      <c r="BQ581" s="1">
        <v>-6.72</v>
      </c>
      <c r="BR581" s="1">
        <v>-5.33</v>
      </c>
      <c r="BS581" s="1">
        <v>-4.26</v>
      </c>
      <c r="BT581" s="1">
        <v>-3.69</v>
      </c>
      <c r="BU581" s="1">
        <v>-3.77</v>
      </c>
      <c r="BV581" s="1">
        <v>-4.24</v>
      </c>
      <c r="BW581" s="1">
        <v>-5.62</v>
      </c>
      <c r="BX581" s="1">
        <v>-3.75</v>
      </c>
      <c r="BY581" s="1">
        <v>-4.5999999999999996</v>
      </c>
      <c r="CA581" s="1">
        <v>197402</v>
      </c>
      <c r="CB581" s="1">
        <v>-0.7</v>
      </c>
      <c r="CC581" s="1">
        <v>-0.63</v>
      </c>
      <c r="CD581" s="1">
        <v>1.27</v>
      </c>
      <c r="CE581" s="1">
        <v>1.83</v>
      </c>
      <c r="CF581" s="1">
        <v>-0.86</v>
      </c>
      <c r="CG581" s="1">
        <v>0.55000000000000004</v>
      </c>
      <c r="CH581" s="1">
        <v>1.1200000000000001</v>
      </c>
      <c r="CI581" s="1">
        <v>1.28</v>
      </c>
      <c r="CJ581" s="1">
        <v>2.2000000000000002</v>
      </c>
      <c r="CK581" s="1">
        <v>-1.1100000000000001</v>
      </c>
      <c r="CL581" s="1">
        <v>-0.59</v>
      </c>
      <c r="CM581" s="1">
        <v>-0.09</v>
      </c>
      <c r="CN581" s="1">
        <v>1.21</v>
      </c>
      <c r="CO581" s="1">
        <v>0.69</v>
      </c>
      <c r="CP581" s="1">
        <v>1.66</v>
      </c>
      <c r="CQ581" s="1">
        <v>1.65</v>
      </c>
      <c r="CR581" s="1">
        <v>0.93</v>
      </c>
      <c r="CS581" s="1">
        <v>2.64</v>
      </c>
      <c r="CT581" s="1">
        <v>1.8</v>
      </c>
      <c r="CV581" s="1">
        <v>197502</v>
      </c>
      <c r="CW581" s="1">
        <v>8.11</v>
      </c>
      <c r="CX581" s="1">
        <v>6.84</v>
      </c>
      <c r="CY581" s="1">
        <v>3.68</v>
      </c>
      <c r="CZ581" s="1">
        <v>1.2</v>
      </c>
      <c r="DA581" s="1">
        <v>8.0500000000000007</v>
      </c>
      <c r="DB581" s="1">
        <v>4.34</v>
      </c>
      <c r="DC581" s="1">
        <v>4.21</v>
      </c>
      <c r="DD581" s="1">
        <v>1.63</v>
      </c>
      <c r="DE581" s="1">
        <v>1.0900000000000001</v>
      </c>
      <c r="DF581" s="1">
        <v>8.61</v>
      </c>
      <c r="DG581" s="1">
        <v>7.51</v>
      </c>
      <c r="DH581" s="1">
        <v>4.55</v>
      </c>
      <c r="DI581" s="1">
        <v>4.1399999999999997</v>
      </c>
      <c r="DJ581" s="1">
        <v>5.3</v>
      </c>
      <c r="DK581" s="1">
        <v>2.88</v>
      </c>
      <c r="DL581" s="1">
        <v>1.84</v>
      </c>
      <c r="DM581" s="1">
        <v>1.4</v>
      </c>
      <c r="DN581" s="1">
        <v>1.71</v>
      </c>
      <c r="DO581" s="1">
        <v>0.27</v>
      </c>
      <c r="DQ581" s="1">
        <v>197402</v>
      </c>
      <c r="DR581" s="1">
        <v>-99.99</v>
      </c>
      <c r="DS581" s="1">
        <v>0.85</v>
      </c>
      <c r="DT581" s="1">
        <v>0.13</v>
      </c>
      <c r="DU581" s="1">
        <v>0.75</v>
      </c>
      <c r="DV581" s="1">
        <v>0.85</v>
      </c>
      <c r="DW581" s="1">
        <v>0.97</v>
      </c>
      <c r="DX581" s="1">
        <v>-0.18</v>
      </c>
      <c r="DY581" s="1">
        <v>0.28000000000000003</v>
      </c>
      <c r="DZ581" s="1">
        <v>0.64</v>
      </c>
      <c r="EA581" s="1">
        <v>1.05</v>
      </c>
      <c r="EB581" s="1">
        <v>-0.3</v>
      </c>
      <c r="EC581" s="1">
        <v>0.9</v>
      </c>
      <c r="ED581" s="1">
        <v>1.06</v>
      </c>
      <c r="EE581" s="1">
        <v>0.15</v>
      </c>
      <c r="EF581" s="1">
        <v>-0.56999999999999995</v>
      </c>
      <c r="EG581" s="1">
        <v>-0.31</v>
      </c>
      <c r="EH581" s="1">
        <v>0.94</v>
      </c>
      <c r="EI581" s="1">
        <v>0.25</v>
      </c>
      <c r="EJ581" s="1">
        <v>1.06</v>
      </c>
      <c r="EL581">
        <v>197402</v>
      </c>
      <c r="EM581">
        <v>-0.47</v>
      </c>
      <c r="EN581">
        <v>-0.13</v>
      </c>
      <c r="EO581">
        <v>2.86</v>
      </c>
      <c r="EP581">
        <v>0.57999999999999996</v>
      </c>
      <c r="ER581" s="1">
        <v>197408</v>
      </c>
      <c r="ES581" s="1">
        <v>3</v>
      </c>
      <c r="EU581" s="1">
        <v>197309</v>
      </c>
      <c r="EV581" s="1">
        <v>1.63</v>
      </c>
      <c r="EX581" s="1">
        <v>197808</v>
      </c>
      <c r="EY581" s="1">
        <v>-0.51</v>
      </c>
      <c r="FA581" s="1">
        <v>197408</v>
      </c>
      <c r="FB581" s="1">
        <f>IF(ISERROR(VLOOKUP($FA581,MOM,LOOKUPS!C$12,0)*$FB$6+VLOOKUP($FA581,STREV,LOOKUPS!C$10,0)*$FC$6+VLOOKUP($FA581,LTREV,LOOKUPS!C$9,0)*$FD$6+VLOOKUP($FA581,CFP,LOOKUPS!C$6,0)*$FE$6+VLOOKUP($FA581,EP,LOOKUPS!C$8,0)*$FF$6+VLOOKUP($FA581,BM,LOOKUPS!C$5,0)*$FG$6+VLOOKUP($FA581,DIV,LOOKUPS!C$7,0)*$FH$6++VLOOKUP($FA581,SIZE,LOOKUPS!C$11,0)*$FI$6),"",VLOOKUP($FA581,MOM,LOOKUPS!C$12,0)*$FB$6+VLOOKUP($FA581,STREV,LOOKUPS!C$10,0)*$FC$6+VLOOKUP($FA581,LTREV,LOOKUPS!C$9,0)*$FD$6+VLOOKUP($FA581,CFP,LOOKUPS!C$6,0)*$FE$6+VLOOKUP($FA581,EP,LOOKUPS!C$8,0)*$FF$6+VLOOKUP($FA581,BM,LOOKUPS!C$5,0)*$FG$6+VLOOKUP($FA581,DIV,LOOKUPS!C$7,0)*$FH$6++VLOOKUP($FA581,SIZE,LOOKUPS!C$11,0)*$FI$6)</f>
        <v>-10.008900000000001</v>
      </c>
      <c r="FC581" s="1">
        <f>IF(ISERROR(VLOOKUP($FA581,MOM,LOOKUPS!D$12,0)*$FB$6+VLOOKUP($FA581,STREV,LOOKUPS!D$10,0)*$FC$6+VLOOKUP($FA581,LTREV,LOOKUPS!D$9,0)*$FD$6+VLOOKUP($FA581,CFP,LOOKUPS!D$6,0)*$FE$6+VLOOKUP($FA581,EP,LOOKUPS!D$8,0)*$FF$6+VLOOKUP($FA581,BM,LOOKUPS!D$5,0)*$FG$6+VLOOKUP($FA581,DIV,LOOKUPS!D$7,0)*$FH$6++VLOOKUP($FA581,SIZE,LOOKUPS!D$11,0)*$FI$6),"",VLOOKUP($FA581,MOM,LOOKUPS!D$12,0)*$FB$6+VLOOKUP($FA581,STREV,LOOKUPS!D$10,0)*$FC$6+VLOOKUP($FA581,LTREV,LOOKUPS!D$9,0)*$FD$6+VLOOKUP($FA581,CFP,LOOKUPS!D$6,0)*$FE$6+VLOOKUP($FA581,EP,LOOKUPS!D$8,0)*$FF$6+VLOOKUP($FA581,BM,LOOKUPS!D$5,0)*$FG$6+VLOOKUP($FA581,DIV,LOOKUPS!D$7,0)*$FH$6++VLOOKUP($FA581,SIZE,LOOKUPS!D$11,0)*$FI$6)</f>
        <v>-9.4440000000000008</v>
      </c>
      <c r="FD581" s="1">
        <f>IF(ISERROR(VLOOKUP($FA581,MOM,LOOKUPS!E$12,0)*$FB$6+VLOOKUP($FA581,STREV,LOOKUPS!E$10,0)*$FC$6+VLOOKUP($FA581,LTREV,LOOKUPS!E$9,0)*$FD$6+VLOOKUP($FA581,CFP,LOOKUPS!E$6,0)*$FE$6+VLOOKUP($FA581,EP,LOOKUPS!E$8,0)*$FF$6+VLOOKUP($FA581,BM,LOOKUPS!E$5,0)*$FG$6+VLOOKUP($FA581,DIV,LOOKUPS!E$7,0)*$FH$6++VLOOKUP($FA581,SIZE,LOOKUPS!E$11,0)*$FI$6),"",VLOOKUP($FA581,MOM,LOOKUPS!E$12,0)*$FB$6+VLOOKUP($FA581,STREV,LOOKUPS!E$10,0)*$FC$6+VLOOKUP($FA581,LTREV,LOOKUPS!E$9,0)*$FD$6+VLOOKUP($FA581,CFP,LOOKUPS!E$6,0)*$FE$6+VLOOKUP($FA581,EP,LOOKUPS!E$8,0)*$FF$6+VLOOKUP($FA581,BM,LOOKUPS!E$5,0)*$FG$6+VLOOKUP($FA581,DIV,LOOKUPS!E$7,0)*$FH$6++VLOOKUP($FA581,SIZE,LOOKUPS!E$11,0)*$FI$6)</f>
        <v>-8.929000000000002</v>
      </c>
      <c r="FE581" s="1">
        <f>IF(ISERROR(VLOOKUP($FA581,MOM,LOOKUPS!F$12,0)*$FB$6+VLOOKUP($FA581,STREV,LOOKUPS!F$10,0)*$FC$6+VLOOKUP($FA581,LTREV,LOOKUPS!F$9,0)*$FD$6+VLOOKUP($FA581,CFP,LOOKUPS!F$6,0)*$FE$6+VLOOKUP($FA581,EP,LOOKUPS!F$8,0)*$FF$6+VLOOKUP($FA581,BM,LOOKUPS!F$5,0)*$FG$6+VLOOKUP($FA581,DIV,LOOKUPS!F$7,0)*$FH$6++VLOOKUP($FA581,SIZE,LOOKUPS!F$11,0)*$FI$6),"",VLOOKUP($FA581,MOM,LOOKUPS!F$12,0)*$FB$6+VLOOKUP($FA581,STREV,LOOKUPS!F$10,0)*$FC$6+VLOOKUP($FA581,LTREV,LOOKUPS!F$9,0)*$FD$6+VLOOKUP($FA581,CFP,LOOKUPS!F$6,0)*$FE$6+VLOOKUP($FA581,EP,LOOKUPS!F$8,0)*$FF$6+VLOOKUP($FA581,BM,LOOKUPS!F$5,0)*$FG$6+VLOOKUP($FA581,DIV,LOOKUPS!F$7,0)*$FH$6++VLOOKUP($FA581,SIZE,LOOKUPS!F$11,0)*$FI$6)</f>
        <v>-7.9294000000000011</v>
      </c>
      <c r="FF581" s="1">
        <f>IF(ISERROR(VLOOKUP($FA581,MOM,LOOKUPS!G$12,0)*$FB$6+VLOOKUP($FA581,STREV,LOOKUPS!G$10,0)*$FC$6+VLOOKUP($FA581,LTREV,LOOKUPS!G$9,0)*$FD$6+VLOOKUP($FA581,CFP,LOOKUPS!G$6,0)*$FE$6+VLOOKUP($FA581,EP,LOOKUPS!G$8,0)*$FF$6+VLOOKUP($FA581,BM,LOOKUPS!G$5,0)*$FG$6+VLOOKUP($FA581,DIV,LOOKUPS!G$7,0)*$FH$6++VLOOKUP($FA581,SIZE,LOOKUPS!G$11,0)*$FI$6),"",VLOOKUP($FA581,MOM,LOOKUPS!G$12,0)*$FB$6+VLOOKUP($FA581,STREV,LOOKUPS!G$10,0)*$FC$6+VLOOKUP($FA581,LTREV,LOOKUPS!G$9,0)*$FD$6+VLOOKUP($FA581,CFP,LOOKUPS!G$6,0)*$FE$6+VLOOKUP($FA581,EP,LOOKUPS!G$8,0)*$FF$6+VLOOKUP($FA581,BM,LOOKUPS!G$5,0)*$FG$6+VLOOKUP($FA581,DIV,LOOKUPS!G$7,0)*$FH$6++VLOOKUP($FA581,SIZE,LOOKUPS!G$11,0)*$FI$6)</f>
        <v>-8.3140999999999998</v>
      </c>
      <c r="FG581" s="1">
        <f>IF(ISERROR(VLOOKUP($FA581,MOM,LOOKUPS!H$12,0)*$FB$6+VLOOKUP($FA581,STREV,LOOKUPS!H$10,0)*$FC$6+VLOOKUP($FA581,LTREV,LOOKUPS!H$9,0)*$FD$6+VLOOKUP($FA581,CFP,LOOKUPS!H$6,0)*$FE$6+VLOOKUP($FA581,EP,LOOKUPS!H$8,0)*$FF$6+VLOOKUP($FA581,BM,LOOKUPS!H$5,0)*$FG$6+VLOOKUP($FA581,DIV,LOOKUPS!H$7,0)*$FH$6++VLOOKUP($FA581,SIZE,LOOKUPS!H$11,0)*$FI$6),"",VLOOKUP($FA581,MOM,LOOKUPS!H$12,0)*$FB$6+VLOOKUP($FA581,STREV,LOOKUPS!H$10,0)*$FC$6+VLOOKUP($FA581,LTREV,LOOKUPS!H$9,0)*$FD$6+VLOOKUP($FA581,CFP,LOOKUPS!H$6,0)*$FE$6+VLOOKUP($FA581,EP,LOOKUPS!H$8,0)*$FF$6+VLOOKUP($FA581,BM,LOOKUPS!H$5,0)*$FG$6+VLOOKUP($FA581,DIV,LOOKUPS!H$7,0)*$FH$6++VLOOKUP($FA581,SIZE,LOOKUPS!H$11,0)*$FI$6)</f>
        <v>-8.2385000000000019</v>
      </c>
      <c r="FH581" s="1">
        <f>IF(ISERROR(VLOOKUP($FA581,MOM,LOOKUPS!I$12,0)*$FB$6+VLOOKUP($FA581,STREV,LOOKUPS!I$10,0)*$FC$6+VLOOKUP($FA581,LTREV,LOOKUPS!I$9,0)*$FD$6+VLOOKUP($FA581,CFP,LOOKUPS!I$6,0)*$FE$6+VLOOKUP($FA581,EP,LOOKUPS!I$8,0)*$FF$6+VLOOKUP($FA581,BM,LOOKUPS!I$5,0)*$FG$6+VLOOKUP($FA581,DIV,LOOKUPS!I$7,0)*$FH$6++VLOOKUP($FA581,SIZE,LOOKUPS!I$11,0)*$FI$6),"",VLOOKUP($FA581,MOM,LOOKUPS!I$12,0)*$FB$6+VLOOKUP($FA581,STREV,LOOKUPS!I$10,0)*$FC$6+VLOOKUP($FA581,LTREV,LOOKUPS!I$9,0)*$FD$6+VLOOKUP($FA581,CFP,LOOKUPS!I$6,0)*$FE$6+VLOOKUP($FA581,EP,LOOKUPS!I$8,0)*$FF$6+VLOOKUP($FA581,BM,LOOKUPS!I$5,0)*$FG$6+VLOOKUP($FA581,DIV,LOOKUPS!I$7,0)*$FH$6++VLOOKUP($FA581,SIZE,LOOKUPS!I$11,0)*$FI$6)</f>
        <v>-7.8398000000000003</v>
      </c>
      <c r="FI581" s="1">
        <f>IF(ISERROR(VLOOKUP($FA581,MOM,LOOKUPS!J$12,0)*$FB$6+VLOOKUP($FA581,STREV,LOOKUPS!J$10,0)*$FC$6+VLOOKUP($FA581,LTREV,LOOKUPS!J$9,0)*$FD$6+VLOOKUP($FA581,CFP,LOOKUPS!J$6,0)*$FE$6+VLOOKUP($FA581,EP,LOOKUPS!J$8,0)*$FF$6+VLOOKUP($FA581,BM,LOOKUPS!J$5,0)*$FG$6+VLOOKUP($FA581,DIV,LOOKUPS!J$7,0)*$FH$6++VLOOKUP($FA581,SIZE,LOOKUPS!J$11,0)*$FI$6),"",VLOOKUP($FA581,MOM,LOOKUPS!J$12,0)*$FB$6+VLOOKUP($FA581,STREV,LOOKUPS!J$10,0)*$FC$6+VLOOKUP($FA581,LTREV,LOOKUPS!J$9,0)*$FD$6+VLOOKUP($FA581,CFP,LOOKUPS!J$6,0)*$FE$6+VLOOKUP($FA581,EP,LOOKUPS!J$8,0)*$FF$6+VLOOKUP($FA581,BM,LOOKUPS!J$5,0)*$FG$6+VLOOKUP($FA581,DIV,LOOKUPS!J$7,0)*$FH$6++VLOOKUP($FA581,SIZE,LOOKUPS!J$11,0)*$FI$6)</f>
        <v>-7.2904999999999998</v>
      </c>
      <c r="FJ581" s="1">
        <f>IF(ISERROR(VLOOKUP($FA581,MOM,LOOKUPS!K$12,0)*$FB$6+VLOOKUP($FA581,STREV,LOOKUPS!K$10,0)*$FC$6+VLOOKUP($FA581,LTREV,LOOKUPS!K$9,0)*$FD$6+VLOOKUP($FA581,CFP,LOOKUPS!K$6,0)*$FE$6+VLOOKUP($FA581,EP,LOOKUPS!K$8,0)*$FF$6+VLOOKUP($FA581,BM,LOOKUPS!K$5,0)*$FG$6+VLOOKUP($FA581,DIV,LOOKUPS!K$7,0)*$FH$6++VLOOKUP($FA581,SIZE,LOOKUPS!K$11,0)*$FI$6),"",VLOOKUP($FA581,MOM,LOOKUPS!K$12,0)*$FB$6+VLOOKUP($FA581,STREV,LOOKUPS!K$10,0)*$FC$6+VLOOKUP($FA581,LTREV,LOOKUPS!K$9,0)*$FD$6+VLOOKUP($FA581,CFP,LOOKUPS!K$6,0)*$FE$6+VLOOKUP($FA581,EP,LOOKUPS!K$8,0)*$FF$6+VLOOKUP($FA581,BM,LOOKUPS!K$5,0)*$FG$6+VLOOKUP($FA581,DIV,LOOKUPS!K$7,0)*$FH$6++VLOOKUP($FA581,SIZE,LOOKUPS!K$11,0)*$FI$6)</f>
        <v>-7.6805000000000003</v>
      </c>
      <c r="FK581" s="1">
        <f>IF(ISERROR(VLOOKUP($FA581,MOM,LOOKUPS!L$12,0)*$FB$6+VLOOKUP($FA581,STREV,LOOKUPS!L$10,0)*$FC$6+VLOOKUP($FA581,LTREV,LOOKUPS!L$9,0)*$FD$6+VLOOKUP($FA581,CFP,LOOKUPS!L$6,0)*$FE$6+VLOOKUP($FA581,EP,LOOKUPS!L$8,0)*$FF$6+VLOOKUP($FA581,BM,LOOKUPS!L$5,0)*$FG$6+VLOOKUP($FA581,DIV,LOOKUPS!L$7,0)*$FH$6++VLOOKUP($FA581,SIZE,LOOKUPS!L$11,0)*$FI$6),"",VLOOKUP($FA581,MOM,LOOKUPS!L$12,0)*$FB$6+VLOOKUP($FA581,STREV,LOOKUPS!L$10,0)*$FC$6+VLOOKUP($FA581,LTREV,LOOKUPS!L$9,0)*$FD$6+VLOOKUP($FA581,CFP,LOOKUPS!L$6,0)*$FE$6+VLOOKUP($FA581,EP,LOOKUPS!L$8,0)*$FF$6+VLOOKUP($FA581,BM,LOOKUPS!L$5,0)*$FG$6+VLOOKUP($FA581,DIV,LOOKUPS!L$7,0)*$FH$6++VLOOKUP($FA581,SIZE,LOOKUPS!L$11,0)*$FI$6)</f>
        <v>-6.1456</v>
      </c>
    </row>
    <row r="582" spans="1:167" x14ac:dyDescent="0.3">
      <c r="A582" s="1">
        <v>197409</v>
      </c>
      <c r="B582" s="1">
        <v>-10.34</v>
      </c>
      <c r="C582" s="1">
        <v>-8.92</v>
      </c>
      <c r="D582" s="1">
        <v>-9.02</v>
      </c>
      <c r="E582" s="1">
        <v>-7.32</v>
      </c>
      <c r="F582" s="1">
        <v>-8.1</v>
      </c>
      <c r="G582" s="1">
        <v>-6.99</v>
      </c>
      <c r="H582" s="1">
        <v>-7.42</v>
      </c>
      <c r="I582" s="1">
        <v>-6.19</v>
      </c>
      <c r="J582" s="1">
        <v>-6.23</v>
      </c>
      <c r="K582" s="1">
        <v>-7.88</v>
      </c>
      <c r="M582" s="1">
        <v>197310</v>
      </c>
      <c r="N582" s="1">
        <v>0.91</v>
      </c>
      <c r="O582" s="1">
        <v>0.52</v>
      </c>
      <c r="P582" s="1">
        <v>1</v>
      </c>
      <c r="Q582" s="1">
        <v>-0.4</v>
      </c>
      <c r="R582" s="1">
        <v>-0.17</v>
      </c>
      <c r="S582" s="1">
        <v>7.0000000000000007E-2</v>
      </c>
      <c r="T582" s="1">
        <v>-1.81</v>
      </c>
      <c r="U582" s="1">
        <v>-0.2</v>
      </c>
      <c r="V582" s="1">
        <v>-2.2999999999999998</v>
      </c>
      <c r="W582" s="1">
        <v>-3.11</v>
      </c>
      <c r="Y582" s="1">
        <v>197809</v>
      </c>
      <c r="Z582" s="1">
        <v>1.52</v>
      </c>
      <c r="AA582" s="1">
        <v>0.11</v>
      </c>
      <c r="AB582" s="1">
        <v>-0.18</v>
      </c>
      <c r="AC582" s="1">
        <v>0.51</v>
      </c>
      <c r="AD582" s="1">
        <v>0.7</v>
      </c>
      <c r="AE582" s="1">
        <v>0.43</v>
      </c>
      <c r="AF582" s="1">
        <v>0.28999999999999998</v>
      </c>
      <c r="AG582" s="1">
        <v>-0.02</v>
      </c>
      <c r="AH582" s="1">
        <v>-0.7</v>
      </c>
      <c r="AI582" s="1">
        <v>-1.38</v>
      </c>
      <c r="AK582">
        <v>199903</v>
      </c>
      <c r="AL582">
        <v>-0.25</v>
      </c>
      <c r="AM582">
        <v>-1.83</v>
      </c>
      <c r="AN582">
        <v>-2.89</v>
      </c>
      <c r="AO582">
        <v>-0.85</v>
      </c>
      <c r="AP582">
        <v>-2.0099999999999998</v>
      </c>
      <c r="AQ582">
        <v>-2.39</v>
      </c>
      <c r="AR582">
        <v>-2.46</v>
      </c>
      <c r="AS582">
        <v>-1.31</v>
      </c>
      <c r="AT582">
        <v>-1.25</v>
      </c>
      <c r="AU582">
        <v>-2.69</v>
      </c>
      <c r="AV582">
        <v>-0.89</v>
      </c>
      <c r="AW582">
        <v>-1.33</v>
      </c>
      <c r="AX582">
        <v>-3.61</v>
      </c>
      <c r="AY582">
        <v>-1.37</v>
      </c>
      <c r="AZ582">
        <v>-3.68</v>
      </c>
      <c r="BA582">
        <v>-2.87</v>
      </c>
      <c r="BB582">
        <v>0.19</v>
      </c>
      <c r="BC582">
        <v>-2.34</v>
      </c>
      <c r="BD582">
        <v>-0.33</v>
      </c>
      <c r="BF582" s="1">
        <v>199903</v>
      </c>
      <c r="BG582" s="1">
        <v>-0.02</v>
      </c>
      <c r="BH582" s="1">
        <v>-1.66</v>
      </c>
      <c r="BI582" s="1">
        <v>-1.98</v>
      </c>
      <c r="BJ582" s="1">
        <v>-2.73</v>
      </c>
      <c r="BK582" s="1">
        <v>-2.02</v>
      </c>
      <c r="BL582" s="1">
        <v>-1.2</v>
      </c>
      <c r="BM582" s="1">
        <v>-1.78</v>
      </c>
      <c r="BN582" s="1">
        <v>-2.84</v>
      </c>
      <c r="BO582" s="1">
        <v>-2.59</v>
      </c>
      <c r="BP582" s="1">
        <v>-2.1</v>
      </c>
      <c r="BQ582" s="1">
        <v>-1.91</v>
      </c>
      <c r="BR582" s="1">
        <v>-0.61</v>
      </c>
      <c r="BS582" s="1">
        <v>-1.78</v>
      </c>
      <c r="BT582" s="1">
        <v>-0.95</v>
      </c>
      <c r="BU582" s="1">
        <v>-2.59</v>
      </c>
      <c r="BV582" s="1">
        <v>-2.61</v>
      </c>
      <c r="BW582" s="1">
        <v>-3.05</v>
      </c>
      <c r="BX582" s="1">
        <v>-2.2200000000000002</v>
      </c>
      <c r="BY582" s="1">
        <v>-2.9</v>
      </c>
      <c r="CA582" s="1">
        <v>197403</v>
      </c>
      <c r="CB582" s="1">
        <v>-1.25</v>
      </c>
      <c r="CC582" s="1">
        <v>0.11</v>
      </c>
      <c r="CD582" s="1">
        <v>0.01</v>
      </c>
      <c r="CE582" s="1">
        <v>2.04</v>
      </c>
      <c r="CF582" s="1">
        <v>0.12</v>
      </c>
      <c r="CG582" s="1">
        <v>0.11</v>
      </c>
      <c r="CH582" s="1">
        <v>0.05</v>
      </c>
      <c r="CI582" s="1">
        <v>0.41</v>
      </c>
      <c r="CJ582" s="1">
        <v>2.48</v>
      </c>
      <c r="CK582" s="1">
        <v>-0.82</v>
      </c>
      <c r="CL582" s="1">
        <v>1.1299999999999999</v>
      </c>
      <c r="CM582" s="1">
        <v>0.08</v>
      </c>
      <c r="CN582" s="1">
        <v>0.13</v>
      </c>
      <c r="CO582" s="1">
        <v>0.24</v>
      </c>
      <c r="CP582" s="1">
        <v>-0.2</v>
      </c>
      <c r="CQ582" s="1">
        <v>-0.21</v>
      </c>
      <c r="CR582" s="1">
        <v>0.98</v>
      </c>
      <c r="CS582" s="1">
        <v>1.71</v>
      </c>
      <c r="CT582" s="1">
        <v>3.19</v>
      </c>
      <c r="CV582" s="1">
        <v>197503</v>
      </c>
      <c r="CW582" s="1">
        <v>11.46</v>
      </c>
      <c r="CX582" s="1">
        <v>6.86</v>
      </c>
      <c r="CY582" s="1">
        <v>6.36</v>
      </c>
      <c r="CZ582" s="1">
        <v>5.29</v>
      </c>
      <c r="DA582" s="1">
        <v>7.22</v>
      </c>
      <c r="DB582" s="1">
        <v>6.3</v>
      </c>
      <c r="DC582" s="1">
        <v>6.58</v>
      </c>
      <c r="DD582" s="1">
        <v>5.64</v>
      </c>
      <c r="DE582" s="1">
        <v>5.18</v>
      </c>
      <c r="DF582" s="1">
        <v>7.05</v>
      </c>
      <c r="DG582" s="1">
        <v>7.37</v>
      </c>
      <c r="DH582" s="1">
        <v>6.18</v>
      </c>
      <c r="DI582" s="1">
        <v>6.43</v>
      </c>
      <c r="DJ582" s="1">
        <v>6.08</v>
      </c>
      <c r="DK582" s="1">
        <v>7.19</v>
      </c>
      <c r="DL582" s="1">
        <v>5.77</v>
      </c>
      <c r="DM582" s="1">
        <v>5.5</v>
      </c>
      <c r="DN582" s="1">
        <v>4.83</v>
      </c>
      <c r="DO582" s="1">
        <v>5.64</v>
      </c>
      <c r="DQ582" s="1">
        <v>197403</v>
      </c>
      <c r="DR582" s="1">
        <v>-99.99</v>
      </c>
      <c r="DS582" s="1">
        <v>2</v>
      </c>
      <c r="DT582" s="1">
        <v>-1.04</v>
      </c>
      <c r="DU582" s="1">
        <v>-2.73</v>
      </c>
      <c r="DV582" s="1">
        <v>2.27</v>
      </c>
      <c r="DW582" s="1">
        <v>-0.24</v>
      </c>
      <c r="DX582" s="1">
        <v>-1.08</v>
      </c>
      <c r="DY582" s="1">
        <v>-2.41</v>
      </c>
      <c r="DZ582" s="1">
        <v>-2.86</v>
      </c>
      <c r="EA582" s="1">
        <v>2.64</v>
      </c>
      <c r="EB582" s="1">
        <v>0.11</v>
      </c>
      <c r="EC582" s="1">
        <v>-0.46</v>
      </c>
      <c r="ED582" s="1">
        <v>0.04</v>
      </c>
      <c r="EE582" s="1">
        <v>-1.21</v>
      </c>
      <c r="EF582" s="1">
        <v>-0.91</v>
      </c>
      <c r="EG582" s="1">
        <v>-2.3199999999999998</v>
      </c>
      <c r="EH582" s="1">
        <v>-2.5</v>
      </c>
      <c r="EI582" s="1">
        <v>-2.97</v>
      </c>
      <c r="EJ582" s="1">
        <v>-2.74</v>
      </c>
      <c r="EL582">
        <v>197403</v>
      </c>
      <c r="EM582">
        <v>-2.81</v>
      </c>
      <c r="EN582">
        <v>2.59</v>
      </c>
      <c r="EO582">
        <v>-0.28000000000000003</v>
      </c>
      <c r="EP582">
        <v>0.56000000000000005</v>
      </c>
      <c r="ER582" s="1">
        <v>197409</v>
      </c>
      <c r="ES582" s="1">
        <v>4.32</v>
      </c>
      <c r="EU582" s="1">
        <v>197310</v>
      </c>
      <c r="EV582" s="1">
        <v>1.81</v>
      </c>
      <c r="EX582" s="1">
        <v>197809</v>
      </c>
      <c r="EY582" s="1">
        <v>-0.69</v>
      </c>
      <c r="FA582" s="1">
        <v>197409</v>
      </c>
      <c r="FB582" s="1">
        <f>IF(ISERROR(VLOOKUP($FA582,MOM,LOOKUPS!C$12,0)*$FB$6+VLOOKUP($FA582,STREV,LOOKUPS!C$10,0)*$FC$6+VLOOKUP($FA582,LTREV,LOOKUPS!C$9,0)*$FD$6+VLOOKUP($FA582,CFP,LOOKUPS!C$6,0)*$FE$6+VLOOKUP($FA582,EP,LOOKUPS!C$8,0)*$FF$6+VLOOKUP($FA582,BM,LOOKUPS!C$5,0)*$FG$6+VLOOKUP($FA582,DIV,LOOKUPS!C$7,0)*$FH$6++VLOOKUP($FA582,SIZE,LOOKUPS!C$11,0)*$FI$6),"",VLOOKUP($FA582,MOM,LOOKUPS!C$12,0)*$FB$6+VLOOKUP($FA582,STREV,LOOKUPS!C$10,0)*$FC$6+VLOOKUP($FA582,LTREV,LOOKUPS!C$9,0)*$FD$6+VLOOKUP($FA582,CFP,LOOKUPS!C$6,0)*$FE$6+VLOOKUP($FA582,EP,LOOKUPS!C$8,0)*$FF$6+VLOOKUP($FA582,BM,LOOKUPS!C$5,0)*$FG$6+VLOOKUP($FA582,DIV,LOOKUPS!C$7,0)*$FH$6++VLOOKUP($FA582,SIZE,LOOKUPS!C$11,0)*$FI$6)</f>
        <v>-12.071700000000002</v>
      </c>
      <c r="FC582" s="1">
        <f>IF(ISERROR(VLOOKUP($FA582,MOM,LOOKUPS!D$12,0)*$FB$6+VLOOKUP($FA582,STREV,LOOKUPS!D$10,0)*$FC$6+VLOOKUP($FA582,LTREV,LOOKUPS!D$9,0)*$FD$6+VLOOKUP($FA582,CFP,LOOKUPS!D$6,0)*$FE$6+VLOOKUP($FA582,EP,LOOKUPS!D$8,0)*$FF$6+VLOOKUP($FA582,BM,LOOKUPS!D$5,0)*$FG$6+VLOOKUP($FA582,DIV,LOOKUPS!D$7,0)*$FH$6++VLOOKUP($FA582,SIZE,LOOKUPS!D$11,0)*$FI$6),"",VLOOKUP($FA582,MOM,LOOKUPS!D$12,0)*$FB$6+VLOOKUP($FA582,STREV,LOOKUPS!D$10,0)*$FC$6+VLOOKUP($FA582,LTREV,LOOKUPS!D$9,0)*$FD$6+VLOOKUP($FA582,CFP,LOOKUPS!D$6,0)*$FE$6+VLOOKUP($FA582,EP,LOOKUPS!D$8,0)*$FF$6+VLOOKUP($FA582,BM,LOOKUPS!D$5,0)*$FG$6+VLOOKUP($FA582,DIV,LOOKUPS!D$7,0)*$FH$6++VLOOKUP($FA582,SIZE,LOOKUPS!D$11,0)*$FI$6)</f>
        <v>-9.2984000000000009</v>
      </c>
      <c r="FD582" s="1">
        <f>IF(ISERROR(VLOOKUP($FA582,MOM,LOOKUPS!E$12,0)*$FB$6+VLOOKUP($FA582,STREV,LOOKUPS!E$10,0)*$FC$6+VLOOKUP($FA582,LTREV,LOOKUPS!E$9,0)*$FD$6+VLOOKUP($FA582,CFP,LOOKUPS!E$6,0)*$FE$6+VLOOKUP($FA582,EP,LOOKUPS!E$8,0)*$FF$6+VLOOKUP($FA582,BM,LOOKUPS!E$5,0)*$FG$6+VLOOKUP($FA582,DIV,LOOKUPS!E$7,0)*$FH$6++VLOOKUP($FA582,SIZE,LOOKUPS!E$11,0)*$FI$6),"",VLOOKUP($FA582,MOM,LOOKUPS!E$12,0)*$FB$6+VLOOKUP($FA582,STREV,LOOKUPS!E$10,0)*$FC$6+VLOOKUP($FA582,LTREV,LOOKUPS!E$9,0)*$FD$6+VLOOKUP($FA582,CFP,LOOKUPS!E$6,0)*$FE$6+VLOOKUP($FA582,EP,LOOKUPS!E$8,0)*$FF$6+VLOOKUP($FA582,BM,LOOKUPS!E$5,0)*$FG$6+VLOOKUP($FA582,DIV,LOOKUPS!E$7,0)*$FH$6++VLOOKUP($FA582,SIZE,LOOKUPS!E$11,0)*$FI$6)</f>
        <v>-8.7999000000000009</v>
      </c>
      <c r="FE582" s="1">
        <f>IF(ISERROR(VLOOKUP($FA582,MOM,LOOKUPS!F$12,0)*$FB$6+VLOOKUP($FA582,STREV,LOOKUPS!F$10,0)*$FC$6+VLOOKUP($FA582,LTREV,LOOKUPS!F$9,0)*$FD$6+VLOOKUP($FA582,CFP,LOOKUPS!F$6,0)*$FE$6+VLOOKUP($FA582,EP,LOOKUPS!F$8,0)*$FF$6+VLOOKUP($FA582,BM,LOOKUPS!F$5,0)*$FG$6+VLOOKUP($FA582,DIV,LOOKUPS!F$7,0)*$FH$6++VLOOKUP($FA582,SIZE,LOOKUPS!F$11,0)*$FI$6),"",VLOOKUP($FA582,MOM,LOOKUPS!F$12,0)*$FB$6+VLOOKUP($FA582,STREV,LOOKUPS!F$10,0)*$FC$6+VLOOKUP($FA582,LTREV,LOOKUPS!F$9,0)*$FD$6+VLOOKUP($FA582,CFP,LOOKUPS!F$6,0)*$FE$6+VLOOKUP($FA582,EP,LOOKUPS!F$8,0)*$FF$6+VLOOKUP($FA582,BM,LOOKUPS!F$5,0)*$FG$6+VLOOKUP($FA582,DIV,LOOKUPS!F$7,0)*$FH$6++VLOOKUP($FA582,SIZE,LOOKUPS!F$11,0)*$FI$6)</f>
        <v>-7.7129000000000012</v>
      </c>
      <c r="FF582" s="1">
        <f>IF(ISERROR(VLOOKUP($FA582,MOM,LOOKUPS!G$12,0)*$FB$6+VLOOKUP($FA582,STREV,LOOKUPS!G$10,0)*$FC$6+VLOOKUP($FA582,LTREV,LOOKUPS!G$9,0)*$FD$6+VLOOKUP($FA582,CFP,LOOKUPS!G$6,0)*$FE$6+VLOOKUP($FA582,EP,LOOKUPS!G$8,0)*$FF$6+VLOOKUP($FA582,BM,LOOKUPS!G$5,0)*$FG$6+VLOOKUP($FA582,DIV,LOOKUPS!G$7,0)*$FH$6++VLOOKUP($FA582,SIZE,LOOKUPS!G$11,0)*$FI$6),"",VLOOKUP($FA582,MOM,LOOKUPS!G$12,0)*$FB$6+VLOOKUP($FA582,STREV,LOOKUPS!G$10,0)*$FC$6+VLOOKUP($FA582,LTREV,LOOKUPS!G$9,0)*$FD$6+VLOOKUP($FA582,CFP,LOOKUPS!G$6,0)*$FE$6+VLOOKUP($FA582,EP,LOOKUPS!G$8,0)*$FF$6+VLOOKUP($FA582,BM,LOOKUPS!G$5,0)*$FG$6+VLOOKUP($FA582,DIV,LOOKUPS!G$7,0)*$FH$6++VLOOKUP($FA582,SIZE,LOOKUPS!G$11,0)*$FI$6)</f>
        <v>-7.6551000000000009</v>
      </c>
      <c r="FG582" s="1">
        <f>IF(ISERROR(VLOOKUP($FA582,MOM,LOOKUPS!H$12,0)*$FB$6+VLOOKUP($FA582,STREV,LOOKUPS!H$10,0)*$FC$6+VLOOKUP($FA582,LTREV,LOOKUPS!H$9,0)*$FD$6+VLOOKUP($FA582,CFP,LOOKUPS!H$6,0)*$FE$6+VLOOKUP($FA582,EP,LOOKUPS!H$8,0)*$FF$6+VLOOKUP($FA582,BM,LOOKUPS!H$5,0)*$FG$6+VLOOKUP($FA582,DIV,LOOKUPS!H$7,0)*$FH$6++VLOOKUP($FA582,SIZE,LOOKUPS!H$11,0)*$FI$6),"",VLOOKUP($FA582,MOM,LOOKUPS!H$12,0)*$FB$6+VLOOKUP($FA582,STREV,LOOKUPS!H$10,0)*$FC$6+VLOOKUP($FA582,LTREV,LOOKUPS!H$9,0)*$FD$6+VLOOKUP($FA582,CFP,LOOKUPS!H$6,0)*$FE$6+VLOOKUP($FA582,EP,LOOKUPS!H$8,0)*$FF$6+VLOOKUP($FA582,BM,LOOKUPS!H$5,0)*$FG$6+VLOOKUP($FA582,DIV,LOOKUPS!H$7,0)*$FH$6++VLOOKUP($FA582,SIZE,LOOKUPS!H$11,0)*$FI$6)</f>
        <v>-7.4190000000000005</v>
      </c>
      <c r="FH582" s="1">
        <f>IF(ISERROR(VLOOKUP($FA582,MOM,LOOKUPS!I$12,0)*$FB$6+VLOOKUP($FA582,STREV,LOOKUPS!I$10,0)*$FC$6+VLOOKUP($FA582,LTREV,LOOKUPS!I$9,0)*$FD$6+VLOOKUP($FA582,CFP,LOOKUPS!I$6,0)*$FE$6+VLOOKUP($FA582,EP,LOOKUPS!I$8,0)*$FF$6+VLOOKUP($FA582,BM,LOOKUPS!I$5,0)*$FG$6+VLOOKUP($FA582,DIV,LOOKUPS!I$7,0)*$FH$6++VLOOKUP($FA582,SIZE,LOOKUPS!I$11,0)*$FI$6),"",VLOOKUP($FA582,MOM,LOOKUPS!I$12,0)*$FB$6+VLOOKUP($FA582,STREV,LOOKUPS!I$10,0)*$FC$6+VLOOKUP($FA582,LTREV,LOOKUPS!I$9,0)*$FD$6+VLOOKUP($FA582,CFP,LOOKUPS!I$6,0)*$FE$6+VLOOKUP($FA582,EP,LOOKUPS!I$8,0)*$FF$6+VLOOKUP($FA582,BM,LOOKUPS!I$5,0)*$FG$6+VLOOKUP($FA582,DIV,LOOKUPS!I$7,0)*$FH$6++VLOOKUP($FA582,SIZE,LOOKUPS!I$11,0)*$FI$6)</f>
        <v>-7.4382999999999999</v>
      </c>
      <c r="FI582" s="1">
        <f>IF(ISERROR(VLOOKUP($FA582,MOM,LOOKUPS!J$12,0)*$FB$6+VLOOKUP($FA582,STREV,LOOKUPS!J$10,0)*$FC$6+VLOOKUP($FA582,LTREV,LOOKUPS!J$9,0)*$FD$6+VLOOKUP($FA582,CFP,LOOKUPS!J$6,0)*$FE$6+VLOOKUP($FA582,EP,LOOKUPS!J$8,0)*$FF$6+VLOOKUP($FA582,BM,LOOKUPS!J$5,0)*$FG$6+VLOOKUP($FA582,DIV,LOOKUPS!J$7,0)*$FH$6++VLOOKUP($FA582,SIZE,LOOKUPS!J$11,0)*$FI$6),"",VLOOKUP($FA582,MOM,LOOKUPS!J$12,0)*$FB$6+VLOOKUP($FA582,STREV,LOOKUPS!J$10,0)*$FC$6+VLOOKUP($FA582,LTREV,LOOKUPS!J$9,0)*$FD$6+VLOOKUP($FA582,CFP,LOOKUPS!J$6,0)*$FE$6+VLOOKUP($FA582,EP,LOOKUPS!J$8,0)*$FF$6+VLOOKUP($FA582,BM,LOOKUPS!J$5,0)*$FG$6+VLOOKUP($FA582,DIV,LOOKUPS!J$7,0)*$FH$6++VLOOKUP($FA582,SIZE,LOOKUPS!J$11,0)*$FI$6)</f>
        <v>-6.6732000000000005</v>
      </c>
      <c r="FJ582" s="1">
        <f>IF(ISERROR(VLOOKUP($FA582,MOM,LOOKUPS!K$12,0)*$FB$6+VLOOKUP($FA582,STREV,LOOKUPS!K$10,0)*$FC$6+VLOOKUP($FA582,LTREV,LOOKUPS!K$9,0)*$FD$6+VLOOKUP($FA582,CFP,LOOKUPS!K$6,0)*$FE$6+VLOOKUP($FA582,EP,LOOKUPS!K$8,0)*$FF$6+VLOOKUP($FA582,BM,LOOKUPS!K$5,0)*$FG$6+VLOOKUP($FA582,DIV,LOOKUPS!K$7,0)*$FH$6++VLOOKUP($FA582,SIZE,LOOKUPS!K$11,0)*$FI$6),"",VLOOKUP($FA582,MOM,LOOKUPS!K$12,0)*$FB$6+VLOOKUP($FA582,STREV,LOOKUPS!K$10,0)*$FC$6+VLOOKUP($FA582,LTREV,LOOKUPS!K$9,0)*$FD$6+VLOOKUP($FA582,CFP,LOOKUPS!K$6,0)*$FE$6+VLOOKUP($FA582,EP,LOOKUPS!K$8,0)*$FF$6+VLOOKUP($FA582,BM,LOOKUPS!K$5,0)*$FG$6+VLOOKUP($FA582,DIV,LOOKUPS!K$7,0)*$FH$6++VLOOKUP($FA582,SIZE,LOOKUPS!K$11,0)*$FI$6)</f>
        <v>-6.8529</v>
      </c>
      <c r="FK582" s="1">
        <f>IF(ISERROR(VLOOKUP($FA582,MOM,LOOKUPS!L$12,0)*$FB$6+VLOOKUP($FA582,STREV,LOOKUPS!L$10,0)*$FC$6+VLOOKUP($FA582,LTREV,LOOKUPS!L$9,0)*$FD$6+VLOOKUP($FA582,CFP,LOOKUPS!L$6,0)*$FE$6+VLOOKUP($FA582,EP,LOOKUPS!L$8,0)*$FF$6+VLOOKUP($FA582,BM,LOOKUPS!L$5,0)*$FG$6+VLOOKUP($FA582,DIV,LOOKUPS!L$7,0)*$FH$6++VLOOKUP($FA582,SIZE,LOOKUPS!L$11,0)*$FI$6),"",VLOOKUP($FA582,MOM,LOOKUPS!L$12,0)*$FB$6+VLOOKUP($FA582,STREV,LOOKUPS!L$10,0)*$FC$6+VLOOKUP($FA582,LTREV,LOOKUPS!L$9,0)*$FD$6+VLOOKUP($FA582,CFP,LOOKUPS!L$6,0)*$FE$6+VLOOKUP($FA582,EP,LOOKUPS!L$8,0)*$FF$6+VLOOKUP($FA582,BM,LOOKUPS!L$5,0)*$FG$6+VLOOKUP($FA582,DIV,LOOKUPS!L$7,0)*$FH$6++VLOOKUP($FA582,SIZE,LOOKUPS!L$11,0)*$FI$6)</f>
        <v>-6.6145000000000014</v>
      </c>
    </row>
    <row r="583" spans="1:167" x14ac:dyDescent="0.3">
      <c r="A583" s="1">
        <v>197410</v>
      </c>
      <c r="B583" s="1">
        <v>8.41</v>
      </c>
      <c r="C583" s="1">
        <v>9.02</v>
      </c>
      <c r="D583" s="1">
        <v>9.5399999999999991</v>
      </c>
      <c r="E583" s="1">
        <v>9.7799999999999994</v>
      </c>
      <c r="F583" s="1">
        <v>8.93</v>
      </c>
      <c r="G583" s="1">
        <v>7.02</v>
      </c>
      <c r="H583" s="1">
        <v>8.81</v>
      </c>
      <c r="I583" s="1">
        <v>8.5</v>
      </c>
      <c r="J583" s="1">
        <v>8</v>
      </c>
      <c r="K583" s="1">
        <v>12.49</v>
      </c>
      <c r="M583" s="1">
        <v>197311</v>
      </c>
      <c r="N583" s="1">
        <v>-20.75</v>
      </c>
      <c r="O583" s="1">
        <v>-20.440000000000001</v>
      </c>
      <c r="P583" s="1">
        <v>-17.84</v>
      </c>
      <c r="Q583" s="1">
        <v>-17.41</v>
      </c>
      <c r="R583" s="1">
        <v>-15.82</v>
      </c>
      <c r="S583" s="1">
        <v>-16.14</v>
      </c>
      <c r="T583" s="1">
        <v>-16.57</v>
      </c>
      <c r="U583" s="1">
        <v>-16.86</v>
      </c>
      <c r="V583" s="1">
        <v>-17</v>
      </c>
      <c r="W583" s="1">
        <v>-18.54</v>
      </c>
      <c r="Y583" s="1">
        <v>197810</v>
      </c>
      <c r="Z583" s="1">
        <v>-23.01</v>
      </c>
      <c r="AA583" s="1">
        <v>-18.87</v>
      </c>
      <c r="AB583" s="1">
        <v>-19.43</v>
      </c>
      <c r="AC583" s="1">
        <v>-16.559999999999999</v>
      </c>
      <c r="AD583" s="1">
        <v>-15.63</v>
      </c>
      <c r="AE583" s="1">
        <v>-14.61</v>
      </c>
      <c r="AF583" s="1">
        <v>-14.54</v>
      </c>
      <c r="AG583" s="1">
        <v>-15.7</v>
      </c>
      <c r="AH583" s="1">
        <v>-17.68</v>
      </c>
      <c r="AI583" s="1">
        <v>-21.51</v>
      </c>
      <c r="AK583">
        <v>199904</v>
      </c>
      <c r="AL583">
        <v>9.64</v>
      </c>
      <c r="AM583">
        <v>6.91</v>
      </c>
      <c r="AN583">
        <v>9.01</v>
      </c>
      <c r="AO583">
        <v>10.46</v>
      </c>
      <c r="AP583">
        <v>6.76</v>
      </c>
      <c r="AQ583">
        <v>6.78</v>
      </c>
      <c r="AR583">
        <v>10.029999999999999</v>
      </c>
      <c r="AS583">
        <v>9.69</v>
      </c>
      <c r="AT583">
        <v>11.11</v>
      </c>
      <c r="AU583">
        <v>6.61</v>
      </c>
      <c r="AV583">
        <v>7</v>
      </c>
      <c r="AW583">
        <v>7.32</v>
      </c>
      <c r="AX583">
        <v>6.15</v>
      </c>
      <c r="AY583">
        <v>10.57</v>
      </c>
      <c r="AZ583">
        <v>9.41</v>
      </c>
      <c r="BA583">
        <v>10.59</v>
      </c>
      <c r="BB583">
        <v>8.81</v>
      </c>
      <c r="BC583">
        <v>12.7</v>
      </c>
      <c r="BD583">
        <v>9.74</v>
      </c>
      <c r="BF583" s="1">
        <v>199904</v>
      </c>
      <c r="BG583" s="1">
        <v>9.77</v>
      </c>
      <c r="BH583" s="1">
        <v>7.55</v>
      </c>
      <c r="BI583" s="1">
        <v>9.0299999999999994</v>
      </c>
      <c r="BJ583" s="1">
        <v>8.83</v>
      </c>
      <c r="BK583" s="1">
        <v>7.39</v>
      </c>
      <c r="BL583" s="1">
        <v>8.06</v>
      </c>
      <c r="BM583" s="1">
        <v>10.02</v>
      </c>
      <c r="BN583" s="1">
        <v>7.71</v>
      </c>
      <c r="BO583" s="1">
        <v>9.49</v>
      </c>
      <c r="BP583" s="1">
        <v>7.35</v>
      </c>
      <c r="BQ583" s="1">
        <v>7.44</v>
      </c>
      <c r="BR583" s="1">
        <v>8.0399999999999991</v>
      </c>
      <c r="BS583" s="1">
        <v>8.08</v>
      </c>
      <c r="BT583" s="1">
        <v>9.17</v>
      </c>
      <c r="BU583" s="1">
        <v>10.85</v>
      </c>
      <c r="BV583" s="1">
        <v>8.1</v>
      </c>
      <c r="BW583" s="1">
        <v>7.35</v>
      </c>
      <c r="BX583" s="1">
        <v>9.15</v>
      </c>
      <c r="BY583" s="1">
        <v>9.76</v>
      </c>
      <c r="CA583" s="1">
        <v>197404</v>
      </c>
      <c r="CB583" s="1">
        <v>-4.96</v>
      </c>
      <c r="CC583" s="1">
        <v>-6.24</v>
      </c>
      <c r="CD583" s="1">
        <v>-5.79</v>
      </c>
      <c r="CE583" s="1">
        <v>-3.73</v>
      </c>
      <c r="CF583" s="1">
        <v>-6.08</v>
      </c>
      <c r="CG583" s="1">
        <v>-6.54</v>
      </c>
      <c r="CH583" s="1">
        <v>-5.57</v>
      </c>
      <c r="CI583" s="1">
        <v>-4.97</v>
      </c>
      <c r="CJ583" s="1">
        <v>-3.37</v>
      </c>
      <c r="CK583" s="1">
        <v>-5.67</v>
      </c>
      <c r="CL583" s="1">
        <v>-6.52</v>
      </c>
      <c r="CM583" s="1">
        <v>-6.64</v>
      </c>
      <c r="CN583" s="1">
        <v>-6.45</v>
      </c>
      <c r="CO583" s="1">
        <v>-5.31</v>
      </c>
      <c r="CP583" s="1">
        <v>-5.9</v>
      </c>
      <c r="CQ583" s="1">
        <v>-5.41</v>
      </c>
      <c r="CR583" s="1">
        <v>-4.58</v>
      </c>
      <c r="CS583" s="1">
        <v>-3.26</v>
      </c>
      <c r="CT583" s="1">
        <v>-3.48</v>
      </c>
      <c r="CV583" s="1">
        <v>197504</v>
      </c>
      <c r="CW583" s="1">
        <v>3.78</v>
      </c>
      <c r="CX583" s="1">
        <v>4.5999999999999996</v>
      </c>
      <c r="CY583" s="1">
        <v>3.5</v>
      </c>
      <c r="CZ583" s="1">
        <v>0.56999999999999995</v>
      </c>
      <c r="DA583" s="1">
        <v>5.25</v>
      </c>
      <c r="DB583" s="1">
        <v>3.44</v>
      </c>
      <c r="DC583" s="1">
        <v>3.61</v>
      </c>
      <c r="DD583" s="1">
        <v>2.2799999999999998</v>
      </c>
      <c r="DE583" s="1">
        <v>0.2</v>
      </c>
      <c r="DF583" s="1">
        <v>5.41</v>
      </c>
      <c r="DG583" s="1">
        <v>5.0999999999999996</v>
      </c>
      <c r="DH583" s="1">
        <v>3.36</v>
      </c>
      <c r="DI583" s="1">
        <v>3.52</v>
      </c>
      <c r="DJ583" s="1">
        <v>3.83</v>
      </c>
      <c r="DK583" s="1">
        <v>3.35</v>
      </c>
      <c r="DL583" s="1">
        <v>3.2</v>
      </c>
      <c r="DM583" s="1">
        <v>1.29</v>
      </c>
      <c r="DN583" s="1">
        <v>0.67</v>
      </c>
      <c r="DO583" s="1">
        <v>-0.41</v>
      </c>
      <c r="DQ583" s="1">
        <v>197404</v>
      </c>
      <c r="DR583" s="1">
        <v>-99.99</v>
      </c>
      <c r="DS583" s="1">
        <v>-5.03</v>
      </c>
      <c r="DT583" s="1">
        <v>-6.18</v>
      </c>
      <c r="DU583" s="1">
        <v>-5.89</v>
      </c>
      <c r="DV583" s="1">
        <v>-4.87</v>
      </c>
      <c r="DW583" s="1">
        <v>-6.07</v>
      </c>
      <c r="DX583" s="1">
        <v>-6.19</v>
      </c>
      <c r="DY583" s="1">
        <v>-6.79</v>
      </c>
      <c r="DZ583" s="1">
        <v>-5.51</v>
      </c>
      <c r="EA583" s="1">
        <v>-4.7</v>
      </c>
      <c r="EB583" s="1">
        <v>-5.84</v>
      </c>
      <c r="EC583" s="1">
        <v>-6.52</v>
      </c>
      <c r="ED583" s="1">
        <v>-5.5</v>
      </c>
      <c r="EE583" s="1">
        <v>-5.83</v>
      </c>
      <c r="EF583" s="1">
        <v>-6.63</v>
      </c>
      <c r="EG583" s="1">
        <v>-7.01</v>
      </c>
      <c r="EH583" s="1">
        <v>-6.55</v>
      </c>
      <c r="EI583" s="1">
        <v>-6.39</v>
      </c>
      <c r="EJ583" s="1">
        <v>-4.57</v>
      </c>
      <c r="EL583">
        <v>197404</v>
      </c>
      <c r="EM583">
        <v>-5.29</v>
      </c>
      <c r="EN583">
        <v>-0.71</v>
      </c>
      <c r="EO583">
        <v>0.95</v>
      </c>
      <c r="EP583">
        <v>0.75</v>
      </c>
      <c r="ER583" s="1">
        <v>197410</v>
      </c>
      <c r="ES583" s="1">
        <v>-0.5</v>
      </c>
      <c r="EU583" s="1">
        <v>197311</v>
      </c>
      <c r="EV583" s="1">
        <v>-4.59</v>
      </c>
      <c r="EX583" s="1">
        <v>197810</v>
      </c>
      <c r="EY583" s="1">
        <v>-0.04</v>
      </c>
      <c r="FA583" s="1">
        <v>197410</v>
      </c>
      <c r="FB583" s="1">
        <f>IF(ISERROR(VLOOKUP($FA583,MOM,LOOKUPS!C$12,0)*$FB$6+VLOOKUP($FA583,STREV,LOOKUPS!C$10,0)*$FC$6+VLOOKUP($FA583,LTREV,LOOKUPS!C$9,0)*$FD$6+VLOOKUP($FA583,CFP,LOOKUPS!C$6,0)*$FE$6+VLOOKUP($FA583,EP,LOOKUPS!C$8,0)*$FF$6+VLOOKUP($FA583,BM,LOOKUPS!C$5,0)*$FG$6+VLOOKUP($FA583,DIV,LOOKUPS!C$7,0)*$FH$6++VLOOKUP($FA583,SIZE,LOOKUPS!C$11,0)*$FI$6),"",VLOOKUP($FA583,MOM,LOOKUPS!C$12,0)*$FB$6+VLOOKUP($FA583,STREV,LOOKUPS!C$10,0)*$FC$6+VLOOKUP($FA583,LTREV,LOOKUPS!C$9,0)*$FD$6+VLOOKUP($FA583,CFP,LOOKUPS!C$6,0)*$FE$6+VLOOKUP($FA583,EP,LOOKUPS!C$8,0)*$FF$6+VLOOKUP($FA583,BM,LOOKUPS!C$5,0)*$FG$6+VLOOKUP($FA583,DIV,LOOKUPS!C$7,0)*$FH$6++VLOOKUP($FA583,SIZE,LOOKUPS!C$11,0)*$FI$6)</f>
        <v>11.923200000000001</v>
      </c>
      <c r="FC583" s="1">
        <f>IF(ISERROR(VLOOKUP($FA583,MOM,LOOKUPS!D$12,0)*$FB$6+VLOOKUP($FA583,STREV,LOOKUPS!D$10,0)*$FC$6+VLOOKUP($FA583,LTREV,LOOKUPS!D$9,0)*$FD$6+VLOOKUP($FA583,CFP,LOOKUPS!D$6,0)*$FE$6+VLOOKUP($FA583,EP,LOOKUPS!D$8,0)*$FF$6+VLOOKUP($FA583,BM,LOOKUPS!D$5,0)*$FG$6+VLOOKUP($FA583,DIV,LOOKUPS!D$7,0)*$FH$6++VLOOKUP($FA583,SIZE,LOOKUPS!D$11,0)*$FI$6),"",VLOOKUP($FA583,MOM,LOOKUPS!D$12,0)*$FB$6+VLOOKUP($FA583,STREV,LOOKUPS!D$10,0)*$FC$6+VLOOKUP($FA583,LTREV,LOOKUPS!D$9,0)*$FD$6+VLOOKUP($FA583,CFP,LOOKUPS!D$6,0)*$FE$6+VLOOKUP($FA583,EP,LOOKUPS!D$8,0)*$FF$6+VLOOKUP($FA583,BM,LOOKUPS!D$5,0)*$FG$6+VLOOKUP($FA583,DIV,LOOKUPS!D$7,0)*$FH$6++VLOOKUP($FA583,SIZE,LOOKUPS!D$11,0)*$FI$6)</f>
        <v>11.207700000000001</v>
      </c>
      <c r="FD583" s="1">
        <f>IF(ISERROR(VLOOKUP($FA583,MOM,LOOKUPS!E$12,0)*$FB$6+VLOOKUP($FA583,STREV,LOOKUPS!E$10,0)*$FC$6+VLOOKUP($FA583,LTREV,LOOKUPS!E$9,0)*$FD$6+VLOOKUP($FA583,CFP,LOOKUPS!E$6,0)*$FE$6+VLOOKUP($FA583,EP,LOOKUPS!E$8,0)*$FF$6+VLOOKUP($FA583,BM,LOOKUPS!E$5,0)*$FG$6+VLOOKUP($FA583,DIV,LOOKUPS!E$7,0)*$FH$6++VLOOKUP($FA583,SIZE,LOOKUPS!E$11,0)*$FI$6),"",VLOOKUP($FA583,MOM,LOOKUPS!E$12,0)*$FB$6+VLOOKUP($FA583,STREV,LOOKUPS!E$10,0)*$FC$6+VLOOKUP($FA583,LTREV,LOOKUPS!E$9,0)*$FD$6+VLOOKUP($FA583,CFP,LOOKUPS!E$6,0)*$FE$6+VLOOKUP($FA583,EP,LOOKUPS!E$8,0)*$FF$6+VLOOKUP($FA583,BM,LOOKUPS!E$5,0)*$FG$6+VLOOKUP($FA583,DIV,LOOKUPS!E$7,0)*$FH$6++VLOOKUP($FA583,SIZE,LOOKUPS!E$11,0)*$FI$6)</f>
        <v>8.4504000000000001</v>
      </c>
      <c r="FE583" s="1">
        <f>IF(ISERROR(VLOOKUP($FA583,MOM,LOOKUPS!F$12,0)*$FB$6+VLOOKUP($FA583,STREV,LOOKUPS!F$10,0)*$FC$6+VLOOKUP($FA583,LTREV,LOOKUPS!F$9,0)*$FD$6+VLOOKUP($FA583,CFP,LOOKUPS!F$6,0)*$FE$6+VLOOKUP($FA583,EP,LOOKUPS!F$8,0)*$FF$6+VLOOKUP($FA583,BM,LOOKUPS!F$5,0)*$FG$6+VLOOKUP($FA583,DIV,LOOKUPS!F$7,0)*$FH$6++VLOOKUP($FA583,SIZE,LOOKUPS!F$11,0)*$FI$6),"",VLOOKUP($FA583,MOM,LOOKUPS!F$12,0)*$FB$6+VLOOKUP($FA583,STREV,LOOKUPS!F$10,0)*$FC$6+VLOOKUP($FA583,LTREV,LOOKUPS!F$9,0)*$FD$6+VLOOKUP($FA583,CFP,LOOKUPS!F$6,0)*$FE$6+VLOOKUP($FA583,EP,LOOKUPS!F$8,0)*$FF$6+VLOOKUP($FA583,BM,LOOKUPS!F$5,0)*$FG$6+VLOOKUP($FA583,DIV,LOOKUPS!F$7,0)*$FH$6++VLOOKUP($FA583,SIZE,LOOKUPS!F$11,0)*$FI$6)</f>
        <v>8.4190000000000005</v>
      </c>
      <c r="FF583" s="1">
        <f>IF(ISERROR(VLOOKUP($FA583,MOM,LOOKUPS!G$12,0)*$FB$6+VLOOKUP($FA583,STREV,LOOKUPS!G$10,0)*$FC$6+VLOOKUP($FA583,LTREV,LOOKUPS!G$9,0)*$FD$6+VLOOKUP($FA583,CFP,LOOKUPS!G$6,0)*$FE$6+VLOOKUP($FA583,EP,LOOKUPS!G$8,0)*$FF$6+VLOOKUP($FA583,BM,LOOKUPS!G$5,0)*$FG$6+VLOOKUP($FA583,DIV,LOOKUPS!G$7,0)*$FH$6++VLOOKUP($FA583,SIZE,LOOKUPS!G$11,0)*$FI$6),"",VLOOKUP($FA583,MOM,LOOKUPS!G$12,0)*$FB$6+VLOOKUP($FA583,STREV,LOOKUPS!G$10,0)*$FC$6+VLOOKUP($FA583,LTREV,LOOKUPS!G$9,0)*$FD$6+VLOOKUP($FA583,CFP,LOOKUPS!G$6,0)*$FE$6+VLOOKUP($FA583,EP,LOOKUPS!G$8,0)*$FF$6+VLOOKUP($FA583,BM,LOOKUPS!G$5,0)*$FG$6+VLOOKUP($FA583,DIV,LOOKUPS!G$7,0)*$FH$6++VLOOKUP($FA583,SIZE,LOOKUPS!G$11,0)*$FI$6)</f>
        <v>7.8695000000000004</v>
      </c>
      <c r="FG583" s="1">
        <f>IF(ISERROR(VLOOKUP($FA583,MOM,LOOKUPS!H$12,0)*$FB$6+VLOOKUP($FA583,STREV,LOOKUPS!H$10,0)*$FC$6+VLOOKUP($FA583,LTREV,LOOKUPS!H$9,0)*$FD$6+VLOOKUP($FA583,CFP,LOOKUPS!H$6,0)*$FE$6+VLOOKUP($FA583,EP,LOOKUPS!H$8,0)*$FF$6+VLOOKUP($FA583,BM,LOOKUPS!H$5,0)*$FG$6+VLOOKUP($FA583,DIV,LOOKUPS!H$7,0)*$FH$6++VLOOKUP($FA583,SIZE,LOOKUPS!H$11,0)*$FI$6),"",VLOOKUP($FA583,MOM,LOOKUPS!H$12,0)*$FB$6+VLOOKUP($FA583,STREV,LOOKUPS!H$10,0)*$FC$6+VLOOKUP($FA583,LTREV,LOOKUPS!H$9,0)*$FD$6+VLOOKUP($FA583,CFP,LOOKUPS!H$6,0)*$FE$6+VLOOKUP($FA583,EP,LOOKUPS!H$8,0)*$FF$6+VLOOKUP($FA583,BM,LOOKUPS!H$5,0)*$FG$6+VLOOKUP($FA583,DIV,LOOKUPS!H$7,0)*$FH$6++VLOOKUP($FA583,SIZE,LOOKUPS!H$11,0)*$FI$6)</f>
        <v>7.9682999999999993</v>
      </c>
      <c r="FH583" s="1">
        <f>IF(ISERROR(VLOOKUP($FA583,MOM,LOOKUPS!I$12,0)*$FB$6+VLOOKUP($FA583,STREV,LOOKUPS!I$10,0)*$FC$6+VLOOKUP($FA583,LTREV,LOOKUPS!I$9,0)*$FD$6+VLOOKUP($FA583,CFP,LOOKUPS!I$6,0)*$FE$6+VLOOKUP($FA583,EP,LOOKUPS!I$8,0)*$FF$6+VLOOKUP($FA583,BM,LOOKUPS!I$5,0)*$FG$6+VLOOKUP($FA583,DIV,LOOKUPS!I$7,0)*$FH$6++VLOOKUP($FA583,SIZE,LOOKUPS!I$11,0)*$FI$6),"",VLOOKUP($FA583,MOM,LOOKUPS!I$12,0)*$FB$6+VLOOKUP($FA583,STREV,LOOKUPS!I$10,0)*$FC$6+VLOOKUP($FA583,LTREV,LOOKUPS!I$9,0)*$FD$6+VLOOKUP($FA583,CFP,LOOKUPS!I$6,0)*$FE$6+VLOOKUP($FA583,EP,LOOKUPS!I$8,0)*$FF$6+VLOOKUP($FA583,BM,LOOKUPS!I$5,0)*$FG$6+VLOOKUP($FA583,DIV,LOOKUPS!I$7,0)*$FH$6++VLOOKUP($FA583,SIZE,LOOKUPS!I$11,0)*$FI$6)</f>
        <v>9.4596000000000018</v>
      </c>
      <c r="FI583" s="1">
        <f>IF(ISERROR(VLOOKUP($FA583,MOM,LOOKUPS!J$12,0)*$FB$6+VLOOKUP($FA583,STREV,LOOKUPS!J$10,0)*$FC$6+VLOOKUP($FA583,LTREV,LOOKUPS!J$9,0)*$FD$6+VLOOKUP($FA583,CFP,LOOKUPS!J$6,0)*$FE$6+VLOOKUP($FA583,EP,LOOKUPS!J$8,0)*$FF$6+VLOOKUP($FA583,BM,LOOKUPS!J$5,0)*$FG$6+VLOOKUP($FA583,DIV,LOOKUPS!J$7,0)*$FH$6++VLOOKUP($FA583,SIZE,LOOKUPS!J$11,0)*$FI$6),"",VLOOKUP($FA583,MOM,LOOKUPS!J$12,0)*$FB$6+VLOOKUP($FA583,STREV,LOOKUPS!J$10,0)*$FC$6+VLOOKUP($FA583,LTREV,LOOKUPS!J$9,0)*$FD$6+VLOOKUP($FA583,CFP,LOOKUPS!J$6,0)*$FE$6+VLOOKUP($FA583,EP,LOOKUPS!J$8,0)*$FF$6+VLOOKUP($FA583,BM,LOOKUPS!J$5,0)*$FG$6+VLOOKUP($FA583,DIV,LOOKUPS!J$7,0)*$FH$6++VLOOKUP($FA583,SIZE,LOOKUPS!J$11,0)*$FI$6)</f>
        <v>8.5505999999999993</v>
      </c>
      <c r="FJ583" s="1">
        <f>IF(ISERROR(VLOOKUP($FA583,MOM,LOOKUPS!K$12,0)*$FB$6+VLOOKUP($FA583,STREV,LOOKUPS!K$10,0)*$FC$6+VLOOKUP($FA583,LTREV,LOOKUPS!K$9,0)*$FD$6+VLOOKUP($FA583,CFP,LOOKUPS!K$6,0)*$FE$6+VLOOKUP($FA583,EP,LOOKUPS!K$8,0)*$FF$6+VLOOKUP($FA583,BM,LOOKUPS!K$5,0)*$FG$6+VLOOKUP($FA583,DIV,LOOKUPS!K$7,0)*$FH$6++VLOOKUP($FA583,SIZE,LOOKUPS!K$11,0)*$FI$6),"",VLOOKUP($FA583,MOM,LOOKUPS!K$12,0)*$FB$6+VLOOKUP($FA583,STREV,LOOKUPS!K$10,0)*$FC$6+VLOOKUP($FA583,LTREV,LOOKUPS!K$9,0)*$FD$6+VLOOKUP($FA583,CFP,LOOKUPS!K$6,0)*$FE$6+VLOOKUP($FA583,EP,LOOKUPS!K$8,0)*$FF$6+VLOOKUP($FA583,BM,LOOKUPS!K$5,0)*$FG$6+VLOOKUP($FA583,DIV,LOOKUPS!K$7,0)*$FH$6++VLOOKUP($FA583,SIZE,LOOKUPS!K$11,0)*$FI$6)</f>
        <v>9.4923999999999999</v>
      </c>
      <c r="FK583" s="1">
        <f>IF(ISERROR(VLOOKUP($FA583,MOM,LOOKUPS!L$12,0)*$FB$6+VLOOKUP($FA583,STREV,LOOKUPS!L$10,0)*$FC$6+VLOOKUP($FA583,LTREV,LOOKUPS!L$9,0)*$FD$6+VLOOKUP($FA583,CFP,LOOKUPS!L$6,0)*$FE$6+VLOOKUP($FA583,EP,LOOKUPS!L$8,0)*$FF$6+VLOOKUP($FA583,BM,LOOKUPS!L$5,0)*$FG$6+VLOOKUP($FA583,DIV,LOOKUPS!L$7,0)*$FH$6++VLOOKUP($FA583,SIZE,LOOKUPS!L$11,0)*$FI$6),"",VLOOKUP($FA583,MOM,LOOKUPS!L$12,0)*$FB$6+VLOOKUP($FA583,STREV,LOOKUPS!L$10,0)*$FC$6+VLOOKUP($FA583,LTREV,LOOKUPS!L$9,0)*$FD$6+VLOOKUP($FA583,CFP,LOOKUPS!L$6,0)*$FE$6+VLOOKUP($FA583,EP,LOOKUPS!L$8,0)*$FF$6+VLOOKUP($FA583,BM,LOOKUPS!L$5,0)*$FG$6+VLOOKUP($FA583,DIV,LOOKUPS!L$7,0)*$FH$6++VLOOKUP($FA583,SIZE,LOOKUPS!L$11,0)*$FI$6)</f>
        <v>12.710700000000001</v>
      </c>
    </row>
    <row r="584" spans="1:167" x14ac:dyDescent="0.3">
      <c r="A584" s="1">
        <v>197411</v>
      </c>
      <c r="B584" s="1">
        <v>-8.23</v>
      </c>
      <c r="C584" s="1">
        <v>-6.51</v>
      </c>
      <c r="D584" s="1">
        <v>-5.12</v>
      </c>
      <c r="E584" s="1">
        <v>-5.53</v>
      </c>
      <c r="F584" s="1">
        <v>-4.7699999999999996</v>
      </c>
      <c r="G584" s="1">
        <v>-5.25</v>
      </c>
      <c r="H584" s="1">
        <v>-4.3099999999999996</v>
      </c>
      <c r="I584" s="1">
        <v>-4</v>
      </c>
      <c r="J584" s="1">
        <v>-2.89</v>
      </c>
      <c r="K584" s="1">
        <v>-2.6</v>
      </c>
      <c r="M584" s="1">
        <v>197312</v>
      </c>
      <c r="N584" s="1">
        <v>-2.52</v>
      </c>
      <c r="O584" s="1">
        <v>-5.46</v>
      </c>
      <c r="P584" s="1">
        <v>-3.68</v>
      </c>
      <c r="Q584" s="1">
        <v>-5.55</v>
      </c>
      <c r="R584" s="1">
        <v>-4.25</v>
      </c>
      <c r="S584" s="1">
        <v>-4.3499999999999996</v>
      </c>
      <c r="T584" s="1">
        <v>-5.36</v>
      </c>
      <c r="U584" s="1">
        <v>-4.0199999999999996</v>
      </c>
      <c r="V584" s="1">
        <v>-3.67</v>
      </c>
      <c r="W584" s="1">
        <v>-3.29</v>
      </c>
      <c r="Y584" s="1">
        <v>197811</v>
      </c>
      <c r="Z584" s="1">
        <v>3.99</v>
      </c>
      <c r="AA584" s="1">
        <v>3.94</v>
      </c>
      <c r="AB584" s="1">
        <v>4.4400000000000004</v>
      </c>
      <c r="AC584" s="1">
        <v>4.83</v>
      </c>
      <c r="AD584" s="1">
        <v>3.9</v>
      </c>
      <c r="AE584" s="1">
        <v>3.64</v>
      </c>
      <c r="AF584" s="1">
        <v>4.2300000000000004</v>
      </c>
      <c r="AG584" s="1">
        <v>5.66</v>
      </c>
      <c r="AH584" s="1">
        <v>5.95</v>
      </c>
      <c r="AI584" s="1">
        <v>6.12</v>
      </c>
      <c r="AK584">
        <v>199905</v>
      </c>
      <c r="AL584">
        <v>4.8899999999999997</v>
      </c>
      <c r="AM584">
        <v>3.94</v>
      </c>
      <c r="AN584">
        <v>3.26</v>
      </c>
      <c r="AO584">
        <v>3.59</v>
      </c>
      <c r="AP584">
        <v>4.37</v>
      </c>
      <c r="AQ584">
        <v>3.03</v>
      </c>
      <c r="AR584">
        <v>3.51</v>
      </c>
      <c r="AS584">
        <v>3.06</v>
      </c>
      <c r="AT584">
        <v>3.63</v>
      </c>
      <c r="AU584">
        <v>5.49</v>
      </c>
      <c r="AV584">
        <v>2.56</v>
      </c>
      <c r="AW584">
        <v>2.78</v>
      </c>
      <c r="AX584">
        <v>3.33</v>
      </c>
      <c r="AY584">
        <v>3.3</v>
      </c>
      <c r="AZ584">
        <v>3.74</v>
      </c>
      <c r="BA584">
        <v>2.61</v>
      </c>
      <c r="BB584">
        <v>3.5</v>
      </c>
      <c r="BC584">
        <v>3.88</v>
      </c>
      <c r="BD584">
        <v>3.42</v>
      </c>
      <c r="BF584" s="1">
        <v>199905</v>
      </c>
      <c r="BG584" s="1">
        <v>5.16</v>
      </c>
      <c r="BH584" s="1">
        <v>4.42</v>
      </c>
      <c r="BI584" s="1">
        <v>2.4</v>
      </c>
      <c r="BJ584" s="1">
        <v>3.52</v>
      </c>
      <c r="BK584" s="1">
        <v>4.57</v>
      </c>
      <c r="BL584" s="1">
        <v>3.15</v>
      </c>
      <c r="BM584" s="1">
        <v>2.15</v>
      </c>
      <c r="BN584" s="1">
        <v>3.42</v>
      </c>
      <c r="BO584" s="1">
        <v>3.39</v>
      </c>
      <c r="BP584" s="1">
        <v>4.51</v>
      </c>
      <c r="BQ584" s="1">
        <v>4.66</v>
      </c>
      <c r="BR584" s="1">
        <v>3.99</v>
      </c>
      <c r="BS584" s="1">
        <v>2.3199999999999998</v>
      </c>
      <c r="BT584" s="1">
        <v>1.96</v>
      </c>
      <c r="BU584" s="1">
        <v>2.34</v>
      </c>
      <c r="BV584" s="1">
        <v>2.99</v>
      </c>
      <c r="BW584" s="1">
        <v>3.81</v>
      </c>
      <c r="BX584" s="1">
        <v>3.57</v>
      </c>
      <c r="BY584" s="1">
        <v>3.24</v>
      </c>
      <c r="CA584" s="1">
        <v>197405</v>
      </c>
      <c r="CB584" s="1">
        <v>-8.85</v>
      </c>
      <c r="CC584" s="1">
        <v>-7.27</v>
      </c>
      <c r="CD584" s="1">
        <v>-7.04</v>
      </c>
      <c r="CE584" s="1">
        <v>-6.24</v>
      </c>
      <c r="CF584" s="1">
        <v>-6.99</v>
      </c>
      <c r="CG584" s="1">
        <v>-7.37</v>
      </c>
      <c r="CH584" s="1">
        <v>-6.92</v>
      </c>
      <c r="CI584" s="1">
        <v>-6.98</v>
      </c>
      <c r="CJ584" s="1">
        <v>-6.14</v>
      </c>
      <c r="CK584" s="1">
        <v>-6.19</v>
      </c>
      <c r="CL584" s="1">
        <v>-7.87</v>
      </c>
      <c r="CM584" s="1">
        <v>-7.91</v>
      </c>
      <c r="CN584" s="1">
        <v>-6.82</v>
      </c>
      <c r="CO584" s="1">
        <v>-7.03</v>
      </c>
      <c r="CP584" s="1">
        <v>-6.78</v>
      </c>
      <c r="CQ584" s="1">
        <v>-7.53</v>
      </c>
      <c r="CR584" s="1">
        <v>-6.48</v>
      </c>
      <c r="CS584" s="1">
        <v>-6.4</v>
      </c>
      <c r="CT584" s="1">
        <v>-5.9</v>
      </c>
      <c r="CV584" s="1">
        <v>197505</v>
      </c>
      <c r="CW584" s="1">
        <v>9.64</v>
      </c>
      <c r="CX584" s="1">
        <v>7.32</v>
      </c>
      <c r="CY584" s="1">
        <v>5.45</v>
      </c>
      <c r="CZ584" s="1">
        <v>5.35</v>
      </c>
      <c r="DA584" s="1">
        <v>7.33</v>
      </c>
      <c r="DB584" s="1">
        <v>6.94</v>
      </c>
      <c r="DC584" s="1">
        <v>4.93</v>
      </c>
      <c r="DD584" s="1">
        <v>5.31</v>
      </c>
      <c r="DE584" s="1">
        <v>5.31</v>
      </c>
      <c r="DF584" s="1">
        <v>7.46</v>
      </c>
      <c r="DG584" s="1">
        <v>7.21</v>
      </c>
      <c r="DH584" s="1">
        <v>7.29</v>
      </c>
      <c r="DI584" s="1">
        <v>6.59</v>
      </c>
      <c r="DJ584" s="1">
        <v>5.19</v>
      </c>
      <c r="DK584" s="1">
        <v>4.6100000000000003</v>
      </c>
      <c r="DL584" s="1">
        <v>5.22</v>
      </c>
      <c r="DM584" s="1">
        <v>5.42</v>
      </c>
      <c r="DN584" s="1">
        <v>4.51</v>
      </c>
      <c r="DO584" s="1">
        <v>6.36</v>
      </c>
      <c r="DQ584" s="1">
        <v>197405</v>
      </c>
      <c r="DR584" s="1">
        <v>-99.99</v>
      </c>
      <c r="DS584" s="1">
        <v>-6.94</v>
      </c>
      <c r="DT584" s="1">
        <v>-8.0299999999999994</v>
      </c>
      <c r="DU584" s="1">
        <v>-5.14</v>
      </c>
      <c r="DV584" s="1">
        <v>-6.81</v>
      </c>
      <c r="DW584" s="1">
        <v>-7.94</v>
      </c>
      <c r="DX584" s="1">
        <v>-8.32</v>
      </c>
      <c r="DY584" s="1">
        <v>-7.06</v>
      </c>
      <c r="DZ584" s="1">
        <v>-4.54</v>
      </c>
      <c r="EA584" s="1">
        <v>-6.67</v>
      </c>
      <c r="EB584" s="1">
        <v>-7.62</v>
      </c>
      <c r="EC584" s="1">
        <v>-8.18</v>
      </c>
      <c r="ED584" s="1">
        <v>-7.63</v>
      </c>
      <c r="EE584" s="1">
        <v>-8.18</v>
      </c>
      <c r="EF584" s="1">
        <v>-8.49</v>
      </c>
      <c r="EG584" s="1">
        <v>-7.84</v>
      </c>
      <c r="EH584" s="1">
        <v>-6.19</v>
      </c>
      <c r="EI584" s="1">
        <v>-5.94</v>
      </c>
      <c r="EJ584" s="1">
        <v>-3.02</v>
      </c>
      <c r="EL584">
        <v>197405</v>
      </c>
      <c r="EM584">
        <v>-4.68</v>
      </c>
      <c r="EN584">
        <v>-3.03</v>
      </c>
      <c r="EO584">
        <v>-2.08</v>
      </c>
      <c r="EP584">
        <v>0.75</v>
      </c>
      <c r="ER584" s="1">
        <v>197411</v>
      </c>
      <c r="ES584" s="1">
        <v>2.1800000000000002</v>
      </c>
      <c r="EU584" s="1">
        <v>197312</v>
      </c>
      <c r="EV584" s="1">
        <v>0.37</v>
      </c>
      <c r="EX584" s="1">
        <v>197811</v>
      </c>
      <c r="EY584" s="1">
        <v>-0.79</v>
      </c>
      <c r="FA584" s="1">
        <v>197411</v>
      </c>
      <c r="FB584" s="1">
        <f>IF(ISERROR(VLOOKUP($FA584,MOM,LOOKUPS!C$12,0)*$FB$6+VLOOKUP($FA584,STREV,LOOKUPS!C$10,0)*$FC$6+VLOOKUP($FA584,LTREV,LOOKUPS!C$9,0)*$FD$6+VLOOKUP($FA584,CFP,LOOKUPS!C$6,0)*$FE$6+VLOOKUP($FA584,EP,LOOKUPS!C$8,0)*$FF$6+VLOOKUP($FA584,BM,LOOKUPS!C$5,0)*$FG$6+VLOOKUP($FA584,DIV,LOOKUPS!C$7,0)*$FH$6++VLOOKUP($FA584,SIZE,LOOKUPS!C$11,0)*$FI$6),"",VLOOKUP($FA584,MOM,LOOKUPS!C$12,0)*$FB$6+VLOOKUP($FA584,STREV,LOOKUPS!C$10,0)*$FC$6+VLOOKUP($FA584,LTREV,LOOKUPS!C$9,0)*$FD$6+VLOOKUP($FA584,CFP,LOOKUPS!C$6,0)*$FE$6+VLOOKUP($FA584,EP,LOOKUPS!C$8,0)*$FF$6+VLOOKUP($FA584,BM,LOOKUPS!C$5,0)*$FG$6+VLOOKUP($FA584,DIV,LOOKUPS!C$7,0)*$FH$6++VLOOKUP($FA584,SIZE,LOOKUPS!C$11,0)*$FI$6)</f>
        <v>-6.6054000000000004</v>
      </c>
      <c r="FC584" s="1">
        <f>IF(ISERROR(VLOOKUP($FA584,MOM,LOOKUPS!D$12,0)*$FB$6+VLOOKUP($FA584,STREV,LOOKUPS!D$10,0)*$FC$6+VLOOKUP($FA584,LTREV,LOOKUPS!D$9,0)*$FD$6+VLOOKUP($FA584,CFP,LOOKUPS!D$6,0)*$FE$6+VLOOKUP($FA584,EP,LOOKUPS!D$8,0)*$FF$6+VLOOKUP($FA584,BM,LOOKUPS!D$5,0)*$FG$6+VLOOKUP($FA584,DIV,LOOKUPS!D$7,0)*$FH$6++VLOOKUP($FA584,SIZE,LOOKUPS!D$11,0)*$FI$6),"",VLOOKUP($FA584,MOM,LOOKUPS!D$12,0)*$FB$6+VLOOKUP($FA584,STREV,LOOKUPS!D$10,0)*$FC$6+VLOOKUP($FA584,LTREV,LOOKUPS!D$9,0)*$FD$6+VLOOKUP($FA584,CFP,LOOKUPS!D$6,0)*$FE$6+VLOOKUP($FA584,EP,LOOKUPS!D$8,0)*$FF$6+VLOOKUP($FA584,BM,LOOKUPS!D$5,0)*$FG$6+VLOOKUP($FA584,DIV,LOOKUPS!D$7,0)*$FH$6++VLOOKUP($FA584,SIZE,LOOKUPS!D$11,0)*$FI$6)</f>
        <v>-5.7144000000000004</v>
      </c>
      <c r="FD584" s="1">
        <f>IF(ISERROR(VLOOKUP($FA584,MOM,LOOKUPS!E$12,0)*$FB$6+VLOOKUP($FA584,STREV,LOOKUPS!E$10,0)*$FC$6+VLOOKUP($FA584,LTREV,LOOKUPS!E$9,0)*$FD$6+VLOOKUP($FA584,CFP,LOOKUPS!E$6,0)*$FE$6+VLOOKUP($FA584,EP,LOOKUPS!E$8,0)*$FF$6+VLOOKUP($FA584,BM,LOOKUPS!E$5,0)*$FG$6+VLOOKUP($FA584,DIV,LOOKUPS!E$7,0)*$FH$6++VLOOKUP($FA584,SIZE,LOOKUPS!E$11,0)*$FI$6),"",VLOOKUP($FA584,MOM,LOOKUPS!E$12,0)*$FB$6+VLOOKUP($FA584,STREV,LOOKUPS!E$10,0)*$FC$6+VLOOKUP($FA584,LTREV,LOOKUPS!E$9,0)*$FD$6+VLOOKUP($FA584,CFP,LOOKUPS!E$6,0)*$FE$6+VLOOKUP($FA584,EP,LOOKUPS!E$8,0)*$FF$6+VLOOKUP($FA584,BM,LOOKUPS!E$5,0)*$FG$6+VLOOKUP($FA584,DIV,LOOKUPS!E$7,0)*$FH$6++VLOOKUP($FA584,SIZE,LOOKUPS!E$11,0)*$FI$6)</f>
        <v>-5.2726000000000006</v>
      </c>
      <c r="FE584" s="1">
        <f>IF(ISERROR(VLOOKUP($FA584,MOM,LOOKUPS!F$12,0)*$FB$6+VLOOKUP($FA584,STREV,LOOKUPS!F$10,0)*$FC$6+VLOOKUP($FA584,LTREV,LOOKUPS!F$9,0)*$FD$6+VLOOKUP($FA584,CFP,LOOKUPS!F$6,0)*$FE$6+VLOOKUP($FA584,EP,LOOKUPS!F$8,0)*$FF$6+VLOOKUP($FA584,BM,LOOKUPS!F$5,0)*$FG$6+VLOOKUP($FA584,DIV,LOOKUPS!F$7,0)*$FH$6++VLOOKUP($FA584,SIZE,LOOKUPS!F$11,0)*$FI$6),"",VLOOKUP($FA584,MOM,LOOKUPS!F$12,0)*$FB$6+VLOOKUP($FA584,STREV,LOOKUPS!F$10,0)*$FC$6+VLOOKUP($FA584,LTREV,LOOKUPS!F$9,0)*$FD$6+VLOOKUP($FA584,CFP,LOOKUPS!F$6,0)*$FE$6+VLOOKUP($FA584,EP,LOOKUPS!F$8,0)*$FF$6+VLOOKUP($FA584,BM,LOOKUPS!F$5,0)*$FG$6+VLOOKUP($FA584,DIV,LOOKUPS!F$7,0)*$FH$6++VLOOKUP($FA584,SIZE,LOOKUPS!F$11,0)*$FI$6)</f>
        <v>-4.9593000000000007</v>
      </c>
      <c r="FF584" s="1">
        <f>IF(ISERROR(VLOOKUP($FA584,MOM,LOOKUPS!G$12,0)*$FB$6+VLOOKUP($FA584,STREV,LOOKUPS!G$10,0)*$FC$6+VLOOKUP($FA584,LTREV,LOOKUPS!G$9,0)*$FD$6+VLOOKUP($FA584,CFP,LOOKUPS!G$6,0)*$FE$6+VLOOKUP($FA584,EP,LOOKUPS!G$8,0)*$FF$6+VLOOKUP($FA584,BM,LOOKUPS!G$5,0)*$FG$6+VLOOKUP($FA584,DIV,LOOKUPS!G$7,0)*$FH$6++VLOOKUP($FA584,SIZE,LOOKUPS!G$11,0)*$FI$6),"",VLOOKUP($FA584,MOM,LOOKUPS!G$12,0)*$FB$6+VLOOKUP($FA584,STREV,LOOKUPS!G$10,0)*$FC$6+VLOOKUP($FA584,LTREV,LOOKUPS!G$9,0)*$FD$6+VLOOKUP($FA584,CFP,LOOKUPS!G$6,0)*$FE$6+VLOOKUP($FA584,EP,LOOKUPS!G$8,0)*$FF$6+VLOOKUP($FA584,BM,LOOKUPS!G$5,0)*$FG$6+VLOOKUP($FA584,DIV,LOOKUPS!G$7,0)*$FH$6++VLOOKUP($FA584,SIZE,LOOKUPS!G$11,0)*$FI$6)</f>
        <v>-4.9512</v>
      </c>
      <c r="FG584" s="1">
        <f>IF(ISERROR(VLOOKUP($FA584,MOM,LOOKUPS!H$12,0)*$FB$6+VLOOKUP($FA584,STREV,LOOKUPS!H$10,0)*$FC$6+VLOOKUP($FA584,LTREV,LOOKUPS!H$9,0)*$FD$6+VLOOKUP($FA584,CFP,LOOKUPS!H$6,0)*$FE$6+VLOOKUP($FA584,EP,LOOKUPS!H$8,0)*$FF$6+VLOOKUP($FA584,BM,LOOKUPS!H$5,0)*$FG$6+VLOOKUP($FA584,DIV,LOOKUPS!H$7,0)*$FH$6++VLOOKUP($FA584,SIZE,LOOKUPS!H$11,0)*$FI$6),"",VLOOKUP($FA584,MOM,LOOKUPS!H$12,0)*$FB$6+VLOOKUP($FA584,STREV,LOOKUPS!H$10,0)*$FC$6+VLOOKUP($FA584,LTREV,LOOKUPS!H$9,0)*$FD$6+VLOOKUP($FA584,CFP,LOOKUPS!H$6,0)*$FE$6+VLOOKUP($FA584,EP,LOOKUPS!H$8,0)*$FF$6+VLOOKUP($FA584,BM,LOOKUPS!H$5,0)*$FG$6+VLOOKUP($FA584,DIV,LOOKUPS!H$7,0)*$FH$6++VLOOKUP($FA584,SIZE,LOOKUPS!H$11,0)*$FI$6)</f>
        <v>-4.8638000000000003</v>
      </c>
      <c r="FH584" s="1">
        <f>IF(ISERROR(VLOOKUP($FA584,MOM,LOOKUPS!I$12,0)*$FB$6+VLOOKUP($FA584,STREV,LOOKUPS!I$10,0)*$FC$6+VLOOKUP($FA584,LTREV,LOOKUPS!I$9,0)*$FD$6+VLOOKUP($FA584,CFP,LOOKUPS!I$6,0)*$FE$6+VLOOKUP($FA584,EP,LOOKUPS!I$8,0)*$FF$6+VLOOKUP($FA584,BM,LOOKUPS!I$5,0)*$FG$6+VLOOKUP($FA584,DIV,LOOKUPS!I$7,0)*$FH$6++VLOOKUP($FA584,SIZE,LOOKUPS!I$11,0)*$FI$6),"",VLOOKUP($FA584,MOM,LOOKUPS!I$12,0)*$FB$6+VLOOKUP($FA584,STREV,LOOKUPS!I$10,0)*$FC$6+VLOOKUP($FA584,LTREV,LOOKUPS!I$9,0)*$FD$6+VLOOKUP($FA584,CFP,LOOKUPS!I$6,0)*$FE$6+VLOOKUP($FA584,EP,LOOKUPS!I$8,0)*$FF$6+VLOOKUP($FA584,BM,LOOKUPS!I$5,0)*$FG$6+VLOOKUP($FA584,DIV,LOOKUPS!I$7,0)*$FH$6++VLOOKUP($FA584,SIZE,LOOKUPS!I$11,0)*$FI$6)</f>
        <v>-4.5712000000000002</v>
      </c>
      <c r="FI584" s="1">
        <f>IF(ISERROR(VLOOKUP($FA584,MOM,LOOKUPS!J$12,0)*$FB$6+VLOOKUP($FA584,STREV,LOOKUPS!J$10,0)*$FC$6+VLOOKUP($FA584,LTREV,LOOKUPS!J$9,0)*$FD$6+VLOOKUP($FA584,CFP,LOOKUPS!J$6,0)*$FE$6+VLOOKUP($FA584,EP,LOOKUPS!J$8,0)*$FF$6+VLOOKUP($FA584,BM,LOOKUPS!J$5,0)*$FG$6+VLOOKUP($FA584,DIV,LOOKUPS!J$7,0)*$FH$6++VLOOKUP($FA584,SIZE,LOOKUPS!J$11,0)*$FI$6),"",VLOOKUP($FA584,MOM,LOOKUPS!J$12,0)*$FB$6+VLOOKUP($FA584,STREV,LOOKUPS!J$10,0)*$FC$6+VLOOKUP($FA584,LTREV,LOOKUPS!J$9,0)*$FD$6+VLOOKUP($FA584,CFP,LOOKUPS!J$6,0)*$FE$6+VLOOKUP($FA584,EP,LOOKUPS!J$8,0)*$FF$6+VLOOKUP($FA584,BM,LOOKUPS!J$5,0)*$FG$6+VLOOKUP($FA584,DIV,LOOKUPS!J$7,0)*$FH$6++VLOOKUP($FA584,SIZE,LOOKUPS!J$11,0)*$FI$6)</f>
        <v>-4.4335000000000004</v>
      </c>
      <c r="FJ584" s="1">
        <f>IF(ISERROR(VLOOKUP($FA584,MOM,LOOKUPS!K$12,0)*$FB$6+VLOOKUP($FA584,STREV,LOOKUPS!K$10,0)*$FC$6+VLOOKUP($FA584,LTREV,LOOKUPS!K$9,0)*$FD$6+VLOOKUP($FA584,CFP,LOOKUPS!K$6,0)*$FE$6+VLOOKUP($FA584,EP,LOOKUPS!K$8,0)*$FF$6+VLOOKUP($FA584,BM,LOOKUPS!K$5,0)*$FG$6+VLOOKUP($FA584,DIV,LOOKUPS!K$7,0)*$FH$6++VLOOKUP($FA584,SIZE,LOOKUPS!K$11,0)*$FI$6),"",VLOOKUP($FA584,MOM,LOOKUPS!K$12,0)*$FB$6+VLOOKUP($FA584,STREV,LOOKUPS!K$10,0)*$FC$6+VLOOKUP($FA584,LTREV,LOOKUPS!K$9,0)*$FD$6+VLOOKUP($FA584,CFP,LOOKUPS!K$6,0)*$FE$6+VLOOKUP($FA584,EP,LOOKUPS!K$8,0)*$FF$6+VLOOKUP($FA584,BM,LOOKUPS!K$5,0)*$FG$6+VLOOKUP($FA584,DIV,LOOKUPS!K$7,0)*$FH$6++VLOOKUP($FA584,SIZE,LOOKUPS!K$11,0)*$FI$6)</f>
        <v>-4.3963999999999999</v>
      </c>
      <c r="FK584" s="1">
        <f>IF(ISERROR(VLOOKUP($FA584,MOM,LOOKUPS!L$12,0)*$FB$6+VLOOKUP($FA584,STREV,LOOKUPS!L$10,0)*$FC$6+VLOOKUP($FA584,LTREV,LOOKUPS!L$9,0)*$FD$6+VLOOKUP($FA584,CFP,LOOKUPS!L$6,0)*$FE$6+VLOOKUP($FA584,EP,LOOKUPS!L$8,0)*$FF$6+VLOOKUP($FA584,BM,LOOKUPS!L$5,0)*$FG$6+VLOOKUP($FA584,DIV,LOOKUPS!L$7,0)*$FH$6++VLOOKUP($FA584,SIZE,LOOKUPS!L$11,0)*$FI$6),"",VLOOKUP($FA584,MOM,LOOKUPS!L$12,0)*$FB$6+VLOOKUP($FA584,STREV,LOOKUPS!L$10,0)*$FC$6+VLOOKUP($FA584,LTREV,LOOKUPS!L$9,0)*$FD$6+VLOOKUP($FA584,CFP,LOOKUPS!L$6,0)*$FE$6+VLOOKUP($FA584,EP,LOOKUPS!L$8,0)*$FF$6+VLOOKUP($FA584,BM,LOOKUPS!L$5,0)*$FG$6+VLOOKUP($FA584,DIV,LOOKUPS!L$7,0)*$FH$6++VLOOKUP($FA584,SIZE,LOOKUPS!L$11,0)*$FI$6)</f>
        <v>-4.5838000000000001</v>
      </c>
    </row>
    <row r="585" spans="1:167" x14ac:dyDescent="0.3">
      <c r="A585" s="1">
        <v>197412</v>
      </c>
      <c r="B585" s="1">
        <v>-10.5</v>
      </c>
      <c r="C585" s="1">
        <v>-10.35</v>
      </c>
      <c r="D585" s="1">
        <v>-8.31</v>
      </c>
      <c r="E585" s="1">
        <v>-7.16</v>
      </c>
      <c r="F585" s="1">
        <v>-8.24</v>
      </c>
      <c r="G585" s="1">
        <v>-7.03</v>
      </c>
      <c r="H585" s="1">
        <v>-6.31</v>
      </c>
      <c r="I585" s="1">
        <v>-6.27</v>
      </c>
      <c r="J585" s="1">
        <v>-6.28</v>
      </c>
      <c r="K585" s="1">
        <v>-5.64</v>
      </c>
      <c r="M585" s="1">
        <v>197401</v>
      </c>
      <c r="N585" s="1">
        <v>27.15</v>
      </c>
      <c r="O585" s="1">
        <v>17.18</v>
      </c>
      <c r="P585" s="1">
        <v>13.75</v>
      </c>
      <c r="Q585" s="1">
        <v>10.99</v>
      </c>
      <c r="R585" s="1">
        <v>8.66</v>
      </c>
      <c r="S585" s="1">
        <v>10.6</v>
      </c>
      <c r="T585" s="1">
        <v>7.45</v>
      </c>
      <c r="U585" s="1">
        <v>7.37</v>
      </c>
      <c r="V585" s="1">
        <v>4.37</v>
      </c>
      <c r="W585" s="1">
        <v>3.6</v>
      </c>
      <c r="Y585" s="1">
        <v>197812</v>
      </c>
      <c r="Z585" s="1">
        <v>0.66</v>
      </c>
      <c r="AA585" s="1">
        <v>0.36</v>
      </c>
      <c r="AB585" s="1">
        <v>1.28</v>
      </c>
      <c r="AC585" s="1">
        <v>0.48</v>
      </c>
      <c r="AD585" s="1">
        <v>0.78</v>
      </c>
      <c r="AE585" s="1">
        <v>0.74</v>
      </c>
      <c r="AF585" s="1">
        <v>2.0699999999999998</v>
      </c>
      <c r="AG585" s="1">
        <v>2.5</v>
      </c>
      <c r="AH585" s="1">
        <v>2.68</v>
      </c>
      <c r="AI585" s="1">
        <v>2.4500000000000002</v>
      </c>
      <c r="AK585">
        <v>199906</v>
      </c>
      <c r="AL585">
        <v>3.38</v>
      </c>
      <c r="AM585">
        <v>4.79</v>
      </c>
      <c r="AN585">
        <v>4.22</v>
      </c>
      <c r="AO585">
        <v>3.26</v>
      </c>
      <c r="AP585">
        <v>4.55</v>
      </c>
      <c r="AQ585">
        <v>5.08</v>
      </c>
      <c r="AR585">
        <v>3.9</v>
      </c>
      <c r="AS585">
        <v>3.17</v>
      </c>
      <c r="AT585">
        <v>3.74</v>
      </c>
      <c r="AU585">
        <v>4.66</v>
      </c>
      <c r="AV585">
        <v>4.37</v>
      </c>
      <c r="AW585">
        <v>5.42</v>
      </c>
      <c r="AX585">
        <v>4.6900000000000004</v>
      </c>
      <c r="AY585">
        <v>3.59</v>
      </c>
      <c r="AZ585">
        <v>4.25</v>
      </c>
      <c r="BA585">
        <v>4.33</v>
      </c>
      <c r="BB585">
        <v>2.06</v>
      </c>
      <c r="BC585">
        <v>4.18</v>
      </c>
      <c r="BD585">
        <v>3.36</v>
      </c>
      <c r="BF585" s="1">
        <v>199906</v>
      </c>
      <c r="BG585" s="1">
        <v>3.91</v>
      </c>
      <c r="BH585" s="1">
        <v>4.8499999999999996</v>
      </c>
      <c r="BI585" s="1">
        <v>3.65</v>
      </c>
      <c r="BJ585" s="1">
        <v>3.5</v>
      </c>
      <c r="BK585" s="1">
        <v>4.97</v>
      </c>
      <c r="BL585" s="1">
        <v>4.3899999999999997</v>
      </c>
      <c r="BM585" s="1">
        <v>3.82</v>
      </c>
      <c r="BN585" s="1">
        <v>3</v>
      </c>
      <c r="BO585" s="1">
        <v>3.55</v>
      </c>
      <c r="BP585" s="1">
        <v>4.54</v>
      </c>
      <c r="BQ585" s="1">
        <v>5.6</v>
      </c>
      <c r="BR585" s="1">
        <v>4.51</v>
      </c>
      <c r="BS585" s="1">
        <v>4.26</v>
      </c>
      <c r="BT585" s="1">
        <v>3.8</v>
      </c>
      <c r="BU585" s="1">
        <v>3.84</v>
      </c>
      <c r="BV585" s="1">
        <v>2.57</v>
      </c>
      <c r="BW585" s="1">
        <v>3.4</v>
      </c>
      <c r="BX585" s="1">
        <v>4</v>
      </c>
      <c r="BY585" s="1">
        <v>3.18</v>
      </c>
      <c r="CA585" s="1">
        <v>197406</v>
      </c>
      <c r="CB585" s="1">
        <v>-3.03</v>
      </c>
      <c r="CC585" s="1">
        <v>-3.34</v>
      </c>
      <c r="CD585" s="1">
        <v>-3.06</v>
      </c>
      <c r="CE585" s="1">
        <v>-1.73</v>
      </c>
      <c r="CF585" s="1">
        <v>-3.31</v>
      </c>
      <c r="CG585" s="1">
        <v>-3.23</v>
      </c>
      <c r="CH585" s="1">
        <v>-2.77</v>
      </c>
      <c r="CI585" s="1">
        <v>-2.86</v>
      </c>
      <c r="CJ585" s="1">
        <v>-1.56</v>
      </c>
      <c r="CK585" s="1">
        <v>-3.84</v>
      </c>
      <c r="CL585" s="1">
        <v>-2.74</v>
      </c>
      <c r="CM585" s="1">
        <v>-3.42</v>
      </c>
      <c r="CN585" s="1">
        <v>-3.03</v>
      </c>
      <c r="CO585" s="1">
        <v>-2.91</v>
      </c>
      <c r="CP585" s="1">
        <v>-2.59</v>
      </c>
      <c r="CQ585" s="1">
        <v>-3.67</v>
      </c>
      <c r="CR585" s="1">
        <v>-2.13</v>
      </c>
      <c r="CS585" s="1">
        <v>-2.39</v>
      </c>
      <c r="CT585" s="1">
        <v>-0.77</v>
      </c>
      <c r="CV585" s="1">
        <v>197506</v>
      </c>
      <c r="CW585" s="1">
        <v>8.6</v>
      </c>
      <c r="CX585" s="1">
        <v>5.82</v>
      </c>
      <c r="CY585" s="1">
        <v>6.37</v>
      </c>
      <c r="CZ585" s="1">
        <v>8.0399999999999991</v>
      </c>
      <c r="DA585" s="1">
        <v>5.73</v>
      </c>
      <c r="DB585" s="1">
        <v>6.24</v>
      </c>
      <c r="DC585" s="1">
        <v>6.38</v>
      </c>
      <c r="DD585" s="1">
        <v>6.76</v>
      </c>
      <c r="DE585" s="1">
        <v>8.36</v>
      </c>
      <c r="DF585" s="1">
        <v>5.5</v>
      </c>
      <c r="DG585" s="1">
        <v>5.95</v>
      </c>
      <c r="DH585" s="1">
        <v>5.98</v>
      </c>
      <c r="DI585" s="1">
        <v>6.51</v>
      </c>
      <c r="DJ585" s="1">
        <v>5.9</v>
      </c>
      <c r="DK585" s="1">
        <v>6.98</v>
      </c>
      <c r="DL585" s="1">
        <v>6.15</v>
      </c>
      <c r="DM585" s="1">
        <v>7.41</v>
      </c>
      <c r="DN585" s="1">
        <v>7.55</v>
      </c>
      <c r="DO585" s="1">
        <v>9.41</v>
      </c>
      <c r="DQ585" s="1">
        <v>197406</v>
      </c>
      <c r="DR585" s="1">
        <v>-99.99</v>
      </c>
      <c r="DS585" s="1">
        <v>-2.81</v>
      </c>
      <c r="DT585" s="1">
        <v>-3.66</v>
      </c>
      <c r="DU585" s="1">
        <v>-3.44</v>
      </c>
      <c r="DV585" s="1">
        <v>-2.8</v>
      </c>
      <c r="DW585" s="1">
        <v>-3</v>
      </c>
      <c r="DX585" s="1">
        <v>-4</v>
      </c>
      <c r="DY585" s="1">
        <v>-3.72</v>
      </c>
      <c r="DZ585" s="1">
        <v>-3.26</v>
      </c>
      <c r="EA585" s="1">
        <v>-2.71</v>
      </c>
      <c r="EB585" s="1">
        <v>-3.31</v>
      </c>
      <c r="EC585" s="1">
        <v>-2.99</v>
      </c>
      <c r="ED585" s="1">
        <v>-3</v>
      </c>
      <c r="EE585" s="1">
        <v>-3.56</v>
      </c>
      <c r="EF585" s="1">
        <v>-4.55</v>
      </c>
      <c r="EG585" s="1">
        <v>-3.67</v>
      </c>
      <c r="EH585" s="1">
        <v>-3.78</v>
      </c>
      <c r="EI585" s="1">
        <v>-3.69</v>
      </c>
      <c r="EJ585" s="1">
        <v>-2.78</v>
      </c>
      <c r="EL585">
        <v>197406</v>
      </c>
      <c r="EM585">
        <v>-2.83</v>
      </c>
      <c r="EN585">
        <v>-0.16</v>
      </c>
      <c r="EO585">
        <v>0.78</v>
      </c>
      <c r="EP585">
        <v>0.6</v>
      </c>
      <c r="ER585" s="1">
        <v>197412</v>
      </c>
      <c r="ES585" s="1">
        <v>2.95</v>
      </c>
      <c r="EU585" s="1">
        <v>197401</v>
      </c>
      <c r="EV585" s="1">
        <v>9.16</v>
      </c>
      <c r="EX585" s="1">
        <v>197812</v>
      </c>
      <c r="EY585" s="1">
        <v>0.25</v>
      </c>
      <c r="FA585" s="1">
        <v>197412</v>
      </c>
      <c r="FB585" s="1">
        <f>IF(ISERROR(VLOOKUP($FA585,MOM,LOOKUPS!C$12,0)*$FB$6+VLOOKUP($FA585,STREV,LOOKUPS!C$10,0)*$FC$6+VLOOKUP($FA585,LTREV,LOOKUPS!C$9,0)*$FD$6+VLOOKUP($FA585,CFP,LOOKUPS!C$6,0)*$FE$6+VLOOKUP($FA585,EP,LOOKUPS!C$8,0)*$FF$6+VLOOKUP($FA585,BM,LOOKUPS!C$5,0)*$FG$6+VLOOKUP($FA585,DIV,LOOKUPS!C$7,0)*$FH$6++VLOOKUP($FA585,SIZE,LOOKUPS!C$11,0)*$FI$6),"",VLOOKUP($FA585,MOM,LOOKUPS!C$12,0)*$FB$6+VLOOKUP($FA585,STREV,LOOKUPS!C$10,0)*$FC$6+VLOOKUP($FA585,LTREV,LOOKUPS!C$9,0)*$FD$6+VLOOKUP($FA585,CFP,LOOKUPS!C$6,0)*$FE$6+VLOOKUP($FA585,EP,LOOKUPS!C$8,0)*$FF$6+VLOOKUP($FA585,BM,LOOKUPS!C$5,0)*$FG$6+VLOOKUP($FA585,DIV,LOOKUPS!C$7,0)*$FH$6++VLOOKUP($FA585,SIZE,LOOKUPS!C$11,0)*$FI$6)</f>
        <v>-8.8281000000000009</v>
      </c>
      <c r="FC585" s="1">
        <f>IF(ISERROR(VLOOKUP($FA585,MOM,LOOKUPS!D$12,0)*$FB$6+VLOOKUP($FA585,STREV,LOOKUPS!D$10,0)*$FC$6+VLOOKUP($FA585,LTREV,LOOKUPS!D$9,0)*$FD$6+VLOOKUP($FA585,CFP,LOOKUPS!D$6,0)*$FE$6+VLOOKUP($FA585,EP,LOOKUPS!D$8,0)*$FF$6+VLOOKUP($FA585,BM,LOOKUPS!D$5,0)*$FG$6+VLOOKUP($FA585,DIV,LOOKUPS!D$7,0)*$FH$6++VLOOKUP($FA585,SIZE,LOOKUPS!D$11,0)*$FI$6),"",VLOOKUP($FA585,MOM,LOOKUPS!D$12,0)*$FB$6+VLOOKUP($FA585,STREV,LOOKUPS!D$10,0)*$FC$6+VLOOKUP($FA585,LTREV,LOOKUPS!D$9,0)*$FD$6+VLOOKUP($FA585,CFP,LOOKUPS!D$6,0)*$FE$6+VLOOKUP($FA585,EP,LOOKUPS!D$8,0)*$FF$6+VLOOKUP($FA585,BM,LOOKUPS!D$5,0)*$FG$6+VLOOKUP($FA585,DIV,LOOKUPS!D$7,0)*$FH$6++VLOOKUP($FA585,SIZE,LOOKUPS!D$11,0)*$FI$6)</f>
        <v>-7.9105000000000008</v>
      </c>
      <c r="FD585" s="1">
        <f>IF(ISERROR(VLOOKUP($FA585,MOM,LOOKUPS!E$12,0)*$FB$6+VLOOKUP($FA585,STREV,LOOKUPS!E$10,0)*$FC$6+VLOOKUP($FA585,LTREV,LOOKUPS!E$9,0)*$FD$6+VLOOKUP($FA585,CFP,LOOKUPS!E$6,0)*$FE$6+VLOOKUP($FA585,EP,LOOKUPS!E$8,0)*$FF$6+VLOOKUP($FA585,BM,LOOKUPS!E$5,0)*$FG$6+VLOOKUP($FA585,DIV,LOOKUPS!E$7,0)*$FH$6++VLOOKUP($FA585,SIZE,LOOKUPS!E$11,0)*$FI$6),"",VLOOKUP($FA585,MOM,LOOKUPS!E$12,0)*$FB$6+VLOOKUP($FA585,STREV,LOOKUPS!E$10,0)*$FC$6+VLOOKUP($FA585,LTREV,LOOKUPS!E$9,0)*$FD$6+VLOOKUP($FA585,CFP,LOOKUPS!E$6,0)*$FE$6+VLOOKUP($FA585,EP,LOOKUPS!E$8,0)*$FF$6+VLOOKUP($FA585,BM,LOOKUPS!E$5,0)*$FG$6+VLOOKUP($FA585,DIV,LOOKUPS!E$7,0)*$FH$6++VLOOKUP($FA585,SIZE,LOOKUPS!E$11,0)*$FI$6)</f>
        <v>-6.5545</v>
      </c>
      <c r="FE585" s="1">
        <f>IF(ISERROR(VLOOKUP($FA585,MOM,LOOKUPS!F$12,0)*$FB$6+VLOOKUP($FA585,STREV,LOOKUPS!F$10,0)*$FC$6+VLOOKUP($FA585,LTREV,LOOKUPS!F$9,0)*$FD$6+VLOOKUP($FA585,CFP,LOOKUPS!F$6,0)*$FE$6+VLOOKUP($FA585,EP,LOOKUPS!F$8,0)*$FF$6+VLOOKUP($FA585,BM,LOOKUPS!F$5,0)*$FG$6+VLOOKUP($FA585,DIV,LOOKUPS!F$7,0)*$FH$6++VLOOKUP($FA585,SIZE,LOOKUPS!F$11,0)*$FI$6),"",VLOOKUP($FA585,MOM,LOOKUPS!F$12,0)*$FB$6+VLOOKUP($FA585,STREV,LOOKUPS!F$10,0)*$FC$6+VLOOKUP($FA585,LTREV,LOOKUPS!F$9,0)*$FD$6+VLOOKUP($FA585,CFP,LOOKUPS!F$6,0)*$FE$6+VLOOKUP($FA585,EP,LOOKUPS!F$8,0)*$FF$6+VLOOKUP($FA585,BM,LOOKUPS!F$5,0)*$FG$6+VLOOKUP($FA585,DIV,LOOKUPS!F$7,0)*$FH$6++VLOOKUP($FA585,SIZE,LOOKUPS!F$11,0)*$FI$6)</f>
        <v>-7.0869999999999997</v>
      </c>
      <c r="FF585" s="1">
        <f>IF(ISERROR(VLOOKUP($FA585,MOM,LOOKUPS!G$12,0)*$FB$6+VLOOKUP($FA585,STREV,LOOKUPS!G$10,0)*$FC$6+VLOOKUP($FA585,LTREV,LOOKUPS!G$9,0)*$FD$6+VLOOKUP($FA585,CFP,LOOKUPS!G$6,0)*$FE$6+VLOOKUP($FA585,EP,LOOKUPS!G$8,0)*$FF$6+VLOOKUP($FA585,BM,LOOKUPS!G$5,0)*$FG$6+VLOOKUP($FA585,DIV,LOOKUPS!G$7,0)*$FH$6++VLOOKUP($FA585,SIZE,LOOKUPS!G$11,0)*$FI$6),"",VLOOKUP($FA585,MOM,LOOKUPS!G$12,0)*$FB$6+VLOOKUP($FA585,STREV,LOOKUPS!G$10,0)*$FC$6+VLOOKUP($FA585,LTREV,LOOKUPS!G$9,0)*$FD$6+VLOOKUP($FA585,CFP,LOOKUPS!G$6,0)*$FE$6+VLOOKUP($FA585,EP,LOOKUPS!G$8,0)*$FF$6+VLOOKUP($FA585,BM,LOOKUPS!G$5,0)*$FG$6+VLOOKUP($FA585,DIV,LOOKUPS!G$7,0)*$FH$6++VLOOKUP($FA585,SIZE,LOOKUPS!G$11,0)*$FI$6)</f>
        <v>-6.8836000000000004</v>
      </c>
      <c r="FG585" s="1">
        <f>IF(ISERROR(VLOOKUP($FA585,MOM,LOOKUPS!H$12,0)*$FB$6+VLOOKUP($FA585,STREV,LOOKUPS!H$10,0)*$FC$6+VLOOKUP($FA585,LTREV,LOOKUPS!H$9,0)*$FD$6+VLOOKUP($FA585,CFP,LOOKUPS!H$6,0)*$FE$6+VLOOKUP($FA585,EP,LOOKUPS!H$8,0)*$FF$6+VLOOKUP($FA585,BM,LOOKUPS!H$5,0)*$FG$6+VLOOKUP($FA585,DIV,LOOKUPS!H$7,0)*$FH$6++VLOOKUP($FA585,SIZE,LOOKUPS!H$11,0)*$FI$6),"",VLOOKUP($FA585,MOM,LOOKUPS!H$12,0)*$FB$6+VLOOKUP($FA585,STREV,LOOKUPS!H$10,0)*$FC$6+VLOOKUP($FA585,LTREV,LOOKUPS!H$9,0)*$FD$6+VLOOKUP($FA585,CFP,LOOKUPS!H$6,0)*$FE$6+VLOOKUP($FA585,EP,LOOKUPS!H$8,0)*$FF$6+VLOOKUP($FA585,BM,LOOKUPS!H$5,0)*$FG$6+VLOOKUP($FA585,DIV,LOOKUPS!H$7,0)*$FH$6++VLOOKUP($FA585,SIZE,LOOKUPS!H$11,0)*$FI$6)</f>
        <v>-6.9516000000000009</v>
      </c>
      <c r="FH585" s="1">
        <f>IF(ISERROR(VLOOKUP($FA585,MOM,LOOKUPS!I$12,0)*$FB$6+VLOOKUP($FA585,STREV,LOOKUPS!I$10,0)*$FC$6+VLOOKUP($FA585,LTREV,LOOKUPS!I$9,0)*$FD$6+VLOOKUP($FA585,CFP,LOOKUPS!I$6,0)*$FE$6+VLOOKUP($FA585,EP,LOOKUPS!I$8,0)*$FF$6+VLOOKUP($FA585,BM,LOOKUPS!I$5,0)*$FG$6+VLOOKUP($FA585,DIV,LOOKUPS!I$7,0)*$FH$6++VLOOKUP($FA585,SIZE,LOOKUPS!I$11,0)*$FI$6),"",VLOOKUP($FA585,MOM,LOOKUPS!I$12,0)*$FB$6+VLOOKUP($FA585,STREV,LOOKUPS!I$10,0)*$FC$6+VLOOKUP($FA585,LTREV,LOOKUPS!I$9,0)*$FD$6+VLOOKUP($FA585,CFP,LOOKUPS!I$6,0)*$FE$6+VLOOKUP($FA585,EP,LOOKUPS!I$8,0)*$FF$6+VLOOKUP($FA585,BM,LOOKUPS!I$5,0)*$FG$6+VLOOKUP($FA585,DIV,LOOKUPS!I$7,0)*$FH$6++VLOOKUP($FA585,SIZE,LOOKUPS!I$11,0)*$FI$6)</f>
        <v>-6.9583999999999993</v>
      </c>
      <c r="FI585" s="1">
        <f>IF(ISERROR(VLOOKUP($FA585,MOM,LOOKUPS!J$12,0)*$FB$6+VLOOKUP($FA585,STREV,LOOKUPS!J$10,0)*$FC$6+VLOOKUP($FA585,LTREV,LOOKUPS!J$9,0)*$FD$6+VLOOKUP($FA585,CFP,LOOKUPS!J$6,0)*$FE$6+VLOOKUP($FA585,EP,LOOKUPS!J$8,0)*$FF$6+VLOOKUP($FA585,BM,LOOKUPS!J$5,0)*$FG$6+VLOOKUP($FA585,DIV,LOOKUPS!J$7,0)*$FH$6++VLOOKUP($FA585,SIZE,LOOKUPS!J$11,0)*$FI$6),"",VLOOKUP($FA585,MOM,LOOKUPS!J$12,0)*$FB$6+VLOOKUP($FA585,STREV,LOOKUPS!J$10,0)*$FC$6+VLOOKUP($FA585,LTREV,LOOKUPS!J$9,0)*$FD$6+VLOOKUP($FA585,CFP,LOOKUPS!J$6,0)*$FE$6+VLOOKUP($FA585,EP,LOOKUPS!J$8,0)*$FF$6+VLOOKUP($FA585,BM,LOOKUPS!J$5,0)*$FG$6+VLOOKUP($FA585,DIV,LOOKUPS!J$7,0)*$FH$6++VLOOKUP($FA585,SIZE,LOOKUPS!J$11,0)*$FI$6)</f>
        <v>-7.7599000000000009</v>
      </c>
      <c r="FJ585" s="1">
        <f>IF(ISERROR(VLOOKUP($FA585,MOM,LOOKUPS!K$12,0)*$FB$6+VLOOKUP($FA585,STREV,LOOKUPS!K$10,0)*$FC$6+VLOOKUP($FA585,LTREV,LOOKUPS!K$9,0)*$FD$6+VLOOKUP($FA585,CFP,LOOKUPS!K$6,0)*$FE$6+VLOOKUP($FA585,EP,LOOKUPS!K$8,0)*$FF$6+VLOOKUP($FA585,BM,LOOKUPS!K$5,0)*$FG$6+VLOOKUP($FA585,DIV,LOOKUPS!K$7,0)*$FH$6++VLOOKUP($FA585,SIZE,LOOKUPS!K$11,0)*$FI$6),"",VLOOKUP($FA585,MOM,LOOKUPS!K$12,0)*$FB$6+VLOOKUP($FA585,STREV,LOOKUPS!K$10,0)*$FC$6+VLOOKUP($FA585,LTREV,LOOKUPS!K$9,0)*$FD$6+VLOOKUP($FA585,CFP,LOOKUPS!K$6,0)*$FE$6+VLOOKUP($FA585,EP,LOOKUPS!K$8,0)*$FF$6+VLOOKUP($FA585,BM,LOOKUPS!K$5,0)*$FG$6+VLOOKUP($FA585,DIV,LOOKUPS!K$7,0)*$FH$6++VLOOKUP($FA585,SIZE,LOOKUPS!K$11,0)*$FI$6)</f>
        <v>-7.8971999999999998</v>
      </c>
      <c r="FK585" s="1">
        <f>IF(ISERROR(VLOOKUP($FA585,MOM,LOOKUPS!L$12,0)*$FB$6+VLOOKUP($FA585,STREV,LOOKUPS!L$10,0)*$FC$6+VLOOKUP($FA585,LTREV,LOOKUPS!L$9,0)*$FD$6+VLOOKUP($FA585,CFP,LOOKUPS!L$6,0)*$FE$6+VLOOKUP($FA585,EP,LOOKUPS!L$8,0)*$FF$6+VLOOKUP($FA585,BM,LOOKUPS!L$5,0)*$FG$6+VLOOKUP($FA585,DIV,LOOKUPS!L$7,0)*$FH$6++VLOOKUP($FA585,SIZE,LOOKUPS!L$11,0)*$FI$6),"",VLOOKUP($FA585,MOM,LOOKUPS!L$12,0)*$FB$6+VLOOKUP($FA585,STREV,LOOKUPS!L$10,0)*$FC$6+VLOOKUP($FA585,LTREV,LOOKUPS!L$9,0)*$FD$6+VLOOKUP($FA585,CFP,LOOKUPS!L$6,0)*$FE$6+VLOOKUP($FA585,EP,LOOKUPS!L$8,0)*$FF$6+VLOOKUP($FA585,BM,LOOKUPS!L$5,0)*$FG$6+VLOOKUP($FA585,DIV,LOOKUPS!L$7,0)*$FH$6++VLOOKUP($FA585,SIZE,LOOKUPS!L$11,0)*$FI$6)</f>
        <v>-8.1873000000000005</v>
      </c>
    </row>
    <row r="586" spans="1:167" x14ac:dyDescent="0.3">
      <c r="A586" s="1">
        <v>197501</v>
      </c>
      <c r="B586" s="1">
        <v>45.89</v>
      </c>
      <c r="C586" s="1">
        <v>36.29</v>
      </c>
      <c r="D586" s="1">
        <v>36.159999999999997</v>
      </c>
      <c r="E586" s="1">
        <v>29.88</v>
      </c>
      <c r="F586" s="1">
        <v>29.67</v>
      </c>
      <c r="G586" s="1">
        <v>26.76</v>
      </c>
      <c r="H586" s="1">
        <v>24.58</v>
      </c>
      <c r="I586" s="1">
        <v>22.14</v>
      </c>
      <c r="J586" s="1">
        <v>23.29</v>
      </c>
      <c r="K586" s="1">
        <v>18.16</v>
      </c>
      <c r="M586" s="1">
        <v>197402</v>
      </c>
      <c r="N586" s="1">
        <v>2.46</v>
      </c>
      <c r="O586" s="1">
        <v>0.81</v>
      </c>
      <c r="P586" s="1">
        <v>2.4500000000000002</v>
      </c>
      <c r="Q586" s="1">
        <v>2.0699999999999998</v>
      </c>
      <c r="R586" s="1">
        <v>1.61</v>
      </c>
      <c r="S586" s="1">
        <v>0.9</v>
      </c>
      <c r="T586" s="1">
        <v>0.87</v>
      </c>
      <c r="U586" s="1">
        <v>0.61</v>
      </c>
      <c r="V586" s="1">
        <v>-0.46</v>
      </c>
      <c r="W586" s="1">
        <v>-2.16</v>
      </c>
      <c r="Y586" s="1">
        <v>197901</v>
      </c>
      <c r="Z586" s="1">
        <v>11.8</v>
      </c>
      <c r="AA586" s="1">
        <v>10.14</v>
      </c>
      <c r="AB586" s="1">
        <v>8.14</v>
      </c>
      <c r="AC586" s="1">
        <v>9.48</v>
      </c>
      <c r="AD586" s="1">
        <v>8.82</v>
      </c>
      <c r="AE586" s="1">
        <v>8.8800000000000008</v>
      </c>
      <c r="AF586" s="1">
        <v>9.86</v>
      </c>
      <c r="AG586" s="1">
        <v>8.7100000000000009</v>
      </c>
      <c r="AH586" s="1">
        <v>9.5399999999999991</v>
      </c>
      <c r="AI586" s="1">
        <v>8.31</v>
      </c>
      <c r="AK586">
        <v>199907</v>
      </c>
      <c r="AL586">
        <v>3.1</v>
      </c>
      <c r="AM586">
        <v>-1.1100000000000001</v>
      </c>
      <c r="AN586">
        <v>0.24</v>
      </c>
      <c r="AO586">
        <v>1.1499999999999999</v>
      </c>
      <c r="AP586">
        <v>-1.1599999999999999</v>
      </c>
      <c r="AQ586">
        <v>-0.09</v>
      </c>
      <c r="AR586">
        <v>-0.28999999999999998</v>
      </c>
      <c r="AS586">
        <v>0.82</v>
      </c>
      <c r="AT586">
        <v>1.26</v>
      </c>
      <c r="AU586">
        <v>-1.21</v>
      </c>
      <c r="AV586">
        <v>-1.1000000000000001</v>
      </c>
      <c r="AW586">
        <v>-0.99</v>
      </c>
      <c r="AX586">
        <v>0.7</v>
      </c>
      <c r="AY586">
        <v>0.39</v>
      </c>
      <c r="AZ586">
        <v>-1.26</v>
      </c>
      <c r="BA586">
        <v>0.72</v>
      </c>
      <c r="BB586">
        <v>0.91</v>
      </c>
      <c r="BC586">
        <v>1.29</v>
      </c>
      <c r="BD586">
        <v>1.24</v>
      </c>
      <c r="BF586" s="1">
        <v>199907</v>
      </c>
      <c r="BG586" s="1">
        <v>2.95</v>
      </c>
      <c r="BH586" s="1">
        <v>-1.18</v>
      </c>
      <c r="BI586" s="1">
        <v>0.12</v>
      </c>
      <c r="BJ586" s="1">
        <v>0.87</v>
      </c>
      <c r="BK586" s="1">
        <v>-1.31</v>
      </c>
      <c r="BL586" s="1">
        <v>-0.74</v>
      </c>
      <c r="BM586" s="1">
        <v>0.59</v>
      </c>
      <c r="BN586" s="1">
        <v>0.57999999999999996</v>
      </c>
      <c r="BO586" s="1">
        <v>0.75</v>
      </c>
      <c r="BP586" s="1">
        <v>-1.91</v>
      </c>
      <c r="BQ586" s="1">
        <v>-0.52</v>
      </c>
      <c r="BR586" s="1">
        <v>-0.83</v>
      </c>
      <c r="BS586" s="1">
        <v>-0.65</v>
      </c>
      <c r="BT586" s="1">
        <v>0.59</v>
      </c>
      <c r="BU586" s="1">
        <v>0.57999999999999996</v>
      </c>
      <c r="BV586" s="1">
        <v>-0.11</v>
      </c>
      <c r="BW586" s="1">
        <v>1.1100000000000001</v>
      </c>
      <c r="BX586" s="1">
        <v>0.66</v>
      </c>
      <c r="BY586" s="1">
        <v>0.84</v>
      </c>
      <c r="CA586" s="1">
        <v>197407</v>
      </c>
      <c r="CB586" s="1">
        <v>-6</v>
      </c>
      <c r="CC586" s="1">
        <v>-7.37</v>
      </c>
      <c r="CD586" s="1">
        <v>-3.96</v>
      </c>
      <c r="CE586" s="1">
        <v>-3.58</v>
      </c>
      <c r="CF586" s="1">
        <v>-8.43</v>
      </c>
      <c r="CG586" s="1">
        <v>-4.66</v>
      </c>
      <c r="CH586" s="1">
        <v>-3.78</v>
      </c>
      <c r="CI586" s="1">
        <v>-3.91</v>
      </c>
      <c r="CJ586" s="1">
        <v>-3.49</v>
      </c>
      <c r="CK586" s="1">
        <v>-10.19</v>
      </c>
      <c r="CL586" s="1">
        <v>-6.65</v>
      </c>
      <c r="CM586" s="1">
        <v>-5.07</v>
      </c>
      <c r="CN586" s="1">
        <v>-4.22</v>
      </c>
      <c r="CO586" s="1">
        <v>-4.17</v>
      </c>
      <c r="CP586" s="1">
        <v>-3.43</v>
      </c>
      <c r="CQ586" s="1">
        <v>-4.03</v>
      </c>
      <c r="CR586" s="1">
        <v>-3.8</v>
      </c>
      <c r="CS586" s="1">
        <v>-3.91</v>
      </c>
      <c r="CT586" s="1">
        <v>-3.11</v>
      </c>
      <c r="CV586" s="1">
        <v>197507</v>
      </c>
      <c r="CW586" s="1">
        <v>0.23</v>
      </c>
      <c r="CX586" s="1">
        <v>-3.39</v>
      </c>
      <c r="CY586" s="1">
        <v>-1.02</v>
      </c>
      <c r="CZ586" s="1">
        <v>-0.27</v>
      </c>
      <c r="DA586" s="1">
        <v>-3.74</v>
      </c>
      <c r="DB586" s="1">
        <v>-2.4300000000000002</v>
      </c>
      <c r="DC586" s="1">
        <v>-0.72</v>
      </c>
      <c r="DD586" s="1">
        <v>-0.6</v>
      </c>
      <c r="DE586" s="1">
        <v>0.04</v>
      </c>
      <c r="DF586" s="1">
        <v>-4.53</v>
      </c>
      <c r="DG586" s="1">
        <v>-2.89</v>
      </c>
      <c r="DH586" s="1">
        <v>-2.62</v>
      </c>
      <c r="DI586" s="1">
        <v>-2.25</v>
      </c>
      <c r="DJ586" s="1">
        <v>-1.26</v>
      </c>
      <c r="DK586" s="1">
        <v>-7.0000000000000007E-2</v>
      </c>
      <c r="DL586" s="1">
        <v>-0.34</v>
      </c>
      <c r="DM586" s="1">
        <v>-0.86</v>
      </c>
      <c r="DN586" s="1">
        <v>0.24</v>
      </c>
      <c r="DO586" s="1">
        <v>-0.22</v>
      </c>
      <c r="DQ586" s="1">
        <v>197407</v>
      </c>
      <c r="DR586" s="1">
        <v>-99.99</v>
      </c>
      <c r="DS586" s="1">
        <v>-5.43</v>
      </c>
      <c r="DT586" s="1">
        <v>-4.33</v>
      </c>
      <c r="DU586" s="1">
        <v>-6.09</v>
      </c>
      <c r="DV586" s="1">
        <v>-5.48</v>
      </c>
      <c r="DW586" s="1">
        <v>-4.8499999999999996</v>
      </c>
      <c r="DX586" s="1">
        <v>-3.77</v>
      </c>
      <c r="DY586" s="1">
        <v>-4.95</v>
      </c>
      <c r="DZ586" s="1">
        <v>-6.93</v>
      </c>
      <c r="EA586" s="1">
        <v>-5.44</v>
      </c>
      <c r="EB586" s="1">
        <v>-5.72</v>
      </c>
      <c r="EC586" s="1">
        <v>-4.97</v>
      </c>
      <c r="ED586" s="1">
        <v>-4.6900000000000004</v>
      </c>
      <c r="EE586" s="1">
        <v>-4.28</v>
      </c>
      <c r="EF586" s="1">
        <v>-3.15</v>
      </c>
      <c r="EG586" s="1">
        <v>-5.22</v>
      </c>
      <c r="EH586" s="1">
        <v>-4.66</v>
      </c>
      <c r="EI586" s="1">
        <v>-5.94</v>
      </c>
      <c r="EJ586" s="1">
        <v>-7.96</v>
      </c>
      <c r="EL586">
        <v>197407</v>
      </c>
      <c r="EM586">
        <v>-8.0500000000000007</v>
      </c>
      <c r="EN586">
        <v>0.92</v>
      </c>
      <c r="EO586">
        <v>5.14</v>
      </c>
      <c r="EP586">
        <v>0.7</v>
      </c>
      <c r="ER586" s="1">
        <v>197501</v>
      </c>
      <c r="ES586" s="1">
        <v>-13.89</v>
      </c>
      <c r="EU586" s="1">
        <v>197402</v>
      </c>
      <c r="EV586" s="1">
        <v>0.76</v>
      </c>
      <c r="EX586" s="1">
        <v>197901</v>
      </c>
      <c r="EY586" s="1">
        <v>-0.77</v>
      </c>
      <c r="FA586" s="1">
        <v>197501</v>
      </c>
      <c r="FB586" s="1">
        <f>IF(ISERROR(VLOOKUP($FA586,MOM,LOOKUPS!C$12,0)*$FB$6+VLOOKUP($FA586,STREV,LOOKUPS!C$10,0)*$FC$6+VLOOKUP($FA586,LTREV,LOOKUPS!C$9,0)*$FD$6+VLOOKUP($FA586,CFP,LOOKUPS!C$6,0)*$FE$6+VLOOKUP($FA586,EP,LOOKUPS!C$8,0)*$FF$6+VLOOKUP($FA586,BM,LOOKUPS!C$5,0)*$FG$6+VLOOKUP($FA586,DIV,LOOKUPS!C$7,0)*$FH$6++VLOOKUP($FA586,SIZE,LOOKUPS!C$11,0)*$FI$6),"",VLOOKUP($FA586,MOM,LOOKUPS!C$12,0)*$FB$6+VLOOKUP($FA586,STREV,LOOKUPS!C$10,0)*$FC$6+VLOOKUP($FA586,LTREV,LOOKUPS!C$9,0)*$FD$6+VLOOKUP($FA586,CFP,LOOKUPS!C$6,0)*$FE$6+VLOOKUP($FA586,EP,LOOKUPS!C$8,0)*$FF$6+VLOOKUP($FA586,BM,LOOKUPS!C$5,0)*$FG$6+VLOOKUP($FA586,DIV,LOOKUPS!C$7,0)*$FH$6++VLOOKUP($FA586,SIZE,LOOKUPS!C$11,0)*$FI$6)</f>
        <v>28.622900000000001</v>
      </c>
      <c r="FC586" s="1">
        <f>IF(ISERROR(VLOOKUP($FA586,MOM,LOOKUPS!D$12,0)*$FB$6+VLOOKUP($FA586,STREV,LOOKUPS!D$10,0)*$FC$6+VLOOKUP($FA586,LTREV,LOOKUPS!D$9,0)*$FD$6+VLOOKUP($FA586,CFP,LOOKUPS!D$6,0)*$FE$6+VLOOKUP($FA586,EP,LOOKUPS!D$8,0)*$FF$6+VLOOKUP($FA586,BM,LOOKUPS!D$5,0)*$FG$6+VLOOKUP($FA586,DIV,LOOKUPS!D$7,0)*$FH$6++VLOOKUP($FA586,SIZE,LOOKUPS!D$11,0)*$FI$6),"",VLOOKUP($FA586,MOM,LOOKUPS!D$12,0)*$FB$6+VLOOKUP($FA586,STREV,LOOKUPS!D$10,0)*$FC$6+VLOOKUP($FA586,LTREV,LOOKUPS!D$9,0)*$FD$6+VLOOKUP($FA586,CFP,LOOKUPS!D$6,0)*$FE$6+VLOOKUP($FA586,EP,LOOKUPS!D$8,0)*$FF$6+VLOOKUP($FA586,BM,LOOKUPS!D$5,0)*$FG$6+VLOOKUP($FA586,DIV,LOOKUPS!D$7,0)*$FH$6++VLOOKUP($FA586,SIZE,LOOKUPS!D$11,0)*$FI$6)</f>
        <v>26.387700000000002</v>
      </c>
      <c r="FD586" s="1">
        <f>IF(ISERROR(VLOOKUP($FA586,MOM,LOOKUPS!E$12,0)*$FB$6+VLOOKUP($FA586,STREV,LOOKUPS!E$10,0)*$FC$6+VLOOKUP($FA586,LTREV,LOOKUPS!E$9,0)*$FD$6+VLOOKUP($FA586,CFP,LOOKUPS!E$6,0)*$FE$6+VLOOKUP($FA586,EP,LOOKUPS!E$8,0)*$FF$6+VLOOKUP($FA586,BM,LOOKUPS!E$5,0)*$FG$6+VLOOKUP($FA586,DIV,LOOKUPS!E$7,0)*$FH$6++VLOOKUP($FA586,SIZE,LOOKUPS!E$11,0)*$FI$6),"",VLOOKUP($FA586,MOM,LOOKUPS!E$12,0)*$FB$6+VLOOKUP($FA586,STREV,LOOKUPS!E$10,0)*$FC$6+VLOOKUP($FA586,LTREV,LOOKUPS!E$9,0)*$FD$6+VLOOKUP($FA586,CFP,LOOKUPS!E$6,0)*$FE$6+VLOOKUP($FA586,EP,LOOKUPS!E$8,0)*$FF$6+VLOOKUP($FA586,BM,LOOKUPS!E$5,0)*$FG$6+VLOOKUP($FA586,DIV,LOOKUPS!E$7,0)*$FH$6++VLOOKUP($FA586,SIZE,LOOKUPS!E$11,0)*$FI$6)</f>
        <v>27.852000000000004</v>
      </c>
      <c r="FE586" s="1">
        <f>IF(ISERROR(VLOOKUP($FA586,MOM,LOOKUPS!F$12,0)*$FB$6+VLOOKUP($FA586,STREV,LOOKUPS!F$10,0)*$FC$6+VLOOKUP($FA586,LTREV,LOOKUPS!F$9,0)*$FD$6+VLOOKUP($FA586,CFP,LOOKUPS!F$6,0)*$FE$6+VLOOKUP($FA586,EP,LOOKUPS!F$8,0)*$FF$6+VLOOKUP($FA586,BM,LOOKUPS!F$5,0)*$FG$6+VLOOKUP($FA586,DIV,LOOKUPS!F$7,0)*$FH$6++VLOOKUP($FA586,SIZE,LOOKUPS!F$11,0)*$FI$6),"",VLOOKUP($FA586,MOM,LOOKUPS!F$12,0)*$FB$6+VLOOKUP($FA586,STREV,LOOKUPS!F$10,0)*$FC$6+VLOOKUP($FA586,LTREV,LOOKUPS!F$9,0)*$FD$6+VLOOKUP($FA586,CFP,LOOKUPS!F$6,0)*$FE$6+VLOOKUP($FA586,EP,LOOKUPS!F$8,0)*$FF$6+VLOOKUP($FA586,BM,LOOKUPS!F$5,0)*$FG$6+VLOOKUP($FA586,DIV,LOOKUPS!F$7,0)*$FH$6++VLOOKUP($FA586,SIZE,LOOKUPS!F$11,0)*$FI$6)</f>
        <v>27.130200000000002</v>
      </c>
      <c r="FF586" s="1">
        <f>IF(ISERROR(VLOOKUP($FA586,MOM,LOOKUPS!G$12,0)*$FB$6+VLOOKUP($FA586,STREV,LOOKUPS!G$10,0)*$FC$6+VLOOKUP($FA586,LTREV,LOOKUPS!G$9,0)*$FD$6+VLOOKUP($FA586,CFP,LOOKUPS!G$6,0)*$FE$6+VLOOKUP($FA586,EP,LOOKUPS!G$8,0)*$FF$6+VLOOKUP($FA586,BM,LOOKUPS!G$5,0)*$FG$6+VLOOKUP($FA586,DIV,LOOKUPS!G$7,0)*$FH$6++VLOOKUP($FA586,SIZE,LOOKUPS!G$11,0)*$FI$6),"",VLOOKUP($FA586,MOM,LOOKUPS!G$12,0)*$FB$6+VLOOKUP($FA586,STREV,LOOKUPS!G$10,0)*$FC$6+VLOOKUP($FA586,LTREV,LOOKUPS!G$9,0)*$FD$6+VLOOKUP($FA586,CFP,LOOKUPS!G$6,0)*$FE$6+VLOOKUP($FA586,EP,LOOKUPS!G$8,0)*$FF$6+VLOOKUP($FA586,BM,LOOKUPS!G$5,0)*$FG$6+VLOOKUP($FA586,DIV,LOOKUPS!G$7,0)*$FH$6++VLOOKUP($FA586,SIZE,LOOKUPS!G$11,0)*$FI$6)</f>
        <v>27.817600000000002</v>
      </c>
      <c r="FG586" s="1">
        <f>IF(ISERROR(VLOOKUP($FA586,MOM,LOOKUPS!H$12,0)*$FB$6+VLOOKUP($FA586,STREV,LOOKUPS!H$10,0)*$FC$6+VLOOKUP($FA586,LTREV,LOOKUPS!H$9,0)*$FD$6+VLOOKUP($FA586,CFP,LOOKUPS!H$6,0)*$FE$6+VLOOKUP($FA586,EP,LOOKUPS!H$8,0)*$FF$6+VLOOKUP($FA586,BM,LOOKUPS!H$5,0)*$FG$6+VLOOKUP($FA586,DIV,LOOKUPS!H$7,0)*$FH$6++VLOOKUP($FA586,SIZE,LOOKUPS!H$11,0)*$FI$6),"",VLOOKUP($FA586,MOM,LOOKUPS!H$12,0)*$FB$6+VLOOKUP($FA586,STREV,LOOKUPS!H$10,0)*$FC$6+VLOOKUP($FA586,LTREV,LOOKUPS!H$9,0)*$FD$6+VLOOKUP($FA586,CFP,LOOKUPS!H$6,0)*$FE$6+VLOOKUP($FA586,EP,LOOKUPS!H$8,0)*$FF$6+VLOOKUP($FA586,BM,LOOKUPS!H$5,0)*$FG$6+VLOOKUP($FA586,DIV,LOOKUPS!H$7,0)*$FH$6++VLOOKUP($FA586,SIZE,LOOKUPS!H$11,0)*$FI$6)</f>
        <v>27.730700000000002</v>
      </c>
      <c r="FH586" s="1">
        <f>IF(ISERROR(VLOOKUP($FA586,MOM,LOOKUPS!I$12,0)*$FB$6+VLOOKUP($FA586,STREV,LOOKUPS!I$10,0)*$FC$6+VLOOKUP($FA586,LTREV,LOOKUPS!I$9,0)*$FD$6+VLOOKUP($FA586,CFP,LOOKUPS!I$6,0)*$FE$6+VLOOKUP($FA586,EP,LOOKUPS!I$8,0)*$FF$6+VLOOKUP($FA586,BM,LOOKUPS!I$5,0)*$FG$6+VLOOKUP($FA586,DIV,LOOKUPS!I$7,0)*$FH$6++VLOOKUP($FA586,SIZE,LOOKUPS!I$11,0)*$FI$6),"",VLOOKUP($FA586,MOM,LOOKUPS!I$12,0)*$FB$6+VLOOKUP($FA586,STREV,LOOKUPS!I$10,0)*$FC$6+VLOOKUP($FA586,LTREV,LOOKUPS!I$9,0)*$FD$6+VLOOKUP($FA586,CFP,LOOKUPS!I$6,0)*$FE$6+VLOOKUP($FA586,EP,LOOKUPS!I$8,0)*$FF$6+VLOOKUP($FA586,BM,LOOKUPS!I$5,0)*$FG$6+VLOOKUP($FA586,DIV,LOOKUPS!I$7,0)*$FH$6++VLOOKUP($FA586,SIZE,LOOKUPS!I$11,0)*$FI$6)</f>
        <v>28.004799999999999</v>
      </c>
      <c r="FI586" s="1">
        <f>IF(ISERROR(VLOOKUP($FA586,MOM,LOOKUPS!J$12,0)*$FB$6+VLOOKUP($FA586,STREV,LOOKUPS!J$10,0)*$FC$6+VLOOKUP($FA586,LTREV,LOOKUPS!J$9,0)*$FD$6+VLOOKUP($FA586,CFP,LOOKUPS!J$6,0)*$FE$6+VLOOKUP($FA586,EP,LOOKUPS!J$8,0)*$FF$6+VLOOKUP($FA586,BM,LOOKUPS!J$5,0)*$FG$6+VLOOKUP($FA586,DIV,LOOKUPS!J$7,0)*$FH$6++VLOOKUP($FA586,SIZE,LOOKUPS!J$11,0)*$FI$6),"",VLOOKUP($FA586,MOM,LOOKUPS!J$12,0)*$FB$6+VLOOKUP($FA586,STREV,LOOKUPS!J$10,0)*$FC$6+VLOOKUP($FA586,LTREV,LOOKUPS!J$9,0)*$FD$6+VLOOKUP($FA586,CFP,LOOKUPS!J$6,0)*$FE$6+VLOOKUP($FA586,EP,LOOKUPS!J$8,0)*$FF$6+VLOOKUP($FA586,BM,LOOKUPS!J$5,0)*$FG$6+VLOOKUP($FA586,DIV,LOOKUPS!J$7,0)*$FH$6++VLOOKUP($FA586,SIZE,LOOKUPS!J$11,0)*$FI$6)</f>
        <v>28.271000000000001</v>
      </c>
      <c r="FJ586" s="1">
        <f>IF(ISERROR(VLOOKUP($FA586,MOM,LOOKUPS!K$12,0)*$FB$6+VLOOKUP($FA586,STREV,LOOKUPS!K$10,0)*$FC$6+VLOOKUP($FA586,LTREV,LOOKUPS!K$9,0)*$FD$6+VLOOKUP($FA586,CFP,LOOKUPS!K$6,0)*$FE$6+VLOOKUP($FA586,EP,LOOKUPS!K$8,0)*$FF$6+VLOOKUP($FA586,BM,LOOKUPS!K$5,0)*$FG$6+VLOOKUP($FA586,DIV,LOOKUPS!K$7,0)*$FH$6++VLOOKUP($FA586,SIZE,LOOKUPS!K$11,0)*$FI$6),"",VLOOKUP($FA586,MOM,LOOKUPS!K$12,0)*$FB$6+VLOOKUP($FA586,STREV,LOOKUPS!K$10,0)*$FC$6+VLOOKUP($FA586,LTREV,LOOKUPS!K$9,0)*$FD$6+VLOOKUP($FA586,CFP,LOOKUPS!K$6,0)*$FE$6+VLOOKUP($FA586,EP,LOOKUPS!K$8,0)*$FF$6+VLOOKUP($FA586,BM,LOOKUPS!K$5,0)*$FG$6+VLOOKUP($FA586,DIV,LOOKUPS!K$7,0)*$FH$6++VLOOKUP($FA586,SIZE,LOOKUPS!K$11,0)*$FI$6)</f>
        <v>30.9465</v>
      </c>
      <c r="FK586" s="1">
        <f>IF(ISERROR(VLOOKUP($FA586,MOM,LOOKUPS!L$12,0)*$FB$6+VLOOKUP($FA586,STREV,LOOKUPS!L$10,0)*$FC$6+VLOOKUP($FA586,LTREV,LOOKUPS!L$9,0)*$FD$6+VLOOKUP($FA586,CFP,LOOKUPS!L$6,0)*$FE$6+VLOOKUP($FA586,EP,LOOKUPS!L$8,0)*$FF$6+VLOOKUP($FA586,BM,LOOKUPS!L$5,0)*$FG$6+VLOOKUP($FA586,DIV,LOOKUPS!L$7,0)*$FH$6++VLOOKUP($FA586,SIZE,LOOKUPS!L$11,0)*$FI$6),"",VLOOKUP($FA586,MOM,LOOKUPS!L$12,0)*$FB$6+VLOOKUP($FA586,STREV,LOOKUPS!L$10,0)*$FC$6+VLOOKUP($FA586,LTREV,LOOKUPS!L$9,0)*$FD$6+VLOOKUP($FA586,CFP,LOOKUPS!L$6,0)*$FE$6+VLOOKUP($FA586,EP,LOOKUPS!L$8,0)*$FF$6+VLOOKUP($FA586,BM,LOOKUPS!L$5,0)*$FG$6+VLOOKUP($FA586,DIV,LOOKUPS!L$7,0)*$FH$6++VLOOKUP($FA586,SIZE,LOOKUPS!L$11,0)*$FI$6)</f>
        <v>36.238999999999997</v>
      </c>
    </row>
    <row r="587" spans="1:167" x14ac:dyDescent="0.3">
      <c r="A587" s="1">
        <v>197502</v>
      </c>
      <c r="B587" s="1">
        <v>5.78</v>
      </c>
      <c r="C587" s="1">
        <v>7.32</v>
      </c>
      <c r="D587" s="1">
        <v>5.64</v>
      </c>
      <c r="E587" s="1">
        <v>5.03</v>
      </c>
      <c r="F587" s="1">
        <v>5.98</v>
      </c>
      <c r="G587" s="1">
        <v>5.12</v>
      </c>
      <c r="H587" s="1">
        <v>6.1</v>
      </c>
      <c r="I587" s="1">
        <v>5.27</v>
      </c>
      <c r="J587" s="1">
        <v>4.54</v>
      </c>
      <c r="K587" s="1">
        <v>5.79</v>
      </c>
      <c r="M587" s="1">
        <v>197403</v>
      </c>
      <c r="N587" s="1">
        <v>3.8</v>
      </c>
      <c r="O587" s="1">
        <v>2.97</v>
      </c>
      <c r="P587" s="1">
        <v>1</v>
      </c>
      <c r="Q587" s="1">
        <v>-0.22</v>
      </c>
      <c r="R587" s="1">
        <v>1.94</v>
      </c>
      <c r="S587" s="1">
        <v>-0.05</v>
      </c>
      <c r="T587" s="1">
        <v>0.18</v>
      </c>
      <c r="U587" s="1">
        <v>-0.09</v>
      </c>
      <c r="V587" s="1">
        <v>-0.62</v>
      </c>
      <c r="W587" s="1">
        <v>-1.85</v>
      </c>
      <c r="Y587" s="1">
        <v>197902</v>
      </c>
      <c r="Z587" s="1">
        <v>-2.2400000000000002</v>
      </c>
      <c r="AA587" s="1">
        <v>-2.36</v>
      </c>
      <c r="AB587" s="1">
        <v>-1.63</v>
      </c>
      <c r="AC587" s="1">
        <v>-1.81</v>
      </c>
      <c r="AD587" s="1">
        <v>-2.23</v>
      </c>
      <c r="AE587" s="1">
        <v>-1.5</v>
      </c>
      <c r="AF587" s="1">
        <v>-1.4</v>
      </c>
      <c r="AG587" s="1">
        <v>-2</v>
      </c>
      <c r="AH587" s="1">
        <v>-1.59</v>
      </c>
      <c r="AI587" s="1">
        <v>-3.73</v>
      </c>
      <c r="AK587">
        <v>199908</v>
      </c>
      <c r="AL587">
        <v>-3.83</v>
      </c>
      <c r="AM587">
        <v>-3.52</v>
      </c>
      <c r="AN587">
        <v>-3.54</v>
      </c>
      <c r="AO587">
        <v>-2.86</v>
      </c>
      <c r="AP587">
        <v>-3.21</v>
      </c>
      <c r="AQ587">
        <v>-3.87</v>
      </c>
      <c r="AR587">
        <v>-3.46</v>
      </c>
      <c r="AS587">
        <v>-3.79</v>
      </c>
      <c r="AT587">
        <v>-2.44</v>
      </c>
      <c r="AU587">
        <v>-2.21</v>
      </c>
      <c r="AV587">
        <v>-4.5</v>
      </c>
      <c r="AW587">
        <v>-4.3</v>
      </c>
      <c r="AX587">
        <v>-3.5</v>
      </c>
      <c r="AY587">
        <v>-3.35</v>
      </c>
      <c r="AZ587">
        <v>-3.61</v>
      </c>
      <c r="BA587">
        <v>-3.76</v>
      </c>
      <c r="BB587">
        <v>-3.82</v>
      </c>
      <c r="BC587">
        <v>-3.25</v>
      </c>
      <c r="BD587">
        <v>-1.69</v>
      </c>
      <c r="BF587" s="1">
        <v>199908</v>
      </c>
      <c r="BG587" s="1">
        <v>-3.65</v>
      </c>
      <c r="BH587" s="1">
        <v>-3.78</v>
      </c>
      <c r="BI587" s="1">
        <v>-3.24</v>
      </c>
      <c r="BJ587" s="1">
        <v>-3.14</v>
      </c>
      <c r="BK587" s="1">
        <v>-3.5</v>
      </c>
      <c r="BL587" s="1">
        <v>-4.32</v>
      </c>
      <c r="BM587" s="1">
        <v>-2.81</v>
      </c>
      <c r="BN587" s="1">
        <v>-3.3</v>
      </c>
      <c r="BO587" s="1">
        <v>-3.06</v>
      </c>
      <c r="BP587" s="1">
        <v>-3.34</v>
      </c>
      <c r="BQ587" s="1">
        <v>-3.72</v>
      </c>
      <c r="BR587" s="1">
        <v>-4.54</v>
      </c>
      <c r="BS587" s="1">
        <v>-4.0999999999999996</v>
      </c>
      <c r="BT587" s="1">
        <v>-2.74</v>
      </c>
      <c r="BU587" s="1">
        <v>-2.88</v>
      </c>
      <c r="BV587" s="1">
        <v>-3.31</v>
      </c>
      <c r="BW587" s="1">
        <v>-3.29</v>
      </c>
      <c r="BX587" s="1">
        <v>-4.58</v>
      </c>
      <c r="BY587" s="1">
        <v>-1.51</v>
      </c>
      <c r="CA587" s="1">
        <v>197408</v>
      </c>
      <c r="CB587" s="1">
        <v>-8.4600000000000009</v>
      </c>
      <c r="CC587" s="1">
        <v>-9.86</v>
      </c>
      <c r="CD587" s="1">
        <v>-7.7</v>
      </c>
      <c r="CE587" s="1">
        <v>-7.12</v>
      </c>
      <c r="CF587" s="1">
        <v>-10.029999999999999</v>
      </c>
      <c r="CG587" s="1">
        <v>-8.8699999999999992</v>
      </c>
      <c r="CH587" s="1">
        <v>-7.73</v>
      </c>
      <c r="CI587" s="1">
        <v>-7.25</v>
      </c>
      <c r="CJ587" s="1">
        <v>-7.03</v>
      </c>
      <c r="CK587" s="1">
        <v>-9.57</v>
      </c>
      <c r="CL587" s="1">
        <v>-10.5</v>
      </c>
      <c r="CM587" s="1">
        <v>-9.49</v>
      </c>
      <c r="CN587" s="1">
        <v>-8.1999999999999993</v>
      </c>
      <c r="CO587" s="1">
        <v>-8.06</v>
      </c>
      <c r="CP587" s="1">
        <v>-7.43</v>
      </c>
      <c r="CQ587" s="1">
        <v>-7.16</v>
      </c>
      <c r="CR587" s="1">
        <v>-7.34</v>
      </c>
      <c r="CS587" s="1">
        <v>-7.4</v>
      </c>
      <c r="CT587" s="1">
        <v>-6.7</v>
      </c>
      <c r="CV587" s="1">
        <v>197508</v>
      </c>
      <c r="CW587" s="1">
        <v>-6.66</v>
      </c>
      <c r="CX587" s="1">
        <v>-4.75</v>
      </c>
      <c r="CY587" s="1">
        <v>-3.8</v>
      </c>
      <c r="CZ587" s="1">
        <v>-2.54</v>
      </c>
      <c r="DA587" s="1">
        <v>-4.78</v>
      </c>
      <c r="DB587" s="1">
        <v>-4.3899999999999997</v>
      </c>
      <c r="DC587" s="1">
        <v>-3.69</v>
      </c>
      <c r="DD587" s="1">
        <v>-3.4</v>
      </c>
      <c r="DE587" s="1">
        <v>-2.2599999999999998</v>
      </c>
      <c r="DF587" s="1">
        <v>-4.42</v>
      </c>
      <c r="DG587" s="1">
        <v>-5.17</v>
      </c>
      <c r="DH587" s="1">
        <v>-4.68</v>
      </c>
      <c r="DI587" s="1">
        <v>-4.1100000000000003</v>
      </c>
      <c r="DJ587" s="1">
        <v>-4.0199999999999996</v>
      </c>
      <c r="DK587" s="1">
        <v>-3.28</v>
      </c>
      <c r="DL587" s="1">
        <v>-3.71</v>
      </c>
      <c r="DM587" s="1">
        <v>-3.1</v>
      </c>
      <c r="DN587" s="1">
        <v>-2.14</v>
      </c>
      <c r="DO587" s="1">
        <v>-2.41</v>
      </c>
      <c r="DQ587" s="1">
        <v>197408</v>
      </c>
      <c r="DR587" s="1">
        <v>-99.99</v>
      </c>
      <c r="DS587" s="1">
        <v>-7.76</v>
      </c>
      <c r="DT587" s="1">
        <v>-8.57</v>
      </c>
      <c r="DU587" s="1">
        <v>-9.9600000000000009</v>
      </c>
      <c r="DV587" s="1">
        <v>-7.67</v>
      </c>
      <c r="DW587" s="1">
        <v>-8.23</v>
      </c>
      <c r="DX587" s="1">
        <v>-8.5299999999999994</v>
      </c>
      <c r="DY587" s="1">
        <v>-9.66</v>
      </c>
      <c r="DZ587" s="1">
        <v>-10.1</v>
      </c>
      <c r="EA587" s="1">
        <v>-7.55</v>
      </c>
      <c r="EB587" s="1">
        <v>-8.35</v>
      </c>
      <c r="EC587" s="1">
        <v>-8.48</v>
      </c>
      <c r="ED587" s="1">
        <v>-7.9</v>
      </c>
      <c r="EE587" s="1">
        <v>-8.6300000000000008</v>
      </c>
      <c r="EF587" s="1">
        <v>-8.39</v>
      </c>
      <c r="EG587" s="1">
        <v>-9.61</v>
      </c>
      <c r="EH587" s="1">
        <v>-9.7100000000000009</v>
      </c>
      <c r="EI587" s="1">
        <v>-10.06</v>
      </c>
      <c r="EJ587" s="1">
        <v>-10.14</v>
      </c>
      <c r="EL587">
        <v>197408</v>
      </c>
      <c r="EM587">
        <v>-9.35</v>
      </c>
      <c r="EN587">
        <v>-0.68</v>
      </c>
      <c r="EO587">
        <v>2.5</v>
      </c>
      <c r="EP587">
        <v>0.6</v>
      </c>
      <c r="ER587" s="1">
        <v>197502</v>
      </c>
      <c r="ES587" s="1">
        <v>-0.55000000000000004</v>
      </c>
      <c r="EU587" s="1">
        <v>197403</v>
      </c>
      <c r="EV587" s="1">
        <v>4.0199999999999996</v>
      </c>
      <c r="EX587" s="1">
        <v>197902</v>
      </c>
      <c r="EY587" s="1">
        <v>0.95</v>
      </c>
      <c r="FA587" s="1">
        <v>197502</v>
      </c>
      <c r="FB587" s="1">
        <f>IF(ISERROR(VLOOKUP($FA587,MOM,LOOKUPS!C$12,0)*$FB$6+VLOOKUP($FA587,STREV,LOOKUPS!C$10,0)*$FC$6+VLOOKUP($FA587,LTREV,LOOKUPS!C$9,0)*$FD$6+VLOOKUP($FA587,CFP,LOOKUPS!C$6,0)*$FE$6+VLOOKUP($FA587,EP,LOOKUPS!C$8,0)*$FF$6+VLOOKUP($FA587,BM,LOOKUPS!C$5,0)*$FG$6+VLOOKUP($FA587,DIV,LOOKUPS!C$7,0)*$FH$6++VLOOKUP($FA587,SIZE,LOOKUPS!C$11,0)*$FI$6),"",VLOOKUP($FA587,MOM,LOOKUPS!C$12,0)*$FB$6+VLOOKUP($FA587,STREV,LOOKUPS!C$10,0)*$FC$6+VLOOKUP($FA587,LTREV,LOOKUPS!C$9,0)*$FD$6+VLOOKUP($FA587,CFP,LOOKUPS!C$6,0)*$FE$6+VLOOKUP($FA587,EP,LOOKUPS!C$8,0)*$FF$6+VLOOKUP($FA587,BM,LOOKUPS!C$5,0)*$FG$6+VLOOKUP($FA587,DIV,LOOKUPS!C$7,0)*$FH$6++VLOOKUP($FA587,SIZE,LOOKUPS!C$11,0)*$FI$6)</f>
        <v>5.3215000000000003</v>
      </c>
      <c r="FC587" s="1">
        <f>IF(ISERROR(VLOOKUP($FA587,MOM,LOOKUPS!D$12,0)*$FB$6+VLOOKUP($FA587,STREV,LOOKUPS!D$10,0)*$FC$6+VLOOKUP($FA587,LTREV,LOOKUPS!D$9,0)*$FD$6+VLOOKUP($FA587,CFP,LOOKUPS!D$6,0)*$FE$6+VLOOKUP($FA587,EP,LOOKUPS!D$8,0)*$FF$6+VLOOKUP($FA587,BM,LOOKUPS!D$5,0)*$FG$6+VLOOKUP($FA587,DIV,LOOKUPS!D$7,0)*$FH$6++VLOOKUP($FA587,SIZE,LOOKUPS!D$11,0)*$FI$6),"",VLOOKUP($FA587,MOM,LOOKUPS!D$12,0)*$FB$6+VLOOKUP($FA587,STREV,LOOKUPS!D$10,0)*$FC$6+VLOOKUP($FA587,LTREV,LOOKUPS!D$9,0)*$FD$6+VLOOKUP($FA587,CFP,LOOKUPS!D$6,0)*$FE$6+VLOOKUP($FA587,EP,LOOKUPS!D$8,0)*$FF$6+VLOOKUP($FA587,BM,LOOKUPS!D$5,0)*$FG$6+VLOOKUP($FA587,DIV,LOOKUPS!D$7,0)*$FH$6++VLOOKUP($FA587,SIZE,LOOKUPS!D$11,0)*$FI$6)</f>
        <v>5.4717000000000002</v>
      </c>
      <c r="FD587" s="1">
        <f>IF(ISERROR(VLOOKUP($FA587,MOM,LOOKUPS!E$12,0)*$FB$6+VLOOKUP($FA587,STREV,LOOKUPS!E$10,0)*$FC$6+VLOOKUP($FA587,LTREV,LOOKUPS!E$9,0)*$FD$6+VLOOKUP($FA587,CFP,LOOKUPS!E$6,0)*$FE$6+VLOOKUP($FA587,EP,LOOKUPS!E$8,0)*$FF$6+VLOOKUP($FA587,BM,LOOKUPS!E$5,0)*$FG$6+VLOOKUP($FA587,DIV,LOOKUPS!E$7,0)*$FH$6++VLOOKUP($FA587,SIZE,LOOKUPS!E$11,0)*$FI$6),"",VLOOKUP($FA587,MOM,LOOKUPS!E$12,0)*$FB$6+VLOOKUP($FA587,STREV,LOOKUPS!E$10,0)*$FC$6+VLOOKUP($FA587,LTREV,LOOKUPS!E$9,0)*$FD$6+VLOOKUP($FA587,CFP,LOOKUPS!E$6,0)*$FE$6+VLOOKUP($FA587,EP,LOOKUPS!E$8,0)*$FF$6+VLOOKUP($FA587,BM,LOOKUPS!E$5,0)*$FG$6+VLOOKUP($FA587,DIV,LOOKUPS!E$7,0)*$FH$6++VLOOKUP($FA587,SIZE,LOOKUPS!E$11,0)*$FI$6)</f>
        <v>5.3123000000000005</v>
      </c>
      <c r="FE587" s="1">
        <f>IF(ISERROR(VLOOKUP($FA587,MOM,LOOKUPS!F$12,0)*$FB$6+VLOOKUP($FA587,STREV,LOOKUPS!F$10,0)*$FC$6+VLOOKUP($FA587,LTREV,LOOKUPS!F$9,0)*$FD$6+VLOOKUP($FA587,CFP,LOOKUPS!F$6,0)*$FE$6+VLOOKUP($FA587,EP,LOOKUPS!F$8,0)*$FF$6+VLOOKUP($FA587,BM,LOOKUPS!F$5,0)*$FG$6+VLOOKUP($FA587,DIV,LOOKUPS!F$7,0)*$FH$6++VLOOKUP($FA587,SIZE,LOOKUPS!F$11,0)*$FI$6),"",VLOOKUP($FA587,MOM,LOOKUPS!F$12,0)*$FB$6+VLOOKUP($FA587,STREV,LOOKUPS!F$10,0)*$FC$6+VLOOKUP($FA587,LTREV,LOOKUPS!F$9,0)*$FD$6+VLOOKUP($FA587,CFP,LOOKUPS!F$6,0)*$FE$6+VLOOKUP($FA587,EP,LOOKUPS!F$8,0)*$FF$6+VLOOKUP($FA587,BM,LOOKUPS!F$5,0)*$FG$6+VLOOKUP($FA587,DIV,LOOKUPS!F$7,0)*$FH$6++VLOOKUP($FA587,SIZE,LOOKUPS!F$11,0)*$FI$6)</f>
        <v>4.5517000000000003</v>
      </c>
      <c r="FF587" s="1">
        <f>IF(ISERROR(VLOOKUP($FA587,MOM,LOOKUPS!G$12,0)*$FB$6+VLOOKUP($FA587,STREV,LOOKUPS!G$10,0)*$FC$6+VLOOKUP($FA587,LTREV,LOOKUPS!G$9,0)*$FD$6+VLOOKUP($FA587,CFP,LOOKUPS!G$6,0)*$FE$6+VLOOKUP($FA587,EP,LOOKUPS!G$8,0)*$FF$6+VLOOKUP($FA587,BM,LOOKUPS!G$5,0)*$FG$6+VLOOKUP($FA587,DIV,LOOKUPS!G$7,0)*$FH$6++VLOOKUP($FA587,SIZE,LOOKUPS!G$11,0)*$FI$6),"",VLOOKUP($FA587,MOM,LOOKUPS!G$12,0)*$FB$6+VLOOKUP($FA587,STREV,LOOKUPS!G$10,0)*$FC$6+VLOOKUP($FA587,LTREV,LOOKUPS!G$9,0)*$FD$6+VLOOKUP($FA587,CFP,LOOKUPS!G$6,0)*$FE$6+VLOOKUP($FA587,EP,LOOKUPS!G$8,0)*$FF$6+VLOOKUP($FA587,BM,LOOKUPS!G$5,0)*$FG$6+VLOOKUP($FA587,DIV,LOOKUPS!G$7,0)*$FH$6++VLOOKUP($FA587,SIZE,LOOKUPS!G$11,0)*$FI$6)</f>
        <v>4.6288000000000009</v>
      </c>
      <c r="FG587" s="1">
        <f>IF(ISERROR(VLOOKUP($FA587,MOM,LOOKUPS!H$12,0)*$FB$6+VLOOKUP($FA587,STREV,LOOKUPS!H$10,0)*$FC$6+VLOOKUP($FA587,LTREV,LOOKUPS!H$9,0)*$FD$6+VLOOKUP($FA587,CFP,LOOKUPS!H$6,0)*$FE$6+VLOOKUP($FA587,EP,LOOKUPS!H$8,0)*$FF$6+VLOOKUP($FA587,BM,LOOKUPS!H$5,0)*$FG$6+VLOOKUP($FA587,DIV,LOOKUPS!H$7,0)*$FH$6++VLOOKUP($FA587,SIZE,LOOKUPS!H$11,0)*$FI$6),"",VLOOKUP($FA587,MOM,LOOKUPS!H$12,0)*$FB$6+VLOOKUP($FA587,STREV,LOOKUPS!H$10,0)*$FC$6+VLOOKUP($FA587,LTREV,LOOKUPS!H$9,0)*$FD$6+VLOOKUP($FA587,CFP,LOOKUPS!H$6,0)*$FE$6+VLOOKUP($FA587,EP,LOOKUPS!H$8,0)*$FF$6+VLOOKUP($FA587,BM,LOOKUPS!H$5,0)*$FG$6+VLOOKUP($FA587,DIV,LOOKUPS!H$7,0)*$FH$6++VLOOKUP($FA587,SIZE,LOOKUPS!H$11,0)*$FI$6)</f>
        <v>5.1760000000000002</v>
      </c>
      <c r="FH587" s="1">
        <f>IF(ISERROR(VLOOKUP($FA587,MOM,LOOKUPS!I$12,0)*$FB$6+VLOOKUP($FA587,STREV,LOOKUPS!I$10,0)*$FC$6+VLOOKUP($FA587,LTREV,LOOKUPS!I$9,0)*$FD$6+VLOOKUP($FA587,CFP,LOOKUPS!I$6,0)*$FE$6+VLOOKUP($FA587,EP,LOOKUPS!I$8,0)*$FF$6+VLOOKUP($FA587,BM,LOOKUPS!I$5,0)*$FG$6+VLOOKUP($FA587,DIV,LOOKUPS!I$7,0)*$FH$6++VLOOKUP($FA587,SIZE,LOOKUPS!I$11,0)*$FI$6),"",VLOOKUP($FA587,MOM,LOOKUPS!I$12,0)*$FB$6+VLOOKUP($FA587,STREV,LOOKUPS!I$10,0)*$FC$6+VLOOKUP($FA587,LTREV,LOOKUPS!I$9,0)*$FD$6+VLOOKUP($FA587,CFP,LOOKUPS!I$6,0)*$FE$6+VLOOKUP($FA587,EP,LOOKUPS!I$8,0)*$FF$6+VLOOKUP($FA587,BM,LOOKUPS!I$5,0)*$FG$6+VLOOKUP($FA587,DIV,LOOKUPS!I$7,0)*$FH$6++VLOOKUP($FA587,SIZE,LOOKUPS!I$11,0)*$FI$6)</f>
        <v>5.5452000000000004</v>
      </c>
      <c r="FI587" s="1">
        <f>IF(ISERROR(VLOOKUP($FA587,MOM,LOOKUPS!J$12,0)*$FB$6+VLOOKUP($FA587,STREV,LOOKUPS!J$10,0)*$FC$6+VLOOKUP($FA587,LTREV,LOOKUPS!J$9,0)*$FD$6+VLOOKUP($FA587,CFP,LOOKUPS!J$6,0)*$FE$6+VLOOKUP($FA587,EP,LOOKUPS!J$8,0)*$FF$6+VLOOKUP($FA587,BM,LOOKUPS!J$5,0)*$FG$6+VLOOKUP($FA587,DIV,LOOKUPS!J$7,0)*$FH$6++VLOOKUP($FA587,SIZE,LOOKUPS!J$11,0)*$FI$6),"",VLOOKUP($FA587,MOM,LOOKUPS!J$12,0)*$FB$6+VLOOKUP($FA587,STREV,LOOKUPS!J$10,0)*$FC$6+VLOOKUP($FA587,LTREV,LOOKUPS!J$9,0)*$FD$6+VLOOKUP($FA587,CFP,LOOKUPS!J$6,0)*$FE$6+VLOOKUP($FA587,EP,LOOKUPS!J$8,0)*$FF$6+VLOOKUP($FA587,BM,LOOKUPS!J$5,0)*$FG$6+VLOOKUP($FA587,DIV,LOOKUPS!J$7,0)*$FH$6++VLOOKUP($FA587,SIZE,LOOKUPS!J$11,0)*$FI$6)</f>
        <v>5.7906000000000004</v>
      </c>
      <c r="FJ587" s="1">
        <f>IF(ISERROR(VLOOKUP($FA587,MOM,LOOKUPS!K$12,0)*$FB$6+VLOOKUP($FA587,STREV,LOOKUPS!K$10,0)*$FC$6+VLOOKUP($FA587,LTREV,LOOKUPS!K$9,0)*$FD$6+VLOOKUP($FA587,CFP,LOOKUPS!K$6,0)*$FE$6+VLOOKUP($FA587,EP,LOOKUPS!K$8,0)*$FF$6+VLOOKUP($FA587,BM,LOOKUPS!K$5,0)*$FG$6+VLOOKUP($FA587,DIV,LOOKUPS!K$7,0)*$FH$6++VLOOKUP($FA587,SIZE,LOOKUPS!K$11,0)*$FI$6),"",VLOOKUP($FA587,MOM,LOOKUPS!K$12,0)*$FB$6+VLOOKUP($FA587,STREV,LOOKUPS!K$10,0)*$FC$6+VLOOKUP($FA587,LTREV,LOOKUPS!K$9,0)*$FD$6+VLOOKUP($FA587,CFP,LOOKUPS!K$6,0)*$FE$6+VLOOKUP($FA587,EP,LOOKUPS!K$8,0)*$FF$6+VLOOKUP($FA587,BM,LOOKUPS!K$5,0)*$FG$6+VLOOKUP($FA587,DIV,LOOKUPS!K$7,0)*$FH$6++VLOOKUP($FA587,SIZE,LOOKUPS!K$11,0)*$FI$6)</f>
        <v>5.8337000000000003</v>
      </c>
      <c r="FK587" s="1">
        <f>IF(ISERROR(VLOOKUP($FA587,MOM,LOOKUPS!L$12,0)*$FB$6+VLOOKUP($FA587,STREV,LOOKUPS!L$10,0)*$FC$6+VLOOKUP($FA587,LTREV,LOOKUPS!L$9,0)*$FD$6+VLOOKUP($FA587,CFP,LOOKUPS!L$6,0)*$FE$6+VLOOKUP($FA587,EP,LOOKUPS!L$8,0)*$FF$6+VLOOKUP($FA587,BM,LOOKUPS!L$5,0)*$FG$6+VLOOKUP($FA587,DIV,LOOKUPS!L$7,0)*$FH$6++VLOOKUP($FA587,SIZE,LOOKUPS!L$11,0)*$FI$6),"",VLOOKUP($FA587,MOM,LOOKUPS!L$12,0)*$FB$6+VLOOKUP($FA587,STREV,LOOKUPS!L$10,0)*$FC$6+VLOOKUP($FA587,LTREV,LOOKUPS!L$9,0)*$FD$6+VLOOKUP($FA587,CFP,LOOKUPS!L$6,0)*$FE$6+VLOOKUP($FA587,EP,LOOKUPS!L$8,0)*$FF$6+VLOOKUP($FA587,BM,LOOKUPS!L$5,0)*$FG$6+VLOOKUP($FA587,DIV,LOOKUPS!L$7,0)*$FH$6++VLOOKUP($FA587,SIZE,LOOKUPS!L$11,0)*$FI$6)</f>
        <v>7.1234999999999999</v>
      </c>
    </row>
    <row r="588" spans="1:167" x14ac:dyDescent="0.3">
      <c r="A588" s="1">
        <v>197503</v>
      </c>
      <c r="B588" s="1">
        <v>14.6</v>
      </c>
      <c r="C588" s="1">
        <v>10.67</v>
      </c>
      <c r="D588" s="1">
        <v>9.4</v>
      </c>
      <c r="E588" s="1">
        <v>5.57</v>
      </c>
      <c r="F588" s="1">
        <v>5.07</v>
      </c>
      <c r="G588" s="1">
        <v>6.51</v>
      </c>
      <c r="H588" s="1">
        <v>5.49</v>
      </c>
      <c r="I588" s="1">
        <v>5.7</v>
      </c>
      <c r="J588" s="1">
        <v>7.04</v>
      </c>
      <c r="K588" s="1">
        <v>7.22</v>
      </c>
      <c r="M588" s="1">
        <v>197404</v>
      </c>
      <c r="N588" s="1">
        <v>-4.87</v>
      </c>
      <c r="O588" s="1">
        <v>-4.71</v>
      </c>
      <c r="P588" s="1">
        <v>-6.43</v>
      </c>
      <c r="Q588" s="1">
        <v>-6.14</v>
      </c>
      <c r="R588" s="1">
        <v>-5.63</v>
      </c>
      <c r="S588" s="1">
        <v>-4.47</v>
      </c>
      <c r="T588" s="1">
        <v>-6.05</v>
      </c>
      <c r="U588" s="1">
        <v>-4.2</v>
      </c>
      <c r="V588" s="1">
        <v>-4.93</v>
      </c>
      <c r="W588" s="1">
        <v>-6.84</v>
      </c>
      <c r="Y588" s="1">
        <v>197903</v>
      </c>
      <c r="Z588" s="1">
        <v>9.41</v>
      </c>
      <c r="AA588" s="1">
        <v>9.01</v>
      </c>
      <c r="AB588" s="1">
        <v>7.38</v>
      </c>
      <c r="AC588" s="1">
        <v>6.67</v>
      </c>
      <c r="AD588" s="1">
        <v>7.04</v>
      </c>
      <c r="AE588" s="1">
        <v>7.35</v>
      </c>
      <c r="AF588" s="1">
        <v>7.69</v>
      </c>
      <c r="AG588" s="1">
        <v>7.84</v>
      </c>
      <c r="AH588" s="1">
        <v>8.44</v>
      </c>
      <c r="AI588" s="1">
        <v>9.1199999999999992</v>
      </c>
      <c r="AK588">
        <v>199909</v>
      </c>
      <c r="AL588">
        <v>-0.76</v>
      </c>
      <c r="AM588">
        <v>-1.59</v>
      </c>
      <c r="AN588">
        <v>-2.46</v>
      </c>
      <c r="AO588">
        <v>-3.56</v>
      </c>
      <c r="AP588">
        <v>-0.86</v>
      </c>
      <c r="AQ588">
        <v>-3.05</v>
      </c>
      <c r="AR588">
        <v>-2.09</v>
      </c>
      <c r="AS588">
        <v>-3.61</v>
      </c>
      <c r="AT588">
        <v>-3.28</v>
      </c>
      <c r="AU588">
        <v>-0.56999999999999995</v>
      </c>
      <c r="AV588">
        <v>-1.24</v>
      </c>
      <c r="AW588">
        <v>-3.43</v>
      </c>
      <c r="AX588">
        <v>-2.71</v>
      </c>
      <c r="AY588">
        <v>-1.64</v>
      </c>
      <c r="AZ588">
        <v>-2.72</v>
      </c>
      <c r="BA588">
        <v>-2.9</v>
      </c>
      <c r="BB588">
        <v>-4.22</v>
      </c>
      <c r="BC588">
        <v>-4.76</v>
      </c>
      <c r="BD588">
        <v>-1.91</v>
      </c>
      <c r="BF588" s="1">
        <v>199909</v>
      </c>
      <c r="BG588" s="1">
        <v>-0.86</v>
      </c>
      <c r="BH588" s="1">
        <v>-1.4</v>
      </c>
      <c r="BI588" s="1">
        <v>-2.58</v>
      </c>
      <c r="BJ588" s="1">
        <v>-3.58</v>
      </c>
      <c r="BK588" s="1">
        <v>-1.1000000000000001</v>
      </c>
      <c r="BL588" s="1">
        <v>-2.17</v>
      </c>
      <c r="BM588" s="1">
        <v>-2.56</v>
      </c>
      <c r="BN588" s="1">
        <v>-3.09</v>
      </c>
      <c r="BO588" s="1">
        <v>-3.82</v>
      </c>
      <c r="BP588" s="1">
        <v>-0.49</v>
      </c>
      <c r="BQ588" s="1">
        <v>-1.92</v>
      </c>
      <c r="BR588" s="1">
        <v>-2.21</v>
      </c>
      <c r="BS588" s="1">
        <v>-2.13</v>
      </c>
      <c r="BT588" s="1">
        <v>-3.53</v>
      </c>
      <c r="BU588" s="1">
        <v>-1.58</v>
      </c>
      <c r="BV588" s="1">
        <v>-3.08</v>
      </c>
      <c r="BW588" s="1">
        <v>-3.1</v>
      </c>
      <c r="BX588" s="1">
        <v>-4.74</v>
      </c>
      <c r="BY588" s="1">
        <v>-2.88</v>
      </c>
      <c r="CA588" s="1">
        <v>197409</v>
      </c>
      <c r="CB588" s="1">
        <v>-12.53</v>
      </c>
      <c r="CC588" s="1">
        <v>-11.33</v>
      </c>
      <c r="CD588" s="1">
        <v>-6.71</v>
      </c>
      <c r="CE588" s="1">
        <v>-7.35</v>
      </c>
      <c r="CF588" s="1">
        <v>-12.52</v>
      </c>
      <c r="CG588" s="1">
        <v>-7.94</v>
      </c>
      <c r="CH588" s="1">
        <v>-6.6</v>
      </c>
      <c r="CI588" s="1">
        <v>-6.64</v>
      </c>
      <c r="CJ588" s="1">
        <v>-7.62</v>
      </c>
      <c r="CK588" s="1">
        <v>-14.55</v>
      </c>
      <c r="CL588" s="1">
        <v>-10.46</v>
      </c>
      <c r="CM588" s="1">
        <v>-8.7899999999999991</v>
      </c>
      <c r="CN588" s="1">
        <v>-7.01</v>
      </c>
      <c r="CO588" s="1">
        <v>-6.18</v>
      </c>
      <c r="CP588" s="1">
        <v>-6.99</v>
      </c>
      <c r="CQ588" s="1">
        <v>-6.61</v>
      </c>
      <c r="CR588" s="1">
        <v>-6.66</v>
      </c>
      <c r="CS588" s="1">
        <v>-7.14</v>
      </c>
      <c r="CT588" s="1">
        <v>-8.0500000000000007</v>
      </c>
      <c r="CV588" s="1">
        <v>197509</v>
      </c>
      <c r="CW588" s="1">
        <v>-4.8499999999999996</v>
      </c>
      <c r="CX588" s="1">
        <v>-4.3099999999999996</v>
      </c>
      <c r="CY588" s="1">
        <v>-2.62</v>
      </c>
      <c r="CZ588" s="1">
        <v>-1.86</v>
      </c>
      <c r="DA588" s="1">
        <v>-4.7</v>
      </c>
      <c r="DB588" s="1">
        <v>-3.5</v>
      </c>
      <c r="DC588" s="1">
        <v>-2.34</v>
      </c>
      <c r="DD588" s="1">
        <v>-1.99</v>
      </c>
      <c r="DE588" s="1">
        <v>-1.89</v>
      </c>
      <c r="DF588" s="1">
        <v>-5.53</v>
      </c>
      <c r="DG588" s="1">
        <v>-3.82</v>
      </c>
      <c r="DH588" s="1">
        <v>-3.43</v>
      </c>
      <c r="DI588" s="1">
        <v>-3.57</v>
      </c>
      <c r="DJ588" s="1">
        <v>-2.21</v>
      </c>
      <c r="DK588" s="1">
        <v>-2.5</v>
      </c>
      <c r="DL588" s="1">
        <v>-2.19</v>
      </c>
      <c r="DM588" s="1">
        <v>-1.8</v>
      </c>
      <c r="DN588" s="1">
        <v>-1.93</v>
      </c>
      <c r="DO588" s="1">
        <v>-1.84</v>
      </c>
      <c r="DQ588" s="1">
        <v>197409</v>
      </c>
      <c r="DR588" s="1">
        <v>-99.99</v>
      </c>
      <c r="DS588" s="1">
        <v>-7.61</v>
      </c>
      <c r="DT588" s="1">
        <v>-8.2799999999999994</v>
      </c>
      <c r="DU588" s="1">
        <v>-9.16</v>
      </c>
      <c r="DV588" s="1">
        <v>-7.51</v>
      </c>
      <c r="DW588" s="1">
        <v>-8.19</v>
      </c>
      <c r="DX588" s="1">
        <v>-8.35</v>
      </c>
      <c r="DY588" s="1">
        <v>-8.4600000000000009</v>
      </c>
      <c r="DZ588" s="1">
        <v>-9.6999999999999993</v>
      </c>
      <c r="EA588" s="1">
        <v>-7.38</v>
      </c>
      <c r="EB588" s="1">
        <v>-8.2100000000000009</v>
      </c>
      <c r="EC588" s="1">
        <v>-8.43</v>
      </c>
      <c r="ED588" s="1">
        <v>-7.87</v>
      </c>
      <c r="EE588" s="1">
        <v>-8.51</v>
      </c>
      <c r="EF588" s="1">
        <v>-8.14</v>
      </c>
      <c r="EG588" s="1">
        <v>-8.66</v>
      </c>
      <c r="EH588" s="1">
        <v>-8.26</v>
      </c>
      <c r="EI588" s="1">
        <v>-7.86</v>
      </c>
      <c r="EJ588" s="1">
        <v>-11.6</v>
      </c>
      <c r="EL588">
        <v>197409</v>
      </c>
      <c r="EM588">
        <v>-11.77</v>
      </c>
      <c r="EN588">
        <v>0.27</v>
      </c>
      <c r="EO588">
        <v>5.49</v>
      </c>
      <c r="EP588">
        <v>0.81</v>
      </c>
      <c r="ER588" s="1">
        <v>197503</v>
      </c>
      <c r="ES588" s="1">
        <v>-1.99</v>
      </c>
      <c r="EU588" s="1">
        <v>197404</v>
      </c>
      <c r="EV588" s="1">
        <v>-1.33</v>
      </c>
      <c r="EX588" s="1">
        <v>197903</v>
      </c>
      <c r="EY588" s="1">
        <v>-0.36</v>
      </c>
      <c r="FA588" s="1">
        <v>197503</v>
      </c>
      <c r="FB588" s="1">
        <f>IF(ISERROR(VLOOKUP($FA588,MOM,LOOKUPS!C$12,0)*$FB$6+VLOOKUP($FA588,STREV,LOOKUPS!C$10,0)*$FC$6+VLOOKUP($FA588,LTREV,LOOKUPS!C$9,0)*$FD$6+VLOOKUP($FA588,CFP,LOOKUPS!C$6,0)*$FE$6+VLOOKUP($FA588,EP,LOOKUPS!C$8,0)*$FF$6+VLOOKUP($FA588,BM,LOOKUPS!C$5,0)*$FG$6+VLOOKUP($FA588,DIV,LOOKUPS!C$7,0)*$FH$6++VLOOKUP($FA588,SIZE,LOOKUPS!C$11,0)*$FI$6),"",VLOOKUP($FA588,MOM,LOOKUPS!C$12,0)*$FB$6+VLOOKUP($FA588,STREV,LOOKUPS!C$10,0)*$FC$6+VLOOKUP($FA588,LTREV,LOOKUPS!C$9,0)*$FD$6+VLOOKUP($FA588,CFP,LOOKUPS!C$6,0)*$FE$6+VLOOKUP($FA588,EP,LOOKUPS!C$8,0)*$FF$6+VLOOKUP($FA588,BM,LOOKUPS!C$5,0)*$FG$6+VLOOKUP($FA588,DIV,LOOKUPS!C$7,0)*$FH$6++VLOOKUP($FA588,SIZE,LOOKUPS!C$11,0)*$FI$6)</f>
        <v>8.9285999999999994</v>
      </c>
      <c r="FC588" s="1">
        <f>IF(ISERROR(VLOOKUP($FA588,MOM,LOOKUPS!D$12,0)*$FB$6+VLOOKUP($FA588,STREV,LOOKUPS!D$10,0)*$FC$6+VLOOKUP($FA588,LTREV,LOOKUPS!D$9,0)*$FD$6+VLOOKUP($FA588,CFP,LOOKUPS!D$6,0)*$FE$6+VLOOKUP($FA588,EP,LOOKUPS!D$8,0)*$FF$6+VLOOKUP($FA588,BM,LOOKUPS!D$5,0)*$FG$6+VLOOKUP($FA588,DIV,LOOKUPS!D$7,0)*$FH$6++VLOOKUP($FA588,SIZE,LOOKUPS!D$11,0)*$FI$6),"",VLOOKUP($FA588,MOM,LOOKUPS!D$12,0)*$FB$6+VLOOKUP($FA588,STREV,LOOKUPS!D$10,0)*$FC$6+VLOOKUP($FA588,LTREV,LOOKUPS!D$9,0)*$FD$6+VLOOKUP($FA588,CFP,LOOKUPS!D$6,0)*$FE$6+VLOOKUP($FA588,EP,LOOKUPS!D$8,0)*$FF$6+VLOOKUP($FA588,BM,LOOKUPS!D$5,0)*$FG$6+VLOOKUP($FA588,DIV,LOOKUPS!D$7,0)*$FH$6++VLOOKUP($FA588,SIZE,LOOKUPS!D$11,0)*$FI$6)</f>
        <v>8.6206999999999994</v>
      </c>
      <c r="FD588" s="1">
        <f>IF(ISERROR(VLOOKUP($FA588,MOM,LOOKUPS!E$12,0)*$FB$6+VLOOKUP($FA588,STREV,LOOKUPS!E$10,0)*$FC$6+VLOOKUP($FA588,LTREV,LOOKUPS!E$9,0)*$FD$6+VLOOKUP($FA588,CFP,LOOKUPS!E$6,0)*$FE$6+VLOOKUP($FA588,EP,LOOKUPS!E$8,0)*$FF$6+VLOOKUP($FA588,BM,LOOKUPS!E$5,0)*$FG$6+VLOOKUP($FA588,DIV,LOOKUPS!E$7,0)*$FH$6++VLOOKUP($FA588,SIZE,LOOKUPS!E$11,0)*$FI$6),"",VLOOKUP($FA588,MOM,LOOKUPS!E$12,0)*$FB$6+VLOOKUP($FA588,STREV,LOOKUPS!E$10,0)*$FC$6+VLOOKUP($FA588,LTREV,LOOKUPS!E$9,0)*$FD$6+VLOOKUP($FA588,CFP,LOOKUPS!E$6,0)*$FE$6+VLOOKUP($FA588,EP,LOOKUPS!E$8,0)*$FF$6+VLOOKUP($FA588,BM,LOOKUPS!E$5,0)*$FG$6+VLOOKUP($FA588,DIV,LOOKUPS!E$7,0)*$FH$6++VLOOKUP($FA588,SIZE,LOOKUPS!E$11,0)*$FI$6)</f>
        <v>8.6630000000000003</v>
      </c>
      <c r="FE588" s="1">
        <f>IF(ISERROR(VLOOKUP($FA588,MOM,LOOKUPS!F$12,0)*$FB$6+VLOOKUP($FA588,STREV,LOOKUPS!F$10,0)*$FC$6+VLOOKUP($FA588,LTREV,LOOKUPS!F$9,0)*$FD$6+VLOOKUP($FA588,CFP,LOOKUPS!F$6,0)*$FE$6+VLOOKUP($FA588,EP,LOOKUPS!F$8,0)*$FF$6+VLOOKUP($FA588,BM,LOOKUPS!F$5,0)*$FG$6+VLOOKUP($FA588,DIV,LOOKUPS!F$7,0)*$FH$6++VLOOKUP($FA588,SIZE,LOOKUPS!F$11,0)*$FI$6),"",VLOOKUP($FA588,MOM,LOOKUPS!F$12,0)*$FB$6+VLOOKUP($FA588,STREV,LOOKUPS!F$10,0)*$FC$6+VLOOKUP($FA588,LTREV,LOOKUPS!F$9,0)*$FD$6+VLOOKUP($FA588,CFP,LOOKUPS!F$6,0)*$FE$6+VLOOKUP($FA588,EP,LOOKUPS!F$8,0)*$FF$6+VLOOKUP($FA588,BM,LOOKUPS!F$5,0)*$FG$6+VLOOKUP($FA588,DIV,LOOKUPS!F$7,0)*$FH$6++VLOOKUP($FA588,SIZE,LOOKUPS!F$11,0)*$FI$6)</f>
        <v>6.8437000000000001</v>
      </c>
      <c r="FF588" s="1">
        <f>IF(ISERROR(VLOOKUP($FA588,MOM,LOOKUPS!G$12,0)*$FB$6+VLOOKUP($FA588,STREV,LOOKUPS!G$10,0)*$FC$6+VLOOKUP($FA588,LTREV,LOOKUPS!G$9,0)*$FD$6+VLOOKUP($FA588,CFP,LOOKUPS!G$6,0)*$FE$6+VLOOKUP($FA588,EP,LOOKUPS!G$8,0)*$FF$6+VLOOKUP($FA588,BM,LOOKUPS!G$5,0)*$FG$6+VLOOKUP($FA588,DIV,LOOKUPS!G$7,0)*$FH$6++VLOOKUP($FA588,SIZE,LOOKUPS!G$11,0)*$FI$6),"",VLOOKUP($FA588,MOM,LOOKUPS!G$12,0)*$FB$6+VLOOKUP($FA588,STREV,LOOKUPS!G$10,0)*$FC$6+VLOOKUP($FA588,LTREV,LOOKUPS!G$9,0)*$FD$6+VLOOKUP($FA588,CFP,LOOKUPS!G$6,0)*$FE$6+VLOOKUP($FA588,EP,LOOKUPS!G$8,0)*$FF$6+VLOOKUP($FA588,BM,LOOKUPS!G$5,0)*$FG$6+VLOOKUP($FA588,DIV,LOOKUPS!G$7,0)*$FH$6++VLOOKUP($FA588,SIZE,LOOKUPS!G$11,0)*$FI$6)</f>
        <v>7.0400000000000009</v>
      </c>
      <c r="FG588" s="1">
        <f>IF(ISERROR(VLOOKUP($FA588,MOM,LOOKUPS!H$12,0)*$FB$6+VLOOKUP($FA588,STREV,LOOKUPS!H$10,0)*$FC$6+VLOOKUP($FA588,LTREV,LOOKUPS!H$9,0)*$FD$6+VLOOKUP($FA588,CFP,LOOKUPS!H$6,0)*$FE$6+VLOOKUP($FA588,EP,LOOKUPS!H$8,0)*$FF$6+VLOOKUP($FA588,BM,LOOKUPS!H$5,0)*$FG$6+VLOOKUP($FA588,DIV,LOOKUPS!H$7,0)*$FH$6++VLOOKUP($FA588,SIZE,LOOKUPS!H$11,0)*$FI$6),"",VLOOKUP($FA588,MOM,LOOKUPS!H$12,0)*$FB$6+VLOOKUP($FA588,STREV,LOOKUPS!H$10,0)*$FC$6+VLOOKUP($FA588,LTREV,LOOKUPS!H$9,0)*$FD$6+VLOOKUP($FA588,CFP,LOOKUPS!H$6,0)*$FE$6+VLOOKUP($FA588,EP,LOOKUPS!H$8,0)*$FF$6+VLOOKUP($FA588,BM,LOOKUPS!H$5,0)*$FG$6+VLOOKUP($FA588,DIV,LOOKUPS!H$7,0)*$FH$6++VLOOKUP($FA588,SIZE,LOOKUPS!H$11,0)*$FI$6)</f>
        <v>6.2880000000000003</v>
      </c>
      <c r="FH588" s="1">
        <f>IF(ISERROR(VLOOKUP($FA588,MOM,LOOKUPS!I$12,0)*$FB$6+VLOOKUP($FA588,STREV,LOOKUPS!I$10,0)*$FC$6+VLOOKUP($FA588,LTREV,LOOKUPS!I$9,0)*$FD$6+VLOOKUP($FA588,CFP,LOOKUPS!I$6,0)*$FE$6+VLOOKUP($FA588,EP,LOOKUPS!I$8,0)*$FF$6+VLOOKUP($FA588,BM,LOOKUPS!I$5,0)*$FG$6+VLOOKUP($FA588,DIV,LOOKUPS!I$7,0)*$FH$6++VLOOKUP($FA588,SIZE,LOOKUPS!I$11,0)*$FI$6),"",VLOOKUP($FA588,MOM,LOOKUPS!I$12,0)*$FB$6+VLOOKUP($FA588,STREV,LOOKUPS!I$10,0)*$FC$6+VLOOKUP($FA588,LTREV,LOOKUPS!I$9,0)*$FD$6+VLOOKUP($FA588,CFP,LOOKUPS!I$6,0)*$FE$6+VLOOKUP($FA588,EP,LOOKUPS!I$8,0)*$FF$6+VLOOKUP($FA588,BM,LOOKUPS!I$5,0)*$FG$6+VLOOKUP($FA588,DIV,LOOKUPS!I$7,0)*$FH$6++VLOOKUP($FA588,SIZE,LOOKUPS!I$11,0)*$FI$6)</f>
        <v>7.1345000000000001</v>
      </c>
      <c r="FI588" s="1">
        <f>IF(ISERROR(VLOOKUP($FA588,MOM,LOOKUPS!J$12,0)*$FB$6+VLOOKUP($FA588,STREV,LOOKUPS!J$10,0)*$FC$6+VLOOKUP($FA588,LTREV,LOOKUPS!J$9,0)*$FD$6+VLOOKUP($FA588,CFP,LOOKUPS!J$6,0)*$FE$6+VLOOKUP($FA588,EP,LOOKUPS!J$8,0)*$FF$6+VLOOKUP($FA588,BM,LOOKUPS!J$5,0)*$FG$6+VLOOKUP($FA588,DIV,LOOKUPS!J$7,0)*$FH$6++VLOOKUP($FA588,SIZE,LOOKUPS!J$11,0)*$FI$6),"",VLOOKUP($FA588,MOM,LOOKUPS!J$12,0)*$FB$6+VLOOKUP($FA588,STREV,LOOKUPS!J$10,0)*$FC$6+VLOOKUP($FA588,LTREV,LOOKUPS!J$9,0)*$FD$6+VLOOKUP($FA588,CFP,LOOKUPS!J$6,0)*$FE$6+VLOOKUP($FA588,EP,LOOKUPS!J$8,0)*$FF$6+VLOOKUP($FA588,BM,LOOKUPS!J$5,0)*$FG$6+VLOOKUP($FA588,DIV,LOOKUPS!J$7,0)*$FH$6++VLOOKUP($FA588,SIZE,LOOKUPS!J$11,0)*$FI$6)</f>
        <v>7.3589000000000011</v>
      </c>
      <c r="FJ588" s="1">
        <f>IF(ISERROR(VLOOKUP($FA588,MOM,LOOKUPS!K$12,0)*$FB$6+VLOOKUP($FA588,STREV,LOOKUPS!K$10,0)*$FC$6+VLOOKUP($FA588,LTREV,LOOKUPS!K$9,0)*$FD$6+VLOOKUP($FA588,CFP,LOOKUPS!K$6,0)*$FE$6+VLOOKUP($FA588,EP,LOOKUPS!K$8,0)*$FF$6+VLOOKUP($FA588,BM,LOOKUPS!K$5,0)*$FG$6+VLOOKUP($FA588,DIV,LOOKUPS!K$7,0)*$FH$6++VLOOKUP($FA588,SIZE,LOOKUPS!K$11,0)*$FI$6),"",VLOOKUP($FA588,MOM,LOOKUPS!K$12,0)*$FB$6+VLOOKUP($FA588,STREV,LOOKUPS!K$10,0)*$FC$6+VLOOKUP($FA588,LTREV,LOOKUPS!K$9,0)*$FD$6+VLOOKUP($FA588,CFP,LOOKUPS!K$6,0)*$FE$6+VLOOKUP($FA588,EP,LOOKUPS!K$8,0)*$FF$6+VLOOKUP($FA588,BM,LOOKUPS!K$5,0)*$FG$6+VLOOKUP($FA588,DIV,LOOKUPS!K$7,0)*$FH$6++VLOOKUP($FA588,SIZE,LOOKUPS!K$11,0)*$FI$6)</f>
        <v>9.4255000000000013</v>
      </c>
      <c r="FK588" s="1">
        <f>IF(ISERROR(VLOOKUP($FA588,MOM,LOOKUPS!L$12,0)*$FB$6+VLOOKUP($FA588,STREV,LOOKUPS!L$10,0)*$FC$6+VLOOKUP($FA588,LTREV,LOOKUPS!L$9,0)*$FD$6+VLOOKUP($FA588,CFP,LOOKUPS!L$6,0)*$FE$6+VLOOKUP($FA588,EP,LOOKUPS!L$8,0)*$FF$6+VLOOKUP($FA588,BM,LOOKUPS!L$5,0)*$FG$6+VLOOKUP($FA588,DIV,LOOKUPS!L$7,0)*$FH$6++VLOOKUP($FA588,SIZE,LOOKUPS!L$11,0)*$FI$6),"",VLOOKUP($FA588,MOM,LOOKUPS!L$12,0)*$FB$6+VLOOKUP($FA588,STREV,LOOKUPS!L$10,0)*$FC$6+VLOOKUP($FA588,LTREV,LOOKUPS!L$9,0)*$FD$6+VLOOKUP($FA588,CFP,LOOKUPS!L$6,0)*$FE$6+VLOOKUP($FA588,EP,LOOKUPS!L$8,0)*$FF$6+VLOOKUP($FA588,BM,LOOKUPS!L$5,0)*$FG$6+VLOOKUP($FA588,DIV,LOOKUPS!L$7,0)*$FH$6++VLOOKUP($FA588,SIZE,LOOKUPS!L$11,0)*$FI$6)</f>
        <v>12.214499999999999</v>
      </c>
    </row>
    <row r="589" spans="1:167" x14ac:dyDescent="0.3">
      <c r="A589" s="1">
        <v>197504</v>
      </c>
      <c r="B589" s="1">
        <v>2.46</v>
      </c>
      <c r="C589" s="1">
        <v>2.39</v>
      </c>
      <c r="D589" s="1">
        <v>3.43</v>
      </c>
      <c r="E589" s="1">
        <v>2.0499999999999998</v>
      </c>
      <c r="F589" s="1">
        <v>3.15</v>
      </c>
      <c r="G589" s="1">
        <v>2.86</v>
      </c>
      <c r="H589" s="1">
        <v>3.47</v>
      </c>
      <c r="I589" s="1">
        <v>3.76</v>
      </c>
      <c r="J589" s="1">
        <v>5.12</v>
      </c>
      <c r="K589" s="1">
        <v>6.68</v>
      </c>
      <c r="M589" s="1">
        <v>197405</v>
      </c>
      <c r="N589" s="1">
        <v>-7.84</v>
      </c>
      <c r="O589" s="1">
        <v>-7.35</v>
      </c>
      <c r="P589" s="1">
        <v>-7.97</v>
      </c>
      <c r="Q589" s="1">
        <v>-7.52</v>
      </c>
      <c r="R589" s="1">
        <v>-7.26</v>
      </c>
      <c r="S589" s="1">
        <v>-6.66</v>
      </c>
      <c r="T589" s="1">
        <v>-7.6</v>
      </c>
      <c r="U589" s="1">
        <v>-6.56</v>
      </c>
      <c r="V589" s="1">
        <v>-6.36</v>
      </c>
      <c r="W589" s="1">
        <v>-7.14</v>
      </c>
      <c r="Y589" s="1">
        <v>197904</v>
      </c>
      <c r="Z589" s="1">
        <v>3.38</v>
      </c>
      <c r="AA589" s="1">
        <v>2.6</v>
      </c>
      <c r="AB589" s="1">
        <v>3.85</v>
      </c>
      <c r="AC589" s="1">
        <v>1.54</v>
      </c>
      <c r="AD589" s="1">
        <v>2.0099999999999998</v>
      </c>
      <c r="AE589" s="1">
        <v>0.98</v>
      </c>
      <c r="AF589" s="1">
        <v>2.02</v>
      </c>
      <c r="AG589" s="1">
        <v>3.37</v>
      </c>
      <c r="AH589" s="1">
        <v>2.27</v>
      </c>
      <c r="AI589" s="1">
        <v>2.86</v>
      </c>
      <c r="AK589">
        <v>199910</v>
      </c>
      <c r="AL589">
        <v>0.03</v>
      </c>
      <c r="AM589">
        <v>1.1000000000000001</v>
      </c>
      <c r="AN589">
        <v>-0.66</v>
      </c>
      <c r="AO589">
        <v>-2.3199999999999998</v>
      </c>
      <c r="AP589">
        <v>1.35</v>
      </c>
      <c r="AQ589">
        <v>-0.23</v>
      </c>
      <c r="AR589">
        <v>-0.11</v>
      </c>
      <c r="AS589">
        <v>-1.1100000000000001</v>
      </c>
      <c r="AT589">
        <v>-3.04</v>
      </c>
      <c r="AU589">
        <v>1.84</v>
      </c>
      <c r="AV589">
        <v>0.73</v>
      </c>
      <c r="AW589">
        <v>0.44</v>
      </c>
      <c r="AX589">
        <v>-0.83</v>
      </c>
      <c r="AY589">
        <v>0.51</v>
      </c>
      <c r="AZ589">
        <v>-0.97</v>
      </c>
      <c r="BA589">
        <v>-1.64</v>
      </c>
      <c r="BB589">
        <v>-0.66</v>
      </c>
      <c r="BC589">
        <v>-2.08</v>
      </c>
      <c r="BD589">
        <v>-3.92</v>
      </c>
      <c r="BF589" s="1">
        <v>199910</v>
      </c>
      <c r="BG589" s="1">
        <v>-0.09</v>
      </c>
      <c r="BH589" s="1">
        <v>0.45</v>
      </c>
      <c r="BI589" s="1">
        <v>-0.06</v>
      </c>
      <c r="BJ589" s="1">
        <v>-1.98</v>
      </c>
      <c r="BK589" s="1">
        <v>0.5</v>
      </c>
      <c r="BL589" s="1">
        <v>-0.17</v>
      </c>
      <c r="BM589" s="1">
        <v>0.24</v>
      </c>
      <c r="BN589" s="1">
        <v>-0.05</v>
      </c>
      <c r="BO589" s="1">
        <v>-2.99</v>
      </c>
      <c r="BP589" s="1">
        <v>0.82</v>
      </c>
      <c r="BQ589" s="1">
        <v>7.0000000000000007E-2</v>
      </c>
      <c r="BR589" s="1">
        <v>0.33</v>
      </c>
      <c r="BS589" s="1">
        <v>-0.69</v>
      </c>
      <c r="BT589" s="1">
        <v>1.42</v>
      </c>
      <c r="BU589" s="1">
        <v>-0.95</v>
      </c>
      <c r="BV589" s="1">
        <v>-7.0000000000000007E-2</v>
      </c>
      <c r="BW589" s="1">
        <v>-0.03</v>
      </c>
      <c r="BX589" s="1">
        <v>-2.0699999999999998</v>
      </c>
      <c r="BY589" s="1">
        <v>-3.93</v>
      </c>
      <c r="CA589" s="1">
        <v>197410</v>
      </c>
      <c r="CB589" s="1">
        <v>6.06</v>
      </c>
      <c r="CC589" s="1">
        <v>16.88</v>
      </c>
      <c r="CD589" s="1">
        <v>8.1999999999999993</v>
      </c>
      <c r="CE589" s="1">
        <v>7.58</v>
      </c>
      <c r="CF589" s="1">
        <v>19.38</v>
      </c>
      <c r="CG589" s="1">
        <v>9.9600000000000009</v>
      </c>
      <c r="CH589" s="1">
        <v>7.64</v>
      </c>
      <c r="CI589" s="1">
        <v>7.83</v>
      </c>
      <c r="CJ589" s="1">
        <v>7.96</v>
      </c>
      <c r="CK589" s="1">
        <v>22.47</v>
      </c>
      <c r="CL589" s="1">
        <v>16.260000000000002</v>
      </c>
      <c r="CM589" s="1">
        <v>11.46</v>
      </c>
      <c r="CN589" s="1">
        <v>8.32</v>
      </c>
      <c r="CO589" s="1">
        <v>7.82</v>
      </c>
      <c r="CP589" s="1">
        <v>7.47</v>
      </c>
      <c r="CQ589" s="1">
        <v>9.09</v>
      </c>
      <c r="CR589" s="1">
        <v>6.63</v>
      </c>
      <c r="CS589" s="1">
        <v>7.75</v>
      </c>
      <c r="CT589" s="1">
        <v>8.16</v>
      </c>
      <c r="CV589" s="1">
        <v>197510</v>
      </c>
      <c r="CW589" s="1">
        <v>-0.64</v>
      </c>
      <c r="CX589" s="1">
        <v>3.36</v>
      </c>
      <c r="CY589" s="1">
        <v>3.12</v>
      </c>
      <c r="CZ589" s="1">
        <v>2.69</v>
      </c>
      <c r="DA589" s="1">
        <v>3.18</v>
      </c>
      <c r="DB589" s="1">
        <v>2.98</v>
      </c>
      <c r="DC589" s="1">
        <v>3.73</v>
      </c>
      <c r="DD589" s="1">
        <v>2.85</v>
      </c>
      <c r="DE589" s="1">
        <v>2.6</v>
      </c>
      <c r="DF589" s="1">
        <v>3.26</v>
      </c>
      <c r="DG589" s="1">
        <v>3.08</v>
      </c>
      <c r="DH589" s="1">
        <v>3.78</v>
      </c>
      <c r="DI589" s="1">
        <v>2.21</v>
      </c>
      <c r="DJ589" s="1">
        <v>3.29</v>
      </c>
      <c r="DK589" s="1">
        <v>4.26</v>
      </c>
      <c r="DL589" s="1">
        <v>2.84</v>
      </c>
      <c r="DM589" s="1">
        <v>2.86</v>
      </c>
      <c r="DN589" s="1">
        <v>2.98</v>
      </c>
      <c r="DO589" s="1">
        <v>2.11</v>
      </c>
      <c r="DQ589" s="1">
        <v>197410</v>
      </c>
      <c r="DR589" s="1">
        <v>-99.99</v>
      </c>
      <c r="DS589" s="1">
        <v>6.92</v>
      </c>
      <c r="DT589" s="1">
        <v>11.85</v>
      </c>
      <c r="DU589" s="1">
        <v>18.14</v>
      </c>
      <c r="DV589" s="1">
        <v>6.49</v>
      </c>
      <c r="DW589" s="1">
        <v>10.31</v>
      </c>
      <c r="DX589" s="1">
        <v>11.29</v>
      </c>
      <c r="DY589" s="1">
        <v>15.46</v>
      </c>
      <c r="DZ589" s="1">
        <v>19.97</v>
      </c>
      <c r="EA589" s="1">
        <v>5.72</v>
      </c>
      <c r="EB589" s="1">
        <v>10.61</v>
      </c>
      <c r="EC589" s="1">
        <v>10.56</v>
      </c>
      <c r="ED589" s="1">
        <v>9.99</v>
      </c>
      <c r="EE589" s="1">
        <v>10.16</v>
      </c>
      <c r="EF589" s="1">
        <v>12.68</v>
      </c>
      <c r="EG589" s="1">
        <v>15.84</v>
      </c>
      <c r="EH589" s="1">
        <v>15.06</v>
      </c>
      <c r="EI589" s="1">
        <v>19.010000000000002</v>
      </c>
      <c r="EJ589" s="1">
        <v>20.97</v>
      </c>
      <c r="EL589">
        <v>197410</v>
      </c>
      <c r="EM589">
        <v>16.100000000000001</v>
      </c>
      <c r="EN589">
        <v>-3.51</v>
      </c>
      <c r="EO589">
        <v>-9.99</v>
      </c>
      <c r="EP589">
        <v>0.51</v>
      </c>
      <c r="ER589" s="1">
        <v>197504</v>
      </c>
      <c r="ES589" s="1">
        <v>1.34</v>
      </c>
      <c r="EU589" s="1">
        <v>197405</v>
      </c>
      <c r="EV589" s="1">
        <v>-2.88</v>
      </c>
      <c r="EX589" s="1">
        <v>197904</v>
      </c>
      <c r="EY589" s="1">
        <v>-0.39</v>
      </c>
      <c r="FA589" s="1">
        <v>197504</v>
      </c>
      <c r="FB589" s="1">
        <f>IF(ISERROR(VLOOKUP($FA589,MOM,LOOKUPS!C$12,0)*$FB$6+VLOOKUP($FA589,STREV,LOOKUPS!C$10,0)*$FC$6+VLOOKUP($FA589,LTREV,LOOKUPS!C$9,0)*$FD$6+VLOOKUP($FA589,CFP,LOOKUPS!C$6,0)*$FE$6+VLOOKUP($FA589,EP,LOOKUPS!C$8,0)*$FF$6+VLOOKUP($FA589,BM,LOOKUPS!C$5,0)*$FG$6+VLOOKUP($FA589,DIV,LOOKUPS!C$7,0)*$FH$6++VLOOKUP($FA589,SIZE,LOOKUPS!C$11,0)*$FI$6),"",VLOOKUP($FA589,MOM,LOOKUPS!C$12,0)*$FB$6+VLOOKUP($FA589,STREV,LOOKUPS!C$10,0)*$FC$6+VLOOKUP($FA589,LTREV,LOOKUPS!C$9,0)*$FD$6+VLOOKUP($FA589,CFP,LOOKUPS!C$6,0)*$FE$6+VLOOKUP($FA589,EP,LOOKUPS!C$8,0)*$FF$6+VLOOKUP($FA589,BM,LOOKUPS!C$5,0)*$FG$6+VLOOKUP($FA589,DIV,LOOKUPS!C$7,0)*$FH$6++VLOOKUP($FA589,SIZE,LOOKUPS!C$11,0)*$FI$6)</f>
        <v>3.0607000000000002</v>
      </c>
      <c r="FC589" s="1">
        <f>IF(ISERROR(VLOOKUP($FA589,MOM,LOOKUPS!D$12,0)*$FB$6+VLOOKUP($FA589,STREV,LOOKUPS!D$10,0)*$FC$6+VLOOKUP($FA589,LTREV,LOOKUPS!D$9,0)*$FD$6+VLOOKUP($FA589,CFP,LOOKUPS!D$6,0)*$FE$6+VLOOKUP($FA589,EP,LOOKUPS!D$8,0)*$FF$6+VLOOKUP($FA589,BM,LOOKUPS!D$5,0)*$FG$6+VLOOKUP($FA589,DIV,LOOKUPS!D$7,0)*$FH$6++VLOOKUP($FA589,SIZE,LOOKUPS!D$11,0)*$FI$6),"",VLOOKUP($FA589,MOM,LOOKUPS!D$12,0)*$FB$6+VLOOKUP($FA589,STREV,LOOKUPS!D$10,0)*$FC$6+VLOOKUP($FA589,LTREV,LOOKUPS!D$9,0)*$FD$6+VLOOKUP($FA589,CFP,LOOKUPS!D$6,0)*$FE$6+VLOOKUP($FA589,EP,LOOKUPS!D$8,0)*$FF$6+VLOOKUP($FA589,BM,LOOKUPS!D$5,0)*$FG$6+VLOOKUP($FA589,DIV,LOOKUPS!D$7,0)*$FH$6++VLOOKUP($FA589,SIZE,LOOKUPS!D$11,0)*$FI$6)</f>
        <v>3.5371000000000006</v>
      </c>
      <c r="FD589" s="1">
        <f>IF(ISERROR(VLOOKUP($FA589,MOM,LOOKUPS!E$12,0)*$FB$6+VLOOKUP($FA589,STREV,LOOKUPS!E$10,0)*$FC$6+VLOOKUP($FA589,LTREV,LOOKUPS!E$9,0)*$FD$6+VLOOKUP($FA589,CFP,LOOKUPS!E$6,0)*$FE$6+VLOOKUP($FA589,EP,LOOKUPS!E$8,0)*$FF$6+VLOOKUP($FA589,BM,LOOKUPS!E$5,0)*$FG$6+VLOOKUP($FA589,DIV,LOOKUPS!E$7,0)*$FH$6++VLOOKUP($FA589,SIZE,LOOKUPS!E$11,0)*$FI$6),"",VLOOKUP($FA589,MOM,LOOKUPS!E$12,0)*$FB$6+VLOOKUP($FA589,STREV,LOOKUPS!E$10,0)*$FC$6+VLOOKUP($FA589,LTREV,LOOKUPS!E$9,0)*$FD$6+VLOOKUP($FA589,CFP,LOOKUPS!E$6,0)*$FE$6+VLOOKUP($FA589,EP,LOOKUPS!E$8,0)*$FF$6+VLOOKUP($FA589,BM,LOOKUPS!E$5,0)*$FG$6+VLOOKUP($FA589,DIV,LOOKUPS!E$7,0)*$FH$6++VLOOKUP($FA589,SIZE,LOOKUPS!E$11,0)*$FI$6)</f>
        <v>4.9074000000000009</v>
      </c>
      <c r="FE589" s="1">
        <f>IF(ISERROR(VLOOKUP($FA589,MOM,LOOKUPS!F$12,0)*$FB$6+VLOOKUP($FA589,STREV,LOOKUPS!F$10,0)*$FC$6+VLOOKUP($FA589,LTREV,LOOKUPS!F$9,0)*$FD$6+VLOOKUP($FA589,CFP,LOOKUPS!F$6,0)*$FE$6+VLOOKUP($FA589,EP,LOOKUPS!F$8,0)*$FF$6+VLOOKUP($FA589,BM,LOOKUPS!F$5,0)*$FG$6+VLOOKUP($FA589,DIV,LOOKUPS!F$7,0)*$FH$6++VLOOKUP($FA589,SIZE,LOOKUPS!F$11,0)*$FI$6),"",VLOOKUP($FA589,MOM,LOOKUPS!F$12,0)*$FB$6+VLOOKUP($FA589,STREV,LOOKUPS!F$10,0)*$FC$6+VLOOKUP($FA589,LTREV,LOOKUPS!F$9,0)*$FD$6+VLOOKUP($FA589,CFP,LOOKUPS!F$6,0)*$FE$6+VLOOKUP($FA589,EP,LOOKUPS!F$8,0)*$FF$6+VLOOKUP($FA589,BM,LOOKUPS!F$5,0)*$FG$6+VLOOKUP($FA589,DIV,LOOKUPS!F$7,0)*$FH$6++VLOOKUP($FA589,SIZE,LOOKUPS!F$11,0)*$FI$6)</f>
        <v>3.2542</v>
      </c>
      <c r="FF589" s="1">
        <f>IF(ISERROR(VLOOKUP($FA589,MOM,LOOKUPS!G$12,0)*$FB$6+VLOOKUP($FA589,STREV,LOOKUPS!G$10,0)*$FC$6+VLOOKUP($FA589,LTREV,LOOKUPS!G$9,0)*$FD$6+VLOOKUP($FA589,CFP,LOOKUPS!G$6,0)*$FE$6+VLOOKUP($FA589,EP,LOOKUPS!G$8,0)*$FF$6+VLOOKUP($FA589,BM,LOOKUPS!G$5,0)*$FG$6+VLOOKUP($FA589,DIV,LOOKUPS!G$7,0)*$FH$6++VLOOKUP($FA589,SIZE,LOOKUPS!G$11,0)*$FI$6),"",VLOOKUP($FA589,MOM,LOOKUPS!G$12,0)*$FB$6+VLOOKUP($FA589,STREV,LOOKUPS!G$10,0)*$FC$6+VLOOKUP($FA589,LTREV,LOOKUPS!G$9,0)*$FD$6+VLOOKUP($FA589,CFP,LOOKUPS!G$6,0)*$FE$6+VLOOKUP($FA589,EP,LOOKUPS!G$8,0)*$FF$6+VLOOKUP($FA589,BM,LOOKUPS!G$5,0)*$FG$6+VLOOKUP($FA589,DIV,LOOKUPS!G$7,0)*$FH$6++VLOOKUP($FA589,SIZE,LOOKUPS!G$11,0)*$FI$6)</f>
        <v>3.1818999999999997</v>
      </c>
      <c r="FG589" s="1">
        <f>IF(ISERROR(VLOOKUP($FA589,MOM,LOOKUPS!H$12,0)*$FB$6+VLOOKUP($FA589,STREV,LOOKUPS!H$10,0)*$FC$6+VLOOKUP($FA589,LTREV,LOOKUPS!H$9,0)*$FD$6+VLOOKUP($FA589,CFP,LOOKUPS!H$6,0)*$FE$6+VLOOKUP($FA589,EP,LOOKUPS!H$8,0)*$FF$6+VLOOKUP($FA589,BM,LOOKUPS!H$5,0)*$FG$6+VLOOKUP($FA589,DIV,LOOKUPS!H$7,0)*$FH$6++VLOOKUP($FA589,SIZE,LOOKUPS!H$11,0)*$FI$6),"",VLOOKUP($FA589,MOM,LOOKUPS!H$12,0)*$FB$6+VLOOKUP($FA589,STREV,LOOKUPS!H$10,0)*$FC$6+VLOOKUP($FA589,LTREV,LOOKUPS!H$9,0)*$FD$6+VLOOKUP($FA589,CFP,LOOKUPS!H$6,0)*$FE$6+VLOOKUP($FA589,EP,LOOKUPS!H$8,0)*$FF$6+VLOOKUP($FA589,BM,LOOKUPS!H$5,0)*$FG$6+VLOOKUP($FA589,DIV,LOOKUPS!H$7,0)*$FH$6++VLOOKUP($FA589,SIZE,LOOKUPS!H$11,0)*$FI$6)</f>
        <v>3.7995000000000001</v>
      </c>
      <c r="FH589" s="1">
        <f>IF(ISERROR(VLOOKUP($FA589,MOM,LOOKUPS!I$12,0)*$FB$6+VLOOKUP($FA589,STREV,LOOKUPS!I$10,0)*$FC$6+VLOOKUP($FA589,LTREV,LOOKUPS!I$9,0)*$FD$6+VLOOKUP($FA589,CFP,LOOKUPS!I$6,0)*$FE$6+VLOOKUP($FA589,EP,LOOKUPS!I$8,0)*$FF$6+VLOOKUP($FA589,BM,LOOKUPS!I$5,0)*$FG$6+VLOOKUP($FA589,DIV,LOOKUPS!I$7,0)*$FH$6++VLOOKUP($FA589,SIZE,LOOKUPS!I$11,0)*$FI$6),"",VLOOKUP($FA589,MOM,LOOKUPS!I$12,0)*$FB$6+VLOOKUP($FA589,STREV,LOOKUPS!I$10,0)*$FC$6+VLOOKUP($FA589,LTREV,LOOKUPS!I$9,0)*$FD$6+VLOOKUP($FA589,CFP,LOOKUPS!I$6,0)*$FE$6+VLOOKUP($FA589,EP,LOOKUPS!I$8,0)*$FF$6+VLOOKUP($FA589,BM,LOOKUPS!I$5,0)*$FG$6+VLOOKUP($FA589,DIV,LOOKUPS!I$7,0)*$FH$6++VLOOKUP($FA589,SIZE,LOOKUPS!I$11,0)*$FI$6)</f>
        <v>3.4619000000000009</v>
      </c>
      <c r="FI589" s="1">
        <f>IF(ISERROR(VLOOKUP($FA589,MOM,LOOKUPS!J$12,0)*$FB$6+VLOOKUP($FA589,STREV,LOOKUPS!J$10,0)*$FC$6+VLOOKUP($FA589,LTREV,LOOKUPS!J$9,0)*$FD$6+VLOOKUP($FA589,CFP,LOOKUPS!J$6,0)*$FE$6+VLOOKUP($FA589,EP,LOOKUPS!J$8,0)*$FF$6+VLOOKUP($FA589,BM,LOOKUPS!J$5,0)*$FG$6+VLOOKUP($FA589,DIV,LOOKUPS!J$7,0)*$FH$6++VLOOKUP($FA589,SIZE,LOOKUPS!J$11,0)*$FI$6),"",VLOOKUP($FA589,MOM,LOOKUPS!J$12,0)*$FB$6+VLOOKUP($FA589,STREV,LOOKUPS!J$10,0)*$FC$6+VLOOKUP($FA589,LTREV,LOOKUPS!J$9,0)*$FD$6+VLOOKUP($FA589,CFP,LOOKUPS!J$6,0)*$FE$6+VLOOKUP($FA589,EP,LOOKUPS!J$8,0)*$FF$6+VLOOKUP($FA589,BM,LOOKUPS!J$5,0)*$FG$6+VLOOKUP($FA589,DIV,LOOKUPS!J$7,0)*$FH$6++VLOOKUP($FA589,SIZE,LOOKUPS!J$11,0)*$FI$6)</f>
        <v>3.5963000000000003</v>
      </c>
      <c r="FJ589" s="1">
        <f>IF(ISERROR(VLOOKUP($FA589,MOM,LOOKUPS!K$12,0)*$FB$6+VLOOKUP($FA589,STREV,LOOKUPS!K$10,0)*$FC$6+VLOOKUP($FA589,LTREV,LOOKUPS!K$9,0)*$FD$6+VLOOKUP($FA589,CFP,LOOKUPS!K$6,0)*$FE$6+VLOOKUP($FA589,EP,LOOKUPS!K$8,0)*$FF$6+VLOOKUP($FA589,BM,LOOKUPS!K$5,0)*$FG$6+VLOOKUP($FA589,DIV,LOOKUPS!K$7,0)*$FH$6++VLOOKUP($FA589,SIZE,LOOKUPS!K$11,0)*$FI$6),"",VLOOKUP($FA589,MOM,LOOKUPS!K$12,0)*$FB$6+VLOOKUP($FA589,STREV,LOOKUPS!K$10,0)*$FC$6+VLOOKUP($FA589,LTREV,LOOKUPS!K$9,0)*$FD$6+VLOOKUP($FA589,CFP,LOOKUPS!K$6,0)*$FE$6+VLOOKUP($FA589,EP,LOOKUPS!K$8,0)*$FF$6+VLOOKUP($FA589,BM,LOOKUPS!K$5,0)*$FG$6+VLOOKUP($FA589,DIV,LOOKUPS!K$7,0)*$FH$6++VLOOKUP($FA589,SIZE,LOOKUPS!K$11,0)*$FI$6)</f>
        <v>3.8069000000000006</v>
      </c>
      <c r="FK589" s="1">
        <f>IF(ISERROR(VLOOKUP($FA589,MOM,LOOKUPS!L$12,0)*$FB$6+VLOOKUP($FA589,STREV,LOOKUPS!L$10,0)*$FC$6+VLOOKUP($FA589,LTREV,LOOKUPS!L$9,0)*$FD$6+VLOOKUP($FA589,CFP,LOOKUPS!L$6,0)*$FE$6+VLOOKUP($FA589,EP,LOOKUPS!L$8,0)*$FF$6+VLOOKUP($FA589,BM,LOOKUPS!L$5,0)*$FG$6+VLOOKUP($FA589,DIV,LOOKUPS!L$7,0)*$FH$6++VLOOKUP($FA589,SIZE,LOOKUPS!L$11,0)*$FI$6),"",VLOOKUP($FA589,MOM,LOOKUPS!L$12,0)*$FB$6+VLOOKUP($FA589,STREV,LOOKUPS!L$10,0)*$FC$6+VLOOKUP($FA589,LTREV,LOOKUPS!L$9,0)*$FD$6+VLOOKUP($FA589,CFP,LOOKUPS!L$6,0)*$FE$6+VLOOKUP($FA589,EP,LOOKUPS!L$8,0)*$FF$6+VLOOKUP($FA589,BM,LOOKUPS!L$5,0)*$FG$6+VLOOKUP($FA589,DIV,LOOKUPS!L$7,0)*$FH$6++VLOOKUP($FA589,SIZE,LOOKUPS!L$11,0)*$FI$6)</f>
        <v>4.5979000000000001</v>
      </c>
    </row>
    <row r="590" spans="1:167" x14ac:dyDescent="0.3">
      <c r="A590" s="1">
        <v>197505</v>
      </c>
      <c r="B590" s="1">
        <v>9.17</v>
      </c>
      <c r="C590" s="1">
        <v>7.74</v>
      </c>
      <c r="D590" s="1">
        <v>7.77</v>
      </c>
      <c r="E590" s="1">
        <v>6.95</v>
      </c>
      <c r="F590" s="1">
        <v>6.69</v>
      </c>
      <c r="G590" s="1">
        <v>5.94</v>
      </c>
      <c r="H590" s="1">
        <v>6.03</v>
      </c>
      <c r="I590" s="1">
        <v>7.09</v>
      </c>
      <c r="J590" s="1">
        <v>8.3800000000000008</v>
      </c>
      <c r="K590" s="1">
        <v>8.2200000000000006</v>
      </c>
      <c r="M590" s="1">
        <v>197406</v>
      </c>
      <c r="N590" s="1">
        <v>-1.55</v>
      </c>
      <c r="O590" s="1">
        <v>-3.07</v>
      </c>
      <c r="P590" s="1">
        <v>-3.29</v>
      </c>
      <c r="Q590" s="1">
        <v>-3.58</v>
      </c>
      <c r="R590" s="1">
        <v>-3.44</v>
      </c>
      <c r="S590" s="1">
        <v>-3.4</v>
      </c>
      <c r="T590" s="1">
        <v>-3.86</v>
      </c>
      <c r="U590" s="1">
        <v>-3.53</v>
      </c>
      <c r="V590" s="1">
        <v>-3.36</v>
      </c>
      <c r="W590" s="1">
        <v>-3.22</v>
      </c>
      <c r="Y590" s="1">
        <v>197905</v>
      </c>
      <c r="Z590" s="1">
        <v>-1.1399999999999999</v>
      </c>
      <c r="AA590" s="1">
        <v>0.62</v>
      </c>
      <c r="AB590" s="1">
        <v>-0.77</v>
      </c>
      <c r="AC590" s="1">
        <v>-1.04</v>
      </c>
      <c r="AD590" s="1">
        <v>-0.69</v>
      </c>
      <c r="AE590" s="1">
        <v>-0.19</v>
      </c>
      <c r="AF590" s="1">
        <v>-0.99</v>
      </c>
      <c r="AG590" s="1">
        <v>-0.61</v>
      </c>
      <c r="AH590" s="1">
        <v>-1.32</v>
      </c>
      <c r="AI590" s="1">
        <v>-2.99</v>
      </c>
      <c r="AK590">
        <v>199911</v>
      </c>
      <c r="AL590">
        <v>19.32</v>
      </c>
      <c r="AM590">
        <v>8.15</v>
      </c>
      <c r="AN590">
        <v>3.94</v>
      </c>
      <c r="AO590">
        <v>4.93</v>
      </c>
      <c r="AP590">
        <v>9.09</v>
      </c>
      <c r="AQ590">
        <v>4.57</v>
      </c>
      <c r="AR590">
        <v>3.31</v>
      </c>
      <c r="AS590">
        <v>4.87</v>
      </c>
      <c r="AT590">
        <v>5.34</v>
      </c>
      <c r="AU590">
        <v>11.08</v>
      </c>
      <c r="AV590">
        <v>6.51</v>
      </c>
      <c r="AW590">
        <v>5.79</v>
      </c>
      <c r="AX590">
        <v>3.48</v>
      </c>
      <c r="AY590">
        <v>3.33</v>
      </c>
      <c r="AZ590">
        <v>3.29</v>
      </c>
      <c r="BA590">
        <v>5.94</v>
      </c>
      <c r="BB590">
        <v>3.96</v>
      </c>
      <c r="BC590">
        <v>4.26</v>
      </c>
      <c r="BD590">
        <v>6.34</v>
      </c>
      <c r="BF590" s="1">
        <v>199911</v>
      </c>
      <c r="BG590" s="1">
        <v>17.899999999999999</v>
      </c>
      <c r="BH590" s="1">
        <v>9.23</v>
      </c>
      <c r="BI590" s="1">
        <v>3.07</v>
      </c>
      <c r="BJ590" s="1">
        <v>4.76</v>
      </c>
      <c r="BK590" s="1">
        <v>10.56</v>
      </c>
      <c r="BL590" s="1">
        <v>4.3499999999999996</v>
      </c>
      <c r="BM590" s="1">
        <v>2.97</v>
      </c>
      <c r="BN590" s="1">
        <v>4.57</v>
      </c>
      <c r="BO590" s="1">
        <v>4.34</v>
      </c>
      <c r="BP590" s="1">
        <v>10.52</v>
      </c>
      <c r="BQ590" s="1">
        <v>10.61</v>
      </c>
      <c r="BR590" s="1">
        <v>5.6</v>
      </c>
      <c r="BS590" s="1">
        <v>3.1</v>
      </c>
      <c r="BT590" s="1">
        <v>3.14</v>
      </c>
      <c r="BU590" s="1">
        <v>2.79</v>
      </c>
      <c r="BV590" s="1">
        <v>3.24</v>
      </c>
      <c r="BW590" s="1">
        <v>5.59</v>
      </c>
      <c r="BX590" s="1">
        <v>2.63</v>
      </c>
      <c r="BY590" s="1">
        <v>6.08</v>
      </c>
      <c r="CA590" s="1">
        <v>197411</v>
      </c>
      <c r="CB590" s="1">
        <v>-5.58</v>
      </c>
      <c r="CC590" s="1">
        <v>-4.96</v>
      </c>
      <c r="CD590" s="1">
        <v>-4.3099999999999996</v>
      </c>
      <c r="CE590" s="1">
        <v>-6.2</v>
      </c>
      <c r="CF590" s="1">
        <v>-5</v>
      </c>
      <c r="CG590" s="1">
        <v>-4.5599999999999996</v>
      </c>
      <c r="CH590" s="1">
        <v>-4.3099999999999996</v>
      </c>
      <c r="CI590" s="1">
        <v>-4.92</v>
      </c>
      <c r="CJ590" s="1">
        <v>-6.5</v>
      </c>
      <c r="CK590" s="1">
        <v>-5.49</v>
      </c>
      <c r="CL590" s="1">
        <v>-4.5</v>
      </c>
      <c r="CM590" s="1">
        <v>-4.87</v>
      </c>
      <c r="CN590" s="1">
        <v>-4.2300000000000004</v>
      </c>
      <c r="CO590" s="1">
        <v>-4.74</v>
      </c>
      <c r="CP590" s="1">
        <v>-3.92</v>
      </c>
      <c r="CQ590" s="1">
        <v>-4.3600000000000003</v>
      </c>
      <c r="CR590" s="1">
        <v>-5.44</v>
      </c>
      <c r="CS590" s="1">
        <v>-6.02</v>
      </c>
      <c r="CT590" s="1">
        <v>-6.94</v>
      </c>
      <c r="CV590" s="1">
        <v>197511</v>
      </c>
      <c r="CW590" s="1">
        <v>0.41</v>
      </c>
      <c r="CX590" s="1">
        <v>2.42</v>
      </c>
      <c r="CY590" s="1">
        <v>3.6</v>
      </c>
      <c r="CZ590" s="1">
        <v>2.61</v>
      </c>
      <c r="DA590" s="1">
        <v>2.08</v>
      </c>
      <c r="DB590" s="1">
        <v>3.43</v>
      </c>
      <c r="DC590" s="1">
        <v>3.98</v>
      </c>
      <c r="DD590" s="1">
        <v>2.94</v>
      </c>
      <c r="DE590" s="1">
        <v>2.3199999999999998</v>
      </c>
      <c r="DF590" s="1">
        <v>1.57</v>
      </c>
      <c r="DG590" s="1">
        <v>2.62</v>
      </c>
      <c r="DH590" s="1">
        <v>3.18</v>
      </c>
      <c r="DI590" s="1">
        <v>3.66</v>
      </c>
      <c r="DJ590" s="1">
        <v>3.81</v>
      </c>
      <c r="DK590" s="1">
        <v>4.1900000000000004</v>
      </c>
      <c r="DL590" s="1">
        <v>2.73</v>
      </c>
      <c r="DM590" s="1">
        <v>3.15</v>
      </c>
      <c r="DN590" s="1">
        <v>2.82</v>
      </c>
      <c r="DO590" s="1">
        <v>1.69</v>
      </c>
      <c r="DQ590" s="1">
        <v>197411</v>
      </c>
      <c r="DR590" s="1">
        <v>-99.99</v>
      </c>
      <c r="DS590" s="1">
        <v>-5.48</v>
      </c>
      <c r="DT590" s="1">
        <v>-4.1100000000000003</v>
      </c>
      <c r="DU590" s="1">
        <v>-2.59</v>
      </c>
      <c r="DV590" s="1">
        <v>-5.63</v>
      </c>
      <c r="DW590" s="1">
        <v>-4.33</v>
      </c>
      <c r="DX590" s="1">
        <v>-4.2699999999999996</v>
      </c>
      <c r="DY590" s="1">
        <v>-2.5499999999999998</v>
      </c>
      <c r="DZ590" s="1">
        <v>-2.95</v>
      </c>
      <c r="EA590" s="1">
        <v>-5.71</v>
      </c>
      <c r="EB590" s="1">
        <v>-5.2</v>
      </c>
      <c r="EC590" s="1">
        <v>-4.1900000000000004</v>
      </c>
      <c r="ED590" s="1">
        <v>-4.5199999999999996</v>
      </c>
      <c r="EE590" s="1">
        <v>-4.0599999999999996</v>
      </c>
      <c r="EF590" s="1">
        <v>-4.53</v>
      </c>
      <c r="EG590" s="1">
        <v>-3.11</v>
      </c>
      <c r="EH590" s="1">
        <v>-1.97</v>
      </c>
      <c r="EI590" s="1">
        <v>-2.68</v>
      </c>
      <c r="EJ590" s="1">
        <v>-3.22</v>
      </c>
      <c r="EL590">
        <v>197411</v>
      </c>
      <c r="EM590">
        <v>-4.51</v>
      </c>
      <c r="EN590">
        <v>-1.17</v>
      </c>
      <c r="EO590">
        <v>-0.16</v>
      </c>
      <c r="EP590">
        <v>0.54</v>
      </c>
      <c r="ER590" s="1">
        <v>197505</v>
      </c>
      <c r="ES590" s="1">
        <v>-0.47</v>
      </c>
      <c r="EU590" s="1">
        <v>197406</v>
      </c>
      <c r="EV590" s="1">
        <v>-0.97</v>
      </c>
      <c r="EX590" s="1">
        <v>197905</v>
      </c>
      <c r="EY590" s="1">
        <v>0.75</v>
      </c>
      <c r="FA590" s="1">
        <v>197505</v>
      </c>
      <c r="FB590" s="1">
        <f>IF(ISERROR(VLOOKUP($FA590,MOM,LOOKUPS!C$12,0)*$FB$6+VLOOKUP($FA590,STREV,LOOKUPS!C$10,0)*$FC$6+VLOOKUP($FA590,LTREV,LOOKUPS!C$9,0)*$FD$6+VLOOKUP($FA590,CFP,LOOKUPS!C$6,0)*$FE$6+VLOOKUP($FA590,EP,LOOKUPS!C$8,0)*$FF$6+VLOOKUP($FA590,BM,LOOKUPS!C$5,0)*$FG$6+VLOOKUP($FA590,DIV,LOOKUPS!C$7,0)*$FH$6++VLOOKUP($FA590,SIZE,LOOKUPS!C$11,0)*$FI$6),"",VLOOKUP($FA590,MOM,LOOKUPS!C$12,0)*$FB$6+VLOOKUP($FA590,STREV,LOOKUPS!C$10,0)*$FC$6+VLOOKUP($FA590,LTREV,LOOKUPS!C$9,0)*$FD$6+VLOOKUP($FA590,CFP,LOOKUPS!C$6,0)*$FE$6+VLOOKUP($FA590,EP,LOOKUPS!C$8,0)*$FF$6+VLOOKUP($FA590,BM,LOOKUPS!C$5,0)*$FG$6+VLOOKUP($FA590,DIV,LOOKUPS!C$7,0)*$FH$6++VLOOKUP($FA590,SIZE,LOOKUPS!C$11,0)*$FI$6)</f>
        <v>8.7367000000000008</v>
      </c>
      <c r="FC590" s="1">
        <f>IF(ISERROR(VLOOKUP($FA590,MOM,LOOKUPS!D$12,0)*$FB$6+VLOOKUP($FA590,STREV,LOOKUPS!D$10,0)*$FC$6+VLOOKUP($FA590,LTREV,LOOKUPS!D$9,0)*$FD$6+VLOOKUP($FA590,CFP,LOOKUPS!D$6,0)*$FE$6+VLOOKUP($FA590,EP,LOOKUPS!D$8,0)*$FF$6+VLOOKUP($FA590,BM,LOOKUPS!D$5,0)*$FG$6+VLOOKUP($FA590,DIV,LOOKUPS!D$7,0)*$FH$6++VLOOKUP($FA590,SIZE,LOOKUPS!D$11,0)*$FI$6),"",VLOOKUP($FA590,MOM,LOOKUPS!D$12,0)*$FB$6+VLOOKUP($FA590,STREV,LOOKUPS!D$10,0)*$FC$6+VLOOKUP($FA590,LTREV,LOOKUPS!D$9,0)*$FD$6+VLOOKUP($FA590,CFP,LOOKUPS!D$6,0)*$FE$6+VLOOKUP($FA590,EP,LOOKUPS!D$8,0)*$FF$6+VLOOKUP($FA590,BM,LOOKUPS!D$5,0)*$FG$6+VLOOKUP($FA590,DIV,LOOKUPS!D$7,0)*$FH$6++VLOOKUP($FA590,SIZE,LOOKUPS!D$11,0)*$FI$6)</f>
        <v>7.986600000000001</v>
      </c>
      <c r="FD590" s="1">
        <f>IF(ISERROR(VLOOKUP($FA590,MOM,LOOKUPS!E$12,0)*$FB$6+VLOOKUP($FA590,STREV,LOOKUPS!E$10,0)*$FC$6+VLOOKUP($FA590,LTREV,LOOKUPS!E$9,0)*$FD$6+VLOOKUP($FA590,CFP,LOOKUPS!E$6,0)*$FE$6+VLOOKUP($FA590,EP,LOOKUPS!E$8,0)*$FF$6+VLOOKUP($FA590,BM,LOOKUPS!E$5,0)*$FG$6+VLOOKUP($FA590,DIV,LOOKUPS!E$7,0)*$FH$6++VLOOKUP($FA590,SIZE,LOOKUPS!E$11,0)*$FI$6),"",VLOOKUP($FA590,MOM,LOOKUPS!E$12,0)*$FB$6+VLOOKUP($FA590,STREV,LOOKUPS!E$10,0)*$FC$6+VLOOKUP($FA590,LTREV,LOOKUPS!E$9,0)*$FD$6+VLOOKUP($FA590,CFP,LOOKUPS!E$6,0)*$FE$6+VLOOKUP($FA590,EP,LOOKUPS!E$8,0)*$FF$6+VLOOKUP($FA590,BM,LOOKUPS!E$5,0)*$FG$6+VLOOKUP($FA590,DIV,LOOKUPS!E$7,0)*$FH$6++VLOOKUP($FA590,SIZE,LOOKUPS!E$11,0)*$FI$6)</f>
        <v>7.8769</v>
      </c>
      <c r="FE590" s="1">
        <f>IF(ISERROR(VLOOKUP($FA590,MOM,LOOKUPS!F$12,0)*$FB$6+VLOOKUP($FA590,STREV,LOOKUPS!F$10,0)*$FC$6+VLOOKUP($FA590,LTREV,LOOKUPS!F$9,0)*$FD$6+VLOOKUP($FA590,CFP,LOOKUPS!F$6,0)*$FE$6+VLOOKUP($FA590,EP,LOOKUPS!F$8,0)*$FF$6+VLOOKUP($FA590,BM,LOOKUPS!F$5,0)*$FG$6+VLOOKUP($FA590,DIV,LOOKUPS!F$7,0)*$FH$6++VLOOKUP($FA590,SIZE,LOOKUPS!F$11,0)*$FI$6),"",VLOOKUP($FA590,MOM,LOOKUPS!F$12,0)*$FB$6+VLOOKUP($FA590,STREV,LOOKUPS!F$10,0)*$FC$6+VLOOKUP($FA590,LTREV,LOOKUPS!F$9,0)*$FD$6+VLOOKUP($FA590,CFP,LOOKUPS!F$6,0)*$FE$6+VLOOKUP($FA590,EP,LOOKUPS!F$8,0)*$FF$6+VLOOKUP($FA590,BM,LOOKUPS!F$5,0)*$FG$6+VLOOKUP($FA590,DIV,LOOKUPS!F$7,0)*$FH$6++VLOOKUP($FA590,SIZE,LOOKUPS!F$11,0)*$FI$6)</f>
        <v>6.8453000000000008</v>
      </c>
      <c r="FF590" s="1">
        <f>IF(ISERROR(VLOOKUP($FA590,MOM,LOOKUPS!G$12,0)*$FB$6+VLOOKUP($FA590,STREV,LOOKUPS!G$10,0)*$FC$6+VLOOKUP($FA590,LTREV,LOOKUPS!G$9,0)*$FD$6+VLOOKUP($FA590,CFP,LOOKUPS!G$6,0)*$FE$6+VLOOKUP($FA590,EP,LOOKUPS!G$8,0)*$FF$6+VLOOKUP($FA590,BM,LOOKUPS!G$5,0)*$FG$6+VLOOKUP($FA590,DIV,LOOKUPS!G$7,0)*$FH$6++VLOOKUP($FA590,SIZE,LOOKUPS!G$11,0)*$FI$6),"",VLOOKUP($FA590,MOM,LOOKUPS!G$12,0)*$FB$6+VLOOKUP($FA590,STREV,LOOKUPS!G$10,0)*$FC$6+VLOOKUP($FA590,LTREV,LOOKUPS!G$9,0)*$FD$6+VLOOKUP($FA590,CFP,LOOKUPS!G$6,0)*$FE$6+VLOOKUP($FA590,EP,LOOKUPS!G$8,0)*$FF$6+VLOOKUP($FA590,BM,LOOKUPS!G$5,0)*$FG$6+VLOOKUP($FA590,DIV,LOOKUPS!G$7,0)*$FH$6++VLOOKUP($FA590,SIZE,LOOKUPS!G$11,0)*$FI$6)</f>
        <v>6.6772000000000009</v>
      </c>
      <c r="FG590" s="1">
        <f>IF(ISERROR(VLOOKUP($FA590,MOM,LOOKUPS!H$12,0)*$FB$6+VLOOKUP($FA590,STREV,LOOKUPS!H$10,0)*$FC$6+VLOOKUP($FA590,LTREV,LOOKUPS!H$9,0)*$FD$6+VLOOKUP($FA590,CFP,LOOKUPS!H$6,0)*$FE$6+VLOOKUP($FA590,EP,LOOKUPS!H$8,0)*$FF$6+VLOOKUP($FA590,BM,LOOKUPS!H$5,0)*$FG$6+VLOOKUP($FA590,DIV,LOOKUPS!H$7,0)*$FH$6++VLOOKUP($FA590,SIZE,LOOKUPS!H$11,0)*$FI$6),"",VLOOKUP($FA590,MOM,LOOKUPS!H$12,0)*$FB$6+VLOOKUP($FA590,STREV,LOOKUPS!H$10,0)*$FC$6+VLOOKUP($FA590,LTREV,LOOKUPS!H$9,0)*$FD$6+VLOOKUP($FA590,CFP,LOOKUPS!H$6,0)*$FE$6+VLOOKUP($FA590,EP,LOOKUPS!H$8,0)*$FF$6+VLOOKUP($FA590,BM,LOOKUPS!H$5,0)*$FG$6+VLOOKUP($FA590,DIV,LOOKUPS!H$7,0)*$FH$6++VLOOKUP($FA590,SIZE,LOOKUPS!H$11,0)*$FI$6)</f>
        <v>6.2454000000000001</v>
      </c>
      <c r="FH590" s="1">
        <f>IF(ISERROR(VLOOKUP($FA590,MOM,LOOKUPS!I$12,0)*$FB$6+VLOOKUP($FA590,STREV,LOOKUPS!I$10,0)*$FC$6+VLOOKUP($FA590,LTREV,LOOKUPS!I$9,0)*$FD$6+VLOOKUP($FA590,CFP,LOOKUPS!I$6,0)*$FE$6+VLOOKUP($FA590,EP,LOOKUPS!I$8,0)*$FF$6+VLOOKUP($FA590,BM,LOOKUPS!I$5,0)*$FG$6+VLOOKUP($FA590,DIV,LOOKUPS!I$7,0)*$FH$6++VLOOKUP($FA590,SIZE,LOOKUPS!I$11,0)*$FI$6),"",VLOOKUP($FA590,MOM,LOOKUPS!I$12,0)*$FB$6+VLOOKUP($FA590,STREV,LOOKUPS!I$10,0)*$FC$6+VLOOKUP($FA590,LTREV,LOOKUPS!I$9,0)*$FD$6+VLOOKUP($FA590,CFP,LOOKUPS!I$6,0)*$FE$6+VLOOKUP($FA590,EP,LOOKUPS!I$8,0)*$FF$6+VLOOKUP($FA590,BM,LOOKUPS!I$5,0)*$FG$6+VLOOKUP($FA590,DIV,LOOKUPS!I$7,0)*$FH$6++VLOOKUP($FA590,SIZE,LOOKUPS!I$11,0)*$FI$6)</f>
        <v>7.2055000000000007</v>
      </c>
      <c r="FI590" s="1">
        <f>IF(ISERROR(VLOOKUP($FA590,MOM,LOOKUPS!J$12,0)*$FB$6+VLOOKUP($FA590,STREV,LOOKUPS!J$10,0)*$FC$6+VLOOKUP($FA590,LTREV,LOOKUPS!J$9,0)*$FD$6+VLOOKUP($FA590,CFP,LOOKUPS!J$6,0)*$FE$6+VLOOKUP($FA590,EP,LOOKUPS!J$8,0)*$FF$6+VLOOKUP($FA590,BM,LOOKUPS!J$5,0)*$FG$6+VLOOKUP($FA590,DIV,LOOKUPS!J$7,0)*$FH$6++VLOOKUP($FA590,SIZE,LOOKUPS!J$11,0)*$FI$6),"",VLOOKUP($FA590,MOM,LOOKUPS!J$12,0)*$FB$6+VLOOKUP($FA590,STREV,LOOKUPS!J$10,0)*$FC$6+VLOOKUP($FA590,LTREV,LOOKUPS!J$9,0)*$FD$6+VLOOKUP($FA590,CFP,LOOKUPS!J$6,0)*$FE$6+VLOOKUP($FA590,EP,LOOKUPS!J$8,0)*$FF$6+VLOOKUP($FA590,BM,LOOKUPS!J$5,0)*$FG$6+VLOOKUP($FA590,DIV,LOOKUPS!J$7,0)*$FH$6++VLOOKUP($FA590,SIZE,LOOKUPS!J$11,0)*$FI$6)</f>
        <v>7.0166000000000004</v>
      </c>
      <c r="FJ590" s="1">
        <f>IF(ISERROR(VLOOKUP($FA590,MOM,LOOKUPS!K$12,0)*$FB$6+VLOOKUP($FA590,STREV,LOOKUPS!K$10,0)*$FC$6+VLOOKUP($FA590,LTREV,LOOKUPS!K$9,0)*$FD$6+VLOOKUP($FA590,CFP,LOOKUPS!K$6,0)*$FE$6+VLOOKUP($FA590,EP,LOOKUPS!K$8,0)*$FF$6+VLOOKUP($FA590,BM,LOOKUPS!K$5,0)*$FG$6+VLOOKUP($FA590,DIV,LOOKUPS!K$7,0)*$FH$6++VLOOKUP($FA590,SIZE,LOOKUPS!K$11,0)*$FI$6),"",VLOOKUP($FA590,MOM,LOOKUPS!K$12,0)*$FB$6+VLOOKUP($FA590,STREV,LOOKUPS!K$10,0)*$FC$6+VLOOKUP($FA590,LTREV,LOOKUPS!K$9,0)*$FD$6+VLOOKUP($FA590,CFP,LOOKUPS!K$6,0)*$FE$6+VLOOKUP($FA590,EP,LOOKUPS!K$8,0)*$FF$6+VLOOKUP($FA590,BM,LOOKUPS!K$5,0)*$FG$6+VLOOKUP($FA590,DIV,LOOKUPS!K$7,0)*$FH$6++VLOOKUP($FA590,SIZE,LOOKUPS!K$11,0)*$FI$6)</f>
        <v>8.3099000000000007</v>
      </c>
      <c r="FK590" s="1">
        <f>IF(ISERROR(VLOOKUP($FA590,MOM,LOOKUPS!L$12,0)*$FB$6+VLOOKUP($FA590,STREV,LOOKUPS!L$10,0)*$FC$6+VLOOKUP($FA590,LTREV,LOOKUPS!L$9,0)*$FD$6+VLOOKUP($FA590,CFP,LOOKUPS!L$6,0)*$FE$6+VLOOKUP($FA590,EP,LOOKUPS!L$8,0)*$FF$6+VLOOKUP($FA590,BM,LOOKUPS!L$5,0)*$FG$6+VLOOKUP($FA590,DIV,LOOKUPS!L$7,0)*$FH$6++VLOOKUP($FA590,SIZE,LOOKUPS!L$11,0)*$FI$6),"",VLOOKUP($FA590,MOM,LOOKUPS!L$12,0)*$FB$6+VLOOKUP($FA590,STREV,LOOKUPS!L$10,0)*$FC$6+VLOOKUP($FA590,LTREV,LOOKUPS!L$9,0)*$FD$6+VLOOKUP($FA590,CFP,LOOKUPS!L$6,0)*$FE$6+VLOOKUP($FA590,EP,LOOKUPS!L$8,0)*$FF$6+VLOOKUP($FA590,BM,LOOKUPS!L$5,0)*$FG$6+VLOOKUP($FA590,DIV,LOOKUPS!L$7,0)*$FH$6++VLOOKUP($FA590,SIZE,LOOKUPS!L$11,0)*$FI$6)</f>
        <v>8.7283000000000008</v>
      </c>
    </row>
    <row r="591" spans="1:167" x14ac:dyDescent="0.3">
      <c r="A591" s="1">
        <v>197506</v>
      </c>
      <c r="B591" s="1">
        <v>9.1999999999999993</v>
      </c>
      <c r="C591" s="1">
        <v>6.5</v>
      </c>
      <c r="D591" s="1">
        <v>7.24</v>
      </c>
      <c r="E591" s="1">
        <v>7.15</v>
      </c>
      <c r="F591" s="1">
        <v>6.83</v>
      </c>
      <c r="G591" s="1">
        <v>8.3800000000000008</v>
      </c>
      <c r="H591" s="1">
        <v>6.95</v>
      </c>
      <c r="I591" s="1">
        <v>6.83</v>
      </c>
      <c r="J591" s="1">
        <v>6.31</v>
      </c>
      <c r="K591" s="1">
        <v>6.61</v>
      </c>
      <c r="M591" s="1">
        <v>197407</v>
      </c>
      <c r="N591" s="1">
        <v>-4.04</v>
      </c>
      <c r="O591" s="1">
        <v>-4.5</v>
      </c>
      <c r="P591" s="1">
        <v>-5.95</v>
      </c>
      <c r="Q591" s="1">
        <v>-4.82</v>
      </c>
      <c r="R591" s="1">
        <v>-4.63</v>
      </c>
      <c r="S591" s="1">
        <v>-5.74</v>
      </c>
      <c r="T591" s="1">
        <v>-6.18</v>
      </c>
      <c r="U591" s="1">
        <v>-5.16</v>
      </c>
      <c r="V591" s="1">
        <v>-5.13</v>
      </c>
      <c r="W591" s="1">
        <v>-6.92</v>
      </c>
      <c r="Y591" s="1">
        <v>197906</v>
      </c>
      <c r="Z591" s="1">
        <v>5.24</v>
      </c>
      <c r="AA591" s="1">
        <v>5.1100000000000003</v>
      </c>
      <c r="AB591" s="1">
        <v>3.94</v>
      </c>
      <c r="AC591" s="1">
        <v>5.29</v>
      </c>
      <c r="AD591" s="1">
        <v>5.49</v>
      </c>
      <c r="AE591" s="1">
        <v>6.11</v>
      </c>
      <c r="AF591" s="1">
        <v>5.89</v>
      </c>
      <c r="AG591" s="1">
        <v>6.87</v>
      </c>
      <c r="AH591" s="1">
        <v>4.8499999999999996</v>
      </c>
      <c r="AI591" s="1">
        <v>4.82</v>
      </c>
      <c r="AK591">
        <v>199912</v>
      </c>
      <c r="AL591">
        <v>18.760000000000002</v>
      </c>
      <c r="AM591">
        <v>8.07</v>
      </c>
      <c r="AN591">
        <v>2.91</v>
      </c>
      <c r="AO591">
        <v>3.3</v>
      </c>
      <c r="AP591">
        <v>10.19</v>
      </c>
      <c r="AQ591">
        <v>2.91</v>
      </c>
      <c r="AR591">
        <v>3</v>
      </c>
      <c r="AS591">
        <v>1.82</v>
      </c>
      <c r="AT591">
        <v>4.18</v>
      </c>
      <c r="AU591">
        <v>10.26</v>
      </c>
      <c r="AV591">
        <v>10.09</v>
      </c>
      <c r="AW591">
        <v>2.71</v>
      </c>
      <c r="AX591">
        <v>3.08</v>
      </c>
      <c r="AY591">
        <v>3.34</v>
      </c>
      <c r="AZ591">
        <v>2.5299999999999998</v>
      </c>
      <c r="BA591">
        <v>2.46</v>
      </c>
      <c r="BB591">
        <v>1.27</v>
      </c>
      <c r="BC591">
        <v>3.23</v>
      </c>
      <c r="BD591">
        <v>5.07</v>
      </c>
      <c r="BF591" s="1">
        <v>199912</v>
      </c>
      <c r="BG591" s="1">
        <v>17.77</v>
      </c>
      <c r="BH591" s="1">
        <v>8.8800000000000008</v>
      </c>
      <c r="BI591" s="1">
        <v>2.15</v>
      </c>
      <c r="BJ591" s="1">
        <v>2.75</v>
      </c>
      <c r="BK591" s="1">
        <v>9.74</v>
      </c>
      <c r="BL591" s="1">
        <v>4.83</v>
      </c>
      <c r="BM591" s="1">
        <v>3.02</v>
      </c>
      <c r="BN591" s="1">
        <v>0.43</v>
      </c>
      <c r="BO591" s="1">
        <v>3.53</v>
      </c>
      <c r="BP591" s="1">
        <v>11.11</v>
      </c>
      <c r="BQ591" s="1">
        <v>7.91</v>
      </c>
      <c r="BR591" s="1">
        <v>6.56</v>
      </c>
      <c r="BS591" s="1">
        <v>3.09</v>
      </c>
      <c r="BT591" s="1">
        <v>3.01</v>
      </c>
      <c r="BU591" s="1">
        <v>3.03</v>
      </c>
      <c r="BV591" s="1">
        <v>-0.56999999999999995</v>
      </c>
      <c r="BW591" s="1">
        <v>1.21</v>
      </c>
      <c r="BX591" s="1">
        <v>2.0299999999999998</v>
      </c>
      <c r="BY591" s="1">
        <v>5.09</v>
      </c>
      <c r="CA591" s="1">
        <v>197412</v>
      </c>
      <c r="CB591" s="1">
        <v>-16.63</v>
      </c>
      <c r="CC591" s="1">
        <v>-6.65</v>
      </c>
      <c r="CD591" s="1">
        <v>-6.24</v>
      </c>
      <c r="CE591" s="1">
        <v>-9.68</v>
      </c>
      <c r="CF591" s="1">
        <v>-6.65</v>
      </c>
      <c r="CG591" s="1">
        <v>-6.1</v>
      </c>
      <c r="CH591" s="1">
        <v>-6.5</v>
      </c>
      <c r="CI591" s="1">
        <v>-7.3</v>
      </c>
      <c r="CJ591" s="1">
        <v>-10.32</v>
      </c>
      <c r="CK591" s="1">
        <v>-6.33</v>
      </c>
      <c r="CL591" s="1">
        <v>-6.97</v>
      </c>
      <c r="CM591" s="1">
        <v>-6.67</v>
      </c>
      <c r="CN591" s="1">
        <v>-5.47</v>
      </c>
      <c r="CO591" s="1">
        <v>-6.91</v>
      </c>
      <c r="CP591" s="1">
        <v>-6.12</v>
      </c>
      <c r="CQ591" s="1">
        <v>-6.47</v>
      </c>
      <c r="CR591" s="1">
        <v>-8.08</v>
      </c>
      <c r="CS591" s="1">
        <v>-8.94</v>
      </c>
      <c r="CT591" s="1">
        <v>-11.55</v>
      </c>
      <c r="CV591" s="1">
        <v>197512</v>
      </c>
      <c r="CW591" s="1">
        <v>-0.65</v>
      </c>
      <c r="CX591" s="1">
        <v>-1.2</v>
      </c>
      <c r="CY591" s="1">
        <v>-0.3</v>
      </c>
      <c r="CZ591" s="1">
        <v>0.16</v>
      </c>
      <c r="DA591" s="1">
        <v>-1.32</v>
      </c>
      <c r="DB591" s="1">
        <v>-0.94</v>
      </c>
      <c r="DC591" s="1">
        <v>-0.31</v>
      </c>
      <c r="DD591" s="1">
        <v>0.03</v>
      </c>
      <c r="DE591" s="1">
        <v>0.41</v>
      </c>
      <c r="DF591" s="1">
        <v>-1.86</v>
      </c>
      <c r="DG591" s="1">
        <v>-0.74</v>
      </c>
      <c r="DH591" s="1">
        <v>-0.94</v>
      </c>
      <c r="DI591" s="1">
        <v>-0.95</v>
      </c>
      <c r="DJ591" s="1">
        <v>-0.84</v>
      </c>
      <c r="DK591" s="1">
        <v>0.34</v>
      </c>
      <c r="DL591" s="1">
        <v>0.4</v>
      </c>
      <c r="DM591" s="1">
        <v>-0.34</v>
      </c>
      <c r="DN591" s="1">
        <v>0.06</v>
      </c>
      <c r="DO591" s="1">
        <v>0.86</v>
      </c>
      <c r="DQ591" s="1">
        <v>197412</v>
      </c>
      <c r="DR591" s="1">
        <v>-99.99</v>
      </c>
      <c r="DS591" s="1">
        <v>-9.17</v>
      </c>
      <c r="DT591" s="1">
        <v>-5.26</v>
      </c>
      <c r="DU591" s="1">
        <v>-2.87</v>
      </c>
      <c r="DV591" s="1">
        <v>-9.4</v>
      </c>
      <c r="DW591" s="1">
        <v>-6.54</v>
      </c>
      <c r="DX591" s="1">
        <v>-4.88</v>
      </c>
      <c r="DY591" s="1">
        <v>-4.74</v>
      </c>
      <c r="DZ591" s="1">
        <v>-2.36</v>
      </c>
      <c r="EA591" s="1">
        <v>-9.83</v>
      </c>
      <c r="EB591" s="1">
        <v>-7.1</v>
      </c>
      <c r="EC591" s="1">
        <v>-7.22</v>
      </c>
      <c r="ED591" s="1">
        <v>-5.63</v>
      </c>
      <c r="EE591" s="1">
        <v>-5.48</v>
      </c>
      <c r="EF591" s="1">
        <v>-4.1500000000000004</v>
      </c>
      <c r="EG591" s="1">
        <v>-5.7</v>
      </c>
      <c r="EH591" s="1">
        <v>-3.74</v>
      </c>
      <c r="EI591" s="1">
        <v>-1.93</v>
      </c>
      <c r="EJ591" s="1">
        <v>-2.81</v>
      </c>
      <c r="EL591">
        <v>197412</v>
      </c>
      <c r="EM591">
        <v>-3.45</v>
      </c>
      <c r="EN591">
        <v>-4.84</v>
      </c>
      <c r="EO591">
        <v>0</v>
      </c>
      <c r="EP591">
        <v>0.7</v>
      </c>
      <c r="ER591" s="1">
        <v>197506</v>
      </c>
      <c r="ES591" s="1">
        <v>0.06</v>
      </c>
      <c r="EU591" s="1">
        <v>197407</v>
      </c>
      <c r="EV591" s="1">
        <v>0.92</v>
      </c>
      <c r="EX591" s="1">
        <v>197906</v>
      </c>
      <c r="EY591" s="1">
        <v>-2.71</v>
      </c>
      <c r="FA591" s="1">
        <v>197506</v>
      </c>
      <c r="FB591" s="1">
        <f>IF(ISERROR(VLOOKUP($FA591,MOM,LOOKUPS!C$12,0)*$FB$6+VLOOKUP($FA591,STREV,LOOKUPS!C$10,0)*$FC$6+VLOOKUP($FA591,LTREV,LOOKUPS!C$9,0)*$FD$6+VLOOKUP($FA591,CFP,LOOKUPS!C$6,0)*$FE$6+VLOOKUP($FA591,EP,LOOKUPS!C$8,0)*$FF$6+VLOOKUP($FA591,BM,LOOKUPS!C$5,0)*$FG$6+VLOOKUP($FA591,DIV,LOOKUPS!C$7,0)*$FH$6++VLOOKUP($FA591,SIZE,LOOKUPS!C$11,0)*$FI$6),"",VLOOKUP($FA591,MOM,LOOKUPS!C$12,0)*$FB$6+VLOOKUP($FA591,STREV,LOOKUPS!C$10,0)*$FC$6+VLOOKUP($FA591,LTREV,LOOKUPS!C$9,0)*$FD$6+VLOOKUP($FA591,CFP,LOOKUPS!C$6,0)*$FE$6+VLOOKUP($FA591,EP,LOOKUPS!C$8,0)*$FF$6+VLOOKUP($FA591,BM,LOOKUPS!C$5,0)*$FG$6+VLOOKUP($FA591,DIV,LOOKUPS!C$7,0)*$FH$6++VLOOKUP($FA591,SIZE,LOOKUPS!C$11,0)*$FI$6)</f>
        <v>6.2252000000000001</v>
      </c>
      <c r="FC591" s="1">
        <f>IF(ISERROR(VLOOKUP($FA591,MOM,LOOKUPS!D$12,0)*$FB$6+VLOOKUP($FA591,STREV,LOOKUPS!D$10,0)*$FC$6+VLOOKUP($FA591,LTREV,LOOKUPS!D$9,0)*$FD$6+VLOOKUP($FA591,CFP,LOOKUPS!D$6,0)*$FE$6+VLOOKUP($FA591,EP,LOOKUPS!D$8,0)*$FF$6+VLOOKUP($FA591,BM,LOOKUPS!D$5,0)*$FG$6+VLOOKUP($FA591,DIV,LOOKUPS!D$7,0)*$FH$6++VLOOKUP($FA591,SIZE,LOOKUPS!D$11,0)*$FI$6),"",VLOOKUP($FA591,MOM,LOOKUPS!D$12,0)*$FB$6+VLOOKUP($FA591,STREV,LOOKUPS!D$10,0)*$FC$6+VLOOKUP($FA591,LTREV,LOOKUPS!D$9,0)*$FD$6+VLOOKUP($FA591,CFP,LOOKUPS!D$6,0)*$FE$6+VLOOKUP($FA591,EP,LOOKUPS!D$8,0)*$FF$6+VLOOKUP($FA591,BM,LOOKUPS!D$5,0)*$FG$6+VLOOKUP($FA591,DIV,LOOKUPS!D$7,0)*$FH$6++VLOOKUP($FA591,SIZE,LOOKUPS!D$11,0)*$FI$6)</f>
        <v>6.4676000000000009</v>
      </c>
      <c r="FD591" s="1">
        <f>IF(ISERROR(VLOOKUP($FA591,MOM,LOOKUPS!E$12,0)*$FB$6+VLOOKUP($FA591,STREV,LOOKUPS!E$10,0)*$FC$6+VLOOKUP($FA591,LTREV,LOOKUPS!E$9,0)*$FD$6+VLOOKUP($FA591,CFP,LOOKUPS!E$6,0)*$FE$6+VLOOKUP($FA591,EP,LOOKUPS!E$8,0)*$FF$6+VLOOKUP($FA591,BM,LOOKUPS!E$5,0)*$FG$6+VLOOKUP($FA591,DIV,LOOKUPS!E$7,0)*$FH$6++VLOOKUP($FA591,SIZE,LOOKUPS!E$11,0)*$FI$6),"",VLOOKUP($FA591,MOM,LOOKUPS!E$12,0)*$FB$6+VLOOKUP($FA591,STREV,LOOKUPS!E$10,0)*$FC$6+VLOOKUP($FA591,LTREV,LOOKUPS!E$9,0)*$FD$6+VLOOKUP($FA591,CFP,LOOKUPS!E$6,0)*$FE$6+VLOOKUP($FA591,EP,LOOKUPS!E$8,0)*$FF$6+VLOOKUP($FA591,BM,LOOKUPS!E$5,0)*$FG$6+VLOOKUP($FA591,DIV,LOOKUPS!E$7,0)*$FH$6++VLOOKUP($FA591,SIZE,LOOKUPS!E$11,0)*$FI$6)</f>
        <v>7.0624000000000002</v>
      </c>
      <c r="FE591" s="1">
        <f>IF(ISERROR(VLOOKUP($FA591,MOM,LOOKUPS!F$12,0)*$FB$6+VLOOKUP($FA591,STREV,LOOKUPS!F$10,0)*$FC$6+VLOOKUP($FA591,LTREV,LOOKUPS!F$9,0)*$FD$6+VLOOKUP($FA591,CFP,LOOKUPS!F$6,0)*$FE$6+VLOOKUP($FA591,EP,LOOKUPS!F$8,0)*$FF$6+VLOOKUP($FA591,BM,LOOKUPS!F$5,0)*$FG$6+VLOOKUP($FA591,DIV,LOOKUPS!F$7,0)*$FH$6++VLOOKUP($FA591,SIZE,LOOKUPS!F$11,0)*$FI$6),"",VLOOKUP($FA591,MOM,LOOKUPS!F$12,0)*$FB$6+VLOOKUP($FA591,STREV,LOOKUPS!F$10,0)*$FC$6+VLOOKUP($FA591,LTREV,LOOKUPS!F$9,0)*$FD$6+VLOOKUP($FA591,CFP,LOOKUPS!F$6,0)*$FE$6+VLOOKUP($FA591,EP,LOOKUPS!F$8,0)*$FF$6+VLOOKUP($FA591,BM,LOOKUPS!F$5,0)*$FG$6+VLOOKUP($FA591,DIV,LOOKUPS!F$7,0)*$FH$6++VLOOKUP($FA591,SIZE,LOOKUPS!F$11,0)*$FI$6)</f>
        <v>8.0134000000000007</v>
      </c>
      <c r="FF591" s="1">
        <f>IF(ISERROR(VLOOKUP($FA591,MOM,LOOKUPS!G$12,0)*$FB$6+VLOOKUP($FA591,STREV,LOOKUPS!G$10,0)*$FC$6+VLOOKUP($FA591,LTREV,LOOKUPS!G$9,0)*$FD$6+VLOOKUP($FA591,CFP,LOOKUPS!G$6,0)*$FE$6+VLOOKUP($FA591,EP,LOOKUPS!G$8,0)*$FF$6+VLOOKUP($FA591,BM,LOOKUPS!G$5,0)*$FG$6+VLOOKUP($FA591,DIV,LOOKUPS!G$7,0)*$FH$6++VLOOKUP($FA591,SIZE,LOOKUPS!G$11,0)*$FI$6),"",VLOOKUP($FA591,MOM,LOOKUPS!G$12,0)*$FB$6+VLOOKUP($FA591,STREV,LOOKUPS!G$10,0)*$FC$6+VLOOKUP($FA591,LTREV,LOOKUPS!G$9,0)*$FD$6+VLOOKUP($FA591,CFP,LOOKUPS!G$6,0)*$FE$6+VLOOKUP($FA591,EP,LOOKUPS!G$8,0)*$FF$6+VLOOKUP($FA591,BM,LOOKUPS!G$5,0)*$FG$6+VLOOKUP($FA591,DIV,LOOKUPS!G$7,0)*$FH$6++VLOOKUP($FA591,SIZE,LOOKUPS!G$11,0)*$FI$6)</f>
        <v>7.2965</v>
      </c>
      <c r="FG591" s="1">
        <f>IF(ISERROR(VLOOKUP($FA591,MOM,LOOKUPS!H$12,0)*$FB$6+VLOOKUP($FA591,STREV,LOOKUPS!H$10,0)*$FC$6+VLOOKUP($FA591,LTREV,LOOKUPS!H$9,0)*$FD$6+VLOOKUP($FA591,CFP,LOOKUPS!H$6,0)*$FE$6+VLOOKUP($FA591,EP,LOOKUPS!H$8,0)*$FF$6+VLOOKUP($FA591,BM,LOOKUPS!H$5,0)*$FG$6+VLOOKUP($FA591,DIV,LOOKUPS!H$7,0)*$FH$6++VLOOKUP($FA591,SIZE,LOOKUPS!H$11,0)*$FI$6),"",VLOOKUP($FA591,MOM,LOOKUPS!H$12,0)*$FB$6+VLOOKUP($FA591,STREV,LOOKUPS!H$10,0)*$FC$6+VLOOKUP($FA591,LTREV,LOOKUPS!H$9,0)*$FD$6+VLOOKUP($FA591,CFP,LOOKUPS!H$6,0)*$FE$6+VLOOKUP($FA591,EP,LOOKUPS!H$8,0)*$FF$6+VLOOKUP($FA591,BM,LOOKUPS!H$5,0)*$FG$6+VLOOKUP($FA591,DIV,LOOKUPS!H$7,0)*$FH$6++VLOOKUP($FA591,SIZE,LOOKUPS!H$11,0)*$FI$6)</f>
        <v>8.2543000000000006</v>
      </c>
      <c r="FH591" s="1">
        <f>IF(ISERROR(VLOOKUP($FA591,MOM,LOOKUPS!I$12,0)*$FB$6+VLOOKUP($FA591,STREV,LOOKUPS!I$10,0)*$FC$6+VLOOKUP($FA591,LTREV,LOOKUPS!I$9,0)*$FD$6+VLOOKUP($FA591,CFP,LOOKUPS!I$6,0)*$FE$6+VLOOKUP($FA591,EP,LOOKUPS!I$8,0)*$FF$6+VLOOKUP($FA591,BM,LOOKUPS!I$5,0)*$FG$6+VLOOKUP($FA591,DIV,LOOKUPS!I$7,0)*$FH$6++VLOOKUP($FA591,SIZE,LOOKUPS!I$11,0)*$FI$6),"",VLOOKUP($FA591,MOM,LOOKUPS!I$12,0)*$FB$6+VLOOKUP($FA591,STREV,LOOKUPS!I$10,0)*$FC$6+VLOOKUP($FA591,LTREV,LOOKUPS!I$9,0)*$FD$6+VLOOKUP($FA591,CFP,LOOKUPS!I$6,0)*$FE$6+VLOOKUP($FA591,EP,LOOKUPS!I$8,0)*$FF$6+VLOOKUP($FA591,BM,LOOKUPS!I$5,0)*$FG$6+VLOOKUP($FA591,DIV,LOOKUPS!I$7,0)*$FH$6++VLOOKUP($FA591,SIZE,LOOKUPS!I$11,0)*$FI$6)</f>
        <v>7.3929000000000009</v>
      </c>
      <c r="FI591" s="1">
        <f>IF(ISERROR(VLOOKUP($FA591,MOM,LOOKUPS!J$12,0)*$FB$6+VLOOKUP($FA591,STREV,LOOKUPS!J$10,0)*$FC$6+VLOOKUP($FA591,LTREV,LOOKUPS!J$9,0)*$FD$6+VLOOKUP($FA591,CFP,LOOKUPS!J$6,0)*$FE$6+VLOOKUP($FA591,EP,LOOKUPS!J$8,0)*$FF$6+VLOOKUP($FA591,BM,LOOKUPS!J$5,0)*$FG$6+VLOOKUP($FA591,DIV,LOOKUPS!J$7,0)*$FH$6++VLOOKUP($FA591,SIZE,LOOKUPS!J$11,0)*$FI$6),"",VLOOKUP($FA591,MOM,LOOKUPS!J$12,0)*$FB$6+VLOOKUP($FA591,STREV,LOOKUPS!J$10,0)*$FC$6+VLOOKUP($FA591,LTREV,LOOKUPS!J$9,0)*$FD$6+VLOOKUP($FA591,CFP,LOOKUPS!J$6,0)*$FE$6+VLOOKUP($FA591,EP,LOOKUPS!J$8,0)*$FF$6+VLOOKUP($FA591,BM,LOOKUPS!J$5,0)*$FG$6+VLOOKUP($FA591,DIV,LOOKUPS!J$7,0)*$FH$6++VLOOKUP($FA591,SIZE,LOOKUPS!J$11,0)*$FI$6)</f>
        <v>8.5332000000000008</v>
      </c>
      <c r="FJ591" s="1">
        <f>IF(ISERROR(VLOOKUP($FA591,MOM,LOOKUPS!K$12,0)*$FB$6+VLOOKUP($FA591,STREV,LOOKUPS!K$10,0)*$FC$6+VLOOKUP($FA591,LTREV,LOOKUPS!K$9,0)*$FD$6+VLOOKUP($FA591,CFP,LOOKUPS!K$6,0)*$FE$6+VLOOKUP($FA591,EP,LOOKUPS!K$8,0)*$FF$6+VLOOKUP($FA591,BM,LOOKUPS!K$5,0)*$FG$6+VLOOKUP($FA591,DIV,LOOKUPS!K$7,0)*$FH$6++VLOOKUP($FA591,SIZE,LOOKUPS!K$11,0)*$FI$6),"",VLOOKUP($FA591,MOM,LOOKUPS!K$12,0)*$FB$6+VLOOKUP($FA591,STREV,LOOKUPS!K$10,0)*$FC$6+VLOOKUP($FA591,LTREV,LOOKUPS!K$9,0)*$FD$6+VLOOKUP($FA591,CFP,LOOKUPS!K$6,0)*$FE$6+VLOOKUP($FA591,EP,LOOKUPS!K$8,0)*$FF$6+VLOOKUP($FA591,BM,LOOKUPS!K$5,0)*$FG$6+VLOOKUP($FA591,DIV,LOOKUPS!K$7,0)*$FH$6++VLOOKUP($FA591,SIZE,LOOKUPS!K$11,0)*$FI$6)</f>
        <v>7.7635000000000005</v>
      </c>
      <c r="FK591" s="1">
        <f>IF(ISERROR(VLOOKUP($FA591,MOM,LOOKUPS!L$12,0)*$FB$6+VLOOKUP($FA591,STREV,LOOKUPS!L$10,0)*$FC$6+VLOOKUP($FA591,LTREV,LOOKUPS!L$9,0)*$FD$6+VLOOKUP($FA591,CFP,LOOKUPS!L$6,0)*$FE$6+VLOOKUP($FA591,EP,LOOKUPS!L$8,0)*$FF$6+VLOOKUP($FA591,BM,LOOKUPS!L$5,0)*$FG$6+VLOOKUP($FA591,DIV,LOOKUPS!L$7,0)*$FH$6++VLOOKUP($FA591,SIZE,LOOKUPS!L$11,0)*$FI$6),"",VLOOKUP($FA591,MOM,LOOKUPS!L$12,0)*$FB$6+VLOOKUP($FA591,STREV,LOOKUPS!L$10,0)*$FC$6+VLOOKUP($FA591,LTREV,LOOKUPS!L$9,0)*$FD$6+VLOOKUP($FA591,CFP,LOOKUPS!L$6,0)*$FE$6+VLOOKUP($FA591,EP,LOOKUPS!L$8,0)*$FF$6+VLOOKUP($FA591,BM,LOOKUPS!L$5,0)*$FG$6+VLOOKUP($FA591,DIV,LOOKUPS!L$7,0)*$FH$6++VLOOKUP($FA591,SIZE,LOOKUPS!L$11,0)*$FI$6)</f>
        <v>8.1750000000000007</v>
      </c>
    </row>
    <row r="592" spans="1:167" x14ac:dyDescent="0.3">
      <c r="A592" s="1">
        <v>197507</v>
      </c>
      <c r="B592" s="1">
        <v>0.66</v>
      </c>
      <c r="C592" s="1">
        <v>0.7</v>
      </c>
      <c r="D592" s="1">
        <v>-0.37</v>
      </c>
      <c r="E592" s="1">
        <v>-0.7</v>
      </c>
      <c r="F592" s="1">
        <v>-1.28</v>
      </c>
      <c r="G592" s="1">
        <v>-2.99</v>
      </c>
      <c r="H592" s="1">
        <v>-3.07</v>
      </c>
      <c r="I592" s="1">
        <v>-1.1399999999999999</v>
      </c>
      <c r="J592" s="1">
        <v>-2.86</v>
      </c>
      <c r="K592" s="1">
        <v>-1.84</v>
      </c>
      <c r="M592" s="1">
        <v>197408</v>
      </c>
      <c r="N592" s="1">
        <v>-6.14</v>
      </c>
      <c r="O592" s="1">
        <v>-8.4499999999999993</v>
      </c>
      <c r="P592" s="1">
        <v>-7.79</v>
      </c>
      <c r="Q592" s="1">
        <v>-8.99</v>
      </c>
      <c r="R592" s="1">
        <v>-8.41</v>
      </c>
      <c r="S592" s="1">
        <v>-8.69</v>
      </c>
      <c r="T592" s="1">
        <v>-7.37</v>
      </c>
      <c r="U592" s="1">
        <v>-8.19</v>
      </c>
      <c r="V592" s="1">
        <v>-9.1</v>
      </c>
      <c r="W592" s="1">
        <v>-9.94</v>
      </c>
      <c r="Y592" s="1">
        <v>197907</v>
      </c>
      <c r="Z592" s="1">
        <v>1.1100000000000001</v>
      </c>
      <c r="AA592" s="1">
        <v>1.53</v>
      </c>
      <c r="AB592" s="1">
        <v>1.8</v>
      </c>
      <c r="AC592" s="1">
        <v>2.78</v>
      </c>
      <c r="AD592" s="1">
        <v>2.67</v>
      </c>
      <c r="AE592" s="1">
        <v>3.23</v>
      </c>
      <c r="AF592" s="1">
        <v>2.62</v>
      </c>
      <c r="AG592" s="1">
        <v>2.61</v>
      </c>
      <c r="AH592" s="1">
        <v>2.78</v>
      </c>
      <c r="AI592" s="1">
        <v>2.35</v>
      </c>
      <c r="AK592">
        <v>200001</v>
      </c>
      <c r="AL592">
        <v>18.899999999999999</v>
      </c>
      <c r="AM592">
        <v>1.53</v>
      </c>
      <c r="AN592">
        <v>0.21</v>
      </c>
      <c r="AO592">
        <v>2.04</v>
      </c>
      <c r="AP592">
        <v>2.2400000000000002</v>
      </c>
      <c r="AQ592">
        <v>-0.8</v>
      </c>
      <c r="AR592">
        <v>0.62</v>
      </c>
      <c r="AS592">
        <v>0.64</v>
      </c>
      <c r="AT592">
        <v>2.94</v>
      </c>
      <c r="AU592">
        <v>3.35</v>
      </c>
      <c r="AV592">
        <v>0.81</v>
      </c>
      <c r="AW592">
        <v>-0.24</v>
      </c>
      <c r="AX592">
        <v>-1.29</v>
      </c>
      <c r="AY592">
        <v>0.3</v>
      </c>
      <c r="AZ592">
        <v>1.06</v>
      </c>
      <c r="BA592">
        <v>1.44</v>
      </c>
      <c r="BB592">
        <v>-0.05</v>
      </c>
      <c r="BC592">
        <v>1.89</v>
      </c>
      <c r="BD592">
        <v>3.91</v>
      </c>
      <c r="BF592" s="1">
        <v>200001</v>
      </c>
      <c r="BG592" s="1">
        <v>17.46</v>
      </c>
      <c r="BH592" s="1">
        <v>1.7</v>
      </c>
      <c r="BI592" s="1">
        <v>-0.76</v>
      </c>
      <c r="BJ592" s="1">
        <v>1.85</v>
      </c>
      <c r="BK592" s="1">
        <v>2.67</v>
      </c>
      <c r="BL592" s="1">
        <v>-0.7</v>
      </c>
      <c r="BM592" s="1">
        <v>-0.49</v>
      </c>
      <c r="BN592" s="1">
        <v>-0.75</v>
      </c>
      <c r="BO592" s="1">
        <v>2.85</v>
      </c>
      <c r="BP592" s="1">
        <v>2.7</v>
      </c>
      <c r="BQ592" s="1">
        <v>2.64</v>
      </c>
      <c r="BR592" s="1">
        <v>-0.89</v>
      </c>
      <c r="BS592" s="1">
        <v>-0.51</v>
      </c>
      <c r="BT592" s="1">
        <v>0</v>
      </c>
      <c r="BU592" s="1">
        <v>-0.98</v>
      </c>
      <c r="BV592" s="1">
        <v>-1.57</v>
      </c>
      <c r="BW592" s="1">
        <v>-0.11</v>
      </c>
      <c r="BX592" s="1">
        <v>2.1800000000000002</v>
      </c>
      <c r="BY592" s="1">
        <v>3.55</v>
      </c>
      <c r="CA592" s="1">
        <v>197501</v>
      </c>
      <c r="CB592" s="1">
        <v>46.89</v>
      </c>
      <c r="CC592" s="1">
        <v>25.23</v>
      </c>
      <c r="CD592" s="1">
        <v>29.65</v>
      </c>
      <c r="CE592" s="1">
        <v>35.69</v>
      </c>
      <c r="CF592" s="1">
        <v>24.39</v>
      </c>
      <c r="CG592" s="1">
        <v>28.36</v>
      </c>
      <c r="CH592" s="1">
        <v>29.49</v>
      </c>
      <c r="CI592" s="1">
        <v>30.93</v>
      </c>
      <c r="CJ592" s="1">
        <v>37.19</v>
      </c>
      <c r="CK592" s="1">
        <v>23.3</v>
      </c>
      <c r="CL592" s="1">
        <v>25.5</v>
      </c>
      <c r="CM592" s="1">
        <v>27.06</v>
      </c>
      <c r="CN592" s="1">
        <v>29.79</v>
      </c>
      <c r="CO592" s="1">
        <v>29.89</v>
      </c>
      <c r="CP592" s="1">
        <v>29.12</v>
      </c>
      <c r="CQ592" s="1">
        <v>29.8</v>
      </c>
      <c r="CR592" s="1">
        <v>32</v>
      </c>
      <c r="CS592" s="1">
        <v>33.24</v>
      </c>
      <c r="CT592" s="1">
        <v>40.76</v>
      </c>
      <c r="CV592" s="1">
        <v>197601</v>
      </c>
      <c r="CW592" s="1">
        <v>22.84</v>
      </c>
      <c r="CX592" s="1">
        <v>17.43</v>
      </c>
      <c r="CY592" s="1">
        <v>17.18</v>
      </c>
      <c r="CZ592" s="1">
        <v>15.08</v>
      </c>
      <c r="DA592" s="1">
        <v>16.62</v>
      </c>
      <c r="DB592" s="1">
        <v>18.600000000000001</v>
      </c>
      <c r="DC592" s="1">
        <v>16.98</v>
      </c>
      <c r="DD592" s="1">
        <v>16.22</v>
      </c>
      <c r="DE592" s="1">
        <v>14.76</v>
      </c>
      <c r="DF592" s="1">
        <v>15.75</v>
      </c>
      <c r="DG592" s="1">
        <v>17.55</v>
      </c>
      <c r="DH592" s="1">
        <v>19.22</v>
      </c>
      <c r="DI592" s="1">
        <v>18</v>
      </c>
      <c r="DJ592" s="1">
        <v>17.52</v>
      </c>
      <c r="DK592" s="1">
        <v>16.309999999999999</v>
      </c>
      <c r="DL592" s="1">
        <v>16.73</v>
      </c>
      <c r="DM592" s="1">
        <v>15.71</v>
      </c>
      <c r="DN592" s="1">
        <v>15.75</v>
      </c>
      <c r="DO592" s="1">
        <v>13.53</v>
      </c>
      <c r="DQ592" s="1">
        <v>197501</v>
      </c>
      <c r="DR592" s="1">
        <v>-99.99</v>
      </c>
      <c r="DS592" s="1">
        <v>31.84</v>
      </c>
      <c r="DT592" s="1">
        <v>25.62</v>
      </c>
      <c r="DU592" s="1">
        <v>17.45</v>
      </c>
      <c r="DV592" s="1">
        <v>32.08</v>
      </c>
      <c r="DW592" s="1">
        <v>28.39</v>
      </c>
      <c r="DX592" s="1">
        <v>25.52</v>
      </c>
      <c r="DY592" s="1">
        <v>23.02</v>
      </c>
      <c r="DZ592" s="1">
        <v>15.26</v>
      </c>
      <c r="EA592" s="1">
        <v>32.03</v>
      </c>
      <c r="EB592" s="1">
        <v>32.39</v>
      </c>
      <c r="EC592" s="1">
        <v>29.88</v>
      </c>
      <c r="ED592" s="1">
        <v>26.41</v>
      </c>
      <c r="EE592" s="1">
        <v>27.54</v>
      </c>
      <c r="EF592" s="1">
        <v>23.02</v>
      </c>
      <c r="EG592" s="1">
        <v>24.8</v>
      </c>
      <c r="EH592" s="1">
        <v>21.16</v>
      </c>
      <c r="EI592" s="1">
        <v>17.59</v>
      </c>
      <c r="EJ592" s="1">
        <v>12.86</v>
      </c>
      <c r="EL592">
        <v>197501</v>
      </c>
      <c r="EM592">
        <v>13.66</v>
      </c>
      <c r="EN592">
        <v>11.01</v>
      </c>
      <c r="EO592">
        <v>8.44</v>
      </c>
      <c r="EP592">
        <v>0.57999999999999996</v>
      </c>
      <c r="ER592" s="1">
        <v>197507</v>
      </c>
      <c r="ES592" s="1">
        <v>0.42</v>
      </c>
      <c r="EU592" s="1">
        <v>197408</v>
      </c>
      <c r="EV592" s="1">
        <v>2.0699999999999998</v>
      </c>
      <c r="EX592" s="1">
        <v>197907</v>
      </c>
      <c r="EY592" s="1">
        <v>-2</v>
      </c>
      <c r="FA592" s="1">
        <v>197507</v>
      </c>
      <c r="FB592" s="1">
        <f>IF(ISERROR(VLOOKUP($FA592,MOM,LOOKUPS!C$12,0)*$FB$6+VLOOKUP($FA592,STREV,LOOKUPS!C$10,0)*$FC$6+VLOOKUP($FA592,LTREV,LOOKUPS!C$9,0)*$FD$6+VLOOKUP($FA592,CFP,LOOKUPS!C$6,0)*$FE$6+VLOOKUP($FA592,EP,LOOKUPS!C$8,0)*$FF$6+VLOOKUP($FA592,BM,LOOKUPS!C$5,0)*$FG$6+VLOOKUP($FA592,DIV,LOOKUPS!C$7,0)*$FH$6++VLOOKUP($FA592,SIZE,LOOKUPS!C$11,0)*$FI$6),"",VLOOKUP($FA592,MOM,LOOKUPS!C$12,0)*$FB$6+VLOOKUP($FA592,STREV,LOOKUPS!C$10,0)*$FC$6+VLOOKUP($FA592,LTREV,LOOKUPS!C$9,0)*$FD$6+VLOOKUP($FA592,CFP,LOOKUPS!C$6,0)*$FE$6+VLOOKUP($FA592,EP,LOOKUPS!C$8,0)*$FF$6+VLOOKUP($FA592,BM,LOOKUPS!C$5,0)*$FG$6+VLOOKUP($FA592,DIV,LOOKUPS!C$7,0)*$FH$6++VLOOKUP($FA592,SIZE,LOOKUPS!C$11,0)*$FI$6)</f>
        <v>-3.2926000000000006</v>
      </c>
      <c r="FC592" s="1">
        <f>IF(ISERROR(VLOOKUP($FA592,MOM,LOOKUPS!D$12,0)*$FB$6+VLOOKUP($FA592,STREV,LOOKUPS!D$10,0)*$FC$6+VLOOKUP($FA592,LTREV,LOOKUPS!D$9,0)*$FD$6+VLOOKUP($FA592,CFP,LOOKUPS!D$6,0)*$FE$6+VLOOKUP($FA592,EP,LOOKUPS!D$8,0)*$FF$6+VLOOKUP($FA592,BM,LOOKUPS!D$5,0)*$FG$6+VLOOKUP($FA592,DIV,LOOKUPS!D$7,0)*$FH$6++VLOOKUP($FA592,SIZE,LOOKUPS!D$11,0)*$FI$6),"",VLOOKUP($FA592,MOM,LOOKUPS!D$12,0)*$FB$6+VLOOKUP($FA592,STREV,LOOKUPS!D$10,0)*$FC$6+VLOOKUP($FA592,LTREV,LOOKUPS!D$9,0)*$FD$6+VLOOKUP($FA592,CFP,LOOKUPS!D$6,0)*$FE$6+VLOOKUP($FA592,EP,LOOKUPS!D$8,0)*$FF$6+VLOOKUP($FA592,BM,LOOKUPS!D$5,0)*$FG$6+VLOOKUP($FA592,DIV,LOOKUPS!D$7,0)*$FH$6++VLOOKUP($FA592,SIZE,LOOKUPS!D$11,0)*$FI$6)</f>
        <v>-1.6356999999999999</v>
      </c>
      <c r="FD592" s="1">
        <f>IF(ISERROR(VLOOKUP($FA592,MOM,LOOKUPS!E$12,0)*$FB$6+VLOOKUP($FA592,STREV,LOOKUPS!E$10,0)*$FC$6+VLOOKUP($FA592,LTREV,LOOKUPS!E$9,0)*$FD$6+VLOOKUP($FA592,CFP,LOOKUPS!E$6,0)*$FE$6+VLOOKUP($FA592,EP,LOOKUPS!E$8,0)*$FF$6+VLOOKUP($FA592,BM,LOOKUPS!E$5,0)*$FG$6+VLOOKUP($FA592,DIV,LOOKUPS!E$7,0)*$FH$6++VLOOKUP($FA592,SIZE,LOOKUPS!E$11,0)*$FI$6),"",VLOOKUP($FA592,MOM,LOOKUPS!E$12,0)*$FB$6+VLOOKUP($FA592,STREV,LOOKUPS!E$10,0)*$FC$6+VLOOKUP($FA592,LTREV,LOOKUPS!E$9,0)*$FD$6+VLOOKUP($FA592,CFP,LOOKUPS!E$6,0)*$FE$6+VLOOKUP($FA592,EP,LOOKUPS!E$8,0)*$FF$6+VLOOKUP($FA592,BM,LOOKUPS!E$5,0)*$FG$6+VLOOKUP($FA592,DIV,LOOKUPS!E$7,0)*$FH$6++VLOOKUP($FA592,SIZE,LOOKUPS!E$11,0)*$FI$6)</f>
        <v>-1.4377</v>
      </c>
      <c r="FE592" s="1">
        <f>IF(ISERROR(VLOOKUP($FA592,MOM,LOOKUPS!F$12,0)*$FB$6+VLOOKUP($FA592,STREV,LOOKUPS!F$10,0)*$FC$6+VLOOKUP($FA592,LTREV,LOOKUPS!F$9,0)*$FD$6+VLOOKUP($FA592,CFP,LOOKUPS!F$6,0)*$FE$6+VLOOKUP($FA592,EP,LOOKUPS!F$8,0)*$FF$6+VLOOKUP($FA592,BM,LOOKUPS!F$5,0)*$FG$6+VLOOKUP($FA592,DIV,LOOKUPS!F$7,0)*$FH$6++VLOOKUP($FA592,SIZE,LOOKUPS!F$11,0)*$FI$6),"",VLOOKUP($FA592,MOM,LOOKUPS!F$12,0)*$FB$6+VLOOKUP($FA592,STREV,LOOKUPS!F$10,0)*$FC$6+VLOOKUP($FA592,LTREV,LOOKUPS!F$9,0)*$FD$6+VLOOKUP($FA592,CFP,LOOKUPS!F$6,0)*$FE$6+VLOOKUP($FA592,EP,LOOKUPS!F$8,0)*$FF$6+VLOOKUP($FA592,BM,LOOKUPS!F$5,0)*$FG$6+VLOOKUP($FA592,DIV,LOOKUPS!F$7,0)*$FH$6++VLOOKUP($FA592,SIZE,LOOKUPS!F$11,0)*$FI$6)</f>
        <v>-0.8448</v>
      </c>
      <c r="FF592" s="1">
        <f>IF(ISERROR(VLOOKUP($FA592,MOM,LOOKUPS!G$12,0)*$FB$6+VLOOKUP($FA592,STREV,LOOKUPS!G$10,0)*$FC$6+VLOOKUP($FA592,LTREV,LOOKUPS!G$9,0)*$FD$6+VLOOKUP($FA592,CFP,LOOKUPS!G$6,0)*$FE$6+VLOOKUP($FA592,EP,LOOKUPS!G$8,0)*$FF$6+VLOOKUP($FA592,BM,LOOKUPS!G$5,0)*$FG$6+VLOOKUP($FA592,DIV,LOOKUPS!G$7,0)*$FH$6++VLOOKUP($FA592,SIZE,LOOKUPS!G$11,0)*$FI$6),"",VLOOKUP($FA592,MOM,LOOKUPS!G$12,0)*$FB$6+VLOOKUP($FA592,STREV,LOOKUPS!G$10,0)*$FC$6+VLOOKUP($FA592,LTREV,LOOKUPS!G$9,0)*$FD$6+VLOOKUP($FA592,CFP,LOOKUPS!G$6,0)*$FE$6+VLOOKUP($FA592,EP,LOOKUPS!G$8,0)*$FF$6+VLOOKUP($FA592,BM,LOOKUPS!G$5,0)*$FG$6+VLOOKUP($FA592,DIV,LOOKUPS!G$7,0)*$FH$6++VLOOKUP($FA592,SIZE,LOOKUPS!G$11,0)*$FI$6)</f>
        <v>-1.3011000000000001</v>
      </c>
      <c r="FG592" s="1">
        <f>IF(ISERROR(VLOOKUP($FA592,MOM,LOOKUPS!H$12,0)*$FB$6+VLOOKUP($FA592,STREV,LOOKUPS!H$10,0)*$FC$6+VLOOKUP($FA592,LTREV,LOOKUPS!H$9,0)*$FD$6+VLOOKUP($FA592,CFP,LOOKUPS!H$6,0)*$FE$6+VLOOKUP($FA592,EP,LOOKUPS!H$8,0)*$FF$6+VLOOKUP($FA592,BM,LOOKUPS!H$5,0)*$FG$6+VLOOKUP($FA592,DIV,LOOKUPS!H$7,0)*$FH$6++VLOOKUP($FA592,SIZE,LOOKUPS!H$11,0)*$FI$6),"",VLOOKUP($FA592,MOM,LOOKUPS!H$12,0)*$FB$6+VLOOKUP($FA592,STREV,LOOKUPS!H$10,0)*$FC$6+VLOOKUP($FA592,LTREV,LOOKUPS!H$9,0)*$FD$6+VLOOKUP($FA592,CFP,LOOKUPS!H$6,0)*$FE$6+VLOOKUP($FA592,EP,LOOKUPS!H$8,0)*$FF$6+VLOOKUP($FA592,BM,LOOKUPS!H$5,0)*$FG$6+VLOOKUP($FA592,DIV,LOOKUPS!H$7,0)*$FH$6++VLOOKUP($FA592,SIZE,LOOKUPS!H$11,0)*$FI$6)</f>
        <v>-1.8878000000000004</v>
      </c>
      <c r="FH592" s="1">
        <f>IF(ISERROR(VLOOKUP($FA592,MOM,LOOKUPS!I$12,0)*$FB$6+VLOOKUP($FA592,STREV,LOOKUPS!I$10,0)*$FC$6+VLOOKUP($FA592,LTREV,LOOKUPS!I$9,0)*$FD$6+VLOOKUP($FA592,CFP,LOOKUPS!I$6,0)*$FE$6+VLOOKUP($FA592,EP,LOOKUPS!I$8,0)*$FF$6+VLOOKUP($FA592,BM,LOOKUPS!I$5,0)*$FG$6+VLOOKUP($FA592,DIV,LOOKUPS!I$7,0)*$FH$6++VLOOKUP($FA592,SIZE,LOOKUPS!I$11,0)*$FI$6),"",VLOOKUP($FA592,MOM,LOOKUPS!I$12,0)*$FB$6+VLOOKUP($FA592,STREV,LOOKUPS!I$10,0)*$FC$6+VLOOKUP($FA592,LTREV,LOOKUPS!I$9,0)*$FD$6+VLOOKUP($FA592,CFP,LOOKUPS!I$6,0)*$FE$6+VLOOKUP($FA592,EP,LOOKUPS!I$8,0)*$FF$6+VLOOKUP($FA592,BM,LOOKUPS!I$5,0)*$FG$6+VLOOKUP($FA592,DIV,LOOKUPS!I$7,0)*$FH$6++VLOOKUP($FA592,SIZE,LOOKUPS!I$11,0)*$FI$6)</f>
        <v>-1.4116</v>
      </c>
      <c r="FI592" s="1">
        <f>IF(ISERROR(VLOOKUP($FA592,MOM,LOOKUPS!J$12,0)*$FB$6+VLOOKUP($FA592,STREV,LOOKUPS!J$10,0)*$FC$6+VLOOKUP($FA592,LTREV,LOOKUPS!J$9,0)*$FD$6+VLOOKUP($FA592,CFP,LOOKUPS!J$6,0)*$FE$6+VLOOKUP($FA592,EP,LOOKUPS!J$8,0)*$FF$6+VLOOKUP($FA592,BM,LOOKUPS!J$5,0)*$FG$6+VLOOKUP($FA592,DIV,LOOKUPS!J$7,0)*$FH$6++VLOOKUP($FA592,SIZE,LOOKUPS!J$11,0)*$FI$6),"",VLOOKUP($FA592,MOM,LOOKUPS!J$12,0)*$FB$6+VLOOKUP($FA592,STREV,LOOKUPS!J$10,0)*$FC$6+VLOOKUP($FA592,LTREV,LOOKUPS!J$9,0)*$FD$6+VLOOKUP($FA592,CFP,LOOKUPS!J$6,0)*$FE$6+VLOOKUP($FA592,EP,LOOKUPS!J$8,0)*$FF$6+VLOOKUP($FA592,BM,LOOKUPS!J$5,0)*$FG$6+VLOOKUP($FA592,DIV,LOOKUPS!J$7,0)*$FH$6++VLOOKUP($FA592,SIZE,LOOKUPS!J$11,0)*$FI$6)</f>
        <v>0.15150000000000005</v>
      </c>
      <c r="FJ592" s="1">
        <f>IF(ISERROR(VLOOKUP($FA592,MOM,LOOKUPS!K$12,0)*$FB$6+VLOOKUP($FA592,STREV,LOOKUPS!K$10,0)*$FC$6+VLOOKUP($FA592,LTREV,LOOKUPS!K$9,0)*$FD$6+VLOOKUP($FA592,CFP,LOOKUPS!K$6,0)*$FE$6+VLOOKUP($FA592,EP,LOOKUPS!K$8,0)*$FF$6+VLOOKUP($FA592,BM,LOOKUPS!K$5,0)*$FG$6+VLOOKUP($FA592,DIV,LOOKUPS!K$7,0)*$FH$6++VLOOKUP($FA592,SIZE,LOOKUPS!K$11,0)*$FI$6),"",VLOOKUP($FA592,MOM,LOOKUPS!K$12,0)*$FB$6+VLOOKUP($FA592,STREV,LOOKUPS!K$10,0)*$FC$6+VLOOKUP($FA592,LTREV,LOOKUPS!K$9,0)*$FD$6+VLOOKUP($FA592,CFP,LOOKUPS!K$6,0)*$FE$6+VLOOKUP($FA592,EP,LOOKUPS!K$8,0)*$FF$6+VLOOKUP($FA592,BM,LOOKUPS!K$5,0)*$FG$6+VLOOKUP($FA592,DIV,LOOKUPS!K$7,0)*$FH$6++VLOOKUP($FA592,SIZE,LOOKUPS!K$11,0)*$FI$6)</f>
        <v>-1.1640999999999999</v>
      </c>
      <c r="FK592" s="1">
        <f>IF(ISERROR(VLOOKUP($FA592,MOM,LOOKUPS!L$12,0)*$FB$6+VLOOKUP($FA592,STREV,LOOKUPS!L$10,0)*$FC$6+VLOOKUP($FA592,LTREV,LOOKUPS!L$9,0)*$FD$6+VLOOKUP($FA592,CFP,LOOKUPS!L$6,0)*$FE$6+VLOOKUP($FA592,EP,LOOKUPS!L$8,0)*$FF$6+VLOOKUP($FA592,BM,LOOKUPS!L$5,0)*$FG$6+VLOOKUP($FA592,DIV,LOOKUPS!L$7,0)*$FH$6++VLOOKUP($FA592,SIZE,LOOKUPS!L$11,0)*$FI$6),"",VLOOKUP($FA592,MOM,LOOKUPS!L$12,0)*$FB$6+VLOOKUP($FA592,STREV,LOOKUPS!L$10,0)*$FC$6+VLOOKUP($FA592,LTREV,LOOKUPS!L$9,0)*$FD$6+VLOOKUP($FA592,CFP,LOOKUPS!L$6,0)*$FE$6+VLOOKUP($FA592,EP,LOOKUPS!L$8,0)*$FF$6+VLOOKUP($FA592,BM,LOOKUPS!L$5,0)*$FG$6+VLOOKUP($FA592,DIV,LOOKUPS!L$7,0)*$FH$6++VLOOKUP($FA592,SIZE,LOOKUPS!L$11,0)*$FI$6)</f>
        <v>0.61589999999999989</v>
      </c>
    </row>
    <row r="593" spans="1:167" x14ac:dyDescent="0.3">
      <c r="A593" s="1">
        <v>197508</v>
      </c>
      <c r="B593" s="1">
        <v>-5.26</v>
      </c>
      <c r="C593" s="1">
        <v>-4.63</v>
      </c>
      <c r="D593" s="1">
        <v>-3.95</v>
      </c>
      <c r="E593" s="1">
        <v>-4.3099999999999996</v>
      </c>
      <c r="F593" s="1">
        <v>-4.51</v>
      </c>
      <c r="G593" s="1">
        <v>-5.21</v>
      </c>
      <c r="H593" s="1">
        <v>-5.04</v>
      </c>
      <c r="I593" s="1">
        <v>-4.92</v>
      </c>
      <c r="J593" s="1">
        <v>-5.56</v>
      </c>
      <c r="K593" s="1">
        <v>-4.5999999999999996</v>
      </c>
      <c r="M593" s="1">
        <v>197409</v>
      </c>
      <c r="N593" s="1">
        <v>-3.87</v>
      </c>
      <c r="O593" s="1">
        <v>-7.18</v>
      </c>
      <c r="P593" s="1">
        <v>-7.17</v>
      </c>
      <c r="Q593" s="1">
        <v>-8.31</v>
      </c>
      <c r="R593" s="1">
        <v>-8.2899999999999991</v>
      </c>
      <c r="S593" s="1">
        <v>-8.73</v>
      </c>
      <c r="T593" s="1">
        <v>-8.83</v>
      </c>
      <c r="U593" s="1">
        <v>-8.59</v>
      </c>
      <c r="V593" s="1">
        <v>-8.48</v>
      </c>
      <c r="W593" s="1">
        <v>-11.25</v>
      </c>
      <c r="Y593" s="1">
        <v>197908</v>
      </c>
      <c r="Z593" s="1">
        <v>8.51</v>
      </c>
      <c r="AA593" s="1">
        <v>6.71</v>
      </c>
      <c r="AB593" s="1">
        <v>6.32</v>
      </c>
      <c r="AC593" s="1">
        <v>6.84</v>
      </c>
      <c r="AD593" s="1">
        <v>6.56</v>
      </c>
      <c r="AE593" s="1">
        <v>6.47</v>
      </c>
      <c r="AF593" s="1">
        <v>7.31</v>
      </c>
      <c r="AG593" s="1">
        <v>8.81</v>
      </c>
      <c r="AH593" s="1">
        <v>8.14</v>
      </c>
      <c r="AI593" s="1">
        <v>9.57</v>
      </c>
      <c r="AK593">
        <v>200002</v>
      </c>
      <c r="AL593">
        <v>33.909999999999997</v>
      </c>
      <c r="AM593">
        <v>9.8699999999999992</v>
      </c>
      <c r="AN593">
        <v>2.44</v>
      </c>
      <c r="AO593">
        <v>6.36</v>
      </c>
      <c r="AP593">
        <v>11.83</v>
      </c>
      <c r="AQ593">
        <v>3.15</v>
      </c>
      <c r="AR593">
        <v>2.73</v>
      </c>
      <c r="AS593">
        <v>4.62</v>
      </c>
      <c r="AT593">
        <v>6.52</v>
      </c>
      <c r="AU593">
        <v>15.4</v>
      </c>
      <c r="AV593">
        <v>7.29</v>
      </c>
      <c r="AW593">
        <v>4.92</v>
      </c>
      <c r="AX593">
        <v>1.55</v>
      </c>
      <c r="AY593">
        <v>4</v>
      </c>
      <c r="AZ593">
        <v>0.93</v>
      </c>
      <c r="BA593">
        <v>3.05</v>
      </c>
      <c r="BB593">
        <v>6</v>
      </c>
      <c r="BC593">
        <v>5.34</v>
      </c>
      <c r="BD593">
        <v>7.62</v>
      </c>
      <c r="BF593" s="1">
        <v>200002</v>
      </c>
      <c r="BG593" s="1">
        <v>31.37</v>
      </c>
      <c r="BH593" s="1">
        <v>11.97</v>
      </c>
      <c r="BI593" s="1">
        <v>1.46</v>
      </c>
      <c r="BJ593" s="1">
        <v>4.42</v>
      </c>
      <c r="BK593" s="1">
        <v>14.53</v>
      </c>
      <c r="BL593" s="1">
        <v>3.72</v>
      </c>
      <c r="BM593" s="1">
        <v>2.27</v>
      </c>
      <c r="BN593" s="1">
        <v>1.1000000000000001</v>
      </c>
      <c r="BO593" s="1">
        <v>5.31</v>
      </c>
      <c r="BP593" s="1">
        <v>18.13</v>
      </c>
      <c r="BQ593" s="1">
        <v>9.7200000000000006</v>
      </c>
      <c r="BR593" s="1">
        <v>5.2</v>
      </c>
      <c r="BS593" s="1">
        <v>2.2200000000000002</v>
      </c>
      <c r="BT593" s="1">
        <v>1.29</v>
      </c>
      <c r="BU593" s="1">
        <v>3.25</v>
      </c>
      <c r="BV593" s="1">
        <v>-0.89</v>
      </c>
      <c r="BW593" s="1">
        <v>2.66</v>
      </c>
      <c r="BX593" s="1">
        <v>2.67</v>
      </c>
      <c r="BY593" s="1">
        <v>8.06</v>
      </c>
      <c r="CA593" s="1">
        <v>197502</v>
      </c>
      <c r="CB593" s="1">
        <v>11.57</v>
      </c>
      <c r="CC593" s="1">
        <v>7.58</v>
      </c>
      <c r="CD593" s="1">
        <v>3.63</v>
      </c>
      <c r="CE593" s="1">
        <v>4.84</v>
      </c>
      <c r="CF593" s="1">
        <v>8.3699999999999992</v>
      </c>
      <c r="CG593" s="1">
        <v>5</v>
      </c>
      <c r="CH593" s="1">
        <v>3.34</v>
      </c>
      <c r="CI593" s="1">
        <v>3.98</v>
      </c>
      <c r="CJ593" s="1">
        <v>5.09</v>
      </c>
      <c r="CK593" s="1">
        <v>10.42</v>
      </c>
      <c r="CL593" s="1">
        <v>6.3</v>
      </c>
      <c r="CM593" s="1">
        <v>5.87</v>
      </c>
      <c r="CN593" s="1">
        <v>4.0599999999999996</v>
      </c>
      <c r="CO593" s="1">
        <v>2.86</v>
      </c>
      <c r="CP593" s="1">
        <v>3.79</v>
      </c>
      <c r="CQ593" s="1">
        <v>3.75</v>
      </c>
      <c r="CR593" s="1">
        <v>4.2</v>
      </c>
      <c r="CS593" s="1">
        <v>3.56</v>
      </c>
      <c r="CT593" s="1">
        <v>6.48</v>
      </c>
      <c r="CV593" s="1">
        <v>197602</v>
      </c>
      <c r="CW593" s="1">
        <v>17.510000000000002</v>
      </c>
      <c r="CX593" s="1">
        <v>7.66</v>
      </c>
      <c r="CY593" s="1">
        <v>9.16</v>
      </c>
      <c r="CZ593" s="1">
        <v>6.49</v>
      </c>
      <c r="DA593" s="1">
        <v>7.25</v>
      </c>
      <c r="DB593" s="1">
        <v>9.74</v>
      </c>
      <c r="DC593" s="1">
        <v>8.99</v>
      </c>
      <c r="DD593" s="1">
        <v>7.63</v>
      </c>
      <c r="DE593" s="1">
        <v>5.95</v>
      </c>
      <c r="DF593" s="1">
        <v>6.72</v>
      </c>
      <c r="DG593" s="1">
        <v>7.83</v>
      </c>
      <c r="DH593" s="1">
        <v>8.5500000000000007</v>
      </c>
      <c r="DI593" s="1">
        <v>10.86</v>
      </c>
      <c r="DJ593" s="1">
        <v>10</v>
      </c>
      <c r="DK593" s="1">
        <v>7.74</v>
      </c>
      <c r="DL593" s="1">
        <v>7.7</v>
      </c>
      <c r="DM593" s="1">
        <v>7.56</v>
      </c>
      <c r="DN593" s="1">
        <v>6.78</v>
      </c>
      <c r="DO593" s="1">
        <v>4.9000000000000004</v>
      </c>
      <c r="DQ593" s="1">
        <v>197502</v>
      </c>
      <c r="DR593" s="1">
        <v>-99.99</v>
      </c>
      <c r="DS593" s="1">
        <v>6.21</v>
      </c>
      <c r="DT593" s="1">
        <v>4.1900000000000004</v>
      </c>
      <c r="DU593" s="1">
        <v>5.41</v>
      </c>
      <c r="DV593" s="1">
        <v>6.25</v>
      </c>
      <c r="DW593" s="1">
        <v>4.92</v>
      </c>
      <c r="DX593" s="1">
        <v>4.49</v>
      </c>
      <c r="DY593" s="1">
        <v>4.5199999999999996</v>
      </c>
      <c r="DZ593" s="1">
        <v>5.74</v>
      </c>
      <c r="EA593" s="1">
        <v>6.57</v>
      </c>
      <c r="EB593" s="1">
        <v>4.54</v>
      </c>
      <c r="EC593" s="1">
        <v>5.9</v>
      </c>
      <c r="ED593" s="1">
        <v>3.62</v>
      </c>
      <c r="EE593" s="1">
        <v>4.26</v>
      </c>
      <c r="EF593" s="1">
        <v>4.79</v>
      </c>
      <c r="EG593" s="1">
        <v>4.21</v>
      </c>
      <c r="EH593" s="1">
        <v>4.8499999999999996</v>
      </c>
      <c r="EI593" s="1">
        <v>5.37</v>
      </c>
      <c r="EJ593" s="1">
        <v>6.13</v>
      </c>
      <c r="EL593">
        <v>197502</v>
      </c>
      <c r="EM593">
        <v>5.56</v>
      </c>
      <c r="EN593">
        <v>0.16</v>
      </c>
      <c r="EO593">
        <v>-4.5599999999999996</v>
      </c>
      <c r="EP593">
        <v>0.43</v>
      </c>
      <c r="ER593" s="1">
        <v>197508</v>
      </c>
      <c r="ES593" s="1">
        <v>-0.13</v>
      </c>
      <c r="EU593" s="1">
        <v>197409</v>
      </c>
      <c r="EV593" s="1">
        <v>3.32</v>
      </c>
      <c r="EX593" s="1">
        <v>197908</v>
      </c>
      <c r="EY593" s="1">
        <v>-1.71</v>
      </c>
      <c r="FA593" s="1">
        <v>197508</v>
      </c>
      <c r="FB593" s="1">
        <f>IF(ISERROR(VLOOKUP($FA593,MOM,LOOKUPS!C$12,0)*$FB$6+VLOOKUP($FA593,STREV,LOOKUPS!C$10,0)*$FC$6+VLOOKUP($FA593,LTREV,LOOKUPS!C$9,0)*$FD$6+VLOOKUP($FA593,CFP,LOOKUPS!C$6,0)*$FE$6+VLOOKUP($FA593,EP,LOOKUPS!C$8,0)*$FF$6+VLOOKUP($FA593,BM,LOOKUPS!C$5,0)*$FG$6+VLOOKUP($FA593,DIV,LOOKUPS!C$7,0)*$FH$6++VLOOKUP($FA593,SIZE,LOOKUPS!C$11,0)*$FI$6),"",VLOOKUP($FA593,MOM,LOOKUPS!C$12,0)*$FB$6+VLOOKUP($FA593,STREV,LOOKUPS!C$10,0)*$FC$6+VLOOKUP($FA593,LTREV,LOOKUPS!C$9,0)*$FD$6+VLOOKUP($FA593,CFP,LOOKUPS!C$6,0)*$FE$6+VLOOKUP($FA593,EP,LOOKUPS!C$8,0)*$FF$6+VLOOKUP($FA593,BM,LOOKUPS!C$5,0)*$FG$6+VLOOKUP($FA593,DIV,LOOKUPS!C$7,0)*$FH$6++VLOOKUP($FA593,SIZE,LOOKUPS!C$11,0)*$FI$6)</f>
        <v>-5.4733999999999998</v>
      </c>
      <c r="FC593" s="1">
        <f>IF(ISERROR(VLOOKUP($FA593,MOM,LOOKUPS!D$12,0)*$FB$6+VLOOKUP($FA593,STREV,LOOKUPS!D$10,0)*$FC$6+VLOOKUP($FA593,LTREV,LOOKUPS!D$9,0)*$FD$6+VLOOKUP($FA593,CFP,LOOKUPS!D$6,0)*$FE$6+VLOOKUP($FA593,EP,LOOKUPS!D$8,0)*$FF$6+VLOOKUP($FA593,BM,LOOKUPS!D$5,0)*$FG$6+VLOOKUP($FA593,DIV,LOOKUPS!D$7,0)*$FH$6++VLOOKUP($FA593,SIZE,LOOKUPS!D$11,0)*$FI$6),"",VLOOKUP($FA593,MOM,LOOKUPS!D$12,0)*$FB$6+VLOOKUP($FA593,STREV,LOOKUPS!D$10,0)*$FC$6+VLOOKUP($FA593,LTREV,LOOKUPS!D$9,0)*$FD$6+VLOOKUP($FA593,CFP,LOOKUPS!D$6,0)*$FE$6+VLOOKUP($FA593,EP,LOOKUPS!D$8,0)*$FF$6+VLOOKUP($FA593,BM,LOOKUPS!D$5,0)*$FG$6+VLOOKUP($FA593,DIV,LOOKUPS!D$7,0)*$FH$6++VLOOKUP($FA593,SIZE,LOOKUPS!D$11,0)*$FI$6)</f>
        <v>-4.6150000000000002</v>
      </c>
      <c r="FD593" s="1">
        <f>IF(ISERROR(VLOOKUP($FA593,MOM,LOOKUPS!E$12,0)*$FB$6+VLOOKUP($FA593,STREV,LOOKUPS!E$10,0)*$FC$6+VLOOKUP($FA593,LTREV,LOOKUPS!E$9,0)*$FD$6+VLOOKUP($FA593,CFP,LOOKUPS!E$6,0)*$FE$6+VLOOKUP($FA593,EP,LOOKUPS!E$8,0)*$FF$6+VLOOKUP($FA593,BM,LOOKUPS!E$5,0)*$FG$6+VLOOKUP($FA593,DIV,LOOKUPS!E$7,0)*$FH$6++VLOOKUP($FA593,SIZE,LOOKUPS!E$11,0)*$FI$6),"",VLOOKUP($FA593,MOM,LOOKUPS!E$12,0)*$FB$6+VLOOKUP($FA593,STREV,LOOKUPS!E$10,0)*$FC$6+VLOOKUP($FA593,LTREV,LOOKUPS!E$9,0)*$FD$6+VLOOKUP($FA593,CFP,LOOKUPS!E$6,0)*$FE$6+VLOOKUP($FA593,EP,LOOKUPS!E$8,0)*$FF$6+VLOOKUP($FA593,BM,LOOKUPS!E$5,0)*$FG$6+VLOOKUP($FA593,DIV,LOOKUPS!E$7,0)*$FH$6++VLOOKUP($FA593,SIZE,LOOKUPS!E$11,0)*$FI$6)</f>
        <v>-4.5182000000000002</v>
      </c>
      <c r="FE593" s="1">
        <f>IF(ISERROR(VLOOKUP($FA593,MOM,LOOKUPS!F$12,0)*$FB$6+VLOOKUP($FA593,STREV,LOOKUPS!F$10,0)*$FC$6+VLOOKUP($FA593,LTREV,LOOKUPS!F$9,0)*$FD$6+VLOOKUP($FA593,CFP,LOOKUPS!F$6,0)*$FE$6+VLOOKUP($FA593,EP,LOOKUPS!F$8,0)*$FF$6+VLOOKUP($FA593,BM,LOOKUPS!F$5,0)*$FG$6+VLOOKUP($FA593,DIV,LOOKUPS!F$7,0)*$FH$6++VLOOKUP($FA593,SIZE,LOOKUPS!F$11,0)*$FI$6),"",VLOOKUP($FA593,MOM,LOOKUPS!F$12,0)*$FB$6+VLOOKUP($FA593,STREV,LOOKUPS!F$10,0)*$FC$6+VLOOKUP($FA593,LTREV,LOOKUPS!F$9,0)*$FD$6+VLOOKUP($FA593,CFP,LOOKUPS!F$6,0)*$FE$6+VLOOKUP($FA593,EP,LOOKUPS!F$8,0)*$FF$6+VLOOKUP($FA593,BM,LOOKUPS!F$5,0)*$FG$6+VLOOKUP($FA593,DIV,LOOKUPS!F$7,0)*$FH$6++VLOOKUP($FA593,SIZE,LOOKUPS!F$11,0)*$FI$6)</f>
        <v>-3.8818999999999999</v>
      </c>
      <c r="FF593" s="1">
        <f>IF(ISERROR(VLOOKUP($FA593,MOM,LOOKUPS!G$12,0)*$FB$6+VLOOKUP($FA593,STREV,LOOKUPS!G$10,0)*$FC$6+VLOOKUP($FA593,LTREV,LOOKUPS!G$9,0)*$FD$6+VLOOKUP($FA593,CFP,LOOKUPS!G$6,0)*$FE$6+VLOOKUP($FA593,EP,LOOKUPS!G$8,0)*$FF$6+VLOOKUP($FA593,BM,LOOKUPS!G$5,0)*$FG$6+VLOOKUP($FA593,DIV,LOOKUPS!G$7,0)*$FH$6++VLOOKUP($FA593,SIZE,LOOKUPS!G$11,0)*$FI$6),"",VLOOKUP($FA593,MOM,LOOKUPS!G$12,0)*$FB$6+VLOOKUP($FA593,STREV,LOOKUPS!G$10,0)*$FC$6+VLOOKUP($FA593,LTREV,LOOKUPS!G$9,0)*$FD$6+VLOOKUP($FA593,CFP,LOOKUPS!G$6,0)*$FE$6+VLOOKUP($FA593,EP,LOOKUPS!G$8,0)*$FF$6+VLOOKUP($FA593,BM,LOOKUPS!G$5,0)*$FG$6+VLOOKUP($FA593,DIV,LOOKUPS!G$7,0)*$FH$6++VLOOKUP($FA593,SIZE,LOOKUPS!G$11,0)*$FI$6)</f>
        <v>-4.5598000000000001</v>
      </c>
      <c r="FG593" s="1">
        <f>IF(ISERROR(VLOOKUP($FA593,MOM,LOOKUPS!H$12,0)*$FB$6+VLOOKUP($FA593,STREV,LOOKUPS!H$10,0)*$FC$6+VLOOKUP($FA593,LTREV,LOOKUPS!H$9,0)*$FD$6+VLOOKUP($FA593,CFP,LOOKUPS!H$6,0)*$FE$6+VLOOKUP($FA593,EP,LOOKUPS!H$8,0)*$FF$6+VLOOKUP($FA593,BM,LOOKUPS!H$5,0)*$FG$6+VLOOKUP($FA593,DIV,LOOKUPS!H$7,0)*$FH$6++VLOOKUP($FA593,SIZE,LOOKUPS!H$11,0)*$FI$6),"",VLOOKUP($FA593,MOM,LOOKUPS!H$12,0)*$FB$6+VLOOKUP($FA593,STREV,LOOKUPS!H$10,0)*$FC$6+VLOOKUP($FA593,LTREV,LOOKUPS!H$9,0)*$FD$6+VLOOKUP($FA593,CFP,LOOKUPS!H$6,0)*$FE$6+VLOOKUP($FA593,EP,LOOKUPS!H$8,0)*$FF$6+VLOOKUP($FA593,BM,LOOKUPS!H$5,0)*$FG$6+VLOOKUP($FA593,DIV,LOOKUPS!H$7,0)*$FH$6++VLOOKUP($FA593,SIZE,LOOKUPS!H$11,0)*$FI$6)</f>
        <v>-4.7361000000000004</v>
      </c>
      <c r="FH593" s="1">
        <f>IF(ISERROR(VLOOKUP($FA593,MOM,LOOKUPS!I$12,0)*$FB$6+VLOOKUP($FA593,STREV,LOOKUPS!I$10,0)*$FC$6+VLOOKUP($FA593,LTREV,LOOKUPS!I$9,0)*$FD$6+VLOOKUP($FA593,CFP,LOOKUPS!I$6,0)*$FE$6+VLOOKUP($FA593,EP,LOOKUPS!I$8,0)*$FF$6+VLOOKUP($FA593,BM,LOOKUPS!I$5,0)*$FG$6+VLOOKUP($FA593,DIV,LOOKUPS!I$7,0)*$FH$6++VLOOKUP($FA593,SIZE,LOOKUPS!I$11,0)*$FI$6),"",VLOOKUP($FA593,MOM,LOOKUPS!I$12,0)*$FB$6+VLOOKUP($FA593,STREV,LOOKUPS!I$10,0)*$FC$6+VLOOKUP($FA593,LTREV,LOOKUPS!I$9,0)*$FD$6+VLOOKUP($FA593,CFP,LOOKUPS!I$6,0)*$FE$6+VLOOKUP($FA593,EP,LOOKUPS!I$8,0)*$FF$6+VLOOKUP($FA593,BM,LOOKUPS!I$5,0)*$FG$6+VLOOKUP($FA593,DIV,LOOKUPS!I$7,0)*$FH$6++VLOOKUP($FA593,SIZE,LOOKUPS!I$11,0)*$FI$6)</f>
        <v>-4.4684000000000008</v>
      </c>
      <c r="FI593" s="1">
        <f>IF(ISERROR(VLOOKUP($FA593,MOM,LOOKUPS!J$12,0)*$FB$6+VLOOKUP($FA593,STREV,LOOKUPS!J$10,0)*$FC$6+VLOOKUP($FA593,LTREV,LOOKUPS!J$9,0)*$FD$6+VLOOKUP($FA593,CFP,LOOKUPS!J$6,0)*$FE$6+VLOOKUP($FA593,EP,LOOKUPS!J$8,0)*$FF$6+VLOOKUP($FA593,BM,LOOKUPS!J$5,0)*$FG$6+VLOOKUP($FA593,DIV,LOOKUPS!J$7,0)*$FH$6++VLOOKUP($FA593,SIZE,LOOKUPS!J$11,0)*$FI$6),"",VLOOKUP($FA593,MOM,LOOKUPS!J$12,0)*$FB$6+VLOOKUP($FA593,STREV,LOOKUPS!J$10,0)*$FC$6+VLOOKUP($FA593,LTREV,LOOKUPS!J$9,0)*$FD$6+VLOOKUP($FA593,CFP,LOOKUPS!J$6,0)*$FE$6+VLOOKUP($FA593,EP,LOOKUPS!J$8,0)*$FF$6+VLOOKUP($FA593,BM,LOOKUPS!J$5,0)*$FG$6+VLOOKUP($FA593,DIV,LOOKUPS!J$7,0)*$FH$6++VLOOKUP($FA593,SIZE,LOOKUPS!J$11,0)*$FI$6)</f>
        <v>-4.6867000000000001</v>
      </c>
      <c r="FJ593" s="1">
        <f>IF(ISERROR(VLOOKUP($FA593,MOM,LOOKUPS!K$12,0)*$FB$6+VLOOKUP($FA593,STREV,LOOKUPS!K$10,0)*$FC$6+VLOOKUP($FA593,LTREV,LOOKUPS!K$9,0)*$FD$6+VLOOKUP($FA593,CFP,LOOKUPS!K$6,0)*$FE$6+VLOOKUP($FA593,EP,LOOKUPS!K$8,0)*$FF$6+VLOOKUP($FA593,BM,LOOKUPS!K$5,0)*$FG$6+VLOOKUP($FA593,DIV,LOOKUPS!K$7,0)*$FH$6++VLOOKUP($FA593,SIZE,LOOKUPS!K$11,0)*$FI$6),"",VLOOKUP($FA593,MOM,LOOKUPS!K$12,0)*$FB$6+VLOOKUP($FA593,STREV,LOOKUPS!K$10,0)*$FC$6+VLOOKUP($FA593,LTREV,LOOKUPS!K$9,0)*$FD$6+VLOOKUP($FA593,CFP,LOOKUPS!K$6,0)*$FE$6+VLOOKUP($FA593,EP,LOOKUPS!K$8,0)*$FF$6+VLOOKUP($FA593,BM,LOOKUPS!K$5,0)*$FG$6+VLOOKUP($FA593,DIV,LOOKUPS!K$7,0)*$FH$6++VLOOKUP($FA593,SIZE,LOOKUPS!K$11,0)*$FI$6)</f>
        <v>-5.4883000000000006</v>
      </c>
      <c r="FK593" s="1">
        <f>IF(ISERROR(VLOOKUP($FA593,MOM,LOOKUPS!L$12,0)*$FB$6+VLOOKUP($FA593,STREV,LOOKUPS!L$10,0)*$FC$6+VLOOKUP($FA593,LTREV,LOOKUPS!L$9,0)*$FD$6+VLOOKUP($FA593,CFP,LOOKUPS!L$6,0)*$FE$6+VLOOKUP($FA593,EP,LOOKUPS!L$8,0)*$FF$6+VLOOKUP($FA593,BM,LOOKUPS!L$5,0)*$FG$6+VLOOKUP($FA593,DIV,LOOKUPS!L$7,0)*$FH$6++VLOOKUP($FA593,SIZE,LOOKUPS!L$11,0)*$FI$6),"",VLOOKUP($FA593,MOM,LOOKUPS!L$12,0)*$FB$6+VLOOKUP($FA593,STREV,LOOKUPS!L$10,0)*$FC$6+VLOOKUP($FA593,LTREV,LOOKUPS!L$9,0)*$FD$6+VLOOKUP($FA593,CFP,LOOKUPS!L$6,0)*$FE$6+VLOOKUP($FA593,EP,LOOKUPS!L$8,0)*$FF$6+VLOOKUP($FA593,BM,LOOKUPS!L$5,0)*$FG$6+VLOOKUP($FA593,DIV,LOOKUPS!L$7,0)*$FH$6++VLOOKUP($FA593,SIZE,LOOKUPS!L$11,0)*$FI$6)</f>
        <v>-5.1494</v>
      </c>
    </row>
    <row r="594" spans="1:167" x14ac:dyDescent="0.3">
      <c r="A594" s="1">
        <v>197509</v>
      </c>
      <c r="B594" s="1">
        <v>-3.87</v>
      </c>
      <c r="C594" s="1">
        <v>-3.51</v>
      </c>
      <c r="D594" s="1">
        <v>-3.23</v>
      </c>
      <c r="E594" s="1">
        <v>-3.82</v>
      </c>
      <c r="F594" s="1">
        <v>-3.7</v>
      </c>
      <c r="G594" s="1">
        <v>-3.15</v>
      </c>
      <c r="H594" s="1">
        <v>-3.11</v>
      </c>
      <c r="I594" s="1">
        <v>-4.29</v>
      </c>
      <c r="J594" s="1">
        <v>-4.32</v>
      </c>
      <c r="K594" s="1">
        <v>-3.46</v>
      </c>
      <c r="M594" s="1">
        <v>197410</v>
      </c>
      <c r="N594" s="1">
        <v>17.62</v>
      </c>
      <c r="O594" s="1">
        <v>12.78</v>
      </c>
      <c r="P594" s="1">
        <v>10.58</v>
      </c>
      <c r="Q594" s="1">
        <v>10.49</v>
      </c>
      <c r="R594" s="1">
        <v>9.43</v>
      </c>
      <c r="S594" s="1">
        <v>6.86</v>
      </c>
      <c r="T594" s="1">
        <v>7.16</v>
      </c>
      <c r="U594" s="1">
        <v>4.26</v>
      </c>
      <c r="V594" s="1">
        <v>8.19</v>
      </c>
      <c r="W594" s="1">
        <v>4.57</v>
      </c>
      <c r="Y594" s="1">
        <v>197909</v>
      </c>
      <c r="Z594" s="1">
        <v>1.35</v>
      </c>
      <c r="AA594" s="1">
        <v>0.06</v>
      </c>
      <c r="AB594" s="1">
        <v>-0.24</v>
      </c>
      <c r="AC594" s="1">
        <v>-1.06</v>
      </c>
      <c r="AD594" s="1">
        <v>-0.74</v>
      </c>
      <c r="AE594" s="1">
        <v>-0.69</v>
      </c>
      <c r="AF594" s="1">
        <v>-0.75</v>
      </c>
      <c r="AG594" s="1">
        <v>-1.02</v>
      </c>
      <c r="AH594" s="1">
        <v>-0.04</v>
      </c>
      <c r="AI594" s="1">
        <v>-1.72</v>
      </c>
      <c r="AK594">
        <v>200003</v>
      </c>
      <c r="AL594">
        <v>-4.99</v>
      </c>
      <c r="AM594">
        <v>2.38</v>
      </c>
      <c r="AN594">
        <v>4.38</v>
      </c>
      <c r="AO594">
        <v>2.97</v>
      </c>
      <c r="AP594">
        <v>1.78</v>
      </c>
      <c r="AQ594">
        <v>4.05</v>
      </c>
      <c r="AR594">
        <v>4.05</v>
      </c>
      <c r="AS594">
        <v>3.62</v>
      </c>
      <c r="AT594">
        <v>3.33</v>
      </c>
      <c r="AU594">
        <v>0.64</v>
      </c>
      <c r="AV594">
        <v>3.24</v>
      </c>
      <c r="AW594">
        <v>3.9</v>
      </c>
      <c r="AX594">
        <v>4.1900000000000004</v>
      </c>
      <c r="AY594">
        <v>2.66</v>
      </c>
      <c r="AZ594">
        <v>6.01</v>
      </c>
      <c r="BA594">
        <v>5.32</v>
      </c>
      <c r="BB594">
        <v>2.12</v>
      </c>
      <c r="BC594">
        <v>3.95</v>
      </c>
      <c r="BD594">
        <v>2.76</v>
      </c>
      <c r="BF594" s="1">
        <v>200003</v>
      </c>
      <c r="BG594" s="1">
        <v>-4.03</v>
      </c>
      <c r="BH594" s="1">
        <v>2.58</v>
      </c>
      <c r="BI594" s="1">
        <v>4.5199999999999996</v>
      </c>
      <c r="BJ594" s="1">
        <v>2.7</v>
      </c>
      <c r="BK594" s="1">
        <v>1.82</v>
      </c>
      <c r="BL594" s="1">
        <v>4.2</v>
      </c>
      <c r="BM594" s="1">
        <v>4.92</v>
      </c>
      <c r="BN594" s="1">
        <v>3.33</v>
      </c>
      <c r="BO594" s="1">
        <v>2.81</v>
      </c>
      <c r="BP594" s="1">
        <v>0.68</v>
      </c>
      <c r="BQ594" s="1">
        <v>3.34</v>
      </c>
      <c r="BR594" s="1">
        <v>4.58</v>
      </c>
      <c r="BS594" s="1">
        <v>3.81</v>
      </c>
      <c r="BT594" s="1">
        <v>5.24</v>
      </c>
      <c r="BU594" s="1">
        <v>4.6100000000000003</v>
      </c>
      <c r="BV594" s="1">
        <v>4.4000000000000004</v>
      </c>
      <c r="BW594" s="1">
        <v>2.4900000000000002</v>
      </c>
      <c r="BX594" s="1">
        <v>3.52</v>
      </c>
      <c r="BY594" s="1">
        <v>2.0699999999999998</v>
      </c>
      <c r="CA594" s="1">
        <v>197503</v>
      </c>
      <c r="CB594" s="1">
        <v>14.05</v>
      </c>
      <c r="CC594" s="1">
        <v>8.4600000000000009</v>
      </c>
      <c r="CD594" s="1">
        <v>8.0399999999999991</v>
      </c>
      <c r="CE594" s="1">
        <v>10.74</v>
      </c>
      <c r="CF594" s="1">
        <v>7.92</v>
      </c>
      <c r="CG594" s="1">
        <v>8.94</v>
      </c>
      <c r="CH594" s="1">
        <v>8.2100000000000009</v>
      </c>
      <c r="CI594" s="1">
        <v>8.43</v>
      </c>
      <c r="CJ594" s="1">
        <v>11.35</v>
      </c>
      <c r="CK594" s="1">
        <v>7.8</v>
      </c>
      <c r="CL594" s="1">
        <v>8.0299999999999994</v>
      </c>
      <c r="CM594" s="1">
        <v>9.6199999999999992</v>
      </c>
      <c r="CN594" s="1">
        <v>8.1999999999999993</v>
      </c>
      <c r="CO594" s="1">
        <v>8.36</v>
      </c>
      <c r="CP594" s="1">
        <v>8.07</v>
      </c>
      <c r="CQ594" s="1">
        <v>7.58</v>
      </c>
      <c r="CR594" s="1">
        <v>9.23</v>
      </c>
      <c r="CS594" s="1">
        <v>10.63</v>
      </c>
      <c r="CT594" s="1">
        <v>12</v>
      </c>
      <c r="CV594" s="1">
        <v>197603</v>
      </c>
      <c r="CW594" s="1">
        <v>3.73</v>
      </c>
      <c r="CX594" s="1">
        <v>1.24</v>
      </c>
      <c r="CY594" s="1">
        <v>1.47</v>
      </c>
      <c r="CZ594" s="1">
        <v>1.1499999999999999</v>
      </c>
      <c r="DA594" s="1">
        <v>1.23</v>
      </c>
      <c r="DB594" s="1">
        <v>1.04</v>
      </c>
      <c r="DC594" s="1">
        <v>1.66</v>
      </c>
      <c r="DD594" s="1">
        <v>1.82</v>
      </c>
      <c r="DE594" s="1">
        <v>0.77</v>
      </c>
      <c r="DF594" s="1">
        <v>1.44</v>
      </c>
      <c r="DG594" s="1">
        <v>1</v>
      </c>
      <c r="DH594" s="1">
        <v>1.26</v>
      </c>
      <c r="DI594" s="1">
        <v>0.84</v>
      </c>
      <c r="DJ594" s="1">
        <v>1.2</v>
      </c>
      <c r="DK594" s="1">
        <v>2.23</v>
      </c>
      <c r="DL594" s="1">
        <v>1.76</v>
      </c>
      <c r="DM594" s="1">
        <v>1.89</v>
      </c>
      <c r="DN594" s="1">
        <v>1.07</v>
      </c>
      <c r="DO594" s="1">
        <v>0.4</v>
      </c>
      <c r="DQ594" s="1">
        <v>197503</v>
      </c>
      <c r="DR594" s="1">
        <v>-99.99</v>
      </c>
      <c r="DS594" s="1">
        <v>9.43</v>
      </c>
      <c r="DT594" s="1">
        <v>6.27</v>
      </c>
      <c r="DU594" s="1">
        <v>4.29</v>
      </c>
      <c r="DV594" s="1">
        <v>9.74</v>
      </c>
      <c r="DW594" s="1">
        <v>6.67</v>
      </c>
      <c r="DX594" s="1">
        <v>6.12</v>
      </c>
      <c r="DY594" s="1">
        <v>5.93</v>
      </c>
      <c r="DZ594" s="1">
        <v>3.67</v>
      </c>
      <c r="EA594" s="1">
        <v>9.9</v>
      </c>
      <c r="EB594" s="1">
        <v>8.91</v>
      </c>
      <c r="EC594" s="1">
        <v>6.87</v>
      </c>
      <c r="ED594" s="1">
        <v>6.39</v>
      </c>
      <c r="EE594" s="1">
        <v>6.58</v>
      </c>
      <c r="EF594" s="1">
        <v>5.55</v>
      </c>
      <c r="EG594" s="1">
        <v>6.47</v>
      </c>
      <c r="EH594" s="1">
        <v>5.36</v>
      </c>
      <c r="EI594" s="1">
        <v>3.21</v>
      </c>
      <c r="EJ594" s="1">
        <v>4.1399999999999997</v>
      </c>
      <c r="EL594">
        <v>197503</v>
      </c>
      <c r="EM594">
        <v>2.66</v>
      </c>
      <c r="EN594">
        <v>3.75</v>
      </c>
      <c r="EO594">
        <v>2.4900000000000002</v>
      </c>
      <c r="EP594">
        <v>0.41</v>
      </c>
      <c r="ER594" s="1">
        <v>197509</v>
      </c>
      <c r="ES594" s="1">
        <v>0.32</v>
      </c>
      <c r="EU594" s="1">
        <v>197410</v>
      </c>
      <c r="EV594" s="1">
        <v>8.81</v>
      </c>
      <c r="EX594" s="1">
        <v>197909</v>
      </c>
      <c r="EY594" s="1">
        <v>0.08</v>
      </c>
      <c r="FA594" s="1">
        <v>197509</v>
      </c>
      <c r="FB594" s="1">
        <f>IF(ISERROR(VLOOKUP($FA594,MOM,LOOKUPS!C$12,0)*$FB$6+VLOOKUP($FA594,STREV,LOOKUPS!C$10,0)*$FC$6+VLOOKUP($FA594,LTREV,LOOKUPS!C$9,0)*$FD$6+VLOOKUP($FA594,CFP,LOOKUPS!C$6,0)*$FE$6+VLOOKUP($FA594,EP,LOOKUPS!C$8,0)*$FF$6+VLOOKUP($FA594,BM,LOOKUPS!C$5,0)*$FG$6+VLOOKUP($FA594,DIV,LOOKUPS!C$7,0)*$FH$6++VLOOKUP($FA594,SIZE,LOOKUPS!C$11,0)*$FI$6),"",VLOOKUP($FA594,MOM,LOOKUPS!C$12,0)*$FB$6+VLOOKUP($FA594,STREV,LOOKUPS!C$10,0)*$FC$6+VLOOKUP($FA594,LTREV,LOOKUPS!C$9,0)*$FD$6+VLOOKUP($FA594,CFP,LOOKUPS!C$6,0)*$FE$6+VLOOKUP($FA594,EP,LOOKUPS!C$8,0)*$FF$6+VLOOKUP($FA594,BM,LOOKUPS!C$5,0)*$FG$6+VLOOKUP($FA594,DIV,LOOKUPS!C$7,0)*$FH$6++VLOOKUP($FA594,SIZE,LOOKUPS!C$11,0)*$FI$6)</f>
        <v>-4.1869000000000005</v>
      </c>
      <c r="FC594" s="1">
        <f>IF(ISERROR(VLOOKUP($FA594,MOM,LOOKUPS!D$12,0)*$FB$6+VLOOKUP($FA594,STREV,LOOKUPS!D$10,0)*$FC$6+VLOOKUP($FA594,LTREV,LOOKUPS!D$9,0)*$FD$6+VLOOKUP($FA594,CFP,LOOKUPS!D$6,0)*$FE$6+VLOOKUP($FA594,EP,LOOKUPS!D$8,0)*$FF$6+VLOOKUP($FA594,BM,LOOKUPS!D$5,0)*$FG$6+VLOOKUP($FA594,DIV,LOOKUPS!D$7,0)*$FH$6++VLOOKUP($FA594,SIZE,LOOKUPS!D$11,0)*$FI$6),"",VLOOKUP($FA594,MOM,LOOKUPS!D$12,0)*$FB$6+VLOOKUP($FA594,STREV,LOOKUPS!D$10,0)*$FC$6+VLOOKUP($FA594,LTREV,LOOKUPS!D$9,0)*$FD$6+VLOOKUP($FA594,CFP,LOOKUPS!D$6,0)*$FE$6+VLOOKUP($FA594,EP,LOOKUPS!D$8,0)*$FF$6+VLOOKUP($FA594,BM,LOOKUPS!D$5,0)*$FG$6+VLOOKUP($FA594,DIV,LOOKUPS!D$7,0)*$FH$6++VLOOKUP($FA594,SIZE,LOOKUPS!D$11,0)*$FI$6)</f>
        <v>-4.2572999999999999</v>
      </c>
      <c r="FD594" s="1">
        <f>IF(ISERROR(VLOOKUP($FA594,MOM,LOOKUPS!E$12,0)*$FB$6+VLOOKUP($FA594,STREV,LOOKUPS!E$10,0)*$FC$6+VLOOKUP($FA594,LTREV,LOOKUPS!E$9,0)*$FD$6+VLOOKUP($FA594,CFP,LOOKUPS!E$6,0)*$FE$6+VLOOKUP($FA594,EP,LOOKUPS!E$8,0)*$FF$6+VLOOKUP($FA594,BM,LOOKUPS!E$5,0)*$FG$6+VLOOKUP($FA594,DIV,LOOKUPS!E$7,0)*$FH$6++VLOOKUP($FA594,SIZE,LOOKUPS!E$11,0)*$FI$6),"",VLOOKUP($FA594,MOM,LOOKUPS!E$12,0)*$FB$6+VLOOKUP($FA594,STREV,LOOKUPS!E$10,0)*$FC$6+VLOOKUP($FA594,LTREV,LOOKUPS!E$9,0)*$FD$6+VLOOKUP($FA594,CFP,LOOKUPS!E$6,0)*$FE$6+VLOOKUP($FA594,EP,LOOKUPS!E$8,0)*$FF$6+VLOOKUP($FA594,BM,LOOKUPS!E$5,0)*$FG$6+VLOOKUP($FA594,DIV,LOOKUPS!E$7,0)*$FH$6++VLOOKUP($FA594,SIZE,LOOKUPS!E$11,0)*$FI$6)</f>
        <v>-3.1635</v>
      </c>
      <c r="FE594" s="1">
        <f>IF(ISERROR(VLOOKUP($FA594,MOM,LOOKUPS!F$12,0)*$FB$6+VLOOKUP($FA594,STREV,LOOKUPS!F$10,0)*$FC$6+VLOOKUP($FA594,LTREV,LOOKUPS!F$9,0)*$FD$6+VLOOKUP($FA594,CFP,LOOKUPS!F$6,0)*$FE$6+VLOOKUP($FA594,EP,LOOKUPS!F$8,0)*$FF$6+VLOOKUP($FA594,BM,LOOKUPS!F$5,0)*$FG$6+VLOOKUP($FA594,DIV,LOOKUPS!F$7,0)*$FH$6++VLOOKUP($FA594,SIZE,LOOKUPS!F$11,0)*$FI$6),"",VLOOKUP($FA594,MOM,LOOKUPS!F$12,0)*$FB$6+VLOOKUP($FA594,STREV,LOOKUPS!F$10,0)*$FC$6+VLOOKUP($FA594,LTREV,LOOKUPS!F$9,0)*$FD$6+VLOOKUP($FA594,CFP,LOOKUPS!F$6,0)*$FE$6+VLOOKUP($FA594,EP,LOOKUPS!F$8,0)*$FF$6+VLOOKUP($FA594,BM,LOOKUPS!F$5,0)*$FG$6+VLOOKUP($FA594,DIV,LOOKUPS!F$7,0)*$FH$6++VLOOKUP($FA594,SIZE,LOOKUPS!F$11,0)*$FI$6)</f>
        <v>-3.1649000000000003</v>
      </c>
      <c r="FF594" s="1">
        <f>IF(ISERROR(VLOOKUP($FA594,MOM,LOOKUPS!G$12,0)*$FB$6+VLOOKUP($FA594,STREV,LOOKUPS!G$10,0)*$FC$6+VLOOKUP($FA594,LTREV,LOOKUPS!G$9,0)*$FD$6+VLOOKUP($FA594,CFP,LOOKUPS!G$6,0)*$FE$6+VLOOKUP($FA594,EP,LOOKUPS!G$8,0)*$FF$6+VLOOKUP($FA594,BM,LOOKUPS!G$5,0)*$FG$6+VLOOKUP($FA594,DIV,LOOKUPS!G$7,0)*$FH$6++VLOOKUP($FA594,SIZE,LOOKUPS!G$11,0)*$FI$6),"",VLOOKUP($FA594,MOM,LOOKUPS!G$12,0)*$FB$6+VLOOKUP($FA594,STREV,LOOKUPS!G$10,0)*$FC$6+VLOOKUP($FA594,LTREV,LOOKUPS!G$9,0)*$FD$6+VLOOKUP($FA594,CFP,LOOKUPS!G$6,0)*$FE$6+VLOOKUP($FA594,EP,LOOKUPS!G$8,0)*$FF$6+VLOOKUP($FA594,BM,LOOKUPS!G$5,0)*$FG$6+VLOOKUP($FA594,DIV,LOOKUPS!G$7,0)*$FH$6++VLOOKUP($FA594,SIZE,LOOKUPS!G$11,0)*$FI$6)</f>
        <v>-3.4603999999999999</v>
      </c>
      <c r="FG594" s="1">
        <f>IF(ISERROR(VLOOKUP($FA594,MOM,LOOKUPS!H$12,0)*$FB$6+VLOOKUP($FA594,STREV,LOOKUPS!H$10,0)*$FC$6+VLOOKUP($FA594,LTREV,LOOKUPS!H$9,0)*$FD$6+VLOOKUP($FA594,CFP,LOOKUPS!H$6,0)*$FE$6+VLOOKUP($FA594,EP,LOOKUPS!H$8,0)*$FF$6+VLOOKUP($FA594,BM,LOOKUPS!H$5,0)*$FG$6+VLOOKUP($FA594,DIV,LOOKUPS!H$7,0)*$FH$6++VLOOKUP($FA594,SIZE,LOOKUPS!H$11,0)*$FI$6),"",VLOOKUP($FA594,MOM,LOOKUPS!H$12,0)*$FB$6+VLOOKUP($FA594,STREV,LOOKUPS!H$10,0)*$FC$6+VLOOKUP($FA594,LTREV,LOOKUPS!H$9,0)*$FD$6+VLOOKUP($FA594,CFP,LOOKUPS!H$6,0)*$FE$6+VLOOKUP($FA594,EP,LOOKUPS!H$8,0)*$FF$6+VLOOKUP($FA594,BM,LOOKUPS!H$5,0)*$FG$6+VLOOKUP($FA594,DIV,LOOKUPS!H$7,0)*$FH$6++VLOOKUP($FA594,SIZE,LOOKUPS!H$11,0)*$FI$6)</f>
        <v>-3.2708000000000004</v>
      </c>
      <c r="FH594" s="1">
        <f>IF(ISERROR(VLOOKUP($FA594,MOM,LOOKUPS!I$12,0)*$FB$6+VLOOKUP($FA594,STREV,LOOKUPS!I$10,0)*$FC$6+VLOOKUP($FA594,LTREV,LOOKUPS!I$9,0)*$FD$6+VLOOKUP($FA594,CFP,LOOKUPS!I$6,0)*$FE$6+VLOOKUP($FA594,EP,LOOKUPS!I$8,0)*$FF$6+VLOOKUP($FA594,BM,LOOKUPS!I$5,0)*$FG$6+VLOOKUP($FA594,DIV,LOOKUPS!I$7,0)*$FH$6++VLOOKUP($FA594,SIZE,LOOKUPS!I$11,0)*$FI$6),"",VLOOKUP($FA594,MOM,LOOKUPS!I$12,0)*$FB$6+VLOOKUP($FA594,STREV,LOOKUPS!I$10,0)*$FC$6+VLOOKUP($FA594,LTREV,LOOKUPS!I$9,0)*$FD$6+VLOOKUP($FA594,CFP,LOOKUPS!I$6,0)*$FE$6+VLOOKUP($FA594,EP,LOOKUPS!I$8,0)*$FF$6+VLOOKUP($FA594,BM,LOOKUPS!I$5,0)*$FG$6+VLOOKUP($FA594,DIV,LOOKUPS!I$7,0)*$FH$6++VLOOKUP($FA594,SIZE,LOOKUPS!I$11,0)*$FI$6)</f>
        <v>-3.2197</v>
      </c>
      <c r="FI594" s="1">
        <f>IF(ISERROR(VLOOKUP($FA594,MOM,LOOKUPS!J$12,0)*$FB$6+VLOOKUP($FA594,STREV,LOOKUPS!J$10,0)*$FC$6+VLOOKUP($FA594,LTREV,LOOKUPS!J$9,0)*$FD$6+VLOOKUP($FA594,CFP,LOOKUPS!J$6,0)*$FE$6+VLOOKUP($FA594,EP,LOOKUPS!J$8,0)*$FF$6+VLOOKUP($FA594,BM,LOOKUPS!J$5,0)*$FG$6+VLOOKUP($FA594,DIV,LOOKUPS!J$7,0)*$FH$6++VLOOKUP($FA594,SIZE,LOOKUPS!J$11,0)*$FI$6),"",VLOOKUP($FA594,MOM,LOOKUPS!J$12,0)*$FB$6+VLOOKUP($FA594,STREV,LOOKUPS!J$10,0)*$FC$6+VLOOKUP($FA594,LTREV,LOOKUPS!J$9,0)*$FD$6+VLOOKUP($FA594,CFP,LOOKUPS!J$6,0)*$FE$6+VLOOKUP($FA594,EP,LOOKUPS!J$8,0)*$FF$6+VLOOKUP($FA594,BM,LOOKUPS!J$5,0)*$FG$6+VLOOKUP($FA594,DIV,LOOKUPS!J$7,0)*$FH$6++VLOOKUP($FA594,SIZE,LOOKUPS!J$11,0)*$FI$6)</f>
        <v>-3.8406000000000007</v>
      </c>
      <c r="FJ594" s="1">
        <f>IF(ISERROR(VLOOKUP($FA594,MOM,LOOKUPS!K$12,0)*$FB$6+VLOOKUP($FA594,STREV,LOOKUPS!K$10,0)*$FC$6+VLOOKUP($FA594,LTREV,LOOKUPS!K$9,0)*$FD$6+VLOOKUP($FA594,CFP,LOOKUPS!K$6,0)*$FE$6+VLOOKUP($FA594,EP,LOOKUPS!K$8,0)*$FF$6+VLOOKUP($FA594,BM,LOOKUPS!K$5,0)*$FG$6+VLOOKUP($FA594,DIV,LOOKUPS!K$7,0)*$FH$6++VLOOKUP($FA594,SIZE,LOOKUPS!K$11,0)*$FI$6),"",VLOOKUP($FA594,MOM,LOOKUPS!K$12,0)*$FB$6+VLOOKUP($FA594,STREV,LOOKUPS!K$10,0)*$FC$6+VLOOKUP($FA594,LTREV,LOOKUPS!K$9,0)*$FD$6+VLOOKUP($FA594,CFP,LOOKUPS!K$6,0)*$FE$6+VLOOKUP($FA594,EP,LOOKUPS!K$8,0)*$FF$6+VLOOKUP($FA594,BM,LOOKUPS!K$5,0)*$FG$6+VLOOKUP($FA594,DIV,LOOKUPS!K$7,0)*$FH$6++VLOOKUP($FA594,SIZE,LOOKUPS!K$11,0)*$FI$6)</f>
        <v>-3.7153</v>
      </c>
      <c r="FK594" s="1">
        <f>IF(ISERROR(VLOOKUP($FA594,MOM,LOOKUPS!L$12,0)*$FB$6+VLOOKUP($FA594,STREV,LOOKUPS!L$10,0)*$FC$6+VLOOKUP($FA594,LTREV,LOOKUPS!L$9,0)*$FD$6+VLOOKUP($FA594,CFP,LOOKUPS!L$6,0)*$FE$6+VLOOKUP($FA594,EP,LOOKUPS!L$8,0)*$FF$6+VLOOKUP($FA594,BM,LOOKUPS!L$5,0)*$FG$6+VLOOKUP($FA594,DIV,LOOKUPS!L$7,0)*$FH$6++VLOOKUP($FA594,SIZE,LOOKUPS!L$11,0)*$FI$6),"",VLOOKUP($FA594,MOM,LOOKUPS!L$12,0)*$FB$6+VLOOKUP($FA594,STREV,LOOKUPS!L$10,0)*$FC$6+VLOOKUP($FA594,LTREV,LOOKUPS!L$9,0)*$FD$6+VLOOKUP($FA594,CFP,LOOKUPS!L$6,0)*$FE$6+VLOOKUP($FA594,EP,LOOKUPS!L$8,0)*$FF$6+VLOOKUP($FA594,BM,LOOKUPS!L$5,0)*$FG$6+VLOOKUP($FA594,DIV,LOOKUPS!L$7,0)*$FH$6++VLOOKUP($FA594,SIZE,LOOKUPS!L$11,0)*$FI$6)</f>
        <v>-4.0983999999999998</v>
      </c>
    </row>
    <row r="595" spans="1:167" x14ac:dyDescent="0.3">
      <c r="A595" s="1">
        <v>197510</v>
      </c>
      <c r="B595" s="1">
        <v>-0.88</v>
      </c>
      <c r="C595" s="1">
        <v>1.18</v>
      </c>
      <c r="D595" s="1">
        <v>1.83</v>
      </c>
      <c r="E595" s="1">
        <v>2.0499999999999998</v>
      </c>
      <c r="F595" s="1">
        <v>2.36</v>
      </c>
      <c r="G595" s="1">
        <v>3.08</v>
      </c>
      <c r="H595" s="1">
        <v>2.77</v>
      </c>
      <c r="I595" s="1">
        <v>2.5299999999999998</v>
      </c>
      <c r="J595" s="1">
        <v>2.91</v>
      </c>
      <c r="K595" s="1">
        <v>2.88</v>
      </c>
      <c r="M595" s="1">
        <v>197411</v>
      </c>
      <c r="N595" s="1">
        <v>-4.1399999999999997</v>
      </c>
      <c r="O595" s="1">
        <v>-4.2300000000000004</v>
      </c>
      <c r="P595" s="1">
        <v>-3.83</v>
      </c>
      <c r="Q595" s="1">
        <v>-5.05</v>
      </c>
      <c r="R595" s="1">
        <v>-5.45</v>
      </c>
      <c r="S595" s="1">
        <v>-5.35</v>
      </c>
      <c r="T595" s="1">
        <v>-5.14</v>
      </c>
      <c r="U595" s="1">
        <v>-5.84</v>
      </c>
      <c r="V595" s="1">
        <v>-6.17</v>
      </c>
      <c r="W595" s="1">
        <v>-6.13</v>
      </c>
      <c r="Y595" s="1">
        <v>197910</v>
      </c>
      <c r="Z595" s="1">
        <v>-9.56</v>
      </c>
      <c r="AA595" s="1">
        <v>-8.26</v>
      </c>
      <c r="AB595" s="1">
        <v>-7.92</v>
      </c>
      <c r="AC595" s="1">
        <v>-8.3699999999999992</v>
      </c>
      <c r="AD595" s="1">
        <v>-10.19</v>
      </c>
      <c r="AE595" s="1">
        <v>-9.4</v>
      </c>
      <c r="AF595" s="1">
        <v>-10.45</v>
      </c>
      <c r="AG595" s="1">
        <v>-10.28</v>
      </c>
      <c r="AH595" s="1">
        <v>-9.93</v>
      </c>
      <c r="AI595" s="1">
        <v>-11.7</v>
      </c>
      <c r="AK595">
        <v>200004</v>
      </c>
      <c r="AL595">
        <v>-19.11</v>
      </c>
      <c r="AM595">
        <v>-7.39</v>
      </c>
      <c r="AN595">
        <v>-1.9</v>
      </c>
      <c r="AO595">
        <v>-2.85</v>
      </c>
      <c r="AP595">
        <v>-8.66</v>
      </c>
      <c r="AQ595">
        <v>-3.62</v>
      </c>
      <c r="AR595">
        <v>-1.96</v>
      </c>
      <c r="AS595">
        <v>-0.83</v>
      </c>
      <c r="AT595">
        <v>-3.48</v>
      </c>
      <c r="AU595">
        <v>-11.18</v>
      </c>
      <c r="AV595">
        <v>-5.43</v>
      </c>
      <c r="AW595">
        <v>-4.22</v>
      </c>
      <c r="AX595">
        <v>-3.06</v>
      </c>
      <c r="AY595">
        <v>-3.14</v>
      </c>
      <c r="AZ595">
        <v>-0.3</v>
      </c>
      <c r="BA595">
        <v>-0.22</v>
      </c>
      <c r="BB595">
        <v>-1.37</v>
      </c>
      <c r="BC595">
        <v>-2.52</v>
      </c>
      <c r="BD595">
        <v>-4.37</v>
      </c>
      <c r="BF595" s="1">
        <v>200004</v>
      </c>
      <c r="BG595" s="1">
        <v>-17.850000000000001</v>
      </c>
      <c r="BH595" s="1">
        <v>-7.62</v>
      </c>
      <c r="BI595" s="1">
        <v>-1.94</v>
      </c>
      <c r="BJ595" s="1">
        <v>-2.14</v>
      </c>
      <c r="BK595" s="1">
        <v>-9.0299999999999994</v>
      </c>
      <c r="BL595" s="1">
        <v>-3.09</v>
      </c>
      <c r="BM595" s="1">
        <v>-2.25</v>
      </c>
      <c r="BN595" s="1">
        <v>-0.57999999999999996</v>
      </c>
      <c r="BO595" s="1">
        <v>-3.09</v>
      </c>
      <c r="BP595" s="1">
        <v>-11.19</v>
      </c>
      <c r="BQ595" s="1">
        <v>-6.15</v>
      </c>
      <c r="BR595" s="1">
        <v>-3.91</v>
      </c>
      <c r="BS595" s="1">
        <v>-2.2599999999999998</v>
      </c>
      <c r="BT595" s="1">
        <v>-2.95</v>
      </c>
      <c r="BU595" s="1">
        <v>-1.56</v>
      </c>
      <c r="BV595" s="1">
        <v>-0.99</v>
      </c>
      <c r="BW595" s="1">
        <v>-0.26</v>
      </c>
      <c r="BX595" s="1">
        <v>-2</v>
      </c>
      <c r="BY595" s="1">
        <v>-4.25</v>
      </c>
      <c r="CA595" s="1">
        <v>197504</v>
      </c>
      <c r="CB595" s="1">
        <v>4.62</v>
      </c>
      <c r="CC595" s="1">
        <v>6.44</v>
      </c>
      <c r="CD595" s="1">
        <v>3.28</v>
      </c>
      <c r="CE595" s="1">
        <v>2.4500000000000002</v>
      </c>
      <c r="CF595" s="1">
        <v>6.5</v>
      </c>
      <c r="CG595" s="1">
        <v>4.8899999999999997</v>
      </c>
      <c r="CH595" s="1">
        <v>3.41</v>
      </c>
      <c r="CI595" s="1">
        <v>2.95</v>
      </c>
      <c r="CJ595" s="1">
        <v>2.27</v>
      </c>
      <c r="CK595" s="1">
        <v>7.75</v>
      </c>
      <c r="CL595" s="1">
        <v>5.23</v>
      </c>
      <c r="CM595" s="1">
        <v>6.3</v>
      </c>
      <c r="CN595" s="1">
        <v>3.34</v>
      </c>
      <c r="CO595" s="1">
        <v>3.04</v>
      </c>
      <c r="CP595" s="1">
        <v>3.75</v>
      </c>
      <c r="CQ595" s="1">
        <v>2.99</v>
      </c>
      <c r="CR595" s="1">
        <v>2.9</v>
      </c>
      <c r="CS595" s="1">
        <v>2.84</v>
      </c>
      <c r="CT595" s="1">
        <v>1.75</v>
      </c>
      <c r="CV595" s="1">
        <v>197604</v>
      </c>
      <c r="CW595" s="1">
        <v>-1.1100000000000001</v>
      </c>
      <c r="CX595" s="1">
        <v>-0.8</v>
      </c>
      <c r="CY595" s="1">
        <v>-0.56000000000000005</v>
      </c>
      <c r="CZ595" s="1">
        <v>0.52</v>
      </c>
      <c r="DA595" s="1">
        <v>-1.31</v>
      </c>
      <c r="DB595" s="1">
        <v>-0.71</v>
      </c>
      <c r="DC595" s="1">
        <v>-0.32</v>
      </c>
      <c r="DD595" s="1">
        <v>-0.08</v>
      </c>
      <c r="DE595" s="1">
        <v>0.94</v>
      </c>
      <c r="DF595" s="1">
        <v>-1.94</v>
      </c>
      <c r="DG595" s="1">
        <v>-0.63</v>
      </c>
      <c r="DH595" s="1">
        <v>0.33</v>
      </c>
      <c r="DI595" s="1">
        <v>-1.7</v>
      </c>
      <c r="DJ595" s="1">
        <v>-0.62</v>
      </c>
      <c r="DK595" s="1">
        <v>0.06</v>
      </c>
      <c r="DL595" s="1">
        <v>0.14000000000000001</v>
      </c>
      <c r="DM595" s="1">
        <v>-0.3</v>
      </c>
      <c r="DN595" s="1">
        <v>0.55000000000000004</v>
      </c>
      <c r="DO595" s="1">
        <v>1.42</v>
      </c>
      <c r="DQ595" s="1">
        <v>197504</v>
      </c>
      <c r="DR595" s="1">
        <v>-99.99</v>
      </c>
      <c r="DS595" s="1">
        <v>2.96</v>
      </c>
      <c r="DT595" s="1">
        <v>4.22</v>
      </c>
      <c r="DU595" s="1">
        <v>4.87</v>
      </c>
      <c r="DV595" s="1">
        <v>2.98</v>
      </c>
      <c r="DW595" s="1">
        <v>3.03</v>
      </c>
      <c r="DX595" s="1">
        <v>4.53</v>
      </c>
      <c r="DY595" s="1">
        <v>4.62</v>
      </c>
      <c r="DZ595" s="1">
        <v>5.01</v>
      </c>
      <c r="EA595" s="1">
        <v>2.88</v>
      </c>
      <c r="EB595" s="1">
        <v>3.5</v>
      </c>
      <c r="EC595" s="1">
        <v>2.79</v>
      </c>
      <c r="ED595" s="1">
        <v>3.35</v>
      </c>
      <c r="EE595" s="1">
        <v>4.54</v>
      </c>
      <c r="EF595" s="1">
        <v>4.53</v>
      </c>
      <c r="EG595" s="1">
        <v>4.5999999999999996</v>
      </c>
      <c r="EH595" s="1">
        <v>4.6399999999999997</v>
      </c>
      <c r="EI595" s="1">
        <v>4.71</v>
      </c>
      <c r="EJ595" s="1">
        <v>5.31</v>
      </c>
      <c r="EL595">
        <v>197504</v>
      </c>
      <c r="EM595">
        <v>4.2300000000000004</v>
      </c>
      <c r="EN595">
        <v>-0.54</v>
      </c>
      <c r="EO595">
        <v>-1.1100000000000001</v>
      </c>
      <c r="EP595">
        <v>0.44</v>
      </c>
      <c r="ER595" s="1">
        <v>197510</v>
      </c>
      <c r="ES595" s="1">
        <v>-0.14000000000000001</v>
      </c>
      <c r="EU595" s="1">
        <v>197411</v>
      </c>
      <c r="EV595" s="1">
        <v>-0.31</v>
      </c>
      <c r="EX595" s="1">
        <v>197910</v>
      </c>
      <c r="EY595" s="1">
        <v>1.47</v>
      </c>
      <c r="FA595" s="1">
        <v>197510</v>
      </c>
      <c r="FB595" s="1">
        <f>IF(ISERROR(VLOOKUP($FA595,MOM,LOOKUPS!C$12,0)*$FB$6+VLOOKUP($FA595,STREV,LOOKUPS!C$10,0)*$FC$6+VLOOKUP($FA595,LTREV,LOOKUPS!C$9,0)*$FD$6+VLOOKUP($FA595,CFP,LOOKUPS!C$6,0)*$FE$6+VLOOKUP($FA595,EP,LOOKUPS!C$8,0)*$FF$6+VLOOKUP($FA595,BM,LOOKUPS!C$5,0)*$FG$6+VLOOKUP($FA595,DIV,LOOKUPS!C$7,0)*$FH$6++VLOOKUP($FA595,SIZE,LOOKUPS!C$11,0)*$FI$6),"",VLOOKUP($FA595,MOM,LOOKUPS!C$12,0)*$FB$6+VLOOKUP($FA595,STREV,LOOKUPS!C$10,0)*$FC$6+VLOOKUP($FA595,LTREV,LOOKUPS!C$9,0)*$FD$6+VLOOKUP($FA595,CFP,LOOKUPS!C$6,0)*$FE$6+VLOOKUP($FA595,EP,LOOKUPS!C$8,0)*$FF$6+VLOOKUP($FA595,BM,LOOKUPS!C$5,0)*$FG$6+VLOOKUP($FA595,DIV,LOOKUPS!C$7,0)*$FH$6++VLOOKUP($FA595,SIZE,LOOKUPS!C$11,0)*$FI$6)</f>
        <v>1.0898000000000001</v>
      </c>
      <c r="FC595" s="1">
        <f>IF(ISERROR(VLOOKUP($FA595,MOM,LOOKUPS!D$12,0)*$FB$6+VLOOKUP($FA595,STREV,LOOKUPS!D$10,0)*$FC$6+VLOOKUP($FA595,LTREV,LOOKUPS!D$9,0)*$FD$6+VLOOKUP($FA595,CFP,LOOKUPS!D$6,0)*$FE$6+VLOOKUP($FA595,EP,LOOKUPS!D$8,0)*$FF$6+VLOOKUP($FA595,BM,LOOKUPS!D$5,0)*$FG$6+VLOOKUP($FA595,DIV,LOOKUPS!D$7,0)*$FH$6++VLOOKUP($FA595,SIZE,LOOKUPS!D$11,0)*$FI$6),"",VLOOKUP($FA595,MOM,LOOKUPS!D$12,0)*$FB$6+VLOOKUP($FA595,STREV,LOOKUPS!D$10,0)*$FC$6+VLOOKUP($FA595,LTREV,LOOKUPS!D$9,0)*$FD$6+VLOOKUP($FA595,CFP,LOOKUPS!D$6,0)*$FE$6+VLOOKUP($FA595,EP,LOOKUPS!D$8,0)*$FF$6+VLOOKUP($FA595,BM,LOOKUPS!D$5,0)*$FG$6+VLOOKUP($FA595,DIV,LOOKUPS!D$7,0)*$FH$6++VLOOKUP($FA595,SIZE,LOOKUPS!D$11,0)*$FI$6)</f>
        <v>2.2459000000000002</v>
      </c>
      <c r="FD595" s="1">
        <f>IF(ISERROR(VLOOKUP($FA595,MOM,LOOKUPS!E$12,0)*$FB$6+VLOOKUP($FA595,STREV,LOOKUPS!E$10,0)*$FC$6+VLOOKUP($FA595,LTREV,LOOKUPS!E$9,0)*$FD$6+VLOOKUP($FA595,CFP,LOOKUPS!E$6,0)*$FE$6+VLOOKUP($FA595,EP,LOOKUPS!E$8,0)*$FF$6+VLOOKUP($FA595,BM,LOOKUPS!E$5,0)*$FG$6+VLOOKUP($FA595,DIV,LOOKUPS!E$7,0)*$FH$6++VLOOKUP($FA595,SIZE,LOOKUPS!E$11,0)*$FI$6),"",VLOOKUP($FA595,MOM,LOOKUPS!E$12,0)*$FB$6+VLOOKUP($FA595,STREV,LOOKUPS!E$10,0)*$FC$6+VLOOKUP($FA595,LTREV,LOOKUPS!E$9,0)*$FD$6+VLOOKUP($FA595,CFP,LOOKUPS!E$6,0)*$FE$6+VLOOKUP($FA595,EP,LOOKUPS!E$8,0)*$FF$6+VLOOKUP($FA595,BM,LOOKUPS!E$5,0)*$FG$6+VLOOKUP($FA595,DIV,LOOKUPS!E$7,0)*$FH$6++VLOOKUP($FA595,SIZE,LOOKUPS!E$11,0)*$FI$6)</f>
        <v>2.4333</v>
      </c>
      <c r="FE595" s="1">
        <f>IF(ISERROR(VLOOKUP($FA595,MOM,LOOKUPS!F$12,0)*$FB$6+VLOOKUP($FA595,STREV,LOOKUPS!F$10,0)*$FC$6+VLOOKUP($FA595,LTREV,LOOKUPS!F$9,0)*$FD$6+VLOOKUP($FA595,CFP,LOOKUPS!F$6,0)*$FE$6+VLOOKUP($FA595,EP,LOOKUPS!F$8,0)*$FF$6+VLOOKUP($FA595,BM,LOOKUPS!F$5,0)*$FG$6+VLOOKUP($FA595,DIV,LOOKUPS!F$7,0)*$FH$6++VLOOKUP($FA595,SIZE,LOOKUPS!F$11,0)*$FI$6),"",VLOOKUP($FA595,MOM,LOOKUPS!F$12,0)*$FB$6+VLOOKUP($FA595,STREV,LOOKUPS!F$10,0)*$FC$6+VLOOKUP($FA595,LTREV,LOOKUPS!F$9,0)*$FD$6+VLOOKUP($FA595,CFP,LOOKUPS!F$6,0)*$FE$6+VLOOKUP($FA595,EP,LOOKUPS!F$8,0)*$FF$6+VLOOKUP($FA595,BM,LOOKUPS!F$5,0)*$FG$6+VLOOKUP($FA595,DIV,LOOKUPS!F$7,0)*$FH$6++VLOOKUP($FA595,SIZE,LOOKUPS!F$11,0)*$FI$6)</f>
        <v>2.4572000000000003</v>
      </c>
      <c r="FF595" s="1">
        <f>IF(ISERROR(VLOOKUP($FA595,MOM,LOOKUPS!G$12,0)*$FB$6+VLOOKUP($FA595,STREV,LOOKUPS!G$10,0)*$FC$6+VLOOKUP($FA595,LTREV,LOOKUPS!G$9,0)*$FD$6+VLOOKUP($FA595,CFP,LOOKUPS!G$6,0)*$FE$6+VLOOKUP($FA595,EP,LOOKUPS!G$8,0)*$FF$6+VLOOKUP($FA595,BM,LOOKUPS!G$5,0)*$FG$6+VLOOKUP($FA595,DIV,LOOKUPS!G$7,0)*$FH$6++VLOOKUP($FA595,SIZE,LOOKUPS!G$11,0)*$FI$6),"",VLOOKUP($FA595,MOM,LOOKUPS!G$12,0)*$FB$6+VLOOKUP($FA595,STREV,LOOKUPS!G$10,0)*$FC$6+VLOOKUP($FA595,LTREV,LOOKUPS!G$9,0)*$FD$6+VLOOKUP($FA595,CFP,LOOKUPS!G$6,0)*$FE$6+VLOOKUP($FA595,EP,LOOKUPS!G$8,0)*$FF$6+VLOOKUP($FA595,BM,LOOKUPS!G$5,0)*$FG$6+VLOOKUP($FA595,DIV,LOOKUPS!G$7,0)*$FH$6++VLOOKUP($FA595,SIZE,LOOKUPS!G$11,0)*$FI$6)</f>
        <v>2.2125000000000004</v>
      </c>
      <c r="FG595" s="1">
        <f>IF(ISERROR(VLOOKUP($FA595,MOM,LOOKUPS!H$12,0)*$FB$6+VLOOKUP($FA595,STREV,LOOKUPS!H$10,0)*$FC$6+VLOOKUP($FA595,LTREV,LOOKUPS!H$9,0)*$FD$6+VLOOKUP($FA595,CFP,LOOKUPS!H$6,0)*$FE$6+VLOOKUP($FA595,EP,LOOKUPS!H$8,0)*$FF$6+VLOOKUP($FA595,BM,LOOKUPS!H$5,0)*$FG$6+VLOOKUP($FA595,DIV,LOOKUPS!H$7,0)*$FH$6++VLOOKUP($FA595,SIZE,LOOKUPS!H$11,0)*$FI$6),"",VLOOKUP($FA595,MOM,LOOKUPS!H$12,0)*$FB$6+VLOOKUP($FA595,STREV,LOOKUPS!H$10,0)*$FC$6+VLOOKUP($FA595,LTREV,LOOKUPS!H$9,0)*$FD$6+VLOOKUP($FA595,CFP,LOOKUPS!H$6,0)*$FE$6+VLOOKUP($FA595,EP,LOOKUPS!H$8,0)*$FF$6+VLOOKUP($FA595,BM,LOOKUPS!H$5,0)*$FG$6+VLOOKUP($FA595,DIV,LOOKUPS!H$7,0)*$FH$6++VLOOKUP($FA595,SIZE,LOOKUPS!H$11,0)*$FI$6)</f>
        <v>2.3296999999999999</v>
      </c>
      <c r="FH595" s="1">
        <f>IF(ISERROR(VLOOKUP($FA595,MOM,LOOKUPS!I$12,0)*$FB$6+VLOOKUP($FA595,STREV,LOOKUPS!I$10,0)*$FC$6+VLOOKUP($FA595,LTREV,LOOKUPS!I$9,0)*$FD$6+VLOOKUP($FA595,CFP,LOOKUPS!I$6,0)*$FE$6+VLOOKUP($FA595,EP,LOOKUPS!I$8,0)*$FF$6+VLOOKUP($FA595,BM,LOOKUPS!I$5,0)*$FG$6+VLOOKUP($FA595,DIV,LOOKUPS!I$7,0)*$FH$6++VLOOKUP($FA595,SIZE,LOOKUPS!I$11,0)*$FI$6),"",VLOOKUP($FA595,MOM,LOOKUPS!I$12,0)*$FB$6+VLOOKUP($FA595,STREV,LOOKUPS!I$10,0)*$FC$6+VLOOKUP($FA595,LTREV,LOOKUPS!I$9,0)*$FD$6+VLOOKUP($FA595,CFP,LOOKUPS!I$6,0)*$FE$6+VLOOKUP($FA595,EP,LOOKUPS!I$8,0)*$FF$6+VLOOKUP($FA595,BM,LOOKUPS!I$5,0)*$FG$6+VLOOKUP($FA595,DIV,LOOKUPS!I$7,0)*$FH$6++VLOOKUP($FA595,SIZE,LOOKUPS!I$11,0)*$FI$6)</f>
        <v>2.46</v>
      </c>
      <c r="FI595" s="1">
        <f>IF(ISERROR(VLOOKUP($FA595,MOM,LOOKUPS!J$12,0)*$FB$6+VLOOKUP($FA595,STREV,LOOKUPS!J$10,0)*$FC$6+VLOOKUP($FA595,LTREV,LOOKUPS!J$9,0)*$FD$6+VLOOKUP($FA595,CFP,LOOKUPS!J$6,0)*$FE$6+VLOOKUP($FA595,EP,LOOKUPS!J$8,0)*$FF$6+VLOOKUP($FA595,BM,LOOKUPS!J$5,0)*$FG$6+VLOOKUP($FA595,DIV,LOOKUPS!J$7,0)*$FH$6++VLOOKUP($FA595,SIZE,LOOKUPS!J$11,0)*$FI$6),"",VLOOKUP($FA595,MOM,LOOKUPS!J$12,0)*$FB$6+VLOOKUP($FA595,STREV,LOOKUPS!J$10,0)*$FC$6+VLOOKUP($FA595,LTREV,LOOKUPS!J$9,0)*$FD$6+VLOOKUP($FA595,CFP,LOOKUPS!J$6,0)*$FE$6+VLOOKUP($FA595,EP,LOOKUPS!J$8,0)*$FF$6+VLOOKUP($FA595,BM,LOOKUPS!J$5,0)*$FG$6+VLOOKUP($FA595,DIV,LOOKUPS!J$7,0)*$FH$6++VLOOKUP($FA595,SIZE,LOOKUPS!J$11,0)*$FI$6)</f>
        <v>1.8013000000000001</v>
      </c>
      <c r="FJ595" s="1">
        <f>IF(ISERROR(VLOOKUP($FA595,MOM,LOOKUPS!K$12,0)*$FB$6+VLOOKUP($FA595,STREV,LOOKUPS!K$10,0)*$FC$6+VLOOKUP($FA595,LTREV,LOOKUPS!K$9,0)*$FD$6+VLOOKUP($FA595,CFP,LOOKUPS!K$6,0)*$FE$6+VLOOKUP($FA595,EP,LOOKUPS!K$8,0)*$FF$6+VLOOKUP($FA595,BM,LOOKUPS!K$5,0)*$FG$6+VLOOKUP($FA595,DIV,LOOKUPS!K$7,0)*$FH$6++VLOOKUP($FA595,SIZE,LOOKUPS!K$11,0)*$FI$6),"",VLOOKUP($FA595,MOM,LOOKUPS!K$12,0)*$FB$6+VLOOKUP($FA595,STREV,LOOKUPS!K$10,0)*$FC$6+VLOOKUP($FA595,LTREV,LOOKUPS!K$9,0)*$FD$6+VLOOKUP($FA595,CFP,LOOKUPS!K$6,0)*$FE$6+VLOOKUP($FA595,EP,LOOKUPS!K$8,0)*$FF$6+VLOOKUP($FA595,BM,LOOKUPS!K$5,0)*$FG$6+VLOOKUP($FA595,DIV,LOOKUPS!K$7,0)*$FH$6++VLOOKUP($FA595,SIZE,LOOKUPS!K$11,0)*$FI$6)</f>
        <v>1.8976999999999999</v>
      </c>
      <c r="FK595" s="1">
        <f>IF(ISERROR(VLOOKUP($FA595,MOM,LOOKUPS!L$12,0)*$FB$6+VLOOKUP($FA595,STREV,LOOKUPS!L$10,0)*$FC$6+VLOOKUP($FA595,LTREV,LOOKUPS!L$9,0)*$FD$6+VLOOKUP($FA595,CFP,LOOKUPS!L$6,0)*$FE$6+VLOOKUP($FA595,EP,LOOKUPS!L$8,0)*$FF$6+VLOOKUP($FA595,BM,LOOKUPS!L$5,0)*$FG$6+VLOOKUP($FA595,DIV,LOOKUPS!L$7,0)*$FH$6++VLOOKUP($FA595,SIZE,LOOKUPS!L$11,0)*$FI$6),"",VLOOKUP($FA595,MOM,LOOKUPS!L$12,0)*$FB$6+VLOOKUP($FA595,STREV,LOOKUPS!L$10,0)*$FC$6+VLOOKUP($FA595,LTREV,LOOKUPS!L$9,0)*$FD$6+VLOOKUP($FA595,CFP,LOOKUPS!L$6,0)*$FE$6+VLOOKUP($FA595,EP,LOOKUPS!L$8,0)*$FF$6+VLOOKUP($FA595,BM,LOOKUPS!L$5,0)*$FG$6+VLOOKUP($FA595,DIV,LOOKUPS!L$7,0)*$FH$6++VLOOKUP($FA595,SIZE,LOOKUPS!L$11,0)*$FI$6)</f>
        <v>1.4660000000000002</v>
      </c>
    </row>
    <row r="596" spans="1:167" x14ac:dyDescent="0.3">
      <c r="A596" s="1">
        <v>197511</v>
      </c>
      <c r="B596" s="1">
        <v>0.87</v>
      </c>
      <c r="C596" s="1">
        <v>1.63</v>
      </c>
      <c r="D596" s="1">
        <v>1.57</v>
      </c>
      <c r="E596" s="1">
        <v>2.5</v>
      </c>
      <c r="F596" s="1">
        <v>2.2200000000000002</v>
      </c>
      <c r="G596" s="1">
        <v>2.0099999999999998</v>
      </c>
      <c r="H596" s="1">
        <v>2.96</v>
      </c>
      <c r="I596" s="1">
        <v>2.2599999999999998</v>
      </c>
      <c r="J596" s="1">
        <v>2.5</v>
      </c>
      <c r="K596" s="1">
        <v>2.83</v>
      </c>
      <c r="M596" s="1">
        <v>197412</v>
      </c>
      <c r="N596" s="1">
        <v>-7.27</v>
      </c>
      <c r="O596" s="1">
        <v>-8.44</v>
      </c>
      <c r="P596" s="1">
        <v>-8.92</v>
      </c>
      <c r="Q596" s="1">
        <v>-8.11</v>
      </c>
      <c r="R596" s="1">
        <v>-7.73</v>
      </c>
      <c r="S596" s="1">
        <v>-5.5</v>
      </c>
      <c r="T596" s="1">
        <v>-8.68</v>
      </c>
      <c r="U596" s="1">
        <v>-4.68</v>
      </c>
      <c r="V596" s="1">
        <v>-6.44</v>
      </c>
      <c r="W596" s="1">
        <v>-9.73</v>
      </c>
      <c r="Y596" s="1">
        <v>197911</v>
      </c>
      <c r="Z596" s="1">
        <v>6.74</v>
      </c>
      <c r="AA596" s="1">
        <v>5.79</v>
      </c>
      <c r="AB596" s="1">
        <v>4.88</v>
      </c>
      <c r="AC596" s="1">
        <v>5.91</v>
      </c>
      <c r="AD596" s="1">
        <v>5.64</v>
      </c>
      <c r="AE596" s="1">
        <v>6.13</v>
      </c>
      <c r="AF596" s="1">
        <v>5.54</v>
      </c>
      <c r="AG596" s="1">
        <v>5.78</v>
      </c>
      <c r="AH596" s="1">
        <v>8.27</v>
      </c>
      <c r="AI596" s="1">
        <v>9.91</v>
      </c>
      <c r="AK596">
        <v>200005</v>
      </c>
      <c r="AL596">
        <v>-11.42</v>
      </c>
      <c r="AM596">
        <v>-4.54</v>
      </c>
      <c r="AN596">
        <v>-2.0499999999999998</v>
      </c>
      <c r="AO596">
        <v>-3.78</v>
      </c>
      <c r="AP596">
        <v>-6.01</v>
      </c>
      <c r="AQ596">
        <v>-1.61</v>
      </c>
      <c r="AR596">
        <v>-1.62</v>
      </c>
      <c r="AS596">
        <v>-3.06</v>
      </c>
      <c r="AT596">
        <v>-3.92</v>
      </c>
      <c r="AU596">
        <v>-6.8</v>
      </c>
      <c r="AV596">
        <v>-5.0199999999999996</v>
      </c>
      <c r="AW596">
        <v>-0.84</v>
      </c>
      <c r="AX596">
        <v>-2.31</v>
      </c>
      <c r="AY596">
        <v>-1.6</v>
      </c>
      <c r="AZ596">
        <v>-1.64</v>
      </c>
      <c r="BA596">
        <v>-2.58</v>
      </c>
      <c r="BB596">
        <v>-3.48</v>
      </c>
      <c r="BC596">
        <v>-3.73</v>
      </c>
      <c r="BD596">
        <v>-4.09</v>
      </c>
      <c r="BF596" s="1">
        <v>200005</v>
      </c>
      <c r="BG596" s="1">
        <v>-10.7</v>
      </c>
      <c r="BH596" s="1">
        <v>-5.27</v>
      </c>
      <c r="BI596" s="1">
        <v>-1.68</v>
      </c>
      <c r="BJ596" s="1">
        <v>-3.15</v>
      </c>
      <c r="BK596" s="1">
        <v>-5.95</v>
      </c>
      <c r="BL596" s="1">
        <v>-3.15</v>
      </c>
      <c r="BM596" s="1">
        <v>-1.37</v>
      </c>
      <c r="BN596" s="1">
        <v>-2.0699999999999998</v>
      </c>
      <c r="BO596" s="1">
        <v>-3.36</v>
      </c>
      <c r="BP596" s="1">
        <v>-7.5</v>
      </c>
      <c r="BQ596" s="1">
        <v>-3.87</v>
      </c>
      <c r="BR596" s="1">
        <v>-3.5</v>
      </c>
      <c r="BS596" s="1">
        <v>-2.78</v>
      </c>
      <c r="BT596" s="1">
        <v>-1.56</v>
      </c>
      <c r="BU596" s="1">
        <v>-1.19</v>
      </c>
      <c r="BV596" s="1">
        <v>-1.23</v>
      </c>
      <c r="BW596" s="1">
        <v>-2.75</v>
      </c>
      <c r="BX596" s="1">
        <v>-2.76</v>
      </c>
      <c r="BY596" s="1">
        <v>-4</v>
      </c>
      <c r="CA596" s="1">
        <v>197505</v>
      </c>
      <c r="CB596" s="1">
        <v>11.77</v>
      </c>
      <c r="CC596" s="1">
        <v>9.19</v>
      </c>
      <c r="CD596" s="1">
        <v>7.52</v>
      </c>
      <c r="CE596" s="1">
        <v>7.18</v>
      </c>
      <c r="CF596" s="1">
        <v>9.18</v>
      </c>
      <c r="CG596" s="1">
        <v>8.5</v>
      </c>
      <c r="CH596" s="1">
        <v>6.92</v>
      </c>
      <c r="CI596" s="1">
        <v>7.7</v>
      </c>
      <c r="CJ596" s="1">
        <v>7.25</v>
      </c>
      <c r="CK596" s="1">
        <v>9.07</v>
      </c>
      <c r="CL596" s="1">
        <v>9.3000000000000007</v>
      </c>
      <c r="CM596" s="1">
        <v>9.2200000000000006</v>
      </c>
      <c r="CN596" s="1">
        <v>7.7</v>
      </c>
      <c r="CO596" s="1">
        <v>7.06</v>
      </c>
      <c r="CP596" s="1">
        <v>6.78</v>
      </c>
      <c r="CQ596" s="1">
        <v>8.41</v>
      </c>
      <c r="CR596" s="1">
        <v>7.01</v>
      </c>
      <c r="CS596" s="1">
        <v>7.64</v>
      </c>
      <c r="CT596" s="1">
        <v>6.91</v>
      </c>
      <c r="CV596" s="1">
        <v>197605</v>
      </c>
      <c r="CW596" s="1">
        <v>-3.04</v>
      </c>
      <c r="CX596" s="1">
        <v>-1.81</v>
      </c>
      <c r="CY596" s="1">
        <v>-1.01</v>
      </c>
      <c r="CZ596" s="1">
        <v>-1.1100000000000001</v>
      </c>
      <c r="DA596" s="1">
        <v>-1.97</v>
      </c>
      <c r="DB596" s="1">
        <v>-1.24</v>
      </c>
      <c r="DC596" s="1">
        <v>-0.93</v>
      </c>
      <c r="DD596" s="1">
        <v>-1.08</v>
      </c>
      <c r="DE596" s="1">
        <v>-1.1599999999999999</v>
      </c>
      <c r="DF596" s="1">
        <v>-1.74</v>
      </c>
      <c r="DG596" s="1">
        <v>-2.2200000000000002</v>
      </c>
      <c r="DH596" s="1">
        <v>-1.46</v>
      </c>
      <c r="DI596" s="1">
        <v>-1.03</v>
      </c>
      <c r="DJ596" s="1">
        <v>-1.57</v>
      </c>
      <c r="DK596" s="1">
        <v>-0.14000000000000001</v>
      </c>
      <c r="DL596" s="1">
        <v>-1.1499999999999999</v>
      </c>
      <c r="DM596" s="1">
        <v>-1</v>
      </c>
      <c r="DN596" s="1">
        <v>-1.08</v>
      </c>
      <c r="DO596" s="1">
        <v>-1.26</v>
      </c>
      <c r="DQ596" s="1">
        <v>197505</v>
      </c>
      <c r="DR596" s="1">
        <v>-99.99</v>
      </c>
      <c r="DS596" s="1">
        <v>7.99</v>
      </c>
      <c r="DT596" s="1">
        <v>6.6</v>
      </c>
      <c r="DU596" s="1">
        <v>5.75</v>
      </c>
      <c r="DV596" s="1">
        <v>8.08</v>
      </c>
      <c r="DW596" s="1">
        <v>7.34</v>
      </c>
      <c r="DX596" s="1">
        <v>5.8</v>
      </c>
      <c r="DY596" s="1">
        <v>6.74</v>
      </c>
      <c r="DZ596" s="1">
        <v>5.64</v>
      </c>
      <c r="EA596" s="1">
        <v>8.11</v>
      </c>
      <c r="EB596" s="1">
        <v>7.88</v>
      </c>
      <c r="EC596" s="1">
        <v>7.31</v>
      </c>
      <c r="ED596" s="1">
        <v>7.38</v>
      </c>
      <c r="EE596" s="1">
        <v>5.95</v>
      </c>
      <c r="EF596" s="1">
        <v>5.62</v>
      </c>
      <c r="EG596" s="1">
        <v>7.51</v>
      </c>
      <c r="EH596" s="1">
        <v>5.93</v>
      </c>
      <c r="EI596" s="1">
        <v>5.2</v>
      </c>
      <c r="EJ596" s="1">
        <v>6.1</v>
      </c>
      <c r="EL596">
        <v>197505</v>
      </c>
      <c r="EM596">
        <v>5.19</v>
      </c>
      <c r="EN596">
        <v>3.83</v>
      </c>
      <c r="EO596">
        <v>-4.0199999999999996</v>
      </c>
      <c r="EP596">
        <v>0.44</v>
      </c>
      <c r="ER596" s="1">
        <v>197511</v>
      </c>
      <c r="ES596" s="1">
        <v>-0.45</v>
      </c>
      <c r="EU596" s="1">
        <v>197412</v>
      </c>
      <c r="EV596" s="1">
        <v>-0.35</v>
      </c>
      <c r="EX596" s="1">
        <v>197911</v>
      </c>
      <c r="EY596" s="1">
        <v>-2.2599999999999998</v>
      </c>
      <c r="FA596" s="1">
        <v>197511</v>
      </c>
      <c r="FB596" s="1">
        <f>IF(ISERROR(VLOOKUP($FA596,MOM,LOOKUPS!C$12,0)*$FB$6+VLOOKUP($FA596,STREV,LOOKUPS!C$10,0)*$FC$6+VLOOKUP($FA596,LTREV,LOOKUPS!C$9,0)*$FD$6+VLOOKUP($FA596,CFP,LOOKUPS!C$6,0)*$FE$6+VLOOKUP($FA596,EP,LOOKUPS!C$8,0)*$FF$6+VLOOKUP($FA596,BM,LOOKUPS!C$5,0)*$FG$6+VLOOKUP($FA596,DIV,LOOKUPS!C$7,0)*$FH$6++VLOOKUP($FA596,SIZE,LOOKUPS!C$11,0)*$FI$6),"",VLOOKUP($FA596,MOM,LOOKUPS!C$12,0)*$FB$6+VLOOKUP($FA596,STREV,LOOKUPS!C$10,0)*$FC$6+VLOOKUP($FA596,LTREV,LOOKUPS!C$9,0)*$FD$6+VLOOKUP($FA596,CFP,LOOKUPS!C$6,0)*$FE$6+VLOOKUP($FA596,EP,LOOKUPS!C$8,0)*$FF$6+VLOOKUP($FA596,BM,LOOKUPS!C$5,0)*$FG$6+VLOOKUP($FA596,DIV,LOOKUPS!C$7,0)*$FH$6++VLOOKUP($FA596,SIZE,LOOKUPS!C$11,0)*$FI$6)</f>
        <v>1.5246000000000002</v>
      </c>
      <c r="FC596" s="1">
        <f>IF(ISERROR(VLOOKUP($FA596,MOM,LOOKUPS!D$12,0)*$FB$6+VLOOKUP($FA596,STREV,LOOKUPS!D$10,0)*$FC$6+VLOOKUP($FA596,LTREV,LOOKUPS!D$9,0)*$FD$6+VLOOKUP($FA596,CFP,LOOKUPS!D$6,0)*$FE$6+VLOOKUP($FA596,EP,LOOKUPS!D$8,0)*$FF$6+VLOOKUP($FA596,BM,LOOKUPS!D$5,0)*$FG$6+VLOOKUP($FA596,DIV,LOOKUPS!D$7,0)*$FH$6++VLOOKUP($FA596,SIZE,LOOKUPS!D$11,0)*$FI$6),"",VLOOKUP($FA596,MOM,LOOKUPS!D$12,0)*$FB$6+VLOOKUP($FA596,STREV,LOOKUPS!D$10,0)*$FC$6+VLOOKUP($FA596,LTREV,LOOKUPS!D$9,0)*$FD$6+VLOOKUP($FA596,CFP,LOOKUPS!D$6,0)*$FE$6+VLOOKUP($FA596,EP,LOOKUPS!D$8,0)*$FF$6+VLOOKUP($FA596,BM,LOOKUPS!D$5,0)*$FG$6+VLOOKUP($FA596,DIV,LOOKUPS!D$7,0)*$FH$6++VLOOKUP($FA596,SIZE,LOOKUPS!D$11,0)*$FI$6)</f>
        <v>1.9304000000000001</v>
      </c>
      <c r="FD596" s="1">
        <f>IF(ISERROR(VLOOKUP($FA596,MOM,LOOKUPS!E$12,0)*$FB$6+VLOOKUP($FA596,STREV,LOOKUPS!E$10,0)*$FC$6+VLOOKUP($FA596,LTREV,LOOKUPS!E$9,0)*$FD$6+VLOOKUP($FA596,CFP,LOOKUPS!E$6,0)*$FE$6+VLOOKUP($FA596,EP,LOOKUPS!E$8,0)*$FF$6+VLOOKUP($FA596,BM,LOOKUPS!E$5,0)*$FG$6+VLOOKUP($FA596,DIV,LOOKUPS!E$7,0)*$FH$6++VLOOKUP($FA596,SIZE,LOOKUPS!E$11,0)*$FI$6),"",VLOOKUP($FA596,MOM,LOOKUPS!E$12,0)*$FB$6+VLOOKUP($FA596,STREV,LOOKUPS!E$10,0)*$FC$6+VLOOKUP($FA596,LTREV,LOOKUPS!E$9,0)*$FD$6+VLOOKUP($FA596,CFP,LOOKUPS!E$6,0)*$FE$6+VLOOKUP($FA596,EP,LOOKUPS!E$8,0)*$FF$6+VLOOKUP($FA596,BM,LOOKUPS!E$5,0)*$FG$6+VLOOKUP($FA596,DIV,LOOKUPS!E$7,0)*$FH$6++VLOOKUP($FA596,SIZE,LOOKUPS!E$11,0)*$FI$6)</f>
        <v>2.2642000000000002</v>
      </c>
      <c r="FE596" s="1">
        <f>IF(ISERROR(VLOOKUP($FA596,MOM,LOOKUPS!F$12,0)*$FB$6+VLOOKUP($FA596,STREV,LOOKUPS!F$10,0)*$FC$6+VLOOKUP($FA596,LTREV,LOOKUPS!F$9,0)*$FD$6+VLOOKUP($FA596,CFP,LOOKUPS!F$6,0)*$FE$6+VLOOKUP($FA596,EP,LOOKUPS!F$8,0)*$FF$6+VLOOKUP($FA596,BM,LOOKUPS!F$5,0)*$FG$6+VLOOKUP($FA596,DIV,LOOKUPS!F$7,0)*$FH$6++VLOOKUP($FA596,SIZE,LOOKUPS!F$11,0)*$FI$6),"",VLOOKUP($FA596,MOM,LOOKUPS!F$12,0)*$FB$6+VLOOKUP($FA596,STREV,LOOKUPS!F$10,0)*$FC$6+VLOOKUP($FA596,LTREV,LOOKUPS!F$9,0)*$FD$6+VLOOKUP($FA596,CFP,LOOKUPS!F$6,0)*$FE$6+VLOOKUP($FA596,EP,LOOKUPS!F$8,0)*$FF$6+VLOOKUP($FA596,BM,LOOKUPS!F$5,0)*$FG$6+VLOOKUP($FA596,DIV,LOOKUPS!F$7,0)*$FH$6++VLOOKUP($FA596,SIZE,LOOKUPS!F$11,0)*$FI$6)</f>
        <v>2.3615000000000004</v>
      </c>
      <c r="FF596" s="1">
        <f>IF(ISERROR(VLOOKUP($FA596,MOM,LOOKUPS!G$12,0)*$FB$6+VLOOKUP($FA596,STREV,LOOKUPS!G$10,0)*$FC$6+VLOOKUP($FA596,LTREV,LOOKUPS!G$9,0)*$FD$6+VLOOKUP($FA596,CFP,LOOKUPS!G$6,0)*$FE$6+VLOOKUP($FA596,EP,LOOKUPS!G$8,0)*$FF$6+VLOOKUP($FA596,BM,LOOKUPS!G$5,0)*$FG$6+VLOOKUP($FA596,DIV,LOOKUPS!G$7,0)*$FH$6++VLOOKUP($FA596,SIZE,LOOKUPS!G$11,0)*$FI$6),"",VLOOKUP($FA596,MOM,LOOKUPS!G$12,0)*$FB$6+VLOOKUP($FA596,STREV,LOOKUPS!G$10,0)*$FC$6+VLOOKUP($FA596,LTREV,LOOKUPS!G$9,0)*$FD$6+VLOOKUP($FA596,CFP,LOOKUPS!G$6,0)*$FE$6+VLOOKUP($FA596,EP,LOOKUPS!G$8,0)*$FF$6+VLOOKUP($FA596,BM,LOOKUPS!G$5,0)*$FG$6+VLOOKUP($FA596,DIV,LOOKUPS!G$7,0)*$FH$6++VLOOKUP($FA596,SIZE,LOOKUPS!G$11,0)*$FI$6)</f>
        <v>3.0935000000000006</v>
      </c>
      <c r="FG596" s="1">
        <f>IF(ISERROR(VLOOKUP($FA596,MOM,LOOKUPS!H$12,0)*$FB$6+VLOOKUP($FA596,STREV,LOOKUPS!H$10,0)*$FC$6+VLOOKUP($FA596,LTREV,LOOKUPS!H$9,0)*$FD$6+VLOOKUP($FA596,CFP,LOOKUPS!H$6,0)*$FE$6+VLOOKUP($FA596,EP,LOOKUPS!H$8,0)*$FF$6+VLOOKUP($FA596,BM,LOOKUPS!H$5,0)*$FG$6+VLOOKUP($FA596,DIV,LOOKUPS!H$7,0)*$FH$6++VLOOKUP($FA596,SIZE,LOOKUPS!H$11,0)*$FI$6),"",VLOOKUP($FA596,MOM,LOOKUPS!H$12,0)*$FB$6+VLOOKUP($FA596,STREV,LOOKUPS!H$10,0)*$FC$6+VLOOKUP($FA596,LTREV,LOOKUPS!H$9,0)*$FD$6+VLOOKUP($FA596,CFP,LOOKUPS!H$6,0)*$FE$6+VLOOKUP($FA596,EP,LOOKUPS!H$8,0)*$FF$6+VLOOKUP($FA596,BM,LOOKUPS!H$5,0)*$FG$6+VLOOKUP($FA596,DIV,LOOKUPS!H$7,0)*$FH$6++VLOOKUP($FA596,SIZE,LOOKUPS!H$11,0)*$FI$6)</f>
        <v>2.1591999999999998</v>
      </c>
      <c r="FH596" s="1">
        <f>IF(ISERROR(VLOOKUP($FA596,MOM,LOOKUPS!I$12,0)*$FB$6+VLOOKUP($FA596,STREV,LOOKUPS!I$10,0)*$FC$6+VLOOKUP($FA596,LTREV,LOOKUPS!I$9,0)*$FD$6+VLOOKUP($FA596,CFP,LOOKUPS!I$6,0)*$FE$6+VLOOKUP($FA596,EP,LOOKUPS!I$8,0)*$FF$6+VLOOKUP($FA596,BM,LOOKUPS!I$5,0)*$FG$6+VLOOKUP($FA596,DIV,LOOKUPS!I$7,0)*$FH$6++VLOOKUP($FA596,SIZE,LOOKUPS!I$11,0)*$FI$6),"",VLOOKUP($FA596,MOM,LOOKUPS!I$12,0)*$FB$6+VLOOKUP($FA596,STREV,LOOKUPS!I$10,0)*$FC$6+VLOOKUP($FA596,LTREV,LOOKUPS!I$9,0)*$FD$6+VLOOKUP($FA596,CFP,LOOKUPS!I$6,0)*$FE$6+VLOOKUP($FA596,EP,LOOKUPS!I$8,0)*$FF$6+VLOOKUP($FA596,BM,LOOKUPS!I$5,0)*$FG$6+VLOOKUP($FA596,DIV,LOOKUPS!I$7,0)*$FH$6++VLOOKUP($FA596,SIZE,LOOKUPS!I$11,0)*$FI$6)</f>
        <v>2.1617999999999999</v>
      </c>
      <c r="FI596" s="1">
        <f>IF(ISERROR(VLOOKUP($FA596,MOM,LOOKUPS!J$12,0)*$FB$6+VLOOKUP($FA596,STREV,LOOKUPS!J$10,0)*$FC$6+VLOOKUP($FA596,LTREV,LOOKUPS!J$9,0)*$FD$6+VLOOKUP($FA596,CFP,LOOKUPS!J$6,0)*$FE$6+VLOOKUP($FA596,EP,LOOKUPS!J$8,0)*$FF$6+VLOOKUP($FA596,BM,LOOKUPS!J$5,0)*$FG$6+VLOOKUP($FA596,DIV,LOOKUPS!J$7,0)*$FH$6++VLOOKUP($FA596,SIZE,LOOKUPS!J$11,0)*$FI$6),"",VLOOKUP($FA596,MOM,LOOKUPS!J$12,0)*$FB$6+VLOOKUP($FA596,STREV,LOOKUPS!J$10,0)*$FC$6+VLOOKUP($FA596,LTREV,LOOKUPS!J$9,0)*$FD$6+VLOOKUP($FA596,CFP,LOOKUPS!J$6,0)*$FE$6+VLOOKUP($FA596,EP,LOOKUPS!J$8,0)*$FF$6+VLOOKUP($FA596,BM,LOOKUPS!J$5,0)*$FG$6+VLOOKUP($FA596,DIV,LOOKUPS!J$7,0)*$FH$6++VLOOKUP($FA596,SIZE,LOOKUPS!J$11,0)*$FI$6)</f>
        <v>2.0501999999999998</v>
      </c>
      <c r="FJ596" s="1">
        <f>IF(ISERROR(VLOOKUP($FA596,MOM,LOOKUPS!K$12,0)*$FB$6+VLOOKUP($FA596,STREV,LOOKUPS!K$10,0)*$FC$6+VLOOKUP($FA596,LTREV,LOOKUPS!K$9,0)*$FD$6+VLOOKUP($FA596,CFP,LOOKUPS!K$6,0)*$FE$6+VLOOKUP($FA596,EP,LOOKUPS!K$8,0)*$FF$6+VLOOKUP($FA596,BM,LOOKUPS!K$5,0)*$FG$6+VLOOKUP($FA596,DIV,LOOKUPS!K$7,0)*$FH$6++VLOOKUP($FA596,SIZE,LOOKUPS!K$11,0)*$FI$6),"",VLOOKUP($FA596,MOM,LOOKUPS!K$12,0)*$FB$6+VLOOKUP($FA596,STREV,LOOKUPS!K$10,0)*$FC$6+VLOOKUP($FA596,LTREV,LOOKUPS!K$9,0)*$FD$6+VLOOKUP($FA596,CFP,LOOKUPS!K$6,0)*$FE$6+VLOOKUP($FA596,EP,LOOKUPS!K$8,0)*$FF$6+VLOOKUP($FA596,BM,LOOKUPS!K$5,0)*$FG$6+VLOOKUP($FA596,DIV,LOOKUPS!K$7,0)*$FH$6++VLOOKUP($FA596,SIZE,LOOKUPS!K$11,0)*$FI$6)</f>
        <v>1.8139000000000003</v>
      </c>
      <c r="FK596" s="1">
        <f>IF(ISERROR(VLOOKUP($FA596,MOM,LOOKUPS!L$12,0)*$FB$6+VLOOKUP($FA596,STREV,LOOKUPS!L$10,0)*$FC$6+VLOOKUP($FA596,LTREV,LOOKUPS!L$9,0)*$FD$6+VLOOKUP($FA596,CFP,LOOKUPS!L$6,0)*$FE$6+VLOOKUP($FA596,EP,LOOKUPS!L$8,0)*$FF$6+VLOOKUP($FA596,BM,LOOKUPS!L$5,0)*$FG$6+VLOOKUP($FA596,DIV,LOOKUPS!L$7,0)*$FH$6++VLOOKUP($FA596,SIZE,LOOKUPS!L$11,0)*$FI$6),"",VLOOKUP($FA596,MOM,LOOKUPS!L$12,0)*$FB$6+VLOOKUP($FA596,STREV,LOOKUPS!L$10,0)*$FC$6+VLOOKUP($FA596,LTREV,LOOKUPS!L$9,0)*$FD$6+VLOOKUP($FA596,CFP,LOOKUPS!L$6,0)*$FE$6+VLOOKUP($FA596,EP,LOOKUPS!L$8,0)*$FF$6+VLOOKUP($FA596,BM,LOOKUPS!L$5,0)*$FG$6+VLOOKUP($FA596,DIV,LOOKUPS!L$7,0)*$FH$6++VLOOKUP($FA596,SIZE,LOOKUPS!L$11,0)*$FI$6)</f>
        <v>2.4411</v>
      </c>
    </row>
    <row r="597" spans="1:167" x14ac:dyDescent="0.3">
      <c r="A597" s="1">
        <v>197512</v>
      </c>
      <c r="B597" s="1">
        <v>0.21</v>
      </c>
      <c r="C597" s="1">
        <v>0.67</v>
      </c>
      <c r="D597" s="1">
        <v>-0.01</v>
      </c>
      <c r="E597" s="1">
        <v>-0.63</v>
      </c>
      <c r="F597" s="1">
        <v>-0.66</v>
      </c>
      <c r="G597" s="1">
        <v>-0.74</v>
      </c>
      <c r="H597" s="1">
        <v>-0.33</v>
      </c>
      <c r="I597" s="1">
        <v>-1.54</v>
      </c>
      <c r="J597" s="1">
        <v>-0.88</v>
      </c>
      <c r="K597" s="1">
        <v>-1.77</v>
      </c>
      <c r="M597" s="1">
        <v>197501</v>
      </c>
      <c r="N597" s="1">
        <v>49.66</v>
      </c>
      <c r="O597" s="1">
        <v>36.24</v>
      </c>
      <c r="P597" s="1">
        <v>30.56</v>
      </c>
      <c r="Q597" s="1">
        <v>29.58</v>
      </c>
      <c r="R597" s="1">
        <v>27.27</v>
      </c>
      <c r="S597" s="1">
        <v>23.83</v>
      </c>
      <c r="T597" s="1">
        <v>21.64</v>
      </c>
      <c r="U597" s="1">
        <v>20.36</v>
      </c>
      <c r="V597" s="1">
        <v>17.399999999999999</v>
      </c>
      <c r="W597" s="1">
        <v>16.84</v>
      </c>
      <c r="Y597" s="1">
        <v>197912</v>
      </c>
      <c r="Z597" s="1">
        <v>8.5500000000000007</v>
      </c>
      <c r="AA597" s="1">
        <v>5.09</v>
      </c>
      <c r="AB597" s="1">
        <v>5.34</v>
      </c>
      <c r="AC597" s="1">
        <v>5.23</v>
      </c>
      <c r="AD597" s="1">
        <v>4.37</v>
      </c>
      <c r="AE597" s="1">
        <v>5.8</v>
      </c>
      <c r="AF597" s="1">
        <v>5.43</v>
      </c>
      <c r="AG597" s="1">
        <v>5.17</v>
      </c>
      <c r="AH597" s="1">
        <v>6.89</v>
      </c>
      <c r="AI597" s="1">
        <v>5.97</v>
      </c>
      <c r="AK597">
        <v>200006</v>
      </c>
      <c r="AL597">
        <v>14.95</v>
      </c>
      <c r="AM597">
        <v>6.15</v>
      </c>
      <c r="AN597">
        <v>3.41</v>
      </c>
      <c r="AO597">
        <v>2.96</v>
      </c>
      <c r="AP597">
        <v>7.44</v>
      </c>
      <c r="AQ597">
        <v>2.76</v>
      </c>
      <c r="AR597">
        <v>3.99</v>
      </c>
      <c r="AS597">
        <v>3.12</v>
      </c>
      <c r="AT597">
        <v>2.95</v>
      </c>
      <c r="AU597">
        <v>9.77</v>
      </c>
      <c r="AV597">
        <v>4.45</v>
      </c>
      <c r="AW597">
        <v>2.89</v>
      </c>
      <c r="AX597">
        <v>2.64</v>
      </c>
      <c r="AY597">
        <v>4.3600000000000003</v>
      </c>
      <c r="AZ597">
        <v>3.48</v>
      </c>
      <c r="BA597">
        <v>3.26</v>
      </c>
      <c r="BB597">
        <v>2.99</v>
      </c>
      <c r="BC597">
        <v>3.34</v>
      </c>
      <c r="BD597">
        <v>2.57</v>
      </c>
      <c r="BF597" s="1">
        <v>200006</v>
      </c>
      <c r="BG597" s="1">
        <v>14.13</v>
      </c>
      <c r="BH597" s="1">
        <v>6.73</v>
      </c>
      <c r="BI597" s="1">
        <v>2.63</v>
      </c>
      <c r="BJ597" s="1">
        <v>2.78</v>
      </c>
      <c r="BK597" s="1">
        <v>7.29</v>
      </c>
      <c r="BL597" s="1">
        <v>4.4800000000000004</v>
      </c>
      <c r="BM597" s="1">
        <v>2.25</v>
      </c>
      <c r="BN597" s="1">
        <v>2.8</v>
      </c>
      <c r="BO597" s="1">
        <v>2.63</v>
      </c>
      <c r="BP597" s="1">
        <v>9.66</v>
      </c>
      <c r="BQ597" s="1">
        <v>4.1100000000000003</v>
      </c>
      <c r="BR597" s="1">
        <v>5.3</v>
      </c>
      <c r="BS597" s="1">
        <v>3.62</v>
      </c>
      <c r="BT597" s="1">
        <v>1.92</v>
      </c>
      <c r="BU597" s="1">
        <v>2.58</v>
      </c>
      <c r="BV597" s="1">
        <v>2.4300000000000002</v>
      </c>
      <c r="BW597" s="1">
        <v>3.1</v>
      </c>
      <c r="BX597" s="1">
        <v>3.03</v>
      </c>
      <c r="BY597" s="1">
        <v>2.19</v>
      </c>
      <c r="CA597" s="1">
        <v>197506</v>
      </c>
      <c r="CB597" s="1">
        <v>23.92</v>
      </c>
      <c r="CC597" s="1">
        <v>7.08</v>
      </c>
      <c r="CD597" s="1">
        <v>7.99</v>
      </c>
      <c r="CE597" s="1">
        <v>8.81</v>
      </c>
      <c r="CF597" s="1">
        <v>6.97</v>
      </c>
      <c r="CG597" s="1">
        <v>7.8</v>
      </c>
      <c r="CH597" s="1">
        <v>7.98</v>
      </c>
      <c r="CI597" s="1">
        <v>8.7799999999999994</v>
      </c>
      <c r="CJ597" s="1">
        <v>8.39</v>
      </c>
      <c r="CK597" s="1">
        <v>6.41</v>
      </c>
      <c r="CL597" s="1">
        <v>7.55</v>
      </c>
      <c r="CM597" s="1">
        <v>7.3</v>
      </c>
      <c r="CN597" s="1">
        <v>8.35</v>
      </c>
      <c r="CO597" s="1">
        <v>7.94</v>
      </c>
      <c r="CP597" s="1">
        <v>8.02</v>
      </c>
      <c r="CQ597" s="1">
        <v>7.68</v>
      </c>
      <c r="CR597" s="1">
        <v>9.84</v>
      </c>
      <c r="CS597" s="1">
        <v>8.44</v>
      </c>
      <c r="CT597" s="1">
        <v>8.34</v>
      </c>
      <c r="CV597" s="1">
        <v>197606</v>
      </c>
      <c r="CW597" s="1">
        <v>2.68</v>
      </c>
      <c r="CX597" s="1">
        <v>3.52</v>
      </c>
      <c r="CY597" s="1">
        <v>3.19</v>
      </c>
      <c r="CZ597" s="1">
        <v>2.56</v>
      </c>
      <c r="DA597" s="1">
        <v>3.73</v>
      </c>
      <c r="DB597" s="1">
        <v>3.3</v>
      </c>
      <c r="DC597" s="1">
        <v>3.07</v>
      </c>
      <c r="DD597" s="1">
        <v>3.16</v>
      </c>
      <c r="DE597" s="1">
        <v>2.21</v>
      </c>
      <c r="DF597" s="1">
        <v>3.62</v>
      </c>
      <c r="DG597" s="1">
        <v>3.85</v>
      </c>
      <c r="DH597" s="1">
        <v>3.05</v>
      </c>
      <c r="DI597" s="1">
        <v>3.54</v>
      </c>
      <c r="DJ597" s="1">
        <v>2.29</v>
      </c>
      <c r="DK597" s="1">
        <v>4.04</v>
      </c>
      <c r="DL597" s="1">
        <v>3.06</v>
      </c>
      <c r="DM597" s="1">
        <v>3.26</v>
      </c>
      <c r="DN597" s="1">
        <v>2.34</v>
      </c>
      <c r="DO597" s="1">
        <v>2.04</v>
      </c>
      <c r="DQ597" s="1">
        <v>197506</v>
      </c>
      <c r="DR597" s="1">
        <v>-99.99</v>
      </c>
      <c r="DS597" s="1">
        <v>7.68</v>
      </c>
      <c r="DT597" s="1">
        <v>6.37</v>
      </c>
      <c r="DU597" s="1">
        <v>6.77</v>
      </c>
      <c r="DV597" s="1">
        <v>7.68</v>
      </c>
      <c r="DW597" s="1">
        <v>7.29</v>
      </c>
      <c r="DX597" s="1">
        <v>6.19</v>
      </c>
      <c r="DY597" s="1">
        <v>6.89</v>
      </c>
      <c r="DZ597" s="1">
        <v>6.37</v>
      </c>
      <c r="EA597" s="1">
        <v>7.79</v>
      </c>
      <c r="EB597" s="1">
        <v>7.07</v>
      </c>
      <c r="EC597" s="1">
        <v>7.73</v>
      </c>
      <c r="ED597" s="1">
        <v>6.71</v>
      </c>
      <c r="EE597" s="1">
        <v>6.56</v>
      </c>
      <c r="EF597" s="1">
        <v>5.73</v>
      </c>
      <c r="EG597" s="1">
        <v>6.36</v>
      </c>
      <c r="EH597" s="1">
        <v>7.45</v>
      </c>
      <c r="EI597" s="1">
        <v>7.46</v>
      </c>
      <c r="EJ597" s="1">
        <v>5.24</v>
      </c>
      <c r="EL597">
        <v>197506</v>
      </c>
      <c r="EM597">
        <v>4.83</v>
      </c>
      <c r="EN597">
        <v>0.76</v>
      </c>
      <c r="EO597">
        <v>1.32</v>
      </c>
      <c r="EP597">
        <v>0.41</v>
      </c>
      <c r="ER597" s="1">
        <v>197512</v>
      </c>
      <c r="ES597" s="1">
        <v>-0.12</v>
      </c>
      <c r="EU597" s="1">
        <v>197501</v>
      </c>
      <c r="EV597" s="1">
        <v>14.76</v>
      </c>
      <c r="EX597" s="1">
        <v>197912</v>
      </c>
      <c r="EY597" s="1">
        <v>-0.33</v>
      </c>
      <c r="FA597" s="1">
        <v>197512</v>
      </c>
      <c r="FB597" s="1">
        <f>IF(ISERROR(VLOOKUP($FA597,MOM,LOOKUPS!C$12,0)*$FB$6+VLOOKUP($FA597,STREV,LOOKUPS!C$10,0)*$FC$6+VLOOKUP($FA597,LTREV,LOOKUPS!C$9,0)*$FD$6+VLOOKUP($FA597,CFP,LOOKUPS!C$6,0)*$FE$6+VLOOKUP($FA597,EP,LOOKUPS!C$8,0)*$FF$6+VLOOKUP($FA597,BM,LOOKUPS!C$5,0)*$FG$6+VLOOKUP($FA597,DIV,LOOKUPS!C$7,0)*$FH$6++VLOOKUP($FA597,SIZE,LOOKUPS!C$11,0)*$FI$6),"",VLOOKUP($FA597,MOM,LOOKUPS!C$12,0)*$FB$6+VLOOKUP($FA597,STREV,LOOKUPS!C$10,0)*$FC$6+VLOOKUP($FA597,LTREV,LOOKUPS!C$9,0)*$FD$6+VLOOKUP($FA597,CFP,LOOKUPS!C$6,0)*$FE$6+VLOOKUP($FA597,EP,LOOKUPS!C$8,0)*$FF$6+VLOOKUP($FA597,BM,LOOKUPS!C$5,0)*$FG$6+VLOOKUP($FA597,DIV,LOOKUPS!C$7,0)*$FH$6++VLOOKUP($FA597,SIZE,LOOKUPS!C$11,0)*$FI$6)</f>
        <v>-1.6306000000000003</v>
      </c>
      <c r="FC597" s="1">
        <f>IF(ISERROR(VLOOKUP($FA597,MOM,LOOKUPS!D$12,0)*$FB$6+VLOOKUP($FA597,STREV,LOOKUPS!D$10,0)*$FC$6+VLOOKUP($FA597,LTREV,LOOKUPS!D$9,0)*$FD$6+VLOOKUP($FA597,CFP,LOOKUPS!D$6,0)*$FE$6+VLOOKUP($FA597,EP,LOOKUPS!D$8,0)*$FF$6+VLOOKUP($FA597,BM,LOOKUPS!D$5,0)*$FG$6+VLOOKUP($FA597,DIV,LOOKUPS!D$7,0)*$FH$6++VLOOKUP($FA597,SIZE,LOOKUPS!D$11,0)*$FI$6),"",VLOOKUP($FA597,MOM,LOOKUPS!D$12,0)*$FB$6+VLOOKUP($FA597,STREV,LOOKUPS!D$10,0)*$FC$6+VLOOKUP($FA597,LTREV,LOOKUPS!D$9,0)*$FD$6+VLOOKUP($FA597,CFP,LOOKUPS!D$6,0)*$FE$6+VLOOKUP($FA597,EP,LOOKUPS!D$8,0)*$FF$6+VLOOKUP($FA597,BM,LOOKUPS!D$5,0)*$FG$6+VLOOKUP($FA597,DIV,LOOKUPS!D$7,0)*$FH$6++VLOOKUP($FA597,SIZE,LOOKUPS!D$11,0)*$FI$6)</f>
        <v>-0.72100000000000009</v>
      </c>
      <c r="FD597" s="1">
        <f>IF(ISERROR(VLOOKUP($FA597,MOM,LOOKUPS!E$12,0)*$FB$6+VLOOKUP($FA597,STREV,LOOKUPS!E$10,0)*$FC$6+VLOOKUP($FA597,LTREV,LOOKUPS!E$9,0)*$FD$6+VLOOKUP($FA597,CFP,LOOKUPS!E$6,0)*$FE$6+VLOOKUP($FA597,EP,LOOKUPS!E$8,0)*$FF$6+VLOOKUP($FA597,BM,LOOKUPS!E$5,0)*$FG$6+VLOOKUP($FA597,DIV,LOOKUPS!E$7,0)*$FH$6++VLOOKUP($FA597,SIZE,LOOKUPS!E$11,0)*$FI$6),"",VLOOKUP($FA597,MOM,LOOKUPS!E$12,0)*$FB$6+VLOOKUP($FA597,STREV,LOOKUPS!E$10,0)*$FC$6+VLOOKUP($FA597,LTREV,LOOKUPS!E$9,0)*$FD$6+VLOOKUP($FA597,CFP,LOOKUPS!E$6,0)*$FE$6+VLOOKUP($FA597,EP,LOOKUPS!E$8,0)*$FF$6+VLOOKUP($FA597,BM,LOOKUPS!E$5,0)*$FG$6+VLOOKUP($FA597,DIV,LOOKUPS!E$7,0)*$FH$6++VLOOKUP($FA597,SIZE,LOOKUPS!E$11,0)*$FI$6)</f>
        <v>-0.95430000000000004</v>
      </c>
      <c r="FE597" s="1">
        <f>IF(ISERROR(VLOOKUP($FA597,MOM,LOOKUPS!F$12,0)*$FB$6+VLOOKUP($FA597,STREV,LOOKUPS!F$10,0)*$FC$6+VLOOKUP($FA597,LTREV,LOOKUPS!F$9,0)*$FD$6+VLOOKUP($FA597,CFP,LOOKUPS!F$6,0)*$FE$6+VLOOKUP($FA597,EP,LOOKUPS!F$8,0)*$FF$6+VLOOKUP($FA597,BM,LOOKUPS!F$5,0)*$FG$6+VLOOKUP($FA597,DIV,LOOKUPS!F$7,0)*$FH$6++VLOOKUP($FA597,SIZE,LOOKUPS!F$11,0)*$FI$6),"",VLOOKUP($FA597,MOM,LOOKUPS!F$12,0)*$FB$6+VLOOKUP($FA597,STREV,LOOKUPS!F$10,0)*$FC$6+VLOOKUP($FA597,LTREV,LOOKUPS!F$9,0)*$FD$6+VLOOKUP($FA597,CFP,LOOKUPS!F$6,0)*$FE$6+VLOOKUP($FA597,EP,LOOKUPS!F$8,0)*$FF$6+VLOOKUP($FA597,BM,LOOKUPS!F$5,0)*$FG$6+VLOOKUP($FA597,DIV,LOOKUPS!F$7,0)*$FH$6++VLOOKUP($FA597,SIZE,LOOKUPS!F$11,0)*$FI$6)</f>
        <v>-0.28220000000000001</v>
      </c>
      <c r="FF597" s="1">
        <f>IF(ISERROR(VLOOKUP($FA597,MOM,LOOKUPS!G$12,0)*$FB$6+VLOOKUP($FA597,STREV,LOOKUPS!G$10,0)*$FC$6+VLOOKUP($FA597,LTREV,LOOKUPS!G$9,0)*$FD$6+VLOOKUP($FA597,CFP,LOOKUPS!G$6,0)*$FE$6+VLOOKUP($FA597,EP,LOOKUPS!G$8,0)*$FF$6+VLOOKUP($FA597,BM,LOOKUPS!G$5,0)*$FG$6+VLOOKUP($FA597,DIV,LOOKUPS!G$7,0)*$FH$6++VLOOKUP($FA597,SIZE,LOOKUPS!G$11,0)*$FI$6),"",VLOOKUP($FA597,MOM,LOOKUPS!G$12,0)*$FB$6+VLOOKUP($FA597,STREV,LOOKUPS!G$10,0)*$FC$6+VLOOKUP($FA597,LTREV,LOOKUPS!G$9,0)*$FD$6+VLOOKUP($FA597,CFP,LOOKUPS!G$6,0)*$FE$6+VLOOKUP($FA597,EP,LOOKUPS!G$8,0)*$FF$6+VLOOKUP($FA597,BM,LOOKUPS!G$5,0)*$FG$6+VLOOKUP($FA597,DIV,LOOKUPS!G$7,0)*$FH$6++VLOOKUP($FA597,SIZE,LOOKUPS!G$11,0)*$FI$6)</f>
        <v>-0.73140000000000005</v>
      </c>
      <c r="FG597" s="1">
        <f>IF(ISERROR(VLOOKUP($FA597,MOM,LOOKUPS!H$12,0)*$FB$6+VLOOKUP($FA597,STREV,LOOKUPS!H$10,0)*$FC$6+VLOOKUP($FA597,LTREV,LOOKUPS!H$9,0)*$FD$6+VLOOKUP($FA597,CFP,LOOKUPS!H$6,0)*$FE$6+VLOOKUP($FA597,EP,LOOKUPS!H$8,0)*$FF$6+VLOOKUP($FA597,BM,LOOKUPS!H$5,0)*$FG$6+VLOOKUP($FA597,DIV,LOOKUPS!H$7,0)*$FH$6++VLOOKUP($FA597,SIZE,LOOKUPS!H$11,0)*$FI$6),"",VLOOKUP($FA597,MOM,LOOKUPS!H$12,0)*$FB$6+VLOOKUP($FA597,STREV,LOOKUPS!H$10,0)*$FC$6+VLOOKUP($FA597,LTREV,LOOKUPS!H$9,0)*$FD$6+VLOOKUP($FA597,CFP,LOOKUPS!H$6,0)*$FE$6+VLOOKUP($FA597,EP,LOOKUPS!H$8,0)*$FF$6+VLOOKUP($FA597,BM,LOOKUPS!H$5,0)*$FG$6+VLOOKUP($FA597,DIV,LOOKUPS!H$7,0)*$FH$6++VLOOKUP($FA597,SIZE,LOOKUPS!H$11,0)*$FI$6)</f>
        <v>-0.48019999999999996</v>
      </c>
      <c r="FH597" s="1">
        <f>IF(ISERROR(VLOOKUP($FA597,MOM,LOOKUPS!I$12,0)*$FB$6+VLOOKUP($FA597,STREV,LOOKUPS!I$10,0)*$FC$6+VLOOKUP($FA597,LTREV,LOOKUPS!I$9,0)*$FD$6+VLOOKUP($FA597,CFP,LOOKUPS!I$6,0)*$FE$6+VLOOKUP($FA597,EP,LOOKUPS!I$8,0)*$FF$6+VLOOKUP($FA597,BM,LOOKUPS!I$5,0)*$FG$6+VLOOKUP($FA597,DIV,LOOKUPS!I$7,0)*$FH$6++VLOOKUP($FA597,SIZE,LOOKUPS!I$11,0)*$FI$6),"",VLOOKUP($FA597,MOM,LOOKUPS!I$12,0)*$FB$6+VLOOKUP($FA597,STREV,LOOKUPS!I$10,0)*$FC$6+VLOOKUP($FA597,LTREV,LOOKUPS!I$9,0)*$FD$6+VLOOKUP($FA597,CFP,LOOKUPS!I$6,0)*$FE$6+VLOOKUP($FA597,EP,LOOKUPS!I$8,0)*$FF$6+VLOOKUP($FA597,BM,LOOKUPS!I$5,0)*$FG$6+VLOOKUP($FA597,DIV,LOOKUPS!I$7,0)*$FH$6++VLOOKUP($FA597,SIZE,LOOKUPS!I$11,0)*$FI$6)</f>
        <v>-0.40490000000000004</v>
      </c>
      <c r="FI597" s="1">
        <f>IF(ISERROR(VLOOKUP($FA597,MOM,LOOKUPS!J$12,0)*$FB$6+VLOOKUP($FA597,STREV,LOOKUPS!J$10,0)*$FC$6+VLOOKUP($FA597,LTREV,LOOKUPS!J$9,0)*$FD$6+VLOOKUP($FA597,CFP,LOOKUPS!J$6,0)*$FE$6+VLOOKUP($FA597,EP,LOOKUPS!J$8,0)*$FF$6+VLOOKUP($FA597,BM,LOOKUPS!J$5,0)*$FG$6+VLOOKUP($FA597,DIV,LOOKUPS!J$7,0)*$FH$6++VLOOKUP($FA597,SIZE,LOOKUPS!J$11,0)*$FI$6),"",VLOOKUP($FA597,MOM,LOOKUPS!J$12,0)*$FB$6+VLOOKUP($FA597,STREV,LOOKUPS!J$10,0)*$FC$6+VLOOKUP($FA597,LTREV,LOOKUPS!J$9,0)*$FD$6+VLOOKUP($FA597,CFP,LOOKUPS!J$6,0)*$FE$6+VLOOKUP($FA597,EP,LOOKUPS!J$8,0)*$FF$6+VLOOKUP($FA597,BM,LOOKUPS!J$5,0)*$FG$6+VLOOKUP($FA597,DIV,LOOKUPS!J$7,0)*$FH$6++VLOOKUP($FA597,SIZE,LOOKUPS!J$11,0)*$FI$6)</f>
        <v>-0.90920000000000001</v>
      </c>
      <c r="FJ597" s="1">
        <f>IF(ISERROR(VLOOKUP($FA597,MOM,LOOKUPS!K$12,0)*$FB$6+VLOOKUP($FA597,STREV,LOOKUPS!K$10,0)*$FC$6+VLOOKUP($FA597,LTREV,LOOKUPS!K$9,0)*$FD$6+VLOOKUP($FA597,CFP,LOOKUPS!K$6,0)*$FE$6+VLOOKUP($FA597,EP,LOOKUPS!K$8,0)*$FF$6+VLOOKUP($FA597,BM,LOOKUPS!K$5,0)*$FG$6+VLOOKUP($FA597,DIV,LOOKUPS!K$7,0)*$FH$6++VLOOKUP($FA597,SIZE,LOOKUPS!K$11,0)*$FI$6),"",VLOOKUP($FA597,MOM,LOOKUPS!K$12,0)*$FB$6+VLOOKUP($FA597,STREV,LOOKUPS!K$10,0)*$FC$6+VLOOKUP($FA597,LTREV,LOOKUPS!K$9,0)*$FD$6+VLOOKUP($FA597,CFP,LOOKUPS!K$6,0)*$FE$6+VLOOKUP($FA597,EP,LOOKUPS!K$8,0)*$FF$6+VLOOKUP($FA597,BM,LOOKUPS!K$5,0)*$FG$6+VLOOKUP($FA597,DIV,LOOKUPS!K$7,0)*$FH$6++VLOOKUP($FA597,SIZE,LOOKUPS!K$11,0)*$FI$6)</f>
        <v>-0.17589999999999997</v>
      </c>
      <c r="FK597" s="1">
        <f>IF(ISERROR(VLOOKUP($FA597,MOM,LOOKUPS!L$12,0)*$FB$6+VLOOKUP($FA597,STREV,LOOKUPS!L$10,0)*$FC$6+VLOOKUP($FA597,LTREV,LOOKUPS!L$9,0)*$FD$6+VLOOKUP($FA597,CFP,LOOKUPS!L$6,0)*$FE$6+VLOOKUP($FA597,EP,LOOKUPS!L$8,0)*$FF$6+VLOOKUP($FA597,BM,LOOKUPS!L$5,0)*$FG$6+VLOOKUP($FA597,DIV,LOOKUPS!L$7,0)*$FH$6++VLOOKUP($FA597,SIZE,LOOKUPS!L$11,0)*$FI$6),"",VLOOKUP($FA597,MOM,LOOKUPS!L$12,0)*$FB$6+VLOOKUP($FA597,STREV,LOOKUPS!L$10,0)*$FC$6+VLOOKUP($FA597,LTREV,LOOKUPS!L$9,0)*$FD$6+VLOOKUP($FA597,CFP,LOOKUPS!L$6,0)*$FE$6+VLOOKUP($FA597,EP,LOOKUPS!L$8,0)*$FF$6+VLOOKUP($FA597,BM,LOOKUPS!L$5,0)*$FG$6+VLOOKUP($FA597,DIV,LOOKUPS!L$7,0)*$FH$6++VLOOKUP($FA597,SIZE,LOOKUPS!L$11,0)*$FI$6)</f>
        <v>0.47330000000000005</v>
      </c>
    </row>
    <row r="598" spans="1:167" x14ac:dyDescent="0.3">
      <c r="A598" s="1">
        <v>197601</v>
      </c>
      <c r="B598" s="1">
        <v>16.440000000000001</v>
      </c>
      <c r="C598" s="1">
        <v>17</v>
      </c>
      <c r="D598" s="1">
        <v>18.05</v>
      </c>
      <c r="E598" s="1">
        <v>19.170000000000002</v>
      </c>
      <c r="F598" s="1">
        <v>19.71</v>
      </c>
      <c r="G598" s="1">
        <v>19.62</v>
      </c>
      <c r="H598" s="1">
        <v>21.5</v>
      </c>
      <c r="I598" s="1">
        <v>18.989999999999998</v>
      </c>
      <c r="J598" s="1">
        <v>21.55</v>
      </c>
      <c r="K598" s="1">
        <v>23.38</v>
      </c>
      <c r="M598" s="1">
        <v>197502</v>
      </c>
      <c r="N598" s="1">
        <v>9.1199999999999992</v>
      </c>
      <c r="O598" s="1">
        <v>9.4700000000000006</v>
      </c>
      <c r="P598" s="1">
        <v>7.95</v>
      </c>
      <c r="Q598" s="1">
        <v>6.84</v>
      </c>
      <c r="R598" s="1">
        <v>6.66</v>
      </c>
      <c r="S598" s="1">
        <v>5.0999999999999996</v>
      </c>
      <c r="T598" s="1">
        <v>4.58</v>
      </c>
      <c r="U598" s="1">
        <v>4.41</v>
      </c>
      <c r="V598" s="1">
        <v>2.77</v>
      </c>
      <c r="W598" s="1">
        <v>-0.39</v>
      </c>
      <c r="Y598" s="1">
        <v>198001</v>
      </c>
      <c r="Z598" s="1">
        <v>11.61</v>
      </c>
      <c r="AA598" s="1">
        <v>10.68</v>
      </c>
      <c r="AB598" s="1">
        <v>8.24</v>
      </c>
      <c r="AC598" s="1">
        <v>6.43</v>
      </c>
      <c r="AD598" s="1">
        <v>7.42</v>
      </c>
      <c r="AE598" s="1">
        <v>7.16</v>
      </c>
      <c r="AF598" s="1">
        <v>9.67</v>
      </c>
      <c r="AG598" s="1">
        <v>10.11</v>
      </c>
      <c r="AH598" s="1">
        <v>8.74</v>
      </c>
      <c r="AI598" s="1">
        <v>8.48</v>
      </c>
      <c r="AK598">
        <v>200007</v>
      </c>
      <c r="AL598">
        <v>-6.76</v>
      </c>
      <c r="AM598">
        <v>-2.77</v>
      </c>
      <c r="AN598">
        <v>1.85</v>
      </c>
      <c r="AO598">
        <v>1.1499999999999999</v>
      </c>
      <c r="AP598">
        <v>-4</v>
      </c>
      <c r="AQ598">
        <v>0.92</v>
      </c>
      <c r="AR598">
        <v>2.13</v>
      </c>
      <c r="AS598">
        <v>1.99</v>
      </c>
      <c r="AT598">
        <v>0.83</v>
      </c>
      <c r="AU598">
        <v>-5.23</v>
      </c>
      <c r="AV598">
        <v>-2.04</v>
      </c>
      <c r="AW598">
        <v>0.77</v>
      </c>
      <c r="AX598">
        <v>1.08</v>
      </c>
      <c r="AY598">
        <v>1.55</v>
      </c>
      <c r="AZ598">
        <v>2.82</v>
      </c>
      <c r="BA598">
        <v>2.14</v>
      </c>
      <c r="BB598">
        <v>1.85</v>
      </c>
      <c r="BC598">
        <v>0.94</v>
      </c>
      <c r="BD598">
        <v>0.72</v>
      </c>
      <c r="BF598" s="1">
        <v>200007</v>
      </c>
      <c r="BG598" s="1">
        <v>-6.52</v>
      </c>
      <c r="BH598" s="1">
        <v>-3.47</v>
      </c>
      <c r="BI598" s="1">
        <v>1.87</v>
      </c>
      <c r="BJ598" s="1">
        <v>2.1800000000000002</v>
      </c>
      <c r="BK598" s="1">
        <v>-4.34</v>
      </c>
      <c r="BL598" s="1">
        <v>0.54</v>
      </c>
      <c r="BM598" s="1">
        <v>2.15</v>
      </c>
      <c r="BN598" s="1">
        <v>1.96</v>
      </c>
      <c r="BO598" s="1">
        <v>2.08</v>
      </c>
      <c r="BP598" s="1">
        <v>-5.65</v>
      </c>
      <c r="BQ598" s="1">
        <v>-2.4</v>
      </c>
      <c r="BR598" s="1">
        <v>-0.72</v>
      </c>
      <c r="BS598" s="1">
        <v>1.68</v>
      </c>
      <c r="BT598" s="1">
        <v>1.88</v>
      </c>
      <c r="BU598" s="1">
        <v>2.39</v>
      </c>
      <c r="BV598" s="1">
        <v>1.53</v>
      </c>
      <c r="BW598" s="1">
        <v>2.4</v>
      </c>
      <c r="BX598" s="1">
        <v>2.57</v>
      </c>
      <c r="BY598" s="1">
        <v>1.62</v>
      </c>
      <c r="CA598" s="1">
        <v>197507</v>
      </c>
      <c r="CB598" s="1">
        <v>-2.94</v>
      </c>
      <c r="CC598" s="1">
        <v>-3.46</v>
      </c>
      <c r="CD598" s="1">
        <v>-1.31</v>
      </c>
      <c r="CE598" s="1">
        <v>0.79</v>
      </c>
      <c r="CF598" s="1">
        <v>-3.95</v>
      </c>
      <c r="CG598" s="1">
        <v>-2.12</v>
      </c>
      <c r="CH598" s="1">
        <v>-1.54</v>
      </c>
      <c r="CI598" s="1">
        <v>0.06</v>
      </c>
      <c r="CJ598" s="1">
        <v>0.86</v>
      </c>
      <c r="CK598" s="1">
        <v>-5.53</v>
      </c>
      <c r="CL598" s="1">
        <v>-2.5299999999999998</v>
      </c>
      <c r="CM598" s="1">
        <v>-2.5299999999999998</v>
      </c>
      <c r="CN598" s="1">
        <v>-1.65</v>
      </c>
      <c r="CO598" s="1">
        <v>-1.41</v>
      </c>
      <c r="CP598" s="1">
        <v>-1.67</v>
      </c>
      <c r="CQ598" s="1">
        <v>-0.57999999999999996</v>
      </c>
      <c r="CR598" s="1">
        <v>0.63</v>
      </c>
      <c r="CS598" s="1">
        <v>0.08</v>
      </c>
      <c r="CT598" s="1">
        <v>1.53</v>
      </c>
      <c r="CV598" s="1">
        <v>197607</v>
      </c>
      <c r="CW598" s="1">
        <v>0.1</v>
      </c>
      <c r="CX598" s="1">
        <v>-1.0900000000000001</v>
      </c>
      <c r="CY598" s="1">
        <v>0.62</v>
      </c>
      <c r="CZ598" s="1">
        <v>1.78</v>
      </c>
      <c r="DA598" s="1">
        <v>-1.0900000000000001</v>
      </c>
      <c r="DB598" s="1">
        <v>-0.36</v>
      </c>
      <c r="DC598" s="1">
        <v>0.42</v>
      </c>
      <c r="DD598" s="1">
        <v>1.41</v>
      </c>
      <c r="DE598" s="1">
        <v>1.81</v>
      </c>
      <c r="DF598" s="1">
        <v>-1.19</v>
      </c>
      <c r="DG598" s="1">
        <v>-0.97</v>
      </c>
      <c r="DH598" s="1">
        <v>-1.08</v>
      </c>
      <c r="DI598" s="1">
        <v>0.39</v>
      </c>
      <c r="DJ598" s="1">
        <v>0.54</v>
      </c>
      <c r="DK598" s="1">
        <v>0.31</v>
      </c>
      <c r="DL598" s="1">
        <v>1.1499999999999999</v>
      </c>
      <c r="DM598" s="1">
        <v>1.72</v>
      </c>
      <c r="DN598" s="1">
        <v>1.87</v>
      </c>
      <c r="DO598" s="1">
        <v>1.74</v>
      </c>
      <c r="DQ598" s="1">
        <v>197507</v>
      </c>
      <c r="DR598" s="1">
        <v>-99.99</v>
      </c>
      <c r="DS598" s="1">
        <v>0.96</v>
      </c>
      <c r="DT598" s="1">
        <v>-3.79</v>
      </c>
      <c r="DU598" s="1">
        <v>-6.57</v>
      </c>
      <c r="DV598" s="1">
        <v>1.45</v>
      </c>
      <c r="DW598" s="1">
        <v>-3.26</v>
      </c>
      <c r="DX598" s="1">
        <v>-4.0599999999999996</v>
      </c>
      <c r="DY598" s="1">
        <v>-5.67</v>
      </c>
      <c r="DZ598" s="1">
        <v>-6.43</v>
      </c>
      <c r="EA598" s="1">
        <v>2.1800000000000002</v>
      </c>
      <c r="EB598" s="1">
        <v>-2.25</v>
      </c>
      <c r="EC598" s="1">
        <v>-3.65</v>
      </c>
      <c r="ED598" s="1">
        <v>-2.85</v>
      </c>
      <c r="EE598" s="1">
        <v>-3.84</v>
      </c>
      <c r="EF598" s="1">
        <v>-4.37</v>
      </c>
      <c r="EG598" s="1">
        <v>-4.57</v>
      </c>
      <c r="EH598" s="1">
        <v>-6.82</v>
      </c>
      <c r="EI598" s="1">
        <v>-5.82</v>
      </c>
      <c r="EJ598" s="1">
        <v>-7.03</v>
      </c>
      <c r="EL598">
        <v>197507</v>
      </c>
      <c r="EM598">
        <v>-6.59</v>
      </c>
      <c r="EN598">
        <v>2.69</v>
      </c>
      <c r="EO598">
        <v>1.7</v>
      </c>
      <c r="EP598">
        <v>0.48</v>
      </c>
      <c r="ER598" s="1">
        <v>197601</v>
      </c>
      <c r="ES598" s="1">
        <v>4.46</v>
      </c>
      <c r="EU598" s="1">
        <v>197502</v>
      </c>
      <c r="EV598" s="1">
        <v>4.66</v>
      </c>
      <c r="EX598" s="1">
        <v>198001</v>
      </c>
      <c r="EY598" s="1">
        <v>-0.93</v>
      </c>
      <c r="FA598" s="1">
        <v>197601</v>
      </c>
      <c r="FB598" s="1">
        <f>IF(ISERROR(VLOOKUP($FA598,MOM,LOOKUPS!C$12,0)*$FB$6+VLOOKUP($FA598,STREV,LOOKUPS!C$10,0)*$FC$6+VLOOKUP($FA598,LTREV,LOOKUPS!C$9,0)*$FD$6+VLOOKUP($FA598,CFP,LOOKUPS!C$6,0)*$FE$6+VLOOKUP($FA598,EP,LOOKUPS!C$8,0)*$FF$6+VLOOKUP($FA598,BM,LOOKUPS!C$5,0)*$FG$6+VLOOKUP($FA598,DIV,LOOKUPS!C$7,0)*$FH$6++VLOOKUP($FA598,SIZE,LOOKUPS!C$11,0)*$FI$6),"",VLOOKUP($FA598,MOM,LOOKUPS!C$12,0)*$FB$6+VLOOKUP($FA598,STREV,LOOKUPS!C$10,0)*$FC$6+VLOOKUP($FA598,LTREV,LOOKUPS!C$9,0)*$FD$6+VLOOKUP($FA598,CFP,LOOKUPS!C$6,0)*$FE$6+VLOOKUP($FA598,EP,LOOKUPS!C$8,0)*$FF$6+VLOOKUP($FA598,BM,LOOKUPS!C$5,0)*$FG$6+VLOOKUP($FA598,DIV,LOOKUPS!C$7,0)*$FH$6++VLOOKUP($FA598,SIZE,LOOKUPS!C$11,0)*$FI$6)</f>
        <v>15.390900000000002</v>
      </c>
      <c r="FC598" s="1">
        <f>IF(ISERROR(VLOOKUP($FA598,MOM,LOOKUPS!D$12,0)*$FB$6+VLOOKUP($FA598,STREV,LOOKUPS!D$10,0)*$FC$6+VLOOKUP($FA598,LTREV,LOOKUPS!D$9,0)*$FD$6+VLOOKUP($FA598,CFP,LOOKUPS!D$6,0)*$FE$6+VLOOKUP($FA598,EP,LOOKUPS!D$8,0)*$FF$6+VLOOKUP($FA598,BM,LOOKUPS!D$5,0)*$FG$6+VLOOKUP($FA598,DIV,LOOKUPS!D$7,0)*$FH$6++VLOOKUP($FA598,SIZE,LOOKUPS!D$11,0)*$FI$6),"",VLOOKUP($FA598,MOM,LOOKUPS!D$12,0)*$FB$6+VLOOKUP($FA598,STREV,LOOKUPS!D$10,0)*$FC$6+VLOOKUP($FA598,LTREV,LOOKUPS!D$9,0)*$FD$6+VLOOKUP($FA598,CFP,LOOKUPS!D$6,0)*$FE$6+VLOOKUP($FA598,EP,LOOKUPS!D$8,0)*$FF$6+VLOOKUP($FA598,BM,LOOKUPS!D$5,0)*$FG$6+VLOOKUP($FA598,DIV,LOOKUPS!D$7,0)*$FH$6++VLOOKUP($FA598,SIZE,LOOKUPS!D$11,0)*$FI$6)</f>
        <v>15.854800000000001</v>
      </c>
      <c r="FD598" s="1">
        <f>IF(ISERROR(VLOOKUP($FA598,MOM,LOOKUPS!E$12,0)*$FB$6+VLOOKUP($FA598,STREV,LOOKUPS!E$10,0)*$FC$6+VLOOKUP($FA598,LTREV,LOOKUPS!E$9,0)*$FD$6+VLOOKUP($FA598,CFP,LOOKUPS!E$6,0)*$FE$6+VLOOKUP($FA598,EP,LOOKUPS!E$8,0)*$FF$6+VLOOKUP($FA598,BM,LOOKUPS!E$5,0)*$FG$6+VLOOKUP($FA598,DIV,LOOKUPS!E$7,0)*$FH$6++VLOOKUP($FA598,SIZE,LOOKUPS!E$11,0)*$FI$6),"",VLOOKUP($FA598,MOM,LOOKUPS!E$12,0)*$FB$6+VLOOKUP($FA598,STREV,LOOKUPS!E$10,0)*$FC$6+VLOOKUP($FA598,LTREV,LOOKUPS!E$9,0)*$FD$6+VLOOKUP($FA598,CFP,LOOKUPS!E$6,0)*$FE$6+VLOOKUP($FA598,EP,LOOKUPS!E$8,0)*$FF$6+VLOOKUP($FA598,BM,LOOKUPS!E$5,0)*$FG$6+VLOOKUP($FA598,DIV,LOOKUPS!E$7,0)*$FH$6++VLOOKUP($FA598,SIZE,LOOKUPS!E$11,0)*$FI$6)</f>
        <v>16.826999999999998</v>
      </c>
      <c r="FE598" s="1">
        <f>IF(ISERROR(VLOOKUP($FA598,MOM,LOOKUPS!F$12,0)*$FB$6+VLOOKUP($FA598,STREV,LOOKUPS!F$10,0)*$FC$6+VLOOKUP($FA598,LTREV,LOOKUPS!F$9,0)*$FD$6+VLOOKUP($FA598,CFP,LOOKUPS!F$6,0)*$FE$6+VLOOKUP($FA598,EP,LOOKUPS!F$8,0)*$FF$6+VLOOKUP($FA598,BM,LOOKUPS!F$5,0)*$FG$6+VLOOKUP($FA598,DIV,LOOKUPS!F$7,0)*$FH$6++VLOOKUP($FA598,SIZE,LOOKUPS!F$11,0)*$FI$6),"",VLOOKUP($FA598,MOM,LOOKUPS!F$12,0)*$FB$6+VLOOKUP($FA598,STREV,LOOKUPS!F$10,0)*$FC$6+VLOOKUP($FA598,LTREV,LOOKUPS!F$9,0)*$FD$6+VLOOKUP($FA598,CFP,LOOKUPS!F$6,0)*$FE$6+VLOOKUP($FA598,EP,LOOKUPS!F$8,0)*$FF$6+VLOOKUP($FA598,BM,LOOKUPS!F$5,0)*$FG$6+VLOOKUP($FA598,DIV,LOOKUPS!F$7,0)*$FH$6++VLOOKUP($FA598,SIZE,LOOKUPS!F$11,0)*$FI$6)</f>
        <v>17.008400000000002</v>
      </c>
      <c r="FF598" s="1">
        <f>IF(ISERROR(VLOOKUP($FA598,MOM,LOOKUPS!G$12,0)*$FB$6+VLOOKUP($FA598,STREV,LOOKUPS!G$10,0)*$FC$6+VLOOKUP($FA598,LTREV,LOOKUPS!G$9,0)*$FD$6+VLOOKUP($FA598,CFP,LOOKUPS!G$6,0)*$FE$6+VLOOKUP($FA598,EP,LOOKUPS!G$8,0)*$FF$6+VLOOKUP($FA598,BM,LOOKUPS!G$5,0)*$FG$6+VLOOKUP($FA598,DIV,LOOKUPS!G$7,0)*$FH$6++VLOOKUP($FA598,SIZE,LOOKUPS!G$11,0)*$FI$6),"",VLOOKUP($FA598,MOM,LOOKUPS!G$12,0)*$FB$6+VLOOKUP($FA598,STREV,LOOKUPS!G$10,0)*$FC$6+VLOOKUP($FA598,LTREV,LOOKUPS!G$9,0)*$FD$6+VLOOKUP($FA598,CFP,LOOKUPS!G$6,0)*$FE$6+VLOOKUP($FA598,EP,LOOKUPS!G$8,0)*$FF$6+VLOOKUP($FA598,BM,LOOKUPS!G$5,0)*$FG$6+VLOOKUP($FA598,DIV,LOOKUPS!G$7,0)*$FH$6++VLOOKUP($FA598,SIZE,LOOKUPS!G$11,0)*$FI$6)</f>
        <v>18.465399999999999</v>
      </c>
      <c r="FG598" s="1">
        <f>IF(ISERROR(VLOOKUP($FA598,MOM,LOOKUPS!H$12,0)*$FB$6+VLOOKUP($FA598,STREV,LOOKUPS!H$10,0)*$FC$6+VLOOKUP($FA598,LTREV,LOOKUPS!H$9,0)*$FD$6+VLOOKUP($FA598,CFP,LOOKUPS!H$6,0)*$FE$6+VLOOKUP($FA598,EP,LOOKUPS!H$8,0)*$FF$6+VLOOKUP($FA598,BM,LOOKUPS!H$5,0)*$FG$6+VLOOKUP($FA598,DIV,LOOKUPS!H$7,0)*$FH$6++VLOOKUP($FA598,SIZE,LOOKUPS!H$11,0)*$FI$6),"",VLOOKUP($FA598,MOM,LOOKUPS!H$12,0)*$FB$6+VLOOKUP($FA598,STREV,LOOKUPS!H$10,0)*$FC$6+VLOOKUP($FA598,LTREV,LOOKUPS!H$9,0)*$FD$6+VLOOKUP($FA598,CFP,LOOKUPS!H$6,0)*$FE$6+VLOOKUP($FA598,EP,LOOKUPS!H$8,0)*$FF$6+VLOOKUP($FA598,BM,LOOKUPS!H$5,0)*$FG$6+VLOOKUP($FA598,DIV,LOOKUPS!H$7,0)*$FH$6++VLOOKUP($FA598,SIZE,LOOKUPS!H$11,0)*$FI$6)</f>
        <v>18.804500000000004</v>
      </c>
      <c r="FH598" s="1">
        <f>IF(ISERROR(VLOOKUP($FA598,MOM,LOOKUPS!I$12,0)*$FB$6+VLOOKUP($FA598,STREV,LOOKUPS!I$10,0)*$FC$6+VLOOKUP($FA598,LTREV,LOOKUPS!I$9,0)*$FD$6+VLOOKUP($FA598,CFP,LOOKUPS!I$6,0)*$FE$6+VLOOKUP($FA598,EP,LOOKUPS!I$8,0)*$FF$6+VLOOKUP($FA598,BM,LOOKUPS!I$5,0)*$FG$6+VLOOKUP($FA598,DIV,LOOKUPS!I$7,0)*$FH$6++VLOOKUP($FA598,SIZE,LOOKUPS!I$11,0)*$FI$6),"",VLOOKUP($FA598,MOM,LOOKUPS!I$12,0)*$FB$6+VLOOKUP($FA598,STREV,LOOKUPS!I$10,0)*$FC$6+VLOOKUP($FA598,LTREV,LOOKUPS!I$9,0)*$FD$6+VLOOKUP($FA598,CFP,LOOKUPS!I$6,0)*$FE$6+VLOOKUP($FA598,EP,LOOKUPS!I$8,0)*$FF$6+VLOOKUP($FA598,BM,LOOKUPS!I$5,0)*$FG$6+VLOOKUP($FA598,DIV,LOOKUPS!I$7,0)*$FH$6++VLOOKUP($FA598,SIZE,LOOKUPS!I$11,0)*$FI$6)</f>
        <v>20.374299999999998</v>
      </c>
      <c r="FI598" s="1">
        <f>IF(ISERROR(VLOOKUP($FA598,MOM,LOOKUPS!J$12,0)*$FB$6+VLOOKUP($FA598,STREV,LOOKUPS!J$10,0)*$FC$6+VLOOKUP($FA598,LTREV,LOOKUPS!J$9,0)*$FD$6+VLOOKUP($FA598,CFP,LOOKUPS!J$6,0)*$FE$6+VLOOKUP($FA598,EP,LOOKUPS!J$8,0)*$FF$6+VLOOKUP($FA598,BM,LOOKUPS!J$5,0)*$FG$6+VLOOKUP($FA598,DIV,LOOKUPS!J$7,0)*$FH$6++VLOOKUP($FA598,SIZE,LOOKUPS!J$11,0)*$FI$6),"",VLOOKUP($FA598,MOM,LOOKUPS!J$12,0)*$FB$6+VLOOKUP($FA598,STREV,LOOKUPS!J$10,0)*$FC$6+VLOOKUP($FA598,LTREV,LOOKUPS!J$9,0)*$FD$6+VLOOKUP($FA598,CFP,LOOKUPS!J$6,0)*$FE$6+VLOOKUP($FA598,EP,LOOKUPS!J$8,0)*$FF$6+VLOOKUP($FA598,BM,LOOKUPS!J$5,0)*$FG$6+VLOOKUP($FA598,DIV,LOOKUPS!J$7,0)*$FH$6++VLOOKUP($FA598,SIZE,LOOKUPS!J$11,0)*$FI$6)</f>
        <v>20.673999999999999</v>
      </c>
      <c r="FJ598" s="1">
        <f>IF(ISERROR(VLOOKUP($FA598,MOM,LOOKUPS!K$12,0)*$FB$6+VLOOKUP($FA598,STREV,LOOKUPS!K$10,0)*$FC$6+VLOOKUP($FA598,LTREV,LOOKUPS!K$9,0)*$FD$6+VLOOKUP($FA598,CFP,LOOKUPS!K$6,0)*$FE$6+VLOOKUP($FA598,EP,LOOKUPS!K$8,0)*$FF$6+VLOOKUP($FA598,BM,LOOKUPS!K$5,0)*$FG$6+VLOOKUP($FA598,DIV,LOOKUPS!K$7,0)*$FH$6++VLOOKUP($FA598,SIZE,LOOKUPS!K$11,0)*$FI$6),"",VLOOKUP($FA598,MOM,LOOKUPS!K$12,0)*$FB$6+VLOOKUP($FA598,STREV,LOOKUPS!K$10,0)*$FC$6+VLOOKUP($FA598,LTREV,LOOKUPS!K$9,0)*$FD$6+VLOOKUP($FA598,CFP,LOOKUPS!K$6,0)*$FE$6+VLOOKUP($FA598,EP,LOOKUPS!K$8,0)*$FF$6+VLOOKUP($FA598,BM,LOOKUPS!K$5,0)*$FG$6+VLOOKUP($FA598,DIV,LOOKUPS!K$7,0)*$FH$6++VLOOKUP($FA598,SIZE,LOOKUPS!K$11,0)*$FI$6)</f>
        <v>22.5154</v>
      </c>
      <c r="FK598" s="1">
        <f>IF(ISERROR(VLOOKUP($FA598,MOM,LOOKUPS!L$12,0)*$FB$6+VLOOKUP($FA598,STREV,LOOKUPS!L$10,0)*$FC$6+VLOOKUP($FA598,LTREV,LOOKUPS!L$9,0)*$FD$6+VLOOKUP($FA598,CFP,LOOKUPS!L$6,0)*$FE$6+VLOOKUP($FA598,EP,LOOKUPS!L$8,0)*$FF$6+VLOOKUP($FA598,BM,LOOKUPS!L$5,0)*$FG$6+VLOOKUP($FA598,DIV,LOOKUPS!L$7,0)*$FH$6++VLOOKUP($FA598,SIZE,LOOKUPS!L$11,0)*$FI$6),"",VLOOKUP($FA598,MOM,LOOKUPS!L$12,0)*$FB$6+VLOOKUP($FA598,STREV,LOOKUPS!L$10,0)*$FC$6+VLOOKUP($FA598,LTREV,LOOKUPS!L$9,0)*$FD$6+VLOOKUP($FA598,CFP,LOOKUPS!L$6,0)*$FE$6+VLOOKUP($FA598,EP,LOOKUPS!L$8,0)*$FF$6+VLOOKUP($FA598,BM,LOOKUPS!L$5,0)*$FG$6+VLOOKUP($FA598,DIV,LOOKUPS!L$7,0)*$FH$6++VLOOKUP($FA598,SIZE,LOOKUPS!L$11,0)*$FI$6)</f>
        <v>25.601300000000002</v>
      </c>
    </row>
    <row r="599" spans="1:167" x14ac:dyDescent="0.3">
      <c r="A599" s="1">
        <v>197602</v>
      </c>
      <c r="B599" s="1">
        <v>15.95</v>
      </c>
      <c r="C599" s="1">
        <v>11.27</v>
      </c>
      <c r="D599" s="1">
        <v>10.36</v>
      </c>
      <c r="E599" s="1">
        <v>8.27</v>
      </c>
      <c r="F599" s="1">
        <v>9.08</v>
      </c>
      <c r="G599" s="1">
        <v>7.52</v>
      </c>
      <c r="H599" s="1">
        <v>9.07</v>
      </c>
      <c r="I599" s="1">
        <v>9.35</v>
      </c>
      <c r="J599" s="1">
        <v>9.49</v>
      </c>
      <c r="K599" s="1">
        <v>10.33</v>
      </c>
      <c r="M599" s="1">
        <v>197503</v>
      </c>
      <c r="N599" s="1">
        <v>17.43</v>
      </c>
      <c r="O599" s="1">
        <v>10.57</v>
      </c>
      <c r="P599" s="1">
        <v>7.09</v>
      </c>
      <c r="Q599" s="1">
        <v>8.32</v>
      </c>
      <c r="R599" s="1">
        <v>4.2300000000000004</v>
      </c>
      <c r="S599" s="1">
        <v>7.65</v>
      </c>
      <c r="T599" s="1">
        <v>6.72</v>
      </c>
      <c r="U599" s="1">
        <v>6.94</v>
      </c>
      <c r="V599" s="1">
        <v>7.18</v>
      </c>
      <c r="W599" s="1">
        <v>4.42</v>
      </c>
      <c r="Y599" s="1">
        <v>198002</v>
      </c>
      <c r="Z599" s="1">
        <v>0.13</v>
      </c>
      <c r="AA599" s="1">
        <v>-2.5499999999999998</v>
      </c>
      <c r="AB599" s="1">
        <v>-2.82</v>
      </c>
      <c r="AC599" s="1">
        <v>-2.92</v>
      </c>
      <c r="AD599" s="1">
        <v>-2.27</v>
      </c>
      <c r="AE599" s="1">
        <v>-2.78</v>
      </c>
      <c r="AF599" s="1">
        <v>-1.88</v>
      </c>
      <c r="AG599" s="1">
        <v>-2.23</v>
      </c>
      <c r="AH599" s="1">
        <v>-1.1299999999999999</v>
      </c>
      <c r="AI599" s="1">
        <v>-2.37</v>
      </c>
      <c r="AK599">
        <v>200008</v>
      </c>
      <c r="AL599">
        <v>7.03</v>
      </c>
      <c r="AM599">
        <v>8.2899999999999991</v>
      </c>
      <c r="AN599">
        <v>5</v>
      </c>
      <c r="AO599">
        <v>4.93</v>
      </c>
      <c r="AP599">
        <v>9.4499999999999993</v>
      </c>
      <c r="AQ599">
        <v>4.45</v>
      </c>
      <c r="AR599">
        <v>5.2</v>
      </c>
      <c r="AS599">
        <v>4.5999999999999996</v>
      </c>
      <c r="AT599">
        <v>5.6</v>
      </c>
      <c r="AU599">
        <v>10.32</v>
      </c>
      <c r="AV599">
        <v>8.07</v>
      </c>
      <c r="AW599">
        <v>4.9800000000000004</v>
      </c>
      <c r="AX599">
        <v>3.93</v>
      </c>
      <c r="AY599">
        <v>5.17</v>
      </c>
      <c r="AZ599">
        <v>5.23</v>
      </c>
      <c r="BA599">
        <v>5.89</v>
      </c>
      <c r="BB599">
        <v>3.46</v>
      </c>
      <c r="BC599">
        <v>5.4</v>
      </c>
      <c r="BD599">
        <v>5.78</v>
      </c>
      <c r="BF599" s="1">
        <v>200008</v>
      </c>
      <c r="BG599" s="1">
        <v>7.26</v>
      </c>
      <c r="BH599" s="1">
        <v>8.06</v>
      </c>
      <c r="BI599" s="1">
        <v>4.5599999999999996</v>
      </c>
      <c r="BJ599" s="1">
        <v>5.63</v>
      </c>
      <c r="BK599" s="1">
        <v>8.5500000000000007</v>
      </c>
      <c r="BL599" s="1">
        <v>5.64</v>
      </c>
      <c r="BM599" s="1">
        <v>4.4000000000000004</v>
      </c>
      <c r="BN599" s="1">
        <v>4.97</v>
      </c>
      <c r="BO599" s="1">
        <v>5.77</v>
      </c>
      <c r="BP599" s="1">
        <v>8.99</v>
      </c>
      <c r="BQ599" s="1">
        <v>7.9</v>
      </c>
      <c r="BR599" s="1">
        <v>6.5</v>
      </c>
      <c r="BS599" s="1">
        <v>4.87</v>
      </c>
      <c r="BT599" s="1">
        <v>4.72</v>
      </c>
      <c r="BU599" s="1">
        <v>4.12</v>
      </c>
      <c r="BV599" s="1">
        <v>4.6100000000000003</v>
      </c>
      <c r="BW599" s="1">
        <v>5.34</v>
      </c>
      <c r="BX599" s="1">
        <v>5.43</v>
      </c>
      <c r="BY599" s="1">
        <v>6.08</v>
      </c>
      <c r="CA599" s="1">
        <v>197508</v>
      </c>
      <c r="CB599" s="1">
        <v>-8.9700000000000006</v>
      </c>
      <c r="CC599" s="1">
        <v>-4.8499999999999996</v>
      </c>
      <c r="CD599" s="1">
        <v>-3.9</v>
      </c>
      <c r="CE599" s="1">
        <v>-6.09</v>
      </c>
      <c r="CF599" s="1">
        <v>-4.6100000000000003</v>
      </c>
      <c r="CG599" s="1">
        <v>-4.58</v>
      </c>
      <c r="CH599" s="1">
        <v>-4.12</v>
      </c>
      <c r="CI599" s="1">
        <v>-4.54</v>
      </c>
      <c r="CJ599" s="1">
        <v>-6.41</v>
      </c>
      <c r="CK599" s="1">
        <v>-5.15</v>
      </c>
      <c r="CL599" s="1">
        <v>-4.12</v>
      </c>
      <c r="CM599" s="1">
        <v>-5.33</v>
      </c>
      <c r="CN599" s="1">
        <v>-3.74</v>
      </c>
      <c r="CO599" s="1">
        <v>-4.21</v>
      </c>
      <c r="CP599" s="1">
        <v>-4.0199999999999996</v>
      </c>
      <c r="CQ599" s="1">
        <v>-3.65</v>
      </c>
      <c r="CR599" s="1">
        <v>-5.35</v>
      </c>
      <c r="CS599" s="1">
        <v>-5.65</v>
      </c>
      <c r="CT599" s="1">
        <v>-7.07</v>
      </c>
      <c r="CV599" s="1">
        <v>197608</v>
      </c>
      <c r="CW599" s="1">
        <v>-3.22</v>
      </c>
      <c r="CX599" s="1">
        <v>-1.93</v>
      </c>
      <c r="CY599" s="1">
        <v>-0.94</v>
      </c>
      <c r="CZ599" s="1">
        <v>1.2</v>
      </c>
      <c r="DA599" s="1">
        <v>-2.25</v>
      </c>
      <c r="DB599" s="1">
        <v>-1.1100000000000001</v>
      </c>
      <c r="DC599" s="1">
        <v>-1.18</v>
      </c>
      <c r="DD599" s="1">
        <v>-0.11</v>
      </c>
      <c r="DE599" s="1">
        <v>1.64</v>
      </c>
      <c r="DF599" s="1">
        <v>-2.06</v>
      </c>
      <c r="DG599" s="1">
        <v>-2.48</v>
      </c>
      <c r="DH599" s="1">
        <v>-1.1100000000000001</v>
      </c>
      <c r="DI599" s="1">
        <v>-1.1000000000000001</v>
      </c>
      <c r="DJ599" s="1">
        <v>-1.96</v>
      </c>
      <c r="DK599" s="1">
        <v>-0.51</v>
      </c>
      <c r="DL599" s="1">
        <v>-0.37</v>
      </c>
      <c r="DM599" s="1">
        <v>0.2</v>
      </c>
      <c r="DN599" s="1">
        <v>1.1599999999999999</v>
      </c>
      <c r="DO599" s="1">
        <v>2.21</v>
      </c>
      <c r="DQ599" s="1">
        <v>197508</v>
      </c>
      <c r="DR599" s="1">
        <v>-99.99</v>
      </c>
      <c r="DS599" s="1">
        <v>-5.38</v>
      </c>
      <c r="DT599" s="1">
        <v>-3.97</v>
      </c>
      <c r="DU599" s="1">
        <v>-2.4700000000000002</v>
      </c>
      <c r="DV599" s="1">
        <v>-5.37</v>
      </c>
      <c r="DW599" s="1">
        <v>-4.95</v>
      </c>
      <c r="DX599" s="1">
        <v>-3.79</v>
      </c>
      <c r="DY599" s="1">
        <v>-3.53</v>
      </c>
      <c r="DZ599" s="1">
        <v>-1.95</v>
      </c>
      <c r="EA599" s="1">
        <v>-5.26</v>
      </c>
      <c r="EB599" s="1">
        <v>-5.92</v>
      </c>
      <c r="EC599" s="1">
        <v>-5.46</v>
      </c>
      <c r="ED599" s="1">
        <v>-4.42</v>
      </c>
      <c r="EE599" s="1">
        <v>-3.7</v>
      </c>
      <c r="EF599" s="1">
        <v>-3.92</v>
      </c>
      <c r="EG599" s="1">
        <v>-3.72</v>
      </c>
      <c r="EH599" s="1">
        <v>-3.34</v>
      </c>
      <c r="EI599" s="1">
        <v>-2.14</v>
      </c>
      <c r="EJ599" s="1">
        <v>-1.77</v>
      </c>
      <c r="EL599">
        <v>197508</v>
      </c>
      <c r="EM599">
        <v>-2.85</v>
      </c>
      <c r="EN599">
        <v>-3.2</v>
      </c>
      <c r="EO599">
        <v>-0.95</v>
      </c>
      <c r="EP599">
        <v>0.48</v>
      </c>
      <c r="ER599" s="1">
        <v>197602</v>
      </c>
      <c r="ES599" s="1">
        <v>0.36</v>
      </c>
      <c r="EU599" s="1">
        <v>197503</v>
      </c>
      <c r="EV599" s="1">
        <v>3.56</v>
      </c>
      <c r="EX599" s="1">
        <v>198002</v>
      </c>
      <c r="EY599" s="1">
        <v>-0.08</v>
      </c>
      <c r="FA599" s="1">
        <v>197602</v>
      </c>
      <c r="FB599" s="1">
        <f>IF(ISERROR(VLOOKUP($FA599,MOM,LOOKUPS!C$12,0)*$FB$6+VLOOKUP($FA599,STREV,LOOKUPS!C$10,0)*$FC$6+VLOOKUP($FA599,LTREV,LOOKUPS!C$9,0)*$FD$6+VLOOKUP($FA599,CFP,LOOKUPS!C$6,0)*$FE$6+VLOOKUP($FA599,EP,LOOKUPS!C$8,0)*$FF$6+VLOOKUP($FA599,BM,LOOKUPS!C$5,0)*$FG$6+VLOOKUP($FA599,DIV,LOOKUPS!C$7,0)*$FH$6++VLOOKUP($FA599,SIZE,LOOKUPS!C$11,0)*$FI$6),"",VLOOKUP($FA599,MOM,LOOKUPS!C$12,0)*$FB$6+VLOOKUP($FA599,STREV,LOOKUPS!C$10,0)*$FC$6+VLOOKUP($FA599,LTREV,LOOKUPS!C$9,0)*$FD$6+VLOOKUP($FA599,CFP,LOOKUPS!C$6,0)*$FE$6+VLOOKUP($FA599,EP,LOOKUPS!C$8,0)*$FF$6+VLOOKUP($FA599,BM,LOOKUPS!C$5,0)*$FG$6+VLOOKUP($FA599,DIV,LOOKUPS!C$7,0)*$FH$6++VLOOKUP($FA599,SIZE,LOOKUPS!C$11,0)*$FI$6)</f>
        <v>10.264900000000001</v>
      </c>
      <c r="FC599" s="1">
        <f>IF(ISERROR(VLOOKUP($FA599,MOM,LOOKUPS!D$12,0)*$FB$6+VLOOKUP($FA599,STREV,LOOKUPS!D$10,0)*$FC$6+VLOOKUP($FA599,LTREV,LOOKUPS!D$9,0)*$FD$6+VLOOKUP($FA599,CFP,LOOKUPS!D$6,0)*$FE$6+VLOOKUP($FA599,EP,LOOKUPS!D$8,0)*$FF$6+VLOOKUP($FA599,BM,LOOKUPS!D$5,0)*$FG$6+VLOOKUP($FA599,DIV,LOOKUPS!D$7,0)*$FH$6++VLOOKUP($FA599,SIZE,LOOKUPS!D$11,0)*$FI$6),"",VLOOKUP($FA599,MOM,LOOKUPS!D$12,0)*$FB$6+VLOOKUP($FA599,STREV,LOOKUPS!D$10,0)*$FC$6+VLOOKUP($FA599,LTREV,LOOKUPS!D$9,0)*$FD$6+VLOOKUP($FA599,CFP,LOOKUPS!D$6,0)*$FE$6+VLOOKUP($FA599,EP,LOOKUPS!D$8,0)*$FF$6+VLOOKUP($FA599,BM,LOOKUPS!D$5,0)*$FG$6+VLOOKUP($FA599,DIV,LOOKUPS!D$7,0)*$FH$6++VLOOKUP($FA599,SIZE,LOOKUPS!D$11,0)*$FI$6)</f>
        <v>8.9977</v>
      </c>
      <c r="FD599" s="1">
        <f>IF(ISERROR(VLOOKUP($FA599,MOM,LOOKUPS!E$12,0)*$FB$6+VLOOKUP($FA599,STREV,LOOKUPS!E$10,0)*$FC$6+VLOOKUP($FA599,LTREV,LOOKUPS!E$9,0)*$FD$6+VLOOKUP($FA599,CFP,LOOKUPS!E$6,0)*$FE$6+VLOOKUP($FA599,EP,LOOKUPS!E$8,0)*$FF$6+VLOOKUP($FA599,BM,LOOKUPS!E$5,0)*$FG$6+VLOOKUP($FA599,DIV,LOOKUPS!E$7,0)*$FH$6++VLOOKUP($FA599,SIZE,LOOKUPS!E$11,0)*$FI$6),"",VLOOKUP($FA599,MOM,LOOKUPS!E$12,0)*$FB$6+VLOOKUP($FA599,STREV,LOOKUPS!E$10,0)*$FC$6+VLOOKUP($FA599,LTREV,LOOKUPS!E$9,0)*$FD$6+VLOOKUP($FA599,CFP,LOOKUPS!E$6,0)*$FE$6+VLOOKUP($FA599,EP,LOOKUPS!E$8,0)*$FF$6+VLOOKUP($FA599,BM,LOOKUPS!E$5,0)*$FG$6+VLOOKUP($FA599,DIV,LOOKUPS!E$7,0)*$FH$6++VLOOKUP($FA599,SIZE,LOOKUPS!E$11,0)*$FI$6)</f>
        <v>9.7454000000000001</v>
      </c>
      <c r="FE599" s="1">
        <f>IF(ISERROR(VLOOKUP($FA599,MOM,LOOKUPS!F$12,0)*$FB$6+VLOOKUP($FA599,STREV,LOOKUPS!F$10,0)*$FC$6+VLOOKUP($FA599,LTREV,LOOKUPS!F$9,0)*$FD$6+VLOOKUP($FA599,CFP,LOOKUPS!F$6,0)*$FE$6+VLOOKUP($FA599,EP,LOOKUPS!F$8,0)*$FF$6+VLOOKUP($FA599,BM,LOOKUPS!F$5,0)*$FG$6+VLOOKUP($FA599,DIV,LOOKUPS!F$7,0)*$FH$6++VLOOKUP($FA599,SIZE,LOOKUPS!F$11,0)*$FI$6),"",VLOOKUP($FA599,MOM,LOOKUPS!F$12,0)*$FB$6+VLOOKUP($FA599,STREV,LOOKUPS!F$10,0)*$FC$6+VLOOKUP($FA599,LTREV,LOOKUPS!F$9,0)*$FD$6+VLOOKUP($FA599,CFP,LOOKUPS!F$6,0)*$FE$6+VLOOKUP($FA599,EP,LOOKUPS!F$8,0)*$FF$6+VLOOKUP($FA599,BM,LOOKUPS!F$5,0)*$FG$6+VLOOKUP($FA599,DIV,LOOKUPS!F$7,0)*$FH$6++VLOOKUP($FA599,SIZE,LOOKUPS!F$11,0)*$FI$6)</f>
        <v>7.9933000000000014</v>
      </c>
      <c r="FF599" s="1">
        <f>IF(ISERROR(VLOOKUP($FA599,MOM,LOOKUPS!G$12,0)*$FB$6+VLOOKUP($FA599,STREV,LOOKUPS!G$10,0)*$FC$6+VLOOKUP($FA599,LTREV,LOOKUPS!G$9,0)*$FD$6+VLOOKUP($FA599,CFP,LOOKUPS!G$6,0)*$FE$6+VLOOKUP($FA599,EP,LOOKUPS!G$8,0)*$FF$6+VLOOKUP($FA599,BM,LOOKUPS!G$5,0)*$FG$6+VLOOKUP($FA599,DIV,LOOKUPS!G$7,0)*$FH$6++VLOOKUP($FA599,SIZE,LOOKUPS!G$11,0)*$FI$6),"",VLOOKUP($FA599,MOM,LOOKUPS!G$12,0)*$FB$6+VLOOKUP($FA599,STREV,LOOKUPS!G$10,0)*$FC$6+VLOOKUP($FA599,LTREV,LOOKUPS!G$9,0)*$FD$6+VLOOKUP($FA599,CFP,LOOKUPS!G$6,0)*$FE$6+VLOOKUP($FA599,EP,LOOKUPS!G$8,0)*$FF$6+VLOOKUP($FA599,BM,LOOKUPS!G$5,0)*$FG$6+VLOOKUP($FA599,DIV,LOOKUPS!G$7,0)*$FH$6++VLOOKUP($FA599,SIZE,LOOKUPS!G$11,0)*$FI$6)</f>
        <v>9.7710000000000008</v>
      </c>
      <c r="FG599" s="1">
        <f>IF(ISERROR(VLOOKUP($FA599,MOM,LOOKUPS!H$12,0)*$FB$6+VLOOKUP($FA599,STREV,LOOKUPS!H$10,0)*$FC$6+VLOOKUP($FA599,LTREV,LOOKUPS!H$9,0)*$FD$6+VLOOKUP($FA599,CFP,LOOKUPS!H$6,0)*$FE$6+VLOOKUP($FA599,EP,LOOKUPS!H$8,0)*$FF$6+VLOOKUP($FA599,BM,LOOKUPS!H$5,0)*$FG$6+VLOOKUP($FA599,DIV,LOOKUPS!H$7,0)*$FH$6++VLOOKUP($FA599,SIZE,LOOKUPS!H$11,0)*$FI$6),"",VLOOKUP($FA599,MOM,LOOKUPS!H$12,0)*$FB$6+VLOOKUP($FA599,STREV,LOOKUPS!H$10,0)*$FC$6+VLOOKUP($FA599,LTREV,LOOKUPS!H$9,0)*$FD$6+VLOOKUP($FA599,CFP,LOOKUPS!H$6,0)*$FE$6+VLOOKUP($FA599,EP,LOOKUPS!H$8,0)*$FF$6+VLOOKUP($FA599,BM,LOOKUPS!H$5,0)*$FG$6+VLOOKUP($FA599,DIV,LOOKUPS!H$7,0)*$FH$6++VLOOKUP($FA599,SIZE,LOOKUPS!H$11,0)*$FI$6)</f>
        <v>8.5470000000000006</v>
      </c>
      <c r="FH599" s="1">
        <f>IF(ISERROR(VLOOKUP($FA599,MOM,LOOKUPS!I$12,0)*$FB$6+VLOOKUP($FA599,STREV,LOOKUPS!I$10,0)*$FC$6+VLOOKUP($FA599,LTREV,LOOKUPS!I$9,0)*$FD$6+VLOOKUP($FA599,CFP,LOOKUPS!I$6,0)*$FE$6+VLOOKUP($FA599,EP,LOOKUPS!I$8,0)*$FF$6+VLOOKUP($FA599,BM,LOOKUPS!I$5,0)*$FG$6+VLOOKUP($FA599,DIV,LOOKUPS!I$7,0)*$FH$6++VLOOKUP($FA599,SIZE,LOOKUPS!I$11,0)*$FI$6),"",VLOOKUP($FA599,MOM,LOOKUPS!I$12,0)*$FB$6+VLOOKUP($FA599,STREV,LOOKUPS!I$10,0)*$FC$6+VLOOKUP($FA599,LTREV,LOOKUPS!I$9,0)*$FD$6+VLOOKUP($FA599,CFP,LOOKUPS!I$6,0)*$FE$6+VLOOKUP($FA599,EP,LOOKUPS!I$8,0)*$FF$6+VLOOKUP($FA599,BM,LOOKUPS!I$5,0)*$FG$6+VLOOKUP($FA599,DIV,LOOKUPS!I$7,0)*$FH$6++VLOOKUP($FA599,SIZE,LOOKUPS!I$11,0)*$FI$6)</f>
        <v>9.4311000000000007</v>
      </c>
      <c r="FI599" s="1">
        <f>IF(ISERROR(VLOOKUP($FA599,MOM,LOOKUPS!J$12,0)*$FB$6+VLOOKUP($FA599,STREV,LOOKUPS!J$10,0)*$FC$6+VLOOKUP($FA599,LTREV,LOOKUPS!J$9,0)*$FD$6+VLOOKUP($FA599,CFP,LOOKUPS!J$6,0)*$FE$6+VLOOKUP($FA599,EP,LOOKUPS!J$8,0)*$FF$6+VLOOKUP($FA599,BM,LOOKUPS!J$5,0)*$FG$6+VLOOKUP($FA599,DIV,LOOKUPS!J$7,0)*$FH$6++VLOOKUP($FA599,SIZE,LOOKUPS!J$11,0)*$FI$6),"",VLOOKUP($FA599,MOM,LOOKUPS!J$12,0)*$FB$6+VLOOKUP($FA599,STREV,LOOKUPS!J$10,0)*$FC$6+VLOOKUP($FA599,LTREV,LOOKUPS!J$9,0)*$FD$6+VLOOKUP($FA599,CFP,LOOKUPS!J$6,0)*$FE$6+VLOOKUP($FA599,EP,LOOKUPS!J$8,0)*$FF$6+VLOOKUP($FA599,BM,LOOKUPS!J$5,0)*$FG$6+VLOOKUP($FA599,DIV,LOOKUPS!J$7,0)*$FH$6++VLOOKUP($FA599,SIZE,LOOKUPS!J$11,0)*$FI$6)</f>
        <v>11.292999999999999</v>
      </c>
      <c r="FJ599" s="1">
        <f>IF(ISERROR(VLOOKUP($FA599,MOM,LOOKUPS!K$12,0)*$FB$6+VLOOKUP($FA599,STREV,LOOKUPS!K$10,0)*$FC$6+VLOOKUP($FA599,LTREV,LOOKUPS!K$9,0)*$FD$6+VLOOKUP($FA599,CFP,LOOKUPS!K$6,0)*$FE$6+VLOOKUP($FA599,EP,LOOKUPS!K$8,0)*$FF$6+VLOOKUP($FA599,BM,LOOKUPS!K$5,0)*$FG$6+VLOOKUP($FA599,DIV,LOOKUPS!K$7,0)*$FH$6++VLOOKUP($FA599,SIZE,LOOKUPS!K$11,0)*$FI$6),"",VLOOKUP($FA599,MOM,LOOKUPS!K$12,0)*$FB$6+VLOOKUP($FA599,STREV,LOOKUPS!K$10,0)*$FC$6+VLOOKUP($FA599,LTREV,LOOKUPS!K$9,0)*$FD$6+VLOOKUP($FA599,CFP,LOOKUPS!K$6,0)*$FE$6+VLOOKUP($FA599,EP,LOOKUPS!K$8,0)*$FF$6+VLOOKUP($FA599,BM,LOOKUPS!K$5,0)*$FG$6+VLOOKUP($FA599,DIV,LOOKUPS!K$7,0)*$FH$6++VLOOKUP($FA599,SIZE,LOOKUPS!K$11,0)*$FI$6)</f>
        <v>11.423300000000001</v>
      </c>
      <c r="FK599" s="1">
        <f>IF(ISERROR(VLOOKUP($FA599,MOM,LOOKUPS!L$12,0)*$FB$6+VLOOKUP($FA599,STREV,LOOKUPS!L$10,0)*$FC$6+VLOOKUP($FA599,LTREV,LOOKUPS!L$9,0)*$FD$6+VLOOKUP($FA599,CFP,LOOKUPS!L$6,0)*$FE$6+VLOOKUP($FA599,EP,LOOKUPS!L$8,0)*$FF$6+VLOOKUP($FA599,BM,LOOKUPS!L$5,0)*$FG$6+VLOOKUP($FA599,DIV,LOOKUPS!L$7,0)*$FH$6++VLOOKUP($FA599,SIZE,LOOKUPS!L$11,0)*$FI$6),"",VLOOKUP($FA599,MOM,LOOKUPS!L$12,0)*$FB$6+VLOOKUP($FA599,STREV,LOOKUPS!L$10,0)*$FC$6+VLOOKUP($FA599,LTREV,LOOKUPS!L$9,0)*$FD$6+VLOOKUP($FA599,CFP,LOOKUPS!L$6,0)*$FE$6+VLOOKUP($FA599,EP,LOOKUPS!L$8,0)*$FF$6+VLOOKUP($FA599,BM,LOOKUPS!L$5,0)*$FG$6+VLOOKUP($FA599,DIV,LOOKUPS!L$7,0)*$FH$6++VLOOKUP($FA599,SIZE,LOOKUPS!L$11,0)*$FI$6)</f>
        <v>15.625800000000002</v>
      </c>
    </row>
    <row r="600" spans="1:167" x14ac:dyDescent="0.3">
      <c r="A600" s="1">
        <v>197603</v>
      </c>
      <c r="B600" s="1">
        <v>2.19</v>
      </c>
      <c r="C600" s="1">
        <v>2.08</v>
      </c>
      <c r="D600" s="1">
        <v>1.2</v>
      </c>
      <c r="E600" s="1">
        <v>1.06</v>
      </c>
      <c r="F600" s="1">
        <v>1.52</v>
      </c>
      <c r="G600" s="1">
        <v>2.91</v>
      </c>
      <c r="H600" s="1">
        <v>2.4900000000000002</v>
      </c>
      <c r="I600" s="1">
        <v>2.91</v>
      </c>
      <c r="J600" s="1">
        <v>2.52</v>
      </c>
      <c r="K600" s="1">
        <v>2.31</v>
      </c>
      <c r="M600" s="1">
        <v>197504</v>
      </c>
      <c r="N600" s="1">
        <v>5.45</v>
      </c>
      <c r="O600" s="1">
        <v>3.49</v>
      </c>
      <c r="P600" s="1">
        <v>4.1500000000000004</v>
      </c>
      <c r="Q600" s="1">
        <v>3.94</v>
      </c>
      <c r="R600" s="1">
        <v>4.79</v>
      </c>
      <c r="S600" s="1">
        <v>3.36</v>
      </c>
      <c r="T600" s="1">
        <v>4.37</v>
      </c>
      <c r="U600" s="1">
        <v>4.95</v>
      </c>
      <c r="V600" s="1">
        <v>2.94</v>
      </c>
      <c r="W600" s="1">
        <v>-1.17</v>
      </c>
      <c r="Y600" s="1">
        <v>198003</v>
      </c>
      <c r="Z600" s="1">
        <v>-17.09</v>
      </c>
      <c r="AA600" s="1">
        <v>-14.9</v>
      </c>
      <c r="AB600" s="1">
        <v>-14.35</v>
      </c>
      <c r="AC600" s="1">
        <v>-12.76</v>
      </c>
      <c r="AD600" s="1">
        <v>-12.31</v>
      </c>
      <c r="AE600" s="1">
        <v>-14.63</v>
      </c>
      <c r="AF600" s="1">
        <v>-15.5</v>
      </c>
      <c r="AG600" s="1">
        <v>-16.13</v>
      </c>
      <c r="AH600" s="1">
        <v>-16.25</v>
      </c>
      <c r="AI600" s="1">
        <v>-18.329999999999998</v>
      </c>
      <c r="AK600">
        <v>200009</v>
      </c>
      <c r="AL600">
        <v>-9.4600000000000009</v>
      </c>
      <c r="AM600">
        <v>-3.97</v>
      </c>
      <c r="AN600">
        <v>-0.15</v>
      </c>
      <c r="AO600">
        <v>-1.1200000000000001</v>
      </c>
      <c r="AP600">
        <v>-5.0599999999999996</v>
      </c>
      <c r="AQ600">
        <v>-0.51</v>
      </c>
      <c r="AR600">
        <v>-0.23</v>
      </c>
      <c r="AS600">
        <v>0.15</v>
      </c>
      <c r="AT600">
        <v>-1.75</v>
      </c>
      <c r="AU600">
        <v>-6.37</v>
      </c>
      <c r="AV600">
        <v>-2.98</v>
      </c>
      <c r="AW600">
        <v>-0.88</v>
      </c>
      <c r="AX600">
        <v>-0.15</v>
      </c>
      <c r="AY600">
        <v>0.22</v>
      </c>
      <c r="AZ600">
        <v>-0.77</v>
      </c>
      <c r="BA600">
        <v>0.04</v>
      </c>
      <c r="BB600">
        <v>0.25</v>
      </c>
      <c r="BC600">
        <v>-1.84</v>
      </c>
      <c r="BD600">
        <v>-1.68</v>
      </c>
      <c r="BF600" s="1">
        <v>200009</v>
      </c>
      <c r="BG600" s="1">
        <v>-8.84</v>
      </c>
      <c r="BH600" s="1">
        <v>-4.8</v>
      </c>
      <c r="BI600" s="1">
        <v>-0.05</v>
      </c>
      <c r="BJ600" s="1">
        <v>-0.41</v>
      </c>
      <c r="BK600" s="1">
        <v>-5.15</v>
      </c>
      <c r="BL600" s="1">
        <v>-1.98</v>
      </c>
      <c r="BM600" s="1">
        <v>-0.11</v>
      </c>
      <c r="BN600" s="1">
        <v>0.28000000000000003</v>
      </c>
      <c r="BO600" s="1">
        <v>-0.68</v>
      </c>
      <c r="BP600" s="1">
        <v>-6.5</v>
      </c>
      <c r="BQ600" s="1">
        <v>-3.15</v>
      </c>
      <c r="BR600" s="1">
        <v>-3.67</v>
      </c>
      <c r="BS600" s="1">
        <v>-0.46</v>
      </c>
      <c r="BT600" s="1">
        <v>-0.45</v>
      </c>
      <c r="BU600" s="1">
        <v>0.17</v>
      </c>
      <c r="BV600" s="1">
        <v>0.42</v>
      </c>
      <c r="BW600" s="1">
        <v>0.13</v>
      </c>
      <c r="BX600" s="1">
        <v>-0.66</v>
      </c>
      <c r="BY600" s="1">
        <v>-0.7</v>
      </c>
      <c r="CA600" s="1">
        <v>197509</v>
      </c>
      <c r="CB600" s="1">
        <v>-6.61</v>
      </c>
      <c r="CC600" s="1">
        <v>-4.47</v>
      </c>
      <c r="CD600" s="1">
        <v>-3.09</v>
      </c>
      <c r="CE600" s="1">
        <v>-3.55</v>
      </c>
      <c r="CF600" s="1">
        <v>-4.96</v>
      </c>
      <c r="CG600" s="1">
        <v>-3.11</v>
      </c>
      <c r="CH600" s="1">
        <v>-3.26</v>
      </c>
      <c r="CI600" s="1">
        <v>-3.04</v>
      </c>
      <c r="CJ600" s="1">
        <v>-3.82</v>
      </c>
      <c r="CK600" s="1">
        <v>-4.21</v>
      </c>
      <c r="CL600" s="1">
        <v>-5.64</v>
      </c>
      <c r="CM600" s="1">
        <v>-3.51</v>
      </c>
      <c r="CN600" s="1">
        <v>-2.66</v>
      </c>
      <c r="CO600" s="1">
        <v>-3.17</v>
      </c>
      <c r="CP600" s="1">
        <v>-3.35</v>
      </c>
      <c r="CQ600" s="1">
        <v>-3.19</v>
      </c>
      <c r="CR600" s="1">
        <v>-2.91</v>
      </c>
      <c r="CS600" s="1">
        <v>-2.92</v>
      </c>
      <c r="CT600" s="1">
        <v>-4.5999999999999996</v>
      </c>
      <c r="CV600" s="1">
        <v>197609</v>
      </c>
      <c r="CW600" s="1">
        <v>-0.09</v>
      </c>
      <c r="CX600" s="1">
        <v>2.74</v>
      </c>
      <c r="CY600" s="1">
        <v>2.16</v>
      </c>
      <c r="CZ600" s="1">
        <v>2.38</v>
      </c>
      <c r="DA600" s="1">
        <v>3.16</v>
      </c>
      <c r="DB600" s="1">
        <v>2.06</v>
      </c>
      <c r="DC600" s="1">
        <v>1.64</v>
      </c>
      <c r="DD600" s="1">
        <v>2.4</v>
      </c>
      <c r="DE600" s="1">
        <v>2.6</v>
      </c>
      <c r="DF600" s="1">
        <v>3.15</v>
      </c>
      <c r="DG600" s="1">
        <v>3.16</v>
      </c>
      <c r="DH600" s="1">
        <v>1.67</v>
      </c>
      <c r="DI600" s="1">
        <v>2.4500000000000002</v>
      </c>
      <c r="DJ600" s="1">
        <v>1.77</v>
      </c>
      <c r="DK600" s="1">
        <v>1.52</v>
      </c>
      <c r="DL600" s="1">
        <v>2.84</v>
      </c>
      <c r="DM600" s="1">
        <v>1.88</v>
      </c>
      <c r="DN600" s="1">
        <v>2.41</v>
      </c>
      <c r="DO600" s="1">
        <v>2.82</v>
      </c>
      <c r="DQ600" s="1">
        <v>197509</v>
      </c>
      <c r="DR600" s="1">
        <v>-99.99</v>
      </c>
      <c r="DS600" s="1">
        <v>-3.51</v>
      </c>
      <c r="DT600" s="1">
        <v>-3.99</v>
      </c>
      <c r="DU600" s="1">
        <v>-4.03</v>
      </c>
      <c r="DV600" s="1">
        <v>-3.53</v>
      </c>
      <c r="DW600" s="1">
        <v>-3.72</v>
      </c>
      <c r="DX600" s="1">
        <v>-3.91</v>
      </c>
      <c r="DY600" s="1">
        <v>-4.08</v>
      </c>
      <c r="DZ600" s="1">
        <v>-3.98</v>
      </c>
      <c r="EA600" s="1">
        <v>-3.51</v>
      </c>
      <c r="EB600" s="1">
        <v>-3.63</v>
      </c>
      <c r="EC600" s="1">
        <v>-3.36</v>
      </c>
      <c r="ED600" s="1">
        <v>-4.09</v>
      </c>
      <c r="EE600" s="1">
        <v>-3.7</v>
      </c>
      <c r="EF600" s="1">
        <v>-4.21</v>
      </c>
      <c r="EG600" s="1">
        <v>-4.0599999999999996</v>
      </c>
      <c r="EH600" s="1">
        <v>-4.0999999999999996</v>
      </c>
      <c r="EI600" s="1">
        <v>-3.28</v>
      </c>
      <c r="EJ600" s="1">
        <v>-4.68</v>
      </c>
      <c r="EL600">
        <v>197509</v>
      </c>
      <c r="EM600">
        <v>-4.26</v>
      </c>
      <c r="EN600">
        <v>-0.12</v>
      </c>
      <c r="EO600">
        <v>0.34</v>
      </c>
      <c r="EP600">
        <v>0.53</v>
      </c>
      <c r="ER600" s="1">
        <v>197603</v>
      </c>
      <c r="ES600" s="1">
        <v>0.19</v>
      </c>
      <c r="EU600" s="1">
        <v>197504</v>
      </c>
      <c r="EV600" s="1">
        <v>-0.46</v>
      </c>
      <c r="EX600" s="1">
        <v>198003</v>
      </c>
      <c r="EY600" s="1">
        <v>2.6</v>
      </c>
      <c r="FA600" s="1">
        <v>197603</v>
      </c>
      <c r="FB600" s="1">
        <f>IF(ISERROR(VLOOKUP($FA600,MOM,LOOKUPS!C$12,0)*$FB$6+VLOOKUP($FA600,STREV,LOOKUPS!C$10,0)*$FC$6+VLOOKUP($FA600,LTREV,LOOKUPS!C$9,0)*$FD$6+VLOOKUP($FA600,CFP,LOOKUPS!C$6,0)*$FE$6+VLOOKUP($FA600,EP,LOOKUPS!C$8,0)*$FF$6+VLOOKUP($FA600,BM,LOOKUPS!C$5,0)*$FG$6+VLOOKUP($FA600,DIV,LOOKUPS!C$7,0)*$FH$6++VLOOKUP($FA600,SIZE,LOOKUPS!C$11,0)*$FI$6),"",VLOOKUP($FA600,MOM,LOOKUPS!C$12,0)*$FB$6+VLOOKUP($FA600,STREV,LOOKUPS!C$10,0)*$FC$6+VLOOKUP($FA600,LTREV,LOOKUPS!C$9,0)*$FD$6+VLOOKUP($FA600,CFP,LOOKUPS!C$6,0)*$FE$6+VLOOKUP($FA600,EP,LOOKUPS!C$8,0)*$FF$6+VLOOKUP($FA600,BM,LOOKUPS!C$5,0)*$FG$6+VLOOKUP($FA600,DIV,LOOKUPS!C$7,0)*$FH$6++VLOOKUP($FA600,SIZE,LOOKUPS!C$11,0)*$FI$6)</f>
        <v>1.4096000000000002</v>
      </c>
      <c r="FC600" s="1">
        <f>IF(ISERROR(VLOOKUP($FA600,MOM,LOOKUPS!D$12,0)*$FB$6+VLOOKUP($FA600,STREV,LOOKUPS!D$10,0)*$FC$6+VLOOKUP($FA600,LTREV,LOOKUPS!D$9,0)*$FD$6+VLOOKUP($FA600,CFP,LOOKUPS!D$6,0)*$FE$6+VLOOKUP($FA600,EP,LOOKUPS!D$8,0)*$FF$6+VLOOKUP($FA600,BM,LOOKUPS!D$5,0)*$FG$6+VLOOKUP($FA600,DIV,LOOKUPS!D$7,0)*$FH$6++VLOOKUP($FA600,SIZE,LOOKUPS!D$11,0)*$FI$6),"",VLOOKUP($FA600,MOM,LOOKUPS!D$12,0)*$FB$6+VLOOKUP($FA600,STREV,LOOKUPS!D$10,0)*$FC$6+VLOOKUP($FA600,LTREV,LOOKUPS!D$9,0)*$FD$6+VLOOKUP($FA600,CFP,LOOKUPS!D$6,0)*$FE$6+VLOOKUP($FA600,EP,LOOKUPS!D$8,0)*$FF$6+VLOOKUP($FA600,BM,LOOKUPS!D$5,0)*$FG$6+VLOOKUP($FA600,DIV,LOOKUPS!D$7,0)*$FH$6++VLOOKUP($FA600,SIZE,LOOKUPS!D$11,0)*$FI$6)</f>
        <v>1.5698000000000001</v>
      </c>
      <c r="FD600" s="1">
        <f>IF(ISERROR(VLOOKUP($FA600,MOM,LOOKUPS!E$12,0)*$FB$6+VLOOKUP($FA600,STREV,LOOKUPS!E$10,0)*$FC$6+VLOOKUP($FA600,LTREV,LOOKUPS!E$9,0)*$FD$6+VLOOKUP($FA600,CFP,LOOKUPS!E$6,0)*$FE$6+VLOOKUP($FA600,EP,LOOKUPS!E$8,0)*$FF$6+VLOOKUP($FA600,BM,LOOKUPS!E$5,0)*$FG$6+VLOOKUP($FA600,DIV,LOOKUPS!E$7,0)*$FH$6++VLOOKUP($FA600,SIZE,LOOKUPS!E$11,0)*$FI$6),"",VLOOKUP($FA600,MOM,LOOKUPS!E$12,0)*$FB$6+VLOOKUP($FA600,STREV,LOOKUPS!E$10,0)*$FC$6+VLOOKUP($FA600,LTREV,LOOKUPS!E$9,0)*$FD$6+VLOOKUP($FA600,CFP,LOOKUPS!E$6,0)*$FE$6+VLOOKUP($FA600,EP,LOOKUPS!E$8,0)*$FF$6+VLOOKUP($FA600,BM,LOOKUPS!E$5,0)*$FG$6+VLOOKUP($FA600,DIV,LOOKUPS!E$7,0)*$FH$6++VLOOKUP($FA600,SIZE,LOOKUPS!E$11,0)*$FI$6)</f>
        <v>0.97249999999999992</v>
      </c>
      <c r="FE600" s="1">
        <f>IF(ISERROR(VLOOKUP($FA600,MOM,LOOKUPS!F$12,0)*$FB$6+VLOOKUP($FA600,STREV,LOOKUPS!F$10,0)*$FC$6+VLOOKUP($FA600,LTREV,LOOKUPS!F$9,0)*$FD$6+VLOOKUP($FA600,CFP,LOOKUPS!F$6,0)*$FE$6+VLOOKUP($FA600,EP,LOOKUPS!F$8,0)*$FF$6+VLOOKUP($FA600,BM,LOOKUPS!F$5,0)*$FG$6+VLOOKUP($FA600,DIV,LOOKUPS!F$7,0)*$FH$6++VLOOKUP($FA600,SIZE,LOOKUPS!F$11,0)*$FI$6),"",VLOOKUP($FA600,MOM,LOOKUPS!F$12,0)*$FB$6+VLOOKUP($FA600,STREV,LOOKUPS!F$10,0)*$FC$6+VLOOKUP($FA600,LTREV,LOOKUPS!F$9,0)*$FD$6+VLOOKUP($FA600,CFP,LOOKUPS!F$6,0)*$FE$6+VLOOKUP($FA600,EP,LOOKUPS!F$8,0)*$FF$6+VLOOKUP($FA600,BM,LOOKUPS!F$5,0)*$FG$6+VLOOKUP($FA600,DIV,LOOKUPS!F$7,0)*$FH$6++VLOOKUP($FA600,SIZE,LOOKUPS!F$11,0)*$FI$6)</f>
        <v>1.8615000000000004</v>
      </c>
      <c r="FF600" s="1">
        <f>IF(ISERROR(VLOOKUP($FA600,MOM,LOOKUPS!G$12,0)*$FB$6+VLOOKUP($FA600,STREV,LOOKUPS!G$10,0)*$FC$6+VLOOKUP($FA600,LTREV,LOOKUPS!G$9,0)*$FD$6+VLOOKUP($FA600,CFP,LOOKUPS!G$6,0)*$FE$6+VLOOKUP($FA600,EP,LOOKUPS!G$8,0)*$FF$6+VLOOKUP($FA600,BM,LOOKUPS!G$5,0)*$FG$6+VLOOKUP($FA600,DIV,LOOKUPS!G$7,0)*$FH$6++VLOOKUP($FA600,SIZE,LOOKUPS!G$11,0)*$FI$6),"",VLOOKUP($FA600,MOM,LOOKUPS!G$12,0)*$FB$6+VLOOKUP($FA600,STREV,LOOKUPS!G$10,0)*$FC$6+VLOOKUP($FA600,LTREV,LOOKUPS!G$9,0)*$FD$6+VLOOKUP($FA600,CFP,LOOKUPS!G$6,0)*$FE$6+VLOOKUP($FA600,EP,LOOKUPS!G$8,0)*$FF$6+VLOOKUP($FA600,BM,LOOKUPS!G$5,0)*$FG$6+VLOOKUP($FA600,DIV,LOOKUPS!G$7,0)*$FH$6++VLOOKUP($FA600,SIZE,LOOKUPS!G$11,0)*$FI$6)</f>
        <v>1.8875000000000002</v>
      </c>
      <c r="FG600" s="1">
        <f>IF(ISERROR(VLOOKUP($FA600,MOM,LOOKUPS!H$12,0)*$FB$6+VLOOKUP($FA600,STREV,LOOKUPS!H$10,0)*$FC$6+VLOOKUP($FA600,LTREV,LOOKUPS!H$9,0)*$FD$6+VLOOKUP($FA600,CFP,LOOKUPS!H$6,0)*$FE$6+VLOOKUP($FA600,EP,LOOKUPS!H$8,0)*$FF$6+VLOOKUP($FA600,BM,LOOKUPS!H$5,0)*$FG$6+VLOOKUP($FA600,DIV,LOOKUPS!H$7,0)*$FH$6++VLOOKUP($FA600,SIZE,LOOKUPS!H$11,0)*$FI$6),"",VLOOKUP($FA600,MOM,LOOKUPS!H$12,0)*$FB$6+VLOOKUP($FA600,STREV,LOOKUPS!H$10,0)*$FC$6+VLOOKUP($FA600,LTREV,LOOKUPS!H$9,0)*$FD$6+VLOOKUP($FA600,CFP,LOOKUPS!H$6,0)*$FE$6+VLOOKUP($FA600,EP,LOOKUPS!H$8,0)*$FF$6+VLOOKUP($FA600,BM,LOOKUPS!H$5,0)*$FG$6+VLOOKUP($FA600,DIV,LOOKUPS!H$7,0)*$FH$6++VLOOKUP($FA600,SIZE,LOOKUPS!H$11,0)*$FI$6)</f>
        <v>2.4001000000000001</v>
      </c>
      <c r="FH600" s="1">
        <f>IF(ISERROR(VLOOKUP($FA600,MOM,LOOKUPS!I$12,0)*$FB$6+VLOOKUP($FA600,STREV,LOOKUPS!I$10,0)*$FC$6+VLOOKUP($FA600,LTREV,LOOKUPS!I$9,0)*$FD$6+VLOOKUP($FA600,CFP,LOOKUPS!I$6,0)*$FE$6+VLOOKUP($FA600,EP,LOOKUPS!I$8,0)*$FF$6+VLOOKUP($FA600,BM,LOOKUPS!I$5,0)*$FG$6+VLOOKUP($FA600,DIV,LOOKUPS!I$7,0)*$FH$6++VLOOKUP($FA600,SIZE,LOOKUPS!I$11,0)*$FI$6),"",VLOOKUP($FA600,MOM,LOOKUPS!I$12,0)*$FB$6+VLOOKUP($FA600,STREV,LOOKUPS!I$10,0)*$FC$6+VLOOKUP($FA600,LTREV,LOOKUPS!I$9,0)*$FD$6+VLOOKUP($FA600,CFP,LOOKUPS!I$6,0)*$FE$6+VLOOKUP($FA600,EP,LOOKUPS!I$8,0)*$FF$6+VLOOKUP($FA600,BM,LOOKUPS!I$5,0)*$FG$6+VLOOKUP($FA600,DIV,LOOKUPS!I$7,0)*$FH$6++VLOOKUP($FA600,SIZE,LOOKUPS!I$11,0)*$FI$6)</f>
        <v>2.1560000000000001</v>
      </c>
      <c r="FI600" s="1">
        <f>IF(ISERROR(VLOOKUP($FA600,MOM,LOOKUPS!J$12,0)*$FB$6+VLOOKUP($FA600,STREV,LOOKUPS!J$10,0)*$FC$6+VLOOKUP($FA600,LTREV,LOOKUPS!J$9,0)*$FD$6+VLOOKUP($FA600,CFP,LOOKUPS!J$6,0)*$FE$6+VLOOKUP($FA600,EP,LOOKUPS!J$8,0)*$FF$6+VLOOKUP($FA600,BM,LOOKUPS!J$5,0)*$FG$6+VLOOKUP($FA600,DIV,LOOKUPS!J$7,0)*$FH$6++VLOOKUP($FA600,SIZE,LOOKUPS!J$11,0)*$FI$6),"",VLOOKUP($FA600,MOM,LOOKUPS!J$12,0)*$FB$6+VLOOKUP($FA600,STREV,LOOKUPS!J$10,0)*$FC$6+VLOOKUP($FA600,LTREV,LOOKUPS!J$9,0)*$FD$6+VLOOKUP($FA600,CFP,LOOKUPS!J$6,0)*$FE$6+VLOOKUP($FA600,EP,LOOKUPS!J$8,0)*$FF$6+VLOOKUP($FA600,BM,LOOKUPS!J$5,0)*$FG$6+VLOOKUP($FA600,DIV,LOOKUPS!J$7,0)*$FH$6++VLOOKUP($FA600,SIZE,LOOKUPS!J$11,0)*$FI$6)</f>
        <v>3.1494</v>
      </c>
      <c r="FJ600" s="1">
        <f>IF(ISERROR(VLOOKUP($FA600,MOM,LOOKUPS!K$12,0)*$FB$6+VLOOKUP($FA600,STREV,LOOKUPS!K$10,0)*$FC$6+VLOOKUP($FA600,LTREV,LOOKUPS!K$9,0)*$FD$6+VLOOKUP($FA600,CFP,LOOKUPS!K$6,0)*$FE$6+VLOOKUP($FA600,EP,LOOKUPS!K$8,0)*$FF$6+VLOOKUP($FA600,BM,LOOKUPS!K$5,0)*$FG$6+VLOOKUP($FA600,DIV,LOOKUPS!K$7,0)*$FH$6++VLOOKUP($FA600,SIZE,LOOKUPS!K$11,0)*$FI$6),"",VLOOKUP($FA600,MOM,LOOKUPS!K$12,0)*$FB$6+VLOOKUP($FA600,STREV,LOOKUPS!K$10,0)*$FC$6+VLOOKUP($FA600,LTREV,LOOKUPS!K$9,0)*$FD$6+VLOOKUP($FA600,CFP,LOOKUPS!K$6,0)*$FE$6+VLOOKUP($FA600,EP,LOOKUPS!K$8,0)*$FF$6+VLOOKUP($FA600,BM,LOOKUPS!K$5,0)*$FG$6+VLOOKUP($FA600,DIV,LOOKUPS!K$7,0)*$FH$6++VLOOKUP($FA600,SIZE,LOOKUPS!K$11,0)*$FI$6)</f>
        <v>2.8597000000000001</v>
      </c>
      <c r="FK600" s="1">
        <f>IF(ISERROR(VLOOKUP($FA600,MOM,LOOKUPS!L$12,0)*$FB$6+VLOOKUP($FA600,STREV,LOOKUPS!L$10,0)*$FC$6+VLOOKUP($FA600,LTREV,LOOKUPS!L$9,0)*$FD$6+VLOOKUP($FA600,CFP,LOOKUPS!L$6,0)*$FE$6+VLOOKUP($FA600,EP,LOOKUPS!L$8,0)*$FF$6+VLOOKUP($FA600,BM,LOOKUPS!L$5,0)*$FG$6+VLOOKUP($FA600,DIV,LOOKUPS!L$7,0)*$FH$6++VLOOKUP($FA600,SIZE,LOOKUPS!L$11,0)*$FI$6),"",VLOOKUP($FA600,MOM,LOOKUPS!L$12,0)*$FB$6+VLOOKUP($FA600,STREV,LOOKUPS!L$10,0)*$FC$6+VLOOKUP($FA600,LTREV,LOOKUPS!L$9,0)*$FD$6+VLOOKUP($FA600,CFP,LOOKUPS!L$6,0)*$FE$6+VLOOKUP($FA600,EP,LOOKUPS!L$8,0)*$FF$6+VLOOKUP($FA600,BM,LOOKUPS!L$5,0)*$FG$6+VLOOKUP($FA600,DIV,LOOKUPS!L$7,0)*$FH$6++VLOOKUP($FA600,SIZE,LOOKUPS!L$11,0)*$FI$6)</f>
        <v>3.9061000000000003</v>
      </c>
    </row>
    <row r="601" spans="1:167" x14ac:dyDescent="0.3">
      <c r="A601" s="1">
        <v>197604</v>
      </c>
      <c r="B601" s="1">
        <v>-0.03</v>
      </c>
      <c r="C601" s="1">
        <v>-0.28999999999999998</v>
      </c>
      <c r="D601" s="1">
        <v>-0.45</v>
      </c>
      <c r="E601" s="1">
        <v>0.27</v>
      </c>
      <c r="F601" s="1">
        <v>-0.75</v>
      </c>
      <c r="G601" s="1">
        <v>0.03</v>
      </c>
      <c r="H601" s="1">
        <v>-1.1299999999999999</v>
      </c>
      <c r="I601" s="1">
        <v>-0.42</v>
      </c>
      <c r="J601" s="1">
        <v>-0.53</v>
      </c>
      <c r="K601" s="1">
        <v>-1.98</v>
      </c>
      <c r="M601" s="1">
        <v>197505</v>
      </c>
      <c r="N601" s="1">
        <v>11.11</v>
      </c>
      <c r="O601" s="1">
        <v>8.93</v>
      </c>
      <c r="P601" s="1">
        <v>6.95</v>
      </c>
      <c r="Q601" s="1">
        <v>7.14</v>
      </c>
      <c r="R601" s="1">
        <v>6</v>
      </c>
      <c r="S601" s="1">
        <v>6.27</v>
      </c>
      <c r="T601" s="1">
        <v>5.86</v>
      </c>
      <c r="U601" s="1">
        <v>6.6</v>
      </c>
      <c r="V601" s="1">
        <v>6.88</v>
      </c>
      <c r="W601" s="1">
        <v>7.96</v>
      </c>
      <c r="Y601" s="1">
        <v>198004</v>
      </c>
      <c r="Z601" s="1">
        <v>4.8499999999999996</v>
      </c>
      <c r="AA601" s="1">
        <v>4.8</v>
      </c>
      <c r="AB601" s="1">
        <v>6.2</v>
      </c>
      <c r="AC601" s="1">
        <v>6.55</v>
      </c>
      <c r="AD601" s="1">
        <v>6.8</v>
      </c>
      <c r="AE601" s="1">
        <v>6.49</v>
      </c>
      <c r="AF601" s="1">
        <v>6.18</v>
      </c>
      <c r="AG601" s="1">
        <v>5.56</v>
      </c>
      <c r="AH601" s="1">
        <v>5.54</v>
      </c>
      <c r="AI601" s="1">
        <v>5.83</v>
      </c>
      <c r="AK601">
        <v>200010</v>
      </c>
      <c r="AL601">
        <v>-13.6</v>
      </c>
      <c r="AM601">
        <v>-4.47</v>
      </c>
      <c r="AN601">
        <v>-1.2</v>
      </c>
      <c r="AO601">
        <v>-3.86</v>
      </c>
      <c r="AP601">
        <v>-5.63</v>
      </c>
      <c r="AQ601">
        <v>-1.08</v>
      </c>
      <c r="AR601">
        <v>-1.2</v>
      </c>
      <c r="AS601">
        <v>-2.46</v>
      </c>
      <c r="AT601">
        <v>-4.08</v>
      </c>
      <c r="AU601">
        <v>-7.29</v>
      </c>
      <c r="AV601">
        <v>-3</v>
      </c>
      <c r="AW601">
        <v>-1.1200000000000001</v>
      </c>
      <c r="AX601">
        <v>-1.03</v>
      </c>
      <c r="AY601">
        <v>-0.82</v>
      </c>
      <c r="AZ601">
        <v>-1.67</v>
      </c>
      <c r="BA601">
        <v>-1.41</v>
      </c>
      <c r="BB601">
        <v>-3.39</v>
      </c>
      <c r="BC601">
        <v>-4.53</v>
      </c>
      <c r="BD601">
        <v>-3.66</v>
      </c>
      <c r="BF601" s="1">
        <v>200010</v>
      </c>
      <c r="BG601" s="1">
        <v>-12.9</v>
      </c>
      <c r="BH601" s="1">
        <v>-4.54</v>
      </c>
      <c r="BI601" s="1">
        <v>-1.56</v>
      </c>
      <c r="BJ601" s="1">
        <v>-2.8</v>
      </c>
      <c r="BK601" s="1">
        <v>-5.58</v>
      </c>
      <c r="BL601" s="1">
        <v>-0.98</v>
      </c>
      <c r="BM601" s="1">
        <v>-1.74</v>
      </c>
      <c r="BN601" s="1">
        <v>-1.7</v>
      </c>
      <c r="BO601" s="1">
        <v>-3.43</v>
      </c>
      <c r="BP601" s="1">
        <v>-8.4</v>
      </c>
      <c r="BQ601" s="1">
        <v>-1.37</v>
      </c>
      <c r="BR601" s="1">
        <v>-1.1599999999999999</v>
      </c>
      <c r="BS601" s="1">
        <v>-0.81</v>
      </c>
      <c r="BT601" s="1">
        <v>-1.1299999999999999</v>
      </c>
      <c r="BU601" s="1">
        <v>-2.25</v>
      </c>
      <c r="BV601" s="1">
        <v>-1.89</v>
      </c>
      <c r="BW601" s="1">
        <v>-1.5</v>
      </c>
      <c r="BX601" s="1">
        <v>-3.73</v>
      </c>
      <c r="BY601" s="1">
        <v>-3.14</v>
      </c>
      <c r="CA601" s="1">
        <v>197510</v>
      </c>
      <c r="CB601" s="1">
        <v>-0.35</v>
      </c>
      <c r="CC601" s="1">
        <v>2.5499999999999998</v>
      </c>
      <c r="CD601" s="1">
        <v>3.1</v>
      </c>
      <c r="CE601" s="1">
        <v>0.8</v>
      </c>
      <c r="CF601" s="1">
        <v>2.78</v>
      </c>
      <c r="CG601" s="1">
        <v>2.92</v>
      </c>
      <c r="CH601" s="1">
        <v>2.71</v>
      </c>
      <c r="CI601" s="1">
        <v>2.3199999999999998</v>
      </c>
      <c r="CJ601" s="1">
        <v>0.46</v>
      </c>
      <c r="CK601" s="1">
        <v>2.72</v>
      </c>
      <c r="CL601" s="1">
        <v>2.83</v>
      </c>
      <c r="CM601" s="1">
        <v>2.1</v>
      </c>
      <c r="CN601" s="1">
        <v>3.83</v>
      </c>
      <c r="CO601" s="1">
        <v>3.12</v>
      </c>
      <c r="CP601" s="1">
        <v>2.2999999999999998</v>
      </c>
      <c r="CQ601" s="1">
        <v>3.12</v>
      </c>
      <c r="CR601" s="1">
        <v>1.6</v>
      </c>
      <c r="CS601" s="1">
        <v>1.67</v>
      </c>
      <c r="CT601" s="1">
        <v>-0.57999999999999996</v>
      </c>
      <c r="CV601" s="1">
        <v>197610</v>
      </c>
      <c r="CW601" s="1">
        <v>-3.36</v>
      </c>
      <c r="CX601" s="1">
        <v>-2.35</v>
      </c>
      <c r="CY601" s="1">
        <v>-1.39</v>
      </c>
      <c r="CZ601" s="1">
        <v>-0.39</v>
      </c>
      <c r="DA601" s="1">
        <v>-2.2599999999999998</v>
      </c>
      <c r="DB601" s="1">
        <v>-2.2200000000000002</v>
      </c>
      <c r="DC601" s="1">
        <v>-1.37</v>
      </c>
      <c r="DD601" s="1">
        <v>-0.81</v>
      </c>
      <c r="DE601" s="1">
        <v>-0.33</v>
      </c>
      <c r="DF601" s="1">
        <v>-1.64</v>
      </c>
      <c r="DG601" s="1">
        <v>-3.03</v>
      </c>
      <c r="DH601" s="1">
        <v>-2.58</v>
      </c>
      <c r="DI601" s="1">
        <v>-1.85</v>
      </c>
      <c r="DJ601" s="1">
        <v>-1.39</v>
      </c>
      <c r="DK601" s="1">
        <v>-1.34</v>
      </c>
      <c r="DL601" s="1">
        <v>-1.04</v>
      </c>
      <c r="DM601" s="1">
        <v>-0.53</v>
      </c>
      <c r="DN601" s="1">
        <v>-0.76</v>
      </c>
      <c r="DO601" s="1">
        <v>0.19</v>
      </c>
      <c r="DQ601" s="1">
        <v>197510</v>
      </c>
      <c r="DR601" s="1">
        <v>-99.99</v>
      </c>
      <c r="DS601" s="1">
        <v>0.51</v>
      </c>
      <c r="DT601" s="1">
        <v>3.22</v>
      </c>
      <c r="DU601" s="1">
        <v>5.99</v>
      </c>
      <c r="DV601" s="1">
        <v>0.3</v>
      </c>
      <c r="DW601" s="1">
        <v>2.64</v>
      </c>
      <c r="DX601" s="1">
        <v>2.65</v>
      </c>
      <c r="DY601" s="1">
        <v>5.73</v>
      </c>
      <c r="DZ601" s="1">
        <v>5.95</v>
      </c>
      <c r="EA601" s="1">
        <v>-0.09</v>
      </c>
      <c r="EB601" s="1">
        <v>2.2400000000000002</v>
      </c>
      <c r="EC601" s="1">
        <v>2.5499999999999998</v>
      </c>
      <c r="ED601" s="1">
        <v>2.73</v>
      </c>
      <c r="EE601" s="1">
        <v>1.82</v>
      </c>
      <c r="EF601" s="1">
        <v>3.8</v>
      </c>
      <c r="EG601" s="1">
        <v>5.41</v>
      </c>
      <c r="EH601" s="1">
        <v>6.06</v>
      </c>
      <c r="EI601" s="1">
        <v>5.69</v>
      </c>
      <c r="EJ601" s="1">
        <v>6.2</v>
      </c>
      <c r="EL601">
        <v>197510</v>
      </c>
      <c r="EM601">
        <v>5.31</v>
      </c>
      <c r="EN601">
        <v>-4.04</v>
      </c>
      <c r="EO601">
        <v>0.34</v>
      </c>
      <c r="EP601">
        <v>0.56000000000000005</v>
      </c>
      <c r="ER601" s="1">
        <v>197604</v>
      </c>
      <c r="ES601" s="1">
        <v>0.5</v>
      </c>
      <c r="EU601" s="1">
        <v>197505</v>
      </c>
      <c r="EV601" s="1">
        <v>3.95</v>
      </c>
      <c r="EX601" s="1">
        <v>198004</v>
      </c>
      <c r="EY601" s="1">
        <v>-0.12</v>
      </c>
      <c r="FA601" s="1">
        <v>197604</v>
      </c>
      <c r="FB601" s="1">
        <f>IF(ISERROR(VLOOKUP($FA601,MOM,LOOKUPS!C$12,0)*$FB$6+VLOOKUP($FA601,STREV,LOOKUPS!C$10,0)*$FC$6+VLOOKUP($FA601,LTREV,LOOKUPS!C$9,0)*$FD$6+VLOOKUP($FA601,CFP,LOOKUPS!C$6,0)*$FE$6+VLOOKUP($FA601,EP,LOOKUPS!C$8,0)*$FF$6+VLOOKUP($FA601,BM,LOOKUPS!C$5,0)*$FG$6+VLOOKUP($FA601,DIV,LOOKUPS!C$7,0)*$FH$6++VLOOKUP($FA601,SIZE,LOOKUPS!C$11,0)*$FI$6),"",VLOOKUP($FA601,MOM,LOOKUPS!C$12,0)*$FB$6+VLOOKUP($FA601,STREV,LOOKUPS!C$10,0)*$FC$6+VLOOKUP($FA601,LTREV,LOOKUPS!C$9,0)*$FD$6+VLOOKUP($FA601,CFP,LOOKUPS!C$6,0)*$FE$6+VLOOKUP($FA601,EP,LOOKUPS!C$8,0)*$FF$6+VLOOKUP($FA601,BM,LOOKUPS!C$5,0)*$FG$6+VLOOKUP($FA601,DIV,LOOKUPS!C$7,0)*$FH$6++VLOOKUP($FA601,SIZE,LOOKUPS!C$11,0)*$FI$6)</f>
        <v>-1.2172000000000001</v>
      </c>
      <c r="FC601" s="1">
        <f>IF(ISERROR(VLOOKUP($FA601,MOM,LOOKUPS!D$12,0)*$FB$6+VLOOKUP($FA601,STREV,LOOKUPS!D$10,0)*$FC$6+VLOOKUP($FA601,LTREV,LOOKUPS!D$9,0)*$FD$6+VLOOKUP($FA601,CFP,LOOKUPS!D$6,0)*$FE$6+VLOOKUP($FA601,EP,LOOKUPS!D$8,0)*$FF$6+VLOOKUP($FA601,BM,LOOKUPS!D$5,0)*$FG$6+VLOOKUP($FA601,DIV,LOOKUPS!D$7,0)*$FH$6++VLOOKUP($FA601,SIZE,LOOKUPS!D$11,0)*$FI$6),"",VLOOKUP($FA601,MOM,LOOKUPS!D$12,0)*$FB$6+VLOOKUP($FA601,STREV,LOOKUPS!D$10,0)*$FC$6+VLOOKUP($FA601,LTREV,LOOKUPS!D$9,0)*$FD$6+VLOOKUP($FA601,CFP,LOOKUPS!D$6,0)*$FE$6+VLOOKUP($FA601,EP,LOOKUPS!D$8,0)*$FF$6+VLOOKUP($FA601,BM,LOOKUPS!D$5,0)*$FG$6+VLOOKUP($FA601,DIV,LOOKUPS!D$7,0)*$FH$6++VLOOKUP($FA601,SIZE,LOOKUPS!D$11,0)*$FI$6)</f>
        <v>-0.69979999999999998</v>
      </c>
      <c r="FD601" s="1">
        <f>IF(ISERROR(VLOOKUP($FA601,MOM,LOOKUPS!E$12,0)*$FB$6+VLOOKUP($FA601,STREV,LOOKUPS!E$10,0)*$FC$6+VLOOKUP($FA601,LTREV,LOOKUPS!E$9,0)*$FD$6+VLOOKUP($FA601,CFP,LOOKUPS!E$6,0)*$FE$6+VLOOKUP($FA601,EP,LOOKUPS!E$8,0)*$FF$6+VLOOKUP($FA601,BM,LOOKUPS!E$5,0)*$FG$6+VLOOKUP($FA601,DIV,LOOKUPS!E$7,0)*$FH$6++VLOOKUP($FA601,SIZE,LOOKUPS!E$11,0)*$FI$6),"",VLOOKUP($FA601,MOM,LOOKUPS!E$12,0)*$FB$6+VLOOKUP($FA601,STREV,LOOKUPS!E$10,0)*$FC$6+VLOOKUP($FA601,LTREV,LOOKUPS!E$9,0)*$FD$6+VLOOKUP($FA601,CFP,LOOKUPS!E$6,0)*$FE$6+VLOOKUP($FA601,EP,LOOKUPS!E$8,0)*$FF$6+VLOOKUP($FA601,BM,LOOKUPS!E$5,0)*$FG$6+VLOOKUP($FA601,DIV,LOOKUPS!E$7,0)*$FH$6++VLOOKUP($FA601,SIZE,LOOKUPS!E$11,0)*$FI$6)</f>
        <v>-0.36290000000000006</v>
      </c>
      <c r="FE601" s="1">
        <f>IF(ISERROR(VLOOKUP($FA601,MOM,LOOKUPS!F$12,0)*$FB$6+VLOOKUP($FA601,STREV,LOOKUPS!F$10,0)*$FC$6+VLOOKUP($FA601,LTREV,LOOKUPS!F$9,0)*$FD$6+VLOOKUP($FA601,CFP,LOOKUPS!F$6,0)*$FE$6+VLOOKUP($FA601,EP,LOOKUPS!F$8,0)*$FF$6+VLOOKUP($FA601,BM,LOOKUPS!F$5,0)*$FG$6+VLOOKUP($FA601,DIV,LOOKUPS!F$7,0)*$FH$6++VLOOKUP($FA601,SIZE,LOOKUPS!F$11,0)*$FI$6),"",VLOOKUP($FA601,MOM,LOOKUPS!F$12,0)*$FB$6+VLOOKUP($FA601,STREV,LOOKUPS!F$10,0)*$FC$6+VLOOKUP($FA601,LTREV,LOOKUPS!F$9,0)*$FD$6+VLOOKUP($FA601,CFP,LOOKUPS!F$6,0)*$FE$6+VLOOKUP($FA601,EP,LOOKUPS!F$8,0)*$FF$6+VLOOKUP($FA601,BM,LOOKUPS!F$5,0)*$FG$6+VLOOKUP($FA601,DIV,LOOKUPS!F$7,0)*$FH$6++VLOOKUP($FA601,SIZE,LOOKUPS!F$11,0)*$FI$6)</f>
        <v>-0.45129999999999998</v>
      </c>
      <c r="FF601" s="1">
        <f>IF(ISERROR(VLOOKUP($FA601,MOM,LOOKUPS!G$12,0)*$FB$6+VLOOKUP($FA601,STREV,LOOKUPS!G$10,0)*$FC$6+VLOOKUP($FA601,LTREV,LOOKUPS!G$9,0)*$FD$6+VLOOKUP($FA601,CFP,LOOKUPS!G$6,0)*$FE$6+VLOOKUP($FA601,EP,LOOKUPS!G$8,0)*$FF$6+VLOOKUP($FA601,BM,LOOKUPS!G$5,0)*$FG$6+VLOOKUP($FA601,DIV,LOOKUPS!G$7,0)*$FH$6++VLOOKUP($FA601,SIZE,LOOKUPS!G$11,0)*$FI$6),"",VLOOKUP($FA601,MOM,LOOKUPS!G$12,0)*$FB$6+VLOOKUP($FA601,STREV,LOOKUPS!G$10,0)*$FC$6+VLOOKUP($FA601,LTREV,LOOKUPS!G$9,0)*$FD$6+VLOOKUP($FA601,CFP,LOOKUPS!G$6,0)*$FE$6+VLOOKUP($FA601,EP,LOOKUPS!G$8,0)*$FF$6+VLOOKUP($FA601,BM,LOOKUPS!G$5,0)*$FG$6+VLOOKUP($FA601,DIV,LOOKUPS!G$7,0)*$FH$6++VLOOKUP($FA601,SIZE,LOOKUPS!G$11,0)*$FI$6)</f>
        <v>-0.97400000000000009</v>
      </c>
      <c r="FG601" s="1">
        <f>IF(ISERROR(VLOOKUP($FA601,MOM,LOOKUPS!H$12,0)*$FB$6+VLOOKUP($FA601,STREV,LOOKUPS!H$10,0)*$FC$6+VLOOKUP($FA601,LTREV,LOOKUPS!H$9,0)*$FD$6+VLOOKUP($FA601,CFP,LOOKUPS!H$6,0)*$FE$6+VLOOKUP($FA601,EP,LOOKUPS!H$8,0)*$FF$6+VLOOKUP($FA601,BM,LOOKUPS!H$5,0)*$FG$6+VLOOKUP($FA601,DIV,LOOKUPS!H$7,0)*$FH$6++VLOOKUP($FA601,SIZE,LOOKUPS!H$11,0)*$FI$6),"",VLOOKUP($FA601,MOM,LOOKUPS!H$12,0)*$FB$6+VLOOKUP($FA601,STREV,LOOKUPS!H$10,0)*$FC$6+VLOOKUP($FA601,LTREV,LOOKUPS!H$9,0)*$FD$6+VLOOKUP($FA601,CFP,LOOKUPS!H$6,0)*$FE$6+VLOOKUP($FA601,EP,LOOKUPS!H$8,0)*$FF$6+VLOOKUP($FA601,BM,LOOKUPS!H$5,0)*$FG$6+VLOOKUP($FA601,DIV,LOOKUPS!H$7,0)*$FH$6++VLOOKUP($FA601,SIZE,LOOKUPS!H$11,0)*$FI$6)</f>
        <v>-0.42299999999999999</v>
      </c>
      <c r="FH601" s="1">
        <f>IF(ISERROR(VLOOKUP($FA601,MOM,LOOKUPS!I$12,0)*$FB$6+VLOOKUP($FA601,STREV,LOOKUPS!I$10,0)*$FC$6+VLOOKUP($FA601,LTREV,LOOKUPS!I$9,0)*$FD$6+VLOOKUP($FA601,CFP,LOOKUPS!I$6,0)*$FE$6+VLOOKUP($FA601,EP,LOOKUPS!I$8,0)*$FF$6+VLOOKUP($FA601,BM,LOOKUPS!I$5,0)*$FG$6+VLOOKUP($FA601,DIV,LOOKUPS!I$7,0)*$FH$6++VLOOKUP($FA601,SIZE,LOOKUPS!I$11,0)*$FI$6),"",VLOOKUP($FA601,MOM,LOOKUPS!I$12,0)*$FB$6+VLOOKUP($FA601,STREV,LOOKUPS!I$10,0)*$FC$6+VLOOKUP($FA601,LTREV,LOOKUPS!I$9,0)*$FD$6+VLOOKUP($FA601,CFP,LOOKUPS!I$6,0)*$FE$6+VLOOKUP($FA601,EP,LOOKUPS!I$8,0)*$FF$6+VLOOKUP($FA601,BM,LOOKUPS!I$5,0)*$FG$6+VLOOKUP($FA601,DIV,LOOKUPS!I$7,0)*$FH$6++VLOOKUP($FA601,SIZE,LOOKUPS!I$11,0)*$FI$6)</f>
        <v>-0.88019999999999998</v>
      </c>
      <c r="FI601" s="1">
        <f>IF(ISERROR(VLOOKUP($FA601,MOM,LOOKUPS!J$12,0)*$FB$6+VLOOKUP($FA601,STREV,LOOKUPS!J$10,0)*$FC$6+VLOOKUP($FA601,LTREV,LOOKUPS!J$9,0)*$FD$6+VLOOKUP($FA601,CFP,LOOKUPS!J$6,0)*$FE$6+VLOOKUP($FA601,EP,LOOKUPS!J$8,0)*$FF$6+VLOOKUP($FA601,BM,LOOKUPS!J$5,0)*$FG$6+VLOOKUP($FA601,DIV,LOOKUPS!J$7,0)*$FH$6++VLOOKUP($FA601,SIZE,LOOKUPS!J$11,0)*$FI$6),"",VLOOKUP($FA601,MOM,LOOKUPS!J$12,0)*$FB$6+VLOOKUP($FA601,STREV,LOOKUPS!J$10,0)*$FC$6+VLOOKUP($FA601,LTREV,LOOKUPS!J$9,0)*$FD$6+VLOOKUP($FA601,CFP,LOOKUPS!J$6,0)*$FE$6+VLOOKUP($FA601,EP,LOOKUPS!J$8,0)*$FF$6+VLOOKUP($FA601,BM,LOOKUPS!J$5,0)*$FG$6+VLOOKUP($FA601,DIV,LOOKUPS!J$7,0)*$FH$6++VLOOKUP($FA601,SIZE,LOOKUPS!J$11,0)*$FI$6)</f>
        <v>-0.67880000000000007</v>
      </c>
      <c r="FJ601" s="1">
        <f>IF(ISERROR(VLOOKUP($FA601,MOM,LOOKUPS!K$12,0)*$FB$6+VLOOKUP($FA601,STREV,LOOKUPS!K$10,0)*$FC$6+VLOOKUP($FA601,LTREV,LOOKUPS!K$9,0)*$FD$6+VLOOKUP($FA601,CFP,LOOKUPS!K$6,0)*$FE$6+VLOOKUP($FA601,EP,LOOKUPS!K$8,0)*$FF$6+VLOOKUP($FA601,BM,LOOKUPS!K$5,0)*$FG$6+VLOOKUP($FA601,DIV,LOOKUPS!K$7,0)*$FH$6++VLOOKUP($FA601,SIZE,LOOKUPS!K$11,0)*$FI$6),"",VLOOKUP($FA601,MOM,LOOKUPS!K$12,0)*$FB$6+VLOOKUP($FA601,STREV,LOOKUPS!K$10,0)*$FC$6+VLOOKUP($FA601,LTREV,LOOKUPS!K$9,0)*$FD$6+VLOOKUP($FA601,CFP,LOOKUPS!K$6,0)*$FE$6+VLOOKUP($FA601,EP,LOOKUPS!K$8,0)*$FF$6+VLOOKUP($FA601,BM,LOOKUPS!K$5,0)*$FG$6+VLOOKUP($FA601,DIV,LOOKUPS!K$7,0)*$FH$6++VLOOKUP($FA601,SIZE,LOOKUPS!K$11,0)*$FI$6)</f>
        <v>-0.19120000000000004</v>
      </c>
      <c r="FK601" s="1">
        <f>IF(ISERROR(VLOOKUP($FA601,MOM,LOOKUPS!L$12,0)*$FB$6+VLOOKUP($FA601,STREV,LOOKUPS!L$10,0)*$FC$6+VLOOKUP($FA601,LTREV,LOOKUPS!L$9,0)*$FD$6+VLOOKUP($FA601,CFP,LOOKUPS!L$6,0)*$FE$6+VLOOKUP($FA601,EP,LOOKUPS!L$8,0)*$FF$6+VLOOKUP($FA601,BM,LOOKUPS!L$5,0)*$FG$6+VLOOKUP($FA601,DIV,LOOKUPS!L$7,0)*$FH$6++VLOOKUP($FA601,SIZE,LOOKUPS!L$11,0)*$FI$6),"",VLOOKUP($FA601,MOM,LOOKUPS!L$12,0)*$FB$6+VLOOKUP($FA601,STREV,LOOKUPS!L$10,0)*$FC$6+VLOOKUP($FA601,LTREV,LOOKUPS!L$9,0)*$FD$6+VLOOKUP($FA601,CFP,LOOKUPS!L$6,0)*$FE$6+VLOOKUP($FA601,EP,LOOKUPS!L$8,0)*$FF$6+VLOOKUP($FA601,BM,LOOKUPS!L$5,0)*$FG$6+VLOOKUP($FA601,DIV,LOOKUPS!L$7,0)*$FH$6++VLOOKUP($FA601,SIZE,LOOKUPS!L$11,0)*$FI$6)</f>
        <v>-0.73719999999999997</v>
      </c>
    </row>
    <row r="602" spans="1:167" x14ac:dyDescent="0.3">
      <c r="A602" s="1">
        <v>197605</v>
      </c>
      <c r="B602" s="1">
        <v>-0.65</v>
      </c>
      <c r="C602" s="1">
        <v>-0.84</v>
      </c>
      <c r="D602" s="1">
        <v>-1.42</v>
      </c>
      <c r="E602" s="1">
        <v>-1.49</v>
      </c>
      <c r="F602" s="1">
        <v>-0.95</v>
      </c>
      <c r="G602" s="1">
        <v>-1.03</v>
      </c>
      <c r="H602" s="1">
        <v>-2.3199999999999998</v>
      </c>
      <c r="I602" s="1">
        <v>-2.35</v>
      </c>
      <c r="J602" s="1">
        <v>-2.75</v>
      </c>
      <c r="K602" s="1">
        <v>-4.57</v>
      </c>
      <c r="M602" s="1">
        <v>197506</v>
      </c>
      <c r="N602" s="1">
        <v>9.57</v>
      </c>
      <c r="O602" s="1">
        <v>8.52</v>
      </c>
      <c r="P602" s="1">
        <v>8.89</v>
      </c>
      <c r="Q602" s="1">
        <v>7.54</v>
      </c>
      <c r="R602" s="1">
        <v>8.3699999999999992</v>
      </c>
      <c r="S602" s="1">
        <v>7.1</v>
      </c>
      <c r="T602" s="1">
        <v>8.5299999999999994</v>
      </c>
      <c r="U602" s="1">
        <v>6.64</v>
      </c>
      <c r="V602" s="1">
        <v>5.32</v>
      </c>
      <c r="W602" s="1">
        <v>3.06</v>
      </c>
      <c r="Y602" s="1">
        <v>198005</v>
      </c>
      <c r="Z602" s="1">
        <v>6.1</v>
      </c>
      <c r="AA602" s="1">
        <v>8.2200000000000006</v>
      </c>
      <c r="AB602" s="1">
        <v>7.32</v>
      </c>
      <c r="AC602" s="1">
        <v>6.36</v>
      </c>
      <c r="AD602" s="1">
        <v>7.24</v>
      </c>
      <c r="AE602" s="1">
        <v>8.26</v>
      </c>
      <c r="AF602" s="1">
        <v>7.38</v>
      </c>
      <c r="AG602" s="1">
        <v>6.62</v>
      </c>
      <c r="AH602" s="1">
        <v>7.7</v>
      </c>
      <c r="AI602" s="1">
        <v>8.43</v>
      </c>
      <c r="AK602">
        <v>200011</v>
      </c>
      <c r="AL602">
        <v>-24.33</v>
      </c>
      <c r="AM602">
        <v>-11.68</v>
      </c>
      <c r="AN602">
        <v>-3.07</v>
      </c>
      <c r="AO602">
        <v>-4.67</v>
      </c>
      <c r="AP602">
        <v>-13.98</v>
      </c>
      <c r="AQ602">
        <v>-4.67</v>
      </c>
      <c r="AR602">
        <v>-2.5099999999999998</v>
      </c>
      <c r="AS602">
        <v>-3.12</v>
      </c>
      <c r="AT602">
        <v>-5.31</v>
      </c>
      <c r="AU602">
        <v>-17.350000000000001</v>
      </c>
      <c r="AV602">
        <v>-8.6199999999999992</v>
      </c>
      <c r="AW602">
        <v>-5.05</v>
      </c>
      <c r="AX602">
        <v>-4.29</v>
      </c>
      <c r="AY602">
        <v>-3.03</v>
      </c>
      <c r="AZ602">
        <v>-1.89</v>
      </c>
      <c r="BA602">
        <v>-2.93</v>
      </c>
      <c r="BB602">
        <v>-3.28</v>
      </c>
      <c r="BC602">
        <v>-4.99</v>
      </c>
      <c r="BD602">
        <v>-5.61</v>
      </c>
      <c r="BF602" s="1">
        <v>200011</v>
      </c>
      <c r="BG602" s="1">
        <v>-23.42</v>
      </c>
      <c r="BH602" s="1">
        <v>-11.86</v>
      </c>
      <c r="BI602" s="1">
        <v>-2.88</v>
      </c>
      <c r="BJ602" s="1">
        <v>-4.1100000000000003</v>
      </c>
      <c r="BK602" s="1">
        <v>-13.51</v>
      </c>
      <c r="BL602" s="1">
        <v>-4.9800000000000004</v>
      </c>
      <c r="BM602" s="1">
        <v>-2.57</v>
      </c>
      <c r="BN602" s="1">
        <v>-3.25</v>
      </c>
      <c r="BO602" s="1">
        <v>-4.32</v>
      </c>
      <c r="BP602" s="1">
        <v>-16.63</v>
      </c>
      <c r="BQ602" s="1">
        <v>-8.85</v>
      </c>
      <c r="BR602" s="1">
        <v>-6.55</v>
      </c>
      <c r="BS602" s="1">
        <v>-3.57</v>
      </c>
      <c r="BT602" s="1">
        <v>-2.25</v>
      </c>
      <c r="BU602" s="1">
        <v>-2.85</v>
      </c>
      <c r="BV602" s="1">
        <v>-2.84</v>
      </c>
      <c r="BW602" s="1">
        <v>-3.68</v>
      </c>
      <c r="BX602" s="1">
        <v>-4.22</v>
      </c>
      <c r="BY602" s="1">
        <v>-4.42</v>
      </c>
      <c r="CA602" s="1">
        <v>197511</v>
      </c>
      <c r="CB602" s="1">
        <v>0.26</v>
      </c>
      <c r="CC602" s="1">
        <v>1.9</v>
      </c>
      <c r="CD602" s="1">
        <v>2.19</v>
      </c>
      <c r="CE602" s="1">
        <v>2.61</v>
      </c>
      <c r="CF602" s="1">
        <v>1.49</v>
      </c>
      <c r="CG602" s="1">
        <v>2.29</v>
      </c>
      <c r="CH602" s="1">
        <v>2.2799999999999998</v>
      </c>
      <c r="CI602" s="1">
        <v>2.5499999999999998</v>
      </c>
      <c r="CJ602" s="1">
        <v>2.56</v>
      </c>
      <c r="CK602" s="1">
        <v>1.32</v>
      </c>
      <c r="CL602" s="1">
        <v>1.64</v>
      </c>
      <c r="CM602" s="1">
        <v>2.68</v>
      </c>
      <c r="CN602" s="1">
        <v>1.85</v>
      </c>
      <c r="CO602" s="1">
        <v>3.11</v>
      </c>
      <c r="CP602" s="1">
        <v>1.42</v>
      </c>
      <c r="CQ602" s="1">
        <v>2.34</v>
      </c>
      <c r="CR602" s="1">
        <v>2.73</v>
      </c>
      <c r="CS602" s="1">
        <v>2.2000000000000002</v>
      </c>
      <c r="CT602" s="1">
        <v>2.88</v>
      </c>
      <c r="CV602" s="1">
        <v>197611</v>
      </c>
      <c r="CW602" s="1">
        <v>2.11</v>
      </c>
      <c r="CX602" s="1">
        <v>3.08</v>
      </c>
      <c r="CY602" s="1">
        <v>2.54</v>
      </c>
      <c r="CZ602" s="1">
        <v>2.83</v>
      </c>
      <c r="DA602" s="1">
        <v>3.11</v>
      </c>
      <c r="DB602" s="1">
        <v>2.59</v>
      </c>
      <c r="DC602" s="1">
        <v>2.67</v>
      </c>
      <c r="DD602" s="1">
        <v>2.87</v>
      </c>
      <c r="DE602" s="1">
        <v>2.68</v>
      </c>
      <c r="DF602" s="1">
        <v>3.1</v>
      </c>
      <c r="DG602" s="1">
        <v>3.11</v>
      </c>
      <c r="DH602" s="1">
        <v>3</v>
      </c>
      <c r="DI602" s="1">
        <v>2.17</v>
      </c>
      <c r="DJ602" s="1">
        <v>3.49</v>
      </c>
      <c r="DK602" s="1">
        <v>1.97</v>
      </c>
      <c r="DL602" s="1">
        <v>2.62</v>
      </c>
      <c r="DM602" s="1">
        <v>3.17</v>
      </c>
      <c r="DN602" s="1">
        <v>3.26</v>
      </c>
      <c r="DO602" s="1">
        <v>1.98</v>
      </c>
      <c r="DQ602" s="1">
        <v>197511</v>
      </c>
      <c r="DR602" s="1">
        <v>-99.99</v>
      </c>
      <c r="DS602" s="1">
        <v>1.52</v>
      </c>
      <c r="DT602" s="1">
        <v>2.59</v>
      </c>
      <c r="DU602" s="1">
        <v>3.44</v>
      </c>
      <c r="DV602" s="1">
        <v>1.38</v>
      </c>
      <c r="DW602" s="1">
        <v>2.44</v>
      </c>
      <c r="DX602" s="1">
        <v>2.52</v>
      </c>
      <c r="DY602" s="1">
        <v>3.93</v>
      </c>
      <c r="DZ602" s="1">
        <v>2.94</v>
      </c>
      <c r="EA602" s="1">
        <v>1.29</v>
      </c>
      <c r="EB602" s="1">
        <v>1.84</v>
      </c>
      <c r="EC602" s="1">
        <v>2.82</v>
      </c>
      <c r="ED602" s="1">
        <v>2.06</v>
      </c>
      <c r="EE602" s="1">
        <v>1.75</v>
      </c>
      <c r="EF602" s="1">
        <v>3.58</v>
      </c>
      <c r="EG602" s="1">
        <v>3.59</v>
      </c>
      <c r="EH602" s="1">
        <v>4.29</v>
      </c>
      <c r="EI602" s="1">
        <v>2.65</v>
      </c>
      <c r="EJ602" s="1">
        <v>3.23</v>
      </c>
      <c r="EL602">
        <v>197511</v>
      </c>
      <c r="EM602">
        <v>2.64</v>
      </c>
      <c r="EN602">
        <v>-1.19</v>
      </c>
      <c r="EO602">
        <v>1.96</v>
      </c>
      <c r="EP602">
        <v>0.41</v>
      </c>
      <c r="ER602" s="1">
        <v>197605</v>
      </c>
      <c r="ES602" s="1">
        <v>-1.1000000000000001</v>
      </c>
      <c r="EU602" s="1">
        <v>197506</v>
      </c>
      <c r="EV602" s="1">
        <v>3.24</v>
      </c>
      <c r="EX602" s="1">
        <v>198005</v>
      </c>
      <c r="EY602" s="1">
        <v>0.76</v>
      </c>
      <c r="FA602" s="1">
        <v>197605</v>
      </c>
      <c r="FB602" s="1">
        <f>IF(ISERROR(VLOOKUP($FA602,MOM,LOOKUPS!C$12,0)*$FB$6+VLOOKUP($FA602,STREV,LOOKUPS!C$10,0)*$FC$6+VLOOKUP($FA602,LTREV,LOOKUPS!C$9,0)*$FD$6+VLOOKUP($FA602,CFP,LOOKUPS!C$6,0)*$FE$6+VLOOKUP($FA602,EP,LOOKUPS!C$8,0)*$FF$6+VLOOKUP($FA602,BM,LOOKUPS!C$5,0)*$FG$6+VLOOKUP($FA602,DIV,LOOKUPS!C$7,0)*$FH$6++VLOOKUP($FA602,SIZE,LOOKUPS!C$11,0)*$FI$6),"",VLOOKUP($FA602,MOM,LOOKUPS!C$12,0)*$FB$6+VLOOKUP($FA602,STREV,LOOKUPS!C$10,0)*$FC$6+VLOOKUP($FA602,LTREV,LOOKUPS!C$9,0)*$FD$6+VLOOKUP($FA602,CFP,LOOKUPS!C$6,0)*$FE$6+VLOOKUP($FA602,EP,LOOKUPS!C$8,0)*$FF$6+VLOOKUP($FA602,BM,LOOKUPS!C$5,0)*$FG$6+VLOOKUP($FA602,DIV,LOOKUPS!C$7,0)*$FH$6++VLOOKUP($FA602,SIZE,LOOKUPS!C$11,0)*$FI$6)</f>
        <v>-1.6444000000000001</v>
      </c>
      <c r="FC602" s="1">
        <f>IF(ISERROR(VLOOKUP($FA602,MOM,LOOKUPS!D$12,0)*$FB$6+VLOOKUP($FA602,STREV,LOOKUPS!D$10,0)*$FC$6+VLOOKUP($FA602,LTREV,LOOKUPS!D$9,0)*$FD$6+VLOOKUP($FA602,CFP,LOOKUPS!D$6,0)*$FE$6+VLOOKUP($FA602,EP,LOOKUPS!D$8,0)*$FF$6+VLOOKUP($FA602,BM,LOOKUPS!D$5,0)*$FG$6+VLOOKUP($FA602,DIV,LOOKUPS!D$7,0)*$FH$6++VLOOKUP($FA602,SIZE,LOOKUPS!D$11,0)*$FI$6),"",VLOOKUP($FA602,MOM,LOOKUPS!D$12,0)*$FB$6+VLOOKUP($FA602,STREV,LOOKUPS!D$10,0)*$FC$6+VLOOKUP($FA602,LTREV,LOOKUPS!D$9,0)*$FD$6+VLOOKUP($FA602,CFP,LOOKUPS!D$6,0)*$FE$6+VLOOKUP($FA602,EP,LOOKUPS!D$8,0)*$FF$6+VLOOKUP($FA602,BM,LOOKUPS!D$5,0)*$FG$6+VLOOKUP($FA602,DIV,LOOKUPS!D$7,0)*$FH$6++VLOOKUP($FA602,SIZE,LOOKUPS!D$11,0)*$FI$6)</f>
        <v>-1.1427</v>
      </c>
      <c r="FD602" s="1">
        <f>IF(ISERROR(VLOOKUP($FA602,MOM,LOOKUPS!E$12,0)*$FB$6+VLOOKUP($FA602,STREV,LOOKUPS!E$10,0)*$FC$6+VLOOKUP($FA602,LTREV,LOOKUPS!E$9,0)*$FD$6+VLOOKUP($FA602,CFP,LOOKUPS!E$6,0)*$FE$6+VLOOKUP($FA602,EP,LOOKUPS!E$8,0)*$FF$6+VLOOKUP($FA602,BM,LOOKUPS!E$5,0)*$FG$6+VLOOKUP($FA602,DIV,LOOKUPS!E$7,0)*$FH$6++VLOOKUP($FA602,SIZE,LOOKUPS!E$11,0)*$FI$6),"",VLOOKUP($FA602,MOM,LOOKUPS!E$12,0)*$FB$6+VLOOKUP($FA602,STREV,LOOKUPS!E$10,0)*$FC$6+VLOOKUP($FA602,LTREV,LOOKUPS!E$9,0)*$FD$6+VLOOKUP($FA602,CFP,LOOKUPS!E$6,0)*$FE$6+VLOOKUP($FA602,EP,LOOKUPS!E$8,0)*$FF$6+VLOOKUP($FA602,BM,LOOKUPS!E$5,0)*$FG$6+VLOOKUP($FA602,DIV,LOOKUPS!E$7,0)*$FH$6++VLOOKUP($FA602,SIZE,LOOKUPS!E$11,0)*$FI$6)</f>
        <v>-1.0922000000000001</v>
      </c>
      <c r="FE602" s="1">
        <f>IF(ISERROR(VLOOKUP($FA602,MOM,LOOKUPS!F$12,0)*$FB$6+VLOOKUP($FA602,STREV,LOOKUPS!F$10,0)*$FC$6+VLOOKUP($FA602,LTREV,LOOKUPS!F$9,0)*$FD$6+VLOOKUP($FA602,CFP,LOOKUPS!F$6,0)*$FE$6+VLOOKUP($FA602,EP,LOOKUPS!F$8,0)*$FF$6+VLOOKUP($FA602,BM,LOOKUPS!F$5,0)*$FG$6+VLOOKUP($FA602,DIV,LOOKUPS!F$7,0)*$FH$6++VLOOKUP($FA602,SIZE,LOOKUPS!F$11,0)*$FI$6),"",VLOOKUP($FA602,MOM,LOOKUPS!F$12,0)*$FB$6+VLOOKUP($FA602,STREV,LOOKUPS!F$10,0)*$FC$6+VLOOKUP($FA602,LTREV,LOOKUPS!F$9,0)*$FD$6+VLOOKUP($FA602,CFP,LOOKUPS!F$6,0)*$FE$6+VLOOKUP($FA602,EP,LOOKUPS!F$8,0)*$FF$6+VLOOKUP($FA602,BM,LOOKUPS!F$5,0)*$FG$6+VLOOKUP($FA602,DIV,LOOKUPS!F$7,0)*$FH$6++VLOOKUP($FA602,SIZE,LOOKUPS!F$11,0)*$FI$6)</f>
        <v>-1.5609999999999999</v>
      </c>
      <c r="FF602" s="1">
        <f>IF(ISERROR(VLOOKUP($FA602,MOM,LOOKUPS!G$12,0)*$FB$6+VLOOKUP($FA602,STREV,LOOKUPS!G$10,0)*$FC$6+VLOOKUP($FA602,LTREV,LOOKUPS!G$9,0)*$FD$6+VLOOKUP($FA602,CFP,LOOKUPS!G$6,0)*$FE$6+VLOOKUP($FA602,EP,LOOKUPS!G$8,0)*$FF$6+VLOOKUP($FA602,BM,LOOKUPS!G$5,0)*$FG$6+VLOOKUP($FA602,DIV,LOOKUPS!G$7,0)*$FH$6++VLOOKUP($FA602,SIZE,LOOKUPS!G$11,0)*$FI$6),"",VLOOKUP($FA602,MOM,LOOKUPS!G$12,0)*$FB$6+VLOOKUP($FA602,STREV,LOOKUPS!G$10,0)*$FC$6+VLOOKUP($FA602,LTREV,LOOKUPS!G$9,0)*$FD$6+VLOOKUP($FA602,CFP,LOOKUPS!G$6,0)*$FE$6+VLOOKUP($FA602,EP,LOOKUPS!G$8,0)*$FF$6+VLOOKUP($FA602,BM,LOOKUPS!G$5,0)*$FG$6+VLOOKUP($FA602,DIV,LOOKUPS!G$7,0)*$FH$6++VLOOKUP($FA602,SIZE,LOOKUPS!G$11,0)*$FI$6)</f>
        <v>-1.1612</v>
      </c>
      <c r="FG602" s="1">
        <f>IF(ISERROR(VLOOKUP($FA602,MOM,LOOKUPS!H$12,0)*$FB$6+VLOOKUP($FA602,STREV,LOOKUPS!H$10,0)*$FC$6+VLOOKUP($FA602,LTREV,LOOKUPS!H$9,0)*$FD$6+VLOOKUP($FA602,CFP,LOOKUPS!H$6,0)*$FE$6+VLOOKUP($FA602,EP,LOOKUPS!H$8,0)*$FF$6+VLOOKUP($FA602,BM,LOOKUPS!H$5,0)*$FG$6+VLOOKUP($FA602,DIV,LOOKUPS!H$7,0)*$FH$6++VLOOKUP($FA602,SIZE,LOOKUPS!H$11,0)*$FI$6),"",VLOOKUP($FA602,MOM,LOOKUPS!H$12,0)*$FB$6+VLOOKUP($FA602,STREV,LOOKUPS!H$10,0)*$FC$6+VLOOKUP($FA602,LTREV,LOOKUPS!H$9,0)*$FD$6+VLOOKUP($FA602,CFP,LOOKUPS!H$6,0)*$FE$6+VLOOKUP($FA602,EP,LOOKUPS!H$8,0)*$FF$6+VLOOKUP($FA602,BM,LOOKUPS!H$5,0)*$FG$6+VLOOKUP($FA602,DIV,LOOKUPS!H$7,0)*$FH$6++VLOOKUP($FA602,SIZE,LOOKUPS!H$11,0)*$FI$6)</f>
        <v>-1.3713</v>
      </c>
      <c r="FH602" s="1">
        <f>IF(ISERROR(VLOOKUP($FA602,MOM,LOOKUPS!I$12,0)*$FB$6+VLOOKUP($FA602,STREV,LOOKUPS!I$10,0)*$FC$6+VLOOKUP($FA602,LTREV,LOOKUPS!I$9,0)*$FD$6+VLOOKUP($FA602,CFP,LOOKUPS!I$6,0)*$FE$6+VLOOKUP($FA602,EP,LOOKUPS!I$8,0)*$FF$6+VLOOKUP($FA602,BM,LOOKUPS!I$5,0)*$FG$6+VLOOKUP($FA602,DIV,LOOKUPS!I$7,0)*$FH$6++VLOOKUP($FA602,SIZE,LOOKUPS!I$11,0)*$FI$6),"",VLOOKUP($FA602,MOM,LOOKUPS!I$12,0)*$FB$6+VLOOKUP($FA602,STREV,LOOKUPS!I$10,0)*$FC$6+VLOOKUP($FA602,LTREV,LOOKUPS!I$9,0)*$FD$6+VLOOKUP($FA602,CFP,LOOKUPS!I$6,0)*$FE$6+VLOOKUP($FA602,EP,LOOKUPS!I$8,0)*$FF$6+VLOOKUP($FA602,BM,LOOKUPS!I$5,0)*$FG$6+VLOOKUP($FA602,DIV,LOOKUPS!I$7,0)*$FH$6++VLOOKUP($FA602,SIZE,LOOKUPS!I$11,0)*$FI$6)</f>
        <v>-2.1848000000000001</v>
      </c>
      <c r="FI602" s="1">
        <f>IF(ISERROR(VLOOKUP($FA602,MOM,LOOKUPS!J$12,0)*$FB$6+VLOOKUP($FA602,STREV,LOOKUPS!J$10,0)*$FC$6+VLOOKUP($FA602,LTREV,LOOKUPS!J$9,0)*$FD$6+VLOOKUP($FA602,CFP,LOOKUPS!J$6,0)*$FE$6+VLOOKUP($FA602,EP,LOOKUPS!J$8,0)*$FF$6+VLOOKUP($FA602,BM,LOOKUPS!J$5,0)*$FG$6+VLOOKUP($FA602,DIV,LOOKUPS!J$7,0)*$FH$6++VLOOKUP($FA602,SIZE,LOOKUPS!J$11,0)*$FI$6),"",VLOOKUP($FA602,MOM,LOOKUPS!J$12,0)*$FB$6+VLOOKUP($FA602,STREV,LOOKUPS!J$10,0)*$FC$6+VLOOKUP($FA602,LTREV,LOOKUPS!J$9,0)*$FD$6+VLOOKUP($FA602,CFP,LOOKUPS!J$6,0)*$FE$6+VLOOKUP($FA602,EP,LOOKUPS!J$8,0)*$FF$6+VLOOKUP($FA602,BM,LOOKUPS!J$5,0)*$FG$6+VLOOKUP($FA602,DIV,LOOKUPS!J$7,0)*$FH$6++VLOOKUP($FA602,SIZE,LOOKUPS!J$11,0)*$FI$6)</f>
        <v>-2.5082000000000004</v>
      </c>
      <c r="FJ602" s="1">
        <f>IF(ISERROR(VLOOKUP($FA602,MOM,LOOKUPS!K$12,0)*$FB$6+VLOOKUP($FA602,STREV,LOOKUPS!K$10,0)*$FC$6+VLOOKUP($FA602,LTREV,LOOKUPS!K$9,0)*$FD$6+VLOOKUP($FA602,CFP,LOOKUPS!K$6,0)*$FE$6+VLOOKUP($FA602,EP,LOOKUPS!K$8,0)*$FF$6+VLOOKUP($FA602,BM,LOOKUPS!K$5,0)*$FG$6+VLOOKUP($FA602,DIV,LOOKUPS!K$7,0)*$FH$6++VLOOKUP($FA602,SIZE,LOOKUPS!K$11,0)*$FI$6),"",VLOOKUP($FA602,MOM,LOOKUPS!K$12,0)*$FB$6+VLOOKUP($FA602,STREV,LOOKUPS!K$10,0)*$FC$6+VLOOKUP($FA602,LTREV,LOOKUPS!K$9,0)*$FD$6+VLOOKUP($FA602,CFP,LOOKUPS!K$6,0)*$FE$6+VLOOKUP($FA602,EP,LOOKUPS!K$8,0)*$FF$6+VLOOKUP($FA602,BM,LOOKUPS!K$5,0)*$FG$6+VLOOKUP($FA602,DIV,LOOKUPS!K$7,0)*$FH$6++VLOOKUP($FA602,SIZE,LOOKUPS!K$11,0)*$FI$6)</f>
        <v>-2.9392</v>
      </c>
      <c r="FK602" s="1">
        <f>IF(ISERROR(VLOOKUP($FA602,MOM,LOOKUPS!L$12,0)*$FB$6+VLOOKUP($FA602,STREV,LOOKUPS!L$10,0)*$FC$6+VLOOKUP($FA602,LTREV,LOOKUPS!L$9,0)*$FD$6+VLOOKUP($FA602,CFP,LOOKUPS!L$6,0)*$FE$6+VLOOKUP($FA602,EP,LOOKUPS!L$8,0)*$FF$6+VLOOKUP($FA602,BM,LOOKUPS!L$5,0)*$FG$6+VLOOKUP($FA602,DIV,LOOKUPS!L$7,0)*$FH$6++VLOOKUP($FA602,SIZE,LOOKUPS!L$11,0)*$FI$6),"",VLOOKUP($FA602,MOM,LOOKUPS!L$12,0)*$FB$6+VLOOKUP($FA602,STREV,LOOKUPS!L$10,0)*$FC$6+VLOOKUP($FA602,LTREV,LOOKUPS!L$9,0)*$FD$6+VLOOKUP($FA602,CFP,LOOKUPS!L$6,0)*$FE$6+VLOOKUP($FA602,EP,LOOKUPS!L$8,0)*$FF$6+VLOOKUP($FA602,BM,LOOKUPS!L$5,0)*$FG$6+VLOOKUP($FA602,DIV,LOOKUPS!L$7,0)*$FH$6++VLOOKUP($FA602,SIZE,LOOKUPS!L$11,0)*$FI$6)</f>
        <v>-3.7943000000000002</v>
      </c>
    </row>
    <row r="603" spans="1:167" x14ac:dyDescent="0.3">
      <c r="A603" s="1">
        <v>197606</v>
      </c>
      <c r="B603" s="1">
        <v>2.06</v>
      </c>
      <c r="C603" s="1">
        <v>2.83</v>
      </c>
      <c r="D603" s="1">
        <v>3.95</v>
      </c>
      <c r="E603" s="1">
        <v>2.9</v>
      </c>
      <c r="F603" s="1">
        <v>3.1</v>
      </c>
      <c r="G603" s="1">
        <v>2.61</v>
      </c>
      <c r="H603" s="1">
        <v>2.87</v>
      </c>
      <c r="I603" s="1">
        <v>2.92</v>
      </c>
      <c r="J603" s="1">
        <v>3.88</v>
      </c>
      <c r="K603" s="1">
        <v>2.77</v>
      </c>
      <c r="M603" s="1">
        <v>197507</v>
      </c>
      <c r="N603" s="1">
        <v>2.13</v>
      </c>
      <c r="O603" s="1">
        <v>-0.75</v>
      </c>
      <c r="P603" s="1">
        <v>0.95</v>
      </c>
      <c r="Q603" s="1">
        <v>-0.61</v>
      </c>
      <c r="R603" s="1">
        <v>-1.01</v>
      </c>
      <c r="S603" s="1">
        <v>-1.21</v>
      </c>
      <c r="T603" s="1">
        <v>-0.16</v>
      </c>
      <c r="U603" s="1">
        <v>-1.38</v>
      </c>
      <c r="V603" s="1">
        <v>-3.05</v>
      </c>
      <c r="W603" s="1">
        <v>-4.9400000000000004</v>
      </c>
      <c r="Y603" s="1">
        <v>198006</v>
      </c>
      <c r="Z603" s="1">
        <v>2.68</v>
      </c>
      <c r="AA603" s="1">
        <v>3.35</v>
      </c>
      <c r="AB603" s="1">
        <v>3.19</v>
      </c>
      <c r="AC603" s="1">
        <v>3.4</v>
      </c>
      <c r="AD603" s="1">
        <v>4.03</v>
      </c>
      <c r="AE603" s="1">
        <v>3.68</v>
      </c>
      <c r="AF603" s="1">
        <v>4.75</v>
      </c>
      <c r="AG603" s="1">
        <v>4.54</v>
      </c>
      <c r="AH603" s="1">
        <v>4.9400000000000004</v>
      </c>
      <c r="AI603" s="1">
        <v>5.64</v>
      </c>
      <c r="AK603">
        <v>200012</v>
      </c>
      <c r="AL603">
        <v>-11.61</v>
      </c>
      <c r="AM603">
        <v>1.07</v>
      </c>
      <c r="AN603">
        <v>5.21</v>
      </c>
      <c r="AO603">
        <v>3.14</v>
      </c>
      <c r="AP603">
        <v>-0.19</v>
      </c>
      <c r="AQ603">
        <v>4.6399999999999997</v>
      </c>
      <c r="AR603">
        <v>4.9400000000000004</v>
      </c>
      <c r="AS603">
        <v>4.74</v>
      </c>
      <c r="AT603">
        <v>3.26</v>
      </c>
      <c r="AU603">
        <v>-1.17</v>
      </c>
      <c r="AV603">
        <v>1.37</v>
      </c>
      <c r="AW603">
        <v>4.72</v>
      </c>
      <c r="AX603">
        <v>4.5599999999999996</v>
      </c>
      <c r="AY603">
        <v>3.77</v>
      </c>
      <c r="AZ603">
        <v>6.3</v>
      </c>
      <c r="BA603">
        <v>6.79</v>
      </c>
      <c r="BB603">
        <v>2.88</v>
      </c>
      <c r="BC603">
        <v>3.6</v>
      </c>
      <c r="BD603">
        <v>2.96</v>
      </c>
      <c r="BF603" s="1">
        <v>200012</v>
      </c>
      <c r="BG603" s="1">
        <v>-10.37</v>
      </c>
      <c r="BH603" s="1">
        <v>0.94</v>
      </c>
      <c r="BI603" s="1">
        <v>4.55</v>
      </c>
      <c r="BJ603" s="1">
        <v>4.3</v>
      </c>
      <c r="BK603" s="1">
        <v>0.2</v>
      </c>
      <c r="BL603" s="1">
        <v>3.23</v>
      </c>
      <c r="BM603" s="1">
        <v>5.23</v>
      </c>
      <c r="BN603" s="1">
        <v>5.58</v>
      </c>
      <c r="BO603" s="1">
        <v>3.18</v>
      </c>
      <c r="BP603" s="1">
        <v>-0.11</v>
      </c>
      <c r="BQ603" s="1">
        <v>0.64</v>
      </c>
      <c r="BR603" s="1">
        <v>3.34</v>
      </c>
      <c r="BS603" s="1">
        <v>3.14</v>
      </c>
      <c r="BT603" s="1">
        <v>5.49</v>
      </c>
      <c r="BU603" s="1">
        <v>5.01</v>
      </c>
      <c r="BV603" s="1">
        <v>4.5599999999999996</v>
      </c>
      <c r="BW603" s="1">
        <v>6.62</v>
      </c>
      <c r="BX603" s="1">
        <v>3.88</v>
      </c>
      <c r="BY603" s="1">
        <v>2.54</v>
      </c>
      <c r="CA603" s="1">
        <v>197512</v>
      </c>
      <c r="CB603" s="1">
        <v>-3.41</v>
      </c>
      <c r="CC603" s="1">
        <v>-1.06</v>
      </c>
      <c r="CD603" s="1">
        <v>-0.28999999999999998</v>
      </c>
      <c r="CE603" s="1">
        <v>-0.25</v>
      </c>
      <c r="CF603" s="1">
        <v>-1.4</v>
      </c>
      <c r="CG603" s="1">
        <v>-0.28999999999999998</v>
      </c>
      <c r="CH603" s="1">
        <v>-0.19</v>
      </c>
      <c r="CI603" s="1">
        <v>-0.53</v>
      </c>
      <c r="CJ603" s="1">
        <v>-0.15</v>
      </c>
      <c r="CK603" s="1">
        <v>-1.69</v>
      </c>
      <c r="CL603" s="1">
        <v>-1.1499999999999999</v>
      </c>
      <c r="CM603" s="1">
        <v>-0.39</v>
      </c>
      <c r="CN603" s="1">
        <v>-0.17</v>
      </c>
      <c r="CO603" s="1">
        <v>-0.54</v>
      </c>
      <c r="CP603" s="1">
        <v>0.16</v>
      </c>
      <c r="CQ603" s="1">
        <v>-0.56000000000000005</v>
      </c>
      <c r="CR603" s="1">
        <v>-0.5</v>
      </c>
      <c r="CS603" s="1">
        <v>-0.1</v>
      </c>
      <c r="CT603" s="1">
        <v>-0.19</v>
      </c>
      <c r="CV603" s="1">
        <v>197612</v>
      </c>
      <c r="CW603" s="1">
        <v>12.27</v>
      </c>
      <c r="CX603" s="1">
        <v>8.2899999999999991</v>
      </c>
      <c r="CY603" s="1">
        <v>9.2200000000000006</v>
      </c>
      <c r="CZ603" s="1">
        <v>8.52</v>
      </c>
      <c r="DA603" s="1">
        <v>8.11</v>
      </c>
      <c r="DB603" s="1">
        <v>9.06</v>
      </c>
      <c r="DC603" s="1">
        <v>9.6300000000000008</v>
      </c>
      <c r="DD603" s="1">
        <v>8.99</v>
      </c>
      <c r="DE603" s="1">
        <v>8</v>
      </c>
      <c r="DF603" s="1">
        <v>7.99</v>
      </c>
      <c r="DG603" s="1">
        <v>8.25</v>
      </c>
      <c r="DH603" s="1">
        <v>8.77</v>
      </c>
      <c r="DI603" s="1">
        <v>9.3699999999999992</v>
      </c>
      <c r="DJ603" s="1">
        <v>9.0500000000000007</v>
      </c>
      <c r="DK603" s="1">
        <v>10.119999999999999</v>
      </c>
      <c r="DL603" s="1">
        <v>8.39</v>
      </c>
      <c r="DM603" s="1">
        <v>9.6999999999999993</v>
      </c>
      <c r="DN603" s="1">
        <v>8.52</v>
      </c>
      <c r="DO603" s="1">
        <v>7.38</v>
      </c>
      <c r="DQ603" s="1">
        <v>197512</v>
      </c>
      <c r="DR603" s="1">
        <v>-99.99</v>
      </c>
      <c r="DS603" s="1">
        <v>-0.43</v>
      </c>
      <c r="DT603" s="1">
        <v>-0.14000000000000001</v>
      </c>
      <c r="DU603" s="1">
        <v>-0.91</v>
      </c>
      <c r="DV603" s="1">
        <v>-0.34</v>
      </c>
      <c r="DW603" s="1">
        <v>-1.05</v>
      </c>
      <c r="DX603" s="1">
        <v>0.2</v>
      </c>
      <c r="DY603" s="1">
        <v>-0.47</v>
      </c>
      <c r="DZ603" s="1">
        <v>-0.84</v>
      </c>
      <c r="EA603" s="1">
        <v>-0.42</v>
      </c>
      <c r="EB603" s="1">
        <v>0.04</v>
      </c>
      <c r="EC603" s="1">
        <v>-1.27</v>
      </c>
      <c r="ED603" s="1">
        <v>-0.82</v>
      </c>
      <c r="EE603" s="1">
        <v>0.08</v>
      </c>
      <c r="EF603" s="1">
        <v>0.37</v>
      </c>
      <c r="EG603" s="1">
        <v>0.06</v>
      </c>
      <c r="EH603" s="1">
        <v>-1.02</v>
      </c>
      <c r="EI603" s="1">
        <v>-0.09</v>
      </c>
      <c r="EJ603" s="1">
        <v>-1.59</v>
      </c>
      <c r="EL603">
        <v>197512</v>
      </c>
      <c r="EM603">
        <v>-1.6</v>
      </c>
      <c r="EN603">
        <v>-0.75</v>
      </c>
      <c r="EO603">
        <v>1.74</v>
      </c>
      <c r="EP603">
        <v>0.48</v>
      </c>
      <c r="ER603" s="1">
        <v>197606</v>
      </c>
      <c r="ES603" s="1">
        <v>-0.43</v>
      </c>
      <c r="EU603" s="1">
        <v>197507</v>
      </c>
      <c r="EV603" s="1">
        <v>1.19</v>
      </c>
      <c r="EX603" s="1">
        <v>198006</v>
      </c>
      <c r="EY603" s="1">
        <v>-2.89</v>
      </c>
      <c r="FA603" s="1">
        <v>197606</v>
      </c>
      <c r="FB603" s="1">
        <f>IF(ISERROR(VLOOKUP($FA603,MOM,LOOKUPS!C$12,0)*$FB$6+VLOOKUP($FA603,STREV,LOOKUPS!C$10,0)*$FC$6+VLOOKUP($FA603,LTREV,LOOKUPS!C$9,0)*$FD$6+VLOOKUP($FA603,CFP,LOOKUPS!C$6,0)*$FE$6+VLOOKUP($FA603,EP,LOOKUPS!C$8,0)*$FF$6+VLOOKUP($FA603,BM,LOOKUPS!C$5,0)*$FG$6+VLOOKUP($FA603,DIV,LOOKUPS!C$7,0)*$FH$6++VLOOKUP($FA603,SIZE,LOOKUPS!C$11,0)*$FI$6),"",VLOOKUP($FA603,MOM,LOOKUPS!C$12,0)*$FB$6+VLOOKUP($FA603,STREV,LOOKUPS!C$10,0)*$FC$6+VLOOKUP($FA603,LTREV,LOOKUPS!C$9,0)*$FD$6+VLOOKUP($FA603,CFP,LOOKUPS!C$6,0)*$FE$6+VLOOKUP($FA603,EP,LOOKUPS!C$8,0)*$FF$6+VLOOKUP($FA603,BM,LOOKUPS!C$5,0)*$FG$6+VLOOKUP($FA603,DIV,LOOKUPS!C$7,0)*$FH$6++VLOOKUP($FA603,SIZE,LOOKUPS!C$11,0)*$FI$6)</f>
        <v>2.3711000000000002</v>
      </c>
      <c r="FC603" s="1">
        <f>IF(ISERROR(VLOOKUP($FA603,MOM,LOOKUPS!D$12,0)*$FB$6+VLOOKUP($FA603,STREV,LOOKUPS!D$10,0)*$FC$6+VLOOKUP($FA603,LTREV,LOOKUPS!D$9,0)*$FD$6+VLOOKUP($FA603,CFP,LOOKUPS!D$6,0)*$FE$6+VLOOKUP($FA603,EP,LOOKUPS!D$8,0)*$FF$6+VLOOKUP($FA603,BM,LOOKUPS!D$5,0)*$FG$6+VLOOKUP($FA603,DIV,LOOKUPS!D$7,0)*$FH$6++VLOOKUP($FA603,SIZE,LOOKUPS!D$11,0)*$FI$6),"",VLOOKUP($FA603,MOM,LOOKUPS!D$12,0)*$FB$6+VLOOKUP($FA603,STREV,LOOKUPS!D$10,0)*$FC$6+VLOOKUP($FA603,LTREV,LOOKUPS!D$9,0)*$FD$6+VLOOKUP($FA603,CFP,LOOKUPS!D$6,0)*$FE$6+VLOOKUP($FA603,EP,LOOKUPS!D$8,0)*$FF$6+VLOOKUP($FA603,BM,LOOKUPS!D$5,0)*$FG$6+VLOOKUP($FA603,DIV,LOOKUPS!D$7,0)*$FH$6++VLOOKUP($FA603,SIZE,LOOKUPS!D$11,0)*$FI$6)</f>
        <v>3.5356000000000001</v>
      </c>
      <c r="FD603" s="1">
        <f>IF(ISERROR(VLOOKUP($FA603,MOM,LOOKUPS!E$12,0)*$FB$6+VLOOKUP($FA603,STREV,LOOKUPS!E$10,0)*$FC$6+VLOOKUP($FA603,LTREV,LOOKUPS!E$9,0)*$FD$6+VLOOKUP($FA603,CFP,LOOKUPS!E$6,0)*$FE$6+VLOOKUP($FA603,EP,LOOKUPS!E$8,0)*$FF$6+VLOOKUP($FA603,BM,LOOKUPS!E$5,0)*$FG$6+VLOOKUP($FA603,DIV,LOOKUPS!E$7,0)*$FH$6++VLOOKUP($FA603,SIZE,LOOKUPS!E$11,0)*$FI$6),"",VLOOKUP($FA603,MOM,LOOKUPS!E$12,0)*$FB$6+VLOOKUP($FA603,STREV,LOOKUPS!E$10,0)*$FC$6+VLOOKUP($FA603,LTREV,LOOKUPS!E$9,0)*$FD$6+VLOOKUP($FA603,CFP,LOOKUPS!E$6,0)*$FE$6+VLOOKUP($FA603,EP,LOOKUPS!E$8,0)*$FF$6+VLOOKUP($FA603,BM,LOOKUPS!E$5,0)*$FG$6+VLOOKUP($FA603,DIV,LOOKUPS!E$7,0)*$FH$6++VLOOKUP($FA603,SIZE,LOOKUPS!E$11,0)*$FI$6)</f>
        <v>3.6092000000000004</v>
      </c>
      <c r="FE603" s="1">
        <f>IF(ISERROR(VLOOKUP($FA603,MOM,LOOKUPS!F$12,0)*$FB$6+VLOOKUP($FA603,STREV,LOOKUPS!F$10,0)*$FC$6+VLOOKUP($FA603,LTREV,LOOKUPS!F$9,0)*$FD$6+VLOOKUP($FA603,CFP,LOOKUPS!F$6,0)*$FE$6+VLOOKUP($FA603,EP,LOOKUPS!F$8,0)*$FF$6+VLOOKUP($FA603,BM,LOOKUPS!F$5,0)*$FG$6+VLOOKUP($FA603,DIV,LOOKUPS!F$7,0)*$FH$6++VLOOKUP($FA603,SIZE,LOOKUPS!F$11,0)*$FI$6),"",VLOOKUP($FA603,MOM,LOOKUPS!F$12,0)*$FB$6+VLOOKUP($FA603,STREV,LOOKUPS!F$10,0)*$FC$6+VLOOKUP($FA603,LTREV,LOOKUPS!F$9,0)*$FD$6+VLOOKUP($FA603,CFP,LOOKUPS!F$6,0)*$FE$6+VLOOKUP($FA603,EP,LOOKUPS!F$8,0)*$FF$6+VLOOKUP($FA603,BM,LOOKUPS!F$5,0)*$FG$6+VLOOKUP($FA603,DIV,LOOKUPS!F$7,0)*$FH$6++VLOOKUP($FA603,SIZE,LOOKUPS!F$11,0)*$FI$6)</f>
        <v>2.3624999999999998</v>
      </c>
      <c r="FF603" s="1">
        <f>IF(ISERROR(VLOOKUP($FA603,MOM,LOOKUPS!G$12,0)*$FB$6+VLOOKUP($FA603,STREV,LOOKUPS!G$10,0)*$FC$6+VLOOKUP($FA603,LTREV,LOOKUPS!G$9,0)*$FD$6+VLOOKUP($FA603,CFP,LOOKUPS!G$6,0)*$FE$6+VLOOKUP($FA603,EP,LOOKUPS!G$8,0)*$FF$6+VLOOKUP($FA603,BM,LOOKUPS!G$5,0)*$FG$6+VLOOKUP($FA603,DIV,LOOKUPS!G$7,0)*$FH$6++VLOOKUP($FA603,SIZE,LOOKUPS!G$11,0)*$FI$6),"",VLOOKUP($FA603,MOM,LOOKUPS!G$12,0)*$FB$6+VLOOKUP($FA603,STREV,LOOKUPS!G$10,0)*$FC$6+VLOOKUP($FA603,LTREV,LOOKUPS!G$9,0)*$FD$6+VLOOKUP($FA603,CFP,LOOKUPS!G$6,0)*$FE$6+VLOOKUP($FA603,EP,LOOKUPS!G$8,0)*$FF$6+VLOOKUP($FA603,BM,LOOKUPS!G$5,0)*$FG$6+VLOOKUP($FA603,DIV,LOOKUPS!G$7,0)*$FH$6++VLOOKUP($FA603,SIZE,LOOKUPS!G$11,0)*$FI$6)</f>
        <v>2.984</v>
      </c>
      <c r="FG603" s="1">
        <f>IF(ISERROR(VLOOKUP($FA603,MOM,LOOKUPS!H$12,0)*$FB$6+VLOOKUP($FA603,STREV,LOOKUPS!H$10,0)*$FC$6+VLOOKUP($FA603,LTREV,LOOKUPS!H$9,0)*$FD$6+VLOOKUP($FA603,CFP,LOOKUPS!H$6,0)*$FE$6+VLOOKUP($FA603,EP,LOOKUPS!H$8,0)*$FF$6+VLOOKUP($FA603,BM,LOOKUPS!H$5,0)*$FG$6+VLOOKUP($FA603,DIV,LOOKUPS!H$7,0)*$FH$6++VLOOKUP($FA603,SIZE,LOOKUPS!H$11,0)*$FI$6),"",VLOOKUP($FA603,MOM,LOOKUPS!H$12,0)*$FB$6+VLOOKUP($FA603,STREV,LOOKUPS!H$10,0)*$FC$6+VLOOKUP($FA603,LTREV,LOOKUPS!H$9,0)*$FD$6+VLOOKUP($FA603,CFP,LOOKUPS!H$6,0)*$FE$6+VLOOKUP($FA603,EP,LOOKUPS!H$8,0)*$FF$6+VLOOKUP($FA603,BM,LOOKUPS!H$5,0)*$FG$6+VLOOKUP($FA603,DIV,LOOKUPS!H$7,0)*$FH$6++VLOOKUP($FA603,SIZE,LOOKUPS!H$11,0)*$FI$6)</f>
        <v>3.3634000000000004</v>
      </c>
      <c r="FH603" s="1">
        <f>IF(ISERROR(VLOOKUP($FA603,MOM,LOOKUPS!I$12,0)*$FB$6+VLOOKUP($FA603,STREV,LOOKUPS!I$10,0)*$FC$6+VLOOKUP($FA603,LTREV,LOOKUPS!I$9,0)*$FD$6+VLOOKUP($FA603,CFP,LOOKUPS!I$6,0)*$FE$6+VLOOKUP($FA603,EP,LOOKUPS!I$8,0)*$FF$6+VLOOKUP($FA603,BM,LOOKUPS!I$5,0)*$FG$6+VLOOKUP($FA603,DIV,LOOKUPS!I$7,0)*$FH$6++VLOOKUP($FA603,SIZE,LOOKUPS!I$11,0)*$FI$6),"",VLOOKUP($FA603,MOM,LOOKUPS!I$12,0)*$FB$6+VLOOKUP($FA603,STREV,LOOKUPS!I$10,0)*$FC$6+VLOOKUP($FA603,LTREV,LOOKUPS!I$9,0)*$FD$6+VLOOKUP($FA603,CFP,LOOKUPS!I$6,0)*$FE$6+VLOOKUP($FA603,EP,LOOKUPS!I$8,0)*$FF$6+VLOOKUP($FA603,BM,LOOKUPS!I$5,0)*$FG$6+VLOOKUP($FA603,DIV,LOOKUPS!I$7,0)*$FH$6++VLOOKUP($FA603,SIZE,LOOKUPS!I$11,0)*$FI$6)</f>
        <v>2.5903</v>
      </c>
      <c r="FI603" s="1">
        <f>IF(ISERROR(VLOOKUP($FA603,MOM,LOOKUPS!J$12,0)*$FB$6+VLOOKUP($FA603,STREV,LOOKUPS!J$10,0)*$FC$6+VLOOKUP($FA603,LTREV,LOOKUPS!J$9,0)*$FD$6+VLOOKUP($FA603,CFP,LOOKUPS!J$6,0)*$FE$6+VLOOKUP($FA603,EP,LOOKUPS!J$8,0)*$FF$6+VLOOKUP($FA603,BM,LOOKUPS!J$5,0)*$FG$6+VLOOKUP($FA603,DIV,LOOKUPS!J$7,0)*$FH$6++VLOOKUP($FA603,SIZE,LOOKUPS!J$11,0)*$FI$6),"",VLOOKUP($FA603,MOM,LOOKUPS!J$12,0)*$FB$6+VLOOKUP($FA603,STREV,LOOKUPS!J$10,0)*$FC$6+VLOOKUP($FA603,LTREV,LOOKUPS!J$9,0)*$FD$6+VLOOKUP($FA603,CFP,LOOKUPS!J$6,0)*$FE$6+VLOOKUP($FA603,EP,LOOKUPS!J$8,0)*$FF$6+VLOOKUP($FA603,BM,LOOKUPS!J$5,0)*$FG$6+VLOOKUP($FA603,DIV,LOOKUPS!J$7,0)*$FH$6++VLOOKUP($FA603,SIZE,LOOKUPS!J$11,0)*$FI$6)</f>
        <v>3.1919</v>
      </c>
      <c r="FJ603" s="1">
        <f>IF(ISERROR(VLOOKUP($FA603,MOM,LOOKUPS!K$12,0)*$FB$6+VLOOKUP($FA603,STREV,LOOKUPS!K$10,0)*$FC$6+VLOOKUP($FA603,LTREV,LOOKUPS!K$9,0)*$FD$6+VLOOKUP($FA603,CFP,LOOKUPS!K$6,0)*$FE$6+VLOOKUP($FA603,EP,LOOKUPS!K$8,0)*$FF$6+VLOOKUP($FA603,BM,LOOKUPS!K$5,0)*$FG$6+VLOOKUP($FA603,DIV,LOOKUPS!K$7,0)*$FH$6++VLOOKUP($FA603,SIZE,LOOKUPS!K$11,0)*$FI$6),"",VLOOKUP($FA603,MOM,LOOKUPS!K$12,0)*$FB$6+VLOOKUP($FA603,STREV,LOOKUPS!K$10,0)*$FC$6+VLOOKUP($FA603,LTREV,LOOKUPS!K$9,0)*$FD$6+VLOOKUP($FA603,CFP,LOOKUPS!K$6,0)*$FE$6+VLOOKUP($FA603,EP,LOOKUPS!K$8,0)*$FF$6+VLOOKUP($FA603,BM,LOOKUPS!K$5,0)*$FG$6+VLOOKUP($FA603,DIV,LOOKUPS!K$7,0)*$FH$6++VLOOKUP($FA603,SIZE,LOOKUPS!K$11,0)*$FI$6)</f>
        <v>2.8729</v>
      </c>
      <c r="FK603" s="1">
        <f>IF(ISERROR(VLOOKUP($FA603,MOM,LOOKUPS!L$12,0)*$FB$6+VLOOKUP($FA603,STREV,LOOKUPS!L$10,0)*$FC$6+VLOOKUP($FA603,LTREV,LOOKUPS!L$9,0)*$FD$6+VLOOKUP($FA603,CFP,LOOKUPS!L$6,0)*$FE$6+VLOOKUP($FA603,EP,LOOKUPS!L$8,0)*$FF$6+VLOOKUP($FA603,BM,LOOKUPS!L$5,0)*$FG$6+VLOOKUP($FA603,DIV,LOOKUPS!L$7,0)*$FH$6++VLOOKUP($FA603,SIZE,LOOKUPS!L$11,0)*$FI$6),"",VLOOKUP($FA603,MOM,LOOKUPS!L$12,0)*$FB$6+VLOOKUP($FA603,STREV,LOOKUPS!L$10,0)*$FC$6+VLOOKUP($FA603,LTREV,LOOKUPS!L$9,0)*$FD$6+VLOOKUP($FA603,CFP,LOOKUPS!L$6,0)*$FE$6+VLOOKUP($FA603,EP,LOOKUPS!L$8,0)*$FF$6+VLOOKUP($FA603,BM,LOOKUPS!L$5,0)*$FG$6+VLOOKUP($FA603,DIV,LOOKUPS!L$7,0)*$FH$6++VLOOKUP($FA603,SIZE,LOOKUPS!L$11,0)*$FI$6)</f>
        <v>3.1219999999999999</v>
      </c>
    </row>
    <row r="604" spans="1:167" x14ac:dyDescent="0.3">
      <c r="A604" s="1">
        <v>197607</v>
      </c>
      <c r="B604" s="1">
        <v>0.26</v>
      </c>
      <c r="C604" s="1">
        <v>0.05</v>
      </c>
      <c r="D604" s="1">
        <v>0.55000000000000004</v>
      </c>
      <c r="E604" s="1">
        <v>0.55000000000000004</v>
      </c>
      <c r="F604" s="1">
        <v>0.51</v>
      </c>
      <c r="G604" s="1">
        <v>0.32</v>
      </c>
      <c r="H604" s="1">
        <v>0.71</v>
      </c>
      <c r="I604" s="1">
        <v>0.57999999999999996</v>
      </c>
      <c r="J604" s="1">
        <v>-0.25</v>
      </c>
      <c r="K604" s="1">
        <v>0.05</v>
      </c>
      <c r="M604" s="1">
        <v>197508</v>
      </c>
      <c r="N604" s="1">
        <v>-3.72</v>
      </c>
      <c r="O604" s="1">
        <v>-5.25</v>
      </c>
      <c r="P604" s="1">
        <v>-3.77</v>
      </c>
      <c r="Q604" s="1">
        <v>-4.74</v>
      </c>
      <c r="R604" s="1">
        <v>-5</v>
      </c>
      <c r="S604" s="1">
        <v>-4.97</v>
      </c>
      <c r="T604" s="1">
        <v>-3.6</v>
      </c>
      <c r="U604" s="1">
        <v>-4.25</v>
      </c>
      <c r="V604" s="1">
        <v>-5.1100000000000003</v>
      </c>
      <c r="W604" s="1">
        <v>-6.02</v>
      </c>
      <c r="Y604" s="1">
        <v>198007</v>
      </c>
      <c r="Z604" s="1">
        <v>10.55</v>
      </c>
      <c r="AA604" s="1">
        <v>8.41</v>
      </c>
      <c r="AB604" s="1">
        <v>9.24</v>
      </c>
      <c r="AC604" s="1">
        <v>7.33</v>
      </c>
      <c r="AD604" s="1">
        <v>7.54</v>
      </c>
      <c r="AE604" s="1">
        <v>7.79</v>
      </c>
      <c r="AF604" s="1">
        <v>8.51</v>
      </c>
      <c r="AG604" s="1">
        <v>10.28</v>
      </c>
      <c r="AH604" s="1">
        <v>10.18</v>
      </c>
      <c r="AI604" s="1">
        <v>12.16</v>
      </c>
      <c r="AK604">
        <v>200101</v>
      </c>
      <c r="AL604">
        <v>46.81</v>
      </c>
      <c r="AM604">
        <v>20.43</v>
      </c>
      <c r="AN604">
        <v>10.43</v>
      </c>
      <c r="AO604">
        <v>16.38</v>
      </c>
      <c r="AP604">
        <v>24.13</v>
      </c>
      <c r="AQ604">
        <v>10.51</v>
      </c>
      <c r="AR604">
        <v>10.1</v>
      </c>
      <c r="AS604">
        <v>11.48</v>
      </c>
      <c r="AT604">
        <v>18.14</v>
      </c>
      <c r="AU604">
        <v>28.1</v>
      </c>
      <c r="AV604">
        <v>17.86</v>
      </c>
      <c r="AW604">
        <v>9.7799999999999994</v>
      </c>
      <c r="AX604">
        <v>11.23</v>
      </c>
      <c r="AY604">
        <v>10.93</v>
      </c>
      <c r="AZ604">
        <v>9.14</v>
      </c>
      <c r="BA604">
        <v>10.25</v>
      </c>
      <c r="BB604">
        <v>12.58</v>
      </c>
      <c r="BC604">
        <v>15.7</v>
      </c>
      <c r="BD604">
        <v>20.39</v>
      </c>
      <c r="BF604" s="1">
        <v>200101</v>
      </c>
      <c r="BG604" s="1">
        <v>44.82</v>
      </c>
      <c r="BH604" s="1">
        <v>21.12</v>
      </c>
      <c r="BI604" s="1">
        <v>9.9700000000000006</v>
      </c>
      <c r="BJ604" s="1">
        <v>14.79</v>
      </c>
      <c r="BK604" s="1">
        <v>22.87</v>
      </c>
      <c r="BL604" s="1">
        <v>12.86</v>
      </c>
      <c r="BM604" s="1">
        <v>9.35</v>
      </c>
      <c r="BN604" s="1">
        <v>10.75</v>
      </c>
      <c r="BO604" s="1">
        <v>16.649999999999999</v>
      </c>
      <c r="BP604" s="1">
        <v>26.89</v>
      </c>
      <c r="BQ604" s="1">
        <v>16.86</v>
      </c>
      <c r="BR604" s="1">
        <v>15.43</v>
      </c>
      <c r="BS604" s="1">
        <v>10.59</v>
      </c>
      <c r="BT604" s="1">
        <v>7.59</v>
      </c>
      <c r="BU604" s="1">
        <v>10.86</v>
      </c>
      <c r="BV604" s="1">
        <v>10.55</v>
      </c>
      <c r="BW604" s="1">
        <v>10.95</v>
      </c>
      <c r="BX604" s="1">
        <v>14.72</v>
      </c>
      <c r="BY604" s="1">
        <v>18.46</v>
      </c>
      <c r="CA604" s="1">
        <v>197601</v>
      </c>
      <c r="CB604" s="1">
        <v>35.51</v>
      </c>
      <c r="CC604" s="1">
        <v>14.38</v>
      </c>
      <c r="CD604" s="1">
        <v>19.14</v>
      </c>
      <c r="CE604" s="1">
        <v>25.01</v>
      </c>
      <c r="CF604" s="1">
        <v>13.77</v>
      </c>
      <c r="CG604" s="1">
        <v>16.47</v>
      </c>
      <c r="CH604" s="1">
        <v>19.61</v>
      </c>
      <c r="CI604" s="1">
        <v>21.5</v>
      </c>
      <c r="CJ604" s="1">
        <v>25.84</v>
      </c>
      <c r="CK604" s="1">
        <v>13.5</v>
      </c>
      <c r="CL604" s="1">
        <v>14.02</v>
      </c>
      <c r="CM604" s="1">
        <v>15.54</v>
      </c>
      <c r="CN604" s="1">
        <v>17.510000000000002</v>
      </c>
      <c r="CO604" s="1">
        <v>19.329999999999998</v>
      </c>
      <c r="CP604" s="1">
        <v>19.91</v>
      </c>
      <c r="CQ604" s="1">
        <v>19.809999999999999</v>
      </c>
      <c r="CR604" s="1">
        <v>23.05</v>
      </c>
      <c r="CS604" s="1">
        <v>24.04</v>
      </c>
      <c r="CT604" s="1">
        <v>27.38</v>
      </c>
      <c r="CV604" s="1">
        <v>197701</v>
      </c>
      <c r="CW604" s="1">
        <v>6.85</v>
      </c>
      <c r="CX604" s="1">
        <v>0.65</v>
      </c>
      <c r="CY604" s="1">
        <v>1.52</v>
      </c>
      <c r="CZ604" s="1">
        <v>2.95</v>
      </c>
      <c r="DA604" s="1">
        <v>0.66</v>
      </c>
      <c r="DB604" s="1">
        <v>7.0000000000000007E-2</v>
      </c>
      <c r="DC604" s="1">
        <v>1.64</v>
      </c>
      <c r="DD604" s="1">
        <v>2.79</v>
      </c>
      <c r="DE604" s="1">
        <v>3.1</v>
      </c>
      <c r="DF604" s="1">
        <v>0.56999999999999995</v>
      </c>
      <c r="DG604" s="1">
        <v>0.77</v>
      </c>
      <c r="DH604" s="1">
        <v>0.63</v>
      </c>
      <c r="DI604" s="1">
        <v>-0.5</v>
      </c>
      <c r="DJ604" s="1">
        <v>1.4</v>
      </c>
      <c r="DK604" s="1">
        <v>1.85</v>
      </c>
      <c r="DL604" s="1">
        <v>2.93</v>
      </c>
      <c r="DM604" s="1">
        <v>2.62</v>
      </c>
      <c r="DN604" s="1">
        <v>3.26</v>
      </c>
      <c r="DO604" s="1">
        <v>2.91</v>
      </c>
      <c r="DQ604" s="1">
        <v>197601</v>
      </c>
      <c r="DR604" s="1">
        <v>-99.99</v>
      </c>
      <c r="DS604" s="1">
        <v>20.16</v>
      </c>
      <c r="DT604" s="1">
        <v>17.059999999999999</v>
      </c>
      <c r="DU604" s="1">
        <v>13.11</v>
      </c>
      <c r="DV604" s="1">
        <v>20.25</v>
      </c>
      <c r="DW604" s="1">
        <v>18.649999999999999</v>
      </c>
      <c r="DX604" s="1">
        <v>17.05</v>
      </c>
      <c r="DY604" s="1">
        <v>15</v>
      </c>
      <c r="DZ604" s="1">
        <v>12.37</v>
      </c>
      <c r="EA604" s="1">
        <v>20.36</v>
      </c>
      <c r="EB604" s="1">
        <v>19.72</v>
      </c>
      <c r="EC604" s="1">
        <v>19.25</v>
      </c>
      <c r="ED604" s="1">
        <v>18.02</v>
      </c>
      <c r="EE604" s="1">
        <v>17.260000000000002</v>
      </c>
      <c r="EF604" s="1">
        <v>16.77</v>
      </c>
      <c r="EG604" s="1">
        <v>15.61</v>
      </c>
      <c r="EH604" s="1">
        <v>14.37</v>
      </c>
      <c r="EI604" s="1">
        <v>13.27</v>
      </c>
      <c r="EJ604" s="1">
        <v>11.47</v>
      </c>
      <c r="EL604">
        <v>197601</v>
      </c>
      <c r="EM604">
        <v>12.16</v>
      </c>
      <c r="EN604">
        <v>4.82</v>
      </c>
      <c r="EO604">
        <v>8.65</v>
      </c>
      <c r="EP604">
        <v>0.47</v>
      </c>
      <c r="ER604" s="1">
        <v>197607</v>
      </c>
      <c r="ES604" s="1">
        <v>-0.12</v>
      </c>
      <c r="EU604" s="1">
        <v>197508</v>
      </c>
      <c r="EV604" s="1">
        <v>0.68</v>
      </c>
      <c r="EX604" s="1">
        <v>198007</v>
      </c>
      <c r="EY604" s="1">
        <v>-1.62</v>
      </c>
      <c r="FA604" s="1">
        <v>197607</v>
      </c>
      <c r="FB604" s="1">
        <f>IF(ISERROR(VLOOKUP($FA604,MOM,LOOKUPS!C$12,0)*$FB$6+VLOOKUP($FA604,STREV,LOOKUPS!C$10,0)*$FC$6+VLOOKUP($FA604,LTREV,LOOKUPS!C$9,0)*$FD$6+VLOOKUP($FA604,CFP,LOOKUPS!C$6,0)*$FE$6+VLOOKUP($FA604,EP,LOOKUPS!C$8,0)*$FF$6+VLOOKUP($FA604,BM,LOOKUPS!C$5,0)*$FG$6+VLOOKUP($FA604,DIV,LOOKUPS!C$7,0)*$FH$6++VLOOKUP($FA604,SIZE,LOOKUPS!C$11,0)*$FI$6),"",VLOOKUP($FA604,MOM,LOOKUPS!C$12,0)*$FB$6+VLOOKUP($FA604,STREV,LOOKUPS!C$10,0)*$FC$6+VLOOKUP($FA604,LTREV,LOOKUPS!C$9,0)*$FD$6+VLOOKUP($FA604,CFP,LOOKUPS!C$6,0)*$FE$6+VLOOKUP($FA604,EP,LOOKUPS!C$8,0)*$FF$6+VLOOKUP($FA604,BM,LOOKUPS!C$5,0)*$FG$6+VLOOKUP($FA604,DIV,LOOKUPS!C$7,0)*$FH$6++VLOOKUP($FA604,SIZE,LOOKUPS!C$11,0)*$FI$6)</f>
        <v>-1.2543</v>
      </c>
      <c r="FC604" s="1">
        <f>IF(ISERROR(VLOOKUP($FA604,MOM,LOOKUPS!D$12,0)*$FB$6+VLOOKUP($FA604,STREV,LOOKUPS!D$10,0)*$FC$6+VLOOKUP($FA604,LTREV,LOOKUPS!D$9,0)*$FD$6+VLOOKUP($FA604,CFP,LOOKUPS!D$6,0)*$FE$6+VLOOKUP($FA604,EP,LOOKUPS!D$8,0)*$FF$6+VLOOKUP($FA604,BM,LOOKUPS!D$5,0)*$FG$6+VLOOKUP($FA604,DIV,LOOKUPS!D$7,0)*$FH$6++VLOOKUP($FA604,SIZE,LOOKUPS!D$11,0)*$FI$6),"",VLOOKUP($FA604,MOM,LOOKUPS!D$12,0)*$FB$6+VLOOKUP($FA604,STREV,LOOKUPS!D$10,0)*$FC$6+VLOOKUP($FA604,LTREV,LOOKUPS!D$9,0)*$FD$6+VLOOKUP($FA604,CFP,LOOKUPS!D$6,0)*$FE$6+VLOOKUP($FA604,EP,LOOKUPS!D$8,0)*$FF$6+VLOOKUP($FA604,BM,LOOKUPS!D$5,0)*$FG$6+VLOOKUP($FA604,DIV,LOOKUPS!D$7,0)*$FH$6++VLOOKUP($FA604,SIZE,LOOKUPS!D$11,0)*$FI$6)</f>
        <v>-0.85760000000000014</v>
      </c>
      <c r="FD604" s="1">
        <f>IF(ISERROR(VLOOKUP($FA604,MOM,LOOKUPS!E$12,0)*$FB$6+VLOOKUP($FA604,STREV,LOOKUPS!E$10,0)*$FC$6+VLOOKUP($FA604,LTREV,LOOKUPS!E$9,0)*$FD$6+VLOOKUP($FA604,CFP,LOOKUPS!E$6,0)*$FE$6+VLOOKUP($FA604,EP,LOOKUPS!E$8,0)*$FF$6+VLOOKUP($FA604,BM,LOOKUPS!E$5,0)*$FG$6+VLOOKUP($FA604,DIV,LOOKUPS!E$7,0)*$FH$6++VLOOKUP($FA604,SIZE,LOOKUPS!E$11,0)*$FI$6),"",VLOOKUP($FA604,MOM,LOOKUPS!E$12,0)*$FB$6+VLOOKUP($FA604,STREV,LOOKUPS!E$10,0)*$FC$6+VLOOKUP($FA604,LTREV,LOOKUPS!E$9,0)*$FD$6+VLOOKUP($FA604,CFP,LOOKUPS!E$6,0)*$FE$6+VLOOKUP($FA604,EP,LOOKUPS!E$8,0)*$FF$6+VLOOKUP($FA604,BM,LOOKUPS!E$5,0)*$FG$6+VLOOKUP($FA604,DIV,LOOKUPS!E$7,0)*$FH$6++VLOOKUP($FA604,SIZE,LOOKUPS!E$11,0)*$FI$6)</f>
        <v>-0.20549999999999999</v>
      </c>
      <c r="FE604" s="1">
        <f>IF(ISERROR(VLOOKUP($FA604,MOM,LOOKUPS!F$12,0)*$FB$6+VLOOKUP($FA604,STREV,LOOKUPS!F$10,0)*$FC$6+VLOOKUP($FA604,LTREV,LOOKUPS!F$9,0)*$FD$6+VLOOKUP($FA604,CFP,LOOKUPS!F$6,0)*$FE$6+VLOOKUP($FA604,EP,LOOKUPS!F$8,0)*$FF$6+VLOOKUP($FA604,BM,LOOKUPS!F$5,0)*$FG$6+VLOOKUP($FA604,DIV,LOOKUPS!F$7,0)*$FH$6++VLOOKUP($FA604,SIZE,LOOKUPS!F$11,0)*$FI$6),"",VLOOKUP($FA604,MOM,LOOKUPS!F$12,0)*$FB$6+VLOOKUP($FA604,STREV,LOOKUPS!F$10,0)*$FC$6+VLOOKUP($FA604,LTREV,LOOKUPS!F$9,0)*$FD$6+VLOOKUP($FA604,CFP,LOOKUPS!F$6,0)*$FE$6+VLOOKUP($FA604,EP,LOOKUPS!F$8,0)*$FF$6+VLOOKUP($FA604,BM,LOOKUPS!F$5,0)*$FG$6+VLOOKUP($FA604,DIV,LOOKUPS!F$7,0)*$FH$6++VLOOKUP($FA604,SIZE,LOOKUPS!F$11,0)*$FI$6)</f>
        <v>-0.1973</v>
      </c>
      <c r="FF604" s="1">
        <f>IF(ISERROR(VLOOKUP($FA604,MOM,LOOKUPS!G$12,0)*$FB$6+VLOOKUP($FA604,STREV,LOOKUPS!G$10,0)*$FC$6+VLOOKUP($FA604,LTREV,LOOKUPS!G$9,0)*$FD$6+VLOOKUP($FA604,CFP,LOOKUPS!G$6,0)*$FE$6+VLOOKUP($FA604,EP,LOOKUPS!G$8,0)*$FF$6+VLOOKUP($FA604,BM,LOOKUPS!G$5,0)*$FG$6+VLOOKUP($FA604,DIV,LOOKUPS!G$7,0)*$FH$6++VLOOKUP($FA604,SIZE,LOOKUPS!G$11,0)*$FI$6),"",VLOOKUP($FA604,MOM,LOOKUPS!G$12,0)*$FB$6+VLOOKUP($FA604,STREV,LOOKUPS!G$10,0)*$FC$6+VLOOKUP($FA604,LTREV,LOOKUPS!G$9,0)*$FD$6+VLOOKUP($FA604,CFP,LOOKUPS!G$6,0)*$FE$6+VLOOKUP($FA604,EP,LOOKUPS!G$8,0)*$FF$6+VLOOKUP($FA604,BM,LOOKUPS!G$5,0)*$FG$6+VLOOKUP($FA604,DIV,LOOKUPS!G$7,0)*$FH$6++VLOOKUP($FA604,SIZE,LOOKUPS!G$11,0)*$FI$6)</f>
        <v>0.37390000000000001</v>
      </c>
      <c r="FG604" s="1">
        <f>IF(ISERROR(VLOOKUP($FA604,MOM,LOOKUPS!H$12,0)*$FB$6+VLOOKUP($FA604,STREV,LOOKUPS!H$10,0)*$FC$6+VLOOKUP($FA604,LTREV,LOOKUPS!H$9,0)*$FD$6+VLOOKUP($FA604,CFP,LOOKUPS!H$6,0)*$FE$6+VLOOKUP($FA604,EP,LOOKUPS!H$8,0)*$FF$6+VLOOKUP($FA604,BM,LOOKUPS!H$5,0)*$FG$6+VLOOKUP($FA604,DIV,LOOKUPS!H$7,0)*$FH$6++VLOOKUP($FA604,SIZE,LOOKUPS!H$11,0)*$FI$6),"",VLOOKUP($FA604,MOM,LOOKUPS!H$12,0)*$FB$6+VLOOKUP($FA604,STREV,LOOKUPS!H$10,0)*$FC$6+VLOOKUP($FA604,LTREV,LOOKUPS!H$9,0)*$FD$6+VLOOKUP($FA604,CFP,LOOKUPS!H$6,0)*$FE$6+VLOOKUP($FA604,EP,LOOKUPS!H$8,0)*$FF$6+VLOOKUP($FA604,BM,LOOKUPS!H$5,0)*$FG$6+VLOOKUP($FA604,DIV,LOOKUPS!H$7,0)*$FH$6++VLOOKUP($FA604,SIZE,LOOKUPS!H$11,0)*$FI$6)</f>
        <v>0.85530000000000006</v>
      </c>
      <c r="FH604" s="1">
        <f>IF(ISERROR(VLOOKUP($FA604,MOM,LOOKUPS!I$12,0)*$FB$6+VLOOKUP($FA604,STREV,LOOKUPS!I$10,0)*$FC$6+VLOOKUP($FA604,LTREV,LOOKUPS!I$9,0)*$FD$6+VLOOKUP($FA604,CFP,LOOKUPS!I$6,0)*$FE$6+VLOOKUP($FA604,EP,LOOKUPS!I$8,0)*$FF$6+VLOOKUP($FA604,BM,LOOKUPS!I$5,0)*$FG$6+VLOOKUP($FA604,DIV,LOOKUPS!I$7,0)*$FH$6++VLOOKUP($FA604,SIZE,LOOKUPS!I$11,0)*$FI$6),"",VLOOKUP($FA604,MOM,LOOKUPS!I$12,0)*$FB$6+VLOOKUP($FA604,STREV,LOOKUPS!I$10,0)*$FC$6+VLOOKUP($FA604,LTREV,LOOKUPS!I$9,0)*$FD$6+VLOOKUP($FA604,CFP,LOOKUPS!I$6,0)*$FE$6+VLOOKUP($FA604,EP,LOOKUPS!I$8,0)*$FF$6+VLOOKUP($FA604,BM,LOOKUPS!I$5,0)*$FG$6+VLOOKUP($FA604,DIV,LOOKUPS!I$7,0)*$FH$6++VLOOKUP($FA604,SIZE,LOOKUPS!I$11,0)*$FI$6)</f>
        <v>1.0652999999999999</v>
      </c>
      <c r="FI604" s="1">
        <f>IF(ISERROR(VLOOKUP($FA604,MOM,LOOKUPS!J$12,0)*$FB$6+VLOOKUP($FA604,STREV,LOOKUPS!J$10,0)*$FC$6+VLOOKUP($FA604,LTREV,LOOKUPS!J$9,0)*$FD$6+VLOOKUP($FA604,CFP,LOOKUPS!J$6,0)*$FE$6+VLOOKUP($FA604,EP,LOOKUPS!J$8,0)*$FF$6+VLOOKUP($FA604,BM,LOOKUPS!J$5,0)*$FG$6+VLOOKUP($FA604,DIV,LOOKUPS!J$7,0)*$FH$6++VLOOKUP($FA604,SIZE,LOOKUPS!J$11,0)*$FI$6),"",VLOOKUP($FA604,MOM,LOOKUPS!J$12,0)*$FB$6+VLOOKUP($FA604,STREV,LOOKUPS!J$10,0)*$FC$6+VLOOKUP($FA604,LTREV,LOOKUPS!J$9,0)*$FD$6+VLOOKUP($FA604,CFP,LOOKUPS!J$6,0)*$FE$6+VLOOKUP($FA604,EP,LOOKUPS!J$8,0)*$FF$6+VLOOKUP($FA604,BM,LOOKUPS!J$5,0)*$FG$6+VLOOKUP($FA604,DIV,LOOKUPS!J$7,0)*$FH$6++VLOOKUP($FA604,SIZE,LOOKUPS!J$11,0)*$FI$6)</f>
        <v>0.49249999999999994</v>
      </c>
      <c r="FJ604" s="1">
        <f>IF(ISERROR(VLOOKUP($FA604,MOM,LOOKUPS!K$12,0)*$FB$6+VLOOKUP($FA604,STREV,LOOKUPS!K$10,0)*$FC$6+VLOOKUP($FA604,LTREV,LOOKUPS!K$9,0)*$FD$6+VLOOKUP($FA604,CFP,LOOKUPS!K$6,0)*$FE$6+VLOOKUP($FA604,EP,LOOKUPS!K$8,0)*$FF$6+VLOOKUP($FA604,BM,LOOKUPS!K$5,0)*$FG$6+VLOOKUP($FA604,DIV,LOOKUPS!K$7,0)*$FH$6++VLOOKUP($FA604,SIZE,LOOKUPS!K$11,0)*$FI$6),"",VLOOKUP($FA604,MOM,LOOKUPS!K$12,0)*$FB$6+VLOOKUP($FA604,STREV,LOOKUPS!K$10,0)*$FC$6+VLOOKUP($FA604,LTREV,LOOKUPS!K$9,0)*$FD$6+VLOOKUP($FA604,CFP,LOOKUPS!K$6,0)*$FE$6+VLOOKUP($FA604,EP,LOOKUPS!K$8,0)*$FF$6+VLOOKUP($FA604,BM,LOOKUPS!K$5,0)*$FG$6+VLOOKUP($FA604,DIV,LOOKUPS!K$7,0)*$FH$6++VLOOKUP($FA604,SIZE,LOOKUPS!K$11,0)*$FI$6)</f>
        <v>0.57050000000000001</v>
      </c>
      <c r="FK604" s="1">
        <f>IF(ISERROR(VLOOKUP($FA604,MOM,LOOKUPS!L$12,0)*$FB$6+VLOOKUP($FA604,STREV,LOOKUPS!L$10,0)*$FC$6+VLOOKUP($FA604,LTREV,LOOKUPS!L$9,0)*$FD$6+VLOOKUP($FA604,CFP,LOOKUPS!L$6,0)*$FE$6+VLOOKUP($FA604,EP,LOOKUPS!L$8,0)*$FF$6+VLOOKUP($FA604,BM,LOOKUPS!L$5,0)*$FG$6+VLOOKUP($FA604,DIV,LOOKUPS!L$7,0)*$FH$6++VLOOKUP($FA604,SIZE,LOOKUPS!L$11,0)*$FI$6),"",VLOOKUP($FA604,MOM,LOOKUPS!L$12,0)*$FB$6+VLOOKUP($FA604,STREV,LOOKUPS!L$10,0)*$FC$6+VLOOKUP($FA604,LTREV,LOOKUPS!L$9,0)*$FD$6+VLOOKUP($FA604,CFP,LOOKUPS!L$6,0)*$FE$6+VLOOKUP($FA604,EP,LOOKUPS!L$8,0)*$FF$6+VLOOKUP($FA604,BM,LOOKUPS!L$5,0)*$FG$6+VLOOKUP($FA604,DIV,LOOKUPS!L$7,0)*$FH$6++VLOOKUP($FA604,SIZE,LOOKUPS!L$11,0)*$FI$6)</f>
        <v>0.61370000000000002</v>
      </c>
    </row>
    <row r="605" spans="1:167" x14ac:dyDescent="0.3">
      <c r="A605" s="1">
        <v>197608</v>
      </c>
      <c r="B605" s="1">
        <v>-2.88</v>
      </c>
      <c r="C605" s="1">
        <v>-1.68</v>
      </c>
      <c r="D605" s="1">
        <v>-1.19</v>
      </c>
      <c r="E605" s="1">
        <v>-0.05</v>
      </c>
      <c r="F605" s="1">
        <v>-0.61</v>
      </c>
      <c r="G605" s="1">
        <v>-0.91</v>
      </c>
      <c r="H605" s="1">
        <v>-1.1100000000000001</v>
      </c>
      <c r="I605" s="1">
        <v>-1.07</v>
      </c>
      <c r="J605" s="1">
        <v>-1.44</v>
      </c>
      <c r="K605" s="1">
        <v>-2.63</v>
      </c>
      <c r="M605" s="1">
        <v>197509</v>
      </c>
      <c r="N605" s="1">
        <v>-4.22</v>
      </c>
      <c r="O605" s="1">
        <v>-3.93</v>
      </c>
      <c r="P605" s="1">
        <v>-4.3499999999999996</v>
      </c>
      <c r="Q605" s="1">
        <v>-3.36</v>
      </c>
      <c r="R605" s="1">
        <v>-3.31</v>
      </c>
      <c r="S605" s="1">
        <v>-3.52</v>
      </c>
      <c r="T605" s="1">
        <v>-3.03</v>
      </c>
      <c r="U605" s="1">
        <v>-2.74</v>
      </c>
      <c r="V605" s="1">
        <v>-3.58</v>
      </c>
      <c r="W605" s="1">
        <v>-4.4800000000000004</v>
      </c>
      <c r="Y605" s="1">
        <v>198008</v>
      </c>
      <c r="Z605" s="1">
        <v>8.1</v>
      </c>
      <c r="AA605" s="1">
        <v>6.97</v>
      </c>
      <c r="AB605" s="1">
        <v>4.55</v>
      </c>
      <c r="AC605" s="1">
        <v>4.04</v>
      </c>
      <c r="AD605" s="1">
        <v>4.51</v>
      </c>
      <c r="AE605" s="1">
        <v>4.46</v>
      </c>
      <c r="AF605" s="1">
        <v>6.37</v>
      </c>
      <c r="AG605" s="1">
        <v>6.82</v>
      </c>
      <c r="AH605" s="1">
        <v>6.02</v>
      </c>
      <c r="AI605" s="1">
        <v>7.75</v>
      </c>
      <c r="AK605">
        <v>200102</v>
      </c>
      <c r="AL605">
        <v>-15.92</v>
      </c>
      <c r="AM605">
        <v>-8.61</v>
      </c>
      <c r="AN605">
        <v>-0.7</v>
      </c>
      <c r="AO605">
        <v>0.04</v>
      </c>
      <c r="AP605">
        <v>-10.88</v>
      </c>
      <c r="AQ605">
        <v>-1.97</v>
      </c>
      <c r="AR605">
        <v>-0.37</v>
      </c>
      <c r="AS605">
        <v>0.25</v>
      </c>
      <c r="AT605">
        <v>-0.18</v>
      </c>
      <c r="AU605">
        <v>-14.15</v>
      </c>
      <c r="AV605">
        <v>-5.69</v>
      </c>
      <c r="AW605">
        <v>-2.06</v>
      </c>
      <c r="AX605">
        <v>-1.88</v>
      </c>
      <c r="AY605">
        <v>-0.84</v>
      </c>
      <c r="AZ605">
        <v>0.19</v>
      </c>
      <c r="BA605">
        <v>-0.05</v>
      </c>
      <c r="BB605">
        <v>0.51</v>
      </c>
      <c r="BC605">
        <v>1.1299999999999999</v>
      </c>
      <c r="BD605">
        <v>-1.37</v>
      </c>
      <c r="BF605" s="1">
        <v>200102</v>
      </c>
      <c r="BG605" s="1">
        <v>-14.97</v>
      </c>
      <c r="BH605" s="1">
        <v>-9.18</v>
      </c>
      <c r="BI605" s="1">
        <v>-0.91</v>
      </c>
      <c r="BJ605" s="1">
        <v>0.32</v>
      </c>
      <c r="BK605" s="1">
        <v>-11.08</v>
      </c>
      <c r="BL605" s="1">
        <v>-2.86</v>
      </c>
      <c r="BM605" s="1">
        <v>-0.32</v>
      </c>
      <c r="BN605" s="1">
        <v>0.11</v>
      </c>
      <c r="BO605" s="1">
        <v>0.17</v>
      </c>
      <c r="BP605" s="1">
        <v>-14.36</v>
      </c>
      <c r="BQ605" s="1">
        <v>-6.15</v>
      </c>
      <c r="BR605" s="1">
        <v>-3.02</v>
      </c>
      <c r="BS605" s="1">
        <v>-2.71</v>
      </c>
      <c r="BT605" s="1">
        <v>0</v>
      </c>
      <c r="BU605" s="1">
        <v>-0.59</v>
      </c>
      <c r="BV605" s="1">
        <v>-0.4</v>
      </c>
      <c r="BW605" s="1">
        <v>0.64</v>
      </c>
      <c r="BX605" s="1">
        <v>1.42</v>
      </c>
      <c r="BY605" s="1">
        <v>-1</v>
      </c>
      <c r="CA605" s="1">
        <v>197602</v>
      </c>
      <c r="CB605" s="1">
        <v>25.44</v>
      </c>
      <c r="CC605" s="1">
        <v>5.59</v>
      </c>
      <c r="CD605" s="1">
        <v>8.86</v>
      </c>
      <c r="CE605" s="1">
        <v>18.18</v>
      </c>
      <c r="CF605" s="1">
        <v>5.03</v>
      </c>
      <c r="CG605" s="1">
        <v>6.81</v>
      </c>
      <c r="CH605" s="1">
        <v>9.07</v>
      </c>
      <c r="CI605" s="1">
        <v>12.48</v>
      </c>
      <c r="CJ605" s="1">
        <v>19.71</v>
      </c>
      <c r="CK605" s="1">
        <v>3.82</v>
      </c>
      <c r="CL605" s="1">
        <v>6.13</v>
      </c>
      <c r="CM605" s="1">
        <v>6.65</v>
      </c>
      <c r="CN605" s="1">
        <v>7</v>
      </c>
      <c r="CO605" s="1">
        <v>9.5399999999999991</v>
      </c>
      <c r="CP605" s="1">
        <v>8.58</v>
      </c>
      <c r="CQ605" s="1">
        <v>10.199999999999999</v>
      </c>
      <c r="CR605" s="1">
        <v>14.56</v>
      </c>
      <c r="CS605" s="1">
        <v>15.71</v>
      </c>
      <c r="CT605" s="1">
        <v>23.13</v>
      </c>
      <c r="CV605" s="1">
        <v>197702</v>
      </c>
      <c r="CW605" s="1">
        <v>0.85</v>
      </c>
      <c r="CX605" s="1">
        <v>-0.16</v>
      </c>
      <c r="CY605" s="1">
        <v>0.39</v>
      </c>
      <c r="CZ605" s="1">
        <v>-0.27</v>
      </c>
      <c r="DA605" s="1">
        <v>-0.42</v>
      </c>
      <c r="DB605" s="1">
        <v>0</v>
      </c>
      <c r="DC605" s="1">
        <v>0.57999999999999996</v>
      </c>
      <c r="DD605" s="1">
        <v>0.3</v>
      </c>
      <c r="DE605" s="1">
        <v>-0.28000000000000003</v>
      </c>
      <c r="DF605" s="1">
        <v>-0.45</v>
      </c>
      <c r="DG605" s="1">
        <v>-0.39</v>
      </c>
      <c r="DH605" s="1">
        <v>0.51</v>
      </c>
      <c r="DI605" s="1">
        <v>-0.52</v>
      </c>
      <c r="DJ605" s="1">
        <v>1.03</v>
      </c>
      <c r="DK605" s="1">
        <v>0.19</v>
      </c>
      <c r="DL605" s="1">
        <v>0.78</v>
      </c>
      <c r="DM605" s="1">
        <v>-0.26</v>
      </c>
      <c r="DN605" s="1">
        <v>0.31</v>
      </c>
      <c r="DO605" s="1">
        <v>-0.98</v>
      </c>
      <c r="DQ605" s="1">
        <v>197602</v>
      </c>
      <c r="DR605" s="1">
        <v>-99.99</v>
      </c>
      <c r="DS605" s="1">
        <v>14.38</v>
      </c>
      <c r="DT605" s="1">
        <v>6.38</v>
      </c>
      <c r="DU605" s="1">
        <v>0.82</v>
      </c>
      <c r="DV605" s="1">
        <v>14.99</v>
      </c>
      <c r="DW605" s="1">
        <v>8.52</v>
      </c>
      <c r="DX605" s="1">
        <v>6.08</v>
      </c>
      <c r="DY605" s="1">
        <v>3.37</v>
      </c>
      <c r="DZ605" s="1">
        <v>-0.25</v>
      </c>
      <c r="EA605" s="1">
        <v>16.059999999999999</v>
      </c>
      <c r="EB605" s="1">
        <v>9.7100000000000009</v>
      </c>
      <c r="EC605" s="1">
        <v>8.67</v>
      </c>
      <c r="ED605" s="1">
        <v>8.3699999999999992</v>
      </c>
      <c r="EE605" s="1">
        <v>6.1</v>
      </c>
      <c r="EF605" s="1">
        <v>6.06</v>
      </c>
      <c r="EG605" s="1">
        <v>4.07</v>
      </c>
      <c r="EH605" s="1">
        <v>2.64</v>
      </c>
      <c r="EI605" s="1">
        <v>1.35</v>
      </c>
      <c r="EJ605" s="1">
        <v>-1.85</v>
      </c>
      <c r="EL605">
        <v>197602</v>
      </c>
      <c r="EM605">
        <v>0.32</v>
      </c>
      <c r="EN605">
        <v>7.03</v>
      </c>
      <c r="EO605">
        <v>5.85</v>
      </c>
      <c r="EP605">
        <v>0.34</v>
      </c>
      <c r="ER605" s="1">
        <v>197608</v>
      </c>
      <c r="ES605" s="1">
        <v>-0.85</v>
      </c>
      <c r="EU605" s="1">
        <v>197509</v>
      </c>
      <c r="EV605" s="1">
        <v>-0.43</v>
      </c>
      <c r="EX605" s="1">
        <v>198008</v>
      </c>
      <c r="EY605" s="1">
        <v>-1.53</v>
      </c>
      <c r="FA605" s="1">
        <v>197608</v>
      </c>
      <c r="FB605" s="1">
        <f>IF(ISERROR(VLOOKUP($FA605,MOM,LOOKUPS!C$12,0)*$FB$6+VLOOKUP($FA605,STREV,LOOKUPS!C$10,0)*$FC$6+VLOOKUP($FA605,LTREV,LOOKUPS!C$9,0)*$FD$6+VLOOKUP($FA605,CFP,LOOKUPS!C$6,0)*$FE$6+VLOOKUP($FA605,EP,LOOKUPS!C$8,0)*$FF$6+VLOOKUP($FA605,BM,LOOKUPS!C$5,0)*$FG$6+VLOOKUP($FA605,DIV,LOOKUPS!C$7,0)*$FH$6++VLOOKUP($FA605,SIZE,LOOKUPS!C$11,0)*$FI$6),"",VLOOKUP($FA605,MOM,LOOKUPS!C$12,0)*$FB$6+VLOOKUP($FA605,STREV,LOOKUPS!C$10,0)*$FC$6+VLOOKUP($FA605,LTREV,LOOKUPS!C$9,0)*$FD$6+VLOOKUP($FA605,CFP,LOOKUPS!C$6,0)*$FE$6+VLOOKUP($FA605,EP,LOOKUPS!C$8,0)*$FF$6+VLOOKUP($FA605,BM,LOOKUPS!C$5,0)*$FG$6+VLOOKUP($FA605,DIV,LOOKUPS!C$7,0)*$FH$6++VLOOKUP($FA605,SIZE,LOOKUPS!C$11,0)*$FI$6)</f>
        <v>-2.8380999999999998</v>
      </c>
      <c r="FC605" s="1">
        <f>IF(ISERROR(VLOOKUP($FA605,MOM,LOOKUPS!D$12,0)*$FB$6+VLOOKUP($FA605,STREV,LOOKUPS!D$10,0)*$FC$6+VLOOKUP($FA605,LTREV,LOOKUPS!D$9,0)*$FD$6+VLOOKUP($FA605,CFP,LOOKUPS!D$6,0)*$FE$6+VLOOKUP($FA605,EP,LOOKUPS!D$8,0)*$FF$6+VLOOKUP($FA605,BM,LOOKUPS!D$5,0)*$FG$6+VLOOKUP($FA605,DIV,LOOKUPS!D$7,0)*$FH$6++VLOOKUP($FA605,SIZE,LOOKUPS!D$11,0)*$FI$6),"",VLOOKUP($FA605,MOM,LOOKUPS!D$12,0)*$FB$6+VLOOKUP($FA605,STREV,LOOKUPS!D$10,0)*$FC$6+VLOOKUP($FA605,LTREV,LOOKUPS!D$9,0)*$FD$6+VLOOKUP($FA605,CFP,LOOKUPS!D$6,0)*$FE$6+VLOOKUP($FA605,EP,LOOKUPS!D$8,0)*$FF$6+VLOOKUP($FA605,BM,LOOKUPS!D$5,0)*$FG$6+VLOOKUP($FA605,DIV,LOOKUPS!D$7,0)*$FH$6++VLOOKUP($FA605,SIZE,LOOKUPS!D$11,0)*$FI$6)</f>
        <v>-2.1374</v>
      </c>
      <c r="FD605" s="1">
        <f>IF(ISERROR(VLOOKUP($FA605,MOM,LOOKUPS!E$12,0)*$FB$6+VLOOKUP($FA605,STREV,LOOKUPS!E$10,0)*$FC$6+VLOOKUP($FA605,LTREV,LOOKUPS!E$9,0)*$FD$6+VLOOKUP($FA605,CFP,LOOKUPS!E$6,0)*$FE$6+VLOOKUP($FA605,EP,LOOKUPS!E$8,0)*$FF$6+VLOOKUP($FA605,BM,LOOKUPS!E$5,0)*$FG$6+VLOOKUP($FA605,DIV,LOOKUPS!E$7,0)*$FH$6++VLOOKUP($FA605,SIZE,LOOKUPS!E$11,0)*$FI$6),"",VLOOKUP($FA605,MOM,LOOKUPS!E$12,0)*$FB$6+VLOOKUP($FA605,STREV,LOOKUPS!E$10,0)*$FC$6+VLOOKUP($FA605,LTREV,LOOKUPS!E$9,0)*$FD$6+VLOOKUP($FA605,CFP,LOOKUPS!E$6,0)*$FE$6+VLOOKUP($FA605,EP,LOOKUPS!E$8,0)*$FF$6+VLOOKUP($FA605,BM,LOOKUPS!E$5,0)*$FG$6+VLOOKUP($FA605,DIV,LOOKUPS!E$7,0)*$FH$6++VLOOKUP($FA605,SIZE,LOOKUPS!E$11,0)*$FI$6)</f>
        <v>-0.75350000000000006</v>
      </c>
      <c r="FE605" s="1">
        <f>IF(ISERROR(VLOOKUP($FA605,MOM,LOOKUPS!F$12,0)*$FB$6+VLOOKUP($FA605,STREV,LOOKUPS!F$10,0)*$FC$6+VLOOKUP($FA605,LTREV,LOOKUPS!F$9,0)*$FD$6+VLOOKUP($FA605,CFP,LOOKUPS!F$6,0)*$FE$6+VLOOKUP($FA605,EP,LOOKUPS!F$8,0)*$FF$6+VLOOKUP($FA605,BM,LOOKUPS!F$5,0)*$FG$6+VLOOKUP($FA605,DIV,LOOKUPS!F$7,0)*$FH$6++VLOOKUP($FA605,SIZE,LOOKUPS!F$11,0)*$FI$6),"",VLOOKUP($FA605,MOM,LOOKUPS!F$12,0)*$FB$6+VLOOKUP($FA605,STREV,LOOKUPS!F$10,0)*$FC$6+VLOOKUP($FA605,LTREV,LOOKUPS!F$9,0)*$FD$6+VLOOKUP($FA605,CFP,LOOKUPS!F$6,0)*$FE$6+VLOOKUP($FA605,EP,LOOKUPS!F$8,0)*$FF$6+VLOOKUP($FA605,BM,LOOKUPS!F$5,0)*$FG$6+VLOOKUP($FA605,DIV,LOOKUPS!F$7,0)*$FH$6++VLOOKUP($FA605,SIZE,LOOKUPS!F$11,0)*$FI$6)</f>
        <v>-0.70760000000000001</v>
      </c>
      <c r="FF605" s="1">
        <f>IF(ISERROR(VLOOKUP($FA605,MOM,LOOKUPS!G$12,0)*$FB$6+VLOOKUP($FA605,STREV,LOOKUPS!G$10,0)*$FC$6+VLOOKUP($FA605,LTREV,LOOKUPS!G$9,0)*$FD$6+VLOOKUP($FA605,CFP,LOOKUPS!G$6,0)*$FE$6+VLOOKUP($FA605,EP,LOOKUPS!G$8,0)*$FF$6+VLOOKUP($FA605,BM,LOOKUPS!G$5,0)*$FG$6+VLOOKUP($FA605,DIV,LOOKUPS!G$7,0)*$FH$6++VLOOKUP($FA605,SIZE,LOOKUPS!G$11,0)*$FI$6),"",VLOOKUP($FA605,MOM,LOOKUPS!G$12,0)*$FB$6+VLOOKUP($FA605,STREV,LOOKUPS!G$10,0)*$FC$6+VLOOKUP($FA605,LTREV,LOOKUPS!G$9,0)*$FD$6+VLOOKUP($FA605,CFP,LOOKUPS!G$6,0)*$FE$6+VLOOKUP($FA605,EP,LOOKUPS!G$8,0)*$FF$6+VLOOKUP($FA605,BM,LOOKUPS!G$5,0)*$FG$6+VLOOKUP($FA605,DIV,LOOKUPS!G$7,0)*$FH$6++VLOOKUP($FA605,SIZE,LOOKUPS!G$11,0)*$FI$6)</f>
        <v>-0.36580000000000001</v>
      </c>
      <c r="FG605" s="1">
        <f>IF(ISERROR(VLOOKUP($FA605,MOM,LOOKUPS!H$12,0)*$FB$6+VLOOKUP($FA605,STREV,LOOKUPS!H$10,0)*$FC$6+VLOOKUP($FA605,LTREV,LOOKUPS!H$9,0)*$FD$6+VLOOKUP($FA605,CFP,LOOKUPS!H$6,0)*$FE$6+VLOOKUP($FA605,EP,LOOKUPS!H$8,0)*$FF$6+VLOOKUP($FA605,BM,LOOKUPS!H$5,0)*$FG$6+VLOOKUP($FA605,DIV,LOOKUPS!H$7,0)*$FH$6++VLOOKUP($FA605,SIZE,LOOKUPS!H$11,0)*$FI$6),"",VLOOKUP($FA605,MOM,LOOKUPS!H$12,0)*$FB$6+VLOOKUP($FA605,STREV,LOOKUPS!H$10,0)*$FC$6+VLOOKUP($FA605,LTREV,LOOKUPS!H$9,0)*$FD$6+VLOOKUP($FA605,CFP,LOOKUPS!H$6,0)*$FE$6+VLOOKUP($FA605,EP,LOOKUPS!H$8,0)*$FF$6+VLOOKUP($FA605,BM,LOOKUPS!H$5,0)*$FG$6+VLOOKUP($FA605,DIV,LOOKUPS!H$7,0)*$FH$6++VLOOKUP($FA605,SIZE,LOOKUPS!H$11,0)*$FI$6)</f>
        <v>-1.4787000000000001</v>
      </c>
      <c r="FH605" s="1">
        <f>IF(ISERROR(VLOOKUP($FA605,MOM,LOOKUPS!I$12,0)*$FB$6+VLOOKUP($FA605,STREV,LOOKUPS!I$10,0)*$FC$6+VLOOKUP($FA605,LTREV,LOOKUPS!I$9,0)*$FD$6+VLOOKUP($FA605,CFP,LOOKUPS!I$6,0)*$FE$6+VLOOKUP($FA605,EP,LOOKUPS!I$8,0)*$FF$6+VLOOKUP($FA605,BM,LOOKUPS!I$5,0)*$FG$6+VLOOKUP($FA605,DIV,LOOKUPS!I$7,0)*$FH$6++VLOOKUP($FA605,SIZE,LOOKUPS!I$11,0)*$FI$6),"",VLOOKUP($FA605,MOM,LOOKUPS!I$12,0)*$FB$6+VLOOKUP($FA605,STREV,LOOKUPS!I$10,0)*$FC$6+VLOOKUP($FA605,LTREV,LOOKUPS!I$9,0)*$FD$6+VLOOKUP($FA605,CFP,LOOKUPS!I$6,0)*$FE$6+VLOOKUP($FA605,EP,LOOKUPS!I$8,0)*$FF$6+VLOOKUP($FA605,BM,LOOKUPS!I$5,0)*$FG$6+VLOOKUP($FA605,DIV,LOOKUPS!I$7,0)*$FH$6++VLOOKUP($FA605,SIZE,LOOKUPS!I$11,0)*$FI$6)</f>
        <v>-1.1461000000000001</v>
      </c>
      <c r="FI605" s="1">
        <f>IF(ISERROR(VLOOKUP($FA605,MOM,LOOKUPS!J$12,0)*$FB$6+VLOOKUP($FA605,STREV,LOOKUPS!J$10,0)*$FC$6+VLOOKUP($FA605,LTREV,LOOKUPS!J$9,0)*$FD$6+VLOOKUP($FA605,CFP,LOOKUPS!J$6,0)*$FE$6+VLOOKUP($FA605,EP,LOOKUPS!J$8,0)*$FF$6+VLOOKUP($FA605,BM,LOOKUPS!J$5,0)*$FG$6+VLOOKUP($FA605,DIV,LOOKUPS!J$7,0)*$FH$6++VLOOKUP($FA605,SIZE,LOOKUPS!J$11,0)*$FI$6),"",VLOOKUP($FA605,MOM,LOOKUPS!J$12,0)*$FB$6+VLOOKUP($FA605,STREV,LOOKUPS!J$10,0)*$FC$6+VLOOKUP($FA605,LTREV,LOOKUPS!J$9,0)*$FD$6+VLOOKUP($FA605,CFP,LOOKUPS!J$6,0)*$FE$6+VLOOKUP($FA605,EP,LOOKUPS!J$8,0)*$FF$6+VLOOKUP($FA605,BM,LOOKUPS!J$5,0)*$FG$6+VLOOKUP($FA605,DIV,LOOKUPS!J$7,0)*$FH$6++VLOOKUP($FA605,SIZE,LOOKUPS!J$11,0)*$FI$6)</f>
        <v>-1.5052000000000001</v>
      </c>
      <c r="FJ605" s="1">
        <f>IF(ISERROR(VLOOKUP($FA605,MOM,LOOKUPS!K$12,0)*$FB$6+VLOOKUP($FA605,STREV,LOOKUPS!K$10,0)*$FC$6+VLOOKUP($FA605,LTREV,LOOKUPS!K$9,0)*$FD$6+VLOOKUP($FA605,CFP,LOOKUPS!K$6,0)*$FE$6+VLOOKUP($FA605,EP,LOOKUPS!K$8,0)*$FF$6+VLOOKUP($FA605,BM,LOOKUPS!K$5,0)*$FG$6+VLOOKUP($FA605,DIV,LOOKUPS!K$7,0)*$FH$6++VLOOKUP($FA605,SIZE,LOOKUPS!K$11,0)*$FI$6),"",VLOOKUP($FA605,MOM,LOOKUPS!K$12,0)*$FB$6+VLOOKUP($FA605,STREV,LOOKUPS!K$10,0)*$FC$6+VLOOKUP($FA605,LTREV,LOOKUPS!K$9,0)*$FD$6+VLOOKUP($FA605,CFP,LOOKUPS!K$6,0)*$FE$6+VLOOKUP($FA605,EP,LOOKUPS!K$8,0)*$FF$6+VLOOKUP($FA605,BM,LOOKUPS!K$5,0)*$FG$6+VLOOKUP($FA605,DIV,LOOKUPS!K$7,0)*$FH$6++VLOOKUP($FA605,SIZE,LOOKUPS!K$11,0)*$FI$6)</f>
        <v>-1.7401</v>
      </c>
      <c r="FK605" s="1">
        <f>IF(ISERROR(VLOOKUP($FA605,MOM,LOOKUPS!L$12,0)*$FB$6+VLOOKUP($FA605,STREV,LOOKUPS!L$10,0)*$FC$6+VLOOKUP($FA605,LTREV,LOOKUPS!L$9,0)*$FD$6+VLOOKUP($FA605,CFP,LOOKUPS!L$6,0)*$FE$6+VLOOKUP($FA605,EP,LOOKUPS!L$8,0)*$FF$6+VLOOKUP($FA605,BM,LOOKUPS!L$5,0)*$FG$6+VLOOKUP($FA605,DIV,LOOKUPS!L$7,0)*$FH$6++VLOOKUP($FA605,SIZE,LOOKUPS!L$11,0)*$FI$6),"",VLOOKUP($FA605,MOM,LOOKUPS!L$12,0)*$FB$6+VLOOKUP($FA605,STREV,LOOKUPS!L$10,0)*$FC$6+VLOOKUP($FA605,LTREV,LOOKUPS!L$9,0)*$FD$6+VLOOKUP($FA605,CFP,LOOKUPS!L$6,0)*$FE$6+VLOOKUP($FA605,EP,LOOKUPS!L$8,0)*$FF$6+VLOOKUP($FA605,BM,LOOKUPS!L$5,0)*$FG$6+VLOOKUP($FA605,DIV,LOOKUPS!L$7,0)*$FH$6++VLOOKUP($FA605,SIZE,LOOKUPS!L$11,0)*$FI$6)</f>
        <v>-2.5963000000000003</v>
      </c>
    </row>
    <row r="606" spans="1:167" x14ac:dyDescent="0.3">
      <c r="A606" s="1">
        <v>197609</v>
      </c>
      <c r="B606" s="1">
        <v>0.56999999999999995</v>
      </c>
      <c r="C606" s="1">
        <v>1.53</v>
      </c>
      <c r="D606" s="1">
        <v>1.84</v>
      </c>
      <c r="E606" s="1">
        <v>1.24</v>
      </c>
      <c r="F606" s="1">
        <v>2.8</v>
      </c>
      <c r="G606" s="1">
        <v>2.27</v>
      </c>
      <c r="H606" s="1">
        <v>2.42</v>
      </c>
      <c r="I606" s="1">
        <v>2.2799999999999998</v>
      </c>
      <c r="J606" s="1">
        <v>2.13</v>
      </c>
      <c r="K606" s="1">
        <v>2.4</v>
      </c>
      <c r="M606" s="1">
        <v>197510</v>
      </c>
      <c r="N606" s="1">
        <v>2.16</v>
      </c>
      <c r="O606" s="1">
        <v>1.1200000000000001</v>
      </c>
      <c r="P606" s="1">
        <v>1.28</v>
      </c>
      <c r="Q606" s="1">
        <v>1.47</v>
      </c>
      <c r="R606" s="1">
        <v>1.61</v>
      </c>
      <c r="S606" s="1">
        <v>1.1299999999999999</v>
      </c>
      <c r="T606" s="1">
        <v>1.45</v>
      </c>
      <c r="U606" s="1">
        <v>3.38</v>
      </c>
      <c r="V606" s="1">
        <v>2.71</v>
      </c>
      <c r="W606" s="1">
        <v>1.38</v>
      </c>
      <c r="Y606" s="1">
        <v>198009</v>
      </c>
      <c r="Z606" s="1">
        <v>3.93</v>
      </c>
      <c r="AA606" s="1">
        <v>4.68</v>
      </c>
      <c r="AB606" s="1">
        <v>2.19</v>
      </c>
      <c r="AC606" s="1">
        <v>3.75</v>
      </c>
      <c r="AD606" s="1">
        <v>2.67</v>
      </c>
      <c r="AE606" s="1">
        <v>4.2300000000000004</v>
      </c>
      <c r="AF606" s="1">
        <v>4.01</v>
      </c>
      <c r="AG606" s="1">
        <v>3.15</v>
      </c>
      <c r="AH606" s="1">
        <v>3.33</v>
      </c>
      <c r="AI606" s="1">
        <v>4.4400000000000004</v>
      </c>
      <c r="AK606">
        <v>200103</v>
      </c>
      <c r="AL606">
        <v>-13.76</v>
      </c>
      <c r="AM606">
        <v>-6.9</v>
      </c>
      <c r="AN606">
        <v>-1.19</v>
      </c>
      <c r="AO606">
        <v>-2.65</v>
      </c>
      <c r="AP606">
        <v>-8.6</v>
      </c>
      <c r="AQ606">
        <v>-1.9</v>
      </c>
      <c r="AR606">
        <v>-0.93</v>
      </c>
      <c r="AS606">
        <v>-1.75</v>
      </c>
      <c r="AT606">
        <v>-2.79</v>
      </c>
      <c r="AU606">
        <v>-10.52</v>
      </c>
      <c r="AV606">
        <v>-5.54</v>
      </c>
      <c r="AW606">
        <v>-1.99</v>
      </c>
      <c r="AX606">
        <v>-1.82</v>
      </c>
      <c r="AY606">
        <v>-0.44</v>
      </c>
      <c r="AZ606">
        <v>-1.5</v>
      </c>
      <c r="BA606">
        <v>-1.07</v>
      </c>
      <c r="BB606">
        <v>-2.35</v>
      </c>
      <c r="BC606">
        <v>-3.1</v>
      </c>
      <c r="BD606">
        <v>-2.5099999999999998</v>
      </c>
      <c r="BF606" s="1">
        <v>200103</v>
      </c>
      <c r="BG606" s="1">
        <v>-13.01</v>
      </c>
      <c r="BH606" s="1">
        <v>-7.11</v>
      </c>
      <c r="BI606" s="1">
        <v>-1.4</v>
      </c>
      <c r="BJ606" s="1">
        <v>-2.27</v>
      </c>
      <c r="BK606" s="1">
        <v>-8.25</v>
      </c>
      <c r="BL606" s="1">
        <v>-2.89</v>
      </c>
      <c r="BM606" s="1">
        <v>-1.06</v>
      </c>
      <c r="BN606" s="1">
        <v>-1.54</v>
      </c>
      <c r="BO606" s="1">
        <v>-2.41</v>
      </c>
      <c r="BP606" s="1">
        <v>-10.31</v>
      </c>
      <c r="BQ606" s="1">
        <v>-5.14</v>
      </c>
      <c r="BR606" s="1">
        <v>-3.43</v>
      </c>
      <c r="BS606" s="1">
        <v>-2.41</v>
      </c>
      <c r="BT606" s="1">
        <v>-2.23</v>
      </c>
      <c r="BU606" s="1">
        <v>-0.05</v>
      </c>
      <c r="BV606" s="1">
        <v>-1.1000000000000001</v>
      </c>
      <c r="BW606" s="1">
        <v>-1.99</v>
      </c>
      <c r="BX606" s="1">
        <v>-1.62</v>
      </c>
      <c r="BY606" s="1">
        <v>-3.14</v>
      </c>
      <c r="CA606" s="1">
        <v>197603</v>
      </c>
      <c r="CB606" s="1">
        <v>6.14</v>
      </c>
      <c r="CC606" s="1">
        <v>1.67</v>
      </c>
      <c r="CD606" s="1">
        <v>2.29</v>
      </c>
      <c r="CE606" s="1">
        <v>2.27</v>
      </c>
      <c r="CF606" s="1">
        <v>2.0699999999999998</v>
      </c>
      <c r="CG606" s="1">
        <v>1.73</v>
      </c>
      <c r="CH606" s="1">
        <v>2.02</v>
      </c>
      <c r="CI606" s="1">
        <v>2.25</v>
      </c>
      <c r="CJ606" s="1">
        <v>2.34</v>
      </c>
      <c r="CK606" s="1">
        <v>3.02</v>
      </c>
      <c r="CL606" s="1">
        <v>1.22</v>
      </c>
      <c r="CM606" s="1">
        <v>0.89</v>
      </c>
      <c r="CN606" s="1">
        <v>2.67</v>
      </c>
      <c r="CO606" s="1">
        <v>1.97</v>
      </c>
      <c r="CP606" s="1">
        <v>2.08</v>
      </c>
      <c r="CQ606" s="1">
        <v>2.42</v>
      </c>
      <c r="CR606" s="1">
        <v>2.1</v>
      </c>
      <c r="CS606" s="1">
        <v>2.5</v>
      </c>
      <c r="CT606" s="1">
        <v>2.2000000000000002</v>
      </c>
      <c r="CV606" s="1">
        <v>197703</v>
      </c>
      <c r="CW606" s="1">
        <v>1.53</v>
      </c>
      <c r="CX606" s="1">
        <v>0.65</v>
      </c>
      <c r="CY606" s="1">
        <v>0.8</v>
      </c>
      <c r="CZ606" s="1">
        <v>0.64</v>
      </c>
      <c r="DA606" s="1">
        <v>0.95</v>
      </c>
      <c r="DB606" s="1">
        <v>0.09</v>
      </c>
      <c r="DC606" s="1">
        <v>1</v>
      </c>
      <c r="DD606" s="1">
        <v>0.98</v>
      </c>
      <c r="DE606" s="1">
        <v>0.4</v>
      </c>
      <c r="DF606" s="1">
        <v>1.27</v>
      </c>
      <c r="DG606" s="1">
        <v>0.56999999999999995</v>
      </c>
      <c r="DH606" s="1">
        <v>-0.12</v>
      </c>
      <c r="DI606" s="1">
        <v>0.31</v>
      </c>
      <c r="DJ606" s="1">
        <v>0.89</v>
      </c>
      <c r="DK606" s="1">
        <v>1.1000000000000001</v>
      </c>
      <c r="DL606" s="1">
        <v>0.81</v>
      </c>
      <c r="DM606" s="1">
        <v>1.18</v>
      </c>
      <c r="DN606" s="1">
        <v>0.51</v>
      </c>
      <c r="DO606" s="1">
        <v>0.28000000000000003</v>
      </c>
      <c r="DQ606" s="1">
        <v>197603</v>
      </c>
      <c r="DR606" s="1">
        <v>-99.99</v>
      </c>
      <c r="DS606" s="1">
        <v>2.42</v>
      </c>
      <c r="DT606" s="1">
        <v>1.57</v>
      </c>
      <c r="DU606" s="1">
        <v>1.72</v>
      </c>
      <c r="DV606" s="1">
        <v>2.62</v>
      </c>
      <c r="DW606" s="1">
        <v>1.1399999999999999</v>
      </c>
      <c r="DX606" s="1">
        <v>1.35</v>
      </c>
      <c r="DY606" s="1">
        <v>1.79</v>
      </c>
      <c r="DZ606" s="1">
        <v>1.79</v>
      </c>
      <c r="EA606" s="1">
        <v>2.84</v>
      </c>
      <c r="EB606" s="1">
        <v>1.49</v>
      </c>
      <c r="EC606" s="1">
        <v>0.63</v>
      </c>
      <c r="ED606" s="1">
        <v>1.67</v>
      </c>
      <c r="EE606" s="1">
        <v>1.49</v>
      </c>
      <c r="EF606" s="1">
        <v>1.1599999999999999</v>
      </c>
      <c r="EG606" s="1">
        <v>1.97</v>
      </c>
      <c r="EH606" s="1">
        <v>1.61</v>
      </c>
      <c r="EI606" s="1">
        <v>0.89</v>
      </c>
      <c r="EJ606" s="1">
        <v>2.68</v>
      </c>
      <c r="EL606">
        <v>197603</v>
      </c>
      <c r="EM606">
        <v>2.3199999999999998</v>
      </c>
      <c r="EN606">
        <v>-1.1499999999999999</v>
      </c>
      <c r="EO606">
        <v>-0.08</v>
      </c>
      <c r="EP606">
        <v>0.4</v>
      </c>
      <c r="ER606" s="1">
        <v>197609</v>
      </c>
      <c r="ES606" s="1">
        <v>0.24</v>
      </c>
      <c r="EU606" s="1">
        <v>197510</v>
      </c>
      <c r="EV606" s="1">
        <v>1.58</v>
      </c>
      <c r="EX606" s="1">
        <v>198009</v>
      </c>
      <c r="EY606" s="1">
        <v>-1.78</v>
      </c>
      <c r="FA606" s="1">
        <v>197609</v>
      </c>
      <c r="FB606" s="1">
        <f>IF(ISERROR(VLOOKUP($FA606,MOM,LOOKUPS!C$12,0)*$FB$6+VLOOKUP($FA606,STREV,LOOKUPS!C$10,0)*$FC$6+VLOOKUP($FA606,LTREV,LOOKUPS!C$9,0)*$FD$6+VLOOKUP($FA606,CFP,LOOKUPS!C$6,0)*$FE$6+VLOOKUP($FA606,EP,LOOKUPS!C$8,0)*$FF$6+VLOOKUP($FA606,BM,LOOKUPS!C$5,0)*$FG$6+VLOOKUP($FA606,DIV,LOOKUPS!C$7,0)*$FH$6++VLOOKUP($FA606,SIZE,LOOKUPS!C$11,0)*$FI$6),"",VLOOKUP($FA606,MOM,LOOKUPS!C$12,0)*$FB$6+VLOOKUP($FA606,STREV,LOOKUPS!C$10,0)*$FC$6+VLOOKUP($FA606,LTREV,LOOKUPS!C$9,0)*$FD$6+VLOOKUP($FA606,CFP,LOOKUPS!C$6,0)*$FE$6+VLOOKUP($FA606,EP,LOOKUPS!C$8,0)*$FF$6+VLOOKUP($FA606,BM,LOOKUPS!C$5,0)*$FG$6+VLOOKUP($FA606,DIV,LOOKUPS!C$7,0)*$FH$6++VLOOKUP($FA606,SIZE,LOOKUPS!C$11,0)*$FI$6)</f>
        <v>1.0895999999999999</v>
      </c>
      <c r="FC606" s="1">
        <f>IF(ISERROR(VLOOKUP($FA606,MOM,LOOKUPS!D$12,0)*$FB$6+VLOOKUP($FA606,STREV,LOOKUPS!D$10,0)*$FC$6+VLOOKUP($FA606,LTREV,LOOKUPS!D$9,0)*$FD$6+VLOOKUP($FA606,CFP,LOOKUPS!D$6,0)*$FE$6+VLOOKUP($FA606,EP,LOOKUPS!D$8,0)*$FF$6+VLOOKUP($FA606,BM,LOOKUPS!D$5,0)*$FG$6+VLOOKUP($FA606,DIV,LOOKUPS!D$7,0)*$FH$6++VLOOKUP($FA606,SIZE,LOOKUPS!D$11,0)*$FI$6),"",VLOOKUP($FA606,MOM,LOOKUPS!D$12,0)*$FB$6+VLOOKUP($FA606,STREV,LOOKUPS!D$10,0)*$FC$6+VLOOKUP($FA606,LTREV,LOOKUPS!D$9,0)*$FD$6+VLOOKUP($FA606,CFP,LOOKUPS!D$6,0)*$FE$6+VLOOKUP($FA606,EP,LOOKUPS!D$8,0)*$FF$6+VLOOKUP($FA606,BM,LOOKUPS!D$5,0)*$FG$6+VLOOKUP($FA606,DIV,LOOKUPS!D$7,0)*$FH$6++VLOOKUP($FA606,SIZE,LOOKUPS!D$11,0)*$FI$6)</f>
        <v>2.1355</v>
      </c>
      <c r="FD606" s="1">
        <f>IF(ISERROR(VLOOKUP($FA606,MOM,LOOKUPS!E$12,0)*$FB$6+VLOOKUP($FA606,STREV,LOOKUPS!E$10,0)*$FC$6+VLOOKUP($FA606,LTREV,LOOKUPS!E$9,0)*$FD$6+VLOOKUP($FA606,CFP,LOOKUPS!E$6,0)*$FE$6+VLOOKUP($FA606,EP,LOOKUPS!E$8,0)*$FF$6+VLOOKUP($FA606,BM,LOOKUPS!E$5,0)*$FG$6+VLOOKUP($FA606,DIV,LOOKUPS!E$7,0)*$FH$6++VLOOKUP($FA606,SIZE,LOOKUPS!E$11,0)*$FI$6),"",VLOOKUP($FA606,MOM,LOOKUPS!E$12,0)*$FB$6+VLOOKUP($FA606,STREV,LOOKUPS!E$10,0)*$FC$6+VLOOKUP($FA606,LTREV,LOOKUPS!E$9,0)*$FD$6+VLOOKUP($FA606,CFP,LOOKUPS!E$6,0)*$FE$6+VLOOKUP($FA606,EP,LOOKUPS!E$8,0)*$FF$6+VLOOKUP($FA606,BM,LOOKUPS!E$5,0)*$FG$6+VLOOKUP($FA606,DIV,LOOKUPS!E$7,0)*$FH$6++VLOOKUP($FA606,SIZE,LOOKUPS!E$11,0)*$FI$6)</f>
        <v>2.2492000000000001</v>
      </c>
      <c r="FE606" s="1">
        <f>IF(ISERROR(VLOOKUP($FA606,MOM,LOOKUPS!F$12,0)*$FB$6+VLOOKUP($FA606,STREV,LOOKUPS!F$10,0)*$FC$6+VLOOKUP($FA606,LTREV,LOOKUPS!F$9,0)*$FD$6+VLOOKUP($FA606,CFP,LOOKUPS!F$6,0)*$FE$6+VLOOKUP($FA606,EP,LOOKUPS!F$8,0)*$FF$6+VLOOKUP($FA606,BM,LOOKUPS!F$5,0)*$FG$6+VLOOKUP($FA606,DIV,LOOKUPS!F$7,0)*$FH$6++VLOOKUP($FA606,SIZE,LOOKUPS!F$11,0)*$FI$6),"",VLOOKUP($FA606,MOM,LOOKUPS!F$12,0)*$FB$6+VLOOKUP($FA606,STREV,LOOKUPS!F$10,0)*$FC$6+VLOOKUP($FA606,LTREV,LOOKUPS!F$9,0)*$FD$6+VLOOKUP($FA606,CFP,LOOKUPS!F$6,0)*$FE$6+VLOOKUP($FA606,EP,LOOKUPS!F$8,0)*$FF$6+VLOOKUP($FA606,BM,LOOKUPS!F$5,0)*$FG$6+VLOOKUP($FA606,DIV,LOOKUPS!F$7,0)*$FH$6++VLOOKUP($FA606,SIZE,LOOKUPS!F$11,0)*$FI$6)</f>
        <v>1.6701000000000001</v>
      </c>
      <c r="FF606" s="1">
        <f>IF(ISERROR(VLOOKUP($FA606,MOM,LOOKUPS!G$12,0)*$FB$6+VLOOKUP($FA606,STREV,LOOKUPS!G$10,0)*$FC$6+VLOOKUP($FA606,LTREV,LOOKUPS!G$9,0)*$FD$6+VLOOKUP($FA606,CFP,LOOKUPS!G$6,0)*$FE$6+VLOOKUP($FA606,EP,LOOKUPS!G$8,0)*$FF$6+VLOOKUP($FA606,BM,LOOKUPS!G$5,0)*$FG$6+VLOOKUP($FA606,DIV,LOOKUPS!G$7,0)*$FH$6++VLOOKUP($FA606,SIZE,LOOKUPS!G$11,0)*$FI$6),"",VLOOKUP($FA606,MOM,LOOKUPS!G$12,0)*$FB$6+VLOOKUP($FA606,STREV,LOOKUPS!G$10,0)*$FC$6+VLOOKUP($FA606,LTREV,LOOKUPS!G$9,0)*$FD$6+VLOOKUP($FA606,CFP,LOOKUPS!G$6,0)*$FE$6+VLOOKUP($FA606,EP,LOOKUPS!G$8,0)*$FF$6+VLOOKUP($FA606,BM,LOOKUPS!G$5,0)*$FG$6+VLOOKUP($FA606,DIV,LOOKUPS!G$7,0)*$FH$6++VLOOKUP($FA606,SIZE,LOOKUPS!G$11,0)*$FI$6)</f>
        <v>2.0723000000000003</v>
      </c>
      <c r="FG606" s="1">
        <f>IF(ISERROR(VLOOKUP($FA606,MOM,LOOKUPS!H$12,0)*$FB$6+VLOOKUP($FA606,STREV,LOOKUPS!H$10,0)*$FC$6+VLOOKUP($FA606,LTREV,LOOKUPS!H$9,0)*$FD$6+VLOOKUP($FA606,CFP,LOOKUPS!H$6,0)*$FE$6+VLOOKUP($FA606,EP,LOOKUPS!H$8,0)*$FF$6+VLOOKUP($FA606,BM,LOOKUPS!H$5,0)*$FG$6+VLOOKUP($FA606,DIV,LOOKUPS!H$7,0)*$FH$6++VLOOKUP($FA606,SIZE,LOOKUPS!H$11,0)*$FI$6),"",VLOOKUP($FA606,MOM,LOOKUPS!H$12,0)*$FB$6+VLOOKUP($FA606,STREV,LOOKUPS!H$10,0)*$FC$6+VLOOKUP($FA606,LTREV,LOOKUPS!H$9,0)*$FD$6+VLOOKUP($FA606,CFP,LOOKUPS!H$6,0)*$FE$6+VLOOKUP($FA606,EP,LOOKUPS!H$8,0)*$FF$6+VLOOKUP($FA606,BM,LOOKUPS!H$5,0)*$FG$6+VLOOKUP($FA606,DIV,LOOKUPS!H$7,0)*$FH$6++VLOOKUP($FA606,SIZE,LOOKUPS!H$11,0)*$FI$6)</f>
        <v>1.7132000000000001</v>
      </c>
      <c r="FH606" s="1">
        <f>IF(ISERROR(VLOOKUP($FA606,MOM,LOOKUPS!I$12,0)*$FB$6+VLOOKUP($FA606,STREV,LOOKUPS!I$10,0)*$FC$6+VLOOKUP($FA606,LTREV,LOOKUPS!I$9,0)*$FD$6+VLOOKUP($FA606,CFP,LOOKUPS!I$6,0)*$FE$6+VLOOKUP($FA606,EP,LOOKUPS!I$8,0)*$FF$6+VLOOKUP($FA606,BM,LOOKUPS!I$5,0)*$FG$6+VLOOKUP($FA606,DIV,LOOKUPS!I$7,0)*$FH$6++VLOOKUP($FA606,SIZE,LOOKUPS!I$11,0)*$FI$6),"",VLOOKUP($FA606,MOM,LOOKUPS!I$12,0)*$FB$6+VLOOKUP($FA606,STREV,LOOKUPS!I$10,0)*$FC$6+VLOOKUP($FA606,LTREV,LOOKUPS!I$9,0)*$FD$6+VLOOKUP($FA606,CFP,LOOKUPS!I$6,0)*$FE$6+VLOOKUP($FA606,EP,LOOKUPS!I$8,0)*$FF$6+VLOOKUP($FA606,BM,LOOKUPS!I$5,0)*$FG$6+VLOOKUP($FA606,DIV,LOOKUPS!I$7,0)*$FH$6++VLOOKUP($FA606,SIZE,LOOKUPS!I$11,0)*$FI$6)</f>
        <v>2.0104000000000002</v>
      </c>
      <c r="FI606" s="1">
        <f>IF(ISERROR(VLOOKUP($FA606,MOM,LOOKUPS!J$12,0)*$FB$6+VLOOKUP($FA606,STREV,LOOKUPS!J$10,0)*$FC$6+VLOOKUP($FA606,LTREV,LOOKUPS!J$9,0)*$FD$6+VLOOKUP($FA606,CFP,LOOKUPS!J$6,0)*$FE$6+VLOOKUP($FA606,EP,LOOKUPS!J$8,0)*$FF$6+VLOOKUP($FA606,BM,LOOKUPS!J$5,0)*$FG$6+VLOOKUP($FA606,DIV,LOOKUPS!J$7,0)*$FH$6++VLOOKUP($FA606,SIZE,LOOKUPS!J$11,0)*$FI$6),"",VLOOKUP($FA606,MOM,LOOKUPS!J$12,0)*$FB$6+VLOOKUP($FA606,STREV,LOOKUPS!J$10,0)*$FC$6+VLOOKUP($FA606,LTREV,LOOKUPS!J$9,0)*$FD$6+VLOOKUP($FA606,CFP,LOOKUPS!J$6,0)*$FE$6+VLOOKUP($FA606,EP,LOOKUPS!J$8,0)*$FF$6+VLOOKUP($FA606,BM,LOOKUPS!J$5,0)*$FG$6+VLOOKUP($FA606,DIV,LOOKUPS!J$7,0)*$FH$6++VLOOKUP($FA606,SIZE,LOOKUPS!J$11,0)*$FI$6)</f>
        <v>2.0085999999999999</v>
      </c>
      <c r="FJ606" s="1">
        <f>IF(ISERROR(VLOOKUP($FA606,MOM,LOOKUPS!K$12,0)*$FB$6+VLOOKUP($FA606,STREV,LOOKUPS!K$10,0)*$FC$6+VLOOKUP($FA606,LTREV,LOOKUPS!K$9,0)*$FD$6+VLOOKUP($FA606,CFP,LOOKUPS!K$6,0)*$FE$6+VLOOKUP($FA606,EP,LOOKUPS!K$8,0)*$FF$6+VLOOKUP($FA606,BM,LOOKUPS!K$5,0)*$FG$6+VLOOKUP($FA606,DIV,LOOKUPS!K$7,0)*$FH$6++VLOOKUP($FA606,SIZE,LOOKUPS!K$11,0)*$FI$6),"",VLOOKUP($FA606,MOM,LOOKUPS!K$12,0)*$FB$6+VLOOKUP($FA606,STREV,LOOKUPS!K$10,0)*$FC$6+VLOOKUP($FA606,LTREV,LOOKUPS!K$9,0)*$FD$6+VLOOKUP($FA606,CFP,LOOKUPS!K$6,0)*$FE$6+VLOOKUP($FA606,EP,LOOKUPS!K$8,0)*$FF$6+VLOOKUP($FA606,BM,LOOKUPS!K$5,0)*$FG$6+VLOOKUP($FA606,DIV,LOOKUPS!K$7,0)*$FH$6++VLOOKUP($FA606,SIZE,LOOKUPS!K$11,0)*$FI$6)</f>
        <v>1.9111000000000002</v>
      </c>
      <c r="FK606" s="1">
        <f>IF(ISERROR(VLOOKUP($FA606,MOM,LOOKUPS!L$12,0)*$FB$6+VLOOKUP($FA606,STREV,LOOKUPS!L$10,0)*$FC$6+VLOOKUP($FA606,LTREV,LOOKUPS!L$9,0)*$FD$6+VLOOKUP($FA606,CFP,LOOKUPS!L$6,0)*$FE$6+VLOOKUP($FA606,EP,LOOKUPS!L$8,0)*$FF$6+VLOOKUP($FA606,BM,LOOKUPS!L$5,0)*$FG$6+VLOOKUP($FA606,DIV,LOOKUPS!L$7,0)*$FH$6++VLOOKUP($FA606,SIZE,LOOKUPS!L$11,0)*$FI$6),"",VLOOKUP($FA606,MOM,LOOKUPS!L$12,0)*$FB$6+VLOOKUP($FA606,STREV,LOOKUPS!L$10,0)*$FC$6+VLOOKUP($FA606,LTREV,LOOKUPS!L$9,0)*$FD$6+VLOOKUP($FA606,CFP,LOOKUPS!L$6,0)*$FE$6+VLOOKUP($FA606,EP,LOOKUPS!L$8,0)*$FF$6+VLOOKUP($FA606,BM,LOOKUPS!L$5,0)*$FG$6+VLOOKUP($FA606,DIV,LOOKUPS!L$7,0)*$FH$6++VLOOKUP($FA606,SIZE,LOOKUPS!L$11,0)*$FI$6)</f>
        <v>1.6541999999999999</v>
      </c>
    </row>
    <row r="607" spans="1:167" x14ac:dyDescent="0.3">
      <c r="A607" s="1">
        <v>197610</v>
      </c>
      <c r="B607" s="1">
        <v>-2.78</v>
      </c>
      <c r="C607" s="1">
        <v>-1.0900000000000001</v>
      </c>
      <c r="D607" s="1">
        <v>-1.95</v>
      </c>
      <c r="E607" s="1">
        <v>-2.2999999999999998</v>
      </c>
      <c r="F607" s="1">
        <v>-2.2000000000000002</v>
      </c>
      <c r="G607" s="1">
        <v>-1.8</v>
      </c>
      <c r="H607" s="1">
        <v>-1.52</v>
      </c>
      <c r="I607" s="1">
        <v>-2.54</v>
      </c>
      <c r="J607" s="1">
        <v>-1.81</v>
      </c>
      <c r="K607" s="1">
        <v>-2.23</v>
      </c>
      <c r="M607" s="1">
        <v>197511</v>
      </c>
      <c r="N607" s="1">
        <v>1.6</v>
      </c>
      <c r="O607" s="1">
        <v>0.73</v>
      </c>
      <c r="P607" s="1">
        <v>1.1399999999999999</v>
      </c>
      <c r="Q607" s="1">
        <v>1.18</v>
      </c>
      <c r="R607" s="1">
        <v>3.07</v>
      </c>
      <c r="S607" s="1">
        <v>3.95</v>
      </c>
      <c r="T607" s="1">
        <v>2.75</v>
      </c>
      <c r="U607" s="1">
        <v>2.5299999999999998</v>
      </c>
      <c r="V607" s="1">
        <v>2.5299999999999998</v>
      </c>
      <c r="W607" s="1">
        <v>2.39</v>
      </c>
      <c r="Y607" s="1">
        <v>198010</v>
      </c>
      <c r="Z607" s="1">
        <v>3.54</v>
      </c>
      <c r="AA607" s="1">
        <v>1.18</v>
      </c>
      <c r="AB607" s="1">
        <v>1.8</v>
      </c>
      <c r="AC607" s="1">
        <v>2.35</v>
      </c>
      <c r="AD607" s="1">
        <v>1.57</v>
      </c>
      <c r="AE607" s="1">
        <v>3.29</v>
      </c>
      <c r="AF607" s="1">
        <v>3.46</v>
      </c>
      <c r="AG607" s="1">
        <v>3.54</v>
      </c>
      <c r="AH607" s="1">
        <v>4.1399999999999997</v>
      </c>
      <c r="AI607" s="1">
        <v>3.97</v>
      </c>
      <c r="AK607">
        <v>200104</v>
      </c>
      <c r="AL607">
        <v>9.77</v>
      </c>
      <c r="AM607">
        <v>10.06</v>
      </c>
      <c r="AN607">
        <v>4.5999999999999996</v>
      </c>
      <c r="AO607">
        <v>4.3099999999999996</v>
      </c>
      <c r="AP607">
        <v>11.57</v>
      </c>
      <c r="AQ607">
        <v>4.68</v>
      </c>
      <c r="AR607">
        <v>5.09</v>
      </c>
      <c r="AS607">
        <v>4.37</v>
      </c>
      <c r="AT607">
        <v>4.33</v>
      </c>
      <c r="AU607">
        <v>13.57</v>
      </c>
      <c r="AV607">
        <v>8.41</v>
      </c>
      <c r="AW607">
        <v>5.67</v>
      </c>
      <c r="AX607">
        <v>3.7</v>
      </c>
      <c r="AY607">
        <v>5</v>
      </c>
      <c r="AZ607">
        <v>5.21</v>
      </c>
      <c r="BA607">
        <v>4.49</v>
      </c>
      <c r="BB607">
        <v>4.26</v>
      </c>
      <c r="BC607">
        <v>4.0599999999999996</v>
      </c>
      <c r="BD607">
        <v>4.58</v>
      </c>
      <c r="BF607" s="1">
        <v>200104</v>
      </c>
      <c r="BG607" s="1">
        <v>9.58</v>
      </c>
      <c r="BH607" s="1">
        <v>10.91</v>
      </c>
      <c r="BI607" s="1">
        <v>4.46</v>
      </c>
      <c r="BJ607" s="1">
        <v>4.0999999999999996</v>
      </c>
      <c r="BK607" s="1">
        <v>12.3</v>
      </c>
      <c r="BL607" s="1">
        <v>5.65</v>
      </c>
      <c r="BM607" s="1">
        <v>4.55</v>
      </c>
      <c r="BN607" s="1">
        <v>4.22</v>
      </c>
      <c r="BO607" s="1">
        <v>3.84</v>
      </c>
      <c r="BP607" s="1">
        <v>15.16</v>
      </c>
      <c r="BQ607" s="1">
        <v>7.99</v>
      </c>
      <c r="BR607" s="1">
        <v>6.39</v>
      </c>
      <c r="BS607" s="1">
        <v>5.01</v>
      </c>
      <c r="BT607" s="1">
        <v>5.49</v>
      </c>
      <c r="BU607" s="1">
        <v>3.75</v>
      </c>
      <c r="BV607" s="1">
        <v>3.78</v>
      </c>
      <c r="BW607" s="1">
        <v>4.66</v>
      </c>
      <c r="BX607" s="1">
        <v>3.2</v>
      </c>
      <c r="BY607" s="1">
        <v>4.4400000000000004</v>
      </c>
      <c r="CA607" s="1">
        <v>197604</v>
      </c>
      <c r="CB607" s="1">
        <v>0.56000000000000005</v>
      </c>
      <c r="CC607" s="1">
        <v>-0.74</v>
      </c>
      <c r="CD607" s="1">
        <v>-1.04</v>
      </c>
      <c r="CE607" s="1">
        <v>-0.91</v>
      </c>
      <c r="CF607" s="1">
        <v>-0.78</v>
      </c>
      <c r="CG607" s="1">
        <v>-0.77</v>
      </c>
      <c r="CH607" s="1">
        <v>-1.54</v>
      </c>
      <c r="CI607" s="1">
        <v>-0.57999999999999996</v>
      </c>
      <c r="CJ607" s="1">
        <v>-0.92</v>
      </c>
      <c r="CK607" s="1">
        <v>-1.27</v>
      </c>
      <c r="CL607" s="1">
        <v>-0.35</v>
      </c>
      <c r="CM607" s="1">
        <v>-0.65</v>
      </c>
      <c r="CN607" s="1">
        <v>-0.91</v>
      </c>
      <c r="CO607" s="1">
        <v>-1.7</v>
      </c>
      <c r="CP607" s="1">
        <v>-1.38</v>
      </c>
      <c r="CQ607" s="1">
        <v>-0.24</v>
      </c>
      <c r="CR607" s="1">
        <v>-0.89</v>
      </c>
      <c r="CS607" s="1">
        <v>-0.31</v>
      </c>
      <c r="CT607" s="1">
        <v>-1.45</v>
      </c>
      <c r="CV607" s="1">
        <v>197704</v>
      </c>
      <c r="CW607" s="1">
        <v>1.52</v>
      </c>
      <c r="CX607" s="1">
        <v>1.59</v>
      </c>
      <c r="CY607" s="1">
        <v>2.19</v>
      </c>
      <c r="CZ607" s="1">
        <v>1.47</v>
      </c>
      <c r="DA607" s="1">
        <v>1.46</v>
      </c>
      <c r="DB607" s="1">
        <v>2.34</v>
      </c>
      <c r="DC607" s="1">
        <v>2.19</v>
      </c>
      <c r="DD607" s="1">
        <v>1.64</v>
      </c>
      <c r="DE607" s="1">
        <v>1.44</v>
      </c>
      <c r="DF607" s="1">
        <v>1.2</v>
      </c>
      <c r="DG607" s="1">
        <v>1.78</v>
      </c>
      <c r="DH607" s="1">
        <v>1.91</v>
      </c>
      <c r="DI607" s="1">
        <v>2.79</v>
      </c>
      <c r="DJ607" s="1">
        <v>2.2000000000000002</v>
      </c>
      <c r="DK607" s="1">
        <v>2.1800000000000002</v>
      </c>
      <c r="DL607" s="1">
        <v>1.73</v>
      </c>
      <c r="DM607" s="1">
        <v>1.53</v>
      </c>
      <c r="DN607" s="1">
        <v>1.74</v>
      </c>
      <c r="DO607" s="1">
        <v>1.0900000000000001</v>
      </c>
      <c r="DQ607" s="1">
        <v>197604</v>
      </c>
      <c r="DR607" s="1">
        <v>-99.99</v>
      </c>
      <c r="DS607" s="1">
        <v>-0.36</v>
      </c>
      <c r="DT607" s="1">
        <v>-0.9</v>
      </c>
      <c r="DU607" s="1">
        <v>-1.1200000000000001</v>
      </c>
      <c r="DV607" s="1">
        <v>-0.3</v>
      </c>
      <c r="DW607" s="1">
        <v>-1.1599999999999999</v>
      </c>
      <c r="DX607" s="1">
        <v>-0.49</v>
      </c>
      <c r="DY607" s="1">
        <v>-1.28</v>
      </c>
      <c r="DZ607" s="1">
        <v>-0.99</v>
      </c>
      <c r="EA607" s="1">
        <v>-0.11</v>
      </c>
      <c r="EB607" s="1">
        <v>-1.23</v>
      </c>
      <c r="EC607" s="1">
        <v>-0.99</v>
      </c>
      <c r="ED607" s="1">
        <v>-1.33</v>
      </c>
      <c r="EE607" s="1">
        <v>-0.17</v>
      </c>
      <c r="EF607" s="1">
        <v>-0.93</v>
      </c>
      <c r="EG607" s="1">
        <v>-1.23</v>
      </c>
      <c r="EH607" s="1">
        <v>-1.33</v>
      </c>
      <c r="EI607" s="1">
        <v>-0.84</v>
      </c>
      <c r="EJ607" s="1">
        <v>-1.1299999999999999</v>
      </c>
      <c r="EL607">
        <v>197604</v>
      </c>
      <c r="EM607">
        <v>-1.49</v>
      </c>
      <c r="EN607">
        <v>-0.03</v>
      </c>
      <c r="EO607">
        <v>-0.14000000000000001</v>
      </c>
      <c r="EP607">
        <v>0.42</v>
      </c>
      <c r="ER607" s="1">
        <v>197610</v>
      </c>
      <c r="ES607" s="1">
        <v>-0.48</v>
      </c>
      <c r="EU607" s="1">
        <v>197511</v>
      </c>
      <c r="EV607" s="1">
        <v>-2.5299999999999998</v>
      </c>
      <c r="EX607" s="1">
        <v>198010</v>
      </c>
      <c r="EY607" s="1">
        <v>-2.83</v>
      </c>
      <c r="FA607" s="1">
        <v>197610</v>
      </c>
      <c r="FB607" s="1">
        <f>IF(ISERROR(VLOOKUP($FA607,MOM,LOOKUPS!C$12,0)*$FB$6+VLOOKUP($FA607,STREV,LOOKUPS!C$10,0)*$FC$6+VLOOKUP($FA607,LTREV,LOOKUPS!C$9,0)*$FD$6+VLOOKUP($FA607,CFP,LOOKUPS!C$6,0)*$FE$6+VLOOKUP($FA607,EP,LOOKUPS!C$8,0)*$FF$6+VLOOKUP($FA607,BM,LOOKUPS!C$5,0)*$FG$6+VLOOKUP($FA607,DIV,LOOKUPS!C$7,0)*$FH$6++VLOOKUP($FA607,SIZE,LOOKUPS!C$11,0)*$FI$6),"",VLOOKUP($FA607,MOM,LOOKUPS!C$12,0)*$FB$6+VLOOKUP($FA607,STREV,LOOKUPS!C$10,0)*$FC$6+VLOOKUP($FA607,LTREV,LOOKUPS!C$9,0)*$FD$6+VLOOKUP($FA607,CFP,LOOKUPS!C$6,0)*$FE$6+VLOOKUP($FA607,EP,LOOKUPS!C$8,0)*$FF$6+VLOOKUP($FA607,BM,LOOKUPS!C$5,0)*$FG$6+VLOOKUP($FA607,DIV,LOOKUPS!C$7,0)*$FH$6++VLOOKUP($FA607,SIZE,LOOKUPS!C$11,0)*$FI$6)</f>
        <v>-2.9649999999999999</v>
      </c>
      <c r="FC607" s="1">
        <f>IF(ISERROR(VLOOKUP($FA607,MOM,LOOKUPS!D$12,0)*$FB$6+VLOOKUP($FA607,STREV,LOOKUPS!D$10,0)*$FC$6+VLOOKUP($FA607,LTREV,LOOKUPS!D$9,0)*$FD$6+VLOOKUP($FA607,CFP,LOOKUPS!D$6,0)*$FE$6+VLOOKUP($FA607,EP,LOOKUPS!D$8,0)*$FF$6+VLOOKUP($FA607,BM,LOOKUPS!D$5,0)*$FG$6+VLOOKUP($FA607,DIV,LOOKUPS!D$7,0)*$FH$6++VLOOKUP($FA607,SIZE,LOOKUPS!D$11,0)*$FI$6),"",VLOOKUP($FA607,MOM,LOOKUPS!D$12,0)*$FB$6+VLOOKUP($FA607,STREV,LOOKUPS!D$10,0)*$FC$6+VLOOKUP($FA607,LTREV,LOOKUPS!D$9,0)*$FD$6+VLOOKUP($FA607,CFP,LOOKUPS!D$6,0)*$FE$6+VLOOKUP($FA607,EP,LOOKUPS!D$8,0)*$FF$6+VLOOKUP($FA607,BM,LOOKUPS!D$5,0)*$FG$6+VLOOKUP($FA607,DIV,LOOKUPS!D$7,0)*$FH$6++VLOOKUP($FA607,SIZE,LOOKUPS!D$11,0)*$FI$6)</f>
        <v>-2.0828000000000002</v>
      </c>
      <c r="FD607" s="1">
        <f>IF(ISERROR(VLOOKUP($FA607,MOM,LOOKUPS!E$12,0)*$FB$6+VLOOKUP($FA607,STREV,LOOKUPS!E$10,0)*$FC$6+VLOOKUP($FA607,LTREV,LOOKUPS!E$9,0)*$FD$6+VLOOKUP($FA607,CFP,LOOKUPS!E$6,0)*$FE$6+VLOOKUP($FA607,EP,LOOKUPS!E$8,0)*$FF$6+VLOOKUP($FA607,BM,LOOKUPS!E$5,0)*$FG$6+VLOOKUP($FA607,DIV,LOOKUPS!E$7,0)*$FH$6++VLOOKUP($FA607,SIZE,LOOKUPS!E$11,0)*$FI$6),"",VLOOKUP($FA607,MOM,LOOKUPS!E$12,0)*$FB$6+VLOOKUP($FA607,STREV,LOOKUPS!E$10,0)*$FC$6+VLOOKUP($FA607,LTREV,LOOKUPS!E$9,0)*$FD$6+VLOOKUP($FA607,CFP,LOOKUPS!E$6,0)*$FE$6+VLOOKUP($FA607,EP,LOOKUPS!E$8,0)*$FF$6+VLOOKUP($FA607,BM,LOOKUPS!E$5,0)*$FG$6+VLOOKUP($FA607,DIV,LOOKUPS!E$7,0)*$FH$6++VLOOKUP($FA607,SIZE,LOOKUPS!E$11,0)*$FI$6)</f>
        <v>-2.02</v>
      </c>
      <c r="FE607" s="1">
        <f>IF(ISERROR(VLOOKUP($FA607,MOM,LOOKUPS!F$12,0)*$FB$6+VLOOKUP($FA607,STREV,LOOKUPS!F$10,0)*$FC$6+VLOOKUP($FA607,LTREV,LOOKUPS!F$9,0)*$FD$6+VLOOKUP($FA607,CFP,LOOKUPS!F$6,0)*$FE$6+VLOOKUP($FA607,EP,LOOKUPS!F$8,0)*$FF$6+VLOOKUP($FA607,BM,LOOKUPS!F$5,0)*$FG$6+VLOOKUP($FA607,DIV,LOOKUPS!F$7,0)*$FH$6++VLOOKUP($FA607,SIZE,LOOKUPS!F$11,0)*$FI$6),"",VLOOKUP($FA607,MOM,LOOKUPS!F$12,0)*$FB$6+VLOOKUP($FA607,STREV,LOOKUPS!F$10,0)*$FC$6+VLOOKUP($FA607,LTREV,LOOKUPS!F$9,0)*$FD$6+VLOOKUP($FA607,CFP,LOOKUPS!F$6,0)*$FE$6+VLOOKUP($FA607,EP,LOOKUPS!F$8,0)*$FF$6+VLOOKUP($FA607,BM,LOOKUPS!F$5,0)*$FG$6+VLOOKUP($FA607,DIV,LOOKUPS!F$7,0)*$FH$6++VLOOKUP($FA607,SIZE,LOOKUPS!F$11,0)*$FI$6)</f>
        <v>-1.9619000000000002</v>
      </c>
      <c r="FF607" s="1">
        <f>IF(ISERROR(VLOOKUP($FA607,MOM,LOOKUPS!G$12,0)*$FB$6+VLOOKUP($FA607,STREV,LOOKUPS!G$10,0)*$FC$6+VLOOKUP($FA607,LTREV,LOOKUPS!G$9,0)*$FD$6+VLOOKUP($FA607,CFP,LOOKUPS!G$6,0)*$FE$6+VLOOKUP($FA607,EP,LOOKUPS!G$8,0)*$FF$6+VLOOKUP($FA607,BM,LOOKUPS!G$5,0)*$FG$6+VLOOKUP($FA607,DIV,LOOKUPS!G$7,0)*$FH$6++VLOOKUP($FA607,SIZE,LOOKUPS!G$11,0)*$FI$6),"",VLOOKUP($FA607,MOM,LOOKUPS!G$12,0)*$FB$6+VLOOKUP($FA607,STREV,LOOKUPS!G$10,0)*$FC$6+VLOOKUP($FA607,LTREV,LOOKUPS!G$9,0)*$FD$6+VLOOKUP($FA607,CFP,LOOKUPS!G$6,0)*$FE$6+VLOOKUP($FA607,EP,LOOKUPS!G$8,0)*$FF$6+VLOOKUP($FA607,BM,LOOKUPS!G$5,0)*$FG$6+VLOOKUP($FA607,DIV,LOOKUPS!G$7,0)*$FH$6++VLOOKUP($FA607,SIZE,LOOKUPS!G$11,0)*$FI$6)</f>
        <v>-1.8844000000000003</v>
      </c>
      <c r="FG607" s="1">
        <f>IF(ISERROR(VLOOKUP($FA607,MOM,LOOKUPS!H$12,0)*$FB$6+VLOOKUP($FA607,STREV,LOOKUPS!H$10,0)*$FC$6+VLOOKUP($FA607,LTREV,LOOKUPS!H$9,0)*$FD$6+VLOOKUP($FA607,CFP,LOOKUPS!H$6,0)*$FE$6+VLOOKUP($FA607,EP,LOOKUPS!H$8,0)*$FF$6+VLOOKUP($FA607,BM,LOOKUPS!H$5,0)*$FG$6+VLOOKUP($FA607,DIV,LOOKUPS!H$7,0)*$FH$6++VLOOKUP($FA607,SIZE,LOOKUPS!H$11,0)*$FI$6),"",VLOOKUP($FA607,MOM,LOOKUPS!H$12,0)*$FB$6+VLOOKUP($FA607,STREV,LOOKUPS!H$10,0)*$FC$6+VLOOKUP($FA607,LTREV,LOOKUPS!H$9,0)*$FD$6+VLOOKUP($FA607,CFP,LOOKUPS!H$6,0)*$FE$6+VLOOKUP($FA607,EP,LOOKUPS!H$8,0)*$FF$6+VLOOKUP($FA607,BM,LOOKUPS!H$5,0)*$FG$6+VLOOKUP($FA607,DIV,LOOKUPS!H$7,0)*$FH$6++VLOOKUP($FA607,SIZE,LOOKUPS!H$11,0)*$FI$6)</f>
        <v>-1.8390000000000002</v>
      </c>
      <c r="FH607" s="1">
        <f>IF(ISERROR(VLOOKUP($FA607,MOM,LOOKUPS!I$12,0)*$FB$6+VLOOKUP($FA607,STREV,LOOKUPS!I$10,0)*$FC$6+VLOOKUP($FA607,LTREV,LOOKUPS!I$9,0)*$FD$6+VLOOKUP($FA607,CFP,LOOKUPS!I$6,0)*$FE$6+VLOOKUP($FA607,EP,LOOKUPS!I$8,0)*$FF$6+VLOOKUP($FA607,BM,LOOKUPS!I$5,0)*$FG$6+VLOOKUP($FA607,DIV,LOOKUPS!I$7,0)*$FH$6++VLOOKUP($FA607,SIZE,LOOKUPS!I$11,0)*$FI$6),"",VLOOKUP($FA607,MOM,LOOKUPS!I$12,0)*$FB$6+VLOOKUP($FA607,STREV,LOOKUPS!I$10,0)*$FC$6+VLOOKUP($FA607,LTREV,LOOKUPS!I$9,0)*$FD$6+VLOOKUP($FA607,CFP,LOOKUPS!I$6,0)*$FE$6+VLOOKUP($FA607,EP,LOOKUPS!I$8,0)*$FF$6+VLOOKUP($FA607,BM,LOOKUPS!I$5,0)*$FG$6+VLOOKUP($FA607,DIV,LOOKUPS!I$7,0)*$FH$6++VLOOKUP($FA607,SIZE,LOOKUPS!I$11,0)*$FI$6)</f>
        <v>-2.0498000000000003</v>
      </c>
      <c r="FI607" s="1">
        <f>IF(ISERROR(VLOOKUP($FA607,MOM,LOOKUPS!J$12,0)*$FB$6+VLOOKUP($FA607,STREV,LOOKUPS!J$10,0)*$FC$6+VLOOKUP($FA607,LTREV,LOOKUPS!J$9,0)*$FD$6+VLOOKUP($FA607,CFP,LOOKUPS!J$6,0)*$FE$6+VLOOKUP($FA607,EP,LOOKUPS!J$8,0)*$FF$6+VLOOKUP($FA607,BM,LOOKUPS!J$5,0)*$FG$6+VLOOKUP($FA607,DIV,LOOKUPS!J$7,0)*$FH$6++VLOOKUP($FA607,SIZE,LOOKUPS!J$11,0)*$FI$6),"",VLOOKUP($FA607,MOM,LOOKUPS!J$12,0)*$FB$6+VLOOKUP($FA607,STREV,LOOKUPS!J$10,0)*$FC$6+VLOOKUP($FA607,LTREV,LOOKUPS!J$9,0)*$FD$6+VLOOKUP($FA607,CFP,LOOKUPS!J$6,0)*$FE$6+VLOOKUP($FA607,EP,LOOKUPS!J$8,0)*$FF$6+VLOOKUP($FA607,BM,LOOKUPS!J$5,0)*$FG$6+VLOOKUP($FA607,DIV,LOOKUPS!J$7,0)*$FH$6++VLOOKUP($FA607,SIZE,LOOKUPS!J$11,0)*$FI$6)</f>
        <v>-2.1692</v>
      </c>
      <c r="FJ607" s="1">
        <f>IF(ISERROR(VLOOKUP($FA607,MOM,LOOKUPS!K$12,0)*$FB$6+VLOOKUP($FA607,STREV,LOOKUPS!K$10,0)*$FC$6+VLOOKUP($FA607,LTREV,LOOKUPS!K$9,0)*$FD$6+VLOOKUP($FA607,CFP,LOOKUPS!K$6,0)*$FE$6+VLOOKUP($FA607,EP,LOOKUPS!K$8,0)*$FF$6+VLOOKUP($FA607,BM,LOOKUPS!K$5,0)*$FG$6+VLOOKUP($FA607,DIV,LOOKUPS!K$7,0)*$FH$6++VLOOKUP($FA607,SIZE,LOOKUPS!K$11,0)*$FI$6),"",VLOOKUP($FA607,MOM,LOOKUPS!K$12,0)*$FB$6+VLOOKUP($FA607,STREV,LOOKUPS!K$10,0)*$FC$6+VLOOKUP($FA607,LTREV,LOOKUPS!K$9,0)*$FD$6+VLOOKUP($FA607,CFP,LOOKUPS!K$6,0)*$FE$6+VLOOKUP($FA607,EP,LOOKUPS!K$8,0)*$FF$6+VLOOKUP($FA607,BM,LOOKUPS!K$5,0)*$FG$6+VLOOKUP($FA607,DIV,LOOKUPS!K$7,0)*$FH$6++VLOOKUP($FA607,SIZE,LOOKUPS!K$11,0)*$FI$6)</f>
        <v>-1.9736000000000002</v>
      </c>
      <c r="FK607" s="1">
        <f>IF(ISERROR(VLOOKUP($FA607,MOM,LOOKUPS!L$12,0)*$FB$6+VLOOKUP($FA607,STREV,LOOKUPS!L$10,0)*$FC$6+VLOOKUP($FA607,LTREV,LOOKUPS!L$9,0)*$FD$6+VLOOKUP($FA607,CFP,LOOKUPS!L$6,0)*$FE$6+VLOOKUP($FA607,EP,LOOKUPS!L$8,0)*$FF$6+VLOOKUP($FA607,BM,LOOKUPS!L$5,0)*$FG$6+VLOOKUP($FA607,DIV,LOOKUPS!L$7,0)*$FH$6++VLOOKUP($FA607,SIZE,LOOKUPS!L$11,0)*$FI$6),"",VLOOKUP($FA607,MOM,LOOKUPS!L$12,0)*$FB$6+VLOOKUP($FA607,STREV,LOOKUPS!L$10,0)*$FC$6+VLOOKUP($FA607,LTREV,LOOKUPS!L$9,0)*$FD$6+VLOOKUP($FA607,CFP,LOOKUPS!L$6,0)*$FE$6+VLOOKUP($FA607,EP,LOOKUPS!L$8,0)*$FF$6+VLOOKUP($FA607,BM,LOOKUPS!L$5,0)*$FG$6+VLOOKUP($FA607,DIV,LOOKUPS!L$7,0)*$FH$6++VLOOKUP($FA607,SIZE,LOOKUPS!L$11,0)*$FI$6)</f>
        <v>-2.3587000000000002</v>
      </c>
    </row>
    <row r="608" spans="1:167" x14ac:dyDescent="0.3">
      <c r="A608" s="1">
        <v>197611</v>
      </c>
      <c r="B608" s="1">
        <v>1.26</v>
      </c>
      <c r="C608" s="1">
        <v>1.36</v>
      </c>
      <c r="D608" s="1">
        <v>2.19</v>
      </c>
      <c r="E608" s="1">
        <v>3</v>
      </c>
      <c r="F608" s="1">
        <v>2.77</v>
      </c>
      <c r="G608" s="1">
        <v>2.82</v>
      </c>
      <c r="H608" s="1">
        <v>3.46</v>
      </c>
      <c r="I608" s="1">
        <v>3.19</v>
      </c>
      <c r="J608" s="1">
        <v>3.49</v>
      </c>
      <c r="K608" s="1">
        <v>3.66</v>
      </c>
      <c r="M608" s="1">
        <v>197512</v>
      </c>
      <c r="N608" s="1">
        <v>3.4</v>
      </c>
      <c r="O608" s="1">
        <v>0.45</v>
      </c>
      <c r="P608" s="1">
        <v>-0.7</v>
      </c>
      <c r="Q608" s="1">
        <v>-0.32</v>
      </c>
      <c r="R608" s="1">
        <v>-0.88</v>
      </c>
      <c r="S608" s="1">
        <v>-1</v>
      </c>
      <c r="T608" s="1">
        <v>-0.05</v>
      </c>
      <c r="U608" s="1">
        <v>-2.48</v>
      </c>
      <c r="V608" s="1">
        <v>-1.67</v>
      </c>
      <c r="W608" s="1">
        <v>-3.41</v>
      </c>
      <c r="Y608" s="1">
        <v>198011</v>
      </c>
      <c r="Z608" s="1">
        <v>3.63</v>
      </c>
      <c r="AA608" s="1">
        <v>2.91</v>
      </c>
      <c r="AB608" s="1">
        <v>2.92</v>
      </c>
      <c r="AC608" s="1">
        <v>3.44</v>
      </c>
      <c r="AD608" s="1">
        <v>3.57</v>
      </c>
      <c r="AE608" s="1">
        <v>4.1100000000000003</v>
      </c>
      <c r="AF608" s="1">
        <v>6.45</v>
      </c>
      <c r="AG608" s="1">
        <v>7.07</v>
      </c>
      <c r="AH608" s="1">
        <v>7.11</v>
      </c>
      <c r="AI608" s="1">
        <v>9.65</v>
      </c>
      <c r="AK608">
        <v>200105</v>
      </c>
      <c r="AL608">
        <v>8.36</v>
      </c>
      <c r="AM608">
        <v>4.83</v>
      </c>
      <c r="AN608">
        <v>6.34</v>
      </c>
      <c r="AO608">
        <v>8.18</v>
      </c>
      <c r="AP608">
        <v>4.79</v>
      </c>
      <c r="AQ608">
        <v>5.66</v>
      </c>
      <c r="AR608">
        <v>6.16</v>
      </c>
      <c r="AS608">
        <v>7.11</v>
      </c>
      <c r="AT608">
        <v>8.5500000000000007</v>
      </c>
      <c r="AU608">
        <v>3.97</v>
      </c>
      <c r="AV608">
        <v>6.1</v>
      </c>
      <c r="AW608">
        <v>4.95</v>
      </c>
      <c r="AX608">
        <v>6.35</v>
      </c>
      <c r="AY608">
        <v>6.34</v>
      </c>
      <c r="AZ608">
        <v>5.95</v>
      </c>
      <c r="BA608">
        <v>6.79</v>
      </c>
      <c r="BB608">
        <v>7.41</v>
      </c>
      <c r="BC608">
        <v>6.66</v>
      </c>
      <c r="BD608">
        <v>10.26</v>
      </c>
      <c r="BF608" s="1">
        <v>200105</v>
      </c>
      <c r="BG608" s="1">
        <v>8.19</v>
      </c>
      <c r="BH608" s="1">
        <v>4.76</v>
      </c>
      <c r="BI608" s="1">
        <v>6.3</v>
      </c>
      <c r="BJ608" s="1">
        <v>7.76</v>
      </c>
      <c r="BK608" s="1">
        <v>4.47</v>
      </c>
      <c r="BL608" s="1">
        <v>6.98</v>
      </c>
      <c r="BM608" s="1">
        <v>5.44</v>
      </c>
      <c r="BN608" s="1">
        <v>6.08</v>
      </c>
      <c r="BO608" s="1">
        <v>8.66</v>
      </c>
      <c r="BP608" s="1">
        <v>4.53</v>
      </c>
      <c r="BQ608" s="1">
        <v>4.3899999999999997</v>
      </c>
      <c r="BR608" s="1">
        <v>5.69</v>
      </c>
      <c r="BS608" s="1">
        <v>8.1</v>
      </c>
      <c r="BT608" s="1">
        <v>5.95</v>
      </c>
      <c r="BU608" s="1">
        <v>5.01</v>
      </c>
      <c r="BV608" s="1">
        <v>6.26</v>
      </c>
      <c r="BW608" s="1">
        <v>5.9</v>
      </c>
      <c r="BX608" s="1">
        <v>8.26</v>
      </c>
      <c r="BY608" s="1">
        <v>9.0399999999999991</v>
      </c>
      <c r="CA608" s="1">
        <v>197605</v>
      </c>
      <c r="CB608" s="1">
        <v>-5.04</v>
      </c>
      <c r="CC608" s="1">
        <v>-1.1399999999999999</v>
      </c>
      <c r="CD608" s="1">
        <v>-1.8</v>
      </c>
      <c r="CE608" s="1">
        <v>-3.56</v>
      </c>
      <c r="CF608" s="1">
        <v>-1.22</v>
      </c>
      <c r="CG608" s="1">
        <v>-1.61</v>
      </c>
      <c r="CH608" s="1">
        <v>-1.23</v>
      </c>
      <c r="CI608" s="1">
        <v>-2.33</v>
      </c>
      <c r="CJ608" s="1">
        <v>-4.08</v>
      </c>
      <c r="CK608" s="1">
        <v>-1.75</v>
      </c>
      <c r="CL608" s="1">
        <v>-0.75</v>
      </c>
      <c r="CM608" s="1">
        <v>-0.98</v>
      </c>
      <c r="CN608" s="1">
        <v>-2.3199999999999998</v>
      </c>
      <c r="CO608" s="1">
        <v>-1.28</v>
      </c>
      <c r="CP608" s="1">
        <v>-1.17</v>
      </c>
      <c r="CQ608" s="1">
        <v>-2.33</v>
      </c>
      <c r="CR608" s="1">
        <v>-2.33</v>
      </c>
      <c r="CS608" s="1">
        <v>-3.52</v>
      </c>
      <c r="CT608" s="1">
        <v>-4.55</v>
      </c>
      <c r="CV608" s="1">
        <v>197705</v>
      </c>
      <c r="CW608" s="1">
        <v>0.77</v>
      </c>
      <c r="CX608" s="1">
        <v>0.06</v>
      </c>
      <c r="CY608" s="1">
        <v>0.2</v>
      </c>
      <c r="CZ608" s="1">
        <v>0.34</v>
      </c>
      <c r="DA608" s="1">
        <v>-0.01</v>
      </c>
      <c r="DB608" s="1">
        <v>0.21</v>
      </c>
      <c r="DC608" s="1">
        <v>0.24</v>
      </c>
      <c r="DD608" s="1">
        <v>0.28999999999999998</v>
      </c>
      <c r="DE608" s="1">
        <v>0.28999999999999998</v>
      </c>
      <c r="DF608" s="1">
        <v>0.25</v>
      </c>
      <c r="DG608" s="1">
        <v>-0.33</v>
      </c>
      <c r="DH608" s="1">
        <v>0.24</v>
      </c>
      <c r="DI608" s="1">
        <v>0.17</v>
      </c>
      <c r="DJ608" s="1">
        <v>0.19</v>
      </c>
      <c r="DK608" s="1">
        <v>0.28000000000000003</v>
      </c>
      <c r="DL608" s="1">
        <v>0.16</v>
      </c>
      <c r="DM608" s="1">
        <v>0.46</v>
      </c>
      <c r="DN608" s="1">
        <v>0.31</v>
      </c>
      <c r="DO608" s="1">
        <v>0.28000000000000003</v>
      </c>
      <c r="DQ608" s="1">
        <v>197605</v>
      </c>
      <c r="DR608" s="1">
        <v>-99.99</v>
      </c>
      <c r="DS608" s="1">
        <v>-2.25</v>
      </c>
      <c r="DT608" s="1">
        <v>-1.28</v>
      </c>
      <c r="DU608" s="1">
        <v>-1.05</v>
      </c>
      <c r="DV608" s="1">
        <v>-2.35</v>
      </c>
      <c r="DW608" s="1">
        <v>-1.62</v>
      </c>
      <c r="DX608" s="1">
        <v>-0.96</v>
      </c>
      <c r="DY608" s="1">
        <v>-1.45</v>
      </c>
      <c r="DZ608" s="1">
        <v>-0.57999999999999996</v>
      </c>
      <c r="EA608" s="1">
        <v>-2.44</v>
      </c>
      <c r="EB608" s="1">
        <v>-1.9</v>
      </c>
      <c r="EC608" s="1">
        <v>-1.35</v>
      </c>
      <c r="ED608" s="1">
        <v>-1.91</v>
      </c>
      <c r="EE608" s="1">
        <v>-0.53</v>
      </c>
      <c r="EF608" s="1">
        <v>-1.55</v>
      </c>
      <c r="EG608" s="1">
        <v>-1.0900000000000001</v>
      </c>
      <c r="EH608" s="1">
        <v>-1.84</v>
      </c>
      <c r="EI608" s="1">
        <v>-0.48</v>
      </c>
      <c r="EJ608" s="1">
        <v>-0.68</v>
      </c>
      <c r="EL608">
        <v>197605</v>
      </c>
      <c r="EM608">
        <v>-1.34</v>
      </c>
      <c r="EN608">
        <v>-1.25</v>
      </c>
      <c r="EO608">
        <v>-1.3</v>
      </c>
      <c r="EP608">
        <v>0.37</v>
      </c>
      <c r="ER608" s="1">
        <v>197611</v>
      </c>
      <c r="ES608" s="1">
        <v>2.9</v>
      </c>
      <c r="EU608" s="1">
        <v>197512</v>
      </c>
      <c r="EV608" s="1">
        <v>3.26</v>
      </c>
      <c r="EX608" s="1">
        <v>198011</v>
      </c>
      <c r="EY608" s="1">
        <v>-7.8</v>
      </c>
      <c r="FA608" s="1">
        <v>197611</v>
      </c>
      <c r="FB608" s="1">
        <f>IF(ISERROR(VLOOKUP($FA608,MOM,LOOKUPS!C$12,0)*$FB$6+VLOOKUP($FA608,STREV,LOOKUPS!C$10,0)*$FC$6+VLOOKUP($FA608,LTREV,LOOKUPS!C$9,0)*$FD$6+VLOOKUP($FA608,CFP,LOOKUPS!C$6,0)*$FE$6+VLOOKUP($FA608,EP,LOOKUPS!C$8,0)*$FF$6+VLOOKUP($FA608,BM,LOOKUPS!C$5,0)*$FG$6+VLOOKUP($FA608,DIV,LOOKUPS!C$7,0)*$FH$6++VLOOKUP($FA608,SIZE,LOOKUPS!C$11,0)*$FI$6),"",VLOOKUP($FA608,MOM,LOOKUPS!C$12,0)*$FB$6+VLOOKUP($FA608,STREV,LOOKUPS!C$10,0)*$FC$6+VLOOKUP($FA608,LTREV,LOOKUPS!C$9,0)*$FD$6+VLOOKUP($FA608,CFP,LOOKUPS!C$6,0)*$FE$6+VLOOKUP($FA608,EP,LOOKUPS!C$8,0)*$FF$6+VLOOKUP($FA608,BM,LOOKUPS!C$5,0)*$FG$6+VLOOKUP($FA608,DIV,LOOKUPS!C$7,0)*$FH$6++VLOOKUP($FA608,SIZE,LOOKUPS!C$11,0)*$FI$6)</f>
        <v>1.7787999999999999</v>
      </c>
      <c r="FC608" s="1">
        <f>IF(ISERROR(VLOOKUP($FA608,MOM,LOOKUPS!D$12,0)*$FB$6+VLOOKUP($FA608,STREV,LOOKUPS!D$10,0)*$FC$6+VLOOKUP($FA608,LTREV,LOOKUPS!D$9,0)*$FD$6+VLOOKUP($FA608,CFP,LOOKUPS!D$6,0)*$FE$6+VLOOKUP($FA608,EP,LOOKUPS!D$8,0)*$FF$6+VLOOKUP($FA608,BM,LOOKUPS!D$5,0)*$FG$6+VLOOKUP($FA608,DIV,LOOKUPS!D$7,0)*$FH$6++VLOOKUP($FA608,SIZE,LOOKUPS!D$11,0)*$FI$6),"",VLOOKUP($FA608,MOM,LOOKUPS!D$12,0)*$FB$6+VLOOKUP($FA608,STREV,LOOKUPS!D$10,0)*$FC$6+VLOOKUP($FA608,LTREV,LOOKUPS!D$9,0)*$FD$6+VLOOKUP($FA608,CFP,LOOKUPS!D$6,0)*$FE$6+VLOOKUP($FA608,EP,LOOKUPS!D$8,0)*$FF$6+VLOOKUP($FA608,BM,LOOKUPS!D$5,0)*$FG$6+VLOOKUP($FA608,DIV,LOOKUPS!D$7,0)*$FH$6++VLOOKUP($FA608,SIZE,LOOKUPS!D$11,0)*$FI$6)</f>
        <v>2.5796000000000001</v>
      </c>
      <c r="FD608" s="1">
        <f>IF(ISERROR(VLOOKUP($FA608,MOM,LOOKUPS!E$12,0)*$FB$6+VLOOKUP($FA608,STREV,LOOKUPS!E$10,0)*$FC$6+VLOOKUP($FA608,LTREV,LOOKUPS!E$9,0)*$FD$6+VLOOKUP($FA608,CFP,LOOKUPS!E$6,0)*$FE$6+VLOOKUP($FA608,EP,LOOKUPS!E$8,0)*$FF$6+VLOOKUP($FA608,BM,LOOKUPS!E$5,0)*$FG$6+VLOOKUP($FA608,DIV,LOOKUPS!E$7,0)*$FH$6++VLOOKUP($FA608,SIZE,LOOKUPS!E$11,0)*$FI$6),"",VLOOKUP($FA608,MOM,LOOKUPS!E$12,0)*$FB$6+VLOOKUP($FA608,STREV,LOOKUPS!E$10,0)*$FC$6+VLOOKUP($FA608,LTREV,LOOKUPS!E$9,0)*$FD$6+VLOOKUP($FA608,CFP,LOOKUPS!E$6,0)*$FE$6+VLOOKUP($FA608,EP,LOOKUPS!E$8,0)*$FF$6+VLOOKUP($FA608,BM,LOOKUPS!E$5,0)*$FG$6+VLOOKUP($FA608,DIV,LOOKUPS!E$7,0)*$FH$6++VLOOKUP($FA608,SIZE,LOOKUPS!E$11,0)*$FI$6)</f>
        <v>1.9233</v>
      </c>
      <c r="FE608" s="1">
        <f>IF(ISERROR(VLOOKUP($FA608,MOM,LOOKUPS!F$12,0)*$FB$6+VLOOKUP($FA608,STREV,LOOKUPS!F$10,0)*$FC$6+VLOOKUP($FA608,LTREV,LOOKUPS!F$9,0)*$FD$6+VLOOKUP($FA608,CFP,LOOKUPS!F$6,0)*$FE$6+VLOOKUP($FA608,EP,LOOKUPS!F$8,0)*$FF$6+VLOOKUP($FA608,BM,LOOKUPS!F$5,0)*$FG$6+VLOOKUP($FA608,DIV,LOOKUPS!F$7,0)*$FH$6++VLOOKUP($FA608,SIZE,LOOKUPS!F$11,0)*$FI$6),"",VLOOKUP($FA608,MOM,LOOKUPS!F$12,0)*$FB$6+VLOOKUP($FA608,STREV,LOOKUPS!F$10,0)*$FC$6+VLOOKUP($FA608,LTREV,LOOKUPS!F$9,0)*$FD$6+VLOOKUP($FA608,CFP,LOOKUPS!F$6,0)*$FE$6+VLOOKUP($FA608,EP,LOOKUPS!F$8,0)*$FF$6+VLOOKUP($FA608,BM,LOOKUPS!F$5,0)*$FG$6+VLOOKUP($FA608,DIV,LOOKUPS!F$7,0)*$FH$6++VLOOKUP($FA608,SIZE,LOOKUPS!F$11,0)*$FI$6)</f>
        <v>2.7002999999999999</v>
      </c>
      <c r="FF608" s="1">
        <f>IF(ISERROR(VLOOKUP($FA608,MOM,LOOKUPS!G$12,0)*$FB$6+VLOOKUP($FA608,STREV,LOOKUPS!G$10,0)*$FC$6+VLOOKUP($FA608,LTREV,LOOKUPS!G$9,0)*$FD$6+VLOOKUP($FA608,CFP,LOOKUPS!G$6,0)*$FE$6+VLOOKUP($FA608,EP,LOOKUPS!G$8,0)*$FF$6+VLOOKUP($FA608,BM,LOOKUPS!G$5,0)*$FG$6+VLOOKUP($FA608,DIV,LOOKUPS!G$7,0)*$FH$6++VLOOKUP($FA608,SIZE,LOOKUPS!G$11,0)*$FI$6),"",VLOOKUP($FA608,MOM,LOOKUPS!G$12,0)*$FB$6+VLOOKUP($FA608,STREV,LOOKUPS!G$10,0)*$FC$6+VLOOKUP($FA608,LTREV,LOOKUPS!G$9,0)*$FD$6+VLOOKUP($FA608,CFP,LOOKUPS!G$6,0)*$FE$6+VLOOKUP($FA608,EP,LOOKUPS!G$8,0)*$FF$6+VLOOKUP($FA608,BM,LOOKUPS!G$5,0)*$FG$6+VLOOKUP($FA608,DIV,LOOKUPS!G$7,0)*$FH$6++VLOOKUP($FA608,SIZE,LOOKUPS!G$11,0)*$FI$6)</f>
        <v>2.2295000000000003</v>
      </c>
      <c r="FG608" s="1">
        <f>IF(ISERROR(VLOOKUP($FA608,MOM,LOOKUPS!H$12,0)*$FB$6+VLOOKUP($FA608,STREV,LOOKUPS!H$10,0)*$FC$6+VLOOKUP($FA608,LTREV,LOOKUPS!H$9,0)*$FD$6+VLOOKUP($FA608,CFP,LOOKUPS!H$6,0)*$FE$6+VLOOKUP($FA608,EP,LOOKUPS!H$8,0)*$FF$6+VLOOKUP($FA608,BM,LOOKUPS!H$5,0)*$FG$6+VLOOKUP($FA608,DIV,LOOKUPS!H$7,0)*$FH$6++VLOOKUP($FA608,SIZE,LOOKUPS!H$11,0)*$FI$6),"",VLOOKUP($FA608,MOM,LOOKUPS!H$12,0)*$FB$6+VLOOKUP($FA608,STREV,LOOKUPS!H$10,0)*$FC$6+VLOOKUP($FA608,LTREV,LOOKUPS!H$9,0)*$FD$6+VLOOKUP($FA608,CFP,LOOKUPS!H$6,0)*$FE$6+VLOOKUP($FA608,EP,LOOKUPS!H$8,0)*$FF$6+VLOOKUP($FA608,BM,LOOKUPS!H$5,0)*$FG$6+VLOOKUP($FA608,DIV,LOOKUPS!H$7,0)*$FH$6++VLOOKUP($FA608,SIZE,LOOKUPS!H$11,0)*$FI$6)</f>
        <v>2.5242</v>
      </c>
      <c r="FH608" s="1">
        <f>IF(ISERROR(VLOOKUP($FA608,MOM,LOOKUPS!I$12,0)*$FB$6+VLOOKUP($FA608,STREV,LOOKUPS!I$10,0)*$FC$6+VLOOKUP($FA608,LTREV,LOOKUPS!I$9,0)*$FD$6+VLOOKUP($FA608,CFP,LOOKUPS!I$6,0)*$FE$6+VLOOKUP($FA608,EP,LOOKUPS!I$8,0)*$FF$6+VLOOKUP($FA608,BM,LOOKUPS!I$5,0)*$FG$6+VLOOKUP($FA608,DIV,LOOKUPS!I$7,0)*$FH$6++VLOOKUP($FA608,SIZE,LOOKUPS!I$11,0)*$FI$6),"",VLOOKUP($FA608,MOM,LOOKUPS!I$12,0)*$FB$6+VLOOKUP($FA608,STREV,LOOKUPS!I$10,0)*$FC$6+VLOOKUP($FA608,LTREV,LOOKUPS!I$9,0)*$FD$6+VLOOKUP($FA608,CFP,LOOKUPS!I$6,0)*$FE$6+VLOOKUP($FA608,EP,LOOKUPS!I$8,0)*$FF$6+VLOOKUP($FA608,BM,LOOKUPS!I$5,0)*$FG$6+VLOOKUP($FA608,DIV,LOOKUPS!I$7,0)*$FH$6++VLOOKUP($FA608,SIZE,LOOKUPS!I$11,0)*$FI$6)</f>
        <v>2.96</v>
      </c>
      <c r="FI608" s="1">
        <f>IF(ISERROR(VLOOKUP($FA608,MOM,LOOKUPS!J$12,0)*$FB$6+VLOOKUP($FA608,STREV,LOOKUPS!J$10,0)*$FC$6+VLOOKUP($FA608,LTREV,LOOKUPS!J$9,0)*$FD$6+VLOOKUP($FA608,CFP,LOOKUPS!J$6,0)*$FE$6+VLOOKUP($FA608,EP,LOOKUPS!J$8,0)*$FF$6+VLOOKUP($FA608,BM,LOOKUPS!J$5,0)*$FG$6+VLOOKUP($FA608,DIV,LOOKUPS!J$7,0)*$FH$6++VLOOKUP($FA608,SIZE,LOOKUPS!J$11,0)*$FI$6),"",VLOOKUP($FA608,MOM,LOOKUPS!J$12,0)*$FB$6+VLOOKUP($FA608,STREV,LOOKUPS!J$10,0)*$FC$6+VLOOKUP($FA608,LTREV,LOOKUPS!J$9,0)*$FD$6+VLOOKUP($FA608,CFP,LOOKUPS!J$6,0)*$FE$6+VLOOKUP($FA608,EP,LOOKUPS!J$8,0)*$FF$6+VLOOKUP($FA608,BM,LOOKUPS!J$5,0)*$FG$6+VLOOKUP($FA608,DIV,LOOKUPS!J$7,0)*$FH$6++VLOOKUP($FA608,SIZE,LOOKUPS!J$11,0)*$FI$6)</f>
        <v>2.8919000000000001</v>
      </c>
      <c r="FJ608" s="1">
        <f>IF(ISERROR(VLOOKUP($FA608,MOM,LOOKUPS!K$12,0)*$FB$6+VLOOKUP($FA608,STREV,LOOKUPS!K$10,0)*$FC$6+VLOOKUP($FA608,LTREV,LOOKUPS!K$9,0)*$FD$6+VLOOKUP($FA608,CFP,LOOKUPS!K$6,0)*$FE$6+VLOOKUP($FA608,EP,LOOKUPS!K$8,0)*$FF$6+VLOOKUP($FA608,BM,LOOKUPS!K$5,0)*$FG$6+VLOOKUP($FA608,DIV,LOOKUPS!K$7,0)*$FH$6++VLOOKUP($FA608,SIZE,LOOKUPS!K$11,0)*$FI$6),"",VLOOKUP($FA608,MOM,LOOKUPS!K$12,0)*$FB$6+VLOOKUP($FA608,STREV,LOOKUPS!K$10,0)*$FC$6+VLOOKUP($FA608,LTREV,LOOKUPS!K$9,0)*$FD$6+VLOOKUP($FA608,CFP,LOOKUPS!K$6,0)*$FE$6+VLOOKUP($FA608,EP,LOOKUPS!K$8,0)*$FF$6+VLOOKUP($FA608,BM,LOOKUPS!K$5,0)*$FG$6+VLOOKUP($FA608,DIV,LOOKUPS!K$7,0)*$FH$6++VLOOKUP($FA608,SIZE,LOOKUPS!K$11,0)*$FI$6)</f>
        <v>3.0832000000000002</v>
      </c>
      <c r="FK608" s="1">
        <f>IF(ISERROR(VLOOKUP($FA608,MOM,LOOKUPS!L$12,0)*$FB$6+VLOOKUP($FA608,STREV,LOOKUPS!L$10,0)*$FC$6+VLOOKUP($FA608,LTREV,LOOKUPS!L$9,0)*$FD$6+VLOOKUP($FA608,CFP,LOOKUPS!L$6,0)*$FE$6+VLOOKUP($FA608,EP,LOOKUPS!L$8,0)*$FF$6+VLOOKUP($FA608,BM,LOOKUPS!L$5,0)*$FG$6+VLOOKUP($FA608,DIV,LOOKUPS!L$7,0)*$FH$6++VLOOKUP($FA608,SIZE,LOOKUPS!L$11,0)*$FI$6),"",VLOOKUP($FA608,MOM,LOOKUPS!L$12,0)*$FB$6+VLOOKUP($FA608,STREV,LOOKUPS!L$10,0)*$FC$6+VLOOKUP($FA608,LTREV,LOOKUPS!L$9,0)*$FD$6+VLOOKUP($FA608,CFP,LOOKUPS!L$6,0)*$FE$6+VLOOKUP($FA608,EP,LOOKUPS!L$8,0)*$FF$6+VLOOKUP($FA608,BM,LOOKUPS!L$5,0)*$FG$6+VLOOKUP($FA608,DIV,LOOKUPS!L$7,0)*$FH$6++VLOOKUP($FA608,SIZE,LOOKUPS!L$11,0)*$FI$6)</f>
        <v>3.2877000000000001</v>
      </c>
    </row>
    <row r="609" spans="1:167" x14ac:dyDescent="0.3">
      <c r="A609" s="1">
        <v>197612</v>
      </c>
      <c r="B609" s="1">
        <v>12.62</v>
      </c>
      <c r="C609" s="1">
        <v>10.119999999999999</v>
      </c>
      <c r="D609" s="1">
        <v>10.24</v>
      </c>
      <c r="E609" s="1">
        <v>8.9</v>
      </c>
      <c r="F609" s="1">
        <v>8.09</v>
      </c>
      <c r="G609" s="1">
        <v>9.34</v>
      </c>
      <c r="H609" s="1">
        <v>9.52</v>
      </c>
      <c r="I609" s="1">
        <v>9.24</v>
      </c>
      <c r="J609" s="1">
        <v>10.06</v>
      </c>
      <c r="K609" s="1">
        <v>9.61</v>
      </c>
      <c r="M609" s="1">
        <v>197601</v>
      </c>
      <c r="N609" s="1">
        <v>25.99</v>
      </c>
      <c r="O609" s="1">
        <v>21.91</v>
      </c>
      <c r="P609" s="1">
        <v>19.91</v>
      </c>
      <c r="Q609" s="1">
        <v>19.829999999999998</v>
      </c>
      <c r="R609" s="1">
        <v>16.850000000000001</v>
      </c>
      <c r="S609" s="1">
        <v>16.329999999999998</v>
      </c>
      <c r="T609" s="1">
        <v>14.33</v>
      </c>
      <c r="U609" s="1">
        <v>16.93</v>
      </c>
      <c r="V609" s="1">
        <v>16.600000000000001</v>
      </c>
      <c r="W609" s="1">
        <v>16.29</v>
      </c>
      <c r="Y609" s="1">
        <v>198012</v>
      </c>
      <c r="Z609" s="1">
        <v>-2.84</v>
      </c>
      <c r="AA609" s="1">
        <v>-1.72</v>
      </c>
      <c r="AB609" s="1">
        <v>-1.58</v>
      </c>
      <c r="AC609" s="1">
        <v>-1.79</v>
      </c>
      <c r="AD609" s="1">
        <v>-2.4700000000000002</v>
      </c>
      <c r="AE609" s="1">
        <v>-1.5</v>
      </c>
      <c r="AF609" s="1">
        <v>-3.69</v>
      </c>
      <c r="AG609" s="1">
        <v>-3.83</v>
      </c>
      <c r="AH609" s="1">
        <v>-2.61</v>
      </c>
      <c r="AI609" s="1">
        <v>-4.16</v>
      </c>
      <c r="AK609">
        <v>200106</v>
      </c>
      <c r="AL609">
        <v>-0.88</v>
      </c>
      <c r="AM609">
        <v>2.56</v>
      </c>
      <c r="AN609">
        <v>3.11</v>
      </c>
      <c r="AO609">
        <v>1.91</v>
      </c>
      <c r="AP609">
        <v>2.73</v>
      </c>
      <c r="AQ609">
        <v>3.04</v>
      </c>
      <c r="AR609">
        <v>2.88</v>
      </c>
      <c r="AS609">
        <v>2.42</v>
      </c>
      <c r="AT609">
        <v>1.74</v>
      </c>
      <c r="AU609">
        <v>2.72</v>
      </c>
      <c r="AV609">
        <v>2.73</v>
      </c>
      <c r="AW609">
        <v>2.06</v>
      </c>
      <c r="AX609">
        <v>3.99</v>
      </c>
      <c r="AY609">
        <v>2.68</v>
      </c>
      <c r="AZ609">
        <v>3.1</v>
      </c>
      <c r="BA609">
        <v>2.57</v>
      </c>
      <c r="BB609">
        <v>2.29</v>
      </c>
      <c r="BC609">
        <v>1.42</v>
      </c>
      <c r="BD609">
        <v>2.0299999999999998</v>
      </c>
      <c r="BF609" s="1">
        <v>200106</v>
      </c>
      <c r="BG609" s="1">
        <v>-0.7</v>
      </c>
      <c r="BH609" s="1">
        <v>2.33</v>
      </c>
      <c r="BI609" s="1">
        <v>3.03</v>
      </c>
      <c r="BJ609" s="1">
        <v>2.65</v>
      </c>
      <c r="BK609" s="1">
        <v>2.4700000000000002</v>
      </c>
      <c r="BL609" s="1">
        <v>1.76</v>
      </c>
      <c r="BM609" s="1">
        <v>3.63</v>
      </c>
      <c r="BN609" s="1">
        <v>3.02</v>
      </c>
      <c r="BO609" s="1">
        <v>2.56</v>
      </c>
      <c r="BP609" s="1">
        <v>3.07</v>
      </c>
      <c r="BQ609" s="1">
        <v>1.58</v>
      </c>
      <c r="BR609" s="1">
        <v>1.87</v>
      </c>
      <c r="BS609" s="1">
        <v>1.66</v>
      </c>
      <c r="BT609" s="1">
        <v>2.19</v>
      </c>
      <c r="BU609" s="1">
        <v>4.84</v>
      </c>
      <c r="BV609" s="1">
        <v>3.17</v>
      </c>
      <c r="BW609" s="1">
        <v>2.86</v>
      </c>
      <c r="BX609" s="1">
        <v>3.27</v>
      </c>
      <c r="BY609" s="1">
        <v>1.88</v>
      </c>
      <c r="CA609" s="1">
        <v>197606</v>
      </c>
      <c r="CB609" s="1">
        <v>0.06</v>
      </c>
      <c r="CC609" s="1">
        <v>3.73</v>
      </c>
      <c r="CD609" s="1">
        <v>3.48</v>
      </c>
      <c r="CE609" s="1">
        <v>2.34</v>
      </c>
      <c r="CF609" s="1">
        <v>3.66</v>
      </c>
      <c r="CG609" s="1">
        <v>3.43</v>
      </c>
      <c r="CH609" s="1">
        <v>3.86</v>
      </c>
      <c r="CI609" s="1">
        <v>3.33</v>
      </c>
      <c r="CJ609" s="1">
        <v>1.9</v>
      </c>
      <c r="CK609" s="1">
        <v>2.81</v>
      </c>
      <c r="CL609" s="1">
        <v>4.42</v>
      </c>
      <c r="CM609" s="1">
        <v>3.86</v>
      </c>
      <c r="CN609" s="1">
        <v>2.94</v>
      </c>
      <c r="CO609" s="1">
        <v>3.05</v>
      </c>
      <c r="CP609" s="1">
        <v>4.6900000000000004</v>
      </c>
      <c r="CQ609" s="1">
        <v>3.28</v>
      </c>
      <c r="CR609" s="1">
        <v>3.38</v>
      </c>
      <c r="CS609" s="1">
        <v>2.17</v>
      </c>
      <c r="CT609" s="1">
        <v>1.67</v>
      </c>
      <c r="CV609" s="1">
        <v>197706</v>
      </c>
      <c r="CW609" s="1">
        <v>6.33</v>
      </c>
      <c r="CX609" s="1">
        <v>6.31</v>
      </c>
      <c r="CY609" s="1">
        <v>4.53</v>
      </c>
      <c r="CZ609" s="1">
        <v>3.91</v>
      </c>
      <c r="DA609" s="1">
        <v>6.7</v>
      </c>
      <c r="DB609" s="1">
        <v>5.09</v>
      </c>
      <c r="DC609" s="1">
        <v>4.5599999999999996</v>
      </c>
      <c r="DD609" s="1">
        <v>4.04</v>
      </c>
      <c r="DE609" s="1">
        <v>3.94</v>
      </c>
      <c r="DF609" s="1">
        <v>7.15</v>
      </c>
      <c r="DG609" s="1">
        <v>6.15</v>
      </c>
      <c r="DH609" s="1">
        <v>5.33</v>
      </c>
      <c r="DI609" s="1">
        <v>4.84</v>
      </c>
      <c r="DJ609" s="1">
        <v>4.75</v>
      </c>
      <c r="DK609" s="1">
        <v>4.3899999999999997</v>
      </c>
      <c r="DL609" s="1">
        <v>4.22</v>
      </c>
      <c r="DM609" s="1">
        <v>3.83</v>
      </c>
      <c r="DN609" s="1">
        <v>4.24</v>
      </c>
      <c r="DO609" s="1">
        <v>3.59</v>
      </c>
      <c r="DQ609" s="1">
        <v>197606</v>
      </c>
      <c r="DR609" s="1">
        <v>-99.99</v>
      </c>
      <c r="DS609" s="1">
        <v>2.0099999999999998</v>
      </c>
      <c r="DT609" s="1">
        <v>4.67</v>
      </c>
      <c r="DU609" s="1">
        <v>5.46</v>
      </c>
      <c r="DV609" s="1">
        <v>1.93</v>
      </c>
      <c r="DW609" s="1">
        <v>3.21</v>
      </c>
      <c r="DX609" s="1">
        <v>5.28</v>
      </c>
      <c r="DY609" s="1">
        <v>5.15</v>
      </c>
      <c r="DZ609" s="1">
        <v>5.35</v>
      </c>
      <c r="EA609" s="1">
        <v>1.75</v>
      </c>
      <c r="EB609" s="1">
        <v>2.85</v>
      </c>
      <c r="EC609" s="1">
        <v>2.75</v>
      </c>
      <c r="ED609" s="1">
        <v>3.7</v>
      </c>
      <c r="EE609" s="1">
        <v>4.9000000000000004</v>
      </c>
      <c r="EF609" s="1">
        <v>5.8</v>
      </c>
      <c r="EG609" s="1">
        <v>4.67</v>
      </c>
      <c r="EH609" s="1">
        <v>5.65</v>
      </c>
      <c r="EI609" s="1">
        <v>5.33</v>
      </c>
      <c r="EJ609" s="1">
        <v>5.37</v>
      </c>
      <c r="EL609">
        <v>197606</v>
      </c>
      <c r="EM609">
        <v>4.05</v>
      </c>
      <c r="EN609">
        <v>-1.35</v>
      </c>
      <c r="EO609">
        <v>0.65</v>
      </c>
      <c r="EP609">
        <v>0.43</v>
      </c>
      <c r="ER609" s="1">
        <v>197612</v>
      </c>
      <c r="ES609" s="1">
        <v>0.77</v>
      </c>
      <c r="EU609" s="1">
        <v>197601</v>
      </c>
      <c r="EV609" s="1">
        <v>2.82</v>
      </c>
      <c r="EX609" s="1">
        <v>198012</v>
      </c>
      <c r="EY609" s="1">
        <v>3.41</v>
      </c>
      <c r="FA609" s="1">
        <v>197612</v>
      </c>
      <c r="FB609" s="1">
        <f>IF(ISERROR(VLOOKUP($FA609,MOM,LOOKUPS!C$12,0)*$FB$6+VLOOKUP($FA609,STREV,LOOKUPS!C$10,0)*$FC$6+VLOOKUP($FA609,LTREV,LOOKUPS!C$9,0)*$FD$6+VLOOKUP($FA609,CFP,LOOKUPS!C$6,0)*$FE$6+VLOOKUP($FA609,EP,LOOKUPS!C$8,0)*$FF$6+VLOOKUP($FA609,BM,LOOKUPS!C$5,0)*$FG$6+VLOOKUP($FA609,DIV,LOOKUPS!C$7,0)*$FH$6++VLOOKUP($FA609,SIZE,LOOKUPS!C$11,0)*$FI$6),"",VLOOKUP($FA609,MOM,LOOKUPS!C$12,0)*$FB$6+VLOOKUP($FA609,STREV,LOOKUPS!C$10,0)*$FC$6+VLOOKUP($FA609,LTREV,LOOKUPS!C$9,0)*$FD$6+VLOOKUP($FA609,CFP,LOOKUPS!C$6,0)*$FE$6+VLOOKUP($FA609,EP,LOOKUPS!C$8,0)*$FF$6+VLOOKUP($FA609,BM,LOOKUPS!C$5,0)*$FG$6+VLOOKUP($FA609,DIV,LOOKUPS!C$7,0)*$FH$6++VLOOKUP($FA609,SIZE,LOOKUPS!C$11,0)*$FI$6)</f>
        <v>9.7188999999999997</v>
      </c>
      <c r="FC609" s="1">
        <f>IF(ISERROR(VLOOKUP($FA609,MOM,LOOKUPS!D$12,0)*$FB$6+VLOOKUP($FA609,STREV,LOOKUPS!D$10,0)*$FC$6+VLOOKUP($FA609,LTREV,LOOKUPS!D$9,0)*$FD$6+VLOOKUP($FA609,CFP,LOOKUPS!D$6,0)*$FE$6+VLOOKUP($FA609,EP,LOOKUPS!D$8,0)*$FF$6+VLOOKUP($FA609,BM,LOOKUPS!D$5,0)*$FG$6+VLOOKUP($FA609,DIV,LOOKUPS!D$7,0)*$FH$6++VLOOKUP($FA609,SIZE,LOOKUPS!D$11,0)*$FI$6),"",VLOOKUP($FA609,MOM,LOOKUPS!D$12,0)*$FB$6+VLOOKUP($FA609,STREV,LOOKUPS!D$10,0)*$FC$6+VLOOKUP($FA609,LTREV,LOOKUPS!D$9,0)*$FD$6+VLOOKUP($FA609,CFP,LOOKUPS!D$6,0)*$FE$6+VLOOKUP($FA609,EP,LOOKUPS!D$8,0)*$FF$6+VLOOKUP($FA609,BM,LOOKUPS!D$5,0)*$FG$6+VLOOKUP($FA609,DIV,LOOKUPS!D$7,0)*$FH$6++VLOOKUP($FA609,SIZE,LOOKUPS!D$11,0)*$FI$6)</f>
        <v>9.4497</v>
      </c>
      <c r="FD609" s="1">
        <f>IF(ISERROR(VLOOKUP($FA609,MOM,LOOKUPS!E$12,0)*$FB$6+VLOOKUP($FA609,STREV,LOOKUPS!E$10,0)*$FC$6+VLOOKUP($FA609,LTREV,LOOKUPS!E$9,0)*$FD$6+VLOOKUP($FA609,CFP,LOOKUPS!E$6,0)*$FE$6+VLOOKUP($FA609,EP,LOOKUPS!E$8,0)*$FF$6+VLOOKUP($FA609,BM,LOOKUPS!E$5,0)*$FG$6+VLOOKUP($FA609,DIV,LOOKUPS!E$7,0)*$FH$6++VLOOKUP($FA609,SIZE,LOOKUPS!E$11,0)*$FI$6),"",VLOOKUP($FA609,MOM,LOOKUPS!E$12,0)*$FB$6+VLOOKUP($FA609,STREV,LOOKUPS!E$10,0)*$FC$6+VLOOKUP($FA609,LTREV,LOOKUPS!E$9,0)*$FD$6+VLOOKUP($FA609,CFP,LOOKUPS!E$6,0)*$FE$6+VLOOKUP($FA609,EP,LOOKUPS!E$8,0)*$FF$6+VLOOKUP($FA609,BM,LOOKUPS!E$5,0)*$FG$6+VLOOKUP($FA609,DIV,LOOKUPS!E$7,0)*$FH$6++VLOOKUP($FA609,SIZE,LOOKUPS!E$11,0)*$FI$6)</f>
        <v>9.097900000000001</v>
      </c>
      <c r="FE609" s="1">
        <f>IF(ISERROR(VLOOKUP($FA609,MOM,LOOKUPS!F$12,0)*$FB$6+VLOOKUP($FA609,STREV,LOOKUPS!F$10,0)*$FC$6+VLOOKUP($FA609,LTREV,LOOKUPS!F$9,0)*$FD$6+VLOOKUP($FA609,CFP,LOOKUPS!F$6,0)*$FE$6+VLOOKUP($FA609,EP,LOOKUPS!F$8,0)*$FF$6+VLOOKUP($FA609,BM,LOOKUPS!F$5,0)*$FG$6+VLOOKUP($FA609,DIV,LOOKUPS!F$7,0)*$FH$6++VLOOKUP($FA609,SIZE,LOOKUPS!F$11,0)*$FI$6),"",VLOOKUP($FA609,MOM,LOOKUPS!F$12,0)*$FB$6+VLOOKUP($FA609,STREV,LOOKUPS!F$10,0)*$FC$6+VLOOKUP($FA609,LTREV,LOOKUPS!F$9,0)*$FD$6+VLOOKUP($FA609,CFP,LOOKUPS!F$6,0)*$FE$6+VLOOKUP($FA609,EP,LOOKUPS!F$8,0)*$FF$6+VLOOKUP($FA609,BM,LOOKUPS!F$5,0)*$FG$6+VLOOKUP($FA609,DIV,LOOKUPS!F$7,0)*$FH$6++VLOOKUP($FA609,SIZE,LOOKUPS!F$11,0)*$FI$6)</f>
        <v>9.1045000000000016</v>
      </c>
      <c r="FF609" s="1">
        <f>IF(ISERROR(VLOOKUP($FA609,MOM,LOOKUPS!G$12,0)*$FB$6+VLOOKUP($FA609,STREV,LOOKUPS!G$10,0)*$FC$6+VLOOKUP($FA609,LTREV,LOOKUPS!G$9,0)*$FD$6+VLOOKUP($FA609,CFP,LOOKUPS!G$6,0)*$FE$6+VLOOKUP($FA609,EP,LOOKUPS!G$8,0)*$FF$6+VLOOKUP($FA609,BM,LOOKUPS!G$5,0)*$FG$6+VLOOKUP($FA609,DIV,LOOKUPS!G$7,0)*$FH$6++VLOOKUP($FA609,SIZE,LOOKUPS!G$11,0)*$FI$6),"",VLOOKUP($FA609,MOM,LOOKUPS!G$12,0)*$FB$6+VLOOKUP($FA609,STREV,LOOKUPS!G$10,0)*$FC$6+VLOOKUP($FA609,LTREV,LOOKUPS!G$9,0)*$FD$6+VLOOKUP($FA609,CFP,LOOKUPS!G$6,0)*$FE$6+VLOOKUP($FA609,EP,LOOKUPS!G$8,0)*$FF$6+VLOOKUP($FA609,BM,LOOKUPS!G$5,0)*$FG$6+VLOOKUP($FA609,DIV,LOOKUPS!G$7,0)*$FH$6++VLOOKUP($FA609,SIZE,LOOKUPS!G$11,0)*$FI$6)</f>
        <v>8.6478999999999999</v>
      </c>
      <c r="FG609" s="1">
        <f>IF(ISERROR(VLOOKUP($FA609,MOM,LOOKUPS!H$12,0)*$FB$6+VLOOKUP($FA609,STREV,LOOKUPS!H$10,0)*$FC$6+VLOOKUP($FA609,LTREV,LOOKUPS!H$9,0)*$FD$6+VLOOKUP($FA609,CFP,LOOKUPS!H$6,0)*$FE$6+VLOOKUP($FA609,EP,LOOKUPS!H$8,0)*$FF$6+VLOOKUP($FA609,BM,LOOKUPS!H$5,0)*$FG$6+VLOOKUP($FA609,DIV,LOOKUPS!H$7,0)*$FH$6++VLOOKUP($FA609,SIZE,LOOKUPS!H$11,0)*$FI$6),"",VLOOKUP($FA609,MOM,LOOKUPS!H$12,0)*$FB$6+VLOOKUP($FA609,STREV,LOOKUPS!H$10,0)*$FC$6+VLOOKUP($FA609,LTREV,LOOKUPS!H$9,0)*$FD$6+VLOOKUP($FA609,CFP,LOOKUPS!H$6,0)*$FE$6+VLOOKUP($FA609,EP,LOOKUPS!H$8,0)*$FF$6+VLOOKUP($FA609,BM,LOOKUPS!H$5,0)*$FG$6+VLOOKUP($FA609,DIV,LOOKUPS!H$7,0)*$FH$6++VLOOKUP($FA609,SIZE,LOOKUPS!H$11,0)*$FI$6)</f>
        <v>9.2025000000000006</v>
      </c>
      <c r="FH609" s="1">
        <f>IF(ISERROR(VLOOKUP($FA609,MOM,LOOKUPS!I$12,0)*$FB$6+VLOOKUP($FA609,STREV,LOOKUPS!I$10,0)*$FC$6+VLOOKUP($FA609,LTREV,LOOKUPS!I$9,0)*$FD$6+VLOOKUP($FA609,CFP,LOOKUPS!I$6,0)*$FE$6+VLOOKUP($FA609,EP,LOOKUPS!I$8,0)*$FF$6+VLOOKUP($FA609,BM,LOOKUPS!I$5,0)*$FG$6+VLOOKUP($FA609,DIV,LOOKUPS!I$7,0)*$FH$6++VLOOKUP($FA609,SIZE,LOOKUPS!I$11,0)*$FI$6),"",VLOOKUP($FA609,MOM,LOOKUPS!I$12,0)*$FB$6+VLOOKUP($FA609,STREV,LOOKUPS!I$10,0)*$FC$6+VLOOKUP($FA609,LTREV,LOOKUPS!I$9,0)*$FD$6+VLOOKUP($FA609,CFP,LOOKUPS!I$6,0)*$FE$6+VLOOKUP($FA609,EP,LOOKUPS!I$8,0)*$FF$6+VLOOKUP($FA609,BM,LOOKUPS!I$5,0)*$FG$6+VLOOKUP($FA609,DIV,LOOKUPS!I$7,0)*$FH$6++VLOOKUP($FA609,SIZE,LOOKUPS!I$11,0)*$FI$6)</f>
        <v>9.5333000000000006</v>
      </c>
      <c r="FI609" s="1">
        <f>IF(ISERROR(VLOOKUP($FA609,MOM,LOOKUPS!J$12,0)*$FB$6+VLOOKUP($FA609,STREV,LOOKUPS!J$10,0)*$FC$6+VLOOKUP($FA609,LTREV,LOOKUPS!J$9,0)*$FD$6+VLOOKUP($FA609,CFP,LOOKUPS!J$6,0)*$FE$6+VLOOKUP($FA609,EP,LOOKUPS!J$8,0)*$FF$6+VLOOKUP($FA609,BM,LOOKUPS!J$5,0)*$FG$6+VLOOKUP($FA609,DIV,LOOKUPS!J$7,0)*$FH$6++VLOOKUP($FA609,SIZE,LOOKUPS!J$11,0)*$FI$6),"",VLOOKUP($FA609,MOM,LOOKUPS!J$12,0)*$FB$6+VLOOKUP($FA609,STREV,LOOKUPS!J$10,0)*$FC$6+VLOOKUP($FA609,LTREV,LOOKUPS!J$9,0)*$FD$6+VLOOKUP($FA609,CFP,LOOKUPS!J$6,0)*$FE$6+VLOOKUP($FA609,EP,LOOKUPS!J$8,0)*$FF$6+VLOOKUP($FA609,BM,LOOKUPS!J$5,0)*$FG$6+VLOOKUP($FA609,DIV,LOOKUPS!J$7,0)*$FH$6++VLOOKUP($FA609,SIZE,LOOKUPS!J$11,0)*$FI$6)</f>
        <v>9.9785000000000004</v>
      </c>
      <c r="FJ609" s="1">
        <f>IF(ISERROR(VLOOKUP($FA609,MOM,LOOKUPS!K$12,0)*$FB$6+VLOOKUP($FA609,STREV,LOOKUPS!K$10,0)*$FC$6+VLOOKUP($FA609,LTREV,LOOKUPS!K$9,0)*$FD$6+VLOOKUP($FA609,CFP,LOOKUPS!K$6,0)*$FE$6+VLOOKUP($FA609,EP,LOOKUPS!K$8,0)*$FF$6+VLOOKUP($FA609,BM,LOOKUPS!K$5,0)*$FG$6+VLOOKUP($FA609,DIV,LOOKUPS!K$7,0)*$FH$6++VLOOKUP($FA609,SIZE,LOOKUPS!K$11,0)*$FI$6),"",VLOOKUP($FA609,MOM,LOOKUPS!K$12,0)*$FB$6+VLOOKUP($FA609,STREV,LOOKUPS!K$10,0)*$FC$6+VLOOKUP($FA609,LTREV,LOOKUPS!K$9,0)*$FD$6+VLOOKUP($FA609,CFP,LOOKUPS!K$6,0)*$FE$6+VLOOKUP($FA609,EP,LOOKUPS!K$8,0)*$FF$6+VLOOKUP($FA609,BM,LOOKUPS!K$5,0)*$FG$6+VLOOKUP($FA609,DIV,LOOKUPS!K$7,0)*$FH$6++VLOOKUP($FA609,SIZE,LOOKUPS!K$11,0)*$FI$6)</f>
        <v>10.5815</v>
      </c>
      <c r="FK609" s="1">
        <f>IF(ISERROR(VLOOKUP($FA609,MOM,LOOKUPS!L$12,0)*$FB$6+VLOOKUP($FA609,STREV,LOOKUPS!L$10,0)*$FC$6+VLOOKUP($FA609,LTREV,LOOKUPS!L$9,0)*$FD$6+VLOOKUP($FA609,CFP,LOOKUPS!L$6,0)*$FE$6+VLOOKUP($FA609,EP,LOOKUPS!L$8,0)*$FF$6+VLOOKUP($FA609,BM,LOOKUPS!L$5,0)*$FG$6+VLOOKUP($FA609,DIV,LOOKUPS!L$7,0)*$FH$6++VLOOKUP($FA609,SIZE,LOOKUPS!L$11,0)*$FI$6),"",VLOOKUP($FA609,MOM,LOOKUPS!L$12,0)*$FB$6+VLOOKUP($FA609,STREV,LOOKUPS!L$10,0)*$FC$6+VLOOKUP($FA609,LTREV,LOOKUPS!L$9,0)*$FD$6+VLOOKUP($FA609,CFP,LOOKUPS!L$6,0)*$FE$6+VLOOKUP($FA609,EP,LOOKUPS!L$8,0)*$FF$6+VLOOKUP($FA609,BM,LOOKUPS!L$5,0)*$FG$6+VLOOKUP($FA609,DIV,LOOKUPS!L$7,0)*$FH$6++VLOOKUP($FA609,SIZE,LOOKUPS!L$11,0)*$FI$6)</f>
        <v>12.424100000000001</v>
      </c>
    </row>
    <row r="610" spans="1:167" x14ac:dyDescent="0.3">
      <c r="A610" s="1">
        <v>197701</v>
      </c>
      <c r="B610" s="1">
        <v>3.23</v>
      </c>
      <c r="C610" s="1">
        <v>3.56</v>
      </c>
      <c r="D610" s="1">
        <v>2.46</v>
      </c>
      <c r="E610" s="1">
        <v>1.56</v>
      </c>
      <c r="F610" s="1">
        <v>3.35</v>
      </c>
      <c r="G610" s="1">
        <v>4.3499999999999996</v>
      </c>
      <c r="H610" s="1">
        <v>3.25</v>
      </c>
      <c r="I610" s="1">
        <v>3.66</v>
      </c>
      <c r="J610" s="1">
        <v>3.93</v>
      </c>
      <c r="K610" s="1">
        <v>4.78</v>
      </c>
      <c r="M610" s="1">
        <v>197602</v>
      </c>
      <c r="N610" s="1">
        <v>13.19</v>
      </c>
      <c r="O610" s="1">
        <v>8.94</v>
      </c>
      <c r="P610" s="1">
        <v>9.8699999999999992</v>
      </c>
      <c r="Q610" s="1">
        <v>9</v>
      </c>
      <c r="R610" s="1">
        <v>9.5399999999999991</v>
      </c>
      <c r="S610" s="1">
        <v>10.7</v>
      </c>
      <c r="T610" s="1">
        <v>8.74</v>
      </c>
      <c r="U610" s="1">
        <v>12.32</v>
      </c>
      <c r="V610" s="1">
        <v>9.68</v>
      </c>
      <c r="W610" s="1">
        <v>11.22</v>
      </c>
      <c r="Y610" s="1">
        <v>198101</v>
      </c>
      <c r="Z610" s="1">
        <v>5.81</v>
      </c>
      <c r="AA610" s="1">
        <v>2.91</v>
      </c>
      <c r="AB610" s="1">
        <v>2.59</v>
      </c>
      <c r="AC610" s="1">
        <v>2.29</v>
      </c>
      <c r="AD610" s="1">
        <v>1.81</v>
      </c>
      <c r="AE610" s="1">
        <v>0.67</v>
      </c>
      <c r="AF610" s="1">
        <v>0.21</v>
      </c>
      <c r="AG610" s="1">
        <v>-0.52</v>
      </c>
      <c r="AH610" s="1">
        <v>-0.87</v>
      </c>
      <c r="AI610" s="1">
        <v>-3.24</v>
      </c>
      <c r="AK610">
        <v>200107</v>
      </c>
      <c r="AL610">
        <v>-8.49</v>
      </c>
      <c r="AM610">
        <v>-2.91</v>
      </c>
      <c r="AN610">
        <v>0.37</v>
      </c>
      <c r="AO610">
        <v>1.38</v>
      </c>
      <c r="AP610">
        <v>-4.32</v>
      </c>
      <c r="AQ610">
        <v>0.59</v>
      </c>
      <c r="AR610">
        <v>0.21</v>
      </c>
      <c r="AS610">
        <v>0.43</v>
      </c>
      <c r="AT610">
        <v>1.85</v>
      </c>
      <c r="AU610">
        <v>-6.02</v>
      </c>
      <c r="AV610">
        <v>-1.68</v>
      </c>
      <c r="AW610">
        <v>0.62</v>
      </c>
      <c r="AX610">
        <v>0.56000000000000005</v>
      </c>
      <c r="AY610">
        <v>-0.47</v>
      </c>
      <c r="AZ610">
        <v>0.99</v>
      </c>
      <c r="BA610">
        <v>0.5</v>
      </c>
      <c r="BB610">
        <v>0.35</v>
      </c>
      <c r="BC610">
        <v>1.56</v>
      </c>
      <c r="BD610">
        <v>2.13</v>
      </c>
      <c r="BF610" s="1">
        <v>200107</v>
      </c>
      <c r="BG610" s="1">
        <v>-8.41</v>
      </c>
      <c r="BH610" s="1">
        <v>-2.33</v>
      </c>
      <c r="BI610" s="1">
        <v>-0.14000000000000001</v>
      </c>
      <c r="BJ610" s="1">
        <v>1.86</v>
      </c>
      <c r="BK610" s="1">
        <v>-3.42</v>
      </c>
      <c r="BL610" s="1">
        <v>0.23</v>
      </c>
      <c r="BM610" s="1">
        <v>-0.76</v>
      </c>
      <c r="BN610" s="1">
        <v>1.5</v>
      </c>
      <c r="BO610" s="1">
        <v>1.82</v>
      </c>
      <c r="BP610" s="1">
        <v>-5.13</v>
      </c>
      <c r="BQ610" s="1">
        <v>-1.06</v>
      </c>
      <c r="BR610" s="1">
        <v>0.74</v>
      </c>
      <c r="BS610" s="1">
        <v>-0.3</v>
      </c>
      <c r="BT610" s="1">
        <v>-0.56000000000000005</v>
      </c>
      <c r="BU610" s="1">
        <v>-0.95</v>
      </c>
      <c r="BV610" s="1">
        <v>0.96</v>
      </c>
      <c r="BW610" s="1">
        <v>1.96</v>
      </c>
      <c r="BX610" s="1">
        <v>2.11</v>
      </c>
      <c r="BY610" s="1">
        <v>1.49</v>
      </c>
      <c r="CA610" s="1">
        <v>197607</v>
      </c>
      <c r="CB610" s="1">
        <v>4.7300000000000004</v>
      </c>
      <c r="CC610" s="1">
        <v>-0.81</v>
      </c>
      <c r="CD610" s="1">
        <v>0.36</v>
      </c>
      <c r="CE610" s="1">
        <v>0.57999999999999996</v>
      </c>
      <c r="CF610" s="1">
        <v>-0.99</v>
      </c>
      <c r="CG610" s="1">
        <v>-0.51</v>
      </c>
      <c r="CH610" s="1">
        <v>0.73</v>
      </c>
      <c r="CI610" s="1">
        <v>0.33</v>
      </c>
      <c r="CJ610" s="1">
        <v>0.78</v>
      </c>
      <c r="CK610" s="1">
        <v>-1.02</v>
      </c>
      <c r="CL610" s="1">
        <v>-0.95</v>
      </c>
      <c r="CM610" s="1">
        <v>-0.42</v>
      </c>
      <c r="CN610" s="1">
        <v>-0.59</v>
      </c>
      <c r="CO610" s="1">
        <v>0.1</v>
      </c>
      <c r="CP610" s="1">
        <v>1.38</v>
      </c>
      <c r="CQ610" s="1">
        <v>0.6</v>
      </c>
      <c r="CR610" s="1">
        <v>0.08</v>
      </c>
      <c r="CS610" s="1">
        <v>1.28</v>
      </c>
      <c r="CT610" s="1">
        <v>0.32</v>
      </c>
      <c r="CV610" s="1">
        <v>197707</v>
      </c>
      <c r="CW610" s="1">
        <v>2.0699999999999998</v>
      </c>
      <c r="CX610" s="1">
        <v>0.19</v>
      </c>
      <c r="CY610" s="1">
        <v>0.78</v>
      </c>
      <c r="CZ610" s="1">
        <v>1.46</v>
      </c>
      <c r="DA610" s="1">
        <v>0.27</v>
      </c>
      <c r="DB610" s="1">
        <v>0.7</v>
      </c>
      <c r="DC610" s="1">
        <v>0.08</v>
      </c>
      <c r="DD610" s="1">
        <v>1.03</v>
      </c>
      <c r="DE610" s="1">
        <v>1.81</v>
      </c>
      <c r="DF610" s="1">
        <v>0.73</v>
      </c>
      <c r="DG610" s="1">
        <v>-0.25</v>
      </c>
      <c r="DH610" s="1">
        <v>0.01</v>
      </c>
      <c r="DI610" s="1">
        <v>1.48</v>
      </c>
      <c r="DJ610" s="1">
        <v>-7.0000000000000007E-2</v>
      </c>
      <c r="DK610" s="1">
        <v>0.21</v>
      </c>
      <c r="DL610" s="1">
        <v>1.37</v>
      </c>
      <c r="DM610" s="1">
        <v>0.63</v>
      </c>
      <c r="DN610" s="1">
        <v>1.78</v>
      </c>
      <c r="DO610" s="1">
        <v>1.84</v>
      </c>
      <c r="DQ610" s="1">
        <v>197607</v>
      </c>
      <c r="DR610" s="1">
        <v>-99.99</v>
      </c>
      <c r="DS610" s="1">
        <v>0.41</v>
      </c>
      <c r="DT610" s="1">
        <v>0.12</v>
      </c>
      <c r="DU610" s="1">
        <v>-0.51</v>
      </c>
      <c r="DV610" s="1">
        <v>0.42</v>
      </c>
      <c r="DW610" s="1">
        <v>0.5</v>
      </c>
      <c r="DX610" s="1">
        <v>-0.06</v>
      </c>
      <c r="DY610" s="1">
        <v>-0.22</v>
      </c>
      <c r="DZ610" s="1">
        <v>-0.68</v>
      </c>
      <c r="EA610" s="1">
        <v>0.42</v>
      </c>
      <c r="EB610" s="1">
        <v>0.37</v>
      </c>
      <c r="EC610" s="1">
        <v>0.39</v>
      </c>
      <c r="ED610" s="1">
        <v>0.62</v>
      </c>
      <c r="EE610" s="1">
        <v>0.2</v>
      </c>
      <c r="EF610" s="1">
        <v>-0.38</v>
      </c>
      <c r="EG610" s="1">
        <v>-0.25</v>
      </c>
      <c r="EH610" s="1">
        <v>-0.19</v>
      </c>
      <c r="EI610" s="1">
        <v>-0.7</v>
      </c>
      <c r="EJ610" s="1">
        <v>-0.66</v>
      </c>
      <c r="EL610">
        <v>197607</v>
      </c>
      <c r="EM610">
        <v>-1.07</v>
      </c>
      <c r="EN610">
        <v>0.28999999999999998</v>
      </c>
      <c r="EO610">
        <v>1.69</v>
      </c>
      <c r="EP610">
        <v>0.47</v>
      </c>
      <c r="ER610" s="1">
        <v>197701</v>
      </c>
      <c r="ES610" s="1">
        <v>3.98</v>
      </c>
      <c r="EU610" s="1">
        <v>197602</v>
      </c>
      <c r="EV610" s="1">
        <v>-2.4700000000000002</v>
      </c>
      <c r="EX610" s="1">
        <v>198101</v>
      </c>
      <c r="EY610" s="1">
        <v>7.6</v>
      </c>
      <c r="FA610" s="1">
        <v>197701</v>
      </c>
      <c r="FB610" s="1">
        <f>IF(ISERROR(VLOOKUP($FA610,MOM,LOOKUPS!C$12,0)*$FB$6+VLOOKUP($FA610,STREV,LOOKUPS!C$10,0)*$FC$6+VLOOKUP($FA610,LTREV,LOOKUPS!C$9,0)*$FD$6+VLOOKUP($FA610,CFP,LOOKUPS!C$6,0)*$FE$6+VLOOKUP($FA610,EP,LOOKUPS!C$8,0)*$FF$6+VLOOKUP($FA610,BM,LOOKUPS!C$5,0)*$FG$6+VLOOKUP($FA610,DIV,LOOKUPS!C$7,0)*$FH$6++VLOOKUP($FA610,SIZE,LOOKUPS!C$11,0)*$FI$6),"",VLOOKUP($FA610,MOM,LOOKUPS!C$12,0)*$FB$6+VLOOKUP($FA610,STREV,LOOKUPS!C$10,0)*$FC$6+VLOOKUP($FA610,LTREV,LOOKUPS!C$9,0)*$FD$6+VLOOKUP($FA610,CFP,LOOKUPS!C$6,0)*$FE$6+VLOOKUP($FA610,EP,LOOKUPS!C$8,0)*$FF$6+VLOOKUP($FA610,BM,LOOKUPS!C$5,0)*$FG$6+VLOOKUP($FA610,DIV,LOOKUPS!C$7,0)*$FH$6++VLOOKUP($FA610,SIZE,LOOKUPS!C$11,0)*$FI$6)</f>
        <v>1.4308000000000001</v>
      </c>
      <c r="FC610" s="1">
        <f>IF(ISERROR(VLOOKUP($FA610,MOM,LOOKUPS!D$12,0)*$FB$6+VLOOKUP($FA610,STREV,LOOKUPS!D$10,0)*$FC$6+VLOOKUP($FA610,LTREV,LOOKUPS!D$9,0)*$FD$6+VLOOKUP($FA610,CFP,LOOKUPS!D$6,0)*$FE$6+VLOOKUP($FA610,EP,LOOKUPS!D$8,0)*$FF$6+VLOOKUP($FA610,BM,LOOKUPS!D$5,0)*$FG$6+VLOOKUP($FA610,DIV,LOOKUPS!D$7,0)*$FH$6++VLOOKUP($FA610,SIZE,LOOKUPS!D$11,0)*$FI$6),"",VLOOKUP($FA610,MOM,LOOKUPS!D$12,0)*$FB$6+VLOOKUP($FA610,STREV,LOOKUPS!D$10,0)*$FC$6+VLOOKUP($FA610,LTREV,LOOKUPS!D$9,0)*$FD$6+VLOOKUP($FA610,CFP,LOOKUPS!D$6,0)*$FE$6+VLOOKUP($FA610,EP,LOOKUPS!D$8,0)*$FF$6+VLOOKUP($FA610,BM,LOOKUPS!D$5,0)*$FG$6+VLOOKUP($FA610,DIV,LOOKUPS!D$7,0)*$FH$6++VLOOKUP($FA610,SIZE,LOOKUPS!D$11,0)*$FI$6)</f>
        <v>2.532</v>
      </c>
      <c r="FD610" s="1">
        <f>IF(ISERROR(VLOOKUP($FA610,MOM,LOOKUPS!E$12,0)*$FB$6+VLOOKUP($FA610,STREV,LOOKUPS!E$10,0)*$FC$6+VLOOKUP($FA610,LTREV,LOOKUPS!E$9,0)*$FD$6+VLOOKUP($FA610,CFP,LOOKUPS!E$6,0)*$FE$6+VLOOKUP($FA610,EP,LOOKUPS!E$8,0)*$FF$6+VLOOKUP($FA610,BM,LOOKUPS!E$5,0)*$FG$6+VLOOKUP($FA610,DIV,LOOKUPS!E$7,0)*$FH$6++VLOOKUP($FA610,SIZE,LOOKUPS!E$11,0)*$FI$6),"",VLOOKUP($FA610,MOM,LOOKUPS!E$12,0)*$FB$6+VLOOKUP($FA610,STREV,LOOKUPS!E$10,0)*$FC$6+VLOOKUP($FA610,LTREV,LOOKUPS!E$9,0)*$FD$6+VLOOKUP($FA610,CFP,LOOKUPS!E$6,0)*$FE$6+VLOOKUP($FA610,EP,LOOKUPS!E$8,0)*$FF$6+VLOOKUP($FA610,BM,LOOKUPS!E$5,0)*$FG$6+VLOOKUP($FA610,DIV,LOOKUPS!E$7,0)*$FH$6++VLOOKUP($FA610,SIZE,LOOKUPS!E$11,0)*$FI$6)</f>
        <v>2.3514000000000004</v>
      </c>
      <c r="FE610" s="1">
        <f>IF(ISERROR(VLOOKUP($FA610,MOM,LOOKUPS!F$12,0)*$FB$6+VLOOKUP($FA610,STREV,LOOKUPS!F$10,0)*$FC$6+VLOOKUP($FA610,LTREV,LOOKUPS!F$9,0)*$FD$6+VLOOKUP($FA610,CFP,LOOKUPS!F$6,0)*$FE$6+VLOOKUP($FA610,EP,LOOKUPS!F$8,0)*$FF$6+VLOOKUP($FA610,BM,LOOKUPS!F$5,0)*$FG$6+VLOOKUP($FA610,DIV,LOOKUPS!F$7,0)*$FH$6++VLOOKUP($FA610,SIZE,LOOKUPS!F$11,0)*$FI$6),"",VLOOKUP($FA610,MOM,LOOKUPS!F$12,0)*$FB$6+VLOOKUP($FA610,STREV,LOOKUPS!F$10,0)*$FC$6+VLOOKUP($FA610,LTREV,LOOKUPS!F$9,0)*$FD$6+VLOOKUP($FA610,CFP,LOOKUPS!F$6,0)*$FE$6+VLOOKUP($FA610,EP,LOOKUPS!F$8,0)*$FF$6+VLOOKUP($FA610,BM,LOOKUPS!F$5,0)*$FG$6+VLOOKUP($FA610,DIV,LOOKUPS!F$7,0)*$FH$6++VLOOKUP($FA610,SIZE,LOOKUPS!F$11,0)*$FI$6)</f>
        <v>2.3950000000000005</v>
      </c>
      <c r="FF610" s="1">
        <f>IF(ISERROR(VLOOKUP($FA610,MOM,LOOKUPS!G$12,0)*$FB$6+VLOOKUP($FA610,STREV,LOOKUPS!G$10,0)*$FC$6+VLOOKUP($FA610,LTREV,LOOKUPS!G$9,0)*$FD$6+VLOOKUP($FA610,CFP,LOOKUPS!G$6,0)*$FE$6+VLOOKUP($FA610,EP,LOOKUPS!G$8,0)*$FF$6+VLOOKUP($FA610,BM,LOOKUPS!G$5,0)*$FG$6+VLOOKUP($FA610,DIV,LOOKUPS!G$7,0)*$FH$6++VLOOKUP($FA610,SIZE,LOOKUPS!G$11,0)*$FI$6),"",VLOOKUP($FA610,MOM,LOOKUPS!G$12,0)*$FB$6+VLOOKUP($FA610,STREV,LOOKUPS!G$10,0)*$FC$6+VLOOKUP($FA610,LTREV,LOOKUPS!G$9,0)*$FD$6+VLOOKUP($FA610,CFP,LOOKUPS!G$6,0)*$FE$6+VLOOKUP($FA610,EP,LOOKUPS!G$8,0)*$FF$6+VLOOKUP($FA610,BM,LOOKUPS!G$5,0)*$FG$6+VLOOKUP($FA610,DIV,LOOKUPS!G$7,0)*$FH$6++VLOOKUP($FA610,SIZE,LOOKUPS!G$11,0)*$FI$6)</f>
        <v>2.6510000000000002</v>
      </c>
      <c r="FG610" s="1">
        <f>IF(ISERROR(VLOOKUP($FA610,MOM,LOOKUPS!H$12,0)*$FB$6+VLOOKUP($FA610,STREV,LOOKUPS!H$10,0)*$FC$6+VLOOKUP($FA610,LTREV,LOOKUPS!H$9,0)*$FD$6+VLOOKUP($FA610,CFP,LOOKUPS!H$6,0)*$FE$6+VLOOKUP($FA610,EP,LOOKUPS!H$8,0)*$FF$6+VLOOKUP($FA610,BM,LOOKUPS!H$5,0)*$FG$6+VLOOKUP($FA610,DIV,LOOKUPS!H$7,0)*$FH$6++VLOOKUP($FA610,SIZE,LOOKUPS!H$11,0)*$FI$6),"",VLOOKUP($FA610,MOM,LOOKUPS!H$12,0)*$FB$6+VLOOKUP($FA610,STREV,LOOKUPS!H$10,0)*$FC$6+VLOOKUP($FA610,LTREV,LOOKUPS!H$9,0)*$FD$6+VLOOKUP($FA610,CFP,LOOKUPS!H$6,0)*$FE$6+VLOOKUP($FA610,EP,LOOKUPS!H$8,0)*$FF$6+VLOOKUP($FA610,BM,LOOKUPS!H$5,0)*$FG$6+VLOOKUP($FA610,DIV,LOOKUPS!H$7,0)*$FH$6++VLOOKUP($FA610,SIZE,LOOKUPS!H$11,0)*$FI$6)</f>
        <v>3.1101000000000001</v>
      </c>
      <c r="FH610" s="1">
        <f>IF(ISERROR(VLOOKUP($FA610,MOM,LOOKUPS!I$12,0)*$FB$6+VLOOKUP($FA610,STREV,LOOKUPS!I$10,0)*$FC$6+VLOOKUP($FA610,LTREV,LOOKUPS!I$9,0)*$FD$6+VLOOKUP($FA610,CFP,LOOKUPS!I$6,0)*$FE$6+VLOOKUP($FA610,EP,LOOKUPS!I$8,0)*$FF$6+VLOOKUP($FA610,BM,LOOKUPS!I$5,0)*$FG$6+VLOOKUP($FA610,DIV,LOOKUPS!I$7,0)*$FH$6++VLOOKUP($FA610,SIZE,LOOKUPS!I$11,0)*$FI$6),"",VLOOKUP($FA610,MOM,LOOKUPS!I$12,0)*$FB$6+VLOOKUP($FA610,STREV,LOOKUPS!I$10,0)*$FC$6+VLOOKUP($FA610,LTREV,LOOKUPS!I$9,0)*$FD$6+VLOOKUP($FA610,CFP,LOOKUPS!I$6,0)*$FE$6+VLOOKUP($FA610,EP,LOOKUPS!I$8,0)*$FF$6+VLOOKUP($FA610,BM,LOOKUPS!I$5,0)*$FG$6+VLOOKUP($FA610,DIV,LOOKUPS!I$7,0)*$FH$6++VLOOKUP($FA610,SIZE,LOOKUPS!I$11,0)*$FI$6)</f>
        <v>3.5941999999999998</v>
      </c>
      <c r="FI610" s="1">
        <f>IF(ISERROR(VLOOKUP($FA610,MOM,LOOKUPS!J$12,0)*$FB$6+VLOOKUP($FA610,STREV,LOOKUPS!J$10,0)*$FC$6+VLOOKUP($FA610,LTREV,LOOKUPS!J$9,0)*$FD$6+VLOOKUP($FA610,CFP,LOOKUPS!J$6,0)*$FE$6+VLOOKUP($FA610,EP,LOOKUPS!J$8,0)*$FF$6+VLOOKUP($FA610,BM,LOOKUPS!J$5,0)*$FG$6+VLOOKUP($FA610,DIV,LOOKUPS!J$7,0)*$FH$6++VLOOKUP($FA610,SIZE,LOOKUPS!J$11,0)*$FI$6),"",VLOOKUP($FA610,MOM,LOOKUPS!J$12,0)*$FB$6+VLOOKUP($FA610,STREV,LOOKUPS!J$10,0)*$FC$6+VLOOKUP($FA610,LTREV,LOOKUPS!J$9,0)*$FD$6+VLOOKUP($FA610,CFP,LOOKUPS!J$6,0)*$FE$6+VLOOKUP($FA610,EP,LOOKUPS!J$8,0)*$FF$6+VLOOKUP($FA610,BM,LOOKUPS!J$5,0)*$FG$6+VLOOKUP($FA610,DIV,LOOKUPS!J$7,0)*$FH$6++VLOOKUP($FA610,SIZE,LOOKUPS!J$11,0)*$FI$6)</f>
        <v>3.6225000000000005</v>
      </c>
      <c r="FJ610" s="1">
        <f>IF(ISERROR(VLOOKUP($FA610,MOM,LOOKUPS!K$12,0)*$FB$6+VLOOKUP($FA610,STREV,LOOKUPS!K$10,0)*$FC$6+VLOOKUP($FA610,LTREV,LOOKUPS!K$9,0)*$FD$6+VLOOKUP($FA610,CFP,LOOKUPS!K$6,0)*$FE$6+VLOOKUP($FA610,EP,LOOKUPS!K$8,0)*$FF$6+VLOOKUP($FA610,BM,LOOKUPS!K$5,0)*$FG$6+VLOOKUP($FA610,DIV,LOOKUPS!K$7,0)*$FH$6++VLOOKUP($FA610,SIZE,LOOKUPS!K$11,0)*$FI$6),"",VLOOKUP($FA610,MOM,LOOKUPS!K$12,0)*$FB$6+VLOOKUP($FA610,STREV,LOOKUPS!K$10,0)*$FC$6+VLOOKUP($FA610,LTREV,LOOKUPS!K$9,0)*$FD$6+VLOOKUP($FA610,CFP,LOOKUPS!K$6,0)*$FE$6+VLOOKUP($FA610,EP,LOOKUPS!K$8,0)*$FF$6+VLOOKUP($FA610,BM,LOOKUPS!K$5,0)*$FG$6+VLOOKUP($FA610,DIV,LOOKUPS!K$7,0)*$FH$6++VLOOKUP($FA610,SIZE,LOOKUPS!K$11,0)*$FI$6)</f>
        <v>4.8329000000000004</v>
      </c>
      <c r="FK610" s="1">
        <f>IF(ISERROR(VLOOKUP($FA610,MOM,LOOKUPS!L$12,0)*$FB$6+VLOOKUP($FA610,STREV,LOOKUPS!L$10,0)*$FC$6+VLOOKUP($FA610,LTREV,LOOKUPS!L$9,0)*$FD$6+VLOOKUP($FA610,CFP,LOOKUPS!L$6,0)*$FE$6+VLOOKUP($FA610,EP,LOOKUPS!L$8,0)*$FF$6+VLOOKUP($FA610,BM,LOOKUPS!L$5,0)*$FG$6+VLOOKUP($FA610,DIV,LOOKUPS!L$7,0)*$FH$6++VLOOKUP($FA610,SIZE,LOOKUPS!L$11,0)*$FI$6),"",VLOOKUP($FA610,MOM,LOOKUPS!L$12,0)*$FB$6+VLOOKUP($FA610,STREV,LOOKUPS!L$10,0)*$FC$6+VLOOKUP($FA610,LTREV,LOOKUPS!L$9,0)*$FD$6+VLOOKUP($FA610,CFP,LOOKUPS!L$6,0)*$FE$6+VLOOKUP($FA610,EP,LOOKUPS!L$8,0)*$FF$6+VLOOKUP($FA610,BM,LOOKUPS!L$5,0)*$FG$6+VLOOKUP($FA610,DIV,LOOKUPS!L$7,0)*$FH$6++VLOOKUP($FA610,SIZE,LOOKUPS!L$11,0)*$FI$6)</f>
        <v>6.2057000000000002</v>
      </c>
    </row>
    <row r="611" spans="1:167" x14ac:dyDescent="0.3">
      <c r="A611" s="1">
        <v>197702</v>
      </c>
      <c r="B611" s="1">
        <v>-0.14000000000000001</v>
      </c>
      <c r="C611" s="1">
        <v>0.19</v>
      </c>
      <c r="D611" s="1">
        <v>0.27</v>
      </c>
      <c r="E611" s="1">
        <v>0.23</v>
      </c>
      <c r="F611" s="1">
        <v>-0.15</v>
      </c>
      <c r="G611" s="1">
        <v>-0.61</v>
      </c>
      <c r="H611" s="1">
        <v>1.1100000000000001</v>
      </c>
      <c r="I611" s="1">
        <v>-0.22</v>
      </c>
      <c r="J611" s="1">
        <v>0.86</v>
      </c>
      <c r="K611" s="1">
        <v>1.08</v>
      </c>
      <c r="M611" s="1">
        <v>197603</v>
      </c>
      <c r="N611" s="1">
        <v>7.26</v>
      </c>
      <c r="O611" s="1">
        <v>3.57</v>
      </c>
      <c r="P611" s="1">
        <v>4.47</v>
      </c>
      <c r="Q611" s="1">
        <v>1.55</v>
      </c>
      <c r="R611" s="1">
        <v>2.2200000000000002</v>
      </c>
      <c r="S611" s="1">
        <v>2.17</v>
      </c>
      <c r="T611" s="1">
        <v>1.83</v>
      </c>
      <c r="U611" s="1">
        <v>0.83</v>
      </c>
      <c r="V611" s="1">
        <v>1.42</v>
      </c>
      <c r="W611" s="1">
        <v>-1.03</v>
      </c>
      <c r="Y611" s="1">
        <v>198102</v>
      </c>
      <c r="Z611" s="1">
        <v>2.37</v>
      </c>
      <c r="AA611" s="1">
        <v>1.8</v>
      </c>
      <c r="AB611" s="1">
        <v>1.47</v>
      </c>
      <c r="AC611" s="1">
        <v>2.29</v>
      </c>
      <c r="AD611" s="1">
        <v>1.65</v>
      </c>
      <c r="AE611" s="1">
        <v>0.91</v>
      </c>
      <c r="AF611" s="1">
        <v>1.1100000000000001</v>
      </c>
      <c r="AG611" s="1">
        <v>1.51</v>
      </c>
      <c r="AH611" s="1">
        <v>0.04</v>
      </c>
      <c r="AI611" s="1">
        <v>-0.01</v>
      </c>
      <c r="AK611">
        <v>200108</v>
      </c>
      <c r="AL611">
        <v>-8.35</v>
      </c>
      <c r="AM611">
        <v>-4.37</v>
      </c>
      <c r="AN611">
        <v>-0.71</v>
      </c>
      <c r="AO611">
        <v>-0.81</v>
      </c>
      <c r="AP611">
        <v>-5.55</v>
      </c>
      <c r="AQ611">
        <v>-1.1000000000000001</v>
      </c>
      <c r="AR611">
        <v>-0.49</v>
      </c>
      <c r="AS611">
        <v>-1.31</v>
      </c>
      <c r="AT611">
        <v>-0.41</v>
      </c>
      <c r="AU611">
        <v>-6.79</v>
      </c>
      <c r="AV611">
        <v>-3.62</v>
      </c>
      <c r="AW611">
        <v>-1.37</v>
      </c>
      <c r="AX611">
        <v>-0.83</v>
      </c>
      <c r="AY611">
        <v>-0.89</v>
      </c>
      <c r="AZ611">
        <v>-0.04</v>
      </c>
      <c r="BA611">
        <v>-0.98</v>
      </c>
      <c r="BB611">
        <v>-1.68</v>
      </c>
      <c r="BC611">
        <v>0.23</v>
      </c>
      <c r="BD611">
        <v>-1.03</v>
      </c>
      <c r="BF611" s="1">
        <v>200108</v>
      </c>
      <c r="BG611" s="1">
        <v>-7.97</v>
      </c>
      <c r="BH611" s="1">
        <v>-4.4000000000000004</v>
      </c>
      <c r="BI611" s="1">
        <v>-0.76</v>
      </c>
      <c r="BJ611" s="1">
        <v>-0.75</v>
      </c>
      <c r="BK611" s="1">
        <v>-4.99</v>
      </c>
      <c r="BL611" s="1">
        <v>-2.0099999999999998</v>
      </c>
      <c r="BM611" s="1">
        <v>-0.81</v>
      </c>
      <c r="BN611" s="1">
        <v>-0.59</v>
      </c>
      <c r="BO611" s="1">
        <v>-0.72</v>
      </c>
      <c r="BP611" s="1">
        <v>-6.4</v>
      </c>
      <c r="BQ611" s="1">
        <v>-3.06</v>
      </c>
      <c r="BR611" s="1">
        <v>-2.73</v>
      </c>
      <c r="BS611" s="1">
        <v>-1.24</v>
      </c>
      <c r="BT611" s="1">
        <v>-0.11</v>
      </c>
      <c r="BU611" s="1">
        <v>-1.5</v>
      </c>
      <c r="BV611" s="1">
        <v>-0.33</v>
      </c>
      <c r="BW611" s="1">
        <v>-0.82</v>
      </c>
      <c r="BX611" s="1">
        <v>-0.7</v>
      </c>
      <c r="BY611" s="1">
        <v>-0.73</v>
      </c>
      <c r="CA611" s="1">
        <v>197608</v>
      </c>
      <c r="CB611" s="1">
        <v>-2.2999999999999998</v>
      </c>
      <c r="CC611" s="1">
        <v>-2.9</v>
      </c>
      <c r="CD611" s="1">
        <v>-1.04</v>
      </c>
      <c r="CE611" s="1">
        <v>-1.7</v>
      </c>
      <c r="CF611" s="1">
        <v>-3.59</v>
      </c>
      <c r="CG611" s="1">
        <v>-1.28</v>
      </c>
      <c r="CH611" s="1">
        <v>-0.97</v>
      </c>
      <c r="CI611" s="1">
        <v>-1.23</v>
      </c>
      <c r="CJ611" s="1">
        <v>-1.85</v>
      </c>
      <c r="CK611" s="1">
        <v>-3.64</v>
      </c>
      <c r="CL611" s="1">
        <v>-3.53</v>
      </c>
      <c r="CM611" s="1">
        <v>-1.43</v>
      </c>
      <c r="CN611" s="1">
        <v>-1.1299999999999999</v>
      </c>
      <c r="CO611" s="1">
        <v>-0.28000000000000003</v>
      </c>
      <c r="CP611" s="1">
        <v>-1.68</v>
      </c>
      <c r="CQ611" s="1">
        <v>-1.0900000000000001</v>
      </c>
      <c r="CR611" s="1">
        <v>-1.36</v>
      </c>
      <c r="CS611" s="1">
        <v>-1.0900000000000001</v>
      </c>
      <c r="CT611" s="1">
        <v>-2.56</v>
      </c>
      <c r="CV611" s="1">
        <v>197708</v>
      </c>
      <c r="CW611" s="1">
        <v>-0.28000000000000003</v>
      </c>
      <c r="CX611" s="1">
        <v>-0.06</v>
      </c>
      <c r="CY611" s="1">
        <v>-0.37</v>
      </c>
      <c r="CZ611" s="1">
        <v>-1.02</v>
      </c>
      <c r="DA611" s="1">
        <v>-0.04</v>
      </c>
      <c r="DB611" s="1">
        <v>0.04</v>
      </c>
      <c r="DC611" s="1">
        <v>-0.74</v>
      </c>
      <c r="DD611" s="1">
        <v>-0.79</v>
      </c>
      <c r="DE611" s="1">
        <v>-0.84</v>
      </c>
      <c r="DF611" s="1">
        <v>0.37</v>
      </c>
      <c r="DG611" s="1">
        <v>-0.51</v>
      </c>
      <c r="DH611" s="1">
        <v>-0.09</v>
      </c>
      <c r="DI611" s="1">
        <v>0.18</v>
      </c>
      <c r="DJ611" s="1">
        <v>-0.92</v>
      </c>
      <c r="DK611" s="1">
        <v>-0.59</v>
      </c>
      <c r="DL611" s="1">
        <v>-0.22</v>
      </c>
      <c r="DM611" s="1">
        <v>-1.43</v>
      </c>
      <c r="DN611" s="1">
        <v>-0.64</v>
      </c>
      <c r="DO611" s="1">
        <v>-1.05</v>
      </c>
      <c r="DQ611" s="1">
        <v>197608</v>
      </c>
      <c r="DR611" s="1">
        <v>-99.99</v>
      </c>
      <c r="DS611" s="1">
        <v>-1.77</v>
      </c>
      <c r="DT611" s="1">
        <v>-1.47</v>
      </c>
      <c r="DU611" s="1">
        <v>-0.43</v>
      </c>
      <c r="DV611" s="1">
        <v>-1.67</v>
      </c>
      <c r="DW611" s="1">
        <v>-2.2200000000000002</v>
      </c>
      <c r="DX611" s="1">
        <v>-1.69</v>
      </c>
      <c r="DY611" s="1">
        <v>-0.75</v>
      </c>
      <c r="DZ611" s="1">
        <v>-0.18</v>
      </c>
      <c r="EA611" s="1">
        <v>-1.77</v>
      </c>
      <c r="EB611" s="1">
        <v>-1.1200000000000001</v>
      </c>
      <c r="EC611" s="1">
        <v>-2.76</v>
      </c>
      <c r="ED611" s="1">
        <v>-1.64</v>
      </c>
      <c r="EE611" s="1">
        <v>-1.6</v>
      </c>
      <c r="EF611" s="1">
        <v>-1.8</v>
      </c>
      <c r="EG611" s="1">
        <v>-0.63</v>
      </c>
      <c r="EH611" s="1">
        <v>-0.88</v>
      </c>
      <c r="EI611" s="1">
        <v>-0.14000000000000001</v>
      </c>
      <c r="EJ611" s="1">
        <v>-0.22</v>
      </c>
      <c r="EL611">
        <v>197608</v>
      </c>
      <c r="EM611">
        <v>-0.56000000000000005</v>
      </c>
      <c r="EN611">
        <v>-2.02</v>
      </c>
      <c r="EO611">
        <v>0.81</v>
      </c>
      <c r="EP611">
        <v>0.42</v>
      </c>
      <c r="ER611" s="1">
        <v>197702</v>
      </c>
      <c r="ES611" s="1">
        <v>0.35</v>
      </c>
      <c r="EU611" s="1">
        <v>197603</v>
      </c>
      <c r="EV611" s="1">
        <v>4.3</v>
      </c>
      <c r="EX611" s="1">
        <v>198102</v>
      </c>
      <c r="EY611" s="1">
        <v>2.59</v>
      </c>
      <c r="FA611" s="1">
        <v>197702</v>
      </c>
      <c r="FB611" s="1">
        <f>IF(ISERROR(VLOOKUP($FA611,MOM,LOOKUPS!C$12,0)*$FB$6+VLOOKUP($FA611,STREV,LOOKUPS!C$10,0)*$FC$6+VLOOKUP($FA611,LTREV,LOOKUPS!C$9,0)*$FD$6+VLOOKUP($FA611,CFP,LOOKUPS!C$6,0)*$FE$6+VLOOKUP($FA611,EP,LOOKUPS!C$8,0)*$FF$6+VLOOKUP($FA611,BM,LOOKUPS!C$5,0)*$FG$6+VLOOKUP($FA611,DIV,LOOKUPS!C$7,0)*$FH$6++VLOOKUP($FA611,SIZE,LOOKUPS!C$11,0)*$FI$6),"",VLOOKUP($FA611,MOM,LOOKUPS!C$12,0)*$FB$6+VLOOKUP($FA611,STREV,LOOKUPS!C$10,0)*$FC$6+VLOOKUP($FA611,LTREV,LOOKUPS!C$9,0)*$FD$6+VLOOKUP($FA611,CFP,LOOKUPS!C$6,0)*$FE$6+VLOOKUP($FA611,EP,LOOKUPS!C$8,0)*$FF$6+VLOOKUP($FA611,BM,LOOKUPS!C$5,0)*$FG$6+VLOOKUP($FA611,DIV,LOOKUPS!C$7,0)*$FH$6++VLOOKUP($FA611,SIZE,LOOKUPS!C$11,0)*$FI$6)</f>
        <v>-0.4627</v>
      </c>
      <c r="FC611" s="1">
        <f>IF(ISERROR(VLOOKUP($FA611,MOM,LOOKUPS!D$12,0)*$FB$6+VLOOKUP($FA611,STREV,LOOKUPS!D$10,0)*$FC$6+VLOOKUP($FA611,LTREV,LOOKUPS!D$9,0)*$FD$6+VLOOKUP($FA611,CFP,LOOKUPS!D$6,0)*$FE$6+VLOOKUP($FA611,EP,LOOKUPS!D$8,0)*$FF$6+VLOOKUP($FA611,BM,LOOKUPS!D$5,0)*$FG$6+VLOOKUP($FA611,DIV,LOOKUPS!D$7,0)*$FH$6++VLOOKUP($FA611,SIZE,LOOKUPS!D$11,0)*$FI$6),"",VLOOKUP($FA611,MOM,LOOKUPS!D$12,0)*$FB$6+VLOOKUP($FA611,STREV,LOOKUPS!D$10,0)*$FC$6+VLOOKUP($FA611,LTREV,LOOKUPS!D$9,0)*$FD$6+VLOOKUP($FA611,CFP,LOOKUPS!D$6,0)*$FE$6+VLOOKUP($FA611,EP,LOOKUPS!D$8,0)*$FF$6+VLOOKUP($FA611,BM,LOOKUPS!D$5,0)*$FG$6+VLOOKUP($FA611,DIV,LOOKUPS!D$7,0)*$FH$6++VLOOKUP($FA611,SIZE,LOOKUPS!D$11,0)*$FI$6)</f>
        <v>-0.19780000000000003</v>
      </c>
      <c r="FD611" s="1">
        <f>IF(ISERROR(VLOOKUP($FA611,MOM,LOOKUPS!E$12,0)*$FB$6+VLOOKUP($FA611,STREV,LOOKUPS!E$10,0)*$FC$6+VLOOKUP($FA611,LTREV,LOOKUPS!E$9,0)*$FD$6+VLOOKUP($FA611,CFP,LOOKUPS!E$6,0)*$FE$6+VLOOKUP($FA611,EP,LOOKUPS!E$8,0)*$FF$6+VLOOKUP($FA611,BM,LOOKUPS!E$5,0)*$FG$6+VLOOKUP($FA611,DIV,LOOKUPS!E$7,0)*$FH$6++VLOOKUP($FA611,SIZE,LOOKUPS!E$11,0)*$FI$6),"",VLOOKUP($FA611,MOM,LOOKUPS!E$12,0)*$FB$6+VLOOKUP($FA611,STREV,LOOKUPS!E$10,0)*$FC$6+VLOOKUP($FA611,LTREV,LOOKUPS!E$9,0)*$FD$6+VLOOKUP($FA611,CFP,LOOKUPS!E$6,0)*$FE$6+VLOOKUP($FA611,EP,LOOKUPS!E$8,0)*$FF$6+VLOOKUP($FA611,BM,LOOKUPS!E$5,0)*$FG$6+VLOOKUP($FA611,DIV,LOOKUPS!E$7,0)*$FH$6++VLOOKUP($FA611,SIZE,LOOKUPS!E$11,0)*$FI$6)</f>
        <v>7.8600000000000003E-2</v>
      </c>
      <c r="FE611" s="1">
        <f>IF(ISERROR(VLOOKUP($FA611,MOM,LOOKUPS!F$12,0)*$FB$6+VLOOKUP($FA611,STREV,LOOKUPS!F$10,0)*$FC$6+VLOOKUP($FA611,LTREV,LOOKUPS!F$9,0)*$FD$6+VLOOKUP($FA611,CFP,LOOKUPS!F$6,0)*$FE$6+VLOOKUP($FA611,EP,LOOKUPS!F$8,0)*$FF$6+VLOOKUP($FA611,BM,LOOKUPS!F$5,0)*$FG$6+VLOOKUP($FA611,DIV,LOOKUPS!F$7,0)*$FH$6++VLOOKUP($FA611,SIZE,LOOKUPS!F$11,0)*$FI$6),"",VLOOKUP($FA611,MOM,LOOKUPS!F$12,0)*$FB$6+VLOOKUP($FA611,STREV,LOOKUPS!F$10,0)*$FC$6+VLOOKUP($FA611,LTREV,LOOKUPS!F$9,0)*$FD$6+VLOOKUP($FA611,CFP,LOOKUPS!F$6,0)*$FE$6+VLOOKUP($FA611,EP,LOOKUPS!F$8,0)*$FF$6+VLOOKUP($FA611,BM,LOOKUPS!F$5,0)*$FG$6+VLOOKUP($FA611,DIV,LOOKUPS!F$7,0)*$FH$6++VLOOKUP($FA611,SIZE,LOOKUPS!F$11,0)*$FI$6)</f>
        <v>-0.16190000000000004</v>
      </c>
      <c r="FF611" s="1">
        <f>IF(ISERROR(VLOOKUP($FA611,MOM,LOOKUPS!G$12,0)*$FB$6+VLOOKUP($FA611,STREV,LOOKUPS!G$10,0)*$FC$6+VLOOKUP($FA611,LTREV,LOOKUPS!G$9,0)*$FD$6+VLOOKUP($FA611,CFP,LOOKUPS!G$6,0)*$FE$6+VLOOKUP($FA611,EP,LOOKUPS!G$8,0)*$FF$6+VLOOKUP($FA611,BM,LOOKUPS!G$5,0)*$FG$6+VLOOKUP($FA611,DIV,LOOKUPS!G$7,0)*$FH$6++VLOOKUP($FA611,SIZE,LOOKUPS!G$11,0)*$FI$6),"",VLOOKUP($FA611,MOM,LOOKUPS!G$12,0)*$FB$6+VLOOKUP($FA611,STREV,LOOKUPS!G$10,0)*$FC$6+VLOOKUP($FA611,LTREV,LOOKUPS!G$9,0)*$FD$6+VLOOKUP($FA611,CFP,LOOKUPS!G$6,0)*$FE$6+VLOOKUP($FA611,EP,LOOKUPS!G$8,0)*$FF$6+VLOOKUP($FA611,BM,LOOKUPS!G$5,0)*$FG$6+VLOOKUP($FA611,DIV,LOOKUPS!G$7,0)*$FH$6++VLOOKUP($FA611,SIZE,LOOKUPS!G$11,0)*$FI$6)</f>
        <v>-4.3100000000000083E-2</v>
      </c>
      <c r="FG611" s="1">
        <f>IF(ISERROR(VLOOKUP($FA611,MOM,LOOKUPS!H$12,0)*$FB$6+VLOOKUP($FA611,STREV,LOOKUPS!H$10,0)*$FC$6+VLOOKUP($FA611,LTREV,LOOKUPS!H$9,0)*$FD$6+VLOOKUP($FA611,CFP,LOOKUPS!H$6,0)*$FE$6+VLOOKUP($FA611,EP,LOOKUPS!H$8,0)*$FF$6+VLOOKUP($FA611,BM,LOOKUPS!H$5,0)*$FG$6+VLOOKUP($FA611,DIV,LOOKUPS!H$7,0)*$FH$6++VLOOKUP($FA611,SIZE,LOOKUPS!H$11,0)*$FI$6),"",VLOOKUP($FA611,MOM,LOOKUPS!H$12,0)*$FB$6+VLOOKUP($FA611,STREV,LOOKUPS!H$10,0)*$FC$6+VLOOKUP($FA611,LTREV,LOOKUPS!H$9,0)*$FD$6+VLOOKUP($FA611,CFP,LOOKUPS!H$6,0)*$FE$6+VLOOKUP($FA611,EP,LOOKUPS!H$8,0)*$FF$6+VLOOKUP($FA611,BM,LOOKUPS!H$5,0)*$FG$6+VLOOKUP($FA611,DIV,LOOKUPS!H$7,0)*$FH$6++VLOOKUP($FA611,SIZE,LOOKUPS!H$11,0)*$FI$6)</f>
        <v>-0.42930000000000001</v>
      </c>
      <c r="FH611" s="1">
        <f>IF(ISERROR(VLOOKUP($FA611,MOM,LOOKUPS!I$12,0)*$FB$6+VLOOKUP($FA611,STREV,LOOKUPS!I$10,0)*$FC$6+VLOOKUP($FA611,LTREV,LOOKUPS!I$9,0)*$FD$6+VLOOKUP($FA611,CFP,LOOKUPS!I$6,0)*$FE$6+VLOOKUP($FA611,EP,LOOKUPS!I$8,0)*$FF$6+VLOOKUP($FA611,BM,LOOKUPS!I$5,0)*$FG$6+VLOOKUP($FA611,DIV,LOOKUPS!I$7,0)*$FH$6++VLOOKUP($FA611,SIZE,LOOKUPS!I$11,0)*$FI$6),"",VLOOKUP($FA611,MOM,LOOKUPS!I$12,0)*$FB$6+VLOOKUP($FA611,STREV,LOOKUPS!I$10,0)*$FC$6+VLOOKUP($FA611,LTREV,LOOKUPS!I$9,0)*$FD$6+VLOOKUP($FA611,CFP,LOOKUPS!I$6,0)*$FE$6+VLOOKUP($FA611,EP,LOOKUPS!I$8,0)*$FF$6+VLOOKUP($FA611,BM,LOOKUPS!I$5,0)*$FG$6+VLOOKUP($FA611,DIV,LOOKUPS!I$7,0)*$FH$6++VLOOKUP($FA611,SIZE,LOOKUPS!I$11,0)*$FI$6)</f>
        <v>0.15120000000000006</v>
      </c>
      <c r="FI611" s="1">
        <f>IF(ISERROR(VLOOKUP($FA611,MOM,LOOKUPS!J$12,0)*$FB$6+VLOOKUP($FA611,STREV,LOOKUPS!J$10,0)*$FC$6+VLOOKUP($FA611,LTREV,LOOKUPS!J$9,0)*$FD$6+VLOOKUP($FA611,CFP,LOOKUPS!J$6,0)*$FE$6+VLOOKUP($FA611,EP,LOOKUPS!J$8,0)*$FF$6+VLOOKUP($FA611,BM,LOOKUPS!J$5,0)*$FG$6+VLOOKUP($FA611,DIV,LOOKUPS!J$7,0)*$FH$6++VLOOKUP($FA611,SIZE,LOOKUPS!J$11,0)*$FI$6),"",VLOOKUP($FA611,MOM,LOOKUPS!J$12,0)*$FB$6+VLOOKUP($FA611,STREV,LOOKUPS!J$10,0)*$FC$6+VLOOKUP($FA611,LTREV,LOOKUPS!J$9,0)*$FD$6+VLOOKUP($FA611,CFP,LOOKUPS!J$6,0)*$FE$6+VLOOKUP($FA611,EP,LOOKUPS!J$8,0)*$FF$6+VLOOKUP($FA611,BM,LOOKUPS!J$5,0)*$FG$6+VLOOKUP($FA611,DIV,LOOKUPS!J$7,0)*$FH$6++VLOOKUP($FA611,SIZE,LOOKUPS!J$11,0)*$FI$6)</f>
        <v>0.2379</v>
      </c>
      <c r="FJ611" s="1">
        <f>IF(ISERROR(VLOOKUP($FA611,MOM,LOOKUPS!K$12,0)*$FB$6+VLOOKUP($FA611,STREV,LOOKUPS!K$10,0)*$FC$6+VLOOKUP($FA611,LTREV,LOOKUPS!K$9,0)*$FD$6+VLOOKUP($FA611,CFP,LOOKUPS!K$6,0)*$FE$6+VLOOKUP($FA611,EP,LOOKUPS!K$8,0)*$FF$6+VLOOKUP($FA611,BM,LOOKUPS!K$5,0)*$FG$6+VLOOKUP($FA611,DIV,LOOKUPS!K$7,0)*$FH$6++VLOOKUP($FA611,SIZE,LOOKUPS!K$11,0)*$FI$6),"",VLOOKUP($FA611,MOM,LOOKUPS!K$12,0)*$FB$6+VLOOKUP($FA611,STREV,LOOKUPS!K$10,0)*$FC$6+VLOOKUP($FA611,LTREV,LOOKUPS!K$9,0)*$FD$6+VLOOKUP($FA611,CFP,LOOKUPS!K$6,0)*$FE$6+VLOOKUP($FA611,EP,LOOKUPS!K$8,0)*$FF$6+VLOOKUP($FA611,BM,LOOKUPS!K$5,0)*$FG$6+VLOOKUP($FA611,DIV,LOOKUPS!K$7,0)*$FH$6++VLOOKUP($FA611,SIZE,LOOKUPS!K$11,0)*$FI$6)</f>
        <v>0.84820000000000007</v>
      </c>
      <c r="FK611" s="1">
        <f>IF(ISERROR(VLOOKUP($FA611,MOM,LOOKUPS!L$12,0)*$FB$6+VLOOKUP($FA611,STREV,LOOKUPS!L$10,0)*$FC$6+VLOOKUP($FA611,LTREV,LOOKUPS!L$9,0)*$FD$6+VLOOKUP($FA611,CFP,LOOKUPS!L$6,0)*$FE$6+VLOOKUP($FA611,EP,LOOKUPS!L$8,0)*$FF$6+VLOOKUP($FA611,BM,LOOKUPS!L$5,0)*$FG$6+VLOOKUP($FA611,DIV,LOOKUPS!L$7,0)*$FH$6++VLOOKUP($FA611,SIZE,LOOKUPS!L$11,0)*$FI$6),"",VLOOKUP($FA611,MOM,LOOKUPS!L$12,0)*$FB$6+VLOOKUP($FA611,STREV,LOOKUPS!L$10,0)*$FC$6+VLOOKUP($FA611,LTREV,LOOKUPS!L$9,0)*$FD$6+VLOOKUP($FA611,CFP,LOOKUPS!L$6,0)*$FE$6+VLOOKUP($FA611,EP,LOOKUPS!L$8,0)*$FF$6+VLOOKUP($FA611,BM,LOOKUPS!L$5,0)*$FG$6+VLOOKUP($FA611,DIV,LOOKUPS!L$7,0)*$FH$6++VLOOKUP($FA611,SIZE,LOOKUPS!L$11,0)*$FI$6)</f>
        <v>1.1951000000000001</v>
      </c>
    </row>
    <row r="612" spans="1:167" x14ac:dyDescent="0.3">
      <c r="A612" s="1">
        <v>197703</v>
      </c>
      <c r="B612" s="1">
        <v>2</v>
      </c>
      <c r="C612" s="1">
        <v>0.6</v>
      </c>
      <c r="D612" s="1">
        <v>0.8</v>
      </c>
      <c r="E612" s="1">
        <v>0.57999999999999996</v>
      </c>
      <c r="F612" s="1">
        <v>1.17</v>
      </c>
      <c r="G612" s="1">
        <v>0.37</v>
      </c>
      <c r="H612" s="1">
        <v>0.66</v>
      </c>
      <c r="I612" s="1">
        <v>1.31</v>
      </c>
      <c r="J612" s="1">
        <v>1.45</v>
      </c>
      <c r="K612" s="1">
        <v>1.47</v>
      </c>
      <c r="M612" s="1">
        <v>197604</v>
      </c>
      <c r="N612" s="1">
        <v>1.24</v>
      </c>
      <c r="O612" s="1">
        <v>0.27</v>
      </c>
      <c r="P612" s="1">
        <v>-0.72</v>
      </c>
      <c r="Q612" s="1">
        <v>-1.29</v>
      </c>
      <c r="R612" s="1">
        <v>0.11</v>
      </c>
      <c r="S612" s="1">
        <v>-0.45</v>
      </c>
      <c r="T612" s="1">
        <v>-0.7</v>
      </c>
      <c r="U612" s="1">
        <v>0.02</v>
      </c>
      <c r="V612" s="1">
        <v>-1.47</v>
      </c>
      <c r="W612" s="1">
        <v>-2.35</v>
      </c>
      <c r="Y612" s="1">
        <v>198103</v>
      </c>
      <c r="Z612" s="1">
        <v>9.41</v>
      </c>
      <c r="AA612" s="1">
        <v>8.39</v>
      </c>
      <c r="AB612" s="1">
        <v>7.76</v>
      </c>
      <c r="AC612" s="1">
        <v>7.96</v>
      </c>
      <c r="AD612" s="1">
        <v>7.84</v>
      </c>
      <c r="AE612" s="1">
        <v>7.41</v>
      </c>
      <c r="AF612" s="1">
        <v>8.34</v>
      </c>
      <c r="AG612" s="1">
        <v>6.6</v>
      </c>
      <c r="AH612" s="1">
        <v>7.29</v>
      </c>
      <c r="AI612" s="1">
        <v>7.3</v>
      </c>
      <c r="AK612">
        <v>200109</v>
      </c>
      <c r="AL612">
        <v>-18.010000000000002</v>
      </c>
      <c r="AM612">
        <v>-12.35</v>
      </c>
      <c r="AN612">
        <v>-8.5399999999999991</v>
      </c>
      <c r="AO612">
        <v>-12.93</v>
      </c>
      <c r="AP612">
        <v>-13.67</v>
      </c>
      <c r="AQ612">
        <v>-9.02</v>
      </c>
      <c r="AR612">
        <v>-8.81</v>
      </c>
      <c r="AS612">
        <v>-9.73</v>
      </c>
      <c r="AT612">
        <v>-13.3</v>
      </c>
      <c r="AU612">
        <v>-15</v>
      </c>
      <c r="AV612">
        <v>-11.63</v>
      </c>
      <c r="AW612">
        <v>-8.9600000000000009</v>
      </c>
      <c r="AX612">
        <v>-9.08</v>
      </c>
      <c r="AY612">
        <v>-8.83</v>
      </c>
      <c r="AZ612">
        <v>-8.7799999999999994</v>
      </c>
      <c r="BA612">
        <v>-7.65</v>
      </c>
      <c r="BB612">
        <v>-12.13</v>
      </c>
      <c r="BC612">
        <v>-13</v>
      </c>
      <c r="BD612">
        <v>-13.6</v>
      </c>
      <c r="BF612" s="1">
        <v>200109</v>
      </c>
      <c r="BG612" s="1">
        <v>-18.05</v>
      </c>
      <c r="BH612" s="1">
        <v>-13.08</v>
      </c>
      <c r="BI612" s="1">
        <v>-8.3800000000000008</v>
      </c>
      <c r="BJ612" s="1">
        <v>-10.97</v>
      </c>
      <c r="BK612" s="1">
        <v>-13.84</v>
      </c>
      <c r="BL612" s="1">
        <v>-9.8699999999999992</v>
      </c>
      <c r="BM612" s="1">
        <v>-9.06</v>
      </c>
      <c r="BN612" s="1">
        <v>-8.08</v>
      </c>
      <c r="BO612" s="1">
        <v>-11.93</v>
      </c>
      <c r="BP612" s="1">
        <v>-15.15</v>
      </c>
      <c r="BQ612" s="1">
        <v>-12.03</v>
      </c>
      <c r="BR612" s="1">
        <v>-10.95</v>
      </c>
      <c r="BS612" s="1">
        <v>-8.73</v>
      </c>
      <c r="BT612" s="1">
        <v>-8.3699999999999992</v>
      </c>
      <c r="BU612" s="1">
        <v>-9.74</v>
      </c>
      <c r="BV612" s="1">
        <v>-7.06</v>
      </c>
      <c r="BW612" s="1">
        <v>-8.94</v>
      </c>
      <c r="BX612" s="1">
        <v>-10.67</v>
      </c>
      <c r="BY612" s="1">
        <v>-13.39</v>
      </c>
      <c r="CA612" s="1">
        <v>197609</v>
      </c>
      <c r="CB612" s="1">
        <v>0.79</v>
      </c>
      <c r="CC612" s="1">
        <v>2.0299999999999998</v>
      </c>
      <c r="CD612" s="1">
        <v>1.8</v>
      </c>
      <c r="CE612" s="1">
        <v>1.27</v>
      </c>
      <c r="CF612" s="1">
        <v>1.81</v>
      </c>
      <c r="CG612" s="1">
        <v>2.09</v>
      </c>
      <c r="CH612" s="1">
        <v>1.51</v>
      </c>
      <c r="CI612" s="1">
        <v>2.29</v>
      </c>
      <c r="CJ612" s="1">
        <v>0.89</v>
      </c>
      <c r="CK612" s="1">
        <v>1.05</v>
      </c>
      <c r="CL612" s="1">
        <v>2.68</v>
      </c>
      <c r="CM612" s="1">
        <v>2.5</v>
      </c>
      <c r="CN612" s="1">
        <v>1.68</v>
      </c>
      <c r="CO612" s="1">
        <v>2.2999999999999998</v>
      </c>
      <c r="CP612" s="1">
        <v>0.71</v>
      </c>
      <c r="CQ612" s="1">
        <v>2.38</v>
      </c>
      <c r="CR612" s="1">
        <v>2.2000000000000002</v>
      </c>
      <c r="CS612" s="1">
        <v>1.03</v>
      </c>
      <c r="CT612" s="1">
        <v>0.75</v>
      </c>
      <c r="CV612" s="1">
        <v>197709</v>
      </c>
      <c r="CW612" s="1">
        <v>1.76</v>
      </c>
      <c r="CX612" s="1">
        <v>1.71</v>
      </c>
      <c r="CY612" s="1">
        <v>1.07</v>
      </c>
      <c r="CZ612" s="1">
        <v>0.65</v>
      </c>
      <c r="DA612" s="1">
        <v>1.91</v>
      </c>
      <c r="DB612" s="1">
        <v>1.44</v>
      </c>
      <c r="DC612" s="1">
        <v>0.57999999999999996</v>
      </c>
      <c r="DD612" s="1">
        <v>1.5</v>
      </c>
      <c r="DE612" s="1">
        <v>0.22</v>
      </c>
      <c r="DF612" s="1">
        <v>1.44</v>
      </c>
      <c r="DG612" s="1">
        <v>2.4500000000000002</v>
      </c>
      <c r="DH612" s="1">
        <v>1.21</v>
      </c>
      <c r="DI612" s="1">
        <v>1.69</v>
      </c>
      <c r="DJ612" s="1">
        <v>0.45</v>
      </c>
      <c r="DK612" s="1">
        <v>0.7</v>
      </c>
      <c r="DL612" s="1">
        <v>1.36</v>
      </c>
      <c r="DM612" s="1">
        <v>1.66</v>
      </c>
      <c r="DN612" s="1">
        <v>0.12</v>
      </c>
      <c r="DO612" s="1">
        <v>0.34</v>
      </c>
      <c r="DQ612" s="1">
        <v>197609</v>
      </c>
      <c r="DR612" s="1">
        <v>-99.99</v>
      </c>
      <c r="DS612" s="1">
        <v>1.1200000000000001</v>
      </c>
      <c r="DT612" s="1">
        <v>2.74</v>
      </c>
      <c r="DU612" s="1">
        <v>2.2799999999999998</v>
      </c>
      <c r="DV612" s="1">
        <v>0.97</v>
      </c>
      <c r="DW612" s="1">
        <v>2.97</v>
      </c>
      <c r="DX612" s="1">
        <v>2.6</v>
      </c>
      <c r="DY612" s="1">
        <v>2.08</v>
      </c>
      <c r="DZ612" s="1">
        <v>2.31</v>
      </c>
      <c r="EA612" s="1">
        <v>0.71</v>
      </c>
      <c r="EB612" s="1">
        <v>2.4</v>
      </c>
      <c r="EC612" s="1">
        <v>2.5299999999999998</v>
      </c>
      <c r="ED612" s="1">
        <v>3.43</v>
      </c>
      <c r="EE612" s="1">
        <v>2.62</v>
      </c>
      <c r="EF612" s="1">
        <v>2.58</v>
      </c>
      <c r="EG612" s="1">
        <v>1.94</v>
      </c>
      <c r="EH612" s="1">
        <v>2.2200000000000002</v>
      </c>
      <c r="EI612" s="1">
        <v>2.29</v>
      </c>
      <c r="EJ612" s="1">
        <v>2.34</v>
      </c>
      <c r="EL612">
        <v>197609</v>
      </c>
      <c r="EM612">
        <v>2.0699999999999998</v>
      </c>
      <c r="EN612">
        <v>0</v>
      </c>
      <c r="EO612">
        <v>-0.24</v>
      </c>
      <c r="EP612">
        <v>0.44</v>
      </c>
      <c r="ER612" s="1">
        <v>197703</v>
      </c>
      <c r="ES612" s="1">
        <v>0.49</v>
      </c>
      <c r="EU612" s="1">
        <v>197604</v>
      </c>
      <c r="EV612" s="1">
        <v>2.09</v>
      </c>
      <c r="EX612" s="1">
        <v>198103</v>
      </c>
      <c r="EY612" s="1">
        <v>1.56</v>
      </c>
      <c r="FA612" s="1">
        <v>197703</v>
      </c>
      <c r="FB612" s="1">
        <f>IF(ISERROR(VLOOKUP($FA612,MOM,LOOKUPS!C$12,0)*$FB$6+VLOOKUP($FA612,STREV,LOOKUPS!C$10,0)*$FC$6+VLOOKUP($FA612,LTREV,LOOKUPS!C$9,0)*$FD$6+VLOOKUP($FA612,CFP,LOOKUPS!C$6,0)*$FE$6+VLOOKUP($FA612,EP,LOOKUPS!C$8,0)*$FF$6+VLOOKUP($FA612,BM,LOOKUPS!C$5,0)*$FG$6+VLOOKUP($FA612,DIV,LOOKUPS!C$7,0)*$FH$6++VLOOKUP($FA612,SIZE,LOOKUPS!C$11,0)*$FI$6),"",VLOOKUP($FA612,MOM,LOOKUPS!C$12,0)*$FB$6+VLOOKUP($FA612,STREV,LOOKUPS!C$10,0)*$FC$6+VLOOKUP($FA612,LTREV,LOOKUPS!C$9,0)*$FD$6+VLOOKUP($FA612,CFP,LOOKUPS!C$6,0)*$FE$6+VLOOKUP($FA612,EP,LOOKUPS!C$8,0)*$FF$6+VLOOKUP($FA612,BM,LOOKUPS!C$5,0)*$FG$6+VLOOKUP($FA612,DIV,LOOKUPS!C$7,0)*$FH$6++VLOOKUP($FA612,SIZE,LOOKUPS!C$11,0)*$FI$6)</f>
        <v>0.59050000000000002</v>
      </c>
      <c r="FC612" s="1">
        <f>IF(ISERROR(VLOOKUP($FA612,MOM,LOOKUPS!D$12,0)*$FB$6+VLOOKUP($FA612,STREV,LOOKUPS!D$10,0)*$FC$6+VLOOKUP($FA612,LTREV,LOOKUPS!D$9,0)*$FD$6+VLOOKUP($FA612,CFP,LOOKUPS!D$6,0)*$FE$6+VLOOKUP($FA612,EP,LOOKUPS!D$8,0)*$FF$6+VLOOKUP($FA612,BM,LOOKUPS!D$5,0)*$FG$6+VLOOKUP($FA612,DIV,LOOKUPS!D$7,0)*$FH$6++VLOOKUP($FA612,SIZE,LOOKUPS!D$11,0)*$FI$6),"",VLOOKUP($FA612,MOM,LOOKUPS!D$12,0)*$FB$6+VLOOKUP($FA612,STREV,LOOKUPS!D$10,0)*$FC$6+VLOOKUP($FA612,LTREV,LOOKUPS!D$9,0)*$FD$6+VLOOKUP($FA612,CFP,LOOKUPS!D$6,0)*$FE$6+VLOOKUP($FA612,EP,LOOKUPS!D$8,0)*$FF$6+VLOOKUP($FA612,BM,LOOKUPS!D$5,0)*$FG$6+VLOOKUP($FA612,DIV,LOOKUPS!D$7,0)*$FH$6++VLOOKUP($FA612,SIZE,LOOKUPS!D$11,0)*$FI$6)</f>
        <v>0.81340000000000001</v>
      </c>
      <c r="FD612" s="1">
        <f>IF(ISERROR(VLOOKUP($FA612,MOM,LOOKUPS!E$12,0)*$FB$6+VLOOKUP($FA612,STREV,LOOKUPS!E$10,0)*$FC$6+VLOOKUP($FA612,LTREV,LOOKUPS!E$9,0)*$FD$6+VLOOKUP($FA612,CFP,LOOKUPS!E$6,0)*$FE$6+VLOOKUP($FA612,EP,LOOKUPS!E$8,0)*$FF$6+VLOOKUP($FA612,BM,LOOKUPS!E$5,0)*$FG$6+VLOOKUP($FA612,DIV,LOOKUPS!E$7,0)*$FH$6++VLOOKUP($FA612,SIZE,LOOKUPS!E$11,0)*$FI$6),"",VLOOKUP($FA612,MOM,LOOKUPS!E$12,0)*$FB$6+VLOOKUP($FA612,STREV,LOOKUPS!E$10,0)*$FC$6+VLOOKUP($FA612,LTREV,LOOKUPS!E$9,0)*$FD$6+VLOOKUP($FA612,CFP,LOOKUPS!E$6,0)*$FE$6+VLOOKUP($FA612,EP,LOOKUPS!E$8,0)*$FF$6+VLOOKUP($FA612,BM,LOOKUPS!E$5,0)*$FG$6+VLOOKUP($FA612,DIV,LOOKUPS!E$7,0)*$FH$6++VLOOKUP($FA612,SIZE,LOOKUPS!E$11,0)*$FI$6)</f>
        <v>0.53190000000000004</v>
      </c>
      <c r="FE612" s="1">
        <f>IF(ISERROR(VLOOKUP($FA612,MOM,LOOKUPS!F$12,0)*$FB$6+VLOOKUP($FA612,STREV,LOOKUPS!F$10,0)*$FC$6+VLOOKUP($FA612,LTREV,LOOKUPS!F$9,0)*$FD$6+VLOOKUP($FA612,CFP,LOOKUPS!F$6,0)*$FE$6+VLOOKUP($FA612,EP,LOOKUPS!F$8,0)*$FF$6+VLOOKUP($FA612,BM,LOOKUPS!F$5,0)*$FG$6+VLOOKUP($FA612,DIV,LOOKUPS!F$7,0)*$FH$6++VLOOKUP($FA612,SIZE,LOOKUPS!F$11,0)*$FI$6),"",VLOOKUP($FA612,MOM,LOOKUPS!F$12,0)*$FB$6+VLOOKUP($FA612,STREV,LOOKUPS!F$10,0)*$FC$6+VLOOKUP($FA612,LTREV,LOOKUPS!F$9,0)*$FD$6+VLOOKUP($FA612,CFP,LOOKUPS!F$6,0)*$FE$6+VLOOKUP($FA612,EP,LOOKUPS!F$8,0)*$FF$6+VLOOKUP($FA612,BM,LOOKUPS!F$5,0)*$FG$6+VLOOKUP($FA612,DIV,LOOKUPS!F$7,0)*$FH$6++VLOOKUP($FA612,SIZE,LOOKUPS!F$11,0)*$FI$6)</f>
        <v>1.1482999999999999</v>
      </c>
      <c r="FF612" s="1">
        <f>IF(ISERROR(VLOOKUP($FA612,MOM,LOOKUPS!G$12,0)*$FB$6+VLOOKUP($FA612,STREV,LOOKUPS!G$10,0)*$FC$6+VLOOKUP($FA612,LTREV,LOOKUPS!G$9,0)*$FD$6+VLOOKUP($FA612,CFP,LOOKUPS!G$6,0)*$FE$6+VLOOKUP($FA612,EP,LOOKUPS!G$8,0)*$FF$6+VLOOKUP($FA612,BM,LOOKUPS!G$5,0)*$FG$6+VLOOKUP($FA612,DIV,LOOKUPS!G$7,0)*$FH$6++VLOOKUP($FA612,SIZE,LOOKUPS!G$11,0)*$FI$6),"",VLOOKUP($FA612,MOM,LOOKUPS!G$12,0)*$FB$6+VLOOKUP($FA612,STREV,LOOKUPS!G$10,0)*$FC$6+VLOOKUP($FA612,LTREV,LOOKUPS!G$9,0)*$FD$6+VLOOKUP($FA612,CFP,LOOKUPS!G$6,0)*$FE$6+VLOOKUP($FA612,EP,LOOKUPS!G$8,0)*$FF$6+VLOOKUP($FA612,BM,LOOKUPS!G$5,0)*$FG$6+VLOOKUP($FA612,DIV,LOOKUPS!G$7,0)*$FH$6++VLOOKUP($FA612,SIZE,LOOKUPS!G$11,0)*$FI$6)</f>
        <v>0.87840000000000007</v>
      </c>
      <c r="FG612" s="1">
        <f>IF(ISERROR(VLOOKUP($FA612,MOM,LOOKUPS!H$12,0)*$FB$6+VLOOKUP($FA612,STREV,LOOKUPS!H$10,0)*$FC$6+VLOOKUP($FA612,LTREV,LOOKUPS!H$9,0)*$FD$6+VLOOKUP($FA612,CFP,LOOKUPS!H$6,0)*$FE$6+VLOOKUP($FA612,EP,LOOKUPS!H$8,0)*$FF$6+VLOOKUP($FA612,BM,LOOKUPS!H$5,0)*$FG$6+VLOOKUP($FA612,DIV,LOOKUPS!H$7,0)*$FH$6++VLOOKUP($FA612,SIZE,LOOKUPS!H$11,0)*$FI$6),"",VLOOKUP($FA612,MOM,LOOKUPS!H$12,0)*$FB$6+VLOOKUP($FA612,STREV,LOOKUPS!H$10,0)*$FC$6+VLOOKUP($FA612,LTREV,LOOKUPS!H$9,0)*$FD$6+VLOOKUP($FA612,CFP,LOOKUPS!H$6,0)*$FE$6+VLOOKUP($FA612,EP,LOOKUPS!H$8,0)*$FF$6+VLOOKUP($FA612,BM,LOOKUPS!H$5,0)*$FG$6+VLOOKUP($FA612,DIV,LOOKUPS!H$7,0)*$FH$6++VLOOKUP($FA612,SIZE,LOOKUPS!H$11,0)*$FI$6)</f>
        <v>0.90990000000000004</v>
      </c>
      <c r="FH612" s="1">
        <f>IF(ISERROR(VLOOKUP($FA612,MOM,LOOKUPS!I$12,0)*$FB$6+VLOOKUP($FA612,STREV,LOOKUPS!I$10,0)*$FC$6+VLOOKUP($FA612,LTREV,LOOKUPS!I$9,0)*$FD$6+VLOOKUP($FA612,CFP,LOOKUPS!I$6,0)*$FE$6+VLOOKUP($FA612,EP,LOOKUPS!I$8,0)*$FF$6+VLOOKUP($FA612,BM,LOOKUPS!I$5,0)*$FG$6+VLOOKUP($FA612,DIV,LOOKUPS!I$7,0)*$FH$6++VLOOKUP($FA612,SIZE,LOOKUPS!I$11,0)*$FI$6),"",VLOOKUP($FA612,MOM,LOOKUPS!I$12,0)*$FB$6+VLOOKUP($FA612,STREV,LOOKUPS!I$10,0)*$FC$6+VLOOKUP($FA612,LTREV,LOOKUPS!I$9,0)*$FD$6+VLOOKUP($FA612,CFP,LOOKUPS!I$6,0)*$FE$6+VLOOKUP($FA612,EP,LOOKUPS!I$8,0)*$FF$6+VLOOKUP($FA612,BM,LOOKUPS!I$5,0)*$FG$6+VLOOKUP($FA612,DIV,LOOKUPS!I$7,0)*$FH$6++VLOOKUP($FA612,SIZE,LOOKUPS!I$11,0)*$FI$6)</f>
        <v>0.95760000000000001</v>
      </c>
      <c r="FI612" s="1">
        <f>IF(ISERROR(VLOOKUP($FA612,MOM,LOOKUPS!J$12,0)*$FB$6+VLOOKUP($FA612,STREV,LOOKUPS!J$10,0)*$FC$6+VLOOKUP($FA612,LTREV,LOOKUPS!J$9,0)*$FD$6+VLOOKUP($FA612,CFP,LOOKUPS!J$6,0)*$FE$6+VLOOKUP($FA612,EP,LOOKUPS!J$8,0)*$FF$6+VLOOKUP($FA612,BM,LOOKUPS!J$5,0)*$FG$6+VLOOKUP($FA612,DIV,LOOKUPS!J$7,0)*$FH$6++VLOOKUP($FA612,SIZE,LOOKUPS!J$11,0)*$FI$6),"",VLOOKUP($FA612,MOM,LOOKUPS!J$12,0)*$FB$6+VLOOKUP($FA612,STREV,LOOKUPS!J$10,0)*$FC$6+VLOOKUP($FA612,LTREV,LOOKUPS!J$9,0)*$FD$6+VLOOKUP($FA612,CFP,LOOKUPS!J$6,0)*$FE$6+VLOOKUP($FA612,EP,LOOKUPS!J$8,0)*$FF$6+VLOOKUP($FA612,BM,LOOKUPS!J$5,0)*$FG$6+VLOOKUP($FA612,DIV,LOOKUPS!J$7,0)*$FH$6++VLOOKUP($FA612,SIZE,LOOKUPS!J$11,0)*$FI$6)</f>
        <v>0.87490000000000001</v>
      </c>
      <c r="FJ612" s="1">
        <f>IF(ISERROR(VLOOKUP($FA612,MOM,LOOKUPS!K$12,0)*$FB$6+VLOOKUP($FA612,STREV,LOOKUPS!K$10,0)*$FC$6+VLOOKUP($FA612,LTREV,LOOKUPS!K$9,0)*$FD$6+VLOOKUP($FA612,CFP,LOOKUPS!K$6,0)*$FE$6+VLOOKUP($FA612,EP,LOOKUPS!K$8,0)*$FF$6+VLOOKUP($FA612,BM,LOOKUPS!K$5,0)*$FG$6+VLOOKUP($FA612,DIV,LOOKUPS!K$7,0)*$FH$6++VLOOKUP($FA612,SIZE,LOOKUPS!K$11,0)*$FI$6),"",VLOOKUP($FA612,MOM,LOOKUPS!K$12,0)*$FB$6+VLOOKUP($FA612,STREV,LOOKUPS!K$10,0)*$FC$6+VLOOKUP($FA612,LTREV,LOOKUPS!K$9,0)*$FD$6+VLOOKUP($FA612,CFP,LOOKUPS!K$6,0)*$FE$6+VLOOKUP($FA612,EP,LOOKUPS!K$8,0)*$FF$6+VLOOKUP($FA612,BM,LOOKUPS!K$5,0)*$FG$6+VLOOKUP($FA612,DIV,LOOKUPS!K$7,0)*$FH$6++VLOOKUP($FA612,SIZE,LOOKUPS!K$11,0)*$FI$6)</f>
        <v>1.3868</v>
      </c>
      <c r="FK612" s="1">
        <f>IF(ISERROR(VLOOKUP($FA612,MOM,LOOKUPS!L$12,0)*$FB$6+VLOOKUP($FA612,STREV,LOOKUPS!L$10,0)*$FC$6+VLOOKUP($FA612,LTREV,LOOKUPS!L$9,0)*$FD$6+VLOOKUP($FA612,CFP,LOOKUPS!L$6,0)*$FE$6+VLOOKUP($FA612,EP,LOOKUPS!L$8,0)*$FF$6+VLOOKUP($FA612,BM,LOOKUPS!L$5,0)*$FG$6+VLOOKUP($FA612,DIV,LOOKUPS!L$7,0)*$FH$6++VLOOKUP($FA612,SIZE,LOOKUPS!L$11,0)*$FI$6),"",VLOOKUP($FA612,MOM,LOOKUPS!L$12,0)*$FB$6+VLOOKUP($FA612,STREV,LOOKUPS!L$10,0)*$FC$6+VLOOKUP($FA612,LTREV,LOOKUPS!L$9,0)*$FD$6+VLOOKUP($FA612,CFP,LOOKUPS!L$6,0)*$FE$6+VLOOKUP($FA612,EP,LOOKUPS!L$8,0)*$FF$6+VLOOKUP($FA612,BM,LOOKUPS!L$5,0)*$FG$6+VLOOKUP($FA612,DIV,LOOKUPS!L$7,0)*$FH$6++VLOOKUP($FA612,SIZE,LOOKUPS!L$11,0)*$FI$6)</f>
        <v>1.8278000000000001</v>
      </c>
    </row>
    <row r="613" spans="1:167" x14ac:dyDescent="0.3">
      <c r="A613" s="1">
        <v>197704</v>
      </c>
      <c r="B613" s="1">
        <v>0.65</v>
      </c>
      <c r="C613" s="1">
        <v>0.04</v>
      </c>
      <c r="D613" s="1">
        <v>1.04</v>
      </c>
      <c r="E613" s="1">
        <v>0.95</v>
      </c>
      <c r="F613" s="1">
        <v>1.61</v>
      </c>
      <c r="G613" s="1">
        <v>2.14</v>
      </c>
      <c r="H613" s="1">
        <v>2.52</v>
      </c>
      <c r="I613" s="1">
        <v>2.65</v>
      </c>
      <c r="J613" s="1">
        <v>2.5099999999999998</v>
      </c>
      <c r="K613" s="1">
        <v>2.97</v>
      </c>
      <c r="M613" s="1">
        <v>197605</v>
      </c>
      <c r="N613" s="1">
        <v>-2.2400000000000002</v>
      </c>
      <c r="O613" s="1">
        <v>-2.5299999999999998</v>
      </c>
      <c r="P613" s="1">
        <v>-2.85</v>
      </c>
      <c r="Q613" s="1">
        <v>-1.9</v>
      </c>
      <c r="R613" s="1">
        <v>-1.92</v>
      </c>
      <c r="S613" s="1">
        <v>-1.25</v>
      </c>
      <c r="T613" s="1">
        <v>-0.85</v>
      </c>
      <c r="U613" s="1">
        <v>-0.88</v>
      </c>
      <c r="V613" s="1">
        <v>-1.85</v>
      </c>
      <c r="W613" s="1">
        <v>-2.5299999999999998</v>
      </c>
      <c r="Y613" s="1">
        <v>198104</v>
      </c>
      <c r="Z613" s="1">
        <v>5.0599999999999996</v>
      </c>
      <c r="AA613" s="1">
        <v>3.9</v>
      </c>
      <c r="AB613" s="1">
        <v>3.74</v>
      </c>
      <c r="AC613" s="1">
        <v>2.33</v>
      </c>
      <c r="AD613" s="1">
        <v>3.4</v>
      </c>
      <c r="AE613" s="1">
        <v>2.87</v>
      </c>
      <c r="AF613" s="1">
        <v>3.25</v>
      </c>
      <c r="AG613" s="1">
        <v>2.23</v>
      </c>
      <c r="AH613" s="1">
        <v>2.99</v>
      </c>
      <c r="AI613" s="1">
        <v>2.2000000000000002</v>
      </c>
      <c r="AK613">
        <v>200110</v>
      </c>
      <c r="AL613">
        <v>13.38</v>
      </c>
      <c r="AM613">
        <v>8.58</v>
      </c>
      <c r="AN613">
        <v>3.91</v>
      </c>
      <c r="AO613">
        <v>5.03</v>
      </c>
      <c r="AP613">
        <v>10.29</v>
      </c>
      <c r="AQ613">
        <v>4.3099999999999996</v>
      </c>
      <c r="AR613">
        <v>3.86</v>
      </c>
      <c r="AS613">
        <v>4.42</v>
      </c>
      <c r="AT613">
        <v>4.8499999999999996</v>
      </c>
      <c r="AU613">
        <v>13.36</v>
      </c>
      <c r="AV613">
        <v>5.59</v>
      </c>
      <c r="AW613">
        <v>4.1500000000000004</v>
      </c>
      <c r="AX613">
        <v>4.47</v>
      </c>
      <c r="AY613">
        <v>4.91</v>
      </c>
      <c r="AZ613">
        <v>2.66</v>
      </c>
      <c r="BA613">
        <v>3.54</v>
      </c>
      <c r="BB613">
        <v>5.44</v>
      </c>
      <c r="BC613">
        <v>4.53</v>
      </c>
      <c r="BD613">
        <v>5.16</v>
      </c>
      <c r="BF613" s="1">
        <v>200110</v>
      </c>
      <c r="BG613" s="1">
        <v>13.29</v>
      </c>
      <c r="BH613" s="1">
        <v>8.7200000000000006</v>
      </c>
      <c r="BI613" s="1">
        <v>3.94</v>
      </c>
      <c r="BJ613" s="1">
        <v>4.2</v>
      </c>
      <c r="BK613" s="1">
        <v>9.6</v>
      </c>
      <c r="BL613" s="1">
        <v>5.03</v>
      </c>
      <c r="BM613" s="1">
        <v>4.49</v>
      </c>
      <c r="BN613" s="1">
        <v>3.81</v>
      </c>
      <c r="BO613" s="1">
        <v>4.1399999999999997</v>
      </c>
      <c r="BP613" s="1">
        <v>11.58</v>
      </c>
      <c r="BQ613" s="1">
        <v>6.88</v>
      </c>
      <c r="BR613" s="1">
        <v>6.25</v>
      </c>
      <c r="BS613" s="1">
        <v>3.73</v>
      </c>
      <c r="BT613" s="1">
        <v>4.4000000000000004</v>
      </c>
      <c r="BU613" s="1">
        <v>4.58</v>
      </c>
      <c r="BV613" s="1">
        <v>3.21</v>
      </c>
      <c r="BW613" s="1">
        <v>4.33</v>
      </c>
      <c r="BX613" s="1">
        <v>2.68</v>
      </c>
      <c r="BY613" s="1">
        <v>5.82</v>
      </c>
      <c r="CA613" s="1">
        <v>197610</v>
      </c>
      <c r="CB613" s="1">
        <v>-5.99</v>
      </c>
      <c r="CC613" s="1">
        <v>-2.54</v>
      </c>
      <c r="CD613" s="1">
        <v>-2.06</v>
      </c>
      <c r="CE613" s="1">
        <v>-2.44</v>
      </c>
      <c r="CF613" s="1">
        <v>-2.77</v>
      </c>
      <c r="CG613" s="1">
        <v>-1.92</v>
      </c>
      <c r="CH613" s="1">
        <v>-2.2000000000000002</v>
      </c>
      <c r="CI613" s="1">
        <v>-2.23</v>
      </c>
      <c r="CJ613" s="1">
        <v>-2.46</v>
      </c>
      <c r="CK613" s="1">
        <v>-3.13</v>
      </c>
      <c r="CL613" s="1">
        <v>-2.36</v>
      </c>
      <c r="CM613" s="1">
        <v>-2.02</v>
      </c>
      <c r="CN613" s="1">
        <v>-1.82</v>
      </c>
      <c r="CO613" s="1">
        <v>-2.3199999999999998</v>
      </c>
      <c r="CP613" s="1">
        <v>-2.0699999999999998</v>
      </c>
      <c r="CQ613" s="1">
        <v>-2.0299999999999998</v>
      </c>
      <c r="CR613" s="1">
        <v>-2.42</v>
      </c>
      <c r="CS613" s="1">
        <v>-2</v>
      </c>
      <c r="CT613" s="1">
        <v>-2.89</v>
      </c>
      <c r="CV613" s="1">
        <v>197710</v>
      </c>
      <c r="CW613" s="1">
        <v>-2.8</v>
      </c>
      <c r="CX613" s="1">
        <v>-3.01</v>
      </c>
      <c r="CY613" s="1">
        <v>-1.83</v>
      </c>
      <c r="CZ613" s="1">
        <v>-1.2</v>
      </c>
      <c r="DA613" s="1">
        <v>-3.06</v>
      </c>
      <c r="DB613" s="1">
        <v>-2.65</v>
      </c>
      <c r="DC613" s="1">
        <v>-1.6</v>
      </c>
      <c r="DD613" s="1">
        <v>-1.41</v>
      </c>
      <c r="DE613" s="1">
        <v>-1.27</v>
      </c>
      <c r="DF613" s="1">
        <v>-2.64</v>
      </c>
      <c r="DG613" s="1">
        <v>-3.54</v>
      </c>
      <c r="DH613" s="1">
        <v>-2.88</v>
      </c>
      <c r="DI613" s="1">
        <v>-2.38</v>
      </c>
      <c r="DJ613" s="1">
        <v>-2.0099999999999998</v>
      </c>
      <c r="DK613" s="1">
        <v>-1.25</v>
      </c>
      <c r="DL613" s="1">
        <v>-1.75</v>
      </c>
      <c r="DM613" s="1">
        <v>-1.02</v>
      </c>
      <c r="DN613" s="1">
        <v>-1.53</v>
      </c>
      <c r="DO613" s="1">
        <v>-1</v>
      </c>
      <c r="DQ613" s="1">
        <v>197610</v>
      </c>
      <c r="DR613" s="1">
        <v>-99.99</v>
      </c>
      <c r="DS613" s="1">
        <v>-2.09</v>
      </c>
      <c r="DT613" s="1">
        <v>-2.0299999999999998</v>
      </c>
      <c r="DU613" s="1">
        <v>-2.21</v>
      </c>
      <c r="DV613" s="1">
        <v>-2.0699999999999998</v>
      </c>
      <c r="DW613" s="1">
        <v>-2.12</v>
      </c>
      <c r="DX613" s="1">
        <v>-1.85</v>
      </c>
      <c r="DY613" s="1">
        <v>-1.97</v>
      </c>
      <c r="DZ613" s="1">
        <v>-2.68</v>
      </c>
      <c r="EA613" s="1">
        <v>-2.11</v>
      </c>
      <c r="EB613" s="1">
        <v>-1.82</v>
      </c>
      <c r="EC613" s="1">
        <v>-2.2400000000000002</v>
      </c>
      <c r="ED613" s="1">
        <v>-1.99</v>
      </c>
      <c r="EE613" s="1">
        <v>-1.66</v>
      </c>
      <c r="EF613" s="1">
        <v>-2.0699999999999998</v>
      </c>
      <c r="EG613" s="1">
        <v>-2.54</v>
      </c>
      <c r="EH613" s="1">
        <v>-1.39</v>
      </c>
      <c r="EI613" s="1">
        <v>-2.81</v>
      </c>
      <c r="EJ613" s="1">
        <v>-2.54</v>
      </c>
      <c r="EL613">
        <v>197610</v>
      </c>
      <c r="EM613">
        <v>-2.42</v>
      </c>
      <c r="EN613">
        <v>0.25</v>
      </c>
      <c r="EO613">
        <v>-0.15</v>
      </c>
      <c r="EP613">
        <v>0.41</v>
      </c>
      <c r="ER613" s="1">
        <v>197704</v>
      </c>
      <c r="ES613" s="1">
        <v>4.22</v>
      </c>
      <c r="EU613" s="1">
        <v>197605</v>
      </c>
      <c r="EV613" s="1">
        <v>-0.81</v>
      </c>
      <c r="EX613" s="1">
        <v>198104</v>
      </c>
      <c r="EY613" s="1">
        <v>2.82</v>
      </c>
      <c r="FA613" s="1">
        <v>197704</v>
      </c>
      <c r="FB613" s="1">
        <f>IF(ISERROR(VLOOKUP($FA613,MOM,LOOKUPS!C$12,0)*$FB$6+VLOOKUP($FA613,STREV,LOOKUPS!C$10,0)*$FC$6+VLOOKUP($FA613,LTREV,LOOKUPS!C$9,0)*$FD$6+VLOOKUP($FA613,CFP,LOOKUPS!C$6,0)*$FE$6+VLOOKUP($FA613,EP,LOOKUPS!C$8,0)*$FF$6+VLOOKUP($FA613,BM,LOOKUPS!C$5,0)*$FG$6+VLOOKUP($FA613,DIV,LOOKUPS!C$7,0)*$FH$6++VLOOKUP($FA613,SIZE,LOOKUPS!C$11,0)*$FI$6),"",VLOOKUP($FA613,MOM,LOOKUPS!C$12,0)*$FB$6+VLOOKUP($FA613,STREV,LOOKUPS!C$10,0)*$FC$6+VLOOKUP($FA613,LTREV,LOOKUPS!C$9,0)*$FD$6+VLOOKUP($FA613,CFP,LOOKUPS!C$6,0)*$FE$6+VLOOKUP($FA613,EP,LOOKUPS!C$8,0)*$FF$6+VLOOKUP($FA613,BM,LOOKUPS!C$5,0)*$FG$6+VLOOKUP($FA613,DIV,LOOKUPS!C$7,0)*$FH$6++VLOOKUP($FA613,SIZE,LOOKUPS!C$11,0)*$FI$6)</f>
        <v>0.74590000000000001</v>
      </c>
      <c r="FC613" s="1">
        <f>IF(ISERROR(VLOOKUP($FA613,MOM,LOOKUPS!D$12,0)*$FB$6+VLOOKUP($FA613,STREV,LOOKUPS!D$10,0)*$FC$6+VLOOKUP($FA613,LTREV,LOOKUPS!D$9,0)*$FD$6+VLOOKUP($FA613,CFP,LOOKUPS!D$6,0)*$FE$6+VLOOKUP($FA613,EP,LOOKUPS!D$8,0)*$FF$6+VLOOKUP($FA613,BM,LOOKUPS!D$5,0)*$FG$6+VLOOKUP($FA613,DIV,LOOKUPS!D$7,0)*$FH$6++VLOOKUP($FA613,SIZE,LOOKUPS!D$11,0)*$FI$6),"",VLOOKUP($FA613,MOM,LOOKUPS!D$12,0)*$FB$6+VLOOKUP($FA613,STREV,LOOKUPS!D$10,0)*$FC$6+VLOOKUP($FA613,LTREV,LOOKUPS!D$9,0)*$FD$6+VLOOKUP($FA613,CFP,LOOKUPS!D$6,0)*$FE$6+VLOOKUP($FA613,EP,LOOKUPS!D$8,0)*$FF$6+VLOOKUP($FA613,BM,LOOKUPS!D$5,0)*$FG$6+VLOOKUP($FA613,DIV,LOOKUPS!D$7,0)*$FH$6++VLOOKUP($FA613,SIZE,LOOKUPS!D$11,0)*$FI$6)</f>
        <v>0.85630000000000006</v>
      </c>
      <c r="FD613" s="1">
        <f>IF(ISERROR(VLOOKUP($FA613,MOM,LOOKUPS!E$12,0)*$FB$6+VLOOKUP($FA613,STREV,LOOKUPS!E$10,0)*$FC$6+VLOOKUP($FA613,LTREV,LOOKUPS!E$9,0)*$FD$6+VLOOKUP($FA613,CFP,LOOKUPS!E$6,0)*$FE$6+VLOOKUP($FA613,EP,LOOKUPS!E$8,0)*$FF$6+VLOOKUP($FA613,BM,LOOKUPS!E$5,0)*$FG$6+VLOOKUP($FA613,DIV,LOOKUPS!E$7,0)*$FH$6++VLOOKUP($FA613,SIZE,LOOKUPS!E$11,0)*$FI$6),"",VLOOKUP($FA613,MOM,LOOKUPS!E$12,0)*$FB$6+VLOOKUP($FA613,STREV,LOOKUPS!E$10,0)*$FC$6+VLOOKUP($FA613,LTREV,LOOKUPS!E$9,0)*$FD$6+VLOOKUP($FA613,CFP,LOOKUPS!E$6,0)*$FE$6+VLOOKUP($FA613,EP,LOOKUPS!E$8,0)*$FF$6+VLOOKUP($FA613,BM,LOOKUPS!E$5,0)*$FG$6+VLOOKUP($FA613,DIV,LOOKUPS!E$7,0)*$FH$6++VLOOKUP($FA613,SIZE,LOOKUPS!E$11,0)*$FI$6)</f>
        <v>1.3148000000000002</v>
      </c>
      <c r="FE613" s="1">
        <f>IF(ISERROR(VLOOKUP($FA613,MOM,LOOKUPS!F$12,0)*$FB$6+VLOOKUP($FA613,STREV,LOOKUPS!F$10,0)*$FC$6+VLOOKUP($FA613,LTREV,LOOKUPS!F$9,0)*$FD$6+VLOOKUP($FA613,CFP,LOOKUPS!F$6,0)*$FE$6+VLOOKUP($FA613,EP,LOOKUPS!F$8,0)*$FF$6+VLOOKUP($FA613,BM,LOOKUPS!F$5,0)*$FG$6+VLOOKUP($FA613,DIV,LOOKUPS!F$7,0)*$FH$6++VLOOKUP($FA613,SIZE,LOOKUPS!F$11,0)*$FI$6),"",VLOOKUP($FA613,MOM,LOOKUPS!F$12,0)*$FB$6+VLOOKUP($FA613,STREV,LOOKUPS!F$10,0)*$FC$6+VLOOKUP($FA613,LTREV,LOOKUPS!F$9,0)*$FD$6+VLOOKUP($FA613,CFP,LOOKUPS!F$6,0)*$FE$6+VLOOKUP($FA613,EP,LOOKUPS!F$8,0)*$FF$6+VLOOKUP($FA613,BM,LOOKUPS!F$5,0)*$FG$6+VLOOKUP($FA613,DIV,LOOKUPS!F$7,0)*$FH$6++VLOOKUP($FA613,SIZE,LOOKUPS!F$11,0)*$FI$6)</f>
        <v>1.3222</v>
      </c>
      <c r="FF613" s="1">
        <f>IF(ISERROR(VLOOKUP($FA613,MOM,LOOKUPS!G$12,0)*$FB$6+VLOOKUP($FA613,STREV,LOOKUPS!G$10,0)*$FC$6+VLOOKUP($FA613,LTREV,LOOKUPS!G$9,0)*$FD$6+VLOOKUP($FA613,CFP,LOOKUPS!G$6,0)*$FE$6+VLOOKUP($FA613,EP,LOOKUPS!G$8,0)*$FF$6+VLOOKUP($FA613,BM,LOOKUPS!G$5,0)*$FG$6+VLOOKUP($FA613,DIV,LOOKUPS!G$7,0)*$FH$6++VLOOKUP($FA613,SIZE,LOOKUPS!G$11,0)*$FI$6),"",VLOOKUP($FA613,MOM,LOOKUPS!G$12,0)*$FB$6+VLOOKUP($FA613,STREV,LOOKUPS!G$10,0)*$FC$6+VLOOKUP($FA613,LTREV,LOOKUPS!G$9,0)*$FD$6+VLOOKUP($FA613,CFP,LOOKUPS!G$6,0)*$FE$6+VLOOKUP($FA613,EP,LOOKUPS!G$8,0)*$FF$6+VLOOKUP($FA613,BM,LOOKUPS!G$5,0)*$FG$6+VLOOKUP($FA613,DIV,LOOKUPS!G$7,0)*$FH$6++VLOOKUP($FA613,SIZE,LOOKUPS!G$11,0)*$FI$6)</f>
        <v>2.0771000000000002</v>
      </c>
      <c r="FG613" s="1">
        <f>IF(ISERROR(VLOOKUP($FA613,MOM,LOOKUPS!H$12,0)*$FB$6+VLOOKUP($FA613,STREV,LOOKUPS!H$10,0)*$FC$6+VLOOKUP($FA613,LTREV,LOOKUPS!H$9,0)*$FD$6+VLOOKUP($FA613,CFP,LOOKUPS!H$6,0)*$FE$6+VLOOKUP($FA613,EP,LOOKUPS!H$8,0)*$FF$6+VLOOKUP($FA613,BM,LOOKUPS!H$5,0)*$FG$6+VLOOKUP($FA613,DIV,LOOKUPS!H$7,0)*$FH$6++VLOOKUP($FA613,SIZE,LOOKUPS!H$11,0)*$FI$6),"",VLOOKUP($FA613,MOM,LOOKUPS!H$12,0)*$FB$6+VLOOKUP($FA613,STREV,LOOKUPS!H$10,0)*$FC$6+VLOOKUP($FA613,LTREV,LOOKUPS!H$9,0)*$FD$6+VLOOKUP($FA613,CFP,LOOKUPS!H$6,0)*$FE$6+VLOOKUP($FA613,EP,LOOKUPS!H$8,0)*$FF$6+VLOOKUP($FA613,BM,LOOKUPS!H$5,0)*$FG$6+VLOOKUP($FA613,DIV,LOOKUPS!H$7,0)*$FH$6++VLOOKUP($FA613,SIZE,LOOKUPS!H$11,0)*$FI$6)</f>
        <v>1.4311000000000003</v>
      </c>
      <c r="FH613" s="1">
        <f>IF(ISERROR(VLOOKUP($FA613,MOM,LOOKUPS!I$12,0)*$FB$6+VLOOKUP($FA613,STREV,LOOKUPS!I$10,0)*$FC$6+VLOOKUP($FA613,LTREV,LOOKUPS!I$9,0)*$FD$6+VLOOKUP($FA613,CFP,LOOKUPS!I$6,0)*$FE$6+VLOOKUP($FA613,EP,LOOKUPS!I$8,0)*$FF$6+VLOOKUP($FA613,BM,LOOKUPS!I$5,0)*$FG$6+VLOOKUP($FA613,DIV,LOOKUPS!I$7,0)*$FH$6++VLOOKUP($FA613,SIZE,LOOKUPS!I$11,0)*$FI$6),"",VLOOKUP($FA613,MOM,LOOKUPS!I$12,0)*$FB$6+VLOOKUP($FA613,STREV,LOOKUPS!I$10,0)*$FC$6+VLOOKUP($FA613,LTREV,LOOKUPS!I$9,0)*$FD$6+VLOOKUP($FA613,CFP,LOOKUPS!I$6,0)*$FE$6+VLOOKUP($FA613,EP,LOOKUPS!I$8,0)*$FF$6+VLOOKUP($FA613,BM,LOOKUPS!I$5,0)*$FG$6+VLOOKUP($FA613,DIV,LOOKUPS!I$7,0)*$FH$6++VLOOKUP($FA613,SIZE,LOOKUPS!I$11,0)*$FI$6)</f>
        <v>1.9779</v>
      </c>
      <c r="FI613" s="1">
        <f>IF(ISERROR(VLOOKUP($FA613,MOM,LOOKUPS!J$12,0)*$FB$6+VLOOKUP($FA613,STREV,LOOKUPS!J$10,0)*$FC$6+VLOOKUP($FA613,LTREV,LOOKUPS!J$9,0)*$FD$6+VLOOKUP($FA613,CFP,LOOKUPS!J$6,0)*$FE$6+VLOOKUP($FA613,EP,LOOKUPS!J$8,0)*$FF$6+VLOOKUP($FA613,BM,LOOKUPS!J$5,0)*$FG$6+VLOOKUP($FA613,DIV,LOOKUPS!J$7,0)*$FH$6++VLOOKUP($FA613,SIZE,LOOKUPS!J$11,0)*$FI$6),"",VLOOKUP($FA613,MOM,LOOKUPS!J$12,0)*$FB$6+VLOOKUP($FA613,STREV,LOOKUPS!J$10,0)*$FC$6+VLOOKUP($FA613,LTREV,LOOKUPS!J$9,0)*$FD$6+VLOOKUP($FA613,CFP,LOOKUPS!J$6,0)*$FE$6+VLOOKUP($FA613,EP,LOOKUPS!J$8,0)*$FF$6+VLOOKUP($FA613,BM,LOOKUPS!J$5,0)*$FG$6+VLOOKUP($FA613,DIV,LOOKUPS!J$7,0)*$FH$6++VLOOKUP($FA613,SIZE,LOOKUPS!J$11,0)*$FI$6)</f>
        <v>2.2284000000000002</v>
      </c>
      <c r="FJ613" s="1">
        <f>IF(ISERROR(VLOOKUP($FA613,MOM,LOOKUPS!K$12,0)*$FB$6+VLOOKUP($FA613,STREV,LOOKUPS!K$10,0)*$FC$6+VLOOKUP($FA613,LTREV,LOOKUPS!K$9,0)*$FD$6+VLOOKUP($FA613,CFP,LOOKUPS!K$6,0)*$FE$6+VLOOKUP($FA613,EP,LOOKUPS!K$8,0)*$FF$6+VLOOKUP($FA613,BM,LOOKUPS!K$5,0)*$FG$6+VLOOKUP($FA613,DIV,LOOKUPS!K$7,0)*$FH$6++VLOOKUP($FA613,SIZE,LOOKUPS!K$11,0)*$FI$6),"",VLOOKUP($FA613,MOM,LOOKUPS!K$12,0)*$FB$6+VLOOKUP($FA613,STREV,LOOKUPS!K$10,0)*$FC$6+VLOOKUP($FA613,LTREV,LOOKUPS!K$9,0)*$FD$6+VLOOKUP($FA613,CFP,LOOKUPS!K$6,0)*$FE$6+VLOOKUP($FA613,EP,LOOKUPS!K$8,0)*$FF$6+VLOOKUP($FA613,BM,LOOKUPS!K$5,0)*$FG$6+VLOOKUP($FA613,DIV,LOOKUPS!K$7,0)*$FH$6++VLOOKUP($FA613,SIZE,LOOKUPS!K$11,0)*$FI$6)</f>
        <v>1.9371999999999998</v>
      </c>
      <c r="FK613" s="1">
        <f>IF(ISERROR(VLOOKUP($FA613,MOM,LOOKUPS!L$12,0)*$FB$6+VLOOKUP($FA613,STREV,LOOKUPS!L$10,0)*$FC$6+VLOOKUP($FA613,LTREV,LOOKUPS!L$9,0)*$FD$6+VLOOKUP($FA613,CFP,LOOKUPS!L$6,0)*$FE$6+VLOOKUP($FA613,EP,LOOKUPS!L$8,0)*$FF$6+VLOOKUP($FA613,BM,LOOKUPS!L$5,0)*$FG$6+VLOOKUP($FA613,DIV,LOOKUPS!L$7,0)*$FH$6++VLOOKUP($FA613,SIZE,LOOKUPS!L$11,0)*$FI$6),"",VLOOKUP($FA613,MOM,LOOKUPS!L$12,0)*$FB$6+VLOOKUP($FA613,STREV,LOOKUPS!L$10,0)*$FC$6+VLOOKUP($FA613,LTREV,LOOKUPS!L$9,0)*$FD$6+VLOOKUP($FA613,CFP,LOOKUPS!L$6,0)*$FE$6+VLOOKUP($FA613,EP,LOOKUPS!L$8,0)*$FF$6+VLOOKUP($FA613,BM,LOOKUPS!L$5,0)*$FG$6+VLOOKUP($FA613,DIV,LOOKUPS!L$7,0)*$FH$6++VLOOKUP($FA613,SIZE,LOOKUPS!L$11,0)*$FI$6)</f>
        <v>2.7598000000000003</v>
      </c>
    </row>
    <row r="614" spans="1:167" x14ac:dyDescent="0.3">
      <c r="A614" s="1">
        <v>197705</v>
      </c>
      <c r="B614" s="1">
        <v>-0.32</v>
      </c>
      <c r="C614" s="1">
        <v>0.42</v>
      </c>
      <c r="D614" s="1">
        <v>-0.26</v>
      </c>
      <c r="E614" s="1">
        <v>0.02</v>
      </c>
      <c r="F614" s="1">
        <v>1.53</v>
      </c>
      <c r="G614" s="1">
        <v>0.08</v>
      </c>
      <c r="H614" s="1">
        <v>1.36</v>
      </c>
      <c r="I614" s="1">
        <v>0.55000000000000004</v>
      </c>
      <c r="J614" s="1">
        <v>-0.25</v>
      </c>
      <c r="K614" s="1">
        <v>1.05</v>
      </c>
      <c r="M614" s="1">
        <v>197606</v>
      </c>
      <c r="N614" s="1">
        <v>4.97</v>
      </c>
      <c r="O614" s="1">
        <v>2.59</v>
      </c>
      <c r="P614" s="1">
        <v>3.27</v>
      </c>
      <c r="Q614" s="1">
        <v>1.6</v>
      </c>
      <c r="R614" s="1">
        <v>2.75</v>
      </c>
      <c r="S614" s="1">
        <v>2.8</v>
      </c>
      <c r="T614" s="1">
        <v>1.23</v>
      </c>
      <c r="U614" s="1">
        <v>3.01</v>
      </c>
      <c r="V614" s="1">
        <v>3.33</v>
      </c>
      <c r="W614" s="1">
        <v>2.23</v>
      </c>
      <c r="Y614" s="1">
        <v>198105</v>
      </c>
      <c r="Z614" s="1">
        <v>3.08</v>
      </c>
      <c r="AA614" s="1">
        <v>3.17</v>
      </c>
      <c r="AB614" s="1">
        <v>3.09</v>
      </c>
      <c r="AC614" s="1">
        <v>3.67</v>
      </c>
      <c r="AD614" s="1">
        <v>1.99</v>
      </c>
      <c r="AE614" s="1">
        <v>2.41</v>
      </c>
      <c r="AF614" s="1">
        <v>2.61</v>
      </c>
      <c r="AG614" s="1">
        <v>1.62</v>
      </c>
      <c r="AH614" s="1">
        <v>2.54</v>
      </c>
      <c r="AI614" s="1">
        <v>3.61</v>
      </c>
      <c r="AK614">
        <v>200111</v>
      </c>
      <c r="AL614">
        <v>11.09</v>
      </c>
      <c r="AM614">
        <v>8.91</v>
      </c>
      <c r="AN614">
        <v>5.5</v>
      </c>
      <c r="AO614">
        <v>7.19</v>
      </c>
      <c r="AP614">
        <v>9.52</v>
      </c>
      <c r="AQ614">
        <v>6.7</v>
      </c>
      <c r="AR614">
        <v>5.0599999999999996</v>
      </c>
      <c r="AS614">
        <v>6.62</v>
      </c>
      <c r="AT614">
        <v>7.04</v>
      </c>
      <c r="AU614">
        <v>10.91</v>
      </c>
      <c r="AV614">
        <v>7.39</v>
      </c>
      <c r="AW614">
        <v>7.33</v>
      </c>
      <c r="AX614">
        <v>6.05</v>
      </c>
      <c r="AY614">
        <v>4.95</v>
      </c>
      <c r="AZ614">
        <v>5.18</v>
      </c>
      <c r="BA614">
        <v>5.82</v>
      </c>
      <c r="BB614">
        <v>7.53</v>
      </c>
      <c r="BC614">
        <v>6.53</v>
      </c>
      <c r="BD614">
        <v>7.54</v>
      </c>
      <c r="BF614" s="1">
        <v>200111</v>
      </c>
      <c r="BG614" s="1">
        <v>11.14</v>
      </c>
      <c r="BH614" s="1">
        <v>8.44</v>
      </c>
      <c r="BI614" s="1">
        <v>5.67</v>
      </c>
      <c r="BJ614" s="1">
        <v>6.74</v>
      </c>
      <c r="BK614" s="1">
        <v>8.74</v>
      </c>
      <c r="BL614" s="1">
        <v>7.43</v>
      </c>
      <c r="BM614" s="1">
        <v>5.54</v>
      </c>
      <c r="BN614" s="1">
        <v>5.59</v>
      </c>
      <c r="BO614" s="1">
        <v>6.97</v>
      </c>
      <c r="BP614" s="1">
        <v>9.8000000000000007</v>
      </c>
      <c r="BQ614" s="1">
        <v>7.29</v>
      </c>
      <c r="BR614" s="1">
        <v>7.62</v>
      </c>
      <c r="BS614" s="1">
        <v>7.24</v>
      </c>
      <c r="BT614" s="1">
        <v>5.32</v>
      </c>
      <c r="BU614" s="1">
        <v>5.76</v>
      </c>
      <c r="BV614" s="1">
        <v>4.78</v>
      </c>
      <c r="BW614" s="1">
        <v>6.28</v>
      </c>
      <c r="BX614" s="1">
        <v>6.46</v>
      </c>
      <c r="BY614" s="1">
        <v>7.55</v>
      </c>
      <c r="CA614" s="1">
        <v>197611</v>
      </c>
      <c r="CB614" s="1">
        <v>2.36</v>
      </c>
      <c r="CC614" s="1">
        <v>2.58</v>
      </c>
      <c r="CD614" s="1">
        <v>2.65</v>
      </c>
      <c r="CE614" s="1">
        <v>2.35</v>
      </c>
      <c r="CF614" s="1">
        <v>2.89</v>
      </c>
      <c r="CG614" s="1">
        <v>2.66</v>
      </c>
      <c r="CH614" s="1">
        <v>2.06</v>
      </c>
      <c r="CI614" s="1">
        <v>3.02</v>
      </c>
      <c r="CJ614" s="1">
        <v>2.06</v>
      </c>
      <c r="CK614" s="1">
        <v>2.3199999999999998</v>
      </c>
      <c r="CL614" s="1">
        <v>3.53</v>
      </c>
      <c r="CM614" s="1">
        <v>1.92</v>
      </c>
      <c r="CN614" s="1">
        <v>3.39</v>
      </c>
      <c r="CO614" s="1">
        <v>1.85</v>
      </c>
      <c r="CP614" s="1">
        <v>2.2799999999999998</v>
      </c>
      <c r="CQ614" s="1">
        <v>2.96</v>
      </c>
      <c r="CR614" s="1">
        <v>3.08</v>
      </c>
      <c r="CS614" s="1">
        <v>2.74</v>
      </c>
      <c r="CT614" s="1">
        <v>1.41</v>
      </c>
      <c r="CV614" s="1">
        <v>197711</v>
      </c>
      <c r="CW614" s="1">
        <v>8.15</v>
      </c>
      <c r="CX614" s="1">
        <v>8.57</v>
      </c>
      <c r="CY614" s="1">
        <v>6.79</v>
      </c>
      <c r="CZ614" s="1">
        <v>4.4800000000000004</v>
      </c>
      <c r="DA614" s="1">
        <v>9.06</v>
      </c>
      <c r="DB614" s="1">
        <v>7.35</v>
      </c>
      <c r="DC614" s="1">
        <v>7.28</v>
      </c>
      <c r="DD614" s="1">
        <v>5.72</v>
      </c>
      <c r="DE614" s="1">
        <v>3.83</v>
      </c>
      <c r="DF614" s="1">
        <v>9.2100000000000009</v>
      </c>
      <c r="DG614" s="1">
        <v>8.8800000000000008</v>
      </c>
      <c r="DH614" s="1">
        <v>7.4</v>
      </c>
      <c r="DI614" s="1">
        <v>7.3</v>
      </c>
      <c r="DJ614" s="1">
        <v>6.95</v>
      </c>
      <c r="DK614" s="1">
        <v>7.57</v>
      </c>
      <c r="DL614" s="1">
        <v>5.44</v>
      </c>
      <c r="DM614" s="1">
        <v>6.03</v>
      </c>
      <c r="DN614" s="1">
        <v>4.8899999999999997</v>
      </c>
      <c r="DO614" s="1">
        <v>2.71</v>
      </c>
      <c r="DQ614" s="1">
        <v>197611</v>
      </c>
      <c r="DR614" s="1">
        <v>-99.99</v>
      </c>
      <c r="DS614" s="1">
        <v>2.39</v>
      </c>
      <c r="DT614" s="1">
        <v>3.74</v>
      </c>
      <c r="DU614" s="1">
        <v>1.61</v>
      </c>
      <c r="DV614" s="1">
        <v>2.19</v>
      </c>
      <c r="DW614" s="1">
        <v>3.94</v>
      </c>
      <c r="DX614" s="1">
        <v>4.03</v>
      </c>
      <c r="DY614" s="1">
        <v>3.15</v>
      </c>
      <c r="DZ614" s="1">
        <v>0.8</v>
      </c>
      <c r="EA614" s="1">
        <v>1.82</v>
      </c>
      <c r="EB614" s="1">
        <v>4.22</v>
      </c>
      <c r="EC614" s="1">
        <v>4.28</v>
      </c>
      <c r="ED614" s="1">
        <v>3.57</v>
      </c>
      <c r="EE614" s="1">
        <v>3.83</v>
      </c>
      <c r="EF614" s="1">
        <v>4.2699999999999996</v>
      </c>
      <c r="EG614" s="1">
        <v>3.27</v>
      </c>
      <c r="EH614" s="1">
        <v>3.03</v>
      </c>
      <c r="EI614" s="1">
        <v>2.2999999999999998</v>
      </c>
      <c r="EJ614" s="1">
        <v>-0.76</v>
      </c>
      <c r="EL614">
        <v>197611</v>
      </c>
      <c r="EM614">
        <v>0.36</v>
      </c>
      <c r="EN614">
        <v>2.3199999999999998</v>
      </c>
      <c r="EO614">
        <v>1.51</v>
      </c>
      <c r="EP614">
        <v>0.4</v>
      </c>
      <c r="ER614" s="1">
        <v>197705</v>
      </c>
      <c r="ES614" s="1">
        <v>2.0099999999999998</v>
      </c>
      <c r="EU614" s="1">
        <v>197606</v>
      </c>
      <c r="EV614" s="1">
        <v>0.66</v>
      </c>
      <c r="EX614" s="1">
        <v>198105</v>
      </c>
      <c r="EY614" s="1">
        <v>1.6</v>
      </c>
      <c r="FA614" s="1">
        <v>197705</v>
      </c>
      <c r="FB614" s="1">
        <f>IF(ISERROR(VLOOKUP($FA614,MOM,LOOKUPS!C$12,0)*$FB$6+VLOOKUP($FA614,STREV,LOOKUPS!C$10,0)*$FC$6+VLOOKUP($FA614,LTREV,LOOKUPS!C$9,0)*$FD$6+VLOOKUP($FA614,CFP,LOOKUPS!C$6,0)*$FE$6+VLOOKUP($FA614,EP,LOOKUPS!C$8,0)*$FF$6+VLOOKUP($FA614,BM,LOOKUPS!C$5,0)*$FG$6+VLOOKUP($FA614,DIV,LOOKUPS!C$7,0)*$FH$6++VLOOKUP($FA614,SIZE,LOOKUPS!C$11,0)*$FI$6),"",VLOOKUP($FA614,MOM,LOOKUPS!C$12,0)*$FB$6+VLOOKUP($FA614,STREV,LOOKUPS!C$10,0)*$FC$6+VLOOKUP($FA614,LTREV,LOOKUPS!C$9,0)*$FD$6+VLOOKUP($FA614,CFP,LOOKUPS!C$6,0)*$FE$6+VLOOKUP($FA614,EP,LOOKUPS!C$8,0)*$FF$6+VLOOKUP($FA614,BM,LOOKUPS!C$5,0)*$FG$6+VLOOKUP($FA614,DIV,LOOKUPS!C$7,0)*$FH$6++VLOOKUP($FA614,SIZE,LOOKUPS!C$11,0)*$FI$6)</f>
        <v>-1.0210000000000001</v>
      </c>
      <c r="FC614" s="1">
        <f>IF(ISERROR(VLOOKUP($FA614,MOM,LOOKUPS!D$12,0)*$FB$6+VLOOKUP($FA614,STREV,LOOKUPS!D$10,0)*$FC$6+VLOOKUP($FA614,LTREV,LOOKUPS!D$9,0)*$FD$6+VLOOKUP($FA614,CFP,LOOKUPS!D$6,0)*$FE$6+VLOOKUP($FA614,EP,LOOKUPS!D$8,0)*$FF$6+VLOOKUP($FA614,BM,LOOKUPS!D$5,0)*$FG$6+VLOOKUP($FA614,DIV,LOOKUPS!D$7,0)*$FH$6++VLOOKUP($FA614,SIZE,LOOKUPS!D$11,0)*$FI$6),"",VLOOKUP($FA614,MOM,LOOKUPS!D$12,0)*$FB$6+VLOOKUP($FA614,STREV,LOOKUPS!D$10,0)*$FC$6+VLOOKUP($FA614,LTREV,LOOKUPS!D$9,0)*$FD$6+VLOOKUP($FA614,CFP,LOOKUPS!D$6,0)*$FE$6+VLOOKUP($FA614,EP,LOOKUPS!D$8,0)*$FF$6+VLOOKUP($FA614,BM,LOOKUPS!D$5,0)*$FG$6+VLOOKUP($FA614,DIV,LOOKUPS!D$7,0)*$FH$6++VLOOKUP($FA614,SIZE,LOOKUPS!D$11,0)*$FI$6)</f>
        <v>0.31769999999999998</v>
      </c>
      <c r="FD614" s="1">
        <f>IF(ISERROR(VLOOKUP($FA614,MOM,LOOKUPS!E$12,0)*$FB$6+VLOOKUP($FA614,STREV,LOOKUPS!E$10,0)*$FC$6+VLOOKUP($FA614,LTREV,LOOKUPS!E$9,0)*$FD$6+VLOOKUP($FA614,CFP,LOOKUPS!E$6,0)*$FE$6+VLOOKUP($FA614,EP,LOOKUPS!E$8,0)*$FF$6+VLOOKUP($FA614,BM,LOOKUPS!E$5,0)*$FG$6+VLOOKUP($FA614,DIV,LOOKUPS!E$7,0)*$FH$6++VLOOKUP($FA614,SIZE,LOOKUPS!E$11,0)*$FI$6),"",VLOOKUP($FA614,MOM,LOOKUPS!E$12,0)*$FB$6+VLOOKUP($FA614,STREV,LOOKUPS!E$10,0)*$FC$6+VLOOKUP($FA614,LTREV,LOOKUPS!E$9,0)*$FD$6+VLOOKUP($FA614,CFP,LOOKUPS!E$6,0)*$FE$6+VLOOKUP($FA614,EP,LOOKUPS!E$8,0)*$FF$6+VLOOKUP($FA614,BM,LOOKUPS!E$5,0)*$FG$6+VLOOKUP($FA614,DIV,LOOKUPS!E$7,0)*$FH$6++VLOOKUP($FA614,SIZE,LOOKUPS!E$11,0)*$FI$6)</f>
        <v>-0.27860000000000001</v>
      </c>
      <c r="FE614" s="1">
        <f>IF(ISERROR(VLOOKUP($FA614,MOM,LOOKUPS!F$12,0)*$FB$6+VLOOKUP($FA614,STREV,LOOKUPS!F$10,0)*$FC$6+VLOOKUP($FA614,LTREV,LOOKUPS!F$9,0)*$FD$6+VLOOKUP($FA614,CFP,LOOKUPS!F$6,0)*$FE$6+VLOOKUP($FA614,EP,LOOKUPS!F$8,0)*$FF$6+VLOOKUP($FA614,BM,LOOKUPS!F$5,0)*$FG$6+VLOOKUP($FA614,DIV,LOOKUPS!F$7,0)*$FH$6++VLOOKUP($FA614,SIZE,LOOKUPS!F$11,0)*$FI$6),"",VLOOKUP($FA614,MOM,LOOKUPS!F$12,0)*$FB$6+VLOOKUP($FA614,STREV,LOOKUPS!F$10,0)*$FC$6+VLOOKUP($FA614,LTREV,LOOKUPS!F$9,0)*$FD$6+VLOOKUP($FA614,CFP,LOOKUPS!F$6,0)*$FE$6+VLOOKUP($FA614,EP,LOOKUPS!F$8,0)*$FF$6+VLOOKUP($FA614,BM,LOOKUPS!F$5,0)*$FG$6+VLOOKUP($FA614,DIV,LOOKUPS!F$7,0)*$FH$6++VLOOKUP($FA614,SIZE,LOOKUPS!F$11,0)*$FI$6)</f>
        <v>0.1618</v>
      </c>
      <c r="FF614" s="1">
        <f>IF(ISERROR(VLOOKUP($FA614,MOM,LOOKUPS!G$12,0)*$FB$6+VLOOKUP($FA614,STREV,LOOKUPS!G$10,0)*$FC$6+VLOOKUP($FA614,LTREV,LOOKUPS!G$9,0)*$FD$6+VLOOKUP($FA614,CFP,LOOKUPS!G$6,0)*$FE$6+VLOOKUP($FA614,EP,LOOKUPS!G$8,0)*$FF$6+VLOOKUP($FA614,BM,LOOKUPS!G$5,0)*$FG$6+VLOOKUP($FA614,DIV,LOOKUPS!G$7,0)*$FH$6++VLOOKUP($FA614,SIZE,LOOKUPS!G$11,0)*$FI$6),"",VLOOKUP($FA614,MOM,LOOKUPS!G$12,0)*$FB$6+VLOOKUP($FA614,STREV,LOOKUPS!G$10,0)*$FC$6+VLOOKUP($FA614,LTREV,LOOKUPS!G$9,0)*$FD$6+VLOOKUP($FA614,CFP,LOOKUPS!G$6,0)*$FE$6+VLOOKUP($FA614,EP,LOOKUPS!G$8,0)*$FF$6+VLOOKUP($FA614,BM,LOOKUPS!G$5,0)*$FG$6+VLOOKUP($FA614,DIV,LOOKUPS!G$7,0)*$FH$6++VLOOKUP($FA614,SIZE,LOOKUPS!G$11,0)*$FI$6)</f>
        <v>0.84719999999999995</v>
      </c>
      <c r="FG614" s="1">
        <f>IF(ISERROR(VLOOKUP($FA614,MOM,LOOKUPS!H$12,0)*$FB$6+VLOOKUP($FA614,STREV,LOOKUPS!H$10,0)*$FC$6+VLOOKUP($FA614,LTREV,LOOKUPS!H$9,0)*$FD$6+VLOOKUP($FA614,CFP,LOOKUPS!H$6,0)*$FE$6+VLOOKUP($FA614,EP,LOOKUPS!H$8,0)*$FF$6+VLOOKUP($FA614,BM,LOOKUPS!H$5,0)*$FG$6+VLOOKUP($FA614,DIV,LOOKUPS!H$7,0)*$FH$6++VLOOKUP($FA614,SIZE,LOOKUPS!H$11,0)*$FI$6),"",VLOOKUP($FA614,MOM,LOOKUPS!H$12,0)*$FB$6+VLOOKUP($FA614,STREV,LOOKUPS!H$10,0)*$FC$6+VLOOKUP($FA614,LTREV,LOOKUPS!H$9,0)*$FD$6+VLOOKUP($FA614,CFP,LOOKUPS!H$6,0)*$FE$6+VLOOKUP($FA614,EP,LOOKUPS!H$8,0)*$FF$6+VLOOKUP($FA614,BM,LOOKUPS!H$5,0)*$FG$6+VLOOKUP($FA614,DIV,LOOKUPS!H$7,0)*$FH$6++VLOOKUP($FA614,SIZE,LOOKUPS!H$11,0)*$FI$6)</f>
        <v>-0.10210000000000001</v>
      </c>
      <c r="FH614" s="1">
        <f>IF(ISERROR(VLOOKUP($FA614,MOM,LOOKUPS!I$12,0)*$FB$6+VLOOKUP($FA614,STREV,LOOKUPS!I$10,0)*$FC$6+VLOOKUP($FA614,LTREV,LOOKUPS!I$9,0)*$FD$6+VLOOKUP($FA614,CFP,LOOKUPS!I$6,0)*$FE$6+VLOOKUP($FA614,EP,LOOKUPS!I$8,0)*$FF$6+VLOOKUP($FA614,BM,LOOKUPS!I$5,0)*$FG$6+VLOOKUP($FA614,DIV,LOOKUPS!I$7,0)*$FH$6++VLOOKUP($FA614,SIZE,LOOKUPS!I$11,0)*$FI$6),"",VLOOKUP($FA614,MOM,LOOKUPS!I$12,0)*$FB$6+VLOOKUP($FA614,STREV,LOOKUPS!I$10,0)*$FC$6+VLOOKUP($FA614,LTREV,LOOKUPS!I$9,0)*$FD$6+VLOOKUP($FA614,CFP,LOOKUPS!I$6,0)*$FE$6+VLOOKUP($FA614,EP,LOOKUPS!I$8,0)*$FF$6+VLOOKUP($FA614,BM,LOOKUPS!I$5,0)*$FG$6+VLOOKUP($FA614,DIV,LOOKUPS!I$7,0)*$FH$6++VLOOKUP($FA614,SIZE,LOOKUPS!I$11,0)*$FI$6)</f>
        <v>0.90600000000000003</v>
      </c>
      <c r="FI614" s="1">
        <f>IF(ISERROR(VLOOKUP($FA614,MOM,LOOKUPS!J$12,0)*$FB$6+VLOOKUP($FA614,STREV,LOOKUPS!J$10,0)*$FC$6+VLOOKUP($FA614,LTREV,LOOKUPS!J$9,0)*$FD$6+VLOOKUP($FA614,CFP,LOOKUPS!J$6,0)*$FE$6+VLOOKUP($FA614,EP,LOOKUPS!J$8,0)*$FF$6+VLOOKUP($FA614,BM,LOOKUPS!J$5,0)*$FG$6+VLOOKUP($FA614,DIV,LOOKUPS!J$7,0)*$FH$6++VLOOKUP($FA614,SIZE,LOOKUPS!J$11,0)*$FI$6),"",VLOOKUP($FA614,MOM,LOOKUPS!J$12,0)*$FB$6+VLOOKUP($FA614,STREV,LOOKUPS!J$10,0)*$FC$6+VLOOKUP($FA614,LTREV,LOOKUPS!J$9,0)*$FD$6+VLOOKUP($FA614,CFP,LOOKUPS!J$6,0)*$FE$6+VLOOKUP($FA614,EP,LOOKUPS!J$8,0)*$FF$6+VLOOKUP($FA614,BM,LOOKUPS!J$5,0)*$FG$6+VLOOKUP($FA614,DIV,LOOKUPS!J$7,0)*$FH$6++VLOOKUP($FA614,SIZE,LOOKUPS!J$11,0)*$FI$6)</f>
        <v>0.52940000000000009</v>
      </c>
      <c r="FJ614" s="1">
        <f>IF(ISERROR(VLOOKUP($FA614,MOM,LOOKUPS!K$12,0)*$FB$6+VLOOKUP($FA614,STREV,LOOKUPS!K$10,0)*$FC$6+VLOOKUP($FA614,LTREV,LOOKUPS!K$9,0)*$FD$6+VLOOKUP($FA614,CFP,LOOKUPS!K$6,0)*$FE$6+VLOOKUP($FA614,EP,LOOKUPS!K$8,0)*$FF$6+VLOOKUP($FA614,BM,LOOKUPS!K$5,0)*$FG$6+VLOOKUP($FA614,DIV,LOOKUPS!K$7,0)*$FH$6++VLOOKUP($FA614,SIZE,LOOKUPS!K$11,0)*$FI$6),"",VLOOKUP($FA614,MOM,LOOKUPS!K$12,0)*$FB$6+VLOOKUP($FA614,STREV,LOOKUPS!K$10,0)*$FC$6+VLOOKUP($FA614,LTREV,LOOKUPS!K$9,0)*$FD$6+VLOOKUP($FA614,CFP,LOOKUPS!K$6,0)*$FE$6+VLOOKUP($FA614,EP,LOOKUPS!K$8,0)*$FF$6+VLOOKUP($FA614,BM,LOOKUPS!K$5,0)*$FG$6+VLOOKUP($FA614,DIV,LOOKUPS!K$7,0)*$FH$6++VLOOKUP($FA614,SIZE,LOOKUPS!K$11,0)*$FI$6)</f>
        <v>0.47300000000000009</v>
      </c>
      <c r="FK614" s="1">
        <f>IF(ISERROR(VLOOKUP($FA614,MOM,LOOKUPS!L$12,0)*$FB$6+VLOOKUP($FA614,STREV,LOOKUPS!L$10,0)*$FC$6+VLOOKUP($FA614,LTREV,LOOKUPS!L$9,0)*$FD$6+VLOOKUP($FA614,CFP,LOOKUPS!L$6,0)*$FE$6+VLOOKUP($FA614,EP,LOOKUPS!L$8,0)*$FF$6+VLOOKUP($FA614,BM,LOOKUPS!L$5,0)*$FG$6+VLOOKUP($FA614,DIV,LOOKUPS!L$7,0)*$FH$6++VLOOKUP($FA614,SIZE,LOOKUPS!L$11,0)*$FI$6),"",VLOOKUP($FA614,MOM,LOOKUPS!L$12,0)*$FB$6+VLOOKUP($FA614,STREV,LOOKUPS!L$10,0)*$FC$6+VLOOKUP($FA614,LTREV,LOOKUPS!L$9,0)*$FD$6+VLOOKUP($FA614,CFP,LOOKUPS!L$6,0)*$FE$6+VLOOKUP($FA614,EP,LOOKUPS!L$8,0)*$FF$6+VLOOKUP($FA614,BM,LOOKUPS!L$5,0)*$FG$6+VLOOKUP($FA614,DIV,LOOKUPS!L$7,0)*$FH$6++VLOOKUP($FA614,SIZE,LOOKUPS!L$11,0)*$FI$6)</f>
        <v>1.1135000000000002</v>
      </c>
    </row>
    <row r="615" spans="1:167" x14ac:dyDescent="0.3">
      <c r="A615" s="1">
        <v>197706</v>
      </c>
      <c r="B615" s="1">
        <v>4.13</v>
      </c>
      <c r="C615" s="1">
        <v>5.14</v>
      </c>
      <c r="D615" s="1">
        <v>5.01</v>
      </c>
      <c r="E615" s="1">
        <v>5.29</v>
      </c>
      <c r="F615" s="1">
        <v>5.58</v>
      </c>
      <c r="G615" s="1">
        <v>4.9000000000000004</v>
      </c>
      <c r="H615" s="1">
        <v>4.74</v>
      </c>
      <c r="I615" s="1">
        <v>5.42</v>
      </c>
      <c r="J615" s="1">
        <v>6.32</v>
      </c>
      <c r="K615" s="1">
        <v>7.07</v>
      </c>
      <c r="M615" s="1">
        <v>197607</v>
      </c>
      <c r="N615" s="1">
        <v>1.48</v>
      </c>
      <c r="O615" s="1">
        <v>0.66</v>
      </c>
      <c r="P615" s="1">
        <v>0.83</v>
      </c>
      <c r="Q615" s="1">
        <v>1.9</v>
      </c>
      <c r="R615" s="1">
        <v>0.85</v>
      </c>
      <c r="S615" s="1">
        <v>0.52</v>
      </c>
      <c r="T615" s="1">
        <v>-0.54</v>
      </c>
      <c r="U615" s="1">
        <v>-0.74</v>
      </c>
      <c r="V615" s="1">
        <v>-1.67</v>
      </c>
      <c r="W615" s="1">
        <v>-3.01</v>
      </c>
      <c r="Y615" s="1">
        <v>198106</v>
      </c>
      <c r="Z615" s="1">
        <v>1.25</v>
      </c>
      <c r="AA615" s="1">
        <v>0.18</v>
      </c>
      <c r="AB615" s="1">
        <v>1</v>
      </c>
      <c r="AC615" s="1">
        <v>1.73</v>
      </c>
      <c r="AD615" s="1">
        <v>1.05</v>
      </c>
      <c r="AE615" s="1">
        <v>1.52</v>
      </c>
      <c r="AF615" s="1">
        <v>0.37</v>
      </c>
      <c r="AG615" s="1">
        <v>0.57999999999999996</v>
      </c>
      <c r="AH615" s="1">
        <v>-0.67</v>
      </c>
      <c r="AI615" s="1">
        <v>-4.1100000000000003</v>
      </c>
      <c r="AK615">
        <v>200112</v>
      </c>
      <c r="AL615">
        <v>7.67</v>
      </c>
      <c r="AM615">
        <v>5.85</v>
      </c>
      <c r="AN615">
        <v>5.36</v>
      </c>
      <c r="AO615">
        <v>6.68</v>
      </c>
      <c r="AP615">
        <v>6.57</v>
      </c>
      <c r="AQ615">
        <v>4.5199999999999996</v>
      </c>
      <c r="AR615">
        <v>5.01</v>
      </c>
      <c r="AS615">
        <v>6.29</v>
      </c>
      <c r="AT615">
        <v>6.84</v>
      </c>
      <c r="AU615">
        <v>6.62</v>
      </c>
      <c r="AV615">
        <v>6.48</v>
      </c>
      <c r="AW615">
        <v>4.0199999999999996</v>
      </c>
      <c r="AX615">
        <v>5.03</v>
      </c>
      <c r="AY615">
        <v>4.91</v>
      </c>
      <c r="AZ615">
        <v>5.14</v>
      </c>
      <c r="BA615">
        <v>6.27</v>
      </c>
      <c r="BB615">
        <v>6.32</v>
      </c>
      <c r="BC615">
        <v>7.51</v>
      </c>
      <c r="BD615">
        <v>6.18</v>
      </c>
      <c r="BF615" s="1">
        <v>200112</v>
      </c>
      <c r="BG615" s="1">
        <v>7.72</v>
      </c>
      <c r="BH615" s="1">
        <v>6.45</v>
      </c>
      <c r="BI615" s="1">
        <v>5.2</v>
      </c>
      <c r="BJ615" s="1">
        <v>5.83</v>
      </c>
      <c r="BK615" s="1">
        <v>6.87</v>
      </c>
      <c r="BL615" s="1">
        <v>5.27</v>
      </c>
      <c r="BM615" s="1">
        <v>5.09</v>
      </c>
      <c r="BN615" s="1">
        <v>5.23</v>
      </c>
      <c r="BO615" s="1">
        <v>6.15</v>
      </c>
      <c r="BP615" s="1">
        <v>7.62</v>
      </c>
      <c r="BQ615" s="1">
        <v>5.85</v>
      </c>
      <c r="BR615" s="1">
        <v>5.26</v>
      </c>
      <c r="BS615" s="1">
        <v>5.29</v>
      </c>
      <c r="BT615" s="1">
        <v>4.55</v>
      </c>
      <c r="BU615" s="1">
        <v>5.61</v>
      </c>
      <c r="BV615" s="1">
        <v>5.33</v>
      </c>
      <c r="BW615" s="1">
        <v>5.15</v>
      </c>
      <c r="BX615" s="1">
        <v>5.59</v>
      </c>
      <c r="BY615" s="1">
        <v>6.79</v>
      </c>
      <c r="CA615" s="1">
        <v>197612</v>
      </c>
      <c r="CB615" s="1">
        <v>14.29</v>
      </c>
      <c r="CC615" s="1">
        <v>9.3800000000000008</v>
      </c>
      <c r="CD615" s="1">
        <v>9.75</v>
      </c>
      <c r="CE615" s="1">
        <v>11.15</v>
      </c>
      <c r="CF615" s="1">
        <v>9.4499999999999993</v>
      </c>
      <c r="CG615" s="1">
        <v>9.2200000000000006</v>
      </c>
      <c r="CH615" s="1">
        <v>9.77</v>
      </c>
      <c r="CI615" s="1">
        <v>10.68</v>
      </c>
      <c r="CJ615" s="1">
        <v>11.14</v>
      </c>
      <c r="CK615" s="1">
        <v>8.6199999999999992</v>
      </c>
      <c r="CL615" s="1">
        <v>10.41</v>
      </c>
      <c r="CM615" s="1">
        <v>9.2200000000000006</v>
      </c>
      <c r="CN615" s="1">
        <v>9.2200000000000006</v>
      </c>
      <c r="CO615" s="1">
        <v>9.76</v>
      </c>
      <c r="CP615" s="1">
        <v>9.7799999999999994</v>
      </c>
      <c r="CQ615" s="1">
        <v>10.19</v>
      </c>
      <c r="CR615" s="1">
        <v>11.15</v>
      </c>
      <c r="CS615" s="1">
        <v>10.07</v>
      </c>
      <c r="CT615" s="1">
        <v>12.17</v>
      </c>
      <c r="CV615" s="1">
        <v>197712</v>
      </c>
      <c r="CW615" s="1">
        <v>2.2599999999999998</v>
      </c>
      <c r="CX615" s="1">
        <v>2.92</v>
      </c>
      <c r="CY615" s="1">
        <v>1.73</v>
      </c>
      <c r="CZ615" s="1">
        <v>0.96</v>
      </c>
      <c r="DA615" s="1">
        <v>3.61</v>
      </c>
      <c r="DB615" s="1">
        <v>1.54</v>
      </c>
      <c r="DC615" s="1">
        <v>1.79</v>
      </c>
      <c r="DD615" s="1">
        <v>1.3</v>
      </c>
      <c r="DE615" s="1">
        <v>0.91</v>
      </c>
      <c r="DF615" s="1">
        <v>3.67</v>
      </c>
      <c r="DG615" s="1">
        <v>3.55</v>
      </c>
      <c r="DH615" s="1">
        <v>1.25</v>
      </c>
      <c r="DI615" s="1">
        <v>1.87</v>
      </c>
      <c r="DJ615" s="1">
        <v>1.66</v>
      </c>
      <c r="DK615" s="1">
        <v>1.9</v>
      </c>
      <c r="DL615" s="1">
        <v>1.48</v>
      </c>
      <c r="DM615" s="1">
        <v>1.0900000000000001</v>
      </c>
      <c r="DN615" s="1">
        <v>0.87</v>
      </c>
      <c r="DO615" s="1">
        <v>0.94</v>
      </c>
      <c r="DQ615" s="1">
        <v>197612</v>
      </c>
      <c r="DR615" s="1">
        <v>-99.99</v>
      </c>
      <c r="DS615" s="1">
        <v>10.76</v>
      </c>
      <c r="DT615" s="1">
        <v>8.9700000000000006</v>
      </c>
      <c r="DU615" s="1">
        <v>6.68</v>
      </c>
      <c r="DV615" s="1">
        <v>10.76</v>
      </c>
      <c r="DW615" s="1">
        <v>10.220000000000001</v>
      </c>
      <c r="DX615" s="1">
        <v>8.7899999999999991</v>
      </c>
      <c r="DY615" s="1">
        <v>7.81</v>
      </c>
      <c r="DZ615" s="1">
        <v>6.28</v>
      </c>
      <c r="EA615" s="1">
        <v>10.99</v>
      </c>
      <c r="EB615" s="1">
        <v>9.5</v>
      </c>
      <c r="EC615" s="1">
        <v>10.71</v>
      </c>
      <c r="ED615" s="1">
        <v>9.6999999999999993</v>
      </c>
      <c r="EE615" s="1">
        <v>9.77</v>
      </c>
      <c r="EF615" s="1">
        <v>7.64</v>
      </c>
      <c r="EG615" s="1">
        <v>8.2200000000000006</v>
      </c>
      <c r="EH615" s="1">
        <v>7.39</v>
      </c>
      <c r="EI615" s="1">
        <v>7.1</v>
      </c>
      <c r="EJ615" s="1">
        <v>5.42</v>
      </c>
      <c r="EL615">
        <v>197612</v>
      </c>
      <c r="EM615">
        <v>5.65</v>
      </c>
      <c r="EN615">
        <v>3</v>
      </c>
      <c r="EO615">
        <v>2.2000000000000002</v>
      </c>
      <c r="EP615">
        <v>0.4</v>
      </c>
      <c r="ER615" s="1">
        <v>197706</v>
      </c>
      <c r="ES615" s="1">
        <v>1.77</v>
      </c>
      <c r="EU615" s="1">
        <v>197607</v>
      </c>
      <c r="EV615" s="1">
        <v>1.65</v>
      </c>
      <c r="EX615" s="1">
        <v>198106</v>
      </c>
      <c r="EY615" s="1">
        <v>0.96</v>
      </c>
      <c r="FA615" s="1">
        <v>197706</v>
      </c>
      <c r="FB615" s="1">
        <f>IF(ISERROR(VLOOKUP($FA615,MOM,LOOKUPS!C$12,0)*$FB$6+VLOOKUP($FA615,STREV,LOOKUPS!C$10,0)*$FC$6+VLOOKUP($FA615,LTREV,LOOKUPS!C$9,0)*$FD$6+VLOOKUP($FA615,CFP,LOOKUPS!C$6,0)*$FE$6+VLOOKUP($FA615,EP,LOOKUPS!C$8,0)*$FF$6+VLOOKUP($FA615,BM,LOOKUPS!C$5,0)*$FG$6+VLOOKUP($FA615,DIV,LOOKUPS!C$7,0)*$FH$6++VLOOKUP($FA615,SIZE,LOOKUPS!C$11,0)*$FI$6),"",VLOOKUP($FA615,MOM,LOOKUPS!C$12,0)*$FB$6+VLOOKUP($FA615,STREV,LOOKUPS!C$10,0)*$FC$6+VLOOKUP($FA615,LTREV,LOOKUPS!C$9,0)*$FD$6+VLOOKUP($FA615,CFP,LOOKUPS!C$6,0)*$FE$6+VLOOKUP($FA615,EP,LOOKUPS!C$8,0)*$FF$6+VLOOKUP($FA615,BM,LOOKUPS!C$5,0)*$FG$6+VLOOKUP($FA615,DIV,LOOKUPS!C$7,0)*$FH$6++VLOOKUP($FA615,SIZE,LOOKUPS!C$11,0)*$FI$6)</f>
        <v>5.1349</v>
      </c>
      <c r="FC615" s="1">
        <f>IF(ISERROR(VLOOKUP($FA615,MOM,LOOKUPS!D$12,0)*$FB$6+VLOOKUP($FA615,STREV,LOOKUPS!D$10,0)*$FC$6+VLOOKUP($FA615,LTREV,LOOKUPS!D$9,0)*$FD$6+VLOOKUP($FA615,CFP,LOOKUPS!D$6,0)*$FE$6+VLOOKUP($FA615,EP,LOOKUPS!D$8,0)*$FF$6+VLOOKUP($FA615,BM,LOOKUPS!D$5,0)*$FG$6+VLOOKUP($FA615,DIV,LOOKUPS!D$7,0)*$FH$6++VLOOKUP($FA615,SIZE,LOOKUPS!D$11,0)*$FI$6),"",VLOOKUP($FA615,MOM,LOOKUPS!D$12,0)*$FB$6+VLOOKUP($FA615,STREV,LOOKUPS!D$10,0)*$FC$6+VLOOKUP($FA615,LTREV,LOOKUPS!D$9,0)*$FD$6+VLOOKUP($FA615,CFP,LOOKUPS!D$6,0)*$FE$6+VLOOKUP($FA615,EP,LOOKUPS!D$8,0)*$FF$6+VLOOKUP($FA615,BM,LOOKUPS!D$5,0)*$FG$6+VLOOKUP($FA615,DIV,LOOKUPS!D$7,0)*$FH$6++VLOOKUP($FA615,SIZE,LOOKUPS!D$11,0)*$FI$6)</f>
        <v>5.5318000000000005</v>
      </c>
      <c r="FD615" s="1">
        <f>IF(ISERROR(VLOOKUP($FA615,MOM,LOOKUPS!E$12,0)*$FB$6+VLOOKUP($FA615,STREV,LOOKUPS!E$10,0)*$FC$6+VLOOKUP($FA615,LTREV,LOOKUPS!E$9,0)*$FD$6+VLOOKUP($FA615,CFP,LOOKUPS!E$6,0)*$FE$6+VLOOKUP($FA615,EP,LOOKUPS!E$8,0)*$FF$6+VLOOKUP($FA615,BM,LOOKUPS!E$5,0)*$FG$6+VLOOKUP($FA615,DIV,LOOKUPS!E$7,0)*$FH$6++VLOOKUP($FA615,SIZE,LOOKUPS!E$11,0)*$FI$6),"",VLOOKUP($FA615,MOM,LOOKUPS!E$12,0)*$FB$6+VLOOKUP($FA615,STREV,LOOKUPS!E$10,0)*$FC$6+VLOOKUP($FA615,LTREV,LOOKUPS!E$9,0)*$FD$6+VLOOKUP($FA615,CFP,LOOKUPS!E$6,0)*$FE$6+VLOOKUP($FA615,EP,LOOKUPS!E$8,0)*$FF$6+VLOOKUP($FA615,BM,LOOKUPS!E$5,0)*$FG$6+VLOOKUP($FA615,DIV,LOOKUPS!E$7,0)*$FH$6++VLOOKUP($FA615,SIZE,LOOKUPS!E$11,0)*$FI$6)</f>
        <v>5.2858000000000001</v>
      </c>
      <c r="FE615" s="1">
        <f>IF(ISERROR(VLOOKUP($FA615,MOM,LOOKUPS!F$12,0)*$FB$6+VLOOKUP($FA615,STREV,LOOKUPS!F$10,0)*$FC$6+VLOOKUP($FA615,LTREV,LOOKUPS!F$9,0)*$FD$6+VLOOKUP($FA615,CFP,LOOKUPS!F$6,0)*$FE$6+VLOOKUP($FA615,EP,LOOKUPS!F$8,0)*$FF$6+VLOOKUP($FA615,BM,LOOKUPS!F$5,0)*$FG$6+VLOOKUP($FA615,DIV,LOOKUPS!F$7,0)*$FH$6++VLOOKUP($FA615,SIZE,LOOKUPS!F$11,0)*$FI$6),"",VLOOKUP($FA615,MOM,LOOKUPS!F$12,0)*$FB$6+VLOOKUP($FA615,STREV,LOOKUPS!F$10,0)*$FC$6+VLOOKUP($FA615,LTREV,LOOKUPS!F$9,0)*$FD$6+VLOOKUP($FA615,CFP,LOOKUPS!F$6,0)*$FE$6+VLOOKUP($FA615,EP,LOOKUPS!F$8,0)*$FF$6+VLOOKUP($FA615,BM,LOOKUPS!F$5,0)*$FG$6+VLOOKUP($FA615,DIV,LOOKUPS!F$7,0)*$FH$6++VLOOKUP($FA615,SIZE,LOOKUPS!F$11,0)*$FI$6)</f>
        <v>5.5576000000000008</v>
      </c>
      <c r="FF615" s="1">
        <f>IF(ISERROR(VLOOKUP($FA615,MOM,LOOKUPS!G$12,0)*$FB$6+VLOOKUP($FA615,STREV,LOOKUPS!G$10,0)*$FC$6+VLOOKUP($FA615,LTREV,LOOKUPS!G$9,0)*$FD$6+VLOOKUP($FA615,CFP,LOOKUPS!G$6,0)*$FE$6+VLOOKUP($FA615,EP,LOOKUPS!G$8,0)*$FF$6+VLOOKUP($FA615,BM,LOOKUPS!G$5,0)*$FG$6+VLOOKUP($FA615,DIV,LOOKUPS!G$7,0)*$FH$6++VLOOKUP($FA615,SIZE,LOOKUPS!G$11,0)*$FI$6),"",VLOOKUP($FA615,MOM,LOOKUPS!G$12,0)*$FB$6+VLOOKUP($FA615,STREV,LOOKUPS!G$10,0)*$FC$6+VLOOKUP($FA615,LTREV,LOOKUPS!G$9,0)*$FD$6+VLOOKUP($FA615,CFP,LOOKUPS!G$6,0)*$FE$6+VLOOKUP($FA615,EP,LOOKUPS!G$8,0)*$FF$6+VLOOKUP($FA615,BM,LOOKUPS!G$5,0)*$FG$6+VLOOKUP($FA615,DIV,LOOKUPS!G$7,0)*$FH$6++VLOOKUP($FA615,SIZE,LOOKUPS!G$11,0)*$FI$6)</f>
        <v>5.0594000000000001</v>
      </c>
      <c r="FG615" s="1">
        <f>IF(ISERROR(VLOOKUP($FA615,MOM,LOOKUPS!H$12,0)*$FB$6+VLOOKUP($FA615,STREV,LOOKUPS!H$10,0)*$FC$6+VLOOKUP($FA615,LTREV,LOOKUPS!H$9,0)*$FD$6+VLOOKUP($FA615,CFP,LOOKUPS!H$6,0)*$FE$6+VLOOKUP($FA615,EP,LOOKUPS!H$8,0)*$FF$6+VLOOKUP($FA615,BM,LOOKUPS!H$5,0)*$FG$6+VLOOKUP($FA615,DIV,LOOKUPS!H$7,0)*$FH$6++VLOOKUP($FA615,SIZE,LOOKUPS!H$11,0)*$FI$6),"",VLOOKUP($FA615,MOM,LOOKUPS!H$12,0)*$FB$6+VLOOKUP($FA615,STREV,LOOKUPS!H$10,0)*$FC$6+VLOOKUP($FA615,LTREV,LOOKUPS!H$9,0)*$FD$6+VLOOKUP($FA615,CFP,LOOKUPS!H$6,0)*$FE$6+VLOOKUP($FA615,EP,LOOKUPS!H$8,0)*$FF$6+VLOOKUP($FA615,BM,LOOKUPS!H$5,0)*$FG$6+VLOOKUP($FA615,DIV,LOOKUPS!H$7,0)*$FH$6++VLOOKUP($FA615,SIZE,LOOKUPS!H$11,0)*$FI$6)</f>
        <v>5.5418000000000003</v>
      </c>
      <c r="FH615" s="1">
        <f>IF(ISERROR(VLOOKUP($FA615,MOM,LOOKUPS!I$12,0)*$FB$6+VLOOKUP($FA615,STREV,LOOKUPS!I$10,0)*$FC$6+VLOOKUP($FA615,LTREV,LOOKUPS!I$9,0)*$FD$6+VLOOKUP($FA615,CFP,LOOKUPS!I$6,0)*$FE$6+VLOOKUP($FA615,EP,LOOKUPS!I$8,0)*$FF$6+VLOOKUP($FA615,BM,LOOKUPS!I$5,0)*$FG$6+VLOOKUP($FA615,DIV,LOOKUPS!I$7,0)*$FH$6++VLOOKUP($FA615,SIZE,LOOKUPS!I$11,0)*$FI$6),"",VLOOKUP($FA615,MOM,LOOKUPS!I$12,0)*$FB$6+VLOOKUP($FA615,STREV,LOOKUPS!I$10,0)*$FC$6+VLOOKUP($FA615,LTREV,LOOKUPS!I$9,0)*$FD$6+VLOOKUP($FA615,CFP,LOOKUPS!I$6,0)*$FE$6+VLOOKUP($FA615,EP,LOOKUPS!I$8,0)*$FF$6+VLOOKUP($FA615,BM,LOOKUPS!I$5,0)*$FG$6+VLOOKUP($FA615,DIV,LOOKUPS!I$7,0)*$FH$6++VLOOKUP($FA615,SIZE,LOOKUPS!I$11,0)*$FI$6)</f>
        <v>4.6256000000000004</v>
      </c>
      <c r="FI615" s="1">
        <f>IF(ISERROR(VLOOKUP($FA615,MOM,LOOKUPS!J$12,0)*$FB$6+VLOOKUP($FA615,STREV,LOOKUPS!J$10,0)*$FC$6+VLOOKUP($FA615,LTREV,LOOKUPS!J$9,0)*$FD$6+VLOOKUP($FA615,CFP,LOOKUPS!J$6,0)*$FE$6+VLOOKUP($FA615,EP,LOOKUPS!J$8,0)*$FF$6+VLOOKUP($FA615,BM,LOOKUPS!J$5,0)*$FG$6+VLOOKUP($FA615,DIV,LOOKUPS!J$7,0)*$FH$6++VLOOKUP($FA615,SIZE,LOOKUPS!J$11,0)*$FI$6),"",VLOOKUP($FA615,MOM,LOOKUPS!J$12,0)*$FB$6+VLOOKUP($FA615,STREV,LOOKUPS!J$10,0)*$FC$6+VLOOKUP($FA615,LTREV,LOOKUPS!J$9,0)*$FD$6+VLOOKUP($FA615,CFP,LOOKUPS!J$6,0)*$FE$6+VLOOKUP($FA615,EP,LOOKUPS!J$8,0)*$FF$6+VLOOKUP($FA615,BM,LOOKUPS!J$5,0)*$FG$6+VLOOKUP($FA615,DIV,LOOKUPS!J$7,0)*$FH$6++VLOOKUP($FA615,SIZE,LOOKUPS!J$11,0)*$FI$6)</f>
        <v>5.4171999999999993</v>
      </c>
      <c r="FJ615" s="1">
        <f>IF(ISERROR(VLOOKUP($FA615,MOM,LOOKUPS!K$12,0)*$FB$6+VLOOKUP($FA615,STREV,LOOKUPS!K$10,0)*$FC$6+VLOOKUP($FA615,LTREV,LOOKUPS!K$9,0)*$FD$6+VLOOKUP($FA615,CFP,LOOKUPS!K$6,0)*$FE$6+VLOOKUP($FA615,EP,LOOKUPS!K$8,0)*$FF$6+VLOOKUP($FA615,BM,LOOKUPS!K$5,0)*$FG$6+VLOOKUP($FA615,DIV,LOOKUPS!K$7,0)*$FH$6++VLOOKUP($FA615,SIZE,LOOKUPS!K$11,0)*$FI$6),"",VLOOKUP($FA615,MOM,LOOKUPS!K$12,0)*$FB$6+VLOOKUP($FA615,STREV,LOOKUPS!K$10,0)*$FC$6+VLOOKUP($FA615,LTREV,LOOKUPS!K$9,0)*$FD$6+VLOOKUP($FA615,CFP,LOOKUPS!K$6,0)*$FE$6+VLOOKUP($FA615,EP,LOOKUPS!K$8,0)*$FF$6+VLOOKUP($FA615,BM,LOOKUPS!K$5,0)*$FG$6+VLOOKUP($FA615,DIV,LOOKUPS!K$7,0)*$FH$6++VLOOKUP($FA615,SIZE,LOOKUPS!K$11,0)*$FI$6)</f>
        <v>6.2118000000000002</v>
      </c>
      <c r="FK615" s="1">
        <f>IF(ISERROR(VLOOKUP($FA615,MOM,LOOKUPS!L$12,0)*$FB$6+VLOOKUP($FA615,STREV,LOOKUPS!L$10,0)*$FC$6+VLOOKUP($FA615,LTREV,LOOKUPS!L$9,0)*$FD$6+VLOOKUP($FA615,CFP,LOOKUPS!L$6,0)*$FE$6+VLOOKUP($FA615,EP,LOOKUPS!L$8,0)*$FF$6+VLOOKUP($FA615,BM,LOOKUPS!L$5,0)*$FG$6+VLOOKUP($FA615,DIV,LOOKUPS!L$7,0)*$FH$6++VLOOKUP($FA615,SIZE,LOOKUPS!L$11,0)*$FI$6),"",VLOOKUP($FA615,MOM,LOOKUPS!L$12,0)*$FB$6+VLOOKUP($FA615,STREV,LOOKUPS!L$10,0)*$FC$6+VLOOKUP($FA615,LTREV,LOOKUPS!L$9,0)*$FD$6+VLOOKUP($FA615,CFP,LOOKUPS!L$6,0)*$FE$6+VLOOKUP($FA615,EP,LOOKUPS!L$8,0)*$FF$6+VLOOKUP($FA615,BM,LOOKUPS!L$5,0)*$FG$6+VLOOKUP($FA615,DIV,LOOKUPS!L$7,0)*$FH$6++VLOOKUP($FA615,SIZE,LOOKUPS!L$11,0)*$FI$6)</f>
        <v>6.5602</v>
      </c>
    </row>
    <row r="616" spans="1:167" x14ac:dyDescent="0.3">
      <c r="A616" s="1">
        <v>197707</v>
      </c>
      <c r="B616" s="1">
        <v>2.29</v>
      </c>
      <c r="C616" s="1">
        <v>0.23</v>
      </c>
      <c r="D616" s="1">
        <v>1.07</v>
      </c>
      <c r="E616" s="1">
        <v>0.79</v>
      </c>
      <c r="F616" s="1">
        <v>0.81</v>
      </c>
      <c r="G616" s="1">
        <v>1.2</v>
      </c>
      <c r="H616" s="1">
        <v>0.88</v>
      </c>
      <c r="I616" s="1">
        <v>1.1200000000000001</v>
      </c>
      <c r="J616" s="1">
        <v>1.27</v>
      </c>
      <c r="K616" s="1">
        <v>1.03</v>
      </c>
      <c r="M616" s="1">
        <v>197608</v>
      </c>
      <c r="N616" s="1">
        <v>-2.6</v>
      </c>
      <c r="O616" s="1">
        <v>-2.71</v>
      </c>
      <c r="P616" s="1">
        <v>-2.09</v>
      </c>
      <c r="Q616" s="1">
        <v>-1.24</v>
      </c>
      <c r="R616" s="1">
        <v>-1.84</v>
      </c>
      <c r="S616" s="1">
        <v>-0.21</v>
      </c>
      <c r="T616" s="1">
        <v>-0.93</v>
      </c>
      <c r="U616" s="1">
        <v>0.38</v>
      </c>
      <c r="V616" s="1">
        <v>-1.1599999999999999</v>
      </c>
      <c r="W616" s="1">
        <v>-1.97</v>
      </c>
      <c r="Y616" s="1">
        <v>198107</v>
      </c>
      <c r="Z616" s="1">
        <v>-2.87</v>
      </c>
      <c r="AA616" s="1">
        <v>-1.73</v>
      </c>
      <c r="AB616" s="1">
        <v>-2.93</v>
      </c>
      <c r="AC616" s="1">
        <v>-1.56</v>
      </c>
      <c r="AD616" s="1">
        <v>-1.32</v>
      </c>
      <c r="AE616" s="1">
        <v>-1.39</v>
      </c>
      <c r="AF616" s="1">
        <v>-1.42</v>
      </c>
      <c r="AG616" s="1">
        <v>-1.43</v>
      </c>
      <c r="AH616" s="1">
        <v>-1.96</v>
      </c>
      <c r="AI616" s="1">
        <v>-1.76</v>
      </c>
      <c r="AK616">
        <v>200201</v>
      </c>
      <c r="AL616">
        <v>1.75</v>
      </c>
      <c r="AM616">
        <v>-0.38</v>
      </c>
      <c r="AN616">
        <v>2.2400000000000002</v>
      </c>
      <c r="AO616">
        <v>4.51</v>
      </c>
      <c r="AP616">
        <v>-1.1599999999999999</v>
      </c>
      <c r="AQ616">
        <v>1.71</v>
      </c>
      <c r="AR616">
        <v>2.46</v>
      </c>
      <c r="AS616">
        <v>3.46</v>
      </c>
      <c r="AT616">
        <v>4.33</v>
      </c>
      <c r="AU616">
        <v>-1.87</v>
      </c>
      <c r="AV616">
        <v>-7.0000000000000007E-2</v>
      </c>
      <c r="AW616">
        <v>1.64</v>
      </c>
      <c r="AX616">
        <v>1.77</v>
      </c>
      <c r="AY616">
        <v>1.86</v>
      </c>
      <c r="AZ616">
        <v>3.14</v>
      </c>
      <c r="BA616">
        <v>2.23</v>
      </c>
      <c r="BB616">
        <v>4.88</v>
      </c>
      <c r="BC616">
        <v>3.04</v>
      </c>
      <c r="BD616">
        <v>5.62</v>
      </c>
      <c r="BF616" s="1">
        <v>200201</v>
      </c>
      <c r="BG616" s="1">
        <v>1.69</v>
      </c>
      <c r="BH616" s="1">
        <v>-0.16</v>
      </c>
      <c r="BI616" s="1">
        <v>2.0499999999999998</v>
      </c>
      <c r="BJ616" s="1">
        <v>3.94</v>
      </c>
      <c r="BK616" s="1">
        <v>-0.67</v>
      </c>
      <c r="BL616" s="1">
        <v>1.1599999999999999</v>
      </c>
      <c r="BM616" s="1">
        <v>2.2799999999999998</v>
      </c>
      <c r="BN616" s="1">
        <v>2.64</v>
      </c>
      <c r="BO616" s="1">
        <v>4.46</v>
      </c>
      <c r="BP616" s="1">
        <v>-1.35</v>
      </c>
      <c r="BQ616" s="1">
        <v>0.24</v>
      </c>
      <c r="BR616" s="1">
        <v>1.31</v>
      </c>
      <c r="BS616" s="1">
        <v>0.99</v>
      </c>
      <c r="BT616" s="1">
        <v>1.17</v>
      </c>
      <c r="BU616" s="1">
        <v>3.35</v>
      </c>
      <c r="BV616" s="1">
        <v>2.42</v>
      </c>
      <c r="BW616" s="1">
        <v>2.83</v>
      </c>
      <c r="BX616" s="1">
        <v>4.05</v>
      </c>
      <c r="BY616" s="1">
        <v>4.9400000000000004</v>
      </c>
      <c r="CA616" s="1">
        <v>197701</v>
      </c>
      <c r="CB616" s="1">
        <v>4.93</v>
      </c>
      <c r="CC616" s="1">
        <v>0.56999999999999995</v>
      </c>
      <c r="CD616" s="1">
        <v>2.86</v>
      </c>
      <c r="CE616" s="1">
        <v>5.49</v>
      </c>
      <c r="CF616" s="1">
        <v>-0.31</v>
      </c>
      <c r="CG616" s="1">
        <v>2.69</v>
      </c>
      <c r="CH616" s="1">
        <v>1.95</v>
      </c>
      <c r="CI616" s="1">
        <v>4.0999999999999996</v>
      </c>
      <c r="CJ616" s="1">
        <v>6.14</v>
      </c>
      <c r="CK616" s="1">
        <v>-1.79</v>
      </c>
      <c r="CL616" s="1">
        <v>1.41</v>
      </c>
      <c r="CM616" s="1">
        <v>2.4900000000000002</v>
      </c>
      <c r="CN616" s="1">
        <v>2.89</v>
      </c>
      <c r="CO616" s="1">
        <v>2.09</v>
      </c>
      <c r="CP616" s="1">
        <v>1.8</v>
      </c>
      <c r="CQ616" s="1">
        <v>4.34</v>
      </c>
      <c r="CR616" s="1">
        <v>3.87</v>
      </c>
      <c r="CS616" s="1">
        <v>4.79</v>
      </c>
      <c r="CT616" s="1">
        <v>7.43</v>
      </c>
      <c r="CV616" s="1">
        <v>197801</v>
      </c>
      <c r="CW616" s="1">
        <v>1.42</v>
      </c>
      <c r="CX616" s="1">
        <v>-3.74</v>
      </c>
      <c r="CY616" s="1">
        <v>-2.38</v>
      </c>
      <c r="CZ616" s="1">
        <v>-1.08</v>
      </c>
      <c r="DA616" s="1">
        <v>-4.1100000000000003</v>
      </c>
      <c r="DB616" s="1">
        <v>-2.27</v>
      </c>
      <c r="DC616" s="1">
        <v>-3.05</v>
      </c>
      <c r="DD616" s="1">
        <v>-1.78</v>
      </c>
      <c r="DE616" s="1">
        <v>-0.85</v>
      </c>
      <c r="DF616" s="1">
        <v>-4.5199999999999996</v>
      </c>
      <c r="DG616" s="1">
        <v>-3.66</v>
      </c>
      <c r="DH616" s="1">
        <v>-2.85</v>
      </c>
      <c r="DI616" s="1">
        <v>-1.61</v>
      </c>
      <c r="DJ616" s="1">
        <v>-2.87</v>
      </c>
      <c r="DK616" s="1">
        <v>-3.21</v>
      </c>
      <c r="DL616" s="1">
        <v>-1.9</v>
      </c>
      <c r="DM616" s="1">
        <v>-1.64</v>
      </c>
      <c r="DN616" s="1">
        <v>-1.19</v>
      </c>
      <c r="DO616" s="1">
        <v>-0.5</v>
      </c>
      <c r="DQ616" s="1">
        <v>197701</v>
      </c>
      <c r="DR616" s="1">
        <v>-99.99</v>
      </c>
      <c r="DS616" s="1">
        <v>5.92</v>
      </c>
      <c r="DT616" s="1">
        <v>-0.13</v>
      </c>
      <c r="DU616" s="1">
        <v>-4.3</v>
      </c>
      <c r="DV616" s="1">
        <v>6.34</v>
      </c>
      <c r="DW616" s="1">
        <v>1.58</v>
      </c>
      <c r="DX616" s="1">
        <v>-0.18</v>
      </c>
      <c r="DY616" s="1">
        <v>-2.4900000000000002</v>
      </c>
      <c r="DZ616" s="1">
        <v>-5.1100000000000003</v>
      </c>
      <c r="EA616" s="1">
        <v>6.91</v>
      </c>
      <c r="EB616" s="1">
        <v>3.2</v>
      </c>
      <c r="EC616" s="1">
        <v>2</v>
      </c>
      <c r="ED616" s="1">
        <v>1.1399999999999999</v>
      </c>
      <c r="EE616" s="1">
        <v>0.25</v>
      </c>
      <c r="EF616" s="1">
        <v>-0.68</v>
      </c>
      <c r="EG616" s="1">
        <v>-2.11</v>
      </c>
      <c r="EH616" s="1">
        <v>-2.88</v>
      </c>
      <c r="EI616" s="1">
        <v>-4.3600000000000003</v>
      </c>
      <c r="EJ616" s="1">
        <v>-5.89</v>
      </c>
      <c r="EL616">
        <v>197701</v>
      </c>
      <c r="EM616">
        <v>-4.05</v>
      </c>
      <c r="EN616">
        <v>4.7699999999999996</v>
      </c>
      <c r="EO616">
        <v>4.25</v>
      </c>
      <c r="EP616">
        <v>0.36</v>
      </c>
      <c r="ER616" s="1">
        <v>197707</v>
      </c>
      <c r="ES616" s="1">
        <v>0.31</v>
      </c>
      <c r="EU616" s="1">
        <v>197608</v>
      </c>
      <c r="EV616" s="1">
        <v>-1.97</v>
      </c>
      <c r="EX616" s="1">
        <v>198107</v>
      </c>
      <c r="EY616" s="1">
        <v>-3.51</v>
      </c>
      <c r="FA616" s="1">
        <v>197707</v>
      </c>
      <c r="FB616" s="1">
        <f>IF(ISERROR(VLOOKUP($FA616,MOM,LOOKUPS!C$12,0)*$FB$6+VLOOKUP($FA616,STREV,LOOKUPS!C$10,0)*$FC$6+VLOOKUP($FA616,LTREV,LOOKUPS!C$9,0)*$FD$6+VLOOKUP($FA616,CFP,LOOKUPS!C$6,0)*$FE$6+VLOOKUP($FA616,EP,LOOKUPS!C$8,0)*$FF$6+VLOOKUP($FA616,BM,LOOKUPS!C$5,0)*$FG$6+VLOOKUP($FA616,DIV,LOOKUPS!C$7,0)*$FH$6++VLOOKUP($FA616,SIZE,LOOKUPS!C$11,0)*$FI$6),"",VLOOKUP($FA616,MOM,LOOKUPS!C$12,0)*$FB$6+VLOOKUP($FA616,STREV,LOOKUPS!C$10,0)*$FC$6+VLOOKUP($FA616,LTREV,LOOKUPS!C$9,0)*$FD$6+VLOOKUP($FA616,CFP,LOOKUPS!C$6,0)*$FE$6+VLOOKUP($FA616,EP,LOOKUPS!C$8,0)*$FF$6+VLOOKUP($FA616,BM,LOOKUPS!C$5,0)*$FG$6+VLOOKUP($FA616,DIV,LOOKUPS!C$7,0)*$FH$6++VLOOKUP($FA616,SIZE,LOOKUPS!C$11,0)*$FI$6)</f>
        <v>0.82860000000000011</v>
      </c>
      <c r="FC616" s="1">
        <f>IF(ISERROR(VLOOKUP($FA616,MOM,LOOKUPS!D$12,0)*$FB$6+VLOOKUP($FA616,STREV,LOOKUPS!D$10,0)*$FC$6+VLOOKUP($FA616,LTREV,LOOKUPS!D$9,0)*$FD$6+VLOOKUP($FA616,CFP,LOOKUPS!D$6,0)*$FE$6+VLOOKUP($FA616,EP,LOOKUPS!D$8,0)*$FF$6+VLOOKUP($FA616,BM,LOOKUPS!D$5,0)*$FG$6+VLOOKUP($FA616,DIV,LOOKUPS!D$7,0)*$FH$6++VLOOKUP($FA616,SIZE,LOOKUPS!D$11,0)*$FI$6),"",VLOOKUP($FA616,MOM,LOOKUPS!D$12,0)*$FB$6+VLOOKUP($FA616,STREV,LOOKUPS!D$10,0)*$FC$6+VLOOKUP($FA616,LTREV,LOOKUPS!D$9,0)*$FD$6+VLOOKUP($FA616,CFP,LOOKUPS!D$6,0)*$FE$6+VLOOKUP($FA616,EP,LOOKUPS!D$8,0)*$FF$6+VLOOKUP($FA616,BM,LOOKUPS!D$5,0)*$FG$6+VLOOKUP($FA616,DIV,LOOKUPS!D$7,0)*$FH$6++VLOOKUP($FA616,SIZE,LOOKUPS!D$11,0)*$FI$6)</f>
        <v>-0.19359999999999999</v>
      </c>
      <c r="FD616" s="1">
        <f>IF(ISERROR(VLOOKUP($FA616,MOM,LOOKUPS!E$12,0)*$FB$6+VLOOKUP($FA616,STREV,LOOKUPS!E$10,0)*$FC$6+VLOOKUP($FA616,LTREV,LOOKUPS!E$9,0)*$FD$6+VLOOKUP($FA616,CFP,LOOKUPS!E$6,0)*$FE$6+VLOOKUP($FA616,EP,LOOKUPS!E$8,0)*$FF$6+VLOOKUP($FA616,BM,LOOKUPS!E$5,0)*$FG$6+VLOOKUP($FA616,DIV,LOOKUPS!E$7,0)*$FH$6++VLOOKUP($FA616,SIZE,LOOKUPS!E$11,0)*$FI$6),"",VLOOKUP($FA616,MOM,LOOKUPS!E$12,0)*$FB$6+VLOOKUP($FA616,STREV,LOOKUPS!E$10,0)*$FC$6+VLOOKUP($FA616,LTREV,LOOKUPS!E$9,0)*$FD$6+VLOOKUP($FA616,CFP,LOOKUPS!E$6,0)*$FE$6+VLOOKUP($FA616,EP,LOOKUPS!E$8,0)*$FF$6+VLOOKUP($FA616,BM,LOOKUPS!E$5,0)*$FG$6+VLOOKUP($FA616,DIV,LOOKUPS!E$7,0)*$FH$6++VLOOKUP($FA616,SIZE,LOOKUPS!E$11,0)*$FI$6)</f>
        <v>0.32379999999999998</v>
      </c>
      <c r="FE616" s="1">
        <f>IF(ISERROR(VLOOKUP($FA616,MOM,LOOKUPS!F$12,0)*$FB$6+VLOOKUP($FA616,STREV,LOOKUPS!F$10,0)*$FC$6+VLOOKUP($FA616,LTREV,LOOKUPS!F$9,0)*$FD$6+VLOOKUP($FA616,CFP,LOOKUPS!F$6,0)*$FE$6+VLOOKUP($FA616,EP,LOOKUPS!F$8,0)*$FF$6+VLOOKUP($FA616,BM,LOOKUPS!F$5,0)*$FG$6+VLOOKUP($FA616,DIV,LOOKUPS!F$7,0)*$FH$6++VLOOKUP($FA616,SIZE,LOOKUPS!F$11,0)*$FI$6),"",VLOOKUP($FA616,MOM,LOOKUPS!F$12,0)*$FB$6+VLOOKUP($FA616,STREV,LOOKUPS!F$10,0)*$FC$6+VLOOKUP($FA616,LTREV,LOOKUPS!F$9,0)*$FD$6+VLOOKUP($FA616,CFP,LOOKUPS!F$6,0)*$FE$6+VLOOKUP($FA616,EP,LOOKUPS!F$8,0)*$FF$6+VLOOKUP($FA616,BM,LOOKUPS!F$5,0)*$FG$6+VLOOKUP($FA616,DIV,LOOKUPS!F$7,0)*$FH$6++VLOOKUP($FA616,SIZE,LOOKUPS!F$11,0)*$FI$6)</f>
        <v>0.75440000000000018</v>
      </c>
      <c r="FF616" s="1">
        <f>IF(ISERROR(VLOOKUP($FA616,MOM,LOOKUPS!G$12,0)*$FB$6+VLOOKUP($FA616,STREV,LOOKUPS!G$10,0)*$FC$6+VLOOKUP($FA616,LTREV,LOOKUPS!G$9,0)*$FD$6+VLOOKUP($FA616,CFP,LOOKUPS!G$6,0)*$FE$6+VLOOKUP($FA616,EP,LOOKUPS!G$8,0)*$FF$6+VLOOKUP($FA616,BM,LOOKUPS!G$5,0)*$FG$6+VLOOKUP($FA616,DIV,LOOKUPS!G$7,0)*$FH$6++VLOOKUP($FA616,SIZE,LOOKUPS!G$11,0)*$FI$6),"",VLOOKUP($FA616,MOM,LOOKUPS!G$12,0)*$FB$6+VLOOKUP($FA616,STREV,LOOKUPS!G$10,0)*$FC$6+VLOOKUP($FA616,LTREV,LOOKUPS!G$9,0)*$FD$6+VLOOKUP($FA616,CFP,LOOKUPS!G$6,0)*$FE$6+VLOOKUP($FA616,EP,LOOKUPS!G$8,0)*$FF$6+VLOOKUP($FA616,BM,LOOKUPS!G$5,0)*$FG$6+VLOOKUP($FA616,DIV,LOOKUPS!G$7,0)*$FH$6++VLOOKUP($FA616,SIZE,LOOKUPS!G$11,0)*$FI$6)</f>
        <v>0.60930000000000006</v>
      </c>
      <c r="FG616" s="1">
        <f>IF(ISERROR(VLOOKUP($FA616,MOM,LOOKUPS!H$12,0)*$FB$6+VLOOKUP($FA616,STREV,LOOKUPS!H$10,0)*$FC$6+VLOOKUP($FA616,LTREV,LOOKUPS!H$9,0)*$FD$6+VLOOKUP($FA616,CFP,LOOKUPS!H$6,0)*$FE$6+VLOOKUP($FA616,EP,LOOKUPS!H$8,0)*$FF$6+VLOOKUP($FA616,BM,LOOKUPS!H$5,0)*$FG$6+VLOOKUP($FA616,DIV,LOOKUPS!H$7,0)*$FH$6++VLOOKUP($FA616,SIZE,LOOKUPS!H$11,0)*$FI$6),"",VLOOKUP($FA616,MOM,LOOKUPS!H$12,0)*$FB$6+VLOOKUP($FA616,STREV,LOOKUPS!H$10,0)*$FC$6+VLOOKUP($FA616,LTREV,LOOKUPS!H$9,0)*$FD$6+VLOOKUP($FA616,CFP,LOOKUPS!H$6,0)*$FE$6+VLOOKUP($FA616,EP,LOOKUPS!H$8,0)*$FF$6+VLOOKUP($FA616,BM,LOOKUPS!H$5,0)*$FG$6+VLOOKUP($FA616,DIV,LOOKUPS!H$7,0)*$FH$6++VLOOKUP($FA616,SIZE,LOOKUPS!H$11,0)*$FI$6)</f>
        <v>0.98860000000000003</v>
      </c>
      <c r="FH616" s="1">
        <f>IF(ISERROR(VLOOKUP($FA616,MOM,LOOKUPS!I$12,0)*$FB$6+VLOOKUP($FA616,STREV,LOOKUPS!I$10,0)*$FC$6+VLOOKUP($FA616,LTREV,LOOKUPS!I$9,0)*$FD$6+VLOOKUP($FA616,CFP,LOOKUPS!I$6,0)*$FE$6+VLOOKUP($FA616,EP,LOOKUPS!I$8,0)*$FF$6+VLOOKUP($FA616,BM,LOOKUPS!I$5,0)*$FG$6+VLOOKUP($FA616,DIV,LOOKUPS!I$7,0)*$FH$6++VLOOKUP($FA616,SIZE,LOOKUPS!I$11,0)*$FI$6),"",VLOOKUP($FA616,MOM,LOOKUPS!I$12,0)*$FB$6+VLOOKUP($FA616,STREV,LOOKUPS!I$10,0)*$FC$6+VLOOKUP($FA616,LTREV,LOOKUPS!I$9,0)*$FD$6+VLOOKUP($FA616,CFP,LOOKUPS!I$6,0)*$FE$6+VLOOKUP($FA616,EP,LOOKUPS!I$8,0)*$FF$6+VLOOKUP($FA616,BM,LOOKUPS!I$5,0)*$FG$6+VLOOKUP($FA616,DIV,LOOKUPS!I$7,0)*$FH$6++VLOOKUP($FA616,SIZE,LOOKUPS!I$11,0)*$FI$6)</f>
        <v>0.92569999999999997</v>
      </c>
      <c r="FI616" s="1">
        <f>IF(ISERROR(VLOOKUP($FA616,MOM,LOOKUPS!J$12,0)*$FB$6+VLOOKUP($FA616,STREV,LOOKUPS!J$10,0)*$FC$6+VLOOKUP($FA616,LTREV,LOOKUPS!J$9,0)*$FD$6+VLOOKUP($FA616,CFP,LOOKUPS!J$6,0)*$FE$6+VLOOKUP($FA616,EP,LOOKUPS!J$8,0)*$FF$6+VLOOKUP($FA616,BM,LOOKUPS!J$5,0)*$FG$6+VLOOKUP($FA616,DIV,LOOKUPS!J$7,0)*$FH$6++VLOOKUP($FA616,SIZE,LOOKUPS!J$11,0)*$FI$6),"",VLOOKUP($FA616,MOM,LOOKUPS!J$12,0)*$FB$6+VLOOKUP($FA616,STREV,LOOKUPS!J$10,0)*$FC$6+VLOOKUP($FA616,LTREV,LOOKUPS!J$9,0)*$FD$6+VLOOKUP($FA616,CFP,LOOKUPS!J$6,0)*$FE$6+VLOOKUP($FA616,EP,LOOKUPS!J$8,0)*$FF$6+VLOOKUP($FA616,BM,LOOKUPS!J$5,0)*$FG$6+VLOOKUP($FA616,DIV,LOOKUPS!J$7,0)*$FH$6++VLOOKUP($FA616,SIZE,LOOKUPS!J$11,0)*$FI$6)</f>
        <v>0.97830000000000017</v>
      </c>
      <c r="FJ616" s="1">
        <f>IF(ISERROR(VLOOKUP($FA616,MOM,LOOKUPS!K$12,0)*$FB$6+VLOOKUP($FA616,STREV,LOOKUPS!K$10,0)*$FC$6+VLOOKUP($FA616,LTREV,LOOKUPS!K$9,0)*$FD$6+VLOOKUP($FA616,CFP,LOOKUPS!K$6,0)*$FE$6+VLOOKUP($FA616,EP,LOOKUPS!K$8,0)*$FF$6+VLOOKUP($FA616,BM,LOOKUPS!K$5,0)*$FG$6+VLOOKUP($FA616,DIV,LOOKUPS!K$7,0)*$FH$6++VLOOKUP($FA616,SIZE,LOOKUPS!K$11,0)*$FI$6),"",VLOOKUP($FA616,MOM,LOOKUPS!K$12,0)*$FB$6+VLOOKUP($FA616,STREV,LOOKUPS!K$10,0)*$FC$6+VLOOKUP($FA616,LTREV,LOOKUPS!K$9,0)*$FD$6+VLOOKUP($FA616,CFP,LOOKUPS!K$6,0)*$FE$6+VLOOKUP($FA616,EP,LOOKUPS!K$8,0)*$FF$6+VLOOKUP($FA616,BM,LOOKUPS!K$5,0)*$FG$6+VLOOKUP($FA616,DIV,LOOKUPS!K$7,0)*$FH$6++VLOOKUP($FA616,SIZE,LOOKUPS!K$11,0)*$FI$6)</f>
        <v>1.7712999999999999</v>
      </c>
      <c r="FK616" s="1">
        <f>IF(ISERROR(VLOOKUP($FA616,MOM,LOOKUPS!L$12,0)*$FB$6+VLOOKUP($FA616,STREV,LOOKUPS!L$10,0)*$FC$6+VLOOKUP($FA616,LTREV,LOOKUPS!L$9,0)*$FD$6+VLOOKUP($FA616,CFP,LOOKUPS!L$6,0)*$FE$6+VLOOKUP($FA616,EP,LOOKUPS!L$8,0)*$FF$6+VLOOKUP($FA616,BM,LOOKUPS!L$5,0)*$FG$6+VLOOKUP($FA616,DIV,LOOKUPS!L$7,0)*$FH$6++VLOOKUP($FA616,SIZE,LOOKUPS!L$11,0)*$FI$6),"",VLOOKUP($FA616,MOM,LOOKUPS!L$12,0)*$FB$6+VLOOKUP($FA616,STREV,LOOKUPS!L$10,0)*$FC$6+VLOOKUP($FA616,LTREV,LOOKUPS!L$9,0)*$FD$6+VLOOKUP($FA616,CFP,LOOKUPS!L$6,0)*$FE$6+VLOOKUP($FA616,EP,LOOKUPS!L$8,0)*$FF$6+VLOOKUP($FA616,BM,LOOKUPS!L$5,0)*$FG$6+VLOOKUP($FA616,DIV,LOOKUPS!L$7,0)*$FH$6++VLOOKUP($FA616,SIZE,LOOKUPS!L$11,0)*$FI$6)</f>
        <v>2.0551000000000004</v>
      </c>
    </row>
    <row r="617" spans="1:167" x14ac:dyDescent="0.3">
      <c r="A617" s="1">
        <v>197708</v>
      </c>
      <c r="B617" s="1">
        <v>-1.19</v>
      </c>
      <c r="C617" s="1">
        <v>0.56000000000000005</v>
      </c>
      <c r="D617" s="1">
        <v>-0.47</v>
      </c>
      <c r="E617" s="1">
        <v>0.02</v>
      </c>
      <c r="F617" s="1">
        <v>-0.88</v>
      </c>
      <c r="G617" s="1">
        <v>-0.94</v>
      </c>
      <c r="H617" s="1">
        <v>-0.87</v>
      </c>
      <c r="I617" s="1">
        <v>-0.15</v>
      </c>
      <c r="J617" s="1">
        <v>-0.23</v>
      </c>
      <c r="K617" s="1">
        <v>0.16</v>
      </c>
      <c r="M617" s="1">
        <v>197609</v>
      </c>
      <c r="N617" s="1">
        <v>1.84</v>
      </c>
      <c r="O617" s="1">
        <v>2.6</v>
      </c>
      <c r="P617" s="1">
        <v>1.54</v>
      </c>
      <c r="Q617" s="1">
        <v>1.22</v>
      </c>
      <c r="R617" s="1">
        <v>2.19</v>
      </c>
      <c r="S617" s="1">
        <v>1.1100000000000001</v>
      </c>
      <c r="T617" s="1">
        <v>2.09</v>
      </c>
      <c r="U617" s="1">
        <v>2.4</v>
      </c>
      <c r="V617" s="1">
        <v>2.1800000000000002</v>
      </c>
      <c r="W617" s="1">
        <v>1.65</v>
      </c>
      <c r="Y617" s="1">
        <v>198108</v>
      </c>
      <c r="Z617" s="1">
        <v>-8.64</v>
      </c>
      <c r="AA617" s="1">
        <v>-5.88</v>
      </c>
      <c r="AB617" s="1">
        <v>-4.24</v>
      </c>
      <c r="AC617" s="1">
        <v>-5.13</v>
      </c>
      <c r="AD617" s="1">
        <v>-5.58</v>
      </c>
      <c r="AE617" s="1">
        <v>-5.07</v>
      </c>
      <c r="AF617" s="1">
        <v>-6.53</v>
      </c>
      <c r="AG617" s="1">
        <v>-6.26</v>
      </c>
      <c r="AH617" s="1">
        <v>-6.78</v>
      </c>
      <c r="AI617" s="1">
        <v>-9.34</v>
      </c>
      <c r="AK617">
        <v>200202</v>
      </c>
      <c r="AL617">
        <v>-9.51</v>
      </c>
      <c r="AM617">
        <v>-4.3499999999999996</v>
      </c>
      <c r="AN617">
        <v>-0.04</v>
      </c>
      <c r="AO617">
        <v>-0.19</v>
      </c>
      <c r="AP617">
        <v>-5.69</v>
      </c>
      <c r="AQ617">
        <v>-0.82</v>
      </c>
      <c r="AR617">
        <v>0.42</v>
      </c>
      <c r="AS617">
        <v>0.56999999999999995</v>
      </c>
      <c r="AT617">
        <v>-0.98</v>
      </c>
      <c r="AU617">
        <v>-7.72</v>
      </c>
      <c r="AV617">
        <v>-2.58</v>
      </c>
      <c r="AW617">
        <v>-0.89</v>
      </c>
      <c r="AX617">
        <v>-0.75</v>
      </c>
      <c r="AY617">
        <v>0.02</v>
      </c>
      <c r="AZ617">
        <v>0.87</v>
      </c>
      <c r="BA617">
        <v>-0.25</v>
      </c>
      <c r="BB617">
        <v>1.52</v>
      </c>
      <c r="BC617">
        <v>-0.57999999999999996</v>
      </c>
      <c r="BD617">
        <v>-1.39</v>
      </c>
      <c r="BF617" s="1">
        <v>200202</v>
      </c>
      <c r="BG617" s="1">
        <v>-9.1999999999999993</v>
      </c>
      <c r="BH617" s="1">
        <v>-4.25</v>
      </c>
      <c r="BI617" s="1">
        <v>-0.19</v>
      </c>
      <c r="BJ617" s="1">
        <v>0.15</v>
      </c>
      <c r="BK617" s="1">
        <v>-5.15</v>
      </c>
      <c r="BL617" s="1">
        <v>-0.94</v>
      </c>
      <c r="BM617" s="1">
        <v>-0.96</v>
      </c>
      <c r="BN617" s="1">
        <v>1.18</v>
      </c>
      <c r="BO617" s="1">
        <v>-0.41</v>
      </c>
      <c r="BP617" s="1">
        <v>-7.28</v>
      </c>
      <c r="BQ617" s="1">
        <v>-2.29</v>
      </c>
      <c r="BR617" s="1">
        <v>-1.69</v>
      </c>
      <c r="BS617" s="1">
        <v>-0.14000000000000001</v>
      </c>
      <c r="BT617" s="1">
        <v>-1.05</v>
      </c>
      <c r="BU617" s="1">
        <v>-0.87</v>
      </c>
      <c r="BV617" s="1">
        <v>1.02</v>
      </c>
      <c r="BW617" s="1">
        <v>1.33</v>
      </c>
      <c r="BX617" s="1">
        <v>0.8</v>
      </c>
      <c r="BY617" s="1">
        <v>-1.82</v>
      </c>
      <c r="CA617" s="1">
        <v>197702</v>
      </c>
      <c r="CB617" s="1">
        <v>2.83</v>
      </c>
      <c r="CC617" s="1">
        <v>-0.8</v>
      </c>
      <c r="CD617" s="1">
        <v>-0.7</v>
      </c>
      <c r="CE617" s="1">
        <v>1.04</v>
      </c>
      <c r="CF617" s="1">
        <v>-0.84</v>
      </c>
      <c r="CG617" s="1">
        <v>-0.7</v>
      </c>
      <c r="CH617" s="1">
        <v>-0.69</v>
      </c>
      <c r="CI617" s="1">
        <v>0</v>
      </c>
      <c r="CJ617" s="1">
        <v>1.18</v>
      </c>
      <c r="CK617" s="1">
        <v>-0.73</v>
      </c>
      <c r="CL617" s="1">
        <v>-0.97</v>
      </c>
      <c r="CM617" s="1">
        <v>-0.72</v>
      </c>
      <c r="CN617" s="1">
        <v>-0.68</v>
      </c>
      <c r="CO617" s="1">
        <v>-1.34</v>
      </c>
      <c r="CP617" s="1">
        <v>-0.03</v>
      </c>
      <c r="CQ617" s="1">
        <v>-0.72</v>
      </c>
      <c r="CR617" s="1">
        <v>0.69</v>
      </c>
      <c r="CS617" s="1">
        <v>1.33</v>
      </c>
      <c r="CT617" s="1">
        <v>1.04</v>
      </c>
      <c r="CV617" s="1">
        <v>197802</v>
      </c>
      <c r="CW617" s="1">
        <v>3.87</v>
      </c>
      <c r="CX617" s="1">
        <v>2.44</v>
      </c>
      <c r="CY617" s="1">
        <v>1.73</v>
      </c>
      <c r="CZ617" s="1">
        <v>1.5</v>
      </c>
      <c r="DA617" s="1">
        <v>2.5</v>
      </c>
      <c r="DB617" s="1">
        <v>2.27</v>
      </c>
      <c r="DC617" s="1">
        <v>1.93</v>
      </c>
      <c r="DD617" s="1">
        <v>1.47</v>
      </c>
      <c r="DE617" s="1">
        <v>1.26</v>
      </c>
      <c r="DF617" s="1">
        <v>2.35</v>
      </c>
      <c r="DG617" s="1">
        <v>2.67</v>
      </c>
      <c r="DH617" s="1">
        <v>2.31</v>
      </c>
      <c r="DI617" s="1">
        <v>2.2200000000000002</v>
      </c>
      <c r="DJ617" s="1">
        <v>2.1800000000000002</v>
      </c>
      <c r="DK617" s="1">
        <v>1.72</v>
      </c>
      <c r="DL617" s="1">
        <v>0.92</v>
      </c>
      <c r="DM617" s="1">
        <v>2.09</v>
      </c>
      <c r="DN617" s="1">
        <v>1.1299999999999999</v>
      </c>
      <c r="DO617" s="1">
        <v>1.39</v>
      </c>
      <c r="DQ617" s="1">
        <v>197702</v>
      </c>
      <c r="DR617" s="1">
        <v>-99.99</v>
      </c>
      <c r="DS617" s="1">
        <v>1.0900000000000001</v>
      </c>
      <c r="DT617" s="1">
        <v>-1.27</v>
      </c>
      <c r="DU617" s="1">
        <v>-2.12</v>
      </c>
      <c r="DV617" s="1">
        <v>1.34</v>
      </c>
      <c r="DW617" s="1">
        <v>-0.77</v>
      </c>
      <c r="DX617" s="1">
        <v>-1.76</v>
      </c>
      <c r="DY617" s="1">
        <v>-1.98</v>
      </c>
      <c r="DZ617" s="1">
        <v>-1.98</v>
      </c>
      <c r="EA617" s="1">
        <v>1.67</v>
      </c>
      <c r="EB617" s="1">
        <v>-0.5</v>
      </c>
      <c r="EC617" s="1">
        <v>-1.19</v>
      </c>
      <c r="ED617" s="1">
        <v>-0.32</v>
      </c>
      <c r="EE617" s="1">
        <v>-1.24</v>
      </c>
      <c r="EF617" s="1">
        <v>-2.37</v>
      </c>
      <c r="EG617" s="1">
        <v>-1.59</v>
      </c>
      <c r="EH617" s="1">
        <v>-2.38</v>
      </c>
      <c r="EI617" s="1">
        <v>-2.2999999999999998</v>
      </c>
      <c r="EJ617" s="1">
        <v>-1.65</v>
      </c>
      <c r="EL617">
        <v>197702</v>
      </c>
      <c r="EM617">
        <v>-1.94</v>
      </c>
      <c r="EN617">
        <v>1.08</v>
      </c>
      <c r="EO617">
        <v>0.52</v>
      </c>
      <c r="EP617">
        <v>0.35</v>
      </c>
      <c r="ER617" s="1">
        <v>197708</v>
      </c>
      <c r="ES617" s="1">
        <v>-1.78</v>
      </c>
      <c r="EU617" s="1">
        <v>197609</v>
      </c>
      <c r="EV617" s="1">
        <v>-0.51</v>
      </c>
      <c r="EX617" s="1">
        <v>198108</v>
      </c>
      <c r="EY617" s="1">
        <v>1.28</v>
      </c>
      <c r="FA617" s="1">
        <v>197708</v>
      </c>
      <c r="FB617" s="1">
        <f>IF(ISERROR(VLOOKUP($FA617,MOM,LOOKUPS!C$12,0)*$FB$6+VLOOKUP($FA617,STREV,LOOKUPS!C$10,0)*$FC$6+VLOOKUP($FA617,LTREV,LOOKUPS!C$9,0)*$FD$6+VLOOKUP($FA617,CFP,LOOKUPS!C$6,0)*$FE$6+VLOOKUP($FA617,EP,LOOKUPS!C$8,0)*$FF$6+VLOOKUP($FA617,BM,LOOKUPS!C$5,0)*$FG$6+VLOOKUP($FA617,DIV,LOOKUPS!C$7,0)*$FH$6++VLOOKUP($FA617,SIZE,LOOKUPS!C$11,0)*$FI$6),"",VLOOKUP($FA617,MOM,LOOKUPS!C$12,0)*$FB$6+VLOOKUP($FA617,STREV,LOOKUPS!C$10,0)*$FC$6+VLOOKUP($FA617,LTREV,LOOKUPS!C$9,0)*$FD$6+VLOOKUP($FA617,CFP,LOOKUPS!C$6,0)*$FE$6+VLOOKUP($FA617,EP,LOOKUPS!C$8,0)*$FF$6+VLOOKUP($FA617,BM,LOOKUPS!C$5,0)*$FG$6+VLOOKUP($FA617,DIV,LOOKUPS!C$7,0)*$FH$6++VLOOKUP($FA617,SIZE,LOOKUPS!C$11,0)*$FI$6)</f>
        <v>-9.3299999999999966E-2</v>
      </c>
      <c r="FC617" s="1">
        <f>IF(ISERROR(VLOOKUP($FA617,MOM,LOOKUPS!D$12,0)*$FB$6+VLOOKUP($FA617,STREV,LOOKUPS!D$10,0)*$FC$6+VLOOKUP($FA617,LTREV,LOOKUPS!D$9,0)*$FD$6+VLOOKUP($FA617,CFP,LOOKUPS!D$6,0)*$FE$6+VLOOKUP($FA617,EP,LOOKUPS!D$8,0)*$FF$6+VLOOKUP($FA617,BM,LOOKUPS!D$5,0)*$FG$6+VLOOKUP($FA617,DIV,LOOKUPS!D$7,0)*$FH$6++VLOOKUP($FA617,SIZE,LOOKUPS!D$11,0)*$FI$6),"",VLOOKUP($FA617,MOM,LOOKUPS!D$12,0)*$FB$6+VLOOKUP($FA617,STREV,LOOKUPS!D$10,0)*$FC$6+VLOOKUP($FA617,LTREV,LOOKUPS!D$9,0)*$FD$6+VLOOKUP($FA617,CFP,LOOKUPS!D$6,0)*$FE$6+VLOOKUP($FA617,EP,LOOKUPS!D$8,0)*$FF$6+VLOOKUP($FA617,BM,LOOKUPS!D$5,0)*$FG$6+VLOOKUP($FA617,DIV,LOOKUPS!D$7,0)*$FH$6++VLOOKUP($FA617,SIZE,LOOKUPS!D$11,0)*$FI$6)</f>
        <v>0.22890000000000005</v>
      </c>
      <c r="FD617" s="1">
        <f>IF(ISERROR(VLOOKUP($FA617,MOM,LOOKUPS!E$12,0)*$FB$6+VLOOKUP($FA617,STREV,LOOKUPS!E$10,0)*$FC$6+VLOOKUP($FA617,LTREV,LOOKUPS!E$9,0)*$FD$6+VLOOKUP($FA617,CFP,LOOKUPS!E$6,0)*$FE$6+VLOOKUP($FA617,EP,LOOKUPS!E$8,0)*$FF$6+VLOOKUP($FA617,BM,LOOKUPS!E$5,0)*$FG$6+VLOOKUP($FA617,DIV,LOOKUPS!E$7,0)*$FH$6++VLOOKUP($FA617,SIZE,LOOKUPS!E$11,0)*$FI$6),"",VLOOKUP($FA617,MOM,LOOKUPS!E$12,0)*$FB$6+VLOOKUP($FA617,STREV,LOOKUPS!E$10,0)*$FC$6+VLOOKUP($FA617,LTREV,LOOKUPS!E$9,0)*$FD$6+VLOOKUP($FA617,CFP,LOOKUPS!E$6,0)*$FE$6+VLOOKUP($FA617,EP,LOOKUPS!E$8,0)*$FF$6+VLOOKUP($FA617,BM,LOOKUPS!E$5,0)*$FG$6+VLOOKUP($FA617,DIV,LOOKUPS!E$7,0)*$FH$6++VLOOKUP($FA617,SIZE,LOOKUPS!E$11,0)*$FI$6)</f>
        <v>-0.47899999999999998</v>
      </c>
      <c r="FE617" s="1">
        <f>IF(ISERROR(VLOOKUP($FA617,MOM,LOOKUPS!F$12,0)*$FB$6+VLOOKUP($FA617,STREV,LOOKUPS!F$10,0)*$FC$6+VLOOKUP($FA617,LTREV,LOOKUPS!F$9,0)*$FD$6+VLOOKUP($FA617,CFP,LOOKUPS!F$6,0)*$FE$6+VLOOKUP($FA617,EP,LOOKUPS!F$8,0)*$FF$6+VLOOKUP($FA617,BM,LOOKUPS!F$5,0)*$FG$6+VLOOKUP($FA617,DIV,LOOKUPS!F$7,0)*$FH$6++VLOOKUP($FA617,SIZE,LOOKUPS!F$11,0)*$FI$6),"",VLOOKUP($FA617,MOM,LOOKUPS!F$12,0)*$FB$6+VLOOKUP($FA617,STREV,LOOKUPS!F$10,0)*$FC$6+VLOOKUP($FA617,LTREV,LOOKUPS!F$9,0)*$FD$6+VLOOKUP($FA617,CFP,LOOKUPS!F$6,0)*$FE$6+VLOOKUP($FA617,EP,LOOKUPS!F$8,0)*$FF$6+VLOOKUP($FA617,BM,LOOKUPS!F$5,0)*$FG$6+VLOOKUP($FA617,DIV,LOOKUPS!F$7,0)*$FH$6++VLOOKUP($FA617,SIZE,LOOKUPS!F$11,0)*$FI$6)</f>
        <v>-0.89650000000000007</v>
      </c>
      <c r="FF617" s="1">
        <f>IF(ISERROR(VLOOKUP($FA617,MOM,LOOKUPS!G$12,0)*$FB$6+VLOOKUP($FA617,STREV,LOOKUPS!G$10,0)*$FC$6+VLOOKUP($FA617,LTREV,LOOKUPS!G$9,0)*$FD$6+VLOOKUP($FA617,CFP,LOOKUPS!G$6,0)*$FE$6+VLOOKUP($FA617,EP,LOOKUPS!G$8,0)*$FF$6+VLOOKUP($FA617,BM,LOOKUPS!G$5,0)*$FG$6+VLOOKUP($FA617,DIV,LOOKUPS!G$7,0)*$FH$6++VLOOKUP($FA617,SIZE,LOOKUPS!G$11,0)*$FI$6),"",VLOOKUP($FA617,MOM,LOOKUPS!G$12,0)*$FB$6+VLOOKUP($FA617,STREV,LOOKUPS!G$10,0)*$FC$6+VLOOKUP($FA617,LTREV,LOOKUPS!G$9,0)*$FD$6+VLOOKUP($FA617,CFP,LOOKUPS!G$6,0)*$FE$6+VLOOKUP($FA617,EP,LOOKUPS!G$8,0)*$FF$6+VLOOKUP($FA617,BM,LOOKUPS!G$5,0)*$FG$6+VLOOKUP($FA617,DIV,LOOKUPS!G$7,0)*$FH$6++VLOOKUP($FA617,SIZE,LOOKUPS!G$11,0)*$FI$6)</f>
        <v>-0.66470000000000007</v>
      </c>
      <c r="FG617" s="1">
        <f>IF(ISERROR(VLOOKUP($FA617,MOM,LOOKUPS!H$12,0)*$FB$6+VLOOKUP($FA617,STREV,LOOKUPS!H$10,0)*$FC$6+VLOOKUP($FA617,LTREV,LOOKUPS!H$9,0)*$FD$6+VLOOKUP($FA617,CFP,LOOKUPS!H$6,0)*$FE$6+VLOOKUP($FA617,EP,LOOKUPS!H$8,0)*$FF$6+VLOOKUP($FA617,BM,LOOKUPS!H$5,0)*$FG$6+VLOOKUP($FA617,DIV,LOOKUPS!H$7,0)*$FH$6++VLOOKUP($FA617,SIZE,LOOKUPS!H$11,0)*$FI$6),"",VLOOKUP($FA617,MOM,LOOKUPS!H$12,0)*$FB$6+VLOOKUP($FA617,STREV,LOOKUPS!H$10,0)*$FC$6+VLOOKUP($FA617,LTREV,LOOKUPS!H$9,0)*$FD$6+VLOOKUP($FA617,CFP,LOOKUPS!H$6,0)*$FE$6+VLOOKUP($FA617,EP,LOOKUPS!H$8,0)*$FF$6+VLOOKUP($FA617,BM,LOOKUPS!H$5,0)*$FG$6+VLOOKUP($FA617,DIV,LOOKUPS!H$7,0)*$FH$6++VLOOKUP($FA617,SIZE,LOOKUPS!H$11,0)*$FI$6)</f>
        <v>-0.94679999999999997</v>
      </c>
      <c r="FH617" s="1">
        <f>IF(ISERROR(VLOOKUP($FA617,MOM,LOOKUPS!I$12,0)*$FB$6+VLOOKUP($FA617,STREV,LOOKUPS!I$10,0)*$FC$6+VLOOKUP($FA617,LTREV,LOOKUPS!I$9,0)*$FD$6+VLOOKUP($FA617,CFP,LOOKUPS!I$6,0)*$FE$6+VLOOKUP($FA617,EP,LOOKUPS!I$8,0)*$FF$6+VLOOKUP($FA617,BM,LOOKUPS!I$5,0)*$FG$6+VLOOKUP($FA617,DIV,LOOKUPS!I$7,0)*$FH$6++VLOOKUP($FA617,SIZE,LOOKUPS!I$11,0)*$FI$6),"",VLOOKUP($FA617,MOM,LOOKUPS!I$12,0)*$FB$6+VLOOKUP($FA617,STREV,LOOKUPS!I$10,0)*$FC$6+VLOOKUP($FA617,LTREV,LOOKUPS!I$9,0)*$FD$6+VLOOKUP($FA617,CFP,LOOKUPS!I$6,0)*$FE$6+VLOOKUP($FA617,EP,LOOKUPS!I$8,0)*$FF$6+VLOOKUP($FA617,BM,LOOKUPS!I$5,0)*$FG$6+VLOOKUP($FA617,DIV,LOOKUPS!I$7,0)*$FH$6++VLOOKUP($FA617,SIZE,LOOKUPS!I$11,0)*$FI$6)</f>
        <v>-0.84909999999999997</v>
      </c>
      <c r="FI617" s="1">
        <f>IF(ISERROR(VLOOKUP($FA617,MOM,LOOKUPS!J$12,0)*$FB$6+VLOOKUP($FA617,STREV,LOOKUPS!J$10,0)*$FC$6+VLOOKUP($FA617,LTREV,LOOKUPS!J$9,0)*$FD$6+VLOOKUP($FA617,CFP,LOOKUPS!J$6,0)*$FE$6+VLOOKUP($FA617,EP,LOOKUPS!J$8,0)*$FF$6+VLOOKUP($FA617,BM,LOOKUPS!J$5,0)*$FG$6+VLOOKUP($FA617,DIV,LOOKUPS!J$7,0)*$FH$6++VLOOKUP($FA617,SIZE,LOOKUPS!J$11,0)*$FI$6),"",VLOOKUP($FA617,MOM,LOOKUPS!J$12,0)*$FB$6+VLOOKUP($FA617,STREV,LOOKUPS!J$10,0)*$FC$6+VLOOKUP($FA617,LTREV,LOOKUPS!J$9,0)*$FD$6+VLOOKUP($FA617,CFP,LOOKUPS!J$6,0)*$FE$6+VLOOKUP($FA617,EP,LOOKUPS!J$8,0)*$FF$6+VLOOKUP($FA617,BM,LOOKUPS!J$5,0)*$FG$6+VLOOKUP($FA617,DIV,LOOKUPS!J$7,0)*$FH$6++VLOOKUP($FA617,SIZE,LOOKUPS!J$11,0)*$FI$6)</f>
        <v>-0.76730000000000009</v>
      </c>
      <c r="FJ617" s="1">
        <f>IF(ISERROR(VLOOKUP($FA617,MOM,LOOKUPS!K$12,0)*$FB$6+VLOOKUP($FA617,STREV,LOOKUPS!K$10,0)*$FC$6+VLOOKUP($FA617,LTREV,LOOKUPS!K$9,0)*$FD$6+VLOOKUP($FA617,CFP,LOOKUPS!K$6,0)*$FE$6+VLOOKUP($FA617,EP,LOOKUPS!K$8,0)*$FF$6+VLOOKUP($FA617,BM,LOOKUPS!K$5,0)*$FG$6+VLOOKUP($FA617,DIV,LOOKUPS!K$7,0)*$FH$6++VLOOKUP($FA617,SIZE,LOOKUPS!K$11,0)*$FI$6),"",VLOOKUP($FA617,MOM,LOOKUPS!K$12,0)*$FB$6+VLOOKUP($FA617,STREV,LOOKUPS!K$10,0)*$FC$6+VLOOKUP($FA617,LTREV,LOOKUPS!K$9,0)*$FD$6+VLOOKUP($FA617,CFP,LOOKUPS!K$6,0)*$FE$6+VLOOKUP($FA617,EP,LOOKUPS!K$8,0)*$FF$6+VLOOKUP($FA617,BM,LOOKUPS!K$5,0)*$FG$6+VLOOKUP($FA617,DIV,LOOKUPS!K$7,0)*$FH$6++VLOOKUP($FA617,SIZE,LOOKUPS!K$11,0)*$FI$6)</f>
        <v>-0.58660000000000001</v>
      </c>
      <c r="FK617" s="1">
        <f>IF(ISERROR(VLOOKUP($FA617,MOM,LOOKUPS!L$12,0)*$FB$6+VLOOKUP($FA617,STREV,LOOKUPS!L$10,0)*$FC$6+VLOOKUP($FA617,LTREV,LOOKUPS!L$9,0)*$FD$6+VLOOKUP($FA617,CFP,LOOKUPS!L$6,0)*$FE$6+VLOOKUP($FA617,EP,LOOKUPS!L$8,0)*$FF$6+VLOOKUP($FA617,BM,LOOKUPS!L$5,0)*$FG$6+VLOOKUP($FA617,DIV,LOOKUPS!L$7,0)*$FH$6++VLOOKUP($FA617,SIZE,LOOKUPS!L$11,0)*$FI$6),"",VLOOKUP($FA617,MOM,LOOKUPS!L$12,0)*$FB$6+VLOOKUP($FA617,STREV,LOOKUPS!L$10,0)*$FC$6+VLOOKUP($FA617,LTREV,LOOKUPS!L$9,0)*$FD$6+VLOOKUP($FA617,CFP,LOOKUPS!L$6,0)*$FE$6+VLOOKUP($FA617,EP,LOOKUPS!L$8,0)*$FF$6+VLOOKUP($FA617,BM,LOOKUPS!L$5,0)*$FG$6+VLOOKUP($FA617,DIV,LOOKUPS!L$7,0)*$FH$6++VLOOKUP($FA617,SIZE,LOOKUPS!L$11,0)*$FI$6)</f>
        <v>-0.1865</v>
      </c>
    </row>
    <row r="618" spans="1:167" x14ac:dyDescent="0.3">
      <c r="A618" s="1">
        <v>197709</v>
      </c>
      <c r="B618" s="1">
        <v>0.22</v>
      </c>
      <c r="C618" s="1">
        <v>0.08</v>
      </c>
      <c r="D618" s="1">
        <v>1.39</v>
      </c>
      <c r="E618" s="1">
        <v>1.1000000000000001</v>
      </c>
      <c r="F618" s="1">
        <v>0.97</v>
      </c>
      <c r="G618" s="1">
        <v>0.96</v>
      </c>
      <c r="H618" s="1">
        <v>1.82</v>
      </c>
      <c r="I618" s="1">
        <v>1.36</v>
      </c>
      <c r="J618" s="1">
        <v>2.2000000000000002</v>
      </c>
      <c r="K618" s="1">
        <v>1.8</v>
      </c>
      <c r="M618" s="1">
        <v>197610</v>
      </c>
      <c r="N618" s="1">
        <v>-1.94</v>
      </c>
      <c r="O618" s="1">
        <v>-2.11</v>
      </c>
      <c r="P618" s="1">
        <v>-1.54</v>
      </c>
      <c r="Q618" s="1">
        <v>-2.6</v>
      </c>
      <c r="R618" s="1">
        <v>-1.64</v>
      </c>
      <c r="S618" s="1">
        <v>-1.1200000000000001</v>
      </c>
      <c r="T618" s="1">
        <v>-1.77</v>
      </c>
      <c r="U618" s="1">
        <v>-2.09</v>
      </c>
      <c r="V618" s="1">
        <v>-2.79</v>
      </c>
      <c r="W618" s="1">
        <v>-2.98</v>
      </c>
      <c r="Y618" s="1">
        <v>198109</v>
      </c>
      <c r="Z618" s="1">
        <v>-9.0399999999999991</v>
      </c>
      <c r="AA618" s="1">
        <v>-5.33</v>
      </c>
      <c r="AB618" s="1">
        <v>-5</v>
      </c>
      <c r="AC618" s="1">
        <v>-5.87</v>
      </c>
      <c r="AD618" s="1">
        <v>-5.91</v>
      </c>
      <c r="AE618" s="1">
        <v>-6.8</v>
      </c>
      <c r="AF618" s="1">
        <v>-6.25</v>
      </c>
      <c r="AG618" s="1">
        <v>-7.79</v>
      </c>
      <c r="AH618" s="1">
        <v>-7.46</v>
      </c>
      <c r="AI618" s="1">
        <v>-11.12</v>
      </c>
      <c r="AK618">
        <v>200203</v>
      </c>
      <c r="AL618">
        <v>7.58</v>
      </c>
      <c r="AM618">
        <v>8.32</v>
      </c>
      <c r="AN618">
        <v>7.4</v>
      </c>
      <c r="AO618">
        <v>10</v>
      </c>
      <c r="AP618">
        <v>8.83</v>
      </c>
      <c r="AQ618">
        <v>6.42</v>
      </c>
      <c r="AR618">
        <v>7.62</v>
      </c>
      <c r="AS618">
        <v>8.7899999999999991</v>
      </c>
      <c r="AT618">
        <v>10.29</v>
      </c>
      <c r="AU618">
        <v>9.6</v>
      </c>
      <c r="AV618">
        <v>7.66</v>
      </c>
      <c r="AW618">
        <v>6.98</v>
      </c>
      <c r="AX618">
        <v>5.84</v>
      </c>
      <c r="AY618">
        <v>8.17</v>
      </c>
      <c r="AZ618">
        <v>6.99</v>
      </c>
      <c r="BA618">
        <v>8.2899999999999991</v>
      </c>
      <c r="BB618">
        <v>9.36</v>
      </c>
      <c r="BC618">
        <v>9.15</v>
      </c>
      <c r="BD618">
        <v>11.43</v>
      </c>
      <c r="BF618" s="1">
        <v>200203</v>
      </c>
      <c r="BG618" s="1">
        <v>7.93</v>
      </c>
      <c r="BH618" s="1">
        <v>8.44</v>
      </c>
      <c r="BI618" s="1">
        <v>7.8</v>
      </c>
      <c r="BJ618" s="1">
        <v>8.6999999999999993</v>
      </c>
      <c r="BK618" s="1">
        <v>8.73</v>
      </c>
      <c r="BL618" s="1">
        <v>8.1999999999999993</v>
      </c>
      <c r="BM618" s="1">
        <v>8.0500000000000007</v>
      </c>
      <c r="BN618" s="1">
        <v>7.06</v>
      </c>
      <c r="BO618" s="1">
        <v>9.34</v>
      </c>
      <c r="BP618" s="1">
        <v>9.07</v>
      </c>
      <c r="BQ618" s="1">
        <v>8.2799999999999994</v>
      </c>
      <c r="BR618" s="1">
        <v>7.62</v>
      </c>
      <c r="BS618" s="1">
        <v>8.81</v>
      </c>
      <c r="BT618" s="1">
        <v>8.83</v>
      </c>
      <c r="BU618" s="1">
        <v>7.29</v>
      </c>
      <c r="BV618" s="1">
        <v>6.7</v>
      </c>
      <c r="BW618" s="1">
        <v>7.36</v>
      </c>
      <c r="BX618" s="1">
        <v>8.33</v>
      </c>
      <c r="BY618" s="1">
        <v>10.53</v>
      </c>
      <c r="CA618" s="1">
        <v>197703</v>
      </c>
      <c r="CB618" s="1">
        <v>3.65</v>
      </c>
      <c r="CC618" s="1">
        <v>0.47</v>
      </c>
      <c r="CD618" s="1">
        <v>0.82</v>
      </c>
      <c r="CE618" s="1">
        <v>1.36</v>
      </c>
      <c r="CF618" s="1">
        <v>0.5</v>
      </c>
      <c r="CG618" s="1">
        <v>0.18</v>
      </c>
      <c r="CH618" s="1">
        <v>1.1399999999999999</v>
      </c>
      <c r="CI618" s="1">
        <v>1.04</v>
      </c>
      <c r="CJ618" s="1">
        <v>1.5</v>
      </c>
      <c r="CK618" s="1">
        <v>-0.35</v>
      </c>
      <c r="CL618" s="1">
        <v>1.48</v>
      </c>
      <c r="CM618" s="1">
        <v>0.39</v>
      </c>
      <c r="CN618" s="1">
        <v>-0.01</v>
      </c>
      <c r="CO618" s="1">
        <v>1.38</v>
      </c>
      <c r="CP618" s="1">
        <v>0.9</v>
      </c>
      <c r="CQ618" s="1">
        <v>1.05</v>
      </c>
      <c r="CR618" s="1">
        <v>1.03</v>
      </c>
      <c r="CS618" s="1">
        <v>1.73</v>
      </c>
      <c r="CT618" s="1">
        <v>1.28</v>
      </c>
      <c r="CV618" s="1">
        <v>197803</v>
      </c>
      <c r="CW618" s="1">
        <v>8.8699999999999992</v>
      </c>
      <c r="CX618" s="1">
        <v>6.87</v>
      </c>
      <c r="CY618" s="1">
        <v>5.83</v>
      </c>
      <c r="CZ618" s="1">
        <v>4.24</v>
      </c>
      <c r="DA618" s="1">
        <v>7.01</v>
      </c>
      <c r="DB618" s="1">
        <v>6.25</v>
      </c>
      <c r="DC618" s="1">
        <v>5.74</v>
      </c>
      <c r="DD618" s="1">
        <v>5.3</v>
      </c>
      <c r="DE618" s="1">
        <v>4.09</v>
      </c>
      <c r="DF618" s="1">
        <v>6.58</v>
      </c>
      <c r="DG618" s="1">
        <v>7.5</v>
      </c>
      <c r="DH618" s="1">
        <v>6.55</v>
      </c>
      <c r="DI618" s="1">
        <v>5.92</v>
      </c>
      <c r="DJ618" s="1">
        <v>5.76</v>
      </c>
      <c r="DK618" s="1">
        <v>5.72</v>
      </c>
      <c r="DL618" s="1">
        <v>5.89</v>
      </c>
      <c r="DM618" s="1">
        <v>4.63</v>
      </c>
      <c r="DN618" s="1">
        <v>4.9000000000000004</v>
      </c>
      <c r="DO618" s="1">
        <v>3.22</v>
      </c>
      <c r="DQ618" s="1">
        <v>197703</v>
      </c>
      <c r="DR618" s="1">
        <v>-99.99</v>
      </c>
      <c r="DS618" s="1">
        <v>1.4</v>
      </c>
      <c r="DT618" s="1">
        <v>0.48</v>
      </c>
      <c r="DU618" s="1">
        <v>-0.43</v>
      </c>
      <c r="DV618" s="1">
        <v>1.56</v>
      </c>
      <c r="DW618" s="1">
        <v>0.14000000000000001</v>
      </c>
      <c r="DX618" s="1">
        <v>0.66</v>
      </c>
      <c r="DY618" s="1">
        <v>0.09</v>
      </c>
      <c r="DZ618" s="1">
        <v>-0.74</v>
      </c>
      <c r="EA618" s="1">
        <v>1.7</v>
      </c>
      <c r="EB618" s="1">
        <v>0.81</v>
      </c>
      <c r="EC618" s="1">
        <v>-0.14000000000000001</v>
      </c>
      <c r="ED618" s="1">
        <v>0.44</v>
      </c>
      <c r="EE618" s="1">
        <v>0.66</v>
      </c>
      <c r="EF618" s="1">
        <v>0.66</v>
      </c>
      <c r="EG618" s="1">
        <v>0.06</v>
      </c>
      <c r="EH618" s="1">
        <v>0.12</v>
      </c>
      <c r="EI618" s="1">
        <v>-0.03</v>
      </c>
      <c r="EJ618" s="1">
        <v>-1.47</v>
      </c>
      <c r="EL618">
        <v>197703</v>
      </c>
      <c r="EM618">
        <v>-1.37</v>
      </c>
      <c r="EN618">
        <v>1</v>
      </c>
      <c r="EO618">
        <v>1.06</v>
      </c>
      <c r="EP618">
        <v>0.38</v>
      </c>
      <c r="ER618" s="1">
        <v>197709</v>
      </c>
      <c r="ES618" s="1">
        <v>2.06</v>
      </c>
      <c r="EU618" s="1">
        <v>197610</v>
      </c>
      <c r="EV618" s="1">
        <v>1.18</v>
      </c>
      <c r="EX618" s="1">
        <v>198109</v>
      </c>
      <c r="EY618" s="1">
        <v>5.17</v>
      </c>
      <c r="FA618" s="1">
        <v>197709</v>
      </c>
      <c r="FB618" s="1">
        <f>IF(ISERROR(VLOOKUP($FA618,MOM,LOOKUPS!C$12,0)*$FB$6+VLOOKUP($FA618,STREV,LOOKUPS!C$10,0)*$FC$6+VLOOKUP($FA618,LTREV,LOOKUPS!C$9,0)*$FD$6+VLOOKUP($FA618,CFP,LOOKUPS!C$6,0)*$FE$6+VLOOKUP($FA618,EP,LOOKUPS!C$8,0)*$FF$6+VLOOKUP($FA618,BM,LOOKUPS!C$5,0)*$FG$6+VLOOKUP($FA618,DIV,LOOKUPS!C$7,0)*$FH$6++VLOOKUP($FA618,SIZE,LOOKUPS!C$11,0)*$FI$6),"",VLOOKUP($FA618,MOM,LOOKUPS!C$12,0)*$FB$6+VLOOKUP($FA618,STREV,LOOKUPS!C$10,0)*$FC$6+VLOOKUP($FA618,LTREV,LOOKUPS!C$9,0)*$FD$6+VLOOKUP($FA618,CFP,LOOKUPS!C$6,0)*$FE$6+VLOOKUP($FA618,EP,LOOKUPS!C$8,0)*$FF$6+VLOOKUP($FA618,BM,LOOKUPS!C$5,0)*$FG$6+VLOOKUP($FA618,DIV,LOOKUPS!C$7,0)*$FH$6++VLOOKUP($FA618,SIZE,LOOKUPS!C$11,0)*$FI$6)</f>
        <v>0.70979999999999999</v>
      </c>
      <c r="FC618" s="1">
        <f>IF(ISERROR(VLOOKUP($FA618,MOM,LOOKUPS!D$12,0)*$FB$6+VLOOKUP($FA618,STREV,LOOKUPS!D$10,0)*$FC$6+VLOOKUP($FA618,LTREV,LOOKUPS!D$9,0)*$FD$6+VLOOKUP($FA618,CFP,LOOKUPS!D$6,0)*$FE$6+VLOOKUP($FA618,EP,LOOKUPS!D$8,0)*$FF$6+VLOOKUP($FA618,BM,LOOKUPS!D$5,0)*$FG$6+VLOOKUP($FA618,DIV,LOOKUPS!D$7,0)*$FH$6++VLOOKUP($FA618,SIZE,LOOKUPS!D$11,0)*$FI$6),"",VLOOKUP($FA618,MOM,LOOKUPS!D$12,0)*$FB$6+VLOOKUP($FA618,STREV,LOOKUPS!D$10,0)*$FC$6+VLOOKUP($FA618,LTREV,LOOKUPS!D$9,0)*$FD$6+VLOOKUP($FA618,CFP,LOOKUPS!D$6,0)*$FE$6+VLOOKUP($FA618,EP,LOOKUPS!D$8,0)*$FF$6+VLOOKUP($FA618,BM,LOOKUPS!D$5,0)*$FG$6+VLOOKUP($FA618,DIV,LOOKUPS!D$7,0)*$FH$6++VLOOKUP($FA618,SIZE,LOOKUPS!D$11,0)*$FI$6)</f>
        <v>1.07</v>
      </c>
      <c r="FD618" s="1">
        <f>IF(ISERROR(VLOOKUP($FA618,MOM,LOOKUPS!E$12,0)*$FB$6+VLOOKUP($FA618,STREV,LOOKUPS!E$10,0)*$FC$6+VLOOKUP($FA618,LTREV,LOOKUPS!E$9,0)*$FD$6+VLOOKUP($FA618,CFP,LOOKUPS!E$6,0)*$FE$6+VLOOKUP($FA618,EP,LOOKUPS!E$8,0)*$FF$6+VLOOKUP($FA618,BM,LOOKUPS!E$5,0)*$FG$6+VLOOKUP($FA618,DIV,LOOKUPS!E$7,0)*$FH$6++VLOOKUP($FA618,SIZE,LOOKUPS!E$11,0)*$FI$6),"",VLOOKUP($FA618,MOM,LOOKUPS!E$12,0)*$FB$6+VLOOKUP($FA618,STREV,LOOKUPS!E$10,0)*$FC$6+VLOOKUP($FA618,LTREV,LOOKUPS!E$9,0)*$FD$6+VLOOKUP($FA618,CFP,LOOKUPS!E$6,0)*$FE$6+VLOOKUP($FA618,EP,LOOKUPS!E$8,0)*$FF$6+VLOOKUP($FA618,BM,LOOKUPS!E$5,0)*$FG$6+VLOOKUP($FA618,DIV,LOOKUPS!E$7,0)*$FH$6++VLOOKUP($FA618,SIZE,LOOKUPS!E$11,0)*$FI$6)</f>
        <v>1.3466</v>
      </c>
      <c r="FE618" s="1">
        <f>IF(ISERROR(VLOOKUP($FA618,MOM,LOOKUPS!F$12,0)*$FB$6+VLOOKUP($FA618,STREV,LOOKUPS!F$10,0)*$FC$6+VLOOKUP($FA618,LTREV,LOOKUPS!F$9,0)*$FD$6+VLOOKUP($FA618,CFP,LOOKUPS!F$6,0)*$FE$6+VLOOKUP($FA618,EP,LOOKUPS!F$8,0)*$FF$6+VLOOKUP($FA618,BM,LOOKUPS!F$5,0)*$FG$6+VLOOKUP($FA618,DIV,LOOKUPS!F$7,0)*$FH$6++VLOOKUP($FA618,SIZE,LOOKUPS!F$11,0)*$FI$6),"",VLOOKUP($FA618,MOM,LOOKUPS!F$12,0)*$FB$6+VLOOKUP($FA618,STREV,LOOKUPS!F$10,0)*$FC$6+VLOOKUP($FA618,LTREV,LOOKUPS!F$9,0)*$FD$6+VLOOKUP($FA618,CFP,LOOKUPS!F$6,0)*$FE$6+VLOOKUP($FA618,EP,LOOKUPS!F$8,0)*$FF$6+VLOOKUP($FA618,BM,LOOKUPS!F$5,0)*$FG$6+VLOOKUP($FA618,DIV,LOOKUPS!F$7,0)*$FH$6++VLOOKUP($FA618,SIZE,LOOKUPS!F$11,0)*$FI$6)</f>
        <v>1.1544000000000001</v>
      </c>
      <c r="FF618" s="1">
        <f>IF(ISERROR(VLOOKUP($FA618,MOM,LOOKUPS!G$12,0)*$FB$6+VLOOKUP($FA618,STREV,LOOKUPS!G$10,0)*$FC$6+VLOOKUP($FA618,LTREV,LOOKUPS!G$9,0)*$FD$6+VLOOKUP($FA618,CFP,LOOKUPS!G$6,0)*$FE$6+VLOOKUP($FA618,EP,LOOKUPS!G$8,0)*$FF$6+VLOOKUP($FA618,BM,LOOKUPS!G$5,0)*$FG$6+VLOOKUP($FA618,DIV,LOOKUPS!G$7,0)*$FH$6++VLOOKUP($FA618,SIZE,LOOKUPS!G$11,0)*$FI$6),"",VLOOKUP($FA618,MOM,LOOKUPS!G$12,0)*$FB$6+VLOOKUP($FA618,STREV,LOOKUPS!G$10,0)*$FC$6+VLOOKUP($FA618,LTREV,LOOKUPS!G$9,0)*$FD$6+VLOOKUP($FA618,CFP,LOOKUPS!G$6,0)*$FE$6+VLOOKUP($FA618,EP,LOOKUPS!G$8,0)*$FF$6+VLOOKUP($FA618,BM,LOOKUPS!G$5,0)*$FG$6+VLOOKUP($FA618,DIV,LOOKUPS!G$7,0)*$FH$6++VLOOKUP($FA618,SIZE,LOOKUPS!G$11,0)*$FI$6)</f>
        <v>0.85790000000000011</v>
      </c>
      <c r="FG618" s="1">
        <f>IF(ISERROR(VLOOKUP($FA618,MOM,LOOKUPS!H$12,0)*$FB$6+VLOOKUP($FA618,STREV,LOOKUPS!H$10,0)*$FC$6+VLOOKUP($FA618,LTREV,LOOKUPS!H$9,0)*$FD$6+VLOOKUP($FA618,CFP,LOOKUPS!H$6,0)*$FE$6+VLOOKUP($FA618,EP,LOOKUPS!H$8,0)*$FF$6+VLOOKUP($FA618,BM,LOOKUPS!H$5,0)*$FG$6+VLOOKUP($FA618,DIV,LOOKUPS!H$7,0)*$FH$6++VLOOKUP($FA618,SIZE,LOOKUPS!H$11,0)*$FI$6),"",VLOOKUP($FA618,MOM,LOOKUPS!H$12,0)*$FB$6+VLOOKUP($FA618,STREV,LOOKUPS!H$10,0)*$FC$6+VLOOKUP($FA618,LTREV,LOOKUPS!H$9,0)*$FD$6+VLOOKUP($FA618,CFP,LOOKUPS!H$6,0)*$FE$6+VLOOKUP($FA618,EP,LOOKUPS!H$8,0)*$FF$6+VLOOKUP($FA618,BM,LOOKUPS!H$5,0)*$FG$6+VLOOKUP($FA618,DIV,LOOKUPS!H$7,0)*$FH$6++VLOOKUP($FA618,SIZE,LOOKUPS!H$11,0)*$FI$6)</f>
        <v>1.3616000000000001</v>
      </c>
      <c r="FH618" s="1">
        <f>IF(ISERROR(VLOOKUP($FA618,MOM,LOOKUPS!I$12,0)*$FB$6+VLOOKUP($FA618,STREV,LOOKUPS!I$10,0)*$FC$6+VLOOKUP($FA618,LTREV,LOOKUPS!I$9,0)*$FD$6+VLOOKUP($FA618,CFP,LOOKUPS!I$6,0)*$FE$6+VLOOKUP($FA618,EP,LOOKUPS!I$8,0)*$FF$6+VLOOKUP($FA618,BM,LOOKUPS!I$5,0)*$FG$6+VLOOKUP($FA618,DIV,LOOKUPS!I$7,0)*$FH$6++VLOOKUP($FA618,SIZE,LOOKUPS!I$11,0)*$FI$6),"",VLOOKUP($FA618,MOM,LOOKUPS!I$12,0)*$FB$6+VLOOKUP($FA618,STREV,LOOKUPS!I$10,0)*$FC$6+VLOOKUP($FA618,LTREV,LOOKUPS!I$9,0)*$FD$6+VLOOKUP($FA618,CFP,LOOKUPS!I$6,0)*$FE$6+VLOOKUP($FA618,EP,LOOKUPS!I$8,0)*$FF$6+VLOOKUP($FA618,BM,LOOKUPS!I$5,0)*$FG$6+VLOOKUP($FA618,DIV,LOOKUPS!I$7,0)*$FH$6++VLOOKUP($FA618,SIZE,LOOKUPS!I$11,0)*$FI$6)</f>
        <v>1.2067000000000001</v>
      </c>
      <c r="FI618" s="1">
        <f>IF(ISERROR(VLOOKUP($FA618,MOM,LOOKUPS!J$12,0)*$FB$6+VLOOKUP($FA618,STREV,LOOKUPS!J$10,0)*$FC$6+VLOOKUP($FA618,LTREV,LOOKUPS!J$9,0)*$FD$6+VLOOKUP($FA618,CFP,LOOKUPS!J$6,0)*$FE$6+VLOOKUP($FA618,EP,LOOKUPS!J$8,0)*$FF$6+VLOOKUP($FA618,BM,LOOKUPS!J$5,0)*$FG$6+VLOOKUP($FA618,DIV,LOOKUPS!J$7,0)*$FH$6++VLOOKUP($FA618,SIZE,LOOKUPS!J$11,0)*$FI$6),"",VLOOKUP($FA618,MOM,LOOKUPS!J$12,0)*$FB$6+VLOOKUP($FA618,STREV,LOOKUPS!J$10,0)*$FC$6+VLOOKUP($FA618,LTREV,LOOKUPS!J$9,0)*$FD$6+VLOOKUP($FA618,CFP,LOOKUPS!J$6,0)*$FE$6+VLOOKUP($FA618,EP,LOOKUPS!J$8,0)*$FF$6+VLOOKUP($FA618,BM,LOOKUPS!J$5,0)*$FG$6+VLOOKUP($FA618,DIV,LOOKUPS!J$7,0)*$FH$6++VLOOKUP($FA618,SIZE,LOOKUPS!J$11,0)*$FI$6)</f>
        <v>1.2494000000000001</v>
      </c>
      <c r="FJ618" s="1">
        <f>IF(ISERROR(VLOOKUP($FA618,MOM,LOOKUPS!K$12,0)*$FB$6+VLOOKUP($FA618,STREV,LOOKUPS!K$10,0)*$FC$6+VLOOKUP($FA618,LTREV,LOOKUPS!K$9,0)*$FD$6+VLOOKUP($FA618,CFP,LOOKUPS!K$6,0)*$FE$6+VLOOKUP($FA618,EP,LOOKUPS!K$8,0)*$FF$6+VLOOKUP($FA618,BM,LOOKUPS!K$5,0)*$FG$6+VLOOKUP($FA618,DIV,LOOKUPS!K$7,0)*$FH$6++VLOOKUP($FA618,SIZE,LOOKUPS!K$11,0)*$FI$6),"",VLOOKUP($FA618,MOM,LOOKUPS!K$12,0)*$FB$6+VLOOKUP($FA618,STREV,LOOKUPS!K$10,0)*$FC$6+VLOOKUP($FA618,LTREV,LOOKUPS!K$9,0)*$FD$6+VLOOKUP($FA618,CFP,LOOKUPS!K$6,0)*$FE$6+VLOOKUP($FA618,EP,LOOKUPS!K$8,0)*$FF$6+VLOOKUP($FA618,BM,LOOKUPS!K$5,0)*$FG$6+VLOOKUP($FA618,DIV,LOOKUPS!K$7,0)*$FH$6++VLOOKUP($FA618,SIZE,LOOKUPS!K$11,0)*$FI$6)</f>
        <v>1.5847000000000002</v>
      </c>
      <c r="FK618" s="1">
        <f>IF(ISERROR(VLOOKUP($FA618,MOM,LOOKUPS!L$12,0)*$FB$6+VLOOKUP($FA618,STREV,LOOKUPS!L$10,0)*$FC$6+VLOOKUP($FA618,LTREV,LOOKUPS!L$9,0)*$FD$6+VLOOKUP($FA618,CFP,LOOKUPS!L$6,0)*$FE$6+VLOOKUP($FA618,EP,LOOKUPS!L$8,0)*$FF$6+VLOOKUP($FA618,BM,LOOKUPS!L$5,0)*$FG$6+VLOOKUP($FA618,DIV,LOOKUPS!L$7,0)*$FH$6++VLOOKUP($FA618,SIZE,LOOKUPS!L$11,0)*$FI$6),"",VLOOKUP($FA618,MOM,LOOKUPS!L$12,0)*$FB$6+VLOOKUP($FA618,STREV,LOOKUPS!L$10,0)*$FC$6+VLOOKUP($FA618,LTREV,LOOKUPS!L$9,0)*$FD$6+VLOOKUP($FA618,CFP,LOOKUPS!L$6,0)*$FE$6+VLOOKUP($FA618,EP,LOOKUPS!L$8,0)*$FF$6+VLOOKUP($FA618,BM,LOOKUPS!L$5,0)*$FG$6+VLOOKUP($FA618,DIV,LOOKUPS!L$7,0)*$FH$6++VLOOKUP($FA618,SIZE,LOOKUPS!L$11,0)*$FI$6)</f>
        <v>2.0083000000000002</v>
      </c>
    </row>
    <row r="619" spans="1:167" x14ac:dyDescent="0.3">
      <c r="A619" s="1">
        <v>197710</v>
      </c>
      <c r="B619" s="1">
        <v>-2.67</v>
      </c>
      <c r="C619" s="1">
        <v>-2.2599999999999998</v>
      </c>
      <c r="D619" s="1">
        <v>-2.42</v>
      </c>
      <c r="E619" s="1">
        <v>-2.5099999999999998</v>
      </c>
      <c r="F619" s="1">
        <v>-2.4</v>
      </c>
      <c r="G619" s="1">
        <v>-1.37</v>
      </c>
      <c r="H619" s="1">
        <v>-1.71</v>
      </c>
      <c r="I619" s="1">
        <v>-2.23</v>
      </c>
      <c r="J619" s="1">
        <v>-1.72</v>
      </c>
      <c r="K619" s="1">
        <v>-2.93</v>
      </c>
      <c r="M619" s="1">
        <v>197611</v>
      </c>
      <c r="N619" s="1">
        <v>4.8499999999999996</v>
      </c>
      <c r="O619" s="1">
        <v>3.03</v>
      </c>
      <c r="P619" s="1">
        <v>2.4</v>
      </c>
      <c r="Q619" s="1">
        <v>2.46</v>
      </c>
      <c r="R619" s="1">
        <v>2.48</v>
      </c>
      <c r="S619" s="1">
        <v>2.08</v>
      </c>
      <c r="T619" s="1">
        <v>1.69</v>
      </c>
      <c r="U619" s="1">
        <v>1.66</v>
      </c>
      <c r="V619" s="1">
        <v>2.82</v>
      </c>
      <c r="W619" s="1">
        <v>1.74</v>
      </c>
      <c r="Y619" s="1">
        <v>198110</v>
      </c>
      <c r="Z619" s="1">
        <v>4.8899999999999997</v>
      </c>
      <c r="AA619" s="1">
        <v>5.71</v>
      </c>
      <c r="AB619" s="1">
        <v>4.55</v>
      </c>
      <c r="AC619" s="1">
        <v>5.03</v>
      </c>
      <c r="AD619" s="1">
        <v>6.64</v>
      </c>
      <c r="AE619" s="1">
        <v>6.65</v>
      </c>
      <c r="AF619" s="1">
        <v>7.42</v>
      </c>
      <c r="AG619" s="1">
        <v>8.02</v>
      </c>
      <c r="AH619" s="1">
        <v>7.38</v>
      </c>
      <c r="AI619" s="1">
        <v>10.43</v>
      </c>
      <c r="AK619">
        <v>200204</v>
      </c>
      <c r="AL619">
        <v>-5.46</v>
      </c>
      <c r="AM619">
        <v>-1.6</v>
      </c>
      <c r="AN619">
        <v>3.64</v>
      </c>
      <c r="AO619">
        <v>4.38</v>
      </c>
      <c r="AP619">
        <v>-3.05</v>
      </c>
      <c r="AQ619">
        <v>2.54</v>
      </c>
      <c r="AR619">
        <v>3.43</v>
      </c>
      <c r="AS619">
        <v>4.53</v>
      </c>
      <c r="AT619">
        <v>4.33</v>
      </c>
      <c r="AU619">
        <v>-5</v>
      </c>
      <c r="AV619">
        <v>-0.04</v>
      </c>
      <c r="AW619">
        <v>2.12</v>
      </c>
      <c r="AX619">
        <v>2.96</v>
      </c>
      <c r="AY619">
        <v>3.27</v>
      </c>
      <c r="AZ619">
        <v>3.6</v>
      </c>
      <c r="BA619">
        <v>4.58</v>
      </c>
      <c r="BB619">
        <v>4.47</v>
      </c>
      <c r="BC619">
        <v>2.66</v>
      </c>
      <c r="BD619">
        <v>6</v>
      </c>
      <c r="BF619" s="1">
        <v>200204</v>
      </c>
      <c r="BG619" s="1">
        <v>-5.08</v>
      </c>
      <c r="BH619" s="1">
        <v>-1.91</v>
      </c>
      <c r="BI619" s="1">
        <v>2.92</v>
      </c>
      <c r="BJ619" s="1">
        <v>5.16</v>
      </c>
      <c r="BK619" s="1">
        <v>-2.59</v>
      </c>
      <c r="BL619" s="1">
        <v>0.77</v>
      </c>
      <c r="BM619" s="1">
        <v>2.63</v>
      </c>
      <c r="BN619" s="1">
        <v>4.63</v>
      </c>
      <c r="BO619" s="1">
        <v>5.29</v>
      </c>
      <c r="BP619" s="1">
        <v>-4.0599999999999996</v>
      </c>
      <c r="BQ619" s="1">
        <v>-0.63</v>
      </c>
      <c r="BR619" s="1">
        <v>0.03</v>
      </c>
      <c r="BS619" s="1">
        <v>1.56</v>
      </c>
      <c r="BT619" s="1">
        <v>2.4</v>
      </c>
      <c r="BU619" s="1">
        <v>2.85</v>
      </c>
      <c r="BV619" s="1">
        <v>4.33</v>
      </c>
      <c r="BW619" s="1">
        <v>4.8899999999999997</v>
      </c>
      <c r="BX619" s="1">
        <v>5.09</v>
      </c>
      <c r="BY619" s="1">
        <v>5.52</v>
      </c>
      <c r="CA619" s="1">
        <v>197704</v>
      </c>
      <c r="CB619" s="1">
        <v>2.94</v>
      </c>
      <c r="CC619" s="1">
        <v>0.86</v>
      </c>
      <c r="CD619" s="1">
        <v>1.52</v>
      </c>
      <c r="CE619" s="1">
        <v>2.5499999999999998</v>
      </c>
      <c r="CF619" s="1">
        <v>0.89</v>
      </c>
      <c r="CG619" s="1">
        <v>1.01</v>
      </c>
      <c r="CH619" s="1">
        <v>1.34</v>
      </c>
      <c r="CI619" s="1">
        <v>2.76</v>
      </c>
      <c r="CJ619" s="1">
        <v>2.2000000000000002</v>
      </c>
      <c r="CK619" s="1">
        <v>0.67</v>
      </c>
      <c r="CL619" s="1">
        <v>1.1499999999999999</v>
      </c>
      <c r="CM619" s="1">
        <v>0.8</v>
      </c>
      <c r="CN619" s="1">
        <v>1.21</v>
      </c>
      <c r="CO619" s="1">
        <v>1.79</v>
      </c>
      <c r="CP619" s="1">
        <v>0.88</v>
      </c>
      <c r="CQ619" s="1">
        <v>2.1</v>
      </c>
      <c r="CR619" s="1">
        <v>3.39</v>
      </c>
      <c r="CS619" s="1">
        <v>2.3199999999999998</v>
      </c>
      <c r="CT619" s="1">
        <v>2.08</v>
      </c>
      <c r="CV619" s="1">
        <v>197804</v>
      </c>
      <c r="CW619" s="1">
        <v>9.66</v>
      </c>
      <c r="CX619" s="1">
        <v>9.3800000000000008</v>
      </c>
      <c r="CY619" s="1">
        <v>7.77</v>
      </c>
      <c r="CZ619" s="1">
        <v>4.79</v>
      </c>
      <c r="DA619" s="1">
        <v>9.49</v>
      </c>
      <c r="DB619" s="1">
        <v>8.81</v>
      </c>
      <c r="DC619" s="1">
        <v>7.82</v>
      </c>
      <c r="DD619" s="1">
        <v>7.33</v>
      </c>
      <c r="DE619" s="1">
        <v>3.61</v>
      </c>
      <c r="DF619" s="1">
        <v>10.06</v>
      </c>
      <c r="DG619" s="1">
        <v>8.86</v>
      </c>
      <c r="DH619" s="1">
        <v>9.09</v>
      </c>
      <c r="DI619" s="1">
        <v>8.48</v>
      </c>
      <c r="DJ619" s="1">
        <v>8.3000000000000007</v>
      </c>
      <c r="DK619" s="1">
        <v>7.39</v>
      </c>
      <c r="DL619" s="1">
        <v>7.02</v>
      </c>
      <c r="DM619" s="1">
        <v>7.69</v>
      </c>
      <c r="DN619" s="1">
        <v>5.34</v>
      </c>
      <c r="DO619" s="1">
        <v>1.78</v>
      </c>
      <c r="DQ619" s="1">
        <v>197704</v>
      </c>
      <c r="DR619" s="1">
        <v>-99.99</v>
      </c>
      <c r="DS619" s="1">
        <v>1.97</v>
      </c>
      <c r="DT619" s="1">
        <v>1.54</v>
      </c>
      <c r="DU619" s="1">
        <v>1.1100000000000001</v>
      </c>
      <c r="DV619" s="1">
        <v>1.96</v>
      </c>
      <c r="DW619" s="1">
        <v>1.76</v>
      </c>
      <c r="DX619" s="1">
        <v>1.6</v>
      </c>
      <c r="DY619" s="1">
        <v>1.48</v>
      </c>
      <c r="DZ619" s="1">
        <v>0.87</v>
      </c>
      <c r="EA619" s="1">
        <v>2.0699999999999998</v>
      </c>
      <c r="EB619" s="1">
        <v>1.38</v>
      </c>
      <c r="EC619" s="1">
        <v>1.99</v>
      </c>
      <c r="ED619" s="1">
        <v>1.52</v>
      </c>
      <c r="EE619" s="1">
        <v>1.23</v>
      </c>
      <c r="EF619" s="1">
        <v>2.04</v>
      </c>
      <c r="EG619" s="1">
        <v>1.43</v>
      </c>
      <c r="EH619" s="1">
        <v>1.53</v>
      </c>
      <c r="EI619" s="1">
        <v>1.99</v>
      </c>
      <c r="EJ619" s="1">
        <v>-0.28999999999999998</v>
      </c>
      <c r="EL619">
        <v>197704</v>
      </c>
      <c r="EM619">
        <v>0.15</v>
      </c>
      <c r="EN619">
        <v>-0.11</v>
      </c>
      <c r="EO619">
        <v>3.44</v>
      </c>
      <c r="EP619">
        <v>0.38</v>
      </c>
      <c r="ER619" s="1">
        <v>197710</v>
      </c>
      <c r="ES619" s="1">
        <v>-0.13</v>
      </c>
      <c r="EU619" s="1">
        <v>197611</v>
      </c>
      <c r="EV619" s="1">
        <v>0.6</v>
      </c>
      <c r="EX619" s="1">
        <v>198110</v>
      </c>
      <c r="EY619" s="1">
        <v>-4.91</v>
      </c>
      <c r="FA619" s="1">
        <v>197710</v>
      </c>
      <c r="FB619" s="1">
        <f>IF(ISERROR(VLOOKUP($FA619,MOM,LOOKUPS!C$12,0)*$FB$6+VLOOKUP($FA619,STREV,LOOKUPS!C$10,0)*$FC$6+VLOOKUP($FA619,LTREV,LOOKUPS!C$9,0)*$FD$6+VLOOKUP($FA619,CFP,LOOKUPS!C$6,0)*$FE$6+VLOOKUP($FA619,EP,LOOKUPS!C$8,0)*$FF$6+VLOOKUP($FA619,BM,LOOKUPS!C$5,0)*$FG$6+VLOOKUP($FA619,DIV,LOOKUPS!C$7,0)*$FH$6++VLOOKUP($FA619,SIZE,LOOKUPS!C$11,0)*$FI$6),"",VLOOKUP($FA619,MOM,LOOKUPS!C$12,0)*$FB$6+VLOOKUP($FA619,STREV,LOOKUPS!C$10,0)*$FC$6+VLOOKUP($FA619,LTREV,LOOKUPS!C$9,0)*$FD$6+VLOOKUP($FA619,CFP,LOOKUPS!C$6,0)*$FE$6+VLOOKUP($FA619,EP,LOOKUPS!C$8,0)*$FF$6+VLOOKUP($FA619,BM,LOOKUPS!C$5,0)*$FG$6+VLOOKUP($FA619,DIV,LOOKUPS!C$7,0)*$FH$6++VLOOKUP($FA619,SIZE,LOOKUPS!C$11,0)*$FI$6)</f>
        <v>-3.2618999999999998</v>
      </c>
      <c r="FC619" s="1">
        <f>IF(ISERROR(VLOOKUP($FA619,MOM,LOOKUPS!D$12,0)*$FB$6+VLOOKUP($FA619,STREV,LOOKUPS!D$10,0)*$FC$6+VLOOKUP($FA619,LTREV,LOOKUPS!D$9,0)*$FD$6+VLOOKUP($FA619,CFP,LOOKUPS!D$6,0)*$FE$6+VLOOKUP($FA619,EP,LOOKUPS!D$8,0)*$FF$6+VLOOKUP($FA619,BM,LOOKUPS!D$5,0)*$FG$6+VLOOKUP($FA619,DIV,LOOKUPS!D$7,0)*$FH$6++VLOOKUP($FA619,SIZE,LOOKUPS!D$11,0)*$FI$6),"",VLOOKUP($FA619,MOM,LOOKUPS!D$12,0)*$FB$6+VLOOKUP($FA619,STREV,LOOKUPS!D$10,0)*$FC$6+VLOOKUP($FA619,LTREV,LOOKUPS!D$9,0)*$FD$6+VLOOKUP($FA619,CFP,LOOKUPS!D$6,0)*$FE$6+VLOOKUP($FA619,EP,LOOKUPS!D$8,0)*$FF$6+VLOOKUP($FA619,BM,LOOKUPS!D$5,0)*$FG$6+VLOOKUP($FA619,DIV,LOOKUPS!D$7,0)*$FH$6++VLOOKUP($FA619,SIZE,LOOKUPS!D$11,0)*$FI$6)</f>
        <v>-3.2829000000000002</v>
      </c>
      <c r="FD619" s="1">
        <f>IF(ISERROR(VLOOKUP($FA619,MOM,LOOKUPS!E$12,0)*$FB$6+VLOOKUP($FA619,STREV,LOOKUPS!E$10,0)*$FC$6+VLOOKUP($FA619,LTREV,LOOKUPS!E$9,0)*$FD$6+VLOOKUP($FA619,CFP,LOOKUPS!E$6,0)*$FE$6+VLOOKUP($FA619,EP,LOOKUPS!E$8,0)*$FF$6+VLOOKUP($FA619,BM,LOOKUPS!E$5,0)*$FG$6+VLOOKUP($FA619,DIV,LOOKUPS!E$7,0)*$FH$6++VLOOKUP($FA619,SIZE,LOOKUPS!E$11,0)*$FI$6),"",VLOOKUP($FA619,MOM,LOOKUPS!E$12,0)*$FB$6+VLOOKUP($FA619,STREV,LOOKUPS!E$10,0)*$FC$6+VLOOKUP($FA619,LTREV,LOOKUPS!E$9,0)*$FD$6+VLOOKUP($FA619,CFP,LOOKUPS!E$6,0)*$FE$6+VLOOKUP($FA619,EP,LOOKUPS!E$8,0)*$FF$6+VLOOKUP($FA619,BM,LOOKUPS!E$5,0)*$FG$6+VLOOKUP($FA619,DIV,LOOKUPS!E$7,0)*$FH$6++VLOOKUP($FA619,SIZE,LOOKUPS!E$11,0)*$FI$6)</f>
        <v>-2.4165000000000001</v>
      </c>
      <c r="FE619" s="1">
        <f>IF(ISERROR(VLOOKUP($FA619,MOM,LOOKUPS!F$12,0)*$FB$6+VLOOKUP($FA619,STREV,LOOKUPS!F$10,0)*$FC$6+VLOOKUP($FA619,LTREV,LOOKUPS!F$9,0)*$FD$6+VLOOKUP($FA619,CFP,LOOKUPS!F$6,0)*$FE$6+VLOOKUP($FA619,EP,LOOKUPS!F$8,0)*$FF$6+VLOOKUP($FA619,BM,LOOKUPS!F$5,0)*$FG$6+VLOOKUP($FA619,DIV,LOOKUPS!F$7,0)*$FH$6++VLOOKUP($FA619,SIZE,LOOKUPS!F$11,0)*$FI$6),"",VLOOKUP($FA619,MOM,LOOKUPS!F$12,0)*$FB$6+VLOOKUP($FA619,STREV,LOOKUPS!F$10,0)*$FC$6+VLOOKUP($FA619,LTREV,LOOKUPS!F$9,0)*$FD$6+VLOOKUP($FA619,CFP,LOOKUPS!F$6,0)*$FE$6+VLOOKUP($FA619,EP,LOOKUPS!F$8,0)*$FF$6+VLOOKUP($FA619,BM,LOOKUPS!F$5,0)*$FG$6+VLOOKUP($FA619,DIV,LOOKUPS!F$7,0)*$FH$6++VLOOKUP($FA619,SIZE,LOOKUPS!F$11,0)*$FI$6)</f>
        <v>-2.7080000000000002</v>
      </c>
      <c r="FF619" s="1">
        <f>IF(ISERROR(VLOOKUP($FA619,MOM,LOOKUPS!G$12,0)*$FB$6+VLOOKUP($FA619,STREV,LOOKUPS!G$10,0)*$FC$6+VLOOKUP($FA619,LTREV,LOOKUPS!G$9,0)*$FD$6+VLOOKUP($FA619,CFP,LOOKUPS!G$6,0)*$FE$6+VLOOKUP($FA619,EP,LOOKUPS!G$8,0)*$FF$6+VLOOKUP($FA619,BM,LOOKUPS!G$5,0)*$FG$6+VLOOKUP($FA619,DIV,LOOKUPS!G$7,0)*$FH$6++VLOOKUP($FA619,SIZE,LOOKUPS!G$11,0)*$FI$6),"",VLOOKUP($FA619,MOM,LOOKUPS!G$12,0)*$FB$6+VLOOKUP($FA619,STREV,LOOKUPS!G$10,0)*$FC$6+VLOOKUP($FA619,LTREV,LOOKUPS!G$9,0)*$FD$6+VLOOKUP($FA619,CFP,LOOKUPS!G$6,0)*$FE$6+VLOOKUP($FA619,EP,LOOKUPS!G$8,0)*$FF$6+VLOOKUP($FA619,BM,LOOKUPS!G$5,0)*$FG$6+VLOOKUP($FA619,DIV,LOOKUPS!G$7,0)*$FH$6++VLOOKUP($FA619,SIZE,LOOKUPS!G$11,0)*$FI$6)</f>
        <v>-2.5994999999999999</v>
      </c>
      <c r="FG619" s="1">
        <f>IF(ISERROR(VLOOKUP($FA619,MOM,LOOKUPS!H$12,0)*$FB$6+VLOOKUP($FA619,STREV,LOOKUPS!H$10,0)*$FC$6+VLOOKUP($FA619,LTREV,LOOKUPS!H$9,0)*$FD$6+VLOOKUP($FA619,CFP,LOOKUPS!H$6,0)*$FE$6+VLOOKUP($FA619,EP,LOOKUPS!H$8,0)*$FF$6+VLOOKUP($FA619,BM,LOOKUPS!H$5,0)*$FG$6+VLOOKUP($FA619,DIV,LOOKUPS!H$7,0)*$FH$6++VLOOKUP($FA619,SIZE,LOOKUPS!H$11,0)*$FI$6),"",VLOOKUP($FA619,MOM,LOOKUPS!H$12,0)*$FB$6+VLOOKUP($FA619,STREV,LOOKUPS!H$10,0)*$FC$6+VLOOKUP($FA619,LTREV,LOOKUPS!H$9,0)*$FD$6+VLOOKUP($FA619,CFP,LOOKUPS!H$6,0)*$FE$6+VLOOKUP($FA619,EP,LOOKUPS!H$8,0)*$FF$6+VLOOKUP($FA619,BM,LOOKUPS!H$5,0)*$FG$6+VLOOKUP($FA619,DIV,LOOKUPS!H$7,0)*$FH$6++VLOOKUP($FA619,SIZE,LOOKUPS!H$11,0)*$FI$6)</f>
        <v>-1.8397000000000001</v>
      </c>
      <c r="FH619" s="1">
        <f>IF(ISERROR(VLOOKUP($FA619,MOM,LOOKUPS!I$12,0)*$FB$6+VLOOKUP($FA619,STREV,LOOKUPS!I$10,0)*$FC$6+VLOOKUP($FA619,LTREV,LOOKUPS!I$9,0)*$FD$6+VLOOKUP($FA619,CFP,LOOKUPS!I$6,0)*$FE$6+VLOOKUP($FA619,EP,LOOKUPS!I$8,0)*$FF$6+VLOOKUP($FA619,BM,LOOKUPS!I$5,0)*$FG$6+VLOOKUP($FA619,DIV,LOOKUPS!I$7,0)*$FH$6++VLOOKUP($FA619,SIZE,LOOKUPS!I$11,0)*$FI$6),"",VLOOKUP($FA619,MOM,LOOKUPS!I$12,0)*$FB$6+VLOOKUP($FA619,STREV,LOOKUPS!I$10,0)*$FC$6+VLOOKUP($FA619,LTREV,LOOKUPS!I$9,0)*$FD$6+VLOOKUP($FA619,CFP,LOOKUPS!I$6,0)*$FE$6+VLOOKUP($FA619,EP,LOOKUPS!I$8,0)*$FF$6+VLOOKUP($FA619,BM,LOOKUPS!I$5,0)*$FG$6+VLOOKUP($FA619,DIV,LOOKUPS!I$7,0)*$FH$6++VLOOKUP($FA619,SIZE,LOOKUPS!I$11,0)*$FI$6)</f>
        <v>-1.8130999999999999</v>
      </c>
      <c r="FI619" s="1">
        <f>IF(ISERROR(VLOOKUP($FA619,MOM,LOOKUPS!J$12,0)*$FB$6+VLOOKUP($FA619,STREV,LOOKUPS!J$10,0)*$FC$6+VLOOKUP($FA619,LTREV,LOOKUPS!J$9,0)*$FD$6+VLOOKUP($FA619,CFP,LOOKUPS!J$6,0)*$FE$6+VLOOKUP($FA619,EP,LOOKUPS!J$8,0)*$FF$6+VLOOKUP($FA619,BM,LOOKUPS!J$5,0)*$FG$6+VLOOKUP($FA619,DIV,LOOKUPS!J$7,0)*$FH$6++VLOOKUP($FA619,SIZE,LOOKUPS!J$11,0)*$FI$6),"",VLOOKUP($FA619,MOM,LOOKUPS!J$12,0)*$FB$6+VLOOKUP($FA619,STREV,LOOKUPS!J$10,0)*$FC$6+VLOOKUP($FA619,LTREV,LOOKUPS!J$9,0)*$FD$6+VLOOKUP($FA619,CFP,LOOKUPS!J$6,0)*$FE$6+VLOOKUP($FA619,EP,LOOKUPS!J$8,0)*$FF$6+VLOOKUP($FA619,BM,LOOKUPS!J$5,0)*$FG$6+VLOOKUP($FA619,DIV,LOOKUPS!J$7,0)*$FH$6++VLOOKUP($FA619,SIZE,LOOKUPS!J$11,0)*$FI$6)</f>
        <v>-1.9363000000000001</v>
      </c>
      <c r="FJ619" s="1">
        <f>IF(ISERROR(VLOOKUP($FA619,MOM,LOOKUPS!K$12,0)*$FB$6+VLOOKUP($FA619,STREV,LOOKUPS!K$10,0)*$FC$6+VLOOKUP($FA619,LTREV,LOOKUPS!K$9,0)*$FD$6+VLOOKUP($FA619,CFP,LOOKUPS!K$6,0)*$FE$6+VLOOKUP($FA619,EP,LOOKUPS!K$8,0)*$FF$6+VLOOKUP($FA619,BM,LOOKUPS!K$5,0)*$FG$6+VLOOKUP($FA619,DIV,LOOKUPS!K$7,0)*$FH$6++VLOOKUP($FA619,SIZE,LOOKUPS!K$11,0)*$FI$6),"",VLOOKUP($FA619,MOM,LOOKUPS!K$12,0)*$FB$6+VLOOKUP($FA619,STREV,LOOKUPS!K$10,0)*$FC$6+VLOOKUP($FA619,LTREV,LOOKUPS!K$9,0)*$FD$6+VLOOKUP($FA619,CFP,LOOKUPS!K$6,0)*$FE$6+VLOOKUP($FA619,EP,LOOKUPS!K$8,0)*$FF$6+VLOOKUP($FA619,BM,LOOKUPS!K$5,0)*$FG$6+VLOOKUP($FA619,DIV,LOOKUPS!K$7,0)*$FH$6++VLOOKUP($FA619,SIZE,LOOKUPS!K$11,0)*$FI$6)</f>
        <v>-2.0515000000000003</v>
      </c>
      <c r="FK619" s="1">
        <f>IF(ISERROR(VLOOKUP($FA619,MOM,LOOKUPS!L$12,0)*$FB$6+VLOOKUP($FA619,STREV,LOOKUPS!L$10,0)*$FC$6+VLOOKUP($FA619,LTREV,LOOKUPS!L$9,0)*$FD$6+VLOOKUP($FA619,CFP,LOOKUPS!L$6,0)*$FE$6+VLOOKUP($FA619,EP,LOOKUPS!L$8,0)*$FF$6+VLOOKUP($FA619,BM,LOOKUPS!L$5,0)*$FG$6+VLOOKUP($FA619,DIV,LOOKUPS!L$7,0)*$FH$6++VLOOKUP($FA619,SIZE,LOOKUPS!L$11,0)*$FI$6),"",VLOOKUP($FA619,MOM,LOOKUPS!L$12,0)*$FB$6+VLOOKUP($FA619,STREV,LOOKUPS!L$10,0)*$FC$6+VLOOKUP($FA619,LTREV,LOOKUPS!L$9,0)*$FD$6+VLOOKUP($FA619,CFP,LOOKUPS!L$6,0)*$FE$6+VLOOKUP($FA619,EP,LOOKUPS!L$8,0)*$FF$6+VLOOKUP($FA619,BM,LOOKUPS!L$5,0)*$FG$6+VLOOKUP($FA619,DIV,LOOKUPS!L$7,0)*$FH$6++VLOOKUP($FA619,SIZE,LOOKUPS!L$11,0)*$FI$6)</f>
        <v>-1.8087</v>
      </c>
    </row>
    <row r="620" spans="1:167" x14ac:dyDescent="0.3">
      <c r="A620" s="1">
        <v>197711</v>
      </c>
      <c r="B620" s="1">
        <v>6.71</v>
      </c>
      <c r="C620" s="1">
        <v>5.8</v>
      </c>
      <c r="D620" s="1">
        <v>5.77</v>
      </c>
      <c r="E620" s="1">
        <v>6.22</v>
      </c>
      <c r="F620" s="1">
        <v>6.11</v>
      </c>
      <c r="G620" s="1">
        <v>6.44</v>
      </c>
      <c r="H620" s="1">
        <v>6.31</v>
      </c>
      <c r="I620" s="1">
        <v>8.57</v>
      </c>
      <c r="J620" s="1">
        <v>8.26</v>
      </c>
      <c r="K620" s="1">
        <v>8.67</v>
      </c>
      <c r="M620" s="1">
        <v>197612</v>
      </c>
      <c r="N620" s="1">
        <v>15.5</v>
      </c>
      <c r="O620" s="1">
        <v>11.63</v>
      </c>
      <c r="P620" s="1">
        <v>9.51</v>
      </c>
      <c r="Q620" s="1">
        <v>8.8699999999999992</v>
      </c>
      <c r="R620" s="1">
        <v>8.4700000000000006</v>
      </c>
      <c r="S620" s="1">
        <v>8.06</v>
      </c>
      <c r="T620" s="1">
        <v>9.19</v>
      </c>
      <c r="U620" s="1">
        <v>7.83</v>
      </c>
      <c r="V620" s="1">
        <v>7.79</v>
      </c>
      <c r="W620" s="1">
        <v>7.95</v>
      </c>
      <c r="Y620" s="1">
        <v>198111</v>
      </c>
      <c r="Z620" s="1">
        <v>0.42</v>
      </c>
      <c r="AA620" s="1">
        <v>3.35</v>
      </c>
      <c r="AB620" s="1">
        <v>4.01</v>
      </c>
      <c r="AC620" s="1">
        <v>3.7</v>
      </c>
      <c r="AD620" s="1">
        <v>3.27</v>
      </c>
      <c r="AE620" s="1">
        <v>3.12</v>
      </c>
      <c r="AF620" s="1">
        <v>3.56</v>
      </c>
      <c r="AG620" s="1">
        <v>4.21</v>
      </c>
      <c r="AH620" s="1">
        <v>3.2</v>
      </c>
      <c r="AI620" s="1">
        <v>0.93</v>
      </c>
      <c r="AK620">
        <v>200205</v>
      </c>
      <c r="AL620">
        <v>-5.26</v>
      </c>
      <c r="AM620">
        <v>-3.22</v>
      </c>
      <c r="AN620">
        <v>-0.59</v>
      </c>
      <c r="AO620">
        <v>-0.27</v>
      </c>
      <c r="AP620">
        <v>-3.97</v>
      </c>
      <c r="AQ620">
        <v>-1.02</v>
      </c>
      <c r="AR620">
        <v>-0.64</v>
      </c>
      <c r="AS620">
        <v>-0.5</v>
      </c>
      <c r="AT620">
        <v>-0.09</v>
      </c>
      <c r="AU620">
        <v>-5.54</v>
      </c>
      <c r="AV620">
        <v>-1.57</v>
      </c>
      <c r="AW620">
        <v>-1.28</v>
      </c>
      <c r="AX620">
        <v>-0.75</v>
      </c>
      <c r="AY620">
        <v>-1.0900000000000001</v>
      </c>
      <c r="AZ620">
        <v>-0.13</v>
      </c>
      <c r="BA620">
        <v>-0.37</v>
      </c>
      <c r="BB620">
        <v>-0.65</v>
      </c>
      <c r="BC620">
        <v>-1.23</v>
      </c>
      <c r="BD620">
        <v>1.04</v>
      </c>
      <c r="BF620" s="1">
        <v>200205</v>
      </c>
      <c r="BG620" s="1">
        <v>-5.25</v>
      </c>
      <c r="BH620" s="1">
        <v>-2.73</v>
      </c>
      <c r="BI620" s="1">
        <v>-1.1000000000000001</v>
      </c>
      <c r="BJ620" s="1">
        <v>0.04</v>
      </c>
      <c r="BK620" s="1">
        <v>-3.77</v>
      </c>
      <c r="BL620" s="1">
        <v>-0.69</v>
      </c>
      <c r="BM620" s="1">
        <v>-2.1</v>
      </c>
      <c r="BN620" s="1">
        <v>0.26</v>
      </c>
      <c r="BO620" s="1">
        <v>0.18</v>
      </c>
      <c r="BP620" s="1">
        <v>-4.92</v>
      </c>
      <c r="BQ620" s="1">
        <v>-2.23</v>
      </c>
      <c r="BR620" s="1">
        <v>0.2</v>
      </c>
      <c r="BS620" s="1">
        <v>-1.62</v>
      </c>
      <c r="BT620" s="1">
        <v>-2.14</v>
      </c>
      <c r="BU620" s="1">
        <v>-2.06</v>
      </c>
      <c r="BV620" s="1">
        <v>0.86</v>
      </c>
      <c r="BW620" s="1">
        <v>-0.26</v>
      </c>
      <c r="BX620" s="1">
        <v>-0.28000000000000003</v>
      </c>
      <c r="BY620" s="1">
        <v>0.72</v>
      </c>
      <c r="CA620" s="1">
        <v>197705</v>
      </c>
      <c r="CB620" s="1">
        <v>2.44</v>
      </c>
      <c r="CC620" s="1">
        <v>-0.67</v>
      </c>
      <c r="CD620" s="1">
        <v>0.12</v>
      </c>
      <c r="CE620" s="1">
        <v>1.02</v>
      </c>
      <c r="CF620" s="1">
        <v>-0.76</v>
      </c>
      <c r="CG620" s="1">
        <v>-0.39</v>
      </c>
      <c r="CH620" s="1">
        <v>0.13</v>
      </c>
      <c r="CI620" s="1">
        <v>0.66</v>
      </c>
      <c r="CJ620" s="1">
        <v>1.1100000000000001</v>
      </c>
      <c r="CK620" s="1">
        <v>-1.78</v>
      </c>
      <c r="CL620" s="1">
        <v>0.42</v>
      </c>
      <c r="CM620" s="1">
        <v>-0.47</v>
      </c>
      <c r="CN620" s="1">
        <v>-0.32</v>
      </c>
      <c r="CO620" s="1">
        <v>0.56999999999999995</v>
      </c>
      <c r="CP620" s="1">
        <v>-0.31</v>
      </c>
      <c r="CQ620" s="1">
        <v>0.51</v>
      </c>
      <c r="CR620" s="1">
        <v>0.8</v>
      </c>
      <c r="CS620" s="1">
        <v>1.1000000000000001</v>
      </c>
      <c r="CT620" s="1">
        <v>1.1299999999999999</v>
      </c>
      <c r="CV620" s="1">
        <v>197805</v>
      </c>
      <c r="CW620" s="1">
        <v>10.14</v>
      </c>
      <c r="CX620" s="1">
        <v>7.12</v>
      </c>
      <c r="CY620" s="1">
        <v>5.84</v>
      </c>
      <c r="CZ620" s="1">
        <v>2.89</v>
      </c>
      <c r="DA620" s="1">
        <v>7.67</v>
      </c>
      <c r="DB620" s="1">
        <v>6.19</v>
      </c>
      <c r="DC620" s="1">
        <v>5.94</v>
      </c>
      <c r="DD620" s="1">
        <v>4.34</v>
      </c>
      <c r="DE620" s="1">
        <v>2.57</v>
      </c>
      <c r="DF620" s="1">
        <v>8.11</v>
      </c>
      <c r="DG620" s="1">
        <v>7.18</v>
      </c>
      <c r="DH620" s="1">
        <v>5.77</v>
      </c>
      <c r="DI620" s="1">
        <v>6.67</v>
      </c>
      <c r="DJ620" s="1">
        <v>4.87</v>
      </c>
      <c r="DK620" s="1">
        <v>6.85</v>
      </c>
      <c r="DL620" s="1">
        <v>4.9000000000000004</v>
      </c>
      <c r="DM620" s="1">
        <v>3.69</v>
      </c>
      <c r="DN620" s="1">
        <v>3.54</v>
      </c>
      <c r="DO620" s="1">
        <v>1.55</v>
      </c>
      <c r="DQ620" s="1">
        <v>197705</v>
      </c>
      <c r="DR620" s="1">
        <v>-99.99</v>
      </c>
      <c r="DS620" s="1">
        <v>0.74</v>
      </c>
      <c r="DT620" s="1">
        <v>-0.22</v>
      </c>
      <c r="DU620" s="1">
        <v>-0.97</v>
      </c>
      <c r="DV620" s="1">
        <v>0.87</v>
      </c>
      <c r="DW620" s="1">
        <v>-0.26</v>
      </c>
      <c r="DX620" s="1">
        <v>-0.05</v>
      </c>
      <c r="DY620" s="1">
        <v>-0.87</v>
      </c>
      <c r="DZ620" s="1">
        <v>-1.02</v>
      </c>
      <c r="EA620" s="1">
        <v>1.04</v>
      </c>
      <c r="EB620" s="1">
        <v>-0.12</v>
      </c>
      <c r="EC620" s="1">
        <v>-0.41</v>
      </c>
      <c r="ED620" s="1">
        <v>-0.1</v>
      </c>
      <c r="EE620" s="1">
        <v>0.2</v>
      </c>
      <c r="EF620" s="1">
        <v>-0.34</v>
      </c>
      <c r="EG620" s="1">
        <v>-0.84</v>
      </c>
      <c r="EH620" s="1">
        <v>-0.89</v>
      </c>
      <c r="EI620" s="1">
        <v>-0.22</v>
      </c>
      <c r="EJ620" s="1">
        <v>-1.84</v>
      </c>
      <c r="EL620">
        <v>197705</v>
      </c>
      <c r="EM620">
        <v>-1.45</v>
      </c>
      <c r="EN620">
        <v>1.17</v>
      </c>
      <c r="EO620">
        <v>0.84</v>
      </c>
      <c r="EP620">
        <v>0.37</v>
      </c>
      <c r="ER620" s="1">
        <v>197711</v>
      </c>
      <c r="ES620" s="1">
        <v>2.19</v>
      </c>
      <c r="EU620" s="1">
        <v>197612</v>
      </c>
      <c r="EV620" s="1">
        <v>3.96</v>
      </c>
      <c r="EX620" s="1">
        <v>198111</v>
      </c>
      <c r="EY620" s="1">
        <v>0.57999999999999996</v>
      </c>
      <c r="FA620" s="1">
        <v>197711</v>
      </c>
      <c r="FB620" s="1">
        <f>IF(ISERROR(VLOOKUP($FA620,MOM,LOOKUPS!C$12,0)*$FB$6+VLOOKUP($FA620,STREV,LOOKUPS!C$10,0)*$FC$6+VLOOKUP($FA620,LTREV,LOOKUPS!C$9,0)*$FD$6+VLOOKUP($FA620,CFP,LOOKUPS!C$6,0)*$FE$6+VLOOKUP($FA620,EP,LOOKUPS!C$8,0)*$FF$6+VLOOKUP($FA620,BM,LOOKUPS!C$5,0)*$FG$6+VLOOKUP($FA620,DIV,LOOKUPS!C$7,0)*$FH$6++VLOOKUP($FA620,SIZE,LOOKUPS!C$11,0)*$FI$6),"",VLOOKUP($FA620,MOM,LOOKUPS!C$12,0)*$FB$6+VLOOKUP($FA620,STREV,LOOKUPS!C$10,0)*$FC$6+VLOOKUP($FA620,LTREV,LOOKUPS!C$9,0)*$FD$6+VLOOKUP($FA620,CFP,LOOKUPS!C$6,0)*$FE$6+VLOOKUP($FA620,EP,LOOKUPS!C$8,0)*$FF$6+VLOOKUP($FA620,BM,LOOKUPS!C$5,0)*$FG$6+VLOOKUP($FA620,DIV,LOOKUPS!C$7,0)*$FH$6++VLOOKUP($FA620,SIZE,LOOKUPS!C$11,0)*$FI$6)</f>
        <v>6.8742000000000001</v>
      </c>
      <c r="FC620" s="1">
        <f>IF(ISERROR(VLOOKUP($FA620,MOM,LOOKUPS!D$12,0)*$FB$6+VLOOKUP($FA620,STREV,LOOKUPS!D$10,0)*$FC$6+VLOOKUP($FA620,LTREV,LOOKUPS!D$9,0)*$FD$6+VLOOKUP($FA620,CFP,LOOKUPS!D$6,0)*$FE$6+VLOOKUP($FA620,EP,LOOKUPS!D$8,0)*$FF$6+VLOOKUP($FA620,BM,LOOKUPS!D$5,0)*$FG$6+VLOOKUP($FA620,DIV,LOOKUPS!D$7,0)*$FH$6++VLOOKUP($FA620,SIZE,LOOKUPS!D$11,0)*$FI$6),"",VLOOKUP($FA620,MOM,LOOKUPS!D$12,0)*$FB$6+VLOOKUP($FA620,STREV,LOOKUPS!D$10,0)*$FC$6+VLOOKUP($FA620,LTREV,LOOKUPS!D$9,0)*$FD$6+VLOOKUP($FA620,CFP,LOOKUPS!D$6,0)*$FE$6+VLOOKUP($FA620,EP,LOOKUPS!D$8,0)*$FF$6+VLOOKUP($FA620,BM,LOOKUPS!D$5,0)*$FG$6+VLOOKUP($FA620,DIV,LOOKUPS!D$7,0)*$FH$6++VLOOKUP($FA620,SIZE,LOOKUPS!D$11,0)*$FI$6)</f>
        <v>6.6039000000000003</v>
      </c>
      <c r="FD620" s="1">
        <f>IF(ISERROR(VLOOKUP($FA620,MOM,LOOKUPS!E$12,0)*$FB$6+VLOOKUP($FA620,STREV,LOOKUPS!E$10,0)*$FC$6+VLOOKUP($FA620,LTREV,LOOKUPS!E$9,0)*$FD$6+VLOOKUP($FA620,CFP,LOOKUPS!E$6,0)*$FE$6+VLOOKUP($FA620,EP,LOOKUPS!E$8,0)*$FF$6+VLOOKUP($FA620,BM,LOOKUPS!E$5,0)*$FG$6+VLOOKUP($FA620,DIV,LOOKUPS!E$7,0)*$FH$6++VLOOKUP($FA620,SIZE,LOOKUPS!E$11,0)*$FI$6),"",VLOOKUP($FA620,MOM,LOOKUPS!E$12,0)*$FB$6+VLOOKUP($FA620,STREV,LOOKUPS!E$10,0)*$FC$6+VLOOKUP($FA620,LTREV,LOOKUPS!E$9,0)*$FD$6+VLOOKUP($FA620,CFP,LOOKUPS!E$6,0)*$FE$6+VLOOKUP($FA620,EP,LOOKUPS!E$8,0)*$FF$6+VLOOKUP($FA620,BM,LOOKUPS!E$5,0)*$FG$6+VLOOKUP($FA620,DIV,LOOKUPS!E$7,0)*$FH$6++VLOOKUP($FA620,SIZE,LOOKUPS!E$11,0)*$FI$6)</f>
        <v>5.8701000000000008</v>
      </c>
      <c r="FE620" s="1">
        <f>IF(ISERROR(VLOOKUP($FA620,MOM,LOOKUPS!F$12,0)*$FB$6+VLOOKUP($FA620,STREV,LOOKUPS!F$10,0)*$FC$6+VLOOKUP($FA620,LTREV,LOOKUPS!F$9,0)*$FD$6+VLOOKUP($FA620,CFP,LOOKUPS!F$6,0)*$FE$6+VLOOKUP($FA620,EP,LOOKUPS!F$8,0)*$FF$6+VLOOKUP($FA620,BM,LOOKUPS!F$5,0)*$FG$6+VLOOKUP($FA620,DIV,LOOKUPS!F$7,0)*$FH$6++VLOOKUP($FA620,SIZE,LOOKUPS!F$11,0)*$FI$6),"",VLOOKUP($FA620,MOM,LOOKUPS!F$12,0)*$FB$6+VLOOKUP($FA620,STREV,LOOKUPS!F$10,0)*$FC$6+VLOOKUP($FA620,LTREV,LOOKUPS!F$9,0)*$FD$6+VLOOKUP($FA620,CFP,LOOKUPS!F$6,0)*$FE$6+VLOOKUP($FA620,EP,LOOKUPS!F$8,0)*$FF$6+VLOOKUP($FA620,BM,LOOKUPS!F$5,0)*$FG$6+VLOOKUP($FA620,DIV,LOOKUPS!F$7,0)*$FH$6++VLOOKUP($FA620,SIZE,LOOKUPS!F$11,0)*$FI$6)</f>
        <v>6.6177999999999999</v>
      </c>
      <c r="FF620" s="1">
        <f>IF(ISERROR(VLOOKUP($FA620,MOM,LOOKUPS!G$12,0)*$FB$6+VLOOKUP($FA620,STREV,LOOKUPS!G$10,0)*$FC$6+VLOOKUP($FA620,LTREV,LOOKUPS!G$9,0)*$FD$6+VLOOKUP($FA620,CFP,LOOKUPS!G$6,0)*$FE$6+VLOOKUP($FA620,EP,LOOKUPS!G$8,0)*$FF$6+VLOOKUP($FA620,BM,LOOKUPS!G$5,0)*$FG$6+VLOOKUP($FA620,DIV,LOOKUPS!G$7,0)*$FH$6++VLOOKUP($FA620,SIZE,LOOKUPS!G$11,0)*$FI$6),"",VLOOKUP($FA620,MOM,LOOKUPS!G$12,0)*$FB$6+VLOOKUP($FA620,STREV,LOOKUPS!G$10,0)*$FC$6+VLOOKUP($FA620,LTREV,LOOKUPS!G$9,0)*$FD$6+VLOOKUP($FA620,CFP,LOOKUPS!G$6,0)*$FE$6+VLOOKUP($FA620,EP,LOOKUPS!G$8,0)*$FF$6+VLOOKUP($FA620,BM,LOOKUPS!G$5,0)*$FG$6+VLOOKUP($FA620,DIV,LOOKUPS!G$7,0)*$FH$6++VLOOKUP($FA620,SIZE,LOOKUPS!G$11,0)*$FI$6)</f>
        <v>6.2441000000000004</v>
      </c>
      <c r="FG620" s="1">
        <f>IF(ISERROR(VLOOKUP($FA620,MOM,LOOKUPS!H$12,0)*$FB$6+VLOOKUP($FA620,STREV,LOOKUPS!H$10,0)*$FC$6+VLOOKUP($FA620,LTREV,LOOKUPS!H$9,0)*$FD$6+VLOOKUP($FA620,CFP,LOOKUPS!H$6,0)*$FE$6+VLOOKUP($FA620,EP,LOOKUPS!H$8,0)*$FF$6+VLOOKUP($FA620,BM,LOOKUPS!H$5,0)*$FG$6+VLOOKUP($FA620,DIV,LOOKUPS!H$7,0)*$FH$6++VLOOKUP($FA620,SIZE,LOOKUPS!H$11,0)*$FI$6),"",VLOOKUP($FA620,MOM,LOOKUPS!H$12,0)*$FB$6+VLOOKUP($FA620,STREV,LOOKUPS!H$10,0)*$FC$6+VLOOKUP($FA620,LTREV,LOOKUPS!H$9,0)*$FD$6+VLOOKUP($FA620,CFP,LOOKUPS!H$6,0)*$FE$6+VLOOKUP($FA620,EP,LOOKUPS!H$8,0)*$FF$6+VLOOKUP($FA620,BM,LOOKUPS!H$5,0)*$FG$6+VLOOKUP($FA620,DIV,LOOKUPS!H$7,0)*$FH$6++VLOOKUP($FA620,SIZE,LOOKUPS!H$11,0)*$FI$6)</f>
        <v>6.5438000000000009</v>
      </c>
      <c r="FH620" s="1">
        <f>IF(ISERROR(VLOOKUP($FA620,MOM,LOOKUPS!I$12,0)*$FB$6+VLOOKUP($FA620,STREV,LOOKUPS!I$10,0)*$FC$6+VLOOKUP($FA620,LTREV,LOOKUPS!I$9,0)*$FD$6+VLOOKUP($FA620,CFP,LOOKUPS!I$6,0)*$FE$6+VLOOKUP($FA620,EP,LOOKUPS!I$8,0)*$FF$6+VLOOKUP($FA620,BM,LOOKUPS!I$5,0)*$FG$6+VLOOKUP($FA620,DIV,LOOKUPS!I$7,0)*$FH$6++VLOOKUP($FA620,SIZE,LOOKUPS!I$11,0)*$FI$6),"",VLOOKUP($FA620,MOM,LOOKUPS!I$12,0)*$FB$6+VLOOKUP($FA620,STREV,LOOKUPS!I$10,0)*$FC$6+VLOOKUP($FA620,LTREV,LOOKUPS!I$9,0)*$FD$6+VLOOKUP($FA620,CFP,LOOKUPS!I$6,0)*$FE$6+VLOOKUP($FA620,EP,LOOKUPS!I$8,0)*$FF$6+VLOOKUP($FA620,BM,LOOKUPS!I$5,0)*$FG$6+VLOOKUP($FA620,DIV,LOOKUPS!I$7,0)*$FH$6++VLOOKUP($FA620,SIZE,LOOKUPS!I$11,0)*$FI$6)</f>
        <v>6.6636000000000006</v>
      </c>
      <c r="FI620" s="1">
        <f>IF(ISERROR(VLOOKUP($FA620,MOM,LOOKUPS!J$12,0)*$FB$6+VLOOKUP($FA620,STREV,LOOKUPS!J$10,0)*$FC$6+VLOOKUP($FA620,LTREV,LOOKUPS!J$9,0)*$FD$6+VLOOKUP($FA620,CFP,LOOKUPS!J$6,0)*$FE$6+VLOOKUP($FA620,EP,LOOKUPS!J$8,0)*$FF$6+VLOOKUP($FA620,BM,LOOKUPS!J$5,0)*$FG$6+VLOOKUP($FA620,DIV,LOOKUPS!J$7,0)*$FH$6++VLOOKUP($FA620,SIZE,LOOKUPS!J$11,0)*$FI$6),"",VLOOKUP($FA620,MOM,LOOKUPS!J$12,0)*$FB$6+VLOOKUP($FA620,STREV,LOOKUPS!J$10,0)*$FC$6+VLOOKUP($FA620,LTREV,LOOKUPS!J$9,0)*$FD$6+VLOOKUP($FA620,CFP,LOOKUPS!J$6,0)*$FE$6+VLOOKUP($FA620,EP,LOOKUPS!J$8,0)*$FF$6+VLOOKUP($FA620,BM,LOOKUPS!J$5,0)*$FG$6+VLOOKUP($FA620,DIV,LOOKUPS!J$7,0)*$FH$6++VLOOKUP($FA620,SIZE,LOOKUPS!J$11,0)*$FI$6)</f>
        <v>7.4962999999999997</v>
      </c>
      <c r="FJ620" s="1">
        <f>IF(ISERROR(VLOOKUP($FA620,MOM,LOOKUPS!K$12,0)*$FB$6+VLOOKUP($FA620,STREV,LOOKUPS!K$10,0)*$FC$6+VLOOKUP($FA620,LTREV,LOOKUPS!K$9,0)*$FD$6+VLOOKUP($FA620,CFP,LOOKUPS!K$6,0)*$FE$6+VLOOKUP($FA620,EP,LOOKUPS!K$8,0)*$FF$6+VLOOKUP($FA620,BM,LOOKUPS!K$5,0)*$FG$6+VLOOKUP($FA620,DIV,LOOKUPS!K$7,0)*$FH$6++VLOOKUP($FA620,SIZE,LOOKUPS!K$11,0)*$FI$6),"",VLOOKUP($FA620,MOM,LOOKUPS!K$12,0)*$FB$6+VLOOKUP($FA620,STREV,LOOKUPS!K$10,0)*$FC$6+VLOOKUP($FA620,LTREV,LOOKUPS!K$9,0)*$FD$6+VLOOKUP($FA620,CFP,LOOKUPS!K$6,0)*$FE$6+VLOOKUP($FA620,EP,LOOKUPS!K$8,0)*$FF$6+VLOOKUP($FA620,BM,LOOKUPS!K$5,0)*$FG$6+VLOOKUP($FA620,DIV,LOOKUPS!K$7,0)*$FH$6++VLOOKUP($FA620,SIZE,LOOKUPS!K$11,0)*$FI$6)</f>
        <v>9.0250000000000004</v>
      </c>
      <c r="FK620" s="1">
        <f>IF(ISERROR(VLOOKUP($FA620,MOM,LOOKUPS!L$12,0)*$FB$6+VLOOKUP($FA620,STREV,LOOKUPS!L$10,0)*$FC$6+VLOOKUP($FA620,LTREV,LOOKUPS!L$9,0)*$FD$6+VLOOKUP($FA620,CFP,LOOKUPS!L$6,0)*$FE$6+VLOOKUP($FA620,EP,LOOKUPS!L$8,0)*$FF$6+VLOOKUP($FA620,BM,LOOKUPS!L$5,0)*$FG$6+VLOOKUP($FA620,DIV,LOOKUPS!L$7,0)*$FH$6++VLOOKUP($FA620,SIZE,LOOKUPS!L$11,0)*$FI$6),"",VLOOKUP($FA620,MOM,LOOKUPS!L$12,0)*$FB$6+VLOOKUP($FA620,STREV,LOOKUPS!L$10,0)*$FC$6+VLOOKUP($FA620,LTREV,LOOKUPS!L$9,0)*$FD$6+VLOOKUP($FA620,CFP,LOOKUPS!L$6,0)*$FE$6+VLOOKUP($FA620,EP,LOOKUPS!L$8,0)*$FF$6+VLOOKUP($FA620,BM,LOOKUPS!L$5,0)*$FG$6+VLOOKUP($FA620,DIV,LOOKUPS!L$7,0)*$FH$6++VLOOKUP($FA620,SIZE,LOOKUPS!L$11,0)*$FI$6)</f>
        <v>8.7383000000000006</v>
      </c>
    </row>
    <row r="621" spans="1:167" x14ac:dyDescent="0.3">
      <c r="A621" s="1">
        <v>197712</v>
      </c>
      <c r="B621" s="1">
        <v>1.42</v>
      </c>
      <c r="C621" s="1">
        <v>0.83</v>
      </c>
      <c r="D621" s="1">
        <v>0.95</v>
      </c>
      <c r="E621" s="1">
        <v>0.73</v>
      </c>
      <c r="F621" s="1">
        <v>2.35</v>
      </c>
      <c r="G621" s="1">
        <v>1.68</v>
      </c>
      <c r="H621" s="1">
        <v>1.61</v>
      </c>
      <c r="I621" s="1">
        <v>1.99</v>
      </c>
      <c r="J621" s="1">
        <v>3.04</v>
      </c>
      <c r="K621" s="1">
        <v>2.99</v>
      </c>
      <c r="M621" s="1">
        <v>197701</v>
      </c>
      <c r="N621" s="1">
        <v>6.37</v>
      </c>
      <c r="O621" s="1">
        <v>5.78</v>
      </c>
      <c r="P621" s="1">
        <v>3.33</v>
      </c>
      <c r="Q621" s="1">
        <v>3.17</v>
      </c>
      <c r="R621" s="1">
        <v>3.22</v>
      </c>
      <c r="S621" s="1">
        <v>2.5299999999999998</v>
      </c>
      <c r="T621" s="1">
        <v>2.72</v>
      </c>
      <c r="U621" s="1">
        <v>2.1</v>
      </c>
      <c r="V621" s="1">
        <v>2.66</v>
      </c>
      <c r="W621" s="1">
        <v>2.95</v>
      </c>
      <c r="Y621" s="1">
        <v>198112</v>
      </c>
      <c r="Z621" s="1">
        <v>-3.08</v>
      </c>
      <c r="AA621" s="1">
        <v>-2.82</v>
      </c>
      <c r="AB621" s="1">
        <v>-2.33</v>
      </c>
      <c r="AC621" s="1">
        <v>-0.98</v>
      </c>
      <c r="AD621" s="1">
        <v>-1.27</v>
      </c>
      <c r="AE621" s="1">
        <v>-7.0000000000000007E-2</v>
      </c>
      <c r="AF621" s="1">
        <v>-1.95</v>
      </c>
      <c r="AG621" s="1">
        <v>-1.78</v>
      </c>
      <c r="AH621" s="1">
        <v>-1.56</v>
      </c>
      <c r="AI621" s="1">
        <v>-2.64</v>
      </c>
      <c r="AK621">
        <v>200206</v>
      </c>
      <c r="AL621">
        <v>-12.17</v>
      </c>
      <c r="AM621">
        <v>-8.27</v>
      </c>
      <c r="AN621">
        <v>-2.97</v>
      </c>
      <c r="AO621">
        <v>-4.08</v>
      </c>
      <c r="AP621">
        <v>-9.36</v>
      </c>
      <c r="AQ621">
        <v>-5.03</v>
      </c>
      <c r="AR621">
        <v>-2.72</v>
      </c>
      <c r="AS621">
        <v>-3.18</v>
      </c>
      <c r="AT621">
        <v>-3.9</v>
      </c>
      <c r="AU621">
        <v>-10.9</v>
      </c>
      <c r="AV621">
        <v>-7.01</v>
      </c>
      <c r="AW621">
        <v>-5.48</v>
      </c>
      <c r="AX621">
        <v>-4.57</v>
      </c>
      <c r="AY621">
        <v>-3.11</v>
      </c>
      <c r="AZ621">
        <v>-2.27</v>
      </c>
      <c r="BA621">
        <v>-2.0699999999999998</v>
      </c>
      <c r="BB621">
        <v>-4.4800000000000004</v>
      </c>
      <c r="BC621">
        <v>-4.13</v>
      </c>
      <c r="BD621">
        <v>-3.66</v>
      </c>
      <c r="BF621" s="1">
        <v>200206</v>
      </c>
      <c r="BG621" s="1">
        <v>-11.97</v>
      </c>
      <c r="BH621" s="1">
        <v>-8.61</v>
      </c>
      <c r="BI621" s="1">
        <v>-3.86</v>
      </c>
      <c r="BJ621" s="1">
        <v>-2.5499999999999998</v>
      </c>
      <c r="BK621" s="1">
        <v>-9.23</v>
      </c>
      <c r="BL621" s="1">
        <v>-6.18</v>
      </c>
      <c r="BM621" s="1">
        <v>-3.8</v>
      </c>
      <c r="BN621" s="1">
        <v>-2.34</v>
      </c>
      <c r="BO621" s="1">
        <v>-2.87</v>
      </c>
      <c r="BP621" s="1">
        <v>-10.9</v>
      </c>
      <c r="BQ621" s="1">
        <v>-7</v>
      </c>
      <c r="BR621" s="1">
        <v>-6.85</v>
      </c>
      <c r="BS621" s="1">
        <v>-5.48</v>
      </c>
      <c r="BT621" s="1">
        <v>-3.67</v>
      </c>
      <c r="BU621" s="1">
        <v>-3.92</v>
      </c>
      <c r="BV621" s="1">
        <v>-2.86</v>
      </c>
      <c r="BW621" s="1">
        <v>-1.89</v>
      </c>
      <c r="BX621" s="1">
        <v>-2.13</v>
      </c>
      <c r="BY621" s="1">
        <v>-3.76</v>
      </c>
      <c r="CA621" s="1">
        <v>197706</v>
      </c>
      <c r="CB621" s="1">
        <v>2.2400000000000002</v>
      </c>
      <c r="CC621" s="1">
        <v>5.85</v>
      </c>
      <c r="CD621" s="1">
        <v>5.57</v>
      </c>
      <c r="CE621" s="1">
        <v>5.82</v>
      </c>
      <c r="CF621" s="1">
        <v>6.14</v>
      </c>
      <c r="CG621" s="1">
        <v>5.6</v>
      </c>
      <c r="CH621" s="1">
        <v>6.19</v>
      </c>
      <c r="CI621" s="1">
        <v>5.0199999999999996</v>
      </c>
      <c r="CJ621" s="1">
        <v>5.83</v>
      </c>
      <c r="CK621" s="1">
        <v>5.95</v>
      </c>
      <c r="CL621" s="1">
        <v>6.37</v>
      </c>
      <c r="CM621" s="1">
        <v>5.2</v>
      </c>
      <c r="CN621" s="1">
        <v>5.98</v>
      </c>
      <c r="CO621" s="1">
        <v>5.99</v>
      </c>
      <c r="CP621" s="1">
        <v>6.38</v>
      </c>
      <c r="CQ621" s="1">
        <v>4.1900000000000004</v>
      </c>
      <c r="CR621" s="1">
        <v>5.8</v>
      </c>
      <c r="CS621" s="1">
        <v>5.73</v>
      </c>
      <c r="CT621" s="1">
        <v>5.92</v>
      </c>
      <c r="CV621" s="1">
        <v>197806</v>
      </c>
      <c r="CW621" s="1">
        <v>1.97</v>
      </c>
      <c r="CX621" s="1">
        <v>0.59</v>
      </c>
      <c r="CY621" s="1">
        <v>0.06</v>
      </c>
      <c r="CZ621" s="1">
        <v>0.68</v>
      </c>
      <c r="DA621" s="1">
        <v>0.22</v>
      </c>
      <c r="DB621" s="1">
        <v>0.88</v>
      </c>
      <c r="DC621" s="1">
        <v>-0.39</v>
      </c>
      <c r="DD621" s="1">
        <v>0.54</v>
      </c>
      <c r="DE621" s="1">
        <v>0.82</v>
      </c>
      <c r="DF621" s="1">
        <v>-0.33</v>
      </c>
      <c r="DG621" s="1">
        <v>0.84</v>
      </c>
      <c r="DH621" s="1">
        <v>1.48</v>
      </c>
      <c r="DI621" s="1">
        <v>0.19</v>
      </c>
      <c r="DJ621" s="1">
        <v>-0.45</v>
      </c>
      <c r="DK621" s="1">
        <v>-0.34</v>
      </c>
      <c r="DL621" s="1">
        <v>0.73</v>
      </c>
      <c r="DM621" s="1">
        <v>0.32</v>
      </c>
      <c r="DN621" s="1">
        <v>0.08</v>
      </c>
      <c r="DO621" s="1">
        <v>1.61</v>
      </c>
      <c r="DQ621" s="1">
        <v>197706</v>
      </c>
      <c r="DR621" s="1">
        <v>-99.99</v>
      </c>
      <c r="DS621" s="1">
        <v>5.16</v>
      </c>
      <c r="DT621" s="1">
        <v>6.25</v>
      </c>
      <c r="DU621" s="1">
        <v>5.08</v>
      </c>
      <c r="DV621" s="1">
        <v>5.09</v>
      </c>
      <c r="DW621" s="1">
        <v>6.33</v>
      </c>
      <c r="DX621" s="1">
        <v>6.33</v>
      </c>
      <c r="DY621" s="1">
        <v>5.36</v>
      </c>
      <c r="DZ621" s="1">
        <v>4.75</v>
      </c>
      <c r="EA621" s="1">
        <v>4.93</v>
      </c>
      <c r="EB621" s="1">
        <v>6.02</v>
      </c>
      <c r="EC621" s="1">
        <v>5.84</v>
      </c>
      <c r="ED621" s="1">
        <v>6.85</v>
      </c>
      <c r="EE621" s="1">
        <v>6.79</v>
      </c>
      <c r="EF621" s="1">
        <v>5.78</v>
      </c>
      <c r="EG621" s="1">
        <v>5.07</v>
      </c>
      <c r="EH621" s="1">
        <v>5.65</v>
      </c>
      <c r="EI621" s="1">
        <v>4.2</v>
      </c>
      <c r="EJ621" s="1">
        <v>5.32</v>
      </c>
      <c r="EL621">
        <v>197706</v>
      </c>
      <c r="EM621">
        <v>4.71</v>
      </c>
      <c r="EN621">
        <v>2.14</v>
      </c>
      <c r="EO621">
        <v>-0.68</v>
      </c>
      <c r="EP621">
        <v>0.4</v>
      </c>
      <c r="ER621" s="1">
        <v>197712</v>
      </c>
      <c r="ES621" s="1">
        <v>1.56</v>
      </c>
      <c r="EU621" s="1">
        <v>197701</v>
      </c>
      <c r="EV621" s="1">
        <v>0.6</v>
      </c>
      <c r="EX621" s="1">
        <v>198112</v>
      </c>
      <c r="EY621" s="1">
        <v>1.36</v>
      </c>
      <c r="FA621" s="1">
        <v>197712</v>
      </c>
      <c r="FB621" s="1">
        <f>IF(ISERROR(VLOOKUP($FA621,MOM,LOOKUPS!C$12,0)*$FB$6+VLOOKUP($FA621,STREV,LOOKUPS!C$10,0)*$FC$6+VLOOKUP($FA621,LTREV,LOOKUPS!C$9,0)*$FD$6+VLOOKUP($FA621,CFP,LOOKUPS!C$6,0)*$FE$6+VLOOKUP($FA621,EP,LOOKUPS!C$8,0)*$FF$6+VLOOKUP($FA621,BM,LOOKUPS!C$5,0)*$FG$6+VLOOKUP($FA621,DIV,LOOKUPS!C$7,0)*$FH$6++VLOOKUP($FA621,SIZE,LOOKUPS!C$11,0)*$FI$6),"",VLOOKUP($FA621,MOM,LOOKUPS!C$12,0)*$FB$6+VLOOKUP($FA621,STREV,LOOKUPS!C$10,0)*$FC$6+VLOOKUP($FA621,LTREV,LOOKUPS!C$9,0)*$FD$6+VLOOKUP($FA621,CFP,LOOKUPS!C$6,0)*$FE$6+VLOOKUP($FA621,EP,LOOKUPS!C$8,0)*$FF$6+VLOOKUP($FA621,BM,LOOKUPS!C$5,0)*$FG$6+VLOOKUP($FA621,DIV,LOOKUPS!C$7,0)*$FH$6++VLOOKUP($FA621,SIZE,LOOKUPS!C$11,0)*$FI$6)</f>
        <v>2.1193</v>
      </c>
      <c r="FC621" s="1">
        <f>IF(ISERROR(VLOOKUP($FA621,MOM,LOOKUPS!D$12,0)*$FB$6+VLOOKUP($FA621,STREV,LOOKUPS!D$10,0)*$FC$6+VLOOKUP($FA621,LTREV,LOOKUPS!D$9,0)*$FD$6+VLOOKUP($FA621,CFP,LOOKUPS!D$6,0)*$FE$6+VLOOKUP($FA621,EP,LOOKUPS!D$8,0)*$FF$6+VLOOKUP($FA621,BM,LOOKUPS!D$5,0)*$FG$6+VLOOKUP($FA621,DIV,LOOKUPS!D$7,0)*$FH$6++VLOOKUP($FA621,SIZE,LOOKUPS!D$11,0)*$FI$6),"",VLOOKUP($FA621,MOM,LOOKUPS!D$12,0)*$FB$6+VLOOKUP($FA621,STREV,LOOKUPS!D$10,0)*$FC$6+VLOOKUP($FA621,LTREV,LOOKUPS!D$9,0)*$FD$6+VLOOKUP($FA621,CFP,LOOKUPS!D$6,0)*$FE$6+VLOOKUP($FA621,EP,LOOKUPS!D$8,0)*$FF$6+VLOOKUP($FA621,BM,LOOKUPS!D$5,0)*$FG$6+VLOOKUP($FA621,DIV,LOOKUPS!D$7,0)*$FH$6++VLOOKUP($FA621,SIZE,LOOKUPS!D$11,0)*$FI$6)</f>
        <v>1.6854</v>
      </c>
      <c r="FD621" s="1">
        <f>IF(ISERROR(VLOOKUP($FA621,MOM,LOOKUPS!E$12,0)*$FB$6+VLOOKUP($FA621,STREV,LOOKUPS!E$10,0)*$FC$6+VLOOKUP($FA621,LTREV,LOOKUPS!E$9,0)*$FD$6+VLOOKUP($FA621,CFP,LOOKUPS!E$6,0)*$FE$6+VLOOKUP($FA621,EP,LOOKUPS!E$8,0)*$FF$6+VLOOKUP($FA621,BM,LOOKUPS!E$5,0)*$FG$6+VLOOKUP($FA621,DIV,LOOKUPS!E$7,0)*$FH$6++VLOOKUP($FA621,SIZE,LOOKUPS!E$11,0)*$FI$6),"",VLOOKUP($FA621,MOM,LOOKUPS!E$12,0)*$FB$6+VLOOKUP($FA621,STREV,LOOKUPS!E$10,0)*$FC$6+VLOOKUP($FA621,LTREV,LOOKUPS!E$9,0)*$FD$6+VLOOKUP($FA621,CFP,LOOKUPS!E$6,0)*$FE$6+VLOOKUP($FA621,EP,LOOKUPS!E$8,0)*$FF$6+VLOOKUP($FA621,BM,LOOKUPS!E$5,0)*$FG$6+VLOOKUP($FA621,DIV,LOOKUPS!E$7,0)*$FH$6++VLOOKUP($FA621,SIZE,LOOKUPS!E$11,0)*$FI$6)</f>
        <v>1.427</v>
      </c>
      <c r="FE621" s="1">
        <f>IF(ISERROR(VLOOKUP($FA621,MOM,LOOKUPS!F$12,0)*$FB$6+VLOOKUP($FA621,STREV,LOOKUPS!F$10,0)*$FC$6+VLOOKUP($FA621,LTREV,LOOKUPS!F$9,0)*$FD$6+VLOOKUP($FA621,CFP,LOOKUPS!F$6,0)*$FE$6+VLOOKUP($FA621,EP,LOOKUPS!F$8,0)*$FF$6+VLOOKUP($FA621,BM,LOOKUPS!F$5,0)*$FG$6+VLOOKUP($FA621,DIV,LOOKUPS!F$7,0)*$FH$6++VLOOKUP($FA621,SIZE,LOOKUPS!F$11,0)*$FI$6),"",VLOOKUP($FA621,MOM,LOOKUPS!F$12,0)*$FB$6+VLOOKUP($FA621,STREV,LOOKUPS!F$10,0)*$FC$6+VLOOKUP($FA621,LTREV,LOOKUPS!F$9,0)*$FD$6+VLOOKUP($FA621,CFP,LOOKUPS!F$6,0)*$FE$6+VLOOKUP($FA621,EP,LOOKUPS!F$8,0)*$FF$6+VLOOKUP($FA621,BM,LOOKUPS!F$5,0)*$FG$6+VLOOKUP($FA621,DIV,LOOKUPS!F$7,0)*$FH$6++VLOOKUP($FA621,SIZE,LOOKUPS!F$11,0)*$FI$6)</f>
        <v>1.2846000000000002</v>
      </c>
      <c r="FF621" s="1">
        <f>IF(ISERROR(VLOOKUP($FA621,MOM,LOOKUPS!G$12,0)*$FB$6+VLOOKUP($FA621,STREV,LOOKUPS!G$10,0)*$FC$6+VLOOKUP($FA621,LTREV,LOOKUPS!G$9,0)*$FD$6+VLOOKUP($FA621,CFP,LOOKUPS!G$6,0)*$FE$6+VLOOKUP($FA621,EP,LOOKUPS!G$8,0)*$FF$6+VLOOKUP($FA621,BM,LOOKUPS!G$5,0)*$FG$6+VLOOKUP($FA621,DIV,LOOKUPS!G$7,0)*$FH$6++VLOOKUP($FA621,SIZE,LOOKUPS!G$11,0)*$FI$6),"",VLOOKUP($FA621,MOM,LOOKUPS!G$12,0)*$FB$6+VLOOKUP($FA621,STREV,LOOKUPS!G$10,0)*$FC$6+VLOOKUP($FA621,LTREV,LOOKUPS!G$9,0)*$FD$6+VLOOKUP($FA621,CFP,LOOKUPS!G$6,0)*$FE$6+VLOOKUP($FA621,EP,LOOKUPS!G$8,0)*$FF$6+VLOOKUP($FA621,BM,LOOKUPS!G$5,0)*$FG$6+VLOOKUP($FA621,DIV,LOOKUPS!G$7,0)*$FH$6++VLOOKUP($FA621,SIZE,LOOKUPS!G$11,0)*$FI$6)</f>
        <v>1.5884</v>
      </c>
      <c r="FG621" s="1">
        <f>IF(ISERROR(VLOOKUP($FA621,MOM,LOOKUPS!H$12,0)*$FB$6+VLOOKUP($FA621,STREV,LOOKUPS!H$10,0)*$FC$6+VLOOKUP($FA621,LTREV,LOOKUPS!H$9,0)*$FD$6+VLOOKUP($FA621,CFP,LOOKUPS!H$6,0)*$FE$6+VLOOKUP($FA621,EP,LOOKUPS!H$8,0)*$FF$6+VLOOKUP($FA621,BM,LOOKUPS!H$5,0)*$FG$6+VLOOKUP($FA621,DIV,LOOKUPS!H$7,0)*$FH$6++VLOOKUP($FA621,SIZE,LOOKUPS!H$11,0)*$FI$6),"",VLOOKUP($FA621,MOM,LOOKUPS!H$12,0)*$FB$6+VLOOKUP($FA621,STREV,LOOKUPS!H$10,0)*$FC$6+VLOOKUP($FA621,LTREV,LOOKUPS!H$9,0)*$FD$6+VLOOKUP($FA621,CFP,LOOKUPS!H$6,0)*$FE$6+VLOOKUP($FA621,EP,LOOKUPS!H$8,0)*$FF$6+VLOOKUP($FA621,BM,LOOKUPS!H$5,0)*$FG$6+VLOOKUP($FA621,DIV,LOOKUPS!H$7,0)*$FH$6++VLOOKUP($FA621,SIZE,LOOKUPS!H$11,0)*$FI$6)</f>
        <v>2.1546000000000003</v>
      </c>
      <c r="FH621" s="1">
        <f>IF(ISERROR(VLOOKUP($FA621,MOM,LOOKUPS!I$12,0)*$FB$6+VLOOKUP($FA621,STREV,LOOKUPS!I$10,0)*$FC$6+VLOOKUP($FA621,LTREV,LOOKUPS!I$9,0)*$FD$6+VLOOKUP($FA621,CFP,LOOKUPS!I$6,0)*$FE$6+VLOOKUP($FA621,EP,LOOKUPS!I$8,0)*$FF$6+VLOOKUP($FA621,BM,LOOKUPS!I$5,0)*$FG$6+VLOOKUP($FA621,DIV,LOOKUPS!I$7,0)*$FH$6++VLOOKUP($FA621,SIZE,LOOKUPS!I$11,0)*$FI$6),"",VLOOKUP($FA621,MOM,LOOKUPS!I$12,0)*$FB$6+VLOOKUP($FA621,STREV,LOOKUPS!I$10,0)*$FC$6+VLOOKUP($FA621,LTREV,LOOKUPS!I$9,0)*$FD$6+VLOOKUP($FA621,CFP,LOOKUPS!I$6,0)*$FE$6+VLOOKUP($FA621,EP,LOOKUPS!I$8,0)*$FF$6+VLOOKUP($FA621,BM,LOOKUPS!I$5,0)*$FG$6+VLOOKUP($FA621,DIV,LOOKUPS!I$7,0)*$FH$6++VLOOKUP($FA621,SIZE,LOOKUPS!I$11,0)*$FI$6)</f>
        <v>1.6733000000000002</v>
      </c>
      <c r="FI621" s="1">
        <f>IF(ISERROR(VLOOKUP($FA621,MOM,LOOKUPS!J$12,0)*$FB$6+VLOOKUP($FA621,STREV,LOOKUPS!J$10,0)*$FC$6+VLOOKUP($FA621,LTREV,LOOKUPS!J$9,0)*$FD$6+VLOOKUP($FA621,CFP,LOOKUPS!J$6,0)*$FE$6+VLOOKUP($FA621,EP,LOOKUPS!J$8,0)*$FF$6+VLOOKUP($FA621,BM,LOOKUPS!J$5,0)*$FG$6+VLOOKUP($FA621,DIV,LOOKUPS!J$7,0)*$FH$6++VLOOKUP($FA621,SIZE,LOOKUPS!J$11,0)*$FI$6),"",VLOOKUP($FA621,MOM,LOOKUPS!J$12,0)*$FB$6+VLOOKUP($FA621,STREV,LOOKUPS!J$10,0)*$FC$6+VLOOKUP($FA621,LTREV,LOOKUPS!J$9,0)*$FD$6+VLOOKUP($FA621,CFP,LOOKUPS!J$6,0)*$FE$6+VLOOKUP($FA621,EP,LOOKUPS!J$8,0)*$FF$6+VLOOKUP($FA621,BM,LOOKUPS!J$5,0)*$FG$6+VLOOKUP($FA621,DIV,LOOKUPS!J$7,0)*$FH$6++VLOOKUP($FA621,SIZE,LOOKUPS!J$11,0)*$FI$6)</f>
        <v>1.8948</v>
      </c>
      <c r="FJ621" s="1">
        <f>IF(ISERROR(VLOOKUP($FA621,MOM,LOOKUPS!K$12,0)*$FB$6+VLOOKUP($FA621,STREV,LOOKUPS!K$10,0)*$FC$6+VLOOKUP($FA621,LTREV,LOOKUPS!K$9,0)*$FD$6+VLOOKUP($FA621,CFP,LOOKUPS!K$6,0)*$FE$6+VLOOKUP($FA621,EP,LOOKUPS!K$8,0)*$FF$6+VLOOKUP($FA621,BM,LOOKUPS!K$5,0)*$FG$6+VLOOKUP($FA621,DIV,LOOKUPS!K$7,0)*$FH$6++VLOOKUP($FA621,SIZE,LOOKUPS!K$11,0)*$FI$6),"",VLOOKUP($FA621,MOM,LOOKUPS!K$12,0)*$FB$6+VLOOKUP($FA621,STREV,LOOKUPS!K$10,0)*$FC$6+VLOOKUP($FA621,LTREV,LOOKUPS!K$9,0)*$FD$6+VLOOKUP($FA621,CFP,LOOKUPS!K$6,0)*$FE$6+VLOOKUP($FA621,EP,LOOKUPS!K$8,0)*$FF$6+VLOOKUP($FA621,BM,LOOKUPS!K$5,0)*$FG$6+VLOOKUP($FA621,DIV,LOOKUPS!K$7,0)*$FH$6++VLOOKUP($FA621,SIZE,LOOKUPS!K$11,0)*$FI$6)</f>
        <v>2.3247</v>
      </c>
      <c r="FK621" s="1">
        <f>IF(ISERROR(VLOOKUP($FA621,MOM,LOOKUPS!L$12,0)*$FB$6+VLOOKUP($FA621,STREV,LOOKUPS!L$10,0)*$FC$6+VLOOKUP($FA621,LTREV,LOOKUPS!L$9,0)*$FD$6+VLOOKUP($FA621,CFP,LOOKUPS!L$6,0)*$FE$6+VLOOKUP($FA621,EP,LOOKUPS!L$8,0)*$FF$6+VLOOKUP($FA621,BM,LOOKUPS!L$5,0)*$FG$6+VLOOKUP($FA621,DIV,LOOKUPS!L$7,0)*$FH$6++VLOOKUP($FA621,SIZE,LOOKUPS!L$11,0)*$FI$6),"",VLOOKUP($FA621,MOM,LOOKUPS!L$12,0)*$FB$6+VLOOKUP($FA621,STREV,LOOKUPS!L$10,0)*$FC$6+VLOOKUP($FA621,LTREV,LOOKUPS!L$9,0)*$FD$6+VLOOKUP($FA621,CFP,LOOKUPS!L$6,0)*$FE$6+VLOOKUP($FA621,EP,LOOKUPS!L$8,0)*$FF$6+VLOOKUP($FA621,BM,LOOKUPS!L$5,0)*$FG$6+VLOOKUP($FA621,DIV,LOOKUPS!L$7,0)*$FH$6++VLOOKUP($FA621,SIZE,LOOKUPS!L$11,0)*$FI$6)</f>
        <v>2.9095000000000004</v>
      </c>
    </row>
    <row r="622" spans="1:167" x14ac:dyDescent="0.3">
      <c r="A622" s="1">
        <v>197801</v>
      </c>
      <c r="B622" s="1">
        <v>1.34</v>
      </c>
      <c r="C622" s="1">
        <v>-0.95</v>
      </c>
      <c r="D622" s="1">
        <v>-0.71</v>
      </c>
      <c r="E622" s="1">
        <v>-2.37</v>
      </c>
      <c r="F622" s="1">
        <v>-1.81</v>
      </c>
      <c r="G622" s="1">
        <v>-1.19</v>
      </c>
      <c r="H622" s="1">
        <v>-2.15</v>
      </c>
      <c r="I622" s="1">
        <v>-1.85</v>
      </c>
      <c r="J622" s="1">
        <v>-1.85</v>
      </c>
      <c r="K622" s="1">
        <v>-1.37</v>
      </c>
      <c r="M622" s="1">
        <v>197702</v>
      </c>
      <c r="N622" s="1">
        <v>1.47</v>
      </c>
      <c r="O622" s="1">
        <v>0.34</v>
      </c>
      <c r="P622" s="1">
        <v>0.23</v>
      </c>
      <c r="Q622" s="1">
        <v>0.09</v>
      </c>
      <c r="R622" s="1">
        <v>-0.66</v>
      </c>
      <c r="S622" s="1">
        <v>1.4</v>
      </c>
      <c r="T622" s="1">
        <v>-0.02</v>
      </c>
      <c r="U622" s="1">
        <v>0.71</v>
      </c>
      <c r="V622" s="1">
        <v>0.21</v>
      </c>
      <c r="W622" s="1">
        <v>-0.51</v>
      </c>
      <c r="Y622" s="1">
        <v>198201</v>
      </c>
      <c r="Z622" s="1">
        <v>1.36</v>
      </c>
      <c r="AA622" s="1">
        <v>1.1399999999999999</v>
      </c>
      <c r="AB622" s="1">
        <v>-0.62</v>
      </c>
      <c r="AC622" s="1">
        <v>-1.78</v>
      </c>
      <c r="AD622" s="1">
        <v>-1.64</v>
      </c>
      <c r="AE622" s="1">
        <v>-2.1800000000000002</v>
      </c>
      <c r="AF622" s="1">
        <v>-1.34</v>
      </c>
      <c r="AG622" s="1">
        <v>-1.71</v>
      </c>
      <c r="AH622" s="1">
        <v>-2.5099999999999998</v>
      </c>
      <c r="AI622" s="1">
        <v>-4.2300000000000004</v>
      </c>
      <c r="AK622">
        <v>200207</v>
      </c>
      <c r="AL622">
        <v>-14.29</v>
      </c>
      <c r="AM622">
        <v>-11.88</v>
      </c>
      <c r="AN622">
        <v>-9.17</v>
      </c>
      <c r="AO622">
        <v>-11.58</v>
      </c>
      <c r="AP622">
        <v>-12.5</v>
      </c>
      <c r="AQ622">
        <v>-10.31</v>
      </c>
      <c r="AR622">
        <v>-8.7899999999999991</v>
      </c>
      <c r="AS622">
        <v>-9.1999999999999993</v>
      </c>
      <c r="AT622">
        <v>-12.44</v>
      </c>
      <c r="AU622">
        <v>-13.21</v>
      </c>
      <c r="AV622">
        <v>-11.52</v>
      </c>
      <c r="AW622">
        <v>-10.4</v>
      </c>
      <c r="AX622">
        <v>-10.220000000000001</v>
      </c>
      <c r="AY622">
        <v>-8.8000000000000007</v>
      </c>
      <c r="AZ622">
        <v>-8.7899999999999991</v>
      </c>
      <c r="BA622">
        <v>-9.02</v>
      </c>
      <c r="BB622">
        <v>-9.43</v>
      </c>
      <c r="BC622">
        <v>-12.42</v>
      </c>
      <c r="BD622">
        <v>-12.47</v>
      </c>
      <c r="BF622" s="1">
        <v>200207</v>
      </c>
      <c r="BG622" s="1">
        <v>-14.36</v>
      </c>
      <c r="BH622" s="1">
        <v>-12.55</v>
      </c>
      <c r="BI622" s="1">
        <v>-8.98</v>
      </c>
      <c r="BJ622" s="1">
        <v>-10.07</v>
      </c>
      <c r="BK622" s="1">
        <v>-12.59</v>
      </c>
      <c r="BL622" s="1">
        <v>-10.59</v>
      </c>
      <c r="BM622" s="1">
        <v>-9.18</v>
      </c>
      <c r="BN622" s="1">
        <v>-9.02</v>
      </c>
      <c r="BO622" s="1">
        <v>-10.44</v>
      </c>
      <c r="BP622" s="1">
        <v>-12.92</v>
      </c>
      <c r="BQ622" s="1">
        <v>-12.13</v>
      </c>
      <c r="BR622" s="1">
        <v>-12.42</v>
      </c>
      <c r="BS622" s="1">
        <v>-8.86</v>
      </c>
      <c r="BT622" s="1">
        <v>-9.81</v>
      </c>
      <c r="BU622" s="1">
        <v>-8.64</v>
      </c>
      <c r="BV622" s="1">
        <v>-8.7200000000000006</v>
      </c>
      <c r="BW622" s="1">
        <v>-9.27</v>
      </c>
      <c r="BX622" s="1">
        <v>-8.69</v>
      </c>
      <c r="BY622" s="1">
        <v>-12.51</v>
      </c>
      <c r="CA622" s="1">
        <v>197707</v>
      </c>
      <c r="CB622" s="1">
        <v>6.54</v>
      </c>
      <c r="CC622" s="1">
        <v>0.22</v>
      </c>
      <c r="CD622" s="1">
        <v>0.53</v>
      </c>
      <c r="CE622" s="1">
        <v>1.61</v>
      </c>
      <c r="CF622" s="1">
        <v>0.43</v>
      </c>
      <c r="CG622" s="1">
        <v>-0.05</v>
      </c>
      <c r="CH622" s="1">
        <v>0.53</v>
      </c>
      <c r="CI622" s="1">
        <v>0.64</v>
      </c>
      <c r="CJ622" s="1">
        <v>2</v>
      </c>
      <c r="CK622" s="1">
        <v>0.69</v>
      </c>
      <c r="CL622" s="1">
        <v>0.11</v>
      </c>
      <c r="CM622" s="1">
        <v>-0.28999999999999998</v>
      </c>
      <c r="CN622" s="1">
        <v>0.2</v>
      </c>
      <c r="CO622" s="1">
        <v>0.87</v>
      </c>
      <c r="CP622" s="1">
        <v>0.19</v>
      </c>
      <c r="CQ622" s="1">
        <v>0.83</v>
      </c>
      <c r="CR622" s="1">
        <v>0.48</v>
      </c>
      <c r="CS622" s="1">
        <v>1.24</v>
      </c>
      <c r="CT622" s="1">
        <v>2.56</v>
      </c>
      <c r="CV622" s="1">
        <v>197807</v>
      </c>
      <c r="CW622" s="1">
        <v>6.05</v>
      </c>
      <c r="CX622" s="1">
        <v>6.01</v>
      </c>
      <c r="CY622" s="1">
        <v>4.55</v>
      </c>
      <c r="CZ622" s="1">
        <v>3.4</v>
      </c>
      <c r="DA622" s="1">
        <v>6.37</v>
      </c>
      <c r="DB622" s="1">
        <v>5.42</v>
      </c>
      <c r="DC622" s="1">
        <v>4.46</v>
      </c>
      <c r="DD622" s="1">
        <v>3.63</v>
      </c>
      <c r="DE622" s="1">
        <v>3.1</v>
      </c>
      <c r="DF622" s="1">
        <v>6.27</v>
      </c>
      <c r="DG622" s="1">
        <v>6.5</v>
      </c>
      <c r="DH622" s="1">
        <v>5.01</v>
      </c>
      <c r="DI622" s="1">
        <v>5.89</v>
      </c>
      <c r="DJ622" s="1">
        <v>4.8499999999999996</v>
      </c>
      <c r="DK622" s="1">
        <v>4.05</v>
      </c>
      <c r="DL622" s="1">
        <v>3.32</v>
      </c>
      <c r="DM622" s="1">
        <v>3.96</v>
      </c>
      <c r="DN622" s="1">
        <v>3.13</v>
      </c>
      <c r="DO622" s="1">
        <v>3.07</v>
      </c>
      <c r="DQ622" s="1">
        <v>197707</v>
      </c>
      <c r="DR622" s="1">
        <v>-99.99</v>
      </c>
      <c r="DS622" s="1">
        <v>2.11</v>
      </c>
      <c r="DT622" s="1">
        <v>-0.61</v>
      </c>
      <c r="DU622" s="1">
        <v>-1.83</v>
      </c>
      <c r="DV622" s="1">
        <v>2.31</v>
      </c>
      <c r="DW622" s="1">
        <v>-0.09</v>
      </c>
      <c r="DX622" s="1">
        <v>-0.48</v>
      </c>
      <c r="DY622" s="1">
        <v>-1.6</v>
      </c>
      <c r="DZ622" s="1">
        <v>-1.78</v>
      </c>
      <c r="EA622" s="1">
        <v>2.61</v>
      </c>
      <c r="EB622" s="1">
        <v>0.69</v>
      </c>
      <c r="EC622" s="1">
        <v>0.14000000000000001</v>
      </c>
      <c r="ED622" s="1">
        <v>-0.36</v>
      </c>
      <c r="EE622" s="1">
        <v>-0.31</v>
      </c>
      <c r="EF622" s="1">
        <v>-0.7</v>
      </c>
      <c r="EG622" s="1">
        <v>-1.3</v>
      </c>
      <c r="EH622" s="1">
        <v>-1.92</v>
      </c>
      <c r="EI622" s="1">
        <v>-2.19</v>
      </c>
      <c r="EJ622" s="1">
        <v>-1.37</v>
      </c>
      <c r="EL622">
        <v>197707</v>
      </c>
      <c r="EM622">
        <v>-1.69</v>
      </c>
      <c r="EN622">
        <v>2.11</v>
      </c>
      <c r="EO622">
        <v>-0.6</v>
      </c>
      <c r="EP622">
        <v>0.42</v>
      </c>
      <c r="ER622" s="1">
        <v>197801</v>
      </c>
      <c r="ES622" s="1">
        <v>-0.72</v>
      </c>
      <c r="EU622" s="1">
        <v>197702</v>
      </c>
      <c r="EV622" s="1">
        <v>1.38</v>
      </c>
      <c r="EX622" s="1">
        <v>198201</v>
      </c>
      <c r="EY622" s="1">
        <v>6.41</v>
      </c>
      <c r="FA622" s="1">
        <v>197801</v>
      </c>
      <c r="FB622" s="1">
        <f>IF(ISERROR(VLOOKUP($FA622,MOM,LOOKUPS!C$12,0)*$FB$6+VLOOKUP($FA622,STREV,LOOKUPS!C$10,0)*$FC$6+VLOOKUP($FA622,LTREV,LOOKUPS!C$9,0)*$FD$6+VLOOKUP($FA622,CFP,LOOKUPS!C$6,0)*$FE$6+VLOOKUP($FA622,EP,LOOKUPS!C$8,0)*$FF$6+VLOOKUP($FA622,BM,LOOKUPS!C$5,0)*$FG$6+VLOOKUP($FA622,DIV,LOOKUPS!C$7,0)*$FH$6++VLOOKUP($FA622,SIZE,LOOKUPS!C$11,0)*$FI$6),"",VLOOKUP($FA622,MOM,LOOKUPS!C$12,0)*$FB$6+VLOOKUP($FA622,STREV,LOOKUPS!C$10,0)*$FC$6+VLOOKUP($FA622,LTREV,LOOKUPS!C$9,0)*$FD$6+VLOOKUP($FA622,CFP,LOOKUPS!C$6,0)*$FE$6+VLOOKUP($FA622,EP,LOOKUPS!C$8,0)*$FF$6+VLOOKUP($FA622,BM,LOOKUPS!C$5,0)*$FG$6+VLOOKUP($FA622,DIV,LOOKUPS!C$7,0)*$FH$6++VLOOKUP($FA622,SIZE,LOOKUPS!C$11,0)*$FI$6)</f>
        <v>-1.2318</v>
      </c>
      <c r="FC622" s="1">
        <f>IF(ISERROR(VLOOKUP($FA622,MOM,LOOKUPS!D$12,0)*$FB$6+VLOOKUP($FA622,STREV,LOOKUPS!D$10,0)*$FC$6+VLOOKUP($FA622,LTREV,LOOKUPS!D$9,0)*$FD$6+VLOOKUP($FA622,CFP,LOOKUPS!D$6,0)*$FE$6+VLOOKUP($FA622,EP,LOOKUPS!D$8,0)*$FF$6+VLOOKUP($FA622,BM,LOOKUPS!D$5,0)*$FG$6+VLOOKUP($FA622,DIV,LOOKUPS!D$7,0)*$FH$6++VLOOKUP($FA622,SIZE,LOOKUPS!D$11,0)*$FI$6),"",VLOOKUP($FA622,MOM,LOOKUPS!D$12,0)*$FB$6+VLOOKUP($FA622,STREV,LOOKUPS!D$10,0)*$FC$6+VLOOKUP($FA622,LTREV,LOOKUPS!D$9,0)*$FD$6+VLOOKUP($FA622,CFP,LOOKUPS!D$6,0)*$FE$6+VLOOKUP($FA622,EP,LOOKUPS!D$8,0)*$FF$6+VLOOKUP($FA622,BM,LOOKUPS!D$5,0)*$FG$6+VLOOKUP($FA622,DIV,LOOKUPS!D$7,0)*$FH$6++VLOOKUP($FA622,SIZE,LOOKUPS!D$11,0)*$FI$6)</f>
        <v>-2.3986999999999998</v>
      </c>
      <c r="FD622" s="1">
        <f>IF(ISERROR(VLOOKUP($FA622,MOM,LOOKUPS!E$12,0)*$FB$6+VLOOKUP($FA622,STREV,LOOKUPS!E$10,0)*$FC$6+VLOOKUP($FA622,LTREV,LOOKUPS!E$9,0)*$FD$6+VLOOKUP($FA622,CFP,LOOKUPS!E$6,0)*$FE$6+VLOOKUP($FA622,EP,LOOKUPS!E$8,0)*$FF$6+VLOOKUP($FA622,BM,LOOKUPS!E$5,0)*$FG$6+VLOOKUP($FA622,DIV,LOOKUPS!E$7,0)*$FH$6++VLOOKUP($FA622,SIZE,LOOKUPS!E$11,0)*$FI$6),"",VLOOKUP($FA622,MOM,LOOKUPS!E$12,0)*$FB$6+VLOOKUP($FA622,STREV,LOOKUPS!E$10,0)*$FC$6+VLOOKUP($FA622,LTREV,LOOKUPS!E$9,0)*$FD$6+VLOOKUP($FA622,CFP,LOOKUPS!E$6,0)*$FE$6+VLOOKUP($FA622,EP,LOOKUPS!E$8,0)*$FF$6+VLOOKUP($FA622,BM,LOOKUPS!E$5,0)*$FG$6+VLOOKUP($FA622,DIV,LOOKUPS!E$7,0)*$FH$6++VLOOKUP($FA622,SIZE,LOOKUPS!E$11,0)*$FI$6)</f>
        <v>-2.1734</v>
      </c>
      <c r="FE622" s="1">
        <f>IF(ISERROR(VLOOKUP($FA622,MOM,LOOKUPS!F$12,0)*$FB$6+VLOOKUP($FA622,STREV,LOOKUPS!F$10,0)*$FC$6+VLOOKUP($FA622,LTREV,LOOKUPS!F$9,0)*$FD$6+VLOOKUP($FA622,CFP,LOOKUPS!F$6,0)*$FE$6+VLOOKUP($FA622,EP,LOOKUPS!F$8,0)*$FF$6+VLOOKUP($FA622,BM,LOOKUPS!F$5,0)*$FG$6+VLOOKUP($FA622,DIV,LOOKUPS!F$7,0)*$FH$6++VLOOKUP($FA622,SIZE,LOOKUPS!F$11,0)*$FI$6),"",VLOOKUP($FA622,MOM,LOOKUPS!F$12,0)*$FB$6+VLOOKUP($FA622,STREV,LOOKUPS!F$10,0)*$FC$6+VLOOKUP($FA622,LTREV,LOOKUPS!F$9,0)*$FD$6+VLOOKUP($FA622,CFP,LOOKUPS!F$6,0)*$FE$6+VLOOKUP($FA622,EP,LOOKUPS!F$8,0)*$FF$6+VLOOKUP($FA622,BM,LOOKUPS!F$5,0)*$FG$6+VLOOKUP($FA622,DIV,LOOKUPS!F$7,0)*$FH$6++VLOOKUP($FA622,SIZE,LOOKUPS!F$11,0)*$FI$6)</f>
        <v>-3.0912000000000002</v>
      </c>
      <c r="FF622" s="1">
        <f>IF(ISERROR(VLOOKUP($FA622,MOM,LOOKUPS!G$12,0)*$FB$6+VLOOKUP($FA622,STREV,LOOKUPS!G$10,0)*$FC$6+VLOOKUP($FA622,LTREV,LOOKUPS!G$9,0)*$FD$6+VLOOKUP($FA622,CFP,LOOKUPS!G$6,0)*$FE$6+VLOOKUP($FA622,EP,LOOKUPS!G$8,0)*$FF$6+VLOOKUP($FA622,BM,LOOKUPS!G$5,0)*$FG$6+VLOOKUP($FA622,DIV,LOOKUPS!G$7,0)*$FH$6++VLOOKUP($FA622,SIZE,LOOKUPS!G$11,0)*$FI$6),"",VLOOKUP($FA622,MOM,LOOKUPS!G$12,0)*$FB$6+VLOOKUP($FA622,STREV,LOOKUPS!G$10,0)*$FC$6+VLOOKUP($FA622,LTREV,LOOKUPS!G$9,0)*$FD$6+VLOOKUP($FA622,CFP,LOOKUPS!G$6,0)*$FE$6+VLOOKUP($FA622,EP,LOOKUPS!G$8,0)*$FF$6+VLOOKUP($FA622,BM,LOOKUPS!G$5,0)*$FG$6+VLOOKUP($FA622,DIV,LOOKUPS!G$7,0)*$FH$6++VLOOKUP($FA622,SIZE,LOOKUPS!G$11,0)*$FI$6)</f>
        <v>-2.6968000000000001</v>
      </c>
      <c r="FG622" s="1">
        <f>IF(ISERROR(VLOOKUP($FA622,MOM,LOOKUPS!H$12,0)*$FB$6+VLOOKUP($FA622,STREV,LOOKUPS!H$10,0)*$FC$6+VLOOKUP($FA622,LTREV,LOOKUPS!H$9,0)*$FD$6+VLOOKUP($FA622,CFP,LOOKUPS!H$6,0)*$FE$6+VLOOKUP($FA622,EP,LOOKUPS!H$8,0)*$FF$6+VLOOKUP($FA622,BM,LOOKUPS!H$5,0)*$FG$6+VLOOKUP($FA622,DIV,LOOKUPS!H$7,0)*$FH$6++VLOOKUP($FA622,SIZE,LOOKUPS!H$11,0)*$FI$6),"",VLOOKUP($FA622,MOM,LOOKUPS!H$12,0)*$FB$6+VLOOKUP($FA622,STREV,LOOKUPS!H$10,0)*$FC$6+VLOOKUP($FA622,LTREV,LOOKUPS!H$9,0)*$FD$6+VLOOKUP($FA622,CFP,LOOKUPS!H$6,0)*$FE$6+VLOOKUP($FA622,EP,LOOKUPS!H$8,0)*$FF$6+VLOOKUP($FA622,BM,LOOKUPS!H$5,0)*$FG$6+VLOOKUP($FA622,DIV,LOOKUPS!H$7,0)*$FH$6++VLOOKUP($FA622,SIZE,LOOKUPS!H$11,0)*$FI$6)</f>
        <v>-1.1181999999999999</v>
      </c>
      <c r="FH622" s="1">
        <f>IF(ISERROR(VLOOKUP($FA622,MOM,LOOKUPS!I$12,0)*$FB$6+VLOOKUP($FA622,STREV,LOOKUPS!I$10,0)*$FC$6+VLOOKUP($FA622,LTREV,LOOKUPS!I$9,0)*$FD$6+VLOOKUP($FA622,CFP,LOOKUPS!I$6,0)*$FE$6+VLOOKUP($FA622,EP,LOOKUPS!I$8,0)*$FF$6+VLOOKUP($FA622,BM,LOOKUPS!I$5,0)*$FG$6+VLOOKUP($FA622,DIV,LOOKUPS!I$7,0)*$FH$6++VLOOKUP($FA622,SIZE,LOOKUPS!I$11,0)*$FI$6),"",VLOOKUP($FA622,MOM,LOOKUPS!I$12,0)*$FB$6+VLOOKUP($FA622,STREV,LOOKUPS!I$10,0)*$FC$6+VLOOKUP($FA622,LTREV,LOOKUPS!I$9,0)*$FD$6+VLOOKUP($FA622,CFP,LOOKUPS!I$6,0)*$FE$6+VLOOKUP($FA622,EP,LOOKUPS!I$8,0)*$FF$6+VLOOKUP($FA622,BM,LOOKUPS!I$5,0)*$FG$6+VLOOKUP($FA622,DIV,LOOKUPS!I$7,0)*$FH$6++VLOOKUP($FA622,SIZE,LOOKUPS!I$11,0)*$FI$6)</f>
        <v>-2.0220000000000002</v>
      </c>
      <c r="FI622" s="1">
        <f>IF(ISERROR(VLOOKUP($FA622,MOM,LOOKUPS!J$12,0)*$FB$6+VLOOKUP($FA622,STREV,LOOKUPS!J$10,0)*$FC$6+VLOOKUP($FA622,LTREV,LOOKUPS!J$9,0)*$FD$6+VLOOKUP($FA622,CFP,LOOKUPS!J$6,0)*$FE$6+VLOOKUP($FA622,EP,LOOKUPS!J$8,0)*$FF$6+VLOOKUP($FA622,BM,LOOKUPS!J$5,0)*$FG$6+VLOOKUP($FA622,DIV,LOOKUPS!J$7,0)*$FH$6++VLOOKUP($FA622,SIZE,LOOKUPS!J$11,0)*$FI$6),"",VLOOKUP($FA622,MOM,LOOKUPS!J$12,0)*$FB$6+VLOOKUP($FA622,STREV,LOOKUPS!J$10,0)*$FC$6+VLOOKUP($FA622,LTREV,LOOKUPS!J$9,0)*$FD$6+VLOOKUP($FA622,CFP,LOOKUPS!J$6,0)*$FE$6+VLOOKUP($FA622,EP,LOOKUPS!J$8,0)*$FF$6+VLOOKUP($FA622,BM,LOOKUPS!J$5,0)*$FG$6+VLOOKUP($FA622,DIV,LOOKUPS!J$7,0)*$FH$6++VLOOKUP($FA622,SIZE,LOOKUPS!J$11,0)*$FI$6)</f>
        <v>-1.1127</v>
      </c>
      <c r="FJ622" s="1">
        <f>IF(ISERROR(VLOOKUP($FA622,MOM,LOOKUPS!K$12,0)*$FB$6+VLOOKUP($FA622,STREV,LOOKUPS!K$10,0)*$FC$6+VLOOKUP($FA622,LTREV,LOOKUPS!K$9,0)*$FD$6+VLOOKUP($FA622,CFP,LOOKUPS!K$6,0)*$FE$6+VLOOKUP($FA622,EP,LOOKUPS!K$8,0)*$FF$6+VLOOKUP($FA622,BM,LOOKUPS!K$5,0)*$FG$6+VLOOKUP($FA622,DIV,LOOKUPS!K$7,0)*$FH$6++VLOOKUP($FA622,SIZE,LOOKUPS!K$11,0)*$FI$6),"",VLOOKUP($FA622,MOM,LOOKUPS!K$12,0)*$FB$6+VLOOKUP($FA622,STREV,LOOKUPS!K$10,0)*$FC$6+VLOOKUP($FA622,LTREV,LOOKUPS!K$9,0)*$FD$6+VLOOKUP($FA622,CFP,LOOKUPS!K$6,0)*$FE$6+VLOOKUP($FA622,EP,LOOKUPS!K$8,0)*$FF$6+VLOOKUP($FA622,BM,LOOKUPS!K$5,0)*$FG$6+VLOOKUP($FA622,DIV,LOOKUPS!K$7,0)*$FH$6++VLOOKUP($FA622,SIZE,LOOKUPS!K$11,0)*$FI$6)</f>
        <v>-0.96879999999999999</v>
      </c>
      <c r="FK622" s="1">
        <f>IF(ISERROR(VLOOKUP($FA622,MOM,LOOKUPS!L$12,0)*$FB$6+VLOOKUP($FA622,STREV,LOOKUPS!L$10,0)*$FC$6+VLOOKUP($FA622,LTREV,LOOKUPS!L$9,0)*$FD$6+VLOOKUP($FA622,CFP,LOOKUPS!L$6,0)*$FE$6+VLOOKUP($FA622,EP,LOOKUPS!L$8,0)*$FF$6+VLOOKUP($FA622,BM,LOOKUPS!L$5,0)*$FG$6+VLOOKUP($FA622,DIV,LOOKUPS!L$7,0)*$FH$6++VLOOKUP($FA622,SIZE,LOOKUPS!L$11,0)*$FI$6),"",VLOOKUP($FA622,MOM,LOOKUPS!L$12,0)*$FB$6+VLOOKUP($FA622,STREV,LOOKUPS!L$10,0)*$FC$6+VLOOKUP($FA622,LTREV,LOOKUPS!L$9,0)*$FD$6+VLOOKUP($FA622,CFP,LOOKUPS!L$6,0)*$FE$6+VLOOKUP($FA622,EP,LOOKUPS!L$8,0)*$FF$6+VLOOKUP($FA622,BM,LOOKUPS!L$5,0)*$FG$6+VLOOKUP($FA622,DIV,LOOKUPS!L$7,0)*$FH$6++VLOOKUP($FA622,SIZE,LOOKUPS!L$11,0)*$FI$6)</f>
        <v>1.0252000000000001</v>
      </c>
    </row>
    <row r="623" spans="1:167" x14ac:dyDescent="0.3">
      <c r="A623" s="1">
        <v>197802</v>
      </c>
      <c r="B623" s="1">
        <v>1.47</v>
      </c>
      <c r="C623" s="1">
        <v>2.66</v>
      </c>
      <c r="D623" s="1">
        <v>1.37</v>
      </c>
      <c r="E623" s="1">
        <v>2.52</v>
      </c>
      <c r="F623" s="1">
        <v>2.19</v>
      </c>
      <c r="G623" s="1">
        <v>2.33</v>
      </c>
      <c r="H623" s="1">
        <v>2.35</v>
      </c>
      <c r="I623" s="1">
        <v>3.53</v>
      </c>
      <c r="J623" s="1">
        <v>3.99</v>
      </c>
      <c r="K623" s="1">
        <v>2.65</v>
      </c>
      <c r="M623" s="1">
        <v>197703</v>
      </c>
      <c r="N623" s="1">
        <v>2.75</v>
      </c>
      <c r="O623" s="1">
        <v>0.97</v>
      </c>
      <c r="P623" s="1">
        <v>0.28000000000000003</v>
      </c>
      <c r="Q623" s="1">
        <v>1.1599999999999999</v>
      </c>
      <c r="R623" s="1">
        <v>1.46</v>
      </c>
      <c r="S623" s="1">
        <v>7.0000000000000007E-2</v>
      </c>
      <c r="T623" s="1">
        <v>2.91</v>
      </c>
      <c r="U623" s="1">
        <v>0.41</v>
      </c>
      <c r="V623" s="1">
        <v>0.34</v>
      </c>
      <c r="W623" s="1">
        <v>0.15</v>
      </c>
      <c r="Y623" s="1">
        <v>198202</v>
      </c>
      <c r="Z623" s="1">
        <v>-1.46</v>
      </c>
      <c r="AA623" s="1">
        <v>-1.89</v>
      </c>
      <c r="AB623" s="1">
        <v>-1.56</v>
      </c>
      <c r="AC623" s="1">
        <v>-1.1200000000000001</v>
      </c>
      <c r="AD623" s="1">
        <v>-1.51</v>
      </c>
      <c r="AE623" s="1">
        <v>-2.74</v>
      </c>
      <c r="AF623" s="1">
        <v>-3.01</v>
      </c>
      <c r="AG623" s="1">
        <v>-3.95</v>
      </c>
      <c r="AH623" s="1">
        <v>-5.66</v>
      </c>
      <c r="AI623" s="1">
        <v>-7.26</v>
      </c>
      <c r="AK623">
        <v>200208</v>
      </c>
      <c r="AL623">
        <v>-0.3</v>
      </c>
      <c r="AM623">
        <v>0.23</v>
      </c>
      <c r="AN623">
        <v>0.96</v>
      </c>
      <c r="AO623">
        <v>0.5</v>
      </c>
      <c r="AP623">
        <v>0.31</v>
      </c>
      <c r="AQ623">
        <v>0.92</v>
      </c>
      <c r="AR623">
        <v>0.79</v>
      </c>
      <c r="AS623">
        <v>-0.2</v>
      </c>
      <c r="AT623">
        <v>1.18</v>
      </c>
      <c r="AU623">
        <v>-0.31</v>
      </c>
      <c r="AV623">
        <v>1.17</v>
      </c>
      <c r="AW623">
        <v>0.05</v>
      </c>
      <c r="AX623">
        <v>1.84</v>
      </c>
      <c r="AY623">
        <v>1.2</v>
      </c>
      <c r="AZ623">
        <v>0.43</v>
      </c>
      <c r="BA623">
        <v>0.56000000000000005</v>
      </c>
      <c r="BB623">
        <v>-1.19</v>
      </c>
      <c r="BC623">
        <v>1.01</v>
      </c>
      <c r="BD623">
        <v>1.36</v>
      </c>
      <c r="BF623" s="1">
        <v>200208</v>
      </c>
      <c r="BG623" s="1">
        <v>-0.36</v>
      </c>
      <c r="BH623" s="1">
        <v>0.17</v>
      </c>
      <c r="BI623" s="1">
        <v>0.97</v>
      </c>
      <c r="BJ623" s="1">
        <v>0.86</v>
      </c>
      <c r="BK623" s="1">
        <v>-0.44</v>
      </c>
      <c r="BL623" s="1">
        <v>0.75</v>
      </c>
      <c r="BM623" s="1">
        <v>1.31</v>
      </c>
      <c r="BN623" s="1">
        <v>0.98</v>
      </c>
      <c r="BO623" s="1">
        <v>1.01</v>
      </c>
      <c r="BP623" s="1">
        <v>-1.26</v>
      </c>
      <c r="BQ623" s="1">
        <v>0.68</v>
      </c>
      <c r="BR623" s="1">
        <v>1.88</v>
      </c>
      <c r="BS623" s="1">
        <v>-0.31</v>
      </c>
      <c r="BT623" s="1">
        <v>1.25</v>
      </c>
      <c r="BU623" s="1">
        <v>1.35</v>
      </c>
      <c r="BV623" s="1">
        <v>1.52</v>
      </c>
      <c r="BW623" s="1">
        <v>0.54</v>
      </c>
      <c r="BX623" s="1">
        <v>1.7</v>
      </c>
      <c r="BY623" s="1">
        <v>0.17</v>
      </c>
      <c r="CA623" s="1">
        <v>197708</v>
      </c>
      <c r="CB623" s="1">
        <v>-1.91</v>
      </c>
      <c r="CC623" s="1">
        <v>0.15</v>
      </c>
      <c r="CD623" s="1">
        <v>-0.84</v>
      </c>
      <c r="CE623" s="1">
        <v>-1.22</v>
      </c>
      <c r="CF623" s="1">
        <v>0.52</v>
      </c>
      <c r="CG623" s="1">
        <v>-0.95</v>
      </c>
      <c r="CH623" s="1">
        <v>-0.71</v>
      </c>
      <c r="CI623" s="1">
        <v>-0.98</v>
      </c>
      <c r="CJ623" s="1">
        <v>-1.25</v>
      </c>
      <c r="CK623" s="1">
        <v>0.56999999999999995</v>
      </c>
      <c r="CL623" s="1">
        <v>0.45</v>
      </c>
      <c r="CM623" s="1">
        <v>-0.71</v>
      </c>
      <c r="CN623" s="1">
        <v>-1.21</v>
      </c>
      <c r="CO623" s="1">
        <v>-0.47</v>
      </c>
      <c r="CP623" s="1">
        <v>-0.96</v>
      </c>
      <c r="CQ623" s="1">
        <v>-0.76</v>
      </c>
      <c r="CR623" s="1">
        <v>-1.1599999999999999</v>
      </c>
      <c r="CS623" s="1">
        <v>-0.91</v>
      </c>
      <c r="CT623" s="1">
        <v>-1.49</v>
      </c>
      <c r="CV623" s="1">
        <v>197808</v>
      </c>
      <c r="CW623" s="1">
        <v>13.76</v>
      </c>
      <c r="CX623" s="1">
        <v>8.7799999999999994</v>
      </c>
      <c r="CY623" s="1">
        <v>7.18</v>
      </c>
      <c r="CZ623" s="1">
        <v>4.8499999999999996</v>
      </c>
      <c r="DA623" s="1">
        <v>8.91</v>
      </c>
      <c r="DB623" s="1">
        <v>8.0299999999999994</v>
      </c>
      <c r="DC623" s="1">
        <v>7.14</v>
      </c>
      <c r="DD623" s="1">
        <v>6.9</v>
      </c>
      <c r="DE623" s="1">
        <v>3.71</v>
      </c>
      <c r="DF623" s="1">
        <v>9.5</v>
      </c>
      <c r="DG623" s="1">
        <v>8.1199999999999992</v>
      </c>
      <c r="DH623" s="1">
        <v>8.43</v>
      </c>
      <c r="DI623" s="1">
        <v>7.57</v>
      </c>
      <c r="DJ623" s="1">
        <v>7.77</v>
      </c>
      <c r="DK623" s="1">
        <v>6.48</v>
      </c>
      <c r="DL623" s="1">
        <v>6.83</v>
      </c>
      <c r="DM623" s="1">
        <v>6.98</v>
      </c>
      <c r="DN623" s="1">
        <v>4.72</v>
      </c>
      <c r="DO623" s="1">
        <v>2.58</v>
      </c>
      <c r="DQ623" s="1">
        <v>197708</v>
      </c>
      <c r="DR623" s="1">
        <v>-99.99</v>
      </c>
      <c r="DS623" s="1">
        <v>0.03</v>
      </c>
      <c r="DT623" s="1">
        <v>-0.88</v>
      </c>
      <c r="DU623" s="1">
        <v>-1.83</v>
      </c>
      <c r="DV623" s="1">
        <v>0.06</v>
      </c>
      <c r="DW623" s="1">
        <v>-0.61</v>
      </c>
      <c r="DX623" s="1">
        <v>-0.39</v>
      </c>
      <c r="DY623" s="1">
        <v>-1.82</v>
      </c>
      <c r="DZ623" s="1">
        <v>-1.9</v>
      </c>
      <c r="EA623" s="1">
        <v>0.24</v>
      </c>
      <c r="EB623" s="1">
        <v>-0.88</v>
      </c>
      <c r="EC623" s="1">
        <v>-0.28999999999999998</v>
      </c>
      <c r="ED623" s="1">
        <v>-0.99</v>
      </c>
      <c r="EE623" s="1">
        <v>-0.56000000000000005</v>
      </c>
      <c r="EF623" s="1">
        <v>-0.18</v>
      </c>
      <c r="EG623" s="1">
        <v>-1.93</v>
      </c>
      <c r="EH623" s="1">
        <v>-1.71</v>
      </c>
      <c r="EI623" s="1">
        <v>-2.44</v>
      </c>
      <c r="EJ623" s="1">
        <v>-1.36</v>
      </c>
      <c r="EL623">
        <v>197708</v>
      </c>
      <c r="EM623">
        <v>-1.75</v>
      </c>
      <c r="EN623">
        <v>1.52</v>
      </c>
      <c r="EO623">
        <v>-2.76</v>
      </c>
      <c r="EP623">
        <v>0.44</v>
      </c>
      <c r="ER623" s="1">
        <v>197802</v>
      </c>
      <c r="ES623" s="1">
        <v>1.9</v>
      </c>
      <c r="EU623" s="1">
        <v>197703</v>
      </c>
      <c r="EV623" s="1">
        <v>0.94</v>
      </c>
      <c r="EX623" s="1">
        <v>198202</v>
      </c>
      <c r="EY623" s="1">
        <v>5.94</v>
      </c>
      <c r="FA623" s="1">
        <v>197802</v>
      </c>
      <c r="FB623" s="1">
        <f>IF(ISERROR(VLOOKUP($FA623,MOM,LOOKUPS!C$12,0)*$FB$6+VLOOKUP($FA623,STREV,LOOKUPS!C$10,0)*$FC$6+VLOOKUP($FA623,LTREV,LOOKUPS!C$9,0)*$FD$6+VLOOKUP($FA623,CFP,LOOKUPS!C$6,0)*$FE$6+VLOOKUP($FA623,EP,LOOKUPS!C$8,0)*$FF$6+VLOOKUP($FA623,BM,LOOKUPS!C$5,0)*$FG$6+VLOOKUP($FA623,DIV,LOOKUPS!C$7,0)*$FH$6++VLOOKUP($FA623,SIZE,LOOKUPS!C$11,0)*$FI$6),"",VLOOKUP($FA623,MOM,LOOKUPS!C$12,0)*$FB$6+VLOOKUP($FA623,STREV,LOOKUPS!C$10,0)*$FC$6+VLOOKUP($FA623,LTREV,LOOKUPS!C$9,0)*$FD$6+VLOOKUP($FA623,CFP,LOOKUPS!C$6,0)*$FE$6+VLOOKUP($FA623,EP,LOOKUPS!C$8,0)*$FF$6+VLOOKUP($FA623,BM,LOOKUPS!C$5,0)*$FG$6+VLOOKUP($FA623,DIV,LOOKUPS!C$7,0)*$FH$6++VLOOKUP($FA623,SIZE,LOOKUPS!C$11,0)*$FI$6)</f>
        <v>1.7262</v>
      </c>
      <c r="FC623" s="1">
        <f>IF(ISERROR(VLOOKUP($FA623,MOM,LOOKUPS!D$12,0)*$FB$6+VLOOKUP($FA623,STREV,LOOKUPS!D$10,0)*$FC$6+VLOOKUP($FA623,LTREV,LOOKUPS!D$9,0)*$FD$6+VLOOKUP($FA623,CFP,LOOKUPS!D$6,0)*$FE$6+VLOOKUP($FA623,EP,LOOKUPS!D$8,0)*$FF$6+VLOOKUP($FA623,BM,LOOKUPS!D$5,0)*$FG$6+VLOOKUP($FA623,DIV,LOOKUPS!D$7,0)*$FH$6++VLOOKUP($FA623,SIZE,LOOKUPS!D$11,0)*$FI$6),"",VLOOKUP($FA623,MOM,LOOKUPS!D$12,0)*$FB$6+VLOOKUP($FA623,STREV,LOOKUPS!D$10,0)*$FC$6+VLOOKUP($FA623,LTREV,LOOKUPS!D$9,0)*$FD$6+VLOOKUP($FA623,CFP,LOOKUPS!D$6,0)*$FE$6+VLOOKUP($FA623,EP,LOOKUPS!D$8,0)*$FF$6+VLOOKUP($FA623,BM,LOOKUPS!D$5,0)*$FG$6+VLOOKUP($FA623,DIV,LOOKUPS!D$7,0)*$FH$6++VLOOKUP($FA623,SIZE,LOOKUPS!D$11,0)*$FI$6)</f>
        <v>2.0831000000000004</v>
      </c>
      <c r="FD623" s="1">
        <f>IF(ISERROR(VLOOKUP($FA623,MOM,LOOKUPS!E$12,0)*$FB$6+VLOOKUP($FA623,STREV,LOOKUPS!E$10,0)*$FC$6+VLOOKUP($FA623,LTREV,LOOKUPS!E$9,0)*$FD$6+VLOOKUP($FA623,CFP,LOOKUPS!E$6,0)*$FE$6+VLOOKUP($FA623,EP,LOOKUPS!E$8,0)*$FF$6+VLOOKUP($FA623,BM,LOOKUPS!E$5,0)*$FG$6+VLOOKUP($FA623,DIV,LOOKUPS!E$7,0)*$FH$6++VLOOKUP($FA623,SIZE,LOOKUPS!E$11,0)*$FI$6),"",VLOOKUP($FA623,MOM,LOOKUPS!E$12,0)*$FB$6+VLOOKUP($FA623,STREV,LOOKUPS!E$10,0)*$FC$6+VLOOKUP($FA623,LTREV,LOOKUPS!E$9,0)*$FD$6+VLOOKUP($FA623,CFP,LOOKUPS!E$6,0)*$FE$6+VLOOKUP($FA623,EP,LOOKUPS!E$8,0)*$FF$6+VLOOKUP($FA623,BM,LOOKUPS!E$5,0)*$FG$6+VLOOKUP($FA623,DIV,LOOKUPS!E$7,0)*$FH$6++VLOOKUP($FA623,SIZE,LOOKUPS!E$11,0)*$FI$6)</f>
        <v>1.7813000000000001</v>
      </c>
      <c r="FE623" s="1">
        <f>IF(ISERROR(VLOOKUP($FA623,MOM,LOOKUPS!F$12,0)*$FB$6+VLOOKUP($FA623,STREV,LOOKUPS!F$10,0)*$FC$6+VLOOKUP($FA623,LTREV,LOOKUPS!F$9,0)*$FD$6+VLOOKUP($FA623,CFP,LOOKUPS!F$6,0)*$FE$6+VLOOKUP($FA623,EP,LOOKUPS!F$8,0)*$FF$6+VLOOKUP($FA623,BM,LOOKUPS!F$5,0)*$FG$6+VLOOKUP($FA623,DIV,LOOKUPS!F$7,0)*$FH$6++VLOOKUP($FA623,SIZE,LOOKUPS!F$11,0)*$FI$6),"",VLOOKUP($FA623,MOM,LOOKUPS!F$12,0)*$FB$6+VLOOKUP($FA623,STREV,LOOKUPS!F$10,0)*$FC$6+VLOOKUP($FA623,LTREV,LOOKUPS!F$9,0)*$FD$6+VLOOKUP($FA623,CFP,LOOKUPS!F$6,0)*$FE$6+VLOOKUP($FA623,EP,LOOKUPS!F$8,0)*$FF$6+VLOOKUP($FA623,BM,LOOKUPS!F$5,0)*$FG$6+VLOOKUP($FA623,DIV,LOOKUPS!F$7,0)*$FH$6++VLOOKUP($FA623,SIZE,LOOKUPS!F$11,0)*$FI$6)</f>
        <v>2.2361</v>
      </c>
      <c r="FF623" s="1">
        <f>IF(ISERROR(VLOOKUP($FA623,MOM,LOOKUPS!G$12,0)*$FB$6+VLOOKUP($FA623,STREV,LOOKUPS!G$10,0)*$FC$6+VLOOKUP($FA623,LTREV,LOOKUPS!G$9,0)*$FD$6+VLOOKUP($FA623,CFP,LOOKUPS!G$6,0)*$FE$6+VLOOKUP($FA623,EP,LOOKUPS!G$8,0)*$FF$6+VLOOKUP($FA623,BM,LOOKUPS!G$5,0)*$FG$6+VLOOKUP($FA623,DIV,LOOKUPS!G$7,0)*$FH$6++VLOOKUP($FA623,SIZE,LOOKUPS!G$11,0)*$FI$6),"",VLOOKUP($FA623,MOM,LOOKUPS!G$12,0)*$FB$6+VLOOKUP($FA623,STREV,LOOKUPS!G$10,0)*$FC$6+VLOOKUP($FA623,LTREV,LOOKUPS!G$9,0)*$FD$6+VLOOKUP($FA623,CFP,LOOKUPS!G$6,0)*$FE$6+VLOOKUP($FA623,EP,LOOKUPS!G$8,0)*$FF$6+VLOOKUP($FA623,BM,LOOKUPS!G$5,0)*$FG$6+VLOOKUP($FA623,DIV,LOOKUPS!G$7,0)*$FH$6++VLOOKUP($FA623,SIZE,LOOKUPS!G$11,0)*$FI$6)</f>
        <v>2.0274999999999999</v>
      </c>
      <c r="FG623" s="1">
        <f>IF(ISERROR(VLOOKUP($FA623,MOM,LOOKUPS!H$12,0)*$FB$6+VLOOKUP($FA623,STREV,LOOKUPS!H$10,0)*$FC$6+VLOOKUP($FA623,LTREV,LOOKUPS!H$9,0)*$FD$6+VLOOKUP($FA623,CFP,LOOKUPS!H$6,0)*$FE$6+VLOOKUP($FA623,EP,LOOKUPS!H$8,0)*$FF$6+VLOOKUP($FA623,BM,LOOKUPS!H$5,0)*$FG$6+VLOOKUP($FA623,DIV,LOOKUPS!H$7,0)*$FH$6++VLOOKUP($FA623,SIZE,LOOKUPS!H$11,0)*$FI$6),"",VLOOKUP($FA623,MOM,LOOKUPS!H$12,0)*$FB$6+VLOOKUP($FA623,STREV,LOOKUPS!H$10,0)*$FC$6+VLOOKUP($FA623,LTREV,LOOKUPS!H$9,0)*$FD$6+VLOOKUP($FA623,CFP,LOOKUPS!H$6,0)*$FE$6+VLOOKUP($FA623,EP,LOOKUPS!H$8,0)*$FF$6+VLOOKUP($FA623,BM,LOOKUPS!H$5,0)*$FG$6+VLOOKUP($FA623,DIV,LOOKUPS!H$7,0)*$FH$6++VLOOKUP($FA623,SIZE,LOOKUPS!H$11,0)*$FI$6)</f>
        <v>2.4582000000000002</v>
      </c>
      <c r="FH623" s="1">
        <f>IF(ISERROR(VLOOKUP($FA623,MOM,LOOKUPS!I$12,0)*$FB$6+VLOOKUP($FA623,STREV,LOOKUPS!I$10,0)*$FC$6+VLOOKUP($FA623,LTREV,LOOKUPS!I$9,0)*$FD$6+VLOOKUP($FA623,CFP,LOOKUPS!I$6,0)*$FE$6+VLOOKUP($FA623,EP,LOOKUPS!I$8,0)*$FF$6+VLOOKUP($FA623,BM,LOOKUPS!I$5,0)*$FG$6+VLOOKUP($FA623,DIV,LOOKUPS!I$7,0)*$FH$6++VLOOKUP($FA623,SIZE,LOOKUPS!I$11,0)*$FI$6),"",VLOOKUP($FA623,MOM,LOOKUPS!I$12,0)*$FB$6+VLOOKUP($FA623,STREV,LOOKUPS!I$10,0)*$FC$6+VLOOKUP($FA623,LTREV,LOOKUPS!I$9,0)*$FD$6+VLOOKUP($FA623,CFP,LOOKUPS!I$6,0)*$FE$6+VLOOKUP($FA623,EP,LOOKUPS!I$8,0)*$FF$6+VLOOKUP($FA623,BM,LOOKUPS!I$5,0)*$FG$6+VLOOKUP($FA623,DIV,LOOKUPS!I$7,0)*$FH$6++VLOOKUP($FA623,SIZE,LOOKUPS!I$11,0)*$FI$6)</f>
        <v>2.3826000000000001</v>
      </c>
      <c r="FI623" s="1">
        <f>IF(ISERROR(VLOOKUP($FA623,MOM,LOOKUPS!J$12,0)*$FB$6+VLOOKUP($FA623,STREV,LOOKUPS!J$10,0)*$FC$6+VLOOKUP($FA623,LTREV,LOOKUPS!J$9,0)*$FD$6+VLOOKUP($FA623,CFP,LOOKUPS!J$6,0)*$FE$6+VLOOKUP($FA623,EP,LOOKUPS!J$8,0)*$FF$6+VLOOKUP($FA623,BM,LOOKUPS!J$5,0)*$FG$6+VLOOKUP($FA623,DIV,LOOKUPS!J$7,0)*$FH$6++VLOOKUP($FA623,SIZE,LOOKUPS!J$11,0)*$FI$6),"",VLOOKUP($FA623,MOM,LOOKUPS!J$12,0)*$FB$6+VLOOKUP($FA623,STREV,LOOKUPS!J$10,0)*$FC$6+VLOOKUP($FA623,LTREV,LOOKUPS!J$9,0)*$FD$6+VLOOKUP($FA623,CFP,LOOKUPS!J$6,0)*$FE$6+VLOOKUP($FA623,EP,LOOKUPS!J$8,0)*$FF$6+VLOOKUP($FA623,BM,LOOKUPS!J$5,0)*$FG$6+VLOOKUP($FA623,DIV,LOOKUPS!J$7,0)*$FH$6++VLOOKUP($FA623,SIZE,LOOKUPS!J$11,0)*$FI$6)</f>
        <v>3.2325999999999997</v>
      </c>
      <c r="FJ623" s="1">
        <f>IF(ISERROR(VLOOKUP($FA623,MOM,LOOKUPS!K$12,0)*$FB$6+VLOOKUP($FA623,STREV,LOOKUPS!K$10,0)*$FC$6+VLOOKUP($FA623,LTREV,LOOKUPS!K$9,0)*$FD$6+VLOOKUP($FA623,CFP,LOOKUPS!K$6,0)*$FE$6+VLOOKUP($FA623,EP,LOOKUPS!K$8,0)*$FF$6+VLOOKUP($FA623,BM,LOOKUPS!K$5,0)*$FG$6+VLOOKUP($FA623,DIV,LOOKUPS!K$7,0)*$FH$6++VLOOKUP($FA623,SIZE,LOOKUPS!K$11,0)*$FI$6),"",VLOOKUP($FA623,MOM,LOOKUPS!K$12,0)*$FB$6+VLOOKUP($FA623,STREV,LOOKUPS!K$10,0)*$FC$6+VLOOKUP($FA623,LTREV,LOOKUPS!K$9,0)*$FD$6+VLOOKUP($FA623,CFP,LOOKUPS!K$6,0)*$FE$6+VLOOKUP($FA623,EP,LOOKUPS!K$8,0)*$FF$6+VLOOKUP($FA623,BM,LOOKUPS!K$5,0)*$FG$6+VLOOKUP($FA623,DIV,LOOKUPS!K$7,0)*$FH$6++VLOOKUP($FA623,SIZE,LOOKUPS!K$11,0)*$FI$6)</f>
        <v>2.9990000000000006</v>
      </c>
      <c r="FK623" s="1">
        <f>IF(ISERROR(VLOOKUP($FA623,MOM,LOOKUPS!L$12,0)*$FB$6+VLOOKUP($FA623,STREV,LOOKUPS!L$10,0)*$FC$6+VLOOKUP($FA623,LTREV,LOOKUPS!L$9,0)*$FD$6+VLOOKUP($FA623,CFP,LOOKUPS!L$6,0)*$FE$6+VLOOKUP($FA623,EP,LOOKUPS!L$8,0)*$FF$6+VLOOKUP($FA623,BM,LOOKUPS!L$5,0)*$FG$6+VLOOKUP($FA623,DIV,LOOKUPS!L$7,0)*$FH$6++VLOOKUP($FA623,SIZE,LOOKUPS!L$11,0)*$FI$6),"",VLOOKUP($FA623,MOM,LOOKUPS!L$12,0)*$FB$6+VLOOKUP($FA623,STREV,LOOKUPS!L$10,0)*$FC$6+VLOOKUP($FA623,LTREV,LOOKUPS!L$9,0)*$FD$6+VLOOKUP($FA623,CFP,LOOKUPS!L$6,0)*$FE$6+VLOOKUP($FA623,EP,LOOKUPS!L$8,0)*$FF$6+VLOOKUP($FA623,BM,LOOKUPS!L$5,0)*$FG$6+VLOOKUP($FA623,DIV,LOOKUPS!L$7,0)*$FH$6++VLOOKUP($FA623,SIZE,LOOKUPS!L$11,0)*$FI$6)</f>
        <v>3.6871</v>
      </c>
    </row>
    <row r="624" spans="1:167" x14ac:dyDescent="0.3">
      <c r="A624" s="1">
        <v>197803</v>
      </c>
      <c r="B624" s="1">
        <v>7.4</v>
      </c>
      <c r="C624" s="1">
        <v>5.04</v>
      </c>
      <c r="D624" s="1">
        <v>6.85</v>
      </c>
      <c r="E624" s="1">
        <v>6.08</v>
      </c>
      <c r="F624" s="1">
        <v>5.21</v>
      </c>
      <c r="G624" s="1">
        <v>5.79</v>
      </c>
      <c r="H624" s="1">
        <v>6.07</v>
      </c>
      <c r="I624" s="1">
        <v>7.17</v>
      </c>
      <c r="J624" s="1">
        <v>7.19</v>
      </c>
      <c r="K624" s="1">
        <v>8.16</v>
      </c>
      <c r="M624" s="1">
        <v>197704</v>
      </c>
      <c r="N624" s="1">
        <v>3.25</v>
      </c>
      <c r="O624" s="1">
        <v>0.97</v>
      </c>
      <c r="P624" s="1">
        <v>0.61</v>
      </c>
      <c r="Q624" s="1">
        <v>1.31</v>
      </c>
      <c r="R624" s="1">
        <v>1.29</v>
      </c>
      <c r="S624" s="1">
        <v>2.84</v>
      </c>
      <c r="T624" s="1">
        <v>1.81</v>
      </c>
      <c r="U624" s="1">
        <v>2.12</v>
      </c>
      <c r="V624" s="1">
        <v>1.37</v>
      </c>
      <c r="W624" s="1">
        <v>0.92</v>
      </c>
      <c r="Y624" s="1">
        <v>198203</v>
      </c>
      <c r="Z624" s="1">
        <v>0.65</v>
      </c>
      <c r="AA624" s="1">
        <v>0.83</v>
      </c>
      <c r="AB624" s="1">
        <v>1.33</v>
      </c>
      <c r="AC624" s="1">
        <v>0.28999999999999998</v>
      </c>
      <c r="AD624" s="1">
        <v>0.3</v>
      </c>
      <c r="AE624" s="1">
        <v>-0.72</v>
      </c>
      <c r="AF624" s="1">
        <v>-0.44</v>
      </c>
      <c r="AG624" s="1">
        <v>-1.28</v>
      </c>
      <c r="AH624" s="1">
        <v>-2.4700000000000002</v>
      </c>
      <c r="AI624" s="1">
        <v>-1.63</v>
      </c>
      <c r="AK624">
        <v>200209</v>
      </c>
      <c r="AL624">
        <v>-13.17</v>
      </c>
      <c r="AM624">
        <v>-8.0399999999999991</v>
      </c>
      <c r="AN624">
        <v>-5.36</v>
      </c>
      <c r="AO624">
        <v>-6.48</v>
      </c>
      <c r="AP624">
        <v>-8.74</v>
      </c>
      <c r="AQ624">
        <v>-5.64</v>
      </c>
      <c r="AR624">
        <v>-5.5</v>
      </c>
      <c r="AS624">
        <v>-5.74</v>
      </c>
      <c r="AT624">
        <v>-6.67</v>
      </c>
      <c r="AU624">
        <v>-9.31</v>
      </c>
      <c r="AV624">
        <v>-7.96</v>
      </c>
      <c r="AW624">
        <v>-6.39</v>
      </c>
      <c r="AX624">
        <v>-4.8600000000000003</v>
      </c>
      <c r="AY624">
        <v>-5.88</v>
      </c>
      <c r="AZ624">
        <v>-5.17</v>
      </c>
      <c r="BA624">
        <v>-5.51</v>
      </c>
      <c r="BB624">
        <v>-6.03</v>
      </c>
      <c r="BC624">
        <v>-6.91</v>
      </c>
      <c r="BD624">
        <v>-6.43</v>
      </c>
      <c r="BF624" s="1">
        <v>200209</v>
      </c>
      <c r="BG624" s="1">
        <v>-12.84</v>
      </c>
      <c r="BH624" s="1">
        <v>-7.98</v>
      </c>
      <c r="BI624" s="1">
        <v>-5.85</v>
      </c>
      <c r="BJ624" s="1">
        <v>-5.41</v>
      </c>
      <c r="BK624" s="1">
        <v>-8.17</v>
      </c>
      <c r="BL624" s="1">
        <v>-6.88</v>
      </c>
      <c r="BM624" s="1">
        <v>-5.8</v>
      </c>
      <c r="BN624" s="1">
        <v>-4.87</v>
      </c>
      <c r="BO624" s="1">
        <v>-5.89</v>
      </c>
      <c r="BP624" s="1">
        <v>-8.11</v>
      </c>
      <c r="BQ624" s="1">
        <v>-8.26</v>
      </c>
      <c r="BR624" s="1">
        <v>-7.46</v>
      </c>
      <c r="BS624" s="1">
        <v>-6.33</v>
      </c>
      <c r="BT624" s="1">
        <v>-6.11</v>
      </c>
      <c r="BU624" s="1">
        <v>-5.53</v>
      </c>
      <c r="BV624" s="1">
        <v>-5.51</v>
      </c>
      <c r="BW624" s="1">
        <v>-4.3600000000000003</v>
      </c>
      <c r="BX624" s="1">
        <v>-4.75</v>
      </c>
      <c r="BY624" s="1">
        <v>-7.26</v>
      </c>
      <c r="CA624" s="1">
        <v>197709</v>
      </c>
      <c r="CB624" s="1">
        <v>3.28</v>
      </c>
      <c r="CC624" s="1">
        <v>1.43</v>
      </c>
      <c r="CD624" s="1">
        <v>1.25</v>
      </c>
      <c r="CE624" s="1">
        <v>1.06</v>
      </c>
      <c r="CF624" s="1">
        <v>1.48</v>
      </c>
      <c r="CG624" s="1">
        <v>0.98</v>
      </c>
      <c r="CH624" s="1">
        <v>1.74</v>
      </c>
      <c r="CI624" s="1">
        <v>0.87</v>
      </c>
      <c r="CJ624" s="1">
        <v>1.1299999999999999</v>
      </c>
      <c r="CK624" s="1">
        <v>1.02</v>
      </c>
      <c r="CL624" s="1">
        <v>2.06</v>
      </c>
      <c r="CM624" s="1">
        <v>1.34</v>
      </c>
      <c r="CN624" s="1">
        <v>0.6</v>
      </c>
      <c r="CO624" s="1">
        <v>1.31</v>
      </c>
      <c r="CP624" s="1">
        <v>2.1800000000000002</v>
      </c>
      <c r="CQ624" s="1">
        <v>0.88</v>
      </c>
      <c r="CR624" s="1">
        <v>0.86</v>
      </c>
      <c r="CS624" s="1">
        <v>1.06</v>
      </c>
      <c r="CT624" s="1">
        <v>1.18</v>
      </c>
      <c r="CV624" s="1">
        <v>197809</v>
      </c>
      <c r="CW624" s="1">
        <v>2.17</v>
      </c>
      <c r="CX624" s="1">
        <v>-0.97</v>
      </c>
      <c r="CY624" s="1">
        <v>-0.15</v>
      </c>
      <c r="CZ624" s="1">
        <v>0.76</v>
      </c>
      <c r="DA624" s="1">
        <v>-0.92</v>
      </c>
      <c r="DB624" s="1">
        <v>-0.96</v>
      </c>
      <c r="DC624" s="1">
        <v>-0.11</v>
      </c>
      <c r="DD624" s="1">
        <v>0.5</v>
      </c>
      <c r="DE624" s="1">
        <v>0.84</v>
      </c>
      <c r="DF624" s="1">
        <v>-0.93</v>
      </c>
      <c r="DG624" s="1">
        <v>-0.9</v>
      </c>
      <c r="DH624" s="1">
        <v>-1.1299999999999999</v>
      </c>
      <c r="DI624" s="1">
        <v>-0.75</v>
      </c>
      <c r="DJ624" s="1">
        <v>-0.62</v>
      </c>
      <c r="DK624" s="1">
        <v>0.44</v>
      </c>
      <c r="DL624" s="1">
        <v>0.39</v>
      </c>
      <c r="DM624" s="1">
        <v>0.61</v>
      </c>
      <c r="DN624" s="1">
        <v>0.89</v>
      </c>
      <c r="DO624" s="1">
        <v>0.78</v>
      </c>
      <c r="DQ624" s="1">
        <v>197709</v>
      </c>
      <c r="DR624" s="1">
        <v>-99.99</v>
      </c>
      <c r="DS624" s="1">
        <v>1.78</v>
      </c>
      <c r="DT624" s="1">
        <v>0.74</v>
      </c>
      <c r="DU624" s="1">
        <v>0.05</v>
      </c>
      <c r="DV624" s="1">
        <v>1.9</v>
      </c>
      <c r="DW624" s="1">
        <v>0.56000000000000005</v>
      </c>
      <c r="DX624" s="1">
        <v>1.27</v>
      </c>
      <c r="DY624" s="1">
        <v>0.42</v>
      </c>
      <c r="DZ624" s="1">
        <v>-0.43</v>
      </c>
      <c r="EA624" s="1">
        <v>2.06</v>
      </c>
      <c r="EB624" s="1">
        <v>1.03</v>
      </c>
      <c r="EC624" s="1">
        <v>0.7</v>
      </c>
      <c r="ED624" s="1">
        <v>0.39</v>
      </c>
      <c r="EE624" s="1">
        <v>1.91</v>
      </c>
      <c r="EF624" s="1">
        <v>0.47</v>
      </c>
      <c r="EG624" s="1">
        <v>-0.06</v>
      </c>
      <c r="EH624" s="1">
        <v>0.92</v>
      </c>
      <c r="EI624" s="1">
        <v>-0.19</v>
      </c>
      <c r="EJ624" s="1">
        <v>-0.67</v>
      </c>
      <c r="EL624">
        <v>197709</v>
      </c>
      <c r="EM624">
        <v>-0.27</v>
      </c>
      <c r="EN624">
        <v>1.45</v>
      </c>
      <c r="EO624">
        <v>-0.51</v>
      </c>
      <c r="EP624">
        <v>0.43</v>
      </c>
      <c r="ER624" s="1">
        <v>197803</v>
      </c>
      <c r="ES624" s="1">
        <v>1.37</v>
      </c>
      <c r="EU624" s="1">
        <v>197704</v>
      </c>
      <c r="EV624" s="1">
        <v>-1.22</v>
      </c>
      <c r="EX624" s="1">
        <v>198203</v>
      </c>
      <c r="EY624" s="1">
        <v>4.04</v>
      </c>
      <c r="FA624" s="1">
        <v>197803</v>
      </c>
      <c r="FB624" s="1">
        <f>IF(ISERROR(VLOOKUP($FA624,MOM,LOOKUPS!C$12,0)*$FB$6+VLOOKUP($FA624,STREV,LOOKUPS!C$10,0)*$FC$6+VLOOKUP($FA624,LTREV,LOOKUPS!C$9,0)*$FD$6+VLOOKUP($FA624,CFP,LOOKUPS!C$6,0)*$FE$6+VLOOKUP($FA624,EP,LOOKUPS!C$8,0)*$FF$6+VLOOKUP($FA624,BM,LOOKUPS!C$5,0)*$FG$6+VLOOKUP($FA624,DIV,LOOKUPS!C$7,0)*$FH$6++VLOOKUP($FA624,SIZE,LOOKUPS!C$11,0)*$FI$6),"",VLOOKUP($FA624,MOM,LOOKUPS!C$12,0)*$FB$6+VLOOKUP($FA624,STREV,LOOKUPS!C$10,0)*$FC$6+VLOOKUP($FA624,LTREV,LOOKUPS!C$9,0)*$FD$6+VLOOKUP($FA624,CFP,LOOKUPS!C$6,0)*$FE$6+VLOOKUP($FA624,EP,LOOKUPS!C$8,0)*$FF$6+VLOOKUP($FA624,BM,LOOKUPS!C$5,0)*$FG$6+VLOOKUP($FA624,DIV,LOOKUPS!C$7,0)*$FH$6++VLOOKUP($FA624,SIZE,LOOKUPS!C$11,0)*$FI$6)</f>
        <v>6.9252000000000002</v>
      </c>
      <c r="FC624" s="1">
        <f>IF(ISERROR(VLOOKUP($FA624,MOM,LOOKUPS!D$12,0)*$FB$6+VLOOKUP($FA624,STREV,LOOKUPS!D$10,0)*$FC$6+VLOOKUP($FA624,LTREV,LOOKUPS!D$9,0)*$FD$6+VLOOKUP($FA624,CFP,LOOKUPS!D$6,0)*$FE$6+VLOOKUP($FA624,EP,LOOKUPS!D$8,0)*$FF$6+VLOOKUP($FA624,BM,LOOKUPS!D$5,0)*$FG$6+VLOOKUP($FA624,DIV,LOOKUPS!D$7,0)*$FH$6++VLOOKUP($FA624,SIZE,LOOKUPS!D$11,0)*$FI$6),"",VLOOKUP($FA624,MOM,LOOKUPS!D$12,0)*$FB$6+VLOOKUP($FA624,STREV,LOOKUPS!D$10,0)*$FC$6+VLOOKUP($FA624,LTREV,LOOKUPS!D$9,0)*$FD$6+VLOOKUP($FA624,CFP,LOOKUPS!D$6,0)*$FE$6+VLOOKUP($FA624,EP,LOOKUPS!D$8,0)*$FF$6+VLOOKUP($FA624,BM,LOOKUPS!D$5,0)*$FG$6+VLOOKUP($FA624,DIV,LOOKUPS!D$7,0)*$FH$6++VLOOKUP($FA624,SIZE,LOOKUPS!D$11,0)*$FI$6)</f>
        <v>6.3349000000000011</v>
      </c>
      <c r="FD624" s="1">
        <f>IF(ISERROR(VLOOKUP($FA624,MOM,LOOKUPS!E$12,0)*$FB$6+VLOOKUP($FA624,STREV,LOOKUPS!E$10,0)*$FC$6+VLOOKUP($FA624,LTREV,LOOKUPS!E$9,0)*$FD$6+VLOOKUP($FA624,CFP,LOOKUPS!E$6,0)*$FE$6+VLOOKUP($FA624,EP,LOOKUPS!E$8,0)*$FF$6+VLOOKUP($FA624,BM,LOOKUPS!E$5,0)*$FG$6+VLOOKUP($FA624,DIV,LOOKUPS!E$7,0)*$FH$6++VLOOKUP($FA624,SIZE,LOOKUPS!E$11,0)*$FI$6),"",VLOOKUP($FA624,MOM,LOOKUPS!E$12,0)*$FB$6+VLOOKUP($FA624,STREV,LOOKUPS!E$10,0)*$FC$6+VLOOKUP($FA624,LTREV,LOOKUPS!E$9,0)*$FD$6+VLOOKUP($FA624,CFP,LOOKUPS!E$6,0)*$FE$6+VLOOKUP($FA624,EP,LOOKUPS!E$8,0)*$FF$6+VLOOKUP($FA624,BM,LOOKUPS!E$5,0)*$FG$6+VLOOKUP($FA624,DIV,LOOKUPS!E$7,0)*$FH$6++VLOOKUP($FA624,SIZE,LOOKUPS!E$11,0)*$FI$6)</f>
        <v>6.601700000000001</v>
      </c>
      <c r="FE624" s="1">
        <f>IF(ISERROR(VLOOKUP($FA624,MOM,LOOKUPS!F$12,0)*$FB$6+VLOOKUP($FA624,STREV,LOOKUPS!F$10,0)*$FC$6+VLOOKUP($FA624,LTREV,LOOKUPS!F$9,0)*$FD$6+VLOOKUP($FA624,CFP,LOOKUPS!F$6,0)*$FE$6+VLOOKUP($FA624,EP,LOOKUPS!F$8,0)*$FF$6+VLOOKUP($FA624,BM,LOOKUPS!F$5,0)*$FG$6+VLOOKUP($FA624,DIV,LOOKUPS!F$7,0)*$FH$6++VLOOKUP($FA624,SIZE,LOOKUPS!F$11,0)*$FI$6),"",VLOOKUP($FA624,MOM,LOOKUPS!F$12,0)*$FB$6+VLOOKUP($FA624,STREV,LOOKUPS!F$10,0)*$FC$6+VLOOKUP($FA624,LTREV,LOOKUPS!F$9,0)*$FD$6+VLOOKUP($FA624,CFP,LOOKUPS!F$6,0)*$FE$6+VLOOKUP($FA624,EP,LOOKUPS!F$8,0)*$FF$6+VLOOKUP($FA624,BM,LOOKUPS!F$5,0)*$FG$6+VLOOKUP($FA624,DIV,LOOKUPS!F$7,0)*$FH$6++VLOOKUP($FA624,SIZE,LOOKUPS!F$11,0)*$FI$6)</f>
        <v>6.3507000000000007</v>
      </c>
      <c r="FF624" s="1">
        <f>IF(ISERROR(VLOOKUP($FA624,MOM,LOOKUPS!G$12,0)*$FB$6+VLOOKUP($FA624,STREV,LOOKUPS!G$10,0)*$FC$6+VLOOKUP($FA624,LTREV,LOOKUPS!G$9,0)*$FD$6+VLOOKUP($FA624,CFP,LOOKUPS!G$6,0)*$FE$6+VLOOKUP($FA624,EP,LOOKUPS!G$8,0)*$FF$6+VLOOKUP($FA624,BM,LOOKUPS!G$5,0)*$FG$6+VLOOKUP($FA624,DIV,LOOKUPS!G$7,0)*$FH$6++VLOOKUP($FA624,SIZE,LOOKUPS!G$11,0)*$FI$6),"",VLOOKUP($FA624,MOM,LOOKUPS!G$12,0)*$FB$6+VLOOKUP($FA624,STREV,LOOKUPS!G$10,0)*$FC$6+VLOOKUP($FA624,LTREV,LOOKUPS!G$9,0)*$FD$6+VLOOKUP($FA624,CFP,LOOKUPS!G$6,0)*$FE$6+VLOOKUP($FA624,EP,LOOKUPS!G$8,0)*$FF$6+VLOOKUP($FA624,BM,LOOKUPS!G$5,0)*$FG$6+VLOOKUP($FA624,DIV,LOOKUPS!G$7,0)*$FH$6++VLOOKUP($FA624,SIZE,LOOKUPS!G$11,0)*$FI$6)</f>
        <v>5.6949000000000005</v>
      </c>
      <c r="FG624" s="1">
        <f>IF(ISERROR(VLOOKUP($FA624,MOM,LOOKUPS!H$12,0)*$FB$6+VLOOKUP($FA624,STREV,LOOKUPS!H$10,0)*$FC$6+VLOOKUP($FA624,LTREV,LOOKUPS!H$9,0)*$FD$6+VLOOKUP($FA624,CFP,LOOKUPS!H$6,0)*$FE$6+VLOOKUP($FA624,EP,LOOKUPS!H$8,0)*$FF$6+VLOOKUP($FA624,BM,LOOKUPS!H$5,0)*$FG$6+VLOOKUP($FA624,DIV,LOOKUPS!H$7,0)*$FH$6++VLOOKUP($FA624,SIZE,LOOKUPS!H$11,0)*$FI$6),"",VLOOKUP($FA624,MOM,LOOKUPS!H$12,0)*$FB$6+VLOOKUP($FA624,STREV,LOOKUPS!H$10,0)*$FC$6+VLOOKUP($FA624,LTREV,LOOKUPS!H$9,0)*$FD$6+VLOOKUP($FA624,CFP,LOOKUPS!H$6,0)*$FE$6+VLOOKUP($FA624,EP,LOOKUPS!H$8,0)*$FF$6+VLOOKUP($FA624,BM,LOOKUPS!H$5,0)*$FG$6+VLOOKUP($FA624,DIV,LOOKUPS!H$7,0)*$FH$6++VLOOKUP($FA624,SIZE,LOOKUPS!H$11,0)*$FI$6)</f>
        <v>6.3048999999999999</v>
      </c>
      <c r="FH624" s="1">
        <f>IF(ISERROR(VLOOKUP($FA624,MOM,LOOKUPS!I$12,0)*$FB$6+VLOOKUP($FA624,STREV,LOOKUPS!I$10,0)*$FC$6+VLOOKUP($FA624,LTREV,LOOKUPS!I$9,0)*$FD$6+VLOOKUP($FA624,CFP,LOOKUPS!I$6,0)*$FE$6+VLOOKUP($FA624,EP,LOOKUPS!I$8,0)*$FF$6+VLOOKUP($FA624,BM,LOOKUPS!I$5,0)*$FG$6+VLOOKUP($FA624,DIV,LOOKUPS!I$7,0)*$FH$6++VLOOKUP($FA624,SIZE,LOOKUPS!I$11,0)*$FI$6),"",VLOOKUP($FA624,MOM,LOOKUPS!I$12,0)*$FB$6+VLOOKUP($FA624,STREV,LOOKUPS!I$10,0)*$FC$6+VLOOKUP($FA624,LTREV,LOOKUPS!I$9,0)*$FD$6+VLOOKUP($FA624,CFP,LOOKUPS!I$6,0)*$FE$6+VLOOKUP($FA624,EP,LOOKUPS!I$8,0)*$FF$6+VLOOKUP($FA624,BM,LOOKUPS!I$5,0)*$FG$6+VLOOKUP($FA624,DIV,LOOKUPS!I$7,0)*$FH$6++VLOOKUP($FA624,SIZE,LOOKUPS!I$11,0)*$FI$6)</f>
        <v>5.8868000000000009</v>
      </c>
      <c r="FI624" s="1">
        <f>IF(ISERROR(VLOOKUP($FA624,MOM,LOOKUPS!J$12,0)*$FB$6+VLOOKUP($FA624,STREV,LOOKUPS!J$10,0)*$FC$6+VLOOKUP($FA624,LTREV,LOOKUPS!J$9,0)*$FD$6+VLOOKUP($FA624,CFP,LOOKUPS!J$6,0)*$FE$6+VLOOKUP($FA624,EP,LOOKUPS!J$8,0)*$FF$6+VLOOKUP($FA624,BM,LOOKUPS!J$5,0)*$FG$6+VLOOKUP($FA624,DIV,LOOKUPS!J$7,0)*$FH$6++VLOOKUP($FA624,SIZE,LOOKUPS!J$11,0)*$FI$6),"",VLOOKUP($FA624,MOM,LOOKUPS!J$12,0)*$FB$6+VLOOKUP($FA624,STREV,LOOKUPS!J$10,0)*$FC$6+VLOOKUP($FA624,LTREV,LOOKUPS!J$9,0)*$FD$6+VLOOKUP($FA624,CFP,LOOKUPS!J$6,0)*$FE$6+VLOOKUP($FA624,EP,LOOKUPS!J$8,0)*$FF$6+VLOOKUP($FA624,BM,LOOKUPS!J$5,0)*$FG$6+VLOOKUP($FA624,DIV,LOOKUPS!J$7,0)*$FH$6++VLOOKUP($FA624,SIZE,LOOKUPS!J$11,0)*$FI$6)</f>
        <v>6.5853999999999999</v>
      </c>
      <c r="FJ624" s="1">
        <f>IF(ISERROR(VLOOKUP($FA624,MOM,LOOKUPS!K$12,0)*$FB$6+VLOOKUP($FA624,STREV,LOOKUPS!K$10,0)*$FC$6+VLOOKUP($FA624,LTREV,LOOKUPS!K$9,0)*$FD$6+VLOOKUP($FA624,CFP,LOOKUPS!K$6,0)*$FE$6+VLOOKUP($FA624,EP,LOOKUPS!K$8,0)*$FF$6+VLOOKUP($FA624,BM,LOOKUPS!K$5,0)*$FG$6+VLOOKUP($FA624,DIV,LOOKUPS!K$7,0)*$FH$6++VLOOKUP($FA624,SIZE,LOOKUPS!K$11,0)*$FI$6),"",VLOOKUP($FA624,MOM,LOOKUPS!K$12,0)*$FB$6+VLOOKUP($FA624,STREV,LOOKUPS!K$10,0)*$FC$6+VLOOKUP($FA624,LTREV,LOOKUPS!K$9,0)*$FD$6+VLOOKUP($FA624,CFP,LOOKUPS!K$6,0)*$FE$6+VLOOKUP($FA624,EP,LOOKUPS!K$8,0)*$FF$6+VLOOKUP($FA624,BM,LOOKUPS!K$5,0)*$FG$6+VLOOKUP($FA624,DIV,LOOKUPS!K$7,0)*$FH$6++VLOOKUP($FA624,SIZE,LOOKUPS!K$11,0)*$FI$6)</f>
        <v>7.0462000000000007</v>
      </c>
      <c r="FK624" s="1">
        <f>IF(ISERROR(VLOOKUP($FA624,MOM,LOOKUPS!L$12,0)*$FB$6+VLOOKUP($FA624,STREV,LOOKUPS!L$10,0)*$FC$6+VLOOKUP($FA624,LTREV,LOOKUPS!L$9,0)*$FD$6+VLOOKUP($FA624,CFP,LOOKUPS!L$6,0)*$FE$6+VLOOKUP($FA624,EP,LOOKUPS!L$8,0)*$FF$6+VLOOKUP($FA624,BM,LOOKUPS!L$5,0)*$FG$6+VLOOKUP($FA624,DIV,LOOKUPS!L$7,0)*$FH$6++VLOOKUP($FA624,SIZE,LOOKUPS!L$11,0)*$FI$6),"",VLOOKUP($FA624,MOM,LOOKUPS!L$12,0)*$FB$6+VLOOKUP($FA624,STREV,LOOKUPS!L$10,0)*$FC$6+VLOOKUP($FA624,LTREV,LOOKUPS!L$9,0)*$FD$6+VLOOKUP($FA624,CFP,LOOKUPS!L$6,0)*$FE$6+VLOOKUP($FA624,EP,LOOKUPS!L$8,0)*$FF$6+VLOOKUP($FA624,BM,LOOKUPS!L$5,0)*$FG$6+VLOOKUP($FA624,DIV,LOOKUPS!L$7,0)*$FH$6++VLOOKUP($FA624,SIZE,LOOKUPS!L$11,0)*$FI$6)</f>
        <v>8.2696000000000005</v>
      </c>
    </row>
    <row r="625" spans="1:167" x14ac:dyDescent="0.3">
      <c r="A625" s="1">
        <v>197804</v>
      </c>
      <c r="B625" s="1">
        <v>9</v>
      </c>
      <c r="C625" s="1">
        <v>8.3000000000000007</v>
      </c>
      <c r="D625" s="1">
        <v>7.23</v>
      </c>
      <c r="E625" s="1">
        <v>8.16</v>
      </c>
      <c r="F625" s="1">
        <v>6.38</v>
      </c>
      <c r="G625" s="1">
        <v>6.3</v>
      </c>
      <c r="H625" s="1">
        <v>6.73</v>
      </c>
      <c r="I625" s="1">
        <v>8.51</v>
      </c>
      <c r="J625" s="1">
        <v>9.0500000000000007</v>
      </c>
      <c r="K625" s="1">
        <v>9.02</v>
      </c>
      <c r="M625" s="1">
        <v>197705</v>
      </c>
      <c r="N625" s="1">
        <v>1.1599999999999999</v>
      </c>
      <c r="O625" s="1">
        <v>0.55000000000000004</v>
      </c>
      <c r="P625" s="1">
        <v>0.23</v>
      </c>
      <c r="Q625" s="1">
        <v>0.86</v>
      </c>
      <c r="R625" s="1">
        <v>-7.0000000000000007E-2</v>
      </c>
      <c r="S625" s="1">
        <v>0.45</v>
      </c>
      <c r="T625" s="1">
        <v>0.8</v>
      </c>
      <c r="U625" s="1">
        <v>-0.1</v>
      </c>
      <c r="V625" s="1">
        <v>0.11</v>
      </c>
      <c r="W625" s="1">
        <v>-0.94</v>
      </c>
      <c r="Y625" s="1">
        <v>198204</v>
      </c>
      <c r="Z625" s="1">
        <v>5.19</v>
      </c>
      <c r="AA625" s="1">
        <v>3.97</v>
      </c>
      <c r="AB625" s="1">
        <v>5.64</v>
      </c>
      <c r="AC625" s="1">
        <v>4.62</v>
      </c>
      <c r="AD625" s="1">
        <v>4.71</v>
      </c>
      <c r="AE625" s="1">
        <v>5.03</v>
      </c>
      <c r="AF625" s="1">
        <v>4.3899999999999997</v>
      </c>
      <c r="AG625" s="1">
        <v>6.05</v>
      </c>
      <c r="AH625" s="1">
        <v>6.12</v>
      </c>
      <c r="AI625" s="1">
        <v>5.38</v>
      </c>
      <c r="AK625">
        <v>200210</v>
      </c>
      <c r="AL625">
        <v>7.05</v>
      </c>
      <c r="AM625">
        <v>7</v>
      </c>
      <c r="AN625">
        <v>2.44</v>
      </c>
      <c r="AO625">
        <v>1.32</v>
      </c>
      <c r="AP625">
        <v>8.1199999999999992</v>
      </c>
      <c r="AQ625">
        <v>4.17</v>
      </c>
      <c r="AR625">
        <v>2.86</v>
      </c>
      <c r="AS625">
        <v>1.37</v>
      </c>
      <c r="AT625">
        <v>0.75</v>
      </c>
      <c r="AU625">
        <v>9.91</v>
      </c>
      <c r="AV625">
        <v>5.67</v>
      </c>
      <c r="AW625">
        <v>4.3600000000000003</v>
      </c>
      <c r="AX625">
        <v>3.98</v>
      </c>
      <c r="AY625">
        <v>2.33</v>
      </c>
      <c r="AZ625">
        <v>3.31</v>
      </c>
      <c r="BA625">
        <v>0.32</v>
      </c>
      <c r="BB625">
        <v>2.73</v>
      </c>
      <c r="BC625">
        <v>1.48</v>
      </c>
      <c r="BD625">
        <v>0.03</v>
      </c>
      <c r="BF625" s="1">
        <v>200210</v>
      </c>
      <c r="BG625" s="1">
        <v>7.42</v>
      </c>
      <c r="BH625" s="1">
        <v>6.01</v>
      </c>
      <c r="BI625" s="1">
        <v>2.2999999999999998</v>
      </c>
      <c r="BJ625" s="1">
        <v>1.55</v>
      </c>
      <c r="BK625" s="1">
        <v>6.16</v>
      </c>
      <c r="BL625" s="1">
        <v>4.18</v>
      </c>
      <c r="BM625" s="1">
        <v>2.44</v>
      </c>
      <c r="BN625" s="1">
        <v>1.57</v>
      </c>
      <c r="BO625" s="1">
        <v>1.54</v>
      </c>
      <c r="BP625" s="1">
        <v>6.11</v>
      </c>
      <c r="BQ625" s="1">
        <v>6.24</v>
      </c>
      <c r="BR625" s="1">
        <v>5.61</v>
      </c>
      <c r="BS625" s="1">
        <v>2.83</v>
      </c>
      <c r="BT625" s="1">
        <v>2.71</v>
      </c>
      <c r="BU625" s="1">
        <v>2.21</v>
      </c>
      <c r="BV625" s="1">
        <v>1.58</v>
      </c>
      <c r="BW625" s="1">
        <v>1.55</v>
      </c>
      <c r="BX625" s="1">
        <v>2.2799999999999998</v>
      </c>
      <c r="BY625" s="1">
        <v>0.65</v>
      </c>
      <c r="CA625" s="1">
        <v>197710</v>
      </c>
      <c r="CB625" s="1">
        <v>-4.45</v>
      </c>
      <c r="CC625" s="1">
        <v>-3.5</v>
      </c>
      <c r="CD625" s="1">
        <v>-2.33</v>
      </c>
      <c r="CE625" s="1">
        <v>-1.82</v>
      </c>
      <c r="CF625" s="1">
        <v>-3.98</v>
      </c>
      <c r="CG625" s="1">
        <v>-2.4500000000000002</v>
      </c>
      <c r="CH625" s="1">
        <v>-2.68</v>
      </c>
      <c r="CI625" s="1">
        <v>-1.52</v>
      </c>
      <c r="CJ625" s="1">
        <v>-1.9</v>
      </c>
      <c r="CK625" s="1">
        <v>-3.78</v>
      </c>
      <c r="CL625" s="1">
        <v>-4.2300000000000004</v>
      </c>
      <c r="CM625" s="1">
        <v>-2.4</v>
      </c>
      <c r="CN625" s="1">
        <v>-2.5099999999999998</v>
      </c>
      <c r="CO625" s="1">
        <v>-2.88</v>
      </c>
      <c r="CP625" s="1">
        <v>-2.4700000000000002</v>
      </c>
      <c r="CQ625" s="1">
        <v>-1.46</v>
      </c>
      <c r="CR625" s="1">
        <v>-1.57</v>
      </c>
      <c r="CS625" s="1">
        <v>-2.2000000000000002</v>
      </c>
      <c r="CT625" s="1">
        <v>-1.68</v>
      </c>
      <c r="CV625" s="1">
        <v>197810</v>
      </c>
      <c r="CW625" s="1">
        <v>-22.9</v>
      </c>
      <c r="CX625" s="1">
        <v>-19.88</v>
      </c>
      <c r="CY625" s="1">
        <v>-15.51</v>
      </c>
      <c r="CZ625" s="1">
        <v>-10.65</v>
      </c>
      <c r="DA625" s="1">
        <v>-20.58</v>
      </c>
      <c r="DB625" s="1">
        <v>-18</v>
      </c>
      <c r="DC625" s="1">
        <v>-15.06</v>
      </c>
      <c r="DD625" s="1">
        <v>-13.62</v>
      </c>
      <c r="DE625" s="1">
        <v>-9.19</v>
      </c>
      <c r="DF625" s="1">
        <v>-21.76</v>
      </c>
      <c r="DG625" s="1">
        <v>-19</v>
      </c>
      <c r="DH625" s="1">
        <v>-17.96</v>
      </c>
      <c r="DI625" s="1">
        <v>-18.05</v>
      </c>
      <c r="DJ625" s="1">
        <v>-16.32</v>
      </c>
      <c r="DK625" s="1">
        <v>-13.71</v>
      </c>
      <c r="DL625" s="1">
        <v>-13.85</v>
      </c>
      <c r="DM625" s="1">
        <v>-13.37</v>
      </c>
      <c r="DN625" s="1">
        <v>-10.87</v>
      </c>
      <c r="DO625" s="1">
        <v>-7.32</v>
      </c>
      <c r="DQ625" s="1">
        <v>197710</v>
      </c>
      <c r="DR625" s="1">
        <v>-99.99</v>
      </c>
      <c r="DS625" s="1">
        <v>-1.92</v>
      </c>
      <c r="DT625" s="1">
        <v>-2.62</v>
      </c>
      <c r="DU625" s="1">
        <v>-4.17</v>
      </c>
      <c r="DV625" s="1">
        <v>-1.89</v>
      </c>
      <c r="DW625" s="1">
        <v>-2.36</v>
      </c>
      <c r="DX625" s="1">
        <v>-2.71</v>
      </c>
      <c r="DY625" s="1">
        <v>-3.36</v>
      </c>
      <c r="DZ625" s="1">
        <v>-4.21</v>
      </c>
      <c r="EA625" s="1">
        <v>-1.77</v>
      </c>
      <c r="EB625" s="1">
        <v>-2.5099999999999998</v>
      </c>
      <c r="EC625" s="1">
        <v>-2.27</v>
      </c>
      <c r="ED625" s="1">
        <v>-2.4700000000000002</v>
      </c>
      <c r="EE625" s="1">
        <v>-2.36</v>
      </c>
      <c r="EF625" s="1">
        <v>-3.15</v>
      </c>
      <c r="EG625" s="1">
        <v>-2.64</v>
      </c>
      <c r="EH625" s="1">
        <v>-4.1100000000000003</v>
      </c>
      <c r="EI625" s="1">
        <v>-3.75</v>
      </c>
      <c r="EJ625" s="1">
        <v>-4.67</v>
      </c>
      <c r="EL625">
        <v>197710</v>
      </c>
      <c r="EM625">
        <v>-4.38</v>
      </c>
      <c r="EN625">
        <v>1.26</v>
      </c>
      <c r="EO625">
        <v>1.73</v>
      </c>
      <c r="EP625">
        <v>0.49</v>
      </c>
      <c r="ER625" s="1">
        <v>197804</v>
      </c>
      <c r="ES625" s="1">
        <v>0.85</v>
      </c>
      <c r="EU625" s="1">
        <v>197705</v>
      </c>
      <c r="EV625" s="1">
        <v>-0.28999999999999998</v>
      </c>
      <c r="EX625" s="1">
        <v>198204</v>
      </c>
      <c r="EY625" s="1">
        <v>-1.73</v>
      </c>
      <c r="FA625" s="1">
        <v>197804</v>
      </c>
      <c r="FB625" s="1">
        <f>IF(ISERROR(VLOOKUP($FA625,MOM,LOOKUPS!C$12,0)*$FB$6+VLOOKUP($FA625,STREV,LOOKUPS!C$10,0)*$FC$6+VLOOKUP($FA625,LTREV,LOOKUPS!C$9,0)*$FD$6+VLOOKUP($FA625,CFP,LOOKUPS!C$6,0)*$FE$6+VLOOKUP($FA625,EP,LOOKUPS!C$8,0)*$FF$6+VLOOKUP($FA625,BM,LOOKUPS!C$5,0)*$FG$6+VLOOKUP($FA625,DIV,LOOKUPS!C$7,0)*$FH$6++VLOOKUP($FA625,SIZE,LOOKUPS!C$11,0)*$FI$6),"",VLOOKUP($FA625,MOM,LOOKUPS!C$12,0)*$FB$6+VLOOKUP($FA625,STREV,LOOKUPS!C$10,0)*$FC$6+VLOOKUP($FA625,LTREV,LOOKUPS!C$9,0)*$FD$6+VLOOKUP($FA625,CFP,LOOKUPS!C$6,0)*$FE$6+VLOOKUP($FA625,EP,LOOKUPS!C$8,0)*$FF$6+VLOOKUP($FA625,BM,LOOKUPS!C$5,0)*$FG$6+VLOOKUP($FA625,DIV,LOOKUPS!C$7,0)*$FH$6++VLOOKUP($FA625,SIZE,LOOKUPS!C$11,0)*$FI$6)</f>
        <v>8.7250000000000014</v>
      </c>
      <c r="FC625" s="1">
        <f>IF(ISERROR(VLOOKUP($FA625,MOM,LOOKUPS!D$12,0)*$FB$6+VLOOKUP($FA625,STREV,LOOKUPS!D$10,0)*$FC$6+VLOOKUP($FA625,LTREV,LOOKUPS!D$9,0)*$FD$6+VLOOKUP($FA625,CFP,LOOKUPS!D$6,0)*$FE$6+VLOOKUP($FA625,EP,LOOKUPS!D$8,0)*$FF$6+VLOOKUP($FA625,BM,LOOKUPS!D$5,0)*$FG$6+VLOOKUP($FA625,DIV,LOOKUPS!D$7,0)*$FH$6++VLOOKUP($FA625,SIZE,LOOKUPS!D$11,0)*$FI$6),"",VLOOKUP($FA625,MOM,LOOKUPS!D$12,0)*$FB$6+VLOOKUP($FA625,STREV,LOOKUPS!D$10,0)*$FC$6+VLOOKUP($FA625,LTREV,LOOKUPS!D$9,0)*$FD$6+VLOOKUP($FA625,CFP,LOOKUPS!D$6,0)*$FE$6+VLOOKUP($FA625,EP,LOOKUPS!D$8,0)*$FF$6+VLOOKUP($FA625,BM,LOOKUPS!D$5,0)*$FG$6+VLOOKUP($FA625,DIV,LOOKUPS!D$7,0)*$FH$6++VLOOKUP($FA625,SIZE,LOOKUPS!D$11,0)*$FI$6)</f>
        <v>9.1343000000000014</v>
      </c>
      <c r="FD625" s="1">
        <f>IF(ISERROR(VLOOKUP($FA625,MOM,LOOKUPS!E$12,0)*$FB$6+VLOOKUP($FA625,STREV,LOOKUPS!E$10,0)*$FC$6+VLOOKUP($FA625,LTREV,LOOKUPS!E$9,0)*$FD$6+VLOOKUP($FA625,CFP,LOOKUPS!E$6,0)*$FE$6+VLOOKUP($FA625,EP,LOOKUPS!E$8,0)*$FF$6+VLOOKUP($FA625,BM,LOOKUPS!E$5,0)*$FG$6+VLOOKUP($FA625,DIV,LOOKUPS!E$7,0)*$FH$6++VLOOKUP($FA625,SIZE,LOOKUPS!E$11,0)*$FI$6),"",VLOOKUP($FA625,MOM,LOOKUPS!E$12,0)*$FB$6+VLOOKUP($FA625,STREV,LOOKUPS!E$10,0)*$FC$6+VLOOKUP($FA625,LTREV,LOOKUPS!E$9,0)*$FD$6+VLOOKUP($FA625,CFP,LOOKUPS!E$6,0)*$FE$6+VLOOKUP($FA625,EP,LOOKUPS!E$8,0)*$FF$6+VLOOKUP($FA625,BM,LOOKUPS!E$5,0)*$FG$6+VLOOKUP($FA625,DIV,LOOKUPS!E$7,0)*$FH$6++VLOOKUP($FA625,SIZE,LOOKUPS!E$11,0)*$FI$6)</f>
        <v>8.1184000000000012</v>
      </c>
      <c r="FE625" s="1">
        <f>IF(ISERROR(VLOOKUP($FA625,MOM,LOOKUPS!F$12,0)*$FB$6+VLOOKUP($FA625,STREV,LOOKUPS!F$10,0)*$FC$6+VLOOKUP($FA625,LTREV,LOOKUPS!F$9,0)*$FD$6+VLOOKUP($FA625,CFP,LOOKUPS!F$6,0)*$FE$6+VLOOKUP($FA625,EP,LOOKUPS!F$8,0)*$FF$6+VLOOKUP($FA625,BM,LOOKUPS!F$5,0)*$FG$6+VLOOKUP($FA625,DIV,LOOKUPS!F$7,0)*$FH$6++VLOOKUP($FA625,SIZE,LOOKUPS!F$11,0)*$FI$6),"",VLOOKUP($FA625,MOM,LOOKUPS!F$12,0)*$FB$6+VLOOKUP($FA625,STREV,LOOKUPS!F$10,0)*$FC$6+VLOOKUP($FA625,LTREV,LOOKUPS!F$9,0)*$FD$6+VLOOKUP($FA625,CFP,LOOKUPS!F$6,0)*$FE$6+VLOOKUP($FA625,EP,LOOKUPS!F$8,0)*$FF$6+VLOOKUP($FA625,BM,LOOKUPS!F$5,0)*$FG$6+VLOOKUP($FA625,DIV,LOOKUPS!F$7,0)*$FH$6++VLOOKUP($FA625,SIZE,LOOKUPS!F$11,0)*$FI$6)</f>
        <v>8.4833999999999996</v>
      </c>
      <c r="FF625" s="1">
        <f>IF(ISERROR(VLOOKUP($FA625,MOM,LOOKUPS!G$12,0)*$FB$6+VLOOKUP($FA625,STREV,LOOKUPS!G$10,0)*$FC$6+VLOOKUP($FA625,LTREV,LOOKUPS!G$9,0)*$FD$6+VLOOKUP($FA625,CFP,LOOKUPS!G$6,0)*$FE$6+VLOOKUP($FA625,EP,LOOKUPS!G$8,0)*$FF$6+VLOOKUP($FA625,BM,LOOKUPS!G$5,0)*$FG$6+VLOOKUP($FA625,DIV,LOOKUPS!G$7,0)*$FH$6++VLOOKUP($FA625,SIZE,LOOKUPS!G$11,0)*$FI$6),"",VLOOKUP($FA625,MOM,LOOKUPS!G$12,0)*$FB$6+VLOOKUP($FA625,STREV,LOOKUPS!G$10,0)*$FC$6+VLOOKUP($FA625,LTREV,LOOKUPS!G$9,0)*$FD$6+VLOOKUP($FA625,CFP,LOOKUPS!G$6,0)*$FE$6+VLOOKUP($FA625,EP,LOOKUPS!G$8,0)*$FF$6+VLOOKUP($FA625,BM,LOOKUPS!G$5,0)*$FG$6+VLOOKUP($FA625,DIV,LOOKUPS!G$7,0)*$FH$6++VLOOKUP($FA625,SIZE,LOOKUPS!G$11,0)*$FI$6)</f>
        <v>7.6429999999999998</v>
      </c>
      <c r="FG625" s="1">
        <f>IF(ISERROR(VLOOKUP($FA625,MOM,LOOKUPS!H$12,0)*$FB$6+VLOOKUP($FA625,STREV,LOOKUPS!H$10,0)*$FC$6+VLOOKUP($FA625,LTREV,LOOKUPS!H$9,0)*$FD$6+VLOOKUP($FA625,CFP,LOOKUPS!H$6,0)*$FE$6+VLOOKUP($FA625,EP,LOOKUPS!H$8,0)*$FF$6+VLOOKUP($FA625,BM,LOOKUPS!H$5,0)*$FG$6+VLOOKUP($FA625,DIV,LOOKUPS!H$7,0)*$FH$6++VLOOKUP($FA625,SIZE,LOOKUPS!H$11,0)*$FI$6),"",VLOOKUP($FA625,MOM,LOOKUPS!H$12,0)*$FB$6+VLOOKUP($FA625,STREV,LOOKUPS!H$10,0)*$FC$6+VLOOKUP($FA625,LTREV,LOOKUPS!H$9,0)*$FD$6+VLOOKUP($FA625,CFP,LOOKUPS!H$6,0)*$FE$6+VLOOKUP($FA625,EP,LOOKUPS!H$8,0)*$FF$6+VLOOKUP($FA625,BM,LOOKUPS!H$5,0)*$FG$6+VLOOKUP($FA625,DIV,LOOKUPS!H$7,0)*$FH$6++VLOOKUP($FA625,SIZE,LOOKUPS!H$11,0)*$FI$6)</f>
        <v>7.0389000000000008</v>
      </c>
      <c r="FH625" s="1">
        <f>IF(ISERROR(VLOOKUP($FA625,MOM,LOOKUPS!I$12,0)*$FB$6+VLOOKUP($FA625,STREV,LOOKUPS!I$10,0)*$FC$6+VLOOKUP($FA625,LTREV,LOOKUPS!I$9,0)*$FD$6+VLOOKUP($FA625,CFP,LOOKUPS!I$6,0)*$FE$6+VLOOKUP($FA625,EP,LOOKUPS!I$8,0)*$FF$6+VLOOKUP($FA625,BM,LOOKUPS!I$5,0)*$FG$6+VLOOKUP($FA625,DIV,LOOKUPS!I$7,0)*$FH$6++VLOOKUP($FA625,SIZE,LOOKUPS!I$11,0)*$FI$6),"",VLOOKUP($FA625,MOM,LOOKUPS!I$12,0)*$FB$6+VLOOKUP($FA625,STREV,LOOKUPS!I$10,0)*$FC$6+VLOOKUP($FA625,LTREV,LOOKUPS!I$9,0)*$FD$6+VLOOKUP($FA625,CFP,LOOKUPS!I$6,0)*$FE$6+VLOOKUP($FA625,EP,LOOKUPS!I$8,0)*$FF$6+VLOOKUP($FA625,BM,LOOKUPS!I$5,0)*$FG$6+VLOOKUP($FA625,DIV,LOOKUPS!I$7,0)*$FH$6++VLOOKUP($FA625,SIZE,LOOKUPS!I$11,0)*$FI$6)</f>
        <v>7.3875000000000011</v>
      </c>
      <c r="FI625" s="1">
        <f>IF(ISERROR(VLOOKUP($FA625,MOM,LOOKUPS!J$12,0)*$FB$6+VLOOKUP($FA625,STREV,LOOKUPS!J$10,0)*$FC$6+VLOOKUP($FA625,LTREV,LOOKUPS!J$9,0)*$FD$6+VLOOKUP($FA625,CFP,LOOKUPS!J$6,0)*$FE$6+VLOOKUP($FA625,EP,LOOKUPS!J$8,0)*$FF$6+VLOOKUP($FA625,BM,LOOKUPS!J$5,0)*$FG$6+VLOOKUP($FA625,DIV,LOOKUPS!J$7,0)*$FH$6++VLOOKUP($FA625,SIZE,LOOKUPS!J$11,0)*$FI$6),"",VLOOKUP($FA625,MOM,LOOKUPS!J$12,0)*$FB$6+VLOOKUP($FA625,STREV,LOOKUPS!J$10,0)*$FC$6+VLOOKUP($FA625,LTREV,LOOKUPS!J$9,0)*$FD$6+VLOOKUP($FA625,CFP,LOOKUPS!J$6,0)*$FE$6+VLOOKUP($FA625,EP,LOOKUPS!J$8,0)*$FF$6+VLOOKUP($FA625,BM,LOOKUPS!J$5,0)*$FG$6+VLOOKUP($FA625,DIV,LOOKUPS!J$7,0)*$FH$6++VLOOKUP($FA625,SIZE,LOOKUPS!J$11,0)*$FI$6)</f>
        <v>7.2032000000000007</v>
      </c>
      <c r="FJ625" s="1">
        <f>IF(ISERROR(VLOOKUP($FA625,MOM,LOOKUPS!K$12,0)*$FB$6+VLOOKUP($FA625,STREV,LOOKUPS!K$10,0)*$FC$6+VLOOKUP($FA625,LTREV,LOOKUPS!K$9,0)*$FD$6+VLOOKUP($FA625,CFP,LOOKUPS!K$6,0)*$FE$6+VLOOKUP($FA625,EP,LOOKUPS!K$8,0)*$FF$6+VLOOKUP($FA625,BM,LOOKUPS!K$5,0)*$FG$6+VLOOKUP($FA625,DIV,LOOKUPS!K$7,0)*$FH$6++VLOOKUP($FA625,SIZE,LOOKUPS!K$11,0)*$FI$6),"",VLOOKUP($FA625,MOM,LOOKUPS!K$12,0)*$FB$6+VLOOKUP($FA625,STREV,LOOKUPS!K$10,0)*$FC$6+VLOOKUP($FA625,LTREV,LOOKUPS!K$9,0)*$FD$6+VLOOKUP($FA625,CFP,LOOKUPS!K$6,0)*$FE$6+VLOOKUP($FA625,EP,LOOKUPS!K$8,0)*$FF$6+VLOOKUP($FA625,BM,LOOKUPS!K$5,0)*$FG$6+VLOOKUP($FA625,DIV,LOOKUPS!K$7,0)*$FH$6++VLOOKUP($FA625,SIZE,LOOKUPS!K$11,0)*$FI$6)</f>
        <v>8.2747000000000011</v>
      </c>
      <c r="FK625" s="1">
        <f>IF(ISERROR(VLOOKUP($FA625,MOM,LOOKUPS!L$12,0)*$FB$6+VLOOKUP($FA625,STREV,LOOKUPS!L$10,0)*$FC$6+VLOOKUP($FA625,LTREV,LOOKUPS!L$9,0)*$FD$6+VLOOKUP($FA625,CFP,LOOKUPS!L$6,0)*$FE$6+VLOOKUP($FA625,EP,LOOKUPS!L$8,0)*$FF$6+VLOOKUP($FA625,BM,LOOKUPS!L$5,0)*$FG$6+VLOOKUP($FA625,DIV,LOOKUPS!L$7,0)*$FH$6++VLOOKUP($FA625,SIZE,LOOKUPS!L$11,0)*$FI$6),"",VLOOKUP($FA625,MOM,LOOKUPS!L$12,0)*$FB$6+VLOOKUP($FA625,STREV,LOOKUPS!L$10,0)*$FC$6+VLOOKUP($FA625,LTREV,LOOKUPS!L$9,0)*$FD$6+VLOOKUP($FA625,CFP,LOOKUPS!L$6,0)*$FE$6+VLOOKUP($FA625,EP,LOOKUPS!L$8,0)*$FF$6+VLOOKUP($FA625,BM,LOOKUPS!L$5,0)*$FG$6+VLOOKUP($FA625,DIV,LOOKUPS!L$7,0)*$FH$6++VLOOKUP($FA625,SIZE,LOOKUPS!L$11,0)*$FI$6)</f>
        <v>9.0711999999999993</v>
      </c>
    </row>
    <row r="626" spans="1:167" x14ac:dyDescent="0.3">
      <c r="A626" s="1">
        <v>197805</v>
      </c>
      <c r="B626" s="1">
        <v>8.41</v>
      </c>
      <c r="C626" s="1">
        <v>7.42</v>
      </c>
      <c r="D626" s="1">
        <v>5.18</v>
      </c>
      <c r="E626" s="1">
        <v>5.53</v>
      </c>
      <c r="F626" s="1">
        <v>4.3099999999999996</v>
      </c>
      <c r="G626" s="1">
        <v>4.47</v>
      </c>
      <c r="H626" s="1">
        <v>5.93</v>
      </c>
      <c r="I626" s="1">
        <v>7.38</v>
      </c>
      <c r="J626" s="1">
        <v>7.07</v>
      </c>
      <c r="K626" s="1">
        <v>9.61</v>
      </c>
      <c r="M626" s="1">
        <v>197706</v>
      </c>
      <c r="N626" s="1">
        <v>6.71</v>
      </c>
      <c r="O626" s="1">
        <v>6.6</v>
      </c>
      <c r="P626" s="1">
        <v>5.0199999999999996</v>
      </c>
      <c r="Q626" s="1">
        <v>4.96</v>
      </c>
      <c r="R626" s="1">
        <v>5.32</v>
      </c>
      <c r="S626" s="1">
        <v>3.58</v>
      </c>
      <c r="T626" s="1">
        <v>5.39</v>
      </c>
      <c r="U626" s="1">
        <v>5.65</v>
      </c>
      <c r="V626" s="1">
        <v>5.0599999999999996</v>
      </c>
      <c r="W626" s="1">
        <v>5.3</v>
      </c>
      <c r="Y626" s="1">
        <v>198205</v>
      </c>
      <c r="Z626" s="1">
        <v>-2</v>
      </c>
      <c r="AA626" s="1">
        <v>-1.1200000000000001</v>
      </c>
      <c r="AB626" s="1">
        <v>-1.96</v>
      </c>
      <c r="AC626" s="1">
        <v>-2.38</v>
      </c>
      <c r="AD626" s="1">
        <v>-1.52</v>
      </c>
      <c r="AE626" s="1">
        <v>-2.14</v>
      </c>
      <c r="AF626" s="1">
        <v>-1.57</v>
      </c>
      <c r="AG626" s="1">
        <v>-1.42</v>
      </c>
      <c r="AH626" s="1">
        <v>-2.75</v>
      </c>
      <c r="AI626" s="1">
        <v>-4.0999999999999996</v>
      </c>
      <c r="AK626">
        <v>200211</v>
      </c>
      <c r="AL626">
        <v>22.13</v>
      </c>
      <c r="AM626">
        <v>10.32</v>
      </c>
      <c r="AN626">
        <v>6.18</v>
      </c>
      <c r="AO626">
        <v>7.43</v>
      </c>
      <c r="AP626">
        <v>11.3</v>
      </c>
      <c r="AQ626">
        <v>7.68</v>
      </c>
      <c r="AR626">
        <v>6.39</v>
      </c>
      <c r="AS626">
        <v>5.2</v>
      </c>
      <c r="AT626">
        <v>8.1300000000000008</v>
      </c>
      <c r="AU626">
        <v>12.34</v>
      </c>
      <c r="AV626">
        <v>9.8699999999999992</v>
      </c>
      <c r="AW626">
        <v>8.0299999999999994</v>
      </c>
      <c r="AX626">
        <v>7.32</v>
      </c>
      <c r="AY626">
        <v>8.14</v>
      </c>
      <c r="AZ626">
        <v>4.8899999999999997</v>
      </c>
      <c r="BA626">
        <v>4.8099999999999996</v>
      </c>
      <c r="BB626">
        <v>5.71</v>
      </c>
      <c r="BC626">
        <v>7.72</v>
      </c>
      <c r="BD626">
        <v>8.5399999999999991</v>
      </c>
      <c r="BF626" s="1">
        <v>200211</v>
      </c>
      <c r="BG626" s="1">
        <v>21.4</v>
      </c>
      <c r="BH626" s="1">
        <v>10.31</v>
      </c>
      <c r="BI626" s="1">
        <v>6.4</v>
      </c>
      <c r="BJ626" s="1">
        <v>6</v>
      </c>
      <c r="BK626" s="1">
        <v>11.76</v>
      </c>
      <c r="BL626" s="1">
        <v>6.64</v>
      </c>
      <c r="BM626" s="1">
        <v>6.33</v>
      </c>
      <c r="BN626" s="1">
        <v>4.9400000000000004</v>
      </c>
      <c r="BO626" s="1">
        <v>6.88</v>
      </c>
      <c r="BP626" s="1">
        <v>12.73</v>
      </c>
      <c r="BQ626" s="1">
        <v>10.42</v>
      </c>
      <c r="BR626" s="1">
        <v>6.32</v>
      </c>
      <c r="BS626" s="1">
        <v>6.94</v>
      </c>
      <c r="BT626" s="1">
        <v>7.13</v>
      </c>
      <c r="BU626" s="1">
        <v>5.66</v>
      </c>
      <c r="BV626" s="1">
        <v>6.04</v>
      </c>
      <c r="BW626" s="1">
        <v>4.05</v>
      </c>
      <c r="BX626" s="1">
        <v>5.12</v>
      </c>
      <c r="BY626" s="1">
        <v>9.0299999999999994</v>
      </c>
      <c r="CA626" s="1">
        <v>197711</v>
      </c>
      <c r="CB626" s="1">
        <v>7.04</v>
      </c>
      <c r="CC626" s="1">
        <v>7.51</v>
      </c>
      <c r="CD626" s="1">
        <v>6.91</v>
      </c>
      <c r="CE626" s="1">
        <v>7.56</v>
      </c>
      <c r="CF626" s="1">
        <v>7.78</v>
      </c>
      <c r="CG626" s="1">
        <v>7.12</v>
      </c>
      <c r="CH626" s="1">
        <v>6.95</v>
      </c>
      <c r="CI626" s="1">
        <v>6.42</v>
      </c>
      <c r="CJ626" s="1">
        <v>7.93</v>
      </c>
      <c r="CK626" s="1">
        <v>7.62</v>
      </c>
      <c r="CL626" s="1">
        <v>7.98</v>
      </c>
      <c r="CM626" s="1">
        <v>6.87</v>
      </c>
      <c r="CN626" s="1">
        <v>7.39</v>
      </c>
      <c r="CO626" s="1">
        <v>6.98</v>
      </c>
      <c r="CP626" s="1">
        <v>6.92</v>
      </c>
      <c r="CQ626" s="1">
        <v>6.36</v>
      </c>
      <c r="CR626" s="1">
        <v>6.47</v>
      </c>
      <c r="CS626" s="1">
        <v>8.86</v>
      </c>
      <c r="CT626" s="1">
        <v>7.25</v>
      </c>
      <c r="CV626" s="1">
        <v>197811</v>
      </c>
      <c r="CW626" s="1">
        <v>4.17</v>
      </c>
      <c r="CX626" s="1">
        <v>6.69</v>
      </c>
      <c r="CY626" s="1">
        <v>3.81</v>
      </c>
      <c r="CZ626" s="1">
        <v>1.84</v>
      </c>
      <c r="DA626" s="1">
        <v>7.22</v>
      </c>
      <c r="DB626" s="1">
        <v>5.0999999999999996</v>
      </c>
      <c r="DC626" s="1">
        <v>4.0199999999999996</v>
      </c>
      <c r="DD626" s="1">
        <v>2.4</v>
      </c>
      <c r="DE626" s="1">
        <v>1.43</v>
      </c>
      <c r="DF626" s="1">
        <v>8.0500000000000007</v>
      </c>
      <c r="DG626" s="1">
        <v>6.1</v>
      </c>
      <c r="DH626" s="1">
        <v>5.27</v>
      </c>
      <c r="DI626" s="1">
        <v>4.91</v>
      </c>
      <c r="DJ626" s="1">
        <v>4.7699999999999996</v>
      </c>
      <c r="DK626" s="1">
        <v>3.22</v>
      </c>
      <c r="DL626" s="1">
        <v>2.21</v>
      </c>
      <c r="DM626" s="1">
        <v>2.61</v>
      </c>
      <c r="DN626" s="1">
        <v>1.45</v>
      </c>
      <c r="DO626" s="1">
        <v>1.4</v>
      </c>
      <c r="DQ626" s="1">
        <v>197711</v>
      </c>
      <c r="DR626" s="1">
        <v>-99.99</v>
      </c>
      <c r="DS626" s="1">
        <v>7.45</v>
      </c>
      <c r="DT626" s="1">
        <v>7.18</v>
      </c>
      <c r="DU626" s="1">
        <v>5.17</v>
      </c>
      <c r="DV626" s="1">
        <v>7.34</v>
      </c>
      <c r="DW626" s="1">
        <v>8.1</v>
      </c>
      <c r="DX626" s="1">
        <v>7.03</v>
      </c>
      <c r="DY626" s="1">
        <v>6.74</v>
      </c>
      <c r="DZ626" s="1">
        <v>4.33</v>
      </c>
      <c r="EA626" s="1">
        <v>7.13</v>
      </c>
      <c r="EB626" s="1">
        <v>8.52</v>
      </c>
      <c r="EC626" s="1">
        <v>8.44</v>
      </c>
      <c r="ED626" s="1">
        <v>7.71</v>
      </c>
      <c r="EE626" s="1">
        <v>6.91</v>
      </c>
      <c r="EF626" s="1">
        <v>7.17</v>
      </c>
      <c r="EG626" s="1">
        <v>6.78</v>
      </c>
      <c r="EH626" s="1">
        <v>6.7</v>
      </c>
      <c r="EI626" s="1">
        <v>4.3899999999999997</v>
      </c>
      <c r="EJ626" s="1">
        <v>4.26</v>
      </c>
      <c r="EL626">
        <v>197711</v>
      </c>
      <c r="EM626">
        <v>4</v>
      </c>
      <c r="EN626">
        <v>3.72</v>
      </c>
      <c r="EO626">
        <v>0.28999999999999998</v>
      </c>
      <c r="EP626">
        <v>0.5</v>
      </c>
      <c r="ER626" s="1">
        <v>197805</v>
      </c>
      <c r="ES626" s="1">
        <v>2.85</v>
      </c>
      <c r="EU626" s="1">
        <v>197706</v>
      </c>
      <c r="EV626" s="1">
        <v>0.08</v>
      </c>
      <c r="EX626" s="1">
        <v>198205</v>
      </c>
      <c r="EY626" s="1">
        <v>1.61</v>
      </c>
      <c r="FA626" s="1">
        <v>197805</v>
      </c>
      <c r="FB626" s="1">
        <f>IF(ISERROR(VLOOKUP($FA626,MOM,LOOKUPS!C$12,0)*$FB$6+VLOOKUP($FA626,STREV,LOOKUPS!C$10,0)*$FC$6+VLOOKUP($FA626,LTREV,LOOKUPS!C$9,0)*$FD$6+VLOOKUP($FA626,CFP,LOOKUPS!C$6,0)*$FE$6+VLOOKUP($FA626,EP,LOOKUPS!C$8,0)*$FF$6+VLOOKUP($FA626,BM,LOOKUPS!C$5,0)*$FG$6+VLOOKUP($FA626,DIV,LOOKUPS!C$7,0)*$FH$6++VLOOKUP($FA626,SIZE,LOOKUPS!C$11,0)*$FI$6),"",VLOOKUP($FA626,MOM,LOOKUPS!C$12,0)*$FB$6+VLOOKUP($FA626,STREV,LOOKUPS!C$10,0)*$FC$6+VLOOKUP($FA626,LTREV,LOOKUPS!C$9,0)*$FD$6+VLOOKUP($FA626,CFP,LOOKUPS!C$6,0)*$FE$6+VLOOKUP($FA626,EP,LOOKUPS!C$8,0)*$FF$6+VLOOKUP($FA626,BM,LOOKUPS!C$5,0)*$FG$6+VLOOKUP($FA626,DIV,LOOKUPS!C$7,0)*$FH$6++VLOOKUP($FA626,SIZE,LOOKUPS!C$11,0)*$FI$6)</f>
        <v>7.5702999999999996</v>
      </c>
      <c r="FC626" s="1">
        <f>IF(ISERROR(VLOOKUP($FA626,MOM,LOOKUPS!D$12,0)*$FB$6+VLOOKUP($FA626,STREV,LOOKUPS!D$10,0)*$FC$6+VLOOKUP($FA626,LTREV,LOOKUPS!D$9,0)*$FD$6+VLOOKUP($FA626,CFP,LOOKUPS!D$6,0)*$FE$6+VLOOKUP($FA626,EP,LOOKUPS!D$8,0)*$FF$6+VLOOKUP($FA626,BM,LOOKUPS!D$5,0)*$FG$6+VLOOKUP($FA626,DIV,LOOKUPS!D$7,0)*$FH$6++VLOOKUP($FA626,SIZE,LOOKUPS!D$11,0)*$FI$6),"",VLOOKUP($FA626,MOM,LOOKUPS!D$12,0)*$FB$6+VLOOKUP($FA626,STREV,LOOKUPS!D$10,0)*$FC$6+VLOOKUP($FA626,LTREV,LOOKUPS!D$9,0)*$FD$6+VLOOKUP($FA626,CFP,LOOKUPS!D$6,0)*$FE$6+VLOOKUP($FA626,EP,LOOKUPS!D$8,0)*$FF$6+VLOOKUP($FA626,BM,LOOKUPS!D$5,0)*$FG$6+VLOOKUP($FA626,DIV,LOOKUPS!D$7,0)*$FH$6++VLOOKUP($FA626,SIZE,LOOKUPS!D$11,0)*$FI$6)</f>
        <v>7.0188000000000006</v>
      </c>
      <c r="FD626" s="1">
        <f>IF(ISERROR(VLOOKUP($FA626,MOM,LOOKUPS!E$12,0)*$FB$6+VLOOKUP($FA626,STREV,LOOKUPS!E$10,0)*$FC$6+VLOOKUP($FA626,LTREV,LOOKUPS!E$9,0)*$FD$6+VLOOKUP($FA626,CFP,LOOKUPS!E$6,0)*$FE$6+VLOOKUP($FA626,EP,LOOKUPS!E$8,0)*$FF$6+VLOOKUP($FA626,BM,LOOKUPS!E$5,0)*$FG$6+VLOOKUP($FA626,DIV,LOOKUPS!E$7,0)*$FH$6++VLOOKUP($FA626,SIZE,LOOKUPS!E$11,0)*$FI$6),"",VLOOKUP($FA626,MOM,LOOKUPS!E$12,0)*$FB$6+VLOOKUP($FA626,STREV,LOOKUPS!E$10,0)*$FC$6+VLOOKUP($FA626,LTREV,LOOKUPS!E$9,0)*$FD$6+VLOOKUP($FA626,CFP,LOOKUPS!E$6,0)*$FE$6+VLOOKUP($FA626,EP,LOOKUPS!E$8,0)*$FF$6+VLOOKUP($FA626,BM,LOOKUPS!E$5,0)*$FG$6+VLOOKUP($FA626,DIV,LOOKUPS!E$7,0)*$FH$6++VLOOKUP($FA626,SIZE,LOOKUPS!E$11,0)*$FI$6)</f>
        <v>5.5032000000000005</v>
      </c>
      <c r="FE626" s="1">
        <f>IF(ISERROR(VLOOKUP($FA626,MOM,LOOKUPS!F$12,0)*$FB$6+VLOOKUP($FA626,STREV,LOOKUPS!F$10,0)*$FC$6+VLOOKUP($FA626,LTREV,LOOKUPS!F$9,0)*$FD$6+VLOOKUP($FA626,CFP,LOOKUPS!F$6,0)*$FE$6+VLOOKUP($FA626,EP,LOOKUPS!F$8,0)*$FF$6+VLOOKUP($FA626,BM,LOOKUPS!F$5,0)*$FG$6+VLOOKUP($FA626,DIV,LOOKUPS!F$7,0)*$FH$6++VLOOKUP($FA626,SIZE,LOOKUPS!F$11,0)*$FI$6),"",VLOOKUP($FA626,MOM,LOOKUPS!F$12,0)*$FB$6+VLOOKUP($FA626,STREV,LOOKUPS!F$10,0)*$FC$6+VLOOKUP($FA626,LTREV,LOOKUPS!F$9,0)*$FD$6+VLOOKUP($FA626,CFP,LOOKUPS!F$6,0)*$FE$6+VLOOKUP($FA626,EP,LOOKUPS!F$8,0)*$FF$6+VLOOKUP($FA626,BM,LOOKUPS!F$5,0)*$FG$6+VLOOKUP($FA626,DIV,LOOKUPS!F$7,0)*$FH$6++VLOOKUP($FA626,SIZE,LOOKUPS!F$11,0)*$FI$6)</f>
        <v>6.1485000000000003</v>
      </c>
      <c r="FF626" s="1">
        <f>IF(ISERROR(VLOOKUP($FA626,MOM,LOOKUPS!G$12,0)*$FB$6+VLOOKUP($FA626,STREV,LOOKUPS!G$10,0)*$FC$6+VLOOKUP($FA626,LTREV,LOOKUPS!G$9,0)*$FD$6+VLOOKUP($FA626,CFP,LOOKUPS!G$6,0)*$FE$6+VLOOKUP($FA626,EP,LOOKUPS!G$8,0)*$FF$6+VLOOKUP($FA626,BM,LOOKUPS!G$5,0)*$FG$6+VLOOKUP($FA626,DIV,LOOKUPS!G$7,0)*$FH$6++VLOOKUP($FA626,SIZE,LOOKUPS!G$11,0)*$FI$6),"",VLOOKUP($FA626,MOM,LOOKUPS!G$12,0)*$FB$6+VLOOKUP($FA626,STREV,LOOKUPS!G$10,0)*$FC$6+VLOOKUP($FA626,LTREV,LOOKUPS!G$9,0)*$FD$6+VLOOKUP($FA626,CFP,LOOKUPS!G$6,0)*$FE$6+VLOOKUP($FA626,EP,LOOKUPS!G$8,0)*$FF$6+VLOOKUP($FA626,BM,LOOKUPS!G$5,0)*$FG$6+VLOOKUP($FA626,DIV,LOOKUPS!G$7,0)*$FH$6++VLOOKUP($FA626,SIZE,LOOKUPS!G$11,0)*$FI$6)</f>
        <v>5.6640999999999995</v>
      </c>
      <c r="FG626" s="1">
        <f>IF(ISERROR(VLOOKUP($FA626,MOM,LOOKUPS!H$12,0)*$FB$6+VLOOKUP($FA626,STREV,LOOKUPS!H$10,0)*$FC$6+VLOOKUP($FA626,LTREV,LOOKUPS!H$9,0)*$FD$6+VLOOKUP($FA626,CFP,LOOKUPS!H$6,0)*$FE$6+VLOOKUP($FA626,EP,LOOKUPS!H$8,0)*$FF$6+VLOOKUP($FA626,BM,LOOKUPS!H$5,0)*$FG$6+VLOOKUP($FA626,DIV,LOOKUPS!H$7,0)*$FH$6++VLOOKUP($FA626,SIZE,LOOKUPS!H$11,0)*$FI$6),"",VLOOKUP($FA626,MOM,LOOKUPS!H$12,0)*$FB$6+VLOOKUP($FA626,STREV,LOOKUPS!H$10,0)*$FC$6+VLOOKUP($FA626,LTREV,LOOKUPS!H$9,0)*$FD$6+VLOOKUP($FA626,CFP,LOOKUPS!H$6,0)*$FE$6+VLOOKUP($FA626,EP,LOOKUPS!H$8,0)*$FF$6+VLOOKUP($FA626,BM,LOOKUPS!H$5,0)*$FG$6+VLOOKUP($FA626,DIV,LOOKUPS!H$7,0)*$FH$6++VLOOKUP($FA626,SIZE,LOOKUPS!H$11,0)*$FI$6)</f>
        <v>5.8284000000000002</v>
      </c>
      <c r="FH626" s="1">
        <f>IF(ISERROR(VLOOKUP($FA626,MOM,LOOKUPS!I$12,0)*$FB$6+VLOOKUP($FA626,STREV,LOOKUPS!I$10,0)*$FC$6+VLOOKUP($FA626,LTREV,LOOKUPS!I$9,0)*$FD$6+VLOOKUP($FA626,CFP,LOOKUPS!I$6,0)*$FE$6+VLOOKUP($FA626,EP,LOOKUPS!I$8,0)*$FF$6+VLOOKUP($FA626,BM,LOOKUPS!I$5,0)*$FG$6+VLOOKUP($FA626,DIV,LOOKUPS!I$7,0)*$FH$6++VLOOKUP($FA626,SIZE,LOOKUPS!I$11,0)*$FI$6),"",VLOOKUP($FA626,MOM,LOOKUPS!I$12,0)*$FB$6+VLOOKUP($FA626,STREV,LOOKUPS!I$10,0)*$FC$6+VLOOKUP($FA626,LTREV,LOOKUPS!I$9,0)*$FD$6+VLOOKUP($FA626,CFP,LOOKUPS!I$6,0)*$FE$6+VLOOKUP($FA626,EP,LOOKUPS!I$8,0)*$FF$6+VLOOKUP($FA626,BM,LOOKUPS!I$5,0)*$FG$6+VLOOKUP($FA626,DIV,LOOKUPS!I$7,0)*$FH$6++VLOOKUP($FA626,SIZE,LOOKUPS!I$11,0)*$FI$6)</f>
        <v>6.2382000000000009</v>
      </c>
      <c r="FI626" s="1">
        <f>IF(ISERROR(VLOOKUP($FA626,MOM,LOOKUPS!J$12,0)*$FB$6+VLOOKUP($FA626,STREV,LOOKUPS!J$10,0)*$FC$6+VLOOKUP($FA626,LTREV,LOOKUPS!J$9,0)*$FD$6+VLOOKUP($FA626,CFP,LOOKUPS!J$6,0)*$FE$6+VLOOKUP($FA626,EP,LOOKUPS!J$8,0)*$FF$6+VLOOKUP($FA626,BM,LOOKUPS!J$5,0)*$FG$6+VLOOKUP($FA626,DIV,LOOKUPS!J$7,0)*$FH$6++VLOOKUP($FA626,SIZE,LOOKUPS!J$11,0)*$FI$6),"",VLOOKUP($FA626,MOM,LOOKUPS!J$12,0)*$FB$6+VLOOKUP($FA626,STREV,LOOKUPS!J$10,0)*$FC$6+VLOOKUP($FA626,LTREV,LOOKUPS!J$9,0)*$FD$6+VLOOKUP($FA626,CFP,LOOKUPS!J$6,0)*$FE$6+VLOOKUP($FA626,EP,LOOKUPS!J$8,0)*$FF$6+VLOOKUP($FA626,BM,LOOKUPS!J$5,0)*$FG$6+VLOOKUP($FA626,DIV,LOOKUPS!J$7,0)*$FH$6++VLOOKUP($FA626,SIZE,LOOKUPS!J$11,0)*$FI$6)</f>
        <v>6.7274000000000012</v>
      </c>
      <c r="FJ626" s="1">
        <f>IF(ISERROR(VLOOKUP($FA626,MOM,LOOKUPS!K$12,0)*$FB$6+VLOOKUP($FA626,STREV,LOOKUPS!K$10,0)*$FC$6+VLOOKUP($FA626,LTREV,LOOKUPS!K$9,0)*$FD$6+VLOOKUP($FA626,CFP,LOOKUPS!K$6,0)*$FE$6+VLOOKUP($FA626,EP,LOOKUPS!K$8,0)*$FF$6+VLOOKUP($FA626,BM,LOOKUPS!K$5,0)*$FG$6+VLOOKUP($FA626,DIV,LOOKUPS!K$7,0)*$FH$6++VLOOKUP($FA626,SIZE,LOOKUPS!K$11,0)*$FI$6),"",VLOOKUP($FA626,MOM,LOOKUPS!K$12,0)*$FB$6+VLOOKUP($FA626,STREV,LOOKUPS!K$10,0)*$FC$6+VLOOKUP($FA626,LTREV,LOOKUPS!K$9,0)*$FD$6+VLOOKUP($FA626,CFP,LOOKUPS!K$6,0)*$FE$6+VLOOKUP($FA626,EP,LOOKUPS!K$8,0)*$FF$6+VLOOKUP($FA626,BM,LOOKUPS!K$5,0)*$FG$6+VLOOKUP($FA626,DIV,LOOKUPS!K$7,0)*$FH$6++VLOOKUP($FA626,SIZE,LOOKUPS!K$11,0)*$FI$6)</f>
        <v>7.3523000000000014</v>
      </c>
      <c r="FK626" s="1">
        <f>IF(ISERROR(VLOOKUP($FA626,MOM,LOOKUPS!L$12,0)*$FB$6+VLOOKUP($FA626,STREV,LOOKUPS!L$10,0)*$FC$6+VLOOKUP($FA626,LTREV,LOOKUPS!L$9,0)*$FD$6+VLOOKUP($FA626,CFP,LOOKUPS!L$6,0)*$FE$6+VLOOKUP($FA626,EP,LOOKUPS!L$8,0)*$FF$6+VLOOKUP($FA626,BM,LOOKUPS!L$5,0)*$FG$6+VLOOKUP($FA626,DIV,LOOKUPS!L$7,0)*$FH$6++VLOOKUP($FA626,SIZE,LOOKUPS!L$11,0)*$FI$6),"",VLOOKUP($FA626,MOM,LOOKUPS!L$12,0)*$FB$6+VLOOKUP($FA626,STREV,LOOKUPS!L$10,0)*$FC$6+VLOOKUP($FA626,LTREV,LOOKUPS!L$9,0)*$FD$6+VLOOKUP($FA626,CFP,LOOKUPS!L$6,0)*$FE$6+VLOOKUP($FA626,EP,LOOKUPS!L$8,0)*$FF$6+VLOOKUP($FA626,BM,LOOKUPS!L$5,0)*$FG$6+VLOOKUP($FA626,DIV,LOOKUPS!L$7,0)*$FH$6++VLOOKUP($FA626,SIZE,LOOKUPS!L$11,0)*$FI$6)</f>
        <v>9.3809000000000005</v>
      </c>
    </row>
    <row r="627" spans="1:167" x14ac:dyDescent="0.3">
      <c r="A627" s="1">
        <v>197806</v>
      </c>
      <c r="B627" s="1">
        <v>-0.23</v>
      </c>
      <c r="C627" s="1">
        <v>0.7</v>
      </c>
      <c r="D627" s="1">
        <v>1.5</v>
      </c>
      <c r="E627" s="1">
        <v>0.52</v>
      </c>
      <c r="F627" s="1">
        <v>0.55000000000000004</v>
      </c>
      <c r="G627" s="1">
        <v>0.48</v>
      </c>
      <c r="H627" s="1">
        <v>0.65</v>
      </c>
      <c r="I627" s="1">
        <v>1.46</v>
      </c>
      <c r="J627" s="1">
        <v>0.92</v>
      </c>
      <c r="K627" s="1">
        <v>1.99</v>
      </c>
      <c r="M627" s="1">
        <v>197707</v>
      </c>
      <c r="N627" s="1">
        <v>2.56</v>
      </c>
      <c r="O627" s="1">
        <v>2.82</v>
      </c>
      <c r="P627" s="1">
        <v>1.35</v>
      </c>
      <c r="Q627" s="1">
        <v>1.07</v>
      </c>
      <c r="R627" s="1">
        <v>1.6</v>
      </c>
      <c r="S627" s="1">
        <v>0.14000000000000001</v>
      </c>
      <c r="T627" s="1">
        <v>1.29</v>
      </c>
      <c r="U627" s="1">
        <v>0.21</v>
      </c>
      <c r="V627" s="1">
        <v>-0.93</v>
      </c>
      <c r="W627" s="1">
        <v>-0.49</v>
      </c>
      <c r="Y627" s="1">
        <v>198206</v>
      </c>
      <c r="Z627" s="1">
        <v>-1.51</v>
      </c>
      <c r="AA627" s="1">
        <v>-0.96</v>
      </c>
      <c r="AB627" s="1">
        <v>-2.2400000000000002</v>
      </c>
      <c r="AC627" s="1">
        <v>-0.94</v>
      </c>
      <c r="AD627" s="1">
        <v>-1.61</v>
      </c>
      <c r="AE627" s="1">
        <v>-1.63</v>
      </c>
      <c r="AF627" s="1">
        <v>-1.8</v>
      </c>
      <c r="AG627" s="1">
        <v>-2.62</v>
      </c>
      <c r="AH627" s="1">
        <v>-4.03</v>
      </c>
      <c r="AI627" s="1">
        <v>-3.96</v>
      </c>
      <c r="AK627">
        <v>200212</v>
      </c>
      <c r="AL627">
        <v>-10.07</v>
      </c>
      <c r="AM627">
        <v>-5.22</v>
      </c>
      <c r="AN627">
        <v>-1.38</v>
      </c>
      <c r="AO627">
        <v>-1.01</v>
      </c>
      <c r="AP627">
        <v>-5.62</v>
      </c>
      <c r="AQ627">
        <v>-3.18</v>
      </c>
      <c r="AR627">
        <v>-1.48</v>
      </c>
      <c r="AS627">
        <v>-0.92</v>
      </c>
      <c r="AT627">
        <v>-0.9</v>
      </c>
      <c r="AU627">
        <v>-6.22</v>
      </c>
      <c r="AV627">
        <v>-4.8</v>
      </c>
      <c r="AW627">
        <v>-4.29</v>
      </c>
      <c r="AX627">
        <v>-2.0099999999999998</v>
      </c>
      <c r="AY627">
        <v>-1.5</v>
      </c>
      <c r="AZ627">
        <v>-1.47</v>
      </c>
      <c r="BA627">
        <v>-0.64</v>
      </c>
      <c r="BB627">
        <v>-1.28</v>
      </c>
      <c r="BC627">
        <v>-1.68</v>
      </c>
      <c r="BD627">
        <v>-0.12</v>
      </c>
      <c r="BF627" s="1">
        <v>200212</v>
      </c>
      <c r="BG627" s="1">
        <v>-9.73</v>
      </c>
      <c r="BH627" s="1">
        <v>-5.04</v>
      </c>
      <c r="BI627" s="1">
        <v>-1.78</v>
      </c>
      <c r="BJ627" s="1">
        <v>-0.39</v>
      </c>
      <c r="BK627" s="1">
        <v>-5.55</v>
      </c>
      <c r="BL627" s="1">
        <v>-3.09</v>
      </c>
      <c r="BM627" s="1">
        <v>-2.35</v>
      </c>
      <c r="BN627" s="1">
        <v>-0.53</v>
      </c>
      <c r="BO627" s="1">
        <v>-0.15</v>
      </c>
      <c r="BP627" s="1">
        <v>-5.68</v>
      </c>
      <c r="BQ627" s="1">
        <v>-5.37</v>
      </c>
      <c r="BR627" s="1">
        <v>-3.66</v>
      </c>
      <c r="BS627" s="1">
        <v>-2.5499999999999998</v>
      </c>
      <c r="BT627" s="1">
        <v>-3.08</v>
      </c>
      <c r="BU627" s="1">
        <v>-1.74</v>
      </c>
      <c r="BV627" s="1">
        <v>-0.04</v>
      </c>
      <c r="BW627" s="1">
        <v>-0.93</v>
      </c>
      <c r="BX627" s="1">
        <v>0.6</v>
      </c>
      <c r="BY627" s="1">
        <v>-1.06</v>
      </c>
      <c r="CA627" s="1">
        <v>197712</v>
      </c>
      <c r="CB627" s="1">
        <v>3.14</v>
      </c>
      <c r="CC627" s="1">
        <v>2.2599999999999998</v>
      </c>
      <c r="CD627" s="1">
        <v>1.86</v>
      </c>
      <c r="CE627" s="1">
        <v>2.0299999999999998</v>
      </c>
      <c r="CF627" s="1">
        <v>2.46</v>
      </c>
      <c r="CG627" s="1">
        <v>1.77</v>
      </c>
      <c r="CH627" s="1">
        <v>2.02</v>
      </c>
      <c r="CI627" s="1">
        <v>1.87</v>
      </c>
      <c r="CJ627" s="1">
        <v>2.0299999999999998</v>
      </c>
      <c r="CK627" s="1">
        <v>2.38</v>
      </c>
      <c r="CL627" s="1">
        <v>2.5499999999999998</v>
      </c>
      <c r="CM627" s="1">
        <v>1.79</v>
      </c>
      <c r="CN627" s="1">
        <v>1.74</v>
      </c>
      <c r="CO627" s="1">
        <v>1.43</v>
      </c>
      <c r="CP627" s="1">
        <v>2.61</v>
      </c>
      <c r="CQ627" s="1">
        <v>1.67</v>
      </c>
      <c r="CR627" s="1">
        <v>2.04</v>
      </c>
      <c r="CS627" s="1">
        <v>1.8</v>
      </c>
      <c r="CT627" s="1">
        <v>2.2000000000000002</v>
      </c>
      <c r="CV627" s="1">
        <v>197812</v>
      </c>
      <c r="CW627" s="1">
        <v>0.61</v>
      </c>
      <c r="CX627" s="1">
        <v>2.62</v>
      </c>
      <c r="CY627" s="1">
        <v>1.27</v>
      </c>
      <c r="CZ627" s="1">
        <v>0.73</v>
      </c>
      <c r="DA627" s="1">
        <v>2.95</v>
      </c>
      <c r="DB627" s="1">
        <v>1.53</v>
      </c>
      <c r="DC627" s="1">
        <v>1.39</v>
      </c>
      <c r="DD627" s="1">
        <v>1.47</v>
      </c>
      <c r="DE627" s="1">
        <v>7.0000000000000007E-2</v>
      </c>
      <c r="DF627" s="1">
        <v>3.89</v>
      </c>
      <c r="DG627" s="1">
        <v>1.68</v>
      </c>
      <c r="DH627" s="1">
        <v>1.73</v>
      </c>
      <c r="DI627" s="1">
        <v>1.29</v>
      </c>
      <c r="DJ627" s="1">
        <v>0.93</v>
      </c>
      <c r="DK627" s="1">
        <v>1.87</v>
      </c>
      <c r="DL627" s="1">
        <v>1</v>
      </c>
      <c r="DM627" s="1">
        <v>1.96</v>
      </c>
      <c r="DN627" s="1">
        <v>0.44</v>
      </c>
      <c r="DO627" s="1">
        <v>-0.33</v>
      </c>
      <c r="DQ627" s="1">
        <v>197712</v>
      </c>
      <c r="DR627" s="1">
        <v>-99.99</v>
      </c>
      <c r="DS627" s="1">
        <v>2.63</v>
      </c>
      <c r="DT627" s="1">
        <v>1.31</v>
      </c>
      <c r="DU627" s="1">
        <v>0.26</v>
      </c>
      <c r="DV627" s="1">
        <v>2.72</v>
      </c>
      <c r="DW627" s="1">
        <v>1.64</v>
      </c>
      <c r="DX627" s="1">
        <v>1.27</v>
      </c>
      <c r="DY627" s="1">
        <v>0.69</v>
      </c>
      <c r="DZ627" s="1">
        <v>0.34</v>
      </c>
      <c r="EA627" s="1">
        <v>2.7</v>
      </c>
      <c r="EB627" s="1">
        <v>2.81</v>
      </c>
      <c r="EC627" s="1">
        <v>1.83</v>
      </c>
      <c r="ED627" s="1">
        <v>1.41</v>
      </c>
      <c r="EE627" s="1">
        <v>1.51</v>
      </c>
      <c r="EF627" s="1">
        <v>0.97</v>
      </c>
      <c r="EG627" s="1">
        <v>1.23</v>
      </c>
      <c r="EH627" s="1">
        <v>0.12</v>
      </c>
      <c r="EI627" s="1">
        <v>0.66</v>
      </c>
      <c r="EJ627" s="1">
        <v>0.01</v>
      </c>
      <c r="EL627">
        <v>197712</v>
      </c>
      <c r="EM627">
        <v>0.27</v>
      </c>
      <c r="EN627">
        <v>1.35</v>
      </c>
      <c r="EO627">
        <v>-0.38</v>
      </c>
      <c r="EP627">
        <v>0.49</v>
      </c>
      <c r="ER627" s="1">
        <v>197806</v>
      </c>
      <c r="ES627" s="1">
        <v>2.78</v>
      </c>
      <c r="EU627" s="1">
        <v>197707</v>
      </c>
      <c r="EV627" s="1">
        <v>1.05</v>
      </c>
      <c r="EX627" s="1">
        <v>198206</v>
      </c>
      <c r="EY627" s="1">
        <v>1.92</v>
      </c>
      <c r="FA627" s="1">
        <v>197806</v>
      </c>
      <c r="FB627" s="1">
        <f>IF(ISERROR(VLOOKUP($FA627,MOM,LOOKUPS!C$12,0)*$FB$6+VLOOKUP($FA627,STREV,LOOKUPS!C$10,0)*$FC$6+VLOOKUP($FA627,LTREV,LOOKUPS!C$9,0)*$FD$6+VLOOKUP($FA627,CFP,LOOKUPS!C$6,0)*$FE$6+VLOOKUP($FA627,EP,LOOKUPS!C$8,0)*$FF$6+VLOOKUP($FA627,BM,LOOKUPS!C$5,0)*$FG$6+VLOOKUP($FA627,DIV,LOOKUPS!C$7,0)*$FH$6++VLOOKUP($FA627,SIZE,LOOKUPS!C$11,0)*$FI$6),"",VLOOKUP($FA627,MOM,LOOKUPS!C$12,0)*$FB$6+VLOOKUP($FA627,STREV,LOOKUPS!C$10,0)*$FC$6+VLOOKUP($FA627,LTREV,LOOKUPS!C$9,0)*$FD$6+VLOOKUP($FA627,CFP,LOOKUPS!C$6,0)*$FE$6+VLOOKUP($FA627,EP,LOOKUPS!C$8,0)*$FF$6+VLOOKUP($FA627,BM,LOOKUPS!C$5,0)*$FG$6+VLOOKUP($FA627,DIV,LOOKUPS!C$7,0)*$FH$6++VLOOKUP($FA627,SIZE,LOOKUPS!C$11,0)*$FI$6)</f>
        <v>-0.20850000000000002</v>
      </c>
      <c r="FC627" s="1">
        <f>IF(ISERROR(VLOOKUP($FA627,MOM,LOOKUPS!D$12,0)*$FB$6+VLOOKUP($FA627,STREV,LOOKUPS!D$10,0)*$FC$6+VLOOKUP($FA627,LTREV,LOOKUPS!D$9,0)*$FD$6+VLOOKUP($FA627,CFP,LOOKUPS!D$6,0)*$FE$6+VLOOKUP($FA627,EP,LOOKUPS!D$8,0)*$FF$6+VLOOKUP($FA627,BM,LOOKUPS!D$5,0)*$FG$6+VLOOKUP($FA627,DIV,LOOKUPS!D$7,0)*$FH$6++VLOOKUP($FA627,SIZE,LOOKUPS!D$11,0)*$FI$6),"",VLOOKUP($FA627,MOM,LOOKUPS!D$12,0)*$FB$6+VLOOKUP($FA627,STREV,LOOKUPS!D$10,0)*$FC$6+VLOOKUP($FA627,LTREV,LOOKUPS!D$9,0)*$FD$6+VLOOKUP($FA627,CFP,LOOKUPS!D$6,0)*$FE$6+VLOOKUP($FA627,EP,LOOKUPS!D$8,0)*$FF$6+VLOOKUP($FA627,BM,LOOKUPS!D$5,0)*$FG$6+VLOOKUP($FA627,DIV,LOOKUPS!D$7,0)*$FH$6++VLOOKUP($FA627,SIZE,LOOKUPS!D$11,0)*$FI$6)</f>
        <v>7.8999999999999626E-3</v>
      </c>
      <c r="FD627" s="1">
        <f>IF(ISERROR(VLOOKUP($FA627,MOM,LOOKUPS!E$12,0)*$FB$6+VLOOKUP($FA627,STREV,LOOKUPS!E$10,0)*$FC$6+VLOOKUP($FA627,LTREV,LOOKUPS!E$9,0)*$FD$6+VLOOKUP($FA627,CFP,LOOKUPS!E$6,0)*$FE$6+VLOOKUP($FA627,EP,LOOKUPS!E$8,0)*$FF$6+VLOOKUP($FA627,BM,LOOKUPS!E$5,0)*$FG$6+VLOOKUP($FA627,DIV,LOOKUPS!E$7,0)*$FH$6++VLOOKUP($FA627,SIZE,LOOKUPS!E$11,0)*$FI$6),"",VLOOKUP($FA627,MOM,LOOKUPS!E$12,0)*$FB$6+VLOOKUP($FA627,STREV,LOOKUPS!E$10,0)*$FC$6+VLOOKUP($FA627,LTREV,LOOKUPS!E$9,0)*$FD$6+VLOOKUP($FA627,CFP,LOOKUPS!E$6,0)*$FE$6+VLOOKUP($FA627,EP,LOOKUPS!E$8,0)*$FF$6+VLOOKUP($FA627,BM,LOOKUPS!E$5,0)*$FG$6+VLOOKUP($FA627,DIV,LOOKUPS!E$7,0)*$FH$6++VLOOKUP($FA627,SIZE,LOOKUPS!E$11,0)*$FI$6)</f>
        <v>0.46899999999999997</v>
      </c>
      <c r="FE627" s="1">
        <f>IF(ISERROR(VLOOKUP($FA627,MOM,LOOKUPS!F$12,0)*$FB$6+VLOOKUP($FA627,STREV,LOOKUPS!F$10,0)*$FC$6+VLOOKUP($FA627,LTREV,LOOKUPS!F$9,0)*$FD$6+VLOOKUP($FA627,CFP,LOOKUPS!F$6,0)*$FE$6+VLOOKUP($FA627,EP,LOOKUPS!F$8,0)*$FF$6+VLOOKUP($FA627,BM,LOOKUPS!F$5,0)*$FG$6+VLOOKUP($FA627,DIV,LOOKUPS!F$7,0)*$FH$6++VLOOKUP($FA627,SIZE,LOOKUPS!F$11,0)*$FI$6),"",VLOOKUP($FA627,MOM,LOOKUPS!F$12,0)*$FB$6+VLOOKUP($FA627,STREV,LOOKUPS!F$10,0)*$FC$6+VLOOKUP($FA627,LTREV,LOOKUPS!F$9,0)*$FD$6+VLOOKUP($FA627,CFP,LOOKUPS!F$6,0)*$FE$6+VLOOKUP($FA627,EP,LOOKUPS!F$8,0)*$FF$6+VLOOKUP($FA627,BM,LOOKUPS!F$5,0)*$FG$6+VLOOKUP($FA627,DIV,LOOKUPS!F$7,0)*$FH$6++VLOOKUP($FA627,SIZE,LOOKUPS!F$11,0)*$FI$6)</f>
        <v>0.42290000000000005</v>
      </c>
      <c r="FF627" s="1">
        <f>IF(ISERROR(VLOOKUP($FA627,MOM,LOOKUPS!G$12,0)*$FB$6+VLOOKUP($FA627,STREV,LOOKUPS!G$10,0)*$FC$6+VLOOKUP($FA627,LTREV,LOOKUPS!G$9,0)*$FD$6+VLOOKUP($FA627,CFP,LOOKUPS!G$6,0)*$FE$6+VLOOKUP($FA627,EP,LOOKUPS!G$8,0)*$FF$6+VLOOKUP($FA627,BM,LOOKUPS!G$5,0)*$FG$6+VLOOKUP($FA627,DIV,LOOKUPS!G$7,0)*$FH$6++VLOOKUP($FA627,SIZE,LOOKUPS!G$11,0)*$FI$6),"",VLOOKUP($FA627,MOM,LOOKUPS!G$12,0)*$FB$6+VLOOKUP($FA627,STREV,LOOKUPS!G$10,0)*$FC$6+VLOOKUP($FA627,LTREV,LOOKUPS!G$9,0)*$FD$6+VLOOKUP($FA627,CFP,LOOKUPS!G$6,0)*$FE$6+VLOOKUP($FA627,EP,LOOKUPS!G$8,0)*$FF$6+VLOOKUP($FA627,BM,LOOKUPS!G$5,0)*$FG$6+VLOOKUP($FA627,DIV,LOOKUPS!G$7,0)*$FH$6++VLOOKUP($FA627,SIZE,LOOKUPS!G$11,0)*$FI$6)</f>
        <v>0.39280000000000004</v>
      </c>
      <c r="FG627" s="1">
        <f>IF(ISERROR(VLOOKUP($FA627,MOM,LOOKUPS!H$12,0)*$FB$6+VLOOKUP($FA627,STREV,LOOKUPS!H$10,0)*$FC$6+VLOOKUP($FA627,LTREV,LOOKUPS!H$9,0)*$FD$6+VLOOKUP($FA627,CFP,LOOKUPS!H$6,0)*$FE$6+VLOOKUP($FA627,EP,LOOKUPS!H$8,0)*$FF$6+VLOOKUP($FA627,BM,LOOKUPS!H$5,0)*$FG$6+VLOOKUP($FA627,DIV,LOOKUPS!H$7,0)*$FH$6++VLOOKUP($FA627,SIZE,LOOKUPS!H$11,0)*$FI$6),"",VLOOKUP($FA627,MOM,LOOKUPS!H$12,0)*$FB$6+VLOOKUP($FA627,STREV,LOOKUPS!H$10,0)*$FC$6+VLOOKUP($FA627,LTREV,LOOKUPS!H$9,0)*$FD$6+VLOOKUP($FA627,CFP,LOOKUPS!H$6,0)*$FE$6+VLOOKUP($FA627,EP,LOOKUPS!H$8,0)*$FF$6+VLOOKUP($FA627,BM,LOOKUPS!H$5,0)*$FG$6+VLOOKUP($FA627,DIV,LOOKUPS!H$7,0)*$FH$6++VLOOKUP($FA627,SIZE,LOOKUPS!H$11,0)*$FI$6)</f>
        <v>0.9729000000000001</v>
      </c>
      <c r="FH627" s="1">
        <f>IF(ISERROR(VLOOKUP($FA627,MOM,LOOKUPS!I$12,0)*$FB$6+VLOOKUP($FA627,STREV,LOOKUPS!I$10,0)*$FC$6+VLOOKUP($FA627,LTREV,LOOKUPS!I$9,0)*$FD$6+VLOOKUP($FA627,CFP,LOOKUPS!I$6,0)*$FE$6+VLOOKUP($FA627,EP,LOOKUPS!I$8,0)*$FF$6+VLOOKUP($FA627,BM,LOOKUPS!I$5,0)*$FG$6+VLOOKUP($FA627,DIV,LOOKUPS!I$7,0)*$FH$6++VLOOKUP($FA627,SIZE,LOOKUPS!I$11,0)*$FI$6),"",VLOOKUP($FA627,MOM,LOOKUPS!I$12,0)*$FB$6+VLOOKUP($FA627,STREV,LOOKUPS!I$10,0)*$FC$6+VLOOKUP($FA627,LTREV,LOOKUPS!I$9,0)*$FD$6+VLOOKUP($FA627,CFP,LOOKUPS!I$6,0)*$FE$6+VLOOKUP($FA627,EP,LOOKUPS!I$8,0)*$FF$6+VLOOKUP($FA627,BM,LOOKUPS!I$5,0)*$FG$6+VLOOKUP($FA627,DIV,LOOKUPS!I$7,0)*$FH$6++VLOOKUP($FA627,SIZE,LOOKUPS!I$11,0)*$FI$6)</f>
        <v>0.7652000000000001</v>
      </c>
      <c r="FI627" s="1">
        <f>IF(ISERROR(VLOOKUP($FA627,MOM,LOOKUPS!J$12,0)*$FB$6+VLOOKUP($FA627,STREV,LOOKUPS!J$10,0)*$FC$6+VLOOKUP($FA627,LTREV,LOOKUPS!J$9,0)*$FD$6+VLOOKUP($FA627,CFP,LOOKUPS!J$6,0)*$FE$6+VLOOKUP($FA627,EP,LOOKUPS!J$8,0)*$FF$6+VLOOKUP($FA627,BM,LOOKUPS!J$5,0)*$FG$6+VLOOKUP($FA627,DIV,LOOKUPS!J$7,0)*$FH$6++VLOOKUP($FA627,SIZE,LOOKUPS!J$11,0)*$FI$6),"",VLOOKUP($FA627,MOM,LOOKUPS!J$12,0)*$FB$6+VLOOKUP($FA627,STREV,LOOKUPS!J$10,0)*$FC$6+VLOOKUP($FA627,LTREV,LOOKUPS!J$9,0)*$FD$6+VLOOKUP($FA627,CFP,LOOKUPS!J$6,0)*$FE$6+VLOOKUP($FA627,EP,LOOKUPS!J$8,0)*$FF$6+VLOOKUP($FA627,BM,LOOKUPS!J$5,0)*$FG$6+VLOOKUP($FA627,DIV,LOOKUPS!J$7,0)*$FH$6++VLOOKUP($FA627,SIZE,LOOKUPS!J$11,0)*$FI$6)</f>
        <v>1.4188000000000001</v>
      </c>
      <c r="FJ627" s="1">
        <f>IF(ISERROR(VLOOKUP($FA627,MOM,LOOKUPS!K$12,0)*$FB$6+VLOOKUP($FA627,STREV,LOOKUPS!K$10,0)*$FC$6+VLOOKUP($FA627,LTREV,LOOKUPS!K$9,0)*$FD$6+VLOOKUP($FA627,CFP,LOOKUPS!K$6,0)*$FE$6+VLOOKUP($FA627,EP,LOOKUPS!K$8,0)*$FF$6+VLOOKUP($FA627,BM,LOOKUPS!K$5,0)*$FG$6+VLOOKUP($FA627,DIV,LOOKUPS!K$7,0)*$FH$6++VLOOKUP($FA627,SIZE,LOOKUPS!K$11,0)*$FI$6),"",VLOOKUP($FA627,MOM,LOOKUPS!K$12,0)*$FB$6+VLOOKUP($FA627,STREV,LOOKUPS!K$10,0)*$FC$6+VLOOKUP($FA627,LTREV,LOOKUPS!K$9,0)*$FD$6+VLOOKUP($FA627,CFP,LOOKUPS!K$6,0)*$FE$6+VLOOKUP($FA627,EP,LOOKUPS!K$8,0)*$FF$6+VLOOKUP($FA627,BM,LOOKUPS!K$5,0)*$FG$6+VLOOKUP($FA627,DIV,LOOKUPS!K$7,0)*$FH$6++VLOOKUP($FA627,SIZE,LOOKUPS!K$11,0)*$FI$6)</f>
        <v>1.1616</v>
      </c>
      <c r="FK627" s="1">
        <f>IF(ISERROR(VLOOKUP($FA627,MOM,LOOKUPS!L$12,0)*$FB$6+VLOOKUP($FA627,STREV,LOOKUPS!L$10,0)*$FC$6+VLOOKUP($FA627,LTREV,LOOKUPS!L$9,0)*$FD$6+VLOOKUP($FA627,CFP,LOOKUPS!L$6,0)*$FE$6+VLOOKUP($FA627,EP,LOOKUPS!L$8,0)*$FF$6+VLOOKUP($FA627,BM,LOOKUPS!L$5,0)*$FG$6+VLOOKUP($FA627,DIV,LOOKUPS!L$7,0)*$FH$6++VLOOKUP($FA627,SIZE,LOOKUPS!L$11,0)*$FI$6),"",VLOOKUP($FA627,MOM,LOOKUPS!L$12,0)*$FB$6+VLOOKUP($FA627,STREV,LOOKUPS!L$10,0)*$FC$6+VLOOKUP($FA627,LTREV,LOOKUPS!L$9,0)*$FD$6+VLOOKUP($FA627,CFP,LOOKUPS!L$6,0)*$FE$6+VLOOKUP($FA627,EP,LOOKUPS!L$8,0)*$FF$6+VLOOKUP($FA627,BM,LOOKUPS!L$5,0)*$FG$6+VLOOKUP($FA627,DIV,LOOKUPS!L$7,0)*$FH$6++VLOOKUP($FA627,SIZE,LOOKUPS!L$11,0)*$FI$6)</f>
        <v>2.5102000000000002</v>
      </c>
    </row>
    <row r="628" spans="1:167" x14ac:dyDescent="0.3">
      <c r="A628" s="1">
        <v>197807</v>
      </c>
      <c r="B628" s="1">
        <v>3.67</v>
      </c>
      <c r="C628" s="1">
        <v>4.0599999999999996</v>
      </c>
      <c r="D628" s="1">
        <v>4.2699999999999996</v>
      </c>
      <c r="E628" s="1">
        <v>3.22</v>
      </c>
      <c r="F628" s="1">
        <v>3.51</v>
      </c>
      <c r="G628" s="1">
        <v>5.22</v>
      </c>
      <c r="H628" s="1">
        <v>5.79</v>
      </c>
      <c r="I628" s="1">
        <v>5.6</v>
      </c>
      <c r="J628" s="1">
        <v>5.94</v>
      </c>
      <c r="K628" s="1">
        <v>7.1</v>
      </c>
      <c r="M628" s="1">
        <v>197708</v>
      </c>
      <c r="N628" s="1">
        <v>0.81</v>
      </c>
      <c r="O628" s="1">
        <v>-0.61</v>
      </c>
      <c r="P628" s="1">
        <v>-0.98</v>
      </c>
      <c r="Q628" s="1">
        <v>-0.92</v>
      </c>
      <c r="R628" s="1">
        <v>-0.94</v>
      </c>
      <c r="S628" s="1">
        <v>-0.65</v>
      </c>
      <c r="T628" s="1">
        <v>-1.49</v>
      </c>
      <c r="U628" s="1">
        <v>-0.25</v>
      </c>
      <c r="V628" s="1">
        <v>-0.33</v>
      </c>
      <c r="W628" s="1">
        <v>0.32</v>
      </c>
      <c r="Y628" s="1">
        <v>198207</v>
      </c>
      <c r="Z628" s="1">
        <v>-0.15</v>
      </c>
      <c r="AA628" s="1">
        <v>-0.99</v>
      </c>
      <c r="AB628" s="1">
        <v>-1.25</v>
      </c>
      <c r="AC628" s="1">
        <v>-0.51</v>
      </c>
      <c r="AD628" s="1">
        <v>-1.92</v>
      </c>
      <c r="AE628" s="1">
        <v>-0.59</v>
      </c>
      <c r="AF628" s="1">
        <v>-0.56000000000000005</v>
      </c>
      <c r="AG628" s="1">
        <v>-0.75</v>
      </c>
      <c r="AH628" s="1">
        <v>-1.54</v>
      </c>
      <c r="AI628" s="1">
        <v>-1.58</v>
      </c>
      <c r="AK628">
        <v>200301</v>
      </c>
      <c r="AL628">
        <v>1.99</v>
      </c>
      <c r="AM628">
        <v>-0.79</v>
      </c>
      <c r="AN628">
        <v>-0.59</v>
      </c>
      <c r="AO628">
        <v>-1</v>
      </c>
      <c r="AP628">
        <v>-0.77</v>
      </c>
      <c r="AQ628">
        <v>-1.37</v>
      </c>
      <c r="AR628">
        <v>-0.16</v>
      </c>
      <c r="AS628">
        <v>-0.89</v>
      </c>
      <c r="AT628">
        <v>-0.71</v>
      </c>
      <c r="AU628">
        <v>-0.35</v>
      </c>
      <c r="AV628">
        <v>-1.36</v>
      </c>
      <c r="AW628">
        <v>-0.82</v>
      </c>
      <c r="AX628">
        <v>-1.95</v>
      </c>
      <c r="AY628">
        <v>0.26</v>
      </c>
      <c r="AZ628">
        <v>-0.53</v>
      </c>
      <c r="BA628">
        <v>-0.25</v>
      </c>
      <c r="BB628">
        <v>-1.74</v>
      </c>
      <c r="BC628">
        <v>-1.68</v>
      </c>
      <c r="BD628">
        <v>0.25</v>
      </c>
      <c r="BF628" s="1">
        <v>200301</v>
      </c>
      <c r="BG628" s="1">
        <v>1.72</v>
      </c>
      <c r="BH628" s="1">
        <v>-1.1299999999999999</v>
      </c>
      <c r="BI628" s="1">
        <v>-1.23</v>
      </c>
      <c r="BJ628" s="1">
        <v>-7.0000000000000007E-2</v>
      </c>
      <c r="BK628" s="1">
        <v>-0.79</v>
      </c>
      <c r="BL628" s="1">
        <v>-1.97</v>
      </c>
      <c r="BM628" s="1">
        <v>-0.94</v>
      </c>
      <c r="BN628" s="1">
        <v>-0.89</v>
      </c>
      <c r="BO628" s="1">
        <v>0.2</v>
      </c>
      <c r="BP628" s="1">
        <v>-0.06</v>
      </c>
      <c r="BQ628" s="1">
        <v>-1.79</v>
      </c>
      <c r="BR628" s="1">
        <v>-2.0499999999999998</v>
      </c>
      <c r="BS628" s="1">
        <v>-1.89</v>
      </c>
      <c r="BT628" s="1">
        <v>-0.51</v>
      </c>
      <c r="BU628" s="1">
        <v>-1.31</v>
      </c>
      <c r="BV628" s="1">
        <v>-1.18</v>
      </c>
      <c r="BW628" s="1">
        <v>-0.66</v>
      </c>
      <c r="BX628" s="1">
        <v>-0.59</v>
      </c>
      <c r="BY628" s="1">
        <v>1.17</v>
      </c>
      <c r="CA628" s="1">
        <v>197801</v>
      </c>
      <c r="CB628" s="1">
        <v>5.23</v>
      </c>
      <c r="CC628" s="1">
        <v>-3.35</v>
      </c>
      <c r="CD628" s="1">
        <v>-2.42</v>
      </c>
      <c r="CE628" s="1">
        <v>0.69</v>
      </c>
      <c r="CF628" s="1">
        <v>-3.15</v>
      </c>
      <c r="CG628" s="1">
        <v>-4.01</v>
      </c>
      <c r="CH628" s="1">
        <v>-2.15</v>
      </c>
      <c r="CI628" s="1">
        <v>-0.56999999999999995</v>
      </c>
      <c r="CJ628" s="1">
        <v>0.95</v>
      </c>
      <c r="CK628" s="1">
        <v>-3.06</v>
      </c>
      <c r="CL628" s="1">
        <v>-3.26</v>
      </c>
      <c r="CM628" s="1">
        <v>-3.83</v>
      </c>
      <c r="CN628" s="1">
        <v>-4.2</v>
      </c>
      <c r="CO628" s="1">
        <v>-2.0499999999999998</v>
      </c>
      <c r="CP628" s="1">
        <v>-2.2599999999999998</v>
      </c>
      <c r="CQ628" s="1">
        <v>-1.23</v>
      </c>
      <c r="CR628" s="1">
        <v>-0.06</v>
      </c>
      <c r="CS628" s="1">
        <v>0.14000000000000001</v>
      </c>
      <c r="CT628" s="1">
        <v>1.54</v>
      </c>
      <c r="CV628" s="1">
        <v>197901</v>
      </c>
      <c r="CW628" s="1">
        <v>12.07</v>
      </c>
      <c r="CX628" s="1">
        <v>8.73</v>
      </c>
      <c r="CY628" s="1">
        <v>8.58</v>
      </c>
      <c r="CZ628" s="1">
        <v>6.71</v>
      </c>
      <c r="DA628" s="1">
        <v>8.9</v>
      </c>
      <c r="DB628" s="1">
        <v>8.8800000000000008</v>
      </c>
      <c r="DC628" s="1">
        <v>8.2100000000000009</v>
      </c>
      <c r="DD628" s="1">
        <v>7.68</v>
      </c>
      <c r="DE628" s="1">
        <v>6.54</v>
      </c>
      <c r="DF628" s="1">
        <v>8.84</v>
      </c>
      <c r="DG628" s="1">
        <v>8.98</v>
      </c>
      <c r="DH628" s="1">
        <v>8.2799999999999994</v>
      </c>
      <c r="DI628" s="1">
        <v>9.59</v>
      </c>
      <c r="DJ628" s="1">
        <v>8.43</v>
      </c>
      <c r="DK628" s="1">
        <v>7.97</v>
      </c>
      <c r="DL628" s="1">
        <v>8.34</v>
      </c>
      <c r="DM628" s="1">
        <v>7.01</v>
      </c>
      <c r="DN628" s="1">
        <v>6.69</v>
      </c>
      <c r="DO628" s="1">
        <v>6.38</v>
      </c>
      <c r="DQ628" s="1">
        <v>197801</v>
      </c>
      <c r="DR628" s="1">
        <v>-99.99</v>
      </c>
      <c r="DS628" s="1">
        <v>0.22</v>
      </c>
      <c r="DT628" s="1">
        <v>-4.2</v>
      </c>
      <c r="DU628" s="1">
        <v>-5.69</v>
      </c>
      <c r="DV628" s="1">
        <v>0.52</v>
      </c>
      <c r="DW628" s="1">
        <v>-3.05</v>
      </c>
      <c r="DX628" s="1">
        <v>-4.09</v>
      </c>
      <c r="DY628" s="1">
        <v>-5.33</v>
      </c>
      <c r="DZ628" s="1">
        <v>-5.92</v>
      </c>
      <c r="EA628" s="1">
        <v>0.93</v>
      </c>
      <c r="EB628" s="1">
        <v>-1.69</v>
      </c>
      <c r="EC628" s="1">
        <v>-2.57</v>
      </c>
      <c r="ED628" s="1">
        <v>-3.61</v>
      </c>
      <c r="EE628" s="1">
        <v>-3.96</v>
      </c>
      <c r="EF628" s="1">
        <v>-4.24</v>
      </c>
      <c r="EG628" s="1">
        <v>-5.38</v>
      </c>
      <c r="EH628" s="1">
        <v>-5.29</v>
      </c>
      <c r="EI628" s="1">
        <v>-5.35</v>
      </c>
      <c r="EJ628" s="1">
        <v>-6.49</v>
      </c>
      <c r="EL628">
        <v>197801</v>
      </c>
      <c r="EM628">
        <v>-6.01</v>
      </c>
      <c r="EN628">
        <v>2.21</v>
      </c>
      <c r="EO628">
        <v>3.31</v>
      </c>
      <c r="EP628">
        <v>0.49</v>
      </c>
      <c r="ER628" s="1">
        <v>197807</v>
      </c>
      <c r="ES628" s="1">
        <v>4.22</v>
      </c>
      <c r="EU628" s="1">
        <v>197708</v>
      </c>
      <c r="EV628" s="1">
        <v>-0.67</v>
      </c>
      <c r="EX628" s="1">
        <v>198207</v>
      </c>
      <c r="EY628" s="1">
        <v>2.36</v>
      </c>
      <c r="FA628" s="1">
        <v>197807</v>
      </c>
      <c r="FB628" s="1">
        <f>IF(ISERROR(VLOOKUP($FA628,MOM,LOOKUPS!C$12,0)*$FB$6+VLOOKUP($FA628,STREV,LOOKUPS!C$10,0)*$FC$6+VLOOKUP($FA628,LTREV,LOOKUPS!C$9,0)*$FD$6+VLOOKUP($FA628,CFP,LOOKUPS!C$6,0)*$FE$6+VLOOKUP($FA628,EP,LOOKUPS!C$8,0)*$FF$6+VLOOKUP($FA628,BM,LOOKUPS!C$5,0)*$FG$6+VLOOKUP($FA628,DIV,LOOKUPS!C$7,0)*$FH$6++VLOOKUP($FA628,SIZE,LOOKUPS!C$11,0)*$FI$6),"",VLOOKUP($FA628,MOM,LOOKUPS!C$12,0)*$FB$6+VLOOKUP($FA628,STREV,LOOKUPS!C$10,0)*$FC$6+VLOOKUP($FA628,LTREV,LOOKUPS!C$9,0)*$FD$6+VLOOKUP($FA628,CFP,LOOKUPS!C$6,0)*$FE$6+VLOOKUP($FA628,EP,LOOKUPS!C$8,0)*$FF$6+VLOOKUP($FA628,BM,LOOKUPS!C$5,0)*$FG$6+VLOOKUP($FA628,DIV,LOOKUPS!C$7,0)*$FH$6++VLOOKUP($FA628,SIZE,LOOKUPS!C$11,0)*$FI$6)</f>
        <v>4.5697999999999999</v>
      </c>
      <c r="FC628" s="1">
        <f>IF(ISERROR(VLOOKUP($FA628,MOM,LOOKUPS!D$12,0)*$FB$6+VLOOKUP($FA628,STREV,LOOKUPS!D$10,0)*$FC$6+VLOOKUP($FA628,LTREV,LOOKUPS!D$9,0)*$FD$6+VLOOKUP($FA628,CFP,LOOKUPS!D$6,0)*$FE$6+VLOOKUP($FA628,EP,LOOKUPS!D$8,0)*$FF$6+VLOOKUP($FA628,BM,LOOKUPS!D$5,0)*$FG$6+VLOOKUP($FA628,DIV,LOOKUPS!D$7,0)*$FH$6++VLOOKUP($FA628,SIZE,LOOKUPS!D$11,0)*$FI$6),"",VLOOKUP($FA628,MOM,LOOKUPS!D$12,0)*$FB$6+VLOOKUP($FA628,STREV,LOOKUPS!D$10,0)*$FC$6+VLOOKUP($FA628,LTREV,LOOKUPS!D$9,0)*$FD$6+VLOOKUP($FA628,CFP,LOOKUPS!D$6,0)*$FE$6+VLOOKUP($FA628,EP,LOOKUPS!D$8,0)*$FF$6+VLOOKUP($FA628,BM,LOOKUPS!D$5,0)*$FG$6+VLOOKUP($FA628,DIV,LOOKUPS!D$7,0)*$FH$6++VLOOKUP($FA628,SIZE,LOOKUPS!D$11,0)*$FI$6)</f>
        <v>5.5175000000000001</v>
      </c>
      <c r="FD628" s="1">
        <f>IF(ISERROR(VLOOKUP($FA628,MOM,LOOKUPS!E$12,0)*$FB$6+VLOOKUP($FA628,STREV,LOOKUPS!E$10,0)*$FC$6+VLOOKUP($FA628,LTREV,LOOKUPS!E$9,0)*$FD$6+VLOOKUP($FA628,CFP,LOOKUPS!E$6,0)*$FE$6+VLOOKUP($FA628,EP,LOOKUPS!E$8,0)*$FF$6+VLOOKUP($FA628,BM,LOOKUPS!E$5,0)*$FG$6+VLOOKUP($FA628,DIV,LOOKUPS!E$7,0)*$FH$6++VLOOKUP($FA628,SIZE,LOOKUPS!E$11,0)*$FI$6),"",VLOOKUP($FA628,MOM,LOOKUPS!E$12,0)*$FB$6+VLOOKUP($FA628,STREV,LOOKUPS!E$10,0)*$FC$6+VLOOKUP($FA628,LTREV,LOOKUPS!E$9,0)*$FD$6+VLOOKUP($FA628,CFP,LOOKUPS!E$6,0)*$FE$6+VLOOKUP($FA628,EP,LOOKUPS!E$8,0)*$FF$6+VLOOKUP($FA628,BM,LOOKUPS!E$5,0)*$FG$6+VLOOKUP($FA628,DIV,LOOKUPS!E$7,0)*$FH$6++VLOOKUP($FA628,SIZE,LOOKUPS!E$11,0)*$FI$6)</f>
        <v>5.202</v>
      </c>
      <c r="FE628" s="1">
        <f>IF(ISERROR(VLOOKUP($FA628,MOM,LOOKUPS!F$12,0)*$FB$6+VLOOKUP($FA628,STREV,LOOKUPS!F$10,0)*$FC$6+VLOOKUP($FA628,LTREV,LOOKUPS!F$9,0)*$FD$6+VLOOKUP($FA628,CFP,LOOKUPS!F$6,0)*$FE$6+VLOOKUP($FA628,EP,LOOKUPS!F$8,0)*$FF$6+VLOOKUP($FA628,BM,LOOKUPS!F$5,0)*$FG$6+VLOOKUP($FA628,DIV,LOOKUPS!F$7,0)*$FH$6++VLOOKUP($FA628,SIZE,LOOKUPS!F$11,0)*$FI$6),"",VLOOKUP($FA628,MOM,LOOKUPS!F$12,0)*$FB$6+VLOOKUP($FA628,STREV,LOOKUPS!F$10,0)*$FC$6+VLOOKUP($FA628,LTREV,LOOKUPS!F$9,0)*$FD$6+VLOOKUP($FA628,CFP,LOOKUPS!F$6,0)*$FE$6+VLOOKUP($FA628,EP,LOOKUPS!F$8,0)*$FF$6+VLOOKUP($FA628,BM,LOOKUPS!F$5,0)*$FG$6+VLOOKUP($FA628,DIV,LOOKUPS!F$7,0)*$FH$6++VLOOKUP($FA628,SIZE,LOOKUPS!F$11,0)*$FI$6)</f>
        <v>4.3048000000000011</v>
      </c>
      <c r="FF628" s="1">
        <f>IF(ISERROR(VLOOKUP($FA628,MOM,LOOKUPS!G$12,0)*$FB$6+VLOOKUP($FA628,STREV,LOOKUPS!G$10,0)*$FC$6+VLOOKUP($FA628,LTREV,LOOKUPS!G$9,0)*$FD$6+VLOOKUP($FA628,CFP,LOOKUPS!G$6,0)*$FE$6+VLOOKUP($FA628,EP,LOOKUPS!G$8,0)*$FF$6+VLOOKUP($FA628,BM,LOOKUPS!G$5,0)*$FG$6+VLOOKUP($FA628,DIV,LOOKUPS!G$7,0)*$FH$6++VLOOKUP($FA628,SIZE,LOOKUPS!G$11,0)*$FI$6),"",VLOOKUP($FA628,MOM,LOOKUPS!G$12,0)*$FB$6+VLOOKUP($FA628,STREV,LOOKUPS!G$10,0)*$FC$6+VLOOKUP($FA628,LTREV,LOOKUPS!G$9,0)*$FD$6+VLOOKUP($FA628,CFP,LOOKUPS!G$6,0)*$FE$6+VLOOKUP($FA628,EP,LOOKUPS!G$8,0)*$FF$6+VLOOKUP($FA628,BM,LOOKUPS!G$5,0)*$FG$6+VLOOKUP($FA628,DIV,LOOKUPS!G$7,0)*$FH$6++VLOOKUP($FA628,SIZE,LOOKUPS!G$11,0)*$FI$6)</f>
        <v>4.3727999999999998</v>
      </c>
      <c r="FG628" s="1">
        <f>IF(ISERROR(VLOOKUP($FA628,MOM,LOOKUPS!H$12,0)*$FB$6+VLOOKUP($FA628,STREV,LOOKUPS!H$10,0)*$FC$6+VLOOKUP($FA628,LTREV,LOOKUPS!H$9,0)*$FD$6+VLOOKUP($FA628,CFP,LOOKUPS!H$6,0)*$FE$6+VLOOKUP($FA628,EP,LOOKUPS!H$8,0)*$FF$6+VLOOKUP($FA628,BM,LOOKUPS!H$5,0)*$FG$6+VLOOKUP($FA628,DIV,LOOKUPS!H$7,0)*$FH$6++VLOOKUP($FA628,SIZE,LOOKUPS!H$11,0)*$FI$6),"",VLOOKUP($FA628,MOM,LOOKUPS!H$12,0)*$FB$6+VLOOKUP($FA628,STREV,LOOKUPS!H$10,0)*$FC$6+VLOOKUP($FA628,LTREV,LOOKUPS!H$9,0)*$FD$6+VLOOKUP($FA628,CFP,LOOKUPS!H$6,0)*$FE$6+VLOOKUP($FA628,EP,LOOKUPS!H$8,0)*$FF$6+VLOOKUP($FA628,BM,LOOKUPS!H$5,0)*$FG$6+VLOOKUP($FA628,DIV,LOOKUPS!H$7,0)*$FH$6++VLOOKUP($FA628,SIZE,LOOKUPS!H$11,0)*$FI$6)</f>
        <v>5.0084</v>
      </c>
      <c r="FH628" s="1">
        <f>IF(ISERROR(VLOOKUP($FA628,MOM,LOOKUPS!I$12,0)*$FB$6+VLOOKUP($FA628,STREV,LOOKUPS!I$10,0)*$FC$6+VLOOKUP($FA628,LTREV,LOOKUPS!I$9,0)*$FD$6+VLOOKUP($FA628,CFP,LOOKUPS!I$6,0)*$FE$6+VLOOKUP($FA628,EP,LOOKUPS!I$8,0)*$FF$6+VLOOKUP($FA628,BM,LOOKUPS!I$5,0)*$FG$6+VLOOKUP($FA628,DIV,LOOKUPS!I$7,0)*$FH$6++VLOOKUP($FA628,SIZE,LOOKUPS!I$11,0)*$FI$6),"",VLOOKUP($FA628,MOM,LOOKUPS!I$12,0)*$FB$6+VLOOKUP($FA628,STREV,LOOKUPS!I$10,0)*$FC$6+VLOOKUP($FA628,LTREV,LOOKUPS!I$9,0)*$FD$6+VLOOKUP($FA628,CFP,LOOKUPS!I$6,0)*$FE$6+VLOOKUP($FA628,EP,LOOKUPS!I$8,0)*$FF$6+VLOOKUP($FA628,BM,LOOKUPS!I$5,0)*$FG$6+VLOOKUP($FA628,DIV,LOOKUPS!I$7,0)*$FH$6++VLOOKUP($FA628,SIZE,LOOKUPS!I$11,0)*$FI$6)</f>
        <v>5.0015999999999998</v>
      </c>
      <c r="FI628" s="1">
        <f>IF(ISERROR(VLOOKUP($FA628,MOM,LOOKUPS!J$12,0)*$FB$6+VLOOKUP($FA628,STREV,LOOKUPS!J$10,0)*$FC$6+VLOOKUP($FA628,LTREV,LOOKUPS!J$9,0)*$FD$6+VLOOKUP($FA628,CFP,LOOKUPS!J$6,0)*$FE$6+VLOOKUP($FA628,EP,LOOKUPS!J$8,0)*$FF$6+VLOOKUP($FA628,BM,LOOKUPS!J$5,0)*$FG$6+VLOOKUP($FA628,DIV,LOOKUPS!J$7,0)*$FH$6++VLOOKUP($FA628,SIZE,LOOKUPS!J$11,0)*$FI$6),"",VLOOKUP($FA628,MOM,LOOKUPS!J$12,0)*$FB$6+VLOOKUP($FA628,STREV,LOOKUPS!J$10,0)*$FC$6+VLOOKUP($FA628,LTREV,LOOKUPS!J$9,0)*$FD$6+VLOOKUP($FA628,CFP,LOOKUPS!J$6,0)*$FE$6+VLOOKUP($FA628,EP,LOOKUPS!J$8,0)*$FF$6+VLOOKUP($FA628,BM,LOOKUPS!J$5,0)*$FG$6+VLOOKUP($FA628,DIV,LOOKUPS!J$7,0)*$FH$6++VLOOKUP($FA628,SIZE,LOOKUPS!J$11,0)*$FI$6)</f>
        <v>5.6762999999999995</v>
      </c>
      <c r="FJ628" s="1">
        <f>IF(ISERROR(VLOOKUP($FA628,MOM,LOOKUPS!K$12,0)*$FB$6+VLOOKUP($FA628,STREV,LOOKUPS!K$10,0)*$FC$6+VLOOKUP($FA628,LTREV,LOOKUPS!K$9,0)*$FD$6+VLOOKUP($FA628,CFP,LOOKUPS!K$6,0)*$FE$6+VLOOKUP($FA628,EP,LOOKUPS!K$8,0)*$FF$6+VLOOKUP($FA628,BM,LOOKUPS!K$5,0)*$FG$6+VLOOKUP($FA628,DIV,LOOKUPS!K$7,0)*$FH$6++VLOOKUP($FA628,SIZE,LOOKUPS!K$11,0)*$FI$6),"",VLOOKUP($FA628,MOM,LOOKUPS!K$12,0)*$FB$6+VLOOKUP($FA628,STREV,LOOKUPS!K$10,0)*$FC$6+VLOOKUP($FA628,LTREV,LOOKUPS!K$9,0)*$FD$6+VLOOKUP($FA628,CFP,LOOKUPS!K$6,0)*$FE$6+VLOOKUP($FA628,EP,LOOKUPS!K$8,0)*$FF$6+VLOOKUP($FA628,BM,LOOKUPS!K$5,0)*$FG$6+VLOOKUP($FA628,DIV,LOOKUPS!K$7,0)*$FH$6++VLOOKUP($FA628,SIZE,LOOKUPS!K$11,0)*$FI$6)</f>
        <v>5.8207000000000004</v>
      </c>
      <c r="FK628" s="1">
        <f>IF(ISERROR(VLOOKUP($FA628,MOM,LOOKUPS!L$12,0)*$FB$6+VLOOKUP($FA628,STREV,LOOKUPS!L$10,0)*$FC$6+VLOOKUP($FA628,LTREV,LOOKUPS!L$9,0)*$FD$6+VLOOKUP($FA628,CFP,LOOKUPS!L$6,0)*$FE$6+VLOOKUP($FA628,EP,LOOKUPS!L$8,0)*$FF$6+VLOOKUP($FA628,BM,LOOKUPS!L$5,0)*$FG$6+VLOOKUP($FA628,DIV,LOOKUPS!L$7,0)*$FH$6++VLOOKUP($FA628,SIZE,LOOKUPS!L$11,0)*$FI$6),"",VLOOKUP($FA628,MOM,LOOKUPS!L$12,0)*$FB$6+VLOOKUP($FA628,STREV,LOOKUPS!L$10,0)*$FC$6+VLOOKUP($FA628,LTREV,LOOKUPS!L$9,0)*$FD$6+VLOOKUP($FA628,CFP,LOOKUPS!L$6,0)*$FE$6+VLOOKUP($FA628,EP,LOOKUPS!L$8,0)*$FF$6+VLOOKUP($FA628,BM,LOOKUPS!L$5,0)*$FG$6+VLOOKUP($FA628,DIV,LOOKUPS!L$7,0)*$FH$6++VLOOKUP($FA628,SIZE,LOOKUPS!L$11,0)*$FI$6)</f>
        <v>6.3452000000000002</v>
      </c>
    </row>
    <row r="629" spans="1:167" x14ac:dyDescent="0.3">
      <c r="A629" s="1">
        <v>197808</v>
      </c>
      <c r="B629" s="1">
        <v>9.39</v>
      </c>
      <c r="C629" s="1">
        <v>6.64</v>
      </c>
      <c r="D629" s="1">
        <v>6.94</v>
      </c>
      <c r="E629" s="1">
        <v>6.23</v>
      </c>
      <c r="F629" s="1">
        <v>7.74</v>
      </c>
      <c r="G629" s="1">
        <v>7.9</v>
      </c>
      <c r="H629" s="1">
        <v>7.86</v>
      </c>
      <c r="I629" s="1">
        <v>8.27</v>
      </c>
      <c r="J629" s="1">
        <v>10.43</v>
      </c>
      <c r="K629" s="1">
        <v>12.84</v>
      </c>
      <c r="M629" s="1">
        <v>197709</v>
      </c>
      <c r="N629" s="1">
        <v>3.07</v>
      </c>
      <c r="O629" s="1">
        <v>1.51</v>
      </c>
      <c r="P629" s="1">
        <v>1.54</v>
      </c>
      <c r="Q629" s="1">
        <v>0.93</v>
      </c>
      <c r="R629" s="1">
        <v>0.92</v>
      </c>
      <c r="S629" s="1">
        <v>0.28000000000000003</v>
      </c>
      <c r="T629" s="1">
        <v>1.78</v>
      </c>
      <c r="U629" s="1">
        <v>1.31</v>
      </c>
      <c r="V629" s="1">
        <v>1.04</v>
      </c>
      <c r="W629" s="1">
        <v>0.88</v>
      </c>
      <c r="Y629" s="1">
        <v>198208</v>
      </c>
      <c r="Z629" s="1">
        <v>5.63</v>
      </c>
      <c r="AA629" s="1">
        <v>8.14</v>
      </c>
      <c r="AB629" s="1">
        <v>7.45</v>
      </c>
      <c r="AC629" s="1">
        <v>7.8</v>
      </c>
      <c r="AD629" s="1">
        <v>6.5</v>
      </c>
      <c r="AE629" s="1">
        <v>7.92</v>
      </c>
      <c r="AF629" s="1">
        <v>6.85</v>
      </c>
      <c r="AG629" s="1">
        <v>8.77</v>
      </c>
      <c r="AH629" s="1">
        <v>7.75</v>
      </c>
      <c r="AI629" s="1">
        <v>8.61</v>
      </c>
      <c r="AK629">
        <v>200302</v>
      </c>
      <c r="AL629">
        <v>-3.21</v>
      </c>
      <c r="AM629">
        <v>-2.85</v>
      </c>
      <c r="AN629">
        <v>-1.88</v>
      </c>
      <c r="AO629">
        <v>-2.4900000000000002</v>
      </c>
      <c r="AP629">
        <v>-2.89</v>
      </c>
      <c r="AQ629">
        <v>-2.2799999999999998</v>
      </c>
      <c r="AR629">
        <v>-1.83</v>
      </c>
      <c r="AS629">
        <v>-2.5</v>
      </c>
      <c r="AT629">
        <v>-2.25</v>
      </c>
      <c r="AU629">
        <v>-3.08</v>
      </c>
      <c r="AV629">
        <v>-2.63</v>
      </c>
      <c r="AW629">
        <v>-2.75</v>
      </c>
      <c r="AX629">
        <v>-1.78</v>
      </c>
      <c r="AY629">
        <v>-2.27</v>
      </c>
      <c r="AZ629">
        <v>-1.44</v>
      </c>
      <c r="BA629">
        <v>-2.06</v>
      </c>
      <c r="BB629">
        <v>-3.08</v>
      </c>
      <c r="BC629">
        <v>-2.31</v>
      </c>
      <c r="BD629">
        <v>-2.2000000000000002</v>
      </c>
      <c r="BF629" s="1">
        <v>200302</v>
      </c>
      <c r="BG629" s="1">
        <v>-3.15</v>
      </c>
      <c r="BH629" s="1">
        <v>-3.15</v>
      </c>
      <c r="BI629" s="1">
        <v>-3.03</v>
      </c>
      <c r="BJ629" s="1">
        <v>-1.04</v>
      </c>
      <c r="BK629" s="1">
        <v>-3.41</v>
      </c>
      <c r="BL629" s="1">
        <v>-2.83</v>
      </c>
      <c r="BM629" s="1">
        <v>-2.86</v>
      </c>
      <c r="BN629" s="1">
        <v>-1.82</v>
      </c>
      <c r="BO629" s="1">
        <v>-1.19</v>
      </c>
      <c r="BP629" s="1">
        <v>-3.94</v>
      </c>
      <c r="BQ629" s="1">
        <v>-2.68</v>
      </c>
      <c r="BR629" s="1">
        <v>-2.4500000000000002</v>
      </c>
      <c r="BS629" s="1">
        <v>-3.19</v>
      </c>
      <c r="BT629" s="1">
        <v>-3.5</v>
      </c>
      <c r="BU629" s="1">
        <v>-2.31</v>
      </c>
      <c r="BV629" s="1">
        <v>-3.17</v>
      </c>
      <c r="BW629" s="1">
        <v>-0.71</v>
      </c>
      <c r="BX629" s="1">
        <v>-1.28</v>
      </c>
      <c r="BY629" s="1">
        <v>-1.07</v>
      </c>
      <c r="CA629" s="1">
        <v>197802</v>
      </c>
      <c r="CB629" s="1">
        <v>-0.21</v>
      </c>
      <c r="CC629" s="1">
        <v>1.31</v>
      </c>
      <c r="CD629" s="1">
        <v>2.2999999999999998</v>
      </c>
      <c r="CE629" s="1">
        <v>3.32</v>
      </c>
      <c r="CF629" s="1">
        <v>1.34</v>
      </c>
      <c r="CG629" s="1">
        <v>1.69</v>
      </c>
      <c r="CH629" s="1">
        <v>2.36</v>
      </c>
      <c r="CI629" s="1">
        <v>2.78</v>
      </c>
      <c r="CJ629" s="1">
        <v>3.38</v>
      </c>
      <c r="CK629" s="1">
        <v>1.02</v>
      </c>
      <c r="CL629" s="1">
        <v>1.73</v>
      </c>
      <c r="CM629" s="1">
        <v>1.25</v>
      </c>
      <c r="CN629" s="1">
        <v>2.1800000000000002</v>
      </c>
      <c r="CO629" s="1">
        <v>2.11</v>
      </c>
      <c r="CP629" s="1">
        <v>2.61</v>
      </c>
      <c r="CQ629" s="1">
        <v>2.31</v>
      </c>
      <c r="CR629" s="1">
        <v>3.16</v>
      </c>
      <c r="CS629" s="1">
        <v>2.9</v>
      </c>
      <c r="CT629" s="1">
        <v>3.73</v>
      </c>
      <c r="CV629" s="1">
        <v>197902</v>
      </c>
      <c r="CW629" s="1">
        <v>-1.98</v>
      </c>
      <c r="CX629" s="1">
        <v>-2.62</v>
      </c>
      <c r="CY629" s="1">
        <v>-1.93</v>
      </c>
      <c r="CZ629" s="1">
        <v>-0.84</v>
      </c>
      <c r="DA629" s="1">
        <v>-2.84</v>
      </c>
      <c r="DB629" s="1">
        <v>-2.21</v>
      </c>
      <c r="DC629" s="1">
        <v>-1.93</v>
      </c>
      <c r="DD629" s="1">
        <v>-1</v>
      </c>
      <c r="DE629" s="1">
        <v>-1</v>
      </c>
      <c r="DF629" s="1">
        <v>-2.77</v>
      </c>
      <c r="DG629" s="1">
        <v>-2.93</v>
      </c>
      <c r="DH629" s="1">
        <v>-2.0299999999999998</v>
      </c>
      <c r="DI629" s="1">
        <v>-2.42</v>
      </c>
      <c r="DJ629" s="1">
        <v>-2.68</v>
      </c>
      <c r="DK629" s="1">
        <v>-1.1399999999999999</v>
      </c>
      <c r="DL629" s="1">
        <v>-1.44</v>
      </c>
      <c r="DM629" s="1">
        <v>-0.55000000000000004</v>
      </c>
      <c r="DN629" s="1">
        <v>-1.03</v>
      </c>
      <c r="DO629" s="1">
        <v>-0.97</v>
      </c>
      <c r="DQ629" s="1">
        <v>197802</v>
      </c>
      <c r="DR629" s="1">
        <v>-99.99</v>
      </c>
      <c r="DS629" s="1">
        <v>3.55</v>
      </c>
      <c r="DT629" s="1">
        <v>1.24</v>
      </c>
      <c r="DU629" s="1">
        <v>-1.73</v>
      </c>
      <c r="DV629" s="1">
        <v>3.81</v>
      </c>
      <c r="DW629" s="1">
        <v>1.3</v>
      </c>
      <c r="DX629" s="1">
        <v>1.35</v>
      </c>
      <c r="DY629" s="1">
        <v>-0.38</v>
      </c>
      <c r="DZ629" s="1">
        <v>-1.86</v>
      </c>
      <c r="EA629" s="1">
        <v>3.96</v>
      </c>
      <c r="EB629" s="1">
        <v>2.96</v>
      </c>
      <c r="EC629" s="1">
        <v>1.2</v>
      </c>
      <c r="ED629" s="1">
        <v>1.41</v>
      </c>
      <c r="EE629" s="1">
        <v>1.98</v>
      </c>
      <c r="EF629" s="1">
        <v>0.56999999999999995</v>
      </c>
      <c r="EG629" s="1">
        <v>0.69</v>
      </c>
      <c r="EH629" s="1">
        <v>-1.49</v>
      </c>
      <c r="EI629" s="1">
        <v>-1.91</v>
      </c>
      <c r="EJ629" s="1">
        <v>-1.8</v>
      </c>
      <c r="EL629">
        <v>197802</v>
      </c>
      <c r="EM629">
        <v>-1.38</v>
      </c>
      <c r="EN629">
        <v>3.59</v>
      </c>
      <c r="EO629">
        <v>0.71</v>
      </c>
      <c r="EP629">
        <v>0.46</v>
      </c>
      <c r="ER629" s="1">
        <v>197808</v>
      </c>
      <c r="ES629" s="1">
        <v>2.82</v>
      </c>
      <c r="EU629" s="1">
        <v>197709</v>
      </c>
      <c r="EV629" s="1">
        <v>0.86</v>
      </c>
      <c r="EX629" s="1">
        <v>198208</v>
      </c>
      <c r="EY629" s="1">
        <v>-1</v>
      </c>
      <c r="FA629" s="1">
        <v>197808</v>
      </c>
      <c r="FB629" s="1">
        <f>IF(ISERROR(VLOOKUP($FA629,MOM,LOOKUPS!C$12,0)*$FB$6+VLOOKUP($FA629,STREV,LOOKUPS!C$10,0)*$FC$6+VLOOKUP($FA629,LTREV,LOOKUPS!C$9,0)*$FD$6+VLOOKUP($FA629,CFP,LOOKUPS!C$6,0)*$FE$6+VLOOKUP($FA629,EP,LOOKUPS!C$8,0)*$FF$6+VLOOKUP($FA629,BM,LOOKUPS!C$5,0)*$FG$6+VLOOKUP($FA629,DIV,LOOKUPS!C$7,0)*$FH$6++VLOOKUP($FA629,SIZE,LOOKUPS!C$11,0)*$FI$6),"",VLOOKUP($FA629,MOM,LOOKUPS!C$12,0)*$FB$6+VLOOKUP($FA629,STREV,LOOKUPS!C$10,0)*$FC$6+VLOOKUP($FA629,LTREV,LOOKUPS!C$9,0)*$FD$6+VLOOKUP($FA629,CFP,LOOKUPS!C$6,0)*$FE$6+VLOOKUP($FA629,EP,LOOKUPS!C$8,0)*$FF$6+VLOOKUP($FA629,BM,LOOKUPS!C$5,0)*$FG$6+VLOOKUP($FA629,DIV,LOOKUPS!C$7,0)*$FH$6++VLOOKUP($FA629,SIZE,LOOKUPS!C$11,0)*$FI$6)</f>
        <v>9.4403000000000006</v>
      </c>
      <c r="FC629" s="1">
        <f>IF(ISERROR(VLOOKUP($FA629,MOM,LOOKUPS!D$12,0)*$FB$6+VLOOKUP($FA629,STREV,LOOKUPS!D$10,0)*$FC$6+VLOOKUP($FA629,LTREV,LOOKUPS!D$9,0)*$FD$6+VLOOKUP($FA629,CFP,LOOKUPS!D$6,0)*$FE$6+VLOOKUP($FA629,EP,LOOKUPS!D$8,0)*$FF$6+VLOOKUP($FA629,BM,LOOKUPS!D$5,0)*$FG$6+VLOOKUP($FA629,DIV,LOOKUPS!D$7,0)*$FH$6++VLOOKUP($FA629,SIZE,LOOKUPS!D$11,0)*$FI$6),"",VLOOKUP($FA629,MOM,LOOKUPS!D$12,0)*$FB$6+VLOOKUP($FA629,STREV,LOOKUPS!D$10,0)*$FC$6+VLOOKUP($FA629,LTREV,LOOKUPS!D$9,0)*$FD$6+VLOOKUP($FA629,CFP,LOOKUPS!D$6,0)*$FE$6+VLOOKUP($FA629,EP,LOOKUPS!D$8,0)*$FF$6+VLOOKUP($FA629,BM,LOOKUPS!D$5,0)*$FG$6+VLOOKUP($FA629,DIV,LOOKUPS!D$7,0)*$FH$6++VLOOKUP($FA629,SIZE,LOOKUPS!D$11,0)*$FI$6)</f>
        <v>8.4358000000000004</v>
      </c>
      <c r="FD629" s="1">
        <f>IF(ISERROR(VLOOKUP($FA629,MOM,LOOKUPS!E$12,0)*$FB$6+VLOOKUP($FA629,STREV,LOOKUPS!E$10,0)*$FC$6+VLOOKUP($FA629,LTREV,LOOKUPS!E$9,0)*$FD$6+VLOOKUP($FA629,CFP,LOOKUPS!E$6,0)*$FE$6+VLOOKUP($FA629,EP,LOOKUPS!E$8,0)*$FF$6+VLOOKUP($FA629,BM,LOOKUPS!E$5,0)*$FG$6+VLOOKUP($FA629,DIV,LOOKUPS!E$7,0)*$FH$6++VLOOKUP($FA629,SIZE,LOOKUPS!E$11,0)*$FI$6),"",VLOOKUP($FA629,MOM,LOOKUPS!E$12,0)*$FB$6+VLOOKUP($FA629,STREV,LOOKUPS!E$10,0)*$FC$6+VLOOKUP($FA629,LTREV,LOOKUPS!E$9,0)*$FD$6+VLOOKUP($FA629,CFP,LOOKUPS!E$6,0)*$FE$6+VLOOKUP($FA629,EP,LOOKUPS!E$8,0)*$FF$6+VLOOKUP($FA629,BM,LOOKUPS!E$5,0)*$FG$6+VLOOKUP($FA629,DIV,LOOKUPS!E$7,0)*$FH$6++VLOOKUP($FA629,SIZE,LOOKUPS!E$11,0)*$FI$6)</f>
        <v>7.4281000000000006</v>
      </c>
      <c r="FE629" s="1">
        <f>IF(ISERROR(VLOOKUP($FA629,MOM,LOOKUPS!F$12,0)*$FB$6+VLOOKUP($FA629,STREV,LOOKUPS!F$10,0)*$FC$6+VLOOKUP($FA629,LTREV,LOOKUPS!F$9,0)*$FD$6+VLOOKUP($FA629,CFP,LOOKUPS!F$6,0)*$FE$6+VLOOKUP($FA629,EP,LOOKUPS!F$8,0)*$FF$6+VLOOKUP($FA629,BM,LOOKUPS!F$5,0)*$FG$6+VLOOKUP($FA629,DIV,LOOKUPS!F$7,0)*$FH$6++VLOOKUP($FA629,SIZE,LOOKUPS!F$11,0)*$FI$6),"",VLOOKUP($FA629,MOM,LOOKUPS!F$12,0)*$FB$6+VLOOKUP($FA629,STREV,LOOKUPS!F$10,0)*$FC$6+VLOOKUP($FA629,LTREV,LOOKUPS!F$9,0)*$FD$6+VLOOKUP($FA629,CFP,LOOKUPS!F$6,0)*$FE$6+VLOOKUP($FA629,EP,LOOKUPS!F$8,0)*$FF$6+VLOOKUP($FA629,BM,LOOKUPS!F$5,0)*$FG$6+VLOOKUP($FA629,DIV,LOOKUPS!F$7,0)*$FH$6++VLOOKUP($FA629,SIZE,LOOKUPS!F$11,0)*$FI$6)</f>
        <v>8.2603000000000009</v>
      </c>
      <c r="FF629" s="1">
        <f>IF(ISERROR(VLOOKUP($FA629,MOM,LOOKUPS!G$12,0)*$FB$6+VLOOKUP($FA629,STREV,LOOKUPS!G$10,0)*$FC$6+VLOOKUP($FA629,LTREV,LOOKUPS!G$9,0)*$FD$6+VLOOKUP($FA629,CFP,LOOKUPS!G$6,0)*$FE$6+VLOOKUP($FA629,EP,LOOKUPS!G$8,0)*$FF$6+VLOOKUP($FA629,BM,LOOKUPS!G$5,0)*$FG$6+VLOOKUP($FA629,DIV,LOOKUPS!G$7,0)*$FH$6++VLOOKUP($FA629,SIZE,LOOKUPS!G$11,0)*$FI$6),"",VLOOKUP($FA629,MOM,LOOKUPS!G$12,0)*$FB$6+VLOOKUP($FA629,STREV,LOOKUPS!G$10,0)*$FC$6+VLOOKUP($FA629,LTREV,LOOKUPS!G$9,0)*$FD$6+VLOOKUP($FA629,CFP,LOOKUPS!G$6,0)*$FE$6+VLOOKUP($FA629,EP,LOOKUPS!G$8,0)*$FF$6+VLOOKUP($FA629,BM,LOOKUPS!G$5,0)*$FG$6+VLOOKUP($FA629,DIV,LOOKUPS!G$7,0)*$FH$6++VLOOKUP($FA629,SIZE,LOOKUPS!G$11,0)*$FI$6)</f>
        <v>8.4364000000000008</v>
      </c>
      <c r="FG629" s="1">
        <f>IF(ISERROR(VLOOKUP($FA629,MOM,LOOKUPS!H$12,0)*$FB$6+VLOOKUP($FA629,STREV,LOOKUPS!H$10,0)*$FC$6+VLOOKUP($FA629,LTREV,LOOKUPS!H$9,0)*$FD$6+VLOOKUP($FA629,CFP,LOOKUPS!H$6,0)*$FE$6+VLOOKUP($FA629,EP,LOOKUPS!H$8,0)*$FF$6+VLOOKUP($FA629,BM,LOOKUPS!H$5,0)*$FG$6+VLOOKUP($FA629,DIV,LOOKUPS!H$7,0)*$FH$6++VLOOKUP($FA629,SIZE,LOOKUPS!H$11,0)*$FI$6),"",VLOOKUP($FA629,MOM,LOOKUPS!H$12,0)*$FB$6+VLOOKUP($FA629,STREV,LOOKUPS!H$10,0)*$FC$6+VLOOKUP($FA629,LTREV,LOOKUPS!H$9,0)*$FD$6+VLOOKUP($FA629,CFP,LOOKUPS!H$6,0)*$FE$6+VLOOKUP($FA629,EP,LOOKUPS!H$8,0)*$FF$6+VLOOKUP($FA629,BM,LOOKUPS!H$5,0)*$FG$6+VLOOKUP($FA629,DIV,LOOKUPS!H$7,0)*$FH$6++VLOOKUP($FA629,SIZE,LOOKUPS!H$11,0)*$FI$6)</f>
        <v>8.7037000000000013</v>
      </c>
      <c r="FH629" s="1">
        <f>IF(ISERROR(VLOOKUP($FA629,MOM,LOOKUPS!I$12,0)*$FB$6+VLOOKUP($FA629,STREV,LOOKUPS!I$10,0)*$FC$6+VLOOKUP($FA629,LTREV,LOOKUPS!I$9,0)*$FD$6+VLOOKUP($FA629,CFP,LOOKUPS!I$6,0)*$FE$6+VLOOKUP($FA629,EP,LOOKUPS!I$8,0)*$FF$6+VLOOKUP($FA629,BM,LOOKUPS!I$5,0)*$FG$6+VLOOKUP($FA629,DIV,LOOKUPS!I$7,0)*$FH$6++VLOOKUP($FA629,SIZE,LOOKUPS!I$11,0)*$FI$6),"",VLOOKUP($FA629,MOM,LOOKUPS!I$12,0)*$FB$6+VLOOKUP($FA629,STREV,LOOKUPS!I$10,0)*$FC$6+VLOOKUP($FA629,LTREV,LOOKUPS!I$9,0)*$FD$6+VLOOKUP($FA629,CFP,LOOKUPS!I$6,0)*$FE$6+VLOOKUP($FA629,EP,LOOKUPS!I$8,0)*$FF$6+VLOOKUP($FA629,BM,LOOKUPS!I$5,0)*$FG$6+VLOOKUP($FA629,DIV,LOOKUPS!I$7,0)*$FH$6++VLOOKUP($FA629,SIZE,LOOKUPS!I$11,0)*$FI$6)</f>
        <v>7.5667000000000009</v>
      </c>
      <c r="FI629" s="1">
        <f>IF(ISERROR(VLOOKUP($FA629,MOM,LOOKUPS!J$12,0)*$FB$6+VLOOKUP($FA629,STREV,LOOKUPS!J$10,0)*$FC$6+VLOOKUP($FA629,LTREV,LOOKUPS!J$9,0)*$FD$6+VLOOKUP($FA629,CFP,LOOKUPS!J$6,0)*$FE$6+VLOOKUP($FA629,EP,LOOKUPS!J$8,0)*$FF$6+VLOOKUP($FA629,BM,LOOKUPS!J$5,0)*$FG$6+VLOOKUP($FA629,DIV,LOOKUPS!J$7,0)*$FH$6++VLOOKUP($FA629,SIZE,LOOKUPS!J$11,0)*$FI$6),"",VLOOKUP($FA629,MOM,LOOKUPS!J$12,0)*$FB$6+VLOOKUP($FA629,STREV,LOOKUPS!J$10,0)*$FC$6+VLOOKUP($FA629,LTREV,LOOKUPS!J$9,0)*$FD$6+VLOOKUP($FA629,CFP,LOOKUPS!J$6,0)*$FE$6+VLOOKUP($FA629,EP,LOOKUPS!J$8,0)*$FF$6+VLOOKUP($FA629,BM,LOOKUPS!J$5,0)*$FG$6+VLOOKUP($FA629,DIV,LOOKUPS!J$7,0)*$FH$6++VLOOKUP($FA629,SIZE,LOOKUPS!J$11,0)*$FI$6)</f>
        <v>7.6407000000000007</v>
      </c>
      <c r="FJ629" s="1">
        <f>IF(ISERROR(VLOOKUP($FA629,MOM,LOOKUPS!K$12,0)*$FB$6+VLOOKUP($FA629,STREV,LOOKUPS!K$10,0)*$FC$6+VLOOKUP($FA629,LTREV,LOOKUPS!K$9,0)*$FD$6+VLOOKUP($FA629,CFP,LOOKUPS!K$6,0)*$FE$6+VLOOKUP($FA629,EP,LOOKUPS!K$8,0)*$FF$6+VLOOKUP($FA629,BM,LOOKUPS!K$5,0)*$FG$6+VLOOKUP($FA629,DIV,LOOKUPS!K$7,0)*$FH$6++VLOOKUP($FA629,SIZE,LOOKUPS!K$11,0)*$FI$6),"",VLOOKUP($FA629,MOM,LOOKUPS!K$12,0)*$FB$6+VLOOKUP($FA629,STREV,LOOKUPS!K$10,0)*$FC$6+VLOOKUP($FA629,LTREV,LOOKUPS!K$9,0)*$FD$6+VLOOKUP($FA629,CFP,LOOKUPS!K$6,0)*$FE$6+VLOOKUP($FA629,EP,LOOKUPS!K$8,0)*$FF$6+VLOOKUP($FA629,BM,LOOKUPS!K$5,0)*$FG$6+VLOOKUP($FA629,DIV,LOOKUPS!K$7,0)*$FH$6++VLOOKUP($FA629,SIZE,LOOKUPS!K$11,0)*$FI$6)</f>
        <v>10.127600000000001</v>
      </c>
      <c r="FK629" s="1">
        <f>IF(ISERROR(VLOOKUP($FA629,MOM,LOOKUPS!L$12,0)*$FB$6+VLOOKUP($FA629,STREV,LOOKUPS!L$10,0)*$FC$6+VLOOKUP($FA629,LTREV,LOOKUPS!L$9,0)*$FD$6+VLOOKUP($FA629,CFP,LOOKUPS!L$6,0)*$FE$6+VLOOKUP($FA629,EP,LOOKUPS!L$8,0)*$FF$6+VLOOKUP($FA629,BM,LOOKUPS!L$5,0)*$FG$6+VLOOKUP($FA629,DIV,LOOKUPS!L$7,0)*$FH$6++VLOOKUP($FA629,SIZE,LOOKUPS!L$11,0)*$FI$6),"",VLOOKUP($FA629,MOM,LOOKUPS!L$12,0)*$FB$6+VLOOKUP($FA629,STREV,LOOKUPS!L$10,0)*$FC$6+VLOOKUP($FA629,LTREV,LOOKUPS!L$9,0)*$FD$6+VLOOKUP($FA629,CFP,LOOKUPS!L$6,0)*$FE$6+VLOOKUP($FA629,EP,LOOKUPS!L$8,0)*$FF$6+VLOOKUP($FA629,BM,LOOKUPS!L$5,0)*$FG$6+VLOOKUP($FA629,DIV,LOOKUPS!L$7,0)*$FH$6++VLOOKUP($FA629,SIZE,LOOKUPS!L$11,0)*$FI$6)</f>
        <v>12.171200000000001</v>
      </c>
    </row>
    <row r="630" spans="1:167" x14ac:dyDescent="0.3">
      <c r="A630" s="1">
        <v>197809</v>
      </c>
      <c r="B630" s="1">
        <v>1.83</v>
      </c>
      <c r="C630" s="1">
        <v>1.32</v>
      </c>
      <c r="D630" s="1">
        <v>1.49</v>
      </c>
      <c r="E630" s="1">
        <v>0.17</v>
      </c>
      <c r="F630" s="1">
        <v>1.82</v>
      </c>
      <c r="G630" s="1">
        <v>0.52</v>
      </c>
      <c r="H630" s="1">
        <v>-0.2</v>
      </c>
      <c r="I630" s="1">
        <v>-0.69</v>
      </c>
      <c r="J630" s="1">
        <v>0.36</v>
      </c>
      <c r="K630" s="1">
        <v>-0.71</v>
      </c>
      <c r="M630" s="1">
        <v>197710</v>
      </c>
      <c r="N630" s="1">
        <v>-0.82</v>
      </c>
      <c r="O630" s="1">
        <v>-2.23</v>
      </c>
      <c r="P630" s="1">
        <v>-2.02</v>
      </c>
      <c r="Q630" s="1">
        <v>-2.2799999999999998</v>
      </c>
      <c r="R630" s="1">
        <v>-1.66</v>
      </c>
      <c r="S630" s="1">
        <v>-2.5099999999999998</v>
      </c>
      <c r="T630" s="1">
        <v>-3.11</v>
      </c>
      <c r="U630" s="1">
        <v>-2.4300000000000002</v>
      </c>
      <c r="V630" s="1">
        <v>-3.33</v>
      </c>
      <c r="W630" s="1">
        <v>-3.32</v>
      </c>
      <c r="Y630" s="1">
        <v>198209</v>
      </c>
      <c r="Z630" s="1">
        <v>4.13</v>
      </c>
      <c r="AA630" s="1">
        <v>3.39</v>
      </c>
      <c r="AB630" s="1">
        <v>3.49</v>
      </c>
      <c r="AC630" s="1">
        <v>3.22</v>
      </c>
      <c r="AD630" s="1">
        <v>4.29</v>
      </c>
      <c r="AE630" s="1">
        <v>4.2300000000000004</v>
      </c>
      <c r="AF630" s="1">
        <v>4.04</v>
      </c>
      <c r="AG630" s="1">
        <v>4.51</v>
      </c>
      <c r="AH630" s="1">
        <v>2.99</v>
      </c>
      <c r="AI630" s="1">
        <v>1.97</v>
      </c>
      <c r="AK630">
        <v>200303</v>
      </c>
      <c r="AL630">
        <v>2.3199999999999998</v>
      </c>
      <c r="AM630">
        <v>0.55000000000000004</v>
      </c>
      <c r="AN630">
        <v>1.2</v>
      </c>
      <c r="AO630">
        <v>0.11</v>
      </c>
      <c r="AP630">
        <v>0.49</v>
      </c>
      <c r="AQ630">
        <v>0.77</v>
      </c>
      <c r="AR630">
        <v>1.1200000000000001</v>
      </c>
      <c r="AS630">
        <v>0.86</v>
      </c>
      <c r="AT630">
        <v>0.23</v>
      </c>
      <c r="AU630">
        <v>0.22</v>
      </c>
      <c r="AV630">
        <v>0.85</v>
      </c>
      <c r="AW630">
        <v>0.68</v>
      </c>
      <c r="AX630">
        <v>0.87</v>
      </c>
      <c r="AY630">
        <v>1.45</v>
      </c>
      <c r="AZ630">
        <v>0.84</v>
      </c>
      <c r="BA630">
        <v>1.64</v>
      </c>
      <c r="BB630">
        <v>-0.17</v>
      </c>
      <c r="BC630">
        <v>0.7</v>
      </c>
      <c r="BD630">
        <v>-0.25</v>
      </c>
      <c r="BF630" s="1">
        <v>200303</v>
      </c>
      <c r="BG630" s="1">
        <v>2.0299999999999998</v>
      </c>
      <c r="BH630" s="1">
        <v>0.27</v>
      </c>
      <c r="BI630" s="1">
        <v>1.1200000000000001</v>
      </c>
      <c r="BJ630" s="1">
        <v>0.8</v>
      </c>
      <c r="BK630" s="1">
        <v>-0.06</v>
      </c>
      <c r="BL630" s="1">
        <v>1.51</v>
      </c>
      <c r="BM630" s="1">
        <v>1.1100000000000001</v>
      </c>
      <c r="BN630" s="1">
        <v>0.74</v>
      </c>
      <c r="BO630" s="1">
        <v>0.75</v>
      </c>
      <c r="BP630" s="1">
        <v>-0.74</v>
      </c>
      <c r="BQ630" s="1">
        <v>0.88</v>
      </c>
      <c r="BR630" s="1">
        <v>1.18</v>
      </c>
      <c r="BS630" s="1">
        <v>1.82</v>
      </c>
      <c r="BT630" s="1">
        <v>1.62</v>
      </c>
      <c r="BU630" s="1">
        <v>0.69</v>
      </c>
      <c r="BV630" s="1">
        <v>0.51</v>
      </c>
      <c r="BW630" s="1">
        <v>0.92</v>
      </c>
      <c r="BX630" s="1">
        <v>1.0900000000000001</v>
      </c>
      <c r="BY630" s="1">
        <v>0.33</v>
      </c>
      <c r="CA630" s="1">
        <v>197803</v>
      </c>
      <c r="CB630" s="1">
        <v>10.57</v>
      </c>
      <c r="CC630" s="1">
        <v>6.33</v>
      </c>
      <c r="CD630" s="1">
        <v>6.65</v>
      </c>
      <c r="CE630" s="1">
        <v>7.41</v>
      </c>
      <c r="CF630" s="1">
        <v>6.28</v>
      </c>
      <c r="CG630" s="1">
        <v>6.91</v>
      </c>
      <c r="CH630" s="1">
        <v>6.32</v>
      </c>
      <c r="CI630" s="1">
        <v>6.32</v>
      </c>
      <c r="CJ630" s="1">
        <v>7.85</v>
      </c>
      <c r="CK630" s="1">
        <v>6.12</v>
      </c>
      <c r="CL630" s="1">
        <v>6.49</v>
      </c>
      <c r="CM630" s="1">
        <v>6.44</v>
      </c>
      <c r="CN630" s="1">
        <v>7.41</v>
      </c>
      <c r="CO630" s="1">
        <v>6.51</v>
      </c>
      <c r="CP630" s="1">
        <v>6.13</v>
      </c>
      <c r="CQ630" s="1">
        <v>6.56</v>
      </c>
      <c r="CR630" s="1">
        <v>6.13</v>
      </c>
      <c r="CS630" s="1">
        <v>7.33</v>
      </c>
      <c r="CT630" s="1">
        <v>8.23</v>
      </c>
      <c r="CV630" s="1">
        <v>197903</v>
      </c>
      <c r="CW630" s="1">
        <v>10.17</v>
      </c>
      <c r="CX630" s="1">
        <v>9.14</v>
      </c>
      <c r="CY630" s="1">
        <v>7.24</v>
      </c>
      <c r="CZ630" s="1">
        <v>4.7300000000000004</v>
      </c>
      <c r="DA630" s="1">
        <v>9.5500000000000007</v>
      </c>
      <c r="DB630" s="1">
        <v>8.42</v>
      </c>
      <c r="DC630" s="1">
        <v>6.45</v>
      </c>
      <c r="DD630" s="1">
        <v>7.01</v>
      </c>
      <c r="DE630" s="1">
        <v>3.69</v>
      </c>
      <c r="DF630" s="1">
        <v>10.28</v>
      </c>
      <c r="DG630" s="1">
        <v>8.56</v>
      </c>
      <c r="DH630" s="1">
        <v>8.06</v>
      </c>
      <c r="DI630" s="1">
        <v>8.84</v>
      </c>
      <c r="DJ630" s="1">
        <v>6.55</v>
      </c>
      <c r="DK630" s="1">
        <v>6.35</v>
      </c>
      <c r="DL630" s="1">
        <v>7.3</v>
      </c>
      <c r="DM630" s="1">
        <v>6.7</v>
      </c>
      <c r="DN630" s="1">
        <v>5.18</v>
      </c>
      <c r="DO630" s="1">
        <v>2.0299999999999998</v>
      </c>
      <c r="DQ630" s="1">
        <v>197803</v>
      </c>
      <c r="DR630" s="1">
        <v>-99.99</v>
      </c>
      <c r="DS630" s="1">
        <v>7.47</v>
      </c>
      <c r="DT630" s="1">
        <v>5.61</v>
      </c>
      <c r="DU630" s="1">
        <v>4.09</v>
      </c>
      <c r="DV630" s="1">
        <v>7.55</v>
      </c>
      <c r="DW630" s="1">
        <v>6.54</v>
      </c>
      <c r="DX630" s="1">
        <v>5.3</v>
      </c>
      <c r="DY630" s="1">
        <v>5</v>
      </c>
      <c r="DZ630" s="1">
        <v>3.74</v>
      </c>
      <c r="EA630" s="1">
        <v>7.66</v>
      </c>
      <c r="EB630" s="1">
        <v>6.97</v>
      </c>
      <c r="EC630" s="1">
        <v>6.71</v>
      </c>
      <c r="ED630" s="1">
        <v>6.34</v>
      </c>
      <c r="EE630" s="1">
        <v>5.03</v>
      </c>
      <c r="EF630" s="1">
        <v>5.62</v>
      </c>
      <c r="EG630" s="1">
        <v>5.27</v>
      </c>
      <c r="EH630" s="1">
        <v>4.72</v>
      </c>
      <c r="EI630" s="1">
        <v>4.6100000000000003</v>
      </c>
      <c r="EJ630" s="1">
        <v>2.86</v>
      </c>
      <c r="EL630">
        <v>197803</v>
      </c>
      <c r="EM630">
        <v>2.85</v>
      </c>
      <c r="EN630">
        <v>3.48</v>
      </c>
      <c r="EO630">
        <v>1.23</v>
      </c>
      <c r="EP630">
        <v>0.53</v>
      </c>
      <c r="ER630" s="1">
        <v>197809</v>
      </c>
      <c r="ES630" s="1">
        <v>-3.11</v>
      </c>
      <c r="EU630" s="1">
        <v>197710</v>
      </c>
      <c r="EV630" s="1">
        <v>1.74</v>
      </c>
      <c r="EX630" s="1">
        <v>198209</v>
      </c>
      <c r="EY630" s="1">
        <v>-0.46</v>
      </c>
      <c r="FA630" s="1">
        <v>197809</v>
      </c>
      <c r="FB630" s="1">
        <f>IF(ISERROR(VLOOKUP($FA630,MOM,LOOKUPS!C$12,0)*$FB$6+VLOOKUP($FA630,STREV,LOOKUPS!C$10,0)*$FC$6+VLOOKUP($FA630,LTREV,LOOKUPS!C$9,0)*$FD$6+VLOOKUP($FA630,CFP,LOOKUPS!C$6,0)*$FE$6+VLOOKUP($FA630,EP,LOOKUPS!C$8,0)*$FF$6+VLOOKUP($FA630,BM,LOOKUPS!C$5,0)*$FG$6+VLOOKUP($FA630,DIV,LOOKUPS!C$7,0)*$FH$6++VLOOKUP($FA630,SIZE,LOOKUPS!C$11,0)*$FI$6),"",VLOOKUP($FA630,MOM,LOOKUPS!C$12,0)*$FB$6+VLOOKUP($FA630,STREV,LOOKUPS!C$10,0)*$FC$6+VLOOKUP($FA630,LTREV,LOOKUPS!C$9,0)*$FD$6+VLOOKUP($FA630,CFP,LOOKUPS!C$6,0)*$FE$6+VLOOKUP($FA630,EP,LOOKUPS!C$8,0)*$FF$6+VLOOKUP($FA630,BM,LOOKUPS!C$5,0)*$FG$6+VLOOKUP($FA630,DIV,LOOKUPS!C$7,0)*$FH$6++VLOOKUP($FA630,SIZE,LOOKUPS!C$11,0)*$FI$6)</f>
        <v>-0.29919999999999991</v>
      </c>
      <c r="FC630" s="1">
        <f>IF(ISERROR(VLOOKUP($FA630,MOM,LOOKUPS!D$12,0)*$FB$6+VLOOKUP($FA630,STREV,LOOKUPS!D$10,0)*$FC$6+VLOOKUP($FA630,LTREV,LOOKUPS!D$9,0)*$FD$6+VLOOKUP($FA630,CFP,LOOKUPS!D$6,0)*$FE$6+VLOOKUP($FA630,EP,LOOKUPS!D$8,0)*$FF$6+VLOOKUP($FA630,BM,LOOKUPS!D$5,0)*$FG$6+VLOOKUP($FA630,DIV,LOOKUPS!D$7,0)*$FH$6++VLOOKUP($FA630,SIZE,LOOKUPS!D$11,0)*$FI$6),"",VLOOKUP($FA630,MOM,LOOKUPS!D$12,0)*$FB$6+VLOOKUP($FA630,STREV,LOOKUPS!D$10,0)*$FC$6+VLOOKUP($FA630,LTREV,LOOKUPS!D$9,0)*$FD$6+VLOOKUP($FA630,CFP,LOOKUPS!D$6,0)*$FE$6+VLOOKUP($FA630,EP,LOOKUPS!D$8,0)*$FF$6+VLOOKUP($FA630,BM,LOOKUPS!D$5,0)*$FG$6+VLOOKUP($FA630,DIV,LOOKUPS!D$7,0)*$FH$6++VLOOKUP($FA630,SIZE,LOOKUPS!D$11,0)*$FI$6)</f>
        <v>-0.28669999999999995</v>
      </c>
      <c r="FD630" s="1">
        <f>IF(ISERROR(VLOOKUP($FA630,MOM,LOOKUPS!E$12,0)*$FB$6+VLOOKUP($FA630,STREV,LOOKUPS!E$10,0)*$FC$6+VLOOKUP($FA630,LTREV,LOOKUPS!E$9,0)*$FD$6+VLOOKUP($FA630,CFP,LOOKUPS!E$6,0)*$FE$6+VLOOKUP($FA630,EP,LOOKUPS!E$8,0)*$FF$6+VLOOKUP($FA630,BM,LOOKUPS!E$5,0)*$FG$6+VLOOKUP($FA630,DIV,LOOKUPS!E$7,0)*$FH$6++VLOOKUP($FA630,SIZE,LOOKUPS!E$11,0)*$FI$6),"",VLOOKUP($FA630,MOM,LOOKUPS!E$12,0)*$FB$6+VLOOKUP($FA630,STREV,LOOKUPS!E$10,0)*$FC$6+VLOOKUP($FA630,LTREV,LOOKUPS!E$9,0)*$FD$6+VLOOKUP($FA630,CFP,LOOKUPS!E$6,0)*$FE$6+VLOOKUP($FA630,EP,LOOKUPS!E$8,0)*$FF$6+VLOOKUP($FA630,BM,LOOKUPS!E$5,0)*$FG$6+VLOOKUP($FA630,DIV,LOOKUPS!E$7,0)*$FH$6++VLOOKUP($FA630,SIZE,LOOKUPS!E$11,0)*$FI$6)</f>
        <v>0.34610000000000007</v>
      </c>
      <c r="FE630" s="1">
        <f>IF(ISERROR(VLOOKUP($FA630,MOM,LOOKUPS!F$12,0)*$FB$6+VLOOKUP($FA630,STREV,LOOKUPS!F$10,0)*$FC$6+VLOOKUP($FA630,LTREV,LOOKUPS!F$9,0)*$FD$6+VLOOKUP($FA630,CFP,LOOKUPS!F$6,0)*$FE$6+VLOOKUP($FA630,EP,LOOKUPS!F$8,0)*$FF$6+VLOOKUP($FA630,BM,LOOKUPS!F$5,0)*$FG$6+VLOOKUP($FA630,DIV,LOOKUPS!F$7,0)*$FH$6++VLOOKUP($FA630,SIZE,LOOKUPS!F$11,0)*$FI$6),"",VLOOKUP($FA630,MOM,LOOKUPS!F$12,0)*$FB$6+VLOOKUP($FA630,STREV,LOOKUPS!F$10,0)*$FC$6+VLOOKUP($FA630,LTREV,LOOKUPS!F$9,0)*$FD$6+VLOOKUP($FA630,CFP,LOOKUPS!F$6,0)*$FE$6+VLOOKUP($FA630,EP,LOOKUPS!F$8,0)*$FF$6+VLOOKUP($FA630,BM,LOOKUPS!F$5,0)*$FG$6+VLOOKUP($FA630,DIV,LOOKUPS!F$7,0)*$FH$6++VLOOKUP($FA630,SIZE,LOOKUPS!F$11,0)*$FI$6)</f>
        <v>-9.3199999999999991E-2</v>
      </c>
      <c r="FF630" s="1">
        <f>IF(ISERROR(VLOOKUP($FA630,MOM,LOOKUPS!G$12,0)*$FB$6+VLOOKUP($FA630,STREV,LOOKUPS!G$10,0)*$FC$6+VLOOKUP($FA630,LTREV,LOOKUPS!G$9,0)*$FD$6+VLOOKUP($FA630,CFP,LOOKUPS!G$6,0)*$FE$6+VLOOKUP($FA630,EP,LOOKUPS!G$8,0)*$FF$6+VLOOKUP($FA630,BM,LOOKUPS!G$5,0)*$FG$6+VLOOKUP($FA630,DIV,LOOKUPS!G$7,0)*$FH$6++VLOOKUP($FA630,SIZE,LOOKUPS!G$11,0)*$FI$6),"",VLOOKUP($FA630,MOM,LOOKUPS!G$12,0)*$FB$6+VLOOKUP($FA630,STREV,LOOKUPS!G$10,0)*$FC$6+VLOOKUP($FA630,LTREV,LOOKUPS!G$9,0)*$FD$6+VLOOKUP($FA630,CFP,LOOKUPS!G$6,0)*$FE$6+VLOOKUP($FA630,EP,LOOKUPS!G$8,0)*$FF$6+VLOOKUP($FA630,BM,LOOKUPS!G$5,0)*$FG$6+VLOOKUP($FA630,DIV,LOOKUPS!G$7,0)*$FH$6++VLOOKUP($FA630,SIZE,LOOKUPS!G$11,0)*$FI$6)</f>
        <v>0.67530000000000001</v>
      </c>
      <c r="FG630" s="1">
        <f>IF(ISERROR(VLOOKUP($FA630,MOM,LOOKUPS!H$12,0)*$FB$6+VLOOKUP($FA630,STREV,LOOKUPS!H$10,0)*$FC$6+VLOOKUP($FA630,LTREV,LOOKUPS!H$9,0)*$FD$6+VLOOKUP($FA630,CFP,LOOKUPS!H$6,0)*$FE$6+VLOOKUP($FA630,EP,LOOKUPS!H$8,0)*$FF$6+VLOOKUP($FA630,BM,LOOKUPS!H$5,0)*$FG$6+VLOOKUP($FA630,DIV,LOOKUPS!H$7,0)*$FH$6++VLOOKUP($FA630,SIZE,LOOKUPS!H$11,0)*$FI$6),"",VLOOKUP($FA630,MOM,LOOKUPS!H$12,0)*$FB$6+VLOOKUP($FA630,STREV,LOOKUPS!H$10,0)*$FC$6+VLOOKUP($FA630,LTREV,LOOKUPS!H$9,0)*$FD$6+VLOOKUP($FA630,CFP,LOOKUPS!H$6,0)*$FE$6+VLOOKUP($FA630,EP,LOOKUPS!H$8,0)*$FF$6+VLOOKUP($FA630,BM,LOOKUPS!H$5,0)*$FG$6+VLOOKUP($FA630,DIV,LOOKUPS!H$7,0)*$FH$6++VLOOKUP($FA630,SIZE,LOOKUPS!H$11,0)*$FI$6)</f>
        <v>0.29269999999999996</v>
      </c>
      <c r="FH630" s="1">
        <f>IF(ISERROR(VLOOKUP($FA630,MOM,LOOKUPS!I$12,0)*$FB$6+VLOOKUP($FA630,STREV,LOOKUPS!I$10,0)*$FC$6+VLOOKUP($FA630,LTREV,LOOKUPS!I$9,0)*$FD$6+VLOOKUP($FA630,CFP,LOOKUPS!I$6,0)*$FE$6+VLOOKUP($FA630,EP,LOOKUPS!I$8,0)*$FF$6+VLOOKUP($FA630,BM,LOOKUPS!I$5,0)*$FG$6+VLOOKUP($FA630,DIV,LOOKUPS!I$7,0)*$FH$6++VLOOKUP($FA630,SIZE,LOOKUPS!I$11,0)*$FI$6),"",VLOOKUP($FA630,MOM,LOOKUPS!I$12,0)*$FB$6+VLOOKUP($FA630,STREV,LOOKUPS!I$10,0)*$FC$6+VLOOKUP($FA630,LTREV,LOOKUPS!I$9,0)*$FD$6+VLOOKUP($FA630,CFP,LOOKUPS!I$6,0)*$FE$6+VLOOKUP($FA630,EP,LOOKUPS!I$8,0)*$FF$6+VLOOKUP($FA630,BM,LOOKUPS!I$5,0)*$FG$6+VLOOKUP($FA630,DIV,LOOKUPS!I$7,0)*$FH$6++VLOOKUP($FA630,SIZE,LOOKUPS!I$11,0)*$FI$6)</f>
        <v>0.46610000000000007</v>
      </c>
      <c r="FI630" s="1">
        <f>IF(ISERROR(VLOOKUP($FA630,MOM,LOOKUPS!J$12,0)*$FB$6+VLOOKUP($FA630,STREV,LOOKUPS!J$10,0)*$FC$6+VLOOKUP($FA630,LTREV,LOOKUPS!J$9,0)*$FD$6+VLOOKUP($FA630,CFP,LOOKUPS!J$6,0)*$FE$6+VLOOKUP($FA630,EP,LOOKUPS!J$8,0)*$FF$6+VLOOKUP($FA630,BM,LOOKUPS!J$5,0)*$FG$6+VLOOKUP($FA630,DIV,LOOKUPS!J$7,0)*$FH$6++VLOOKUP($FA630,SIZE,LOOKUPS!J$11,0)*$FI$6),"",VLOOKUP($FA630,MOM,LOOKUPS!J$12,0)*$FB$6+VLOOKUP($FA630,STREV,LOOKUPS!J$10,0)*$FC$6+VLOOKUP($FA630,LTREV,LOOKUPS!J$9,0)*$FD$6+VLOOKUP($FA630,CFP,LOOKUPS!J$6,0)*$FE$6+VLOOKUP($FA630,EP,LOOKUPS!J$8,0)*$FF$6+VLOOKUP($FA630,BM,LOOKUPS!J$5,0)*$FG$6+VLOOKUP($FA630,DIV,LOOKUPS!J$7,0)*$FH$6++VLOOKUP($FA630,SIZE,LOOKUPS!J$11,0)*$FI$6)</f>
        <v>0.3029</v>
      </c>
      <c r="FJ630" s="1">
        <f>IF(ISERROR(VLOOKUP($FA630,MOM,LOOKUPS!K$12,0)*$FB$6+VLOOKUP($FA630,STREV,LOOKUPS!K$10,0)*$FC$6+VLOOKUP($FA630,LTREV,LOOKUPS!K$9,0)*$FD$6+VLOOKUP($FA630,CFP,LOOKUPS!K$6,0)*$FE$6+VLOOKUP($FA630,EP,LOOKUPS!K$8,0)*$FF$6+VLOOKUP($FA630,BM,LOOKUPS!K$5,0)*$FG$6+VLOOKUP($FA630,DIV,LOOKUPS!K$7,0)*$FH$6++VLOOKUP($FA630,SIZE,LOOKUPS!K$11,0)*$FI$6),"",VLOOKUP($FA630,MOM,LOOKUPS!K$12,0)*$FB$6+VLOOKUP($FA630,STREV,LOOKUPS!K$10,0)*$FC$6+VLOOKUP($FA630,LTREV,LOOKUPS!K$9,0)*$FD$6+VLOOKUP($FA630,CFP,LOOKUPS!K$6,0)*$FE$6+VLOOKUP($FA630,EP,LOOKUPS!K$8,0)*$FF$6+VLOOKUP($FA630,BM,LOOKUPS!K$5,0)*$FG$6+VLOOKUP($FA630,DIV,LOOKUPS!K$7,0)*$FH$6++VLOOKUP($FA630,SIZE,LOOKUPS!K$11,0)*$FI$6)</f>
        <v>1.0363</v>
      </c>
      <c r="FK630" s="1">
        <f>IF(ISERROR(VLOOKUP($FA630,MOM,LOOKUPS!L$12,0)*$FB$6+VLOOKUP($FA630,STREV,LOOKUPS!L$10,0)*$FC$6+VLOOKUP($FA630,LTREV,LOOKUPS!L$9,0)*$FD$6+VLOOKUP($FA630,CFP,LOOKUPS!L$6,0)*$FE$6+VLOOKUP($FA630,EP,LOOKUPS!L$8,0)*$FF$6+VLOOKUP($FA630,BM,LOOKUPS!L$5,0)*$FG$6+VLOOKUP($FA630,DIV,LOOKUPS!L$7,0)*$FH$6++VLOOKUP($FA630,SIZE,LOOKUPS!L$11,0)*$FI$6),"",VLOOKUP($FA630,MOM,LOOKUPS!L$12,0)*$FB$6+VLOOKUP($FA630,STREV,LOOKUPS!L$10,0)*$FC$6+VLOOKUP($FA630,LTREV,LOOKUPS!L$9,0)*$FD$6+VLOOKUP($FA630,CFP,LOOKUPS!L$6,0)*$FE$6+VLOOKUP($FA630,EP,LOOKUPS!L$8,0)*$FF$6+VLOOKUP($FA630,BM,LOOKUPS!L$5,0)*$FG$6+VLOOKUP($FA630,DIV,LOOKUPS!L$7,0)*$FH$6++VLOOKUP($FA630,SIZE,LOOKUPS!L$11,0)*$FI$6)</f>
        <v>1.7967000000000002</v>
      </c>
    </row>
    <row r="631" spans="1:167" x14ac:dyDescent="0.3">
      <c r="A631" s="1">
        <v>197810</v>
      </c>
      <c r="B631" s="1">
        <v>-15.54</v>
      </c>
      <c r="C631" s="1">
        <v>-13.05</v>
      </c>
      <c r="D631" s="1">
        <v>-11.25</v>
      </c>
      <c r="E631" s="1">
        <v>-13.45</v>
      </c>
      <c r="F631" s="1">
        <v>-14.28</v>
      </c>
      <c r="G631" s="1">
        <v>-16.420000000000002</v>
      </c>
      <c r="H631" s="1">
        <v>-18.329999999999998</v>
      </c>
      <c r="I631" s="1">
        <v>-19.16</v>
      </c>
      <c r="J631" s="1">
        <v>-22.03</v>
      </c>
      <c r="K631" s="1">
        <v>-25.82</v>
      </c>
      <c r="M631" s="1">
        <v>197711</v>
      </c>
      <c r="N631" s="1">
        <v>10.34</v>
      </c>
      <c r="O631" s="1">
        <v>9.9600000000000009</v>
      </c>
      <c r="P631" s="1">
        <v>7.48</v>
      </c>
      <c r="Q631" s="1">
        <v>7.33</v>
      </c>
      <c r="R631" s="1">
        <v>6.26</v>
      </c>
      <c r="S631" s="1">
        <v>5.62</v>
      </c>
      <c r="T631" s="1">
        <v>6.22</v>
      </c>
      <c r="U631" s="1">
        <v>4.9400000000000004</v>
      </c>
      <c r="V631" s="1">
        <v>5.99</v>
      </c>
      <c r="W631" s="1">
        <v>6.27</v>
      </c>
      <c r="Y631" s="1">
        <v>198210</v>
      </c>
      <c r="Z631" s="1">
        <v>14.25</v>
      </c>
      <c r="AA631" s="1">
        <v>11.35</v>
      </c>
      <c r="AB631" s="1">
        <v>11.37</v>
      </c>
      <c r="AC631" s="1">
        <v>10.39</v>
      </c>
      <c r="AD631" s="1">
        <v>12.15</v>
      </c>
      <c r="AE631" s="1">
        <v>12.19</v>
      </c>
      <c r="AF631" s="1">
        <v>12.04</v>
      </c>
      <c r="AG631" s="1">
        <v>12.33</v>
      </c>
      <c r="AH631" s="1">
        <v>14.14</v>
      </c>
      <c r="AI631" s="1">
        <v>15.7</v>
      </c>
      <c r="AK631">
        <v>200304</v>
      </c>
      <c r="AL631">
        <v>14.2</v>
      </c>
      <c r="AM631">
        <v>9.68</v>
      </c>
      <c r="AN631">
        <v>7.55</v>
      </c>
      <c r="AO631">
        <v>7.3</v>
      </c>
      <c r="AP631">
        <v>10.11</v>
      </c>
      <c r="AQ631">
        <v>8.6199999999999992</v>
      </c>
      <c r="AR631">
        <v>7.31</v>
      </c>
      <c r="AS631">
        <v>7.73</v>
      </c>
      <c r="AT631">
        <v>6.84</v>
      </c>
      <c r="AU631">
        <v>10.76</v>
      </c>
      <c r="AV631">
        <v>9.24</v>
      </c>
      <c r="AW631">
        <v>8.6999999999999993</v>
      </c>
      <c r="AX631">
        <v>8.5399999999999991</v>
      </c>
      <c r="AY631">
        <v>6.78</v>
      </c>
      <c r="AZ631">
        <v>7.76</v>
      </c>
      <c r="BA631">
        <v>7.18</v>
      </c>
      <c r="BB631">
        <v>8.4600000000000009</v>
      </c>
      <c r="BC631">
        <v>6.89</v>
      </c>
      <c r="BD631">
        <v>6.79</v>
      </c>
      <c r="BF631" s="1">
        <v>200304</v>
      </c>
      <c r="BG631" s="1">
        <v>14.07</v>
      </c>
      <c r="BH631" s="1">
        <v>8.7899999999999991</v>
      </c>
      <c r="BI631" s="1">
        <v>7.68</v>
      </c>
      <c r="BJ631" s="1">
        <v>7.28</v>
      </c>
      <c r="BK631" s="1">
        <v>9.23</v>
      </c>
      <c r="BL631" s="1">
        <v>7.75</v>
      </c>
      <c r="BM631" s="1">
        <v>7.89</v>
      </c>
      <c r="BN631" s="1">
        <v>7.35</v>
      </c>
      <c r="BO631" s="1">
        <v>7.14</v>
      </c>
      <c r="BP631" s="1">
        <v>9.9700000000000006</v>
      </c>
      <c r="BQ631" s="1">
        <v>8.1999999999999993</v>
      </c>
      <c r="BR631" s="1">
        <v>7.58</v>
      </c>
      <c r="BS631" s="1">
        <v>7.9</v>
      </c>
      <c r="BT631" s="1">
        <v>7.87</v>
      </c>
      <c r="BU631" s="1">
        <v>7.9</v>
      </c>
      <c r="BV631" s="1">
        <v>7.07</v>
      </c>
      <c r="BW631" s="1">
        <v>7.57</v>
      </c>
      <c r="BX631" s="1">
        <v>6.72</v>
      </c>
      <c r="BY631" s="1">
        <v>7.67</v>
      </c>
      <c r="CA631" s="1">
        <v>197804</v>
      </c>
      <c r="CB631" s="1">
        <v>4.37</v>
      </c>
      <c r="CC631" s="1">
        <v>9.61</v>
      </c>
      <c r="CD631" s="1">
        <v>7.54</v>
      </c>
      <c r="CE631" s="1">
        <v>8.07</v>
      </c>
      <c r="CF631" s="1">
        <v>10.029999999999999</v>
      </c>
      <c r="CG631" s="1">
        <v>8.24</v>
      </c>
      <c r="CH631" s="1">
        <v>7.61</v>
      </c>
      <c r="CI631" s="1">
        <v>6.98</v>
      </c>
      <c r="CJ631" s="1">
        <v>8.48</v>
      </c>
      <c r="CK631" s="1">
        <v>9.8800000000000008</v>
      </c>
      <c r="CL631" s="1">
        <v>10.220000000000001</v>
      </c>
      <c r="CM631" s="1">
        <v>8.6199999999999992</v>
      </c>
      <c r="CN631" s="1">
        <v>7.83</v>
      </c>
      <c r="CO631" s="1">
        <v>8.27</v>
      </c>
      <c r="CP631" s="1">
        <v>6.93</v>
      </c>
      <c r="CQ631" s="1">
        <v>7.14</v>
      </c>
      <c r="CR631" s="1">
        <v>6.86</v>
      </c>
      <c r="CS631" s="1">
        <v>8.41</v>
      </c>
      <c r="CT631" s="1">
        <v>8.5299999999999994</v>
      </c>
      <c r="CV631" s="1">
        <v>197904</v>
      </c>
      <c r="CW631" s="1">
        <v>3.46</v>
      </c>
      <c r="CX631" s="1">
        <v>2.99</v>
      </c>
      <c r="CY631" s="1">
        <v>2.2400000000000002</v>
      </c>
      <c r="CZ631" s="1">
        <v>1.34</v>
      </c>
      <c r="DA631" s="1">
        <v>2.7</v>
      </c>
      <c r="DB631" s="1">
        <v>3.22</v>
      </c>
      <c r="DC631" s="1">
        <v>1.89</v>
      </c>
      <c r="DD631" s="1">
        <v>2.4500000000000002</v>
      </c>
      <c r="DE631" s="1">
        <v>0.87</v>
      </c>
      <c r="DF631" s="1">
        <v>3.03</v>
      </c>
      <c r="DG631" s="1">
        <v>2.2400000000000002</v>
      </c>
      <c r="DH631" s="1">
        <v>3.76</v>
      </c>
      <c r="DI631" s="1">
        <v>2.59</v>
      </c>
      <c r="DJ631" s="1">
        <v>2.19</v>
      </c>
      <c r="DK631" s="1">
        <v>1.57</v>
      </c>
      <c r="DL631" s="1">
        <v>2.66</v>
      </c>
      <c r="DM631" s="1">
        <v>2.2400000000000002</v>
      </c>
      <c r="DN631" s="1">
        <v>2.2799999999999998</v>
      </c>
      <c r="DO631" s="1">
        <v>-0.7</v>
      </c>
      <c r="DQ631" s="1">
        <v>197804</v>
      </c>
      <c r="DR631" s="1">
        <v>-99.99</v>
      </c>
      <c r="DS631" s="1">
        <v>8.2799999999999994</v>
      </c>
      <c r="DT631" s="1">
        <v>7.36</v>
      </c>
      <c r="DU631" s="1">
        <v>8.07</v>
      </c>
      <c r="DV631" s="1">
        <v>8.34</v>
      </c>
      <c r="DW631" s="1">
        <v>7.67</v>
      </c>
      <c r="DX631" s="1">
        <v>7.31</v>
      </c>
      <c r="DY631" s="1">
        <v>7.11</v>
      </c>
      <c r="DZ631" s="1">
        <v>8.56</v>
      </c>
      <c r="EA631" s="1">
        <v>8.36</v>
      </c>
      <c r="EB631" s="1">
        <v>8.2100000000000009</v>
      </c>
      <c r="EC631" s="1">
        <v>7.7</v>
      </c>
      <c r="ED631" s="1">
        <v>7.64</v>
      </c>
      <c r="EE631" s="1">
        <v>7.1</v>
      </c>
      <c r="EF631" s="1">
        <v>7.57</v>
      </c>
      <c r="EG631" s="1">
        <v>7.06</v>
      </c>
      <c r="EH631" s="1">
        <v>7.17</v>
      </c>
      <c r="EI631" s="1">
        <v>7.73</v>
      </c>
      <c r="EJ631" s="1">
        <v>9.39</v>
      </c>
      <c r="EL631">
        <v>197804</v>
      </c>
      <c r="EM631">
        <v>7.88</v>
      </c>
      <c r="EN631">
        <v>0.41</v>
      </c>
      <c r="EO631">
        <v>-3.56</v>
      </c>
      <c r="EP631">
        <v>0.54</v>
      </c>
      <c r="ER631" s="1">
        <v>197810</v>
      </c>
      <c r="ES631" s="1">
        <v>-8.39</v>
      </c>
      <c r="EU631" s="1">
        <v>197711</v>
      </c>
      <c r="EV631" s="1">
        <v>2.13</v>
      </c>
      <c r="EX631" s="1">
        <v>198210</v>
      </c>
      <c r="EY631" s="1">
        <v>-0.94</v>
      </c>
      <c r="FA631" s="1">
        <v>197810</v>
      </c>
      <c r="FB631" s="1">
        <f>IF(ISERROR(VLOOKUP($FA631,MOM,LOOKUPS!C$12,0)*$FB$6+VLOOKUP($FA631,STREV,LOOKUPS!C$10,0)*$FC$6+VLOOKUP($FA631,LTREV,LOOKUPS!C$9,0)*$FD$6+VLOOKUP($FA631,CFP,LOOKUPS!C$6,0)*$FE$6+VLOOKUP($FA631,EP,LOOKUPS!C$8,0)*$FF$6+VLOOKUP($FA631,BM,LOOKUPS!C$5,0)*$FG$6+VLOOKUP($FA631,DIV,LOOKUPS!C$7,0)*$FH$6++VLOOKUP($FA631,SIZE,LOOKUPS!C$11,0)*$FI$6),"",VLOOKUP($FA631,MOM,LOOKUPS!C$12,0)*$FB$6+VLOOKUP($FA631,STREV,LOOKUPS!C$10,0)*$FC$6+VLOOKUP($FA631,LTREV,LOOKUPS!C$9,0)*$FD$6+VLOOKUP($FA631,CFP,LOOKUPS!C$6,0)*$FE$6+VLOOKUP($FA631,EP,LOOKUPS!C$8,0)*$FF$6+VLOOKUP($FA631,BM,LOOKUPS!C$5,0)*$FG$6+VLOOKUP($FA631,DIV,LOOKUPS!C$7,0)*$FH$6++VLOOKUP($FA631,SIZE,LOOKUPS!C$11,0)*$FI$6)</f>
        <v>-19.802299999999999</v>
      </c>
      <c r="FC631" s="1">
        <f>IF(ISERROR(VLOOKUP($FA631,MOM,LOOKUPS!D$12,0)*$FB$6+VLOOKUP($FA631,STREV,LOOKUPS!D$10,0)*$FC$6+VLOOKUP($FA631,LTREV,LOOKUPS!D$9,0)*$FD$6+VLOOKUP($FA631,CFP,LOOKUPS!D$6,0)*$FE$6+VLOOKUP($FA631,EP,LOOKUPS!D$8,0)*$FF$6+VLOOKUP($FA631,BM,LOOKUPS!D$5,0)*$FG$6+VLOOKUP($FA631,DIV,LOOKUPS!D$7,0)*$FH$6++VLOOKUP($FA631,SIZE,LOOKUPS!D$11,0)*$FI$6),"",VLOOKUP($FA631,MOM,LOOKUPS!D$12,0)*$FB$6+VLOOKUP($FA631,STREV,LOOKUPS!D$10,0)*$FC$6+VLOOKUP($FA631,LTREV,LOOKUPS!D$9,0)*$FD$6+VLOOKUP($FA631,CFP,LOOKUPS!D$6,0)*$FE$6+VLOOKUP($FA631,EP,LOOKUPS!D$8,0)*$FF$6+VLOOKUP($FA631,BM,LOOKUPS!D$5,0)*$FG$6+VLOOKUP($FA631,DIV,LOOKUPS!D$7,0)*$FH$6++VLOOKUP($FA631,SIZE,LOOKUPS!D$11,0)*$FI$6)</f>
        <v>-17.1675</v>
      </c>
      <c r="FD631" s="1">
        <f>IF(ISERROR(VLOOKUP($FA631,MOM,LOOKUPS!E$12,0)*$FB$6+VLOOKUP($FA631,STREV,LOOKUPS!E$10,0)*$FC$6+VLOOKUP($FA631,LTREV,LOOKUPS!E$9,0)*$FD$6+VLOOKUP($FA631,CFP,LOOKUPS!E$6,0)*$FE$6+VLOOKUP($FA631,EP,LOOKUPS!E$8,0)*$FF$6+VLOOKUP($FA631,BM,LOOKUPS!E$5,0)*$FG$6+VLOOKUP($FA631,DIV,LOOKUPS!E$7,0)*$FH$6++VLOOKUP($FA631,SIZE,LOOKUPS!E$11,0)*$FI$6),"",VLOOKUP($FA631,MOM,LOOKUPS!E$12,0)*$FB$6+VLOOKUP($FA631,STREV,LOOKUPS!E$10,0)*$FC$6+VLOOKUP($FA631,LTREV,LOOKUPS!E$9,0)*$FD$6+VLOOKUP($FA631,CFP,LOOKUPS!E$6,0)*$FE$6+VLOOKUP($FA631,EP,LOOKUPS!E$8,0)*$FF$6+VLOOKUP($FA631,BM,LOOKUPS!E$5,0)*$FG$6+VLOOKUP($FA631,DIV,LOOKUPS!E$7,0)*$FH$6++VLOOKUP($FA631,SIZE,LOOKUPS!E$11,0)*$FI$6)</f>
        <v>-15.392000000000003</v>
      </c>
      <c r="FE631" s="1">
        <f>IF(ISERROR(VLOOKUP($FA631,MOM,LOOKUPS!F$12,0)*$FB$6+VLOOKUP($FA631,STREV,LOOKUPS!F$10,0)*$FC$6+VLOOKUP($FA631,LTREV,LOOKUPS!F$9,0)*$FD$6+VLOOKUP($FA631,CFP,LOOKUPS!F$6,0)*$FE$6+VLOOKUP($FA631,EP,LOOKUPS!F$8,0)*$FF$6+VLOOKUP($FA631,BM,LOOKUPS!F$5,0)*$FG$6+VLOOKUP($FA631,DIV,LOOKUPS!F$7,0)*$FH$6++VLOOKUP($FA631,SIZE,LOOKUPS!F$11,0)*$FI$6),"",VLOOKUP($FA631,MOM,LOOKUPS!F$12,0)*$FB$6+VLOOKUP($FA631,STREV,LOOKUPS!F$10,0)*$FC$6+VLOOKUP($FA631,LTREV,LOOKUPS!F$9,0)*$FD$6+VLOOKUP($FA631,CFP,LOOKUPS!F$6,0)*$FE$6+VLOOKUP($FA631,EP,LOOKUPS!F$8,0)*$FF$6+VLOOKUP($FA631,BM,LOOKUPS!F$5,0)*$FG$6+VLOOKUP($FA631,DIV,LOOKUPS!F$7,0)*$FH$6++VLOOKUP($FA631,SIZE,LOOKUPS!F$11,0)*$FI$6)</f>
        <v>-15.087200000000003</v>
      </c>
      <c r="FF631" s="1">
        <f>IF(ISERROR(VLOOKUP($FA631,MOM,LOOKUPS!G$12,0)*$FB$6+VLOOKUP($FA631,STREV,LOOKUPS!G$10,0)*$FC$6+VLOOKUP($FA631,LTREV,LOOKUPS!G$9,0)*$FD$6+VLOOKUP($FA631,CFP,LOOKUPS!G$6,0)*$FE$6+VLOOKUP($FA631,EP,LOOKUPS!G$8,0)*$FF$6+VLOOKUP($FA631,BM,LOOKUPS!G$5,0)*$FG$6+VLOOKUP($FA631,DIV,LOOKUPS!G$7,0)*$FH$6++VLOOKUP($FA631,SIZE,LOOKUPS!G$11,0)*$FI$6),"",VLOOKUP($FA631,MOM,LOOKUPS!G$12,0)*$FB$6+VLOOKUP($FA631,STREV,LOOKUPS!G$10,0)*$FC$6+VLOOKUP($FA631,LTREV,LOOKUPS!G$9,0)*$FD$6+VLOOKUP($FA631,CFP,LOOKUPS!G$6,0)*$FE$6+VLOOKUP($FA631,EP,LOOKUPS!G$8,0)*$FF$6+VLOOKUP($FA631,BM,LOOKUPS!G$5,0)*$FG$6+VLOOKUP($FA631,DIV,LOOKUPS!G$7,0)*$FH$6++VLOOKUP($FA631,SIZE,LOOKUPS!G$11,0)*$FI$6)</f>
        <v>-14.9811</v>
      </c>
      <c r="FG631" s="1">
        <f>IF(ISERROR(VLOOKUP($FA631,MOM,LOOKUPS!H$12,0)*$FB$6+VLOOKUP($FA631,STREV,LOOKUPS!H$10,0)*$FC$6+VLOOKUP($FA631,LTREV,LOOKUPS!H$9,0)*$FD$6+VLOOKUP($FA631,CFP,LOOKUPS!H$6,0)*$FE$6+VLOOKUP($FA631,EP,LOOKUPS!H$8,0)*$FF$6+VLOOKUP($FA631,BM,LOOKUPS!H$5,0)*$FG$6+VLOOKUP($FA631,DIV,LOOKUPS!H$7,0)*$FH$6++VLOOKUP($FA631,SIZE,LOOKUPS!H$11,0)*$FI$6),"",VLOOKUP($FA631,MOM,LOOKUPS!H$12,0)*$FB$6+VLOOKUP($FA631,STREV,LOOKUPS!H$10,0)*$FC$6+VLOOKUP($FA631,LTREV,LOOKUPS!H$9,0)*$FD$6+VLOOKUP($FA631,CFP,LOOKUPS!H$6,0)*$FE$6+VLOOKUP($FA631,EP,LOOKUPS!H$8,0)*$FF$6+VLOOKUP($FA631,BM,LOOKUPS!H$5,0)*$FG$6+VLOOKUP($FA631,DIV,LOOKUPS!H$7,0)*$FH$6++VLOOKUP($FA631,SIZE,LOOKUPS!H$11,0)*$FI$6)</f>
        <v>-16.738100000000003</v>
      </c>
      <c r="FH631" s="1">
        <f>IF(ISERROR(VLOOKUP($FA631,MOM,LOOKUPS!I$12,0)*$FB$6+VLOOKUP($FA631,STREV,LOOKUPS!I$10,0)*$FC$6+VLOOKUP($FA631,LTREV,LOOKUPS!I$9,0)*$FD$6+VLOOKUP($FA631,CFP,LOOKUPS!I$6,0)*$FE$6+VLOOKUP($FA631,EP,LOOKUPS!I$8,0)*$FF$6+VLOOKUP($FA631,BM,LOOKUPS!I$5,0)*$FG$6+VLOOKUP($FA631,DIV,LOOKUPS!I$7,0)*$FH$6++VLOOKUP($FA631,SIZE,LOOKUPS!I$11,0)*$FI$6),"",VLOOKUP($FA631,MOM,LOOKUPS!I$12,0)*$FB$6+VLOOKUP($FA631,STREV,LOOKUPS!I$10,0)*$FC$6+VLOOKUP($FA631,LTREV,LOOKUPS!I$9,0)*$FD$6+VLOOKUP($FA631,CFP,LOOKUPS!I$6,0)*$FE$6+VLOOKUP($FA631,EP,LOOKUPS!I$8,0)*$FF$6+VLOOKUP($FA631,BM,LOOKUPS!I$5,0)*$FG$6+VLOOKUP($FA631,DIV,LOOKUPS!I$7,0)*$FH$6++VLOOKUP($FA631,SIZE,LOOKUPS!I$11,0)*$FI$6)</f>
        <v>-17.6022</v>
      </c>
      <c r="FI631" s="1">
        <f>IF(ISERROR(VLOOKUP($FA631,MOM,LOOKUPS!J$12,0)*$FB$6+VLOOKUP($FA631,STREV,LOOKUPS!J$10,0)*$FC$6+VLOOKUP($FA631,LTREV,LOOKUPS!J$9,0)*$FD$6+VLOOKUP($FA631,CFP,LOOKUPS!J$6,0)*$FE$6+VLOOKUP($FA631,EP,LOOKUPS!J$8,0)*$FF$6+VLOOKUP($FA631,BM,LOOKUPS!J$5,0)*$FG$6+VLOOKUP($FA631,DIV,LOOKUPS!J$7,0)*$FH$6++VLOOKUP($FA631,SIZE,LOOKUPS!J$11,0)*$FI$6),"",VLOOKUP($FA631,MOM,LOOKUPS!J$12,0)*$FB$6+VLOOKUP($FA631,STREV,LOOKUPS!J$10,0)*$FC$6+VLOOKUP($FA631,LTREV,LOOKUPS!J$9,0)*$FD$6+VLOOKUP($FA631,CFP,LOOKUPS!J$6,0)*$FE$6+VLOOKUP($FA631,EP,LOOKUPS!J$8,0)*$FF$6+VLOOKUP($FA631,BM,LOOKUPS!J$5,0)*$FG$6+VLOOKUP($FA631,DIV,LOOKUPS!J$7,0)*$FH$6++VLOOKUP($FA631,SIZE,LOOKUPS!J$11,0)*$FI$6)</f>
        <v>-17.514099999999999</v>
      </c>
      <c r="FJ631" s="1">
        <f>IF(ISERROR(VLOOKUP($FA631,MOM,LOOKUPS!K$12,0)*$FB$6+VLOOKUP($FA631,STREV,LOOKUPS!K$10,0)*$FC$6+VLOOKUP($FA631,LTREV,LOOKUPS!K$9,0)*$FD$6+VLOOKUP($FA631,CFP,LOOKUPS!K$6,0)*$FE$6+VLOOKUP($FA631,EP,LOOKUPS!K$8,0)*$FF$6+VLOOKUP($FA631,BM,LOOKUPS!K$5,0)*$FG$6+VLOOKUP($FA631,DIV,LOOKUPS!K$7,0)*$FH$6++VLOOKUP($FA631,SIZE,LOOKUPS!K$11,0)*$FI$6),"",VLOOKUP($FA631,MOM,LOOKUPS!K$12,0)*$FB$6+VLOOKUP($FA631,STREV,LOOKUPS!K$10,0)*$FC$6+VLOOKUP($FA631,LTREV,LOOKUPS!K$9,0)*$FD$6+VLOOKUP($FA631,CFP,LOOKUPS!K$6,0)*$FE$6+VLOOKUP($FA631,EP,LOOKUPS!K$8,0)*$FF$6+VLOOKUP($FA631,BM,LOOKUPS!K$5,0)*$FG$6+VLOOKUP($FA631,DIV,LOOKUPS!K$7,0)*$FH$6++VLOOKUP($FA631,SIZE,LOOKUPS!K$11,0)*$FI$6)</f>
        <v>-19.701800000000002</v>
      </c>
      <c r="FK631" s="1">
        <f>IF(ISERROR(VLOOKUP($FA631,MOM,LOOKUPS!L$12,0)*$FB$6+VLOOKUP($FA631,STREV,LOOKUPS!L$10,0)*$FC$6+VLOOKUP($FA631,LTREV,LOOKUPS!L$9,0)*$FD$6+VLOOKUP($FA631,CFP,LOOKUPS!L$6,0)*$FE$6+VLOOKUP($FA631,EP,LOOKUPS!L$8,0)*$FF$6+VLOOKUP($FA631,BM,LOOKUPS!L$5,0)*$FG$6+VLOOKUP($FA631,DIV,LOOKUPS!L$7,0)*$FH$6++VLOOKUP($FA631,SIZE,LOOKUPS!L$11,0)*$FI$6),"",VLOOKUP($FA631,MOM,LOOKUPS!L$12,0)*$FB$6+VLOOKUP($FA631,STREV,LOOKUPS!L$10,0)*$FC$6+VLOOKUP($FA631,LTREV,LOOKUPS!L$9,0)*$FD$6+VLOOKUP($FA631,CFP,LOOKUPS!L$6,0)*$FE$6+VLOOKUP($FA631,EP,LOOKUPS!L$8,0)*$FF$6+VLOOKUP($FA631,BM,LOOKUPS!L$5,0)*$FG$6+VLOOKUP($FA631,DIV,LOOKUPS!L$7,0)*$FH$6++VLOOKUP($FA631,SIZE,LOOKUPS!L$11,0)*$FI$6)</f>
        <v>-22.845500000000001</v>
      </c>
    </row>
    <row r="632" spans="1:167" x14ac:dyDescent="0.3">
      <c r="A632" s="1">
        <v>197811</v>
      </c>
      <c r="B632" s="1">
        <v>0.08</v>
      </c>
      <c r="C632" s="1">
        <v>1.89</v>
      </c>
      <c r="D632" s="1">
        <v>2.17</v>
      </c>
      <c r="E632" s="1">
        <v>2.34</v>
      </c>
      <c r="F632" s="1">
        <v>2.97</v>
      </c>
      <c r="G632" s="1">
        <v>3.18</v>
      </c>
      <c r="H632" s="1">
        <v>4.8600000000000003</v>
      </c>
      <c r="I632" s="1">
        <v>5.08</v>
      </c>
      <c r="J632" s="1">
        <v>6.15</v>
      </c>
      <c r="K632" s="1">
        <v>8.85</v>
      </c>
      <c r="M632" s="1">
        <v>197712</v>
      </c>
      <c r="N632" s="1">
        <v>3.56</v>
      </c>
      <c r="O632" s="1">
        <v>2.15</v>
      </c>
      <c r="P632" s="1">
        <v>1.65</v>
      </c>
      <c r="Q632" s="1">
        <v>1.74</v>
      </c>
      <c r="R632" s="1">
        <v>2.16</v>
      </c>
      <c r="S632" s="1">
        <v>0.99</v>
      </c>
      <c r="T632" s="1">
        <v>1.37</v>
      </c>
      <c r="U632" s="1">
        <v>1.53</v>
      </c>
      <c r="V632" s="1">
        <v>1.65</v>
      </c>
      <c r="W632" s="1">
        <v>2.5499999999999998</v>
      </c>
      <c r="Y632" s="1">
        <v>198211</v>
      </c>
      <c r="Z632" s="1">
        <v>13.35</v>
      </c>
      <c r="AA632" s="1">
        <v>10.06</v>
      </c>
      <c r="AB632" s="1">
        <v>8.32</v>
      </c>
      <c r="AC632" s="1">
        <v>7.04</v>
      </c>
      <c r="AD632" s="1">
        <v>8.17</v>
      </c>
      <c r="AE632" s="1">
        <v>8.8000000000000007</v>
      </c>
      <c r="AF632" s="1">
        <v>9.57</v>
      </c>
      <c r="AG632" s="1">
        <v>8.41</v>
      </c>
      <c r="AH632" s="1">
        <v>9.23</v>
      </c>
      <c r="AI632" s="1">
        <v>8.85</v>
      </c>
      <c r="AK632">
        <v>200305</v>
      </c>
      <c r="AL632">
        <v>24.72</v>
      </c>
      <c r="AM632">
        <v>11.47</v>
      </c>
      <c r="AN632">
        <v>7.16</v>
      </c>
      <c r="AO632">
        <v>9.5399999999999991</v>
      </c>
      <c r="AP632">
        <v>12.41</v>
      </c>
      <c r="AQ632">
        <v>8.02</v>
      </c>
      <c r="AR632">
        <v>7.21</v>
      </c>
      <c r="AS632">
        <v>7.98</v>
      </c>
      <c r="AT632">
        <v>9.9</v>
      </c>
      <c r="AU632">
        <v>13.78</v>
      </c>
      <c r="AV632">
        <v>10.57</v>
      </c>
      <c r="AW632">
        <v>9.3000000000000007</v>
      </c>
      <c r="AX632">
        <v>6.65</v>
      </c>
      <c r="AY632">
        <v>7.01</v>
      </c>
      <c r="AZ632">
        <v>7.38</v>
      </c>
      <c r="BA632">
        <v>7.49</v>
      </c>
      <c r="BB632">
        <v>8.64</v>
      </c>
      <c r="BC632">
        <v>10.050000000000001</v>
      </c>
      <c r="BD632">
        <v>9.74</v>
      </c>
      <c r="BF632" s="1">
        <v>200305</v>
      </c>
      <c r="BG632" s="1">
        <v>23.58</v>
      </c>
      <c r="BH632" s="1">
        <v>11.78</v>
      </c>
      <c r="BI632" s="1">
        <v>7.07</v>
      </c>
      <c r="BJ632" s="1">
        <v>8.26</v>
      </c>
      <c r="BK632" s="1">
        <v>12.65</v>
      </c>
      <c r="BL632" s="1">
        <v>7.86</v>
      </c>
      <c r="BM632" s="1">
        <v>6.94</v>
      </c>
      <c r="BN632" s="1">
        <v>7.46</v>
      </c>
      <c r="BO632" s="1">
        <v>8.7899999999999991</v>
      </c>
      <c r="BP632" s="1">
        <v>14.4</v>
      </c>
      <c r="BQ632" s="1">
        <v>10.23</v>
      </c>
      <c r="BR632" s="1">
        <v>9.41</v>
      </c>
      <c r="BS632" s="1">
        <v>6.41</v>
      </c>
      <c r="BT632" s="1">
        <v>5.31</v>
      </c>
      <c r="BU632" s="1">
        <v>8.33</v>
      </c>
      <c r="BV632" s="1">
        <v>7.91</v>
      </c>
      <c r="BW632" s="1">
        <v>7.1</v>
      </c>
      <c r="BX632" s="1">
        <v>7.66</v>
      </c>
      <c r="BY632" s="1">
        <v>10.199999999999999</v>
      </c>
      <c r="CA632" s="1">
        <v>197805</v>
      </c>
      <c r="CB632" s="1">
        <v>14.12</v>
      </c>
      <c r="CC632" s="1">
        <v>6.52</v>
      </c>
      <c r="CD632" s="1">
        <v>6.62</v>
      </c>
      <c r="CE632" s="1">
        <v>7.89</v>
      </c>
      <c r="CF632" s="1">
        <v>6.97</v>
      </c>
      <c r="CG632" s="1">
        <v>5.9</v>
      </c>
      <c r="CH632" s="1">
        <v>7.02</v>
      </c>
      <c r="CI632" s="1">
        <v>6.65</v>
      </c>
      <c r="CJ632" s="1">
        <v>8.16</v>
      </c>
      <c r="CK632" s="1">
        <v>7.27</v>
      </c>
      <c r="CL632" s="1">
        <v>6.57</v>
      </c>
      <c r="CM632" s="1">
        <v>5.49</v>
      </c>
      <c r="CN632" s="1">
        <v>6.33</v>
      </c>
      <c r="CO632" s="1">
        <v>6.73</v>
      </c>
      <c r="CP632" s="1">
        <v>7.32</v>
      </c>
      <c r="CQ632" s="1">
        <v>6.06</v>
      </c>
      <c r="CR632" s="1">
        <v>7.13</v>
      </c>
      <c r="CS632" s="1">
        <v>7.25</v>
      </c>
      <c r="CT632" s="1">
        <v>8.81</v>
      </c>
      <c r="CV632" s="1">
        <v>197905</v>
      </c>
      <c r="CW632" s="1">
        <v>-0.88</v>
      </c>
      <c r="CX632" s="1">
        <v>-1.67</v>
      </c>
      <c r="CY632" s="1">
        <v>-0.75</v>
      </c>
      <c r="CZ632" s="1">
        <v>-0.13</v>
      </c>
      <c r="DA632" s="1">
        <v>-1.53</v>
      </c>
      <c r="DB632" s="1">
        <v>-1.64</v>
      </c>
      <c r="DC632" s="1">
        <v>-0.33</v>
      </c>
      <c r="DD632" s="1">
        <v>-0.79</v>
      </c>
      <c r="DE632" s="1">
        <v>-0.02</v>
      </c>
      <c r="DF632" s="1">
        <v>-1.77</v>
      </c>
      <c r="DG632" s="1">
        <v>-1.21</v>
      </c>
      <c r="DH632" s="1">
        <v>-2.0299999999999998</v>
      </c>
      <c r="DI632" s="1">
        <v>-1.17</v>
      </c>
      <c r="DJ632" s="1">
        <v>0.12</v>
      </c>
      <c r="DK632" s="1">
        <v>-0.82</v>
      </c>
      <c r="DL632" s="1">
        <v>-1.22</v>
      </c>
      <c r="DM632" s="1">
        <v>-0.35</v>
      </c>
      <c r="DN632" s="1">
        <v>-0.12</v>
      </c>
      <c r="DO632" s="1">
        <v>0.09</v>
      </c>
      <c r="DQ632" s="1">
        <v>197805</v>
      </c>
      <c r="DR632" s="1">
        <v>-99.99</v>
      </c>
      <c r="DS632" s="1">
        <v>8.17</v>
      </c>
      <c r="DT632" s="1">
        <v>4.68</v>
      </c>
      <c r="DU632" s="1">
        <v>2.75</v>
      </c>
      <c r="DV632" s="1">
        <v>8.41</v>
      </c>
      <c r="DW632" s="1">
        <v>5.61</v>
      </c>
      <c r="DX632" s="1">
        <v>4.7699999999999996</v>
      </c>
      <c r="DY632" s="1">
        <v>3.53</v>
      </c>
      <c r="DZ632" s="1">
        <v>2.4500000000000002</v>
      </c>
      <c r="EA632" s="1">
        <v>8.94</v>
      </c>
      <c r="EB632" s="1">
        <v>5.54</v>
      </c>
      <c r="EC632" s="1">
        <v>6</v>
      </c>
      <c r="ED632" s="1">
        <v>5.16</v>
      </c>
      <c r="EE632" s="1">
        <v>4.99</v>
      </c>
      <c r="EF632" s="1">
        <v>4.5</v>
      </c>
      <c r="EG632" s="1">
        <v>3.76</v>
      </c>
      <c r="EH632" s="1">
        <v>3.29</v>
      </c>
      <c r="EI632" s="1">
        <v>2.78</v>
      </c>
      <c r="EJ632" s="1">
        <v>2.11</v>
      </c>
      <c r="EL632">
        <v>197805</v>
      </c>
      <c r="EM632">
        <v>1.76</v>
      </c>
      <c r="EN632">
        <v>4.5599999999999996</v>
      </c>
      <c r="EO632">
        <v>-0.59</v>
      </c>
      <c r="EP632">
        <v>0.51</v>
      </c>
      <c r="ER632" s="1">
        <v>197811</v>
      </c>
      <c r="ES632" s="1">
        <v>5.52</v>
      </c>
      <c r="EU632" s="1">
        <v>197712</v>
      </c>
      <c r="EV632" s="1">
        <v>-0.15</v>
      </c>
      <c r="EX632" s="1">
        <v>198211</v>
      </c>
      <c r="EY632" s="1">
        <v>1.03</v>
      </c>
      <c r="FA632" s="1">
        <v>197811</v>
      </c>
      <c r="FB632" s="1">
        <f>IF(ISERROR(VLOOKUP($FA632,MOM,LOOKUPS!C$12,0)*$FB$6+VLOOKUP($FA632,STREV,LOOKUPS!C$10,0)*$FC$6+VLOOKUP($FA632,LTREV,LOOKUPS!C$9,0)*$FD$6+VLOOKUP($FA632,CFP,LOOKUPS!C$6,0)*$FE$6+VLOOKUP($FA632,EP,LOOKUPS!C$8,0)*$FF$6+VLOOKUP($FA632,BM,LOOKUPS!C$5,0)*$FG$6+VLOOKUP($FA632,DIV,LOOKUPS!C$7,0)*$FH$6++VLOOKUP($FA632,SIZE,LOOKUPS!C$11,0)*$FI$6),"",VLOOKUP($FA632,MOM,LOOKUPS!C$12,0)*$FB$6+VLOOKUP($FA632,STREV,LOOKUPS!C$10,0)*$FC$6+VLOOKUP($FA632,LTREV,LOOKUPS!C$9,0)*$FD$6+VLOOKUP($FA632,CFP,LOOKUPS!C$6,0)*$FE$6+VLOOKUP($FA632,EP,LOOKUPS!C$8,0)*$FF$6+VLOOKUP($FA632,BM,LOOKUPS!C$5,0)*$FG$6+VLOOKUP($FA632,DIV,LOOKUPS!C$7,0)*$FH$6++VLOOKUP($FA632,SIZE,LOOKUPS!C$11,0)*$FI$6)</f>
        <v>2.3629000000000002</v>
      </c>
      <c r="FC632" s="1">
        <f>IF(ISERROR(VLOOKUP($FA632,MOM,LOOKUPS!D$12,0)*$FB$6+VLOOKUP($FA632,STREV,LOOKUPS!D$10,0)*$FC$6+VLOOKUP($FA632,LTREV,LOOKUPS!D$9,0)*$FD$6+VLOOKUP($FA632,CFP,LOOKUPS!D$6,0)*$FE$6+VLOOKUP($FA632,EP,LOOKUPS!D$8,0)*$FF$6+VLOOKUP($FA632,BM,LOOKUPS!D$5,0)*$FG$6+VLOOKUP($FA632,DIV,LOOKUPS!D$7,0)*$FH$6++VLOOKUP($FA632,SIZE,LOOKUPS!D$11,0)*$FI$6),"",VLOOKUP($FA632,MOM,LOOKUPS!D$12,0)*$FB$6+VLOOKUP($FA632,STREV,LOOKUPS!D$10,0)*$FC$6+VLOOKUP($FA632,LTREV,LOOKUPS!D$9,0)*$FD$6+VLOOKUP($FA632,CFP,LOOKUPS!D$6,0)*$FE$6+VLOOKUP($FA632,EP,LOOKUPS!D$8,0)*$FF$6+VLOOKUP($FA632,BM,LOOKUPS!D$5,0)*$FG$6+VLOOKUP($FA632,DIV,LOOKUPS!D$7,0)*$FH$6++VLOOKUP($FA632,SIZE,LOOKUPS!D$11,0)*$FI$6)</f>
        <v>2.4592000000000001</v>
      </c>
      <c r="FD632" s="1">
        <f>IF(ISERROR(VLOOKUP($FA632,MOM,LOOKUPS!E$12,0)*$FB$6+VLOOKUP($FA632,STREV,LOOKUPS!E$10,0)*$FC$6+VLOOKUP($FA632,LTREV,LOOKUPS!E$9,0)*$FD$6+VLOOKUP($FA632,CFP,LOOKUPS!E$6,0)*$FE$6+VLOOKUP($FA632,EP,LOOKUPS!E$8,0)*$FF$6+VLOOKUP($FA632,BM,LOOKUPS!E$5,0)*$FG$6+VLOOKUP($FA632,DIV,LOOKUPS!E$7,0)*$FH$6++VLOOKUP($FA632,SIZE,LOOKUPS!E$11,0)*$FI$6),"",VLOOKUP($FA632,MOM,LOOKUPS!E$12,0)*$FB$6+VLOOKUP($FA632,STREV,LOOKUPS!E$10,0)*$FC$6+VLOOKUP($FA632,LTREV,LOOKUPS!E$9,0)*$FD$6+VLOOKUP($FA632,CFP,LOOKUPS!E$6,0)*$FE$6+VLOOKUP($FA632,EP,LOOKUPS!E$8,0)*$FF$6+VLOOKUP($FA632,BM,LOOKUPS!E$5,0)*$FG$6+VLOOKUP($FA632,DIV,LOOKUPS!E$7,0)*$FH$6++VLOOKUP($FA632,SIZE,LOOKUPS!E$11,0)*$FI$6)</f>
        <v>2.6047000000000002</v>
      </c>
      <c r="FE632" s="1">
        <f>IF(ISERROR(VLOOKUP($FA632,MOM,LOOKUPS!F$12,0)*$FB$6+VLOOKUP($FA632,STREV,LOOKUPS!F$10,0)*$FC$6+VLOOKUP($FA632,LTREV,LOOKUPS!F$9,0)*$FD$6+VLOOKUP($FA632,CFP,LOOKUPS!F$6,0)*$FE$6+VLOOKUP($FA632,EP,LOOKUPS!F$8,0)*$FF$6+VLOOKUP($FA632,BM,LOOKUPS!F$5,0)*$FG$6+VLOOKUP($FA632,DIV,LOOKUPS!F$7,0)*$FH$6++VLOOKUP($FA632,SIZE,LOOKUPS!F$11,0)*$FI$6),"",VLOOKUP($FA632,MOM,LOOKUPS!F$12,0)*$FB$6+VLOOKUP($FA632,STREV,LOOKUPS!F$10,0)*$FC$6+VLOOKUP($FA632,LTREV,LOOKUPS!F$9,0)*$FD$6+VLOOKUP($FA632,CFP,LOOKUPS!F$6,0)*$FE$6+VLOOKUP($FA632,EP,LOOKUPS!F$8,0)*$FF$6+VLOOKUP($FA632,BM,LOOKUPS!F$5,0)*$FG$6+VLOOKUP($FA632,DIV,LOOKUPS!F$7,0)*$FH$6++VLOOKUP($FA632,SIZE,LOOKUPS!F$11,0)*$FI$6)</f>
        <v>2.6414999999999997</v>
      </c>
      <c r="FF632" s="1">
        <f>IF(ISERROR(VLOOKUP($FA632,MOM,LOOKUPS!G$12,0)*$FB$6+VLOOKUP($FA632,STREV,LOOKUPS!G$10,0)*$FC$6+VLOOKUP($FA632,LTREV,LOOKUPS!G$9,0)*$FD$6+VLOOKUP($FA632,CFP,LOOKUPS!G$6,0)*$FE$6+VLOOKUP($FA632,EP,LOOKUPS!G$8,0)*$FF$6+VLOOKUP($FA632,BM,LOOKUPS!G$5,0)*$FG$6+VLOOKUP($FA632,DIV,LOOKUPS!G$7,0)*$FH$6++VLOOKUP($FA632,SIZE,LOOKUPS!G$11,0)*$FI$6),"",VLOOKUP($FA632,MOM,LOOKUPS!G$12,0)*$FB$6+VLOOKUP($FA632,STREV,LOOKUPS!G$10,0)*$FC$6+VLOOKUP($FA632,LTREV,LOOKUPS!G$9,0)*$FD$6+VLOOKUP($FA632,CFP,LOOKUPS!G$6,0)*$FE$6+VLOOKUP($FA632,EP,LOOKUPS!G$8,0)*$FF$6+VLOOKUP($FA632,BM,LOOKUPS!G$5,0)*$FG$6+VLOOKUP($FA632,DIV,LOOKUPS!G$7,0)*$FH$6++VLOOKUP($FA632,SIZE,LOOKUPS!G$11,0)*$FI$6)</f>
        <v>3.0492000000000004</v>
      </c>
      <c r="FG632" s="1">
        <f>IF(ISERROR(VLOOKUP($FA632,MOM,LOOKUPS!H$12,0)*$FB$6+VLOOKUP($FA632,STREV,LOOKUPS!H$10,0)*$FC$6+VLOOKUP($FA632,LTREV,LOOKUPS!H$9,0)*$FD$6+VLOOKUP($FA632,CFP,LOOKUPS!H$6,0)*$FE$6+VLOOKUP($FA632,EP,LOOKUPS!H$8,0)*$FF$6+VLOOKUP($FA632,BM,LOOKUPS!H$5,0)*$FG$6+VLOOKUP($FA632,DIV,LOOKUPS!H$7,0)*$FH$6++VLOOKUP($FA632,SIZE,LOOKUPS!H$11,0)*$FI$6),"",VLOOKUP($FA632,MOM,LOOKUPS!H$12,0)*$FB$6+VLOOKUP($FA632,STREV,LOOKUPS!H$10,0)*$FC$6+VLOOKUP($FA632,LTREV,LOOKUPS!H$9,0)*$FD$6+VLOOKUP($FA632,CFP,LOOKUPS!H$6,0)*$FE$6+VLOOKUP($FA632,EP,LOOKUPS!H$8,0)*$FF$6+VLOOKUP($FA632,BM,LOOKUPS!H$5,0)*$FG$6+VLOOKUP($FA632,DIV,LOOKUPS!H$7,0)*$FH$6++VLOOKUP($FA632,SIZE,LOOKUPS!H$11,0)*$FI$6)</f>
        <v>3.5870000000000002</v>
      </c>
      <c r="FH632" s="1">
        <f>IF(ISERROR(VLOOKUP($FA632,MOM,LOOKUPS!I$12,0)*$FB$6+VLOOKUP($FA632,STREV,LOOKUPS!I$10,0)*$FC$6+VLOOKUP($FA632,LTREV,LOOKUPS!I$9,0)*$FD$6+VLOOKUP($FA632,CFP,LOOKUPS!I$6,0)*$FE$6+VLOOKUP($FA632,EP,LOOKUPS!I$8,0)*$FF$6+VLOOKUP($FA632,BM,LOOKUPS!I$5,0)*$FG$6+VLOOKUP($FA632,DIV,LOOKUPS!I$7,0)*$FH$6++VLOOKUP($FA632,SIZE,LOOKUPS!I$11,0)*$FI$6),"",VLOOKUP($FA632,MOM,LOOKUPS!I$12,0)*$FB$6+VLOOKUP($FA632,STREV,LOOKUPS!I$10,0)*$FC$6+VLOOKUP($FA632,LTREV,LOOKUPS!I$9,0)*$FD$6+VLOOKUP($FA632,CFP,LOOKUPS!I$6,0)*$FE$6+VLOOKUP($FA632,EP,LOOKUPS!I$8,0)*$FF$6+VLOOKUP($FA632,BM,LOOKUPS!I$5,0)*$FG$6+VLOOKUP($FA632,DIV,LOOKUPS!I$7,0)*$FH$6++VLOOKUP($FA632,SIZE,LOOKUPS!I$11,0)*$FI$6)</f>
        <v>4.5842000000000001</v>
      </c>
      <c r="FI632" s="1">
        <f>IF(ISERROR(VLOOKUP($FA632,MOM,LOOKUPS!J$12,0)*$FB$6+VLOOKUP($FA632,STREV,LOOKUPS!J$10,0)*$FC$6+VLOOKUP($FA632,LTREV,LOOKUPS!J$9,0)*$FD$6+VLOOKUP($FA632,CFP,LOOKUPS!J$6,0)*$FE$6+VLOOKUP($FA632,EP,LOOKUPS!J$8,0)*$FF$6+VLOOKUP($FA632,BM,LOOKUPS!J$5,0)*$FG$6+VLOOKUP($FA632,DIV,LOOKUPS!J$7,0)*$FH$6++VLOOKUP($FA632,SIZE,LOOKUPS!J$11,0)*$FI$6),"",VLOOKUP($FA632,MOM,LOOKUPS!J$12,0)*$FB$6+VLOOKUP($FA632,STREV,LOOKUPS!J$10,0)*$FC$6+VLOOKUP($FA632,LTREV,LOOKUPS!J$9,0)*$FD$6+VLOOKUP($FA632,CFP,LOOKUPS!J$6,0)*$FE$6+VLOOKUP($FA632,EP,LOOKUPS!J$8,0)*$FF$6+VLOOKUP($FA632,BM,LOOKUPS!J$5,0)*$FG$6+VLOOKUP($FA632,DIV,LOOKUPS!J$7,0)*$FH$6++VLOOKUP($FA632,SIZE,LOOKUPS!J$11,0)*$FI$6)</f>
        <v>4.6483000000000008</v>
      </c>
      <c r="FJ632" s="1">
        <f>IF(ISERROR(VLOOKUP($FA632,MOM,LOOKUPS!K$12,0)*$FB$6+VLOOKUP($FA632,STREV,LOOKUPS!K$10,0)*$FC$6+VLOOKUP($FA632,LTREV,LOOKUPS!K$9,0)*$FD$6+VLOOKUP($FA632,CFP,LOOKUPS!K$6,0)*$FE$6+VLOOKUP($FA632,EP,LOOKUPS!K$8,0)*$FF$6+VLOOKUP($FA632,BM,LOOKUPS!K$5,0)*$FG$6+VLOOKUP($FA632,DIV,LOOKUPS!K$7,0)*$FH$6++VLOOKUP($FA632,SIZE,LOOKUPS!K$11,0)*$FI$6),"",VLOOKUP($FA632,MOM,LOOKUPS!K$12,0)*$FB$6+VLOOKUP($FA632,STREV,LOOKUPS!K$10,0)*$FC$6+VLOOKUP($FA632,LTREV,LOOKUPS!K$9,0)*$FD$6+VLOOKUP($FA632,CFP,LOOKUPS!K$6,0)*$FE$6+VLOOKUP($FA632,EP,LOOKUPS!K$8,0)*$FF$6+VLOOKUP($FA632,BM,LOOKUPS!K$5,0)*$FG$6+VLOOKUP($FA632,DIV,LOOKUPS!K$7,0)*$FH$6++VLOOKUP($FA632,SIZE,LOOKUPS!K$11,0)*$FI$6)</f>
        <v>6.3302000000000005</v>
      </c>
      <c r="FK632" s="1">
        <f>IF(ISERROR(VLOOKUP($FA632,MOM,LOOKUPS!L$12,0)*$FB$6+VLOOKUP($FA632,STREV,LOOKUPS!L$10,0)*$FC$6+VLOOKUP($FA632,LTREV,LOOKUPS!L$9,0)*$FD$6+VLOOKUP($FA632,CFP,LOOKUPS!L$6,0)*$FE$6+VLOOKUP($FA632,EP,LOOKUPS!L$8,0)*$FF$6+VLOOKUP($FA632,BM,LOOKUPS!L$5,0)*$FG$6+VLOOKUP($FA632,DIV,LOOKUPS!L$7,0)*$FH$6++VLOOKUP($FA632,SIZE,LOOKUPS!L$11,0)*$FI$6),"",VLOOKUP($FA632,MOM,LOOKUPS!L$12,0)*$FB$6+VLOOKUP($FA632,STREV,LOOKUPS!L$10,0)*$FC$6+VLOOKUP($FA632,LTREV,LOOKUPS!L$9,0)*$FD$6+VLOOKUP($FA632,CFP,LOOKUPS!L$6,0)*$FE$6+VLOOKUP($FA632,EP,LOOKUPS!L$8,0)*$FF$6+VLOOKUP($FA632,BM,LOOKUPS!L$5,0)*$FG$6+VLOOKUP($FA632,DIV,LOOKUPS!L$7,0)*$FH$6++VLOOKUP($FA632,SIZE,LOOKUPS!L$11,0)*$FI$6)</f>
        <v>7.6991000000000014</v>
      </c>
    </row>
    <row r="633" spans="1:167" x14ac:dyDescent="0.3">
      <c r="A633" s="1">
        <v>197812</v>
      </c>
      <c r="B633" s="1">
        <v>0.28000000000000003</v>
      </c>
      <c r="C633" s="1">
        <v>0.73</v>
      </c>
      <c r="D633" s="1">
        <v>-0.5</v>
      </c>
      <c r="E633" s="1">
        <v>-0.52</v>
      </c>
      <c r="F633" s="1">
        <v>1.1599999999999999</v>
      </c>
      <c r="G633" s="1">
        <v>1.28</v>
      </c>
      <c r="H633" s="1">
        <v>1.71</v>
      </c>
      <c r="I633" s="1">
        <v>1.52</v>
      </c>
      <c r="J633" s="1">
        <v>1.73</v>
      </c>
      <c r="K633" s="1">
        <v>2.62</v>
      </c>
      <c r="M633" s="1">
        <v>197801</v>
      </c>
      <c r="N633" s="1">
        <v>2.89</v>
      </c>
      <c r="O633" s="1">
        <v>-1.23</v>
      </c>
      <c r="P633" s="1">
        <v>-1.46</v>
      </c>
      <c r="Q633" s="1">
        <v>-2.71</v>
      </c>
      <c r="R633" s="1">
        <v>0.13</v>
      </c>
      <c r="S633" s="1">
        <v>-4.25</v>
      </c>
      <c r="T633" s="1">
        <v>-2.67</v>
      </c>
      <c r="U633" s="1">
        <v>-1.93</v>
      </c>
      <c r="V633" s="1">
        <v>-2.96</v>
      </c>
      <c r="W633" s="1">
        <v>-1.92</v>
      </c>
      <c r="Y633" s="1">
        <v>198212</v>
      </c>
      <c r="Z633" s="1">
        <v>3.2</v>
      </c>
      <c r="AA633" s="1">
        <v>2.2599999999999998</v>
      </c>
      <c r="AB633" s="1">
        <v>0.86</v>
      </c>
      <c r="AC633" s="1">
        <v>1.7</v>
      </c>
      <c r="AD633" s="1">
        <v>1.9</v>
      </c>
      <c r="AE633" s="1">
        <v>1.31</v>
      </c>
      <c r="AF633" s="1">
        <v>1.31</v>
      </c>
      <c r="AG633" s="1">
        <v>2.0099999999999998</v>
      </c>
      <c r="AH633" s="1">
        <v>1.63</v>
      </c>
      <c r="AI633" s="1">
        <v>2.58</v>
      </c>
      <c r="AK633">
        <v>200306</v>
      </c>
      <c r="AL633">
        <v>7.98</v>
      </c>
      <c r="AM633">
        <v>3.39</v>
      </c>
      <c r="AN633">
        <v>2.73</v>
      </c>
      <c r="AO633">
        <v>5.19</v>
      </c>
      <c r="AP633">
        <v>3.52</v>
      </c>
      <c r="AQ633">
        <v>2.82</v>
      </c>
      <c r="AR633">
        <v>2.44</v>
      </c>
      <c r="AS633">
        <v>3.24</v>
      </c>
      <c r="AT633">
        <v>6.1</v>
      </c>
      <c r="AU633">
        <v>4.22</v>
      </c>
      <c r="AV633">
        <v>2.58</v>
      </c>
      <c r="AW633">
        <v>3.1</v>
      </c>
      <c r="AX633">
        <v>2.52</v>
      </c>
      <c r="AY633">
        <v>2.0699999999999998</v>
      </c>
      <c r="AZ633">
        <v>2.75</v>
      </c>
      <c r="BA633">
        <v>3.47</v>
      </c>
      <c r="BB633">
        <v>2.94</v>
      </c>
      <c r="BC633">
        <v>4.8600000000000003</v>
      </c>
      <c r="BD633">
        <v>7.38</v>
      </c>
      <c r="BF633" s="1">
        <v>200306</v>
      </c>
      <c r="BG633" s="1">
        <v>7.67</v>
      </c>
      <c r="BH633" s="1">
        <v>3.09</v>
      </c>
      <c r="BI633" s="1">
        <v>3.26</v>
      </c>
      <c r="BJ633" s="1">
        <v>4.1500000000000004</v>
      </c>
      <c r="BK633" s="1">
        <v>3.31</v>
      </c>
      <c r="BL633" s="1">
        <v>3.14</v>
      </c>
      <c r="BM633" s="1">
        <v>2.99</v>
      </c>
      <c r="BN633" s="1">
        <v>2.71</v>
      </c>
      <c r="BO633" s="1">
        <v>5.03</v>
      </c>
      <c r="BP633" s="1">
        <v>3.31</v>
      </c>
      <c r="BQ633" s="1">
        <v>3.31</v>
      </c>
      <c r="BR633" s="1">
        <v>2.48</v>
      </c>
      <c r="BS633" s="1">
        <v>3.75</v>
      </c>
      <c r="BT633" s="1">
        <v>3.41</v>
      </c>
      <c r="BU633" s="1">
        <v>2.65</v>
      </c>
      <c r="BV633" s="1">
        <v>3.31</v>
      </c>
      <c r="BW633" s="1">
        <v>2.21</v>
      </c>
      <c r="BX633" s="1">
        <v>3.43</v>
      </c>
      <c r="BY633" s="1">
        <v>7.02</v>
      </c>
      <c r="CA633" s="1">
        <v>197806</v>
      </c>
      <c r="CB633" s="1">
        <v>3.02</v>
      </c>
      <c r="CC633" s="1">
        <v>-7.0000000000000007E-2</v>
      </c>
      <c r="CD633" s="1">
        <v>0.82</v>
      </c>
      <c r="CE633" s="1">
        <v>1.24</v>
      </c>
      <c r="CF633" s="1">
        <v>-0.27</v>
      </c>
      <c r="CG633" s="1">
        <v>0.37</v>
      </c>
      <c r="CH633" s="1">
        <v>0.8</v>
      </c>
      <c r="CI633" s="1">
        <v>0.74</v>
      </c>
      <c r="CJ633" s="1">
        <v>1.55</v>
      </c>
      <c r="CK633" s="1">
        <v>-0.06</v>
      </c>
      <c r="CL633" s="1">
        <v>-0.53</v>
      </c>
      <c r="CM633" s="1">
        <v>0.37</v>
      </c>
      <c r="CN633" s="1">
        <v>0.38</v>
      </c>
      <c r="CO633" s="1">
        <v>0.34</v>
      </c>
      <c r="CP633" s="1">
        <v>1.26</v>
      </c>
      <c r="CQ633" s="1">
        <v>1.28</v>
      </c>
      <c r="CR633" s="1">
        <v>0.31</v>
      </c>
      <c r="CS633" s="1">
        <v>0.66</v>
      </c>
      <c r="CT633" s="1">
        <v>2.2000000000000002</v>
      </c>
      <c r="CV633" s="1">
        <v>197906</v>
      </c>
      <c r="CW633" s="1">
        <v>6.78</v>
      </c>
      <c r="CX633" s="1">
        <v>5.14</v>
      </c>
      <c r="CY633" s="1">
        <v>4.99</v>
      </c>
      <c r="CZ633" s="1">
        <v>4.3499999999999996</v>
      </c>
      <c r="DA633" s="1">
        <v>5.04</v>
      </c>
      <c r="DB633" s="1">
        <v>5.52</v>
      </c>
      <c r="DC633" s="1">
        <v>5.3</v>
      </c>
      <c r="DD633" s="1">
        <v>4.3600000000000003</v>
      </c>
      <c r="DE633" s="1">
        <v>3.97</v>
      </c>
      <c r="DF633" s="1">
        <v>5.29</v>
      </c>
      <c r="DG633" s="1">
        <v>4.7</v>
      </c>
      <c r="DH633" s="1">
        <v>5.42</v>
      </c>
      <c r="DI633" s="1">
        <v>5.64</v>
      </c>
      <c r="DJ633" s="1">
        <v>5.77</v>
      </c>
      <c r="DK633" s="1">
        <v>4.79</v>
      </c>
      <c r="DL633" s="1">
        <v>3.67</v>
      </c>
      <c r="DM633" s="1">
        <v>5.08</v>
      </c>
      <c r="DN633" s="1">
        <v>4.12</v>
      </c>
      <c r="DO633" s="1">
        <v>3.8</v>
      </c>
      <c r="DQ633" s="1">
        <v>197806</v>
      </c>
      <c r="DR633" s="1">
        <v>-99.99</v>
      </c>
      <c r="DS633" s="1">
        <v>1.5</v>
      </c>
      <c r="DT633" s="1">
        <v>0.1</v>
      </c>
      <c r="DU633" s="1">
        <v>-1.17</v>
      </c>
      <c r="DV633" s="1">
        <v>1.71</v>
      </c>
      <c r="DW633" s="1">
        <v>-0.11</v>
      </c>
      <c r="DX633" s="1">
        <v>0</v>
      </c>
      <c r="DY633" s="1">
        <v>-0.41</v>
      </c>
      <c r="DZ633" s="1">
        <v>-1.32</v>
      </c>
      <c r="EA633" s="1">
        <v>1.9</v>
      </c>
      <c r="EB633" s="1">
        <v>0.73</v>
      </c>
      <c r="EC633" s="1">
        <v>-0.47</v>
      </c>
      <c r="ED633" s="1">
        <v>0.3</v>
      </c>
      <c r="EE633" s="1">
        <v>0.09</v>
      </c>
      <c r="EF633" s="1">
        <v>-0.11</v>
      </c>
      <c r="EG633" s="1">
        <v>0.05</v>
      </c>
      <c r="EH633" s="1">
        <v>-0.89</v>
      </c>
      <c r="EI633" s="1">
        <v>-1.1599999999999999</v>
      </c>
      <c r="EJ633" s="1">
        <v>-1.47</v>
      </c>
      <c r="EL633">
        <v>197806</v>
      </c>
      <c r="EM633">
        <v>-1.69</v>
      </c>
      <c r="EN633">
        <v>1.69</v>
      </c>
      <c r="EO633">
        <v>0.55000000000000004</v>
      </c>
      <c r="EP633">
        <v>0.54</v>
      </c>
      <c r="ER633" s="1">
        <v>197812</v>
      </c>
      <c r="ES633" s="1">
        <v>3.05</v>
      </c>
      <c r="EU633" s="1">
        <v>197801</v>
      </c>
      <c r="EV633" s="1">
        <v>1.1200000000000001</v>
      </c>
      <c r="EX633" s="1">
        <v>198212</v>
      </c>
      <c r="EY633" s="1">
        <v>1.05</v>
      </c>
      <c r="FA633" s="1">
        <v>197812</v>
      </c>
      <c r="FB633" s="1">
        <f>IF(ISERROR(VLOOKUP($FA633,MOM,LOOKUPS!C$12,0)*$FB$6+VLOOKUP($FA633,STREV,LOOKUPS!C$10,0)*$FC$6+VLOOKUP($FA633,LTREV,LOOKUPS!C$9,0)*$FD$6+VLOOKUP($FA633,CFP,LOOKUPS!C$6,0)*$FE$6+VLOOKUP($FA633,EP,LOOKUPS!C$8,0)*$FF$6+VLOOKUP($FA633,BM,LOOKUPS!C$5,0)*$FG$6+VLOOKUP($FA633,DIV,LOOKUPS!C$7,0)*$FH$6++VLOOKUP($FA633,SIZE,LOOKUPS!C$11,0)*$FI$6),"",VLOOKUP($FA633,MOM,LOOKUPS!C$12,0)*$FB$6+VLOOKUP($FA633,STREV,LOOKUPS!C$10,0)*$FC$6+VLOOKUP($FA633,LTREV,LOOKUPS!C$9,0)*$FD$6+VLOOKUP($FA633,CFP,LOOKUPS!C$6,0)*$FE$6+VLOOKUP($FA633,EP,LOOKUPS!C$8,0)*$FF$6+VLOOKUP($FA633,BM,LOOKUPS!C$5,0)*$FG$6+VLOOKUP($FA633,DIV,LOOKUPS!C$7,0)*$FH$6++VLOOKUP($FA633,SIZE,LOOKUPS!C$11,0)*$FI$6)</f>
        <v>1.0331000000000001</v>
      </c>
      <c r="FC633" s="1">
        <f>IF(ISERROR(VLOOKUP($FA633,MOM,LOOKUPS!D$12,0)*$FB$6+VLOOKUP($FA633,STREV,LOOKUPS!D$10,0)*$FC$6+VLOOKUP($FA633,LTREV,LOOKUPS!D$9,0)*$FD$6+VLOOKUP($FA633,CFP,LOOKUPS!D$6,0)*$FE$6+VLOOKUP($FA633,EP,LOOKUPS!D$8,0)*$FF$6+VLOOKUP($FA633,BM,LOOKUPS!D$5,0)*$FG$6+VLOOKUP($FA633,DIV,LOOKUPS!D$7,0)*$FH$6++VLOOKUP($FA633,SIZE,LOOKUPS!D$11,0)*$FI$6),"",VLOOKUP($FA633,MOM,LOOKUPS!D$12,0)*$FB$6+VLOOKUP($FA633,STREV,LOOKUPS!D$10,0)*$FC$6+VLOOKUP($FA633,LTREV,LOOKUPS!D$9,0)*$FD$6+VLOOKUP($FA633,CFP,LOOKUPS!D$6,0)*$FE$6+VLOOKUP($FA633,EP,LOOKUPS!D$8,0)*$FF$6+VLOOKUP($FA633,BM,LOOKUPS!D$5,0)*$FG$6+VLOOKUP($FA633,DIV,LOOKUPS!D$7,0)*$FH$6++VLOOKUP($FA633,SIZE,LOOKUPS!D$11,0)*$FI$6)</f>
        <v>1.4397000000000002</v>
      </c>
      <c r="FD633" s="1">
        <f>IF(ISERROR(VLOOKUP($FA633,MOM,LOOKUPS!E$12,0)*$FB$6+VLOOKUP($FA633,STREV,LOOKUPS!E$10,0)*$FC$6+VLOOKUP($FA633,LTREV,LOOKUPS!E$9,0)*$FD$6+VLOOKUP($FA633,CFP,LOOKUPS!E$6,0)*$FE$6+VLOOKUP($FA633,EP,LOOKUPS!E$8,0)*$FF$6+VLOOKUP($FA633,BM,LOOKUPS!E$5,0)*$FG$6+VLOOKUP($FA633,DIV,LOOKUPS!E$7,0)*$FH$6++VLOOKUP($FA633,SIZE,LOOKUPS!E$11,0)*$FI$6),"",VLOOKUP($FA633,MOM,LOOKUPS!E$12,0)*$FB$6+VLOOKUP($FA633,STREV,LOOKUPS!E$10,0)*$FC$6+VLOOKUP($FA633,LTREV,LOOKUPS!E$9,0)*$FD$6+VLOOKUP($FA633,CFP,LOOKUPS!E$6,0)*$FE$6+VLOOKUP($FA633,EP,LOOKUPS!E$8,0)*$FF$6+VLOOKUP($FA633,BM,LOOKUPS!E$5,0)*$FG$6+VLOOKUP($FA633,DIV,LOOKUPS!E$7,0)*$FH$6++VLOOKUP($FA633,SIZE,LOOKUPS!E$11,0)*$FI$6)</f>
        <v>0.75450000000000006</v>
      </c>
      <c r="FE633" s="1">
        <f>IF(ISERROR(VLOOKUP($FA633,MOM,LOOKUPS!F$12,0)*$FB$6+VLOOKUP($FA633,STREV,LOOKUPS!F$10,0)*$FC$6+VLOOKUP($FA633,LTREV,LOOKUPS!F$9,0)*$FD$6+VLOOKUP($FA633,CFP,LOOKUPS!F$6,0)*$FE$6+VLOOKUP($FA633,EP,LOOKUPS!F$8,0)*$FF$6+VLOOKUP($FA633,BM,LOOKUPS!F$5,0)*$FG$6+VLOOKUP($FA633,DIV,LOOKUPS!F$7,0)*$FH$6++VLOOKUP($FA633,SIZE,LOOKUPS!F$11,0)*$FI$6),"",VLOOKUP($FA633,MOM,LOOKUPS!F$12,0)*$FB$6+VLOOKUP($FA633,STREV,LOOKUPS!F$10,0)*$FC$6+VLOOKUP($FA633,LTREV,LOOKUPS!F$9,0)*$FD$6+VLOOKUP($FA633,CFP,LOOKUPS!F$6,0)*$FE$6+VLOOKUP($FA633,EP,LOOKUPS!F$8,0)*$FF$6+VLOOKUP($FA633,BM,LOOKUPS!F$5,0)*$FG$6+VLOOKUP($FA633,DIV,LOOKUPS!F$7,0)*$FH$6++VLOOKUP($FA633,SIZE,LOOKUPS!F$11,0)*$FI$6)</f>
        <v>1.0765000000000002</v>
      </c>
      <c r="FF633" s="1">
        <f>IF(ISERROR(VLOOKUP($FA633,MOM,LOOKUPS!G$12,0)*$FB$6+VLOOKUP($FA633,STREV,LOOKUPS!G$10,0)*$FC$6+VLOOKUP($FA633,LTREV,LOOKUPS!G$9,0)*$FD$6+VLOOKUP($FA633,CFP,LOOKUPS!G$6,0)*$FE$6+VLOOKUP($FA633,EP,LOOKUPS!G$8,0)*$FF$6+VLOOKUP($FA633,BM,LOOKUPS!G$5,0)*$FG$6+VLOOKUP($FA633,DIV,LOOKUPS!G$7,0)*$FH$6++VLOOKUP($FA633,SIZE,LOOKUPS!G$11,0)*$FI$6),"",VLOOKUP($FA633,MOM,LOOKUPS!G$12,0)*$FB$6+VLOOKUP($FA633,STREV,LOOKUPS!G$10,0)*$FC$6+VLOOKUP($FA633,LTREV,LOOKUPS!G$9,0)*$FD$6+VLOOKUP($FA633,CFP,LOOKUPS!G$6,0)*$FE$6+VLOOKUP($FA633,EP,LOOKUPS!G$8,0)*$FF$6+VLOOKUP($FA633,BM,LOOKUPS!G$5,0)*$FG$6+VLOOKUP($FA633,DIV,LOOKUPS!G$7,0)*$FH$6++VLOOKUP($FA633,SIZE,LOOKUPS!G$11,0)*$FI$6)</f>
        <v>1.7719</v>
      </c>
      <c r="FG633" s="1">
        <f>IF(ISERROR(VLOOKUP($FA633,MOM,LOOKUPS!H$12,0)*$FB$6+VLOOKUP($FA633,STREV,LOOKUPS!H$10,0)*$FC$6+VLOOKUP($FA633,LTREV,LOOKUPS!H$9,0)*$FD$6+VLOOKUP($FA633,CFP,LOOKUPS!H$6,0)*$FE$6+VLOOKUP($FA633,EP,LOOKUPS!H$8,0)*$FF$6+VLOOKUP($FA633,BM,LOOKUPS!H$5,0)*$FG$6+VLOOKUP($FA633,DIV,LOOKUPS!H$7,0)*$FH$6++VLOOKUP($FA633,SIZE,LOOKUPS!H$11,0)*$FI$6),"",VLOOKUP($FA633,MOM,LOOKUPS!H$12,0)*$FB$6+VLOOKUP($FA633,STREV,LOOKUPS!H$10,0)*$FC$6+VLOOKUP($FA633,LTREV,LOOKUPS!H$9,0)*$FD$6+VLOOKUP($FA633,CFP,LOOKUPS!H$6,0)*$FE$6+VLOOKUP($FA633,EP,LOOKUPS!H$8,0)*$FF$6+VLOOKUP($FA633,BM,LOOKUPS!H$5,0)*$FG$6+VLOOKUP($FA633,DIV,LOOKUPS!H$7,0)*$FH$6++VLOOKUP($FA633,SIZE,LOOKUPS!H$11,0)*$FI$6)</f>
        <v>1.2097000000000002</v>
      </c>
      <c r="FH633" s="1">
        <f>IF(ISERROR(VLOOKUP($FA633,MOM,LOOKUPS!I$12,0)*$FB$6+VLOOKUP($FA633,STREV,LOOKUPS!I$10,0)*$FC$6+VLOOKUP($FA633,LTREV,LOOKUPS!I$9,0)*$FD$6+VLOOKUP($FA633,CFP,LOOKUPS!I$6,0)*$FE$6+VLOOKUP($FA633,EP,LOOKUPS!I$8,0)*$FF$6+VLOOKUP($FA633,BM,LOOKUPS!I$5,0)*$FG$6+VLOOKUP($FA633,DIV,LOOKUPS!I$7,0)*$FH$6++VLOOKUP($FA633,SIZE,LOOKUPS!I$11,0)*$FI$6),"",VLOOKUP($FA633,MOM,LOOKUPS!I$12,0)*$FB$6+VLOOKUP($FA633,STREV,LOOKUPS!I$10,0)*$FC$6+VLOOKUP($FA633,LTREV,LOOKUPS!I$9,0)*$FD$6+VLOOKUP($FA633,CFP,LOOKUPS!I$6,0)*$FE$6+VLOOKUP($FA633,EP,LOOKUPS!I$8,0)*$FF$6+VLOOKUP($FA633,BM,LOOKUPS!I$5,0)*$FG$6+VLOOKUP($FA633,DIV,LOOKUPS!I$7,0)*$FH$6++VLOOKUP($FA633,SIZE,LOOKUPS!I$11,0)*$FI$6)</f>
        <v>1.2834000000000001</v>
      </c>
      <c r="FI633" s="1">
        <f>IF(ISERROR(VLOOKUP($FA633,MOM,LOOKUPS!J$12,0)*$FB$6+VLOOKUP($FA633,STREV,LOOKUPS!J$10,0)*$FC$6+VLOOKUP($FA633,LTREV,LOOKUPS!J$9,0)*$FD$6+VLOOKUP($FA633,CFP,LOOKUPS!J$6,0)*$FE$6+VLOOKUP($FA633,EP,LOOKUPS!J$8,0)*$FF$6+VLOOKUP($FA633,BM,LOOKUPS!J$5,0)*$FG$6+VLOOKUP($FA633,DIV,LOOKUPS!J$7,0)*$FH$6++VLOOKUP($FA633,SIZE,LOOKUPS!J$11,0)*$FI$6),"",VLOOKUP($FA633,MOM,LOOKUPS!J$12,0)*$FB$6+VLOOKUP($FA633,STREV,LOOKUPS!J$10,0)*$FC$6+VLOOKUP($FA633,LTREV,LOOKUPS!J$9,0)*$FD$6+VLOOKUP($FA633,CFP,LOOKUPS!J$6,0)*$FE$6+VLOOKUP($FA633,EP,LOOKUPS!J$8,0)*$FF$6+VLOOKUP($FA633,BM,LOOKUPS!J$5,0)*$FG$6+VLOOKUP($FA633,DIV,LOOKUPS!J$7,0)*$FH$6++VLOOKUP($FA633,SIZE,LOOKUPS!J$11,0)*$FI$6)</f>
        <v>1.1772</v>
      </c>
      <c r="FJ633" s="1">
        <f>IF(ISERROR(VLOOKUP($FA633,MOM,LOOKUPS!K$12,0)*$FB$6+VLOOKUP($FA633,STREV,LOOKUPS!K$10,0)*$FC$6+VLOOKUP($FA633,LTREV,LOOKUPS!K$9,0)*$FD$6+VLOOKUP($FA633,CFP,LOOKUPS!K$6,0)*$FE$6+VLOOKUP($FA633,EP,LOOKUPS!K$8,0)*$FF$6+VLOOKUP($FA633,BM,LOOKUPS!K$5,0)*$FG$6+VLOOKUP($FA633,DIV,LOOKUPS!K$7,0)*$FH$6++VLOOKUP($FA633,SIZE,LOOKUPS!K$11,0)*$FI$6),"",VLOOKUP($FA633,MOM,LOOKUPS!K$12,0)*$FB$6+VLOOKUP($FA633,STREV,LOOKUPS!K$10,0)*$FC$6+VLOOKUP($FA633,LTREV,LOOKUPS!K$9,0)*$FD$6+VLOOKUP($FA633,CFP,LOOKUPS!K$6,0)*$FE$6+VLOOKUP($FA633,EP,LOOKUPS!K$8,0)*$FF$6+VLOOKUP($FA633,BM,LOOKUPS!K$5,0)*$FG$6+VLOOKUP($FA633,DIV,LOOKUPS!K$7,0)*$FH$6++VLOOKUP($FA633,SIZE,LOOKUPS!K$11,0)*$FI$6)</f>
        <v>1.5112000000000001</v>
      </c>
      <c r="FK633" s="1">
        <f>IF(ISERROR(VLOOKUP($FA633,MOM,LOOKUPS!L$12,0)*$FB$6+VLOOKUP($FA633,STREV,LOOKUPS!L$10,0)*$FC$6+VLOOKUP($FA633,LTREV,LOOKUPS!L$9,0)*$FD$6+VLOOKUP($FA633,CFP,LOOKUPS!L$6,0)*$FE$6+VLOOKUP($FA633,EP,LOOKUPS!L$8,0)*$FF$6+VLOOKUP($FA633,BM,LOOKUPS!L$5,0)*$FG$6+VLOOKUP($FA633,DIV,LOOKUPS!L$7,0)*$FH$6++VLOOKUP($FA633,SIZE,LOOKUPS!L$11,0)*$FI$6),"",VLOOKUP($FA633,MOM,LOOKUPS!L$12,0)*$FB$6+VLOOKUP($FA633,STREV,LOOKUPS!L$10,0)*$FC$6+VLOOKUP($FA633,LTREV,LOOKUPS!L$9,0)*$FD$6+VLOOKUP($FA633,CFP,LOOKUPS!L$6,0)*$FE$6+VLOOKUP($FA633,EP,LOOKUPS!L$8,0)*$FF$6+VLOOKUP($FA633,BM,LOOKUPS!L$5,0)*$FG$6+VLOOKUP($FA633,DIV,LOOKUPS!L$7,0)*$FH$6++VLOOKUP($FA633,SIZE,LOOKUPS!L$11,0)*$FI$6)</f>
        <v>1.3632</v>
      </c>
    </row>
    <row r="634" spans="1:167" x14ac:dyDescent="0.3">
      <c r="A634" s="1">
        <v>197901</v>
      </c>
      <c r="B634" s="1">
        <v>12.32</v>
      </c>
      <c r="C634" s="1">
        <v>8.8000000000000007</v>
      </c>
      <c r="D634" s="1">
        <v>9.02</v>
      </c>
      <c r="E634" s="1">
        <v>8.36</v>
      </c>
      <c r="F634" s="1">
        <v>8.23</v>
      </c>
      <c r="G634" s="1">
        <v>6.96</v>
      </c>
      <c r="H634" s="1">
        <v>8.58</v>
      </c>
      <c r="I634" s="1">
        <v>8.5500000000000007</v>
      </c>
      <c r="J634" s="1">
        <v>9.34</v>
      </c>
      <c r="K634" s="1">
        <v>10.34</v>
      </c>
      <c r="M634" s="1">
        <v>197802</v>
      </c>
      <c r="N634" s="1">
        <v>4.68</v>
      </c>
      <c r="O634" s="1">
        <v>2.11</v>
      </c>
      <c r="P634" s="1">
        <v>3.01</v>
      </c>
      <c r="Q634" s="1">
        <v>2.4900000000000002</v>
      </c>
      <c r="R634" s="1">
        <v>2.4300000000000002</v>
      </c>
      <c r="S634" s="1">
        <v>1.78</v>
      </c>
      <c r="T634" s="1">
        <v>2.0099999999999998</v>
      </c>
      <c r="U634" s="1">
        <v>2.74</v>
      </c>
      <c r="V634" s="1">
        <v>1.87</v>
      </c>
      <c r="W634" s="1">
        <v>2.71</v>
      </c>
      <c r="Y634" s="1">
        <v>198301</v>
      </c>
      <c r="Z634" s="1">
        <v>13.82</v>
      </c>
      <c r="AA634" s="1">
        <v>7.17</v>
      </c>
      <c r="AB634" s="1">
        <v>7.52</v>
      </c>
      <c r="AC634" s="1">
        <v>6.72</v>
      </c>
      <c r="AD634" s="1">
        <v>5.91</v>
      </c>
      <c r="AE634" s="1">
        <v>5.94</v>
      </c>
      <c r="AF634" s="1">
        <v>5.61</v>
      </c>
      <c r="AG634" s="1">
        <v>6.85</v>
      </c>
      <c r="AH634" s="1">
        <v>7.11</v>
      </c>
      <c r="AI634" s="1">
        <v>9.61</v>
      </c>
      <c r="AK634">
        <v>200307</v>
      </c>
      <c r="AL634">
        <v>10.44</v>
      </c>
      <c r="AM634">
        <v>6.62</v>
      </c>
      <c r="AN634">
        <v>5.45</v>
      </c>
      <c r="AO634">
        <v>5.7</v>
      </c>
      <c r="AP634">
        <v>6.88</v>
      </c>
      <c r="AQ634">
        <v>5.56</v>
      </c>
      <c r="AR634">
        <v>6.15</v>
      </c>
      <c r="AS634">
        <v>4.57</v>
      </c>
      <c r="AT634">
        <v>5.97</v>
      </c>
      <c r="AU634">
        <v>7.08</v>
      </c>
      <c r="AV634">
        <v>6.62</v>
      </c>
      <c r="AW634">
        <v>5.92</v>
      </c>
      <c r="AX634">
        <v>5.24</v>
      </c>
      <c r="AY634">
        <v>6.5</v>
      </c>
      <c r="AZ634">
        <v>5.71</v>
      </c>
      <c r="BA634">
        <v>4.03</v>
      </c>
      <c r="BB634">
        <v>5.09</v>
      </c>
      <c r="BC634">
        <v>5.76</v>
      </c>
      <c r="BD634">
        <v>6.14</v>
      </c>
      <c r="BF634" s="1">
        <v>200307</v>
      </c>
      <c r="BG634" s="1">
        <v>10.08</v>
      </c>
      <c r="BH634" s="1">
        <v>6.44</v>
      </c>
      <c r="BI634" s="1">
        <v>4.93</v>
      </c>
      <c r="BJ634" s="1">
        <v>6.12</v>
      </c>
      <c r="BK634" s="1">
        <v>6.39</v>
      </c>
      <c r="BL634" s="1">
        <v>5.68</v>
      </c>
      <c r="BM634" s="1">
        <v>5.18</v>
      </c>
      <c r="BN634" s="1">
        <v>5.2</v>
      </c>
      <c r="BO634" s="1">
        <v>6.32</v>
      </c>
      <c r="BP634" s="1">
        <v>6.21</v>
      </c>
      <c r="BQ634" s="1">
        <v>6.63</v>
      </c>
      <c r="BR634" s="1">
        <v>6.56</v>
      </c>
      <c r="BS634" s="1">
        <v>4.8099999999999996</v>
      </c>
      <c r="BT634" s="1">
        <v>4.1500000000000004</v>
      </c>
      <c r="BU634" s="1">
        <v>5.98</v>
      </c>
      <c r="BV634" s="1">
        <v>4.62</v>
      </c>
      <c r="BW634" s="1">
        <v>5.7</v>
      </c>
      <c r="BX634" s="1">
        <v>6.1</v>
      </c>
      <c r="BY634" s="1">
        <v>6.56</v>
      </c>
      <c r="CA634" s="1">
        <v>197807</v>
      </c>
      <c r="CB634" s="1">
        <v>6.76</v>
      </c>
      <c r="CC634" s="1">
        <v>6.41</v>
      </c>
      <c r="CD634" s="1">
        <v>5.01</v>
      </c>
      <c r="CE634" s="1">
        <v>4.8600000000000003</v>
      </c>
      <c r="CF634" s="1">
        <v>6.42</v>
      </c>
      <c r="CG634" s="1">
        <v>5.64</v>
      </c>
      <c r="CH634" s="1">
        <v>5.58</v>
      </c>
      <c r="CI634" s="1">
        <v>4.78</v>
      </c>
      <c r="CJ634" s="1">
        <v>4.7</v>
      </c>
      <c r="CK634" s="1">
        <v>5.87</v>
      </c>
      <c r="CL634" s="1">
        <v>7.25</v>
      </c>
      <c r="CM634" s="1">
        <v>6.39</v>
      </c>
      <c r="CN634" s="1">
        <v>4.78</v>
      </c>
      <c r="CO634" s="1">
        <v>5.64</v>
      </c>
      <c r="CP634" s="1">
        <v>5.51</v>
      </c>
      <c r="CQ634" s="1">
        <v>4.17</v>
      </c>
      <c r="CR634" s="1">
        <v>5.31</v>
      </c>
      <c r="CS634" s="1">
        <v>4.9000000000000004</v>
      </c>
      <c r="CT634" s="1">
        <v>4.55</v>
      </c>
      <c r="CV634" s="1">
        <v>197907</v>
      </c>
      <c r="CW634" s="1">
        <v>1.45</v>
      </c>
      <c r="CX634" s="1">
        <v>2.02</v>
      </c>
      <c r="CY634" s="1">
        <v>2.92</v>
      </c>
      <c r="CZ634" s="1">
        <v>3.1</v>
      </c>
      <c r="DA634" s="1">
        <v>1.57</v>
      </c>
      <c r="DB634" s="1">
        <v>2.81</v>
      </c>
      <c r="DC634" s="1">
        <v>3.33</v>
      </c>
      <c r="DD634" s="1">
        <v>2.75</v>
      </c>
      <c r="DE634" s="1">
        <v>3.23</v>
      </c>
      <c r="DF634" s="1">
        <v>0.87</v>
      </c>
      <c r="DG634" s="1">
        <v>2.5499999999999998</v>
      </c>
      <c r="DH634" s="1">
        <v>3.16</v>
      </c>
      <c r="DI634" s="1">
        <v>2.41</v>
      </c>
      <c r="DJ634" s="1">
        <v>2.97</v>
      </c>
      <c r="DK634" s="1">
        <v>3.78</v>
      </c>
      <c r="DL634" s="1">
        <v>2.64</v>
      </c>
      <c r="DM634" s="1">
        <v>2.86</v>
      </c>
      <c r="DN634" s="1">
        <v>3.6</v>
      </c>
      <c r="DO634" s="1">
        <v>2.74</v>
      </c>
      <c r="DQ634" s="1">
        <v>197807</v>
      </c>
      <c r="DR634" s="1">
        <v>-99.99</v>
      </c>
      <c r="DS634" s="1">
        <v>4.9000000000000004</v>
      </c>
      <c r="DT634" s="1">
        <v>5.89</v>
      </c>
      <c r="DU634" s="1">
        <v>6.04</v>
      </c>
      <c r="DV634" s="1">
        <v>4.79</v>
      </c>
      <c r="DW634" s="1">
        <v>6.44</v>
      </c>
      <c r="DX634" s="1">
        <v>5.07</v>
      </c>
      <c r="DY634" s="1">
        <v>6.5</v>
      </c>
      <c r="DZ634" s="1">
        <v>5.55</v>
      </c>
      <c r="EA634" s="1">
        <v>4.58</v>
      </c>
      <c r="EB634" s="1">
        <v>5.78</v>
      </c>
      <c r="EC634" s="1">
        <v>5.94</v>
      </c>
      <c r="ED634" s="1">
        <v>7</v>
      </c>
      <c r="EE634" s="1">
        <v>5.2</v>
      </c>
      <c r="EF634" s="1">
        <v>4.8899999999999997</v>
      </c>
      <c r="EG634" s="1">
        <v>6.08</v>
      </c>
      <c r="EH634" s="1">
        <v>6.93</v>
      </c>
      <c r="EI634" s="1">
        <v>5.13</v>
      </c>
      <c r="EJ634" s="1">
        <v>6</v>
      </c>
      <c r="EL634">
        <v>197807</v>
      </c>
      <c r="EM634">
        <v>5.1100000000000003</v>
      </c>
      <c r="EN634">
        <v>0.26</v>
      </c>
      <c r="EO634">
        <v>-1.08</v>
      </c>
      <c r="EP634">
        <v>0.56000000000000005</v>
      </c>
      <c r="ER634" s="1">
        <v>197901</v>
      </c>
      <c r="ES634" s="1">
        <v>-1.24</v>
      </c>
      <c r="EU634" s="1">
        <v>197802</v>
      </c>
      <c r="EV634" s="1">
        <v>1.25</v>
      </c>
      <c r="EX634" s="1">
        <v>198301</v>
      </c>
      <c r="EY634" s="1">
        <v>0.1</v>
      </c>
      <c r="FA634" s="1">
        <v>197901</v>
      </c>
      <c r="FB634" s="1">
        <f>IF(ISERROR(VLOOKUP($FA634,MOM,LOOKUPS!C$12,0)*$FB$6+VLOOKUP($FA634,STREV,LOOKUPS!C$10,0)*$FC$6+VLOOKUP($FA634,LTREV,LOOKUPS!C$9,0)*$FD$6+VLOOKUP($FA634,CFP,LOOKUPS!C$6,0)*$FE$6+VLOOKUP($FA634,EP,LOOKUPS!C$8,0)*$FF$6+VLOOKUP($FA634,BM,LOOKUPS!C$5,0)*$FG$6+VLOOKUP($FA634,DIV,LOOKUPS!C$7,0)*$FH$6++VLOOKUP($FA634,SIZE,LOOKUPS!C$11,0)*$FI$6),"",VLOOKUP($FA634,MOM,LOOKUPS!C$12,0)*$FB$6+VLOOKUP($FA634,STREV,LOOKUPS!C$10,0)*$FC$6+VLOOKUP($FA634,LTREV,LOOKUPS!C$9,0)*$FD$6+VLOOKUP($FA634,CFP,LOOKUPS!C$6,0)*$FE$6+VLOOKUP($FA634,EP,LOOKUPS!C$8,0)*$FF$6+VLOOKUP($FA634,BM,LOOKUPS!C$5,0)*$FG$6+VLOOKUP($FA634,DIV,LOOKUPS!C$7,0)*$FH$6++VLOOKUP($FA634,SIZE,LOOKUPS!C$11,0)*$FI$6)</f>
        <v>8.9741999999999997</v>
      </c>
      <c r="FC634" s="1">
        <f>IF(ISERROR(VLOOKUP($FA634,MOM,LOOKUPS!D$12,0)*$FB$6+VLOOKUP($FA634,STREV,LOOKUPS!D$10,0)*$FC$6+VLOOKUP($FA634,LTREV,LOOKUPS!D$9,0)*$FD$6+VLOOKUP($FA634,CFP,LOOKUPS!D$6,0)*$FE$6+VLOOKUP($FA634,EP,LOOKUPS!D$8,0)*$FF$6+VLOOKUP($FA634,BM,LOOKUPS!D$5,0)*$FG$6+VLOOKUP($FA634,DIV,LOOKUPS!D$7,0)*$FH$6++VLOOKUP($FA634,SIZE,LOOKUPS!D$11,0)*$FI$6),"",VLOOKUP($FA634,MOM,LOOKUPS!D$12,0)*$FB$6+VLOOKUP($FA634,STREV,LOOKUPS!D$10,0)*$FC$6+VLOOKUP($FA634,LTREV,LOOKUPS!D$9,0)*$FD$6+VLOOKUP($FA634,CFP,LOOKUPS!D$6,0)*$FE$6+VLOOKUP($FA634,EP,LOOKUPS!D$8,0)*$FF$6+VLOOKUP($FA634,BM,LOOKUPS!D$5,0)*$FG$6+VLOOKUP($FA634,DIV,LOOKUPS!D$7,0)*$FH$6++VLOOKUP($FA634,SIZE,LOOKUPS!D$11,0)*$FI$6)</f>
        <v>8.0498000000000012</v>
      </c>
      <c r="FD634" s="1">
        <f>IF(ISERROR(VLOOKUP($FA634,MOM,LOOKUPS!E$12,0)*$FB$6+VLOOKUP($FA634,STREV,LOOKUPS!E$10,0)*$FC$6+VLOOKUP($FA634,LTREV,LOOKUPS!E$9,0)*$FD$6+VLOOKUP($FA634,CFP,LOOKUPS!E$6,0)*$FE$6+VLOOKUP($FA634,EP,LOOKUPS!E$8,0)*$FF$6+VLOOKUP($FA634,BM,LOOKUPS!E$5,0)*$FG$6+VLOOKUP($FA634,DIV,LOOKUPS!E$7,0)*$FH$6++VLOOKUP($FA634,SIZE,LOOKUPS!E$11,0)*$FI$6),"",VLOOKUP($FA634,MOM,LOOKUPS!E$12,0)*$FB$6+VLOOKUP($FA634,STREV,LOOKUPS!E$10,0)*$FC$6+VLOOKUP($FA634,LTREV,LOOKUPS!E$9,0)*$FD$6+VLOOKUP($FA634,CFP,LOOKUPS!E$6,0)*$FE$6+VLOOKUP($FA634,EP,LOOKUPS!E$8,0)*$FF$6+VLOOKUP($FA634,BM,LOOKUPS!E$5,0)*$FG$6+VLOOKUP($FA634,DIV,LOOKUPS!E$7,0)*$FH$6++VLOOKUP($FA634,SIZE,LOOKUPS!E$11,0)*$FI$6)</f>
        <v>8.3512000000000004</v>
      </c>
      <c r="FE634" s="1">
        <f>IF(ISERROR(VLOOKUP($FA634,MOM,LOOKUPS!F$12,0)*$FB$6+VLOOKUP($FA634,STREV,LOOKUPS!F$10,0)*$FC$6+VLOOKUP($FA634,LTREV,LOOKUPS!F$9,0)*$FD$6+VLOOKUP($FA634,CFP,LOOKUPS!F$6,0)*$FE$6+VLOOKUP($FA634,EP,LOOKUPS!F$8,0)*$FF$6+VLOOKUP($FA634,BM,LOOKUPS!F$5,0)*$FG$6+VLOOKUP($FA634,DIV,LOOKUPS!F$7,0)*$FH$6++VLOOKUP($FA634,SIZE,LOOKUPS!F$11,0)*$FI$6),"",VLOOKUP($FA634,MOM,LOOKUPS!F$12,0)*$FB$6+VLOOKUP($FA634,STREV,LOOKUPS!F$10,0)*$FC$6+VLOOKUP($FA634,LTREV,LOOKUPS!F$9,0)*$FD$6+VLOOKUP($FA634,CFP,LOOKUPS!F$6,0)*$FE$6+VLOOKUP($FA634,EP,LOOKUPS!F$8,0)*$FF$6+VLOOKUP($FA634,BM,LOOKUPS!F$5,0)*$FG$6+VLOOKUP($FA634,DIV,LOOKUPS!F$7,0)*$FH$6++VLOOKUP($FA634,SIZE,LOOKUPS!F$11,0)*$FI$6)</f>
        <v>8.0532000000000004</v>
      </c>
      <c r="FF634" s="1">
        <f>IF(ISERROR(VLOOKUP($FA634,MOM,LOOKUPS!G$12,0)*$FB$6+VLOOKUP($FA634,STREV,LOOKUPS!G$10,0)*$FC$6+VLOOKUP($FA634,LTREV,LOOKUPS!G$9,0)*$FD$6+VLOOKUP($FA634,CFP,LOOKUPS!G$6,0)*$FE$6+VLOOKUP($FA634,EP,LOOKUPS!G$8,0)*$FF$6+VLOOKUP($FA634,BM,LOOKUPS!G$5,0)*$FG$6+VLOOKUP($FA634,DIV,LOOKUPS!G$7,0)*$FH$6++VLOOKUP($FA634,SIZE,LOOKUPS!G$11,0)*$FI$6),"",VLOOKUP($FA634,MOM,LOOKUPS!G$12,0)*$FB$6+VLOOKUP($FA634,STREV,LOOKUPS!G$10,0)*$FC$6+VLOOKUP($FA634,LTREV,LOOKUPS!G$9,0)*$FD$6+VLOOKUP($FA634,CFP,LOOKUPS!G$6,0)*$FE$6+VLOOKUP($FA634,EP,LOOKUPS!G$8,0)*$FF$6+VLOOKUP($FA634,BM,LOOKUPS!G$5,0)*$FG$6+VLOOKUP($FA634,DIV,LOOKUPS!G$7,0)*$FH$6++VLOOKUP($FA634,SIZE,LOOKUPS!G$11,0)*$FI$6)</f>
        <v>7.9159000000000006</v>
      </c>
      <c r="FG634" s="1">
        <f>IF(ISERROR(VLOOKUP($FA634,MOM,LOOKUPS!H$12,0)*$FB$6+VLOOKUP($FA634,STREV,LOOKUPS!H$10,0)*$FC$6+VLOOKUP($FA634,LTREV,LOOKUPS!H$9,0)*$FD$6+VLOOKUP($FA634,CFP,LOOKUPS!H$6,0)*$FE$6+VLOOKUP($FA634,EP,LOOKUPS!H$8,0)*$FF$6+VLOOKUP($FA634,BM,LOOKUPS!H$5,0)*$FG$6+VLOOKUP($FA634,DIV,LOOKUPS!H$7,0)*$FH$6++VLOOKUP($FA634,SIZE,LOOKUPS!H$11,0)*$FI$6),"",VLOOKUP($FA634,MOM,LOOKUPS!H$12,0)*$FB$6+VLOOKUP($FA634,STREV,LOOKUPS!H$10,0)*$FC$6+VLOOKUP($FA634,LTREV,LOOKUPS!H$9,0)*$FD$6+VLOOKUP($FA634,CFP,LOOKUPS!H$6,0)*$FE$6+VLOOKUP($FA634,EP,LOOKUPS!H$8,0)*$FF$6+VLOOKUP($FA634,BM,LOOKUPS!H$5,0)*$FG$6+VLOOKUP($FA634,DIV,LOOKUPS!H$7,0)*$FH$6++VLOOKUP($FA634,SIZE,LOOKUPS!H$11,0)*$FI$6)</f>
        <v>8.2922000000000011</v>
      </c>
      <c r="FH634" s="1">
        <f>IF(ISERROR(VLOOKUP($FA634,MOM,LOOKUPS!I$12,0)*$FB$6+VLOOKUP($FA634,STREV,LOOKUPS!I$10,0)*$FC$6+VLOOKUP($FA634,LTREV,LOOKUPS!I$9,0)*$FD$6+VLOOKUP($FA634,CFP,LOOKUPS!I$6,0)*$FE$6+VLOOKUP($FA634,EP,LOOKUPS!I$8,0)*$FF$6+VLOOKUP($FA634,BM,LOOKUPS!I$5,0)*$FG$6+VLOOKUP($FA634,DIV,LOOKUPS!I$7,0)*$FH$6++VLOOKUP($FA634,SIZE,LOOKUPS!I$11,0)*$FI$6),"",VLOOKUP($FA634,MOM,LOOKUPS!I$12,0)*$FB$6+VLOOKUP($FA634,STREV,LOOKUPS!I$10,0)*$FC$6+VLOOKUP($FA634,LTREV,LOOKUPS!I$9,0)*$FD$6+VLOOKUP($FA634,CFP,LOOKUPS!I$6,0)*$FE$6+VLOOKUP($FA634,EP,LOOKUPS!I$8,0)*$FF$6+VLOOKUP($FA634,BM,LOOKUPS!I$5,0)*$FG$6+VLOOKUP($FA634,DIV,LOOKUPS!I$7,0)*$FH$6++VLOOKUP($FA634,SIZE,LOOKUPS!I$11,0)*$FI$6)</f>
        <v>8.9328000000000003</v>
      </c>
      <c r="FI634" s="1">
        <f>IF(ISERROR(VLOOKUP($FA634,MOM,LOOKUPS!J$12,0)*$FB$6+VLOOKUP($FA634,STREV,LOOKUPS!J$10,0)*$FC$6+VLOOKUP($FA634,LTREV,LOOKUPS!J$9,0)*$FD$6+VLOOKUP($FA634,CFP,LOOKUPS!J$6,0)*$FE$6+VLOOKUP($FA634,EP,LOOKUPS!J$8,0)*$FF$6+VLOOKUP($FA634,BM,LOOKUPS!J$5,0)*$FG$6+VLOOKUP($FA634,DIV,LOOKUPS!J$7,0)*$FH$6++VLOOKUP($FA634,SIZE,LOOKUPS!J$11,0)*$FI$6),"",VLOOKUP($FA634,MOM,LOOKUPS!J$12,0)*$FB$6+VLOOKUP($FA634,STREV,LOOKUPS!J$10,0)*$FC$6+VLOOKUP($FA634,LTREV,LOOKUPS!J$9,0)*$FD$6+VLOOKUP($FA634,CFP,LOOKUPS!J$6,0)*$FE$6+VLOOKUP($FA634,EP,LOOKUPS!J$8,0)*$FF$6+VLOOKUP($FA634,BM,LOOKUPS!J$5,0)*$FG$6+VLOOKUP($FA634,DIV,LOOKUPS!J$7,0)*$FH$6++VLOOKUP($FA634,SIZE,LOOKUPS!J$11,0)*$FI$6)</f>
        <v>9.6206000000000014</v>
      </c>
      <c r="FJ634" s="1">
        <f>IF(ISERROR(VLOOKUP($FA634,MOM,LOOKUPS!K$12,0)*$FB$6+VLOOKUP($FA634,STREV,LOOKUPS!K$10,0)*$FC$6+VLOOKUP($FA634,LTREV,LOOKUPS!K$9,0)*$FD$6+VLOOKUP($FA634,CFP,LOOKUPS!K$6,0)*$FE$6+VLOOKUP($FA634,EP,LOOKUPS!K$8,0)*$FF$6+VLOOKUP($FA634,BM,LOOKUPS!K$5,0)*$FG$6+VLOOKUP($FA634,DIV,LOOKUPS!K$7,0)*$FH$6++VLOOKUP($FA634,SIZE,LOOKUPS!K$11,0)*$FI$6),"",VLOOKUP($FA634,MOM,LOOKUPS!K$12,0)*$FB$6+VLOOKUP($FA634,STREV,LOOKUPS!K$10,0)*$FC$6+VLOOKUP($FA634,LTREV,LOOKUPS!K$9,0)*$FD$6+VLOOKUP($FA634,CFP,LOOKUPS!K$6,0)*$FE$6+VLOOKUP($FA634,EP,LOOKUPS!K$8,0)*$FF$6+VLOOKUP($FA634,BM,LOOKUPS!K$5,0)*$FG$6+VLOOKUP($FA634,DIV,LOOKUPS!K$7,0)*$FH$6++VLOOKUP($FA634,SIZE,LOOKUPS!K$11,0)*$FI$6)</f>
        <v>10.463200000000001</v>
      </c>
      <c r="FK634" s="1">
        <f>IF(ISERROR(VLOOKUP($FA634,MOM,LOOKUPS!L$12,0)*$FB$6+VLOOKUP($FA634,STREV,LOOKUPS!L$10,0)*$FC$6+VLOOKUP($FA634,LTREV,LOOKUPS!L$9,0)*$FD$6+VLOOKUP($FA634,CFP,LOOKUPS!L$6,0)*$FE$6+VLOOKUP($FA634,EP,LOOKUPS!L$8,0)*$FF$6+VLOOKUP($FA634,BM,LOOKUPS!L$5,0)*$FG$6+VLOOKUP($FA634,DIV,LOOKUPS!L$7,0)*$FH$6++VLOOKUP($FA634,SIZE,LOOKUPS!L$11,0)*$FI$6),"",VLOOKUP($FA634,MOM,LOOKUPS!L$12,0)*$FB$6+VLOOKUP($FA634,STREV,LOOKUPS!L$10,0)*$FC$6+VLOOKUP($FA634,LTREV,LOOKUPS!L$9,0)*$FD$6+VLOOKUP($FA634,CFP,LOOKUPS!L$6,0)*$FE$6+VLOOKUP($FA634,EP,LOOKUPS!L$8,0)*$FF$6+VLOOKUP($FA634,BM,LOOKUPS!L$5,0)*$FG$6+VLOOKUP($FA634,DIV,LOOKUPS!L$7,0)*$FH$6++VLOOKUP($FA634,SIZE,LOOKUPS!L$11,0)*$FI$6)</f>
        <v>13.133800000000001</v>
      </c>
    </row>
    <row r="635" spans="1:167" x14ac:dyDescent="0.3">
      <c r="A635" s="1">
        <v>197902</v>
      </c>
      <c r="B635" s="1">
        <v>-1.3</v>
      </c>
      <c r="C635" s="1">
        <v>-2.17</v>
      </c>
      <c r="D635" s="1">
        <v>-1.39</v>
      </c>
      <c r="E635" s="1">
        <v>-1.72</v>
      </c>
      <c r="F635" s="1">
        <v>-1.89</v>
      </c>
      <c r="G635" s="1">
        <v>-1.66</v>
      </c>
      <c r="H635" s="1">
        <v>-1.52</v>
      </c>
      <c r="I635" s="1">
        <v>-1.54</v>
      </c>
      <c r="J635" s="1">
        <v>-2.0499999999999998</v>
      </c>
      <c r="K635" s="1">
        <v>-3.46</v>
      </c>
      <c r="M635" s="1">
        <v>197803</v>
      </c>
      <c r="N635" s="1">
        <v>8.42</v>
      </c>
      <c r="O635" s="1">
        <v>6.61</v>
      </c>
      <c r="P635" s="1">
        <v>6.47</v>
      </c>
      <c r="Q635" s="1">
        <v>5.01</v>
      </c>
      <c r="R635" s="1">
        <v>7</v>
      </c>
      <c r="S635" s="1">
        <v>5.34</v>
      </c>
      <c r="T635" s="1">
        <v>5.53</v>
      </c>
      <c r="U635" s="1">
        <v>6.52</v>
      </c>
      <c r="V635" s="1">
        <v>7.47</v>
      </c>
      <c r="W635" s="1">
        <v>7.28</v>
      </c>
      <c r="Y635" s="1">
        <v>198302</v>
      </c>
      <c r="Z635" s="1">
        <v>8.6999999999999993</v>
      </c>
      <c r="AA635" s="1">
        <v>5.55</v>
      </c>
      <c r="AB635" s="1">
        <v>4.9400000000000004</v>
      </c>
      <c r="AC635" s="1">
        <v>5.26</v>
      </c>
      <c r="AD635" s="1">
        <v>5.48</v>
      </c>
      <c r="AE635" s="1">
        <v>6</v>
      </c>
      <c r="AF635" s="1">
        <v>4.5199999999999996</v>
      </c>
      <c r="AG635" s="1">
        <v>5.33</v>
      </c>
      <c r="AH635" s="1">
        <v>5.75</v>
      </c>
      <c r="AI635" s="1">
        <v>5.19</v>
      </c>
      <c r="AK635">
        <v>200308</v>
      </c>
      <c r="AL635">
        <v>7.14</v>
      </c>
      <c r="AM635">
        <v>5.25</v>
      </c>
      <c r="AN635">
        <v>3.42</v>
      </c>
      <c r="AO635">
        <v>4.3099999999999996</v>
      </c>
      <c r="AP635">
        <v>5.41</v>
      </c>
      <c r="AQ635">
        <v>4.3499999999999996</v>
      </c>
      <c r="AR635">
        <v>3</v>
      </c>
      <c r="AS635">
        <v>4.09</v>
      </c>
      <c r="AT635">
        <v>4.28</v>
      </c>
      <c r="AU635">
        <v>5.09</v>
      </c>
      <c r="AV635">
        <v>5.81</v>
      </c>
      <c r="AW635">
        <v>4.8499999999999996</v>
      </c>
      <c r="AX635">
        <v>3.91</v>
      </c>
      <c r="AY635">
        <v>2.8</v>
      </c>
      <c r="AZ635">
        <v>3.25</v>
      </c>
      <c r="BA635">
        <v>3.79</v>
      </c>
      <c r="BB635">
        <v>4.38</v>
      </c>
      <c r="BC635">
        <v>4.8499999999999996</v>
      </c>
      <c r="BD635">
        <v>3.79</v>
      </c>
      <c r="BF635" s="1">
        <v>200308</v>
      </c>
      <c r="BG635" s="1">
        <v>7.23</v>
      </c>
      <c r="BH635" s="1">
        <v>5.63</v>
      </c>
      <c r="BI635" s="1">
        <v>3.18</v>
      </c>
      <c r="BJ635" s="1">
        <v>3.5</v>
      </c>
      <c r="BK635" s="1">
        <v>5.96</v>
      </c>
      <c r="BL635" s="1">
        <v>4.58</v>
      </c>
      <c r="BM635" s="1">
        <v>2.63</v>
      </c>
      <c r="BN635" s="1">
        <v>2.95</v>
      </c>
      <c r="BO635" s="1">
        <v>3.8</v>
      </c>
      <c r="BP635" s="1">
        <v>6.65</v>
      </c>
      <c r="BQ635" s="1">
        <v>5.07</v>
      </c>
      <c r="BR635" s="1">
        <v>4.74</v>
      </c>
      <c r="BS635" s="1">
        <v>4.43</v>
      </c>
      <c r="BT635" s="1">
        <v>3.07</v>
      </c>
      <c r="BU635" s="1">
        <v>2.29</v>
      </c>
      <c r="BV635" s="1">
        <v>3.02</v>
      </c>
      <c r="BW635" s="1">
        <v>2.88</v>
      </c>
      <c r="BX635" s="1">
        <v>2.98</v>
      </c>
      <c r="BY635" s="1">
        <v>4.66</v>
      </c>
      <c r="CA635" s="1">
        <v>197808</v>
      </c>
      <c r="CB635" s="1">
        <v>22.17</v>
      </c>
      <c r="CC635" s="1">
        <v>9.1199999999999992</v>
      </c>
      <c r="CD635" s="1">
        <v>8.99</v>
      </c>
      <c r="CE635" s="1">
        <v>9.91</v>
      </c>
      <c r="CF635" s="1">
        <v>9.61</v>
      </c>
      <c r="CG635" s="1">
        <v>8.68</v>
      </c>
      <c r="CH635" s="1">
        <v>8.9</v>
      </c>
      <c r="CI635" s="1">
        <v>8.11</v>
      </c>
      <c r="CJ635" s="1">
        <v>10.69</v>
      </c>
      <c r="CK635" s="1">
        <v>9.8000000000000007</v>
      </c>
      <c r="CL635" s="1">
        <v>9.34</v>
      </c>
      <c r="CM635" s="1">
        <v>7.9</v>
      </c>
      <c r="CN635" s="1">
        <v>9.61</v>
      </c>
      <c r="CO635" s="1">
        <v>9.07</v>
      </c>
      <c r="CP635" s="1">
        <v>8.74</v>
      </c>
      <c r="CQ635" s="1">
        <v>8.56</v>
      </c>
      <c r="CR635" s="1">
        <v>7.71</v>
      </c>
      <c r="CS635" s="1">
        <v>9.89</v>
      </c>
      <c r="CT635" s="1">
        <v>11.3</v>
      </c>
      <c r="CV635" s="1">
        <v>197908</v>
      </c>
      <c r="CW635" s="1">
        <v>8.1199999999999992</v>
      </c>
      <c r="CX635" s="1">
        <v>8.5399999999999991</v>
      </c>
      <c r="CY635" s="1">
        <v>7.38</v>
      </c>
      <c r="CZ635" s="1">
        <v>4.99</v>
      </c>
      <c r="DA635" s="1">
        <v>8.76</v>
      </c>
      <c r="DB635" s="1">
        <v>7.93</v>
      </c>
      <c r="DC635" s="1">
        <v>7.32</v>
      </c>
      <c r="DD635" s="1">
        <v>6.77</v>
      </c>
      <c r="DE635" s="1">
        <v>4.2300000000000004</v>
      </c>
      <c r="DF635" s="1">
        <v>8.7100000000000009</v>
      </c>
      <c r="DG635" s="1">
        <v>8.83</v>
      </c>
      <c r="DH635" s="1">
        <v>7.99</v>
      </c>
      <c r="DI635" s="1">
        <v>7.86</v>
      </c>
      <c r="DJ635" s="1">
        <v>6.82</v>
      </c>
      <c r="DK635" s="1">
        <v>7.95</v>
      </c>
      <c r="DL635" s="1">
        <v>7.02</v>
      </c>
      <c r="DM635" s="1">
        <v>6.48</v>
      </c>
      <c r="DN635" s="1">
        <v>5.56</v>
      </c>
      <c r="DO635" s="1">
        <v>2.48</v>
      </c>
      <c r="DQ635" s="1">
        <v>197808</v>
      </c>
      <c r="DR635" s="1">
        <v>-99.99</v>
      </c>
      <c r="DS635" s="1">
        <v>10.84</v>
      </c>
      <c r="DT635" s="1">
        <v>7.18</v>
      </c>
      <c r="DU635" s="1">
        <v>3.81</v>
      </c>
      <c r="DV635" s="1">
        <v>11.15</v>
      </c>
      <c r="DW635" s="1">
        <v>8.2100000000000009</v>
      </c>
      <c r="DX635" s="1">
        <v>7.07</v>
      </c>
      <c r="DY635" s="1">
        <v>5.17</v>
      </c>
      <c r="DZ635" s="1">
        <v>3.2</v>
      </c>
      <c r="EA635" s="1">
        <v>12.01</v>
      </c>
      <c r="EB635" s="1">
        <v>7.08</v>
      </c>
      <c r="EC635" s="1">
        <v>8.01</v>
      </c>
      <c r="ED635" s="1">
        <v>8.43</v>
      </c>
      <c r="EE635" s="1">
        <v>6.95</v>
      </c>
      <c r="EF635" s="1">
        <v>7.22</v>
      </c>
      <c r="EG635" s="1">
        <v>5.37</v>
      </c>
      <c r="EH635" s="1">
        <v>4.95</v>
      </c>
      <c r="EI635" s="1">
        <v>3.72</v>
      </c>
      <c r="EJ635" s="1">
        <v>2.66</v>
      </c>
      <c r="EL635">
        <v>197808</v>
      </c>
      <c r="EM635">
        <v>3.75</v>
      </c>
      <c r="EN635">
        <v>5.0599999999999996</v>
      </c>
      <c r="EO635">
        <v>-0.56999999999999995</v>
      </c>
      <c r="EP635">
        <v>0.56000000000000005</v>
      </c>
      <c r="ER635" s="1">
        <v>197902</v>
      </c>
      <c r="ES635" s="1">
        <v>-1.06</v>
      </c>
      <c r="EU635" s="1">
        <v>197803</v>
      </c>
      <c r="EV635" s="1">
        <v>-0.31</v>
      </c>
      <c r="EX635" s="1">
        <v>198302</v>
      </c>
      <c r="EY635" s="1">
        <v>-0.43</v>
      </c>
      <c r="FA635" s="1">
        <v>197902</v>
      </c>
      <c r="FB635" s="1">
        <f>IF(ISERROR(VLOOKUP($FA635,MOM,LOOKUPS!C$12,0)*$FB$6+VLOOKUP($FA635,STREV,LOOKUPS!C$10,0)*$FC$6+VLOOKUP($FA635,LTREV,LOOKUPS!C$9,0)*$FD$6+VLOOKUP($FA635,CFP,LOOKUPS!C$6,0)*$FE$6+VLOOKUP($FA635,EP,LOOKUPS!C$8,0)*$FF$6+VLOOKUP($FA635,BM,LOOKUPS!C$5,0)*$FG$6+VLOOKUP($FA635,DIV,LOOKUPS!C$7,0)*$FH$6++VLOOKUP($FA635,SIZE,LOOKUPS!C$11,0)*$FI$6),"",VLOOKUP($FA635,MOM,LOOKUPS!C$12,0)*$FB$6+VLOOKUP($FA635,STREV,LOOKUPS!C$10,0)*$FC$6+VLOOKUP($FA635,LTREV,LOOKUPS!C$9,0)*$FD$6+VLOOKUP($FA635,CFP,LOOKUPS!C$6,0)*$FE$6+VLOOKUP($FA635,EP,LOOKUPS!C$8,0)*$FF$6+VLOOKUP($FA635,BM,LOOKUPS!C$5,0)*$FG$6+VLOOKUP($FA635,DIV,LOOKUPS!C$7,0)*$FH$6++VLOOKUP($FA635,SIZE,LOOKUPS!C$11,0)*$FI$6)</f>
        <v>-2.7815000000000003</v>
      </c>
      <c r="FC635" s="1">
        <f>IF(ISERROR(VLOOKUP($FA635,MOM,LOOKUPS!D$12,0)*$FB$6+VLOOKUP($FA635,STREV,LOOKUPS!D$10,0)*$FC$6+VLOOKUP($FA635,LTREV,LOOKUPS!D$9,0)*$FD$6+VLOOKUP($FA635,CFP,LOOKUPS!D$6,0)*$FE$6+VLOOKUP($FA635,EP,LOOKUPS!D$8,0)*$FF$6+VLOOKUP($FA635,BM,LOOKUPS!D$5,0)*$FG$6+VLOOKUP($FA635,DIV,LOOKUPS!D$7,0)*$FH$6++VLOOKUP($FA635,SIZE,LOOKUPS!D$11,0)*$FI$6),"",VLOOKUP($FA635,MOM,LOOKUPS!D$12,0)*$FB$6+VLOOKUP($FA635,STREV,LOOKUPS!D$10,0)*$FC$6+VLOOKUP($FA635,LTREV,LOOKUPS!D$9,0)*$FD$6+VLOOKUP($FA635,CFP,LOOKUPS!D$6,0)*$FE$6+VLOOKUP($FA635,EP,LOOKUPS!D$8,0)*$FF$6+VLOOKUP($FA635,BM,LOOKUPS!D$5,0)*$FG$6+VLOOKUP($FA635,DIV,LOOKUPS!D$7,0)*$FH$6++VLOOKUP($FA635,SIZE,LOOKUPS!D$11,0)*$FI$6)</f>
        <v>-2.653</v>
      </c>
      <c r="FD635" s="1">
        <f>IF(ISERROR(VLOOKUP($FA635,MOM,LOOKUPS!E$12,0)*$FB$6+VLOOKUP($FA635,STREV,LOOKUPS!E$10,0)*$FC$6+VLOOKUP($FA635,LTREV,LOOKUPS!E$9,0)*$FD$6+VLOOKUP($FA635,CFP,LOOKUPS!E$6,0)*$FE$6+VLOOKUP($FA635,EP,LOOKUPS!E$8,0)*$FF$6+VLOOKUP($FA635,BM,LOOKUPS!E$5,0)*$FG$6+VLOOKUP($FA635,DIV,LOOKUPS!E$7,0)*$FH$6++VLOOKUP($FA635,SIZE,LOOKUPS!E$11,0)*$FI$6),"",VLOOKUP($FA635,MOM,LOOKUPS!E$12,0)*$FB$6+VLOOKUP($FA635,STREV,LOOKUPS!E$10,0)*$FC$6+VLOOKUP($FA635,LTREV,LOOKUPS!E$9,0)*$FD$6+VLOOKUP($FA635,CFP,LOOKUPS!E$6,0)*$FE$6+VLOOKUP($FA635,EP,LOOKUPS!E$8,0)*$FF$6+VLOOKUP($FA635,BM,LOOKUPS!E$5,0)*$FG$6+VLOOKUP($FA635,DIV,LOOKUPS!E$7,0)*$FH$6++VLOOKUP($FA635,SIZE,LOOKUPS!E$11,0)*$FI$6)</f>
        <v>-2.5129999999999999</v>
      </c>
      <c r="FE635" s="1">
        <f>IF(ISERROR(VLOOKUP($FA635,MOM,LOOKUPS!F$12,0)*$FB$6+VLOOKUP($FA635,STREV,LOOKUPS!F$10,0)*$FC$6+VLOOKUP($FA635,LTREV,LOOKUPS!F$9,0)*$FD$6+VLOOKUP($FA635,CFP,LOOKUPS!F$6,0)*$FE$6+VLOOKUP($FA635,EP,LOOKUPS!F$8,0)*$FF$6+VLOOKUP($FA635,BM,LOOKUPS!F$5,0)*$FG$6+VLOOKUP($FA635,DIV,LOOKUPS!F$7,0)*$FH$6++VLOOKUP($FA635,SIZE,LOOKUPS!F$11,0)*$FI$6),"",VLOOKUP($FA635,MOM,LOOKUPS!F$12,0)*$FB$6+VLOOKUP($FA635,STREV,LOOKUPS!F$10,0)*$FC$6+VLOOKUP($FA635,LTREV,LOOKUPS!F$9,0)*$FD$6+VLOOKUP($FA635,CFP,LOOKUPS!F$6,0)*$FE$6+VLOOKUP($FA635,EP,LOOKUPS!F$8,0)*$FF$6+VLOOKUP($FA635,BM,LOOKUPS!F$5,0)*$FG$6+VLOOKUP($FA635,DIV,LOOKUPS!F$7,0)*$FH$6++VLOOKUP($FA635,SIZE,LOOKUPS!F$11,0)*$FI$6)</f>
        <v>-2.0834999999999999</v>
      </c>
      <c r="FF635" s="1">
        <f>IF(ISERROR(VLOOKUP($FA635,MOM,LOOKUPS!G$12,0)*$FB$6+VLOOKUP($FA635,STREV,LOOKUPS!G$10,0)*$FC$6+VLOOKUP($FA635,LTREV,LOOKUPS!G$9,0)*$FD$6+VLOOKUP($FA635,CFP,LOOKUPS!G$6,0)*$FE$6+VLOOKUP($FA635,EP,LOOKUPS!G$8,0)*$FF$6+VLOOKUP($FA635,BM,LOOKUPS!G$5,0)*$FG$6+VLOOKUP($FA635,DIV,LOOKUPS!G$7,0)*$FH$6++VLOOKUP($FA635,SIZE,LOOKUPS!G$11,0)*$FI$6),"",VLOOKUP($FA635,MOM,LOOKUPS!G$12,0)*$FB$6+VLOOKUP($FA635,STREV,LOOKUPS!G$10,0)*$FC$6+VLOOKUP($FA635,LTREV,LOOKUPS!G$9,0)*$FD$6+VLOOKUP($FA635,CFP,LOOKUPS!G$6,0)*$FE$6+VLOOKUP($FA635,EP,LOOKUPS!G$8,0)*$FF$6+VLOOKUP($FA635,BM,LOOKUPS!G$5,0)*$FG$6+VLOOKUP($FA635,DIV,LOOKUPS!G$7,0)*$FH$6++VLOOKUP($FA635,SIZE,LOOKUPS!G$11,0)*$FI$6)</f>
        <v>-1.7889999999999999</v>
      </c>
      <c r="FG635" s="1">
        <f>IF(ISERROR(VLOOKUP($FA635,MOM,LOOKUPS!H$12,0)*$FB$6+VLOOKUP($FA635,STREV,LOOKUPS!H$10,0)*$FC$6+VLOOKUP($FA635,LTREV,LOOKUPS!H$9,0)*$FD$6+VLOOKUP($FA635,CFP,LOOKUPS!H$6,0)*$FE$6+VLOOKUP($FA635,EP,LOOKUPS!H$8,0)*$FF$6+VLOOKUP($FA635,BM,LOOKUPS!H$5,0)*$FG$6+VLOOKUP($FA635,DIV,LOOKUPS!H$7,0)*$FH$6++VLOOKUP($FA635,SIZE,LOOKUPS!H$11,0)*$FI$6),"",VLOOKUP($FA635,MOM,LOOKUPS!H$12,0)*$FB$6+VLOOKUP($FA635,STREV,LOOKUPS!H$10,0)*$FC$6+VLOOKUP($FA635,LTREV,LOOKUPS!H$9,0)*$FD$6+VLOOKUP($FA635,CFP,LOOKUPS!H$6,0)*$FE$6+VLOOKUP($FA635,EP,LOOKUPS!H$8,0)*$FF$6+VLOOKUP($FA635,BM,LOOKUPS!H$5,0)*$FG$6+VLOOKUP($FA635,DIV,LOOKUPS!H$7,0)*$FH$6++VLOOKUP($FA635,SIZE,LOOKUPS!H$11,0)*$FI$6)</f>
        <v>-1.8445</v>
      </c>
      <c r="FH635" s="1">
        <f>IF(ISERROR(VLOOKUP($FA635,MOM,LOOKUPS!I$12,0)*$FB$6+VLOOKUP($FA635,STREV,LOOKUPS!I$10,0)*$FC$6+VLOOKUP($FA635,LTREV,LOOKUPS!I$9,0)*$FD$6+VLOOKUP($FA635,CFP,LOOKUPS!I$6,0)*$FE$6+VLOOKUP($FA635,EP,LOOKUPS!I$8,0)*$FF$6+VLOOKUP($FA635,BM,LOOKUPS!I$5,0)*$FG$6+VLOOKUP($FA635,DIV,LOOKUPS!I$7,0)*$FH$6++VLOOKUP($FA635,SIZE,LOOKUPS!I$11,0)*$FI$6),"",VLOOKUP($FA635,MOM,LOOKUPS!I$12,0)*$FB$6+VLOOKUP($FA635,STREV,LOOKUPS!I$10,0)*$FC$6+VLOOKUP($FA635,LTREV,LOOKUPS!I$9,0)*$FD$6+VLOOKUP($FA635,CFP,LOOKUPS!I$6,0)*$FE$6+VLOOKUP($FA635,EP,LOOKUPS!I$8,0)*$FF$6+VLOOKUP($FA635,BM,LOOKUPS!I$5,0)*$FG$6+VLOOKUP($FA635,DIV,LOOKUPS!I$7,0)*$FH$6++VLOOKUP($FA635,SIZE,LOOKUPS!I$11,0)*$FI$6)</f>
        <v>-1.7242000000000002</v>
      </c>
      <c r="FI635" s="1">
        <f>IF(ISERROR(VLOOKUP($FA635,MOM,LOOKUPS!J$12,0)*$FB$6+VLOOKUP($FA635,STREV,LOOKUPS!J$10,0)*$FC$6+VLOOKUP($FA635,LTREV,LOOKUPS!J$9,0)*$FD$6+VLOOKUP($FA635,CFP,LOOKUPS!J$6,0)*$FE$6+VLOOKUP($FA635,EP,LOOKUPS!J$8,0)*$FF$6+VLOOKUP($FA635,BM,LOOKUPS!J$5,0)*$FG$6+VLOOKUP($FA635,DIV,LOOKUPS!J$7,0)*$FH$6++VLOOKUP($FA635,SIZE,LOOKUPS!J$11,0)*$FI$6),"",VLOOKUP($FA635,MOM,LOOKUPS!J$12,0)*$FB$6+VLOOKUP($FA635,STREV,LOOKUPS!J$10,0)*$FC$6+VLOOKUP($FA635,LTREV,LOOKUPS!J$9,0)*$FD$6+VLOOKUP($FA635,CFP,LOOKUPS!J$6,0)*$FE$6+VLOOKUP($FA635,EP,LOOKUPS!J$8,0)*$FF$6+VLOOKUP($FA635,BM,LOOKUPS!J$5,0)*$FG$6+VLOOKUP($FA635,DIV,LOOKUPS!J$7,0)*$FH$6++VLOOKUP($FA635,SIZE,LOOKUPS!J$11,0)*$FI$6)</f>
        <v>-1.7046999999999999</v>
      </c>
      <c r="FJ635" s="1">
        <f>IF(ISERROR(VLOOKUP($FA635,MOM,LOOKUPS!K$12,0)*$FB$6+VLOOKUP($FA635,STREV,LOOKUPS!K$10,0)*$FC$6+VLOOKUP($FA635,LTREV,LOOKUPS!K$9,0)*$FD$6+VLOOKUP($FA635,CFP,LOOKUPS!K$6,0)*$FE$6+VLOOKUP($FA635,EP,LOOKUPS!K$8,0)*$FF$6+VLOOKUP($FA635,BM,LOOKUPS!K$5,0)*$FG$6+VLOOKUP($FA635,DIV,LOOKUPS!K$7,0)*$FH$6++VLOOKUP($FA635,SIZE,LOOKUPS!K$11,0)*$FI$6),"",VLOOKUP($FA635,MOM,LOOKUPS!K$12,0)*$FB$6+VLOOKUP($FA635,STREV,LOOKUPS!K$10,0)*$FC$6+VLOOKUP($FA635,LTREV,LOOKUPS!K$9,0)*$FD$6+VLOOKUP($FA635,CFP,LOOKUPS!K$6,0)*$FE$6+VLOOKUP($FA635,EP,LOOKUPS!K$8,0)*$FF$6+VLOOKUP($FA635,BM,LOOKUPS!K$5,0)*$FG$6+VLOOKUP($FA635,DIV,LOOKUPS!K$7,0)*$FH$6++VLOOKUP($FA635,SIZE,LOOKUPS!K$11,0)*$FI$6)</f>
        <v>-1.3702999999999999</v>
      </c>
      <c r="FK635" s="1">
        <f>IF(ISERROR(VLOOKUP($FA635,MOM,LOOKUPS!L$12,0)*$FB$6+VLOOKUP($FA635,STREV,LOOKUPS!L$10,0)*$FC$6+VLOOKUP($FA635,LTREV,LOOKUPS!L$9,0)*$FD$6+VLOOKUP($FA635,CFP,LOOKUPS!L$6,0)*$FE$6+VLOOKUP($FA635,EP,LOOKUPS!L$8,0)*$FF$6+VLOOKUP($FA635,BM,LOOKUPS!L$5,0)*$FG$6+VLOOKUP($FA635,DIV,LOOKUPS!L$7,0)*$FH$6++VLOOKUP($FA635,SIZE,LOOKUPS!L$11,0)*$FI$6),"",VLOOKUP($FA635,MOM,LOOKUPS!L$12,0)*$FB$6+VLOOKUP($FA635,STREV,LOOKUPS!L$10,0)*$FC$6+VLOOKUP($FA635,LTREV,LOOKUPS!L$9,0)*$FD$6+VLOOKUP($FA635,CFP,LOOKUPS!L$6,0)*$FE$6+VLOOKUP($FA635,EP,LOOKUPS!L$8,0)*$FF$6+VLOOKUP($FA635,BM,LOOKUPS!L$5,0)*$FG$6+VLOOKUP($FA635,DIV,LOOKUPS!L$7,0)*$FH$6++VLOOKUP($FA635,SIZE,LOOKUPS!L$11,0)*$FI$6)</f>
        <v>-1.5645000000000002</v>
      </c>
    </row>
    <row r="636" spans="1:167" x14ac:dyDescent="0.3">
      <c r="A636" s="1">
        <v>197903</v>
      </c>
      <c r="B636" s="1">
        <v>9.0299999999999994</v>
      </c>
      <c r="C636" s="1">
        <v>6.67</v>
      </c>
      <c r="D636" s="1">
        <v>6.67</v>
      </c>
      <c r="E636" s="1">
        <v>5.96</v>
      </c>
      <c r="F636" s="1">
        <v>6.42</v>
      </c>
      <c r="G636" s="1">
        <v>7.44</v>
      </c>
      <c r="H636" s="1">
        <v>8.7100000000000009</v>
      </c>
      <c r="I636" s="1">
        <v>8.34</v>
      </c>
      <c r="J636" s="1">
        <v>9.65</v>
      </c>
      <c r="K636" s="1">
        <v>9.99</v>
      </c>
      <c r="M636" s="1">
        <v>197804</v>
      </c>
      <c r="N636" s="1">
        <v>9.68</v>
      </c>
      <c r="O636" s="1">
        <v>7.36</v>
      </c>
      <c r="P636" s="1">
        <v>6.25</v>
      </c>
      <c r="Q636" s="1">
        <v>8.3000000000000007</v>
      </c>
      <c r="R636" s="1">
        <v>7.89</v>
      </c>
      <c r="S636" s="1">
        <v>8.26</v>
      </c>
      <c r="T636" s="1">
        <v>9.48</v>
      </c>
      <c r="U636" s="1">
        <v>8.49</v>
      </c>
      <c r="V636" s="1">
        <v>8.85</v>
      </c>
      <c r="W636" s="1">
        <v>7.26</v>
      </c>
      <c r="Y636" s="1">
        <v>198303</v>
      </c>
      <c r="Z636" s="1">
        <v>7.02</v>
      </c>
      <c r="AA636" s="1">
        <v>6.93</v>
      </c>
      <c r="AB636" s="1">
        <v>5.77</v>
      </c>
      <c r="AC636" s="1">
        <v>5.3</v>
      </c>
      <c r="AD636" s="1">
        <v>6.16</v>
      </c>
      <c r="AE636" s="1">
        <v>4.76</v>
      </c>
      <c r="AF636" s="1">
        <v>5.59</v>
      </c>
      <c r="AG636" s="1">
        <v>5.24</v>
      </c>
      <c r="AH636" s="1">
        <v>5.27</v>
      </c>
      <c r="AI636" s="1">
        <v>3.12</v>
      </c>
      <c r="AK636">
        <v>200309</v>
      </c>
      <c r="AL636">
        <v>6.64</v>
      </c>
      <c r="AM636">
        <v>-0.41</v>
      </c>
      <c r="AN636">
        <v>0.44</v>
      </c>
      <c r="AO636">
        <v>1.35</v>
      </c>
      <c r="AP636">
        <v>-0.32</v>
      </c>
      <c r="AQ636">
        <v>-0.43</v>
      </c>
      <c r="AR636">
        <v>0.76</v>
      </c>
      <c r="AS636">
        <v>0.19</v>
      </c>
      <c r="AT636">
        <v>2.06</v>
      </c>
      <c r="AU636">
        <v>-0.24</v>
      </c>
      <c r="AV636">
        <v>-0.43</v>
      </c>
      <c r="AW636">
        <v>-0.63</v>
      </c>
      <c r="AX636">
        <v>-0.26</v>
      </c>
      <c r="AY636">
        <v>0.18</v>
      </c>
      <c r="AZ636">
        <v>1.48</v>
      </c>
      <c r="BA636">
        <v>0.65</v>
      </c>
      <c r="BB636">
        <v>-0.25</v>
      </c>
      <c r="BC636">
        <v>0.81</v>
      </c>
      <c r="BD636">
        <v>3.12</v>
      </c>
      <c r="BF636" s="1">
        <v>200309</v>
      </c>
      <c r="BG636" s="1">
        <v>5.81</v>
      </c>
      <c r="BH636" s="1">
        <v>-1.08</v>
      </c>
      <c r="BI636" s="1">
        <v>0.21</v>
      </c>
      <c r="BJ636" s="1">
        <v>1.94</v>
      </c>
      <c r="BK636" s="1">
        <v>-1.23</v>
      </c>
      <c r="BL636" s="1">
        <v>-0.31</v>
      </c>
      <c r="BM636" s="1">
        <v>-0.22</v>
      </c>
      <c r="BN636" s="1">
        <v>0.88</v>
      </c>
      <c r="BO636" s="1">
        <v>2.5499999999999998</v>
      </c>
      <c r="BP636" s="1">
        <v>-0.83</v>
      </c>
      <c r="BQ636" s="1">
        <v>-1.74</v>
      </c>
      <c r="BR636" s="1">
        <v>-0.69</v>
      </c>
      <c r="BS636" s="1">
        <v>0.06</v>
      </c>
      <c r="BT636" s="1">
        <v>-0.91</v>
      </c>
      <c r="BU636" s="1">
        <v>0.3</v>
      </c>
      <c r="BV636" s="1">
        <v>1.1000000000000001</v>
      </c>
      <c r="BW636" s="1">
        <v>0.69</v>
      </c>
      <c r="BX636" s="1">
        <v>2.13</v>
      </c>
      <c r="BY636" s="1">
        <v>3</v>
      </c>
      <c r="CA636" s="1">
        <v>197809</v>
      </c>
      <c r="CB636" s="1">
        <v>6</v>
      </c>
      <c r="CC636" s="1">
        <v>-0.71</v>
      </c>
      <c r="CD636" s="1">
        <v>-0.04</v>
      </c>
      <c r="CE636" s="1">
        <v>1.33</v>
      </c>
      <c r="CF636" s="1">
        <v>-0.71</v>
      </c>
      <c r="CG636" s="1">
        <v>-0.26</v>
      </c>
      <c r="CH636" s="1">
        <v>-0.77</v>
      </c>
      <c r="CI636" s="1">
        <v>0.46</v>
      </c>
      <c r="CJ636" s="1">
        <v>1.82</v>
      </c>
      <c r="CK636" s="1">
        <v>-0.55000000000000004</v>
      </c>
      <c r="CL636" s="1">
        <v>-0.95</v>
      </c>
      <c r="CM636" s="1">
        <v>-0.7</v>
      </c>
      <c r="CN636" s="1">
        <v>0.25</v>
      </c>
      <c r="CO636" s="1">
        <v>-0.45</v>
      </c>
      <c r="CP636" s="1">
        <v>-1.0900000000000001</v>
      </c>
      <c r="CQ636" s="1">
        <v>1.07</v>
      </c>
      <c r="CR636" s="1">
        <v>-7.0000000000000007E-2</v>
      </c>
      <c r="CS636" s="1">
        <v>1</v>
      </c>
      <c r="CT636" s="1">
        <v>2.46</v>
      </c>
      <c r="CV636" s="1">
        <v>197909</v>
      </c>
      <c r="CW636" s="1">
        <v>0.01</v>
      </c>
      <c r="CX636" s="1">
        <v>0.25</v>
      </c>
      <c r="CY636" s="1">
        <v>-0.4</v>
      </c>
      <c r="CZ636" s="1">
        <v>-1.37</v>
      </c>
      <c r="DA636" s="1">
        <v>0.73</v>
      </c>
      <c r="DB636" s="1">
        <v>-0.9</v>
      </c>
      <c r="DC636" s="1">
        <v>-0.62</v>
      </c>
      <c r="DD636" s="1">
        <v>-0.41</v>
      </c>
      <c r="DE636" s="1">
        <v>-1.34</v>
      </c>
      <c r="DF636" s="1">
        <v>1.1000000000000001</v>
      </c>
      <c r="DG636" s="1">
        <v>0.22</v>
      </c>
      <c r="DH636" s="1">
        <v>-0.97</v>
      </c>
      <c r="DI636" s="1">
        <v>-0.83</v>
      </c>
      <c r="DJ636" s="1">
        <v>-0.17</v>
      </c>
      <c r="DK636" s="1">
        <v>-1.18</v>
      </c>
      <c r="DL636" s="1">
        <v>0.47</v>
      </c>
      <c r="DM636" s="1">
        <v>-1.41</v>
      </c>
      <c r="DN636" s="1">
        <v>-0.66</v>
      </c>
      <c r="DO636" s="1">
        <v>-2.2400000000000002</v>
      </c>
      <c r="DQ636" s="1">
        <v>197809</v>
      </c>
      <c r="DR636" s="1">
        <v>-99.99</v>
      </c>
      <c r="DS636" s="1">
        <v>1.1299999999999999</v>
      </c>
      <c r="DT636" s="1">
        <v>-1.18</v>
      </c>
      <c r="DU636" s="1">
        <v>-0.84</v>
      </c>
      <c r="DV636" s="1">
        <v>1.37</v>
      </c>
      <c r="DW636" s="1">
        <v>-1.03</v>
      </c>
      <c r="DX636" s="1">
        <v>-1.04</v>
      </c>
      <c r="DY636" s="1">
        <v>-1.2</v>
      </c>
      <c r="DZ636" s="1">
        <v>-0.98</v>
      </c>
      <c r="EA636" s="1">
        <v>1.83</v>
      </c>
      <c r="EB636" s="1">
        <v>-0.8</v>
      </c>
      <c r="EC636" s="1">
        <v>-1.04</v>
      </c>
      <c r="ED636" s="1">
        <v>-1.02</v>
      </c>
      <c r="EE636" s="1">
        <v>-0.7</v>
      </c>
      <c r="EF636" s="1">
        <v>-1.48</v>
      </c>
      <c r="EG636" s="1">
        <v>-1.8</v>
      </c>
      <c r="EH636" s="1">
        <v>-0.56999999999999995</v>
      </c>
      <c r="EI636" s="1">
        <v>-0.66</v>
      </c>
      <c r="EJ636" s="1">
        <v>-1.32</v>
      </c>
      <c r="EL636">
        <v>197809</v>
      </c>
      <c r="EM636">
        <v>-1.43</v>
      </c>
      <c r="EN636">
        <v>-0.4</v>
      </c>
      <c r="EO636">
        <v>1.87</v>
      </c>
      <c r="EP636">
        <v>0.62</v>
      </c>
      <c r="ER636" s="1">
        <v>197903</v>
      </c>
      <c r="ES636" s="1">
        <v>2.88</v>
      </c>
      <c r="EU636" s="1">
        <v>197804</v>
      </c>
      <c r="EV636" s="1">
        <v>0.19</v>
      </c>
      <c r="EX636" s="1">
        <v>198303</v>
      </c>
      <c r="EY636" s="1">
        <v>0.94</v>
      </c>
      <c r="FA636" s="1">
        <v>197903</v>
      </c>
      <c r="FB636" s="1">
        <f>IF(ISERROR(VLOOKUP($FA636,MOM,LOOKUPS!C$12,0)*$FB$6+VLOOKUP($FA636,STREV,LOOKUPS!C$10,0)*$FC$6+VLOOKUP($FA636,LTREV,LOOKUPS!C$9,0)*$FD$6+VLOOKUP($FA636,CFP,LOOKUPS!C$6,0)*$FE$6+VLOOKUP($FA636,EP,LOOKUPS!C$8,0)*$FF$6+VLOOKUP($FA636,BM,LOOKUPS!C$5,0)*$FG$6+VLOOKUP($FA636,DIV,LOOKUPS!C$7,0)*$FH$6++VLOOKUP($FA636,SIZE,LOOKUPS!C$11,0)*$FI$6),"",VLOOKUP($FA636,MOM,LOOKUPS!C$12,0)*$FB$6+VLOOKUP($FA636,STREV,LOOKUPS!C$10,0)*$FC$6+VLOOKUP($FA636,LTREV,LOOKUPS!C$9,0)*$FD$6+VLOOKUP($FA636,CFP,LOOKUPS!C$6,0)*$FE$6+VLOOKUP($FA636,EP,LOOKUPS!C$8,0)*$FF$6+VLOOKUP($FA636,BM,LOOKUPS!C$5,0)*$FG$6+VLOOKUP($FA636,DIV,LOOKUPS!C$7,0)*$FH$6++VLOOKUP($FA636,SIZE,LOOKUPS!C$11,0)*$FI$6)</f>
        <v>9.4466000000000001</v>
      </c>
      <c r="FC636" s="1">
        <f>IF(ISERROR(VLOOKUP($FA636,MOM,LOOKUPS!D$12,0)*$FB$6+VLOOKUP($FA636,STREV,LOOKUPS!D$10,0)*$FC$6+VLOOKUP($FA636,LTREV,LOOKUPS!D$9,0)*$FD$6+VLOOKUP($FA636,CFP,LOOKUPS!D$6,0)*$FE$6+VLOOKUP($FA636,EP,LOOKUPS!D$8,0)*$FF$6+VLOOKUP($FA636,BM,LOOKUPS!D$5,0)*$FG$6+VLOOKUP($FA636,DIV,LOOKUPS!D$7,0)*$FH$6++VLOOKUP($FA636,SIZE,LOOKUPS!D$11,0)*$FI$6),"",VLOOKUP($FA636,MOM,LOOKUPS!D$12,0)*$FB$6+VLOOKUP($FA636,STREV,LOOKUPS!D$10,0)*$FC$6+VLOOKUP($FA636,LTREV,LOOKUPS!D$9,0)*$FD$6+VLOOKUP($FA636,CFP,LOOKUPS!D$6,0)*$FE$6+VLOOKUP($FA636,EP,LOOKUPS!D$8,0)*$FF$6+VLOOKUP($FA636,BM,LOOKUPS!D$5,0)*$FG$6+VLOOKUP($FA636,DIV,LOOKUPS!D$7,0)*$FH$6++VLOOKUP($FA636,SIZE,LOOKUPS!D$11,0)*$FI$6)</f>
        <v>7.6437000000000008</v>
      </c>
      <c r="FD636" s="1">
        <f>IF(ISERROR(VLOOKUP($FA636,MOM,LOOKUPS!E$12,0)*$FB$6+VLOOKUP($FA636,STREV,LOOKUPS!E$10,0)*$FC$6+VLOOKUP($FA636,LTREV,LOOKUPS!E$9,0)*$FD$6+VLOOKUP($FA636,CFP,LOOKUPS!E$6,0)*$FE$6+VLOOKUP($FA636,EP,LOOKUPS!E$8,0)*$FF$6+VLOOKUP($FA636,BM,LOOKUPS!E$5,0)*$FG$6+VLOOKUP($FA636,DIV,LOOKUPS!E$7,0)*$FH$6++VLOOKUP($FA636,SIZE,LOOKUPS!E$11,0)*$FI$6),"",VLOOKUP($FA636,MOM,LOOKUPS!E$12,0)*$FB$6+VLOOKUP($FA636,STREV,LOOKUPS!E$10,0)*$FC$6+VLOOKUP($FA636,LTREV,LOOKUPS!E$9,0)*$FD$6+VLOOKUP($FA636,CFP,LOOKUPS!E$6,0)*$FE$6+VLOOKUP($FA636,EP,LOOKUPS!E$8,0)*$FF$6+VLOOKUP($FA636,BM,LOOKUPS!E$5,0)*$FG$6+VLOOKUP($FA636,DIV,LOOKUPS!E$7,0)*$FH$6++VLOOKUP($FA636,SIZE,LOOKUPS!E$11,0)*$FI$6)</f>
        <v>7.6696000000000009</v>
      </c>
      <c r="FE636" s="1">
        <f>IF(ISERROR(VLOOKUP($FA636,MOM,LOOKUPS!F$12,0)*$FB$6+VLOOKUP($FA636,STREV,LOOKUPS!F$10,0)*$FC$6+VLOOKUP($FA636,LTREV,LOOKUPS!F$9,0)*$FD$6+VLOOKUP($FA636,CFP,LOOKUPS!F$6,0)*$FE$6+VLOOKUP($FA636,EP,LOOKUPS!F$8,0)*$FF$6+VLOOKUP($FA636,BM,LOOKUPS!F$5,0)*$FG$6+VLOOKUP($FA636,DIV,LOOKUPS!F$7,0)*$FH$6++VLOOKUP($FA636,SIZE,LOOKUPS!F$11,0)*$FI$6),"",VLOOKUP($FA636,MOM,LOOKUPS!F$12,0)*$FB$6+VLOOKUP($FA636,STREV,LOOKUPS!F$10,0)*$FC$6+VLOOKUP($FA636,LTREV,LOOKUPS!F$9,0)*$FD$6+VLOOKUP($FA636,CFP,LOOKUPS!F$6,0)*$FE$6+VLOOKUP($FA636,EP,LOOKUPS!F$8,0)*$FF$6+VLOOKUP($FA636,BM,LOOKUPS!F$5,0)*$FG$6+VLOOKUP($FA636,DIV,LOOKUPS!F$7,0)*$FH$6++VLOOKUP($FA636,SIZE,LOOKUPS!F$11,0)*$FI$6)</f>
        <v>6.5373000000000001</v>
      </c>
      <c r="FF636" s="1">
        <f>IF(ISERROR(VLOOKUP($FA636,MOM,LOOKUPS!G$12,0)*$FB$6+VLOOKUP($FA636,STREV,LOOKUPS!G$10,0)*$FC$6+VLOOKUP($FA636,LTREV,LOOKUPS!G$9,0)*$FD$6+VLOOKUP($FA636,CFP,LOOKUPS!G$6,0)*$FE$6+VLOOKUP($FA636,EP,LOOKUPS!G$8,0)*$FF$6+VLOOKUP($FA636,BM,LOOKUPS!G$5,0)*$FG$6+VLOOKUP($FA636,DIV,LOOKUPS!G$7,0)*$FH$6++VLOOKUP($FA636,SIZE,LOOKUPS!G$11,0)*$FI$6),"",VLOOKUP($FA636,MOM,LOOKUPS!G$12,0)*$FB$6+VLOOKUP($FA636,STREV,LOOKUPS!G$10,0)*$FC$6+VLOOKUP($FA636,LTREV,LOOKUPS!G$9,0)*$FD$6+VLOOKUP($FA636,CFP,LOOKUPS!G$6,0)*$FE$6+VLOOKUP($FA636,EP,LOOKUPS!G$8,0)*$FF$6+VLOOKUP($FA636,BM,LOOKUPS!G$5,0)*$FG$6+VLOOKUP($FA636,DIV,LOOKUPS!G$7,0)*$FH$6++VLOOKUP($FA636,SIZE,LOOKUPS!G$11,0)*$FI$6)</f>
        <v>7.6157000000000004</v>
      </c>
      <c r="FG636" s="1">
        <f>IF(ISERROR(VLOOKUP($FA636,MOM,LOOKUPS!H$12,0)*$FB$6+VLOOKUP($FA636,STREV,LOOKUPS!H$10,0)*$FC$6+VLOOKUP($FA636,LTREV,LOOKUPS!H$9,0)*$FD$6+VLOOKUP($FA636,CFP,LOOKUPS!H$6,0)*$FE$6+VLOOKUP($FA636,EP,LOOKUPS!H$8,0)*$FF$6+VLOOKUP($FA636,BM,LOOKUPS!H$5,0)*$FG$6+VLOOKUP($FA636,DIV,LOOKUPS!H$7,0)*$FH$6++VLOOKUP($FA636,SIZE,LOOKUPS!H$11,0)*$FI$6),"",VLOOKUP($FA636,MOM,LOOKUPS!H$12,0)*$FB$6+VLOOKUP($FA636,STREV,LOOKUPS!H$10,0)*$FC$6+VLOOKUP($FA636,LTREV,LOOKUPS!H$9,0)*$FD$6+VLOOKUP($FA636,CFP,LOOKUPS!H$6,0)*$FE$6+VLOOKUP($FA636,EP,LOOKUPS!H$8,0)*$FF$6+VLOOKUP($FA636,BM,LOOKUPS!H$5,0)*$FG$6+VLOOKUP($FA636,DIV,LOOKUPS!H$7,0)*$FH$6++VLOOKUP($FA636,SIZE,LOOKUPS!H$11,0)*$FI$6)</f>
        <v>7.7926000000000002</v>
      </c>
      <c r="FH636" s="1">
        <f>IF(ISERROR(VLOOKUP($FA636,MOM,LOOKUPS!I$12,0)*$FB$6+VLOOKUP($FA636,STREV,LOOKUPS!I$10,0)*$FC$6+VLOOKUP($FA636,LTREV,LOOKUPS!I$9,0)*$FD$6+VLOOKUP($FA636,CFP,LOOKUPS!I$6,0)*$FE$6+VLOOKUP($FA636,EP,LOOKUPS!I$8,0)*$FF$6+VLOOKUP($FA636,BM,LOOKUPS!I$5,0)*$FG$6+VLOOKUP($FA636,DIV,LOOKUPS!I$7,0)*$FH$6++VLOOKUP($FA636,SIZE,LOOKUPS!I$11,0)*$FI$6),"",VLOOKUP($FA636,MOM,LOOKUPS!I$12,0)*$FB$6+VLOOKUP($FA636,STREV,LOOKUPS!I$10,0)*$FC$6+VLOOKUP($FA636,LTREV,LOOKUPS!I$9,0)*$FD$6+VLOOKUP($FA636,CFP,LOOKUPS!I$6,0)*$FE$6+VLOOKUP($FA636,EP,LOOKUPS!I$8,0)*$FF$6+VLOOKUP($FA636,BM,LOOKUPS!I$5,0)*$FG$6+VLOOKUP($FA636,DIV,LOOKUPS!I$7,0)*$FH$6++VLOOKUP($FA636,SIZE,LOOKUPS!I$11,0)*$FI$6)</f>
        <v>8.2962000000000007</v>
      </c>
      <c r="FI636" s="1">
        <f>IF(ISERROR(VLOOKUP($FA636,MOM,LOOKUPS!J$12,0)*$FB$6+VLOOKUP($FA636,STREV,LOOKUPS!J$10,0)*$FC$6+VLOOKUP($FA636,LTREV,LOOKUPS!J$9,0)*$FD$6+VLOOKUP($FA636,CFP,LOOKUPS!J$6,0)*$FE$6+VLOOKUP($FA636,EP,LOOKUPS!J$8,0)*$FF$6+VLOOKUP($FA636,BM,LOOKUPS!J$5,0)*$FG$6+VLOOKUP($FA636,DIV,LOOKUPS!J$7,0)*$FH$6++VLOOKUP($FA636,SIZE,LOOKUPS!J$11,0)*$FI$6),"",VLOOKUP($FA636,MOM,LOOKUPS!J$12,0)*$FB$6+VLOOKUP($FA636,STREV,LOOKUPS!J$10,0)*$FC$6+VLOOKUP($FA636,LTREV,LOOKUPS!J$9,0)*$FD$6+VLOOKUP($FA636,CFP,LOOKUPS!J$6,0)*$FE$6+VLOOKUP($FA636,EP,LOOKUPS!J$8,0)*$FF$6+VLOOKUP($FA636,BM,LOOKUPS!J$5,0)*$FG$6+VLOOKUP($FA636,DIV,LOOKUPS!J$7,0)*$FH$6++VLOOKUP($FA636,SIZE,LOOKUPS!J$11,0)*$FI$6)</f>
        <v>8.0007999999999999</v>
      </c>
      <c r="FJ636" s="1">
        <f>IF(ISERROR(VLOOKUP($FA636,MOM,LOOKUPS!K$12,0)*$FB$6+VLOOKUP($FA636,STREV,LOOKUPS!K$10,0)*$FC$6+VLOOKUP($FA636,LTREV,LOOKUPS!K$9,0)*$FD$6+VLOOKUP($FA636,CFP,LOOKUPS!K$6,0)*$FE$6+VLOOKUP($FA636,EP,LOOKUPS!K$8,0)*$FF$6+VLOOKUP($FA636,BM,LOOKUPS!K$5,0)*$FG$6+VLOOKUP($FA636,DIV,LOOKUPS!K$7,0)*$FH$6++VLOOKUP($FA636,SIZE,LOOKUPS!K$11,0)*$FI$6),"",VLOOKUP($FA636,MOM,LOOKUPS!K$12,0)*$FB$6+VLOOKUP($FA636,STREV,LOOKUPS!K$10,0)*$FC$6+VLOOKUP($FA636,LTREV,LOOKUPS!K$9,0)*$FD$6+VLOOKUP($FA636,CFP,LOOKUPS!K$6,0)*$FE$6+VLOOKUP($FA636,EP,LOOKUPS!K$8,0)*$FF$6+VLOOKUP($FA636,BM,LOOKUPS!K$5,0)*$FG$6+VLOOKUP($FA636,DIV,LOOKUPS!K$7,0)*$FH$6++VLOOKUP($FA636,SIZE,LOOKUPS!K$11,0)*$FI$6)</f>
        <v>9.0559000000000012</v>
      </c>
      <c r="FK636" s="1">
        <f>IF(ISERROR(VLOOKUP($FA636,MOM,LOOKUPS!L$12,0)*$FB$6+VLOOKUP($FA636,STREV,LOOKUPS!L$10,0)*$FC$6+VLOOKUP($FA636,LTREV,LOOKUPS!L$9,0)*$FD$6+VLOOKUP($FA636,CFP,LOOKUPS!L$6,0)*$FE$6+VLOOKUP($FA636,EP,LOOKUPS!L$8,0)*$FF$6+VLOOKUP($FA636,BM,LOOKUPS!L$5,0)*$FG$6+VLOOKUP($FA636,DIV,LOOKUPS!L$7,0)*$FH$6++VLOOKUP($FA636,SIZE,LOOKUPS!L$11,0)*$FI$6),"",VLOOKUP($FA636,MOM,LOOKUPS!L$12,0)*$FB$6+VLOOKUP($FA636,STREV,LOOKUPS!L$10,0)*$FC$6+VLOOKUP($FA636,LTREV,LOOKUPS!L$9,0)*$FD$6+VLOOKUP($FA636,CFP,LOOKUPS!L$6,0)*$FE$6+VLOOKUP($FA636,EP,LOOKUPS!L$8,0)*$FF$6+VLOOKUP($FA636,BM,LOOKUPS!L$5,0)*$FG$6+VLOOKUP($FA636,DIV,LOOKUPS!L$7,0)*$FH$6++VLOOKUP($FA636,SIZE,LOOKUPS!L$11,0)*$FI$6)</f>
        <v>9.8800000000000008</v>
      </c>
    </row>
    <row r="637" spans="1:167" x14ac:dyDescent="0.3">
      <c r="A637" s="1">
        <v>197904</v>
      </c>
      <c r="B637" s="1">
        <v>3.76</v>
      </c>
      <c r="C637" s="1">
        <v>1.18</v>
      </c>
      <c r="D637" s="1">
        <v>1.87</v>
      </c>
      <c r="E637" s="1">
        <v>1.81</v>
      </c>
      <c r="F637" s="1">
        <v>3.2</v>
      </c>
      <c r="G637" s="1">
        <v>1.69</v>
      </c>
      <c r="H637" s="1">
        <v>3.32</v>
      </c>
      <c r="I637" s="1">
        <v>2.0099999999999998</v>
      </c>
      <c r="J637" s="1">
        <v>2.94</v>
      </c>
      <c r="K637" s="1">
        <v>3.65</v>
      </c>
      <c r="M637" s="1">
        <v>197805</v>
      </c>
      <c r="N637" s="1">
        <v>9.74</v>
      </c>
      <c r="O637" s="1">
        <v>7.74</v>
      </c>
      <c r="P637" s="1">
        <v>5.66</v>
      </c>
      <c r="Q637" s="1">
        <v>6.73</v>
      </c>
      <c r="R637" s="1">
        <v>5.65</v>
      </c>
      <c r="S637" s="1">
        <v>5.92</v>
      </c>
      <c r="T637" s="1">
        <v>6.58</v>
      </c>
      <c r="U637" s="1">
        <v>5.84</v>
      </c>
      <c r="V637" s="1">
        <v>7.08</v>
      </c>
      <c r="W637" s="1">
        <v>7.04</v>
      </c>
      <c r="Y637" s="1">
        <v>198304</v>
      </c>
      <c r="Z637" s="1">
        <v>10.31</v>
      </c>
      <c r="AA637" s="1">
        <v>7.97</v>
      </c>
      <c r="AB637" s="1">
        <v>7.58</v>
      </c>
      <c r="AC637" s="1">
        <v>6.79</v>
      </c>
      <c r="AD637" s="1">
        <v>6.53</v>
      </c>
      <c r="AE637" s="1">
        <v>8.1999999999999993</v>
      </c>
      <c r="AF637" s="1">
        <v>8.82</v>
      </c>
      <c r="AG637" s="1">
        <v>6.92</v>
      </c>
      <c r="AH637" s="1">
        <v>6.42</v>
      </c>
      <c r="AI637" s="1">
        <v>5.85</v>
      </c>
      <c r="AK637">
        <v>200310</v>
      </c>
      <c r="AL637">
        <v>10.37</v>
      </c>
      <c r="AM637">
        <v>8.1199999999999992</v>
      </c>
      <c r="AN637">
        <v>7.08</v>
      </c>
      <c r="AO637">
        <v>8.49</v>
      </c>
      <c r="AP637">
        <v>8.24</v>
      </c>
      <c r="AQ637">
        <v>7.31</v>
      </c>
      <c r="AR637">
        <v>7.08</v>
      </c>
      <c r="AS637">
        <v>8.07</v>
      </c>
      <c r="AT637">
        <v>8.3699999999999992</v>
      </c>
      <c r="AU637">
        <v>8.3000000000000007</v>
      </c>
      <c r="AV637">
        <v>8.16</v>
      </c>
      <c r="AW637">
        <v>7.81</v>
      </c>
      <c r="AX637">
        <v>6.86</v>
      </c>
      <c r="AY637">
        <v>6.74</v>
      </c>
      <c r="AZ637">
        <v>7.51</v>
      </c>
      <c r="BA637">
        <v>7.37</v>
      </c>
      <c r="BB637">
        <v>8.75</v>
      </c>
      <c r="BC637">
        <v>8.26</v>
      </c>
      <c r="BD637">
        <v>8.4600000000000009</v>
      </c>
      <c r="BF637" s="1">
        <v>200310</v>
      </c>
      <c r="BG637" s="1">
        <v>10.43</v>
      </c>
      <c r="BH637" s="1">
        <v>8.0500000000000007</v>
      </c>
      <c r="BI637" s="1">
        <v>6.83</v>
      </c>
      <c r="BJ637" s="1">
        <v>7.99</v>
      </c>
      <c r="BK637" s="1">
        <v>8.58</v>
      </c>
      <c r="BL637" s="1">
        <v>6.39</v>
      </c>
      <c r="BM637" s="1">
        <v>7.08</v>
      </c>
      <c r="BN637" s="1">
        <v>6.82</v>
      </c>
      <c r="BO637" s="1">
        <v>8.64</v>
      </c>
      <c r="BP637" s="1">
        <v>9.84</v>
      </c>
      <c r="BQ637" s="1">
        <v>6.99</v>
      </c>
      <c r="BR637" s="1">
        <v>6.62</v>
      </c>
      <c r="BS637" s="1">
        <v>6.16</v>
      </c>
      <c r="BT637" s="1">
        <v>7.17</v>
      </c>
      <c r="BU637" s="1">
        <v>7.02</v>
      </c>
      <c r="BV637" s="1">
        <v>7</v>
      </c>
      <c r="BW637" s="1">
        <v>6.67</v>
      </c>
      <c r="BX637" s="1">
        <v>7.68</v>
      </c>
      <c r="BY637" s="1">
        <v>9.64</v>
      </c>
      <c r="CA637" s="1">
        <v>197810</v>
      </c>
      <c r="CB637" s="1">
        <v>-29.43</v>
      </c>
      <c r="CC637" s="1">
        <v>-20.94</v>
      </c>
      <c r="CD637" s="1">
        <v>-17.3</v>
      </c>
      <c r="CE637" s="1">
        <v>-18.41</v>
      </c>
      <c r="CF637" s="1">
        <v>-21.49</v>
      </c>
      <c r="CG637" s="1">
        <v>-18.739999999999998</v>
      </c>
      <c r="CH637" s="1">
        <v>-17.48</v>
      </c>
      <c r="CI637" s="1">
        <v>-16.2</v>
      </c>
      <c r="CJ637" s="1">
        <v>-19.28</v>
      </c>
      <c r="CK637" s="1">
        <v>-22.34</v>
      </c>
      <c r="CL637" s="1">
        <v>-20.22</v>
      </c>
      <c r="CM637" s="1">
        <v>-19.55</v>
      </c>
      <c r="CN637" s="1">
        <v>-17.78</v>
      </c>
      <c r="CO637" s="1">
        <v>-17.07</v>
      </c>
      <c r="CP637" s="1">
        <v>-17.87</v>
      </c>
      <c r="CQ637" s="1">
        <v>-16.5</v>
      </c>
      <c r="CR637" s="1">
        <v>-15.94</v>
      </c>
      <c r="CS637" s="1">
        <v>-18.23</v>
      </c>
      <c r="CT637" s="1">
        <v>-20.09</v>
      </c>
      <c r="CV637" s="1">
        <v>197910</v>
      </c>
      <c r="CW637" s="1">
        <v>-10.09</v>
      </c>
      <c r="CX637" s="1">
        <v>-9.76</v>
      </c>
      <c r="CY637" s="1">
        <v>-9.3699999999999992</v>
      </c>
      <c r="CZ637" s="1">
        <v>-8.61</v>
      </c>
      <c r="DA637" s="1">
        <v>-9.6300000000000008</v>
      </c>
      <c r="DB637" s="1">
        <v>-10.130000000000001</v>
      </c>
      <c r="DC637" s="1">
        <v>-9.33</v>
      </c>
      <c r="DD637" s="1">
        <v>-9.2200000000000006</v>
      </c>
      <c r="DE637" s="1">
        <v>-7.95</v>
      </c>
      <c r="DF637" s="1">
        <v>-9.58</v>
      </c>
      <c r="DG637" s="1">
        <v>-9.6999999999999993</v>
      </c>
      <c r="DH637" s="1">
        <v>-10.1</v>
      </c>
      <c r="DI637" s="1">
        <v>-10.16</v>
      </c>
      <c r="DJ637" s="1">
        <v>-9.7899999999999991</v>
      </c>
      <c r="DK637" s="1">
        <v>-8.77</v>
      </c>
      <c r="DL637" s="1">
        <v>-8.6199999999999992</v>
      </c>
      <c r="DM637" s="1">
        <v>-9.9</v>
      </c>
      <c r="DN637" s="1">
        <v>-8.57</v>
      </c>
      <c r="DO637" s="1">
        <v>-7.12</v>
      </c>
      <c r="DQ637" s="1">
        <v>197810</v>
      </c>
      <c r="DR637" s="1">
        <v>-99.99</v>
      </c>
      <c r="DS637" s="1">
        <v>-19.489999999999998</v>
      </c>
      <c r="DT637" s="1">
        <v>-16.98</v>
      </c>
      <c r="DU637" s="1">
        <v>-11.17</v>
      </c>
      <c r="DV637" s="1">
        <v>-19.48</v>
      </c>
      <c r="DW637" s="1">
        <v>-19.04</v>
      </c>
      <c r="DX637" s="1">
        <v>-16.96</v>
      </c>
      <c r="DY637" s="1">
        <v>-13.73</v>
      </c>
      <c r="DZ637" s="1">
        <v>-10.29</v>
      </c>
      <c r="EA637" s="1">
        <v>-19.239999999999998</v>
      </c>
      <c r="EB637" s="1">
        <v>-20.63</v>
      </c>
      <c r="EC637" s="1">
        <v>-19.59</v>
      </c>
      <c r="ED637" s="1">
        <v>-18.45</v>
      </c>
      <c r="EE637" s="1">
        <v>-17.7</v>
      </c>
      <c r="EF637" s="1">
        <v>-16</v>
      </c>
      <c r="EG637" s="1">
        <v>-14.61</v>
      </c>
      <c r="EH637" s="1">
        <v>-12.81</v>
      </c>
      <c r="EI637" s="1">
        <v>-11.76</v>
      </c>
      <c r="EJ637" s="1">
        <v>-8.74</v>
      </c>
      <c r="EL637">
        <v>197810</v>
      </c>
      <c r="EM637">
        <v>-11.91</v>
      </c>
      <c r="EN637">
        <v>-9.8800000000000008</v>
      </c>
      <c r="EO637">
        <v>1.4</v>
      </c>
      <c r="EP637">
        <v>0.68</v>
      </c>
      <c r="ER637" s="1">
        <v>197904</v>
      </c>
      <c r="ES637" s="1">
        <v>0.81</v>
      </c>
      <c r="EU637" s="1">
        <v>197805</v>
      </c>
      <c r="EV637" s="1">
        <v>0.02</v>
      </c>
      <c r="EX637" s="1">
        <v>198304</v>
      </c>
      <c r="EY637" s="1">
        <v>3.21</v>
      </c>
      <c r="FA637" s="1">
        <v>197904</v>
      </c>
      <c r="FB637" s="1">
        <f>IF(ISERROR(VLOOKUP($FA637,MOM,LOOKUPS!C$12,0)*$FB$6+VLOOKUP($FA637,STREV,LOOKUPS!C$10,0)*$FC$6+VLOOKUP($FA637,LTREV,LOOKUPS!C$9,0)*$FD$6+VLOOKUP($FA637,CFP,LOOKUPS!C$6,0)*$FE$6+VLOOKUP($FA637,EP,LOOKUPS!C$8,0)*$FF$6+VLOOKUP($FA637,BM,LOOKUPS!C$5,0)*$FG$6+VLOOKUP($FA637,DIV,LOOKUPS!C$7,0)*$FH$6++VLOOKUP($FA637,SIZE,LOOKUPS!C$11,0)*$FI$6),"",VLOOKUP($FA637,MOM,LOOKUPS!C$12,0)*$FB$6+VLOOKUP($FA637,STREV,LOOKUPS!C$10,0)*$FC$6+VLOOKUP($FA637,LTREV,LOOKUPS!C$9,0)*$FD$6+VLOOKUP($FA637,CFP,LOOKUPS!C$6,0)*$FE$6+VLOOKUP($FA637,EP,LOOKUPS!C$8,0)*$FF$6+VLOOKUP($FA637,BM,LOOKUPS!C$5,0)*$FG$6+VLOOKUP($FA637,DIV,LOOKUPS!C$7,0)*$FH$6++VLOOKUP($FA637,SIZE,LOOKUPS!C$11,0)*$FI$6)</f>
        <v>2.5871</v>
      </c>
      <c r="FC637" s="1">
        <f>IF(ISERROR(VLOOKUP($FA637,MOM,LOOKUPS!D$12,0)*$FB$6+VLOOKUP($FA637,STREV,LOOKUPS!D$10,0)*$FC$6+VLOOKUP($FA637,LTREV,LOOKUPS!D$9,0)*$FD$6+VLOOKUP($FA637,CFP,LOOKUPS!D$6,0)*$FE$6+VLOOKUP($FA637,EP,LOOKUPS!D$8,0)*$FF$6+VLOOKUP($FA637,BM,LOOKUPS!D$5,0)*$FG$6+VLOOKUP($FA637,DIV,LOOKUPS!D$7,0)*$FH$6++VLOOKUP($FA637,SIZE,LOOKUPS!D$11,0)*$FI$6),"",VLOOKUP($FA637,MOM,LOOKUPS!D$12,0)*$FB$6+VLOOKUP($FA637,STREV,LOOKUPS!D$10,0)*$FC$6+VLOOKUP($FA637,LTREV,LOOKUPS!D$9,0)*$FD$6+VLOOKUP($FA637,CFP,LOOKUPS!D$6,0)*$FE$6+VLOOKUP($FA637,EP,LOOKUPS!D$8,0)*$FF$6+VLOOKUP($FA637,BM,LOOKUPS!D$5,0)*$FG$6+VLOOKUP($FA637,DIV,LOOKUPS!D$7,0)*$FH$6++VLOOKUP($FA637,SIZE,LOOKUPS!D$11,0)*$FI$6)</f>
        <v>2.1980000000000004</v>
      </c>
      <c r="FD637" s="1">
        <f>IF(ISERROR(VLOOKUP($FA637,MOM,LOOKUPS!E$12,0)*$FB$6+VLOOKUP($FA637,STREV,LOOKUPS!E$10,0)*$FC$6+VLOOKUP($FA637,LTREV,LOOKUPS!E$9,0)*$FD$6+VLOOKUP($FA637,CFP,LOOKUPS!E$6,0)*$FE$6+VLOOKUP($FA637,EP,LOOKUPS!E$8,0)*$FF$6+VLOOKUP($FA637,BM,LOOKUPS!E$5,0)*$FG$6+VLOOKUP($FA637,DIV,LOOKUPS!E$7,0)*$FH$6++VLOOKUP($FA637,SIZE,LOOKUPS!E$11,0)*$FI$6),"",VLOOKUP($FA637,MOM,LOOKUPS!E$12,0)*$FB$6+VLOOKUP($FA637,STREV,LOOKUPS!E$10,0)*$FC$6+VLOOKUP($FA637,LTREV,LOOKUPS!E$9,0)*$FD$6+VLOOKUP($FA637,CFP,LOOKUPS!E$6,0)*$FE$6+VLOOKUP($FA637,EP,LOOKUPS!E$8,0)*$FF$6+VLOOKUP($FA637,BM,LOOKUPS!E$5,0)*$FG$6+VLOOKUP($FA637,DIV,LOOKUPS!E$7,0)*$FH$6++VLOOKUP($FA637,SIZE,LOOKUPS!E$11,0)*$FI$6)</f>
        <v>2.2147000000000001</v>
      </c>
      <c r="FE637" s="1">
        <f>IF(ISERROR(VLOOKUP($FA637,MOM,LOOKUPS!F$12,0)*$FB$6+VLOOKUP($FA637,STREV,LOOKUPS!F$10,0)*$FC$6+VLOOKUP($FA637,LTREV,LOOKUPS!F$9,0)*$FD$6+VLOOKUP($FA637,CFP,LOOKUPS!F$6,0)*$FE$6+VLOOKUP($FA637,EP,LOOKUPS!F$8,0)*$FF$6+VLOOKUP($FA637,BM,LOOKUPS!F$5,0)*$FG$6+VLOOKUP($FA637,DIV,LOOKUPS!F$7,0)*$FH$6++VLOOKUP($FA637,SIZE,LOOKUPS!F$11,0)*$FI$6),"",VLOOKUP($FA637,MOM,LOOKUPS!F$12,0)*$FB$6+VLOOKUP($FA637,STREV,LOOKUPS!F$10,0)*$FC$6+VLOOKUP($FA637,LTREV,LOOKUPS!F$9,0)*$FD$6+VLOOKUP($FA637,CFP,LOOKUPS!F$6,0)*$FE$6+VLOOKUP($FA637,EP,LOOKUPS!F$8,0)*$FF$6+VLOOKUP($FA637,BM,LOOKUPS!F$5,0)*$FG$6+VLOOKUP($FA637,DIV,LOOKUPS!F$7,0)*$FH$6++VLOOKUP($FA637,SIZE,LOOKUPS!F$11,0)*$FI$6)</f>
        <v>2.0668000000000002</v>
      </c>
      <c r="FF637" s="1">
        <f>IF(ISERROR(VLOOKUP($FA637,MOM,LOOKUPS!G$12,0)*$FB$6+VLOOKUP($FA637,STREV,LOOKUPS!G$10,0)*$FC$6+VLOOKUP($FA637,LTREV,LOOKUPS!G$9,0)*$FD$6+VLOOKUP($FA637,CFP,LOOKUPS!G$6,0)*$FE$6+VLOOKUP($FA637,EP,LOOKUPS!G$8,0)*$FF$6+VLOOKUP($FA637,BM,LOOKUPS!G$5,0)*$FG$6+VLOOKUP($FA637,DIV,LOOKUPS!G$7,0)*$FH$6++VLOOKUP($FA637,SIZE,LOOKUPS!G$11,0)*$FI$6),"",VLOOKUP($FA637,MOM,LOOKUPS!G$12,0)*$FB$6+VLOOKUP($FA637,STREV,LOOKUPS!G$10,0)*$FC$6+VLOOKUP($FA637,LTREV,LOOKUPS!G$9,0)*$FD$6+VLOOKUP($FA637,CFP,LOOKUPS!G$6,0)*$FE$6+VLOOKUP($FA637,EP,LOOKUPS!G$8,0)*$FF$6+VLOOKUP($FA637,BM,LOOKUPS!G$5,0)*$FG$6+VLOOKUP($FA637,DIV,LOOKUPS!G$7,0)*$FH$6++VLOOKUP($FA637,SIZE,LOOKUPS!G$11,0)*$FI$6)</f>
        <v>3.0002000000000004</v>
      </c>
      <c r="FG637" s="1">
        <f>IF(ISERROR(VLOOKUP($FA637,MOM,LOOKUPS!H$12,0)*$FB$6+VLOOKUP($FA637,STREV,LOOKUPS!H$10,0)*$FC$6+VLOOKUP($FA637,LTREV,LOOKUPS!H$9,0)*$FD$6+VLOOKUP($FA637,CFP,LOOKUPS!H$6,0)*$FE$6+VLOOKUP($FA637,EP,LOOKUPS!H$8,0)*$FF$6+VLOOKUP($FA637,BM,LOOKUPS!H$5,0)*$FG$6+VLOOKUP($FA637,DIV,LOOKUPS!H$7,0)*$FH$6++VLOOKUP($FA637,SIZE,LOOKUPS!H$11,0)*$FI$6),"",VLOOKUP($FA637,MOM,LOOKUPS!H$12,0)*$FB$6+VLOOKUP($FA637,STREV,LOOKUPS!H$10,0)*$FC$6+VLOOKUP($FA637,LTREV,LOOKUPS!H$9,0)*$FD$6+VLOOKUP($FA637,CFP,LOOKUPS!H$6,0)*$FE$6+VLOOKUP($FA637,EP,LOOKUPS!H$8,0)*$FF$6+VLOOKUP($FA637,BM,LOOKUPS!H$5,0)*$FG$6+VLOOKUP($FA637,DIV,LOOKUPS!H$7,0)*$FH$6++VLOOKUP($FA637,SIZE,LOOKUPS!H$11,0)*$FI$6)</f>
        <v>2.1229000000000005</v>
      </c>
      <c r="FH637" s="1">
        <f>IF(ISERROR(VLOOKUP($FA637,MOM,LOOKUPS!I$12,0)*$FB$6+VLOOKUP($FA637,STREV,LOOKUPS!I$10,0)*$FC$6+VLOOKUP($FA637,LTREV,LOOKUPS!I$9,0)*$FD$6+VLOOKUP($FA637,CFP,LOOKUPS!I$6,0)*$FE$6+VLOOKUP($FA637,EP,LOOKUPS!I$8,0)*$FF$6+VLOOKUP($FA637,BM,LOOKUPS!I$5,0)*$FG$6+VLOOKUP($FA637,DIV,LOOKUPS!I$7,0)*$FH$6++VLOOKUP($FA637,SIZE,LOOKUPS!I$11,0)*$FI$6),"",VLOOKUP($FA637,MOM,LOOKUPS!I$12,0)*$FB$6+VLOOKUP($FA637,STREV,LOOKUPS!I$10,0)*$FC$6+VLOOKUP($FA637,LTREV,LOOKUPS!I$9,0)*$FD$6+VLOOKUP($FA637,CFP,LOOKUPS!I$6,0)*$FE$6+VLOOKUP($FA637,EP,LOOKUPS!I$8,0)*$FF$6+VLOOKUP($FA637,BM,LOOKUPS!I$5,0)*$FG$6+VLOOKUP($FA637,DIV,LOOKUPS!I$7,0)*$FH$6++VLOOKUP($FA637,SIZE,LOOKUPS!I$11,0)*$FI$6)</f>
        <v>3.2805000000000004</v>
      </c>
      <c r="FI637" s="1">
        <f>IF(ISERROR(VLOOKUP($FA637,MOM,LOOKUPS!J$12,0)*$FB$6+VLOOKUP($FA637,STREV,LOOKUPS!J$10,0)*$FC$6+VLOOKUP($FA637,LTREV,LOOKUPS!J$9,0)*$FD$6+VLOOKUP($FA637,CFP,LOOKUPS!J$6,0)*$FE$6+VLOOKUP($FA637,EP,LOOKUPS!J$8,0)*$FF$6+VLOOKUP($FA637,BM,LOOKUPS!J$5,0)*$FG$6+VLOOKUP($FA637,DIV,LOOKUPS!J$7,0)*$FH$6++VLOOKUP($FA637,SIZE,LOOKUPS!J$11,0)*$FI$6),"",VLOOKUP($FA637,MOM,LOOKUPS!J$12,0)*$FB$6+VLOOKUP($FA637,STREV,LOOKUPS!J$10,0)*$FC$6+VLOOKUP($FA637,LTREV,LOOKUPS!J$9,0)*$FD$6+VLOOKUP($FA637,CFP,LOOKUPS!J$6,0)*$FE$6+VLOOKUP($FA637,EP,LOOKUPS!J$8,0)*$FF$6+VLOOKUP($FA637,BM,LOOKUPS!J$5,0)*$FG$6+VLOOKUP($FA637,DIV,LOOKUPS!J$7,0)*$FH$6++VLOOKUP($FA637,SIZE,LOOKUPS!J$11,0)*$FI$6)</f>
        <v>2.2913999999999999</v>
      </c>
      <c r="FJ637" s="1">
        <f>IF(ISERROR(VLOOKUP($FA637,MOM,LOOKUPS!K$12,0)*$FB$6+VLOOKUP($FA637,STREV,LOOKUPS!K$10,0)*$FC$6+VLOOKUP($FA637,LTREV,LOOKUPS!K$9,0)*$FD$6+VLOOKUP($FA637,CFP,LOOKUPS!K$6,0)*$FE$6+VLOOKUP($FA637,EP,LOOKUPS!K$8,0)*$FF$6+VLOOKUP($FA637,BM,LOOKUPS!K$5,0)*$FG$6+VLOOKUP($FA637,DIV,LOOKUPS!K$7,0)*$FH$6++VLOOKUP($FA637,SIZE,LOOKUPS!K$11,0)*$FI$6),"",VLOOKUP($FA637,MOM,LOOKUPS!K$12,0)*$FB$6+VLOOKUP($FA637,STREV,LOOKUPS!K$10,0)*$FC$6+VLOOKUP($FA637,LTREV,LOOKUPS!K$9,0)*$FD$6+VLOOKUP($FA637,CFP,LOOKUPS!K$6,0)*$FE$6+VLOOKUP($FA637,EP,LOOKUPS!K$8,0)*$FF$6+VLOOKUP($FA637,BM,LOOKUPS!K$5,0)*$FG$6+VLOOKUP($FA637,DIV,LOOKUPS!K$7,0)*$FH$6++VLOOKUP($FA637,SIZE,LOOKUPS!K$11,0)*$FI$6)</f>
        <v>2.6417000000000002</v>
      </c>
      <c r="FK637" s="1">
        <f>IF(ISERROR(VLOOKUP($FA637,MOM,LOOKUPS!L$12,0)*$FB$6+VLOOKUP($FA637,STREV,LOOKUPS!L$10,0)*$FC$6+VLOOKUP($FA637,LTREV,LOOKUPS!L$9,0)*$FD$6+VLOOKUP($FA637,CFP,LOOKUPS!L$6,0)*$FE$6+VLOOKUP($FA637,EP,LOOKUPS!L$8,0)*$FF$6+VLOOKUP($FA637,BM,LOOKUPS!L$5,0)*$FG$6+VLOOKUP($FA637,DIV,LOOKUPS!L$7,0)*$FH$6++VLOOKUP($FA637,SIZE,LOOKUPS!L$11,0)*$FI$6),"",VLOOKUP($FA637,MOM,LOOKUPS!L$12,0)*$FB$6+VLOOKUP($FA637,STREV,LOOKUPS!L$10,0)*$FC$6+VLOOKUP($FA637,LTREV,LOOKUPS!L$9,0)*$FD$6+VLOOKUP($FA637,CFP,LOOKUPS!L$6,0)*$FE$6+VLOOKUP($FA637,EP,LOOKUPS!L$8,0)*$FF$6+VLOOKUP($FA637,BM,LOOKUPS!L$5,0)*$FG$6+VLOOKUP($FA637,DIV,LOOKUPS!L$7,0)*$FH$6++VLOOKUP($FA637,SIZE,LOOKUPS!L$11,0)*$FI$6)</f>
        <v>3.9481000000000006</v>
      </c>
    </row>
    <row r="638" spans="1:167" x14ac:dyDescent="0.3">
      <c r="A638" s="1">
        <v>197905</v>
      </c>
      <c r="B638" s="1">
        <v>-1.42</v>
      </c>
      <c r="C638" s="1">
        <v>-0.68</v>
      </c>
      <c r="D638" s="1">
        <v>-0.67</v>
      </c>
      <c r="E638" s="1">
        <v>-0.8</v>
      </c>
      <c r="F638" s="1">
        <v>-0.25</v>
      </c>
      <c r="G638" s="1">
        <v>0.08</v>
      </c>
      <c r="H638" s="1">
        <v>-2.16</v>
      </c>
      <c r="I638" s="1">
        <v>-0.45</v>
      </c>
      <c r="J638" s="1">
        <v>-1.1599999999999999</v>
      </c>
      <c r="K638" s="1">
        <v>-1.21</v>
      </c>
      <c r="M638" s="1">
        <v>197806</v>
      </c>
      <c r="N638" s="1">
        <v>3.35</v>
      </c>
      <c r="O638" s="1">
        <v>1.92</v>
      </c>
      <c r="P638" s="1">
        <v>2.52</v>
      </c>
      <c r="Q638" s="1">
        <v>0.35</v>
      </c>
      <c r="R638" s="1">
        <v>1.17</v>
      </c>
      <c r="S638" s="1">
        <v>0.28999999999999998</v>
      </c>
      <c r="T638" s="1">
        <v>0.37</v>
      </c>
      <c r="U638" s="1">
        <v>-0.46</v>
      </c>
      <c r="V638" s="1">
        <v>-0.13</v>
      </c>
      <c r="W638" s="1">
        <v>-0.34</v>
      </c>
      <c r="Y638" s="1">
        <v>198305</v>
      </c>
      <c r="Z638" s="1">
        <v>11.44</v>
      </c>
      <c r="AA638" s="1">
        <v>8.3699999999999992</v>
      </c>
      <c r="AB638" s="1">
        <v>6.67</v>
      </c>
      <c r="AC638" s="1">
        <v>5.85</v>
      </c>
      <c r="AD638" s="1">
        <v>6.95</v>
      </c>
      <c r="AE638" s="1">
        <v>5.62</v>
      </c>
      <c r="AF638" s="1">
        <v>6.4</v>
      </c>
      <c r="AG638" s="1">
        <v>6.35</v>
      </c>
      <c r="AH638" s="1">
        <v>8.44</v>
      </c>
      <c r="AI638" s="1">
        <v>8.51</v>
      </c>
      <c r="AK638">
        <v>200311</v>
      </c>
      <c r="AL638">
        <v>3.82</v>
      </c>
      <c r="AM638">
        <v>3.84</v>
      </c>
      <c r="AN638">
        <v>3.75</v>
      </c>
      <c r="AO638">
        <v>4.29</v>
      </c>
      <c r="AP638">
        <v>3.97</v>
      </c>
      <c r="AQ638">
        <v>3.72</v>
      </c>
      <c r="AR638">
        <v>3.63</v>
      </c>
      <c r="AS638">
        <v>3.74</v>
      </c>
      <c r="AT638">
        <v>4.58</v>
      </c>
      <c r="AU638">
        <v>4.3600000000000003</v>
      </c>
      <c r="AV638">
        <v>3.46</v>
      </c>
      <c r="AW638">
        <v>3.51</v>
      </c>
      <c r="AX638">
        <v>3.91</v>
      </c>
      <c r="AY638">
        <v>3.84</v>
      </c>
      <c r="AZ638">
        <v>3.37</v>
      </c>
      <c r="BA638">
        <v>3.82</v>
      </c>
      <c r="BB638">
        <v>3.65</v>
      </c>
      <c r="BC638">
        <v>4.5999999999999996</v>
      </c>
      <c r="BD638">
        <v>4.5599999999999996</v>
      </c>
      <c r="BF638" s="1">
        <v>200311</v>
      </c>
      <c r="BG638" s="1">
        <v>4.13</v>
      </c>
      <c r="BH638" s="1">
        <v>3.5</v>
      </c>
      <c r="BI638" s="1">
        <v>4.03</v>
      </c>
      <c r="BJ638" s="1">
        <v>3.75</v>
      </c>
      <c r="BK638" s="1">
        <v>3.33</v>
      </c>
      <c r="BL638" s="1">
        <v>4.1100000000000003</v>
      </c>
      <c r="BM638" s="1">
        <v>4.16</v>
      </c>
      <c r="BN638" s="1">
        <v>3.36</v>
      </c>
      <c r="BO638" s="1">
        <v>4.0199999999999996</v>
      </c>
      <c r="BP638" s="1">
        <v>2.94</v>
      </c>
      <c r="BQ638" s="1">
        <v>3.82</v>
      </c>
      <c r="BR638" s="1">
        <v>3.95</v>
      </c>
      <c r="BS638" s="1">
        <v>4.2699999999999996</v>
      </c>
      <c r="BT638" s="1">
        <v>3.67</v>
      </c>
      <c r="BU638" s="1">
        <v>4.54</v>
      </c>
      <c r="BV638" s="1">
        <v>3.57</v>
      </c>
      <c r="BW638" s="1">
        <v>3.18</v>
      </c>
      <c r="BX638" s="1">
        <v>4.26</v>
      </c>
      <c r="BY638" s="1">
        <v>3.78</v>
      </c>
      <c r="CA638" s="1">
        <v>197811</v>
      </c>
      <c r="CB638" s="1">
        <v>2.6</v>
      </c>
      <c r="CC638" s="1">
        <v>6.41</v>
      </c>
      <c r="CD638" s="1">
        <v>4.58</v>
      </c>
      <c r="CE638" s="1">
        <v>3.35</v>
      </c>
      <c r="CF638" s="1">
        <v>6.83</v>
      </c>
      <c r="CG638" s="1">
        <v>5.25</v>
      </c>
      <c r="CH638" s="1">
        <v>4.79</v>
      </c>
      <c r="CI638" s="1">
        <v>3.58</v>
      </c>
      <c r="CJ638" s="1">
        <v>3.3</v>
      </c>
      <c r="CK638" s="1">
        <v>7.6</v>
      </c>
      <c r="CL638" s="1">
        <v>5.68</v>
      </c>
      <c r="CM638" s="1">
        <v>5.38</v>
      </c>
      <c r="CN638" s="1">
        <v>5.0999999999999996</v>
      </c>
      <c r="CO638" s="1">
        <v>4.29</v>
      </c>
      <c r="CP638" s="1">
        <v>5.27</v>
      </c>
      <c r="CQ638" s="1">
        <v>3.68</v>
      </c>
      <c r="CR638" s="1">
        <v>3.49</v>
      </c>
      <c r="CS638" s="1">
        <v>3.71</v>
      </c>
      <c r="CT638" s="1">
        <v>2.99</v>
      </c>
      <c r="CV638" s="1">
        <v>197911</v>
      </c>
      <c r="CW638" s="1">
        <v>7.32</v>
      </c>
      <c r="CX638" s="1">
        <v>8.59</v>
      </c>
      <c r="CY638" s="1">
        <v>5.12</v>
      </c>
      <c r="CZ638" s="1">
        <v>4.16</v>
      </c>
      <c r="DA638" s="1">
        <v>8.77</v>
      </c>
      <c r="DB638" s="1">
        <v>7.34</v>
      </c>
      <c r="DC638" s="1">
        <v>4.57</v>
      </c>
      <c r="DD638" s="1">
        <v>4.8600000000000003</v>
      </c>
      <c r="DE638" s="1">
        <v>3.8</v>
      </c>
      <c r="DF638" s="1">
        <v>9.92</v>
      </c>
      <c r="DG638" s="1">
        <v>7.21</v>
      </c>
      <c r="DH638" s="1">
        <v>8.14</v>
      </c>
      <c r="DI638" s="1">
        <v>6.44</v>
      </c>
      <c r="DJ638" s="1">
        <v>4.4800000000000004</v>
      </c>
      <c r="DK638" s="1">
        <v>4.68</v>
      </c>
      <c r="DL638" s="1">
        <v>4.87</v>
      </c>
      <c r="DM638" s="1">
        <v>4.84</v>
      </c>
      <c r="DN638" s="1">
        <v>3.92</v>
      </c>
      <c r="DO638" s="1">
        <v>3.65</v>
      </c>
      <c r="DQ638" s="1">
        <v>197811</v>
      </c>
      <c r="DR638" s="1">
        <v>-99.99</v>
      </c>
      <c r="DS638" s="1">
        <v>4.1399999999999997</v>
      </c>
      <c r="DT638" s="1">
        <v>5.36</v>
      </c>
      <c r="DU638" s="1">
        <v>3.11</v>
      </c>
      <c r="DV638" s="1">
        <v>3.82</v>
      </c>
      <c r="DW638" s="1">
        <v>6.79</v>
      </c>
      <c r="DX638" s="1">
        <v>5.26</v>
      </c>
      <c r="DY638" s="1">
        <v>3.53</v>
      </c>
      <c r="DZ638" s="1">
        <v>3.07</v>
      </c>
      <c r="EA638" s="1">
        <v>3.15</v>
      </c>
      <c r="EB638" s="1">
        <v>6.96</v>
      </c>
      <c r="EC638" s="1">
        <v>7.13</v>
      </c>
      <c r="ED638" s="1">
        <v>6.43</v>
      </c>
      <c r="EE638" s="1">
        <v>6.1</v>
      </c>
      <c r="EF638" s="1">
        <v>4.1500000000000004</v>
      </c>
      <c r="EG638" s="1">
        <v>3.86</v>
      </c>
      <c r="EH638" s="1">
        <v>3.18</v>
      </c>
      <c r="EI638" s="1">
        <v>3.3</v>
      </c>
      <c r="EJ638" s="1">
        <v>2.83</v>
      </c>
      <c r="EL638">
        <v>197811</v>
      </c>
      <c r="EM638">
        <v>2.71</v>
      </c>
      <c r="EN638">
        <v>3.01</v>
      </c>
      <c r="EO638">
        <v>-2.19</v>
      </c>
      <c r="EP638">
        <v>0.7</v>
      </c>
      <c r="ER638" s="1">
        <v>197905</v>
      </c>
      <c r="ES638" s="1">
        <v>-0.56999999999999995</v>
      </c>
      <c r="EU638" s="1">
        <v>197806</v>
      </c>
      <c r="EV638" s="1">
        <v>1.37</v>
      </c>
      <c r="EX638" s="1">
        <v>198305</v>
      </c>
      <c r="EY638" s="1">
        <v>-2.0699999999999998</v>
      </c>
      <c r="FA638" s="1">
        <v>197905</v>
      </c>
      <c r="FB638" s="1">
        <f>IF(ISERROR(VLOOKUP($FA638,MOM,LOOKUPS!C$12,0)*$FB$6+VLOOKUP($FA638,STREV,LOOKUPS!C$10,0)*$FC$6+VLOOKUP($FA638,LTREV,LOOKUPS!C$9,0)*$FD$6+VLOOKUP($FA638,CFP,LOOKUPS!C$6,0)*$FE$6+VLOOKUP($FA638,EP,LOOKUPS!C$8,0)*$FF$6+VLOOKUP($FA638,BM,LOOKUPS!C$5,0)*$FG$6+VLOOKUP($FA638,DIV,LOOKUPS!C$7,0)*$FH$6++VLOOKUP($FA638,SIZE,LOOKUPS!C$11,0)*$FI$6),"",VLOOKUP($FA638,MOM,LOOKUPS!C$12,0)*$FB$6+VLOOKUP($FA638,STREV,LOOKUPS!C$10,0)*$FC$6+VLOOKUP($FA638,LTREV,LOOKUPS!C$9,0)*$FD$6+VLOOKUP($FA638,CFP,LOOKUPS!C$6,0)*$FE$6+VLOOKUP($FA638,EP,LOOKUPS!C$8,0)*$FF$6+VLOOKUP($FA638,BM,LOOKUPS!C$5,0)*$FG$6+VLOOKUP($FA638,DIV,LOOKUPS!C$7,0)*$FH$6++VLOOKUP($FA638,SIZE,LOOKUPS!C$11,0)*$FI$6)</f>
        <v>-1.8397000000000001</v>
      </c>
      <c r="FC638" s="1">
        <f>IF(ISERROR(VLOOKUP($FA638,MOM,LOOKUPS!D$12,0)*$FB$6+VLOOKUP($FA638,STREV,LOOKUPS!D$10,0)*$FC$6+VLOOKUP($FA638,LTREV,LOOKUPS!D$9,0)*$FD$6+VLOOKUP($FA638,CFP,LOOKUPS!D$6,0)*$FE$6+VLOOKUP($FA638,EP,LOOKUPS!D$8,0)*$FF$6+VLOOKUP($FA638,BM,LOOKUPS!D$5,0)*$FG$6+VLOOKUP($FA638,DIV,LOOKUPS!D$7,0)*$FH$6++VLOOKUP($FA638,SIZE,LOOKUPS!D$11,0)*$FI$6),"",VLOOKUP($FA638,MOM,LOOKUPS!D$12,0)*$FB$6+VLOOKUP($FA638,STREV,LOOKUPS!D$10,0)*$FC$6+VLOOKUP($FA638,LTREV,LOOKUPS!D$9,0)*$FD$6+VLOOKUP($FA638,CFP,LOOKUPS!D$6,0)*$FE$6+VLOOKUP($FA638,EP,LOOKUPS!D$8,0)*$FF$6+VLOOKUP($FA638,BM,LOOKUPS!D$5,0)*$FG$6+VLOOKUP($FA638,DIV,LOOKUPS!D$7,0)*$FH$6++VLOOKUP($FA638,SIZE,LOOKUPS!D$11,0)*$FI$6)</f>
        <v>-1.4870000000000001</v>
      </c>
      <c r="FD638" s="1">
        <f>IF(ISERROR(VLOOKUP($FA638,MOM,LOOKUPS!E$12,0)*$FB$6+VLOOKUP($FA638,STREV,LOOKUPS!E$10,0)*$FC$6+VLOOKUP($FA638,LTREV,LOOKUPS!E$9,0)*$FD$6+VLOOKUP($FA638,CFP,LOOKUPS!E$6,0)*$FE$6+VLOOKUP($FA638,EP,LOOKUPS!E$8,0)*$FF$6+VLOOKUP($FA638,BM,LOOKUPS!E$5,0)*$FG$6+VLOOKUP($FA638,DIV,LOOKUPS!E$7,0)*$FH$6++VLOOKUP($FA638,SIZE,LOOKUPS!E$11,0)*$FI$6),"",VLOOKUP($FA638,MOM,LOOKUPS!E$12,0)*$FB$6+VLOOKUP($FA638,STREV,LOOKUPS!E$10,0)*$FC$6+VLOOKUP($FA638,LTREV,LOOKUPS!E$9,0)*$FD$6+VLOOKUP($FA638,CFP,LOOKUPS!E$6,0)*$FE$6+VLOOKUP($FA638,EP,LOOKUPS!E$8,0)*$FF$6+VLOOKUP($FA638,BM,LOOKUPS!E$5,0)*$FG$6+VLOOKUP($FA638,DIV,LOOKUPS!E$7,0)*$FH$6++VLOOKUP($FA638,SIZE,LOOKUPS!E$11,0)*$FI$6)</f>
        <v>-1.1932</v>
      </c>
      <c r="FE638" s="1">
        <f>IF(ISERROR(VLOOKUP($FA638,MOM,LOOKUPS!F$12,0)*$FB$6+VLOOKUP($FA638,STREV,LOOKUPS!F$10,0)*$FC$6+VLOOKUP($FA638,LTREV,LOOKUPS!F$9,0)*$FD$6+VLOOKUP($FA638,CFP,LOOKUPS!F$6,0)*$FE$6+VLOOKUP($FA638,EP,LOOKUPS!F$8,0)*$FF$6+VLOOKUP($FA638,BM,LOOKUPS!F$5,0)*$FG$6+VLOOKUP($FA638,DIV,LOOKUPS!F$7,0)*$FH$6++VLOOKUP($FA638,SIZE,LOOKUPS!F$11,0)*$FI$6),"",VLOOKUP($FA638,MOM,LOOKUPS!F$12,0)*$FB$6+VLOOKUP($FA638,STREV,LOOKUPS!F$10,0)*$FC$6+VLOOKUP($FA638,LTREV,LOOKUPS!F$9,0)*$FD$6+VLOOKUP($FA638,CFP,LOOKUPS!F$6,0)*$FE$6+VLOOKUP($FA638,EP,LOOKUPS!F$8,0)*$FF$6+VLOOKUP($FA638,BM,LOOKUPS!F$5,0)*$FG$6+VLOOKUP($FA638,DIV,LOOKUPS!F$7,0)*$FH$6++VLOOKUP($FA638,SIZE,LOOKUPS!F$11,0)*$FI$6)</f>
        <v>-0.79190000000000005</v>
      </c>
      <c r="FF638" s="1">
        <f>IF(ISERROR(VLOOKUP($FA638,MOM,LOOKUPS!G$12,0)*$FB$6+VLOOKUP($FA638,STREV,LOOKUPS!G$10,0)*$FC$6+VLOOKUP($FA638,LTREV,LOOKUPS!G$9,0)*$FD$6+VLOOKUP($FA638,CFP,LOOKUPS!G$6,0)*$FE$6+VLOOKUP($FA638,EP,LOOKUPS!G$8,0)*$FF$6+VLOOKUP($FA638,BM,LOOKUPS!G$5,0)*$FG$6+VLOOKUP($FA638,DIV,LOOKUPS!G$7,0)*$FH$6++VLOOKUP($FA638,SIZE,LOOKUPS!G$11,0)*$FI$6),"",VLOOKUP($FA638,MOM,LOOKUPS!G$12,0)*$FB$6+VLOOKUP($FA638,STREV,LOOKUPS!G$10,0)*$FC$6+VLOOKUP($FA638,LTREV,LOOKUPS!G$9,0)*$FD$6+VLOOKUP($FA638,CFP,LOOKUPS!G$6,0)*$FE$6+VLOOKUP($FA638,EP,LOOKUPS!G$8,0)*$FF$6+VLOOKUP($FA638,BM,LOOKUPS!G$5,0)*$FG$6+VLOOKUP($FA638,DIV,LOOKUPS!G$7,0)*$FH$6++VLOOKUP($FA638,SIZE,LOOKUPS!G$11,0)*$FI$6)</f>
        <v>-0.78930000000000011</v>
      </c>
      <c r="FG638" s="1">
        <f>IF(ISERROR(VLOOKUP($FA638,MOM,LOOKUPS!H$12,0)*$FB$6+VLOOKUP($FA638,STREV,LOOKUPS!H$10,0)*$FC$6+VLOOKUP($FA638,LTREV,LOOKUPS!H$9,0)*$FD$6+VLOOKUP($FA638,CFP,LOOKUPS!H$6,0)*$FE$6+VLOOKUP($FA638,EP,LOOKUPS!H$8,0)*$FF$6+VLOOKUP($FA638,BM,LOOKUPS!H$5,0)*$FG$6+VLOOKUP($FA638,DIV,LOOKUPS!H$7,0)*$FH$6++VLOOKUP($FA638,SIZE,LOOKUPS!H$11,0)*$FI$6),"",VLOOKUP($FA638,MOM,LOOKUPS!H$12,0)*$FB$6+VLOOKUP($FA638,STREV,LOOKUPS!H$10,0)*$FC$6+VLOOKUP($FA638,LTREV,LOOKUPS!H$9,0)*$FD$6+VLOOKUP($FA638,CFP,LOOKUPS!H$6,0)*$FE$6+VLOOKUP($FA638,EP,LOOKUPS!H$8,0)*$FF$6+VLOOKUP($FA638,BM,LOOKUPS!H$5,0)*$FG$6+VLOOKUP($FA638,DIV,LOOKUPS!H$7,0)*$FH$6++VLOOKUP($FA638,SIZE,LOOKUPS!H$11,0)*$FI$6)</f>
        <v>-0.12000000000000001</v>
      </c>
      <c r="FH638" s="1">
        <f>IF(ISERROR(VLOOKUP($FA638,MOM,LOOKUPS!I$12,0)*$FB$6+VLOOKUP($FA638,STREV,LOOKUPS!I$10,0)*$FC$6+VLOOKUP($FA638,LTREV,LOOKUPS!I$9,0)*$FD$6+VLOOKUP($FA638,CFP,LOOKUPS!I$6,0)*$FE$6+VLOOKUP($FA638,EP,LOOKUPS!I$8,0)*$FF$6+VLOOKUP($FA638,BM,LOOKUPS!I$5,0)*$FG$6+VLOOKUP($FA638,DIV,LOOKUPS!I$7,0)*$FH$6++VLOOKUP($FA638,SIZE,LOOKUPS!I$11,0)*$FI$6),"",VLOOKUP($FA638,MOM,LOOKUPS!I$12,0)*$FB$6+VLOOKUP($FA638,STREV,LOOKUPS!I$10,0)*$FC$6+VLOOKUP($FA638,LTREV,LOOKUPS!I$9,0)*$FD$6+VLOOKUP($FA638,CFP,LOOKUPS!I$6,0)*$FE$6+VLOOKUP($FA638,EP,LOOKUPS!I$8,0)*$FF$6+VLOOKUP($FA638,BM,LOOKUPS!I$5,0)*$FG$6+VLOOKUP($FA638,DIV,LOOKUPS!I$7,0)*$FH$6++VLOOKUP($FA638,SIZE,LOOKUPS!I$11,0)*$FI$6)</f>
        <v>-1.1389000000000002</v>
      </c>
      <c r="FI638" s="1">
        <f>IF(ISERROR(VLOOKUP($FA638,MOM,LOOKUPS!J$12,0)*$FB$6+VLOOKUP($FA638,STREV,LOOKUPS!J$10,0)*$FC$6+VLOOKUP($FA638,LTREV,LOOKUPS!J$9,0)*$FD$6+VLOOKUP($FA638,CFP,LOOKUPS!J$6,0)*$FE$6+VLOOKUP($FA638,EP,LOOKUPS!J$8,0)*$FF$6+VLOOKUP($FA638,BM,LOOKUPS!J$5,0)*$FG$6+VLOOKUP($FA638,DIV,LOOKUPS!J$7,0)*$FH$6++VLOOKUP($FA638,SIZE,LOOKUPS!J$11,0)*$FI$6),"",VLOOKUP($FA638,MOM,LOOKUPS!J$12,0)*$FB$6+VLOOKUP($FA638,STREV,LOOKUPS!J$10,0)*$FC$6+VLOOKUP($FA638,LTREV,LOOKUPS!J$9,0)*$FD$6+VLOOKUP($FA638,CFP,LOOKUPS!J$6,0)*$FE$6+VLOOKUP($FA638,EP,LOOKUPS!J$8,0)*$FF$6+VLOOKUP($FA638,BM,LOOKUPS!J$5,0)*$FG$6+VLOOKUP($FA638,DIV,LOOKUPS!J$7,0)*$FH$6++VLOOKUP($FA638,SIZE,LOOKUPS!J$11,0)*$FI$6)</f>
        <v>-0.45220000000000005</v>
      </c>
      <c r="FJ638" s="1">
        <f>IF(ISERROR(VLOOKUP($FA638,MOM,LOOKUPS!K$12,0)*$FB$6+VLOOKUP($FA638,STREV,LOOKUPS!K$10,0)*$FC$6+VLOOKUP($FA638,LTREV,LOOKUPS!K$9,0)*$FD$6+VLOOKUP($FA638,CFP,LOOKUPS!K$6,0)*$FE$6+VLOOKUP($FA638,EP,LOOKUPS!K$8,0)*$FF$6+VLOOKUP($FA638,BM,LOOKUPS!K$5,0)*$FG$6+VLOOKUP($FA638,DIV,LOOKUPS!K$7,0)*$FH$6++VLOOKUP($FA638,SIZE,LOOKUPS!K$11,0)*$FI$6),"",VLOOKUP($FA638,MOM,LOOKUPS!K$12,0)*$FB$6+VLOOKUP($FA638,STREV,LOOKUPS!K$10,0)*$FC$6+VLOOKUP($FA638,LTREV,LOOKUPS!K$9,0)*$FD$6+VLOOKUP($FA638,CFP,LOOKUPS!K$6,0)*$FE$6+VLOOKUP($FA638,EP,LOOKUPS!K$8,0)*$FF$6+VLOOKUP($FA638,BM,LOOKUPS!K$5,0)*$FG$6+VLOOKUP($FA638,DIV,LOOKUPS!K$7,0)*$FH$6++VLOOKUP($FA638,SIZE,LOOKUPS!K$11,0)*$FI$6)</f>
        <v>-0.73289999999999988</v>
      </c>
      <c r="FK638" s="1">
        <f>IF(ISERROR(VLOOKUP($FA638,MOM,LOOKUPS!L$12,0)*$FB$6+VLOOKUP($FA638,STREV,LOOKUPS!L$10,0)*$FC$6+VLOOKUP($FA638,LTREV,LOOKUPS!L$9,0)*$FD$6+VLOOKUP($FA638,CFP,LOOKUPS!L$6,0)*$FE$6+VLOOKUP($FA638,EP,LOOKUPS!L$8,0)*$FF$6+VLOOKUP($FA638,BM,LOOKUPS!L$5,0)*$FG$6+VLOOKUP($FA638,DIV,LOOKUPS!L$7,0)*$FH$6++VLOOKUP($FA638,SIZE,LOOKUPS!L$11,0)*$FI$6),"",VLOOKUP($FA638,MOM,LOOKUPS!L$12,0)*$FB$6+VLOOKUP($FA638,STREV,LOOKUPS!L$10,0)*$FC$6+VLOOKUP($FA638,LTREV,LOOKUPS!L$9,0)*$FD$6+VLOOKUP($FA638,CFP,LOOKUPS!L$6,0)*$FE$6+VLOOKUP($FA638,EP,LOOKUPS!L$8,0)*$FF$6+VLOOKUP($FA638,BM,LOOKUPS!L$5,0)*$FG$6+VLOOKUP($FA638,DIV,LOOKUPS!L$7,0)*$FH$6++VLOOKUP($FA638,SIZE,LOOKUPS!L$11,0)*$FI$6)</f>
        <v>-0.4708</v>
      </c>
    </row>
    <row r="639" spans="1:167" x14ac:dyDescent="0.3">
      <c r="A639" s="1">
        <v>197906</v>
      </c>
      <c r="B639" s="1">
        <v>5.36</v>
      </c>
      <c r="C639" s="1">
        <v>5.0199999999999996</v>
      </c>
      <c r="D639" s="1">
        <v>4.43</v>
      </c>
      <c r="E639" s="1">
        <v>5.32</v>
      </c>
      <c r="F639" s="1">
        <v>4.92</v>
      </c>
      <c r="G639" s="1">
        <v>4.62</v>
      </c>
      <c r="H639" s="1">
        <v>6.22</v>
      </c>
      <c r="I639" s="1">
        <v>5.7</v>
      </c>
      <c r="J639" s="1">
        <v>6.49</v>
      </c>
      <c r="K639" s="1">
        <v>6</v>
      </c>
      <c r="M639" s="1">
        <v>197807</v>
      </c>
      <c r="N639" s="1">
        <v>7.44</v>
      </c>
      <c r="O639" s="1">
        <v>6.65</v>
      </c>
      <c r="P639" s="1">
        <v>6.13</v>
      </c>
      <c r="Q639" s="1">
        <v>5.07</v>
      </c>
      <c r="R639" s="1">
        <v>4.28</v>
      </c>
      <c r="S639" s="1">
        <v>3.93</v>
      </c>
      <c r="T639" s="1">
        <v>4.9000000000000004</v>
      </c>
      <c r="U639" s="1">
        <v>4.91</v>
      </c>
      <c r="V639" s="1">
        <v>5.19</v>
      </c>
      <c r="W639" s="1">
        <v>4.13</v>
      </c>
      <c r="Y639" s="1">
        <v>198306</v>
      </c>
      <c r="Z639" s="1">
        <v>6.29</v>
      </c>
      <c r="AA639" s="1">
        <v>5.2</v>
      </c>
      <c r="AB639" s="1">
        <v>3.83</v>
      </c>
      <c r="AC639" s="1">
        <v>4.45</v>
      </c>
      <c r="AD639" s="1">
        <v>3.05</v>
      </c>
      <c r="AE639" s="1">
        <v>2.25</v>
      </c>
      <c r="AF639" s="1">
        <v>2.98</v>
      </c>
      <c r="AG639" s="1">
        <v>3.92</v>
      </c>
      <c r="AH639" s="1">
        <v>5.25</v>
      </c>
      <c r="AI639" s="1">
        <v>5.13</v>
      </c>
      <c r="AK639">
        <v>200312</v>
      </c>
      <c r="AL639">
        <v>3.4</v>
      </c>
      <c r="AM639">
        <v>2.82</v>
      </c>
      <c r="AN639">
        <v>3.11</v>
      </c>
      <c r="AO639">
        <v>4.93</v>
      </c>
      <c r="AP639">
        <v>2.59</v>
      </c>
      <c r="AQ639">
        <v>2.75</v>
      </c>
      <c r="AR639">
        <v>2.9</v>
      </c>
      <c r="AS639">
        <v>4.32</v>
      </c>
      <c r="AT639">
        <v>5.49</v>
      </c>
      <c r="AU639">
        <v>2.4700000000000002</v>
      </c>
      <c r="AV639">
        <v>2.74</v>
      </c>
      <c r="AW639">
        <v>3.42</v>
      </c>
      <c r="AX639">
        <v>2.15</v>
      </c>
      <c r="AY639">
        <v>3.08</v>
      </c>
      <c r="AZ639">
        <v>2.68</v>
      </c>
      <c r="BA639">
        <v>5</v>
      </c>
      <c r="BB639">
        <v>3.66</v>
      </c>
      <c r="BC639">
        <v>4.03</v>
      </c>
      <c r="BD639">
        <v>6.78</v>
      </c>
      <c r="BF639" s="1">
        <v>200312</v>
      </c>
      <c r="BG639" s="1">
        <v>3.59</v>
      </c>
      <c r="BH639" s="1">
        <v>3.44</v>
      </c>
      <c r="BI639" s="1">
        <v>2.67</v>
      </c>
      <c r="BJ639" s="1">
        <v>4.09</v>
      </c>
      <c r="BK639" s="1">
        <v>3.33</v>
      </c>
      <c r="BL639" s="1">
        <v>3.35</v>
      </c>
      <c r="BM639" s="1">
        <v>2.79</v>
      </c>
      <c r="BN639" s="1">
        <v>2.61</v>
      </c>
      <c r="BO639" s="1">
        <v>4.6500000000000004</v>
      </c>
      <c r="BP639" s="1">
        <v>3.66</v>
      </c>
      <c r="BQ639" s="1">
        <v>2.91</v>
      </c>
      <c r="BR639" s="1">
        <v>3.76</v>
      </c>
      <c r="BS639" s="1">
        <v>2.96</v>
      </c>
      <c r="BT639" s="1">
        <v>3.01</v>
      </c>
      <c r="BU639" s="1">
        <v>2.62</v>
      </c>
      <c r="BV639" s="1">
        <v>2.19</v>
      </c>
      <c r="BW639" s="1">
        <v>2.96</v>
      </c>
      <c r="BX639" s="1">
        <v>4.04</v>
      </c>
      <c r="BY639" s="1">
        <v>5.29</v>
      </c>
      <c r="CA639" s="1">
        <v>197812</v>
      </c>
      <c r="CB639" s="1">
        <v>-4.59</v>
      </c>
      <c r="CC639" s="1">
        <v>2.17</v>
      </c>
      <c r="CD639" s="1">
        <v>1.7</v>
      </c>
      <c r="CE639" s="1">
        <v>0.32</v>
      </c>
      <c r="CF639" s="1">
        <v>2.29</v>
      </c>
      <c r="CG639" s="1">
        <v>2.1</v>
      </c>
      <c r="CH639" s="1">
        <v>1.57</v>
      </c>
      <c r="CI639" s="1">
        <v>1.43</v>
      </c>
      <c r="CJ639" s="1">
        <v>-0.12</v>
      </c>
      <c r="CK639" s="1">
        <v>2.66</v>
      </c>
      <c r="CL639" s="1">
        <v>1.74</v>
      </c>
      <c r="CM639" s="1">
        <v>1.86</v>
      </c>
      <c r="CN639" s="1">
        <v>2.38</v>
      </c>
      <c r="CO639" s="1">
        <v>1.63</v>
      </c>
      <c r="CP639" s="1">
        <v>1.51</v>
      </c>
      <c r="CQ639" s="1">
        <v>1.29</v>
      </c>
      <c r="CR639" s="1">
        <v>1.56</v>
      </c>
      <c r="CS639" s="1">
        <v>0.97</v>
      </c>
      <c r="CT639" s="1">
        <v>-0.96</v>
      </c>
      <c r="CV639" s="1">
        <v>197912</v>
      </c>
      <c r="CW639" s="1">
        <v>9.7799999999999994</v>
      </c>
      <c r="CX639" s="1">
        <v>6.88</v>
      </c>
      <c r="CY639" s="1">
        <v>5</v>
      </c>
      <c r="CZ639" s="1">
        <v>1.92</v>
      </c>
      <c r="DA639" s="1">
        <v>7.05</v>
      </c>
      <c r="DB639" s="1">
        <v>6.01</v>
      </c>
      <c r="DC639" s="1">
        <v>4.8600000000000003</v>
      </c>
      <c r="DD639" s="1">
        <v>4.07</v>
      </c>
      <c r="DE639" s="1">
        <v>1.2</v>
      </c>
      <c r="DF639" s="1">
        <v>6.89</v>
      </c>
      <c r="DG639" s="1">
        <v>7.28</v>
      </c>
      <c r="DH639" s="1">
        <v>6.44</v>
      </c>
      <c r="DI639" s="1">
        <v>5.54</v>
      </c>
      <c r="DJ639" s="1">
        <v>4.5599999999999996</v>
      </c>
      <c r="DK639" s="1">
        <v>5.23</v>
      </c>
      <c r="DL639" s="1">
        <v>4.72</v>
      </c>
      <c r="DM639" s="1">
        <v>3.33</v>
      </c>
      <c r="DN639" s="1">
        <v>2.64</v>
      </c>
      <c r="DO639" s="1">
        <v>-0.68</v>
      </c>
      <c r="DQ639" s="1">
        <v>197812</v>
      </c>
      <c r="DR639" s="1">
        <v>-99.99</v>
      </c>
      <c r="DS639" s="1">
        <v>1.27</v>
      </c>
      <c r="DT639" s="1">
        <v>2.13</v>
      </c>
      <c r="DU639" s="1">
        <v>1</v>
      </c>
      <c r="DV639" s="1">
        <v>1.24</v>
      </c>
      <c r="DW639" s="1">
        <v>2.1</v>
      </c>
      <c r="DX639" s="1">
        <v>2.15</v>
      </c>
      <c r="DY639" s="1">
        <v>1.19</v>
      </c>
      <c r="DZ639" s="1">
        <v>0.87</v>
      </c>
      <c r="EA639" s="1">
        <v>1.1200000000000001</v>
      </c>
      <c r="EB639" s="1">
        <v>1.77</v>
      </c>
      <c r="EC639" s="1">
        <v>1.54</v>
      </c>
      <c r="ED639" s="1">
        <v>2.7</v>
      </c>
      <c r="EE639" s="1">
        <v>2.35</v>
      </c>
      <c r="EF639" s="1">
        <v>1.88</v>
      </c>
      <c r="EG639" s="1">
        <v>1.1499999999999999</v>
      </c>
      <c r="EH639" s="1">
        <v>1.24</v>
      </c>
      <c r="EI639" s="1">
        <v>0.42</v>
      </c>
      <c r="EJ639" s="1">
        <v>1.35</v>
      </c>
      <c r="EL639">
        <v>197812</v>
      </c>
      <c r="EM639">
        <v>0.88</v>
      </c>
      <c r="EN639">
        <v>1.25</v>
      </c>
      <c r="EO639">
        <v>-2.17</v>
      </c>
      <c r="EP639">
        <v>0.78</v>
      </c>
      <c r="ER639" s="1">
        <v>197906</v>
      </c>
      <c r="ES639" s="1">
        <v>0.82</v>
      </c>
      <c r="EU639" s="1">
        <v>197807</v>
      </c>
      <c r="EV639" s="1">
        <v>0.92</v>
      </c>
      <c r="EX639" s="1">
        <v>198306</v>
      </c>
      <c r="EY639" s="1">
        <v>-0.92</v>
      </c>
      <c r="FA639" s="1">
        <v>197906</v>
      </c>
      <c r="FB639" s="1">
        <f>IF(ISERROR(VLOOKUP($FA639,MOM,LOOKUPS!C$12,0)*$FB$6+VLOOKUP($FA639,STREV,LOOKUPS!C$10,0)*$FC$6+VLOOKUP($FA639,LTREV,LOOKUPS!C$9,0)*$FD$6+VLOOKUP($FA639,CFP,LOOKUPS!C$6,0)*$FE$6+VLOOKUP($FA639,EP,LOOKUPS!C$8,0)*$FF$6+VLOOKUP($FA639,BM,LOOKUPS!C$5,0)*$FG$6+VLOOKUP($FA639,DIV,LOOKUPS!C$7,0)*$FH$6++VLOOKUP($FA639,SIZE,LOOKUPS!C$11,0)*$FI$6),"",VLOOKUP($FA639,MOM,LOOKUPS!C$12,0)*$FB$6+VLOOKUP($FA639,STREV,LOOKUPS!C$10,0)*$FC$6+VLOOKUP($FA639,LTREV,LOOKUPS!C$9,0)*$FD$6+VLOOKUP($FA639,CFP,LOOKUPS!C$6,0)*$FE$6+VLOOKUP($FA639,EP,LOOKUPS!C$8,0)*$FF$6+VLOOKUP($FA639,BM,LOOKUPS!C$5,0)*$FG$6+VLOOKUP($FA639,DIV,LOOKUPS!C$7,0)*$FH$6++VLOOKUP($FA639,SIZE,LOOKUPS!C$11,0)*$FI$6)</f>
        <v>5.7011000000000003</v>
      </c>
      <c r="FC639" s="1">
        <f>IF(ISERROR(VLOOKUP($FA639,MOM,LOOKUPS!D$12,0)*$FB$6+VLOOKUP($FA639,STREV,LOOKUPS!D$10,0)*$FC$6+VLOOKUP($FA639,LTREV,LOOKUPS!D$9,0)*$FD$6+VLOOKUP($FA639,CFP,LOOKUPS!D$6,0)*$FE$6+VLOOKUP($FA639,EP,LOOKUPS!D$8,0)*$FF$6+VLOOKUP($FA639,BM,LOOKUPS!D$5,0)*$FG$6+VLOOKUP($FA639,DIV,LOOKUPS!D$7,0)*$FH$6++VLOOKUP($FA639,SIZE,LOOKUPS!D$11,0)*$FI$6),"",VLOOKUP($FA639,MOM,LOOKUPS!D$12,0)*$FB$6+VLOOKUP($FA639,STREV,LOOKUPS!D$10,0)*$FC$6+VLOOKUP($FA639,LTREV,LOOKUPS!D$9,0)*$FD$6+VLOOKUP($FA639,CFP,LOOKUPS!D$6,0)*$FE$6+VLOOKUP($FA639,EP,LOOKUPS!D$8,0)*$FF$6+VLOOKUP($FA639,BM,LOOKUPS!D$5,0)*$FG$6+VLOOKUP($FA639,DIV,LOOKUPS!D$7,0)*$FH$6++VLOOKUP($FA639,SIZE,LOOKUPS!D$11,0)*$FI$6)</f>
        <v>5.5085000000000006</v>
      </c>
      <c r="FD639" s="1">
        <f>IF(ISERROR(VLOOKUP($FA639,MOM,LOOKUPS!E$12,0)*$FB$6+VLOOKUP($FA639,STREV,LOOKUPS!E$10,0)*$FC$6+VLOOKUP($FA639,LTREV,LOOKUPS!E$9,0)*$FD$6+VLOOKUP($FA639,CFP,LOOKUPS!E$6,0)*$FE$6+VLOOKUP($FA639,EP,LOOKUPS!E$8,0)*$FF$6+VLOOKUP($FA639,BM,LOOKUPS!E$5,0)*$FG$6+VLOOKUP($FA639,DIV,LOOKUPS!E$7,0)*$FH$6++VLOOKUP($FA639,SIZE,LOOKUPS!E$11,0)*$FI$6),"",VLOOKUP($FA639,MOM,LOOKUPS!E$12,0)*$FB$6+VLOOKUP($FA639,STREV,LOOKUPS!E$10,0)*$FC$6+VLOOKUP($FA639,LTREV,LOOKUPS!E$9,0)*$FD$6+VLOOKUP($FA639,CFP,LOOKUPS!E$6,0)*$FE$6+VLOOKUP($FA639,EP,LOOKUPS!E$8,0)*$FF$6+VLOOKUP($FA639,BM,LOOKUPS!E$5,0)*$FG$6+VLOOKUP($FA639,DIV,LOOKUPS!E$7,0)*$FH$6++VLOOKUP($FA639,SIZE,LOOKUPS!E$11,0)*$FI$6)</f>
        <v>5.1881000000000004</v>
      </c>
      <c r="FE639" s="1">
        <f>IF(ISERROR(VLOOKUP($FA639,MOM,LOOKUPS!F$12,0)*$FB$6+VLOOKUP($FA639,STREV,LOOKUPS!F$10,0)*$FC$6+VLOOKUP($FA639,LTREV,LOOKUPS!F$9,0)*$FD$6+VLOOKUP($FA639,CFP,LOOKUPS!F$6,0)*$FE$6+VLOOKUP($FA639,EP,LOOKUPS!F$8,0)*$FF$6+VLOOKUP($FA639,BM,LOOKUPS!F$5,0)*$FG$6+VLOOKUP($FA639,DIV,LOOKUPS!F$7,0)*$FH$6++VLOOKUP($FA639,SIZE,LOOKUPS!F$11,0)*$FI$6),"",VLOOKUP($FA639,MOM,LOOKUPS!F$12,0)*$FB$6+VLOOKUP($FA639,STREV,LOOKUPS!F$10,0)*$FC$6+VLOOKUP($FA639,LTREV,LOOKUPS!F$9,0)*$FD$6+VLOOKUP($FA639,CFP,LOOKUPS!F$6,0)*$FE$6+VLOOKUP($FA639,EP,LOOKUPS!F$8,0)*$FF$6+VLOOKUP($FA639,BM,LOOKUPS!F$5,0)*$FG$6+VLOOKUP($FA639,DIV,LOOKUPS!F$7,0)*$FH$6++VLOOKUP($FA639,SIZE,LOOKUPS!F$11,0)*$FI$6)</f>
        <v>4.7834000000000003</v>
      </c>
      <c r="FF639" s="1">
        <f>IF(ISERROR(VLOOKUP($FA639,MOM,LOOKUPS!G$12,0)*$FB$6+VLOOKUP($FA639,STREV,LOOKUPS!G$10,0)*$FC$6+VLOOKUP($FA639,LTREV,LOOKUPS!G$9,0)*$FD$6+VLOOKUP($FA639,CFP,LOOKUPS!G$6,0)*$FE$6+VLOOKUP($FA639,EP,LOOKUPS!G$8,0)*$FF$6+VLOOKUP($FA639,BM,LOOKUPS!G$5,0)*$FG$6+VLOOKUP($FA639,DIV,LOOKUPS!G$7,0)*$FH$6++VLOOKUP($FA639,SIZE,LOOKUPS!G$11,0)*$FI$6),"",VLOOKUP($FA639,MOM,LOOKUPS!G$12,0)*$FB$6+VLOOKUP($FA639,STREV,LOOKUPS!G$10,0)*$FC$6+VLOOKUP($FA639,LTREV,LOOKUPS!G$9,0)*$FD$6+VLOOKUP($FA639,CFP,LOOKUPS!G$6,0)*$FE$6+VLOOKUP($FA639,EP,LOOKUPS!G$8,0)*$FF$6+VLOOKUP($FA639,BM,LOOKUPS!G$5,0)*$FG$6+VLOOKUP($FA639,DIV,LOOKUPS!G$7,0)*$FH$6++VLOOKUP($FA639,SIZE,LOOKUPS!G$11,0)*$FI$6)</f>
        <v>4.9337</v>
      </c>
      <c r="FG639" s="1">
        <f>IF(ISERROR(VLOOKUP($FA639,MOM,LOOKUPS!H$12,0)*$FB$6+VLOOKUP($FA639,STREV,LOOKUPS!H$10,0)*$FC$6+VLOOKUP($FA639,LTREV,LOOKUPS!H$9,0)*$FD$6+VLOOKUP($FA639,CFP,LOOKUPS!H$6,0)*$FE$6+VLOOKUP($FA639,EP,LOOKUPS!H$8,0)*$FF$6+VLOOKUP($FA639,BM,LOOKUPS!H$5,0)*$FG$6+VLOOKUP($FA639,DIV,LOOKUPS!H$7,0)*$FH$6++VLOOKUP($FA639,SIZE,LOOKUPS!H$11,0)*$FI$6),"",VLOOKUP($FA639,MOM,LOOKUPS!H$12,0)*$FB$6+VLOOKUP($FA639,STREV,LOOKUPS!H$10,0)*$FC$6+VLOOKUP($FA639,LTREV,LOOKUPS!H$9,0)*$FD$6+VLOOKUP($FA639,CFP,LOOKUPS!H$6,0)*$FE$6+VLOOKUP($FA639,EP,LOOKUPS!H$8,0)*$FF$6+VLOOKUP($FA639,BM,LOOKUPS!H$5,0)*$FG$6+VLOOKUP($FA639,DIV,LOOKUPS!H$7,0)*$FH$6++VLOOKUP($FA639,SIZE,LOOKUPS!H$11,0)*$FI$6)</f>
        <v>4.9118000000000004</v>
      </c>
      <c r="FH639" s="1">
        <f>IF(ISERROR(VLOOKUP($FA639,MOM,LOOKUPS!I$12,0)*$FB$6+VLOOKUP($FA639,STREV,LOOKUPS!I$10,0)*$FC$6+VLOOKUP($FA639,LTREV,LOOKUPS!I$9,0)*$FD$6+VLOOKUP($FA639,CFP,LOOKUPS!I$6,0)*$FE$6+VLOOKUP($FA639,EP,LOOKUPS!I$8,0)*$FF$6+VLOOKUP($FA639,BM,LOOKUPS!I$5,0)*$FG$6+VLOOKUP($FA639,DIV,LOOKUPS!I$7,0)*$FH$6++VLOOKUP($FA639,SIZE,LOOKUPS!I$11,0)*$FI$6),"",VLOOKUP($FA639,MOM,LOOKUPS!I$12,0)*$FB$6+VLOOKUP($FA639,STREV,LOOKUPS!I$10,0)*$FC$6+VLOOKUP($FA639,LTREV,LOOKUPS!I$9,0)*$FD$6+VLOOKUP($FA639,CFP,LOOKUPS!I$6,0)*$FE$6+VLOOKUP($FA639,EP,LOOKUPS!I$8,0)*$FF$6+VLOOKUP($FA639,BM,LOOKUPS!I$5,0)*$FG$6+VLOOKUP($FA639,DIV,LOOKUPS!I$7,0)*$FH$6++VLOOKUP($FA639,SIZE,LOOKUPS!I$11,0)*$FI$6)</f>
        <v>5.4809999999999999</v>
      </c>
      <c r="FI639" s="1">
        <f>IF(ISERROR(VLOOKUP($FA639,MOM,LOOKUPS!J$12,0)*$FB$6+VLOOKUP($FA639,STREV,LOOKUPS!J$10,0)*$FC$6+VLOOKUP($FA639,LTREV,LOOKUPS!J$9,0)*$FD$6+VLOOKUP($FA639,CFP,LOOKUPS!J$6,0)*$FE$6+VLOOKUP($FA639,EP,LOOKUPS!J$8,0)*$FF$6+VLOOKUP($FA639,BM,LOOKUPS!J$5,0)*$FG$6+VLOOKUP($FA639,DIV,LOOKUPS!J$7,0)*$FH$6++VLOOKUP($FA639,SIZE,LOOKUPS!J$11,0)*$FI$6),"",VLOOKUP($FA639,MOM,LOOKUPS!J$12,0)*$FB$6+VLOOKUP($FA639,STREV,LOOKUPS!J$10,0)*$FC$6+VLOOKUP($FA639,LTREV,LOOKUPS!J$9,0)*$FD$6+VLOOKUP($FA639,CFP,LOOKUPS!J$6,0)*$FE$6+VLOOKUP($FA639,EP,LOOKUPS!J$8,0)*$FF$6+VLOOKUP($FA639,BM,LOOKUPS!J$5,0)*$FG$6+VLOOKUP($FA639,DIV,LOOKUPS!J$7,0)*$FH$6++VLOOKUP($FA639,SIZE,LOOKUPS!J$11,0)*$FI$6)</f>
        <v>5.5209999999999999</v>
      </c>
      <c r="FJ639" s="1">
        <f>IF(ISERROR(VLOOKUP($FA639,MOM,LOOKUPS!K$12,0)*$FB$6+VLOOKUP($FA639,STREV,LOOKUPS!K$10,0)*$FC$6+VLOOKUP($FA639,LTREV,LOOKUPS!K$9,0)*$FD$6+VLOOKUP($FA639,CFP,LOOKUPS!K$6,0)*$FE$6+VLOOKUP($FA639,EP,LOOKUPS!K$8,0)*$FF$6+VLOOKUP($FA639,BM,LOOKUPS!K$5,0)*$FG$6+VLOOKUP($FA639,DIV,LOOKUPS!K$7,0)*$FH$6++VLOOKUP($FA639,SIZE,LOOKUPS!K$11,0)*$FI$6),"",VLOOKUP($FA639,MOM,LOOKUPS!K$12,0)*$FB$6+VLOOKUP($FA639,STREV,LOOKUPS!K$10,0)*$FC$6+VLOOKUP($FA639,LTREV,LOOKUPS!K$9,0)*$FD$6+VLOOKUP($FA639,CFP,LOOKUPS!K$6,0)*$FE$6+VLOOKUP($FA639,EP,LOOKUPS!K$8,0)*$FF$6+VLOOKUP($FA639,BM,LOOKUPS!K$5,0)*$FG$6+VLOOKUP($FA639,DIV,LOOKUPS!K$7,0)*$FH$6++VLOOKUP($FA639,SIZE,LOOKUPS!K$11,0)*$FI$6)</f>
        <v>5.9050000000000011</v>
      </c>
      <c r="FK639" s="1">
        <f>IF(ISERROR(VLOOKUP($FA639,MOM,LOOKUPS!L$12,0)*$FB$6+VLOOKUP($FA639,STREV,LOOKUPS!L$10,0)*$FC$6+VLOOKUP($FA639,LTREV,LOOKUPS!L$9,0)*$FD$6+VLOOKUP($FA639,CFP,LOOKUPS!L$6,0)*$FE$6+VLOOKUP($FA639,EP,LOOKUPS!L$8,0)*$FF$6+VLOOKUP($FA639,BM,LOOKUPS!L$5,0)*$FG$6+VLOOKUP($FA639,DIV,LOOKUPS!L$7,0)*$FH$6++VLOOKUP($FA639,SIZE,LOOKUPS!L$11,0)*$FI$6),"",VLOOKUP($FA639,MOM,LOOKUPS!L$12,0)*$FB$6+VLOOKUP($FA639,STREV,LOOKUPS!L$10,0)*$FC$6+VLOOKUP($FA639,LTREV,LOOKUPS!L$9,0)*$FD$6+VLOOKUP($FA639,CFP,LOOKUPS!L$6,0)*$FE$6+VLOOKUP($FA639,EP,LOOKUPS!L$8,0)*$FF$6+VLOOKUP($FA639,BM,LOOKUPS!L$5,0)*$FG$6+VLOOKUP($FA639,DIV,LOOKUPS!L$7,0)*$FH$6++VLOOKUP($FA639,SIZE,LOOKUPS!L$11,0)*$FI$6)</f>
        <v>6.1553000000000004</v>
      </c>
    </row>
    <row r="640" spans="1:167" x14ac:dyDescent="0.3">
      <c r="A640" s="1">
        <v>197907</v>
      </c>
      <c r="B640" s="1">
        <v>1.92</v>
      </c>
      <c r="C640" s="1">
        <v>2.14</v>
      </c>
      <c r="D640" s="1">
        <v>2.76</v>
      </c>
      <c r="E640" s="1">
        <v>3.03</v>
      </c>
      <c r="F640" s="1">
        <v>2.99</v>
      </c>
      <c r="G640" s="1">
        <v>2.46</v>
      </c>
      <c r="H640" s="1">
        <v>2.79</v>
      </c>
      <c r="I640" s="1">
        <v>2.1</v>
      </c>
      <c r="J640" s="1">
        <v>1.65</v>
      </c>
      <c r="K640" s="1">
        <v>1.6</v>
      </c>
      <c r="M640" s="1">
        <v>197808</v>
      </c>
      <c r="N640" s="1">
        <v>12.4</v>
      </c>
      <c r="O640" s="1">
        <v>10.07</v>
      </c>
      <c r="P640" s="1">
        <v>6.94</v>
      </c>
      <c r="Q640" s="1">
        <v>6.25</v>
      </c>
      <c r="R640" s="1">
        <v>9.4700000000000006</v>
      </c>
      <c r="S640" s="1">
        <v>8.48</v>
      </c>
      <c r="T640" s="1">
        <v>8.9</v>
      </c>
      <c r="U640" s="1">
        <v>7.43</v>
      </c>
      <c r="V640" s="1">
        <v>9.3000000000000007</v>
      </c>
      <c r="W640" s="1">
        <v>9.1199999999999992</v>
      </c>
      <c r="Y640" s="1">
        <v>198307</v>
      </c>
      <c r="Z640" s="1">
        <v>-0.98</v>
      </c>
      <c r="AA640" s="1">
        <v>-0.85</v>
      </c>
      <c r="AB640" s="1">
        <v>-0.61</v>
      </c>
      <c r="AC640" s="1">
        <v>-0.86</v>
      </c>
      <c r="AD640" s="1">
        <v>-0.84</v>
      </c>
      <c r="AE640" s="1">
        <v>-1.99</v>
      </c>
      <c r="AF640" s="1">
        <v>-0.78</v>
      </c>
      <c r="AG640" s="1">
        <v>-0.38</v>
      </c>
      <c r="AH640" s="1">
        <v>-1.39</v>
      </c>
      <c r="AI640" s="1">
        <v>-3.66</v>
      </c>
      <c r="AK640">
        <v>200401</v>
      </c>
      <c r="AL640">
        <v>14.52</v>
      </c>
      <c r="AM640">
        <v>4.0999999999999996</v>
      </c>
      <c r="AN640">
        <v>3.07</v>
      </c>
      <c r="AO640">
        <v>4.8600000000000003</v>
      </c>
      <c r="AP640">
        <v>4.6399999999999997</v>
      </c>
      <c r="AQ640">
        <v>2.96</v>
      </c>
      <c r="AR640">
        <v>3.21</v>
      </c>
      <c r="AS640">
        <v>3.14</v>
      </c>
      <c r="AT640">
        <v>5.37</v>
      </c>
      <c r="AU640">
        <v>4.8600000000000003</v>
      </c>
      <c r="AV640">
        <v>4.34</v>
      </c>
      <c r="AW640">
        <v>2.71</v>
      </c>
      <c r="AX640">
        <v>3.2</v>
      </c>
      <c r="AY640">
        <v>3.35</v>
      </c>
      <c r="AZ640">
        <v>3.03</v>
      </c>
      <c r="BA640">
        <v>2.56</v>
      </c>
      <c r="BB640">
        <v>3.71</v>
      </c>
      <c r="BC640">
        <v>3.4</v>
      </c>
      <c r="BD640">
        <v>7.12</v>
      </c>
      <c r="BF640" s="1">
        <v>200401</v>
      </c>
      <c r="BG640" s="1">
        <v>13.51</v>
      </c>
      <c r="BH640" s="1">
        <v>3.68</v>
      </c>
      <c r="BI640" s="1">
        <v>2.82</v>
      </c>
      <c r="BJ640" s="1">
        <v>4.62</v>
      </c>
      <c r="BK640" s="1">
        <v>3.59</v>
      </c>
      <c r="BL640" s="1">
        <v>3.88</v>
      </c>
      <c r="BM640" s="1">
        <v>2.62</v>
      </c>
      <c r="BN640" s="1">
        <v>2.86</v>
      </c>
      <c r="BO640" s="1">
        <v>5.22</v>
      </c>
      <c r="BP640" s="1">
        <v>3.93</v>
      </c>
      <c r="BQ640" s="1">
        <v>3.16</v>
      </c>
      <c r="BR640" s="1">
        <v>3.92</v>
      </c>
      <c r="BS640" s="1">
        <v>3.84</v>
      </c>
      <c r="BT640" s="1">
        <v>3.06</v>
      </c>
      <c r="BU640" s="1">
        <v>2.2799999999999998</v>
      </c>
      <c r="BV640" s="1">
        <v>2.25</v>
      </c>
      <c r="BW640" s="1">
        <v>3.38</v>
      </c>
      <c r="BX640" s="1">
        <v>3.79</v>
      </c>
      <c r="BY640" s="1">
        <v>6.77</v>
      </c>
      <c r="CA640" s="1">
        <v>197901</v>
      </c>
      <c r="CB640" s="1">
        <v>16.48</v>
      </c>
      <c r="CC640" s="1">
        <v>8.92</v>
      </c>
      <c r="CD640" s="1">
        <v>8.83</v>
      </c>
      <c r="CE640" s="1">
        <v>11.13</v>
      </c>
      <c r="CF640" s="1">
        <v>8.84</v>
      </c>
      <c r="CG640" s="1">
        <v>8.7799999999999994</v>
      </c>
      <c r="CH640" s="1">
        <v>8.52</v>
      </c>
      <c r="CI640" s="1">
        <v>9.42</v>
      </c>
      <c r="CJ640" s="1">
        <v>11.89</v>
      </c>
      <c r="CK640" s="1">
        <v>8.73</v>
      </c>
      <c r="CL640" s="1">
        <v>9.02</v>
      </c>
      <c r="CM640" s="1">
        <v>9.1300000000000008</v>
      </c>
      <c r="CN640" s="1">
        <v>8.3699999999999992</v>
      </c>
      <c r="CO640" s="1">
        <v>7.84</v>
      </c>
      <c r="CP640" s="1">
        <v>9.17</v>
      </c>
      <c r="CQ640" s="1">
        <v>9.8699999999999992</v>
      </c>
      <c r="CR640" s="1">
        <v>9.02</v>
      </c>
      <c r="CS640" s="1">
        <v>9.7899999999999991</v>
      </c>
      <c r="CT640" s="1">
        <v>13.51</v>
      </c>
      <c r="CV640" s="1">
        <v>198001</v>
      </c>
      <c r="CW640" s="1">
        <v>15.8</v>
      </c>
      <c r="CX640" s="1">
        <v>8.67</v>
      </c>
      <c r="CY640" s="1">
        <v>6.65</v>
      </c>
      <c r="CZ640" s="1">
        <v>4.55</v>
      </c>
      <c r="DA640" s="1">
        <v>8.84</v>
      </c>
      <c r="DB640" s="1">
        <v>8.1300000000000008</v>
      </c>
      <c r="DC640" s="1">
        <v>6.73</v>
      </c>
      <c r="DD640" s="1">
        <v>5.37</v>
      </c>
      <c r="DE640" s="1">
        <v>4.01</v>
      </c>
      <c r="DF640" s="1">
        <v>9.26</v>
      </c>
      <c r="DG640" s="1">
        <v>8.26</v>
      </c>
      <c r="DH640" s="1">
        <v>8.26</v>
      </c>
      <c r="DI640" s="1">
        <v>7.98</v>
      </c>
      <c r="DJ640" s="1">
        <v>6.54</v>
      </c>
      <c r="DK640" s="1">
        <v>6.95</v>
      </c>
      <c r="DL640" s="1">
        <v>5.17</v>
      </c>
      <c r="DM640" s="1">
        <v>5.6</v>
      </c>
      <c r="DN640" s="1">
        <v>5.62</v>
      </c>
      <c r="DO640" s="1">
        <v>1.93</v>
      </c>
      <c r="DQ640" s="1">
        <v>197901</v>
      </c>
      <c r="DR640" s="1">
        <v>-99.99</v>
      </c>
      <c r="DS640" s="1">
        <v>10.38</v>
      </c>
      <c r="DT640" s="1">
        <v>7.57</v>
      </c>
      <c r="DU640" s="1">
        <v>5.43</v>
      </c>
      <c r="DV640" s="1">
        <v>10.49</v>
      </c>
      <c r="DW640" s="1">
        <v>8.82</v>
      </c>
      <c r="DX640" s="1">
        <v>7.74</v>
      </c>
      <c r="DY640" s="1">
        <v>6.31</v>
      </c>
      <c r="DZ640" s="1">
        <v>4.8499999999999996</v>
      </c>
      <c r="EA640" s="1">
        <v>10.62</v>
      </c>
      <c r="EB640" s="1">
        <v>9.89</v>
      </c>
      <c r="EC640" s="1">
        <v>9.41</v>
      </c>
      <c r="ED640" s="1">
        <v>8.18</v>
      </c>
      <c r="EE640" s="1">
        <v>7.41</v>
      </c>
      <c r="EF640" s="1">
        <v>8.16</v>
      </c>
      <c r="EG640" s="1">
        <v>6.12</v>
      </c>
      <c r="EH640" s="1">
        <v>6.5</v>
      </c>
      <c r="EI640" s="1">
        <v>5.45</v>
      </c>
      <c r="EJ640" s="1">
        <v>4.2300000000000004</v>
      </c>
      <c r="EL640">
        <v>197901</v>
      </c>
      <c r="EM640">
        <v>4.2300000000000004</v>
      </c>
      <c r="EN640">
        <v>3.66</v>
      </c>
      <c r="EO640">
        <v>2.29</v>
      </c>
      <c r="EP640">
        <v>0.77</v>
      </c>
      <c r="ER640" s="1">
        <v>197907</v>
      </c>
      <c r="ES640" s="1">
        <v>-1.0900000000000001</v>
      </c>
      <c r="EU640" s="1">
        <v>197808</v>
      </c>
      <c r="EV640" s="1">
        <v>0.93</v>
      </c>
      <c r="EX640" s="1">
        <v>198307</v>
      </c>
      <c r="EY640" s="1">
        <v>1.07</v>
      </c>
      <c r="FA640" s="1">
        <v>197907</v>
      </c>
      <c r="FB640" s="1">
        <f>IF(ISERROR(VLOOKUP($FA640,MOM,LOOKUPS!C$12,0)*$FB$6+VLOOKUP($FA640,STREV,LOOKUPS!C$10,0)*$FC$6+VLOOKUP($FA640,LTREV,LOOKUPS!C$9,0)*$FD$6+VLOOKUP($FA640,CFP,LOOKUPS!C$6,0)*$FE$6+VLOOKUP($FA640,EP,LOOKUPS!C$8,0)*$FF$6+VLOOKUP($FA640,BM,LOOKUPS!C$5,0)*$FG$6+VLOOKUP($FA640,DIV,LOOKUPS!C$7,0)*$FH$6++VLOOKUP($FA640,SIZE,LOOKUPS!C$11,0)*$FI$6),"",VLOOKUP($FA640,MOM,LOOKUPS!C$12,0)*$FB$6+VLOOKUP($FA640,STREV,LOOKUPS!C$10,0)*$FC$6+VLOOKUP($FA640,LTREV,LOOKUPS!C$9,0)*$FD$6+VLOOKUP($FA640,CFP,LOOKUPS!C$6,0)*$FE$6+VLOOKUP($FA640,EP,LOOKUPS!C$8,0)*$FF$6+VLOOKUP($FA640,BM,LOOKUPS!C$5,0)*$FG$6+VLOOKUP($FA640,DIV,LOOKUPS!C$7,0)*$FH$6++VLOOKUP($FA640,SIZE,LOOKUPS!C$11,0)*$FI$6)</f>
        <v>1.2745000000000002</v>
      </c>
      <c r="FC640" s="1">
        <f>IF(ISERROR(VLOOKUP($FA640,MOM,LOOKUPS!D$12,0)*$FB$6+VLOOKUP($FA640,STREV,LOOKUPS!D$10,0)*$FC$6+VLOOKUP($FA640,LTREV,LOOKUPS!D$9,0)*$FD$6+VLOOKUP($FA640,CFP,LOOKUPS!D$6,0)*$FE$6+VLOOKUP($FA640,EP,LOOKUPS!D$8,0)*$FF$6+VLOOKUP($FA640,BM,LOOKUPS!D$5,0)*$FG$6+VLOOKUP($FA640,DIV,LOOKUPS!D$7,0)*$FH$6++VLOOKUP($FA640,SIZE,LOOKUPS!D$11,0)*$FI$6),"",VLOOKUP($FA640,MOM,LOOKUPS!D$12,0)*$FB$6+VLOOKUP($FA640,STREV,LOOKUPS!D$10,0)*$FC$6+VLOOKUP($FA640,LTREV,LOOKUPS!D$9,0)*$FD$6+VLOOKUP($FA640,CFP,LOOKUPS!D$6,0)*$FE$6+VLOOKUP($FA640,EP,LOOKUPS!D$8,0)*$FF$6+VLOOKUP($FA640,BM,LOOKUPS!D$5,0)*$FG$6+VLOOKUP($FA640,DIV,LOOKUPS!D$7,0)*$FH$6++VLOOKUP($FA640,SIZE,LOOKUPS!D$11,0)*$FI$6)</f>
        <v>1.9926999999999999</v>
      </c>
      <c r="FD640" s="1">
        <f>IF(ISERROR(VLOOKUP($FA640,MOM,LOOKUPS!E$12,0)*$FB$6+VLOOKUP($FA640,STREV,LOOKUPS!E$10,0)*$FC$6+VLOOKUP($FA640,LTREV,LOOKUPS!E$9,0)*$FD$6+VLOOKUP($FA640,CFP,LOOKUPS!E$6,0)*$FE$6+VLOOKUP($FA640,EP,LOOKUPS!E$8,0)*$FF$6+VLOOKUP($FA640,BM,LOOKUPS!E$5,0)*$FG$6+VLOOKUP($FA640,DIV,LOOKUPS!E$7,0)*$FH$6++VLOOKUP($FA640,SIZE,LOOKUPS!E$11,0)*$FI$6),"",VLOOKUP($FA640,MOM,LOOKUPS!E$12,0)*$FB$6+VLOOKUP($FA640,STREV,LOOKUPS!E$10,0)*$FC$6+VLOOKUP($FA640,LTREV,LOOKUPS!E$9,0)*$FD$6+VLOOKUP($FA640,CFP,LOOKUPS!E$6,0)*$FE$6+VLOOKUP($FA640,EP,LOOKUPS!E$8,0)*$FF$6+VLOOKUP($FA640,BM,LOOKUPS!E$5,0)*$FG$6+VLOOKUP($FA640,DIV,LOOKUPS!E$7,0)*$FH$6++VLOOKUP($FA640,SIZE,LOOKUPS!E$11,0)*$FI$6)</f>
        <v>2.5602999999999998</v>
      </c>
      <c r="FE640" s="1">
        <f>IF(ISERROR(VLOOKUP($FA640,MOM,LOOKUPS!F$12,0)*$FB$6+VLOOKUP($FA640,STREV,LOOKUPS!F$10,0)*$FC$6+VLOOKUP($FA640,LTREV,LOOKUPS!F$9,0)*$FD$6+VLOOKUP($FA640,CFP,LOOKUPS!F$6,0)*$FE$6+VLOOKUP($FA640,EP,LOOKUPS!F$8,0)*$FF$6+VLOOKUP($FA640,BM,LOOKUPS!F$5,0)*$FG$6+VLOOKUP($FA640,DIV,LOOKUPS!F$7,0)*$FH$6++VLOOKUP($FA640,SIZE,LOOKUPS!F$11,0)*$FI$6),"",VLOOKUP($FA640,MOM,LOOKUPS!F$12,0)*$FB$6+VLOOKUP($FA640,STREV,LOOKUPS!F$10,0)*$FC$6+VLOOKUP($FA640,LTREV,LOOKUPS!F$9,0)*$FD$6+VLOOKUP($FA640,CFP,LOOKUPS!F$6,0)*$FE$6+VLOOKUP($FA640,EP,LOOKUPS!F$8,0)*$FF$6+VLOOKUP($FA640,BM,LOOKUPS!F$5,0)*$FG$6+VLOOKUP($FA640,DIV,LOOKUPS!F$7,0)*$FH$6++VLOOKUP($FA640,SIZE,LOOKUPS!F$11,0)*$FI$6)</f>
        <v>2.7848000000000002</v>
      </c>
      <c r="FF640" s="1">
        <f>IF(ISERROR(VLOOKUP($FA640,MOM,LOOKUPS!G$12,0)*$FB$6+VLOOKUP($FA640,STREV,LOOKUPS!G$10,0)*$FC$6+VLOOKUP($FA640,LTREV,LOOKUPS!G$9,0)*$FD$6+VLOOKUP($FA640,CFP,LOOKUPS!G$6,0)*$FE$6+VLOOKUP($FA640,EP,LOOKUPS!G$8,0)*$FF$6+VLOOKUP($FA640,BM,LOOKUPS!G$5,0)*$FG$6+VLOOKUP($FA640,DIV,LOOKUPS!G$7,0)*$FH$6++VLOOKUP($FA640,SIZE,LOOKUPS!G$11,0)*$FI$6),"",VLOOKUP($FA640,MOM,LOOKUPS!G$12,0)*$FB$6+VLOOKUP($FA640,STREV,LOOKUPS!G$10,0)*$FC$6+VLOOKUP($FA640,LTREV,LOOKUPS!G$9,0)*$FD$6+VLOOKUP($FA640,CFP,LOOKUPS!G$6,0)*$FE$6+VLOOKUP($FA640,EP,LOOKUPS!G$8,0)*$FF$6+VLOOKUP($FA640,BM,LOOKUPS!G$5,0)*$FG$6+VLOOKUP($FA640,DIV,LOOKUPS!G$7,0)*$FH$6++VLOOKUP($FA640,SIZE,LOOKUPS!G$11,0)*$FI$6)</f>
        <v>3.5700000000000007</v>
      </c>
      <c r="FG640" s="1">
        <f>IF(ISERROR(VLOOKUP($FA640,MOM,LOOKUPS!H$12,0)*$FB$6+VLOOKUP($FA640,STREV,LOOKUPS!H$10,0)*$FC$6+VLOOKUP($FA640,LTREV,LOOKUPS!H$9,0)*$FD$6+VLOOKUP($FA640,CFP,LOOKUPS!H$6,0)*$FE$6+VLOOKUP($FA640,EP,LOOKUPS!H$8,0)*$FF$6+VLOOKUP($FA640,BM,LOOKUPS!H$5,0)*$FG$6+VLOOKUP($FA640,DIV,LOOKUPS!H$7,0)*$FH$6++VLOOKUP($FA640,SIZE,LOOKUPS!H$11,0)*$FI$6),"",VLOOKUP($FA640,MOM,LOOKUPS!H$12,0)*$FB$6+VLOOKUP($FA640,STREV,LOOKUPS!H$10,0)*$FC$6+VLOOKUP($FA640,LTREV,LOOKUPS!H$9,0)*$FD$6+VLOOKUP($FA640,CFP,LOOKUPS!H$6,0)*$FE$6+VLOOKUP($FA640,EP,LOOKUPS!H$8,0)*$FF$6+VLOOKUP($FA640,BM,LOOKUPS!H$5,0)*$FG$6+VLOOKUP($FA640,DIV,LOOKUPS!H$7,0)*$FH$6++VLOOKUP($FA640,SIZE,LOOKUPS!H$11,0)*$FI$6)</f>
        <v>2.9066999999999998</v>
      </c>
      <c r="FH640" s="1">
        <f>IF(ISERROR(VLOOKUP($FA640,MOM,LOOKUPS!I$12,0)*$FB$6+VLOOKUP($FA640,STREV,LOOKUPS!I$10,0)*$FC$6+VLOOKUP($FA640,LTREV,LOOKUPS!I$9,0)*$FD$6+VLOOKUP($FA640,CFP,LOOKUPS!I$6,0)*$FE$6+VLOOKUP($FA640,EP,LOOKUPS!I$8,0)*$FF$6+VLOOKUP($FA640,BM,LOOKUPS!I$5,0)*$FG$6+VLOOKUP($FA640,DIV,LOOKUPS!I$7,0)*$FH$6++VLOOKUP($FA640,SIZE,LOOKUPS!I$11,0)*$FI$6),"",VLOOKUP($FA640,MOM,LOOKUPS!I$12,0)*$FB$6+VLOOKUP($FA640,STREV,LOOKUPS!I$10,0)*$FC$6+VLOOKUP($FA640,LTREV,LOOKUPS!I$9,0)*$FD$6+VLOOKUP($FA640,CFP,LOOKUPS!I$6,0)*$FE$6+VLOOKUP($FA640,EP,LOOKUPS!I$8,0)*$FF$6+VLOOKUP($FA640,BM,LOOKUPS!I$5,0)*$FG$6+VLOOKUP($FA640,DIV,LOOKUPS!I$7,0)*$FH$6++VLOOKUP($FA640,SIZE,LOOKUPS!I$11,0)*$FI$6)</f>
        <v>2.8574000000000002</v>
      </c>
      <c r="FI640" s="1">
        <f>IF(ISERROR(VLOOKUP($FA640,MOM,LOOKUPS!J$12,0)*$FB$6+VLOOKUP($FA640,STREV,LOOKUPS!J$10,0)*$FC$6+VLOOKUP($FA640,LTREV,LOOKUPS!J$9,0)*$FD$6+VLOOKUP($FA640,CFP,LOOKUPS!J$6,0)*$FE$6+VLOOKUP($FA640,EP,LOOKUPS!J$8,0)*$FF$6+VLOOKUP($FA640,BM,LOOKUPS!J$5,0)*$FG$6+VLOOKUP($FA640,DIV,LOOKUPS!J$7,0)*$FH$6++VLOOKUP($FA640,SIZE,LOOKUPS!J$11,0)*$FI$6),"",VLOOKUP($FA640,MOM,LOOKUPS!J$12,0)*$FB$6+VLOOKUP($FA640,STREV,LOOKUPS!J$10,0)*$FC$6+VLOOKUP($FA640,LTREV,LOOKUPS!J$9,0)*$FD$6+VLOOKUP($FA640,CFP,LOOKUPS!J$6,0)*$FE$6+VLOOKUP($FA640,EP,LOOKUPS!J$8,0)*$FF$6+VLOOKUP($FA640,BM,LOOKUPS!J$5,0)*$FG$6+VLOOKUP($FA640,DIV,LOOKUPS!J$7,0)*$FH$6++VLOOKUP($FA640,SIZE,LOOKUPS!J$11,0)*$FI$6)</f>
        <v>2.2040999999999999</v>
      </c>
      <c r="FJ640" s="1">
        <f>IF(ISERROR(VLOOKUP($FA640,MOM,LOOKUPS!K$12,0)*$FB$6+VLOOKUP($FA640,STREV,LOOKUPS!K$10,0)*$FC$6+VLOOKUP($FA640,LTREV,LOOKUPS!K$9,0)*$FD$6+VLOOKUP($FA640,CFP,LOOKUPS!K$6,0)*$FE$6+VLOOKUP($FA640,EP,LOOKUPS!K$8,0)*$FF$6+VLOOKUP($FA640,BM,LOOKUPS!K$5,0)*$FG$6+VLOOKUP($FA640,DIV,LOOKUPS!K$7,0)*$FH$6++VLOOKUP($FA640,SIZE,LOOKUPS!K$11,0)*$FI$6),"",VLOOKUP($FA640,MOM,LOOKUPS!K$12,0)*$FB$6+VLOOKUP($FA640,STREV,LOOKUPS!K$10,0)*$FC$6+VLOOKUP($FA640,LTREV,LOOKUPS!K$9,0)*$FD$6+VLOOKUP($FA640,CFP,LOOKUPS!K$6,0)*$FE$6+VLOOKUP($FA640,EP,LOOKUPS!K$8,0)*$FF$6+VLOOKUP($FA640,BM,LOOKUPS!K$5,0)*$FG$6+VLOOKUP($FA640,DIV,LOOKUPS!K$7,0)*$FH$6++VLOOKUP($FA640,SIZE,LOOKUPS!K$11,0)*$FI$6)</f>
        <v>2.5115000000000003</v>
      </c>
      <c r="FK640" s="1">
        <f>IF(ISERROR(VLOOKUP($FA640,MOM,LOOKUPS!L$12,0)*$FB$6+VLOOKUP($FA640,STREV,LOOKUPS!L$10,0)*$FC$6+VLOOKUP($FA640,LTREV,LOOKUPS!L$9,0)*$FD$6+VLOOKUP($FA640,CFP,LOOKUPS!L$6,0)*$FE$6+VLOOKUP($FA640,EP,LOOKUPS!L$8,0)*$FF$6+VLOOKUP($FA640,BM,LOOKUPS!L$5,0)*$FG$6+VLOOKUP($FA640,DIV,LOOKUPS!L$7,0)*$FH$6++VLOOKUP($FA640,SIZE,LOOKUPS!L$11,0)*$FI$6),"",VLOOKUP($FA640,MOM,LOOKUPS!L$12,0)*$FB$6+VLOOKUP($FA640,STREV,LOOKUPS!L$10,0)*$FC$6+VLOOKUP($FA640,LTREV,LOOKUPS!L$9,0)*$FD$6+VLOOKUP($FA640,CFP,LOOKUPS!L$6,0)*$FE$6+VLOOKUP($FA640,EP,LOOKUPS!L$8,0)*$FF$6+VLOOKUP($FA640,BM,LOOKUPS!L$5,0)*$FG$6+VLOOKUP($FA640,DIV,LOOKUPS!L$7,0)*$FH$6++VLOOKUP($FA640,SIZE,LOOKUPS!L$11,0)*$FI$6)</f>
        <v>1.9169999999999998</v>
      </c>
    </row>
    <row r="641" spans="1:167" x14ac:dyDescent="0.3">
      <c r="A641" s="1">
        <v>197908</v>
      </c>
      <c r="B641" s="1">
        <v>8.1999999999999993</v>
      </c>
      <c r="C641" s="1">
        <v>8.7100000000000009</v>
      </c>
      <c r="D641" s="1">
        <v>6.55</v>
      </c>
      <c r="E641" s="1">
        <v>7.1</v>
      </c>
      <c r="F641" s="1">
        <v>6.9</v>
      </c>
      <c r="G641" s="1">
        <v>6.64</v>
      </c>
      <c r="H641" s="1">
        <v>5.84</v>
      </c>
      <c r="I641" s="1">
        <v>7.48</v>
      </c>
      <c r="J641" s="1">
        <v>8.5399999999999991</v>
      </c>
      <c r="K641" s="1">
        <v>8.27</v>
      </c>
      <c r="M641" s="1">
        <v>197809</v>
      </c>
      <c r="N641" s="1">
        <v>3.62</v>
      </c>
      <c r="O641" s="1">
        <v>1.75</v>
      </c>
      <c r="P641" s="1">
        <v>1.68</v>
      </c>
      <c r="Q641" s="1">
        <v>0.51</v>
      </c>
      <c r="R641" s="1">
        <v>1.49</v>
      </c>
      <c r="S641" s="1">
        <v>0.69</v>
      </c>
      <c r="T641" s="1">
        <v>-0.71</v>
      </c>
      <c r="U641" s="1">
        <v>0.28000000000000003</v>
      </c>
      <c r="V641" s="1">
        <v>-1.21</v>
      </c>
      <c r="W641" s="1">
        <v>-2.17</v>
      </c>
      <c r="Y641" s="1">
        <v>198308</v>
      </c>
      <c r="Z641" s="1">
        <v>-5.13</v>
      </c>
      <c r="AA641" s="1">
        <v>-2.4900000000000002</v>
      </c>
      <c r="AB641" s="1">
        <v>-2.15</v>
      </c>
      <c r="AC641" s="1">
        <v>-0.91</v>
      </c>
      <c r="AD641" s="1">
        <v>-0.84</v>
      </c>
      <c r="AE641" s="1">
        <v>-1.58</v>
      </c>
      <c r="AF641" s="1">
        <v>-0.71</v>
      </c>
      <c r="AG641" s="1">
        <v>-1.75</v>
      </c>
      <c r="AH641" s="1">
        <v>-2.46</v>
      </c>
      <c r="AI641" s="1">
        <v>-3.99</v>
      </c>
      <c r="AK641">
        <v>200402</v>
      </c>
      <c r="AL641">
        <v>-1.0900000000000001</v>
      </c>
      <c r="AM641">
        <v>1.54</v>
      </c>
      <c r="AN641">
        <v>2.25</v>
      </c>
      <c r="AO641">
        <v>2.2400000000000002</v>
      </c>
      <c r="AP641">
        <v>0.57999999999999996</v>
      </c>
      <c r="AQ641">
        <v>3.08</v>
      </c>
      <c r="AR641">
        <v>1.98</v>
      </c>
      <c r="AS641">
        <v>2.74</v>
      </c>
      <c r="AT641">
        <v>2.11</v>
      </c>
      <c r="AU641">
        <v>0.3</v>
      </c>
      <c r="AV641">
        <v>0.93</v>
      </c>
      <c r="AW641">
        <v>4.05</v>
      </c>
      <c r="AX641">
        <v>2.21</v>
      </c>
      <c r="AY641">
        <v>1.81</v>
      </c>
      <c r="AZ641">
        <v>2.19</v>
      </c>
      <c r="BA641">
        <v>2.96</v>
      </c>
      <c r="BB641">
        <v>2.5299999999999998</v>
      </c>
      <c r="BC641">
        <v>1.97</v>
      </c>
      <c r="BD641">
        <v>2.23</v>
      </c>
      <c r="BF641" s="1">
        <v>200402</v>
      </c>
      <c r="BG641" s="1">
        <v>-0.41</v>
      </c>
      <c r="BH641" s="1">
        <v>1.0900000000000001</v>
      </c>
      <c r="BI641" s="1">
        <v>2.39</v>
      </c>
      <c r="BJ641" s="1">
        <v>2.02</v>
      </c>
      <c r="BK641" s="1">
        <v>0.78</v>
      </c>
      <c r="BL641" s="1">
        <v>2.36</v>
      </c>
      <c r="BM641" s="1">
        <v>2.5499999999999998</v>
      </c>
      <c r="BN641" s="1">
        <v>1.92</v>
      </c>
      <c r="BO641" s="1">
        <v>1.99</v>
      </c>
      <c r="BP641" s="1">
        <v>0.12</v>
      </c>
      <c r="BQ641" s="1">
        <v>1.62</v>
      </c>
      <c r="BR641" s="1">
        <v>1.92</v>
      </c>
      <c r="BS641" s="1">
        <v>2.81</v>
      </c>
      <c r="BT641" s="1">
        <v>2.71</v>
      </c>
      <c r="BU641" s="1">
        <v>2.41</v>
      </c>
      <c r="BV641" s="1">
        <v>1.72</v>
      </c>
      <c r="BW641" s="1">
        <v>2.09</v>
      </c>
      <c r="BX641" s="1">
        <v>1.66</v>
      </c>
      <c r="BY641" s="1">
        <v>2.34</v>
      </c>
      <c r="CA641" s="1">
        <v>197902</v>
      </c>
      <c r="CB641" s="1">
        <v>-4.5</v>
      </c>
      <c r="CC641" s="1">
        <v>-3.19</v>
      </c>
      <c r="CD641" s="1">
        <v>-2.23</v>
      </c>
      <c r="CE641" s="1">
        <v>-1.44</v>
      </c>
      <c r="CF641" s="1">
        <v>-2.94</v>
      </c>
      <c r="CG641" s="1">
        <v>-3.17</v>
      </c>
      <c r="CH641" s="1">
        <v>-1.99</v>
      </c>
      <c r="CI641" s="1">
        <v>-2.31</v>
      </c>
      <c r="CJ641" s="1">
        <v>-1.18</v>
      </c>
      <c r="CK641" s="1">
        <v>-2.93</v>
      </c>
      <c r="CL641" s="1">
        <v>-2.95</v>
      </c>
      <c r="CM641" s="1">
        <v>-3.8</v>
      </c>
      <c r="CN641" s="1">
        <v>-2.4300000000000002</v>
      </c>
      <c r="CO641" s="1">
        <v>-1.69</v>
      </c>
      <c r="CP641" s="1">
        <v>-2.29</v>
      </c>
      <c r="CQ641" s="1">
        <v>-2.4700000000000002</v>
      </c>
      <c r="CR641" s="1">
        <v>-2.17</v>
      </c>
      <c r="CS641" s="1">
        <v>-1.4</v>
      </c>
      <c r="CT641" s="1">
        <v>-1.02</v>
      </c>
      <c r="CV641" s="1">
        <v>198002</v>
      </c>
      <c r="CW641" s="1">
        <v>2.21</v>
      </c>
      <c r="CX641" s="1">
        <v>-1.71</v>
      </c>
      <c r="CY641" s="1">
        <v>-2.78</v>
      </c>
      <c r="CZ641" s="1">
        <v>-3.69</v>
      </c>
      <c r="DA641" s="1">
        <v>-1.27</v>
      </c>
      <c r="DB641" s="1">
        <v>-2.8</v>
      </c>
      <c r="DC641" s="1">
        <v>-2.86</v>
      </c>
      <c r="DD641" s="1">
        <v>-2.98</v>
      </c>
      <c r="DE641" s="1">
        <v>-3.82</v>
      </c>
      <c r="DF641" s="1">
        <v>-0.2</v>
      </c>
      <c r="DG641" s="1">
        <v>-2.75</v>
      </c>
      <c r="DH641" s="1">
        <v>-2.81</v>
      </c>
      <c r="DI641" s="1">
        <v>-2.8</v>
      </c>
      <c r="DJ641" s="1">
        <v>-2.21</v>
      </c>
      <c r="DK641" s="1">
        <v>-3.68</v>
      </c>
      <c r="DL641" s="1">
        <v>-2.59</v>
      </c>
      <c r="DM641" s="1">
        <v>-3.42</v>
      </c>
      <c r="DN641" s="1">
        <v>-3.08</v>
      </c>
      <c r="DO641" s="1">
        <v>-4.76</v>
      </c>
      <c r="DQ641" s="1">
        <v>197902</v>
      </c>
      <c r="DR641" s="1">
        <v>-99.99</v>
      </c>
      <c r="DS641" s="1">
        <v>-1.42</v>
      </c>
      <c r="DT641" s="1">
        <v>-2.74</v>
      </c>
      <c r="DU641" s="1">
        <v>-3.36</v>
      </c>
      <c r="DV641" s="1">
        <v>-1.35</v>
      </c>
      <c r="DW641" s="1">
        <v>-2.52</v>
      </c>
      <c r="DX641" s="1">
        <v>-2.54</v>
      </c>
      <c r="DY641" s="1">
        <v>-3.38</v>
      </c>
      <c r="DZ641" s="1">
        <v>-3.09</v>
      </c>
      <c r="EA641" s="1">
        <v>-1.07</v>
      </c>
      <c r="EB641" s="1">
        <v>-2.67</v>
      </c>
      <c r="EC641" s="1">
        <v>-2.12</v>
      </c>
      <c r="ED641" s="1">
        <v>-2.94</v>
      </c>
      <c r="EE641" s="1">
        <v>-1.98</v>
      </c>
      <c r="EF641" s="1">
        <v>-3.27</v>
      </c>
      <c r="EG641" s="1">
        <v>-2.92</v>
      </c>
      <c r="EH641" s="1">
        <v>-3.86</v>
      </c>
      <c r="EI641" s="1">
        <v>-2.67</v>
      </c>
      <c r="EJ641" s="1">
        <v>-3.54</v>
      </c>
      <c r="EL641">
        <v>197902</v>
      </c>
      <c r="EM641">
        <v>-3.56</v>
      </c>
      <c r="EN641">
        <v>0.45</v>
      </c>
      <c r="EO641">
        <v>1.1599999999999999</v>
      </c>
      <c r="EP641">
        <v>0.73</v>
      </c>
      <c r="ER641" s="1">
        <v>197908</v>
      </c>
      <c r="ES641" s="1">
        <v>-0.23</v>
      </c>
      <c r="EU641" s="1">
        <v>197809</v>
      </c>
      <c r="EV641" s="1">
        <v>3.67</v>
      </c>
      <c r="EX641" s="1">
        <v>198308</v>
      </c>
      <c r="EY641" s="1">
        <v>0.11</v>
      </c>
      <c r="FA641" s="1">
        <v>197908</v>
      </c>
      <c r="FB641" s="1">
        <f>IF(ISERROR(VLOOKUP($FA641,MOM,LOOKUPS!C$12,0)*$FB$6+VLOOKUP($FA641,STREV,LOOKUPS!C$10,0)*$FC$6+VLOOKUP($FA641,LTREV,LOOKUPS!C$9,0)*$FD$6+VLOOKUP($FA641,CFP,LOOKUPS!C$6,0)*$FE$6+VLOOKUP($FA641,EP,LOOKUPS!C$8,0)*$FF$6+VLOOKUP($FA641,BM,LOOKUPS!C$5,0)*$FG$6+VLOOKUP($FA641,DIV,LOOKUPS!C$7,0)*$FH$6++VLOOKUP($FA641,SIZE,LOOKUPS!C$11,0)*$FI$6),"",VLOOKUP($FA641,MOM,LOOKUPS!C$12,0)*$FB$6+VLOOKUP($FA641,STREV,LOOKUPS!C$10,0)*$FC$6+VLOOKUP($FA641,LTREV,LOOKUPS!C$9,0)*$FD$6+VLOOKUP($FA641,CFP,LOOKUPS!C$6,0)*$FE$6+VLOOKUP($FA641,EP,LOOKUPS!C$8,0)*$FF$6+VLOOKUP($FA641,BM,LOOKUPS!C$5,0)*$FG$6+VLOOKUP($FA641,DIV,LOOKUPS!C$7,0)*$FH$6++VLOOKUP($FA641,SIZE,LOOKUPS!C$11,0)*$FI$6)</f>
        <v>8.0211000000000006</v>
      </c>
      <c r="FC641" s="1">
        <f>IF(ISERROR(VLOOKUP($FA641,MOM,LOOKUPS!D$12,0)*$FB$6+VLOOKUP($FA641,STREV,LOOKUPS!D$10,0)*$FC$6+VLOOKUP($FA641,LTREV,LOOKUPS!D$9,0)*$FD$6+VLOOKUP($FA641,CFP,LOOKUPS!D$6,0)*$FE$6+VLOOKUP($FA641,EP,LOOKUPS!D$8,0)*$FF$6+VLOOKUP($FA641,BM,LOOKUPS!D$5,0)*$FG$6+VLOOKUP($FA641,DIV,LOOKUPS!D$7,0)*$FH$6++VLOOKUP($FA641,SIZE,LOOKUPS!D$11,0)*$FI$6),"",VLOOKUP($FA641,MOM,LOOKUPS!D$12,0)*$FB$6+VLOOKUP($FA641,STREV,LOOKUPS!D$10,0)*$FC$6+VLOOKUP($FA641,LTREV,LOOKUPS!D$9,0)*$FD$6+VLOOKUP($FA641,CFP,LOOKUPS!D$6,0)*$FE$6+VLOOKUP($FA641,EP,LOOKUPS!D$8,0)*$FF$6+VLOOKUP($FA641,BM,LOOKUPS!D$5,0)*$FG$6+VLOOKUP($FA641,DIV,LOOKUPS!D$7,0)*$FH$6++VLOOKUP($FA641,SIZE,LOOKUPS!D$11,0)*$FI$6)</f>
        <v>7.9231000000000016</v>
      </c>
      <c r="FD641" s="1">
        <f>IF(ISERROR(VLOOKUP($FA641,MOM,LOOKUPS!E$12,0)*$FB$6+VLOOKUP($FA641,STREV,LOOKUPS!E$10,0)*$FC$6+VLOOKUP($FA641,LTREV,LOOKUPS!E$9,0)*$FD$6+VLOOKUP($FA641,CFP,LOOKUPS!E$6,0)*$FE$6+VLOOKUP($FA641,EP,LOOKUPS!E$8,0)*$FF$6+VLOOKUP($FA641,BM,LOOKUPS!E$5,0)*$FG$6+VLOOKUP($FA641,DIV,LOOKUPS!E$7,0)*$FH$6++VLOOKUP($FA641,SIZE,LOOKUPS!E$11,0)*$FI$6),"",VLOOKUP($FA641,MOM,LOOKUPS!E$12,0)*$FB$6+VLOOKUP($FA641,STREV,LOOKUPS!E$10,0)*$FC$6+VLOOKUP($FA641,LTREV,LOOKUPS!E$9,0)*$FD$6+VLOOKUP($FA641,CFP,LOOKUPS!E$6,0)*$FE$6+VLOOKUP($FA641,EP,LOOKUPS!E$8,0)*$FF$6+VLOOKUP($FA641,BM,LOOKUPS!E$5,0)*$FG$6+VLOOKUP($FA641,DIV,LOOKUPS!E$7,0)*$FH$6++VLOOKUP($FA641,SIZE,LOOKUPS!E$11,0)*$FI$6)</f>
        <v>7.4689000000000014</v>
      </c>
      <c r="FE641" s="1">
        <f>IF(ISERROR(VLOOKUP($FA641,MOM,LOOKUPS!F$12,0)*$FB$6+VLOOKUP($FA641,STREV,LOOKUPS!F$10,0)*$FC$6+VLOOKUP($FA641,LTREV,LOOKUPS!F$9,0)*$FD$6+VLOOKUP($FA641,CFP,LOOKUPS!F$6,0)*$FE$6+VLOOKUP($FA641,EP,LOOKUPS!F$8,0)*$FF$6+VLOOKUP($FA641,BM,LOOKUPS!F$5,0)*$FG$6+VLOOKUP($FA641,DIV,LOOKUPS!F$7,0)*$FH$6++VLOOKUP($FA641,SIZE,LOOKUPS!F$11,0)*$FI$6),"",VLOOKUP($FA641,MOM,LOOKUPS!F$12,0)*$FB$6+VLOOKUP($FA641,STREV,LOOKUPS!F$10,0)*$FC$6+VLOOKUP($FA641,LTREV,LOOKUPS!F$9,0)*$FD$6+VLOOKUP($FA641,CFP,LOOKUPS!F$6,0)*$FE$6+VLOOKUP($FA641,EP,LOOKUPS!F$8,0)*$FF$6+VLOOKUP($FA641,BM,LOOKUPS!F$5,0)*$FG$6+VLOOKUP($FA641,DIV,LOOKUPS!F$7,0)*$FH$6++VLOOKUP($FA641,SIZE,LOOKUPS!F$11,0)*$FI$6)</f>
        <v>7.3270999999999997</v>
      </c>
      <c r="FF641" s="1">
        <f>IF(ISERROR(VLOOKUP($FA641,MOM,LOOKUPS!G$12,0)*$FB$6+VLOOKUP($FA641,STREV,LOOKUPS!G$10,0)*$FC$6+VLOOKUP($FA641,LTREV,LOOKUPS!G$9,0)*$FD$6+VLOOKUP($FA641,CFP,LOOKUPS!G$6,0)*$FE$6+VLOOKUP($FA641,EP,LOOKUPS!G$8,0)*$FF$6+VLOOKUP($FA641,BM,LOOKUPS!G$5,0)*$FG$6+VLOOKUP($FA641,DIV,LOOKUPS!G$7,0)*$FH$6++VLOOKUP($FA641,SIZE,LOOKUPS!G$11,0)*$FI$6),"",VLOOKUP($FA641,MOM,LOOKUPS!G$12,0)*$FB$6+VLOOKUP($FA641,STREV,LOOKUPS!G$10,0)*$FC$6+VLOOKUP($FA641,LTREV,LOOKUPS!G$9,0)*$FD$6+VLOOKUP($FA641,CFP,LOOKUPS!G$6,0)*$FE$6+VLOOKUP($FA641,EP,LOOKUPS!G$8,0)*$FF$6+VLOOKUP($FA641,BM,LOOKUPS!G$5,0)*$FG$6+VLOOKUP($FA641,DIV,LOOKUPS!G$7,0)*$FH$6++VLOOKUP($FA641,SIZE,LOOKUPS!G$11,0)*$FI$6)</f>
        <v>6.9035000000000002</v>
      </c>
      <c r="FG641" s="1">
        <f>IF(ISERROR(VLOOKUP($FA641,MOM,LOOKUPS!H$12,0)*$FB$6+VLOOKUP($FA641,STREV,LOOKUPS!H$10,0)*$FC$6+VLOOKUP($FA641,LTREV,LOOKUPS!H$9,0)*$FD$6+VLOOKUP($FA641,CFP,LOOKUPS!H$6,0)*$FE$6+VLOOKUP($FA641,EP,LOOKUPS!H$8,0)*$FF$6+VLOOKUP($FA641,BM,LOOKUPS!H$5,0)*$FG$6+VLOOKUP($FA641,DIV,LOOKUPS!H$7,0)*$FH$6++VLOOKUP($FA641,SIZE,LOOKUPS!H$11,0)*$FI$6),"",VLOOKUP($FA641,MOM,LOOKUPS!H$12,0)*$FB$6+VLOOKUP($FA641,STREV,LOOKUPS!H$10,0)*$FC$6+VLOOKUP($FA641,LTREV,LOOKUPS!H$9,0)*$FD$6+VLOOKUP($FA641,CFP,LOOKUPS!H$6,0)*$FE$6+VLOOKUP($FA641,EP,LOOKUPS!H$8,0)*$FF$6+VLOOKUP($FA641,BM,LOOKUPS!H$5,0)*$FG$6+VLOOKUP($FA641,DIV,LOOKUPS!H$7,0)*$FH$6++VLOOKUP($FA641,SIZE,LOOKUPS!H$11,0)*$FI$6)</f>
        <v>6.8939000000000004</v>
      </c>
      <c r="FH641" s="1">
        <f>IF(ISERROR(VLOOKUP($FA641,MOM,LOOKUPS!I$12,0)*$FB$6+VLOOKUP($FA641,STREV,LOOKUPS!I$10,0)*$FC$6+VLOOKUP($FA641,LTREV,LOOKUPS!I$9,0)*$FD$6+VLOOKUP($FA641,CFP,LOOKUPS!I$6,0)*$FE$6+VLOOKUP($FA641,EP,LOOKUPS!I$8,0)*$FF$6+VLOOKUP($FA641,BM,LOOKUPS!I$5,0)*$FG$6+VLOOKUP($FA641,DIV,LOOKUPS!I$7,0)*$FH$6++VLOOKUP($FA641,SIZE,LOOKUPS!I$11,0)*$FI$6),"",VLOOKUP($FA641,MOM,LOOKUPS!I$12,0)*$FB$6+VLOOKUP($FA641,STREV,LOOKUPS!I$10,0)*$FC$6+VLOOKUP($FA641,LTREV,LOOKUPS!I$9,0)*$FD$6+VLOOKUP($FA641,CFP,LOOKUPS!I$6,0)*$FE$6+VLOOKUP($FA641,EP,LOOKUPS!I$8,0)*$FF$6+VLOOKUP($FA641,BM,LOOKUPS!I$5,0)*$FG$6+VLOOKUP($FA641,DIV,LOOKUPS!I$7,0)*$FH$6++VLOOKUP($FA641,SIZE,LOOKUPS!I$11,0)*$FI$6)</f>
        <v>6.4687999999999999</v>
      </c>
      <c r="FI641" s="1">
        <f>IF(ISERROR(VLOOKUP($FA641,MOM,LOOKUPS!J$12,0)*$FB$6+VLOOKUP($FA641,STREV,LOOKUPS!J$10,0)*$FC$6+VLOOKUP($FA641,LTREV,LOOKUPS!J$9,0)*$FD$6+VLOOKUP($FA641,CFP,LOOKUPS!J$6,0)*$FE$6+VLOOKUP($FA641,EP,LOOKUPS!J$8,0)*$FF$6+VLOOKUP($FA641,BM,LOOKUPS!J$5,0)*$FG$6+VLOOKUP($FA641,DIV,LOOKUPS!J$7,0)*$FH$6++VLOOKUP($FA641,SIZE,LOOKUPS!J$11,0)*$FI$6),"",VLOOKUP($FA641,MOM,LOOKUPS!J$12,0)*$FB$6+VLOOKUP($FA641,STREV,LOOKUPS!J$10,0)*$FC$6+VLOOKUP($FA641,LTREV,LOOKUPS!J$9,0)*$FD$6+VLOOKUP($FA641,CFP,LOOKUPS!J$6,0)*$FE$6+VLOOKUP($FA641,EP,LOOKUPS!J$8,0)*$FF$6+VLOOKUP($FA641,BM,LOOKUPS!J$5,0)*$FG$6+VLOOKUP($FA641,DIV,LOOKUPS!J$7,0)*$FH$6++VLOOKUP($FA641,SIZE,LOOKUPS!J$11,0)*$FI$6)</f>
        <v>7.5457999999999998</v>
      </c>
      <c r="FJ641" s="1">
        <f>IF(ISERROR(VLOOKUP($FA641,MOM,LOOKUPS!K$12,0)*$FB$6+VLOOKUP($FA641,STREV,LOOKUPS!K$10,0)*$FC$6+VLOOKUP($FA641,LTREV,LOOKUPS!K$9,0)*$FD$6+VLOOKUP($FA641,CFP,LOOKUPS!K$6,0)*$FE$6+VLOOKUP($FA641,EP,LOOKUPS!K$8,0)*$FF$6+VLOOKUP($FA641,BM,LOOKUPS!K$5,0)*$FG$6+VLOOKUP($FA641,DIV,LOOKUPS!K$7,0)*$FH$6++VLOOKUP($FA641,SIZE,LOOKUPS!K$11,0)*$FI$6),"",VLOOKUP($FA641,MOM,LOOKUPS!K$12,0)*$FB$6+VLOOKUP($FA641,STREV,LOOKUPS!K$10,0)*$FC$6+VLOOKUP($FA641,LTREV,LOOKUPS!K$9,0)*$FD$6+VLOOKUP($FA641,CFP,LOOKUPS!K$6,0)*$FE$6+VLOOKUP($FA641,EP,LOOKUPS!K$8,0)*$FF$6+VLOOKUP($FA641,BM,LOOKUPS!K$5,0)*$FG$6+VLOOKUP($FA641,DIV,LOOKUPS!K$7,0)*$FH$6++VLOOKUP($FA641,SIZE,LOOKUPS!K$11,0)*$FI$6)</f>
        <v>7.6913</v>
      </c>
      <c r="FK641" s="1">
        <f>IF(ISERROR(VLOOKUP($FA641,MOM,LOOKUPS!L$12,0)*$FB$6+VLOOKUP($FA641,STREV,LOOKUPS!L$10,0)*$FC$6+VLOOKUP($FA641,LTREV,LOOKUPS!L$9,0)*$FD$6+VLOOKUP($FA641,CFP,LOOKUPS!L$6,0)*$FE$6+VLOOKUP($FA641,EP,LOOKUPS!L$8,0)*$FF$6+VLOOKUP($FA641,BM,LOOKUPS!L$5,0)*$FG$6+VLOOKUP($FA641,DIV,LOOKUPS!L$7,0)*$FH$6++VLOOKUP($FA641,SIZE,LOOKUPS!L$11,0)*$FI$6),"",VLOOKUP($FA641,MOM,LOOKUPS!L$12,0)*$FB$6+VLOOKUP($FA641,STREV,LOOKUPS!L$10,0)*$FC$6+VLOOKUP($FA641,LTREV,LOOKUPS!L$9,0)*$FD$6+VLOOKUP($FA641,CFP,LOOKUPS!L$6,0)*$FE$6+VLOOKUP($FA641,EP,LOOKUPS!L$8,0)*$FF$6+VLOOKUP($FA641,BM,LOOKUPS!L$5,0)*$FG$6+VLOOKUP($FA641,DIV,LOOKUPS!L$7,0)*$FH$6++VLOOKUP($FA641,SIZE,LOOKUPS!L$11,0)*$FI$6)</f>
        <v>8.1365999999999996</v>
      </c>
    </row>
    <row r="642" spans="1:167" x14ac:dyDescent="0.3">
      <c r="A642" s="1">
        <v>197909</v>
      </c>
      <c r="B642" s="1">
        <v>-2.4500000000000002</v>
      </c>
      <c r="C642" s="1">
        <v>-1.04</v>
      </c>
      <c r="D642" s="1">
        <v>-0.91</v>
      </c>
      <c r="E642" s="1">
        <v>0.88</v>
      </c>
      <c r="F642" s="1">
        <v>-1.08</v>
      </c>
      <c r="G642" s="1">
        <v>-0.65</v>
      </c>
      <c r="H642" s="1">
        <v>-0.03</v>
      </c>
      <c r="I642" s="1">
        <v>0.04</v>
      </c>
      <c r="J642" s="1">
        <v>0.72</v>
      </c>
      <c r="K642" s="1">
        <v>2.19</v>
      </c>
      <c r="M642" s="1">
        <v>197810</v>
      </c>
      <c r="N642" s="1">
        <v>-22.71</v>
      </c>
      <c r="O642" s="1">
        <v>-18.89</v>
      </c>
      <c r="P642" s="1">
        <v>-17.489999999999998</v>
      </c>
      <c r="Q642" s="1">
        <v>-18.010000000000002</v>
      </c>
      <c r="R642" s="1">
        <v>-15.89</v>
      </c>
      <c r="S642" s="1">
        <v>-13.53</v>
      </c>
      <c r="T642" s="1">
        <v>-13.95</v>
      </c>
      <c r="U642" s="1">
        <v>-15.25</v>
      </c>
      <c r="V642" s="1">
        <v>-18.14</v>
      </c>
      <c r="W642" s="1">
        <v>-21.45</v>
      </c>
      <c r="Y642" s="1">
        <v>198309</v>
      </c>
      <c r="Z642" s="1">
        <v>-0.97</v>
      </c>
      <c r="AA642" s="1">
        <v>2.11</v>
      </c>
      <c r="AB642" s="1">
        <v>2.2000000000000002</v>
      </c>
      <c r="AC642" s="1">
        <v>2.4300000000000002</v>
      </c>
      <c r="AD642" s="1">
        <v>2.54</v>
      </c>
      <c r="AE642" s="1">
        <v>2.27</v>
      </c>
      <c r="AF642" s="1">
        <v>2.54</v>
      </c>
      <c r="AG642" s="1">
        <v>2.11</v>
      </c>
      <c r="AH642" s="1">
        <v>2.96</v>
      </c>
      <c r="AI642" s="1">
        <v>0.38</v>
      </c>
      <c r="AK642">
        <v>200403</v>
      </c>
      <c r="AL642">
        <v>-1.17</v>
      </c>
      <c r="AM642">
        <v>0.3</v>
      </c>
      <c r="AN642">
        <v>0.64</v>
      </c>
      <c r="AO642">
        <v>1.93</v>
      </c>
      <c r="AP642">
        <v>0.05</v>
      </c>
      <c r="AQ642">
        <v>0.95</v>
      </c>
      <c r="AR642">
        <v>0.41</v>
      </c>
      <c r="AS642">
        <v>0.99</v>
      </c>
      <c r="AT642">
        <v>2.27</v>
      </c>
      <c r="AU642">
        <v>-0.43</v>
      </c>
      <c r="AV642">
        <v>0.68</v>
      </c>
      <c r="AW642">
        <v>0.95</v>
      </c>
      <c r="AX642">
        <v>0.95</v>
      </c>
      <c r="AY642">
        <v>0.98</v>
      </c>
      <c r="AZ642">
        <v>-0.28999999999999998</v>
      </c>
      <c r="BA642">
        <v>0.81</v>
      </c>
      <c r="BB642">
        <v>1.17</v>
      </c>
      <c r="BC642">
        <v>2.2000000000000002</v>
      </c>
      <c r="BD642">
        <v>2.34</v>
      </c>
      <c r="BF642" s="1">
        <v>200403</v>
      </c>
      <c r="BG642" s="1">
        <v>-0.97</v>
      </c>
      <c r="BH642" s="1">
        <v>0.59</v>
      </c>
      <c r="BI642" s="1">
        <v>1.07</v>
      </c>
      <c r="BJ642" s="1">
        <v>1</v>
      </c>
      <c r="BK642" s="1">
        <v>0.22</v>
      </c>
      <c r="BL642" s="1">
        <v>1.43</v>
      </c>
      <c r="BM642" s="1">
        <v>1.35</v>
      </c>
      <c r="BN642" s="1">
        <v>-0.08</v>
      </c>
      <c r="BO642" s="1">
        <v>1.72</v>
      </c>
      <c r="BP642" s="1">
        <v>-0.06</v>
      </c>
      <c r="BQ642" s="1">
        <v>0.56000000000000005</v>
      </c>
      <c r="BR642" s="1">
        <v>1.57</v>
      </c>
      <c r="BS642" s="1">
        <v>1.28</v>
      </c>
      <c r="BT642" s="1">
        <v>0.82</v>
      </c>
      <c r="BU642" s="1">
        <v>1.76</v>
      </c>
      <c r="BV642" s="1">
        <v>0.38</v>
      </c>
      <c r="BW642" s="1">
        <v>-0.46</v>
      </c>
      <c r="BX642" s="1">
        <v>1.2</v>
      </c>
      <c r="BY642" s="1">
        <v>2.29</v>
      </c>
      <c r="CA642" s="1">
        <v>197903</v>
      </c>
      <c r="CB642" s="1">
        <v>10.11</v>
      </c>
      <c r="CC642" s="1">
        <v>10.3</v>
      </c>
      <c r="CD642" s="1">
        <v>7.68</v>
      </c>
      <c r="CE642" s="1">
        <v>7.61</v>
      </c>
      <c r="CF642" s="1">
        <v>10.57</v>
      </c>
      <c r="CG642" s="1">
        <v>8.2200000000000006</v>
      </c>
      <c r="CH642" s="1">
        <v>8.11</v>
      </c>
      <c r="CI642" s="1">
        <v>7.48</v>
      </c>
      <c r="CJ642" s="1">
        <v>7.8</v>
      </c>
      <c r="CK642" s="1">
        <v>11.42</v>
      </c>
      <c r="CL642" s="1">
        <v>9.33</v>
      </c>
      <c r="CM642" s="1">
        <v>9.61</v>
      </c>
      <c r="CN642" s="1">
        <v>6.6</v>
      </c>
      <c r="CO642" s="1">
        <v>8.51</v>
      </c>
      <c r="CP642" s="1">
        <v>7.72</v>
      </c>
      <c r="CQ642" s="1">
        <v>7.92</v>
      </c>
      <c r="CR642" s="1">
        <v>7.09</v>
      </c>
      <c r="CS642" s="1">
        <v>7.66</v>
      </c>
      <c r="CT642" s="1">
        <v>7.9</v>
      </c>
      <c r="CV642" s="1">
        <v>198003</v>
      </c>
      <c r="CW642" s="1">
        <v>-20.329999999999998</v>
      </c>
      <c r="CX642" s="1">
        <v>-16.57</v>
      </c>
      <c r="CY642" s="1">
        <v>-13.67</v>
      </c>
      <c r="CZ642" s="1">
        <v>-10.54</v>
      </c>
      <c r="DA642" s="1">
        <v>-17.079999999999998</v>
      </c>
      <c r="DB642" s="1">
        <v>-15.26</v>
      </c>
      <c r="DC642" s="1">
        <v>-13.37</v>
      </c>
      <c r="DD642" s="1">
        <v>-12.59</v>
      </c>
      <c r="DE642" s="1">
        <v>-9.58</v>
      </c>
      <c r="DF642" s="1">
        <v>-18.02</v>
      </c>
      <c r="DG642" s="1">
        <v>-15.78</v>
      </c>
      <c r="DH642" s="1">
        <v>-15.32</v>
      </c>
      <c r="DI642" s="1">
        <v>-15.2</v>
      </c>
      <c r="DJ642" s="1">
        <v>-13.4</v>
      </c>
      <c r="DK642" s="1">
        <v>-13.34</v>
      </c>
      <c r="DL642" s="1">
        <v>-12.74</v>
      </c>
      <c r="DM642" s="1">
        <v>-12.43</v>
      </c>
      <c r="DN642" s="1">
        <v>-11.34</v>
      </c>
      <c r="DO642" s="1">
        <v>-7.32</v>
      </c>
      <c r="DQ642" s="1">
        <v>197903</v>
      </c>
      <c r="DR642" s="1">
        <v>-99.99</v>
      </c>
      <c r="DS642" s="1">
        <v>8.08</v>
      </c>
      <c r="DT642" s="1">
        <v>8.9700000000000006</v>
      </c>
      <c r="DU642" s="1">
        <v>6.99</v>
      </c>
      <c r="DV642" s="1">
        <v>7.9</v>
      </c>
      <c r="DW642" s="1">
        <v>9.31</v>
      </c>
      <c r="DX642" s="1">
        <v>9.61</v>
      </c>
      <c r="DY642" s="1">
        <v>8.0299999999999994</v>
      </c>
      <c r="DZ642" s="1">
        <v>6.19</v>
      </c>
      <c r="EA642" s="1">
        <v>7.75</v>
      </c>
      <c r="EB642" s="1">
        <v>8.6199999999999992</v>
      </c>
      <c r="EC642" s="1">
        <v>9.75</v>
      </c>
      <c r="ED642" s="1">
        <v>8.84</v>
      </c>
      <c r="EE642" s="1">
        <v>9.83</v>
      </c>
      <c r="EF642" s="1">
        <v>9.33</v>
      </c>
      <c r="EG642" s="1">
        <v>7.58</v>
      </c>
      <c r="EH642" s="1">
        <v>8.48</v>
      </c>
      <c r="EI642" s="1">
        <v>7.29</v>
      </c>
      <c r="EJ642" s="1">
        <v>5.0599999999999996</v>
      </c>
      <c r="EL642">
        <v>197903</v>
      </c>
      <c r="EM642">
        <v>5.68</v>
      </c>
      <c r="EN642">
        <v>3.19</v>
      </c>
      <c r="EO642">
        <v>-0.69</v>
      </c>
      <c r="EP642">
        <v>0.81</v>
      </c>
      <c r="ER642" s="1">
        <v>197909</v>
      </c>
      <c r="ES642" s="1">
        <v>5.34</v>
      </c>
      <c r="EU642" s="1">
        <v>197810</v>
      </c>
      <c r="EV642" s="1">
        <v>-1.77</v>
      </c>
      <c r="EX642" s="1">
        <v>198309</v>
      </c>
      <c r="EY642" s="1">
        <v>0.76</v>
      </c>
      <c r="FA642" s="1">
        <v>197909</v>
      </c>
      <c r="FB642" s="1">
        <f>IF(ISERROR(VLOOKUP($FA642,MOM,LOOKUPS!C$12,0)*$FB$6+VLOOKUP($FA642,STREV,LOOKUPS!C$10,0)*$FC$6+VLOOKUP($FA642,LTREV,LOOKUPS!C$9,0)*$FD$6+VLOOKUP($FA642,CFP,LOOKUPS!C$6,0)*$FE$6+VLOOKUP($FA642,EP,LOOKUPS!C$8,0)*$FF$6+VLOOKUP($FA642,BM,LOOKUPS!C$5,0)*$FG$6+VLOOKUP($FA642,DIV,LOOKUPS!C$7,0)*$FH$6++VLOOKUP($FA642,SIZE,LOOKUPS!C$11,0)*$FI$6),"",VLOOKUP($FA642,MOM,LOOKUPS!C$12,0)*$FB$6+VLOOKUP($FA642,STREV,LOOKUPS!C$10,0)*$FC$6+VLOOKUP($FA642,LTREV,LOOKUPS!C$9,0)*$FD$6+VLOOKUP($FA642,CFP,LOOKUPS!C$6,0)*$FE$6+VLOOKUP($FA642,EP,LOOKUPS!C$8,0)*$FF$6+VLOOKUP($FA642,BM,LOOKUPS!C$5,0)*$FG$6+VLOOKUP($FA642,DIV,LOOKUPS!C$7,0)*$FH$6++VLOOKUP($FA642,SIZE,LOOKUPS!C$11,0)*$FI$6)</f>
        <v>-1.2702000000000002</v>
      </c>
      <c r="FC642" s="1">
        <f>IF(ISERROR(VLOOKUP($FA642,MOM,LOOKUPS!D$12,0)*$FB$6+VLOOKUP($FA642,STREV,LOOKUPS!D$10,0)*$FC$6+VLOOKUP($FA642,LTREV,LOOKUPS!D$9,0)*$FD$6+VLOOKUP($FA642,CFP,LOOKUPS!D$6,0)*$FE$6+VLOOKUP($FA642,EP,LOOKUPS!D$8,0)*$FF$6+VLOOKUP($FA642,BM,LOOKUPS!D$5,0)*$FG$6+VLOOKUP($FA642,DIV,LOOKUPS!D$7,0)*$FH$6++VLOOKUP($FA642,SIZE,LOOKUPS!D$11,0)*$FI$6),"",VLOOKUP($FA642,MOM,LOOKUPS!D$12,0)*$FB$6+VLOOKUP($FA642,STREV,LOOKUPS!D$10,0)*$FC$6+VLOOKUP($FA642,LTREV,LOOKUPS!D$9,0)*$FD$6+VLOOKUP($FA642,CFP,LOOKUPS!D$6,0)*$FE$6+VLOOKUP($FA642,EP,LOOKUPS!D$8,0)*$FF$6+VLOOKUP($FA642,BM,LOOKUPS!D$5,0)*$FG$6+VLOOKUP($FA642,DIV,LOOKUPS!D$7,0)*$FH$6++VLOOKUP($FA642,SIZE,LOOKUPS!D$11,0)*$FI$6)</f>
        <v>-0.50039999999999996</v>
      </c>
      <c r="FD642" s="1">
        <f>IF(ISERROR(VLOOKUP($FA642,MOM,LOOKUPS!E$12,0)*$FB$6+VLOOKUP($FA642,STREV,LOOKUPS!E$10,0)*$FC$6+VLOOKUP($FA642,LTREV,LOOKUPS!E$9,0)*$FD$6+VLOOKUP($FA642,CFP,LOOKUPS!E$6,0)*$FE$6+VLOOKUP($FA642,EP,LOOKUPS!E$8,0)*$FF$6+VLOOKUP($FA642,BM,LOOKUPS!E$5,0)*$FG$6+VLOOKUP($FA642,DIV,LOOKUPS!E$7,0)*$FH$6++VLOOKUP($FA642,SIZE,LOOKUPS!E$11,0)*$FI$6),"",VLOOKUP($FA642,MOM,LOOKUPS!E$12,0)*$FB$6+VLOOKUP($FA642,STREV,LOOKUPS!E$10,0)*$FC$6+VLOOKUP($FA642,LTREV,LOOKUPS!E$9,0)*$FD$6+VLOOKUP($FA642,CFP,LOOKUPS!E$6,0)*$FE$6+VLOOKUP($FA642,EP,LOOKUPS!E$8,0)*$FF$6+VLOOKUP($FA642,BM,LOOKUPS!E$5,0)*$FG$6+VLOOKUP($FA642,DIV,LOOKUPS!E$7,0)*$FH$6++VLOOKUP($FA642,SIZE,LOOKUPS!E$11,0)*$FI$6)</f>
        <v>-0.2006</v>
      </c>
      <c r="FE642" s="1">
        <f>IF(ISERROR(VLOOKUP($FA642,MOM,LOOKUPS!F$12,0)*$FB$6+VLOOKUP($FA642,STREV,LOOKUPS!F$10,0)*$FC$6+VLOOKUP($FA642,LTREV,LOOKUPS!F$9,0)*$FD$6+VLOOKUP($FA642,CFP,LOOKUPS!F$6,0)*$FE$6+VLOOKUP($FA642,EP,LOOKUPS!F$8,0)*$FF$6+VLOOKUP($FA642,BM,LOOKUPS!F$5,0)*$FG$6+VLOOKUP($FA642,DIV,LOOKUPS!F$7,0)*$FH$6++VLOOKUP($FA642,SIZE,LOOKUPS!F$11,0)*$FI$6),"",VLOOKUP($FA642,MOM,LOOKUPS!F$12,0)*$FB$6+VLOOKUP($FA642,STREV,LOOKUPS!F$10,0)*$FC$6+VLOOKUP($FA642,LTREV,LOOKUPS!F$9,0)*$FD$6+VLOOKUP($FA642,CFP,LOOKUPS!F$6,0)*$FE$6+VLOOKUP($FA642,EP,LOOKUPS!F$8,0)*$FF$6+VLOOKUP($FA642,BM,LOOKUPS!F$5,0)*$FG$6+VLOOKUP($FA642,DIV,LOOKUPS!F$7,0)*$FH$6++VLOOKUP($FA642,SIZE,LOOKUPS!F$11,0)*$FI$6)</f>
        <v>0.22849999999999998</v>
      </c>
      <c r="FF642" s="1">
        <f>IF(ISERROR(VLOOKUP($FA642,MOM,LOOKUPS!G$12,0)*$FB$6+VLOOKUP($FA642,STREV,LOOKUPS!G$10,0)*$FC$6+VLOOKUP($FA642,LTREV,LOOKUPS!G$9,0)*$FD$6+VLOOKUP($FA642,CFP,LOOKUPS!G$6,0)*$FE$6+VLOOKUP($FA642,EP,LOOKUPS!G$8,0)*$FF$6+VLOOKUP($FA642,BM,LOOKUPS!G$5,0)*$FG$6+VLOOKUP($FA642,DIV,LOOKUPS!G$7,0)*$FH$6++VLOOKUP($FA642,SIZE,LOOKUPS!G$11,0)*$FI$6),"",VLOOKUP($FA642,MOM,LOOKUPS!G$12,0)*$FB$6+VLOOKUP($FA642,STREV,LOOKUPS!G$10,0)*$FC$6+VLOOKUP($FA642,LTREV,LOOKUPS!G$9,0)*$FD$6+VLOOKUP($FA642,CFP,LOOKUPS!G$6,0)*$FE$6+VLOOKUP($FA642,EP,LOOKUPS!G$8,0)*$FF$6+VLOOKUP($FA642,BM,LOOKUPS!G$5,0)*$FG$6+VLOOKUP($FA642,DIV,LOOKUPS!G$7,0)*$FH$6++VLOOKUP($FA642,SIZE,LOOKUPS!G$11,0)*$FI$6)</f>
        <v>-0.54970000000000008</v>
      </c>
      <c r="FG642" s="1">
        <f>IF(ISERROR(VLOOKUP($FA642,MOM,LOOKUPS!H$12,0)*$FB$6+VLOOKUP($FA642,STREV,LOOKUPS!H$10,0)*$FC$6+VLOOKUP($FA642,LTREV,LOOKUPS!H$9,0)*$FD$6+VLOOKUP($FA642,CFP,LOOKUPS!H$6,0)*$FE$6+VLOOKUP($FA642,EP,LOOKUPS!H$8,0)*$FF$6+VLOOKUP($FA642,BM,LOOKUPS!H$5,0)*$FG$6+VLOOKUP($FA642,DIV,LOOKUPS!H$7,0)*$FH$6++VLOOKUP($FA642,SIZE,LOOKUPS!H$11,0)*$FI$6),"",VLOOKUP($FA642,MOM,LOOKUPS!H$12,0)*$FB$6+VLOOKUP($FA642,STREV,LOOKUPS!H$10,0)*$FC$6+VLOOKUP($FA642,LTREV,LOOKUPS!H$9,0)*$FD$6+VLOOKUP($FA642,CFP,LOOKUPS!H$6,0)*$FE$6+VLOOKUP($FA642,EP,LOOKUPS!H$8,0)*$FF$6+VLOOKUP($FA642,BM,LOOKUPS!H$5,0)*$FG$6+VLOOKUP($FA642,DIV,LOOKUPS!H$7,0)*$FH$6++VLOOKUP($FA642,SIZE,LOOKUPS!H$11,0)*$FI$6)</f>
        <v>-0.45170000000000005</v>
      </c>
      <c r="FH642" s="1">
        <f>IF(ISERROR(VLOOKUP($FA642,MOM,LOOKUPS!I$12,0)*$FB$6+VLOOKUP($FA642,STREV,LOOKUPS!I$10,0)*$FC$6+VLOOKUP($FA642,LTREV,LOOKUPS!I$9,0)*$FD$6+VLOOKUP($FA642,CFP,LOOKUPS!I$6,0)*$FE$6+VLOOKUP($FA642,EP,LOOKUPS!I$8,0)*$FF$6+VLOOKUP($FA642,BM,LOOKUPS!I$5,0)*$FG$6+VLOOKUP($FA642,DIV,LOOKUPS!I$7,0)*$FH$6++VLOOKUP($FA642,SIZE,LOOKUPS!I$11,0)*$FI$6),"",VLOOKUP($FA642,MOM,LOOKUPS!I$12,0)*$FB$6+VLOOKUP($FA642,STREV,LOOKUPS!I$10,0)*$FC$6+VLOOKUP($FA642,LTREV,LOOKUPS!I$9,0)*$FD$6+VLOOKUP($FA642,CFP,LOOKUPS!I$6,0)*$FE$6+VLOOKUP($FA642,EP,LOOKUPS!I$8,0)*$FF$6+VLOOKUP($FA642,BM,LOOKUPS!I$5,0)*$FG$6+VLOOKUP($FA642,DIV,LOOKUPS!I$7,0)*$FH$6++VLOOKUP($FA642,SIZE,LOOKUPS!I$11,0)*$FI$6)</f>
        <v>-0.28550000000000003</v>
      </c>
      <c r="FI642" s="1">
        <f>IF(ISERROR(VLOOKUP($FA642,MOM,LOOKUPS!J$12,0)*$FB$6+VLOOKUP($FA642,STREV,LOOKUPS!J$10,0)*$FC$6+VLOOKUP($FA642,LTREV,LOOKUPS!J$9,0)*$FD$6+VLOOKUP($FA642,CFP,LOOKUPS!J$6,0)*$FE$6+VLOOKUP($FA642,EP,LOOKUPS!J$8,0)*$FF$6+VLOOKUP($FA642,BM,LOOKUPS!J$5,0)*$FG$6+VLOOKUP($FA642,DIV,LOOKUPS!J$7,0)*$FH$6++VLOOKUP($FA642,SIZE,LOOKUPS!J$11,0)*$FI$6),"",VLOOKUP($FA642,MOM,LOOKUPS!J$12,0)*$FB$6+VLOOKUP($FA642,STREV,LOOKUPS!J$10,0)*$FC$6+VLOOKUP($FA642,LTREV,LOOKUPS!J$9,0)*$FD$6+VLOOKUP($FA642,CFP,LOOKUPS!J$6,0)*$FE$6+VLOOKUP($FA642,EP,LOOKUPS!J$8,0)*$FF$6+VLOOKUP($FA642,BM,LOOKUPS!J$5,0)*$FG$6+VLOOKUP($FA642,DIV,LOOKUPS!J$7,0)*$FH$6++VLOOKUP($FA642,SIZE,LOOKUPS!J$11,0)*$FI$6)</f>
        <v>-2.5400000000000034E-2</v>
      </c>
      <c r="FJ642" s="1">
        <f>IF(ISERROR(VLOOKUP($FA642,MOM,LOOKUPS!K$12,0)*$FB$6+VLOOKUP($FA642,STREV,LOOKUPS!K$10,0)*$FC$6+VLOOKUP($FA642,LTREV,LOOKUPS!K$9,0)*$FD$6+VLOOKUP($FA642,CFP,LOOKUPS!K$6,0)*$FE$6+VLOOKUP($FA642,EP,LOOKUPS!K$8,0)*$FF$6+VLOOKUP($FA642,BM,LOOKUPS!K$5,0)*$FG$6+VLOOKUP($FA642,DIV,LOOKUPS!K$7,0)*$FH$6++VLOOKUP($FA642,SIZE,LOOKUPS!K$11,0)*$FI$6),"",VLOOKUP($FA642,MOM,LOOKUPS!K$12,0)*$FB$6+VLOOKUP($FA642,STREV,LOOKUPS!K$10,0)*$FC$6+VLOOKUP($FA642,LTREV,LOOKUPS!K$9,0)*$FD$6+VLOOKUP($FA642,CFP,LOOKUPS!K$6,0)*$FE$6+VLOOKUP($FA642,EP,LOOKUPS!K$8,0)*$FF$6+VLOOKUP($FA642,BM,LOOKUPS!K$5,0)*$FG$6+VLOOKUP($FA642,DIV,LOOKUPS!K$7,0)*$FH$6++VLOOKUP($FA642,SIZE,LOOKUPS!K$11,0)*$FI$6)</f>
        <v>-5.7700000000000001E-2</v>
      </c>
      <c r="FK642" s="1">
        <f>IF(ISERROR(VLOOKUP($FA642,MOM,LOOKUPS!L$12,0)*$FB$6+VLOOKUP($FA642,STREV,LOOKUPS!L$10,0)*$FC$6+VLOOKUP($FA642,LTREV,LOOKUPS!L$9,0)*$FD$6+VLOOKUP($FA642,CFP,LOOKUPS!L$6,0)*$FE$6+VLOOKUP($FA642,EP,LOOKUPS!L$8,0)*$FF$6+VLOOKUP($FA642,BM,LOOKUPS!L$5,0)*$FG$6+VLOOKUP($FA642,DIV,LOOKUPS!L$7,0)*$FH$6++VLOOKUP($FA642,SIZE,LOOKUPS!L$11,0)*$FI$6),"",VLOOKUP($FA642,MOM,LOOKUPS!L$12,0)*$FB$6+VLOOKUP($FA642,STREV,LOOKUPS!L$10,0)*$FC$6+VLOOKUP($FA642,LTREV,LOOKUPS!L$9,0)*$FD$6+VLOOKUP($FA642,CFP,LOOKUPS!L$6,0)*$FE$6+VLOOKUP($FA642,EP,LOOKUPS!L$8,0)*$FF$6+VLOOKUP($FA642,BM,LOOKUPS!L$5,0)*$FG$6+VLOOKUP($FA642,DIV,LOOKUPS!L$7,0)*$FH$6++VLOOKUP($FA642,SIZE,LOOKUPS!L$11,0)*$FI$6)</f>
        <v>0.497</v>
      </c>
    </row>
    <row r="643" spans="1:167" x14ac:dyDescent="0.3">
      <c r="A643" s="1">
        <v>197910</v>
      </c>
      <c r="B643" s="1">
        <v>-11.32</v>
      </c>
      <c r="C643" s="1">
        <v>-10.25</v>
      </c>
      <c r="D643" s="1">
        <v>-9.14</v>
      </c>
      <c r="E643" s="1">
        <v>-8.49</v>
      </c>
      <c r="F643" s="1">
        <v>-9.27</v>
      </c>
      <c r="G643" s="1">
        <v>-8.8699999999999992</v>
      </c>
      <c r="H643" s="1">
        <v>-9.01</v>
      </c>
      <c r="I643" s="1">
        <v>-8.49</v>
      </c>
      <c r="J643" s="1">
        <v>-9.34</v>
      </c>
      <c r="K643" s="1">
        <v>-9.0399999999999991</v>
      </c>
      <c r="M643" s="1">
        <v>197811</v>
      </c>
      <c r="N643" s="1">
        <v>11.4</v>
      </c>
      <c r="O643" s="1">
        <v>9.2100000000000009</v>
      </c>
      <c r="P643" s="1">
        <v>5.41</v>
      </c>
      <c r="Q643" s="1">
        <v>5.24</v>
      </c>
      <c r="R643" s="1">
        <v>2.2599999999999998</v>
      </c>
      <c r="S643" s="1">
        <v>1.85</v>
      </c>
      <c r="T643" s="1">
        <v>0.41</v>
      </c>
      <c r="U643" s="1">
        <v>0.18</v>
      </c>
      <c r="V643" s="1">
        <v>-0.28999999999999998</v>
      </c>
      <c r="W643" s="1">
        <v>-0.75</v>
      </c>
      <c r="Y643" s="1">
        <v>198310</v>
      </c>
      <c r="Z643" s="1">
        <v>-6.06</v>
      </c>
      <c r="AA643" s="1">
        <v>-4.72</v>
      </c>
      <c r="AB643" s="1">
        <v>-4.75</v>
      </c>
      <c r="AC643" s="1">
        <v>-3</v>
      </c>
      <c r="AD643" s="1">
        <v>-2.5</v>
      </c>
      <c r="AE643" s="1">
        <v>-2.31</v>
      </c>
      <c r="AF643" s="1">
        <v>-2.4700000000000002</v>
      </c>
      <c r="AG643" s="1">
        <v>-4.22</v>
      </c>
      <c r="AH643" s="1">
        <v>-4.32</v>
      </c>
      <c r="AI643" s="1">
        <v>-6.44</v>
      </c>
      <c r="AK643">
        <v>200404</v>
      </c>
      <c r="AL643">
        <v>-5.29</v>
      </c>
      <c r="AM643">
        <v>-3</v>
      </c>
      <c r="AN643">
        <v>-1.91</v>
      </c>
      <c r="AO643">
        <v>-1.67</v>
      </c>
      <c r="AP643">
        <v>-3.24</v>
      </c>
      <c r="AQ643">
        <v>-2.3199999999999998</v>
      </c>
      <c r="AR643">
        <v>-1.95</v>
      </c>
      <c r="AS643">
        <v>-1.49</v>
      </c>
      <c r="AT643">
        <v>-1.69</v>
      </c>
      <c r="AU643">
        <v>-3.71</v>
      </c>
      <c r="AV643">
        <v>-2.62</v>
      </c>
      <c r="AW643">
        <v>-2.37</v>
      </c>
      <c r="AX643">
        <v>-2.2599999999999998</v>
      </c>
      <c r="AY643">
        <v>-2.08</v>
      </c>
      <c r="AZ643">
        <v>-1.8</v>
      </c>
      <c r="BA643">
        <v>-1.34</v>
      </c>
      <c r="BB643">
        <v>-1.63</v>
      </c>
      <c r="BC643">
        <v>-1.31</v>
      </c>
      <c r="BD643">
        <v>-2.02</v>
      </c>
      <c r="BF643" s="1">
        <v>200404</v>
      </c>
      <c r="BG643" s="1">
        <v>-5</v>
      </c>
      <c r="BH643" s="1">
        <v>-2.29</v>
      </c>
      <c r="BI643" s="1">
        <v>-1.81</v>
      </c>
      <c r="BJ643" s="1">
        <v>-2.44</v>
      </c>
      <c r="BK643" s="1">
        <v>-2.69</v>
      </c>
      <c r="BL643" s="1">
        <v>-1.5</v>
      </c>
      <c r="BM643" s="1">
        <v>-1.37</v>
      </c>
      <c r="BN643" s="1">
        <v>-2.52</v>
      </c>
      <c r="BO643" s="1">
        <v>-2.44</v>
      </c>
      <c r="BP643" s="1">
        <v>-3.21</v>
      </c>
      <c r="BQ643" s="1">
        <v>-2.0299999999999998</v>
      </c>
      <c r="BR643" s="1">
        <v>-1.22</v>
      </c>
      <c r="BS643" s="1">
        <v>-1.79</v>
      </c>
      <c r="BT643" s="1">
        <v>-0.86</v>
      </c>
      <c r="BU643" s="1">
        <v>-1.77</v>
      </c>
      <c r="BV643" s="1">
        <v>-2.61</v>
      </c>
      <c r="BW643" s="1">
        <v>-2.4500000000000002</v>
      </c>
      <c r="BX643" s="1">
        <v>-2.4300000000000002</v>
      </c>
      <c r="BY643" s="1">
        <v>-2.44</v>
      </c>
      <c r="CA643" s="1">
        <v>197904</v>
      </c>
      <c r="CB643" s="1">
        <v>0.8</v>
      </c>
      <c r="CC643" s="1">
        <v>2.19</v>
      </c>
      <c r="CD643" s="1">
        <v>2.48</v>
      </c>
      <c r="CE643" s="1">
        <v>3.19</v>
      </c>
      <c r="CF643" s="1">
        <v>2.25</v>
      </c>
      <c r="CG643" s="1">
        <v>2.2000000000000002</v>
      </c>
      <c r="CH643" s="1">
        <v>1.89</v>
      </c>
      <c r="CI643" s="1">
        <v>3.18</v>
      </c>
      <c r="CJ643" s="1">
        <v>3.34</v>
      </c>
      <c r="CK643" s="1">
        <v>1.97</v>
      </c>
      <c r="CL643" s="1">
        <v>2.66</v>
      </c>
      <c r="CM643" s="1">
        <v>2.02</v>
      </c>
      <c r="CN643" s="1">
        <v>2.41</v>
      </c>
      <c r="CO643" s="1">
        <v>1.7</v>
      </c>
      <c r="CP643" s="1">
        <v>2.08</v>
      </c>
      <c r="CQ643" s="1">
        <v>3.66</v>
      </c>
      <c r="CR643" s="1">
        <v>2.76</v>
      </c>
      <c r="CS643" s="1">
        <v>2.81</v>
      </c>
      <c r="CT643" s="1">
        <v>3.76</v>
      </c>
      <c r="CV643" s="1">
        <v>198004</v>
      </c>
      <c r="CW643" s="1">
        <v>4.5999999999999996</v>
      </c>
      <c r="CX643" s="1">
        <v>5.96</v>
      </c>
      <c r="CY643" s="1">
        <v>4.54</v>
      </c>
      <c r="CZ643" s="1">
        <v>7.09</v>
      </c>
      <c r="DA643" s="1">
        <v>6.28</v>
      </c>
      <c r="DB643" s="1">
        <v>4.67</v>
      </c>
      <c r="DC643" s="1">
        <v>4.6100000000000003</v>
      </c>
      <c r="DD643" s="1">
        <v>4.79</v>
      </c>
      <c r="DE643" s="1">
        <v>8.31</v>
      </c>
      <c r="DF643" s="1">
        <v>5.94</v>
      </c>
      <c r="DG643" s="1">
        <v>6.74</v>
      </c>
      <c r="DH643" s="1">
        <v>5.18</v>
      </c>
      <c r="DI643" s="1">
        <v>4.08</v>
      </c>
      <c r="DJ643" s="1">
        <v>4.97</v>
      </c>
      <c r="DK643" s="1">
        <v>4.1500000000000004</v>
      </c>
      <c r="DL643" s="1">
        <v>4.88</v>
      </c>
      <c r="DM643" s="1">
        <v>4.6900000000000004</v>
      </c>
      <c r="DN643" s="1">
        <v>6.14</v>
      </c>
      <c r="DO643" s="1">
        <v>11.1</v>
      </c>
      <c r="DQ643" s="1">
        <v>197904</v>
      </c>
      <c r="DR643" s="1">
        <v>-99.99</v>
      </c>
      <c r="DS643" s="1">
        <v>3.27</v>
      </c>
      <c r="DT643" s="1">
        <v>2.2599999999999998</v>
      </c>
      <c r="DU643" s="1">
        <v>0.22</v>
      </c>
      <c r="DV643" s="1">
        <v>3.5</v>
      </c>
      <c r="DW643" s="1">
        <v>2.14</v>
      </c>
      <c r="DX643" s="1">
        <v>1.72</v>
      </c>
      <c r="DY643" s="1">
        <v>1.51</v>
      </c>
      <c r="DZ643" s="1">
        <v>-0.16</v>
      </c>
      <c r="EA643" s="1">
        <v>3.68</v>
      </c>
      <c r="EB643" s="1">
        <v>2.61</v>
      </c>
      <c r="EC643" s="1">
        <v>1.1399999999999999</v>
      </c>
      <c r="ED643" s="1">
        <v>3.21</v>
      </c>
      <c r="EE643" s="1">
        <v>2.08</v>
      </c>
      <c r="EF643" s="1">
        <v>1.24</v>
      </c>
      <c r="EG643" s="1">
        <v>2.0699999999999998</v>
      </c>
      <c r="EH643" s="1">
        <v>0.93</v>
      </c>
      <c r="EI643" s="1">
        <v>-0.28999999999999998</v>
      </c>
      <c r="EJ643" s="1">
        <v>-0.03</v>
      </c>
      <c r="EL643">
        <v>197904</v>
      </c>
      <c r="EM643">
        <v>-0.06</v>
      </c>
      <c r="EN643">
        <v>2.1800000000000002</v>
      </c>
      <c r="EO643">
        <v>1</v>
      </c>
      <c r="EP643">
        <v>0.8</v>
      </c>
      <c r="ER643" s="1">
        <v>197910</v>
      </c>
      <c r="ES643" s="1">
        <v>2.12</v>
      </c>
      <c r="EU643" s="1">
        <v>197811</v>
      </c>
      <c r="EV643" s="1">
        <v>9.16</v>
      </c>
      <c r="EX643" s="1">
        <v>198310</v>
      </c>
      <c r="EY643" s="1">
        <v>1.1599999999999999</v>
      </c>
      <c r="FA643" s="1">
        <v>197910</v>
      </c>
      <c r="FB643" s="1">
        <f>IF(ISERROR(VLOOKUP($FA643,MOM,LOOKUPS!C$12,0)*$FB$6+VLOOKUP($FA643,STREV,LOOKUPS!C$10,0)*$FC$6+VLOOKUP($FA643,LTREV,LOOKUPS!C$9,0)*$FD$6+VLOOKUP($FA643,CFP,LOOKUPS!C$6,0)*$FE$6+VLOOKUP($FA643,EP,LOOKUPS!C$8,0)*$FF$6+VLOOKUP($FA643,BM,LOOKUPS!C$5,0)*$FG$6+VLOOKUP($FA643,DIV,LOOKUPS!C$7,0)*$FH$6++VLOOKUP($FA643,SIZE,LOOKUPS!C$11,0)*$FI$6),"",VLOOKUP($FA643,MOM,LOOKUPS!C$12,0)*$FB$6+VLOOKUP($FA643,STREV,LOOKUPS!C$10,0)*$FC$6+VLOOKUP($FA643,LTREV,LOOKUPS!C$9,0)*$FD$6+VLOOKUP($FA643,CFP,LOOKUPS!C$6,0)*$FE$6+VLOOKUP($FA643,EP,LOOKUPS!C$8,0)*$FF$6+VLOOKUP($FA643,BM,LOOKUPS!C$5,0)*$FG$6+VLOOKUP($FA643,DIV,LOOKUPS!C$7,0)*$FH$6++VLOOKUP($FA643,SIZE,LOOKUPS!C$11,0)*$FI$6)</f>
        <v>-10.331300000000001</v>
      </c>
      <c r="FC643" s="1">
        <f>IF(ISERROR(VLOOKUP($FA643,MOM,LOOKUPS!D$12,0)*$FB$6+VLOOKUP($FA643,STREV,LOOKUPS!D$10,0)*$FC$6+VLOOKUP($FA643,LTREV,LOOKUPS!D$9,0)*$FD$6+VLOOKUP($FA643,CFP,LOOKUPS!D$6,0)*$FE$6+VLOOKUP($FA643,EP,LOOKUPS!D$8,0)*$FF$6+VLOOKUP($FA643,BM,LOOKUPS!D$5,0)*$FG$6+VLOOKUP($FA643,DIV,LOOKUPS!D$7,0)*$FH$6++VLOOKUP($FA643,SIZE,LOOKUPS!D$11,0)*$FI$6),"",VLOOKUP($FA643,MOM,LOOKUPS!D$12,0)*$FB$6+VLOOKUP($FA643,STREV,LOOKUPS!D$10,0)*$FC$6+VLOOKUP($FA643,LTREV,LOOKUPS!D$9,0)*$FD$6+VLOOKUP($FA643,CFP,LOOKUPS!D$6,0)*$FE$6+VLOOKUP($FA643,EP,LOOKUPS!D$8,0)*$FF$6+VLOOKUP($FA643,BM,LOOKUPS!D$5,0)*$FG$6+VLOOKUP($FA643,DIV,LOOKUPS!D$7,0)*$FH$6++VLOOKUP($FA643,SIZE,LOOKUPS!D$11,0)*$FI$6)</f>
        <v>-9.3621000000000016</v>
      </c>
      <c r="FD643" s="1">
        <f>IF(ISERROR(VLOOKUP($FA643,MOM,LOOKUPS!E$12,0)*$FB$6+VLOOKUP($FA643,STREV,LOOKUPS!E$10,0)*$FC$6+VLOOKUP($FA643,LTREV,LOOKUPS!E$9,0)*$FD$6+VLOOKUP($FA643,CFP,LOOKUPS!E$6,0)*$FE$6+VLOOKUP($FA643,EP,LOOKUPS!E$8,0)*$FF$6+VLOOKUP($FA643,BM,LOOKUPS!E$5,0)*$FG$6+VLOOKUP($FA643,DIV,LOOKUPS!E$7,0)*$FH$6++VLOOKUP($FA643,SIZE,LOOKUPS!E$11,0)*$FI$6),"",VLOOKUP($FA643,MOM,LOOKUPS!E$12,0)*$FB$6+VLOOKUP($FA643,STREV,LOOKUPS!E$10,0)*$FC$6+VLOOKUP($FA643,LTREV,LOOKUPS!E$9,0)*$FD$6+VLOOKUP($FA643,CFP,LOOKUPS!E$6,0)*$FE$6+VLOOKUP($FA643,EP,LOOKUPS!E$8,0)*$FF$6+VLOOKUP($FA643,BM,LOOKUPS!E$5,0)*$FG$6+VLOOKUP($FA643,DIV,LOOKUPS!E$7,0)*$FH$6++VLOOKUP($FA643,SIZE,LOOKUPS!E$11,0)*$FI$6)</f>
        <v>-9.0660000000000007</v>
      </c>
      <c r="FE643" s="1">
        <f>IF(ISERROR(VLOOKUP($FA643,MOM,LOOKUPS!F$12,0)*$FB$6+VLOOKUP($FA643,STREV,LOOKUPS!F$10,0)*$FC$6+VLOOKUP($FA643,LTREV,LOOKUPS!F$9,0)*$FD$6+VLOOKUP($FA643,CFP,LOOKUPS!F$6,0)*$FE$6+VLOOKUP($FA643,EP,LOOKUPS!F$8,0)*$FF$6+VLOOKUP($FA643,BM,LOOKUPS!F$5,0)*$FG$6+VLOOKUP($FA643,DIV,LOOKUPS!F$7,0)*$FH$6++VLOOKUP($FA643,SIZE,LOOKUPS!F$11,0)*$FI$6),"",VLOOKUP($FA643,MOM,LOOKUPS!F$12,0)*$FB$6+VLOOKUP($FA643,STREV,LOOKUPS!F$10,0)*$FC$6+VLOOKUP($FA643,LTREV,LOOKUPS!F$9,0)*$FD$6+VLOOKUP($FA643,CFP,LOOKUPS!F$6,0)*$FE$6+VLOOKUP($FA643,EP,LOOKUPS!F$8,0)*$FF$6+VLOOKUP($FA643,BM,LOOKUPS!F$5,0)*$FG$6+VLOOKUP($FA643,DIV,LOOKUPS!F$7,0)*$FH$6++VLOOKUP($FA643,SIZE,LOOKUPS!F$11,0)*$FI$6)</f>
        <v>-8.5694999999999997</v>
      </c>
      <c r="FF643" s="1">
        <f>IF(ISERROR(VLOOKUP($FA643,MOM,LOOKUPS!G$12,0)*$FB$6+VLOOKUP($FA643,STREV,LOOKUPS!G$10,0)*$FC$6+VLOOKUP($FA643,LTREV,LOOKUPS!G$9,0)*$FD$6+VLOOKUP($FA643,CFP,LOOKUPS!G$6,0)*$FE$6+VLOOKUP($FA643,EP,LOOKUPS!G$8,0)*$FF$6+VLOOKUP($FA643,BM,LOOKUPS!G$5,0)*$FG$6+VLOOKUP($FA643,DIV,LOOKUPS!G$7,0)*$FH$6++VLOOKUP($FA643,SIZE,LOOKUPS!G$11,0)*$FI$6),"",VLOOKUP($FA643,MOM,LOOKUPS!G$12,0)*$FB$6+VLOOKUP($FA643,STREV,LOOKUPS!G$10,0)*$FC$6+VLOOKUP($FA643,LTREV,LOOKUPS!G$9,0)*$FD$6+VLOOKUP($FA643,CFP,LOOKUPS!G$6,0)*$FE$6+VLOOKUP($FA643,EP,LOOKUPS!G$8,0)*$FF$6+VLOOKUP($FA643,BM,LOOKUPS!G$5,0)*$FG$6+VLOOKUP($FA643,DIV,LOOKUPS!G$7,0)*$FH$6++VLOOKUP($FA643,SIZE,LOOKUPS!G$11,0)*$FI$6)</f>
        <v>-9.6470000000000002</v>
      </c>
      <c r="FG643" s="1">
        <f>IF(ISERROR(VLOOKUP($FA643,MOM,LOOKUPS!H$12,0)*$FB$6+VLOOKUP($FA643,STREV,LOOKUPS!H$10,0)*$FC$6+VLOOKUP($FA643,LTREV,LOOKUPS!H$9,0)*$FD$6+VLOOKUP($FA643,CFP,LOOKUPS!H$6,0)*$FE$6+VLOOKUP($FA643,EP,LOOKUPS!H$8,0)*$FF$6+VLOOKUP($FA643,BM,LOOKUPS!H$5,0)*$FG$6+VLOOKUP($FA643,DIV,LOOKUPS!H$7,0)*$FH$6++VLOOKUP($FA643,SIZE,LOOKUPS!H$11,0)*$FI$6),"",VLOOKUP($FA643,MOM,LOOKUPS!H$12,0)*$FB$6+VLOOKUP($FA643,STREV,LOOKUPS!H$10,0)*$FC$6+VLOOKUP($FA643,LTREV,LOOKUPS!H$9,0)*$FD$6+VLOOKUP($FA643,CFP,LOOKUPS!H$6,0)*$FE$6+VLOOKUP($FA643,EP,LOOKUPS!H$8,0)*$FF$6+VLOOKUP($FA643,BM,LOOKUPS!H$5,0)*$FG$6+VLOOKUP($FA643,DIV,LOOKUPS!H$7,0)*$FH$6++VLOOKUP($FA643,SIZE,LOOKUPS!H$11,0)*$FI$6)</f>
        <v>-9.3965000000000014</v>
      </c>
      <c r="FH643" s="1">
        <f>IF(ISERROR(VLOOKUP($FA643,MOM,LOOKUPS!I$12,0)*$FB$6+VLOOKUP($FA643,STREV,LOOKUPS!I$10,0)*$FC$6+VLOOKUP($FA643,LTREV,LOOKUPS!I$9,0)*$FD$6+VLOOKUP($FA643,CFP,LOOKUPS!I$6,0)*$FE$6+VLOOKUP($FA643,EP,LOOKUPS!I$8,0)*$FF$6+VLOOKUP($FA643,BM,LOOKUPS!I$5,0)*$FG$6+VLOOKUP($FA643,DIV,LOOKUPS!I$7,0)*$FH$6++VLOOKUP($FA643,SIZE,LOOKUPS!I$11,0)*$FI$6),"",VLOOKUP($FA643,MOM,LOOKUPS!I$12,0)*$FB$6+VLOOKUP($FA643,STREV,LOOKUPS!I$10,0)*$FC$6+VLOOKUP($FA643,LTREV,LOOKUPS!I$9,0)*$FD$6+VLOOKUP($FA643,CFP,LOOKUPS!I$6,0)*$FE$6+VLOOKUP($FA643,EP,LOOKUPS!I$8,0)*$FF$6+VLOOKUP($FA643,BM,LOOKUPS!I$5,0)*$FG$6+VLOOKUP($FA643,DIV,LOOKUPS!I$7,0)*$FH$6++VLOOKUP($FA643,SIZE,LOOKUPS!I$11,0)*$FI$6)</f>
        <v>-9.4306000000000001</v>
      </c>
      <c r="FI643" s="1">
        <f>IF(ISERROR(VLOOKUP($FA643,MOM,LOOKUPS!J$12,0)*$FB$6+VLOOKUP($FA643,STREV,LOOKUPS!J$10,0)*$FC$6+VLOOKUP($FA643,LTREV,LOOKUPS!J$9,0)*$FD$6+VLOOKUP($FA643,CFP,LOOKUPS!J$6,0)*$FE$6+VLOOKUP($FA643,EP,LOOKUPS!J$8,0)*$FF$6+VLOOKUP($FA643,BM,LOOKUPS!J$5,0)*$FG$6+VLOOKUP($FA643,DIV,LOOKUPS!J$7,0)*$FH$6++VLOOKUP($FA643,SIZE,LOOKUPS!J$11,0)*$FI$6),"",VLOOKUP($FA643,MOM,LOOKUPS!J$12,0)*$FB$6+VLOOKUP($FA643,STREV,LOOKUPS!J$10,0)*$FC$6+VLOOKUP($FA643,LTREV,LOOKUPS!J$9,0)*$FD$6+VLOOKUP($FA643,CFP,LOOKUPS!J$6,0)*$FE$6+VLOOKUP($FA643,EP,LOOKUPS!J$8,0)*$FF$6+VLOOKUP($FA643,BM,LOOKUPS!J$5,0)*$FG$6+VLOOKUP($FA643,DIV,LOOKUPS!J$7,0)*$FH$6++VLOOKUP($FA643,SIZE,LOOKUPS!J$11,0)*$FI$6)</f>
        <v>-9.1797000000000004</v>
      </c>
      <c r="FJ643" s="1">
        <f>IF(ISERROR(VLOOKUP($FA643,MOM,LOOKUPS!K$12,0)*$FB$6+VLOOKUP($FA643,STREV,LOOKUPS!K$10,0)*$FC$6+VLOOKUP($FA643,LTREV,LOOKUPS!K$9,0)*$FD$6+VLOOKUP($FA643,CFP,LOOKUPS!K$6,0)*$FE$6+VLOOKUP($FA643,EP,LOOKUPS!K$8,0)*$FF$6+VLOOKUP($FA643,BM,LOOKUPS!K$5,0)*$FG$6+VLOOKUP($FA643,DIV,LOOKUPS!K$7,0)*$FH$6++VLOOKUP($FA643,SIZE,LOOKUPS!K$11,0)*$FI$6),"",VLOOKUP($FA643,MOM,LOOKUPS!K$12,0)*$FB$6+VLOOKUP($FA643,STREV,LOOKUPS!K$10,0)*$FC$6+VLOOKUP($FA643,LTREV,LOOKUPS!K$9,0)*$FD$6+VLOOKUP($FA643,CFP,LOOKUPS!K$6,0)*$FE$6+VLOOKUP($FA643,EP,LOOKUPS!K$8,0)*$FF$6+VLOOKUP($FA643,BM,LOOKUPS!K$5,0)*$FG$6+VLOOKUP($FA643,DIV,LOOKUPS!K$7,0)*$FH$6++VLOOKUP($FA643,SIZE,LOOKUPS!K$11,0)*$FI$6)</f>
        <v>-9.9722000000000008</v>
      </c>
      <c r="FK643" s="1">
        <f>IF(ISERROR(VLOOKUP($FA643,MOM,LOOKUPS!L$12,0)*$FB$6+VLOOKUP($FA643,STREV,LOOKUPS!L$10,0)*$FC$6+VLOOKUP($FA643,LTREV,LOOKUPS!L$9,0)*$FD$6+VLOOKUP($FA643,CFP,LOOKUPS!L$6,0)*$FE$6+VLOOKUP($FA643,EP,LOOKUPS!L$8,0)*$FF$6+VLOOKUP($FA643,BM,LOOKUPS!L$5,0)*$FG$6+VLOOKUP($FA643,DIV,LOOKUPS!L$7,0)*$FH$6++VLOOKUP($FA643,SIZE,LOOKUPS!L$11,0)*$FI$6),"",VLOOKUP($FA643,MOM,LOOKUPS!L$12,0)*$FB$6+VLOOKUP($FA643,STREV,LOOKUPS!L$10,0)*$FC$6+VLOOKUP($FA643,LTREV,LOOKUPS!L$9,0)*$FD$6+VLOOKUP($FA643,CFP,LOOKUPS!L$6,0)*$FE$6+VLOOKUP($FA643,EP,LOOKUPS!L$8,0)*$FF$6+VLOOKUP($FA643,BM,LOOKUPS!L$5,0)*$FG$6+VLOOKUP($FA643,DIV,LOOKUPS!L$7,0)*$FH$6++VLOOKUP($FA643,SIZE,LOOKUPS!L$11,0)*$FI$6)</f>
        <v>-10.174100000000001</v>
      </c>
    </row>
    <row r="644" spans="1:167" x14ac:dyDescent="0.3">
      <c r="A644" s="1">
        <v>197911</v>
      </c>
      <c r="B644" s="1">
        <v>2.81</v>
      </c>
      <c r="C644" s="1">
        <v>2.84</v>
      </c>
      <c r="D644" s="1">
        <v>3.67</v>
      </c>
      <c r="E644" s="1">
        <v>4.05</v>
      </c>
      <c r="F644" s="1">
        <v>5.19</v>
      </c>
      <c r="G644" s="1">
        <v>6.63</v>
      </c>
      <c r="H644" s="1">
        <v>7.23</v>
      </c>
      <c r="I644" s="1">
        <v>7.95</v>
      </c>
      <c r="J644" s="1">
        <v>11.23</v>
      </c>
      <c r="K644" s="1">
        <v>13.53</v>
      </c>
      <c r="M644" s="1">
        <v>197812</v>
      </c>
      <c r="N644" s="1">
        <v>2.5</v>
      </c>
      <c r="O644" s="1">
        <v>1.85</v>
      </c>
      <c r="P644" s="1">
        <v>0.44</v>
      </c>
      <c r="Q644" s="1">
        <v>0.85</v>
      </c>
      <c r="R644" s="1">
        <v>0.83</v>
      </c>
      <c r="S644" s="1">
        <v>2.5299999999999998</v>
      </c>
      <c r="T644" s="1">
        <v>1.33</v>
      </c>
      <c r="U644" s="1">
        <v>0.87</v>
      </c>
      <c r="V644" s="1">
        <v>1.84</v>
      </c>
      <c r="W644" s="1">
        <v>0.11</v>
      </c>
      <c r="Y644" s="1">
        <v>198311</v>
      </c>
      <c r="Z644" s="1">
        <v>3.18</v>
      </c>
      <c r="AA644" s="1">
        <v>4.12</v>
      </c>
      <c r="AB644" s="1">
        <v>3.86</v>
      </c>
      <c r="AC644" s="1">
        <v>2.88</v>
      </c>
      <c r="AD644" s="1">
        <v>4.3</v>
      </c>
      <c r="AE644" s="1">
        <v>3.65</v>
      </c>
      <c r="AF644" s="1">
        <v>4.12</v>
      </c>
      <c r="AG644" s="1">
        <v>5.4</v>
      </c>
      <c r="AH644" s="1">
        <v>4.5199999999999996</v>
      </c>
      <c r="AI644" s="1">
        <v>4.99</v>
      </c>
      <c r="AK644">
        <v>200405</v>
      </c>
      <c r="AL644">
        <v>-1.08</v>
      </c>
      <c r="AM644">
        <v>1.06</v>
      </c>
      <c r="AN644">
        <v>0.62</v>
      </c>
      <c r="AO644">
        <v>-0.34</v>
      </c>
      <c r="AP644">
        <v>1.5</v>
      </c>
      <c r="AQ644">
        <v>0.22</v>
      </c>
      <c r="AR644">
        <v>0.8</v>
      </c>
      <c r="AS644">
        <v>0.38</v>
      </c>
      <c r="AT644">
        <v>-0.67</v>
      </c>
      <c r="AU644">
        <v>1.9</v>
      </c>
      <c r="AV644">
        <v>0.98</v>
      </c>
      <c r="AW644">
        <v>-0.08</v>
      </c>
      <c r="AX644">
        <v>0.48</v>
      </c>
      <c r="AY644">
        <v>1.1200000000000001</v>
      </c>
      <c r="AZ644">
        <v>0.41</v>
      </c>
      <c r="BA644">
        <v>0.35</v>
      </c>
      <c r="BB644">
        <v>0.4</v>
      </c>
      <c r="BC644">
        <v>-1.41</v>
      </c>
      <c r="BD644">
        <v>0</v>
      </c>
      <c r="BF644" s="1">
        <v>200405</v>
      </c>
      <c r="BG644" s="1">
        <v>-0.61</v>
      </c>
      <c r="BH644" s="1">
        <v>1.05</v>
      </c>
      <c r="BI644" s="1">
        <v>0.2</v>
      </c>
      <c r="BJ644" s="1">
        <v>-0.02</v>
      </c>
      <c r="BK644" s="1">
        <v>1.35</v>
      </c>
      <c r="BL644" s="1">
        <v>0.34</v>
      </c>
      <c r="BM644" s="1">
        <v>0.11</v>
      </c>
      <c r="BN644" s="1">
        <v>0.02</v>
      </c>
      <c r="BO644" s="1">
        <v>0.02</v>
      </c>
      <c r="BP644" s="1">
        <v>1.62</v>
      </c>
      <c r="BQ644" s="1">
        <v>1</v>
      </c>
      <c r="BR644" s="1">
        <v>0.24</v>
      </c>
      <c r="BS644" s="1">
        <v>0.44</v>
      </c>
      <c r="BT644" s="1">
        <v>-0.04</v>
      </c>
      <c r="BU644" s="1">
        <v>0.23</v>
      </c>
      <c r="BV644" s="1">
        <v>0.15</v>
      </c>
      <c r="BW644" s="1">
        <v>-0.09</v>
      </c>
      <c r="BX644" s="1">
        <v>1.28</v>
      </c>
      <c r="BY644" s="1">
        <v>-1.36</v>
      </c>
      <c r="CA644" s="1">
        <v>197905</v>
      </c>
      <c r="CB644" s="1">
        <v>-3.57</v>
      </c>
      <c r="CC644" s="1">
        <v>-1.93</v>
      </c>
      <c r="CD644" s="1">
        <v>-0.53</v>
      </c>
      <c r="CE644" s="1">
        <v>-0.52</v>
      </c>
      <c r="CF644" s="1">
        <v>-1.96</v>
      </c>
      <c r="CG644" s="1">
        <v>-1.44</v>
      </c>
      <c r="CH644" s="1">
        <v>-0.74</v>
      </c>
      <c r="CI644" s="1">
        <v>-0.22</v>
      </c>
      <c r="CJ644" s="1">
        <v>-0.47</v>
      </c>
      <c r="CK644" s="1">
        <v>-1.81</v>
      </c>
      <c r="CL644" s="1">
        <v>-2.1800000000000002</v>
      </c>
      <c r="CM644" s="1">
        <v>-1.84</v>
      </c>
      <c r="CN644" s="1">
        <v>-0.98</v>
      </c>
      <c r="CO644" s="1">
        <v>-1.71</v>
      </c>
      <c r="CP644" s="1">
        <v>0.21</v>
      </c>
      <c r="CQ644" s="1">
        <v>0.28999999999999998</v>
      </c>
      <c r="CR644" s="1">
        <v>-0.67</v>
      </c>
      <c r="CS644" s="1">
        <v>-0.36</v>
      </c>
      <c r="CT644" s="1">
        <v>-0.55000000000000004</v>
      </c>
      <c r="CV644" s="1">
        <v>198005</v>
      </c>
      <c r="CW644" s="1">
        <v>6.14</v>
      </c>
      <c r="CX644" s="1">
        <v>8.6199999999999992</v>
      </c>
      <c r="CY644" s="1">
        <v>7.28</v>
      </c>
      <c r="CZ644" s="1">
        <v>7.25</v>
      </c>
      <c r="DA644" s="1">
        <v>9.0299999999999994</v>
      </c>
      <c r="DB644" s="1">
        <v>8.15</v>
      </c>
      <c r="DC644" s="1">
        <v>6.98</v>
      </c>
      <c r="DD644" s="1">
        <v>7.17</v>
      </c>
      <c r="DE644" s="1">
        <v>6.86</v>
      </c>
      <c r="DF644" s="1">
        <v>8.4700000000000006</v>
      </c>
      <c r="DG644" s="1">
        <v>9.7899999999999991</v>
      </c>
      <c r="DH644" s="1">
        <v>7.6</v>
      </c>
      <c r="DI644" s="1">
        <v>8.76</v>
      </c>
      <c r="DJ644" s="1">
        <v>7.35</v>
      </c>
      <c r="DK644" s="1">
        <v>6.52</v>
      </c>
      <c r="DL644" s="1">
        <v>6.41</v>
      </c>
      <c r="DM644" s="1">
        <v>8.0299999999999994</v>
      </c>
      <c r="DN644" s="1">
        <v>7.14</v>
      </c>
      <c r="DO644" s="1">
        <v>6.5</v>
      </c>
      <c r="DQ644" s="1">
        <v>197905</v>
      </c>
      <c r="DR644" s="1">
        <v>-99.99</v>
      </c>
      <c r="DS644" s="1">
        <v>-0.86</v>
      </c>
      <c r="DT644" s="1">
        <v>-1.47</v>
      </c>
      <c r="DU644" s="1">
        <v>-0.75</v>
      </c>
      <c r="DV644" s="1">
        <v>-0.83</v>
      </c>
      <c r="DW644" s="1">
        <v>-1.24</v>
      </c>
      <c r="DX644" s="1">
        <v>-1.74</v>
      </c>
      <c r="DY644" s="1">
        <v>-0.91</v>
      </c>
      <c r="DZ644" s="1">
        <v>-0.76</v>
      </c>
      <c r="EA644" s="1">
        <v>-0.71</v>
      </c>
      <c r="EB644" s="1">
        <v>-1.39</v>
      </c>
      <c r="EC644" s="1">
        <v>-1.2</v>
      </c>
      <c r="ED644" s="1">
        <v>-1.28</v>
      </c>
      <c r="EE644" s="1">
        <v>-1.62</v>
      </c>
      <c r="EF644" s="1">
        <v>-1.9</v>
      </c>
      <c r="EG644" s="1">
        <v>-1.1000000000000001</v>
      </c>
      <c r="EH644" s="1">
        <v>-0.73</v>
      </c>
      <c r="EI644" s="1">
        <v>0.18</v>
      </c>
      <c r="EJ644" s="1">
        <v>-1.74</v>
      </c>
      <c r="EL644">
        <v>197905</v>
      </c>
      <c r="EM644">
        <v>-2.21</v>
      </c>
      <c r="EN644">
        <v>0.16</v>
      </c>
      <c r="EO644">
        <v>1.3</v>
      </c>
      <c r="EP644">
        <v>0.82</v>
      </c>
      <c r="ER644" s="1">
        <v>197911</v>
      </c>
      <c r="ES644" s="1">
        <v>7.96</v>
      </c>
      <c r="EU644" s="1">
        <v>197812</v>
      </c>
      <c r="EV644" s="1">
        <v>-0.34</v>
      </c>
      <c r="EX644" s="1">
        <v>198311</v>
      </c>
      <c r="EY644" s="1">
        <v>-1.38</v>
      </c>
      <c r="FA644" s="1">
        <v>197911</v>
      </c>
      <c r="FB644" s="1">
        <f>IF(ISERROR(VLOOKUP($FA644,MOM,LOOKUPS!C$12,0)*$FB$6+VLOOKUP($FA644,STREV,LOOKUPS!C$10,0)*$FC$6+VLOOKUP($FA644,LTREV,LOOKUPS!C$9,0)*$FD$6+VLOOKUP($FA644,CFP,LOOKUPS!C$6,0)*$FE$6+VLOOKUP($FA644,EP,LOOKUPS!C$8,0)*$FF$6+VLOOKUP($FA644,BM,LOOKUPS!C$5,0)*$FG$6+VLOOKUP($FA644,DIV,LOOKUPS!C$7,0)*$FH$6++VLOOKUP($FA644,SIZE,LOOKUPS!C$11,0)*$FI$6),"",VLOOKUP($FA644,MOM,LOOKUPS!C$12,0)*$FB$6+VLOOKUP($FA644,STREV,LOOKUPS!C$10,0)*$FC$6+VLOOKUP($FA644,LTREV,LOOKUPS!C$9,0)*$FD$6+VLOOKUP($FA644,CFP,LOOKUPS!C$6,0)*$FE$6+VLOOKUP($FA644,EP,LOOKUPS!C$8,0)*$FF$6+VLOOKUP($FA644,BM,LOOKUPS!C$5,0)*$FG$6+VLOOKUP($FA644,DIV,LOOKUPS!C$7,0)*$FH$6++VLOOKUP($FA644,SIZE,LOOKUPS!C$11,0)*$FI$6)</f>
        <v>5.6649000000000003</v>
      </c>
      <c r="FC644" s="1">
        <f>IF(ISERROR(VLOOKUP($FA644,MOM,LOOKUPS!D$12,0)*$FB$6+VLOOKUP($FA644,STREV,LOOKUPS!D$10,0)*$FC$6+VLOOKUP($FA644,LTREV,LOOKUPS!D$9,0)*$FD$6+VLOOKUP($FA644,CFP,LOOKUPS!D$6,0)*$FE$6+VLOOKUP($FA644,EP,LOOKUPS!D$8,0)*$FF$6+VLOOKUP($FA644,BM,LOOKUPS!D$5,0)*$FG$6+VLOOKUP($FA644,DIV,LOOKUPS!D$7,0)*$FH$6++VLOOKUP($FA644,SIZE,LOOKUPS!D$11,0)*$FI$6),"",VLOOKUP($FA644,MOM,LOOKUPS!D$12,0)*$FB$6+VLOOKUP($FA644,STREV,LOOKUPS!D$10,0)*$FC$6+VLOOKUP($FA644,LTREV,LOOKUPS!D$9,0)*$FD$6+VLOOKUP($FA644,CFP,LOOKUPS!D$6,0)*$FE$6+VLOOKUP($FA644,EP,LOOKUPS!D$8,0)*$FF$6+VLOOKUP($FA644,BM,LOOKUPS!D$5,0)*$FG$6+VLOOKUP($FA644,DIV,LOOKUPS!D$7,0)*$FH$6++VLOOKUP($FA644,SIZE,LOOKUPS!D$11,0)*$FI$6)</f>
        <v>5.5592000000000006</v>
      </c>
      <c r="FD644" s="1">
        <f>IF(ISERROR(VLOOKUP($FA644,MOM,LOOKUPS!E$12,0)*$FB$6+VLOOKUP($FA644,STREV,LOOKUPS!E$10,0)*$FC$6+VLOOKUP($FA644,LTREV,LOOKUPS!E$9,0)*$FD$6+VLOOKUP($FA644,CFP,LOOKUPS!E$6,0)*$FE$6+VLOOKUP($FA644,EP,LOOKUPS!E$8,0)*$FF$6+VLOOKUP($FA644,BM,LOOKUPS!E$5,0)*$FG$6+VLOOKUP($FA644,DIV,LOOKUPS!E$7,0)*$FH$6++VLOOKUP($FA644,SIZE,LOOKUPS!E$11,0)*$FI$6),"",VLOOKUP($FA644,MOM,LOOKUPS!E$12,0)*$FB$6+VLOOKUP($FA644,STREV,LOOKUPS!E$10,0)*$FC$6+VLOOKUP($FA644,LTREV,LOOKUPS!E$9,0)*$FD$6+VLOOKUP($FA644,CFP,LOOKUPS!E$6,0)*$FE$6+VLOOKUP($FA644,EP,LOOKUPS!E$8,0)*$FF$6+VLOOKUP($FA644,BM,LOOKUPS!E$5,0)*$FG$6+VLOOKUP($FA644,DIV,LOOKUPS!E$7,0)*$FH$6++VLOOKUP($FA644,SIZE,LOOKUPS!E$11,0)*$FI$6)</f>
        <v>6.0050000000000008</v>
      </c>
      <c r="FE644" s="1">
        <f>IF(ISERROR(VLOOKUP($FA644,MOM,LOOKUPS!F$12,0)*$FB$6+VLOOKUP($FA644,STREV,LOOKUPS!F$10,0)*$FC$6+VLOOKUP($FA644,LTREV,LOOKUPS!F$9,0)*$FD$6+VLOOKUP($FA644,CFP,LOOKUPS!F$6,0)*$FE$6+VLOOKUP($FA644,EP,LOOKUPS!F$8,0)*$FF$6+VLOOKUP($FA644,BM,LOOKUPS!F$5,0)*$FG$6+VLOOKUP($FA644,DIV,LOOKUPS!F$7,0)*$FH$6++VLOOKUP($FA644,SIZE,LOOKUPS!F$11,0)*$FI$6),"",VLOOKUP($FA644,MOM,LOOKUPS!F$12,0)*$FB$6+VLOOKUP($FA644,STREV,LOOKUPS!F$10,0)*$FC$6+VLOOKUP($FA644,LTREV,LOOKUPS!F$9,0)*$FD$6+VLOOKUP($FA644,CFP,LOOKUPS!F$6,0)*$FE$6+VLOOKUP($FA644,EP,LOOKUPS!F$8,0)*$FF$6+VLOOKUP($FA644,BM,LOOKUPS!F$5,0)*$FG$6+VLOOKUP($FA644,DIV,LOOKUPS!F$7,0)*$FH$6++VLOOKUP($FA644,SIZE,LOOKUPS!F$11,0)*$FI$6)</f>
        <v>5.7154000000000007</v>
      </c>
      <c r="FF644" s="1">
        <f>IF(ISERROR(VLOOKUP($FA644,MOM,LOOKUPS!G$12,0)*$FB$6+VLOOKUP($FA644,STREV,LOOKUPS!G$10,0)*$FC$6+VLOOKUP($FA644,LTREV,LOOKUPS!G$9,0)*$FD$6+VLOOKUP($FA644,CFP,LOOKUPS!G$6,0)*$FE$6+VLOOKUP($FA644,EP,LOOKUPS!G$8,0)*$FF$6+VLOOKUP($FA644,BM,LOOKUPS!G$5,0)*$FG$6+VLOOKUP($FA644,DIV,LOOKUPS!G$7,0)*$FH$6++VLOOKUP($FA644,SIZE,LOOKUPS!G$11,0)*$FI$6),"",VLOOKUP($FA644,MOM,LOOKUPS!G$12,0)*$FB$6+VLOOKUP($FA644,STREV,LOOKUPS!G$10,0)*$FC$6+VLOOKUP($FA644,LTREV,LOOKUPS!G$9,0)*$FD$6+VLOOKUP($FA644,CFP,LOOKUPS!G$6,0)*$FE$6+VLOOKUP($FA644,EP,LOOKUPS!G$8,0)*$FF$6+VLOOKUP($FA644,BM,LOOKUPS!G$5,0)*$FG$6+VLOOKUP($FA644,DIV,LOOKUPS!G$7,0)*$FH$6++VLOOKUP($FA644,SIZE,LOOKUPS!G$11,0)*$FI$6)</f>
        <v>5.2585000000000006</v>
      </c>
      <c r="FG644" s="1">
        <f>IF(ISERROR(VLOOKUP($FA644,MOM,LOOKUPS!H$12,0)*$FB$6+VLOOKUP($FA644,STREV,LOOKUPS!H$10,0)*$FC$6+VLOOKUP($FA644,LTREV,LOOKUPS!H$9,0)*$FD$6+VLOOKUP($FA644,CFP,LOOKUPS!H$6,0)*$FE$6+VLOOKUP($FA644,EP,LOOKUPS!H$8,0)*$FF$6+VLOOKUP($FA644,BM,LOOKUPS!H$5,0)*$FG$6+VLOOKUP($FA644,DIV,LOOKUPS!H$7,0)*$FH$6++VLOOKUP($FA644,SIZE,LOOKUPS!H$11,0)*$FI$6),"",VLOOKUP($FA644,MOM,LOOKUPS!H$12,0)*$FB$6+VLOOKUP($FA644,STREV,LOOKUPS!H$10,0)*$FC$6+VLOOKUP($FA644,LTREV,LOOKUPS!H$9,0)*$FD$6+VLOOKUP($FA644,CFP,LOOKUPS!H$6,0)*$FE$6+VLOOKUP($FA644,EP,LOOKUPS!H$8,0)*$FF$6+VLOOKUP($FA644,BM,LOOKUPS!H$5,0)*$FG$6+VLOOKUP($FA644,DIV,LOOKUPS!H$7,0)*$FH$6++VLOOKUP($FA644,SIZE,LOOKUPS!H$11,0)*$FI$6)</f>
        <v>6.3625000000000007</v>
      </c>
      <c r="FH644" s="1">
        <f>IF(ISERROR(VLOOKUP($FA644,MOM,LOOKUPS!I$12,0)*$FB$6+VLOOKUP($FA644,STREV,LOOKUPS!I$10,0)*$FC$6+VLOOKUP($FA644,LTREV,LOOKUPS!I$9,0)*$FD$6+VLOOKUP($FA644,CFP,LOOKUPS!I$6,0)*$FE$6+VLOOKUP($FA644,EP,LOOKUPS!I$8,0)*$FF$6+VLOOKUP($FA644,BM,LOOKUPS!I$5,0)*$FG$6+VLOOKUP($FA644,DIV,LOOKUPS!I$7,0)*$FH$6++VLOOKUP($FA644,SIZE,LOOKUPS!I$11,0)*$FI$6),"",VLOOKUP($FA644,MOM,LOOKUPS!I$12,0)*$FB$6+VLOOKUP($FA644,STREV,LOOKUPS!I$10,0)*$FC$6+VLOOKUP($FA644,LTREV,LOOKUPS!I$9,0)*$FD$6+VLOOKUP($FA644,CFP,LOOKUPS!I$6,0)*$FE$6+VLOOKUP($FA644,EP,LOOKUPS!I$8,0)*$FF$6+VLOOKUP($FA644,BM,LOOKUPS!I$5,0)*$FG$6+VLOOKUP($FA644,DIV,LOOKUPS!I$7,0)*$FH$6++VLOOKUP($FA644,SIZE,LOOKUPS!I$11,0)*$FI$6)</f>
        <v>6.952300000000001</v>
      </c>
      <c r="FI644" s="1">
        <f>IF(ISERROR(VLOOKUP($FA644,MOM,LOOKUPS!J$12,0)*$FB$6+VLOOKUP($FA644,STREV,LOOKUPS!J$10,0)*$FC$6+VLOOKUP($FA644,LTREV,LOOKUPS!J$9,0)*$FD$6+VLOOKUP($FA644,CFP,LOOKUPS!J$6,0)*$FE$6+VLOOKUP($FA644,EP,LOOKUPS!J$8,0)*$FF$6+VLOOKUP($FA644,BM,LOOKUPS!J$5,0)*$FG$6+VLOOKUP($FA644,DIV,LOOKUPS!J$7,0)*$FH$6++VLOOKUP($FA644,SIZE,LOOKUPS!J$11,0)*$FI$6),"",VLOOKUP($FA644,MOM,LOOKUPS!J$12,0)*$FB$6+VLOOKUP($FA644,STREV,LOOKUPS!J$10,0)*$FC$6+VLOOKUP($FA644,LTREV,LOOKUPS!J$9,0)*$FD$6+VLOOKUP($FA644,CFP,LOOKUPS!J$6,0)*$FE$6+VLOOKUP($FA644,EP,LOOKUPS!J$8,0)*$FF$6+VLOOKUP($FA644,BM,LOOKUPS!J$5,0)*$FG$6+VLOOKUP($FA644,DIV,LOOKUPS!J$7,0)*$FH$6++VLOOKUP($FA644,SIZE,LOOKUPS!J$11,0)*$FI$6)</f>
        <v>6.5446000000000009</v>
      </c>
      <c r="FJ644" s="1">
        <f>IF(ISERROR(VLOOKUP($FA644,MOM,LOOKUPS!K$12,0)*$FB$6+VLOOKUP($FA644,STREV,LOOKUPS!K$10,0)*$FC$6+VLOOKUP($FA644,LTREV,LOOKUPS!K$9,0)*$FD$6+VLOOKUP($FA644,CFP,LOOKUPS!K$6,0)*$FE$6+VLOOKUP($FA644,EP,LOOKUPS!K$8,0)*$FF$6+VLOOKUP($FA644,BM,LOOKUPS!K$5,0)*$FG$6+VLOOKUP($FA644,DIV,LOOKUPS!K$7,0)*$FH$6++VLOOKUP($FA644,SIZE,LOOKUPS!K$11,0)*$FI$6),"",VLOOKUP($FA644,MOM,LOOKUPS!K$12,0)*$FB$6+VLOOKUP($FA644,STREV,LOOKUPS!K$10,0)*$FC$6+VLOOKUP($FA644,LTREV,LOOKUPS!K$9,0)*$FD$6+VLOOKUP($FA644,CFP,LOOKUPS!K$6,0)*$FE$6+VLOOKUP($FA644,EP,LOOKUPS!K$8,0)*$FF$6+VLOOKUP($FA644,BM,LOOKUPS!K$5,0)*$FG$6+VLOOKUP($FA644,DIV,LOOKUPS!K$7,0)*$FH$6++VLOOKUP($FA644,SIZE,LOOKUPS!K$11,0)*$FI$6)</f>
        <v>8.1671000000000014</v>
      </c>
      <c r="FK644" s="1">
        <f>IF(ISERROR(VLOOKUP($FA644,MOM,LOOKUPS!L$12,0)*$FB$6+VLOOKUP($FA644,STREV,LOOKUPS!L$10,0)*$FC$6+VLOOKUP($FA644,LTREV,LOOKUPS!L$9,0)*$FD$6+VLOOKUP($FA644,CFP,LOOKUPS!L$6,0)*$FE$6+VLOOKUP($FA644,EP,LOOKUPS!L$8,0)*$FF$6+VLOOKUP($FA644,BM,LOOKUPS!L$5,0)*$FG$6+VLOOKUP($FA644,DIV,LOOKUPS!L$7,0)*$FH$6++VLOOKUP($FA644,SIZE,LOOKUPS!L$11,0)*$FI$6),"",VLOOKUP($FA644,MOM,LOOKUPS!L$12,0)*$FB$6+VLOOKUP($FA644,STREV,LOOKUPS!L$10,0)*$FC$6+VLOOKUP($FA644,LTREV,LOOKUPS!L$9,0)*$FD$6+VLOOKUP($FA644,CFP,LOOKUPS!L$6,0)*$FE$6+VLOOKUP($FA644,EP,LOOKUPS!L$8,0)*$FF$6+VLOOKUP($FA644,BM,LOOKUPS!L$5,0)*$FG$6+VLOOKUP($FA644,DIV,LOOKUPS!L$7,0)*$FH$6++VLOOKUP($FA644,SIZE,LOOKUPS!L$11,0)*$FI$6)</f>
        <v>8.9713999999999992</v>
      </c>
    </row>
    <row r="645" spans="1:167" x14ac:dyDescent="0.3">
      <c r="A645" s="1">
        <v>197912</v>
      </c>
      <c r="B645" s="1">
        <v>5.39</v>
      </c>
      <c r="C645" s="1">
        <v>4.74</v>
      </c>
      <c r="D645" s="1">
        <v>3.88</v>
      </c>
      <c r="E645" s="1">
        <v>3.63</v>
      </c>
      <c r="F645" s="1">
        <v>4.28</v>
      </c>
      <c r="G645" s="1">
        <v>5.84</v>
      </c>
      <c r="H645" s="1">
        <v>6.81</v>
      </c>
      <c r="I645" s="1">
        <v>7.6</v>
      </c>
      <c r="J645" s="1">
        <v>8.2200000000000006</v>
      </c>
      <c r="K645" s="1">
        <v>11.84</v>
      </c>
      <c r="M645" s="1">
        <v>197901</v>
      </c>
      <c r="N645" s="1">
        <v>15.54</v>
      </c>
      <c r="O645" s="1">
        <v>12.28</v>
      </c>
      <c r="P645" s="1">
        <v>11.31</v>
      </c>
      <c r="Q645" s="1">
        <v>8.32</v>
      </c>
      <c r="R645" s="1">
        <v>8.7200000000000006</v>
      </c>
      <c r="S645" s="1">
        <v>7.68</v>
      </c>
      <c r="T645" s="1">
        <v>7.42</v>
      </c>
      <c r="U645" s="1">
        <v>6.88</v>
      </c>
      <c r="V645" s="1">
        <v>6.3</v>
      </c>
      <c r="W645" s="1">
        <v>5.88</v>
      </c>
      <c r="Y645" s="1">
        <v>198312</v>
      </c>
      <c r="Z645" s="1">
        <v>-1.65</v>
      </c>
      <c r="AA645" s="1">
        <v>-1</v>
      </c>
      <c r="AB645" s="1">
        <v>-1.19</v>
      </c>
      <c r="AC645" s="1">
        <v>-1.05</v>
      </c>
      <c r="AD645" s="1">
        <v>-0.13</v>
      </c>
      <c r="AE645" s="1">
        <v>0.53</v>
      </c>
      <c r="AF645" s="1">
        <v>-0.56000000000000005</v>
      </c>
      <c r="AG645" s="1">
        <v>-1</v>
      </c>
      <c r="AH645" s="1">
        <v>-1.24</v>
      </c>
      <c r="AI645" s="1">
        <v>-2.64</v>
      </c>
      <c r="AK645">
        <v>200406</v>
      </c>
      <c r="AL645">
        <v>0.69</v>
      </c>
      <c r="AM645">
        <v>3.12</v>
      </c>
      <c r="AN645">
        <v>3.37</v>
      </c>
      <c r="AO645">
        <v>4.04</v>
      </c>
      <c r="AP645">
        <v>2.85</v>
      </c>
      <c r="AQ645">
        <v>3.66</v>
      </c>
      <c r="AR645">
        <v>3.03</v>
      </c>
      <c r="AS645">
        <v>4.22</v>
      </c>
      <c r="AT645">
        <v>3.88</v>
      </c>
      <c r="AU645">
        <v>2.76</v>
      </c>
      <c r="AV645">
        <v>2.96</v>
      </c>
      <c r="AW645">
        <v>3.84</v>
      </c>
      <c r="AX645">
        <v>3.49</v>
      </c>
      <c r="AY645">
        <v>2.7</v>
      </c>
      <c r="AZ645">
        <v>3.43</v>
      </c>
      <c r="BA645">
        <v>4.03</v>
      </c>
      <c r="BB645">
        <v>4.4000000000000004</v>
      </c>
      <c r="BC645">
        <v>3.78</v>
      </c>
      <c r="BD645">
        <v>3.98</v>
      </c>
      <c r="BF645" s="1">
        <v>200406</v>
      </c>
      <c r="BG645" s="1">
        <v>1.35</v>
      </c>
      <c r="BH645" s="1">
        <v>3.27</v>
      </c>
      <c r="BI645" s="1">
        <v>3.41</v>
      </c>
      <c r="BJ645" s="1">
        <v>3.24</v>
      </c>
      <c r="BK645" s="1">
        <v>3.44</v>
      </c>
      <c r="BL645" s="1">
        <v>2.99</v>
      </c>
      <c r="BM645" s="1">
        <v>3.57</v>
      </c>
      <c r="BN645" s="1">
        <v>3.59</v>
      </c>
      <c r="BO645" s="1">
        <v>2.96</v>
      </c>
      <c r="BP645" s="1">
        <v>3</v>
      </c>
      <c r="BQ645" s="1">
        <v>4.01</v>
      </c>
      <c r="BR645" s="1">
        <v>2.82</v>
      </c>
      <c r="BS645" s="1">
        <v>3.16</v>
      </c>
      <c r="BT645" s="1">
        <v>3.72</v>
      </c>
      <c r="BU645" s="1">
        <v>3.46</v>
      </c>
      <c r="BV645" s="1">
        <v>3.33</v>
      </c>
      <c r="BW645" s="1">
        <v>3.81</v>
      </c>
      <c r="BX645" s="1">
        <v>2.25</v>
      </c>
      <c r="BY645" s="1">
        <v>3.72</v>
      </c>
      <c r="CA645" s="1">
        <v>197906</v>
      </c>
      <c r="CB645" s="1">
        <v>2.11</v>
      </c>
      <c r="CC645" s="1">
        <v>6.25</v>
      </c>
      <c r="CD645" s="1">
        <v>5.28</v>
      </c>
      <c r="CE645" s="1">
        <v>4.87</v>
      </c>
      <c r="CF645" s="1">
        <v>6.35</v>
      </c>
      <c r="CG645" s="1">
        <v>5.59</v>
      </c>
      <c r="CH645" s="1">
        <v>5.19</v>
      </c>
      <c r="CI645" s="1">
        <v>5.08</v>
      </c>
      <c r="CJ645" s="1">
        <v>4.95</v>
      </c>
      <c r="CK645" s="1">
        <v>6.8</v>
      </c>
      <c r="CL645" s="1">
        <v>5.69</v>
      </c>
      <c r="CM645" s="1">
        <v>5.99</v>
      </c>
      <c r="CN645" s="1">
        <v>5.12</v>
      </c>
      <c r="CO645" s="1">
        <v>5.3</v>
      </c>
      <c r="CP645" s="1">
        <v>5.09</v>
      </c>
      <c r="CQ645" s="1">
        <v>5.58</v>
      </c>
      <c r="CR645" s="1">
        <v>4.63</v>
      </c>
      <c r="CS645" s="1">
        <v>4.42</v>
      </c>
      <c r="CT645" s="1">
        <v>5.36</v>
      </c>
      <c r="CV645" s="1">
        <v>198006</v>
      </c>
      <c r="CW645" s="1">
        <v>3.97</v>
      </c>
      <c r="CX645" s="1">
        <v>4.72</v>
      </c>
      <c r="CY645" s="1">
        <v>4.29</v>
      </c>
      <c r="CZ645" s="1">
        <v>4.0599999999999996</v>
      </c>
      <c r="DA645" s="1">
        <v>4.68</v>
      </c>
      <c r="DB645" s="1">
        <v>4.6500000000000004</v>
      </c>
      <c r="DC645" s="1">
        <v>4.24</v>
      </c>
      <c r="DD645" s="1">
        <v>3.95</v>
      </c>
      <c r="DE645" s="1">
        <v>4.2699999999999996</v>
      </c>
      <c r="DF645" s="1">
        <v>4.97</v>
      </c>
      <c r="DG645" s="1">
        <v>4.2699999999999996</v>
      </c>
      <c r="DH645" s="1">
        <v>4.83</v>
      </c>
      <c r="DI645" s="1">
        <v>4.45</v>
      </c>
      <c r="DJ645" s="1">
        <v>4.04</v>
      </c>
      <c r="DK645" s="1">
        <v>4.5</v>
      </c>
      <c r="DL645" s="1">
        <v>4.2300000000000004</v>
      </c>
      <c r="DM645" s="1">
        <v>3.63</v>
      </c>
      <c r="DN645" s="1">
        <v>3.98</v>
      </c>
      <c r="DO645" s="1">
        <v>4.6399999999999997</v>
      </c>
      <c r="DQ645" s="1">
        <v>197906</v>
      </c>
      <c r="DR645" s="1">
        <v>-99.99</v>
      </c>
      <c r="DS645" s="1">
        <v>5.39</v>
      </c>
      <c r="DT645" s="1">
        <v>5.54</v>
      </c>
      <c r="DU645" s="1">
        <v>5.83</v>
      </c>
      <c r="DV645" s="1">
        <v>5.26</v>
      </c>
      <c r="DW645" s="1">
        <v>6.27</v>
      </c>
      <c r="DX645" s="1">
        <v>5.23</v>
      </c>
      <c r="DY645" s="1">
        <v>6.12</v>
      </c>
      <c r="DZ645" s="1">
        <v>5.43</v>
      </c>
      <c r="EA645" s="1">
        <v>5.23</v>
      </c>
      <c r="EB645" s="1">
        <v>5.41</v>
      </c>
      <c r="EC645" s="1">
        <v>6.58</v>
      </c>
      <c r="ED645" s="1">
        <v>5.94</v>
      </c>
      <c r="EE645" s="1">
        <v>5.79</v>
      </c>
      <c r="EF645" s="1">
        <v>4.49</v>
      </c>
      <c r="EG645" s="1">
        <v>5.67</v>
      </c>
      <c r="EH645" s="1">
        <v>6.57</v>
      </c>
      <c r="EI645" s="1">
        <v>6.02</v>
      </c>
      <c r="EJ645" s="1">
        <v>4.82</v>
      </c>
      <c r="EL645">
        <v>197906</v>
      </c>
      <c r="EM645">
        <v>3.85</v>
      </c>
      <c r="EN645">
        <v>1.17</v>
      </c>
      <c r="EO645">
        <v>1.45</v>
      </c>
      <c r="EP645">
        <v>0.81</v>
      </c>
      <c r="ER645" s="1">
        <v>197912</v>
      </c>
      <c r="ES645" s="1">
        <v>4.78</v>
      </c>
      <c r="EU645" s="1">
        <v>197901</v>
      </c>
      <c r="EV645" s="1">
        <v>5.51</v>
      </c>
      <c r="EX645" s="1">
        <v>198312</v>
      </c>
      <c r="EY645" s="1">
        <v>1.32</v>
      </c>
      <c r="FA645" s="1">
        <v>197912</v>
      </c>
      <c r="FB645" s="1">
        <f>IF(ISERROR(VLOOKUP($FA645,MOM,LOOKUPS!C$12,0)*$FB$6+VLOOKUP($FA645,STREV,LOOKUPS!C$10,0)*$FC$6+VLOOKUP($FA645,LTREV,LOOKUPS!C$9,0)*$FD$6+VLOOKUP($FA645,CFP,LOOKUPS!C$6,0)*$FE$6+VLOOKUP($FA645,EP,LOOKUPS!C$8,0)*$FF$6+VLOOKUP($FA645,BM,LOOKUPS!C$5,0)*$FG$6+VLOOKUP($FA645,DIV,LOOKUPS!C$7,0)*$FH$6++VLOOKUP($FA645,SIZE,LOOKUPS!C$11,0)*$FI$6),"",VLOOKUP($FA645,MOM,LOOKUPS!C$12,0)*$FB$6+VLOOKUP($FA645,STREV,LOOKUPS!C$10,0)*$FC$6+VLOOKUP($FA645,LTREV,LOOKUPS!C$9,0)*$FD$6+VLOOKUP($FA645,CFP,LOOKUPS!C$6,0)*$FE$6+VLOOKUP($FA645,EP,LOOKUPS!C$8,0)*$FF$6+VLOOKUP($FA645,BM,LOOKUPS!C$5,0)*$FG$6+VLOOKUP($FA645,DIV,LOOKUPS!C$7,0)*$FH$6++VLOOKUP($FA645,SIZE,LOOKUPS!C$11,0)*$FI$6)</f>
        <v>8.2045999999999992</v>
      </c>
      <c r="FC645" s="1">
        <f>IF(ISERROR(VLOOKUP($FA645,MOM,LOOKUPS!D$12,0)*$FB$6+VLOOKUP($FA645,STREV,LOOKUPS!D$10,0)*$FC$6+VLOOKUP($FA645,LTREV,LOOKUPS!D$9,0)*$FD$6+VLOOKUP($FA645,CFP,LOOKUPS!D$6,0)*$FE$6+VLOOKUP($FA645,EP,LOOKUPS!D$8,0)*$FF$6+VLOOKUP($FA645,BM,LOOKUPS!D$5,0)*$FG$6+VLOOKUP($FA645,DIV,LOOKUPS!D$7,0)*$FH$6++VLOOKUP($FA645,SIZE,LOOKUPS!D$11,0)*$FI$6),"",VLOOKUP($FA645,MOM,LOOKUPS!D$12,0)*$FB$6+VLOOKUP($FA645,STREV,LOOKUPS!D$10,0)*$FC$6+VLOOKUP($FA645,LTREV,LOOKUPS!D$9,0)*$FD$6+VLOOKUP($FA645,CFP,LOOKUPS!D$6,0)*$FE$6+VLOOKUP($FA645,EP,LOOKUPS!D$8,0)*$FF$6+VLOOKUP($FA645,BM,LOOKUPS!D$5,0)*$FG$6+VLOOKUP($FA645,DIV,LOOKUPS!D$7,0)*$FH$6++VLOOKUP($FA645,SIZE,LOOKUPS!D$11,0)*$FI$6)</f>
        <v>6.6652000000000005</v>
      </c>
      <c r="FD645" s="1">
        <f>IF(ISERROR(VLOOKUP($FA645,MOM,LOOKUPS!E$12,0)*$FB$6+VLOOKUP($FA645,STREV,LOOKUPS!E$10,0)*$FC$6+VLOOKUP($FA645,LTREV,LOOKUPS!E$9,0)*$FD$6+VLOOKUP($FA645,CFP,LOOKUPS!E$6,0)*$FE$6+VLOOKUP($FA645,EP,LOOKUPS!E$8,0)*$FF$6+VLOOKUP($FA645,BM,LOOKUPS!E$5,0)*$FG$6+VLOOKUP($FA645,DIV,LOOKUPS!E$7,0)*$FH$6++VLOOKUP($FA645,SIZE,LOOKUPS!E$11,0)*$FI$6),"",VLOOKUP($FA645,MOM,LOOKUPS!E$12,0)*$FB$6+VLOOKUP($FA645,STREV,LOOKUPS!E$10,0)*$FC$6+VLOOKUP($FA645,LTREV,LOOKUPS!E$9,0)*$FD$6+VLOOKUP($FA645,CFP,LOOKUPS!E$6,0)*$FE$6+VLOOKUP($FA645,EP,LOOKUPS!E$8,0)*$FF$6+VLOOKUP($FA645,BM,LOOKUPS!E$5,0)*$FG$6+VLOOKUP($FA645,DIV,LOOKUPS!E$7,0)*$FH$6++VLOOKUP($FA645,SIZE,LOOKUPS!E$11,0)*$FI$6)</f>
        <v>5.7175000000000002</v>
      </c>
      <c r="FE645" s="1">
        <f>IF(ISERROR(VLOOKUP($FA645,MOM,LOOKUPS!F$12,0)*$FB$6+VLOOKUP($FA645,STREV,LOOKUPS!F$10,0)*$FC$6+VLOOKUP($FA645,LTREV,LOOKUPS!F$9,0)*$FD$6+VLOOKUP($FA645,CFP,LOOKUPS!F$6,0)*$FE$6+VLOOKUP($FA645,EP,LOOKUPS!F$8,0)*$FF$6+VLOOKUP($FA645,BM,LOOKUPS!F$5,0)*$FG$6+VLOOKUP($FA645,DIV,LOOKUPS!F$7,0)*$FH$6++VLOOKUP($FA645,SIZE,LOOKUPS!F$11,0)*$FI$6),"",VLOOKUP($FA645,MOM,LOOKUPS!F$12,0)*$FB$6+VLOOKUP($FA645,STREV,LOOKUPS!F$10,0)*$FC$6+VLOOKUP($FA645,LTREV,LOOKUPS!F$9,0)*$FD$6+VLOOKUP($FA645,CFP,LOOKUPS!F$6,0)*$FE$6+VLOOKUP($FA645,EP,LOOKUPS!F$8,0)*$FF$6+VLOOKUP($FA645,BM,LOOKUPS!F$5,0)*$FG$6+VLOOKUP($FA645,DIV,LOOKUPS!F$7,0)*$FH$6++VLOOKUP($FA645,SIZE,LOOKUPS!F$11,0)*$FI$6)</f>
        <v>4.9086999999999996</v>
      </c>
      <c r="FF645" s="1">
        <f>IF(ISERROR(VLOOKUP($FA645,MOM,LOOKUPS!G$12,0)*$FB$6+VLOOKUP($FA645,STREV,LOOKUPS!G$10,0)*$FC$6+VLOOKUP($FA645,LTREV,LOOKUPS!G$9,0)*$FD$6+VLOOKUP($FA645,CFP,LOOKUPS!G$6,0)*$FE$6+VLOOKUP($FA645,EP,LOOKUPS!G$8,0)*$FF$6+VLOOKUP($FA645,BM,LOOKUPS!G$5,0)*$FG$6+VLOOKUP($FA645,DIV,LOOKUPS!G$7,0)*$FH$6++VLOOKUP($FA645,SIZE,LOOKUPS!G$11,0)*$FI$6),"",VLOOKUP($FA645,MOM,LOOKUPS!G$12,0)*$FB$6+VLOOKUP($FA645,STREV,LOOKUPS!G$10,0)*$FC$6+VLOOKUP($FA645,LTREV,LOOKUPS!G$9,0)*$FD$6+VLOOKUP($FA645,CFP,LOOKUPS!G$6,0)*$FE$6+VLOOKUP($FA645,EP,LOOKUPS!G$8,0)*$FF$6+VLOOKUP($FA645,BM,LOOKUPS!G$5,0)*$FG$6+VLOOKUP($FA645,DIV,LOOKUPS!G$7,0)*$FH$6++VLOOKUP($FA645,SIZE,LOOKUPS!G$11,0)*$FI$6)</f>
        <v>5.0349000000000004</v>
      </c>
      <c r="FG645" s="1">
        <f>IF(ISERROR(VLOOKUP($FA645,MOM,LOOKUPS!H$12,0)*$FB$6+VLOOKUP($FA645,STREV,LOOKUPS!H$10,0)*$FC$6+VLOOKUP($FA645,LTREV,LOOKUPS!H$9,0)*$FD$6+VLOOKUP($FA645,CFP,LOOKUPS!H$6,0)*$FE$6+VLOOKUP($FA645,EP,LOOKUPS!H$8,0)*$FF$6+VLOOKUP($FA645,BM,LOOKUPS!H$5,0)*$FG$6+VLOOKUP($FA645,DIV,LOOKUPS!H$7,0)*$FH$6++VLOOKUP($FA645,SIZE,LOOKUPS!H$11,0)*$FI$6),"",VLOOKUP($FA645,MOM,LOOKUPS!H$12,0)*$FB$6+VLOOKUP($FA645,STREV,LOOKUPS!H$10,0)*$FC$6+VLOOKUP($FA645,LTREV,LOOKUPS!H$9,0)*$FD$6+VLOOKUP($FA645,CFP,LOOKUPS!H$6,0)*$FE$6+VLOOKUP($FA645,EP,LOOKUPS!H$8,0)*$FF$6+VLOOKUP($FA645,BM,LOOKUPS!H$5,0)*$FG$6+VLOOKUP($FA645,DIV,LOOKUPS!H$7,0)*$FH$6++VLOOKUP($FA645,SIZE,LOOKUPS!H$11,0)*$FI$6)</f>
        <v>5.2985000000000007</v>
      </c>
      <c r="FH645" s="1">
        <f>IF(ISERROR(VLOOKUP($FA645,MOM,LOOKUPS!I$12,0)*$FB$6+VLOOKUP($FA645,STREV,LOOKUPS!I$10,0)*$FC$6+VLOOKUP($FA645,LTREV,LOOKUPS!I$9,0)*$FD$6+VLOOKUP($FA645,CFP,LOOKUPS!I$6,0)*$FE$6+VLOOKUP($FA645,EP,LOOKUPS!I$8,0)*$FF$6+VLOOKUP($FA645,BM,LOOKUPS!I$5,0)*$FG$6+VLOOKUP($FA645,DIV,LOOKUPS!I$7,0)*$FH$6++VLOOKUP($FA645,SIZE,LOOKUPS!I$11,0)*$FI$6),"",VLOOKUP($FA645,MOM,LOOKUPS!I$12,0)*$FB$6+VLOOKUP($FA645,STREV,LOOKUPS!I$10,0)*$FC$6+VLOOKUP($FA645,LTREV,LOOKUPS!I$9,0)*$FD$6+VLOOKUP($FA645,CFP,LOOKUPS!I$6,0)*$FE$6+VLOOKUP($FA645,EP,LOOKUPS!I$8,0)*$FF$6+VLOOKUP($FA645,BM,LOOKUPS!I$5,0)*$FG$6+VLOOKUP($FA645,DIV,LOOKUPS!I$7,0)*$FH$6++VLOOKUP($FA645,SIZE,LOOKUPS!I$11,0)*$FI$6)</f>
        <v>6.2657999999999996</v>
      </c>
      <c r="FI645" s="1">
        <f>IF(ISERROR(VLOOKUP($FA645,MOM,LOOKUPS!J$12,0)*$FB$6+VLOOKUP($FA645,STREV,LOOKUPS!J$10,0)*$FC$6+VLOOKUP($FA645,LTREV,LOOKUPS!J$9,0)*$FD$6+VLOOKUP($FA645,CFP,LOOKUPS!J$6,0)*$FE$6+VLOOKUP($FA645,EP,LOOKUPS!J$8,0)*$FF$6+VLOOKUP($FA645,BM,LOOKUPS!J$5,0)*$FG$6+VLOOKUP($FA645,DIV,LOOKUPS!J$7,0)*$FH$6++VLOOKUP($FA645,SIZE,LOOKUPS!J$11,0)*$FI$6),"",VLOOKUP($FA645,MOM,LOOKUPS!J$12,0)*$FB$6+VLOOKUP($FA645,STREV,LOOKUPS!J$10,0)*$FC$6+VLOOKUP($FA645,LTREV,LOOKUPS!J$9,0)*$FD$6+VLOOKUP($FA645,CFP,LOOKUPS!J$6,0)*$FE$6+VLOOKUP($FA645,EP,LOOKUPS!J$8,0)*$FF$6+VLOOKUP($FA645,BM,LOOKUPS!J$5,0)*$FG$6+VLOOKUP($FA645,DIV,LOOKUPS!J$7,0)*$FH$6++VLOOKUP($FA645,SIZE,LOOKUPS!J$11,0)*$FI$6)</f>
        <v>5.2528000000000006</v>
      </c>
      <c r="FJ645" s="1">
        <f>IF(ISERROR(VLOOKUP($FA645,MOM,LOOKUPS!K$12,0)*$FB$6+VLOOKUP($FA645,STREV,LOOKUPS!K$10,0)*$FC$6+VLOOKUP($FA645,LTREV,LOOKUPS!K$9,0)*$FD$6+VLOOKUP($FA645,CFP,LOOKUPS!K$6,0)*$FE$6+VLOOKUP($FA645,EP,LOOKUPS!K$8,0)*$FF$6+VLOOKUP($FA645,BM,LOOKUPS!K$5,0)*$FG$6+VLOOKUP($FA645,DIV,LOOKUPS!K$7,0)*$FH$6++VLOOKUP($FA645,SIZE,LOOKUPS!K$11,0)*$FI$6),"",VLOOKUP($FA645,MOM,LOOKUPS!K$12,0)*$FB$6+VLOOKUP($FA645,STREV,LOOKUPS!K$10,0)*$FC$6+VLOOKUP($FA645,LTREV,LOOKUPS!K$9,0)*$FD$6+VLOOKUP($FA645,CFP,LOOKUPS!K$6,0)*$FE$6+VLOOKUP($FA645,EP,LOOKUPS!K$8,0)*$FF$6+VLOOKUP($FA645,BM,LOOKUPS!K$5,0)*$FG$6+VLOOKUP($FA645,DIV,LOOKUPS!K$7,0)*$FH$6++VLOOKUP($FA645,SIZE,LOOKUPS!K$11,0)*$FI$6)</f>
        <v>6.7526000000000002</v>
      </c>
      <c r="FK645" s="1">
        <f>IF(ISERROR(VLOOKUP($FA645,MOM,LOOKUPS!L$12,0)*$FB$6+VLOOKUP($FA645,STREV,LOOKUPS!L$10,0)*$FC$6+VLOOKUP($FA645,LTREV,LOOKUPS!L$9,0)*$FD$6+VLOOKUP($FA645,CFP,LOOKUPS!L$6,0)*$FE$6+VLOOKUP($FA645,EP,LOOKUPS!L$8,0)*$FF$6+VLOOKUP($FA645,BM,LOOKUPS!L$5,0)*$FG$6+VLOOKUP($FA645,DIV,LOOKUPS!L$7,0)*$FH$6++VLOOKUP($FA645,SIZE,LOOKUPS!L$11,0)*$FI$6),"",VLOOKUP($FA645,MOM,LOOKUPS!L$12,0)*$FB$6+VLOOKUP($FA645,STREV,LOOKUPS!L$10,0)*$FC$6+VLOOKUP($FA645,LTREV,LOOKUPS!L$9,0)*$FD$6+VLOOKUP($FA645,CFP,LOOKUPS!L$6,0)*$FE$6+VLOOKUP($FA645,EP,LOOKUPS!L$8,0)*$FF$6+VLOOKUP($FA645,BM,LOOKUPS!L$5,0)*$FG$6+VLOOKUP($FA645,DIV,LOOKUPS!L$7,0)*$FH$6++VLOOKUP($FA645,SIZE,LOOKUPS!L$11,0)*$FI$6)</f>
        <v>8.5343</v>
      </c>
    </row>
    <row r="646" spans="1:167" x14ac:dyDescent="0.3">
      <c r="A646" s="1">
        <v>198001</v>
      </c>
      <c r="B646" s="1">
        <v>10.55</v>
      </c>
      <c r="C646" s="1">
        <v>8.41</v>
      </c>
      <c r="D646" s="1">
        <v>5.71</v>
      </c>
      <c r="E646" s="1">
        <v>6.89</v>
      </c>
      <c r="F646" s="1">
        <v>6.23</v>
      </c>
      <c r="G646" s="1">
        <v>8.6999999999999993</v>
      </c>
      <c r="H646" s="1">
        <v>10.14</v>
      </c>
      <c r="I646" s="1">
        <v>11.55</v>
      </c>
      <c r="J646" s="1">
        <v>12.5</v>
      </c>
      <c r="K646" s="1">
        <v>13.68</v>
      </c>
      <c r="M646" s="1">
        <v>197902</v>
      </c>
      <c r="N646" s="1">
        <v>-0.23</v>
      </c>
      <c r="O646" s="1">
        <v>-0.66</v>
      </c>
      <c r="P646" s="1">
        <v>-1.39</v>
      </c>
      <c r="Q646" s="1">
        <v>-1.1599999999999999</v>
      </c>
      <c r="R646" s="1">
        <v>-1.57</v>
      </c>
      <c r="S646" s="1">
        <v>-1.79</v>
      </c>
      <c r="T646" s="1">
        <v>-2.09</v>
      </c>
      <c r="U646" s="1">
        <v>-2.31</v>
      </c>
      <c r="V646" s="1">
        <v>-2.83</v>
      </c>
      <c r="W646" s="1">
        <v>-4.1100000000000003</v>
      </c>
      <c r="Y646" s="1">
        <v>198401</v>
      </c>
      <c r="Z646" s="1">
        <v>4.41</v>
      </c>
      <c r="AA646" s="1">
        <v>1.48</v>
      </c>
      <c r="AB646" s="1">
        <v>2.2999999999999998</v>
      </c>
      <c r="AC646" s="1">
        <v>1.06</v>
      </c>
      <c r="AD646" s="1">
        <v>1.43</v>
      </c>
      <c r="AE646" s="1">
        <v>0.49</v>
      </c>
      <c r="AF646" s="1">
        <v>-0.4</v>
      </c>
      <c r="AG646" s="1">
        <v>-1.56</v>
      </c>
      <c r="AH646" s="1">
        <v>-2.2200000000000002</v>
      </c>
      <c r="AI646" s="1">
        <v>-3.64</v>
      </c>
      <c r="AK646">
        <v>200407</v>
      </c>
      <c r="AL646">
        <v>-10.79</v>
      </c>
      <c r="AM646">
        <v>-6.67</v>
      </c>
      <c r="AN646">
        <v>-3.73</v>
      </c>
      <c r="AO646">
        <v>-3.29</v>
      </c>
      <c r="AP646">
        <v>-7.49</v>
      </c>
      <c r="AQ646">
        <v>-3.76</v>
      </c>
      <c r="AR646">
        <v>-3.9</v>
      </c>
      <c r="AS646">
        <v>-3.85</v>
      </c>
      <c r="AT646">
        <v>-3.09</v>
      </c>
      <c r="AU646">
        <v>-8.76</v>
      </c>
      <c r="AV646">
        <v>-5.79</v>
      </c>
      <c r="AW646">
        <v>-4.2300000000000004</v>
      </c>
      <c r="AX646">
        <v>-3.33</v>
      </c>
      <c r="AY646">
        <v>-4.03</v>
      </c>
      <c r="AZ646">
        <v>-3.74</v>
      </c>
      <c r="BA646">
        <v>-3.96</v>
      </c>
      <c r="BB646">
        <v>-3.74</v>
      </c>
      <c r="BC646">
        <v>-3.02</v>
      </c>
      <c r="BD646">
        <v>-3.15</v>
      </c>
      <c r="BF646" s="1">
        <v>200407</v>
      </c>
      <c r="BG646" s="1">
        <v>-10.5</v>
      </c>
      <c r="BH646" s="1">
        <v>-6.72</v>
      </c>
      <c r="BI646" s="1">
        <v>-3.33</v>
      </c>
      <c r="BJ646" s="1">
        <v>-3.23</v>
      </c>
      <c r="BK646" s="1">
        <v>-7.49</v>
      </c>
      <c r="BL646" s="1">
        <v>-4.3099999999999996</v>
      </c>
      <c r="BM646" s="1">
        <v>-3.24</v>
      </c>
      <c r="BN646" s="1">
        <v>-3.36</v>
      </c>
      <c r="BO646" s="1">
        <v>-3.06</v>
      </c>
      <c r="BP646" s="1">
        <v>-9.0500000000000007</v>
      </c>
      <c r="BQ646" s="1">
        <v>-5.35</v>
      </c>
      <c r="BR646" s="1">
        <v>-4.78</v>
      </c>
      <c r="BS646" s="1">
        <v>-3.69</v>
      </c>
      <c r="BT646" s="1">
        <v>-3.44</v>
      </c>
      <c r="BU646" s="1">
        <v>-3.05</v>
      </c>
      <c r="BV646" s="1">
        <v>-3.2</v>
      </c>
      <c r="BW646" s="1">
        <v>-3.53</v>
      </c>
      <c r="BX646" s="1">
        <v>-2.4500000000000002</v>
      </c>
      <c r="BY646" s="1">
        <v>-3.68</v>
      </c>
      <c r="CA646" s="1">
        <v>197907</v>
      </c>
      <c r="CB646" s="1">
        <v>-5.41</v>
      </c>
      <c r="CC646" s="1">
        <v>2.0099999999999998</v>
      </c>
      <c r="CD646" s="1">
        <v>2.91</v>
      </c>
      <c r="CE646" s="1">
        <v>2.4</v>
      </c>
      <c r="CF646" s="1">
        <v>1.93</v>
      </c>
      <c r="CG646" s="1">
        <v>2.44</v>
      </c>
      <c r="CH646" s="1">
        <v>3.08</v>
      </c>
      <c r="CI646" s="1">
        <v>2.61</v>
      </c>
      <c r="CJ646" s="1">
        <v>2.44</v>
      </c>
      <c r="CK646" s="1">
        <v>1.72</v>
      </c>
      <c r="CL646" s="1">
        <v>2.2599999999999998</v>
      </c>
      <c r="CM646" s="1">
        <v>2.2599999999999998</v>
      </c>
      <c r="CN646" s="1">
        <v>2.6</v>
      </c>
      <c r="CO646" s="1">
        <v>2.91</v>
      </c>
      <c r="CP646" s="1">
        <v>3.24</v>
      </c>
      <c r="CQ646" s="1">
        <v>2.93</v>
      </c>
      <c r="CR646" s="1">
        <v>2.2799999999999998</v>
      </c>
      <c r="CS646" s="1">
        <v>2.66</v>
      </c>
      <c r="CT646" s="1">
        <v>2.2799999999999998</v>
      </c>
      <c r="CV646" s="1">
        <v>198007</v>
      </c>
      <c r="CW646" s="1">
        <v>9.94</v>
      </c>
      <c r="CX646" s="1">
        <v>11.09</v>
      </c>
      <c r="CY646" s="1">
        <v>9.02</v>
      </c>
      <c r="CZ646" s="1">
        <v>5.18</v>
      </c>
      <c r="DA646" s="1">
        <v>11.88</v>
      </c>
      <c r="DB646" s="1">
        <v>9.52</v>
      </c>
      <c r="DC646" s="1">
        <v>8.89</v>
      </c>
      <c r="DD646" s="1">
        <v>7.87</v>
      </c>
      <c r="DE646" s="1">
        <v>3.87</v>
      </c>
      <c r="DF646" s="1">
        <v>12.32</v>
      </c>
      <c r="DG646" s="1">
        <v>11.39</v>
      </c>
      <c r="DH646" s="1">
        <v>9.3000000000000007</v>
      </c>
      <c r="DI646" s="1">
        <v>9.76</v>
      </c>
      <c r="DJ646" s="1">
        <v>9.6999999999999993</v>
      </c>
      <c r="DK646" s="1">
        <v>8.0299999999999994</v>
      </c>
      <c r="DL646" s="1">
        <v>8.52</v>
      </c>
      <c r="DM646" s="1">
        <v>7.26</v>
      </c>
      <c r="DN646" s="1">
        <v>5.87</v>
      </c>
      <c r="DO646" s="1">
        <v>1.36</v>
      </c>
      <c r="DQ646" s="1">
        <v>197907</v>
      </c>
      <c r="DR646" s="1">
        <v>-99.99</v>
      </c>
      <c r="DS646" s="1">
        <v>2.04</v>
      </c>
      <c r="DT646" s="1">
        <v>3.41</v>
      </c>
      <c r="DU646" s="1">
        <v>2.0499999999999998</v>
      </c>
      <c r="DV646" s="1">
        <v>1.94</v>
      </c>
      <c r="DW646" s="1">
        <v>3.02</v>
      </c>
      <c r="DX646" s="1">
        <v>3.48</v>
      </c>
      <c r="DY646" s="1">
        <v>2.71</v>
      </c>
      <c r="DZ646" s="1">
        <v>2.0499999999999998</v>
      </c>
      <c r="EA646" s="1">
        <v>1.72</v>
      </c>
      <c r="EB646" s="1">
        <v>3.05</v>
      </c>
      <c r="EC646" s="1">
        <v>2.8</v>
      </c>
      <c r="ED646" s="1">
        <v>3.32</v>
      </c>
      <c r="EE646" s="1">
        <v>3.05</v>
      </c>
      <c r="EF646" s="1">
        <v>4.05</v>
      </c>
      <c r="EG646" s="1">
        <v>3.35</v>
      </c>
      <c r="EH646" s="1">
        <v>2.06</v>
      </c>
      <c r="EI646" s="1">
        <v>2.73</v>
      </c>
      <c r="EJ646" s="1">
        <v>1.34</v>
      </c>
      <c r="EL646">
        <v>197907</v>
      </c>
      <c r="EM646">
        <v>0.82</v>
      </c>
      <c r="EN646">
        <v>1.26</v>
      </c>
      <c r="EO646">
        <v>1.75</v>
      </c>
      <c r="EP646">
        <v>0.77</v>
      </c>
      <c r="ER646" s="1">
        <v>198001</v>
      </c>
      <c r="ES646" s="1">
        <v>7.51</v>
      </c>
      <c r="EU646" s="1">
        <v>197902</v>
      </c>
      <c r="EV646" s="1">
        <v>1.3</v>
      </c>
      <c r="EX646" s="1">
        <v>198401</v>
      </c>
      <c r="EY646" s="1">
        <v>4.26</v>
      </c>
      <c r="FA646" s="1">
        <v>198001</v>
      </c>
      <c r="FB646" s="1">
        <f>IF(ISERROR(VLOOKUP($FA646,MOM,LOOKUPS!C$12,0)*$FB$6+VLOOKUP($FA646,STREV,LOOKUPS!C$10,0)*$FC$6+VLOOKUP($FA646,LTREV,LOOKUPS!C$9,0)*$FD$6+VLOOKUP($FA646,CFP,LOOKUPS!C$6,0)*$FE$6+VLOOKUP($FA646,EP,LOOKUPS!C$8,0)*$FF$6+VLOOKUP($FA646,BM,LOOKUPS!C$5,0)*$FG$6+VLOOKUP($FA646,DIV,LOOKUPS!C$7,0)*$FH$6++VLOOKUP($FA646,SIZE,LOOKUPS!C$11,0)*$FI$6),"",VLOOKUP($FA646,MOM,LOOKUPS!C$12,0)*$FB$6+VLOOKUP($FA646,STREV,LOOKUPS!C$10,0)*$FC$6+VLOOKUP($FA646,LTREV,LOOKUPS!C$9,0)*$FD$6+VLOOKUP($FA646,CFP,LOOKUPS!C$6,0)*$FE$6+VLOOKUP($FA646,EP,LOOKUPS!C$8,0)*$FF$6+VLOOKUP($FA646,BM,LOOKUPS!C$5,0)*$FG$6+VLOOKUP($FA646,DIV,LOOKUPS!C$7,0)*$FH$6++VLOOKUP($FA646,SIZE,LOOKUPS!C$11,0)*$FI$6)</f>
        <v>11.844200000000001</v>
      </c>
      <c r="FC646" s="1">
        <f>IF(ISERROR(VLOOKUP($FA646,MOM,LOOKUPS!D$12,0)*$FB$6+VLOOKUP($FA646,STREV,LOOKUPS!D$10,0)*$FC$6+VLOOKUP($FA646,LTREV,LOOKUPS!D$9,0)*$FD$6+VLOOKUP($FA646,CFP,LOOKUPS!D$6,0)*$FE$6+VLOOKUP($FA646,EP,LOOKUPS!D$8,0)*$FF$6+VLOOKUP($FA646,BM,LOOKUPS!D$5,0)*$FG$6+VLOOKUP($FA646,DIV,LOOKUPS!D$7,0)*$FH$6++VLOOKUP($FA646,SIZE,LOOKUPS!D$11,0)*$FI$6),"",VLOOKUP($FA646,MOM,LOOKUPS!D$12,0)*$FB$6+VLOOKUP($FA646,STREV,LOOKUPS!D$10,0)*$FC$6+VLOOKUP($FA646,LTREV,LOOKUPS!D$9,0)*$FD$6+VLOOKUP($FA646,CFP,LOOKUPS!D$6,0)*$FE$6+VLOOKUP($FA646,EP,LOOKUPS!D$8,0)*$FF$6+VLOOKUP($FA646,BM,LOOKUPS!D$5,0)*$FG$6+VLOOKUP($FA646,DIV,LOOKUPS!D$7,0)*$FH$6++VLOOKUP($FA646,SIZE,LOOKUPS!D$11,0)*$FI$6)</f>
        <v>9.7391000000000005</v>
      </c>
      <c r="FD646" s="1">
        <f>IF(ISERROR(VLOOKUP($FA646,MOM,LOOKUPS!E$12,0)*$FB$6+VLOOKUP($FA646,STREV,LOOKUPS!E$10,0)*$FC$6+VLOOKUP($FA646,LTREV,LOOKUPS!E$9,0)*$FD$6+VLOOKUP($FA646,CFP,LOOKUPS!E$6,0)*$FE$6+VLOOKUP($FA646,EP,LOOKUPS!E$8,0)*$FF$6+VLOOKUP($FA646,BM,LOOKUPS!E$5,0)*$FG$6+VLOOKUP($FA646,DIV,LOOKUPS!E$7,0)*$FH$6++VLOOKUP($FA646,SIZE,LOOKUPS!E$11,0)*$FI$6),"",VLOOKUP($FA646,MOM,LOOKUPS!E$12,0)*$FB$6+VLOOKUP($FA646,STREV,LOOKUPS!E$10,0)*$FC$6+VLOOKUP($FA646,LTREV,LOOKUPS!E$9,0)*$FD$6+VLOOKUP($FA646,CFP,LOOKUPS!E$6,0)*$FE$6+VLOOKUP($FA646,EP,LOOKUPS!E$8,0)*$FF$6+VLOOKUP($FA646,BM,LOOKUPS!E$5,0)*$FG$6+VLOOKUP($FA646,DIV,LOOKUPS!E$7,0)*$FH$6++VLOOKUP($FA646,SIZE,LOOKUPS!E$11,0)*$FI$6)</f>
        <v>8.8681999999999999</v>
      </c>
      <c r="FE646" s="1">
        <f>IF(ISERROR(VLOOKUP($FA646,MOM,LOOKUPS!F$12,0)*$FB$6+VLOOKUP($FA646,STREV,LOOKUPS!F$10,0)*$FC$6+VLOOKUP($FA646,LTREV,LOOKUPS!F$9,0)*$FD$6+VLOOKUP($FA646,CFP,LOOKUPS!F$6,0)*$FE$6+VLOOKUP($FA646,EP,LOOKUPS!F$8,0)*$FF$6+VLOOKUP($FA646,BM,LOOKUPS!F$5,0)*$FG$6+VLOOKUP($FA646,DIV,LOOKUPS!F$7,0)*$FH$6++VLOOKUP($FA646,SIZE,LOOKUPS!F$11,0)*$FI$6),"",VLOOKUP($FA646,MOM,LOOKUPS!F$12,0)*$FB$6+VLOOKUP($FA646,STREV,LOOKUPS!F$10,0)*$FC$6+VLOOKUP($FA646,LTREV,LOOKUPS!F$9,0)*$FD$6+VLOOKUP($FA646,CFP,LOOKUPS!F$6,0)*$FE$6+VLOOKUP($FA646,EP,LOOKUPS!F$8,0)*$FF$6+VLOOKUP($FA646,BM,LOOKUPS!F$5,0)*$FG$6+VLOOKUP($FA646,DIV,LOOKUPS!F$7,0)*$FH$6++VLOOKUP($FA646,SIZE,LOOKUPS!F$11,0)*$FI$6)</f>
        <v>8.31</v>
      </c>
      <c r="FF646" s="1">
        <f>IF(ISERROR(VLOOKUP($FA646,MOM,LOOKUPS!G$12,0)*$FB$6+VLOOKUP($FA646,STREV,LOOKUPS!G$10,0)*$FC$6+VLOOKUP($FA646,LTREV,LOOKUPS!G$9,0)*$FD$6+VLOOKUP($FA646,CFP,LOOKUPS!G$6,0)*$FE$6+VLOOKUP($FA646,EP,LOOKUPS!G$8,0)*$FF$6+VLOOKUP($FA646,BM,LOOKUPS!G$5,0)*$FG$6+VLOOKUP($FA646,DIV,LOOKUPS!G$7,0)*$FH$6++VLOOKUP($FA646,SIZE,LOOKUPS!G$11,0)*$FI$6),"",VLOOKUP($FA646,MOM,LOOKUPS!G$12,0)*$FB$6+VLOOKUP($FA646,STREV,LOOKUPS!G$10,0)*$FC$6+VLOOKUP($FA646,LTREV,LOOKUPS!G$9,0)*$FD$6+VLOOKUP($FA646,CFP,LOOKUPS!G$6,0)*$FE$6+VLOOKUP($FA646,EP,LOOKUPS!G$8,0)*$FF$6+VLOOKUP($FA646,BM,LOOKUPS!G$5,0)*$FG$6+VLOOKUP($FA646,DIV,LOOKUPS!G$7,0)*$FH$6++VLOOKUP($FA646,SIZE,LOOKUPS!G$11,0)*$FI$6)</f>
        <v>7.7855999999999996</v>
      </c>
      <c r="FG646" s="1">
        <f>IF(ISERROR(VLOOKUP($FA646,MOM,LOOKUPS!H$12,0)*$FB$6+VLOOKUP($FA646,STREV,LOOKUPS!H$10,0)*$FC$6+VLOOKUP($FA646,LTREV,LOOKUPS!H$9,0)*$FD$6+VLOOKUP($FA646,CFP,LOOKUPS!H$6,0)*$FE$6+VLOOKUP($FA646,EP,LOOKUPS!H$8,0)*$FF$6+VLOOKUP($FA646,BM,LOOKUPS!H$5,0)*$FG$6+VLOOKUP($FA646,DIV,LOOKUPS!H$7,0)*$FH$6++VLOOKUP($FA646,SIZE,LOOKUPS!H$11,0)*$FI$6),"",VLOOKUP($FA646,MOM,LOOKUPS!H$12,0)*$FB$6+VLOOKUP($FA646,STREV,LOOKUPS!H$10,0)*$FC$6+VLOOKUP($FA646,LTREV,LOOKUPS!H$9,0)*$FD$6+VLOOKUP($FA646,CFP,LOOKUPS!H$6,0)*$FE$6+VLOOKUP($FA646,EP,LOOKUPS!H$8,0)*$FF$6+VLOOKUP($FA646,BM,LOOKUPS!H$5,0)*$FG$6+VLOOKUP($FA646,DIV,LOOKUPS!H$7,0)*$FH$6++VLOOKUP($FA646,SIZE,LOOKUPS!H$11,0)*$FI$6)</f>
        <v>8.1364999999999998</v>
      </c>
      <c r="FH646" s="1">
        <f>IF(ISERROR(VLOOKUP($FA646,MOM,LOOKUPS!I$12,0)*$FB$6+VLOOKUP($FA646,STREV,LOOKUPS!I$10,0)*$FC$6+VLOOKUP($FA646,LTREV,LOOKUPS!I$9,0)*$FD$6+VLOOKUP($FA646,CFP,LOOKUPS!I$6,0)*$FE$6+VLOOKUP($FA646,EP,LOOKUPS!I$8,0)*$FF$6+VLOOKUP($FA646,BM,LOOKUPS!I$5,0)*$FG$6+VLOOKUP($FA646,DIV,LOOKUPS!I$7,0)*$FH$6++VLOOKUP($FA646,SIZE,LOOKUPS!I$11,0)*$FI$6),"",VLOOKUP($FA646,MOM,LOOKUPS!I$12,0)*$FB$6+VLOOKUP($FA646,STREV,LOOKUPS!I$10,0)*$FC$6+VLOOKUP($FA646,LTREV,LOOKUPS!I$9,0)*$FD$6+VLOOKUP($FA646,CFP,LOOKUPS!I$6,0)*$FE$6+VLOOKUP($FA646,EP,LOOKUPS!I$8,0)*$FF$6+VLOOKUP($FA646,BM,LOOKUPS!I$5,0)*$FG$6+VLOOKUP($FA646,DIV,LOOKUPS!I$7,0)*$FH$6++VLOOKUP($FA646,SIZE,LOOKUPS!I$11,0)*$FI$6)</f>
        <v>9.6967999999999996</v>
      </c>
      <c r="FI646" s="1">
        <f>IF(ISERROR(VLOOKUP($FA646,MOM,LOOKUPS!J$12,0)*$FB$6+VLOOKUP($FA646,STREV,LOOKUPS!J$10,0)*$FC$6+VLOOKUP($FA646,LTREV,LOOKUPS!J$9,0)*$FD$6+VLOOKUP($FA646,CFP,LOOKUPS!J$6,0)*$FE$6+VLOOKUP($FA646,EP,LOOKUPS!J$8,0)*$FF$6+VLOOKUP($FA646,BM,LOOKUPS!J$5,0)*$FG$6+VLOOKUP($FA646,DIV,LOOKUPS!J$7,0)*$FH$6++VLOOKUP($FA646,SIZE,LOOKUPS!J$11,0)*$FI$6),"",VLOOKUP($FA646,MOM,LOOKUPS!J$12,0)*$FB$6+VLOOKUP($FA646,STREV,LOOKUPS!J$10,0)*$FC$6+VLOOKUP($FA646,LTREV,LOOKUPS!J$9,0)*$FD$6+VLOOKUP($FA646,CFP,LOOKUPS!J$6,0)*$FE$6+VLOOKUP($FA646,EP,LOOKUPS!J$8,0)*$FF$6+VLOOKUP($FA646,BM,LOOKUPS!J$5,0)*$FG$6+VLOOKUP($FA646,DIV,LOOKUPS!J$7,0)*$FH$6++VLOOKUP($FA646,SIZE,LOOKUPS!J$11,0)*$FI$6)</f>
        <v>7.8180000000000014</v>
      </c>
      <c r="FJ646" s="1">
        <f>IF(ISERROR(VLOOKUP($FA646,MOM,LOOKUPS!K$12,0)*$FB$6+VLOOKUP($FA646,STREV,LOOKUPS!K$10,0)*$FC$6+VLOOKUP($FA646,LTREV,LOOKUPS!K$9,0)*$FD$6+VLOOKUP($FA646,CFP,LOOKUPS!K$6,0)*$FE$6+VLOOKUP($FA646,EP,LOOKUPS!K$8,0)*$FF$6+VLOOKUP($FA646,BM,LOOKUPS!K$5,0)*$FG$6+VLOOKUP($FA646,DIV,LOOKUPS!K$7,0)*$FH$6++VLOOKUP($FA646,SIZE,LOOKUPS!K$11,0)*$FI$6),"",VLOOKUP($FA646,MOM,LOOKUPS!K$12,0)*$FB$6+VLOOKUP($FA646,STREV,LOOKUPS!K$10,0)*$FC$6+VLOOKUP($FA646,LTREV,LOOKUPS!K$9,0)*$FD$6+VLOOKUP($FA646,CFP,LOOKUPS!K$6,0)*$FE$6+VLOOKUP($FA646,EP,LOOKUPS!K$8,0)*$FF$6+VLOOKUP($FA646,BM,LOOKUPS!K$5,0)*$FG$6+VLOOKUP($FA646,DIV,LOOKUPS!K$7,0)*$FH$6++VLOOKUP($FA646,SIZE,LOOKUPS!K$11,0)*$FI$6)</f>
        <v>10.551400000000001</v>
      </c>
      <c r="FK646" s="1">
        <f>IF(ISERROR(VLOOKUP($FA646,MOM,LOOKUPS!L$12,0)*$FB$6+VLOOKUP($FA646,STREV,LOOKUPS!L$10,0)*$FC$6+VLOOKUP($FA646,LTREV,LOOKUPS!L$9,0)*$FD$6+VLOOKUP($FA646,CFP,LOOKUPS!L$6,0)*$FE$6+VLOOKUP($FA646,EP,LOOKUPS!L$8,0)*$FF$6+VLOOKUP($FA646,BM,LOOKUPS!L$5,0)*$FG$6+VLOOKUP($FA646,DIV,LOOKUPS!L$7,0)*$FH$6++VLOOKUP($FA646,SIZE,LOOKUPS!L$11,0)*$FI$6),"",VLOOKUP($FA646,MOM,LOOKUPS!L$12,0)*$FB$6+VLOOKUP($FA646,STREV,LOOKUPS!L$10,0)*$FC$6+VLOOKUP($FA646,LTREV,LOOKUPS!L$9,0)*$FD$6+VLOOKUP($FA646,CFP,LOOKUPS!L$6,0)*$FE$6+VLOOKUP($FA646,EP,LOOKUPS!L$8,0)*$FF$6+VLOOKUP($FA646,BM,LOOKUPS!L$5,0)*$FG$6+VLOOKUP($FA646,DIV,LOOKUPS!L$7,0)*$FH$6++VLOOKUP($FA646,SIZE,LOOKUPS!L$11,0)*$FI$6)</f>
        <v>13.023200000000001</v>
      </c>
    </row>
    <row r="647" spans="1:167" x14ac:dyDescent="0.3">
      <c r="A647" s="1">
        <v>198002</v>
      </c>
      <c r="B647" s="1">
        <v>-1.27</v>
      </c>
      <c r="C647" s="1">
        <v>-2.39</v>
      </c>
      <c r="D647" s="1">
        <v>-2.08</v>
      </c>
      <c r="E647" s="1">
        <v>-2.98</v>
      </c>
      <c r="F647" s="1">
        <v>-2.41</v>
      </c>
      <c r="G647" s="1">
        <v>-3</v>
      </c>
      <c r="H647" s="1">
        <v>-2.33</v>
      </c>
      <c r="I647" s="1">
        <v>-0.57999999999999996</v>
      </c>
      <c r="J647" s="1">
        <v>0.11</v>
      </c>
      <c r="K647" s="1">
        <v>3.48</v>
      </c>
      <c r="M647" s="1">
        <v>197903</v>
      </c>
      <c r="N647" s="1">
        <v>11.81</v>
      </c>
      <c r="O647" s="1">
        <v>9.9</v>
      </c>
      <c r="P647" s="1">
        <v>8.6</v>
      </c>
      <c r="Q647" s="1">
        <v>8.27</v>
      </c>
      <c r="R647" s="1">
        <v>8.2200000000000006</v>
      </c>
      <c r="S647" s="1">
        <v>7.89</v>
      </c>
      <c r="T647" s="1">
        <v>7.05</v>
      </c>
      <c r="U647" s="1">
        <v>6.67</v>
      </c>
      <c r="V647" s="1">
        <v>6.88</v>
      </c>
      <c r="W647" s="1">
        <v>7.83</v>
      </c>
      <c r="Y647" s="1">
        <v>198402</v>
      </c>
      <c r="Z647" s="1">
        <v>-6.98</v>
      </c>
      <c r="AA647" s="1">
        <v>-4.07</v>
      </c>
      <c r="AB647" s="1">
        <v>-5.42</v>
      </c>
      <c r="AC647" s="1">
        <v>-4.5599999999999996</v>
      </c>
      <c r="AD647" s="1">
        <v>-3.2</v>
      </c>
      <c r="AE647" s="1">
        <v>-4.7300000000000004</v>
      </c>
      <c r="AF647" s="1">
        <v>-4.66</v>
      </c>
      <c r="AG647" s="1">
        <v>-5.07</v>
      </c>
      <c r="AH647" s="1">
        <v>-5.32</v>
      </c>
      <c r="AI647" s="1">
        <v>-6.82</v>
      </c>
      <c r="AK647">
        <v>200408</v>
      </c>
      <c r="AL647">
        <v>-3.16</v>
      </c>
      <c r="AM647">
        <v>-1.19</v>
      </c>
      <c r="AN647">
        <v>-0.14000000000000001</v>
      </c>
      <c r="AO647">
        <v>-0.73</v>
      </c>
      <c r="AP647">
        <v>-1.74</v>
      </c>
      <c r="AQ647">
        <v>0.11</v>
      </c>
      <c r="AR647">
        <v>0.26</v>
      </c>
      <c r="AS647">
        <v>-0.48</v>
      </c>
      <c r="AT647">
        <v>-1.1100000000000001</v>
      </c>
      <c r="AU647">
        <v>-1.79</v>
      </c>
      <c r="AV647">
        <v>-1.67</v>
      </c>
      <c r="AW647">
        <v>0.42</v>
      </c>
      <c r="AX647">
        <v>-0.16</v>
      </c>
      <c r="AY647">
        <v>0.5</v>
      </c>
      <c r="AZ647">
        <v>-0.04</v>
      </c>
      <c r="BA647">
        <v>-1.1399999999999999</v>
      </c>
      <c r="BB647">
        <v>0.11</v>
      </c>
      <c r="BC647">
        <v>-0.16</v>
      </c>
      <c r="BD647">
        <v>-2.0299999999999998</v>
      </c>
      <c r="BF647" s="1">
        <v>200408</v>
      </c>
      <c r="BG647" s="1">
        <v>-3.18</v>
      </c>
      <c r="BH647" s="1">
        <v>-1.7</v>
      </c>
      <c r="BI647" s="1">
        <v>-0.02</v>
      </c>
      <c r="BJ647" s="1">
        <v>0.41</v>
      </c>
      <c r="BK647" s="1">
        <v>-1.96</v>
      </c>
      <c r="BL647" s="1">
        <v>-0.34</v>
      </c>
      <c r="BM647" s="1">
        <v>-0.67</v>
      </c>
      <c r="BN647" s="1">
        <v>1.1000000000000001</v>
      </c>
      <c r="BO647" s="1">
        <v>-0.26</v>
      </c>
      <c r="BP647" s="1">
        <v>-1.64</v>
      </c>
      <c r="BQ647" s="1">
        <v>-2.4</v>
      </c>
      <c r="BR647" s="1">
        <v>-1.06</v>
      </c>
      <c r="BS647" s="1">
        <v>0.57999999999999996</v>
      </c>
      <c r="BT647" s="1">
        <v>-0.28999999999999998</v>
      </c>
      <c r="BU647" s="1">
        <v>-1.02</v>
      </c>
      <c r="BV647" s="1">
        <v>0.64</v>
      </c>
      <c r="BW647" s="1">
        <v>1.58</v>
      </c>
      <c r="BX647" s="1">
        <v>0.06</v>
      </c>
      <c r="BY647" s="1">
        <v>-0.57999999999999996</v>
      </c>
      <c r="CA647" s="1">
        <v>197908</v>
      </c>
      <c r="CB647" s="1">
        <v>7.02</v>
      </c>
      <c r="CC647" s="1">
        <v>8.92</v>
      </c>
      <c r="CD647" s="1">
        <v>6.93</v>
      </c>
      <c r="CE647" s="1">
        <v>6.97</v>
      </c>
      <c r="CF647" s="1">
        <v>9.11</v>
      </c>
      <c r="CG647" s="1">
        <v>8.19</v>
      </c>
      <c r="CH647" s="1">
        <v>6.45</v>
      </c>
      <c r="CI647" s="1">
        <v>6.58</v>
      </c>
      <c r="CJ647" s="1">
        <v>7.15</v>
      </c>
      <c r="CK647" s="1">
        <v>9.4499999999999993</v>
      </c>
      <c r="CL647" s="1">
        <v>8.56</v>
      </c>
      <c r="CM647" s="1">
        <v>8.35</v>
      </c>
      <c r="CN647" s="1">
        <v>8.0299999999999994</v>
      </c>
      <c r="CO647" s="1">
        <v>6.26</v>
      </c>
      <c r="CP647" s="1">
        <v>6.62</v>
      </c>
      <c r="CQ647" s="1">
        <v>6.68</v>
      </c>
      <c r="CR647" s="1">
        <v>6.47</v>
      </c>
      <c r="CS647" s="1">
        <v>7.16</v>
      </c>
      <c r="CT647" s="1">
        <v>7.14</v>
      </c>
      <c r="CV647" s="1">
        <v>198008</v>
      </c>
      <c r="CW647" s="1">
        <v>9.93</v>
      </c>
      <c r="CX647" s="1">
        <v>6.86</v>
      </c>
      <c r="CY647" s="1">
        <v>4.72</v>
      </c>
      <c r="CZ647" s="1">
        <v>2.35</v>
      </c>
      <c r="DA647" s="1">
        <v>7.46</v>
      </c>
      <c r="DB647" s="1">
        <v>5.0599999999999996</v>
      </c>
      <c r="DC647" s="1">
        <v>4.72</v>
      </c>
      <c r="DD647" s="1">
        <v>4.58</v>
      </c>
      <c r="DE647" s="1">
        <v>1.1200000000000001</v>
      </c>
      <c r="DF647" s="1">
        <v>8.32</v>
      </c>
      <c r="DG647" s="1">
        <v>6.54</v>
      </c>
      <c r="DH647" s="1">
        <v>5.48</v>
      </c>
      <c r="DI647" s="1">
        <v>4.58</v>
      </c>
      <c r="DJ647" s="1">
        <v>4.76</v>
      </c>
      <c r="DK647" s="1">
        <v>4.67</v>
      </c>
      <c r="DL647" s="1">
        <v>4.88</v>
      </c>
      <c r="DM647" s="1">
        <v>4.29</v>
      </c>
      <c r="DN647" s="1">
        <v>2.3199999999999998</v>
      </c>
      <c r="DO647" s="1">
        <v>-0.38</v>
      </c>
      <c r="DQ647" s="1">
        <v>197908</v>
      </c>
      <c r="DR647" s="1">
        <v>-99.99</v>
      </c>
      <c r="DS647" s="1">
        <v>7.62</v>
      </c>
      <c r="DT647" s="1">
        <v>7.56</v>
      </c>
      <c r="DU647" s="1">
        <v>6.54</v>
      </c>
      <c r="DV647" s="1">
        <v>7.6</v>
      </c>
      <c r="DW647" s="1">
        <v>7.81</v>
      </c>
      <c r="DX647" s="1">
        <v>7.43</v>
      </c>
      <c r="DY647" s="1">
        <v>7.34</v>
      </c>
      <c r="DZ647" s="1">
        <v>6.24</v>
      </c>
      <c r="EA647" s="1">
        <v>7.53</v>
      </c>
      <c r="EB647" s="1">
        <v>7.9</v>
      </c>
      <c r="EC647" s="1">
        <v>7.86</v>
      </c>
      <c r="ED647" s="1">
        <v>7.74</v>
      </c>
      <c r="EE647" s="1">
        <v>8.08</v>
      </c>
      <c r="EF647" s="1">
        <v>6.58</v>
      </c>
      <c r="EG647" s="1">
        <v>7.61</v>
      </c>
      <c r="EH647" s="1">
        <v>7.07</v>
      </c>
      <c r="EI647" s="1">
        <v>6.22</v>
      </c>
      <c r="EJ647" s="1">
        <v>6.27</v>
      </c>
      <c r="EL647">
        <v>197908</v>
      </c>
      <c r="EM647">
        <v>5.53</v>
      </c>
      <c r="EN647">
        <v>2.09</v>
      </c>
      <c r="EO647">
        <v>-1.52</v>
      </c>
      <c r="EP647">
        <v>0.77</v>
      </c>
      <c r="ER647" s="1">
        <v>198002</v>
      </c>
      <c r="ES647" s="1">
        <v>7.88</v>
      </c>
      <c r="EU647" s="1">
        <v>197903</v>
      </c>
      <c r="EV647" s="1">
        <v>1.41</v>
      </c>
      <c r="EX647" s="1">
        <v>198402</v>
      </c>
      <c r="EY647" s="1">
        <v>0.23</v>
      </c>
      <c r="FA647" s="1">
        <v>198002</v>
      </c>
      <c r="FB647" s="1">
        <f>IF(ISERROR(VLOOKUP($FA647,MOM,LOOKUPS!C$12,0)*$FB$6+VLOOKUP($FA647,STREV,LOOKUPS!C$10,0)*$FC$6+VLOOKUP($FA647,LTREV,LOOKUPS!C$9,0)*$FD$6+VLOOKUP($FA647,CFP,LOOKUPS!C$6,0)*$FE$6+VLOOKUP($FA647,EP,LOOKUPS!C$8,0)*$FF$6+VLOOKUP($FA647,BM,LOOKUPS!C$5,0)*$FG$6+VLOOKUP($FA647,DIV,LOOKUPS!C$7,0)*$FH$6++VLOOKUP($FA647,SIZE,LOOKUPS!C$11,0)*$FI$6),"",VLOOKUP($FA647,MOM,LOOKUPS!C$12,0)*$FB$6+VLOOKUP($FA647,STREV,LOOKUPS!C$10,0)*$FC$6+VLOOKUP($FA647,LTREV,LOOKUPS!C$9,0)*$FD$6+VLOOKUP($FA647,CFP,LOOKUPS!C$6,0)*$FE$6+VLOOKUP($FA647,EP,LOOKUPS!C$8,0)*$FF$6+VLOOKUP($FA647,BM,LOOKUPS!C$5,0)*$FG$6+VLOOKUP($FA647,DIV,LOOKUPS!C$7,0)*$FH$6++VLOOKUP($FA647,SIZE,LOOKUPS!C$11,0)*$FI$6)</f>
        <v>-0.57250000000000001</v>
      </c>
      <c r="FC647" s="1">
        <f>IF(ISERROR(VLOOKUP($FA647,MOM,LOOKUPS!D$12,0)*$FB$6+VLOOKUP($FA647,STREV,LOOKUPS!D$10,0)*$FC$6+VLOOKUP($FA647,LTREV,LOOKUPS!D$9,0)*$FD$6+VLOOKUP($FA647,CFP,LOOKUPS!D$6,0)*$FE$6+VLOOKUP($FA647,EP,LOOKUPS!D$8,0)*$FF$6+VLOOKUP($FA647,BM,LOOKUPS!D$5,0)*$FG$6+VLOOKUP($FA647,DIV,LOOKUPS!D$7,0)*$FH$6++VLOOKUP($FA647,SIZE,LOOKUPS!D$11,0)*$FI$6),"",VLOOKUP($FA647,MOM,LOOKUPS!D$12,0)*$FB$6+VLOOKUP($FA647,STREV,LOOKUPS!D$10,0)*$FC$6+VLOOKUP($FA647,LTREV,LOOKUPS!D$9,0)*$FD$6+VLOOKUP($FA647,CFP,LOOKUPS!D$6,0)*$FE$6+VLOOKUP($FA647,EP,LOOKUPS!D$8,0)*$FF$6+VLOOKUP($FA647,BM,LOOKUPS!D$5,0)*$FG$6+VLOOKUP($FA647,DIV,LOOKUPS!D$7,0)*$FH$6++VLOOKUP($FA647,SIZE,LOOKUPS!D$11,0)*$FI$6)</f>
        <v>-1.4997000000000003</v>
      </c>
      <c r="FD647" s="1">
        <f>IF(ISERROR(VLOOKUP($FA647,MOM,LOOKUPS!E$12,0)*$FB$6+VLOOKUP($FA647,STREV,LOOKUPS!E$10,0)*$FC$6+VLOOKUP($FA647,LTREV,LOOKUPS!E$9,0)*$FD$6+VLOOKUP($FA647,CFP,LOOKUPS!E$6,0)*$FE$6+VLOOKUP($FA647,EP,LOOKUPS!E$8,0)*$FF$6+VLOOKUP($FA647,BM,LOOKUPS!E$5,0)*$FG$6+VLOOKUP($FA647,DIV,LOOKUPS!E$7,0)*$FH$6++VLOOKUP($FA647,SIZE,LOOKUPS!E$11,0)*$FI$6),"",VLOOKUP($FA647,MOM,LOOKUPS!E$12,0)*$FB$6+VLOOKUP($FA647,STREV,LOOKUPS!E$10,0)*$FC$6+VLOOKUP($FA647,LTREV,LOOKUPS!E$9,0)*$FD$6+VLOOKUP($FA647,CFP,LOOKUPS!E$6,0)*$FE$6+VLOOKUP($FA647,EP,LOOKUPS!E$8,0)*$FF$6+VLOOKUP($FA647,BM,LOOKUPS!E$5,0)*$FG$6+VLOOKUP($FA647,DIV,LOOKUPS!E$7,0)*$FH$6++VLOOKUP($FA647,SIZE,LOOKUPS!E$11,0)*$FI$6)</f>
        <v>-1.0986</v>
      </c>
      <c r="FE647" s="1">
        <f>IF(ISERROR(VLOOKUP($FA647,MOM,LOOKUPS!F$12,0)*$FB$6+VLOOKUP($FA647,STREV,LOOKUPS!F$10,0)*$FC$6+VLOOKUP($FA647,LTREV,LOOKUPS!F$9,0)*$FD$6+VLOOKUP($FA647,CFP,LOOKUPS!F$6,0)*$FE$6+VLOOKUP($FA647,EP,LOOKUPS!F$8,0)*$FF$6+VLOOKUP($FA647,BM,LOOKUPS!F$5,0)*$FG$6+VLOOKUP($FA647,DIV,LOOKUPS!F$7,0)*$FH$6++VLOOKUP($FA647,SIZE,LOOKUPS!F$11,0)*$FI$6),"",VLOOKUP($FA647,MOM,LOOKUPS!F$12,0)*$FB$6+VLOOKUP($FA647,STREV,LOOKUPS!F$10,0)*$FC$6+VLOOKUP($FA647,LTREV,LOOKUPS!F$9,0)*$FD$6+VLOOKUP($FA647,CFP,LOOKUPS!F$6,0)*$FE$6+VLOOKUP($FA647,EP,LOOKUPS!F$8,0)*$FF$6+VLOOKUP($FA647,BM,LOOKUPS!F$5,0)*$FG$6+VLOOKUP($FA647,DIV,LOOKUPS!F$7,0)*$FH$6++VLOOKUP($FA647,SIZE,LOOKUPS!F$11,0)*$FI$6)</f>
        <v>-2.0857000000000001</v>
      </c>
      <c r="FF647" s="1">
        <f>IF(ISERROR(VLOOKUP($FA647,MOM,LOOKUPS!G$12,0)*$FB$6+VLOOKUP($FA647,STREV,LOOKUPS!G$10,0)*$FC$6+VLOOKUP($FA647,LTREV,LOOKUPS!G$9,0)*$FD$6+VLOOKUP($FA647,CFP,LOOKUPS!G$6,0)*$FE$6+VLOOKUP($FA647,EP,LOOKUPS!G$8,0)*$FF$6+VLOOKUP($FA647,BM,LOOKUPS!G$5,0)*$FG$6+VLOOKUP($FA647,DIV,LOOKUPS!G$7,0)*$FH$6++VLOOKUP($FA647,SIZE,LOOKUPS!G$11,0)*$FI$6),"",VLOOKUP($FA647,MOM,LOOKUPS!G$12,0)*$FB$6+VLOOKUP($FA647,STREV,LOOKUPS!G$10,0)*$FC$6+VLOOKUP($FA647,LTREV,LOOKUPS!G$9,0)*$FD$6+VLOOKUP($FA647,CFP,LOOKUPS!G$6,0)*$FE$6+VLOOKUP($FA647,EP,LOOKUPS!G$8,0)*$FF$6+VLOOKUP($FA647,BM,LOOKUPS!G$5,0)*$FG$6+VLOOKUP($FA647,DIV,LOOKUPS!G$7,0)*$FH$6++VLOOKUP($FA647,SIZE,LOOKUPS!G$11,0)*$FI$6)</f>
        <v>-1.9531000000000001</v>
      </c>
      <c r="FG647" s="1">
        <f>IF(ISERROR(VLOOKUP($FA647,MOM,LOOKUPS!H$12,0)*$FB$6+VLOOKUP($FA647,STREV,LOOKUPS!H$10,0)*$FC$6+VLOOKUP($FA647,LTREV,LOOKUPS!H$9,0)*$FD$6+VLOOKUP($FA647,CFP,LOOKUPS!H$6,0)*$FE$6+VLOOKUP($FA647,EP,LOOKUPS!H$8,0)*$FF$6+VLOOKUP($FA647,BM,LOOKUPS!H$5,0)*$FG$6+VLOOKUP($FA647,DIV,LOOKUPS!H$7,0)*$FH$6++VLOOKUP($FA647,SIZE,LOOKUPS!H$11,0)*$FI$6),"",VLOOKUP($FA647,MOM,LOOKUPS!H$12,0)*$FB$6+VLOOKUP($FA647,STREV,LOOKUPS!H$10,0)*$FC$6+VLOOKUP($FA647,LTREV,LOOKUPS!H$9,0)*$FD$6+VLOOKUP($FA647,CFP,LOOKUPS!H$6,0)*$FE$6+VLOOKUP($FA647,EP,LOOKUPS!H$8,0)*$FF$6+VLOOKUP($FA647,BM,LOOKUPS!H$5,0)*$FG$6+VLOOKUP($FA647,DIV,LOOKUPS!H$7,0)*$FH$6++VLOOKUP($FA647,SIZE,LOOKUPS!H$11,0)*$FI$6)</f>
        <v>-2.7147999999999999</v>
      </c>
      <c r="FH647" s="1">
        <f>IF(ISERROR(VLOOKUP($FA647,MOM,LOOKUPS!I$12,0)*$FB$6+VLOOKUP($FA647,STREV,LOOKUPS!I$10,0)*$FC$6+VLOOKUP($FA647,LTREV,LOOKUPS!I$9,0)*$FD$6+VLOOKUP($FA647,CFP,LOOKUPS!I$6,0)*$FE$6+VLOOKUP($FA647,EP,LOOKUPS!I$8,0)*$FF$6+VLOOKUP($FA647,BM,LOOKUPS!I$5,0)*$FG$6+VLOOKUP($FA647,DIV,LOOKUPS!I$7,0)*$FH$6++VLOOKUP($FA647,SIZE,LOOKUPS!I$11,0)*$FI$6),"",VLOOKUP($FA647,MOM,LOOKUPS!I$12,0)*$FB$6+VLOOKUP($FA647,STREV,LOOKUPS!I$10,0)*$FC$6+VLOOKUP($FA647,LTREV,LOOKUPS!I$9,0)*$FD$6+VLOOKUP($FA647,CFP,LOOKUPS!I$6,0)*$FE$6+VLOOKUP($FA647,EP,LOOKUPS!I$8,0)*$FF$6+VLOOKUP($FA647,BM,LOOKUPS!I$5,0)*$FG$6+VLOOKUP($FA647,DIV,LOOKUPS!I$7,0)*$FH$6++VLOOKUP($FA647,SIZE,LOOKUPS!I$11,0)*$FI$6)</f>
        <v>-2.0100000000000002</v>
      </c>
      <c r="FI647" s="1">
        <f>IF(ISERROR(VLOOKUP($FA647,MOM,LOOKUPS!J$12,0)*$FB$6+VLOOKUP($FA647,STREV,LOOKUPS!J$10,0)*$FC$6+VLOOKUP($FA647,LTREV,LOOKUPS!J$9,0)*$FD$6+VLOOKUP($FA647,CFP,LOOKUPS!J$6,0)*$FE$6+VLOOKUP($FA647,EP,LOOKUPS!J$8,0)*$FF$6+VLOOKUP($FA647,BM,LOOKUPS!J$5,0)*$FG$6+VLOOKUP($FA647,DIV,LOOKUPS!J$7,0)*$FH$6++VLOOKUP($FA647,SIZE,LOOKUPS!J$11,0)*$FI$6),"",VLOOKUP($FA647,MOM,LOOKUPS!J$12,0)*$FB$6+VLOOKUP($FA647,STREV,LOOKUPS!J$10,0)*$FC$6+VLOOKUP($FA647,LTREV,LOOKUPS!J$9,0)*$FD$6+VLOOKUP($FA647,CFP,LOOKUPS!J$6,0)*$FE$6+VLOOKUP($FA647,EP,LOOKUPS!J$8,0)*$FF$6+VLOOKUP($FA647,BM,LOOKUPS!J$5,0)*$FG$6+VLOOKUP($FA647,DIV,LOOKUPS!J$7,0)*$FH$6++VLOOKUP($FA647,SIZE,LOOKUPS!J$11,0)*$FI$6)</f>
        <v>-0.4819</v>
      </c>
      <c r="FJ647" s="1">
        <f>IF(ISERROR(VLOOKUP($FA647,MOM,LOOKUPS!K$12,0)*$FB$6+VLOOKUP($FA647,STREV,LOOKUPS!K$10,0)*$FC$6+VLOOKUP($FA647,LTREV,LOOKUPS!K$9,0)*$FD$6+VLOOKUP($FA647,CFP,LOOKUPS!K$6,0)*$FE$6+VLOOKUP($FA647,EP,LOOKUPS!K$8,0)*$FF$6+VLOOKUP($FA647,BM,LOOKUPS!K$5,0)*$FG$6+VLOOKUP($FA647,DIV,LOOKUPS!K$7,0)*$FH$6++VLOOKUP($FA647,SIZE,LOOKUPS!K$11,0)*$FI$6),"",VLOOKUP($FA647,MOM,LOOKUPS!K$12,0)*$FB$6+VLOOKUP($FA647,STREV,LOOKUPS!K$10,0)*$FC$6+VLOOKUP($FA647,LTREV,LOOKUPS!K$9,0)*$FD$6+VLOOKUP($FA647,CFP,LOOKUPS!K$6,0)*$FE$6+VLOOKUP($FA647,EP,LOOKUPS!K$8,0)*$FF$6+VLOOKUP($FA647,BM,LOOKUPS!K$5,0)*$FG$6+VLOOKUP($FA647,DIV,LOOKUPS!K$7,0)*$FH$6++VLOOKUP($FA647,SIZE,LOOKUPS!K$11,0)*$FI$6)</f>
        <v>-0.64959999999999996</v>
      </c>
      <c r="FK647" s="1">
        <f>IF(ISERROR(VLOOKUP($FA647,MOM,LOOKUPS!L$12,0)*$FB$6+VLOOKUP($FA647,STREV,LOOKUPS!L$10,0)*$FC$6+VLOOKUP($FA647,LTREV,LOOKUPS!L$9,0)*$FD$6+VLOOKUP($FA647,CFP,LOOKUPS!L$6,0)*$FE$6+VLOOKUP($FA647,EP,LOOKUPS!L$8,0)*$FF$6+VLOOKUP($FA647,BM,LOOKUPS!L$5,0)*$FG$6+VLOOKUP($FA647,DIV,LOOKUPS!L$7,0)*$FH$6++VLOOKUP($FA647,SIZE,LOOKUPS!L$11,0)*$FI$6),"",VLOOKUP($FA647,MOM,LOOKUPS!L$12,0)*$FB$6+VLOOKUP($FA647,STREV,LOOKUPS!L$10,0)*$FC$6+VLOOKUP($FA647,LTREV,LOOKUPS!L$9,0)*$FD$6+VLOOKUP($FA647,CFP,LOOKUPS!L$6,0)*$FE$6+VLOOKUP($FA647,EP,LOOKUPS!L$8,0)*$FF$6+VLOOKUP($FA647,BM,LOOKUPS!L$5,0)*$FG$6+VLOOKUP($FA647,DIV,LOOKUPS!L$7,0)*$FH$6++VLOOKUP($FA647,SIZE,LOOKUPS!L$11,0)*$FI$6)</f>
        <v>0.65229999999999988</v>
      </c>
    </row>
    <row r="648" spans="1:167" x14ac:dyDescent="0.3">
      <c r="A648" s="1">
        <v>198003</v>
      </c>
      <c r="B648" s="1">
        <v>-16.45</v>
      </c>
      <c r="C648" s="1">
        <v>-12.11</v>
      </c>
      <c r="D648" s="1">
        <v>-12.79</v>
      </c>
      <c r="E648" s="1">
        <v>-12.76</v>
      </c>
      <c r="F648" s="1">
        <v>-13.88</v>
      </c>
      <c r="G648" s="1">
        <v>-14.92</v>
      </c>
      <c r="H648" s="1">
        <v>-15.24</v>
      </c>
      <c r="I648" s="1">
        <v>-18.170000000000002</v>
      </c>
      <c r="J648" s="1">
        <v>-18.34</v>
      </c>
      <c r="K648" s="1">
        <v>-22.39</v>
      </c>
      <c r="M648" s="1">
        <v>197904</v>
      </c>
      <c r="N648" s="1">
        <v>4.4400000000000004</v>
      </c>
      <c r="O648" s="1">
        <v>2.17</v>
      </c>
      <c r="P648" s="1">
        <v>2.09</v>
      </c>
      <c r="Q648" s="1">
        <v>2.85</v>
      </c>
      <c r="R648" s="1">
        <v>2.6</v>
      </c>
      <c r="S648" s="1">
        <v>4.1399999999999997</v>
      </c>
      <c r="T648" s="1">
        <v>1.97</v>
      </c>
      <c r="U648" s="1">
        <v>2.76</v>
      </c>
      <c r="V648" s="1">
        <v>2.74</v>
      </c>
      <c r="W648" s="1">
        <v>2.0499999999999998</v>
      </c>
      <c r="Y648" s="1">
        <v>198403</v>
      </c>
      <c r="Z648" s="1">
        <v>1.05</v>
      </c>
      <c r="AA648" s="1">
        <v>0.54</v>
      </c>
      <c r="AB648" s="1">
        <v>2.87</v>
      </c>
      <c r="AC648" s="1">
        <v>2.2400000000000002</v>
      </c>
      <c r="AD648" s="1">
        <v>1.25</v>
      </c>
      <c r="AE648" s="1">
        <v>1.96</v>
      </c>
      <c r="AF648" s="1">
        <v>2.1</v>
      </c>
      <c r="AG648" s="1">
        <v>1.5</v>
      </c>
      <c r="AH648" s="1">
        <v>0.06</v>
      </c>
      <c r="AI648" s="1">
        <v>-0.66</v>
      </c>
      <c r="AK648">
        <v>200409</v>
      </c>
      <c r="AL648">
        <v>3.69</v>
      </c>
      <c r="AM648">
        <v>4.74</v>
      </c>
      <c r="AN648">
        <v>3.57</v>
      </c>
      <c r="AO648">
        <v>4.3</v>
      </c>
      <c r="AP648">
        <v>5.23</v>
      </c>
      <c r="AQ648">
        <v>3.41</v>
      </c>
      <c r="AR648">
        <v>3.38</v>
      </c>
      <c r="AS648">
        <v>4.0999999999999996</v>
      </c>
      <c r="AT648">
        <v>4.42</v>
      </c>
      <c r="AU648">
        <v>5.86</v>
      </c>
      <c r="AV648">
        <v>4.38</v>
      </c>
      <c r="AW648">
        <v>3.28</v>
      </c>
      <c r="AX648">
        <v>3.52</v>
      </c>
      <c r="AY648">
        <v>2.4500000000000002</v>
      </c>
      <c r="AZ648">
        <v>4.53</v>
      </c>
      <c r="BA648">
        <v>4.1500000000000004</v>
      </c>
      <c r="BB648">
        <v>4.04</v>
      </c>
      <c r="BC648">
        <v>3.04</v>
      </c>
      <c r="BD648">
        <v>5.76</v>
      </c>
      <c r="BF648" s="1">
        <v>200409</v>
      </c>
      <c r="BG648" s="1">
        <v>3.93</v>
      </c>
      <c r="BH648" s="1">
        <v>5.2</v>
      </c>
      <c r="BI648" s="1">
        <v>3.08</v>
      </c>
      <c r="BJ648" s="1">
        <v>4.09</v>
      </c>
      <c r="BK648" s="1">
        <v>5.8</v>
      </c>
      <c r="BL648" s="1">
        <v>3.38</v>
      </c>
      <c r="BM648" s="1">
        <v>3.49</v>
      </c>
      <c r="BN648" s="1">
        <v>2.88</v>
      </c>
      <c r="BO648" s="1">
        <v>4.53</v>
      </c>
      <c r="BP648" s="1">
        <v>5.99</v>
      </c>
      <c r="BQ648" s="1">
        <v>5.53</v>
      </c>
      <c r="BR648" s="1">
        <v>3.71</v>
      </c>
      <c r="BS648" s="1">
        <v>2.95</v>
      </c>
      <c r="BT648" s="1">
        <v>3.09</v>
      </c>
      <c r="BU648" s="1">
        <v>3.86</v>
      </c>
      <c r="BV648" s="1">
        <v>2.44</v>
      </c>
      <c r="BW648" s="1">
        <v>3.32</v>
      </c>
      <c r="BX648" s="1">
        <v>4.43</v>
      </c>
      <c r="BY648" s="1">
        <v>4.63</v>
      </c>
      <c r="CA648" s="1">
        <v>197909</v>
      </c>
      <c r="CB648" s="1">
        <v>-1.22</v>
      </c>
      <c r="CC648" s="1">
        <v>0.01</v>
      </c>
      <c r="CD648" s="1">
        <v>-0.45</v>
      </c>
      <c r="CE648" s="1">
        <v>-0.49</v>
      </c>
      <c r="CF648" s="1">
        <v>0.19</v>
      </c>
      <c r="CG648" s="1">
        <v>-0.25</v>
      </c>
      <c r="CH648" s="1">
        <v>-0.71</v>
      </c>
      <c r="CI648" s="1">
        <v>-0.53</v>
      </c>
      <c r="CJ648" s="1">
        <v>-0.47</v>
      </c>
      <c r="CK648" s="1">
        <v>0.03</v>
      </c>
      <c r="CL648" s="1">
        <v>0.45</v>
      </c>
      <c r="CM648" s="1">
        <v>-0.59</v>
      </c>
      <c r="CN648" s="1">
        <v>0.08</v>
      </c>
      <c r="CO648" s="1">
        <v>-1.18</v>
      </c>
      <c r="CP648" s="1">
        <v>-0.28999999999999998</v>
      </c>
      <c r="CQ648" s="1">
        <v>-0.5</v>
      </c>
      <c r="CR648" s="1">
        <v>-0.56000000000000005</v>
      </c>
      <c r="CS648" s="1">
        <v>-0.49</v>
      </c>
      <c r="CT648" s="1">
        <v>-0.46</v>
      </c>
      <c r="CV648" s="1">
        <v>198009</v>
      </c>
      <c r="CW648" s="1">
        <v>6.98</v>
      </c>
      <c r="CX648" s="1">
        <v>4.43</v>
      </c>
      <c r="CY648" s="1">
        <v>3.59</v>
      </c>
      <c r="CZ648" s="1">
        <v>0.97</v>
      </c>
      <c r="DA648" s="1">
        <v>4.38</v>
      </c>
      <c r="DB648" s="1">
        <v>4.5199999999999996</v>
      </c>
      <c r="DC648" s="1">
        <v>3.67</v>
      </c>
      <c r="DD648" s="1">
        <v>2.21</v>
      </c>
      <c r="DE648" s="1">
        <v>0.32</v>
      </c>
      <c r="DF648" s="1">
        <v>4.72</v>
      </c>
      <c r="DG648" s="1">
        <v>4.0199999999999996</v>
      </c>
      <c r="DH648" s="1">
        <v>4.54</v>
      </c>
      <c r="DI648" s="1">
        <v>4.5</v>
      </c>
      <c r="DJ648" s="1">
        <v>3.25</v>
      </c>
      <c r="DK648" s="1">
        <v>4.12</v>
      </c>
      <c r="DL648" s="1">
        <v>2.4300000000000002</v>
      </c>
      <c r="DM648" s="1">
        <v>2.0099999999999998</v>
      </c>
      <c r="DN648" s="1">
        <v>1.1000000000000001</v>
      </c>
      <c r="DO648" s="1">
        <v>-0.65</v>
      </c>
      <c r="DQ648" s="1">
        <v>197909</v>
      </c>
      <c r="DR648" s="1">
        <v>-99.99</v>
      </c>
      <c r="DS648" s="1">
        <v>-0.25</v>
      </c>
      <c r="DT648" s="1">
        <v>-0.11</v>
      </c>
      <c r="DU648" s="1">
        <v>-0.4</v>
      </c>
      <c r="DV648" s="1">
        <v>-0.16</v>
      </c>
      <c r="DW648" s="1">
        <v>-0.61</v>
      </c>
      <c r="DX648" s="1">
        <v>-0.36</v>
      </c>
      <c r="DY648" s="1">
        <v>-0.42</v>
      </c>
      <c r="DZ648" s="1">
        <v>0.12</v>
      </c>
      <c r="EA648" s="1">
        <v>-0.14000000000000001</v>
      </c>
      <c r="EB648" s="1">
        <v>-0.22</v>
      </c>
      <c r="EC648" s="1">
        <v>-1.03</v>
      </c>
      <c r="ED648" s="1">
        <v>-0.06</v>
      </c>
      <c r="EE648" s="1">
        <v>0.42</v>
      </c>
      <c r="EF648" s="1">
        <v>-1.39</v>
      </c>
      <c r="EG648" s="1">
        <v>0.47</v>
      </c>
      <c r="EH648" s="1">
        <v>-1.33</v>
      </c>
      <c r="EI648" s="1">
        <v>-0.08</v>
      </c>
      <c r="EJ648" s="1">
        <v>0.32</v>
      </c>
      <c r="EL648">
        <v>197909</v>
      </c>
      <c r="EM648">
        <v>-0.82</v>
      </c>
      <c r="EN648">
        <v>-0.25</v>
      </c>
      <c r="EO648">
        <v>-0.87</v>
      </c>
      <c r="EP648">
        <v>0.83</v>
      </c>
      <c r="ER648" s="1">
        <v>198003</v>
      </c>
      <c r="ES648" s="1">
        <v>-9.59</v>
      </c>
      <c r="EU648" s="1">
        <v>197904</v>
      </c>
      <c r="EV648" s="1">
        <v>-0.36</v>
      </c>
      <c r="EX648" s="1">
        <v>198403</v>
      </c>
      <c r="EY648" s="1">
        <v>0.71</v>
      </c>
      <c r="FA648" s="1">
        <v>198003</v>
      </c>
      <c r="FB648" s="1">
        <f>IF(ISERROR(VLOOKUP($FA648,MOM,LOOKUPS!C$12,0)*$FB$6+VLOOKUP($FA648,STREV,LOOKUPS!C$10,0)*$FC$6+VLOOKUP($FA648,LTREV,LOOKUPS!C$9,0)*$FD$6+VLOOKUP($FA648,CFP,LOOKUPS!C$6,0)*$FE$6+VLOOKUP($FA648,EP,LOOKUPS!C$8,0)*$FF$6+VLOOKUP($FA648,BM,LOOKUPS!C$5,0)*$FG$6+VLOOKUP($FA648,DIV,LOOKUPS!C$7,0)*$FH$6++VLOOKUP($FA648,SIZE,LOOKUPS!C$11,0)*$FI$6),"",VLOOKUP($FA648,MOM,LOOKUPS!C$12,0)*$FB$6+VLOOKUP($FA648,STREV,LOOKUPS!C$10,0)*$FC$6+VLOOKUP($FA648,LTREV,LOOKUPS!C$9,0)*$FD$6+VLOOKUP($FA648,CFP,LOOKUPS!C$6,0)*$FE$6+VLOOKUP($FA648,EP,LOOKUPS!C$8,0)*$FF$6+VLOOKUP($FA648,BM,LOOKUPS!C$5,0)*$FG$6+VLOOKUP($FA648,DIV,LOOKUPS!C$7,0)*$FH$6++VLOOKUP($FA648,SIZE,LOOKUPS!C$11,0)*$FI$6)</f>
        <v>-19.249400000000001</v>
      </c>
      <c r="FC648" s="1">
        <f>IF(ISERROR(VLOOKUP($FA648,MOM,LOOKUPS!D$12,0)*$FB$6+VLOOKUP($FA648,STREV,LOOKUPS!D$10,0)*$FC$6+VLOOKUP($FA648,LTREV,LOOKUPS!D$9,0)*$FD$6+VLOOKUP($FA648,CFP,LOOKUPS!D$6,0)*$FE$6+VLOOKUP($FA648,EP,LOOKUPS!D$8,0)*$FF$6+VLOOKUP($FA648,BM,LOOKUPS!D$5,0)*$FG$6+VLOOKUP($FA648,DIV,LOOKUPS!D$7,0)*$FH$6++VLOOKUP($FA648,SIZE,LOOKUPS!D$11,0)*$FI$6),"",VLOOKUP($FA648,MOM,LOOKUPS!D$12,0)*$FB$6+VLOOKUP($FA648,STREV,LOOKUPS!D$10,0)*$FC$6+VLOOKUP($FA648,LTREV,LOOKUPS!D$9,0)*$FD$6+VLOOKUP($FA648,CFP,LOOKUPS!D$6,0)*$FE$6+VLOOKUP($FA648,EP,LOOKUPS!D$8,0)*$FF$6+VLOOKUP($FA648,BM,LOOKUPS!D$5,0)*$FG$6+VLOOKUP($FA648,DIV,LOOKUPS!D$7,0)*$FH$6++VLOOKUP($FA648,SIZE,LOOKUPS!D$11,0)*$FI$6)</f>
        <v>-15.5702</v>
      </c>
      <c r="FD648" s="1">
        <f>IF(ISERROR(VLOOKUP($FA648,MOM,LOOKUPS!E$12,0)*$FB$6+VLOOKUP($FA648,STREV,LOOKUPS!E$10,0)*$FC$6+VLOOKUP($FA648,LTREV,LOOKUPS!E$9,0)*$FD$6+VLOOKUP($FA648,CFP,LOOKUPS!E$6,0)*$FE$6+VLOOKUP($FA648,EP,LOOKUPS!E$8,0)*$FF$6+VLOOKUP($FA648,BM,LOOKUPS!E$5,0)*$FG$6+VLOOKUP($FA648,DIV,LOOKUPS!E$7,0)*$FH$6++VLOOKUP($FA648,SIZE,LOOKUPS!E$11,0)*$FI$6),"",VLOOKUP($FA648,MOM,LOOKUPS!E$12,0)*$FB$6+VLOOKUP($FA648,STREV,LOOKUPS!E$10,0)*$FC$6+VLOOKUP($FA648,LTREV,LOOKUPS!E$9,0)*$FD$6+VLOOKUP($FA648,CFP,LOOKUPS!E$6,0)*$FE$6+VLOOKUP($FA648,EP,LOOKUPS!E$8,0)*$FF$6+VLOOKUP($FA648,BM,LOOKUPS!E$5,0)*$FG$6+VLOOKUP($FA648,DIV,LOOKUPS!E$7,0)*$FH$6++VLOOKUP($FA648,SIZE,LOOKUPS!E$11,0)*$FI$6)</f>
        <v>-14.745500000000002</v>
      </c>
      <c r="FE648" s="1">
        <f>IF(ISERROR(VLOOKUP($FA648,MOM,LOOKUPS!F$12,0)*$FB$6+VLOOKUP($FA648,STREV,LOOKUPS!F$10,0)*$FC$6+VLOOKUP($FA648,LTREV,LOOKUPS!F$9,0)*$FD$6+VLOOKUP($FA648,CFP,LOOKUPS!F$6,0)*$FE$6+VLOOKUP($FA648,EP,LOOKUPS!F$8,0)*$FF$6+VLOOKUP($FA648,BM,LOOKUPS!F$5,0)*$FG$6+VLOOKUP($FA648,DIV,LOOKUPS!F$7,0)*$FH$6++VLOOKUP($FA648,SIZE,LOOKUPS!F$11,0)*$FI$6),"",VLOOKUP($FA648,MOM,LOOKUPS!F$12,0)*$FB$6+VLOOKUP($FA648,STREV,LOOKUPS!F$10,0)*$FC$6+VLOOKUP($FA648,LTREV,LOOKUPS!F$9,0)*$FD$6+VLOOKUP($FA648,CFP,LOOKUPS!F$6,0)*$FE$6+VLOOKUP($FA648,EP,LOOKUPS!F$8,0)*$FF$6+VLOOKUP($FA648,BM,LOOKUPS!F$5,0)*$FG$6+VLOOKUP($FA648,DIV,LOOKUPS!F$7,0)*$FH$6++VLOOKUP($FA648,SIZE,LOOKUPS!F$11,0)*$FI$6)</f>
        <v>-14.702200000000001</v>
      </c>
      <c r="FF648" s="1">
        <f>IF(ISERROR(VLOOKUP($FA648,MOM,LOOKUPS!G$12,0)*$FB$6+VLOOKUP($FA648,STREV,LOOKUPS!G$10,0)*$FC$6+VLOOKUP($FA648,LTREV,LOOKUPS!G$9,0)*$FD$6+VLOOKUP($FA648,CFP,LOOKUPS!G$6,0)*$FE$6+VLOOKUP($FA648,EP,LOOKUPS!G$8,0)*$FF$6+VLOOKUP($FA648,BM,LOOKUPS!G$5,0)*$FG$6+VLOOKUP($FA648,DIV,LOOKUPS!G$7,0)*$FH$6++VLOOKUP($FA648,SIZE,LOOKUPS!G$11,0)*$FI$6),"",VLOOKUP($FA648,MOM,LOOKUPS!G$12,0)*$FB$6+VLOOKUP($FA648,STREV,LOOKUPS!G$10,0)*$FC$6+VLOOKUP($FA648,LTREV,LOOKUPS!G$9,0)*$FD$6+VLOOKUP($FA648,CFP,LOOKUPS!G$6,0)*$FE$6+VLOOKUP($FA648,EP,LOOKUPS!G$8,0)*$FF$6+VLOOKUP($FA648,BM,LOOKUPS!G$5,0)*$FG$6+VLOOKUP($FA648,DIV,LOOKUPS!G$7,0)*$FH$6++VLOOKUP($FA648,SIZE,LOOKUPS!G$11,0)*$FI$6)</f>
        <v>-14.479700000000001</v>
      </c>
      <c r="FG648" s="1">
        <f>IF(ISERROR(VLOOKUP($FA648,MOM,LOOKUPS!H$12,0)*$FB$6+VLOOKUP($FA648,STREV,LOOKUPS!H$10,0)*$FC$6+VLOOKUP($FA648,LTREV,LOOKUPS!H$9,0)*$FD$6+VLOOKUP($FA648,CFP,LOOKUPS!H$6,0)*$FE$6+VLOOKUP($FA648,EP,LOOKUPS!H$8,0)*$FF$6+VLOOKUP($FA648,BM,LOOKUPS!H$5,0)*$FG$6+VLOOKUP($FA648,DIV,LOOKUPS!H$7,0)*$FH$6++VLOOKUP($FA648,SIZE,LOOKUPS!H$11,0)*$FI$6),"",VLOOKUP($FA648,MOM,LOOKUPS!H$12,0)*$FB$6+VLOOKUP($FA648,STREV,LOOKUPS!H$10,0)*$FC$6+VLOOKUP($FA648,LTREV,LOOKUPS!H$9,0)*$FD$6+VLOOKUP($FA648,CFP,LOOKUPS!H$6,0)*$FE$6+VLOOKUP($FA648,EP,LOOKUPS!H$8,0)*$FF$6+VLOOKUP($FA648,BM,LOOKUPS!H$5,0)*$FG$6+VLOOKUP($FA648,DIV,LOOKUPS!H$7,0)*$FH$6++VLOOKUP($FA648,SIZE,LOOKUPS!H$11,0)*$FI$6)</f>
        <v>-14.6172</v>
      </c>
      <c r="FH648" s="1">
        <f>IF(ISERROR(VLOOKUP($FA648,MOM,LOOKUPS!I$12,0)*$FB$6+VLOOKUP($FA648,STREV,LOOKUPS!I$10,0)*$FC$6+VLOOKUP($FA648,LTREV,LOOKUPS!I$9,0)*$FD$6+VLOOKUP($FA648,CFP,LOOKUPS!I$6,0)*$FE$6+VLOOKUP($FA648,EP,LOOKUPS!I$8,0)*$FF$6+VLOOKUP($FA648,BM,LOOKUPS!I$5,0)*$FG$6+VLOOKUP($FA648,DIV,LOOKUPS!I$7,0)*$FH$6++VLOOKUP($FA648,SIZE,LOOKUPS!I$11,0)*$FI$6),"",VLOOKUP($FA648,MOM,LOOKUPS!I$12,0)*$FB$6+VLOOKUP($FA648,STREV,LOOKUPS!I$10,0)*$FC$6+VLOOKUP($FA648,LTREV,LOOKUPS!I$9,0)*$FD$6+VLOOKUP($FA648,CFP,LOOKUPS!I$6,0)*$FE$6+VLOOKUP($FA648,EP,LOOKUPS!I$8,0)*$FF$6+VLOOKUP($FA648,BM,LOOKUPS!I$5,0)*$FG$6+VLOOKUP($FA648,DIV,LOOKUPS!I$7,0)*$FH$6++VLOOKUP($FA648,SIZE,LOOKUPS!I$11,0)*$FI$6)</f>
        <v>-14.337200000000001</v>
      </c>
      <c r="FI648" s="1">
        <f>IF(ISERROR(VLOOKUP($FA648,MOM,LOOKUPS!J$12,0)*$FB$6+VLOOKUP($FA648,STREV,LOOKUPS!J$10,0)*$FC$6+VLOOKUP($FA648,LTREV,LOOKUPS!J$9,0)*$FD$6+VLOOKUP($FA648,CFP,LOOKUPS!J$6,0)*$FE$6+VLOOKUP($FA648,EP,LOOKUPS!J$8,0)*$FF$6+VLOOKUP($FA648,BM,LOOKUPS!J$5,0)*$FG$6+VLOOKUP($FA648,DIV,LOOKUPS!J$7,0)*$FH$6++VLOOKUP($FA648,SIZE,LOOKUPS!J$11,0)*$FI$6),"",VLOOKUP($FA648,MOM,LOOKUPS!J$12,0)*$FB$6+VLOOKUP($FA648,STREV,LOOKUPS!J$10,0)*$FC$6+VLOOKUP($FA648,LTREV,LOOKUPS!J$9,0)*$FD$6+VLOOKUP($FA648,CFP,LOOKUPS!J$6,0)*$FE$6+VLOOKUP($FA648,EP,LOOKUPS!J$8,0)*$FF$6+VLOOKUP($FA648,BM,LOOKUPS!J$5,0)*$FG$6+VLOOKUP($FA648,DIV,LOOKUPS!J$7,0)*$FH$6++VLOOKUP($FA648,SIZE,LOOKUPS!J$11,0)*$FI$6)</f>
        <v>-15.4328</v>
      </c>
      <c r="FJ648" s="1">
        <f>IF(ISERROR(VLOOKUP($FA648,MOM,LOOKUPS!K$12,0)*$FB$6+VLOOKUP($FA648,STREV,LOOKUPS!K$10,0)*$FC$6+VLOOKUP($FA648,LTREV,LOOKUPS!K$9,0)*$FD$6+VLOOKUP($FA648,CFP,LOOKUPS!K$6,0)*$FE$6+VLOOKUP($FA648,EP,LOOKUPS!K$8,0)*$FF$6+VLOOKUP($FA648,BM,LOOKUPS!K$5,0)*$FG$6+VLOOKUP($FA648,DIV,LOOKUPS!K$7,0)*$FH$6++VLOOKUP($FA648,SIZE,LOOKUPS!K$11,0)*$FI$6),"",VLOOKUP($FA648,MOM,LOOKUPS!K$12,0)*$FB$6+VLOOKUP($FA648,STREV,LOOKUPS!K$10,0)*$FC$6+VLOOKUP($FA648,LTREV,LOOKUPS!K$9,0)*$FD$6+VLOOKUP($FA648,CFP,LOOKUPS!K$6,0)*$FE$6+VLOOKUP($FA648,EP,LOOKUPS!K$8,0)*$FF$6+VLOOKUP($FA648,BM,LOOKUPS!K$5,0)*$FG$6+VLOOKUP($FA648,DIV,LOOKUPS!K$7,0)*$FH$6++VLOOKUP($FA648,SIZE,LOOKUPS!K$11,0)*$FI$6)</f>
        <v>-15.57</v>
      </c>
      <c r="FK648" s="1">
        <f>IF(ISERROR(VLOOKUP($FA648,MOM,LOOKUPS!L$12,0)*$FB$6+VLOOKUP($FA648,STREV,LOOKUPS!L$10,0)*$FC$6+VLOOKUP($FA648,LTREV,LOOKUPS!L$9,0)*$FD$6+VLOOKUP($FA648,CFP,LOOKUPS!L$6,0)*$FE$6+VLOOKUP($FA648,EP,LOOKUPS!L$8,0)*$FF$6+VLOOKUP($FA648,BM,LOOKUPS!L$5,0)*$FG$6+VLOOKUP($FA648,DIV,LOOKUPS!L$7,0)*$FH$6++VLOOKUP($FA648,SIZE,LOOKUPS!L$11,0)*$FI$6),"",VLOOKUP($FA648,MOM,LOOKUPS!L$12,0)*$FB$6+VLOOKUP($FA648,STREV,LOOKUPS!L$10,0)*$FC$6+VLOOKUP($FA648,LTREV,LOOKUPS!L$9,0)*$FD$6+VLOOKUP($FA648,CFP,LOOKUPS!L$6,0)*$FE$6+VLOOKUP($FA648,EP,LOOKUPS!L$8,0)*$FF$6+VLOOKUP($FA648,BM,LOOKUPS!L$5,0)*$FG$6+VLOOKUP($FA648,DIV,LOOKUPS!L$7,0)*$FH$6++VLOOKUP($FA648,SIZE,LOOKUPS!L$11,0)*$FI$6)</f>
        <v>-18.415300000000002</v>
      </c>
    </row>
    <row r="649" spans="1:167" x14ac:dyDescent="0.3">
      <c r="A649" s="1">
        <v>198004</v>
      </c>
      <c r="B649" s="1">
        <v>4.32</v>
      </c>
      <c r="C649" s="1">
        <v>6.52</v>
      </c>
      <c r="D649" s="1">
        <v>5.43</v>
      </c>
      <c r="E649" s="1">
        <v>4.84</v>
      </c>
      <c r="F649" s="1">
        <v>3.73</v>
      </c>
      <c r="G649" s="1">
        <v>4.3099999999999996</v>
      </c>
      <c r="H649" s="1">
        <v>5.74</v>
      </c>
      <c r="I649" s="1">
        <v>5.43</v>
      </c>
      <c r="J649" s="1">
        <v>6.52</v>
      </c>
      <c r="K649" s="1">
        <v>7</v>
      </c>
      <c r="M649" s="1">
        <v>197905</v>
      </c>
      <c r="N649" s="1">
        <v>0.35</v>
      </c>
      <c r="O649" s="1">
        <v>-0.69</v>
      </c>
      <c r="P649" s="1">
        <v>-0.23</v>
      </c>
      <c r="Q649" s="1">
        <v>-1.59</v>
      </c>
      <c r="R649" s="1">
        <v>-0.66</v>
      </c>
      <c r="S649" s="1">
        <v>-0.38</v>
      </c>
      <c r="T649" s="1">
        <v>-0.59</v>
      </c>
      <c r="U649" s="1">
        <v>-1.05</v>
      </c>
      <c r="V649" s="1">
        <v>-1.58</v>
      </c>
      <c r="W649" s="1">
        <v>-2.29</v>
      </c>
      <c r="Y649" s="1">
        <v>198404</v>
      </c>
      <c r="Z649" s="1">
        <v>-2.67</v>
      </c>
      <c r="AA649" s="1">
        <v>-2.67</v>
      </c>
      <c r="AB649" s="1">
        <v>-1.1499999999999999</v>
      </c>
      <c r="AC649" s="1">
        <v>-0.9</v>
      </c>
      <c r="AD649" s="1">
        <v>0.22</v>
      </c>
      <c r="AE649" s="1">
        <v>-0.77</v>
      </c>
      <c r="AF649" s="1">
        <v>-0.67</v>
      </c>
      <c r="AG649" s="1">
        <v>-0.06</v>
      </c>
      <c r="AH649" s="1">
        <v>0.18</v>
      </c>
      <c r="AI649" s="1">
        <v>-2.2200000000000002</v>
      </c>
      <c r="AK649">
        <v>200410</v>
      </c>
      <c r="AL649">
        <v>1.26</v>
      </c>
      <c r="AM649">
        <v>2.74</v>
      </c>
      <c r="AN649">
        <v>1.86</v>
      </c>
      <c r="AO649">
        <v>1.55</v>
      </c>
      <c r="AP649">
        <v>2.78</v>
      </c>
      <c r="AQ649">
        <v>2.2999999999999998</v>
      </c>
      <c r="AR649">
        <v>1.93</v>
      </c>
      <c r="AS649">
        <v>1.4</v>
      </c>
      <c r="AT649">
        <v>1.61</v>
      </c>
      <c r="AU649">
        <v>2.62</v>
      </c>
      <c r="AV649">
        <v>2.99</v>
      </c>
      <c r="AW649">
        <v>2.61</v>
      </c>
      <c r="AX649">
        <v>2.02</v>
      </c>
      <c r="AY649">
        <v>2.4700000000000002</v>
      </c>
      <c r="AZ649">
        <v>1.27</v>
      </c>
      <c r="BA649">
        <v>1.39</v>
      </c>
      <c r="BB649">
        <v>1.41</v>
      </c>
      <c r="BC649">
        <v>2.42</v>
      </c>
      <c r="BD649">
        <v>0.82</v>
      </c>
      <c r="BF649" s="1">
        <v>200410</v>
      </c>
      <c r="BG649" s="1">
        <v>1.57</v>
      </c>
      <c r="BH649" s="1">
        <v>2.52</v>
      </c>
      <c r="BI649" s="1">
        <v>1.71</v>
      </c>
      <c r="BJ649" s="1">
        <v>1.9</v>
      </c>
      <c r="BK649" s="1">
        <v>2.67</v>
      </c>
      <c r="BL649" s="1">
        <v>2.02</v>
      </c>
      <c r="BM649" s="1">
        <v>1.3</v>
      </c>
      <c r="BN649" s="1">
        <v>2.46</v>
      </c>
      <c r="BO649" s="1">
        <v>1.49</v>
      </c>
      <c r="BP649" s="1">
        <v>2.98</v>
      </c>
      <c r="BQ649" s="1">
        <v>2.23</v>
      </c>
      <c r="BR649" s="1">
        <v>2.16</v>
      </c>
      <c r="BS649" s="1">
        <v>1.85</v>
      </c>
      <c r="BT649" s="1">
        <v>1.3</v>
      </c>
      <c r="BU649" s="1">
        <v>1.3</v>
      </c>
      <c r="BV649" s="1">
        <v>2.3199999999999998</v>
      </c>
      <c r="BW649" s="1">
        <v>2.61</v>
      </c>
      <c r="BX649" s="1">
        <v>1.74</v>
      </c>
      <c r="BY649" s="1">
        <v>1.23</v>
      </c>
      <c r="CA649" s="1">
        <v>197910</v>
      </c>
      <c r="CB649" s="1">
        <v>-14.66</v>
      </c>
      <c r="CC649" s="1">
        <v>-9.59</v>
      </c>
      <c r="CD649" s="1">
        <v>-9.49</v>
      </c>
      <c r="CE649" s="1">
        <v>-9.68</v>
      </c>
      <c r="CF649" s="1">
        <v>-9.4600000000000009</v>
      </c>
      <c r="CG649" s="1">
        <v>-9.58</v>
      </c>
      <c r="CH649" s="1">
        <v>-9.85</v>
      </c>
      <c r="CI649" s="1">
        <v>-9.32</v>
      </c>
      <c r="CJ649" s="1">
        <v>-9.75</v>
      </c>
      <c r="CK649" s="1">
        <v>-9.8000000000000007</v>
      </c>
      <c r="CL649" s="1">
        <v>-8.91</v>
      </c>
      <c r="CM649" s="1">
        <v>-9.99</v>
      </c>
      <c r="CN649" s="1">
        <v>-9.18</v>
      </c>
      <c r="CO649" s="1">
        <v>-10.01</v>
      </c>
      <c r="CP649" s="1">
        <v>-9.7100000000000009</v>
      </c>
      <c r="CQ649" s="1">
        <v>-9.16</v>
      </c>
      <c r="CR649" s="1">
        <v>-9.48</v>
      </c>
      <c r="CS649" s="1">
        <v>-9.5299999999999994</v>
      </c>
      <c r="CT649" s="1">
        <v>-9.92</v>
      </c>
      <c r="CV649" s="1">
        <v>198010</v>
      </c>
      <c r="CW649" s="1">
        <v>6.84</v>
      </c>
      <c r="CX649" s="1">
        <v>4.07</v>
      </c>
      <c r="CY649" s="1">
        <v>1.74</v>
      </c>
      <c r="CZ649" s="1">
        <v>0.78</v>
      </c>
      <c r="DA649" s="1">
        <v>4.3600000000000003</v>
      </c>
      <c r="DB649" s="1">
        <v>2.81</v>
      </c>
      <c r="DC649" s="1">
        <v>1.58</v>
      </c>
      <c r="DD649" s="1">
        <v>1.61</v>
      </c>
      <c r="DE649" s="1">
        <v>0.31</v>
      </c>
      <c r="DF649" s="1">
        <v>4.9800000000000004</v>
      </c>
      <c r="DG649" s="1">
        <v>3.71</v>
      </c>
      <c r="DH649" s="1">
        <v>3.42</v>
      </c>
      <c r="DI649" s="1">
        <v>2.11</v>
      </c>
      <c r="DJ649" s="1">
        <v>2.06</v>
      </c>
      <c r="DK649" s="1">
        <v>1.07</v>
      </c>
      <c r="DL649" s="1">
        <v>1.7</v>
      </c>
      <c r="DM649" s="1">
        <v>1.53</v>
      </c>
      <c r="DN649" s="1">
        <v>0.84</v>
      </c>
      <c r="DO649" s="1">
        <v>-0.35</v>
      </c>
      <c r="DQ649" s="1">
        <v>197910</v>
      </c>
      <c r="DR649" s="1">
        <v>-99.99</v>
      </c>
      <c r="DS649" s="1">
        <v>-9.9700000000000006</v>
      </c>
      <c r="DT649" s="1">
        <v>-9.58</v>
      </c>
      <c r="DU649" s="1">
        <v>-7.77</v>
      </c>
      <c r="DV649" s="1">
        <v>-9.7799999999999994</v>
      </c>
      <c r="DW649" s="1">
        <v>-11.07</v>
      </c>
      <c r="DX649" s="1">
        <v>-9.3800000000000008</v>
      </c>
      <c r="DY649" s="1">
        <v>-8.67</v>
      </c>
      <c r="DZ649" s="1">
        <v>-7.37</v>
      </c>
      <c r="EA649" s="1">
        <v>-9.5</v>
      </c>
      <c r="EB649" s="1">
        <v>-11.08</v>
      </c>
      <c r="EC649" s="1">
        <v>-11.57</v>
      </c>
      <c r="ED649" s="1">
        <v>-10.41</v>
      </c>
      <c r="EE649" s="1">
        <v>-9.69</v>
      </c>
      <c r="EF649" s="1">
        <v>-8.9700000000000006</v>
      </c>
      <c r="EG649" s="1">
        <v>-8.85</v>
      </c>
      <c r="EH649" s="1">
        <v>-8.5</v>
      </c>
      <c r="EI649" s="1">
        <v>-8.11</v>
      </c>
      <c r="EJ649" s="1">
        <v>-6.6</v>
      </c>
      <c r="EL649">
        <v>197910</v>
      </c>
      <c r="EM649">
        <v>-8.1</v>
      </c>
      <c r="EN649">
        <v>-3.35</v>
      </c>
      <c r="EO649">
        <v>-1.81</v>
      </c>
      <c r="EP649">
        <v>0.87</v>
      </c>
      <c r="ER649" s="1">
        <v>198004</v>
      </c>
      <c r="ES649" s="1">
        <v>-0.42</v>
      </c>
      <c r="EU649" s="1">
        <v>197905</v>
      </c>
      <c r="EV649" s="1">
        <v>1.22</v>
      </c>
      <c r="EX649" s="1">
        <v>198404</v>
      </c>
      <c r="EY649" s="1">
        <v>-1.59</v>
      </c>
      <c r="FA649" s="1">
        <v>198004</v>
      </c>
      <c r="FB649" s="1">
        <f>IF(ISERROR(VLOOKUP($FA649,MOM,LOOKUPS!C$12,0)*$FB$6+VLOOKUP($FA649,STREV,LOOKUPS!C$10,0)*$FC$6+VLOOKUP($FA649,LTREV,LOOKUPS!C$9,0)*$FD$6+VLOOKUP($FA649,CFP,LOOKUPS!C$6,0)*$FE$6+VLOOKUP($FA649,EP,LOOKUPS!C$8,0)*$FF$6+VLOOKUP($FA649,BM,LOOKUPS!C$5,0)*$FG$6+VLOOKUP($FA649,DIV,LOOKUPS!C$7,0)*$FH$6++VLOOKUP($FA649,SIZE,LOOKUPS!C$11,0)*$FI$6),"",VLOOKUP($FA649,MOM,LOOKUPS!C$12,0)*$FB$6+VLOOKUP($FA649,STREV,LOOKUPS!C$10,0)*$FC$6+VLOOKUP($FA649,LTREV,LOOKUPS!C$9,0)*$FD$6+VLOOKUP($FA649,CFP,LOOKUPS!C$6,0)*$FE$6+VLOOKUP($FA649,EP,LOOKUPS!C$8,0)*$FF$6+VLOOKUP($FA649,BM,LOOKUPS!C$5,0)*$FG$6+VLOOKUP($FA649,DIV,LOOKUPS!C$7,0)*$FH$6++VLOOKUP($FA649,SIZE,LOOKUPS!C$11,0)*$FI$6)</f>
        <v>4.5068999999999999</v>
      </c>
      <c r="FC649" s="1">
        <f>IF(ISERROR(VLOOKUP($FA649,MOM,LOOKUPS!D$12,0)*$FB$6+VLOOKUP($FA649,STREV,LOOKUPS!D$10,0)*$FC$6+VLOOKUP($FA649,LTREV,LOOKUPS!D$9,0)*$FD$6+VLOOKUP($FA649,CFP,LOOKUPS!D$6,0)*$FE$6+VLOOKUP($FA649,EP,LOOKUPS!D$8,0)*$FF$6+VLOOKUP($FA649,BM,LOOKUPS!D$5,0)*$FG$6+VLOOKUP($FA649,DIV,LOOKUPS!D$7,0)*$FH$6++VLOOKUP($FA649,SIZE,LOOKUPS!D$11,0)*$FI$6),"",VLOOKUP($FA649,MOM,LOOKUPS!D$12,0)*$FB$6+VLOOKUP($FA649,STREV,LOOKUPS!D$10,0)*$FC$6+VLOOKUP($FA649,LTREV,LOOKUPS!D$9,0)*$FD$6+VLOOKUP($FA649,CFP,LOOKUPS!D$6,0)*$FE$6+VLOOKUP($FA649,EP,LOOKUPS!D$8,0)*$FF$6+VLOOKUP($FA649,BM,LOOKUPS!D$5,0)*$FG$6+VLOOKUP($FA649,DIV,LOOKUPS!D$7,0)*$FH$6++VLOOKUP($FA649,SIZE,LOOKUPS!D$11,0)*$FI$6)</f>
        <v>5.5373000000000001</v>
      </c>
      <c r="FD649" s="1">
        <f>IF(ISERROR(VLOOKUP($FA649,MOM,LOOKUPS!E$12,0)*$FB$6+VLOOKUP($FA649,STREV,LOOKUPS!E$10,0)*$FC$6+VLOOKUP($FA649,LTREV,LOOKUPS!E$9,0)*$FD$6+VLOOKUP($FA649,CFP,LOOKUPS!E$6,0)*$FE$6+VLOOKUP($FA649,EP,LOOKUPS!E$8,0)*$FF$6+VLOOKUP($FA649,BM,LOOKUPS!E$5,0)*$FG$6+VLOOKUP($FA649,DIV,LOOKUPS!E$7,0)*$FH$6++VLOOKUP($FA649,SIZE,LOOKUPS!E$11,0)*$FI$6),"",VLOOKUP($FA649,MOM,LOOKUPS!E$12,0)*$FB$6+VLOOKUP($FA649,STREV,LOOKUPS!E$10,0)*$FC$6+VLOOKUP($FA649,LTREV,LOOKUPS!E$9,0)*$FD$6+VLOOKUP($FA649,CFP,LOOKUPS!E$6,0)*$FE$6+VLOOKUP($FA649,EP,LOOKUPS!E$8,0)*$FF$6+VLOOKUP($FA649,BM,LOOKUPS!E$5,0)*$FG$6+VLOOKUP($FA649,DIV,LOOKUPS!E$7,0)*$FH$6++VLOOKUP($FA649,SIZE,LOOKUPS!E$11,0)*$FI$6)</f>
        <v>4.5149999999999997</v>
      </c>
      <c r="FE649" s="1">
        <f>IF(ISERROR(VLOOKUP($FA649,MOM,LOOKUPS!F$12,0)*$FB$6+VLOOKUP($FA649,STREV,LOOKUPS!F$10,0)*$FC$6+VLOOKUP($FA649,LTREV,LOOKUPS!F$9,0)*$FD$6+VLOOKUP($FA649,CFP,LOOKUPS!F$6,0)*$FE$6+VLOOKUP($FA649,EP,LOOKUPS!F$8,0)*$FF$6+VLOOKUP($FA649,BM,LOOKUPS!F$5,0)*$FG$6+VLOOKUP($FA649,DIV,LOOKUPS!F$7,0)*$FH$6++VLOOKUP($FA649,SIZE,LOOKUPS!F$11,0)*$FI$6),"",VLOOKUP($FA649,MOM,LOOKUPS!F$12,0)*$FB$6+VLOOKUP($FA649,STREV,LOOKUPS!F$10,0)*$FC$6+VLOOKUP($FA649,LTREV,LOOKUPS!F$9,0)*$FD$6+VLOOKUP($FA649,CFP,LOOKUPS!F$6,0)*$FE$6+VLOOKUP($FA649,EP,LOOKUPS!F$8,0)*$FF$6+VLOOKUP($FA649,BM,LOOKUPS!F$5,0)*$FG$6+VLOOKUP($FA649,DIV,LOOKUPS!F$7,0)*$FH$6++VLOOKUP($FA649,SIZE,LOOKUPS!F$11,0)*$FI$6)</f>
        <v>4.6116000000000001</v>
      </c>
      <c r="FF649" s="1">
        <f>IF(ISERROR(VLOOKUP($FA649,MOM,LOOKUPS!G$12,0)*$FB$6+VLOOKUP($FA649,STREV,LOOKUPS!G$10,0)*$FC$6+VLOOKUP($FA649,LTREV,LOOKUPS!G$9,0)*$FD$6+VLOOKUP($FA649,CFP,LOOKUPS!G$6,0)*$FE$6+VLOOKUP($FA649,EP,LOOKUPS!G$8,0)*$FF$6+VLOOKUP($FA649,BM,LOOKUPS!G$5,0)*$FG$6+VLOOKUP($FA649,DIV,LOOKUPS!G$7,0)*$FH$6++VLOOKUP($FA649,SIZE,LOOKUPS!G$11,0)*$FI$6),"",VLOOKUP($FA649,MOM,LOOKUPS!G$12,0)*$FB$6+VLOOKUP($FA649,STREV,LOOKUPS!G$10,0)*$FC$6+VLOOKUP($FA649,LTREV,LOOKUPS!G$9,0)*$FD$6+VLOOKUP($FA649,CFP,LOOKUPS!G$6,0)*$FE$6+VLOOKUP($FA649,EP,LOOKUPS!G$8,0)*$FF$6+VLOOKUP($FA649,BM,LOOKUPS!G$5,0)*$FG$6+VLOOKUP($FA649,DIV,LOOKUPS!G$7,0)*$FH$6++VLOOKUP($FA649,SIZE,LOOKUPS!G$11,0)*$FI$6)</f>
        <v>4.1567000000000007</v>
      </c>
      <c r="FG649" s="1">
        <f>IF(ISERROR(VLOOKUP($FA649,MOM,LOOKUPS!H$12,0)*$FB$6+VLOOKUP($FA649,STREV,LOOKUPS!H$10,0)*$FC$6+VLOOKUP($FA649,LTREV,LOOKUPS!H$9,0)*$FD$6+VLOOKUP($FA649,CFP,LOOKUPS!H$6,0)*$FE$6+VLOOKUP($FA649,EP,LOOKUPS!H$8,0)*$FF$6+VLOOKUP($FA649,BM,LOOKUPS!H$5,0)*$FG$6+VLOOKUP($FA649,DIV,LOOKUPS!H$7,0)*$FH$6++VLOOKUP($FA649,SIZE,LOOKUPS!H$11,0)*$FI$6),"",VLOOKUP($FA649,MOM,LOOKUPS!H$12,0)*$FB$6+VLOOKUP($FA649,STREV,LOOKUPS!H$10,0)*$FC$6+VLOOKUP($FA649,LTREV,LOOKUPS!H$9,0)*$FD$6+VLOOKUP($FA649,CFP,LOOKUPS!H$6,0)*$FE$6+VLOOKUP($FA649,EP,LOOKUPS!H$8,0)*$FF$6+VLOOKUP($FA649,BM,LOOKUPS!H$5,0)*$FG$6+VLOOKUP($FA649,DIV,LOOKUPS!H$7,0)*$FH$6++VLOOKUP($FA649,SIZE,LOOKUPS!H$11,0)*$FI$6)</f>
        <v>5.2437000000000005</v>
      </c>
      <c r="FH649" s="1">
        <f>IF(ISERROR(VLOOKUP($FA649,MOM,LOOKUPS!I$12,0)*$FB$6+VLOOKUP($FA649,STREV,LOOKUPS!I$10,0)*$FC$6+VLOOKUP($FA649,LTREV,LOOKUPS!I$9,0)*$FD$6+VLOOKUP($FA649,CFP,LOOKUPS!I$6,0)*$FE$6+VLOOKUP($FA649,EP,LOOKUPS!I$8,0)*$FF$6+VLOOKUP($FA649,BM,LOOKUPS!I$5,0)*$FG$6+VLOOKUP($FA649,DIV,LOOKUPS!I$7,0)*$FH$6++VLOOKUP($FA649,SIZE,LOOKUPS!I$11,0)*$FI$6),"",VLOOKUP($FA649,MOM,LOOKUPS!I$12,0)*$FB$6+VLOOKUP($FA649,STREV,LOOKUPS!I$10,0)*$FC$6+VLOOKUP($FA649,LTREV,LOOKUPS!I$9,0)*$FD$6+VLOOKUP($FA649,CFP,LOOKUPS!I$6,0)*$FE$6+VLOOKUP($FA649,EP,LOOKUPS!I$8,0)*$FF$6+VLOOKUP($FA649,BM,LOOKUPS!I$5,0)*$FG$6+VLOOKUP($FA649,DIV,LOOKUPS!I$7,0)*$FH$6++VLOOKUP($FA649,SIZE,LOOKUPS!I$11,0)*$FI$6)</f>
        <v>5.2901000000000007</v>
      </c>
      <c r="FI649" s="1">
        <f>IF(ISERROR(VLOOKUP($FA649,MOM,LOOKUPS!J$12,0)*$FB$6+VLOOKUP($FA649,STREV,LOOKUPS!J$10,0)*$FC$6+VLOOKUP($FA649,LTREV,LOOKUPS!J$9,0)*$FD$6+VLOOKUP($FA649,CFP,LOOKUPS!J$6,0)*$FE$6+VLOOKUP($FA649,EP,LOOKUPS!J$8,0)*$FF$6+VLOOKUP($FA649,BM,LOOKUPS!J$5,0)*$FG$6+VLOOKUP($FA649,DIV,LOOKUPS!J$7,0)*$FH$6++VLOOKUP($FA649,SIZE,LOOKUPS!J$11,0)*$FI$6),"",VLOOKUP($FA649,MOM,LOOKUPS!J$12,0)*$FB$6+VLOOKUP($FA649,STREV,LOOKUPS!J$10,0)*$FC$6+VLOOKUP($FA649,LTREV,LOOKUPS!J$9,0)*$FD$6+VLOOKUP($FA649,CFP,LOOKUPS!J$6,0)*$FE$6+VLOOKUP($FA649,EP,LOOKUPS!J$8,0)*$FF$6+VLOOKUP($FA649,BM,LOOKUPS!J$5,0)*$FG$6+VLOOKUP($FA649,DIV,LOOKUPS!J$7,0)*$FH$6++VLOOKUP($FA649,SIZE,LOOKUPS!J$11,0)*$FI$6)</f>
        <v>5.5346000000000011</v>
      </c>
      <c r="FJ649" s="1">
        <f>IF(ISERROR(VLOOKUP($FA649,MOM,LOOKUPS!K$12,0)*$FB$6+VLOOKUP($FA649,STREV,LOOKUPS!K$10,0)*$FC$6+VLOOKUP($FA649,LTREV,LOOKUPS!K$9,0)*$FD$6+VLOOKUP($FA649,CFP,LOOKUPS!K$6,0)*$FE$6+VLOOKUP($FA649,EP,LOOKUPS!K$8,0)*$FF$6+VLOOKUP($FA649,BM,LOOKUPS!K$5,0)*$FG$6+VLOOKUP($FA649,DIV,LOOKUPS!K$7,0)*$FH$6++VLOOKUP($FA649,SIZE,LOOKUPS!K$11,0)*$FI$6),"",VLOOKUP($FA649,MOM,LOOKUPS!K$12,0)*$FB$6+VLOOKUP($FA649,STREV,LOOKUPS!K$10,0)*$FC$6+VLOOKUP($FA649,LTREV,LOOKUPS!K$9,0)*$FD$6+VLOOKUP($FA649,CFP,LOOKUPS!K$6,0)*$FE$6+VLOOKUP($FA649,EP,LOOKUPS!K$8,0)*$FF$6+VLOOKUP($FA649,BM,LOOKUPS!K$5,0)*$FG$6+VLOOKUP($FA649,DIV,LOOKUPS!K$7,0)*$FH$6++VLOOKUP($FA649,SIZE,LOOKUPS!K$11,0)*$FI$6)</f>
        <v>6.4168000000000012</v>
      </c>
      <c r="FK649" s="1">
        <f>IF(ISERROR(VLOOKUP($FA649,MOM,LOOKUPS!L$12,0)*$FB$6+VLOOKUP($FA649,STREV,LOOKUPS!L$10,0)*$FC$6+VLOOKUP($FA649,LTREV,LOOKUPS!L$9,0)*$FD$6+VLOOKUP($FA649,CFP,LOOKUPS!L$6,0)*$FE$6+VLOOKUP($FA649,EP,LOOKUPS!L$8,0)*$FF$6+VLOOKUP($FA649,BM,LOOKUPS!L$5,0)*$FG$6+VLOOKUP($FA649,DIV,LOOKUPS!L$7,0)*$FH$6++VLOOKUP($FA649,SIZE,LOOKUPS!L$11,0)*$FI$6),"",VLOOKUP($FA649,MOM,LOOKUPS!L$12,0)*$FB$6+VLOOKUP($FA649,STREV,LOOKUPS!L$10,0)*$FC$6+VLOOKUP($FA649,LTREV,LOOKUPS!L$9,0)*$FD$6+VLOOKUP($FA649,CFP,LOOKUPS!L$6,0)*$FE$6+VLOOKUP($FA649,EP,LOOKUPS!L$8,0)*$FF$6+VLOOKUP($FA649,BM,LOOKUPS!L$5,0)*$FG$6+VLOOKUP($FA649,DIV,LOOKUPS!L$7,0)*$FH$6++VLOOKUP($FA649,SIZE,LOOKUPS!L$11,0)*$FI$6)</f>
        <v>6.0343999999999998</v>
      </c>
    </row>
    <row r="650" spans="1:167" x14ac:dyDescent="0.3">
      <c r="A650" s="1">
        <v>198005</v>
      </c>
      <c r="B650" s="1">
        <v>8.24</v>
      </c>
      <c r="C650" s="1">
        <v>7.31</v>
      </c>
      <c r="D650" s="1">
        <v>7.92</v>
      </c>
      <c r="E650" s="1">
        <v>7.32</v>
      </c>
      <c r="F650" s="1">
        <v>7.34</v>
      </c>
      <c r="G650" s="1">
        <v>7.16</v>
      </c>
      <c r="H650" s="1">
        <v>6.49</v>
      </c>
      <c r="I650" s="1">
        <v>7.34</v>
      </c>
      <c r="J650" s="1">
        <v>6.03</v>
      </c>
      <c r="K650" s="1">
        <v>7.03</v>
      </c>
      <c r="M650" s="1">
        <v>197906</v>
      </c>
      <c r="N650" s="1">
        <v>7.13</v>
      </c>
      <c r="O650" s="1">
        <v>6.85</v>
      </c>
      <c r="P650" s="1">
        <v>6.26</v>
      </c>
      <c r="Q650" s="1">
        <v>4.6399999999999997</v>
      </c>
      <c r="R650" s="1">
        <v>5.0199999999999996</v>
      </c>
      <c r="S650" s="1">
        <v>4.57</v>
      </c>
      <c r="T650" s="1">
        <v>3.9</v>
      </c>
      <c r="U650" s="1">
        <v>5.12</v>
      </c>
      <c r="V650" s="1">
        <v>5.81</v>
      </c>
      <c r="W650" s="1">
        <v>4.91</v>
      </c>
      <c r="Y650" s="1">
        <v>198405</v>
      </c>
      <c r="Z650" s="1">
        <v>-4.7</v>
      </c>
      <c r="AA650" s="1">
        <v>-5.16</v>
      </c>
      <c r="AB650" s="1">
        <v>-3.2</v>
      </c>
      <c r="AC650" s="1">
        <v>-4.1500000000000004</v>
      </c>
      <c r="AD650" s="1">
        <v>-3.55</v>
      </c>
      <c r="AE650" s="1">
        <v>-3.14</v>
      </c>
      <c r="AF650" s="1">
        <v>-4.55</v>
      </c>
      <c r="AG650" s="1">
        <v>-5.29</v>
      </c>
      <c r="AH650" s="1">
        <v>-5.39</v>
      </c>
      <c r="AI650" s="1">
        <v>-4.75</v>
      </c>
      <c r="AK650">
        <v>200411</v>
      </c>
      <c r="AL650">
        <v>11.14</v>
      </c>
      <c r="AM650">
        <v>7.69</v>
      </c>
      <c r="AN650">
        <v>7.19</v>
      </c>
      <c r="AO650">
        <v>9.24</v>
      </c>
      <c r="AP650">
        <v>7.94</v>
      </c>
      <c r="AQ650">
        <v>6.88</v>
      </c>
      <c r="AR650">
        <v>7.28</v>
      </c>
      <c r="AS650">
        <v>8.15</v>
      </c>
      <c r="AT650">
        <v>9.48</v>
      </c>
      <c r="AU650">
        <v>7.73</v>
      </c>
      <c r="AV650">
        <v>8.23</v>
      </c>
      <c r="AW650">
        <v>6.93</v>
      </c>
      <c r="AX650">
        <v>6.84</v>
      </c>
      <c r="AY650">
        <v>6.95</v>
      </c>
      <c r="AZ650">
        <v>7.69</v>
      </c>
      <c r="BA650">
        <v>7.54</v>
      </c>
      <c r="BB650">
        <v>8.6999999999999993</v>
      </c>
      <c r="BC650">
        <v>9.61</v>
      </c>
      <c r="BD650">
        <v>9.36</v>
      </c>
      <c r="BF650" s="1">
        <v>200411</v>
      </c>
      <c r="BG650" s="1">
        <v>10.6</v>
      </c>
      <c r="BH650" s="1">
        <v>8.42</v>
      </c>
      <c r="BI650" s="1">
        <v>7.28</v>
      </c>
      <c r="BJ650" s="1">
        <v>7.99</v>
      </c>
      <c r="BK650" s="1">
        <v>8.4600000000000009</v>
      </c>
      <c r="BL650" s="1">
        <v>7.76</v>
      </c>
      <c r="BM650" s="1">
        <v>7.37</v>
      </c>
      <c r="BN650" s="1">
        <v>7.23</v>
      </c>
      <c r="BO650" s="1">
        <v>8.48</v>
      </c>
      <c r="BP650" s="1">
        <v>8.58</v>
      </c>
      <c r="BQ650" s="1">
        <v>8.2899999999999991</v>
      </c>
      <c r="BR650" s="1">
        <v>8.32</v>
      </c>
      <c r="BS650" s="1">
        <v>7.04</v>
      </c>
      <c r="BT650" s="1">
        <v>6.76</v>
      </c>
      <c r="BU650" s="1">
        <v>7.93</v>
      </c>
      <c r="BV650" s="1">
        <v>7.32</v>
      </c>
      <c r="BW650" s="1">
        <v>7.15</v>
      </c>
      <c r="BX650" s="1">
        <v>7.54</v>
      </c>
      <c r="BY650" s="1">
        <v>9.42</v>
      </c>
      <c r="CA650" s="1">
        <v>197911</v>
      </c>
      <c r="CB650" s="1">
        <v>4.43</v>
      </c>
      <c r="CC650" s="1">
        <v>9.27</v>
      </c>
      <c r="CD650" s="1">
        <v>6.15</v>
      </c>
      <c r="CE650" s="1">
        <v>4.59</v>
      </c>
      <c r="CF650" s="1">
        <v>9.52</v>
      </c>
      <c r="CG650" s="1">
        <v>7.68</v>
      </c>
      <c r="CH650" s="1">
        <v>5.69</v>
      </c>
      <c r="CI650" s="1">
        <v>5.62</v>
      </c>
      <c r="CJ650" s="1">
        <v>4.43</v>
      </c>
      <c r="CK650" s="1">
        <v>9.7799999999999994</v>
      </c>
      <c r="CL650" s="1">
        <v>9.11</v>
      </c>
      <c r="CM650" s="1">
        <v>8.48</v>
      </c>
      <c r="CN650" s="1">
        <v>6.91</v>
      </c>
      <c r="CO650" s="1">
        <v>5.77</v>
      </c>
      <c r="CP650" s="1">
        <v>5.62</v>
      </c>
      <c r="CQ650" s="1">
        <v>6.19</v>
      </c>
      <c r="CR650" s="1">
        <v>5.0199999999999996</v>
      </c>
      <c r="CS650" s="1">
        <v>5.24</v>
      </c>
      <c r="CT650" s="1">
        <v>3.83</v>
      </c>
      <c r="CV650" s="1">
        <v>198011</v>
      </c>
      <c r="CW650" s="1">
        <v>9.5299999999999994</v>
      </c>
      <c r="CX650" s="1">
        <v>8.44</v>
      </c>
      <c r="CY650" s="1">
        <v>3.99</v>
      </c>
      <c r="CZ650" s="1">
        <v>0.75</v>
      </c>
      <c r="DA650" s="1">
        <v>9.4</v>
      </c>
      <c r="DB650" s="1">
        <v>5.38</v>
      </c>
      <c r="DC650" s="1">
        <v>4.1900000000000004</v>
      </c>
      <c r="DD650" s="1">
        <v>2.5099999999999998</v>
      </c>
      <c r="DE650" s="1">
        <v>0.03</v>
      </c>
      <c r="DF650" s="1">
        <v>11.64</v>
      </c>
      <c r="DG650" s="1">
        <v>7.04</v>
      </c>
      <c r="DH650" s="1">
        <v>6.27</v>
      </c>
      <c r="DI650" s="1">
        <v>4.37</v>
      </c>
      <c r="DJ650" s="1">
        <v>3.75</v>
      </c>
      <c r="DK650" s="1">
        <v>4.67</v>
      </c>
      <c r="DL650" s="1">
        <v>3.17</v>
      </c>
      <c r="DM650" s="1">
        <v>1.9</v>
      </c>
      <c r="DN650" s="1">
        <v>1.18</v>
      </c>
      <c r="DO650" s="1">
        <v>-1.41</v>
      </c>
      <c r="DQ650" s="1">
        <v>197911</v>
      </c>
      <c r="DR650" s="1">
        <v>-99.99</v>
      </c>
      <c r="DS650" s="1">
        <v>6.14</v>
      </c>
      <c r="DT650" s="1">
        <v>8.14</v>
      </c>
      <c r="DU650" s="1">
        <v>6.56</v>
      </c>
      <c r="DV650" s="1">
        <v>5.85</v>
      </c>
      <c r="DW650" s="1">
        <v>8.3000000000000007</v>
      </c>
      <c r="DX650" s="1">
        <v>8.2899999999999991</v>
      </c>
      <c r="DY650" s="1">
        <v>7.55</v>
      </c>
      <c r="DZ650" s="1">
        <v>6.27</v>
      </c>
      <c r="EA650" s="1">
        <v>5.34</v>
      </c>
      <c r="EB650" s="1">
        <v>8.25</v>
      </c>
      <c r="EC650" s="1">
        <v>8.5500000000000007</v>
      </c>
      <c r="ED650" s="1">
        <v>7.97</v>
      </c>
      <c r="EE650" s="1">
        <v>8.98</v>
      </c>
      <c r="EF650" s="1">
        <v>7.38</v>
      </c>
      <c r="EG650" s="1">
        <v>8.01</v>
      </c>
      <c r="EH650" s="1">
        <v>7.08</v>
      </c>
      <c r="EI650" s="1">
        <v>6.59</v>
      </c>
      <c r="EJ650" s="1">
        <v>5.95</v>
      </c>
      <c r="EL650">
        <v>197911</v>
      </c>
      <c r="EM650">
        <v>5.21</v>
      </c>
      <c r="EN650">
        <v>2.76</v>
      </c>
      <c r="EO650">
        <v>-3.38</v>
      </c>
      <c r="EP650">
        <v>0.99</v>
      </c>
      <c r="ER650" s="1">
        <v>198005</v>
      </c>
      <c r="ES650" s="1">
        <v>-1.1100000000000001</v>
      </c>
      <c r="EU650" s="1">
        <v>197906</v>
      </c>
      <c r="EV650" s="1">
        <v>1.2</v>
      </c>
      <c r="EX650" s="1">
        <v>198405</v>
      </c>
      <c r="EY650" s="1">
        <v>-0.2</v>
      </c>
      <c r="FA650" s="1">
        <v>198005</v>
      </c>
      <c r="FB650" s="1">
        <f>IF(ISERROR(VLOOKUP($FA650,MOM,LOOKUPS!C$12,0)*$FB$6+VLOOKUP($FA650,STREV,LOOKUPS!C$10,0)*$FC$6+VLOOKUP($FA650,LTREV,LOOKUPS!C$9,0)*$FD$6+VLOOKUP($FA650,CFP,LOOKUPS!C$6,0)*$FE$6+VLOOKUP($FA650,EP,LOOKUPS!C$8,0)*$FF$6+VLOOKUP($FA650,BM,LOOKUPS!C$5,0)*$FG$6+VLOOKUP($FA650,DIV,LOOKUPS!C$7,0)*$FH$6++VLOOKUP($FA650,SIZE,LOOKUPS!C$11,0)*$FI$6),"",VLOOKUP($FA650,MOM,LOOKUPS!C$12,0)*$FB$6+VLOOKUP($FA650,STREV,LOOKUPS!C$10,0)*$FC$6+VLOOKUP($FA650,LTREV,LOOKUPS!C$9,0)*$FD$6+VLOOKUP($FA650,CFP,LOOKUPS!C$6,0)*$FE$6+VLOOKUP($FA650,EP,LOOKUPS!C$8,0)*$FF$6+VLOOKUP($FA650,BM,LOOKUPS!C$5,0)*$FG$6+VLOOKUP($FA650,DIV,LOOKUPS!C$7,0)*$FH$6++VLOOKUP($FA650,SIZE,LOOKUPS!C$11,0)*$FI$6)</f>
        <v>6.7529000000000003</v>
      </c>
      <c r="FC650" s="1">
        <f>IF(ISERROR(VLOOKUP($FA650,MOM,LOOKUPS!D$12,0)*$FB$6+VLOOKUP($FA650,STREV,LOOKUPS!D$10,0)*$FC$6+VLOOKUP($FA650,LTREV,LOOKUPS!D$9,0)*$FD$6+VLOOKUP($FA650,CFP,LOOKUPS!D$6,0)*$FE$6+VLOOKUP($FA650,EP,LOOKUPS!D$8,0)*$FF$6+VLOOKUP($FA650,BM,LOOKUPS!D$5,0)*$FG$6+VLOOKUP($FA650,DIV,LOOKUPS!D$7,0)*$FH$6++VLOOKUP($FA650,SIZE,LOOKUPS!D$11,0)*$FI$6),"",VLOOKUP($FA650,MOM,LOOKUPS!D$12,0)*$FB$6+VLOOKUP($FA650,STREV,LOOKUPS!D$10,0)*$FC$6+VLOOKUP($FA650,LTREV,LOOKUPS!D$9,0)*$FD$6+VLOOKUP($FA650,CFP,LOOKUPS!D$6,0)*$FE$6+VLOOKUP($FA650,EP,LOOKUPS!D$8,0)*$FF$6+VLOOKUP($FA650,BM,LOOKUPS!D$5,0)*$FG$6+VLOOKUP($FA650,DIV,LOOKUPS!D$7,0)*$FH$6++VLOOKUP($FA650,SIZE,LOOKUPS!D$11,0)*$FI$6)</f>
        <v>6.5607000000000006</v>
      </c>
      <c r="FD650" s="1">
        <f>IF(ISERROR(VLOOKUP($FA650,MOM,LOOKUPS!E$12,0)*$FB$6+VLOOKUP($FA650,STREV,LOOKUPS!E$10,0)*$FC$6+VLOOKUP($FA650,LTREV,LOOKUPS!E$9,0)*$FD$6+VLOOKUP($FA650,CFP,LOOKUPS!E$6,0)*$FE$6+VLOOKUP($FA650,EP,LOOKUPS!E$8,0)*$FF$6+VLOOKUP($FA650,BM,LOOKUPS!E$5,0)*$FG$6+VLOOKUP($FA650,DIV,LOOKUPS!E$7,0)*$FH$6++VLOOKUP($FA650,SIZE,LOOKUPS!E$11,0)*$FI$6),"",VLOOKUP($FA650,MOM,LOOKUPS!E$12,0)*$FB$6+VLOOKUP($FA650,STREV,LOOKUPS!E$10,0)*$FC$6+VLOOKUP($FA650,LTREV,LOOKUPS!E$9,0)*$FD$6+VLOOKUP($FA650,CFP,LOOKUPS!E$6,0)*$FE$6+VLOOKUP($FA650,EP,LOOKUPS!E$8,0)*$FF$6+VLOOKUP($FA650,BM,LOOKUPS!E$5,0)*$FG$6+VLOOKUP($FA650,DIV,LOOKUPS!E$7,0)*$FH$6++VLOOKUP($FA650,SIZE,LOOKUPS!E$11,0)*$FI$6)</f>
        <v>7.5345000000000004</v>
      </c>
      <c r="FE650" s="1">
        <f>IF(ISERROR(VLOOKUP($FA650,MOM,LOOKUPS!F$12,0)*$FB$6+VLOOKUP($FA650,STREV,LOOKUPS!F$10,0)*$FC$6+VLOOKUP($FA650,LTREV,LOOKUPS!F$9,0)*$FD$6+VLOOKUP($FA650,CFP,LOOKUPS!F$6,0)*$FE$6+VLOOKUP($FA650,EP,LOOKUPS!F$8,0)*$FF$6+VLOOKUP($FA650,BM,LOOKUPS!F$5,0)*$FG$6+VLOOKUP($FA650,DIV,LOOKUPS!F$7,0)*$FH$6++VLOOKUP($FA650,SIZE,LOOKUPS!F$11,0)*$FI$6),"",VLOOKUP($FA650,MOM,LOOKUPS!F$12,0)*$FB$6+VLOOKUP($FA650,STREV,LOOKUPS!F$10,0)*$FC$6+VLOOKUP($FA650,LTREV,LOOKUPS!F$9,0)*$FD$6+VLOOKUP($FA650,CFP,LOOKUPS!F$6,0)*$FE$6+VLOOKUP($FA650,EP,LOOKUPS!F$8,0)*$FF$6+VLOOKUP($FA650,BM,LOOKUPS!F$5,0)*$FG$6+VLOOKUP($FA650,DIV,LOOKUPS!F$7,0)*$FH$6++VLOOKUP($FA650,SIZE,LOOKUPS!F$11,0)*$FI$6)</f>
        <v>7.1728000000000014</v>
      </c>
      <c r="FF650" s="1">
        <f>IF(ISERROR(VLOOKUP($FA650,MOM,LOOKUPS!G$12,0)*$FB$6+VLOOKUP($FA650,STREV,LOOKUPS!G$10,0)*$FC$6+VLOOKUP($FA650,LTREV,LOOKUPS!G$9,0)*$FD$6+VLOOKUP($FA650,CFP,LOOKUPS!G$6,0)*$FE$6+VLOOKUP($FA650,EP,LOOKUPS!G$8,0)*$FF$6+VLOOKUP($FA650,BM,LOOKUPS!G$5,0)*$FG$6+VLOOKUP($FA650,DIV,LOOKUPS!G$7,0)*$FH$6++VLOOKUP($FA650,SIZE,LOOKUPS!G$11,0)*$FI$6),"",VLOOKUP($FA650,MOM,LOOKUPS!G$12,0)*$FB$6+VLOOKUP($FA650,STREV,LOOKUPS!G$10,0)*$FC$6+VLOOKUP($FA650,LTREV,LOOKUPS!G$9,0)*$FD$6+VLOOKUP($FA650,CFP,LOOKUPS!G$6,0)*$FE$6+VLOOKUP($FA650,EP,LOOKUPS!G$8,0)*$FF$6+VLOOKUP($FA650,BM,LOOKUPS!G$5,0)*$FG$6+VLOOKUP($FA650,DIV,LOOKUPS!G$7,0)*$FH$6++VLOOKUP($FA650,SIZE,LOOKUPS!G$11,0)*$FI$6)</f>
        <v>7.3246000000000002</v>
      </c>
      <c r="FG650" s="1">
        <f>IF(ISERROR(VLOOKUP($FA650,MOM,LOOKUPS!H$12,0)*$FB$6+VLOOKUP($FA650,STREV,LOOKUPS!H$10,0)*$FC$6+VLOOKUP($FA650,LTREV,LOOKUPS!H$9,0)*$FD$6+VLOOKUP($FA650,CFP,LOOKUPS!H$6,0)*$FE$6+VLOOKUP($FA650,EP,LOOKUPS!H$8,0)*$FF$6+VLOOKUP($FA650,BM,LOOKUPS!H$5,0)*$FG$6+VLOOKUP($FA650,DIV,LOOKUPS!H$7,0)*$FH$6++VLOOKUP($FA650,SIZE,LOOKUPS!H$11,0)*$FI$6),"",VLOOKUP($FA650,MOM,LOOKUPS!H$12,0)*$FB$6+VLOOKUP($FA650,STREV,LOOKUPS!H$10,0)*$FC$6+VLOOKUP($FA650,LTREV,LOOKUPS!H$9,0)*$FD$6+VLOOKUP($FA650,CFP,LOOKUPS!H$6,0)*$FE$6+VLOOKUP($FA650,EP,LOOKUPS!H$8,0)*$FF$6+VLOOKUP($FA650,BM,LOOKUPS!H$5,0)*$FG$6+VLOOKUP($FA650,DIV,LOOKUPS!H$7,0)*$FH$6++VLOOKUP($FA650,SIZE,LOOKUPS!H$11,0)*$FI$6)</f>
        <v>7.6363000000000003</v>
      </c>
      <c r="FH650" s="1">
        <f>IF(ISERROR(VLOOKUP($FA650,MOM,LOOKUPS!I$12,0)*$FB$6+VLOOKUP($FA650,STREV,LOOKUPS!I$10,0)*$FC$6+VLOOKUP($FA650,LTREV,LOOKUPS!I$9,0)*$FD$6+VLOOKUP($FA650,CFP,LOOKUPS!I$6,0)*$FE$6+VLOOKUP($FA650,EP,LOOKUPS!I$8,0)*$FF$6+VLOOKUP($FA650,BM,LOOKUPS!I$5,0)*$FG$6+VLOOKUP($FA650,DIV,LOOKUPS!I$7,0)*$FH$6++VLOOKUP($FA650,SIZE,LOOKUPS!I$11,0)*$FI$6),"",VLOOKUP($FA650,MOM,LOOKUPS!I$12,0)*$FB$6+VLOOKUP($FA650,STREV,LOOKUPS!I$10,0)*$FC$6+VLOOKUP($FA650,LTREV,LOOKUPS!I$9,0)*$FD$6+VLOOKUP($FA650,CFP,LOOKUPS!I$6,0)*$FE$6+VLOOKUP($FA650,EP,LOOKUPS!I$8,0)*$FF$6+VLOOKUP($FA650,BM,LOOKUPS!I$5,0)*$FG$6+VLOOKUP($FA650,DIV,LOOKUPS!I$7,0)*$FH$6++VLOOKUP($FA650,SIZE,LOOKUPS!I$11,0)*$FI$6)</f>
        <v>7.2950999999999997</v>
      </c>
      <c r="FI650" s="1">
        <f>IF(ISERROR(VLOOKUP($FA650,MOM,LOOKUPS!J$12,0)*$FB$6+VLOOKUP($FA650,STREV,LOOKUPS!J$10,0)*$FC$6+VLOOKUP($FA650,LTREV,LOOKUPS!J$9,0)*$FD$6+VLOOKUP($FA650,CFP,LOOKUPS!J$6,0)*$FE$6+VLOOKUP($FA650,EP,LOOKUPS!J$8,0)*$FF$6+VLOOKUP($FA650,BM,LOOKUPS!J$5,0)*$FG$6+VLOOKUP($FA650,DIV,LOOKUPS!J$7,0)*$FH$6++VLOOKUP($FA650,SIZE,LOOKUPS!J$11,0)*$FI$6),"",VLOOKUP($FA650,MOM,LOOKUPS!J$12,0)*$FB$6+VLOOKUP($FA650,STREV,LOOKUPS!J$10,0)*$FC$6+VLOOKUP($FA650,LTREV,LOOKUPS!J$9,0)*$FD$6+VLOOKUP($FA650,CFP,LOOKUPS!J$6,0)*$FE$6+VLOOKUP($FA650,EP,LOOKUPS!J$8,0)*$FF$6+VLOOKUP($FA650,BM,LOOKUPS!J$5,0)*$FG$6+VLOOKUP($FA650,DIV,LOOKUPS!J$7,0)*$FH$6++VLOOKUP($FA650,SIZE,LOOKUPS!J$11,0)*$FI$6)</f>
        <v>6.6658000000000008</v>
      </c>
      <c r="FJ650" s="1">
        <f>IF(ISERROR(VLOOKUP($FA650,MOM,LOOKUPS!K$12,0)*$FB$6+VLOOKUP($FA650,STREV,LOOKUPS!K$10,0)*$FC$6+VLOOKUP($FA650,LTREV,LOOKUPS!K$9,0)*$FD$6+VLOOKUP($FA650,CFP,LOOKUPS!K$6,0)*$FE$6+VLOOKUP($FA650,EP,LOOKUPS!K$8,0)*$FF$6+VLOOKUP($FA650,BM,LOOKUPS!K$5,0)*$FG$6+VLOOKUP($FA650,DIV,LOOKUPS!K$7,0)*$FH$6++VLOOKUP($FA650,SIZE,LOOKUPS!K$11,0)*$FI$6),"",VLOOKUP($FA650,MOM,LOOKUPS!K$12,0)*$FB$6+VLOOKUP($FA650,STREV,LOOKUPS!K$10,0)*$FC$6+VLOOKUP($FA650,LTREV,LOOKUPS!K$9,0)*$FD$6+VLOOKUP($FA650,CFP,LOOKUPS!K$6,0)*$FE$6+VLOOKUP($FA650,EP,LOOKUPS!K$8,0)*$FF$6+VLOOKUP($FA650,BM,LOOKUPS!K$5,0)*$FG$6+VLOOKUP($FA650,DIV,LOOKUPS!K$7,0)*$FH$6++VLOOKUP($FA650,SIZE,LOOKUPS!K$11,0)*$FI$6)</f>
        <v>7.6126000000000005</v>
      </c>
      <c r="FK650" s="1">
        <f>IF(ISERROR(VLOOKUP($FA650,MOM,LOOKUPS!L$12,0)*$FB$6+VLOOKUP($FA650,STREV,LOOKUPS!L$10,0)*$FC$6+VLOOKUP($FA650,LTREV,LOOKUPS!L$9,0)*$FD$6+VLOOKUP($FA650,CFP,LOOKUPS!L$6,0)*$FE$6+VLOOKUP($FA650,EP,LOOKUPS!L$8,0)*$FF$6+VLOOKUP($FA650,BM,LOOKUPS!L$5,0)*$FG$6+VLOOKUP($FA650,DIV,LOOKUPS!L$7,0)*$FH$6++VLOOKUP($FA650,SIZE,LOOKUPS!L$11,0)*$FI$6),"",VLOOKUP($FA650,MOM,LOOKUPS!L$12,0)*$FB$6+VLOOKUP($FA650,STREV,LOOKUPS!L$10,0)*$FC$6+VLOOKUP($FA650,LTREV,LOOKUPS!L$9,0)*$FD$6+VLOOKUP($FA650,CFP,LOOKUPS!L$6,0)*$FE$6+VLOOKUP($FA650,EP,LOOKUPS!L$8,0)*$FF$6+VLOOKUP($FA650,BM,LOOKUPS!L$5,0)*$FG$6+VLOOKUP($FA650,DIV,LOOKUPS!L$7,0)*$FH$6++VLOOKUP($FA650,SIZE,LOOKUPS!L$11,0)*$FI$6)</f>
        <v>7.4950000000000001</v>
      </c>
    </row>
    <row r="651" spans="1:167" x14ac:dyDescent="0.3">
      <c r="A651" s="1">
        <v>198006</v>
      </c>
      <c r="B651" s="1">
        <v>4.33</v>
      </c>
      <c r="C651" s="1">
        <v>4.07</v>
      </c>
      <c r="D651" s="1">
        <v>4.01</v>
      </c>
      <c r="E651" s="1">
        <v>3.88</v>
      </c>
      <c r="F651" s="1">
        <v>3.84</v>
      </c>
      <c r="G651" s="1">
        <v>3.93</v>
      </c>
      <c r="H651" s="1">
        <v>3.74</v>
      </c>
      <c r="I651" s="1">
        <v>3.99</v>
      </c>
      <c r="J651" s="1">
        <v>5.81</v>
      </c>
      <c r="K651" s="1">
        <v>5.35</v>
      </c>
      <c r="M651" s="1">
        <v>197907</v>
      </c>
      <c r="N651" s="1">
        <v>1.86</v>
      </c>
      <c r="O651" s="1">
        <v>3.22</v>
      </c>
      <c r="P651" s="1">
        <v>2.23</v>
      </c>
      <c r="Q651" s="1">
        <v>2.85</v>
      </c>
      <c r="R651" s="1">
        <v>3.01</v>
      </c>
      <c r="S651" s="1">
        <v>4.83</v>
      </c>
      <c r="T651" s="1">
        <v>2.73</v>
      </c>
      <c r="U651" s="1">
        <v>2.67</v>
      </c>
      <c r="V651" s="1">
        <v>1.57</v>
      </c>
      <c r="W651" s="1">
        <v>0.17</v>
      </c>
      <c r="Y651" s="1">
        <v>198406</v>
      </c>
      <c r="Z651" s="1">
        <v>0.73</v>
      </c>
      <c r="AA651" s="1">
        <v>1.79</v>
      </c>
      <c r="AB651" s="1">
        <v>1.7</v>
      </c>
      <c r="AC651" s="1">
        <v>1.68</v>
      </c>
      <c r="AD651" s="1">
        <v>1.18</v>
      </c>
      <c r="AE651" s="1">
        <v>3.19</v>
      </c>
      <c r="AF651" s="1">
        <v>2.65</v>
      </c>
      <c r="AG651" s="1">
        <v>3.52</v>
      </c>
      <c r="AH651" s="1">
        <v>3.64</v>
      </c>
      <c r="AI651" s="1">
        <v>3.89</v>
      </c>
      <c r="AK651">
        <v>200412</v>
      </c>
      <c r="AL651">
        <v>9.6300000000000008</v>
      </c>
      <c r="AM651">
        <v>5.43</v>
      </c>
      <c r="AN651">
        <v>4.12</v>
      </c>
      <c r="AO651">
        <v>4.21</v>
      </c>
      <c r="AP651">
        <v>5.87</v>
      </c>
      <c r="AQ651">
        <v>3.98</v>
      </c>
      <c r="AR651">
        <v>4.0599999999999996</v>
      </c>
      <c r="AS651">
        <v>4.42</v>
      </c>
      <c r="AT651">
        <v>4.24</v>
      </c>
      <c r="AU651">
        <v>6.28</v>
      </c>
      <c r="AV651">
        <v>5.32</v>
      </c>
      <c r="AW651">
        <v>4.09</v>
      </c>
      <c r="AX651">
        <v>3.88</v>
      </c>
      <c r="AY651">
        <v>4.46</v>
      </c>
      <c r="AZ651">
        <v>3.55</v>
      </c>
      <c r="BA651">
        <v>4.72</v>
      </c>
      <c r="BB651">
        <v>4.1399999999999997</v>
      </c>
      <c r="BC651">
        <v>4.34</v>
      </c>
      <c r="BD651">
        <v>4.13</v>
      </c>
      <c r="BF651" s="1">
        <v>200412</v>
      </c>
      <c r="BG651" s="1">
        <v>9.35</v>
      </c>
      <c r="BH651" s="1">
        <v>5.46</v>
      </c>
      <c r="BI651" s="1">
        <v>3.73</v>
      </c>
      <c r="BJ651" s="1">
        <v>4.07</v>
      </c>
      <c r="BK651" s="1">
        <v>5.58</v>
      </c>
      <c r="BL651" s="1">
        <v>4.97</v>
      </c>
      <c r="BM651" s="1">
        <v>3.55</v>
      </c>
      <c r="BN651" s="1">
        <v>3.41</v>
      </c>
      <c r="BO651" s="1">
        <v>4.37</v>
      </c>
      <c r="BP651" s="1">
        <v>6.51</v>
      </c>
      <c r="BQ651" s="1">
        <v>4.3</v>
      </c>
      <c r="BR651" s="1">
        <v>5.18</v>
      </c>
      <c r="BS651" s="1">
        <v>4.7</v>
      </c>
      <c r="BT651" s="1">
        <v>3.88</v>
      </c>
      <c r="BU651" s="1">
        <v>3.24</v>
      </c>
      <c r="BV651" s="1">
        <v>3.26</v>
      </c>
      <c r="BW651" s="1">
        <v>3.57</v>
      </c>
      <c r="BX651" s="1">
        <v>3.68</v>
      </c>
      <c r="BY651" s="1">
        <v>5.0599999999999996</v>
      </c>
      <c r="CA651" s="1">
        <v>197912</v>
      </c>
      <c r="CB651" s="1">
        <v>8.99</v>
      </c>
      <c r="CC651" s="1">
        <v>8.7799999999999994</v>
      </c>
      <c r="CD651" s="1">
        <v>5.28</v>
      </c>
      <c r="CE651" s="1">
        <v>5.15</v>
      </c>
      <c r="CF651" s="1">
        <v>9.41</v>
      </c>
      <c r="CG651" s="1">
        <v>6.44</v>
      </c>
      <c r="CH651" s="1">
        <v>4.51</v>
      </c>
      <c r="CI651" s="1">
        <v>5.0599999999999996</v>
      </c>
      <c r="CJ651" s="1">
        <v>5.49</v>
      </c>
      <c r="CK651" s="1">
        <v>9.98</v>
      </c>
      <c r="CL651" s="1">
        <v>8.5</v>
      </c>
      <c r="CM651" s="1">
        <v>6.79</v>
      </c>
      <c r="CN651" s="1">
        <v>6.1</v>
      </c>
      <c r="CO651" s="1">
        <v>4.53</v>
      </c>
      <c r="CP651" s="1">
        <v>4.49</v>
      </c>
      <c r="CQ651" s="1">
        <v>5.85</v>
      </c>
      <c r="CR651" s="1">
        <v>4.21</v>
      </c>
      <c r="CS651" s="1">
        <v>5.69</v>
      </c>
      <c r="CT651" s="1">
        <v>5.33</v>
      </c>
      <c r="CV651" s="1">
        <v>198012</v>
      </c>
      <c r="CW651" s="1">
        <v>-4.91</v>
      </c>
      <c r="CX651" s="1">
        <v>-3.73</v>
      </c>
      <c r="CY651" s="1">
        <v>-2.0099999999999998</v>
      </c>
      <c r="CZ651" s="1">
        <v>-0.48</v>
      </c>
      <c r="DA651" s="1">
        <v>-4.32</v>
      </c>
      <c r="DB651" s="1">
        <v>-2.76</v>
      </c>
      <c r="DC651" s="1">
        <v>-1.87</v>
      </c>
      <c r="DD651" s="1">
        <v>-0.99</v>
      </c>
      <c r="DE651" s="1">
        <v>-0.23</v>
      </c>
      <c r="DF651" s="1">
        <v>-4.38</v>
      </c>
      <c r="DG651" s="1">
        <v>-4.24</v>
      </c>
      <c r="DH651" s="1">
        <v>-2.42</v>
      </c>
      <c r="DI651" s="1">
        <v>-3.15</v>
      </c>
      <c r="DJ651" s="1">
        <v>-1.78</v>
      </c>
      <c r="DK651" s="1">
        <v>-1.95</v>
      </c>
      <c r="DL651" s="1">
        <v>-1.1000000000000001</v>
      </c>
      <c r="DM651" s="1">
        <v>-0.89</v>
      </c>
      <c r="DN651" s="1">
        <v>-0.69</v>
      </c>
      <c r="DO651" s="1">
        <v>0.36</v>
      </c>
      <c r="DQ651" s="1">
        <v>197912</v>
      </c>
      <c r="DR651" s="1">
        <v>-99.99</v>
      </c>
      <c r="DS651" s="1">
        <v>7.65</v>
      </c>
      <c r="DT651" s="1">
        <v>4.8</v>
      </c>
      <c r="DU651" s="1">
        <v>2.92</v>
      </c>
      <c r="DV651" s="1">
        <v>7.86</v>
      </c>
      <c r="DW651" s="1">
        <v>5.93</v>
      </c>
      <c r="DX651" s="1">
        <v>4.38</v>
      </c>
      <c r="DY651" s="1">
        <v>3.48</v>
      </c>
      <c r="DZ651" s="1">
        <v>3</v>
      </c>
      <c r="EA651" s="1">
        <v>8.18</v>
      </c>
      <c r="EB651" s="1">
        <v>6.32</v>
      </c>
      <c r="EC651" s="1">
        <v>5.95</v>
      </c>
      <c r="ED651" s="1">
        <v>5.9</v>
      </c>
      <c r="EE651" s="1">
        <v>5.04</v>
      </c>
      <c r="EF651" s="1">
        <v>3.51</v>
      </c>
      <c r="EG651" s="1">
        <v>4.1900000000000004</v>
      </c>
      <c r="EH651" s="1">
        <v>2.78</v>
      </c>
      <c r="EI651" s="1">
        <v>3.61</v>
      </c>
      <c r="EJ651" s="1">
        <v>2.37</v>
      </c>
      <c r="EL651">
        <v>197912</v>
      </c>
      <c r="EM651">
        <v>1.79</v>
      </c>
      <c r="EN651">
        <v>4.1900000000000004</v>
      </c>
      <c r="EO651">
        <v>-2.04</v>
      </c>
      <c r="EP651">
        <v>0.95</v>
      </c>
      <c r="ER651" s="1">
        <v>198006</v>
      </c>
      <c r="ES651" s="1">
        <v>1.59</v>
      </c>
      <c r="EU651" s="1">
        <v>197907</v>
      </c>
      <c r="EV651" s="1">
        <v>0.61</v>
      </c>
      <c r="EX651" s="1">
        <v>198406</v>
      </c>
      <c r="EY651" s="1">
        <v>-3.62</v>
      </c>
      <c r="FA651" s="1">
        <v>198006</v>
      </c>
      <c r="FB651" s="1">
        <f>IF(ISERROR(VLOOKUP($FA651,MOM,LOOKUPS!C$12,0)*$FB$6+VLOOKUP($FA651,STREV,LOOKUPS!C$10,0)*$FC$6+VLOOKUP($FA651,LTREV,LOOKUPS!C$9,0)*$FD$6+VLOOKUP($FA651,CFP,LOOKUPS!C$6,0)*$FE$6+VLOOKUP($FA651,EP,LOOKUPS!C$8,0)*$FF$6+VLOOKUP($FA651,BM,LOOKUPS!C$5,0)*$FG$6+VLOOKUP($FA651,DIV,LOOKUPS!C$7,0)*$FH$6++VLOOKUP($FA651,SIZE,LOOKUPS!C$11,0)*$FI$6),"",VLOOKUP($FA651,MOM,LOOKUPS!C$12,0)*$FB$6+VLOOKUP($FA651,STREV,LOOKUPS!C$10,0)*$FC$6+VLOOKUP($FA651,LTREV,LOOKUPS!C$9,0)*$FD$6+VLOOKUP($FA651,CFP,LOOKUPS!C$6,0)*$FE$6+VLOOKUP($FA651,EP,LOOKUPS!C$8,0)*$FF$6+VLOOKUP($FA651,BM,LOOKUPS!C$5,0)*$FG$6+VLOOKUP($FA651,DIV,LOOKUPS!C$7,0)*$FH$6++VLOOKUP($FA651,SIZE,LOOKUPS!C$11,0)*$FI$6)</f>
        <v>3.4072000000000005</v>
      </c>
      <c r="FC651" s="1">
        <f>IF(ISERROR(VLOOKUP($FA651,MOM,LOOKUPS!D$12,0)*$FB$6+VLOOKUP($FA651,STREV,LOOKUPS!D$10,0)*$FC$6+VLOOKUP($FA651,LTREV,LOOKUPS!D$9,0)*$FD$6+VLOOKUP($FA651,CFP,LOOKUPS!D$6,0)*$FE$6+VLOOKUP($FA651,EP,LOOKUPS!D$8,0)*$FF$6+VLOOKUP($FA651,BM,LOOKUPS!D$5,0)*$FG$6+VLOOKUP($FA651,DIV,LOOKUPS!D$7,0)*$FH$6++VLOOKUP($FA651,SIZE,LOOKUPS!D$11,0)*$FI$6),"",VLOOKUP($FA651,MOM,LOOKUPS!D$12,0)*$FB$6+VLOOKUP($FA651,STREV,LOOKUPS!D$10,0)*$FC$6+VLOOKUP($FA651,LTREV,LOOKUPS!D$9,0)*$FD$6+VLOOKUP($FA651,CFP,LOOKUPS!D$6,0)*$FE$6+VLOOKUP($FA651,EP,LOOKUPS!D$8,0)*$FF$6+VLOOKUP($FA651,BM,LOOKUPS!D$5,0)*$FG$6+VLOOKUP($FA651,DIV,LOOKUPS!D$7,0)*$FH$6++VLOOKUP($FA651,SIZE,LOOKUPS!D$11,0)*$FI$6)</f>
        <v>4.4764000000000008</v>
      </c>
      <c r="FD651" s="1">
        <f>IF(ISERROR(VLOOKUP($FA651,MOM,LOOKUPS!E$12,0)*$FB$6+VLOOKUP($FA651,STREV,LOOKUPS!E$10,0)*$FC$6+VLOOKUP($FA651,LTREV,LOOKUPS!E$9,0)*$FD$6+VLOOKUP($FA651,CFP,LOOKUPS!E$6,0)*$FE$6+VLOOKUP($FA651,EP,LOOKUPS!E$8,0)*$FF$6+VLOOKUP($FA651,BM,LOOKUPS!E$5,0)*$FG$6+VLOOKUP($FA651,DIV,LOOKUPS!E$7,0)*$FH$6++VLOOKUP($FA651,SIZE,LOOKUPS!E$11,0)*$FI$6),"",VLOOKUP($FA651,MOM,LOOKUPS!E$12,0)*$FB$6+VLOOKUP($FA651,STREV,LOOKUPS!E$10,0)*$FC$6+VLOOKUP($FA651,LTREV,LOOKUPS!E$9,0)*$FD$6+VLOOKUP($FA651,CFP,LOOKUPS!E$6,0)*$FE$6+VLOOKUP($FA651,EP,LOOKUPS!E$8,0)*$FF$6+VLOOKUP($FA651,BM,LOOKUPS!E$5,0)*$FG$6+VLOOKUP($FA651,DIV,LOOKUPS!E$7,0)*$FH$6++VLOOKUP($FA651,SIZE,LOOKUPS!E$11,0)*$FI$6)</f>
        <v>4.2263999999999999</v>
      </c>
      <c r="FE651" s="1">
        <f>IF(ISERROR(VLOOKUP($FA651,MOM,LOOKUPS!F$12,0)*$FB$6+VLOOKUP($FA651,STREV,LOOKUPS!F$10,0)*$FC$6+VLOOKUP($FA651,LTREV,LOOKUPS!F$9,0)*$FD$6+VLOOKUP($FA651,CFP,LOOKUPS!F$6,0)*$FE$6+VLOOKUP($FA651,EP,LOOKUPS!F$8,0)*$FF$6+VLOOKUP($FA651,BM,LOOKUPS!F$5,0)*$FG$6+VLOOKUP($FA651,DIV,LOOKUPS!F$7,0)*$FH$6++VLOOKUP($FA651,SIZE,LOOKUPS!F$11,0)*$FI$6),"",VLOOKUP($FA651,MOM,LOOKUPS!F$12,0)*$FB$6+VLOOKUP($FA651,STREV,LOOKUPS!F$10,0)*$FC$6+VLOOKUP($FA651,LTREV,LOOKUPS!F$9,0)*$FD$6+VLOOKUP($FA651,CFP,LOOKUPS!F$6,0)*$FE$6+VLOOKUP($FA651,EP,LOOKUPS!F$8,0)*$FF$6+VLOOKUP($FA651,BM,LOOKUPS!F$5,0)*$FG$6+VLOOKUP($FA651,DIV,LOOKUPS!F$7,0)*$FH$6++VLOOKUP($FA651,SIZE,LOOKUPS!F$11,0)*$FI$6)</f>
        <v>4.1063999999999998</v>
      </c>
      <c r="FF651" s="1">
        <f>IF(ISERROR(VLOOKUP($FA651,MOM,LOOKUPS!G$12,0)*$FB$6+VLOOKUP($FA651,STREV,LOOKUPS!G$10,0)*$FC$6+VLOOKUP($FA651,LTREV,LOOKUPS!G$9,0)*$FD$6+VLOOKUP($FA651,CFP,LOOKUPS!G$6,0)*$FE$6+VLOOKUP($FA651,EP,LOOKUPS!G$8,0)*$FF$6+VLOOKUP($FA651,BM,LOOKUPS!G$5,0)*$FG$6+VLOOKUP($FA651,DIV,LOOKUPS!G$7,0)*$FH$6++VLOOKUP($FA651,SIZE,LOOKUPS!G$11,0)*$FI$6),"",VLOOKUP($FA651,MOM,LOOKUPS!G$12,0)*$FB$6+VLOOKUP($FA651,STREV,LOOKUPS!G$10,0)*$FC$6+VLOOKUP($FA651,LTREV,LOOKUPS!G$9,0)*$FD$6+VLOOKUP($FA651,CFP,LOOKUPS!G$6,0)*$FE$6+VLOOKUP($FA651,EP,LOOKUPS!G$8,0)*$FF$6+VLOOKUP($FA651,BM,LOOKUPS!G$5,0)*$FG$6+VLOOKUP($FA651,DIV,LOOKUPS!G$7,0)*$FH$6++VLOOKUP($FA651,SIZE,LOOKUPS!G$11,0)*$FI$6)</f>
        <v>4.0615000000000006</v>
      </c>
      <c r="FG651" s="1">
        <f>IF(ISERROR(VLOOKUP($FA651,MOM,LOOKUPS!H$12,0)*$FB$6+VLOOKUP($FA651,STREV,LOOKUPS!H$10,0)*$FC$6+VLOOKUP($FA651,LTREV,LOOKUPS!H$9,0)*$FD$6+VLOOKUP($FA651,CFP,LOOKUPS!H$6,0)*$FE$6+VLOOKUP($FA651,EP,LOOKUPS!H$8,0)*$FF$6+VLOOKUP($FA651,BM,LOOKUPS!H$5,0)*$FG$6+VLOOKUP($FA651,DIV,LOOKUPS!H$7,0)*$FH$6++VLOOKUP($FA651,SIZE,LOOKUPS!H$11,0)*$FI$6),"",VLOOKUP($FA651,MOM,LOOKUPS!H$12,0)*$FB$6+VLOOKUP($FA651,STREV,LOOKUPS!H$10,0)*$FC$6+VLOOKUP($FA651,LTREV,LOOKUPS!H$9,0)*$FD$6+VLOOKUP($FA651,CFP,LOOKUPS!H$6,0)*$FE$6+VLOOKUP($FA651,EP,LOOKUPS!H$8,0)*$FF$6+VLOOKUP($FA651,BM,LOOKUPS!H$5,0)*$FG$6+VLOOKUP($FA651,DIV,LOOKUPS!H$7,0)*$FH$6++VLOOKUP($FA651,SIZE,LOOKUPS!H$11,0)*$FI$6)</f>
        <v>3.6349</v>
      </c>
      <c r="FH651" s="1">
        <f>IF(ISERROR(VLOOKUP($FA651,MOM,LOOKUPS!I$12,0)*$FB$6+VLOOKUP($FA651,STREV,LOOKUPS!I$10,0)*$FC$6+VLOOKUP($FA651,LTREV,LOOKUPS!I$9,0)*$FD$6+VLOOKUP($FA651,CFP,LOOKUPS!I$6,0)*$FE$6+VLOOKUP($FA651,EP,LOOKUPS!I$8,0)*$FF$6+VLOOKUP($FA651,BM,LOOKUPS!I$5,0)*$FG$6+VLOOKUP($FA651,DIV,LOOKUPS!I$7,0)*$FH$6++VLOOKUP($FA651,SIZE,LOOKUPS!I$11,0)*$FI$6),"",VLOOKUP($FA651,MOM,LOOKUPS!I$12,0)*$FB$6+VLOOKUP($FA651,STREV,LOOKUPS!I$10,0)*$FC$6+VLOOKUP($FA651,LTREV,LOOKUPS!I$9,0)*$FD$6+VLOOKUP($FA651,CFP,LOOKUPS!I$6,0)*$FE$6+VLOOKUP($FA651,EP,LOOKUPS!I$8,0)*$FF$6+VLOOKUP($FA651,BM,LOOKUPS!I$5,0)*$FG$6+VLOOKUP($FA651,DIV,LOOKUPS!I$7,0)*$FH$6++VLOOKUP($FA651,SIZE,LOOKUPS!I$11,0)*$FI$6)</f>
        <v>3.9836000000000005</v>
      </c>
      <c r="FI651" s="1">
        <f>IF(ISERROR(VLOOKUP($FA651,MOM,LOOKUPS!J$12,0)*$FB$6+VLOOKUP($FA651,STREV,LOOKUPS!J$10,0)*$FC$6+VLOOKUP($FA651,LTREV,LOOKUPS!J$9,0)*$FD$6+VLOOKUP($FA651,CFP,LOOKUPS!J$6,0)*$FE$6+VLOOKUP($FA651,EP,LOOKUPS!J$8,0)*$FF$6+VLOOKUP($FA651,BM,LOOKUPS!J$5,0)*$FG$6+VLOOKUP($FA651,DIV,LOOKUPS!J$7,0)*$FH$6++VLOOKUP($FA651,SIZE,LOOKUPS!J$11,0)*$FI$6),"",VLOOKUP($FA651,MOM,LOOKUPS!J$12,0)*$FB$6+VLOOKUP($FA651,STREV,LOOKUPS!J$10,0)*$FC$6+VLOOKUP($FA651,LTREV,LOOKUPS!J$9,0)*$FD$6+VLOOKUP($FA651,CFP,LOOKUPS!J$6,0)*$FE$6+VLOOKUP($FA651,EP,LOOKUPS!J$8,0)*$FF$6+VLOOKUP($FA651,BM,LOOKUPS!J$5,0)*$FG$6+VLOOKUP($FA651,DIV,LOOKUPS!J$7,0)*$FH$6++VLOOKUP($FA651,SIZE,LOOKUPS!J$11,0)*$FI$6)</f>
        <v>4.6491000000000007</v>
      </c>
      <c r="FJ651" s="1">
        <f>IF(ISERROR(VLOOKUP($FA651,MOM,LOOKUPS!K$12,0)*$FB$6+VLOOKUP($FA651,STREV,LOOKUPS!K$10,0)*$FC$6+VLOOKUP($FA651,LTREV,LOOKUPS!K$9,0)*$FD$6+VLOOKUP($FA651,CFP,LOOKUPS!K$6,0)*$FE$6+VLOOKUP($FA651,EP,LOOKUPS!K$8,0)*$FF$6+VLOOKUP($FA651,BM,LOOKUPS!K$5,0)*$FG$6+VLOOKUP($FA651,DIV,LOOKUPS!K$7,0)*$FH$6++VLOOKUP($FA651,SIZE,LOOKUPS!K$11,0)*$FI$6),"",VLOOKUP($FA651,MOM,LOOKUPS!K$12,0)*$FB$6+VLOOKUP($FA651,STREV,LOOKUPS!K$10,0)*$FC$6+VLOOKUP($FA651,LTREV,LOOKUPS!K$9,0)*$FD$6+VLOOKUP($FA651,CFP,LOOKUPS!K$6,0)*$FE$6+VLOOKUP($FA651,EP,LOOKUPS!K$8,0)*$FF$6+VLOOKUP($FA651,BM,LOOKUPS!K$5,0)*$FG$6+VLOOKUP($FA651,DIV,LOOKUPS!K$7,0)*$FH$6++VLOOKUP($FA651,SIZE,LOOKUPS!K$11,0)*$FI$6)</f>
        <v>4.9116999999999997</v>
      </c>
      <c r="FK651" s="1">
        <f>IF(ISERROR(VLOOKUP($FA651,MOM,LOOKUPS!L$12,0)*$FB$6+VLOOKUP($FA651,STREV,LOOKUPS!L$10,0)*$FC$6+VLOOKUP($FA651,LTREV,LOOKUPS!L$9,0)*$FD$6+VLOOKUP($FA651,CFP,LOOKUPS!L$6,0)*$FE$6+VLOOKUP($FA651,EP,LOOKUPS!L$8,0)*$FF$6+VLOOKUP($FA651,BM,LOOKUPS!L$5,0)*$FG$6+VLOOKUP($FA651,DIV,LOOKUPS!L$7,0)*$FH$6++VLOOKUP($FA651,SIZE,LOOKUPS!L$11,0)*$FI$6),"",VLOOKUP($FA651,MOM,LOOKUPS!L$12,0)*$FB$6+VLOOKUP($FA651,STREV,LOOKUPS!L$10,0)*$FC$6+VLOOKUP($FA651,LTREV,LOOKUPS!L$9,0)*$FD$6+VLOOKUP($FA651,CFP,LOOKUPS!L$6,0)*$FE$6+VLOOKUP($FA651,EP,LOOKUPS!L$8,0)*$FF$6+VLOOKUP($FA651,BM,LOOKUPS!L$5,0)*$FG$6+VLOOKUP($FA651,DIV,LOOKUPS!L$7,0)*$FH$6++VLOOKUP($FA651,SIZE,LOOKUPS!L$11,0)*$FI$6)</f>
        <v>5.0587</v>
      </c>
    </row>
    <row r="652" spans="1:167" x14ac:dyDescent="0.3">
      <c r="A652" s="1">
        <v>198007</v>
      </c>
      <c r="B652" s="1">
        <v>9.06</v>
      </c>
      <c r="C652" s="1">
        <v>7.85</v>
      </c>
      <c r="D652" s="1">
        <v>7.9</v>
      </c>
      <c r="E652" s="1">
        <v>7.35</v>
      </c>
      <c r="F652" s="1">
        <v>7.18</v>
      </c>
      <c r="G652" s="1">
        <v>7.78</v>
      </c>
      <c r="H652" s="1">
        <v>9.49</v>
      </c>
      <c r="I652" s="1">
        <v>10.53</v>
      </c>
      <c r="J652" s="1">
        <v>11.67</v>
      </c>
      <c r="K652" s="1">
        <v>12.34</v>
      </c>
      <c r="M652" s="1">
        <v>197908</v>
      </c>
      <c r="N652" s="1">
        <v>9.0299999999999994</v>
      </c>
      <c r="O652" s="1">
        <v>7.39</v>
      </c>
      <c r="P652" s="1">
        <v>8.7200000000000006</v>
      </c>
      <c r="Q652" s="1">
        <v>6.88</v>
      </c>
      <c r="R652" s="1">
        <v>7.43</v>
      </c>
      <c r="S652" s="1">
        <v>7.57</v>
      </c>
      <c r="T652" s="1">
        <v>6.83</v>
      </c>
      <c r="U652" s="1">
        <v>7.48</v>
      </c>
      <c r="V652" s="1">
        <v>6.48</v>
      </c>
      <c r="W652" s="1">
        <v>6.37</v>
      </c>
      <c r="Y652" s="1">
        <v>198407</v>
      </c>
      <c r="Z652" s="1">
        <v>-7.74</v>
      </c>
      <c r="AA652" s="1">
        <v>-3.91</v>
      </c>
      <c r="AB652" s="1">
        <v>-1.8</v>
      </c>
      <c r="AC652" s="1">
        <v>-2.25</v>
      </c>
      <c r="AD652" s="1">
        <v>-2.68</v>
      </c>
      <c r="AE652" s="1">
        <v>-2.83</v>
      </c>
      <c r="AF652" s="1">
        <v>-3.61</v>
      </c>
      <c r="AG652" s="1">
        <v>-1.77</v>
      </c>
      <c r="AH652" s="1">
        <v>-2.2000000000000002</v>
      </c>
      <c r="AI652" s="1">
        <v>-4.68</v>
      </c>
      <c r="AK652">
        <v>200501</v>
      </c>
      <c r="AL652">
        <v>-6.27</v>
      </c>
      <c r="AM652">
        <v>-3.69</v>
      </c>
      <c r="AN652">
        <v>-2.0099999999999998</v>
      </c>
      <c r="AO652">
        <v>-0.88</v>
      </c>
      <c r="AP652">
        <v>-4.22</v>
      </c>
      <c r="AQ652">
        <v>-2.41</v>
      </c>
      <c r="AR652">
        <v>-1.71</v>
      </c>
      <c r="AS652">
        <v>-1.4</v>
      </c>
      <c r="AT652">
        <v>-0.75</v>
      </c>
      <c r="AU652">
        <v>-4.68</v>
      </c>
      <c r="AV652">
        <v>-3.6</v>
      </c>
      <c r="AW652">
        <v>-2.1</v>
      </c>
      <c r="AX652">
        <v>-2.68</v>
      </c>
      <c r="AY652">
        <v>-2.12</v>
      </c>
      <c r="AZ652">
        <v>-1.19</v>
      </c>
      <c r="BA652">
        <v>-1.65</v>
      </c>
      <c r="BB652">
        <v>-1.1599999999999999</v>
      </c>
      <c r="BC652">
        <v>-0.52</v>
      </c>
      <c r="BD652">
        <v>-0.99</v>
      </c>
      <c r="BF652" s="1">
        <v>200501</v>
      </c>
      <c r="BG652" s="1">
        <v>-5.95</v>
      </c>
      <c r="BH652" s="1">
        <v>-3.33</v>
      </c>
      <c r="BI652" s="1">
        <v>-1.98</v>
      </c>
      <c r="BJ652" s="1">
        <v>-1.41</v>
      </c>
      <c r="BK652" s="1">
        <v>-3.82</v>
      </c>
      <c r="BL652" s="1">
        <v>-2.48</v>
      </c>
      <c r="BM652" s="1">
        <v>-1.55</v>
      </c>
      <c r="BN652" s="1">
        <v>-1.94</v>
      </c>
      <c r="BO652" s="1">
        <v>-1.0900000000000001</v>
      </c>
      <c r="BP652" s="1">
        <v>-4.55</v>
      </c>
      <c r="BQ652" s="1">
        <v>-2.81</v>
      </c>
      <c r="BR652" s="1">
        <v>-2.13</v>
      </c>
      <c r="BS652" s="1">
        <v>-2.94</v>
      </c>
      <c r="BT652" s="1">
        <v>-1.43</v>
      </c>
      <c r="BU652" s="1">
        <v>-1.66</v>
      </c>
      <c r="BV652" s="1">
        <v>-1.95</v>
      </c>
      <c r="BW652" s="1">
        <v>-1.94</v>
      </c>
      <c r="BX652" s="1">
        <v>-1.85</v>
      </c>
      <c r="BY652" s="1">
        <v>-0.34</v>
      </c>
      <c r="CA652" s="1">
        <v>198001</v>
      </c>
      <c r="CB652" s="1">
        <v>16.88</v>
      </c>
      <c r="CC652" s="1">
        <v>10.73</v>
      </c>
      <c r="CD652" s="1">
        <v>8.7100000000000009</v>
      </c>
      <c r="CE652" s="1">
        <v>9.82</v>
      </c>
      <c r="CF652" s="1">
        <v>11.16</v>
      </c>
      <c r="CG652" s="1">
        <v>8.82</v>
      </c>
      <c r="CH652" s="1">
        <v>8.2100000000000009</v>
      </c>
      <c r="CI652" s="1">
        <v>7.9</v>
      </c>
      <c r="CJ652" s="1">
        <v>11.31</v>
      </c>
      <c r="CK652" s="1">
        <v>11.27</v>
      </c>
      <c r="CL652" s="1">
        <v>10.97</v>
      </c>
      <c r="CM652" s="1">
        <v>9.35</v>
      </c>
      <c r="CN652" s="1">
        <v>8.31</v>
      </c>
      <c r="CO652" s="1">
        <v>8.67</v>
      </c>
      <c r="CP652" s="1">
        <v>7.79</v>
      </c>
      <c r="CQ652" s="1">
        <v>10.039999999999999</v>
      </c>
      <c r="CR652" s="1">
        <v>5.64</v>
      </c>
      <c r="CS652" s="1">
        <v>10.36</v>
      </c>
      <c r="CT652" s="1">
        <v>12.02</v>
      </c>
      <c r="CV652" s="1">
        <v>198101</v>
      </c>
      <c r="CW652" s="1">
        <v>0.46</v>
      </c>
      <c r="CX652" s="1">
        <v>-1.58</v>
      </c>
      <c r="CY652" s="1">
        <v>1.47</v>
      </c>
      <c r="CZ652" s="1">
        <v>3.18</v>
      </c>
      <c r="DA652" s="1">
        <v>-2.17</v>
      </c>
      <c r="DB652" s="1">
        <v>0.12</v>
      </c>
      <c r="DC652" s="1">
        <v>1.62</v>
      </c>
      <c r="DD652" s="1">
        <v>2.65</v>
      </c>
      <c r="DE652" s="1">
        <v>3.23</v>
      </c>
      <c r="DF652" s="1">
        <v>-3.24</v>
      </c>
      <c r="DG652" s="1">
        <v>-1.04</v>
      </c>
      <c r="DH652" s="1">
        <v>-0.24</v>
      </c>
      <c r="DI652" s="1">
        <v>0.55000000000000004</v>
      </c>
      <c r="DJ652" s="1">
        <v>1.97</v>
      </c>
      <c r="DK652" s="1">
        <v>1.25</v>
      </c>
      <c r="DL652" s="1">
        <v>2.14</v>
      </c>
      <c r="DM652" s="1">
        <v>3.11</v>
      </c>
      <c r="DN652" s="1">
        <v>3</v>
      </c>
      <c r="DO652" s="1">
        <v>3.52</v>
      </c>
      <c r="DQ652" s="1">
        <v>198001</v>
      </c>
      <c r="DR652" s="1">
        <v>-99.99</v>
      </c>
      <c r="DS652" s="1">
        <v>11.8</v>
      </c>
      <c r="DT652" s="1">
        <v>6.24</v>
      </c>
      <c r="DU652" s="1">
        <v>5.12</v>
      </c>
      <c r="DV652" s="1">
        <v>12.35</v>
      </c>
      <c r="DW652" s="1">
        <v>6.84</v>
      </c>
      <c r="DX652" s="1">
        <v>6.46</v>
      </c>
      <c r="DY652" s="1">
        <v>5.36</v>
      </c>
      <c r="DZ652" s="1">
        <v>5.1100000000000003</v>
      </c>
      <c r="EA652" s="1">
        <v>13.22</v>
      </c>
      <c r="EB652" s="1">
        <v>8.19</v>
      </c>
      <c r="EC652" s="1">
        <v>7.26</v>
      </c>
      <c r="ED652" s="1">
        <v>6.29</v>
      </c>
      <c r="EE652" s="1">
        <v>6.75</v>
      </c>
      <c r="EF652" s="1">
        <v>6.09</v>
      </c>
      <c r="EG652" s="1">
        <v>5.61</v>
      </c>
      <c r="EH652" s="1">
        <v>5.13</v>
      </c>
      <c r="EI652" s="1">
        <v>5.39</v>
      </c>
      <c r="EJ652" s="1">
        <v>4.83</v>
      </c>
      <c r="EL652">
        <v>198001</v>
      </c>
      <c r="EM652">
        <v>5.51</v>
      </c>
      <c r="EN652">
        <v>1.65</v>
      </c>
      <c r="EO652">
        <v>1.72</v>
      </c>
      <c r="EP652">
        <v>0.8</v>
      </c>
      <c r="ER652" s="1">
        <v>198007</v>
      </c>
      <c r="ES652" s="1">
        <v>0.37</v>
      </c>
      <c r="EU652" s="1">
        <v>197908</v>
      </c>
      <c r="EV652" s="1">
        <v>0.8</v>
      </c>
      <c r="EX652" s="1">
        <v>198407</v>
      </c>
      <c r="EY652" s="1">
        <v>-1.64</v>
      </c>
      <c r="FA652" s="1">
        <v>198007</v>
      </c>
      <c r="FB652" s="1">
        <f>IF(ISERROR(VLOOKUP($FA652,MOM,LOOKUPS!C$12,0)*$FB$6+VLOOKUP($FA652,STREV,LOOKUPS!C$10,0)*$FC$6+VLOOKUP($FA652,LTREV,LOOKUPS!C$9,0)*$FD$6+VLOOKUP($FA652,CFP,LOOKUPS!C$6,0)*$FE$6+VLOOKUP($FA652,EP,LOOKUPS!C$8,0)*$FF$6+VLOOKUP($FA652,BM,LOOKUPS!C$5,0)*$FG$6+VLOOKUP($FA652,DIV,LOOKUPS!C$7,0)*$FH$6++VLOOKUP($FA652,SIZE,LOOKUPS!C$11,0)*$FI$6),"",VLOOKUP($FA652,MOM,LOOKUPS!C$12,0)*$FB$6+VLOOKUP($FA652,STREV,LOOKUPS!C$10,0)*$FC$6+VLOOKUP($FA652,LTREV,LOOKUPS!C$9,0)*$FD$6+VLOOKUP($FA652,CFP,LOOKUPS!C$6,0)*$FE$6+VLOOKUP($FA652,EP,LOOKUPS!C$8,0)*$FF$6+VLOOKUP($FA652,BM,LOOKUPS!C$5,0)*$FG$6+VLOOKUP($FA652,DIV,LOOKUPS!C$7,0)*$FH$6++VLOOKUP($FA652,SIZE,LOOKUPS!C$11,0)*$FI$6)</f>
        <v>9.4050000000000011</v>
      </c>
      <c r="FC652" s="1">
        <f>IF(ISERROR(VLOOKUP($FA652,MOM,LOOKUPS!D$12,0)*$FB$6+VLOOKUP($FA652,STREV,LOOKUPS!D$10,0)*$FC$6+VLOOKUP($FA652,LTREV,LOOKUPS!D$9,0)*$FD$6+VLOOKUP($FA652,CFP,LOOKUPS!D$6,0)*$FE$6+VLOOKUP($FA652,EP,LOOKUPS!D$8,0)*$FF$6+VLOOKUP($FA652,BM,LOOKUPS!D$5,0)*$FG$6+VLOOKUP($FA652,DIV,LOOKUPS!D$7,0)*$FH$6++VLOOKUP($FA652,SIZE,LOOKUPS!D$11,0)*$FI$6),"",VLOOKUP($FA652,MOM,LOOKUPS!D$12,0)*$FB$6+VLOOKUP($FA652,STREV,LOOKUPS!D$10,0)*$FC$6+VLOOKUP($FA652,LTREV,LOOKUPS!D$9,0)*$FD$6+VLOOKUP($FA652,CFP,LOOKUPS!D$6,0)*$FE$6+VLOOKUP($FA652,EP,LOOKUPS!D$8,0)*$FF$6+VLOOKUP($FA652,BM,LOOKUPS!D$5,0)*$FG$6+VLOOKUP($FA652,DIV,LOOKUPS!D$7,0)*$FH$6++VLOOKUP($FA652,SIZE,LOOKUPS!D$11,0)*$FI$6)</f>
        <v>10.055</v>
      </c>
      <c r="FD652" s="1">
        <f>IF(ISERROR(VLOOKUP($FA652,MOM,LOOKUPS!E$12,0)*$FB$6+VLOOKUP($FA652,STREV,LOOKUPS!E$10,0)*$FC$6+VLOOKUP($FA652,LTREV,LOOKUPS!E$9,0)*$FD$6+VLOOKUP($FA652,CFP,LOOKUPS!E$6,0)*$FE$6+VLOOKUP($FA652,EP,LOOKUPS!E$8,0)*$FF$6+VLOOKUP($FA652,BM,LOOKUPS!E$5,0)*$FG$6+VLOOKUP($FA652,DIV,LOOKUPS!E$7,0)*$FH$6++VLOOKUP($FA652,SIZE,LOOKUPS!E$11,0)*$FI$6),"",VLOOKUP($FA652,MOM,LOOKUPS!E$12,0)*$FB$6+VLOOKUP($FA652,STREV,LOOKUPS!E$10,0)*$FC$6+VLOOKUP($FA652,LTREV,LOOKUPS!E$9,0)*$FD$6+VLOOKUP($FA652,CFP,LOOKUPS!E$6,0)*$FE$6+VLOOKUP($FA652,EP,LOOKUPS!E$8,0)*$FF$6+VLOOKUP($FA652,BM,LOOKUPS!E$5,0)*$FG$6+VLOOKUP($FA652,DIV,LOOKUPS!E$7,0)*$FH$6++VLOOKUP($FA652,SIZE,LOOKUPS!E$11,0)*$FI$6)</f>
        <v>9.7685999999999993</v>
      </c>
      <c r="FE652" s="1">
        <f>IF(ISERROR(VLOOKUP($FA652,MOM,LOOKUPS!F$12,0)*$FB$6+VLOOKUP($FA652,STREV,LOOKUPS!F$10,0)*$FC$6+VLOOKUP($FA652,LTREV,LOOKUPS!F$9,0)*$FD$6+VLOOKUP($FA652,CFP,LOOKUPS!F$6,0)*$FE$6+VLOOKUP($FA652,EP,LOOKUPS!F$8,0)*$FF$6+VLOOKUP($FA652,BM,LOOKUPS!F$5,0)*$FG$6+VLOOKUP($FA652,DIV,LOOKUPS!F$7,0)*$FH$6++VLOOKUP($FA652,SIZE,LOOKUPS!F$11,0)*$FI$6),"",VLOOKUP($FA652,MOM,LOOKUPS!F$12,0)*$FB$6+VLOOKUP($FA652,STREV,LOOKUPS!F$10,0)*$FC$6+VLOOKUP($FA652,LTREV,LOOKUPS!F$9,0)*$FD$6+VLOOKUP($FA652,CFP,LOOKUPS!F$6,0)*$FE$6+VLOOKUP($FA652,EP,LOOKUPS!F$8,0)*$FF$6+VLOOKUP($FA652,BM,LOOKUPS!F$5,0)*$FG$6+VLOOKUP($FA652,DIV,LOOKUPS!F$7,0)*$FH$6++VLOOKUP($FA652,SIZE,LOOKUPS!F$11,0)*$FI$6)</f>
        <v>8.2015000000000011</v>
      </c>
      <c r="FF652" s="1">
        <f>IF(ISERROR(VLOOKUP($FA652,MOM,LOOKUPS!G$12,0)*$FB$6+VLOOKUP($FA652,STREV,LOOKUPS!G$10,0)*$FC$6+VLOOKUP($FA652,LTREV,LOOKUPS!G$9,0)*$FD$6+VLOOKUP($FA652,CFP,LOOKUPS!G$6,0)*$FE$6+VLOOKUP($FA652,EP,LOOKUPS!G$8,0)*$FF$6+VLOOKUP($FA652,BM,LOOKUPS!G$5,0)*$FG$6+VLOOKUP($FA652,DIV,LOOKUPS!G$7,0)*$FH$6++VLOOKUP($FA652,SIZE,LOOKUPS!G$11,0)*$FI$6),"",VLOOKUP($FA652,MOM,LOOKUPS!G$12,0)*$FB$6+VLOOKUP($FA652,STREV,LOOKUPS!G$10,0)*$FC$6+VLOOKUP($FA652,LTREV,LOOKUPS!G$9,0)*$FD$6+VLOOKUP($FA652,CFP,LOOKUPS!G$6,0)*$FE$6+VLOOKUP($FA652,EP,LOOKUPS!G$8,0)*$FF$6+VLOOKUP($FA652,BM,LOOKUPS!G$5,0)*$FG$6+VLOOKUP($FA652,DIV,LOOKUPS!G$7,0)*$FH$6++VLOOKUP($FA652,SIZE,LOOKUPS!G$11,0)*$FI$6)</f>
        <v>8.1670999999999996</v>
      </c>
      <c r="FG652" s="1">
        <f>IF(ISERROR(VLOOKUP($FA652,MOM,LOOKUPS!H$12,0)*$FB$6+VLOOKUP($FA652,STREV,LOOKUPS!H$10,0)*$FC$6+VLOOKUP($FA652,LTREV,LOOKUPS!H$9,0)*$FD$6+VLOOKUP($FA652,CFP,LOOKUPS!H$6,0)*$FE$6+VLOOKUP($FA652,EP,LOOKUPS!H$8,0)*$FF$6+VLOOKUP($FA652,BM,LOOKUPS!H$5,0)*$FG$6+VLOOKUP($FA652,DIV,LOOKUPS!H$7,0)*$FH$6++VLOOKUP($FA652,SIZE,LOOKUPS!H$11,0)*$FI$6),"",VLOOKUP($FA652,MOM,LOOKUPS!H$12,0)*$FB$6+VLOOKUP($FA652,STREV,LOOKUPS!H$10,0)*$FC$6+VLOOKUP($FA652,LTREV,LOOKUPS!H$9,0)*$FD$6+VLOOKUP($FA652,CFP,LOOKUPS!H$6,0)*$FE$6+VLOOKUP($FA652,EP,LOOKUPS!H$8,0)*$FF$6+VLOOKUP($FA652,BM,LOOKUPS!H$5,0)*$FG$6+VLOOKUP($FA652,DIV,LOOKUPS!H$7,0)*$FH$6++VLOOKUP($FA652,SIZE,LOOKUPS!H$11,0)*$FI$6)</f>
        <v>8.8606000000000016</v>
      </c>
      <c r="FH652" s="1">
        <f>IF(ISERROR(VLOOKUP($FA652,MOM,LOOKUPS!I$12,0)*$FB$6+VLOOKUP($FA652,STREV,LOOKUPS!I$10,0)*$FC$6+VLOOKUP($FA652,LTREV,LOOKUPS!I$9,0)*$FD$6+VLOOKUP($FA652,CFP,LOOKUPS!I$6,0)*$FE$6+VLOOKUP($FA652,EP,LOOKUPS!I$8,0)*$FF$6+VLOOKUP($FA652,BM,LOOKUPS!I$5,0)*$FG$6+VLOOKUP($FA652,DIV,LOOKUPS!I$7,0)*$FH$6++VLOOKUP($FA652,SIZE,LOOKUPS!I$11,0)*$FI$6),"",VLOOKUP($FA652,MOM,LOOKUPS!I$12,0)*$FB$6+VLOOKUP($FA652,STREV,LOOKUPS!I$10,0)*$FC$6+VLOOKUP($FA652,LTREV,LOOKUPS!I$9,0)*$FD$6+VLOOKUP($FA652,CFP,LOOKUPS!I$6,0)*$FE$6+VLOOKUP($FA652,EP,LOOKUPS!I$8,0)*$FF$6+VLOOKUP($FA652,BM,LOOKUPS!I$5,0)*$FG$6+VLOOKUP($FA652,DIV,LOOKUPS!I$7,0)*$FH$6++VLOOKUP($FA652,SIZE,LOOKUPS!I$11,0)*$FI$6)</f>
        <v>9.1473000000000013</v>
      </c>
      <c r="FI652" s="1">
        <f>IF(ISERROR(VLOOKUP($FA652,MOM,LOOKUPS!J$12,0)*$FB$6+VLOOKUP($FA652,STREV,LOOKUPS!J$10,0)*$FC$6+VLOOKUP($FA652,LTREV,LOOKUPS!J$9,0)*$FD$6+VLOOKUP($FA652,CFP,LOOKUPS!J$6,0)*$FE$6+VLOOKUP($FA652,EP,LOOKUPS!J$8,0)*$FF$6+VLOOKUP($FA652,BM,LOOKUPS!J$5,0)*$FG$6+VLOOKUP($FA652,DIV,LOOKUPS!J$7,0)*$FH$6++VLOOKUP($FA652,SIZE,LOOKUPS!J$11,0)*$FI$6),"",VLOOKUP($FA652,MOM,LOOKUPS!J$12,0)*$FB$6+VLOOKUP($FA652,STREV,LOOKUPS!J$10,0)*$FC$6+VLOOKUP($FA652,LTREV,LOOKUPS!J$9,0)*$FD$6+VLOOKUP($FA652,CFP,LOOKUPS!J$6,0)*$FE$6+VLOOKUP($FA652,EP,LOOKUPS!J$8,0)*$FF$6+VLOOKUP($FA652,BM,LOOKUPS!J$5,0)*$FG$6+VLOOKUP($FA652,DIV,LOOKUPS!J$7,0)*$FH$6++VLOOKUP($FA652,SIZE,LOOKUPS!J$11,0)*$FI$6)</f>
        <v>8.4474000000000018</v>
      </c>
      <c r="FJ652" s="1">
        <f>IF(ISERROR(VLOOKUP($FA652,MOM,LOOKUPS!K$12,0)*$FB$6+VLOOKUP($FA652,STREV,LOOKUPS!K$10,0)*$FC$6+VLOOKUP($FA652,LTREV,LOOKUPS!K$9,0)*$FD$6+VLOOKUP($FA652,CFP,LOOKUPS!K$6,0)*$FE$6+VLOOKUP($FA652,EP,LOOKUPS!K$8,0)*$FF$6+VLOOKUP($FA652,BM,LOOKUPS!K$5,0)*$FG$6+VLOOKUP($FA652,DIV,LOOKUPS!K$7,0)*$FH$6++VLOOKUP($FA652,SIZE,LOOKUPS!K$11,0)*$FI$6),"",VLOOKUP($FA652,MOM,LOOKUPS!K$12,0)*$FB$6+VLOOKUP($FA652,STREV,LOOKUPS!K$10,0)*$FC$6+VLOOKUP($FA652,LTREV,LOOKUPS!K$9,0)*$FD$6+VLOOKUP($FA652,CFP,LOOKUPS!K$6,0)*$FE$6+VLOOKUP($FA652,EP,LOOKUPS!K$8,0)*$FF$6+VLOOKUP($FA652,BM,LOOKUPS!K$5,0)*$FG$6+VLOOKUP($FA652,DIV,LOOKUPS!K$7,0)*$FH$6++VLOOKUP($FA652,SIZE,LOOKUPS!K$11,0)*$FI$6)</f>
        <v>10.190300000000001</v>
      </c>
      <c r="FK652" s="1">
        <f>IF(ISERROR(VLOOKUP($FA652,MOM,LOOKUPS!L$12,0)*$FB$6+VLOOKUP($FA652,STREV,LOOKUPS!L$10,0)*$FC$6+VLOOKUP($FA652,LTREV,LOOKUPS!L$9,0)*$FD$6+VLOOKUP($FA652,CFP,LOOKUPS!L$6,0)*$FE$6+VLOOKUP($FA652,EP,LOOKUPS!L$8,0)*$FF$6+VLOOKUP($FA652,BM,LOOKUPS!L$5,0)*$FG$6+VLOOKUP($FA652,DIV,LOOKUPS!L$7,0)*$FH$6++VLOOKUP($FA652,SIZE,LOOKUPS!L$11,0)*$FI$6),"",VLOOKUP($FA652,MOM,LOOKUPS!L$12,0)*$FB$6+VLOOKUP($FA652,STREV,LOOKUPS!L$10,0)*$FC$6+VLOOKUP($FA652,LTREV,LOOKUPS!L$9,0)*$FD$6+VLOOKUP($FA652,CFP,LOOKUPS!L$6,0)*$FE$6+VLOOKUP($FA652,EP,LOOKUPS!L$8,0)*$FF$6+VLOOKUP($FA652,BM,LOOKUPS!L$5,0)*$FG$6+VLOOKUP($FA652,DIV,LOOKUPS!L$7,0)*$FH$6++VLOOKUP($FA652,SIZE,LOOKUPS!L$11,0)*$FI$6)</f>
        <v>10.824</v>
      </c>
    </row>
    <row r="653" spans="1:167" x14ac:dyDescent="0.3">
      <c r="A653" s="1">
        <v>198008</v>
      </c>
      <c r="B653" s="1">
        <v>7.59</v>
      </c>
      <c r="C653" s="1">
        <v>4.5199999999999996</v>
      </c>
      <c r="D653" s="1">
        <v>4.4000000000000004</v>
      </c>
      <c r="E653" s="1">
        <v>4.24</v>
      </c>
      <c r="F653" s="1">
        <v>4.6500000000000004</v>
      </c>
      <c r="G653" s="1">
        <v>4.32</v>
      </c>
      <c r="H653" s="1">
        <v>6.08</v>
      </c>
      <c r="I653" s="1">
        <v>7.81</v>
      </c>
      <c r="J653" s="1">
        <v>8.67</v>
      </c>
      <c r="K653" s="1">
        <v>9.92</v>
      </c>
      <c r="M653" s="1">
        <v>197909</v>
      </c>
      <c r="N653" s="1">
        <v>-0.21</v>
      </c>
      <c r="O653" s="1">
        <v>-0.39</v>
      </c>
      <c r="P653" s="1">
        <v>0.46</v>
      </c>
      <c r="Q653" s="1">
        <v>-0.32</v>
      </c>
      <c r="R653" s="1">
        <v>-0.42</v>
      </c>
      <c r="S653" s="1">
        <v>0.63</v>
      </c>
      <c r="T653" s="1">
        <v>-0.27</v>
      </c>
      <c r="U653" s="1">
        <v>0.91</v>
      </c>
      <c r="V653" s="1">
        <v>-0.94</v>
      </c>
      <c r="W653" s="1">
        <v>-1.43</v>
      </c>
      <c r="Y653" s="1">
        <v>198408</v>
      </c>
      <c r="Z653" s="1">
        <v>8.65</v>
      </c>
      <c r="AA653" s="1">
        <v>8.74</v>
      </c>
      <c r="AB653" s="1">
        <v>8.82</v>
      </c>
      <c r="AC653" s="1">
        <v>10.8</v>
      </c>
      <c r="AD653" s="1">
        <v>10.08</v>
      </c>
      <c r="AE653" s="1">
        <v>9.1300000000000008</v>
      </c>
      <c r="AF653" s="1">
        <v>11.5</v>
      </c>
      <c r="AG653" s="1">
        <v>9.4600000000000009</v>
      </c>
      <c r="AH653" s="1">
        <v>12.2</v>
      </c>
      <c r="AI653" s="1">
        <v>13.28</v>
      </c>
      <c r="AK653">
        <v>200502</v>
      </c>
      <c r="AL653">
        <v>-0.56999999999999995</v>
      </c>
      <c r="AM653">
        <v>1.19</v>
      </c>
      <c r="AN653">
        <v>1.23</v>
      </c>
      <c r="AO653">
        <v>2.88</v>
      </c>
      <c r="AP653">
        <v>1.1100000000000001</v>
      </c>
      <c r="AQ653">
        <v>1.27</v>
      </c>
      <c r="AR653">
        <v>0.77</v>
      </c>
      <c r="AS653">
        <v>1.98</v>
      </c>
      <c r="AT653">
        <v>3.56</v>
      </c>
      <c r="AU653">
        <v>1.84</v>
      </c>
      <c r="AV653">
        <v>0.13</v>
      </c>
      <c r="AW653">
        <v>1.41</v>
      </c>
      <c r="AX653">
        <v>1.1499999999999999</v>
      </c>
      <c r="AY653">
        <v>0.67</v>
      </c>
      <c r="AZ653">
        <v>0.88</v>
      </c>
      <c r="BA653">
        <v>2.6</v>
      </c>
      <c r="BB653">
        <v>1.41</v>
      </c>
      <c r="BC653">
        <v>3.09</v>
      </c>
      <c r="BD653">
        <v>4.0199999999999996</v>
      </c>
      <c r="BF653" s="1">
        <v>200502</v>
      </c>
      <c r="BG653" s="1">
        <v>-0.09</v>
      </c>
      <c r="BH653" s="1">
        <v>1.91</v>
      </c>
      <c r="BI653" s="1">
        <v>0.79</v>
      </c>
      <c r="BJ653" s="1">
        <v>1.92</v>
      </c>
      <c r="BK653" s="1">
        <v>1.99</v>
      </c>
      <c r="BL653" s="1">
        <v>1.42</v>
      </c>
      <c r="BM653" s="1">
        <v>0.98</v>
      </c>
      <c r="BN653" s="1">
        <v>0.66</v>
      </c>
      <c r="BO653" s="1">
        <v>2.44</v>
      </c>
      <c r="BP653" s="1">
        <v>2.29</v>
      </c>
      <c r="BQ653" s="1">
        <v>1.58</v>
      </c>
      <c r="BR653" s="1">
        <v>1.71</v>
      </c>
      <c r="BS653" s="1">
        <v>1.03</v>
      </c>
      <c r="BT653" s="1">
        <v>1.05</v>
      </c>
      <c r="BU653" s="1">
        <v>0.92</v>
      </c>
      <c r="BV653" s="1">
        <v>0.26</v>
      </c>
      <c r="BW653" s="1">
        <v>1.05</v>
      </c>
      <c r="BX653" s="1">
        <v>2.21</v>
      </c>
      <c r="BY653" s="1">
        <v>2.66</v>
      </c>
      <c r="CA653" s="1">
        <v>198002</v>
      </c>
      <c r="CB653" s="1">
        <v>3.49</v>
      </c>
      <c r="CC653" s="1">
        <v>-0.27</v>
      </c>
      <c r="CD653" s="1">
        <v>-2.04</v>
      </c>
      <c r="CE653" s="1">
        <v>-1.47</v>
      </c>
      <c r="CF653" s="1">
        <v>-0.06</v>
      </c>
      <c r="CG653" s="1">
        <v>-1.48</v>
      </c>
      <c r="CH653" s="1">
        <v>-2.2599999999999998</v>
      </c>
      <c r="CI653" s="1">
        <v>-1.99</v>
      </c>
      <c r="CJ653" s="1">
        <v>-1.17</v>
      </c>
      <c r="CK653" s="1">
        <v>0.83</v>
      </c>
      <c r="CL653" s="1">
        <v>-1.47</v>
      </c>
      <c r="CM653" s="1">
        <v>-0.96</v>
      </c>
      <c r="CN653" s="1">
        <v>-1.99</v>
      </c>
      <c r="CO653" s="1">
        <v>-1.6</v>
      </c>
      <c r="CP653" s="1">
        <v>-2.86</v>
      </c>
      <c r="CQ653" s="1">
        <v>-1.68</v>
      </c>
      <c r="CR653" s="1">
        <v>-2.3199999999999998</v>
      </c>
      <c r="CS653" s="1">
        <v>-1.27</v>
      </c>
      <c r="CT653" s="1">
        <v>-1.1000000000000001</v>
      </c>
      <c r="CV653" s="1">
        <v>198102</v>
      </c>
      <c r="CW653" s="1">
        <v>-0.8</v>
      </c>
      <c r="CX653" s="1">
        <v>0.83</v>
      </c>
      <c r="CY653" s="1">
        <v>2.42</v>
      </c>
      <c r="CZ653" s="1">
        <v>1.64</v>
      </c>
      <c r="DA653" s="1">
        <v>0.4</v>
      </c>
      <c r="DB653" s="1">
        <v>1.97</v>
      </c>
      <c r="DC653" s="1">
        <v>2.27</v>
      </c>
      <c r="DD653" s="1">
        <v>2.62</v>
      </c>
      <c r="DE653" s="1">
        <v>1.24</v>
      </c>
      <c r="DF653" s="1">
        <v>0.39</v>
      </c>
      <c r="DG653" s="1">
        <v>0.41</v>
      </c>
      <c r="DH653" s="1">
        <v>1.79</v>
      </c>
      <c r="DI653" s="1">
        <v>2.17</v>
      </c>
      <c r="DJ653" s="1">
        <v>2.38</v>
      </c>
      <c r="DK653" s="1">
        <v>2.15</v>
      </c>
      <c r="DL653" s="1">
        <v>3.02</v>
      </c>
      <c r="DM653" s="1">
        <v>2.2599999999999998</v>
      </c>
      <c r="DN653" s="1">
        <v>2.0299999999999998</v>
      </c>
      <c r="DO653" s="1">
        <v>0.25</v>
      </c>
      <c r="DQ653" s="1">
        <v>198002</v>
      </c>
      <c r="DR653" s="1">
        <v>-99.99</v>
      </c>
      <c r="DS653" s="1">
        <v>-0.11</v>
      </c>
      <c r="DT653" s="1">
        <v>-3.27</v>
      </c>
      <c r="DU653" s="1">
        <v>-2.72</v>
      </c>
      <c r="DV653" s="1">
        <v>0.08</v>
      </c>
      <c r="DW653" s="1">
        <v>-2.42</v>
      </c>
      <c r="DX653" s="1">
        <v>-3.26</v>
      </c>
      <c r="DY653" s="1">
        <v>-3.07</v>
      </c>
      <c r="DZ653" s="1">
        <v>-2.5299999999999998</v>
      </c>
      <c r="EA653" s="1">
        <v>0.5</v>
      </c>
      <c r="EB653" s="1">
        <v>-1.9</v>
      </c>
      <c r="EC653" s="1">
        <v>-1.68</v>
      </c>
      <c r="ED653" s="1">
        <v>-3.39</v>
      </c>
      <c r="EE653" s="1">
        <v>-2.99</v>
      </c>
      <c r="EF653" s="1">
        <v>-3.63</v>
      </c>
      <c r="EG653" s="1">
        <v>-3.1</v>
      </c>
      <c r="EH653" s="1">
        <v>-3.05</v>
      </c>
      <c r="EI653" s="1">
        <v>-3.35</v>
      </c>
      <c r="EJ653" s="1">
        <v>-1.71</v>
      </c>
      <c r="EL653">
        <v>198002</v>
      </c>
      <c r="EM653">
        <v>-1.22</v>
      </c>
      <c r="EN653">
        <v>-1.83</v>
      </c>
      <c r="EO653">
        <v>0.66</v>
      </c>
      <c r="EP653">
        <v>0.89</v>
      </c>
      <c r="ER653" s="1">
        <v>198008</v>
      </c>
      <c r="ES653" s="1">
        <v>3.19</v>
      </c>
      <c r="EU653" s="1">
        <v>197909</v>
      </c>
      <c r="EV653" s="1">
        <v>-1.57</v>
      </c>
      <c r="EX653" s="1">
        <v>198408</v>
      </c>
      <c r="EY653" s="1">
        <v>-1.72</v>
      </c>
      <c r="FA653" s="1">
        <v>198008</v>
      </c>
      <c r="FB653" s="1">
        <f>IF(ISERROR(VLOOKUP($FA653,MOM,LOOKUPS!C$12,0)*$FB$6+VLOOKUP($FA653,STREV,LOOKUPS!C$10,0)*$FC$6+VLOOKUP($FA653,LTREV,LOOKUPS!C$9,0)*$FD$6+VLOOKUP($FA653,CFP,LOOKUPS!C$6,0)*$FE$6+VLOOKUP($FA653,EP,LOOKUPS!C$8,0)*$FF$6+VLOOKUP($FA653,BM,LOOKUPS!C$5,0)*$FG$6+VLOOKUP($FA653,DIV,LOOKUPS!C$7,0)*$FH$6++VLOOKUP($FA653,SIZE,LOOKUPS!C$11,0)*$FI$6),"",VLOOKUP($FA653,MOM,LOOKUPS!C$12,0)*$FB$6+VLOOKUP($FA653,STREV,LOOKUPS!C$10,0)*$FC$6+VLOOKUP($FA653,LTREV,LOOKUPS!C$9,0)*$FD$6+VLOOKUP($FA653,CFP,LOOKUPS!C$6,0)*$FE$6+VLOOKUP($FA653,EP,LOOKUPS!C$8,0)*$FF$6+VLOOKUP($FA653,BM,LOOKUPS!C$5,0)*$FG$6+VLOOKUP($FA653,DIV,LOOKUPS!C$7,0)*$FH$6++VLOOKUP($FA653,SIZE,LOOKUPS!C$11,0)*$FI$6)</f>
        <v>8.3833000000000002</v>
      </c>
      <c r="FC653" s="1">
        <f>IF(ISERROR(VLOOKUP($FA653,MOM,LOOKUPS!D$12,0)*$FB$6+VLOOKUP($FA653,STREV,LOOKUPS!D$10,0)*$FC$6+VLOOKUP($FA653,LTREV,LOOKUPS!D$9,0)*$FD$6+VLOOKUP($FA653,CFP,LOOKUPS!D$6,0)*$FE$6+VLOOKUP($FA653,EP,LOOKUPS!D$8,0)*$FF$6+VLOOKUP($FA653,BM,LOOKUPS!D$5,0)*$FG$6+VLOOKUP($FA653,DIV,LOOKUPS!D$7,0)*$FH$6++VLOOKUP($FA653,SIZE,LOOKUPS!D$11,0)*$FI$6),"",VLOOKUP($FA653,MOM,LOOKUPS!D$12,0)*$FB$6+VLOOKUP($FA653,STREV,LOOKUPS!D$10,0)*$FC$6+VLOOKUP($FA653,LTREV,LOOKUPS!D$9,0)*$FD$6+VLOOKUP($FA653,CFP,LOOKUPS!D$6,0)*$FE$6+VLOOKUP($FA653,EP,LOOKUPS!D$8,0)*$FF$6+VLOOKUP($FA653,BM,LOOKUPS!D$5,0)*$FG$6+VLOOKUP($FA653,DIV,LOOKUPS!D$7,0)*$FH$6++VLOOKUP($FA653,SIZE,LOOKUPS!D$11,0)*$FI$6)</f>
        <v>6.8811</v>
      </c>
      <c r="FD653" s="1">
        <f>IF(ISERROR(VLOOKUP($FA653,MOM,LOOKUPS!E$12,0)*$FB$6+VLOOKUP($FA653,STREV,LOOKUPS!E$10,0)*$FC$6+VLOOKUP($FA653,LTREV,LOOKUPS!E$9,0)*$FD$6+VLOOKUP($FA653,CFP,LOOKUPS!E$6,0)*$FE$6+VLOOKUP($FA653,EP,LOOKUPS!E$8,0)*$FF$6+VLOOKUP($FA653,BM,LOOKUPS!E$5,0)*$FG$6+VLOOKUP($FA653,DIV,LOOKUPS!E$7,0)*$FH$6++VLOOKUP($FA653,SIZE,LOOKUPS!E$11,0)*$FI$6),"",VLOOKUP($FA653,MOM,LOOKUPS!E$12,0)*$FB$6+VLOOKUP($FA653,STREV,LOOKUPS!E$10,0)*$FC$6+VLOOKUP($FA653,LTREV,LOOKUPS!E$9,0)*$FD$6+VLOOKUP($FA653,CFP,LOOKUPS!E$6,0)*$FE$6+VLOOKUP($FA653,EP,LOOKUPS!E$8,0)*$FF$6+VLOOKUP($FA653,BM,LOOKUPS!E$5,0)*$FG$6+VLOOKUP($FA653,DIV,LOOKUPS!E$7,0)*$FH$6++VLOOKUP($FA653,SIZE,LOOKUPS!E$11,0)*$FI$6)</f>
        <v>6.4597999999999995</v>
      </c>
      <c r="FE653" s="1">
        <f>IF(ISERROR(VLOOKUP($FA653,MOM,LOOKUPS!F$12,0)*$FB$6+VLOOKUP($FA653,STREV,LOOKUPS!F$10,0)*$FC$6+VLOOKUP($FA653,LTREV,LOOKUPS!F$9,0)*$FD$6+VLOOKUP($FA653,CFP,LOOKUPS!F$6,0)*$FE$6+VLOOKUP($FA653,EP,LOOKUPS!F$8,0)*$FF$6+VLOOKUP($FA653,BM,LOOKUPS!F$5,0)*$FG$6+VLOOKUP($FA653,DIV,LOOKUPS!F$7,0)*$FH$6++VLOOKUP($FA653,SIZE,LOOKUPS!F$11,0)*$FI$6),"",VLOOKUP($FA653,MOM,LOOKUPS!F$12,0)*$FB$6+VLOOKUP($FA653,STREV,LOOKUPS!F$10,0)*$FC$6+VLOOKUP($FA653,LTREV,LOOKUPS!F$9,0)*$FD$6+VLOOKUP($FA653,CFP,LOOKUPS!F$6,0)*$FE$6+VLOOKUP($FA653,EP,LOOKUPS!F$8,0)*$FF$6+VLOOKUP($FA653,BM,LOOKUPS!F$5,0)*$FG$6+VLOOKUP($FA653,DIV,LOOKUPS!F$7,0)*$FH$6++VLOOKUP($FA653,SIZE,LOOKUPS!F$11,0)*$FI$6)</f>
        <v>6.1743000000000006</v>
      </c>
      <c r="FF653" s="1">
        <f>IF(ISERROR(VLOOKUP($FA653,MOM,LOOKUPS!G$12,0)*$FB$6+VLOOKUP($FA653,STREV,LOOKUPS!G$10,0)*$FC$6+VLOOKUP($FA653,LTREV,LOOKUPS!G$9,0)*$FD$6+VLOOKUP($FA653,CFP,LOOKUPS!G$6,0)*$FE$6+VLOOKUP($FA653,EP,LOOKUPS!G$8,0)*$FF$6+VLOOKUP($FA653,BM,LOOKUPS!G$5,0)*$FG$6+VLOOKUP($FA653,DIV,LOOKUPS!G$7,0)*$FH$6++VLOOKUP($FA653,SIZE,LOOKUPS!G$11,0)*$FI$6),"",VLOOKUP($FA653,MOM,LOOKUPS!G$12,0)*$FB$6+VLOOKUP($FA653,STREV,LOOKUPS!G$10,0)*$FC$6+VLOOKUP($FA653,LTREV,LOOKUPS!G$9,0)*$FD$6+VLOOKUP($FA653,CFP,LOOKUPS!G$6,0)*$FE$6+VLOOKUP($FA653,EP,LOOKUPS!G$8,0)*$FF$6+VLOOKUP($FA653,BM,LOOKUPS!G$5,0)*$FG$6+VLOOKUP($FA653,DIV,LOOKUPS!G$7,0)*$FH$6++VLOOKUP($FA653,SIZE,LOOKUPS!G$11,0)*$FI$6)</f>
        <v>5.5424000000000007</v>
      </c>
      <c r="FG653" s="1">
        <f>IF(ISERROR(VLOOKUP($FA653,MOM,LOOKUPS!H$12,0)*$FB$6+VLOOKUP($FA653,STREV,LOOKUPS!H$10,0)*$FC$6+VLOOKUP($FA653,LTREV,LOOKUPS!H$9,0)*$FD$6+VLOOKUP($FA653,CFP,LOOKUPS!H$6,0)*$FE$6+VLOOKUP($FA653,EP,LOOKUPS!H$8,0)*$FF$6+VLOOKUP($FA653,BM,LOOKUPS!H$5,0)*$FG$6+VLOOKUP($FA653,DIV,LOOKUPS!H$7,0)*$FH$6++VLOOKUP($FA653,SIZE,LOOKUPS!H$11,0)*$FI$6),"",VLOOKUP($FA653,MOM,LOOKUPS!H$12,0)*$FB$6+VLOOKUP($FA653,STREV,LOOKUPS!H$10,0)*$FC$6+VLOOKUP($FA653,LTREV,LOOKUPS!H$9,0)*$FD$6+VLOOKUP($FA653,CFP,LOOKUPS!H$6,0)*$FE$6+VLOOKUP($FA653,EP,LOOKUPS!H$8,0)*$FF$6+VLOOKUP($FA653,BM,LOOKUPS!H$5,0)*$FG$6+VLOOKUP($FA653,DIV,LOOKUPS!H$7,0)*$FH$6++VLOOKUP($FA653,SIZE,LOOKUPS!H$11,0)*$FI$6)</f>
        <v>5.2546999999999997</v>
      </c>
      <c r="FH653" s="1">
        <f>IF(ISERROR(VLOOKUP($FA653,MOM,LOOKUPS!I$12,0)*$FB$6+VLOOKUP($FA653,STREV,LOOKUPS!I$10,0)*$FC$6+VLOOKUP($FA653,LTREV,LOOKUPS!I$9,0)*$FD$6+VLOOKUP($FA653,CFP,LOOKUPS!I$6,0)*$FE$6+VLOOKUP($FA653,EP,LOOKUPS!I$8,0)*$FF$6+VLOOKUP($FA653,BM,LOOKUPS!I$5,0)*$FG$6+VLOOKUP($FA653,DIV,LOOKUPS!I$7,0)*$FH$6++VLOOKUP($FA653,SIZE,LOOKUPS!I$11,0)*$FI$6),"",VLOOKUP($FA653,MOM,LOOKUPS!I$12,0)*$FB$6+VLOOKUP($FA653,STREV,LOOKUPS!I$10,0)*$FC$6+VLOOKUP($FA653,LTREV,LOOKUPS!I$9,0)*$FD$6+VLOOKUP($FA653,CFP,LOOKUPS!I$6,0)*$FE$6+VLOOKUP($FA653,EP,LOOKUPS!I$8,0)*$FF$6+VLOOKUP($FA653,BM,LOOKUPS!I$5,0)*$FG$6+VLOOKUP($FA653,DIV,LOOKUPS!I$7,0)*$FH$6++VLOOKUP($FA653,SIZE,LOOKUPS!I$11,0)*$FI$6)</f>
        <v>5.7902000000000005</v>
      </c>
      <c r="FI653" s="1">
        <f>IF(ISERROR(VLOOKUP($FA653,MOM,LOOKUPS!J$12,0)*$FB$6+VLOOKUP($FA653,STREV,LOOKUPS!J$10,0)*$FC$6+VLOOKUP($FA653,LTREV,LOOKUPS!J$9,0)*$FD$6+VLOOKUP($FA653,CFP,LOOKUPS!J$6,0)*$FE$6+VLOOKUP($FA653,EP,LOOKUPS!J$8,0)*$FF$6+VLOOKUP($FA653,BM,LOOKUPS!J$5,0)*$FG$6+VLOOKUP($FA653,DIV,LOOKUPS!J$7,0)*$FH$6++VLOOKUP($FA653,SIZE,LOOKUPS!J$11,0)*$FI$6),"",VLOOKUP($FA653,MOM,LOOKUPS!J$12,0)*$FB$6+VLOOKUP($FA653,STREV,LOOKUPS!J$10,0)*$FC$6+VLOOKUP($FA653,LTREV,LOOKUPS!J$9,0)*$FD$6+VLOOKUP($FA653,CFP,LOOKUPS!J$6,0)*$FE$6+VLOOKUP($FA653,EP,LOOKUPS!J$8,0)*$FF$6+VLOOKUP($FA653,BM,LOOKUPS!J$5,0)*$FG$6+VLOOKUP($FA653,DIV,LOOKUPS!J$7,0)*$FH$6++VLOOKUP($FA653,SIZE,LOOKUPS!J$11,0)*$FI$6)</f>
        <v>5.9835000000000003</v>
      </c>
      <c r="FJ653" s="1">
        <f>IF(ISERROR(VLOOKUP($FA653,MOM,LOOKUPS!K$12,0)*$FB$6+VLOOKUP($FA653,STREV,LOOKUPS!K$10,0)*$FC$6+VLOOKUP($FA653,LTREV,LOOKUPS!K$9,0)*$FD$6+VLOOKUP($FA653,CFP,LOOKUPS!K$6,0)*$FE$6+VLOOKUP($FA653,EP,LOOKUPS!K$8,0)*$FF$6+VLOOKUP($FA653,BM,LOOKUPS!K$5,0)*$FG$6+VLOOKUP($FA653,DIV,LOOKUPS!K$7,0)*$FH$6++VLOOKUP($FA653,SIZE,LOOKUPS!K$11,0)*$FI$6),"",VLOOKUP($FA653,MOM,LOOKUPS!K$12,0)*$FB$6+VLOOKUP($FA653,STREV,LOOKUPS!K$10,0)*$FC$6+VLOOKUP($FA653,LTREV,LOOKUPS!K$9,0)*$FD$6+VLOOKUP($FA653,CFP,LOOKUPS!K$6,0)*$FE$6+VLOOKUP($FA653,EP,LOOKUPS!K$8,0)*$FF$6+VLOOKUP($FA653,BM,LOOKUPS!K$5,0)*$FG$6+VLOOKUP($FA653,DIV,LOOKUPS!K$7,0)*$FH$6++VLOOKUP($FA653,SIZE,LOOKUPS!K$11,0)*$FI$6)</f>
        <v>6.1972000000000005</v>
      </c>
      <c r="FK653" s="1">
        <f>IF(ISERROR(VLOOKUP($FA653,MOM,LOOKUPS!L$12,0)*$FB$6+VLOOKUP($FA653,STREV,LOOKUPS!L$10,0)*$FC$6+VLOOKUP($FA653,LTREV,LOOKUPS!L$9,0)*$FD$6+VLOOKUP($FA653,CFP,LOOKUPS!L$6,0)*$FE$6+VLOOKUP($FA653,EP,LOOKUPS!L$8,0)*$FF$6+VLOOKUP($FA653,BM,LOOKUPS!L$5,0)*$FG$6+VLOOKUP($FA653,DIV,LOOKUPS!L$7,0)*$FH$6++VLOOKUP($FA653,SIZE,LOOKUPS!L$11,0)*$FI$6),"",VLOOKUP($FA653,MOM,LOOKUPS!L$12,0)*$FB$6+VLOOKUP($FA653,STREV,LOOKUPS!L$10,0)*$FC$6+VLOOKUP($FA653,LTREV,LOOKUPS!L$9,0)*$FD$6+VLOOKUP($FA653,CFP,LOOKUPS!L$6,0)*$FE$6+VLOOKUP($FA653,EP,LOOKUPS!L$8,0)*$FF$6+VLOOKUP($FA653,BM,LOOKUPS!L$5,0)*$FG$6+VLOOKUP($FA653,DIV,LOOKUPS!L$7,0)*$FH$6++VLOOKUP($FA653,SIZE,LOOKUPS!L$11,0)*$FI$6)</f>
        <v>7.6786000000000003</v>
      </c>
    </row>
    <row r="654" spans="1:167" x14ac:dyDescent="0.3">
      <c r="A654" s="1">
        <v>198009</v>
      </c>
      <c r="B654" s="1">
        <v>5.72</v>
      </c>
      <c r="C654" s="1">
        <v>3.97</v>
      </c>
      <c r="D654" s="1">
        <v>3.38</v>
      </c>
      <c r="E654" s="1">
        <v>1.85</v>
      </c>
      <c r="F654" s="1">
        <v>1.82</v>
      </c>
      <c r="G654" s="1">
        <v>3.13</v>
      </c>
      <c r="H654" s="1">
        <v>3.63</v>
      </c>
      <c r="I654" s="1">
        <v>4.91</v>
      </c>
      <c r="J654" s="1">
        <v>5.44</v>
      </c>
      <c r="K654" s="1">
        <v>7.43</v>
      </c>
      <c r="M654" s="1">
        <v>197910</v>
      </c>
      <c r="N654" s="1">
        <v>-11.57</v>
      </c>
      <c r="O654" s="1">
        <v>-11.06</v>
      </c>
      <c r="P654" s="1">
        <v>-9.56</v>
      </c>
      <c r="Q654" s="1">
        <v>-10.130000000000001</v>
      </c>
      <c r="R654" s="1">
        <v>-9.6</v>
      </c>
      <c r="S654" s="1">
        <v>-9.65</v>
      </c>
      <c r="T654" s="1">
        <v>-8.02</v>
      </c>
      <c r="U654" s="1">
        <v>-8.0399999999999991</v>
      </c>
      <c r="V654" s="1">
        <v>-8.94</v>
      </c>
      <c r="W654" s="1">
        <v>-9.89</v>
      </c>
      <c r="Y654" s="1">
        <v>198409</v>
      </c>
      <c r="Z654" s="1">
        <v>0.36</v>
      </c>
      <c r="AA654" s="1">
        <v>1.57</v>
      </c>
      <c r="AB654" s="1">
        <v>2.33</v>
      </c>
      <c r="AC654" s="1">
        <v>1.25</v>
      </c>
      <c r="AD654" s="1">
        <v>2.08</v>
      </c>
      <c r="AE654" s="1">
        <v>1.1299999999999999</v>
      </c>
      <c r="AF654" s="1">
        <v>0.26</v>
      </c>
      <c r="AG654" s="1">
        <v>-0.03</v>
      </c>
      <c r="AH654" s="1">
        <v>0.69</v>
      </c>
      <c r="AI654" s="1">
        <v>-0.65</v>
      </c>
      <c r="AK654">
        <v>200503</v>
      </c>
      <c r="AL654">
        <v>-6.43</v>
      </c>
      <c r="AM654">
        <v>-2.34</v>
      </c>
      <c r="AN654">
        <v>-1.28</v>
      </c>
      <c r="AO654">
        <v>-0.75</v>
      </c>
      <c r="AP654">
        <v>-2.7</v>
      </c>
      <c r="AQ654">
        <v>-1.46</v>
      </c>
      <c r="AR654">
        <v>-1.29</v>
      </c>
      <c r="AS654">
        <v>-1.06</v>
      </c>
      <c r="AT654">
        <v>-0.43</v>
      </c>
      <c r="AU654">
        <v>-3.09</v>
      </c>
      <c r="AV654">
        <v>-2.1800000000000002</v>
      </c>
      <c r="AW654">
        <v>-1.25</v>
      </c>
      <c r="AX654">
        <v>-1.64</v>
      </c>
      <c r="AY654">
        <v>-1.24</v>
      </c>
      <c r="AZ654">
        <v>-1.34</v>
      </c>
      <c r="BA654">
        <v>-0.64</v>
      </c>
      <c r="BB654">
        <v>-1.44</v>
      </c>
      <c r="BC654">
        <v>0.34</v>
      </c>
      <c r="BD654">
        <v>-1.18</v>
      </c>
      <c r="BF654" s="1">
        <v>200503</v>
      </c>
      <c r="BG654" s="1">
        <v>-5.73</v>
      </c>
      <c r="BH654" s="1">
        <v>-1.94</v>
      </c>
      <c r="BI654" s="1">
        <v>-1.4</v>
      </c>
      <c r="BJ654" s="1">
        <v>-1.33</v>
      </c>
      <c r="BK654" s="1">
        <v>-2.31</v>
      </c>
      <c r="BL654" s="1">
        <v>-1.02</v>
      </c>
      <c r="BM654" s="1">
        <v>-1.77</v>
      </c>
      <c r="BN654" s="1">
        <v>-0.6</v>
      </c>
      <c r="BO654" s="1">
        <v>-2.0499999999999998</v>
      </c>
      <c r="BP654" s="1">
        <v>-2.74</v>
      </c>
      <c r="BQ654" s="1">
        <v>-1.72</v>
      </c>
      <c r="BR654" s="1">
        <v>-1.03</v>
      </c>
      <c r="BS654" s="1">
        <v>-1</v>
      </c>
      <c r="BT654" s="1">
        <v>-1.1100000000000001</v>
      </c>
      <c r="BU654" s="1">
        <v>-2.39</v>
      </c>
      <c r="BV654" s="1">
        <v>-1.08</v>
      </c>
      <c r="BW654" s="1">
        <v>-0.12</v>
      </c>
      <c r="BX654" s="1">
        <v>-2.0299999999999998</v>
      </c>
      <c r="BY654" s="1">
        <v>-2.08</v>
      </c>
      <c r="CA654" s="1">
        <v>198003</v>
      </c>
      <c r="CB654" s="1">
        <v>-27.69</v>
      </c>
      <c r="CC654" s="1">
        <v>-17.84</v>
      </c>
      <c r="CD654" s="1">
        <v>-14.7</v>
      </c>
      <c r="CE654" s="1">
        <v>-15.1</v>
      </c>
      <c r="CF654" s="1">
        <v>-18.440000000000001</v>
      </c>
      <c r="CG654" s="1">
        <v>-15.76</v>
      </c>
      <c r="CH654" s="1">
        <v>-14.72</v>
      </c>
      <c r="CI654" s="1">
        <v>-13.57</v>
      </c>
      <c r="CJ654" s="1">
        <v>-15.71</v>
      </c>
      <c r="CK654" s="1">
        <v>-19.190000000000001</v>
      </c>
      <c r="CL654" s="1">
        <v>-17.239999999999998</v>
      </c>
      <c r="CM654" s="1">
        <v>-15.95</v>
      </c>
      <c r="CN654" s="1">
        <v>-15.58</v>
      </c>
      <c r="CO654" s="1">
        <v>-14.78</v>
      </c>
      <c r="CP654" s="1">
        <v>-14.67</v>
      </c>
      <c r="CQ654" s="1">
        <v>-13.73</v>
      </c>
      <c r="CR654" s="1">
        <v>-13.4</v>
      </c>
      <c r="CS654" s="1">
        <v>-14.91</v>
      </c>
      <c r="CT654" s="1">
        <v>-16.3</v>
      </c>
      <c r="CV654" s="1">
        <v>198103</v>
      </c>
      <c r="CW654" s="1">
        <v>7.09</v>
      </c>
      <c r="CX654" s="1">
        <v>8.32</v>
      </c>
      <c r="CY654" s="1">
        <v>8.07</v>
      </c>
      <c r="CZ654" s="1">
        <v>6.42</v>
      </c>
      <c r="DA654" s="1">
        <v>8.92</v>
      </c>
      <c r="DB654" s="1">
        <v>7.19</v>
      </c>
      <c r="DC654" s="1">
        <v>8.52</v>
      </c>
      <c r="DD654" s="1">
        <v>8.09</v>
      </c>
      <c r="DE654" s="1">
        <v>5.24</v>
      </c>
      <c r="DF654" s="1">
        <v>8.69</v>
      </c>
      <c r="DG654" s="1">
        <v>9.17</v>
      </c>
      <c r="DH654" s="1">
        <v>7</v>
      </c>
      <c r="DI654" s="1">
        <v>7.4</v>
      </c>
      <c r="DJ654" s="1">
        <v>8.8699999999999992</v>
      </c>
      <c r="DK654" s="1">
        <v>8.14</v>
      </c>
      <c r="DL654" s="1">
        <v>7.86</v>
      </c>
      <c r="DM654" s="1">
        <v>8.3000000000000007</v>
      </c>
      <c r="DN654" s="1">
        <v>5.86</v>
      </c>
      <c r="DO654" s="1">
        <v>4.45</v>
      </c>
      <c r="DQ654" s="1">
        <v>198003</v>
      </c>
      <c r="DR654" s="1">
        <v>-99.99</v>
      </c>
      <c r="DS654" s="1">
        <v>-17.46</v>
      </c>
      <c r="DT654" s="1">
        <v>-14.89</v>
      </c>
      <c r="DU654" s="1">
        <v>-9.43</v>
      </c>
      <c r="DV654" s="1">
        <v>-17.5</v>
      </c>
      <c r="DW654" s="1">
        <v>-16.53</v>
      </c>
      <c r="DX654" s="1">
        <v>-15.2</v>
      </c>
      <c r="DY654" s="1">
        <v>-12.13</v>
      </c>
      <c r="DZ654" s="1">
        <v>-8.2899999999999991</v>
      </c>
      <c r="EA654" s="1">
        <v>-17.510000000000002</v>
      </c>
      <c r="EB654" s="1">
        <v>-17.420000000000002</v>
      </c>
      <c r="EC654" s="1">
        <v>-17.190000000000001</v>
      </c>
      <c r="ED654" s="1">
        <v>-15.69</v>
      </c>
      <c r="EE654" s="1">
        <v>-16.190000000000001</v>
      </c>
      <c r="EF654" s="1">
        <v>-13.89</v>
      </c>
      <c r="EG654" s="1">
        <v>-12.84</v>
      </c>
      <c r="EH654" s="1">
        <v>-11.44</v>
      </c>
      <c r="EI654" s="1">
        <v>-9.09</v>
      </c>
      <c r="EJ654" s="1">
        <v>-7.48</v>
      </c>
      <c r="EL654">
        <v>198003</v>
      </c>
      <c r="EM654">
        <v>-12.9</v>
      </c>
      <c r="EN654">
        <v>-6.65</v>
      </c>
      <c r="EO654">
        <v>-1.02</v>
      </c>
      <c r="EP654">
        <v>1.21</v>
      </c>
      <c r="ER654" s="1">
        <v>198009</v>
      </c>
      <c r="ES654" s="1">
        <v>5.44</v>
      </c>
      <c r="EU654" s="1">
        <v>197910</v>
      </c>
      <c r="EV654" s="1">
        <v>-1.94</v>
      </c>
      <c r="EX654" s="1">
        <v>198409</v>
      </c>
      <c r="EY654" s="1">
        <v>1.76</v>
      </c>
      <c r="FA654" s="1">
        <v>198009</v>
      </c>
      <c r="FB654" s="1">
        <f>IF(ISERROR(VLOOKUP($FA654,MOM,LOOKUPS!C$12,0)*$FB$6+VLOOKUP($FA654,STREV,LOOKUPS!C$10,0)*$FC$6+VLOOKUP($FA654,LTREV,LOOKUPS!C$9,0)*$FD$6+VLOOKUP($FA654,CFP,LOOKUPS!C$6,0)*$FE$6+VLOOKUP($FA654,EP,LOOKUPS!C$8,0)*$FF$6+VLOOKUP($FA654,BM,LOOKUPS!C$5,0)*$FG$6+VLOOKUP($FA654,DIV,LOOKUPS!C$7,0)*$FH$6++VLOOKUP($FA654,SIZE,LOOKUPS!C$11,0)*$FI$6),"",VLOOKUP($FA654,MOM,LOOKUPS!C$12,0)*$FB$6+VLOOKUP($FA654,STREV,LOOKUPS!C$10,0)*$FC$6+VLOOKUP($FA654,LTREV,LOOKUPS!C$9,0)*$FD$6+VLOOKUP($FA654,CFP,LOOKUPS!C$6,0)*$FE$6+VLOOKUP($FA654,EP,LOOKUPS!C$8,0)*$FF$6+VLOOKUP($FA654,BM,LOOKUPS!C$5,0)*$FG$6+VLOOKUP($FA654,DIV,LOOKUPS!C$7,0)*$FH$6++VLOOKUP($FA654,SIZE,LOOKUPS!C$11,0)*$FI$6)</f>
        <v>5.4776000000000007</v>
      </c>
      <c r="FC654" s="1">
        <f>IF(ISERROR(VLOOKUP($FA654,MOM,LOOKUPS!D$12,0)*$FB$6+VLOOKUP($FA654,STREV,LOOKUPS!D$10,0)*$FC$6+VLOOKUP($FA654,LTREV,LOOKUPS!D$9,0)*$FD$6+VLOOKUP($FA654,CFP,LOOKUPS!D$6,0)*$FE$6+VLOOKUP($FA654,EP,LOOKUPS!D$8,0)*$FF$6+VLOOKUP($FA654,BM,LOOKUPS!D$5,0)*$FG$6+VLOOKUP($FA654,DIV,LOOKUPS!D$7,0)*$FH$6++VLOOKUP($FA654,SIZE,LOOKUPS!D$11,0)*$FI$6),"",VLOOKUP($FA654,MOM,LOOKUPS!D$12,0)*$FB$6+VLOOKUP($FA654,STREV,LOOKUPS!D$10,0)*$FC$6+VLOOKUP($FA654,LTREV,LOOKUPS!D$9,0)*$FD$6+VLOOKUP($FA654,CFP,LOOKUPS!D$6,0)*$FE$6+VLOOKUP($FA654,EP,LOOKUPS!D$8,0)*$FF$6+VLOOKUP($FA654,BM,LOOKUPS!D$5,0)*$FG$6+VLOOKUP($FA654,DIV,LOOKUPS!D$7,0)*$FH$6++VLOOKUP($FA654,SIZE,LOOKUPS!D$11,0)*$FI$6)</f>
        <v>4.8994</v>
      </c>
      <c r="FD654" s="1">
        <f>IF(ISERROR(VLOOKUP($FA654,MOM,LOOKUPS!E$12,0)*$FB$6+VLOOKUP($FA654,STREV,LOOKUPS!E$10,0)*$FC$6+VLOOKUP($FA654,LTREV,LOOKUPS!E$9,0)*$FD$6+VLOOKUP($FA654,CFP,LOOKUPS!E$6,0)*$FE$6+VLOOKUP($FA654,EP,LOOKUPS!E$8,0)*$FF$6+VLOOKUP($FA654,BM,LOOKUPS!E$5,0)*$FG$6+VLOOKUP($FA654,DIV,LOOKUPS!E$7,0)*$FH$6++VLOOKUP($FA654,SIZE,LOOKUPS!E$11,0)*$FI$6),"",VLOOKUP($FA654,MOM,LOOKUPS!E$12,0)*$FB$6+VLOOKUP($FA654,STREV,LOOKUPS!E$10,0)*$FC$6+VLOOKUP($FA654,LTREV,LOOKUPS!E$9,0)*$FD$6+VLOOKUP($FA654,CFP,LOOKUPS!E$6,0)*$FE$6+VLOOKUP($FA654,EP,LOOKUPS!E$8,0)*$FF$6+VLOOKUP($FA654,BM,LOOKUPS!E$5,0)*$FG$6+VLOOKUP($FA654,DIV,LOOKUPS!E$7,0)*$FH$6++VLOOKUP($FA654,SIZE,LOOKUPS!E$11,0)*$FI$6)</f>
        <v>4.2473000000000001</v>
      </c>
      <c r="FE654" s="1">
        <f>IF(ISERROR(VLOOKUP($FA654,MOM,LOOKUPS!F$12,0)*$FB$6+VLOOKUP($FA654,STREV,LOOKUPS!F$10,0)*$FC$6+VLOOKUP($FA654,LTREV,LOOKUPS!F$9,0)*$FD$6+VLOOKUP($FA654,CFP,LOOKUPS!F$6,0)*$FE$6+VLOOKUP($FA654,EP,LOOKUPS!F$8,0)*$FF$6+VLOOKUP($FA654,BM,LOOKUPS!F$5,0)*$FG$6+VLOOKUP($FA654,DIV,LOOKUPS!F$7,0)*$FH$6++VLOOKUP($FA654,SIZE,LOOKUPS!F$11,0)*$FI$6),"",VLOOKUP($FA654,MOM,LOOKUPS!F$12,0)*$FB$6+VLOOKUP($FA654,STREV,LOOKUPS!F$10,0)*$FC$6+VLOOKUP($FA654,LTREV,LOOKUPS!F$9,0)*$FD$6+VLOOKUP($FA654,CFP,LOOKUPS!F$6,0)*$FE$6+VLOOKUP($FA654,EP,LOOKUPS!F$8,0)*$FF$6+VLOOKUP($FA654,BM,LOOKUPS!F$5,0)*$FG$6+VLOOKUP($FA654,DIV,LOOKUPS!F$7,0)*$FH$6++VLOOKUP($FA654,SIZE,LOOKUPS!F$11,0)*$FI$6)</f>
        <v>4.157</v>
      </c>
      <c r="FF654" s="1">
        <f>IF(ISERROR(VLOOKUP($FA654,MOM,LOOKUPS!G$12,0)*$FB$6+VLOOKUP($FA654,STREV,LOOKUPS!G$10,0)*$FC$6+VLOOKUP($FA654,LTREV,LOOKUPS!G$9,0)*$FD$6+VLOOKUP($FA654,CFP,LOOKUPS!G$6,0)*$FE$6+VLOOKUP($FA654,EP,LOOKUPS!G$8,0)*$FF$6+VLOOKUP($FA654,BM,LOOKUPS!G$5,0)*$FG$6+VLOOKUP($FA654,DIV,LOOKUPS!G$7,0)*$FH$6++VLOOKUP($FA654,SIZE,LOOKUPS!G$11,0)*$FI$6),"",VLOOKUP($FA654,MOM,LOOKUPS!G$12,0)*$FB$6+VLOOKUP($FA654,STREV,LOOKUPS!G$10,0)*$FC$6+VLOOKUP($FA654,LTREV,LOOKUPS!G$9,0)*$FD$6+VLOOKUP($FA654,CFP,LOOKUPS!G$6,0)*$FE$6+VLOOKUP($FA654,EP,LOOKUPS!G$8,0)*$FF$6+VLOOKUP($FA654,BM,LOOKUPS!G$5,0)*$FG$6+VLOOKUP($FA654,DIV,LOOKUPS!G$7,0)*$FH$6++VLOOKUP($FA654,SIZE,LOOKUPS!G$11,0)*$FI$6)</f>
        <v>3.9415000000000004</v>
      </c>
      <c r="FG654" s="1">
        <f>IF(ISERROR(VLOOKUP($FA654,MOM,LOOKUPS!H$12,0)*$FB$6+VLOOKUP($FA654,STREV,LOOKUPS!H$10,0)*$FC$6+VLOOKUP($FA654,LTREV,LOOKUPS!H$9,0)*$FD$6+VLOOKUP($FA654,CFP,LOOKUPS!H$6,0)*$FE$6+VLOOKUP($FA654,EP,LOOKUPS!H$8,0)*$FF$6+VLOOKUP($FA654,BM,LOOKUPS!H$5,0)*$FG$6+VLOOKUP($FA654,DIV,LOOKUPS!H$7,0)*$FH$6++VLOOKUP($FA654,SIZE,LOOKUPS!H$11,0)*$FI$6),"",VLOOKUP($FA654,MOM,LOOKUPS!H$12,0)*$FB$6+VLOOKUP($FA654,STREV,LOOKUPS!H$10,0)*$FC$6+VLOOKUP($FA654,LTREV,LOOKUPS!H$9,0)*$FD$6+VLOOKUP($FA654,CFP,LOOKUPS!H$6,0)*$FE$6+VLOOKUP($FA654,EP,LOOKUPS!H$8,0)*$FF$6+VLOOKUP($FA654,BM,LOOKUPS!H$5,0)*$FG$6+VLOOKUP($FA654,DIV,LOOKUPS!H$7,0)*$FH$6++VLOOKUP($FA654,SIZE,LOOKUPS!H$11,0)*$FI$6)</f>
        <v>3.2433000000000001</v>
      </c>
      <c r="FH654" s="1">
        <f>IF(ISERROR(VLOOKUP($FA654,MOM,LOOKUPS!I$12,0)*$FB$6+VLOOKUP($FA654,STREV,LOOKUPS!I$10,0)*$FC$6+VLOOKUP($FA654,LTREV,LOOKUPS!I$9,0)*$FD$6+VLOOKUP($FA654,CFP,LOOKUPS!I$6,0)*$FE$6+VLOOKUP($FA654,EP,LOOKUPS!I$8,0)*$FF$6+VLOOKUP($FA654,BM,LOOKUPS!I$5,0)*$FG$6+VLOOKUP($FA654,DIV,LOOKUPS!I$7,0)*$FH$6++VLOOKUP($FA654,SIZE,LOOKUPS!I$11,0)*$FI$6),"",VLOOKUP($FA654,MOM,LOOKUPS!I$12,0)*$FB$6+VLOOKUP($FA654,STREV,LOOKUPS!I$10,0)*$FC$6+VLOOKUP($FA654,LTREV,LOOKUPS!I$9,0)*$FD$6+VLOOKUP($FA654,CFP,LOOKUPS!I$6,0)*$FE$6+VLOOKUP($FA654,EP,LOOKUPS!I$8,0)*$FF$6+VLOOKUP($FA654,BM,LOOKUPS!I$5,0)*$FG$6+VLOOKUP($FA654,DIV,LOOKUPS!I$7,0)*$FH$6++VLOOKUP($FA654,SIZE,LOOKUPS!I$11,0)*$FI$6)</f>
        <v>4.4362000000000004</v>
      </c>
      <c r="FI654" s="1">
        <f>IF(ISERROR(VLOOKUP($FA654,MOM,LOOKUPS!J$12,0)*$FB$6+VLOOKUP($FA654,STREV,LOOKUPS!J$10,0)*$FC$6+VLOOKUP($FA654,LTREV,LOOKUPS!J$9,0)*$FD$6+VLOOKUP($FA654,CFP,LOOKUPS!J$6,0)*$FE$6+VLOOKUP($FA654,EP,LOOKUPS!J$8,0)*$FF$6+VLOOKUP($FA654,BM,LOOKUPS!J$5,0)*$FG$6+VLOOKUP($FA654,DIV,LOOKUPS!J$7,0)*$FH$6++VLOOKUP($FA654,SIZE,LOOKUPS!J$11,0)*$FI$6),"",VLOOKUP($FA654,MOM,LOOKUPS!J$12,0)*$FB$6+VLOOKUP($FA654,STREV,LOOKUPS!J$10,0)*$FC$6+VLOOKUP($FA654,LTREV,LOOKUPS!J$9,0)*$FD$6+VLOOKUP($FA654,CFP,LOOKUPS!J$6,0)*$FE$6+VLOOKUP($FA654,EP,LOOKUPS!J$8,0)*$FF$6+VLOOKUP($FA654,BM,LOOKUPS!J$5,0)*$FG$6+VLOOKUP($FA654,DIV,LOOKUPS!J$7,0)*$FH$6++VLOOKUP($FA654,SIZE,LOOKUPS!J$11,0)*$FI$6)</f>
        <v>3.5311000000000003</v>
      </c>
      <c r="FJ654" s="1">
        <f>IF(ISERROR(VLOOKUP($FA654,MOM,LOOKUPS!K$12,0)*$FB$6+VLOOKUP($FA654,STREV,LOOKUPS!K$10,0)*$FC$6+VLOOKUP($FA654,LTREV,LOOKUPS!K$9,0)*$FD$6+VLOOKUP($FA654,CFP,LOOKUPS!K$6,0)*$FE$6+VLOOKUP($FA654,EP,LOOKUPS!K$8,0)*$FF$6+VLOOKUP($FA654,BM,LOOKUPS!K$5,0)*$FG$6+VLOOKUP($FA654,DIV,LOOKUPS!K$7,0)*$FH$6++VLOOKUP($FA654,SIZE,LOOKUPS!K$11,0)*$FI$6),"",VLOOKUP($FA654,MOM,LOOKUPS!K$12,0)*$FB$6+VLOOKUP($FA654,STREV,LOOKUPS!K$10,0)*$FC$6+VLOOKUP($FA654,LTREV,LOOKUPS!K$9,0)*$FD$6+VLOOKUP($FA654,CFP,LOOKUPS!K$6,0)*$FE$6+VLOOKUP($FA654,EP,LOOKUPS!K$8,0)*$FF$6+VLOOKUP($FA654,BM,LOOKUPS!K$5,0)*$FG$6+VLOOKUP($FA654,DIV,LOOKUPS!K$7,0)*$FH$6++VLOOKUP($FA654,SIZE,LOOKUPS!K$11,0)*$FI$6)</f>
        <v>4.7525000000000004</v>
      </c>
      <c r="FK654" s="1">
        <f>IF(ISERROR(VLOOKUP($FA654,MOM,LOOKUPS!L$12,0)*$FB$6+VLOOKUP($FA654,STREV,LOOKUPS!L$10,0)*$FC$6+VLOOKUP($FA654,LTREV,LOOKUPS!L$9,0)*$FD$6+VLOOKUP($FA654,CFP,LOOKUPS!L$6,0)*$FE$6+VLOOKUP($FA654,EP,LOOKUPS!L$8,0)*$FF$6+VLOOKUP($FA654,BM,LOOKUPS!L$5,0)*$FG$6+VLOOKUP($FA654,DIV,LOOKUPS!L$7,0)*$FH$6++VLOOKUP($FA654,SIZE,LOOKUPS!L$11,0)*$FI$6),"",VLOOKUP($FA654,MOM,LOOKUPS!L$12,0)*$FB$6+VLOOKUP($FA654,STREV,LOOKUPS!L$10,0)*$FC$6+VLOOKUP($FA654,LTREV,LOOKUPS!L$9,0)*$FD$6+VLOOKUP($FA654,CFP,LOOKUPS!L$6,0)*$FE$6+VLOOKUP($FA654,EP,LOOKUPS!L$8,0)*$FF$6+VLOOKUP($FA654,BM,LOOKUPS!L$5,0)*$FG$6+VLOOKUP($FA654,DIV,LOOKUPS!L$7,0)*$FH$6++VLOOKUP($FA654,SIZE,LOOKUPS!L$11,0)*$FI$6)</f>
        <v>6.2377000000000002</v>
      </c>
    </row>
    <row r="655" spans="1:167" x14ac:dyDescent="0.3">
      <c r="A655" s="1">
        <v>198010</v>
      </c>
      <c r="B655" s="1">
        <v>2.73</v>
      </c>
      <c r="C655" s="1">
        <v>1.35</v>
      </c>
      <c r="D655" s="1">
        <v>0.38</v>
      </c>
      <c r="E655" s="1">
        <v>1.17</v>
      </c>
      <c r="F655" s="1">
        <v>1.89</v>
      </c>
      <c r="G655" s="1">
        <v>2.82</v>
      </c>
      <c r="H655" s="1">
        <v>3.3</v>
      </c>
      <c r="I655" s="1">
        <v>4.75</v>
      </c>
      <c r="J655" s="1">
        <v>6.85</v>
      </c>
      <c r="K655" s="1">
        <v>8.89</v>
      </c>
      <c r="M655" s="1">
        <v>197911</v>
      </c>
      <c r="N655" s="1">
        <v>9.7100000000000009</v>
      </c>
      <c r="O655" s="1">
        <v>8.1199999999999992</v>
      </c>
      <c r="P655" s="1">
        <v>6.71</v>
      </c>
      <c r="Q655" s="1">
        <v>7.46</v>
      </c>
      <c r="R655" s="1">
        <v>6.86</v>
      </c>
      <c r="S655" s="1">
        <v>4.8</v>
      </c>
      <c r="T655" s="1">
        <v>6.15</v>
      </c>
      <c r="U655" s="1">
        <v>5.79</v>
      </c>
      <c r="V655" s="1">
        <v>4.62</v>
      </c>
      <c r="W655" s="1">
        <v>4.28</v>
      </c>
      <c r="Y655" s="1">
        <v>198410</v>
      </c>
      <c r="Z655" s="1">
        <v>-4.32</v>
      </c>
      <c r="AA655" s="1">
        <v>-1.55</v>
      </c>
      <c r="AB655" s="1">
        <v>-0.81</v>
      </c>
      <c r="AC655" s="1">
        <v>-0.65</v>
      </c>
      <c r="AD655" s="1">
        <v>0.68</v>
      </c>
      <c r="AE655" s="1">
        <v>0.57999999999999996</v>
      </c>
      <c r="AF655" s="1">
        <v>-0.2</v>
      </c>
      <c r="AG655" s="1">
        <v>-1.52</v>
      </c>
      <c r="AH655" s="1">
        <v>-0.91</v>
      </c>
      <c r="AI655" s="1">
        <v>-1.92</v>
      </c>
      <c r="AK655">
        <v>200504</v>
      </c>
      <c r="AL655">
        <v>-8.6300000000000008</v>
      </c>
      <c r="AM655">
        <v>-5.0599999999999996</v>
      </c>
      <c r="AN655">
        <v>-4</v>
      </c>
      <c r="AO655">
        <v>-5.23</v>
      </c>
      <c r="AP655">
        <v>-5.32</v>
      </c>
      <c r="AQ655">
        <v>-4.12</v>
      </c>
      <c r="AR655">
        <v>-3.95</v>
      </c>
      <c r="AS655">
        <v>-4.6100000000000003</v>
      </c>
      <c r="AT655">
        <v>-5.33</v>
      </c>
      <c r="AU655">
        <v>-6.04</v>
      </c>
      <c r="AV655">
        <v>-4.34</v>
      </c>
      <c r="AW655">
        <v>-4.29</v>
      </c>
      <c r="AX655">
        <v>-3.97</v>
      </c>
      <c r="AY655">
        <v>-4.17</v>
      </c>
      <c r="AZ655">
        <v>-3.68</v>
      </c>
      <c r="BA655">
        <v>-4.1500000000000004</v>
      </c>
      <c r="BB655">
        <v>-5.03</v>
      </c>
      <c r="BC655">
        <v>-4.53</v>
      </c>
      <c r="BD655">
        <v>-6.1</v>
      </c>
      <c r="BF655" s="1">
        <v>200504</v>
      </c>
      <c r="BG655" s="1">
        <v>-8.42</v>
      </c>
      <c r="BH655" s="1">
        <v>-5.35</v>
      </c>
      <c r="BI655" s="1">
        <v>-4.18</v>
      </c>
      <c r="BJ655" s="1">
        <v>-3.91</v>
      </c>
      <c r="BK655" s="1">
        <v>-5.71</v>
      </c>
      <c r="BL655" s="1">
        <v>-4.4800000000000004</v>
      </c>
      <c r="BM655" s="1">
        <v>-4.43</v>
      </c>
      <c r="BN655" s="1">
        <v>-3.4</v>
      </c>
      <c r="BO655" s="1">
        <v>-4.25</v>
      </c>
      <c r="BP655" s="1">
        <v>-5.88</v>
      </c>
      <c r="BQ655" s="1">
        <v>-5.48</v>
      </c>
      <c r="BR655" s="1">
        <v>-4.43</v>
      </c>
      <c r="BS655" s="1">
        <v>-4.55</v>
      </c>
      <c r="BT655" s="1">
        <v>-4.21</v>
      </c>
      <c r="BU655" s="1">
        <v>-4.62</v>
      </c>
      <c r="BV655" s="1">
        <v>-3.45</v>
      </c>
      <c r="BW655" s="1">
        <v>-3.35</v>
      </c>
      <c r="BX655" s="1">
        <v>-3.81</v>
      </c>
      <c r="BY655" s="1">
        <v>-4.68</v>
      </c>
      <c r="CA655" s="1">
        <v>198004</v>
      </c>
      <c r="CB655" s="1">
        <v>7.27</v>
      </c>
      <c r="CC655" s="1">
        <v>5.28</v>
      </c>
      <c r="CD655" s="1">
        <v>6.03</v>
      </c>
      <c r="CE655" s="1">
        <v>4.49</v>
      </c>
      <c r="CF655" s="1">
        <v>5.47</v>
      </c>
      <c r="CG655" s="1">
        <v>5.23</v>
      </c>
      <c r="CH655" s="1">
        <v>6.39</v>
      </c>
      <c r="CI655" s="1">
        <v>5.81</v>
      </c>
      <c r="CJ655" s="1">
        <v>3.95</v>
      </c>
      <c r="CK655" s="1">
        <v>5.19</v>
      </c>
      <c r="CL655" s="1">
        <v>5.93</v>
      </c>
      <c r="CM655" s="1">
        <v>4.68</v>
      </c>
      <c r="CN655" s="1">
        <v>5.76</v>
      </c>
      <c r="CO655" s="1">
        <v>5.81</v>
      </c>
      <c r="CP655" s="1">
        <v>6.93</v>
      </c>
      <c r="CQ655" s="1">
        <v>5.63</v>
      </c>
      <c r="CR655" s="1">
        <v>5.99</v>
      </c>
      <c r="CS655" s="1">
        <v>5.44</v>
      </c>
      <c r="CT655" s="1">
        <v>2.84</v>
      </c>
      <c r="CV655" s="1">
        <v>198104</v>
      </c>
      <c r="CW655" s="1">
        <v>3.25</v>
      </c>
      <c r="CX655" s="1">
        <v>3.32</v>
      </c>
      <c r="CY655" s="1">
        <v>2.86</v>
      </c>
      <c r="CZ655" s="1">
        <v>2.35</v>
      </c>
      <c r="DA655" s="1">
        <v>3.47</v>
      </c>
      <c r="DB655" s="1">
        <v>2.4700000000000002</v>
      </c>
      <c r="DC655" s="1">
        <v>3.56</v>
      </c>
      <c r="DD655" s="1">
        <v>2.5299999999999998</v>
      </c>
      <c r="DE655" s="1">
        <v>2.2200000000000002</v>
      </c>
      <c r="DF655" s="1">
        <v>3.65</v>
      </c>
      <c r="DG655" s="1">
        <v>3.28</v>
      </c>
      <c r="DH655" s="1">
        <v>3</v>
      </c>
      <c r="DI655" s="1">
        <v>1.86</v>
      </c>
      <c r="DJ655" s="1">
        <v>3.87</v>
      </c>
      <c r="DK655" s="1">
        <v>3.23</v>
      </c>
      <c r="DL655" s="1">
        <v>2.4900000000000002</v>
      </c>
      <c r="DM655" s="1">
        <v>2.56</v>
      </c>
      <c r="DN655" s="1">
        <v>3.29</v>
      </c>
      <c r="DO655" s="1">
        <v>0.89</v>
      </c>
      <c r="DQ655" s="1">
        <v>198004</v>
      </c>
      <c r="DR655" s="1">
        <v>-99.99</v>
      </c>
      <c r="DS655" s="1">
        <v>4.7300000000000004</v>
      </c>
      <c r="DT655" s="1">
        <v>6.59</v>
      </c>
      <c r="DU655" s="1">
        <v>5.98</v>
      </c>
      <c r="DV655" s="1">
        <v>4.54</v>
      </c>
      <c r="DW655" s="1">
        <v>6.16</v>
      </c>
      <c r="DX655" s="1">
        <v>7.2</v>
      </c>
      <c r="DY655" s="1">
        <v>6.72</v>
      </c>
      <c r="DZ655" s="1">
        <v>5.14</v>
      </c>
      <c r="EA655" s="1">
        <v>4</v>
      </c>
      <c r="EB655" s="1">
        <v>7.12</v>
      </c>
      <c r="EC655" s="1">
        <v>6.28</v>
      </c>
      <c r="ED655" s="1">
        <v>6</v>
      </c>
      <c r="EE655" s="1">
        <v>6.57</v>
      </c>
      <c r="EF655" s="1">
        <v>8.0299999999999994</v>
      </c>
      <c r="EG655" s="1">
        <v>5.94</v>
      </c>
      <c r="EH655" s="1">
        <v>7.48</v>
      </c>
      <c r="EI655" s="1">
        <v>5.68</v>
      </c>
      <c r="EJ655" s="1">
        <v>4.58</v>
      </c>
      <c r="EL655">
        <v>198004</v>
      </c>
      <c r="EM655">
        <v>3.97</v>
      </c>
      <c r="EN655">
        <v>0.96</v>
      </c>
      <c r="EO655">
        <v>1.01</v>
      </c>
      <c r="EP655">
        <v>1.26</v>
      </c>
      <c r="ER655" s="1">
        <v>198010</v>
      </c>
      <c r="ES655" s="1">
        <v>7.32</v>
      </c>
      <c r="EU655" s="1">
        <v>197911</v>
      </c>
      <c r="EV655" s="1">
        <v>1.36</v>
      </c>
      <c r="EX655" s="1">
        <v>198410</v>
      </c>
      <c r="EY655" s="1">
        <v>-1.77</v>
      </c>
      <c r="FA655" s="1">
        <v>198010</v>
      </c>
      <c r="FB655" s="1">
        <f>IF(ISERROR(VLOOKUP($FA655,MOM,LOOKUPS!C$12,0)*$FB$6+VLOOKUP($FA655,STREV,LOOKUPS!C$10,0)*$FC$6+VLOOKUP($FA655,LTREV,LOOKUPS!C$9,0)*$FD$6+VLOOKUP($FA655,CFP,LOOKUPS!C$6,0)*$FE$6+VLOOKUP($FA655,EP,LOOKUPS!C$8,0)*$FF$6+VLOOKUP($FA655,BM,LOOKUPS!C$5,0)*$FG$6+VLOOKUP($FA655,DIV,LOOKUPS!C$7,0)*$FH$6++VLOOKUP($FA655,SIZE,LOOKUPS!C$11,0)*$FI$6),"",VLOOKUP($FA655,MOM,LOOKUPS!C$12,0)*$FB$6+VLOOKUP($FA655,STREV,LOOKUPS!C$10,0)*$FC$6+VLOOKUP($FA655,LTREV,LOOKUPS!C$9,0)*$FD$6+VLOOKUP($FA655,CFP,LOOKUPS!C$6,0)*$FE$6+VLOOKUP($FA655,EP,LOOKUPS!C$8,0)*$FF$6+VLOOKUP($FA655,BM,LOOKUPS!C$5,0)*$FG$6+VLOOKUP($FA655,DIV,LOOKUPS!C$7,0)*$FH$6++VLOOKUP($FA655,SIZE,LOOKUPS!C$11,0)*$FI$6)</f>
        <v>5.8005000000000004</v>
      </c>
      <c r="FC655" s="1">
        <f>IF(ISERROR(VLOOKUP($FA655,MOM,LOOKUPS!D$12,0)*$FB$6+VLOOKUP($FA655,STREV,LOOKUPS!D$10,0)*$FC$6+VLOOKUP($FA655,LTREV,LOOKUPS!D$9,0)*$FD$6+VLOOKUP($FA655,CFP,LOOKUPS!D$6,0)*$FE$6+VLOOKUP($FA655,EP,LOOKUPS!D$8,0)*$FF$6+VLOOKUP($FA655,BM,LOOKUPS!D$5,0)*$FG$6+VLOOKUP($FA655,DIV,LOOKUPS!D$7,0)*$FH$6++VLOOKUP($FA655,SIZE,LOOKUPS!D$11,0)*$FI$6),"",VLOOKUP($FA655,MOM,LOOKUPS!D$12,0)*$FB$6+VLOOKUP($FA655,STREV,LOOKUPS!D$10,0)*$FC$6+VLOOKUP($FA655,LTREV,LOOKUPS!D$9,0)*$FD$6+VLOOKUP($FA655,CFP,LOOKUPS!D$6,0)*$FE$6+VLOOKUP($FA655,EP,LOOKUPS!D$8,0)*$FF$6+VLOOKUP($FA655,BM,LOOKUPS!D$5,0)*$FG$6+VLOOKUP($FA655,DIV,LOOKUPS!D$7,0)*$FH$6++VLOOKUP($FA655,SIZE,LOOKUPS!D$11,0)*$FI$6)</f>
        <v>3.0226000000000002</v>
      </c>
      <c r="FD655" s="1">
        <f>IF(ISERROR(VLOOKUP($FA655,MOM,LOOKUPS!E$12,0)*$FB$6+VLOOKUP($FA655,STREV,LOOKUPS!E$10,0)*$FC$6+VLOOKUP($FA655,LTREV,LOOKUPS!E$9,0)*$FD$6+VLOOKUP($FA655,CFP,LOOKUPS!E$6,0)*$FE$6+VLOOKUP($FA655,EP,LOOKUPS!E$8,0)*$FF$6+VLOOKUP($FA655,BM,LOOKUPS!E$5,0)*$FG$6+VLOOKUP($FA655,DIV,LOOKUPS!E$7,0)*$FH$6++VLOOKUP($FA655,SIZE,LOOKUPS!E$11,0)*$FI$6),"",VLOOKUP($FA655,MOM,LOOKUPS!E$12,0)*$FB$6+VLOOKUP($FA655,STREV,LOOKUPS!E$10,0)*$FC$6+VLOOKUP($FA655,LTREV,LOOKUPS!E$9,0)*$FD$6+VLOOKUP($FA655,CFP,LOOKUPS!E$6,0)*$FE$6+VLOOKUP($FA655,EP,LOOKUPS!E$8,0)*$FF$6+VLOOKUP($FA655,BM,LOOKUPS!E$5,0)*$FG$6+VLOOKUP($FA655,DIV,LOOKUPS!E$7,0)*$FH$6++VLOOKUP($FA655,SIZE,LOOKUPS!E$11,0)*$FI$6)</f>
        <v>3.1137000000000001</v>
      </c>
      <c r="FE655" s="1">
        <f>IF(ISERROR(VLOOKUP($FA655,MOM,LOOKUPS!F$12,0)*$FB$6+VLOOKUP($FA655,STREV,LOOKUPS!F$10,0)*$FC$6+VLOOKUP($FA655,LTREV,LOOKUPS!F$9,0)*$FD$6+VLOOKUP($FA655,CFP,LOOKUPS!F$6,0)*$FE$6+VLOOKUP($FA655,EP,LOOKUPS!F$8,0)*$FF$6+VLOOKUP($FA655,BM,LOOKUPS!F$5,0)*$FG$6+VLOOKUP($FA655,DIV,LOOKUPS!F$7,0)*$FH$6++VLOOKUP($FA655,SIZE,LOOKUPS!F$11,0)*$FI$6),"",VLOOKUP($FA655,MOM,LOOKUPS!F$12,0)*$FB$6+VLOOKUP($FA655,STREV,LOOKUPS!F$10,0)*$FC$6+VLOOKUP($FA655,LTREV,LOOKUPS!F$9,0)*$FD$6+VLOOKUP($FA655,CFP,LOOKUPS!F$6,0)*$FE$6+VLOOKUP($FA655,EP,LOOKUPS!F$8,0)*$FF$6+VLOOKUP($FA655,BM,LOOKUPS!F$5,0)*$FG$6+VLOOKUP($FA655,DIV,LOOKUPS!F$7,0)*$FH$6++VLOOKUP($FA655,SIZE,LOOKUPS!F$11,0)*$FI$6)</f>
        <v>2.8788</v>
      </c>
      <c r="FF655" s="1">
        <f>IF(ISERROR(VLOOKUP($FA655,MOM,LOOKUPS!G$12,0)*$FB$6+VLOOKUP($FA655,STREV,LOOKUPS!G$10,0)*$FC$6+VLOOKUP($FA655,LTREV,LOOKUPS!G$9,0)*$FD$6+VLOOKUP($FA655,CFP,LOOKUPS!G$6,0)*$FE$6+VLOOKUP($FA655,EP,LOOKUPS!G$8,0)*$FF$6+VLOOKUP($FA655,BM,LOOKUPS!G$5,0)*$FG$6+VLOOKUP($FA655,DIV,LOOKUPS!G$7,0)*$FH$6++VLOOKUP($FA655,SIZE,LOOKUPS!G$11,0)*$FI$6),"",VLOOKUP($FA655,MOM,LOOKUPS!G$12,0)*$FB$6+VLOOKUP($FA655,STREV,LOOKUPS!G$10,0)*$FC$6+VLOOKUP($FA655,LTREV,LOOKUPS!G$9,0)*$FD$6+VLOOKUP($FA655,CFP,LOOKUPS!G$6,0)*$FE$6+VLOOKUP($FA655,EP,LOOKUPS!G$8,0)*$FF$6+VLOOKUP($FA655,BM,LOOKUPS!G$5,0)*$FG$6+VLOOKUP($FA655,DIV,LOOKUPS!G$7,0)*$FH$6++VLOOKUP($FA655,SIZE,LOOKUPS!G$11,0)*$FI$6)</f>
        <v>3.0234000000000005</v>
      </c>
      <c r="FG655" s="1">
        <f>IF(ISERROR(VLOOKUP($FA655,MOM,LOOKUPS!H$12,0)*$FB$6+VLOOKUP($FA655,STREV,LOOKUPS!H$10,0)*$FC$6+VLOOKUP($FA655,LTREV,LOOKUPS!H$9,0)*$FD$6+VLOOKUP($FA655,CFP,LOOKUPS!H$6,0)*$FE$6+VLOOKUP($FA655,EP,LOOKUPS!H$8,0)*$FF$6+VLOOKUP($FA655,BM,LOOKUPS!H$5,0)*$FG$6+VLOOKUP($FA655,DIV,LOOKUPS!H$7,0)*$FH$6++VLOOKUP($FA655,SIZE,LOOKUPS!H$11,0)*$FI$6),"",VLOOKUP($FA655,MOM,LOOKUPS!H$12,0)*$FB$6+VLOOKUP($FA655,STREV,LOOKUPS!H$10,0)*$FC$6+VLOOKUP($FA655,LTREV,LOOKUPS!H$9,0)*$FD$6+VLOOKUP($FA655,CFP,LOOKUPS!H$6,0)*$FE$6+VLOOKUP($FA655,EP,LOOKUPS!H$8,0)*$FF$6+VLOOKUP($FA655,BM,LOOKUPS!H$5,0)*$FG$6+VLOOKUP($FA655,DIV,LOOKUPS!H$7,0)*$FH$6++VLOOKUP($FA655,SIZE,LOOKUPS!H$11,0)*$FI$6)</f>
        <v>2.5438000000000001</v>
      </c>
      <c r="FH655" s="1">
        <f>IF(ISERROR(VLOOKUP($FA655,MOM,LOOKUPS!I$12,0)*$FB$6+VLOOKUP($FA655,STREV,LOOKUPS!I$10,0)*$FC$6+VLOOKUP($FA655,LTREV,LOOKUPS!I$9,0)*$FD$6+VLOOKUP($FA655,CFP,LOOKUPS!I$6,0)*$FE$6+VLOOKUP($FA655,EP,LOOKUPS!I$8,0)*$FF$6+VLOOKUP($FA655,BM,LOOKUPS!I$5,0)*$FG$6+VLOOKUP($FA655,DIV,LOOKUPS!I$7,0)*$FH$6++VLOOKUP($FA655,SIZE,LOOKUPS!I$11,0)*$FI$6),"",VLOOKUP($FA655,MOM,LOOKUPS!I$12,0)*$FB$6+VLOOKUP($FA655,STREV,LOOKUPS!I$10,0)*$FC$6+VLOOKUP($FA655,LTREV,LOOKUPS!I$9,0)*$FD$6+VLOOKUP($FA655,CFP,LOOKUPS!I$6,0)*$FE$6+VLOOKUP($FA655,EP,LOOKUPS!I$8,0)*$FF$6+VLOOKUP($FA655,BM,LOOKUPS!I$5,0)*$FG$6+VLOOKUP($FA655,DIV,LOOKUPS!I$7,0)*$FH$6++VLOOKUP($FA655,SIZE,LOOKUPS!I$11,0)*$FI$6)</f>
        <v>3.5402</v>
      </c>
      <c r="FI655" s="1">
        <f>IF(ISERROR(VLOOKUP($FA655,MOM,LOOKUPS!J$12,0)*$FB$6+VLOOKUP($FA655,STREV,LOOKUPS!J$10,0)*$FC$6+VLOOKUP($FA655,LTREV,LOOKUPS!J$9,0)*$FD$6+VLOOKUP($FA655,CFP,LOOKUPS!J$6,0)*$FE$6+VLOOKUP($FA655,EP,LOOKUPS!J$8,0)*$FF$6+VLOOKUP($FA655,BM,LOOKUPS!J$5,0)*$FG$6+VLOOKUP($FA655,DIV,LOOKUPS!J$7,0)*$FH$6++VLOOKUP($FA655,SIZE,LOOKUPS!J$11,0)*$FI$6),"",VLOOKUP($FA655,MOM,LOOKUPS!J$12,0)*$FB$6+VLOOKUP($FA655,STREV,LOOKUPS!J$10,0)*$FC$6+VLOOKUP($FA655,LTREV,LOOKUPS!J$9,0)*$FD$6+VLOOKUP($FA655,CFP,LOOKUPS!J$6,0)*$FE$6+VLOOKUP($FA655,EP,LOOKUPS!J$8,0)*$FF$6+VLOOKUP($FA655,BM,LOOKUPS!J$5,0)*$FG$6+VLOOKUP($FA655,DIV,LOOKUPS!J$7,0)*$FH$6++VLOOKUP($FA655,SIZE,LOOKUPS!J$11,0)*$FI$6)</f>
        <v>3.4914000000000005</v>
      </c>
      <c r="FJ655" s="1">
        <f>IF(ISERROR(VLOOKUP($FA655,MOM,LOOKUPS!K$12,0)*$FB$6+VLOOKUP($FA655,STREV,LOOKUPS!K$10,0)*$FC$6+VLOOKUP($FA655,LTREV,LOOKUPS!K$9,0)*$FD$6+VLOOKUP($FA655,CFP,LOOKUPS!K$6,0)*$FE$6+VLOOKUP($FA655,EP,LOOKUPS!K$8,0)*$FF$6+VLOOKUP($FA655,BM,LOOKUPS!K$5,0)*$FG$6+VLOOKUP($FA655,DIV,LOOKUPS!K$7,0)*$FH$6++VLOOKUP($FA655,SIZE,LOOKUPS!K$11,0)*$FI$6),"",VLOOKUP($FA655,MOM,LOOKUPS!K$12,0)*$FB$6+VLOOKUP($FA655,STREV,LOOKUPS!K$10,0)*$FC$6+VLOOKUP($FA655,LTREV,LOOKUPS!K$9,0)*$FD$6+VLOOKUP($FA655,CFP,LOOKUPS!K$6,0)*$FE$6+VLOOKUP($FA655,EP,LOOKUPS!K$8,0)*$FF$6+VLOOKUP($FA655,BM,LOOKUPS!K$5,0)*$FG$6+VLOOKUP($FA655,DIV,LOOKUPS!K$7,0)*$FH$6++VLOOKUP($FA655,SIZE,LOOKUPS!K$11,0)*$FI$6)</f>
        <v>4.5350999999999999</v>
      </c>
      <c r="FK655" s="1">
        <f>IF(ISERROR(VLOOKUP($FA655,MOM,LOOKUPS!L$12,0)*$FB$6+VLOOKUP($FA655,STREV,LOOKUPS!L$10,0)*$FC$6+VLOOKUP($FA655,LTREV,LOOKUPS!L$9,0)*$FD$6+VLOOKUP($FA655,CFP,LOOKUPS!L$6,0)*$FE$6+VLOOKUP($FA655,EP,LOOKUPS!L$8,0)*$FF$6+VLOOKUP($FA655,BM,LOOKUPS!L$5,0)*$FG$6+VLOOKUP($FA655,DIV,LOOKUPS!L$7,0)*$FH$6++VLOOKUP($FA655,SIZE,LOOKUPS!L$11,0)*$FI$6),"",VLOOKUP($FA655,MOM,LOOKUPS!L$12,0)*$FB$6+VLOOKUP($FA655,STREV,LOOKUPS!L$10,0)*$FC$6+VLOOKUP($FA655,LTREV,LOOKUPS!L$9,0)*$FD$6+VLOOKUP($FA655,CFP,LOOKUPS!L$6,0)*$FE$6+VLOOKUP($FA655,EP,LOOKUPS!L$8,0)*$FF$6+VLOOKUP($FA655,BM,LOOKUPS!L$5,0)*$FG$6+VLOOKUP($FA655,DIV,LOOKUPS!L$7,0)*$FH$6++VLOOKUP($FA655,SIZE,LOOKUPS!L$11,0)*$FI$6)</f>
        <v>5.2801</v>
      </c>
    </row>
    <row r="656" spans="1:167" x14ac:dyDescent="0.3">
      <c r="A656" s="1">
        <v>198011</v>
      </c>
      <c r="B656" s="1">
        <v>1.98</v>
      </c>
      <c r="C656" s="1">
        <v>0.72</v>
      </c>
      <c r="D656" s="1">
        <v>1.17</v>
      </c>
      <c r="E656" s="1">
        <v>2.91</v>
      </c>
      <c r="F656" s="1">
        <v>5.49</v>
      </c>
      <c r="G656" s="1">
        <v>4.7</v>
      </c>
      <c r="H656" s="1">
        <v>6.98</v>
      </c>
      <c r="I656" s="1">
        <v>8.0500000000000007</v>
      </c>
      <c r="J656" s="1">
        <v>11.81</v>
      </c>
      <c r="K656" s="1">
        <v>14.76</v>
      </c>
      <c r="M656" s="1">
        <v>197912</v>
      </c>
      <c r="N656" s="1">
        <v>8.5299999999999994</v>
      </c>
      <c r="O656" s="1">
        <v>6.38</v>
      </c>
      <c r="P656" s="1">
        <v>3.98</v>
      </c>
      <c r="Q656" s="1">
        <v>6.15</v>
      </c>
      <c r="R656" s="1">
        <v>5.59</v>
      </c>
      <c r="S656" s="1">
        <v>6.31</v>
      </c>
      <c r="T656" s="1">
        <v>4.96</v>
      </c>
      <c r="U656" s="1">
        <v>6.45</v>
      </c>
      <c r="V656" s="1">
        <v>6.7</v>
      </c>
      <c r="W656" s="1">
        <v>9.19</v>
      </c>
      <c r="Y656" s="1">
        <v>198411</v>
      </c>
      <c r="Z656" s="1">
        <v>-5.51</v>
      </c>
      <c r="AA656" s="1">
        <v>-2.2599999999999998</v>
      </c>
      <c r="AB656" s="1">
        <v>-0.52</v>
      </c>
      <c r="AC656" s="1">
        <v>-1.07</v>
      </c>
      <c r="AD656" s="1">
        <v>-0.25</v>
      </c>
      <c r="AE656" s="1">
        <v>-0.82</v>
      </c>
      <c r="AF656" s="1">
        <v>-0.72</v>
      </c>
      <c r="AG656" s="1">
        <v>-0.95</v>
      </c>
      <c r="AH656" s="1">
        <v>-2.14</v>
      </c>
      <c r="AI656" s="1">
        <v>-4.38</v>
      </c>
      <c r="AK656">
        <v>200505</v>
      </c>
      <c r="AL656">
        <v>5.1100000000000003</v>
      </c>
      <c r="AM656">
        <v>5.74</v>
      </c>
      <c r="AN656">
        <v>4.43</v>
      </c>
      <c r="AO656">
        <v>4.93</v>
      </c>
      <c r="AP656">
        <v>6.14</v>
      </c>
      <c r="AQ656">
        <v>4.51</v>
      </c>
      <c r="AR656">
        <v>4.03</v>
      </c>
      <c r="AS656">
        <v>4.97</v>
      </c>
      <c r="AT656">
        <v>5.09</v>
      </c>
      <c r="AU656">
        <v>6.59</v>
      </c>
      <c r="AV656">
        <v>5.52</v>
      </c>
      <c r="AW656">
        <v>4.5599999999999996</v>
      </c>
      <c r="AX656">
        <v>4.47</v>
      </c>
      <c r="AY656">
        <v>3.99</v>
      </c>
      <c r="AZ656">
        <v>4.08</v>
      </c>
      <c r="BA656">
        <v>5.39</v>
      </c>
      <c r="BB656">
        <v>4.59</v>
      </c>
      <c r="BC656">
        <v>4.83</v>
      </c>
      <c r="BD656">
        <v>5.33</v>
      </c>
      <c r="BF656" s="1">
        <v>200505</v>
      </c>
      <c r="BG656" s="1">
        <v>5.2</v>
      </c>
      <c r="BH656" s="1">
        <v>5.88</v>
      </c>
      <c r="BI656" s="1">
        <v>4.5599999999999996</v>
      </c>
      <c r="BJ656" s="1">
        <v>4.5</v>
      </c>
      <c r="BK656" s="1">
        <v>5.98</v>
      </c>
      <c r="BL656" s="1">
        <v>5.67</v>
      </c>
      <c r="BM656" s="1">
        <v>4.38</v>
      </c>
      <c r="BN656" s="1">
        <v>4.25</v>
      </c>
      <c r="BO656" s="1">
        <v>4.45</v>
      </c>
      <c r="BP656" s="1">
        <v>5.76</v>
      </c>
      <c r="BQ656" s="1">
        <v>6.28</v>
      </c>
      <c r="BR656" s="1">
        <v>5.64</v>
      </c>
      <c r="BS656" s="1">
        <v>5.72</v>
      </c>
      <c r="BT656" s="1">
        <v>4.7</v>
      </c>
      <c r="BU656" s="1">
        <v>4.09</v>
      </c>
      <c r="BV656" s="1">
        <v>3.93</v>
      </c>
      <c r="BW656" s="1">
        <v>4.58</v>
      </c>
      <c r="BX656" s="1">
        <v>3.61</v>
      </c>
      <c r="BY656" s="1">
        <v>5.32</v>
      </c>
      <c r="CA656" s="1">
        <v>198005</v>
      </c>
      <c r="CB656" s="1">
        <v>3.6</v>
      </c>
      <c r="CC656" s="1">
        <v>7.38</v>
      </c>
      <c r="CD656" s="1">
        <v>7.48</v>
      </c>
      <c r="CE656" s="1">
        <v>7.02</v>
      </c>
      <c r="CF656" s="1">
        <v>7.39</v>
      </c>
      <c r="CG656" s="1">
        <v>7.39</v>
      </c>
      <c r="CH656" s="1">
        <v>7.69</v>
      </c>
      <c r="CI656" s="1">
        <v>6.87</v>
      </c>
      <c r="CJ656" s="1">
        <v>7.18</v>
      </c>
      <c r="CK656" s="1">
        <v>7.04</v>
      </c>
      <c r="CL656" s="1">
        <v>7.95</v>
      </c>
      <c r="CM656" s="1">
        <v>7.32</v>
      </c>
      <c r="CN656" s="1">
        <v>7.45</v>
      </c>
      <c r="CO656" s="1">
        <v>7.78</v>
      </c>
      <c r="CP656" s="1">
        <v>7.6</v>
      </c>
      <c r="CQ656" s="1">
        <v>7.14</v>
      </c>
      <c r="CR656" s="1">
        <v>6.58</v>
      </c>
      <c r="CS656" s="1">
        <v>7.87</v>
      </c>
      <c r="CT656" s="1">
        <v>6.67</v>
      </c>
      <c r="CV656" s="1">
        <v>198105</v>
      </c>
      <c r="CW656" s="1">
        <v>4.24</v>
      </c>
      <c r="CX656" s="1">
        <v>3.05</v>
      </c>
      <c r="CY656" s="1">
        <v>2</v>
      </c>
      <c r="CZ656" s="1">
        <v>1.1499999999999999</v>
      </c>
      <c r="DA656" s="1">
        <v>3.34</v>
      </c>
      <c r="DB656" s="1">
        <v>2.2999999999999998</v>
      </c>
      <c r="DC656" s="1">
        <v>1.91</v>
      </c>
      <c r="DD656" s="1">
        <v>1.49</v>
      </c>
      <c r="DE656" s="1">
        <v>1.23</v>
      </c>
      <c r="DF656" s="1">
        <v>3.15</v>
      </c>
      <c r="DG656" s="1">
        <v>3.54</v>
      </c>
      <c r="DH656" s="1">
        <v>2.42</v>
      </c>
      <c r="DI656" s="1">
        <v>2.16</v>
      </c>
      <c r="DJ656" s="1">
        <v>1.42</v>
      </c>
      <c r="DK656" s="1">
        <v>2.4300000000000002</v>
      </c>
      <c r="DL656" s="1">
        <v>1.99</v>
      </c>
      <c r="DM656" s="1">
        <v>1.03</v>
      </c>
      <c r="DN656" s="1">
        <v>1.1200000000000001</v>
      </c>
      <c r="DO656" s="1">
        <v>1.38</v>
      </c>
      <c r="DQ656" s="1">
        <v>198005</v>
      </c>
      <c r="DR656" s="1">
        <v>-99.99</v>
      </c>
      <c r="DS656" s="1">
        <v>6.84</v>
      </c>
      <c r="DT656" s="1">
        <v>8.9700000000000006</v>
      </c>
      <c r="DU656" s="1">
        <v>6.95</v>
      </c>
      <c r="DV656" s="1">
        <v>6.67</v>
      </c>
      <c r="DW656" s="1">
        <v>8.82</v>
      </c>
      <c r="DX656" s="1">
        <v>8.44</v>
      </c>
      <c r="DY656" s="1">
        <v>8.69</v>
      </c>
      <c r="DZ656" s="1">
        <v>6.35</v>
      </c>
      <c r="EA656" s="1">
        <v>6.45</v>
      </c>
      <c r="EB656" s="1">
        <v>7.71</v>
      </c>
      <c r="EC656" s="1">
        <v>8.23</v>
      </c>
      <c r="ED656" s="1">
        <v>9.59</v>
      </c>
      <c r="EE656" s="1">
        <v>8.68</v>
      </c>
      <c r="EF656" s="1">
        <v>8.1300000000000008</v>
      </c>
      <c r="EG656" s="1">
        <v>9.3800000000000008</v>
      </c>
      <c r="EH656" s="1">
        <v>8.0299999999999994</v>
      </c>
      <c r="EI656" s="1">
        <v>6.23</v>
      </c>
      <c r="EJ656" s="1">
        <v>6.47</v>
      </c>
      <c r="EL656">
        <v>198005</v>
      </c>
      <c r="EM656">
        <v>5.26</v>
      </c>
      <c r="EN656">
        <v>2.16</v>
      </c>
      <c r="EO656">
        <v>0.38</v>
      </c>
      <c r="EP656">
        <v>0.81</v>
      </c>
      <c r="ER656" s="1">
        <v>198011</v>
      </c>
      <c r="ES656" s="1">
        <v>15.24</v>
      </c>
      <c r="EU656" s="1">
        <v>197912</v>
      </c>
      <c r="EV656" s="1">
        <v>-1.92</v>
      </c>
      <c r="EX656" s="1">
        <v>198411</v>
      </c>
      <c r="EY656" s="1">
        <v>1.03</v>
      </c>
      <c r="FA656" s="1">
        <v>198011</v>
      </c>
      <c r="FB656" s="1">
        <f>IF(ISERROR(VLOOKUP($FA656,MOM,LOOKUPS!C$12,0)*$FB$6+VLOOKUP($FA656,STREV,LOOKUPS!C$10,0)*$FC$6+VLOOKUP($FA656,LTREV,LOOKUPS!C$9,0)*$FD$6+VLOOKUP($FA656,CFP,LOOKUPS!C$6,0)*$FE$6+VLOOKUP($FA656,EP,LOOKUPS!C$8,0)*$FF$6+VLOOKUP($FA656,BM,LOOKUPS!C$5,0)*$FG$6+VLOOKUP($FA656,DIV,LOOKUPS!C$7,0)*$FH$6++VLOOKUP($FA656,SIZE,LOOKUPS!C$11,0)*$FI$6),"",VLOOKUP($FA656,MOM,LOOKUPS!C$12,0)*$FB$6+VLOOKUP($FA656,STREV,LOOKUPS!C$10,0)*$FC$6+VLOOKUP($FA656,LTREV,LOOKUPS!C$9,0)*$FD$6+VLOOKUP($FA656,CFP,LOOKUPS!C$6,0)*$FE$6+VLOOKUP($FA656,EP,LOOKUPS!C$8,0)*$FF$6+VLOOKUP($FA656,BM,LOOKUPS!C$5,0)*$FG$6+VLOOKUP($FA656,DIV,LOOKUPS!C$7,0)*$FH$6++VLOOKUP($FA656,SIZE,LOOKUPS!C$11,0)*$FI$6)</f>
        <v>10.0366</v>
      </c>
      <c r="FC656" s="1">
        <f>IF(ISERROR(VLOOKUP($FA656,MOM,LOOKUPS!D$12,0)*$FB$6+VLOOKUP($FA656,STREV,LOOKUPS!D$10,0)*$FC$6+VLOOKUP($FA656,LTREV,LOOKUPS!D$9,0)*$FD$6+VLOOKUP($FA656,CFP,LOOKUPS!D$6,0)*$FE$6+VLOOKUP($FA656,EP,LOOKUPS!D$8,0)*$FF$6+VLOOKUP($FA656,BM,LOOKUPS!D$5,0)*$FG$6+VLOOKUP($FA656,DIV,LOOKUPS!D$7,0)*$FH$6++VLOOKUP($FA656,SIZE,LOOKUPS!D$11,0)*$FI$6),"",VLOOKUP($FA656,MOM,LOOKUPS!D$12,0)*$FB$6+VLOOKUP($FA656,STREV,LOOKUPS!D$10,0)*$FC$6+VLOOKUP($FA656,LTREV,LOOKUPS!D$9,0)*$FD$6+VLOOKUP($FA656,CFP,LOOKUPS!D$6,0)*$FE$6+VLOOKUP($FA656,EP,LOOKUPS!D$8,0)*$FF$6+VLOOKUP($FA656,BM,LOOKUPS!D$5,0)*$FG$6+VLOOKUP($FA656,DIV,LOOKUPS!D$7,0)*$FH$6++VLOOKUP($FA656,SIZE,LOOKUPS!D$11,0)*$FI$6)</f>
        <v>6.8761000000000001</v>
      </c>
      <c r="FD656" s="1">
        <f>IF(ISERROR(VLOOKUP($FA656,MOM,LOOKUPS!E$12,0)*$FB$6+VLOOKUP($FA656,STREV,LOOKUPS!E$10,0)*$FC$6+VLOOKUP($FA656,LTREV,LOOKUPS!E$9,0)*$FD$6+VLOOKUP($FA656,CFP,LOOKUPS!E$6,0)*$FE$6+VLOOKUP($FA656,EP,LOOKUPS!E$8,0)*$FF$6+VLOOKUP($FA656,BM,LOOKUPS!E$5,0)*$FG$6+VLOOKUP($FA656,DIV,LOOKUPS!E$7,0)*$FH$6++VLOOKUP($FA656,SIZE,LOOKUPS!E$11,0)*$FI$6),"",VLOOKUP($FA656,MOM,LOOKUPS!E$12,0)*$FB$6+VLOOKUP($FA656,STREV,LOOKUPS!E$10,0)*$FC$6+VLOOKUP($FA656,LTREV,LOOKUPS!E$9,0)*$FD$6+VLOOKUP($FA656,CFP,LOOKUPS!E$6,0)*$FE$6+VLOOKUP($FA656,EP,LOOKUPS!E$8,0)*$FF$6+VLOOKUP($FA656,BM,LOOKUPS!E$5,0)*$FG$6+VLOOKUP($FA656,DIV,LOOKUPS!E$7,0)*$FH$6++VLOOKUP($FA656,SIZE,LOOKUPS!E$11,0)*$FI$6)</f>
        <v>5.2446000000000002</v>
      </c>
      <c r="FE656" s="1">
        <f>IF(ISERROR(VLOOKUP($FA656,MOM,LOOKUPS!F$12,0)*$FB$6+VLOOKUP($FA656,STREV,LOOKUPS!F$10,0)*$FC$6+VLOOKUP($FA656,LTREV,LOOKUPS!F$9,0)*$FD$6+VLOOKUP($FA656,CFP,LOOKUPS!F$6,0)*$FE$6+VLOOKUP($FA656,EP,LOOKUPS!F$8,0)*$FF$6+VLOOKUP($FA656,BM,LOOKUPS!F$5,0)*$FG$6+VLOOKUP($FA656,DIV,LOOKUPS!F$7,0)*$FH$6++VLOOKUP($FA656,SIZE,LOOKUPS!F$11,0)*$FI$6),"",VLOOKUP($FA656,MOM,LOOKUPS!F$12,0)*$FB$6+VLOOKUP($FA656,STREV,LOOKUPS!F$10,0)*$FC$6+VLOOKUP($FA656,LTREV,LOOKUPS!F$9,0)*$FD$6+VLOOKUP($FA656,CFP,LOOKUPS!F$6,0)*$FE$6+VLOOKUP($FA656,EP,LOOKUPS!F$8,0)*$FF$6+VLOOKUP($FA656,BM,LOOKUPS!F$5,0)*$FG$6+VLOOKUP($FA656,DIV,LOOKUPS!F$7,0)*$FH$6++VLOOKUP($FA656,SIZE,LOOKUPS!F$11,0)*$FI$6)</f>
        <v>5.4420000000000002</v>
      </c>
      <c r="FF656" s="1">
        <f>IF(ISERROR(VLOOKUP($FA656,MOM,LOOKUPS!G$12,0)*$FB$6+VLOOKUP($FA656,STREV,LOOKUPS!G$10,0)*$FC$6+VLOOKUP($FA656,LTREV,LOOKUPS!G$9,0)*$FD$6+VLOOKUP($FA656,CFP,LOOKUPS!G$6,0)*$FE$6+VLOOKUP($FA656,EP,LOOKUPS!G$8,0)*$FF$6+VLOOKUP($FA656,BM,LOOKUPS!G$5,0)*$FG$6+VLOOKUP($FA656,DIV,LOOKUPS!G$7,0)*$FH$6++VLOOKUP($FA656,SIZE,LOOKUPS!G$11,0)*$FI$6),"",VLOOKUP($FA656,MOM,LOOKUPS!G$12,0)*$FB$6+VLOOKUP($FA656,STREV,LOOKUPS!G$10,0)*$FC$6+VLOOKUP($FA656,LTREV,LOOKUPS!G$9,0)*$FD$6+VLOOKUP($FA656,CFP,LOOKUPS!G$6,0)*$FE$6+VLOOKUP($FA656,EP,LOOKUPS!G$8,0)*$FF$6+VLOOKUP($FA656,BM,LOOKUPS!G$5,0)*$FG$6+VLOOKUP($FA656,DIV,LOOKUPS!G$7,0)*$FH$6++VLOOKUP($FA656,SIZE,LOOKUPS!G$11,0)*$FI$6)</f>
        <v>5.4353999999999996</v>
      </c>
      <c r="FG656" s="1">
        <f>IF(ISERROR(VLOOKUP($FA656,MOM,LOOKUPS!H$12,0)*$FB$6+VLOOKUP($FA656,STREV,LOOKUPS!H$10,0)*$FC$6+VLOOKUP($FA656,LTREV,LOOKUPS!H$9,0)*$FD$6+VLOOKUP($FA656,CFP,LOOKUPS!H$6,0)*$FE$6+VLOOKUP($FA656,EP,LOOKUPS!H$8,0)*$FF$6+VLOOKUP($FA656,BM,LOOKUPS!H$5,0)*$FG$6+VLOOKUP($FA656,DIV,LOOKUPS!H$7,0)*$FH$6++VLOOKUP($FA656,SIZE,LOOKUPS!H$11,0)*$FI$6),"",VLOOKUP($FA656,MOM,LOOKUPS!H$12,0)*$FB$6+VLOOKUP($FA656,STREV,LOOKUPS!H$10,0)*$FC$6+VLOOKUP($FA656,LTREV,LOOKUPS!H$9,0)*$FD$6+VLOOKUP($FA656,CFP,LOOKUPS!H$6,0)*$FE$6+VLOOKUP($FA656,EP,LOOKUPS!H$8,0)*$FF$6+VLOOKUP($FA656,BM,LOOKUPS!H$5,0)*$FG$6+VLOOKUP($FA656,DIV,LOOKUPS!H$7,0)*$FH$6++VLOOKUP($FA656,SIZE,LOOKUPS!H$11,0)*$FI$6)</f>
        <v>4.5975999999999999</v>
      </c>
      <c r="FH656" s="1">
        <f>IF(ISERROR(VLOOKUP($FA656,MOM,LOOKUPS!I$12,0)*$FB$6+VLOOKUP($FA656,STREV,LOOKUPS!I$10,0)*$FC$6+VLOOKUP($FA656,LTREV,LOOKUPS!I$9,0)*$FD$6+VLOOKUP($FA656,CFP,LOOKUPS!I$6,0)*$FE$6+VLOOKUP($FA656,EP,LOOKUPS!I$8,0)*$FF$6+VLOOKUP($FA656,BM,LOOKUPS!I$5,0)*$FG$6+VLOOKUP($FA656,DIV,LOOKUPS!I$7,0)*$FH$6++VLOOKUP($FA656,SIZE,LOOKUPS!I$11,0)*$FI$6),"",VLOOKUP($FA656,MOM,LOOKUPS!I$12,0)*$FB$6+VLOOKUP($FA656,STREV,LOOKUPS!I$10,0)*$FC$6+VLOOKUP($FA656,LTREV,LOOKUPS!I$9,0)*$FD$6+VLOOKUP($FA656,CFP,LOOKUPS!I$6,0)*$FE$6+VLOOKUP($FA656,EP,LOOKUPS!I$8,0)*$FF$6+VLOOKUP($FA656,BM,LOOKUPS!I$5,0)*$FG$6+VLOOKUP($FA656,DIV,LOOKUPS!I$7,0)*$FH$6++VLOOKUP($FA656,SIZE,LOOKUPS!I$11,0)*$FI$6)</f>
        <v>4.7712000000000003</v>
      </c>
      <c r="FI656" s="1">
        <f>IF(ISERROR(VLOOKUP($FA656,MOM,LOOKUPS!J$12,0)*$FB$6+VLOOKUP($FA656,STREV,LOOKUPS!J$10,0)*$FC$6+VLOOKUP($FA656,LTREV,LOOKUPS!J$9,0)*$FD$6+VLOOKUP($FA656,CFP,LOOKUPS!J$6,0)*$FE$6+VLOOKUP($FA656,EP,LOOKUPS!J$8,0)*$FF$6+VLOOKUP($FA656,BM,LOOKUPS!J$5,0)*$FG$6+VLOOKUP($FA656,DIV,LOOKUPS!J$7,0)*$FH$6++VLOOKUP($FA656,SIZE,LOOKUPS!J$11,0)*$FI$6),"",VLOOKUP($FA656,MOM,LOOKUPS!J$12,0)*$FB$6+VLOOKUP($FA656,STREV,LOOKUPS!J$10,0)*$FC$6+VLOOKUP($FA656,LTREV,LOOKUPS!J$9,0)*$FD$6+VLOOKUP($FA656,CFP,LOOKUPS!J$6,0)*$FE$6+VLOOKUP($FA656,EP,LOOKUPS!J$8,0)*$FF$6+VLOOKUP($FA656,BM,LOOKUPS!J$5,0)*$FG$6+VLOOKUP($FA656,DIV,LOOKUPS!J$7,0)*$FH$6++VLOOKUP($FA656,SIZE,LOOKUPS!J$11,0)*$FI$6)</f>
        <v>4.9262000000000006</v>
      </c>
      <c r="FJ656" s="1">
        <f>IF(ISERROR(VLOOKUP($FA656,MOM,LOOKUPS!K$12,0)*$FB$6+VLOOKUP($FA656,STREV,LOOKUPS!K$10,0)*$FC$6+VLOOKUP($FA656,LTREV,LOOKUPS!K$9,0)*$FD$6+VLOOKUP($FA656,CFP,LOOKUPS!K$6,0)*$FE$6+VLOOKUP($FA656,EP,LOOKUPS!K$8,0)*$FF$6+VLOOKUP($FA656,BM,LOOKUPS!K$5,0)*$FG$6+VLOOKUP($FA656,DIV,LOOKUPS!K$7,0)*$FH$6++VLOOKUP($FA656,SIZE,LOOKUPS!K$11,0)*$FI$6),"",VLOOKUP($FA656,MOM,LOOKUPS!K$12,0)*$FB$6+VLOOKUP($FA656,STREV,LOOKUPS!K$10,0)*$FC$6+VLOOKUP($FA656,LTREV,LOOKUPS!K$9,0)*$FD$6+VLOOKUP($FA656,CFP,LOOKUPS!K$6,0)*$FE$6+VLOOKUP($FA656,EP,LOOKUPS!K$8,0)*$FF$6+VLOOKUP($FA656,BM,LOOKUPS!K$5,0)*$FG$6+VLOOKUP($FA656,DIV,LOOKUPS!K$7,0)*$FH$6++VLOOKUP($FA656,SIZE,LOOKUPS!K$11,0)*$FI$6)</f>
        <v>5.7787000000000006</v>
      </c>
      <c r="FK656" s="1">
        <f>IF(ISERROR(VLOOKUP($FA656,MOM,LOOKUPS!L$12,0)*$FB$6+VLOOKUP($FA656,STREV,LOOKUPS!L$10,0)*$FC$6+VLOOKUP($FA656,LTREV,LOOKUPS!L$9,0)*$FD$6+VLOOKUP($FA656,CFP,LOOKUPS!L$6,0)*$FE$6+VLOOKUP($FA656,EP,LOOKUPS!L$8,0)*$FF$6+VLOOKUP($FA656,BM,LOOKUPS!L$5,0)*$FG$6+VLOOKUP($FA656,DIV,LOOKUPS!L$7,0)*$FH$6++VLOOKUP($FA656,SIZE,LOOKUPS!L$11,0)*$FI$6),"",VLOOKUP($FA656,MOM,LOOKUPS!L$12,0)*$FB$6+VLOOKUP($FA656,STREV,LOOKUPS!L$10,0)*$FC$6+VLOOKUP($FA656,LTREV,LOOKUPS!L$9,0)*$FD$6+VLOOKUP($FA656,CFP,LOOKUPS!L$6,0)*$FE$6+VLOOKUP($FA656,EP,LOOKUPS!L$8,0)*$FF$6+VLOOKUP($FA656,BM,LOOKUPS!L$5,0)*$FG$6+VLOOKUP($FA656,DIV,LOOKUPS!L$7,0)*$FH$6++VLOOKUP($FA656,SIZE,LOOKUPS!L$11,0)*$FI$6)</f>
        <v>7.6464999999999996</v>
      </c>
    </row>
    <row r="657" spans="1:167" x14ac:dyDescent="0.3">
      <c r="A657" s="1">
        <v>198012</v>
      </c>
      <c r="B657" s="1">
        <v>-3.06</v>
      </c>
      <c r="C657" s="1">
        <v>-1.37</v>
      </c>
      <c r="D657" s="1">
        <v>-0.82</v>
      </c>
      <c r="E657" s="1">
        <v>-1.8</v>
      </c>
      <c r="F657" s="1">
        <v>-2.5</v>
      </c>
      <c r="G657" s="1">
        <v>-2.41</v>
      </c>
      <c r="H657" s="1">
        <v>-2.09</v>
      </c>
      <c r="I657" s="1">
        <v>-4.62</v>
      </c>
      <c r="J657" s="1">
        <v>-3.87</v>
      </c>
      <c r="K657" s="1">
        <v>-5.62</v>
      </c>
      <c r="M657" s="1">
        <v>198001</v>
      </c>
      <c r="N657" s="1">
        <v>13.4</v>
      </c>
      <c r="O657" s="1">
        <v>8.8000000000000007</v>
      </c>
      <c r="P657" s="1">
        <v>6.33</v>
      </c>
      <c r="Q657" s="1">
        <v>8.9</v>
      </c>
      <c r="R657" s="1">
        <v>7.93</v>
      </c>
      <c r="S657" s="1">
        <v>8.43</v>
      </c>
      <c r="T657" s="1">
        <v>9.73</v>
      </c>
      <c r="U657" s="1">
        <v>11.53</v>
      </c>
      <c r="V657" s="1">
        <v>9.8000000000000007</v>
      </c>
      <c r="W657" s="1">
        <v>13.73</v>
      </c>
      <c r="Y657" s="1">
        <v>198412</v>
      </c>
      <c r="Z657" s="1">
        <v>-1.35</v>
      </c>
      <c r="AA657" s="1">
        <v>0.85</v>
      </c>
      <c r="AB657" s="1">
        <v>0.26</v>
      </c>
      <c r="AC657" s="1">
        <v>1.45</v>
      </c>
      <c r="AD657" s="1">
        <v>1.81</v>
      </c>
      <c r="AE657" s="1">
        <v>1.46</v>
      </c>
      <c r="AF657" s="1">
        <v>1.58</v>
      </c>
      <c r="AG657" s="1">
        <v>2.65</v>
      </c>
      <c r="AH657" s="1">
        <v>2.2599999999999998</v>
      </c>
      <c r="AI657" s="1">
        <v>3.28</v>
      </c>
      <c r="AK657">
        <v>200506</v>
      </c>
      <c r="AL657">
        <v>3.16</v>
      </c>
      <c r="AM657">
        <v>2.44</v>
      </c>
      <c r="AN657">
        <v>3.12</v>
      </c>
      <c r="AO657">
        <v>4.63</v>
      </c>
      <c r="AP657">
        <v>2.37</v>
      </c>
      <c r="AQ657">
        <v>2.71</v>
      </c>
      <c r="AR657">
        <v>2.71</v>
      </c>
      <c r="AS657">
        <v>4.3899999999999997</v>
      </c>
      <c r="AT657">
        <v>4.93</v>
      </c>
      <c r="AU657">
        <v>1.85</v>
      </c>
      <c r="AV657">
        <v>3.07</v>
      </c>
      <c r="AW657">
        <v>2.66</v>
      </c>
      <c r="AX657">
        <v>2.75</v>
      </c>
      <c r="AY657">
        <v>2.59</v>
      </c>
      <c r="AZ657">
        <v>2.85</v>
      </c>
      <c r="BA657">
        <v>4.82</v>
      </c>
      <c r="BB657">
        <v>3.99</v>
      </c>
      <c r="BC657">
        <v>4.9000000000000004</v>
      </c>
      <c r="BD657">
        <v>4.96</v>
      </c>
      <c r="BF657" s="1">
        <v>200506</v>
      </c>
      <c r="BG657" s="1">
        <v>3.26</v>
      </c>
      <c r="BH657" s="1">
        <v>2.75</v>
      </c>
      <c r="BI657" s="1">
        <v>2.97</v>
      </c>
      <c r="BJ657" s="1">
        <v>3.94</v>
      </c>
      <c r="BK657" s="1">
        <v>2.4700000000000002</v>
      </c>
      <c r="BL657" s="1">
        <v>2.92</v>
      </c>
      <c r="BM657" s="1">
        <v>2.74</v>
      </c>
      <c r="BN657" s="1">
        <v>3.39</v>
      </c>
      <c r="BO657" s="1">
        <v>4.6399999999999997</v>
      </c>
      <c r="BP657" s="1">
        <v>2.27</v>
      </c>
      <c r="BQ657" s="1">
        <v>2.76</v>
      </c>
      <c r="BR657" s="1">
        <v>3.42</v>
      </c>
      <c r="BS657" s="1">
        <v>2.27</v>
      </c>
      <c r="BT657" s="1">
        <v>2.54</v>
      </c>
      <c r="BU657" s="1">
        <v>2.93</v>
      </c>
      <c r="BV657" s="1">
        <v>3.98</v>
      </c>
      <c r="BW657" s="1">
        <v>2.8</v>
      </c>
      <c r="BX657" s="1">
        <v>4.63</v>
      </c>
      <c r="BY657" s="1">
        <v>4.6500000000000004</v>
      </c>
      <c r="CA657" s="1">
        <v>198006</v>
      </c>
      <c r="CB657" s="1">
        <v>3.3</v>
      </c>
      <c r="CC657" s="1">
        <v>4.6100000000000003</v>
      </c>
      <c r="CD657" s="1">
        <v>3.86</v>
      </c>
      <c r="CE657" s="1">
        <v>3.98</v>
      </c>
      <c r="CF657" s="1">
        <v>4.6399999999999997</v>
      </c>
      <c r="CG657" s="1">
        <v>4.3</v>
      </c>
      <c r="CH657" s="1">
        <v>3.66</v>
      </c>
      <c r="CI657" s="1">
        <v>4.2699999999999996</v>
      </c>
      <c r="CJ657" s="1">
        <v>3.77</v>
      </c>
      <c r="CK657" s="1">
        <v>4.12</v>
      </c>
      <c r="CL657" s="1">
        <v>5.44</v>
      </c>
      <c r="CM657" s="1">
        <v>4.53</v>
      </c>
      <c r="CN657" s="1">
        <v>4.08</v>
      </c>
      <c r="CO657" s="1">
        <v>3.88</v>
      </c>
      <c r="CP657" s="1">
        <v>3.46</v>
      </c>
      <c r="CQ657" s="1">
        <v>4.01</v>
      </c>
      <c r="CR657" s="1">
        <v>4.5599999999999996</v>
      </c>
      <c r="CS657" s="1">
        <v>4.42</v>
      </c>
      <c r="CT657" s="1">
        <v>3.28</v>
      </c>
      <c r="CV657" s="1">
        <v>198106</v>
      </c>
      <c r="CW657" s="1">
        <v>-2.78</v>
      </c>
      <c r="CX657" s="1">
        <v>-0.97</v>
      </c>
      <c r="CY657" s="1">
        <v>1.62</v>
      </c>
      <c r="CZ657" s="1">
        <v>2.66</v>
      </c>
      <c r="DA657" s="1">
        <v>-1.61</v>
      </c>
      <c r="DB657" s="1">
        <v>0.83</v>
      </c>
      <c r="DC657" s="1">
        <v>1.75</v>
      </c>
      <c r="DD657" s="1">
        <v>2</v>
      </c>
      <c r="DE657" s="1">
        <v>2.91</v>
      </c>
      <c r="DF657" s="1">
        <v>-2.76</v>
      </c>
      <c r="DG657" s="1">
        <v>-0.37</v>
      </c>
      <c r="DH657" s="1">
        <v>0.43</v>
      </c>
      <c r="DI657" s="1">
        <v>1.29</v>
      </c>
      <c r="DJ657" s="1">
        <v>1.56</v>
      </c>
      <c r="DK657" s="1">
        <v>1.95</v>
      </c>
      <c r="DL657" s="1">
        <v>1.72</v>
      </c>
      <c r="DM657" s="1">
        <v>2.25</v>
      </c>
      <c r="DN657" s="1">
        <v>1.56</v>
      </c>
      <c r="DO657" s="1">
        <v>4.59</v>
      </c>
      <c r="DQ657" s="1">
        <v>198006</v>
      </c>
      <c r="DR657" s="1">
        <v>-99.99</v>
      </c>
      <c r="DS657" s="1">
        <v>4.25</v>
      </c>
      <c r="DT657" s="1">
        <v>4.66</v>
      </c>
      <c r="DU657" s="1">
        <v>3.73</v>
      </c>
      <c r="DV657" s="1">
        <v>4.25</v>
      </c>
      <c r="DW657" s="1">
        <v>4.55</v>
      </c>
      <c r="DX657" s="1">
        <v>4.7699999999999996</v>
      </c>
      <c r="DY657" s="1">
        <v>4.43</v>
      </c>
      <c r="DZ657" s="1">
        <v>3.15</v>
      </c>
      <c r="EA657" s="1">
        <v>4.17</v>
      </c>
      <c r="EB657" s="1">
        <v>4.59</v>
      </c>
      <c r="EC657" s="1">
        <v>4.3</v>
      </c>
      <c r="ED657" s="1">
        <v>4.87</v>
      </c>
      <c r="EE657" s="1">
        <v>5.29</v>
      </c>
      <c r="EF657" s="1">
        <v>4.0999999999999996</v>
      </c>
      <c r="EG657" s="1">
        <v>4.05</v>
      </c>
      <c r="EH657" s="1">
        <v>4.8</v>
      </c>
      <c r="EI657" s="1">
        <v>3.81</v>
      </c>
      <c r="EJ657" s="1">
        <v>2.4700000000000002</v>
      </c>
      <c r="EL657">
        <v>198006</v>
      </c>
      <c r="EM657">
        <v>3.06</v>
      </c>
      <c r="EN657">
        <v>1.66</v>
      </c>
      <c r="EO657">
        <v>-0.85</v>
      </c>
      <c r="EP657">
        <v>0.61</v>
      </c>
      <c r="ER657" s="1">
        <v>198012</v>
      </c>
      <c r="ES657" s="1">
        <v>-6.65</v>
      </c>
      <c r="EU657" s="1">
        <v>198001</v>
      </c>
      <c r="EV657" s="1">
        <v>-3.41</v>
      </c>
      <c r="EX657" s="1">
        <v>198412</v>
      </c>
      <c r="EY657" s="1">
        <v>-3.09</v>
      </c>
      <c r="FA657" s="1">
        <v>198012</v>
      </c>
      <c r="FB657" s="1">
        <f>IF(ISERROR(VLOOKUP($FA657,MOM,LOOKUPS!C$12,0)*$FB$6+VLOOKUP($FA657,STREV,LOOKUPS!C$10,0)*$FC$6+VLOOKUP($FA657,LTREV,LOOKUPS!C$9,0)*$FD$6+VLOOKUP($FA657,CFP,LOOKUPS!C$6,0)*$FE$6+VLOOKUP($FA657,EP,LOOKUPS!C$8,0)*$FF$6+VLOOKUP($FA657,BM,LOOKUPS!C$5,0)*$FG$6+VLOOKUP($FA657,DIV,LOOKUPS!C$7,0)*$FH$6++VLOOKUP($FA657,SIZE,LOOKUPS!C$11,0)*$FI$6),"",VLOOKUP($FA657,MOM,LOOKUPS!C$12,0)*$FB$6+VLOOKUP($FA657,STREV,LOOKUPS!C$10,0)*$FC$6+VLOOKUP($FA657,LTREV,LOOKUPS!C$9,0)*$FD$6+VLOOKUP($FA657,CFP,LOOKUPS!C$6,0)*$FE$6+VLOOKUP($FA657,EP,LOOKUPS!C$8,0)*$FF$6+VLOOKUP($FA657,BM,LOOKUPS!C$5,0)*$FG$6+VLOOKUP($FA657,DIV,LOOKUPS!C$7,0)*$FH$6++VLOOKUP($FA657,SIZE,LOOKUPS!C$11,0)*$FI$6)</f>
        <v>-5.0221999999999998</v>
      </c>
      <c r="FC657" s="1">
        <f>IF(ISERROR(VLOOKUP($FA657,MOM,LOOKUPS!D$12,0)*$FB$6+VLOOKUP($FA657,STREV,LOOKUPS!D$10,0)*$FC$6+VLOOKUP($FA657,LTREV,LOOKUPS!D$9,0)*$FD$6+VLOOKUP($FA657,CFP,LOOKUPS!D$6,0)*$FE$6+VLOOKUP($FA657,EP,LOOKUPS!D$8,0)*$FF$6+VLOOKUP($FA657,BM,LOOKUPS!D$5,0)*$FG$6+VLOOKUP($FA657,DIV,LOOKUPS!D$7,0)*$FH$6++VLOOKUP($FA657,SIZE,LOOKUPS!D$11,0)*$FI$6),"",VLOOKUP($FA657,MOM,LOOKUPS!D$12,0)*$FB$6+VLOOKUP($FA657,STREV,LOOKUPS!D$10,0)*$FC$6+VLOOKUP($FA657,LTREV,LOOKUPS!D$9,0)*$FD$6+VLOOKUP($FA657,CFP,LOOKUPS!D$6,0)*$FE$6+VLOOKUP($FA657,EP,LOOKUPS!D$8,0)*$FF$6+VLOOKUP($FA657,BM,LOOKUPS!D$5,0)*$FG$6+VLOOKUP($FA657,DIV,LOOKUPS!D$7,0)*$FH$6++VLOOKUP($FA657,SIZE,LOOKUPS!D$11,0)*$FI$6)</f>
        <v>-2.9405000000000001</v>
      </c>
      <c r="FD657" s="1">
        <f>IF(ISERROR(VLOOKUP($FA657,MOM,LOOKUPS!E$12,0)*$FB$6+VLOOKUP($FA657,STREV,LOOKUPS!E$10,0)*$FC$6+VLOOKUP($FA657,LTREV,LOOKUPS!E$9,0)*$FD$6+VLOOKUP($FA657,CFP,LOOKUPS!E$6,0)*$FE$6+VLOOKUP($FA657,EP,LOOKUPS!E$8,0)*$FF$6+VLOOKUP($FA657,BM,LOOKUPS!E$5,0)*$FG$6+VLOOKUP($FA657,DIV,LOOKUPS!E$7,0)*$FH$6++VLOOKUP($FA657,SIZE,LOOKUPS!E$11,0)*$FI$6),"",VLOOKUP($FA657,MOM,LOOKUPS!E$12,0)*$FB$6+VLOOKUP($FA657,STREV,LOOKUPS!E$10,0)*$FC$6+VLOOKUP($FA657,LTREV,LOOKUPS!E$9,0)*$FD$6+VLOOKUP($FA657,CFP,LOOKUPS!E$6,0)*$FE$6+VLOOKUP($FA657,EP,LOOKUPS!E$8,0)*$FF$6+VLOOKUP($FA657,BM,LOOKUPS!E$5,0)*$FG$6+VLOOKUP($FA657,DIV,LOOKUPS!E$7,0)*$FH$6++VLOOKUP($FA657,SIZE,LOOKUPS!E$11,0)*$FI$6)</f>
        <v>-2.8630000000000004</v>
      </c>
      <c r="FE657" s="1">
        <f>IF(ISERROR(VLOOKUP($FA657,MOM,LOOKUPS!F$12,0)*$FB$6+VLOOKUP($FA657,STREV,LOOKUPS!F$10,0)*$FC$6+VLOOKUP($FA657,LTREV,LOOKUPS!F$9,0)*$FD$6+VLOOKUP($FA657,CFP,LOOKUPS!F$6,0)*$FE$6+VLOOKUP($FA657,EP,LOOKUPS!F$8,0)*$FF$6+VLOOKUP($FA657,BM,LOOKUPS!F$5,0)*$FG$6+VLOOKUP($FA657,DIV,LOOKUPS!F$7,0)*$FH$6++VLOOKUP($FA657,SIZE,LOOKUPS!F$11,0)*$FI$6),"",VLOOKUP($FA657,MOM,LOOKUPS!F$12,0)*$FB$6+VLOOKUP($FA657,STREV,LOOKUPS!F$10,0)*$FC$6+VLOOKUP($FA657,LTREV,LOOKUPS!F$9,0)*$FD$6+VLOOKUP($FA657,CFP,LOOKUPS!F$6,0)*$FE$6+VLOOKUP($FA657,EP,LOOKUPS!F$8,0)*$FF$6+VLOOKUP($FA657,BM,LOOKUPS!F$5,0)*$FG$6+VLOOKUP($FA657,DIV,LOOKUPS!F$7,0)*$FH$6++VLOOKUP($FA657,SIZE,LOOKUPS!F$11,0)*$FI$6)</f>
        <v>-2.7745000000000006</v>
      </c>
      <c r="FF657" s="1">
        <f>IF(ISERROR(VLOOKUP($FA657,MOM,LOOKUPS!G$12,0)*$FB$6+VLOOKUP($FA657,STREV,LOOKUPS!G$10,0)*$FC$6+VLOOKUP($FA657,LTREV,LOOKUPS!G$9,0)*$FD$6+VLOOKUP($FA657,CFP,LOOKUPS!G$6,0)*$FE$6+VLOOKUP($FA657,EP,LOOKUPS!G$8,0)*$FF$6+VLOOKUP($FA657,BM,LOOKUPS!G$5,0)*$FG$6+VLOOKUP($FA657,DIV,LOOKUPS!G$7,0)*$FH$6++VLOOKUP($FA657,SIZE,LOOKUPS!G$11,0)*$FI$6),"",VLOOKUP($FA657,MOM,LOOKUPS!G$12,0)*$FB$6+VLOOKUP($FA657,STREV,LOOKUPS!G$10,0)*$FC$6+VLOOKUP($FA657,LTREV,LOOKUPS!G$9,0)*$FD$6+VLOOKUP($FA657,CFP,LOOKUPS!G$6,0)*$FE$6+VLOOKUP($FA657,EP,LOOKUPS!G$8,0)*$FF$6+VLOOKUP($FA657,BM,LOOKUPS!G$5,0)*$FG$6+VLOOKUP($FA657,DIV,LOOKUPS!G$7,0)*$FH$6++VLOOKUP($FA657,SIZE,LOOKUPS!G$11,0)*$FI$6)</f>
        <v>-2.7362000000000002</v>
      </c>
      <c r="FG657" s="1">
        <f>IF(ISERROR(VLOOKUP($FA657,MOM,LOOKUPS!H$12,0)*$FB$6+VLOOKUP($FA657,STREV,LOOKUPS!H$10,0)*$FC$6+VLOOKUP($FA657,LTREV,LOOKUPS!H$9,0)*$FD$6+VLOOKUP($FA657,CFP,LOOKUPS!H$6,0)*$FE$6+VLOOKUP($FA657,EP,LOOKUPS!H$8,0)*$FF$6+VLOOKUP($FA657,BM,LOOKUPS!H$5,0)*$FG$6+VLOOKUP($FA657,DIV,LOOKUPS!H$7,0)*$FH$6++VLOOKUP($FA657,SIZE,LOOKUPS!H$11,0)*$FI$6),"",VLOOKUP($FA657,MOM,LOOKUPS!H$12,0)*$FB$6+VLOOKUP($FA657,STREV,LOOKUPS!H$10,0)*$FC$6+VLOOKUP($FA657,LTREV,LOOKUPS!H$9,0)*$FD$6+VLOOKUP($FA657,CFP,LOOKUPS!H$6,0)*$FE$6+VLOOKUP($FA657,EP,LOOKUPS!H$8,0)*$FF$6+VLOOKUP($FA657,BM,LOOKUPS!H$5,0)*$FG$6+VLOOKUP($FA657,DIV,LOOKUPS!H$7,0)*$FH$6++VLOOKUP($FA657,SIZE,LOOKUPS!H$11,0)*$FI$6)</f>
        <v>-2.0928</v>
      </c>
      <c r="FH657" s="1">
        <f>IF(ISERROR(VLOOKUP($FA657,MOM,LOOKUPS!I$12,0)*$FB$6+VLOOKUP($FA657,STREV,LOOKUPS!I$10,0)*$FC$6+VLOOKUP($FA657,LTREV,LOOKUPS!I$9,0)*$FD$6+VLOOKUP($FA657,CFP,LOOKUPS!I$6,0)*$FE$6+VLOOKUP($FA657,EP,LOOKUPS!I$8,0)*$FF$6+VLOOKUP($FA657,BM,LOOKUPS!I$5,0)*$FG$6+VLOOKUP($FA657,DIV,LOOKUPS!I$7,0)*$FH$6++VLOOKUP($FA657,SIZE,LOOKUPS!I$11,0)*$FI$6),"",VLOOKUP($FA657,MOM,LOOKUPS!I$12,0)*$FB$6+VLOOKUP($FA657,STREV,LOOKUPS!I$10,0)*$FC$6+VLOOKUP($FA657,LTREV,LOOKUPS!I$9,0)*$FD$6+VLOOKUP($FA657,CFP,LOOKUPS!I$6,0)*$FE$6+VLOOKUP($FA657,EP,LOOKUPS!I$8,0)*$FF$6+VLOOKUP($FA657,BM,LOOKUPS!I$5,0)*$FG$6+VLOOKUP($FA657,DIV,LOOKUPS!I$7,0)*$FH$6++VLOOKUP($FA657,SIZE,LOOKUPS!I$11,0)*$FI$6)</f>
        <v>-1.8043999999999998</v>
      </c>
      <c r="FI657" s="1">
        <f>IF(ISERROR(VLOOKUP($FA657,MOM,LOOKUPS!J$12,0)*$FB$6+VLOOKUP($FA657,STREV,LOOKUPS!J$10,0)*$FC$6+VLOOKUP($FA657,LTREV,LOOKUPS!J$9,0)*$FD$6+VLOOKUP($FA657,CFP,LOOKUPS!J$6,0)*$FE$6+VLOOKUP($FA657,EP,LOOKUPS!J$8,0)*$FF$6+VLOOKUP($FA657,BM,LOOKUPS!J$5,0)*$FG$6+VLOOKUP($FA657,DIV,LOOKUPS!J$7,0)*$FH$6++VLOOKUP($FA657,SIZE,LOOKUPS!J$11,0)*$FI$6),"",VLOOKUP($FA657,MOM,LOOKUPS!J$12,0)*$FB$6+VLOOKUP($FA657,STREV,LOOKUPS!J$10,0)*$FC$6+VLOOKUP($FA657,LTREV,LOOKUPS!J$9,0)*$FD$6+VLOOKUP($FA657,CFP,LOOKUPS!J$6,0)*$FE$6+VLOOKUP($FA657,EP,LOOKUPS!J$8,0)*$FF$6+VLOOKUP($FA657,BM,LOOKUPS!J$5,0)*$FG$6+VLOOKUP($FA657,DIV,LOOKUPS!J$7,0)*$FH$6++VLOOKUP($FA657,SIZE,LOOKUPS!J$11,0)*$FI$6)</f>
        <v>-2.7038000000000002</v>
      </c>
      <c r="FJ657" s="1">
        <f>IF(ISERROR(VLOOKUP($FA657,MOM,LOOKUPS!K$12,0)*$FB$6+VLOOKUP($FA657,STREV,LOOKUPS!K$10,0)*$FC$6+VLOOKUP($FA657,LTREV,LOOKUPS!K$9,0)*$FD$6+VLOOKUP($FA657,CFP,LOOKUPS!K$6,0)*$FE$6+VLOOKUP($FA657,EP,LOOKUPS!K$8,0)*$FF$6+VLOOKUP($FA657,BM,LOOKUPS!K$5,0)*$FG$6+VLOOKUP($FA657,DIV,LOOKUPS!K$7,0)*$FH$6++VLOOKUP($FA657,SIZE,LOOKUPS!K$11,0)*$FI$6),"",VLOOKUP($FA657,MOM,LOOKUPS!K$12,0)*$FB$6+VLOOKUP($FA657,STREV,LOOKUPS!K$10,0)*$FC$6+VLOOKUP($FA657,LTREV,LOOKUPS!K$9,0)*$FD$6+VLOOKUP($FA657,CFP,LOOKUPS!K$6,0)*$FE$6+VLOOKUP($FA657,EP,LOOKUPS!K$8,0)*$FF$6+VLOOKUP($FA657,BM,LOOKUPS!K$5,0)*$FG$6+VLOOKUP($FA657,DIV,LOOKUPS!K$7,0)*$FH$6++VLOOKUP($FA657,SIZE,LOOKUPS!K$11,0)*$FI$6)</f>
        <v>-2.7379000000000002</v>
      </c>
      <c r="FK657" s="1">
        <f>IF(ISERROR(VLOOKUP($FA657,MOM,LOOKUPS!L$12,0)*$FB$6+VLOOKUP($FA657,STREV,LOOKUPS!L$10,0)*$FC$6+VLOOKUP($FA657,LTREV,LOOKUPS!L$9,0)*$FD$6+VLOOKUP($FA657,CFP,LOOKUPS!L$6,0)*$FE$6+VLOOKUP($FA657,EP,LOOKUPS!L$8,0)*$FF$6+VLOOKUP($FA657,BM,LOOKUPS!L$5,0)*$FG$6+VLOOKUP($FA657,DIV,LOOKUPS!L$7,0)*$FH$6++VLOOKUP($FA657,SIZE,LOOKUPS!L$11,0)*$FI$6),"",VLOOKUP($FA657,MOM,LOOKUPS!L$12,0)*$FB$6+VLOOKUP($FA657,STREV,LOOKUPS!L$10,0)*$FC$6+VLOOKUP($FA657,LTREV,LOOKUPS!L$9,0)*$FD$6+VLOOKUP($FA657,CFP,LOOKUPS!L$6,0)*$FE$6+VLOOKUP($FA657,EP,LOOKUPS!L$8,0)*$FF$6+VLOOKUP($FA657,BM,LOOKUPS!L$5,0)*$FG$6+VLOOKUP($FA657,DIV,LOOKUPS!L$7,0)*$FH$6++VLOOKUP($FA657,SIZE,LOOKUPS!L$11,0)*$FI$6)</f>
        <v>-3.5684000000000005</v>
      </c>
    </row>
    <row r="658" spans="1:167" x14ac:dyDescent="0.3">
      <c r="A658" s="1">
        <v>198101</v>
      </c>
      <c r="B658" s="1">
        <v>3.68</v>
      </c>
      <c r="C658" s="1">
        <v>2.99</v>
      </c>
      <c r="D658" s="1">
        <v>2.88</v>
      </c>
      <c r="E658" s="1">
        <v>3.43</v>
      </c>
      <c r="F658" s="1">
        <v>2.37</v>
      </c>
      <c r="G658" s="1">
        <v>0.76</v>
      </c>
      <c r="H658" s="1">
        <v>0.72</v>
      </c>
      <c r="I658" s="1">
        <v>-1.69</v>
      </c>
      <c r="J658" s="1">
        <v>-1.31</v>
      </c>
      <c r="K658" s="1">
        <v>-4.72</v>
      </c>
      <c r="M658" s="1">
        <v>198002</v>
      </c>
      <c r="N658" s="1">
        <v>-0.37</v>
      </c>
      <c r="O658" s="1">
        <v>-0.77</v>
      </c>
      <c r="P658" s="1">
        <v>1.51</v>
      </c>
      <c r="Q658" s="1">
        <v>-2.0299999999999998</v>
      </c>
      <c r="R658" s="1">
        <v>-2.2799999999999998</v>
      </c>
      <c r="S658" s="1">
        <v>-1.86</v>
      </c>
      <c r="T658" s="1">
        <v>-1.29</v>
      </c>
      <c r="U658" s="1">
        <v>-0.26</v>
      </c>
      <c r="V658" s="1">
        <v>-0.64</v>
      </c>
      <c r="W658" s="1">
        <v>-1.32</v>
      </c>
      <c r="Y658" s="1">
        <v>198501</v>
      </c>
      <c r="Z658" s="1">
        <v>11.63</v>
      </c>
      <c r="AA658" s="1">
        <v>10.96</v>
      </c>
      <c r="AB658" s="1">
        <v>11.27</v>
      </c>
      <c r="AC658" s="1">
        <v>11.22</v>
      </c>
      <c r="AD658" s="1">
        <v>9.89</v>
      </c>
      <c r="AE658" s="1">
        <v>8.65</v>
      </c>
      <c r="AF658" s="1">
        <v>9.02</v>
      </c>
      <c r="AG658" s="1">
        <v>11.54</v>
      </c>
      <c r="AH658" s="1">
        <v>10.73</v>
      </c>
      <c r="AI658" s="1">
        <v>14.96</v>
      </c>
      <c r="AK658">
        <v>200507</v>
      </c>
      <c r="AL658">
        <v>7.82</v>
      </c>
      <c r="AM658">
        <v>6.44</v>
      </c>
      <c r="AN658">
        <v>5.56</v>
      </c>
      <c r="AO658">
        <v>6.66</v>
      </c>
      <c r="AP658">
        <v>6.74</v>
      </c>
      <c r="AQ658">
        <v>5.85</v>
      </c>
      <c r="AR658">
        <v>5.46</v>
      </c>
      <c r="AS658">
        <v>5.0599999999999996</v>
      </c>
      <c r="AT658">
        <v>7.28</v>
      </c>
      <c r="AU658">
        <v>7.13</v>
      </c>
      <c r="AV658">
        <v>6.17</v>
      </c>
      <c r="AW658">
        <v>5.52</v>
      </c>
      <c r="AX658">
        <v>6.21</v>
      </c>
      <c r="AY658">
        <v>5.86</v>
      </c>
      <c r="AZ658">
        <v>5.01</v>
      </c>
      <c r="BA658">
        <v>4.88</v>
      </c>
      <c r="BB658">
        <v>5.26</v>
      </c>
      <c r="BC658">
        <v>7.1</v>
      </c>
      <c r="BD658">
        <v>7.45</v>
      </c>
      <c r="BF658" s="1">
        <v>200507</v>
      </c>
      <c r="BG658" s="1">
        <v>7.67</v>
      </c>
      <c r="BH658" s="1">
        <v>7.03</v>
      </c>
      <c r="BI658" s="1">
        <v>5.18</v>
      </c>
      <c r="BJ658" s="1">
        <v>6.19</v>
      </c>
      <c r="BK658" s="1">
        <v>7.51</v>
      </c>
      <c r="BL658" s="1">
        <v>5.49</v>
      </c>
      <c r="BM658" s="1">
        <v>5.3</v>
      </c>
      <c r="BN658" s="1">
        <v>4.51</v>
      </c>
      <c r="BO658" s="1">
        <v>7.25</v>
      </c>
      <c r="BP658" s="1">
        <v>7.46</v>
      </c>
      <c r="BQ658" s="1">
        <v>7.57</v>
      </c>
      <c r="BR658" s="1">
        <v>5.73</v>
      </c>
      <c r="BS658" s="1">
        <v>5.21</v>
      </c>
      <c r="BT658" s="1">
        <v>5.7</v>
      </c>
      <c r="BU658" s="1">
        <v>4.8899999999999997</v>
      </c>
      <c r="BV658" s="1">
        <v>4.92</v>
      </c>
      <c r="BW658" s="1">
        <v>4.04</v>
      </c>
      <c r="BX658" s="1">
        <v>5.73</v>
      </c>
      <c r="BY658" s="1">
        <v>9.02</v>
      </c>
      <c r="CA658" s="1">
        <v>198007</v>
      </c>
      <c r="CB658" s="1">
        <v>7.62</v>
      </c>
      <c r="CC658" s="1">
        <v>12.21</v>
      </c>
      <c r="CD658" s="1">
        <v>8.91</v>
      </c>
      <c r="CE658" s="1">
        <v>7.34</v>
      </c>
      <c r="CF658" s="1">
        <v>12.19</v>
      </c>
      <c r="CG658" s="1">
        <v>10.99</v>
      </c>
      <c r="CH658" s="1">
        <v>9.25</v>
      </c>
      <c r="CI658" s="1">
        <v>7.06</v>
      </c>
      <c r="CJ658" s="1">
        <v>7.65</v>
      </c>
      <c r="CK658" s="1">
        <v>11.88</v>
      </c>
      <c r="CL658" s="1">
        <v>12.86</v>
      </c>
      <c r="CM658" s="1">
        <v>12.27</v>
      </c>
      <c r="CN658" s="1">
        <v>9.67</v>
      </c>
      <c r="CO658" s="1">
        <v>8.8699999999999992</v>
      </c>
      <c r="CP658" s="1">
        <v>9.58</v>
      </c>
      <c r="CQ658" s="1">
        <v>7.56</v>
      </c>
      <c r="CR658" s="1">
        <v>6.54</v>
      </c>
      <c r="CS658" s="1">
        <v>7.25</v>
      </c>
      <c r="CT658" s="1">
        <v>7.92</v>
      </c>
      <c r="CV658" s="1">
        <v>198107</v>
      </c>
      <c r="CW658" s="1">
        <v>-2.69</v>
      </c>
      <c r="CX658" s="1">
        <v>-2.4300000000000002</v>
      </c>
      <c r="CY658" s="1">
        <v>-1.64</v>
      </c>
      <c r="CZ658" s="1">
        <v>-0.67</v>
      </c>
      <c r="DA658" s="1">
        <v>-2.2999999999999998</v>
      </c>
      <c r="DB658" s="1">
        <v>-1.96</v>
      </c>
      <c r="DC658" s="1">
        <v>-2.4</v>
      </c>
      <c r="DD658" s="1">
        <v>-1.1599999999999999</v>
      </c>
      <c r="DE658" s="1">
        <v>-0.17</v>
      </c>
      <c r="DF658" s="1">
        <v>-1.95</v>
      </c>
      <c r="DG658" s="1">
        <v>-2.79</v>
      </c>
      <c r="DH658" s="1">
        <v>-2.73</v>
      </c>
      <c r="DI658" s="1">
        <v>-1.1100000000000001</v>
      </c>
      <c r="DJ658" s="1">
        <v>-2.5099999999999998</v>
      </c>
      <c r="DK658" s="1">
        <v>-2.2999999999999998</v>
      </c>
      <c r="DL658" s="1">
        <v>-0.56999999999999995</v>
      </c>
      <c r="DM658" s="1">
        <v>-1.71</v>
      </c>
      <c r="DN658" s="1">
        <v>-0.61</v>
      </c>
      <c r="DO658" s="1">
        <v>0.46</v>
      </c>
      <c r="DQ658" s="1">
        <v>198007</v>
      </c>
      <c r="DR658" s="1">
        <v>-99.99</v>
      </c>
      <c r="DS658" s="1">
        <v>9.4700000000000006</v>
      </c>
      <c r="DT658" s="1">
        <v>9.77</v>
      </c>
      <c r="DU658" s="1">
        <v>7.36</v>
      </c>
      <c r="DV658" s="1">
        <v>9.32</v>
      </c>
      <c r="DW658" s="1">
        <v>10.79</v>
      </c>
      <c r="DX658" s="1">
        <v>9.17</v>
      </c>
      <c r="DY658" s="1">
        <v>8.0399999999999991</v>
      </c>
      <c r="DZ658" s="1">
        <v>7.63</v>
      </c>
      <c r="EA658" s="1">
        <v>9.0399999999999991</v>
      </c>
      <c r="EB658" s="1">
        <v>10.67</v>
      </c>
      <c r="EC658" s="1">
        <v>10.6</v>
      </c>
      <c r="ED658" s="1">
        <v>11.03</v>
      </c>
      <c r="EE658" s="1">
        <v>9.18</v>
      </c>
      <c r="EF658" s="1">
        <v>9.16</v>
      </c>
      <c r="EG658" s="1">
        <v>9.1</v>
      </c>
      <c r="EH658" s="1">
        <v>6.86</v>
      </c>
      <c r="EI658" s="1">
        <v>8.33</v>
      </c>
      <c r="EJ658" s="1">
        <v>6.91</v>
      </c>
      <c r="EL658">
        <v>198007</v>
      </c>
      <c r="EM658">
        <v>6.49</v>
      </c>
      <c r="EN658">
        <v>4.25</v>
      </c>
      <c r="EO658">
        <v>-6.29</v>
      </c>
      <c r="EP658">
        <v>0.53</v>
      </c>
      <c r="ER658" s="1">
        <v>198101</v>
      </c>
      <c r="ES658" s="1">
        <v>-7.94</v>
      </c>
      <c r="EU658" s="1">
        <v>198002</v>
      </c>
      <c r="EV658" s="1">
        <v>-4.9800000000000004</v>
      </c>
      <c r="EX658" s="1">
        <v>198501</v>
      </c>
      <c r="EY658" s="1">
        <v>-1.88</v>
      </c>
      <c r="FA658" s="1">
        <v>198101</v>
      </c>
      <c r="FB658" s="1">
        <f>IF(ISERROR(VLOOKUP($FA658,MOM,LOOKUPS!C$12,0)*$FB$6+VLOOKUP($FA658,STREV,LOOKUPS!C$10,0)*$FC$6+VLOOKUP($FA658,LTREV,LOOKUPS!C$9,0)*$FD$6+VLOOKUP($FA658,CFP,LOOKUPS!C$6,0)*$FE$6+VLOOKUP($FA658,EP,LOOKUPS!C$8,0)*$FF$6+VLOOKUP($FA658,BM,LOOKUPS!C$5,0)*$FG$6+VLOOKUP($FA658,DIV,LOOKUPS!C$7,0)*$FH$6++VLOOKUP($FA658,SIZE,LOOKUPS!C$11,0)*$FI$6),"",VLOOKUP($FA658,MOM,LOOKUPS!C$12,0)*$FB$6+VLOOKUP($FA658,STREV,LOOKUPS!C$10,0)*$FC$6+VLOOKUP($FA658,LTREV,LOOKUPS!C$9,0)*$FD$6+VLOOKUP($FA658,CFP,LOOKUPS!C$6,0)*$FE$6+VLOOKUP($FA658,EP,LOOKUPS!C$8,0)*$FF$6+VLOOKUP($FA658,BM,LOOKUPS!C$5,0)*$FG$6+VLOOKUP($FA658,DIV,LOOKUPS!C$7,0)*$FH$6++VLOOKUP($FA658,SIZE,LOOKUPS!C$11,0)*$FI$6)</f>
        <v>-0.56830000000000003</v>
      </c>
      <c r="FC658" s="1">
        <f>IF(ISERROR(VLOOKUP($FA658,MOM,LOOKUPS!D$12,0)*$FB$6+VLOOKUP($FA658,STREV,LOOKUPS!D$10,0)*$FC$6+VLOOKUP($FA658,LTREV,LOOKUPS!D$9,0)*$FD$6+VLOOKUP($FA658,CFP,LOOKUPS!D$6,0)*$FE$6+VLOOKUP($FA658,EP,LOOKUPS!D$8,0)*$FF$6+VLOOKUP($FA658,BM,LOOKUPS!D$5,0)*$FG$6+VLOOKUP($FA658,DIV,LOOKUPS!D$7,0)*$FH$6++VLOOKUP($FA658,SIZE,LOOKUPS!D$11,0)*$FI$6),"",VLOOKUP($FA658,MOM,LOOKUPS!D$12,0)*$FB$6+VLOOKUP($FA658,STREV,LOOKUPS!D$10,0)*$FC$6+VLOOKUP($FA658,LTREV,LOOKUPS!D$9,0)*$FD$6+VLOOKUP($FA658,CFP,LOOKUPS!D$6,0)*$FE$6+VLOOKUP($FA658,EP,LOOKUPS!D$8,0)*$FF$6+VLOOKUP($FA658,BM,LOOKUPS!D$5,0)*$FG$6+VLOOKUP($FA658,DIV,LOOKUPS!D$7,0)*$FH$6++VLOOKUP($FA658,SIZE,LOOKUPS!D$11,0)*$FI$6)</f>
        <v>0.69230000000000014</v>
      </c>
      <c r="FD658" s="1">
        <f>IF(ISERROR(VLOOKUP($FA658,MOM,LOOKUPS!E$12,0)*$FB$6+VLOOKUP($FA658,STREV,LOOKUPS!E$10,0)*$FC$6+VLOOKUP($FA658,LTREV,LOOKUPS!E$9,0)*$FD$6+VLOOKUP($FA658,CFP,LOOKUPS!E$6,0)*$FE$6+VLOOKUP($FA658,EP,LOOKUPS!E$8,0)*$FF$6+VLOOKUP($FA658,BM,LOOKUPS!E$5,0)*$FG$6+VLOOKUP($FA658,DIV,LOOKUPS!E$7,0)*$FH$6++VLOOKUP($FA658,SIZE,LOOKUPS!E$11,0)*$FI$6),"",VLOOKUP($FA658,MOM,LOOKUPS!E$12,0)*$FB$6+VLOOKUP($FA658,STREV,LOOKUPS!E$10,0)*$FC$6+VLOOKUP($FA658,LTREV,LOOKUPS!E$9,0)*$FD$6+VLOOKUP($FA658,CFP,LOOKUPS!E$6,0)*$FE$6+VLOOKUP($FA658,EP,LOOKUPS!E$8,0)*$FF$6+VLOOKUP($FA658,BM,LOOKUPS!E$5,0)*$FG$6+VLOOKUP($FA658,DIV,LOOKUPS!E$7,0)*$FH$6++VLOOKUP($FA658,SIZE,LOOKUPS!E$11,0)*$FI$6)</f>
        <v>1.0967</v>
      </c>
      <c r="FE658" s="1">
        <f>IF(ISERROR(VLOOKUP($FA658,MOM,LOOKUPS!F$12,0)*$FB$6+VLOOKUP($FA658,STREV,LOOKUPS!F$10,0)*$FC$6+VLOOKUP($FA658,LTREV,LOOKUPS!F$9,0)*$FD$6+VLOOKUP($FA658,CFP,LOOKUPS!F$6,0)*$FE$6+VLOOKUP($FA658,EP,LOOKUPS!F$8,0)*$FF$6+VLOOKUP($FA658,BM,LOOKUPS!F$5,0)*$FG$6+VLOOKUP($FA658,DIV,LOOKUPS!F$7,0)*$FH$6++VLOOKUP($FA658,SIZE,LOOKUPS!F$11,0)*$FI$6),"",VLOOKUP($FA658,MOM,LOOKUPS!F$12,0)*$FB$6+VLOOKUP($FA658,STREV,LOOKUPS!F$10,0)*$FC$6+VLOOKUP($FA658,LTREV,LOOKUPS!F$9,0)*$FD$6+VLOOKUP($FA658,CFP,LOOKUPS!F$6,0)*$FE$6+VLOOKUP($FA658,EP,LOOKUPS!F$8,0)*$FF$6+VLOOKUP($FA658,BM,LOOKUPS!F$5,0)*$FG$6+VLOOKUP($FA658,DIV,LOOKUPS!F$7,0)*$FH$6++VLOOKUP($FA658,SIZE,LOOKUPS!F$11,0)*$FI$6)</f>
        <v>0.9648000000000001</v>
      </c>
      <c r="FF658" s="1">
        <f>IF(ISERROR(VLOOKUP($FA658,MOM,LOOKUPS!G$12,0)*$FB$6+VLOOKUP($FA658,STREV,LOOKUPS!G$10,0)*$FC$6+VLOOKUP($FA658,LTREV,LOOKUPS!G$9,0)*$FD$6+VLOOKUP($FA658,CFP,LOOKUPS!G$6,0)*$FE$6+VLOOKUP($FA658,EP,LOOKUPS!G$8,0)*$FF$6+VLOOKUP($FA658,BM,LOOKUPS!G$5,0)*$FG$6+VLOOKUP($FA658,DIV,LOOKUPS!G$7,0)*$FH$6++VLOOKUP($FA658,SIZE,LOOKUPS!G$11,0)*$FI$6),"",VLOOKUP($FA658,MOM,LOOKUPS!G$12,0)*$FB$6+VLOOKUP($FA658,STREV,LOOKUPS!G$10,0)*$FC$6+VLOOKUP($FA658,LTREV,LOOKUPS!G$9,0)*$FD$6+VLOOKUP($FA658,CFP,LOOKUPS!G$6,0)*$FE$6+VLOOKUP($FA658,EP,LOOKUPS!G$8,0)*$FF$6+VLOOKUP($FA658,BM,LOOKUPS!G$5,0)*$FG$6+VLOOKUP($FA658,DIV,LOOKUPS!G$7,0)*$FH$6++VLOOKUP($FA658,SIZE,LOOKUPS!G$11,0)*$FI$6)</f>
        <v>1.4043000000000001</v>
      </c>
      <c r="FG658" s="1">
        <f>IF(ISERROR(VLOOKUP($FA658,MOM,LOOKUPS!H$12,0)*$FB$6+VLOOKUP($FA658,STREV,LOOKUPS!H$10,0)*$FC$6+VLOOKUP($FA658,LTREV,LOOKUPS!H$9,0)*$FD$6+VLOOKUP($FA658,CFP,LOOKUPS!H$6,0)*$FE$6+VLOOKUP($FA658,EP,LOOKUPS!H$8,0)*$FF$6+VLOOKUP($FA658,BM,LOOKUPS!H$5,0)*$FG$6+VLOOKUP($FA658,DIV,LOOKUPS!H$7,0)*$FH$6++VLOOKUP($FA658,SIZE,LOOKUPS!H$11,0)*$FI$6),"",VLOOKUP($FA658,MOM,LOOKUPS!H$12,0)*$FB$6+VLOOKUP($FA658,STREV,LOOKUPS!H$10,0)*$FC$6+VLOOKUP($FA658,LTREV,LOOKUPS!H$9,0)*$FD$6+VLOOKUP($FA658,CFP,LOOKUPS!H$6,0)*$FE$6+VLOOKUP($FA658,EP,LOOKUPS!H$8,0)*$FF$6+VLOOKUP($FA658,BM,LOOKUPS!H$5,0)*$FG$6+VLOOKUP($FA658,DIV,LOOKUPS!H$7,0)*$FH$6++VLOOKUP($FA658,SIZE,LOOKUPS!H$11,0)*$FI$6)</f>
        <v>0.84739999999999993</v>
      </c>
      <c r="FH658" s="1">
        <f>IF(ISERROR(VLOOKUP($FA658,MOM,LOOKUPS!I$12,0)*$FB$6+VLOOKUP($FA658,STREV,LOOKUPS!I$10,0)*$FC$6+VLOOKUP($FA658,LTREV,LOOKUPS!I$9,0)*$FD$6+VLOOKUP($FA658,CFP,LOOKUPS!I$6,0)*$FE$6+VLOOKUP($FA658,EP,LOOKUPS!I$8,0)*$FF$6+VLOOKUP($FA658,BM,LOOKUPS!I$5,0)*$FG$6+VLOOKUP($FA658,DIV,LOOKUPS!I$7,0)*$FH$6++VLOOKUP($FA658,SIZE,LOOKUPS!I$11,0)*$FI$6),"",VLOOKUP($FA658,MOM,LOOKUPS!I$12,0)*$FB$6+VLOOKUP($FA658,STREV,LOOKUPS!I$10,0)*$FC$6+VLOOKUP($FA658,LTREV,LOOKUPS!I$9,0)*$FD$6+VLOOKUP($FA658,CFP,LOOKUPS!I$6,0)*$FE$6+VLOOKUP($FA658,EP,LOOKUPS!I$8,0)*$FF$6+VLOOKUP($FA658,BM,LOOKUPS!I$5,0)*$FG$6+VLOOKUP($FA658,DIV,LOOKUPS!I$7,0)*$FH$6++VLOOKUP($FA658,SIZE,LOOKUPS!I$11,0)*$FI$6)</f>
        <v>0.62549999999999994</v>
      </c>
      <c r="FI658" s="1">
        <f>IF(ISERROR(VLOOKUP($FA658,MOM,LOOKUPS!J$12,0)*$FB$6+VLOOKUP($FA658,STREV,LOOKUPS!J$10,0)*$FC$6+VLOOKUP($FA658,LTREV,LOOKUPS!J$9,0)*$FD$6+VLOOKUP($FA658,CFP,LOOKUPS!J$6,0)*$FE$6+VLOOKUP($FA658,EP,LOOKUPS!J$8,0)*$FF$6+VLOOKUP($FA658,BM,LOOKUPS!J$5,0)*$FG$6+VLOOKUP($FA658,DIV,LOOKUPS!J$7,0)*$FH$6++VLOOKUP($FA658,SIZE,LOOKUPS!J$11,0)*$FI$6),"",VLOOKUP($FA658,MOM,LOOKUPS!J$12,0)*$FB$6+VLOOKUP($FA658,STREV,LOOKUPS!J$10,0)*$FC$6+VLOOKUP($FA658,LTREV,LOOKUPS!J$9,0)*$FD$6+VLOOKUP($FA658,CFP,LOOKUPS!J$6,0)*$FE$6+VLOOKUP($FA658,EP,LOOKUPS!J$8,0)*$FF$6+VLOOKUP($FA658,BM,LOOKUPS!J$5,0)*$FG$6+VLOOKUP($FA658,DIV,LOOKUPS!J$7,0)*$FH$6++VLOOKUP($FA658,SIZE,LOOKUPS!J$11,0)*$FI$6)</f>
        <v>1.0094000000000003</v>
      </c>
      <c r="FJ658" s="1">
        <f>IF(ISERROR(VLOOKUP($FA658,MOM,LOOKUPS!K$12,0)*$FB$6+VLOOKUP($FA658,STREV,LOOKUPS!K$10,0)*$FC$6+VLOOKUP($FA658,LTREV,LOOKUPS!K$9,0)*$FD$6+VLOOKUP($FA658,CFP,LOOKUPS!K$6,0)*$FE$6+VLOOKUP($FA658,EP,LOOKUPS!K$8,0)*$FF$6+VLOOKUP($FA658,BM,LOOKUPS!K$5,0)*$FG$6+VLOOKUP($FA658,DIV,LOOKUPS!K$7,0)*$FH$6++VLOOKUP($FA658,SIZE,LOOKUPS!K$11,0)*$FI$6),"",VLOOKUP($FA658,MOM,LOOKUPS!K$12,0)*$FB$6+VLOOKUP($FA658,STREV,LOOKUPS!K$10,0)*$FC$6+VLOOKUP($FA658,LTREV,LOOKUPS!K$9,0)*$FD$6+VLOOKUP($FA658,CFP,LOOKUPS!K$6,0)*$FE$6+VLOOKUP($FA658,EP,LOOKUPS!K$8,0)*$FF$6+VLOOKUP($FA658,BM,LOOKUPS!K$5,0)*$FG$6+VLOOKUP($FA658,DIV,LOOKUPS!K$7,0)*$FH$6++VLOOKUP($FA658,SIZE,LOOKUPS!K$11,0)*$FI$6)</f>
        <v>1.1520000000000001</v>
      </c>
      <c r="FK658" s="1">
        <f>IF(ISERROR(VLOOKUP($FA658,MOM,LOOKUPS!L$12,0)*$FB$6+VLOOKUP($FA658,STREV,LOOKUPS!L$10,0)*$FC$6+VLOOKUP($FA658,LTREV,LOOKUPS!L$9,0)*$FD$6+VLOOKUP($FA658,CFP,LOOKUPS!L$6,0)*$FE$6+VLOOKUP($FA658,EP,LOOKUPS!L$8,0)*$FF$6+VLOOKUP($FA658,BM,LOOKUPS!L$5,0)*$FG$6+VLOOKUP($FA658,DIV,LOOKUPS!L$7,0)*$FH$6++VLOOKUP($FA658,SIZE,LOOKUPS!L$11,0)*$FI$6),"",VLOOKUP($FA658,MOM,LOOKUPS!L$12,0)*$FB$6+VLOOKUP($FA658,STREV,LOOKUPS!L$10,0)*$FC$6+VLOOKUP($FA658,LTREV,LOOKUPS!L$9,0)*$FD$6+VLOOKUP($FA658,CFP,LOOKUPS!L$6,0)*$FE$6+VLOOKUP($FA658,EP,LOOKUPS!L$8,0)*$FF$6+VLOOKUP($FA658,BM,LOOKUPS!L$5,0)*$FG$6+VLOOKUP($FA658,DIV,LOOKUPS!L$7,0)*$FH$6++VLOOKUP($FA658,SIZE,LOOKUPS!L$11,0)*$FI$6)</f>
        <v>0.47960000000000003</v>
      </c>
    </row>
    <row r="659" spans="1:167" x14ac:dyDescent="0.3">
      <c r="A659" s="1">
        <v>198102</v>
      </c>
      <c r="B659" s="1">
        <v>0.64</v>
      </c>
      <c r="C659" s="1">
        <v>1.96</v>
      </c>
      <c r="D659" s="1">
        <v>0.92</v>
      </c>
      <c r="E659" s="1">
        <v>2.33</v>
      </c>
      <c r="F659" s="1">
        <v>1.0900000000000001</v>
      </c>
      <c r="G659" s="1">
        <v>1.27</v>
      </c>
      <c r="H659" s="1">
        <v>0.91</v>
      </c>
      <c r="I659" s="1">
        <v>1.27</v>
      </c>
      <c r="J659" s="1">
        <v>0.22</v>
      </c>
      <c r="K659" s="1">
        <v>-1.19</v>
      </c>
      <c r="M659" s="1">
        <v>198003</v>
      </c>
      <c r="N659" s="1">
        <v>-16.62</v>
      </c>
      <c r="O659" s="1">
        <v>-13.48</v>
      </c>
      <c r="P659" s="1">
        <v>-14.79</v>
      </c>
      <c r="Q659" s="1">
        <v>-14.06</v>
      </c>
      <c r="R659" s="1">
        <v>-14.26</v>
      </c>
      <c r="S659" s="1">
        <v>-14.77</v>
      </c>
      <c r="T659" s="1">
        <v>-15.74</v>
      </c>
      <c r="U659" s="1">
        <v>-15.46</v>
      </c>
      <c r="V659" s="1">
        <v>-17.309999999999999</v>
      </c>
      <c r="W659" s="1">
        <v>-22.11</v>
      </c>
      <c r="Y659" s="1">
        <v>198502</v>
      </c>
      <c r="Z659" s="1">
        <v>6.62</v>
      </c>
      <c r="AA659" s="1">
        <v>3.25</v>
      </c>
      <c r="AB659" s="1">
        <v>3.27</v>
      </c>
      <c r="AC659" s="1">
        <v>4.55</v>
      </c>
      <c r="AD659" s="1">
        <v>1.85</v>
      </c>
      <c r="AE659" s="1">
        <v>1.98</v>
      </c>
      <c r="AF659" s="1">
        <v>3.27</v>
      </c>
      <c r="AG659" s="1">
        <v>2.0299999999999998</v>
      </c>
      <c r="AH659" s="1">
        <v>3.33</v>
      </c>
      <c r="AI659" s="1">
        <v>4.3899999999999997</v>
      </c>
      <c r="AK659">
        <v>200508</v>
      </c>
      <c r="AL659">
        <v>-1.7</v>
      </c>
      <c r="AM659">
        <v>-1.4</v>
      </c>
      <c r="AN659">
        <v>-0.91</v>
      </c>
      <c r="AO659">
        <v>-0.42</v>
      </c>
      <c r="AP659">
        <v>-1.39</v>
      </c>
      <c r="AQ659">
        <v>-1.44</v>
      </c>
      <c r="AR659">
        <v>-0.48</v>
      </c>
      <c r="AS659">
        <v>-1.48</v>
      </c>
      <c r="AT659">
        <v>0.28999999999999998</v>
      </c>
      <c r="AU659">
        <v>-1.29</v>
      </c>
      <c r="AV659">
        <v>-1.53</v>
      </c>
      <c r="AW659">
        <v>-1.43</v>
      </c>
      <c r="AX659">
        <v>-1.46</v>
      </c>
      <c r="AY659">
        <v>-0.06</v>
      </c>
      <c r="AZ659">
        <v>-0.95</v>
      </c>
      <c r="BA659">
        <v>-1.04</v>
      </c>
      <c r="BB659">
        <v>-2</v>
      </c>
      <c r="BC659">
        <v>0.08</v>
      </c>
      <c r="BD659">
        <v>0.48</v>
      </c>
      <c r="BF659" s="1">
        <v>200508</v>
      </c>
      <c r="BG659" s="1">
        <v>-1.18</v>
      </c>
      <c r="BH659" s="1">
        <v>-1.18</v>
      </c>
      <c r="BI659" s="1">
        <v>-1.24</v>
      </c>
      <c r="BJ659" s="1">
        <v>-1.1000000000000001</v>
      </c>
      <c r="BK659" s="1">
        <v>-0.97</v>
      </c>
      <c r="BL659" s="1">
        <v>-1.66</v>
      </c>
      <c r="BM659" s="1">
        <v>-1.34</v>
      </c>
      <c r="BN659" s="1">
        <v>-1.31</v>
      </c>
      <c r="BO659" s="1">
        <v>-0.68</v>
      </c>
      <c r="BP659" s="1">
        <v>-1.05</v>
      </c>
      <c r="BQ659" s="1">
        <v>-0.85</v>
      </c>
      <c r="BR659" s="1">
        <v>-1.74</v>
      </c>
      <c r="BS659" s="1">
        <v>-1.57</v>
      </c>
      <c r="BT659" s="1">
        <v>-0.96</v>
      </c>
      <c r="BU659" s="1">
        <v>-1.72</v>
      </c>
      <c r="BV659" s="1">
        <v>-0.75</v>
      </c>
      <c r="BW659" s="1">
        <v>-1.94</v>
      </c>
      <c r="BX659" s="1">
        <v>-1.1000000000000001</v>
      </c>
      <c r="BY659" s="1">
        <v>-0.19</v>
      </c>
      <c r="CA659" s="1">
        <v>198008</v>
      </c>
      <c r="CB659" s="1">
        <v>4.2300000000000004</v>
      </c>
      <c r="CC659" s="1">
        <v>8.98</v>
      </c>
      <c r="CD659" s="1">
        <v>5.88</v>
      </c>
      <c r="CE659" s="1">
        <v>5.27</v>
      </c>
      <c r="CF659" s="1">
        <v>9.26</v>
      </c>
      <c r="CG659" s="1">
        <v>7.68</v>
      </c>
      <c r="CH659" s="1">
        <v>5.39</v>
      </c>
      <c r="CI659" s="1">
        <v>5.25</v>
      </c>
      <c r="CJ659" s="1">
        <v>5.37</v>
      </c>
      <c r="CK659" s="1">
        <v>9.6999999999999993</v>
      </c>
      <c r="CL659" s="1">
        <v>8.31</v>
      </c>
      <c r="CM659" s="1">
        <v>8.09</v>
      </c>
      <c r="CN659" s="1">
        <v>7.26</v>
      </c>
      <c r="CO659" s="1">
        <v>5.78</v>
      </c>
      <c r="CP659" s="1">
        <v>5.0599999999999996</v>
      </c>
      <c r="CQ659" s="1">
        <v>5.48</v>
      </c>
      <c r="CR659" s="1">
        <v>5.01</v>
      </c>
      <c r="CS659" s="1">
        <v>4.5999999999999996</v>
      </c>
      <c r="CT659" s="1">
        <v>5.89</v>
      </c>
      <c r="CV659" s="1">
        <v>198108</v>
      </c>
      <c r="CW659" s="1">
        <v>-9.86</v>
      </c>
      <c r="CX659" s="1">
        <v>-7.83</v>
      </c>
      <c r="CY659" s="1">
        <v>-5.12</v>
      </c>
      <c r="CZ659" s="1">
        <v>-2.75</v>
      </c>
      <c r="DA659" s="1">
        <v>-8.84</v>
      </c>
      <c r="DB659" s="1">
        <v>-5.46</v>
      </c>
      <c r="DC659" s="1">
        <v>-5.49</v>
      </c>
      <c r="DD659" s="1">
        <v>-3.95</v>
      </c>
      <c r="DE659" s="1">
        <v>-2.14</v>
      </c>
      <c r="DF659" s="1">
        <v>-9.34</v>
      </c>
      <c r="DG659" s="1">
        <v>-8.14</v>
      </c>
      <c r="DH659" s="1">
        <v>-5.46</v>
      </c>
      <c r="DI659" s="1">
        <v>-5.46</v>
      </c>
      <c r="DJ659" s="1">
        <v>-5.69</v>
      </c>
      <c r="DK659" s="1">
        <v>-5.3</v>
      </c>
      <c r="DL659" s="1">
        <v>-3.88</v>
      </c>
      <c r="DM659" s="1">
        <v>-4.0199999999999996</v>
      </c>
      <c r="DN659" s="1">
        <v>-3.19</v>
      </c>
      <c r="DO659" s="1">
        <v>-0.62</v>
      </c>
      <c r="DQ659" s="1">
        <v>198008</v>
      </c>
      <c r="DR659" s="1">
        <v>-99.99</v>
      </c>
      <c r="DS659" s="1">
        <v>7.87</v>
      </c>
      <c r="DT659" s="1">
        <v>4.5999999999999996</v>
      </c>
      <c r="DU659" s="1">
        <v>1.71</v>
      </c>
      <c r="DV659" s="1">
        <v>8.09</v>
      </c>
      <c r="DW659" s="1">
        <v>5.92</v>
      </c>
      <c r="DX659" s="1">
        <v>4.2699999999999996</v>
      </c>
      <c r="DY659" s="1">
        <v>2.7</v>
      </c>
      <c r="DZ659" s="1">
        <v>1.8</v>
      </c>
      <c r="EA659" s="1">
        <v>8.2899999999999991</v>
      </c>
      <c r="EB659" s="1">
        <v>7.14</v>
      </c>
      <c r="EC659" s="1">
        <v>6.2</v>
      </c>
      <c r="ED659" s="1">
        <v>5.58</v>
      </c>
      <c r="EE659" s="1">
        <v>4.08</v>
      </c>
      <c r="EF659" s="1">
        <v>4.4800000000000004</v>
      </c>
      <c r="EG659" s="1">
        <v>3.75</v>
      </c>
      <c r="EH659" s="1">
        <v>1.53</v>
      </c>
      <c r="EI659" s="1">
        <v>2.37</v>
      </c>
      <c r="EJ659" s="1">
        <v>1.21</v>
      </c>
      <c r="EL659">
        <v>198008</v>
      </c>
      <c r="EM659">
        <v>1.8</v>
      </c>
      <c r="EN659">
        <v>3.91</v>
      </c>
      <c r="EO659">
        <v>-2.64</v>
      </c>
      <c r="EP659">
        <v>0.64</v>
      </c>
      <c r="ER659" s="1">
        <v>198102</v>
      </c>
      <c r="ES659" s="1">
        <v>-1.39</v>
      </c>
      <c r="EU659" s="1">
        <v>198003</v>
      </c>
      <c r="EV659" s="1">
        <v>8.39</v>
      </c>
      <c r="EX659" s="1">
        <v>198502</v>
      </c>
      <c r="EY659" s="1">
        <v>-0.06</v>
      </c>
      <c r="FA659" s="1">
        <v>198102</v>
      </c>
      <c r="FB659" s="1">
        <f>IF(ISERROR(VLOOKUP($FA659,MOM,LOOKUPS!C$12,0)*$FB$6+VLOOKUP($FA659,STREV,LOOKUPS!C$10,0)*$FC$6+VLOOKUP($FA659,LTREV,LOOKUPS!C$9,0)*$FD$6+VLOOKUP($FA659,CFP,LOOKUPS!C$6,0)*$FE$6+VLOOKUP($FA659,EP,LOOKUPS!C$8,0)*$FF$6+VLOOKUP($FA659,BM,LOOKUPS!C$5,0)*$FG$6+VLOOKUP($FA659,DIV,LOOKUPS!C$7,0)*$FH$6++VLOOKUP($FA659,SIZE,LOOKUPS!C$11,0)*$FI$6),"",VLOOKUP($FA659,MOM,LOOKUPS!C$12,0)*$FB$6+VLOOKUP($FA659,STREV,LOOKUPS!C$10,0)*$FC$6+VLOOKUP($FA659,LTREV,LOOKUPS!C$9,0)*$FD$6+VLOOKUP($FA659,CFP,LOOKUPS!C$6,0)*$FE$6+VLOOKUP($FA659,EP,LOOKUPS!C$8,0)*$FF$6+VLOOKUP($FA659,BM,LOOKUPS!C$5,0)*$FG$6+VLOOKUP($FA659,DIV,LOOKUPS!C$7,0)*$FH$6++VLOOKUP($FA659,SIZE,LOOKUPS!C$11,0)*$FI$6)</f>
        <v>-0.96339999999999992</v>
      </c>
      <c r="FC659" s="1">
        <f>IF(ISERROR(VLOOKUP($FA659,MOM,LOOKUPS!D$12,0)*$FB$6+VLOOKUP($FA659,STREV,LOOKUPS!D$10,0)*$FC$6+VLOOKUP($FA659,LTREV,LOOKUPS!D$9,0)*$FD$6+VLOOKUP($FA659,CFP,LOOKUPS!D$6,0)*$FE$6+VLOOKUP($FA659,EP,LOOKUPS!D$8,0)*$FF$6+VLOOKUP($FA659,BM,LOOKUPS!D$5,0)*$FG$6+VLOOKUP($FA659,DIV,LOOKUPS!D$7,0)*$FH$6++VLOOKUP($FA659,SIZE,LOOKUPS!D$11,0)*$FI$6),"",VLOOKUP($FA659,MOM,LOOKUPS!D$12,0)*$FB$6+VLOOKUP($FA659,STREV,LOOKUPS!D$10,0)*$FC$6+VLOOKUP($FA659,LTREV,LOOKUPS!D$9,0)*$FD$6+VLOOKUP($FA659,CFP,LOOKUPS!D$6,0)*$FE$6+VLOOKUP($FA659,EP,LOOKUPS!D$8,0)*$FF$6+VLOOKUP($FA659,BM,LOOKUPS!D$5,0)*$FG$6+VLOOKUP($FA659,DIV,LOOKUPS!D$7,0)*$FH$6++VLOOKUP($FA659,SIZE,LOOKUPS!D$11,0)*$FI$6)</f>
        <v>1.0621</v>
      </c>
      <c r="FD659" s="1">
        <f>IF(ISERROR(VLOOKUP($FA659,MOM,LOOKUPS!E$12,0)*$FB$6+VLOOKUP($FA659,STREV,LOOKUPS!E$10,0)*$FC$6+VLOOKUP($FA659,LTREV,LOOKUPS!E$9,0)*$FD$6+VLOOKUP($FA659,CFP,LOOKUPS!E$6,0)*$FE$6+VLOOKUP($FA659,EP,LOOKUPS!E$8,0)*$FF$6+VLOOKUP($FA659,BM,LOOKUPS!E$5,0)*$FG$6+VLOOKUP($FA659,DIV,LOOKUPS!E$7,0)*$FH$6++VLOOKUP($FA659,SIZE,LOOKUPS!E$11,0)*$FI$6),"",VLOOKUP($FA659,MOM,LOOKUPS!E$12,0)*$FB$6+VLOOKUP($FA659,STREV,LOOKUPS!E$10,0)*$FC$6+VLOOKUP($FA659,LTREV,LOOKUPS!E$9,0)*$FD$6+VLOOKUP($FA659,CFP,LOOKUPS!E$6,0)*$FE$6+VLOOKUP($FA659,EP,LOOKUPS!E$8,0)*$FF$6+VLOOKUP($FA659,BM,LOOKUPS!E$5,0)*$FG$6+VLOOKUP($FA659,DIV,LOOKUPS!E$7,0)*$FH$6++VLOOKUP($FA659,SIZE,LOOKUPS!E$11,0)*$FI$6)</f>
        <v>1.1283000000000001</v>
      </c>
      <c r="FE659" s="1">
        <f>IF(ISERROR(VLOOKUP($FA659,MOM,LOOKUPS!F$12,0)*$FB$6+VLOOKUP($FA659,STREV,LOOKUPS!F$10,0)*$FC$6+VLOOKUP($FA659,LTREV,LOOKUPS!F$9,0)*$FD$6+VLOOKUP($FA659,CFP,LOOKUPS!F$6,0)*$FE$6+VLOOKUP($FA659,EP,LOOKUPS!F$8,0)*$FF$6+VLOOKUP($FA659,BM,LOOKUPS!F$5,0)*$FG$6+VLOOKUP($FA659,DIV,LOOKUPS!F$7,0)*$FH$6++VLOOKUP($FA659,SIZE,LOOKUPS!F$11,0)*$FI$6),"",VLOOKUP($FA659,MOM,LOOKUPS!F$12,0)*$FB$6+VLOOKUP($FA659,STREV,LOOKUPS!F$10,0)*$FC$6+VLOOKUP($FA659,LTREV,LOOKUPS!F$9,0)*$FD$6+VLOOKUP($FA659,CFP,LOOKUPS!F$6,0)*$FE$6+VLOOKUP($FA659,EP,LOOKUPS!F$8,0)*$FF$6+VLOOKUP($FA659,BM,LOOKUPS!F$5,0)*$FG$6+VLOOKUP($FA659,DIV,LOOKUPS!F$7,0)*$FH$6++VLOOKUP($FA659,SIZE,LOOKUPS!F$11,0)*$FI$6)</f>
        <v>1.7418000000000002</v>
      </c>
      <c r="FF659" s="1">
        <f>IF(ISERROR(VLOOKUP($FA659,MOM,LOOKUPS!G$12,0)*$FB$6+VLOOKUP($FA659,STREV,LOOKUPS!G$10,0)*$FC$6+VLOOKUP($FA659,LTREV,LOOKUPS!G$9,0)*$FD$6+VLOOKUP($FA659,CFP,LOOKUPS!G$6,0)*$FE$6+VLOOKUP($FA659,EP,LOOKUPS!G$8,0)*$FF$6+VLOOKUP($FA659,BM,LOOKUPS!G$5,0)*$FG$6+VLOOKUP($FA659,DIV,LOOKUPS!G$7,0)*$FH$6++VLOOKUP($FA659,SIZE,LOOKUPS!G$11,0)*$FI$6),"",VLOOKUP($FA659,MOM,LOOKUPS!G$12,0)*$FB$6+VLOOKUP($FA659,STREV,LOOKUPS!G$10,0)*$FC$6+VLOOKUP($FA659,LTREV,LOOKUPS!G$9,0)*$FD$6+VLOOKUP($FA659,CFP,LOOKUPS!G$6,0)*$FE$6+VLOOKUP($FA659,EP,LOOKUPS!G$8,0)*$FF$6+VLOOKUP($FA659,BM,LOOKUPS!G$5,0)*$FG$6+VLOOKUP($FA659,DIV,LOOKUPS!G$7,0)*$FH$6++VLOOKUP($FA659,SIZE,LOOKUPS!G$11,0)*$FI$6)</f>
        <v>1.9777</v>
      </c>
      <c r="FG659" s="1">
        <f>IF(ISERROR(VLOOKUP($FA659,MOM,LOOKUPS!H$12,0)*$FB$6+VLOOKUP($FA659,STREV,LOOKUPS!H$10,0)*$FC$6+VLOOKUP($FA659,LTREV,LOOKUPS!H$9,0)*$FD$6+VLOOKUP($FA659,CFP,LOOKUPS!H$6,0)*$FE$6+VLOOKUP($FA659,EP,LOOKUPS!H$8,0)*$FF$6+VLOOKUP($FA659,BM,LOOKUPS!H$5,0)*$FG$6+VLOOKUP($FA659,DIV,LOOKUPS!H$7,0)*$FH$6++VLOOKUP($FA659,SIZE,LOOKUPS!H$11,0)*$FI$6),"",VLOOKUP($FA659,MOM,LOOKUPS!H$12,0)*$FB$6+VLOOKUP($FA659,STREV,LOOKUPS!H$10,0)*$FC$6+VLOOKUP($FA659,LTREV,LOOKUPS!H$9,0)*$FD$6+VLOOKUP($FA659,CFP,LOOKUPS!H$6,0)*$FE$6+VLOOKUP($FA659,EP,LOOKUPS!H$8,0)*$FF$6+VLOOKUP($FA659,BM,LOOKUPS!H$5,0)*$FG$6+VLOOKUP($FA659,DIV,LOOKUPS!H$7,0)*$FH$6++VLOOKUP($FA659,SIZE,LOOKUPS!H$11,0)*$FI$6)</f>
        <v>1.5709</v>
      </c>
      <c r="FH659" s="1">
        <f>IF(ISERROR(VLOOKUP($FA659,MOM,LOOKUPS!I$12,0)*$FB$6+VLOOKUP($FA659,STREV,LOOKUPS!I$10,0)*$FC$6+VLOOKUP($FA659,LTREV,LOOKUPS!I$9,0)*$FD$6+VLOOKUP($FA659,CFP,LOOKUPS!I$6,0)*$FE$6+VLOOKUP($FA659,EP,LOOKUPS!I$8,0)*$FF$6+VLOOKUP($FA659,BM,LOOKUPS!I$5,0)*$FG$6+VLOOKUP($FA659,DIV,LOOKUPS!I$7,0)*$FH$6++VLOOKUP($FA659,SIZE,LOOKUPS!I$11,0)*$FI$6),"",VLOOKUP($FA659,MOM,LOOKUPS!I$12,0)*$FB$6+VLOOKUP($FA659,STREV,LOOKUPS!I$10,0)*$FC$6+VLOOKUP($FA659,LTREV,LOOKUPS!I$9,0)*$FD$6+VLOOKUP($FA659,CFP,LOOKUPS!I$6,0)*$FE$6+VLOOKUP($FA659,EP,LOOKUPS!I$8,0)*$FF$6+VLOOKUP($FA659,BM,LOOKUPS!I$5,0)*$FG$6+VLOOKUP($FA659,DIV,LOOKUPS!I$7,0)*$FH$6++VLOOKUP($FA659,SIZE,LOOKUPS!I$11,0)*$FI$6)</f>
        <v>1.3494999999999999</v>
      </c>
      <c r="FI659" s="1">
        <f>IF(ISERROR(VLOOKUP($FA659,MOM,LOOKUPS!J$12,0)*$FB$6+VLOOKUP($FA659,STREV,LOOKUPS!J$10,0)*$FC$6+VLOOKUP($FA659,LTREV,LOOKUPS!J$9,0)*$FD$6+VLOOKUP($FA659,CFP,LOOKUPS!J$6,0)*$FE$6+VLOOKUP($FA659,EP,LOOKUPS!J$8,0)*$FF$6+VLOOKUP($FA659,BM,LOOKUPS!J$5,0)*$FG$6+VLOOKUP($FA659,DIV,LOOKUPS!J$7,0)*$FH$6++VLOOKUP($FA659,SIZE,LOOKUPS!J$11,0)*$FI$6),"",VLOOKUP($FA659,MOM,LOOKUPS!J$12,0)*$FB$6+VLOOKUP($FA659,STREV,LOOKUPS!J$10,0)*$FC$6+VLOOKUP($FA659,LTREV,LOOKUPS!J$9,0)*$FD$6+VLOOKUP($FA659,CFP,LOOKUPS!J$6,0)*$FE$6+VLOOKUP($FA659,EP,LOOKUPS!J$8,0)*$FF$6+VLOOKUP($FA659,BM,LOOKUPS!J$5,0)*$FG$6+VLOOKUP($FA659,DIV,LOOKUPS!J$7,0)*$FH$6++VLOOKUP($FA659,SIZE,LOOKUPS!J$11,0)*$FI$6)</f>
        <v>0.96880000000000011</v>
      </c>
      <c r="FJ659" s="1">
        <f>IF(ISERROR(VLOOKUP($FA659,MOM,LOOKUPS!K$12,0)*$FB$6+VLOOKUP($FA659,STREV,LOOKUPS!K$10,0)*$FC$6+VLOOKUP($FA659,LTREV,LOOKUPS!K$9,0)*$FD$6+VLOOKUP($FA659,CFP,LOOKUPS!K$6,0)*$FE$6+VLOOKUP($FA659,EP,LOOKUPS!K$8,0)*$FF$6+VLOOKUP($FA659,BM,LOOKUPS!K$5,0)*$FG$6+VLOOKUP($FA659,DIV,LOOKUPS!K$7,0)*$FH$6++VLOOKUP($FA659,SIZE,LOOKUPS!K$11,0)*$FI$6),"",VLOOKUP($FA659,MOM,LOOKUPS!K$12,0)*$FB$6+VLOOKUP($FA659,STREV,LOOKUPS!K$10,0)*$FC$6+VLOOKUP($FA659,LTREV,LOOKUPS!K$9,0)*$FD$6+VLOOKUP($FA659,CFP,LOOKUPS!K$6,0)*$FE$6+VLOOKUP($FA659,EP,LOOKUPS!K$8,0)*$FF$6+VLOOKUP($FA659,BM,LOOKUPS!K$5,0)*$FG$6+VLOOKUP($FA659,DIV,LOOKUPS!K$7,0)*$FH$6++VLOOKUP($FA659,SIZE,LOOKUPS!K$11,0)*$FI$6)</f>
        <v>0.27210000000000001</v>
      </c>
      <c r="FK659" s="1">
        <f>IF(ISERROR(VLOOKUP($FA659,MOM,LOOKUPS!L$12,0)*$FB$6+VLOOKUP($FA659,STREV,LOOKUPS!L$10,0)*$FC$6+VLOOKUP($FA659,LTREV,LOOKUPS!L$9,0)*$FD$6+VLOOKUP($FA659,CFP,LOOKUPS!L$6,0)*$FE$6+VLOOKUP($FA659,EP,LOOKUPS!L$8,0)*$FF$6+VLOOKUP($FA659,BM,LOOKUPS!L$5,0)*$FG$6+VLOOKUP($FA659,DIV,LOOKUPS!L$7,0)*$FH$6++VLOOKUP($FA659,SIZE,LOOKUPS!L$11,0)*$FI$6),"",VLOOKUP($FA659,MOM,LOOKUPS!L$12,0)*$FB$6+VLOOKUP($FA659,STREV,LOOKUPS!L$10,0)*$FC$6+VLOOKUP($FA659,LTREV,LOOKUPS!L$9,0)*$FD$6+VLOOKUP($FA659,CFP,LOOKUPS!L$6,0)*$FE$6+VLOOKUP($FA659,EP,LOOKUPS!L$8,0)*$FF$6+VLOOKUP($FA659,BM,LOOKUPS!L$5,0)*$FG$6+VLOOKUP($FA659,DIV,LOOKUPS!L$7,0)*$FH$6++VLOOKUP($FA659,SIZE,LOOKUPS!L$11,0)*$FI$6)</f>
        <v>-1.7299999999999871E-2</v>
      </c>
    </row>
    <row r="660" spans="1:167" x14ac:dyDescent="0.3">
      <c r="A660" s="1">
        <v>198103</v>
      </c>
      <c r="B660" s="1">
        <v>6.85</v>
      </c>
      <c r="C660" s="1">
        <v>8.19</v>
      </c>
      <c r="D660" s="1">
        <v>8.66</v>
      </c>
      <c r="E660" s="1">
        <v>7.63</v>
      </c>
      <c r="F660" s="1">
        <v>6.8</v>
      </c>
      <c r="G660" s="1">
        <v>7.11</v>
      </c>
      <c r="H660" s="1">
        <v>6.77</v>
      </c>
      <c r="I660" s="1">
        <v>6.38</v>
      </c>
      <c r="J660" s="1">
        <v>8.27</v>
      </c>
      <c r="K660" s="1">
        <v>8.1999999999999993</v>
      </c>
      <c r="M660" s="1">
        <v>198004</v>
      </c>
      <c r="N660" s="1">
        <v>8.36</v>
      </c>
      <c r="O660" s="1">
        <v>7.32</v>
      </c>
      <c r="P660" s="1">
        <v>5.17</v>
      </c>
      <c r="Q660" s="1">
        <v>4.49</v>
      </c>
      <c r="R660" s="1">
        <v>4.4400000000000004</v>
      </c>
      <c r="S660" s="1">
        <v>2.88</v>
      </c>
      <c r="T660" s="1">
        <v>3.2</v>
      </c>
      <c r="U660" s="1">
        <v>3.43</v>
      </c>
      <c r="V660" s="1">
        <v>4.1500000000000004</v>
      </c>
      <c r="W660" s="1">
        <v>3.99</v>
      </c>
      <c r="Y660" s="1">
        <v>198503</v>
      </c>
      <c r="Z660" s="1">
        <v>-2.1800000000000002</v>
      </c>
      <c r="AA660" s="1">
        <v>-1.65</v>
      </c>
      <c r="AB660" s="1">
        <v>-1.07</v>
      </c>
      <c r="AC660" s="1">
        <v>0.19</v>
      </c>
      <c r="AD660" s="1">
        <v>-1.74</v>
      </c>
      <c r="AE660" s="1">
        <v>0.6</v>
      </c>
      <c r="AF660" s="1">
        <v>-0.47</v>
      </c>
      <c r="AG660" s="1">
        <v>-0.19</v>
      </c>
      <c r="AH660" s="1">
        <v>-0.91</v>
      </c>
      <c r="AI660" s="1">
        <v>-1.57</v>
      </c>
      <c r="AK660">
        <v>200509</v>
      </c>
      <c r="AL660">
        <v>0.83</v>
      </c>
      <c r="AM660">
        <v>0.53</v>
      </c>
      <c r="AN660">
        <v>-0.05</v>
      </c>
      <c r="AO660">
        <v>2.1800000000000002</v>
      </c>
      <c r="AP660">
        <v>0.76</v>
      </c>
      <c r="AQ660">
        <v>0.01</v>
      </c>
      <c r="AR660">
        <v>-0.19</v>
      </c>
      <c r="AS660">
        <v>0.19</v>
      </c>
      <c r="AT660">
        <v>2.93</v>
      </c>
      <c r="AU660">
        <v>0.98</v>
      </c>
      <c r="AV660">
        <v>0.43</v>
      </c>
      <c r="AW660">
        <v>-0.15</v>
      </c>
      <c r="AX660">
        <v>0.19</v>
      </c>
      <c r="AY660">
        <v>-0.37</v>
      </c>
      <c r="AZ660">
        <v>0.02</v>
      </c>
      <c r="BA660">
        <v>-0.1</v>
      </c>
      <c r="BB660">
        <v>0.52</v>
      </c>
      <c r="BC660">
        <v>2.2599999999999998</v>
      </c>
      <c r="BD660">
        <v>3.54</v>
      </c>
      <c r="BF660" s="1">
        <v>200509</v>
      </c>
      <c r="BG660" s="1">
        <v>0.91</v>
      </c>
      <c r="BH660" s="1">
        <v>0.83</v>
      </c>
      <c r="BI660" s="1">
        <v>0.02</v>
      </c>
      <c r="BJ660" s="1">
        <v>1.25</v>
      </c>
      <c r="BK660" s="1">
        <v>1.01</v>
      </c>
      <c r="BL660" s="1">
        <v>0.27</v>
      </c>
      <c r="BM660" s="1">
        <v>-0.09</v>
      </c>
      <c r="BN660" s="1">
        <v>0.22</v>
      </c>
      <c r="BO660" s="1">
        <v>1.69</v>
      </c>
      <c r="BP660" s="1">
        <v>1.3</v>
      </c>
      <c r="BQ660" s="1">
        <v>0.56999999999999995</v>
      </c>
      <c r="BR660" s="1">
        <v>0.35</v>
      </c>
      <c r="BS660" s="1">
        <v>0.18</v>
      </c>
      <c r="BT660" s="1">
        <v>-7.0000000000000007E-2</v>
      </c>
      <c r="BU660" s="1">
        <v>-0.11</v>
      </c>
      <c r="BV660" s="1">
        <v>0.08</v>
      </c>
      <c r="BW660" s="1">
        <v>0.37</v>
      </c>
      <c r="BX660" s="1">
        <v>1.06</v>
      </c>
      <c r="BY660" s="1">
        <v>2.42</v>
      </c>
      <c r="CA660" s="1">
        <v>198009</v>
      </c>
      <c r="CB660" s="1">
        <v>3.44</v>
      </c>
      <c r="CC660" s="1">
        <v>6.19</v>
      </c>
      <c r="CD660" s="1">
        <v>3.94</v>
      </c>
      <c r="CE660" s="1">
        <v>3.26</v>
      </c>
      <c r="CF660" s="1">
        <v>6.89</v>
      </c>
      <c r="CG660" s="1">
        <v>4.74</v>
      </c>
      <c r="CH660" s="1">
        <v>3.61</v>
      </c>
      <c r="CI660" s="1">
        <v>2.38</v>
      </c>
      <c r="CJ660" s="1">
        <v>3.89</v>
      </c>
      <c r="CK660" s="1">
        <v>7.22</v>
      </c>
      <c r="CL660" s="1">
        <v>6.16</v>
      </c>
      <c r="CM660" s="1">
        <v>3.98</v>
      </c>
      <c r="CN660" s="1">
        <v>5.51</v>
      </c>
      <c r="CO660" s="1">
        <v>4.42</v>
      </c>
      <c r="CP660" s="1">
        <v>2.91</v>
      </c>
      <c r="CQ660" s="1">
        <v>3.07</v>
      </c>
      <c r="CR660" s="1">
        <v>1.66</v>
      </c>
      <c r="CS660" s="1">
        <v>3.68</v>
      </c>
      <c r="CT660" s="1">
        <v>4.03</v>
      </c>
      <c r="CV660" s="1">
        <v>198109</v>
      </c>
      <c r="CW660" s="1">
        <v>-12.01</v>
      </c>
      <c r="CX660" s="1">
        <v>-8.19</v>
      </c>
      <c r="CY660" s="1">
        <v>-5.91</v>
      </c>
      <c r="CZ660" s="1">
        <v>-3.74</v>
      </c>
      <c r="DA660" s="1">
        <v>-8.56</v>
      </c>
      <c r="DB660" s="1">
        <v>-6.98</v>
      </c>
      <c r="DC660" s="1">
        <v>-5.93</v>
      </c>
      <c r="DD660" s="1">
        <v>-4.29</v>
      </c>
      <c r="DE660" s="1">
        <v>-3.81</v>
      </c>
      <c r="DF660" s="1">
        <v>-9.93</v>
      </c>
      <c r="DG660" s="1">
        <v>-6.62</v>
      </c>
      <c r="DH660" s="1">
        <v>-7.31</v>
      </c>
      <c r="DI660" s="1">
        <v>-6.61</v>
      </c>
      <c r="DJ660" s="1">
        <v>-6.15</v>
      </c>
      <c r="DK660" s="1">
        <v>-5.71</v>
      </c>
      <c r="DL660" s="1">
        <v>-5.04</v>
      </c>
      <c r="DM660" s="1">
        <v>-3.59</v>
      </c>
      <c r="DN660" s="1">
        <v>-4.51</v>
      </c>
      <c r="DO660" s="1">
        <v>-2.78</v>
      </c>
      <c r="DQ660" s="1">
        <v>198009</v>
      </c>
      <c r="DR660" s="1">
        <v>-99.99</v>
      </c>
      <c r="DS660" s="1">
        <v>5.75</v>
      </c>
      <c r="DT660" s="1">
        <v>3.03</v>
      </c>
      <c r="DU660" s="1">
        <v>3</v>
      </c>
      <c r="DV660" s="1">
        <v>6.07</v>
      </c>
      <c r="DW660" s="1">
        <v>3.09</v>
      </c>
      <c r="DX660" s="1">
        <v>3.22</v>
      </c>
      <c r="DY660" s="1">
        <v>2.9</v>
      </c>
      <c r="DZ660" s="1">
        <v>3.07</v>
      </c>
      <c r="EA660" s="1">
        <v>6.56</v>
      </c>
      <c r="EB660" s="1">
        <v>3.76</v>
      </c>
      <c r="EC660" s="1">
        <v>3.31</v>
      </c>
      <c r="ED660" s="1">
        <v>2.82</v>
      </c>
      <c r="EE660" s="1">
        <v>3.34</v>
      </c>
      <c r="EF660" s="1">
        <v>3.08</v>
      </c>
      <c r="EG660" s="1">
        <v>2.94</v>
      </c>
      <c r="EH660" s="1">
        <v>2.85</v>
      </c>
      <c r="EI660" s="1">
        <v>3.39</v>
      </c>
      <c r="EJ660" s="1">
        <v>2.75</v>
      </c>
      <c r="EL660">
        <v>198009</v>
      </c>
      <c r="EM660">
        <v>2.19</v>
      </c>
      <c r="EN660">
        <v>0.87</v>
      </c>
      <c r="EO660">
        <v>-4.7699999999999996</v>
      </c>
      <c r="EP660">
        <v>0.75</v>
      </c>
      <c r="ER660" s="1">
        <v>198103</v>
      </c>
      <c r="ES660" s="1">
        <v>0.73</v>
      </c>
      <c r="EU660" s="1">
        <v>198004</v>
      </c>
      <c r="EV660" s="1">
        <v>1.38</v>
      </c>
      <c r="EX660" s="1">
        <v>198503</v>
      </c>
      <c r="EY660" s="1">
        <v>-0.71</v>
      </c>
      <c r="FA660" s="1">
        <v>198103</v>
      </c>
      <c r="FB660" s="1">
        <f>IF(ISERROR(VLOOKUP($FA660,MOM,LOOKUPS!C$12,0)*$FB$6+VLOOKUP($FA660,STREV,LOOKUPS!C$10,0)*$FC$6+VLOOKUP($FA660,LTREV,LOOKUPS!C$9,0)*$FD$6+VLOOKUP($FA660,CFP,LOOKUPS!C$6,0)*$FE$6+VLOOKUP($FA660,EP,LOOKUPS!C$8,0)*$FF$6+VLOOKUP($FA660,BM,LOOKUPS!C$5,0)*$FG$6+VLOOKUP($FA660,DIV,LOOKUPS!C$7,0)*$FH$6++VLOOKUP($FA660,SIZE,LOOKUPS!C$11,0)*$FI$6),"",VLOOKUP($FA660,MOM,LOOKUPS!C$12,0)*$FB$6+VLOOKUP($FA660,STREV,LOOKUPS!C$10,0)*$FC$6+VLOOKUP($FA660,LTREV,LOOKUPS!C$9,0)*$FD$6+VLOOKUP($FA660,CFP,LOOKUPS!C$6,0)*$FE$6+VLOOKUP($FA660,EP,LOOKUPS!C$8,0)*$FF$6+VLOOKUP($FA660,BM,LOOKUPS!C$5,0)*$FG$6+VLOOKUP($FA660,DIV,LOOKUPS!C$7,0)*$FH$6++VLOOKUP($FA660,SIZE,LOOKUPS!C$11,0)*$FI$6)</f>
        <v>6.9761000000000006</v>
      </c>
      <c r="FC660" s="1">
        <f>IF(ISERROR(VLOOKUP($FA660,MOM,LOOKUPS!D$12,0)*$FB$6+VLOOKUP($FA660,STREV,LOOKUPS!D$10,0)*$FC$6+VLOOKUP($FA660,LTREV,LOOKUPS!D$9,0)*$FD$6+VLOOKUP($FA660,CFP,LOOKUPS!D$6,0)*$FE$6+VLOOKUP($FA660,EP,LOOKUPS!D$8,0)*$FF$6+VLOOKUP($FA660,BM,LOOKUPS!D$5,0)*$FG$6+VLOOKUP($FA660,DIV,LOOKUPS!D$7,0)*$FH$6++VLOOKUP($FA660,SIZE,LOOKUPS!D$11,0)*$FI$6),"",VLOOKUP($FA660,MOM,LOOKUPS!D$12,0)*$FB$6+VLOOKUP($FA660,STREV,LOOKUPS!D$10,0)*$FC$6+VLOOKUP($FA660,LTREV,LOOKUPS!D$9,0)*$FD$6+VLOOKUP($FA660,CFP,LOOKUPS!D$6,0)*$FE$6+VLOOKUP($FA660,EP,LOOKUPS!D$8,0)*$FF$6+VLOOKUP($FA660,BM,LOOKUPS!D$5,0)*$FG$6+VLOOKUP($FA660,DIV,LOOKUPS!D$7,0)*$FH$6++VLOOKUP($FA660,SIZE,LOOKUPS!D$11,0)*$FI$6)</f>
        <v>7.5140000000000011</v>
      </c>
      <c r="FD660" s="1">
        <f>IF(ISERROR(VLOOKUP($FA660,MOM,LOOKUPS!E$12,0)*$FB$6+VLOOKUP($FA660,STREV,LOOKUPS!E$10,0)*$FC$6+VLOOKUP($FA660,LTREV,LOOKUPS!E$9,0)*$FD$6+VLOOKUP($FA660,CFP,LOOKUPS!E$6,0)*$FE$6+VLOOKUP($FA660,EP,LOOKUPS!E$8,0)*$FF$6+VLOOKUP($FA660,BM,LOOKUPS!E$5,0)*$FG$6+VLOOKUP($FA660,DIV,LOOKUPS!E$7,0)*$FH$6++VLOOKUP($FA660,SIZE,LOOKUPS!E$11,0)*$FI$6),"",VLOOKUP($FA660,MOM,LOOKUPS!E$12,0)*$FB$6+VLOOKUP($FA660,STREV,LOOKUPS!E$10,0)*$FC$6+VLOOKUP($FA660,LTREV,LOOKUPS!E$9,0)*$FD$6+VLOOKUP($FA660,CFP,LOOKUPS!E$6,0)*$FE$6+VLOOKUP($FA660,EP,LOOKUPS!E$8,0)*$FF$6+VLOOKUP($FA660,BM,LOOKUPS!E$5,0)*$FG$6+VLOOKUP($FA660,DIV,LOOKUPS!E$7,0)*$FH$6++VLOOKUP($FA660,SIZE,LOOKUPS!E$11,0)*$FI$6)</f>
        <v>7.4718</v>
      </c>
      <c r="FE660" s="1">
        <f>IF(ISERROR(VLOOKUP($FA660,MOM,LOOKUPS!F$12,0)*$FB$6+VLOOKUP($FA660,STREV,LOOKUPS!F$10,0)*$FC$6+VLOOKUP($FA660,LTREV,LOOKUPS!F$9,0)*$FD$6+VLOOKUP($FA660,CFP,LOOKUPS!F$6,0)*$FE$6+VLOOKUP($FA660,EP,LOOKUPS!F$8,0)*$FF$6+VLOOKUP($FA660,BM,LOOKUPS!F$5,0)*$FG$6+VLOOKUP($FA660,DIV,LOOKUPS!F$7,0)*$FH$6++VLOOKUP($FA660,SIZE,LOOKUPS!F$11,0)*$FI$6),"",VLOOKUP($FA660,MOM,LOOKUPS!F$12,0)*$FB$6+VLOOKUP($FA660,STREV,LOOKUPS!F$10,0)*$FC$6+VLOOKUP($FA660,LTREV,LOOKUPS!F$9,0)*$FD$6+VLOOKUP($FA660,CFP,LOOKUPS!F$6,0)*$FE$6+VLOOKUP($FA660,EP,LOOKUPS!F$8,0)*$FF$6+VLOOKUP($FA660,BM,LOOKUPS!F$5,0)*$FG$6+VLOOKUP($FA660,DIV,LOOKUPS!F$7,0)*$FH$6++VLOOKUP($FA660,SIZE,LOOKUPS!F$11,0)*$FI$6)</f>
        <v>8.6318000000000001</v>
      </c>
      <c r="FF660" s="1">
        <f>IF(ISERROR(VLOOKUP($FA660,MOM,LOOKUPS!G$12,0)*$FB$6+VLOOKUP($FA660,STREV,LOOKUPS!G$10,0)*$FC$6+VLOOKUP($FA660,LTREV,LOOKUPS!G$9,0)*$FD$6+VLOOKUP($FA660,CFP,LOOKUPS!G$6,0)*$FE$6+VLOOKUP($FA660,EP,LOOKUPS!G$8,0)*$FF$6+VLOOKUP($FA660,BM,LOOKUPS!G$5,0)*$FG$6+VLOOKUP($FA660,DIV,LOOKUPS!G$7,0)*$FH$6++VLOOKUP($FA660,SIZE,LOOKUPS!G$11,0)*$FI$6),"",VLOOKUP($FA660,MOM,LOOKUPS!G$12,0)*$FB$6+VLOOKUP($FA660,STREV,LOOKUPS!G$10,0)*$FC$6+VLOOKUP($FA660,LTREV,LOOKUPS!G$9,0)*$FD$6+VLOOKUP($FA660,CFP,LOOKUPS!G$6,0)*$FE$6+VLOOKUP($FA660,EP,LOOKUPS!G$8,0)*$FF$6+VLOOKUP($FA660,BM,LOOKUPS!G$5,0)*$FG$6+VLOOKUP($FA660,DIV,LOOKUPS!G$7,0)*$FH$6++VLOOKUP($FA660,SIZE,LOOKUPS!G$11,0)*$FI$6)</f>
        <v>7.1537000000000006</v>
      </c>
      <c r="FG660" s="1">
        <f>IF(ISERROR(VLOOKUP($FA660,MOM,LOOKUPS!H$12,0)*$FB$6+VLOOKUP($FA660,STREV,LOOKUPS!H$10,0)*$FC$6+VLOOKUP($FA660,LTREV,LOOKUPS!H$9,0)*$FD$6+VLOOKUP($FA660,CFP,LOOKUPS!H$6,0)*$FE$6+VLOOKUP($FA660,EP,LOOKUPS!H$8,0)*$FF$6+VLOOKUP($FA660,BM,LOOKUPS!H$5,0)*$FG$6+VLOOKUP($FA660,DIV,LOOKUPS!H$7,0)*$FH$6++VLOOKUP($FA660,SIZE,LOOKUPS!H$11,0)*$FI$6),"",VLOOKUP($FA660,MOM,LOOKUPS!H$12,0)*$FB$6+VLOOKUP($FA660,STREV,LOOKUPS!H$10,0)*$FC$6+VLOOKUP($FA660,LTREV,LOOKUPS!H$9,0)*$FD$6+VLOOKUP($FA660,CFP,LOOKUPS!H$6,0)*$FE$6+VLOOKUP($FA660,EP,LOOKUPS!H$8,0)*$FF$6+VLOOKUP($FA660,BM,LOOKUPS!H$5,0)*$FG$6+VLOOKUP($FA660,DIV,LOOKUPS!H$7,0)*$FH$6++VLOOKUP($FA660,SIZE,LOOKUPS!H$11,0)*$FI$6)</f>
        <v>7.4749999999999996</v>
      </c>
      <c r="FH660" s="1">
        <f>IF(ISERROR(VLOOKUP($FA660,MOM,LOOKUPS!I$12,0)*$FB$6+VLOOKUP($FA660,STREV,LOOKUPS!I$10,0)*$FC$6+VLOOKUP($FA660,LTREV,LOOKUPS!I$9,0)*$FD$6+VLOOKUP($FA660,CFP,LOOKUPS!I$6,0)*$FE$6+VLOOKUP($FA660,EP,LOOKUPS!I$8,0)*$FF$6+VLOOKUP($FA660,BM,LOOKUPS!I$5,0)*$FG$6+VLOOKUP($FA660,DIV,LOOKUPS!I$7,0)*$FH$6++VLOOKUP($FA660,SIZE,LOOKUPS!I$11,0)*$FI$6),"",VLOOKUP($FA660,MOM,LOOKUPS!I$12,0)*$FB$6+VLOOKUP($FA660,STREV,LOOKUPS!I$10,0)*$FC$6+VLOOKUP($FA660,LTREV,LOOKUPS!I$9,0)*$FD$6+VLOOKUP($FA660,CFP,LOOKUPS!I$6,0)*$FE$6+VLOOKUP($FA660,EP,LOOKUPS!I$8,0)*$FF$6+VLOOKUP($FA660,BM,LOOKUPS!I$5,0)*$FG$6+VLOOKUP($FA660,DIV,LOOKUPS!I$7,0)*$FH$6++VLOOKUP($FA660,SIZE,LOOKUPS!I$11,0)*$FI$6)</f>
        <v>7.7163000000000004</v>
      </c>
      <c r="FI660" s="1">
        <f>IF(ISERROR(VLOOKUP($FA660,MOM,LOOKUPS!J$12,0)*$FB$6+VLOOKUP($FA660,STREV,LOOKUPS!J$10,0)*$FC$6+VLOOKUP($FA660,LTREV,LOOKUPS!J$9,0)*$FD$6+VLOOKUP($FA660,CFP,LOOKUPS!J$6,0)*$FE$6+VLOOKUP($FA660,EP,LOOKUPS!J$8,0)*$FF$6+VLOOKUP($FA660,BM,LOOKUPS!J$5,0)*$FG$6+VLOOKUP($FA660,DIV,LOOKUPS!J$7,0)*$FH$6++VLOOKUP($FA660,SIZE,LOOKUPS!J$11,0)*$FI$6),"",VLOOKUP($FA660,MOM,LOOKUPS!J$12,0)*$FB$6+VLOOKUP($FA660,STREV,LOOKUPS!J$10,0)*$FC$6+VLOOKUP($FA660,LTREV,LOOKUPS!J$9,0)*$FD$6+VLOOKUP($FA660,CFP,LOOKUPS!J$6,0)*$FE$6+VLOOKUP($FA660,EP,LOOKUPS!J$8,0)*$FF$6+VLOOKUP($FA660,BM,LOOKUPS!J$5,0)*$FG$6+VLOOKUP($FA660,DIV,LOOKUPS!J$7,0)*$FH$6++VLOOKUP($FA660,SIZE,LOOKUPS!J$11,0)*$FI$6)</f>
        <v>7.23</v>
      </c>
      <c r="FJ660" s="1">
        <f>IF(ISERROR(VLOOKUP($FA660,MOM,LOOKUPS!K$12,0)*$FB$6+VLOOKUP($FA660,STREV,LOOKUPS!K$10,0)*$FC$6+VLOOKUP($FA660,LTREV,LOOKUPS!K$9,0)*$FD$6+VLOOKUP($FA660,CFP,LOOKUPS!K$6,0)*$FE$6+VLOOKUP($FA660,EP,LOOKUPS!K$8,0)*$FF$6+VLOOKUP($FA660,BM,LOOKUPS!K$5,0)*$FG$6+VLOOKUP($FA660,DIV,LOOKUPS!K$7,0)*$FH$6++VLOOKUP($FA660,SIZE,LOOKUPS!K$11,0)*$FI$6),"",VLOOKUP($FA660,MOM,LOOKUPS!K$12,0)*$FB$6+VLOOKUP($FA660,STREV,LOOKUPS!K$10,0)*$FC$6+VLOOKUP($FA660,LTREV,LOOKUPS!K$9,0)*$FD$6+VLOOKUP($FA660,CFP,LOOKUPS!K$6,0)*$FE$6+VLOOKUP($FA660,EP,LOOKUPS!K$8,0)*$FF$6+VLOOKUP($FA660,BM,LOOKUPS!K$5,0)*$FG$6+VLOOKUP($FA660,DIV,LOOKUPS!K$7,0)*$FH$6++VLOOKUP($FA660,SIZE,LOOKUPS!K$11,0)*$FI$6)</f>
        <v>7.7815000000000003</v>
      </c>
      <c r="FK660" s="1">
        <f>IF(ISERROR(VLOOKUP($FA660,MOM,LOOKUPS!L$12,0)*$FB$6+VLOOKUP($FA660,STREV,LOOKUPS!L$10,0)*$FC$6+VLOOKUP($FA660,LTREV,LOOKUPS!L$9,0)*$FD$6+VLOOKUP($FA660,CFP,LOOKUPS!L$6,0)*$FE$6+VLOOKUP($FA660,EP,LOOKUPS!L$8,0)*$FF$6+VLOOKUP($FA660,BM,LOOKUPS!L$5,0)*$FG$6+VLOOKUP($FA660,DIV,LOOKUPS!L$7,0)*$FH$6++VLOOKUP($FA660,SIZE,LOOKUPS!L$11,0)*$FI$6),"",VLOOKUP($FA660,MOM,LOOKUPS!L$12,0)*$FB$6+VLOOKUP($FA660,STREV,LOOKUPS!L$10,0)*$FC$6+VLOOKUP($FA660,LTREV,LOOKUPS!L$9,0)*$FD$6+VLOOKUP($FA660,CFP,LOOKUPS!L$6,0)*$FE$6+VLOOKUP($FA660,EP,LOOKUPS!L$8,0)*$FF$6+VLOOKUP($FA660,BM,LOOKUPS!L$5,0)*$FG$6+VLOOKUP($FA660,DIV,LOOKUPS!L$7,0)*$FH$6++VLOOKUP($FA660,SIZE,LOOKUPS!L$11,0)*$FI$6)</f>
        <v>7.9404000000000003</v>
      </c>
    </row>
    <row r="661" spans="1:167" x14ac:dyDescent="0.3">
      <c r="A661" s="1">
        <v>198104</v>
      </c>
      <c r="B661" s="1">
        <v>2.91</v>
      </c>
      <c r="C661" s="1">
        <v>1.91</v>
      </c>
      <c r="D661" s="1">
        <v>3.26</v>
      </c>
      <c r="E661" s="1">
        <v>2.56</v>
      </c>
      <c r="F661" s="1">
        <v>3.34</v>
      </c>
      <c r="G661" s="1">
        <v>2.44</v>
      </c>
      <c r="H661" s="1">
        <v>4</v>
      </c>
      <c r="I661" s="1">
        <v>1.67</v>
      </c>
      <c r="J661" s="1">
        <v>3.81</v>
      </c>
      <c r="K661" s="1">
        <v>3.72</v>
      </c>
      <c r="M661" s="1">
        <v>198005</v>
      </c>
      <c r="N661" s="1">
        <v>8.81</v>
      </c>
      <c r="O661" s="1">
        <v>8.93</v>
      </c>
      <c r="P661" s="1">
        <v>6.08</v>
      </c>
      <c r="Q661" s="1">
        <v>8.26</v>
      </c>
      <c r="R661" s="1">
        <v>8.15</v>
      </c>
      <c r="S661" s="1">
        <v>6.84</v>
      </c>
      <c r="T661" s="1">
        <v>6.74</v>
      </c>
      <c r="U661" s="1">
        <v>7.37</v>
      </c>
      <c r="V661" s="1">
        <v>4.38</v>
      </c>
      <c r="W661" s="1">
        <v>4.97</v>
      </c>
      <c r="Y661" s="1">
        <v>198504</v>
      </c>
      <c r="Z661" s="1">
        <v>-3.22</v>
      </c>
      <c r="AA661" s="1">
        <v>-1.24</v>
      </c>
      <c r="AB661" s="1">
        <v>-1.76</v>
      </c>
      <c r="AC661" s="1">
        <v>-0.91</v>
      </c>
      <c r="AD661" s="1">
        <v>-0.23</v>
      </c>
      <c r="AE661" s="1">
        <v>0.28000000000000003</v>
      </c>
      <c r="AF661" s="1">
        <v>0.95</v>
      </c>
      <c r="AG661" s="1">
        <v>0.81</v>
      </c>
      <c r="AH661" s="1">
        <v>-0.52</v>
      </c>
      <c r="AI661" s="1">
        <v>-1.93</v>
      </c>
      <c r="AK661">
        <v>200510</v>
      </c>
      <c r="AL661">
        <v>-5.59</v>
      </c>
      <c r="AM661">
        <v>-2.52</v>
      </c>
      <c r="AN661">
        <v>-1.76</v>
      </c>
      <c r="AO661">
        <v>-3.64</v>
      </c>
      <c r="AP661">
        <v>-2.82</v>
      </c>
      <c r="AQ661">
        <v>-1.19</v>
      </c>
      <c r="AR661">
        <v>-2.1800000000000002</v>
      </c>
      <c r="AS661">
        <v>-2.64</v>
      </c>
      <c r="AT661">
        <v>-3.88</v>
      </c>
      <c r="AU661">
        <v>-3.11</v>
      </c>
      <c r="AV661">
        <v>-2.39</v>
      </c>
      <c r="AW661">
        <v>-1.59</v>
      </c>
      <c r="AX661">
        <v>-0.75</v>
      </c>
      <c r="AY661">
        <v>-2.57</v>
      </c>
      <c r="AZ661">
        <v>-1.73</v>
      </c>
      <c r="BA661">
        <v>-2.2599999999999998</v>
      </c>
      <c r="BB661">
        <v>-3.1</v>
      </c>
      <c r="BC661">
        <v>-3.24</v>
      </c>
      <c r="BD661">
        <v>-4.46</v>
      </c>
      <c r="BF661" s="1">
        <v>200510</v>
      </c>
      <c r="BG661" s="1">
        <v>-5.4</v>
      </c>
      <c r="BH661" s="1">
        <v>-2.96</v>
      </c>
      <c r="BI661" s="1">
        <v>-1.36</v>
      </c>
      <c r="BJ661" s="1">
        <v>-3.04</v>
      </c>
      <c r="BK661" s="1">
        <v>-3.32</v>
      </c>
      <c r="BL661" s="1">
        <v>-1.92</v>
      </c>
      <c r="BM661" s="1">
        <v>-1.22</v>
      </c>
      <c r="BN661" s="1">
        <v>-1.8</v>
      </c>
      <c r="BO661" s="1">
        <v>-3.3</v>
      </c>
      <c r="BP661" s="1">
        <v>-3.63</v>
      </c>
      <c r="BQ661" s="1">
        <v>-2.87</v>
      </c>
      <c r="BR661" s="1">
        <v>-2</v>
      </c>
      <c r="BS661" s="1">
        <v>-1.81</v>
      </c>
      <c r="BT661" s="1">
        <v>-1.26</v>
      </c>
      <c r="BU661" s="1">
        <v>-1.17</v>
      </c>
      <c r="BV661" s="1">
        <v>-1.18</v>
      </c>
      <c r="BW661" s="1">
        <v>-2.4900000000000002</v>
      </c>
      <c r="BX661" s="1">
        <v>-2.4900000000000002</v>
      </c>
      <c r="BY661" s="1">
        <v>-4.26</v>
      </c>
      <c r="CA661" s="1">
        <v>198010</v>
      </c>
      <c r="CB661" s="1">
        <v>3.61</v>
      </c>
      <c r="CC661" s="1">
        <v>6.07</v>
      </c>
      <c r="CD661" s="1">
        <v>2.56</v>
      </c>
      <c r="CE661" s="1">
        <v>2.57</v>
      </c>
      <c r="CF661" s="1">
        <v>6.26</v>
      </c>
      <c r="CG661" s="1">
        <v>3.96</v>
      </c>
      <c r="CH661" s="1">
        <v>2.8</v>
      </c>
      <c r="CI661" s="1">
        <v>2.76</v>
      </c>
      <c r="CJ661" s="1">
        <v>2.2799999999999998</v>
      </c>
      <c r="CK661" s="1">
        <v>7.17</v>
      </c>
      <c r="CL661" s="1">
        <v>4.2699999999999996</v>
      </c>
      <c r="CM661" s="1">
        <v>5.46</v>
      </c>
      <c r="CN661" s="1">
        <v>2.4300000000000002</v>
      </c>
      <c r="CO661" s="1">
        <v>3.03</v>
      </c>
      <c r="CP661" s="1">
        <v>2.59</v>
      </c>
      <c r="CQ661" s="1">
        <v>2.2400000000000002</v>
      </c>
      <c r="CR661" s="1">
        <v>3.3</v>
      </c>
      <c r="CS661" s="1">
        <v>1.74</v>
      </c>
      <c r="CT661" s="1">
        <v>2.65</v>
      </c>
      <c r="CV661" s="1">
        <v>198110</v>
      </c>
      <c r="CW661" s="1">
        <v>7.69</v>
      </c>
      <c r="CX661" s="1">
        <v>8.82</v>
      </c>
      <c r="CY661" s="1">
        <v>5.64</v>
      </c>
      <c r="CZ661" s="1">
        <v>4.74</v>
      </c>
      <c r="DA661" s="1">
        <v>9.27</v>
      </c>
      <c r="DB661" s="1">
        <v>7.23</v>
      </c>
      <c r="DC661" s="1">
        <v>5.36</v>
      </c>
      <c r="DD661" s="1">
        <v>4.8499999999999996</v>
      </c>
      <c r="DE661" s="1">
        <v>4.82</v>
      </c>
      <c r="DF661" s="1">
        <v>9.8699999999999992</v>
      </c>
      <c r="DG661" s="1">
        <v>8.42</v>
      </c>
      <c r="DH661" s="1">
        <v>7.78</v>
      </c>
      <c r="DI661" s="1">
        <v>6.62</v>
      </c>
      <c r="DJ661" s="1">
        <v>6.15</v>
      </c>
      <c r="DK661" s="1">
        <v>4.62</v>
      </c>
      <c r="DL661" s="1">
        <v>5.12</v>
      </c>
      <c r="DM661" s="1">
        <v>4.59</v>
      </c>
      <c r="DN661" s="1">
        <v>5.0199999999999996</v>
      </c>
      <c r="DO661" s="1">
        <v>4.51</v>
      </c>
      <c r="DQ661" s="1">
        <v>198010</v>
      </c>
      <c r="DR661" s="1">
        <v>-99.99</v>
      </c>
      <c r="DS661" s="1">
        <v>5.46</v>
      </c>
      <c r="DT661" s="1">
        <v>2.11</v>
      </c>
      <c r="DU661" s="1">
        <v>0.85</v>
      </c>
      <c r="DV661" s="1">
        <v>5.74</v>
      </c>
      <c r="DW661" s="1">
        <v>3.17</v>
      </c>
      <c r="DX661" s="1">
        <v>2.19</v>
      </c>
      <c r="DY661" s="1">
        <v>0.59</v>
      </c>
      <c r="DZ661" s="1">
        <v>0.96</v>
      </c>
      <c r="EA661" s="1">
        <v>6.23</v>
      </c>
      <c r="EB661" s="1">
        <v>3.41</v>
      </c>
      <c r="EC661" s="1">
        <v>3.35</v>
      </c>
      <c r="ED661" s="1">
        <v>2.95</v>
      </c>
      <c r="EE661" s="1">
        <v>2.86</v>
      </c>
      <c r="EF661" s="1">
        <v>1.42</v>
      </c>
      <c r="EG661" s="1">
        <v>0.53</v>
      </c>
      <c r="EH661" s="1">
        <v>0.65</v>
      </c>
      <c r="EI661" s="1">
        <v>1.54</v>
      </c>
      <c r="EJ661" s="1">
        <v>0.37</v>
      </c>
      <c r="EL661">
        <v>198010</v>
      </c>
      <c r="EM661">
        <v>1.06</v>
      </c>
      <c r="EN661">
        <v>2.48</v>
      </c>
      <c r="EO661">
        <v>-2.77</v>
      </c>
      <c r="EP661">
        <v>0.95</v>
      </c>
      <c r="ER661" s="1">
        <v>198104</v>
      </c>
      <c r="ES661" s="1">
        <v>-0.95</v>
      </c>
      <c r="EU661" s="1">
        <v>198005</v>
      </c>
      <c r="EV661" s="1">
        <v>2.87</v>
      </c>
      <c r="EX661" s="1">
        <v>198504</v>
      </c>
      <c r="EY661" s="1">
        <v>0.05</v>
      </c>
      <c r="FA661" s="1">
        <v>198104</v>
      </c>
      <c r="FB661" s="1">
        <f>IF(ISERROR(VLOOKUP($FA661,MOM,LOOKUPS!C$12,0)*$FB$6+VLOOKUP($FA661,STREV,LOOKUPS!C$10,0)*$FC$6+VLOOKUP($FA661,LTREV,LOOKUPS!C$9,0)*$FD$6+VLOOKUP($FA661,CFP,LOOKUPS!C$6,0)*$FE$6+VLOOKUP($FA661,EP,LOOKUPS!C$8,0)*$FF$6+VLOOKUP($FA661,BM,LOOKUPS!C$5,0)*$FG$6+VLOOKUP($FA661,DIV,LOOKUPS!C$7,0)*$FH$6++VLOOKUP($FA661,SIZE,LOOKUPS!C$11,0)*$FI$6),"",VLOOKUP($FA661,MOM,LOOKUPS!C$12,0)*$FB$6+VLOOKUP($FA661,STREV,LOOKUPS!C$10,0)*$FC$6+VLOOKUP($FA661,LTREV,LOOKUPS!C$9,0)*$FD$6+VLOOKUP($FA661,CFP,LOOKUPS!C$6,0)*$FE$6+VLOOKUP($FA661,EP,LOOKUPS!C$8,0)*$FF$6+VLOOKUP($FA661,BM,LOOKUPS!C$5,0)*$FG$6+VLOOKUP($FA661,DIV,LOOKUPS!C$7,0)*$FH$6++VLOOKUP($FA661,SIZE,LOOKUPS!C$11,0)*$FI$6)</f>
        <v>2.7541000000000002</v>
      </c>
      <c r="FC661" s="1">
        <f>IF(ISERROR(VLOOKUP($FA661,MOM,LOOKUPS!D$12,0)*$FB$6+VLOOKUP($FA661,STREV,LOOKUPS!D$10,0)*$FC$6+VLOOKUP($FA661,LTREV,LOOKUPS!D$9,0)*$FD$6+VLOOKUP($FA661,CFP,LOOKUPS!D$6,0)*$FE$6+VLOOKUP($FA661,EP,LOOKUPS!D$8,0)*$FF$6+VLOOKUP($FA661,BM,LOOKUPS!D$5,0)*$FG$6+VLOOKUP($FA661,DIV,LOOKUPS!D$7,0)*$FH$6++VLOOKUP($FA661,SIZE,LOOKUPS!D$11,0)*$FI$6),"",VLOOKUP($FA661,MOM,LOOKUPS!D$12,0)*$FB$6+VLOOKUP($FA661,STREV,LOOKUPS!D$10,0)*$FC$6+VLOOKUP($FA661,LTREV,LOOKUPS!D$9,0)*$FD$6+VLOOKUP($FA661,CFP,LOOKUPS!D$6,0)*$FE$6+VLOOKUP($FA661,EP,LOOKUPS!D$8,0)*$FF$6+VLOOKUP($FA661,BM,LOOKUPS!D$5,0)*$FG$6+VLOOKUP($FA661,DIV,LOOKUPS!D$7,0)*$FH$6++VLOOKUP($FA661,SIZE,LOOKUPS!D$11,0)*$FI$6)</f>
        <v>1.7464999999999999</v>
      </c>
      <c r="FD661" s="1">
        <f>IF(ISERROR(VLOOKUP($FA661,MOM,LOOKUPS!E$12,0)*$FB$6+VLOOKUP($FA661,STREV,LOOKUPS!E$10,0)*$FC$6+VLOOKUP($FA661,LTREV,LOOKUPS!E$9,0)*$FD$6+VLOOKUP($FA661,CFP,LOOKUPS!E$6,0)*$FE$6+VLOOKUP($FA661,EP,LOOKUPS!E$8,0)*$FF$6+VLOOKUP($FA661,BM,LOOKUPS!E$5,0)*$FG$6+VLOOKUP($FA661,DIV,LOOKUPS!E$7,0)*$FH$6++VLOOKUP($FA661,SIZE,LOOKUPS!E$11,0)*$FI$6),"",VLOOKUP($FA661,MOM,LOOKUPS!E$12,0)*$FB$6+VLOOKUP($FA661,STREV,LOOKUPS!E$10,0)*$FC$6+VLOOKUP($FA661,LTREV,LOOKUPS!E$9,0)*$FD$6+VLOOKUP($FA661,CFP,LOOKUPS!E$6,0)*$FE$6+VLOOKUP($FA661,EP,LOOKUPS!E$8,0)*$FF$6+VLOOKUP($FA661,BM,LOOKUPS!E$5,0)*$FG$6+VLOOKUP($FA661,DIV,LOOKUPS!E$7,0)*$FH$6++VLOOKUP($FA661,SIZE,LOOKUPS!E$11,0)*$FI$6)</f>
        <v>3.1231</v>
      </c>
      <c r="FE661" s="1">
        <f>IF(ISERROR(VLOOKUP($FA661,MOM,LOOKUPS!F$12,0)*$FB$6+VLOOKUP($FA661,STREV,LOOKUPS!F$10,0)*$FC$6+VLOOKUP($FA661,LTREV,LOOKUPS!F$9,0)*$FD$6+VLOOKUP($FA661,CFP,LOOKUPS!F$6,0)*$FE$6+VLOOKUP($FA661,EP,LOOKUPS!F$8,0)*$FF$6+VLOOKUP($FA661,BM,LOOKUPS!F$5,0)*$FG$6+VLOOKUP($FA661,DIV,LOOKUPS!F$7,0)*$FH$6++VLOOKUP($FA661,SIZE,LOOKUPS!F$11,0)*$FI$6),"",VLOOKUP($FA661,MOM,LOOKUPS!F$12,0)*$FB$6+VLOOKUP($FA661,STREV,LOOKUPS!F$10,0)*$FC$6+VLOOKUP($FA661,LTREV,LOOKUPS!F$9,0)*$FD$6+VLOOKUP($FA661,CFP,LOOKUPS!F$6,0)*$FE$6+VLOOKUP($FA661,EP,LOOKUPS!F$8,0)*$FF$6+VLOOKUP($FA661,BM,LOOKUPS!F$5,0)*$FG$6+VLOOKUP($FA661,DIV,LOOKUPS!F$7,0)*$FH$6++VLOOKUP($FA661,SIZE,LOOKUPS!F$11,0)*$FI$6)</f>
        <v>3.3962000000000003</v>
      </c>
      <c r="FF661" s="1">
        <f>IF(ISERROR(VLOOKUP($FA661,MOM,LOOKUPS!G$12,0)*$FB$6+VLOOKUP($FA661,STREV,LOOKUPS!G$10,0)*$FC$6+VLOOKUP($FA661,LTREV,LOOKUPS!G$9,0)*$FD$6+VLOOKUP($FA661,CFP,LOOKUPS!G$6,0)*$FE$6+VLOOKUP($FA661,EP,LOOKUPS!G$8,0)*$FF$6+VLOOKUP($FA661,BM,LOOKUPS!G$5,0)*$FG$6+VLOOKUP($FA661,DIV,LOOKUPS!G$7,0)*$FH$6++VLOOKUP($FA661,SIZE,LOOKUPS!G$11,0)*$FI$6),"",VLOOKUP($FA661,MOM,LOOKUPS!G$12,0)*$FB$6+VLOOKUP($FA661,STREV,LOOKUPS!G$10,0)*$FC$6+VLOOKUP($FA661,LTREV,LOOKUPS!G$9,0)*$FD$6+VLOOKUP($FA661,CFP,LOOKUPS!G$6,0)*$FE$6+VLOOKUP($FA661,EP,LOOKUPS!G$8,0)*$FF$6+VLOOKUP($FA661,BM,LOOKUPS!G$5,0)*$FG$6+VLOOKUP($FA661,DIV,LOOKUPS!G$7,0)*$FH$6++VLOOKUP($FA661,SIZE,LOOKUPS!G$11,0)*$FI$6)</f>
        <v>2.9713000000000003</v>
      </c>
      <c r="FG661" s="1">
        <f>IF(ISERROR(VLOOKUP($FA661,MOM,LOOKUPS!H$12,0)*$FB$6+VLOOKUP($FA661,STREV,LOOKUPS!H$10,0)*$FC$6+VLOOKUP($FA661,LTREV,LOOKUPS!H$9,0)*$FD$6+VLOOKUP($FA661,CFP,LOOKUPS!H$6,0)*$FE$6+VLOOKUP($FA661,EP,LOOKUPS!H$8,0)*$FF$6+VLOOKUP($FA661,BM,LOOKUPS!H$5,0)*$FG$6+VLOOKUP($FA661,DIV,LOOKUPS!H$7,0)*$FH$6++VLOOKUP($FA661,SIZE,LOOKUPS!H$11,0)*$FI$6),"",VLOOKUP($FA661,MOM,LOOKUPS!H$12,0)*$FB$6+VLOOKUP($FA661,STREV,LOOKUPS!H$10,0)*$FC$6+VLOOKUP($FA661,LTREV,LOOKUPS!H$9,0)*$FD$6+VLOOKUP($FA661,CFP,LOOKUPS!H$6,0)*$FE$6+VLOOKUP($FA661,EP,LOOKUPS!H$8,0)*$FF$6+VLOOKUP($FA661,BM,LOOKUPS!H$5,0)*$FG$6+VLOOKUP($FA661,DIV,LOOKUPS!H$7,0)*$FH$6++VLOOKUP($FA661,SIZE,LOOKUPS!H$11,0)*$FI$6)</f>
        <v>3.0249000000000001</v>
      </c>
      <c r="FH661" s="1">
        <f>IF(ISERROR(VLOOKUP($FA661,MOM,LOOKUPS!I$12,0)*$FB$6+VLOOKUP($FA661,STREV,LOOKUPS!I$10,0)*$FC$6+VLOOKUP($FA661,LTREV,LOOKUPS!I$9,0)*$FD$6+VLOOKUP($FA661,CFP,LOOKUPS!I$6,0)*$FE$6+VLOOKUP($FA661,EP,LOOKUPS!I$8,0)*$FF$6+VLOOKUP($FA661,BM,LOOKUPS!I$5,0)*$FG$6+VLOOKUP($FA661,DIV,LOOKUPS!I$7,0)*$FH$6++VLOOKUP($FA661,SIZE,LOOKUPS!I$11,0)*$FI$6),"",VLOOKUP($FA661,MOM,LOOKUPS!I$12,0)*$FB$6+VLOOKUP($FA661,STREV,LOOKUPS!I$10,0)*$FC$6+VLOOKUP($FA661,LTREV,LOOKUPS!I$9,0)*$FD$6+VLOOKUP($FA661,CFP,LOOKUPS!I$6,0)*$FE$6+VLOOKUP($FA661,EP,LOOKUPS!I$8,0)*$FF$6+VLOOKUP($FA661,BM,LOOKUPS!I$5,0)*$FG$6+VLOOKUP($FA661,DIV,LOOKUPS!I$7,0)*$FH$6++VLOOKUP($FA661,SIZE,LOOKUPS!I$11,0)*$FI$6)</f>
        <v>3.1871</v>
      </c>
      <c r="FI661" s="1">
        <f>IF(ISERROR(VLOOKUP($FA661,MOM,LOOKUPS!J$12,0)*$FB$6+VLOOKUP($FA661,STREV,LOOKUPS!J$10,0)*$FC$6+VLOOKUP($FA661,LTREV,LOOKUPS!J$9,0)*$FD$6+VLOOKUP($FA661,CFP,LOOKUPS!J$6,0)*$FE$6+VLOOKUP($FA661,EP,LOOKUPS!J$8,0)*$FF$6+VLOOKUP($FA661,BM,LOOKUPS!J$5,0)*$FG$6+VLOOKUP($FA661,DIV,LOOKUPS!J$7,0)*$FH$6++VLOOKUP($FA661,SIZE,LOOKUPS!J$11,0)*$FI$6),"",VLOOKUP($FA661,MOM,LOOKUPS!J$12,0)*$FB$6+VLOOKUP($FA661,STREV,LOOKUPS!J$10,0)*$FC$6+VLOOKUP($FA661,LTREV,LOOKUPS!J$9,0)*$FD$6+VLOOKUP($FA661,CFP,LOOKUPS!J$6,0)*$FE$6+VLOOKUP($FA661,EP,LOOKUPS!J$8,0)*$FF$6+VLOOKUP($FA661,BM,LOOKUPS!J$5,0)*$FG$6+VLOOKUP($FA661,DIV,LOOKUPS!J$7,0)*$FH$6++VLOOKUP($FA661,SIZE,LOOKUPS!J$11,0)*$FI$6)</f>
        <v>2.6297999999999999</v>
      </c>
      <c r="FJ661" s="1">
        <f>IF(ISERROR(VLOOKUP($FA661,MOM,LOOKUPS!K$12,0)*$FB$6+VLOOKUP($FA661,STREV,LOOKUPS!K$10,0)*$FC$6+VLOOKUP($FA661,LTREV,LOOKUPS!K$9,0)*$FD$6+VLOOKUP($FA661,CFP,LOOKUPS!K$6,0)*$FE$6+VLOOKUP($FA661,EP,LOOKUPS!K$8,0)*$FF$6+VLOOKUP($FA661,BM,LOOKUPS!K$5,0)*$FG$6+VLOOKUP($FA661,DIV,LOOKUPS!K$7,0)*$FH$6++VLOOKUP($FA661,SIZE,LOOKUPS!K$11,0)*$FI$6),"",VLOOKUP($FA661,MOM,LOOKUPS!K$12,0)*$FB$6+VLOOKUP($FA661,STREV,LOOKUPS!K$10,0)*$FC$6+VLOOKUP($FA661,LTREV,LOOKUPS!K$9,0)*$FD$6+VLOOKUP($FA661,CFP,LOOKUPS!K$6,0)*$FE$6+VLOOKUP($FA661,EP,LOOKUPS!K$8,0)*$FF$6+VLOOKUP($FA661,BM,LOOKUPS!K$5,0)*$FG$6+VLOOKUP($FA661,DIV,LOOKUPS!K$7,0)*$FH$6++VLOOKUP($FA661,SIZE,LOOKUPS!K$11,0)*$FI$6)</f>
        <v>3.9089</v>
      </c>
      <c r="FK661" s="1">
        <f>IF(ISERROR(VLOOKUP($FA661,MOM,LOOKUPS!L$12,0)*$FB$6+VLOOKUP($FA661,STREV,LOOKUPS!L$10,0)*$FC$6+VLOOKUP($FA661,LTREV,LOOKUPS!L$9,0)*$FD$6+VLOOKUP($FA661,CFP,LOOKUPS!L$6,0)*$FE$6+VLOOKUP($FA661,EP,LOOKUPS!L$8,0)*$FF$6+VLOOKUP($FA661,BM,LOOKUPS!L$5,0)*$FG$6+VLOOKUP($FA661,DIV,LOOKUPS!L$7,0)*$FH$6++VLOOKUP($FA661,SIZE,LOOKUPS!L$11,0)*$FI$6),"",VLOOKUP($FA661,MOM,LOOKUPS!L$12,0)*$FB$6+VLOOKUP($FA661,STREV,LOOKUPS!L$10,0)*$FC$6+VLOOKUP($FA661,LTREV,LOOKUPS!L$9,0)*$FD$6+VLOOKUP($FA661,CFP,LOOKUPS!L$6,0)*$FE$6+VLOOKUP($FA661,EP,LOOKUPS!L$8,0)*$FF$6+VLOOKUP($FA661,BM,LOOKUPS!L$5,0)*$FG$6+VLOOKUP($FA661,DIV,LOOKUPS!L$7,0)*$FH$6++VLOOKUP($FA661,SIZE,LOOKUPS!L$11,0)*$FI$6)</f>
        <v>3.6559000000000004</v>
      </c>
    </row>
    <row r="662" spans="1:167" x14ac:dyDescent="0.3">
      <c r="A662" s="1">
        <v>198105</v>
      </c>
      <c r="B662" s="1">
        <v>1.1599999999999999</v>
      </c>
      <c r="C662" s="1">
        <v>1.04</v>
      </c>
      <c r="D662" s="1">
        <v>1.38</v>
      </c>
      <c r="E662" s="1">
        <v>2.29</v>
      </c>
      <c r="F662" s="1">
        <v>2.52</v>
      </c>
      <c r="G662" s="1">
        <v>3.09</v>
      </c>
      <c r="H662" s="1">
        <v>2.35</v>
      </c>
      <c r="I662" s="1">
        <v>2.66</v>
      </c>
      <c r="J662" s="1">
        <v>3.47</v>
      </c>
      <c r="K662" s="1">
        <v>6.15</v>
      </c>
      <c r="M662" s="1">
        <v>198006</v>
      </c>
      <c r="N662" s="1">
        <v>6.6</v>
      </c>
      <c r="O662" s="1">
        <v>4.5199999999999996</v>
      </c>
      <c r="P662" s="1">
        <v>5.4</v>
      </c>
      <c r="Q662" s="1">
        <v>4.2</v>
      </c>
      <c r="R662" s="1">
        <v>3.52</v>
      </c>
      <c r="S662" s="1">
        <v>4.47</v>
      </c>
      <c r="T662" s="1">
        <v>4.3600000000000003</v>
      </c>
      <c r="U662" s="1">
        <v>4.13</v>
      </c>
      <c r="V662" s="1">
        <v>3.89</v>
      </c>
      <c r="W662" s="1">
        <v>1.75</v>
      </c>
      <c r="Y662" s="1">
        <v>198505</v>
      </c>
      <c r="Z662" s="1">
        <v>-1.01</v>
      </c>
      <c r="AA662" s="1">
        <v>1.48</v>
      </c>
      <c r="AB662" s="1">
        <v>3.6</v>
      </c>
      <c r="AC662" s="1">
        <v>3.27</v>
      </c>
      <c r="AD662" s="1">
        <v>2.96</v>
      </c>
      <c r="AE662" s="1">
        <v>3.99</v>
      </c>
      <c r="AF662" s="1">
        <v>4.45</v>
      </c>
      <c r="AG662" s="1">
        <v>5.17</v>
      </c>
      <c r="AH662" s="1">
        <v>4.43</v>
      </c>
      <c r="AI662" s="1">
        <v>4.9400000000000004</v>
      </c>
      <c r="AK662">
        <v>200511</v>
      </c>
      <c r="AL662">
        <v>2.17</v>
      </c>
      <c r="AM662">
        <v>4.82</v>
      </c>
      <c r="AN662">
        <v>3.66</v>
      </c>
      <c r="AO662">
        <v>3.39</v>
      </c>
      <c r="AP662">
        <v>4.71</v>
      </c>
      <c r="AQ662">
        <v>4.42</v>
      </c>
      <c r="AR662">
        <v>3.01</v>
      </c>
      <c r="AS662">
        <v>4.54</v>
      </c>
      <c r="AT662">
        <v>3.08</v>
      </c>
      <c r="AU662">
        <v>4.96</v>
      </c>
      <c r="AV662">
        <v>4.3499999999999996</v>
      </c>
      <c r="AW662">
        <v>5.13</v>
      </c>
      <c r="AX662">
        <v>3.65</v>
      </c>
      <c r="AY662">
        <v>3.43</v>
      </c>
      <c r="AZ662">
        <v>2.5299999999999998</v>
      </c>
      <c r="BA662">
        <v>4.95</v>
      </c>
      <c r="BB662">
        <v>4.07</v>
      </c>
      <c r="BC662">
        <v>2.5</v>
      </c>
      <c r="BD662">
        <v>3.6</v>
      </c>
      <c r="BF662" s="1">
        <v>200511</v>
      </c>
      <c r="BG662" s="1">
        <v>2.69</v>
      </c>
      <c r="BH662" s="1">
        <v>4.38</v>
      </c>
      <c r="BI662" s="1">
        <v>3.81</v>
      </c>
      <c r="BJ662" s="1">
        <v>3.79</v>
      </c>
      <c r="BK662" s="1">
        <v>4.42</v>
      </c>
      <c r="BL662" s="1">
        <v>4.41</v>
      </c>
      <c r="BM662" s="1">
        <v>4.07</v>
      </c>
      <c r="BN662" s="1">
        <v>2.92</v>
      </c>
      <c r="BO662" s="1">
        <v>4.05</v>
      </c>
      <c r="BP662" s="1">
        <v>4.17</v>
      </c>
      <c r="BQ662" s="1">
        <v>4.78</v>
      </c>
      <c r="BR662" s="1">
        <v>4.28</v>
      </c>
      <c r="BS662" s="1">
        <v>4.5599999999999996</v>
      </c>
      <c r="BT662" s="1">
        <v>4.29</v>
      </c>
      <c r="BU662" s="1">
        <v>3.84</v>
      </c>
      <c r="BV662" s="1">
        <v>2.62</v>
      </c>
      <c r="BW662" s="1">
        <v>3.25</v>
      </c>
      <c r="BX662" s="1">
        <v>3.47</v>
      </c>
      <c r="BY662" s="1">
        <v>4.74</v>
      </c>
      <c r="CA662" s="1">
        <v>198011</v>
      </c>
      <c r="CB662" s="1">
        <v>7.53</v>
      </c>
      <c r="CC662" s="1">
        <v>12.06</v>
      </c>
      <c r="CD662" s="1">
        <v>4.88</v>
      </c>
      <c r="CE662" s="1">
        <v>1.99</v>
      </c>
      <c r="CF662" s="1">
        <v>13.55</v>
      </c>
      <c r="CG662" s="1">
        <v>7.32</v>
      </c>
      <c r="CH662" s="1">
        <v>5.25</v>
      </c>
      <c r="CI662" s="1">
        <v>2.08</v>
      </c>
      <c r="CJ662" s="1">
        <v>1.89</v>
      </c>
      <c r="CK662" s="1">
        <v>14.65</v>
      </c>
      <c r="CL662" s="1">
        <v>11.11</v>
      </c>
      <c r="CM662" s="1">
        <v>7.35</v>
      </c>
      <c r="CN662" s="1">
        <v>7.29</v>
      </c>
      <c r="CO662" s="1">
        <v>6.3</v>
      </c>
      <c r="CP662" s="1">
        <v>4.3600000000000003</v>
      </c>
      <c r="CQ662" s="1">
        <v>1.92</v>
      </c>
      <c r="CR662" s="1">
        <v>2.2400000000000002</v>
      </c>
      <c r="CS662" s="1">
        <v>1.69</v>
      </c>
      <c r="CT662" s="1">
        <v>2.02</v>
      </c>
      <c r="CV662" s="1">
        <v>198111</v>
      </c>
      <c r="CW662" s="1">
        <v>-1.44</v>
      </c>
      <c r="CX662" s="1">
        <v>3.06</v>
      </c>
      <c r="CY662" s="1">
        <v>4.34</v>
      </c>
      <c r="CZ662" s="1">
        <v>5.05</v>
      </c>
      <c r="DA662" s="1">
        <v>2.86</v>
      </c>
      <c r="DB662" s="1">
        <v>3.61</v>
      </c>
      <c r="DC662" s="1">
        <v>4.6399999999999997</v>
      </c>
      <c r="DD662" s="1">
        <v>3.95</v>
      </c>
      <c r="DE662" s="1">
        <v>5.78</v>
      </c>
      <c r="DF662" s="1">
        <v>2.39</v>
      </c>
      <c r="DG662" s="1">
        <v>3.53</v>
      </c>
      <c r="DH662" s="1">
        <v>3.53</v>
      </c>
      <c r="DI662" s="1">
        <v>3.71</v>
      </c>
      <c r="DJ662" s="1">
        <v>4.8899999999999997</v>
      </c>
      <c r="DK662" s="1">
        <v>4.41</v>
      </c>
      <c r="DL662" s="1">
        <v>4.41</v>
      </c>
      <c r="DM662" s="1">
        <v>3.53</v>
      </c>
      <c r="DN662" s="1">
        <v>4.2699999999999996</v>
      </c>
      <c r="DO662" s="1">
        <v>7.96</v>
      </c>
      <c r="DQ662" s="1">
        <v>198011</v>
      </c>
      <c r="DR662" s="1">
        <v>-99.99</v>
      </c>
      <c r="DS662" s="1">
        <v>6.47</v>
      </c>
      <c r="DT662" s="1">
        <v>7.01</v>
      </c>
      <c r="DU662" s="1">
        <v>8.1300000000000008</v>
      </c>
      <c r="DV662" s="1">
        <v>6.38</v>
      </c>
      <c r="DW662" s="1">
        <v>7.37</v>
      </c>
      <c r="DX662" s="1">
        <v>5.88</v>
      </c>
      <c r="DY662" s="1">
        <v>7.55</v>
      </c>
      <c r="DZ662" s="1">
        <v>9.09</v>
      </c>
      <c r="EA662" s="1">
        <v>6.31</v>
      </c>
      <c r="EB662" s="1">
        <v>6.68</v>
      </c>
      <c r="EC662" s="1">
        <v>7.18</v>
      </c>
      <c r="ED662" s="1">
        <v>7.61</v>
      </c>
      <c r="EE662" s="1">
        <v>5.01</v>
      </c>
      <c r="EF662" s="1">
        <v>6.9</v>
      </c>
      <c r="EG662" s="1">
        <v>8.65</v>
      </c>
      <c r="EH662" s="1">
        <v>6.29</v>
      </c>
      <c r="EI662" s="1">
        <v>8.11</v>
      </c>
      <c r="EJ662" s="1">
        <v>10.08</v>
      </c>
      <c r="EL662">
        <v>198011</v>
      </c>
      <c r="EM662">
        <v>9.59</v>
      </c>
      <c r="EN662">
        <v>-3.46</v>
      </c>
      <c r="EO662">
        <v>-8.36</v>
      </c>
      <c r="EP662">
        <v>0.96</v>
      </c>
      <c r="ER662" s="1">
        <v>198105</v>
      </c>
      <c r="ES662" s="1">
        <v>3.75</v>
      </c>
      <c r="EU662" s="1">
        <v>198006</v>
      </c>
      <c r="EV662" s="1">
        <v>2.1800000000000002</v>
      </c>
      <c r="EX662" s="1">
        <v>198505</v>
      </c>
      <c r="EY662" s="1">
        <v>-3.97</v>
      </c>
      <c r="FA662" s="1">
        <v>198105</v>
      </c>
      <c r="FB662" s="1">
        <f>IF(ISERROR(VLOOKUP($FA662,MOM,LOOKUPS!C$12,0)*$FB$6+VLOOKUP($FA662,STREV,LOOKUPS!C$10,0)*$FC$6+VLOOKUP($FA662,LTREV,LOOKUPS!C$9,0)*$FD$6+VLOOKUP($FA662,CFP,LOOKUPS!C$6,0)*$FE$6+VLOOKUP($FA662,EP,LOOKUPS!C$8,0)*$FF$6+VLOOKUP($FA662,BM,LOOKUPS!C$5,0)*$FG$6+VLOOKUP($FA662,DIV,LOOKUPS!C$7,0)*$FH$6++VLOOKUP($FA662,SIZE,LOOKUPS!C$11,0)*$FI$6),"",VLOOKUP($FA662,MOM,LOOKUPS!C$12,0)*$FB$6+VLOOKUP($FA662,STREV,LOOKUPS!C$10,0)*$FC$6+VLOOKUP($FA662,LTREV,LOOKUPS!C$9,0)*$FD$6+VLOOKUP($FA662,CFP,LOOKUPS!C$6,0)*$FE$6+VLOOKUP($FA662,EP,LOOKUPS!C$8,0)*$FF$6+VLOOKUP($FA662,BM,LOOKUPS!C$5,0)*$FG$6+VLOOKUP($FA662,DIV,LOOKUPS!C$7,0)*$FH$6++VLOOKUP($FA662,SIZE,LOOKUPS!C$11,0)*$FI$6)</f>
        <v>3.2997000000000001</v>
      </c>
      <c r="FC662" s="1">
        <f>IF(ISERROR(VLOOKUP($FA662,MOM,LOOKUPS!D$12,0)*$FB$6+VLOOKUP($FA662,STREV,LOOKUPS!D$10,0)*$FC$6+VLOOKUP($FA662,LTREV,LOOKUPS!D$9,0)*$FD$6+VLOOKUP($FA662,CFP,LOOKUPS!D$6,0)*$FE$6+VLOOKUP($FA662,EP,LOOKUPS!D$8,0)*$FF$6+VLOOKUP($FA662,BM,LOOKUPS!D$5,0)*$FG$6+VLOOKUP($FA662,DIV,LOOKUPS!D$7,0)*$FH$6++VLOOKUP($FA662,SIZE,LOOKUPS!D$11,0)*$FI$6),"",VLOOKUP($FA662,MOM,LOOKUPS!D$12,0)*$FB$6+VLOOKUP($FA662,STREV,LOOKUPS!D$10,0)*$FC$6+VLOOKUP($FA662,LTREV,LOOKUPS!D$9,0)*$FD$6+VLOOKUP($FA662,CFP,LOOKUPS!D$6,0)*$FE$6+VLOOKUP($FA662,EP,LOOKUPS!D$8,0)*$FF$6+VLOOKUP($FA662,BM,LOOKUPS!D$5,0)*$FG$6+VLOOKUP($FA662,DIV,LOOKUPS!D$7,0)*$FH$6++VLOOKUP($FA662,SIZE,LOOKUPS!D$11,0)*$FI$6)</f>
        <v>2.7319</v>
      </c>
      <c r="FD662" s="1">
        <f>IF(ISERROR(VLOOKUP($FA662,MOM,LOOKUPS!E$12,0)*$FB$6+VLOOKUP($FA662,STREV,LOOKUPS!E$10,0)*$FC$6+VLOOKUP($FA662,LTREV,LOOKUPS!E$9,0)*$FD$6+VLOOKUP($FA662,CFP,LOOKUPS!E$6,0)*$FE$6+VLOOKUP($FA662,EP,LOOKUPS!E$8,0)*$FF$6+VLOOKUP($FA662,BM,LOOKUPS!E$5,0)*$FG$6+VLOOKUP($FA662,DIV,LOOKUPS!E$7,0)*$FH$6++VLOOKUP($FA662,SIZE,LOOKUPS!E$11,0)*$FI$6),"",VLOOKUP($FA662,MOM,LOOKUPS!E$12,0)*$FB$6+VLOOKUP($FA662,STREV,LOOKUPS!E$10,0)*$FC$6+VLOOKUP($FA662,LTREV,LOOKUPS!E$9,0)*$FD$6+VLOOKUP($FA662,CFP,LOOKUPS!E$6,0)*$FE$6+VLOOKUP($FA662,EP,LOOKUPS!E$8,0)*$FF$6+VLOOKUP($FA662,BM,LOOKUPS!E$5,0)*$FG$6+VLOOKUP($FA662,DIV,LOOKUPS!E$7,0)*$FH$6++VLOOKUP($FA662,SIZE,LOOKUPS!E$11,0)*$FI$6)</f>
        <v>2.3013000000000003</v>
      </c>
      <c r="FE662" s="1">
        <f>IF(ISERROR(VLOOKUP($FA662,MOM,LOOKUPS!F$12,0)*$FB$6+VLOOKUP($FA662,STREV,LOOKUPS!F$10,0)*$FC$6+VLOOKUP($FA662,LTREV,LOOKUPS!F$9,0)*$FD$6+VLOOKUP($FA662,CFP,LOOKUPS!F$6,0)*$FE$6+VLOOKUP($FA662,EP,LOOKUPS!F$8,0)*$FF$6+VLOOKUP($FA662,BM,LOOKUPS!F$5,0)*$FG$6+VLOOKUP($FA662,DIV,LOOKUPS!F$7,0)*$FH$6++VLOOKUP($FA662,SIZE,LOOKUPS!F$11,0)*$FI$6),"",VLOOKUP($FA662,MOM,LOOKUPS!F$12,0)*$FB$6+VLOOKUP($FA662,STREV,LOOKUPS!F$10,0)*$FC$6+VLOOKUP($FA662,LTREV,LOOKUPS!F$9,0)*$FD$6+VLOOKUP($FA662,CFP,LOOKUPS!F$6,0)*$FE$6+VLOOKUP($FA662,EP,LOOKUPS!F$8,0)*$FF$6+VLOOKUP($FA662,BM,LOOKUPS!F$5,0)*$FG$6+VLOOKUP($FA662,DIV,LOOKUPS!F$7,0)*$FH$6++VLOOKUP($FA662,SIZE,LOOKUPS!F$11,0)*$FI$6)</f>
        <v>2.6737000000000002</v>
      </c>
      <c r="FF662" s="1">
        <f>IF(ISERROR(VLOOKUP($FA662,MOM,LOOKUPS!G$12,0)*$FB$6+VLOOKUP($FA662,STREV,LOOKUPS!G$10,0)*$FC$6+VLOOKUP($FA662,LTREV,LOOKUPS!G$9,0)*$FD$6+VLOOKUP($FA662,CFP,LOOKUPS!G$6,0)*$FE$6+VLOOKUP($FA662,EP,LOOKUPS!G$8,0)*$FF$6+VLOOKUP($FA662,BM,LOOKUPS!G$5,0)*$FG$6+VLOOKUP($FA662,DIV,LOOKUPS!G$7,0)*$FH$6++VLOOKUP($FA662,SIZE,LOOKUPS!G$11,0)*$FI$6),"",VLOOKUP($FA662,MOM,LOOKUPS!G$12,0)*$FB$6+VLOOKUP($FA662,STREV,LOOKUPS!G$10,0)*$FC$6+VLOOKUP($FA662,LTREV,LOOKUPS!G$9,0)*$FD$6+VLOOKUP($FA662,CFP,LOOKUPS!G$6,0)*$FE$6+VLOOKUP($FA662,EP,LOOKUPS!G$8,0)*$FF$6+VLOOKUP($FA662,BM,LOOKUPS!G$5,0)*$FG$6+VLOOKUP($FA662,DIV,LOOKUPS!G$7,0)*$FH$6++VLOOKUP($FA662,SIZE,LOOKUPS!G$11,0)*$FI$6)</f>
        <v>3.1576000000000004</v>
      </c>
      <c r="FG662" s="1">
        <f>IF(ISERROR(VLOOKUP($FA662,MOM,LOOKUPS!H$12,0)*$FB$6+VLOOKUP($FA662,STREV,LOOKUPS!H$10,0)*$FC$6+VLOOKUP($FA662,LTREV,LOOKUPS!H$9,0)*$FD$6+VLOOKUP($FA662,CFP,LOOKUPS!H$6,0)*$FE$6+VLOOKUP($FA662,EP,LOOKUPS!H$8,0)*$FF$6+VLOOKUP($FA662,BM,LOOKUPS!H$5,0)*$FG$6+VLOOKUP($FA662,DIV,LOOKUPS!H$7,0)*$FH$6++VLOOKUP($FA662,SIZE,LOOKUPS!H$11,0)*$FI$6),"",VLOOKUP($FA662,MOM,LOOKUPS!H$12,0)*$FB$6+VLOOKUP($FA662,STREV,LOOKUPS!H$10,0)*$FC$6+VLOOKUP($FA662,LTREV,LOOKUPS!H$9,0)*$FD$6+VLOOKUP($FA662,CFP,LOOKUPS!H$6,0)*$FE$6+VLOOKUP($FA662,EP,LOOKUPS!H$8,0)*$FF$6+VLOOKUP($FA662,BM,LOOKUPS!H$5,0)*$FG$6+VLOOKUP($FA662,DIV,LOOKUPS!H$7,0)*$FH$6++VLOOKUP($FA662,SIZE,LOOKUPS!H$11,0)*$FI$6)</f>
        <v>2.7385000000000002</v>
      </c>
      <c r="FH662" s="1">
        <f>IF(ISERROR(VLOOKUP($FA662,MOM,LOOKUPS!I$12,0)*$FB$6+VLOOKUP($FA662,STREV,LOOKUPS!I$10,0)*$FC$6+VLOOKUP($FA662,LTREV,LOOKUPS!I$9,0)*$FD$6+VLOOKUP($FA662,CFP,LOOKUPS!I$6,0)*$FE$6+VLOOKUP($FA662,EP,LOOKUPS!I$8,0)*$FF$6+VLOOKUP($FA662,BM,LOOKUPS!I$5,0)*$FG$6+VLOOKUP($FA662,DIV,LOOKUPS!I$7,0)*$FH$6++VLOOKUP($FA662,SIZE,LOOKUPS!I$11,0)*$FI$6),"",VLOOKUP($FA662,MOM,LOOKUPS!I$12,0)*$FB$6+VLOOKUP($FA662,STREV,LOOKUPS!I$10,0)*$FC$6+VLOOKUP($FA662,LTREV,LOOKUPS!I$9,0)*$FD$6+VLOOKUP($FA662,CFP,LOOKUPS!I$6,0)*$FE$6+VLOOKUP($FA662,EP,LOOKUPS!I$8,0)*$FF$6+VLOOKUP($FA662,BM,LOOKUPS!I$5,0)*$FG$6+VLOOKUP($FA662,DIV,LOOKUPS!I$7,0)*$FH$6++VLOOKUP($FA662,SIZE,LOOKUPS!I$11,0)*$FI$6)</f>
        <v>1.8845000000000001</v>
      </c>
      <c r="FI662" s="1">
        <f>IF(ISERROR(VLOOKUP($FA662,MOM,LOOKUPS!J$12,0)*$FB$6+VLOOKUP($FA662,STREV,LOOKUPS!J$10,0)*$FC$6+VLOOKUP($FA662,LTREV,LOOKUPS!J$9,0)*$FD$6+VLOOKUP($FA662,CFP,LOOKUPS!J$6,0)*$FE$6+VLOOKUP($FA662,EP,LOOKUPS!J$8,0)*$FF$6+VLOOKUP($FA662,BM,LOOKUPS!J$5,0)*$FG$6+VLOOKUP($FA662,DIV,LOOKUPS!J$7,0)*$FH$6++VLOOKUP($FA662,SIZE,LOOKUPS!J$11,0)*$FI$6),"",VLOOKUP($FA662,MOM,LOOKUPS!J$12,0)*$FB$6+VLOOKUP($FA662,STREV,LOOKUPS!J$10,0)*$FC$6+VLOOKUP($FA662,LTREV,LOOKUPS!J$9,0)*$FD$6+VLOOKUP($FA662,CFP,LOOKUPS!J$6,0)*$FE$6+VLOOKUP($FA662,EP,LOOKUPS!J$8,0)*$FF$6+VLOOKUP($FA662,BM,LOOKUPS!J$5,0)*$FG$6+VLOOKUP($FA662,DIV,LOOKUPS!J$7,0)*$FH$6++VLOOKUP($FA662,SIZE,LOOKUPS!J$11,0)*$FI$6)</f>
        <v>2.3299000000000003</v>
      </c>
      <c r="FJ662" s="1">
        <f>IF(ISERROR(VLOOKUP($FA662,MOM,LOOKUPS!K$12,0)*$FB$6+VLOOKUP($FA662,STREV,LOOKUPS!K$10,0)*$FC$6+VLOOKUP($FA662,LTREV,LOOKUPS!K$9,0)*$FD$6+VLOOKUP($FA662,CFP,LOOKUPS!K$6,0)*$FE$6+VLOOKUP($FA662,EP,LOOKUPS!K$8,0)*$FF$6+VLOOKUP($FA662,BM,LOOKUPS!K$5,0)*$FG$6+VLOOKUP($FA662,DIV,LOOKUPS!K$7,0)*$FH$6++VLOOKUP($FA662,SIZE,LOOKUPS!K$11,0)*$FI$6),"",VLOOKUP($FA662,MOM,LOOKUPS!K$12,0)*$FB$6+VLOOKUP($FA662,STREV,LOOKUPS!K$10,0)*$FC$6+VLOOKUP($FA662,LTREV,LOOKUPS!K$9,0)*$FD$6+VLOOKUP($FA662,CFP,LOOKUPS!K$6,0)*$FE$6+VLOOKUP($FA662,EP,LOOKUPS!K$8,0)*$FF$6+VLOOKUP($FA662,BM,LOOKUPS!K$5,0)*$FG$6+VLOOKUP($FA662,DIV,LOOKUPS!K$7,0)*$FH$6++VLOOKUP($FA662,SIZE,LOOKUPS!K$11,0)*$FI$6)</f>
        <v>2.6773000000000007</v>
      </c>
      <c r="FK662" s="1">
        <f>IF(ISERROR(VLOOKUP($FA662,MOM,LOOKUPS!L$12,0)*$FB$6+VLOOKUP($FA662,STREV,LOOKUPS!L$10,0)*$FC$6+VLOOKUP($FA662,LTREV,LOOKUPS!L$9,0)*$FD$6+VLOOKUP($FA662,CFP,LOOKUPS!L$6,0)*$FE$6+VLOOKUP($FA662,EP,LOOKUPS!L$8,0)*$FF$6+VLOOKUP($FA662,BM,LOOKUPS!L$5,0)*$FG$6+VLOOKUP($FA662,DIV,LOOKUPS!L$7,0)*$FH$6++VLOOKUP($FA662,SIZE,LOOKUPS!L$11,0)*$FI$6),"",VLOOKUP($FA662,MOM,LOOKUPS!L$12,0)*$FB$6+VLOOKUP($FA662,STREV,LOOKUPS!L$10,0)*$FC$6+VLOOKUP($FA662,LTREV,LOOKUPS!L$9,0)*$FD$6+VLOOKUP($FA662,CFP,LOOKUPS!L$6,0)*$FE$6+VLOOKUP($FA662,EP,LOOKUPS!L$8,0)*$FF$6+VLOOKUP($FA662,BM,LOOKUPS!L$5,0)*$FG$6+VLOOKUP($FA662,DIV,LOOKUPS!L$7,0)*$FH$6++VLOOKUP($FA662,SIZE,LOOKUPS!L$11,0)*$FI$6)</f>
        <v>3.9951000000000003</v>
      </c>
    </row>
    <row r="663" spans="1:167" x14ac:dyDescent="0.3">
      <c r="A663" s="1">
        <v>198106</v>
      </c>
      <c r="B663" s="1">
        <v>-1.1299999999999999</v>
      </c>
      <c r="C663" s="1">
        <v>1.23</v>
      </c>
      <c r="D663" s="1">
        <v>1.81</v>
      </c>
      <c r="E663" s="1">
        <v>0.87</v>
      </c>
      <c r="F663" s="1">
        <v>0.41</v>
      </c>
      <c r="G663" s="1">
        <v>0.2</v>
      </c>
      <c r="H663" s="1">
        <v>-0.06</v>
      </c>
      <c r="I663" s="1">
        <v>-0.23</v>
      </c>
      <c r="J663" s="1">
        <v>-1.84</v>
      </c>
      <c r="K663" s="1">
        <v>-3.38</v>
      </c>
      <c r="M663" s="1">
        <v>198007</v>
      </c>
      <c r="N663" s="1">
        <v>12.3</v>
      </c>
      <c r="O663" s="1">
        <v>11.74</v>
      </c>
      <c r="P663" s="1">
        <v>8.33</v>
      </c>
      <c r="Q663" s="1">
        <v>10.44</v>
      </c>
      <c r="R663" s="1">
        <v>9.1999999999999993</v>
      </c>
      <c r="S663" s="1">
        <v>8.43</v>
      </c>
      <c r="T663" s="1">
        <v>7.54</v>
      </c>
      <c r="U663" s="1">
        <v>9.06</v>
      </c>
      <c r="V663" s="1">
        <v>9.3699999999999992</v>
      </c>
      <c r="W663" s="1">
        <v>7.2</v>
      </c>
      <c r="Y663" s="1">
        <v>198506</v>
      </c>
      <c r="Z663" s="1">
        <v>-2.58</v>
      </c>
      <c r="AA663" s="1">
        <v>-0.46</v>
      </c>
      <c r="AB663" s="1">
        <v>0.81</v>
      </c>
      <c r="AC663" s="1">
        <v>0.97</v>
      </c>
      <c r="AD663" s="1">
        <v>0.71</v>
      </c>
      <c r="AE663" s="1">
        <v>1.73</v>
      </c>
      <c r="AF663" s="1">
        <v>4.75</v>
      </c>
      <c r="AG663" s="1">
        <v>2.5099999999999998</v>
      </c>
      <c r="AH663" s="1">
        <v>3.08</v>
      </c>
      <c r="AI663" s="1">
        <v>2.4</v>
      </c>
      <c r="AK663">
        <v>200512</v>
      </c>
      <c r="AL663">
        <v>1.38</v>
      </c>
      <c r="AM663">
        <v>0.24</v>
      </c>
      <c r="AN663">
        <v>0.97</v>
      </c>
      <c r="AO663">
        <v>0.67</v>
      </c>
      <c r="AP663">
        <v>0.38</v>
      </c>
      <c r="AQ663">
        <v>0.03</v>
      </c>
      <c r="AR663">
        <v>0.98</v>
      </c>
      <c r="AS663">
        <v>1.61</v>
      </c>
      <c r="AT663">
        <v>0.4</v>
      </c>
      <c r="AU663">
        <v>0.2</v>
      </c>
      <c r="AV663">
        <v>0.64</v>
      </c>
      <c r="AW663">
        <v>-0.16</v>
      </c>
      <c r="AX663">
        <v>0.24</v>
      </c>
      <c r="AY663">
        <v>1.42</v>
      </c>
      <c r="AZ663">
        <v>0.46</v>
      </c>
      <c r="BA663">
        <v>1.91</v>
      </c>
      <c r="BB663">
        <v>1.25</v>
      </c>
      <c r="BC663">
        <v>-0.09</v>
      </c>
      <c r="BD663">
        <v>0.84</v>
      </c>
      <c r="BF663" s="1">
        <v>200512</v>
      </c>
      <c r="BG663" s="1">
        <v>1.32</v>
      </c>
      <c r="BH663" s="1">
        <v>0.61</v>
      </c>
      <c r="BI663" s="1">
        <v>0.28999999999999998</v>
      </c>
      <c r="BJ663" s="1">
        <v>0.87</v>
      </c>
      <c r="BK663" s="1">
        <v>0.79</v>
      </c>
      <c r="BL663" s="1">
        <v>0.15</v>
      </c>
      <c r="BM663" s="1">
        <v>0.25</v>
      </c>
      <c r="BN663" s="1">
        <v>0.59</v>
      </c>
      <c r="BO663" s="1">
        <v>0.93</v>
      </c>
      <c r="BP663" s="1">
        <v>0.93</v>
      </c>
      <c r="BQ663" s="1">
        <v>0.6</v>
      </c>
      <c r="BR663" s="1">
        <v>0.11</v>
      </c>
      <c r="BS663" s="1">
        <v>0.19</v>
      </c>
      <c r="BT663" s="1">
        <v>0.15</v>
      </c>
      <c r="BU663" s="1">
        <v>0.35</v>
      </c>
      <c r="BV663" s="1">
        <v>0.45</v>
      </c>
      <c r="BW663" s="1">
        <v>0.74</v>
      </c>
      <c r="BX663" s="1">
        <v>0.98</v>
      </c>
      <c r="BY663" s="1">
        <v>0.87</v>
      </c>
      <c r="CA663" s="1">
        <v>198012</v>
      </c>
      <c r="CB663" s="1">
        <v>-2.99</v>
      </c>
      <c r="CC663" s="1">
        <v>-4.5199999999999996</v>
      </c>
      <c r="CD663" s="1">
        <v>-2.42</v>
      </c>
      <c r="CE663" s="1">
        <v>-2.2599999999999998</v>
      </c>
      <c r="CF663" s="1">
        <v>-4.6399999999999997</v>
      </c>
      <c r="CG663" s="1">
        <v>-3.69</v>
      </c>
      <c r="CH663" s="1">
        <v>-2.46</v>
      </c>
      <c r="CI663" s="1">
        <v>-1.5</v>
      </c>
      <c r="CJ663" s="1">
        <v>-2.59</v>
      </c>
      <c r="CK663" s="1">
        <v>-5.24</v>
      </c>
      <c r="CL663" s="1">
        <v>-3.32</v>
      </c>
      <c r="CM663" s="1">
        <v>-4.1500000000000004</v>
      </c>
      <c r="CN663" s="1">
        <v>-3.22</v>
      </c>
      <c r="CO663" s="1">
        <v>-3.35</v>
      </c>
      <c r="CP663" s="1">
        <v>-1.71</v>
      </c>
      <c r="CQ663" s="1">
        <v>-1.58</v>
      </c>
      <c r="CR663" s="1">
        <v>-1.43</v>
      </c>
      <c r="CS663" s="1">
        <v>-1.87</v>
      </c>
      <c r="CT663" s="1">
        <v>-3.08</v>
      </c>
      <c r="CV663" s="1">
        <v>198112</v>
      </c>
      <c r="CW663" s="1">
        <v>-3.81</v>
      </c>
      <c r="CX663" s="1">
        <v>-1.67</v>
      </c>
      <c r="CY663" s="1">
        <v>-0.85</v>
      </c>
      <c r="CZ663" s="1">
        <v>-0.75</v>
      </c>
      <c r="DA663" s="1">
        <v>-1.98</v>
      </c>
      <c r="DB663" s="1">
        <v>-1.34</v>
      </c>
      <c r="DC663" s="1">
        <v>-0.27</v>
      </c>
      <c r="DD663" s="1">
        <v>-0.28999999999999998</v>
      </c>
      <c r="DE663" s="1">
        <v>-1.31</v>
      </c>
      <c r="DF663" s="1">
        <v>-2.25</v>
      </c>
      <c r="DG663" s="1">
        <v>-1.59</v>
      </c>
      <c r="DH663" s="1">
        <v>-0.94</v>
      </c>
      <c r="DI663" s="1">
        <v>-1.8</v>
      </c>
      <c r="DJ663" s="1">
        <v>0.53</v>
      </c>
      <c r="DK663" s="1">
        <v>-1.03</v>
      </c>
      <c r="DL663" s="1">
        <v>-1.04</v>
      </c>
      <c r="DM663" s="1">
        <v>0.4</v>
      </c>
      <c r="DN663" s="1">
        <v>-0.71</v>
      </c>
      <c r="DO663" s="1">
        <v>-2.17</v>
      </c>
      <c r="DQ663" s="1">
        <v>198012</v>
      </c>
      <c r="DR663" s="1">
        <v>-99.99</v>
      </c>
      <c r="DS663" s="1">
        <v>-3.88</v>
      </c>
      <c r="DT663" s="1">
        <v>-1.91</v>
      </c>
      <c r="DU663" s="1">
        <v>-0.9</v>
      </c>
      <c r="DV663" s="1">
        <v>-3.94</v>
      </c>
      <c r="DW663" s="1">
        <v>-2.62</v>
      </c>
      <c r="DX663" s="1">
        <v>-2.0299999999999998</v>
      </c>
      <c r="DY663" s="1">
        <v>-1.58</v>
      </c>
      <c r="DZ663" s="1">
        <v>-0.76</v>
      </c>
      <c r="EA663" s="1">
        <v>-3.96</v>
      </c>
      <c r="EB663" s="1">
        <v>-3.89</v>
      </c>
      <c r="EC663" s="1">
        <v>-3.36</v>
      </c>
      <c r="ED663" s="1">
        <v>-1.71</v>
      </c>
      <c r="EE663" s="1">
        <v>-1.5</v>
      </c>
      <c r="EF663" s="1">
        <v>-2.65</v>
      </c>
      <c r="EG663" s="1">
        <v>-1.93</v>
      </c>
      <c r="EH663" s="1">
        <v>-1.17</v>
      </c>
      <c r="EI663" s="1">
        <v>-1.19</v>
      </c>
      <c r="EJ663" s="1">
        <v>-0.31</v>
      </c>
      <c r="EL663">
        <v>198012</v>
      </c>
      <c r="EM663">
        <v>-4.5199999999999996</v>
      </c>
      <c r="EN663">
        <v>-0.27</v>
      </c>
      <c r="EO663">
        <v>2.73</v>
      </c>
      <c r="EP663">
        <v>1.31</v>
      </c>
      <c r="ER663" s="1">
        <v>198106</v>
      </c>
      <c r="ES663" s="1">
        <v>-5.9</v>
      </c>
      <c r="EU663" s="1">
        <v>198007</v>
      </c>
      <c r="EV663" s="1">
        <v>2.9</v>
      </c>
      <c r="EX663" s="1">
        <v>198506</v>
      </c>
      <c r="EY663" s="1">
        <v>-2.39</v>
      </c>
      <c r="FA663" s="1">
        <v>198106</v>
      </c>
      <c r="FB663" s="1">
        <f>IF(ISERROR(VLOOKUP($FA663,MOM,LOOKUPS!C$12,0)*$FB$6+VLOOKUP($FA663,STREV,LOOKUPS!C$10,0)*$FC$6+VLOOKUP($FA663,LTREV,LOOKUPS!C$9,0)*$FD$6+VLOOKUP($FA663,CFP,LOOKUPS!C$6,0)*$FE$6+VLOOKUP($FA663,EP,LOOKUPS!C$8,0)*$FF$6+VLOOKUP($FA663,BM,LOOKUPS!C$5,0)*$FG$6+VLOOKUP($FA663,DIV,LOOKUPS!C$7,0)*$FH$6++VLOOKUP($FA663,SIZE,LOOKUPS!C$11,0)*$FI$6),"",VLOOKUP($FA663,MOM,LOOKUPS!C$12,0)*$FB$6+VLOOKUP($FA663,STREV,LOOKUPS!C$10,0)*$FC$6+VLOOKUP($FA663,LTREV,LOOKUPS!C$9,0)*$FD$6+VLOOKUP($FA663,CFP,LOOKUPS!C$6,0)*$FE$6+VLOOKUP($FA663,EP,LOOKUPS!C$8,0)*$FF$6+VLOOKUP($FA663,BM,LOOKUPS!C$5,0)*$FG$6+VLOOKUP($FA663,DIV,LOOKUPS!C$7,0)*$FH$6++VLOOKUP($FA663,SIZE,LOOKUPS!C$11,0)*$FI$6)</f>
        <v>-4.1920000000000002</v>
      </c>
      <c r="FC663" s="1">
        <f>IF(ISERROR(VLOOKUP($FA663,MOM,LOOKUPS!D$12,0)*$FB$6+VLOOKUP($FA663,STREV,LOOKUPS!D$10,0)*$FC$6+VLOOKUP($FA663,LTREV,LOOKUPS!D$9,0)*$FD$6+VLOOKUP($FA663,CFP,LOOKUPS!D$6,0)*$FE$6+VLOOKUP($FA663,EP,LOOKUPS!D$8,0)*$FF$6+VLOOKUP($FA663,BM,LOOKUPS!D$5,0)*$FG$6+VLOOKUP($FA663,DIV,LOOKUPS!D$7,0)*$FH$6++VLOOKUP($FA663,SIZE,LOOKUPS!D$11,0)*$FI$6),"",VLOOKUP($FA663,MOM,LOOKUPS!D$12,0)*$FB$6+VLOOKUP($FA663,STREV,LOOKUPS!D$10,0)*$FC$6+VLOOKUP($FA663,LTREV,LOOKUPS!D$9,0)*$FD$6+VLOOKUP($FA663,CFP,LOOKUPS!D$6,0)*$FE$6+VLOOKUP($FA663,EP,LOOKUPS!D$8,0)*$FF$6+VLOOKUP($FA663,BM,LOOKUPS!D$5,0)*$FG$6+VLOOKUP($FA663,DIV,LOOKUPS!D$7,0)*$FH$6++VLOOKUP($FA663,SIZE,LOOKUPS!D$11,0)*$FI$6)</f>
        <v>-1.1962000000000002</v>
      </c>
      <c r="FD663" s="1">
        <f>IF(ISERROR(VLOOKUP($FA663,MOM,LOOKUPS!E$12,0)*$FB$6+VLOOKUP($FA663,STREV,LOOKUPS!E$10,0)*$FC$6+VLOOKUP($FA663,LTREV,LOOKUPS!E$9,0)*$FD$6+VLOOKUP($FA663,CFP,LOOKUPS!E$6,0)*$FE$6+VLOOKUP($FA663,EP,LOOKUPS!E$8,0)*$FF$6+VLOOKUP($FA663,BM,LOOKUPS!E$5,0)*$FG$6+VLOOKUP($FA663,DIV,LOOKUPS!E$7,0)*$FH$6++VLOOKUP($FA663,SIZE,LOOKUPS!E$11,0)*$FI$6),"",VLOOKUP($FA663,MOM,LOOKUPS!E$12,0)*$FB$6+VLOOKUP($FA663,STREV,LOOKUPS!E$10,0)*$FC$6+VLOOKUP($FA663,LTREV,LOOKUPS!E$9,0)*$FD$6+VLOOKUP($FA663,CFP,LOOKUPS!E$6,0)*$FE$6+VLOOKUP($FA663,EP,LOOKUPS!E$8,0)*$FF$6+VLOOKUP($FA663,BM,LOOKUPS!E$5,0)*$FG$6+VLOOKUP($FA663,DIV,LOOKUPS!E$7,0)*$FH$6++VLOOKUP($FA663,SIZE,LOOKUPS!E$11,0)*$FI$6)</f>
        <v>-6.4799999999999969E-2</v>
      </c>
      <c r="FE663" s="1">
        <f>IF(ISERROR(VLOOKUP($FA663,MOM,LOOKUPS!F$12,0)*$FB$6+VLOOKUP($FA663,STREV,LOOKUPS!F$10,0)*$FC$6+VLOOKUP($FA663,LTREV,LOOKUPS!F$9,0)*$FD$6+VLOOKUP($FA663,CFP,LOOKUPS!F$6,0)*$FE$6+VLOOKUP($FA663,EP,LOOKUPS!F$8,0)*$FF$6+VLOOKUP($FA663,BM,LOOKUPS!F$5,0)*$FG$6+VLOOKUP($FA663,DIV,LOOKUPS!F$7,0)*$FH$6++VLOOKUP($FA663,SIZE,LOOKUPS!F$11,0)*$FI$6),"",VLOOKUP($FA663,MOM,LOOKUPS!F$12,0)*$FB$6+VLOOKUP($FA663,STREV,LOOKUPS!F$10,0)*$FC$6+VLOOKUP($FA663,LTREV,LOOKUPS!F$9,0)*$FD$6+VLOOKUP($FA663,CFP,LOOKUPS!F$6,0)*$FE$6+VLOOKUP($FA663,EP,LOOKUPS!F$8,0)*$FF$6+VLOOKUP($FA663,BM,LOOKUPS!F$5,0)*$FG$6+VLOOKUP($FA663,DIV,LOOKUPS!F$7,0)*$FH$6++VLOOKUP($FA663,SIZE,LOOKUPS!F$11,0)*$FI$6)</f>
        <v>0.63290000000000002</v>
      </c>
      <c r="FF663" s="1">
        <f>IF(ISERROR(VLOOKUP($FA663,MOM,LOOKUPS!G$12,0)*$FB$6+VLOOKUP($FA663,STREV,LOOKUPS!G$10,0)*$FC$6+VLOOKUP($FA663,LTREV,LOOKUPS!G$9,0)*$FD$6+VLOOKUP($FA663,CFP,LOOKUPS!G$6,0)*$FE$6+VLOOKUP($FA663,EP,LOOKUPS!G$8,0)*$FF$6+VLOOKUP($FA663,BM,LOOKUPS!G$5,0)*$FG$6+VLOOKUP($FA663,DIV,LOOKUPS!G$7,0)*$FH$6++VLOOKUP($FA663,SIZE,LOOKUPS!G$11,0)*$FI$6),"",VLOOKUP($FA663,MOM,LOOKUPS!G$12,0)*$FB$6+VLOOKUP($FA663,STREV,LOOKUPS!G$10,0)*$FC$6+VLOOKUP($FA663,LTREV,LOOKUPS!G$9,0)*$FD$6+VLOOKUP($FA663,CFP,LOOKUPS!G$6,0)*$FE$6+VLOOKUP($FA663,EP,LOOKUPS!G$8,0)*$FF$6+VLOOKUP($FA663,BM,LOOKUPS!G$5,0)*$FG$6+VLOOKUP($FA663,DIV,LOOKUPS!G$7,0)*$FH$6++VLOOKUP($FA663,SIZE,LOOKUPS!G$11,0)*$FI$6)</f>
        <v>0.5766</v>
      </c>
      <c r="FG663" s="1">
        <f>IF(ISERROR(VLOOKUP($FA663,MOM,LOOKUPS!H$12,0)*$FB$6+VLOOKUP($FA663,STREV,LOOKUPS!H$10,0)*$FC$6+VLOOKUP($FA663,LTREV,LOOKUPS!H$9,0)*$FD$6+VLOOKUP($FA663,CFP,LOOKUPS!H$6,0)*$FE$6+VLOOKUP($FA663,EP,LOOKUPS!H$8,0)*$FF$6+VLOOKUP($FA663,BM,LOOKUPS!H$5,0)*$FG$6+VLOOKUP($FA663,DIV,LOOKUPS!H$7,0)*$FH$6++VLOOKUP($FA663,SIZE,LOOKUPS!H$11,0)*$FI$6),"",VLOOKUP($FA663,MOM,LOOKUPS!H$12,0)*$FB$6+VLOOKUP($FA663,STREV,LOOKUPS!H$10,0)*$FC$6+VLOOKUP($FA663,LTREV,LOOKUPS!H$9,0)*$FD$6+VLOOKUP($FA663,CFP,LOOKUPS!H$6,0)*$FE$6+VLOOKUP($FA663,EP,LOOKUPS!H$8,0)*$FF$6+VLOOKUP($FA663,BM,LOOKUPS!H$5,0)*$FG$6+VLOOKUP($FA663,DIV,LOOKUPS!H$7,0)*$FH$6++VLOOKUP($FA663,SIZE,LOOKUPS!H$11,0)*$FI$6)</f>
        <v>0.91549999999999998</v>
      </c>
      <c r="FH663" s="1">
        <f>IF(ISERROR(VLOOKUP($FA663,MOM,LOOKUPS!I$12,0)*$FB$6+VLOOKUP($FA663,STREV,LOOKUPS!I$10,0)*$FC$6+VLOOKUP($FA663,LTREV,LOOKUPS!I$9,0)*$FD$6+VLOOKUP($FA663,CFP,LOOKUPS!I$6,0)*$FE$6+VLOOKUP($FA663,EP,LOOKUPS!I$8,0)*$FF$6+VLOOKUP($FA663,BM,LOOKUPS!I$5,0)*$FG$6+VLOOKUP($FA663,DIV,LOOKUPS!I$7,0)*$FH$6++VLOOKUP($FA663,SIZE,LOOKUPS!I$11,0)*$FI$6),"",VLOOKUP($FA663,MOM,LOOKUPS!I$12,0)*$FB$6+VLOOKUP($FA663,STREV,LOOKUPS!I$10,0)*$FC$6+VLOOKUP($FA663,LTREV,LOOKUPS!I$9,0)*$FD$6+VLOOKUP($FA663,CFP,LOOKUPS!I$6,0)*$FE$6+VLOOKUP($FA663,EP,LOOKUPS!I$8,0)*$FF$6+VLOOKUP($FA663,BM,LOOKUPS!I$5,0)*$FG$6+VLOOKUP($FA663,DIV,LOOKUPS!I$7,0)*$FH$6++VLOOKUP($FA663,SIZE,LOOKUPS!I$11,0)*$FI$6)</f>
        <v>1.3183</v>
      </c>
      <c r="FI663" s="1">
        <f>IF(ISERROR(VLOOKUP($FA663,MOM,LOOKUPS!J$12,0)*$FB$6+VLOOKUP($FA663,STREV,LOOKUPS!J$10,0)*$FC$6+VLOOKUP($FA663,LTREV,LOOKUPS!J$9,0)*$FD$6+VLOOKUP($FA663,CFP,LOOKUPS!J$6,0)*$FE$6+VLOOKUP($FA663,EP,LOOKUPS!J$8,0)*$FF$6+VLOOKUP($FA663,BM,LOOKUPS!J$5,0)*$FG$6+VLOOKUP($FA663,DIV,LOOKUPS!J$7,0)*$FH$6++VLOOKUP($FA663,SIZE,LOOKUPS!J$11,0)*$FI$6),"",VLOOKUP($FA663,MOM,LOOKUPS!J$12,0)*$FB$6+VLOOKUP($FA663,STREV,LOOKUPS!J$10,0)*$FC$6+VLOOKUP($FA663,LTREV,LOOKUPS!J$9,0)*$FD$6+VLOOKUP($FA663,CFP,LOOKUPS!J$6,0)*$FE$6+VLOOKUP($FA663,EP,LOOKUPS!J$8,0)*$FF$6+VLOOKUP($FA663,BM,LOOKUPS!J$5,0)*$FG$6+VLOOKUP($FA663,DIV,LOOKUPS!J$7,0)*$FH$6++VLOOKUP($FA663,SIZE,LOOKUPS!J$11,0)*$FI$6)</f>
        <v>0.44080000000000003</v>
      </c>
      <c r="FJ663" s="1">
        <f>IF(ISERROR(VLOOKUP($FA663,MOM,LOOKUPS!K$12,0)*$FB$6+VLOOKUP($FA663,STREV,LOOKUPS!K$10,0)*$FC$6+VLOOKUP($FA663,LTREV,LOOKUPS!K$9,0)*$FD$6+VLOOKUP($FA663,CFP,LOOKUPS!K$6,0)*$FE$6+VLOOKUP($FA663,EP,LOOKUPS!K$8,0)*$FF$6+VLOOKUP($FA663,BM,LOOKUPS!K$5,0)*$FG$6+VLOOKUP($FA663,DIV,LOOKUPS!K$7,0)*$FH$6++VLOOKUP($FA663,SIZE,LOOKUPS!K$11,0)*$FI$6),"",VLOOKUP($FA663,MOM,LOOKUPS!K$12,0)*$FB$6+VLOOKUP($FA663,STREV,LOOKUPS!K$10,0)*$FC$6+VLOOKUP($FA663,LTREV,LOOKUPS!K$9,0)*$FD$6+VLOOKUP($FA663,CFP,LOOKUPS!K$6,0)*$FE$6+VLOOKUP($FA663,EP,LOOKUPS!K$8,0)*$FF$6+VLOOKUP($FA663,BM,LOOKUPS!K$5,0)*$FG$6+VLOOKUP($FA663,DIV,LOOKUPS!K$7,0)*$FH$6++VLOOKUP($FA663,SIZE,LOOKUPS!K$11,0)*$FI$6)</f>
        <v>0.20169999999999999</v>
      </c>
      <c r="FK663" s="1">
        <f>IF(ISERROR(VLOOKUP($FA663,MOM,LOOKUPS!L$12,0)*$FB$6+VLOOKUP($FA663,STREV,LOOKUPS!L$10,0)*$FC$6+VLOOKUP($FA663,LTREV,LOOKUPS!L$9,0)*$FD$6+VLOOKUP($FA663,CFP,LOOKUPS!L$6,0)*$FE$6+VLOOKUP($FA663,EP,LOOKUPS!L$8,0)*$FF$6+VLOOKUP($FA663,BM,LOOKUPS!L$5,0)*$FG$6+VLOOKUP($FA663,DIV,LOOKUPS!L$7,0)*$FH$6++VLOOKUP($FA663,SIZE,LOOKUPS!L$11,0)*$FI$6),"",VLOOKUP($FA663,MOM,LOOKUPS!L$12,0)*$FB$6+VLOOKUP($FA663,STREV,LOOKUPS!L$10,0)*$FC$6+VLOOKUP($FA663,LTREV,LOOKUPS!L$9,0)*$FD$6+VLOOKUP($FA663,CFP,LOOKUPS!L$6,0)*$FE$6+VLOOKUP($FA663,EP,LOOKUPS!L$8,0)*$FF$6+VLOOKUP($FA663,BM,LOOKUPS!L$5,0)*$FG$6+VLOOKUP($FA663,DIV,LOOKUPS!L$7,0)*$FH$6++VLOOKUP($FA663,SIZE,LOOKUPS!L$11,0)*$FI$6)</f>
        <v>-1.2514999999999998</v>
      </c>
    </row>
    <row r="664" spans="1:167" x14ac:dyDescent="0.3">
      <c r="A664" s="1">
        <v>198107</v>
      </c>
      <c r="B664" s="1">
        <v>-1.87</v>
      </c>
      <c r="C664" s="1">
        <v>-1.08</v>
      </c>
      <c r="D664" s="1">
        <v>-0.19</v>
      </c>
      <c r="E664" s="1">
        <v>-1.58</v>
      </c>
      <c r="F664" s="1">
        <v>-0.99</v>
      </c>
      <c r="G664" s="1">
        <v>-2.4700000000000002</v>
      </c>
      <c r="H664" s="1">
        <v>-2.0299999999999998</v>
      </c>
      <c r="I664" s="1">
        <v>-2.4300000000000002</v>
      </c>
      <c r="J664" s="1">
        <v>-3.38</v>
      </c>
      <c r="K664" s="1">
        <v>-2.59</v>
      </c>
      <c r="M664" s="1">
        <v>198008</v>
      </c>
      <c r="N664" s="1">
        <v>7.28</v>
      </c>
      <c r="O664" s="1">
        <v>5.37</v>
      </c>
      <c r="P664" s="1">
        <v>5.16</v>
      </c>
      <c r="Q664" s="1">
        <v>5.82</v>
      </c>
      <c r="R664" s="1">
        <v>6.39</v>
      </c>
      <c r="S664" s="1">
        <v>6.19</v>
      </c>
      <c r="T664" s="1">
        <v>6.99</v>
      </c>
      <c r="U664" s="1">
        <v>6.84</v>
      </c>
      <c r="V664" s="1">
        <v>7.77</v>
      </c>
      <c r="W664" s="1">
        <v>7.82</v>
      </c>
      <c r="Y664" s="1">
        <v>198507</v>
      </c>
      <c r="Z664" s="1">
        <v>3.22</v>
      </c>
      <c r="AA664" s="1">
        <v>2.39</v>
      </c>
      <c r="AB664" s="1">
        <v>2.64</v>
      </c>
      <c r="AC664" s="1">
        <v>2.39</v>
      </c>
      <c r="AD664" s="1">
        <v>1.45</v>
      </c>
      <c r="AE664" s="1">
        <v>0.39</v>
      </c>
      <c r="AF664" s="1">
        <v>1.1200000000000001</v>
      </c>
      <c r="AG664" s="1">
        <v>0.75</v>
      </c>
      <c r="AH664" s="1">
        <v>1.82</v>
      </c>
      <c r="AI664" s="1">
        <v>1.42</v>
      </c>
      <c r="AK664">
        <v>200601</v>
      </c>
      <c r="AL664">
        <v>12.04</v>
      </c>
      <c r="AM664">
        <v>6.55</v>
      </c>
      <c r="AN664">
        <v>6.03</v>
      </c>
      <c r="AO664">
        <v>7.65</v>
      </c>
      <c r="AP664">
        <v>7.01</v>
      </c>
      <c r="AQ664">
        <v>5.2</v>
      </c>
      <c r="AR664">
        <v>5.75</v>
      </c>
      <c r="AS664">
        <v>7.05</v>
      </c>
      <c r="AT664">
        <v>8.26</v>
      </c>
      <c r="AU664">
        <v>7.44</v>
      </c>
      <c r="AV664">
        <v>6.36</v>
      </c>
      <c r="AW664">
        <v>5.18</v>
      </c>
      <c r="AX664">
        <v>5.21</v>
      </c>
      <c r="AY664">
        <v>6.2</v>
      </c>
      <c r="AZ664">
        <v>5.22</v>
      </c>
      <c r="BA664">
        <v>7.68</v>
      </c>
      <c r="BB664">
        <v>6.31</v>
      </c>
      <c r="BC664">
        <v>7.36</v>
      </c>
      <c r="BD664">
        <v>9.07</v>
      </c>
      <c r="BF664" s="1">
        <v>200601</v>
      </c>
      <c r="BG664" s="1">
        <v>11.58</v>
      </c>
      <c r="BH664" s="1">
        <v>7.18</v>
      </c>
      <c r="BI664" s="1">
        <v>5.74</v>
      </c>
      <c r="BJ664" s="1">
        <v>6.51</v>
      </c>
      <c r="BK664" s="1">
        <v>7.76</v>
      </c>
      <c r="BL664" s="1">
        <v>5.59</v>
      </c>
      <c r="BM664" s="1">
        <v>6.34</v>
      </c>
      <c r="BN664" s="1">
        <v>4.87</v>
      </c>
      <c r="BO664" s="1">
        <v>7.31</v>
      </c>
      <c r="BP664" s="1">
        <v>7.66</v>
      </c>
      <c r="BQ664" s="1">
        <v>7.91</v>
      </c>
      <c r="BR664" s="1">
        <v>5.66</v>
      </c>
      <c r="BS664" s="1">
        <v>5.52</v>
      </c>
      <c r="BT664" s="1">
        <v>6.04</v>
      </c>
      <c r="BU664" s="1">
        <v>6.65</v>
      </c>
      <c r="BV664" s="1">
        <v>4.8499999999999996</v>
      </c>
      <c r="BW664" s="1">
        <v>4.8899999999999997</v>
      </c>
      <c r="BX664" s="1">
        <v>6.67</v>
      </c>
      <c r="BY664" s="1">
        <v>8.06</v>
      </c>
      <c r="CA664" s="1">
        <v>198101</v>
      </c>
      <c r="CB664" s="1">
        <v>-3.54</v>
      </c>
      <c r="CC664" s="1">
        <v>-2.41</v>
      </c>
      <c r="CD664" s="1">
        <v>1.02</v>
      </c>
      <c r="CE664" s="1">
        <v>3.44</v>
      </c>
      <c r="CF664" s="1">
        <v>-3.11</v>
      </c>
      <c r="CG664" s="1">
        <v>-0.05</v>
      </c>
      <c r="CH664" s="1">
        <v>1.41</v>
      </c>
      <c r="CI664" s="1">
        <v>1.71</v>
      </c>
      <c r="CJ664" s="1">
        <v>3.91</v>
      </c>
      <c r="CK664" s="1">
        <v>-4.03</v>
      </c>
      <c r="CL664" s="1">
        <v>-1.06</v>
      </c>
      <c r="CM664" s="1">
        <v>-0.22</v>
      </c>
      <c r="CN664" s="1">
        <v>0.12</v>
      </c>
      <c r="CO664" s="1">
        <v>0.84</v>
      </c>
      <c r="CP664" s="1">
        <v>1.91</v>
      </c>
      <c r="CQ664" s="1">
        <v>1.17</v>
      </c>
      <c r="CR664" s="1">
        <v>2.27</v>
      </c>
      <c r="CS664" s="1">
        <v>3.66</v>
      </c>
      <c r="CT664" s="1">
        <v>4.07</v>
      </c>
      <c r="CV664" s="1">
        <v>198201</v>
      </c>
      <c r="CW664" s="1">
        <v>-1.0900000000000001</v>
      </c>
      <c r="CX664" s="1">
        <v>-3.03</v>
      </c>
      <c r="CY664" s="1">
        <v>-2.5</v>
      </c>
      <c r="CZ664" s="1">
        <v>0.05</v>
      </c>
      <c r="DA664" s="1">
        <v>-2.98</v>
      </c>
      <c r="DB664" s="1">
        <v>-2.52</v>
      </c>
      <c r="DC664" s="1">
        <v>-2.73</v>
      </c>
      <c r="DD664" s="1">
        <v>-1.9</v>
      </c>
      <c r="DE664" s="1">
        <v>0.62</v>
      </c>
      <c r="DF664" s="1">
        <v>-3.69</v>
      </c>
      <c r="DG664" s="1">
        <v>-1.98</v>
      </c>
      <c r="DH664" s="1">
        <v>-3.13</v>
      </c>
      <c r="DI664" s="1">
        <v>-1.84</v>
      </c>
      <c r="DJ664" s="1">
        <v>-3.57</v>
      </c>
      <c r="DK664" s="1">
        <v>-1.95</v>
      </c>
      <c r="DL664" s="1">
        <v>-2.75</v>
      </c>
      <c r="DM664" s="1">
        <v>-1.1200000000000001</v>
      </c>
      <c r="DN664" s="1">
        <v>-0.13</v>
      </c>
      <c r="DO664" s="1">
        <v>1.68</v>
      </c>
      <c r="DQ664" s="1">
        <v>198101</v>
      </c>
      <c r="DR664" s="1">
        <v>-99.99</v>
      </c>
      <c r="DS664" s="1">
        <v>1.63</v>
      </c>
      <c r="DT664" s="1">
        <v>-0.75</v>
      </c>
      <c r="DU664" s="1">
        <v>-3.07</v>
      </c>
      <c r="DV664" s="1">
        <v>1.85</v>
      </c>
      <c r="DW664" s="1">
        <v>-0.27</v>
      </c>
      <c r="DX664" s="1">
        <v>-0.54</v>
      </c>
      <c r="DY664" s="1">
        <v>-1.71</v>
      </c>
      <c r="DZ664" s="1">
        <v>-3.68</v>
      </c>
      <c r="EA664" s="1">
        <v>2.2000000000000002</v>
      </c>
      <c r="EB664" s="1">
        <v>0.22</v>
      </c>
      <c r="EC664" s="1">
        <v>-0.03</v>
      </c>
      <c r="ED664" s="1">
        <v>-0.56000000000000005</v>
      </c>
      <c r="EE664" s="1">
        <v>-0.42</v>
      </c>
      <c r="EF664" s="1">
        <v>-0.68</v>
      </c>
      <c r="EG664" s="1">
        <v>-1.54</v>
      </c>
      <c r="EH664" s="1">
        <v>-1.9</v>
      </c>
      <c r="EI664" s="1">
        <v>-2.8</v>
      </c>
      <c r="EJ664" s="1">
        <v>-4.58</v>
      </c>
      <c r="EL664">
        <v>198101</v>
      </c>
      <c r="EM664">
        <v>-5.04</v>
      </c>
      <c r="EN664">
        <v>3.01</v>
      </c>
      <c r="EO664">
        <v>6.83</v>
      </c>
      <c r="EP664">
        <v>1.04</v>
      </c>
      <c r="ER664" s="1">
        <v>198107</v>
      </c>
      <c r="ES664" s="1">
        <v>-2.52</v>
      </c>
      <c r="EU664" s="1">
        <v>198008</v>
      </c>
      <c r="EV664" s="1">
        <v>-0.98</v>
      </c>
      <c r="EX664" s="1">
        <v>198507</v>
      </c>
      <c r="EY664" s="1">
        <v>1.66</v>
      </c>
      <c r="FA664" s="1">
        <v>198107</v>
      </c>
      <c r="FB664" s="1">
        <f>IF(ISERROR(VLOOKUP($FA664,MOM,LOOKUPS!C$12,0)*$FB$6+VLOOKUP($FA664,STREV,LOOKUPS!C$10,0)*$FC$6+VLOOKUP($FA664,LTREV,LOOKUPS!C$9,0)*$FD$6+VLOOKUP($FA664,CFP,LOOKUPS!C$6,0)*$FE$6+VLOOKUP($FA664,EP,LOOKUPS!C$8,0)*$FF$6+VLOOKUP($FA664,BM,LOOKUPS!C$5,0)*$FG$6+VLOOKUP($FA664,DIV,LOOKUPS!C$7,0)*$FH$6++VLOOKUP($FA664,SIZE,LOOKUPS!C$11,0)*$FI$6),"",VLOOKUP($FA664,MOM,LOOKUPS!C$12,0)*$FB$6+VLOOKUP($FA664,STREV,LOOKUPS!C$10,0)*$FC$6+VLOOKUP($FA664,LTREV,LOOKUPS!C$9,0)*$FD$6+VLOOKUP($FA664,CFP,LOOKUPS!C$6,0)*$FE$6+VLOOKUP($FA664,EP,LOOKUPS!C$8,0)*$FF$6+VLOOKUP($FA664,BM,LOOKUPS!C$5,0)*$FG$6+VLOOKUP($FA664,DIV,LOOKUPS!C$7,0)*$FH$6++VLOOKUP($FA664,SIZE,LOOKUPS!C$11,0)*$FI$6)</f>
        <v>-2.8672</v>
      </c>
      <c r="FC664" s="1">
        <f>IF(ISERROR(VLOOKUP($FA664,MOM,LOOKUPS!D$12,0)*$FB$6+VLOOKUP($FA664,STREV,LOOKUPS!D$10,0)*$FC$6+VLOOKUP($FA664,LTREV,LOOKUPS!D$9,0)*$FD$6+VLOOKUP($FA664,CFP,LOOKUPS!D$6,0)*$FE$6+VLOOKUP($FA664,EP,LOOKUPS!D$8,0)*$FF$6+VLOOKUP($FA664,BM,LOOKUPS!D$5,0)*$FG$6+VLOOKUP($FA664,DIV,LOOKUPS!D$7,0)*$FH$6++VLOOKUP($FA664,SIZE,LOOKUPS!D$11,0)*$FI$6),"",VLOOKUP($FA664,MOM,LOOKUPS!D$12,0)*$FB$6+VLOOKUP($FA664,STREV,LOOKUPS!D$10,0)*$FC$6+VLOOKUP($FA664,LTREV,LOOKUPS!D$9,0)*$FD$6+VLOOKUP($FA664,CFP,LOOKUPS!D$6,0)*$FE$6+VLOOKUP($FA664,EP,LOOKUPS!D$8,0)*$FF$6+VLOOKUP($FA664,BM,LOOKUPS!D$5,0)*$FG$6+VLOOKUP($FA664,DIV,LOOKUPS!D$7,0)*$FH$6++VLOOKUP($FA664,SIZE,LOOKUPS!D$11,0)*$FI$6)</f>
        <v>-1.7192000000000003</v>
      </c>
      <c r="FD664" s="1">
        <f>IF(ISERROR(VLOOKUP($FA664,MOM,LOOKUPS!E$12,0)*$FB$6+VLOOKUP($FA664,STREV,LOOKUPS!E$10,0)*$FC$6+VLOOKUP($FA664,LTREV,LOOKUPS!E$9,0)*$FD$6+VLOOKUP($FA664,CFP,LOOKUPS!E$6,0)*$FE$6+VLOOKUP($FA664,EP,LOOKUPS!E$8,0)*$FF$6+VLOOKUP($FA664,BM,LOOKUPS!E$5,0)*$FG$6+VLOOKUP($FA664,DIV,LOOKUPS!E$7,0)*$FH$6++VLOOKUP($FA664,SIZE,LOOKUPS!E$11,0)*$FI$6),"",VLOOKUP($FA664,MOM,LOOKUPS!E$12,0)*$FB$6+VLOOKUP($FA664,STREV,LOOKUPS!E$10,0)*$FC$6+VLOOKUP($FA664,LTREV,LOOKUPS!E$9,0)*$FD$6+VLOOKUP($FA664,CFP,LOOKUPS!E$6,0)*$FE$6+VLOOKUP($FA664,EP,LOOKUPS!E$8,0)*$FF$6+VLOOKUP($FA664,BM,LOOKUPS!E$5,0)*$FG$6+VLOOKUP($FA664,DIV,LOOKUPS!E$7,0)*$FH$6++VLOOKUP($FA664,SIZE,LOOKUPS!E$11,0)*$FI$6)</f>
        <v>-1.3664000000000001</v>
      </c>
      <c r="FE664" s="1">
        <f>IF(ISERROR(VLOOKUP($FA664,MOM,LOOKUPS!F$12,0)*$FB$6+VLOOKUP($FA664,STREV,LOOKUPS!F$10,0)*$FC$6+VLOOKUP($FA664,LTREV,LOOKUPS!F$9,0)*$FD$6+VLOOKUP($FA664,CFP,LOOKUPS!F$6,0)*$FE$6+VLOOKUP($FA664,EP,LOOKUPS!F$8,0)*$FF$6+VLOOKUP($FA664,BM,LOOKUPS!F$5,0)*$FG$6+VLOOKUP($FA664,DIV,LOOKUPS!F$7,0)*$FH$6++VLOOKUP($FA664,SIZE,LOOKUPS!F$11,0)*$FI$6),"",VLOOKUP($FA664,MOM,LOOKUPS!F$12,0)*$FB$6+VLOOKUP($FA664,STREV,LOOKUPS!F$10,0)*$FC$6+VLOOKUP($FA664,LTREV,LOOKUPS!F$9,0)*$FD$6+VLOOKUP($FA664,CFP,LOOKUPS!F$6,0)*$FE$6+VLOOKUP($FA664,EP,LOOKUPS!F$8,0)*$FF$6+VLOOKUP($FA664,BM,LOOKUPS!F$5,0)*$FG$6+VLOOKUP($FA664,DIV,LOOKUPS!F$7,0)*$FH$6++VLOOKUP($FA664,SIZE,LOOKUPS!F$11,0)*$FI$6)</f>
        <v>-1.8757000000000001</v>
      </c>
      <c r="FF664" s="1">
        <f>IF(ISERROR(VLOOKUP($FA664,MOM,LOOKUPS!G$12,0)*$FB$6+VLOOKUP($FA664,STREV,LOOKUPS!G$10,0)*$FC$6+VLOOKUP($FA664,LTREV,LOOKUPS!G$9,0)*$FD$6+VLOOKUP($FA664,CFP,LOOKUPS!G$6,0)*$FE$6+VLOOKUP($FA664,EP,LOOKUPS!G$8,0)*$FF$6+VLOOKUP($FA664,BM,LOOKUPS!G$5,0)*$FG$6+VLOOKUP($FA664,DIV,LOOKUPS!G$7,0)*$FH$6++VLOOKUP($FA664,SIZE,LOOKUPS!G$11,0)*$FI$6),"",VLOOKUP($FA664,MOM,LOOKUPS!G$12,0)*$FB$6+VLOOKUP($FA664,STREV,LOOKUPS!G$10,0)*$FC$6+VLOOKUP($FA664,LTREV,LOOKUPS!G$9,0)*$FD$6+VLOOKUP($FA664,CFP,LOOKUPS!G$6,0)*$FE$6+VLOOKUP($FA664,EP,LOOKUPS!G$8,0)*$FF$6+VLOOKUP($FA664,BM,LOOKUPS!G$5,0)*$FG$6+VLOOKUP($FA664,DIV,LOOKUPS!G$7,0)*$FH$6++VLOOKUP($FA664,SIZE,LOOKUPS!G$11,0)*$FI$6)</f>
        <v>-1.9682000000000002</v>
      </c>
      <c r="FG664" s="1">
        <f>IF(ISERROR(VLOOKUP($FA664,MOM,LOOKUPS!H$12,0)*$FB$6+VLOOKUP($FA664,STREV,LOOKUPS!H$10,0)*$FC$6+VLOOKUP($FA664,LTREV,LOOKUPS!H$9,0)*$FD$6+VLOOKUP($FA664,CFP,LOOKUPS!H$6,0)*$FE$6+VLOOKUP($FA664,EP,LOOKUPS!H$8,0)*$FF$6+VLOOKUP($FA664,BM,LOOKUPS!H$5,0)*$FG$6+VLOOKUP($FA664,DIV,LOOKUPS!H$7,0)*$FH$6++VLOOKUP($FA664,SIZE,LOOKUPS!H$11,0)*$FI$6),"",VLOOKUP($FA664,MOM,LOOKUPS!H$12,0)*$FB$6+VLOOKUP($FA664,STREV,LOOKUPS!H$10,0)*$FC$6+VLOOKUP($FA664,LTREV,LOOKUPS!H$9,0)*$FD$6+VLOOKUP($FA664,CFP,LOOKUPS!H$6,0)*$FE$6+VLOOKUP($FA664,EP,LOOKUPS!H$8,0)*$FF$6+VLOOKUP($FA664,BM,LOOKUPS!H$5,0)*$FG$6+VLOOKUP($FA664,DIV,LOOKUPS!H$7,0)*$FH$6++VLOOKUP($FA664,SIZE,LOOKUPS!H$11,0)*$FI$6)</f>
        <v>-1.9779000000000002</v>
      </c>
      <c r="FH664" s="1">
        <f>IF(ISERROR(VLOOKUP($FA664,MOM,LOOKUPS!I$12,0)*$FB$6+VLOOKUP($FA664,STREV,LOOKUPS!I$10,0)*$FC$6+VLOOKUP($FA664,LTREV,LOOKUPS!I$9,0)*$FD$6+VLOOKUP($FA664,CFP,LOOKUPS!I$6,0)*$FE$6+VLOOKUP($FA664,EP,LOOKUPS!I$8,0)*$FF$6+VLOOKUP($FA664,BM,LOOKUPS!I$5,0)*$FG$6+VLOOKUP($FA664,DIV,LOOKUPS!I$7,0)*$FH$6++VLOOKUP($FA664,SIZE,LOOKUPS!I$11,0)*$FI$6),"",VLOOKUP($FA664,MOM,LOOKUPS!I$12,0)*$FB$6+VLOOKUP($FA664,STREV,LOOKUPS!I$10,0)*$FC$6+VLOOKUP($FA664,LTREV,LOOKUPS!I$9,0)*$FD$6+VLOOKUP($FA664,CFP,LOOKUPS!I$6,0)*$FE$6+VLOOKUP($FA664,EP,LOOKUPS!I$8,0)*$FF$6+VLOOKUP($FA664,BM,LOOKUPS!I$5,0)*$FG$6+VLOOKUP($FA664,DIV,LOOKUPS!I$7,0)*$FH$6++VLOOKUP($FA664,SIZE,LOOKUPS!I$11,0)*$FI$6)</f>
        <v>-2.5817999999999999</v>
      </c>
      <c r="FI664" s="1">
        <f>IF(ISERROR(VLOOKUP($FA664,MOM,LOOKUPS!J$12,0)*$FB$6+VLOOKUP($FA664,STREV,LOOKUPS!J$10,0)*$FC$6+VLOOKUP($FA664,LTREV,LOOKUPS!J$9,0)*$FD$6+VLOOKUP($FA664,CFP,LOOKUPS!J$6,0)*$FE$6+VLOOKUP($FA664,EP,LOOKUPS!J$8,0)*$FF$6+VLOOKUP($FA664,BM,LOOKUPS!J$5,0)*$FG$6+VLOOKUP($FA664,DIV,LOOKUPS!J$7,0)*$FH$6++VLOOKUP($FA664,SIZE,LOOKUPS!J$11,0)*$FI$6),"",VLOOKUP($FA664,MOM,LOOKUPS!J$12,0)*$FB$6+VLOOKUP($FA664,STREV,LOOKUPS!J$10,0)*$FC$6+VLOOKUP($FA664,LTREV,LOOKUPS!J$9,0)*$FD$6+VLOOKUP($FA664,CFP,LOOKUPS!J$6,0)*$FE$6+VLOOKUP($FA664,EP,LOOKUPS!J$8,0)*$FF$6+VLOOKUP($FA664,BM,LOOKUPS!J$5,0)*$FG$6+VLOOKUP($FA664,DIV,LOOKUPS!J$7,0)*$FH$6++VLOOKUP($FA664,SIZE,LOOKUPS!J$11,0)*$FI$6)</f>
        <v>-2.1265000000000001</v>
      </c>
      <c r="FJ664" s="1">
        <f>IF(ISERROR(VLOOKUP($FA664,MOM,LOOKUPS!K$12,0)*$FB$6+VLOOKUP($FA664,STREV,LOOKUPS!K$10,0)*$FC$6+VLOOKUP($FA664,LTREV,LOOKUPS!K$9,0)*$FD$6+VLOOKUP($FA664,CFP,LOOKUPS!K$6,0)*$FE$6+VLOOKUP($FA664,EP,LOOKUPS!K$8,0)*$FF$6+VLOOKUP($FA664,BM,LOOKUPS!K$5,0)*$FG$6+VLOOKUP($FA664,DIV,LOOKUPS!K$7,0)*$FH$6++VLOOKUP($FA664,SIZE,LOOKUPS!K$11,0)*$FI$6),"",VLOOKUP($FA664,MOM,LOOKUPS!K$12,0)*$FB$6+VLOOKUP($FA664,STREV,LOOKUPS!K$10,0)*$FC$6+VLOOKUP($FA664,LTREV,LOOKUPS!K$9,0)*$FD$6+VLOOKUP($FA664,CFP,LOOKUPS!K$6,0)*$FE$6+VLOOKUP($FA664,EP,LOOKUPS!K$8,0)*$FF$6+VLOOKUP($FA664,BM,LOOKUPS!K$5,0)*$FG$6+VLOOKUP($FA664,DIV,LOOKUPS!K$7,0)*$FH$6++VLOOKUP($FA664,SIZE,LOOKUPS!K$11,0)*$FI$6)</f>
        <v>-2.0658000000000003</v>
      </c>
      <c r="FK664" s="1">
        <f>IF(ISERROR(VLOOKUP($FA664,MOM,LOOKUPS!L$12,0)*$FB$6+VLOOKUP($FA664,STREV,LOOKUPS!L$10,0)*$FC$6+VLOOKUP($FA664,LTREV,LOOKUPS!L$9,0)*$FD$6+VLOOKUP($FA664,CFP,LOOKUPS!L$6,0)*$FE$6+VLOOKUP($FA664,EP,LOOKUPS!L$8,0)*$FF$6+VLOOKUP($FA664,BM,LOOKUPS!L$5,0)*$FG$6+VLOOKUP($FA664,DIV,LOOKUPS!L$7,0)*$FH$6++VLOOKUP($FA664,SIZE,LOOKUPS!L$11,0)*$FI$6),"",VLOOKUP($FA664,MOM,LOOKUPS!L$12,0)*$FB$6+VLOOKUP($FA664,STREV,LOOKUPS!L$10,0)*$FC$6+VLOOKUP($FA664,LTREV,LOOKUPS!L$9,0)*$FD$6+VLOOKUP($FA664,CFP,LOOKUPS!L$6,0)*$FE$6+VLOOKUP($FA664,EP,LOOKUPS!L$8,0)*$FF$6+VLOOKUP($FA664,BM,LOOKUPS!L$5,0)*$FG$6+VLOOKUP($FA664,DIV,LOOKUPS!L$7,0)*$FH$6++VLOOKUP($FA664,SIZE,LOOKUPS!L$11,0)*$FI$6)</f>
        <v>-1.7547999999999999</v>
      </c>
    </row>
    <row r="665" spans="1:167" x14ac:dyDescent="0.3">
      <c r="A665" s="1">
        <v>198108</v>
      </c>
      <c r="B665" s="1">
        <v>-9.08</v>
      </c>
      <c r="C665" s="1">
        <v>-6.38</v>
      </c>
      <c r="D665" s="1">
        <v>-4.47</v>
      </c>
      <c r="E665" s="1">
        <v>-4.29</v>
      </c>
      <c r="F665" s="1">
        <v>-6.02</v>
      </c>
      <c r="G665" s="1">
        <v>-6.17</v>
      </c>
      <c r="H665" s="1">
        <v>-6.63</v>
      </c>
      <c r="I665" s="1">
        <v>-5.35</v>
      </c>
      <c r="J665" s="1">
        <v>-7.47</v>
      </c>
      <c r="K665" s="1">
        <v>-9.7200000000000006</v>
      </c>
      <c r="M665" s="1">
        <v>198009</v>
      </c>
      <c r="N665" s="1">
        <v>7.32</v>
      </c>
      <c r="O665" s="1">
        <v>5.17</v>
      </c>
      <c r="P665" s="1">
        <v>4.08</v>
      </c>
      <c r="Q665" s="1">
        <v>6.65</v>
      </c>
      <c r="R665" s="1">
        <v>3.7</v>
      </c>
      <c r="S665" s="1">
        <v>5.57</v>
      </c>
      <c r="T665" s="1">
        <v>5.07</v>
      </c>
      <c r="U665" s="1">
        <v>5.39</v>
      </c>
      <c r="V665" s="1">
        <v>4.53</v>
      </c>
      <c r="W665" s="1">
        <v>3.44</v>
      </c>
      <c r="Y665" s="1">
        <v>198508</v>
      </c>
      <c r="Z665" s="1">
        <v>-2.1</v>
      </c>
      <c r="AA665" s="1">
        <v>-0.52</v>
      </c>
      <c r="AB665" s="1">
        <v>-0.8</v>
      </c>
      <c r="AC665" s="1">
        <v>0.97</v>
      </c>
      <c r="AD665" s="1">
        <v>-0.26</v>
      </c>
      <c r="AE665" s="1">
        <v>-7.0000000000000007E-2</v>
      </c>
      <c r="AF665" s="1">
        <v>0.35</v>
      </c>
      <c r="AG665" s="1">
        <v>0.59</v>
      </c>
      <c r="AH665" s="1">
        <v>0.08</v>
      </c>
      <c r="AI665" s="1">
        <v>-1.44</v>
      </c>
      <c r="AK665">
        <v>200602</v>
      </c>
      <c r="AL665">
        <v>1.76</v>
      </c>
      <c r="AM665">
        <v>0.19</v>
      </c>
      <c r="AN665">
        <v>0.75</v>
      </c>
      <c r="AO665">
        <v>-0.61</v>
      </c>
      <c r="AP665">
        <v>0.05</v>
      </c>
      <c r="AQ665">
        <v>0.56000000000000005</v>
      </c>
      <c r="AR665">
        <v>0.76</v>
      </c>
      <c r="AS665">
        <v>0.5</v>
      </c>
      <c r="AT665">
        <v>-0.83</v>
      </c>
      <c r="AU665">
        <v>-0.08</v>
      </c>
      <c r="AV665">
        <v>0.25</v>
      </c>
      <c r="AW665">
        <v>0.59</v>
      </c>
      <c r="AX665">
        <v>0.52</v>
      </c>
      <c r="AY665">
        <v>0.47</v>
      </c>
      <c r="AZ665">
        <v>1.1000000000000001</v>
      </c>
      <c r="BA665">
        <v>1.01</v>
      </c>
      <c r="BB665">
        <v>-0.12</v>
      </c>
      <c r="BC665">
        <v>-0.98</v>
      </c>
      <c r="BD665">
        <v>-0.7</v>
      </c>
      <c r="BF665" s="1">
        <v>200602</v>
      </c>
      <c r="BG665" s="1">
        <v>1.66</v>
      </c>
      <c r="BH665" s="1">
        <v>-0.02</v>
      </c>
      <c r="BI665" s="1">
        <v>0.49</v>
      </c>
      <c r="BJ665" s="1">
        <v>0.01</v>
      </c>
      <c r="BK665" s="1">
        <v>-0.42</v>
      </c>
      <c r="BL665" s="1">
        <v>0.85</v>
      </c>
      <c r="BM665" s="1">
        <v>0.57999999999999996</v>
      </c>
      <c r="BN665" s="1">
        <v>0.15</v>
      </c>
      <c r="BO665" s="1">
        <v>-0.05</v>
      </c>
      <c r="BP665" s="1">
        <v>-0.74</v>
      </c>
      <c r="BQ665" s="1">
        <v>0.05</v>
      </c>
      <c r="BR665" s="1">
        <v>1.02</v>
      </c>
      <c r="BS665" s="1">
        <v>0.65</v>
      </c>
      <c r="BT665" s="1">
        <v>0.74</v>
      </c>
      <c r="BU665" s="1">
        <v>0.41</v>
      </c>
      <c r="BV665" s="1">
        <v>0.17</v>
      </c>
      <c r="BW665" s="1">
        <v>0.13</v>
      </c>
      <c r="BX665" s="1">
        <v>-0.05</v>
      </c>
      <c r="BY665" s="1">
        <v>-0.05</v>
      </c>
      <c r="CA665" s="1">
        <v>198102</v>
      </c>
      <c r="CB665" s="1">
        <v>-1.46</v>
      </c>
      <c r="CC665" s="1">
        <v>-0.49</v>
      </c>
      <c r="CD665" s="1">
        <v>1.65</v>
      </c>
      <c r="CE665" s="1">
        <v>1.81</v>
      </c>
      <c r="CF665" s="1">
        <v>-1.17</v>
      </c>
      <c r="CG665" s="1">
        <v>1.28</v>
      </c>
      <c r="CH665" s="1">
        <v>1.86</v>
      </c>
      <c r="CI665" s="1">
        <v>1.74</v>
      </c>
      <c r="CJ665" s="1">
        <v>1.93</v>
      </c>
      <c r="CK665" s="1">
        <v>-1.96</v>
      </c>
      <c r="CL665" s="1">
        <v>0.61</v>
      </c>
      <c r="CM665" s="1">
        <v>1.62</v>
      </c>
      <c r="CN665" s="1">
        <v>0.93</v>
      </c>
      <c r="CO665" s="1">
        <v>2.08</v>
      </c>
      <c r="CP665" s="1">
        <v>1.66</v>
      </c>
      <c r="CQ665" s="1">
        <v>1.96</v>
      </c>
      <c r="CR665" s="1">
        <v>1.51</v>
      </c>
      <c r="CS665" s="1">
        <v>1.47</v>
      </c>
      <c r="CT665" s="1">
        <v>2.23</v>
      </c>
      <c r="CV665" s="1">
        <v>198202</v>
      </c>
      <c r="CW665" s="1">
        <v>-5.92</v>
      </c>
      <c r="CX665" s="1">
        <v>-4.72</v>
      </c>
      <c r="CY665" s="1">
        <v>-3</v>
      </c>
      <c r="CZ665" s="1">
        <v>-0.78</v>
      </c>
      <c r="DA665" s="1">
        <v>-5.27</v>
      </c>
      <c r="DB665" s="1">
        <v>-3.22</v>
      </c>
      <c r="DC665" s="1">
        <v>-2.78</v>
      </c>
      <c r="DD665" s="1">
        <v>-2.76</v>
      </c>
      <c r="DE665" s="1">
        <v>-0.16</v>
      </c>
      <c r="DF665" s="1">
        <v>-5.76</v>
      </c>
      <c r="DG665" s="1">
        <v>-4.5599999999999996</v>
      </c>
      <c r="DH665" s="1">
        <v>-3.44</v>
      </c>
      <c r="DI665" s="1">
        <v>-2.98</v>
      </c>
      <c r="DJ665" s="1">
        <v>-3.56</v>
      </c>
      <c r="DK665" s="1">
        <v>-2.04</v>
      </c>
      <c r="DL665" s="1">
        <v>-3.52</v>
      </c>
      <c r="DM665" s="1">
        <v>-2.0499999999999998</v>
      </c>
      <c r="DN665" s="1">
        <v>-1.49</v>
      </c>
      <c r="DO665" s="1">
        <v>1.72</v>
      </c>
      <c r="DQ665" s="1">
        <v>198102</v>
      </c>
      <c r="DR665" s="1">
        <v>-99.99</v>
      </c>
      <c r="DS665" s="1">
        <v>-0.03</v>
      </c>
      <c r="DT665" s="1">
        <v>2.06</v>
      </c>
      <c r="DU665" s="1">
        <v>2.02</v>
      </c>
      <c r="DV665" s="1">
        <v>-0.15</v>
      </c>
      <c r="DW665" s="1">
        <v>1.59</v>
      </c>
      <c r="DX665" s="1">
        <v>1.96</v>
      </c>
      <c r="DY665" s="1">
        <v>2.17</v>
      </c>
      <c r="DZ665" s="1">
        <v>1.68</v>
      </c>
      <c r="EA665" s="1">
        <v>-0.15</v>
      </c>
      <c r="EB665" s="1">
        <v>-0.14000000000000001</v>
      </c>
      <c r="EC665" s="1">
        <v>0.93</v>
      </c>
      <c r="ED665" s="1">
        <v>2.4</v>
      </c>
      <c r="EE665" s="1">
        <v>1.91</v>
      </c>
      <c r="EF665" s="1">
        <v>2.02</v>
      </c>
      <c r="EG665" s="1">
        <v>1.73</v>
      </c>
      <c r="EH665" s="1">
        <v>2.67</v>
      </c>
      <c r="EI665" s="1">
        <v>1.38</v>
      </c>
      <c r="EJ665" s="1">
        <v>1.99</v>
      </c>
      <c r="EL665">
        <v>198102</v>
      </c>
      <c r="EM665">
        <v>0.56999999999999995</v>
      </c>
      <c r="EN665">
        <v>-0.32</v>
      </c>
      <c r="EO665">
        <v>1</v>
      </c>
      <c r="EP665">
        <v>1.07</v>
      </c>
      <c r="ER665" s="1">
        <v>198108</v>
      </c>
      <c r="ES665" s="1">
        <v>-1.1200000000000001</v>
      </c>
      <c r="EU665" s="1">
        <v>198009</v>
      </c>
      <c r="EV665" s="1">
        <v>-1.43</v>
      </c>
      <c r="EX665" s="1">
        <v>198508</v>
      </c>
      <c r="EY665" s="1">
        <v>0.1</v>
      </c>
      <c r="FA665" s="1">
        <v>198108</v>
      </c>
      <c r="FB665" s="1">
        <f>IF(ISERROR(VLOOKUP($FA665,MOM,LOOKUPS!C$12,0)*$FB$6+VLOOKUP($FA665,STREV,LOOKUPS!C$10,0)*$FC$6+VLOOKUP($FA665,LTREV,LOOKUPS!C$9,0)*$FD$6+VLOOKUP($FA665,CFP,LOOKUPS!C$6,0)*$FE$6+VLOOKUP($FA665,EP,LOOKUPS!C$8,0)*$FF$6+VLOOKUP($FA665,BM,LOOKUPS!C$5,0)*$FG$6+VLOOKUP($FA665,DIV,LOOKUPS!C$7,0)*$FH$6++VLOOKUP($FA665,SIZE,LOOKUPS!C$11,0)*$FI$6),"",VLOOKUP($FA665,MOM,LOOKUPS!C$12,0)*$FB$6+VLOOKUP($FA665,STREV,LOOKUPS!C$10,0)*$FC$6+VLOOKUP($FA665,LTREV,LOOKUPS!C$9,0)*$FD$6+VLOOKUP($FA665,CFP,LOOKUPS!C$6,0)*$FE$6+VLOOKUP($FA665,EP,LOOKUPS!C$8,0)*$FF$6+VLOOKUP($FA665,BM,LOOKUPS!C$5,0)*$FG$6+VLOOKUP($FA665,DIV,LOOKUPS!C$7,0)*$FH$6++VLOOKUP($FA665,SIZE,LOOKUPS!C$11,0)*$FI$6)</f>
        <v>-9.7779000000000007</v>
      </c>
      <c r="FC665" s="1">
        <f>IF(ISERROR(VLOOKUP($FA665,MOM,LOOKUPS!D$12,0)*$FB$6+VLOOKUP($FA665,STREV,LOOKUPS!D$10,0)*$FC$6+VLOOKUP($FA665,LTREV,LOOKUPS!D$9,0)*$FD$6+VLOOKUP($FA665,CFP,LOOKUPS!D$6,0)*$FE$6+VLOOKUP($FA665,EP,LOOKUPS!D$8,0)*$FF$6+VLOOKUP($FA665,BM,LOOKUPS!D$5,0)*$FG$6+VLOOKUP($FA665,DIV,LOOKUPS!D$7,0)*$FH$6++VLOOKUP($FA665,SIZE,LOOKUPS!D$11,0)*$FI$6),"",VLOOKUP($FA665,MOM,LOOKUPS!D$12,0)*$FB$6+VLOOKUP($FA665,STREV,LOOKUPS!D$10,0)*$FC$6+VLOOKUP($FA665,LTREV,LOOKUPS!D$9,0)*$FD$6+VLOOKUP($FA665,CFP,LOOKUPS!D$6,0)*$FE$6+VLOOKUP($FA665,EP,LOOKUPS!D$8,0)*$FF$6+VLOOKUP($FA665,BM,LOOKUPS!D$5,0)*$FG$6+VLOOKUP($FA665,DIV,LOOKUPS!D$7,0)*$FH$6++VLOOKUP($FA665,SIZE,LOOKUPS!D$11,0)*$FI$6)</f>
        <v>-7.6431000000000004</v>
      </c>
      <c r="FD665" s="1">
        <f>IF(ISERROR(VLOOKUP($FA665,MOM,LOOKUPS!E$12,0)*$FB$6+VLOOKUP($FA665,STREV,LOOKUPS!E$10,0)*$FC$6+VLOOKUP($FA665,LTREV,LOOKUPS!E$9,0)*$FD$6+VLOOKUP($FA665,CFP,LOOKUPS!E$6,0)*$FE$6+VLOOKUP($FA665,EP,LOOKUPS!E$8,0)*$FF$6+VLOOKUP($FA665,BM,LOOKUPS!E$5,0)*$FG$6+VLOOKUP($FA665,DIV,LOOKUPS!E$7,0)*$FH$6++VLOOKUP($FA665,SIZE,LOOKUPS!E$11,0)*$FI$6),"",VLOOKUP($FA665,MOM,LOOKUPS!E$12,0)*$FB$6+VLOOKUP($FA665,STREV,LOOKUPS!E$10,0)*$FC$6+VLOOKUP($FA665,LTREV,LOOKUPS!E$9,0)*$FD$6+VLOOKUP($FA665,CFP,LOOKUPS!E$6,0)*$FE$6+VLOOKUP($FA665,EP,LOOKUPS!E$8,0)*$FF$6+VLOOKUP($FA665,BM,LOOKUPS!E$5,0)*$FG$6+VLOOKUP($FA665,DIV,LOOKUPS!E$7,0)*$FH$6++VLOOKUP($FA665,SIZE,LOOKUPS!E$11,0)*$FI$6)</f>
        <v>-6.3574000000000002</v>
      </c>
      <c r="FE665" s="1">
        <f>IF(ISERROR(VLOOKUP($FA665,MOM,LOOKUPS!F$12,0)*$FB$6+VLOOKUP($FA665,STREV,LOOKUPS!F$10,0)*$FC$6+VLOOKUP($FA665,LTREV,LOOKUPS!F$9,0)*$FD$6+VLOOKUP($FA665,CFP,LOOKUPS!F$6,0)*$FE$6+VLOOKUP($FA665,EP,LOOKUPS!F$8,0)*$FF$6+VLOOKUP($FA665,BM,LOOKUPS!F$5,0)*$FG$6+VLOOKUP($FA665,DIV,LOOKUPS!F$7,0)*$FH$6++VLOOKUP($FA665,SIZE,LOOKUPS!F$11,0)*$FI$6),"",VLOOKUP($FA665,MOM,LOOKUPS!F$12,0)*$FB$6+VLOOKUP($FA665,STREV,LOOKUPS!F$10,0)*$FC$6+VLOOKUP($FA665,LTREV,LOOKUPS!F$9,0)*$FD$6+VLOOKUP($FA665,CFP,LOOKUPS!F$6,0)*$FE$6+VLOOKUP($FA665,EP,LOOKUPS!F$8,0)*$FF$6+VLOOKUP($FA665,BM,LOOKUPS!F$5,0)*$FG$6+VLOOKUP($FA665,DIV,LOOKUPS!F$7,0)*$FH$6++VLOOKUP($FA665,SIZE,LOOKUPS!F$11,0)*$FI$6)</f>
        <v>-5.1352000000000011</v>
      </c>
      <c r="FF665" s="1">
        <f>IF(ISERROR(VLOOKUP($FA665,MOM,LOOKUPS!G$12,0)*$FB$6+VLOOKUP($FA665,STREV,LOOKUPS!G$10,0)*$FC$6+VLOOKUP($FA665,LTREV,LOOKUPS!G$9,0)*$FD$6+VLOOKUP($FA665,CFP,LOOKUPS!G$6,0)*$FE$6+VLOOKUP($FA665,EP,LOOKUPS!G$8,0)*$FF$6+VLOOKUP($FA665,BM,LOOKUPS!G$5,0)*$FG$6+VLOOKUP($FA665,DIV,LOOKUPS!G$7,0)*$FH$6++VLOOKUP($FA665,SIZE,LOOKUPS!G$11,0)*$FI$6),"",VLOOKUP($FA665,MOM,LOOKUPS!G$12,0)*$FB$6+VLOOKUP($FA665,STREV,LOOKUPS!G$10,0)*$FC$6+VLOOKUP($FA665,LTREV,LOOKUPS!G$9,0)*$FD$6+VLOOKUP($FA665,CFP,LOOKUPS!G$6,0)*$FE$6+VLOOKUP($FA665,EP,LOOKUPS!G$8,0)*$FF$6+VLOOKUP($FA665,BM,LOOKUPS!G$5,0)*$FG$6+VLOOKUP($FA665,DIV,LOOKUPS!G$7,0)*$FH$6++VLOOKUP($FA665,SIZE,LOOKUPS!G$11,0)*$FI$6)</f>
        <v>-6.2866</v>
      </c>
      <c r="FG665" s="1">
        <f>IF(ISERROR(VLOOKUP($FA665,MOM,LOOKUPS!H$12,0)*$FB$6+VLOOKUP($FA665,STREV,LOOKUPS!H$10,0)*$FC$6+VLOOKUP($FA665,LTREV,LOOKUPS!H$9,0)*$FD$6+VLOOKUP($FA665,CFP,LOOKUPS!H$6,0)*$FE$6+VLOOKUP($FA665,EP,LOOKUPS!H$8,0)*$FF$6+VLOOKUP($FA665,BM,LOOKUPS!H$5,0)*$FG$6+VLOOKUP($FA665,DIV,LOOKUPS!H$7,0)*$FH$6++VLOOKUP($FA665,SIZE,LOOKUPS!H$11,0)*$FI$6),"",VLOOKUP($FA665,MOM,LOOKUPS!H$12,0)*$FB$6+VLOOKUP($FA665,STREV,LOOKUPS!H$10,0)*$FC$6+VLOOKUP($FA665,LTREV,LOOKUPS!H$9,0)*$FD$6+VLOOKUP($FA665,CFP,LOOKUPS!H$6,0)*$FE$6+VLOOKUP($FA665,EP,LOOKUPS!H$8,0)*$FF$6+VLOOKUP($FA665,BM,LOOKUPS!H$5,0)*$FG$6+VLOOKUP($FA665,DIV,LOOKUPS!H$7,0)*$FH$6++VLOOKUP($FA665,SIZE,LOOKUPS!H$11,0)*$FI$6)</f>
        <v>-6.2614000000000001</v>
      </c>
      <c r="FH665" s="1">
        <f>IF(ISERROR(VLOOKUP($FA665,MOM,LOOKUPS!I$12,0)*$FB$6+VLOOKUP($FA665,STREV,LOOKUPS!I$10,0)*$FC$6+VLOOKUP($FA665,LTREV,LOOKUPS!I$9,0)*$FD$6+VLOOKUP($FA665,CFP,LOOKUPS!I$6,0)*$FE$6+VLOOKUP($FA665,EP,LOOKUPS!I$8,0)*$FF$6+VLOOKUP($FA665,BM,LOOKUPS!I$5,0)*$FG$6+VLOOKUP($FA665,DIV,LOOKUPS!I$7,0)*$FH$6++VLOOKUP($FA665,SIZE,LOOKUPS!I$11,0)*$FI$6),"",VLOOKUP($FA665,MOM,LOOKUPS!I$12,0)*$FB$6+VLOOKUP($FA665,STREV,LOOKUPS!I$10,0)*$FC$6+VLOOKUP($FA665,LTREV,LOOKUPS!I$9,0)*$FD$6+VLOOKUP($FA665,CFP,LOOKUPS!I$6,0)*$FE$6+VLOOKUP($FA665,EP,LOOKUPS!I$8,0)*$FF$6+VLOOKUP($FA665,BM,LOOKUPS!I$5,0)*$FG$6+VLOOKUP($FA665,DIV,LOOKUPS!I$7,0)*$FH$6++VLOOKUP($FA665,SIZE,LOOKUPS!I$11,0)*$FI$6)</f>
        <v>-6.5872000000000011</v>
      </c>
      <c r="FI665" s="1">
        <f>IF(ISERROR(VLOOKUP($FA665,MOM,LOOKUPS!J$12,0)*$FB$6+VLOOKUP($FA665,STREV,LOOKUPS!J$10,0)*$FC$6+VLOOKUP($FA665,LTREV,LOOKUPS!J$9,0)*$FD$6+VLOOKUP($FA665,CFP,LOOKUPS!J$6,0)*$FE$6+VLOOKUP($FA665,EP,LOOKUPS!J$8,0)*$FF$6+VLOOKUP($FA665,BM,LOOKUPS!J$5,0)*$FG$6+VLOOKUP($FA665,DIV,LOOKUPS!J$7,0)*$FH$6++VLOOKUP($FA665,SIZE,LOOKUPS!J$11,0)*$FI$6),"",VLOOKUP($FA665,MOM,LOOKUPS!J$12,0)*$FB$6+VLOOKUP($FA665,STREV,LOOKUPS!J$10,0)*$FC$6+VLOOKUP($FA665,LTREV,LOOKUPS!J$9,0)*$FD$6+VLOOKUP($FA665,CFP,LOOKUPS!J$6,0)*$FE$6+VLOOKUP($FA665,EP,LOOKUPS!J$8,0)*$FF$6+VLOOKUP($FA665,BM,LOOKUPS!J$5,0)*$FG$6+VLOOKUP($FA665,DIV,LOOKUPS!J$7,0)*$FH$6++VLOOKUP($FA665,SIZE,LOOKUPS!J$11,0)*$FI$6)</f>
        <v>-6.0994999999999999</v>
      </c>
      <c r="FJ665" s="1">
        <f>IF(ISERROR(VLOOKUP($FA665,MOM,LOOKUPS!K$12,0)*$FB$6+VLOOKUP($FA665,STREV,LOOKUPS!K$10,0)*$FC$6+VLOOKUP($FA665,LTREV,LOOKUPS!K$9,0)*$FD$6+VLOOKUP($FA665,CFP,LOOKUPS!K$6,0)*$FE$6+VLOOKUP($FA665,EP,LOOKUPS!K$8,0)*$FF$6+VLOOKUP($FA665,BM,LOOKUPS!K$5,0)*$FG$6+VLOOKUP($FA665,DIV,LOOKUPS!K$7,0)*$FH$6++VLOOKUP($FA665,SIZE,LOOKUPS!K$11,0)*$FI$6),"",VLOOKUP($FA665,MOM,LOOKUPS!K$12,0)*$FB$6+VLOOKUP($FA665,STREV,LOOKUPS!K$10,0)*$FC$6+VLOOKUP($FA665,LTREV,LOOKUPS!K$9,0)*$FD$6+VLOOKUP($FA665,CFP,LOOKUPS!K$6,0)*$FE$6+VLOOKUP($FA665,EP,LOOKUPS!K$8,0)*$FF$6+VLOOKUP($FA665,BM,LOOKUPS!K$5,0)*$FG$6+VLOOKUP($FA665,DIV,LOOKUPS!K$7,0)*$FH$6++VLOOKUP($FA665,SIZE,LOOKUPS!K$11,0)*$FI$6)</f>
        <v>-6.710700000000001</v>
      </c>
      <c r="FK665" s="1">
        <f>IF(ISERROR(VLOOKUP($FA665,MOM,LOOKUPS!L$12,0)*$FB$6+VLOOKUP($FA665,STREV,LOOKUPS!L$10,0)*$FC$6+VLOOKUP($FA665,LTREV,LOOKUPS!L$9,0)*$FD$6+VLOOKUP($FA665,CFP,LOOKUPS!L$6,0)*$FE$6+VLOOKUP($FA665,EP,LOOKUPS!L$8,0)*$FF$6+VLOOKUP($FA665,BM,LOOKUPS!L$5,0)*$FG$6+VLOOKUP($FA665,DIV,LOOKUPS!L$7,0)*$FH$6++VLOOKUP($FA665,SIZE,LOOKUPS!L$11,0)*$FI$6),"",VLOOKUP($FA665,MOM,LOOKUPS!L$12,0)*$FB$6+VLOOKUP($FA665,STREV,LOOKUPS!L$10,0)*$FC$6+VLOOKUP($FA665,LTREV,LOOKUPS!L$9,0)*$FD$6+VLOOKUP($FA665,CFP,LOOKUPS!L$6,0)*$FE$6+VLOOKUP($FA665,EP,LOOKUPS!L$8,0)*$FF$6+VLOOKUP($FA665,BM,LOOKUPS!L$5,0)*$FG$6+VLOOKUP($FA665,DIV,LOOKUPS!L$7,0)*$FH$6++VLOOKUP($FA665,SIZE,LOOKUPS!L$11,0)*$FI$6)</f>
        <v>-8.0534000000000017</v>
      </c>
    </row>
    <row r="666" spans="1:167" x14ac:dyDescent="0.3">
      <c r="A666" s="1">
        <v>198109</v>
      </c>
      <c r="B666" s="1">
        <v>-12</v>
      </c>
      <c r="C666" s="1">
        <v>-7.68</v>
      </c>
      <c r="D666" s="1">
        <v>-7.29</v>
      </c>
      <c r="E666" s="1">
        <v>-7.77</v>
      </c>
      <c r="F666" s="1">
        <v>-7.47</v>
      </c>
      <c r="G666" s="1">
        <v>-6.92</v>
      </c>
      <c r="H666" s="1">
        <v>-7.56</v>
      </c>
      <c r="I666" s="1">
        <v>-6.67</v>
      </c>
      <c r="J666" s="1">
        <v>-6.54</v>
      </c>
      <c r="K666" s="1">
        <v>-8.7799999999999994</v>
      </c>
      <c r="M666" s="1">
        <v>198010</v>
      </c>
      <c r="N666" s="1">
        <v>4.38</v>
      </c>
      <c r="O666" s="1">
        <v>5.0999999999999996</v>
      </c>
      <c r="P666" s="1">
        <v>2.4300000000000002</v>
      </c>
      <c r="Q666" s="1">
        <v>5.12</v>
      </c>
      <c r="R666" s="1">
        <v>2.2200000000000002</v>
      </c>
      <c r="S666" s="1">
        <v>4.1500000000000004</v>
      </c>
      <c r="T666" s="1">
        <v>5.05</v>
      </c>
      <c r="U666" s="1">
        <v>3.43</v>
      </c>
      <c r="V666" s="1">
        <v>3.41</v>
      </c>
      <c r="W666" s="1">
        <v>7.46</v>
      </c>
      <c r="Y666" s="1">
        <v>198509</v>
      </c>
      <c r="Z666" s="1">
        <v>-6.41</v>
      </c>
      <c r="AA666" s="1">
        <v>-5.48</v>
      </c>
      <c r="AB666" s="1">
        <v>-4.74</v>
      </c>
      <c r="AC666" s="1">
        <v>-2.77</v>
      </c>
      <c r="AD666" s="1">
        <v>-3.74</v>
      </c>
      <c r="AE666" s="1">
        <v>-3.69</v>
      </c>
      <c r="AF666" s="1">
        <v>-4.79</v>
      </c>
      <c r="AG666" s="1">
        <v>-3.94</v>
      </c>
      <c r="AH666" s="1">
        <v>-4.46</v>
      </c>
      <c r="AI666" s="1">
        <v>-5.2</v>
      </c>
      <c r="AK666">
        <v>200603</v>
      </c>
      <c r="AL666">
        <v>5.82</v>
      </c>
      <c r="AM666">
        <v>3.79</v>
      </c>
      <c r="AN666">
        <v>3.63</v>
      </c>
      <c r="AO666">
        <v>4.0999999999999996</v>
      </c>
      <c r="AP666">
        <v>3.73</v>
      </c>
      <c r="AQ666">
        <v>3.85</v>
      </c>
      <c r="AR666">
        <v>3.47</v>
      </c>
      <c r="AS666">
        <v>3.23</v>
      </c>
      <c r="AT666">
        <v>4.8</v>
      </c>
      <c r="AU666">
        <v>3.68</v>
      </c>
      <c r="AV666">
        <v>3.81</v>
      </c>
      <c r="AW666">
        <v>3.95</v>
      </c>
      <c r="AX666">
        <v>3.73</v>
      </c>
      <c r="AY666">
        <v>3.54</v>
      </c>
      <c r="AZ666">
        <v>3.4</v>
      </c>
      <c r="BA666">
        <v>3.79</v>
      </c>
      <c r="BB666">
        <v>2.57</v>
      </c>
      <c r="BC666">
        <v>3.7</v>
      </c>
      <c r="BD666">
        <v>5.79</v>
      </c>
      <c r="BF666" s="1">
        <v>200603</v>
      </c>
      <c r="BG666" s="1">
        <v>5.6</v>
      </c>
      <c r="BH666" s="1">
        <v>4.42</v>
      </c>
      <c r="BI666" s="1">
        <v>3.15</v>
      </c>
      <c r="BJ666" s="1">
        <v>3.67</v>
      </c>
      <c r="BK666" s="1">
        <v>4.7300000000000004</v>
      </c>
      <c r="BL666" s="1">
        <v>3.64</v>
      </c>
      <c r="BM666" s="1">
        <v>3.17</v>
      </c>
      <c r="BN666" s="1">
        <v>2.74</v>
      </c>
      <c r="BO666" s="1">
        <v>4.05</v>
      </c>
      <c r="BP666" s="1">
        <v>5.33</v>
      </c>
      <c r="BQ666" s="1">
        <v>3.85</v>
      </c>
      <c r="BR666" s="1">
        <v>3.59</v>
      </c>
      <c r="BS666" s="1">
        <v>3.7</v>
      </c>
      <c r="BT666" s="1">
        <v>2.73</v>
      </c>
      <c r="BU666" s="1">
        <v>3.6</v>
      </c>
      <c r="BV666" s="1">
        <v>2.6</v>
      </c>
      <c r="BW666" s="1">
        <v>2.89</v>
      </c>
      <c r="BX666" s="1">
        <v>3.97</v>
      </c>
      <c r="BY666" s="1">
        <v>4.1500000000000004</v>
      </c>
      <c r="CA666" s="1">
        <v>198103</v>
      </c>
      <c r="CB666" s="1">
        <v>7.65</v>
      </c>
      <c r="CC666" s="1">
        <v>7.11</v>
      </c>
      <c r="CD666" s="1">
        <v>8.68</v>
      </c>
      <c r="CE666" s="1">
        <v>7.98</v>
      </c>
      <c r="CF666" s="1">
        <v>7.15</v>
      </c>
      <c r="CG666" s="1">
        <v>8.2100000000000009</v>
      </c>
      <c r="CH666" s="1">
        <v>7.92</v>
      </c>
      <c r="CI666" s="1">
        <v>8.9499999999999993</v>
      </c>
      <c r="CJ666" s="1">
        <v>7.75</v>
      </c>
      <c r="CK666" s="1">
        <v>7.25</v>
      </c>
      <c r="CL666" s="1">
        <v>6.92</v>
      </c>
      <c r="CM666" s="1">
        <v>6.99</v>
      </c>
      <c r="CN666" s="1">
        <v>9.4700000000000006</v>
      </c>
      <c r="CO666" s="1">
        <v>7.85</v>
      </c>
      <c r="CP666" s="1">
        <v>7.97</v>
      </c>
      <c r="CQ666" s="1">
        <v>9.33</v>
      </c>
      <c r="CR666" s="1">
        <v>8.5500000000000007</v>
      </c>
      <c r="CS666" s="1">
        <v>6.94</v>
      </c>
      <c r="CT666" s="1">
        <v>8.31</v>
      </c>
      <c r="CV666" s="1">
        <v>198203</v>
      </c>
      <c r="CW666" s="1">
        <v>-1.55</v>
      </c>
      <c r="CX666" s="1">
        <v>-1.37</v>
      </c>
      <c r="CY666" s="1">
        <v>-0.59</v>
      </c>
      <c r="CZ666" s="1">
        <v>0.73</v>
      </c>
      <c r="DA666" s="1">
        <v>-1.99</v>
      </c>
      <c r="DB666" s="1">
        <v>-0.44</v>
      </c>
      <c r="DC666" s="1">
        <v>-0.35</v>
      </c>
      <c r="DD666" s="1">
        <v>-0.39</v>
      </c>
      <c r="DE666" s="1">
        <v>1.18</v>
      </c>
      <c r="DF666" s="1">
        <v>-2.52</v>
      </c>
      <c r="DG666" s="1">
        <v>-1.25</v>
      </c>
      <c r="DH666" s="1">
        <v>0.09</v>
      </c>
      <c r="DI666" s="1">
        <v>-1.04</v>
      </c>
      <c r="DJ666" s="1">
        <v>-0.19</v>
      </c>
      <c r="DK666" s="1">
        <v>-0.5</v>
      </c>
      <c r="DL666" s="1">
        <v>-0.6</v>
      </c>
      <c r="DM666" s="1">
        <v>-0.19</v>
      </c>
      <c r="DN666" s="1">
        <v>0.4</v>
      </c>
      <c r="DO666" s="1">
        <v>2.2799999999999998</v>
      </c>
      <c r="DQ666" s="1">
        <v>198103</v>
      </c>
      <c r="DR666" s="1">
        <v>-99.99</v>
      </c>
      <c r="DS666" s="1">
        <v>7.3</v>
      </c>
      <c r="DT666" s="1">
        <v>7.92</v>
      </c>
      <c r="DU666" s="1">
        <v>6.7</v>
      </c>
      <c r="DV666" s="1">
        <v>7.22</v>
      </c>
      <c r="DW666" s="1">
        <v>7.77</v>
      </c>
      <c r="DX666" s="1">
        <v>7.91</v>
      </c>
      <c r="DY666" s="1">
        <v>8.3699999999999992</v>
      </c>
      <c r="DZ666" s="1">
        <v>5.94</v>
      </c>
      <c r="EA666" s="1">
        <v>7.16</v>
      </c>
      <c r="EB666" s="1">
        <v>7.48</v>
      </c>
      <c r="EC666" s="1">
        <v>7.95</v>
      </c>
      <c r="ED666" s="1">
        <v>7.55</v>
      </c>
      <c r="EE666" s="1">
        <v>7.26</v>
      </c>
      <c r="EF666" s="1">
        <v>8.66</v>
      </c>
      <c r="EG666" s="1">
        <v>8.57</v>
      </c>
      <c r="EH666" s="1">
        <v>8.15</v>
      </c>
      <c r="EI666" s="1">
        <v>7.55</v>
      </c>
      <c r="EJ666" s="1">
        <v>4.32</v>
      </c>
      <c r="EL666">
        <v>198103</v>
      </c>
      <c r="EM666">
        <v>3.56</v>
      </c>
      <c r="EN666">
        <v>3.58</v>
      </c>
      <c r="EO666">
        <v>0.69</v>
      </c>
      <c r="EP666">
        <v>1.21</v>
      </c>
      <c r="ER666" s="1">
        <v>198109</v>
      </c>
      <c r="ES666" s="1">
        <v>1.97</v>
      </c>
      <c r="EU666" s="1">
        <v>198010</v>
      </c>
      <c r="EV666" s="1">
        <v>-1.99</v>
      </c>
      <c r="EX666" s="1">
        <v>198509</v>
      </c>
      <c r="EY666" s="1">
        <v>-0.82</v>
      </c>
      <c r="FA666" s="1">
        <v>198109</v>
      </c>
      <c r="FB666" s="1">
        <f>IF(ISERROR(VLOOKUP($FA666,MOM,LOOKUPS!C$12,0)*$FB$6+VLOOKUP($FA666,STREV,LOOKUPS!C$10,0)*$FC$6+VLOOKUP($FA666,LTREV,LOOKUPS!C$9,0)*$FD$6+VLOOKUP($FA666,CFP,LOOKUPS!C$6,0)*$FE$6+VLOOKUP($FA666,EP,LOOKUPS!C$8,0)*$FF$6+VLOOKUP($FA666,BM,LOOKUPS!C$5,0)*$FG$6+VLOOKUP($FA666,DIV,LOOKUPS!C$7,0)*$FH$6++VLOOKUP($FA666,SIZE,LOOKUPS!C$11,0)*$FI$6),"",VLOOKUP($FA666,MOM,LOOKUPS!C$12,0)*$FB$6+VLOOKUP($FA666,STREV,LOOKUPS!C$10,0)*$FC$6+VLOOKUP($FA666,LTREV,LOOKUPS!C$9,0)*$FD$6+VLOOKUP($FA666,CFP,LOOKUPS!C$6,0)*$FE$6+VLOOKUP($FA666,EP,LOOKUPS!C$8,0)*$FF$6+VLOOKUP($FA666,BM,LOOKUPS!C$5,0)*$FG$6+VLOOKUP($FA666,DIV,LOOKUPS!C$7,0)*$FH$6++VLOOKUP($FA666,SIZE,LOOKUPS!C$11,0)*$FI$6)</f>
        <v>-11.4734</v>
      </c>
      <c r="FC666" s="1">
        <f>IF(ISERROR(VLOOKUP($FA666,MOM,LOOKUPS!D$12,0)*$FB$6+VLOOKUP($FA666,STREV,LOOKUPS!D$10,0)*$FC$6+VLOOKUP($FA666,LTREV,LOOKUPS!D$9,0)*$FD$6+VLOOKUP($FA666,CFP,LOOKUPS!D$6,0)*$FE$6+VLOOKUP($FA666,EP,LOOKUPS!D$8,0)*$FF$6+VLOOKUP($FA666,BM,LOOKUPS!D$5,0)*$FG$6+VLOOKUP($FA666,DIV,LOOKUPS!D$7,0)*$FH$6++VLOOKUP($FA666,SIZE,LOOKUPS!D$11,0)*$FI$6),"",VLOOKUP($FA666,MOM,LOOKUPS!D$12,0)*$FB$6+VLOOKUP($FA666,STREV,LOOKUPS!D$10,0)*$FC$6+VLOOKUP($FA666,LTREV,LOOKUPS!D$9,0)*$FD$6+VLOOKUP($FA666,CFP,LOOKUPS!D$6,0)*$FE$6+VLOOKUP($FA666,EP,LOOKUPS!D$8,0)*$FF$6+VLOOKUP($FA666,BM,LOOKUPS!D$5,0)*$FG$6+VLOOKUP($FA666,DIV,LOOKUPS!D$7,0)*$FH$6++VLOOKUP($FA666,SIZE,LOOKUPS!D$11,0)*$FI$6)</f>
        <v>-7.7143000000000015</v>
      </c>
      <c r="FD666" s="1">
        <f>IF(ISERROR(VLOOKUP($FA666,MOM,LOOKUPS!E$12,0)*$FB$6+VLOOKUP($FA666,STREV,LOOKUPS!E$10,0)*$FC$6+VLOOKUP($FA666,LTREV,LOOKUPS!E$9,0)*$FD$6+VLOOKUP($FA666,CFP,LOOKUPS!E$6,0)*$FE$6+VLOOKUP($FA666,EP,LOOKUPS!E$8,0)*$FF$6+VLOOKUP($FA666,BM,LOOKUPS!E$5,0)*$FG$6+VLOOKUP($FA666,DIV,LOOKUPS!E$7,0)*$FH$6++VLOOKUP($FA666,SIZE,LOOKUPS!E$11,0)*$FI$6),"",VLOOKUP($FA666,MOM,LOOKUPS!E$12,0)*$FB$6+VLOOKUP($FA666,STREV,LOOKUPS!E$10,0)*$FC$6+VLOOKUP($FA666,LTREV,LOOKUPS!E$9,0)*$FD$6+VLOOKUP($FA666,CFP,LOOKUPS!E$6,0)*$FE$6+VLOOKUP($FA666,EP,LOOKUPS!E$8,0)*$FF$6+VLOOKUP($FA666,BM,LOOKUPS!E$5,0)*$FG$6+VLOOKUP($FA666,DIV,LOOKUPS!E$7,0)*$FH$6++VLOOKUP($FA666,SIZE,LOOKUPS!E$11,0)*$FI$6)</f>
        <v>-7.4284000000000008</v>
      </c>
      <c r="FE666" s="1">
        <f>IF(ISERROR(VLOOKUP($FA666,MOM,LOOKUPS!F$12,0)*$FB$6+VLOOKUP($FA666,STREV,LOOKUPS!F$10,0)*$FC$6+VLOOKUP($FA666,LTREV,LOOKUPS!F$9,0)*$FD$6+VLOOKUP($FA666,CFP,LOOKUPS!F$6,0)*$FE$6+VLOOKUP($FA666,EP,LOOKUPS!F$8,0)*$FF$6+VLOOKUP($FA666,BM,LOOKUPS!F$5,0)*$FG$6+VLOOKUP($FA666,DIV,LOOKUPS!F$7,0)*$FH$6++VLOOKUP($FA666,SIZE,LOOKUPS!F$11,0)*$FI$6),"",VLOOKUP($FA666,MOM,LOOKUPS!F$12,0)*$FB$6+VLOOKUP($FA666,STREV,LOOKUPS!F$10,0)*$FC$6+VLOOKUP($FA666,LTREV,LOOKUPS!F$9,0)*$FD$6+VLOOKUP($FA666,CFP,LOOKUPS!F$6,0)*$FE$6+VLOOKUP($FA666,EP,LOOKUPS!F$8,0)*$FF$6+VLOOKUP($FA666,BM,LOOKUPS!F$5,0)*$FG$6+VLOOKUP($FA666,DIV,LOOKUPS!F$7,0)*$FH$6++VLOOKUP($FA666,SIZE,LOOKUPS!F$11,0)*$FI$6)</f>
        <v>-7.8409000000000004</v>
      </c>
      <c r="FF666" s="1">
        <f>IF(ISERROR(VLOOKUP($FA666,MOM,LOOKUPS!G$12,0)*$FB$6+VLOOKUP($FA666,STREV,LOOKUPS!G$10,0)*$FC$6+VLOOKUP($FA666,LTREV,LOOKUPS!G$9,0)*$FD$6+VLOOKUP($FA666,CFP,LOOKUPS!G$6,0)*$FE$6+VLOOKUP($FA666,EP,LOOKUPS!G$8,0)*$FF$6+VLOOKUP($FA666,BM,LOOKUPS!G$5,0)*$FG$6+VLOOKUP($FA666,DIV,LOOKUPS!G$7,0)*$FH$6++VLOOKUP($FA666,SIZE,LOOKUPS!G$11,0)*$FI$6),"",VLOOKUP($FA666,MOM,LOOKUPS!G$12,0)*$FB$6+VLOOKUP($FA666,STREV,LOOKUPS!G$10,0)*$FC$6+VLOOKUP($FA666,LTREV,LOOKUPS!G$9,0)*$FD$6+VLOOKUP($FA666,CFP,LOOKUPS!G$6,0)*$FE$6+VLOOKUP($FA666,EP,LOOKUPS!G$8,0)*$FF$6+VLOOKUP($FA666,BM,LOOKUPS!G$5,0)*$FG$6+VLOOKUP($FA666,DIV,LOOKUPS!G$7,0)*$FH$6++VLOOKUP($FA666,SIZE,LOOKUPS!G$11,0)*$FI$6)</f>
        <v>-7.8643999999999998</v>
      </c>
      <c r="FG666" s="1">
        <f>IF(ISERROR(VLOOKUP($FA666,MOM,LOOKUPS!H$12,0)*$FB$6+VLOOKUP($FA666,STREV,LOOKUPS!H$10,0)*$FC$6+VLOOKUP($FA666,LTREV,LOOKUPS!H$9,0)*$FD$6+VLOOKUP($FA666,CFP,LOOKUPS!H$6,0)*$FE$6+VLOOKUP($FA666,EP,LOOKUPS!H$8,0)*$FF$6+VLOOKUP($FA666,BM,LOOKUPS!H$5,0)*$FG$6+VLOOKUP($FA666,DIV,LOOKUPS!H$7,0)*$FH$6++VLOOKUP($FA666,SIZE,LOOKUPS!H$11,0)*$FI$6),"",VLOOKUP($FA666,MOM,LOOKUPS!H$12,0)*$FB$6+VLOOKUP($FA666,STREV,LOOKUPS!H$10,0)*$FC$6+VLOOKUP($FA666,LTREV,LOOKUPS!H$9,0)*$FD$6+VLOOKUP($FA666,CFP,LOOKUPS!H$6,0)*$FE$6+VLOOKUP($FA666,EP,LOOKUPS!H$8,0)*$FF$6+VLOOKUP($FA666,BM,LOOKUPS!H$5,0)*$FG$6+VLOOKUP($FA666,DIV,LOOKUPS!H$7,0)*$FH$6++VLOOKUP($FA666,SIZE,LOOKUPS!H$11,0)*$FI$6)</f>
        <v>-7.0224000000000011</v>
      </c>
      <c r="FH666" s="1">
        <f>IF(ISERROR(VLOOKUP($FA666,MOM,LOOKUPS!I$12,0)*$FB$6+VLOOKUP($FA666,STREV,LOOKUPS!I$10,0)*$FC$6+VLOOKUP($FA666,LTREV,LOOKUPS!I$9,0)*$FD$6+VLOOKUP($FA666,CFP,LOOKUPS!I$6,0)*$FE$6+VLOOKUP($FA666,EP,LOOKUPS!I$8,0)*$FF$6+VLOOKUP($FA666,BM,LOOKUPS!I$5,0)*$FG$6+VLOOKUP($FA666,DIV,LOOKUPS!I$7,0)*$FH$6++VLOOKUP($FA666,SIZE,LOOKUPS!I$11,0)*$FI$6),"",VLOOKUP($FA666,MOM,LOOKUPS!I$12,0)*$FB$6+VLOOKUP($FA666,STREV,LOOKUPS!I$10,0)*$FC$6+VLOOKUP($FA666,LTREV,LOOKUPS!I$9,0)*$FD$6+VLOOKUP($FA666,CFP,LOOKUPS!I$6,0)*$FE$6+VLOOKUP($FA666,EP,LOOKUPS!I$8,0)*$FF$6+VLOOKUP($FA666,BM,LOOKUPS!I$5,0)*$FG$6+VLOOKUP($FA666,DIV,LOOKUPS!I$7,0)*$FH$6++VLOOKUP($FA666,SIZE,LOOKUPS!I$11,0)*$FI$6)</f>
        <v>-8.0693999999999999</v>
      </c>
      <c r="FI666" s="1">
        <f>IF(ISERROR(VLOOKUP($FA666,MOM,LOOKUPS!J$12,0)*$FB$6+VLOOKUP($FA666,STREV,LOOKUPS!J$10,0)*$FC$6+VLOOKUP($FA666,LTREV,LOOKUPS!J$9,0)*$FD$6+VLOOKUP($FA666,CFP,LOOKUPS!J$6,0)*$FE$6+VLOOKUP($FA666,EP,LOOKUPS!J$8,0)*$FF$6+VLOOKUP($FA666,BM,LOOKUPS!J$5,0)*$FG$6+VLOOKUP($FA666,DIV,LOOKUPS!J$7,0)*$FH$6++VLOOKUP($FA666,SIZE,LOOKUPS!J$11,0)*$FI$6),"",VLOOKUP($FA666,MOM,LOOKUPS!J$12,0)*$FB$6+VLOOKUP($FA666,STREV,LOOKUPS!J$10,0)*$FC$6+VLOOKUP($FA666,LTREV,LOOKUPS!J$9,0)*$FD$6+VLOOKUP($FA666,CFP,LOOKUPS!J$6,0)*$FE$6+VLOOKUP($FA666,EP,LOOKUPS!J$8,0)*$FF$6+VLOOKUP($FA666,BM,LOOKUPS!J$5,0)*$FG$6+VLOOKUP($FA666,DIV,LOOKUPS!J$7,0)*$FH$6++VLOOKUP($FA666,SIZE,LOOKUPS!J$11,0)*$FI$6)</f>
        <v>-7.2733000000000008</v>
      </c>
      <c r="FJ666" s="1">
        <f>IF(ISERROR(VLOOKUP($FA666,MOM,LOOKUPS!K$12,0)*$FB$6+VLOOKUP($FA666,STREV,LOOKUPS!K$10,0)*$FC$6+VLOOKUP($FA666,LTREV,LOOKUPS!K$9,0)*$FD$6+VLOOKUP($FA666,CFP,LOOKUPS!K$6,0)*$FE$6+VLOOKUP($FA666,EP,LOOKUPS!K$8,0)*$FF$6+VLOOKUP($FA666,BM,LOOKUPS!K$5,0)*$FG$6+VLOOKUP($FA666,DIV,LOOKUPS!K$7,0)*$FH$6++VLOOKUP($FA666,SIZE,LOOKUPS!K$11,0)*$FI$6),"",VLOOKUP($FA666,MOM,LOOKUPS!K$12,0)*$FB$6+VLOOKUP($FA666,STREV,LOOKUPS!K$10,0)*$FC$6+VLOOKUP($FA666,LTREV,LOOKUPS!K$9,0)*$FD$6+VLOOKUP($FA666,CFP,LOOKUPS!K$6,0)*$FE$6+VLOOKUP($FA666,EP,LOOKUPS!K$8,0)*$FF$6+VLOOKUP($FA666,BM,LOOKUPS!K$5,0)*$FG$6+VLOOKUP($FA666,DIV,LOOKUPS!K$7,0)*$FH$6++VLOOKUP($FA666,SIZE,LOOKUPS!K$11,0)*$FI$6)</f>
        <v>-7.0871999999999993</v>
      </c>
      <c r="FK666" s="1">
        <f>IF(ISERROR(VLOOKUP($FA666,MOM,LOOKUPS!L$12,0)*$FB$6+VLOOKUP($FA666,STREV,LOOKUPS!L$10,0)*$FC$6+VLOOKUP($FA666,LTREV,LOOKUPS!L$9,0)*$FD$6+VLOOKUP($FA666,CFP,LOOKUPS!L$6,0)*$FE$6+VLOOKUP($FA666,EP,LOOKUPS!L$8,0)*$FF$6+VLOOKUP($FA666,BM,LOOKUPS!L$5,0)*$FG$6+VLOOKUP($FA666,DIV,LOOKUPS!L$7,0)*$FH$6++VLOOKUP($FA666,SIZE,LOOKUPS!L$11,0)*$FI$6),"",VLOOKUP($FA666,MOM,LOOKUPS!L$12,0)*$FB$6+VLOOKUP($FA666,STREV,LOOKUPS!L$10,0)*$FC$6+VLOOKUP($FA666,LTREV,LOOKUPS!L$9,0)*$FD$6+VLOOKUP($FA666,CFP,LOOKUPS!L$6,0)*$FE$6+VLOOKUP($FA666,EP,LOOKUPS!L$8,0)*$FF$6+VLOOKUP($FA666,BM,LOOKUPS!L$5,0)*$FG$6+VLOOKUP($FA666,DIV,LOOKUPS!L$7,0)*$FH$6++VLOOKUP($FA666,SIZE,LOOKUPS!L$11,0)*$FI$6)</f>
        <v>-8.5633999999999997</v>
      </c>
    </row>
    <row r="667" spans="1:167" x14ac:dyDescent="0.3">
      <c r="A667" s="1">
        <v>198110</v>
      </c>
      <c r="B667" s="1">
        <v>5.46</v>
      </c>
      <c r="C667" s="1">
        <v>6.47</v>
      </c>
      <c r="D667" s="1">
        <v>5.36</v>
      </c>
      <c r="E667" s="1">
        <v>5.01</v>
      </c>
      <c r="F667" s="1">
        <v>6.62</v>
      </c>
      <c r="G667" s="1">
        <v>7.29</v>
      </c>
      <c r="H667" s="1">
        <v>6.52</v>
      </c>
      <c r="I667" s="1">
        <v>7.23</v>
      </c>
      <c r="J667" s="1">
        <v>8.1199999999999992</v>
      </c>
      <c r="K667" s="1">
        <v>10.130000000000001</v>
      </c>
      <c r="M667" s="1">
        <v>198011</v>
      </c>
      <c r="N667" s="1">
        <v>6.33</v>
      </c>
      <c r="O667" s="1">
        <v>3.96</v>
      </c>
      <c r="P667" s="1">
        <v>4.57</v>
      </c>
      <c r="Q667" s="1">
        <v>5.5</v>
      </c>
      <c r="R667" s="1">
        <v>4.74</v>
      </c>
      <c r="S667" s="1">
        <v>4.49</v>
      </c>
      <c r="T667" s="1">
        <v>6.07</v>
      </c>
      <c r="U667" s="1">
        <v>7.15</v>
      </c>
      <c r="V667" s="1">
        <v>8.67</v>
      </c>
      <c r="W667" s="1">
        <v>13.34</v>
      </c>
      <c r="Y667" s="1">
        <v>198510</v>
      </c>
      <c r="Z667" s="1">
        <v>-1.6</v>
      </c>
      <c r="AA667" s="1">
        <v>1.41</v>
      </c>
      <c r="AB667" s="1">
        <v>2.9</v>
      </c>
      <c r="AC667" s="1">
        <v>2.95</v>
      </c>
      <c r="AD667" s="1">
        <v>2.82</v>
      </c>
      <c r="AE667" s="1">
        <v>4.21</v>
      </c>
      <c r="AF667" s="1">
        <v>3.77</v>
      </c>
      <c r="AG667" s="1">
        <v>4.3099999999999996</v>
      </c>
      <c r="AH667" s="1">
        <v>4.3499999999999996</v>
      </c>
      <c r="AI667" s="1">
        <v>5.1100000000000003</v>
      </c>
      <c r="AK667">
        <v>200604</v>
      </c>
      <c r="AL667">
        <v>-0.72</v>
      </c>
      <c r="AM667">
        <v>0.28999999999999998</v>
      </c>
      <c r="AN667">
        <v>1.22</v>
      </c>
      <c r="AO667">
        <v>2.0299999999999998</v>
      </c>
      <c r="AP667">
        <v>0.17</v>
      </c>
      <c r="AQ667">
        <v>0.54</v>
      </c>
      <c r="AR667">
        <v>1.73</v>
      </c>
      <c r="AS667">
        <v>1.61</v>
      </c>
      <c r="AT667">
        <v>2.04</v>
      </c>
      <c r="AU667">
        <v>0.31</v>
      </c>
      <c r="AV667">
        <v>-0.03</v>
      </c>
      <c r="AW667">
        <v>0.65</v>
      </c>
      <c r="AX667">
        <v>0.42</v>
      </c>
      <c r="AY667">
        <v>1.51</v>
      </c>
      <c r="AZ667">
        <v>1.98</v>
      </c>
      <c r="BA667">
        <v>1.28</v>
      </c>
      <c r="BB667">
        <v>2.0099999999999998</v>
      </c>
      <c r="BC667">
        <v>2.09</v>
      </c>
      <c r="BD667">
        <v>2.0099999999999998</v>
      </c>
      <c r="BF667" s="1">
        <v>200604</v>
      </c>
      <c r="BG667" s="1">
        <v>-0.18</v>
      </c>
      <c r="BH667" s="1">
        <v>0.56000000000000005</v>
      </c>
      <c r="BI667" s="1">
        <v>0.88</v>
      </c>
      <c r="BJ667" s="1">
        <v>1.34</v>
      </c>
      <c r="BK667" s="1">
        <v>0.84</v>
      </c>
      <c r="BL667" s="1">
        <v>-7.0000000000000007E-2</v>
      </c>
      <c r="BM667" s="1">
        <v>1.1200000000000001</v>
      </c>
      <c r="BN667" s="1">
        <v>1.06</v>
      </c>
      <c r="BO667" s="1">
        <v>1.58</v>
      </c>
      <c r="BP667" s="1">
        <v>0.8</v>
      </c>
      <c r="BQ667" s="1">
        <v>0.91</v>
      </c>
      <c r="BR667" s="1">
        <v>-0.2</v>
      </c>
      <c r="BS667" s="1">
        <v>0.08</v>
      </c>
      <c r="BT667" s="1">
        <v>1.59</v>
      </c>
      <c r="BU667" s="1">
        <v>0.64</v>
      </c>
      <c r="BV667" s="1">
        <v>1.23</v>
      </c>
      <c r="BW667" s="1">
        <v>0.86</v>
      </c>
      <c r="BX667" s="1">
        <v>1.22</v>
      </c>
      <c r="BY667" s="1">
        <v>1.99</v>
      </c>
      <c r="CA667" s="1">
        <v>198104</v>
      </c>
      <c r="CB667" s="1">
        <v>3.97</v>
      </c>
      <c r="CC667" s="1">
        <v>2.13</v>
      </c>
      <c r="CD667" s="1">
        <v>3.32</v>
      </c>
      <c r="CE667" s="1">
        <v>4.03</v>
      </c>
      <c r="CF667" s="1">
        <v>1.7</v>
      </c>
      <c r="CG667" s="1">
        <v>3.88</v>
      </c>
      <c r="CH667" s="1">
        <v>3.01</v>
      </c>
      <c r="CI667" s="1">
        <v>2.76</v>
      </c>
      <c r="CJ667" s="1">
        <v>4.5999999999999996</v>
      </c>
      <c r="CK667" s="1">
        <v>1.84</v>
      </c>
      <c r="CL667" s="1">
        <v>1.4</v>
      </c>
      <c r="CM667" s="1">
        <v>3.43</v>
      </c>
      <c r="CN667" s="1">
        <v>4.34</v>
      </c>
      <c r="CO667" s="1">
        <v>2.44</v>
      </c>
      <c r="CP667" s="1">
        <v>3.51</v>
      </c>
      <c r="CQ667" s="1">
        <v>2.9</v>
      </c>
      <c r="CR667" s="1">
        <v>2.61</v>
      </c>
      <c r="CS667" s="1">
        <v>5.12</v>
      </c>
      <c r="CT667" s="1">
        <v>4.24</v>
      </c>
      <c r="CV667" s="1">
        <v>198204</v>
      </c>
      <c r="CW667" s="1">
        <v>6.18</v>
      </c>
      <c r="CX667" s="1">
        <v>5.86</v>
      </c>
      <c r="CY667" s="1">
        <v>4.8499999999999996</v>
      </c>
      <c r="CZ667" s="1">
        <v>3.46</v>
      </c>
      <c r="DA667" s="1">
        <v>6.16</v>
      </c>
      <c r="DB667" s="1">
        <v>5.45</v>
      </c>
      <c r="DC667" s="1">
        <v>4.4800000000000004</v>
      </c>
      <c r="DD667" s="1">
        <v>3.74</v>
      </c>
      <c r="DE667" s="1">
        <v>3.69</v>
      </c>
      <c r="DF667" s="1">
        <v>6.26</v>
      </c>
      <c r="DG667" s="1">
        <v>6.01</v>
      </c>
      <c r="DH667" s="1">
        <v>5.16</v>
      </c>
      <c r="DI667" s="1">
        <v>5.78</v>
      </c>
      <c r="DJ667" s="1">
        <v>4.71</v>
      </c>
      <c r="DK667" s="1">
        <v>4.2699999999999996</v>
      </c>
      <c r="DL667" s="1">
        <v>4.59</v>
      </c>
      <c r="DM667" s="1">
        <v>2.97</v>
      </c>
      <c r="DN667" s="1">
        <v>3.61</v>
      </c>
      <c r="DO667" s="1">
        <v>3.8</v>
      </c>
      <c r="DQ667" s="1">
        <v>198104</v>
      </c>
      <c r="DR667" s="1">
        <v>-99.99</v>
      </c>
      <c r="DS667" s="1">
        <v>3.76</v>
      </c>
      <c r="DT667" s="1">
        <v>2.1800000000000002</v>
      </c>
      <c r="DU667" s="1">
        <v>-0.75</v>
      </c>
      <c r="DV667" s="1">
        <v>3.97</v>
      </c>
      <c r="DW667" s="1">
        <v>2.65</v>
      </c>
      <c r="DX667" s="1">
        <v>2.19</v>
      </c>
      <c r="DY667" s="1">
        <v>0.13</v>
      </c>
      <c r="DZ667" s="1">
        <v>-1.0900000000000001</v>
      </c>
      <c r="EA667" s="1">
        <v>4.05</v>
      </c>
      <c r="EB667" s="1">
        <v>3.61</v>
      </c>
      <c r="EC667" s="1">
        <v>2.13</v>
      </c>
      <c r="ED667" s="1">
        <v>3.28</v>
      </c>
      <c r="EE667" s="1">
        <v>2.2200000000000002</v>
      </c>
      <c r="EF667" s="1">
        <v>2.17</v>
      </c>
      <c r="EG667" s="1">
        <v>0.34</v>
      </c>
      <c r="EH667" s="1">
        <v>-0.11</v>
      </c>
      <c r="EI667" s="1">
        <v>-0.52</v>
      </c>
      <c r="EJ667" s="1">
        <v>-1.67</v>
      </c>
      <c r="EL667">
        <v>198104</v>
      </c>
      <c r="EM667">
        <v>-2.11</v>
      </c>
      <c r="EN667">
        <v>4.42</v>
      </c>
      <c r="EO667">
        <v>2.29</v>
      </c>
      <c r="EP667">
        <v>1.08</v>
      </c>
      <c r="ER667" s="1">
        <v>198110</v>
      </c>
      <c r="ES667" s="1">
        <v>4.07</v>
      </c>
      <c r="EU667" s="1">
        <v>198011</v>
      </c>
      <c r="EV667" s="1">
        <v>-9.84</v>
      </c>
      <c r="EX667" s="1">
        <v>198510</v>
      </c>
      <c r="EY667" s="1">
        <v>-2.4700000000000002</v>
      </c>
      <c r="FA667" s="1">
        <v>198110</v>
      </c>
      <c r="FB667" s="1">
        <f>IF(ISERROR(VLOOKUP($FA667,MOM,LOOKUPS!C$12,0)*$FB$6+VLOOKUP($FA667,STREV,LOOKUPS!C$10,0)*$FC$6+VLOOKUP($FA667,LTREV,LOOKUPS!C$9,0)*$FD$6+VLOOKUP($FA667,CFP,LOOKUPS!C$6,0)*$FE$6+VLOOKUP($FA667,EP,LOOKUPS!C$8,0)*$FF$6+VLOOKUP($FA667,BM,LOOKUPS!C$5,0)*$FG$6+VLOOKUP($FA667,DIV,LOOKUPS!C$7,0)*$FH$6++VLOOKUP($FA667,SIZE,LOOKUPS!C$11,0)*$FI$6),"",VLOOKUP($FA667,MOM,LOOKUPS!C$12,0)*$FB$6+VLOOKUP($FA667,STREV,LOOKUPS!C$10,0)*$FC$6+VLOOKUP($FA667,LTREV,LOOKUPS!C$9,0)*$FD$6+VLOOKUP($FA667,CFP,LOOKUPS!C$6,0)*$FE$6+VLOOKUP($FA667,EP,LOOKUPS!C$8,0)*$FF$6+VLOOKUP($FA667,BM,LOOKUPS!C$5,0)*$FG$6+VLOOKUP($FA667,DIV,LOOKUPS!C$7,0)*$FH$6++VLOOKUP($FA667,SIZE,LOOKUPS!C$11,0)*$FI$6)</f>
        <v>7.0483000000000011</v>
      </c>
      <c r="FC667" s="1">
        <f>IF(ISERROR(VLOOKUP($FA667,MOM,LOOKUPS!D$12,0)*$FB$6+VLOOKUP($FA667,STREV,LOOKUPS!D$10,0)*$FC$6+VLOOKUP($FA667,LTREV,LOOKUPS!D$9,0)*$FD$6+VLOOKUP($FA667,CFP,LOOKUPS!D$6,0)*$FE$6+VLOOKUP($FA667,EP,LOOKUPS!D$8,0)*$FF$6+VLOOKUP($FA667,BM,LOOKUPS!D$5,0)*$FG$6+VLOOKUP($FA667,DIV,LOOKUPS!D$7,0)*$FH$6++VLOOKUP($FA667,SIZE,LOOKUPS!D$11,0)*$FI$6),"",VLOOKUP($FA667,MOM,LOOKUPS!D$12,0)*$FB$6+VLOOKUP($FA667,STREV,LOOKUPS!D$10,0)*$FC$6+VLOOKUP($FA667,LTREV,LOOKUPS!D$9,0)*$FD$6+VLOOKUP($FA667,CFP,LOOKUPS!D$6,0)*$FE$6+VLOOKUP($FA667,EP,LOOKUPS!D$8,0)*$FF$6+VLOOKUP($FA667,BM,LOOKUPS!D$5,0)*$FG$6+VLOOKUP($FA667,DIV,LOOKUPS!D$7,0)*$FH$6++VLOOKUP($FA667,SIZE,LOOKUPS!D$11,0)*$FI$6)</f>
        <v>8.1950000000000003</v>
      </c>
      <c r="FD667" s="1">
        <f>IF(ISERROR(VLOOKUP($FA667,MOM,LOOKUPS!E$12,0)*$FB$6+VLOOKUP($FA667,STREV,LOOKUPS!E$10,0)*$FC$6+VLOOKUP($FA667,LTREV,LOOKUPS!E$9,0)*$FD$6+VLOOKUP($FA667,CFP,LOOKUPS!E$6,0)*$FE$6+VLOOKUP($FA667,EP,LOOKUPS!E$8,0)*$FF$6+VLOOKUP($FA667,BM,LOOKUPS!E$5,0)*$FG$6+VLOOKUP($FA667,DIV,LOOKUPS!E$7,0)*$FH$6++VLOOKUP($FA667,SIZE,LOOKUPS!E$11,0)*$FI$6),"",VLOOKUP($FA667,MOM,LOOKUPS!E$12,0)*$FB$6+VLOOKUP($FA667,STREV,LOOKUPS!E$10,0)*$FC$6+VLOOKUP($FA667,LTREV,LOOKUPS!E$9,0)*$FD$6+VLOOKUP($FA667,CFP,LOOKUPS!E$6,0)*$FE$6+VLOOKUP($FA667,EP,LOOKUPS!E$8,0)*$FF$6+VLOOKUP($FA667,BM,LOOKUPS!E$5,0)*$FG$6+VLOOKUP($FA667,DIV,LOOKUPS!E$7,0)*$FH$6++VLOOKUP($FA667,SIZE,LOOKUPS!E$11,0)*$FI$6)</f>
        <v>5.7676999999999996</v>
      </c>
      <c r="FE667" s="1">
        <f>IF(ISERROR(VLOOKUP($FA667,MOM,LOOKUPS!F$12,0)*$FB$6+VLOOKUP($FA667,STREV,LOOKUPS!F$10,0)*$FC$6+VLOOKUP($FA667,LTREV,LOOKUPS!F$9,0)*$FD$6+VLOOKUP($FA667,CFP,LOOKUPS!F$6,0)*$FE$6+VLOOKUP($FA667,EP,LOOKUPS!F$8,0)*$FF$6+VLOOKUP($FA667,BM,LOOKUPS!F$5,0)*$FG$6+VLOOKUP($FA667,DIV,LOOKUPS!F$7,0)*$FH$6++VLOOKUP($FA667,SIZE,LOOKUPS!F$11,0)*$FI$6),"",VLOOKUP($FA667,MOM,LOOKUPS!F$12,0)*$FB$6+VLOOKUP($FA667,STREV,LOOKUPS!F$10,0)*$FC$6+VLOOKUP($FA667,LTREV,LOOKUPS!F$9,0)*$FD$6+VLOOKUP($FA667,CFP,LOOKUPS!F$6,0)*$FE$6+VLOOKUP($FA667,EP,LOOKUPS!F$8,0)*$FF$6+VLOOKUP($FA667,BM,LOOKUPS!F$5,0)*$FG$6+VLOOKUP($FA667,DIV,LOOKUPS!F$7,0)*$FH$6++VLOOKUP($FA667,SIZE,LOOKUPS!F$11,0)*$FI$6)</f>
        <v>5.6930000000000014</v>
      </c>
      <c r="FF667" s="1">
        <f>IF(ISERROR(VLOOKUP($FA667,MOM,LOOKUPS!G$12,0)*$FB$6+VLOOKUP($FA667,STREV,LOOKUPS!G$10,0)*$FC$6+VLOOKUP($FA667,LTREV,LOOKUPS!G$9,0)*$FD$6+VLOOKUP($FA667,CFP,LOOKUPS!G$6,0)*$FE$6+VLOOKUP($FA667,EP,LOOKUPS!G$8,0)*$FF$6+VLOOKUP($FA667,BM,LOOKUPS!G$5,0)*$FG$6+VLOOKUP($FA667,DIV,LOOKUPS!G$7,0)*$FH$6++VLOOKUP($FA667,SIZE,LOOKUPS!G$11,0)*$FI$6),"",VLOOKUP($FA667,MOM,LOOKUPS!G$12,0)*$FB$6+VLOOKUP($FA667,STREV,LOOKUPS!G$10,0)*$FC$6+VLOOKUP($FA667,LTREV,LOOKUPS!G$9,0)*$FD$6+VLOOKUP($FA667,CFP,LOOKUPS!G$6,0)*$FE$6+VLOOKUP($FA667,EP,LOOKUPS!G$8,0)*$FF$6+VLOOKUP($FA667,BM,LOOKUPS!G$5,0)*$FG$6+VLOOKUP($FA667,DIV,LOOKUPS!G$7,0)*$FH$6++VLOOKUP($FA667,SIZE,LOOKUPS!G$11,0)*$FI$6)</f>
        <v>6.5629000000000008</v>
      </c>
      <c r="FG667" s="1">
        <f>IF(ISERROR(VLOOKUP($FA667,MOM,LOOKUPS!H$12,0)*$FB$6+VLOOKUP($FA667,STREV,LOOKUPS!H$10,0)*$FC$6+VLOOKUP($FA667,LTREV,LOOKUPS!H$9,0)*$FD$6+VLOOKUP($FA667,CFP,LOOKUPS!H$6,0)*$FE$6+VLOOKUP($FA667,EP,LOOKUPS!H$8,0)*$FF$6+VLOOKUP($FA667,BM,LOOKUPS!H$5,0)*$FG$6+VLOOKUP($FA667,DIV,LOOKUPS!H$7,0)*$FH$6++VLOOKUP($FA667,SIZE,LOOKUPS!H$11,0)*$FI$6),"",VLOOKUP($FA667,MOM,LOOKUPS!H$12,0)*$FB$6+VLOOKUP($FA667,STREV,LOOKUPS!H$10,0)*$FC$6+VLOOKUP($FA667,LTREV,LOOKUPS!H$9,0)*$FD$6+VLOOKUP($FA667,CFP,LOOKUPS!H$6,0)*$FE$6+VLOOKUP($FA667,EP,LOOKUPS!H$8,0)*$FF$6+VLOOKUP($FA667,BM,LOOKUPS!H$5,0)*$FG$6+VLOOKUP($FA667,DIV,LOOKUPS!H$7,0)*$FH$6++VLOOKUP($FA667,SIZE,LOOKUPS!H$11,0)*$FI$6)</f>
        <v>6.2727000000000004</v>
      </c>
      <c r="FH667" s="1">
        <f>IF(ISERROR(VLOOKUP($FA667,MOM,LOOKUPS!I$12,0)*$FB$6+VLOOKUP($FA667,STREV,LOOKUPS!I$10,0)*$FC$6+VLOOKUP($FA667,LTREV,LOOKUPS!I$9,0)*$FD$6+VLOOKUP($FA667,CFP,LOOKUPS!I$6,0)*$FE$6+VLOOKUP($FA667,EP,LOOKUPS!I$8,0)*$FF$6+VLOOKUP($FA667,BM,LOOKUPS!I$5,0)*$FG$6+VLOOKUP($FA667,DIV,LOOKUPS!I$7,0)*$FH$6++VLOOKUP($FA667,SIZE,LOOKUPS!I$11,0)*$FI$6),"",VLOOKUP($FA667,MOM,LOOKUPS!I$12,0)*$FB$6+VLOOKUP($FA667,STREV,LOOKUPS!I$10,0)*$FC$6+VLOOKUP($FA667,LTREV,LOOKUPS!I$9,0)*$FD$6+VLOOKUP($FA667,CFP,LOOKUPS!I$6,0)*$FE$6+VLOOKUP($FA667,EP,LOOKUPS!I$8,0)*$FF$6+VLOOKUP($FA667,BM,LOOKUPS!I$5,0)*$FG$6+VLOOKUP($FA667,DIV,LOOKUPS!I$7,0)*$FH$6++VLOOKUP($FA667,SIZE,LOOKUPS!I$11,0)*$FI$6)</f>
        <v>6.3550000000000013</v>
      </c>
      <c r="FI667" s="1">
        <f>IF(ISERROR(VLOOKUP($FA667,MOM,LOOKUPS!J$12,0)*$FB$6+VLOOKUP($FA667,STREV,LOOKUPS!J$10,0)*$FC$6+VLOOKUP($FA667,LTREV,LOOKUPS!J$9,0)*$FD$6+VLOOKUP($FA667,CFP,LOOKUPS!J$6,0)*$FE$6+VLOOKUP($FA667,EP,LOOKUPS!J$8,0)*$FF$6+VLOOKUP($FA667,BM,LOOKUPS!J$5,0)*$FG$6+VLOOKUP($FA667,DIV,LOOKUPS!J$7,0)*$FH$6++VLOOKUP($FA667,SIZE,LOOKUPS!J$11,0)*$FI$6),"",VLOOKUP($FA667,MOM,LOOKUPS!J$12,0)*$FB$6+VLOOKUP($FA667,STREV,LOOKUPS!J$10,0)*$FC$6+VLOOKUP($FA667,LTREV,LOOKUPS!J$9,0)*$FD$6+VLOOKUP($FA667,CFP,LOOKUPS!J$6,0)*$FE$6+VLOOKUP($FA667,EP,LOOKUPS!J$8,0)*$FF$6+VLOOKUP($FA667,BM,LOOKUPS!J$5,0)*$FG$6+VLOOKUP($FA667,DIV,LOOKUPS!J$7,0)*$FH$6++VLOOKUP($FA667,SIZE,LOOKUPS!J$11,0)*$FI$6)</f>
        <v>6.6277000000000008</v>
      </c>
      <c r="FJ667" s="1">
        <f>IF(ISERROR(VLOOKUP($FA667,MOM,LOOKUPS!K$12,0)*$FB$6+VLOOKUP($FA667,STREV,LOOKUPS!K$10,0)*$FC$6+VLOOKUP($FA667,LTREV,LOOKUPS!K$9,0)*$FD$6+VLOOKUP($FA667,CFP,LOOKUPS!K$6,0)*$FE$6+VLOOKUP($FA667,EP,LOOKUPS!K$8,0)*$FF$6+VLOOKUP($FA667,BM,LOOKUPS!K$5,0)*$FG$6+VLOOKUP($FA667,DIV,LOOKUPS!K$7,0)*$FH$6++VLOOKUP($FA667,SIZE,LOOKUPS!K$11,0)*$FI$6),"",VLOOKUP($FA667,MOM,LOOKUPS!K$12,0)*$FB$6+VLOOKUP($FA667,STREV,LOOKUPS!K$10,0)*$FC$6+VLOOKUP($FA667,LTREV,LOOKUPS!K$9,0)*$FD$6+VLOOKUP($FA667,CFP,LOOKUPS!K$6,0)*$FE$6+VLOOKUP($FA667,EP,LOOKUPS!K$8,0)*$FF$6+VLOOKUP($FA667,BM,LOOKUPS!K$5,0)*$FG$6+VLOOKUP($FA667,DIV,LOOKUPS!K$7,0)*$FH$6++VLOOKUP($FA667,SIZE,LOOKUPS!K$11,0)*$FI$6)</f>
        <v>7.4352999999999998</v>
      </c>
      <c r="FK667" s="1">
        <f>IF(ISERROR(VLOOKUP($FA667,MOM,LOOKUPS!L$12,0)*$FB$6+VLOOKUP($FA667,STREV,LOOKUPS!L$10,0)*$FC$6+VLOOKUP($FA667,LTREV,LOOKUPS!L$9,0)*$FD$6+VLOOKUP($FA667,CFP,LOOKUPS!L$6,0)*$FE$6+VLOOKUP($FA667,EP,LOOKUPS!L$8,0)*$FF$6+VLOOKUP($FA667,BM,LOOKUPS!L$5,0)*$FG$6+VLOOKUP($FA667,DIV,LOOKUPS!L$7,0)*$FH$6++VLOOKUP($FA667,SIZE,LOOKUPS!L$11,0)*$FI$6),"",VLOOKUP($FA667,MOM,LOOKUPS!L$12,0)*$FB$6+VLOOKUP($FA667,STREV,LOOKUPS!L$10,0)*$FC$6+VLOOKUP($FA667,LTREV,LOOKUPS!L$9,0)*$FD$6+VLOOKUP($FA667,CFP,LOOKUPS!L$6,0)*$FE$6+VLOOKUP($FA667,EP,LOOKUPS!L$8,0)*$FF$6+VLOOKUP($FA667,BM,LOOKUPS!L$5,0)*$FG$6+VLOOKUP($FA667,DIV,LOOKUPS!L$7,0)*$FH$6++VLOOKUP($FA667,SIZE,LOOKUPS!L$11,0)*$FI$6)</f>
        <v>8.0882000000000005</v>
      </c>
    </row>
    <row r="668" spans="1:167" x14ac:dyDescent="0.3">
      <c r="A668" s="1">
        <v>198111</v>
      </c>
      <c r="B668" s="1">
        <v>-3.03</v>
      </c>
      <c r="C668" s="1">
        <v>2.2000000000000002</v>
      </c>
      <c r="D668" s="1">
        <v>1.67</v>
      </c>
      <c r="E668" s="1">
        <v>3.18</v>
      </c>
      <c r="F668" s="1">
        <v>3.87</v>
      </c>
      <c r="G668" s="1">
        <v>3.23</v>
      </c>
      <c r="H668" s="1">
        <v>4.68</v>
      </c>
      <c r="I668" s="1">
        <v>3.39</v>
      </c>
      <c r="J668" s="1">
        <v>3.16</v>
      </c>
      <c r="K668" s="1">
        <v>3.04</v>
      </c>
      <c r="M668" s="1">
        <v>198012</v>
      </c>
      <c r="N668" s="1">
        <v>-2.02</v>
      </c>
      <c r="O668" s="1">
        <v>-2.5</v>
      </c>
      <c r="P668" s="1">
        <v>-2.1</v>
      </c>
      <c r="Q668" s="1">
        <v>-1.75</v>
      </c>
      <c r="R668" s="1">
        <v>-2.17</v>
      </c>
      <c r="S668" s="1">
        <v>-2.34</v>
      </c>
      <c r="T668" s="1">
        <v>-3.29</v>
      </c>
      <c r="U668" s="1">
        <v>-3.58</v>
      </c>
      <c r="V668" s="1">
        <v>-4.12</v>
      </c>
      <c r="W668" s="1">
        <v>-6.76</v>
      </c>
      <c r="Y668" s="1">
        <v>198511</v>
      </c>
      <c r="Z668" s="1">
        <v>2.34</v>
      </c>
      <c r="AA668" s="1">
        <v>6.09</v>
      </c>
      <c r="AB668" s="1">
        <v>4.6900000000000004</v>
      </c>
      <c r="AC668" s="1">
        <v>5.26</v>
      </c>
      <c r="AD668" s="1">
        <v>6.55</v>
      </c>
      <c r="AE668" s="1">
        <v>4.84</v>
      </c>
      <c r="AF668" s="1">
        <v>6.68</v>
      </c>
      <c r="AG668" s="1">
        <v>7.31</v>
      </c>
      <c r="AH668" s="1">
        <v>6.64</v>
      </c>
      <c r="AI668" s="1">
        <v>7.22</v>
      </c>
      <c r="AK668">
        <v>200605</v>
      </c>
      <c r="AL668">
        <v>-8.6199999999999992</v>
      </c>
      <c r="AM668">
        <v>-4.5199999999999996</v>
      </c>
      <c r="AN668">
        <v>-3.28</v>
      </c>
      <c r="AO668">
        <v>-3.03</v>
      </c>
      <c r="AP668">
        <v>-5.09</v>
      </c>
      <c r="AQ668">
        <v>-2.65</v>
      </c>
      <c r="AR668">
        <v>-3.9</v>
      </c>
      <c r="AS668">
        <v>-2.83</v>
      </c>
      <c r="AT668">
        <v>-3.28</v>
      </c>
      <c r="AU668">
        <v>-5.49</v>
      </c>
      <c r="AV668">
        <v>-4.5199999999999996</v>
      </c>
      <c r="AW668">
        <v>-2.82</v>
      </c>
      <c r="AX668">
        <v>-2.4700000000000002</v>
      </c>
      <c r="AY668">
        <v>-4.05</v>
      </c>
      <c r="AZ668">
        <v>-3.73</v>
      </c>
      <c r="BA668">
        <v>-3.12</v>
      </c>
      <c r="BB668">
        <v>-2.4900000000000002</v>
      </c>
      <c r="BC668">
        <v>-3.22</v>
      </c>
      <c r="BD668">
        <v>-3.34</v>
      </c>
      <c r="BF668" s="1">
        <v>200605</v>
      </c>
      <c r="BG668" s="1">
        <v>-8.42</v>
      </c>
      <c r="BH668" s="1">
        <v>-4.63</v>
      </c>
      <c r="BI668" s="1">
        <v>-2.81</v>
      </c>
      <c r="BJ668" s="1">
        <v>-3.17</v>
      </c>
      <c r="BK668" s="1">
        <v>-5.05</v>
      </c>
      <c r="BL668" s="1">
        <v>-3.31</v>
      </c>
      <c r="BM668" s="1">
        <v>-2.87</v>
      </c>
      <c r="BN668" s="1">
        <v>-2.23</v>
      </c>
      <c r="BO668" s="1">
        <v>-3.78</v>
      </c>
      <c r="BP668" s="1">
        <v>-5.27</v>
      </c>
      <c r="BQ668" s="1">
        <v>-4.71</v>
      </c>
      <c r="BR668" s="1">
        <v>-3.52</v>
      </c>
      <c r="BS668" s="1">
        <v>-3.05</v>
      </c>
      <c r="BT668" s="1">
        <v>-2.72</v>
      </c>
      <c r="BU668" s="1">
        <v>-3.03</v>
      </c>
      <c r="BV668" s="1">
        <v>-2.48</v>
      </c>
      <c r="BW668" s="1">
        <v>-1.94</v>
      </c>
      <c r="BX668" s="1">
        <v>-3.26</v>
      </c>
      <c r="BY668" s="1">
        <v>-4.3899999999999997</v>
      </c>
      <c r="CA668" s="1">
        <v>198105</v>
      </c>
      <c r="CB668" s="1">
        <v>5.57</v>
      </c>
      <c r="CC668" s="1">
        <v>3.4</v>
      </c>
      <c r="CD668" s="1">
        <v>3.01</v>
      </c>
      <c r="CE668" s="1">
        <v>2.89</v>
      </c>
      <c r="CF668" s="1">
        <v>3.49</v>
      </c>
      <c r="CG668" s="1">
        <v>3.23</v>
      </c>
      <c r="CH668" s="1">
        <v>3.55</v>
      </c>
      <c r="CI668" s="1">
        <v>1.99</v>
      </c>
      <c r="CJ668" s="1">
        <v>3.12</v>
      </c>
      <c r="CK668" s="1">
        <v>3.6</v>
      </c>
      <c r="CL668" s="1">
        <v>3.25</v>
      </c>
      <c r="CM668" s="1">
        <v>3.09</v>
      </c>
      <c r="CN668" s="1">
        <v>3.37</v>
      </c>
      <c r="CO668" s="1">
        <v>3.91</v>
      </c>
      <c r="CP668" s="1">
        <v>3.25</v>
      </c>
      <c r="CQ668" s="1">
        <v>1.67</v>
      </c>
      <c r="CR668" s="1">
        <v>2.3199999999999998</v>
      </c>
      <c r="CS668" s="1">
        <v>2.08</v>
      </c>
      <c r="CT668" s="1">
        <v>3.84</v>
      </c>
      <c r="CV668" s="1">
        <v>198205</v>
      </c>
      <c r="CW668" s="1">
        <v>-2.96</v>
      </c>
      <c r="CX668" s="1">
        <v>-3.03</v>
      </c>
      <c r="CY668" s="1">
        <v>-1.59</v>
      </c>
      <c r="CZ668" s="1">
        <v>-0.96</v>
      </c>
      <c r="DA668" s="1">
        <v>-3.25</v>
      </c>
      <c r="DB668" s="1">
        <v>-2.2000000000000002</v>
      </c>
      <c r="DC668" s="1">
        <v>-1.68</v>
      </c>
      <c r="DD668" s="1">
        <v>-1.17</v>
      </c>
      <c r="DE668" s="1">
        <v>-0.82</v>
      </c>
      <c r="DF668" s="1">
        <v>-3.64</v>
      </c>
      <c r="DG668" s="1">
        <v>-2.7</v>
      </c>
      <c r="DH668" s="1">
        <v>-2.5299999999999998</v>
      </c>
      <c r="DI668" s="1">
        <v>-1.83</v>
      </c>
      <c r="DJ668" s="1">
        <v>-1.85</v>
      </c>
      <c r="DK668" s="1">
        <v>-1.53</v>
      </c>
      <c r="DL668" s="1">
        <v>-1.07</v>
      </c>
      <c r="DM668" s="1">
        <v>-1.27</v>
      </c>
      <c r="DN668" s="1">
        <v>-1.2</v>
      </c>
      <c r="DO668" s="1">
        <v>-0.27</v>
      </c>
      <c r="DQ668" s="1">
        <v>198105</v>
      </c>
      <c r="DR668" s="1">
        <v>-99.99</v>
      </c>
      <c r="DS668" s="1">
        <v>3.07</v>
      </c>
      <c r="DT668" s="1">
        <v>2.4300000000000002</v>
      </c>
      <c r="DU668" s="1">
        <v>1.35</v>
      </c>
      <c r="DV668" s="1">
        <v>3.13</v>
      </c>
      <c r="DW668" s="1">
        <v>2.63</v>
      </c>
      <c r="DX668" s="1">
        <v>2.35</v>
      </c>
      <c r="DY668" s="1">
        <v>1.96</v>
      </c>
      <c r="DZ668" s="1">
        <v>1.1599999999999999</v>
      </c>
      <c r="EA668" s="1">
        <v>3.26</v>
      </c>
      <c r="EB668" s="1">
        <v>2.5299999999999998</v>
      </c>
      <c r="EC668" s="1">
        <v>2.58</v>
      </c>
      <c r="ED668" s="1">
        <v>2.68</v>
      </c>
      <c r="EE668" s="1">
        <v>2.08</v>
      </c>
      <c r="EF668" s="1">
        <v>2.66</v>
      </c>
      <c r="EG668" s="1">
        <v>2.19</v>
      </c>
      <c r="EH668" s="1">
        <v>1.72</v>
      </c>
      <c r="EI668" s="1">
        <v>1.51</v>
      </c>
      <c r="EJ668" s="1">
        <v>0.8</v>
      </c>
      <c r="EL668">
        <v>198105</v>
      </c>
      <c r="EM668">
        <v>0.11</v>
      </c>
      <c r="EN668">
        <v>2</v>
      </c>
      <c r="EO668">
        <v>-0.47</v>
      </c>
      <c r="EP668">
        <v>1.1499999999999999</v>
      </c>
      <c r="ER668" s="1">
        <v>198111</v>
      </c>
      <c r="ES668" s="1">
        <v>-0.26</v>
      </c>
      <c r="EU668" s="1">
        <v>198012</v>
      </c>
      <c r="EV668" s="1">
        <v>6.39</v>
      </c>
      <c r="EX668" s="1">
        <v>198511</v>
      </c>
      <c r="EY668" s="1">
        <v>-2.39</v>
      </c>
      <c r="FA668" s="1">
        <v>198111</v>
      </c>
      <c r="FB668" s="1">
        <f>IF(ISERROR(VLOOKUP($FA668,MOM,LOOKUPS!C$12,0)*$FB$6+VLOOKUP($FA668,STREV,LOOKUPS!C$10,0)*$FC$6+VLOOKUP($FA668,LTREV,LOOKUPS!C$9,0)*$FD$6+VLOOKUP($FA668,CFP,LOOKUPS!C$6,0)*$FE$6+VLOOKUP($FA668,EP,LOOKUPS!C$8,0)*$FF$6+VLOOKUP($FA668,BM,LOOKUPS!C$5,0)*$FG$6+VLOOKUP($FA668,DIV,LOOKUPS!C$7,0)*$FH$6++VLOOKUP($FA668,SIZE,LOOKUPS!C$11,0)*$FI$6),"",VLOOKUP($FA668,MOM,LOOKUPS!C$12,0)*$FB$6+VLOOKUP($FA668,STREV,LOOKUPS!C$10,0)*$FC$6+VLOOKUP($FA668,LTREV,LOOKUPS!C$9,0)*$FD$6+VLOOKUP($FA668,CFP,LOOKUPS!C$6,0)*$FE$6+VLOOKUP($FA668,EP,LOOKUPS!C$8,0)*$FF$6+VLOOKUP($FA668,BM,LOOKUPS!C$5,0)*$FG$6+VLOOKUP($FA668,DIV,LOOKUPS!C$7,0)*$FH$6++VLOOKUP($FA668,SIZE,LOOKUPS!C$11,0)*$FI$6)</f>
        <v>-2.1417000000000002</v>
      </c>
      <c r="FC668" s="1">
        <f>IF(ISERROR(VLOOKUP($FA668,MOM,LOOKUPS!D$12,0)*$FB$6+VLOOKUP($FA668,STREV,LOOKUPS!D$10,0)*$FC$6+VLOOKUP($FA668,LTREV,LOOKUPS!D$9,0)*$FD$6+VLOOKUP($FA668,CFP,LOOKUPS!D$6,0)*$FE$6+VLOOKUP($FA668,EP,LOOKUPS!D$8,0)*$FF$6+VLOOKUP($FA668,BM,LOOKUPS!D$5,0)*$FG$6+VLOOKUP($FA668,DIV,LOOKUPS!D$7,0)*$FH$6++VLOOKUP($FA668,SIZE,LOOKUPS!D$11,0)*$FI$6),"",VLOOKUP($FA668,MOM,LOOKUPS!D$12,0)*$FB$6+VLOOKUP($FA668,STREV,LOOKUPS!D$10,0)*$FC$6+VLOOKUP($FA668,LTREV,LOOKUPS!D$9,0)*$FD$6+VLOOKUP($FA668,CFP,LOOKUPS!D$6,0)*$FE$6+VLOOKUP($FA668,EP,LOOKUPS!D$8,0)*$FF$6+VLOOKUP($FA668,BM,LOOKUPS!D$5,0)*$FG$6+VLOOKUP($FA668,DIV,LOOKUPS!D$7,0)*$FH$6++VLOOKUP($FA668,SIZE,LOOKUPS!D$11,0)*$FI$6)</f>
        <v>1.9244000000000001</v>
      </c>
      <c r="FD668" s="1">
        <f>IF(ISERROR(VLOOKUP($FA668,MOM,LOOKUPS!E$12,0)*$FB$6+VLOOKUP($FA668,STREV,LOOKUPS!E$10,0)*$FC$6+VLOOKUP($FA668,LTREV,LOOKUPS!E$9,0)*$FD$6+VLOOKUP($FA668,CFP,LOOKUPS!E$6,0)*$FE$6+VLOOKUP($FA668,EP,LOOKUPS!E$8,0)*$FF$6+VLOOKUP($FA668,BM,LOOKUPS!E$5,0)*$FG$6+VLOOKUP($FA668,DIV,LOOKUPS!E$7,0)*$FH$6++VLOOKUP($FA668,SIZE,LOOKUPS!E$11,0)*$FI$6),"",VLOOKUP($FA668,MOM,LOOKUPS!E$12,0)*$FB$6+VLOOKUP($FA668,STREV,LOOKUPS!E$10,0)*$FC$6+VLOOKUP($FA668,LTREV,LOOKUPS!E$9,0)*$FD$6+VLOOKUP($FA668,CFP,LOOKUPS!E$6,0)*$FE$6+VLOOKUP($FA668,EP,LOOKUPS!E$8,0)*$FF$6+VLOOKUP($FA668,BM,LOOKUPS!E$5,0)*$FG$6+VLOOKUP($FA668,DIV,LOOKUPS!E$7,0)*$FH$6++VLOOKUP($FA668,SIZE,LOOKUPS!E$11,0)*$FI$6)</f>
        <v>2.1514000000000002</v>
      </c>
      <c r="FE668" s="1">
        <f>IF(ISERROR(VLOOKUP($FA668,MOM,LOOKUPS!F$12,0)*$FB$6+VLOOKUP($FA668,STREV,LOOKUPS!F$10,0)*$FC$6+VLOOKUP($FA668,LTREV,LOOKUPS!F$9,0)*$FD$6+VLOOKUP($FA668,CFP,LOOKUPS!F$6,0)*$FE$6+VLOOKUP($FA668,EP,LOOKUPS!F$8,0)*$FF$6+VLOOKUP($FA668,BM,LOOKUPS!F$5,0)*$FG$6+VLOOKUP($FA668,DIV,LOOKUPS!F$7,0)*$FH$6++VLOOKUP($FA668,SIZE,LOOKUPS!F$11,0)*$FI$6),"",VLOOKUP($FA668,MOM,LOOKUPS!F$12,0)*$FB$6+VLOOKUP($FA668,STREV,LOOKUPS!F$10,0)*$FC$6+VLOOKUP($FA668,LTREV,LOOKUPS!F$9,0)*$FD$6+VLOOKUP($FA668,CFP,LOOKUPS!F$6,0)*$FE$6+VLOOKUP($FA668,EP,LOOKUPS!F$8,0)*$FF$6+VLOOKUP($FA668,BM,LOOKUPS!F$5,0)*$FG$6+VLOOKUP($FA668,DIV,LOOKUPS!F$7,0)*$FH$6++VLOOKUP($FA668,SIZE,LOOKUPS!F$11,0)*$FI$6)</f>
        <v>3.2895000000000003</v>
      </c>
      <c r="FF668" s="1">
        <f>IF(ISERROR(VLOOKUP($FA668,MOM,LOOKUPS!G$12,0)*$FB$6+VLOOKUP($FA668,STREV,LOOKUPS!G$10,0)*$FC$6+VLOOKUP($FA668,LTREV,LOOKUPS!G$9,0)*$FD$6+VLOOKUP($FA668,CFP,LOOKUPS!G$6,0)*$FE$6+VLOOKUP($FA668,EP,LOOKUPS!G$8,0)*$FF$6+VLOOKUP($FA668,BM,LOOKUPS!G$5,0)*$FG$6+VLOOKUP($FA668,DIV,LOOKUPS!G$7,0)*$FH$6++VLOOKUP($FA668,SIZE,LOOKUPS!G$11,0)*$FI$6),"",VLOOKUP($FA668,MOM,LOOKUPS!G$12,0)*$FB$6+VLOOKUP($FA668,STREV,LOOKUPS!G$10,0)*$FC$6+VLOOKUP($FA668,LTREV,LOOKUPS!G$9,0)*$FD$6+VLOOKUP($FA668,CFP,LOOKUPS!G$6,0)*$FE$6+VLOOKUP($FA668,EP,LOOKUPS!G$8,0)*$FF$6+VLOOKUP($FA668,BM,LOOKUPS!G$5,0)*$FG$6+VLOOKUP($FA668,DIV,LOOKUPS!G$7,0)*$FH$6++VLOOKUP($FA668,SIZE,LOOKUPS!G$11,0)*$FI$6)</f>
        <v>3.3576000000000001</v>
      </c>
      <c r="FG668" s="1">
        <f>IF(ISERROR(VLOOKUP($FA668,MOM,LOOKUPS!H$12,0)*$FB$6+VLOOKUP($FA668,STREV,LOOKUPS!H$10,0)*$FC$6+VLOOKUP($FA668,LTREV,LOOKUPS!H$9,0)*$FD$6+VLOOKUP($FA668,CFP,LOOKUPS!H$6,0)*$FE$6+VLOOKUP($FA668,EP,LOOKUPS!H$8,0)*$FF$6+VLOOKUP($FA668,BM,LOOKUPS!H$5,0)*$FG$6+VLOOKUP($FA668,DIV,LOOKUPS!H$7,0)*$FH$6++VLOOKUP($FA668,SIZE,LOOKUPS!H$11,0)*$FI$6),"",VLOOKUP($FA668,MOM,LOOKUPS!H$12,0)*$FB$6+VLOOKUP($FA668,STREV,LOOKUPS!H$10,0)*$FC$6+VLOOKUP($FA668,LTREV,LOOKUPS!H$9,0)*$FD$6+VLOOKUP($FA668,CFP,LOOKUPS!H$6,0)*$FE$6+VLOOKUP($FA668,EP,LOOKUPS!H$8,0)*$FF$6+VLOOKUP($FA668,BM,LOOKUPS!H$5,0)*$FG$6+VLOOKUP($FA668,DIV,LOOKUPS!H$7,0)*$FH$6++VLOOKUP($FA668,SIZE,LOOKUPS!H$11,0)*$FI$6)</f>
        <v>3.2847999999999997</v>
      </c>
      <c r="FH668" s="1">
        <f>IF(ISERROR(VLOOKUP($FA668,MOM,LOOKUPS!I$12,0)*$FB$6+VLOOKUP($FA668,STREV,LOOKUPS!I$10,0)*$FC$6+VLOOKUP($FA668,LTREV,LOOKUPS!I$9,0)*$FD$6+VLOOKUP($FA668,CFP,LOOKUPS!I$6,0)*$FE$6+VLOOKUP($FA668,EP,LOOKUPS!I$8,0)*$FF$6+VLOOKUP($FA668,BM,LOOKUPS!I$5,0)*$FG$6+VLOOKUP($FA668,DIV,LOOKUPS!I$7,0)*$FH$6++VLOOKUP($FA668,SIZE,LOOKUPS!I$11,0)*$FI$6),"",VLOOKUP($FA668,MOM,LOOKUPS!I$12,0)*$FB$6+VLOOKUP($FA668,STREV,LOOKUPS!I$10,0)*$FC$6+VLOOKUP($FA668,LTREV,LOOKUPS!I$9,0)*$FD$6+VLOOKUP($FA668,CFP,LOOKUPS!I$6,0)*$FE$6+VLOOKUP($FA668,EP,LOOKUPS!I$8,0)*$FF$6+VLOOKUP($FA668,BM,LOOKUPS!I$5,0)*$FG$6+VLOOKUP($FA668,DIV,LOOKUPS!I$7,0)*$FH$6++VLOOKUP($FA668,SIZE,LOOKUPS!I$11,0)*$FI$6)</f>
        <v>4.5067000000000004</v>
      </c>
      <c r="FI668" s="1">
        <f>IF(ISERROR(VLOOKUP($FA668,MOM,LOOKUPS!J$12,0)*$FB$6+VLOOKUP($FA668,STREV,LOOKUPS!J$10,0)*$FC$6+VLOOKUP($FA668,LTREV,LOOKUPS!J$9,0)*$FD$6+VLOOKUP($FA668,CFP,LOOKUPS!J$6,0)*$FE$6+VLOOKUP($FA668,EP,LOOKUPS!J$8,0)*$FF$6+VLOOKUP($FA668,BM,LOOKUPS!J$5,0)*$FG$6+VLOOKUP($FA668,DIV,LOOKUPS!J$7,0)*$FH$6++VLOOKUP($FA668,SIZE,LOOKUPS!J$11,0)*$FI$6),"",VLOOKUP($FA668,MOM,LOOKUPS!J$12,0)*$FB$6+VLOOKUP($FA668,STREV,LOOKUPS!J$10,0)*$FC$6+VLOOKUP($FA668,LTREV,LOOKUPS!J$9,0)*$FD$6+VLOOKUP($FA668,CFP,LOOKUPS!J$6,0)*$FE$6+VLOOKUP($FA668,EP,LOOKUPS!J$8,0)*$FF$6+VLOOKUP($FA668,BM,LOOKUPS!J$5,0)*$FG$6+VLOOKUP($FA668,DIV,LOOKUPS!J$7,0)*$FH$6++VLOOKUP($FA668,SIZE,LOOKUPS!J$11,0)*$FI$6)</f>
        <v>3.0246000000000004</v>
      </c>
      <c r="FJ668" s="1">
        <f>IF(ISERROR(VLOOKUP($FA668,MOM,LOOKUPS!K$12,0)*$FB$6+VLOOKUP($FA668,STREV,LOOKUPS!K$10,0)*$FC$6+VLOOKUP($FA668,LTREV,LOOKUPS!K$9,0)*$FD$6+VLOOKUP($FA668,CFP,LOOKUPS!K$6,0)*$FE$6+VLOOKUP($FA668,EP,LOOKUPS!K$8,0)*$FF$6+VLOOKUP($FA668,BM,LOOKUPS!K$5,0)*$FG$6+VLOOKUP($FA668,DIV,LOOKUPS!K$7,0)*$FH$6++VLOOKUP($FA668,SIZE,LOOKUPS!K$11,0)*$FI$6),"",VLOOKUP($FA668,MOM,LOOKUPS!K$12,0)*$FB$6+VLOOKUP($FA668,STREV,LOOKUPS!K$10,0)*$FC$6+VLOOKUP($FA668,LTREV,LOOKUPS!K$9,0)*$FD$6+VLOOKUP($FA668,CFP,LOOKUPS!K$6,0)*$FE$6+VLOOKUP($FA668,EP,LOOKUPS!K$8,0)*$FF$6+VLOOKUP($FA668,BM,LOOKUPS!K$5,0)*$FG$6+VLOOKUP($FA668,DIV,LOOKUPS!K$7,0)*$FH$6++VLOOKUP($FA668,SIZE,LOOKUPS!K$11,0)*$FI$6)</f>
        <v>3.0333000000000001</v>
      </c>
      <c r="FK668" s="1">
        <f>IF(ISERROR(VLOOKUP($FA668,MOM,LOOKUPS!L$12,0)*$FB$6+VLOOKUP($FA668,STREV,LOOKUPS!L$10,0)*$FC$6+VLOOKUP($FA668,LTREV,LOOKUPS!L$9,0)*$FD$6+VLOOKUP($FA668,CFP,LOOKUPS!L$6,0)*$FE$6+VLOOKUP($FA668,EP,LOOKUPS!L$8,0)*$FF$6+VLOOKUP($FA668,BM,LOOKUPS!L$5,0)*$FG$6+VLOOKUP($FA668,DIV,LOOKUPS!L$7,0)*$FH$6++VLOOKUP($FA668,SIZE,LOOKUPS!L$11,0)*$FI$6),"",VLOOKUP($FA668,MOM,LOOKUPS!L$12,0)*$FB$6+VLOOKUP($FA668,STREV,LOOKUPS!L$10,0)*$FC$6+VLOOKUP($FA668,LTREV,LOOKUPS!L$9,0)*$FD$6+VLOOKUP($FA668,CFP,LOOKUPS!L$6,0)*$FE$6+VLOOKUP($FA668,EP,LOOKUPS!L$8,0)*$FF$6+VLOOKUP($FA668,BM,LOOKUPS!L$5,0)*$FG$6+VLOOKUP($FA668,DIV,LOOKUPS!L$7,0)*$FH$6++VLOOKUP($FA668,SIZE,LOOKUPS!L$11,0)*$FI$6)</f>
        <v>2.2512000000000003</v>
      </c>
    </row>
    <row r="669" spans="1:167" x14ac:dyDescent="0.3">
      <c r="A669" s="1">
        <v>198112</v>
      </c>
      <c r="B669" s="1">
        <v>-5.51</v>
      </c>
      <c r="C669" s="1">
        <v>-3.37</v>
      </c>
      <c r="D669" s="1">
        <v>-0.72</v>
      </c>
      <c r="E669" s="1">
        <v>-1.25</v>
      </c>
      <c r="F669" s="1">
        <v>-1.38</v>
      </c>
      <c r="G669" s="1">
        <v>0.18</v>
      </c>
      <c r="H669" s="1">
        <v>-1.1000000000000001</v>
      </c>
      <c r="I669" s="1">
        <v>-0.94</v>
      </c>
      <c r="J669" s="1">
        <v>-1.72</v>
      </c>
      <c r="K669" s="1">
        <v>-1.9</v>
      </c>
      <c r="M669" s="1">
        <v>198101</v>
      </c>
      <c r="N669" s="1">
        <v>1.98</v>
      </c>
      <c r="O669" s="1">
        <v>1.03</v>
      </c>
      <c r="P669" s="1">
        <v>2.41</v>
      </c>
      <c r="Q669" s="1">
        <v>-0.03</v>
      </c>
      <c r="R669" s="1">
        <v>-0.16</v>
      </c>
      <c r="S669" s="1">
        <v>1.02</v>
      </c>
      <c r="T669" s="1">
        <v>-0.63</v>
      </c>
      <c r="U669" s="1">
        <v>0.67</v>
      </c>
      <c r="V669" s="1">
        <v>0.2</v>
      </c>
      <c r="W669" s="1">
        <v>-1.25</v>
      </c>
      <c r="Y669" s="1">
        <v>198512</v>
      </c>
      <c r="Z669" s="1">
        <v>-1.71</v>
      </c>
      <c r="AA669" s="1">
        <v>2.4700000000000002</v>
      </c>
      <c r="AB669" s="1">
        <v>3.82</v>
      </c>
      <c r="AC669" s="1">
        <v>4.4800000000000004</v>
      </c>
      <c r="AD669" s="1">
        <v>5.08</v>
      </c>
      <c r="AE669" s="1">
        <v>4.7</v>
      </c>
      <c r="AF669" s="1">
        <v>4.8499999999999996</v>
      </c>
      <c r="AG669" s="1">
        <v>4.2699999999999996</v>
      </c>
      <c r="AH669" s="1">
        <v>4.6100000000000003</v>
      </c>
      <c r="AI669" s="1">
        <v>4.26</v>
      </c>
      <c r="AK669">
        <v>200606</v>
      </c>
      <c r="AL669">
        <v>-2.98</v>
      </c>
      <c r="AM669">
        <v>-0.46</v>
      </c>
      <c r="AN669">
        <v>-0.3</v>
      </c>
      <c r="AO669">
        <v>0.49</v>
      </c>
      <c r="AP669">
        <v>-0.51</v>
      </c>
      <c r="AQ669">
        <v>-0.28000000000000003</v>
      </c>
      <c r="AR669">
        <v>-0.59</v>
      </c>
      <c r="AS669">
        <v>-0.46</v>
      </c>
      <c r="AT669">
        <v>1.28</v>
      </c>
      <c r="AU669">
        <v>-0.46</v>
      </c>
      <c r="AV669">
        <v>-0.56999999999999995</v>
      </c>
      <c r="AW669">
        <v>-0.34</v>
      </c>
      <c r="AX669">
        <v>-0.22</v>
      </c>
      <c r="AY669">
        <v>-0.85</v>
      </c>
      <c r="AZ669">
        <v>-0.28999999999999998</v>
      </c>
      <c r="BA669">
        <v>0.16</v>
      </c>
      <c r="BB669">
        <v>-1.2</v>
      </c>
      <c r="BC669">
        <v>1.21</v>
      </c>
      <c r="BD669">
        <v>1.34</v>
      </c>
      <c r="BF669" s="1">
        <v>200606</v>
      </c>
      <c r="BG669" s="1">
        <v>-2.77</v>
      </c>
      <c r="BH669" s="1">
        <v>-0.62</v>
      </c>
      <c r="BI669" s="1">
        <v>0.39</v>
      </c>
      <c r="BJ669" s="1">
        <v>-0.15</v>
      </c>
      <c r="BK669" s="1">
        <v>-0.47</v>
      </c>
      <c r="BL669" s="1">
        <v>-0.59</v>
      </c>
      <c r="BM669" s="1">
        <v>0.54</v>
      </c>
      <c r="BN669" s="1">
        <v>0.37</v>
      </c>
      <c r="BO669" s="1">
        <v>-0.28999999999999998</v>
      </c>
      <c r="BP669" s="1">
        <v>-0.63</v>
      </c>
      <c r="BQ669" s="1">
        <v>-0.25</v>
      </c>
      <c r="BR669" s="1">
        <v>-0.99</v>
      </c>
      <c r="BS669" s="1">
        <v>-0.09</v>
      </c>
      <c r="BT669" s="1">
        <v>0.33</v>
      </c>
      <c r="BU669" s="1">
        <v>0.75</v>
      </c>
      <c r="BV669" s="1">
        <v>0.57999999999999996</v>
      </c>
      <c r="BW669" s="1">
        <v>0.14000000000000001</v>
      </c>
      <c r="BX669" s="1">
        <v>0.53</v>
      </c>
      <c r="BY669" s="1">
        <v>-1.25</v>
      </c>
      <c r="CA669" s="1">
        <v>198106</v>
      </c>
      <c r="CB669" s="1">
        <v>-0.41</v>
      </c>
      <c r="CC669" s="1">
        <v>-4.05</v>
      </c>
      <c r="CD669" s="1">
        <v>1.57</v>
      </c>
      <c r="CE669" s="1">
        <v>1.78</v>
      </c>
      <c r="CF669" s="1">
        <v>-4.96</v>
      </c>
      <c r="CG669" s="1">
        <v>0.01</v>
      </c>
      <c r="CH669" s="1">
        <v>1.07</v>
      </c>
      <c r="CI669" s="1">
        <v>2.33</v>
      </c>
      <c r="CJ669" s="1">
        <v>1.75</v>
      </c>
      <c r="CK669" s="1">
        <v>-6.37</v>
      </c>
      <c r="CL669" s="1">
        <v>-1.81</v>
      </c>
      <c r="CM669" s="1">
        <v>-1.2</v>
      </c>
      <c r="CN669" s="1">
        <v>1.25</v>
      </c>
      <c r="CO669" s="1">
        <v>0.24</v>
      </c>
      <c r="CP669" s="1">
        <v>1.79</v>
      </c>
      <c r="CQ669" s="1">
        <v>2.8</v>
      </c>
      <c r="CR669" s="1">
        <v>1.84</v>
      </c>
      <c r="CS669" s="1">
        <v>2.02</v>
      </c>
      <c r="CT669" s="1">
        <v>1.57</v>
      </c>
      <c r="CV669" s="1">
        <v>198206</v>
      </c>
      <c r="CW669" s="1">
        <v>-4.6399999999999997</v>
      </c>
      <c r="CX669" s="1">
        <v>-2.78</v>
      </c>
      <c r="CY669" s="1">
        <v>-1.55</v>
      </c>
      <c r="CZ669" s="1">
        <v>-1.36</v>
      </c>
      <c r="DA669" s="1">
        <v>-3.15</v>
      </c>
      <c r="DB669" s="1">
        <v>-1.34</v>
      </c>
      <c r="DC669" s="1">
        <v>-1.94</v>
      </c>
      <c r="DD669" s="1">
        <v>-1.1399999999999999</v>
      </c>
      <c r="DE669" s="1">
        <v>-1.69</v>
      </c>
      <c r="DF669" s="1">
        <v>-3.67</v>
      </c>
      <c r="DG669" s="1">
        <v>-2.41</v>
      </c>
      <c r="DH669" s="1">
        <v>-1.9</v>
      </c>
      <c r="DI669" s="1">
        <v>-0.71</v>
      </c>
      <c r="DJ669" s="1">
        <v>-1.03</v>
      </c>
      <c r="DK669" s="1">
        <v>-2.8</v>
      </c>
      <c r="DL669" s="1">
        <v>-1.65</v>
      </c>
      <c r="DM669" s="1">
        <v>-0.68</v>
      </c>
      <c r="DN669" s="1">
        <v>-2.15</v>
      </c>
      <c r="DO669" s="1">
        <v>-1.04</v>
      </c>
      <c r="DQ669" s="1">
        <v>198106</v>
      </c>
      <c r="DR669" s="1">
        <v>-99.99</v>
      </c>
      <c r="DS669" s="1">
        <v>-0.28999999999999998</v>
      </c>
      <c r="DT669" s="1">
        <v>-1.3</v>
      </c>
      <c r="DU669" s="1">
        <v>-0.7</v>
      </c>
      <c r="DV669" s="1">
        <v>-0.14000000000000001</v>
      </c>
      <c r="DW669" s="1">
        <v>-1.69</v>
      </c>
      <c r="DX669" s="1">
        <v>-0.93</v>
      </c>
      <c r="DY669" s="1">
        <v>-0.76</v>
      </c>
      <c r="DZ669" s="1">
        <v>-0.81</v>
      </c>
      <c r="EA669" s="1">
        <v>0.03</v>
      </c>
      <c r="EB669" s="1">
        <v>-0.88</v>
      </c>
      <c r="EC669" s="1">
        <v>-1.46</v>
      </c>
      <c r="ED669" s="1">
        <v>-1.97</v>
      </c>
      <c r="EE669" s="1">
        <v>-0.77</v>
      </c>
      <c r="EF669" s="1">
        <v>-1.1200000000000001</v>
      </c>
      <c r="EG669" s="1">
        <v>-1.01</v>
      </c>
      <c r="EH669" s="1">
        <v>-0.48</v>
      </c>
      <c r="EI669" s="1">
        <v>-1.49</v>
      </c>
      <c r="EJ669" s="1">
        <v>-0.14000000000000001</v>
      </c>
      <c r="EL669">
        <v>198106</v>
      </c>
      <c r="EM669">
        <v>-2.36</v>
      </c>
      <c r="EN669">
        <v>-0.83</v>
      </c>
      <c r="EO669">
        <v>5.0999999999999996</v>
      </c>
      <c r="EP669">
        <v>1.35</v>
      </c>
      <c r="ER669" s="1">
        <v>198112</v>
      </c>
      <c r="ES669" s="1">
        <v>1.32</v>
      </c>
      <c r="EU669" s="1">
        <v>198101</v>
      </c>
      <c r="EV669" s="1">
        <v>-2.2599999999999998</v>
      </c>
      <c r="EX669" s="1">
        <v>198512</v>
      </c>
      <c r="EY669" s="1">
        <v>-3.15</v>
      </c>
      <c r="FA669" s="1">
        <v>198112</v>
      </c>
      <c r="FB669" s="1">
        <f>IF(ISERROR(VLOOKUP($FA669,MOM,LOOKUPS!C$12,0)*$FB$6+VLOOKUP($FA669,STREV,LOOKUPS!C$10,0)*$FC$6+VLOOKUP($FA669,LTREV,LOOKUPS!C$9,0)*$FD$6+VLOOKUP($FA669,CFP,LOOKUPS!C$6,0)*$FE$6+VLOOKUP($FA669,EP,LOOKUPS!C$8,0)*$FF$6+VLOOKUP($FA669,BM,LOOKUPS!C$5,0)*$FG$6+VLOOKUP($FA669,DIV,LOOKUPS!C$7,0)*$FH$6++VLOOKUP($FA669,SIZE,LOOKUPS!C$11,0)*$FI$6),"",VLOOKUP($FA669,MOM,LOOKUPS!C$12,0)*$FB$6+VLOOKUP($FA669,STREV,LOOKUPS!C$10,0)*$FC$6+VLOOKUP($FA669,LTREV,LOOKUPS!C$9,0)*$FD$6+VLOOKUP($FA669,CFP,LOOKUPS!C$6,0)*$FE$6+VLOOKUP($FA669,EP,LOOKUPS!C$8,0)*$FF$6+VLOOKUP($FA669,BM,LOOKUPS!C$5,0)*$FG$6+VLOOKUP($FA669,DIV,LOOKUPS!C$7,0)*$FH$6++VLOOKUP($FA669,SIZE,LOOKUPS!C$11,0)*$FI$6)</f>
        <v>-5.0085000000000006</v>
      </c>
      <c r="FC669" s="1">
        <f>IF(ISERROR(VLOOKUP($FA669,MOM,LOOKUPS!D$12,0)*$FB$6+VLOOKUP($FA669,STREV,LOOKUPS!D$10,0)*$FC$6+VLOOKUP($FA669,LTREV,LOOKUPS!D$9,0)*$FD$6+VLOOKUP($FA669,CFP,LOOKUPS!D$6,0)*$FE$6+VLOOKUP($FA669,EP,LOOKUPS!D$8,0)*$FF$6+VLOOKUP($FA669,BM,LOOKUPS!D$5,0)*$FG$6+VLOOKUP($FA669,DIV,LOOKUPS!D$7,0)*$FH$6++VLOOKUP($FA669,SIZE,LOOKUPS!D$11,0)*$FI$6),"",VLOOKUP($FA669,MOM,LOOKUPS!D$12,0)*$FB$6+VLOOKUP($FA669,STREV,LOOKUPS!D$10,0)*$FC$6+VLOOKUP($FA669,LTREV,LOOKUPS!D$9,0)*$FD$6+VLOOKUP($FA669,CFP,LOOKUPS!D$6,0)*$FE$6+VLOOKUP($FA669,EP,LOOKUPS!D$8,0)*$FF$6+VLOOKUP($FA669,BM,LOOKUPS!D$5,0)*$FG$6+VLOOKUP($FA669,DIV,LOOKUPS!D$7,0)*$FH$6++VLOOKUP($FA669,SIZE,LOOKUPS!D$11,0)*$FI$6)</f>
        <v>-2.1092</v>
      </c>
      <c r="FD669" s="1">
        <f>IF(ISERROR(VLOOKUP($FA669,MOM,LOOKUPS!E$12,0)*$FB$6+VLOOKUP($FA669,STREV,LOOKUPS!E$10,0)*$FC$6+VLOOKUP($FA669,LTREV,LOOKUPS!E$9,0)*$FD$6+VLOOKUP($FA669,CFP,LOOKUPS!E$6,0)*$FE$6+VLOOKUP($FA669,EP,LOOKUPS!E$8,0)*$FF$6+VLOOKUP($FA669,BM,LOOKUPS!E$5,0)*$FG$6+VLOOKUP($FA669,DIV,LOOKUPS!E$7,0)*$FH$6++VLOOKUP($FA669,SIZE,LOOKUPS!E$11,0)*$FI$6),"",VLOOKUP($FA669,MOM,LOOKUPS!E$12,0)*$FB$6+VLOOKUP($FA669,STREV,LOOKUPS!E$10,0)*$FC$6+VLOOKUP($FA669,LTREV,LOOKUPS!E$9,0)*$FD$6+VLOOKUP($FA669,CFP,LOOKUPS!E$6,0)*$FE$6+VLOOKUP($FA669,EP,LOOKUPS!E$8,0)*$FF$6+VLOOKUP($FA669,BM,LOOKUPS!E$5,0)*$FG$6+VLOOKUP($FA669,DIV,LOOKUPS!E$7,0)*$FH$6++VLOOKUP($FA669,SIZE,LOOKUPS!E$11,0)*$FI$6)</f>
        <v>-1.3806</v>
      </c>
      <c r="FE669" s="1">
        <f>IF(ISERROR(VLOOKUP($FA669,MOM,LOOKUPS!F$12,0)*$FB$6+VLOOKUP($FA669,STREV,LOOKUPS!F$10,0)*$FC$6+VLOOKUP($FA669,LTREV,LOOKUPS!F$9,0)*$FD$6+VLOOKUP($FA669,CFP,LOOKUPS!F$6,0)*$FE$6+VLOOKUP($FA669,EP,LOOKUPS!F$8,0)*$FF$6+VLOOKUP($FA669,BM,LOOKUPS!F$5,0)*$FG$6+VLOOKUP($FA669,DIV,LOOKUPS!F$7,0)*$FH$6++VLOOKUP($FA669,SIZE,LOOKUPS!F$11,0)*$FI$6),"",VLOOKUP($FA669,MOM,LOOKUPS!F$12,0)*$FB$6+VLOOKUP($FA669,STREV,LOOKUPS!F$10,0)*$FC$6+VLOOKUP($FA669,LTREV,LOOKUPS!F$9,0)*$FD$6+VLOOKUP($FA669,CFP,LOOKUPS!F$6,0)*$FE$6+VLOOKUP($FA669,EP,LOOKUPS!F$8,0)*$FF$6+VLOOKUP($FA669,BM,LOOKUPS!F$5,0)*$FG$6+VLOOKUP($FA669,DIV,LOOKUPS!F$7,0)*$FH$6++VLOOKUP($FA669,SIZE,LOOKUPS!F$11,0)*$FI$6)</f>
        <v>-1.6528</v>
      </c>
      <c r="FF669" s="1">
        <f>IF(ISERROR(VLOOKUP($FA669,MOM,LOOKUPS!G$12,0)*$FB$6+VLOOKUP($FA669,STREV,LOOKUPS!G$10,0)*$FC$6+VLOOKUP($FA669,LTREV,LOOKUPS!G$9,0)*$FD$6+VLOOKUP($FA669,CFP,LOOKUPS!G$6,0)*$FE$6+VLOOKUP($FA669,EP,LOOKUPS!G$8,0)*$FF$6+VLOOKUP($FA669,BM,LOOKUPS!G$5,0)*$FG$6+VLOOKUP($FA669,DIV,LOOKUPS!G$7,0)*$FH$6++VLOOKUP($FA669,SIZE,LOOKUPS!G$11,0)*$FI$6),"",VLOOKUP($FA669,MOM,LOOKUPS!G$12,0)*$FB$6+VLOOKUP($FA669,STREV,LOOKUPS!G$10,0)*$FC$6+VLOOKUP($FA669,LTREV,LOOKUPS!G$9,0)*$FD$6+VLOOKUP($FA669,CFP,LOOKUPS!G$6,0)*$FE$6+VLOOKUP($FA669,EP,LOOKUPS!G$8,0)*$FF$6+VLOOKUP($FA669,BM,LOOKUPS!G$5,0)*$FG$6+VLOOKUP($FA669,DIV,LOOKUPS!G$7,0)*$FH$6++VLOOKUP($FA669,SIZE,LOOKUPS!G$11,0)*$FI$6)</f>
        <v>-1.3198000000000001</v>
      </c>
      <c r="FG669" s="1">
        <f>IF(ISERROR(VLOOKUP($FA669,MOM,LOOKUPS!H$12,0)*$FB$6+VLOOKUP($FA669,STREV,LOOKUPS!H$10,0)*$FC$6+VLOOKUP($FA669,LTREV,LOOKUPS!H$9,0)*$FD$6+VLOOKUP($FA669,CFP,LOOKUPS!H$6,0)*$FE$6+VLOOKUP($FA669,EP,LOOKUPS!H$8,0)*$FF$6+VLOOKUP($FA669,BM,LOOKUPS!H$5,0)*$FG$6+VLOOKUP($FA669,DIV,LOOKUPS!H$7,0)*$FH$6++VLOOKUP($FA669,SIZE,LOOKUPS!H$11,0)*$FI$6),"",VLOOKUP($FA669,MOM,LOOKUPS!H$12,0)*$FB$6+VLOOKUP($FA669,STREV,LOOKUPS!H$10,0)*$FC$6+VLOOKUP($FA669,LTREV,LOOKUPS!H$9,0)*$FD$6+VLOOKUP($FA669,CFP,LOOKUPS!H$6,0)*$FE$6+VLOOKUP($FA669,EP,LOOKUPS!H$8,0)*$FF$6+VLOOKUP($FA669,BM,LOOKUPS!H$5,0)*$FG$6+VLOOKUP($FA669,DIV,LOOKUPS!H$7,0)*$FH$6++VLOOKUP($FA669,SIZE,LOOKUPS!H$11,0)*$FI$6)</f>
        <v>-0.85550000000000004</v>
      </c>
      <c r="FH669" s="1">
        <f>IF(ISERROR(VLOOKUP($FA669,MOM,LOOKUPS!I$12,0)*$FB$6+VLOOKUP($FA669,STREV,LOOKUPS!I$10,0)*$FC$6+VLOOKUP($FA669,LTREV,LOOKUPS!I$9,0)*$FD$6+VLOOKUP($FA669,CFP,LOOKUPS!I$6,0)*$FE$6+VLOOKUP($FA669,EP,LOOKUPS!I$8,0)*$FF$6+VLOOKUP($FA669,BM,LOOKUPS!I$5,0)*$FG$6+VLOOKUP($FA669,DIV,LOOKUPS!I$7,0)*$FH$6++VLOOKUP($FA669,SIZE,LOOKUPS!I$11,0)*$FI$6),"",VLOOKUP($FA669,MOM,LOOKUPS!I$12,0)*$FB$6+VLOOKUP($FA669,STREV,LOOKUPS!I$10,0)*$FC$6+VLOOKUP($FA669,LTREV,LOOKUPS!I$9,0)*$FD$6+VLOOKUP($FA669,CFP,LOOKUPS!I$6,0)*$FE$6+VLOOKUP($FA669,EP,LOOKUPS!I$8,0)*$FF$6+VLOOKUP($FA669,BM,LOOKUPS!I$5,0)*$FG$6+VLOOKUP($FA669,DIV,LOOKUPS!I$7,0)*$FH$6++VLOOKUP($FA669,SIZE,LOOKUPS!I$11,0)*$FI$6)</f>
        <v>-1.2559</v>
      </c>
      <c r="FI669" s="1">
        <f>IF(ISERROR(VLOOKUP($FA669,MOM,LOOKUPS!J$12,0)*$FB$6+VLOOKUP($FA669,STREV,LOOKUPS!J$10,0)*$FC$6+VLOOKUP($FA669,LTREV,LOOKUPS!J$9,0)*$FD$6+VLOOKUP($FA669,CFP,LOOKUPS!J$6,0)*$FE$6+VLOOKUP($FA669,EP,LOOKUPS!J$8,0)*$FF$6+VLOOKUP($FA669,BM,LOOKUPS!J$5,0)*$FG$6+VLOOKUP($FA669,DIV,LOOKUPS!J$7,0)*$FH$6++VLOOKUP($FA669,SIZE,LOOKUPS!J$11,0)*$FI$6),"",VLOOKUP($FA669,MOM,LOOKUPS!J$12,0)*$FB$6+VLOOKUP($FA669,STREV,LOOKUPS!J$10,0)*$FC$6+VLOOKUP($FA669,LTREV,LOOKUPS!J$9,0)*$FD$6+VLOOKUP($FA669,CFP,LOOKUPS!J$6,0)*$FE$6+VLOOKUP($FA669,EP,LOOKUPS!J$8,0)*$FF$6+VLOOKUP($FA669,BM,LOOKUPS!J$5,0)*$FG$6+VLOOKUP($FA669,DIV,LOOKUPS!J$7,0)*$FH$6++VLOOKUP($FA669,SIZE,LOOKUPS!J$11,0)*$FI$6)</f>
        <v>-1.403</v>
      </c>
      <c r="FJ669" s="1">
        <f>IF(ISERROR(VLOOKUP($FA669,MOM,LOOKUPS!K$12,0)*$FB$6+VLOOKUP($FA669,STREV,LOOKUPS!K$10,0)*$FC$6+VLOOKUP($FA669,LTREV,LOOKUPS!K$9,0)*$FD$6+VLOOKUP($FA669,CFP,LOOKUPS!K$6,0)*$FE$6+VLOOKUP($FA669,EP,LOOKUPS!K$8,0)*$FF$6+VLOOKUP($FA669,BM,LOOKUPS!K$5,0)*$FG$6+VLOOKUP($FA669,DIV,LOOKUPS!K$7,0)*$FH$6++VLOOKUP($FA669,SIZE,LOOKUPS!K$11,0)*$FI$6),"",VLOOKUP($FA669,MOM,LOOKUPS!K$12,0)*$FB$6+VLOOKUP($FA669,STREV,LOOKUPS!K$10,0)*$FC$6+VLOOKUP($FA669,LTREV,LOOKUPS!K$9,0)*$FD$6+VLOOKUP($FA669,CFP,LOOKUPS!K$6,0)*$FE$6+VLOOKUP($FA669,EP,LOOKUPS!K$8,0)*$FF$6+VLOOKUP($FA669,BM,LOOKUPS!K$5,0)*$FG$6+VLOOKUP($FA669,DIV,LOOKUPS!K$7,0)*$FH$6++VLOOKUP($FA669,SIZE,LOOKUPS!K$11,0)*$FI$6)</f>
        <v>-1.4448000000000001</v>
      </c>
      <c r="FK669" s="1">
        <f>IF(ISERROR(VLOOKUP($FA669,MOM,LOOKUPS!L$12,0)*$FB$6+VLOOKUP($FA669,STREV,LOOKUPS!L$10,0)*$FC$6+VLOOKUP($FA669,LTREV,LOOKUPS!L$9,0)*$FD$6+VLOOKUP($FA669,CFP,LOOKUPS!L$6,0)*$FE$6+VLOOKUP($FA669,EP,LOOKUPS!L$8,0)*$FF$6+VLOOKUP($FA669,BM,LOOKUPS!L$5,0)*$FG$6+VLOOKUP($FA669,DIV,LOOKUPS!L$7,0)*$FH$6++VLOOKUP($FA669,SIZE,LOOKUPS!L$11,0)*$FI$6),"",VLOOKUP($FA669,MOM,LOOKUPS!L$12,0)*$FB$6+VLOOKUP($FA669,STREV,LOOKUPS!L$10,0)*$FC$6+VLOOKUP($FA669,LTREV,LOOKUPS!L$9,0)*$FD$6+VLOOKUP($FA669,CFP,LOOKUPS!L$6,0)*$FE$6+VLOOKUP($FA669,EP,LOOKUPS!L$8,0)*$FF$6+VLOOKUP($FA669,BM,LOOKUPS!L$5,0)*$FG$6+VLOOKUP($FA669,DIV,LOOKUPS!L$7,0)*$FH$6++VLOOKUP($FA669,SIZE,LOOKUPS!L$11,0)*$FI$6)</f>
        <v>-1.7709000000000001</v>
      </c>
    </row>
    <row r="670" spans="1:167" x14ac:dyDescent="0.3">
      <c r="A670" s="1">
        <v>198201</v>
      </c>
      <c r="B670" s="1">
        <v>-0.89</v>
      </c>
      <c r="C670" s="1">
        <v>-2.37</v>
      </c>
      <c r="D670" s="1">
        <v>-2.23</v>
      </c>
      <c r="E670" s="1">
        <v>-1.59</v>
      </c>
      <c r="F670" s="1">
        <v>-1.08</v>
      </c>
      <c r="G670" s="1">
        <v>-1.37</v>
      </c>
      <c r="H670" s="1">
        <v>-1.2</v>
      </c>
      <c r="I670" s="1">
        <v>-1.37</v>
      </c>
      <c r="J670" s="1">
        <v>-1.82</v>
      </c>
      <c r="K670" s="1">
        <v>-2.36</v>
      </c>
      <c r="M670" s="1">
        <v>198102</v>
      </c>
      <c r="N670" s="1">
        <v>-1.1599999999999999</v>
      </c>
      <c r="O670" s="1">
        <v>-0.91</v>
      </c>
      <c r="P670" s="1">
        <v>0.11</v>
      </c>
      <c r="Q670" s="1">
        <v>1.1599999999999999</v>
      </c>
      <c r="R670" s="1">
        <v>1.78</v>
      </c>
      <c r="S670" s="1">
        <v>2.76</v>
      </c>
      <c r="T670" s="1">
        <v>1.99</v>
      </c>
      <c r="U670" s="1">
        <v>0.83</v>
      </c>
      <c r="V670" s="1">
        <v>0.63</v>
      </c>
      <c r="W670" s="1">
        <v>-1.54</v>
      </c>
      <c r="Y670" s="1">
        <v>198601</v>
      </c>
      <c r="Z670" s="1">
        <v>4.0599999999999996</v>
      </c>
      <c r="AA670" s="1">
        <v>2.6</v>
      </c>
      <c r="AB670" s="1">
        <v>2.71</v>
      </c>
      <c r="AC670" s="1">
        <v>2.63</v>
      </c>
      <c r="AD670" s="1">
        <v>2.19</v>
      </c>
      <c r="AE670" s="1">
        <v>1.78</v>
      </c>
      <c r="AF670" s="1">
        <v>3.1</v>
      </c>
      <c r="AG670" s="1">
        <v>2.0699999999999998</v>
      </c>
      <c r="AH670" s="1">
        <v>3.36</v>
      </c>
      <c r="AI670" s="1">
        <v>2.4</v>
      </c>
      <c r="AK670">
        <v>200607</v>
      </c>
      <c r="AL670">
        <v>-6.27</v>
      </c>
      <c r="AM670">
        <v>-3.42</v>
      </c>
      <c r="AN670">
        <v>-1.72</v>
      </c>
      <c r="AO670">
        <v>-1.99</v>
      </c>
      <c r="AP670">
        <v>-3.82</v>
      </c>
      <c r="AQ670">
        <v>-1.79</v>
      </c>
      <c r="AR670">
        <v>-1.73</v>
      </c>
      <c r="AS670">
        <v>-1.7</v>
      </c>
      <c r="AT670">
        <v>-2.4900000000000002</v>
      </c>
      <c r="AU670">
        <v>-4.1399999999999997</v>
      </c>
      <c r="AV670">
        <v>-3.32</v>
      </c>
      <c r="AW670">
        <v>-2.34</v>
      </c>
      <c r="AX670">
        <v>-1.1399999999999999</v>
      </c>
      <c r="AY670">
        <v>-2.17</v>
      </c>
      <c r="AZ670">
        <v>-1.28</v>
      </c>
      <c r="BA670">
        <v>-2.54</v>
      </c>
      <c r="BB670">
        <v>-0.78</v>
      </c>
      <c r="BC670">
        <v>-2.4300000000000002</v>
      </c>
      <c r="BD670">
        <v>-2.54</v>
      </c>
      <c r="BF670" s="1">
        <v>200607</v>
      </c>
      <c r="BG670" s="1">
        <v>-5.93</v>
      </c>
      <c r="BH670" s="1">
        <v>-3.68</v>
      </c>
      <c r="BI670" s="1">
        <v>-1.36</v>
      </c>
      <c r="BJ670" s="1">
        <v>-2.0299999999999998</v>
      </c>
      <c r="BK670" s="1">
        <v>-3.99</v>
      </c>
      <c r="BL670" s="1">
        <v>-2.7</v>
      </c>
      <c r="BM670" s="1">
        <v>-1.51</v>
      </c>
      <c r="BN670" s="1">
        <v>-0.5</v>
      </c>
      <c r="BO670" s="1">
        <v>-2.73</v>
      </c>
      <c r="BP670" s="1">
        <v>-4.12</v>
      </c>
      <c r="BQ670" s="1">
        <v>-3.82</v>
      </c>
      <c r="BR670" s="1">
        <v>-2.84</v>
      </c>
      <c r="BS670" s="1">
        <v>-2.5299999999999998</v>
      </c>
      <c r="BT670" s="1">
        <v>-1.71</v>
      </c>
      <c r="BU670" s="1">
        <v>-1.35</v>
      </c>
      <c r="BV670" s="1">
        <v>0.02</v>
      </c>
      <c r="BW670" s="1">
        <v>-0.94</v>
      </c>
      <c r="BX670" s="1">
        <v>-1.38</v>
      </c>
      <c r="BY670" s="1">
        <v>-3.88</v>
      </c>
      <c r="CA670" s="1">
        <v>198107</v>
      </c>
      <c r="CB670" s="1">
        <v>-4.2300000000000004</v>
      </c>
      <c r="CC670" s="1">
        <v>-2.66</v>
      </c>
      <c r="CD670" s="1">
        <v>-2.4300000000000002</v>
      </c>
      <c r="CE670" s="1">
        <v>-1.39</v>
      </c>
      <c r="CF670" s="1">
        <v>-2.66</v>
      </c>
      <c r="CG670" s="1">
        <v>-2.5499999999999998</v>
      </c>
      <c r="CH670" s="1">
        <v>-2.08</v>
      </c>
      <c r="CI670" s="1">
        <v>-2.06</v>
      </c>
      <c r="CJ670" s="1">
        <v>-1.51</v>
      </c>
      <c r="CK670" s="1">
        <v>-2.92</v>
      </c>
      <c r="CL670" s="1">
        <v>-1.97</v>
      </c>
      <c r="CM670" s="1">
        <v>-2.66</v>
      </c>
      <c r="CN670" s="1">
        <v>-2.44</v>
      </c>
      <c r="CO670" s="1">
        <v>-2.78</v>
      </c>
      <c r="CP670" s="1">
        <v>-1.44</v>
      </c>
      <c r="CQ670" s="1">
        <v>-3.09</v>
      </c>
      <c r="CR670" s="1">
        <v>-1.1200000000000001</v>
      </c>
      <c r="CS670" s="1">
        <v>-0.99</v>
      </c>
      <c r="CT670" s="1">
        <v>-1.9</v>
      </c>
      <c r="CV670" s="1">
        <v>198207</v>
      </c>
      <c r="CW670" s="1">
        <v>-2.56</v>
      </c>
      <c r="CX670" s="1">
        <v>-0.86</v>
      </c>
      <c r="CY670" s="1">
        <v>-0.86</v>
      </c>
      <c r="CZ670" s="1">
        <v>-1.53</v>
      </c>
      <c r="DA670" s="1">
        <v>-0.75</v>
      </c>
      <c r="DB670" s="1">
        <v>-1.1200000000000001</v>
      </c>
      <c r="DC670" s="1">
        <v>-0.3</v>
      </c>
      <c r="DD670" s="1">
        <v>-1.81</v>
      </c>
      <c r="DE670" s="1">
        <v>-1.34</v>
      </c>
      <c r="DF670" s="1">
        <v>-0.66</v>
      </c>
      <c r="DG670" s="1">
        <v>-0.87</v>
      </c>
      <c r="DH670" s="1">
        <v>-1.1299999999999999</v>
      </c>
      <c r="DI670" s="1">
        <v>-1.1100000000000001</v>
      </c>
      <c r="DJ670" s="1">
        <v>-1.51</v>
      </c>
      <c r="DK670" s="1">
        <v>0.89</v>
      </c>
      <c r="DL670" s="1">
        <v>-1.77</v>
      </c>
      <c r="DM670" s="1">
        <v>-1.86</v>
      </c>
      <c r="DN670" s="1">
        <v>-1.98</v>
      </c>
      <c r="DO670" s="1">
        <v>-0.67</v>
      </c>
      <c r="DQ670" s="1">
        <v>198107</v>
      </c>
      <c r="DR670" s="1">
        <v>-99.99</v>
      </c>
      <c r="DS670" s="1">
        <v>-2.2400000000000002</v>
      </c>
      <c r="DT670" s="1">
        <v>-1.86</v>
      </c>
      <c r="DU670" s="1">
        <v>-0.52</v>
      </c>
      <c r="DV670" s="1">
        <v>-2.2599999999999998</v>
      </c>
      <c r="DW670" s="1">
        <v>-2.0699999999999998</v>
      </c>
      <c r="DX670" s="1">
        <v>-1.71</v>
      </c>
      <c r="DY670" s="1">
        <v>-1.28</v>
      </c>
      <c r="DZ670" s="1">
        <v>-0.41</v>
      </c>
      <c r="EA670" s="1">
        <v>-2.08</v>
      </c>
      <c r="EB670" s="1">
        <v>-3.15</v>
      </c>
      <c r="EC670" s="1">
        <v>-1.99</v>
      </c>
      <c r="ED670" s="1">
        <v>-2.16</v>
      </c>
      <c r="EE670" s="1">
        <v>-1.46</v>
      </c>
      <c r="EF670" s="1">
        <v>-2.0099999999999998</v>
      </c>
      <c r="EG670" s="1">
        <v>-1.74</v>
      </c>
      <c r="EH670" s="1">
        <v>-0.74</v>
      </c>
      <c r="EI670" s="1">
        <v>-1.04</v>
      </c>
      <c r="EJ670" s="1">
        <v>0.23</v>
      </c>
      <c r="EL670">
        <v>198107</v>
      </c>
      <c r="EM670">
        <v>-1.54</v>
      </c>
      <c r="EN670">
        <v>-2.1800000000000002</v>
      </c>
      <c r="EO670">
        <v>-0.68</v>
      </c>
      <c r="EP670">
        <v>1.24</v>
      </c>
      <c r="ER670" s="1">
        <v>198201</v>
      </c>
      <c r="ES670" s="1">
        <v>1.73</v>
      </c>
      <c r="EU670" s="1">
        <v>198102</v>
      </c>
      <c r="EV670" s="1">
        <v>-2.25</v>
      </c>
      <c r="EX670" s="1">
        <v>198601</v>
      </c>
      <c r="EY670" s="1">
        <v>-2.83</v>
      </c>
      <c r="FA670" s="1">
        <v>198201</v>
      </c>
      <c r="FB670" s="1">
        <f>IF(ISERROR(VLOOKUP($FA670,MOM,LOOKUPS!C$12,0)*$FB$6+VLOOKUP($FA670,STREV,LOOKUPS!C$10,0)*$FC$6+VLOOKUP($FA670,LTREV,LOOKUPS!C$9,0)*$FD$6+VLOOKUP($FA670,CFP,LOOKUPS!C$6,0)*$FE$6+VLOOKUP($FA670,EP,LOOKUPS!C$8,0)*$FF$6+VLOOKUP($FA670,BM,LOOKUPS!C$5,0)*$FG$6+VLOOKUP($FA670,DIV,LOOKUPS!C$7,0)*$FH$6++VLOOKUP($FA670,SIZE,LOOKUPS!C$11,0)*$FI$6),"",VLOOKUP($FA670,MOM,LOOKUPS!C$12,0)*$FB$6+VLOOKUP($FA670,STREV,LOOKUPS!C$10,0)*$FC$6+VLOOKUP($FA670,LTREV,LOOKUPS!C$9,0)*$FD$6+VLOOKUP($FA670,CFP,LOOKUPS!C$6,0)*$FE$6+VLOOKUP($FA670,EP,LOOKUPS!C$8,0)*$FF$6+VLOOKUP($FA670,BM,LOOKUPS!C$5,0)*$FG$6+VLOOKUP($FA670,DIV,LOOKUPS!C$7,0)*$FH$6++VLOOKUP($FA670,SIZE,LOOKUPS!C$11,0)*$FI$6)</f>
        <v>-2.7740999999999998</v>
      </c>
      <c r="FC670" s="1">
        <f>IF(ISERROR(VLOOKUP($FA670,MOM,LOOKUPS!D$12,0)*$FB$6+VLOOKUP($FA670,STREV,LOOKUPS!D$10,0)*$FC$6+VLOOKUP($FA670,LTREV,LOOKUPS!D$9,0)*$FD$6+VLOOKUP($FA670,CFP,LOOKUPS!D$6,0)*$FE$6+VLOOKUP($FA670,EP,LOOKUPS!D$8,0)*$FF$6+VLOOKUP($FA670,BM,LOOKUPS!D$5,0)*$FG$6+VLOOKUP($FA670,DIV,LOOKUPS!D$7,0)*$FH$6++VLOOKUP($FA670,SIZE,LOOKUPS!D$11,0)*$FI$6),"",VLOOKUP($FA670,MOM,LOOKUPS!D$12,0)*$FB$6+VLOOKUP($FA670,STREV,LOOKUPS!D$10,0)*$FC$6+VLOOKUP($FA670,LTREV,LOOKUPS!D$9,0)*$FD$6+VLOOKUP($FA670,CFP,LOOKUPS!D$6,0)*$FE$6+VLOOKUP($FA670,EP,LOOKUPS!D$8,0)*$FF$6+VLOOKUP($FA670,BM,LOOKUPS!D$5,0)*$FG$6+VLOOKUP($FA670,DIV,LOOKUPS!D$7,0)*$FH$6++VLOOKUP($FA670,SIZE,LOOKUPS!D$11,0)*$FI$6)</f>
        <v>-2.3689</v>
      </c>
      <c r="FD670" s="1">
        <f>IF(ISERROR(VLOOKUP($FA670,MOM,LOOKUPS!E$12,0)*$FB$6+VLOOKUP($FA670,STREV,LOOKUPS!E$10,0)*$FC$6+VLOOKUP($FA670,LTREV,LOOKUPS!E$9,0)*$FD$6+VLOOKUP($FA670,CFP,LOOKUPS!E$6,0)*$FE$6+VLOOKUP($FA670,EP,LOOKUPS!E$8,0)*$FF$6+VLOOKUP($FA670,BM,LOOKUPS!E$5,0)*$FG$6+VLOOKUP($FA670,DIV,LOOKUPS!E$7,0)*$FH$6++VLOOKUP($FA670,SIZE,LOOKUPS!E$11,0)*$FI$6),"",VLOOKUP($FA670,MOM,LOOKUPS!E$12,0)*$FB$6+VLOOKUP($FA670,STREV,LOOKUPS!E$10,0)*$FC$6+VLOOKUP($FA670,LTREV,LOOKUPS!E$9,0)*$FD$6+VLOOKUP($FA670,CFP,LOOKUPS!E$6,0)*$FE$6+VLOOKUP($FA670,EP,LOOKUPS!E$8,0)*$FF$6+VLOOKUP($FA670,BM,LOOKUPS!E$5,0)*$FG$6+VLOOKUP($FA670,DIV,LOOKUPS!E$7,0)*$FH$6++VLOOKUP($FA670,SIZE,LOOKUPS!E$11,0)*$FI$6)</f>
        <v>-1.7326000000000001</v>
      </c>
      <c r="FE670" s="1">
        <f>IF(ISERROR(VLOOKUP($FA670,MOM,LOOKUPS!F$12,0)*$FB$6+VLOOKUP($FA670,STREV,LOOKUPS!F$10,0)*$FC$6+VLOOKUP($FA670,LTREV,LOOKUPS!F$9,0)*$FD$6+VLOOKUP($FA670,CFP,LOOKUPS!F$6,0)*$FE$6+VLOOKUP($FA670,EP,LOOKUPS!F$8,0)*$FF$6+VLOOKUP($FA670,BM,LOOKUPS!F$5,0)*$FG$6+VLOOKUP($FA670,DIV,LOOKUPS!F$7,0)*$FH$6++VLOOKUP($FA670,SIZE,LOOKUPS!F$11,0)*$FI$6),"",VLOOKUP($FA670,MOM,LOOKUPS!F$12,0)*$FB$6+VLOOKUP($FA670,STREV,LOOKUPS!F$10,0)*$FC$6+VLOOKUP($FA670,LTREV,LOOKUPS!F$9,0)*$FD$6+VLOOKUP($FA670,CFP,LOOKUPS!F$6,0)*$FE$6+VLOOKUP($FA670,EP,LOOKUPS!F$8,0)*$FF$6+VLOOKUP($FA670,BM,LOOKUPS!F$5,0)*$FG$6+VLOOKUP($FA670,DIV,LOOKUPS!F$7,0)*$FH$6++VLOOKUP($FA670,SIZE,LOOKUPS!F$11,0)*$FI$6)</f>
        <v>-1.7902000000000002</v>
      </c>
      <c r="FF670" s="1">
        <f>IF(ISERROR(VLOOKUP($FA670,MOM,LOOKUPS!G$12,0)*$FB$6+VLOOKUP($FA670,STREV,LOOKUPS!G$10,0)*$FC$6+VLOOKUP($FA670,LTREV,LOOKUPS!G$9,0)*$FD$6+VLOOKUP($FA670,CFP,LOOKUPS!G$6,0)*$FE$6+VLOOKUP($FA670,EP,LOOKUPS!G$8,0)*$FF$6+VLOOKUP($FA670,BM,LOOKUPS!G$5,0)*$FG$6+VLOOKUP($FA670,DIV,LOOKUPS!G$7,0)*$FH$6++VLOOKUP($FA670,SIZE,LOOKUPS!G$11,0)*$FI$6),"",VLOOKUP($FA670,MOM,LOOKUPS!G$12,0)*$FB$6+VLOOKUP($FA670,STREV,LOOKUPS!G$10,0)*$FC$6+VLOOKUP($FA670,LTREV,LOOKUPS!G$9,0)*$FD$6+VLOOKUP($FA670,CFP,LOOKUPS!G$6,0)*$FE$6+VLOOKUP($FA670,EP,LOOKUPS!G$8,0)*$FF$6+VLOOKUP($FA670,BM,LOOKUPS!G$5,0)*$FG$6+VLOOKUP($FA670,DIV,LOOKUPS!G$7,0)*$FH$6++VLOOKUP($FA670,SIZE,LOOKUPS!G$11,0)*$FI$6)</f>
        <v>-1.4091</v>
      </c>
      <c r="FG670" s="1">
        <f>IF(ISERROR(VLOOKUP($FA670,MOM,LOOKUPS!H$12,0)*$FB$6+VLOOKUP($FA670,STREV,LOOKUPS!H$10,0)*$FC$6+VLOOKUP($FA670,LTREV,LOOKUPS!H$9,0)*$FD$6+VLOOKUP($FA670,CFP,LOOKUPS!H$6,0)*$FE$6+VLOOKUP($FA670,EP,LOOKUPS!H$8,0)*$FF$6+VLOOKUP($FA670,BM,LOOKUPS!H$5,0)*$FG$6+VLOOKUP($FA670,DIV,LOOKUPS!H$7,0)*$FH$6++VLOOKUP($FA670,SIZE,LOOKUPS!H$11,0)*$FI$6),"",VLOOKUP($FA670,MOM,LOOKUPS!H$12,0)*$FB$6+VLOOKUP($FA670,STREV,LOOKUPS!H$10,0)*$FC$6+VLOOKUP($FA670,LTREV,LOOKUPS!H$9,0)*$FD$6+VLOOKUP($FA670,CFP,LOOKUPS!H$6,0)*$FE$6+VLOOKUP($FA670,EP,LOOKUPS!H$8,0)*$FF$6+VLOOKUP($FA670,BM,LOOKUPS!H$5,0)*$FG$6+VLOOKUP($FA670,DIV,LOOKUPS!H$7,0)*$FH$6++VLOOKUP($FA670,SIZE,LOOKUPS!H$11,0)*$FI$6)</f>
        <v>-1.8643000000000001</v>
      </c>
      <c r="FH670" s="1">
        <f>IF(ISERROR(VLOOKUP($FA670,MOM,LOOKUPS!I$12,0)*$FB$6+VLOOKUP($FA670,STREV,LOOKUPS!I$10,0)*$FC$6+VLOOKUP($FA670,LTREV,LOOKUPS!I$9,0)*$FD$6+VLOOKUP($FA670,CFP,LOOKUPS!I$6,0)*$FE$6+VLOOKUP($FA670,EP,LOOKUPS!I$8,0)*$FF$6+VLOOKUP($FA670,BM,LOOKUPS!I$5,0)*$FG$6+VLOOKUP($FA670,DIV,LOOKUPS!I$7,0)*$FH$6++VLOOKUP($FA670,SIZE,LOOKUPS!I$11,0)*$FI$6),"",VLOOKUP($FA670,MOM,LOOKUPS!I$12,0)*$FB$6+VLOOKUP($FA670,STREV,LOOKUPS!I$10,0)*$FC$6+VLOOKUP($FA670,LTREV,LOOKUPS!I$9,0)*$FD$6+VLOOKUP($FA670,CFP,LOOKUPS!I$6,0)*$FE$6+VLOOKUP($FA670,EP,LOOKUPS!I$8,0)*$FF$6+VLOOKUP($FA670,BM,LOOKUPS!I$5,0)*$FG$6+VLOOKUP($FA670,DIV,LOOKUPS!I$7,0)*$FH$6++VLOOKUP($FA670,SIZE,LOOKUPS!I$11,0)*$FI$6)</f>
        <v>-1.468</v>
      </c>
      <c r="FI670" s="1">
        <f>IF(ISERROR(VLOOKUP($FA670,MOM,LOOKUPS!J$12,0)*$FB$6+VLOOKUP($FA670,STREV,LOOKUPS!J$10,0)*$FC$6+VLOOKUP($FA670,LTREV,LOOKUPS!J$9,0)*$FD$6+VLOOKUP($FA670,CFP,LOOKUPS!J$6,0)*$FE$6+VLOOKUP($FA670,EP,LOOKUPS!J$8,0)*$FF$6+VLOOKUP($FA670,BM,LOOKUPS!J$5,0)*$FG$6+VLOOKUP($FA670,DIV,LOOKUPS!J$7,0)*$FH$6++VLOOKUP($FA670,SIZE,LOOKUPS!J$11,0)*$FI$6),"",VLOOKUP($FA670,MOM,LOOKUPS!J$12,0)*$FB$6+VLOOKUP($FA670,STREV,LOOKUPS!J$10,0)*$FC$6+VLOOKUP($FA670,LTREV,LOOKUPS!J$9,0)*$FD$6+VLOOKUP($FA670,CFP,LOOKUPS!J$6,0)*$FE$6+VLOOKUP($FA670,EP,LOOKUPS!J$8,0)*$FF$6+VLOOKUP($FA670,BM,LOOKUPS!J$5,0)*$FG$6+VLOOKUP($FA670,DIV,LOOKUPS!J$7,0)*$FH$6++VLOOKUP($FA670,SIZE,LOOKUPS!J$11,0)*$FI$6)</f>
        <v>-1.2995000000000001</v>
      </c>
      <c r="FJ670" s="1">
        <f>IF(ISERROR(VLOOKUP($FA670,MOM,LOOKUPS!K$12,0)*$FB$6+VLOOKUP($FA670,STREV,LOOKUPS!K$10,0)*$FC$6+VLOOKUP($FA670,LTREV,LOOKUPS!K$9,0)*$FD$6+VLOOKUP($FA670,CFP,LOOKUPS!K$6,0)*$FE$6+VLOOKUP($FA670,EP,LOOKUPS!K$8,0)*$FF$6+VLOOKUP($FA670,BM,LOOKUPS!K$5,0)*$FG$6+VLOOKUP($FA670,DIV,LOOKUPS!K$7,0)*$FH$6++VLOOKUP($FA670,SIZE,LOOKUPS!K$11,0)*$FI$6),"",VLOOKUP($FA670,MOM,LOOKUPS!K$12,0)*$FB$6+VLOOKUP($FA670,STREV,LOOKUPS!K$10,0)*$FC$6+VLOOKUP($FA670,LTREV,LOOKUPS!K$9,0)*$FD$6+VLOOKUP($FA670,CFP,LOOKUPS!K$6,0)*$FE$6+VLOOKUP($FA670,EP,LOOKUPS!K$8,0)*$FF$6+VLOOKUP($FA670,BM,LOOKUPS!K$5,0)*$FG$6+VLOOKUP($FA670,DIV,LOOKUPS!K$7,0)*$FH$6++VLOOKUP($FA670,SIZE,LOOKUPS!K$11,0)*$FI$6)</f>
        <v>-1.1718999999999999</v>
      </c>
      <c r="FK670" s="1">
        <f>IF(ISERROR(VLOOKUP($FA670,MOM,LOOKUPS!L$12,0)*$FB$6+VLOOKUP($FA670,STREV,LOOKUPS!L$10,0)*$FC$6+VLOOKUP($FA670,LTREV,LOOKUPS!L$9,0)*$FD$6+VLOOKUP($FA670,CFP,LOOKUPS!L$6,0)*$FE$6+VLOOKUP($FA670,EP,LOOKUPS!L$8,0)*$FF$6+VLOOKUP($FA670,BM,LOOKUPS!L$5,0)*$FG$6+VLOOKUP($FA670,DIV,LOOKUPS!L$7,0)*$FH$6++VLOOKUP($FA670,SIZE,LOOKUPS!L$11,0)*$FI$6),"",VLOOKUP($FA670,MOM,LOOKUPS!L$12,0)*$FB$6+VLOOKUP($FA670,STREV,LOOKUPS!L$10,0)*$FC$6+VLOOKUP($FA670,LTREV,LOOKUPS!L$9,0)*$FD$6+VLOOKUP($FA670,CFP,LOOKUPS!L$6,0)*$FE$6+VLOOKUP($FA670,EP,LOOKUPS!L$8,0)*$FF$6+VLOOKUP($FA670,BM,LOOKUPS!L$5,0)*$FG$6+VLOOKUP($FA670,DIV,LOOKUPS!L$7,0)*$FH$6++VLOOKUP($FA670,SIZE,LOOKUPS!L$11,0)*$FI$6)</f>
        <v>-0.76960000000000006</v>
      </c>
    </row>
    <row r="671" spans="1:167" x14ac:dyDescent="0.3">
      <c r="A671" s="1">
        <v>198202</v>
      </c>
      <c r="B671" s="1">
        <v>-7.61</v>
      </c>
      <c r="C671" s="1">
        <v>-4.55</v>
      </c>
      <c r="D671" s="1">
        <v>-4.2</v>
      </c>
      <c r="E671" s="1">
        <v>-4.43</v>
      </c>
      <c r="F671" s="1">
        <v>-3.22</v>
      </c>
      <c r="G671" s="1">
        <v>-2.76</v>
      </c>
      <c r="H671" s="1">
        <v>-1.6</v>
      </c>
      <c r="I671" s="1">
        <v>-2.2200000000000002</v>
      </c>
      <c r="J671" s="1">
        <v>-2.0699999999999998</v>
      </c>
      <c r="K671" s="1">
        <v>-3.04</v>
      </c>
      <c r="M671" s="1">
        <v>198103</v>
      </c>
      <c r="N671" s="1">
        <v>7.3</v>
      </c>
      <c r="O671" s="1">
        <v>8.16</v>
      </c>
      <c r="P671" s="1">
        <v>6.72</v>
      </c>
      <c r="Q671" s="1">
        <v>7</v>
      </c>
      <c r="R671" s="1">
        <v>7.33</v>
      </c>
      <c r="S671" s="1">
        <v>6.79</v>
      </c>
      <c r="T671" s="1">
        <v>8.77</v>
      </c>
      <c r="U671" s="1">
        <v>6.78</v>
      </c>
      <c r="V671" s="1">
        <v>7.45</v>
      </c>
      <c r="W671" s="1">
        <v>6.82</v>
      </c>
      <c r="Y671" s="1">
        <v>198602</v>
      </c>
      <c r="Z671" s="1">
        <v>0.67</v>
      </c>
      <c r="AA671" s="1">
        <v>6.72</v>
      </c>
      <c r="AB671" s="1">
        <v>6.5</v>
      </c>
      <c r="AC671" s="1">
        <v>6.89</v>
      </c>
      <c r="AD671" s="1">
        <v>7.81</v>
      </c>
      <c r="AE671" s="1">
        <v>7.55</v>
      </c>
      <c r="AF671" s="1">
        <v>9.5500000000000007</v>
      </c>
      <c r="AG671" s="1">
        <v>7.08</v>
      </c>
      <c r="AH671" s="1">
        <v>9.23</v>
      </c>
      <c r="AI671" s="1">
        <v>8.9700000000000006</v>
      </c>
      <c r="AK671">
        <v>200608</v>
      </c>
      <c r="AL671">
        <v>2.66</v>
      </c>
      <c r="AM671">
        <v>2.88</v>
      </c>
      <c r="AN671">
        <v>2.06</v>
      </c>
      <c r="AO671">
        <v>0.37</v>
      </c>
      <c r="AP671">
        <v>2.93</v>
      </c>
      <c r="AQ671">
        <v>2.41</v>
      </c>
      <c r="AR671">
        <v>2.2999999999999998</v>
      </c>
      <c r="AS671">
        <v>1.29</v>
      </c>
      <c r="AT671">
        <v>0.1</v>
      </c>
      <c r="AU671">
        <v>3.2</v>
      </c>
      <c r="AV671">
        <v>2.5099999999999998</v>
      </c>
      <c r="AW671">
        <v>2.75</v>
      </c>
      <c r="AX671">
        <v>2.02</v>
      </c>
      <c r="AY671">
        <v>2.2400000000000002</v>
      </c>
      <c r="AZ671">
        <v>2.36</v>
      </c>
      <c r="BA671">
        <v>1.53</v>
      </c>
      <c r="BB671">
        <v>1.03</v>
      </c>
      <c r="BC671">
        <v>0.28000000000000003</v>
      </c>
      <c r="BD671">
        <v>-7.0000000000000007E-2</v>
      </c>
      <c r="BF671" s="1">
        <v>200608</v>
      </c>
      <c r="BG671" s="1">
        <v>2.68</v>
      </c>
      <c r="BH671" s="1">
        <v>2.91</v>
      </c>
      <c r="BI671" s="1">
        <v>1.85</v>
      </c>
      <c r="BJ671" s="1">
        <v>0.91</v>
      </c>
      <c r="BK671" s="1">
        <v>3.21</v>
      </c>
      <c r="BL671" s="1">
        <v>1.98</v>
      </c>
      <c r="BM671" s="1">
        <v>1.94</v>
      </c>
      <c r="BN671" s="1">
        <v>1.41</v>
      </c>
      <c r="BO671" s="1">
        <v>0.74</v>
      </c>
      <c r="BP671" s="1">
        <v>3.72</v>
      </c>
      <c r="BQ671" s="1">
        <v>2.57</v>
      </c>
      <c r="BR671" s="1">
        <v>2.08</v>
      </c>
      <c r="BS671" s="1">
        <v>1.85</v>
      </c>
      <c r="BT671" s="1">
        <v>3.07</v>
      </c>
      <c r="BU671" s="1">
        <v>1.04</v>
      </c>
      <c r="BV671" s="1">
        <v>1.68</v>
      </c>
      <c r="BW671" s="1">
        <v>1.17</v>
      </c>
      <c r="BX671" s="1">
        <v>1.67</v>
      </c>
      <c r="BY671" s="1">
        <v>-0.04</v>
      </c>
      <c r="CA671" s="1">
        <v>198108</v>
      </c>
      <c r="CB671" s="1">
        <v>-14.48</v>
      </c>
      <c r="CC671" s="1">
        <v>-10.36</v>
      </c>
      <c r="CD671" s="1">
        <v>-6.08</v>
      </c>
      <c r="CE671" s="1">
        <v>-4.7</v>
      </c>
      <c r="CF671" s="1">
        <v>-10.6</v>
      </c>
      <c r="CG671" s="1">
        <v>-7.74</v>
      </c>
      <c r="CH671" s="1">
        <v>-6.17</v>
      </c>
      <c r="CI671" s="1">
        <v>-5.32</v>
      </c>
      <c r="CJ671" s="1">
        <v>-4.6900000000000004</v>
      </c>
      <c r="CK671" s="1">
        <v>-11.22</v>
      </c>
      <c r="CL671" s="1">
        <v>-8.94</v>
      </c>
      <c r="CM671" s="1">
        <v>-9.4</v>
      </c>
      <c r="CN671" s="1">
        <v>-5.98</v>
      </c>
      <c r="CO671" s="1">
        <v>-6.28</v>
      </c>
      <c r="CP671" s="1">
        <v>-6.07</v>
      </c>
      <c r="CQ671" s="1">
        <v>-5.98</v>
      </c>
      <c r="CR671" s="1">
        <v>-4.7300000000000004</v>
      </c>
      <c r="CS671" s="1">
        <v>-4.1399999999999997</v>
      </c>
      <c r="CT671" s="1">
        <v>-5.09</v>
      </c>
      <c r="CV671" s="1">
        <v>198208</v>
      </c>
      <c r="CW671" s="1">
        <v>4.13</v>
      </c>
      <c r="CX671" s="1">
        <v>7.71</v>
      </c>
      <c r="CY671" s="1">
        <v>8.1199999999999992</v>
      </c>
      <c r="CZ671" s="1">
        <v>9.33</v>
      </c>
      <c r="DA671" s="1">
        <v>7.8</v>
      </c>
      <c r="DB671" s="1">
        <v>7.35</v>
      </c>
      <c r="DC671" s="1">
        <v>7.82</v>
      </c>
      <c r="DD671" s="1">
        <v>9.49</v>
      </c>
      <c r="DE671" s="1">
        <v>9.4700000000000006</v>
      </c>
      <c r="DF671" s="1">
        <v>8.27</v>
      </c>
      <c r="DG671" s="1">
        <v>7.15</v>
      </c>
      <c r="DH671" s="1">
        <v>7.51</v>
      </c>
      <c r="DI671" s="1">
        <v>7.19</v>
      </c>
      <c r="DJ671" s="1">
        <v>8.25</v>
      </c>
      <c r="DK671" s="1">
        <v>7.39</v>
      </c>
      <c r="DL671" s="1">
        <v>9.8699999999999992</v>
      </c>
      <c r="DM671" s="1">
        <v>9.09</v>
      </c>
      <c r="DN671" s="1">
        <v>9.1300000000000008</v>
      </c>
      <c r="DO671" s="1">
        <v>9.82</v>
      </c>
      <c r="DQ671" s="1">
        <v>198108</v>
      </c>
      <c r="DR671" s="1">
        <v>-99.99</v>
      </c>
      <c r="DS671" s="1">
        <v>-7.99</v>
      </c>
      <c r="DT671" s="1">
        <v>-6.52</v>
      </c>
      <c r="DU671" s="1">
        <v>-5.39</v>
      </c>
      <c r="DV671" s="1">
        <v>-8.0299999999999994</v>
      </c>
      <c r="DW671" s="1">
        <v>-7.48</v>
      </c>
      <c r="DX671" s="1">
        <v>-6.36</v>
      </c>
      <c r="DY671" s="1">
        <v>-5.3</v>
      </c>
      <c r="DZ671" s="1">
        <v>-5.65</v>
      </c>
      <c r="EA671" s="1">
        <v>-7.98</v>
      </c>
      <c r="EB671" s="1">
        <v>-8.2799999999999994</v>
      </c>
      <c r="EC671" s="1">
        <v>-7.64</v>
      </c>
      <c r="ED671" s="1">
        <v>-7.29</v>
      </c>
      <c r="EE671" s="1">
        <v>-5.9</v>
      </c>
      <c r="EF671" s="1">
        <v>-6.92</v>
      </c>
      <c r="EG671" s="1">
        <v>-5.64</v>
      </c>
      <c r="EH671" s="1">
        <v>-4.9000000000000004</v>
      </c>
      <c r="EI671" s="1">
        <v>-5.87</v>
      </c>
      <c r="EJ671" s="1">
        <v>-5.42</v>
      </c>
      <c r="EL671">
        <v>198108</v>
      </c>
      <c r="EM671">
        <v>-7.04</v>
      </c>
      <c r="EN671">
        <v>-1.96</v>
      </c>
      <c r="EO671">
        <v>4.84</v>
      </c>
      <c r="EP671">
        <v>1.28</v>
      </c>
      <c r="ER671" s="1">
        <v>198202</v>
      </c>
      <c r="ES671" s="1">
        <v>5</v>
      </c>
      <c r="EU671" s="1">
        <v>198103</v>
      </c>
      <c r="EV671" s="1">
        <v>1.58</v>
      </c>
      <c r="EX671" s="1">
        <v>198602</v>
      </c>
      <c r="EY671" s="1">
        <v>-3.68</v>
      </c>
      <c r="FA671" s="1">
        <v>198202</v>
      </c>
      <c r="FB671" s="1">
        <f>IF(ISERROR(VLOOKUP($FA671,MOM,LOOKUPS!C$12,0)*$FB$6+VLOOKUP($FA671,STREV,LOOKUPS!C$10,0)*$FC$6+VLOOKUP($FA671,LTREV,LOOKUPS!C$9,0)*$FD$6+VLOOKUP($FA671,CFP,LOOKUPS!C$6,0)*$FE$6+VLOOKUP($FA671,EP,LOOKUPS!C$8,0)*$FF$6+VLOOKUP($FA671,BM,LOOKUPS!C$5,0)*$FG$6+VLOOKUP($FA671,DIV,LOOKUPS!C$7,0)*$FH$6++VLOOKUP($FA671,SIZE,LOOKUPS!C$11,0)*$FI$6),"",VLOOKUP($FA671,MOM,LOOKUPS!C$12,0)*$FB$6+VLOOKUP($FA671,STREV,LOOKUPS!C$10,0)*$FC$6+VLOOKUP($FA671,LTREV,LOOKUPS!C$9,0)*$FD$6+VLOOKUP($FA671,CFP,LOOKUPS!C$6,0)*$FE$6+VLOOKUP($FA671,EP,LOOKUPS!C$8,0)*$FF$6+VLOOKUP($FA671,BM,LOOKUPS!C$5,0)*$FG$6+VLOOKUP($FA671,DIV,LOOKUPS!C$7,0)*$FH$6++VLOOKUP($FA671,SIZE,LOOKUPS!C$11,0)*$FI$6)</f>
        <v>-7.5551000000000013</v>
      </c>
      <c r="FC671" s="1">
        <f>IF(ISERROR(VLOOKUP($FA671,MOM,LOOKUPS!D$12,0)*$FB$6+VLOOKUP($FA671,STREV,LOOKUPS!D$10,0)*$FC$6+VLOOKUP($FA671,LTREV,LOOKUPS!D$9,0)*$FD$6+VLOOKUP($FA671,CFP,LOOKUPS!D$6,0)*$FE$6+VLOOKUP($FA671,EP,LOOKUPS!D$8,0)*$FF$6+VLOOKUP($FA671,BM,LOOKUPS!D$5,0)*$FG$6+VLOOKUP($FA671,DIV,LOOKUPS!D$7,0)*$FH$6++VLOOKUP($FA671,SIZE,LOOKUPS!D$11,0)*$FI$6),"",VLOOKUP($FA671,MOM,LOOKUPS!D$12,0)*$FB$6+VLOOKUP($FA671,STREV,LOOKUPS!D$10,0)*$FC$6+VLOOKUP($FA671,LTREV,LOOKUPS!D$9,0)*$FD$6+VLOOKUP($FA671,CFP,LOOKUPS!D$6,0)*$FE$6+VLOOKUP($FA671,EP,LOOKUPS!D$8,0)*$FF$6+VLOOKUP($FA671,BM,LOOKUPS!D$5,0)*$FG$6+VLOOKUP($FA671,DIV,LOOKUPS!D$7,0)*$FH$6++VLOOKUP($FA671,SIZE,LOOKUPS!D$11,0)*$FI$6)</f>
        <v>-4.4951000000000008</v>
      </c>
      <c r="FD671" s="1">
        <f>IF(ISERROR(VLOOKUP($FA671,MOM,LOOKUPS!E$12,0)*$FB$6+VLOOKUP($FA671,STREV,LOOKUPS!E$10,0)*$FC$6+VLOOKUP($FA671,LTREV,LOOKUPS!E$9,0)*$FD$6+VLOOKUP($FA671,CFP,LOOKUPS!E$6,0)*$FE$6+VLOOKUP($FA671,EP,LOOKUPS!E$8,0)*$FF$6+VLOOKUP($FA671,BM,LOOKUPS!E$5,0)*$FG$6+VLOOKUP($FA671,DIV,LOOKUPS!E$7,0)*$FH$6++VLOOKUP($FA671,SIZE,LOOKUPS!E$11,0)*$FI$6),"",VLOOKUP($FA671,MOM,LOOKUPS!E$12,0)*$FB$6+VLOOKUP($FA671,STREV,LOOKUPS!E$10,0)*$FC$6+VLOOKUP($FA671,LTREV,LOOKUPS!E$9,0)*$FD$6+VLOOKUP($FA671,CFP,LOOKUPS!E$6,0)*$FE$6+VLOOKUP($FA671,EP,LOOKUPS!E$8,0)*$FF$6+VLOOKUP($FA671,BM,LOOKUPS!E$5,0)*$FG$6+VLOOKUP($FA671,DIV,LOOKUPS!E$7,0)*$FH$6++VLOOKUP($FA671,SIZE,LOOKUPS!E$11,0)*$FI$6)</f>
        <v>-3.7336999999999998</v>
      </c>
      <c r="FE671" s="1">
        <f>IF(ISERROR(VLOOKUP($FA671,MOM,LOOKUPS!F$12,0)*$FB$6+VLOOKUP($FA671,STREV,LOOKUPS!F$10,0)*$FC$6+VLOOKUP($FA671,LTREV,LOOKUPS!F$9,0)*$FD$6+VLOOKUP($FA671,CFP,LOOKUPS!F$6,0)*$FE$6+VLOOKUP($FA671,EP,LOOKUPS!F$8,0)*$FF$6+VLOOKUP($FA671,BM,LOOKUPS!F$5,0)*$FG$6+VLOOKUP($FA671,DIV,LOOKUPS!F$7,0)*$FH$6++VLOOKUP($FA671,SIZE,LOOKUPS!F$11,0)*$FI$6),"",VLOOKUP($FA671,MOM,LOOKUPS!F$12,0)*$FB$6+VLOOKUP($FA671,STREV,LOOKUPS!F$10,0)*$FC$6+VLOOKUP($FA671,LTREV,LOOKUPS!F$9,0)*$FD$6+VLOOKUP($FA671,CFP,LOOKUPS!F$6,0)*$FE$6+VLOOKUP($FA671,EP,LOOKUPS!F$8,0)*$FF$6+VLOOKUP($FA671,BM,LOOKUPS!F$5,0)*$FG$6+VLOOKUP($FA671,DIV,LOOKUPS!F$7,0)*$FH$6++VLOOKUP($FA671,SIZE,LOOKUPS!F$11,0)*$FI$6)</f>
        <v>-3.5921000000000003</v>
      </c>
      <c r="FF671" s="1">
        <f>IF(ISERROR(VLOOKUP($FA671,MOM,LOOKUPS!G$12,0)*$FB$6+VLOOKUP($FA671,STREV,LOOKUPS!G$10,0)*$FC$6+VLOOKUP($FA671,LTREV,LOOKUPS!G$9,0)*$FD$6+VLOOKUP($FA671,CFP,LOOKUPS!G$6,0)*$FE$6+VLOOKUP($FA671,EP,LOOKUPS!G$8,0)*$FF$6+VLOOKUP($FA671,BM,LOOKUPS!G$5,0)*$FG$6+VLOOKUP($FA671,DIV,LOOKUPS!G$7,0)*$FH$6++VLOOKUP($FA671,SIZE,LOOKUPS!G$11,0)*$FI$6),"",VLOOKUP($FA671,MOM,LOOKUPS!G$12,0)*$FB$6+VLOOKUP($FA671,STREV,LOOKUPS!G$10,0)*$FC$6+VLOOKUP($FA671,LTREV,LOOKUPS!G$9,0)*$FD$6+VLOOKUP($FA671,CFP,LOOKUPS!G$6,0)*$FE$6+VLOOKUP($FA671,EP,LOOKUPS!G$8,0)*$FF$6+VLOOKUP($FA671,BM,LOOKUPS!G$5,0)*$FG$6+VLOOKUP($FA671,DIV,LOOKUPS!G$7,0)*$FH$6++VLOOKUP($FA671,SIZE,LOOKUPS!G$11,0)*$FI$6)</f>
        <v>-2.9697000000000005</v>
      </c>
      <c r="FG671" s="1">
        <f>IF(ISERROR(VLOOKUP($FA671,MOM,LOOKUPS!H$12,0)*$FB$6+VLOOKUP($FA671,STREV,LOOKUPS!H$10,0)*$FC$6+VLOOKUP($FA671,LTREV,LOOKUPS!H$9,0)*$FD$6+VLOOKUP($FA671,CFP,LOOKUPS!H$6,0)*$FE$6+VLOOKUP($FA671,EP,LOOKUPS!H$8,0)*$FF$6+VLOOKUP($FA671,BM,LOOKUPS!H$5,0)*$FG$6+VLOOKUP($FA671,DIV,LOOKUPS!H$7,0)*$FH$6++VLOOKUP($FA671,SIZE,LOOKUPS!H$11,0)*$FI$6),"",VLOOKUP($FA671,MOM,LOOKUPS!H$12,0)*$FB$6+VLOOKUP($FA671,STREV,LOOKUPS!H$10,0)*$FC$6+VLOOKUP($FA671,LTREV,LOOKUPS!H$9,0)*$FD$6+VLOOKUP($FA671,CFP,LOOKUPS!H$6,0)*$FE$6+VLOOKUP($FA671,EP,LOOKUPS!H$8,0)*$FF$6+VLOOKUP($FA671,BM,LOOKUPS!H$5,0)*$FG$6+VLOOKUP($FA671,DIV,LOOKUPS!H$7,0)*$FH$6++VLOOKUP($FA671,SIZE,LOOKUPS!H$11,0)*$FI$6)</f>
        <v>-3.0823</v>
      </c>
      <c r="FH671" s="1">
        <f>IF(ISERROR(VLOOKUP($FA671,MOM,LOOKUPS!I$12,0)*$FB$6+VLOOKUP($FA671,STREV,LOOKUPS!I$10,0)*$FC$6+VLOOKUP($FA671,LTREV,LOOKUPS!I$9,0)*$FD$6+VLOOKUP($FA671,CFP,LOOKUPS!I$6,0)*$FE$6+VLOOKUP($FA671,EP,LOOKUPS!I$8,0)*$FF$6+VLOOKUP($FA671,BM,LOOKUPS!I$5,0)*$FG$6+VLOOKUP($FA671,DIV,LOOKUPS!I$7,0)*$FH$6++VLOOKUP($FA671,SIZE,LOOKUPS!I$11,0)*$FI$6),"",VLOOKUP($FA671,MOM,LOOKUPS!I$12,0)*$FB$6+VLOOKUP($FA671,STREV,LOOKUPS!I$10,0)*$FC$6+VLOOKUP($FA671,LTREV,LOOKUPS!I$9,0)*$FD$6+VLOOKUP($FA671,CFP,LOOKUPS!I$6,0)*$FE$6+VLOOKUP($FA671,EP,LOOKUPS!I$8,0)*$FF$6+VLOOKUP($FA671,BM,LOOKUPS!I$5,0)*$FG$6+VLOOKUP($FA671,DIV,LOOKUPS!I$7,0)*$FH$6++VLOOKUP($FA671,SIZE,LOOKUPS!I$11,0)*$FI$6)</f>
        <v>-2.9915000000000003</v>
      </c>
      <c r="FI671" s="1">
        <f>IF(ISERROR(VLOOKUP($FA671,MOM,LOOKUPS!J$12,0)*$FB$6+VLOOKUP($FA671,STREV,LOOKUPS!J$10,0)*$FC$6+VLOOKUP($FA671,LTREV,LOOKUPS!J$9,0)*$FD$6+VLOOKUP($FA671,CFP,LOOKUPS!J$6,0)*$FE$6+VLOOKUP($FA671,EP,LOOKUPS!J$8,0)*$FF$6+VLOOKUP($FA671,BM,LOOKUPS!J$5,0)*$FG$6+VLOOKUP($FA671,DIV,LOOKUPS!J$7,0)*$FH$6++VLOOKUP($FA671,SIZE,LOOKUPS!J$11,0)*$FI$6),"",VLOOKUP($FA671,MOM,LOOKUPS!J$12,0)*$FB$6+VLOOKUP($FA671,STREV,LOOKUPS!J$10,0)*$FC$6+VLOOKUP($FA671,LTREV,LOOKUPS!J$9,0)*$FD$6+VLOOKUP($FA671,CFP,LOOKUPS!J$6,0)*$FE$6+VLOOKUP($FA671,EP,LOOKUPS!J$8,0)*$FF$6+VLOOKUP($FA671,BM,LOOKUPS!J$5,0)*$FG$6+VLOOKUP($FA671,DIV,LOOKUPS!J$7,0)*$FH$6++VLOOKUP($FA671,SIZE,LOOKUPS!J$11,0)*$FI$6)</f>
        <v>-3.1491000000000002</v>
      </c>
      <c r="FJ671" s="1">
        <f>IF(ISERROR(VLOOKUP($FA671,MOM,LOOKUPS!K$12,0)*$FB$6+VLOOKUP($FA671,STREV,LOOKUPS!K$10,0)*$FC$6+VLOOKUP($FA671,LTREV,LOOKUPS!K$9,0)*$FD$6+VLOOKUP($FA671,CFP,LOOKUPS!K$6,0)*$FE$6+VLOOKUP($FA671,EP,LOOKUPS!K$8,0)*$FF$6+VLOOKUP($FA671,BM,LOOKUPS!K$5,0)*$FG$6+VLOOKUP($FA671,DIV,LOOKUPS!K$7,0)*$FH$6++VLOOKUP($FA671,SIZE,LOOKUPS!K$11,0)*$FI$6),"",VLOOKUP($FA671,MOM,LOOKUPS!K$12,0)*$FB$6+VLOOKUP($FA671,STREV,LOOKUPS!K$10,0)*$FC$6+VLOOKUP($FA671,LTREV,LOOKUPS!K$9,0)*$FD$6+VLOOKUP($FA671,CFP,LOOKUPS!K$6,0)*$FE$6+VLOOKUP($FA671,EP,LOOKUPS!K$8,0)*$FF$6+VLOOKUP($FA671,BM,LOOKUPS!K$5,0)*$FG$6+VLOOKUP($FA671,DIV,LOOKUPS!K$7,0)*$FH$6++VLOOKUP($FA671,SIZE,LOOKUPS!K$11,0)*$FI$6)</f>
        <v>-2.2940999999999998</v>
      </c>
      <c r="FK671" s="1">
        <f>IF(ISERROR(VLOOKUP($FA671,MOM,LOOKUPS!L$12,0)*$FB$6+VLOOKUP($FA671,STREV,LOOKUPS!L$10,0)*$FC$6+VLOOKUP($FA671,LTREV,LOOKUPS!L$9,0)*$FD$6+VLOOKUP($FA671,CFP,LOOKUPS!L$6,0)*$FE$6+VLOOKUP($FA671,EP,LOOKUPS!L$8,0)*$FF$6+VLOOKUP($FA671,BM,LOOKUPS!L$5,0)*$FG$6+VLOOKUP($FA671,DIV,LOOKUPS!L$7,0)*$FH$6++VLOOKUP($FA671,SIZE,LOOKUPS!L$11,0)*$FI$6),"",VLOOKUP($FA671,MOM,LOOKUPS!L$12,0)*$FB$6+VLOOKUP($FA671,STREV,LOOKUPS!L$10,0)*$FC$6+VLOOKUP($FA671,LTREV,LOOKUPS!L$9,0)*$FD$6+VLOOKUP($FA671,CFP,LOOKUPS!L$6,0)*$FE$6+VLOOKUP($FA671,EP,LOOKUPS!L$8,0)*$FF$6+VLOOKUP($FA671,BM,LOOKUPS!L$5,0)*$FG$6+VLOOKUP($FA671,DIV,LOOKUPS!L$7,0)*$FH$6++VLOOKUP($FA671,SIZE,LOOKUPS!L$11,0)*$FI$6)</f>
        <v>-3.7518000000000002</v>
      </c>
    </row>
    <row r="672" spans="1:167" x14ac:dyDescent="0.3">
      <c r="A672" s="1">
        <v>198203</v>
      </c>
      <c r="B672" s="1">
        <v>-2.85</v>
      </c>
      <c r="C672" s="1">
        <v>-1.62</v>
      </c>
      <c r="D672" s="1">
        <v>-1.3</v>
      </c>
      <c r="E672" s="1">
        <v>-1.25</v>
      </c>
      <c r="F672" s="1">
        <v>-0.7</v>
      </c>
      <c r="G672" s="1">
        <v>-0.13</v>
      </c>
      <c r="H672" s="1">
        <v>-0.72</v>
      </c>
      <c r="I672" s="1">
        <v>0.47</v>
      </c>
      <c r="J672" s="1">
        <v>0.2</v>
      </c>
      <c r="K672" s="1">
        <v>0.49</v>
      </c>
      <c r="M672" s="1">
        <v>198104</v>
      </c>
      <c r="N672" s="1">
        <v>2.99</v>
      </c>
      <c r="O672" s="1">
        <v>2.76</v>
      </c>
      <c r="P672" s="1">
        <v>3.61</v>
      </c>
      <c r="Q672" s="1">
        <v>2.67</v>
      </c>
      <c r="R672" s="1">
        <v>3.11</v>
      </c>
      <c r="S672" s="1">
        <v>3.15</v>
      </c>
      <c r="T672" s="1">
        <v>3.26</v>
      </c>
      <c r="U672" s="1">
        <v>2.67</v>
      </c>
      <c r="V672" s="1">
        <v>1.94</v>
      </c>
      <c r="W672" s="1">
        <v>3.54</v>
      </c>
      <c r="Y672" s="1">
        <v>198603</v>
      </c>
      <c r="Z672" s="1">
        <v>3.84</v>
      </c>
      <c r="AA672" s="1">
        <v>4.29</v>
      </c>
      <c r="AB672" s="1">
        <v>4.41</v>
      </c>
      <c r="AC672" s="1">
        <v>5.16</v>
      </c>
      <c r="AD672" s="1">
        <v>6.36</v>
      </c>
      <c r="AE672" s="1">
        <v>5.08</v>
      </c>
      <c r="AF672" s="1">
        <v>5.5</v>
      </c>
      <c r="AG672" s="1">
        <v>6.09</v>
      </c>
      <c r="AH672" s="1">
        <v>5</v>
      </c>
      <c r="AI672" s="1">
        <v>5.43</v>
      </c>
      <c r="AK672">
        <v>200609</v>
      </c>
      <c r="AL672">
        <v>-0.76</v>
      </c>
      <c r="AM672">
        <v>1.31</v>
      </c>
      <c r="AN672">
        <v>1.77</v>
      </c>
      <c r="AO672">
        <v>1.31</v>
      </c>
      <c r="AP672">
        <v>1.32</v>
      </c>
      <c r="AQ672">
        <v>1.63</v>
      </c>
      <c r="AR672">
        <v>1.52</v>
      </c>
      <c r="AS672">
        <v>1.72</v>
      </c>
      <c r="AT672">
        <v>1.25</v>
      </c>
      <c r="AU672">
        <v>1.25</v>
      </c>
      <c r="AV672">
        <v>1.44</v>
      </c>
      <c r="AW672">
        <v>1.27</v>
      </c>
      <c r="AX672">
        <v>2.0499999999999998</v>
      </c>
      <c r="AY672">
        <v>2.0099999999999998</v>
      </c>
      <c r="AZ672">
        <v>1.01</v>
      </c>
      <c r="BA672">
        <v>1.97</v>
      </c>
      <c r="BB672">
        <v>1.45</v>
      </c>
      <c r="BC672">
        <v>0.97</v>
      </c>
      <c r="BD672">
        <v>1.53</v>
      </c>
      <c r="BF672" s="1">
        <v>200609</v>
      </c>
      <c r="BG672" s="1">
        <v>-0.38</v>
      </c>
      <c r="BH672" s="1">
        <v>1.1299999999999999</v>
      </c>
      <c r="BI672" s="1">
        <v>1.83</v>
      </c>
      <c r="BJ672" s="1">
        <v>1.44</v>
      </c>
      <c r="BK672" s="1">
        <v>0.95</v>
      </c>
      <c r="BL672" s="1">
        <v>1.92</v>
      </c>
      <c r="BM672" s="1">
        <v>1.75</v>
      </c>
      <c r="BN672" s="1">
        <v>1.1599999999999999</v>
      </c>
      <c r="BO672" s="1">
        <v>1.82</v>
      </c>
      <c r="BP672" s="1">
        <v>0.45</v>
      </c>
      <c r="BQ672" s="1">
        <v>1.57</v>
      </c>
      <c r="BR672" s="1">
        <v>1.62</v>
      </c>
      <c r="BS672" s="1">
        <v>2.31</v>
      </c>
      <c r="BT672" s="1">
        <v>1.54</v>
      </c>
      <c r="BU672" s="1">
        <v>1.93</v>
      </c>
      <c r="BV672" s="1">
        <v>1.51</v>
      </c>
      <c r="BW672" s="1">
        <v>0.85</v>
      </c>
      <c r="BX672" s="1">
        <v>2.29</v>
      </c>
      <c r="BY672" s="1">
        <v>1.42</v>
      </c>
      <c r="CA672" s="1">
        <v>198109</v>
      </c>
      <c r="CB672" s="1">
        <v>-14.45</v>
      </c>
      <c r="CC672" s="1">
        <v>-10.98</v>
      </c>
      <c r="CD672" s="1">
        <v>-7.01</v>
      </c>
      <c r="CE672" s="1">
        <v>-5.86</v>
      </c>
      <c r="CF672" s="1">
        <v>-11.71</v>
      </c>
      <c r="CG672" s="1">
        <v>-7.93</v>
      </c>
      <c r="CH672" s="1">
        <v>-6.92</v>
      </c>
      <c r="CI672" s="1">
        <v>-5.8</v>
      </c>
      <c r="CJ672" s="1">
        <v>-6.12</v>
      </c>
      <c r="CK672" s="1">
        <v>-12.8</v>
      </c>
      <c r="CL672" s="1">
        <v>-8.8000000000000007</v>
      </c>
      <c r="CM672" s="1">
        <v>-7.93</v>
      </c>
      <c r="CN672" s="1">
        <v>-7.93</v>
      </c>
      <c r="CO672" s="1">
        <v>-7.64</v>
      </c>
      <c r="CP672" s="1">
        <v>-6.27</v>
      </c>
      <c r="CQ672" s="1">
        <v>-6.36</v>
      </c>
      <c r="CR672" s="1">
        <v>-5.29</v>
      </c>
      <c r="CS672" s="1">
        <v>-5.49</v>
      </c>
      <c r="CT672" s="1">
        <v>-6.59</v>
      </c>
      <c r="CV672" s="1">
        <v>198209</v>
      </c>
      <c r="CW672" s="1">
        <v>1.9</v>
      </c>
      <c r="CX672" s="1">
        <v>3.66</v>
      </c>
      <c r="CY672" s="1">
        <v>4.51</v>
      </c>
      <c r="CZ672" s="1">
        <v>3.93</v>
      </c>
      <c r="DA672" s="1">
        <v>3.58</v>
      </c>
      <c r="DB672" s="1">
        <v>4.42</v>
      </c>
      <c r="DC672" s="1">
        <v>3.95</v>
      </c>
      <c r="DD672" s="1">
        <v>4.87</v>
      </c>
      <c r="DE672" s="1">
        <v>3.54</v>
      </c>
      <c r="DF672" s="1">
        <v>3.63</v>
      </c>
      <c r="DG672" s="1">
        <v>3.51</v>
      </c>
      <c r="DH672" s="1">
        <v>3.85</v>
      </c>
      <c r="DI672" s="1">
        <v>4.99</v>
      </c>
      <c r="DJ672" s="1">
        <v>3.88</v>
      </c>
      <c r="DK672" s="1">
        <v>4.01</v>
      </c>
      <c r="DL672" s="1">
        <v>5.14</v>
      </c>
      <c r="DM672" s="1">
        <v>4.5999999999999996</v>
      </c>
      <c r="DN672" s="1">
        <v>4.9400000000000004</v>
      </c>
      <c r="DO672" s="1">
        <v>2.09</v>
      </c>
      <c r="DQ672" s="1">
        <v>198109</v>
      </c>
      <c r="DR672" s="1">
        <v>-99.99</v>
      </c>
      <c r="DS672" s="1">
        <v>-9.85</v>
      </c>
      <c r="DT672" s="1">
        <v>-6.44</v>
      </c>
      <c r="DU672" s="1">
        <v>-5.86</v>
      </c>
      <c r="DV672" s="1">
        <v>-10.029999999999999</v>
      </c>
      <c r="DW672" s="1">
        <v>-7.53</v>
      </c>
      <c r="DX672" s="1">
        <v>-6.37</v>
      </c>
      <c r="DY672" s="1">
        <v>-6.4</v>
      </c>
      <c r="DZ672" s="1">
        <v>-5.49</v>
      </c>
      <c r="EA672" s="1">
        <v>-10.28</v>
      </c>
      <c r="EB672" s="1">
        <v>-8.7799999999999994</v>
      </c>
      <c r="EC672" s="1">
        <v>-8.3000000000000007</v>
      </c>
      <c r="ED672" s="1">
        <v>-6.64</v>
      </c>
      <c r="EE672" s="1">
        <v>-7.17</v>
      </c>
      <c r="EF672" s="1">
        <v>-5.38</v>
      </c>
      <c r="EG672" s="1">
        <v>-6.25</v>
      </c>
      <c r="EH672" s="1">
        <v>-6.58</v>
      </c>
      <c r="EI672" s="1">
        <v>-5.38</v>
      </c>
      <c r="EJ672" s="1">
        <v>-5.61</v>
      </c>
      <c r="EL672">
        <v>198109</v>
      </c>
      <c r="EM672">
        <v>-7.17</v>
      </c>
      <c r="EN672">
        <v>-2.66</v>
      </c>
      <c r="EO672">
        <v>5.2</v>
      </c>
      <c r="EP672">
        <v>1.24</v>
      </c>
      <c r="ER672" s="1">
        <v>198203</v>
      </c>
      <c r="ES672" s="1">
        <v>2.93</v>
      </c>
      <c r="EU672" s="1">
        <v>198104</v>
      </c>
      <c r="EV672" s="1">
        <v>-1.49</v>
      </c>
      <c r="EX672" s="1">
        <v>198603</v>
      </c>
      <c r="EY672" s="1">
        <v>-2.2200000000000002</v>
      </c>
      <c r="FA672" s="1">
        <v>198203</v>
      </c>
      <c r="FB672" s="1">
        <f>IF(ISERROR(VLOOKUP($FA672,MOM,LOOKUPS!C$12,0)*$FB$6+VLOOKUP($FA672,STREV,LOOKUPS!C$10,0)*$FC$6+VLOOKUP($FA672,LTREV,LOOKUPS!C$9,0)*$FD$6+VLOOKUP($FA672,CFP,LOOKUPS!C$6,0)*$FE$6+VLOOKUP($FA672,EP,LOOKUPS!C$8,0)*$FF$6+VLOOKUP($FA672,BM,LOOKUPS!C$5,0)*$FG$6+VLOOKUP($FA672,DIV,LOOKUPS!C$7,0)*$FH$6++VLOOKUP($FA672,SIZE,LOOKUPS!C$11,0)*$FI$6),"",VLOOKUP($FA672,MOM,LOOKUPS!C$12,0)*$FB$6+VLOOKUP($FA672,STREV,LOOKUPS!C$10,0)*$FC$6+VLOOKUP($FA672,LTREV,LOOKUPS!C$9,0)*$FD$6+VLOOKUP($FA672,CFP,LOOKUPS!C$6,0)*$FE$6+VLOOKUP($FA672,EP,LOOKUPS!C$8,0)*$FF$6+VLOOKUP($FA672,BM,LOOKUPS!C$5,0)*$FG$6+VLOOKUP($FA672,DIV,LOOKUPS!C$7,0)*$FH$6++VLOOKUP($FA672,SIZE,LOOKUPS!C$11,0)*$FI$6)</f>
        <v>-2.7498000000000005</v>
      </c>
      <c r="FC672" s="1">
        <f>IF(ISERROR(VLOOKUP($FA672,MOM,LOOKUPS!D$12,0)*$FB$6+VLOOKUP($FA672,STREV,LOOKUPS!D$10,0)*$FC$6+VLOOKUP($FA672,LTREV,LOOKUPS!D$9,0)*$FD$6+VLOOKUP($FA672,CFP,LOOKUPS!D$6,0)*$FE$6+VLOOKUP($FA672,EP,LOOKUPS!D$8,0)*$FF$6+VLOOKUP($FA672,BM,LOOKUPS!D$5,0)*$FG$6+VLOOKUP($FA672,DIV,LOOKUPS!D$7,0)*$FH$6++VLOOKUP($FA672,SIZE,LOOKUPS!D$11,0)*$FI$6),"",VLOOKUP($FA672,MOM,LOOKUPS!D$12,0)*$FB$6+VLOOKUP($FA672,STREV,LOOKUPS!D$10,0)*$FC$6+VLOOKUP($FA672,LTREV,LOOKUPS!D$9,0)*$FD$6+VLOOKUP($FA672,CFP,LOOKUPS!D$6,0)*$FE$6+VLOOKUP($FA672,EP,LOOKUPS!D$8,0)*$FF$6+VLOOKUP($FA672,BM,LOOKUPS!D$5,0)*$FG$6+VLOOKUP($FA672,DIV,LOOKUPS!D$7,0)*$FH$6++VLOOKUP($FA672,SIZE,LOOKUPS!D$11,0)*$FI$6)</f>
        <v>-0.98390000000000011</v>
      </c>
      <c r="FD672" s="1">
        <f>IF(ISERROR(VLOOKUP($FA672,MOM,LOOKUPS!E$12,0)*$FB$6+VLOOKUP($FA672,STREV,LOOKUPS!E$10,0)*$FC$6+VLOOKUP($FA672,LTREV,LOOKUPS!E$9,0)*$FD$6+VLOOKUP($FA672,CFP,LOOKUPS!E$6,0)*$FE$6+VLOOKUP($FA672,EP,LOOKUPS!E$8,0)*$FF$6+VLOOKUP($FA672,BM,LOOKUPS!E$5,0)*$FG$6+VLOOKUP($FA672,DIV,LOOKUPS!E$7,0)*$FH$6++VLOOKUP($FA672,SIZE,LOOKUPS!E$11,0)*$FI$6),"",VLOOKUP($FA672,MOM,LOOKUPS!E$12,0)*$FB$6+VLOOKUP($FA672,STREV,LOOKUPS!E$10,0)*$FC$6+VLOOKUP($FA672,LTREV,LOOKUPS!E$9,0)*$FD$6+VLOOKUP($FA672,CFP,LOOKUPS!E$6,0)*$FE$6+VLOOKUP($FA672,EP,LOOKUPS!E$8,0)*$FF$6+VLOOKUP($FA672,BM,LOOKUPS!E$5,0)*$FG$6+VLOOKUP($FA672,DIV,LOOKUPS!E$7,0)*$FH$6++VLOOKUP($FA672,SIZE,LOOKUPS!E$11,0)*$FI$6)</f>
        <v>-0.75770000000000004</v>
      </c>
      <c r="FE672" s="1">
        <f>IF(ISERROR(VLOOKUP($FA672,MOM,LOOKUPS!F$12,0)*$FB$6+VLOOKUP($FA672,STREV,LOOKUPS!F$10,0)*$FC$6+VLOOKUP($FA672,LTREV,LOOKUPS!F$9,0)*$FD$6+VLOOKUP($FA672,CFP,LOOKUPS!F$6,0)*$FE$6+VLOOKUP($FA672,EP,LOOKUPS!F$8,0)*$FF$6+VLOOKUP($FA672,BM,LOOKUPS!F$5,0)*$FG$6+VLOOKUP($FA672,DIV,LOOKUPS!F$7,0)*$FH$6++VLOOKUP($FA672,SIZE,LOOKUPS!F$11,0)*$FI$6),"",VLOOKUP($FA672,MOM,LOOKUPS!F$12,0)*$FB$6+VLOOKUP($FA672,STREV,LOOKUPS!F$10,0)*$FC$6+VLOOKUP($FA672,LTREV,LOOKUPS!F$9,0)*$FD$6+VLOOKUP($FA672,CFP,LOOKUPS!F$6,0)*$FE$6+VLOOKUP($FA672,EP,LOOKUPS!F$8,0)*$FF$6+VLOOKUP($FA672,BM,LOOKUPS!F$5,0)*$FG$6+VLOOKUP($FA672,DIV,LOOKUPS!F$7,0)*$FH$6++VLOOKUP($FA672,SIZE,LOOKUPS!F$11,0)*$FI$6)</f>
        <v>-1.1576</v>
      </c>
      <c r="FF672" s="1">
        <f>IF(ISERROR(VLOOKUP($FA672,MOM,LOOKUPS!G$12,0)*$FB$6+VLOOKUP($FA672,STREV,LOOKUPS!G$10,0)*$FC$6+VLOOKUP($FA672,LTREV,LOOKUPS!G$9,0)*$FD$6+VLOOKUP($FA672,CFP,LOOKUPS!G$6,0)*$FE$6+VLOOKUP($FA672,EP,LOOKUPS!G$8,0)*$FF$6+VLOOKUP($FA672,BM,LOOKUPS!G$5,0)*$FG$6+VLOOKUP($FA672,DIV,LOOKUPS!G$7,0)*$FH$6++VLOOKUP($FA672,SIZE,LOOKUPS!G$11,0)*$FI$6),"",VLOOKUP($FA672,MOM,LOOKUPS!G$12,0)*$FB$6+VLOOKUP($FA672,STREV,LOOKUPS!G$10,0)*$FC$6+VLOOKUP($FA672,LTREV,LOOKUPS!G$9,0)*$FD$6+VLOOKUP($FA672,CFP,LOOKUPS!G$6,0)*$FE$6+VLOOKUP($FA672,EP,LOOKUPS!G$8,0)*$FF$6+VLOOKUP($FA672,BM,LOOKUPS!G$5,0)*$FG$6+VLOOKUP($FA672,DIV,LOOKUPS!G$7,0)*$FH$6++VLOOKUP($FA672,SIZE,LOOKUPS!G$11,0)*$FI$6)</f>
        <v>-1.2513000000000001</v>
      </c>
      <c r="FG672" s="1">
        <f>IF(ISERROR(VLOOKUP($FA672,MOM,LOOKUPS!H$12,0)*$FB$6+VLOOKUP($FA672,STREV,LOOKUPS!H$10,0)*$FC$6+VLOOKUP($FA672,LTREV,LOOKUPS!H$9,0)*$FD$6+VLOOKUP($FA672,CFP,LOOKUPS!H$6,0)*$FE$6+VLOOKUP($FA672,EP,LOOKUPS!H$8,0)*$FF$6+VLOOKUP($FA672,BM,LOOKUPS!H$5,0)*$FG$6+VLOOKUP($FA672,DIV,LOOKUPS!H$7,0)*$FH$6++VLOOKUP($FA672,SIZE,LOOKUPS!H$11,0)*$FI$6),"",VLOOKUP($FA672,MOM,LOOKUPS!H$12,0)*$FB$6+VLOOKUP($FA672,STREV,LOOKUPS!H$10,0)*$FC$6+VLOOKUP($FA672,LTREV,LOOKUPS!H$9,0)*$FD$6+VLOOKUP($FA672,CFP,LOOKUPS!H$6,0)*$FE$6+VLOOKUP($FA672,EP,LOOKUPS!H$8,0)*$FF$6+VLOOKUP($FA672,BM,LOOKUPS!H$5,0)*$FG$6+VLOOKUP($FA672,DIV,LOOKUPS!H$7,0)*$FH$6++VLOOKUP($FA672,SIZE,LOOKUPS!H$11,0)*$FI$6)</f>
        <v>-0.26910000000000006</v>
      </c>
      <c r="FH672" s="1">
        <f>IF(ISERROR(VLOOKUP($FA672,MOM,LOOKUPS!I$12,0)*$FB$6+VLOOKUP($FA672,STREV,LOOKUPS!I$10,0)*$FC$6+VLOOKUP($FA672,LTREV,LOOKUPS!I$9,0)*$FD$6+VLOOKUP($FA672,CFP,LOOKUPS!I$6,0)*$FE$6+VLOOKUP($FA672,EP,LOOKUPS!I$8,0)*$FF$6+VLOOKUP($FA672,BM,LOOKUPS!I$5,0)*$FG$6+VLOOKUP($FA672,DIV,LOOKUPS!I$7,0)*$FH$6++VLOOKUP($FA672,SIZE,LOOKUPS!I$11,0)*$FI$6),"",VLOOKUP($FA672,MOM,LOOKUPS!I$12,0)*$FB$6+VLOOKUP($FA672,STREV,LOOKUPS!I$10,0)*$FC$6+VLOOKUP($FA672,LTREV,LOOKUPS!I$9,0)*$FD$6+VLOOKUP($FA672,CFP,LOOKUPS!I$6,0)*$FE$6+VLOOKUP($FA672,EP,LOOKUPS!I$8,0)*$FF$6+VLOOKUP($FA672,BM,LOOKUPS!I$5,0)*$FG$6+VLOOKUP($FA672,DIV,LOOKUPS!I$7,0)*$FH$6++VLOOKUP($FA672,SIZE,LOOKUPS!I$11,0)*$FI$6)</f>
        <v>-0.94359999999999999</v>
      </c>
      <c r="FI672" s="1">
        <f>IF(ISERROR(VLOOKUP($FA672,MOM,LOOKUPS!J$12,0)*$FB$6+VLOOKUP($FA672,STREV,LOOKUPS!J$10,0)*$FC$6+VLOOKUP($FA672,LTREV,LOOKUPS!J$9,0)*$FD$6+VLOOKUP($FA672,CFP,LOOKUPS!J$6,0)*$FE$6+VLOOKUP($FA672,EP,LOOKUPS!J$8,0)*$FF$6+VLOOKUP($FA672,BM,LOOKUPS!J$5,0)*$FG$6+VLOOKUP($FA672,DIV,LOOKUPS!J$7,0)*$FH$6++VLOOKUP($FA672,SIZE,LOOKUPS!J$11,0)*$FI$6),"",VLOOKUP($FA672,MOM,LOOKUPS!J$12,0)*$FB$6+VLOOKUP($FA672,STREV,LOOKUPS!J$10,0)*$FC$6+VLOOKUP($FA672,LTREV,LOOKUPS!J$9,0)*$FD$6+VLOOKUP($FA672,CFP,LOOKUPS!J$6,0)*$FE$6+VLOOKUP($FA672,EP,LOOKUPS!J$8,0)*$FF$6+VLOOKUP($FA672,BM,LOOKUPS!J$5,0)*$FG$6+VLOOKUP($FA672,DIV,LOOKUPS!J$7,0)*$FH$6++VLOOKUP($FA672,SIZE,LOOKUPS!J$11,0)*$FI$6)</f>
        <v>0.11419999999999994</v>
      </c>
      <c r="FJ672" s="1">
        <f>IF(ISERROR(VLOOKUP($FA672,MOM,LOOKUPS!K$12,0)*$FB$6+VLOOKUP($FA672,STREV,LOOKUPS!K$10,0)*$FC$6+VLOOKUP($FA672,LTREV,LOOKUPS!K$9,0)*$FD$6+VLOOKUP($FA672,CFP,LOOKUPS!K$6,0)*$FE$6+VLOOKUP($FA672,EP,LOOKUPS!K$8,0)*$FF$6+VLOOKUP($FA672,BM,LOOKUPS!K$5,0)*$FG$6+VLOOKUP($FA672,DIV,LOOKUPS!K$7,0)*$FH$6++VLOOKUP($FA672,SIZE,LOOKUPS!K$11,0)*$FI$6),"",VLOOKUP($FA672,MOM,LOOKUPS!K$12,0)*$FB$6+VLOOKUP($FA672,STREV,LOOKUPS!K$10,0)*$FC$6+VLOOKUP($FA672,LTREV,LOOKUPS!K$9,0)*$FD$6+VLOOKUP($FA672,CFP,LOOKUPS!K$6,0)*$FE$6+VLOOKUP($FA672,EP,LOOKUPS!K$8,0)*$FF$6+VLOOKUP($FA672,BM,LOOKUPS!K$5,0)*$FG$6+VLOOKUP($FA672,DIV,LOOKUPS!K$7,0)*$FH$6++VLOOKUP($FA672,SIZE,LOOKUPS!K$11,0)*$FI$6)</f>
        <v>-0.26300000000000001</v>
      </c>
      <c r="FK672" s="1">
        <f>IF(ISERROR(VLOOKUP($FA672,MOM,LOOKUPS!L$12,0)*$FB$6+VLOOKUP($FA672,STREV,LOOKUPS!L$10,0)*$FC$6+VLOOKUP($FA672,LTREV,LOOKUPS!L$9,0)*$FD$6+VLOOKUP($FA672,CFP,LOOKUPS!L$6,0)*$FE$6+VLOOKUP($FA672,EP,LOOKUPS!L$8,0)*$FF$6+VLOOKUP($FA672,BM,LOOKUPS!L$5,0)*$FG$6+VLOOKUP($FA672,DIV,LOOKUPS!L$7,0)*$FH$6++VLOOKUP($FA672,SIZE,LOOKUPS!L$11,0)*$FI$6),"",VLOOKUP($FA672,MOM,LOOKUPS!L$12,0)*$FB$6+VLOOKUP($FA672,STREV,LOOKUPS!L$10,0)*$FC$6+VLOOKUP($FA672,LTREV,LOOKUPS!L$9,0)*$FD$6+VLOOKUP($FA672,CFP,LOOKUPS!L$6,0)*$FE$6+VLOOKUP($FA672,EP,LOOKUPS!L$8,0)*$FF$6+VLOOKUP($FA672,BM,LOOKUPS!L$5,0)*$FG$6+VLOOKUP($FA672,DIV,LOOKUPS!L$7,0)*$FH$6++VLOOKUP($FA672,SIZE,LOOKUPS!L$11,0)*$FI$6)</f>
        <v>0.1603</v>
      </c>
    </row>
    <row r="673" spans="1:167" x14ac:dyDescent="0.3">
      <c r="A673" s="1">
        <v>198204</v>
      </c>
      <c r="B673" s="1">
        <v>5.64</v>
      </c>
      <c r="C673" s="1">
        <v>4.95</v>
      </c>
      <c r="D673" s="1">
        <v>6.37</v>
      </c>
      <c r="E673" s="1">
        <v>4.83</v>
      </c>
      <c r="F673" s="1">
        <v>5.13</v>
      </c>
      <c r="G673" s="1">
        <v>6.19</v>
      </c>
      <c r="H673" s="1">
        <v>4.5199999999999996</v>
      </c>
      <c r="I673" s="1">
        <v>4.9400000000000004</v>
      </c>
      <c r="J673" s="1">
        <v>5.8</v>
      </c>
      <c r="K673" s="1">
        <v>4.99</v>
      </c>
      <c r="M673" s="1">
        <v>198105</v>
      </c>
      <c r="N673" s="1">
        <v>2</v>
      </c>
      <c r="O673" s="1">
        <v>2.5</v>
      </c>
      <c r="P673" s="1">
        <v>2.0099999999999998</v>
      </c>
      <c r="Q673" s="1">
        <v>1.64</v>
      </c>
      <c r="R673" s="1">
        <v>1.86</v>
      </c>
      <c r="S673" s="1">
        <v>3.02</v>
      </c>
      <c r="T673" s="1">
        <v>2.34</v>
      </c>
      <c r="U673" s="1">
        <v>2.41</v>
      </c>
      <c r="V673" s="1">
        <v>3.89</v>
      </c>
      <c r="W673" s="1">
        <v>5.13</v>
      </c>
      <c r="Y673" s="1">
        <v>198604</v>
      </c>
      <c r="Z673" s="1">
        <v>0.03</v>
      </c>
      <c r="AA673" s="1">
        <v>-1</v>
      </c>
      <c r="AB673" s="1">
        <v>0.02</v>
      </c>
      <c r="AC673" s="1">
        <v>0.5</v>
      </c>
      <c r="AD673" s="1">
        <v>0.77</v>
      </c>
      <c r="AE673" s="1">
        <v>0.31</v>
      </c>
      <c r="AF673" s="1">
        <v>0.44</v>
      </c>
      <c r="AG673" s="1">
        <v>1.07</v>
      </c>
      <c r="AH673" s="1">
        <v>1.5</v>
      </c>
      <c r="AI673" s="1">
        <v>2.14</v>
      </c>
      <c r="AK673">
        <v>200610</v>
      </c>
      <c r="AL673">
        <v>6.39</v>
      </c>
      <c r="AM673">
        <v>4.43</v>
      </c>
      <c r="AN673">
        <v>4.43</v>
      </c>
      <c r="AO673">
        <v>5.08</v>
      </c>
      <c r="AP673">
        <v>4.37</v>
      </c>
      <c r="AQ673">
        <v>4.05</v>
      </c>
      <c r="AR673">
        <v>5.0999999999999996</v>
      </c>
      <c r="AS673">
        <v>4.28</v>
      </c>
      <c r="AT673">
        <v>5.43</v>
      </c>
      <c r="AU673">
        <v>4.4400000000000004</v>
      </c>
      <c r="AV673">
        <v>4.26</v>
      </c>
      <c r="AW673">
        <v>4.62</v>
      </c>
      <c r="AX673">
        <v>3.39</v>
      </c>
      <c r="AY673">
        <v>5.1100000000000003</v>
      </c>
      <c r="AZ673">
        <v>5.08</v>
      </c>
      <c r="BA673">
        <v>4.32</v>
      </c>
      <c r="BB673">
        <v>4.22</v>
      </c>
      <c r="BC673">
        <v>5.46</v>
      </c>
      <c r="BD673">
        <v>5.41</v>
      </c>
      <c r="BF673" s="1">
        <v>200610</v>
      </c>
      <c r="BG673" s="1">
        <v>6.13</v>
      </c>
      <c r="BH673" s="1">
        <v>4.7</v>
      </c>
      <c r="BI673" s="1">
        <v>4.47</v>
      </c>
      <c r="BJ673" s="1">
        <v>4.47</v>
      </c>
      <c r="BK673" s="1">
        <v>4.6399999999999997</v>
      </c>
      <c r="BL673" s="1">
        <v>4.88</v>
      </c>
      <c r="BM673" s="1">
        <v>4.49</v>
      </c>
      <c r="BN673" s="1">
        <v>3.98</v>
      </c>
      <c r="BO673" s="1">
        <v>4.84</v>
      </c>
      <c r="BP673" s="1">
        <v>4.95</v>
      </c>
      <c r="BQ673" s="1">
        <v>4.25</v>
      </c>
      <c r="BR673" s="1">
        <v>4.88</v>
      </c>
      <c r="BS673" s="1">
        <v>4.87</v>
      </c>
      <c r="BT673" s="1">
        <v>4.6900000000000004</v>
      </c>
      <c r="BU673" s="1">
        <v>4.33</v>
      </c>
      <c r="BV673" s="1">
        <v>4.07</v>
      </c>
      <c r="BW673" s="1">
        <v>3.9</v>
      </c>
      <c r="BX673" s="1">
        <v>4.0999999999999996</v>
      </c>
      <c r="BY673" s="1">
        <v>5.45</v>
      </c>
      <c r="CA673" s="1">
        <v>198110</v>
      </c>
      <c r="CB673" s="1">
        <v>6.59</v>
      </c>
      <c r="CC673" s="1">
        <v>9.91</v>
      </c>
      <c r="CD673" s="1">
        <v>6.45</v>
      </c>
      <c r="CE673" s="1">
        <v>4.57</v>
      </c>
      <c r="CF673" s="1">
        <v>10.4</v>
      </c>
      <c r="CG673" s="1">
        <v>6.95</v>
      </c>
      <c r="CH673" s="1">
        <v>6.81</v>
      </c>
      <c r="CI673" s="1">
        <v>6.12</v>
      </c>
      <c r="CJ673" s="1">
        <v>3.88</v>
      </c>
      <c r="CK673" s="1">
        <v>10.18</v>
      </c>
      <c r="CL673" s="1">
        <v>11</v>
      </c>
      <c r="CM673" s="1">
        <v>7.85</v>
      </c>
      <c r="CN673" s="1">
        <v>5.99</v>
      </c>
      <c r="CO673" s="1">
        <v>7.84</v>
      </c>
      <c r="CP673" s="1">
        <v>5.88</v>
      </c>
      <c r="CQ673" s="1">
        <v>6.19</v>
      </c>
      <c r="CR673" s="1">
        <v>6.07</v>
      </c>
      <c r="CS673" s="1">
        <v>4.66</v>
      </c>
      <c r="CT673" s="1">
        <v>3.29</v>
      </c>
      <c r="CV673" s="1">
        <v>198210</v>
      </c>
      <c r="CW673" s="1">
        <v>14.08</v>
      </c>
      <c r="CX673" s="1">
        <v>13.65</v>
      </c>
      <c r="CY673" s="1">
        <v>11.84</v>
      </c>
      <c r="CZ673" s="1">
        <v>10.210000000000001</v>
      </c>
      <c r="DA673" s="1">
        <v>13.66</v>
      </c>
      <c r="DB673" s="1">
        <v>12.7</v>
      </c>
      <c r="DC673" s="1">
        <v>11.99</v>
      </c>
      <c r="DD673" s="1">
        <v>12.28</v>
      </c>
      <c r="DE673" s="1">
        <v>8.57</v>
      </c>
      <c r="DF673" s="1">
        <v>14.8</v>
      </c>
      <c r="DG673" s="1">
        <v>12.09</v>
      </c>
      <c r="DH673" s="1">
        <v>13.64</v>
      </c>
      <c r="DI673" s="1">
        <v>11.76</v>
      </c>
      <c r="DJ673" s="1">
        <v>11.78</v>
      </c>
      <c r="DK673" s="1">
        <v>12.19</v>
      </c>
      <c r="DL673" s="1">
        <v>11.62</v>
      </c>
      <c r="DM673" s="1">
        <v>12.96</v>
      </c>
      <c r="DN673" s="1">
        <v>9.23</v>
      </c>
      <c r="DO673" s="1">
        <v>7.91</v>
      </c>
      <c r="DQ673" s="1">
        <v>198110</v>
      </c>
      <c r="DR673" s="1">
        <v>-99.99</v>
      </c>
      <c r="DS673" s="1">
        <v>7.04</v>
      </c>
      <c r="DT673" s="1">
        <v>7.55</v>
      </c>
      <c r="DU673" s="1">
        <v>6.9</v>
      </c>
      <c r="DV673" s="1">
        <v>6.9</v>
      </c>
      <c r="DW673" s="1">
        <v>8.3800000000000008</v>
      </c>
      <c r="DX673" s="1">
        <v>7.47</v>
      </c>
      <c r="DY673" s="1">
        <v>6.28</v>
      </c>
      <c r="DZ673" s="1">
        <v>7.17</v>
      </c>
      <c r="EA673" s="1">
        <v>6.5</v>
      </c>
      <c r="EB673" s="1">
        <v>8.84</v>
      </c>
      <c r="EC673" s="1">
        <v>8.2899999999999991</v>
      </c>
      <c r="ED673" s="1">
        <v>8.48</v>
      </c>
      <c r="EE673" s="1">
        <v>7.57</v>
      </c>
      <c r="EF673" s="1">
        <v>7.34</v>
      </c>
      <c r="EG673" s="1">
        <v>6.19</v>
      </c>
      <c r="EH673" s="1">
        <v>6.39</v>
      </c>
      <c r="EI673" s="1">
        <v>7.47</v>
      </c>
      <c r="EJ673" s="1">
        <v>6.86</v>
      </c>
      <c r="EL673">
        <v>198110</v>
      </c>
      <c r="EM673">
        <v>4.92</v>
      </c>
      <c r="EN673">
        <v>2.14</v>
      </c>
      <c r="EO673">
        <v>-4.22</v>
      </c>
      <c r="EP673">
        <v>1.21</v>
      </c>
      <c r="ER673" s="1">
        <v>198204</v>
      </c>
      <c r="ES673" s="1">
        <v>-0.41</v>
      </c>
      <c r="EU673" s="1">
        <v>198105</v>
      </c>
      <c r="EV673" s="1">
        <v>-3.7</v>
      </c>
      <c r="EX673" s="1">
        <v>198604</v>
      </c>
      <c r="EY673" s="1">
        <v>-1.17</v>
      </c>
      <c r="FA673" s="1">
        <v>198204</v>
      </c>
      <c r="FB673" s="1">
        <f>IF(ISERROR(VLOOKUP($FA673,MOM,LOOKUPS!C$12,0)*$FB$6+VLOOKUP($FA673,STREV,LOOKUPS!C$10,0)*$FC$6+VLOOKUP($FA673,LTREV,LOOKUPS!C$9,0)*$FD$6+VLOOKUP($FA673,CFP,LOOKUPS!C$6,0)*$FE$6+VLOOKUP($FA673,EP,LOOKUPS!C$8,0)*$FF$6+VLOOKUP($FA673,BM,LOOKUPS!C$5,0)*$FG$6+VLOOKUP($FA673,DIV,LOOKUPS!C$7,0)*$FH$6++VLOOKUP($FA673,SIZE,LOOKUPS!C$11,0)*$FI$6),"",VLOOKUP($FA673,MOM,LOOKUPS!C$12,0)*$FB$6+VLOOKUP($FA673,STREV,LOOKUPS!C$10,0)*$FC$6+VLOOKUP($FA673,LTREV,LOOKUPS!C$9,0)*$FD$6+VLOOKUP($FA673,CFP,LOOKUPS!C$6,0)*$FE$6+VLOOKUP($FA673,EP,LOOKUPS!C$8,0)*$FF$6+VLOOKUP($FA673,BM,LOOKUPS!C$5,0)*$FG$6+VLOOKUP($FA673,DIV,LOOKUPS!C$7,0)*$FH$6++VLOOKUP($FA673,SIZE,LOOKUPS!C$11,0)*$FI$6)</f>
        <v>4.8764000000000003</v>
      </c>
      <c r="FC673" s="1">
        <f>IF(ISERROR(VLOOKUP($FA673,MOM,LOOKUPS!D$12,0)*$FB$6+VLOOKUP($FA673,STREV,LOOKUPS!D$10,0)*$FC$6+VLOOKUP($FA673,LTREV,LOOKUPS!D$9,0)*$FD$6+VLOOKUP($FA673,CFP,LOOKUPS!D$6,0)*$FE$6+VLOOKUP($FA673,EP,LOOKUPS!D$8,0)*$FF$6+VLOOKUP($FA673,BM,LOOKUPS!D$5,0)*$FG$6+VLOOKUP($FA673,DIV,LOOKUPS!D$7,0)*$FH$6++VLOOKUP($FA673,SIZE,LOOKUPS!D$11,0)*$FI$6),"",VLOOKUP($FA673,MOM,LOOKUPS!D$12,0)*$FB$6+VLOOKUP($FA673,STREV,LOOKUPS!D$10,0)*$FC$6+VLOOKUP($FA673,LTREV,LOOKUPS!D$9,0)*$FD$6+VLOOKUP($FA673,CFP,LOOKUPS!D$6,0)*$FE$6+VLOOKUP($FA673,EP,LOOKUPS!D$8,0)*$FF$6+VLOOKUP($FA673,BM,LOOKUPS!D$5,0)*$FG$6+VLOOKUP($FA673,DIV,LOOKUPS!D$7,0)*$FH$6++VLOOKUP($FA673,SIZE,LOOKUPS!D$11,0)*$FI$6)</f>
        <v>5.6036999999999999</v>
      </c>
      <c r="FD673" s="1">
        <f>IF(ISERROR(VLOOKUP($FA673,MOM,LOOKUPS!E$12,0)*$FB$6+VLOOKUP($FA673,STREV,LOOKUPS!E$10,0)*$FC$6+VLOOKUP($FA673,LTREV,LOOKUPS!E$9,0)*$FD$6+VLOOKUP($FA673,CFP,LOOKUPS!E$6,0)*$FE$6+VLOOKUP($FA673,EP,LOOKUPS!E$8,0)*$FF$6+VLOOKUP($FA673,BM,LOOKUPS!E$5,0)*$FG$6+VLOOKUP($FA673,DIV,LOOKUPS!E$7,0)*$FH$6++VLOOKUP($FA673,SIZE,LOOKUPS!E$11,0)*$FI$6),"",VLOOKUP($FA673,MOM,LOOKUPS!E$12,0)*$FB$6+VLOOKUP($FA673,STREV,LOOKUPS!E$10,0)*$FC$6+VLOOKUP($FA673,LTREV,LOOKUPS!E$9,0)*$FD$6+VLOOKUP($FA673,CFP,LOOKUPS!E$6,0)*$FE$6+VLOOKUP($FA673,EP,LOOKUPS!E$8,0)*$FF$6+VLOOKUP($FA673,BM,LOOKUPS!E$5,0)*$FG$6+VLOOKUP($FA673,DIV,LOOKUPS!E$7,0)*$FH$6++VLOOKUP($FA673,SIZE,LOOKUPS!E$11,0)*$FI$6)</f>
        <v>5.8000000000000007</v>
      </c>
      <c r="FE673" s="1">
        <f>IF(ISERROR(VLOOKUP($FA673,MOM,LOOKUPS!F$12,0)*$FB$6+VLOOKUP($FA673,STREV,LOOKUPS!F$10,0)*$FC$6+VLOOKUP($FA673,LTREV,LOOKUPS!F$9,0)*$FD$6+VLOOKUP($FA673,CFP,LOOKUPS!F$6,0)*$FE$6+VLOOKUP($FA673,EP,LOOKUPS!F$8,0)*$FF$6+VLOOKUP($FA673,BM,LOOKUPS!F$5,0)*$FG$6+VLOOKUP($FA673,DIV,LOOKUPS!F$7,0)*$FH$6++VLOOKUP($FA673,SIZE,LOOKUPS!F$11,0)*$FI$6),"",VLOOKUP($FA673,MOM,LOOKUPS!F$12,0)*$FB$6+VLOOKUP($FA673,STREV,LOOKUPS!F$10,0)*$FC$6+VLOOKUP($FA673,LTREV,LOOKUPS!F$9,0)*$FD$6+VLOOKUP($FA673,CFP,LOOKUPS!F$6,0)*$FE$6+VLOOKUP($FA673,EP,LOOKUPS!F$8,0)*$FF$6+VLOOKUP($FA673,BM,LOOKUPS!F$5,0)*$FG$6+VLOOKUP($FA673,DIV,LOOKUPS!F$7,0)*$FH$6++VLOOKUP($FA673,SIZE,LOOKUPS!F$11,0)*$FI$6)</f>
        <v>5.4198000000000004</v>
      </c>
      <c r="FF673" s="1">
        <f>IF(ISERROR(VLOOKUP($FA673,MOM,LOOKUPS!G$12,0)*$FB$6+VLOOKUP($FA673,STREV,LOOKUPS!G$10,0)*$FC$6+VLOOKUP($FA673,LTREV,LOOKUPS!G$9,0)*$FD$6+VLOOKUP($FA673,CFP,LOOKUPS!G$6,0)*$FE$6+VLOOKUP($FA673,EP,LOOKUPS!G$8,0)*$FF$6+VLOOKUP($FA673,BM,LOOKUPS!G$5,0)*$FG$6+VLOOKUP($FA673,DIV,LOOKUPS!G$7,0)*$FH$6++VLOOKUP($FA673,SIZE,LOOKUPS!G$11,0)*$FI$6),"",VLOOKUP($FA673,MOM,LOOKUPS!G$12,0)*$FB$6+VLOOKUP($FA673,STREV,LOOKUPS!G$10,0)*$FC$6+VLOOKUP($FA673,LTREV,LOOKUPS!G$9,0)*$FD$6+VLOOKUP($FA673,CFP,LOOKUPS!G$6,0)*$FE$6+VLOOKUP($FA673,EP,LOOKUPS!G$8,0)*$FF$6+VLOOKUP($FA673,BM,LOOKUPS!G$5,0)*$FG$6+VLOOKUP($FA673,DIV,LOOKUPS!G$7,0)*$FH$6++VLOOKUP($FA673,SIZE,LOOKUPS!G$11,0)*$FI$6)</f>
        <v>4.8299000000000003</v>
      </c>
      <c r="FG673" s="1">
        <f>IF(ISERROR(VLOOKUP($FA673,MOM,LOOKUPS!H$12,0)*$FB$6+VLOOKUP($FA673,STREV,LOOKUPS!H$10,0)*$FC$6+VLOOKUP($FA673,LTREV,LOOKUPS!H$9,0)*$FD$6+VLOOKUP($FA673,CFP,LOOKUPS!H$6,0)*$FE$6+VLOOKUP($FA673,EP,LOOKUPS!H$8,0)*$FF$6+VLOOKUP($FA673,BM,LOOKUPS!H$5,0)*$FG$6+VLOOKUP($FA673,DIV,LOOKUPS!H$7,0)*$FH$6++VLOOKUP($FA673,SIZE,LOOKUPS!H$11,0)*$FI$6),"",VLOOKUP($FA673,MOM,LOOKUPS!H$12,0)*$FB$6+VLOOKUP($FA673,STREV,LOOKUPS!H$10,0)*$FC$6+VLOOKUP($FA673,LTREV,LOOKUPS!H$9,0)*$FD$6+VLOOKUP($FA673,CFP,LOOKUPS!H$6,0)*$FE$6+VLOOKUP($FA673,EP,LOOKUPS!H$8,0)*$FF$6+VLOOKUP($FA673,BM,LOOKUPS!H$5,0)*$FG$6+VLOOKUP($FA673,DIV,LOOKUPS!H$7,0)*$FH$6++VLOOKUP($FA673,SIZE,LOOKUPS!H$11,0)*$FI$6)</f>
        <v>5.4512999999999998</v>
      </c>
      <c r="FH673" s="1">
        <f>IF(ISERROR(VLOOKUP($FA673,MOM,LOOKUPS!I$12,0)*$FB$6+VLOOKUP($FA673,STREV,LOOKUPS!I$10,0)*$FC$6+VLOOKUP($FA673,LTREV,LOOKUPS!I$9,0)*$FD$6+VLOOKUP($FA673,CFP,LOOKUPS!I$6,0)*$FE$6+VLOOKUP($FA673,EP,LOOKUPS!I$8,0)*$FF$6+VLOOKUP($FA673,BM,LOOKUPS!I$5,0)*$FG$6+VLOOKUP($FA673,DIV,LOOKUPS!I$7,0)*$FH$6++VLOOKUP($FA673,SIZE,LOOKUPS!I$11,0)*$FI$6),"",VLOOKUP($FA673,MOM,LOOKUPS!I$12,0)*$FB$6+VLOOKUP($FA673,STREV,LOOKUPS!I$10,0)*$FC$6+VLOOKUP($FA673,LTREV,LOOKUPS!I$9,0)*$FD$6+VLOOKUP($FA673,CFP,LOOKUPS!I$6,0)*$FE$6+VLOOKUP($FA673,EP,LOOKUPS!I$8,0)*$FF$6+VLOOKUP($FA673,BM,LOOKUPS!I$5,0)*$FG$6+VLOOKUP($FA673,DIV,LOOKUPS!I$7,0)*$FH$6++VLOOKUP($FA673,SIZE,LOOKUPS!I$11,0)*$FI$6)</f>
        <v>4.9065000000000003</v>
      </c>
      <c r="FI673" s="1">
        <f>IF(ISERROR(VLOOKUP($FA673,MOM,LOOKUPS!J$12,0)*$FB$6+VLOOKUP($FA673,STREV,LOOKUPS!J$10,0)*$FC$6+VLOOKUP($FA673,LTREV,LOOKUPS!J$9,0)*$FD$6+VLOOKUP($FA673,CFP,LOOKUPS!J$6,0)*$FE$6+VLOOKUP($FA673,EP,LOOKUPS!J$8,0)*$FF$6+VLOOKUP($FA673,BM,LOOKUPS!J$5,0)*$FG$6+VLOOKUP($FA673,DIV,LOOKUPS!J$7,0)*$FH$6++VLOOKUP($FA673,SIZE,LOOKUPS!J$11,0)*$FI$6),"",VLOOKUP($FA673,MOM,LOOKUPS!J$12,0)*$FB$6+VLOOKUP($FA673,STREV,LOOKUPS!J$10,0)*$FC$6+VLOOKUP($FA673,LTREV,LOOKUPS!J$9,0)*$FD$6+VLOOKUP($FA673,CFP,LOOKUPS!J$6,0)*$FE$6+VLOOKUP($FA673,EP,LOOKUPS!J$8,0)*$FF$6+VLOOKUP($FA673,BM,LOOKUPS!J$5,0)*$FG$6+VLOOKUP($FA673,DIV,LOOKUPS!J$7,0)*$FH$6++VLOOKUP($FA673,SIZE,LOOKUPS!J$11,0)*$FI$6)</f>
        <v>5.1590000000000007</v>
      </c>
      <c r="FJ673" s="1">
        <f>IF(ISERROR(VLOOKUP($FA673,MOM,LOOKUPS!K$12,0)*$FB$6+VLOOKUP($FA673,STREV,LOOKUPS!K$10,0)*$FC$6+VLOOKUP($FA673,LTREV,LOOKUPS!K$9,0)*$FD$6+VLOOKUP($FA673,CFP,LOOKUPS!K$6,0)*$FE$6+VLOOKUP($FA673,EP,LOOKUPS!K$8,0)*$FF$6+VLOOKUP($FA673,BM,LOOKUPS!K$5,0)*$FG$6+VLOOKUP($FA673,DIV,LOOKUPS!K$7,0)*$FH$6++VLOOKUP($FA673,SIZE,LOOKUPS!K$11,0)*$FI$6),"",VLOOKUP($FA673,MOM,LOOKUPS!K$12,0)*$FB$6+VLOOKUP($FA673,STREV,LOOKUPS!K$10,0)*$FC$6+VLOOKUP($FA673,LTREV,LOOKUPS!K$9,0)*$FD$6+VLOOKUP($FA673,CFP,LOOKUPS!K$6,0)*$FE$6+VLOOKUP($FA673,EP,LOOKUPS!K$8,0)*$FF$6+VLOOKUP($FA673,BM,LOOKUPS!K$5,0)*$FG$6+VLOOKUP($FA673,DIV,LOOKUPS!K$7,0)*$FH$6++VLOOKUP($FA673,SIZE,LOOKUPS!K$11,0)*$FI$6)</f>
        <v>5.1520000000000001</v>
      </c>
      <c r="FK673" s="1">
        <f>IF(ISERROR(VLOOKUP($FA673,MOM,LOOKUPS!L$12,0)*$FB$6+VLOOKUP($FA673,STREV,LOOKUPS!L$10,0)*$FC$6+VLOOKUP($FA673,LTREV,LOOKUPS!L$9,0)*$FD$6+VLOOKUP($FA673,CFP,LOOKUPS!L$6,0)*$FE$6+VLOOKUP($FA673,EP,LOOKUPS!L$8,0)*$FF$6+VLOOKUP($FA673,BM,LOOKUPS!L$5,0)*$FG$6+VLOOKUP($FA673,DIV,LOOKUPS!L$7,0)*$FH$6++VLOOKUP($FA673,SIZE,LOOKUPS!L$11,0)*$FI$6),"",VLOOKUP($FA673,MOM,LOOKUPS!L$12,0)*$FB$6+VLOOKUP($FA673,STREV,LOOKUPS!L$10,0)*$FC$6+VLOOKUP($FA673,LTREV,LOOKUPS!L$9,0)*$FD$6+VLOOKUP($FA673,CFP,LOOKUPS!L$6,0)*$FE$6+VLOOKUP($FA673,EP,LOOKUPS!L$8,0)*$FF$6+VLOOKUP($FA673,BM,LOOKUPS!L$5,0)*$FG$6+VLOOKUP($FA673,DIV,LOOKUPS!L$7,0)*$FH$6++VLOOKUP($FA673,SIZE,LOOKUPS!L$11,0)*$FI$6)</f>
        <v>5.7246000000000006</v>
      </c>
    </row>
    <row r="674" spans="1:167" x14ac:dyDescent="0.3">
      <c r="A674" s="1">
        <v>198205</v>
      </c>
      <c r="B674" s="1">
        <v>-4.5199999999999996</v>
      </c>
      <c r="C674" s="1">
        <v>-2.84</v>
      </c>
      <c r="D674" s="1">
        <v>-3.75</v>
      </c>
      <c r="E674" s="1">
        <v>-2.74</v>
      </c>
      <c r="F674" s="1">
        <v>-1.84</v>
      </c>
      <c r="G674" s="1">
        <v>-1.54</v>
      </c>
      <c r="H674" s="1">
        <v>-2.04</v>
      </c>
      <c r="I674" s="1">
        <v>-1.27</v>
      </c>
      <c r="J674" s="1">
        <v>-1.06</v>
      </c>
      <c r="K674" s="1">
        <v>-0.53</v>
      </c>
      <c r="M674" s="1">
        <v>198106</v>
      </c>
      <c r="N674" s="1">
        <v>-2.0299999999999998</v>
      </c>
      <c r="O674" s="1">
        <v>0.37</v>
      </c>
      <c r="P674" s="1">
        <v>-0.33</v>
      </c>
      <c r="Q674" s="1">
        <v>1.17</v>
      </c>
      <c r="R674" s="1">
        <v>0.73</v>
      </c>
      <c r="S674" s="1">
        <v>1.0900000000000001</v>
      </c>
      <c r="T674" s="1">
        <v>-0.24</v>
      </c>
      <c r="U674" s="1">
        <v>-0.77</v>
      </c>
      <c r="V674" s="1">
        <v>-2.99</v>
      </c>
      <c r="W674" s="1">
        <v>-5.01</v>
      </c>
      <c r="Y674" s="1">
        <v>198605</v>
      </c>
      <c r="Z674" s="1">
        <v>3.54</v>
      </c>
      <c r="AA674" s="1">
        <v>3.95</v>
      </c>
      <c r="AB674" s="1">
        <v>4.3</v>
      </c>
      <c r="AC674" s="1">
        <v>3.14</v>
      </c>
      <c r="AD674" s="1">
        <v>2.2799999999999998</v>
      </c>
      <c r="AE674" s="1">
        <v>4.38</v>
      </c>
      <c r="AF674" s="1">
        <v>3.22</v>
      </c>
      <c r="AG674" s="1">
        <v>4.57</v>
      </c>
      <c r="AH674" s="1">
        <v>5.91</v>
      </c>
      <c r="AI674" s="1">
        <v>4.97</v>
      </c>
      <c r="AK674">
        <v>200611</v>
      </c>
      <c r="AL674">
        <v>2.71</v>
      </c>
      <c r="AM674">
        <v>2.5099999999999998</v>
      </c>
      <c r="AN674">
        <v>2.5</v>
      </c>
      <c r="AO674">
        <v>3.02</v>
      </c>
      <c r="AP674">
        <v>2.82</v>
      </c>
      <c r="AQ674">
        <v>2.19</v>
      </c>
      <c r="AR674">
        <v>1.67</v>
      </c>
      <c r="AS674">
        <v>3.8</v>
      </c>
      <c r="AT674">
        <v>2.81</v>
      </c>
      <c r="AU674">
        <v>2.6</v>
      </c>
      <c r="AV674">
        <v>3.17</v>
      </c>
      <c r="AW674">
        <v>1.66</v>
      </c>
      <c r="AX674">
        <v>2.82</v>
      </c>
      <c r="AY674">
        <v>1.82</v>
      </c>
      <c r="AZ674">
        <v>1.52</v>
      </c>
      <c r="BA674">
        <v>4.03</v>
      </c>
      <c r="BB674">
        <v>3.55</v>
      </c>
      <c r="BC674">
        <v>3.28</v>
      </c>
      <c r="BD674">
        <v>2.33</v>
      </c>
      <c r="BF674" s="1">
        <v>200611</v>
      </c>
      <c r="BG674" s="1">
        <v>2.69</v>
      </c>
      <c r="BH674" s="1">
        <v>3.05</v>
      </c>
      <c r="BI674" s="1">
        <v>2.4300000000000002</v>
      </c>
      <c r="BJ674" s="1">
        <v>2.2000000000000002</v>
      </c>
      <c r="BK674" s="1">
        <v>3.54</v>
      </c>
      <c r="BL674" s="1">
        <v>2.1</v>
      </c>
      <c r="BM674" s="1">
        <v>2.14</v>
      </c>
      <c r="BN674" s="1">
        <v>2.86</v>
      </c>
      <c r="BO674" s="1">
        <v>1.75</v>
      </c>
      <c r="BP674" s="1">
        <v>4.01</v>
      </c>
      <c r="BQ674" s="1">
        <v>2.94</v>
      </c>
      <c r="BR674" s="1">
        <v>1.69</v>
      </c>
      <c r="BS674" s="1">
        <v>2.63</v>
      </c>
      <c r="BT674" s="1">
        <v>2.4700000000000002</v>
      </c>
      <c r="BU674" s="1">
        <v>1.87</v>
      </c>
      <c r="BV674" s="1">
        <v>2.82</v>
      </c>
      <c r="BW674" s="1">
        <v>2.89</v>
      </c>
      <c r="BX674" s="1">
        <v>1.7</v>
      </c>
      <c r="BY674" s="1">
        <v>1.8</v>
      </c>
      <c r="CA674" s="1">
        <v>198111</v>
      </c>
      <c r="CB674" s="1">
        <v>-1.99</v>
      </c>
      <c r="CC674" s="1">
        <v>-0.25</v>
      </c>
      <c r="CD674" s="1">
        <v>3.73</v>
      </c>
      <c r="CE674" s="1">
        <v>2.94</v>
      </c>
      <c r="CF674" s="1">
        <v>-0.94</v>
      </c>
      <c r="CG674" s="1">
        <v>3.4</v>
      </c>
      <c r="CH674" s="1">
        <v>3.44</v>
      </c>
      <c r="CI674" s="1">
        <v>3.66</v>
      </c>
      <c r="CJ674" s="1">
        <v>2.7</v>
      </c>
      <c r="CK674" s="1">
        <v>-2.31</v>
      </c>
      <c r="CL674" s="1">
        <v>2.69</v>
      </c>
      <c r="CM674" s="1">
        <v>2.62</v>
      </c>
      <c r="CN674" s="1">
        <v>4.2300000000000004</v>
      </c>
      <c r="CO674" s="1">
        <v>3.45</v>
      </c>
      <c r="CP674" s="1">
        <v>3.43</v>
      </c>
      <c r="CQ674" s="1">
        <v>3.85</v>
      </c>
      <c r="CR674" s="1">
        <v>3.48</v>
      </c>
      <c r="CS674" s="1">
        <v>4.0199999999999996</v>
      </c>
      <c r="CT674" s="1">
        <v>1.71</v>
      </c>
      <c r="CV674" s="1">
        <v>198211</v>
      </c>
      <c r="CW674" s="1">
        <v>10.66</v>
      </c>
      <c r="CX674" s="1">
        <v>9.92</v>
      </c>
      <c r="CY674" s="1">
        <v>8.09</v>
      </c>
      <c r="CZ674" s="1">
        <v>5.74</v>
      </c>
      <c r="DA674" s="1">
        <v>10.220000000000001</v>
      </c>
      <c r="DB674" s="1">
        <v>8.9700000000000006</v>
      </c>
      <c r="DC674" s="1">
        <v>7.99</v>
      </c>
      <c r="DD674" s="1">
        <v>7.69</v>
      </c>
      <c r="DE674" s="1">
        <v>4.4800000000000004</v>
      </c>
      <c r="DF674" s="1">
        <v>10.58</v>
      </c>
      <c r="DG674" s="1">
        <v>9.7200000000000006</v>
      </c>
      <c r="DH674" s="1">
        <v>9.2100000000000009</v>
      </c>
      <c r="DI674" s="1">
        <v>8.74</v>
      </c>
      <c r="DJ674" s="1">
        <v>8.57</v>
      </c>
      <c r="DK674" s="1">
        <v>7.41</v>
      </c>
      <c r="DL674" s="1">
        <v>7.54</v>
      </c>
      <c r="DM674" s="1">
        <v>7.85</v>
      </c>
      <c r="DN674" s="1">
        <v>4.5999999999999996</v>
      </c>
      <c r="DO674" s="1">
        <v>4.3600000000000003</v>
      </c>
      <c r="DQ674" s="1">
        <v>198111</v>
      </c>
      <c r="DR674" s="1">
        <v>-99.99</v>
      </c>
      <c r="DS674" s="1">
        <v>1.1100000000000001</v>
      </c>
      <c r="DT674" s="1">
        <v>3.7</v>
      </c>
      <c r="DU674" s="1">
        <v>4.6100000000000003</v>
      </c>
      <c r="DV674" s="1">
        <v>0.81</v>
      </c>
      <c r="DW674" s="1">
        <v>3.86</v>
      </c>
      <c r="DX674" s="1">
        <v>3.01</v>
      </c>
      <c r="DY674" s="1">
        <v>5.01</v>
      </c>
      <c r="DZ674" s="1">
        <v>4.33</v>
      </c>
      <c r="EA674" s="1">
        <v>0.3</v>
      </c>
      <c r="EB674" s="1">
        <v>3.24</v>
      </c>
      <c r="EC674" s="1">
        <v>3.76</v>
      </c>
      <c r="ED674" s="1">
        <v>3.97</v>
      </c>
      <c r="EE674" s="1">
        <v>3.67</v>
      </c>
      <c r="EF674" s="1">
        <v>2.1800000000000002</v>
      </c>
      <c r="EG674" s="1">
        <v>4.9000000000000004</v>
      </c>
      <c r="EH674" s="1">
        <v>5.15</v>
      </c>
      <c r="EI674" s="1">
        <v>4.01</v>
      </c>
      <c r="EJ674" s="1">
        <v>4.66</v>
      </c>
      <c r="EL674">
        <v>198111</v>
      </c>
      <c r="EM674">
        <v>3.36</v>
      </c>
      <c r="EN674">
        <v>-0.97</v>
      </c>
      <c r="EO674">
        <v>1.89</v>
      </c>
      <c r="EP674">
        <v>1.07</v>
      </c>
      <c r="ER674" s="1">
        <v>198205</v>
      </c>
      <c r="ES674" s="1">
        <v>2.5499999999999998</v>
      </c>
      <c r="EU674" s="1">
        <v>198106</v>
      </c>
      <c r="EV674" s="1">
        <v>4.75</v>
      </c>
      <c r="EX674" s="1">
        <v>198605</v>
      </c>
      <c r="EY674" s="1">
        <v>-1.38</v>
      </c>
      <c r="FA674" s="1">
        <v>198205</v>
      </c>
      <c r="FB674" s="1">
        <f>IF(ISERROR(VLOOKUP($FA674,MOM,LOOKUPS!C$12,0)*$FB$6+VLOOKUP($FA674,STREV,LOOKUPS!C$10,0)*$FC$6+VLOOKUP($FA674,LTREV,LOOKUPS!C$9,0)*$FD$6+VLOOKUP($FA674,CFP,LOOKUPS!C$6,0)*$FE$6+VLOOKUP($FA674,EP,LOOKUPS!C$8,0)*$FF$6+VLOOKUP($FA674,BM,LOOKUPS!C$5,0)*$FG$6+VLOOKUP($FA674,DIV,LOOKUPS!C$7,0)*$FH$6++VLOOKUP($FA674,SIZE,LOOKUPS!C$11,0)*$FI$6),"",VLOOKUP($FA674,MOM,LOOKUPS!C$12,0)*$FB$6+VLOOKUP($FA674,STREV,LOOKUPS!C$10,0)*$FC$6+VLOOKUP($FA674,LTREV,LOOKUPS!C$9,0)*$FD$6+VLOOKUP($FA674,CFP,LOOKUPS!C$6,0)*$FE$6+VLOOKUP($FA674,EP,LOOKUPS!C$8,0)*$FF$6+VLOOKUP($FA674,BM,LOOKUPS!C$5,0)*$FG$6+VLOOKUP($FA674,DIV,LOOKUPS!C$7,0)*$FH$6++VLOOKUP($FA674,SIZE,LOOKUPS!C$11,0)*$FI$6)</f>
        <v>-4.6867000000000001</v>
      </c>
      <c r="FC674" s="1">
        <f>IF(ISERROR(VLOOKUP($FA674,MOM,LOOKUPS!D$12,0)*$FB$6+VLOOKUP($FA674,STREV,LOOKUPS!D$10,0)*$FC$6+VLOOKUP($FA674,LTREV,LOOKUPS!D$9,0)*$FD$6+VLOOKUP($FA674,CFP,LOOKUPS!D$6,0)*$FE$6+VLOOKUP($FA674,EP,LOOKUPS!D$8,0)*$FF$6+VLOOKUP($FA674,BM,LOOKUPS!D$5,0)*$FG$6+VLOOKUP($FA674,DIV,LOOKUPS!D$7,0)*$FH$6++VLOOKUP($FA674,SIZE,LOOKUPS!D$11,0)*$FI$6),"",VLOOKUP($FA674,MOM,LOOKUPS!D$12,0)*$FB$6+VLOOKUP($FA674,STREV,LOOKUPS!D$10,0)*$FC$6+VLOOKUP($FA674,LTREV,LOOKUPS!D$9,0)*$FD$6+VLOOKUP($FA674,CFP,LOOKUPS!D$6,0)*$FE$6+VLOOKUP($FA674,EP,LOOKUPS!D$8,0)*$FF$6+VLOOKUP($FA674,BM,LOOKUPS!D$5,0)*$FG$6+VLOOKUP($FA674,DIV,LOOKUPS!D$7,0)*$FH$6++VLOOKUP($FA674,SIZE,LOOKUPS!D$11,0)*$FI$6)</f>
        <v>-2.7124999999999999</v>
      </c>
      <c r="FD674" s="1">
        <f>IF(ISERROR(VLOOKUP($FA674,MOM,LOOKUPS!E$12,0)*$FB$6+VLOOKUP($FA674,STREV,LOOKUPS!E$10,0)*$FC$6+VLOOKUP($FA674,LTREV,LOOKUPS!E$9,0)*$FD$6+VLOOKUP($FA674,CFP,LOOKUPS!E$6,0)*$FE$6+VLOOKUP($FA674,EP,LOOKUPS!E$8,0)*$FF$6+VLOOKUP($FA674,BM,LOOKUPS!E$5,0)*$FG$6+VLOOKUP($FA674,DIV,LOOKUPS!E$7,0)*$FH$6++VLOOKUP($FA674,SIZE,LOOKUPS!E$11,0)*$FI$6),"",VLOOKUP($FA674,MOM,LOOKUPS!E$12,0)*$FB$6+VLOOKUP($FA674,STREV,LOOKUPS!E$10,0)*$FC$6+VLOOKUP($FA674,LTREV,LOOKUPS!E$9,0)*$FD$6+VLOOKUP($FA674,CFP,LOOKUPS!E$6,0)*$FE$6+VLOOKUP($FA674,EP,LOOKUPS!E$8,0)*$FF$6+VLOOKUP($FA674,BM,LOOKUPS!E$5,0)*$FG$6+VLOOKUP($FA674,DIV,LOOKUPS!E$7,0)*$FH$6++VLOOKUP($FA674,SIZE,LOOKUPS!E$11,0)*$FI$6)</f>
        <v>-2.9604999999999997</v>
      </c>
      <c r="FE674" s="1">
        <f>IF(ISERROR(VLOOKUP($FA674,MOM,LOOKUPS!F$12,0)*$FB$6+VLOOKUP($FA674,STREV,LOOKUPS!F$10,0)*$FC$6+VLOOKUP($FA674,LTREV,LOOKUPS!F$9,0)*$FD$6+VLOOKUP($FA674,CFP,LOOKUPS!F$6,0)*$FE$6+VLOOKUP($FA674,EP,LOOKUPS!F$8,0)*$FF$6+VLOOKUP($FA674,BM,LOOKUPS!F$5,0)*$FG$6+VLOOKUP($FA674,DIV,LOOKUPS!F$7,0)*$FH$6++VLOOKUP($FA674,SIZE,LOOKUPS!F$11,0)*$FI$6),"",VLOOKUP($FA674,MOM,LOOKUPS!F$12,0)*$FB$6+VLOOKUP($FA674,STREV,LOOKUPS!F$10,0)*$FC$6+VLOOKUP($FA674,LTREV,LOOKUPS!F$9,0)*$FD$6+VLOOKUP($FA674,CFP,LOOKUPS!F$6,0)*$FE$6+VLOOKUP($FA674,EP,LOOKUPS!F$8,0)*$FF$6+VLOOKUP($FA674,BM,LOOKUPS!F$5,0)*$FG$6+VLOOKUP($FA674,DIV,LOOKUPS!F$7,0)*$FH$6++VLOOKUP($FA674,SIZE,LOOKUPS!F$11,0)*$FI$6)</f>
        <v>-2.4321000000000002</v>
      </c>
      <c r="FF674" s="1">
        <f>IF(ISERROR(VLOOKUP($FA674,MOM,LOOKUPS!G$12,0)*$FB$6+VLOOKUP($FA674,STREV,LOOKUPS!G$10,0)*$FC$6+VLOOKUP($FA674,LTREV,LOOKUPS!G$9,0)*$FD$6+VLOOKUP($FA674,CFP,LOOKUPS!G$6,0)*$FE$6+VLOOKUP($FA674,EP,LOOKUPS!G$8,0)*$FF$6+VLOOKUP($FA674,BM,LOOKUPS!G$5,0)*$FG$6+VLOOKUP($FA674,DIV,LOOKUPS!G$7,0)*$FH$6++VLOOKUP($FA674,SIZE,LOOKUPS!G$11,0)*$FI$6),"",VLOOKUP($FA674,MOM,LOOKUPS!G$12,0)*$FB$6+VLOOKUP($FA674,STREV,LOOKUPS!G$10,0)*$FC$6+VLOOKUP($FA674,LTREV,LOOKUPS!G$9,0)*$FD$6+VLOOKUP($FA674,CFP,LOOKUPS!G$6,0)*$FE$6+VLOOKUP($FA674,EP,LOOKUPS!G$8,0)*$FF$6+VLOOKUP($FA674,BM,LOOKUPS!G$5,0)*$FG$6+VLOOKUP($FA674,DIV,LOOKUPS!G$7,0)*$FH$6++VLOOKUP($FA674,SIZE,LOOKUPS!G$11,0)*$FI$6)</f>
        <v>-1.714</v>
      </c>
      <c r="FG674" s="1">
        <f>IF(ISERROR(VLOOKUP($FA674,MOM,LOOKUPS!H$12,0)*$FB$6+VLOOKUP($FA674,STREV,LOOKUPS!H$10,0)*$FC$6+VLOOKUP($FA674,LTREV,LOOKUPS!H$9,0)*$FD$6+VLOOKUP($FA674,CFP,LOOKUPS!H$6,0)*$FE$6+VLOOKUP($FA674,EP,LOOKUPS!H$8,0)*$FF$6+VLOOKUP($FA674,BM,LOOKUPS!H$5,0)*$FG$6+VLOOKUP($FA674,DIV,LOOKUPS!H$7,0)*$FH$6++VLOOKUP($FA674,SIZE,LOOKUPS!H$11,0)*$FI$6),"",VLOOKUP($FA674,MOM,LOOKUPS!H$12,0)*$FB$6+VLOOKUP($FA674,STREV,LOOKUPS!H$10,0)*$FC$6+VLOOKUP($FA674,LTREV,LOOKUPS!H$9,0)*$FD$6+VLOOKUP($FA674,CFP,LOOKUPS!H$6,0)*$FE$6+VLOOKUP($FA674,EP,LOOKUPS!H$8,0)*$FF$6+VLOOKUP($FA674,BM,LOOKUPS!H$5,0)*$FG$6+VLOOKUP($FA674,DIV,LOOKUPS!H$7,0)*$FH$6++VLOOKUP($FA674,SIZE,LOOKUPS!H$11,0)*$FI$6)</f>
        <v>-1.7742</v>
      </c>
      <c r="FH674" s="1">
        <f>IF(ISERROR(VLOOKUP($FA674,MOM,LOOKUPS!I$12,0)*$FB$6+VLOOKUP($FA674,STREV,LOOKUPS!I$10,0)*$FC$6+VLOOKUP($FA674,LTREV,LOOKUPS!I$9,0)*$FD$6+VLOOKUP($FA674,CFP,LOOKUPS!I$6,0)*$FE$6+VLOOKUP($FA674,EP,LOOKUPS!I$8,0)*$FF$6+VLOOKUP($FA674,BM,LOOKUPS!I$5,0)*$FG$6+VLOOKUP($FA674,DIV,LOOKUPS!I$7,0)*$FH$6++VLOOKUP($FA674,SIZE,LOOKUPS!I$11,0)*$FI$6),"",VLOOKUP($FA674,MOM,LOOKUPS!I$12,0)*$FB$6+VLOOKUP($FA674,STREV,LOOKUPS!I$10,0)*$FC$6+VLOOKUP($FA674,LTREV,LOOKUPS!I$9,0)*$FD$6+VLOOKUP($FA674,CFP,LOOKUPS!I$6,0)*$FE$6+VLOOKUP($FA674,EP,LOOKUPS!I$8,0)*$FF$6+VLOOKUP($FA674,BM,LOOKUPS!I$5,0)*$FG$6+VLOOKUP($FA674,DIV,LOOKUPS!I$7,0)*$FH$6++VLOOKUP($FA674,SIZE,LOOKUPS!I$11,0)*$FI$6)</f>
        <v>-1.8260999999999998</v>
      </c>
      <c r="FI674" s="1">
        <f>IF(ISERROR(VLOOKUP($FA674,MOM,LOOKUPS!J$12,0)*$FB$6+VLOOKUP($FA674,STREV,LOOKUPS!J$10,0)*$FC$6+VLOOKUP($FA674,LTREV,LOOKUPS!J$9,0)*$FD$6+VLOOKUP($FA674,CFP,LOOKUPS!J$6,0)*$FE$6+VLOOKUP($FA674,EP,LOOKUPS!J$8,0)*$FF$6+VLOOKUP($FA674,BM,LOOKUPS!J$5,0)*$FG$6+VLOOKUP($FA674,DIV,LOOKUPS!J$7,0)*$FH$6++VLOOKUP($FA674,SIZE,LOOKUPS!J$11,0)*$FI$6),"",VLOOKUP($FA674,MOM,LOOKUPS!J$12,0)*$FB$6+VLOOKUP($FA674,STREV,LOOKUPS!J$10,0)*$FC$6+VLOOKUP($FA674,LTREV,LOOKUPS!J$9,0)*$FD$6+VLOOKUP($FA674,CFP,LOOKUPS!J$6,0)*$FE$6+VLOOKUP($FA674,EP,LOOKUPS!J$8,0)*$FF$6+VLOOKUP($FA674,BM,LOOKUPS!J$5,0)*$FG$6+VLOOKUP($FA674,DIV,LOOKUPS!J$7,0)*$FH$6++VLOOKUP($FA674,SIZE,LOOKUPS!J$11,0)*$FI$6)</f>
        <v>-1.2553000000000001</v>
      </c>
      <c r="FJ674" s="1">
        <f>IF(ISERROR(VLOOKUP($FA674,MOM,LOOKUPS!K$12,0)*$FB$6+VLOOKUP($FA674,STREV,LOOKUPS!K$10,0)*$FC$6+VLOOKUP($FA674,LTREV,LOOKUPS!K$9,0)*$FD$6+VLOOKUP($FA674,CFP,LOOKUPS!K$6,0)*$FE$6+VLOOKUP($FA674,EP,LOOKUPS!K$8,0)*$FF$6+VLOOKUP($FA674,BM,LOOKUPS!K$5,0)*$FG$6+VLOOKUP($FA674,DIV,LOOKUPS!K$7,0)*$FH$6++VLOOKUP($FA674,SIZE,LOOKUPS!K$11,0)*$FI$6),"",VLOOKUP($FA674,MOM,LOOKUPS!K$12,0)*$FB$6+VLOOKUP($FA674,STREV,LOOKUPS!K$10,0)*$FC$6+VLOOKUP($FA674,LTREV,LOOKUPS!K$9,0)*$FD$6+VLOOKUP($FA674,CFP,LOOKUPS!K$6,0)*$FE$6+VLOOKUP($FA674,EP,LOOKUPS!K$8,0)*$FF$6+VLOOKUP($FA674,BM,LOOKUPS!K$5,0)*$FG$6+VLOOKUP($FA674,DIV,LOOKUPS!K$7,0)*$FH$6++VLOOKUP($FA674,SIZE,LOOKUPS!K$11,0)*$FI$6)</f>
        <v>-1.5501</v>
      </c>
      <c r="FK674" s="1">
        <f>IF(ISERROR(VLOOKUP($FA674,MOM,LOOKUPS!L$12,0)*$FB$6+VLOOKUP($FA674,STREV,LOOKUPS!L$10,0)*$FC$6+VLOOKUP($FA674,LTREV,LOOKUPS!L$9,0)*$FD$6+VLOOKUP($FA674,CFP,LOOKUPS!L$6,0)*$FE$6+VLOOKUP($FA674,EP,LOOKUPS!L$8,0)*$FF$6+VLOOKUP($FA674,BM,LOOKUPS!L$5,0)*$FG$6+VLOOKUP($FA674,DIV,LOOKUPS!L$7,0)*$FH$6++VLOOKUP($FA674,SIZE,LOOKUPS!L$11,0)*$FI$6),"",VLOOKUP($FA674,MOM,LOOKUPS!L$12,0)*$FB$6+VLOOKUP($FA674,STREV,LOOKUPS!L$10,0)*$FC$6+VLOOKUP($FA674,LTREV,LOOKUPS!L$9,0)*$FD$6+VLOOKUP($FA674,CFP,LOOKUPS!L$6,0)*$FE$6+VLOOKUP($FA674,EP,LOOKUPS!L$8,0)*$FF$6+VLOOKUP($FA674,BM,LOOKUPS!L$5,0)*$FG$6+VLOOKUP($FA674,DIV,LOOKUPS!L$7,0)*$FH$6++VLOOKUP($FA674,SIZE,LOOKUPS!L$11,0)*$FI$6)</f>
        <v>-0.90730000000000011</v>
      </c>
    </row>
    <row r="675" spans="1:167" x14ac:dyDescent="0.3">
      <c r="A675" s="1">
        <v>198206</v>
      </c>
      <c r="B675" s="1">
        <v>-7.87</v>
      </c>
      <c r="C675" s="1">
        <v>-4.8</v>
      </c>
      <c r="D675" s="1">
        <v>-2.58</v>
      </c>
      <c r="E675" s="1">
        <v>-2.81</v>
      </c>
      <c r="F675" s="1">
        <v>-1.64</v>
      </c>
      <c r="G675" s="1">
        <v>-1.78</v>
      </c>
      <c r="H675" s="1">
        <v>-1.1000000000000001</v>
      </c>
      <c r="I675" s="1">
        <v>-1.34</v>
      </c>
      <c r="J675" s="1">
        <v>-0.63</v>
      </c>
      <c r="K675" s="1">
        <v>-0.69</v>
      </c>
      <c r="M675" s="1">
        <v>198107</v>
      </c>
      <c r="N675" s="1">
        <v>-0.77</v>
      </c>
      <c r="O675" s="1">
        <v>-1.86</v>
      </c>
      <c r="P675" s="1">
        <v>-2.86</v>
      </c>
      <c r="Q675" s="1">
        <v>-2.61</v>
      </c>
      <c r="R675" s="1">
        <v>-2.04</v>
      </c>
      <c r="S675" s="1">
        <v>-2.11</v>
      </c>
      <c r="T675" s="1">
        <v>-1.59</v>
      </c>
      <c r="U675" s="1">
        <v>-1.21</v>
      </c>
      <c r="V675" s="1">
        <v>-2.1</v>
      </c>
      <c r="W675" s="1">
        <v>-3.81</v>
      </c>
      <c r="Y675" s="1">
        <v>198606</v>
      </c>
      <c r="Z675" s="1">
        <v>0.46</v>
      </c>
      <c r="AA675" s="1">
        <v>-2.37</v>
      </c>
      <c r="AB675" s="1">
        <v>-0.32</v>
      </c>
      <c r="AC675" s="1">
        <v>7.0000000000000007E-2</v>
      </c>
      <c r="AD675" s="1">
        <v>1.4</v>
      </c>
      <c r="AE675" s="1">
        <v>0.76</v>
      </c>
      <c r="AF675" s="1">
        <v>1.79</v>
      </c>
      <c r="AG675" s="1">
        <v>2.2200000000000002</v>
      </c>
      <c r="AH675" s="1">
        <v>3.18</v>
      </c>
      <c r="AI675" s="1">
        <v>3.82</v>
      </c>
      <c r="AK675">
        <v>200612</v>
      </c>
      <c r="AL675">
        <v>1.1599999999999999</v>
      </c>
      <c r="AM675">
        <v>0.71</v>
      </c>
      <c r="AN675">
        <v>1.66</v>
      </c>
      <c r="AO675">
        <v>2.25</v>
      </c>
      <c r="AP675">
        <v>0.75</v>
      </c>
      <c r="AQ675">
        <v>1.1299999999999999</v>
      </c>
      <c r="AR675">
        <v>1.5</v>
      </c>
      <c r="AS675">
        <v>1.83</v>
      </c>
      <c r="AT675">
        <v>2.4700000000000002</v>
      </c>
      <c r="AU675">
        <v>0.88</v>
      </c>
      <c r="AV675">
        <v>0.54</v>
      </c>
      <c r="AW675">
        <v>0.61</v>
      </c>
      <c r="AX675">
        <v>1.75</v>
      </c>
      <c r="AY675">
        <v>1.46</v>
      </c>
      <c r="AZ675">
        <v>1.54</v>
      </c>
      <c r="BA675">
        <v>1.91</v>
      </c>
      <c r="BB675">
        <v>1.73</v>
      </c>
      <c r="BC675">
        <v>3.38</v>
      </c>
      <c r="BD675">
        <v>1.57</v>
      </c>
      <c r="BF675" s="1">
        <v>200612</v>
      </c>
      <c r="BG675" s="1">
        <v>1.19</v>
      </c>
      <c r="BH675" s="1">
        <v>1.06</v>
      </c>
      <c r="BI675" s="1">
        <v>1.05</v>
      </c>
      <c r="BJ675" s="1">
        <v>2.2400000000000002</v>
      </c>
      <c r="BK675" s="1">
        <v>1.06</v>
      </c>
      <c r="BL675" s="1">
        <v>0.9</v>
      </c>
      <c r="BM675" s="1">
        <v>0.84</v>
      </c>
      <c r="BN675" s="1">
        <v>1.91</v>
      </c>
      <c r="BO675" s="1">
        <v>2.4</v>
      </c>
      <c r="BP675" s="1">
        <v>1.04</v>
      </c>
      <c r="BQ675" s="1">
        <v>1.07</v>
      </c>
      <c r="BR675" s="1">
        <v>1.06</v>
      </c>
      <c r="BS675" s="1">
        <v>0.69</v>
      </c>
      <c r="BT675" s="1">
        <v>0.86</v>
      </c>
      <c r="BU675" s="1">
        <v>0.82</v>
      </c>
      <c r="BV675" s="1">
        <v>1.81</v>
      </c>
      <c r="BW675" s="1">
        <v>2</v>
      </c>
      <c r="BX675" s="1">
        <v>1.4</v>
      </c>
      <c r="BY675" s="1">
        <v>3.23</v>
      </c>
      <c r="CA675" s="1">
        <v>198112</v>
      </c>
      <c r="CB675" s="1">
        <v>-3.77</v>
      </c>
      <c r="CC675" s="1">
        <v>-3.23</v>
      </c>
      <c r="CD675" s="1">
        <v>-1.29</v>
      </c>
      <c r="CE675" s="1">
        <v>-1.54</v>
      </c>
      <c r="CF675" s="1">
        <v>-3.57</v>
      </c>
      <c r="CG675" s="1">
        <v>-1.53</v>
      </c>
      <c r="CH675" s="1">
        <v>-1.35</v>
      </c>
      <c r="CI675" s="1">
        <v>-1.63</v>
      </c>
      <c r="CJ675" s="1">
        <v>-1.32</v>
      </c>
      <c r="CK675" s="1">
        <v>-4.53</v>
      </c>
      <c r="CL675" s="1">
        <v>-1.04</v>
      </c>
      <c r="CM675" s="1">
        <v>-1.77</v>
      </c>
      <c r="CN675" s="1">
        <v>-1.27</v>
      </c>
      <c r="CO675" s="1">
        <v>-1.3</v>
      </c>
      <c r="CP675" s="1">
        <v>-1.4</v>
      </c>
      <c r="CQ675" s="1">
        <v>-1.18</v>
      </c>
      <c r="CR675" s="1">
        <v>-2.0299999999999998</v>
      </c>
      <c r="CS675" s="1">
        <v>-0.6</v>
      </c>
      <c r="CT675" s="1">
        <v>-1.86</v>
      </c>
      <c r="CV675" s="1">
        <v>198212</v>
      </c>
      <c r="CW675" s="1">
        <v>2.62</v>
      </c>
      <c r="CX675" s="1">
        <v>2.75</v>
      </c>
      <c r="CY675" s="1">
        <v>1.42</v>
      </c>
      <c r="CZ675" s="1">
        <v>1.79</v>
      </c>
      <c r="DA675" s="1">
        <v>2.88</v>
      </c>
      <c r="DB675" s="1">
        <v>2.31</v>
      </c>
      <c r="DC675" s="1">
        <v>1.37</v>
      </c>
      <c r="DD675" s="1">
        <v>0.96</v>
      </c>
      <c r="DE675" s="1">
        <v>2.1</v>
      </c>
      <c r="DF675" s="1">
        <v>3.5</v>
      </c>
      <c r="DG675" s="1">
        <v>2.0299999999999998</v>
      </c>
      <c r="DH675" s="1">
        <v>2.44</v>
      </c>
      <c r="DI675" s="1">
        <v>2.1800000000000002</v>
      </c>
      <c r="DJ675" s="1">
        <v>1.19</v>
      </c>
      <c r="DK675" s="1">
        <v>1.55</v>
      </c>
      <c r="DL675" s="1">
        <v>0.65</v>
      </c>
      <c r="DM675" s="1">
        <v>1.28</v>
      </c>
      <c r="DN675" s="1">
        <v>1.27</v>
      </c>
      <c r="DO675" s="1">
        <v>2.94</v>
      </c>
      <c r="DQ675" s="1">
        <v>198112</v>
      </c>
      <c r="DR675" s="1">
        <v>-99.99</v>
      </c>
      <c r="DS675" s="1">
        <v>-1.96</v>
      </c>
      <c r="DT675" s="1">
        <v>-1.91</v>
      </c>
      <c r="DU675" s="1">
        <v>-2.9</v>
      </c>
      <c r="DV675" s="1">
        <v>-2.0099999999999998</v>
      </c>
      <c r="DW675" s="1">
        <v>-1.76</v>
      </c>
      <c r="DX675" s="1">
        <v>-1.87</v>
      </c>
      <c r="DY675" s="1">
        <v>-2.34</v>
      </c>
      <c r="DZ675" s="1">
        <v>-2.91</v>
      </c>
      <c r="EA675" s="1">
        <v>-2.09</v>
      </c>
      <c r="EB675" s="1">
        <v>-1.65</v>
      </c>
      <c r="EC675" s="1">
        <v>-1.56</v>
      </c>
      <c r="ED675" s="1">
        <v>-1.98</v>
      </c>
      <c r="EE675" s="1">
        <v>-1.54</v>
      </c>
      <c r="EF675" s="1">
        <v>-2.2799999999999998</v>
      </c>
      <c r="EG675" s="1">
        <v>-1.89</v>
      </c>
      <c r="EH675" s="1">
        <v>-2.89</v>
      </c>
      <c r="EI675" s="1">
        <v>-2.33</v>
      </c>
      <c r="EJ675" s="1">
        <v>-3.52</v>
      </c>
      <c r="EL675">
        <v>198112</v>
      </c>
      <c r="EM675">
        <v>-3.65</v>
      </c>
      <c r="EN675">
        <v>1.17</v>
      </c>
      <c r="EO675">
        <v>0.75</v>
      </c>
      <c r="EP675">
        <v>0.87</v>
      </c>
      <c r="ER675" s="1">
        <v>198206</v>
      </c>
      <c r="ES675" s="1">
        <v>5</v>
      </c>
      <c r="EU675" s="1">
        <v>198107</v>
      </c>
      <c r="EV675" s="1">
        <v>-0.57999999999999996</v>
      </c>
      <c r="EX675" s="1">
        <v>198606</v>
      </c>
      <c r="EY675" s="1">
        <v>-6.4</v>
      </c>
      <c r="FA675" s="1">
        <v>198206</v>
      </c>
      <c r="FB675" s="1">
        <f>IF(ISERROR(VLOOKUP($FA675,MOM,LOOKUPS!C$12,0)*$FB$6+VLOOKUP($FA675,STREV,LOOKUPS!C$10,0)*$FC$6+VLOOKUP($FA675,LTREV,LOOKUPS!C$9,0)*$FD$6+VLOOKUP($FA675,CFP,LOOKUPS!C$6,0)*$FE$6+VLOOKUP($FA675,EP,LOOKUPS!C$8,0)*$FF$6+VLOOKUP($FA675,BM,LOOKUPS!C$5,0)*$FG$6+VLOOKUP($FA675,DIV,LOOKUPS!C$7,0)*$FH$6++VLOOKUP($FA675,SIZE,LOOKUPS!C$11,0)*$FI$6),"",VLOOKUP($FA675,MOM,LOOKUPS!C$12,0)*$FB$6+VLOOKUP($FA675,STREV,LOOKUPS!C$10,0)*$FC$6+VLOOKUP($FA675,LTREV,LOOKUPS!C$9,0)*$FD$6+VLOOKUP($FA675,CFP,LOOKUPS!C$6,0)*$FE$6+VLOOKUP($FA675,EP,LOOKUPS!C$8,0)*$FF$6+VLOOKUP($FA675,BM,LOOKUPS!C$5,0)*$FG$6+VLOOKUP($FA675,DIV,LOOKUPS!C$7,0)*$FH$6++VLOOKUP($FA675,SIZE,LOOKUPS!C$11,0)*$FI$6)</f>
        <v>-6.4212000000000007</v>
      </c>
      <c r="FC675" s="1">
        <f>IF(ISERROR(VLOOKUP($FA675,MOM,LOOKUPS!D$12,0)*$FB$6+VLOOKUP($FA675,STREV,LOOKUPS!D$10,0)*$FC$6+VLOOKUP($FA675,LTREV,LOOKUPS!D$9,0)*$FD$6+VLOOKUP($FA675,CFP,LOOKUPS!D$6,0)*$FE$6+VLOOKUP($FA675,EP,LOOKUPS!D$8,0)*$FF$6+VLOOKUP($FA675,BM,LOOKUPS!D$5,0)*$FG$6+VLOOKUP($FA675,DIV,LOOKUPS!D$7,0)*$FH$6++VLOOKUP($FA675,SIZE,LOOKUPS!D$11,0)*$FI$6),"",VLOOKUP($FA675,MOM,LOOKUPS!D$12,0)*$FB$6+VLOOKUP($FA675,STREV,LOOKUPS!D$10,0)*$FC$6+VLOOKUP($FA675,LTREV,LOOKUPS!D$9,0)*$FD$6+VLOOKUP($FA675,CFP,LOOKUPS!D$6,0)*$FE$6+VLOOKUP($FA675,EP,LOOKUPS!D$8,0)*$FF$6+VLOOKUP($FA675,BM,LOOKUPS!D$5,0)*$FG$6+VLOOKUP($FA675,DIV,LOOKUPS!D$7,0)*$FH$6++VLOOKUP($FA675,SIZE,LOOKUPS!D$11,0)*$FI$6)</f>
        <v>-3.2925</v>
      </c>
      <c r="FD675" s="1">
        <f>IF(ISERROR(VLOOKUP($FA675,MOM,LOOKUPS!E$12,0)*$FB$6+VLOOKUP($FA675,STREV,LOOKUPS!E$10,0)*$FC$6+VLOOKUP($FA675,LTREV,LOOKUPS!E$9,0)*$FD$6+VLOOKUP($FA675,CFP,LOOKUPS!E$6,0)*$FE$6+VLOOKUP($FA675,EP,LOOKUPS!E$8,0)*$FF$6+VLOOKUP($FA675,BM,LOOKUPS!E$5,0)*$FG$6+VLOOKUP($FA675,DIV,LOOKUPS!E$7,0)*$FH$6++VLOOKUP($FA675,SIZE,LOOKUPS!E$11,0)*$FI$6),"",VLOOKUP($FA675,MOM,LOOKUPS!E$12,0)*$FB$6+VLOOKUP($FA675,STREV,LOOKUPS!E$10,0)*$FC$6+VLOOKUP($FA675,LTREV,LOOKUPS!E$9,0)*$FD$6+VLOOKUP($FA675,CFP,LOOKUPS!E$6,0)*$FE$6+VLOOKUP($FA675,EP,LOOKUPS!E$8,0)*$FF$6+VLOOKUP($FA675,BM,LOOKUPS!E$5,0)*$FG$6+VLOOKUP($FA675,DIV,LOOKUPS!E$7,0)*$FH$6++VLOOKUP($FA675,SIZE,LOOKUPS!E$11,0)*$FI$6)</f>
        <v>-2.4829000000000003</v>
      </c>
      <c r="FE675" s="1">
        <f>IF(ISERROR(VLOOKUP($FA675,MOM,LOOKUPS!F$12,0)*$FB$6+VLOOKUP($FA675,STREV,LOOKUPS!F$10,0)*$FC$6+VLOOKUP($FA675,LTREV,LOOKUPS!F$9,0)*$FD$6+VLOOKUP($FA675,CFP,LOOKUPS!F$6,0)*$FE$6+VLOOKUP($FA675,EP,LOOKUPS!F$8,0)*$FF$6+VLOOKUP($FA675,BM,LOOKUPS!F$5,0)*$FG$6+VLOOKUP($FA675,DIV,LOOKUPS!F$7,0)*$FH$6++VLOOKUP($FA675,SIZE,LOOKUPS!F$11,0)*$FI$6),"",VLOOKUP($FA675,MOM,LOOKUPS!F$12,0)*$FB$6+VLOOKUP($FA675,STREV,LOOKUPS!F$10,0)*$FC$6+VLOOKUP($FA675,LTREV,LOOKUPS!F$9,0)*$FD$6+VLOOKUP($FA675,CFP,LOOKUPS!F$6,0)*$FE$6+VLOOKUP($FA675,EP,LOOKUPS!F$8,0)*$FF$6+VLOOKUP($FA675,BM,LOOKUPS!F$5,0)*$FG$6+VLOOKUP($FA675,DIV,LOOKUPS!F$7,0)*$FH$6++VLOOKUP($FA675,SIZE,LOOKUPS!F$11,0)*$FI$6)</f>
        <v>-2.7457000000000003</v>
      </c>
      <c r="FF675" s="1">
        <f>IF(ISERROR(VLOOKUP($FA675,MOM,LOOKUPS!G$12,0)*$FB$6+VLOOKUP($FA675,STREV,LOOKUPS!G$10,0)*$FC$6+VLOOKUP($FA675,LTREV,LOOKUPS!G$9,0)*$FD$6+VLOOKUP($FA675,CFP,LOOKUPS!G$6,0)*$FE$6+VLOOKUP($FA675,EP,LOOKUPS!G$8,0)*$FF$6+VLOOKUP($FA675,BM,LOOKUPS!G$5,0)*$FG$6+VLOOKUP($FA675,DIV,LOOKUPS!G$7,0)*$FH$6++VLOOKUP($FA675,SIZE,LOOKUPS!G$11,0)*$FI$6),"",VLOOKUP($FA675,MOM,LOOKUPS!G$12,0)*$FB$6+VLOOKUP($FA675,STREV,LOOKUPS!G$10,0)*$FC$6+VLOOKUP($FA675,LTREV,LOOKUPS!G$9,0)*$FD$6+VLOOKUP($FA675,CFP,LOOKUPS!G$6,0)*$FE$6+VLOOKUP($FA675,EP,LOOKUPS!G$8,0)*$FF$6+VLOOKUP($FA675,BM,LOOKUPS!G$5,0)*$FG$6+VLOOKUP($FA675,DIV,LOOKUPS!G$7,0)*$FH$6++VLOOKUP($FA675,SIZE,LOOKUPS!G$11,0)*$FI$6)</f>
        <v>-1.8957000000000002</v>
      </c>
      <c r="FG675" s="1">
        <f>IF(ISERROR(VLOOKUP($FA675,MOM,LOOKUPS!H$12,0)*$FB$6+VLOOKUP($FA675,STREV,LOOKUPS!H$10,0)*$FC$6+VLOOKUP($FA675,LTREV,LOOKUPS!H$9,0)*$FD$6+VLOOKUP($FA675,CFP,LOOKUPS!H$6,0)*$FE$6+VLOOKUP($FA675,EP,LOOKUPS!H$8,0)*$FF$6+VLOOKUP($FA675,BM,LOOKUPS!H$5,0)*$FG$6+VLOOKUP($FA675,DIV,LOOKUPS!H$7,0)*$FH$6++VLOOKUP($FA675,SIZE,LOOKUPS!H$11,0)*$FI$6),"",VLOOKUP($FA675,MOM,LOOKUPS!H$12,0)*$FB$6+VLOOKUP($FA675,STREV,LOOKUPS!H$10,0)*$FC$6+VLOOKUP($FA675,LTREV,LOOKUPS!H$9,0)*$FD$6+VLOOKUP($FA675,CFP,LOOKUPS!H$6,0)*$FE$6+VLOOKUP($FA675,EP,LOOKUPS!H$8,0)*$FF$6+VLOOKUP($FA675,BM,LOOKUPS!H$5,0)*$FG$6+VLOOKUP($FA675,DIV,LOOKUPS!H$7,0)*$FH$6++VLOOKUP($FA675,SIZE,LOOKUPS!H$11,0)*$FI$6)</f>
        <v>-2.7912999999999997</v>
      </c>
      <c r="FH675" s="1">
        <f>IF(ISERROR(VLOOKUP($FA675,MOM,LOOKUPS!I$12,0)*$FB$6+VLOOKUP($FA675,STREV,LOOKUPS!I$10,0)*$FC$6+VLOOKUP($FA675,LTREV,LOOKUPS!I$9,0)*$FD$6+VLOOKUP($FA675,CFP,LOOKUPS!I$6,0)*$FE$6+VLOOKUP($FA675,EP,LOOKUPS!I$8,0)*$FF$6+VLOOKUP($FA675,BM,LOOKUPS!I$5,0)*$FG$6+VLOOKUP($FA675,DIV,LOOKUPS!I$7,0)*$FH$6++VLOOKUP($FA675,SIZE,LOOKUPS!I$11,0)*$FI$6),"",VLOOKUP($FA675,MOM,LOOKUPS!I$12,0)*$FB$6+VLOOKUP($FA675,STREV,LOOKUPS!I$10,0)*$FC$6+VLOOKUP($FA675,LTREV,LOOKUPS!I$9,0)*$FD$6+VLOOKUP($FA675,CFP,LOOKUPS!I$6,0)*$FE$6+VLOOKUP($FA675,EP,LOOKUPS!I$8,0)*$FF$6+VLOOKUP($FA675,BM,LOOKUPS!I$5,0)*$FG$6+VLOOKUP($FA675,DIV,LOOKUPS!I$7,0)*$FH$6++VLOOKUP($FA675,SIZE,LOOKUPS!I$11,0)*$FI$6)</f>
        <v>-1.9357000000000002</v>
      </c>
      <c r="FI675" s="1">
        <f>IF(ISERROR(VLOOKUP($FA675,MOM,LOOKUPS!J$12,0)*$FB$6+VLOOKUP($FA675,STREV,LOOKUPS!J$10,0)*$FC$6+VLOOKUP($FA675,LTREV,LOOKUPS!J$9,0)*$FD$6+VLOOKUP($FA675,CFP,LOOKUPS!J$6,0)*$FE$6+VLOOKUP($FA675,EP,LOOKUPS!J$8,0)*$FF$6+VLOOKUP($FA675,BM,LOOKUPS!J$5,0)*$FG$6+VLOOKUP($FA675,DIV,LOOKUPS!J$7,0)*$FH$6++VLOOKUP($FA675,SIZE,LOOKUPS!J$11,0)*$FI$6),"",VLOOKUP($FA675,MOM,LOOKUPS!J$12,0)*$FB$6+VLOOKUP($FA675,STREV,LOOKUPS!J$10,0)*$FC$6+VLOOKUP($FA675,LTREV,LOOKUPS!J$9,0)*$FD$6+VLOOKUP($FA675,CFP,LOOKUPS!J$6,0)*$FE$6+VLOOKUP($FA675,EP,LOOKUPS!J$8,0)*$FF$6+VLOOKUP($FA675,BM,LOOKUPS!J$5,0)*$FG$6+VLOOKUP($FA675,DIV,LOOKUPS!J$7,0)*$FH$6++VLOOKUP($FA675,SIZE,LOOKUPS!J$11,0)*$FI$6)</f>
        <v>-1.5062999999999998</v>
      </c>
      <c r="FJ675" s="1">
        <f>IF(ISERROR(VLOOKUP($FA675,MOM,LOOKUPS!K$12,0)*$FB$6+VLOOKUP($FA675,STREV,LOOKUPS!K$10,0)*$FC$6+VLOOKUP($FA675,LTREV,LOOKUPS!K$9,0)*$FD$6+VLOOKUP($FA675,CFP,LOOKUPS!K$6,0)*$FE$6+VLOOKUP($FA675,EP,LOOKUPS!K$8,0)*$FF$6+VLOOKUP($FA675,BM,LOOKUPS!K$5,0)*$FG$6+VLOOKUP($FA675,DIV,LOOKUPS!K$7,0)*$FH$6++VLOOKUP($FA675,SIZE,LOOKUPS!K$11,0)*$FI$6),"",VLOOKUP($FA675,MOM,LOOKUPS!K$12,0)*$FB$6+VLOOKUP($FA675,STREV,LOOKUPS!K$10,0)*$FC$6+VLOOKUP($FA675,LTREV,LOOKUPS!K$9,0)*$FD$6+VLOOKUP($FA675,CFP,LOOKUPS!K$6,0)*$FE$6+VLOOKUP($FA675,EP,LOOKUPS!K$8,0)*$FF$6+VLOOKUP($FA675,BM,LOOKUPS!K$5,0)*$FG$6+VLOOKUP($FA675,DIV,LOOKUPS!K$7,0)*$FH$6++VLOOKUP($FA675,SIZE,LOOKUPS!K$11,0)*$FI$6)</f>
        <v>-2.1322000000000001</v>
      </c>
      <c r="FK675" s="1">
        <f>IF(ISERROR(VLOOKUP($FA675,MOM,LOOKUPS!L$12,0)*$FB$6+VLOOKUP($FA675,STREV,LOOKUPS!L$10,0)*$FC$6+VLOOKUP($FA675,LTREV,LOOKUPS!L$9,0)*$FD$6+VLOOKUP($FA675,CFP,LOOKUPS!L$6,0)*$FE$6+VLOOKUP($FA675,EP,LOOKUPS!L$8,0)*$FF$6+VLOOKUP($FA675,BM,LOOKUPS!L$5,0)*$FG$6+VLOOKUP($FA675,DIV,LOOKUPS!L$7,0)*$FH$6++VLOOKUP($FA675,SIZE,LOOKUPS!L$11,0)*$FI$6),"",VLOOKUP($FA675,MOM,LOOKUPS!L$12,0)*$FB$6+VLOOKUP($FA675,STREV,LOOKUPS!L$10,0)*$FC$6+VLOOKUP($FA675,LTREV,LOOKUPS!L$9,0)*$FD$6+VLOOKUP($FA675,CFP,LOOKUPS!L$6,0)*$FE$6+VLOOKUP($FA675,EP,LOOKUPS!L$8,0)*$FF$6+VLOOKUP($FA675,BM,LOOKUPS!L$5,0)*$FG$6+VLOOKUP($FA675,DIV,LOOKUPS!L$7,0)*$FH$6++VLOOKUP($FA675,SIZE,LOOKUPS!L$11,0)*$FI$6)</f>
        <v>-2.1070000000000002</v>
      </c>
    </row>
    <row r="676" spans="1:167" x14ac:dyDescent="0.3">
      <c r="A676" s="1">
        <v>198207</v>
      </c>
      <c r="B676" s="1">
        <v>-3.57</v>
      </c>
      <c r="C676" s="1">
        <v>-2.78</v>
      </c>
      <c r="D676" s="1">
        <v>-3.05</v>
      </c>
      <c r="E676" s="1">
        <v>-2.34</v>
      </c>
      <c r="F676" s="1">
        <v>-2.0299999999999998</v>
      </c>
      <c r="G676" s="1">
        <v>-1.54</v>
      </c>
      <c r="H676" s="1">
        <v>-0.32</v>
      </c>
      <c r="I676" s="1">
        <v>0.47</v>
      </c>
      <c r="J676" s="1">
        <v>0.23</v>
      </c>
      <c r="K676" s="1">
        <v>0.4</v>
      </c>
      <c r="M676" s="1">
        <v>198108</v>
      </c>
      <c r="N676" s="1">
        <v>-9.44</v>
      </c>
      <c r="O676" s="1">
        <v>-8.6</v>
      </c>
      <c r="P676" s="1">
        <v>-8.26</v>
      </c>
      <c r="Q676" s="1">
        <v>-7.17</v>
      </c>
      <c r="R676" s="1">
        <v>-6.55</v>
      </c>
      <c r="S676" s="1">
        <v>-6.56</v>
      </c>
      <c r="T676" s="1">
        <v>-5.1100000000000003</v>
      </c>
      <c r="U676" s="1">
        <v>-5.1100000000000003</v>
      </c>
      <c r="V676" s="1">
        <v>-7.57</v>
      </c>
      <c r="W676" s="1">
        <v>-8.99</v>
      </c>
      <c r="Y676" s="1">
        <v>198607</v>
      </c>
      <c r="Z676" s="1">
        <v>-9.98</v>
      </c>
      <c r="AA676" s="1">
        <v>-9.81</v>
      </c>
      <c r="AB676" s="1">
        <v>-6.4</v>
      </c>
      <c r="AC676" s="1">
        <v>-7.38</v>
      </c>
      <c r="AD676" s="1">
        <v>-5.8</v>
      </c>
      <c r="AE676" s="1">
        <v>-7.13</v>
      </c>
      <c r="AF676" s="1">
        <v>-4.37</v>
      </c>
      <c r="AG676" s="1">
        <v>-4.1900000000000004</v>
      </c>
      <c r="AH676" s="1">
        <v>-3.71</v>
      </c>
      <c r="AI676" s="1">
        <v>-7.37</v>
      </c>
      <c r="AK676">
        <v>200701</v>
      </c>
      <c r="AL676">
        <v>4.3</v>
      </c>
      <c r="AM676">
        <v>1.99</v>
      </c>
      <c r="AN676">
        <v>1.45</v>
      </c>
      <c r="AO676">
        <v>2.58</v>
      </c>
      <c r="AP676">
        <v>2.04</v>
      </c>
      <c r="AQ676">
        <v>1.5</v>
      </c>
      <c r="AR676">
        <v>1.55</v>
      </c>
      <c r="AS676">
        <v>2.11</v>
      </c>
      <c r="AT676">
        <v>2.6</v>
      </c>
      <c r="AU676">
        <v>2.0099999999999998</v>
      </c>
      <c r="AV676">
        <v>2.08</v>
      </c>
      <c r="AW676">
        <v>1.86</v>
      </c>
      <c r="AX676">
        <v>1.08</v>
      </c>
      <c r="AY676">
        <v>1.1100000000000001</v>
      </c>
      <c r="AZ676">
        <v>1.99</v>
      </c>
      <c r="BA676">
        <v>1.75</v>
      </c>
      <c r="BB676">
        <v>2.52</v>
      </c>
      <c r="BC676">
        <v>2.35</v>
      </c>
      <c r="BD676">
        <v>2.85</v>
      </c>
      <c r="BF676" s="1">
        <v>200701</v>
      </c>
      <c r="BG676" s="1">
        <v>4.25</v>
      </c>
      <c r="BH676" s="1">
        <v>2.06</v>
      </c>
      <c r="BI676" s="1">
        <v>1.53</v>
      </c>
      <c r="BJ676" s="1">
        <v>1.82</v>
      </c>
      <c r="BK676" s="1">
        <v>1.71</v>
      </c>
      <c r="BL676" s="1">
        <v>2.48</v>
      </c>
      <c r="BM676" s="1">
        <v>1.81</v>
      </c>
      <c r="BN676" s="1">
        <v>0.84</v>
      </c>
      <c r="BO676" s="1">
        <v>2.41</v>
      </c>
      <c r="BP676" s="1">
        <v>1.34</v>
      </c>
      <c r="BQ676" s="1">
        <v>2.17</v>
      </c>
      <c r="BR676" s="1">
        <v>3.06</v>
      </c>
      <c r="BS676" s="1">
        <v>1.76</v>
      </c>
      <c r="BT676" s="1">
        <v>2.38</v>
      </c>
      <c r="BU676" s="1">
        <v>1.38</v>
      </c>
      <c r="BV676" s="1">
        <v>0.77</v>
      </c>
      <c r="BW676" s="1">
        <v>0.91</v>
      </c>
      <c r="BX676" s="1">
        <v>1.6</v>
      </c>
      <c r="BY676" s="1">
        <v>3.08</v>
      </c>
      <c r="CA676" s="1">
        <v>198201</v>
      </c>
      <c r="CB676" s="1">
        <v>3.92</v>
      </c>
      <c r="CC676" s="1">
        <v>-3.03</v>
      </c>
      <c r="CD676" s="1">
        <v>-1.91</v>
      </c>
      <c r="CE676" s="1">
        <v>-0.11</v>
      </c>
      <c r="CF676" s="1">
        <v>-3.44</v>
      </c>
      <c r="CG676" s="1">
        <v>-1.88</v>
      </c>
      <c r="CH676" s="1">
        <v>-1.81</v>
      </c>
      <c r="CI676" s="1">
        <v>-1.25</v>
      </c>
      <c r="CJ676" s="1">
        <v>0.27</v>
      </c>
      <c r="CK676" s="1">
        <v>-3.51</v>
      </c>
      <c r="CL676" s="1">
        <v>-3.25</v>
      </c>
      <c r="CM676" s="1">
        <v>-1.33</v>
      </c>
      <c r="CN676" s="1">
        <v>-2.4700000000000002</v>
      </c>
      <c r="CO676" s="1">
        <v>-1.65</v>
      </c>
      <c r="CP676" s="1">
        <v>-1.96</v>
      </c>
      <c r="CQ676" s="1">
        <v>-1.6</v>
      </c>
      <c r="CR676" s="1">
        <v>-0.92</v>
      </c>
      <c r="CS676" s="1">
        <v>0.28999999999999998</v>
      </c>
      <c r="CT676" s="1">
        <v>0.26</v>
      </c>
      <c r="CV676" s="1">
        <v>198301</v>
      </c>
      <c r="CW676" s="1">
        <v>17.72</v>
      </c>
      <c r="CX676" s="1">
        <v>6.85</v>
      </c>
      <c r="CY676" s="1">
        <v>4.7300000000000004</v>
      </c>
      <c r="CZ676" s="1">
        <v>5.47</v>
      </c>
      <c r="DA676" s="1">
        <v>7.48</v>
      </c>
      <c r="DB676" s="1">
        <v>5.34</v>
      </c>
      <c r="DC676" s="1">
        <v>4.4800000000000004</v>
      </c>
      <c r="DD676" s="1">
        <v>5.0599999999999996</v>
      </c>
      <c r="DE676" s="1">
        <v>5.38</v>
      </c>
      <c r="DF676" s="1">
        <v>8.2899999999999991</v>
      </c>
      <c r="DG676" s="1">
        <v>6.35</v>
      </c>
      <c r="DH676" s="1">
        <v>5.32</v>
      </c>
      <c r="DI676" s="1">
        <v>5.35</v>
      </c>
      <c r="DJ676" s="1">
        <v>4.88</v>
      </c>
      <c r="DK676" s="1">
        <v>4.08</v>
      </c>
      <c r="DL676" s="1">
        <v>4.5199999999999996</v>
      </c>
      <c r="DM676" s="1">
        <v>5.61</v>
      </c>
      <c r="DN676" s="1">
        <v>5.0599999999999996</v>
      </c>
      <c r="DO676" s="1">
        <v>5.72</v>
      </c>
      <c r="DQ676" s="1">
        <v>198201</v>
      </c>
      <c r="DR676" s="1">
        <v>-99.99</v>
      </c>
      <c r="DS676" s="1">
        <v>-1.02</v>
      </c>
      <c r="DT676" s="1">
        <v>-4.18</v>
      </c>
      <c r="DU676" s="1">
        <v>-2.81</v>
      </c>
      <c r="DV676" s="1">
        <v>-0.83</v>
      </c>
      <c r="DW676" s="1">
        <v>-3.35</v>
      </c>
      <c r="DX676" s="1">
        <v>-4.08</v>
      </c>
      <c r="DY676" s="1">
        <v>-3.98</v>
      </c>
      <c r="DZ676" s="1">
        <v>-2.5299999999999998</v>
      </c>
      <c r="EA676" s="1">
        <v>-0.52</v>
      </c>
      <c r="EB676" s="1">
        <v>-2.33</v>
      </c>
      <c r="EC676" s="1">
        <v>-2.68</v>
      </c>
      <c r="ED676" s="1">
        <v>-4.13</v>
      </c>
      <c r="EE676" s="1">
        <v>-4.53</v>
      </c>
      <c r="EF676" s="1">
        <v>-3.52</v>
      </c>
      <c r="EG676" s="1">
        <v>-4.5</v>
      </c>
      <c r="EH676" s="1">
        <v>-3.36</v>
      </c>
      <c r="EI676" s="1">
        <v>-3.11</v>
      </c>
      <c r="EJ676" s="1">
        <v>-1.93</v>
      </c>
      <c r="EL676">
        <v>198201</v>
      </c>
      <c r="EM676">
        <v>-3.24</v>
      </c>
      <c r="EN676">
        <v>-1.29</v>
      </c>
      <c r="EO676">
        <v>3.19</v>
      </c>
      <c r="EP676">
        <v>0.8</v>
      </c>
      <c r="ER676" s="1">
        <v>198207</v>
      </c>
      <c r="ES676" s="1">
        <v>4.47</v>
      </c>
      <c r="EU676" s="1">
        <v>198108</v>
      </c>
      <c r="EV676" s="1">
        <v>-0.66</v>
      </c>
      <c r="EX676" s="1">
        <v>198607</v>
      </c>
      <c r="EY676" s="1">
        <v>-3.96</v>
      </c>
      <c r="FA676" s="1">
        <v>198207</v>
      </c>
      <c r="FB676" s="1">
        <f>IF(ISERROR(VLOOKUP($FA676,MOM,LOOKUPS!C$12,0)*$FB$6+VLOOKUP($FA676,STREV,LOOKUPS!C$10,0)*$FC$6+VLOOKUP($FA676,LTREV,LOOKUPS!C$9,0)*$FD$6+VLOOKUP($FA676,CFP,LOOKUPS!C$6,0)*$FE$6+VLOOKUP($FA676,EP,LOOKUPS!C$8,0)*$FF$6+VLOOKUP($FA676,BM,LOOKUPS!C$5,0)*$FG$6+VLOOKUP($FA676,DIV,LOOKUPS!C$7,0)*$FH$6++VLOOKUP($FA676,SIZE,LOOKUPS!C$11,0)*$FI$6),"",VLOOKUP($FA676,MOM,LOOKUPS!C$12,0)*$FB$6+VLOOKUP($FA676,STREV,LOOKUPS!C$10,0)*$FC$6+VLOOKUP($FA676,LTREV,LOOKUPS!C$9,0)*$FD$6+VLOOKUP($FA676,CFP,LOOKUPS!C$6,0)*$FE$6+VLOOKUP($FA676,EP,LOOKUPS!C$8,0)*$FF$6+VLOOKUP($FA676,BM,LOOKUPS!C$5,0)*$FG$6+VLOOKUP($FA676,DIV,LOOKUPS!C$7,0)*$FH$6++VLOOKUP($FA676,SIZE,LOOKUPS!C$11,0)*$FI$6)</f>
        <v>-3.0289000000000001</v>
      </c>
      <c r="FC676" s="1">
        <f>IF(ISERROR(VLOOKUP($FA676,MOM,LOOKUPS!D$12,0)*$FB$6+VLOOKUP($FA676,STREV,LOOKUPS!D$10,0)*$FC$6+VLOOKUP($FA676,LTREV,LOOKUPS!D$9,0)*$FD$6+VLOOKUP($FA676,CFP,LOOKUPS!D$6,0)*$FE$6+VLOOKUP($FA676,EP,LOOKUPS!D$8,0)*$FF$6+VLOOKUP($FA676,BM,LOOKUPS!D$5,0)*$FG$6+VLOOKUP($FA676,DIV,LOOKUPS!D$7,0)*$FH$6++VLOOKUP($FA676,SIZE,LOOKUPS!D$11,0)*$FI$6),"",VLOOKUP($FA676,MOM,LOOKUPS!D$12,0)*$FB$6+VLOOKUP($FA676,STREV,LOOKUPS!D$10,0)*$FC$6+VLOOKUP($FA676,LTREV,LOOKUPS!D$9,0)*$FD$6+VLOOKUP($FA676,CFP,LOOKUPS!D$6,0)*$FE$6+VLOOKUP($FA676,EP,LOOKUPS!D$8,0)*$FF$6+VLOOKUP($FA676,BM,LOOKUPS!D$5,0)*$FG$6+VLOOKUP($FA676,DIV,LOOKUPS!D$7,0)*$FH$6++VLOOKUP($FA676,SIZE,LOOKUPS!D$11,0)*$FI$6)</f>
        <v>-1.4709999999999999</v>
      </c>
      <c r="FD676" s="1">
        <f>IF(ISERROR(VLOOKUP($FA676,MOM,LOOKUPS!E$12,0)*$FB$6+VLOOKUP($FA676,STREV,LOOKUPS!E$10,0)*$FC$6+VLOOKUP($FA676,LTREV,LOOKUPS!E$9,0)*$FD$6+VLOOKUP($FA676,CFP,LOOKUPS!E$6,0)*$FE$6+VLOOKUP($FA676,EP,LOOKUPS!E$8,0)*$FF$6+VLOOKUP($FA676,BM,LOOKUPS!E$5,0)*$FG$6+VLOOKUP($FA676,DIV,LOOKUPS!E$7,0)*$FH$6++VLOOKUP($FA676,SIZE,LOOKUPS!E$11,0)*$FI$6),"",VLOOKUP($FA676,MOM,LOOKUPS!E$12,0)*$FB$6+VLOOKUP($FA676,STREV,LOOKUPS!E$10,0)*$FC$6+VLOOKUP($FA676,LTREV,LOOKUPS!E$9,0)*$FD$6+VLOOKUP($FA676,CFP,LOOKUPS!E$6,0)*$FE$6+VLOOKUP($FA676,EP,LOOKUPS!E$8,0)*$FF$6+VLOOKUP($FA676,BM,LOOKUPS!E$5,0)*$FG$6+VLOOKUP($FA676,DIV,LOOKUPS!E$7,0)*$FH$6++VLOOKUP($FA676,SIZE,LOOKUPS!E$11,0)*$FI$6)</f>
        <v>-2.1566000000000001</v>
      </c>
      <c r="FE676" s="1">
        <f>IF(ISERROR(VLOOKUP($FA676,MOM,LOOKUPS!F$12,0)*$FB$6+VLOOKUP($FA676,STREV,LOOKUPS!F$10,0)*$FC$6+VLOOKUP($FA676,LTREV,LOOKUPS!F$9,0)*$FD$6+VLOOKUP($FA676,CFP,LOOKUPS!F$6,0)*$FE$6+VLOOKUP($FA676,EP,LOOKUPS!F$8,0)*$FF$6+VLOOKUP($FA676,BM,LOOKUPS!F$5,0)*$FG$6+VLOOKUP($FA676,DIV,LOOKUPS!F$7,0)*$FH$6++VLOOKUP($FA676,SIZE,LOOKUPS!F$11,0)*$FI$6),"",VLOOKUP($FA676,MOM,LOOKUPS!F$12,0)*$FB$6+VLOOKUP($FA676,STREV,LOOKUPS!F$10,0)*$FC$6+VLOOKUP($FA676,LTREV,LOOKUPS!F$9,0)*$FD$6+VLOOKUP($FA676,CFP,LOOKUPS!F$6,0)*$FE$6+VLOOKUP($FA676,EP,LOOKUPS!F$8,0)*$FF$6+VLOOKUP($FA676,BM,LOOKUPS!F$5,0)*$FG$6+VLOOKUP($FA676,DIV,LOOKUPS!F$7,0)*$FH$6++VLOOKUP($FA676,SIZE,LOOKUPS!F$11,0)*$FI$6)</f>
        <v>-1.268</v>
      </c>
      <c r="FF676" s="1">
        <f>IF(ISERROR(VLOOKUP($FA676,MOM,LOOKUPS!G$12,0)*$FB$6+VLOOKUP($FA676,STREV,LOOKUPS!G$10,0)*$FC$6+VLOOKUP($FA676,LTREV,LOOKUPS!G$9,0)*$FD$6+VLOOKUP($FA676,CFP,LOOKUPS!G$6,0)*$FE$6+VLOOKUP($FA676,EP,LOOKUPS!G$8,0)*$FF$6+VLOOKUP($FA676,BM,LOOKUPS!G$5,0)*$FG$6+VLOOKUP($FA676,DIV,LOOKUPS!G$7,0)*$FH$6++VLOOKUP($FA676,SIZE,LOOKUPS!G$11,0)*$FI$6),"",VLOOKUP($FA676,MOM,LOOKUPS!G$12,0)*$FB$6+VLOOKUP($FA676,STREV,LOOKUPS!G$10,0)*$FC$6+VLOOKUP($FA676,LTREV,LOOKUPS!G$9,0)*$FD$6+VLOOKUP($FA676,CFP,LOOKUPS!G$6,0)*$FE$6+VLOOKUP($FA676,EP,LOOKUPS!G$8,0)*$FF$6+VLOOKUP($FA676,BM,LOOKUPS!G$5,0)*$FG$6+VLOOKUP($FA676,DIV,LOOKUPS!G$7,0)*$FH$6++VLOOKUP($FA676,SIZE,LOOKUPS!G$11,0)*$FI$6)</f>
        <v>-1.4604999999999999</v>
      </c>
      <c r="FG676" s="1">
        <f>IF(ISERROR(VLOOKUP($FA676,MOM,LOOKUPS!H$12,0)*$FB$6+VLOOKUP($FA676,STREV,LOOKUPS!H$10,0)*$FC$6+VLOOKUP($FA676,LTREV,LOOKUPS!H$9,0)*$FD$6+VLOOKUP($FA676,CFP,LOOKUPS!H$6,0)*$FE$6+VLOOKUP($FA676,EP,LOOKUPS!H$8,0)*$FF$6+VLOOKUP($FA676,BM,LOOKUPS!H$5,0)*$FG$6+VLOOKUP($FA676,DIV,LOOKUPS!H$7,0)*$FH$6++VLOOKUP($FA676,SIZE,LOOKUPS!H$11,0)*$FI$6),"",VLOOKUP($FA676,MOM,LOOKUPS!H$12,0)*$FB$6+VLOOKUP($FA676,STREV,LOOKUPS!H$10,0)*$FC$6+VLOOKUP($FA676,LTREV,LOOKUPS!H$9,0)*$FD$6+VLOOKUP($FA676,CFP,LOOKUPS!H$6,0)*$FE$6+VLOOKUP($FA676,EP,LOOKUPS!H$8,0)*$FF$6+VLOOKUP($FA676,BM,LOOKUPS!H$5,0)*$FG$6+VLOOKUP($FA676,DIV,LOOKUPS!H$7,0)*$FH$6++VLOOKUP($FA676,SIZE,LOOKUPS!H$11,0)*$FI$6)</f>
        <v>-1.4650999999999998</v>
      </c>
      <c r="FH676" s="1">
        <f>IF(ISERROR(VLOOKUP($FA676,MOM,LOOKUPS!I$12,0)*$FB$6+VLOOKUP($FA676,STREV,LOOKUPS!I$10,0)*$FC$6+VLOOKUP($FA676,LTREV,LOOKUPS!I$9,0)*$FD$6+VLOOKUP($FA676,CFP,LOOKUPS!I$6,0)*$FE$6+VLOOKUP($FA676,EP,LOOKUPS!I$8,0)*$FF$6+VLOOKUP($FA676,BM,LOOKUPS!I$5,0)*$FG$6+VLOOKUP($FA676,DIV,LOOKUPS!I$7,0)*$FH$6++VLOOKUP($FA676,SIZE,LOOKUPS!I$11,0)*$FI$6),"",VLOOKUP($FA676,MOM,LOOKUPS!I$12,0)*$FB$6+VLOOKUP($FA676,STREV,LOOKUPS!I$10,0)*$FC$6+VLOOKUP($FA676,LTREV,LOOKUPS!I$9,0)*$FD$6+VLOOKUP($FA676,CFP,LOOKUPS!I$6,0)*$FE$6+VLOOKUP($FA676,EP,LOOKUPS!I$8,0)*$FF$6+VLOOKUP($FA676,BM,LOOKUPS!I$5,0)*$FG$6+VLOOKUP($FA676,DIV,LOOKUPS!I$7,0)*$FH$6++VLOOKUP($FA676,SIZE,LOOKUPS!I$11,0)*$FI$6)</f>
        <v>-1.0705000000000002</v>
      </c>
      <c r="FI676" s="1">
        <f>IF(ISERROR(VLOOKUP($FA676,MOM,LOOKUPS!J$12,0)*$FB$6+VLOOKUP($FA676,STREV,LOOKUPS!J$10,0)*$FC$6+VLOOKUP($FA676,LTREV,LOOKUPS!J$9,0)*$FD$6+VLOOKUP($FA676,CFP,LOOKUPS!J$6,0)*$FE$6+VLOOKUP($FA676,EP,LOOKUPS!J$8,0)*$FF$6+VLOOKUP($FA676,BM,LOOKUPS!J$5,0)*$FG$6+VLOOKUP($FA676,DIV,LOOKUPS!J$7,0)*$FH$6++VLOOKUP($FA676,SIZE,LOOKUPS!J$11,0)*$FI$6),"",VLOOKUP($FA676,MOM,LOOKUPS!J$12,0)*$FB$6+VLOOKUP($FA676,STREV,LOOKUPS!J$10,0)*$FC$6+VLOOKUP($FA676,LTREV,LOOKUPS!J$9,0)*$FD$6+VLOOKUP($FA676,CFP,LOOKUPS!J$6,0)*$FE$6+VLOOKUP($FA676,EP,LOOKUPS!J$8,0)*$FF$6+VLOOKUP($FA676,BM,LOOKUPS!J$5,0)*$FG$6+VLOOKUP($FA676,DIV,LOOKUPS!J$7,0)*$FH$6++VLOOKUP($FA676,SIZE,LOOKUPS!J$11,0)*$FI$6)</f>
        <v>-1.0552999999999999</v>
      </c>
      <c r="FJ676" s="1">
        <f>IF(ISERROR(VLOOKUP($FA676,MOM,LOOKUPS!K$12,0)*$FB$6+VLOOKUP($FA676,STREV,LOOKUPS!K$10,0)*$FC$6+VLOOKUP($FA676,LTREV,LOOKUPS!K$9,0)*$FD$6+VLOOKUP($FA676,CFP,LOOKUPS!K$6,0)*$FE$6+VLOOKUP($FA676,EP,LOOKUPS!K$8,0)*$FF$6+VLOOKUP($FA676,BM,LOOKUPS!K$5,0)*$FG$6+VLOOKUP($FA676,DIV,LOOKUPS!K$7,0)*$FH$6++VLOOKUP($FA676,SIZE,LOOKUPS!K$11,0)*$FI$6),"",VLOOKUP($FA676,MOM,LOOKUPS!K$12,0)*$FB$6+VLOOKUP($FA676,STREV,LOOKUPS!K$10,0)*$FC$6+VLOOKUP($FA676,LTREV,LOOKUPS!K$9,0)*$FD$6+VLOOKUP($FA676,CFP,LOOKUPS!K$6,0)*$FE$6+VLOOKUP($FA676,EP,LOOKUPS!K$8,0)*$FF$6+VLOOKUP($FA676,BM,LOOKUPS!K$5,0)*$FG$6+VLOOKUP($FA676,DIV,LOOKUPS!K$7,0)*$FH$6++VLOOKUP($FA676,SIZE,LOOKUPS!K$11,0)*$FI$6)</f>
        <v>-1.1741000000000001</v>
      </c>
      <c r="FK676" s="1">
        <f>IF(ISERROR(VLOOKUP($FA676,MOM,LOOKUPS!L$12,0)*$FB$6+VLOOKUP($FA676,STREV,LOOKUPS!L$10,0)*$FC$6+VLOOKUP($FA676,LTREV,LOOKUPS!L$9,0)*$FD$6+VLOOKUP($FA676,CFP,LOOKUPS!L$6,0)*$FE$6+VLOOKUP($FA676,EP,LOOKUPS!L$8,0)*$FF$6+VLOOKUP($FA676,BM,LOOKUPS!L$5,0)*$FG$6+VLOOKUP($FA676,DIV,LOOKUPS!L$7,0)*$FH$6++VLOOKUP($FA676,SIZE,LOOKUPS!L$11,0)*$FI$6),"",VLOOKUP($FA676,MOM,LOOKUPS!L$12,0)*$FB$6+VLOOKUP($FA676,STREV,LOOKUPS!L$10,0)*$FC$6+VLOOKUP($FA676,LTREV,LOOKUPS!L$9,0)*$FD$6+VLOOKUP($FA676,CFP,LOOKUPS!L$6,0)*$FE$6+VLOOKUP($FA676,EP,LOOKUPS!L$8,0)*$FF$6+VLOOKUP($FA676,BM,LOOKUPS!L$5,0)*$FG$6+VLOOKUP($FA676,DIV,LOOKUPS!L$7,0)*$FH$6++VLOOKUP($FA676,SIZE,LOOKUPS!L$11,0)*$FI$6)</f>
        <v>-0.43440000000000006</v>
      </c>
    </row>
    <row r="677" spans="1:167" x14ac:dyDescent="0.3">
      <c r="A677" s="1">
        <v>198208</v>
      </c>
      <c r="B677" s="1">
        <v>6.49</v>
      </c>
      <c r="C677" s="1">
        <v>8.06</v>
      </c>
      <c r="D677" s="1">
        <v>7.96</v>
      </c>
      <c r="E677" s="1">
        <v>7.26</v>
      </c>
      <c r="F677" s="1">
        <v>6.08</v>
      </c>
      <c r="G677" s="1">
        <v>5.62</v>
      </c>
      <c r="H677" s="1">
        <v>5.63</v>
      </c>
      <c r="I677" s="1">
        <v>6.16</v>
      </c>
      <c r="J677" s="1">
        <v>6.22</v>
      </c>
      <c r="K677" s="1">
        <v>5.67</v>
      </c>
      <c r="M677" s="1">
        <v>198109</v>
      </c>
      <c r="N677" s="1">
        <v>-10.38</v>
      </c>
      <c r="O677" s="1">
        <v>-9.2799999999999994</v>
      </c>
      <c r="P677" s="1">
        <v>-9.92</v>
      </c>
      <c r="Q677" s="1">
        <v>-10.34</v>
      </c>
      <c r="R677" s="1">
        <v>-7.9</v>
      </c>
      <c r="S677" s="1">
        <v>-8.49</v>
      </c>
      <c r="T677" s="1">
        <v>-7.82</v>
      </c>
      <c r="U677" s="1">
        <v>-7.05</v>
      </c>
      <c r="V677" s="1">
        <v>-6.63</v>
      </c>
      <c r="W677" s="1">
        <v>-9.58</v>
      </c>
      <c r="Y677" s="1">
        <v>198608</v>
      </c>
      <c r="Z677" s="1">
        <v>3.02</v>
      </c>
      <c r="AA677" s="1">
        <v>2.42</v>
      </c>
      <c r="AB677" s="1">
        <v>2.96</v>
      </c>
      <c r="AC677" s="1">
        <v>3.29</v>
      </c>
      <c r="AD677" s="1">
        <v>3.94</v>
      </c>
      <c r="AE677" s="1">
        <v>5.69</v>
      </c>
      <c r="AF677" s="1">
        <v>5.41</v>
      </c>
      <c r="AG677" s="1">
        <v>3.71</v>
      </c>
      <c r="AH677" s="1">
        <v>2.8</v>
      </c>
      <c r="AI677" s="1">
        <v>1.41</v>
      </c>
      <c r="AK677">
        <v>200702</v>
      </c>
      <c r="AL677">
        <v>0.85</v>
      </c>
      <c r="AM677">
        <v>-0.03</v>
      </c>
      <c r="AN677">
        <v>-0.04</v>
      </c>
      <c r="AO677">
        <v>0.12</v>
      </c>
      <c r="AP677">
        <v>-0.03</v>
      </c>
      <c r="AQ677">
        <v>-0.36</v>
      </c>
      <c r="AR677">
        <v>0.2</v>
      </c>
      <c r="AS677">
        <v>0.36</v>
      </c>
      <c r="AT677">
        <v>0.03</v>
      </c>
      <c r="AU677">
        <v>-0.3</v>
      </c>
      <c r="AV677">
        <v>0.4</v>
      </c>
      <c r="AW677">
        <v>-0.04</v>
      </c>
      <c r="AX677">
        <v>-0.73</v>
      </c>
      <c r="AY677">
        <v>0.08</v>
      </c>
      <c r="AZ677">
        <v>0.32</v>
      </c>
      <c r="BA677">
        <v>0.39</v>
      </c>
      <c r="BB677">
        <v>0.33</v>
      </c>
      <c r="BC677">
        <v>0.31</v>
      </c>
      <c r="BD677">
        <v>-0.25</v>
      </c>
      <c r="BF677" s="1">
        <v>200702</v>
      </c>
      <c r="BG677" s="1">
        <v>0.75</v>
      </c>
      <c r="BH677" s="1">
        <v>0.22</v>
      </c>
      <c r="BI677" s="1">
        <v>-0.22</v>
      </c>
      <c r="BJ677" s="1">
        <v>-0.1</v>
      </c>
      <c r="BK677" s="1">
        <v>0.06</v>
      </c>
      <c r="BL677" s="1">
        <v>0.37</v>
      </c>
      <c r="BM677" s="1">
        <v>-0.24</v>
      </c>
      <c r="BN677" s="1">
        <v>-0.09</v>
      </c>
      <c r="BO677" s="1">
        <v>-0.28000000000000003</v>
      </c>
      <c r="BP677" s="1">
        <v>-0.3</v>
      </c>
      <c r="BQ677" s="1">
        <v>0.51</v>
      </c>
      <c r="BR677" s="1">
        <v>0.66</v>
      </c>
      <c r="BS677" s="1">
        <v>-0.01</v>
      </c>
      <c r="BT677" s="1">
        <v>0.06</v>
      </c>
      <c r="BU677" s="1">
        <v>-0.47</v>
      </c>
      <c r="BV677" s="1">
        <v>-0.4</v>
      </c>
      <c r="BW677" s="1">
        <v>0.19</v>
      </c>
      <c r="BX677" s="1">
        <v>-0.06</v>
      </c>
      <c r="BY677" s="1">
        <v>-0.46</v>
      </c>
      <c r="CA677" s="1">
        <v>198202</v>
      </c>
      <c r="CB677" s="1">
        <v>-5.31</v>
      </c>
      <c r="CC677" s="1">
        <v>-7.33</v>
      </c>
      <c r="CD677" s="1">
        <v>-2.88</v>
      </c>
      <c r="CE677" s="1">
        <v>-0.72</v>
      </c>
      <c r="CF677" s="1">
        <v>-8.0299999999999994</v>
      </c>
      <c r="CG677" s="1">
        <v>-3.97</v>
      </c>
      <c r="CH677" s="1">
        <v>-2.65</v>
      </c>
      <c r="CI677" s="1">
        <v>-2.25</v>
      </c>
      <c r="CJ677" s="1">
        <v>-0.25</v>
      </c>
      <c r="CK677" s="1">
        <v>-9.0500000000000007</v>
      </c>
      <c r="CL677" s="1">
        <v>-5.33</v>
      </c>
      <c r="CM677" s="1">
        <v>-4.43</v>
      </c>
      <c r="CN677" s="1">
        <v>-3.47</v>
      </c>
      <c r="CO677" s="1">
        <v>-2.2799999999999998</v>
      </c>
      <c r="CP677" s="1">
        <v>-2.98</v>
      </c>
      <c r="CQ677" s="1">
        <v>-2.81</v>
      </c>
      <c r="CR677" s="1">
        <v>-1.74</v>
      </c>
      <c r="CS677" s="1">
        <v>0.27</v>
      </c>
      <c r="CT677" s="1">
        <v>-0.63</v>
      </c>
      <c r="CV677" s="1">
        <v>198302</v>
      </c>
      <c r="CW677" s="1">
        <v>5.16</v>
      </c>
      <c r="CX677" s="1">
        <v>5.67</v>
      </c>
      <c r="CY677" s="1">
        <v>5.86</v>
      </c>
      <c r="CZ677" s="1">
        <v>4.04</v>
      </c>
      <c r="DA677" s="1">
        <v>5.33</v>
      </c>
      <c r="DB677" s="1">
        <v>6.18</v>
      </c>
      <c r="DC677" s="1">
        <v>5.81</v>
      </c>
      <c r="DD677" s="1">
        <v>5.58</v>
      </c>
      <c r="DE677" s="1">
        <v>3.34</v>
      </c>
      <c r="DF677" s="1">
        <v>5.38</v>
      </c>
      <c r="DG677" s="1">
        <v>5.27</v>
      </c>
      <c r="DH677" s="1">
        <v>6.48</v>
      </c>
      <c r="DI677" s="1">
        <v>5.88</v>
      </c>
      <c r="DJ677" s="1">
        <v>5.48</v>
      </c>
      <c r="DK677" s="1">
        <v>6.15</v>
      </c>
      <c r="DL677" s="1">
        <v>5.94</v>
      </c>
      <c r="DM677" s="1">
        <v>5.22</v>
      </c>
      <c r="DN677" s="1">
        <v>4.4400000000000004</v>
      </c>
      <c r="DO677" s="1">
        <v>2.2200000000000002</v>
      </c>
      <c r="DQ677" s="1">
        <v>198202</v>
      </c>
      <c r="DR677" s="1">
        <v>-99.99</v>
      </c>
      <c r="DS677" s="1">
        <v>-4.62</v>
      </c>
      <c r="DT677" s="1">
        <v>-4.5599999999999996</v>
      </c>
      <c r="DU677" s="1">
        <v>-4.6500000000000004</v>
      </c>
      <c r="DV677" s="1">
        <v>-4.55</v>
      </c>
      <c r="DW677" s="1">
        <v>-4.95</v>
      </c>
      <c r="DX677" s="1">
        <v>-4.46</v>
      </c>
      <c r="DY677" s="1">
        <v>-4.0999999999999996</v>
      </c>
      <c r="DZ677" s="1">
        <v>-5.22</v>
      </c>
      <c r="EA677" s="1">
        <v>-4.43</v>
      </c>
      <c r="EB677" s="1">
        <v>-5.13</v>
      </c>
      <c r="EC677" s="1">
        <v>-5.15</v>
      </c>
      <c r="ED677" s="1">
        <v>-4.71</v>
      </c>
      <c r="EE677" s="1">
        <v>-5.0199999999999996</v>
      </c>
      <c r="EF677" s="1">
        <v>-3.75</v>
      </c>
      <c r="EG677" s="1">
        <v>-4.5599999999999996</v>
      </c>
      <c r="EH677" s="1">
        <v>-3.55</v>
      </c>
      <c r="EI677" s="1">
        <v>-4.87</v>
      </c>
      <c r="EJ677" s="1">
        <v>-5.58</v>
      </c>
      <c r="EL677">
        <v>198202</v>
      </c>
      <c r="EM677">
        <v>-5.86</v>
      </c>
      <c r="EN677">
        <v>0.48</v>
      </c>
      <c r="EO677">
        <v>6.1</v>
      </c>
      <c r="EP677">
        <v>0.92</v>
      </c>
      <c r="ER677" s="1">
        <v>198208</v>
      </c>
      <c r="ES677" s="1">
        <v>-3.52</v>
      </c>
      <c r="EU677" s="1">
        <v>198109</v>
      </c>
      <c r="EV677" s="1">
        <v>-1.17</v>
      </c>
      <c r="EX677" s="1">
        <v>198608</v>
      </c>
      <c r="EY677" s="1">
        <v>4.75</v>
      </c>
      <c r="FA677" s="1">
        <v>198208</v>
      </c>
      <c r="FB677" s="1">
        <f>IF(ISERROR(VLOOKUP($FA677,MOM,LOOKUPS!C$12,0)*$FB$6+VLOOKUP($FA677,STREV,LOOKUPS!C$10,0)*$FC$6+VLOOKUP($FA677,LTREV,LOOKUPS!C$9,0)*$FD$6+VLOOKUP($FA677,CFP,LOOKUPS!C$6,0)*$FE$6+VLOOKUP($FA677,EP,LOOKUPS!C$8,0)*$FF$6+VLOOKUP($FA677,BM,LOOKUPS!C$5,0)*$FG$6+VLOOKUP($FA677,DIV,LOOKUPS!C$7,0)*$FH$6++VLOOKUP($FA677,SIZE,LOOKUPS!C$11,0)*$FI$6),"",VLOOKUP($FA677,MOM,LOOKUPS!C$12,0)*$FB$6+VLOOKUP($FA677,STREV,LOOKUPS!C$10,0)*$FC$6+VLOOKUP($FA677,LTREV,LOOKUPS!C$9,0)*$FD$6+VLOOKUP($FA677,CFP,LOOKUPS!C$6,0)*$FE$6+VLOOKUP($FA677,EP,LOOKUPS!C$8,0)*$FF$6+VLOOKUP($FA677,BM,LOOKUPS!C$5,0)*$FG$6+VLOOKUP($FA677,DIV,LOOKUPS!C$7,0)*$FH$6++VLOOKUP($FA677,SIZE,LOOKUPS!C$11,0)*$FI$6)</f>
        <v>5.7569000000000008</v>
      </c>
      <c r="FC677" s="1">
        <f>IF(ISERROR(VLOOKUP($FA677,MOM,LOOKUPS!D$12,0)*$FB$6+VLOOKUP($FA677,STREV,LOOKUPS!D$10,0)*$FC$6+VLOOKUP($FA677,LTREV,LOOKUPS!D$9,0)*$FD$6+VLOOKUP($FA677,CFP,LOOKUPS!D$6,0)*$FE$6+VLOOKUP($FA677,EP,LOOKUPS!D$8,0)*$FF$6+VLOOKUP($FA677,BM,LOOKUPS!D$5,0)*$FG$6+VLOOKUP($FA677,DIV,LOOKUPS!D$7,0)*$FH$6++VLOOKUP($FA677,SIZE,LOOKUPS!D$11,0)*$FI$6),"",VLOOKUP($FA677,MOM,LOOKUPS!D$12,0)*$FB$6+VLOOKUP($FA677,STREV,LOOKUPS!D$10,0)*$FC$6+VLOOKUP($FA677,LTREV,LOOKUPS!D$9,0)*$FD$6+VLOOKUP($FA677,CFP,LOOKUPS!D$6,0)*$FE$6+VLOOKUP($FA677,EP,LOOKUPS!D$8,0)*$FF$6+VLOOKUP($FA677,BM,LOOKUPS!D$5,0)*$FG$6+VLOOKUP($FA677,DIV,LOOKUPS!D$7,0)*$FH$6++VLOOKUP($FA677,SIZE,LOOKUPS!D$11,0)*$FI$6)</f>
        <v>7.0920000000000005</v>
      </c>
      <c r="FD677" s="1">
        <f>IF(ISERROR(VLOOKUP($FA677,MOM,LOOKUPS!E$12,0)*$FB$6+VLOOKUP($FA677,STREV,LOOKUPS!E$10,0)*$FC$6+VLOOKUP($FA677,LTREV,LOOKUPS!E$9,0)*$FD$6+VLOOKUP($FA677,CFP,LOOKUPS!E$6,0)*$FE$6+VLOOKUP($FA677,EP,LOOKUPS!E$8,0)*$FF$6+VLOOKUP($FA677,BM,LOOKUPS!E$5,0)*$FG$6+VLOOKUP($FA677,DIV,LOOKUPS!E$7,0)*$FH$6++VLOOKUP($FA677,SIZE,LOOKUPS!E$11,0)*$FI$6),"",VLOOKUP($FA677,MOM,LOOKUPS!E$12,0)*$FB$6+VLOOKUP($FA677,STREV,LOOKUPS!E$10,0)*$FC$6+VLOOKUP($FA677,LTREV,LOOKUPS!E$9,0)*$FD$6+VLOOKUP($FA677,CFP,LOOKUPS!E$6,0)*$FE$6+VLOOKUP($FA677,EP,LOOKUPS!E$8,0)*$FF$6+VLOOKUP($FA677,BM,LOOKUPS!E$5,0)*$FG$6+VLOOKUP($FA677,DIV,LOOKUPS!E$7,0)*$FH$6++VLOOKUP($FA677,SIZE,LOOKUPS!E$11,0)*$FI$6)</f>
        <v>7.813600000000001</v>
      </c>
      <c r="FE677" s="1">
        <f>IF(ISERROR(VLOOKUP($FA677,MOM,LOOKUPS!F$12,0)*$FB$6+VLOOKUP($FA677,STREV,LOOKUPS!F$10,0)*$FC$6+VLOOKUP($FA677,LTREV,LOOKUPS!F$9,0)*$FD$6+VLOOKUP($FA677,CFP,LOOKUPS!F$6,0)*$FE$6+VLOOKUP($FA677,EP,LOOKUPS!F$8,0)*$FF$6+VLOOKUP($FA677,BM,LOOKUPS!F$5,0)*$FG$6+VLOOKUP($FA677,DIV,LOOKUPS!F$7,0)*$FH$6++VLOOKUP($FA677,SIZE,LOOKUPS!F$11,0)*$FI$6),"",VLOOKUP($FA677,MOM,LOOKUPS!F$12,0)*$FB$6+VLOOKUP($FA677,STREV,LOOKUPS!F$10,0)*$FC$6+VLOOKUP($FA677,LTREV,LOOKUPS!F$9,0)*$FD$6+VLOOKUP($FA677,CFP,LOOKUPS!F$6,0)*$FE$6+VLOOKUP($FA677,EP,LOOKUPS!F$8,0)*$FF$6+VLOOKUP($FA677,BM,LOOKUPS!F$5,0)*$FG$6+VLOOKUP($FA677,DIV,LOOKUPS!F$7,0)*$FH$6++VLOOKUP($FA677,SIZE,LOOKUPS!F$11,0)*$FI$6)</f>
        <v>7.3125000000000009</v>
      </c>
      <c r="FF677" s="1">
        <f>IF(ISERROR(VLOOKUP($FA677,MOM,LOOKUPS!G$12,0)*$FB$6+VLOOKUP($FA677,STREV,LOOKUPS!G$10,0)*$FC$6+VLOOKUP($FA677,LTREV,LOOKUPS!G$9,0)*$FD$6+VLOOKUP($FA677,CFP,LOOKUPS!G$6,0)*$FE$6+VLOOKUP($FA677,EP,LOOKUPS!G$8,0)*$FF$6+VLOOKUP($FA677,BM,LOOKUPS!G$5,0)*$FG$6+VLOOKUP($FA677,DIV,LOOKUPS!G$7,0)*$FH$6++VLOOKUP($FA677,SIZE,LOOKUPS!G$11,0)*$FI$6),"",VLOOKUP($FA677,MOM,LOOKUPS!G$12,0)*$FB$6+VLOOKUP($FA677,STREV,LOOKUPS!G$10,0)*$FC$6+VLOOKUP($FA677,LTREV,LOOKUPS!G$9,0)*$FD$6+VLOOKUP($FA677,CFP,LOOKUPS!G$6,0)*$FE$6+VLOOKUP($FA677,EP,LOOKUPS!G$8,0)*$FF$6+VLOOKUP($FA677,BM,LOOKUPS!G$5,0)*$FG$6+VLOOKUP($FA677,DIV,LOOKUPS!G$7,0)*$FH$6++VLOOKUP($FA677,SIZE,LOOKUPS!G$11,0)*$FI$6)</f>
        <v>5.8905000000000003</v>
      </c>
      <c r="FG677" s="1">
        <f>IF(ISERROR(VLOOKUP($FA677,MOM,LOOKUPS!H$12,0)*$FB$6+VLOOKUP($FA677,STREV,LOOKUPS!H$10,0)*$FC$6+VLOOKUP($FA677,LTREV,LOOKUPS!H$9,0)*$FD$6+VLOOKUP($FA677,CFP,LOOKUPS!H$6,0)*$FE$6+VLOOKUP($FA677,EP,LOOKUPS!H$8,0)*$FF$6+VLOOKUP($FA677,BM,LOOKUPS!H$5,0)*$FG$6+VLOOKUP($FA677,DIV,LOOKUPS!H$7,0)*$FH$6++VLOOKUP($FA677,SIZE,LOOKUPS!H$11,0)*$FI$6),"",VLOOKUP($FA677,MOM,LOOKUPS!H$12,0)*$FB$6+VLOOKUP($FA677,STREV,LOOKUPS!H$10,0)*$FC$6+VLOOKUP($FA677,LTREV,LOOKUPS!H$9,0)*$FD$6+VLOOKUP($FA677,CFP,LOOKUPS!H$6,0)*$FE$6+VLOOKUP($FA677,EP,LOOKUPS!H$8,0)*$FF$6+VLOOKUP($FA677,BM,LOOKUPS!H$5,0)*$FG$6+VLOOKUP($FA677,DIV,LOOKUPS!H$7,0)*$FH$6++VLOOKUP($FA677,SIZE,LOOKUPS!H$11,0)*$FI$6)</f>
        <v>6.763300000000001</v>
      </c>
      <c r="FH677" s="1">
        <f>IF(ISERROR(VLOOKUP($FA677,MOM,LOOKUPS!I$12,0)*$FB$6+VLOOKUP($FA677,STREV,LOOKUPS!I$10,0)*$FC$6+VLOOKUP($FA677,LTREV,LOOKUPS!I$9,0)*$FD$6+VLOOKUP($FA677,CFP,LOOKUPS!I$6,0)*$FE$6+VLOOKUP($FA677,EP,LOOKUPS!I$8,0)*$FF$6+VLOOKUP($FA677,BM,LOOKUPS!I$5,0)*$FG$6+VLOOKUP($FA677,DIV,LOOKUPS!I$7,0)*$FH$6++VLOOKUP($FA677,SIZE,LOOKUPS!I$11,0)*$FI$6),"",VLOOKUP($FA677,MOM,LOOKUPS!I$12,0)*$FB$6+VLOOKUP($FA677,STREV,LOOKUPS!I$10,0)*$FC$6+VLOOKUP($FA677,LTREV,LOOKUPS!I$9,0)*$FD$6+VLOOKUP($FA677,CFP,LOOKUPS!I$6,0)*$FE$6+VLOOKUP($FA677,EP,LOOKUPS!I$8,0)*$FF$6+VLOOKUP($FA677,BM,LOOKUPS!I$5,0)*$FG$6+VLOOKUP($FA677,DIV,LOOKUPS!I$7,0)*$FH$6++VLOOKUP($FA677,SIZE,LOOKUPS!I$11,0)*$FI$6)</f>
        <v>6.0760000000000005</v>
      </c>
      <c r="FI677" s="1">
        <f>IF(ISERROR(VLOOKUP($FA677,MOM,LOOKUPS!J$12,0)*$FB$6+VLOOKUP($FA677,STREV,LOOKUPS!J$10,0)*$FC$6+VLOOKUP($FA677,LTREV,LOOKUPS!J$9,0)*$FD$6+VLOOKUP($FA677,CFP,LOOKUPS!J$6,0)*$FE$6+VLOOKUP($FA677,EP,LOOKUPS!J$8,0)*$FF$6+VLOOKUP($FA677,BM,LOOKUPS!J$5,0)*$FG$6+VLOOKUP($FA677,DIV,LOOKUPS!J$7,0)*$FH$6++VLOOKUP($FA677,SIZE,LOOKUPS!J$11,0)*$FI$6),"",VLOOKUP($FA677,MOM,LOOKUPS!J$12,0)*$FB$6+VLOOKUP($FA677,STREV,LOOKUPS!J$10,0)*$FC$6+VLOOKUP($FA677,LTREV,LOOKUPS!J$9,0)*$FD$6+VLOOKUP($FA677,CFP,LOOKUPS!J$6,0)*$FE$6+VLOOKUP($FA677,EP,LOOKUPS!J$8,0)*$FF$6+VLOOKUP($FA677,BM,LOOKUPS!J$5,0)*$FG$6+VLOOKUP($FA677,DIV,LOOKUPS!J$7,0)*$FH$6++VLOOKUP($FA677,SIZE,LOOKUPS!J$11,0)*$FI$6)</f>
        <v>6.5054000000000007</v>
      </c>
      <c r="FJ677" s="1">
        <f>IF(ISERROR(VLOOKUP($FA677,MOM,LOOKUPS!K$12,0)*$FB$6+VLOOKUP($FA677,STREV,LOOKUPS!K$10,0)*$FC$6+VLOOKUP($FA677,LTREV,LOOKUPS!K$9,0)*$FD$6+VLOOKUP($FA677,CFP,LOOKUPS!K$6,0)*$FE$6+VLOOKUP($FA677,EP,LOOKUPS!K$8,0)*$FF$6+VLOOKUP($FA677,BM,LOOKUPS!K$5,0)*$FG$6+VLOOKUP($FA677,DIV,LOOKUPS!K$7,0)*$FH$6++VLOOKUP($FA677,SIZE,LOOKUPS!K$11,0)*$FI$6),"",VLOOKUP($FA677,MOM,LOOKUPS!K$12,0)*$FB$6+VLOOKUP($FA677,STREV,LOOKUPS!K$10,0)*$FC$6+VLOOKUP($FA677,LTREV,LOOKUPS!K$9,0)*$FD$6+VLOOKUP($FA677,CFP,LOOKUPS!K$6,0)*$FE$6+VLOOKUP($FA677,EP,LOOKUPS!K$8,0)*$FF$6+VLOOKUP($FA677,BM,LOOKUPS!K$5,0)*$FG$6+VLOOKUP($FA677,DIV,LOOKUPS!K$7,0)*$FH$6++VLOOKUP($FA677,SIZE,LOOKUPS!K$11,0)*$FI$6)</f>
        <v>6.452</v>
      </c>
      <c r="FK677" s="1">
        <f>IF(ISERROR(VLOOKUP($FA677,MOM,LOOKUPS!L$12,0)*$FB$6+VLOOKUP($FA677,STREV,LOOKUPS!L$10,0)*$FC$6+VLOOKUP($FA677,LTREV,LOOKUPS!L$9,0)*$FD$6+VLOOKUP($FA677,CFP,LOOKUPS!L$6,0)*$FE$6+VLOOKUP($FA677,EP,LOOKUPS!L$8,0)*$FF$6+VLOOKUP($FA677,BM,LOOKUPS!L$5,0)*$FG$6+VLOOKUP($FA677,DIV,LOOKUPS!L$7,0)*$FH$6++VLOOKUP($FA677,SIZE,LOOKUPS!L$11,0)*$FI$6),"",VLOOKUP($FA677,MOM,LOOKUPS!L$12,0)*$FB$6+VLOOKUP($FA677,STREV,LOOKUPS!L$10,0)*$FC$6+VLOOKUP($FA677,LTREV,LOOKUPS!L$9,0)*$FD$6+VLOOKUP($FA677,CFP,LOOKUPS!L$6,0)*$FE$6+VLOOKUP($FA677,EP,LOOKUPS!L$8,0)*$FF$6+VLOOKUP($FA677,BM,LOOKUPS!L$5,0)*$FG$6+VLOOKUP($FA677,DIV,LOOKUPS!L$7,0)*$FH$6++VLOOKUP($FA677,SIZE,LOOKUPS!L$11,0)*$FI$6)</f>
        <v>6.1775000000000002</v>
      </c>
    </row>
    <row r="678" spans="1:167" x14ac:dyDescent="0.3">
      <c r="A678" s="1">
        <v>198209</v>
      </c>
      <c r="B678" s="1">
        <v>-2.09</v>
      </c>
      <c r="C678" s="1">
        <v>2.23</v>
      </c>
      <c r="D678" s="1">
        <v>3.21</v>
      </c>
      <c r="E678" s="1">
        <v>3.39</v>
      </c>
      <c r="F678" s="1">
        <v>3.66</v>
      </c>
      <c r="G678" s="1">
        <v>4.84</v>
      </c>
      <c r="H678" s="1">
        <v>5.08</v>
      </c>
      <c r="I678" s="1">
        <v>4.3600000000000003</v>
      </c>
      <c r="J678" s="1">
        <v>4.5599999999999996</v>
      </c>
      <c r="K678" s="1">
        <v>7.67</v>
      </c>
      <c r="M678" s="1">
        <v>198110</v>
      </c>
      <c r="N678" s="1">
        <v>10.99</v>
      </c>
      <c r="O678" s="1">
        <v>9.61</v>
      </c>
      <c r="P678" s="1">
        <v>6.6</v>
      </c>
      <c r="Q678" s="1">
        <v>6.36</v>
      </c>
      <c r="R678" s="1">
        <v>5.66</v>
      </c>
      <c r="S678" s="1">
        <v>5.19</v>
      </c>
      <c r="T678" s="1">
        <v>6.07</v>
      </c>
      <c r="U678" s="1">
        <v>4.03</v>
      </c>
      <c r="V678" s="1">
        <v>7.03</v>
      </c>
      <c r="W678" s="1">
        <v>5.41</v>
      </c>
      <c r="Y678" s="1">
        <v>198609</v>
      </c>
      <c r="Z678" s="1">
        <v>-5.0199999999999996</v>
      </c>
      <c r="AA678" s="1">
        <v>-4.4000000000000004</v>
      </c>
      <c r="AB678" s="1">
        <v>-3.57</v>
      </c>
      <c r="AC678" s="1">
        <v>-4.7699999999999996</v>
      </c>
      <c r="AD678" s="1">
        <v>-5.64</v>
      </c>
      <c r="AE678" s="1">
        <v>-4.9800000000000004</v>
      </c>
      <c r="AF678" s="1">
        <v>-5.5</v>
      </c>
      <c r="AG678" s="1">
        <v>-7.52</v>
      </c>
      <c r="AH678" s="1">
        <v>-7.13</v>
      </c>
      <c r="AI678" s="1">
        <v>-7.61</v>
      </c>
      <c r="AK678">
        <v>200703</v>
      </c>
      <c r="AL678">
        <v>-0.97</v>
      </c>
      <c r="AM678">
        <v>0.45</v>
      </c>
      <c r="AN678">
        <v>0.8</v>
      </c>
      <c r="AO678">
        <v>1</v>
      </c>
      <c r="AP678">
        <v>0.56000000000000005</v>
      </c>
      <c r="AQ678">
        <v>0.39</v>
      </c>
      <c r="AR678">
        <v>0.96</v>
      </c>
      <c r="AS678">
        <v>1.47</v>
      </c>
      <c r="AT678">
        <v>0.43</v>
      </c>
      <c r="AU678">
        <v>0.38</v>
      </c>
      <c r="AV678">
        <v>0.84</v>
      </c>
      <c r="AW678">
        <v>0.15</v>
      </c>
      <c r="AX678">
        <v>0.66</v>
      </c>
      <c r="AY678">
        <v>1.1499999999999999</v>
      </c>
      <c r="AZ678">
        <v>0.77</v>
      </c>
      <c r="BA678">
        <v>0.63</v>
      </c>
      <c r="BB678">
        <v>2.41</v>
      </c>
      <c r="BC678">
        <v>0.9</v>
      </c>
      <c r="BD678">
        <v>-0.03</v>
      </c>
      <c r="BF678" s="1">
        <v>200703</v>
      </c>
      <c r="BG678" s="1">
        <v>-0.71</v>
      </c>
      <c r="BH678" s="1">
        <v>1.01</v>
      </c>
      <c r="BI678" s="1">
        <v>0.6</v>
      </c>
      <c r="BJ678" s="1">
        <v>0.3</v>
      </c>
      <c r="BK678" s="1">
        <v>0.94</v>
      </c>
      <c r="BL678" s="1">
        <v>1.02</v>
      </c>
      <c r="BM678" s="1">
        <v>0.61</v>
      </c>
      <c r="BN678" s="1">
        <v>0.52</v>
      </c>
      <c r="BO678" s="1">
        <v>0.09</v>
      </c>
      <c r="BP678" s="1">
        <v>0.75</v>
      </c>
      <c r="BQ678" s="1">
        <v>1.17</v>
      </c>
      <c r="BR678" s="1">
        <v>1.21</v>
      </c>
      <c r="BS678" s="1">
        <v>0.77</v>
      </c>
      <c r="BT678" s="1">
        <v>1.2</v>
      </c>
      <c r="BU678" s="1">
        <v>0.16</v>
      </c>
      <c r="BV678" s="1">
        <v>0.41</v>
      </c>
      <c r="BW678" s="1">
        <v>0.62</v>
      </c>
      <c r="BX678" s="1">
        <v>1.47</v>
      </c>
      <c r="BY678" s="1">
        <v>-1.04</v>
      </c>
      <c r="CA678" s="1">
        <v>198203</v>
      </c>
      <c r="CB678" s="1">
        <v>-6.55</v>
      </c>
      <c r="CC678" s="1">
        <v>-2.2599999999999998</v>
      </c>
      <c r="CD678" s="1">
        <v>-0.5</v>
      </c>
      <c r="CE678" s="1">
        <v>0.76</v>
      </c>
      <c r="CF678" s="1">
        <v>-2.75</v>
      </c>
      <c r="CG678" s="1">
        <v>-0.54</v>
      </c>
      <c r="CH678" s="1">
        <v>-0.23</v>
      </c>
      <c r="CI678" s="1">
        <v>0.15</v>
      </c>
      <c r="CJ678" s="1">
        <v>0.71</v>
      </c>
      <c r="CK678" s="1">
        <v>-3.39</v>
      </c>
      <c r="CL678" s="1">
        <v>-1.04</v>
      </c>
      <c r="CM678" s="1">
        <v>-0.2</v>
      </c>
      <c r="CN678" s="1">
        <v>-0.92</v>
      </c>
      <c r="CO678" s="1">
        <v>-1.38</v>
      </c>
      <c r="CP678" s="1">
        <v>0.81</v>
      </c>
      <c r="CQ678" s="1">
        <v>-0.64</v>
      </c>
      <c r="CR678" s="1">
        <v>0.86</v>
      </c>
      <c r="CS678" s="1">
        <v>1.42</v>
      </c>
      <c r="CT678" s="1">
        <v>0.19</v>
      </c>
      <c r="CV678" s="1">
        <v>198303</v>
      </c>
      <c r="CW678" s="1">
        <v>5.4</v>
      </c>
      <c r="CX678" s="1">
        <v>4.88</v>
      </c>
      <c r="CY678" s="1">
        <v>5.61</v>
      </c>
      <c r="CZ678" s="1">
        <v>4.8899999999999997</v>
      </c>
      <c r="DA678" s="1">
        <v>4.49</v>
      </c>
      <c r="DB678" s="1">
        <v>5.77</v>
      </c>
      <c r="DC678" s="1">
        <v>5.96</v>
      </c>
      <c r="DD678" s="1">
        <v>5.78</v>
      </c>
      <c r="DE678" s="1">
        <v>3.73</v>
      </c>
      <c r="DF678" s="1">
        <v>4.5999999999999996</v>
      </c>
      <c r="DG678" s="1">
        <v>4.34</v>
      </c>
      <c r="DH678" s="1">
        <v>5.83</v>
      </c>
      <c r="DI678" s="1">
        <v>5.71</v>
      </c>
      <c r="DJ678" s="1">
        <v>6.11</v>
      </c>
      <c r="DK678" s="1">
        <v>5.81</v>
      </c>
      <c r="DL678" s="1">
        <v>4.72</v>
      </c>
      <c r="DM678" s="1">
        <v>6.85</v>
      </c>
      <c r="DN678" s="1">
        <v>4.97</v>
      </c>
      <c r="DO678" s="1">
        <v>2.4900000000000002</v>
      </c>
      <c r="DQ678" s="1">
        <v>198203</v>
      </c>
      <c r="DR678" s="1">
        <v>-99.99</v>
      </c>
      <c r="DS678" s="1">
        <v>-1.08</v>
      </c>
      <c r="DT678" s="1">
        <v>-0.95</v>
      </c>
      <c r="DU678" s="1">
        <v>-1.35</v>
      </c>
      <c r="DV678" s="1">
        <v>-1.0900000000000001</v>
      </c>
      <c r="DW678" s="1">
        <v>-1.26</v>
      </c>
      <c r="DX678" s="1">
        <v>-0.59</v>
      </c>
      <c r="DY678" s="1">
        <v>-1.1200000000000001</v>
      </c>
      <c r="DZ678" s="1">
        <v>-1.31</v>
      </c>
      <c r="EA678" s="1">
        <v>-1.04</v>
      </c>
      <c r="EB678" s="1">
        <v>-1.33</v>
      </c>
      <c r="EC678" s="1">
        <v>-1.04</v>
      </c>
      <c r="ED678" s="1">
        <v>-1.52</v>
      </c>
      <c r="EE678" s="1">
        <v>-0.61</v>
      </c>
      <c r="EF678" s="1">
        <v>-0.56999999999999995</v>
      </c>
      <c r="EG678" s="1">
        <v>-0.87</v>
      </c>
      <c r="EH678" s="1">
        <v>-1.44</v>
      </c>
      <c r="EI678" s="1">
        <v>-1.22</v>
      </c>
      <c r="EJ678" s="1">
        <v>-1.4</v>
      </c>
      <c r="EL678">
        <v>198203</v>
      </c>
      <c r="EM678">
        <v>-1.87</v>
      </c>
      <c r="EN678">
        <v>-0.2</v>
      </c>
      <c r="EO678">
        <v>3.79</v>
      </c>
      <c r="EP678">
        <v>0.98</v>
      </c>
      <c r="ER678" s="1">
        <v>198209</v>
      </c>
      <c r="ES678" s="1">
        <v>4.17</v>
      </c>
      <c r="EU678" s="1">
        <v>198110</v>
      </c>
      <c r="EV678" s="1">
        <v>4.67</v>
      </c>
      <c r="EX678" s="1">
        <v>198609</v>
      </c>
      <c r="EY678" s="1">
        <v>3.86</v>
      </c>
      <c r="FA678" s="1">
        <v>198209</v>
      </c>
      <c r="FB678" s="1">
        <f>IF(ISERROR(VLOOKUP($FA678,MOM,LOOKUPS!C$12,0)*$FB$6+VLOOKUP($FA678,STREV,LOOKUPS!C$10,0)*$FC$6+VLOOKUP($FA678,LTREV,LOOKUPS!C$9,0)*$FD$6+VLOOKUP($FA678,CFP,LOOKUPS!C$6,0)*$FE$6+VLOOKUP($FA678,EP,LOOKUPS!C$8,0)*$FF$6+VLOOKUP($FA678,BM,LOOKUPS!C$5,0)*$FG$6+VLOOKUP($FA678,DIV,LOOKUPS!C$7,0)*$FH$6++VLOOKUP($FA678,SIZE,LOOKUPS!C$11,0)*$FI$6),"",VLOOKUP($FA678,MOM,LOOKUPS!C$12,0)*$FB$6+VLOOKUP($FA678,STREV,LOOKUPS!C$10,0)*$FC$6+VLOOKUP($FA678,LTREV,LOOKUPS!C$9,0)*$FD$6+VLOOKUP($FA678,CFP,LOOKUPS!C$6,0)*$FE$6+VLOOKUP($FA678,EP,LOOKUPS!C$8,0)*$FF$6+VLOOKUP($FA678,BM,LOOKUPS!C$5,0)*$FG$6+VLOOKUP($FA678,DIV,LOOKUPS!C$7,0)*$FH$6++VLOOKUP($FA678,SIZE,LOOKUPS!C$11,0)*$FI$6)</f>
        <v>-0.86020000000000008</v>
      </c>
      <c r="FC678" s="1">
        <f>IF(ISERROR(VLOOKUP($FA678,MOM,LOOKUPS!D$12,0)*$FB$6+VLOOKUP($FA678,STREV,LOOKUPS!D$10,0)*$FC$6+VLOOKUP($FA678,LTREV,LOOKUPS!D$9,0)*$FD$6+VLOOKUP($FA678,CFP,LOOKUPS!D$6,0)*$FE$6+VLOOKUP($FA678,EP,LOOKUPS!D$8,0)*$FF$6+VLOOKUP($FA678,BM,LOOKUPS!D$5,0)*$FG$6+VLOOKUP($FA678,DIV,LOOKUPS!D$7,0)*$FH$6++VLOOKUP($FA678,SIZE,LOOKUPS!D$11,0)*$FI$6),"",VLOOKUP($FA678,MOM,LOOKUPS!D$12,0)*$FB$6+VLOOKUP($FA678,STREV,LOOKUPS!D$10,0)*$FC$6+VLOOKUP($FA678,LTREV,LOOKUPS!D$9,0)*$FD$6+VLOOKUP($FA678,CFP,LOOKUPS!D$6,0)*$FE$6+VLOOKUP($FA678,EP,LOOKUPS!D$8,0)*$FF$6+VLOOKUP($FA678,BM,LOOKUPS!D$5,0)*$FG$6+VLOOKUP($FA678,DIV,LOOKUPS!D$7,0)*$FH$6++VLOOKUP($FA678,SIZE,LOOKUPS!D$11,0)*$FI$6)</f>
        <v>1.4220000000000002</v>
      </c>
      <c r="FD678" s="1">
        <f>IF(ISERROR(VLOOKUP($FA678,MOM,LOOKUPS!E$12,0)*$FB$6+VLOOKUP($FA678,STREV,LOOKUPS!E$10,0)*$FC$6+VLOOKUP($FA678,LTREV,LOOKUPS!E$9,0)*$FD$6+VLOOKUP($FA678,CFP,LOOKUPS!E$6,0)*$FE$6+VLOOKUP($FA678,EP,LOOKUPS!E$8,0)*$FF$6+VLOOKUP($FA678,BM,LOOKUPS!E$5,0)*$FG$6+VLOOKUP($FA678,DIV,LOOKUPS!E$7,0)*$FH$6++VLOOKUP($FA678,SIZE,LOOKUPS!E$11,0)*$FI$6),"",VLOOKUP($FA678,MOM,LOOKUPS!E$12,0)*$FB$6+VLOOKUP($FA678,STREV,LOOKUPS!E$10,0)*$FC$6+VLOOKUP($FA678,LTREV,LOOKUPS!E$9,0)*$FD$6+VLOOKUP($FA678,CFP,LOOKUPS!E$6,0)*$FE$6+VLOOKUP($FA678,EP,LOOKUPS!E$8,0)*$FF$6+VLOOKUP($FA678,BM,LOOKUPS!E$5,0)*$FG$6+VLOOKUP($FA678,DIV,LOOKUPS!E$7,0)*$FH$6++VLOOKUP($FA678,SIZE,LOOKUPS!E$11,0)*$FI$6)</f>
        <v>1.9800000000000002</v>
      </c>
      <c r="FE678" s="1">
        <f>IF(ISERROR(VLOOKUP($FA678,MOM,LOOKUPS!F$12,0)*$FB$6+VLOOKUP($FA678,STREV,LOOKUPS!F$10,0)*$FC$6+VLOOKUP($FA678,LTREV,LOOKUPS!F$9,0)*$FD$6+VLOOKUP($FA678,CFP,LOOKUPS!F$6,0)*$FE$6+VLOOKUP($FA678,EP,LOOKUPS!F$8,0)*$FF$6+VLOOKUP($FA678,BM,LOOKUPS!F$5,0)*$FG$6+VLOOKUP($FA678,DIV,LOOKUPS!F$7,0)*$FH$6++VLOOKUP($FA678,SIZE,LOOKUPS!F$11,0)*$FI$6),"",VLOOKUP($FA678,MOM,LOOKUPS!F$12,0)*$FB$6+VLOOKUP($FA678,STREV,LOOKUPS!F$10,0)*$FC$6+VLOOKUP($FA678,LTREV,LOOKUPS!F$9,0)*$FD$6+VLOOKUP($FA678,CFP,LOOKUPS!F$6,0)*$FE$6+VLOOKUP($FA678,EP,LOOKUPS!F$8,0)*$FF$6+VLOOKUP($FA678,BM,LOOKUPS!F$5,0)*$FG$6+VLOOKUP($FA678,DIV,LOOKUPS!F$7,0)*$FH$6++VLOOKUP($FA678,SIZE,LOOKUPS!F$11,0)*$FI$6)</f>
        <v>3.3746</v>
      </c>
      <c r="FF678" s="1">
        <f>IF(ISERROR(VLOOKUP($FA678,MOM,LOOKUPS!G$12,0)*$FB$6+VLOOKUP($FA678,STREV,LOOKUPS!G$10,0)*$FC$6+VLOOKUP($FA678,LTREV,LOOKUPS!G$9,0)*$FD$6+VLOOKUP($FA678,CFP,LOOKUPS!G$6,0)*$FE$6+VLOOKUP($FA678,EP,LOOKUPS!G$8,0)*$FF$6+VLOOKUP($FA678,BM,LOOKUPS!G$5,0)*$FG$6+VLOOKUP($FA678,DIV,LOOKUPS!G$7,0)*$FH$6++VLOOKUP($FA678,SIZE,LOOKUPS!G$11,0)*$FI$6),"",VLOOKUP($FA678,MOM,LOOKUPS!G$12,0)*$FB$6+VLOOKUP($FA678,STREV,LOOKUPS!G$10,0)*$FC$6+VLOOKUP($FA678,LTREV,LOOKUPS!G$9,0)*$FD$6+VLOOKUP($FA678,CFP,LOOKUPS!G$6,0)*$FE$6+VLOOKUP($FA678,EP,LOOKUPS!G$8,0)*$FF$6+VLOOKUP($FA678,BM,LOOKUPS!G$5,0)*$FG$6+VLOOKUP($FA678,DIV,LOOKUPS!G$7,0)*$FH$6++VLOOKUP($FA678,SIZE,LOOKUPS!G$11,0)*$FI$6)</f>
        <v>3.9706000000000001</v>
      </c>
      <c r="FG678" s="1">
        <f>IF(ISERROR(VLOOKUP($FA678,MOM,LOOKUPS!H$12,0)*$FB$6+VLOOKUP($FA678,STREV,LOOKUPS!H$10,0)*$FC$6+VLOOKUP($FA678,LTREV,LOOKUPS!H$9,0)*$FD$6+VLOOKUP($FA678,CFP,LOOKUPS!H$6,0)*$FE$6+VLOOKUP($FA678,EP,LOOKUPS!H$8,0)*$FF$6+VLOOKUP($FA678,BM,LOOKUPS!H$5,0)*$FG$6+VLOOKUP($FA678,DIV,LOOKUPS!H$7,0)*$FH$6++VLOOKUP($FA678,SIZE,LOOKUPS!H$11,0)*$FI$6),"",VLOOKUP($FA678,MOM,LOOKUPS!H$12,0)*$FB$6+VLOOKUP($FA678,STREV,LOOKUPS!H$10,0)*$FC$6+VLOOKUP($FA678,LTREV,LOOKUPS!H$9,0)*$FD$6+VLOOKUP($FA678,CFP,LOOKUPS!H$6,0)*$FE$6+VLOOKUP($FA678,EP,LOOKUPS!H$8,0)*$FF$6+VLOOKUP($FA678,BM,LOOKUPS!H$5,0)*$FG$6+VLOOKUP($FA678,DIV,LOOKUPS!H$7,0)*$FH$6++VLOOKUP($FA678,SIZE,LOOKUPS!H$11,0)*$FI$6)</f>
        <v>4.3977000000000004</v>
      </c>
      <c r="FH678" s="1">
        <f>IF(ISERROR(VLOOKUP($FA678,MOM,LOOKUPS!I$12,0)*$FB$6+VLOOKUP($FA678,STREV,LOOKUPS!I$10,0)*$FC$6+VLOOKUP($FA678,LTREV,LOOKUPS!I$9,0)*$FD$6+VLOOKUP($FA678,CFP,LOOKUPS!I$6,0)*$FE$6+VLOOKUP($FA678,EP,LOOKUPS!I$8,0)*$FF$6+VLOOKUP($FA678,BM,LOOKUPS!I$5,0)*$FG$6+VLOOKUP($FA678,DIV,LOOKUPS!I$7,0)*$FH$6++VLOOKUP($FA678,SIZE,LOOKUPS!I$11,0)*$FI$6),"",VLOOKUP($FA678,MOM,LOOKUPS!I$12,0)*$FB$6+VLOOKUP($FA678,STREV,LOOKUPS!I$10,0)*$FC$6+VLOOKUP($FA678,LTREV,LOOKUPS!I$9,0)*$FD$6+VLOOKUP($FA678,CFP,LOOKUPS!I$6,0)*$FE$6+VLOOKUP($FA678,EP,LOOKUPS!I$8,0)*$FF$6+VLOOKUP($FA678,BM,LOOKUPS!I$5,0)*$FG$6+VLOOKUP($FA678,DIV,LOOKUPS!I$7,0)*$FH$6++VLOOKUP($FA678,SIZE,LOOKUPS!I$11,0)*$FI$6)</f>
        <v>4.1507000000000005</v>
      </c>
      <c r="FI678" s="1">
        <f>IF(ISERROR(VLOOKUP($FA678,MOM,LOOKUPS!J$12,0)*$FB$6+VLOOKUP($FA678,STREV,LOOKUPS!J$10,0)*$FC$6+VLOOKUP($FA678,LTREV,LOOKUPS!J$9,0)*$FD$6+VLOOKUP($FA678,CFP,LOOKUPS!J$6,0)*$FE$6+VLOOKUP($FA678,EP,LOOKUPS!J$8,0)*$FF$6+VLOOKUP($FA678,BM,LOOKUPS!J$5,0)*$FG$6+VLOOKUP($FA678,DIV,LOOKUPS!J$7,0)*$FH$6++VLOOKUP($FA678,SIZE,LOOKUPS!J$11,0)*$FI$6),"",VLOOKUP($FA678,MOM,LOOKUPS!J$12,0)*$FB$6+VLOOKUP($FA678,STREV,LOOKUPS!J$10,0)*$FC$6+VLOOKUP($FA678,LTREV,LOOKUPS!J$9,0)*$FD$6+VLOOKUP($FA678,CFP,LOOKUPS!J$6,0)*$FE$6+VLOOKUP($FA678,EP,LOOKUPS!J$8,0)*$FF$6+VLOOKUP($FA678,BM,LOOKUPS!J$5,0)*$FG$6+VLOOKUP($FA678,DIV,LOOKUPS!J$7,0)*$FH$6++VLOOKUP($FA678,SIZE,LOOKUPS!J$11,0)*$FI$6)</f>
        <v>4.8544</v>
      </c>
      <c r="FJ678" s="1">
        <f>IF(ISERROR(VLOOKUP($FA678,MOM,LOOKUPS!K$12,0)*$FB$6+VLOOKUP($FA678,STREV,LOOKUPS!K$10,0)*$FC$6+VLOOKUP($FA678,LTREV,LOOKUPS!K$9,0)*$FD$6+VLOOKUP($FA678,CFP,LOOKUPS!K$6,0)*$FE$6+VLOOKUP($FA678,EP,LOOKUPS!K$8,0)*$FF$6+VLOOKUP($FA678,BM,LOOKUPS!K$5,0)*$FG$6+VLOOKUP($FA678,DIV,LOOKUPS!K$7,0)*$FH$6++VLOOKUP($FA678,SIZE,LOOKUPS!K$11,0)*$FI$6),"",VLOOKUP($FA678,MOM,LOOKUPS!K$12,0)*$FB$6+VLOOKUP($FA678,STREV,LOOKUPS!K$10,0)*$FC$6+VLOOKUP($FA678,LTREV,LOOKUPS!K$9,0)*$FD$6+VLOOKUP($FA678,CFP,LOOKUPS!K$6,0)*$FE$6+VLOOKUP($FA678,EP,LOOKUPS!K$8,0)*$FF$6+VLOOKUP($FA678,BM,LOOKUPS!K$5,0)*$FG$6+VLOOKUP($FA678,DIV,LOOKUPS!K$7,0)*$FH$6++VLOOKUP($FA678,SIZE,LOOKUPS!K$11,0)*$FI$6)</f>
        <v>4.6229000000000005</v>
      </c>
      <c r="FK678" s="1">
        <f>IF(ISERROR(VLOOKUP($FA678,MOM,LOOKUPS!L$12,0)*$FB$6+VLOOKUP($FA678,STREV,LOOKUPS!L$10,0)*$FC$6+VLOOKUP($FA678,LTREV,LOOKUPS!L$9,0)*$FD$6+VLOOKUP($FA678,CFP,LOOKUPS!L$6,0)*$FE$6+VLOOKUP($FA678,EP,LOOKUPS!L$8,0)*$FF$6+VLOOKUP($FA678,BM,LOOKUPS!L$5,0)*$FG$6+VLOOKUP($FA678,DIV,LOOKUPS!L$7,0)*$FH$6++VLOOKUP($FA678,SIZE,LOOKUPS!L$11,0)*$FI$6),"",VLOOKUP($FA678,MOM,LOOKUPS!L$12,0)*$FB$6+VLOOKUP($FA678,STREV,LOOKUPS!L$10,0)*$FC$6+VLOOKUP($FA678,LTREV,LOOKUPS!L$9,0)*$FD$6+VLOOKUP($FA678,CFP,LOOKUPS!L$6,0)*$FE$6+VLOOKUP($FA678,EP,LOOKUPS!L$8,0)*$FF$6+VLOOKUP($FA678,BM,LOOKUPS!L$5,0)*$FG$6+VLOOKUP($FA678,DIV,LOOKUPS!L$7,0)*$FH$6++VLOOKUP($FA678,SIZE,LOOKUPS!L$11,0)*$FI$6)</f>
        <v>5.3127999999999993</v>
      </c>
    </row>
    <row r="679" spans="1:167" x14ac:dyDescent="0.3">
      <c r="A679" s="1">
        <v>198210</v>
      </c>
      <c r="B679" s="1">
        <v>11.81</v>
      </c>
      <c r="C679" s="1">
        <v>13.75</v>
      </c>
      <c r="D679" s="1">
        <v>12.23</v>
      </c>
      <c r="E679" s="1">
        <v>11.51</v>
      </c>
      <c r="F679" s="1">
        <v>13.24</v>
      </c>
      <c r="G679" s="1">
        <v>13.04</v>
      </c>
      <c r="H679" s="1">
        <v>13.18</v>
      </c>
      <c r="I679" s="1">
        <v>12.4</v>
      </c>
      <c r="J679" s="1">
        <v>11.68</v>
      </c>
      <c r="K679" s="1">
        <v>17.29</v>
      </c>
      <c r="M679" s="1">
        <v>198111</v>
      </c>
      <c r="N679" s="1">
        <v>2.02</v>
      </c>
      <c r="O679" s="1">
        <v>1.89</v>
      </c>
      <c r="P679" s="1">
        <v>2.19</v>
      </c>
      <c r="Q679" s="1">
        <v>5.01</v>
      </c>
      <c r="R679" s="1">
        <v>3.19</v>
      </c>
      <c r="S679" s="1">
        <v>2.75</v>
      </c>
      <c r="T679" s="1">
        <v>2.4300000000000002</v>
      </c>
      <c r="U679" s="1">
        <v>2.15</v>
      </c>
      <c r="V679" s="1">
        <v>0.86</v>
      </c>
      <c r="W679" s="1">
        <v>-1.08</v>
      </c>
      <c r="Y679" s="1">
        <v>198610</v>
      </c>
      <c r="Z679" s="1">
        <v>-0.13</v>
      </c>
      <c r="AA679" s="1">
        <v>2.8</v>
      </c>
      <c r="AB679" s="1">
        <v>1.96</v>
      </c>
      <c r="AC679" s="1">
        <v>3.46</v>
      </c>
      <c r="AD679" s="1">
        <v>3.45</v>
      </c>
      <c r="AE679" s="1">
        <v>3.95</v>
      </c>
      <c r="AF679" s="1">
        <v>3.71</v>
      </c>
      <c r="AG679" s="1">
        <v>4.51</v>
      </c>
      <c r="AH679" s="1">
        <v>4.29</v>
      </c>
      <c r="AI679" s="1">
        <v>3.22</v>
      </c>
      <c r="AK679">
        <v>200704</v>
      </c>
      <c r="AL679">
        <v>3.15</v>
      </c>
      <c r="AM679">
        <v>1.78</v>
      </c>
      <c r="AN679">
        <v>1.82</v>
      </c>
      <c r="AO679">
        <v>3.31</v>
      </c>
      <c r="AP679">
        <v>1.89</v>
      </c>
      <c r="AQ679">
        <v>1.08</v>
      </c>
      <c r="AR679">
        <v>1.74</v>
      </c>
      <c r="AS679">
        <v>3.35</v>
      </c>
      <c r="AT679">
        <v>3.5</v>
      </c>
      <c r="AU679">
        <v>2</v>
      </c>
      <c r="AV679">
        <v>1.71</v>
      </c>
      <c r="AW679">
        <v>1.47</v>
      </c>
      <c r="AX679">
        <v>0.63</v>
      </c>
      <c r="AY679">
        <v>1.79</v>
      </c>
      <c r="AZ679">
        <v>1.68</v>
      </c>
      <c r="BA679">
        <v>3.78</v>
      </c>
      <c r="BB679">
        <v>2.86</v>
      </c>
      <c r="BC679">
        <v>3.41</v>
      </c>
      <c r="BD679">
        <v>3.58</v>
      </c>
      <c r="BF679" s="1">
        <v>200704</v>
      </c>
      <c r="BG679" s="1">
        <v>2.93</v>
      </c>
      <c r="BH679" s="1">
        <v>2.5299999999999998</v>
      </c>
      <c r="BI679" s="1">
        <v>1.64</v>
      </c>
      <c r="BJ679" s="1">
        <v>2.2000000000000002</v>
      </c>
      <c r="BK679" s="1">
        <v>2.86</v>
      </c>
      <c r="BL679" s="1">
        <v>1.8</v>
      </c>
      <c r="BM679" s="1">
        <v>1.86</v>
      </c>
      <c r="BN679" s="1">
        <v>0.9</v>
      </c>
      <c r="BO679" s="1">
        <v>2.98</v>
      </c>
      <c r="BP679" s="1">
        <v>3.11</v>
      </c>
      <c r="BQ679" s="1">
        <v>2.54</v>
      </c>
      <c r="BR679" s="1">
        <v>1.6</v>
      </c>
      <c r="BS679" s="1">
        <v>2.06</v>
      </c>
      <c r="BT679" s="1">
        <v>1.94</v>
      </c>
      <c r="BU679" s="1">
        <v>1.8</v>
      </c>
      <c r="BV679" s="1">
        <v>0.8</v>
      </c>
      <c r="BW679" s="1">
        <v>0.99</v>
      </c>
      <c r="BX679" s="1">
        <v>2.52</v>
      </c>
      <c r="BY679" s="1">
        <v>3.36</v>
      </c>
      <c r="CA679" s="1">
        <v>198204</v>
      </c>
      <c r="CB679" s="1">
        <v>3.76</v>
      </c>
      <c r="CC679" s="1">
        <v>6.13</v>
      </c>
      <c r="CD679" s="1">
        <v>5.15</v>
      </c>
      <c r="CE679" s="1">
        <v>4.71</v>
      </c>
      <c r="CF679" s="1">
        <v>6.29</v>
      </c>
      <c r="CG679" s="1">
        <v>5.75</v>
      </c>
      <c r="CH679" s="1">
        <v>4.8600000000000003</v>
      </c>
      <c r="CI679" s="1">
        <v>4.8099999999999996</v>
      </c>
      <c r="CJ679" s="1">
        <v>4.7</v>
      </c>
      <c r="CK679" s="1">
        <v>6.17</v>
      </c>
      <c r="CL679" s="1">
        <v>6.63</v>
      </c>
      <c r="CM679" s="1">
        <v>5.47</v>
      </c>
      <c r="CN679" s="1">
        <v>6.06</v>
      </c>
      <c r="CO679" s="1">
        <v>5.15</v>
      </c>
      <c r="CP679" s="1">
        <v>4.59</v>
      </c>
      <c r="CQ679" s="1">
        <v>4.8899999999999997</v>
      </c>
      <c r="CR679" s="1">
        <v>4.7300000000000004</v>
      </c>
      <c r="CS679" s="1">
        <v>4.03</v>
      </c>
      <c r="CT679" s="1">
        <v>5.19</v>
      </c>
      <c r="CV679" s="1">
        <v>198304</v>
      </c>
      <c r="CW679" s="1">
        <v>9.02</v>
      </c>
      <c r="CX679" s="1">
        <v>7.47</v>
      </c>
      <c r="CY679" s="1">
        <v>7.5</v>
      </c>
      <c r="CZ679" s="1">
        <v>6.95</v>
      </c>
      <c r="DA679" s="1">
        <v>6.98</v>
      </c>
      <c r="DB679" s="1">
        <v>8.0299999999999994</v>
      </c>
      <c r="DC679" s="1">
        <v>7.56</v>
      </c>
      <c r="DD679" s="1">
        <v>7.65</v>
      </c>
      <c r="DE679" s="1">
        <v>6.47</v>
      </c>
      <c r="DF679" s="1">
        <v>6.96</v>
      </c>
      <c r="DG679" s="1">
        <v>7</v>
      </c>
      <c r="DH679" s="1">
        <v>8.69</v>
      </c>
      <c r="DI679" s="1">
        <v>7.39</v>
      </c>
      <c r="DJ679" s="1">
        <v>6.93</v>
      </c>
      <c r="DK679" s="1">
        <v>8.19</v>
      </c>
      <c r="DL679" s="1">
        <v>7.53</v>
      </c>
      <c r="DM679" s="1">
        <v>7.77</v>
      </c>
      <c r="DN679" s="1">
        <v>7.61</v>
      </c>
      <c r="DO679" s="1">
        <v>5.31</v>
      </c>
      <c r="DQ679" s="1">
        <v>198204</v>
      </c>
      <c r="DR679" s="1">
        <v>-99.99</v>
      </c>
      <c r="DS679" s="1">
        <v>5.43</v>
      </c>
      <c r="DT679" s="1">
        <v>5.49</v>
      </c>
      <c r="DU679" s="1">
        <v>4.99</v>
      </c>
      <c r="DV679" s="1">
        <v>5.44</v>
      </c>
      <c r="DW679" s="1">
        <v>5.77</v>
      </c>
      <c r="DX679" s="1">
        <v>5.36</v>
      </c>
      <c r="DY679" s="1">
        <v>4.96</v>
      </c>
      <c r="DZ679" s="1">
        <v>4.7</v>
      </c>
      <c r="EA679" s="1">
        <v>5.35</v>
      </c>
      <c r="EB679" s="1">
        <v>5.88</v>
      </c>
      <c r="EC679" s="1">
        <v>5.33</v>
      </c>
      <c r="ED679" s="1">
        <v>6.27</v>
      </c>
      <c r="EE679" s="1">
        <v>5.59</v>
      </c>
      <c r="EF679" s="1">
        <v>5.08</v>
      </c>
      <c r="EG679" s="1">
        <v>4.4800000000000004</v>
      </c>
      <c r="EH679" s="1">
        <v>5.54</v>
      </c>
      <c r="EI679" s="1">
        <v>4.8899999999999997</v>
      </c>
      <c r="EJ679" s="1">
        <v>4.5</v>
      </c>
      <c r="EL679">
        <v>198204</v>
      </c>
      <c r="EM679">
        <v>3.27</v>
      </c>
      <c r="EN679">
        <v>1.51</v>
      </c>
      <c r="EO679">
        <v>-2.77</v>
      </c>
      <c r="EP679">
        <v>1.1299999999999999</v>
      </c>
      <c r="ER679" s="1">
        <v>198210</v>
      </c>
      <c r="ES679" s="1">
        <v>0.03</v>
      </c>
      <c r="EU679" s="1">
        <v>198111</v>
      </c>
      <c r="EV679" s="1">
        <v>2.59</v>
      </c>
      <c r="EX679" s="1">
        <v>198610</v>
      </c>
      <c r="EY679" s="1">
        <v>0.68</v>
      </c>
      <c r="FA679" s="1">
        <v>198210</v>
      </c>
      <c r="FB679" s="1">
        <f>IF(ISERROR(VLOOKUP($FA679,MOM,LOOKUPS!C$12,0)*$FB$6+VLOOKUP($FA679,STREV,LOOKUPS!C$10,0)*$FC$6+VLOOKUP($FA679,LTREV,LOOKUPS!C$9,0)*$FD$6+VLOOKUP($FA679,CFP,LOOKUPS!C$6,0)*$FE$6+VLOOKUP($FA679,EP,LOOKUPS!C$8,0)*$FF$6+VLOOKUP($FA679,BM,LOOKUPS!C$5,0)*$FG$6+VLOOKUP($FA679,DIV,LOOKUPS!C$7,0)*$FH$6++VLOOKUP($FA679,SIZE,LOOKUPS!C$11,0)*$FI$6),"",VLOOKUP($FA679,MOM,LOOKUPS!C$12,0)*$FB$6+VLOOKUP($FA679,STREV,LOOKUPS!C$10,0)*$FC$6+VLOOKUP($FA679,LTREV,LOOKUPS!C$9,0)*$FD$6+VLOOKUP($FA679,CFP,LOOKUPS!C$6,0)*$FE$6+VLOOKUP($FA679,EP,LOOKUPS!C$8,0)*$FF$6+VLOOKUP($FA679,BM,LOOKUPS!C$5,0)*$FG$6+VLOOKUP($FA679,DIV,LOOKUPS!C$7,0)*$FH$6++VLOOKUP($FA679,SIZE,LOOKUPS!C$11,0)*$FI$6)</f>
        <v>13.394000000000002</v>
      </c>
      <c r="FC679" s="1">
        <f>IF(ISERROR(VLOOKUP($FA679,MOM,LOOKUPS!D$12,0)*$FB$6+VLOOKUP($FA679,STREV,LOOKUPS!D$10,0)*$FC$6+VLOOKUP($FA679,LTREV,LOOKUPS!D$9,0)*$FD$6+VLOOKUP($FA679,CFP,LOOKUPS!D$6,0)*$FE$6+VLOOKUP($FA679,EP,LOOKUPS!D$8,0)*$FF$6+VLOOKUP($FA679,BM,LOOKUPS!D$5,0)*$FG$6+VLOOKUP($FA679,DIV,LOOKUPS!D$7,0)*$FH$6++VLOOKUP($FA679,SIZE,LOOKUPS!D$11,0)*$FI$6),"",VLOOKUP($FA679,MOM,LOOKUPS!D$12,0)*$FB$6+VLOOKUP($FA679,STREV,LOOKUPS!D$10,0)*$FC$6+VLOOKUP($FA679,LTREV,LOOKUPS!D$9,0)*$FD$6+VLOOKUP($FA679,CFP,LOOKUPS!D$6,0)*$FE$6+VLOOKUP($FA679,EP,LOOKUPS!D$8,0)*$FF$6+VLOOKUP($FA679,BM,LOOKUPS!D$5,0)*$FG$6+VLOOKUP($FA679,DIV,LOOKUPS!D$7,0)*$FH$6++VLOOKUP($FA679,SIZE,LOOKUPS!D$11,0)*$FI$6)</f>
        <v>14.2232</v>
      </c>
      <c r="FD679" s="1">
        <f>IF(ISERROR(VLOOKUP($FA679,MOM,LOOKUPS!E$12,0)*$FB$6+VLOOKUP($FA679,STREV,LOOKUPS!E$10,0)*$FC$6+VLOOKUP($FA679,LTREV,LOOKUPS!E$9,0)*$FD$6+VLOOKUP($FA679,CFP,LOOKUPS!E$6,0)*$FE$6+VLOOKUP($FA679,EP,LOOKUPS!E$8,0)*$FF$6+VLOOKUP($FA679,BM,LOOKUPS!E$5,0)*$FG$6+VLOOKUP($FA679,DIV,LOOKUPS!E$7,0)*$FH$6++VLOOKUP($FA679,SIZE,LOOKUPS!E$11,0)*$FI$6),"",VLOOKUP($FA679,MOM,LOOKUPS!E$12,0)*$FB$6+VLOOKUP($FA679,STREV,LOOKUPS!E$10,0)*$FC$6+VLOOKUP($FA679,LTREV,LOOKUPS!E$9,0)*$FD$6+VLOOKUP($FA679,CFP,LOOKUPS!E$6,0)*$FE$6+VLOOKUP($FA679,EP,LOOKUPS!E$8,0)*$FF$6+VLOOKUP($FA679,BM,LOOKUPS!E$5,0)*$FG$6+VLOOKUP($FA679,DIV,LOOKUPS!E$7,0)*$FH$6++VLOOKUP($FA679,SIZE,LOOKUPS!E$11,0)*$FI$6)</f>
        <v>12.340400000000001</v>
      </c>
      <c r="FE679" s="1">
        <f>IF(ISERROR(VLOOKUP($FA679,MOM,LOOKUPS!F$12,0)*$FB$6+VLOOKUP($FA679,STREV,LOOKUPS!F$10,0)*$FC$6+VLOOKUP($FA679,LTREV,LOOKUPS!F$9,0)*$FD$6+VLOOKUP($FA679,CFP,LOOKUPS!F$6,0)*$FE$6+VLOOKUP($FA679,EP,LOOKUPS!F$8,0)*$FF$6+VLOOKUP($FA679,BM,LOOKUPS!F$5,0)*$FG$6+VLOOKUP($FA679,DIV,LOOKUPS!F$7,0)*$FH$6++VLOOKUP($FA679,SIZE,LOOKUPS!F$11,0)*$FI$6),"",VLOOKUP($FA679,MOM,LOOKUPS!F$12,0)*$FB$6+VLOOKUP($FA679,STREV,LOOKUPS!F$10,0)*$FC$6+VLOOKUP($FA679,LTREV,LOOKUPS!F$9,0)*$FD$6+VLOOKUP($FA679,CFP,LOOKUPS!F$6,0)*$FE$6+VLOOKUP($FA679,EP,LOOKUPS!F$8,0)*$FF$6+VLOOKUP($FA679,BM,LOOKUPS!F$5,0)*$FG$6+VLOOKUP($FA679,DIV,LOOKUPS!F$7,0)*$FH$6++VLOOKUP($FA679,SIZE,LOOKUPS!F$11,0)*$FI$6)</f>
        <v>12.3194</v>
      </c>
      <c r="FF679" s="1">
        <f>IF(ISERROR(VLOOKUP($FA679,MOM,LOOKUPS!G$12,0)*$FB$6+VLOOKUP($FA679,STREV,LOOKUPS!G$10,0)*$FC$6+VLOOKUP($FA679,LTREV,LOOKUPS!G$9,0)*$FD$6+VLOOKUP($FA679,CFP,LOOKUPS!G$6,0)*$FE$6+VLOOKUP($FA679,EP,LOOKUPS!G$8,0)*$FF$6+VLOOKUP($FA679,BM,LOOKUPS!G$5,0)*$FG$6+VLOOKUP($FA679,DIV,LOOKUPS!G$7,0)*$FH$6++VLOOKUP($FA679,SIZE,LOOKUPS!G$11,0)*$FI$6),"",VLOOKUP($FA679,MOM,LOOKUPS!G$12,0)*$FB$6+VLOOKUP($FA679,STREV,LOOKUPS!G$10,0)*$FC$6+VLOOKUP($FA679,LTREV,LOOKUPS!G$9,0)*$FD$6+VLOOKUP($FA679,CFP,LOOKUPS!G$6,0)*$FE$6+VLOOKUP($FA679,EP,LOOKUPS!G$8,0)*$FF$6+VLOOKUP($FA679,BM,LOOKUPS!G$5,0)*$FG$6+VLOOKUP($FA679,DIV,LOOKUPS!G$7,0)*$FH$6++VLOOKUP($FA679,SIZE,LOOKUPS!G$11,0)*$FI$6)</f>
        <v>12.451599999999999</v>
      </c>
      <c r="FG679" s="1">
        <f>IF(ISERROR(VLOOKUP($FA679,MOM,LOOKUPS!H$12,0)*$FB$6+VLOOKUP($FA679,STREV,LOOKUPS!H$10,0)*$FC$6+VLOOKUP($FA679,LTREV,LOOKUPS!H$9,0)*$FD$6+VLOOKUP($FA679,CFP,LOOKUPS!H$6,0)*$FE$6+VLOOKUP($FA679,EP,LOOKUPS!H$8,0)*$FF$6+VLOOKUP($FA679,BM,LOOKUPS!H$5,0)*$FG$6+VLOOKUP($FA679,DIV,LOOKUPS!H$7,0)*$FH$6++VLOOKUP($FA679,SIZE,LOOKUPS!H$11,0)*$FI$6),"",VLOOKUP($FA679,MOM,LOOKUPS!H$12,0)*$FB$6+VLOOKUP($FA679,STREV,LOOKUPS!H$10,0)*$FC$6+VLOOKUP($FA679,LTREV,LOOKUPS!H$9,0)*$FD$6+VLOOKUP($FA679,CFP,LOOKUPS!H$6,0)*$FE$6+VLOOKUP($FA679,EP,LOOKUPS!H$8,0)*$FF$6+VLOOKUP($FA679,BM,LOOKUPS!H$5,0)*$FG$6+VLOOKUP($FA679,DIV,LOOKUPS!H$7,0)*$FH$6++VLOOKUP($FA679,SIZE,LOOKUPS!H$11,0)*$FI$6)</f>
        <v>12.4206</v>
      </c>
      <c r="FH679" s="1">
        <f>IF(ISERROR(VLOOKUP($FA679,MOM,LOOKUPS!I$12,0)*$FB$6+VLOOKUP($FA679,STREV,LOOKUPS!I$10,0)*$FC$6+VLOOKUP($FA679,LTREV,LOOKUPS!I$9,0)*$FD$6+VLOOKUP($FA679,CFP,LOOKUPS!I$6,0)*$FE$6+VLOOKUP($FA679,EP,LOOKUPS!I$8,0)*$FF$6+VLOOKUP($FA679,BM,LOOKUPS!I$5,0)*$FG$6+VLOOKUP($FA679,DIV,LOOKUPS!I$7,0)*$FH$6++VLOOKUP($FA679,SIZE,LOOKUPS!I$11,0)*$FI$6),"",VLOOKUP($FA679,MOM,LOOKUPS!I$12,0)*$FB$6+VLOOKUP($FA679,STREV,LOOKUPS!I$10,0)*$FC$6+VLOOKUP($FA679,LTREV,LOOKUPS!I$9,0)*$FD$6+VLOOKUP($FA679,CFP,LOOKUPS!I$6,0)*$FE$6+VLOOKUP($FA679,EP,LOOKUPS!I$8,0)*$FF$6+VLOOKUP($FA679,BM,LOOKUPS!I$5,0)*$FG$6+VLOOKUP($FA679,DIV,LOOKUPS!I$7,0)*$FH$6++VLOOKUP($FA679,SIZE,LOOKUPS!I$11,0)*$FI$6)</f>
        <v>12.216200000000001</v>
      </c>
      <c r="FI679" s="1">
        <f>IF(ISERROR(VLOOKUP($FA679,MOM,LOOKUPS!J$12,0)*$FB$6+VLOOKUP($FA679,STREV,LOOKUPS!J$10,0)*$FC$6+VLOOKUP($FA679,LTREV,LOOKUPS!J$9,0)*$FD$6+VLOOKUP($FA679,CFP,LOOKUPS!J$6,0)*$FE$6+VLOOKUP($FA679,EP,LOOKUPS!J$8,0)*$FF$6+VLOOKUP($FA679,BM,LOOKUPS!J$5,0)*$FG$6+VLOOKUP($FA679,DIV,LOOKUPS!J$7,0)*$FH$6++VLOOKUP($FA679,SIZE,LOOKUPS!J$11,0)*$FI$6),"",VLOOKUP($FA679,MOM,LOOKUPS!J$12,0)*$FB$6+VLOOKUP($FA679,STREV,LOOKUPS!J$10,0)*$FC$6+VLOOKUP($FA679,LTREV,LOOKUPS!J$9,0)*$FD$6+VLOOKUP($FA679,CFP,LOOKUPS!J$6,0)*$FE$6+VLOOKUP($FA679,EP,LOOKUPS!J$8,0)*$FF$6+VLOOKUP($FA679,BM,LOOKUPS!J$5,0)*$FG$6+VLOOKUP($FA679,DIV,LOOKUPS!J$7,0)*$FH$6++VLOOKUP($FA679,SIZE,LOOKUPS!J$11,0)*$FI$6)</f>
        <v>12.350500000000002</v>
      </c>
      <c r="FJ679" s="1">
        <f>IF(ISERROR(VLOOKUP($FA679,MOM,LOOKUPS!K$12,0)*$FB$6+VLOOKUP($FA679,STREV,LOOKUPS!K$10,0)*$FC$6+VLOOKUP($FA679,LTREV,LOOKUPS!K$9,0)*$FD$6+VLOOKUP($FA679,CFP,LOOKUPS!K$6,0)*$FE$6+VLOOKUP($FA679,EP,LOOKUPS!K$8,0)*$FF$6+VLOOKUP($FA679,BM,LOOKUPS!K$5,0)*$FG$6+VLOOKUP($FA679,DIV,LOOKUPS!K$7,0)*$FH$6++VLOOKUP($FA679,SIZE,LOOKUPS!K$11,0)*$FI$6),"",VLOOKUP($FA679,MOM,LOOKUPS!K$12,0)*$FB$6+VLOOKUP($FA679,STREV,LOOKUPS!K$10,0)*$FC$6+VLOOKUP($FA679,LTREV,LOOKUPS!K$9,0)*$FD$6+VLOOKUP($FA679,CFP,LOOKUPS!K$6,0)*$FE$6+VLOOKUP($FA679,EP,LOOKUPS!K$8,0)*$FF$6+VLOOKUP($FA679,BM,LOOKUPS!K$5,0)*$FG$6+VLOOKUP($FA679,DIV,LOOKUPS!K$7,0)*$FH$6++VLOOKUP($FA679,SIZE,LOOKUPS!K$11,0)*$FI$6)</f>
        <v>12.589700000000001</v>
      </c>
      <c r="FK679" s="1">
        <f>IF(ISERROR(VLOOKUP($FA679,MOM,LOOKUPS!L$12,0)*$FB$6+VLOOKUP($FA679,STREV,LOOKUPS!L$10,0)*$FC$6+VLOOKUP($FA679,LTREV,LOOKUPS!L$9,0)*$FD$6+VLOOKUP($FA679,CFP,LOOKUPS!L$6,0)*$FE$6+VLOOKUP($FA679,EP,LOOKUPS!L$8,0)*$FF$6+VLOOKUP($FA679,BM,LOOKUPS!L$5,0)*$FG$6+VLOOKUP($FA679,DIV,LOOKUPS!L$7,0)*$FH$6++VLOOKUP($FA679,SIZE,LOOKUPS!L$11,0)*$FI$6),"",VLOOKUP($FA679,MOM,LOOKUPS!L$12,0)*$FB$6+VLOOKUP($FA679,STREV,LOOKUPS!L$10,0)*$FC$6+VLOOKUP($FA679,LTREV,LOOKUPS!L$9,0)*$FD$6+VLOOKUP($FA679,CFP,LOOKUPS!L$6,0)*$FE$6+VLOOKUP($FA679,EP,LOOKUPS!L$8,0)*$FF$6+VLOOKUP($FA679,BM,LOOKUPS!L$5,0)*$FG$6+VLOOKUP($FA679,DIV,LOOKUPS!L$7,0)*$FH$6++VLOOKUP($FA679,SIZE,LOOKUPS!L$11,0)*$FI$6)</f>
        <v>15.148299999999999</v>
      </c>
    </row>
    <row r="680" spans="1:167" x14ac:dyDescent="0.3">
      <c r="A680" s="1">
        <v>198211</v>
      </c>
      <c r="B680" s="1">
        <v>4.58</v>
      </c>
      <c r="C680" s="1">
        <v>8.86</v>
      </c>
      <c r="D680" s="1">
        <v>9.3699999999999992</v>
      </c>
      <c r="E680" s="1">
        <v>11.72</v>
      </c>
      <c r="F680" s="1">
        <v>11.33</v>
      </c>
      <c r="G680" s="1">
        <v>9.33</v>
      </c>
      <c r="H680" s="1">
        <v>9.69</v>
      </c>
      <c r="I680" s="1">
        <v>9.56</v>
      </c>
      <c r="J680" s="1">
        <v>9.2200000000000006</v>
      </c>
      <c r="K680" s="1">
        <v>13.68</v>
      </c>
      <c r="M680" s="1">
        <v>198112</v>
      </c>
      <c r="N680" s="1">
        <v>-1.55</v>
      </c>
      <c r="O680" s="1">
        <v>-2.04</v>
      </c>
      <c r="P680" s="1">
        <v>-1.22</v>
      </c>
      <c r="Q680" s="1">
        <v>-1.49</v>
      </c>
      <c r="R680" s="1">
        <v>-1.33</v>
      </c>
      <c r="S680" s="1">
        <v>-1.28</v>
      </c>
      <c r="T680" s="1">
        <v>-2.4500000000000002</v>
      </c>
      <c r="U680" s="1">
        <v>-1.64</v>
      </c>
      <c r="V680" s="1">
        <v>-1.95</v>
      </c>
      <c r="W680" s="1">
        <v>-5</v>
      </c>
      <c r="Y680" s="1">
        <v>198611</v>
      </c>
      <c r="Z680" s="1">
        <v>-0.41</v>
      </c>
      <c r="AA680" s="1">
        <v>-0.23</v>
      </c>
      <c r="AB680" s="1">
        <v>0.5</v>
      </c>
      <c r="AC680" s="1">
        <v>1.29</v>
      </c>
      <c r="AD680" s="1">
        <v>0.12</v>
      </c>
      <c r="AE680" s="1">
        <v>-0.14000000000000001</v>
      </c>
      <c r="AF680" s="1">
        <v>0.32</v>
      </c>
      <c r="AG680" s="1">
        <v>0.47</v>
      </c>
      <c r="AH680" s="1">
        <v>0.56000000000000005</v>
      </c>
      <c r="AI680" s="1">
        <v>-0.11</v>
      </c>
      <c r="AK680">
        <v>200705</v>
      </c>
      <c r="AL680">
        <v>-0.5</v>
      </c>
      <c r="AM680">
        <v>3.4</v>
      </c>
      <c r="AN680">
        <v>3.35</v>
      </c>
      <c r="AO680">
        <v>3.06</v>
      </c>
      <c r="AP680">
        <v>3.28</v>
      </c>
      <c r="AQ680">
        <v>3.64</v>
      </c>
      <c r="AR680">
        <v>3.18</v>
      </c>
      <c r="AS680">
        <v>3.33</v>
      </c>
      <c r="AT680">
        <v>3.01</v>
      </c>
      <c r="AU680">
        <v>2.97</v>
      </c>
      <c r="AV680">
        <v>3.77</v>
      </c>
      <c r="AW680">
        <v>3.73</v>
      </c>
      <c r="AX680">
        <v>3.54</v>
      </c>
      <c r="AY680">
        <v>3.03</v>
      </c>
      <c r="AZ680">
        <v>3.33</v>
      </c>
      <c r="BA680">
        <v>3.46</v>
      </c>
      <c r="BB680">
        <v>3.19</v>
      </c>
      <c r="BC680">
        <v>2.88</v>
      </c>
      <c r="BD680">
        <v>3.13</v>
      </c>
      <c r="BF680" s="1">
        <v>200705</v>
      </c>
      <c r="BG680" s="1">
        <v>0.35</v>
      </c>
      <c r="BH680" s="1">
        <v>3.6</v>
      </c>
      <c r="BI680" s="1">
        <v>3.24</v>
      </c>
      <c r="BJ680" s="1">
        <v>2.56</v>
      </c>
      <c r="BK680" s="1">
        <v>3.61</v>
      </c>
      <c r="BL680" s="1">
        <v>3.74</v>
      </c>
      <c r="BM680" s="1">
        <v>3.43</v>
      </c>
      <c r="BN680" s="1">
        <v>2.02</v>
      </c>
      <c r="BO680" s="1">
        <v>3</v>
      </c>
      <c r="BP680" s="1">
        <v>3.28</v>
      </c>
      <c r="BQ680" s="1">
        <v>4.0199999999999996</v>
      </c>
      <c r="BR680" s="1">
        <v>3.56</v>
      </c>
      <c r="BS680" s="1">
        <v>3.95</v>
      </c>
      <c r="BT680" s="1">
        <v>3.62</v>
      </c>
      <c r="BU680" s="1">
        <v>3.29</v>
      </c>
      <c r="BV680" s="1">
        <v>2.19</v>
      </c>
      <c r="BW680" s="1">
        <v>1.87</v>
      </c>
      <c r="BX680" s="1">
        <v>2.8</v>
      </c>
      <c r="BY680" s="1">
        <v>3.16</v>
      </c>
      <c r="CA680" s="1">
        <v>198205</v>
      </c>
      <c r="CB680" s="1">
        <v>-2.0499999999999998</v>
      </c>
      <c r="CC680" s="1">
        <v>-3.26</v>
      </c>
      <c r="CD680" s="1">
        <v>-2.08</v>
      </c>
      <c r="CE680" s="1">
        <v>-1.26</v>
      </c>
      <c r="CF680" s="1">
        <v>-3.56</v>
      </c>
      <c r="CG680" s="1">
        <v>-2.31</v>
      </c>
      <c r="CH680" s="1">
        <v>-1.99</v>
      </c>
      <c r="CI680" s="1">
        <v>-1.6</v>
      </c>
      <c r="CJ680" s="1">
        <v>-1.17</v>
      </c>
      <c r="CK680" s="1">
        <v>-4.03</v>
      </c>
      <c r="CL680" s="1">
        <v>-2.2999999999999998</v>
      </c>
      <c r="CM680" s="1">
        <v>-2.02</v>
      </c>
      <c r="CN680" s="1">
        <v>-2.64</v>
      </c>
      <c r="CO680" s="1">
        <v>-1.78</v>
      </c>
      <c r="CP680" s="1">
        <v>-2.19</v>
      </c>
      <c r="CQ680" s="1">
        <v>-1.77</v>
      </c>
      <c r="CR680" s="1">
        <v>-1.45</v>
      </c>
      <c r="CS680" s="1">
        <v>-1.89</v>
      </c>
      <c r="CT680" s="1">
        <v>-0.64</v>
      </c>
      <c r="CV680" s="1">
        <v>198305</v>
      </c>
      <c r="CW680" s="1">
        <v>13.27</v>
      </c>
      <c r="CX680" s="1">
        <v>7.5</v>
      </c>
      <c r="CY680" s="1">
        <v>5.42</v>
      </c>
      <c r="CZ680" s="1">
        <v>4.25</v>
      </c>
      <c r="DA680" s="1">
        <v>7.62</v>
      </c>
      <c r="DB680" s="1">
        <v>6.58</v>
      </c>
      <c r="DC680" s="1">
        <v>5.48</v>
      </c>
      <c r="DD680" s="1">
        <v>5.15</v>
      </c>
      <c r="DE680" s="1">
        <v>3.42</v>
      </c>
      <c r="DF680" s="1">
        <v>8.08</v>
      </c>
      <c r="DG680" s="1">
        <v>6.98</v>
      </c>
      <c r="DH680" s="1">
        <v>7.22</v>
      </c>
      <c r="DI680" s="1">
        <v>5.96</v>
      </c>
      <c r="DJ680" s="1">
        <v>5.91</v>
      </c>
      <c r="DK680" s="1">
        <v>5.03</v>
      </c>
      <c r="DL680" s="1">
        <v>4.66</v>
      </c>
      <c r="DM680" s="1">
        <v>5.66</v>
      </c>
      <c r="DN680" s="1">
        <v>3.66</v>
      </c>
      <c r="DO680" s="1">
        <v>3.18</v>
      </c>
      <c r="DQ680" s="1">
        <v>198205</v>
      </c>
      <c r="DR680" s="1">
        <v>-99.99</v>
      </c>
      <c r="DS680" s="1">
        <v>-1.9</v>
      </c>
      <c r="DT680" s="1">
        <v>-3.52</v>
      </c>
      <c r="DU680" s="1">
        <v>-4.3</v>
      </c>
      <c r="DV680" s="1">
        <v>-1.83</v>
      </c>
      <c r="DW680" s="1">
        <v>-3.18</v>
      </c>
      <c r="DX680" s="1">
        <v>-2.94</v>
      </c>
      <c r="DY680" s="1">
        <v>-4.17</v>
      </c>
      <c r="DZ680" s="1">
        <v>-4.38</v>
      </c>
      <c r="EA680" s="1">
        <v>-1.75</v>
      </c>
      <c r="EB680" s="1">
        <v>-2.21</v>
      </c>
      <c r="EC680" s="1">
        <v>-2.5099999999999998</v>
      </c>
      <c r="ED680" s="1">
        <v>-3.94</v>
      </c>
      <c r="EE680" s="1">
        <v>-3.04</v>
      </c>
      <c r="EF680" s="1">
        <v>-2.81</v>
      </c>
      <c r="EG680" s="1">
        <v>-4.2</v>
      </c>
      <c r="EH680" s="1">
        <v>-4.1399999999999997</v>
      </c>
      <c r="EI680" s="1">
        <v>-4.68</v>
      </c>
      <c r="EJ680" s="1">
        <v>-4.0599999999999996</v>
      </c>
      <c r="EL680">
        <v>198205</v>
      </c>
      <c r="EM680">
        <v>-3.99</v>
      </c>
      <c r="EN680">
        <v>0.47</v>
      </c>
      <c r="EO680">
        <v>1.8</v>
      </c>
      <c r="EP680">
        <v>1.06</v>
      </c>
      <c r="ER680" s="1">
        <v>198211</v>
      </c>
      <c r="ES680" s="1">
        <v>5.89</v>
      </c>
      <c r="EU680" s="1">
        <v>198112</v>
      </c>
      <c r="EV680" s="1">
        <v>1.62</v>
      </c>
      <c r="EX680" s="1">
        <v>198611</v>
      </c>
      <c r="EY680" s="1">
        <v>0.15</v>
      </c>
      <c r="FA680" s="1">
        <v>198211</v>
      </c>
      <c r="FB680" s="1">
        <f>IF(ISERROR(VLOOKUP($FA680,MOM,LOOKUPS!C$12,0)*$FB$6+VLOOKUP($FA680,STREV,LOOKUPS!C$10,0)*$FC$6+VLOOKUP($FA680,LTREV,LOOKUPS!C$9,0)*$FD$6+VLOOKUP($FA680,CFP,LOOKUPS!C$6,0)*$FE$6+VLOOKUP($FA680,EP,LOOKUPS!C$8,0)*$FF$6+VLOOKUP($FA680,BM,LOOKUPS!C$5,0)*$FG$6+VLOOKUP($FA680,DIV,LOOKUPS!C$7,0)*$FH$6++VLOOKUP($FA680,SIZE,LOOKUPS!C$11,0)*$FI$6),"",VLOOKUP($FA680,MOM,LOOKUPS!C$12,0)*$FB$6+VLOOKUP($FA680,STREV,LOOKUPS!C$10,0)*$FC$6+VLOOKUP($FA680,LTREV,LOOKUPS!C$9,0)*$FD$6+VLOOKUP($FA680,CFP,LOOKUPS!C$6,0)*$FE$6+VLOOKUP($FA680,EP,LOOKUPS!C$8,0)*$FF$6+VLOOKUP($FA680,BM,LOOKUPS!C$5,0)*$FG$6+VLOOKUP($FA680,DIV,LOOKUPS!C$7,0)*$FH$6++VLOOKUP($FA680,SIZE,LOOKUPS!C$11,0)*$FI$6)</f>
        <v>7.7662000000000004</v>
      </c>
      <c r="FC680" s="1">
        <f>IF(ISERROR(VLOOKUP($FA680,MOM,LOOKUPS!D$12,0)*$FB$6+VLOOKUP($FA680,STREV,LOOKUPS!D$10,0)*$FC$6+VLOOKUP($FA680,LTREV,LOOKUPS!D$9,0)*$FD$6+VLOOKUP($FA680,CFP,LOOKUPS!D$6,0)*$FE$6+VLOOKUP($FA680,EP,LOOKUPS!D$8,0)*$FF$6+VLOOKUP($FA680,BM,LOOKUPS!D$5,0)*$FG$6+VLOOKUP($FA680,DIV,LOOKUPS!D$7,0)*$FH$6++VLOOKUP($FA680,SIZE,LOOKUPS!D$11,0)*$FI$6),"",VLOOKUP($FA680,MOM,LOOKUPS!D$12,0)*$FB$6+VLOOKUP($FA680,STREV,LOOKUPS!D$10,0)*$FC$6+VLOOKUP($FA680,LTREV,LOOKUPS!D$9,0)*$FD$6+VLOOKUP($FA680,CFP,LOOKUPS!D$6,0)*$FE$6+VLOOKUP($FA680,EP,LOOKUPS!D$8,0)*$FF$6+VLOOKUP($FA680,BM,LOOKUPS!D$5,0)*$FG$6+VLOOKUP($FA680,DIV,LOOKUPS!D$7,0)*$FH$6++VLOOKUP($FA680,SIZE,LOOKUPS!D$11,0)*$FI$6)</f>
        <v>9.2763000000000009</v>
      </c>
      <c r="FD680" s="1">
        <f>IF(ISERROR(VLOOKUP($FA680,MOM,LOOKUPS!E$12,0)*$FB$6+VLOOKUP($FA680,STREV,LOOKUPS!E$10,0)*$FC$6+VLOOKUP($FA680,LTREV,LOOKUPS!E$9,0)*$FD$6+VLOOKUP($FA680,CFP,LOOKUPS!E$6,0)*$FE$6+VLOOKUP($FA680,EP,LOOKUPS!E$8,0)*$FF$6+VLOOKUP($FA680,BM,LOOKUPS!E$5,0)*$FG$6+VLOOKUP($FA680,DIV,LOOKUPS!E$7,0)*$FH$6++VLOOKUP($FA680,SIZE,LOOKUPS!E$11,0)*$FI$6),"",VLOOKUP($FA680,MOM,LOOKUPS!E$12,0)*$FB$6+VLOOKUP($FA680,STREV,LOOKUPS!E$10,0)*$FC$6+VLOOKUP($FA680,LTREV,LOOKUPS!E$9,0)*$FD$6+VLOOKUP($FA680,CFP,LOOKUPS!E$6,0)*$FE$6+VLOOKUP($FA680,EP,LOOKUPS!E$8,0)*$FF$6+VLOOKUP($FA680,BM,LOOKUPS!E$5,0)*$FG$6+VLOOKUP($FA680,DIV,LOOKUPS!E$7,0)*$FH$6++VLOOKUP($FA680,SIZE,LOOKUPS!E$11,0)*$FI$6)</f>
        <v>9.3388000000000009</v>
      </c>
      <c r="FE680" s="1">
        <f>IF(ISERROR(VLOOKUP($FA680,MOM,LOOKUPS!F$12,0)*$FB$6+VLOOKUP($FA680,STREV,LOOKUPS!F$10,0)*$FC$6+VLOOKUP($FA680,LTREV,LOOKUPS!F$9,0)*$FD$6+VLOOKUP($FA680,CFP,LOOKUPS!F$6,0)*$FE$6+VLOOKUP($FA680,EP,LOOKUPS!F$8,0)*$FF$6+VLOOKUP($FA680,BM,LOOKUPS!F$5,0)*$FG$6+VLOOKUP($FA680,DIV,LOOKUPS!F$7,0)*$FH$6++VLOOKUP($FA680,SIZE,LOOKUPS!F$11,0)*$FI$6),"",VLOOKUP($FA680,MOM,LOOKUPS!F$12,0)*$FB$6+VLOOKUP($FA680,STREV,LOOKUPS!F$10,0)*$FC$6+VLOOKUP($FA680,LTREV,LOOKUPS!F$9,0)*$FD$6+VLOOKUP($FA680,CFP,LOOKUPS!F$6,0)*$FE$6+VLOOKUP($FA680,EP,LOOKUPS!F$8,0)*$FF$6+VLOOKUP($FA680,BM,LOOKUPS!F$5,0)*$FG$6+VLOOKUP($FA680,DIV,LOOKUPS!F$7,0)*$FH$6++VLOOKUP($FA680,SIZE,LOOKUPS!F$11,0)*$FI$6)</f>
        <v>9.7406000000000006</v>
      </c>
      <c r="FF680" s="1">
        <f>IF(ISERROR(VLOOKUP($FA680,MOM,LOOKUPS!G$12,0)*$FB$6+VLOOKUP($FA680,STREV,LOOKUPS!G$10,0)*$FC$6+VLOOKUP($FA680,LTREV,LOOKUPS!G$9,0)*$FD$6+VLOOKUP($FA680,CFP,LOOKUPS!G$6,0)*$FE$6+VLOOKUP($FA680,EP,LOOKUPS!G$8,0)*$FF$6+VLOOKUP($FA680,BM,LOOKUPS!G$5,0)*$FG$6+VLOOKUP($FA680,DIV,LOOKUPS!G$7,0)*$FH$6++VLOOKUP($FA680,SIZE,LOOKUPS!G$11,0)*$FI$6),"",VLOOKUP($FA680,MOM,LOOKUPS!G$12,0)*$FB$6+VLOOKUP($FA680,STREV,LOOKUPS!G$10,0)*$FC$6+VLOOKUP($FA680,LTREV,LOOKUPS!G$9,0)*$FD$6+VLOOKUP($FA680,CFP,LOOKUPS!G$6,0)*$FE$6+VLOOKUP($FA680,EP,LOOKUPS!G$8,0)*$FF$6+VLOOKUP($FA680,BM,LOOKUPS!G$5,0)*$FG$6+VLOOKUP($FA680,DIV,LOOKUPS!G$7,0)*$FH$6++VLOOKUP($FA680,SIZE,LOOKUPS!G$11,0)*$FI$6)</f>
        <v>9.5423000000000009</v>
      </c>
      <c r="FG680" s="1">
        <f>IF(ISERROR(VLOOKUP($FA680,MOM,LOOKUPS!H$12,0)*$FB$6+VLOOKUP($FA680,STREV,LOOKUPS!H$10,0)*$FC$6+VLOOKUP($FA680,LTREV,LOOKUPS!H$9,0)*$FD$6+VLOOKUP($FA680,CFP,LOOKUPS!H$6,0)*$FE$6+VLOOKUP($FA680,EP,LOOKUPS!H$8,0)*$FF$6+VLOOKUP($FA680,BM,LOOKUPS!H$5,0)*$FG$6+VLOOKUP($FA680,DIV,LOOKUPS!H$7,0)*$FH$6++VLOOKUP($FA680,SIZE,LOOKUPS!H$11,0)*$FI$6),"",VLOOKUP($FA680,MOM,LOOKUPS!H$12,0)*$FB$6+VLOOKUP($FA680,STREV,LOOKUPS!H$10,0)*$FC$6+VLOOKUP($FA680,LTREV,LOOKUPS!H$9,0)*$FD$6+VLOOKUP($FA680,CFP,LOOKUPS!H$6,0)*$FE$6+VLOOKUP($FA680,EP,LOOKUPS!H$8,0)*$FF$6+VLOOKUP($FA680,BM,LOOKUPS!H$5,0)*$FG$6+VLOOKUP($FA680,DIV,LOOKUPS!H$7,0)*$FH$6++VLOOKUP($FA680,SIZE,LOOKUPS!H$11,0)*$FI$6)</f>
        <v>9.7539000000000016</v>
      </c>
      <c r="FH680" s="1">
        <f>IF(ISERROR(VLOOKUP($FA680,MOM,LOOKUPS!I$12,0)*$FB$6+VLOOKUP($FA680,STREV,LOOKUPS!I$10,0)*$FC$6+VLOOKUP($FA680,LTREV,LOOKUPS!I$9,0)*$FD$6+VLOOKUP($FA680,CFP,LOOKUPS!I$6,0)*$FE$6+VLOOKUP($FA680,EP,LOOKUPS!I$8,0)*$FF$6+VLOOKUP($FA680,BM,LOOKUPS!I$5,0)*$FG$6+VLOOKUP($FA680,DIV,LOOKUPS!I$7,0)*$FH$6++VLOOKUP($FA680,SIZE,LOOKUPS!I$11,0)*$FI$6),"",VLOOKUP($FA680,MOM,LOOKUPS!I$12,0)*$FB$6+VLOOKUP($FA680,STREV,LOOKUPS!I$10,0)*$FC$6+VLOOKUP($FA680,LTREV,LOOKUPS!I$9,0)*$FD$6+VLOOKUP($FA680,CFP,LOOKUPS!I$6,0)*$FE$6+VLOOKUP($FA680,EP,LOOKUPS!I$8,0)*$FF$6+VLOOKUP($FA680,BM,LOOKUPS!I$5,0)*$FG$6+VLOOKUP($FA680,DIV,LOOKUPS!I$7,0)*$FH$6++VLOOKUP($FA680,SIZE,LOOKUPS!I$11,0)*$FI$6)</f>
        <v>9.8547000000000011</v>
      </c>
      <c r="FI680" s="1">
        <f>IF(ISERROR(VLOOKUP($FA680,MOM,LOOKUPS!J$12,0)*$FB$6+VLOOKUP($FA680,STREV,LOOKUPS!J$10,0)*$FC$6+VLOOKUP($FA680,LTREV,LOOKUPS!J$9,0)*$FD$6+VLOOKUP($FA680,CFP,LOOKUPS!J$6,0)*$FE$6+VLOOKUP($FA680,EP,LOOKUPS!J$8,0)*$FF$6+VLOOKUP($FA680,BM,LOOKUPS!J$5,0)*$FG$6+VLOOKUP($FA680,DIV,LOOKUPS!J$7,0)*$FH$6++VLOOKUP($FA680,SIZE,LOOKUPS!J$11,0)*$FI$6),"",VLOOKUP($FA680,MOM,LOOKUPS!J$12,0)*$FB$6+VLOOKUP($FA680,STREV,LOOKUPS!J$10,0)*$FC$6+VLOOKUP($FA680,LTREV,LOOKUPS!J$9,0)*$FD$6+VLOOKUP($FA680,CFP,LOOKUPS!J$6,0)*$FE$6+VLOOKUP($FA680,EP,LOOKUPS!J$8,0)*$FF$6+VLOOKUP($FA680,BM,LOOKUPS!J$5,0)*$FG$6+VLOOKUP($FA680,DIV,LOOKUPS!J$7,0)*$FH$6++VLOOKUP($FA680,SIZE,LOOKUPS!J$11,0)*$FI$6)</f>
        <v>9.1183000000000014</v>
      </c>
      <c r="FJ680" s="1">
        <f>IF(ISERROR(VLOOKUP($FA680,MOM,LOOKUPS!K$12,0)*$FB$6+VLOOKUP($FA680,STREV,LOOKUPS!K$10,0)*$FC$6+VLOOKUP($FA680,LTREV,LOOKUPS!K$9,0)*$FD$6+VLOOKUP($FA680,CFP,LOOKUPS!K$6,0)*$FE$6+VLOOKUP($FA680,EP,LOOKUPS!K$8,0)*$FF$6+VLOOKUP($FA680,BM,LOOKUPS!K$5,0)*$FG$6+VLOOKUP($FA680,DIV,LOOKUPS!K$7,0)*$FH$6++VLOOKUP($FA680,SIZE,LOOKUPS!K$11,0)*$FI$6),"",VLOOKUP($FA680,MOM,LOOKUPS!K$12,0)*$FB$6+VLOOKUP($FA680,STREV,LOOKUPS!K$10,0)*$FC$6+VLOOKUP($FA680,LTREV,LOOKUPS!K$9,0)*$FD$6+VLOOKUP($FA680,CFP,LOOKUPS!K$6,0)*$FE$6+VLOOKUP($FA680,EP,LOOKUPS!K$8,0)*$FF$6+VLOOKUP($FA680,BM,LOOKUPS!K$5,0)*$FG$6+VLOOKUP($FA680,DIV,LOOKUPS!K$7,0)*$FH$6++VLOOKUP($FA680,SIZE,LOOKUPS!K$11,0)*$FI$6)</f>
        <v>9.0685000000000002</v>
      </c>
      <c r="FK680" s="1">
        <f>IF(ISERROR(VLOOKUP($FA680,MOM,LOOKUPS!L$12,0)*$FB$6+VLOOKUP($FA680,STREV,LOOKUPS!L$10,0)*$FC$6+VLOOKUP($FA680,LTREV,LOOKUPS!L$9,0)*$FD$6+VLOOKUP($FA680,CFP,LOOKUPS!L$6,0)*$FE$6+VLOOKUP($FA680,EP,LOOKUPS!L$8,0)*$FF$6+VLOOKUP($FA680,BM,LOOKUPS!L$5,0)*$FG$6+VLOOKUP($FA680,DIV,LOOKUPS!L$7,0)*$FH$6++VLOOKUP($FA680,SIZE,LOOKUPS!L$11,0)*$FI$6),"",VLOOKUP($FA680,MOM,LOOKUPS!L$12,0)*$FB$6+VLOOKUP($FA680,STREV,LOOKUPS!L$10,0)*$FC$6+VLOOKUP($FA680,LTREV,LOOKUPS!L$9,0)*$FD$6+VLOOKUP($FA680,CFP,LOOKUPS!L$6,0)*$FE$6+VLOOKUP($FA680,EP,LOOKUPS!L$8,0)*$FF$6+VLOOKUP($FA680,BM,LOOKUPS!L$5,0)*$FG$6+VLOOKUP($FA680,DIV,LOOKUPS!L$7,0)*$FH$6++VLOOKUP($FA680,SIZE,LOOKUPS!L$11,0)*$FI$6)</f>
        <v>11.686100000000001</v>
      </c>
    </row>
    <row r="681" spans="1:167" x14ac:dyDescent="0.3">
      <c r="A681" s="1">
        <v>198212</v>
      </c>
      <c r="B681" s="1">
        <v>2.77</v>
      </c>
      <c r="C681" s="1">
        <v>2.37</v>
      </c>
      <c r="D681" s="1">
        <v>2.4900000000000002</v>
      </c>
      <c r="E681" s="1">
        <v>1.31</v>
      </c>
      <c r="F681" s="1">
        <v>1.3</v>
      </c>
      <c r="G681" s="1">
        <v>2.44</v>
      </c>
      <c r="H681" s="1">
        <v>2.0699999999999998</v>
      </c>
      <c r="I681" s="1">
        <v>1.96</v>
      </c>
      <c r="J681" s="1">
        <v>1.97</v>
      </c>
      <c r="K681" s="1">
        <v>3.27</v>
      </c>
      <c r="M681" s="1">
        <v>198201</v>
      </c>
      <c r="N681" s="1">
        <v>-0.24</v>
      </c>
      <c r="O681" s="1">
        <v>-2.0299999999999998</v>
      </c>
      <c r="P681" s="1">
        <v>-1.62</v>
      </c>
      <c r="Q681" s="1">
        <v>-1.6</v>
      </c>
      <c r="R681" s="1">
        <v>-2.2599999999999998</v>
      </c>
      <c r="S681" s="1">
        <v>-1.49</v>
      </c>
      <c r="T681" s="1">
        <v>-1.29</v>
      </c>
      <c r="U681" s="1">
        <v>-1.65</v>
      </c>
      <c r="V681" s="1">
        <v>-1.46</v>
      </c>
      <c r="W681" s="1">
        <v>-3.9</v>
      </c>
      <c r="Y681" s="1">
        <v>198612</v>
      </c>
      <c r="Z681" s="1">
        <v>-3.43</v>
      </c>
      <c r="AA681" s="1">
        <v>-3.73</v>
      </c>
      <c r="AB681" s="1">
        <v>-3.61</v>
      </c>
      <c r="AC681" s="1">
        <v>-2.12</v>
      </c>
      <c r="AD681" s="1">
        <v>-1.92</v>
      </c>
      <c r="AE681" s="1">
        <v>-2.48</v>
      </c>
      <c r="AF681" s="1">
        <v>-3.18</v>
      </c>
      <c r="AG681" s="1">
        <v>-2.14</v>
      </c>
      <c r="AH681" s="1">
        <v>-3</v>
      </c>
      <c r="AI681" s="1">
        <v>-2.9</v>
      </c>
      <c r="AK681">
        <v>200706</v>
      </c>
      <c r="AL681">
        <v>-1.76</v>
      </c>
      <c r="AM681">
        <v>-0.18</v>
      </c>
      <c r="AN681">
        <v>-0.71</v>
      </c>
      <c r="AO681">
        <v>-0.74</v>
      </c>
      <c r="AP681">
        <v>-0.08</v>
      </c>
      <c r="AQ681">
        <v>-0.28000000000000003</v>
      </c>
      <c r="AR681">
        <v>-0.96</v>
      </c>
      <c r="AS681">
        <v>-0.83</v>
      </c>
      <c r="AT681">
        <v>-0.81</v>
      </c>
      <c r="AU681">
        <v>0.28000000000000003</v>
      </c>
      <c r="AV681">
        <v>-0.65</v>
      </c>
      <c r="AW681">
        <v>-0.47</v>
      </c>
      <c r="AX681">
        <v>-7.0000000000000007E-2</v>
      </c>
      <c r="AY681">
        <v>-0.89</v>
      </c>
      <c r="AZ681">
        <v>-1.04</v>
      </c>
      <c r="BA681">
        <v>-1.05</v>
      </c>
      <c r="BB681">
        <v>-0.56999999999999995</v>
      </c>
      <c r="BC681">
        <v>-0.73</v>
      </c>
      <c r="BD681">
        <v>-0.88</v>
      </c>
      <c r="BF681" s="1">
        <v>200706</v>
      </c>
      <c r="BG681" s="1">
        <v>-1.4</v>
      </c>
      <c r="BH681" s="1">
        <v>-0.11</v>
      </c>
      <c r="BI681" s="1">
        <v>-0.36</v>
      </c>
      <c r="BJ681" s="1">
        <v>-1.45</v>
      </c>
      <c r="BK681" s="1">
        <v>0.1</v>
      </c>
      <c r="BL681" s="1">
        <v>-0.27</v>
      </c>
      <c r="BM681" s="1">
        <v>-0.43</v>
      </c>
      <c r="BN681" s="1">
        <v>-1.0900000000000001</v>
      </c>
      <c r="BO681" s="1">
        <v>-1.53</v>
      </c>
      <c r="BP681" s="1">
        <v>0.55000000000000004</v>
      </c>
      <c r="BQ681" s="1">
        <v>-0.46</v>
      </c>
      <c r="BR681" s="1">
        <v>-0.68</v>
      </c>
      <c r="BS681" s="1">
        <v>0.24</v>
      </c>
      <c r="BT681" s="1">
        <v>-0.21</v>
      </c>
      <c r="BU681" s="1">
        <v>-0.61</v>
      </c>
      <c r="BV681" s="1">
        <v>-0.81</v>
      </c>
      <c r="BW681" s="1">
        <v>-1.33</v>
      </c>
      <c r="BX681" s="1">
        <v>-1.76</v>
      </c>
      <c r="BY681" s="1">
        <v>-1.33</v>
      </c>
      <c r="CA681" s="1">
        <v>198206</v>
      </c>
      <c r="CB681" s="1">
        <v>-3.35</v>
      </c>
      <c r="CC681" s="1">
        <v>-5.26</v>
      </c>
      <c r="CD681" s="1">
        <v>-1.9</v>
      </c>
      <c r="CE681" s="1">
        <v>-0.96</v>
      </c>
      <c r="CF681" s="1">
        <v>-5.93</v>
      </c>
      <c r="CG681" s="1">
        <v>-2.23</v>
      </c>
      <c r="CH681" s="1">
        <v>-2.0499999999999998</v>
      </c>
      <c r="CI681" s="1">
        <v>-0.8</v>
      </c>
      <c r="CJ681" s="1">
        <v>-1.33</v>
      </c>
      <c r="CK681" s="1">
        <v>-7.2</v>
      </c>
      <c r="CL681" s="1">
        <v>-2.5499999999999998</v>
      </c>
      <c r="CM681" s="1">
        <v>-2.44</v>
      </c>
      <c r="CN681" s="1">
        <v>-1.99</v>
      </c>
      <c r="CO681" s="1">
        <v>-1.47</v>
      </c>
      <c r="CP681" s="1">
        <v>-2.59</v>
      </c>
      <c r="CQ681" s="1">
        <v>-1.51</v>
      </c>
      <c r="CR681" s="1">
        <v>-0.15</v>
      </c>
      <c r="CS681" s="1">
        <v>-2.02</v>
      </c>
      <c r="CT681" s="1">
        <v>-0.82</v>
      </c>
      <c r="CV681" s="1">
        <v>198306</v>
      </c>
      <c r="CW681" s="1">
        <v>5.93</v>
      </c>
      <c r="CX681" s="1">
        <v>5.35</v>
      </c>
      <c r="CY681" s="1">
        <v>3.65</v>
      </c>
      <c r="CZ681" s="1">
        <v>1.48</v>
      </c>
      <c r="DA681" s="1">
        <v>5.74</v>
      </c>
      <c r="DB681" s="1">
        <v>4.93</v>
      </c>
      <c r="DC681" s="1">
        <v>3.36</v>
      </c>
      <c r="DD681" s="1">
        <v>2.34</v>
      </c>
      <c r="DE681" s="1">
        <v>0.81</v>
      </c>
      <c r="DF681" s="1">
        <v>6.55</v>
      </c>
      <c r="DG681" s="1">
        <v>4.62</v>
      </c>
      <c r="DH681" s="1">
        <v>4.41</v>
      </c>
      <c r="DI681" s="1">
        <v>5.44</v>
      </c>
      <c r="DJ681" s="1">
        <v>3.42</v>
      </c>
      <c r="DK681" s="1">
        <v>3.3</v>
      </c>
      <c r="DL681" s="1">
        <v>2.08</v>
      </c>
      <c r="DM681" s="1">
        <v>2.6</v>
      </c>
      <c r="DN681" s="1">
        <v>1.27</v>
      </c>
      <c r="DO681" s="1">
        <v>0.34</v>
      </c>
      <c r="DQ681" s="1">
        <v>198206</v>
      </c>
      <c r="DR681" s="1">
        <v>-99.99</v>
      </c>
      <c r="DS681" s="1">
        <v>-3.54</v>
      </c>
      <c r="DT681" s="1">
        <v>-3.06</v>
      </c>
      <c r="DU681" s="1">
        <v>-2.62</v>
      </c>
      <c r="DV681" s="1">
        <v>-3.53</v>
      </c>
      <c r="DW681" s="1">
        <v>-3.09</v>
      </c>
      <c r="DX681" s="1">
        <v>-3.66</v>
      </c>
      <c r="DY681" s="1">
        <v>-2.56</v>
      </c>
      <c r="DZ681" s="1">
        <v>-2.69</v>
      </c>
      <c r="EA681" s="1">
        <v>-3.38</v>
      </c>
      <c r="EB681" s="1">
        <v>-4.2300000000000004</v>
      </c>
      <c r="EC681" s="1">
        <v>-3.63</v>
      </c>
      <c r="ED681" s="1">
        <v>-2.4700000000000002</v>
      </c>
      <c r="EE681" s="1">
        <v>-4.1900000000000004</v>
      </c>
      <c r="EF681" s="1">
        <v>-3</v>
      </c>
      <c r="EG681" s="1">
        <v>-2.64</v>
      </c>
      <c r="EH681" s="1">
        <v>-2.4700000000000002</v>
      </c>
      <c r="EI681" s="1">
        <v>-3.65</v>
      </c>
      <c r="EJ681" s="1">
        <v>-1.67</v>
      </c>
      <c r="EL681">
        <v>198206</v>
      </c>
      <c r="EM681">
        <v>-3.09</v>
      </c>
      <c r="EN681">
        <v>-0.4</v>
      </c>
      <c r="EO681">
        <v>1.54</v>
      </c>
      <c r="EP681">
        <v>0.96</v>
      </c>
      <c r="ER681" s="1">
        <v>198212</v>
      </c>
      <c r="ES681" s="1">
        <v>0.02</v>
      </c>
      <c r="EU681" s="1">
        <v>198201</v>
      </c>
      <c r="EV681" s="1">
        <v>-1.22</v>
      </c>
      <c r="EX681" s="1">
        <v>198612</v>
      </c>
      <c r="EY681" s="1">
        <v>0.55000000000000004</v>
      </c>
      <c r="FA681" s="1">
        <v>198212</v>
      </c>
      <c r="FB681" s="1">
        <f>IF(ISERROR(VLOOKUP($FA681,MOM,LOOKUPS!C$12,0)*$FB$6+VLOOKUP($FA681,STREV,LOOKUPS!C$10,0)*$FC$6+VLOOKUP($FA681,LTREV,LOOKUPS!C$9,0)*$FD$6+VLOOKUP($FA681,CFP,LOOKUPS!C$6,0)*$FE$6+VLOOKUP($FA681,EP,LOOKUPS!C$8,0)*$FF$6+VLOOKUP($FA681,BM,LOOKUPS!C$5,0)*$FG$6+VLOOKUP($FA681,DIV,LOOKUPS!C$7,0)*$FH$6++VLOOKUP($FA681,SIZE,LOOKUPS!C$11,0)*$FI$6),"",VLOOKUP($FA681,MOM,LOOKUPS!C$12,0)*$FB$6+VLOOKUP($FA681,STREV,LOOKUPS!C$10,0)*$FC$6+VLOOKUP($FA681,LTREV,LOOKUPS!C$9,0)*$FD$6+VLOOKUP($FA681,CFP,LOOKUPS!C$6,0)*$FE$6+VLOOKUP($FA681,EP,LOOKUPS!C$8,0)*$FF$6+VLOOKUP($FA681,BM,LOOKUPS!C$5,0)*$FG$6+VLOOKUP($FA681,DIV,LOOKUPS!C$7,0)*$FH$6++VLOOKUP($FA681,SIZE,LOOKUPS!C$11,0)*$FI$6)</f>
        <v>1.8562000000000003</v>
      </c>
      <c r="FC681" s="1">
        <f>IF(ISERROR(VLOOKUP($FA681,MOM,LOOKUPS!D$12,0)*$FB$6+VLOOKUP($FA681,STREV,LOOKUPS!D$10,0)*$FC$6+VLOOKUP($FA681,LTREV,LOOKUPS!D$9,0)*$FD$6+VLOOKUP($FA681,CFP,LOOKUPS!D$6,0)*$FE$6+VLOOKUP($FA681,EP,LOOKUPS!D$8,0)*$FF$6+VLOOKUP($FA681,BM,LOOKUPS!D$5,0)*$FG$6+VLOOKUP($FA681,DIV,LOOKUPS!D$7,0)*$FH$6++VLOOKUP($FA681,SIZE,LOOKUPS!D$11,0)*$FI$6),"",VLOOKUP($FA681,MOM,LOOKUPS!D$12,0)*$FB$6+VLOOKUP($FA681,STREV,LOOKUPS!D$10,0)*$FC$6+VLOOKUP($FA681,LTREV,LOOKUPS!D$9,0)*$FD$6+VLOOKUP($FA681,CFP,LOOKUPS!D$6,0)*$FE$6+VLOOKUP($FA681,EP,LOOKUPS!D$8,0)*$FF$6+VLOOKUP($FA681,BM,LOOKUPS!D$5,0)*$FG$6+VLOOKUP($FA681,DIV,LOOKUPS!D$7,0)*$FH$6++VLOOKUP($FA681,SIZE,LOOKUPS!D$11,0)*$FI$6)</f>
        <v>2.2479</v>
      </c>
      <c r="FD681" s="1">
        <f>IF(ISERROR(VLOOKUP($FA681,MOM,LOOKUPS!E$12,0)*$FB$6+VLOOKUP($FA681,STREV,LOOKUPS!E$10,0)*$FC$6+VLOOKUP($FA681,LTREV,LOOKUPS!E$9,0)*$FD$6+VLOOKUP($FA681,CFP,LOOKUPS!E$6,0)*$FE$6+VLOOKUP($FA681,EP,LOOKUPS!E$8,0)*$FF$6+VLOOKUP($FA681,BM,LOOKUPS!E$5,0)*$FG$6+VLOOKUP($FA681,DIV,LOOKUPS!E$7,0)*$FH$6++VLOOKUP($FA681,SIZE,LOOKUPS!E$11,0)*$FI$6),"",VLOOKUP($FA681,MOM,LOOKUPS!E$12,0)*$FB$6+VLOOKUP($FA681,STREV,LOOKUPS!E$10,0)*$FC$6+VLOOKUP($FA681,LTREV,LOOKUPS!E$9,0)*$FD$6+VLOOKUP($FA681,CFP,LOOKUPS!E$6,0)*$FE$6+VLOOKUP($FA681,EP,LOOKUPS!E$8,0)*$FF$6+VLOOKUP($FA681,BM,LOOKUPS!E$5,0)*$FG$6+VLOOKUP($FA681,DIV,LOOKUPS!E$7,0)*$FH$6++VLOOKUP($FA681,SIZE,LOOKUPS!E$11,0)*$FI$6)</f>
        <v>2.2077</v>
      </c>
      <c r="FE681" s="1">
        <f>IF(ISERROR(VLOOKUP($FA681,MOM,LOOKUPS!F$12,0)*$FB$6+VLOOKUP($FA681,STREV,LOOKUPS!F$10,0)*$FC$6+VLOOKUP($FA681,LTREV,LOOKUPS!F$9,0)*$FD$6+VLOOKUP($FA681,CFP,LOOKUPS!F$6,0)*$FE$6+VLOOKUP($FA681,EP,LOOKUPS!F$8,0)*$FF$6+VLOOKUP($FA681,BM,LOOKUPS!F$5,0)*$FG$6+VLOOKUP($FA681,DIV,LOOKUPS!F$7,0)*$FH$6++VLOOKUP($FA681,SIZE,LOOKUPS!F$11,0)*$FI$6),"",VLOOKUP($FA681,MOM,LOOKUPS!F$12,0)*$FB$6+VLOOKUP($FA681,STREV,LOOKUPS!F$10,0)*$FC$6+VLOOKUP($FA681,LTREV,LOOKUPS!F$9,0)*$FD$6+VLOOKUP($FA681,CFP,LOOKUPS!F$6,0)*$FE$6+VLOOKUP($FA681,EP,LOOKUPS!F$8,0)*$FF$6+VLOOKUP($FA681,BM,LOOKUPS!F$5,0)*$FG$6+VLOOKUP($FA681,DIV,LOOKUPS!F$7,0)*$FH$6++VLOOKUP($FA681,SIZE,LOOKUPS!F$11,0)*$FI$6)</f>
        <v>1.8556000000000001</v>
      </c>
      <c r="FF681" s="1">
        <f>IF(ISERROR(VLOOKUP($FA681,MOM,LOOKUPS!G$12,0)*$FB$6+VLOOKUP($FA681,STREV,LOOKUPS!G$10,0)*$FC$6+VLOOKUP($FA681,LTREV,LOOKUPS!G$9,0)*$FD$6+VLOOKUP($FA681,CFP,LOOKUPS!G$6,0)*$FE$6+VLOOKUP($FA681,EP,LOOKUPS!G$8,0)*$FF$6+VLOOKUP($FA681,BM,LOOKUPS!G$5,0)*$FG$6+VLOOKUP($FA681,DIV,LOOKUPS!G$7,0)*$FH$6++VLOOKUP($FA681,SIZE,LOOKUPS!G$11,0)*$FI$6),"",VLOOKUP($FA681,MOM,LOOKUPS!G$12,0)*$FB$6+VLOOKUP($FA681,STREV,LOOKUPS!G$10,0)*$FC$6+VLOOKUP($FA681,LTREV,LOOKUPS!G$9,0)*$FD$6+VLOOKUP($FA681,CFP,LOOKUPS!G$6,0)*$FE$6+VLOOKUP($FA681,EP,LOOKUPS!G$8,0)*$FF$6+VLOOKUP($FA681,BM,LOOKUPS!G$5,0)*$FG$6+VLOOKUP($FA681,DIV,LOOKUPS!G$7,0)*$FH$6++VLOOKUP($FA681,SIZE,LOOKUPS!G$11,0)*$FI$6)</f>
        <v>2.0946000000000002</v>
      </c>
      <c r="FG681" s="1">
        <f>IF(ISERROR(VLOOKUP($FA681,MOM,LOOKUPS!H$12,0)*$FB$6+VLOOKUP($FA681,STREV,LOOKUPS!H$10,0)*$FC$6+VLOOKUP($FA681,LTREV,LOOKUPS!H$9,0)*$FD$6+VLOOKUP($FA681,CFP,LOOKUPS!H$6,0)*$FE$6+VLOOKUP($FA681,EP,LOOKUPS!H$8,0)*$FF$6+VLOOKUP($FA681,BM,LOOKUPS!H$5,0)*$FG$6+VLOOKUP($FA681,DIV,LOOKUPS!H$7,0)*$FH$6++VLOOKUP($FA681,SIZE,LOOKUPS!H$11,0)*$FI$6),"",VLOOKUP($FA681,MOM,LOOKUPS!H$12,0)*$FB$6+VLOOKUP($FA681,STREV,LOOKUPS!H$10,0)*$FC$6+VLOOKUP($FA681,LTREV,LOOKUPS!H$9,0)*$FD$6+VLOOKUP($FA681,CFP,LOOKUPS!H$6,0)*$FE$6+VLOOKUP($FA681,EP,LOOKUPS!H$8,0)*$FF$6+VLOOKUP($FA681,BM,LOOKUPS!H$5,0)*$FG$6+VLOOKUP($FA681,DIV,LOOKUPS!H$7,0)*$FH$6++VLOOKUP($FA681,SIZE,LOOKUPS!H$11,0)*$FI$6)</f>
        <v>2.4601999999999999</v>
      </c>
      <c r="FH681" s="1">
        <f>IF(ISERROR(VLOOKUP($FA681,MOM,LOOKUPS!I$12,0)*$FB$6+VLOOKUP($FA681,STREV,LOOKUPS!I$10,0)*$FC$6+VLOOKUP($FA681,LTREV,LOOKUPS!I$9,0)*$FD$6+VLOOKUP($FA681,CFP,LOOKUPS!I$6,0)*$FE$6+VLOOKUP($FA681,EP,LOOKUPS!I$8,0)*$FF$6+VLOOKUP($FA681,BM,LOOKUPS!I$5,0)*$FG$6+VLOOKUP($FA681,DIV,LOOKUPS!I$7,0)*$FH$6++VLOOKUP($FA681,SIZE,LOOKUPS!I$11,0)*$FI$6),"",VLOOKUP($FA681,MOM,LOOKUPS!I$12,0)*$FB$6+VLOOKUP($FA681,STREV,LOOKUPS!I$10,0)*$FC$6+VLOOKUP($FA681,LTREV,LOOKUPS!I$9,0)*$FD$6+VLOOKUP($FA681,CFP,LOOKUPS!I$6,0)*$FE$6+VLOOKUP($FA681,EP,LOOKUPS!I$8,0)*$FF$6+VLOOKUP($FA681,BM,LOOKUPS!I$5,0)*$FG$6+VLOOKUP($FA681,DIV,LOOKUPS!I$7,0)*$FH$6++VLOOKUP($FA681,SIZE,LOOKUPS!I$11,0)*$FI$6)</f>
        <v>2.4346999999999999</v>
      </c>
      <c r="FI681" s="1">
        <f>IF(ISERROR(VLOOKUP($FA681,MOM,LOOKUPS!J$12,0)*$FB$6+VLOOKUP($FA681,STREV,LOOKUPS!J$10,0)*$FC$6+VLOOKUP($FA681,LTREV,LOOKUPS!J$9,0)*$FD$6+VLOOKUP($FA681,CFP,LOOKUPS!J$6,0)*$FE$6+VLOOKUP($FA681,EP,LOOKUPS!J$8,0)*$FF$6+VLOOKUP($FA681,BM,LOOKUPS!J$5,0)*$FG$6+VLOOKUP($FA681,DIV,LOOKUPS!J$7,0)*$FH$6++VLOOKUP($FA681,SIZE,LOOKUPS!J$11,0)*$FI$6),"",VLOOKUP($FA681,MOM,LOOKUPS!J$12,0)*$FB$6+VLOOKUP($FA681,STREV,LOOKUPS!J$10,0)*$FC$6+VLOOKUP($FA681,LTREV,LOOKUPS!J$9,0)*$FD$6+VLOOKUP($FA681,CFP,LOOKUPS!J$6,0)*$FE$6+VLOOKUP($FA681,EP,LOOKUPS!J$8,0)*$FF$6+VLOOKUP($FA681,BM,LOOKUPS!J$5,0)*$FG$6+VLOOKUP($FA681,DIV,LOOKUPS!J$7,0)*$FH$6++VLOOKUP($FA681,SIZE,LOOKUPS!J$11,0)*$FI$6)</f>
        <v>1.623</v>
      </c>
      <c r="FJ681" s="1">
        <f>IF(ISERROR(VLOOKUP($FA681,MOM,LOOKUPS!K$12,0)*$FB$6+VLOOKUP($FA681,STREV,LOOKUPS!K$10,0)*$FC$6+VLOOKUP($FA681,LTREV,LOOKUPS!K$9,0)*$FD$6+VLOOKUP($FA681,CFP,LOOKUPS!K$6,0)*$FE$6+VLOOKUP($FA681,EP,LOOKUPS!K$8,0)*$FF$6+VLOOKUP($FA681,BM,LOOKUPS!K$5,0)*$FG$6+VLOOKUP($FA681,DIV,LOOKUPS!K$7,0)*$FH$6++VLOOKUP($FA681,SIZE,LOOKUPS!K$11,0)*$FI$6),"",VLOOKUP($FA681,MOM,LOOKUPS!K$12,0)*$FB$6+VLOOKUP($FA681,STREV,LOOKUPS!K$10,0)*$FC$6+VLOOKUP($FA681,LTREV,LOOKUPS!K$9,0)*$FD$6+VLOOKUP($FA681,CFP,LOOKUPS!K$6,0)*$FE$6+VLOOKUP($FA681,EP,LOOKUPS!K$8,0)*$FF$6+VLOOKUP($FA681,BM,LOOKUPS!K$5,0)*$FG$6+VLOOKUP($FA681,DIV,LOOKUPS!K$7,0)*$FH$6++VLOOKUP($FA681,SIZE,LOOKUPS!K$11,0)*$FI$6)</f>
        <v>2.1955</v>
      </c>
      <c r="FK681" s="1">
        <f>IF(ISERROR(VLOOKUP($FA681,MOM,LOOKUPS!L$12,0)*$FB$6+VLOOKUP($FA681,STREV,LOOKUPS!L$10,0)*$FC$6+VLOOKUP($FA681,LTREV,LOOKUPS!L$9,0)*$FD$6+VLOOKUP($FA681,CFP,LOOKUPS!L$6,0)*$FE$6+VLOOKUP($FA681,EP,LOOKUPS!L$8,0)*$FF$6+VLOOKUP($FA681,BM,LOOKUPS!L$5,0)*$FG$6+VLOOKUP($FA681,DIV,LOOKUPS!L$7,0)*$FH$6++VLOOKUP($FA681,SIZE,LOOKUPS!L$11,0)*$FI$6),"",VLOOKUP($FA681,MOM,LOOKUPS!L$12,0)*$FB$6+VLOOKUP($FA681,STREV,LOOKUPS!L$10,0)*$FC$6+VLOOKUP($FA681,LTREV,LOOKUPS!L$9,0)*$FD$6+VLOOKUP($FA681,CFP,LOOKUPS!L$6,0)*$FE$6+VLOOKUP($FA681,EP,LOOKUPS!L$8,0)*$FF$6+VLOOKUP($FA681,BM,LOOKUPS!L$5,0)*$FG$6+VLOOKUP($FA681,DIV,LOOKUPS!L$7,0)*$FH$6++VLOOKUP($FA681,SIZE,LOOKUPS!L$11,0)*$FI$6)</f>
        <v>3.8140000000000001</v>
      </c>
    </row>
    <row r="682" spans="1:167" x14ac:dyDescent="0.3">
      <c r="A682" s="1">
        <v>198301</v>
      </c>
      <c r="B682" s="1">
        <v>19.39</v>
      </c>
      <c r="C682" s="1">
        <v>13.14</v>
      </c>
      <c r="D682" s="1">
        <v>10.85</v>
      </c>
      <c r="E682" s="1">
        <v>8.7100000000000009</v>
      </c>
      <c r="F682" s="1">
        <v>7.45</v>
      </c>
      <c r="G682" s="1">
        <v>6.24</v>
      </c>
      <c r="H682" s="1">
        <v>5.94</v>
      </c>
      <c r="I682" s="1">
        <v>7.43</v>
      </c>
      <c r="J682" s="1">
        <v>8.4700000000000006</v>
      </c>
      <c r="K682" s="1">
        <v>10.89</v>
      </c>
      <c r="M682" s="1">
        <v>198202</v>
      </c>
      <c r="N682" s="1">
        <v>-7.68</v>
      </c>
      <c r="O682" s="1">
        <v>-5.16</v>
      </c>
      <c r="P682" s="1">
        <v>-5.53</v>
      </c>
      <c r="Q682" s="1">
        <v>-4.57</v>
      </c>
      <c r="R682" s="1">
        <v>-3.51</v>
      </c>
      <c r="S682" s="1">
        <v>-3.43</v>
      </c>
      <c r="T682" s="1">
        <v>-2.88</v>
      </c>
      <c r="U682" s="1">
        <v>-2.5499999999999998</v>
      </c>
      <c r="V682" s="1">
        <v>-3.58</v>
      </c>
      <c r="W682" s="1">
        <v>-5.96</v>
      </c>
      <c r="Y682" s="1">
        <v>198701</v>
      </c>
      <c r="Z682" s="1">
        <v>16.34</v>
      </c>
      <c r="AA682" s="1">
        <v>12.49</v>
      </c>
      <c r="AB682" s="1">
        <v>10.119999999999999</v>
      </c>
      <c r="AC682" s="1">
        <v>9.3800000000000008</v>
      </c>
      <c r="AD682" s="1">
        <v>12.07</v>
      </c>
      <c r="AE682" s="1">
        <v>10.69</v>
      </c>
      <c r="AF682" s="1">
        <v>11.81</v>
      </c>
      <c r="AG682" s="1">
        <v>10.01</v>
      </c>
      <c r="AH682" s="1">
        <v>9.86</v>
      </c>
      <c r="AI682" s="1">
        <v>11.11</v>
      </c>
      <c r="AK682">
        <v>200707</v>
      </c>
      <c r="AL682">
        <v>-5.86</v>
      </c>
      <c r="AM682">
        <v>-4.3600000000000003</v>
      </c>
      <c r="AN682">
        <v>-4.9000000000000004</v>
      </c>
      <c r="AO682">
        <v>-6.05</v>
      </c>
      <c r="AP682">
        <v>-4.08</v>
      </c>
      <c r="AQ682">
        <v>-4.99</v>
      </c>
      <c r="AR682">
        <v>-4.6500000000000004</v>
      </c>
      <c r="AS682">
        <v>-5.44</v>
      </c>
      <c r="AT682">
        <v>-6.4</v>
      </c>
      <c r="AU682">
        <v>-4.21</v>
      </c>
      <c r="AV682">
        <v>-3.86</v>
      </c>
      <c r="AW682">
        <v>-5.18</v>
      </c>
      <c r="AX682">
        <v>-4.79</v>
      </c>
      <c r="AY682">
        <v>-4.47</v>
      </c>
      <c r="AZ682">
        <v>-4.8600000000000003</v>
      </c>
      <c r="BA682">
        <v>-5.58</v>
      </c>
      <c r="BB682">
        <v>-5.29</v>
      </c>
      <c r="BC682">
        <v>-6.29</v>
      </c>
      <c r="BD682">
        <v>-6.52</v>
      </c>
      <c r="BF682" s="1">
        <v>200707</v>
      </c>
      <c r="BG682" s="1">
        <v>-5.77</v>
      </c>
      <c r="BH682" s="1">
        <v>-3.92</v>
      </c>
      <c r="BI682" s="1">
        <v>-4.9800000000000004</v>
      </c>
      <c r="BJ682" s="1">
        <v>-6.37</v>
      </c>
      <c r="BK682" s="1">
        <v>-3.75</v>
      </c>
      <c r="BL682" s="1">
        <v>-4.24</v>
      </c>
      <c r="BM682" s="1">
        <v>-5.26</v>
      </c>
      <c r="BN682" s="1">
        <v>-5.7</v>
      </c>
      <c r="BO682" s="1">
        <v>-6.54</v>
      </c>
      <c r="BP682" s="1">
        <v>-3.57</v>
      </c>
      <c r="BQ682" s="1">
        <v>-4</v>
      </c>
      <c r="BR682" s="1">
        <v>-4.4800000000000004</v>
      </c>
      <c r="BS682" s="1">
        <v>-3.98</v>
      </c>
      <c r="BT682" s="1">
        <v>-5.6</v>
      </c>
      <c r="BU682" s="1">
        <v>-4.9000000000000004</v>
      </c>
      <c r="BV682" s="1">
        <v>-5.38</v>
      </c>
      <c r="BW682" s="1">
        <v>-6.03</v>
      </c>
      <c r="BX682" s="1">
        <v>-5.97</v>
      </c>
      <c r="BY682" s="1">
        <v>-7.21</v>
      </c>
      <c r="CA682" s="1">
        <v>198207</v>
      </c>
      <c r="CB682" s="1">
        <v>-3.92</v>
      </c>
      <c r="CC682" s="1">
        <v>-2.76</v>
      </c>
      <c r="CD682" s="1">
        <v>-1.17</v>
      </c>
      <c r="CE682" s="1">
        <v>-0.57999999999999996</v>
      </c>
      <c r="CF682" s="1">
        <v>-2.93</v>
      </c>
      <c r="CG682" s="1">
        <v>-1.8</v>
      </c>
      <c r="CH682" s="1">
        <v>-1.08</v>
      </c>
      <c r="CI682" s="1">
        <v>-1.18</v>
      </c>
      <c r="CJ682" s="1">
        <v>-0.31</v>
      </c>
      <c r="CK682" s="1">
        <v>-3.58</v>
      </c>
      <c r="CL682" s="1">
        <v>-1.24</v>
      </c>
      <c r="CM682" s="1">
        <v>-2.15</v>
      </c>
      <c r="CN682" s="1">
        <v>-1.4</v>
      </c>
      <c r="CO682" s="1">
        <v>-1.18</v>
      </c>
      <c r="CP682" s="1">
        <v>-0.98</v>
      </c>
      <c r="CQ682" s="1">
        <v>-1.1200000000000001</v>
      </c>
      <c r="CR682" s="1">
        <v>-1.25</v>
      </c>
      <c r="CS682" s="1">
        <v>-0.92</v>
      </c>
      <c r="CT682" s="1">
        <v>0.12</v>
      </c>
      <c r="CV682" s="1">
        <v>198307</v>
      </c>
      <c r="CW682" s="1">
        <v>-2.38</v>
      </c>
      <c r="CX682" s="1">
        <v>-2.4</v>
      </c>
      <c r="CY682" s="1">
        <v>-1.04</v>
      </c>
      <c r="CZ682" s="1">
        <v>1.21</v>
      </c>
      <c r="DA682" s="1">
        <v>-2.65</v>
      </c>
      <c r="DB682" s="1">
        <v>-1.48</v>
      </c>
      <c r="DC682" s="1">
        <v>-1.27</v>
      </c>
      <c r="DD682" s="1">
        <v>0.18</v>
      </c>
      <c r="DE682" s="1">
        <v>1.54</v>
      </c>
      <c r="DF682" s="1">
        <v>-3.2</v>
      </c>
      <c r="DG682" s="1">
        <v>-1.84</v>
      </c>
      <c r="DH682" s="1">
        <v>-1.74</v>
      </c>
      <c r="DI682" s="1">
        <v>-1.24</v>
      </c>
      <c r="DJ682" s="1">
        <v>-1.33</v>
      </c>
      <c r="DK682" s="1">
        <v>-1.2</v>
      </c>
      <c r="DL682" s="1">
        <v>-0.34</v>
      </c>
      <c r="DM682" s="1">
        <v>0.67</v>
      </c>
      <c r="DN682" s="1">
        <v>1.21</v>
      </c>
      <c r="DO682" s="1">
        <v>2.0499999999999998</v>
      </c>
      <c r="DQ682" s="1">
        <v>198207</v>
      </c>
      <c r="DR682" s="1">
        <v>-99.99</v>
      </c>
      <c r="DS682" s="1">
        <v>-1.61</v>
      </c>
      <c r="DT682" s="1">
        <v>-1.27</v>
      </c>
      <c r="DU682" s="1">
        <v>-2.91</v>
      </c>
      <c r="DV682" s="1">
        <v>-1.57</v>
      </c>
      <c r="DW682" s="1">
        <v>-1.1599999999999999</v>
      </c>
      <c r="DX682" s="1">
        <v>-1.69</v>
      </c>
      <c r="DY682" s="1">
        <v>-2.74</v>
      </c>
      <c r="DZ682" s="1">
        <v>-2.66</v>
      </c>
      <c r="EA682" s="1">
        <v>-1.48</v>
      </c>
      <c r="EB682" s="1">
        <v>-2.06</v>
      </c>
      <c r="EC682" s="1">
        <v>-1.95</v>
      </c>
      <c r="ED682" s="1">
        <v>-0.19</v>
      </c>
      <c r="EE682" s="1">
        <v>-1.49</v>
      </c>
      <c r="EF682" s="1">
        <v>-1.92</v>
      </c>
      <c r="EG682" s="1">
        <v>-2.14</v>
      </c>
      <c r="EH682" s="1">
        <v>-3.4</v>
      </c>
      <c r="EI682" s="1">
        <v>-3.38</v>
      </c>
      <c r="EJ682" s="1">
        <v>-1.93</v>
      </c>
      <c r="EL682">
        <v>198207</v>
      </c>
      <c r="EM682">
        <v>-3.19</v>
      </c>
      <c r="EN682">
        <v>0.82</v>
      </c>
      <c r="EO682">
        <v>0.12</v>
      </c>
      <c r="EP682">
        <v>1.05</v>
      </c>
      <c r="ER682" s="1">
        <v>198301</v>
      </c>
      <c r="ES682" s="1">
        <v>-1.7</v>
      </c>
      <c r="EU682" s="1">
        <v>198202</v>
      </c>
      <c r="EV682" s="1">
        <v>-4.32</v>
      </c>
      <c r="EX682" s="1">
        <v>198701</v>
      </c>
      <c r="EY682" s="1">
        <v>3.18</v>
      </c>
      <c r="FA682" s="1">
        <v>198301</v>
      </c>
      <c r="FB682" s="1">
        <f>IF(ISERROR(VLOOKUP($FA682,MOM,LOOKUPS!C$12,0)*$FB$6+VLOOKUP($FA682,STREV,LOOKUPS!C$10,0)*$FC$6+VLOOKUP($FA682,LTREV,LOOKUPS!C$9,0)*$FD$6+VLOOKUP($FA682,CFP,LOOKUPS!C$6,0)*$FE$6+VLOOKUP($FA682,EP,LOOKUPS!C$8,0)*$FF$6+VLOOKUP($FA682,BM,LOOKUPS!C$5,0)*$FG$6+VLOOKUP($FA682,DIV,LOOKUPS!C$7,0)*$FH$6++VLOOKUP($FA682,SIZE,LOOKUPS!C$11,0)*$FI$6),"",VLOOKUP($FA682,MOM,LOOKUPS!C$12,0)*$FB$6+VLOOKUP($FA682,STREV,LOOKUPS!C$10,0)*$FC$6+VLOOKUP($FA682,LTREV,LOOKUPS!C$9,0)*$FD$6+VLOOKUP($FA682,CFP,LOOKUPS!C$6,0)*$FE$6+VLOOKUP($FA682,EP,LOOKUPS!C$8,0)*$FF$6+VLOOKUP($FA682,BM,LOOKUPS!C$5,0)*$FG$6+VLOOKUP($FA682,DIV,LOOKUPS!C$7,0)*$FH$6++VLOOKUP($FA682,SIZE,LOOKUPS!C$11,0)*$FI$6)</f>
        <v>15.934000000000001</v>
      </c>
      <c r="FC682" s="1">
        <f>IF(ISERROR(VLOOKUP($FA682,MOM,LOOKUPS!D$12,0)*$FB$6+VLOOKUP($FA682,STREV,LOOKUPS!D$10,0)*$FC$6+VLOOKUP($FA682,LTREV,LOOKUPS!D$9,0)*$FD$6+VLOOKUP($FA682,CFP,LOOKUPS!D$6,0)*$FE$6+VLOOKUP($FA682,EP,LOOKUPS!D$8,0)*$FF$6+VLOOKUP($FA682,BM,LOOKUPS!D$5,0)*$FG$6+VLOOKUP($FA682,DIV,LOOKUPS!D$7,0)*$FH$6++VLOOKUP($FA682,SIZE,LOOKUPS!D$11,0)*$FI$6),"",VLOOKUP($FA682,MOM,LOOKUPS!D$12,0)*$FB$6+VLOOKUP($FA682,STREV,LOOKUPS!D$10,0)*$FC$6+VLOOKUP($FA682,LTREV,LOOKUPS!D$9,0)*$FD$6+VLOOKUP($FA682,CFP,LOOKUPS!D$6,0)*$FE$6+VLOOKUP($FA682,EP,LOOKUPS!D$8,0)*$FF$6+VLOOKUP($FA682,BM,LOOKUPS!D$5,0)*$FG$6+VLOOKUP($FA682,DIV,LOOKUPS!D$7,0)*$FH$6++VLOOKUP($FA682,SIZE,LOOKUPS!D$11,0)*$FI$6)</f>
        <v>11.308300000000001</v>
      </c>
      <c r="FD682" s="1">
        <f>IF(ISERROR(VLOOKUP($FA682,MOM,LOOKUPS!E$12,0)*$FB$6+VLOOKUP($FA682,STREV,LOOKUPS!E$10,0)*$FC$6+VLOOKUP($FA682,LTREV,LOOKUPS!E$9,0)*$FD$6+VLOOKUP($FA682,CFP,LOOKUPS!E$6,0)*$FE$6+VLOOKUP($FA682,EP,LOOKUPS!E$8,0)*$FF$6+VLOOKUP($FA682,BM,LOOKUPS!E$5,0)*$FG$6+VLOOKUP($FA682,DIV,LOOKUPS!E$7,0)*$FH$6++VLOOKUP($FA682,SIZE,LOOKUPS!E$11,0)*$FI$6),"",VLOOKUP($FA682,MOM,LOOKUPS!E$12,0)*$FB$6+VLOOKUP($FA682,STREV,LOOKUPS!E$10,0)*$FC$6+VLOOKUP($FA682,LTREV,LOOKUPS!E$9,0)*$FD$6+VLOOKUP($FA682,CFP,LOOKUPS!E$6,0)*$FE$6+VLOOKUP($FA682,EP,LOOKUPS!E$8,0)*$FF$6+VLOOKUP($FA682,BM,LOOKUPS!E$5,0)*$FG$6+VLOOKUP($FA682,DIV,LOOKUPS!E$7,0)*$FH$6++VLOOKUP($FA682,SIZE,LOOKUPS!E$11,0)*$FI$6)</f>
        <v>9.1961000000000013</v>
      </c>
      <c r="FE682" s="1">
        <f>IF(ISERROR(VLOOKUP($FA682,MOM,LOOKUPS!F$12,0)*$FB$6+VLOOKUP($FA682,STREV,LOOKUPS!F$10,0)*$FC$6+VLOOKUP($FA682,LTREV,LOOKUPS!F$9,0)*$FD$6+VLOOKUP($FA682,CFP,LOOKUPS!F$6,0)*$FE$6+VLOOKUP($FA682,EP,LOOKUPS!F$8,0)*$FF$6+VLOOKUP($FA682,BM,LOOKUPS!F$5,0)*$FG$6+VLOOKUP($FA682,DIV,LOOKUPS!F$7,0)*$FH$6++VLOOKUP($FA682,SIZE,LOOKUPS!F$11,0)*$FI$6),"",VLOOKUP($FA682,MOM,LOOKUPS!F$12,0)*$FB$6+VLOOKUP($FA682,STREV,LOOKUPS!F$10,0)*$FC$6+VLOOKUP($FA682,LTREV,LOOKUPS!F$9,0)*$FD$6+VLOOKUP($FA682,CFP,LOOKUPS!F$6,0)*$FE$6+VLOOKUP($FA682,EP,LOOKUPS!F$8,0)*$FF$6+VLOOKUP($FA682,BM,LOOKUPS!F$5,0)*$FG$6+VLOOKUP($FA682,DIV,LOOKUPS!F$7,0)*$FH$6++VLOOKUP($FA682,SIZE,LOOKUPS!F$11,0)*$FI$6)</f>
        <v>8.4984999999999999</v>
      </c>
      <c r="FF682" s="1">
        <f>IF(ISERROR(VLOOKUP($FA682,MOM,LOOKUPS!G$12,0)*$FB$6+VLOOKUP($FA682,STREV,LOOKUPS!G$10,0)*$FC$6+VLOOKUP($FA682,LTREV,LOOKUPS!G$9,0)*$FD$6+VLOOKUP($FA682,CFP,LOOKUPS!G$6,0)*$FE$6+VLOOKUP($FA682,EP,LOOKUPS!G$8,0)*$FF$6+VLOOKUP($FA682,BM,LOOKUPS!G$5,0)*$FG$6+VLOOKUP($FA682,DIV,LOOKUPS!G$7,0)*$FH$6++VLOOKUP($FA682,SIZE,LOOKUPS!G$11,0)*$FI$6),"",VLOOKUP($FA682,MOM,LOOKUPS!G$12,0)*$FB$6+VLOOKUP($FA682,STREV,LOOKUPS!G$10,0)*$FC$6+VLOOKUP($FA682,LTREV,LOOKUPS!G$9,0)*$FD$6+VLOOKUP($FA682,CFP,LOOKUPS!G$6,0)*$FE$6+VLOOKUP($FA682,EP,LOOKUPS!G$8,0)*$FF$6+VLOOKUP($FA682,BM,LOOKUPS!G$5,0)*$FG$6+VLOOKUP($FA682,DIV,LOOKUPS!G$7,0)*$FH$6++VLOOKUP($FA682,SIZE,LOOKUPS!G$11,0)*$FI$6)</f>
        <v>6.8807000000000009</v>
      </c>
      <c r="FG682" s="1">
        <f>IF(ISERROR(VLOOKUP($FA682,MOM,LOOKUPS!H$12,0)*$FB$6+VLOOKUP($FA682,STREV,LOOKUPS!H$10,0)*$FC$6+VLOOKUP($FA682,LTREV,LOOKUPS!H$9,0)*$FD$6+VLOOKUP($FA682,CFP,LOOKUPS!H$6,0)*$FE$6+VLOOKUP($FA682,EP,LOOKUPS!H$8,0)*$FF$6+VLOOKUP($FA682,BM,LOOKUPS!H$5,0)*$FG$6+VLOOKUP($FA682,DIV,LOOKUPS!H$7,0)*$FH$6++VLOOKUP($FA682,SIZE,LOOKUPS!H$11,0)*$FI$6),"",VLOOKUP($FA682,MOM,LOOKUPS!H$12,0)*$FB$6+VLOOKUP($FA682,STREV,LOOKUPS!H$10,0)*$FC$6+VLOOKUP($FA682,LTREV,LOOKUPS!H$9,0)*$FD$6+VLOOKUP($FA682,CFP,LOOKUPS!H$6,0)*$FE$6+VLOOKUP($FA682,EP,LOOKUPS!H$8,0)*$FF$6+VLOOKUP($FA682,BM,LOOKUPS!H$5,0)*$FG$6+VLOOKUP($FA682,DIV,LOOKUPS!H$7,0)*$FH$6++VLOOKUP($FA682,SIZE,LOOKUPS!H$11,0)*$FI$6)</f>
        <v>8.8651</v>
      </c>
      <c r="FH682" s="1">
        <f>IF(ISERROR(VLOOKUP($FA682,MOM,LOOKUPS!I$12,0)*$FB$6+VLOOKUP($FA682,STREV,LOOKUPS!I$10,0)*$FC$6+VLOOKUP($FA682,LTREV,LOOKUPS!I$9,0)*$FD$6+VLOOKUP($FA682,CFP,LOOKUPS!I$6,0)*$FE$6+VLOOKUP($FA682,EP,LOOKUPS!I$8,0)*$FF$6+VLOOKUP($FA682,BM,LOOKUPS!I$5,0)*$FG$6+VLOOKUP($FA682,DIV,LOOKUPS!I$7,0)*$FH$6++VLOOKUP($FA682,SIZE,LOOKUPS!I$11,0)*$FI$6),"",VLOOKUP($FA682,MOM,LOOKUPS!I$12,0)*$FB$6+VLOOKUP($FA682,STREV,LOOKUPS!I$10,0)*$FC$6+VLOOKUP($FA682,LTREV,LOOKUPS!I$9,0)*$FD$6+VLOOKUP($FA682,CFP,LOOKUPS!I$6,0)*$FE$6+VLOOKUP($FA682,EP,LOOKUPS!I$8,0)*$FF$6+VLOOKUP($FA682,BM,LOOKUPS!I$5,0)*$FG$6+VLOOKUP($FA682,DIV,LOOKUPS!I$7,0)*$FH$6++VLOOKUP($FA682,SIZE,LOOKUPS!I$11,0)*$FI$6)</f>
        <v>7.6567000000000007</v>
      </c>
      <c r="FI682" s="1">
        <f>IF(ISERROR(VLOOKUP($FA682,MOM,LOOKUPS!J$12,0)*$FB$6+VLOOKUP($FA682,STREV,LOOKUPS!J$10,0)*$FC$6+VLOOKUP($FA682,LTREV,LOOKUPS!J$9,0)*$FD$6+VLOOKUP($FA682,CFP,LOOKUPS!J$6,0)*$FE$6+VLOOKUP($FA682,EP,LOOKUPS!J$8,0)*$FF$6+VLOOKUP($FA682,BM,LOOKUPS!J$5,0)*$FG$6+VLOOKUP($FA682,DIV,LOOKUPS!J$7,0)*$FH$6++VLOOKUP($FA682,SIZE,LOOKUPS!J$11,0)*$FI$6),"",VLOOKUP($FA682,MOM,LOOKUPS!J$12,0)*$FB$6+VLOOKUP($FA682,STREV,LOOKUPS!J$10,0)*$FC$6+VLOOKUP($FA682,LTREV,LOOKUPS!J$9,0)*$FD$6+VLOOKUP($FA682,CFP,LOOKUPS!J$6,0)*$FE$6+VLOOKUP($FA682,EP,LOOKUPS!J$8,0)*$FF$6+VLOOKUP($FA682,BM,LOOKUPS!J$5,0)*$FG$6+VLOOKUP($FA682,DIV,LOOKUPS!J$7,0)*$FH$6++VLOOKUP($FA682,SIZE,LOOKUPS!J$11,0)*$FI$6)</f>
        <v>7.6157000000000004</v>
      </c>
      <c r="FJ682" s="1">
        <f>IF(ISERROR(VLOOKUP($FA682,MOM,LOOKUPS!K$12,0)*$FB$6+VLOOKUP($FA682,STREV,LOOKUPS!K$10,0)*$FC$6+VLOOKUP($FA682,LTREV,LOOKUPS!K$9,0)*$FD$6+VLOOKUP($FA682,CFP,LOOKUPS!K$6,0)*$FE$6+VLOOKUP($FA682,EP,LOOKUPS!K$8,0)*$FF$6+VLOOKUP($FA682,BM,LOOKUPS!K$5,0)*$FG$6+VLOOKUP($FA682,DIV,LOOKUPS!K$7,0)*$FH$6++VLOOKUP($FA682,SIZE,LOOKUPS!K$11,0)*$FI$6),"",VLOOKUP($FA682,MOM,LOOKUPS!K$12,0)*$FB$6+VLOOKUP($FA682,STREV,LOOKUPS!K$10,0)*$FC$6+VLOOKUP($FA682,LTREV,LOOKUPS!K$9,0)*$FD$6+VLOOKUP($FA682,CFP,LOOKUPS!K$6,0)*$FE$6+VLOOKUP($FA682,EP,LOOKUPS!K$8,0)*$FF$6+VLOOKUP($FA682,BM,LOOKUPS!K$5,0)*$FG$6+VLOOKUP($FA682,DIV,LOOKUPS!K$7,0)*$FH$6++VLOOKUP($FA682,SIZE,LOOKUPS!K$11,0)*$FI$6)</f>
        <v>8.5594999999999999</v>
      </c>
      <c r="FK682" s="1">
        <f>IF(ISERROR(VLOOKUP($FA682,MOM,LOOKUPS!L$12,0)*$FB$6+VLOOKUP($FA682,STREV,LOOKUPS!L$10,0)*$FC$6+VLOOKUP($FA682,LTREV,LOOKUPS!L$9,0)*$FD$6+VLOOKUP($FA682,CFP,LOOKUPS!L$6,0)*$FE$6+VLOOKUP($FA682,EP,LOOKUPS!L$8,0)*$FF$6+VLOOKUP($FA682,BM,LOOKUPS!L$5,0)*$FG$6+VLOOKUP($FA682,DIV,LOOKUPS!L$7,0)*$FH$6++VLOOKUP($FA682,SIZE,LOOKUPS!L$11,0)*$FI$6),"",VLOOKUP($FA682,MOM,LOOKUPS!L$12,0)*$FB$6+VLOOKUP($FA682,STREV,LOOKUPS!L$10,0)*$FC$6+VLOOKUP($FA682,LTREV,LOOKUPS!L$9,0)*$FD$6+VLOOKUP($FA682,CFP,LOOKUPS!L$6,0)*$FE$6+VLOOKUP($FA682,EP,LOOKUPS!L$8,0)*$FF$6+VLOOKUP($FA682,BM,LOOKUPS!L$5,0)*$FG$6+VLOOKUP($FA682,DIV,LOOKUPS!L$7,0)*$FH$6++VLOOKUP($FA682,SIZE,LOOKUPS!L$11,0)*$FI$6)</f>
        <v>13.439300000000001</v>
      </c>
    </row>
    <row r="683" spans="1:167" x14ac:dyDescent="0.3">
      <c r="A683" s="1">
        <v>198302</v>
      </c>
      <c r="B683" s="1">
        <v>0.42</v>
      </c>
      <c r="C683" s="1">
        <v>5.78</v>
      </c>
      <c r="D683" s="1">
        <v>6.08</v>
      </c>
      <c r="E683" s="1">
        <v>5.88</v>
      </c>
      <c r="F683" s="1">
        <v>6.75</v>
      </c>
      <c r="G683" s="1">
        <v>4.72</v>
      </c>
      <c r="H683" s="1">
        <v>6.61</v>
      </c>
      <c r="I683" s="1">
        <v>6.77</v>
      </c>
      <c r="J683" s="1">
        <v>7.86</v>
      </c>
      <c r="K683" s="1">
        <v>7.7</v>
      </c>
      <c r="M683" s="1">
        <v>198203</v>
      </c>
      <c r="N683" s="1">
        <v>-0.2</v>
      </c>
      <c r="O683" s="1">
        <v>-2.46</v>
      </c>
      <c r="P683" s="1">
        <v>-1.01</v>
      </c>
      <c r="Q683" s="1">
        <v>-1.48</v>
      </c>
      <c r="R683" s="1">
        <v>-1.52</v>
      </c>
      <c r="S683" s="1">
        <v>-1.67</v>
      </c>
      <c r="T683" s="1">
        <v>-1.31</v>
      </c>
      <c r="U683" s="1">
        <v>-0.79</v>
      </c>
      <c r="V683" s="1">
        <v>-0.28999999999999998</v>
      </c>
      <c r="W683" s="1">
        <v>-1.99</v>
      </c>
      <c r="Y683" s="1">
        <v>198702</v>
      </c>
      <c r="Z683" s="1">
        <v>8.94</v>
      </c>
      <c r="AA683" s="1">
        <v>6.88</v>
      </c>
      <c r="AB683" s="1">
        <v>7.06</v>
      </c>
      <c r="AC683" s="1">
        <v>5.77</v>
      </c>
      <c r="AD683" s="1">
        <v>5.84</v>
      </c>
      <c r="AE683" s="1">
        <v>6.01</v>
      </c>
      <c r="AF683" s="1">
        <v>4.57</v>
      </c>
      <c r="AG683" s="1">
        <v>4.66</v>
      </c>
      <c r="AH683" s="1">
        <v>7.05</v>
      </c>
      <c r="AI683" s="1">
        <v>7.33</v>
      </c>
      <c r="AK683">
        <v>200708</v>
      </c>
      <c r="AL683">
        <v>-3.19</v>
      </c>
      <c r="AM683">
        <v>0.6</v>
      </c>
      <c r="AN683">
        <v>0.42</v>
      </c>
      <c r="AO683">
        <v>-3.05</v>
      </c>
      <c r="AP683">
        <v>0.23</v>
      </c>
      <c r="AQ683">
        <v>1.42</v>
      </c>
      <c r="AR683">
        <v>0.23</v>
      </c>
      <c r="AS683">
        <v>-1.1399999999999999</v>
      </c>
      <c r="AT683">
        <v>-3.46</v>
      </c>
      <c r="AU683">
        <v>-0.69</v>
      </c>
      <c r="AV683">
        <v>1.79</v>
      </c>
      <c r="AW683">
        <v>1.68</v>
      </c>
      <c r="AX683">
        <v>1.1299999999999999</v>
      </c>
      <c r="AY683">
        <v>0.75</v>
      </c>
      <c r="AZ683">
        <v>-0.35</v>
      </c>
      <c r="BA683">
        <v>-0.18</v>
      </c>
      <c r="BB683">
        <v>-2.17</v>
      </c>
      <c r="BC683">
        <v>-2.69</v>
      </c>
      <c r="BD683">
        <v>-4.24</v>
      </c>
      <c r="BF683" s="1">
        <v>200708</v>
      </c>
      <c r="BG683" s="1">
        <v>-3.34</v>
      </c>
      <c r="BH683" s="1">
        <v>-0.03</v>
      </c>
      <c r="BI683" s="1">
        <v>1.59</v>
      </c>
      <c r="BJ683" s="1">
        <v>-2.4300000000000002</v>
      </c>
      <c r="BK683" s="1">
        <v>-0.18</v>
      </c>
      <c r="BL683" s="1">
        <v>1.01</v>
      </c>
      <c r="BM683" s="1">
        <v>1.71</v>
      </c>
      <c r="BN683" s="1">
        <v>0.47</v>
      </c>
      <c r="BO683" s="1">
        <v>-3.39</v>
      </c>
      <c r="BP683" s="1">
        <v>-0.62</v>
      </c>
      <c r="BQ683" s="1">
        <v>0.41</v>
      </c>
      <c r="BR683" s="1">
        <v>0.49</v>
      </c>
      <c r="BS683" s="1">
        <v>1.57</v>
      </c>
      <c r="BT683" s="1">
        <v>1.49</v>
      </c>
      <c r="BU683" s="1">
        <v>1.93</v>
      </c>
      <c r="BV683" s="1">
        <v>1.38</v>
      </c>
      <c r="BW683" s="1">
        <v>-0.5</v>
      </c>
      <c r="BX683" s="1">
        <v>-2.67</v>
      </c>
      <c r="BY683" s="1">
        <v>-4.26</v>
      </c>
      <c r="CA683" s="1">
        <v>198208</v>
      </c>
      <c r="CB683" s="1">
        <v>7.33</v>
      </c>
      <c r="CC683" s="1">
        <v>6.42</v>
      </c>
      <c r="CD683" s="1">
        <v>7.23</v>
      </c>
      <c r="CE683" s="1">
        <v>6.02</v>
      </c>
      <c r="CF683" s="1">
        <v>5.84</v>
      </c>
      <c r="CG683" s="1">
        <v>8.07</v>
      </c>
      <c r="CH683" s="1">
        <v>7.67</v>
      </c>
      <c r="CI683" s="1">
        <v>6.49</v>
      </c>
      <c r="CJ683" s="1">
        <v>5.61</v>
      </c>
      <c r="CK683" s="1">
        <v>5.78</v>
      </c>
      <c r="CL683" s="1">
        <v>5.97</v>
      </c>
      <c r="CM683" s="1">
        <v>8.5</v>
      </c>
      <c r="CN683" s="1">
        <v>7.56</v>
      </c>
      <c r="CO683" s="1">
        <v>6.93</v>
      </c>
      <c r="CP683" s="1">
        <v>8.41</v>
      </c>
      <c r="CQ683" s="1">
        <v>6.01</v>
      </c>
      <c r="CR683" s="1">
        <v>7.04</v>
      </c>
      <c r="CS683" s="1">
        <v>6.98</v>
      </c>
      <c r="CT683" s="1">
        <v>4.6100000000000003</v>
      </c>
      <c r="CV683" s="1">
        <v>198308</v>
      </c>
      <c r="CW683" s="1">
        <v>-4.8600000000000003</v>
      </c>
      <c r="CX683" s="1">
        <v>-3.85</v>
      </c>
      <c r="CY683" s="1">
        <v>-1.32</v>
      </c>
      <c r="CZ683" s="1">
        <v>1.08</v>
      </c>
      <c r="DA683" s="1">
        <v>-3.95</v>
      </c>
      <c r="DB683" s="1">
        <v>-2.94</v>
      </c>
      <c r="DC683" s="1">
        <v>-1.56</v>
      </c>
      <c r="DD683" s="1">
        <v>0.42</v>
      </c>
      <c r="DE683" s="1">
        <v>1.46</v>
      </c>
      <c r="DF683" s="1">
        <v>-4.4400000000000004</v>
      </c>
      <c r="DG683" s="1">
        <v>-3.24</v>
      </c>
      <c r="DH683" s="1">
        <v>-3.57</v>
      </c>
      <c r="DI683" s="1">
        <v>-2.35</v>
      </c>
      <c r="DJ683" s="1">
        <v>-2.16</v>
      </c>
      <c r="DK683" s="1">
        <v>-0.96</v>
      </c>
      <c r="DL683" s="1">
        <v>0.39</v>
      </c>
      <c r="DM683" s="1">
        <v>0.45</v>
      </c>
      <c r="DN683" s="1">
        <v>1.58</v>
      </c>
      <c r="DO683" s="1">
        <v>1.29</v>
      </c>
      <c r="DQ683" s="1">
        <v>198208</v>
      </c>
      <c r="DR683" s="1">
        <v>-99.99</v>
      </c>
      <c r="DS683" s="1">
        <v>4.5</v>
      </c>
      <c r="DT683" s="1">
        <v>10.44</v>
      </c>
      <c r="DU683" s="1">
        <v>12.99</v>
      </c>
      <c r="DV683" s="1">
        <v>4.1399999999999997</v>
      </c>
      <c r="DW683" s="1">
        <v>8.09</v>
      </c>
      <c r="DX683" s="1">
        <v>11.18</v>
      </c>
      <c r="DY683" s="1">
        <v>12.42</v>
      </c>
      <c r="DZ683" s="1">
        <v>12.93</v>
      </c>
      <c r="EA683" s="1">
        <v>3.62</v>
      </c>
      <c r="EB683" s="1">
        <v>7.04</v>
      </c>
      <c r="EC683" s="1">
        <v>7.62</v>
      </c>
      <c r="ED683" s="1">
        <v>8.65</v>
      </c>
      <c r="EE683" s="1">
        <v>11.06</v>
      </c>
      <c r="EF683" s="1">
        <v>11.31</v>
      </c>
      <c r="EG683" s="1">
        <v>11.8</v>
      </c>
      <c r="EH683" s="1">
        <v>13.1</v>
      </c>
      <c r="EI683" s="1">
        <v>12.33</v>
      </c>
      <c r="EJ683" s="1">
        <v>13.54</v>
      </c>
      <c r="EL683">
        <v>198208</v>
      </c>
      <c r="EM683">
        <v>11.14</v>
      </c>
      <c r="EN683">
        <v>-4.09</v>
      </c>
      <c r="EO683">
        <v>1</v>
      </c>
      <c r="EP683">
        <v>0.76</v>
      </c>
      <c r="ER683" s="1">
        <v>198302</v>
      </c>
      <c r="ES683" s="1">
        <v>3.83</v>
      </c>
      <c r="EU683" s="1">
        <v>198203</v>
      </c>
      <c r="EV683" s="1">
        <v>-1.86</v>
      </c>
      <c r="EX683" s="1">
        <v>198702</v>
      </c>
      <c r="EY683" s="1">
        <v>-0.12</v>
      </c>
      <c r="FA683" s="1">
        <v>198302</v>
      </c>
      <c r="FB683" s="1">
        <f>IF(ISERROR(VLOOKUP($FA683,MOM,LOOKUPS!C$12,0)*$FB$6+VLOOKUP($FA683,STREV,LOOKUPS!C$10,0)*$FC$6+VLOOKUP($FA683,LTREV,LOOKUPS!C$9,0)*$FD$6+VLOOKUP($FA683,CFP,LOOKUPS!C$6,0)*$FE$6+VLOOKUP($FA683,EP,LOOKUPS!C$8,0)*$FF$6+VLOOKUP($FA683,BM,LOOKUPS!C$5,0)*$FG$6+VLOOKUP($FA683,DIV,LOOKUPS!C$7,0)*$FH$6++VLOOKUP($FA683,SIZE,LOOKUPS!C$11,0)*$FI$6),"",VLOOKUP($FA683,MOM,LOOKUPS!C$12,0)*$FB$6+VLOOKUP($FA683,STREV,LOOKUPS!C$10,0)*$FC$6+VLOOKUP($FA683,LTREV,LOOKUPS!C$9,0)*$FD$6+VLOOKUP($FA683,CFP,LOOKUPS!C$6,0)*$FE$6+VLOOKUP($FA683,EP,LOOKUPS!C$8,0)*$FF$6+VLOOKUP($FA683,BM,LOOKUPS!C$5,0)*$FG$6+VLOOKUP($FA683,DIV,LOOKUPS!C$7,0)*$FH$6++VLOOKUP($FA683,SIZE,LOOKUPS!C$11,0)*$FI$6)</f>
        <v>2.2537000000000003</v>
      </c>
      <c r="FC683" s="1">
        <f>IF(ISERROR(VLOOKUP($FA683,MOM,LOOKUPS!D$12,0)*$FB$6+VLOOKUP($FA683,STREV,LOOKUPS!D$10,0)*$FC$6+VLOOKUP($FA683,LTREV,LOOKUPS!D$9,0)*$FD$6+VLOOKUP($FA683,CFP,LOOKUPS!D$6,0)*$FE$6+VLOOKUP($FA683,EP,LOOKUPS!D$8,0)*$FF$6+VLOOKUP($FA683,BM,LOOKUPS!D$5,0)*$FG$6+VLOOKUP($FA683,DIV,LOOKUPS!D$7,0)*$FH$6++VLOOKUP($FA683,SIZE,LOOKUPS!D$11,0)*$FI$6),"",VLOOKUP($FA683,MOM,LOOKUPS!D$12,0)*$FB$6+VLOOKUP($FA683,STREV,LOOKUPS!D$10,0)*$FC$6+VLOOKUP($FA683,LTREV,LOOKUPS!D$9,0)*$FD$6+VLOOKUP($FA683,CFP,LOOKUPS!D$6,0)*$FE$6+VLOOKUP($FA683,EP,LOOKUPS!D$8,0)*$FF$6+VLOOKUP($FA683,BM,LOOKUPS!D$5,0)*$FG$6+VLOOKUP($FA683,DIV,LOOKUPS!D$7,0)*$FH$6++VLOOKUP($FA683,SIZE,LOOKUPS!D$11,0)*$FI$6)</f>
        <v>5.3361000000000001</v>
      </c>
      <c r="FD683" s="1">
        <f>IF(ISERROR(VLOOKUP($FA683,MOM,LOOKUPS!E$12,0)*$FB$6+VLOOKUP($FA683,STREV,LOOKUPS!E$10,0)*$FC$6+VLOOKUP($FA683,LTREV,LOOKUPS!E$9,0)*$FD$6+VLOOKUP($FA683,CFP,LOOKUPS!E$6,0)*$FE$6+VLOOKUP($FA683,EP,LOOKUPS!E$8,0)*$FF$6+VLOOKUP($FA683,BM,LOOKUPS!E$5,0)*$FG$6+VLOOKUP($FA683,DIV,LOOKUPS!E$7,0)*$FH$6++VLOOKUP($FA683,SIZE,LOOKUPS!E$11,0)*$FI$6),"",VLOOKUP($FA683,MOM,LOOKUPS!E$12,0)*$FB$6+VLOOKUP($FA683,STREV,LOOKUPS!E$10,0)*$FC$6+VLOOKUP($FA683,LTREV,LOOKUPS!E$9,0)*$FD$6+VLOOKUP($FA683,CFP,LOOKUPS!E$6,0)*$FE$6+VLOOKUP($FA683,EP,LOOKUPS!E$8,0)*$FF$6+VLOOKUP($FA683,BM,LOOKUPS!E$5,0)*$FG$6+VLOOKUP($FA683,DIV,LOOKUPS!E$7,0)*$FH$6++VLOOKUP($FA683,SIZE,LOOKUPS!E$11,0)*$FI$6)</f>
        <v>5.2555000000000005</v>
      </c>
      <c r="FE683" s="1">
        <f>IF(ISERROR(VLOOKUP($FA683,MOM,LOOKUPS!F$12,0)*$FB$6+VLOOKUP($FA683,STREV,LOOKUPS!F$10,0)*$FC$6+VLOOKUP($FA683,LTREV,LOOKUPS!F$9,0)*$FD$6+VLOOKUP($FA683,CFP,LOOKUPS!F$6,0)*$FE$6+VLOOKUP($FA683,EP,LOOKUPS!F$8,0)*$FF$6+VLOOKUP($FA683,BM,LOOKUPS!F$5,0)*$FG$6+VLOOKUP($FA683,DIV,LOOKUPS!F$7,0)*$FH$6++VLOOKUP($FA683,SIZE,LOOKUPS!F$11,0)*$FI$6),"",VLOOKUP($FA683,MOM,LOOKUPS!F$12,0)*$FB$6+VLOOKUP($FA683,STREV,LOOKUPS!F$10,0)*$FC$6+VLOOKUP($FA683,LTREV,LOOKUPS!F$9,0)*$FD$6+VLOOKUP($FA683,CFP,LOOKUPS!F$6,0)*$FE$6+VLOOKUP($FA683,EP,LOOKUPS!F$8,0)*$FF$6+VLOOKUP($FA683,BM,LOOKUPS!F$5,0)*$FG$6+VLOOKUP($FA683,DIV,LOOKUPS!F$7,0)*$FH$6++VLOOKUP($FA683,SIZE,LOOKUPS!F$11,0)*$FI$6)</f>
        <v>6.1798000000000002</v>
      </c>
      <c r="FF683" s="1">
        <f>IF(ISERROR(VLOOKUP($FA683,MOM,LOOKUPS!G$12,0)*$FB$6+VLOOKUP($FA683,STREV,LOOKUPS!G$10,0)*$FC$6+VLOOKUP($FA683,LTREV,LOOKUPS!G$9,0)*$FD$6+VLOOKUP($FA683,CFP,LOOKUPS!G$6,0)*$FE$6+VLOOKUP($FA683,EP,LOOKUPS!G$8,0)*$FF$6+VLOOKUP($FA683,BM,LOOKUPS!G$5,0)*$FG$6+VLOOKUP($FA683,DIV,LOOKUPS!G$7,0)*$FH$6++VLOOKUP($FA683,SIZE,LOOKUPS!G$11,0)*$FI$6),"",VLOOKUP($FA683,MOM,LOOKUPS!G$12,0)*$FB$6+VLOOKUP($FA683,STREV,LOOKUPS!G$10,0)*$FC$6+VLOOKUP($FA683,LTREV,LOOKUPS!G$9,0)*$FD$6+VLOOKUP($FA683,CFP,LOOKUPS!G$6,0)*$FE$6+VLOOKUP($FA683,EP,LOOKUPS!G$8,0)*$FF$6+VLOOKUP($FA683,BM,LOOKUPS!G$5,0)*$FG$6+VLOOKUP($FA683,DIV,LOOKUPS!G$7,0)*$FH$6++VLOOKUP($FA683,SIZE,LOOKUPS!G$11,0)*$FI$6)</f>
        <v>6.8720999999999997</v>
      </c>
      <c r="FG683" s="1">
        <f>IF(ISERROR(VLOOKUP($FA683,MOM,LOOKUPS!H$12,0)*$FB$6+VLOOKUP($FA683,STREV,LOOKUPS!H$10,0)*$FC$6+VLOOKUP($FA683,LTREV,LOOKUPS!H$9,0)*$FD$6+VLOOKUP($FA683,CFP,LOOKUPS!H$6,0)*$FE$6+VLOOKUP($FA683,EP,LOOKUPS!H$8,0)*$FF$6+VLOOKUP($FA683,BM,LOOKUPS!H$5,0)*$FG$6+VLOOKUP($FA683,DIV,LOOKUPS!H$7,0)*$FH$6++VLOOKUP($FA683,SIZE,LOOKUPS!H$11,0)*$FI$6),"",VLOOKUP($FA683,MOM,LOOKUPS!H$12,0)*$FB$6+VLOOKUP($FA683,STREV,LOOKUPS!H$10,0)*$FC$6+VLOOKUP($FA683,LTREV,LOOKUPS!H$9,0)*$FD$6+VLOOKUP($FA683,CFP,LOOKUPS!H$6,0)*$FE$6+VLOOKUP($FA683,EP,LOOKUPS!H$8,0)*$FF$6+VLOOKUP($FA683,BM,LOOKUPS!H$5,0)*$FG$6+VLOOKUP($FA683,DIV,LOOKUPS!H$7,0)*$FH$6++VLOOKUP($FA683,SIZE,LOOKUPS!H$11,0)*$FI$6)</f>
        <v>5.9563000000000006</v>
      </c>
      <c r="FH683" s="1">
        <f>IF(ISERROR(VLOOKUP($FA683,MOM,LOOKUPS!I$12,0)*$FB$6+VLOOKUP($FA683,STREV,LOOKUPS!I$10,0)*$FC$6+VLOOKUP($FA683,LTREV,LOOKUPS!I$9,0)*$FD$6+VLOOKUP($FA683,CFP,LOOKUPS!I$6,0)*$FE$6+VLOOKUP($FA683,EP,LOOKUPS!I$8,0)*$FF$6+VLOOKUP($FA683,BM,LOOKUPS!I$5,0)*$FG$6+VLOOKUP($FA683,DIV,LOOKUPS!I$7,0)*$FH$6++VLOOKUP($FA683,SIZE,LOOKUPS!I$11,0)*$FI$6),"",VLOOKUP($FA683,MOM,LOOKUPS!I$12,0)*$FB$6+VLOOKUP($FA683,STREV,LOOKUPS!I$10,0)*$FC$6+VLOOKUP($FA683,LTREV,LOOKUPS!I$9,0)*$FD$6+VLOOKUP($FA683,CFP,LOOKUPS!I$6,0)*$FE$6+VLOOKUP($FA683,EP,LOOKUPS!I$8,0)*$FF$6+VLOOKUP($FA683,BM,LOOKUPS!I$5,0)*$FG$6+VLOOKUP($FA683,DIV,LOOKUPS!I$7,0)*$FH$6++VLOOKUP($FA683,SIZE,LOOKUPS!I$11,0)*$FI$6)</f>
        <v>6.247300000000001</v>
      </c>
      <c r="FI683" s="1">
        <f>IF(ISERROR(VLOOKUP($FA683,MOM,LOOKUPS!J$12,0)*$FB$6+VLOOKUP($FA683,STREV,LOOKUPS!J$10,0)*$FC$6+VLOOKUP($FA683,LTREV,LOOKUPS!J$9,0)*$FD$6+VLOOKUP($FA683,CFP,LOOKUPS!J$6,0)*$FE$6+VLOOKUP($FA683,EP,LOOKUPS!J$8,0)*$FF$6+VLOOKUP($FA683,BM,LOOKUPS!J$5,0)*$FG$6+VLOOKUP($FA683,DIV,LOOKUPS!J$7,0)*$FH$6++VLOOKUP($FA683,SIZE,LOOKUPS!J$11,0)*$FI$6),"",VLOOKUP($FA683,MOM,LOOKUPS!J$12,0)*$FB$6+VLOOKUP($FA683,STREV,LOOKUPS!J$10,0)*$FC$6+VLOOKUP($FA683,LTREV,LOOKUPS!J$9,0)*$FD$6+VLOOKUP($FA683,CFP,LOOKUPS!J$6,0)*$FE$6+VLOOKUP($FA683,EP,LOOKUPS!J$8,0)*$FF$6+VLOOKUP($FA683,BM,LOOKUPS!J$5,0)*$FG$6+VLOOKUP($FA683,DIV,LOOKUPS!J$7,0)*$FH$6++VLOOKUP($FA683,SIZE,LOOKUPS!J$11,0)*$FI$6)</f>
        <v>6.2782999999999998</v>
      </c>
      <c r="FJ683" s="1">
        <f>IF(ISERROR(VLOOKUP($FA683,MOM,LOOKUPS!K$12,0)*$FB$6+VLOOKUP($FA683,STREV,LOOKUPS!K$10,0)*$FC$6+VLOOKUP($FA683,LTREV,LOOKUPS!K$9,0)*$FD$6+VLOOKUP($FA683,CFP,LOOKUPS!K$6,0)*$FE$6+VLOOKUP($FA683,EP,LOOKUPS!K$8,0)*$FF$6+VLOOKUP($FA683,BM,LOOKUPS!K$5,0)*$FG$6+VLOOKUP($FA683,DIV,LOOKUPS!K$7,0)*$FH$6++VLOOKUP($FA683,SIZE,LOOKUPS!K$11,0)*$FI$6),"",VLOOKUP($FA683,MOM,LOOKUPS!K$12,0)*$FB$6+VLOOKUP($FA683,STREV,LOOKUPS!K$10,0)*$FC$6+VLOOKUP($FA683,LTREV,LOOKUPS!K$9,0)*$FD$6+VLOOKUP($FA683,CFP,LOOKUPS!K$6,0)*$FE$6+VLOOKUP($FA683,EP,LOOKUPS!K$8,0)*$FF$6+VLOOKUP($FA683,BM,LOOKUPS!K$5,0)*$FG$6+VLOOKUP($FA683,DIV,LOOKUPS!K$7,0)*$FH$6++VLOOKUP($FA683,SIZE,LOOKUPS!K$11,0)*$FI$6)</f>
        <v>6.9731000000000005</v>
      </c>
      <c r="FK683" s="1">
        <f>IF(ISERROR(VLOOKUP($FA683,MOM,LOOKUPS!L$12,0)*$FB$6+VLOOKUP($FA683,STREV,LOOKUPS!L$10,0)*$FC$6+VLOOKUP($FA683,LTREV,LOOKUPS!L$9,0)*$FD$6+VLOOKUP($FA683,CFP,LOOKUPS!L$6,0)*$FE$6+VLOOKUP($FA683,EP,LOOKUPS!L$8,0)*$FF$6+VLOOKUP($FA683,BM,LOOKUPS!L$5,0)*$FG$6+VLOOKUP($FA683,DIV,LOOKUPS!L$7,0)*$FH$6++VLOOKUP($FA683,SIZE,LOOKUPS!L$11,0)*$FI$6),"",VLOOKUP($FA683,MOM,LOOKUPS!L$12,0)*$FB$6+VLOOKUP($FA683,STREV,LOOKUPS!L$10,0)*$FC$6+VLOOKUP($FA683,LTREV,LOOKUPS!L$9,0)*$FD$6+VLOOKUP($FA683,CFP,LOOKUPS!L$6,0)*$FE$6+VLOOKUP($FA683,EP,LOOKUPS!L$8,0)*$FF$6+VLOOKUP($FA683,BM,LOOKUPS!L$5,0)*$FG$6+VLOOKUP($FA683,DIV,LOOKUPS!L$7,0)*$FH$6++VLOOKUP($FA683,SIZE,LOOKUPS!L$11,0)*$FI$6)</f>
        <v>7.8844000000000012</v>
      </c>
    </row>
    <row r="684" spans="1:167" x14ac:dyDescent="0.3">
      <c r="A684" s="1">
        <v>198303</v>
      </c>
      <c r="B684" s="1">
        <v>5.05</v>
      </c>
      <c r="C684" s="1">
        <v>5.01</v>
      </c>
      <c r="D684" s="1">
        <v>4.96</v>
      </c>
      <c r="E684" s="1">
        <v>5.32</v>
      </c>
      <c r="F684" s="1">
        <v>3.79</v>
      </c>
      <c r="G684" s="1">
        <v>5.05</v>
      </c>
      <c r="H684" s="1">
        <v>5.0999999999999996</v>
      </c>
      <c r="I684" s="1">
        <v>5.88</v>
      </c>
      <c r="J684" s="1">
        <v>5.03</v>
      </c>
      <c r="K684" s="1">
        <v>6.17</v>
      </c>
      <c r="M684" s="1">
        <v>198204</v>
      </c>
      <c r="N684" s="1">
        <v>7.01</v>
      </c>
      <c r="O684" s="1">
        <v>5.66</v>
      </c>
      <c r="P684" s="1">
        <v>5.82</v>
      </c>
      <c r="Q684" s="1">
        <v>5.31</v>
      </c>
      <c r="R684" s="1">
        <v>5.6</v>
      </c>
      <c r="S684" s="1">
        <v>4.2</v>
      </c>
      <c r="T684" s="1">
        <v>5.35</v>
      </c>
      <c r="U684" s="1">
        <v>5.57</v>
      </c>
      <c r="V684" s="1">
        <v>5.2</v>
      </c>
      <c r="W684" s="1">
        <v>2.78</v>
      </c>
      <c r="Y684" s="1">
        <v>198703</v>
      </c>
      <c r="Z684" s="1">
        <v>8.56</v>
      </c>
      <c r="AA684" s="1">
        <v>3.77</v>
      </c>
      <c r="AB684" s="1">
        <v>2.98</v>
      </c>
      <c r="AC684" s="1">
        <v>3.32</v>
      </c>
      <c r="AD684" s="1">
        <v>1.52</v>
      </c>
      <c r="AE684" s="1">
        <v>2.25</v>
      </c>
      <c r="AF684" s="1">
        <v>0.71</v>
      </c>
      <c r="AG684" s="1">
        <v>0.92</v>
      </c>
      <c r="AH684" s="1">
        <v>1.2</v>
      </c>
      <c r="AI684" s="1">
        <v>0.06</v>
      </c>
      <c r="AK684">
        <v>200709</v>
      </c>
      <c r="AL684">
        <v>1.64</v>
      </c>
      <c r="AM684">
        <v>2.0699999999999998</v>
      </c>
      <c r="AN684">
        <v>0.37</v>
      </c>
      <c r="AO684">
        <v>1.1599999999999999</v>
      </c>
      <c r="AP684">
        <v>2.23</v>
      </c>
      <c r="AQ684">
        <v>1.1100000000000001</v>
      </c>
      <c r="AR684">
        <v>0.24</v>
      </c>
      <c r="AS684">
        <v>0.86</v>
      </c>
      <c r="AT684">
        <v>1.04</v>
      </c>
      <c r="AU684">
        <v>2.57</v>
      </c>
      <c r="AV684">
        <v>1.67</v>
      </c>
      <c r="AW684">
        <v>1.58</v>
      </c>
      <c r="AX684">
        <v>0.59</v>
      </c>
      <c r="AY684">
        <v>-0.39</v>
      </c>
      <c r="AZ684">
        <v>0.93</v>
      </c>
      <c r="BA684">
        <v>0.34</v>
      </c>
      <c r="BB684">
        <v>1.41</v>
      </c>
      <c r="BC684">
        <v>0.47</v>
      </c>
      <c r="BD684">
        <v>1.61</v>
      </c>
      <c r="BF684" s="1">
        <v>200709</v>
      </c>
      <c r="BG684" s="1">
        <v>1.67</v>
      </c>
      <c r="BH684" s="1">
        <v>1.94</v>
      </c>
      <c r="BI684" s="1">
        <v>1.1599999999999999</v>
      </c>
      <c r="BJ684" s="1">
        <v>0.41</v>
      </c>
      <c r="BK684" s="1">
        <v>2.17</v>
      </c>
      <c r="BL684" s="1">
        <v>0.98</v>
      </c>
      <c r="BM684" s="1">
        <v>1.33</v>
      </c>
      <c r="BN684" s="1">
        <v>0.51</v>
      </c>
      <c r="BO684" s="1">
        <v>0.71</v>
      </c>
      <c r="BP684" s="1">
        <v>2.35</v>
      </c>
      <c r="BQ684" s="1">
        <v>1.93</v>
      </c>
      <c r="BR684" s="1">
        <v>1.1399999999999999</v>
      </c>
      <c r="BS684" s="1">
        <v>0.81</v>
      </c>
      <c r="BT684" s="1">
        <v>1.63</v>
      </c>
      <c r="BU684" s="1">
        <v>1.01</v>
      </c>
      <c r="BV684" s="1">
        <v>1.17</v>
      </c>
      <c r="BW684" s="1">
        <v>-0.2</v>
      </c>
      <c r="BX684" s="1">
        <v>0.22</v>
      </c>
      <c r="BY684" s="1">
        <v>1.31</v>
      </c>
      <c r="CA684" s="1">
        <v>198209</v>
      </c>
      <c r="CB684" s="1">
        <v>3.32</v>
      </c>
      <c r="CC684" s="1">
        <v>1.44</v>
      </c>
      <c r="CD684" s="1">
        <v>4.3899999999999997</v>
      </c>
      <c r="CE684" s="1">
        <v>4.37</v>
      </c>
      <c r="CF684" s="1">
        <v>1.48</v>
      </c>
      <c r="CG684" s="1">
        <v>2.3199999999999998</v>
      </c>
      <c r="CH684" s="1">
        <v>5.42</v>
      </c>
      <c r="CI684" s="1">
        <v>3.73</v>
      </c>
      <c r="CJ684" s="1">
        <v>4.4000000000000004</v>
      </c>
      <c r="CK684" s="1">
        <v>1.43</v>
      </c>
      <c r="CL684" s="1">
        <v>1.62</v>
      </c>
      <c r="CM684" s="1">
        <v>1.32</v>
      </c>
      <c r="CN684" s="1">
        <v>3.5</v>
      </c>
      <c r="CO684" s="1">
        <v>5.68</v>
      </c>
      <c r="CP684" s="1">
        <v>5.16</v>
      </c>
      <c r="CQ684" s="1">
        <v>3.23</v>
      </c>
      <c r="CR684" s="1">
        <v>4.3</v>
      </c>
      <c r="CS684" s="1">
        <v>4.58</v>
      </c>
      <c r="CT684" s="1">
        <v>4.2699999999999996</v>
      </c>
      <c r="CV684" s="1">
        <v>198309</v>
      </c>
      <c r="CW684" s="1">
        <v>-2.2000000000000002</v>
      </c>
      <c r="CX684" s="1">
        <v>1.8</v>
      </c>
      <c r="CY684" s="1">
        <v>2.86</v>
      </c>
      <c r="CZ684" s="1">
        <v>3.98</v>
      </c>
      <c r="DA684" s="1">
        <v>1.73</v>
      </c>
      <c r="DB684" s="1">
        <v>2.14</v>
      </c>
      <c r="DC684" s="1">
        <v>2.77</v>
      </c>
      <c r="DD684" s="1">
        <v>3.59</v>
      </c>
      <c r="DE684" s="1">
        <v>4.29</v>
      </c>
      <c r="DF684" s="1">
        <v>1.66</v>
      </c>
      <c r="DG684" s="1">
        <v>1.83</v>
      </c>
      <c r="DH684" s="1">
        <v>1.98</v>
      </c>
      <c r="DI684" s="1">
        <v>2.2999999999999998</v>
      </c>
      <c r="DJ684" s="1">
        <v>3.23</v>
      </c>
      <c r="DK684" s="1">
        <v>2.2999999999999998</v>
      </c>
      <c r="DL684" s="1">
        <v>3.71</v>
      </c>
      <c r="DM684" s="1">
        <v>3.48</v>
      </c>
      <c r="DN684" s="1">
        <v>4.3099999999999996</v>
      </c>
      <c r="DO684" s="1">
        <v>4.26</v>
      </c>
      <c r="DQ684" s="1">
        <v>198209</v>
      </c>
      <c r="DR684" s="1">
        <v>-99.99</v>
      </c>
      <c r="DS684" s="1">
        <v>3.24</v>
      </c>
      <c r="DT684" s="1">
        <v>3.67</v>
      </c>
      <c r="DU684" s="1">
        <v>1.88</v>
      </c>
      <c r="DV684" s="1">
        <v>3.13</v>
      </c>
      <c r="DW684" s="1">
        <v>4.12</v>
      </c>
      <c r="DX684" s="1">
        <v>3.94</v>
      </c>
      <c r="DY684" s="1">
        <v>2.9</v>
      </c>
      <c r="DZ684" s="1">
        <v>1.08</v>
      </c>
      <c r="EA684" s="1">
        <v>2.96</v>
      </c>
      <c r="EB684" s="1">
        <v>4.0999999999999996</v>
      </c>
      <c r="EC684" s="1">
        <v>4.2300000000000004</v>
      </c>
      <c r="ED684" s="1">
        <v>3.98</v>
      </c>
      <c r="EE684" s="1">
        <v>4.49</v>
      </c>
      <c r="EF684" s="1">
        <v>3.33</v>
      </c>
      <c r="EG684" s="1">
        <v>2.42</v>
      </c>
      <c r="EH684" s="1">
        <v>3.42</v>
      </c>
      <c r="EI684" s="1">
        <v>1.58</v>
      </c>
      <c r="EJ684" s="1">
        <v>0.57999999999999996</v>
      </c>
      <c r="EL684">
        <v>198209</v>
      </c>
      <c r="EM684">
        <v>1.29</v>
      </c>
      <c r="EN684">
        <v>2.89</v>
      </c>
      <c r="EO684">
        <v>0.33</v>
      </c>
      <c r="EP684">
        <v>0.51</v>
      </c>
      <c r="ER684" s="1">
        <v>198303</v>
      </c>
      <c r="ES684" s="1">
        <v>0.93</v>
      </c>
      <c r="EU684" s="1">
        <v>198204</v>
      </c>
      <c r="EV684" s="1">
        <v>1.66</v>
      </c>
      <c r="EX684" s="1">
        <v>198703</v>
      </c>
      <c r="EY684" s="1">
        <v>4.22</v>
      </c>
      <c r="FA684" s="1">
        <v>198303</v>
      </c>
      <c r="FB684" s="1">
        <f>IF(ISERROR(VLOOKUP($FA684,MOM,LOOKUPS!C$12,0)*$FB$6+VLOOKUP($FA684,STREV,LOOKUPS!C$10,0)*$FC$6+VLOOKUP($FA684,LTREV,LOOKUPS!C$9,0)*$FD$6+VLOOKUP($FA684,CFP,LOOKUPS!C$6,0)*$FE$6+VLOOKUP($FA684,EP,LOOKUPS!C$8,0)*$FF$6+VLOOKUP($FA684,BM,LOOKUPS!C$5,0)*$FG$6+VLOOKUP($FA684,DIV,LOOKUPS!C$7,0)*$FH$6++VLOOKUP($FA684,SIZE,LOOKUPS!C$11,0)*$FI$6),"",VLOOKUP($FA684,MOM,LOOKUPS!C$12,0)*$FB$6+VLOOKUP($FA684,STREV,LOOKUPS!C$10,0)*$FC$6+VLOOKUP($FA684,LTREV,LOOKUPS!C$9,0)*$FD$6+VLOOKUP($FA684,CFP,LOOKUPS!C$6,0)*$FE$6+VLOOKUP($FA684,EP,LOOKUPS!C$8,0)*$FF$6+VLOOKUP($FA684,BM,LOOKUPS!C$5,0)*$FG$6+VLOOKUP($FA684,DIV,LOOKUPS!C$7,0)*$FH$6++VLOOKUP($FA684,SIZE,LOOKUPS!C$11,0)*$FI$6)</f>
        <v>4.0385</v>
      </c>
      <c r="FC684" s="1">
        <f>IF(ISERROR(VLOOKUP($FA684,MOM,LOOKUPS!D$12,0)*$FB$6+VLOOKUP($FA684,STREV,LOOKUPS!D$10,0)*$FC$6+VLOOKUP($FA684,LTREV,LOOKUPS!D$9,0)*$FD$6+VLOOKUP($FA684,CFP,LOOKUPS!D$6,0)*$FE$6+VLOOKUP($FA684,EP,LOOKUPS!D$8,0)*$FF$6+VLOOKUP($FA684,BM,LOOKUPS!D$5,0)*$FG$6+VLOOKUP($FA684,DIV,LOOKUPS!D$7,0)*$FH$6++VLOOKUP($FA684,SIZE,LOOKUPS!D$11,0)*$FI$6),"",VLOOKUP($FA684,MOM,LOOKUPS!D$12,0)*$FB$6+VLOOKUP($FA684,STREV,LOOKUPS!D$10,0)*$FC$6+VLOOKUP($FA684,LTREV,LOOKUPS!D$9,0)*$FD$6+VLOOKUP($FA684,CFP,LOOKUPS!D$6,0)*$FE$6+VLOOKUP($FA684,EP,LOOKUPS!D$8,0)*$FF$6+VLOOKUP($FA684,BM,LOOKUPS!D$5,0)*$FG$6+VLOOKUP($FA684,DIV,LOOKUPS!D$7,0)*$FH$6++VLOOKUP($FA684,SIZE,LOOKUPS!D$11,0)*$FI$6)</f>
        <v>4.6635</v>
      </c>
      <c r="FD684" s="1">
        <f>IF(ISERROR(VLOOKUP($FA684,MOM,LOOKUPS!E$12,0)*$FB$6+VLOOKUP($FA684,STREV,LOOKUPS!E$10,0)*$FC$6+VLOOKUP($FA684,LTREV,LOOKUPS!E$9,0)*$FD$6+VLOOKUP($FA684,CFP,LOOKUPS!E$6,0)*$FE$6+VLOOKUP($FA684,EP,LOOKUPS!E$8,0)*$FF$6+VLOOKUP($FA684,BM,LOOKUPS!E$5,0)*$FG$6+VLOOKUP($FA684,DIV,LOOKUPS!E$7,0)*$FH$6++VLOOKUP($FA684,SIZE,LOOKUPS!E$11,0)*$FI$6),"",VLOOKUP($FA684,MOM,LOOKUPS!E$12,0)*$FB$6+VLOOKUP($FA684,STREV,LOOKUPS!E$10,0)*$FC$6+VLOOKUP($FA684,LTREV,LOOKUPS!E$9,0)*$FD$6+VLOOKUP($FA684,CFP,LOOKUPS!E$6,0)*$FE$6+VLOOKUP($FA684,EP,LOOKUPS!E$8,0)*$FF$6+VLOOKUP($FA684,BM,LOOKUPS!E$5,0)*$FG$6+VLOOKUP($FA684,DIV,LOOKUPS!E$7,0)*$FH$6++VLOOKUP($FA684,SIZE,LOOKUPS!E$11,0)*$FI$6)</f>
        <v>4.9314999999999998</v>
      </c>
      <c r="FE684" s="1">
        <f>IF(ISERROR(VLOOKUP($FA684,MOM,LOOKUPS!F$12,0)*$FB$6+VLOOKUP($FA684,STREV,LOOKUPS!F$10,0)*$FC$6+VLOOKUP($FA684,LTREV,LOOKUPS!F$9,0)*$FD$6+VLOOKUP($FA684,CFP,LOOKUPS!F$6,0)*$FE$6+VLOOKUP($FA684,EP,LOOKUPS!F$8,0)*$FF$6+VLOOKUP($FA684,BM,LOOKUPS!F$5,0)*$FG$6+VLOOKUP($FA684,DIV,LOOKUPS!F$7,0)*$FH$6++VLOOKUP($FA684,SIZE,LOOKUPS!F$11,0)*$FI$6),"",VLOOKUP($FA684,MOM,LOOKUPS!F$12,0)*$FB$6+VLOOKUP($FA684,STREV,LOOKUPS!F$10,0)*$FC$6+VLOOKUP($FA684,LTREV,LOOKUPS!F$9,0)*$FD$6+VLOOKUP($FA684,CFP,LOOKUPS!F$6,0)*$FE$6+VLOOKUP($FA684,EP,LOOKUPS!F$8,0)*$FF$6+VLOOKUP($FA684,BM,LOOKUPS!F$5,0)*$FG$6+VLOOKUP($FA684,DIV,LOOKUPS!F$7,0)*$FH$6++VLOOKUP($FA684,SIZE,LOOKUPS!F$11,0)*$FI$6)</f>
        <v>5.9956000000000014</v>
      </c>
      <c r="FF684" s="1">
        <f>IF(ISERROR(VLOOKUP($FA684,MOM,LOOKUPS!G$12,0)*$FB$6+VLOOKUP($FA684,STREV,LOOKUPS!G$10,0)*$FC$6+VLOOKUP($FA684,LTREV,LOOKUPS!G$9,0)*$FD$6+VLOOKUP($FA684,CFP,LOOKUPS!G$6,0)*$FE$6+VLOOKUP($FA684,EP,LOOKUPS!G$8,0)*$FF$6+VLOOKUP($FA684,BM,LOOKUPS!G$5,0)*$FG$6+VLOOKUP($FA684,DIV,LOOKUPS!G$7,0)*$FH$6++VLOOKUP($FA684,SIZE,LOOKUPS!G$11,0)*$FI$6),"",VLOOKUP($FA684,MOM,LOOKUPS!G$12,0)*$FB$6+VLOOKUP($FA684,STREV,LOOKUPS!G$10,0)*$FC$6+VLOOKUP($FA684,LTREV,LOOKUPS!G$9,0)*$FD$6+VLOOKUP($FA684,CFP,LOOKUPS!G$6,0)*$FE$6+VLOOKUP($FA684,EP,LOOKUPS!G$8,0)*$FF$6+VLOOKUP($FA684,BM,LOOKUPS!G$5,0)*$FG$6+VLOOKUP($FA684,DIV,LOOKUPS!G$7,0)*$FH$6++VLOOKUP($FA684,SIZE,LOOKUPS!G$11,0)*$FI$6)</f>
        <v>5.2986000000000004</v>
      </c>
      <c r="FG684" s="1">
        <f>IF(ISERROR(VLOOKUP($FA684,MOM,LOOKUPS!H$12,0)*$FB$6+VLOOKUP($FA684,STREV,LOOKUPS!H$10,0)*$FC$6+VLOOKUP($FA684,LTREV,LOOKUPS!H$9,0)*$FD$6+VLOOKUP($FA684,CFP,LOOKUPS!H$6,0)*$FE$6+VLOOKUP($FA684,EP,LOOKUPS!H$8,0)*$FF$6+VLOOKUP($FA684,BM,LOOKUPS!H$5,0)*$FG$6+VLOOKUP($FA684,DIV,LOOKUPS!H$7,0)*$FH$6++VLOOKUP($FA684,SIZE,LOOKUPS!H$11,0)*$FI$6),"",VLOOKUP($FA684,MOM,LOOKUPS!H$12,0)*$FB$6+VLOOKUP($FA684,STREV,LOOKUPS!H$10,0)*$FC$6+VLOOKUP($FA684,LTREV,LOOKUPS!H$9,0)*$FD$6+VLOOKUP($FA684,CFP,LOOKUPS!H$6,0)*$FE$6+VLOOKUP($FA684,EP,LOOKUPS!H$8,0)*$FF$6+VLOOKUP($FA684,BM,LOOKUPS!H$5,0)*$FG$6+VLOOKUP($FA684,DIV,LOOKUPS!H$7,0)*$FH$6++VLOOKUP($FA684,SIZE,LOOKUPS!H$11,0)*$FI$6)</f>
        <v>4.9748000000000001</v>
      </c>
      <c r="FH684" s="1">
        <f>IF(ISERROR(VLOOKUP($FA684,MOM,LOOKUPS!I$12,0)*$FB$6+VLOOKUP($FA684,STREV,LOOKUPS!I$10,0)*$FC$6+VLOOKUP($FA684,LTREV,LOOKUPS!I$9,0)*$FD$6+VLOOKUP($FA684,CFP,LOOKUPS!I$6,0)*$FE$6+VLOOKUP($FA684,EP,LOOKUPS!I$8,0)*$FF$6+VLOOKUP($FA684,BM,LOOKUPS!I$5,0)*$FG$6+VLOOKUP($FA684,DIV,LOOKUPS!I$7,0)*$FH$6++VLOOKUP($FA684,SIZE,LOOKUPS!I$11,0)*$FI$6),"",VLOOKUP($FA684,MOM,LOOKUPS!I$12,0)*$FB$6+VLOOKUP($FA684,STREV,LOOKUPS!I$10,0)*$FC$6+VLOOKUP($FA684,LTREV,LOOKUPS!I$9,0)*$FD$6+VLOOKUP($FA684,CFP,LOOKUPS!I$6,0)*$FE$6+VLOOKUP($FA684,EP,LOOKUPS!I$8,0)*$FF$6+VLOOKUP($FA684,BM,LOOKUPS!I$5,0)*$FG$6+VLOOKUP($FA684,DIV,LOOKUPS!I$7,0)*$FH$6++VLOOKUP($FA684,SIZE,LOOKUPS!I$11,0)*$FI$6)</f>
        <v>5.8188000000000004</v>
      </c>
      <c r="FI684" s="1">
        <f>IF(ISERROR(VLOOKUP($FA684,MOM,LOOKUPS!J$12,0)*$FB$6+VLOOKUP($FA684,STREV,LOOKUPS!J$10,0)*$FC$6+VLOOKUP($FA684,LTREV,LOOKUPS!J$9,0)*$FD$6+VLOOKUP($FA684,CFP,LOOKUPS!J$6,0)*$FE$6+VLOOKUP($FA684,EP,LOOKUPS!J$8,0)*$FF$6+VLOOKUP($FA684,BM,LOOKUPS!J$5,0)*$FG$6+VLOOKUP($FA684,DIV,LOOKUPS!J$7,0)*$FH$6++VLOOKUP($FA684,SIZE,LOOKUPS!J$11,0)*$FI$6),"",VLOOKUP($FA684,MOM,LOOKUPS!J$12,0)*$FB$6+VLOOKUP($FA684,STREV,LOOKUPS!J$10,0)*$FC$6+VLOOKUP($FA684,LTREV,LOOKUPS!J$9,0)*$FD$6+VLOOKUP($FA684,CFP,LOOKUPS!J$6,0)*$FE$6+VLOOKUP($FA684,EP,LOOKUPS!J$8,0)*$FF$6+VLOOKUP($FA684,BM,LOOKUPS!J$5,0)*$FG$6+VLOOKUP($FA684,DIV,LOOKUPS!J$7,0)*$FH$6++VLOOKUP($FA684,SIZE,LOOKUPS!J$11,0)*$FI$6)</f>
        <v>5.7118000000000002</v>
      </c>
      <c r="FJ684" s="1">
        <f>IF(ISERROR(VLOOKUP($FA684,MOM,LOOKUPS!K$12,0)*$FB$6+VLOOKUP($FA684,STREV,LOOKUPS!K$10,0)*$FC$6+VLOOKUP($FA684,LTREV,LOOKUPS!K$9,0)*$FD$6+VLOOKUP($FA684,CFP,LOOKUPS!K$6,0)*$FE$6+VLOOKUP($FA684,EP,LOOKUPS!K$8,0)*$FF$6+VLOOKUP($FA684,BM,LOOKUPS!K$5,0)*$FG$6+VLOOKUP($FA684,DIV,LOOKUPS!K$7,0)*$FH$6++VLOOKUP($FA684,SIZE,LOOKUPS!K$11,0)*$FI$6),"",VLOOKUP($FA684,MOM,LOOKUPS!K$12,0)*$FB$6+VLOOKUP($FA684,STREV,LOOKUPS!K$10,0)*$FC$6+VLOOKUP($FA684,LTREV,LOOKUPS!K$9,0)*$FD$6+VLOOKUP($FA684,CFP,LOOKUPS!K$6,0)*$FE$6+VLOOKUP($FA684,EP,LOOKUPS!K$8,0)*$FF$6+VLOOKUP($FA684,BM,LOOKUPS!K$5,0)*$FG$6+VLOOKUP($FA684,DIV,LOOKUPS!K$7,0)*$FH$6++VLOOKUP($FA684,SIZE,LOOKUPS!K$11,0)*$FI$6)</f>
        <v>5.5721000000000007</v>
      </c>
      <c r="FK684" s="1">
        <f>IF(ISERROR(VLOOKUP($FA684,MOM,LOOKUPS!L$12,0)*$FB$6+VLOOKUP($FA684,STREV,LOOKUPS!L$10,0)*$FC$6+VLOOKUP($FA684,LTREV,LOOKUPS!L$9,0)*$FD$6+VLOOKUP($FA684,CFP,LOOKUPS!L$6,0)*$FE$6+VLOOKUP($FA684,EP,LOOKUPS!L$8,0)*$FF$6+VLOOKUP($FA684,BM,LOOKUPS!L$5,0)*$FG$6+VLOOKUP($FA684,DIV,LOOKUPS!L$7,0)*$FH$6++VLOOKUP($FA684,SIZE,LOOKUPS!L$11,0)*$FI$6),"",VLOOKUP($FA684,MOM,LOOKUPS!L$12,0)*$FB$6+VLOOKUP($FA684,STREV,LOOKUPS!L$10,0)*$FC$6+VLOOKUP($FA684,LTREV,LOOKUPS!L$9,0)*$FD$6+VLOOKUP($FA684,CFP,LOOKUPS!L$6,0)*$FE$6+VLOOKUP($FA684,EP,LOOKUPS!L$8,0)*$FF$6+VLOOKUP($FA684,BM,LOOKUPS!L$5,0)*$FG$6+VLOOKUP($FA684,DIV,LOOKUPS!L$7,0)*$FH$6++VLOOKUP($FA684,SIZE,LOOKUPS!L$11,0)*$FI$6)</f>
        <v>5.9222000000000001</v>
      </c>
    </row>
    <row r="685" spans="1:167" x14ac:dyDescent="0.3">
      <c r="A685" s="1">
        <v>198304</v>
      </c>
      <c r="B685" s="1">
        <v>8.1</v>
      </c>
      <c r="C685" s="1">
        <v>8.19</v>
      </c>
      <c r="D685" s="1">
        <v>7.28</v>
      </c>
      <c r="E685" s="1">
        <v>6.64</v>
      </c>
      <c r="F685" s="1">
        <v>6.35</v>
      </c>
      <c r="G685" s="1">
        <v>7.03</v>
      </c>
      <c r="H685" s="1">
        <v>6.96</v>
      </c>
      <c r="I685" s="1">
        <v>8.09</v>
      </c>
      <c r="J685" s="1">
        <v>7.98</v>
      </c>
      <c r="K685" s="1">
        <v>11</v>
      </c>
      <c r="M685" s="1">
        <v>198205</v>
      </c>
      <c r="N685" s="1">
        <v>-1.56</v>
      </c>
      <c r="O685" s="1">
        <v>-1.69</v>
      </c>
      <c r="P685" s="1">
        <v>-1.04</v>
      </c>
      <c r="Q685" s="1">
        <v>-1.67</v>
      </c>
      <c r="R685" s="1">
        <v>-1.58</v>
      </c>
      <c r="S685" s="1">
        <v>-1.52</v>
      </c>
      <c r="T685" s="1">
        <v>-1.91</v>
      </c>
      <c r="U685" s="1">
        <v>-3.14</v>
      </c>
      <c r="V685" s="1">
        <v>-3.01</v>
      </c>
      <c r="W685" s="1">
        <v>-5.53</v>
      </c>
      <c r="Y685" s="1">
        <v>198704</v>
      </c>
      <c r="Z685" s="1">
        <v>1.51</v>
      </c>
      <c r="AA685" s="1">
        <v>-0.7</v>
      </c>
      <c r="AB685" s="1">
        <v>-1.39</v>
      </c>
      <c r="AC685" s="1">
        <v>-2.14</v>
      </c>
      <c r="AD685" s="1">
        <v>-2.2799999999999998</v>
      </c>
      <c r="AE685" s="1">
        <v>-2.74</v>
      </c>
      <c r="AF685" s="1">
        <v>-3</v>
      </c>
      <c r="AG685" s="1">
        <v>-3.25</v>
      </c>
      <c r="AH685" s="1">
        <v>-3.73</v>
      </c>
      <c r="AI685" s="1">
        <v>-4.5199999999999996</v>
      </c>
      <c r="AK685">
        <v>200710</v>
      </c>
      <c r="AL685">
        <v>0.45</v>
      </c>
      <c r="AM685">
        <v>1.61</v>
      </c>
      <c r="AN685">
        <v>0.46</v>
      </c>
      <c r="AO685">
        <v>0.82</v>
      </c>
      <c r="AP685">
        <v>2</v>
      </c>
      <c r="AQ685">
        <v>0.5</v>
      </c>
      <c r="AR685">
        <v>0.31</v>
      </c>
      <c r="AS685">
        <v>0.97</v>
      </c>
      <c r="AT685">
        <v>0.6</v>
      </c>
      <c r="AU685">
        <v>1.74</v>
      </c>
      <c r="AV685">
        <v>2.4300000000000002</v>
      </c>
      <c r="AW685">
        <v>0.48</v>
      </c>
      <c r="AX685">
        <v>0.52</v>
      </c>
      <c r="AY685">
        <v>1.27</v>
      </c>
      <c r="AZ685">
        <v>-0.74</v>
      </c>
      <c r="BA685">
        <v>0.67</v>
      </c>
      <c r="BB685">
        <v>1.29</v>
      </c>
      <c r="BC685">
        <v>-0.77</v>
      </c>
      <c r="BD685">
        <v>2.0099999999999998</v>
      </c>
      <c r="BF685" s="1">
        <v>200710</v>
      </c>
      <c r="BG685" s="1">
        <v>0.51</v>
      </c>
      <c r="BH685" s="1">
        <v>2.33</v>
      </c>
      <c r="BI685" s="1">
        <v>0.72</v>
      </c>
      <c r="BJ685" s="1">
        <v>-0.49</v>
      </c>
      <c r="BK685" s="1">
        <v>2.52</v>
      </c>
      <c r="BL685" s="1">
        <v>2</v>
      </c>
      <c r="BM685" s="1">
        <v>0.41</v>
      </c>
      <c r="BN685" s="1">
        <v>-0.33</v>
      </c>
      <c r="BO685" s="1">
        <v>-0.52</v>
      </c>
      <c r="BP685" s="1">
        <v>2.69</v>
      </c>
      <c r="BQ685" s="1">
        <v>2.31</v>
      </c>
      <c r="BR685" s="1">
        <v>1.66</v>
      </c>
      <c r="BS685" s="1">
        <v>2.36</v>
      </c>
      <c r="BT685" s="1">
        <v>0.76</v>
      </c>
      <c r="BU685" s="1">
        <v>0.03</v>
      </c>
      <c r="BV685" s="1">
        <v>-0.23</v>
      </c>
      <c r="BW685" s="1">
        <v>-0.44</v>
      </c>
      <c r="BX685" s="1">
        <v>-0.99</v>
      </c>
      <c r="BY685" s="1">
        <v>0.05</v>
      </c>
      <c r="CA685" s="1">
        <v>198210</v>
      </c>
      <c r="CB685" s="1">
        <v>13.79</v>
      </c>
      <c r="CC685" s="1">
        <v>15.38</v>
      </c>
      <c r="CD685" s="1">
        <v>12.3</v>
      </c>
      <c r="CE685" s="1">
        <v>11.47</v>
      </c>
      <c r="CF685" s="1">
        <v>16.03</v>
      </c>
      <c r="CG685" s="1">
        <v>12.68</v>
      </c>
      <c r="CH685" s="1">
        <v>12.05</v>
      </c>
      <c r="CI685" s="1">
        <v>12.01</v>
      </c>
      <c r="CJ685" s="1">
        <v>11.63</v>
      </c>
      <c r="CK685" s="1">
        <v>16.100000000000001</v>
      </c>
      <c r="CL685" s="1">
        <v>15.86</v>
      </c>
      <c r="CM685" s="1">
        <v>13.04</v>
      </c>
      <c r="CN685" s="1">
        <v>12.26</v>
      </c>
      <c r="CO685" s="1">
        <v>11.62</v>
      </c>
      <c r="CP685" s="1">
        <v>12.48</v>
      </c>
      <c r="CQ685" s="1">
        <v>12.83</v>
      </c>
      <c r="CR685" s="1">
        <v>11.08</v>
      </c>
      <c r="CS685" s="1">
        <v>11.57</v>
      </c>
      <c r="CT685" s="1">
        <v>11.68</v>
      </c>
      <c r="CV685" s="1">
        <v>198310</v>
      </c>
      <c r="CW685" s="1">
        <v>-7.93</v>
      </c>
      <c r="CX685" s="1">
        <v>-5.94</v>
      </c>
      <c r="CY685" s="1">
        <v>-2.39</v>
      </c>
      <c r="CZ685" s="1">
        <v>-0.24</v>
      </c>
      <c r="DA685" s="1">
        <v>-6.5</v>
      </c>
      <c r="DB685" s="1">
        <v>-3.83</v>
      </c>
      <c r="DC685" s="1">
        <v>-2.3199999999999998</v>
      </c>
      <c r="DD685" s="1">
        <v>-1.71</v>
      </c>
      <c r="DE685" s="1">
        <v>0.79</v>
      </c>
      <c r="DF685" s="1">
        <v>-7.42</v>
      </c>
      <c r="DG685" s="1">
        <v>-5.14</v>
      </c>
      <c r="DH685" s="1">
        <v>-4.45</v>
      </c>
      <c r="DI685" s="1">
        <v>-3.25</v>
      </c>
      <c r="DJ685" s="1">
        <v>-3.33</v>
      </c>
      <c r="DK685" s="1">
        <v>-1.3</v>
      </c>
      <c r="DL685" s="1">
        <v>-1.51</v>
      </c>
      <c r="DM685" s="1">
        <v>-1.9</v>
      </c>
      <c r="DN685" s="1">
        <v>-0.74</v>
      </c>
      <c r="DO685" s="1">
        <v>3.1</v>
      </c>
      <c r="DQ685" s="1">
        <v>198210</v>
      </c>
      <c r="DR685" s="1">
        <v>-99.99</v>
      </c>
      <c r="DS685" s="1">
        <v>12.95</v>
      </c>
      <c r="DT685" s="1">
        <v>13.86</v>
      </c>
      <c r="DU685" s="1">
        <v>12.54</v>
      </c>
      <c r="DV685" s="1">
        <v>12.75</v>
      </c>
      <c r="DW685" s="1">
        <v>13.98</v>
      </c>
      <c r="DX685" s="1">
        <v>13.81</v>
      </c>
      <c r="DY685" s="1">
        <v>14.27</v>
      </c>
      <c r="DZ685" s="1">
        <v>12.17</v>
      </c>
      <c r="EA685" s="1">
        <v>12.28</v>
      </c>
      <c r="EB685" s="1">
        <v>15.31</v>
      </c>
      <c r="EC685" s="1">
        <v>14.66</v>
      </c>
      <c r="ED685" s="1">
        <v>13.17</v>
      </c>
      <c r="EE685" s="1">
        <v>13.49</v>
      </c>
      <c r="EF685" s="1">
        <v>14.16</v>
      </c>
      <c r="EG685" s="1">
        <v>15.24</v>
      </c>
      <c r="EH685" s="1">
        <v>13.23</v>
      </c>
      <c r="EI685" s="1">
        <v>11.84</v>
      </c>
      <c r="EJ685" s="1">
        <v>12.51</v>
      </c>
      <c r="EL685">
        <v>198210</v>
      </c>
      <c r="EM685">
        <v>11.3</v>
      </c>
      <c r="EN685">
        <v>2.35</v>
      </c>
      <c r="EO685">
        <v>-3.73</v>
      </c>
      <c r="EP685">
        <v>0.59</v>
      </c>
      <c r="ER685" s="1">
        <v>198304</v>
      </c>
      <c r="ES685" s="1">
        <v>1.8</v>
      </c>
      <c r="EU685" s="1">
        <v>198205</v>
      </c>
      <c r="EV685" s="1">
        <v>1.93</v>
      </c>
      <c r="EX685" s="1">
        <v>198704</v>
      </c>
      <c r="EY685" s="1">
        <v>3.89</v>
      </c>
      <c r="FA685" s="1">
        <v>198304</v>
      </c>
      <c r="FB685" s="1">
        <f>IF(ISERROR(VLOOKUP($FA685,MOM,LOOKUPS!C$12,0)*$FB$6+VLOOKUP($FA685,STREV,LOOKUPS!C$10,0)*$FC$6+VLOOKUP($FA685,LTREV,LOOKUPS!C$9,0)*$FD$6+VLOOKUP($FA685,CFP,LOOKUPS!C$6,0)*$FE$6+VLOOKUP($FA685,EP,LOOKUPS!C$8,0)*$FF$6+VLOOKUP($FA685,BM,LOOKUPS!C$5,0)*$FG$6+VLOOKUP($FA685,DIV,LOOKUPS!C$7,0)*$FH$6++VLOOKUP($FA685,SIZE,LOOKUPS!C$11,0)*$FI$6),"",VLOOKUP($FA685,MOM,LOOKUPS!C$12,0)*$FB$6+VLOOKUP($FA685,STREV,LOOKUPS!C$10,0)*$FC$6+VLOOKUP($FA685,LTREV,LOOKUPS!C$9,0)*$FD$6+VLOOKUP($FA685,CFP,LOOKUPS!C$6,0)*$FE$6+VLOOKUP($FA685,EP,LOOKUPS!C$8,0)*$FF$6+VLOOKUP($FA685,BM,LOOKUPS!C$5,0)*$FG$6+VLOOKUP($FA685,DIV,LOOKUPS!C$7,0)*$FH$6++VLOOKUP($FA685,SIZE,LOOKUPS!C$11,0)*$FI$6)</f>
        <v>7.9564000000000004</v>
      </c>
      <c r="FC685" s="1">
        <f>IF(ISERROR(VLOOKUP($FA685,MOM,LOOKUPS!D$12,0)*$FB$6+VLOOKUP($FA685,STREV,LOOKUPS!D$10,0)*$FC$6+VLOOKUP($FA685,LTREV,LOOKUPS!D$9,0)*$FD$6+VLOOKUP($FA685,CFP,LOOKUPS!D$6,0)*$FE$6+VLOOKUP($FA685,EP,LOOKUPS!D$8,0)*$FF$6+VLOOKUP($FA685,BM,LOOKUPS!D$5,0)*$FG$6+VLOOKUP($FA685,DIV,LOOKUPS!D$7,0)*$FH$6++VLOOKUP($FA685,SIZE,LOOKUPS!D$11,0)*$FI$6),"",VLOOKUP($FA685,MOM,LOOKUPS!D$12,0)*$FB$6+VLOOKUP($FA685,STREV,LOOKUPS!D$10,0)*$FC$6+VLOOKUP($FA685,LTREV,LOOKUPS!D$9,0)*$FD$6+VLOOKUP($FA685,CFP,LOOKUPS!D$6,0)*$FE$6+VLOOKUP($FA685,EP,LOOKUPS!D$8,0)*$FF$6+VLOOKUP($FA685,BM,LOOKUPS!D$5,0)*$FG$6+VLOOKUP($FA685,DIV,LOOKUPS!D$7,0)*$FH$6++VLOOKUP($FA685,SIZE,LOOKUPS!D$11,0)*$FI$6)</f>
        <v>7.6245000000000012</v>
      </c>
      <c r="FD685" s="1">
        <f>IF(ISERROR(VLOOKUP($FA685,MOM,LOOKUPS!E$12,0)*$FB$6+VLOOKUP($FA685,STREV,LOOKUPS!E$10,0)*$FC$6+VLOOKUP($FA685,LTREV,LOOKUPS!E$9,0)*$FD$6+VLOOKUP($FA685,CFP,LOOKUPS!E$6,0)*$FE$6+VLOOKUP($FA685,EP,LOOKUPS!E$8,0)*$FF$6+VLOOKUP($FA685,BM,LOOKUPS!E$5,0)*$FG$6+VLOOKUP($FA685,DIV,LOOKUPS!E$7,0)*$FH$6++VLOOKUP($FA685,SIZE,LOOKUPS!E$11,0)*$FI$6),"",VLOOKUP($FA685,MOM,LOOKUPS!E$12,0)*$FB$6+VLOOKUP($FA685,STREV,LOOKUPS!E$10,0)*$FC$6+VLOOKUP($FA685,LTREV,LOOKUPS!E$9,0)*$FD$6+VLOOKUP($FA685,CFP,LOOKUPS!E$6,0)*$FE$6+VLOOKUP($FA685,EP,LOOKUPS!E$8,0)*$FF$6+VLOOKUP($FA685,BM,LOOKUPS!E$5,0)*$FG$6+VLOOKUP($FA685,DIV,LOOKUPS!E$7,0)*$FH$6++VLOOKUP($FA685,SIZE,LOOKUPS!E$11,0)*$FI$6)</f>
        <v>7.3170999999999999</v>
      </c>
      <c r="FE685" s="1">
        <f>IF(ISERROR(VLOOKUP($FA685,MOM,LOOKUPS!F$12,0)*$FB$6+VLOOKUP($FA685,STREV,LOOKUPS!F$10,0)*$FC$6+VLOOKUP($FA685,LTREV,LOOKUPS!F$9,0)*$FD$6+VLOOKUP($FA685,CFP,LOOKUPS!F$6,0)*$FE$6+VLOOKUP($FA685,EP,LOOKUPS!F$8,0)*$FF$6+VLOOKUP($FA685,BM,LOOKUPS!F$5,0)*$FG$6+VLOOKUP($FA685,DIV,LOOKUPS!F$7,0)*$FH$6++VLOOKUP($FA685,SIZE,LOOKUPS!F$11,0)*$FI$6),"",VLOOKUP($FA685,MOM,LOOKUPS!F$12,0)*$FB$6+VLOOKUP($FA685,STREV,LOOKUPS!F$10,0)*$FC$6+VLOOKUP($FA685,LTREV,LOOKUPS!F$9,0)*$FD$6+VLOOKUP($FA685,CFP,LOOKUPS!F$6,0)*$FE$6+VLOOKUP($FA685,EP,LOOKUPS!F$8,0)*$FF$6+VLOOKUP($FA685,BM,LOOKUPS!F$5,0)*$FG$6+VLOOKUP($FA685,DIV,LOOKUPS!F$7,0)*$FH$6++VLOOKUP($FA685,SIZE,LOOKUPS!F$11,0)*$FI$6)</f>
        <v>7.0942999999999996</v>
      </c>
      <c r="FF685" s="1">
        <f>IF(ISERROR(VLOOKUP($FA685,MOM,LOOKUPS!G$12,0)*$FB$6+VLOOKUP($FA685,STREV,LOOKUPS!G$10,0)*$FC$6+VLOOKUP($FA685,LTREV,LOOKUPS!G$9,0)*$FD$6+VLOOKUP($FA685,CFP,LOOKUPS!G$6,0)*$FE$6+VLOOKUP($FA685,EP,LOOKUPS!G$8,0)*$FF$6+VLOOKUP($FA685,BM,LOOKUPS!G$5,0)*$FG$6+VLOOKUP($FA685,DIV,LOOKUPS!G$7,0)*$FH$6++VLOOKUP($FA685,SIZE,LOOKUPS!G$11,0)*$FI$6),"",VLOOKUP($FA685,MOM,LOOKUPS!G$12,0)*$FB$6+VLOOKUP($FA685,STREV,LOOKUPS!G$10,0)*$FC$6+VLOOKUP($FA685,LTREV,LOOKUPS!G$9,0)*$FD$6+VLOOKUP($FA685,CFP,LOOKUPS!G$6,0)*$FE$6+VLOOKUP($FA685,EP,LOOKUPS!G$8,0)*$FF$6+VLOOKUP($FA685,BM,LOOKUPS!G$5,0)*$FG$6+VLOOKUP($FA685,DIV,LOOKUPS!G$7,0)*$FH$6++VLOOKUP($FA685,SIZE,LOOKUPS!G$11,0)*$FI$6)</f>
        <v>7.8065999999999995</v>
      </c>
      <c r="FG685" s="1">
        <f>IF(ISERROR(VLOOKUP($FA685,MOM,LOOKUPS!H$12,0)*$FB$6+VLOOKUP($FA685,STREV,LOOKUPS!H$10,0)*$FC$6+VLOOKUP($FA685,LTREV,LOOKUPS!H$9,0)*$FD$6+VLOOKUP($FA685,CFP,LOOKUPS!H$6,0)*$FE$6+VLOOKUP($FA685,EP,LOOKUPS!H$8,0)*$FF$6+VLOOKUP($FA685,BM,LOOKUPS!H$5,0)*$FG$6+VLOOKUP($FA685,DIV,LOOKUPS!H$7,0)*$FH$6++VLOOKUP($FA685,SIZE,LOOKUPS!H$11,0)*$FI$6),"",VLOOKUP($FA685,MOM,LOOKUPS!H$12,0)*$FB$6+VLOOKUP($FA685,STREV,LOOKUPS!H$10,0)*$FC$6+VLOOKUP($FA685,LTREV,LOOKUPS!H$9,0)*$FD$6+VLOOKUP($FA685,CFP,LOOKUPS!H$6,0)*$FE$6+VLOOKUP($FA685,EP,LOOKUPS!H$8,0)*$FF$6+VLOOKUP($FA685,BM,LOOKUPS!H$5,0)*$FG$6+VLOOKUP($FA685,DIV,LOOKUPS!H$7,0)*$FH$6++VLOOKUP($FA685,SIZE,LOOKUPS!H$11,0)*$FI$6)</f>
        <v>8.0286000000000008</v>
      </c>
      <c r="FH685" s="1">
        <f>IF(ISERROR(VLOOKUP($FA685,MOM,LOOKUPS!I$12,0)*$FB$6+VLOOKUP($FA685,STREV,LOOKUPS!I$10,0)*$FC$6+VLOOKUP($FA685,LTREV,LOOKUPS!I$9,0)*$FD$6+VLOOKUP($FA685,CFP,LOOKUPS!I$6,0)*$FE$6+VLOOKUP($FA685,EP,LOOKUPS!I$8,0)*$FF$6+VLOOKUP($FA685,BM,LOOKUPS!I$5,0)*$FG$6+VLOOKUP($FA685,DIV,LOOKUPS!I$7,0)*$FH$6++VLOOKUP($FA685,SIZE,LOOKUPS!I$11,0)*$FI$6),"",VLOOKUP($FA685,MOM,LOOKUPS!I$12,0)*$FB$6+VLOOKUP($FA685,STREV,LOOKUPS!I$10,0)*$FC$6+VLOOKUP($FA685,LTREV,LOOKUPS!I$9,0)*$FD$6+VLOOKUP($FA685,CFP,LOOKUPS!I$6,0)*$FE$6+VLOOKUP($FA685,EP,LOOKUPS!I$8,0)*$FF$6+VLOOKUP($FA685,BM,LOOKUPS!I$5,0)*$FG$6+VLOOKUP($FA685,DIV,LOOKUPS!I$7,0)*$FH$6++VLOOKUP($FA685,SIZE,LOOKUPS!I$11,0)*$FI$6)</f>
        <v>7.7873000000000001</v>
      </c>
      <c r="FI685" s="1">
        <f>IF(ISERROR(VLOOKUP($FA685,MOM,LOOKUPS!J$12,0)*$FB$6+VLOOKUP($FA685,STREV,LOOKUPS!J$10,0)*$FC$6+VLOOKUP($FA685,LTREV,LOOKUPS!J$9,0)*$FD$6+VLOOKUP($FA685,CFP,LOOKUPS!J$6,0)*$FE$6+VLOOKUP($FA685,EP,LOOKUPS!J$8,0)*$FF$6+VLOOKUP($FA685,BM,LOOKUPS!J$5,0)*$FG$6+VLOOKUP($FA685,DIV,LOOKUPS!J$7,0)*$FH$6++VLOOKUP($FA685,SIZE,LOOKUPS!J$11,0)*$FI$6),"",VLOOKUP($FA685,MOM,LOOKUPS!J$12,0)*$FB$6+VLOOKUP($FA685,STREV,LOOKUPS!J$10,0)*$FC$6+VLOOKUP($FA685,LTREV,LOOKUPS!J$9,0)*$FD$6+VLOOKUP($FA685,CFP,LOOKUPS!J$6,0)*$FE$6+VLOOKUP($FA685,EP,LOOKUPS!J$8,0)*$FF$6+VLOOKUP($FA685,BM,LOOKUPS!J$5,0)*$FG$6+VLOOKUP($FA685,DIV,LOOKUPS!J$7,0)*$FH$6++VLOOKUP($FA685,SIZE,LOOKUPS!J$11,0)*$FI$6)</f>
        <v>7.5139000000000005</v>
      </c>
      <c r="FJ685" s="1">
        <f>IF(ISERROR(VLOOKUP($FA685,MOM,LOOKUPS!K$12,0)*$FB$6+VLOOKUP($FA685,STREV,LOOKUPS!K$10,0)*$FC$6+VLOOKUP($FA685,LTREV,LOOKUPS!K$9,0)*$FD$6+VLOOKUP($FA685,CFP,LOOKUPS!K$6,0)*$FE$6+VLOOKUP($FA685,EP,LOOKUPS!K$8,0)*$FF$6+VLOOKUP($FA685,BM,LOOKUPS!K$5,0)*$FG$6+VLOOKUP($FA685,DIV,LOOKUPS!K$7,0)*$FH$6++VLOOKUP($FA685,SIZE,LOOKUPS!K$11,0)*$FI$6),"",VLOOKUP($FA685,MOM,LOOKUPS!K$12,0)*$FB$6+VLOOKUP($FA685,STREV,LOOKUPS!K$10,0)*$FC$6+VLOOKUP($FA685,LTREV,LOOKUPS!K$9,0)*$FD$6+VLOOKUP($FA685,CFP,LOOKUPS!K$6,0)*$FE$6+VLOOKUP($FA685,EP,LOOKUPS!K$8,0)*$FF$6+VLOOKUP($FA685,BM,LOOKUPS!K$5,0)*$FG$6+VLOOKUP($FA685,DIV,LOOKUPS!K$7,0)*$FH$6++VLOOKUP($FA685,SIZE,LOOKUPS!K$11,0)*$FI$6)</f>
        <v>7.4824000000000002</v>
      </c>
      <c r="FK685" s="1">
        <f>IF(ISERROR(VLOOKUP($FA685,MOM,LOOKUPS!L$12,0)*$FB$6+VLOOKUP($FA685,STREV,LOOKUPS!L$10,0)*$FC$6+VLOOKUP($FA685,LTREV,LOOKUPS!L$9,0)*$FD$6+VLOOKUP($FA685,CFP,LOOKUPS!L$6,0)*$FE$6+VLOOKUP($FA685,EP,LOOKUPS!L$8,0)*$FF$6+VLOOKUP($FA685,BM,LOOKUPS!L$5,0)*$FG$6+VLOOKUP($FA685,DIV,LOOKUPS!L$7,0)*$FH$6++VLOOKUP($FA685,SIZE,LOOKUPS!L$11,0)*$FI$6),"",VLOOKUP($FA685,MOM,LOOKUPS!L$12,0)*$FB$6+VLOOKUP($FA685,STREV,LOOKUPS!L$10,0)*$FC$6+VLOOKUP($FA685,LTREV,LOOKUPS!L$9,0)*$FD$6+VLOOKUP($FA685,CFP,LOOKUPS!L$6,0)*$FE$6+VLOOKUP($FA685,EP,LOOKUPS!L$8,0)*$FF$6+VLOOKUP($FA685,BM,LOOKUPS!L$5,0)*$FG$6+VLOOKUP($FA685,DIV,LOOKUPS!L$7,0)*$FH$6++VLOOKUP($FA685,SIZE,LOOKUPS!L$11,0)*$FI$6)</f>
        <v>9.7692000000000014</v>
      </c>
    </row>
    <row r="686" spans="1:167" x14ac:dyDescent="0.3">
      <c r="A686" s="1">
        <v>198305</v>
      </c>
      <c r="B686" s="1">
        <v>14.83</v>
      </c>
      <c r="C686" s="1">
        <v>8.68</v>
      </c>
      <c r="D686" s="1">
        <v>7.7</v>
      </c>
      <c r="E686" s="1">
        <v>6.73</v>
      </c>
      <c r="F686" s="1">
        <v>6.4</v>
      </c>
      <c r="G686" s="1">
        <v>7.23</v>
      </c>
      <c r="H686" s="1">
        <v>6.79</v>
      </c>
      <c r="I686" s="1">
        <v>6.5</v>
      </c>
      <c r="J686" s="1">
        <v>8.65</v>
      </c>
      <c r="K686" s="1">
        <v>9.66</v>
      </c>
      <c r="M686" s="1">
        <v>198206</v>
      </c>
      <c r="N686" s="1">
        <v>-4.8499999999999996</v>
      </c>
      <c r="O686" s="1">
        <v>-3.75</v>
      </c>
      <c r="P686" s="1">
        <v>-3.07</v>
      </c>
      <c r="Q686" s="1">
        <v>-3.21</v>
      </c>
      <c r="R686" s="1">
        <v>-4.01</v>
      </c>
      <c r="S686" s="1">
        <v>-2.59</v>
      </c>
      <c r="T686" s="1">
        <v>-3.46</v>
      </c>
      <c r="U686" s="1">
        <v>-2.4300000000000002</v>
      </c>
      <c r="V686" s="1">
        <v>-2.5499999999999998</v>
      </c>
      <c r="W686" s="1">
        <v>-4.17</v>
      </c>
      <c r="Y686" s="1">
        <v>198705</v>
      </c>
      <c r="Z686" s="1">
        <v>4.8</v>
      </c>
      <c r="AA686" s="1">
        <v>1.07</v>
      </c>
      <c r="AB686" s="1">
        <v>0.83</v>
      </c>
      <c r="AC686" s="1">
        <v>0.32</v>
      </c>
      <c r="AD686" s="1">
        <v>1.02</v>
      </c>
      <c r="AE686" s="1">
        <v>-7.0000000000000007E-2</v>
      </c>
      <c r="AF686" s="1">
        <v>0.05</v>
      </c>
      <c r="AG686" s="1">
        <v>-0.64</v>
      </c>
      <c r="AH686" s="1">
        <v>-0.49</v>
      </c>
      <c r="AI686" s="1">
        <v>-1.23</v>
      </c>
      <c r="AK686">
        <v>200711</v>
      </c>
      <c r="AL686">
        <v>-12.54</v>
      </c>
      <c r="AM686">
        <v>-7.2</v>
      </c>
      <c r="AN686">
        <v>-6.37</v>
      </c>
      <c r="AO686">
        <v>-7.78</v>
      </c>
      <c r="AP686">
        <v>-7.53</v>
      </c>
      <c r="AQ686">
        <v>-6.21</v>
      </c>
      <c r="AR686">
        <v>-6.19</v>
      </c>
      <c r="AS686">
        <v>-6.91</v>
      </c>
      <c r="AT686">
        <v>-8.24</v>
      </c>
      <c r="AU686">
        <v>-8.26</v>
      </c>
      <c r="AV686">
        <v>-6.3</v>
      </c>
      <c r="AW686">
        <v>-6.23</v>
      </c>
      <c r="AX686">
        <v>-6.19</v>
      </c>
      <c r="AY686">
        <v>-5.58</v>
      </c>
      <c r="AZ686">
        <v>-6.85</v>
      </c>
      <c r="BA686">
        <v>-7.02</v>
      </c>
      <c r="BB686">
        <v>-6.78</v>
      </c>
      <c r="BC686">
        <v>-7.7</v>
      </c>
      <c r="BD686">
        <v>-8.81</v>
      </c>
      <c r="BF686" s="1">
        <v>200711</v>
      </c>
      <c r="BG686" s="1">
        <v>-12.29</v>
      </c>
      <c r="BH686" s="1">
        <v>-7.44</v>
      </c>
      <c r="BI686" s="1">
        <v>-5.76</v>
      </c>
      <c r="BJ686" s="1">
        <v>-7.73</v>
      </c>
      <c r="BK686" s="1">
        <v>-7.81</v>
      </c>
      <c r="BL686" s="1">
        <v>-6.02</v>
      </c>
      <c r="BM686" s="1">
        <v>-5.43</v>
      </c>
      <c r="BN686" s="1">
        <v>-6.32</v>
      </c>
      <c r="BO686" s="1">
        <v>-8.4</v>
      </c>
      <c r="BP686" s="1">
        <v>-8.5299999999999994</v>
      </c>
      <c r="BQ686" s="1">
        <v>-6.85</v>
      </c>
      <c r="BR686" s="1">
        <v>-6.11</v>
      </c>
      <c r="BS686" s="1">
        <v>-5.92</v>
      </c>
      <c r="BT686" s="1">
        <v>-5.0599999999999996</v>
      </c>
      <c r="BU686" s="1">
        <v>-5.84</v>
      </c>
      <c r="BV686" s="1">
        <v>-6.25</v>
      </c>
      <c r="BW686" s="1">
        <v>-6.4</v>
      </c>
      <c r="BX686" s="1">
        <v>-7.11</v>
      </c>
      <c r="BY686" s="1">
        <v>-9.98</v>
      </c>
      <c r="CA686" s="1">
        <v>198211</v>
      </c>
      <c r="CB686" s="1">
        <v>10.06</v>
      </c>
      <c r="CC686" s="1">
        <v>8.61</v>
      </c>
      <c r="CD686" s="1">
        <v>9.43</v>
      </c>
      <c r="CE686" s="1">
        <v>10.54</v>
      </c>
      <c r="CF686" s="1">
        <v>8.5299999999999994</v>
      </c>
      <c r="CG686" s="1">
        <v>8.85</v>
      </c>
      <c r="CH686" s="1">
        <v>9.4600000000000009</v>
      </c>
      <c r="CI686" s="1">
        <v>9.66</v>
      </c>
      <c r="CJ686" s="1">
        <v>11.05</v>
      </c>
      <c r="CK686" s="1">
        <v>8.3800000000000008</v>
      </c>
      <c r="CL686" s="1">
        <v>8.91</v>
      </c>
      <c r="CM686" s="1">
        <v>8.89</v>
      </c>
      <c r="CN686" s="1">
        <v>8.81</v>
      </c>
      <c r="CO686" s="1">
        <v>8.7799999999999994</v>
      </c>
      <c r="CP686" s="1">
        <v>10.14</v>
      </c>
      <c r="CQ686" s="1">
        <v>9.99</v>
      </c>
      <c r="CR686" s="1">
        <v>9.2799999999999994</v>
      </c>
      <c r="CS686" s="1">
        <v>10.24</v>
      </c>
      <c r="CT686" s="1">
        <v>11.63</v>
      </c>
      <c r="CV686" s="1">
        <v>198311</v>
      </c>
      <c r="CW686" s="1">
        <v>1.85</v>
      </c>
      <c r="CX686" s="1">
        <v>4.67</v>
      </c>
      <c r="CY686" s="1">
        <v>4.16</v>
      </c>
      <c r="CZ686" s="1">
        <v>2.88</v>
      </c>
      <c r="DA686" s="1">
        <v>4.88</v>
      </c>
      <c r="DB686" s="1">
        <v>4.0199999999999996</v>
      </c>
      <c r="DC686" s="1">
        <v>4.1100000000000003</v>
      </c>
      <c r="DD686" s="1">
        <v>4.22</v>
      </c>
      <c r="DE686" s="1">
        <v>2.2400000000000002</v>
      </c>
      <c r="DF686" s="1">
        <v>5.28</v>
      </c>
      <c r="DG686" s="1">
        <v>4.29</v>
      </c>
      <c r="DH686" s="1">
        <v>4.1100000000000003</v>
      </c>
      <c r="DI686" s="1">
        <v>3.93</v>
      </c>
      <c r="DJ686" s="1">
        <v>4.38</v>
      </c>
      <c r="DK686" s="1">
        <v>3.84</v>
      </c>
      <c r="DL686" s="1">
        <v>4.55</v>
      </c>
      <c r="DM686" s="1">
        <v>3.92</v>
      </c>
      <c r="DN686" s="1">
        <v>3.29</v>
      </c>
      <c r="DO686" s="1">
        <v>0.63</v>
      </c>
      <c r="DQ686" s="1">
        <v>198211</v>
      </c>
      <c r="DR686" s="1">
        <v>-99.99</v>
      </c>
      <c r="DS686" s="1">
        <v>10.38</v>
      </c>
      <c r="DT686" s="1">
        <v>7.94</v>
      </c>
      <c r="DU686" s="1">
        <v>4.54</v>
      </c>
      <c r="DV686" s="1">
        <v>10.67</v>
      </c>
      <c r="DW686" s="1">
        <v>8.1</v>
      </c>
      <c r="DX686" s="1">
        <v>7.89</v>
      </c>
      <c r="DY686" s="1">
        <v>6.29</v>
      </c>
      <c r="DZ686" s="1">
        <v>4.13</v>
      </c>
      <c r="EA686" s="1">
        <v>11.26</v>
      </c>
      <c r="EB686" s="1">
        <v>7.49</v>
      </c>
      <c r="EC686" s="1">
        <v>7.82</v>
      </c>
      <c r="ED686" s="1">
        <v>8.43</v>
      </c>
      <c r="EE686" s="1">
        <v>8.33</v>
      </c>
      <c r="EF686" s="1">
        <v>7.4</v>
      </c>
      <c r="EG686" s="1">
        <v>7.19</v>
      </c>
      <c r="EH686" s="1">
        <v>5.31</v>
      </c>
      <c r="EI686" s="1">
        <v>4.5999999999999996</v>
      </c>
      <c r="EJ686" s="1">
        <v>3.67</v>
      </c>
      <c r="EL686">
        <v>198211</v>
      </c>
      <c r="EM686">
        <v>4.67</v>
      </c>
      <c r="EN686">
        <v>4.7699999999999996</v>
      </c>
      <c r="EO686">
        <v>-1.89</v>
      </c>
      <c r="EP686">
        <v>0.63</v>
      </c>
      <c r="ER686" s="1">
        <v>198305</v>
      </c>
      <c r="ES686" s="1">
        <v>-1.59</v>
      </c>
      <c r="EU686" s="1">
        <v>198206</v>
      </c>
      <c r="EV686" s="1">
        <v>0.16</v>
      </c>
      <c r="EX686" s="1">
        <v>198705</v>
      </c>
      <c r="EY686" s="1">
        <v>2.21</v>
      </c>
      <c r="FA686" s="1">
        <v>198305</v>
      </c>
      <c r="FB686" s="1">
        <f>IF(ISERROR(VLOOKUP($FA686,MOM,LOOKUPS!C$12,0)*$FB$6+VLOOKUP($FA686,STREV,LOOKUPS!C$10,0)*$FC$6+VLOOKUP($FA686,LTREV,LOOKUPS!C$9,0)*$FD$6+VLOOKUP($FA686,CFP,LOOKUPS!C$6,0)*$FE$6+VLOOKUP($FA686,EP,LOOKUPS!C$8,0)*$FF$6+VLOOKUP($FA686,BM,LOOKUPS!C$5,0)*$FG$6+VLOOKUP($FA686,DIV,LOOKUPS!C$7,0)*$FH$6++VLOOKUP($FA686,SIZE,LOOKUPS!C$11,0)*$FI$6),"",VLOOKUP($FA686,MOM,LOOKUPS!C$12,0)*$FB$6+VLOOKUP($FA686,STREV,LOOKUPS!C$10,0)*$FC$6+VLOOKUP($FA686,LTREV,LOOKUPS!C$9,0)*$FD$6+VLOOKUP($FA686,CFP,LOOKUPS!C$6,0)*$FE$6+VLOOKUP($FA686,EP,LOOKUPS!C$8,0)*$FF$6+VLOOKUP($FA686,BM,LOOKUPS!C$5,0)*$FG$6+VLOOKUP($FA686,DIV,LOOKUPS!C$7,0)*$FH$6++VLOOKUP($FA686,SIZE,LOOKUPS!C$11,0)*$FI$6)</f>
        <v>11.830100000000002</v>
      </c>
      <c r="FC686" s="1">
        <f>IF(ISERROR(VLOOKUP($FA686,MOM,LOOKUPS!D$12,0)*$FB$6+VLOOKUP($FA686,STREV,LOOKUPS!D$10,0)*$FC$6+VLOOKUP($FA686,LTREV,LOOKUPS!D$9,0)*$FD$6+VLOOKUP($FA686,CFP,LOOKUPS!D$6,0)*$FE$6+VLOOKUP($FA686,EP,LOOKUPS!D$8,0)*$FF$6+VLOOKUP($FA686,BM,LOOKUPS!D$5,0)*$FG$6+VLOOKUP($FA686,DIV,LOOKUPS!D$7,0)*$FH$6++VLOOKUP($FA686,SIZE,LOOKUPS!D$11,0)*$FI$6),"",VLOOKUP($FA686,MOM,LOOKUPS!D$12,0)*$FB$6+VLOOKUP($FA686,STREV,LOOKUPS!D$10,0)*$FC$6+VLOOKUP($FA686,LTREV,LOOKUPS!D$9,0)*$FD$6+VLOOKUP($FA686,CFP,LOOKUPS!D$6,0)*$FE$6+VLOOKUP($FA686,EP,LOOKUPS!D$8,0)*$FF$6+VLOOKUP($FA686,BM,LOOKUPS!D$5,0)*$FG$6+VLOOKUP($FA686,DIV,LOOKUPS!D$7,0)*$FH$6++VLOOKUP($FA686,SIZE,LOOKUPS!D$11,0)*$FI$6)</f>
        <v>8.7213999999999992</v>
      </c>
      <c r="FD686" s="1">
        <f>IF(ISERROR(VLOOKUP($FA686,MOM,LOOKUPS!E$12,0)*$FB$6+VLOOKUP($FA686,STREV,LOOKUPS!E$10,0)*$FC$6+VLOOKUP($FA686,LTREV,LOOKUPS!E$9,0)*$FD$6+VLOOKUP($FA686,CFP,LOOKUPS!E$6,0)*$FE$6+VLOOKUP($FA686,EP,LOOKUPS!E$8,0)*$FF$6+VLOOKUP($FA686,BM,LOOKUPS!E$5,0)*$FG$6+VLOOKUP($FA686,DIV,LOOKUPS!E$7,0)*$FH$6++VLOOKUP($FA686,SIZE,LOOKUPS!E$11,0)*$FI$6),"",VLOOKUP($FA686,MOM,LOOKUPS!E$12,0)*$FB$6+VLOOKUP($FA686,STREV,LOOKUPS!E$10,0)*$FC$6+VLOOKUP($FA686,LTREV,LOOKUPS!E$9,0)*$FD$6+VLOOKUP($FA686,CFP,LOOKUPS!E$6,0)*$FE$6+VLOOKUP($FA686,EP,LOOKUPS!E$8,0)*$FF$6+VLOOKUP($FA686,BM,LOOKUPS!E$5,0)*$FG$6+VLOOKUP($FA686,DIV,LOOKUPS!E$7,0)*$FH$6++VLOOKUP($FA686,SIZE,LOOKUPS!E$11,0)*$FI$6)</f>
        <v>8.1432000000000002</v>
      </c>
      <c r="FE686" s="1">
        <f>IF(ISERROR(VLOOKUP($FA686,MOM,LOOKUPS!F$12,0)*$FB$6+VLOOKUP($FA686,STREV,LOOKUPS!F$10,0)*$FC$6+VLOOKUP($FA686,LTREV,LOOKUPS!F$9,0)*$FD$6+VLOOKUP($FA686,CFP,LOOKUPS!F$6,0)*$FE$6+VLOOKUP($FA686,EP,LOOKUPS!F$8,0)*$FF$6+VLOOKUP($FA686,BM,LOOKUPS!F$5,0)*$FG$6+VLOOKUP($FA686,DIV,LOOKUPS!F$7,0)*$FH$6++VLOOKUP($FA686,SIZE,LOOKUPS!F$11,0)*$FI$6),"",VLOOKUP($FA686,MOM,LOOKUPS!F$12,0)*$FB$6+VLOOKUP($FA686,STREV,LOOKUPS!F$10,0)*$FC$6+VLOOKUP($FA686,LTREV,LOOKUPS!F$9,0)*$FD$6+VLOOKUP($FA686,CFP,LOOKUPS!F$6,0)*$FE$6+VLOOKUP($FA686,EP,LOOKUPS!F$8,0)*$FF$6+VLOOKUP($FA686,BM,LOOKUPS!F$5,0)*$FG$6+VLOOKUP($FA686,DIV,LOOKUPS!F$7,0)*$FH$6++VLOOKUP($FA686,SIZE,LOOKUPS!F$11,0)*$FI$6)</f>
        <v>7.3832000000000004</v>
      </c>
      <c r="FF686" s="1">
        <f>IF(ISERROR(VLOOKUP($FA686,MOM,LOOKUPS!G$12,0)*$FB$6+VLOOKUP($FA686,STREV,LOOKUPS!G$10,0)*$FC$6+VLOOKUP($FA686,LTREV,LOOKUPS!G$9,0)*$FD$6+VLOOKUP($FA686,CFP,LOOKUPS!G$6,0)*$FE$6+VLOOKUP($FA686,EP,LOOKUPS!G$8,0)*$FF$6+VLOOKUP($FA686,BM,LOOKUPS!G$5,0)*$FG$6+VLOOKUP($FA686,DIV,LOOKUPS!G$7,0)*$FH$6++VLOOKUP($FA686,SIZE,LOOKUPS!G$11,0)*$FI$6),"",VLOOKUP($FA686,MOM,LOOKUPS!G$12,0)*$FB$6+VLOOKUP($FA686,STREV,LOOKUPS!G$10,0)*$FC$6+VLOOKUP($FA686,LTREV,LOOKUPS!G$9,0)*$FD$6+VLOOKUP($FA686,CFP,LOOKUPS!G$6,0)*$FE$6+VLOOKUP($FA686,EP,LOOKUPS!G$8,0)*$FF$6+VLOOKUP($FA686,BM,LOOKUPS!G$5,0)*$FG$6+VLOOKUP($FA686,DIV,LOOKUPS!G$7,0)*$FH$6++VLOOKUP($FA686,SIZE,LOOKUPS!G$11,0)*$FI$6)</f>
        <v>7.3153000000000006</v>
      </c>
      <c r="FG686" s="1">
        <f>IF(ISERROR(VLOOKUP($FA686,MOM,LOOKUPS!H$12,0)*$FB$6+VLOOKUP($FA686,STREV,LOOKUPS!H$10,0)*$FC$6+VLOOKUP($FA686,LTREV,LOOKUPS!H$9,0)*$FD$6+VLOOKUP($FA686,CFP,LOOKUPS!H$6,0)*$FE$6+VLOOKUP($FA686,EP,LOOKUPS!H$8,0)*$FF$6+VLOOKUP($FA686,BM,LOOKUPS!H$5,0)*$FG$6+VLOOKUP($FA686,DIV,LOOKUPS!H$7,0)*$FH$6++VLOOKUP($FA686,SIZE,LOOKUPS!H$11,0)*$FI$6),"",VLOOKUP($FA686,MOM,LOOKUPS!H$12,0)*$FB$6+VLOOKUP($FA686,STREV,LOOKUPS!H$10,0)*$FC$6+VLOOKUP($FA686,LTREV,LOOKUPS!H$9,0)*$FD$6+VLOOKUP($FA686,CFP,LOOKUPS!H$6,0)*$FE$6+VLOOKUP($FA686,EP,LOOKUPS!H$8,0)*$FF$6+VLOOKUP($FA686,BM,LOOKUPS!H$5,0)*$FG$6+VLOOKUP($FA686,DIV,LOOKUPS!H$7,0)*$FH$6++VLOOKUP($FA686,SIZE,LOOKUPS!H$11,0)*$FI$6)</f>
        <v>6.8803000000000001</v>
      </c>
      <c r="FH686" s="1">
        <f>IF(ISERROR(VLOOKUP($FA686,MOM,LOOKUPS!I$12,0)*$FB$6+VLOOKUP($FA686,STREV,LOOKUPS!I$10,0)*$FC$6+VLOOKUP($FA686,LTREV,LOOKUPS!I$9,0)*$FD$6+VLOOKUP($FA686,CFP,LOOKUPS!I$6,0)*$FE$6+VLOOKUP($FA686,EP,LOOKUPS!I$8,0)*$FF$6+VLOOKUP($FA686,BM,LOOKUPS!I$5,0)*$FG$6+VLOOKUP($FA686,DIV,LOOKUPS!I$7,0)*$FH$6++VLOOKUP($FA686,SIZE,LOOKUPS!I$11,0)*$FI$6),"",VLOOKUP($FA686,MOM,LOOKUPS!I$12,0)*$FB$6+VLOOKUP($FA686,STREV,LOOKUPS!I$10,0)*$FC$6+VLOOKUP($FA686,LTREV,LOOKUPS!I$9,0)*$FD$6+VLOOKUP($FA686,CFP,LOOKUPS!I$6,0)*$FE$6+VLOOKUP($FA686,EP,LOOKUPS!I$8,0)*$FF$6+VLOOKUP($FA686,BM,LOOKUPS!I$5,0)*$FG$6+VLOOKUP($FA686,DIV,LOOKUPS!I$7,0)*$FH$6++VLOOKUP($FA686,SIZE,LOOKUPS!I$11,0)*$FI$6)</f>
        <v>7.7359000000000009</v>
      </c>
      <c r="FI686" s="1">
        <f>IF(ISERROR(VLOOKUP($FA686,MOM,LOOKUPS!J$12,0)*$FB$6+VLOOKUP($FA686,STREV,LOOKUPS!J$10,0)*$FC$6+VLOOKUP($FA686,LTREV,LOOKUPS!J$9,0)*$FD$6+VLOOKUP($FA686,CFP,LOOKUPS!J$6,0)*$FE$6+VLOOKUP($FA686,EP,LOOKUPS!J$8,0)*$FF$6+VLOOKUP($FA686,BM,LOOKUPS!J$5,0)*$FG$6+VLOOKUP($FA686,DIV,LOOKUPS!J$7,0)*$FH$6++VLOOKUP($FA686,SIZE,LOOKUPS!J$11,0)*$FI$6),"",VLOOKUP($FA686,MOM,LOOKUPS!J$12,0)*$FB$6+VLOOKUP($FA686,STREV,LOOKUPS!J$10,0)*$FC$6+VLOOKUP($FA686,LTREV,LOOKUPS!J$9,0)*$FD$6+VLOOKUP($FA686,CFP,LOOKUPS!J$6,0)*$FE$6+VLOOKUP($FA686,EP,LOOKUPS!J$8,0)*$FF$6+VLOOKUP($FA686,BM,LOOKUPS!J$5,0)*$FG$6+VLOOKUP($FA686,DIV,LOOKUPS!J$7,0)*$FH$6++VLOOKUP($FA686,SIZE,LOOKUPS!J$11,0)*$FI$6)</f>
        <v>7.5417000000000005</v>
      </c>
      <c r="FJ686" s="1">
        <f>IF(ISERROR(VLOOKUP($FA686,MOM,LOOKUPS!K$12,0)*$FB$6+VLOOKUP($FA686,STREV,LOOKUPS!K$10,0)*$FC$6+VLOOKUP($FA686,LTREV,LOOKUPS!K$9,0)*$FD$6+VLOOKUP($FA686,CFP,LOOKUPS!K$6,0)*$FE$6+VLOOKUP($FA686,EP,LOOKUPS!K$8,0)*$FF$6+VLOOKUP($FA686,BM,LOOKUPS!K$5,0)*$FG$6+VLOOKUP($FA686,DIV,LOOKUPS!K$7,0)*$FH$6++VLOOKUP($FA686,SIZE,LOOKUPS!K$11,0)*$FI$6),"",VLOOKUP($FA686,MOM,LOOKUPS!K$12,0)*$FB$6+VLOOKUP($FA686,STREV,LOOKUPS!K$10,0)*$FC$6+VLOOKUP($FA686,LTREV,LOOKUPS!K$9,0)*$FD$6+VLOOKUP($FA686,CFP,LOOKUPS!K$6,0)*$FE$6+VLOOKUP($FA686,EP,LOOKUPS!K$8,0)*$FF$6+VLOOKUP($FA686,BM,LOOKUPS!K$5,0)*$FG$6+VLOOKUP($FA686,DIV,LOOKUPS!K$7,0)*$FH$6++VLOOKUP($FA686,SIZE,LOOKUPS!K$11,0)*$FI$6)</f>
        <v>8.1416000000000004</v>
      </c>
      <c r="FK686" s="1">
        <f>IF(ISERROR(VLOOKUP($FA686,MOM,LOOKUPS!L$12,0)*$FB$6+VLOOKUP($FA686,STREV,LOOKUPS!L$10,0)*$FC$6+VLOOKUP($FA686,LTREV,LOOKUPS!L$9,0)*$FD$6+VLOOKUP($FA686,CFP,LOOKUPS!L$6,0)*$FE$6+VLOOKUP($FA686,EP,LOOKUPS!L$8,0)*$FF$6+VLOOKUP($FA686,BM,LOOKUPS!L$5,0)*$FG$6+VLOOKUP($FA686,DIV,LOOKUPS!L$7,0)*$FH$6++VLOOKUP($FA686,SIZE,LOOKUPS!L$11,0)*$FI$6),"",VLOOKUP($FA686,MOM,LOOKUPS!L$12,0)*$FB$6+VLOOKUP($FA686,STREV,LOOKUPS!L$10,0)*$FC$6+VLOOKUP($FA686,LTREV,LOOKUPS!L$9,0)*$FD$6+VLOOKUP($FA686,CFP,LOOKUPS!L$6,0)*$FE$6+VLOOKUP($FA686,EP,LOOKUPS!L$8,0)*$FF$6+VLOOKUP($FA686,BM,LOOKUPS!L$5,0)*$FG$6+VLOOKUP($FA686,DIV,LOOKUPS!L$7,0)*$FH$6++VLOOKUP($FA686,SIZE,LOOKUPS!L$11,0)*$FI$6)</f>
        <v>11.315200000000001</v>
      </c>
    </row>
    <row r="687" spans="1:167" x14ac:dyDescent="0.3">
      <c r="A687" s="1">
        <v>198306</v>
      </c>
      <c r="B687" s="1">
        <v>5.6</v>
      </c>
      <c r="C687" s="1">
        <v>4.6900000000000004</v>
      </c>
      <c r="D687" s="1">
        <v>3.36</v>
      </c>
      <c r="E687" s="1">
        <v>4.29</v>
      </c>
      <c r="F687" s="1">
        <v>3.89</v>
      </c>
      <c r="G687" s="1">
        <v>4.5999999999999996</v>
      </c>
      <c r="H687" s="1">
        <v>3.6</v>
      </c>
      <c r="I687" s="1">
        <v>5.84</v>
      </c>
      <c r="J687" s="1">
        <v>5.75</v>
      </c>
      <c r="K687" s="1">
        <v>4.9800000000000004</v>
      </c>
      <c r="M687" s="1">
        <v>198207</v>
      </c>
      <c r="N687" s="1">
        <v>-1.84</v>
      </c>
      <c r="O687" s="1">
        <v>-2.84</v>
      </c>
      <c r="P687" s="1">
        <v>-2.38</v>
      </c>
      <c r="Q687" s="1">
        <v>-1.77</v>
      </c>
      <c r="R687" s="1">
        <v>-1.89</v>
      </c>
      <c r="S687" s="1">
        <v>-1.18</v>
      </c>
      <c r="T687" s="1">
        <v>-0.06</v>
      </c>
      <c r="U687" s="1">
        <v>-1.27</v>
      </c>
      <c r="V687" s="1">
        <v>-0.4</v>
      </c>
      <c r="W687" s="1">
        <v>-1.92</v>
      </c>
      <c r="Y687" s="1">
        <v>198706</v>
      </c>
      <c r="Z687" s="1">
        <v>3.13</v>
      </c>
      <c r="AA687" s="1">
        <v>1.46</v>
      </c>
      <c r="AB687" s="1">
        <v>2.97</v>
      </c>
      <c r="AC687" s="1">
        <v>2.64</v>
      </c>
      <c r="AD687" s="1">
        <v>3.19</v>
      </c>
      <c r="AE687" s="1">
        <v>2.14</v>
      </c>
      <c r="AF687" s="1">
        <v>2.5099999999999998</v>
      </c>
      <c r="AG687" s="1">
        <v>3.81</v>
      </c>
      <c r="AH687" s="1">
        <v>3.54</v>
      </c>
      <c r="AI687" s="1">
        <v>3.32</v>
      </c>
      <c r="AK687">
        <v>200712</v>
      </c>
      <c r="AL687">
        <v>-3.34</v>
      </c>
      <c r="AM687">
        <v>-0.95</v>
      </c>
      <c r="AN687">
        <v>-1.51</v>
      </c>
      <c r="AO687">
        <v>-0.31</v>
      </c>
      <c r="AP687">
        <v>-0.67</v>
      </c>
      <c r="AQ687">
        <v>-1.77</v>
      </c>
      <c r="AR687">
        <v>-0.92</v>
      </c>
      <c r="AS687">
        <v>-1.87</v>
      </c>
      <c r="AT687">
        <v>0.15</v>
      </c>
      <c r="AU687">
        <v>-0.4</v>
      </c>
      <c r="AV687">
        <v>-1.1399999999999999</v>
      </c>
      <c r="AW687">
        <v>-1.79</v>
      </c>
      <c r="AX687">
        <v>-1.76</v>
      </c>
      <c r="AY687">
        <v>-0.85</v>
      </c>
      <c r="AZ687">
        <v>-0.99</v>
      </c>
      <c r="BA687">
        <v>-2.39</v>
      </c>
      <c r="BB687">
        <v>-1.31</v>
      </c>
      <c r="BC687">
        <v>-1.37</v>
      </c>
      <c r="BD687">
        <v>1.73</v>
      </c>
      <c r="BF687" s="1">
        <v>200712</v>
      </c>
      <c r="BG687" s="1">
        <v>-2.91</v>
      </c>
      <c r="BH687" s="1">
        <v>-0.53</v>
      </c>
      <c r="BI687" s="1">
        <v>-1.83</v>
      </c>
      <c r="BJ687" s="1">
        <v>-0.87</v>
      </c>
      <c r="BK687" s="1">
        <v>-0.35</v>
      </c>
      <c r="BL687" s="1">
        <v>-1.67</v>
      </c>
      <c r="BM687" s="1">
        <v>-1.48</v>
      </c>
      <c r="BN687" s="1">
        <v>-2.11</v>
      </c>
      <c r="BO687" s="1">
        <v>-0.25</v>
      </c>
      <c r="BP687" s="1">
        <v>-0.06</v>
      </c>
      <c r="BQ687" s="1">
        <v>-0.75</v>
      </c>
      <c r="BR687" s="1">
        <v>-1.1299999999999999</v>
      </c>
      <c r="BS687" s="1">
        <v>-2.2400000000000002</v>
      </c>
      <c r="BT687" s="1">
        <v>-1.01</v>
      </c>
      <c r="BU687" s="1">
        <v>-1.99</v>
      </c>
      <c r="BV687" s="1">
        <v>-2.11</v>
      </c>
      <c r="BW687" s="1">
        <v>-2.1</v>
      </c>
      <c r="BX687" s="1">
        <v>-0.78</v>
      </c>
      <c r="BY687" s="1">
        <v>0.42</v>
      </c>
      <c r="CA687" s="1">
        <v>198212</v>
      </c>
      <c r="CB687" s="1">
        <v>-0.1</v>
      </c>
      <c r="CC687" s="1">
        <v>2.08</v>
      </c>
      <c r="CD687" s="1">
        <v>2.75</v>
      </c>
      <c r="CE687" s="1">
        <v>2.36</v>
      </c>
      <c r="CF687" s="1">
        <v>2.21</v>
      </c>
      <c r="CG687" s="1">
        <v>2.4500000000000002</v>
      </c>
      <c r="CH687" s="1">
        <v>2.68</v>
      </c>
      <c r="CI687" s="1">
        <v>1.47</v>
      </c>
      <c r="CJ687" s="1">
        <v>3.06</v>
      </c>
      <c r="CK687" s="1">
        <v>2.14</v>
      </c>
      <c r="CL687" s="1">
        <v>2.37</v>
      </c>
      <c r="CM687" s="1">
        <v>1.65</v>
      </c>
      <c r="CN687" s="1">
        <v>3.4</v>
      </c>
      <c r="CO687" s="1">
        <v>3.21</v>
      </c>
      <c r="CP687" s="1">
        <v>2.15</v>
      </c>
      <c r="CQ687" s="1">
        <v>2.2400000000000002</v>
      </c>
      <c r="CR687" s="1">
        <v>0.6</v>
      </c>
      <c r="CS687" s="1">
        <v>2.41</v>
      </c>
      <c r="CT687" s="1">
        <v>3.55</v>
      </c>
      <c r="CV687" s="1">
        <v>198312</v>
      </c>
      <c r="CW687" s="1">
        <v>-3.91</v>
      </c>
      <c r="CX687" s="1">
        <v>-1.2</v>
      </c>
      <c r="CY687" s="1">
        <v>0.47</v>
      </c>
      <c r="CZ687" s="1">
        <v>0.01</v>
      </c>
      <c r="DA687" s="1">
        <v>-1.45</v>
      </c>
      <c r="DB687" s="1">
        <v>-0.27</v>
      </c>
      <c r="DC687" s="1">
        <v>0.74</v>
      </c>
      <c r="DD687" s="1">
        <v>0.91</v>
      </c>
      <c r="DE687" s="1">
        <v>-0.79</v>
      </c>
      <c r="DF687" s="1">
        <v>-1.54</v>
      </c>
      <c r="DG687" s="1">
        <v>-1.31</v>
      </c>
      <c r="DH687" s="1">
        <v>-0.54</v>
      </c>
      <c r="DI687" s="1">
        <v>-0.02</v>
      </c>
      <c r="DJ687" s="1">
        <v>0.93</v>
      </c>
      <c r="DK687" s="1">
        <v>0.53</v>
      </c>
      <c r="DL687" s="1">
        <v>0.48</v>
      </c>
      <c r="DM687" s="1">
        <v>1.3</v>
      </c>
      <c r="DN687" s="1">
        <v>0.81</v>
      </c>
      <c r="DO687" s="1">
        <v>-3.21</v>
      </c>
      <c r="DQ687" s="1">
        <v>198212</v>
      </c>
      <c r="DR687" s="1">
        <v>-99.99</v>
      </c>
      <c r="DS687" s="1">
        <v>2.68</v>
      </c>
      <c r="DT687" s="1">
        <v>0.62</v>
      </c>
      <c r="DU687" s="1">
        <v>1.61</v>
      </c>
      <c r="DV687" s="1">
        <v>2.85</v>
      </c>
      <c r="DW687" s="1">
        <v>0.83</v>
      </c>
      <c r="DX687" s="1">
        <v>0.61</v>
      </c>
      <c r="DY687" s="1">
        <v>1.62</v>
      </c>
      <c r="DZ687" s="1">
        <v>1.17</v>
      </c>
      <c r="EA687" s="1">
        <v>3.08</v>
      </c>
      <c r="EB687" s="1">
        <v>1.68</v>
      </c>
      <c r="EC687" s="1">
        <v>1.07</v>
      </c>
      <c r="ED687" s="1">
        <v>0.53</v>
      </c>
      <c r="EE687" s="1">
        <v>0.56000000000000005</v>
      </c>
      <c r="EF687" s="1">
        <v>0.66</v>
      </c>
      <c r="EG687" s="1">
        <v>0.85</v>
      </c>
      <c r="EH687" s="1">
        <v>2.44</v>
      </c>
      <c r="EI687" s="1">
        <v>1.53</v>
      </c>
      <c r="EJ687" s="1">
        <v>0.82</v>
      </c>
      <c r="EL687">
        <v>198212</v>
      </c>
      <c r="EM687">
        <v>0.55000000000000004</v>
      </c>
      <c r="EN687">
        <v>-0.19</v>
      </c>
      <c r="EO687">
        <v>-0.03</v>
      </c>
      <c r="EP687">
        <v>0.67</v>
      </c>
      <c r="ER687" s="1">
        <v>198306</v>
      </c>
      <c r="ES687" s="1">
        <v>1.78</v>
      </c>
      <c r="EU687" s="1">
        <v>198207</v>
      </c>
      <c r="EV687" s="1">
        <v>-2.91</v>
      </c>
      <c r="EX687" s="1">
        <v>198706</v>
      </c>
      <c r="EY687" s="1">
        <v>-1.48</v>
      </c>
      <c r="FA687" s="1">
        <v>198306</v>
      </c>
      <c r="FB687" s="1">
        <f>IF(ISERROR(VLOOKUP($FA687,MOM,LOOKUPS!C$12,0)*$FB$6+VLOOKUP($FA687,STREV,LOOKUPS!C$10,0)*$FC$6+VLOOKUP($FA687,LTREV,LOOKUPS!C$9,0)*$FD$6+VLOOKUP($FA687,CFP,LOOKUPS!C$6,0)*$FE$6+VLOOKUP($FA687,EP,LOOKUPS!C$8,0)*$FF$6+VLOOKUP($FA687,BM,LOOKUPS!C$5,0)*$FG$6+VLOOKUP($FA687,DIV,LOOKUPS!C$7,0)*$FH$6++VLOOKUP($FA687,SIZE,LOOKUPS!C$11,0)*$FI$6),"",VLOOKUP($FA687,MOM,LOOKUPS!C$12,0)*$FB$6+VLOOKUP($FA687,STREV,LOOKUPS!C$10,0)*$FC$6+VLOOKUP($FA687,LTREV,LOOKUPS!C$9,0)*$FD$6+VLOOKUP($FA687,CFP,LOOKUPS!C$6,0)*$FE$6+VLOOKUP($FA687,EP,LOOKUPS!C$8,0)*$FF$6+VLOOKUP($FA687,BM,LOOKUPS!C$5,0)*$FG$6+VLOOKUP($FA687,DIV,LOOKUPS!C$7,0)*$FH$6++VLOOKUP($FA687,SIZE,LOOKUPS!C$11,0)*$FI$6)</f>
        <v>4.5651999999999999</v>
      </c>
      <c r="FC687" s="1">
        <f>IF(ISERROR(VLOOKUP($FA687,MOM,LOOKUPS!D$12,0)*$FB$6+VLOOKUP($FA687,STREV,LOOKUPS!D$10,0)*$FC$6+VLOOKUP($FA687,LTREV,LOOKUPS!D$9,0)*$FD$6+VLOOKUP($FA687,CFP,LOOKUPS!D$6,0)*$FE$6+VLOOKUP($FA687,EP,LOOKUPS!D$8,0)*$FF$6+VLOOKUP($FA687,BM,LOOKUPS!D$5,0)*$FG$6+VLOOKUP($FA687,DIV,LOOKUPS!D$7,0)*$FH$6++VLOOKUP($FA687,SIZE,LOOKUPS!D$11,0)*$FI$6),"",VLOOKUP($FA687,MOM,LOOKUPS!D$12,0)*$FB$6+VLOOKUP($FA687,STREV,LOOKUPS!D$10,0)*$FC$6+VLOOKUP($FA687,LTREV,LOOKUPS!D$9,0)*$FD$6+VLOOKUP($FA687,CFP,LOOKUPS!D$6,0)*$FE$6+VLOOKUP($FA687,EP,LOOKUPS!D$8,0)*$FF$6+VLOOKUP($FA687,BM,LOOKUPS!D$5,0)*$FG$6+VLOOKUP($FA687,DIV,LOOKUPS!D$7,0)*$FH$6++VLOOKUP($FA687,SIZE,LOOKUPS!D$11,0)*$FI$6)</f>
        <v>5.0167000000000002</v>
      </c>
      <c r="FD687" s="1">
        <f>IF(ISERROR(VLOOKUP($FA687,MOM,LOOKUPS!E$12,0)*$FB$6+VLOOKUP($FA687,STREV,LOOKUPS!E$10,0)*$FC$6+VLOOKUP($FA687,LTREV,LOOKUPS!E$9,0)*$FD$6+VLOOKUP($FA687,CFP,LOOKUPS!E$6,0)*$FE$6+VLOOKUP($FA687,EP,LOOKUPS!E$8,0)*$FF$6+VLOOKUP($FA687,BM,LOOKUPS!E$5,0)*$FG$6+VLOOKUP($FA687,DIV,LOOKUPS!E$7,0)*$FH$6++VLOOKUP($FA687,SIZE,LOOKUPS!E$11,0)*$FI$6),"",VLOOKUP($FA687,MOM,LOOKUPS!E$12,0)*$FB$6+VLOOKUP($FA687,STREV,LOOKUPS!E$10,0)*$FC$6+VLOOKUP($FA687,LTREV,LOOKUPS!E$9,0)*$FD$6+VLOOKUP($FA687,CFP,LOOKUPS!E$6,0)*$FE$6+VLOOKUP($FA687,EP,LOOKUPS!E$8,0)*$FF$6+VLOOKUP($FA687,BM,LOOKUPS!E$5,0)*$FG$6+VLOOKUP($FA687,DIV,LOOKUPS!E$7,0)*$FH$6++VLOOKUP($FA687,SIZE,LOOKUPS!E$11,0)*$FI$6)</f>
        <v>4.5647000000000002</v>
      </c>
      <c r="FE687" s="1">
        <f>IF(ISERROR(VLOOKUP($FA687,MOM,LOOKUPS!F$12,0)*$FB$6+VLOOKUP($FA687,STREV,LOOKUPS!F$10,0)*$FC$6+VLOOKUP($FA687,LTREV,LOOKUPS!F$9,0)*$FD$6+VLOOKUP($FA687,CFP,LOOKUPS!F$6,0)*$FE$6+VLOOKUP($FA687,EP,LOOKUPS!F$8,0)*$FF$6+VLOOKUP($FA687,BM,LOOKUPS!F$5,0)*$FG$6+VLOOKUP($FA687,DIV,LOOKUPS!F$7,0)*$FH$6++VLOOKUP($FA687,SIZE,LOOKUPS!F$11,0)*$FI$6),"",VLOOKUP($FA687,MOM,LOOKUPS!F$12,0)*$FB$6+VLOOKUP($FA687,STREV,LOOKUPS!F$10,0)*$FC$6+VLOOKUP($FA687,LTREV,LOOKUPS!F$9,0)*$FD$6+VLOOKUP($FA687,CFP,LOOKUPS!F$6,0)*$FE$6+VLOOKUP($FA687,EP,LOOKUPS!F$8,0)*$FF$6+VLOOKUP($FA687,BM,LOOKUPS!F$5,0)*$FG$6+VLOOKUP($FA687,DIV,LOOKUPS!F$7,0)*$FH$6++VLOOKUP($FA687,SIZE,LOOKUPS!F$11,0)*$FI$6)</f>
        <v>5.4378000000000002</v>
      </c>
      <c r="FF687" s="1">
        <f>IF(ISERROR(VLOOKUP($FA687,MOM,LOOKUPS!G$12,0)*$FB$6+VLOOKUP($FA687,STREV,LOOKUPS!G$10,0)*$FC$6+VLOOKUP($FA687,LTREV,LOOKUPS!G$9,0)*$FD$6+VLOOKUP($FA687,CFP,LOOKUPS!G$6,0)*$FE$6+VLOOKUP($FA687,EP,LOOKUPS!G$8,0)*$FF$6+VLOOKUP($FA687,BM,LOOKUPS!G$5,0)*$FG$6+VLOOKUP($FA687,DIV,LOOKUPS!G$7,0)*$FH$6++VLOOKUP($FA687,SIZE,LOOKUPS!G$11,0)*$FI$6),"",VLOOKUP($FA687,MOM,LOOKUPS!G$12,0)*$FB$6+VLOOKUP($FA687,STREV,LOOKUPS!G$10,0)*$FC$6+VLOOKUP($FA687,LTREV,LOOKUPS!G$9,0)*$FD$6+VLOOKUP($FA687,CFP,LOOKUPS!G$6,0)*$FE$6+VLOOKUP($FA687,EP,LOOKUPS!G$8,0)*$FF$6+VLOOKUP($FA687,BM,LOOKUPS!G$5,0)*$FG$6+VLOOKUP($FA687,DIV,LOOKUPS!G$7,0)*$FH$6++VLOOKUP($FA687,SIZE,LOOKUPS!G$11,0)*$FI$6)</f>
        <v>4.6325000000000003</v>
      </c>
      <c r="FG687" s="1">
        <f>IF(ISERROR(VLOOKUP($FA687,MOM,LOOKUPS!H$12,0)*$FB$6+VLOOKUP($FA687,STREV,LOOKUPS!H$10,0)*$FC$6+VLOOKUP($FA687,LTREV,LOOKUPS!H$9,0)*$FD$6+VLOOKUP($FA687,CFP,LOOKUPS!H$6,0)*$FE$6+VLOOKUP($FA687,EP,LOOKUPS!H$8,0)*$FF$6+VLOOKUP($FA687,BM,LOOKUPS!H$5,0)*$FG$6+VLOOKUP($FA687,DIV,LOOKUPS!H$7,0)*$FH$6++VLOOKUP($FA687,SIZE,LOOKUPS!H$11,0)*$FI$6),"",VLOOKUP($FA687,MOM,LOOKUPS!H$12,0)*$FB$6+VLOOKUP($FA687,STREV,LOOKUPS!H$10,0)*$FC$6+VLOOKUP($FA687,LTREV,LOOKUPS!H$9,0)*$FD$6+VLOOKUP($FA687,CFP,LOOKUPS!H$6,0)*$FE$6+VLOOKUP($FA687,EP,LOOKUPS!H$8,0)*$FF$6+VLOOKUP($FA687,BM,LOOKUPS!H$5,0)*$FG$6+VLOOKUP($FA687,DIV,LOOKUPS!H$7,0)*$FH$6++VLOOKUP($FA687,SIZE,LOOKUPS!H$11,0)*$FI$6)</f>
        <v>4.5007000000000001</v>
      </c>
      <c r="FH687" s="1">
        <f>IF(ISERROR(VLOOKUP($FA687,MOM,LOOKUPS!I$12,0)*$FB$6+VLOOKUP($FA687,STREV,LOOKUPS!I$10,0)*$FC$6+VLOOKUP($FA687,LTREV,LOOKUPS!I$9,0)*$FD$6+VLOOKUP($FA687,CFP,LOOKUPS!I$6,0)*$FE$6+VLOOKUP($FA687,EP,LOOKUPS!I$8,0)*$FF$6+VLOOKUP($FA687,BM,LOOKUPS!I$5,0)*$FG$6+VLOOKUP($FA687,DIV,LOOKUPS!I$7,0)*$FH$6++VLOOKUP($FA687,SIZE,LOOKUPS!I$11,0)*$FI$6),"",VLOOKUP($FA687,MOM,LOOKUPS!I$12,0)*$FB$6+VLOOKUP($FA687,STREV,LOOKUPS!I$10,0)*$FC$6+VLOOKUP($FA687,LTREV,LOOKUPS!I$9,0)*$FD$6+VLOOKUP($FA687,CFP,LOOKUPS!I$6,0)*$FE$6+VLOOKUP($FA687,EP,LOOKUPS!I$8,0)*$FF$6+VLOOKUP($FA687,BM,LOOKUPS!I$5,0)*$FG$6+VLOOKUP($FA687,DIV,LOOKUPS!I$7,0)*$FH$6++VLOOKUP($FA687,SIZE,LOOKUPS!I$11,0)*$FI$6)</f>
        <v>4.4000000000000004</v>
      </c>
      <c r="FI687" s="1">
        <f>IF(ISERROR(VLOOKUP($FA687,MOM,LOOKUPS!J$12,0)*$FB$6+VLOOKUP($FA687,STREV,LOOKUPS!J$10,0)*$FC$6+VLOOKUP($FA687,LTREV,LOOKUPS!J$9,0)*$FD$6+VLOOKUP($FA687,CFP,LOOKUPS!J$6,0)*$FE$6+VLOOKUP($FA687,EP,LOOKUPS!J$8,0)*$FF$6+VLOOKUP($FA687,BM,LOOKUPS!J$5,0)*$FG$6+VLOOKUP($FA687,DIV,LOOKUPS!J$7,0)*$FH$6++VLOOKUP($FA687,SIZE,LOOKUPS!J$11,0)*$FI$6),"",VLOOKUP($FA687,MOM,LOOKUPS!J$12,0)*$FB$6+VLOOKUP($FA687,STREV,LOOKUPS!J$10,0)*$FC$6+VLOOKUP($FA687,LTREV,LOOKUPS!J$9,0)*$FD$6+VLOOKUP($FA687,CFP,LOOKUPS!J$6,0)*$FE$6+VLOOKUP($FA687,EP,LOOKUPS!J$8,0)*$FF$6+VLOOKUP($FA687,BM,LOOKUPS!J$5,0)*$FG$6+VLOOKUP($FA687,DIV,LOOKUPS!J$7,0)*$FH$6++VLOOKUP($FA687,SIZE,LOOKUPS!J$11,0)*$FI$6)</f>
        <v>3.9028</v>
      </c>
      <c r="FJ687" s="1">
        <f>IF(ISERROR(VLOOKUP($FA687,MOM,LOOKUPS!K$12,0)*$FB$6+VLOOKUP($FA687,STREV,LOOKUPS!K$10,0)*$FC$6+VLOOKUP($FA687,LTREV,LOOKUPS!K$9,0)*$FD$6+VLOOKUP($FA687,CFP,LOOKUPS!K$6,0)*$FE$6+VLOOKUP($FA687,EP,LOOKUPS!K$8,0)*$FF$6+VLOOKUP($FA687,BM,LOOKUPS!K$5,0)*$FG$6+VLOOKUP($FA687,DIV,LOOKUPS!K$7,0)*$FH$6++VLOOKUP($FA687,SIZE,LOOKUPS!K$11,0)*$FI$6),"",VLOOKUP($FA687,MOM,LOOKUPS!K$12,0)*$FB$6+VLOOKUP($FA687,STREV,LOOKUPS!K$10,0)*$FC$6+VLOOKUP($FA687,LTREV,LOOKUPS!K$9,0)*$FD$6+VLOOKUP($FA687,CFP,LOOKUPS!K$6,0)*$FE$6+VLOOKUP($FA687,EP,LOOKUPS!K$8,0)*$FF$6+VLOOKUP($FA687,BM,LOOKUPS!K$5,0)*$FG$6+VLOOKUP($FA687,DIV,LOOKUPS!K$7,0)*$FH$6++VLOOKUP($FA687,SIZE,LOOKUPS!K$11,0)*$FI$6)</f>
        <v>4.4104000000000001</v>
      </c>
      <c r="FK687" s="1">
        <f>IF(ISERROR(VLOOKUP($FA687,MOM,LOOKUPS!L$12,0)*$FB$6+VLOOKUP($FA687,STREV,LOOKUPS!L$10,0)*$FC$6+VLOOKUP($FA687,LTREV,LOOKUPS!L$9,0)*$FD$6+VLOOKUP($FA687,CFP,LOOKUPS!L$6,0)*$FE$6+VLOOKUP($FA687,EP,LOOKUPS!L$8,0)*$FF$6+VLOOKUP($FA687,BM,LOOKUPS!L$5,0)*$FG$6+VLOOKUP($FA687,DIV,LOOKUPS!L$7,0)*$FH$6++VLOOKUP($FA687,SIZE,LOOKUPS!L$11,0)*$FI$6),"",VLOOKUP($FA687,MOM,LOOKUPS!L$12,0)*$FB$6+VLOOKUP($FA687,STREV,LOOKUPS!L$10,0)*$FC$6+VLOOKUP($FA687,LTREV,LOOKUPS!L$9,0)*$FD$6+VLOOKUP($FA687,CFP,LOOKUPS!L$6,0)*$FE$6+VLOOKUP($FA687,EP,LOOKUPS!L$8,0)*$FF$6+VLOOKUP($FA687,BM,LOOKUPS!L$5,0)*$FG$6+VLOOKUP($FA687,DIV,LOOKUPS!L$7,0)*$FH$6++VLOOKUP($FA687,SIZE,LOOKUPS!L$11,0)*$FI$6)</f>
        <v>6.3625000000000007</v>
      </c>
    </row>
    <row r="688" spans="1:167" x14ac:dyDescent="0.3">
      <c r="A688" s="1">
        <v>198307</v>
      </c>
      <c r="B688" s="1">
        <v>0.73</v>
      </c>
      <c r="C688" s="1">
        <v>-0.05</v>
      </c>
      <c r="D688" s="1">
        <v>-0.12</v>
      </c>
      <c r="E688" s="1">
        <v>-1.36</v>
      </c>
      <c r="F688" s="1">
        <v>-0.74</v>
      </c>
      <c r="G688" s="1">
        <v>-1.6</v>
      </c>
      <c r="H688" s="1">
        <v>-1.98</v>
      </c>
      <c r="I688" s="1">
        <v>-1.84</v>
      </c>
      <c r="J688" s="1">
        <v>-3.34</v>
      </c>
      <c r="K688" s="1">
        <v>-4.32</v>
      </c>
      <c r="M688" s="1">
        <v>198208</v>
      </c>
      <c r="N688" s="1">
        <v>8.3000000000000007</v>
      </c>
      <c r="O688" s="1">
        <v>6.14</v>
      </c>
      <c r="P688" s="1">
        <v>6.3</v>
      </c>
      <c r="Q688" s="1">
        <v>6.59</v>
      </c>
      <c r="R688" s="1">
        <v>6.21</v>
      </c>
      <c r="S688" s="1">
        <v>4.63</v>
      </c>
      <c r="T688" s="1">
        <v>7.11</v>
      </c>
      <c r="U688" s="1">
        <v>6.96</v>
      </c>
      <c r="V688" s="1">
        <v>7.28</v>
      </c>
      <c r="W688" s="1">
        <v>5</v>
      </c>
      <c r="Y688" s="1">
        <v>198707</v>
      </c>
      <c r="Z688" s="1">
        <v>9.6</v>
      </c>
      <c r="AA688" s="1">
        <v>5.41</v>
      </c>
      <c r="AB688" s="1">
        <v>4.03</v>
      </c>
      <c r="AC688" s="1">
        <v>3.03</v>
      </c>
      <c r="AD688" s="1">
        <v>3.67</v>
      </c>
      <c r="AE688" s="1">
        <v>4.26</v>
      </c>
      <c r="AF688" s="1">
        <v>3.02</v>
      </c>
      <c r="AG688" s="1">
        <v>4.32</v>
      </c>
      <c r="AH688" s="1">
        <v>2.74</v>
      </c>
      <c r="AI688" s="1">
        <v>3.34</v>
      </c>
      <c r="AK688">
        <v>200801</v>
      </c>
      <c r="AL688">
        <v>-6.16</v>
      </c>
      <c r="AM688">
        <v>-5.69</v>
      </c>
      <c r="AN688">
        <v>-3.52</v>
      </c>
      <c r="AO688">
        <v>-4.24</v>
      </c>
      <c r="AP688">
        <v>-6.43</v>
      </c>
      <c r="AQ688">
        <v>-3.26</v>
      </c>
      <c r="AR688">
        <v>-3.52</v>
      </c>
      <c r="AS688">
        <v>-4.6500000000000004</v>
      </c>
      <c r="AT688">
        <v>-3.84</v>
      </c>
      <c r="AU688">
        <v>-7.08</v>
      </c>
      <c r="AV688">
        <v>-5.32</v>
      </c>
      <c r="AW688">
        <v>-3.5</v>
      </c>
      <c r="AX688">
        <v>-3</v>
      </c>
      <c r="AY688">
        <v>-3.66</v>
      </c>
      <c r="AZ688">
        <v>-3.35</v>
      </c>
      <c r="BA688">
        <v>-4.24</v>
      </c>
      <c r="BB688">
        <v>-5.09</v>
      </c>
      <c r="BC688">
        <v>-3.75</v>
      </c>
      <c r="BD688">
        <v>-3.95</v>
      </c>
      <c r="BF688" s="1">
        <v>200801</v>
      </c>
      <c r="BG688" s="1">
        <v>-6.66</v>
      </c>
      <c r="BH688" s="1">
        <v>-6.6</v>
      </c>
      <c r="BI688" s="1">
        <v>-3.26</v>
      </c>
      <c r="BJ688" s="1">
        <v>-2.5499999999999998</v>
      </c>
      <c r="BK688" s="1">
        <v>-7.07</v>
      </c>
      <c r="BL688" s="1">
        <v>-4.12</v>
      </c>
      <c r="BM688" s="1">
        <v>-3.76</v>
      </c>
      <c r="BN688" s="1">
        <v>-1.92</v>
      </c>
      <c r="BO688" s="1">
        <v>-3.1</v>
      </c>
      <c r="BP688" s="1">
        <v>-7.35</v>
      </c>
      <c r="BQ688" s="1">
        <v>-6.7</v>
      </c>
      <c r="BR688" s="1">
        <v>-4.9800000000000004</v>
      </c>
      <c r="BS688" s="1">
        <v>-3.2</v>
      </c>
      <c r="BT688" s="1">
        <v>-4.34</v>
      </c>
      <c r="BU688" s="1">
        <v>-3.11</v>
      </c>
      <c r="BV688" s="1">
        <v>-2.37</v>
      </c>
      <c r="BW688" s="1">
        <v>-1.44</v>
      </c>
      <c r="BX688" s="1">
        <v>-2.38</v>
      </c>
      <c r="BY688" s="1">
        <v>-3.99</v>
      </c>
      <c r="CA688" s="1">
        <v>198301</v>
      </c>
      <c r="CB688" s="1">
        <v>25.59</v>
      </c>
      <c r="CC688" s="1">
        <v>13.91</v>
      </c>
      <c r="CD688" s="1">
        <v>8.33</v>
      </c>
      <c r="CE688" s="1">
        <v>7.88</v>
      </c>
      <c r="CF688" s="1">
        <v>15.43</v>
      </c>
      <c r="CG688" s="1">
        <v>8.8800000000000008</v>
      </c>
      <c r="CH688" s="1">
        <v>7.34</v>
      </c>
      <c r="CI688" s="1">
        <v>8</v>
      </c>
      <c r="CJ688" s="1">
        <v>8.42</v>
      </c>
      <c r="CK688" s="1">
        <v>16.329999999999998</v>
      </c>
      <c r="CL688" s="1">
        <v>13.12</v>
      </c>
      <c r="CM688" s="1">
        <v>8.48</v>
      </c>
      <c r="CN688" s="1">
        <v>9.34</v>
      </c>
      <c r="CO688" s="1">
        <v>6.62</v>
      </c>
      <c r="CP688" s="1">
        <v>8.0500000000000007</v>
      </c>
      <c r="CQ688" s="1">
        <v>9.31</v>
      </c>
      <c r="CR688" s="1">
        <v>6.53</v>
      </c>
      <c r="CS688" s="1">
        <v>6.2</v>
      </c>
      <c r="CT688" s="1">
        <v>10.07</v>
      </c>
      <c r="CV688" s="1">
        <v>198401</v>
      </c>
      <c r="CW688" s="1">
        <v>1.03</v>
      </c>
      <c r="CX688" s="1">
        <v>-2.17</v>
      </c>
      <c r="CY688" s="1">
        <v>0.56000000000000005</v>
      </c>
      <c r="CZ688" s="1">
        <v>2.0499999999999998</v>
      </c>
      <c r="DA688" s="1">
        <v>-2.64</v>
      </c>
      <c r="DB688" s="1">
        <v>-0.43</v>
      </c>
      <c r="DC688" s="1">
        <v>0.46</v>
      </c>
      <c r="DD688" s="1">
        <v>1.76</v>
      </c>
      <c r="DE688" s="1">
        <v>2.0099999999999998</v>
      </c>
      <c r="DF688" s="1">
        <v>-3</v>
      </c>
      <c r="DG688" s="1">
        <v>-2.1</v>
      </c>
      <c r="DH688" s="1">
        <v>-0.92</v>
      </c>
      <c r="DI688" s="1">
        <v>0.03</v>
      </c>
      <c r="DJ688" s="1">
        <v>-0.56999999999999995</v>
      </c>
      <c r="DK688" s="1">
        <v>1.51</v>
      </c>
      <c r="DL688" s="1">
        <v>1.37</v>
      </c>
      <c r="DM688" s="1">
        <v>2.11</v>
      </c>
      <c r="DN688" s="1">
        <v>2.14</v>
      </c>
      <c r="DO688" s="1">
        <v>1.8</v>
      </c>
      <c r="DQ688" s="1">
        <v>198301</v>
      </c>
      <c r="DR688" s="1">
        <v>-99.99</v>
      </c>
      <c r="DS688" s="1">
        <v>13.44</v>
      </c>
      <c r="DT688" s="1">
        <v>5.39</v>
      </c>
      <c r="DU688" s="1">
        <v>3.24</v>
      </c>
      <c r="DV688" s="1">
        <v>14.27</v>
      </c>
      <c r="DW688" s="1">
        <v>6.59</v>
      </c>
      <c r="DX688" s="1">
        <v>4.99</v>
      </c>
      <c r="DY688" s="1">
        <v>3.42</v>
      </c>
      <c r="DZ688" s="1">
        <v>3.09</v>
      </c>
      <c r="EA688" s="1">
        <v>15.33</v>
      </c>
      <c r="EB688" s="1">
        <v>8.59</v>
      </c>
      <c r="EC688" s="1">
        <v>6.14</v>
      </c>
      <c r="ED688" s="1">
        <v>7.13</v>
      </c>
      <c r="EE688" s="1">
        <v>5.4</v>
      </c>
      <c r="EF688" s="1">
        <v>4.53</v>
      </c>
      <c r="EG688" s="1">
        <v>3.31</v>
      </c>
      <c r="EH688" s="1">
        <v>3.54</v>
      </c>
      <c r="EI688" s="1">
        <v>3.09</v>
      </c>
      <c r="EJ688" s="1">
        <v>3.08</v>
      </c>
      <c r="EL688">
        <v>198301</v>
      </c>
      <c r="EM688">
        <v>3.6</v>
      </c>
      <c r="EN688">
        <v>2.7</v>
      </c>
      <c r="EO688">
        <v>-0.81</v>
      </c>
      <c r="EP688">
        <v>0.69</v>
      </c>
      <c r="ER688" s="1">
        <v>198307</v>
      </c>
      <c r="ES688" s="1">
        <v>-3.13</v>
      </c>
      <c r="EU688" s="1">
        <v>198208</v>
      </c>
      <c r="EV688" s="1">
        <v>1.1200000000000001</v>
      </c>
      <c r="EX688" s="1">
        <v>198707</v>
      </c>
      <c r="EY688" s="1">
        <v>2.33</v>
      </c>
      <c r="FA688" s="1">
        <v>198307</v>
      </c>
      <c r="FB688" s="1">
        <f>IF(ISERROR(VLOOKUP($FA688,MOM,LOOKUPS!C$12,0)*$FB$6+VLOOKUP($FA688,STREV,LOOKUPS!C$10,0)*$FC$6+VLOOKUP($FA688,LTREV,LOOKUPS!C$9,0)*$FD$6+VLOOKUP($FA688,CFP,LOOKUPS!C$6,0)*$FE$6+VLOOKUP($FA688,EP,LOOKUPS!C$8,0)*$FF$6+VLOOKUP($FA688,BM,LOOKUPS!C$5,0)*$FG$6+VLOOKUP($FA688,DIV,LOOKUPS!C$7,0)*$FH$6++VLOOKUP($FA688,SIZE,LOOKUPS!C$11,0)*$FI$6),"",VLOOKUP($FA688,MOM,LOOKUPS!C$12,0)*$FB$6+VLOOKUP($FA688,STREV,LOOKUPS!C$10,0)*$FC$6+VLOOKUP($FA688,LTREV,LOOKUPS!C$9,0)*$FD$6+VLOOKUP($FA688,CFP,LOOKUPS!C$6,0)*$FE$6+VLOOKUP($FA688,EP,LOOKUPS!C$8,0)*$FF$6+VLOOKUP($FA688,BM,LOOKUPS!C$5,0)*$FG$6+VLOOKUP($FA688,DIV,LOOKUPS!C$7,0)*$FH$6++VLOOKUP($FA688,SIZE,LOOKUPS!C$11,0)*$FI$6)</f>
        <v>-3.1665999999999999</v>
      </c>
      <c r="FC688" s="1">
        <f>IF(ISERROR(VLOOKUP($FA688,MOM,LOOKUPS!D$12,0)*$FB$6+VLOOKUP($FA688,STREV,LOOKUPS!D$10,0)*$FC$6+VLOOKUP($FA688,LTREV,LOOKUPS!D$9,0)*$FD$6+VLOOKUP($FA688,CFP,LOOKUPS!D$6,0)*$FE$6+VLOOKUP($FA688,EP,LOOKUPS!D$8,0)*$FF$6+VLOOKUP($FA688,BM,LOOKUPS!D$5,0)*$FG$6+VLOOKUP($FA688,DIV,LOOKUPS!D$7,0)*$FH$6++VLOOKUP($FA688,SIZE,LOOKUPS!D$11,0)*$FI$6),"",VLOOKUP($FA688,MOM,LOOKUPS!D$12,0)*$FB$6+VLOOKUP($FA688,STREV,LOOKUPS!D$10,0)*$FC$6+VLOOKUP($FA688,LTREV,LOOKUPS!D$9,0)*$FD$6+VLOOKUP($FA688,CFP,LOOKUPS!D$6,0)*$FE$6+VLOOKUP($FA688,EP,LOOKUPS!D$8,0)*$FF$6+VLOOKUP($FA688,BM,LOOKUPS!D$5,0)*$FG$6+VLOOKUP($FA688,DIV,LOOKUPS!D$7,0)*$FH$6++VLOOKUP($FA688,SIZE,LOOKUPS!D$11,0)*$FI$6)</f>
        <v>-2.7094</v>
      </c>
      <c r="FD688" s="1">
        <f>IF(ISERROR(VLOOKUP($FA688,MOM,LOOKUPS!E$12,0)*$FB$6+VLOOKUP($FA688,STREV,LOOKUPS!E$10,0)*$FC$6+VLOOKUP($FA688,LTREV,LOOKUPS!E$9,0)*$FD$6+VLOOKUP($FA688,CFP,LOOKUPS!E$6,0)*$FE$6+VLOOKUP($FA688,EP,LOOKUPS!E$8,0)*$FF$6+VLOOKUP($FA688,BM,LOOKUPS!E$5,0)*$FG$6+VLOOKUP($FA688,DIV,LOOKUPS!E$7,0)*$FH$6++VLOOKUP($FA688,SIZE,LOOKUPS!E$11,0)*$FI$6),"",VLOOKUP($FA688,MOM,LOOKUPS!E$12,0)*$FB$6+VLOOKUP($FA688,STREV,LOOKUPS!E$10,0)*$FC$6+VLOOKUP($FA688,LTREV,LOOKUPS!E$9,0)*$FD$6+VLOOKUP($FA688,CFP,LOOKUPS!E$6,0)*$FE$6+VLOOKUP($FA688,EP,LOOKUPS!E$8,0)*$FF$6+VLOOKUP($FA688,BM,LOOKUPS!E$5,0)*$FG$6+VLOOKUP($FA688,DIV,LOOKUPS!E$7,0)*$FH$6++VLOOKUP($FA688,SIZE,LOOKUPS!E$11,0)*$FI$6)</f>
        <v>-1.9487000000000001</v>
      </c>
      <c r="FE688" s="1">
        <f>IF(ISERROR(VLOOKUP($FA688,MOM,LOOKUPS!F$12,0)*$FB$6+VLOOKUP($FA688,STREV,LOOKUPS!F$10,0)*$FC$6+VLOOKUP($FA688,LTREV,LOOKUPS!F$9,0)*$FD$6+VLOOKUP($FA688,CFP,LOOKUPS!F$6,0)*$FE$6+VLOOKUP($FA688,EP,LOOKUPS!F$8,0)*$FF$6+VLOOKUP($FA688,BM,LOOKUPS!F$5,0)*$FG$6+VLOOKUP($FA688,DIV,LOOKUPS!F$7,0)*$FH$6++VLOOKUP($FA688,SIZE,LOOKUPS!F$11,0)*$FI$6),"",VLOOKUP($FA688,MOM,LOOKUPS!F$12,0)*$FB$6+VLOOKUP($FA688,STREV,LOOKUPS!F$10,0)*$FC$6+VLOOKUP($FA688,LTREV,LOOKUPS!F$9,0)*$FD$6+VLOOKUP($FA688,CFP,LOOKUPS!F$6,0)*$FE$6+VLOOKUP($FA688,EP,LOOKUPS!F$8,0)*$FF$6+VLOOKUP($FA688,BM,LOOKUPS!F$5,0)*$FG$6+VLOOKUP($FA688,DIV,LOOKUPS!F$7,0)*$FH$6++VLOOKUP($FA688,SIZE,LOOKUPS!F$11,0)*$FI$6)</f>
        <v>-1.7347000000000001</v>
      </c>
      <c r="FF688" s="1">
        <f>IF(ISERROR(VLOOKUP($FA688,MOM,LOOKUPS!G$12,0)*$FB$6+VLOOKUP($FA688,STREV,LOOKUPS!G$10,0)*$FC$6+VLOOKUP($FA688,LTREV,LOOKUPS!G$9,0)*$FD$6+VLOOKUP($FA688,CFP,LOOKUPS!G$6,0)*$FE$6+VLOOKUP($FA688,EP,LOOKUPS!G$8,0)*$FF$6+VLOOKUP($FA688,BM,LOOKUPS!G$5,0)*$FG$6+VLOOKUP($FA688,DIV,LOOKUPS!G$7,0)*$FH$6++VLOOKUP($FA688,SIZE,LOOKUPS!G$11,0)*$FI$6),"",VLOOKUP($FA688,MOM,LOOKUPS!G$12,0)*$FB$6+VLOOKUP($FA688,STREV,LOOKUPS!G$10,0)*$FC$6+VLOOKUP($FA688,LTREV,LOOKUPS!G$9,0)*$FD$6+VLOOKUP($FA688,CFP,LOOKUPS!G$6,0)*$FE$6+VLOOKUP($FA688,EP,LOOKUPS!G$8,0)*$FF$6+VLOOKUP($FA688,BM,LOOKUPS!G$5,0)*$FG$6+VLOOKUP($FA688,DIV,LOOKUPS!G$7,0)*$FH$6++VLOOKUP($FA688,SIZE,LOOKUPS!G$11,0)*$FI$6)</f>
        <v>-1.0827</v>
      </c>
      <c r="FG688" s="1">
        <f>IF(ISERROR(VLOOKUP($FA688,MOM,LOOKUPS!H$12,0)*$FB$6+VLOOKUP($FA688,STREV,LOOKUPS!H$10,0)*$FC$6+VLOOKUP($FA688,LTREV,LOOKUPS!H$9,0)*$FD$6+VLOOKUP($FA688,CFP,LOOKUPS!H$6,0)*$FE$6+VLOOKUP($FA688,EP,LOOKUPS!H$8,0)*$FF$6+VLOOKUP($FA688,BM,LOOKUPS!H$5,0)*$FG$6+VLOOKUP($FA688,DIV,LOOKUPS!H$7,0)*$FH$6++VLOOKUP($FA688,SIZE,LOOKUPS!H$11,0)*$FI$6),"",VLOOKUP($FA688,MOM,LOOKUPS!H$12,0)*$FB$6+VLOOKUP($FA688,STREV,LOOKUPS!H$10,0)*$FC$6+VLOOKUP($FA688,LTREV,LOOKUPS!H$9,0)*$FD$6+VLOOKUP($FA688,CFP,LOOKUPS!H$6,0)*$FE$6+VLOOKUP($FA688,EP,LOOKUPS!H$8,0)*$FF$6+VLOOKUP($FA688,BM,LOOKUPS!H$5,0)*$FG$6+VLOOKUP($FA688,DIV,LOOKUPS!H$7,0)*$FH$6++VLOOKUP($FA688,SIZE,LOOKUPS!H$11,0)*$FI$6)</f>
        <v>-0.72440000000000004</v>
      </c>
      <c r="FH688" s="1">
        <f>IF(ISERROR(VLOOKUP($FA688,MOM,LOOKUPS!I$12,0)*$FB$6+VLOOKUP($FA688,STREV,LOOKUPS!I$10,0)*$FC$6+VLOOKUP($FA688,LTREV,LOOKUPS!I$9,0)*$FD$6+VLOOKUP($FA688,CFP,LOOKUPS!I$6,0)*$FE$6+VLOOKUP($FA688,EP,LOOKUPS!I$8,0)*$FF$6+VLOOKUP($FA688,BM,LOOKUPS!I$5,0)*$FG$6+VLOOKUP($FA688,DIV,LOOKUPS!I$7,0)*$FH$6++VLOOKUP($FA688,SIZE,LOOKUPS!I$11,0)*$FI$6),"",VLOOKUP($FA688,MOM,LOOKUPS!I$12,0)*$FB$6+VLOOKUP($FA688,STREV,LOOKUPS!I$10,0)*$FC$6+VLOOKUP($FA688,LTREV,LOOKUPS!I$9,0)*$FD$6+VLOOKUP($FA688,CFP,LOOKUPS!I$6,0)*$FE$6+VLOOKUP($FA688,EP,LOOKUPS!I$8,0)*$FF$6+VLOOKUP($FA688,BM,LOOKUPS!I$5,0)*$FG$6+VLOOKUP($FA688,DIV,LOOKUPS!I$7,0)*$FH$6++VLOOKUP($FA688,SIZE,LOOKUPS!I$11,0)*$FI$6)</f>
        <v>-6.2299999999999967E-2</v>
      </c>
      <c r="FI688" s="1">
        <f>IF(ISERROR(VLOOKUP($FA688,MOM,LOOKUPS!J$12,0)*$FB$6+VLOOKUP($FA688,STREV,LOOKUPS!J$10,0)*$FC$6+VLOOKUP($FA688,LTREV,LOOKUPS!J$9,0)*$FD$6+VLOOKUP($FA688,CFP,LOOKUPS!J$6,0)*$FE$6+VLOOKUP($FA688,EP,LOOKUPS!J$8,0)*$FF$6+VLOOKUP($FA688,BM,LOOKUPS!J$5,0)*$FG$6+VLOOKUP($FA688,DIV,LOOKUPS!J$7,0)*$FH$6++VLOOKUP($FA688,SIZE,LOOKUPS!J$11,0)*$FI$6),"",VLOOKUP($FA688,MOM,LOOKUPS!J$12,0)*$FB$6+VLOOKUP($FA688,STREV,LOOKUPS!J$10,0)*$FC$6+VLOOKUP($FA688,LTREV,LOOKUPS!J$9,0)*$FD$6+VLOOKUP($FA688,CFP,LOOKUPS!J$6,0)*$FE$6+VLOOKUP($FA688,EP,LOOKUPS!J$8,0)*$FF$6+VLOOKUP($FA688,BM,LOOKUPS!J$5,0)*$FG$6+VLOOKUP($FA688,DIV,LOOKUPS!J$7,0)*$FH$6++VLOOKUP($FA688,SIZE,LOOKUPS!J$11,0)*$FI$6)</f>
        <v>-0.46210000000000001</v>
      </c>
      <c r="FJ688" s="1">
        <f>IF(ISERROR(VLOOKUP($FA688,MOM,LOOKUPS!K$12,0)*$FB$6+VLOOKUP($FA688,STREV,LOOKUPS!K$10,0)*$FC$6+VLOOKUP($FA688,LTREV,LOOKUPS!K$9,0)*$FD$6+VLOOKUP($FA688,CFP,LOOKUPS!K$6,0)*$FE$6+VLOOKUP($FA688,EP,LOOKUPS!K$8,0)*$FF$6+VLOOKUP($FA688,BM,LOOKUPS!K$5,0)*$FG$6+VLOOKUP($FA688,DIV,LOOKUPS!K$7,0)*$FH$6++VLOOKUP($FA688,SIZE,LOOKUPS!K$11,0)*$FI$6),"",VLOOKUP($FA688,MOM,LOOKUPS!K$12,0)*$FB$6+VLOOKUP($FA688,STREV,LOOKUPS!K$10,0)*$FC$6+VLOOKUP($FA688,LTREV,LOOKUPS!K$9,0)*$FD$6+VLOOKUP($FA688,CFP,LOOKUPS!K$6,0)*$FE$6+VLOOKUP($FA688,EP,LOOKUPS!K$8,0)*$FF$6+VLOOKUP($FA688,BM,LOOKUPS!K$5,0)*$FG$6+VLOOKUP($FA688,DIV,LOOKUPS!K$7,0)*$FH$6++VLOOKUP($FA688,SIZE,LOOKUPS!K$11,0)*$FI$6)</f>
        <v>-1.3193000000000001</v>
      </c>
      <c r="FK688" s="1">
        <f>IF(ISERROR(VLOOKUP($FA688,MOM,LOOKUPS!L$12,0)*$FB$6+VLOOKUP($FA688,STREV,LOOKUPS!L$10,0)*$FC$6+VLOOKUP($FA688,LTREV,LOOKUPS!L$9,0)*$FD$6+VLOOKUP($FA688,CFP,LOOKUPS!L$6,0)*$FE$6+VLOOKUP($FA688,EP,LOOKUPS!L$8,0)*$FF$6+VLOOKUP($FA688,BM,LOOKUPS!L$5,0)*$FG$6+VLOOKUP($FA688,DIV,LOOKUPS!L$7,0)*$FH$6++VLOOKUP($FA688,SIZE,LOOKUPS!L$11,0)*$FI$6),"",VLOOKUP($FA688,MOM,LOOKUPS!L$12,0)*$FB$6+VLOOKUP($FA688,STREV,LOOKUPS!L$10,0)*$FC$6+VLOOKUP($FA688,LTREV,LOOKUPS!L$9,0)*$FD$6+VLOOKUP($FA688,CFP,LOOKUPS!L$6,0)*$FE$6+VLOOKUP($FA688,EP,LOOKUPS!L$8,0)*$FF$6+VLOOKUP($FA688,BM,LOOKUPS!L$5,0)*$FG$6+VLOOKUP($FA688,DIV,LOOKUPS!L$7,0)*$FH$6++VLOOKUP($FA688,SIZE,LOOKUPS!L$11,0)*$FI$6)</f>
        <v>-1.3642000000000003</v>
      </c>
    </row>
    <row r="689" spans="1:167" x14ac:dyDescent="0.3">
      <c r="A689" s="1">
        <v>198308</v>
      </c>
      <c r="B689" s="1">
        <v>-3.39</v>
      </c>
      <c r="C689" s="1">
        <v>-0.23</v>
      </c>
      <c r="D689" s="1">
        <v>-0.87</v>
      </c>
      <c r="E689" s="1">
        <v>-1.61</v>
      </c>
      <c r="F689" s="1">
        <v>-1.84</v>
      </c>
      <c r="G689" s="1">
        <v>-2.13</v>
      </c>
      <c r="H689" s="1">
        <v>-2.23</v>
      </c>
      <c r="I689" s="1">
        <v>-3.86</v>
      </c>
      <c r="J689" s="1">
        <v>-4.62</v>
      </c>
      <c r="K689" s="1">
        <v>-5.81</v>
      </c>
      <c r="M689" s="1">
        <v>198209</v>
      </c>
      <c r="N689" s="1">
        <v>4.03</v>
      </c>
      <c r="O689" s="1">
        <v>4.7300000000000004</v>
      </c>
      <c r="P689" s="1">
        <v>5.92</v>
      </c>
      <c r="Q689" s="1">
        <v>4.17</v>
      </c>
      <c r="R689" s="1">
        <v>3.17</v>
      </c>
      <c r="S689" s="1">
        <v>2.52</v>
      </c>
      <c r="T689" s="1">
        <v>3.23</v>
      </c>
      <c r="U689" s="1">
        <v>1.43</v>
      </c>
      <c r="V689" s="1">
        <v>0.41</v>
      </c>
      <c r="W689" s="1">
        <v>-1.99</v>
      </c>
      <c r="Y689" s="1">
        <v>198708</v>
      </c>
      <c r="Z689" s="1">
        <v>-1.1299999999999999</v>
      </c>
      <c r="AA689" s="1">
        <v>0.5</v>
      </c>
      <c r="AB689" s="1">
        <v>1.99</v>
      </c>
      <c r="AC689" s="1">
        <v>1.97</v>
      </c>
      <c r="AD689" s="1">
        <v>3.17</v>
      </c>
      <c r="AE689" s="1">
        <v>2.85</v>
      </c>
      <c r="AF689" s="1">
        <v>3.7</v>
      </c>
      <c r="AG689" s="1">
        <v>2.98</v>
      </c>
      <c r="AH689" s="1">
        <v>3.27</v>
      </c>
      <c r="AI689" s="1">
        <v>3.43</v>
      </c>
      <c r="AK689">
        <v>200802</v>
      </c>
      <c r="AL689">
        <v>-2.72</v>
      </c>
      <c r="AM689">
        <v>-4.1399999999999997</v>
      </c>
      <c r="AN689">
        <v>-2.71</v>
      </c>
      <c r="AO689">
        <v>-0.48</v>
      </c>
      <c r="AP689">
        <v>-3.77</v>
      </c>
      <c r="AQ689">
        <v>-4.43</v>
      </c>
      <c r="AR689">
        <v>-1.92</v>
      </c>
      <c r="AS689">
        <v>-2.09</v>
      </c>
      <c r="AT689">
        <v>-0.3</v>
      </c>
      <c r="AU689">
        <v>-3.49</v>
      </c>
      <c r="AV689">
        <v>-4.25</v>
      </c>
      <c r="AW689">
        <v>-5.28</v>
      </c>
      <c r="AX689">
        <v>-3.51</v>
      </c>
      <c r="AY689">
        <v>-1.98</v>
      </c>
      <c r="AZ689">
        <v>-1.85</v>
      </c>
      <c r="BA689">
        <v>-3.22</v>
      </c>
      <c r="BB689">
        <v>-0.86</v>
      </c>
      <c r="BC689">
        <v>-2.44</v>
      </c>
      <c r="BD689">
        <v>1.91</v>
      </c>
      <c r="BF689" s="1">
        <v>200802</v>
      </c>
      <c r="BG689" s="1">
        <v>-2.82</v>
      </c>
      <c r="BH689" s="1">
        <v>-3.52</v>
      </c>
      <c r="BI689" s="1">
        <v>-3.22</v>
      </c>
      <c r="BJ689" s="1">
        <v>-1.25</v>
      </c>
      <c r="BK689" s="1">
        <v>-3.53</v>
      </c>
      <c r="BL689" s="1">
        <v>-3.03</v>
      </c>
      <c r="BM689" s="1">
        <v>-3.3</v>
      </c>
      <c r="BN689" s="1">
        <v>-2.8</v>
      </c>
      <c r="BO689" s="1">
        <v>-0.94</v>
      </c>
      <c r="BP689" s="1">
        <v>-2.97</v>
      </c>
      <c r="BQ689" s="1">
        <v>-4.28</v>
      </c>
      <c r="BR689" s="1">
        <v>-3.46</v>
      </c>
      <c r="BS689" s="1">
        <v>-2.58</v>
      </c>
      <c r="BT689" s="1">
        <v>-3.66</v>
      </c>
      <c r="BU689" s="1">
        <v>-2.89</v>
      </c>
      <c r="BV689" s="1">
        <v>-3.68</v>
      </c>
      <c r="BW689" s="1">
        <v>-1.86</v>
      </c>
      <c r="BX689" s="1">
        <v>-1.07</v>
      </c>
      <c r="BY689" s="1">
        <v>-0.77</v>
      </c>
      <c r="CA689" s="1">
        <v>198302</v>
      </c>
      <c r="CB689" s="1">
        <v>5.82</v>
      </c>
      <c r="CC689" s="1">
        <v>3.58</v>
      </c>
      <c r="CD689" s="1">
        <v>6.53</v>
      </c>
      <c r="CE689" s="1">
        <v>7.57</v>
      </c>
      <c r="CF689" s="1">
        <v>3.33</v>
      </c>
      <c r="CG689" s="1">
        <v>4.95</v>
      </c>
      <c r="CH689" s="1">
        <v>7.32</v>
      </c>
      <c r="CI689" s="1">
        <v>6.2</v>
      </c>
      <c r="CJ689" s="1">
        <v>8.0299999999999994</v>
      </c>
      <c r="CK689" s="1">
        <v>2.95</v>
      </c>
      <c r="CL689" s="1">
        <v>4.29</v>
      </c>
      <c r="CM689" s="1">
        <v>4.4800000000000004</v>
      </c>
      <c r="CN689" s="1">
        <v>5.5</v>
      </c>
      <c r="CO689" s="1">
        <v>6.75</v>
      </c>
      <c r="CP689" s="1">
        <v>7.9</v>
      </c>
      <c r="CQ689" s="1">
        <v>5.98</v>
      </c>
      <c r="CR689" s="1">
        <v>6.44</v>
      </c>
      <c r="CS689" s="1">
        <v>6.29</v>
      </c>
      <c r="CT689" s="1">
        <v>9.31</v>
      </c>
      <c r="CV689" s="1">
        <v>198402</v>
      </c>
      <c r="CW689" s="1">
        <v>-6.38</v>
      </c>
      <c r="CX689" s="1">
        <v>-5.97</v>
      </c>
      <c r="CY689" s="1">
        <v>-4.1500000000000004</v>
      </c>
      <c r="CZ689" s="1">
        <v>-2.64</v>
      </c>
      <c r="DA689" s="1">
        <v>-5.89</v>
      </c>
      <c r="DB689" s="1">
        <v>-5.52</v>
      </c>
      <c r="DC689" s="1">
        <v>-4.08</v>
      </c>
      <c r="DD689" s="1">
        <v>-3.06</v>
      </c>
      <c r="DE689" s="1">
        <v>-2.5499999999999998</v>
      </c>
      <c r="DF689" s="1">
        <v>-6.16</v>
      </c>
      <c r="DG689" s="1">
        <v>-5.49</v>
      </c>
      <c r="DH689" s="1">
        <v>-6.17</v>
      </c>
      <c r="DI689" s="1">
        <v>-4.9000000000000004</v>
      </c>
      <c r="DJ689" s="1">
        <v>-4.55</v>
      </c>
      <c r="DK689" s="1">
        <v>-3.61</v>
      </c>
      <c r="DL689" s="1">
        <v>-3.39</v>
      </c>
      <c r="DM689" s="1">
        <v>-2.77</v>
      </c>
      <c r="DN689" s="1">
        <v>-3.08</v>
      </c>
      <c r="DO689" s="1">
        <v>-1.77</v>
      </c>
      <c r="DQ689" s="1">
        <v>198302</v>
      </c>
      <c r="DR689" s="1">
        <v>-99.99</v>
      </c>
      <c r="DS689" s="1">
        <v>5.98</v>
      </c>
      <c r="DT689" s="1">
        <v>4.7300000000000004</v>
      </c>
      <c r="DU689" s="1">
        <v>2.88</v>
      </c>
      <c r="DV689" s="1">
        <v>6.04</v>
      </c>
      <c r="DW689" s="1">
        <v>5.22</v>
      </c>
      <c r="DX689" s="1">
        <v>4.8</v>
      </c>
      <c r="DY689" s="1">
        <v>3.4</v>
      </c>
      <c r="DZ689" s="1">
        <v>3.09</v>
      </c>
      <c r="EA689" s="1">
        <v>6.26</v>
      </c>
      <c r="EB689" s="1">
        <v>4.8600000000000003</v>
      </c>
      <c r="EC689" s="1">
        <v>5.49</v>
      </c>
      <c r="ED689" s="1">
        <v>4.9000000000000004</v>
      </c>
      <c r="EE689" s="1">
        <v>5.12</v>
      </c>
      <c r="EF689" s="1">
        <v>4.43</v>
      </c>
      <c r="EG689" s="1">
        <v>4.25</v>
      </c>
      <c r="EH689" s="1">
        <v>2.48</v>
      </c>
      <c r="EI689" s="1">
        <v>2.72</v>
      </c>
      <c r="EJ689" s="1">
        <v>3.46</v>
      </c>
      <c r="EL689">
        <v>198302</v>
      </c>
      <c r="EM689">
        <v>2.59</v>
      </c>
      <c r="EN689">
        <v>3.24</v>
      </c>
      <c r="EO689">
        <v>0.7</v>
      </c>
      <c r="EP689">
        <v>0.62</v>
      </c>
      <c r="ER689" s="1">
        <v>198308</v>
      </c>
      <c r="ES689" s="1">
        <v>-5.44</v>
      </c>
      <c r="EU689" s="1">
        <v>198209</v>
      </c>
      <c r="EV689" s="1">
        <v>4.29</v>
      </c>
      <c r="EX689" s="1">
        <v>198708</v>
      </c>
      <c r="EY689" s="1">
        <v>-3.05</v>
      </c>
      <c r="FA689" s="1">
        <v>198308</v>
      </c>
      <c r="FB689" s="1">
        <f>IF(ISERROR(VLOOKUP($FA689,MOM,LOOKUPS!C$12,0)*$FB$6+VLOOKUP($FA689,STREV,LOOKUPS!C$10,0)*$FC$6+VLOOKUP($FA689,LTREV,LOOKUPS!C$9,0)*$FD$6+VLOOKUP($FA689,CFP,LOOKUPS!C$6,0)*$FE$6+VLOOKUP($FA689,EP,LOOKUPS!C$8,0)*$FF$6+VLOOKUP($FA689,BM,LOOKUPS!C$5,0)*$FG$6+VLOOKUP($FA689,DIV,LOOKUPS!C$7,0)*$FH$6++VLOOKUP($FA689,SIZE,LOOKUPS!C$11,0)*$FI$6),"",VLOOKUP($FA689,MOM,LOOKUPS!C$12,0)*$FB$6+VLOOKUP($FA689,STREV,LOOKUPS!C$10,0)*$FC$6+VLOOKUP($FA689,LTREV,LOOKUPS!C$9,0)*$FD$6+VLOOKUP($FA689,CFP,LOOKUPS!C$6,0)*$FE$6+VLOOKUP($FA689,EP,LOOKUPS!C$8,0)*$FF$6+VLOOKUP($FA689,BM,LOOKUPS!C$5,0)*$FG$6+VLOOKUP($FA689,DIV,LOOKUPS!C$7,0)*$FH$6++VLOOKUP($FA689,SIZE,LOOKUPS!C$11,0)*$FI$6)</f>
        <v>-4.3616000000000001</v>
      </c>
      <c r="FC689" s="1">
        <f>IF(ISERROR(VLOOKUP($FA689,MOM,LOOKUPS!D$12,0)*$FB$6+VLOOKUP($FA689,STREV,LOOKUPS!D$10,0)*$FC$6+VLOOKUP($FA689,LTREV,LOOKUPS!D$9,0)*$FD$6+VLOOKUP($FA689,CFP,LOOKUPS!D$6,0)*$FE$6+VLOOKUP($FA689,EP,LOOKUPS!D$8,0)*$FF$6+VLOOKUP($FA689,BM,LOOKUPS!D$5,0)*$FG$6+VLOOKUP($FA689,DIV,LOOKUPS!D$7,0)*$FH$6++VLOOKUP($FA689,SIZE,LOOKUPS!D$11,0)*$FI$6),"",VLOOKUP($FA689,MOM,LOOKUPS!D$12,0)*$FB$6+VLOOKUP($FA689,STREV,LOOKUPS!D$10,0)*$FC$6+VLOOKUP($FA689,LTREV,LOOKUPS!D$9,0)*$FD$6+VLOOKUP($FA689,CFP,LOOKUPS!D$6,0)*$FE$6+VLOOKUP($FA689,EP,LOOKUPS!D$8,0)*$FF$6+VLOOKUP($FA689,BM,LOOKUPS!D$5,0)*$FG$6+VLOOKUP($FA689,DIV,LOOKUPS!D$7,0)*$FH$6++VLOOKUP($FA689,SIZE,LOOKUPS!D$11,0)*$FI$6)</f>
        <v>-2.3033000000000001</v>
      </c>
      <c r="FD689" s="1">
        <f>IF(ISERROR(VLOOKUP($FA689,MOM,LOOKUPS!E$12,0)*$FB$6+VLOOKUP($FA689,STREV,LOOKUPS!E$10,0)*$FC$6+VLOOKUP($FA689,LTREV,LOOKUPS!E$9,0)*$FD$6+VLOOKUP($FA689,CFP,LOOKUPS!E$6,0)*$FE$6+VLOOKUP($FA689,EP,LOOKUPS!E$8,0)*$FF$6+VLOOKUP($FA689,BM,LOOKUPS!E$5,0)*$FG$6+VLOOKUP($FA689,DIV,LOOKUPS!E$7,0)*$FH$6++VLOOKUP($FA689,SIZE,LOOKUPS!E$11,0)*$FI$6),"",VLOOKUP($FA689,MOM,LOOKUPS!E$12,0)*$FB$6+VLOOKUP($FA689,STREV,LOOKUPS!E$10,0)*$FC$6+VLOOKUP($FA689,LTREV,LOOKUPS!E$9,0)*$FD$6+VLOOKUP($FA689,CFP,LOOKUPS!E$6,0)*$FE$6+VLOOKUP($FA689,EP,LOOKUPS!E$8,0)*$FF$6+VLOOKUP($FA689,BM,LOOKUPS!E$5,0)*$FG$6+VLOOKUP($FA689,DIV,LOOKUPS!E$7,0)*$FH$6++VLOOKUP($FA689,SIZE,LOOKUPS!E$11,0)*$FI$6)</f>
        <v>-2.4001000000000001</v>
      </c>
      <c r="FE689" s="1">
        <f>IF(ISERROR(VLOOKUP($FA689,MOM,LOOKUPS!F$12,0)*$FB$6+VLOOKUP($FA689,STREV,LOOKUPS!F$10,0)*$FC$6+VLOOKUP($FA689,LTREV,LOOKUPS!F$9,0)*$FD$6+VLOOKUP($FA689,CFP,LOOKUPS!F$6,0)*$FE$6+VLOOKUP($FA689,EP,LOOKUPS!F$8,0)*$FF$6+VLOOKUP($FA689,BM,LOOKUPS!F$5,0)*$FG$6+VLOOKUP($FA689,DIV,LOOKUPS!F$7,0)*$FH$6++VLOOKUP($FA689,SIZE,LOOKUPS!F$11,0)*$FI$6),"",VLOOKUP($FA689,MOM,LOOKUPS!F$12,0)*$FB$6+VLOOKUP($FA689,STREV,LOOKUPS!F$10,0)*$FC$6+VLOOKUP($FA689,LTREV,LOOKUPS!F$9,0)*$FD$6+VLOOKUP($FA689,CFP,LOOKUPS!F$6,0)*$FE$6+VLOOKUP($FA689,EP,LOOKUPS!F$8,0)*$FF$6+VLOOKUP($FA689,BM,LOOKUPS!F$5,0)*$FG$6+VLOOKUP($FA689,DIV,LOOKUPS!F$7,0)*$FH$6++VLOOKUP($FA689,SIZE,LOOKUPS!F$11,0)*$FI$6)</f>
        <v>-2.1127000000000002</v>
      </c>
      <c r="FF689" s="1">
        <f>IF(ISERROR(VLOOKUP($FA689,MOM,LOOKUPS!G$12,0)*$FB$6+VLOOKUP($FA689,STREV,LOOKUPS!G$10,0)*$FC$6+VLOOKUP($FA689,LTREV,LOOKUPS!G$9,0)*$FD$6+VLOOKUP($FA689,CFP,LOOKUPS!G$6,0)*$FE$6+VLOOKUP($FA689,EP,LOOKUPS!G$8,0)*$FF$6+VLOOKUP($FA689,BM,LOOKUPS!G$5,0)*$FG$6+VLOOKUP($FA689,DIV,LOOKUPS!G$7,0)*$FH$6++VLOOKUP($FA689,SIZE,LOOKUPS!G$11,0)*$FI$6),"",VLOOKUP($FA689,MOM,LOOKUPS!G$12,0)*$FB$6+VLOOKUP($FA689,STREV,LOOKUPS!G$10,0)*$FC$6+VLOOKUP($FA689,LTREV,LOOKUPS!G$9,0)*$FD$6+VLOOKUP($FA689,CFP,LOOKUPS!G$6,0)*$FE$6+VLOOKUP($FA689,EP,LOOKUPS!G$8,0)*$FF$6+VLOOKUP($FA689,BM,LOOKUPS!G$5,0)*$FG$6+VLOOKUP($FA689,DIV,LOOKUPS!G$7,0)*$FH$6++VLOOKUP($FA689,SIZE,LOOKUPS!G$11,0)*$FI$6)</f>
        <v>-2.6270000000000002</v>
      </c>
      <c r="FG689" s="1">
        <f>IF(ISERROR(VLOOKUP($FA689,MOM,LOOKUPS!H$12,0)*$FB$6+VLOOKUP($FA689,STREV,LOOKUPS!H$10,0)*$FC$6+VLOOKUP($FA689,LTREV,LOOKUPS!H$9,0)*$FD$6+VLOOKUP($FA689,CFP,LOOKUPS!H$6,0)*$FE$6+VLOOKUP($FA689,EP,LOOKUPS!H$8,0)*$FF$6+VLOOKUP($FA689,BM,LOOKUPS!H$5,0)*$FG$6+VLOOKUP($FA689,DIV,LOOKUPS!H$7,0)*$FH$6++VLOOKUP($FA689,SIZE,LOOKUPS!H$11,0)*$FI$6),"",VLOOKUP($FA689,MOM,LOOKUPS!H$12,0)*$FB$6+VLOOKUP($FA689,STREV,LOOKUPS!H$10,0)*$FC$6+VLOOKUP($FA689,LTREV,LOOKUPS!H$9,0)*$FD$6+VLOOKUP($FA689,CFP,LOOKUPS!H$6,0)*$FE$6+VLOOKUP($FA689,EP,LOOKUPS!H$8,0)*$FF$6+VLOOKUP($FA689,BM,LOOKUPS!H$5,0)*$FG$6+VLOOKUP($FA689,DIV,LOOKUPS!H$7,0)*$FH$6++VLOOKUP($FA689,SIZE,LOOKUPS!H$11,0)*$FI$6)</f>
        <v>-2.4147000000000003</v>
      </c>
      <c r="FH689" s="1">
        <f>IF(ISERROR(VLOOKUP($FA689,MOM,LOOKUPS!I$12,0)*$FB$6+VLOOKUP($FA689,STREV,LOOKUPS!I$10,0)*$FC$6+VLOOKUP($FA689,LTREV,LOOKUPS!I$9,0)*$FD$6+VLOOKUP($FA689,CFP,LOOKUPS!I$6,0)*$FE$6+VLOOKUP($FA689,EP,LOOKUPS!I$8,0)*$FF$6+VLOOKUP($FA689,BM,LOOKUPS!I$5,0)*$FG$6+VLOOKUP($FA689,DIV,LOOKUPS!I$7,0)*$FH$6++VLOOKUP($FA689,SIZE,LOOKUPS!I$11,0)*$FI$6),"",VLOOKUP($FA689,MOM,LOOKUPS!I$12,0)*$FB$6+VLOOKUP($FA689,STREV,LOOKUPS!I$10,0)*$FC$6+VLOOKUP($FA689,LTREV,LOOKUPS!I$9,0)*$FD$6+VLOOKUP($FA689,CFP,LOOKUPS!I$6,0)*$FE$6+VLOOKUP($FA689,EP,LOOKUPS!I$8,0)*$FF$6+VLOOKUP($FA689,BM,LOOKUPS!I$5,0)*$FG$6+VLOOKUP($FA689,DIV,LOOKUPS!I$7,0)*$FH$6++VLOOKUP($FA689,SIZE,LOOKUPS!I$11,0)*$FI$6)</f>
        <v>-2.8288000000000002</v>
      </c>
      <c r="FI689" s="1">
        <f>IF(ISERROR(VLOOKUP($FA689,MOM,LOOKUPS!J$12,0)*$FB$6+VLOOKUP($FA689,STREV,LOOKUPS!J$10,0)*$FC$6+VLOOKUP($FA689,LTREV,LOOKUPS!J$9,0)*$FD$6+VLOOKUP($FA689,CFP,LOOKUPS!J$6,0)*$FE$6+VLOOKUP($FA689,EP,LOOKUPS!J$8,0)*$FF$6+VLOOKUP($FA689,BM,LOOKUPS!J$5,0)*$FG$6+VLOOKUP($FA689,DIV,LOOKUPS!J$7,0)*$FH$6++VLOOKUP($FA689,SIZE,LOOKUPS!J$11,0)*$FI$6),"",VLOOKUP($FA689,MOM,LOOKUPS!J$12,0)*$FB$6+VLOOKUP($FA689,STREV,LOOKUPS!J$10,0)*$FC$6+VLOOKUP($FA689,LTREV,LOOKUPS!J$9,0)*$FD$6+VLOOKUP($FA689,CFP,LOOKUPS!J$6,0)*$FE$6+VLOOKUP($FA689,EP,LOOKUPS!J$8,0)*$FF$6+VLOOKUP($FA689,BM,LOOKUPS!J$5,0)*$FG$6+VLOOKUP($FA689,DIV,LOOKUPS!J$7,0)*$FH$6++VLOOKUP($FA689,SIZE,LOOKUPS!J$11,0)*$FI$6)</f>
        <v>-3.0901000000000001</v>
      </c>
      <c r="FJ689" s="1">
        <f>IF(ISERROR(VLOOKUP($FA689,MOM,LOOKUPS!K$12,0)*$FB$6+VLOOKUP($FA689,STREV,LOOKUPS!K$10,0)*$FC$6+VLOOKUP($FA689,LTREV,LOOKUPS!K$9,0)*$FD$6+VLOOKUP($FA689,CFP,LOOKUPS!K$6,0)*$FE$6+VLOOKUP($FA689,EP,LOOKUPS!K$8,0)*$FF$6+VLOOKUP($FA689,BM,LOOKUPS!K$5,0)*$FG$6+VLOOKUP($FA689,DIV,LOOKUPS!K$7,0)*$FH$6++VLOOKUP($FA689,SIZE,LOOKUPS!K$11,0)*$FI$6),"",VLOOKUP($FA689,MOM,LOOKUPS!K$12,0)*$FB$6+VLOOKUP($FA689,STREV,LOOKUPS!K$10,0)*$FC$6+VLOOKUP($FA689,LTREV,LOOKUPS!K$9,0)*$FD$6+VLOOKUP($FA689,CFP,LOOKUPS!K$6,0)*$FE$6+VLOOKUP($FA689,EP,LOOKUPS!K$8,0)*$FF$6+VLOOKUP($FA689,BM,LOOKUPS!K$5,0)*$FG$6+VLOOKUP($FA689,DIV,LOOKUPS!K$7,0)*$FH$6++VLOOKUP($FA689,SIZE,LOOKUPS!K$11,0)*$FI$6)</f>
        <v>-3.2129000000000003</v>
      </c>
      <c r="FK689" s="1">
        <f>IF(ISERROR(VLOOKUP($FA689,MOM,LOOKUPS!L$12,0)*$FB$6+VLOOKUP($FA689,STREV,LOOKUPS!L$10,0)*$FC$6+VLOOKUP($FA689,LTREV,LOOKUPS!L$9,0)*$FD$6+VLOOKUP($FA689,CFP,LOOKUPS!L$6,0)*$FE$6+VLOOKUP($FA689,EP,LOOKUPS!L$8,0)*$FF$6+VLOOKUP($FA689,BM,LOOKUPS!L$5,0)*$FG$6+VLOOKUP($FA689,DIV,LOOKUPS!L$7,0)*$FH$6++VLOOKUP($FA689,SIZE,LOOKUPS!L$11,0)*$FI$6),"",VLOOKUP($FA689,MOM,LOOKUPS!L$12,0)*$FB$6+VLOOKUP($FA689,STREV,LOOKUPS!L$10,0)*$FC$6+VLOOKUP($FA689,LTREV,LOOKUPS!L$9,0)*$FD$6+VLOOKUP($FA689,CFP,LOOKUPS!L$6,0)*$FE$6+VLOOKUP($FA689,EP,LOOKUPS!L$8,0)*$FF$6+VLOOKUP($FA689,BM,LOOKUPS!L$5,0)*$FG$6+VLOOKUP($FA689,DIV,LOOKUPS!L$7,0)*$FH$6++VLOOKUP($FA689,SIZE,LOOKUPS!L$11,0)*$FI$6)</f>
        <v>-3.8602999999999996</v>
      </c>
    </row>
    <row r="690" spans="1:167" x14ac:dyDescent="0.3">
      <c r="A690" s="1">
        <v>198309</v>
      </c>
      <c r="B690" s="1">
        <v>-1.57</v>
      </c>
      <c r="C690" s="1">
        <v>0.67</v>
      </c>
      <c r="D690" s="1">
        <v>0.91</v>
      </c>
      <c r="E690" s="1">
        <v>0.82</v>
      </c>
      <c r="F690" s="1">
        <v>2.2000000000000002</v>
      </c>
      <c r="G690" s="1">
        <v>1.58</v>
      </c>
      <c r="H690" s="1">
        <v>1.49</v>
      </c>
      <c r="I690" s="1">
        <v>0.44</v>
      </c>
      <c r="J690" s="1">
        <v>1.53</v>
      </c>
      <c r="K690" s="1">
        <v>-0.37</v>
      </c>
      <c r="M690" s="1">
        <v>198210</v>
      </c>
      <c r="N690" s="1">
        <v>16.579999999999998</v>
      </c>
      <c r="O690" s="1">
        <v>14.55</v>
      </c>
      <c r="P690" s="1">
        <v>13.61</v>
      </c>
      <c r="Q690" s="1">
        <v>10.62</v>
      </c>
      <c r="R690" s="1">
        <v>11.74</v>
      </c>
      <c r="S690" s="1">
        <v>12.52</v>
      </c>
      <c r="T690" s="1">
        <v>13.19</v>
      </c>
      <c r="U690" s="1">
        <v>11.73</v>
      </c>
      <c r="V690" s="1">
        <v>13.01</v>
      </c>
      <c r="W690" s="1">
        <v>12.19</v>
      </c>
      <c r="Y690" s="1">
        <v>198709</v>
      </c>
      <c r="Z690" s="1">
        <v>-2.14</v>
      </c>
      <c r="AA690" s="1">
        <v>0.65</v>
      </c>
      <c r="AB690" s="1">
        <v>-0.31</v>
      </c>
      <c r="AC690" s="1">
        <v>-0.26</v>
      </c>
      <c r="AD690" s="1">
        <v>-1.03</v>
      </c>
      <c r="AE690" s="1">
        <v>-0.48</v>
      </c>
      <c r="AF690" s="1">
        <v>-1.74</v>
      </c>
      <c r="AG690" s="1">
        <v>-2.5099999999999998</v>
      </c>
      <c r="AH690" s="1">
        <v>-1.05</v>
      </c>
      <c r="AI690" s="1">
        <v>-3.42</v>
      </c>
      <c r="AK690">
        <v>200803</v>
      </c>
      <c r="AL690">
        <v>-6.76</v>
      </c>
      <c r="AM690">
        <v>-0.68</v>
      </c>
      <c r="AN690">
        <v>-0.96</v>
      </c>
      <c r="AO690">
        <v>-1.73</v>
      </c>
      <c r="AP690">
        <v>-0.87</v>
      </c>
      <c r="AQ690">
        <v>-0.5</v>
      </c>
      <c r="AR690">
        <v>-0.93</v>
      </c>
      <c r="AS690">
        <v>-1.54</v>
      </c>
      <c r="AT690">
        <v>-1.56</v>
      </c>
      <c r="AU690">
        <v>-1.45</v>
      </c>
      <c r="AV690">
        <v>0.13</v>
      </c>
      <c r="AW690">
        <v>-0.09</v>
      </c>
      <c r="AX690">
        <v>-0.95</v>
      </c>
      <c r="AY690">
        <v>-1.04</v>
      </c>
      <c r="AZ690">
        <v>-0.81</v>
      </c>
      <c r="BA690">
        <v>-1.02</v>
      </c>
      <c r="BB690">
        <v>-2.1</v>
      </c>
      <c r="BC690">
        <v>-2.46</v>
      </c>
      <c r="BD690">
        <v>-0.63</v>
      </c>
      <c r="BF690" s="1">
        <v>200803</v>
      </c>
      <c r="BG690" s="1">
        <v>-6.13</v>
      </c>
      <c r="BH690" s="1">
        <v>-1.17</v>
      </c>
      <c r="BI690" s="1">
        <v>0.13</v>
      </c>
      <c r="BJ690" s="1">
        <v>-2.2599999999999998</v>
      </c>
      <c r="BK690" s="1">
        <v>-1.45</v>
      </c>
      <c r="BL690" s="1">
        <v>0</v>
      </c>
      <c r="BM690" s="1">
        <v>0.16</v>
      </c>
      <c r="BN690" s="1">
        <v>-0.7</v>
      </c>
      <c r="BO690" s="1">
        <v>-2.68</v>
      </c>
      <c r="BP690" s="1">
        <v>-1.54</v>
      </c>
      <c r="BQ690" s="1">
        <v>-1.33</v>
      </c>
      <c r="BR690" s="1">
        <v>-0.18</v>
      </c>
      <c r="BS690" s="1">
        <v>0.2</v>
      </c>
      <c r="BT690" s="1">
        <v>0.25</v>
      </c>
      <c r="BU690" s="1">
        <v>7.0000000000000007E-2</v>
      </c>
      <c r="BV690" s="1">
        <v>0</v>
      </c>
      <c r="BW690" s="1">
        <v>-1.44</v>
      </c>
      <c r="BX690" s="1">
        <v>-2.84</v>
      </c>
      <c r="BY690" s="1">
        <v>-2.48</v>
      </c>
      <c r="CA690" s="1">
        <v>198303</v>
      </c>
      <c r="CB690" s="1">
        <v>12.75</v>
      </c>
      <c r="CC690" s="1">
        <v>3.36</v>
      </c>
      <c r="CD690" s="1">
        <v>6.37</v>
      </c>
      <c r="CE690" s="1">
        <v>6.35</v>
      </c>
      <c r="CF690" s="1">
        <v>3.07</v>
      </c>
      <c r="CG690" s="1">
        <v>5.25</v>
      </c>
      <c r="CH690" s="1">
        <v>6.3</v>
      </c>
      <c r="CI690" s="1">
        <v>5.85</v>
      </c>
      <c r="CJ690" s="1">
        <v>6.93</v>
      </c>
      <c r="CK690" s="1">
        <v>2.57</v>
      </c>
      <c r="CL690" s="1">
        <v>4.3499999999999996</v>
      </c>
      <c r="CM690" s="1">
        <v>4.42</v>
      </c>
      <c r="CN690" s="1">
        <v>6.22</v>
      </c>
      <c r="CO690" s="1">
        <v>6.48</v>
      </c>
      <c r="CP690" s="1">
        <v>6.11</v>
      </c>
      <c r="CQ690" s="1">
        <v>6.69</v>
      </c>
      <c r="CR690" s="1">
        <v>4.9000000000000004</v>
      </c>
      <c r="CS690" s="1">
        <v>7.1</v>
      </c>
      <c r="CT690" s="1">
        <v>6.8</v>
      </c>
      <c r="CV690" s="1">
        <v>198403</v>
      </c>
      <c r="CW690" s="1">
        <v>-0.03</v>
      </c>
      <c r="CX690" s="1">
        <v>1.51</v>
      </c>
      <c r="CY690" s="1">
        <v>2.19</v>
      </c>
      <c r="CZ690" s="1">
        <v>0.88</v>
      </c>
      <c r="DA690" s="1">
        <v>0.94</v>
      </c>
      <c r="DB690" s="1">
        <v>2.59</v>
      </c>
      <c r="DC690" s="1">
        <v>2.04</v>
      </c>
      <c r="DD690" s="1">
        <v>1.93</v>
      </c>
      <c r="DE690" s="1">
        <v>0.55000000000000004</v>
      </c>
      <c r="DF690" s="1">
        <v>1.64</v>
      </c>
      <c r="DG690" s="1">
        <v>-0.09</v>
      </c>
      <c r="DH690" s="1">
        <v>3.03</v>
      </c>
      <c r="DI690" s="1">
        <v>2.1800000000000002</v>
      </c>
      <c r="DJ690" s="1">
        <v>1.57</v>
      </c>
      <c r="DK690" s="1">
        <v>2.5299999999999998</v>
      </c>
      <c r="DL690" s="1">
        <v>2.5099999999999998</v>
      </c>
      <c r="DM690" s="1">
        <v>1.42</v>
      </c>
      <c r="DN690" s="1">
        <v>1.56</v>
      </c>
      <c r="DO690" s="1">
        <v>-0.96</v>
      </c>
      <c r="DQ690" s="1">
        <v>198303</v>
      </c>
      <c r="DR690" s="1">
        <v>-99.99</v>
      </c>
      <c r="DS690" s="1">
        <v>5.69</v>
      </c>
      <c r="DT690" s="1">
        <v>4.01</v>
      </c>
      <c r="DU690" s="1">
        <v>3.61</v>
      </c>
      <c r="DV690" s="1">
        <v>5.84</v>
      </c>
      <c r="DW690" s="1">
        <v>3.93</v>
      </c>
      <c r="DX690" s="1">
        <v>4.5599999999999996</v>
      </c>
      <c r="DY690" s="1">
        <v>3.34</v>
      </c>
      <c r="DZ690" s="1">
        <v>3.88</v>
      </c>
      <c r="EA690" s="1">
        <v>6.18</v>
      </c>
      <c r="EB690" s="1">
        <v>4.03</v>
      </c>
      <c r="EC690" s="1">
        <v>4.3099999999999996</v>
      </c>
      <c r="ED690" s="1">
        <v>3.47</v>
      </c>
      <c r="EE690" s="1">
        <v>4.9800000000000004</v>
      </c>
      <c r="EF690" s="1">
        <v>4.09</v>
      </c>
      <c r="EG690" s="1">
        <v>3.59</v>
      </c>
      <c r="EH690" s="1">
        <v>3.07</v>
      </c>
      <c r="EI690" s="1">
        <v>3.83</v>
      </c>
      <c r="EJ690" s="1">
        <v>3.94</v>
      </c>
      <c r="EL690">
        <v>198303</v>
      </c>
      <c r="EM690">
        <v>2.82</v>
      </c>
      <c r="EN690">
        <v>1.76</v>
      </c>
      <c r="EO690">
        <v>2.0499999999999998</v>
      </c>
      <c r="EP690">
        <v>0.63</v>
      </c>
      <c r="ER690" s="1">
        <v>198309</v>
      </c>
      <c r="ES690" s="1">
        <v>-0.1</v>
      </c>
      <c r="EU690" s="1">
        <v>198210</v>
      </c>
      <c r="EV690" s="1">
        <v>2.88</v>
      </c>
      <c r="EX690" s="1">
        <v>198709</v>
      </c>
      <c r="EY690" s="1">
        <v>3.1</v>
      </c>
      <c r="FA690" s="1">
        <v>198309</v>
      </c>
      <c r="FB690" s="1">
        <f>IF(ISERROR(VLOOKUP($FA690,MOM,LOOKUPS!C$12,0)*$FB$6+VLOOKUP($FA690,STREV,LOOKUPS!C$10,0)*$FC$6+VLOOKUP($FA690,LTREV,LOOKUPS!C$9,0)*$FD$6+VLOOKUP($FA690,CFP,LOOKUPS!C$6,0)*$FE$6+VLOOKUP($FA690,EP,LOOKUPS!C$8,0)*$FF$6+VLOOKUP($FA690,BM,LOOKUPS!C$5,0)*$FG$6+VLOOKUP($FA690,DIV,LOOKUPS!C$7,0)*$FH$6++VLOOKUP($FA690,SIZE,LOOKUPS!C$11,0)*$FI$6),"",VLOOKUP($FA690,MOM,LOOKUPS!C$12,0)*$FB$6+VLOOKUP($FA690,STREV,LOOKUPS!C$10,0)*$FC$6+VLOOKUP($FA690,LTREV,LOOKUPS!C$9,0)*$FD$6+VLOOKUP($FA690,CFP,LOOKUPS!C$6,0)*$FE$6+VLOOKUP($FA690,EP,LOOKUPS!C$8,0)*$FF$6+VLOOKUP($FA690,BM,LOOKUPS!C$5,0)*$FG$6+VLOOKUP($FA690,DIV,LOOKUPS!C$7,0)*$FH$6++VLOOKUP($FA690,SIZE,LOOKUPS!C$11,0)*$FI$6)</f>
        <v>-1.9115000000000002</v>
      </c>
      <c r="FC690" s="1">
        <f>IF(ISERROR(VLOOKUP($FA690,MOM,LOOKUPS!D$12,0)*$FB$6+VLOOKUP($FA690,STREV,LOOKUPS!D$10,0)*$FC$6+VLOOKUP($FA690,LTREV,LOOKUPS!D$9,0)*$FD$6+VLOOKUP($FA690,CFP,LOOKUPS!D$6,0)*$FE$6+VLOOKUP($FA690,EP,LOOKUPS!D$8,0)*$FF$6+VLOOKUP($FA690,BM,LOOKUPS!D$5,0)*$FG$6+VLOOKUP($FA690,DIV,LOOKUPS!D$7,0)*$FH$6++VLOOKUP($FA690,SIZE,LOOKUPS!D$11,0)*$FI$6),"",VLOOKUP($FA690,MOM,LOOKUPS!D$12,0)*$FB$6+VLOOKUP($FA690,STREV,LOOKUPS!D$10,0)*$FC$6+VLOOKUP($FA690,LTREV,LOOKUPS!D$9,0)*$FD$6+VLOOKUP($FA690,CFP,LOOKUPS!D$6,0)*$FE$6+VLOOKUP($FA690,EP,LOOKUPS!D$8,0)*$FF$6+VLOOKUP($FA690,BM,LOOKUPS!D$5,0)*$FG$6+VLOOKUP($FA690,DIV,LOOKUPS!D$7,0)*$FH$6++VLOOKUP($FA690,SIZE,LOOKUPS!D$11,0)*$FI$6)</f>
        <v>0.8055000000000001</v>
      </c>
      <c r="FD690" s="1">
        <f>IF(ISERROR(VLOOKUP($FA690,MOM,LOOKUPS!E$12,0)*$FB$6+VLOOKUP($FA690,STREV,LOOKUPS!E$10,0)*$FC$6+VLOOKUP($FA690,LTREV,LOOKUPS!E$9,0)*$FD$6+VLOOKUP($FA690,CFP,LOOKUPS!E$6,0)*$FE$6+VLOOKUP($FA690,EP,LOOKUPS!E$8,0)*$FF$6+VLOOKUP($FA690,BM,LOOKUPS!E$5,0)*$FG$6+VLOOKUP($FA690,DIV,LOOKUPS!E$7,0)*$FH$6++VLOOKUP($FA690,SIZE,LOOKUPS!E$11,0)*$FI$6),"",VLOOKUP($FA690,MOM,LOOKUPS!E$12,0)*$FB$6+VLOOKUP($FA690,STREV,LOOKUPS!E$10,0)*$FC$6+VLOOKUP($FA690,LTREV,LOOKUPS!E$9,0)*$FD$6+VLOOKUP($FA690,CFP,LOOKUPS!E$6,0)*$FE$6+VLOOKUP($FA690,EP,LOOKUPS!E$8,0)*$FF$6+VLOOKUP($FA690,BM,LOOKUPS!E$5,0)*$FG$6+VLOOKUP($FA690,DIV,LOOKUPS!E$7,0)*$FH$6++VLOOKUP($FA690,SIZE,LOOKUPS!E$11,0)*$FI$6)</f>
        <v>1.0371999999999999</v>
      </c>
      <c r="FE690" s="1">
        <f>IF(ISERROR(VLOOKUP($FA690,MOM,LOOKUPS!F$12,0)*$FB$6+VLOOKUP($FA690,STREV,LOOKUPS!F$10,0)*$FC$6+VLOOKUP($FA690,LTREV,LOOKUPS!F$9,0)*$FD$6+VLOOKUP($FA690,CFP,LOOKUPS!F$6,0)*$FE$6+VLOOKUP($FA690,EP,LOOKUPS!F$8,0)*$FF$6+VLOOKUP($FA690,BM,LOOKUPS!F$5,0)*$FG$6+VLOOKUP($FA690,DIV,LOOKUPS!F$7,0)*$FH$6++VLOOKUP($FA690,SIZE,LOOKUPS!F$11,0)*$FI$6),"",VLOOKUP($FA690,MOM,LOOKUPS!F$12,0)*$FB$6+VLOOKUP($FA690,STREV,LOOKUPS!F$10,0)*$FC$6+VLOOKUP($FA690,LTREV,LOOKUPS!F$9,0)*$FD$6+VLOOKUP($FA690,CFP,LOOKUPS!F$6,0)*$FE$6+VLOOKUP($FA690,EP,LOOKUPS!F$8,0)*$FF$6+VLOOKUP($FA690,BM,LOOKUPS!F$5,0)*$FG$6+VLOOKUP($FA690,DIV,LOOKUPS!F$7,0)*$FH$6++VLOOKUP($FA690,SIZE,LOOKUPS!F$11,0)*$FI$6)</f>
        <v>1.0595000000000001</v>
      </c>
      <c r="FF690" s="1">
        <f>IF(ISERROR(VLOOKUP($FA690,MOM,LOOKUPS!G$12,0)*$FB$6+VLOOKUP($FA690,STREV,LOOKUPS!G$10,0)*$FC$6+VLOOKUP($FA690,LTREV,LOOKUPS!G$9,0)*$FD$6+VLOOKUP($FA690,CFP,LOOKUPS!G$6,0)*$FE$6+VLOOKUP($FA690,EP,LOOKUPS!G$8,0)*$FF$6+VLOOKUP($FA690,BM,LOOKUPS!G$5,0)*$FG$6+VLOOKUP($FA690,DIV,LOOKUPS!G$7,0)*$FH$6++VLOOKUP($FA690,SIZE,LOOKUPS!G$11,0)*$FI$6),"",VLOOKUP($FA690,MOM,LOOKUPS!G$12,0)*$FB$6+VLOOKUP($FA690,STREV,LOOKUPS!G$10,0)*$FC$6+VLOOKUP($FA690,LTREV,LOOKUPS!G$9,0)*$FD$6+VLOOKUP($FA690,CFP,LOOKUPS!G$6,0)*$FE$6+VLOOKUP($FA690,EP,LOOKUPS!G$8,0)*$FF$6+VLOOKUP($FA690,BM,LOOKUPS!G$5,0)*$FG$6+VLOOKUP($FA690,DIV,LOOKUPS!G$7,0)*$FH$6++VLOOKUP($FA690,SIZE,LOOKUPS!G$11,0)*$FI$6)</f>
        <v>1.6653000000000002</v>
      </c>
      <c r="FG690" s="1">
        <f>IF(ISERROR(VLOOKUP($FA690,MOM,LOOKUPS!H$12,0)*$FB$6+VLOOKUP($FA690,STREV,LOOKUPS!H$10,0)*$FC$6+VLOOKUP($FA690,LTREV,LOOKUPS!H$9,0)*$FD$6+VLOOKUP($FA690,CFP,LOOKUPS!H$6,0)*$FE$6+VLOOKUP($FA690,EP,LOOKUPS!H$8,0)*$FF$6+VLOOKUP($FA690,BM,LOOKUPS!H$5,0)*$FG$6+VLOOKUP($FA690,DIV,LOOKUPS!H$7,0)*$FH$6++VLOOKUP($FA690,SIZE,LOOKUPS!H$11,0)*$FI$6),"",VLOOKUP($FA690,MOM,LOOKUPS!H$12,0)*$FB$6+VLOOKUP($FA690,STREV,LOOKUPS!H$10,0)*$FC$6+VLOOKUP($FA690,LTREV,LOOKUPS!H$9,0)*$FD$6+VLOOKUP($FA690,CFP,LOOKUPS!H$6,0)*$FE$6+VLOOKUP($FA690,EP,LOOKUPS!H$8,0)*$FF$6+VLOOKUP($FA690,BM,LOOKUPS!H$5,0)*$FG$6+VLOOKUP($FA690,DIV,LOOKUPS!H$7,0)*$FH$6++VLOOKUP($FA690,SIZE,LOOKUPS!H$11,0)*$FI$6)</f>
        <v>1.2360000000000002</v>
      </c>
      <c r="FH690" s="1">
        <f>IF(ISERROR(VLOOKUP($FA690,MOM,LOOKUPS!I$12,0)*$FB$6+VLOOKUP($FA690,STREV,LOOKUPS!I$10,0)*$FC$6+VLOOKUP($FA690,LTREV,LOOKUPS!I$9,0)*$FD$6+VLOOKUP($FA690,CFP,LOOKUPS!I$6,0)*$FE$6+VLOOKUP($FA690,EP,LOOKUPS!I$8,0)*$FF$6+VLOOKUP($FA690,BM,LOOKUPS!I$5,0)*$FG$6+VLOOKUP($FA690,DIV,LOOKUPS!I$7,0)*$FH$6++VLOOKUP($FA690,SIZE,LOOKUPS!I$11,0)*$FI$6),"",VLOOKUP($FA690,MOM,LOOKUPS!I$12,0)*$FB$6+VLOOKUP($FA690,STREV,LOOKUPS!I$10,0)*$FC$6+VLOOKUP($FA690,LTREV,LOOKUPS!I$9,0)*$FD$6+VLOOKUP($FA690,CFP,LOOKUPS!I$6,0)*$FE$6+VLOOKUP($FA690,EP,LOOKUPS!I$8,0)*$FF$6+VLOOKUP($FA690,BM,LOOKUPS!I$5,0)*$FG$6+VLOOKUP($FA690,DIV,LOOKUPS!I$7,0)*$FH$6++VLOOKUP($FA690,SIZE,LOOKUPS!I$11,0)*$FI$6)</f>
        <v>1.1240000000000001</v>
      </c>
      <c r="FI690" s="1">
        <f>IF(ISERROR(VLOOKUP($FA690,MOM,LOOKUPS!J$12,0)*$FB$6+VLOOKUP($FA690,STREV,LOOKUPS!J$10,0)*$FC$6+VLOOKUP($FA690,LTREV,LOOKUPS!J$9,0)*$FD$6+VLOOKUP($FA690,CFP,LOOKUPS!J$6,0)*$FE$6+VLOOKUP($FA690,EP,LOOKUPS!J$8,0)*$FF$6+VLOOKUP($FA690,BM,LOOKUPS!J$5,0)*$FG$6+VLOOKUP($FA690,DIV,LOOKUPS!J$7,0)*$FH$6++VLOOKUP($FA690,SIZE,LOOKUPS!J$11,0)*$FI$6),"",VLOOKUP($FA690,MOM,LOOKUPS!J$12,0)*$FB$6+VLOOKUP($FA690,STREV,LOOKUPS!J$10,0)*$FC$6+VLOOKUP($FA690,LTREV,LOOKUPS!J$9,0)*$FD$6+VLOOKUP($FA690,CFP,LOOKUPS!J$6,0)*$FE$6+VLOOKUP($FA690,EP,LOOKUPS!J$8,0)*$FF$6+VLOOKUP($FA690,BM,LOOKUPS!J$5,0)*$FG$6+VLOOKUP($FA690,DIV,LOOKUPS!J$7,0)*$FH$6++VLOOKUP($FA690,SIZE,LOOKUPS!J$11,0)*$FI$6)</f>
        <v>1.5388999999999999</v>
      </c>
      <c r="FJ690" s="1">
        <f>IF(ISERROR(VLOOKUP($FA690,MOM,LOOKUPS!K$12,0)*$FB$6+VLOOKUP($FA690,STREV,LOOKUPS!K$10,0)*$FC$6+VLOOKUP($FA690,LTREV,LOOKUPS!K$9,0)*$FD$6+VLOOKUP($FA690,CFP,LOOKUPS!K$6,0)*$FE$6+VLOOKUP($FA690,EP,LOOKUPS!K$8,0)*$FF$6+VLOOKUP($FA690,BM,LOOKUPS!K$5,0)*$FG$6+VLOOKUP($FA690,DIV,LOOKUPS!K$7,0)*$FH$6++VLOOKUP($FA690,SIZE,LOOKUPS!K$11,0)*$FI$6),"",VLOOKUP($FA690,MOM,LOOKUPS!K$12,0)*$FB$6+VLOOKUP($FA690,STREV,LOOKUPS!K$10,0)*$FC$6+VLOOKUP($FA690,LTREV,LOOKUPS!K$9,0)*$FD$6+VLOOKUP($FA690,CFP,LOOKUPS!K$6,0)*$FE$6+VLOOKUP($FA690,EP,LOOKUPS!K$8,0)*$FF$6+VLOOKUP($FA690,BM,LOOKUPS!K$5,0)*$FG$6+VLOOKUP($FA690,DIV,LOOKUPS!K$7,0)*$FH$6++VLOOKUP($FA690,SIZE,LOOKUPS!K$11,0)*$FI$6)</f>
        <v>1.1489</v>
      </c>
      <c r="FK690" s="1">
        <f>IF(ISERROR(VLOOKUP($FA690,MOM,LOOKUPS!L$12,0)*$FB$6+VLOOKUP($FA690,STREV,LOOKUPS!L$10,0)*$FC$6+VLOOKUP($FA690,LTREV,LOOKUPS!L$9,0)*$FD$6+VLOOKUP($FA690,CFP,LOOKUPS!L$6,0)*$FE$6+VLOOKUP($FA690,EP,LOOKUPS!L$8,0)*$FF$6+VLOOKUP($FA690,BM,LOOKUPS!L$5,0)*$FG$6+VLOOKUP($FA690,DIV,LOOKUPS!L$7,0)*$FH$6++VLOOKUP($FA690,SIZE,LOOKUPS!L$11,0)*$FI$6),"",VLOOKUP($FA690,MOM,LOOKUPS!L$12,0)*$FB$6+VLOOKUP($FA690,STREV,LOOKUPS!L$10,0)*$FC$6+VLOOKUP($FA690,LTREV,LOOKUPS!L$9,0)*$FD$6+VLOOKUP($FA690,CFP,LOOKUPS!L$6,0)*$FE$6+VLOOKUP($FA690,EP,LOOKUPS!L$8,0)*$FF$6+VLOOKUP($FA690,BM,LOOKUPS!L$5,0)*$FG$6+VLOOKUP($FA690,DIV,LOOKUPS!L$7,0)*$FH$6++VLOOKUP($FA690,SIZE,LOOKUPS!L$11,0)*$FI$6)</f>
        <v>-0.19349999999999995</v>
      </c>
    </row>
    <row r="691" spans="1:167" x14ac:dyDescent="0.3">
      <c r="A691" s="1">
        <v>198310</v>
      </c>
      <c r="B691" s="1">
        <v>-6.23</v>
      </c>
      <c r="C691" s="1">
        <v>-1.8</v>
      </c>
      <c r="D691" s="1">
        <v>-2.2599999999999998</v>
      </c>
      <c r="E691" s="1">
        <v>-2.99</v>
      </c>
      <c r="F691" s="1">
        <v>-5.42</v>
      </c>
      <c r="G691" s="1">
        <v>-4.8600000000000003</v>
      </c>
      <c r="H691" s="1">
        <v>-3.72</v>
      </c>
      <c r="I691" s="1">
        <v>-5.55</v>
      </c>
      <c r="J691" s="1">
        <v>-5.28</v>
      </c>
      <c r="K691" s="1">
        <v>-9.02</v>
      </c>
      <c r="M691" s="1">
        <v>198211</v>
      </c>
      <c r="N691" s="1">
        <v>9.75</v>
      </c>
      <c r="O691" s="1">
        <v>7.71</v>
      </c>
      <c r="P691" s="1">
        <v>8.51</v>
      </c>
      <c r="Q691" s="1">
        <v>9.8800000000000008</v>
      </c>
      <c r="R691" s="1">
        <v>9.7799999999999994</v>
      </c>
      <c r="S691" s="1">
        <v>8.5399999999999991</v>
      </c>
      <c r="T691" s="1">
        <v>8.7200000000000006</v>
      </c>
      <c r="U691" s="1">
        <v>9.77</v>
      </c>
      <c r="V691" s="1">
        <v>10.07</v>
      </c>
      <c r="W691" s="1">
        <v>10.32</v>
      </c>
      <c r="Y691" s="1">
        <v>198710</v>
      </c>
      <c r="Z691" s="1">
        <v>-30.3</v>
      </c>
      <c r="AA691" s="1">
        <v>-29.24</v>
      </c>
      <c r="AB691" s="1">
        <v>-27.2</v>
      </c>
      <c r="AC691" s="1">
        <v>-27.01</v>
      </c>
      <c r="AD691" s="1">
        <v>-25.13</v>
      </c>
      <c r="AE691" s="1">
        <v>-25.84</v>
      </c>
      <c r="AF691" s="1">
        <v>-22.64</v>
      </c>
      <c r="AG691" s="1">
        <v>-21.81</v>
      </c>
      <c r="AH691" s="1">
        <v>-23.72</v>
      </c>
      <c r="AI691" s="1">
        <v>-27.6</v>
      </c>
      <c r="AK691">
        <v>200804</v>
      </c>
      <c r="AL691">
        <v>1.23</v>
      </c>
      <c r="AM691">
        <v>2.4700000000000002</v>
      </c>
      <c r="AN691">
        <v>2.56</v>
      </c>
      <c r="AO691">
        <v>3.34</v>
      </c>
      <c r="AP691">
        <v>2.4500000000000002</v>
      </c>
      <c r="AQ691">
        <v>2.58</v>
      </c>
      <c r="AR691">
        <v>2.2799999999999998</v>
      </c>
      <c r="AS691">
        <v>2.74</v>
      </c>
      <c r="AT691">
        <v>3.75</v>
      </c>
      <c r="AU691">
        <v>2.83</v>
      </c>
      <c r="AV691">
        <v>1.8</v>
      </c>
      <c r="AW691">
        <v>2.5099999999999998</v>
      </c>
      <c r="AX691">
        <v>2.65</v>
      </c>
      <c r="AY691">
        <v>2.4</v>
      </c>
      <c r="AZ691">
        <v>2.15</v>
      </c>
      <c r="BA691">
        <v>3</v>
      </c>
      <c r="BB691">
        <v>2.46</v>
      </c>
      <c r="BC691">
        <v>2.83</v>
      </c>
      <c r="BD691">
        <v>4.72</v>
      </c>
      <c r="BF691" s="1">
        <v>200804</v>
      </c>
      <c r="BG691" s="1">
        <v>1.41</v>
      </c>
      <c r="BH691" s="1">
        <v>3.32</v>
      </c>
      <c r="BI691" s="1">
        <v>2.16</v>
      </c>
      <c r="BJ691" s="1">
        <v>2.39</v>
      </c>
      <c r="BK691" s="1">
        <v>3.57</v>
      </c>
      <c r="BL691" s="1">
        <v>2.7</v>
      </c>
      <c r="BM691" s="1">
        <v>1.93</v>
      </c>
      <c r="BN691" s="1">
        <v>2.8</v>
      </c>
      <c r="BO691" s="1">
        <v>1.67</v>
      </c>
      <c r="BP691" s="1">
        <v>3.6</v>
      </c>
      <c r="BQ691" s="1">
        <v>3.53</v>
      </c>
      <c r="BR691" s="1">
        <v>2.46</v>
      </c>
      <c r="BS691" s="1">
        <v>2.95</v>
      </c>
      <c r="BT691" s="1">
        <v>1.65</v>
      </c>
      <c r="BU691" s="1">
        <v>2.2400000000000002</v>
      </c>
      <c r="BV691" s="1">
        <v>1.85</v>
      </c>
      <c r="BW691" s="1">
        <v>3.81</v>
      </c>
      <c r="BX691" s="1">
        <v>0.44</v>
      </c>
      <c r="BY691" s="1">
        <v>3.2</v>
      </c>
      <c r="CA691" s="1">
        <v>198304</v>
      </c>
      <c r="CB691" s="1">
        <v>10.89</v>
      </c>
      <c r="CC691" s="1">
        <v>7.4</v>
      </c>
      <c r="CD691" s="1">
        <v>8.51</v>
      </c>
      <c r="CE691" s="1">
        <v>7.69</v>
      </c>
      <c r="CF691" s="1">
        <v>7.41</v>
      </c>
      <c r="CG691" s="1">
        <v>7.44</v>
      </c>
      <c r="CH691" s="1">
        <v>9.01</v>
      </c>
      <c r="CI691" s="1">
        <v>7.76</v>
      </c>
      <c r="CJ691" s="1">
        <v>8</v>
      </c>
      <c r="CK691" s="1">
        <v>7.93</v>
      </c>
      <c r="CL691" s="1">
        <v>6.09</v>
      </c>
      <c r="CM691" s="1">
        <v>7.36</v>
      </c>
      <c r="CN691" s="1">
        <v>7.52</v>
      </c>
      <c r="CO691" s="1">
        <v>8.7899999999999991</v>
      </c>
      <c r="CP691" s="1">
        <v>9.2100000000000009</v>
      </c>
      <c r="CQ691" s="1">
        <v>8.51</v>
      </c>
      <c r="CR691" s="1">
        <v>6.91</v>
      </c>
      <c r="CS691" s="1">
        <v>7.06</v>
      </c>
      <c r="CT691" s="1">
        <v>8.6999999999999993</v>
      </c>
      <c r="CV691" s="1">
        <v>198404</v>
      </c>
      <c r="CW691" s="1">
        <v>-3.51</v>
      </c>
      <c r="CX691" s="1">
        <v>-0.5</v>
      </c>
      <c r="CY691" s="1">
        <v>-0.11</v>
      </c>
      <c r="CZ691" s="1">
        <v>-0.22</v>
      </c>
      <c r="DA691" s="1">
        <v>-0.76</v>
      </c>
      <c r="DB691" s="1">
        <v>-0.1</v>
      </c>
      <c r="DC691" s="1">
        <v>-0.31</v>
      </c>
      <c r="DD691" s="1">
        <v>0.4</v>
      </c>
      <c r="DE691" s="1">
        <v>-0.49</v>
      </c>
      <c r="DF691" s="1">
        <v>-1.07</v>
      </c>
      <c r="DG691" s="1">
        <v>-0.3</v>
      </c>
      <c r="DH691" s="1">
        <v>0.18</v>
      </c>
      <c r="DI691" s="1">
        <v>-0.37</v>
      </c>
      <c r="DJ691" s="1">
        <v>-0.32</v>
      </c>
      <c r="DK691" s="1">
        <v>-0.28999999999999998</v>
      </c>
      <c r="DL691" s="1">
        <v>0.59</v>
      </c>
      <c r="DM691" s="1">
        <v>0.22</v>
      </c>
      <c r="DN691" s="1">
        <v>0.88</v>
      </c>
      <c r="DO691" s="1">
        <v>-2.5299999999999998</v>
      </c>
      <c r="DQ691" s="1">
        <v>198304</v>
      </c>
      <c r="DR691" s="1">
        <v>-99.99</v>
      </c>
      <c r="DS691" s="1">
        <v>8.48</v>
      </c>
      <c r="DT691" s="1">
        <v>7.13</v>
      </c>
      <c r="DU691" s="1">
        <v>6.33</v>
      </c>
      <c r="DV691" s="1">
        <v>8.56</v>
      </c>
      <c r="DW691" s="1">
        <v>8.19</v>
      </c>
      <c r="DX691" s="1">
        <v>6.35</v>
      </c>
      <c r="DY691" s="1">
        <v>6.22</v>
      </c>
      <c r="DZ691" s="1">
        <v>6.46</v>
      </c>
      <c r="EA691" s="1">
        <v>8.67</v>
      </c>
      <c r="EB691" s="1">
        <v>7.94</v>
      </c>
      <c r="EC691" s="1">
        <v>7.77</v>
      </c>
      <c r="ED691" s="1">
        <v>8.69</v>
      </c>
      <c r="EE691" s="1">
        <v>6.56</v>
      </c>
      <c r="EF691" s="1">
        <v>6.12</v>
      </c>
      <c r="EG691" s="1">
        <v>6.34</v>
      </c>
      <c r="EH691" s="1">
        <v>6.1</v>
      </c>
      <c r="EI691" s="1">
        <v>6.28</v>
      </c>
      <c r="EJ691" s="1">
        <v>6.63</v>
      </c>
      <c r="EL691">
        <v>198304</v>
      </c>
      <c r="EM691">
        <v>6.67</v>
      </c>
      <c r="EN691">
        <v>0.52</v>
      </c>
      <c r="EO691">
        <v>0.56000000000000005</v>
      </c>
      <c r="EP691">
        <v>0.71</v>
      </c>
      <c r="ER691" s="1">
        <v>198310</v>
      </c>
      <c r="ES691" s="1">
        <v>-4.5599999999999996</v>
      </c>
      <c r="EU691" s="1">
        <v>198211</v>
      </c>
      <c r="EV691" s="1">
        <v>-4.47</v>
      </c>
      <c r="EX691" s="1">
        <v>198710</v>
      </c>
      <c r="EY691" s="1">
        <v>-5.81</v>
      </c>
      <c r="FA691" s="1">
        <v>198310</v>
      </c>
      <c r="FB691" s="1">
        <f>IF(ISERROR(VLOOKUP($FA691,MOM,LOOKUPS!C$12,0)*$FB$6+VLOOKUP($FA691,STREV,LOOKUPS!C$10,0)*$FC$6+VLOOKUP($FA691,LTREV,LOOKUPS!C$9,0)*$FD$6+VLOOKUP($FA691,CFP,LOOKUPS!C$6,0)*$FE$6+VLOOKUP($FA691,EP,LOOKUPS!C$8,0)*$FF$6+VLOOKUP($FA691,BM,LOOKUPS!C$5,0)*$FG$6+VLOOKUP($FA691,DIV,LOOKUPS!C$7,0)*$FH$6++VLOOKUP($FA691,SIZE,LOOKUPS!C$11,0)*$FI$6),"",VLOOKUP($FA691,MOM,LOOKUPS!C$12,0)*$FB$6+VLOOKUP($FA691,STREV,LOOKUPS!C$10,0)*$FC$6+VLOOKUP($FA691,LTREV,LOOKUPS!C$9,0)*$FD$6+VLOOKUP($FA691,CFP,LOOKUPS!C$6,0)*$FE$6+VLOOKUP($FA691,EP,LOOKUPS!C$8,0)*$FF$6+VLOOKUP($FA691,BM,LOOKUPS!C$5,0)*$FG$6+VLOOKUP($FA691,DIV,LOOKUPS!C$7,0)*$FH$6++VLOOKUP($FA691,SIZE,LOOKUPS!C$11,0)*$FI$6)</f>
        <v>-7.5410000000000004</v>
      </c>
      <c r="FC691" s="1">
        <f>IF(ISERROR(VLOOKUP($FA691,MOM,LOOKUPS!D$12,0)*$FB$6+VLOOKUP($FA691,STREV,LOOKUPS!D$10,0)*$FC$6+VLOOKUP($FA691,LTREV,LOOKUPS!D$9,0)*$FD$6+VLOOKUP($FA691,CFP,LOOKUPS!D$6,0)*$FE$6+VLOOKUP($FA691,EP,LOOKUPS!D$8,0)*$FF$6+VLOOKUP($FA691,BM,LOOKUPS!D$5,0)*$FG$6+VLOOKUP($FA691,DIV,LOOKUPS!D$7,0)*$FH$6++VLOOKUP($FA691,SIZE,LOOKUPS!D$11,0)*$FI$6),"",VLOOKUP($FA691,MOM,LOOKUPS!D$12,0)*$FB$6+VLOOKUP($FA691,STREV,LOOKUPS!D$10,0)*$FC$6+VLOOKUP($FA691,LTREV,LOOKUPS!D$9,0)*$FD$6+VLOOKUP($FA691,CFP,LOOKUPS!D$6,0)*$FE$6+VLOOKUP($FA691,EP,LOOKUPS!D$8,0)*$FF$6+VLOOKUP($FA691,BM,LOOKUPS!D$5,0)*$FG$6+VLOOKUP($FA691,DIV,LOOKUPS!D$7,0)*$FH$6++VLOOKUP($FA691,SIZE,LOOKUPS!D$11,0)*$FI$6)</f>
        <v>-5.3668000000000005</v>
      </c>
      <c r="FD691" s="1">
        <f>IF(ISERROR(VLOOKUP($FA691,MOM,LOOKUPS!E$12,0)*$FB$6+VLOOKUP($FA691,STREV,LOOKUPS!E$10,0)*$FC$6+VLOOKUP($FA691,LTREV,LOOKUPS!E$9,0)*$FD$6+VLOOKUP($FA691,CFP,LOOKUPS!E$6,0)*$FE$6+VLOOKUP($FA691,EP,LOOKUPS!E$8,0)*$FF$6+VLOOKUP($FA691,BM,LOOKUPS!E$5,0)*$FG$6+VLOOKUP($FA691,DIV,LOOKUPS!E$7,0)*$FH$6++VLOOKUP($FA691,SIZE,LOOKUPS!E$11,0)*$FI$6),"",VLOOKUP($FA691,MOM,LOOKUPS!E$12,0)*$FB$6+VLOOKUP($FA691,STREV,LOOKUPS!E$10,0)*$FC$6+VLOOKUP($FA691,LTREV,LOOKUPS!E$9,0)*$FD$6+VLOOKUP($FA691,CFP,LOOKUPS!E$6,0)*$FE$6+VLOOKUP($FA691,EP,LOOKUPS!E$8,0)*$FF$6+VLOOKUP($FA691,BM,LOOKUPS!E$5,0)*$FG$6+VLOOKUP($FA691,DIV,LOOKUPS!E$7,0)*$FH$6++VLOOKUP($FA691,SIZE,LOOKUPS!E$11,0)*$FI$6)</f>
        <v>-4.2365000000000004</v>
      </c>
      <c r="FE691" s="1">
        <f>IF(ISERROR(VLOOKUP($FA691,MOM,LOOKUPS!F$12,0)*$FB$6+VLOOKUP($FA691,STREV,LOOKUPS!F$10,0)*$FC$6+VLOOKUP($FA691,LTREV,LOOKUPS!F$9,0)*$FD$6+VLOOKUP($FA691,CFP,LOOKUPS!F$6,0)*$FE$6+VLOOKUP($FA691,EP,LOOKUPS!F$8,0)*$FF$6+VLOOKUP($FA691,BM,LOOKUPS!F$5,0)*$FG$6+VLOOKUP($FA691,DIV,LOOKUPS!F$7,0)*$FH$6++VLOOKUP($FA691,SIZE,LOOKUPS!F$11,0)*$FI$6),"",VLOOKUP($FA691,MOM,LOOKUPS!F$12,0)*$FB$6+VLOOKUP($FA691,STREV,LOOKUPS!F$10,0)*$FC$6+VLOOKUP($FA691,LTREV,LOOKUPS!F$9,0)*$FD$6+VLOOKUP($FA691,CFP,LOOKUPS!F$6,0)*$FE$6+VLOOKUP($FA691,EP,LOOKUPS!F$8,0)*$FF$6+VLOOKUP($FA691,BM,LOOKUPS!F$5,0)*$FG$6+VLOOKUP($FA691,DIV,LOOKUPS!F$7,0)*$FH$6++VLOOKUP($FA691,SIZE,LOOKUPS!F$11,0)*$FI$6)</f>
        <v>-4.2369000000000003</v>
      </c>
      <c r="FF691" s="1">
        <f>IF(ISERROR(VLOOKUP($FA691,MOM,LOOKUPS!G$12,0)*$FB$6+VLOOKUP($FA691,STREV,LOOKUPS!G$10,0)*$FC$6+VLOOKUP($FA691,LTREV,LOOKUPS!G$9,0)*$FD$6+VLOOKUP($FA691,CFP,LOOKUPS!G$6,0)*$FE$6+VLOOKUP($FA691,EP,LOOKUPS!G$8,0)*$FF$6+VLOOKUP($FA691,BM,LOOKUPS!G$5,0)*$FG$6+VLOOKUP($FA691,DIV,LOOKUPS!G$7,0)*$FH$6++VLOOKUP($FA691,SIZE,LOOKUPS!G$11,0)*$FI$6),"",VLOOKUP($FA691,MOM,LOOKUPS!G$12,0)*$FB$6+VLOOKUP($FA691,STREV,LOOKUPS!G$10,0)*$FC$6+VLOOKUP($FA691,LTREV,LOOKUPS!G$9,0)*$FD$6+VLOOKUP($FA691,CFP,LOOKUPS!G$6,0)*$FE$6+VLOOKUP($FA691,EP,LOOKUPS!G$8,0)*$FF$6+VLOOKUP($FA691,BM,LOOKUPS!G$5,0)*$FG$6+VLOOKUP($FA691,DIV,LOOKUPS!G$7,0)*$FH$6++VLOOKUP($FA691,SIZE,LOOKUPS!G$11,0)*$FI$6)</f>
        <v>-4.8090000000000002</v>
      </c>
      <c r="FG691" s="1">
        <f>IF(ISERROR(VLOOKUP($FA691,MOM,LOOKUPS!H$12,0)*$FB$6+VLOOKUP($FA691,STREV,LOOKUPS!H$10,0)*$FC$6+VLOOKUP($FA691,LTREV,LOOKUPS!H$9,0)*$FD$6+VLOOKUP($FA691,CFP,LOOKUPS!H$6,0)*$FE$6+VLOOKUP($FA691,EP,LOOKUPS!H$8,0)*$FF$6+VLOOKUP($FA691,BM,LOOKUPS!H$5,0)*$FG$6+VLOOKUP($FA691,DIV,LOOKUPS!H$7,0)*$FH$6++VLOOKUP($FA691,SIZE,LOOKUPS!H$11,0)*$FI$6),"",VLOOKUP($FA691,MOM,LOOKUPS!H$12,0)*$FB$6+VLOOKUP($FA691,STREV,LOOKUPS!H$10,0)*$FC$6+VLOOKUP($FA691,LTREV,LOOKUPS!H$9,0)*$FD$6+VLOOKUP($FA691,CFP,LOOKUPS!H$6,0)*$FE$6+VLOOKUP($FA691,EP,LOOKUPS!H$8,0)*$FF$6+VLOOKUP($FA691,BM,LOOKUPS!H$5,0)*$FG$6+VLOOKUP($FA691,DIV,LOOKUPS!H$7,0)*$FH$6++VLOOKUP($FA691,SIZE,LOOKUPS!H$11,0)*$FI$6)</f>
        <v>-4.4783999999999997</v>
      </c>
      <c r="FH691" s="1">
        <f>IF(ISERROR(VLOOKUP($FA691,MOM,LOOKUPS!I$12,0)*$FB$6+VLOOKUP($FA691,STREV,LOOKUPS!I$10,0)*$FC$6+VLOOKUP($FA691,LTREV,LOOKUPS!I$9,0)*$FD$6+VLOOKUP($FA691,CFP,LOOKUPS!I$6,0)*$FE$6+VLOOKUP($FA691,EP,LOOKUPS!I$8,0)*$FF$6+VLOOKUP($FA691,BM,LOOKUPS!I$5,0)*$FG$6+VLOOKUP($FA691,DIV,LOOKUPS!I$7,0)*$FH$6++VLOOKUP($FA691,SIZE,LOOKUPS!I$11,0)*$FI$6),"",VLOOKUP($FA691,MOM,LOOKUPS!I$12,0)*$FB$6+VLOOKUP($FA691,STREV,LOOKUPS!I$10,0)*$FC$6+VLOOKUP($FA691,LTREV,LOOKUPS!I$9,0)*$FD$6+VLOOKUP($FA691,CFP,LOOKUPS!I$6,0)*$FE$6+VLOOKUP($FA691,EP,LOOKUPS!I$8,0)*$FF$6+VLOOKUP($FA691,BM,LOOKUPS!I$5,0)*$FG$6+VLOOKUP($FA691,DIV,LOOKUPS!I$7,0)*$FH$6++VLOOKUP($FA691,SIZE,LOOKUPS!I$11,0)*$FI$6)</f>
        <v>-3.1728000000000005</v>
      </c>
      <c r="FI691" s="1">
        <f>IF(ISERROR(VLOOKUP($FA691,MOM,LOOKUPS!J$12,0)*$FB$6+VLOOKUP($FA691,STREV,LOOKUPS!J$10,0)*$FC$6+VLOOKUP($FA691,LTREV,LOOKUPS!J$9,0)*$FD$6+VLOOKUP($FA691,CFP,LOOKUPS!J$6,0)*$FE$6+VLOOKUP($FA691,EP,LOOKUPS!J$8,0)*$FF$6+VLOOKUP($FA691,BM,LOOKUPS!J$5,0)*$FG$6+VLOOKUP($FA691,DIV,LOOKUPS!J$7,0)*$FH$6++VLOOKUP($FA691,SIZE,LOOKUPS!J$11,0)*$FI$6),"",VLOOKUP($FA691,MOM,LOOKUPS!J$12,0)*$FB$6+VLOOKUP($FA691,STREV,LOOKUPS!J$10,0)*$FC$6+VLOOKUP($FA691,LTREV,LOOKUPS!J$9,0)*$FD$6+VLOOKUP($FA691,CFP,LOOKUPS!J$6,0)*$FE$6+VLOOKUP($FA691,EP,LOOKUPS!J$8,0)*$FF$6+VLOOKUP($FA691,BM,LOOKUPS!J$5,0)*$FG$6+VLOOKUP($FA691,DIV,LOOKUPS!J$7,0)*$FH$6++VLOOKUP($FA691,SIZE,LOOKUPS!J$11,0)*$FI$6)</f>
        <v>-4.8532000000000002</v>
      </c>
      <c r="FJ691" s="1">
        <f>IF(ISERROR(VLOOKUP($FA691,MOM,LOOKUPS!K$12,0)*$FB$6+VLOOKUP($FA691,STREV,LOOKUPS!K$10,0)*$FC$6+VLOOKUP($FA691,LTREV,LOOKUPS!K$9,0)*$FD$6+VLOOKUP($FA691,CFP,LOOKUPS!K$6,0)*$FE$6+VLOOKUP($FA691,EP,LOOKUPS!K$8,0)*$FF$6+VLOOKUP($FA691,BM,LOOKUPS!K$5,0)*$FG$6+VLOOKUP($FA691,DIV,LOOKUPS!K$7,0)*$FH$6++VLOOKUP($FA691,SIZE,LOOKUPS!K$11,0)*$FI$6),"",VLOOKUP($FA691,MOM,LOOKUPS!K$12,0)*$FB$6+VLOOKUP($FA691,STREV,LOOKUPS!K$10,0)*$FC$6+VLOOKUP($FA691,LTREV,LOOKUPS!K$9,0)*$FD$6+VLOOKUP($FA691,CFP,LOOKUPS!K$6,0)*$FE$6+VLOOKUP($FA691,EP,LOOKUPS!K$8,0)*$FF$6+VLOOKUP($FA691,BM,LOOKUPS!K$5,0)*$FG$6+VLOOKUP($FA691,DIV,LOOKUPS!K$7,0)*$FH$6++VLOOKUP($FA691,SIZE,LOOKUPS!K$11,0)*$FI$6)</f>
        <v>-4.4009</v>
      </c>
      <c r="FK691" s="1">
        <f>IF(ISERROR(VLOOKUP($FA691,MOM,LOOKUPS!L$12,0)*$FB$6+VLOOKUP($FA691,STREV,LOOKUPS!L$10,0)*$FC$6+VLOOKUP($FA691,LTREV,LOOKUPS!L$9,0)*$FD$6+VLOOKUP($FA691,CFP,LOOKUPS!L$6,0)*$FE$6+VLOOKUP($FA691,EP,LOOKUPS!L$8,0)*$FF$6+VLOOKUP($FA691,BM,LOOKUPS!L$5,0)*$FG$6+VLOOKUP($FA691,DIV,LOOKUPS!L$7,0)*$FH$6++VLOOKUP($FA691,SIZE,LOOKUPS!L$11,0)*$FI$6),"",VLOOKUP($FA691,MOM,LOOKUPS!L$12,0)*$FB$6+VLOOKUP($FA691,STREV,LOOKUPS!L$10,0)*$FC$6+VLOOKUP($FA691,LTREV,LOOKUPS!L$9,0)*$FD$6+VLOOKUP($FA691,CFP,LOOKUPS!L$6,0)*$FE$6+VLOOKUP($FA691,EP,LOOKUPS!L$8,0)*$FF$6+VLOOKUP($FA691,BM,LOOKUPS!L$5,0)*$FG$6+VLOOKUP($FA691,DIV,LOOKUPS!L$7,0)*$FH$6++VLOOKUP($FA691,SIZE,LOOKUPS!L$11,0)*$FI$6)</f>
        <v>-6.8020999999999994</v>
      </c>
    </row>
    <row r="692" spans="1:167" x14ac:dyDescent="0.3">
      <c r="A692" s="1">
        <v>198311</v>
      </c>
      <c r="B692" s="1">
        <v>0.12</v>
      </c>
      <c r="C692" s="1">
        <v>1.56</v>
      </c>
      <c r="D692" s="1">
        <v>3.13</v>
      </c>
      <c r="E692" s="1">
        <v>4.2</v>
      </c>
      <c r="F692" s="1">
        <v>3.86</v>
      </c>
      <c r="G692" s="1">
        <v>3.58</v>
      </c>
      <c r="H692" s="1">
        <v>4.43</v>
      </c>
      <c r="I692" s="1">
        <v>3.19</v>
      </c>
      <c r="J692" s="1">
        <v>3.56</v>
      </c>
      <c r="K692" s="1">
        <v>4.1500000000000004</v>
      </c>
      <c r="M692" s="1">
        <v>198212</v>
      </c>
      <c r="N692" s="1">
        <v>4.63</v>
      </c>
      <c r="O692" s="1">
        <v>2.2000000000000002</v>
      </c>
      <c r="P692" s="1">
        <v>2.34</v>
      </c>
      <c r="Q692" s="1">
        <v>3</v>
      </c>
      <c r="R692" s="1">
        <v>2.8</v>
      </c>
      <c r="S692" s="1">
        <v>1.74</v>
      </c>
      <c r="T692" s="1">
        <v>0.81</v>
      </c>
      <c r="U692" s="1">
        <v>2.5</v>
      </c>
      <c r="V692" s="1">
        <v>2</v>
      </c>
      <c r="W692" s="1">
        <v>0.65</v>
      </c>
      <c r="Y692" s="1">
        <v>198711</v>
      </c>
      <c r="Z692" s="1">
        <v>-6.23</v>
      </c>
      <c r="AA692" s="1">
        <v>-4.18</v>
      </c>
      <c r="AB692" s="1">
        <v>-3.96</v>
      </c>
      <c r="AC692" s="1">
        <v>-4.07</v>
      </c>
      <c r="AD692" s="1">
        <v>-1.95</v>
      </c>
      <c r="AE692" s="1">
        <v>-3.91</v>
      </c>
      <c r="AF692" s="1">
        <v>-3.21</v>
      </c>
      <c r="AG692" s="1">
        <v>-4.0599999999999996</v>
      </c>
      <c r="AH692" s="1">
        <v>-3.72</v>
      </c>
      <c r="AI692" s="1">
        <v>-6.23</v>
      </c>
      <c r="AK692">
        <v>200805</v>
      </c>
      <c r="AL692">
        <v>4.37</v>
      </c>
      <c r="AM692">
        <v>3.03</v>
      </c>
      <c r="AN692">
        <v>2.19</v>
      </c>
      <c r="AO692">
        <v>5.08</v>
      </c>
      <c r="AP692">
        <v>3.36</v>
      </c>
      <c r="AQ692">
        <v>1.44</v>
      </c>
      <c r="AR692">
        <v>3.02</v>
      </c>
      <c r="AS692">
        <v>2.78</v>
      </c>
      <c r="AT692">
        <v>5.95</v>
      </c>
      <c r="AU692">
        <v>3.4</v>
      </c>
      <c r="AV692">
        <v>3.28</v>
      </c>
      <c r="AW692">
        <v>2.06</v>
      </c>
      <c r="AX692">
        <v>0.8</v>
      </c>
      <c r="AY692">
        <v>2.1</v>
      </c>
      <c r="AZ692">
        <v>4.04</v>
      </c>
      <c r="BA692">
        <v>2.4</v>
      </c>
      <c r="BB692">
        <v>3.2</v>
      </c>
      <c r="BC692">
        <v>4.6100000000000003</v>
      </c>
      <c r="BD692">
        <v>7.35</v>
      </c>
      <c r="BF692" s="1">
        <v>200805</v>
      </c>
      <c r="BG692" s="1">
        <v>4.24</v>
      </c>
      <c r="BH692" s="1">
        <v>4.13</v>
      </c>
      <c r="BI692" s="1">
        <v>2.42</v>
      </c>
      <c r="BJ692" s="1">
        <v>2.83</v>
      </c>
      <c r="BK692" s="1">
        <v>4.1100000000000003</v>
      </c>
      <c r="BL692" s="1">
        <v>3.66</v>
      </c>
      <c r="BM692" s="1">
        <v>2.41</v>
      </c>
      <c r="BN692" s="1">
        <v>2.39</v>
      </c>
      <c r="BO692" s="1">
        <v>2.75</v>
      </c>
      <c r="BP692" s="1">
        <v>4.7699999999999996</v>
      </c>
      <c r="BQ692" s="1">
        <v>3.22</v>
      </c>
      <c r="BR692" s="1">
        <v>4.2</v>
      </c>
      <c r="BS692" s="1">
        <v>3.09</v>
      </c>
      <c r="BT692" s="1">
        <v>2.4300000000000002</v>
      </c>
      <c r="BU692" s="1">
        <v>2.38</v>
      </c>
      <c r="BV692" s="1">
        <v>1.83</v>
      </c>
      <c r="BW692" s="1">
        <v>2.99</v>
      </c>
      <c r="BX692" s="1">
        <v>1.08</v>
      </c>
      <c r="BY692" s="1">
        <v>4.8099999999999996</v>
      </c>
      <c r="CA692" s="1">
        <v>198305</v>
      </c>
      <c r="CB692" s="1">
        <v>21.44</v>
      </c>
      <c r="CC692" s="1">
        <v>11.16</v>
      </c>
      <c r="CD692" s="1">
        <v>7.28</v>
      </c>
      <c r="CE692" s="1">
        <v>8.01</v>
      </c>
      <c r="CF692" s="1">
        <v>11.75</v>
      </c>
      <c r="CG692" s="1">
        <v>8.6199999999999992</v>
      </c>
      <c r="CH692" s="1">
        <v>7.04</v>
      </c>
      <c r="CI692" s="1">
        <v>6.87</v>
      </c>
      <c r="CJ692" s="1">
        <v>8.52</v>
      </c>
      <c r="CK692" s="1">
        <v>12.5</v>
      </c>
      <c r="CL692" s="1">
        <v>9.85</v>
      </c>
      <c r="CM692" s="1">
        <v>9.1199999999999992</v>
      </c>
      <c r="CN692" s="1">
        <v>8.0299999999999994</v>
      </c>
      <c r="CO692" s="1">
        <v>7.84</v>
      </c>
      <c r="CP692" s="1">
        <v>6.25</v>
      </c>
      <c r="CQ692" s="1">
        <v>7</v>
      </c>
      <c r="CR692" s="1">
        <v>6.72</v>
      </c>
      <c r="CS692" s="1">
        <v>7.64</v>
      </c>
      <c r="CT692" s="1">
        <v>9.19</v>
      </c>
      <c r="CV692" s="1">
        <v>198405</v>
      </c>
      <c r="CW692" s="1">
        <v>-5.73</v>
      </c>
      <c r="CX692" s="1">
        <v>-4.78</v>
      </c>
      <c r="CY692" s="1">
        <v>-4.22</v>
      </c>
      <c r="CZ692" s="1">
        <v>-2.89</v>
      </c>
      <c r="DA692" s="1">
        <v>-4.83</v>
      </c>
      <c r="DB692" s="1">
        <v>-4.58</v>
      </c>
      <c r="DC692" s="1">
        <v>-3.99</v>
      </c>
      <c r="DD692" s="1">
        <v>-4.51</v>
      </c>
      <c r="DE692" s="1">
        <v>-1.8</v>
      </c>
      <c r="DF692" s="1">
        <v>-4.83</v>
      </c>
      <c r="DG692" s="1">
        <v>-4.8099999999999996</v>
      </c>
      <c r="DH692" s="1">
        <v>-4.6500000000000004</v>
      </c>
      <c r="DI692" s="1">
        <v>-4.51</v>
      </c>
      <c r="DJ692" s="1">
        <v>-3.57</v>
      </c>
      <c r="DK692" s="1">
        <v>-4.42</v>
      </c>
      <c r="DL692" s="1">
        <v>-4.37</v>
      </c>
      <c r="DM692" s="1">
        <v>-4.6399999999999997</v>
      </c>
      <c r="DN692" s="1">
        <v>-3.37</v>
      </c>
      <c r="DO692" s="1">
        <v>0.51</v>
      </c>
      <c r="DQ692" s="1">
        <v>198305</v>
      </c>
      <c r="DR692" s="1">
        <v>-99.99</v>
      </c>
      <c r="DS692" s="1">
        <v>11.28</v>
      </c>
      <c r="DT692" s="1">
        <v>4.8899999999999997</v>
      </c>
      <c r="DU692" s="1">
        <v>2.2799999999999998</v>
      </c>
      <c r="DV692" s="1">
        <v>11.76</v>
      </c>
      <c r="DW692" s="1">
        <v>6.32</v>
      </c>
      <c r="DX692" s="1">
        <v>4.58</v>
      </c>
      <c r="DY692" s="1">
        <v>4.29</v>
      </c>
      <c r="DZ692" s="1">
        <v>1.44</v>
      </c>
      <c r="EA692" s="1">
        <v>12.25</v>
      </c>
      <c r="EB692" s="1">
        <v>9.11</v>
      </c>
      <c r="EC692" s="1">
        <v>7.04</v>
      </c>
      <c r="ED692" s="1">
        <v>5.46</v>
      </c>
      <c r="EE692" s="1">
        <v>4.53</v>
      </c>
      <c r="EF692" s="1">
        <v>4.6399999999999997</v>
      </c>
      <c r="EG692" s="1">
        <v>4.6500000000000004</v>
      </c>
      <c r="EH692" s="1">
        <v>3.9</v>
      </c>
      <c r="EI692" s="1">
        <v>3.16</v>
      </c>
      <c r="EJ692" s="1">
        <v>-0.27</v>
      </c>
      <c r="EL692">
        <v>198305</v>
      </c>
      <c r="EM692">
        <v>0.52</v>
      </c>
      <c r="EN692">
        <v>6.15</v>
      </c>
      <c r="EO692">
        <v>-1.42</v>
      </c>
      <c r="EP692">
        <v>0.69</v>
      </c>
      <c r="ER692" s="1">
        <v>198311</v>
      </c>
      <c r="ES692" s="1">
        <v>-0.09</v>
      </c>
      <c r="EU692" s="1">
        <v>198212</v>
      </c>
      <c r="EV692" s="1">
        <v>3.77</v>
      </c>
      <c r="EX692" s="1">
        <v>198711</v>
      </c>
      <c r="EY692" s="1">
        <v>-0.35</v>
      </c>
      <c r="FA692" s="1">
        <v>198311</v>
      </c>
      <c r="FB692" s="1">
        <f>IF(ISERROR(VLOOKUP($FA692,MOM,LOOKUPS!C$12,0)*$FB$6+VLOOKUP($FA692,STREV,LOOKUPS!C$10,0)*$FC$6+VLOOKUP($FA692,LTREV,LOOKUPS!C$9,0)*$FD$6+VLOOKUP($FA692,CFP,LOOKUPS!C$6,0)*$FE$6+VLOOKUP($FA692,EP,LOOKUPS!C$8,0)*$FF$6+VLOOKUP($FA692,BM,LOOKUPS!C$5,0)*$FG$6+VLOOKUP($FA692,DIV,LOOKUPS!C$7,0)*$FH$6++VLOOKUP($FA692,SIZE,LOOKUPS!C$11,0)*$FI$6),"",VLOOKUP($FA692,MOM,LOOKUPS!C$12,0)*$FB$6+VLOOKUP($FA692,STREV,LOOKUPS!C$10,0)*$FC$6+VLOOKUP($FA692,LTREV,LOOKUPS!C$9,0)*$FD$6+VLOOKUP($FA692,CFP,LOOKUPS!C$6,0)*$FE$6+VLOOKUP($FA692,EP,LOOKUPS!C$8,0)*$FF$6+VLOOKUP($FA692,BM,LOOKUPS!C$5,0)*$FG$6+VLOOKUP($FA692,DIV,LOOKUPS!C$7,0)*$FH$6++VLOOKUP($FA692,SIZE,LOOKUPS!C$11,0)*$FI$6)</f>
        <v>1.3655000000000002</v>
      </c>
      <c r="FC692" s="1">
        <f>IF(ISERROR(VLOOKUP($FA692,MOM,LOOKUPS!D$12,0)*$FB$6+VLOOKUP($FA692,STREV,LOOKUPS!D$10,0)*$FC$6+VLOOKUP($FA692,LTREV,LOOKUPS!D$9,0)*$FD$6+VLOOKUP($FA692,CFP,LOOKUPS!D$6,0)*$FE$6+VLOOKUP($FA692,EP,LOOKUPS!D$8,0)*$FF$6+VLOOKUP($FA692,BM,LOOKUPS!D$5,0)*$FG$6+VLOOKUP($FA692,DIV,LOOKUPS!D$7,0)*$FH$6++VLOOKUP($FA692,SIZE,LOOKUPS!D$11,0)*$FI$6),"",VLOOKUP($FA692,MOM,LOOKUPS!D$12,0)*$FB$6+VLOOKUP($FA692,STREV,LOOKUPS!D$10,0)*$FC$6+VLOOKUP($FA692,LTREV,LOOKUPS!D$9,0)*$FD$6+VLOOKUP($FA692,CFP,LOOKUPS!D$6,0)*$FE$6+VLOOKUP($FA692,EP,LOOKUPS!D$8,0)*$FF$6+VLOOKUP($FA692,BM,LOOKUPS!D$5,0)*$FG$6+VLOOKUP($FA692,DIV,LOOKUPS!D$7,0)*$FH$6++VLOOKUP($FA692,SIZE,LOOKUPS!D$11,0)*$FI$6)</f>
        <v>2.7276000000000002</v>
      </c>
      <c r="FD692" s="1">
        <f>IF(ISERROR(VLOOKUP($FA692,MOM,LOOKUPS!E$12,0)*$FB$6+VLOOKUP($FA692,STREV,LOOKUPS!E$10,0)*$FC$6+VLOOKUP($FA692,LTREV,LOOKUPS!E$9,0)*$FD$6+VLOOKUP($FA692,CFP,LOOKUPS!E$6,0)*$FE$6+VLOOKUP($FA692,EP,LOOKUPS!E$8,0)*$FF$6+VLOOKUP($FA692,BM,LOOKUPS!E$5,0)*$FG$6+VLOOKUP($FA692,DIV,LOOKUPS!E$7,0)*$FH$6++VLOOKUP($FA692,SIZE,LOOKUPS!E$11,0)*$FI$6),"",VLOOKUP($FA692,MOM,LOOKUPS!E$12,0)*$FB$6+VLOOKUP($FA692,STREV,LOOKUPS!E$10,0)*$FC$6+VLOOKUP($FA692,LTREV,LOOKUPS!E$9,0)*$FD$6+VLOOKUP($FA692,CFP,LOOKUPS!E$6,0)*$FE$6+VLOOKUP($FA692,EP,LOOKUPS!E$8,0)*$FF$6+VLOOKUP($FA692,BM,LOOKUPS!E$5,0)*$FG$6+VLOOKUP($FA692,DIV,LOOKUPS!E$7,0)*$FH$6++VLOOKUP($FA692,SIZE,LOOKUPS!E$11,0)*$FI$6)</f>
        <v>2.8410000000000002</v>
      </c>
      <c r="FE692" s="1">
        <f>IF(ISERROR(VLOOKUP($FA692,MOM,LOOKUPS!F$12,0)*$FB$6+VLOOKUP($FA692,STREV,LOOKUPS!F$10,0)*$FC$6+VLOOKUP($FA692,LTREV,LOOKUPS!F$9,0)*$FD$6+VLOOKUP($FA692,CFP,LOOKUPS!F$6,0)*$FE$6+VLOOKUP($FA692,EP,LOOKUPS!F$8,0)*$FF$6+VLOOKUP($FA692,BM,LOOKUPS!F$5,0)*$FG$6+VLOOKUP($FA692,DIV,LOOKUPS!F$7,0)*$FH$6++VLOOKUP($FA692,SIZE,LOOKUPS!F$11,0)*$FI$6),"",VLOOKUP($FA692,MOM,LOOKUPS!F$12,0)*$FB$6+VLOOKUP($FA692,STREV,LOOKUPS!F$10,0)*$FC$6+VLOOKUP($FA692,LTREV,LOOKUPS!F$9,0)*$FD$6+VLOOKUP($FA692,CFP,LOOKUPS!F$6,0)*$FE$6+VLOOKUP($FA692,EP,LOOKUPS!F$8,0)*$FF$6+VLOOKUP($FA692,BM,LOOKUPS!F$5,0)*$FG$6+VLOOKUP($FA692,DIV,LOOKUPS!F$7,0)*$FH$6++VLOOKUP($FA692,SIZE,LOOKUPS!F$11,0)*$FI$6)</f>
        <v>2.4740000000000002</v>
      </c>
      <c r="FF692" s="1">
        <f>IF(ISERROR(VLOOKUP($FA692,MOM,LOOKUPS!G$12,0)*$FB$6+VLOOKUP($FA692,STREV,LOOKUPS!G$10,0)*$FC$6+VLOOKUP($FA692,LTREV,LOOKUPS!G$9,0)*$FD$6+VLOOKUP($FA692,CFP,LOOKUPS!G$6,0)*$FE$6+VLOOKUP($FA692,EP,LOOKUPS!G$8,0)*$FF$6+VLOOKUP($FA692,BM,LOOKUPS!G$5,0)*$FG$6+VLOOKUP($FA692,DIV,LOOKUPS!G$7,0)*$FH$6++VLOOKUP($FA692,SIZE,LOOKUPS!G$11,0)*$FI$6),"",VLOOKUP($FA692,MOM,LOOKUPS!G$12,0)*$FB$6+VLOOKUP($FA692,STREV,LOOKUPS!G$10,0)*$FC$6+VLOOKUP($FA692,LTREV,LOOKUPS!G$9,0)*$FD$6+VLOOKUP($FA692,CFP,LOOKUPS!G$6,0)*$FE$6+VLOOKUP($FA692,EP,LOOKUPS!G$8,0)*$FF$6+VLOOKUP($FA692,BM,LOOKUPS!G$5,0)*$FG$6+VLOOKUP($FA692,DIV,LOOKUPS!G$7,0)*$FH$6++VLOOKUP($FA692,SIZE,LOOKUPS!G$11,0)*$FI$6)</f>
        <v>3.0558000000000001</v>
      </c>
      <c r="FG692" s="1">
        <f>IF(ISERROR(VLOOKUP($FA692,MOM,LOOKUPS!H$12,0)*$FB$6+VLOOKUP($FA692,STREV,LOOKUPS!H$10,0)*$FC$6+VLOOKUP($FA692,LTREV,LOOKUPS!H$9,0)*$FD$6+VLOOKUP($FA692,CFP,LOOKUPS!H$6,0)*$FE$6+VLOOKUP($FA692,EP,LOOKUPS!H$8,0)*$FF$6+VLOOKUP($FA692,BM,LOOKUPS!H$5,0)*$FG$6+VLOOKUP($FA692,DIV,LOOKUPS!H$7,0)*$FH$6++VLOOKUP($FA692,SIZE,LOOKUPS!H$11,0)*$FI$6),"",VLOOKUP($FA692,MOM,LOOKUPS!H$12,0)*$FB$6+VLOOKUP($FA692,STREV,LOOKUPS!H$10,0)*$FC$6+VLOOKUP($FA692,LTREV,LOOKUPS!H$9,0)*$FD$6+VLOOKUP($FA692,CFP,LOOKUPS!H$6,0)*$FE$6+VLOOKUP($FA692,EP,LOOKUPS!H$8,0)*$FF$6+VLOOKUP($FA692,BM,LOOKUPS!H$5,0)*$FG$6+VLOOKUP($FA692,DIV,LOOKUPS!H$7,0)*$FH$6++VLOOKUP($FA692,SIZE,LOOKUPS!H$11,0)*$FI$6)</f>
        <v>3.1655000000000002</v>
      </c>
      <c r="FH692" s="1">
        <f>IF(ISERROR(VLOOKUP($FA692,MOM,LOOKUPS!I$12,0)*$FB$6+VLOOKUP($FA692,STREV,LOOKUPS!I$10,0)*$FC$6+VLOOKUP($FA692,LTREV,LOOKUPS!I$9,0)*$FD$6+VLOOKUP($FA692,CFP,LOOKUPS!I$6,0)*$FE$6+VLOOKUP($FA692,EP,LOOKUPS!I$8,0)*$FF$6+VLOOKUP($FA692,BM,LOOKUPS!I$5,0)*$FG$6+VLOOKUP($FA692,DIV,LOOKUPS!I$7,0)*$FH$6++VLOOKUP($FA692,SIZE,LOOKUPS!I$11,0)*$FI$6),"",VLOOKUP($FA692,MOM,LOOKUPS!I$12,0)*$FB$6+VLOOKUP($FA692,STREV,LOOKUPS!I$10,0)*$FC$6+VLOOKUP($FA692,LTREV,LOOKUPS!I$9,0)*$FD$6+VLOOKUP($FA692,CFP,LOOKUPS!I$6,0)*$FE$6+VLOOKUP($FA692,EP,LOOKUPS!I$8,0)*$FF$6+VLOOKUP($FA692,BM,LOOKUPS!I$5,0)*$FG$6+VLOOKUP($FA692,DIV,LOOKUPS!I$7,0)*$FH$6++VLOOKUP($FA692,SIZE,LOOKUPS!I$11,0)*$FI$6)</f>
        <v>3.2765000000000004</v>
      </c>
      <c r="FI692" s="1">
        <f>IF(ISERROR(VLOOKUP($FA692,MOM,LOOKUPS!J$12,0)*$FB$6+VLOOKUP($FA692,STREV,LOOKUPS!J$10,0)*$FC$6+VLOOKUP($FA692,LTREV,LOOKUPS!J$9,0)*$FD$6+VLOOKUP($FA692,CFP,LOOKUPS!J$6,0)*$FE$6+VLOOKUP($FA692,EP,LOOKUPS!J$8,0)*$FF$6+VLOOKUP($FA692,BM,LOOKUPS!J$5,0)*$FG$6+VLOOKUP($FA692,DIV,LOOKUPS!J$7,0)*$FH$6++VLOOKUP($FA692,SIZE,LOOKUPS!J$11,0)*$FI$6),"",VLOOKUP($FA692,MOM,LOOKUPS!J$12,0)*$FB$6+VLOOKUP($FA692,STREV,LOOKUPS!J$10,0)*$FC$6+VLOOKUP($FA692,LTREV,LOOKUPS!J$9,0)*$FD$6+VLOOKUP($FA692,CFP,LOOKUPS!J$6,0)*$FE$6+VLOOKUP($FA692,EP,LOOKUPS!J$8,0)*$FF$6+VLOOKUP($FA692,BM,LOOKUPS!J$5,0)*$FG$6+VLOOKUP($FA692,DIV,LOOKUPS!J$7,0)*$FH$6++VLOOKUP($FA692,SIZE,LOOKUPS!J$11,0)*$FI$6)</f>
        <v>3.2967</v>
      </c>
      <c r="FJ692" s="1">
        <f>IF(ISERROR(VLOOKUP($FA692,MOM,LOOKUPS!K$12,0)*$FB$6+VLOOKUP($FA692,STREV,LOOKUPS!K$10,0)*$FC$6+VLOOKUP($FA692,LTREV,LOOKUPS!K$9,0)*$FD$6+VLOOKUP($FA692,CFP,LOOKUPS!K$6,0)*$FE$6+VLOOKUP($FA692,EP,LOOKUPS!K$8,0)*$FF$6+VLOOKUP($FA692,BM,LOOKUPS!K$5,0)*$FG$6+VLOOKUP($FA692,DIV,LOOKUPS!K$7,0)*$FH$6++VLOOKUP($FA692,SIZE,LOOKUPS!K$11,0)*$FI$6),"",VLOOKUP($FA692,MOM,LOOKUPS!K$12,0)*$FB$6+VLOOKUP($FA692,STREV,LOOKUPS!K$10,0)*$FC$6+VLOOKUP($FA692,LTREV,LOOKUPS!K$9,0)*$FD$6+VLOOKUP($FA692,CFP,LOOKUPS!K$6,0)*$FE$6+VLOOKUP($FA692,EP,LOOKUPS!K$8,0)*$FF$6+VLOOKUP($FA692,BM,LOOKUPS!K$5,0)*$FG$6+VLOOKUP($FA692,DIV,LOOKUPS!K$7,0)*$FH$6++VLOOKUP($FA692,SIZE,LOOKUPS!K$11,0)*$FI$6)</f>
        <v>3.6204999999999998</v>
      </c>
      <c r="FK692" s="1">
        <f>IF(ISERROR(VLOOKUP($FA692,MOM,LOOKUPS!L$12,0)*$FB$6+VLOOKUP($FA692,STREV,LOOKUPS!L$10,0)*$FC$6+VLOOKUP($FA692,LTREV,LOOKUPS!L$9,0)*$FD$6+VLOOKUP($FA692,CFP,LOOKUPS!L$6,0)*$FE$6+VLOOKUP($FA692,EP,LOOKUPS!L$8,0)*$FF$6+VLOOKUP($FA692,BM,LOOKUPS!L$5,0)*$FG$6+VLOOKUP($FA692,DIV,LOOKUPS!L$7,0)*$FH$6++VLOOKUP($FA692,SIZE,LOOKUPS!L$11,0)*$FI$6),"",VLOOKUP($FA692,MOM,LOOKUPS!L$12,0)*$FB$6+VLOOKUP($FA692,STREV,LOOKUPS!L$10,0)*$FC$6+VLOOKUP($FA692,LTREV,LOOKUPS!L$9,0)*$FD$6+VLOOKUP($FA692,CFP,LOOKUPS!L$6,0)*$FE$6+VLOOKUP($FA692,EP,LOOKUPS!L$8,0)*$FF$6+VLOOKUP($FA692,BM,LOOKUPS!L$5,0)*$FG$6+VLOOKUP($FA692,DIV,LOOKUPS!L$7,0)*$FH$6++VLOOKUP($FA692,SIZE,LOOKUPS!L$11,0)*$FI$6)</f>
        <v>4.3087000000000009</v>
      </c>
    </row>
    <row r="693" spans="1:167" x14ac:dyDescent="0.3">
      <c r="A693" s="1">
        <v>198312</v>
      </c>
      <c r="B693" s="1">
        <v>-4.2</v>
      </c>
      <c r="C693" s="1">
        <v>-2.62</v>
      </c>
      <c r="D693" s="1">
        <v>-0.69</v>
      </c>
      <c r="E693" s="1">
        <v>-1.55</v>
      </c>
      <c r="F693" s="1">
        <v>-0.38</v>
      </c>
      <c r="G693" s="1">
        <v>-0.57999999999999996</v>
      </c>
      <c r="H693" s="1">
        <v>-1.28</v>
      </c>
      <c r="I693" s="1">
        <v>-1.72</v>
      </c>
      <c r="J693" s="1">
        <v>0.06</v>
      </c>
      <c r="K693" s="1">
        <v>-3.08</v>
      </c>
      <c r="M693" s="1">
        <v>198301</v>
      </c>
      <c r="N693" s="1">
        <v>19.46</v>
      </c>
      <c r="O693" s="1">
        <v>11.08</v>
      </c>
      <c r="P693" s="1">
        <v>8.92</v>
      </c>
      <c r="Q693" s="1">
        <v>7.67</v>
      </c>
      <c r="R693" s="1">
        <v>12.33</v>
      </c>
      <c r="S693" s="1">
        <v>6.58</v>
      </c>
      <c r="T693" s="1">
        <v>7.42</v>
      </c>
      <c r="U693" s="1">
        <v>8.2799999999999994</v>
      </c>
      <c r="V693" s="1">
        <v>7.61</v>
      </c>
      <c r="W693" s="1">
        <v>12.07</v>
      </c>
      <c r="Y693" s="1">
        <v>198712</v>
      </c>
      <c r="Z693" s="1">
        <v>-2.08</v>
      </c>
      <c r="AA693" s="1">
        <v>1.75</v>
      </c>
      <c r="AB693" s="1">
        <v>5.96</v>
      </c>
      <c r="AC693" s="1">
        <v>4.37</v>
      </c>
      <c r="AD693" s="1">
        <v>6.64</v>
      </c>
      <c r="AE693" s="1">
        <v>6.79</v>
      </c>
      <c r="AF693" s="1">
        <v>5.32</v>
      </c>
      <c r="AG693" s="1">
        <v>6.44</v>
      </c>
      <c r="AH693" s="1">
        <v>5.31</v>
      </c>
      <c r="AI693" s="1">
        <v>6.25</v>
      </c>
      <c r="AK693">
        <v>200806</v>
      </c>
      <c r="AL693">
        <v>-9.09</v>
      </c>
      <c r="AM693">
        <v>-10.55</v>
      </c>
      <c r="AN693">
        <v>-10.33</v>
      </c>
      <c r="AO693">
        <v>-7.57</v>
      </c>
      <c r="AP693">
        <v>-10.07</v>
      </c>
      <c r="AQ693">
        <v>-11.99</v>
      </c>
      <c r="AR693">
        <v>-9.66</v>
      </c>
      <c r="AS693">
        <v>-8.43</v>
      </c>
      <c r="AT693">
        <v>-7.63</v>
      </c>
      <c r="AU693">
        <v>-10.220000000000001</v>
      </c>
      <c r="AV693">
        <v>-9.83</v>
      </c>
      <c r="AW693">
        <v>-11.99</v>
      </c>
      <c r="AX693">
        <v>-11.99</v>
      </c>
      <c r="AY693">
        <v>-9.14</v>
      </c>
      <c r="AZ693">
        <v>-10.23</v>
      </c>
      <c r="BA693">
        <v>-9.36</v>
      </c>
      <c r="BB693">
        <v>-7.43</v>
      </c>
      <c r="BC693">
        <v>-9.0399999999999991</v>
      </c>
      <c r="BD693">
        <v>-6.16</v>
      </c>
      <c r="BF693" s="1">
        <v>200806</v>
      </c>
      <c r="BG693" s="1">
        <v>-9.07</v>
      </c>
      <c r="BH693" s="1">
        <v>-9.24</v>
      </c>
      <c r="BI693" s="1">
        <v>-10.48</v>
      </c>
      <c r="BJ693" s="1">
        <v>-9.94</v>
      </c>
      <c r="BK693" s="1">
        <v>-9.26</v>
      </c>
      <c r="BL693" s="1">
        <v>-9.1</v>
      </c>
      <c r="BM693" s="1">
        <v>-10.85</v>
      </c>
      <c r="BN693" s="1">
        <v>-10.39</v>
      </c>
      <c r="BO693" s="1">
        <v>-10.09</v>
      </c>
      <c r="BP693" s="1">
        <v>-8.98</v>
      </c>
      <c r="BQ693" s="1">
        <v>-9.65</v>
      </c>
      <c r="BR693" s="1">
        <v>-9.1300000000000008</v>
      </c>
      <c r="BS693" s="1">
        <v>-9.06</v>
      </c>
      <c r="BT693" s="1">
        <v>-10.65</v>
      </c>
      <c r="BU693" s="1">
        <v>-11.08</v>
      </c>
      <c r="BV693" s="1">
        <v>-11.1</v>
      </c>
      <c r="BW693" s="1">
        <v>-9.64</v>
      </c>
      <c r="BX693" s="1">
        <v>-10.14</v>
      </c>
      <c r="BY693" s="1">
        <v>-10.039999999999999</v>
      </c>
      <c r="CA693" s="1">
        <v>198306</v>
      </c>
      <c r="CB693" s="1">
        <v>8.58</v>
      </c>
      <c r="CC693" s="1">
        <v>5.49</v>
      </c>
      <c r="CD693" s="1">
        <v>4.7699999999999996</v>
      </c>
      <c r="CE693" s="1">
        <v>3.93</v>
      </c>
      <c r="CF693" s="1">
        <v>5.44</v>
      </c>
      <c r="CG693" s="1">
        <v>6.39</v>
      </c>
      <c r="CH693" s="1">
        <v>4.55</v>
      </c>
      <c r="CI693" s="1">
        <v>2.65</v>
      </c>
      <c r="CJ693" s="1">
        <v>4.5</v>
      </c>
      <c r="CK693" s="1">
        <v>5.08</v>
      </c>
      <c r="CL693" s="1">
        <v>6.34</v>
      </c>
      <c r="CM693" s="1">
        <v>5.69</v>
      </c>
      <c r="CN693" s="1">
        <v>7.2</v>
      </c>
      <c r="CO693" s="1">
        <v>5.21</v>
      </c>
      <c r="CP693" s="1">
        <v>3.91</v>
      </c>
      <c r="CQ693" s="1">
        <v>2.75</v>
      </c>
      <c r="CR693" s="1">
        <v>2.5299999999999998</v>
      </c>
      <c r="CS693" s="1">
        <v>2.14</v>
      </c>
      <c r="CT693" s="1">
        <v>6.28</v>
      </c>
      <c r="CV693" s="1">
        <v>198406</v>
      </c>
      <c r="CW693" s="1">
        <v>0.45</v>
      </c>
      <c r="CX693" s="1">
        <v>3.26</v>
      </c>
      <c r="CY693" s="1">
        <v>2.95</v>
      </c>
      <c r="CZ693" s="1">
        <v>1.67</v>
      </c>
      <c r="DA693" s="1">
        <v>3.47</v>
      </c>
      <c r="DB693" s="1">
        <v>3.01</v>
      </c>
      <c r="DC693" s="1">
        <v>3.02</v>
      </c>
      <c r="DD693" s="1">
        <v>2.5499999999999998</v>
      </c>
      <c r="DE693" s="1">
        <v>1.04</v>
      </c>
      <c r="DF693" s="1">
        <v>3.08</v>
      </c>
      <c r="DG693" s="1">
        <v>4.07</v>
      </c>
      <c r="DH693" s="1">
        <v>2.69</v>
      </c>
      <c r="DI693" s="1">
        <v>3.31</v>
      </c>
      <c r="DJ693" s="1">
        <v>3.52</v>
      </c>
      <c r="DK693" s="1">
        <v>2.4900000000000002</v>
      </c>
      <c r="DL693" s="1">
        <v>2.39</v>
      </c>
      <c r="DM693" s="1">
        <v>2.7</v>
      </c>
      <c r="DN693" s="1">
        <v>0.92</v>
      </c>
      <c r="DO693" s="1">
        <v>1.21</v>
      </c>
      <c r="DQ693" s="1">
        <v>198306</v>
      </c>
      <c r="DR693" s="1">
        <v>-99.99</v>
      </c>
      <c r="DS693" s="1">
        <v>5.27</v>
      </c>
      <c r="DT693" s="1">
        <v>4.01</v>
      </c>
      <c r="DU693" s="1">
        <v>2.94</v>
      </c>
      <c r="DV693" s="1">
        <v>5.37</v>
      </c>
      <c r="DW693" s="1">
        <v>4.3600000000000003</v>
      </c>
      <c r="DX693" s="1">
        <v>3.73</v>
      </c>
      <c r="DY693" s="1">
        <v>3.44</v>
      </c>
      <c r="DZ693" s="1">
        <v>3.08</v>
      </c>
      <c r="EA693" s="1">
        <v>5.78</v>
      </c>
      <c r="EB693" s="1">
        <v>3.24</v>
      </c>
      <c r="EC693" s="1">
        <v>4.38</v>
      </c>
      <c r="ED693" s="1">
        <v>4.33</v>
      </c>
      <c r="EE693" s="1">
        <v>4.5199999999999996</v>
      </c>
      <c r="EF693" s="1">
        <v>2.86</v>
      </c>
      <c r="EG693" s="1">
        <v>4.13</v>
      </c>
      <c r="EH693" s="1">
        <v>2.68</v>
      </c>
      <c r="EI693" s="1">
        <v>3.2</v>
      </c>
      <c r="EJ693" s="1">
        <v>2.96</v>
      </c>
      <c r="EL693">
        <v>198306</v>
      </c>
      <c r="EM693">
        <v>3.07</v>
      </c>
      <c r="EN693">
        <v>0.89</v>
      </c>
      <c r="EO693">
        <v>-3.93</v>
      </c>
      <c r="EP693">
        <v>0.67</v>
      </c>
      <c r="ER693" s="1">
        <v>198312</v>
      </c>
      <c r="ES693" s="1">
        <v>0.74</v>
      </c>
      <c r="EU693" s="1">
        <v>198301</v>
      </c>
      <c r="EV693" s="1">
        <v>3.14</v>
      </c>
      <c r="EX693" s="1">
        <v>198712</v>
      </c>
      <c r="EY693" s="1">
        <v>2.89</v>
      </c>
      <c r="FA693" s="1">
        <v>198312</v>
      </c>
      <c r="FB693" s="1">
        <f>IF(ISERROR(VLOOKUP($FA693,MOM,LOOKUPS!C$12,0)*$FB$6+VLOOKUP($FA693,STREV,LOOKUPS!C$10,0)*$FC$6+VLOOKUP($FA693,LTREV,LOOKUPS!C$9,0)*$FD$6+VLOOKUP($FA693,CFP,LOOKUPS!C$6,0)*$FE$6+VLOOKUP($FA693,EP,LOOKUPS!C$8,0)*$FF$6+VLOOKUP($FA693,BM,LOOKUPS!C$5,0)*$FG$6+VLOOKUP($FA693,DIV,LOOKUPS!C$7,0)*$FH$6++VLOOKUP($FA693,SIZE,LOOKUPS!C$11,0)*$FI$6),"",VLOOKUP($FA693,MOM,LOOKUPS!C$12,0)*$FB$6+VLOOKUP($FA693,STREV,LOOKUPS!C$10,0)*$FC$6+VLOOKUP($FA693,LTREV,LOOKUPS!C$9,0)*$FD$6+VLOOKUP($FA693,CFP,LOOKUPS!C$6,0)*$FE$6+VLOOKUP($FA693,EP,LOOKUPS!C$8,0)*$FF$6+VLOOKUP($FA693,BM,LOOKUPS!C$5,0)*$FG$6+VLOOKUP($FA693,DIV,LOOKUPS!C$7,0)*$FH$6++VLOOKUP($FA693,SIZE,LOOKUPS!C$11,0)*$FI$6)</f>
        <v>-5.0914000000000001</v>
      </c>
      <c r="FC693" s="1">
        <f>IF(ISERROR(VLOOKUP($FA693,MOM,LOOKUPS!D$12,0)*$FB$6+VLOOKUP($FA693,STREV,LOOKUPS!D$10,0)*$FC$6+VLOOKUP($FA693,LTREV,LOOKUPS!D$9,0)*$FD$6+VLOOKUP($FA693,CFP,LOOKUPS!D$6,0)*$FE$6+VLOOKUP($FA693,EP,LOOKUPS!D$8,0)*$FF$6+VLOOKUP($FA693,BM,LOOKUPS!D$5,0)*$FG$6+VLOOKUP($FA693,DIV,LOOKUPS!D$7,0)*$FH$6++VLOOKUP($FA693,SIZE,LOOKUPS!D$11,0)*$FI$6),"",VLOOKUP($FA693,MOM,LOOKUPS!D$12,0)*$FB$6+VLOOKUP($FA693,STREV,LOOKUPS!D$10,0)*$FC$6+VLOOKUP($FA693,LTREV,LOOKUPS!D$9,0)*$FD$6+VLOOKUP($FA693,CFP,LOOKUPS!D$6,0)*$FE$6+VLOOKUP($FA693,EP,LOOKUPS!D$8,0)*$FF$6+VLOOKUP($FA693,BM,LOOKUPS!D$5,0)*$FG$6+VLOOKUP($FA693,DIV,LOOKUPS!D$7,0)*$FH$6++VLOOKUP($FA693,SIZE,LOOKUPS!D$11,0)*$FI$6)</f>
        <v>-2.5716000000000001</v>
      </c>
      <c r="FD693" s="1">
        <f>IF(ISERROR(VLOOKUP($FA693,MOM,LOOKUPS!E$12,0)*$FB$6+VLOOKUP($FA693,STREV,LOOKUPS!E$10,0)*$FC$6+VLOOKUP($FA693,LTREV,LOOKUPS!E$9,0)*$FD$6+VLOOKUP($FA693,CFP,LOOKUPS!E$6,0)*$FE$6+VLOOKUP($FA693,EP,LOOKUPS!E$8,0)*$FF$6+VLOOKUP($FA693,BM,LOOKUPS!E$5,0)*$FG$6+VLOOKUP($FA693,DIV,LOOKUPS!E$7,0)*$FH$6++VLOOKUP($FA693,SIZE,LOOKUPS!E$11,0)*$FI$6),"",VLOOKUP($FA693,MOM,LOOKUPS!E$12,0)*$FB$6+VLOOKUP($FA693,STREV,LOOKUPS!E$10,0)*$FC$6+VLOOKUP($FA693,LTREV,LOOKUPS!E$9,0)*$FD$6+VLOOKUP($FA693,CFP,LOOKUPS!E$6,0)*$FE$6+VLOOKUP($FA693,EP,LOOKUPS!E$8,0)*$FF$6+VLOOKUP($FA693,BM,LOOKUPS!E$5,0)*$FG$6+VLOOKUP($FA693,DIV,LOOKUPS!E$7,0)*$FH$6++VLOOKUP($FA693,SIZE,LOOKUPS!E$11,0)*$FI$6)</f>
        <v>-1.4791000000000001</v>
      </c>
      <c r="FE693" s="1">
        <f>IF(ISERROR(VLOOKUP($FA693,MOM,LOOKUPS!F$12,0)*$FB$6+VLOOKUP($FA693,STREV,LOOKUPS!F$10,0)*$FC$6+VLOOKUP($FA693,LTREV,LOOKUPS!F$9,0)*$FD$6+VLOOKUP($FA693,CFP,LOOKUPS!F$6,0)*$FE$6+VLOOKUP($FA693,EP,LOOKUPS!F$8,0)*$FF$6+VLOOKUP($FA693,BM,LOOKUPS!F$5,0)*$FG$6+VLOOKUP($FA693,DIV,LOOKUPS!F$7,0)*$FH$6++VLOOKUP($FA693,SIZE,LOOKUPS!F$11,0)*$FI$6),"",VLOOKUP($FA693,MOM,LOOKUPS!F$12,0)*$FB$6+VLOOKUP($FA693,STREV,LOOKUPS!F$10,0)*$FC$6+VLOOKUP($FA693,LTREV,LOOKUPS!F$9,0)*$FD$6+VLOOKUP($FA693,CFP,LOOKUPS!F$6,0)*$FE$6+VLOOKUP($FA693,EP,LOOKUPS!F$8,0)*$FF$6+VLOOKUP($FA693,BM,LOOKUPS!F$5,0)*$FG$6+VLOOKUP($FA693,DIV,LOOKUPS!F$7,0)*$FH$6++VLOOKUP($FA693,SIZE,LOOKUPS!F$11,0)*$FI$6)</f>
        <v>-1.5844</v>
      </c>
      <c r="FF693" s="1">
        <f>IF(ISERROR(VLOOKUP($FA693,MOM,LOOKUPS!G$12,0)*$FB$6+VLOOKUP($FA693,STREV,LOOKUPS!G$10,0)*$FC$6+VLOOKUP($FA693,LTREV,LOOKUPS!G$9,0)*$FD$6+VLOOKUP($FA693,CFP,LOOKUPS!G$6,0)*$FE$6+VLOOKUP($FA693,EP,LOOKUPS!G$8,0)*$FF$6+VLOOKUP($FA693,BM,LOOKUPS!G$5,0)*$FG$6+VLOOKUP($FA693,DIV,LOOKUPS!G$7,0)*$FH$6++VLOOKUP($FA693,SIZE,LOOKUPS!G$11,0)*$FI$6),"",VLOOKUP($FA693,MOM,LOOKUPS!G$12,0)*$FB$6+VLOOKUP($FA693,STREV,LOOKUPS!G$10,0)*$FC$6+VLOOKUP($FA693,LTREV,LOOKUPS!G$9,0)*$FD$6+VLOOKUP($FA693,CFP,LOOKUPS!G$6,0)*$FE$6+VLOOKUP($FA693,EP,LOOKUPS!G$8,0)*$FF$6+VLOOKUP($FA693,BM,LOOKUPS!G$5,0)*$FG$6+VLOOKUP($FA693,DIV,LOOKUPS!G$7,0)*$FH$6++VLOOKUP($FA693,SIZE,LOOKUPS!G$11,0)*$FI$6)</f>
        <v>-0.69779999999999998</v>
      </c>
      <c r="FG693" s="1">
        <f>IF(ISERROR(VLOOKUP($FA693,MOM,LOOKUPS!H$12,0)*$FB$6+VLOOKUP($FA693,STREV,LOOKUPS!H$10,0)*$FC$6+VLOOKUP($FA693,LTREV,LOOKUPS!H$9,0)*$FD$6+VLOOKUP($FA693,CFP,LOOKUPS!H$6,0)*$FE$6+VLOOKUP($FA693,EP,LOOKUPS!H$8,0)*$FF$6+VLOOKUP($FA693,BM,LOOKUPS!H$5,0)*$FG$6+VLOOKUP($FA693,DIV,LOOKUPS!H$7,0)*$FH$6++VLOOKUP($FA693,SIZE,LOOKUPS!H$11,0)*$FI$6),"",VLOOKUP($FA693,MOM,LOOKUPS!H$12,0)*$FB$6+VLOOKUP($FA693,STREV,LOOKUPS!H$10,0)*$FC$6+VLOOKUP($FA693,LTREV,LOOKUPS!H$9,0)*$FD$6+VLOOKUP($FA693,CFP,LOOKUPS!H$6,0)*$FE$6+VLOOKUP($FA693,EP,LOOKUPS!H$8,0)*$FF$6+VLOOKUP($FA693,BM,LOOKUPS!H$5,0)*$FG$6+VLOOKUP($FA693,DIV,LOOKUPS!H$7,0)*$FH$6++VLOOKUP($FA693,SIZE,LOOKUPS!H$11,0)*$FI$6)</f>
        <v>-1.0557000000000001</v>
      </c>
      <c r="FH693" s="1">
        <f>IF(ISERROR(VLOOKUP($FA693,MOM,LOOKUPS!I$12,0)*$FB$6+VLOOKUP($FA693,STREV,LOOKUPS!I$10,0)*$FC$6+VLOOKUP($FA693,LTREV,LOOKUPS!I$9,0)*$FD$6+VLOOKUP($FA693,CFP,LOOKUPS!I$6,0)*$FE$6+VLOOKUP($FA693,EP,LOOKUPS!I$8,0)*$FF$6+VLOOKUP($FA693,BM,LOOKUPS!I$5,0)*$FG$6+VLOOKUP($FA693,DIV,LOOKUPS!I$7,0)*$FH$6++VLOOKUP($FA693,SIZE,LOOKUPS!I$11,0)*$FI$6),"",VLOOKUP($FA693,MOM,LOOKUPS!I$12,0)*$FB$6+VLOOKUP($FA693,STREV,LOOKUPS!I$10,0)*$FC$6+VLOOKUP($FA693,LTREV,LOOKUPS!I$9,0)*$FD$6+VLOOKUP($FA693,CFP,LOOKUPS!I$6,0)*$FE$6+VLOOKUP($FA693,EP,LOOKUPS!I$8,0)*$FF$6+VLOOKUP($FA693,BM,LOOKUPS!I$5,0)*$FG$6+VLOOKUP($FA693,DIV,LOOKUPS!I$7,0)*$FH$6++VLOOKUP($FA693,SIZE,LOOKUPS!I$11,0)*$FI$6)</f>
        <v>-0.94369999999999998</v>
      </c>
      <c r="FI693" s="1">
        <f>IF(ISERROR(VLOOKUP($FA693,MOM,LOOKUPS!J$12,0)*$FB$6+VLOOKUP($FA693,STREV,LOOKUPS!J$10,0)*$FC$6+VLOOKUP($FA693,LTREV,LOOKUPS!J$9,0)*$FD$6+VLOOKUP($FA693,CFP,LOOKUPS!J$6,0)*$FE$6+VLOOKUP($FA693,EP,LOOKUPS!J$8,0)*$FF$6+VLOOKUP($FA693,BM,LOOKUPS!J$5,0)*$FG$6+VLOOKUP($FA693,DIV,LOOKUPS!J$7,0)*$FH$6++VLOOKUP($FA693,SIZE,LOOKUPS!J$11,0)*$FI$6),"",VLOOKUP($FA693,MOM,LOOKUPS!J$12,0)*$FB$6+VLOOKUP($FA693,STREV,LOOKUPS!J$10,0)*$FC$6+VLOOKUP($FA693,LTREV,LOOKUPS!J$9,0)*$FD$6+VLOOKUP($FA693,CFP,LOOKUPS!J$6,0)*$FE$6+VLOOKUP($FA693,EP,LOOKUPS!J$8,0)*$FF$6+VLOOKUP($FA693,BM,LOOKUPS!J$5,0)*$FG$6+VLOOKUP($FA693,DIV,LOOKUPS!J$7,0)*$FH$6++VLOOKUP($FA693,SIZE,LOOKUPS!J$11,0)*$FI$6)</f>
        <v>-1.1221999999999999</v>
      </c>
      <c r="FJ693" s="1">
        <f>IF(ISERROR(VLOOKUP($FA693,MOM,LOOKUPS!K$12,0)*$FB$6+VLOOKUP($FA693,STREV,LOOKUPS!K$10,0)*$FC$6+VLOOKUP($FA693,LTREV,LOOKUPS!K$9,0)*$FD$6+VLOOKUP($FA693,CFP,LOOKUPS!K$6,0)*$FE$6+VLOOKUP($FA693,EP,LOOKUPS!K$8,0)*$FF$6+VLOOKUP($FA693,BM,LOOKUPS!K$5,0)*$FG$6+VLOOKUP($FA693,DIV,LOOKUPS!K$7,0)*$FH$6++VLOOKUP($FA693,SIZE,LOOKUPS!K$11,0)*$FI$6),"",VLOOKUP($FA693,MOM,LOOKUPS!K$12,0)*$FB$6+VLOOKUP($FA693,STREV,LOOKUPS!K$10,0)*$FC$6+VLOOKUP($FA693,LTREV,LOOKUPS!K$9,0)*$FD$6+VLOOKUP($FA693,CFP,LOOKUPS!K$6,0)*$FE$6+VLOOKUP($FA693,EP,LOOKUPS!K$8,0)*$FF$6+VLOOKUP($FA693,BM,LOOKUPS!K$5,0)*$FG$6+VLOOKUP($FA693,DIV,LOOKUPS!K$7,0)*$FH$6++VLOOKUP($FA693,SIZE,LOOKUPS!K$11,0)*$FI$6)</f>
        <v>-0.25600000000000006</v>
      </c>
      <c r="FK693" s="1">
        <f>IF(ISERROR(VLOOKUP($FA693,MOM,LOOKUPS!L$12,0)*$FB$6+VLOOKUP($FA693,STREV,LOOKUPS!L$10,0)*$FC$6+VLOOKUP($FA693,LTREV,LOOKUPS!L$9,0)*$FD$6+VLOOKUP($FA693,CFP,LOOKUPS!L$6,0)*$FE$6+VLOOKUP($FA693,EP,LOOKUPS!L$8,0)*$FF$6+VLOOKUP($FA693,BM,LOOKUPS!L$5,0)*$FG$6+VLOOKUP($FA693,DIV,LOOKUPS!L$7,0)*$FH$6++VLOOKUP($FA693,SIZE,LOOKUPS!L$11,0)*$FI$6),"",VLOOKUP($FA693,MOM,LOOKUPS!L$12,0)*$FB$6+VLOOKUP($FA693,STREV,LOOKUPS!L$10,0)*$FC$6+VLOOKUP($FA693,LTREV,LOOKUPS!L$9,0)*$FD$6+VLOOKUP($FA693,CFP,LOOKUPS!L$6,0)*$FE$6+VLOOKUP($FA693,EP,LOOKUPS!L$8,0)*$FF$6+VLOOKUP($FA693,BM,LOOKUPS!L$5,0)*$FG$6+VLOOKUP($FA693,DIV,LOOKUPS!L$7,0)*$FH$6++VLOOKUP($FA693,SIZE,LOOKUPS!L$11,0)*$FI$6)</f>
        <v>-1.8596999999999999</v>
      </c>
    </row>
    <row r="694" spans="1:167" x14ac:dyDescent="0.3">
      <c r="A694" s="1">
        <v>198401</v>
      </c>
      <c r="B694" s="1">
        <v>2.54</v>
      </c>
      <c r="C694" s="1">
        <v>2.33</v>
      </c>
      <c r="D694" s="1">
        <v>-0.16</v>
      </c>
      <c r="E694" s="1">
        <v>-0.41</v>
      </c>
      <c r="F694" s="1">
        <v>1.1499999999999999</v>
      </c>
      <c r="G694" s="1">
        <v>0.99</v>
      </c>
      <c r="H694" s="1">
        <v>-1.08</v>
      </c>
      <c r="I694" s="1">
        <v>-0.21</v>
      </c>
      <c r="J694" s="1">
        <v>-0.92</v>
      </c>
      <c r="K694" s="1">
        <v>-1.1200000000000001</v>
      </c>
      <c r="M694" s="1">
        <v>198302</v>
      </c>
      <c r="N694" s="1">
        <v>6.6</v>
      </c>
      <c r="O694" s="1">
        <v>6.79</v>
      </c>
      <c r="P694" s="1">
        <v>5.62</v>
      </c>
      <c r="Q694" s="1">
        <v>6.16</v>
      </c>
      <c r="R694" s="1">
        <v>5.19</v>
      </c>
      <c r="S694" s="1">
        <v>7.12</v>
      </c>
      <c r="T694" s="1">
        <v>7.18</v>
      </c>
      <c r="U694" s="1">
        <v>5.23</v>
      </c>
      <c r="V694" s="1">
        <v>5.97</v>
      </c>
      <c r="W694" s="1">
        <v>3.37</v>
      </c>
      <c r="Y694" s="1">
        <v>198801</v>
      </c>
      <c r="Z694" s="1">
        <v>12.14</v>
      </c>
      <c r="AA694" s="1">
        <v>6.33</v>
      </c>
      <c r="AB694" s="1">
        <v>6.22</v>
      </c>
      <c r="AC694" s="1">
        <v>6.02</v>
      </c>
      <c r="AD694" s="1">
        <v>6.29</v>
      </c>
      <c r="AE694" s="1">
        <v>5.91</v>
      </c>
      <c r="AF694" s="1">
        <v>5.4</v>
      </c>
      <c r="AG694" s="1">
        <v>5.66</v>
      </c>
      <c r="AH694" s="1">
        <v>5.71</v>
      </c>
      <c r="AI694" s="1">
        <v>6.11</v>
      </c>
      <c r="AK694">
        <v>200807</v>
      </c>
      <c r="AL694">
        <v>-0.71</v>
      </c>
      <c r="AM694">
        <v>0.86</v>
      </c>
      <c r="AN694">
        <v>2.42</v>
      </c>
      <c r="AO694">
        <v>1.43</v>
      </c>
      <c r="AP694">
        <v>0.69</v>
      </c>
      <c r="AQ694">
        <v>2.56</v>
      </c>
      <c r="AR694">
        <v>2.66</v>
      </c>
      <c r="AS694">
        <v>1.54</v>
      </c>
      <c r="AT694">
        <v>0.82</v>
      </c>
      <c r="AU694">
        <v>0.16</v>
      </c>
      <c r="AV694">
        <v>1.51</v>
      </c>
      <c r="AW694">
        <v>1.46</v>
      </c>
      <c r="AX694">
        <v>3.73</v>
      </c>
      <c r="AY694">
        <v>2.2799999999999998</v>
      </c>
      <c r="AZ694">
        <v>3.02</v>
      </c>
      <c r="BA694">
        <v>0.49</v>
      </c>
      <c r="BB694">
        <v>2.69</v>
      </c>
      <c r="BC694">
        <v>-0.47</v>
      </c>
      <c r="BD694">
        <v>1.93</v>
      </c>
      <c r="BF694" s="1">
        <v>200807</v>
      </c>
      <c r="BG694" s="1">
        <v>-0.86</v>
      </c>
      <c r="BH694" s="1">
        <v>0.23</v>
      </c>
      <c r="BI694" s="1">
        <v>2.58</v>
      </c>
      <c r="BJ694" s="1">
        <v>2.71</v>
      </c>
      <c r="BK694" s="1">
        <v>-0.23</v>
      </c>
      <c r="BL694" s="1">
        <v>1.73</v>
      </c>
      <c r="BM694" s="1">
        <v>2.2200000000000002</v>
      </c>
      <c r="BN694" s="1">
        <v>3.78</v>
      </c>
      <c r="BO694" s="1">
        <v>2.35</v>
      </c>
      <c r="BP694" s="1">
        <v>-0.7</v>
      </c>
      <c r="BQ694" s="1">
        <v>0.39</v>
      </c>
      <c r="BR694" s="1">
        <v>1.75</v>
      </c>
      <c r="BS694" s="1">
        <v>1.71</v>
      </c>
      <c r="BT694" s="1">
        <v>2.85</v>
      </c>
      <c r="BU694" s="1">
        <v>1.55</v>
      </c>
      <c r="BV694" s="1">
        <v>4.03</v>
      </c>
      <c r="BW694" s="1">
        <v>3.51</v>
      </c>
      <c r="BX694" s="1">
        <v>1.78</v>
      </c>
      <c r="BY694" s="1">
        <v>2.92</v>
      </c>
      <c r="CA694" s="1">
        <v>198307</v>
      </c>
      <c r="CB694" s="1">
        <v>-2.0299999999999998</v>
      </c>
      <c r="CC694" s="1">
        <v>-4.8</v>
      </c>
      <c r="CD694" s="1">
        <v>-0.53</v>
      </c>
      <c r="CE694" s="1">
        <v>1.1499999999999999</v>
      </c>
      <c r="CF694" s="1">
        <v>-5.34</v>
      </c>
      <c r="CG694" s="1">
        <v>-2.72</v>
      </c>
      <c r="CH694" s="1">
        <v>-0.41</v>
      </c>
      <c r="CI694" s="1">
        <v>1.17</v>
      </c>
      <c r="CJ694" s="1">
        <v>1.0900000000000001</v>
      </c>
      <c r="CK694" s="1">
        <v>-5.8</v>
      </c>
      <c r="CL694" s="1">
        <v>-4.3</v>
      </c>
      <c r="CM694" s="1">
        <v>-3.14</v>
      </c>
      <c r="CN694" s="1">
        <v>-2.2000000000000002</v>
      </c>
      <c r="CO694" s="1">
        <v>-1.35</v>
      </c>
      <c r="CP694" s="1">
        <v>0.49</v>
      </c>
      <c r="CQ694" s="1">
        <v>1.03</v>
      </c>
      <c r="CR694" s="1">
        <v>1.31</v>
      </c>
      <c r="CS694" s="1">
        <v>0.4</v>
      </c>
      <c r="CT694" s="1">
        <v>1.52</v>
      </c>
      <c r="CV694" s="1">
        <v>198407</v>
      </c>
      <c r="CW694" s="1">
        <v>-7.16</v>
      </c>
      <c r="CX694" s="1">
        <v>-3.04</v>
      </c>
      <c r="CY694" s="1">
        <v>-2.2400000000000002</v>
      </c>
      <c r="CZ694" s="1">
        <v>-0.87</v>
      </c>
      <c r="DA694" s="1">
        <v>-3.42</v>
      </c>
      <c r="DB694" s="1">
        <v>-2.27</v>
      </c>
      <c r="DC694" s="1">
        <v>-2.3199999999999998</v>
      </c>
      <c r="DD694" s="1">
        <v>-1.91</v>
      </c>
      <c r="DE694" s="1">
        <v>-0.12</v>
      </c>
      <c r="DF694" s="1">
        <v>-3.49</v>
      </c>
      <c r="DG694" s="1">
        <v>-3.33</v>
      </c>
      <c r="DH694" s="1">
        <v>-2.0299999999999998</v>
      </c>
      <c r="DI694" s="1">
        <v>-2.4900000000000002</v>
      </c>
      <c r="DJ694" s="1">
        <v>-2.57</v>
      </c>
      <c r="DK694" s="1">
        <v>-2.09</v>
      </c>
      <c r="DL694" s="1">
        <v>-1.76</v>
      </c>
      <c r="DM694" s="1">
        <v>-2.06</v>
      </c>
      <c r="DN694" s="1">
        <v>-0.39</v>
      </c>
      <c r="DO694" s="1">
        <v>0.22</v>
      </c>
      <c r="DQ694" s="1">
        <v>198307</v>
      </c>
      <c r="DR694" s="1">
        <v>-99.99</v>
      </c>
      <c r="DS694" s="1">
        <v>-1.44</v>
      </c>
      <c r="DT694" s="1">
        <v>-3.27</v>
      </c>
      <c r="DU694" s="1">
        <v>-3.5</v>
      </c>
      <c r="DV694" s="1">
        <v>-1.36</v>
      </c>
      <c r="DW694" s="1">
        <v>-2.82</v>
      </c>
      <c r="DX694" s="1">
        <v>-2.84</v>
      </c>
      <c r="DY694" s="1">
        <v>-3.31</v>
      </c>
      <c r="DZ694" s="1">
        <v>-3.72</v>
      </c>
      <c r="EA694" s="1">
        <v>-1.24</v>
      </c>
      <c r="EB694" s="1">
        <v>-1.98</v>
      </c>
      <c r="EC694" s="1">
        <v>-2.09</v>
      </c>
      <c r="ED694" s="1">
        <v>-3.78</v>
      </c>
      <c r="EE694" s="1">
        <v>-2.44</v>
      </c>
      <c r="EF694" s="1">
        <v>-3.31</v>
      </c>
      <c r="EG694" s="1">
        <v>-3.5</v>
      </c>
      <c r="EH694" s="1">
        <v>-3.11</v>
      </c>
      <c r="EI694" s="1">
        <v>-3.37</v>
      </c>
      <c r="EJ694" s="1">
        <v>-4.07</v>
      </c>
      <c r="EL694">
        <v>198307</v>
      </c>
      <c r="EM694">
        <v>-4.07</v>
      </c>
      <c r="EN694">
        <v>1.46</v>
      </c>
      <c r="EO694">
        <v>5.61</v>
      </c>
      <c r="EP694">
        <v>0.74</v>
      </c>
      <c r="ER694" s="1">
        <v>198401</v>
      </c>
      <c r="ES694" s="1">
        <v>-2.4900000000000002</v>
      </c>
      <c r="EU694" s="1">
        <v>198302</v>
      </c>
      <c r="EV694" s="1">
        <v>2.69</v>
      </c>
      <c r="EX694" s="1">
        <v>198801</v>
      </c>
      <c r="EY694" s="1">
        <v>-1.69</v>
      </c>
      <c r="FA694" s="1">
        <v>198401</v>
      </c>
      <c r="FB694" s="1">
        <f>IF(ISERROR(VLOOKUP($FA694,MOM,LOOKUPS!C$12,0)*$FB$6+VLOOKUP($FA694,STREV,LOOKUPS!C$10,0)*$FC$6+VLOOKUP($FA694,LTREV,LOOKUPS!C$9,0)*$FD$6+VLOOKUP($FA694,CFP,LOOKUPS!C$6,0)*$FE$6+VLOOKUP($FA694,EP,LOOKUPS!C$8,0)*$FF$6+VLOOKUP($FA694,BM,LOOKUPS!C$5,0)*$FG$6+VLOOKUP($FA694,DIV,LOOKUPS!C$7,0)*$FH$6++VLOOKUP($FA694,SIZE,LOOKUPS!C$11,0)*$FI$6),"",VLOOKUP($FA694,MOM,LOOKUPS!C$12,0)*$FB$6+VLOOKUP($FA694,STREV,LOOKUPS!C$10,0)*$FC$6+VLOOKUP($FA694,LTREV,LOOKUPS!C$9,0)*$FD$6+VLOOKUP($FA694,CFP,LOOKUPS!C$6,0)*$FE$6+VLOOKUP($FA694,EP,LOOKUPS!C$8,0)*$FF$6+VLOOKUP($FA694,BM,LOOKUPS!C$5,0)*$FG$6+VLOOKUP($FA694,DIV,LOOKUPS!C$7,0)*$FH$6++VLOOKUP($FA694,SIZE,LOOKUPS!C$11,0)*$FI$6)</f>
        <v>-5.4600000000000093E-2</v>
      </c>
      <c r="FC694" s="1">
        <f>IF(ISERROR(VLOOKUP($FA694,MOM,LOOKUPS!D$12,0)*$FB$6+VLOOKUP($FA694,STREV,LOOKUPS!D$10,0)*$FC$6+VLOOKUP($FA694,LTREV,LOOKUPS!D$9,0)*$FD$6+VLOOKUP($FA694,CFP,LOOKUPS!D$6,0)*$FE$6+VLOOKUP($FA694,EP,LOOKUPS!D$8,0)*$FF$6+VLOOKUP($FA694,BM,LOOKUPS!D$5,0)*$FG$6+VLOOKUP($FA694,DIV,LOOKUPS!D$7,0)*$FH$6++VLOOKUP($FA694,SIZE,LOOKUPS!D$11,0)*$FI$6),"",VLOOKUP($FA694,MOM,LOOKUPS!D$12,0)*$FB$6+VLOOKUP($FA694,STREV,LOOKUPS!D$10,0)*$FC$6+VLOOKUP($FA694,LTREV,LOOKUPS!D$9,0)*$FD$6+VLOOKUP($FA694,CFP,LOOKUPS!D$6,0)*$FE$6+VLOOKUP($FA694,EP,LOOKUPS!D$8,0)*$FF$6+VLOOKUP($FA694,BM,LOOKUPS!D$5,0)*$FG$6+VLOOKUP($FA694,DIV,LOOKUPS!D$7,0)*$FH$6++VLOOKUP($FA694,SIZE,LOOKUPS!D$11,0)*$FI$6)</f>
        <v>-0.18030000000000013</v>
      </c>
      <c r="FD694" s="1">
        <f>IF(ISERROR(VLOOKUP($FA694,MOM,LOOKUPS!E$12,0)*$FB$6+VLOOKUP($FA694,STREV,LOOKUPS!E$10,0)*$FC$6+VLOOKUP($FA694,LTREV,LOOKUPS!E$9,0)*$FD$6+VLOOKUP($FA694,CFP,LOOKUPS!E$6,0)*$FE$6+VLOOKUP($FA694,EP,LOOKUPS!E$8,0)*$FF$6+VLOOKUP($FA694,BM,LOOKUPS!E$5,0)*$FG$6+VLOOKUP($FA694,DIV,LOOKUPS!E$7,0)*$FH$6++VLOOKUP($FA694,SIZE,LOOKUPS!E$11,0)*$FI$6),"",VLOOKUP($FA694,MOM,LOOKUPS!E$12,0)*$FB$6+VLOOKUP($FA694,STREV,LOOKUPS!E$10,0)*$FC$6+VLOOKUP($FA694,LTREV,LOOKUPS!E$9,0)*$FD$6+VLOOKUP($FA694,CFP,LOOKUPS!E$6,0)*$FE$6+VLOOKUP($FA694,EP,LOOKUPS!E$8,0)*$FF$6+VLOOKUP($FA694,BM,LOOKUPS!E$5,0)*$FG$6+VLOOKUP($FA694,DIV,LOOKUPS!E$7,0)*$FH$6++VLOOKUP($FA694,SIZE,LOOKUPS!E$11,0)*$FI$6)</f>
        <v>-0.73140000000000005</v>
      </c>
      <c r="FE694" s="1">
        <f>IF(ISERROR(VLOOKUP($FA694,MOM,LOOKUPS!F$12,0)*$FB$6+VLOOKUP($FA694,STREV,LOOKUPS!F$10,0)*$FC$6+VLOOKUP($FA694,LTREV,LOOKUPS!F$9,0)*$FD$6+VLOOKUP($FA694,CFP,LOOKUPS!F$6,0)*$FE$6+VLOOKUP($FA694,EP,LOOKUPS!F$8,0)*$FF$6+VLOOKUP($FA694,BM,LOOKUPS!F$5,0)*$FG$6+VLOOKUP($FA694,DIV,LOOKUPS!F$7,0)*$FH$6++VLOOKUP($FA694,SIZE,LOOKUPS!F$11,0)*$FI$6),"",VLOOKUP($FA694,MOM,LOOKUPS!F$12,0)*$FB$6+VLOOKUP($FA694,STREV,LOOKUPS!F$10,0)*$FC$6+VLOOKUP($FA694,LTREV,LOOKUPS!F$9,0)*$FD$6+VLOOKUP($FA694,CFP,LOOKUPS!F$6,0)*$FE$6+VLOOKUP($FA694,EP,LOOKUPS!F$8,0)*$FF$6+VLOOKUP($FA694,BM,LOOKUPS!F$5,0)*$FG$6+VLOOKUP($FA694,DIV,LOOKUPS!F$7,0)*$FH$6++VLOOKUP($FA694,SIZE,LOOKUPS!F$11,0)*$FI$6)</f>
        <v>4.770000000000002E-2</v>
      </c>
      <c r="FF694" s="1">
        <f>IF(ISERROR(VLOOKUP($FA694,MOM,LOOKUPS!G$12,0)*$FB$6+VLOOKUP($FA694,STREV,LOOKUPS!G$10,0)*$FC$6+VLOOKUP($FA694,LTREV,LOOKUPS!G$9,0)*$FD$6+VLOOKUP($FA694,CFP,LOOKUPS!G$6,0)*$FE$6+VLOOKUP($FA694,EP,LOOKUPS!G$8,0)*$FF$6+VLOOKUP($FA694,BM,LOOKUPS!G$5,0)*$FG$6+VLOOKUP($FA694,DIV,LOOKUPS!G$7,0)*$FH$6++VLOOKUP($FA694,SIZE,LOOKUPS!G$11,0)*$FI$6),"",VLOOKUP($FA694,MOM,LOOKUPS!G$12,0)*$FB$6+VLOOKUP($FA694,STREV,LOOKUPS!G$10,0)*$FC$6+VLOOKUP($FA694,LTREV,LOOKUPS!G$9,0)*$FD$6+VLOOKUP($FA694,CFP,LOOKUPS!G$6,0)*$FE$6+VLOOKUP($FA694,EP,LOOKUPS!G$8,0)*$FF$6+VLOOKUP($FA694,BM,LOOKUPS!G$5,0)*$FG$6+VLOOKUP($FA694,DIV,LOOKUPS!G$7,0)*$FH$6++VLOOKUP($FA694,SIZE,LOOKUPS!G$11,0)*$FI$6)</f>
        <v>0.44110000000000005</v>
      </c>
      <c r="FG694" s="1">
        <f>IF(ISERROR(VLOOKUP($FA694,MOM,LOOKUPS!H$12,0)*$FB$6+VLOOKUP($FA694,STREV,LOOKUPS!H$10,0)*$FC$6+VLOOKUP($FA694,LTREV,LOOKUPS!H$9,0)*$FD$6+VLOOKUP($FA694,CFP,LOOKUPS!H$6,0)*$FE$6+VLOOKUP($FA694,EP,LOOKUPS!H$8,0)*$FF$6+VLOOKUP($FA694,BM,LOOKUPS!H$5,0)*$FG$6+VLOOKUP($FA694,DIV,LOOKUPS!H$7,0)*$FH$6++VLOOKUP($FA694,SIZE,LOOKUPS!H$11,0)*$FI$6),"",VLOOKUP($FA694,MOM,LOOKUPS!H$12,0)*$FB$6+VLOOKUP($FA694,STREV,LOOKUPS!H$10,0)*$FC$6+VLOOKUP($FA694,LTREV,LOOKUPS!H$9,0)*$FD$6+VLOOKUP($FA694,CFP,LOOKUPS!H$6,0)*$FE$6+VLOOKUP($FA694,EP,LOOKUPS!H$8,0)*$FF$6+VLOOKUP($FA694,BM,LOOKUPS!H$5,0)*$FG$6+VLOOKUP($FA694,DIV,LOOKUPS!H$7,0)*$FH$6++VLOOKUP($FA694,SIZE,LOOKUPS!H$11,0)*$FI$6)</f>
        <v>0.72199999999999998</v>
      </c>
      <c r="FH694" s="1">
        <f>IF(ISERROR(VLOOKUP($FA694,MOM,LOOKUPS!I$12,0)*$FB$6+VLOOKUP($FA694,STREV,LOOKUPS!I$10,0)*$FC$6+VLOOKUP($FA694,LTREV,LOOKUPS!I$9,0)*$FD$6+VLOOKUP($FA694,CFP,LOOKUPS!I$6,0)*$FE$6+VLOOKUP($FA694,EP,LOOKUPS!I$8,0)*$FF$6+VLOOKUP($FA694,BM,LOOKUPS!I$5,0)*$FG$6+VLOOKUP($FA694,DIV,LOOKUPS!I$7,0)*$FH$6++VLOOKUP($FA694,SIZE,LOOKUPS!I$11,0)*$FI$6),"",VLOOKUP($FA694,MOM,LOOKUPS!I$12,0)*$FB$6+VLOOKUP($FA694,STREV,LOOKUPS!I$10,0)*$FC$6+VLOOKUP($FA694,LTREV,LOOKUPS!I$9,0)*$FD$6+VLOOKUP($FA694,CFP,LOOKUPS!I$6,0)*$FE$6+VLOOKUP($FA694,EP,LOOKUPS!I$8,0)*$FF$6+VLOOKUP($FA694,BM,LOOKUPS!I$5,0)*$FG$6+VLOOKUP($FA694,DIV,LOOKUPS!I$7,0)*$FH$6++VLOOKUP($FA694,SIZE,LOOKUPS!I$11,0)*$FI$6)</f>
        <v>2.7900000000000036E-2</v>
      </c>
      <c r="FI694" s="1">
        <f>IF(ISERROR(VLOOKUP($FA694,MOM,LOOKUPS!J$12,0)*$FB$6+VLOOKUP($FA694,STREV,LOOKUPS!J$10,0)*$FC$6+VLOOKUP($FA694,LTREV,LOOKUPS!J$9,0)*$FD$6+VLOOKUP($FA694,CFP,LOOKUPS!J$6,0)*$FE$6+VLOOKUP($FA694,EP,LOOKUPS!J$8,0)*$FF$6+VLOOKUP($FA694,BM,LOOKUPS!J$5,0)*$FG$6+VLOOKUP($FA694,DIV,LOOKUPS!J$7,0)*$FH$6++VLOOKUP($FA694,SIZE,LOOKUPS!J$11,0)*$FI$6),"",VLOOKUP($FA694,MOM,LOOKUPS!J$12,0)*$FB$6+VLOOKUP($FA694,STREV,LOOKUPS!J$10,0)*$FC$6+VLOOKUP($FA694,LTREV,LOOKUPS!J$9,0)*$FD$6+VLOOKUP($FA694,CFP,LOOKUPS!J$6,0)*$FE$6+VLOOKUP($FA694,EP,LOOKUPS!J$8,0)*$FF$6+VLOOKUP($FA694,BM,LOOKUPS!J$5,0)*$FG$6+VLOOKUP($FA694,DIV,LOOKUPS!J$7,0)*$FH$6++VLOOKUP($FA694,SIZE,LOOKUPS!J$11,0)*$FI$6)</f>
        <v>0.78870000000000007</v>
      </c>
      <c r="FJ694" s="1">
        <f>IF(ISERROR(VLOOKUP($FA694,MOM,LOOKUPS!K$12,0)*$FB$6+VLOOKUP($FA694,STREV,LOOKUPS!K$10,0)*$FC$6+VLOOKUP($FA694,LTREV,LOOKUPS!K$9,0)*$FD$6+VLOOKUP($FA694,CFP,LOOKUPS!K$6,0)*$FE$6+VLOOKUP($FA694,EP,LOOKUPS!K$8,0)*$FF$6+VLOOKUP($FA694,BM,LOOKUPS!K$5,0)*$FG$6+VLOOKUP($FA694,DIV,LOOKUPS!K$7,0)*$FH$6++VLOOKUP($FA694,SIZE,LOOKUPS!K$11,0)*$FI$6),"",VLOOKUP($FA694,MOM,LOOKUPS!K$12,0)*$FB$6+VLOOKUP($FA694,STREV,LOOKUPS!K$10,0)*$FC$6+VLOOKUP($FA694,LTREV,LOOKUPS!K$9,0)*$FD$6+VLOOKUP($FA694,CFP,LOOKUPS!K$6,0)*$FE$6+VLOOKUP($FA694,EP,LOOKUPS!K$8,0)*$FF$6+VLOOKUP($FA694,BM,LOOKUPS!K$5,0)*$FG$6+VLOOKUP($FA694,DIV,LOOKUPS!K$7,0)*$FH$6++VLOOKUP($FA694,SIZE,LOOKUPS!K$11,0)*$FI$6)</f>
        <v>0.80509999999999993</v>
      </c>
      <c r="FK694" s="1">
        <f>IF(ISERROR(VLOOKUP($FA694,MOM,LOOKUPS!L$12,0)*$FB$6+VLOOKUP($FA694,STREV,LOOKUPS!L$10,0)*$FC$6+VLOOKUP($FA694,LTREV,LOOKUPS!L$9,0)*$FD$6+VLOOKUP($FA694,CFP,LOOKUPS!L$6,0)*$FE$6+VLOOKUP($FA694,EP,LOOKUPS!L$8,0)*$FF$6+VLOOKUP($FA694,BM,LOOKUPS!L$5,0)*$FG$6+VLOOKUP($FA694,DIV,LOOKUPS!L$7,0)*$FH$6++VLOOKUP($FA694,SIZE,LOOKUPS!L$11,0)*$FI$6),"",VLOOKUP($FA694,MOM,LOOKUPS!L$12,0)*$FB$6+VLOOKUP($FA694,STREV,LOOKUPS!L$10,0)*$FC$6+VLOOKUP($FA694,LTREV,LOOKUPS!L$9,0)*$FD$6+VLOOKUP($FA694,CFP,LOOKUPS!L$6,0)*$FE$6+VLOOKUP($FA694,EP,LOOKUPS!L$8,0)*$FF$6+VLOOKUP($FA694,BM,LOOKUPS!L$5,0)*$FG$6+VLOOKUP($FA694,DIV,LOOKUPS!L$7,0)*$FH$6++VLOOKUP($FA694,SIZE,LOOKUPS!L$11,0)*$FI$6)</f>
        <v>1.6711999999999998</v>
      </c>
    </row>
    <row r="695" spans="1:167" x14ac:dyDescent="0.3">
      <c r="A695" s="1">
        <v>198402</v>
      </c>
      <c r="B695" s="1">
        <v>-6.29</v>
      </c>
      <c r="C695" s="1">
        <v>-4.83</v>
      </c>
      <c r="D695" s="1">
        <v>-5.0599999999999996</v>
      </c>
      <c r="E695" s="1">
        <v>-5.23</v>
      </c>
      <c r="F695" s="1">
        <v>-4.5199999999999996</v>
      </c>
      <c r="G695" s="1">
        <v>-4.21</v>
      </c>
      <c r="H695" s="1">
        <v>-4.08</v>
      </c>
      <c r="I695" s="1">
        <v>-4.66</v>
      </c>
      <c r="J695" s="1">
        <v>-4.95</v>
      </c>
      <c r="K695" s="1">
        <v>-6.96</v>
      </c>
      <c r="M695" s="1">
        <v>198303</v>
      </c>
      <c r="N695" s="1">
        <v>4.7699999999999996</v>
      </c>
      <c r="O695" s="1">
        <v>4.54</v>
      </c>
      <c r="P695" s="1">
        <v>6.38</v>
      </c>
      <c r="Q695" s="1">
        <v>5.64</v>
      </c>
      <c r="R695" s="1">
        <v>3.73</v>
      </c>
      <c r="S695" s="1">
        <v>5.59</v>
      </c>
      <c r="T695" s="1">
        <v>6.44</v>
      </c>
      <c r="U695" s="1">
        <v>5.43</v>
      </c>
      <c r="V695" s="1">
        <v>4.6399999999999997</v>
      </c>
      <c r="W695" s="1">
        <v>4.54</v>
      </c>
      <c r="Y695" s="1">
        <v>198802</v>
      </c>
      <c r="Z695" s="1">
        <v>6.17</v>
      </c>
      <c r="AA695" s="1">
        <v>8.15</v>
      </c>
      <c r="AB695" s="1">
        <v>8.41</v>
      </c>
      <c r="AC695" s="1">
        <v>7.09</v>
      </c>
      <c r="AD695" s="1">
        <v>6.24</v>
      </c>
      <c r="AE695" s="1">
        <v>6.02</v>
      </c>
      <c r="AF695" s="1">
        <v>8.36</v>
      </c>
      <c r="AG695" s="1">
        <v>5.98</v>
      </c>
      <c r="AH695" s="1">
        <v>6.94</v>
      </c>
      <c r="AI695" s="1">
        <v>8.64</v>
      </c>
      <c r="AK695">
        <v>200808</v>
      </c>
      <c r="AL695">
        <v>-0.26</v>
      </c>
      <c r="AM695">
        <v>3.29</v>
      </c>
      <c r="AN695">
        <v>3.73</v>
      </c>
      <c r="AO695">
        <v>3.17</v>
      </c>
      <c r="AP695">
        <v>3.25</v>
      </c>
      <c r="AQ695">
        <v>3.4</v>
      </c>
      <c r="AR695">
        <v>3.68</v>
      </c>
      <c r="AS695">
        <v>3.91</v>
      </c>
      <c r="AT695">
        <v>2.99</v>
      </c>
      <c r="AU695">
        <v>3.57</v>
      </c>
      <c r="AV695">
        <v>2.76</v>
      </c>
      <c r="AW695">
        <v>3.44</v>
      </c>
      <c r="AX695">
        <v>3.34</v>
      </c>
      <c r="AY695">
        <v>4.25</v>
      </c>
      <c r="AZ695">
        <v>3.14</v>
      </c>
      <c r="BA695">
        <v>4.24</v>
      </c>
      <c r="BB695">
        <v>3.55</v>
      </c>
      <c r="BC695">
        <v>2.42</v>
      </c>
      <c r="BD695">
        <v>3.47</v>
      </c>
      <c r="BF695" s="1">
        <v>200808</v>
      </c>
      <c r="BG695" s="1">
        <v>-0.04</v>
      </c>
      <c r="BH695" s="1">
        <v>3.6</v>
      </c>
      <c r="BI695" s="1">
        <v>3.27</v>
      </c>
      <c r="BJ695" s="1">
        <v>3.62</v>
      </c>
      <c r="BK695" s="1">
        <v>3.7</v>
      </c>
      <c r="BL695" s="1">
        <v>2.63</v>
      </c>
      <c r="BM695" s="1">
        <v>3.64</v>
      </c>
      <c r="BN695" s="1">
        <v>4.07</v>
      </c>
      <c r="BO695" s="1">
        <v>3.31</v>
      </c>
      <c r="BP695" s="1">
        <v>3.78</v>
      </c>
      <c r="BQ695" s="1">
        <v>3.6</v>
      </c>
      <c r="BR695" s="1">
        <v>3.25</v>
      </c>
      <c r="BS695" s="1">
        <v>2</v>
      </c>
      <c r="BT695" s="1">
        <v>4.04</v>
      </c>
      <c r="BU695" s="1">
        <v>3.23</v>
      </c>
      <c r="BV695" s="1">
        <v>3.85</v>
      </c>
      <c r="BW695" s="1">
        <v>4.32</v>
      </c>
      <c r="BX695" s="1">
        <v>2.81</v>
      </c>
      <c r="BY695" s="1">
        <v>3.8</v>
      </c>
      <c r="CA695" s="1">
        <v>198308</v>
      </c>
      <c r="CB695" s="1">
        <v>-9.07</v>
      </c>
      <c r="CC695" s="1">
        <v>-4.8899999999999997</v>
      </c>
      <c r="CD695" s="1">
        <v>-2.73</v>
      </c>
      <c r="CE695" s="1">
        <v>-1.22</v>
      </c>
      <c r="CF695" s="1">
        <v>-5.26</v>
      </c>
      <c r="CG695" s="1">
        <v>-3.42</v>
      </c>
      <c r="CH695" s="1">
        <v>-2.58</v>
      </c>
      <c r="CI695" s="1">
        <v>-2.25</v>
      </c>
      <c r="CJ695" s="1">
        <v>-0.97</v>
      </c>
      <c r="CK695" s="1">
        <v>-5.84</v>
      </c>
      <c r="CL695" s="1">
        <v>-3.95</v>
      </c>
      <c r="CM695" s="1">
        <v>-3.73</v>
      </c>
      <c r="CN695" s="1">
        <v>-3.04</v>
      </c>
      <c r="CO695" s="1">
        <v>-3.65</v>
      </c>
      <c r="CP695" s="1">
        <v>-1.56</v>
      </c>
      <c r="CQ695" s="1">
        <v>-2.71</v>
      </c>
      <c r="CR695" s="1">
        <v>-1.78</v>
      </c>
      <c r="CS695" s="1">
        <v>-0.53</v>
      </c>
      <c r="CT695" s="1">
        <v>-1.25</v>
      </c>
      <c r="CV695" s="1">
        <v>198408</v>
      </c>
      <c r="CW695" s="1">
        <v>8.2799999999999994</v>
      </c>
      <c r="CX695" s="1">
        <v>11.76</v>
      </c>
      <c r="CY695" s="1">
        <v>9.48</v>
      </c>
      <c r="CZ695" s="1">
        <v>8.32</v>
      </c>
      <c r="DA695" s="1">
        <v>12.15</v>
      </c>
      <c r="DB695" s="1">
        <v>9.89</v>
      </c>
      <c r="DC695" s="1">
        <v>9.82</v>
      </c>
      <c r="DD695" s="1">
        <v>8.9499999999999993</v>
      </c>
      <c r="DE695" s="1">
        <v>8.09</v>
      </c>
      <c r="DF695" s="1">
        <v>13.11</v>
      </c>
      <c r="DG695" s="1">
        <v>10.86</v>
      </c>
      <c r="DH695" s="1">
        <v>10.72</v>
      </c>
      <c r="DI695" s="1">
        <v>9.11</v>
      </c>
      <c r="DJ695" s="1">
        <v>10.24</v>
      </c>
      <c r="DK695" s="1">
        <v>9.42</v>
      </c>
      <c r="DL695" s="1">
        <v>9.2200000000000006</v>
      </c>
      <c r="DM695" s="1">
        <v>8.69</v>
      </c>
      <c r="DN695" s="1">
        <v>9.1999999999999993</v>
      </c>
      <c r="DO695" s="1">
        <v>6.66</v>
      </c>
      <c r="DQ695" s="1">
        <v>198308</v>
      </c>
      <c r="DR695" s="1">
        <v>-99.99</v>
      </c>
      <c r="DS695" s="1">
        <v>-4.1900000000000004</v>
      </c>
      <c r="DT695" s="1">
        <v>-2.4500000000000002</v>
      </c>
      <c r="DU695" s="1">
        <v>0.57999999999999996</v>
      </c>
      <c r="DV695" s="1">
        <v>-4.25</v>
      </c>
      <c r="DW695" s="1">
        <v>-3.27</v>
      </c>
      <c r="DX695" s="1">
        <v>-2.82</v>
      </c>
      <c r="DY695" s="1">
        <v>-0.27</v>
      </c>
      <c r="DZ695" s="1">
        <v>0.67</v>
      </c>
      <c r="EA695" s="1">
        <v>-4.55</v>
      </c>
      <c r="EB695" s="1">
        <v>-2.71</v>
      </c>
      <c r="EC695" s="1">
        <v>-3.6</v>
      </c>
      <c r="ED695" s="1">
        <v>-2.84</v>
      </c>
      <c r="EE695" s="1">
        <v>-3.34</v>
      </c>
      <c r="EF695" s="1">
        <v>-2.21</v>
      </c>
      <c r="EG695" s="1">
        <v>-0.9</v>
      </c>
      <c r="EH695" s="1">
        <v>0.42</v>
      </c>
      <c r="EI695" s="1">
        <v>-0.25</v>
      </c>
      <c r="EJ695" s="1">
        <v>1.61</v>
      </c>
      <c r="EL695">
        <v>198308</v>
      </c>
      <c r="EM695">
        <v>-0.5</v>
      </c>
      <c r="EN695">
        <v>-4.3</v>
      </c>
      <c r="EO695">
        <v>5.56</v>
      </c>
      <c r="EP695">
        <v>0.76</v>
      </c>
      <c r="ER695" s="1">
        <v>198402</v>
      </c>
      <c r="ES695" s="1">
        <v>0.19</v>
      </c>
      <c r="EU695" s="1">
        <v>198303</v>
      </c>
      <c r="EV695" s="1">
        <v>0.36</v>
      </c>
      <c r="EX695" s="1">
        <v>198802</v>
      </c>
      <c r="EY695" s="1">
        <v>1.53</v>
      </c>
      <c r="FA695" s="1">
        <v>198402</v>
      </c>
      <c r="FB695" s="1">
        <f>IF(ISERROR(VLOOKUP($FA695,MOM,LOOKUPS!C$12,0)*$FB$6+VLOOKUP($FA695,STREV,LOOKUPS!C$10,0)*$FC$6+VLOOKUP($FA695,LTREV,LOOKUPS!C$9,0)*$FD$6+VLOOKUP($FA695,CFP,LOOKUPS!C$6,0)*$FE$6+VLOOKUP($FA695,EP,LOOKUPS!C$8,0)*$FF$6+VLOOKUP($FA695,BM,LOOKUPS!C$5,0)*$FG$6+VLOOKUP($FA695,DIV,LOOKUPS!C$7,0)*$FH$6++VLOOKUP($FA695,SIZE,LOOKUPS!C$11,0)*$FI$6),"",VLOOKUP($FA695,MOM,LOOKUPS!C$12,0)*$FB$6+VLOOKUP($FA695,STREV,LOOKUPS!C$10,0)*$FC$6+VLOOKUP($FA695,LTREV,LOOKUPS!C$9,0)*$FD$6+VLOOKUP($FA695,CFP,LOOKUPS!C$6,0)*$FE$6+VLOOKUP($FA695,EP,LOOKUPS!C$8,0)*$FF$6+VLOOKUP($FA695,BM,LOOKUPS!C$5,0)*$FG$6+VLOOKUP($FA695,DIV,LOOKUPS!C$7,0)*$FH$6++VLOOKUP($FA695,SIZE,LOOKUPS!C$11,0)*$FI$6)</f>
        <v>-7.0349000000000004</v>
      </c>
      <c r="FC695" s="1">
        <f>IF(ISERROR(VLOOKUP($FA695,MOM,LOOKUPS!D$12,0)*$FB$6+VLOOKUP($FA695,STREV,LOOKUPS!D$10,0)*$FC$6+VLOOKUP($FA695,LTREV,LOOKUPS!D$9,0)*$FD$6+VLOOKUP($FA695,CFP,LOOKUPS!D$6,0)*$FE$6+VLOOKUP($FA695,EP,LOOKUPS!D$8,0)*$FF$6+VLOOKUP($FA695,BM,LOOKUPS!D$5,0)*$FG$6+VLOOKUP($FA695,DIV,LOOKUPS!D$7,0)*$FH$6++VLOOKUP($FA695,SIZE,LOOKUPS!D$11,0)*$FI$6),"",VLOOKUP($FA695,MOM,LOOKUPS!D$12,0)*$FB$6+VLOOKUP($FA695,STREV,LOOKUPS!D$10,0)*$FC$6+VLOOKUP($FA695,LTREV,LOOKUPS!D$9,0)*$FD$6+VLOOKUP($FA695,CFP,LOOKUPS!D$6,0)*$FE$6+VLOOKUP($FA695,EP,LOOKUPS!D$8,0)*$FF$6+VLOOKUP($FA695,BM,LOOKUPS!D$5,0)*$FG$6+VLOOKUP($FA695,DIV,LOOKUPS!D$7,0)*$FH$6++VLOOKUP($FA695,SIZE,LOOKUPS!D$11,0)*$FI$6)</f>
        <v>-5.6193</v>
      </c>
      <c r="FD695" s="1">
        <f>IF(ISERROR(VLOOKUP($FA695,MOM,LOOKUPS!E$12,0)*$FB$6+VLOOKUP($FA695,STREV,LOOKUPS!E$10,0)*$FC$6+VLOOKUP($FA695,LTREV,LOOKUPS!E$9,0)*$FD$6+VLOOKUP($FA695,CFP,LOOKUPS!E$6,0)*$FE$6+VLOOKUP($FA695,EP,LOOKUPS!E$8,0)*$FF$6+VLOOKUP($FA695,BM,LOOKUPS!E$5,0)*$FG$6+VLOOKUP($FA695,DIV,LOOKUPS!E$7,0)*$FH$6++VLOOKUP($FA695,SIZE,LOOKUPS!E$11,0)*$FI$6),"",VLOOKUP($FA695,MOM,LOOKUPS!E$12,0)*$FB$6+VLOOKUP($FA695,STREV,LOOKUPS!E$10,0)*$FC$6+VLOOKUP($FA695,LTREV,LOOKUPS!E$9,0)*$FD$6+VLOOKUP($FA695,CFP,LOOKUPS!E$6,0)*$FE$6+VLOOKUP($FA695,EP,LOOKUPS!E$8,0)*$FF$6+VLOOKUP($FA695,BM,LOOKUPS!E$5,0)*$FG$6+VLOOKUP($FA695,DIV,LOOKUPS!E$7,0)*$FH$6++VLOOKUP($FA695,SIZE,LOOKUPS!E$11,0)*$FI$6)</f>
        <v>-5.8988000000000005</v>
      </c>
      <c r="FE695" s="1">
        <f>IF(ISERROR(VLOOKUP($FA695,MOM,LOOKUPS!F$12,0)*$FB$6+VLOOKUP($FA695,STREV,LOOKUPS!F$10,0)*$FC$6+VLOOKUP($FA695,LTREV,LOOKUPS!F$9,0)*$FD$6+VLOOKUP($FA695,CFP,LOOKUPS!F$6,0)*$FE$6+VLOOKUP($FA695,EP,LOOKUPS!F$8,0)*$FF$6+VLOOKUP($FA695,BM,LOOKUPS!F$5,0)*$FG$6+VLOOKUP($FA695,DIV,LOOKUPS!F$7,0)*$FH$6++VLOOKUP($FA695,SIZE,LOOKUPS!F$11,0)*$FI$6),"",VLOOKUP($FA695,MOM,LOOKUPS!F$12,0)*$FB$6+VLOOKUP($FA695,STREV,LOOKUPS!F$10,0)*$FC$6+VLOOKUP($FA695,LTREV,LOOKUPS!F$9,0)*$FD$6+VLOOKUP($FA695,CFP,LOOKUPS!F$6,0)*$FE$6+VLOOKUP($FA695,EP,LOOKUPS!F$8,0)*$FF$6+VLOOKUP($FA695,BM,LOOKUPS!F$5,0)*$FG$6+VLOOKUP($FA695,DIV,LOOKUPS!F$7,0)*$FH$6++VLOOKUP($FA695,SIZE,LOOKUPS!F$11,0)*$FI$6)</f>
        <v>-5.5163000000000011</v>
      </c>
      <c r="FF695" s="1">
        <f>IF(ISERROR(VLOOKUP($FA695,MOM,LOOKUPS!G$12,0)*$FB$6+VLOOKUP($FA695,STREV,LOOKUPS!G$10,0)*$FC$6+VLOOKUP($FA695,LTREV,LOOKUPS!G$9,0)*$FD$6+VLOOKUP($FA695,CFP,LOOKUPS!G$6,0)*$FE$6+VLOOKUP($FA695,EP,LOOKUPS!G$8,0)*$FF$6+VLOOKUP($FA695,BM,LOOKUPS!G$5,0)*$FG$6+VLOOKUP($FA695,DIV,LOOKUPS!G$7,0)*$FH$6++VLOOKUP($FA695,SIZE,LOOKUPS!G$11,0)*$FI$6),"",VLOOKUP($FA695,MOM,LOOKUPS!G$12,0)*$FB$6+VLOOKUP($FA695,STREV,LOOKUPS!G$10,0)*$FC$6+VLOOKUP($FA695,LTREV,LOOKUPS!G$9,0)*$FD$6+VLOOKUP($FA695,CFP,LOOKUPS!G$6,0)*$FE$6+VLOOKUP($FA695,EP,LOOKUPS!G$8,0)*$FF$6+VLOOKUP($FA695,BM,LOOKUPS!G$5,0)*$FG$6+VLOOKUP($FA695,DIV,LOOKUPS!G$7,0)*$FH$6++VLOOKUP($FA695,SIZE,LOOKUPS!G$11,0)*$FI$6)</f>
        <v>-4.1025</v>
      </c>
      <c r="FG695" s="1">
        <f>IF(ISERROR(VLOOKUP($FA695,MOM,LOOKUPS!H$12,0)*$FB$6+VLOOKUP($FA695,STREV,LOOKUPS!H$10,0)*$FC$6+VLOOKUP($FA695,LTREV,LOOKUPS!H$9,0)*$FD$6+VLOOKUP($FA695,CFP,LOOKUPS!H$6,0)*$FE$6+VLOOKUP($FA695,EP,LOOKUPS!H$8,0)*$FF$6+VLOOKUP($FA695,BM,LOOKUPS!H$5,0)*$FG$6+VLOOKUP($FA695,DIV,LOOKUPS!H$7,0)*$FH$6++VLOOKUP($FA695,SIZE,LOOKUPS!H$11,0)*$FI$6),"",VLOOKUP($FA695,MOM,LOOKUPS!H$12,0)*$FB$6+VLOOKUP($FA695,STREV,LOOKUPS!H$10,0)*$FC$6+VLOOKUP($FA695,LTREV,LOOKUPS!H$9,0)*$FD$6+VLOOKUP($FA695,CFP,LOOKUPS!H$6,0)*$FE$6+VLOOKUP($FA695,EP,LOOKUPS!H$8,0)*$FF$6+VLOOKUP($FA695,BM,LOOKUPS!H$5,0)*$FG$6+VLOOKUP($FA695,DIV,LOOKUPS!H$7,0)*$FH$6++VLOOKUP($FA695,SIZE,LOOKUPS!H$11,0)*$FI$6)</f>
        <v>-5.1227999999999998</v>
      </c>
      <c r="FH695" s="1">
        <f>IF(ISERROR(VLOOKUP($FA695,MOM,LOOKUPS!I$12,0)*$FB$6+VLOOKUP($FA695,STREV,LOOKUPS!I$10,0)*$FC$6+VLOOKUP($FA695,LTREV,LOOKUPS!I$9,0)*$FD$6+VLOOKUP($FA695,CFP,LOOKUPS!I$6,0)*$FE$6+VLOOKUP($FA695,EP,LOOKUPS!I$8,0)*$FF$6+VLOOKUP($FA695,BM,LOOKUPS!I$5,0)*$FG$6+VLOOKUP($FA695,DIV,LOOKUPS!I$7,0)*$FH$6++VLOOKUP($FA695,SIZE,LOOKUPS!I$11,0)*$FI$6),"",VLOOKUP($FA695,MOM,LOOKUPS!I$12,0)*$FB$6+VLOOKUP($FA695,STREV,LOOKUPS!I$10,0)*$FC$6+VLOOKUP($FA695,LTREV,LOOKUPS!I$9,0)*$FD$6+VLOOKUP($FA695,CFP,LOOKUPS!I$6,0)*$FE$6+VLOOKUP($FA695,EP,LOOKUPS!I$8,0)*$FF$6+VLOOKUP($FA695,BM,LOOKUPS!I$5,0)*$FG$6+VLOOKUP($FA695,DIV,LOOKUPS!I$7,0)*$FH$6++VLOOKUP($FA695,SIZE,LOOKUPS!I$11,0)*$FI$6)</f>
        <v>-4.8093000000000004</v>
      </c>
      <c r="FI695" s="1">
        <f>IF(ISERROR(VLOOKUP($FA695,MOM,LOOKUPS!J$12,0)*$FB$6+VLOOKUP($FA695,STREV,LOOKUPS!J$10,0)*$FC$6+VLOOKUP($FA695,LTREV,LOOKUPS!J$9,0)*$FD$6+VLOOKUP($FA695,CFP,LOOKUPS!J$6,0)*$FE$6+VLOOKUP($FA695,EP,LOOKUPS!J$8,0)*$FF$6+VLOOKUP($FA695,BM,LOOKUPS!J$5,0)*$FG$6+VLOOKUP($FA695,DIV,LOOKUPS!J$7,0)*$FH$6++VLOOKUP($FA695,SIZE,LOOKUPS!J$11,0)*$FI$6),"",VLOOKUP($FA695,MOM,LOOKUPS!J$12,0)*$FB$6+VLOOKUP($FA695,STREV,LOOKUPS!J$10,0)*$FC$6+VLOOKUP($FA695,LTREV,LOOKUPS!J$9,0)*$FD$6+VLOOKUP($FA695,CFP,LOOKUPS!J$6,0)*$FE$6+VLOOKUP($FA695,EP,LOOKUPS!J$8,0)*$FF$6+VLOOKUP($FA695,BM,LOOKUPS!J$5,0)*$FG$6+VLOOKUP($FA695,DIV,LOOKUPS!J$7,0)*$FH$6++VLOOKUP($FA695,SIZE,LOOKUPS!J$11,0)*$FI$6)</f>
        <v>-4.6023000000000005</v>
      </c>
      <c r="FJ695" s="1">
        <f>IF(ISERROR(VLOOKUP($FA695,MOM,LOOKUPS!K$12,0)*$FB$6+VLOOKUP($FA695,STREV,LOOKUPS!K$10,0)*$FC$6+VLOOKUP($FA695,LTREV,LOOKUPS!K$9,0)*$FD$6+VLOOKUP($FA695,CFP,LOOKUPS!K$6,0)*$FE$6+VLOOKUP($FA695,EP,LOOKUPS!K$8,0)*$FF$6+VLOOKUP($FA695,BM,LOOKUPS!K$5,0)*$FG$6+VLOOKUP($FA695,DIV,LOOKUPS!K$7,0)*$FH$6++VLOOKUP($FA695,SIZE,LOOKUPS!K$11,0)*$FI$6),"",VLOOKUP($FA695,MOM,LOOKUPS!K$12,0)*$FB$6+VLOOKUP($FA695,STREV,LOOKUPS!K$10,0)*$FC$6+VLOOKUP($FA695,LTREV,LOOKUPS!K$9,0)*$FD$6+VLOOKUP($FA695,CFP,LOOKUPS!K$6,0)*$FE$6+VLOOKUP($FA695,EP,LOOKUPS!K$8,0)*$FF$6+VLOOKUP($FA695,BM,LOOKUPS!K$5,0)*$FG$6+VLOOKUP($FA695,DIV,LOOKUPS!K$7,0)*$FH$6++VLOOKUP($FA695,SIZE,LOOKUPS!K$11,0)*$FI$6)</f>
        <v>-4.8123000000000005</v>
      </c>
      <c r="FK695" s="1">
        <f>IF(ISERROR(VLOOKUP($FA695,MOM,LOOKUPS!L$12,0)*$FB$6+VLOOKUP($FA695,STREV,LOOKUPS!L$10,0)*$FC$6+VLOOKUP($FA695,LTREV,LOOKUPS!L$9,0)*$FD$6+VLOOKUP($FA695,CFP,LOOKUPS!L$6,0)*$FE$6+VLOOKUP($FA695,EP,LOOKUPS!L$8,0)*$FF$6+VLOOKUP($FA695,BM,LOOKUPS!L$5,0)*$FG$6+VLOOKUP($FA695,DIV,LOOKUPS!L$7,0)*$FH$6++VLOOKUP($FA695,SIZE,LOOKUPS!L$11,0)*$FI$6),"",VLOOKUP($FA695,MOM,LOOKUPS!L$12,0)*$FB$6+VLOOKUP($FA695,STREV,LOOKUPS!L$10,0)*$FC$6+VLOOKUP($FA695,LTREV,LOOKUPS!L$9,0)*$FD$6+VLOOKUP($FA695,CFP,LOOKUPS!L$6,0)*$FE$6+VLOOKUP($FA695,EP,LOOKUPS!L$8,0)*$FF$6+VLOOKUP($FA695,BM,LOOKUPS!L$5,0)*$FG$6+VLOOKUP($FA695,DIV,LOOKUPS!L$7,0)*$FH$6++VLOOKUP($FA695,SIZE,LOOKUPS!L$11,0)*$FI$6)</f>
        <v>-5.5767000000000007</v>
      </c>
    </row>
    <row r="696" spans="1:167" x14ac:dyDescent="0.3">
      <c r="A696" s="1">
        <v>198403</v>
      </c>
      <c r="B696" s="1">
        <v>-0.8</v>
      </c>
      <c r="C696" s="1">
        <v>-0.33</v>
      </c>
      <c r="D696" s="1">
        <v>0.15</v>
      </c>
      <c r="E696" s="1">
        <v>1.06</v>
      </c>
      <c r="F696" s="1">
        <v>2.0099999999999998</v>
      </c>
      <c r="G696" s="1">
        <v>0.62</v>
      </c>
      <c r="H696" s="1">
        <v>2.13</v>
      </c>
      <c r="I696" s="1">
        <v>1.08</v>
      </c>
      <c r="J696" s="1">
        <v>1.08</v>
      </c>
      <c r="K696" s="1">
        <v>2.4900000000000002</v>
      </c>
      <c r="M696" s="1">
        <v>198304</v>
      </c>
      <c r="N696" s="1">
        <v>9.64</v>
      </c>
      <c r="O696" s="1">
        <v>7.42</v>
      </c>
      <c r="P696" s="1">
        <v>7.56</v>
      </c>
      <c r="Q696" s="1">
        <v>7.87</v>
      </c>
      <c r="R696" s="1">
        <v>7.81</v>
      </c>
      <c r="S696" s="1">
        <v>8.25</v>
      </c>
      <c r="T696" s="1">
        <v>7.11</v>
      </c>
      <c r="U696" s="1">
        <v>7.31</v>
      </c>
      <c r="V696" s="1">
        <v>8.64</v>
      </c>
      <c r="W696" s="1">
        <v>7.84</v>
      </c>
      <c r="Y696" s="1">
        <v>198803</v>
      </c>
      <c r="Z696" s="1">
        <v>4.17</v>
      </c>
      <c r="AA696" s="1">
        <v>4.78</v>
      </c>
      <c r="AB696" s="1">
        <v>3.69</v>
      </c>
      <c r="AC696" s="1">
        <v>4.51</v>
      </c>
      <c r="AD696" s="1">
        <v>3.58</v>
      </c>
      <c r="AE696" s="1">
        <v>2.61</v>
      </c>
      <c r="AF696" s="1">
        <v>0.55000000000000004</v>
      </c>
      <c r="AG696" s="1">
        <v>1.66</v>
      </c>
      <c r="AH696" s="1">
        <v>1.24</v>
      </c>
      <c r="AI696" s="1">
        <v>3.16</v>
      </c>
      <c r="AK696">
        <v>200809</v>
      </c>
      <c r="AL696">
        <v>-16.690000000000001</v>
      </c>
      <c r="AM696">
        <v>-9.65</v>
      </c>
      <c r="AN696">
        <v>-6.9</v>
      </c>
      <c r="AO696">
        <v>-11.12</v>
      </c>
      <c r="AP696">
        <v>-9.9</v>
      </c>
      <c r="AQ696">
        <v>-7.93</v>
      </c>
      <c r="AR696">
        <v>-6.48</v>
      </c>
      <c r="AS696">
        <v>-8.17</v>
      </c>
      <c r="AT696">
        <v>-12.27</v>
      </c>
      <c r="AU696">
        <v>-9.9499999999999993</v>
      </c>
      <c r="AV696">
        <v>-9.83</v>
      </c>
      <c r="AW696">
        <v>-8.82</v>
      </c>
      <c r="AX696">
        <v>-6.96</v>
      </c>
      <c r="AY696">
        <v>-6.42</v>
      </c>
      <c r="AZ696">
        <v>-6.55</v>
      </c>
      <c r="BA696">
        <v>-7.71</v>
      </c>
      <c r="BB696">
        <v>-8.68</v>
      </c>
      <c r="BC696">
        <v>-10.96</v>
      </c>
      <c r="BD696">
        <v>-13.4</v>
      </c>
      <c r="BF696" s="1">
        <v>200809</v>
      </c>
      <c r="BG696" s="1">
        <v>-16.420000000000002</v>
      </c>
      <c r="BH696" s="1">
        <v>-10.36</v>
      </c>
      <c r="BI696" s="1">
        <v>-8.17</v>
      </c>
      <c r="BJ696" s="1">
        <v>-7.36</v>
      </c>
      <c r="BK696" s="1">
        <v>-10.23</v>
      </c>
      <c r="BL696" s="1">
        <v>-10.72</v>
      </c>
      <c r="BM696" s="1">
        <v>-7.86</v>
      </c>
      <c r="BN696" s="1">
        <v>-6.11</v>
      </c>
      <c r="BO696" s="1">
        <v>-8.0299999999999994</v>
      </c>
      <c r="BP696" s="1">
        <v>-10.74</v>
      </c>
      <c r="BQ696" s="1">
        <v>-9.5500000000000007</v>
      </c>
      <c r="BR696" s="1">
        <v>-10.78</v>
      </c>
      <c r="BS696" s="1">
        <v>-10.65</v>
      </c>
      <c r="BT696" s="1">
        <v>-7.35</v>
      </c>
      <c r="BU696" s="1">
        <v>-8.4</v>
      </c>
      <c r="BV696" s="1">
        <v>-6.36</v>
      </c>
      <c r="BW696" s="1">
        <v>-5.84</v>
      </c>
      <c r="BX696" s="1">
        <v>-6.57</v>
      </c>
      <c r="BY696" s="1">
        <v>-9.5</v>
      </c>
      <c r="CA696" s="1">
        <v>198309</v>
      </c>
      <c r="CB696" s="1">
        <v>-3.03</v>
      </c>
      <c r="CC696" s="1">
        <v>-0.91</v>
      </c>
      <c r="CD696" s="1">
        <v>1.21</v>
      </c>
      <c r="CE696" s="1">
        <v>1.72</v>
      </c>
      <c r="CF696" s="1">
        <v>-1.46</v>
      </c>
      <c r="CG696" s="1">
        <v>0.72</v>
      </c>
      <c r="CH696" s="1">
        <v>1.18</v>
      </c>
      <c r="CI696" s="1">
        <v>2.2999999999999998</v>
      </c>
      <c r="CJ696" s="1">
        <v>1.27</v>
      </c>
      <c r="CK696" s="1">
        <v>-2.39</v>
      </c>
      <c r="CL696" s="1">
        <v>0.69</v>
      </c>
      <c r="CM696" s="1">
        <v>0.76</v>
      </c>
      <c r="CN696" s="1">
        <v>0.68</v>
      </c>
      <c r="CO696" s="1">
        <v>1.53</v>
      </c>
      <c r="CP696" s="1">
        <v>0.84</v>
      </c>
      <c r="CQ696" s="1">
        <v>1.85</v>
      </c>
      <c r="CR696" s="1">
        <v>2.75</v>
      </c>
      <c r="CS696" s="1">
        <v>2.0299999999999998</v>
      </c>
      <c r="CT696" s="1">
        <v>0.78</v>
      </c>
      <c r="CV696" s="1">
        <v>198409</v>
      </c>
      <c r="CW696" s="1">
        <v>-1.47</v>
      </c>
      <c r="CX696" s="1">
        <v>0.01</v>
      </c>
      <c r="CY696" s="1">
        <v>1.1299999999999999</v>
      </c>
      <c r="CZ696" s="1">
        <v>3.69</v>
      </c>
      <c r="DA696" s="1">
        <v>-0.32</v>
      </c>
      <c r="DB696" s="1">
        <v>0.7</v>
      </c>
      <c r="DC696" s="1">
        <v>1.27</v>
      </c>
      <c r="DD696" s="1">
        <v>2.0699999999999998</v>
      </c>
      <c r="DE696" s="1">
        <v>4.4000000000000004</v>
      </c>
      <c r="DF696" s="1">
        <v>-0.38</v>
      </c>
      <c r="DG696" s="1">
        <v>-0.24</v>
      </c>
      <c r="DH696" s="1">
        <v>0.88</v>
      </c>
      <c r="DI696" s="1">
        <v>0.53</v>
      </c>
      <c r="DJ696" s="1">
        <v>0.68</v>
      </c>
      <c r="DK696" s="1">
        <v>1.83</v>
      </c>
      <c r="DL696" s="1">
        <v>1.58</v>
      </c>
      <c r="DM696" s="1">
        <v>2.5499999999999998</v>
      </c>
      <c r="DN696" s="1">
        <v>3.78</v>
      </c>
      <c r="DO696" s="1">
        <v>5.2</v>
      </c>
      <c r="DQ696" s="1">
        <v>198309</v>
      </c>
      <c r="DR696" s="1">
        <v>-99.99</v>
      </c>
      <c r="DS696" s="1">
        <v>-0.62</v>
      </c>
      <c r="DT696" s="1">
        <v>2.89</v>
      </c>
      <c r="DU696" s="1">
        <v>1.91</v>
      </c>
      <c r="DV696" s="1">
        <v>-0.99</v>
      </c>
      <c r="DW696" s="1">
        <v>2.5</v>
      </c>
      <c r="DX696" s="1">
        <v>3</v>
      </c>
      <c r="DY696" s="1">
        <v>2.78</v>
      </c>
      <c r="DZ696" s="1">
        <v>1.84</v>
      </c>
      <c r="EA696" s="1">
        <v>-1.3</v>
      </c>
      <c r="EB696" s="1">
        <v>0.56000000000000005</v>
      </c>
      <c r="EC696" s="1">
        <v>2.6</v>
      </c>
      <c r="ED696" s="1">
        <v>2.38</v>
      </c>
      <c r="EE696" s="1">
        <v>2.34</v>
      </c>
      <c r="EF696" s="1">
        <v>3.79</v>
      </c>
      <c r="EG696" s="1">
        <v>3.47</v>
      </c>
      <c r="EH696" s="1">
        <v>2.0299999999999998</v>
      </c>
      <c r="EI696" s="1">
        <v>2.21</v>
      </c>
      <c r="EJ696" s="1">
        <v>1.46</v>
      </c>
      <c r="EL696">
        <v>198309</v>
      </c>
      <c r="EM696">
        <v>0.91</v>
      </c>
      <c r="EN696">
        <v>0.56000000000000005</v>
      </c>
      <c r="EO696">
        <v>1.08</v>
      </c>
      <c r="EP696">
        <v>0.76</v>
      </c>
      <c r="ER696" s="1">
        <v>198403</v>
      </c>
      <c r="ES696" s="1">
        <v>1.0900000000000001</v>
      </c>
      <c r="EU696" s="1">
        <v>198304</v>
      </c>
      <c r="EV696" s="1">
        <v>-0.51</v>
      </c>
      <c r="EX696" s="1">
        <v>198803</v>
      </c>
      <c r="EY696" s="1">
        <v>1.21</v>
      </c>
      <c r="FA696" s="1">
        <v>198403</v>
      </c>
      <c r="FB696" s="1">
        <f>IF(ISERROR(VLOOKUP($FA696,MOM,LOOKUPS!C$12,0)*$FB$6+VLOOKUP($FA696,STREV,LOOKUPS!C$10,0)*$FC$6+VLOOKUP($FA696,LTREV,LOOKUPS!C$9,0)*$FD$6+VLOOKUP($FA696,CFP,LOOKUPS!C$6,0)*$FE$6+VLOOKUP($FA696,EP,LOOKUPS!C$8,0)*$FF$6+VLOOKUP($FA696,BM,LOOKUPS!C$5,0)*$FG$6+VLOOKUP($FA696,DIV,LOOKUPS!C$7,0)*$FH$6++VLOOKUP($FA696,SIZE,LOOKUPS!C$11,0)*$FI$6),"",VLOOKUP($FA696,MOM,LOOKUPS!C$12,0)*$FB$6+VLOOKUP($FA696,STREV,LOOKUPS!C$10,0)*$FC$6+VLOOKUP($FA696,LTREV,LOOKUPS!C$9,0)*$FD$6+VLOOKUP($FA696,CFP,LOOKUPS!C$6,0)*$FE$6+VLOOKUP($FA696,EP,LOOKUPS!C$8,0)*$FF$6+VLOOKUP($FA696,BM,LOOKUPS!C$5,0)*$FG$6+VLOOKUP($FA696,DIV,LOOKUPS!C$7,0)*$FH$6++VLOOKUP($FA696,SIZE,LOOKUPS!C$11,0)*$FI$6)</f>
        <v>-1.0477000000000001</v>
      </c>
      <c r="FC696" s="1">
        <f>IF(ISERROR(VLOOKUP($FA696,MOM,LOOKUPS!D$12,0)*$FB$6+VLOOKUP($FA696,STREV,LOOKUPS!D$10,0)*$FC$6+VLOOKUP($FA696,LTREV,LOOKUPS!D$9,0)*$FD$6+VLOOKUP($FA696,CFP,LOOKUPS!D$6,0)*$FE$6+VLOOKUP($FA696,EP,LOOKUPS!D$8,0)*$FF$6+VLOOKUP($FA696,BM,LOOKUPS!D$5,0)*$FG$6+VLOOKUP($FA696,DIV,LOOKUPS!D$7,0)*$FH$6++VLOOKUP($FA696,SIZE,LOOKUPS!D$11,0)*$FI$6),"",VLOOKUP($FA696,MOM,LOOKUPS!D$12,0)*$FB$6+VLOOKUP($FA696,STREV,LOOKUPS!D$10,0)*$FC$6+VLOOKUP($FA696,LTREV,LOOKUPS!D$9,0)*$FD$6+VLOOKUP($FA696,CFP,LOOKUPS!D$6,0)*$FE$6+VLOOKUP($FA696,EP,LOOKUPS!D$8,0)*$FF$6+VLOOKUP($FA696,BM,LOOKUPS!D$5,0)*$FG$6+VLOOKUP($FA696,DIV,LOOKUPS!D$7,0)*$FH$6++VLOOKUP($FA696,SIZE,LOOKUPS!D$11,0)*$FI$6)</f>
        <v>-0.10410000000000001</v>
      </c>
      <c r="FD696" s="1">
        <f>IF(ISERROR(VLOOKUP($FA696,MOM,LOOKUPS!E$12,0)*$FB$6+VLOOKUP($FA696,STREV,LOOKUPS!E$10,0)*$FC$6+VLOOKUP($FA696,LTREV,LOOKUPS!E$9,0)*$FD$6+VLOOKUP($FA696,CFP,LOOKUPS!E$6,0)*$FE$6+VLOOKUP($FA696,EP,LOOKUPS!E$8,0)*$FF$6+VLOOKUP($FA696,BM,LOOKUPS!E$5,0)*$FG$6+VLOOKUP($FA696,DIV,LOOKUPS!E$7,0)*$FH$6++VLOOKUP($FA696,SIZE,LOOKUPS!E$11,0)*$FI$6),"",VLOOKUP($FA696,MOM,LOOKUPS!E$12,0)*$FB$6+VLOOKUP($FA696,STREV,LOOKUPS!E$10,0)*$FC$6+VLOOKUP($FA696,LTREV,LOOKUPS!E$9,0)*$FD$6+VLOOKUP($FA696,CFP,LOOKUPS!E$6,0)*$FE$6+VLOOKUP($FA696,EP,LOOKUPS!E$8,0)*$FF$6+VLOOKUP($FA696,BM,LOOKUPS!E$5,0)*$FG$6+VLOOKUP($FA696,DIV,LOOKUPS!E$7,0)*$FH$6++VLOOKUP($FA696,SIZE,LOOKUPS!E$11,0)*$FI$6)</f>
        <v>0.69429999999999992</v>
      </c>
      <c r="FE696" s="1">
        <f>IF(ISERROR(VLOOKUP($FA696,MOM,LOOKUPS!F$12,0)*$FB$6+VLOOKUP($FA696,STREV,LOOKUPS!F$10,0)*$FC$6+VLOOKUP($FA696,LTREV,LOOKUPS!F$9,0)*$FD$6+VLOOKUP($FA696,CFP,LOOKUPS!F$6,0)*$FE$6+VLOOKUP($FA696,EP,LOOKUPS!F$8,0)*$FF$6+VLOOKUP($FA696,BM,LOOKUPS!F$5,0)*$FG$6+VLOOKUP($FA696,DIV,LOOKUPS!F$7,0)*$FH$6++VLOOKUP($FA696,SIZE,LOOKUPS!F$11,0)*$FI$6),"",VLOOKUP($FA696,MOM,LOOKUPS!F$12,0)*$FB$6+VLOOKUP($FA696,STREV,LOOKUPS!F$10,0)*$FC$6+VLOOKUP($FA696,LTREV,LOOKUPS!F$9,0)*$FD$6+VLOOKUP($FA696,CFP,LOOKUPS!F$6,0)*$FE$6+VLOOKUP($FA696,EP,LOOKUPS!F$8,0)*$FF$6+VLOOKUP($FA696,BM,LOOKUPS!F$5,0)*$FG$6+VLOOKUP($FA696,DIV,LOOKUPS!F$7,0)*$FH$6++VLOOKUP($FA696,SIZE,LOOKUPS!F$11,0)*$FI$6)</f>
        <v>0.8852000000000001</v>
      </c>
      <c r="FF696" s="1">
        <f>IF(ISERROR(VLOOKUP($FA696,MOM,LOOKUPS!G$12,0)*$FB$6+VLOOKUP($FA696,STREV,LOOKUPS!G$10,0)*$FC$6+VLOOKUP($FA696,LTREV,LOOKUPS!G$9,0)*$FD$6+VLOOKUP($FA696,CFP,LOOKUPS!G$6,0)*$FE$6+VLOOKUP($FA696,EP,LOOKUPS!G$8,0)*$FF$6+VLOOKUP($FA696,BM,LOOKUPS!G$5,0)*$FG$6+VLOOKUP($FA696,DIV,LOOKUPS!G$7,0)*$FH$6++VLOOKUP($FA696,SIZE,LOOKUPS!G$11,0)*$FI$6),"",VLOOKUP($FA696,MOM,LOOKUPS!G$12,0)*$FB$6+VLOOKUP($FA696,STREV,LOOKUPS!G$10,0)*$FC$6+VLOOKUP($FA696,LTREV,LOOKUPS!G$9,0)*$FD$6+VLOOKUP($FA696,CFP,LOOKUPS!G$6,0)*$FE$6+VLOOKUP($FA696,EP,LOOKUPS!G$8,0)*$FF$6+VLOOKUP($FA696,BM,LOOKUPS!G$5,0)*$FG$6+VLOOKUP($FA696,DIV,LOOKUPS!G$7,0)*$FH$6++VLOOKUP($FA696,SIZE,LOOKUPS!G$11,0)*$FI$6)</f>
        <v>1.3404</v>
      </c>
      <c r="FG696" s="1">
        <f>IF(ISERROR(VLOOKUP($FA696,MOM,LOOKUPS!H$12,0)*$FB$6+VLOOKUP($FA696,STREV,LOOKUPS!H$10,0)*$FC$6+VLOOKUP($FA696,LTREV,LOOKUPS!H$9,0)*$FD$6+VLOOKUP($FA696,CFP,LOOKUPS!H$6,0)*$FE$6+VLOOKUP($FA696,EP,LOOKUPS!H$8,0)*$FF$6+VLOOKUP($FA696,BM,LOOKUPS!H$5,0)*$FG$6+VLOOKUP($FA696,DIV,LOOKUPS!H$7,0)*$FH$6++VLOOKUP($FA696,SIZE,LOOKUPS!H$11,0)*$FI$6),"",VLOOKUP($FA696,MOM,LOOKUPS!H$12,0)*$FB$6+VLOOKUP($FA696,STREV,LOOKUPS!H$10,0)*$FC$6+VLOOKUP($FA696,LTREV,LOOKUPS!H$9,0)*$FD$6+VLOOKUP($FA696,CFP,LOOKUPS!H$6,0)*$FE$6+VLOOKUP($FA696,EP,LOOKUPS!H$8,0)*$FF$6+VLOOKUP($FA696,BM,LOOKUPS!H$5,0)*$FG$6+VLOOKUP($FA696,DIV,LOOKUPS!H$7,0)*$FH$6++VLOOKUP($FA696,SIZE,LOOKUPS!H$11,0)*$FI$6)</f>
        <v>0.68599999999999994</v>
      </c>
      <c r="FH696" s="1">
        <f>IF(ISERROR(VLOOKUP($FA696,MOM,LOOKUPS!I$12,0)*$FB$6+VLOOKUP($FA696,STREV,LOOKUPS!I$10,0)*$FC$6+VLOOKUP($FA696,LTREV,LOOKUPS!I$9,0)*$FD$6+VLOOKUP($FA696,CFP,LOOKUPS!I$6,0)*$FE$6+VLOOKUP($FA696,EP,LOOKUPS!I$8,0)*$FF$6+VLOOKUP($FA696,BM,LOOKUPS!I$5,0)*$FG$6+VLOOKUP($FA696,DIV,LOOKUPS!I$7,0)*$FH$6++VLOOKUP($FA696,SIZE,LOOKUPS!I$11,0)*$FI$6),"",VLOOKUP($FA696,MOM,LOOKUPS!I$12,0)*$FB$6+VLOOKUP($FA696,STREV,LOOKUPS!I$10,0)*$FC$6+VLOOKUP($FA696,LTREV,LOOKUPS!I$9,0)*$FD$6+VLOOKUP($FA696,CFP,LOOKUPS!I$6,0)*$FE$6+VLOOKUP($FA696,EP,LOOKUPS!I$8,0)*$FF$6+VLOOKUP($FA696,BM,LOOKUPS!I$5,0)*$FG$6+VLOOKUP($FA696,DIV,LOOKUPS!I$7,0)*$FH$6++VLOOKUP($FA696,SIZE,LOOKUPS!I$11,0)*$FI$6)</f>
        <v>1.6495</v>
      </c>
      <c r="FI696" s="1">
        <f>IF(ISERROR(VLOOKUP($FA696,MOM,LOOKUPS!J$12,0)*$FB$6+VLOOKUP($FA696,STREV,LOOKUPS!J$10,0)*$FC$6+VLOOKUP($FA696,LTREV,LOOKUPS!J$9,0)*$FD$6+VLOOKUP($FA696,CFP,LOOKUPS!J$6,0)*$FE$6+VLOOKUP($FA696,EP,LOOKUPS!J$8,0)*$FF$6+VLOOKUP($FA696,BM,LOOKUPS!J$5,0)*$FG$6+VLOOKUP($FA696,DIV,LOOKUPS!J$7,0)*$FH$6++VLOOKUP($FA696,SIZE,LOOKUPS!J$11,0)*$FI$6),"",VLOOKUP($FA696,MOM,LOOKUPS!J$12,0)*$FB$6+VLOOKUP($FA696,STREV,LOOKUPS!J$10,0)*$FC$6+VLOOKUP($FA696,LTREV,LOOKUPS!J$9,0)*$FD$6+VLOOKUP($FA696,CFP,LOOKUPS!J$6,0)*$FE$6+VLOOKUP($FA696,EP,LOOKUPS!J$8,0)*$FF$6+VLOOKUP($FA696,BM,LOOKUPS!J$5,0)*$FG$6+VLOOKUP($FA696,DIV,LOOKUPS!J$7,0)*$FH$6++VLOOKUP($FA696,SIZE,LOOKUPS!J$11,0)*$FI$6)</f>
        <v>1.2126000000000001</v>
      </c>
      <c r="FJ696" s="1">
        <f>IF(ISERROR(VLOOKUP($FA696,MOM,LOOKUPS!K$12,0)*$FB$6+VLOOKUP($FA696,STREV,LOOKUPS!K$10,0)*$FC$6+VLOOKUP($FA696,LTREV,LOOKUPS!K$9,0)*$FD$6+VLOOKUP($FA696,CFP,LOOKUPS!K$6,0)*$FE$6+VLOOKUP($FA696,EP,LOOKUPS!K$8,0)*$FF$6+VLOOKUP($FA696,BM,LOOKUPS!K$5,0)*$FG$6+VLOOKUP($FA696,DIV,LOOKUPS!K$7,0)*$FH$6++VLOOKUP($FA696,SIZE,LOOKUPS!K$11,0)*$FI$6),"",VLOOKUP($FA696,MOM,LOOKUPS!K$12,0)*$FB$6+VLOOKUP($FA696,STREV,LOOKUPS!K$10,0)*$FC$6+VLOOKUP($FA696,LTREV,LOOKUPS!K$9,0)*$FD$6+VLOOKUP($FA696,CFP,LOOKUPS!K$6,0)*$FE$6+VLOOKUP($FA696,EP,LOOKUPS!K$8,0)*$FF$6+VLOOKUP($FA696,BM,LOOKUPS!K$5,0)*$FG$6+VLOOKUP($FA696,DIV,LOOKUPS!K$7,0)*$FH$6++VLOOKUP($FA696,SIZE,LOOKUPS!K$11,0)*$FI$6)</f>
        <v>1.5158</v>
      </c>
      <c r="FK696" s="1">
        <f>IF(ISERROR(VLOOKUP($FA696,MOM,LOOKUPS!L$12,0)*$FB$6+VLOOKUP($FA696,STREV,LOOKUPS!L$10,0)*$FC$6+VLOOKUP($FA696,LTREV,LOOKUPS!L$9,0)*$FD$6+VLOOKUP($FA696,CFP,LOOKUPS!L$6,0)*$FE$6+VLOOKUP($FA696,EP,LOOKUPS!L$8,0)*$FF$6+VLOOKUP($FA696,BM,LOOKUPS!L$5,0)*$FG$6+VLOOKUP($FA696,DIV,LOOKUPS!L$7,0)*$FH$6++VLOOKUP($FA696,SIZE,LOOKUPS!L$11,0)*$FI$6),"",VLOOKUP($FA696,MOM,LOOKUPS!L$12,0)*$FB$6+VLOOKUP($FA696,STREV,LOOKUPS!L$10,0)*$FC$6+VLOOKUP($FA696,LTREV,LOOKUPS!L$9,0)*$FD$6+VLOOKUP($FA696,CFP,LOOKUPS!L$6,0)*$FE$6+VLOOKUP($FA696,EP,LOOKUPS!L$8,0)*$FF$6+VLOOKUP($FA696,BM,LOOKUPS!L$5,0)*$FG$6+VLOOKUP($FA696,DIV,LOOKUPS!L$7,0)*$FH$6++VLOOKUP($FA696,SIZE,LOOKUPS!L$11,0)*$FI$6)</f>
        <v>2.2112000000000003</v>
      </c>
    </row>
    <row r="697" spans="1:167" x14ac:dyDescent="0.3">
      <c r="A697" s="1">
        <v>198404</v>
      </c>
      <c r="B697" s="1">
        <v>-4.45</v>
      </c>
      <c r="C697" s="1">
        <v>-1.66</v>
      </c>
      <c r="D697" s="1">
        <v>-2.12</v>
      </c>
      <c r="E697" s="1">
        <v>-1.61</v>
      </c>
      <c r="F697" s="1">
        <v>-0.91</v>
      </c>
      <c r="G697" s="1">
        <v>-0.18</v>
      </c>
      <c r="H697" s="1">
        <v>-0.64</v>
      </c>
      <c r="I697" s="1">
        <v>-1.21</v>
      </c>
      <c r="J697" s="1">
        <v>-0.12</v>
      </c>
      <c r="K697" s="1">
        <v>-1.1100000000000001</v>
      </c>
      <c r="M697" s="1">
        <v>198305</v>
      </c>
      <c r="N697" s="1">
        <v>15.16</v>
      </c>
      <c r="O697" s="1">
        <v>8.15</v>
      </c>
      <c r="P697" s="1">
        <v>9.43</v>
      </c>
      <c r="Q697" s="1">
        <v>9.44</v>
      </c>
      <c r="R697" s="1">
        <v>7.18</v>
      </c>
      <c r="S697" s="1">
        <v>7.69</v>
      </c>
      <c r="T697" s="1">
        <v>7.37</v>
      </c>
      <c r="U697" s="1">
        <v>7.58</v>
      </c>
      <c r="V697" s="1">
        <v>7.6</v>
      </c>
      <c r="W697" s="1">
        <v>8.14</v>
      </c>
      <c r="Y697" s="1">
        <v>198804</v>
      </c>
      <c r="Z697" s="1">
        <v>2.06</v>
      </c>
      <c r="AA697" s="1">
        <v>2.31</v>
      </c>
      <c r="AB697" s="1">
        <v>1.34</v>
      </c>
      <c r="AC697" s="1">
        <v>2.6</v>
      </c>
      <c r="AD697" s="1">
        <v>1.63</v>
      </c>
      <c r="AE697" s="1">
        <v>1</v>
      </c>
      <c r="AF697" s="1">
        <v>0.99</v>
      </c>
      <c r="AG697" s="1">
        <v>0.83</v>
      </c>
      <c r="AH697" s="1">
        <v>0.76</v>
      </c>
      <c r="AI697" s="1">
        <v>1.48</v>
      </c>
      <c r="AK697">
        <v>200810</v>
      </c>
      <c r="AL697">
        <v>-25.19</v>
      </c>
      <c r="AM697">
        <v>-19.95</v>
      </c>
      <c r="AN697">
        <v>-17.899999999999999</v>
      </c>
      <c r="AO697">
        <v>-23.02</v>
      </c>
      <c r="AP697">
        <v>-20.079999999999998</v>
      </c>
      <c r="AQ697">
        <v>-19.09</v>
      </c>
      <c r="AR697">
        <v>-17.12</v>
      </c>
      <c r="AS697">
        <v>-20.02</v>
      </c>
      <c r="AT697">
        <v>-23.81</v>
      </c>
      <c r="AU697">
        <v>-20.07</v>
      </c>
      <c r="AV697">
        <v>-20.09</v>
      </c>
      <c r="AW697">
        <v>-19.52</v>
      </c>
      <c r="AX697">
        <v>-18.62</v>
      </c>
      <c r="AY697">
        <v>-16.59</v>
      </c>
      <c r="AZ697">
        <v>-17.63</v>
      </c>
      <c r="BA697">
        <v>-18.8</v>
      </c>
      <c r="BB697">
        <v>-21.39</v>
      </c>
      <c r="BC697">
        <v>-24.9</v>
      </c>
      <c r="BD697">
        <v>-22.88</v>
      </c>
      <c r="BF697" s="1">
        <v>200810</v>
      </c>
      <c r="BG697" s="1">
        <v>-25.57</v>
      </c>
      <c r="BH697" s="1">
        <v>-20.3</v>
      </c>
      <c r="BI697" s="1">
        <v>-18.11</v>
      </c>
      <c r="BJ697" s="1">
        <v>-20.25</v>
      </c>
      <c r="BK697" s="1">
        <v>-20.48</v>
      </c>
      <c r="BL697" s="1">
        <v>-19.55</v>
      </c>
      <c r="BM697" s="1">
        <v>-18.239999999999998</v>
      </c>
      <c r="BN697" s="1">
        <v>-17.04</v>
      </c>
      <c r="BO697" s="1">
        <v>-21.51</v>
      </c>
      <c r="BP697" s="1">
        <v>-20.39</v>
      </c>
      <c r="BQ697" s="1">
        <v>-20.59</v>
      </c>
      <c r="BR697" s="1">
        <v>-19.72</v>
      </c>
      <c r="BS697" s="1">
        <v>-19.36</v>
      </c>
      <c r="BT697" s="1">
        <v>-19.190000000000001</v>
      </c>
      <c r="BU697" s="1">
        <v>-17.260000000000002</v>
      </c>
      <c r="BV697" s="1">
        <v>-16.73</v>
      </c>
      <c r="BW697" s="1">
        <v>-17.38</v>
      </c>
      <c r="BX697" s="1">
        <v>-20.2</v>
      </c>
      <c r="BY697" s="1">
        <v>-22.85</v>
      </c>
      <c r="CA697" s="1">
        <v>198310</v>
      </c>
      <c r="CB697" s="1">
        <v>-4.91</v>
      </c>
      <c r="CC697" s="1">
        <v>-8.59</v>
      </c>
      <c r="CD697" s="1">
        <v>-4.38</v>
      </c>
      <c r="CE697" s="1">
        <v>-2.5299999999999998</v>
      </c>
      <c r="CF697" s="1">
        <v>-9.59</v>
      </c>
      <c r="CG697" s="1">
        <v>-5.56</v>
      </c>
      <c r="CH697" s="1">
        <v>-4.67</v>
      </c>
      <c r="CI697" s="1">
        <v>-2.66</v>
      </c>
      <c r="CJ697" s="1">
        <v>-2.38</v>
      </c>
      <c r="CK697" s="1">
        <v>-10.28</v>
      </c>
      <c r="CL697" s="1">
        <v>-8.02</v>
      </c>
      <c r="CM697" s="1">
        <v>-5.54</v>
      </c>
      <c r="CN697" s="1">
        <v>-5.58</v>
      </c>
      <c r="CO697" s="1">
        <v>-5.04</v>
      </c>
      <c r="CP697" s="1">
        <v>-4.32</v>
      </c>
      <c r="CQ697" s="1">
        <v>-2.46</v>
      </c>
      <c r="CR697" s="1">
        <v>-2.86</v>
      </c>
      <c r="CS697" s="1">
        <v>-0.86</v>
      </c>
      <c r="CT697" s="1">
        <v>-3.38</v>
      </c>
      <c r="CV697" s="1">
        <v>198410</v>
      </c>
      <c r="CW697" s="1">
        <v>-4.33</v>
      </c>
      <c r="CX697" s="1">
        <v>-1.25</v>
      </c>
      <c r="CY697" s="1">
        <v>0.14000000000000001</v>
      </c>
      <c r="CZ697" s="1">
        <v>1.71</v>
      </c>
      <c r="DA697" s="1">
        <v>-1.22</v>
      </c>
      <c r="DB697" s="1">
        <v>-0.89</v>
      </c>
      <c r="DC697" s="1">
        <v>0.41</v>
      </c>
      <c r="DD697" s="1">
        <v>0.93</v>
      </c>
      <c r="DE697" s="1">
        <v>1.85</v>
      </c>
      <c r="DF697" s="1">
        <v>-1.43</v>
      </c>
      <c r="DG697" s="1">
        <v>-0.95</v>
      </c>
      <c r="DH697" s="1">
        <v>-1.32</v>
      </c>
      <c r="DI697" s="1">
        <v>-0.5</v>
      </c>
      <c r="DJ697" s="1">
        <v>0.55000000000000004</v>
      </c>
      <c r="DK697" s="1">
        <v>0.28000000000000003</v>
      </c>
      <c r="DL697" s="1">
        <v>0.36</v>
      </c>
      <c r="DM697" s="1">
        <v>1.47</v>
      </c>
      <c r="DN697" s="1">
        <v>0.73</v>
      </c>
      <c r="DO697" s="1">
        <v>3.29</v>
      </c>
      <c r="DQ697" s="1">
        <v>198310</v>
      </c>
      <c r="DR697" s="1">
        <v>-99.99</v>
      </c>
      <c r="DS697" s="1">
        <v>-6.16</v>
      </c>
      <c r="DT697" s="1">
        <v>-5.74</v>
      </c>
      <c r="DU697" s="1">
        <v>-2.62</v>
      </c>
      <c r="DV697" s="1">
        <v>-6.14</v>
      </c>
      <c r="DW697" s="1">
        <v>-6.62</v>
      </c>
      <c r="DX697" s="1">
        <v>-5.44</v>
      </c>
      <c r="DY697" s="1">
        <v>-4.0599999999999996</v>
      </c>
      <c r="DZ697" s="1">
        <v>-2</v>
      </c>
      <c r="EA697" s="1">
        <v>-6.07</v>
      </c>
      <c r="EB697" s="1">
        <v>-6.51</v>
      </c>
      <c r="EC697" s="1">
        <v>-6.3</v>
      </c>
      <c r="ED697" s="1">
        <v>-7.05</v>
      </c>
      <c r="EE697" s="1">
        <v>-6.05</v>
      </c>
      <c r="EF697" s="1">
        <v>-4.72</v>
      </c>
      <c r="EG697" s="1">
        <v>-4.3499999999999996</v>
      </c>
      <c r="EH697" s="1">
        <v>-3.73</v>
      </c>
      <c r="EI697" s="1">
        <v>-2.74</v>
      </c>
      <c r="EJ697" s="1">
        <v>-1.25</v>
      </c>
      <c r="EL697">
        <v>198310</v>
      </c>
      <c r="EM697">
        <v>-3.44</v>
      </c>
      <c r="EN697">
        <v>-3.6</v>
      </c>
      <c r="EO697">
        <v>5.07</v>
      </c>
      <c r="EP697">
        <v>0.76</v>
      </c>
      <c r="ER697" s="1">
        <v>198404</v>
      </c>
      <c r="ES697" s="1">
        <v>2.0499999999999998</v>
      </c>
      <c r="EU697" s="1">
        <v>198305</v>
      </c>
      <c r="EV697" s="1">
        <v>2.73</v>
      </c>
      <c r="EX697" s="1">
        <v>198804</v>
      </c>
      <c r="EY697" s="1">
        <v>0.47</v>
      </c>
      <c r="FA697" s="1">
        <v>198404</v>
      </c>
      <c r="FB697" s="1">
        <f>IF(ISERROR(VLOOKUP($FA697,MOM,LOOKUPS!C$12,0)*$FB$6+VLOOKUP($FA697,STREV,LOOKUPS!C$10,0)*$FC$6+VLOOKUP($FA697,LTREV,LOOKUPS!C$9,0)*$FD$6+VLOOKUP($FA697,CFP,LOOKUPS!C$6,0)*$FE$6+VLOOKUP($FA697,EP,LOOKUPS!C$8,0)*$FF$6+VLOOKUP($FA697,BM,LOOKUPS!C$5,0)*$FG$6+VLOOKUP($FA697,DIV,LOOKUPS!C$7,0)*$FH$6++VLOOKUP($FA697,SIZE,LOOKUPS!C$11,0)*$FI$6),"",VLOOKUP($FA697,MOM,LOOKUPS!C$12,0)*$FB$6+VLOOKUP($FA697,STREV,LOOKUPS!C$10,0)*$FC$6+VLOOKUP($FA697,LTREV,LOOKUPS!C$9,0)*$FD$6+VLOOKUP($FA697,CFP,LOOKUPS!C$6,0)*$FE$6+VLOOKUP($FA697,EP,LOOKUPS!C$8,0)*$FF$6+VLOOKUP($FA697,BM,LOOKUPS!C$5,0)*$FG$6+VLOOKUP($FA697,DIV,LOOKUPS!C$7,0)*$FH$6++VLOOKUP($FA697,SIZE,LOOKUPS!C$11,0)*$FI$6)</f>
        <v>-4.0017000000000005</v>
      </c>
      <c r="FC697" s="1">
        <f>IF(ISERROR(VLOOKUP($FA697,MOM,LOOKUPS!D$12,0)*$FB$6+VLOOKUP($FA697,STREV,LOOKUPS!D$10,0)*$FC$6+VLOOKUP($FA697,LTREV,LOOKUPS!D$9,0)*$FD$6+VLOOKUP($FA697,CFP,LOOKUPS!D$6,0)*$FE$6+VLOOKUP($FA697,EP,LOOKUPS!D$8,0)*$FF$6+VLOOKUP($FA697,BM,LOOKUPS!D$5,0)*$FG$6+VLOOKUP($FA697,DIV,LOOKUPS!D$7,0)*$FH$6++VLOOKUP($FA697,SIZE,LOOKUPS!D$11,0)*$FI$6),"",VLOOKUP($FA697,MOM,LOOKUPS!D$12,0)*$FB$6+VLOOKUP($FA697,STREV,LOOKUPS!D$10,0)*$FC$6+VLOOKUP($FA697,LTREV,LOOKUPS!D$9,0)*$FD$6+VLOOKUP($FA697,CFP,LOOKUPS!D$6,0)*$FE$6+VLOOKUP($FA697,EP,LOOKUPS!D$8,0)*$FF$6+VLOOKUP($FA697,BM,LOOKUPS!D$5,0)*$FG$6+VLOOKUP($FA697,DIV,LOOKUPS!D$7,0)*$FH$6++VLOOKUP($FA697,SIZE,LOOKUPS!D$11,0)*$FI$6)</f>
        <v>-1.5419999999999998</v>
      </c>
      <c r="FD697" s="1">
        <f>IF(ISERROR(VLOOKUP($FA697,MOM,LOOKUPS!E$12,0)*$FB$6+VLOOKUP($FA697,STREV,LOOKUPS!E$10,0)*$FC$6+VLOOKUP($FA697,LTREV,LOOKUPS!E$9,0)*$FD$6+VLOOKUP($FA697,CFP,LOOKUPS!E$6,0)*$FE$6+VLOOKUP($FA697,EP,LOOKUPS!E$8,0)*$FF$6+VLOOKUP($FA697,BM,LOOKUPS!E$5,0)*$FG$6+VLOOKUP($FA697,DIV,LOOKUPS!E$7,0)*$FH$6++VLOOKUP($FA697,SIZE,LOOKUPS!E$11,0)*$FI$6),"",VLOOKUP($FA697,MOM,LOOKUPS!E$12,0)*$FB$6+VLOOKUP($FA697,STREV,LOOKUPS!E$10,0)*$FC$6+VLOOKUP($FA697,LTREV,LOOKUPS!E$9,0)*$FD$6+VLOOKUP($FA697,CFP,LOOKUPS!E$6,0)*$FE$6+VLOOKUP($FA697,EP,LOOKUPS!E$8,0)*$FF$6+VLOOKUP($FA697,BM,LOOKUPS!E$5,0)*$FG$6+VLOOKUP($FA697,DIV,LOOKUPS!E$7,0)*$FH$6++VLOOKUP($FA697,SIZE,LOOKUPS!E$11,0)*$FI$6)</f>
        <v>-2.0292000000000003</v>
      </c>
      <c r="FE697" s="1">
        <f>IF(ISERROR(VLOOKUP($FA697,MOM,LOOKUPS!F$12,0)*$FB$6+VLOOKUP($FA697,STREV,LOOKUPS!F$10,0)*$FC$6+VLOOKUP($FA697,LTREV,LOOKUPS!F$9,0)*$FD$6+VLOOKUP($FA697,CFP,LOOKUPS!F$6,0)*$FE$6+VLOOKUP($FA697,EP,LOOKUPS!F$8,0)*$FF$6+VLOOKUP($FA697,BM,LOOKUPS!F$5,0)*$FG$6+VLOOKUP($FA697,DIV,LOOKUPS!F$7,0)*$FH$6++VLOOKUP($FA697,SIZE,LOOKUPS!F$11,0)*$FI$6),"",VLOOKUP($FA697,MOM,LOOKUPS!F$12,0)*$FB$6+VLOOKUP($FA697,STREV,LOOKUPS!F$10,0)*$FC$6+VLOOKUP($FA697,LTREV,LOOKUPS!F$9,0)*$FD$6+VLOOKUP($FA697,CFP,LOOKUPS!F$6,0)*$FE$6+VLOOKUP($FA697,EP,LOOKUPS!F$8,0)*$FF$6+VLOOKUP($FA697,BM,LOOKUPS!F$5,0)*$FG$6+VLOOKUP($FA697,DIV,LOOKUPS!F$7,0)*$FH$6++VLOOKUP($FA697,SIZE,LOOKUPS!F$11,0)*$FI$6)</f>
        <v>-1.6604999999999999</v>
      </c>
      <c r="FF697" s="1">
        <f>IF(ISERROR(VLOOKUP($FA697,MOM,LOOKUPS!G$12,0)*$FB$6+VLOOKUP($FA697,STREV,LOOKUPS!G$10,0)*$FC$6+VLOOKUP($FA697,LTREV,LOOKUPS!G$9,0)*$FD$6+VLOOKUP($FA697,CFP,LOOKUPS!G$6,0)*$FE$6+VLOOKUP($FA697,EP,LOOKUPS!G$8,0)*$FF$6+VLOOKUP($FA697,BM,LOOKUPS!G$5,0)*$FG$6+VLOOKUP($FA697,DIV,LOOKUPS!G$7,0)*$FH$6++VLOOKUP($FA697,SIZE,LOOKUPS!G$11,0)*$FI$6),"",VLOOKUP($FA697,MOM,LOOKUPS!G$12,0)*$FB$6+VLOOKUP($FA697,STREV,LOOKUPS!G$10,0)*$FC$6+VLOOKUP($FA697,LTREV,LOOKUPS!G$9,0)*$FD$6+VLOOKUP($FA697,CFP,LOOKUPS!G$6,0)*$FE$6+VLOOKUP($FA697,EP,LOOKUPS!G$8,0)*$FF$6+VLOOKUP($FA697,BM,LOOKUPS!G$5,0)*$FG$6+VLOOKUP($FA697,DIV,LOOKUPS!G$7,0)*$FH$6++VLOOKUP($FA697,SIZE,LOOKUPS!G$11,0)*$FI$6)</f>
        <v>-0.86329999999999996</v>
      </c>
      <c r="FG697" s="1">
        <f>IF(ISERROR(VLOOKUP($FA697,MOM,LOOKUPS!H$12,0)*$FB$6+VLOOKUP($FA697,STREV,LOOKUPS!H$10,0)*$FC$6+VLOOKUP($FA697,LTREV,LOOKUPS!H$9,0)*$FD$6+VLOOKUP($FA697,CFP,LOOKUPS!H$6,0)*$FE$6+VLOOKUP($FA697,EP,LOOKUPS!H$8,0)*$FF$6+VLOOKUP($FA697,BM,LOOKUPS!H$5,0)*$FG$6+VLOOKUP($FA697,DIV,LOOKUPS!H$7,0)*$FH$6++VLOOKUP($FA697,SIZE,LOOKUPS!H$11,0)*$FI$6),"",VLOOKUP($FA697,MOM,LOOKUPS!H$12,0)*$FB$6+VLOOKUP($FA697,STREV,LOOKUPS!H$10,0)*$FC$6+VLOOKUP($FA697,LTREV,LOOKUPS!H$9,0)*$FD$6+VLOOKUP($FA697,CFP,LOOKUPS!H$6,0)*$FE$6+VLOOKUP($FA697,EP,LOOKUPS!H$8,0)*$FF$6+VLOOKUP($FA697,BM,LOOKUPS!H$5,0)*$FG$6+VLOOKUP($FA697,DIV,LOOKUPS!H$7,0)*$FH$6++VLOOKUP($FA697,SIZE,LOOKUPS!H$11,0)*$FI$6)</f>
        <v>-1.0292000000000001</v>
      </c>
      <c r="FH697" s="1">
        <f>IF(ISERROR(VLOOKUP($FA697,MOM,LOOKUPS!I$12,0)*$FB$6+VLOOKUP($FA697,STREV,LOOKUPS!I$10,0)*$FC$6+VLOOKUP($FA697,LTREV,LOOKUPS!I$9,0)*$FD$6+VLOOKUP($FA697,CFP,LOOKUPS!I$6,0)*$FE$6+VLOOKUP($FA697,EP,LOOKUPS!I$8,0)*$FF$6+VLOOKUP($FA697,BM,LOOKUPS!I$5,0)*$FG$6+VLOOKUP($FA697,DIV,LOOKUPS!I$7,0)*$FH$6++VLOOKUP($FA697,SIZE,LOOKUPS!I$11,0)*$FI$6),"",VLOOKUP($FA697,MOM,LOOKUPS!I$12,0)*$FB$6+VLOOKUP($FA697,STREV,LOOKUPS!I$10,0)*$FC$6+VLOOKUP($FA697,LTREV,LOOKUPS!I$9,0)*$FD$6+VLOOKUP($FA697,CFP,LOOKUPS!I$6,0)*$FE$6+VLOOKUP($FA697,EP,LOOKUPS!I$8,0)*$FF$6+VLOOKUP($FA697,BM,LOOKUPS!I$5,0)*$FG$6+VLOOKUP($FA697,DIV,LOOKUPS!I$7,0)*$FH$6++VLOOKUP($FA697,SIZE,LOOKUPS!I$11,0)*$FI$6)</f>
        <v>-1.0128000000000001</v>
      </c>
      <c r="FI697" s="1">
        <f>IF(ISERROR(VLOOKUP($FA697,MOM,LOOKUPS!J$12,0)*$FB$6+VLOOKUP($FA697,STREV,LOOKUPS!J$10,0)*$FC$6+VLOOKUP($FA697,LTREV,LOOKUPS!J$9,0)*$FD$6+VLOOKUP($FA697,CFP,LOOKUPS!J$6,0)*$FE$6+VLOOKUP($FA697,EP,LOOKUPS!J$8,0)*$FF$6+VLOOKUP($FA697,BM,LOOKUPS!J$5,0)*$FG$6+VLOOKUP($FA697,DIV,LOOKUPS!J$7,0)*$FH$6++VLOOKUP($FA697,SIZE,LOOKUPS!J$11,0)*$FI$6),"",VLOOKUP($FA697,MOM,LOOKUPS!J$12,0)*$FB$6+VLOOKUP($FA697,STREV,LOOKUPS!J$10,0)*$FC$6+VLOOKUP($FA697,LTREV,LOOKUPS!J$9,0)*$FD$6+VLOOKUP($FA697,CFP,LOOKUPS!J$6,0)*$FE$6+VLOOKUP($FA697,EP,LOOKUPS!J$8,0)*$FF$6+VLOOKUP($FA697,BM,LOOKUPS!J$5,0)*$FG$6+VLOOKUP($FA697,DIV,LOOKUPS!J$7,0)*$FH$6++VLOOKUP($FA697,SIZE,LOOKUPS!J$11,0)*$FI$6)</f>
        <v>-1.4867000000000001</v>
      </c>
      <c r="FJ697" s="1">
        <f>IF(ISERROR(VLOOKUP($FA697,MOM,LOOKUPS!K$12,0)*$FB$6+VLOOKUP($FA697,STREV,LOOKUPS!K$10,0)*$FC$6+VLOOKUP($FA697,LTREV,LOOKUPS!K$9,0)*$FD$6+VLOOKUP($FA697,CFP,LOOKUPS!K$6,0)*$FE$6+VLOOKUP($FA697,EP,LOOKUPS!K$8,0)*$FF$6+VLOOKUP($FA697,BM,LOOKUPS!K$5,0)*$FG$6+VLOOKUP($FA697,DIV,LOOKUPS!K$7,0)*$FH$6++VLOOKUP($FA697,SIZE,LOOKUPS!K$11,0)*$FI$6),"",VLOOKUP($FA697,MOM,LOOKUPS!K$12,0)*$FB$6+VLOOKUP($FA697,STREV,LOOKUPS!K$10,0)*$FC$6+VLOOKUP($FA697,LTREV,LOOKUPS!K$9,0)*$FD$6+VLOOKUP($FA697,CFP,LOOKUPS!K$6,0)*$FE$6+VLOOKUP($FA697,EP,LOOKUPS!K$8,0)*$FF$6+VLOOKUP($FA697,BM,LOOKUPS!K$5,0)*$FG$6+VLOOKUP($FA697,DIV,LOOKUPS!K$7,0)*$FH$6++VLOOKUP($FA697,SIZE,LOOKUPS!K$11,0)*$FI$6)</f>
        <v>-0.66490000000000005</v>
      </c>
      <c r="FK697" s="1">
        <f>IF(ISERROR(VLOOKUP($FA697,MOM,LOOKUPS!L$12,0)*$FB$6+VLOOKUP($FA697,STREV,LOOKUPS!L$10,0)*$FC$6+VLOOKUP($FA697,LTREV,LOOKUPS!L$9,0)*$FD$6+VLOOKUP($FA697,CFP,LOOKUPS!L$6,0)*$FE$6+VLOOKUP($FA697,EP,LOOKUPS!L$8,0)*$FF$6+VLOOKUP($FA697,BM,LOOKUPS!L$5,0)*$FG$6+VLOOKUP($FA697,DIV,LOOKUPS!L$7,0)*$FH$6++VLOOKUP($FA697,SIZE,LOOKUPS!L$11,0)*$FI$6),"",VLOOKUP($FA697,MOM,LOOKUPS!L$12,0)*$FB$6+VLOOKUP($FA697,STREV,LOOKUPS!L$10,0)*$FC$6+VLOOKUP($FA697,LTREV,LOOKUPS!L$9,0)*$FD$6+VLOOKUP($FA697,CFP,LOOKUPS!L$6,0)*$FE$6+VLOOKUP($FA697,EP,LOOKUPS!L$8,0)*$FF$6+VLOOKUP($FA697,BM,LOOKUPS!L$5,0)*$FG$6+VLOOKUP($FA697,DIV,LOOKUPS!L$7,0)*$FH$6++VLOOKUP($FA697,SIZE,LOOKUPS!L$11,0)*$FI$6)</f>
        <v>-1.6341999999999999</v>
      </c>
    </row>
    <row r="698" spans="1:167" x14ac:dyDescent="0.3">
      <c r="A698" s="1">
        <v>198405</v>
      </c>
      <c r="B698" s="1">
        <v>-6.76</v>
      </c>
      <c r="C698" s="1">
        <v>-5.17</v>
      </c>
      <c r="D698" s="1">
        <v>-4.38</v>
      </c>
      <c r="E698" s="1">
        <v>-4.49</v>
      </c>
      <c r="F698" s="1">
        <v>-4.2</v>
      </c>
      <c r="G698" s="1">
        <v>-4.96</v>
      </c>
      <c r="H698" s="1">
        <v>-4.38</v>
      </c>
      <c r="I698" s="1">
        <v>-4.21</v>
      </c>
      <c r="J698" s="1">
        <v>-3.77</v>
      </c>
      <c r="K698" s="1">
        <v>-4.13</v>
      </c>
      <c r="M698" s="1">
        <v>198306</v>
      </c>
      <c r="N698" s="1">
        <v>7.83</v>
      </c>
      <c r="O698" s="1">
        <v>5.41</v>
      </c>
      <c r="P698" s="1">
        <v>3.38</v>
      </c>
      <c r="Q698" s="1">
        <v>6.9</v>
      </c>
      <c r="R698" s="1">
        <v>5.01</v>
      </c>
      <c r="S698" s="1">
        <v>4.78</v>
      </c>
      <c r="T698" s="1">
        <v>4.7699999999999996</v>
      </c>
      <c r="U698" s="1">
        <v>4.6100000000000003</v>
      </c>
      <c r="V698" s="1">
        <v>3.98</v>
      </c>
      <c r="W698" s="1">
        <v>3</v>
      </c>
      <c r="Y698" s="1">
        <v>198805</v>
      </c>
      <c r="Z698" s="1">
        <v>-1.57</v>
      </c>
      <c r="AA698" s="1">
        <v>-2.37</v>
      </c>
      <c r="AB698" s="1">
        <v>-0.23</v>
      </c>
      <c r="AC698" s="1">
        <v>-0.82</v>
      </c>
      <c r="AD698" s="1">
        <v>-0.26</v>
      </c>
      <c r="AE698" s="1">
        <v>-0.49</v>
      </c>
      <c r="AF698" s="1">
        <v>0.31</v>
      </c>
      <c r="AG698" s="1">
        <v>-0.42</v>
      </c>
      <c r="AH698" s="1">
        <v>-1.43</v>
      </c>
      <c r="AI698" s="1">
        <v>-1.66</v>
      </c>
      <c r="AK698">
        <v>200811</v>
      </c>
      <c r="AL698">
        <v>-17.670000000000002</v>
      </c>
      <c r="AM698">
        <v>-12.5</v>
      </c>
      <c r="AN698">
        <v>-11.59</v>
      </c>
      <c r="AO698">
        <v>-15.85</v>
      </c>
      <c r="AP698">
        <v>-13.1</v>
      </c>
      <c r="AQ698">
        <v>-11.27</v>
      </c>
      <c r="AR698">
        <v>-11.06</v>
      </c>
      <c r="AS698">
        <v>-13.5</v>
      </c>
      <c r="AT698">
        <v>-16.28</v>
      </c>
      <c r="AU698">
        <v>-14.29</v>
      </c>
      <c r="AV698">
        <v>-11.27</v>
      </c>
      <c r="AW698">
        <v>-10.5</v>
      </c>
      <c r="AX698">
        <v>-12.1</v>
      </c>
      <c r="AY698">
        <v>-11.28</v>
      </c>
      <c r="AZ698">
        <v>-10.85</v>
      </c>
      <c r="BA698">
        <v>-12.17</v>
      </c>
      <c r="BB698">
        <v>-14.96</v>
      </c>
      <c r="BC698">
        <v>-16.579999999999998</v>
      </c>
      <c r="BD698">
        <v>-16.02</v>
      </c>
      <c r="BF698" s="1">
        <v>200811</v>
      </c>
      <c r="BG698" s="1">
        <v>-17.739999999999998</v>
      </c>
      <c r="BH698" s="1">
        <v>-13.48</v>
      </c>
      <c r="BI698" s="1">
        <v>-10.38</v>
      </c>
      <c r="BJ698" s="1">
        <v>-14.49</v>
      </c>
      <c r="BK698" s="1">
        <v>-14.03</v>
      </c>
      <c r="BL698" s="1">
        <v>-10.95</v>
      </c>
      <c r="BM698" s="1">
        <v>-10.46</v>
      </c>
      <c r="BN698" s="1">
        <v>-11.67</v>
      </c>
      <c r="BO698" s="1">
        <v>-15.11</v>
      </c>
      <c r="BP698" s="1">
        <v>-14.75</v>
      </c>
      <c r="BQ698" s="1">
        <v>-13.08</v>
      </c>
      <c r="BR698" s="1">
        <v>-11.67</v>
      </c>
      <c r="BS698" s="1">
        <v>-10.199999999999999</v>
      </c>
      <c r="BT698" s="1">
        <v>-10.94</v>
      </c>
      <c r="BU698" s="1">
        <v>-9.9700000000000006</v>
      </c>
      <c r="BV698" s="1">
        <v>-10.41</v>
      </c>
      <c r="BW698" s="1">
        <v>-13.06</v>
      </c>
      <c r="BX698" s="1">
        <v>-15.23</v>
      </c>
      <c r="BY698" s="1">
        <v>-14.99</v>
      </c>
      <c r="CA698" s="1">
        <v>198311</v>
      </c>
      <c r="CB698" s="1">
        <v>-0.06</v>
      </c>
      <c r="CC698" s="1">
        <v>3.54</v>
      </c>
      <c r="CD698" s="1">
        <v>3.03</v>
      </c>
      <c r="CE698" s="1">
        <v>3.23</v>
      </c>
      <c r="CF698" s="1">
        <v>3.84</v>
      </c>
      <c r="CG698" s="1">
        <v>2.58</v>
      </c>
      <c r="CH698" s="1">
        <v>3.5</v>
      </c>
      <c r="CI698" s="1">
        <v>3.11</v>
      </c>
      <c r="CJ698" s="1">
        <v>3.05</v>
      </c>
      <c r="CK698" s="1">
        <v>3.56</v>
      </c>
      <c r="CL698" s="1">
        <v>4.47</v>
      </c>
      <c r="CM698" s="1">
        <v>2.61</v>
      </c>
      <c r="CN698" s="1">
        <v>2.54</v>
      </c>
      <c r="CO698" s="1">
        <v>3.63</v>
      </c>
      <c r="CP698" s="1">
        <v>3.38</v>
      </c>
      <c r="CQ698" s="1">
        <v>2.6</v>
      </c>
      <c r="CR698" s="1">
        <v>3.63</v>
      </c>
      <c r="CS698" s="1">
        <v>3.34</v>
      </c>
      <c r="CT698" s="1">
        <v>2.86</v>
      </c>
      <c r="CV698" s="1">
        <v>198411</v>
      </c>
      <c r="CW698" s="1">
        <v>-5.8</v>
      </c>
      <c r="CX698" s="1">
        <v>-2.48</v>
      </c>
      <c r="CY698" s="1">
        <v>0.13</v>
      </c>
      <c r="CZ698" s="1">
        <v>1.1399999999999999</v>
      </c>
      <c r="DA698" s="1">
        <v>-2.87</v>
      </c>
      <c r="DB698" s="1">
        <v>-0.3</v>
      </c>
      <c r="DC698" s="1">
        <v>-0.14000000000000001</v>
      </c>
      <c r="DD698" s="1">
        <v>0.14000000000000001</v>
      </c>
      <c r="DE698" s="1">
        <v>1.66</v>
      </c>
      <c r="DF698" s="1">
        <v>-2.42</v>
      </c>
      <c r="DG698" s="1">
        <v>-3.46</v>
      </c>
      <c r="DH698" s="1">
        <v>-1.46</v>
      </c>
      <c r="DI698" s="1">
        <v>0.77</v>
      </c>
      <c r="DJ698" s="1">
        <v>-0.81</v>
      </c>
      <c r="DK698" s="1">
        <v>0.47</v>
      </c>
      <c r="DL698" s="1">
        <v>-0.05</v>
      </c>
      <c r="DM698" s="1">
        <v>0.32</v>
      </c>
      <c r="DN698" s="1">
        <v>0.95</v>
      </c>
      <c r="DO698" s="1">
        <v>2.58</v>
      </c>
      <c r="DQ698" s="1">
        <v>198311</v>
      </c>
      <c r="DR698" s="1">
        <v>-99.99</v>
      </c>
      <c r="DS698" s="1">
        <v>2.2200000000000002</v>
      </c>
      <c r="DT698" s="1">
        <v>5.47</v>
      </c>
      <c r="DU698" s="1">
        <v>3.74</v>
      </c>
      <c r="DV698" s="1">
        <v>1.99</v>
      </c>
      <c r="DW698" s="1">
        <v>5.19</v>
      </c>
      <c r="DX698" s="1">
        <v>5.15</v>
      </c>
      <c r="DY698" s="1">
        <v>5.04</v>
      </c>
      <c r="DZ698" s="1">
        <v>2.74</v>
      </c>
      <c r="EA698" s="1">
        <v>1.56</v>
      </c>
      <c r="EB698" s="1">
        <v>4.17</v>
      </c>
      <c r="EC698" s="1">
        <v>4.1900000000000004</v>
      </c>
      <c r="ED698" s="1">
        <v>6.49</v>
      </c>
      <c r="EE698" s="1">
        <v>4.99</v>
      </c>
      <c r="EF698" s="1">
        <v>5.33</v>
      </c>
      <c r="EG698" s="1">
        <v>4.5999999999999996</v>
      </c>
      <c r="EH698" s="1">
        <v>5.53</v>
      </c>
      <c r="EI698" s="1">
        <v>2.81</v>
      </c>
      <c r="EJ698" s="1">
        <v>2.67</v>
      </c>
      <c r="EL698">
        <v>198311</v>
      </c>
      <c r="EM698">
        <v>2.16</v>
      </c>
      <c r="EN698">
        <v>2.0299999999999998</v>
      </c>
      <c r="EO698">
        <v>-0.64</v>
      </c>
      <c r="EP698">
        <v>0.7</v>
      </c>
      <c r="ER698" s="1">
        <v>198405</v>
      </c>
      <c r="ES698" s="1">
        <v>1.52</v>
      </c>
      <c r="EU698" s="1">
        <v>198306</v>
      </c>
      <c r="EV698" s="1">
        <v>0.19</v>
      </c>
      <c r="EX698" s="1">
        <v>198805</v>
      </c>
      <c r="EY698" s="1">
        <v>-0.11</v>
      </c>
      <c r="FA698" s="1">
        <v>198405</v>
      </c>
      <c r="FB698" s="1">
        <f>IF(ISERROR(VLOOKUP($FA698,MOM,LOOKUPS!C$12,0)*$FB$6+VLOOKUP($FA698,STREV,LOOKUPS!C$10,0)*$FC$6+VLOOKUP($FA698,LTREV,LOOKUPS!C$9,0)*$FD$6+VLOOKUP($FA698,CFP,LOOKUPS!C$6,0)*$FE$6+VLOOKUP($FA698,EP,LOOKUPS!C$8,0)*$FF$6+VLOOKUP($FA698,BM,LOOKUPS!C$5,0)*$FG$6+VLOOKUP($FA698,DIV,LOOKUPS!C$7,0)*$FH$6++VLOOKUP($FA698,SIZE,LOOKUPS!C$11,0)*$FI$6),"",VLOOKUP($FA698,MOM,LOOKUPS!C$12,0)*$FB$6+VLOOKUP($FA698,STREV,LOOKUPS!C$10,0)*$FC$6+VLOOKUP($FA698,LTREV,LOOKUPS!C$9,0)*$FD$6+VLOOKUP($FA698,CFP,LOOKUPS!C$6,0)*$FE$6+VLOOKUP($FA698,EP,LOOKUPS!C$8,0)*$FF$6+VLOOKUP($FA698,BM,LOOKUPS!C$5,0)*$FG$6+VLOOKUP($FA698,DIV,LOOKUPS!C$7,0)*$FH$6++VLOOKUP($FA698,SIZE,LOOKUPS!C$11,0)*$FI$6)</f>
        <v>-6.8266999999999998</v>
      </c>
      <c r="FC698" s="1">
        <f>IF(ISERROR(VLOOKUP($FA698,MOM,LOOKUPS!D$12,0)*$FB$6+VLOOKUP($FA698,STREV,LOOKUPS!D$10,0)*$FC$6+VLOOKUP($FA698,LTREV,LOOKUPS!D$9,0)*$FD$6+VLOOKUP($FA698,CFP,LOOKUPS!D$6,0)*$FE$6+VLOOKUP($FA698,EP,LOOKUPS!D$8,0)*$FF$6+VLOOKUP($FA698,BM,LOOKUPS!D$5,0)*$FG$6+VLOOKUP($FA698,DIV,LOOKUPS!D$7,0)*$FH$6++VLOOKUP($FA698,SIZE,LOOKUPS!D$11,0)*$FI$6),"",VLOOKUP($FA698,MOM,LOOKUPS!D$12,0)*$FB$6+VLOOKUP($FA698,STREV,LOOKUPS!D$10,0)*$FC$6+VLOOKUP($FA698,LTREV,LOOKUPS!D$9,0)*$FD$6+VLOOKUP($FA698,CFP,LOOKUPS!D$6,0)*$FE$6+VLOOKUP($FA698,EP,LOOKUPS!D$8,0)*$FF$6+VLOOKUP($FA698,BM,LOOKUPS!D$5,0)*$FG$6+VLOOKUP($FA698,DIV,LOOKUPS!D$7,0)*$FH$6++VLOOKUP($FA698,SIZE,LOOKUPS!D$11,0)*$FI$6)</f>
        <v>-5.1372999999999998</v>
      </c>
      <c r="FD698" s="1">
        <f>IF(ISERROR(VLOOKUP($FA698,MOM,LOOKUPS!E$12,0)*$FB$6+VLOOKUP($FA698,STREV,LOOKUPS!E$10,0)*$FC$6+VLOOKUP($FA698,LTREV,LOOKUPS!E$9,0)*$FD$6+VLOOKUP($FA698,CFP,LOOKUPS!E$6,0)*$FE$6+VLOOKUP($FA698,EP,LOOKUPS!E$8,0)*$FF$6+VLOOKUP($FA698,BM,LOOKUPS!E$5,0)*$FG$6+VLOOKUP($FA698,DIV,LOOKUPS!E$7,0)*$FH$6++VLOOKUP($FA698,SIZE,LOOKUPS!E$11,0)*$FI$6),"",VLOOKUP($FA698,MOM,LOOKUPS!E$12,0)*$FB$6+VLOOKUP($FA698,STREV,LOOKUPS!E$10,0)*$FC$6+VLOOKUP($FA698,LTREV,LOOKUPS!E$9,0)*$FD$6+VLOOKUP($FA698,CFP,LOOKUPS!E$6,0)*$FE$6+VLOOKUP($FA698,EP,LOOKUPS!E$8,0)*$FF$6+VLOOKUP($FA698,BM,LOOKUPS!E$5,0)*$FG$6+VLOOKUP($FA698,DIV,LOOKUPS!E$7,0)*$FH$6++VLOOKUP($FA698,SIZE,LOOKUPS!E$11,0)*$FI$6)</f>
        <v>-4.2588000000000008</v>
      </c>
      <c r="FE698" s="1">
        <f>IF(ISERROR(VLOOKUP($FA698,MOM,LOOKUPS!F$12,0)*$FB$6+VLOOKUP($FA698,STREV,LOOKUPS!F$10,0)*$FC$6+VLOOKUP($FA698,LTREV,LOOKUPS!F$9,0)*$FD$6+VLOOKUP($FA698,CFP,LOOKUPS!F$6,0)*$FE$6+VLOOKUP($FA698,EP,LOOKUPS!F$8,0)*$FF$6+VLOOKUP($FA698,BM,LOOKUPS!F$5,0)*$FG$6+VLOOKUP($FA698,DIV,LOOKUPS!F$7,0)*$FH$6++VLOOKUP($FA698,SIZE,LOOKUPS!F$11,0)*$FI$6),"",VLOOKUP($FA698,MOM,LOOKUPS!F$12,0)*$FB$6+VLOOKUP($FA698,STREV,LOOKUPS!F$10,0)*$FC$6+VLOOKUP($FA698,LTREV,LOOKUPS!F$9,0)*$FD$6+VLOOKUP($FA698,CFP,LOOKUPS!F$6,0)*$FE$6+VLOOKUP($FA698,EP,LOOKUPS!F$8,0)*$FF$6+VLOOKUP($FA698,BM,LOOKUPS!F$5,0)*$FG$6+VLOOKUP($FA698,DIV,LOOKUPS!F$7,0)*$FH$6++VLOOKUP($FA698,SIZE,LOOKUPS!F$11,0)*$FI$6)</f>
        <v>-4.1585000000000001</v>
      </c>
      <c r="FF698" s="1">
        <f>IF(ISERROR(VLOOKUP($FA698,MOM,LOOKUPS!G$12,0)*$FB$6+VLOOKUP($FA698,STREV,LOOKUPS!G$10,0)*$FC$6+VLOOKUP($FA698,LTREV,LOOKUPS!G$9,0)*$FD$6+VLOOKUP($FA698,CFP,LOOKUPS!G$6,0)*$FE$6+VLOOKUP($FA698,EP,LOOKUPS!G$8,0)*$FF$6+VLOOKUP($FA698,BM,LOOKUPS!G$5,0)*$FG$6+VLOOKUP($FA698,DIV,LOOKUPS!G$7,0)*$FH$6++VLOOKUP($FA698,SIZE,LOOKUPS!G$11,0)*$FI$6),"",VLOOKUP($FA698,MOM,LOOKUPS!G$12,0)*$FB$6+VLOOKUP($FA698,STREV,LOOKUPS!G$10,0)*$FC$6+VLOOKUP($FA698,LTREV,LOOKUPS!G$9,0)*$FD$6+VLOOKUP($FA698,CFP,LOOKUPS!G$6,0)*$FE$6+VLOOKUP($FA698,EP,LOOKUPS!G$8,0)*$FF$6+VLOOKUP($FA698,BM,LOOKUPS!G$5,0)*$FG$6+VLOOKUP($FA698,DIV,LOOKUPS!G$7,0)*$FH$6++VLOOKUP($FA698,SIZE,LOOKUPS!G$11,0)*$FI$6)</f>
        <v>-4.4519000000000002</v>
      </c>
      <c r="FG698" s="1">
        <f>IF(ISERROR(VLOOKUP($FA698,MOM,LOOKUPS!H$12,0)*$FB$6+VLOOKUP($FA698,STREV,LOOKUPS!H$10,0)*$FC$6+VLOOKUP($FA698,LTREV,LOOKUPS!H$9,0)*$FD$6+VLOOKUP($FA698,CFP,LOOKUPS!H$6,0)*$FE$6+VLOOKUP($FA698,EP,LOOKUPS!H$8,0)*$FF$6+VLOOKUP($FA698,BM,LOOKUPS!H$5,0)*$FG$6+VLOOKUP($FA698,DIV,LOOKUPS!H$7,0)*$FH$6++VLOOKUP($FA698,SIZE,LOOKUPS!H$11,0)*$FI$6),"",VLOOKUP($FA698,MOM,LOOKUPS!H$12,0)*$FB$6+VLOOKUP($FA698,STREV,LOOKUPS!H$10,0)*$FC$6+VLOOKUP($FA698,LTREV,LOOKUPS!H$9,0)*$FD$6+VLOOKUP($FA698,CFP,LOOKUPS!H$6,0)*$FE$6+VLOOKUP($FA698,EP,LOOKUPS!H$8,0)*$FF$6+VLOOKUP($FA698,BM,LOOKUPS!H$5,0)*$FG$6+VLOOKUP($FA698,DIV,LOOKUPS!H$7,0)*$FH$6++VLOOKUP($FA698,SIZE,LOOKUPS!H$11,0)*$FI$6)</f>
        <v>-5.0179</v>
      </c>
      <c r="FH698" s="1">
        <f>IF(ISERROR(VLOOKUP($FA698,MOM,LOOKUPS!I$12,0)*$FB$6+VLOOKUP($FA698,STREV,LOOKUPS!I$10,0)*$FC$6+VLOOKUP($FA698,LTREV,LOOKUPS!I$9,0)*$FD$6+VLOOKUP($FA698,CFP,LOOKUPS!I$6,0)*$FE$6+VLOOKUP($FA698,EP,LOOKUPS!I$8,0)*$FF$6+VLOOKUP($FA698,BM,LOOKUPS!I$5,0)*$FG$6+VLOOKUP($FA698,DIV,LOOKUPS!I$7,0)*$FH$6++VLOOKUP($FA698,SIZE,LOOKUPS!I$11,0)*$FI$6),"",VLOOKUP($FA698,MOM,LOOKUPS!I$12,0)*$FB$6+VLOOKUP($FA698,STREV,LOOKUPS!I$10,0)*$FC$6+VLOOKUP($FA698,LTREV,LOOKUPS!I$9,0)*$FD$6+VLOOKUP($FA698,CFP,LOOKUPS!I$6,0)*$FE$6+VLOOKUP($FA698,EP,LOOKUPS!I$8,0)*$FF$6+VLOOKUP($FA698,BM,LOOKUPS!I$5,0)*$FG$6+VLOOKUP($FA698,DIV,LOOKUPS!I$7,0)*$FH$6++VLOOKUP($FA698,SIZE,LOOKUPS!I$11,0)*$FI$6)</f>
        <v>-4.3088999999999995</v>
      </c>
      <c r="FI698" s="1">
        <f>IF(ISERROR(VLOOKUP($FA698,MOM,LOOKUPS!J$12,0)*$FB$6+VLOOKUP($FA698,STREV,LOOKUPS!J$10,0)*$FC$6+VLOOKUP($FA698,LTREV,LOOKUPS!J$9,0)*$FD$6+VLOOKUP($FA698,CFP,LOOKUPS!J$6,0)*$FE$6+VLOOKUP($FA698,EP,LOOKUPS!J$8,0)*$FF$6+VLOOKUP($FA698,BM,LOOKUPS!J$5,0)*$FG$6+VLOOKUP($FA698,DIV,LOOKUPS!J$7,0)*$FH$6++VLOOKUP($FA698,SIZE,LOOKUPS!J$11,0)*$FI$6),"",VLOOKUP($FA698,MOM,LOOKUPS!J$12,0)*$FB$6+VLOOKUP($FA698,STREV,LOOKUPS!J$10,0)*$FC$6+VLOOKUP($FA698,LTREV,LOOKUPS!J$9,0)*$FD$6+VLOOKUP($FA698,CFP,LOOKUPS!J$6,0)*$FE$6+VLOOKUP($FA698,EP,LOOKUPS!J$8,0)*$FF$6+VLOOKUP($FA698,BM,LOOKUPS!J$5,0)*$FG$6+VLOOKUP($FA698,DIV,LOOKUPS!J$7,0)*$FH$6++VLOOKUP($FA698,SIZE,LOOKUPS!J$11,0)*$FI$6)</f>
        <v>-4.4787999999999997</v>
      </c>
      <c r="FJ698" s="1">
        <f>IF(ISERROR(VLOOKUP($FA698,MOM,LOOKUPS!K$12,0)*$FB$6+VLOOKUP($FA698,STREV,LOOKUPS!K$10,0)*$FC$6+VLOOKUP($FA698,LTREV,LOOKUPS!K$9,0)*$FD$6+VLOOKUP($FA698,CFP,LOOKUPS!K$6,0)*$FE$6+VLOOKUP($FA698,EP,LOOKUPS!K$8,0)*$FF$6+VLOOKUP($FA698,BM,LOOKUPS!K$5,0)*$FG$6+VLOOKUP($FA698,DIV,LOOKUPS!K$7,0)*$FH$6++VLOOKUP($FA698,SIZE,LOOKUPS!K$11,0)*$FI$6),"",VLOOKUP($FA698,MOM,LOOKUPS!K$12,0)*$FB$6+VLOOKUP($FA698,STREV,LOOKUPS!K$10,0)*$FC$6+VLOOKUP($FA698,LTREV,LOOKUPS!K$9,0)*$FD$6+VLOOKUP($FA698,CFP,LOOKUPS!K$6,0)*$FE$6+VLOOKUP($FA698,EP,LOOKUPS!K$8,0)*$FF$6+VLOOKUP($FA698,BM,LOOKUPS!K$5,0)*$FG$6+VLOOKUP($FA698,DIV,LOOKUPS!K$7,0)*$FH$6++VLOOKUP($FA698,SIZE,LOOKUPS!K$11,0)*$FI$6)</f>
        <v>-4.6562999999999999</v>
      </c>
      <c r="FK698" s="1">
        <f>IF(ISERROR(VLOOKUP($FA698,MOM,LOOKUPS!L$12,0)*$FB$6+VLOOKUP($FA698,STREV,LOOKUPS!L$10,0)*$FC$6+VLOOKUP($FA698,LTREV,LOOKUPS!L$9,0)*$FD$6+VLOOKUP($FA698,CFP,LOOKUPS!L$6,0)*$FE$6+VLOOKUP($FA698,EP,LOOKUPS!L$8,0)*$FF$6+VLOOKUP($FA698,BM,LOOKUPS!L$5,0)*$FG$6+VLOOKUP($FA698,DIV,LOOKUPS!L$7,0)*$FH$6++VLOOKUP($FA698,SIZE,LOOKUPS!L$11,0)*$FI$6),"",VLOOKUP($FA698,MOM,LOOKUPS!L$12,0)*$FB$6+VLOOKUP($FA698,STREV,LOOKUPS!L$10,0)*$FC$6+VLOOKUP($FA698,LTREV,LOOKUPS!L$9,0)*$FD$6+VLOOKUP($FA698,CFP,LOOKUPS!L$6,0)*$FE$6+VLOOKUP($FA698,EP,LOOKUPS!L$8,0)*$FF$6+VLOOKUP($FA698,BM,LOOKUPS!L$5,0)*$FG$6+VLOOKUP($FA698,DIV,LOOKUPS!L$7,0)*$FH$6++VLOOKUP($FA698,SIZE,LOOKUPS!L$11,0)*$FI$6)</f>
        <v>-3.7954000000000003</v>
      </c>
    </row>
    <row r="699" spans="1:167" x14ac:dyDescent="0.3">
      <c r="A699" s="1">
        <v>198406</v>
      </c>
      <c r="B699" s="1">
        <v>-0.43</v>
      </c>
      <c r="C699" s="1">
        <v>1.73</v>
      </c>
      <c r="D699" s="1">
        <v>2.91</v>
      </c>
      <c r="E699" s="1">
        <v>1.39</v>
      </c>
      <c r="F699" s="1">
        <v>2.5499999999999998</v>
      </c>
      <c r="G699" s="1">
        <v>2.86</v>
      </c>
      <c r="H699" s="1">
        <v>2.2799999999999998</v>
      </c>
      <c r="I699" s="1">
        <v>2.0499999999999998</v>
      </c>
      <c r="J699" s="1">
        <v>2.48</v>
      </c>
      <c r="K699" s="1">
        <v>2.0299999999999998</v>
      </c>
      <c r="M699" s="1">
        <v>198307</v>
      </c>
      <c r="N699" s="1">
        <v>-1.38</v>
      </c>
      <c r="O699" s="1">
        <v>-1.07</v>
      </c>
      <c r="P699" s="1">
        <v>-0.91</v>
      </c>
      <c r="Q699" s="1">
        <v>0.73</v>
      </c>
      <c r="R699" s="1">
        <v>-1.1000000000000001</v>
      </c>
      <c r="S699" s="1">
        <v>-1.1499999999999999</v>
      </c>
      <c r="T699" s="1">
        <v>-1.63</v>
      </c>
      <c r="U699" s="1">
        <v>-2.5499999999999998</v>
      </c>
      <c r="V699" s="1">
        <v>-3.73</v>
      </c>
      <c r="W699" s="1">
        <v>-4.3499999999999996</v>
      </c>
      <c r="Y699" s="1">
        <v>198806</v>
      </c>
      <c r="Z699" s="1">
        <v>3.19</v>
      </c>
      <c r="AA699" s="1">
        <v>6.64</v>
      </c>
      <c r="AB699" s="1">
        <v>4.93</v>
      </c>
      <c r="AC699" s="1">
        <v>6.3</v>
      </c>
      <c r="AD699" s="1">
        <v>6.41</v>
      </c>
      <c r="AE699" s="1">
        <v>6.31</v>
      </c>
      <c r="AF699" s="1">
        <v>5.69</v>
      </c>
      <c r="AG699" s="1">
        <v>3.98</v>
      </c>
      <c r="AH699" s="1">
        <v>6.45</v>
      </c>
      <c r="AI699" s="1">
        <v>6.22</v>
      </c>
      <c r="AK699">
        <v>200812</v>
      </c>
      <c r="AL699">
        <v>0.54</v>
      </c>
      <c r="AM699">
        <v>2.61</v>
      </c>
      <c r="AN699">
        <v>3.97</v>
      </c>
      <c r="AO699">
        <v>5.8</v>
      </c>
      <c r="AP699">
        <v>3.11</v>
      </c>
      <c r="AQ699">
        <v>2.79</v>
      </c>
      <c r="AR699">
        <v>4.16</v>
      </c>
      <c r="AS699">
        <v>3.99</v>
      </c>
      <c r="AT699">
        <v>5.98</v>
      </c>
      <c r="AU699">
        <v>3.85</v>
      </c>
      <c r="AV699">
        <v>1.98</v>
      </c>
      <c r="AW699">
        <v>0.93</v>
      </c>
      <c r="AX699">
        <v>4.79</v>
      </c>
      <c r="AY699">
        <v>4.2</v>
      </c>
      <c r="AZ699">
        <v>4.13</v>
      </c>
      <c r="BA699">
        <v>2.7</v>
      </c>
      <c r="BB699">
        <v>5.44</v>
      </c>
      <c r="BC699">
        <v>8.0399999999999991</v>
      </c>
      <c r="BD699">
        <v>4.18</v>
      </c>
      <c r="BF699" s="1">
        <v>200812</v>
      </c>
      <c r="BG699" s="1">
        <v>0.95</v>
      </c>
      <c r="BH699" s="1">
        <v>2.95</v>
      </c>
      <c r="BI699" s="1">
        <v>3.59</v>
      </c>
      <c r="BJ699" s="1">
        <v>5.29</v>
      </c>
      <c r="BK699" s="1">
        <v>3.4</v>
      </c>
      <c r="BL699" s="1">
        <v>3.35</v>
      </c>
      <c r="BM699" s="1">
        <v>3.36</v>
      </c>
      <c r="BN699" s="1">
        <v>2.97</v>
      </c>
      <c r="BO699" s="1">
        <v>6.04</v>
      </c>
      <c r="BP699" s="1">
        <v>3.14</v>
      </c>
      <c r="BQ699" s="1">
        <v>3.73</v>
      </c>
      <c r="BR699" s="1">
        <v>1.51</v>
      </c>
      <c r="BS699" s="1">
        <v>5.27</v>
      </c>
      <c r="BT699" s="1">
        <v>4.03</v>
      </c>
      <c r="BU699" s="1">
        <v>2.68</v>
      </c>
      <c r="BV699" s="1">
        <v>2.41</v>
      </c>
      <c r="BW699" s="1">
        <v>3.58</v>
      </c>
      <c r="BX699" s="1">
        <v>6.89</v>
      </c>
      <c r="BY699" s="1">
        <v>5.15</v>
      </c>
      <c r="CA699" s="1">
        <v>198312</v>
      </c>
      <c r="CB699" s="1">
        <v>-5.97</v>
      </c>
      <c r="CC699" s="1">
        <v>-3.79</v>
      </c>
      <c r="CD699" s="1">
        <v>-1.45</v>
      </c>
      <c r="CE699" s="1">
        <v>0.04</v>
      </c>
      <c r="CF699" s="1">
        <v>-4.47</v>
      </c>
      <c r="CG699" s="1">
        <v>-1.85</v>
      </c>
      <c r="CH699" s="1">
        <v>-1.38</v>
      </c>
      <c r="CI699" s="1">
        <v>-0.5</v>
      </c>
      <c r="CJ699" s="1">
        <v>0.08</v>
      </c>
      <c r="CK699" s="1">
        <v>-5.23</v>
      </c>
      <c r="CL699" s="1">
        <v>-2.73</v>
      </c>
      <c r="CM699" s="1">
        <v>-1.72</v>
      </c>
      <c r="CN699" s="1">
        <v>-2.02</v>
      </c>
      <c r="CO699" s="1">
        <v>-1.47</v>
      </c>
      <c r="CP699" s="1">
        <v>-1.29</v>
      </c>
      <c r="CQ699" s="1">
        <v>-0.98</v>
      </c>
      <c r="CR699" s="1">
        <v>-0.02</v>
      </c>
      <c r="CS699" s="1">
        <v>0.47</v>
      </c>
      <c r="CT699" s="1">
        <v>-0.18</v>
      </c>
      <c r="CV699" s="1">
        <v>198412</v>
      </c>
      <c r="CW699" s="1">
        <v>-0.62</v>
      </c>
      <c r="CX699" s="1">
        <v>1.55</v>
      </c>
      <c r="CY699" s="1">
        <v>2.35</v>
      </c>
      <c r="CZ699" s="1">
        <v>2.34</v>
      </c>
      <c r="DA699" s="1">
        <v>1.66</v>
      </c>
      <c r="DB699" s="1">
        <v>1.81</v>
      </c>
      <c r="DC699" s="1">
        <v>2.12</v>
      </c>
      <c r="DD699" s="1">
        <v>2.64</v>
      </c>
      <c r="DE699" s="1">
        <v>2.27</v>
      </c>
      <c r="DF699" s="1">
        <v>1.59</v>
      </c>
      <c r="DG699" s="1">
        <v>1.75</v>
      </c>
      <c r="DH699" s="1">
        <v>1.25</v>
      </c>
      <c r="DI699" s="1">
        <v>2.3199999999999998</v>
      </c>
      <c r="DJ699" s="1">
        <v>2.27</v>
      </c>
      <c r="DK699" s="1">
        <v>1.99</v>
      </c>
      <c r="DL699" s="1">
        <v>2.84</v>
      </c>
      <c r="DM699" s="1">
        <v>2.46</v>
      </c>
      <c r="DN699" s="1">
        <v>2.11</v>
      </c>
      <c r="DO699" s="1">
        <v>2.4700000000000002</v>
      </c>
      <c r="DQ699" s="1">
        <v>198312</v>
      </c>
      <c r="DR699" s="1">
        <v>-99.99</v>
      </c>
      <c r="DS699" s="1">
        <v>-2.36</v>
      </c>
      <c r="DT699" s="1">
        <v>-1.94</v>
      </c>
      <c r="DU699" s="1">
        <v>-1.32</v>
      </c>
      <c r="DV699" s="1">
        <v>-2.52</v>
      </c>
      <c r="DW699" s="1">
        <v>-1.51</v>
      </c>
      <c r="DX699" s="1">
        <v>-1.84</v>
      </c>
      <c r="DY699" s="1">
        <v>-2.02</v>
      </c>
      <c r="DZ699" s="1">
        <v>-0.84</v>
      </c>
      <c r="EA699" s="1">
        <v>-2.64</v>
      </c>
      <c r="EB699" s="1">
        <v>-1.89</v>
      </c>
      <c r="EC699" s="1">
        <v>-1.04</v>
      </c>
      <c r="ED699" s="1">
        <v>-2.12</v>
      </c>
      <c r="EE699" s="1">
        <v>-1.9</v>
      </c>
      <c r="EF699" s="1">
        <v>-1.77</v>
      </c>
      <c r="EG699" s="1">
        <v>-1.89</v>
      </c>
      <c r="EH699" s="1">
        <v>-2.17</v>
      </c>
      <c r="EI699" s="1">
        <v>-1.28</v>
      </c>
      <c r="EJ699" s="1">
        <v>-0.4</v>
      </c>
      <c r="EL699">
        <v>198312</v>
      </c>
      <c r="EM699">
        <v>-1.78</v>
      </c>
      <c r="EN699">
        <v>-0.28999999999999998</v>
      </c>
      <c r="EO699">
        <v>1.68</v>
      </c>
      <c r="EP699">
        <v>0.73</v>
      </c>
      <c r="ER699" s="1">
        <v>198406</v>
      </c>
      <c r="ES699" s="1">
        <v>-0.7</v>
      </c>
      <c r="EU699" s="1">
        <v>198307</v>
      </c>
      <c r="EV699" s="1">
        <v>2.0099999999999998</v>
      </c>
      <c r="EX699" s="1">
        <v>198806</v>
      </c>
      <c r="EY699" s="1">
        <v>1.83</v>
      </c>
      <c r="FA699" s="1">
        <v>198406</v>
      </c>
      <c r="FB699" s="1">
        <f>IF(ISERROR(VLOOKUP($FA699,MOM,LOOKUPS!C$12,0)*$FB$6+VLOOKUP($FA699,STREV,LOOKUPS!C$10,0)*$FC$6+VLOOKUP($FA699,LTREV,LOOKUPS!C$9,0)*$FD$6+VLOOKUP($FA699,CFP,LOOKUPS!C$6,0)*$FE$6+VLOOKUP($FA699,EP,LOOKUPS!C$8,0)*$FF$6+VLOOKUP($FA699,BM,LOOKUPS!C$5,0)*$FG$6+VLOOKUP($FA699,DIV,LOOKUPS!C$7,0)*$FH$6++VLOOKUP($FA699,SIZE,LOOKUPS!C$11,0)*$FI$6),"",VLOOKUP($FA699,MOM,LOOKUPS!C$12,0)*$FB$6+VLOOKUP($FA699,STREV,LOOKUPS!C$10,0)*$FC$6+VLOOKUP($FA699,LTREV,LOOKUPS!C$9,0)*$FD$6+VLOOKUP($FA699,CFP,LOOKUPS!C$6,0)*$FE$6+VLOOKUP($FA699,EP,LOOKUPS!C$8,0)*$FF$6+VLOOKUP($FA699,BM,LOOKUPS!C$5,0)*$FG$6+VLOOKUP($FA699,DIV,LOOKUPS!C$7,0)*$FH$6++VLOOKUP($FA699,SIZE,LOOKUPS!C$11,0)*$FI$6)</f>
        <v>0.64760000000000006</v>
      </c>
      <c r="FC699" s="1">
        <f>IF(ISERROR(VLOOKUP($FA699,MOM,LOOKUPS!D$12,0)*$FB$6+VLOOKUP($FA699,STREV,LOOKUPS!D$10,0)*$FC$6+VLOOKUP($FA699,LTREV,LOOKUPS!D$9,0)*$FD$6+VLOOKUP($FA699,CFP,LOOKUPS!D$6,0)*$FE$6+VLOOKUP($FA699,EP,LOOKUPS!D$8,0)*$FF$6+VLOOKUP($FA699,BM,LOOKUPS!D$5,0)*$FG$6+VLOOKUP($FA699,DIV,LOOKUPS!D$7,0)*$FH$6++VLOOKUP($FA699,SIZE,LOOKUPS!D$11,0)*$FI$6),"",VLOOKUP($FA699,MOM,LOOKUPS!D$12,0)*$FB$6+VLOOKUP($FA699,STREV,LOOKUPS!D$10,0)*$FC$6+VLOOKUP($FA699,LTREV,LOOKUPS!D$9,0)*$FD$6+VLOOKUP($FA699,CFP,LOOKUPS!D$6,0)*$FE$6+VLOOKUP($FA699,EP,LOOKUPS!D$8,0)*$FF$6+VLOOKUP($FA699,BM,LOOKUPS!D$5,0)*$FG$6+VLOOKUP($FA699,DIV,LOOKUPS!D$7,0)*$FH$6++VLOOKUP($FA699,SIZE,LOOKUPS!D$11,0)*$FI$6)</f>
        <v>2.1707000000000001</v>
      </c>
      <c r="FD699" s="1">
        <f>IF(ISERROR(VLOOKUP($FA699,MOM,LOOKUPS!E$12,0)*$FB$6+VLOOKUP($FA699,STREV,LOOKUPS!E$10,0)*$FC$6+VLOOKUP($FA699,LTREV,LOOKUPS!E$9,0)*$FD$6+VLOOKUP($FA699,CFP,LOOKUPS!E$6,0)*$FE$6+VLOOKUP($FA699,EP,LOOKUPS!E$8,0)*$FF$6+VLOOKUP($FA699,BM,LOOKUPS!E$5,0)*$FG$6+VLOOKUP($FA699,DIV,LOOKUPS!E$7,0)*$FH$6++VLOOKUP($FA699,SIZE,LOOKUPS!E$11,0)*$FI$6),"",VLOOKUP($FA699,MOM,LOOKUPS!E$12,0)*$FB$6+VLOOKUP($FA699,STREV,LOOKUPS!E$10,0)*$FC$6+VLOOKUP($FA699,LTREV,LOOKUPS!E$9,0)*$FD$6+VLOOKUP($FA699,CFP,LOOKUPS!E$6,0)*$FE$6+VLOOKUP($FA699,EP,LOOKUPS!E$8,0)*$FF$6+VLOOKUP($FA699,BM,LOOKUPS!E$5,0)*$FG$6+VLOOKUP($FA699,DIV,LOOKUPS!E$7,0)*$FH$6++VLOOKUP($FA699,SIZE,LOOKUPS!E$11,0)*$FI$6)</f>
        <v>2.0141</v>
      </c>
      <c r="FE699" s="1">
        <f>IF(ISERROR(VLOOKUP($FA699,MOM,LOOKUPS!F$12,0)*$FB$6+VLOOKUP($FA699,STREV,LOOKUPS!F$10,0)*$FC$6+VLOOKUP($FA699,LTREV,LOOKUPS!F$9,0)*$FD$6+VLOOKUP($FA699,CFP,LOOKUPS!F$6,0)*$FE$6+VLOOKUP($FA699,EP,LOOKUPS!F$8,0)*$FF$6+VLOOKUP($FA699,BM,LOOKUPS!F$5,0)*$FG$6+VLOOKUP($FA699,DIV,LOOKUPS!F$7,0)*$FH$6++VLOOKUP($FA699,SIZE,LOOKUPS!F$11,0)*$FI$6),"",VLOOKUP($FA699,MOM,LOOKUPS!F$12,0)*$FB$6+VLOOKUP($FA699,STREV,LOOKUPS!F$10,0)*$FC$6+VLOOKUP($FA699,LTREV,LOOKUPS!F$9,0)*$FD$6+VLOOKUP($FA699,CFP,LOOKUPS!F$6,0)*$FE$6+VLOOKUP($FA699,EP,LOOKUPS!F$8,0)*$FF$6+VLOOKUP($FA699,BM,LOOKUPS!F$5,0)*$FG$6+VLOOKUP($FA699,DIV,LOOKUPS!F$7,0)*$FH$6++VLOOKUP($FA699,SIZE,LOOKUPS!F$11,0)*$FI$6)</f>
        <v>1.5829</v>
      </c>
      <c r="FF699" s="1">
        <f>IF(ISERROR(VLOOKUP($FA699,MOM,LOOKUPS!G$12,0)*$FB$6+VLOOKUP($FA699,STREV,LOOKUPS!G$10,0)*$FC$6+VLOOKUP($FA699,LTREV,LOOKUPS!G$9,0)*$FD$6+VLOOKUP($FA699,CFP,LOOKUPS!G$6,0)*$FE$6+VLOOKUP($FA699,EP,LOOKUPS!G$8,0)*$FF$6+VLOOKUP($FA699,BM,LOOKUPS!G$5,0)*$FG$6+VLOOKUP($FA699,DIV,LOOKUPS!G$7,0)*$FH$6++VLOOKUP($FA699,SIZE,LOOKUPS!G$11,0)*$FI$6),"",VLOOKUP($FA699,MOM,LOOKUPS!G$12,0)*$FB$6+VLOOKUP($FA699,STREV,LOOKUPS!G$10,0)*$FC$6+VLOOKUP($FA699,LTREV,LOOKUPS!G$9,0)*$FD$6+VLOOKUP($FA699,CFP,LOOKUPS!G$6,0)*$FE$6+VLOOKUP($FA699,EP,LOOKUPS!G$8,0)*$FF$6+VLOOKUP($FA699,BM,LOOKUPS!G$5,0)*$FG$6+VLOOKUP($FA699,DIV,LOOKUPS!G$7,0)*$FH$6++VLOOKUP($FA699,SIZE,LOOKUPS!G$11,0)*$FI$6)</f>
        <v>1.8290999999999999</v>
      </c>
      <c r="FG699" s="1">
        <f>IF(ISERROR(VLOOKUP($FA699,MOM,LOOKUPS!H$12,0)*$FB$6+VLOOKUP($FA699,STREV,LOOKUPS!H$10,0)*$FC$6+VLOOKUP($FA699,LTREV,LOOKUPS!H$9,0)*$FD$6+VLOOKUP($FA699,CFP,LOOKUPS!H$6,0)*$FE$6+VLOOKUP($FA699,EP,LOOKUPS!H$8,0)*$FF$6+VLOOKUP($FA699,BM,LOOKUPS!H$5,0)*$FG$6+VLOOKUP($FA699,DIV,LOOKUPS!H$7,0)*$FH$6++VLOOKUP($FA699,SIZE,LOOKUPS!H$11,0)*$FI$6),"",VLOOKUP($FA699,MOM,LOOKUPS!H$12,0)*$FB$6+VLOOKUP($FA699,STREV,LOOKUPS!H$10,0)*$FC$6+VLOOKUP($FA699,LTREV,LOOKUPS!H$9,0)*$FD$6+VLOOKUP($FA699,CFP,LOOKUPS!H$6,0)*$FE$6+VLOOKUP($FA699,EP,LOOKUPS!H$8,0)*$FF$6+VLOOKUP($FA699,BM,LOOKUPS!H$5,0)*$FG$6+VLOOKUP($FA699,DIV,LOOKUPS!H$7,0)*$FH$6++VLOOKUP($FA699,SIZE,LOOKUPS!H$11,0)*$FI$6)</f>
        <v>1.8486</v>
      </c>
      <c r="FH699" s="1">
        <f>IF(ISERROR(VLOOKUP($FA699,MOM,LOOKUPS!I$12,0)*$FB$6+VLOOKUP($FA699,STREV,LOOKUPS!I$10,0)*$FC$6+VLOOKUP($FA699,LTREV,LOOKUPS!I$9,0)*$FD$6+VLOOKUP($FA699,CFP,LOOKUPS!I$6,0)*$FE$6+VLOOKUP($FA699,EP,LOOKUPS!I$8,0)*$FF$6+VLOOKUP($FA699,BM,LOOKUPS!I$5,0)*$FG$6+VLOOKUP($FA699,DIV,LOOKUPS!I$7,0)*$FH$6++VLOOKUP($FA699,SIZE,LOOKUPS!I$11,0)*$FI$6),"",VLOOKUP($FA699,MOM,LOOKUPS!I$12,0)*$FB$6+VLOOKUP($FA699,STREV,LOOKUPS!I$10,0)*$FC$6+VLOOKUP($FA699,LTREV,LOOKUPS!I$9,0)*$FD$6+VLOOKUP($FA699,CFP,LOOKUPS!I$6,0)*$FE$6+VLOOKUP($FA699,EP,LOOKUPS!I$8,0)*$FF$6+VLOOKUP($FA699,BM,LOOKUPS!I$5,0)*$FG$6+VLOOKUP($FA699,DIV,LOOKUPS!I$7,0)*$FH$6++VLOOKUP($FA699,SIZE,LOOKUPS!I$11,0)*$FI$6)</f>
        <v>1.6400000000000001</v>
      </c>
      <c r="FI699" s="1">
        <f>IF(ISERROR(VLOOKUP($FA699,MOM,LOOKUPS!J$12,0)*$FB$6+VLOOKUP($FA699,STREV,LOOKUPS!J$10,0)*$FC$6+VLOOKUP($FA699,LTREV,LOOKUPS!J$9,0)*$FD$6+VLOOKUP($FA699,CFP,LOOKUPS!J$6,0)*$FE$6+VLOOKUP($FA699,EP,LOOKUPS!J$8,0)*$FF$6+VLOOKUP($FA699,BM,LOOKUPS!J$5,0)*$FG$6+VLOOKUP($FA699,DIV,LOOKUPS!J$7,0)*$FH$6++VLOOKUP($FA699,SIZE,LOOKUPS!J$11,0)*$FI$6),"",VLOOKUP($FA699,MOM,LOOKUPS!J$12,0)*$FB$6+VLOOKUP($FA699,STREV,LOOKUPS!J$10,0)*$FC$6+VLOOKUP($FA699,LTREV,LOOKUPS!J$9,0)*$FD$6+VLOOKUP($FA699,CFP,LOOKUPS!J$6,0)*$FE$6+VLOOKUP($FA699,EP,LOOKUPS!J$8,0)*$FF$6+VLOOKUP($FA699,BM,LOOKUPS!J$5,0)*$FG$6+VLOOKUP($FA699,DIV,LOOKUPS!J$7,0)*$FH$6++VLOOKUP($FA699,SIZE,LOOKUPS!J$11,0)*$FI$6)</f>
        <v>2.1200999999999999</v>
      </c>
      <c r="FJ699" s="1">
        <f>IF(ISERROR(VLOOKUP($FA699,MOM,LOOKUPS!K$12,0)*$FB$6+VLOOKUP($FA699,STREV,LOOKUPS!K$10,0)*$FC$6+VLOOKUP($FA699,LTREV,LOOKUPS!K$9,0)*$FD$6+VLOOKUP($FA699,CFP,LOOKUPS!K$6,0)*$FE$6+VLOOKUP($FA699,EP,LOOKUPS!K$8,0)*$FF$6+VLOOKUP($FA699,BM,LOOKUPS!K$5,0)*$FG$6+VLOOKUP($FA699,DIV,LOOKUPS!K$7,0)*$FH$6++VLOOKUP($FA699,SIZE,LOOKUPS!K$11,0)*$FI$6),"",VLOOKUP($FA699,MOM,LOOKUPS!K$12,0)*$FB$6+VLOOKUP($FA699,STREV,LOOKUPS!K$10,0)*$FC$6+VLOOKUP($FA699,LTREV,LOOKUPS!K$9,0)*$FD$6+VLOOKUP($FA699,CFP,LOOKUPS!K$6,0)*$FE$6+VLOOKUP($FA699,EP,LOOKUPS!K$8,0)*$FF$6+VLOOKUP($FA699,BM,LOOKUPS!K$5,0)*$FG$6+VLOOKUP($FA699,DIV,LOOKUPS!K$7,0)*$FH$6++VLOOKUP($FA699,SIZE,LOOKUPS!K$11,0)*$FI$6)</f>
        <v>1.988</v>
      </c>
      <c r="FK699" s="1">
        <f>IF(ISERROR(VLOOKUP($FA699,MOM,LOOKUPS!L$12,0)*$FB$6+VLOOKUP($FA699,STREV,LOOKUPS!L$10,0)*$FC$6+VLOOKUP($FA699,LTREV,LOOKUPS!L$9,0)*$FD$6+VLOOKUP($FA699,CFP,LOOKUPS!L$6,0)*$FE$6+VLOOKUP($FA699,EP,LOOKUPS!L$8,0)*$FF$6+VLOOKUP($FA699,BM,LOOKUPS!L$5,0)*$FG$6+VLOOKUP($FA699,DIV,LOOKUPS!L$7,0)*$FH$6++VLOOKUP($FA699,SIZE,LOOKUPS!L$11,0)*$FI$6),"",VLOOKUP($FA699,MOM,LOOKUPS!L$12,0)*$FB$6+VLOOKUP($FA699,STREV,LOOKUPS!L$10,0)*$FC$6+VLOOKUP($FA699,LTREV,LOOKUPS!L$9,0)*$FD$6+VLOOKUP($FA699,CFP,LOOKUPS!L$6,0)*$FE$6+VLOOKUP($FA699,EP,LOOKUPS!L$8,0)*$FF$6+VLOOKUP($FA699,BM,LOOKUPS!L$5,0)*$FG$6+VLOOKUP($FA699,DIV,LOOKUPS!L$7,0)*$FH$6++VLOOKUP($FA699,SIZE,LOOKUPS!L$11,0)*$FI$6)</f>
        <v>1.8957000000000002</v>
      </c>
    </row>
    <row r="700" spans="1:167" x14ac:dyDescent="0.3">
      <c r="A700" s="1">
        <v>198407</v>
      </c>
      <c r="B700" s="1">
        <v>-8.15</v>
      </c>
      <c r="C700" s="1">
        <v>-6.38</v>
      </c>
      <c r="D700" s="1">
        <v>-4.53</v>
      </c>
      <c r="E700" s="1">
        <v>-4.34</v>
      </c>
      <c r="F700" s="1">
        <v>-3.36</v>
      </c>
      <c r="G700" s="1">
        <v>-3.45</v>
      </c>
      <c r="H700" s="1">
        <v>-2.82</v>
      </c>
      <c r="I700" s="1">
        <v>-2.63</v>
      </c>
      <c r="J700" s="1">
        <v>-1.43</v>
      </c>
      <c r="K700" s="1">
        <v>-1.87</v>
      </c>
      <c r="M700" s="1">
        <v>198308</v>
      </c>
      <c r="N700" s="1">
        <v>-4.5999999999999996</v>
      </c>
      <c r="O700" s="1">
        <v>-4.57</v>
      </c>
      <c r="P700" s="1">
        <v>-3.67</v>
      </c>
      <c r="Q700" s="1">
        <v>-3.55</v>
      </c>
      <c r="R700" s="1">
        <v>-3.58</v>
      </c>
      <c r="S700" s="1">
        <v>-2.36</v>
      </c>
      <c r="T700" s="1">
        <v>-1.66</v>
      </c>
      <c r="U700" s="1">
        <v>-2.56</v>
      </c>
      <c r="V700" s="1">
        <v>-2.68</v>
      </c>
      <c r="W700" s="1">
        <v>-3.81</v>
      </c>
      <c r="Y700" s="1">
        <v>198807</v>
      </c>
      <c r="Z700" s="1">
        <v>0.39</v>
      </c>
      <c r="AA700" s="1">
        <v>-0.72</v>
      </c>
      <c r="AB700" s="1">
        <v>-0.55000000000000004</v>
      </c>
      <c r="AC700" s="1">
        <v>-1.06</v>
      </c>
      <c r="AD700" s="1">
        <v>-0.36</v>
      </c>
      <c r="AE700" s="1">
        <v>-1.19</v>
      </c>
      <c r="AF700" s="1">
        <v>-1.23</v>
      </c>
      <c r="AG700" s="1">
        <v>-0.17</v>
      </c>
      <c r="AH700" s="1">
        <v>-0.13</v>
      </c>
      <c r="AI700" s="1">
        <v>-0.89</v>
      </c>
      <c r="AK700">
        <v>200901</v>
      </c>
      <c r="AL700">
        <v>6.49</v>
      </c>
      <c r="AM700">
        <v>-5.98</v>
      </c>
      <c r="AN700">
        <v>-9.92</v>
      </c>
      <c r="AO700">
        <v>-7.27</v>
      </c>
      <c r="AP700">
        <v>-5.76</v>
      </c>
      <c r="AQ700">
        <v>-7.81</v>
      </c>
      <c r="AR700">
        <v>-10.9</v>
      </c>
      <c r="AS700">
        <v>-8.81</v>
      </c>
      <c r="AT700">
        <v>-6.54</v>
      </c>
      <c r="AU700">
        <v>-5.4</v>
      </c>
      <c r="AV700">
        <v>-6.31</v>
      </c>
      <c r="AW700">
        <v>-6.72</v>
      </c>
      <c r="AX700">
        <v>-8.99</v>
      </c>
      <c r="AY700">
        <v>-10.47</v>
      </c>
      <c r="AZ700">
        <v>-11.3</v>
      </c>
      <c r="BA700">
        <v>-8.83</v>
      </c>
      <c r="BB700">
        <v>-8.8000000000000007</v>
      </c>
      <c r="BC700">
        <v>-8.67</v>
      </c>
      <c r="BD700">
        <v>-4.67</v>
      </c>
      <c r="BF700" s="1">
        <v>200901</v>
      </c>
      <c r="BG700" s="1">
        <v>5.51</v>
      </c>
      <c r="BH700" s="1">
        <v>-5.64</v>
      </c>
      <c r="BI700" s="1">
        <v>-8.91</v>
      </c>
      <c r="BJ700" s="1">
        <v>-9.91</v>
      </c>
      <c r="BK700" s="1">
        <v>-5.47</v>
      </c>
      <c r="BL700" s="1">
        <v>-6.68</v>
      </c>
      <c r="BM700" s="1">
        <v>-9.34</v>
      </c>
      <c r="BN700" s="1">
        <v>-11.32</v>
      </c>
      <c r="BO700" s="1">
        <v>-8.57</v>
      </c>
      <c r="BP700" s="1">
        <v>-4.51</v>
      </c>
      <c r="BQ700" s="1">
        <v>-6.72</v>
      </c>
      <c r="BR700" s="1">
        <v>-6.21</v>
      </c>
      <c r="BS700" s="1">
        <v>-7.17</v>
      </c>
      <c r="BT700" s="1">
        <v>-10.28</v>
      </c>
      <c r="BU700" s="1">
        <v>-8.3800000000000008</v>
      </c>
      <c r="BV700" s="1">
        <v>-9.82</v>
      </c>
      <c r="BW700" s="1">
        <v>-12.97</v>
      </c>
      <c r="BX700" s="1">
        <v>-10.76</v>
      </c>
      <c r="BY700" s="1">
        <v>-6.29</v>
      </c>
      <c r="CA700" s="1">
        <v>198401</v>
      </c>
      <c r="CB700" s="1">
        <v>6.55</v>
      </c>
      <c r="CC700" s="1">
        <v>-2.1</v>
      </c>
      <c r="CD700" s="1">
        <v>1.1000000000000001</v>
      </c>
      <c r="CE700" s="1">
        <v>2.94</v>
      </c>
      <c r="CF700" s="1">
        <v>-2.5</v>
      </c>
      <c r="CG700" s="1">
        <v>0.03</v>
      </c>
      <c r="CH700" s="1">
        <v>0.75</v>
      </c>
      <c r="CI700" s="1">
        <v>1.72</v>
      </c>
      <c r="CJ700" s="1">
        <v>3.52</v>
      </c>
      <c r="CK700" s="1">
        <v>-2.4900000000000002</v>
      </c>
      <c r="CL700" s="1">
        <v>-2.52</v>
      </c>
      <c r="CM700" s="1">
        <v>-0.87</v>
      </c>
      <c r="CN700" s="1">
        <v>1.1399999999999999</v>
      </c>
      <c r="CO700" s="1">
        <v>0.22</v>
      </c>
      <c r="CP700" s="1">
        <v>1.25</v>
      </c>
      <c r="CQ700" s="1">
        <v>1.8</v>
      </c>
      <c r="CR700" s="1">
        <v>1.65</v>
      </c>
      <c r="CS700" s="1">
        <v>2.63</v>
      </c>
      <c r="CT700" s="1">
        <v>4.0999999999999996</v>
      </c>
      <c r="CV700" s="1">
        <v>198501</v>
      </c>
      <c r="CW700" s="1">
        <v>14.23</v>
      </c>
      <c r="CX700" s="1">
        <v>12.57</v>
      </c>
      <c r="CY700" s="1">
        <v>9.61</v>
      </c>
      <c r="CZ700" s="1">
        <v>7.68</v>
      </c>
      <c r="DA700" s="1">
        <v>12.74</v>
      </c>
      <c r="DB700" s="1">
        <v>10.96</v>
      </c>
      <c r="DC700" s="1">
        <v>9.84</v>
      </c>
      <c r="DD700" s="1">
        <v>8.8000000000000007</v>
      </c>
      <c r="DE700" s="1">
        <v>6.94</v>
      </c>
      <c r="DF700" s="1">
        <v>12.97</v>
      </c>
      <c r="DG700" s="1">
        <v>12.44</v>
      </c>
      <c r="DH700" s="1">
        <v>12.11</v>
      </c>
      <c r="DI700" s="1">
        <v>9.92</v>
      </c>
      <c r="DJ700" s="1">
        <v>10.1</v>
      </c>
      <c r="DK700" s="1">
        <v>9.61</v>
      </c>
      <c r="DL700" s="1">
        <v>8.7200000000000006</v>
      </c>
      <c r="DM700" s="1">
        <v>8.8699999999999992</v>
      </c>
      <c r="DN700" s="1">
        <v>7.4</v>
      </c>
      <c r="DO700" s="1">
        <v>6.35</v>
      </c>
      <c r="DQ700" s="1">
        <v>198401</v>
      </c>
      <c r="DR700" s="1">
        <v>-99.99</v>
      </c>
      <c r="DS700" s="1">
        <v>1.35</v>
      </c>
      <c r="DT700" s="1">
        <v>-2.88</v>
      </c>
      <c r="DU700" s="1">
        <v>-2.0699999999999998</v>
      </c>
      <c r="DV700" s="1">
        <v>1.7</v>
      </c>
      <c r="DW700" s="1">
        <v>-1.64</v>
      </c>
      <c r="DX700" s="1">
        <v>-3.54</v>
      </c>
      <c r="DY700" s="1">
        <v>-3.51</v>
      </c>
      <c r="DZ700" s="1">
        <v>-1.1299999999999999</v>
      </c>
      <c r="EA700" s="1">
        <v>2.2200000000000002</v>
      </c>
      <c r="EB700" s="1">
        <v>-0.91</v>
      </c>
      <c r="EC700" s="1">
        <v>-1.66</v>
      </c>
      <c r="ED700" s="1">
        <v>-1.61</v>
      </c>
      <c r="EE700" s="1">
        <v>-2.96</v>
      </c>
      <c r="EF700" s="1">
        <v>-4.24</v>
      </c>
      <c r="EG700" s="1">
        <v>-3.3</v>
      </c>
      <c r="EH700" s="1">
        <v>-3.75</v>
      </c>
      <c r="EI700" s="1">
        <v>-1.38</v>
      </c>
      <c r="EJ700" s="1">
        <v>-0.88</v>
      </c>
      <c r="EL700">
        <v>198401</v>
      </c>
      <c r="EM700">
        <v>-1.92</v>
      </c>
      <c r="EN700">
        <v>-0.43</v>
      </c>
      <c r="EO700">
        <v>7.62</v>
      </c>
      <c r="EP700">
        <v>0.76</v>
      </c>
      <c r="ER700" s="1">
        <v>198407</v>
      </c>
      <c r="ES700" s="1">
        <v>2.93</v>
      </c>
      <c r="EU700" s="1">
        <v>198308</v>
      </c>
      <c r="EV700" s="1">
        <v>-0.59</v>
      </c>
      <c r="EX700" s="1">
        <v>198807</v>
      </c>
      <c r="EY700" s="1">
        <v>-1.36</v>
      </c>
      <c r="FA700" s="1">
        <v>198407</v>
      </c>
      <c r="FB700" s="1">
        <f>IF(ISERROR(VLOOKUP($FA700,MOM,LOOKUPS!C$12,0)*$FB$6+VLOOKUP($FA700,STREV,LOOKUPS!C$10,0)*$FC$6+VLOOKUP($FA700,LTREV,LOOKUPS!C$9,0)*$FD$6+VLOOKUP($FA700,CFP,LOOKUPS!C$6,0)*$FE$6+VLOOKUP($FA700,EP,LOOKUPS!C$8,0)*$FF$6+VLOOKUP($FA700,BM,LOOKUPS!C$5,0)*$FG$6+VLOOKUP($FA700,DIV,LOOKUPS!C$7,0)*$FH$6++VLOOKUP($FA700,SIZE,LOOKUPS!C$11,0)*$FI$6),"",VLOOKUP($FA700,MOM,LOOKUPS!C$12,0)*$FB$6+VLOOKUP($FA700,STREV,LOOKUPS!C$10,0)*$FC$6+VLOOKUP($FA700,LTREV,LOOKUPS!C$9,0)*$FD$6+VLOOKUP($FA700,CFP,LOOKUPS!C$6,0)*$FE$6+VLOOKUP($FA700,EP,LOOKUPS!C$8,0)*$FF$6+VLOOKUP($FA700,BM,LOOKUPS!C$5,0)*$FG$6+VLOOKUP($FA700,DIV,LOOKUPS!C$7,0)*$FH$6++VLOOKUP($FA700,SIZE,LOOKUPS!C$11,0)*$FI$6)</f>
        <v>-7.2810000000000006</v>
      </c>
      <c r="FC700" s="1">
        <f>IF(ISERROR(VLOOKUP($FA700,MOM,LOOKUPS!D$12,0)*$FB$6+VLOOKUP($FA700,STREV,LOOKUPS!D$10,0)*$FC$6+VLOOKUP($FA700,LTREV,LOOKUPS!D$9,0)*$FD$6+VLOOKUP($FA700,CFP,LOOKUPS!D$6,0)*$FE$6+VLOOKUP($FA700,EP,LOOKUPS!D$8,0)*$FF$6+VLOOKUP($FA700,BM,LOOKUPS!D$5,0)*$FG$6+VLOOKUP($FA700,DIV,LOOKUPS!D$7,0)*$FH$6++VLOOKUP($FA700,SIZE,LOOKUPS!D$11,0)*$FI$6),"",VLOOKUP($FA700,MOM,LOOKUPS!D$12,0)*$FB$6+VLOOKUP($FA700,STREV,LOOKUPS!D$10,0)*$FC$6+VLOOKUP($FA700,LTREV,LOOKUPS!D$9,0)*$FD$6+VLOOKUP($FA700,CFP,LOOKUPS!D$6,0)*$FE$6+VLOOKUP($FA700,EP,LOOKUPS!D$8,0)*$FF$6+VLOOKUP($FA700,BM,LOOKUPS!D$5,0)*$FG$6+VLOOKUP($FA700,DIV,LOOKUPS!D$7,0)*$FH$6++VLOOKUP($FA700,SIZE,LOOKUPS!D$11,0)*$FI$6)</f>
        <v>-5.5976999999999997</v>
      </c>
      <c r="FD700" s="1">
        <f>IF(ISERROR(VLOOKUP($FA700,MOM,LOOKUPS!E$12,0)*$FB$6+VLOOKUP($FA700,STREV,LOOKUPS!E$10,0)*$FC$6+VLOOKUP($FA700,LTREV,LOOKUPS!E$9,0)*$FD$6+VLOOKUP($FA700,CFP,LOOKUPS!E$6,0)*$FE$6+VLOOKUP($FA700,EP,LOOKUPS!E$8,0)*$FF$6+VLOOKUP($FA700,BM,LOOKUPS!E$5,0)*$FG$6+VLOOKUP($FA700,DIV,LOOKUPS!E$7,0)*$FH$6++VLOOKUP($FA700,SIZE,LOOKUPS!E$11,0)*$FI$6),"",VLOOKUP($FA700,MOM,LOOKUPS!E$12,0)*$FB$6+VLOOKUP($FA700,STREV,LOOKUPS!E$10,0)*$FC$6+VLOOKUP($FA700,LTREV,LOOKUPS!E$9,0)*$FD$6+VLOOKUP($FA700,CFP,LOOKUPS!E$6,0)*$FE$6+VLOOKUP($FA700,EP,LOOKUPS!E$8,0)*$FF$6+VLOOKUP($FA700,BM,LOOKUPS!E$5,0)*$FG$6+VLOOKUP($FA700,DIV,LOOKUPS!E$7,0)*$FH$6++VLOOKUP($FA700,SIZE,LOOKUPS!E$11,0)*$FI$6)</f>
        <v>-4.5964999999999998</v>
      </c>
      <c r="FE700" s="1">
        <f>IF(ISERROR(VLOOKUP($FA700,MOM,LOOKUPS!F$12,0)*$FB$6+VLOOKUP($FA700,STREV,LOOKUPS!F$10,0)*$FC$6+VLOOKUP($FA700,LTREV,LOOKUPS!F$9,0)*$FD$6+VLOOKUP($FA700,CFP,LOOKUPS!F$6,0)*$FE$6+VLOOKUP($FA700,EP,LOOKUPS!F$8,0)*$FF$6+VLOOKUP($FA700,BM,LOOKUPS!F$5,0)*$FG$6+VLOOKUP($FA700,DIV,LOOKUPS!F$7,0)*$FH$6++VLOOKUP($FA700,SIZE,LOOKUPS!F$11,0)*$FI$6),"",VLOOKUP($FA700,MOM,LOOKUPS!F$12,0)*$FB$6+VLOOKUP($FA700,STREV,LOOKUPS!F$10,0)*$FC$6+VLOOKUP($FA700,LTREV,LOOKUPS!F$9,0)*$FD$6+VLOOKUP($FA700,CFP,LOOKUPS!F$6,0)*$FE$6+VLOOKUP($FA700,EP,LOOKUPS!F$8,0)*$FF$6+VLOOKUP($FA700,BM,LOOKUPS!F$5,0)*$FG$6+VLOOKUP($FA700,DIV,LOOKUPS!F$7,0)*$FH$6++VLOOKUP($FA700,SIZE,LOOKUPS!F$11,0)*$FI$6)</f>
        <v>-4.1303000000000001</v>
      </c>
      <c r="FF700" s="1">
        <f>IF(ISERROR(VLOOKUP($FA700,MOM,LOOKUPS!G$12,0)*$FB$6+VLOOKUP($FA700,STREV,LOOKUPS!G$10,0)*$FC$6+VLOOKUP($FA700,LTREV,LOOKUPS!G$9,0)*$FD$6+VLOOKUP($FA700,CFP,LOOKUPS!G$6,0)*$FE$6+VLOOKUP($FA700,EP,LOOKUPS!G$8,0)*$FF$6+VLOOKUP($FA700,BM,LOOKUPS!G$5,0)*$FG$6+VLOOKUP($FA700,DIV,LOOKUPS!G$7,0)*$FH$6++VLOOKUP($FA700,SIZE,LOOKUPS!G$11,0)*$FI$6),"",VLOOKUP($FA700,MOM,LOOKUPS!G$12,0)*$FB$6+VLOOKUP($FA700,STREV,LOOKUPS!G$10,0)*$FC$6+VLOOKUP($FA700,LTREV,LOOKUPS!G$9,0)*$FD$6+VLOOKUP($FA700,CFP,LOOKUPS!G$6,0)*$FE$6+VLOOKUP($FA700,EP,LOOKUPS!G$8,0)*$FF$6+VLOOKUP($FA700,BM,LOOKUPS!G$5,0)*$FG$6+VLOOKUP($FA700,DIV,LOOKUPS!G$7,0)*$FH$6++VLOOKUP($FA700,SIZE,LOOKUPS!G$11,0)*$FI$6)</f>
        <v>-3.7683999999999997</v>
      </c>
      <c r="FG700" s="1">
        <f>IF(ISERROR(VLOOKUP($FA700,MOM,LOOKUPS!H$12,0)*$FB$6+VLOOKUP($FA700,STREV,LOOKUPS!H$10,0)*$FC$6+VLOOKUP($FA700,LTREV,LOOKUPS!H$9,0)*$FD$6+VLOOKUP($FA700,CFP,LOOKUPS!H$6,0)*$FE$6+VLOOKUP($FA700,EP,LOOKUPS!H$8,0)*$FF$6+VLOOKUP($FA700,BM,LOOKUPS!H$5,0)*$FG$6+VLOOKUP($FA700,DIV,LOOKUPS!H$7,0)*$FH$6++VLOOKUP($FA700,SIZE,LOOKUPS!H$11,0)*$FI$6),"",VLOOKUP($FA700,MOM,LOOKUPS!H$12,0)*$FB$6+VLOOKUP($FA700,STREV,LOOKUPS!H$10,0)*$FC$6+VLOOKUP($FA700,LTREV,LOOKUPS!H$9,0)*$FD$6+VLOOKUP($FA700,CFP,LOOKUPS!H$6,0)*$FE$6+VLOOKUP($FA700,EP,LOOKUPS!H$8,0)*$FF$6+VLOOKUP($FA700,BM,LOOKUPS!H$5,0)*$FG$6+VLOOKUP($FA700,DIV,LOOKUPS!H$7,0)*$FH$6++VLOOKUP($FA700,SIZE,LOOKUPS!H$11,0)*$FI$6)</f>
        <v>-3.2670000000000003</v>
      </c>
      <c r="FH700" s="1">
        <f>IF(ISERROR(VLOOKUP($FA700,MOM,LOOKUPS!I$12,0)*$FB$6+VLOOKUP($FA700,STREV,LOOKUPS!I$10,0)*$FC$6+VLOOKUP($FA700,LTREV,LOOKUPS!I$9,0)*$FD$6+VLOOKUP($FA700,CFP,LOOKUPS!I$6,0)*$FE$6+VLOOKUP($FA700,EP,LOOKUPS!I$8,0)*$FF$6+VLOOKUP($FA700,BM,LOOKUPS!I$5,0)*$FG$6+VLOOKUP($FA700,DIV,LOOKUPS!I$7,0)*$FH$6++VLOOKUP($FA700,SIZE,LOOKUPS!I$11,0)*$FI$6),"",VLOOKUP($FA700,MOM,LOOKUPS!I$12,0)*$FB$6+VLOOKUP($FA700,STREV,LOOKUPS!I$10,0)*$FC$6+VLOOKUP($FA700,LTREV,LOOKUPS!I$9,0)*$FD$6+VLOOKUP($FA700,CFP,LOOKUPS!I$6,0)*$FE$6+VLOOKUP($FA700,EP,LOOKUPS!I$8,0)*$FF$6+VLOOKUP($FA700,BM,LOOKUPS!I$5,0)*$FG$6+VLOOKUP($FA700,DIV,LOOKUPS!I$7,0)*$FH$6++VLOOKUP($FA700,SIZE,LOOKUPS!I$11,0)*$FI$6)</f>
        <v>-2.9612000000000003</v>
      </c>
      <c r="FI700" s="1">
        <f>IF(ISERROR(VLOOKUP($FA700,MOM,LOOKUPS!J$12,0)*$FB$6+VLOOKUP($FA700,STREV,LOOKUPS!J$10,0)*$FC$6+VLOOKUP($FA700,LTREV,LOOKUPS!J$9,0)*$FD$6+VLOOKUP($FA700,CFP,LOOKUPS!J$6,0)*$FE$6+VLOOKUP($FA700,EP,LOOKUPS!J$8,0)*$FF$6+VLOOKUP($FA700,BM,LOOKUPS!J$5,0)*$FG$6+VLOOKUP($FA700,DIV,LOOKUPS!J$7,0)*$FH$6++VLOOKUP($FA700,SIZE,LOOKUPS!J$11,0)*$FI$6),"",VLOOKUP($FA700,MOM,LOOKUPS!J$12,0)*$FB$6+VLOOKUP($FA700,STREV,LOOKUPS!J$10,0)*$FC$6+VLOOKUP($FA700,LTREV,LOOKUPS!J$9,0)*$FD$6+VLOOKUP($FA700,CFP,LOOKUPS!J$6,0)*$FE$6+VLOOKUP($FA700,EP,LOOKUPS!J$8,0)*$FF$6+VLOOKUP($FA700,BM,LOOKUPS!J$5,0)*$FG$6+VLOOKUP($FA700,DIV,LOOKUPS!J$7,0)*$FH$6++VLOOKUP($FA700,SIZE,LOOKUPS!J$11,0)*$FI$6)</f>
        <v>-3.2328000000000001</v>
      </c>
      <c r="FJ700" s="1">
        <f>IF(ISERROR(VLOOKUP($FA700,MOM,LOOKUPS!K$12,0)*$FB$6+VLOOKUP($FA700,STREV,LOOKUPS!K$10,0)*$FC$6+VLOOKUP($FA700,LTREV,LOOKUPS!K$9,0)*$FD$6+VLOOKUP($FA700,CFP,LOOKUPS!K$6,0)*$FE$6+VLOOKUP($FA700,EP,LOOKUPS!K$8,0)*$FF$6+VLOOKUP($FA700,BM,LOOKUPS!K$5,0)*$FG$6+VLOOKUP($FA700,DIV,LOOKUPS!K$7,0)*$FH$6++VLOOKUP($FA700,SIZE,LOOKUPS!K$11,0)*$FI$6),"",VLOOKUP($FA700,MOM,LOOKUPS!K$12,0)*$FB$6+VLOOKUP($FA700,STREV,LOOKUPS!K$10,0)*$FC$6+VLOOKUP($FA700,LTREV,LOOKUPS!K$9,0)*$FD$6+VLOOKUP($FA700,CFP,LOOKUPS!K$6,0)*$FE$6+VLOOKUP($FA700,EP,LOOKUPS!K$8,0)*$FF$6+VLOOKUP($FA700,BM,LOOKUPS!K$5,0)*$FG$6+VLOOKUP($FA700,DIV,LOOKUPS!K$7,0)*$FH$6++VLOOKUP($FA700,SIZE,LOOKUPS!K$11,0)*$FI$6)</f>
        <v>-2.6683999999999997</v>
      </c>
      <c r="FK700" s="1">
        <f>IF(ISERROR(VLOOKUP($FA700,MOM,LOOKUPS!L$12,0)*$FB$6+VLOOKUP($FA700,STREV,LOOKUPS!L$10,0)*$FC$6+VLOOKUP($FA700,LTREV,LOOKUPS!L$9,0)*$FD$6+VLOOKUP($FA700,CFP,LOOKUPS!L$6,0)*$FE$6+VLOOKUP($FA700,EP,LOOKUPS!L$8,0)*$FF$6+VLOOKUP($FA700,BM,LOOKUPS!L$5,0)*$FG$6+VLOOKUP($FA700,DIV,LOOKUPS!L$7,0)*$FH$6++VLOOKUP($FA700,SIZE,LOOKUPS!L$11,0)*$FI$6),"",VLOOKUP($FA700,MOM,LOOKUPS!L$12,0)*$FB$6+VLOOKUP($FA700,STREV,LOOKUPS!L$10,0)*$FC$6+VLOOKUP($FA700,LTREV,LOOKUPS!L$9,0)*$FD$6+VLOOKUP($FA700,CFP,LOOKUPS!L$6,0)*$FE$6+VLOOKUP($FA700,EP,LOOKUPS!L$8,0)*$FF$6+VLOOKUP($FA700,BM,LOOKUPS!L$5,0)*$FG$6+VLOOKUP($FA700,DIV,LOOKUPS!L$7,0)*$FH$6++VLOOKUP($FA700,SIZE,LOOKUPS!L$11,0)*$FI$6)</f>
        <v>-3.7386000000000004</v>
      </c>
    </row>
    <row r="701" spans="1:167" x14ac:dyDescent="0.3">
      <c r="A701" s="1">
        <v>198408</v>
      </c>
      <c r="B701" s="1">
        <v>8.93</v>
      </c>
      <c r="C701" s="1">
        <v>10.73</v>
      </c>
      <c r="D701" s="1">
        <v>10.52</v>
      </c>
      <c r="E701" s="1">
        <v>9.8800000000000008</v>
      </c>
      <c r="F701" s="1">
        <v>10.08</v>
      </c>
      <c r="G701" s="1">
        <v>10.33</v>
      </c>
      <c r="H701" s="1">
        <v>9.25</v>
      </c>
      <c r="I701" s="1">
        <v>7.65</v>
      </c>
      <c r="J701" s="1">
        <v>7.05</v>
      </c>
      <c r="K701" s="1">
        <v>7.72</v>
      </c>
      <c r="M701" s="1">
        <v>198309</v>
      </c>
      <c r="N701" s="1">
        <v>-1.02</v>
      </c>
      <c r="O701" s="1">
        <v>-0.14000000000000001</v>
      </c>
      <c r="P701" s="1">
        <v>1.39</v>
      </c>
      <c r="Q701" s="1">
        <v>0.01</v>
      </c>
      <c r="R701" s="1">
        <v>1.3</v>
      </c>
      <c r="S701" s="1">
        <v>1.27</v>
      </c>
      <c r="T701" s="1">
        <v>1.69</v>
      </c>
      <c r="U701" s="1">
        <v>1.45</v>
      </c>
      <c r="V701" s="1">
        <v>1.06</v>
      </c>
      <c r="W701" s="1">
        <v>-1.76</v>
      </c>
      <c r="Y701" s="1">
        <v>198808</v>
      </c>
      <c r="Z701" s="1">
        <v>-4.03</v>
      </c>
      <c r="AA701" s="1">
        <v>-1.38</v>
      </c>
      <c r="AB701" s="1">
        <v>-2.9</v>
      </c>
      <c r="AC701" s="1">
        <v>-1.31</v>
      </c>
      <c r="AD701" s="1">
        <v>-1.28</v>
      </c>
      <c r="AE701" s="1">
        <v>-2.2799999999999998</v>
      </c>
      <c r="AF701" s="1">
        <v>-1.58</v>
      </c>
      <c r="AG701" s="1">
        <v>-1.71</v>
      </c>
      <c r="AH701" s="1">
        <v>-1.33</v>
      </c>
      <c r="AI701" s="1">
        <v>-2.29</v>
      </c>
      <c r="AK701">
        <v>200902</v>
      </c>
      <c r="AL701">
        <v>-11.91</v>
      </c>
      <c r="AM701">
        <v>-9.73</v>
      </c>
      <c r="AN701">
        <v>-12.09</v>
      </c>
      <c r="AO701">
        <v>-14.71</v>
      </c>
      <c r="AP701">
        <v>-9.27</v>
      </c>
      <c r="AQ701">
        <v>-10.99</v>
      </c>
      <c r="AR701">
        <v>-13.32</v>
      </c>
      <c r="AS701">
        <v>-12.04</v>
      </c>
      <c r="AT701">
        <v>-15.45</v>
      </c>
      <c r="AU701">
        <v>-9.27</v>
      </c>
      <c r="AV701">
        <v>-9.26</v>
      </c>
      <c r="AW701">
        <v>-11.31</v>
      </c>
      <c r="AX701">
        <v>-10.64</v>
      </c>
      <c r="AY701">
        <v>-12.91</v>
      </c>
      <c r="AZ701">
        <v>-13.69</v>
      </c>
      <c r="BA701">
        <v>-11.03</v>
      </c>
      <c r="BB701">
        <v>-13.17</v>
      </c>
      <c r="BC701">
        <v>-15.41</v>
      </c>
      <c r="BD701">
        <v>-15.47</v>
      </c>
      <c r="BF701" s="1">
        <v>200902</v>
      </c>
      <c r="BG701" s="1">
        <v>-11.77</v>
      </c>
      <c r="BH701" s="1">
        <v>-9.89</v>
      </c>
      <c r="BI701" s="1">
        <v>-11.59</v>
      </c>
      <c r="BJ701" s="1">
        <v>-14.57</v>
      </c>
      <c r="BK701" s="1">
        <v>-9.7200000000000006</v>
      </c>
      <c r="BL701" s="1">
        <v>-10.47</v>
      </c>
      <c r="BM701" s="1">
        <v>-11.17</v>
      </c>
      <c r="BN701" s="1">
        <v>-14.04</v>
      </c>
      <c r="BO701" s="1">
        <v>-14.45</v>
      </c>
      <c r="BP701" s="1">
        <v>-9.2899999999999991</v>
      </c>
      <c r="BQ701" s="1">
        <v>-10.28</v>
      </c>
      <c r="BR701" s="1">
        <v>-10.45</v>
      </c>
      <c r="BS701" s="1">
        <v>-10.49</v>
      </c>
      <c r="BT701" s="1">
        <v>-11.39</v>
      </c>
      <c r="BU701" s="1">
        <v>-10.94</v>
      </c>
      <c r="BV701" s="1">
        <v>-13.32</v>
      </c>
      <c r="BW701" s="1">
        <v>-14.84</v>
      </c>
      <c r="BX701" s="1">
        <v>-12.96</v>
      </c>
      <c r="BY701" s="1">
        <v>-16.010000000000002</v>
      </c>
      <c r="CA701" s="1">
        <v>198402</v>
      </c>
      <c r="CB701" s="1">
        <v>-9.5</v>
      </c>
      <c r="CC701" s="1">
        <v>-7.12</v>
      </c>
      <c r="CD701" s="1">
        <v>-5.19</v>
      </c>
      <c r="CE701" s="1">
        <v>-3.59</v>
      </c>
      <c r="CF701" s="1">
        <v>-7.02</v>
      </c>
      <c r="CG701" s="1">
        <v>-7</v>
      </c>
      <c r="CH701" s="1">
        <v>-5.0599999999999996</v>
      </c>
      <c r="CI701" s="1">
        <v>-3.47</v>
      </c>
      <c r="CJ701" s="1">
        <v>-3.92</v>
      </c>
      <c r="CK701" s="1">
        <v>-7.52</v>
      </c>
      <c r="CL701" s="1">
        <v>-5.88</v>
      </c>
      <c r="CM701" s="1">
        <v>-7.43</v>
      </c>
      <c r="CN701" s="1">
        <v>-6.47</v>
      </c>
      <c r="CO701" s="1">
        <v>-4.3499999999999996</v>
      </c>
      <c r="CP701" s="1">
        <v>-5.73</v>
      </c>
      <c r="CQ701" s="1">
        <v>-4.08</v>
      </c>
      <c r="CR701" s="1">
        <v>-2.85</v>
      </c>
      <c r="CS701" s="1">
        <v>-3.39</v>
      </c>
      <c r="CT701" s="1">
        <v>-4.26</v>
      </c>
      <c r="CV701" s="1">
        <v>198502</v>
      </c>
      <c r="CW701" s="1">
        <v>6.28</v>
      </c>
      <c r="CX701" s="1">
        <v>3.62</v>
      </c>
      <c r="CY701" s="1">
        <v>2.59</v>
      </c>
      <c r="CZ701" s="1">
        <v>2.0099999999999998</v>
      </c>
      <c r="DA701" s="1">
        <v>3.57</v>
      </c>
      <c r="DB701" s="1">
        <v>3.46</v>
      </c>
      <c r="DC701" s="1">
        <v>2.56</v>
      </c>
      <c r="DD701" s="1">
        <v>2.0099999999999998</v>
      </c>
      <c r="DE701" s="1">
        <v>1.95</v>
      </c>
      <c r="DF701" s="1">
        <v>4.05</v>
      </c>
      <c r="DG701" s="1">
        <v>2.93</v>
      </c>
      <c r="DH701" s="1">
        <v>3.75</v>
      </c>
      <c r="DI701" s="1">
        <v>3.2</v>
      </c>
      <c r="DJ701" s="1">
        <v>3.07</v>
      </c>
      <c r="DK701" s="1">
        <v>2.08</v>
      </c>
      <c r="DL701" s="1">
        <v>1.89</v>
      </c>
      <c r="DM701" s="1">
        <v>2.13</v>
      </c>
      <c r="DN701" s="1">
        <v>2.98</v>
      </c>
      <c r="DO701" s="1">
        <v>0.63</v>
      </c>
      <c r="DQ701" s="1">
        <v>198402</v>
      </c>
      <c r="DR701" s="1">
        <v>-99.99</v>
      </c>
      <c r="DS701" s="1">
        <v>-5.68</v>
      </c>
      <c r="DT701" s="1">
        <v>-5.66</v>
      </c>
      <c r="DU701" s="1">
        <v>-4.5199999999999996</v>
      </c>
      <c r="DV701" s="1">
        <v>-5.69</v>
      </c>
      <c r="DW701" s="1">
        <v>-5.37</v>
      </c>
      <c r="DX701" s="1">
        <v>-5.92</v>
      </c>
      <c r="DY701" s="1">
        <v>-5.26</v>
      </c>
      <c r="DZ701" s="1">
        <v>-4.47</v>
      </c>
      <c r="EA701" s="1">
        <v>-5.66</v>
      </c>
      <c r="EB701" s="1">
        <v>-5.88</v>
      </c>
      <c r="EC701" s="1">
        <v>-5.54</v>
      </c>
      <c r="ED701" s="1">
        <v>-5.16</v>
      </c>
      <c r="EE701" s="1">
        <v>-5.72</v>
      </c>
      <c r="EF701" s="1">
        <v>-6.15</v>
      </c>
      <c r="EG701" s="1">
        <v>-5.85</v>
      </c>
      <c r="EH701" s="1">
        <v>-4.5999999999999996</v>
      </c>
      <c r="EI701" s="1">
        <v>-5.0199999999999996</v>
      </c>
      <c r="EJ701" s="1">
        <v>-3.91</v>
      </c>
      <c r="EL701">
        <v>198402</v>
      </c>
      <c r="EM701">
        <v>-4.82</v>
      </c>
      <c r="EN701">
        <v>-1.71</v>
      </c>
      <c r="EO701">
        <v>3.36</v>
      </c>
      <c r="EP701">
        <v>0.71</v>
      </c>
      <c r="ER701" s="1">
        <v>198408</v>
      </c>
      <c r="ES701" s="1">
        <v>-5.69</v>
      </c>
      <c r="EU701" s="1">
        <v>198309</v>
      </c>
      <c r="EV701" s="1">
        <v>2.34</v>
      </c>
      <c r="EX701" s="1">
        <v>198808</v>
      </c>
      <c r="EY701" s="1">
        <v>-2</v>
      </c>
      <c r="FA701" s="1">
        <v>198408</v>
      </c>
      <c r="FB701" s="1">
        <f>IF(ISERROR(VLOOKUP($FA701,MOM,LOOKUPS!C$12,0)*$FB$6+VLOOKUP($FA701,STREV,LOOKUPS!C$10,0)*$FC$6+VLOOKUP($FA701,LTREV,LOOKUPS!C$9,0)*$FD$6+VLOOKUP($FA701,CFP,LOOKUPS!C$6,0)*$FE$6+VLOOKUP($FA701,EP,LOOKUPS!C$8,0)*$FF$6+VLOOKUP($FA701,BM,LOOKUPS!C$5,0)*$FG$6+VLOOKUP($FA701,DIV,LOOKUPS!C$7,0)*$FH$6++VLOOKUP($FA701,SIZE,LOOKUPS!C$11,0)*$FI$6),"",VLOOKUP($FA701,MOM,LOOKUPS!C$12,0)*$FB$6+VLOOKUP($FA701,STREV,LOOKUPS!C$10,0)*$FC$6+VLOOKUP($FA701,LTREV,LOOKUPS!C$9,0)*$FD$6+VLOOKUP($FA701,CFP,LOOKUPS!C$6,0)*$FE$6+VLOOKUP($FA701,EP,LOOKUPS!C$8,0)*$FF$6+VLOOKUP($FA701,BM,LOOKUPS!C$5,0)*$FG$6+VLOOKUP($FA701,DIV,LOOKUPS!C$7,0)*$FH$6++VLOOKUP($FA701,SIZE,LOOKUPS!C$11,0)*$FI$6)</f>
        <v>8.9699999999999989</v>
      </c>
      <c r="FC701" s="1">
        <f>IF(ISERROR(VLOOKUP($FA701,MOM,LOOKUPS!D$12,0)*$FB$6+VLOOKUP($FA701,STREV,LOOKUPS!D$10,0)*$FC$6+VLOOKUP($FA701,LTREV,LOOKUPS!D$9,0)*$FD$6+VLOOKUP($FA701,CFP,LOOKUPS!D$6,0)*$FE$6+VLOOKUP($FA701,EP,LOOKUPS!D$8,0)*$FF$6+VLOOKUP($FA701,BM,LOOKUPS!D$5,0)*$FG$6+VLOOKUP($FA701,DIV,LOOKUPS!D$7,0)*$FH$6++VLOOKUP($FA701,SIZE,LOOKUPS!D$11,0)*$FI$6),"",VLOOKUP($FA701,MOM,LOOKUPS!D$12,0)*$FB$6+VLOOKUP($FA701,STREV,LOOKUPS!D$10,0)*$FC$6+VLOOKUP($FA701,LTREV,LOOKUPS!D$9,0)*$FD$6+VLOOKUP($FA701,CFP,LOOKUPS!D$6,0)*$FE$6+VLOOKUP($FA701,EP,LOOKUPS!D$8,0)*$FF$6+VLOOKUP($FA701,BM,LOOKUPS!D$5,0)*$FG$6+VLOOKUP($FA701,DIV,LOOKUPS!D$7,0)*$FH$6++VLOOKUP($FA701,SIZE,LOOKUPS!D$11,0)*$FI$6)</f>
        <v>9.7189000000000014</v>
      </c>
      <c r="FD701" s="1">
        <f>IF(ISERROR(VLOOKUP($FA701,MOM,LOOKUPS!E$12,0)*$FB$6+VLOOKUP($FA701,STREV,LOOKUPS!E$10,0)*$FC$6+VLOOKUP($FA701,LTREV,LOOKUPS!E$9,0)*$FD$6+VLOOKUP($FA701,CFP,LOOKUPS!E$6,0)*$FE$6+VLOOKUP($FA701,EP,LOOKUPS!E$8,0)*$FF$6+VLOOKUP($FA701,BM,LOOKUPS!E$5,0)*$FG$6+VLOOKUP($FA701,DIV,LOOKUPS!E$7,0)*$FH$6++VLOOKUP($FA701,SIZE,LOOKUPS!E$11,0)*$FI$6),"",VLOOKUP($FA701,MOM,LOOKUPS!E$12,0)*$FB$6+VLOOKUP($FA701,STREV,LOOKUPS!E$10,0)*$FC$6+VLOOKUP($FA701,LTREV,LOOKUPS!E$9,0)*$FD$6+VLOOKUP($FA701,CFP,LOOKUPS!E$6,0)*$FE$6+VLOOKUP($FA701,EP,LOOKUPS!E$8,0)*$FF$6+VLOOKUP($FA701,BM,LOOKUPS!E$5,0)*$FG$6+VLOOKUP($FA701,DIV,LOOKUPS!E$7,0)*$FH$6++VLOOKUP($FA701,SIZE,LOOKUPS!E$11,0)*$FI$6)</f>
        <v>9.5314999999999994</v>
      </c>
      <c r="FE701" s="1">
        <f>IF(ISERROR(VLOOKUP($FA701,MOM,LOOKUPS!F$12,0)*$FB$6+VLOOKUP($FA701,STREV,LOOKUPS!F$10,0)*$FC$6+VLOOKUP($FA701,LTREV,LOOKUPS!F$9,0)*$FD$6+VLOOKUP($FA701,CFP,LOOKUPS!F$6,0)*$FE$6+VLOOKUP($FA701,EP,LOOKUPS!F$8,0)*$FF$6+VLOOKUP($FA701,BM,LOOKUPS!F$5,0)*$FG$6+VLOOKUP($FA701,DIV,LOOKUPS!F$7,0)*$FH$6++VLOOKUP($FA701,SIZE,LOOKUPS!F$11,0)*$FI$6),"",VLOOKUP($FA701,MOM,LOOKUPS!F$12,0)*$FB$6+VLOOKUP($FA701,STREV,LOOKUPS!F$10,0)*$FC$6+VLOOKUP($FA701,LTREV,LOOKUPS!F$9,0)*$FD$6+VLOOKUP($FA701,CFP,LOOKUPS!F$6,0)*$FE$6+VLOOKUP($FA701,EP,LOOKUPS!F$8,0)*$FF$6+VLOOKUP($FA701,BM,LOOKUPS!F$5,0)*$FG$6+VLOOKUP($FA701,DIV,LOOKUPS!F$7,0)*$FH$6++VLOOKUP($FA701,SIZE,LOOKUPS!F$11,0)*$FI$6)</f>
        <v>8.2929000000000013</v>
      </c>
      <c r="FF701" s="1">
        <f>IF(ISERROR(VLOOKUP($FA701,MOM,LOOKUPS!G$12,0)*$FB$6+VLOOKUP($FA701,STREV,LOOKUPS!G$10,0)*$FC$6+VLOOKUP($FA701,LTREV,LOOKUPS!G$9,0)*$FD$6+VLOOKUP($FA701,CFP,LOOKUPS!G$6,0)*$FE$6+VLOOKUP($FA701,EP,LOOKUPS!G$8,0)*$FF$6+VLOOKUP($FA701,BM,LOOKUPS!G$5,0)*$FG$6+VLOOKUP($FA701,DIV,LOOKUPS!G$7,0)*$FH$6++VLOOKUP($FA701,SIZE,LOOKUPS!G$11,0)*$FI$6),"",VLOOKUP($FA701,MOM,LOOKUPS!G$12,0)*$FB$6+VLOOKUP($FA701,STREV,LOOKUPS!G$10,0)*$FC$6+VLOOKUP($FA701,LTREV,LOOKUPS!G$9,0)*$FD$6+VLOOKUP($FA701,CFP,LOOKUPS!G$6,0)*$FE$6+VLOOKUP($FA701,EP,LOOKUPS!G$8,0)*$FF$6+VLOOKUP($FA701,BM,LOOKUPS!G$5,0)*$FG$6+VLOOKUP($FA701,DIV,LOOKUPS!G$7,0)*$FH$6++VLOOKUP($FA701,SIZE,LOOKUPS!G$11,0)*$FI$6)</f>
        <v>9.4787999999999997</v>
      </c>
      <c r="FG701" s="1">
        <f>IF(ISERROR(VLOOKUP($FA701,MOM,LOOKUPS!H$12,0)*$FB$6+VLOOKUP($FA701,STREV,LOOKUPS!H$10,0)*$FC$6+VLOOKUP($FA701,LTREV,LOOKUPS!H$9,0)*$FD$6+VLOOKUP($FA701,CFP,LOOKUPS!H$6,0)*$FE$6+VLOOKUP($FA701,EP,LOOKUPS!H$8,0)*$FF$6+VLOOKUP($FA701,BM,LOOKUPS!H$5,0)*$FG$6+VLOOKUP($FA701,DIV,LOOKUPS!H$7,0)*$FH$6++VLOOKUP($FA701,SIZE,LOOKUPS!H$11,0)*$FI$6),"",VLOOKUP($FA701,MOM,LOOKUPS!H$12,0)*$FB$6+VLOOKUP($FA701,STREV,LOOKUPS!H$10,0)*$FC$6+VLOOKUP($FA701,LTREV,LOOKUPS!H$9,0)*$FD$6+VLOOKUP($FA701,CFP,LOOKUPS!H$6,0)*$FE$6+VLOOKUP($FA701,EP,LOOKUPS!H$8,0)*$FF$6+VLOOKUP($FA701,BM,LOOKUPS!H$5,0)*$FG$6+VLOOKUP($FA701,DIV,LOOKUPS!H$7,0)*$FH$6++VLOOKUP($FA701,SIZE,LOOKUPS!H$11,0)*$FI$6)</f>
        <v>9.4656000000000002</v>
      </c>
      <c r="FH701" s="1">
        <f>IF(ISERROR(VLOOKUP($FA701,MOM,LOOKUPS!I$12,0)*$FB$6+VLOOKUP($FA701,STREV,LOOKUPS!I$10,0)*$FC$6+VLOOKUP($FA701,LTREV,LOOKUPS!I$9,0)*$FD$6+VLOOKUP($FA701,CFP,LOOKUPS!I$6,0)*$FE$6+VLOOKUP($FA701,EP,LOOKUPS!I$8,0)*$FF$6+VLOOKUP($FA701,BM,LOOKUPS!I$5,0)*$FG$6+VLOOKUP($FA701,DIV,LOOKUPS!I$7,0)*$FH$6++VLOOKUP($FA701,SIZE,LOOKUPS!I$11,0)*$FI$6),"",VLOOKUP($FA701,MOM,LOOKUPS!I$12,0)*$FB$6+VLOOKUP($FA701,STREV,LOOKUPS!I$10,0)*$FC$6+VLOOKUP($FA701,LTREV,LOOKUPS!I$9,0)*$FD$6+VLOOKUP($FA701,CFP,LOOKUPS!I$6,0)*$FE$6+VLOOKUP($FA701,EP,LOOKUPS!I$8,0)*$FF$6+VLOOKUP($FA701,BM,LOOKUPS!I$5,0)*$FG$6+VLOOKUP($FA701,DIV,LOOKUPS!I$7,0)*$FH$6++VLOOKUP($FA701,SIZE,LOOKUPS!I$11,0)*$FI$6)</f>
        <v>8.4859000000000009</v>
      </c>
      <c r="FI701" s="1">
        <f>IF(ISERROR(VLOOKUP($FA701,MOM,LOOKUPS!J$12,0)*$FB$6+VLOOKUP($FA701,STREV,LOOKUPS!J$10,0)*$FC$6+VLOOKUP($FA701,LTREV,LOOKUPS!J$9,0)*$FD$6+VLOOKUP($FA701,CFP,LOOKUPS!J$6,0)*$FE$6+VLOOKUP($FA701,EP,LOOKUPS!J$8,0)*$FF$6+VLOOKUP($FA701,BM,LOOKUPS!J$5,0)*$FG$6+VLOOKUP($FA701,DIV,LOOKUPS!J$7,0)*$FH$6++VLOOKUP($FA701,SIZE,LOOKUPS!J$11,0)*$FI$6),"",VLOOKUP($FA701,MOM,LOOKUPS!J$12,0)*$FB$6+VLOOKUP($FA701,STREV,LOOKUPS!J$10,0)*$FC$6+VLOOKUP($FA701,LTREV,LOOKUPS!J$9,0)*$FD$6+VLOOKUP($FA701,CFP,LOOKUPS!J$6,0)*$FE$6+VLOOKUP($FA701,EP,LOOKUPS!J$8,0)*$FF$6+VLOOKUP($FA701,BM,LOOKUPS!J$5,0)*$FG$6+VLOOKUP($FA701,DIV,LOOKUPS!J$7,0)*$FH$6++VLOOKUP($FA701,SIZE,LOOKUPS!J$11,0)*$FI$6)</f>
        <v>8.7307000000000006</v>
      </c>
      <c r="FJ701" s="1">
        <f>IF(ISERROR(VLOOKUP($FA701,MOM,LOOKUPS!K$12,0)*$FB$6+VLOOKUP($FA701,STREV,LOOKUPS!K$10,0)*$FC$6+VLOOKUP($FA701,LTREV,LOOKUPS!K$9,0)*$FD$6+VLOOKUP($FA701,CFP,LOOKUPS!K$6,0)*$FE$6+VLOOKUP($FA701,EP,LOOKUPS!K$8,0)*$FF$6+VLOOKUP($FA701,BM,LOOKUPS!K$5,0)*$FG$6+VLOOKUP($FA701,DIV,LOOKUPS!K$7,0)*$FH$6++VLOOKUP($FA701,SIZE,LOOKUPS!K$11,0)*$FI$6),"",VLOOKUP($FA701,MOM,LOOKUPS!K$12,0)*$FB$6+VLOOKUP($FA701,STREV,LOOKUPS!K$10,0)*$FC$6+VLOOKUP($FA701,LTREV,LOOKUPS!K$9,0)*$FD$6+VLOOKUP($FA701,CFP,LOOKUPS!K$6,0)*$FE$6+VLOOKUP($FA701,EP,LOOKUPS!K$8,0)*$FF$6+VLOOKUP($FA701,BM,LOOKUPS!K$5,0)*$FG$6+VLOOKUP($FA701,DIV,LOOKUPS!K$7,0)*$FH$6++VLOOKUP($FA701,SIZE,LOOKUPS!K$11,0)*$FI$6)</f>
        <v>9.1049000000000007</v>
      </c>
      <c r="FK701" s="1">
        <f>IF(ISERROR(VLOOKUP($FA701,MOM,LOOKUPS!L$12,0)*$FB$6+VLOOKUP($FA701,STREV,LOOKUPS!L$10,0)*$FC$6+VLOOKUP($FA701,LTREV,LOOKUPS!L$9,0)*$FD$6+VLOOKUP($FA701,CFP,LOOKUPS!L$6,0)*$FE$6+VLOOKUP($FA701,EP,LOOKUPS!L$8,0)*$FF$6+VLOOKUP($FA701,BM,LOOKUPS!L$5,0)*$FG$6+VLOOKUP($FA701,DIV,LOOKUPS!L$7,0)*$FH$6++VLOOKUP($FA701,SIZE,LOOKUPS!L$11,0)*$FI$6),"",VLOOKUP($FA701,MOM,LOOKUPS!L$12,0)*$FB$6+VLOOKUP($FA701,STREV,LOOKUPS!L$10,0)*$FC$6+VLOOKUP($FA701,LTREV,LOOKUPS!L$9,0)*$FD$6+VLOOKUP($FA701,CFP,LOOKUPS!L$6,0)*$FE$6+VLOOKUP($FA701,EP,LOOKUPS!L$8,0)*$FF$6+VLOOKUP($FA701,BM,LOOKUPS!L$5,0)*$FG$6+VLOOKUP($FA701,DIV,LOOKUPS!L$7,0)*$FH$6++VLOOKUP($FA701,SIZE,LOOKUPS!L$11,0)*$FI$6)</f>
        <v>9.2364999999999995</v>
      </c>
    </row>
    <row r="702" spans="1:167" x14ac:dyDescent="0.3">
      <c r="A702" s="1">
        <v>198409</v>
      </c>
      <c r="B702" s="1">
        <v>-2.44</v>
      </c>
      <c r="C702" s="1">
        <v>-0.22</v>
      </c>
      <c r="D702" s="1">
        <v>-1.19</v>
      </c>
      <c r="E702" s="1">
        <v>-1.42</v>
      </c>
      <c r="F702" s="1">
        <v>0.17</v>
      </c>
      <c r="G702" s="1">
        <v>1.25</v>
      </c>
      <c r="H702" s="1">
        <v>1.39</v>
      </c>
      <c r="I702" s="1">
        <v>2.44</v>
      </c>
      <c r="J702" s="1">
        <v>1.59</v>
      </c>
      <c r="K702" s="1">
        <v>1.79</v>
      </c>
      <c r="M702" s="1">
        <v>198310</v>
      </c>
      <c r="N702" s="1">
        <v>-8.11</v>
      </c>
      <c r="O702" s="1">
        <v>-7.17</v>
      </c>
      <c r="P702" s="1">
        <v>-6.21</v>
      </c>
      <c r="Q702" s="1">
        <v>-3.36</v>
      </c>
      <c r="R702" s="1">
        <v>-4.26</v>
      </c>
      <c r="S702" s="1">
        <v>-3.96</v>
      </c>
      <c r="T702" s="1">
        <v>-4.0999999999999996</v>
      </c>
      <c r="U702" s="1">
        <v>-4.87</v>
      </c>
      <c r="V702" s="1">
        <v>-6.2</v>
      </c>
      <c r="W702" s="1">
        <v>-6.03</v>
      </c>
      <c r="Y702" s="1">
        <v>198809</v>
      </c>
      <c r="Z702" s="1">
        <v>0.48</v>
      </c>
      <c r="AA702" s="1">
        <v>0.77</v>
      </c>
      <c r="AB702" s="1">
        <v>1.78</v>
      </c>
      <c r="AC702" s="1">
        <v>2.66</v>
      </c>
      <c r="AD702" s="1">
        <v>2.8</v>
      </c>
      <c r="AE702" s="1">
        <v>2.15</v>
      </c>
      <c r="AF702" s="1">
        <v>4.45</v>
      </c>
      <c r="AG702" s="1">
        <v>3.84</v>
      </c>
      <c r="AH702" s="1">
        <v>4.26</v>
      </c>
      <c r="AI702" s="1">
        <v>3.51</v>
      </c>
      <c r="AK702">
        <v>200903</v>
      </c>
      <c r="AL702">
        <v>16.36</v>
      </c>
      <c r="AM702">
        <v>11.2</v>
      </c>
      <c r="AN702">
        <v>10.26</v>
      </c>
      <c r="AO702">
        <v>13.95</v>
      </c>
      <c r="AP702">
        <v>11.54</v>
      </c>
      <c r="AQ702">
        <v>9.4</v>
      </c>
      <c r="AR702">
        <v>10.9</v>
      </c>
      <c r="AS702">
        <v>11.89</v>
      </c>
      <c r="AT702">
        <v>14.21</v>
      </c>
      <c r="AU702">
        <v>11.75</v>
      </c>
      <c r="AV702">
        <v>11.23</v>
      </c>
      <c r="AW702">
        <v>10.06</v>
      </c>
      <c r="AX702">
        <v>8.6999999999999993</v>
      </c>
      <c r="AY702">
        <v>10.39</v>
      </c>
      <c r="AZ702">
        <v>11.37</v>
      </c>
      <c r="BA702">
        <v>10.55</v>
      </c>
      <c r="BB702">
        <v>13.41</v>
      </c>
      <c r="BC702">
        <v>14.29</v>
      </c>
      <c r="BD702">
        <v>14.15</v>
      </c>
      <c r="BF702" s="1">
        <v>200903</v>
      </c>
      <c r="BG702" s="1">
        <v>15.79</v>
      </c>
      <c r="BH702" s="1">
        <v>10.89</v>
      </c>
      <c r="BI702" s="1">
        <v>10.220000000000001</v>
      </c>
      <c r="BJ702" s="1">
        <v>13.93</v>
      </c>
      <c r="BK702" s="1">
        <v>11.1</v>
      </c>
      <c r="BL702" s="1">
        <v>10.55</v>
      </c>
      <c r="BM702" s="1">
        <v>9.2100000000000009</v>
      </c>
      <c r="BN702" s="1">
        <v>12.87</v>
      </c>
      <c r="BO702" s="1">
        <v>13.61</v>
      </c>
      <c r="BP702" s="1">
        <v>10.51</v>
      </c>
      <c r="BQ702" s="1">
        <v>11.87</v>
      </c>
      <c r="BR702" s="1">
        <v>10.199999999999999</v>
      </c>
      <c r="BS702" s="1">
        <v>10.91</v>
      </c>
      <c r="BT702" s="1">
        <v>8.91</v>
      </c>
      <c r="BU702" s="1">
        <v>9.52</v>
      </c>
      <c r="BV702" s="1">
        <v>11.26</v>
      </c>
      <c r="BW702" s="1">
        <v>14.65</v>
      </c>
      <c r="BX702" s="1">
        <v>13.17</v>
      </c>
      <c r="BY702" s="1">
        <v>14.07</v>
      </c>
      <c r="CA702" s="1">
        <v>198403</v>
      </c>
      <c r="CB702" s="1">
        <v>-0.69</v>
      </c>
      <c r="CC702" s="1">
        <v>-0.53</v>
      </c>
      <c r="CD702" s="1">
        <v>1.42</v>
      </c>
      <c r="CE702" s="1">
        <v>2.44</v>
      </c>
      <c r="CF702" s="1">
        <v>-0.96</v>
      </c>
      <c r="CG702" s="1">
        <v>1.36</v>
      </c>
      <c r="CH702" s="1">
        <v>1.1499999999999999</v>
      </c>
      <c r="CI702" s="1">
        <v>1.87</v>
      </c>
      <c r="CJ702" s="1">
        <v>2.44</v>
      </c>
      <c r="CK702" s="1">
        <v>-1.1499999999999999</v>
      </c>
      <c r="CL702" s="1">
        <v>-0.51</v>
      </c>
      <c r="CM702" s="1">
        <v>0.79</v>
      </c>
      <c r="CN702" s="1">
        <v>2.06</v>
      </c>
      <c r="CO702" s="1">
        <v>1.38</v>
      </c>
      <c r="CP702" s="1">
        <v>0.95</v>
      </c>
      <c r="CQ702" s="1">
        <v>1.27</v>
      </c>
      <c r="CR702" s="1">
        <v>2.46</v>
      </c>
      <c r="CS702" s="1">
        <v>2.09</v>
      </c>
      <c r="CT702" s="1">
        <v>2.66</v>
      </c>
      <c r="CV702" s="1">
        <v>198503</v>
      </c>
      <c r="CW702" s="1">
        <v>-1.63</v>
      </c>
      <c r="CX702" s="1">
        <v>-1.54</v>
      </c>
      <c r="CY702" s="1">
        <v>-0.46</v>
      </c>
      <c r="CZ702" s="1">
        <v>1.54</v>
      </c>
      <c r="DA702" s="1">
        <v>-1.7</v>
      </c>
      <c r="DB702" s="1">
        <v>-0.86</v>
      </c>
      <c r="DC702" s="1">
        <v>-0.42</v>
      </c>
      <c r="DD702" s="1">
        <v>-0.28000000000000003</v>
      </c>
      <c r="DE702" s="1">
        <v>2.64</v>
      </c>
      <c r="DF702" s="1">
        <v>-2.12</v>
      </c>
      <c r="DG702" s="1">
        <v>-1.1499999999999999</v>
      </c>
      <c r="DH702" s="1">
        <v>-1.1100000000000001</v>
      </c>
      <c r="DI702" s="1">
        <v>-0.64</v>
      </c>
      <c r="DJ702" s="1">
        <v>-0.57999999999999996</v>
      </c>
      <c r="DK702" s="1">
        <v>-0.28000000000000003</v>
      </c>
      <c r="DL702" s="1">
        <v>-0.34</v>
      </c>
      <c r="DM702" s="1">
        <v>-0.22</v>
      </c>
      <c r="DN702" s="1">
        <v>1.85</v>
      </c>
      <c r="DO702" s="1">
        <v>3.65</v>
      </c>
      <c r="DQ702" s="1">
        <v>198403</v>
      </c>
      <c r="DR702" s="1">
        <v>-99.99</v>
      </c>
      <c r="DS702" s="1">
        <v>0.51</v>
      </c>
      <c r="DT702" s="1">
        <v>0.97</v>
      </c>
      <c r="DU702" s="1">
        <v>1.73</v>
      </c>
      <c r="DV702" s="1">
        <v>0.53</v>
      </c>
      <c r="DW702" s="1">
        <v>0.41</v>
      </c>
      <c r="DX702" s="1">
        <v>0.99</v>
      </c>
      <c r="DY702" s="1">
        <v>1.6</v>
      </c>
      <c r="DZ702" s="1">
        <v>1.92</v>
      </c>
      <c r="EA702" s="1">
        <v>0.5</v>
      </c>
      <c r="EB702" s="1">
        <v>0.68</v>
      </c>
      <c r="EC702" s="1">
        <v>0.41</v>
      </c>
      <c r="ED702" s="1">
        <v>0.42</v>
      </c>
      <c r="EE702" s="1">
        <v>1.1499999999999999</v>
      </c>
      <c r="EF702" s="1">
        <v>0.8</v>
      </c>
      <c r="EG702" s="1">
        <v>1.8</v>
      </c>
      <c r="EH702" s="1">
        <v>1.39</v>
      </c>
      <c r="EI702" s="1">
        <v>2.25</v>
      </c>
      <c r="EJ702" s="1">
        <v>1.59</v>
      </c>
      <c r="EL702">
        <v>198403</v>
      </c>
      <c r="EM702">
        <v>0.63</v>
      </c>
      <c r="EN702">
        <v>0.08</v>
      </c>
      <c r="EO702">
        <v>0.51</v>
      </c>
      <c r="EP702">
        <v>0.73</v>
      </c>
      <c r="ER702" s="1">
        <v>198409</v>
      </c>
      <c r="ES702" s="1">
        <v>3.67</v>
      </c>
      <c r="EU702" s="1">
        <v>198310</v>
      </c>
      <c r="EV702" s="1">
        <v>-1.69</v>
      </c>
      <c r="EX702" s="1">
        <v>198809</v>
      </c>
      <c r="EY702" s="1">
        <v>-1.94</v>
      </c>
      <c r="FA702" s="1">
        <v>198409</v>
      </c>
      <c r="FB702" s="1">
        <f>IF(ISERROR(VLOOKUP($FA702,MOM,LOOKUPS!C$12,0)*$FB$6+VLOOKUP($FA702,STREV,LOOKUPS!C$10,0)*$FC$6+VLOOKUP($FA702,LTREV,LOOKUPS!C$9,0)*$FD$6+VLOOKUP($FA702,CFP,LOOKUPS!C$6,0)*$FE$6+VLOOKUP($FA702,EP,LOOKUPS!C$8,0)*$FF$6+VLOOKUP($FA702,BM,LOOKUPS!C$5,0)*$FG$6+VLOOKUP($FA702,DIV,LOOKUPS!C$7,0)*$FH$6++VLOOKUP($FA702,SIZE,LOOKUPS!C$11,0)*$FI$6),"",VLOOKUP($FA702,MOM,LOOKUPS!C$12,0)*$FB$6+VLOOKUP($FA702,STREV,LOOKUPS!C$10,0)*$FC$6+VLOOKUP($FA702,LTREV,LOOKUPS!C$9,0)*$FD$6+VLOOKUP($FA702,CFP,LOOKUPS!C$6,0)*$FE$6+VLOOKUP($FA702,EP,LOOKUPS!C$8,0)*$FF$6+VLOOKUP($FA702,BM,LOOKUPS!C$5,0)*$FG$6+VLOOKUP($FA702,DIV,LOOKUPS!C$7,0)*$FH$6++VLOOKUP($FA702,SIZE,LOOKUPS!C$11,0)*$FI$6)</f>
        <v>-2.9607000000000001</v>
      </c>
      <c r="FC702" s="1">
        <f>IF(ISERROR(VLOOKUP($FA702,MOM,LOOKUPS!D$12,0)*$FB$6+VLOOKUP($FA702,STREV,LOOKUPS!D$10,0)*$FC$6+VLOOKUP($FA702,LTREV,LOOKUPS!D$9,0)*$FD$6+VLOOKUP($FA702,CFP,LOOKUPS!D$6,0)*$FE$6+VLOOKUP($FA702,EP,LOOKUPS!D$8,0)*$FF$6+VLOOKUP($FA702,BM,LOOKUPS!D$5,0)*$FG$6+VLOOKUP($FA702,DIV,LOOKUPS!D$7,0)*$FH$6++VLOOKUP($FA702,SIZE,LOOKUPS!D$11,0)*$FI$6),"",VLOOKUP($FA702,MOM,LOOKUPS!D$12,0)*$FB$6+VLOOKUP($FA702,STREV,LOOKUPS!D$10,0)*$FC$6+VLOOKUP($FA702,LTREV,LOOKUPS!D$9,0)*$FD$6+VLOOKUP($FA702,CFP,LOOKUPS!D$6,0)*$FE$6+VLOOKUP($FA702,EP,LOOKUPS!D$8,0)*$FF$6+VLOOKUP($FA702,BM,LOOKUPS!D$5,0)*$FG$6+VLOOKUP($FA702,DIV,LOOKUPS!D$7,0)*$FH$6++VLOOKUP($FA702,SIZE,LOOKUPS!D$11,0)*$FI$6)</f>
        <v>-1.2935000000000001</v>
      </c>
      <c r="FD702" s="1">
        <f>IF(ISERROR(VLOOKUP($FA702,MOM,LOOKUPS!E$12,0)*$FB$6+VLOOKUP($FA702,STREV,LOOKUPS!E$10,0)*$FC$6+VLOOKUP($FA702,LTREV,LOOKUPS!E$9,0)*$FD$6+VLOOKUP($FA702,CFP,LOOKUPS!E$6,0)*$FE$6+VLOOKUP($FA702,EP,LOOKUPS!E$8,0)*$FF$6+VLOOKUP($FA702,BM,LOOKUPS!E$5,0)*$FG$6+VLOOKUP($FA702,DIV,LOOKUPS!E$7,0)*$FH$6++VLOOKUP($FA702,SIZE,LOOKUPS!E$11,0)*$FI$6),"",VLOOKUP($FA702,MOM,LOOKUPS!E$12,0)*$FB$6+VLOOKUP($FA702,STREV,LOOKUPS!E$10,0)*$FC$6+VLOOKUP($FA702,LTREV,LOOKUPS!E$9,0)*$FD$6+VLOOKUP($FA702,CFP,LOOKUPS!E$6,0)*$FE$6+VLOOKUP($FA702,EP,LOOKUPS!E$8,0)*$FF$6+VLOOKUP($FA702,BM,LOOKUPS!E$5,0)*$FG$6+VLOOKUP($FA702,DIV,LOOKUPS!E$7,0)*$FH$6++VLOOKUP($FA702,SIZE,LOOKUPS!E$11,0)*$FI$6)</f>
        <v>-1.3611</v>
      </c>
      <c r="FE702" s="1">
        <f>IF(ISERROR(VLOOKUP($FA702,MOM,LOOKUPS!F$12,0)*$FB$6+VLOOKUP($FA702,STREV,LOOKUPS!F$10,0)*$FC$6+VLOOKUP($FA702,LTREV,LOOKUPS!F$9,0)*$FD$6+VLOOKUP($FA702,CFP,LOOKUPS!F$6,0)*$FE$6+VLOOKUP($FA702,EP,LOOKUPS!F$8,0)*$FF$6+VLOOKUP($FA702,BM,LOOKUPS!F$5,0)*$FG$6+VLOOKUP($FA702,DIV,LOOKUPS!F$7,0)*$FH$6++VLOOKUP($FA702,SIZE,LOOKUPS!F$11,0)*$FI$6),"",VLOOKUP($FA702,MOM,LOOKUPS!F$12,0)*$FB$6+VLOOKUP($FA702,STREV,LOOKUPS!F$10,0)*$FC$6+VLOOKUP($FA702,LTREV,LOOKUPS!F$9,0)*$FD$6+VLOOKUP($FA702,CFP,LOOKUPS!F$6,0)*$FE$6+VLOOKUP($FA702,EP,LOOKUPS!F$8,0)*$FF$6+VLOOKUP($FA702,BM,LOOKUPS!F$5,0)*$FG$6+VLOOKUP($FA702,DIV,LOOKUPS!F$7,0)*$FH$6++VLOOKUP($FA702,SIZE,LOOKUPS!F$11,0)*$FI$6)</f>
        <v>-1.0367000000000002</v>
      </c>
      <c r="FF702" s="1">
        <f>IF(ISERROR(VLOOKUP($FA702,MOM,LOOKUPS!G$12,0)*$FB$6+VLOOKUP($FA702,STREV,LOOKUPS!G$10,0)*$FC$6+VLOOKUP($FA702,LTREV,LOOKUPS!G$9,0)*$FD$6+VLOOKUP($FA702,CFP,LOOKUPS!G$6,0)*$FE$6+VLOOKUP($FA702,EP,LOOKUPS!G$8,0)*$FF$6+VLOOKUP($FA702,BM,LOOKUPS!G$5,0)*$FG$6+VLOOKUP($FA702,DIV,LOOKUPS!G$7,0)*$FH$6++VLOOKUP($FA702,SIZE,LOOKUPS!G$11,0)*$FI$6),"",VLOOKUP($FA702,MOM,LOOKUPS!G$12,0)*$FB$6+VLOOKUP($FA702,STREV,LOOKUPS!G$10,0)*$FC$6+VLOOKUP($FA702,LTREV,LOOKUPS!G$9,0)*$FD$6+VLOOKUP($FA702,CFP,LOOKUPS!G$6,0)*$FE$6+VLOOKUP($FA702,EP,LOOKUPS!G$8,0)*$FF$6+VLOOKUP($FA702,BM,LOOKUPS!G$5,0)*$FG$6+VLOOKUP($FA702,DIV,LOOKUPS!G$7,0)*$FH$6++VLOOKUP($FA702,SIZE,LOOKUPS!G$11,0)*$FI$6)</f>
        <v>-2.5499999999999995E-2</v>
      </c>
      <c r="FG702" s="1">
        <f>IF(ISERROR(VLOOKUP($FA702,MOM,LOOKUPS!H$12,0)*$FB$6+VLOOKUP($FA702,STREV,LOOKUPS!H$10,0)*$FC$6+VLOOKUP($FA702,LTREV,LOOKUPS!H$9,0)*$FD$6+VLOOKUP($FA702,CFP,LOOKUPS!H$6,0)*$FE$6+VLOOKUP($FA702,EP,LOOKUPS!H$8,0)*$FF$6+VLOOKUP($FA702,BM,LOOKUPS!H$5,0)*$FG$6+VLOOKUP($FA702,DIV,LOOKUPS!H$7,0)*$FH$6++VLOOKUP($FA702,SIZE,LOOKUPS!H$11,0)*$FI$6),"",VLOOKUP($FA702,MOM,LOOKUPS!H$12,0)*$FB$6+VLOOKUP($FA702,STREV,LOOKUPS!H$10,0)*$FC$6+VLOOKUP($FA702,LTREV,LOOKUPS!H$9,0)*$FD$6+VLOOKUP($FA702,CFP,LOOKUPS!H$6,0)*$FE$6+VLOOKUP($FA702,EP,LOOKUPS!H$8,0)*$FF$6+VLOOKUP($FA702,BM,LOOKUPS!H$5,0)*$FG$6+VLOOKUP($FA702,DIV,LOOKUPS!H$7,0)*$FH$6++VLOOKUP($FA702,SIZE,LOOKUPS!H$11,0)*$FI$6)</f>
        <v>1.4098000000000002</v>
      </c>
      <c r="FH702" s="1">
        <f>IF(ISERROR(VLOOKUP($FA702,MOM,LOOKUPS!I$12,0)*$FB$6+VLOOKUP($FA702,STREV,LOOKUPS!I$10,0)*$FC$6+VLOOKUP($FA702,LTREV,LOOKUPS!I$9,0)*$FD$6+VLOOKUP($FA702,CFP,LOOKUPS!I$6,0)*$FE$6+VLOOKUP($FA702,EP,LOOKUPS!I$8,0)*$FF$6+VLOOKUP($FA702,BM,LOOKUPS!I$5,0)*$FG$6+VLOOKUP($FA702,DIV,LOOKUPS!I$7,0)*$FH$6++VLOOKUP($FA702,SIZE,LOOKUPS!I$11,0)*$FI$6),"",VLOOKUP($FA702,MOM,LOOKUPS!I$12,0)*$FB$6+VLOOKUP($FA702,STREV,LOOKUPS!I$10,0)*$FC$6+VLOOKUP($FA702,LTREV,LOOKUPS!I$9,0)*$FD$6+VLOOKUP($FA702,CFP,LOOKUPS!I$6,0)*$FE$6+VLOOKUP($FA702,EP,LOOKUPS!I$8,0)*$FF$6+VLOOKUP($FA702,BM,LOOKUPS!I$5,0)*$FG$6+VLOOKUP($FA702,DIV,LOOKUPS!I$7,0)*$FH$6++VLOOKUP($FA702,SIZE,LOOKUPS!I$11,0)*$FI$6)</f>
        <v>1.7859000000000003</v>
      </c>
      <c r="FI702" s="1">
        <f>IF(ISERROR(VLOOKUP($FA702,MOM,LOOKUPS!J$12,0)*$FB$6+VLOOKUP($FA702,STREV,LOOKUPS!J$10,0)*$FC$6+VLOOKUP($FA702,LTREV,LOOKUPS!J$9,0)*$FD$6+VLOOKUP($FA702,CFP,LOOKUPS!J$6,0)*$FE$6+VLOOKUP($FA702,EP,LOOKUPS!J$8,0)*$FF$6+VLOOKUP($FA702,BM,LOOKUPS!J$5,0)*$FG$6+VLOOKUP($FA702,DIV,LOOKUPS!J$7,0)*$FH$6++VLOOKUP($FA702,SIZE,LOOKUPS!J$11,0)*$FI$6),"",VLOOKUP($FA702,MOM,LOOKUPS!J$12,0)*$FB$6+VLOOKUP($FA702,STREV,LOOKUPS!J$10,0)*$FC$6+VLOOKUP($FA702,LTREV,LOOKUPS!J$9,0)*$FD$6+VLOOKUP($FA702,CFP,LOOKUPS!J$6,0)*$FE$6+VLOOKUP($FA702,EP,LOOKUPS!J$8,0)*$FF$6+VLOOKUP($FA702,BM,LOOKUPS!J$5,0)*$FG$6+VLOOKUP($FA702,DIV,LOOKUPS!J$7,0)*$FH$6++VLOOKUP($FA702,SIZE,LOOKUPS!J$11,0)*$FI$6)</f>
        <v>1.9272000000000002</v>
      </c>
      <c r="FJ702" s="1">
        <f>IF(ISERROR(VLOOKUP($FA702,MOM,LOOKUPS!K$12,0)*$FB$6+VLOOKUP($FA702,STREV,LOOKUPS!K$10,0)*$FC$6+VLOOKUP($FA702,LTREV,LOOKUPS!K$9,0)*$FD$6+VLOOKUP($FA702,CFP,LOOKUPS!K$6,0)*$FE$6+VLOOKUP($FA702,EP,LOOKUPS!K$8,0)*$FF$6+VLOOKUP($FA702,BM,LOOKUPS!K$5,0)*$FG$6+VLOOKUP($FA702,DIV,LOOKUPS!K$7,0)*$FH$6++VLOOKUP($FA702,SIZE,LOOKUPS!K$11,0)*$FI$6),"",VLOOKUP($FA702,MOM,LOOKUPS!K$12,0)*$FB$6+VLOOKUP($FA702,STREV,LOOKUPS!K$10,0)*$FC$6+VLOOKUP($FA702,LTREV,LOOKUPS!K$9,0)*$FD$6+VLOOKUP($FA702,CFP,LOOKUPS!K$6,0)*$FE$6+VLOOKUP($FA702,EP,LOOKUPS!K$8,0)*$FF$6+VLOOKUP($FA702,BM,LOOKUPS!K$5,0)*$FG$6+VLOOKUP($FA702,DIV,LOOKUPS!K$7,0)*$FH$6++VLOOKUP($FA702,SIZE,LOOKUPS!K$11,0)*$FI$6)</f>
        <v>2.1649000000000003</v>
      </c>
      <c r="FK702" s="1">
        <f>IF(ISERROR(VLOOKUP($FA702,MOM,LOOKUPS!L$12,0)*$FB$6+VLOOKUP($FA702,STREV,LOOKUPS!L$10,0)*$FC$6+VLOOKUP($FA702,LTREV,LOOKUPS!L$9,0)*$FD$6+VLOOKUP($FA702,CFP,LOOKUPS!L$6,0)*$FE$6+VLOOKUP($FA702,EP,LOOKUPS!L$8,0)*$FF$6+VLOOKUP($FA702,BM,LOOKUPS!L$5,0)*$FG$6+VLOOKUP($FA702,DIV,LOOKUPS!L$7,0)*$FH$6++VLOOKUP($FA702,SIZE,LOOKUPS!L$11,0)*$FI$6),"",VLOOKUP($FA702,MOM,LOOKUPS!L$12,0)*$FB$6+VLOOKUP($FA702,STREV,LOOKUPS!L$10,0)*$FC$6+VLOOKUP($FA702,LTREV,LOOKUPS!L$9,0)*$FD$6+VLOOKUP($FA702,CFP,LOOKUPS!L$6,0)*$FE$6+VLOOKUP($FA702,EP,LOOKUPS!L$8,0)*$FF$6+VLOOKUP($FA702,BM,LOOKUPS!L$5,0)*$FG$6+VLOOKUP($FA702,DIV,LOOKUPS!L$7,0)*$FH$6++VLOOKUP($FA702,SIZE,LOOKUPS!L$11,0)*$FI$6)</f>
        <v>1.5246000000000002</v>
      </c>
    </row>
    <row r="703" spans="1:167" x14ac:dyDescent="0.3">
      <c r="A703" s="1">
        <v>198410</v>
      </c>
      <c r="B703" s="1">
        <v>-5.95</v>
      </c>
      <c r="C703" s="1">
        <v>-3.88</v>
      </c>
      <c r="D703" s="1">
        <v>-1.39</v>
      </c>
      <c r="E703" s="1">
        <v>-1.45</v>
      </c>
      <c r="F703" s="1">
        <v>-0.78</v>
      </c>
      <c r="G703" s="1">
        <v>-1.26</v>
      </c>
      <c r="H703" s="1">
        <v>0.4</v>
      </c>
      <c r="I703" s="1">
        <v>0.82</v>
      </c>
      <c r="J703" s="1">
        <v>1.08</v>
      </c>
      <c r="K703" s="1">
        <v>0.35</v>
      </c>
      <c r="M703" s="1">
        <v>198311</v>
      </c>
      <c r="N703" s="1">
        <v>5.96</v>
      </c>
      <c r="O703" s="1">
        <v>3.97</v>
      </c>
      <c r="P703" s="1">
        <v>3.06</v>
      </c>
      <c r="Q703" s="1">
        <v>2.82</v>
      </c>
      <c r="R703" s="1">
        <v>2.5299999999999998</v>
      </c>
      <c r="S703" s="1">
        <v>1.66</v>
      </c>
      <c r="T703" s="1">
        <v>0.68</v>
      </c>
      <c r="U703" s="1">
        <v>2.79</v>
      </c>
      <c r="V703" s="1">
        <v>2.1</v>
      </c>
      <c r="W703" s="1">
        <v>0.35</v>
      </c>
      <c r="Y703" s="1">
        <v>198810</v>
      </c>
      <c r="Z703" s="1">
        <v>-2.64</v>
      </c>
      <c r="AA703" s="1">
        <v>-0.98</v>
      </c>
      <c r="AB703" s="1">
        <v>-0.74</v>
      </c>
      <c r="AC703" s="1">
        <v>0.2</v>
      </c>
      <c r="AD703" s="1">
        <v>-0.35</v>
      </c>
      <c r="AE703" s="1">
        <v>0.26</v>
      </c>
      <c r="AF703" s="1">
        <v>-7.0000000000000007E-2</v>
      </c>
      <c r="AG703" s="1">
        <v>0.65</v>
      </c>
      <c r="AH703" s="1">
        <v>0.19</v>
      </c>
      <c r="AI703" s="1">
        <v>0.08</v>
      </c>
      <c r="AK703">
        <v>200904</v>
      </c>
      <c r="AL703">
        <v>24.47</v>
      </c>
      <c r="AM703">
        <v>19.68</v>
      </c>
      <c r="AN703">
        <v>19.14</v>
      </c>
      <c r="AO703">
        <v>25.78</v>
      </c>
      <c r="AP703">
        <v>19.29</v>
      </c>
      <c r="AQ703">
        <v>20.239999999999998</v>
      </c>
      <c r="AR703">
        <v>19.02</v>
      </c>
      <c r="AS703">
        <v>18.600000000000001</v>
      </c>
      <c r="AT703">
        <v>29.46</v>
      </c>
      <c r="AU703">
        <v>19.64</v>
      </c>
      <c r="AV703">
        <v>18.75</v>
      </c>
      <c r="AW703">
        <v>20.99</v>
      </c>
      <c r="AX703">
        <v>19.43</v>
      </c>
      <c r="AY703">
        <v>17.86</v>
      </c>
      <c r="AZ703">
        <v>20.13</v>
      </c>
      <c r="BA703">
        <v>19.079999999999998</v>
      </c>
      <c r="BB703">
        <v>18.059999999999999</v>
      </c>
      <c r="BC703">
        <v>32.44</v>
      </c>
      <c r="BD703">
        <v>26.85</v>
      </c>
      <c r="BF703" s="1">
        <v>200904</v>
      </c>
      <c r="BG703" s="1">
        <v>24.92</v>
      </c>
      <c r="BH703" s="1">
        <v>19.899999999999999</v>
      </c>
      <c r="BI703" s="1">
        <v>19.170000000000002</v>
      </c>
      <c r="BJ703" s="1">
        <v>23.23</v>
      </c>
      <c r="BK703" s="1">
        <v>20.12</v>
      </c>
      <c r="BL703" s="1">
        <v>18.89</v>
      </c>
      <c r="BM703" s="1">
        <v>18.309999999999999</v>
      </c>
      <c r="BN703" s="1">
        <v>22.04</v>
      </c>
      <c r="BO703" s="1">
        <v>23.33</v>
      </c>
      <c r="BP703" s="1">
        <v>20.77</v>
      </c>
      <c r="BQ703" s="1">
        <v>19.29</v>
      </c>
      <c r="BR703" s="1">
        <v>19.190000000000001</v>
      </c>
      <c r="BS703" s="1">
        <v>18.59</v>
      </c>
      <c r="BT703" s="1">
        <v>19.489999999999998</v>
      </c>
      <c r="BU703" s="1">
        <v>17.079999999999998</v>
      </c>
      <c r="BV703" s="1">
        <v>21.17</v>
      </c>
      <c r="BW703" s="1">
        <v>23</v>
      </c>
      <c r="BX703" s="1">
        <v>22.71</v>
      </c>
      <c r="BY703" s="1">
        <v>23.98</v>
      </c>
      <c r="CA703" s="1">
        <v>198404</v>
      </c>
      <c r="CB703" s="1">
        <v>-3.72</v>
      </c>
      <c r="CC703" s="1">
        <v>-2.67</v>
      </c>
      <c r="CD703" s="1">
        <v>-1.2</v>
      </c>
      <c r="CE703" s="1">
        <v>-1.2</v>
      </c>
      <c r="CF703" s="1">
        <v>-3.01</v>
      </c>
      <c r="CG703" s="1">
        <v>-1.66</v>
      </c>
      <c r="CH703" s="1">
        <v>-0.89</v>
      </c>
      <c r="CI703" s="1">
        <v>-1.22</v>
      </c>
      <c r="CJ703" s="1">
        <v>-1.22</v>
      </c>
      <c r="CK703" s="1">
        <v>-3.84</v>
      </c>
      <c r="CL703" s="1">
        <v>-1.08</v>
      </c>
      <c r="CM703" s="1">
        <v>-1.62</v>
      </c>
      <c r="CN703" s="1">
        <v>-1.71</v>
      </c>
      <c r="CO703" s="1">
        <v>-1.19</v>
      </c>
      <c r="CP703" s="1">
        <v>-0.62</v>
      </c>
      <c r="CQ703" s="1">
        <v>-1.29</v>
      </c>
      <c r="CR703" s="1">
        <v>-1.1599999999999999</v>
      </c>
      <c r="CS703" s="1">
        <v>-0.49</v>
      </c>
      <c r="CT703" s="1">
        <v>-1.72</v>
      </c>
      <c r="CV703" s="1">
        <v>198504</v>
      </c>
      <c r="CW703" s="1">
        <v>-2.68</v>
      </c>
      <c r="CX703" s="1">
        <v>-1.44</v>
      </c>
      <c r="CY703" s="1">
        <v>-0.05</v>
      </c>
      <c r="CZ703" s="1">
        <v>2.36</v>
      </c>
      <c r="DA703" s="1">
        <v>-1.84</v>
      </c>
      <c r="DB703" s="1">
        <v>-0.41</v>
      </c>
      <c r="DC703" s="1">
        <v>-0.17</v>
      </c>
      <c r="DD703" s="1">
        <v>1.52</v>
      </c>
      <c r="DE703" s="1">
        <v>2.39</v>
      </c>
      <c r="DF703" s="1">
        <v>-1.25</v>
      </c>
      <c r="DG703" s="1">
        <v>-2.62</v>
      </c>
      <c r="DH703" s="1">
        <v>-0.4</v>
      </c>
      <c r="DI703" s="1">
        <v>-0.42</v>
      </c>
      <c r="DJ703" s="1">
        <v>-0.33</v>
      </c>
      <c r="DK703" s="1">
        <v>-0.03</v>
      </c>
      <c r="DL703" s="1">
        <v>0.67</v>
      </c>
      <c r="DM703" s="1">
        <v>2.3199999999999998</v>
      </c>
      <c r="DN703" s="1">
        <v>2.2400000000000002</v>
      </c>
      <c r="DO703" s="1">
        <v>2.59</v>
      </c>
      <c r="DQ703" s="1">
        <v>198404</v>
      </c>
      <c r="DR703" s="1">
        <v>-99.99</v>
      </c>
      <c r="DS703" s="1">
        <v>-2.56</v>
      </c>
      <c r="DT703" s="1">
        <v>-0.44</v>
      </c>
      <c r="DU703" s="1">
        <v>-0.8</v>
      </c>
      <c r="DV703" s="1">
        <v>-2.77</v>
      </c>
      <c r="DW703" s="1">
        <v>-0.55000000000000004</v>
      </c>
      <c r="DX703" s="1">
        <v>-0.38</v>
      </c>
      <c r="DY703" s="1">
        <v>-1.69</v>
      </c>
      <c r="DZ703" s="1">
        <v>0.2</v>
      </c>
      <c r="EA703" s="1">
        <v>-3.04</v>
      </c>
      <c r="EB703" s="1">
        <v>-1.43</v>
      </c>
      <c r="EC703" s="1">
        <v>-0.76</v>
      </c>
      <c r="ED703" s="1">
        <v>-0.28000000000000003</v>
      </c>
      <c r="EE703" s="1">
        <v>-0.47</v>
      </c>
      <c r="EF703" s="1">
        <v>-0.28000000000000003</v>
      </c>
      <c r="EG703" s="1">
        <v>-0.86</v>
      </c>
      <c r="EH703" s="1">
        <v>-2.61</v>
      </c>
      <c r="EI703" s="1">
        <v>-0.99</v>
      </c>
      <c r="EJ703" s="1">
        <v>1.42</v>
      </c>
      <c r="EL703">
        <v>198404</v>
      </c>
      <c r="EM703">
        <v>-0.51</v>
      </c>
      <c r="EN703">
        <v>-1.21</v>
      </c>
      <c r="EO703">
        <v>1.27</v>
      </c>
      <c r="EP703">
        <v>0.81</v>
      </c>
      <c r="ER703" s="1">
        <v>198410</v>
      </c>
      <c r="ES703" s="1">
        <v>3.21</v>
      </c>
      <c r="EU703" s="1">
        <v>198311</v>
      </c>
      <c r="EV703" s="1">
        <v>4.88</v>
      </c>
      <c r="EX703" s="1">
        <v>198810</v>
      </c>
      <c r="EY703" s="1">
        <v>-0.11</v>
      </c>
      <c r="FA703" s="1">
        <v>198410</v>
      </c>
      <c r="FB703" s="1">
        <f>IF(ISERROR(VLOOKUP($FA703,MOM,LOOKUPS!C$12,0)*$FB$6+VLOOKUP($FA703,STREV,LOOKUPS!C$10,0)*$FC$6+VLOOKUP($FA703,LTREV,LOOKUPS!C$9,0)*$FD$6+VLOOKUP($FA703,CFP,LOOKUPS!C$6,0)*$FE$6+VLOOKUP($FA703,EP,LOOKUPS!C$8,0)*$FF$6+VLOOKUP($FA703,BM,LOOKUPS!C$5,0)*$FG$6+VLOOKUP($FA703,DIV,LOOKUPS!C$7,0)*$FH$6++VLOOKUP($FA703,SIZE,LOOKUPS!C$11,0)*$FI$6),"",VLOOKUP($FA703,MOM,LOOKUPS!C$12,0)*$FB$6+VLOOKUP($FA703,STREV,LOOKUPS!C$10,0)*$FC$6+VLOOKUP($FA703,LTREV,LOOKUPS!C$9,0)*$FD$6+VLOOKUP($FA703,CFP,LOOKUPS!C$6,0)*$FE$6+VLOOKUP($FA703,EP,LOOKUPS!C$8,0)*$FF$6+VLOOKUP($FA703,BM,LOOKUPS!C$5,0)*$FG$6+VLOOKUP($FA703,DIV,LOOKUPS!C$7,0)*$FH$6++VLOOKUP($FA703,SIZE,LOOKUPS!C$11,0)*$FI$6)</f>
        <v>-4.2717000000000001</v>
      </c>
      <c r="FC703" s="1">
        <f>IF(ISERROR(VLOOKUP($FA703,MOM,LOOKUPS!D$12,0)*$FB$6+VLOOKUP($FA703,STREV,LOOKUPS!D$10,0)*$FC$6+VLOOKUP($FA703,LTREV,LOOKUPS!D$9,0)*$FD$6+VLOOKUP($FA703,CFP,LOOKUPS!D$6,0)*$FE$6+VLOOKUP($FA703,EP,LOOKUPS!D$8,0)*$FF$6+VLOOKUP($FA703,BM,LOOKUPS!D$5,0)*$FG$6+VLOOKUP($FA703,DIV,LOOKUPS!D$7,0)*$FH$6++VLOOKUP($FA703,SIZE,LOOKUPS!D$11,0)*$FI$6),"",VLOOKUP($FA703,MOM,LOOKUPS!D$12,0)*$FB$6+VLOOKUP($FA703,STREV,LOOKUPS!D$10,0)*$FC$6+VLOOKUP($FA703,LTREV,LOOKUPS!D$9,0)*$FD$6+VLOOKUP($FA703,CFP,LOOKUPS!D$6,0)*$FE$6+VLOOKUP($FA703,EP,LOOKUPS!D$8,0)*$FF$6+VLOOKUP($FA703,BM,LOOKUPS!D$5,0)*$FG$6+VLOOKUP($FA703,DIV,LOOKUPS!D$7,0)*$FH$6++VLOOKUP($FA703,SIZE,LOOKUPS!D$11,0)*$FI$6)</f>
        <v>-2.5830000000000002</v>
      </c>
      <c r="FD703" s="1">
        <f>IF(ISERROR(VLOOKUP($FA703,MOM,LOOKUPS!E$12,0)*$FB$6+VLOOKUP($FA703,STREV,LOOKUPS!E$10,0)*$FC$6+VLOOKUP($FA703,LTREV,LOOKUPS!E$9,0)*$FD$6+VLOOKUP($FA703,CFP,LOOKUPS!E$6,0)*$FE$6+VLOOKUP($FA703,EP,LOOKUPS!E$8,0)*$FF$6+VLOOKUP($FA703,BM,LOOKUPS!E$5,0)*$FG$6+VLOOKUP($FA703,DIV,LOOKUPS!E$7,0)*$FH$6++VLOOKUP($FA703,SIZE,LOOKUPS!E$11,0)*$FI$6),"",VLOOKUP($FA703,MOM,LOOKUPS!E$12,0)*$FB$6+VLOOKUP($FA703,STREV,LOOKUPS!E$10,0)*$FC$6+VLOOKUP($FA703,LTREV,LOOKUPS!E$9,0)*$FD$6+VLOOKUP($FA703,CFP,LOOKUPS!E$6,0)*$FE$6+VLOOKUP($FA703,EP,LOOKUPS!E$8,0)*$FF$6+VLOOKUP($FA703,BM,LOOKUPS!E$5,0)*$FG$6+VLOOKUP($FA703,DIV,LOOKUPS!E$7,0)*$FH$6++VLOOKUP($FA703,SIZE,LOOKUPS!E$11,0)*$FI$6)</f>
        <v>-1.59</v>
      </c>
      <c r="FE703" s="1">
        <f>IF(ISERROR(VLOOKUP($FA703,MOM,LOOKUPS!F$12,0)*$FB$6+VLOOKUP($FA703,STREV,LOOKUPS!F$10,0)*$FC$6+VLOOKUP($FA703,LTREV,LOOKUPS!F$9,0)*$FD$6+VLOOKUP($FA703,CFP,LOOKUPS!F$6,0)*$FE$6+VLOOKUP($FA703,EP,LOOKUPS!F$8,0)*$FF$6+VLOOKUP($FA703,BM,LOOKUPS!F$5,0)*$FG$6+VLOOKUP($FA703,DIV,LOOKUPS!F$7,0)*$FH$6++VLOOKUP($FA703,SIZE,LOOKUPS!F$11,0)*$FI$6),"",VLOOKUP($FA703,MOM,LOOKUPS!F$12,0)*$FB$6+VLOOKUP($FA703,STREV,LOOKUPS!F$10,0)*$FC$6+VLOOKUP($FA703,LTREV,LOOKUPS!F$9,0)*$FD$6+VLOOKUP($FA703,CFP,LOOKUPS!F$6,0)*$FE$6+VLOOKUP($FA703,EP,LOOKUPS!F$8,0)*$FF$6+VLOOKUP($FA703,BM,LOOKUPS!F$5,0)*$FG$6+VLOOKUP($FA703,DIV,LOOKUPS!F$7,0)*$FH$6++VLOOKUP($FA703,SIZE,LOOKUPS!F$11,0)*$FI$6)</f>
        <v>-1.2566999999999999</v>
      </c>
      <c r="FF703" s="1">
        <f>IF(ISERROR(VLOOKUP($FA703,MOM,LOOKUPS!G$12,0)*$FB$6+VLOOKUP($FA703,STREV,LOOKUPS!G$10,0)*$FC$6+VLOOKUP($FA703,LTREV,LOOKUPS!G$9,0)*$FD$6+VLOOKUP($FA703,CFP,LOOKUPS!G$6,0)*$FE$6+VLOOKUP($FA703,EP,LOOKUPS!G$8,0)*$FF$6+VLOOKUP($FA703,BM,LOOKUPS!G$5,0)*$FG$6+VLOOKUP($FA703,DIV,LOOKUPS!G$7,0)*$FH$6++VLOOKUP($FA703,SIZE,LOOKUPS!G$11,0)*$FI$6),"",VLOOKUP($FA703,MOM,LOOKUPS!G$12,0)*$FB$6+VLOOKUP($FA703,STREV,LOOKUPS!G$10,0)*$FC$6+VLOOKUP($FA703,LTREV,LOOKUPS!G$9,0)*$FD$6+VLOOKUP($FA703,CFP,LOOKUPS!G$6,0)*$FE$6+VLOOKUP($FA703,EP,LOOKUPS!G$8,0)*$FF$6+VLOOKUP($FA703,BM,LOOKUPS!G$5,0)*$FG$6+VLOOKUP($FA703,DIV,LOOKUPS!G$7,0)*$FH$6++VLOOKUP($FA703,SIZE,LOOKUPS!G$11,0)*$FI$6)</f>
        <v>-1.1294000000000002</v>
      </c>
      <c r="FG703" s="1">
        <f>IF(ISERROR(VLOOKUP($FA703,MOM,LOOKUPS!H$12,0)*$FB$6+VLOOKUP($FA703,STREV,LOOKUPS!H$10,0)*$FC$6+VLOOKUP($FA703,LTREV,LOOKUPS!H$9,0)*$FD$6+VLOOKUP($FA703,CFP,LOOKUPS!H$6,0)*$FE$6+VLOOKUP($FA703,EP,LOOKUPS!H$8,0)*$FF$6+VLOOKUP($FA703,BM,LOOKUPS!H$5,0)*$FG$6+VLOOKUP($FA703,DIV,LOOKUPS!H$7,0)*$FH$6++VLOOKUP($FA703,SIZE,LOOKUPS!H$11,0)*$FI$6),"",VLOOKUP($FA703,MOM,LOOKUPS!H$12,0)*$FB$6+VLOOKUP($FA703,STREV,LOOKUPS!H$10,0)*$FC$6+VLOOKUP($FA703,LTREV,LOOKUPS!H$9,0)*$FD$6+VLOOKUP($FA703,CFP,LOOKUPS!H$6,0)*$FE$6+VLOOKUP($FA703,EP,LOOKUPS!H$8,0)*$FF$6+VLOOKUP($FA703,BM,LOOKUPS!H$5,0)*$FG$6+VLOOKUP($FA703,DIV,LOOKUPS!H$7,0)*$FH$6++VLOOKUP($FA703,SIZE,LOOKUPS!H$11,0)*$FI$6)</f>
        <v>-1.127</v>
      </c>
      <c r="FH703" s="1">
        <f>IF(ISERROR(VLOOKUP($FA703,MOM,LOOKUPS!I$12,0)*$FB$6+VLOOKUP($FA703,STREV,LOOKUPS!I$10,0)*$FC$6+VLOOKUP($FA703,LTREV,LOOKUPS!I$9,0)*$FD$6+VLOOKUP($FA703,CFP,LOOKUPS!I$6,0)*$FE$6+VLOOKUP($FA703,EP,LOOKUPS!I$8,0)*$FF$6+VLOOKUP($FA703,BM,LOOKUPS!I$5,0)*$FG$6+VLOOKUP($FA703,DIV,LOOKUPS!I$7,0)*$FH$6++VLOOKUP($FA703,SIZE,LOOKUPS!I$11,0)*$FI$6),"",VLOOKUP($FA703,MOM,LOOKUPS!I$12,0)*$FB$6+VLOOKUP($FA703,STREV,LOOKUPS!I$10,0)*$FC$6+VLOOKUP($FA703,LTREV,LOOKUPS!I$9,0)*$FD$6+VLOOKUP($FA703,CFP,LOOKUPS!I$6,0)*$FE$6+VLOOKUP($FA703,EP,LOOKUPS!I$8,0)*$FF$6+VLOOKUP($FA703,BM,LOOKUPS!I$5,0)*$FG$6+VLOOKUP($FA703,DIV,LOOKUPS!I$7,0)*$FH$6++VLOOKUP($FA703,SIZE,LOOKUPS!I$11,0)*$FI$6)</f>
        <v>-1.1114999999999999</v>
      </c>
      <c r="FI703" s="1">
        <f>IF(ISERROR(VLOOKUP($FA703,MOM,LOOKUPS!J$12,0)*$FB$6+VLOOKUP($FA703,STREV,LOOKUPS!J$10,0)*$FC$6+VLOOKUP($FA703,LTREV,LOOKUPS!J$9,0)*$FD$6+VLOOKUP($FA703,CFP,LOOKUPS!J$6,0)*$FE$6+VLOOKUP($FA703,EP,LOOKUPS!J$8,0)*$FF$6+VLOOKUP($FA703,BM,LOOKUPS!J$5,0)*$FG$6+VLOOKUP($FA703,DIV,LOOKUPS!J$7,0)*$FH$6++VLOOKUP($FA703,SIZE,LOOKUPS!J$11,0)*$FI$6),"",VLOOKUP($FA703,MOM,LOOKUPS!J$12,0)*$FB$6+VLOOKUP($FA703,STREV,LOOKUPS!J$10,0)*$FC$6+VLOOKUP($FA703,LTREV,LOOKUPS!J$9,0)*$FD$6+VLOOKUP($FA703,CFP,LOOKUPS!J$6,0)*$FE$6+VLOOKUP($FA703,EP,LOOKUPS!J$8,0)*$FF$6+VLOOKUP($FA703,BM,LOOKUPS!J$5,0)*$FG$6+VLOOKUP($FA703,DIV,LOOKUPS!J$7,0)*$FH$6++VLOOKUP($FA703,SIZE,LOOKUPS!J$11,0)*$FI$6)</f>
        <v>-0.68100000000000005</v>
      </c>
      <c r="FJ703" s="1">
        <f>IF(ISERROR(VLOOKUP($FA703,MOM,LOOKUPS!K$12,0)*$FB$6+VLOOKUP($FA703,STREV,LOOKUPS!K$10,0)*$FC$6+VLOOKUP($FA703,LTREV,LOOKUPS!K$9,0)*$FD$6+VLOOKUP($FA703,CFP,LOOKUPS!K$6,0)*$FE$6+VLOOKUP($FA703,EP,LOOKUPS!K$8,0)*$FF$6+VLOOKUP($FA703,BM,LOOKUPS!K$5,0)*$FG$6+VLOOKUP($FA703,DIV,LOOKUPS!K$7,0)*$FH$6++VLOOKUP($FA703,SIZE,LOOKUPS!K$11,0)*$FI$6),"",VLOOKUP($FA703,MOM,LOOKUPS!K$12,0)*$FB$6+VLOOKUP($FA703,STREV,LOOKUPS!K$10,0)*$FC$6+VLOOKUP($FA703,LTREV,LOOKUPS!K$9,0)*$FD$6+VLOOKUP($FA703,CFP,LOOKUPS!K$6,0)*$FE$6+VLOOKUP($FA703,EP,LOOKUPS!K$8,0)*$FF$6+VLOOKUP($FA703,BM,LOOKUPS!K$5,0)*$FG$6+VLOOKUP($FA703,DIV,LOOKUPS!K$7,0)*$FH$6++VLOOKUP($FA703,SIZE,LOOKUPS!K$11,0)*$FI$6)</f>
        <v>-1.2197</v>
      </c>
      <c r="FK703" s="1">
        <f>IF(ISERROR(VLOOKUP($FA703,MOM,LOOKUPS!L$12,0)*$FB$6+VLOOKUP($FA703,STREV,LOOKUPS!L$10,0)*$FC$6+VLOOKUP($FA703,LTREV,LOOKUPS!L$9,0)*$FD$6+VLOOKUP($FA703,CFP,LOOKUPS!L$6,0)*$FE$6+VLOOKUP($FA703,EP,LOOKUPS!L$8,0)*$FF$6+VLOOKUP($FA703,BM,LOOKUPS!L$5,0)*$FG$6+VLOOKUP($FA703,DIV,LOOKUPS!L$7,0)*$FH$6++VLOOKUP($FA703,SIZE,LOOKUPS!L$11,0)*$FI$6),"",VLOOKUP($FA703,MOM,LOOKUPS!L$12,0)*$FB$6+VLOOKUP($FA703,STREV,LOOKUPS!L$10,0)*$FC$6+VLOOKUP($FA703,LTREV,LOOKUPS!L$9,0)*$FD$6+VLOOKUP($FA703,CFP,LOOKUPS!L$6,0)*$FE$6+VLOOKUP($FA703,EP,LOOKUPS!L$8,0)*$FF$6+VLOOKUP($FA703,BM,LOOKUPS!L$5,0)*$FG$6+VLOOKUP($FA703,DIV,LOOKUPS!L$7,0)*$FH$6++VLOOKUP($FA703,SIZE,LOOKUPS!L$11,0)*$FI$6)</f>
        <v>-1.2676000000000003</v>
      </c>
    </row>
    <row r="704" spans="1:167" x14ac:dyDescent="0.3">
      <c r="A704" s="1">
        <v>198411</v>
      </c>
      <c r="B704" s="1">
        <v>-6.66</v>
      </c>
      <c r="C704" s="1">
        <v>-4.17</v>
      </c>
      <c r="D704" s="1">
        <v>-3.42</v>
      </c>
      <c r="E704" s="1">
        <v>-1.19</v>
      </c>
      <c r="F704" s="1">
        <v>-2.2599999999999998</v>
      </c>
      <c r="G704" s="1">
        <v>-0.73</v>
      </c>
      <c r="H704" s="1">
        <v>-1.1499999999999999</v>
      </c>
      <c r="I704" s="1">
        <v>-0.78</v>
      </c>
      <c r="J704" s="1">
        <v>-1.43</v>
      </c>
      <c r="K704" s="1">
        <v>-2.58</v>
      </c>
      <c r="M704" s="1">
        <v>198312</v>
      </c>
      <c r="N704" s="1">
        <v>-2.37</v>
      </c>
      <c r="O704" s="1">
        <v>-1.32</v>
      </c>
      <c r="P704" s="1">
        <v>-1.66</v>
      </c>
      <c r="Q704" s="1">
        <v>-0.56999999999999995</v>
      </c>
      <c r="R704" s="1">
        <v>-1.29</v>
      </c>
      <c r="S704" s="1">
        <v>-0.22</v>
      </c>
      <c r="T704" s="1">
        <v>-1.17</v>
      </c>
      <c r="U704" s="1">
        <v>-2.02</v>
      </c>
      <c r="V704" s="1">
        <v>-2.36</v>
      </c>
      <c r="W704" s="1">
        <v>-5.84</v>
      </c>
      <c r="Y704" s="1">
        <v>198811</v>
      </c>
      <c r="Z704" s="1">
        <v>-6.28</v>
      </c>
      <c r="AA704" s="1">
        <v>-2.6</v>
      </c>
      <c r="AB704" s="1">
        <v>-3.29</v>
      </c>
      <c r="AC704" s="1">
        <v>-3.52</v>
      </c>
      <c r="AD704" s="1">
        <v>-2.5</v>
      </c>
      <c r="AE704" s="1">
        <v>-3.19</v>
      </c>
      <c r="AF704" s="1">
        <v>-2.2799999999999998</v>
      </c>
      <c r="AG704" s="1">
        <v>-2.76</v>
      </c>
      <c r="AH704" s="1">
        <v>-2.88</v>
      </c>
      <c r="AI704" s="1">
        <v>-2.78</v>
      </c>
      <c r="AK704">
        <v>200905</v>
      </c>
      <c r="AL704">
        <v>16.59</v>
      </c>
      <c r="AM704">
        <v>6.84</v>
      </c>
      <c r="AN704">
        <v>6.01</v>
      </c>
      <c r="AO704">
        <v>10.99</v>
      </c>
      <c r="AP704">
        <v>7.56</v>
      </c>
      <c r="AQ704">
        <v>4.54</v>
      </c>
      <c r="AR704">
        <v>6.7</v>
      </c>
      <c r="AS704">
        <v>7.29</v>
      </c>
      <c r="AT704">
        <v>12.07</v>
      </c>
      <c r="AU704">
        <v>8.1999999999999993</v>
      </c>
      <c r="AV704">
        <v>6.6</v>
      </c>
      <c r="AW704">
        <v>4.47</v>
      </c>
      <c r="AX704">
        <v>4.62</v>
      </c>
      <c r="AY704">
        <v>4.99</v>
      </c>
      <c r="AZ704">
        <v>8.32</v>
      </c>
      <c r="BA704">
        <v>6.02</v>
      </c>
      <c r="BB704">
        <v>8.74</v>
      </c>
      <c r="BC704">
        <v>9.69</v>
      </c>
      <c r="BD704">
        <v>14.15</v>
      </c>
      <c r="BF704" s="1">
        <v>200905</v>
      </c>
      <c r="BG704" s="1">
        <v>16.09</v>
      </c>
      <c r="BH704" s="1">
        <v>8.06</v>
      </c>
      <c r="BI704" s="1">
        <v>5.61</v>
      </c>
      <c r="BJ704" s="1">
        <v>8.2899999999999991</v>
      </c>
      <c r="BK704" s="1">
        <v>8.3699999999999992</v>
      </c>
      <c r="BL704" s="1">
        <v>6.84</v>
      </c>
      <c r="BM704" s="1">
        <v>5.69</v>
      </c>
      <c r="BN704" s="1">
        <v>5.22</v>
      </c>
      <c r="BO704" s="1">
        <v>9.2899999999999991</v>
      </c>
      <c r="BP704" s="1">
        <v>9.01</v>
      </c>
      <c r="BQ704" s="1">
        <v>7.56</v>
      </c>
      <c r="BR704" s="1">
        <v>7.04</v>
      </c>
      <c r="BS704" s="1">
        <v>6.64</v>
      </c>
      <c r="BT704" s="1">
        <v>6.77</v>
      </c>
      <c r="BU704" s="1">
        <v>4.58</v>
      </c>
      <c r="BV704" s="1">
        <v>4.5199999999999996</v>
      </c>
      <c r="BW704" s="1">
        <v>6.01</v>
      </c>
      <c r="BX704" s="1">
        <v>8.74</v>
      </c>
      <c r="BY704" s="1">
        <v>9.8699999999999992</v>
      </c>
      <c r="CA704" s="1">
        <v>198405</v>
      </c>
      <c r="CB704" s="1">
        <v>-10.39</v>
      </c>
      <c r="CC704" s="1">
        <v>-5.79</v>
      </c>
      <c r="CD704" s="1">
        <v>-4.17</v>
      </c>
      <c r="CE704" s="1">
        <v>-3.59</v>
      </c>
      <c r="CF704" s="1">
        <v>-6.11</v>
      </c>
      <c r="CG704" s="1">
        <v>-4.1500000000000004</v>
      </c>
      <c r="CH704" s="1">
        <v>-5.23</v>
      </c>
      <c r="CI704" s="1">
        <v>-3.46</v>
      </c>
      <c r="CJ704" s="1">
        <v>-3.4</v>
      </c>
      <c r="CK704" s="1">
        <v>-6.5</v>
      </c>
      <c r="CL704" s="1">
        <v>-5.2</v>
      </c>
      <c r="CM704" s="1">
        <v>-4.8</v>
      </c>
      <c r="CN704" s="1">
        <v>-3.35</v>
      </c>
      <c r="CO704" s="1">
        <v>-4.97</v>
      </c>
      <c r="CP704" s="1">
        <v>-5.47</v>
      </c>
      <c r="CQ704" s="1">
        <v>-2.88</v>
      </c>
      <c r="CR704" s="1">
        <v>-4.03</v>
      </c>
      <c r="CS704" s="1">
        <v>-4.95</v>
      </c>
      <c r="CT704" s="1">
        <v>-2.35</v>
      </c>
      <c r="CV704" s="1">
        <v>198505</v>
      </c>
      <c r="CW704" s="1">
        <v>1.08</v>
      </c>
      <c r="CX704" s="1">
        <v>3.91</v>
      </c>
      <c r="CY704" s="1">
        <v>4.0599999999999996</v>
      </c>
      <c r="CZ704" s="1">
        <v>4.55</v>
      </c>
      <c r="DA704" s="1">
        <v>3.84</v>
      </c>
      <c r="DB704" s="1">
        <v>4.09</v>
      </c>
      <c r="DC704" s="1">
        <v>3.96</v>
      </c>
      <c r="DD704" s="1">
        <v>4.45</v>
      </c>
      <c r="DE704" s="1">
        <v>4.4800000000000004</v>
      </c>
      <c r="DF704" s="1">
        <v>3.9</v>
      </c>
      <c r="DG704" s="1">
        <v>3.75</v>
      </c>
      <c r="DH704" s="1">
        <v>4.09</v>
      </c>
      <c r="DI704" s="1">
        <v>4.08</v>
      </c>
      <c r="DJ704" s="1">
        <v>3.84</v>
      </c>
      <c r="DK704" s="1">
        <v>4.07</v>
      </c>
      <c r="DL704" s="1">
        <v>4.22</v>
      </c>
      <c r="DM704" s="1">
        <v>4.66</v>
      </c>
      <c r="DN704" s="1">
        <v>3.82</v>
      </c>
      <c r="DO704" s="1">
        <v>5.31</v>
      </c>
      <c r="DQ704" s="1">
        <v>198405</v>
      </c>
      <c r="DR704" s="1">
        <v>-99.99</v>
      </c>
      <c r="DS704" s="1">
        <v>-4.8099999999999996</v>
      </c>
      <c r="DT704" s="1">
        <v>-5.46</v>
      </c>
      <c r="DU704" s="1">
        <v>-5.37</v>
      </c>
      <c r="DV704" s="1">
        <v>-4.76</v>
      </c>
      <c r="DW704" s="1">
        <v>-5.53</v>
      </c>
      <c r="DX704" s="1">
        <v>-5.5</v>
      </c>
      <c r="DY704" s="1">
        <v>-5.03</v>
      </c>
      <c r="DZ704" s="1">
        <v>-5.34</v>
      </c>
      <c r="EA704" s="1">
        <v>-4.7</v>
      </c>
      <c r="EB704" s="1">
        <v>-5.0599999999999996</v>
      </c>
      <c r="EC704" s="1">
        <v>-5.27</v>
      </c>
      <c r="ED704" s="1">
        <v>-5.88</v>
      </c>
      <c r="EE704" s="1">
        <v>-5.8</v>
      </c>
      <c r="EF704" s="1">
        <v>-5.16</v>
      </c>
      <c r="EG704" s="1">
        <v>-4.6900000000000004</v>
      </c>
      <c r="EH704" s="1">
        <v>-5.41</v>
      </c>
      <c r="EI704" s="1">
        <v>-5.29</v>
      </c>
      <c r="EJ704" s="1">
        <v>-5.4</v>
      </c>
      <c r="EL704">
        <v>198405</v>
      </c>
      <c r="EM704">
        <v>-5.97</v>
      </c>
      <c r="EN704">
        <v>0.03</v>
      </c>
      <c r="EO704">
        <v>0.26</v>
      </c>
      <c r="EP704">
        <v>0.78</v>
      </c>
      <c r="ER704" s="1">
        <v>198411</v>
      </c>
      <c r="ES704" s="1">
        <v>1.7</v>
      </c>
      <c r="EU704" s="1">
        <v>198312</v>
      </c>
      <c r="EV704" s="1">
        <v>1.91</v>
      </c>
      <c r="EX704" s="1">
        <v>198811</v>
      </c>
      <c r="EY704" s="1">
        <v>-0.82</v>
      </c>
      <c r="FA704" s="1">
        <v>198411</v>
      </c>
      <c r="FB704" s="1">
        <f>IF(ISERROR(VLOOKUP($FA704,MOM,LOOKUPS!C$12,0)*$FB$6+VLOOKUP($FA704,STREV,LOOKUPS!C$10,0)*$FC$6+VLOOKUP($FA704,LTREV,LOOKUPS!C$9,0)*$FD$6+VLOOKUP($FA704,CFP,LOOKUPS!C$6,0)*$FE$6+VLOOKUP($FA704,EP,LOOKUPS!C$8,0)*$FF$6+VLOOKUP($FA704,BM,LOOKUPS!C$5,0)*$FG$6+VLOOKUP($FA704,DIV,LOOKUPS!C$7,0)*$FH$6++VLOOKUP($FA704,SIZE,LOOKUPS!C$11,0)*$FI$6),"",VLOOKUP($FA704,MOM,LOOKUPS!C$12,0)*$FB$6+VLOOKUP($FA704,STREV,LOOKUPS!C$10,0)*$FC$6+VLOOKUP($FA704,LTREV,LOOKUPS!C$9,0)*$FD$6+VLOOKUP($FA704,CFP,LOOKUPS!C$6,0)*$FE$6+VLOOKUP($FA704,EP,LOOKUPS!C$8,0)*$FF$6+VLOOKUP($FA704,BM,LOOKUPS!C$5,0)*$FG$6+VLOOKUP($FA704,DIV,LOOKUPS!C$7,0)*$FH$6++VLOOKUP($FA704,SIZE,LOOKUPS!C$11,0)*$FI$6)</f>
        <v>-5.9161999999999999</v>
      </c>
      <c r="FC704" s="1">
        <f>IF(ISERROR(VLOOKUP($FA704,MOM,LOOKUPS!D$12,0)*$FB$6+VLOOKUP($FA704,STREV,LOOKUPS!D$10,0)*$FC$6+VLOOKUP($FA704,LTREV,LOOKUPS!D$9,0)*$FD$6+VLOOKUP($FA704,CFP,LOOKUPS!D$6,0)*$FE$6+VLOOKUP($FA704,EP,LOOKUPS!D$8,0)*$FF$6+VLOOKUP($FA704,BM,LOOKUPS!D$5,0)*$FG$6+VLOOKUP($FA704,DIV,LOOKUPS!D$7,0)*$FH$6++VLOOKUP($FA704,SIZE,LOOKUPS!D$11,0)*$FI$6),"",VLOOKUP($FA704,MOM,LOOKUPS!D$12,0)*$FB$6+VLOOKUP($FA704,STREV,LOOKUPS!D$10,0)*$FC$6+VLOOKUP($FA704,LTREV,LOOKUPS!D$9,0)*$FD$6+VLOOKUP($FA704,CFP,LOOKUPS!D$6,0)*$FE$6+VLOOKUP($FA704,EP,LOOKUPS!D$8,0)*$FF$6+VLOOKUP($FA704,BM,LOOKUPS!D$5,0)*$FG$6+VLOOKUP($FA704,DIV,LOOKUPS!D$7,0)*$FH$6++VLOOKUP($FA704,SIZE,LOOKUPS!D$11,0)*$FI$6)</f>
        <v>-3.1955999999999998</v>
      </c>
      <c r="FD704" s="1">
        <f>IF(ISERROR(VLOOKUP($FA704,MOM,LOOKUPS!E$12,0)*$FB$6+VLOOKUP($FA704,STREV,LOOKUPS!E$10,0)*$FC$6+VLOOKUP($FA704,LTREV,LOOKUPS!E$9,0)*$FD$6+VLOOKUP($FA704,CFP,LOOKUPS!E$6,0)*$FE$6+VLOOKUP($FA704,EP,LOOKUPS!E$8,0)*$FF$6+VLOOKUP($FA704,BM,LOOKUPS!E$5,0)*$FG$6+VLOOKUP($FA704,DIV,LOOKUPS!E$7,0)*$FH$6++VLOOKUP($FA704,SIZE,LOOKUPS!E$11,0)*$FI$6),"",VLOOKUP($FA704,MOM,LOOKUPS!E$12,0)*$FB$6+VLOOKUP($FA704,STREV,LOOKUPS!E$10,0)*$FC$6+VLOOKUP($FA704,LTREV,LOOKUPS!E$9,0)*$FD$6+VLOOKUP($FA704,CFP,LOOKUPS!E$6,0)*$FE$6+VLOOKUP($FA704,EP,LOOKUPS!E$8,0)*$FF$6+VLOOKUP($FA704,BM,LOOKUPS!E$5,0)*$FG$6+VLOOKUP($FA704,DIV,LOOKUPS!E$7,0)*$FH$6++VLOOKUP($FA704,SIZE,LOOKUPS!E$11,0)*$FI$6)</f>
        <v>-2.7252000000000001</v>
      </c>
      <c r="FE704" s="1">
        <f>IF(ISERROR(VLOOKUP($FA704,MOM,LOOKUPS!F$12,0)*$FB$6+VLOOKUP($FA704,STREV,LOOKUPS!F$10,0)*$FC$6+VLOOKUP($FA704,LTREV,LOOKUPS!F$9,0)*$FD$6+VLOOKUP($FA704,CFP,LOOKUPS!F$6,0)*$FE$6+VLOOKUP($FA704,EP,LOOKUPS!F$8,0)*$FF$6+VLOOKUP($FA704,BM,LOOKUPS!F$5,0)*$FG$6+VLOOKUP($FA704,DIV,LOOKUPS!F$7,0)*$FH$6++VLOOKUP($FA704,SIZE,LOOKUPS!F$11,0)*$FI$6),"",VLOOKUP($FA704,MOM,LOOKUPS!F$12,0)*$FB$6+VLOOKUP($FA704,STREV,LOOKUPS!F$10,0)*$FC$6+VLOOKUP($FA704,LTREV,LOOKUPS!F$9,0)*$FD$6+VLOOKUP($FA704,CFP,LOOKUPS!F$6,0)*$FE$6+VLOOKUP($FA704,EP,LOOKUPS!F$8,0)*$FF$6+VLOOKUP($FA704,BM,LOOKUPS!F$5,0)*$FG$6+VLOOKUP($FA704,DIV,LOOKUPS!F$7,0)*$FH$6++VLOOKUP($FA704,SIZE,LOOKUPS!F$11,0)*$FI$6)</f>
        <v>-2.0263</v>
      </c>
      <c r="FF704" s="1">
        <f>IF(ISERROR(VLOOKUP($FA704,MOM,LOOKUPS!G$12,0)*$FB$6+VLOOKUP($FA704,STREV,LOOKUPS!G$10,0)*$FC$6+VLOOKUP($FA704,LTREV,LOOKUPS!G$9,0)*$FD$6+VLOOKUP($FA704,CFP,LOOKUPS!G$6,0)*$FE$6+VLOOKUP($FA704,EP,LOOKUPS!G$8,0)*$FF$6+VLOOKUP($FA704,BM,LOOKUPS!G$5,0)*$FG$6+VLOOKUP($FA704,DIV,LOOKUPS!G$7,0)*$FH$6++VLOOKUP($FA704,SIZE,LOOKUPS!G$11,0)*$FI$6),"",VLOOKUP($FA704,MOM,LOOKUPS!G$12,0)*$FB$6+VLOOKUP($FA704,STREV,LOOKUPS!G$10,0)*$FC$6+VLOOKUP($FA704,LTREV,LOOKUPS!G$9,0)*$FD$6+VLOOKUP($FA704,CFP,LOOKUPS!G$6,0)*$FE$6+VLOOKUP($FA704,EP,LOOKUPS!G$8,0)*$FF$6+VLOOKUP($FA704,BM,LOOKUPS!G$5,0)*$FG$6+VLOOKUP($FA704,DIV,LOOKUPS!G$7,0)*$FH$6++VLOOKUP($FA704,SIZE,LOOKUPS!G$11,0)*$FI$6)</f>
        <v>-1.6238999999999999</v>
      </c>
      <c r="FG704" s="1">
        <f>IF(ISERROR(VLOOKUP($FA704,MOM,LOOKUPS!H$12,0)*$FB$6+VLOOKUP($FA704,STREV,LOOKUPS!H$10,0)*$FC$6+VLOOKUP($FA704,LTREV,LOOKUPS!H$9,0)*$FD$6+VLOOKUP($FA704,CFP,LOOKUPS!H$6,0)*$FE$6+VLOOKUP($FA704,EP,LOOKUPS!H$8,0)*$FF$6+VLOOKUP($FA704,BM,LOOKUPS!H$5,0)*$FG$6+VLOOKUP($FA704,DIV,LOOKUPS!H$7,0)*$FH$6++VLOOKUP($FA704,SIZE,LOOKUPS!H$11,0)*$FI$6),"",VLOOKUP($FA704,MOM,LOOKUPS!H$12,0)*$FB$6+VLOOKUP($FA704,STREV,LOOKUPS!H$10,0)*$FC$6+VLOOKUP($FA704,LTREV,LOOKUPS!H$9,0)*$FD$6+VLOOKUP($FA704,CFP,LOOKUPS!H$6,0)*$FE$6+VLOOKUP($FA704,EP,LOOKUPS!H$8,0)*$FF$6+VLOOKUP($FA704,BM,LOOKUPS!H$5,0)*$FG$6+VLOOKUP($FA704,DIV,LOOKUPS!H$7,0)*$FH$6++VLOOKUP($FA704,SIZE,LOOKUPS!H$11,0)*$FI$6)</f>
        <v>-1.8528000000000002</v>
      </c>
      <c r="FH704" s="1">
        <f>IF(ISERROR(VLOOKUP($FA704,MOM,LOOKUPS!I$12,0)*$FB$6+VLOOKUP($FA704,STREV,LOOKUPS!I$10,0)*$FC$6+VLOOKUP($FA704,LTREV,LOOKUPS!I$9,0)*$FD$6+VLOOKUP($FA704,CFP,LOOKUPS!I$6,0)*$FE$6+VLOOKUP($FA704,EP,LOOKUPS!I$8,0)*$FF$6+VLOOKUP($FA704,BM,LOOKUPS!I$5,0)*$FG$6+VLOOKUP($FA704,DIV,LOOKUPS!I$7,0)*$FH$6++VLOOKUP($FA704,SIZE,LOOKUPS!I$11,0)*$FI$6),"",VLOOKUP($FA704,MOM,LOOKUPS!I$12,0)*$FB$6+VLOOKUP($FA704,STREV,LOOKUPS!I$10,0)*$FC$6+VLOOKUP($FA704,LTREV,LOOKUPS!I$9,0)*$FD$6+VLOOKUP($FA704,CFP,LOOKUPS!I$6,0)*$FE$6+VLOOKUP($FA704,EP,LOOKUPS!I$8,0)*$FF$6+VLOOKUP($FA704,BM,LOOKUPS!I$5,0)*$FG$6+VLOOKUP($FA704,DIV,LOOKUPS!I$7,0)*$FH$6++VLOOKUP($FA704,SIZE,LOOKUPS!I$11,0)*$FI$6)</f>
        <v>-1.4431000000000003</v>
      </c>
      <c r="FI704" s="1">
        <f>IF(ISERROR(VLOOKUP($FA704,MOM,LOOKUPS!J$12,0)*$FB$6+VLOOKUP($FA704,STREV,LOOKUPS!J$10,0)*$FC$6+VLOOKUP($FA704,LTREV,LOOKUPS!J$9,0)*$FD$6+VLOOKUP($FA704,CFP,LOOKUPS!J$6,0)*$FE$6+VLOOKUP($FA704,EP,LOOKUPS!J$8,0)*$FF$6+VLOOKUP($FA704,BM,LOOKUPS!J$5,0)*$FG$6+VLOOKUP($FA704,DIV,LOOKUPS!J$7,0)*$FH$6++VLOOKUP($FA704,SIZE,LOOKUPS!J$11,0)*$FI$6),"",VLOOKUP($FA704,MOM,LOOKUPS!J$12,0)*$FB$6+VLOOKUP($FA704,STREV,LOOKUPS!J$10,0)*$FC$6+VLOOKUP($FA704,LTREV,LOOKUPS!J$9,0)*$FD$6+VLOOKUP($FA704,CFP,LOOKUPS!J$6,0)*$FE$6+VLOOKUP($FA704,EP,LOOKUPS!J$8,0)*$FF$6+VLOOKUP($FA704,BM,LOOKUPS!J$5,0)*$FG$6+VLOOKUP($FA704,DIV,LOOKUPS!J$7,0)*$FH$6++VLOOKUP($FA704,SIZE,LOOKUPS!J$11,0)*$FI$6)</f>
        <v>-2.2434000000000003</v>
      </c>
      <c r="FJ704" s="1">
        <f>IF(ISERROR(VLOOKUP($FA704,MOM,LOOKUPS!K$12,0)*$FB$6+VLOOKUP($FA704,STREV,LOOKUPS!K$10,0)*$FC$6+VLOOKUP($FA704,LTREV,LOOKUPS!K$9,0)*$FD$6+VLOOKUP($FA704,CFP,LOOKUPS!K$6,0)*$FE$6+VLOOKUP($FA704,EP,LOOKUPS!K$8,0)*$FF$6+VLOOKUP($FA704,BM,LOOKUPS!K$5,0)*$FG$6+VLOOKUP($FA704,DIV,LOOKUPS!K$7,0)*$FH$6++VLOOKUP($FA704,SIZE,LOOKUPS!K$11,0)*$FI$6),"",VLOOKUP($FA704,MOM,LOOKUPS!K$12,0)*$FB$6+VLOOKUP($FA704,STREV,LOOKUPS!K$10,0)*$FC$6+VLOOKUP($FA704,LTREV,LOOKUPS!K$9,0)*$FD$6+VLOOKUP($FA704,CFP,LOOKUPS!K$6,0)*$FE$6+VLOOKUP($FA704,EP,LOOKUPS!K$8,0)*$FF$6+VLOOKUP($FA704,BM,LOOKUPS!K$5,0)*$FG$6+VLOOKUP($FA704,DIV,LOOKUPS!K$7,0)*$FH$6++VLOOKUP($FA704,SIZE,LOOKUPS!K$11,0)*$FI$6)</f>
        <v>-2.2730000000000001</v>
      </c>
      <c r="FK704" s="1">
        <f>IF(ISERROR(VLOOKUP($FA704,MOM,LOOKUPS!L$12,0)*$FB$6+VLOOKUP($FA704,STREV,LOOKUPS!L$10,0)*$FC$6+VLOOKUP($FA704,LTREV,LOOKUPS!L$9,0)*$FD$6+VLOOKUP($FA704,CFP,LOOKUPS!L$6,0)*$FE$6+VLOOKUP($FA704,EP,LOOKUPS!L$8,0)*$FF$6+VLOOKUP($FA704,BM,LOOKUPS!L$5,0)*$FG$6+VLOOKUP($FA704,DIV,LOOKUPS!L$7,0)*$FH$6++VLOOKUP($FA704,SIZE,LOOKUPS!L$11,0)*$FI$6),"",VLOOKUP($FA704,MOM,LOOKUPS!L$12,0)*$FB$6+VLOOKUP($FA704,STREV,LOOKUPS!L$10,0)*$FC$6+VLOOKUP($FA704,LTREV,LOOKUPS!L$9,0)*$FD$6+VLOOKUP($FA704,CFP,LOOKUPS!L$6,0)*$FE$6+VLOOKUP($FA704,EP,LOOKUPS!L$8,0)*$FF$6+VLOOKUP($FA704,BM,LOOKUPS!L$5,0)*$FG$6+VLOOKUP($FA704,DIV,LOOKUPS!L$7,0)*$FH$6++VLOOKUP($FA704,SIZE,LOOKUPS!L$11,0)*$FI$6)</f>
        <v>-3.0153000000000003</v>
      </c>
    </row>
    <row r="705" spans="1:167" x14ac:dyDescent="0.3">
      <c r="A705" s="1">
        <v>198412</v>
      </c>
      <c r="B705" s="1">
        <v>-0.71</v>
      </c>
      <c r="C705" s="1">
        <v>-2.13</v>
      </c>
      <c r="D705" s="1">
        <v>0.52</v>
      </c>
      <c r="E705" s="1">
        <v>0.89</v>
      </c>
      <c r="F705" s="1">
        <v>1.33</v>
      </c>
      <c r="G705" s="1">
        <v>2.39</v>
      </c>
      <c r="H705" s="1">
        <v>1.94</v>
      </c>
      <c r="I705" s="1">
        <v>2</v>
      </c>
      <c r="J705" s="1">
        <v>2.6</v>
      </c>
      <c r="K705" s="1">
        <v>1.81</v>
      </c>
      <c r="M705" s="1">
        <v>198401</v>
      </c>
      <c r="N705" s="1">
        <v>1.96</v>
      </c>
      <c r="O705" s="1">
        <v>0.65</v>
      </c>
      <c r="P705" s="1">
        <v>0.9</v>
      </c>
      <c r="Q705" s="1">
        <v>-0.69</v>
      </c>
      <c r="R705" s="1">
        <v>-0.09</v>
      </c>
      <c r="S705" s="1">
        <v>-0.04</v>
      </c>
      <c r="T705" s="1">
        <v>-0.62</v>
      </c>
      <c r="U705" s="1">
        <v>-1.1599999999999999</v>
      </c>
      <c r="V705" s="1">
        <v>-0.28000000000000003</v>
      </c>
      <c r="W705" s="1">
        <v>-0.14000000000000001</v>
      </c>
      <c r="Y705" s="1">
        <v>198812</v>
      </c>
      <c r="Z705" s="1">
        <v>2.96</v>
      </c>
      <c r="AA705" s="1">
        <v>3.96</v>
      </c>
      <c r="AB705" s="1">
        <v>1.98</v>
      </c>
      <c r="AC705" s="1">
        <v>3.78</v>
      </c>
      <c r="AD705" s="1">
        <v>3.55</v>
      </c>
      <c r="AE705" s="1">
        <v>2.2999999999999998</v>
      </c>
      <c r="AF705" s="1">
        <v>2.2599999999999998</v>
      </c>
      <c r="AG705" s="1">
        <v>1.38</v>
      </c>
      <c r="AH705" s="1">
        <v>2.3199999999999998</v>
      </c>
      <c r="AI705" s="1">
        <v>2.33</v>
      </c>
      <c r="AK705">
        <v>200906</v>
      </c>
      <c r="AL705">
        <v>8.8800000000000008</v>
      </c>
      <c r="AM705">
        <v>3.51</v>
      </c>
      <c r="AN705">
        <v>0.83</v>
      </c>
      <c r="AO705">
        <v>0.75</v>
      </c>
      <c r="AP705">
        <v>3.79</v>
      </c>
      <c r="AQ705">
        <v>2.0699999999999998</v>
      </c>
      <c r="AR705">
        <v>0.62</v>
      </c>
      <c r="AS705">
        <v>0.41</v>
      </c>
      <c r="AT705">
        <v>0.98</v>
      </c>
      <c r="AU705">
        <v>4.08</v>
      </c>
      <c r="AV705">
        <v>3.38</v>
      </c>
      <c r="AW705">
        <v>2.57</v>
      </c>
      <c r="AX705">
        <v>1.54</v>
      </c>
      <c r="AY705">
        <v>0.45</v>
      </c>
      <c r="AZ705">
        <v>0.78</v>
      </c>
      <c r="BA705">
        <v>0.53</v>
      </c>
      <c r="BB705">
        <v>0.26</v>
      </c>
      <c r="BC705">
        <v>1.9</v>
      </c>
      <c r="BD705">
        <v>0.17</v>
      </c>
      <c r="BF705" s="1">
        <v>200906</v>
      </c>
      <c r="BG705" s="1">
        <v>8.42</v>
      </c>
      <c r="BH705" s="1">
        <v>3.52</v>
      </c>
      <c r="BI705" s="1">
        <v>1.59</v>
      </c>
      <c r="BJ705" s="1">
        <v>-0.42</v>
      </c>
      <c r="BK705" s="1">
        <v>3.47</v>
      </c>
      <c r="BL705" s="1">
        <v>3.31</v>
      </c>
      <c r="BM705" s="1">
        <v>0.28000000000000003</v>
      </c>
      <c r="BN705" s="1">
        <v>1.65</v>
      </c>
      <c r="BO705" s="1">
        <v>-0.87</v>
      </c>
      <c r="BP705" s="1">
        <v>3.29</v>
      </c>
      <c r="BQ705" s="1">
        <v>3.7</v>
      </c>
      <c r="BR705" s="1">
        <v>3.68</v>
      </c>
      <c r="BS705" s="1">
        <v>2.92</v>
      </c>
      <c r="BT705" s="1">
        <v>0.51</v>
      </c>
      <c r="BU705" s="1">
        <v>0.05</v>
      </c>
      <c r="BV705" s="1">
        <v>2.57</v>
      </c>
      <c r="BW705" s="1">
        <v>0.62</v>
      </c>
      <c r="BX705" s="1">
        <v>-1.78</v>
      </c>
      <c r="BY705" s="1">
        <v>0.08</v>
      </c>
      <c r="CA705" s="1">
        <v>198406</v>
      </c>
      <c r="CB705" s="1">
        <v>2.33</v>
      </c>
      <c r="CC705" s="1">
        <v>2.5099999999999998</v>
      </c>
      <c r="CD705" s="1">
        <v>1.74</v>
      </c>
      <c r="CE705" s="1">
        <v>0.97</v>
      </c>
      <c r="CF705" s="1">
        <v>2.21</v>
      </c>
      <c r="CG705" s="1">
        <v>2.87</v>
      </c>
      <c r="CH705" s="1">
        <v>1.56</v>
      </c>
      <c r="CI705" s="1">
        <v>1.55</v>
      </c>
      <c r="CJ705" s="1">
        <v>0.74</v>
      </c>
      <c r="CK705" s="1">
        <v>2.06</v>
      </c>
      <c r="CL705" s="1">
        <v>2.57</v>
      </c>
      <c r="CM705" s="1">
        <v>3.41</v>
      </c>
      <c r="CN705" s="1">
        <v>2.2000000000000002</v>
      </c>
      <c r="CO705" s="1">
        <v>1.74</v>
      </c>
      <c r="CP705" s="1">
        <v>1.38</v>
      </c>
      <c r="CQ705" s="1">
        <v>1.64</v>
      </c>
      <c r="CR705" s="1">
        <v>1.47</v>
      </c>
      <c r="CS705" s="1">
        <v>1.1299999999999999</v>
      </c>
      <c r="CT705" s="1">
        <v>0.48</v>
      </c>
      <c r="CV705" s="1">
        <v>198506</v>
      </c>
      <c r="CW705" s="1">
        <v>-0.63</v>
      </c>
      <c r="CX705" s="1">
        <v>1.43</v>
      </c>
      <c r="CY705" s="1">
        <v>1.92</v>
      </c>
      <c r="CZ705" s="1">
        <v>3.19</v>
      </c>
      <c r="DA705" s="1">
        <v>1.42</v>
      </c>
      <c r="DB705" s="1">
        <v>1.1100000000000001</v>
      </c>
      <c r="DC705" s="1">
        <v>2.17</v>
      </c>
      <c r="DD705" s="1">
        <v>3.18</v>
      </c>
      <c r="DE705" s="1">
        <v>2.95</v>
      </c>
      <c r="DF705" s="1">
        <v>1.75</v>
      </c>
      <c r="DG705" s="1">
        <v>0.97</v>
      </c>
      <c r="DH705" s="1">
        <v>1.46</v>
      </c>
      <c r="DI705" s="1">
        <v>0.8</v>
      </c>
      <c r="DJ705" s="1">
        <v>2.27</v>
      </c>
      <c r="DK705" s="1">
        <v>2.09</v>
      </c>
      <c r="DL705" s="1">
        <v>2.77</v>
      </c>
      <c r="DM705" s="1">
        <v>3.57</v>
      </c>
      <c r="DN705" s="1">
        <v>2.4</v>
      </c>
      <c r="DO705" s="1">
        <v>3.66</v>
      </c>
      <c r="DQ705" s="1">
        <v>198406</v>
      </c>
      <c r="DR705" s="1">
        <v>-99.99</v>
      </c>
      <c r="DS705" s="1">
        <v>0.84</v>
      </c>
      <c r="DT705" s="1">
        <v>3.22</v>
      </c>
      <c r="DU705" s="1">
        <v>2.94</v>
      </c>
      <c r="DV705" s="1">
        <v>0.67</v>
      </c>
      <c r="DW705" s="1">
        <v>2.64</v>
      </c>
      <c r="DX705" s="1">
        <v>3.42</v>
      </c>
      <c r="DY705" s="1">
        <v>3.11</v>
      </c>
      <c r="DZ705" s="1">
        <v>2.83</v>
      </c>
      <c r="EA705" s="1">
        <v>0.28999999999999998</v>
      </c>
      <c r="EB705" s="1">
        <v>2.5099999999999998</v>
      </c>
      <c r="EC705" s="1">
        <v>2.36</v>
      </c>
      <c r="ED705" s="1">
        <v>3.01</v>
      </c>
      <c r="EE705" s="1">
        <v>3.87</v>
      </c>
      <c r="EF705" s="1">
        <v>2.9</v>
      </c>
      <c r="EG705" s="1">
        <v>3.09</v>
      </c>
      <c r="EH705" s="1">
        <v>3.13</v>
      </c>
      <c r="EI705" s="1">
        <v>2.64</v>
      </c>
      <c r="EJ705" s="1">
        <v>3.02</v>
      </c>
      <c r="EL705">
        <v>198406</v>
      </c>
      <c r="EM705">
        <v>1.82</v>
      </c>
      <c r="EN705">
        <v>-0.32</v>
      </c>
      <c r="EO705">
        <v>-2.62</v>
      </c>
      <c r="EP705">
        <v>0.75</v>
      </c>
      <c r="ER705" s="1">
        <v>198412</v>
      </c>
      <c r="ES705" s="1">
        <v>1.54</v>
      </c>
      <c r="EU705" s="1">
        <v>198401</v>
      </c>
      <c r="EV705" s="1">
        <v>0.65</v>
      </c>
      <c r="EX705" s="1">
        <v>198812</v>
      </c>
      <c r="EY705" s="1">
        <v>0.78</v>
      </c>
      <c r="FA705" s="1">
        <v>198412</v>
      </c>
      <c r="FB705" s="1">
        <f>IF(ISERROR(VLOOKUP($FA705,MOM,LOOKUPS!C$12,0)*$FB$6+VLOOKUP($FA705,STREV,LOOKUPS!C$10,0)*$FC$6+VLOOKUP($FA705,LTREV,LOOKUPS!C$9,0)*$FD$6+VLOOKUP($FA705,CFP,LOOKUPS!C$6,0)*$FE$6+VLOOKUP($FA705,EP,LOOKUPS!C$8,0)*$FF$6+VLOOKUP($FA705,BM,LOOKUPS!C$5,0)*$FG$6+VLOOKUP($FA705,DIV,LOOKUPS!C$7,0)*$FH$6++VLOOKUP($FA705,SIZE,LOOKUPS!C$11,0)*$FI$6),"",VLOOKUP($FA705,MOM,LOOKUPS!C$12,0)*$FB$6+VLOOKUP($FA705,STREV,LOOKUPS!C$10,0)*$FC$6+VLOOKUP($FA705,LTREV,LOOKUPS!C$9,0)*$FD$6+VLOOKUP($FA705,CFP,LOOKUPS!C$6,0)*$FE$6+VLOOKUP($FA705,EP,LOOKUPS!C$8,0)*$FF$6+VLOOKUP($FA705,BM,LOOKUPS!C$5,0)*$FG$6+VLOOKUP($FA705,DIV,LOOKUPS!C$7,0)*$FH$6++VLOOKUP($FA705,SIZE,LOOKUPS!C$11,0)*$FI$6)</f>
        <v>-0.30940000000000001</v>
      </c>
      <c r="FC705" s="1">
        <f>IF(ISERROR(VLOOKUP($FA705,MOM,LOOKUPS!D$12,0)*$FB$6+VLOOKUP($FA705,STREV,LOOKUPS!D$10,0)*$FC$6+VLOOKUP($FA705,LTREV,LOOKUPS!D$9,0)*$FD$6+VLOOKUP($FA705,CFP,LOOKUPS!D$6,0)*$FE$6+VLOOKUP($FA705,EP,LOOKUPS!D$8,0)*$FF$6+VLOOKUP($FA705,BM,LOOKUPS!D$5,0)*$FG$6+VLOOKUP($FA705,DIV,LOOKUPS!D$7,0)*$FH$6++VLOOKUP($FA705,SIZE,LOOKUPS!D$11,0)*$FI$6),"",VLOOKUP($FA705,MOM,LOOKUPS!D$12,0)*$FB$6+VLOOKUP($FA705,STREV,LOOKUPS!D$10,0)*$FC$6+VLOOKUP($FA705,LTREV,LOOKUPS!D$9,0)*$FD$6+VLOOKUP($FA705,CFP,LOOKUPS!D$6,0)*$FE$6+VLOOKUP($FA705,EP,LOOKUPS!D$8,0)*$FF$6+VLOOKUP($FA705,BM,LOOKUPS!D$5,0)*$FG$6+VLOOKUP($FA705,DIV,LOOKUPS!D$7,0)*$FH$6++VLOOKUP($FA705,SIZE,LOOKUPS!D$11,0)*$FI$6)</f>
        <v>0.29230000000000012</v>
      </c>
      <c r="FD705" s="1">
        <f>IF(ISERROR(VLOOKUP($FA705,MOM,LOOKUPS!E$12,0)*$FB$6+VLOOKUP($FA705,STREV,LOOKUPS!E$10,0)*$FC$6+VLOOKUP($FA705,LTREV,LOOKUPS!E$9,0)*$FD$6+VLOOKUP($FA705,CFP,LOOKUPS!E$6,0)*$FE$6+VLOOKUP($FA705,EP,LOOKUPS!E$8,0)*$FF$6+VLOOKUP($FA705,BM,LOOKUPS!E$5,0)*$FG$6+VLOOKUP($FA705,DIV,LOOKUPS!E$7,0)*$FH$6++VLOOKUP($FA705,SIZE,LOOKUPS!E$11,0)*$FI$6),"",VLOOKUP($FA705,MOM,LOOKUPS!E$12,0)*$FB$6+VLOOKUP($FA705,STREV,LOOKUPS!E$10,0)*$FC$6+VLOOKUP($FA705,LTREV,LOOKUPS!E$9,0)*$FD$6+VLOOKUP($FA705,CFP,LOOKUPS!E$6,0)*$FE$6+VLOOKUP($FA705,EP,LOOKUPS!E$8,0)*$FF$6+VLOOKUP($FA705,BM,LOOKUPS!E$5,0)*$FG$6+VLOOKUP($FA705,DIV,LOOKUPS!E$7,0)*$FH$6++VLOOKUP($FA705,SIZE,LOOKUPS!E$11,0)*$FI$6)</f>
        <v>0.99570000000000003</v>
      </c>
      <c r="FE705" s="1">
        <f>IF(ISERROR(VLOOKUP($FA705,MOM,LOOKUPS!F$12,0)*$FB$6+VLOOKUP($FA705,STREV,LOOKUPS!F$10,0)*$FC$6+VLOOKUP($FA705,LTREV,LOOKUPS!F$9,0)*$FD$6+VLOOKUP($FA705,CFP,LOOKUPS!F$6,0)*$FE$6+VLOOKUP($FA705,EP,LOOKUPS!F$8,0)*$FF$6+VLOOKUP($FA705,BM,LOOKUPS!F$5,0)*$FG$6+VLOOKUP($FA705,DIV,LOOKUPS!F$7,0)*$FH$6++VLOOKUP($FA705,SIZE,LOOKUPS!F$11,0)*$FI$6),"",VLOOKUP($FA705,MOM,LOOKUPS!F$12,0)*$FB$6+VLOOKUP($FA705,STREV,LOOKUPS!F$10,0)*$FC$6+VLOOKUP($FA705,LTREV,LOOKUPS!F$9,0)*$FD$6+VLOOKUP($FA705,CFP,LOOKUPS!F$6,0)*$FE$6+VLOOKUP($FA705,EP,LOOKUPS!F$8,0)*$FF$6+VLOOKUP($FA705,BM,LOOKUPS!F$5,0)*$FG$6+VLOOKUP($FA705,DIV,LOOKUPS!F$7,0)*$FH$6++VLOOKUP($FA705,SIZE,LOOKUPS!F$11,0)*$FI$6)</f>
        <v>1.2678</v>
      </c>
      <c r="FF705" s="1">
        <f>IF(ISERROR(VLOOKUP($FA705,MOM,LOOKUPS!G$12,0)*$FB$6+VLOOKUP($FA705,STREV,LOOKUPS!G$10,0)*$FC$6+VLOOKUP($FA705,LTREV,LOOKUPS!G$9,0)*$FD$6+VLOOKUP($FA705,CFP,LOOKUPS!G$6,0)*$FE$6+VLOOKUP($FA705,EP,LOOKUPS!G$8,0)*$FF$6+VLOOKUP($FA705,BM,LOOKUPS!G$5,0)*$FG$6+VLOOKUP($FA705,DIV,LOOKUPS!G$7,0)*$FH$6++VLOOKUP($FA705,SIZE,LOOKUPS!G$11,0)*$FI$6),"",VLOOKUP($FA705,MOM,LOOKUPS!G$12,0)*$FB$6+VLOOKUP($FA705,STREV,LOOKUPS!G$10,0)*$FC$6+VLOOKUP($FA705,LTREV,LOOKUPS!G$9,0)*$FD$6+VLOOKUP($FA705,CFP,LOOKUPS!G$6,0)*$FE$6+VLOOKUP($FA705,EP,LOOKUPS!G$8,0)*$FF$6+VLOOKUP($FA705,BM,LOOKUPS!G$5,0)*$FG$6+VLOOKUP($FA705,DIV,LOOKUPS!G$7,0)*$FH$6++VLOOKUP($FA705,SIZE,LOOKUPS!G$11,0)*$FI$6)</f>
        <v>0.6039000000000001</v>
      </c>
      <c r="FG705" s="1">
        <f>IF(ISERROR(VLOOKUP($FA705,MOM,LOOKUPS!H$12,0)*$FB$6+VLOOKUP($FA705,STREV,LOOKUPS!H$10,0)*$FC$6+VLOOKUP($FA705,LTREV,LOOKUPS!H$9,0)*$FD$6+VLOOKUP($FA705,CFP,LOOKUPS!H$6,0)*$FE$6+VLOOKUP($FA705,EP,LOOKUPS!H$8,0)*$FF$6+VLOOKUP($FA705,BM,LOOKUPS!H$5,0)*$FG$6+VLOOKUP($FA705,DIV,LOOKUPS!H$7,0)*$FH$6++VLOOKUP($FA705,SIZE,LOOKUPS!H$11,0)*$FI$6),"",VLOOKUP($FA705,MOM,LOOKUPS!H$12,0)*$FB$6+VLOOKUP($FA705,STREV,LOOKUPS!H$10,0)*$FC$6+VLOOKUP($FA705,LTREV,LOOKUPS!H$9,0)*$FD$6+VLOOKUP($FA705,CFP,LOOKUPS!H$6,0)*$FE$6+VLOOKUP($FA705,EP,LOOKUPS!H$8,0)*$FF$6+VLOOKUP($FA705,BM,LOOKUPS!H$5,0)*$FG$6+VLOOKUP($FA705,DIV,LOOKUPS!H$7,0)*$FH$6++VLOOKUP($FA705,SIZE,LOOKUPS!H$11,0)*$FI$6)</f>
        <v>1.2589000000000001</v>
      </c>
      <c r="FH705" s="1">
        <f>IF(ISERROR(VLOOKUP($FA705,MOM,LOOKUPS!I$12,0)*$FB$6+VLOOKUP($FA705,STREV,LOOKUPS!I$10,0)*$FC$6+VLOOKUP($FA705,LTREV,LOOKUPS!I$9,0)*$FD$6+VLOOKUP($FA705,CFP,LOOKUPS!I$6,0)*$FE$6+VLOOKUP($FA705,EP,LOOKUPS!I$8,0)*$FF$6+VLOOKUP($FA705,BM,LOOKUPS!I$5,0)*$FG$6+VLOOKUP($FA705,DIV,LOOKUPS!I$7,0)*$FH$6++VLOOKUP($FA705,SIZE,LOOKUPS!I$11,0)*$FI$6),"",VLOOKUP($FA705,MOM,LOOKUPS!I$12,0)*$FB$6+VLOOKUP($FA705,STREV,LOOKUPS!I$10,0)*$FC$6+VLOOKUP($FA705,LTREV,LOOKUPS!I$9,0)*$FD$6+VLOOKUP($FA705,CFP,LOOKUPS!I$6,0)*$FE$6+VLOOKUP($FA705,EP,LOOKUPS!I$8,0)*$FF$6+VLOOKUP($FA705,BM,LOOKUPS!I$5,0)*$FG$6+VLOOKUP($FA705,DIV,LOOKUPS!I$7,0)*$FH$6++VLOOKUP($FA705,SIZE,LOOKUPS!I$11,0)*$FI$6)</f>
        <v>0.80579999999999996</v>
      </c>
      <c r="FI705" s="1">
        <f>IF(ISERROR(VLOOKUP($FA705,MOM,LOOKUPS!J$12,0)*$FB$6+VLOOKUP($FA705,STREV,LOOKUPS!J$10,0)*$FC$6+VLOOKUP($FA705,LTREV,LOOKUPS!J$9,0)*$FD$6+VLOOKUP($FA705,CFP,LOOKUPS!J$6,0)*$FE$6+VLOOKUP($FA705,EP,LOOKUPS!J$8,0)*$FF$6+VLOOKUP($FA705,BM,LOOKUPS!J$5,0)*$FG$6+VLOOKUP($FA705,DIV,LOOKUPS!J$7,0)*$FH$6++VLOOKUP($FA705,SIZE,LOOKUPS!J$11,0)*$FI$6),"",VLOOKUP($FA705,MOM,LOOKUPS!J$12,0)*$FB$6+VLOOKUP($FA705,STREV,LOOKUPS!J$10,0)*$FC$6+VLOOKUP($FA705,LTREV,LOOKUPS!J$9,0)*$FD$6+VLOOKUP($FA705,CFP,LOOKUPS!J$6,0)*$FE$6+VLOOKUP($FA705,EP,LOOKUPS!J$8,0)*$FF$6+VLOOKUP($FA705,BM,LOOKUPS!J$5,0)*$FG$6+VLOOKUP($FA705,DIV,LOOKUPS!J$7,0)*$FH$6++VLOOKUP($FA705,SIZE,LOOKUPS!J$11,0)*$FI$6)</f>
        <v>1.3978000000000002</v>
      </c>
      <c r="FJ705" s="1">
        <f>IF(ISERROR(VLOOKUP($FA705,MOM,LOOKUPS!K$12,0)*$FB$6+VLOOKUP($FA705,STREV,LOOKUPS!K$10,0)*$FC$6+VLOOKUP($FA705,LTREV,LOOKUPS!K$9,0)*$FD$6+VLOOKUP($FA705,CFP,LOOKUPS!K$6,0)*$FE$6+VLOOKUP($FA705,EP,LOOKUPS!K$8,0)*$FF$6+VLOOKUP($FA705,BM,LOOKUPS!K$5,0)*$FG$6+VLOOKUP($FA705,DIV,LOOKUPS!K$7,0)*$FH$6++VLOOKUP($FA705,SIZE,LOOKUPS!K$11,0)*$FI$6),"",VLOOKUP($FA705,MOM,LOOKUPS!K$12,0)*$FB$6+VLOOKUP($FA705,STREV,LOOKUPS!K$10,0)*$FC$6+VLOOKUP($FA705,LTREV,LOOKUPS!K$9,0)*$FD$6+VLOOKUP($FA705,CFP,LOOKUPS!K$6,0)*$FE$6+VLOOKUP($FA705,EP,LOOKUPS!K$8,0)*$FF$6+VLOOKUP($FA705,BM,LOOKUPS!K$5,0)*$FG$6+VLOOKUP($FA705,DIV,LOOKUPS!K$7,0)*$FH$6++VLOOKUP($FA705,SIZE,LOOKUPS!K$11,0)*$FI$6)</f>
        <v>1.3524000000000003</v>
      </c>
      <c r="FK705" s="1">
        <f>IF(ISERROR(VLOOKUP($FA705,MOM,LOOKUPS!L$12,0)*$FB$6+VLOOKUP($FA705,STREV,LOOKUPS!L$10,0)*$FC$6+VLOOKUP($FA705,LTREV,LOOKUPS!L$9,0)*$FD$6+VLOOKUP($FA705,CFP,LOOKUPS!L$6,0)*$FE$6+VLOOKUP($FA705,EP,LOOKUPS!L$8,0)*$FF$6+VLOOKUP($FA705,BM,LOOKUPS!L$5,0)*$FG$6+VLOOKUP($FA705,DIV,LOOKUPS!L$7,0)*$FH$6++VLOOKUP($FA705,SIZE,LOOKUPS!L$11,0)*$FI$6),"",VLOOKUP($FA705,MOM,LOOKUPS!L$12,0)*$FB$6+VLOOKUP($FA705,STREV,LOOKUPS!L$10,0)*$FC$6+VLOOKUP($FA705,LTREV,LOOKUPS!L$9,0)*$FD$6+VLOOKUP($FA705,CFP,LOOKUPS!L$6,0)*$FE$6+VLOOKUP($FA705,EP,LOOKUPS!L$8,0)*$FF$6+VLOOKUP($FA705,BM,LOOKUPS!L$5,0)*$FG$6+VLOOKUP($FA705,DIV,LOOKUPS!L$7,0)*$FH$6++VLOOKUP($FA705,SIZE,LOOKUPS!L$11,0)*$FI$6)</f>
        <v>1.2254</v>
      </c>
    </row>
    <row r="706" spans="1:167" x14ac:dyDescent="0.3">
      <c r="A706" s="1">
        <v>198501</v>
      </c>
      <c r="B706" s="1">
        <v>18.02</v>
      </c>
      <c r="C706" s="1">
        <v>14.64</v>
      </c>
      <c r="D706" s="1">
        <v>12.42</v>
      </c>
      <c r="E706" s="1">
        <v>11.47</v>
      </c>
      <c r="F706" s="1">
        <v>10.89</v>
      </c>
      <c r="G706" s="1">
        <v>10.38</v>
      </c>
      <c r="H706" s="1">
        <v>9.73</v>
      </c>
      <c r="I706" s="1">
        <v>8.18</v>
      </c>
      <c r="J706" s="1">
        <v>7.85</v>
      </c>
      <c r="K706" s="1">
        <v>7.98</v>
      </c>
      <c r="M706" s="1">
        <v>198402</v>
      </c>
      <c r="N706" s="1">
        <v>-5.55</v>
      </c>
      <c r="O706" s="1">
        <v>-6.14</v>
      </c>
      <c r="P706" s="1">
        <v>-6.35</v>
      </c>
      <c r="Q706" s="1">
        <v>-6.29</v>
      </c>
      <c r="R706" s="1">
        <v>-5.41</v>
      </c>
      <c r="S706" s="1">
        <v>-3.43</v>
      </c>
      <c r="T706" s="1">
        <v>-4.82</v>
      </c>
      <c r="U706" s="1">
        <v>-5.16</v>
      </c>
      <c r="V706" s="1">
        <v>-6.14</v>
      </c>
      <c r="W706" s="1">
        <v>-7.28</v>
      </c>
      <c r="Y706" s="1">
        <v>198901</v>
      </c>
      <c r="Z706" s="1">
        <v>10.1</v>
      </c>
      <c r="AA706" s="1">
        <v>5.37</v>
      </c>
      <c r="AB706" s="1">
        <v>6.33</v>
      </c>
      <c r="AC706" s="1">
        <v>5.43</v>
      </c>
      <c r="AD706" s="1">
        <v>4.82</v>
      </c>
      <c r="AE706" s="1">
        <v>5.12</v>
      </c>
      <c r="AF706" s="1">
        <v>4.97</v>
      </c>
      <c r="AG706" s="1">
        <v>3.27</v>
      </c>
      <c r="AH706" s="1">
        <v>2.46</v>
      </c>
      <c r="AI706" s="1">
        <v>5.49</v>
      </c>
      <c r="AK706">
        <v>200907</v>
      </c>
      <c r="AL706">
        <v>9.49</v>
      </c>
      <c r="AM706">
        <v>7.47</v>
      </c>
      <c r="AN706">
        <v>8</v>
      </c>
      <c r="AO706">
        <v>10.72</v>
      </c>
      <c r="AP706">
        <v>7.63</v>
      </c>
      <c r="AQ706">
        <v>7.37</v>
      </c>
      <c r="AR706">
        <v>7.7</v>
      </c>
      <c r="AS706">
        <v>9.16</v>
      </c>
      <c r="AT706">
        <v>11.34</v>
      </c>
      <c r="AU706">
        <v>8.06</v>
      </c>
      <c r="AV706">
        <v>7.04</v>
      </c>
      <c r="AW706">
        <v>6.95</v>
      </c>
      <c r="AX706">
        <v>7.89</v>
      </c>
      <c r="AY706">
        <v>7.42</v>
      </c>
      <c r="AZ706">
        <v>7.98</v>
      </c>
      <c r="BA706">
        <v>8.8699999999999992</v>
      </c>
      <c r="BB706">
        <v>9.3800000000000008</v>
      </c>
      <c r="BC706">
        <v>11.28</v>
      </c>
      <c r="BD706">
        <v>11.39</v>
      </c>
      <c r="BF706" s="1">
        <v>200907</v>
      </c>
      <c r="BG706" s="1">
        <v>9.66</v>
      </c>
      <c r="BH706" s="1">
        <v>7.2</v>
      </c>
      <c r="BI706" s="1">
        <v>7.82</v>
      </c>
      <c r="BJ706" s="1">
        <v>10.61</v>
      </c>
      <c r="BK706" s="1">
        <v>6.94</v>
      </c>
      <c r="BL706" s="1">
        <v>7.44</v>
      </c>
      <c r="BM706" s="1">
        <v>7.36</v>
      </c>
      <c r="BN706" s="1">
        <v>10.119999999999999</v>
      </c>
      <c r="BO706" s="1">
        <v>10.66</v>
      </c>
      <c r="BP706" s="1">
        <v>7.1</v>
      </c>
      <c r="BQ706" s="1">
        <v>6.72</v>
      </c>
      <c r="BR706" s="1">
        <v>8.01</v>
      </c>
      <c r="BS706" s="1">
        <v>6.83</v>
      </c>
      <c r="BT706" s="1">
        <v>6.85</v>
      </c>
      <c r="BU706" s="1">
        <v>7.87</v>
      </c>
      <c r="BV706" s="1">
        <v>9.81</v>
      </c>
      <c r="BW706" s="1">
        <v>10.48</v>
      </c>
      <c r="BX706" s="1">
        <v>9.2899999999999991</v>
      </c>
      <c r="BY706" s="1">
        <v>11.73</v>
      </c>
      <c r="CA706" s="1">
        <v>198407</v>
      </c>
      <c r="CB706" s="1">
        <v>-9.52</v>
      </c>
      <c r="CC706" s="1">
        <v>-6.23</v>
      </c>
      <c r="CD706" s="1">
        <v>-4.05</v>
      </c>
      <c r="CE706" s="1">
        <v>-2.63</v>
      </c>
      <c r="CF706" s="1">
        <v>-6.66</v>
      </c>
      <c r="CG706" s="1">
        <v>-4.6900000000000004</v>
      </c>
      <c r="CH706" s="1">
        <v>-4.37</v>
      </c>
      <c r="CI706" s="1">
        <v>-2.97</v>
      </c>
      <c r="CJ706" s="1">
        <v>-2.19</v>
      </c>
      <c r="CK706" s="1">
        <v>-7.05</v>
      </c>
      <c r="CL706" s="1">
        <v>-5.7</v>
      </c>
      <c r="CM706" s="1">
        <v>-4.58</v>
      </c>
      <c r="CN706" s="1">
        <v>-4.82</v>
      </c>
      <c r="CO706" s="1">
        <v>-5.26</v>
      </c>
      <c r="CP706" s="1">
        <v>-3.3</v>
      </c>
      <c r="CQ706" s="1">
        <v>-2.42</v>
      </c>
      <c r="CR706" s="1">
        <v>-3.51</v>
      </c>
      <c r="CS706" s="1">
        <v>-1.19</v>
      </c>
      <c r="CT706" s="1">
        <v>-2.94</v>
      </c>
      <c r="CV706" s="1">
        <v>198507</v>
      </c>
      <c r="CW706" s="1">
        <v>1.94</v>
      </c>
      <c r="CX706" s="1">
        <v>2.12</v>
      </c>
      <c r="CY706" s="1">
        <v>2</v>
      </c>
      <c r="CZ706" s="1">
        <v>0.33</v>
      </c>
      <c r="DA706" s="1">
        <v>2.0699999999999998</v>
      </c>
      <c r="DB706" s="1">
        <v>2.63</v>
      </c>
      <c r="DC706" s="1">
        <v>1.51</v>
      </c>
      <c r="DD706" s="1">
        <v>1.7</v>
      </c>
      <c r="DE706" s="1">
        <v>-0.41</v>
      </c>
      <c r="DF706" s="1">
        <v>1.88</v>
      </c>
      <c r="DG706" s="1">
        <v>2.33</v>
      </c>
      <c r="DH706" s="1">
        <v>2.27</v>
      </c>
      <c r="DI706" s="1">
        <v>2.97</v>
      </c>
      <c r="DJ706" s="1">
        <v>1.6</v>
      </c>
      <c r="DK706" s="1">
        <v>1.41</v>
      </c>
      <c r="DL706" s="1">
        <v>1.86</v>
      </c>
      <c r="DM706" s="1">
        <v>1.53</v>
      </c>
      <c r="DN706" s="1">
        <v>0.45</v>
      </c>
      <c r="DO706" s="1">
        <v>-1.31</v>
      </c>
      <c r="DQ706" s="1">
        <v>198407</v>
      </c>
      <c r="DR706" s="1">
        <v>-99.99</v>
      </c>
      <c r="DS706" s="1">
        <v>-5.3</v>
      </c>
      <c r="DT706" s="1">
        <v>-3.5</v>
      </c>
      <c r="DU706" s="1">
        <v>-1.94</v>
      </c>
      <c r="DV706" s="1">
        <v>-5.35</v>
      </c>
      <c r="DW706" s="1">
        <v>-4.2300000000000004</v>
      </c>
      <c r="DX706" s="1">
        <v>-3.27</v>
      </c>
      <c r="DY706" s="1">
        <v>-3.58</v>
      </c>
      <c r="DZ706" s="1">
        <v>-1.31</v>
      </c>
      <c r="EA706" s="1">
        <v>-5.59</v>
      </c>
      <c r="EB706" s="1">
        <v>-4.0599999999999996</v>
      </c>
      <c r="EC706" s="1">
        <v>-4.8</v>
      </c>
      <c r="ED706" s="1">
        <v>-3.57</v>
      </c>
      <c r="EE706" s="1">
        <v>-3.61</v>
      </c>
      <c r="EF706" s="1">
        <v>-2.86</v>
      </c>
      <c r="EG706" s="1">
        <v>-3.98</v>
      </c>
      <c r="EH706" s="1">
        <v>-3.13</v>
      </c>
      <c r="EI706" s="1">
        <v>-1.55</v>
      </c>
      <c r="EJ706" s="1">
        <v>-1.05</v>
      </c>
      <c r="EL706">
        <v>198407</v>
      </c>
      <c r="EM706">
        <v>-2.74</v>
      </c>
      <c r="EN706">
        <v>-2.2200000000000002</v>
      </c>
      <c r="EO706">
        <v>0.48</v>
      </c>
      <c r="EP706">
        <v>0.82</v>
      </c>
      <c r="ER706" s="1">
        <v>198501</v>
      </c>
      <c r="ES706" s="1">
        <v>-6.9</v>
      </c>
      <c r="EU706" s="1">
        <v>198402</v>
      </c>
      <c r="EV706" s="1">
        <v>-2.0099999999999998</v>
      </c>
      <c r="EX706" s="1">
        <v>198901</v>
      </c>
      <c r="EY706" s="1">
        <v>2.89</v>
      </c>
      <c r="FA706" s="1">
        <v>198501</v>
      </c>
      <c r="FB706" s="1">
        <f>IF(ISERROR(VLOOKUP($FA706,MOM,LOOKUPS!C$12,0)*$FB$6+VLOOKUP($FA706,STREV,LOOKUPS!C$10,0)*$FC$6+VLOOKUP($FA706,LTREV,LOOKUPS!C$9,0)*$FD$6+VLOOKUP($FA706,CFP,LOOKUPS!C$6,0)*$FE$6+VLOOKUP($FA706,EP,LOOKUPS!C$8,0)*$FF$6+VLOOKUP($FA706,BM,LOOKUPS!C$5,0)*$FG$6+VLOOKUP($FA706,DIV,LOOKUPS!C$7,0)*$FH$6++VLOOKUP($FA706,SIZE,LOOKUPS!C$11,0)*$FI$6),"",VLOOKUP($FA706,MOM,LOOKUPS!C$12,0)*$FB$6+VLOOKUP($FA706,STREV,LOOKUPS!C$10,0)*$FC$6+VLOOKUP($FA706,LTREV,LOOKUPS!C$9,0)*$FD$6+VLOOKUP($FA706,CFP,LOOKUPS!C$6,0)*$FE$6+VLOOKUP($FA706,EP,LOOKUPS!C$8,0)*$FF$6+VLOOKUP($FA706,BM,LOOKUPS!C$5,0)*$FG$6+VLOOKUP($FA706,DIV,LOOKUPS!C$7,0)*$FH$6++VLOOKUP($FA706,SIZE,LOOKUPS!C$11,0)*$FI$6)</f>
        <v>14.876000000000001</v>
      </c>
      <c r="FC706" s="1">
        <f>IF(ISERROR(VLOOKUP($FA706,MOM,LOOKUPS!D$12,0)*$FB$6+VLOOKUP($FA706,STREV,LOOKUPS!D$10,0)*$FC$6+VLOOKUP($FA706,LTREV,LOOKUPS!D$9,0)*$FD$6+VLOOKUP($FA706,CFP,LOOKUPS!D$6,0)*$FE$6+VLOOKUP($FA706,EP,LOOKUPS!D$8,0)*$FF$6+VLOOKUP($FA706,BM,LOOKUPS!D$5,0)*$FG$6+VLOOKUP($FA706,DIV,LOOKUPS!D$7,0)*$FH$6++VLOOKUP($FA706,SIZE,LOOKUPS!D$11,0)*$FI$6),"",VLOOKUP($FA706,MOM,LOOKUPS!D$12,0)*$FB$6+VLOOKUP($FA706,STREV,LOOKUPS!D$10,0)*$FC$6+VLOOKUP($FA706,LTREV,LOOKUPS!D$9,0)*$FD$6+VLOOKUP($FA706,CFP,LOOKUPS!D$6,0)*$FE$6+VLOOKUP($FA706,EP,LOOKUPS!D$8,0)*$FF$6+VLOOKUP($FA706,BM,LOOKUPS!D$5,0)*$FG$6+VLOOKUP($FA706,DIV,LOOKUPS!D$7,0)*$FH$6++VLOOKUP($FA706,SIZE,LOOKUPS!D$11,0)*$FI$6)</f>
        <v>13.086800000000002</v>
      </c>
      <c r="FD706" s="1">
        <f>IF(ISERROR(VLOOKUP($FA706,MOM,LOOKUPS!E$12,0)*$FB$6+VLOOKUP($FA706,STREV,LOOKUPS!E$10,0)*$FC$6+VLOOKUP($FA706,LTREV,LOOKUPS!E$9,0)*$FD$6+VLOOKUP($FA706,CFP,LOOKUPS!E$6,0)*$FE$6+VLOOKUP($FA706,EP,LOOKUPS!E$8,0)*$FF$6+VLOOKUP($FA706,BM,LOOKUPS!E$5,0)*$FG$6+VLOOKUP($FA706,DIV,LOOKUPS!E$7,0)*$FH$6++VLOOKUP($FA706,SIZE,LOOKUPS!E$11,0)*$FI$6),"",VLOOKUP($FA706,MOM,LOOKUPS!E$12,0)*$FB$6+VLOOKUP($FA706,STREV,LOOKUPS!E$10,0)*$FC$6+VLOOKUP($FA706,LTREV,LOOKUPS!E$9,0)*$FD$6+VLOOKUP($FA706,CFP,LOOKUPS!E$6,0)*$FE$6+VLOOKUP($FA706,EP,LOOKUPS!E$8,0)*$FF$6+VLOOKUP($FA706,BM,LOOKUPS!E$5,0)*$FG$6+VLOOKUP($FA706,DIV,LOOKUPS!E$7,0)*$FH$6++VLOOKUP($FA706,SIZE,LOOKUPS!E$11,0)*$FI$6)</f>
        <v>13.2394</v>
      </c>
      <c r="FE706" s="1">
        <f>IF(ISERROR(VLOOKUP($FA706,MOM,LOOKUPS!F$12,0)*$FB$6+VLOOKUP($FA706,STREV,LOOKUPS!F$10,0)*$FC$6+VLOOKUP($FA706,LTREV,LOOKUPS!F$9,0)*$FD$6+VLOOKUP($FA706,CFP,LOOKUPS!F$6,0)*$FE$6+VLOOKUP($FA706,EP,LOOKUPS!F$8,0)*$FF$6+VLOOKUP($FA706,BM,LOOKUPS!F$5,0)*$FG$6+VLOOKUP($FA706,DIV,LOOKUPS!F$7,0)*$FH$6++VLOOKUP($FA706,SIZE,LOOKUPS!F$11,0)*$FI$6),"",VLOOKUP($FA706,MOM,LOOKUPS!F$12,0)*$FB$6+VLOOKUP($FA706,STREV,LOOKUPS!F$10,0)*$FC$6+VLOOKUP($FA706,LTREV,LOOKUPS!F$9,0)*$FD$6+VLOOKUP($FA706,CFP,LOOKUPS!F$6,0)*$FE$6+VLOOKUP($FA706,EP,LOOKUPS!F$8,0)*$FF$6+VLOOKUP($FA706,BM,LOOKUPS!F$5,0)*$FG$6+VLOOKUP($FA706,DIV,LOOKUPS!F$7,0)*$FH$6++VLOOKUP($FA706,SIZE,LOOKUPS!F$11,0)*$FI$6)</f>
        <v>11.679000000000002</v>
      </c>
      <c r="FF706" s="1">
        <f>IF(ISERROR(VLOOKUP($FA706,MOM,LOOKUPS!G$12,0)*$FB$6+VLOOKUP($FA706,STREV,LOOKUPS!G$10,0)*$FC$6+VLOOKUP($FA706,LTREV,LOOKUPS!G$9,0)*$FD$6+VLOOKUP($FA706,CFP,LOOKUPS!G$6,0)*$FE$6+VLOOKUP($FA706,EP,LOOKUPS!G$8,0)*$FF$6+VLOOKUP($FA706,BM,LOOKUPS!G$5,0)*$FG$6+VLOOKUP($FA706,DIV,LOOKUPS!G$7,0)*$FH$6++VLOOKUP($FA706,SIZE,LOOKUPS!G$11,0)*$FI$6),"",VLOOKUP($FA706,MOM,LOOKUPS!G$12,0)*$FB$6+VLOOKUP($FA706,STREV,LOOKUPS!G$10,0)*$FC$6+VLOOKUP($FA706,LTREV,LOOKUPS!G$9,0)*$FD$6+VLOOKUP($FA706,CFP,LOOKUPS!G$6,0)*$FE$6+VLOOKUP($FA706,EP,LOOKUPS!G$8,0)*$FF$6+VLOOKUP($FA706,BM,LOOKUPS!G$5,0)*$FG$6+VLOOKUP($FA706,DIV,LOOKUPS!G$7,0)*$FH$6++VLOOKUP($FA706,SIZE,LOOKUPS!G$11,0)*$FI$6)</f>
        <v>11.102100000000002</v>
      </c>
      <c r="FG706" s="1">
        <f>IF(ISERROR(VLOOKUP($FA706,MOM,LOOKUPS!H$12,0)*$FB$6+VLOOKUP($FA706,STREV,LOOKUPS!H$10,0)*$FC$6+VLOOKUP($FA706,LTREV,LOOKUPS!H$9,0)*$FD$6+VLOOKUP($FA706,CFP,LOOKUPS!H$6,0)*$FE$6+VLOOKUP($FA706,EP,LOOKUPS!H$8,0)*$FF$6+VLOOKUP($FA706,BM,LOOKUPS!H$5,0)*$FG$6+VLOOKUP($FA706,DIV,LOOKUPS!H$7,0)*$FH$6++VLOOKUP($FA706,SIZE,LOOKUPS!H$11,0)*$FI$6),"",VLOOKUP($FA706,MOM,LOOKUPS!H$12,0)*$FB$6+VLOOKUP($FA706,STREV,LOOKUPS!H$10,0)*$FC$6+VLOOKUP($FA706,LTREV,LOOKUPS!H$9,0)*$FD$6+VLOOKUP($FA706,CFP,LOOKUPS!H$6,0)*$FE$6+VLOOKUP($FA706,EP,LOOKUPS!H$8,0)*$FF$6+VLOOKUP($FA706,BM,LOOKUPS!H$5,0)*$FG$6+VLOOKUP($FA706,DIV,LOOKUPS!H$7,0)*$FH$6++VLOOKUP($FA706,SIZE,LOOKUPS!H$11,0)*$FI$6)</f>
        <v>10.252200000000002</v>
      </c>
      <c r="FH706" s="1">
        <f>IF(ISERROR(VLOOKUP($FA706,MOM,LOOKUPS!I$12,0)*$FB$6+VLOOKUP($FA706,STREV,LOOKUPS!I$10,0)*$FC$6+VLOOKUP($FA706,LTREV,LOOKUPS!I$9,0)*$FD$6+VLOOKUP($FA706,CFP,LOOKUPS!I$6,0)*$FE$6+VLOOKUP($FA706,EP,LOOKUPS!I$8,0)*$FF$6+VLOOKUP($FA706,BM,LOOKUPS!I$5,0)*$FG$6+VLOOKUP($FA706,DIV,LOOKUPS!I$7,0)*$FH$6++VLOOKUP($FA706,SIZE,LOOKUPS!I$11,0)*$FI$6),"",VLOOKUP($FA706,MOM,LOOKUPS!I$12,0)*$FB$6+VLOOKUP($FA706,STREV,LOOKUPS!I$10,0)*$FC$6+VLOOKUP($FA706,LTREV,LOOKUPS!I$9,0)*$FD$6+VLOOKUP($FA706,CFP,LOOKUPS!I$6,0)*$FE$6+VLOOKUP($FA706,EP,LOOKUPS!I$8,0)*$FF$6+VLOOKUP($FA706,BM,LOOKUPS!I$5,0)*$FG$6+VLOOKUP($FA706,DIV,LOOKUPS!I$7,0)*$FH$6++VLOOKUP($FA706,SIZE,LOOKUPS!I$11,0)*$FI$6)</f>
        <v>10.906600000000001</v>
      </c>
      <c r="FI706" s="1">
        <f>IF(ISERROR(VLOOKUP($FA706,MOM,LOOKUPS!J$12,0)*$FB$6+VLOOKUP($FA706,STREV,LOOKUPS!J$10,0)*$FC$6+VLOOKUP($FA706,LTREV,LOOKUPS!J$9,0)*$FD$6+VLOOKUP($FA706,CFP,LOOKUPS!J$6,0)*$FE$6+VLOOKUP($FA706,EP,LOOKUPS!J$8,0)*$FF$6+VLOOKUP($FA706,BM,LOOKUPS!J$5,0)*$FG$6+VLOOKUP($FA706,DIV,LOOKUPS!J$7,0)*$FH$6++VLOOKUP($FA706,SIZE,LOOKUPS!J$11,0)*$FI$6),"",VLOOKUP($FA706,MOM,LOOKUPS!J$12,0)*$FB$6+VLOOKUP($FA706,STREV,LOOKUPS!J$10,0)*$FC$6+VLOOKUP($FA706,LTREV,LOOKUPS!J$9,0)*$FD$6+VLOOKUP($FA706,CFP,LOOKUPS!J$6,0)*$FE$6+VLOOKUP($FA706,EP,LOOKUPS!J$8,0)*$FF$6+VLOOKUP($FA706,BM,LOOKUPS!J$5,0)*$FG$6+VLOOKUP($FA706,DIV,LOOKUPS!J$7,0)*$FH$6++VLOOKUP($FA706,SIZE,LOOKUPS!J$11,0)*$FI$6)</f>
        <v>10.104300000000002</v>
      </c>
      <c r="FJ706" s="1">
        <f>IF(ISERROR(VLOOKUP($FA706,MOM,LOOKUPS!K$12,0)*$FB$6+VLOOKUP($FA706,STREV,LOOKUPS!K$10,0)*$FC$6+VLOOKUP($FA706,LTREV,LOOKUPS!K$9,0)*$FD$6+VLOOKUP($FA706,CFP,LOOKUPS!K$6,0)*$FE$6+VLOOKUP($FA706,EP,LOOKUPS!K$8,0)*$FF$6+VLOOKUP($FA706,BM,LOOKUPS!K$5,0)*$FG$6+VLOOKUP($FA706,DIV,LOOKUPS!K$7,0)*$FH$6++VLOOKUP($FA706,SIZE,LOOKUPS!K$11,0)*$FI$6),"",VLOOKUP($FA706,MOM,LOOKUPS!K$12,0)*$FB$6+VLOOKUP($FA706,STREV,LOOKUPS!K$10,0)*$FC$6+VLOOKUP($FA706,LTREV,LOOKUPS!K$9,0)*$FD$6+VLOOKUP($FA706,CFP,LOOKUPS!K$6,0)*$FE$6+VLOOKUP($FA706,EP,LOOKUPS!K$8,0)*$FF$6+VLOOKUP($FA706,BM,LOOKUPS!K$5,0)*$FG$6+VLOOKUP($FA706,DIV,LOOKUPS!K$7,0)*$FH$6++VLOOKUP($FA706,SIZE,LOOKUPS!K$11,0)*$FI$6)</f>
        <v>9.8362000000000016</v>
      </c>
      <c r="FK706" s="1">
        <f>IF(ISERROR(VLOOKUP($FA706,MOM,LOOKUPS!L$12,0)*$FB$6+VLOOKUP($FA706,STREV,LOOKUPS!L$10,0)*$FC$6+VLOOKUP($FA706,LTREV,LOOKUPS!L$9,0)*$FD$6+VLOOKUP($FA706,CFP,LOOKUPS!L$6,0)*$FE$6+VLOOKUP($FA706,EP,LOOKUPS!L$8,0)*$FF$6+VLOOKUP($FA706,BM,LOOKUPS!L$5,0)*$FG$6+VLOOKUP($FA706,DIV,LOOKUPS!L$7,0)*$FH$6++VLOOKUP($FA706,SIZE,LOOKUPS!L$11,0)*$FI$6),"",VLOOKUP($FA706,MOM,LOOKUPS!L$12,0)*$FB$6+VLOOKUP($FA706,STREV,LOOKUPS!L$10,0)*$FC$6+VLOOKUP($FA706,LTREV,LOOKUPS!L$9,0)*$FD$6+VLOOKUP($FA706,CFP,LOOKUPS!L$6,0)*$FE$6+VLOOKUP($FA706,EP,LOOKUPS!L$8,0)*$FF$6+VLOOKUP($FA706,BM,LOOKUPS!L$5,0)*$FG$6+VLOOKUP($FA706,DIV,LOOKUPS!L$7,0)*$FH$6++VLOOKUP($FA706,SIZE,LOOKUPS!L$11,0)*$FI$6)</f>
        <v>10.958000000000002</v>
      </c>
    </row>
    <row r="707" spans="1:167" x14ac:dyDescent="0.3">
      <c r="A707" s="1">
        <v>198502</v>
      </c>
      <c r="B707" s="1">
        <v>7.39</v>
      </c>
      <c r="C707" s="1">
        <v>4.7300000000000004</v>
      </c>
      <c r="D707" s="1">
        <v>2.8</v>
      </c>
      <c r="E707" s="1">
        <v>3.55</v>
      </c>
      <c r="F707" s="1">
        <v>3.62</v>
      </c>
      <c r="G707" s="1">
        <v>2.82</v>
      </c>
      <c r="H707" s="1">
        <v>2.73</v>
      </c>
      <c r="I707" s="1">
        <v>3.47</v>
      </c>
      <c r="J707" s="1">
        <v>3.19</v>
      </c>
      <c r="K707" s="1">
        <v>5.0999999999999996</v>
      </c>
      <c r="M707" s="1">
        <v>198403</v>
      </c>
      <c r="N707" s="1">
        <v>1.47</v>
      </c>
      <c r="O707" s="1">
        <v>1.36</v>
      </c>
      <c r="P707" s="1">
        <v>0.06</v>
      </c>
      <c r="Q707" s="1">
        <v>1.56</v>
      </c>
      <c r="R707" s="1">
        <v>0.48</v>
      </c>
      <c r="S707" s="1">
        <v>0.63</v>
      </c>
      <c r="T707" s="1">
        <v>-0.5</v>
      </c>
      <c r="U707" s="1">
        <v>1.1399999999999999</v>
      </c>
      <c r="V707" s="1">
        <v>0.54</v>
      </c>
      <c r="W707" s="1">
        <v>-1.19</v>
      </c>
      <c r="Y707" s="1">
        <v>198902</v>
      </c>
      <c r="Z707" s="1">
        <v>0.19</v>
      </c>
      <c r="AA707" s="1">
        <v>-0.65</v>
      </c>
      <c r="AB707" s="1">
        <v>0.46</v>
      </c>
      <c r="AC707" s="1">
        <v>1.26</v>
      </c>
      <c r="AD707" s="1">
        <v>0.17</v>
      </c>
      <c r="AE707" s="1">
        <v>0.1</v>
      </c>
      <c r="AF707" s="1">
        <v>-0.25</v>
      </c>
      <c r="AG707" s="1">
        <v>-0.25</v>
      </c>
      <c r="AH707" s="1">
        <v>-1.05</v>
      </c>
      <c r="AI707" s="1">
        <v>-0.3</v>
      </c>
      <c r="AK707">
        <v>200908</v>
      </c>
      <c r="AL707">
        <v>13.32</v>
      </c>
      <c r="AM707">
        <v>1.06</v>
      </c>
      <c r="AN707">
        <v>3.37</v>
      </c>
      <c r="AO707">
        <v>4.88</v>
      </c>
      <c r="AP707">
        <v>0.81</v>
      </c>
      <c r="AQ707">
        <v>1.9</v>
      </c>
      <c r="AR707">
        <v>4.2300000000000004</v>
      </c>
      <c r="AS707">
        <v>3.25</v>
      </c>
      <c r="AT707">
        <v>5.62</v>
      </c>
      <c r="AU707">
        <v>0.65</v>
      </c>
      <c r="AV707">
        <v>1.04</v>
      </c>
      <c r="AW707">
        <v>1.88</v>
      </c>
      <c r="AX707">
        <v>1.92</v>
      </c>
      <c r="AY707">
        <v>4.5199999999999996</v>
      </c>
      <c r="AZ707">
        <v>3.93</v>
      </c>
      <c r="BA707">
        <v>3.22</v>
      </c>
      <c r="BB707">
        <v>3.28</v>
      </c>
      <c r="BC707">
        <v>4.84</v>
      </c>
      <c r="BD707">
        <v>6.33</v>
      </c>
      <c r="BF707" s="1">
        <v>200908</v>
      </c>
      <c r="BG707" s="1">
        <v>12.65</v>
      </c>
      <c r="BH707" s="1">
        <v>0.99</v>
      </c>
      <c r="BI707" s="1">
        <v>2.98</v>
      </c>
      <c r="BJ707" s="1">
        <v>4.95</v>
      </c>
      <c r="BK707" s="1">
        <v>0.76</v>
      </c>
      <c r="BL707" s="1">
        <v>1.36</v>
      </c>
      <c r="BM707" s="1">
        <v>3.38</v>
      </c>
      <c r="BN707" s="1">
        <v>4.38</v>
      </c>
      <c r="BO707" s="1">
        <v>5.14</v>
      </c>
      <c r="BP707" s="1">
        <v>0.56999999999999995</v>
      </c>
      <c r="BQ707" s="1">
        <v>1.04</v>
      </c>
      <c r="BR707" s="1">
        <v>1.72</v>
      </c>
      <c r="BS707" s="1">
        <v>0.97</v>
      </c>
      <c r="BT707" s="1">
        <v>3.62</v>
      </c>
      <c r="BU707" s="1">
        <v>3.14</v>
      </c>
      <c r="BV707" s="1">
        <v>4.32</v>
      </c>
      <c r="BW707" s="1">
        <v>4.45</v>
      </c>
      <c r="BX707" s="1">
        <v>4.7699999999999996</v>
      </c>
      <c r="BY707" s="1">
        <v>5.43</v>
      </c>
      <c r="CA707" s="1">
        <v>198408</v>
      </c>
      <c r="CB707" s="1">
        <v>6.54</v>
      </c>
      <c r="CC707" s="1">
        <v>10.75</v>
      </c>
      <c r="CD707" s="1">
        <v>9.25</v>
      </c>
      <c r="CE707" s="1">
        <v>8.15</v>
      </c>
      <c r="CF707" s="1">
        <v>10.95</v>
      </c>
      <c r="CG707" s="1">
        <v>10.27</v>
      </c>
      <c r="CH707" s="1">
        <v>9.0299999999999994</v>
      </c>
      <c r="CI707" s="1">
        <v>8.11</v>
      </c>
      <c r="CJ707" s="1">
        <v>8.15</v>
      </c>
      <c r="CK707" s="1">
        <v>10.95</v>
      </c>
      <c r="CL707" s="1">
        <v>10.93</v>
      </c>
      <c r="CM707" s="1">
        <v>10.01</v>
      </c>
      <c r="CN707" s="1">
        <v>10.56</v>
      </c>
      <c r="CO707" s="1">
        <v>9.0299999999999994</v>
      </c>
      <c r="CP707" s="1">
        <v>9.0299999999999994</v>
      </c>
      <c r="CQ707" s="1">
        <v>8.08</v>
      </c>
      <c r="CR707" s="1">
        <v>8.14</v>
      </c>
      <c r="CS707" s="1">
        <v>8.93</v>
      </c>
      <c r="CT707" s="1">
        <v>7.57</v>
      </c>
      <c r="CV707" s="1">
        <v>198508</v>
      </c>
      <c r="CW707" s="1">
        <v>-0.83</v>
      </c>
      <c r="CX707" s="1">
        <v>-0.72</v>
      </c>
      <c r="CY707" s="1">
        <v>0.52</v>
      </c>
      <c r="CZ707" s="1">
        <v>0.8</v>
      </c>
      <c r="DA707" s="1">
        <v>-0.95</v>
      </c>
      <c r="DB707" s="1">
        <v>0.08</v>
      </c>
      <c r="DC707" s="1">
        <v>0.41</v>
      </c>
      <c r="DD707" s="1">
        <v>0.67</v>
      </c>
      <c r="DE707" s="1">
        <v>1.1399999999999999</v>
      </c>
      <c r="DF707" s="1">
        <v>-1.36</v>
      </c>
      <c r="DG707" s="1">
        <v>-0.38</v>
      </c>
      <c r="DH707" s="1">
        <v>-0.09</v>
      </c>
      <c r="DI707" s="1">
        <v>0.23</v>
      </c>
      <c r="DJ707" s="1">
        <v>0.47</v>
      </c>
      <c r="DK707" s="1">
        <v>0.35</v>
      </c>
      <c r="DL707" s="1">
        <v>1.05</v>
      </c>
      <c r="DM707" s="1">
        <v>0.24</v>
      </c>
      <c r="DN707" s="1">
        <v>0.99</v>
      </c>
      <c r="DO707" s="1">
        <v>1.3</v>
      </c>
      <c r="DQ707" s="1">
        <v>198408</v>
      </c>
      <c r="DR707" s="1">
        <v>-99.99</v>
      </c>
      <c r="DS707" s="1">
        <v>7.88</v>
      </c>
      <c r="DT707" s="1">
        <v>12.35</v>
      </c>
      <c r="DU707" s="1">
        <v>11.94</v>
      </c>
      <c r="DV707" s="1">
        <v>7.4</v>
      </c>
      <c r="DW707" s="1">
        <v>12.34</v>
      </c>
      <c r="DX707" s="1">
        <v>13.08</v>
      </c>
      <c r="DY707" s="1">
        <v>12.34</v>
      </c>
      <c r="DZ707" s="1">
        <v>11.39</v>
      </c>
      <c r="EA707" s="1">
        <v>6.77</v>
      </c>
      <c r="EB707" s="1">
        <v>10.77</v>
      </c>
      <c r="EC707" s="1">
        <v>12.9</v>
      </c>
      <c r="ED707" s="1">
        <v>11.67</v>
      </c>
      <c r="EE707" s="1">
        <v>13.3</v>
      </c>
      <c r="EF707" s="1">
        <v>12.82</v>
      </c>
      <c r="EG707" s="1">
        <v>11.78</v>
      </c>
      <c r="EH707" s="1">
        <v>12.96</v>
      </c>
      <c r="EI707" s="1">
        <v>11.55</v>
      </c>
      <c r="EJ707" s="1">
        <v>11.22</v>
      </c>
      <c r="EL707">
        <v>198408</v>
      </c>
      <c r="EM707">
        <v>10.28</v>
      </c>
      <c r="EN707">
        <v>-0.27</v>
      </c>
      <c r="EO707">
        <v>-1.82</v>
      </c>
      <c r="EP707">
        <v>0.83</v>
      </c>
      <c r="ER707" s="1">
        <v>198502</v>
      </c>
      <c r="ES707" s="1">
        <v>1.82</v>
      </c>
      <c r="EU707" s="1">
        <v>198403</v>
      </c>
      <c r="EV707" s="1">
        <v>2.42</v>
      </c>
      <c r="EX707" s="1">
        <v>198902</v>
      </c>
      <c r="EY707" s="1">
        <v>0.91</v>
      </c>
      <c r="FA707" s="1">
        <v>198502</v>
      </c>
      <c r="FB707" s="1">
        <f>IF(ISERROR(VLOOKUP($FA707,MOM,LOOKUPS!C$12,0)*$FB$6+VLOOKUP($FA707,STREV,LOOKUPS!C$10,0)*$FC$6+VLOOKUP($FA707,LTREV,LOOKUPS!C$9,0)*$FD$6+VLOOKUP($FA707,CFP,LOOKUPS!C$6,0)*$FE$6+VLOOKUP($FA707,EP,LOOKUPS!C$8,0)*$FF$6+VLOOKUP($FA707,BM,LOOKUPS!C$5,0)*$FG$6+VLOOKUP($FA707,DIV,LOOKUPS!C$7,0)*$FH$6++VLOOKUP($FA707,SIZE,LOOKUPS!C$11,0)*$FI$6),"",VLOOKUP($FA707,MOM,LOOKUPS!C$12,0)*$FB$6+VLOOKUP($FA707,STREV,LOOKUPS!C$10,0)*$FC$6+VLOOKUP($FA707,LTREV,LOOKUPS!C$9,0)*$FD$6+VLOOKUP($FA707,CFP,LOOKUPS!C$6,0)*$FE$6+VLOOKUP($FA707,EP,LOOKUPS!C$8,0)*$FF$6+VLOOKUP($FA707,BM,LOOKUPS!C$5,0)*$FG$6+VLOOKUP($FA707,DIV,LOOKUPS!C$7,0)*$FH$6++VLOOKUP($FA707,SIZE,LOOKUPS!C$11,0)*$FI$6)</f>
        <v>5.2881</v>
      </c>
      <c r="FC707" s="1">
        <f>IF(ISERROR(VLOOKUP($FA707,MOM,LOOKUPS!D$12,0)*$FB$6+VLOOKUP($FA707,STREV,LOOKUPS!D$10,0)*$FC$6+VLOOKUP($FA707,LTREV,LOOKUPS!D$9,0)*$FD$6+VLOOKUP($FA707,CFP,LOOKUPS!D$6,0)*$FE$6+VLOOKUP($FA707,EP,LOOKUPS!D$8,0)*$FF$6+VLOOKUP($FA707,BM,LOOKUPS!D$5,0)*$FG$6+VLOOKUP($FA707,DIV,LOOKUPS!D$7,0)*$FH$6++VLOOKUP($FA707,SIZE,LOOKUPS!D$11,0)*$FI$6),"",VLOOKUP($FA707,MOM,LOOKUPS!D$12,0)*$FB$6+VLOOKUP($FA707,STREV,LOOKUPS!D$10,0)*$FC$6+VLOOKUP($FA707,LTREV,LOOKUPS!D$9,0)*$FD$6+VLOOKUP($FA707,CFP,LOOKUPS!D$6,0)*$FE$6+VLOOKUP($FA707,EP,LOOKUPS!D$8,0)*$FF$6+VLOOKUP($FA707,BM,LOOKUPS!D$5,0)*$FG$6+VLOOKUP($FA707,DIV,LOOKUPS!D$7,0)*$FH$6++VLOOKUP($FA707,SIZE,LOOKUPS!D$11,0)*$FI$6)</f>
        <v>4.8712</v>
      </c>
      <c r="FD707" s="1">
        <f>IF(ISERROR(VLOOKUP($FA707,MOM,LOOKUPS!E$12,0)*$FB$6+VLOOKUP($FA707,STREV,LOOKUPS!E$10,0)*$FC$6+VLOOKUP($FA707,LTREV,LOOKUPS!E$9,0)*$FD$6+VLOOKUP($FA707,CFP,LOOKUPS!E$6,0)*$FE$6+VLOOKUP($FA707,EP,LOOKUPS!E$8,0)*$FF$6+VLOOKUP($FA707,BM,LOOKUPS!E$5,0)*$FG$6+VLOOKUP($FA707,DIV,LOOKUPS!E$7,0)*$FH$6++VLOOKUP($FA707,SIZE,LOOKUPS!E$11,0)*$FI$6),"",VLOOKUP($FA707,MOM,LOOKUPS!E$12,0)*$FB$6+VLOOKUP($FA707,STREV,LOOKUPS!E$10,0)*$FC$6+VLOOKUP($FA707,LTREV,LOOKUPS!E$9,0)*$FD$6+VLOOKUP($FA707,CFP,LOOKUPS!E$6,0)*$FE$6+VLOOKUP($FA707,EP,LOOKUPS!E$8,0)*$FF$6+VLOOKUP($FA707,BM,LOOKUPS!E$5,0)*$FG$6+VLOOKUP($FA707,DIV,LOOKUPS!E$7,0)*$FH$6++VLOOKUP($FA707,SIZE,LOOKUPS!E$11,0)*$FI$6)</f>
        <v>3.8207000000000004</v>
      </c>
      <c r="FE707" s="1">
        <f>IF(ISERROR(VLOOKUP($FA707,MOM,LOOKUPS!F$12,0)*$FB$6+VLOOKUP($FA707,STREV,LOOKUPS!F$10,0)*$FC$6+VLOOKUP($FA707,LTREV,LOOKUPS!F$9,0)*$FD$6+VLOOKUP($FA707,CFP,LOOKUPS!F$6,0)*$FE$6+VLOOKUP($FA707,EP,LOOKUPS!F$8,0)*$FF$6+VLOOKUP($FA707,BM,LOOKUPS!F$5,0)*$FG$6+VLOOKUP($FA707,DIV,LOOKUPS!F$7,0)*$FH$6++VLOOKUP($FA707,SIZE,LOOKUPS!F$11,0)*$FI$6),"",VLOOKUP($FA707,MOM,LOOKUPS!F$12,0)*$FB$6+VLOOKUP($FA707,STREV,LOOKUPS!F$10,0)*$FC$6+VLOOKUP($FA707,LTREV,LOOKUPS!F$9,0)*$FD$6+VLOOKUP($FA707,CFP,LOOKUPS!F$6,0)*$FE$6+VLOOKUP($FA707,EP,LOOKUPS!F$8,0)*$FF$6+VLOOKUP($FA707,BM,LOOKUPS!F$5,0)*$FG$6+VLOOKUP($FA707,DIV,LOOKUPS!F$7,0)*$FH$6++VLOOKUP($FA707,SIZE,LOOKUPS!F$11,0)*$FI$6)</f>
        <v>3.8653</v>
      </c>
      <c r="FF707" s="1">
        <f>IF(ISERROR(VLOOKUP($FA707,MOM,LOOKUPS!G$12,0)*$FB$6+VLOOKUP($FA707,STREV,LOOKUPS!G$10,0)*$FC$6+VLOOKUP($FA707,LTREV,LOOKUPS!G$9,0)*$FD$6+VLOOKUP($FA707,CFP,LOOKUPS!G$6,0)*$FE$6+VLOOKUP($FA707,EP,LOOKUPS!G$8,0)*$FF$6+VLOOKUP($FA707,BM,LOOKUPS!G$5,0)*$FG$6+VLOOKUP($FA707,DIV,LOOKUPS!G$7,0)*$FH$6++VLOOKUP($FA707,SIZE,LOOKUPS!G$11,0)*$FI$6),"",VLOOKUP($FA707,MOM,LOOKUPS!G$12,0)*$FB$6+VLOOKUP($FA707,STREV,LOOKUPS!G$10,0)*$FC$6+VLOOKUP($FA707,LTREV,LOOKUPS!G$9,0)*$FD$6+VLOOKUP($FA707,CFP,LOOKUPS!G$6,0)*$FE$6+VLOOKUP($FA707,EP,LOOKUPS!G$8,0)*$FF$6+VLOOKUP($FA707,BM,LOOKUPS!G$5,0)*$FG$6+VLOOKUP($FA707,DIV,LOOKUPS!G$7,0)*$FH$6++VLOOKUP($FA707,SIZE,LOOKUPS!G$11,0)*$FI$6)</f>
        <v>3.8364000000000003</v>
      </c>
      <c r="FG707" s="1">
        <f>IF(ISERROR(VLOOKUP($FA707,MOM,LOOKUPS!H$12,0)*$FB$6+VLOOKUP($FA707,STREV,LOOKUPS!H$10,0)*$FC$6+VLOOKUP($FA707,LTREV,LOOKUPS!H$9,0)*$FD$6+VLOOKUP($FA707,CFP,LOOKUPS!H$6,0)*$FE$6+VLOOKUP($FA707,EP,LOOKUPS!H$8,0)*$FF$6+VLOOKUP($FA707,BM,LOOKUPS!H$5,0)*$FG$6+VLOOKUP($FA707,DIV,LOOKUPS!H$7,0)*$FH$6++VLOOKUP($FA707,SIZE,LOOKUPS!H$11,0)*$FI$6),"",VLOOKUP($FA707,MOM,LOOKUPS!H$12,0)*$FB$6+VLOOKUP($FA707,STREV,LOOKUPS!H$10,0)*$FC$6+VLOOKUP($FA707,LTREV,LOOKUPS!H$9,0)*$FD$6+VLOOKUP($FA707,CFP,LOOKUPS!H$6,0)*$FE$6+VLOOKUP($FA707,EP,LOOKUPS!H$8,0)*$FF$6+VLOOKUP($FA707,BM,LOOKUPS!H$5,0)*$FG$6+VLOOKUP($FA707,DIV,LOOKUPS!H$7,0)*$FH$6++VLOOKUP($FA707,SIZE,LOOKUPS!H$11,0)*$FI$6)</f>
        <v>3.6728000000000005</v>
      </c>
      <c r="FH707" s="1">
        <f>IF(ISERROR(VLOOKUP($FA707,MOM,LOOKUPS!I$12,0)*$FB$6+VLOOKUP($FA707,STREV,LOOKUPS!I$10,0)*$FC$6+VLOOKUP($FA707,LTREV,LOOKUPS!I$9,0)*$FD$6+VLOOKUP($FA707,CFP,LOOKUPS!I$6,0)*$FE$6+VLOOKUP($FA707,EP,LOOKUPS!I$8,0)*$FF$6+VLOOKUP($FA707,BM,LOOKUPS!I$5,0)*$FG$6+VLOOKUP($FA707,DIV,LOOKUPS!I$7,0)*$FH$6++VLOOKUP($FA707,SIZE,LOOKUPS!I$11,0)*$FI$6),"",VLOOKUP($FA707,MOM,LOOKUPS!I$12,0)*$FB$6+VLOOKUP($FA707,STREV,LOOKUPS!I$10,0)*$FC$6+VLOOKUP($FA707,LTREV,LOOKUPS!I$9,0)*$FD$6+VLOOKUP($FA707,CFP,LOOKUPS!I$6,0)*$FE$6+VLOOKUP($FA707,EP,LOOKUPS!I$8,0)*$FF$6+VLOOKUP($FA707,BM,LOOKUPS!I$5,0)*$FG$6+VLOOKUP($FA707,DIV,LOOKUPS!I$7,0)*$FH$6++VLOOKUP($FA707,SIZE,LOOKUPS!I$11,0)*$FI$6)</f>
        <v>4.2529000000000003</v>
      </c>
      <c r="FI707" s="1">
        <f>IF(ISERROR(VLOOKUP($FA707,MOM,LOOKUPS!J$12,0)*$FB$6+VLOOKUP($FA707,STREV,LOOKUPS!J$10,0)*$FC$6+VLOOKUP($FA707,LTREV,LOOKUPS!J$9,0)*$FD$6+VLOOKUP($FA707,CFP,LOOKUPS!J$6,0)*$FE$6+VLOOKUP($FA707,EP,LOOKUPS!J$8,0)*$FF$6+VLOOKUP($FA707,BM,LOOKUPS!J$5,0)*$FG$6+VLOOKUP($FA707,DIV,LOOKUPS!J$7,0)*$FH$6++VLOOKUP($FA707,SIZE,LOOKUPS!J$11,0)*$FI$6),"",VLOOKUP($FA707,MOM,LOOKUPS!J$12,0)*$FB$6+VLOOKUP($FA707,STREV,LOOKUPS!J$10,0)*$FC$6+VLOOKUP($FA707,LTREV,LOOKUPS!J$9,0)*$FD$6+VLOOKUP($FA707,CFP,LOOKUPS!J$6,0)*$FE$6+VLOOKUP($FA707,EP,LOOKUPS!J$8,0)*$FF$6+VLOOKUP($FA707,BM,LOOKUPS!J$5,0)*$FG$6+VLOOKUP($FA707,DIV,LOOKUPS!J$7,0)*$FH$6++VLOOKUP($FA707,SIZE,LOOKUPS!J$11,0)*$FI$6)</f>
        <v>3.9844000000000008</v>
      </c>
      <c r="FJ707" s="1">
        <f>IF(ISERROR(VLOOKUP($FA707,MOM,LOOKUPS!K$12,0)*$FB$6+VLOOKUP($FA707,STREV,LOOKUPS!K$10,0)*$FC$6+VLOOKUP($FA707,LTREV,LOOKUPS!K$9,0)*$FD$6+VLOOKUP($FA707,CFP,LOOKUPS!K$6,0)*$FE$6+VLOOKUP($FA707,EP,LOOKUPS!K$8,0)*$FF$6+VLOOKUP($FA707,BM,LOOKUPS!K$5,0)*$FG$6+VLOOKUP($FA707,DIV,LOOKUPS!K$7,0)*$FH$6++VLOOKUP($FA707,SIZE,LOOKUPS!K$11,0)*$FI$6),"",VLOOKUP($FA707,MOM,LOOKUPS!K$12,0)*$FB$6+VLOOKUP($FA707,STREV,LOOKUPS!K$10,0)*$FC$6+VLOOKUP($FA707,LTREV,LOOKUPS!K$9,0)*$FD$6+VLOOKUP($FA707,CFP,LOOKUPS!K$6,0)*$FE$6+VLOOKUP($FA707,EP,LOOKUPS!K$8,0)*$FF$6+VLOOKUP($FA707,BM,LOOKUPS!K$5,0)*$FG$6+VLOOKUP($FA707,DIV,LOOKUPS!K$7,0)*$FH$6++VLOOKUP($FA707,SIZE,LOOKUPS!K$11,0)*$FI$6)</f>
        <v>3.7743000000000002</v>
      </c>
      <c r="FK707" s="1">
        <f>IF(ISERROR(VLOOKUP($FA707,MOM,LOOKUPS!L$12,0)*$FB$6+VLOOKUP($FA707,STREV,LOOKUPS!L$10,0)*$FC$6+VLOOKUP($FA707,LTREV,LOOKUPS!L$9,0)*$FD$6+VLOOKUP($FA707,CFP,LOOKUPS!L$6,0)*$FE$6+VLOOKUP($FA707,EP,LOOKUPS!L$8,0)*$FF$6+VLOOKUP($FA707,BM,LOOKUPS!L$5,0)*$FG$6+VLOOKUP($FA707,DIV,LOOKUPS!L$7,0)*$FH$6++VLOOKUP($FA707,SIZE,LOOKUPS!L$11,0)*$FI$6),"",VLOOKUP($FA707,MOM,LOOKUPS!L$12,0)*$FB$6+VLOOKUP($FA707,STREV,LOOKUPS!L$10,0)*$FC$6+VLOOKUP($FA707,LTREV,LOOKUPS!L$9,0)*$FD$6+VLOOKUP($FA707,CFP,LOOKUPS!L$6,0)*$FE$6+VLOOKUP($FA707,EP,LOOKUPS!L$8,0)*$FF$6+VLOOKUP($FA707,BM,LOOKUPS!L$5,0)*$FG$6+VLOOKUP($FA707,DIV,LOOKUPS!L$7,0)*$FH$6++VLOOKUP($FA707,SIZE,LOOKUPS!L$11,0)*$FI$6)</f>
        <v>6.0027000000000008</v>
      </c>
    </row>
    <row r="708" spans="1:167" x14ac:dyDescent="0.3">
      <c r="A708" s="1">
        <v>198503</v>
      </c>
      <c r="B708" s="1">
        <v>-2.36</v>
      </c>
      <c r="C708" s="1">
        <v>-2.2400000000000002</v>
      </c>
      <c r="D708" s="1">
        <v>-0.51</v>
      </c>
      <c r="E708" s="1">
        <v>-1.19</v>
      </c>
      <c r="F708" s="1">
        <v>-0.35</v>
      </c>
      <c r="G708" s="1">
        <v>-0.27</v>
      </c>
      <c r="H708" s="1">
        <v>-0.47</v>
      </c>
      <c r="I708" s="1">
        <v>-0.39</v>
      </c>
      <c r="J708" s="1">
        <v>0.28999999999999998</v>
      </c>
      <c r="K708" s="1">
        <v>-0.11</v>
      </c>
      <c r="M708" s="1">
        <v>198404</v>
      </c>
      <c r="N708" s="1">
        <v>-2.0699999999999998</v>
      </c>
      <c r="O708" s="1">
        <v>-1.39</v>
      </c>
      <c r="P708" s="1">
        <v>-2.1</v>
      </c>
      <c r="Q708" s="1">
        <v>-1.1000000000000001</v>
      </c>
      <c r="R708" s="1">
        <v>-2.2999999999999998</v>
      </c>
      <c r="S708" s="1">
        <v>-0.48</v>
      </c>
      <c r="T708" s="1">
        <v>-1.66</v>
      </c>
      <c r="U708" s="1">
        <v>-2.36</v>
      </c>
      <c r="V708" s="1">
        <v>-1.9</v>
      </c>
      <c r="W708" s="1">
        <v>-3.72</v>
      </c>
      <c r="Y708" s="1">
        <v>198903</v>
      </c>
      <c r="Z708" s="1">
        <v>2.34</v>
      </c>
      <c r="AA708" s="1">
        <v>2.0499999999999998</v>
      </c>
      <c r="AB708" s="1">
        <v>2.29</v>
      </c>
      <c r="AC708" s="1">
        <v>2.15</v>
      </c>
      <c r="AD708" s="1">
        <v>2.81</v>
      </c>
      <c r="AE708" s="1">
        <v>2.2999999999999998</v>
      </c>
      <c r="AF708" s="1">
        <v>2.23</v>
      </c>
      <c r="AG708" s="1">
        <v>1.18</v>
      </c>
      <c r="AH708" s="1">
        <v>2.33</v>
      </c>
      <c r="AI708" s="1">
        <v>1.43</v>
      </c>
      <c r="AK708">
        <v>200909</v>
      </c>
      <c r="AL708">
        <v>9.6</v>
      </c>
      <c r="AM708">
        <v>4.3</v>
      </c>
      <c r="AN708">
        <v>4.8099999999999996</v>
      </c>
      <c r="AO708">
        <v>8.4600000000000009</v>
      </c>
      <c r="AP708">
        <v>4.46</v>
      </c>
      <c r="AQ708">
        <v>3.86</v>
      </c>
      <c r="AR708">
        <v>4.92</v>
      </c>
      <c r="AS708">
        <v>5.6</v>
      </c>
      <c r="AT708">
        <v>9.81</v>
      </c>
      <c r="AU708">
        <v>4.3099999999999996</v>
      </c>
      <c r="AV708">
        <v>4.68</v>
      </c>
      <c r="AW708">
        <v>3.77</v>
      </c>
      <c r="AX708">
        <v>3.97</v>
      </c>
      <c r="AY708">
        <v>5.58</v>
      </c>
      <c r="AZ708">
        <v>4.25</v>
      </c>
      <c r="BA708">
        <v>5.66</v>
      </c>
      <c r="BB708">
        <v>5.56</v>
      </c>
      <c r="BC708">
        <v>8.98</v>
      </c>
      <c r="BD708">
        <v>10.56</v>
      </c>
      <c r="BF708" s="1">
        <v>200909</v>
      </c>
      <c r="BG708" s="1">
        <v>9.64</v>
      </c>
      <c r="BH708" s="1">
        <v>4.05</v>
      </c>
      <c r="BI708" s="1">
        <v>4.8</v>
      </c>
      <c r="BJ708" s="1">
        <v>7.89</v>
      </c>
      <c r="BK708" s="1">
        <v>3.95</v>
      </c>
      <c r="BL708" s="1">
        <v>4.7300000000000004</v>
      </c>
      <c r="BM708" s="1">
        <v>4.53</v>
      </c>
      <c r="BN708" s="1">
        <v>5.16</v>
      </c>
      <c r="BO708" s="1">
        <v>8.83</v>
      </c>
      <c r="BP708" s="1">
        <v>3.82</v>
      </c>
      <c r="BQ708" s="1">
        <v>4.1399999999999997</v>
      </c>
      <c r="BR708" s="1">
        <v>4.3600000000000003</v>
      </c>
      <c r="BS708" s="1">
        <v>5.14</v>
      </c>
      <c r="BT708" s="1">
        <v>4.3899999999999997</v>
      </c>
      <c r="BU708" s="1">
        <v>4.67</v>
      </c>
      <c r="BV708" s="1">
        <v>4.9800000000000004</v>
      </c>
      <c r="BW708" s="1">
        <v>5.36</v>
      </c>
      <c r="BX708" s="1">
        <v>7.25</v>
      </c>
      <c r="BY708" s="1">
        <v>10.09</v>
      </c>
      <c r="CA708" s="1">
        <v>198409</v>
      </c>
      <c r="CB708" s="1">
        <v>-0.56000000000000005</v>
      </c>
      <c r="CC708" s="1">
        <v>-2.2999999999999998</v>
      </c>
      <c r="CD708" s="1">
        <v>0.74</v>
      </c>
      <c r="CE708" s="1">
        <v>1.99</v>
      </c>
      <c r="CF708" s="1">
        <v>-2.78</v>
      </c>
      <c r="CG708" s="1">
        <v>-0.43</v>
      </c>
      <c r="CH708" s="1">
        <v>0.48</v>
      </c>
      <c r="CI708" s="1">
        <v>1.99</v>
      </c>
      <c r="CJ708" s="1">
        <v>2.3199999999999998</v>
      </c>
      <c r="CK708" s="1">
        <v>-3.36</v>
      </c>
      <c r="CL708" s="1">
        <v>-1.31</v>
      </c>
      <c r="CM708" s="1">
        <v>-0.48</v>
      </c>
      <c r="CN708" s="1">
        <v>-0.38</v>
      </c>
      <c r="CO708" s="1">
        <v>-0.56999999999999995</v>
      </c>
      <c r="CP708" s="1">
        <v>1.72</v>
      </c>
      <c r="CQ708" s="1">
        <v>2.7</v>
      </c>
      <c r="CR708" s="1">
        <v>1.32</v>
      </c>
      <c r="CS708" s="1">
        <v>2.3199999999999998</v>
      </c>
      <c r="CT708" s="1">
        <v>2.31</v>
      </c>
      <c r="CV708" s="1">
        <v>198509</v>
      </c>
      <c r="CW708" s="1">
        <v>-7.32</v>
      </c>
      <c r="CX708" s="1">
        <v>-5.01</v>
      </c>
      <c r="CY708" s="1">
        <v>-3.27</v>
      </c>
      <c r="CZ708" s="1">
        <v>-2.96</v>
      </c>
      <c r="DA708" s="1">
        <v>-5.41</v>
      </c>
      <c r="DB708" s="1">
        <v>-4.1399999999999997</v>
      </c>
      <c r="DC708" s="1">
        <v>-3.1</v>
      </c>
      <c r="DD708" s="1">
        <v>-2.54</v>
      </c>
      <c r="DE708" s="1">
        <v>-3.16</v>
      </c>
      <c r="DF708" s="1">
        <v>-6.27</v>
      </c>
      <c r="DG708" s="1">
        <v>-4.21</v>
      </c>
      <c r="DH708" s="1">
        <v>-3.94</v>
      </c>
      <c r="DI708" s="1">
        <v>-4.33</v>
      </c>
      <c r="DJ708" s="1">
        <v>-2.95</v>
      </c>
      <c r="DK708" s="1">
        <v>-3.26</v>
      </c>
      <c r="DL708" s="1">
        <v>-2.44</v>
      </c>
      <c r="DM708" s="1">
        <v>-2.65</v>
      </c>
      <c r="DN708" s="1">
        <v>-2.94</v>
      </c>
      <c r="DO708" s="1">
        <v>-3.39</v>
      </c>
      <c r="DQ708" s="1">
        <v>198409</v>
      </c>
      <c r="DR708" s="1">
        <v>-99.99</v>
      </c>
      <c r="DS708" s="1">
        <v>-0.17</v>
      </c>
      <c r="DT708" s="1">
        <v>-0.04</v>
      </c>
      <c r="DU708" s="1">
        <v>0.32</v>
      </c>
      <c r="DV708" s="1">
        <v>-0.13</v>
      </c>
      <c r="DW708" s="1">
        <v>-0.53</v>
      </c>
      <c r="DX708" s="1">
        <v>0.27</v>
      </c>
      <c r="DY708" s="1">
        <v>0.48</v>
      </c>
      <c r="DZ708" s="1">
        <v>-0.09</v>
      </c>
      <c r="EA708" s="1">
        <v>-0.08</v>
      </c>
      <c r="EB708" s="1">
        <v>-0.37</v>
      </c>
      <c r="EC708" s="1">
        <v>-0.59</v>
      </c>
      <c r="ED708" s="1">
        <v>-0.46</v>
      </c>
      <c r="EE708" s="1">
        <v>0.37</v>
      </c>
      <c r="EF708" s="1">
        <v>0.15</v>
      </c>
      <c r="EG708" s="1">
        <v>-0.05</v>
      </c>
      <c r="EH708" s="1">
        <v>1.07</v>
      </c>
      <c r="EI708" s="1">
        <v>0.71</v>
      </c>
      <c r="EJ708" s="1">
        <v>-0.92</v>
      </c>
      <c r="EL708">
        <v>198409</v>
      </c>
      <c r="EM708">
        <v>-0.8</v>
      </c>
      <c r="EN708">
        <v>0.2</v>
      </c>
      <c r="EO708">
        <v>5.32</v>
      </c>
      <c r="EP708">
        <v>0.86</v>
      </c>
      <c r="ER708" s="1">
        <v>198503</v>
      </c>
      <c r="ES708" s="1">
        <v>1.68</v>
      </c>
      <c r="EU708" s="1">
        <v>198404</v>
      </c>
      <c r="EV708" s="1">
        <v>1.51</v>
      </c>
      <c r="EX708" s="1">
        <v>198903</v>
      </c>
      <c r="EY708" s="1">
        <v>0.16</v>
      </c>
      <c r="FA708" s="1">
        <v>198503</v>
      </c>
      <c r="FB708" s="1">
        <f>IF(ISERROR(VLOOKUP($FA708,MOM,LOOKUPS!C$12,0)*$FB$6+VLOOKUP($FA708,STREV,LOOKUPS!C$10,0)*$FC$6+VLOOKUP($FA708,LTREV,LOOKUPS!C$9,0)*$FD$6+VLOOKUP($FA708,CFP,LOOKUPS!C$6,0)*$FE$6+VLOOKUP($FA708,EP,LOOKUPS!C$8,0)*$FF$6+VLOOKUP($FA708,BM,LOOKUPS!C$5,0)*$FG$6+VLOOKUP($FA708,DIV,LOOKUPS!C$7,0)*$FH$6++VLOOKUP($FA708,SIZE,LOOKUPS!C$11,0)*$FI$6),"",VLOOKUP($FA708,MOM,LOOKUPS!C$12,0)*$FB$6+VLOOKUP($FA708,STREV,LOOKUPS!C$10,0)*$FC$6+VLOOKUP($FA708,LTREV,LOOKUPS!C$9,0)*$FD$6+VLOOKUP($FA708,CFP,LOOKUPS!C$6,0)*$FE$6+VLOOKUP($FA708,EP,LOOKUPS!C$8,0)*$FF$6+VLOOKUP($FA708,BM,LOOKUPS!C$5,0)*$FG$6+VLOOKUP($FA708,DIV,LOOKUPS!C$7,0)*$FH$6++VLOOKUP($FA708,SIZE,LOOKUPS!C$11,0)*$FI$6)</f>
        <v>-2.5034000000000001</v>
      </c>
      <c r="FC708" s="1">
        <f>IF(ISERROR(VLOOKUP($FA708,MOM,LOOKUPS!D$12,0)*$FB$6+VLOOKUP($FA708,STREV,LOOKUPS!D$10,0)*$FC$6+VLOOKUP($FA708,LTREV,LOOKUPS!D$9,0)*$FD$6+VLOOKUP($FA708,CFP,LOOKUPS!D$6,0)*$FE$6+VLOOKUP($FA708,EP,LOOKUPS!D$8,0)*$FF$6+VLOOKUP($FA708,BM,LOOKUPS!D$5,0)*$FG$6+VLOOKUP($FA708,DIV,LOOKUPS!D$7,0)*$FH$6++VLOOKUP($FA708,SIZE,LOOKUPS!D$11,0)*$FI$6),"",VLOOKUP($FA708,MOM,LOOKUPS!D$12,0)*$FB$6+VLOOKUP($FA708,STREV,LOOKUPS!D$10,0)*$FC$6+VLOOKUP($FA708,LTREV,LOOKUPS!D$9,0)*$FD$6+VLOOKUP($FA708,CFP,LOOKUPS!D$6,0)*$FE$6+VLOOKUP($FA708,EP,LOOKUPS!D$8,0)*$FF$6+VLOOKUP($FA708,BM,LOOKUPS!D$5,0)*$FG$6+VLOOKUP($FA708,DIV,LOOKUPS!D$7,0)*$FH$6++VLOOKUP($FA708,SIZE,LOOKUPS!D$11,0)*$FI$6)</f>
        <v>-2.1640000000000001</v>
      </c>
      <c r="FD708" s="1">
        <f>IF(ISERROR(VLOOKUP($FA708,MOM,LOOKUPS!E$12,0)*$FB$6+VLOOKUP($FA708,STREV,LOOKUPS!E$10,0)*$FC$6+VLOOKUP($FA708,LTREV,LOOKUPS!E$9,0)*$FD$6+VLOOKUP($FA708,CFP,LOOKUPS!E$6,0)*$FE$6+VLOOKUP($FA708,EP,LOOKUPS!E$8,0)*$FF$6+VLOOKUP($FA708,BM,LOOKUPS!E$5,0)*$FG$6+VLOOKUP($FA708,DIV,LOOKUPS!E$7,0)*$FH$6++VLOOKUP($FA708,SIZE,LOOKUPS!E$11,0)*$FI$6),"",VLOOKUP($FA708,MOM,LOOKUPS!E$12,0)*$FB$6+VLOOKUP($FA708,STREV,LOOKUPS!E$10,0)*$FC$6+VLOOKUP($FA708,LTREV,LOOKUPS!E$9,0)*$FD$6+VLOOKUP($FA708,CFP,LOOKUPS!E$6,0)*$FE$6+VLOOKUP($FA708,EP,LOOKUPS!E$8,0)*$FF$6+VLOOKUP($FA708,BM,LOOKUPS!E$5,0)*$FG$6+VLOOKUP($FA708,DIV,LOOKUPS!E$7,0)*$FH$6++VLOOKUP($FA708,SIZE,LOOKUPS!E$11,0)*$FI$6)</f>
        <v>-1.1165</v>
      </c>
      <c r="FE708" s="1">
        <f>IF(ISERROR(VLOOKUP($FA708,MOM,LOOKUPS!F$12,0)*$FB$6+VLOOKUP($FA708,STREV,LOOKUPS!F$10,0)*$FC$6+VLOOKUP($FA708,LTREV,LOOKUPS!F$9,0)*$FD$6+VLOOKUP($FA708,CFP,LOOKUPS!F$6,0)*$FE$6+VLOOKUP($FA708,EP,LOOKUPS!F$8,0)*$FF$6+VLOOKUP($FA708,BM,LOOKUPS!F$5,0)*$FG$6+VLOOKUP($FA708,DIV,LOOKUPS!F$7,0)*$FH$6++VLOOKUP($FA708,SIZE,LOOKUPS!F$11,0)*$FI$6),"",VLOOKUP($FA708,MOM,LOOKUPS!F$12,0)*$FB$6+VLOOKUP($FA708,STREV,LOOKUPS!F$10,0)*$FC$6+VLOOKUP($FA708,LTREV,LOOKUPS!F$9,0)*$FD$6+VLOOKUP($FA708,CFP,LOOKUPS!F$6,0)*$FE$6+VLOOKUP($FA708,EP,LOOKUPS!F$8,0)*$FF$6+VLOOKUP($FA708,BM,LOOKUPS!F$5,0)*$FG$6+VLOOKUP($FA708,DIV,LOOKUPS!F$7,0)*$FH$6++VLOOKUP($FA708,SIZE,LOOKUPS!F$11,0)*$FI$6)</f>
        <v>-1.6712</v>
      </c>
      <c r="FF708" s="1">
        <f>IF(ISERROR(VLOOKUP($FA708,MOM,LOOKUPS!G$12,0)*$FB$6+VLOOKUP($FA708,STREV,LOOKUPS!G$10,0)*$FC$6+VLOOKUP($FA708,LTREV,LOOKUPS!G$9,0)*$FD$6+VLOOKUP($FA708,CFP,LOOKUPS!G$6,0)*$FE$6+VLOOKUP($FA708,EP,LOOKUPS!G$8,0)*$FF$6+VLOOKUP($FA708,BM,LOOKUPS!G$5,0)*$FG$6+VLOOKUP($FA708,DIV,LOOKUPS!G$7,0)*$FH$6++VLOOKUP($FA708,SIZE,LOOKUPS!G$11,0)*$FI$6),"",VLOOKUP($FA708,MOM,LOOKUPS!G$12,0)*$FB$6+VLOOKUP($FA708,STREV,LOOKUPS!G$10,0)*$FC$6+VLOOKUP($FA708,LTREV,LOOKUPS!G$9,0)*$FD$6+VLOOKUP($FA708,CFP,LOOKUPS!G$6,0)*$FE$6+VLOOKUP($FA708,EP,LOOKUPS!G$8,0)*$FF$6+VLOOKUP($FA708,BM,LOOKUPS!G$5,0)*$FG$6+VLOOKUP($FA708,DIV,LOOKUPS!G$7,0)*$FH$6++VLOOKUP($FA708,SIZE,LOOKUPS!G$11,0)*$FI$6)</f>
        <v>-1.1244000000000001</v>
      </c>
      <c r="FG708" s="1">
        <f>IF(ISERROR(VLOOKUP($FA708,MOM,LOOKUPS!H$12,0)*$FB$6+VLOOKUP($FA708,STREV,LOOKUPS!H$10,0)*$FC$6+VLOOKUP($FA708,LTREV,LOOKUPS!H$9,0)*$FD$6+VLOOKUP($FA708,CFP,LOOKUPS!H$6,0)*$FE$6+VLOOKUP($FA708,EP,LOOKUPS!H$8,0)*$FF$6+VLOOKUP($FA708,BM,LOOKUPS!H$5,0)*$FG$6+VLOOKUP($FA708,DIV,LOOKUPS!H$7,0)*$FH$6++VLOOKUP($FA708,SIZE,LOOKUPS!H$11,0)*$FI$6),"",VLOOKUP($FA708,MOM,LOOKUPS!H$12,0)*$FB$6+VLOOKUP($FA708,STREV,LOOKUPS!H$10,0)*$FC$6+VLOOKUP($FA708,LTREV,LOOKUPS!H$9,0)*$FD$6+VLOOKUP($FA708,CFP,LOOKUPS!H$6,0)*$FE$6+VLOOKUP($FA708,EP,LOOKUPS!H$8,0)*$FF$6+VLOOKUP($FA708,BM,LOOKUPS!H$5,0)*$FG$6+VLOOKUP($FA708,DIV,LOOKUPS!H$7,0)*$FH$6++VLOOKUP($FA708,SIZE,LOOKUPS!H$11,0)*$FI$6)</f>
        <v>-4.1800000000000004E-2</v>
      </c>
      <c r="FH708" s="1">
        <f>IF(ISERROR(VLOOKUP($FA708,MOM,LOOKUPS!I$12,0)*$FB$6+VLOOKUP($FA708,STREV,LOOKUPS!I$10,0)*$FC$6+VLOOKUP($FA708,LTREV,LOOKUPS!I$9,0)*$FD$6+VLOOKUP($FA708,CFP,LOOKUPS!I$6,0)*$FE$6+VLOOKUP($FA708,EP,LOOKUPS!I$8,0)*$FF$6+VLOOKUP($FA708,BM,LOOKUPS!I$5,0)*$FG$6+VLOOKUP($FA708,DIV,LOOKUPS!I$7,0)*$FH$6++VLOOKUP($FA708,SIZE,LOOKUPS!I$11,0)*$FI$6),"",VLOOKUP($FA708,MOM,LOOKUPS!I$12,0)*$FB$6+VLOOKUP($FA708,STREV,LOOKUPS!I$10,0)*$FC$6+VLOOKUP($FA708,LTREV,LOOKUPS!I$9,0)*$FD$6+VLOOKUP($FA708,CFP,LOOKUPS!I$6,0)*$FE$6+VLOOKUP($FA708,EP,LOOKUPS!I$8,0)*$FF$6+VLOOKUP($FA708,BM,LOOKUPS!I$5,0)*$FG$6+VLOOKUP($FA708,DIV,LOOKUPS!I$7,0)*$FH$6++VLOOKUP($FA708,SIZE,LOOKUPS!I$11,0)*$FI$6)</f>
        <v>-0.31699999999999995</v>
      </c>
      <c r="FI708" s="1">
        <f>IF(ISERROR(VLOOKUP($FA708,MOM,LOOKUPS!J$12,0)*$FB$6+VLOOKUP($FA708,STREV,LOOKUPS!J$10,0)*$FC$6+VLOOKUP($FA708,LTREV,LOOKUPS!J$9,0)*$FD$6+VLOOKUP($FA708,CFP,LOOKUPS!J$6,0)*$FE$6+VLOOKUP($FA708,EP,LOOKUPS!J$8,0)*$FF$6+VLOOKUP($FA708,BM,LOOKUPS!J$5,0)*$FG$6+VLOOKUP($FA708,DIV,LOOKUPS!J$7,0)*$FH$6++VLOOKUP($FA708,SIZE,LOOKUPS!J$11,0)*$FI$6),"",VLOOKUP($FA708,MOM,LOOKUPS!J$12,0)*$FB$6+VLOOKUP($FA708,STREV,LOOKUPS!J$10,0)*$FC$6+VLOOKUP($FA708,LTREV,LOOKUPS!J$9,0)*$FD$6+VLOOKUP($FA708,CFP,LOOKUPS!J$6,0)*$FE$6+VLOOKUP($FA708,EP,LOOKUPS!J$8,0)*$FF$6+VLOOKUP($FA708,BM,LOOKUPS!J$5,0)*$FG$6+VLOOKUP($FA708,DIV,LOOKUPS!J$7,0)*$FH$6++VLOOKUP($FA708,SIZE,LOOKUPS!J$11,0)*$FI$6)</f>
        <v>-0.58140000000000003</v>
      </c>
      <c r="FJ708" s="1">
        <f>IF(ISERROR(VLOOKUP($FA708,MOM,LOOKUPS!K$12,0)*$FB$6+VLOOKUP($FA708,STREV,LOOKUPS!K$10,0)*$FC$6+VLOOKUP($FA708,LTREV,LOOKUPS!K$9,0)*$FD$6+VLOOKUP($FA708,CFP,LOOKUPS!K$6,0)*$FE$6+VLOOKUP($FA708,EP,LOOKUPS!K$8,0)*$FF$6+VLOOKUP($FA708,BM,LOOKUPS!K$5,0)*$FG$6+VLOOKUP($FA708,DIV,LOOKUPS!K$7,0)*$FH$6++VLOOKUP($FA708,SIZE,LOOKUPS!K$11,0)*$FI$6),"",VLOOKUP($FA708,MOM,LOOKUPS!K$12,0)*$FB$6+VLOOKUP($FA708,STREV,LOOKUPS!K$10,0)*$FC$6+VLOOKUP($FA708,LTREV,LOOKUPS!K$9,0)*$FD$6+VLOOKUP($FA708,CFP,LOOKUPS!K$6,0)*$FE$6+VLOOKUP($FA708,EP,LOOKUPS!K$8,0)*$FF$6+VLOOKUP($FA708,BM,LOOKUPS!K$5,0)*$FG$6+VLOOKUP($FA708,DIV,LOOKUPS!K$7,0)*$FH$6++VLOOKUP($FA708,SIZE,LOOKUPS!K$11,0)*$FI$6)</f>
        <v>0.12480000000000008</v>
      </c>
      <c r="FK708" s="1">
        <f>IF(ISERROR(VLOOKUP($FA708,MOM,LOOKUPS!L$12,0)*$FB$6+VLOOKUP($FA708,STREV,LOOKUPS!L$10,0)*$FC$6+VLOOKUP($FA708,LTREV,LOOKUPS!L$9,0)*$FD$6+VLOOKUP($FA708,CFP,LOOKUPS!L$6,0)*$FE$6+VLOOKUP($FA708,EP,LOOKUPS!L$8,0)*$FF$6+VLOOKUP($FA708,BM,LOOKUPS!L$5,0)*$FG$6+VLOOKUP($FA708,DIV,LOOKUPS!L$7,0)*$FH$6++VLOOKUP($FA708,SIZE,LOOKUPS!L$11,0)*$FI$6),"",VLOOKUP($FA708,MOM,LOOKUPS!L$12,0)*$FB$6+VLOOKUP($FA708,STREV,LOOKUPS!L$10,0)*$FC$6+VLOOKUP($FA708,LTREV,LOOKUPS!L$9,0)*$FD$6+VLOOKUP($FA708,CFP,LOOKUPS!L$6,0)*$FE$6+VLOOKUP($FA708,EP,LOOKUPS!L$8,0)*$FF$6+VLOOKUP($FA708,BM,LOOKUPS!L$5,0)*$FG$6+VLOOKUP($FA708,DIV,LOOKUPS!L$7,0)*$FH$6++VLOOKUP($FA708,SIZE,LOOKUPS!L$11,0)*$FI$6)</f>
        <v>0.23279999999999998</v>
      </c>
    </row>
    <row r="709" spans="1:167" x14ac:dyDescent="0.3">
      <c r="A709" s="1">
        <v>198504</v>
      </c>
      <c r="B709" s="1">
        <v>-3.82</v>
      </c>
      <c r="C709" s="1">
        <v>-1.67</v>
      </c>
      <c r="D709" s="1">
        <v>-1.49</v>
      </c>
      <c r="E709" s="1">
        <v>-1.21</v>
      </c>
      <c r="F709" s="1">
        <v>-1.1599999999999999</v>
      </c>
      <c r="G709" s="1">
        <v>-0.46</v>
      </c>
      <c r="H709" s="1">
        <v>0.31</v>
      </c>
      <c r="I709" s="1">
        <v>0.83</v>
      </c>
      <c r="J709" s="1">
        <v>0.65</v>
      </c>
      <c r="K709" s="1">
        <v>0.61</v>
      </c>
      <c r="M709" s="1">
        <v>198405</v>
      </c>
      <c r="N709" s="1">
        <v>-4.95</v>
      </c>
      <c r="O709" s="1">
        <v>-5.24</v>
      </c>
      <c r="P709" s="1">
        <v>-5.21</v>
      </c>
      <c r="Q709" s="1">
        <v>-5.71</v>
      </c>
      <c r="R709" s="1">
        <v>-4.6100000000000003</v>
      </c>
      <c r="S709" s="1">
        <v>-4.17</v>
      </c>
      <c r="T709" s="1">
        <v>-4.66</v>
      </c>
      <c r="U709" s="1">
        <v>-3.58</v>
      </c>
      <c r="V709" s="1">
        <v>-5.04</v>
      </c>
      <c r="W709" s="1">
        <v>-7.23</v>
      </c>
      <c r="Y709" s="1">
        <v>198904</v>
      </c>
      <c r="Z709" s="1">
        <v>3.18</v>
      </c>
      <c r="AA709" s="1">
        <v>1.58</v>
      </c>
      <c r="AB709" s="1">
        <v>2.27</v>
      </c>
      <c r="AC709" s="1">
        <v>4.62</v>
      </c>
      <c r="AD709" s="1">
        <v>3.72</v>
      </c>
      <c r="AE709" s="1">
        <v>3.16</v>
      </c>
      <c r="AF709" s="1">
        <v>3.51</v>
      </c>
      <c r="AG709" s="1">
        <v>3.93</v>
      </c>
      <c r="AH709" s="1">
        <v>4.21</v>
      </c>
      <c r="AI709" s="1">
        <v>4.5</v>
      </c>
      <c r="AK709">
        <v>200910</v>
      </c>
      <c r="AL709">
        <v>-9.8800000000000008</v>
      </c>
      <c r="AM709">
        <v>-4.5199999999999996</v>
      </c>
      <c r="AN709">
        <v>-4.43</v>
      </c>
      <c r="AO709">
        <v>-4.6100000000000003</v>
      </c>
      <c r="AP709">
        <v>-4.42</v>
      </c>
      <c r="AQ709">
        <v>-4.5199999999999996</v>
      </c>
      <c r="AR709">
        <v>-4.67</v>
      </c>
      <c r="AS709">
        <v>-4.5199999999999996</v>
      </c>
      <c r="AT709">
        <v>-4.53</v>
      </c>
      <c r="AU709">
        <v>-5.27</v>
      </c>
      <c r="AV709">
        <v>-3.26</v>
      </c>
      <c r="AW709">
        <v>-4.82</v>
      </c>
      <c r="AX709">
        <v>-4.16</v>
      </c>
      <c r="AY709">
        <v>-4.97</v>
      </c>
      <c r="AZ709">
        <v>-4.3600000000000003</v>
      </c>
      <c r="BA709">
        <v>-4.22</v>
      </c>
      <c r="BB709">
        <v>-4.76</v>
      </c>
      <c r="BC709">
        <v>-3.38</v>
      </c>
      <c r="BD709">
        <v>-5.6</v>
      </c>
      <c r="BF709" s="1">
        <v>200910</v>
      </c>
      <c r="BG709" s="1">
        <v>-9.73</v>
      </c>
      <c r="BH709" s="1">
        <v>-4.3600000000000003</v>
      </c>
      <c r="BI709" s="1">
        <v>-4.34</v>
      </c>
      <c r="BJ709" s="1">
        <v>-4.43</v>
      </c>
      <c r="BK709" s="1">
        <v>-4.5199999999999996</v>
      </c>
      <c r="BL709" s="1">
        <v>-3.78</v>
      </c>
      <c r="BM709" s="1">
        <v>-5.0199999999999996</v>
      </c>
      <c r="BN709" s="1">
        <v>-4.03</v>
      </c>
      <c r="BO709" s="1">
        <v>-4.4000000000000004</v>
      </c>
      <c r="BP709" s="1">
        <v>-5.39</v>
      </c>
      <c r="BQ709" s="1">
        <v>-3.26</v>
      </c>
      <c r="BR709" s="1">
        <v>-3.84</v>
      </c>
      <c r="BS709" s="1">
        <v>-3.72</v>
      </c>
      <c r="BT709" s="1">
        <v>-5.17</v>
      </c>
      <c r="BU709" s="1">
        <v>-4.8600000000000003</v>
      </c>
      <c r="BV709" s="1">
        <v>-3.62</v>
      </c>
      <c r="BW709" s="1">
        <v>-4.49</v>
      </c>
      <c r="BX709" s="1">
        <v>-4.2</v>
      </c>
      <c r="BY709" s="1">
        <v>-4.57</v>
      </c>
      <c r="CA709" s="1">
        <v>198410</v>
      </c>
      <c r="CB709" s="1">
        <v>-6.26</v>
      </c>
      <c r="CC709" s="1">
        <v>-3.29</v>
      </c>
      <c r="CD709" s="1">
        <v>-1.67</v>
      </c>
      <c r="CE709" s="1">
        <v>-0.88</v>
      </c>
      <c r="CF709" s="1">
        <v>-3.47</v>
      </c>
      <c r="CG709" s="1">
        <v>-2.27</v>
      </c>
      <c r="CH709" s="1">
        <v>-1.4</v>
      </c>
      <c r="CI709" s="1">
        <v>-1.51</v>
      </c>
      <c r="CJ709" s="1">
        <v>-0.77</v>
      </c>
      <c r="CK709" s="1">
        <v>-3.45</v>
      </c>
      <c r="CL709" s="1">
        <v>-3.54</v>
      </c>
      <c r="CM709" s="1">
        <v>-2.58</v>
      </c>
      <c r="CN709" s="1">
        <v>-1.92</v>
      </c>
      <c r="CO709" s="1">
        <v>-2.72</v>
      </c>
      <c r="CP709" s="1">
        <v>0.16</v>
      </c>
      <c r="CQ709" s="1">
        <v>-1.92</v>
      </c>
      <c r="CR709" s="1">
        <v>-1.1100000000000001</v>
      </c>
      <c r="CS709" s="1">
        <v>-0.86</v>
      </c>
      <c r="CT709" s="1">
        <v>-0.7</v>
      </c>
      <c r="CV709" s="1">
        <v>198510</v>
      </c>
      <c r="CW709" s="1">
        <v>0.08</v>
      </c>
      <c r="CX709" s="1">
        <v>3.73</v>
      </c>
      <c r="CY709" s="1">
        <v>4.55</v>
      </c>
      <c r="CZ709" s="1">
        <v>4.08</v>
      </c>
      <c r="DA709" s="1">
        <v>3.51</v>
      </c>
      <c r="DB709" s="1">
        <v>4.3600000000000003</v>
      </c>
      <c r="DC709" s="1">
        <v>4.28</v>
      </c>
      <c r="DD709" s="1">
        <v>4.38</v>
      </c>
      <c r="DE709" s="1">
        <v>4.4800000000000004</v>
      </c>
      <c r="DF709" s="1">
        <v>3.05</v>
      </c>
      <c r="DG709" s="1">
        <v>4.1399999999999997</v>
      </c>
      <c r="DH709" s="1">
        <v>4.32</v>
      </c>
      <c r="DI709" s="1">
        <v>4.3899999999999997</v>
      </c>
      <c r="DJ709" s="1">
        <v>4.1100000000000003</v>
      </c>
      <c r="DK709" s="1">
        <v>4.45</v>
      </c>
      <c r="DL709" s="1">
        <v>5.26</v>
      </c>
      <c r="DM709" s="1">
        <v>3.41</v>
      </c>
      <c r="DN709" s="1">
        <v>3.93</v>
      </c>
      <c r="DO709" s="1">
        <v>5.0599999999999996</v>
      </c>
      <c r="DQ709" s="1">
        <v>198410</v>
      </c>
      <c r="DR709" s="1">
        <v>-99.99</v>
      </c>
      <c r="DS709" s="1">
        <v>-2.87</v>
      </c>
      <c r="DT709" s="1">
        <v>-0.8</v>
      </c>
      <c r="DU709" s="1">
        <v>0.97</v>
      </c>
      <c r="DV709" s="1">
        <v>-3.02</v>
      </c>
      <c r="DW709" s="1">
        <v>-1.04</v>
      </c>
      <c r="DX709" s="1">
        <v>-0.71</v>
      </c>
      <c r="DY709" s="1">
        <v>-0.15</v>
      </c>
      <c r="DZ709" s="1">
        <v>0.97</v>
      </c>
      <c r="EA709" s="1">
        <v>-3.24</v>
      </c>
      <c r="EB709" s="1">
        <v>-1.87</v>
      </c>
      <c r="EC709" s="1">
        <v>-1.31</v>
      </c>
      <c r="ED709" s="1">
        <v>-0.72</v>
      </c>
      <c r="EE709" s="1">
        <v>-0.18</v>
      </c>
      <c r="EF709" s="1">
        <v>-1.33</v>
      </c>
      <c r="EG709" s="1">
        <v>-1.17</v>
      </c>
      <c r="EH709" s="1">
        <v>0.98</v>
      </c>
      <c r="EI709" s="1">
        <v>1.07</v>
      </c>
      <c r="EJ709" s="1">
        <v>0.86</v>
      </c>
      <c r="EL709">
        <v>198410</v>
      </c>
      <c r="EM709">
        <v>-0.84</v>
      </c>
      <c r="EN709">
        <v>-1.2</v>
      </c>
      <c r="EO709">
        <v>0.51</v>
      </c>
      <c r="EP709">
        <v>1</v>
      </c>
      <c r="ER709" s="1">
        <v>198504</v>
      </c>
      <c r="ES709" s="1">
        <v>3.06</v>
      </c>
      <c r="EU709" s="1">
        <v>198405</v>
      </c>
      <c r="EV709" s="1">
        <v>0.87</v>
      </c>
      <c r="EX709" s="1">
        <v>198904</v>
      </c>
      <c r="EY709" s="1">
        <v>-1.1200000000000001</v>
      </c>
      <c r="FA709" s="1">
        <v>198504</v>
      </c>
      <c r="FB709" s="1">
        <f>IF(ISERROR(VLOOKUP($FA709,MOM,LOOKUPS!C$12,0)*$FB$6+VLOOKUP($FA709,STREV,LOOKUPS!C$10,0)*$FC$6+VLOOKUP($FA709,LTREV,LOOKUPS!C$9,0)*$FD$6+VLOOKUP($FA709,CFP,LOOKUPS!C$6,0)*$FE$6+VLOOKUP($FA709,EP,LOOKUPS!C$8,0)*$FF$6+VLOOKUP($FA709,BM,LOOKUPS!C$5,0)*$FG$6+VLOOKUP($FA709,DIV,LOOKUPS!C$7,0)*$FH$6++VLOOKUP($FA709,SIZE,LOOKUPS!C$11,0)*$FI$6),"",VLOOKUP($FA709,MOM,LOOKUPS!C$12,0)*$FB$6+VLOOKUP($FA709,STREV,LOOKUPS!C$10,0)*$FC$6+VLOOKUP($FA709,LTREV,LOOKUPS!C$9,0)*$FD$6+VLOOKUP($FA709,CFP,LOOKUPS!C$6,0)*$FE$6+VLOOKUP($FA709,EP,LOOKUPS!C$8,0)*$FF$6+VLOOKUP($FA709,BM,LOOKUPS!C$5,0)*$FG$6+VLOOKUP($FA709,DIV,LOOKUPS!C$7,0)*$FH$6++VLOOKUP($FA709,SIZE,LOOKUPS!C$11,0)*$FI$6)</f>
        <v>-2.7477</v>
      </c>
      <c r="FC709" s="1">
        <f>IF(ISERROR(VLOOKUP($FA709,MOM,LOOKUPS!D$12,0)*$FB$6+VLOOKUP($FA709,STREV,LOOKUPS!D$10,0)*$FC$6+VLOOKUP($FA709,LTREV,LOOKUPS!D$9,0)*$FD$6+VLOOKUP($FA709,CFP,LOOKUPS!D$6,0)*$FE$6+VLOOKUP($FA709,EP,LOOKUPS!D$8,0)*$FF$6+VLOOKUP($FA709,BM,LOOKUPS!D$5,0)*$FG$6+VLOOKUP($FA709,DIV,LOOKUPS!D$7,0)*$FH$6++VLOOKUP($FA709,SIZE,LOOKUPS!D$11,0)*$FI$6),"",VLOOKUP($FA709,MOM,LOOKUPS!D$12,0)*$FB$6+VLOOKUP($FA709,STREV,LOOKUPS!D$10,0)*$FC$6+VLOOKUP($FA709,LTREV,LOOKUPS!D$9,0)*$FD$6+VLOOKUP($FA709,CFP,LOOKUPS!D$6,0)*$FE$6+VLOOKUP($FA709,EP,LOOKUPS!D$8,0)*$FF$6+VLOOKUP($FA709,BM,LOOKUPS!D$5,0)*$FG$6+VLOOKUP($FA709,DIV,LOOKUPS!D$7,0)*$FH$6++VLOOKUP($FA709,SIZE,LOOKUPS!D$11,0)*$FI$6)</f>
        <v>-1.1388000000000003</v>
      </c>
      <c r="FD709" s="1">
        <f>IF(ISERROR(VLOOKUP($FA709,MOM,LOOKUPS!E$12,0)*$FB$6+VLOOKUP($FA709,STREV,LOOKUPS!E$10,0)*$FC$6+VLOOKUP($FA709,LTREV,LOOKUPS!E$9,0)*$FD$6+VLOOKUP($FA709,CFP,LOOKUPS!E$6,0)*$FE$6+VLOOKUP($FA709,EP,LOOKUPS!E$8,0)*$FF$6+VLOOKUP($FA709,BM,LOOKUPS!E$5,0)*$FG$6+VLOOKUP($FA709,DIV,LOOKUPS!E$7,0)*$FH$6++VLOOKUP($FA709,SIZE,LOOKUPS!E$11,0)*$FI$6),"",VLOOKUP($FA709,MOM,LOOKUPS!E$12,0)*$FB$6+VLOOKUP($FA709,STREV,LOOKUPS!E$10,0)*$FC$6+VLOOKUP($FA709,LTREV,LOOKUPS!E$9,0)*$FD$6+VLOOKUP($FA709,CFP,LOOKUPS!E$6,0)*$FE$6+VLOOKUP($FA709,EP,LOOKUPS!E$8,0)*$FF$6+VLOOKUP($FA709,BM,LOOKUPS!E$5,0)*$FG$6+VLOOKUP($FA709,DIV,LOOKUPS!E$7,0)*$FH$6++VLOOKUP($FA709,SIZE,LOOKUPS!E$11,0)*$FI$6)</f>
        <v>-1.2993000000000001</v>
      </c>
      <c r="FE709" s="1">
        <f>IF(ISERROR(VLOOKUP($FA709,MOM,LOOKUPS!F$12,0)*$FB$6+VLOOKUP($FA709,STREV,LOOKUPS!F$10,0)*$FC$6+VLOOKUP($FA709,LTREV,LOOKUPS!F$9,0)*$FD$6+VLOOKUP($FA709,CFP,LOOKUPS!F$6,0)*$FE$6+VLOOKUP($FA709,EP,LOOKUPS!F$8,0)*$FF$6+VLOOKUP($FA709,BM,LOOKUPS!F$5,0)*$FG$6+VLOOKUP($FA709,DIV,LOOKUPS!F$7,0)*$FH$6++VLOOKUP($FA709,SIZE,LOOKUPS!F$11,0)*$FI$6),"",VLOOKUP($FA709,MOM,LOOKUPS!F$12,0)*$FB$6+VLOOKUP($FA709,STREV,LOOKUPS!F$10,0)*$FC$6+VLOOKUP($FA709,LTREV,LOOKUPS!F$9,0)*$FD$6+VLOOKUP($FA709,CFP,LOOKUPS!F$6,0)*$FE$6+VLOOKUP($FA709,EP,LOOKUPS!F$8,0)*$FF$6+VLOOKUP($FA709,BM,LOOKUPS!F$5,0)*$FG$6+VLOOKUP($FA709,DIV,LOOKUPS!F$7,0)*$FH$6++VLOOKUP($FA709,SIZE,LOOKUPS!F$11,0)*$FI$6)</f>
        <v>-0.82689999999999997</v>
      </c>
      <c r="FF709" s="1">
        <f>IF(ISERROR(VLOOKUP($FA709,MOM,LOOKUPS!G$12,0)*$FB$6+VLOOKUP($FA709,STREV,LOOKUPS!G$10,0)*$FC$6+VLOOKUP($FA709,LTREV,LOOKUPS!G$9,0)*$FD$6+VLOOKUP($FA709,CFP,LOOKUPS!G$6,0)*$FE$6+VLOOKUP($FA709,EP,LOOKUPS!G$8,0)*$FF$6+VLOOKUP($FA709,BM,LOOKUPS!G$5,0)*$FG$6+VLOOKUP($FA709,DIV,LOOKUPS!G$7,0)*$FH$6++VLOOKUP($FA709,SIZE,LOOKUPS!G$11,0)*$FI$6),"",VLOOKUP($FA709,MOM,LOOKUPS!G$12,0)*$FB$6+VLOOKUP($FA709,STREV,LOOKUPS!G$10,0)*$FC$6+VLOOKUP($FA709,LTREV,LOOKUPS!G$9,0)*$FD$6+VLOOKUP($FA709,CFP,LOOKUPS!G$6,0)*$FE$6+VLOOKUP($FA709,EP,LOOKUPS!G$8,0)*$FF$6+VLOOKUP($FA709,BM,LOOKUPS!G$5,0)*$FG$6+VLOOKUP($FA709,DIV,LOOKUPS!G$7,0)*$FH$6++VLOOKUP($FA709,SIZE,LOOKUPS!G$11,0)*$FI$6)</f>
        <v>-1.0931000000000002</v>
      </c>
      <c r="FG709" s="1">
        <f>IF(ISERROR(VLOOKUP($FA709,MOM,LOOKUPS!H$12,0)*$FB$6+VLOOKUP($FA709,STREV,LOOKUPS!H$10,0)*$FC$6+VLOOKUP($FA709,LTREV,LOOKUPS!H$9,0)*$FD$6+VLOOKUP($FA709,CFP,LOOKUPS!H$6,0)*$FE$6+VLOOKUP($FA709,EP,LOOKUPS!H$8,0)*$FF$6+VLOOKUP($FA709,BM,LOOKUPS!H$5,0)*$FG$6+VLOOKUP($FA709,DIV,LOOKUPS!H$7,0)*$FH$6++VLOOKUP($FA709,SIZE,LOOKUPS!H$11,0)*$FI$6),"",VLOOKUP($FA709,MOM,LOOKUPS!H$12,0)*$FB$6+VLOOKUP($FA709,STREV,LOOKUPS!H$10,0)*$FC$6+VLOOKUP($FA709,LTREV,LOOKUPS!H$9,0)*$FD$6+VLOOKUP($FA709,CFP,LOOKUPS!H$6,0)*$FE$6+VLOOKUP($FA709,EP,LOOKUPS!H$8,0)*$FF$6+VLOOKUP($FA709,BM,LOOKUPS!H$5,0)*$FG$6+VLOOKUP($FA709,DIV,LOOKUPS!H$7,0)*$FH$6++VLOOKUP($FA709,SIZE,LOOKUPS!H$11,0)*$FI$6)</f>
        <v>-0.76030000000000009</v>
      </c>
      <c r="FH709" s="1">
        <f>IF(ISERROR(VLOOKUP($FA709,MOM,LOOKUPS!I$12,0)*$FB$6+VLOOKUP($FA709,STREV,LOOKUPS!I$10,0)*$FC$6+VLOOKUP($FA709,LTREV,LOOKUPS!I$9,0)*$FD$6+VLOOKUP($FA709,CFP,LOOKUPS!I$6,0)*$FE$6+VLOOKUP($FA709,EP,LOOKUPS!I$8,0)*$FF$6+VLOOKUP($FA709,BM,LOOKUPS!I$5,0)*$FG$6+VLOOKUP($FA709,DIV,LOOKUPS!I$7,0)*$FH$6++VLOOKUP($FA709,SIZE,LOOKUPS!I$11,0)*$FI$6),"",VLOOKUP($FA709,MOM,LOOKUPS!I$12,0)*$FB$6+VLOOKUP($FA709,STREV,LOOKUPS!I$10,0)*$FC$6+VLOOKUP($FA709,LTREV,LOOKUPS!I$9,0)*$FD$6+VLOOKUP($FA709,CFP,LOOKUPS!I$6,0)*$FE$6+VLOOKUP($FA709,EP,LOOKUPS!I$8,0)*$FF$6+VLOOKUP($FA709,BM,LOOKUPS!I$5,0)*$FG$6+VLOOKUP($FA709,DIV,LOOKUPS!I$7,0)*$FH$6++VLOOKUP($FA709,SIZE,LOOKUPS!I$11,0)*$FI$6)</f>
        <v>-0.28020000000000012</v>
      </c>
      <c r="FI709" s="1">
        <f>IF(ISERROR(VLOOKUP($FA709,MOM,LOOKUPS!J$12,0)*$FB$6+VLOOKUP($FA709,STREV,LOOKUPS!J$10,0)*$FC$6+VLOOKUP($FA709,LTREV,LOOKUPS!J$9,0)*$FD$6+VLOOKUP($FA709,CFP,LOOKUPS!J$6,0)*$FE$6+VLOOKUP($FA709,EP,LOOKUPS!J$8,0)*$FF$6+VLOOKUP($FA709,BM,LOOKUPS!J$5,0)*$FG$6+VLOOKUP($FA709,DIV,LOOKUPS!J$7,0)*$FH$6++VLOOKUP($FA709,SIZE,LOOKUPS!J$11,0)*$FI$6),"",VLOOKUP($FA709,MOM,LOOKUPS!J$12,0)*$FB$6+VLOOKUP($FA709,STREV,LOOKUPS!J$10,0)*$FC$6+VLOOKUP($FA709,LTREV,LOOKUPS!J$9,0)*$FD$6+VLOOKUP($FA709,CFP,LOOKUPS!J$6,0)*$FE$6+VLOOKUP($FA709,EP,LOOKUPS!J$8,0)*$FF$6+VLOOKUP($FA709,BM,LOOKUPS!J$5,0)*$FG$6+VLOOKUP($FA709,DIV,LOOKUPS!J$7,0)*$FH$6++VLOOKUP($FA709,SIZE,LOOKUPS!J$11,0)*$FI$6)</f>
        <v>-6.7000000000000393E-3</v>
      </c>
      <c r="FJ709" s="1">
        <f>IF(ISERROR(VLOOKUP($FA709,MOM,LOOKUPS!K$12,0)*$FB$6+VLOOKUP($FA709,STREV,LOOKUPS!K$10,0)*$FC$6+VLOOKUP($FA709,LTREV,LOOKUPS!K$9,0)*$FD$6+VLOOKUP($FA709,CFP,LOOKUPS!K$6,0)*$FE$6+VLOOKUP($FA709,EP,LOOKUPS!K$8,0)*$FF$6+VLOOKUP($FA709,BM,LOOKUPS!K$5,0)*$FG$6+VLOOKUP($FA709,DIV,LOOKUPS!K$7,0)*$FH$6++VLOOKUP($FA709,SIZE,LOOKUPS!K$11,0)*$FI$6),"",VLOOKUP($FA709,MOM,LOOKUPS!K$12,0)*$FB$6+VLOOKUP($FA709,STREV,LOOKUPS!K$10,0)*$FC$6+VLOOKUP($FA709,LTREV,LOOKUPS!K$9,0)*$FD$6+VLOOKUP($FA709,CFP,LOOKUPS!K$6,0)*$FE$6+VLOOKUP($FA709,EP,LOOKUPS!K$8,0)*$FF$6+VLOOKUP($FA709,BM,LOOKUPS!K$5,0)*$FG$6+VLOOKUP($FA709,DIV,LOOKUPS!K$7,0)*$FH$6++VLOOKUP($FA709,SIZE,LOOKUPS!K$11,0)*$FI$6)</f>
        <v>-0.1681</v>
      </c>
      <c r="FK709" s="1">
        <f>IF(ISERROR(VLOOKUP($FA709,MOM,LOOKUPS!L$12,0)*$FB$6+VLOOKUP($FA709,STREV,LOOKUPS!L$10,0)*$FC$6+VLOOKUP($FA709,LTREV,LOOKUPS!L$9,0)*$FD$6+VLOOKUP($FA709,CFP,LOOKUPS!L$6,0)*$FE$6+VLOOKUP($FA709,EP,LOOKUPS!L$8,0)*$FF$6+VLOOKUP($FA709,BM,LOOKUPS!L$5,0)*$FG$6+VLOOKUP($FA709,DIV,LOOKUPS!L$7,0)*$FH$6++VLOOKUP($FA709,SIZE,LOOKUPS!L$11,0)*$FI$6),"",VLOOKUP($FA709,MOM,LOOKUPS!L$12,0)*$FB$6+VLOOKUP($FA709,STREV,LOOKUPS!L$10,0)*$FC$6+VLOOKUP($FA709,LTREV,LOOKUPS!L$9,0)*$FD$6+VLOOKUP($FA709,CFP,LOOKUPS!L$6,0)*$FE$6+VLOOKUP($FA709,EP,LOOKUPS!L$8,0)*$FF$6+VLOOKUP($FA709,BM,LOOKUPS!L$5,0)*$FG$6+VLOOKUP($FA709,DIV,LOOKUPS!L$7,0)*$FH$6++VLOOKUP($FA709,SIZE,LOOKUPS!L$11,0)*$FI$6)</f>
        <v>-0.64529999999999998</v>
      </c>
    </row>
    <row r="710" spans="1:167" x14ac:dyDescent="0.3">
      <c r="A710" s="1">
        <v>198505</v>
      </c>
      <c r="B710" s="1">
        <v>-0.77</v>
      </c>
      <c r="C710" s="1">
        <v>1.53</v>
      </c>
      <c r="D710" s="1">
        <v>1.57</v>
      </c>
      <c r="E710" s="1">
        <v>3.67</v>
      </c>
      <c r="F710" s="1">
        <v>3.44</v>
      </c>
      <c r="G710" s="1">
        <v>3.9</v>
      </c>
      <c r="H710" s="1">
        <v>3.45</v>
      </c>
      <c r="I710" s="1">
        <v>4.21</v>
      </c>
      <c r="J710" s="1">
        <v>4.66</v>
      </c>
      <c r="K710" s="1">
        <v>4.62</v>
      </c>
      <c r="M710" s="1">
        <v>198406</v>
      </c>
      <c r="N710" s="1">
        <v>3.22</v>
      </c>
      <c r="O710" s="1">
        <v>2.38</v>
      </c>
      <c r="P710" s="1">
        <v>2.86</v>
      </c>
      <c r="Q710" s="1">
        <v>1</v>
      </c>
      <c r="R710" s="1">
        <v>1.32</v>
      </c>
      <c r="S710" s="1">
        <v>1.2</v>
      </c>
      <c r="T710" s="1">
        <v>1.1399999999999999</v>
      </c>
      <c r="U710" s="1">
        <v>-0.32</v>
      </c>
      <c r="V710" s="1">
        <v>2.2000000000000002</v>
      </c>
      <c r="W710" s="1">
        <v>0.27</v>
      </c>
      <c r="Y710" s="1">
        <v>198905</v>
      </c>
      <c r="Z710" s="1">
        <v>3.23</v>
      </c>
      <c r="AA710" s="1">
        <v>2.68</v>
      </c>
      <c r="AB710" s="1">
        <v>2.81</v>
      </c>
      <c r="AC710" s="1">
        <v>2.79</v>
      </c>
      <c r="AD710" s="1">
        <v>2.66</v>
      </c>
      <c r="AE710" s="1">
        <v>3.28</v>
      </c>
      <c r="AF710" s="1">
        <v>4.4400000000000004</v>
      </c>
      <c r="AG710" s="1">
        <v>3.72</v>
      </c>
      <c r="AH710" s="1">
        <v>3.51</v>
      </c>
      <c r="AI710" s="1">
        <v>3.17</v>
      </c>
      <c r="AK710">
        <v>200911</v>
      </c>
      <c r="AL710">
        <v>1.1599999999999999</v>
      </c>
      <c r="AM710">
        <v>1.61</v>
      </c>
      <c r="AN710">
        <v>2.99</v>
      </c>
      <c r="AO710">
        <v>2.19</v>
      </c>
      <c r="AP710">
        <v>1.63</v>
      </c>
      <c r="AQ710">
        <v>2.0699999999999998</v>
      </c>
      <c r="AR710">
        <v>3.29</v>
      </c>
      <c r="AS710">
        <v>2.94</v>
      </c>
      <c r="AT710">
        <v>1.71</v>
      </c>
      <c r="AU710">
        <v>1.51</v>
      </c>
      <c r="AV710">
        <v>1.8</v>
      </c>
      <c r="AW710">
        <v>1.52</v>
      </c>
      <c r="AX710">
        <v>2.76</v>
      </c>
      <c r="AY710">
        <v>2.89</v>
      </c>
      <c r="AZ710">
        <v>3.7</v>
      </c>
      <c r="BA710">
        <v>2.58</v>
      </c>
      <c r="BB710">
        <v>3.21</v>
      </c>
      <c r="BC710">
        <v>2.0499999999999998</v>
      </c>
      <c r="BD710">
        <v>1.38</v>
      </c>
      <c r="BF710" s="1">
        <v>200911</v>
      </c>
      <c r="BG710" s="1">
        <v>1.17</v>
      </c>
      <c r="BH710" s="1">
        <v>2.21</v>
      </c>
      <c r="BI710" s="1">
        <v>2.27</v>
      </c>
      <c r="BJ710" s="1">
        <v>2.1800000000000002</v>
      </c>
      <c r="BK710" s="1">
        <v>2.25</v>
      </c>
      <c r="BL710" s="1">
        <v>2.06</v>
      </c>
      <c r="BM710" s="1">
        <v>2.5099999999999998</v>
      </c>
      <c r="BN710" s="1">
        <v>2.1800000000000002</v>
      </c>
      <c r="BO710" s="1">
        <v>2.12</v>
      </c>
      <c r="BP710" s="1">
        <v>1.84</v>
      </c>
      <c r="BQ710" s="1">
        <v>2.85</v>
      </c>
      <c r="BR710" s="1">
        <v>2.06</v>
      </c>
      <c r="BS710" s="1">
        <v>2.0499999999999998</v>
      </c>
      <c r="BT710" s="1">
        <v>2.87</v>
      </c>
      <c r="BU710" s="1">
        <v>2.14</v>
      </c>
      <c r="BV710" s="1">
        <v>2.02</v>
      </c>
      <c r="BW710" s="1">
        <v>2.37</v>
      </c>
      <c r="BX710" s="1">
        <v>2.46</v>
      </c>
      <c r="BY710" s="1">
        <v>1.84</v>
      </c>
      <c r="CA710" s="1">
        <v>198411</v>
      </c>
      <c r="CB710" s="1">
        <v>-8.41</v>
      </c>
      <c r="CC710" s="1">
        <v>-5.46</v>
      </c>
      <c r="CD710" s="1">
        <v>-2.2000000000000002</v>
      </c>
      <c r="CE710" s="1">
        <v>-1.39</v>
      </c>
      <c r="CF710" s="1">
        <v>-5.87</v>
      </c>
      <c r="CG710" s="1">
        <v>-3.62</v>
      </c>
      <c r="CH710" s="1">
        <v>-1.76</v>
      </c>
      <c r="CI710" s="1">
        <v>-1.66</v>
      </c>
      <c r="CJ710" s="1">
        <v>-1.28</v>
      </c>
      <c r="CK710" s="1">
        <v>-6.86</v>
      </c>
      <c r="CL710" s="1">
        <v>-3.42</v>
      </c>
      <c r="CM710" s="1">
        <v>-3.9</v>
      </c>
      <c r="CN710" s="1">
        <v>-3.31</v>
      </c>
      <c r="CO710" s="1">
        <v>-2.0099999999999998</v>
      </c>
      <c r="CP710" s="1">
        <v>-1.47</v>
      </c>
      <c r="CQ710" s="1">
        <v>-1.75</v>
      </c>
      <c r="CR710" s="1">
        <v>-1.59</v>
      </c>
      <c r="CS710" s="1">
        <v>-0.92</v>
      </c>
      <c r="CT710" s="1">
        <v>-1.56</v>
      </c>
      <c r="CV710" s="1">
        <v>198511</v>
      </c>
      <c r="CW710" s="1">
        <v>4.8600000000000003</v>
      </c>
      <c r="CX710" s="1">
        <v>6.55</v>
      </c>
      <c r="CY710" s="1">
        <v>6.25</v>
      </c>
      <c r="CZ710" s="1">
        <v>5.27</v>
      </c>
      <c r="DA710" s="1">
        <v>6.33</v>
      </c>
      <c r="DB710" s="1">
        <v>6.46</v>
      </c>
      <c r="DC710" s="1">
        <v>6.59</v>
      </c>
      <c r="DD710" s="1">
        <v>6.09</v>
      </c>
      <c r="DE710" s="1">
        <v>4.74</v>
      </c>
      <c r="DF710" s="1">
        <v>6.39</v>
      </c>
      <c r="DG710" s="1">
        <v>6.24</v>
      </c>
      <c r="DH710" s="1">
        <v>7.11</v>
      </c>
      <c r="DI710" s="1">
        <v>5.83</v>
      </c>
      <c r="DJ710" s="1">
        <v>7.01</v>
      </c>
      <c r="DK710" s="1">
        <v>6.18</v>
      </c>
      <c r="DL710" s="1">
        <v>6.06</v>
      </c>
      <c r="DM710" s="1">
        <v>6.12</v>
      </c>
      <c r="DN710" s="1">
        <v>5.14</v>
      </c>
      <c r="DO710" s="1">
        <v>4.33</v>
      </c>
      <c r="DQ710" s="1">
        <v>198411</v>
      </c>
      <c r="DR710" s="1">
        <v>-99.99</v>
      </c>
      <c r="DS710" s="1">
        <v>-4.01</v>
      </c>
      <c r="DT710" s="1">
        <v>-1.1599999999999999</v>
      </c>
      <c r="DU710" s="1">
        <v>-0.6</v>
      </c>
      <c r="DV710" s="1">
        <v>-4.1500000000000004</v>
      </c>
      <c r="DW710" s="1">
        <v>-2.27</v>
      </c>
      <c r="DX710" s="1">
        <v>-0.61</v>
      </c>
      <c r="DY710" s="1">
        <v>-1.03</v>
      </c>
      <c r="DZ710" s="1">
        <v>-0.53</v>
      </c>
      <c r="EA710" s="1">
        <v>-4.53</v>
      </c>
      <c r="EB710" s="1">
        <v>-2.1800000000000002</v>
      </c>
      <c r="EC710" s="1">
        <v>-2.65</v>
      </c>
      <c r="ED710" s="1">
        <v>-1.82</v>
      </c>
      <c r="EE710" s="1">
        <v>-0.63</v>
      </c>
      <c r="EF710" s="1">
        <v>-0.6</v>
      </c>
      <c r="EG710" s="1">
        <v>-1.3</v>
      </c>
      <c r="EH710" s="1">
        <v>-0.73</v>
      </c>
      <c r="EI710" s="1">
        <v>-0.01</v>
      </c>
      <c r="EJ710" s="1">
        <v>-1.07</v>
      </c>
      <c r="EL710">
        <v>198411</v>
      </c>
      <c r="EM710">
        <v>-1.76</v>
      </c>
      <c r="EN710">
        <v>-0.63</v>
      </c>
      <c r="EO710">
        <v>4.08</v>
      </c>
      <c r="EP710">
        <v>0.73</v>
      </c>
      <c r="ER710" s="1">
        <v>198505</v>
      </c>
      <c r="ES710" s="1">
        <v>4</v>
      </c>
      <c r="EU710" s="1">
        <v>198406</v>
      </c>
      <c r="EV710" s="1">
        <v>0.96</v>
      </c>
      <c r="EX710" s="1">
        <v>198905</v>
      </c>
      <c r="EY710" s="1">
        <v>-1.73</v>
      </c>
      <c r="FA710" s="1">
        <v>198505</v>
      </c>
      <c r="FB710" s="1">
        <f>IF(ISERROR(VLOOKUP($FA710,MOM,LOOKUPS!C$12,0)*$FB$6+VLOOKUP($FA710,STREV,LOOKUPS!C$10,0)*$FC$6+VLOOKUP($FA710,LTREV,LOOKUPS!C$9,0)*$FD$6+VLOOKUP($FA710,CFP,LOOKUPS!C$6,0)*$FE$6+VLOOKUP($FA710,EP,LOOKUPS!C$8,0)*$FF$6+VLOOKUP($FA710,BM,LOOKUPS!C$5,0)*$FG$6+VLOOKUP($FA710,DIV,LOOKUPS!C$7,0)*$FH$6++VLOOKUP($FA710,SIZE,LOOKUPS!C$11,0)*$FI$6),"",VLOOKUP($FA710,MOM,LOOKUPS!C$12,0)*$FB$6+VLOOKUP($FA710,STREV,LOOKUPS!C$10,0)*$FC$6+VLOOKUP($FA710,LTREV,LOOKUPS!C$9,0)*$FD$6+VLOOKUP($FA710,CFP,LOOKUPS!C$6,0)*$FE$6+VLOOKUP($FA710,EP,LOOKUPS!C$8,0)*$FF$6+VLOOKUP($FA710,BM,LOOKUPS!C$5,0)*$FG$6+VLOOKUP($FA710,DIV,LOOKUPS!C$7,0)*$FH$6++VLOOKUP($FA710,SIZE,LOOKUPS!C$11,0)*$FI$6)</f>
        <v>1.4295</v>
      </c>
      <c r="FC710" s="1">
        <f>IF(ISERROR(VLOOKUP($FA710,MOM,LOOKUPS!D$12,0)*$FB$6+VLOOKUP($FA710,STREV,LOOKUPS!D$10,0)*$FC$6+VLOOKUP($FA710,LTREV,LOOKUPS!D$9,0)*$FD$6+VLOOKUP($FA710,CFP,LOOKUPS!D$6,0)*$FE$6+VLOOKUP($FA710,EP,LOOKUPS!D$8,0)*$FF$6+VLOOKUP($FA710,BM,LOOKUPS!D$5,0)*$FG$6+VLOOKUP($FA710,DIV,LOOKUPS!D$7,0)*$FH$6++VLOOKUP($FA710,SIZE,LOOKUPS!D$11,0)*$FI$6),"",VLOOKUP($FA710,MOM,LOOKUPS!D$12,0)*$FB$6+VLOOKUP($FA710,STREV,LOOKUPS!D$10,0)*$FC$6+VLOOKUP($FA710,LTREV,LOOKUPS!D$9,0)*$FD$6+VLOOKUP($FA710,CFP,LOOKUPS!D$6,0)*$FE$6+VLOOKUP($FA710,EP,LOOKUPS!D$8,0)*$FF$6+VLOOKUP($FA710,BM,LOOKUPS!D$5,0)*$FG$6+VLOOKUP($FA710,DIV,LOOKUPS!D$7,0)*$FH$6++VLOOKUP($FA710,SIZE,LOOKUPS!D$11,0)*$FI$6)</f>
        <v>2.5687000000000002</v>
      </c>
      <c r="FD710" s="1">
        <f>IF(ISERROR(VLOOKUP($FA710,MOM,LOOKUPS!E$12,0)*$FB$6+VLOOKUP($FA710,STREV,LOOKUPS!E$10,0)*$FC$6+VLOOKUP($FA710,LTREV,LOOKUPS!E$9,0)*$FD$6+VLOOKUP($FA710,CFP,LOOKUPS!E$6,0)*$FE$6+VLOOKUP($FA710,EP,LOOKUPS!E$8,0)*$FF$6+VLOOKUP($FA710,BM,LOOKUPS!E$5,0)*$FG$6+VLOOKUP($FA710,DIV,LOOKUPS!E$7,0)*$FH$6++VLOOKUP($FA710,SIZE,LOOKUPS!E$11,0)*$FI$6),"",VLOOKUP($FA710,MOM,LOOKUPS!E$12,0)*$FB$6+VLOOKUP($FA710,STREV,LOOKUPS!E$10,0)*$FC$6+VLOOKUP($FA710,LTREV,LOOKUPS!E$9,0)*$FD$6+VLOOKUP($FA710,CFP,LOOKUPS!E$6,0)*$FE$6+VLOOKUP($FA710,EP,LOOKUPS!E$8,0)*$FF$6+VLOOKUP($FA710,BM,LOOKUPS!E$5,0)*$FG$6+VLOOKUP($FA710,DIV,LOOKUPS!E$7,0)*$FH$6++VLOOKUP($FA710,SIZE,LOOKUPS!E$11,0)*$FI$6)</f>
        <v>3.2800000000000002</v>
      </c>
      <c r="FE710" s="1">
        <f>IF(ISERROR(VLOOKUP($FA710,MOM,LOOKUPS!F$12,0)*$FB$6+VLOOKUP($FA710,STREV,LOOKUPS!F$10,0)*$FC$6+VLOOKUP($FA710,LTREV,LOOKUPS!F$9,0)*$FD$6+VLOOKUP($FA710,CFP,LOOKUPS!F$6,0)*$FE$6+VLOOKUP($FA710,EP,LOOKUPS!F$8,0)*$FF$6+VLOOKUP($FA710,BM,LOOKUPS!F$5,0)*$FG$6+VLOOKUP($FA710,DIV,LOOKUPS!F$7,0)*$FH$6++VLOOKUP($FA710,SIZE,LOOKUPS!F$11,0)*$FI$6),"",VLOOKUP($FA710,MOM,LOOKUPS!F$12,0)*$FB$6+VLOOKUP($FA710,STREV,LOOKUPS!F$10,0)*$FC$6+VLOOKUP($FA710,LTREV,LOOKUPS!F$9,0)*$FD$6+VLOOKUP($FA710,CFP,LOOKUPS!F$6,0)*$FE$6+VLOOKUP($FA710,EP,LOOKUPS!F$8,0)*$FF$6+VLOOKUP($FA710,BM,LOOKUPS!F$5,0)*$FG$6+VLOOKUP($FA710,DIV,LOOKUPS!F$7,0)*$FH$6++VLOOKUP($FA710,SIZE,LOOKUPS!F$11,0)*$FI$6)</f>
        <v>4.0278</v>
      </c>
      <c r="FF710" s="1">
        <f>IF(ISERROR(VLOOKUP($FA710,MOM,LOOKUPS!G$12,0)*$FB$6+VLOOKUP($FA710,STREV,LOOKUPS!G$10,0)*$FC$6+VLOOKUP($FA710,LTREV,LOOKUPS!G$9,0)*$FD$6+VLOOKUP($FA710,CFP,LOOKUPS!G$6,0)*$FE$6+VLOOKUP($FA710,EP,LOOKUPS!G$8,0)*$FF$6+VLOOKUP($FA710,BM,LOOKUPS!G$5,0)*$FG$6+VLOOKUP($FA710,DIV,LOOKUPS!G$7,0)*$FH$6++VLOOKUP($FA710,SIZE,LOOKUPS!G$11,0)*$FI$6),"",VLOOKUP($FA710,MOM,LOOKUPS!G$12,0)*$FB$6+VLOOKUP($FA710,STREV,LOOKUPS!G$10,0)*$FC$6+VLOOKUP($FA710,LTREV,LOOKUPS!G$9,0)*$FD$6+VLOOKUP($FA710,CFP,LOOKUPS!G$6,0)*$FE$6+VLOOKUP($FA710,EP,LOOKUPS!G$8,0)*$FF$6+VLOOKUP($FA710,BM,LOOKUPS!G$5,0)*$FG$6+VLOOKUP($FA710,DIV,LOOKUPS!G$7,0)*$FH$6++VLOOKUP($FA710,SIZE,LOOKUPS!G$11,0)*$FI$6)</f>
        <v>2.4739</v>
      </c>
      <c r="FG710" s="1">
        <f>IF(ISERROR(VLOOKUP($FA710,MOM,LOOKUPS!H$12,0)*$FB$6+VLOOKUP($FA710,STREV,LOOKUPS!H$10,0)*$FC$6+VLOOKUP($FA710,LTREV,LOOKUPS!H$9,0)*$FD$6+VLOOKUP($FA710,CFP,LOOKUPS!H$6,0)*$FE$6+VLOOKUP($FA710,EP,LOOKUPS!H$8,0)*$FF$6+VLOOKUP($FA710,BM,LOOKUPS!H$5,0)*$FG$6+VLOOKUP($FA710,DIV,LOOKUPS!H$7,0)*$FH$6++VLOOKUP($FA710,SIZE,LOOKUPS!H$11,0)*$FI$6),"",VLOOKUP($FA710,MOM,LOOKUPS!H$12,0)*$FB$6+VLOOKUP($FA710,STREV,LOOKUPS!H$10,0)*$FC$6+VLOOKUP($FA710,LTREV,LOOKUPS!H$9,0)*$FD$6+VLOOKUP($FA710,CFP,LOOKUPS!H$6,0)*$FE$6+VLOOKUP($FA710,EP,LOOKUPS!H$8,0)*$FF$6+VLOOKUP($FA710,BM,LOOKUPS!H$5,0)*$FG$6+VLOOKUP($FA710,DIV,LOOKUPS!H$7,0)*$FH$6++VLOOKUP($FA710,SIZE,LOOKUPS!H$11,0)*$FI$6)</f>
        <v>3.0727000000000002</v>
      </c>
      <c r="FH710" s="1">
        <f>IF(ISERROR(VLOOKUP($FA710,MOM,LOOKUPS!I$12,0)*$FB$6+VLOOKUP($FA710,STREV,LOOKUPS!I$10,0)*$FC$6+VLOOKUP($FA710,LTREV,LOOKUPS!I$9,0)*$FD$6+VLOOKUP($FA710,CFP,LOOKUPS!I$6,0)*$FE$6+VLOOKUP($FA710,EP,LOOKUPS!I$8,0)*$FF$6+VLOOKUP($FA710,BM,LOOKUPS!I$5,0)*$FG$6+VLOOKUP($FA710,DIV,LOOKUPS!I$7,0)*$FH$6++VLOOKUP($FA710,SIZE,LOOKUPS!I$11,0)*$FI$6),"",VLOOKUP($FA710,MOM,LOOKUPS!I$12,0)*$FB$6+VLOOKUP($FA710,STREV,LOOKUPS!I$10,0)*$FC$6+VLOOKUP($FA710,LTREV,LOOKUPS!I$9,0)*$FD$6+VLOOKUP($FA710,CFP,LOOKUPS!I$6,0)*$FE$6+VLOOKUP($FA710,EP,LOOKUPS!I$8,0)*$FF$6+VLOOKUP($FA710,BM,LOOKUPS!I$5,0)*$FG$6+VLOOKUP($FA710,DIV,LOOKUPS!I$7,0)*$FH$6++VLOOKUP($FA710,SIZE,LOOKUPS!I$11,0)*$FI$6)</f>
        <v>3.1786000000000003</v>
      </c>
      <c r="FI710" s="1">
        <f>IF(ISERROR(VLOOKUP($FA710,MOM,LOOKUPS!J$12,0)*$FB$6+VLOOKUP($FA710,STREV,LOOKUPS!J$10,0)*$FC$6+VLOOKUP($FA710,LTREV,LOOKUPS!J$9,0)*$FD$6+VLOOKUP($FA710,CFP,LOOKUPS!J$6,0)*$FE$6+VLOOKUP($FA710,EP,LOOKUPS!J$8,0)*$FF$6+VLOOKUP($FA710,BM,LOOKUPS!J$5,0)*$FG$6+VLOOKUP($FA710,DIV,LOOKUPS!J$7,0)*$FH$6++VLOOKUP($FA710,SIZE,LOOKUPS!J$11,0)*$FI$6),"",VLOOKUP($FA710,MOM,LOOKUPS!J$12,0)*$FB$6+VLOOKUP($FA710,STREV,LOOKUPS!J$10,0)*$FC$6+VLOOKUP($FA710,LTREV,LOOKUPS!J$9,0)*$FD$6+VLOOKUP($FA710,CFP,LOOKUPS!J$6,0)*$FE$6+VLOOKUP($FA710,EP,LOOKUPS!J$8,0)*$FF$6+VLOOKUP($FA710,BM,LOOKUPS!J$5,0)*$FG$6+VLOOKUP($FA710,DIV,LOOKUPS!J$7,0)*$FH$6++VLOOKUP($FA710,SIZE,LOOKUPS!J$11,0)*$FI$6)</f>
        <v>2.6988000000000003</v>
      </c>
      <c r="FJ710" s="1">
        <f>IF(ISERROR(VLOOKUP($FA710,MOM,LOOKUPS!K$12,0)*$FB$6+VLOOKUP($FA710,STREV,LOOKUPS!K$10,0)*$FC$6+VLOOKUP($FA710,LTREV,LOOKUPS!K$9,0)*$FD$6+VLOOKUP($FA710,CFP,LOOKUPS!K$6,0)*$FE$6+VLOOKUP($FA710,EP,LOOKUPS!K$8,0)*$FF$6+VLOOKUP($FA710,BM,LOOKUPS!K$5,0)*$FG$6+VLOOKUP($FA710,DIV,LOOKUPS!K$7,0)*$FH$6++VLOOKUP($FA710,SIZE,LOOKUPS!K$11,0)*$FI$6),"",VLOOKUP($FA710,MOM,LOOKUPS!K$12,0)*$FB$6+VLOOKUP($FA710,STREV,LOOKUPS!K$10,0)*$FC$6+VLOOKUP($FA710,LTREV,LOOKUPS!K$9,0)*$FD$6+VLOOKUP($FA710,CFP,LOOKUPS!K$6,0)*$FE$6+VLOOKUP($FA710,EP,LOOKUPS!K$8,0)*$FF$6+VLOOKUP($FA710,BM,LOOKUPS!K$5,0)*$FG$6+VLOOKUP($FA710,DIV,LOOKUPS!K$7,0)*$FH$6++VLOOKUP($FA710,SIZE,LOOKUPS!K$11,0)*$FI$6)</f>
        <v>3.0255999999999998</v>
      </c>
      <c r="FK710" s="1">
        <f>IF(ISERROR(VLOOKUP($FA710,MOM,LOOKUPS!L$12,0)*$FB$6+VLOOKUP($FA710,STREV,LOOKUPS!L$10,0)*$FC$6+VLOOKUP($FA710,LTREV,LOOKUPS!L$9,0)*$FD$6+VLOOKUP($FA710,CFP,LOOKUPS!L$6,0)*$FE$6+VLOOKUP($FA710,EP,LOOKUPS!L$8,0)*$FF$6+VLOOKUP($FA710,BM,LOOKUPS!L$5,0)*$FG$6+VLOOKUP($FA710,DIV,LOOKUPS!L$7,0)*$FH$6++VLOOKUP($FA710,SIZE,LOOKUPS!L$11,0)*$FI$6),"",VLOOKUP($FA710,MOM,LOOKUPS!L$12,0)*$FB$6+VLOOKUP($FA710,STREV,LOOKUPS!L$10,0)*$FC$6+VLOOKUP($FA710,LTREV,LOOKUPS!L$9,0)*$FD$6+VLOOKUP($FA710,CFP,LOOKUPS!L$6,0)*$FE$6+VLOOKUP($FA710,EP,LOOKUPS!L$8,0)*$FF$6+VLOOKUP($FA710,BM,LOOKUPS!L$5,0)*$FG$6+VLOOKUP($FA710,DIV,LOOKUPS!L$7,0)*$FH$6++VLOOKUP($FA710,SIZE,LOOKUPS!L$11,0)*$FI$6)</f>
        <v>2.1848000000000001</v>
      </c>
    </row>
    <row r="711" spans="1:167" x14ac:dyDescent="0.3">
      <c r="A711" s="1">
        <v>198506</v>
      </c>
      <c r="B711" s="1">
        <v>-2.78</v>
      </c>
      <c r="C711" s="1">
        <v>-0.68</v>
      </c>
      <c r="D711" s="1">
        <v>-0.63</v>
      </c>
      <c r="E711" s="1">
        <v>2.2999999999999998</v>
      </c>
      <c r="F711" s="1">
        <v>1.68</v>
      </c>
      <c r="G711" s="1">
        <v>2.1800000000000002</v>
      </c>
      <c r="H711" s="1">
        <v>2.17</v>
      </c>
      <c r="I711" s="1">
        <v>2.21</v>
      </c>
      <c r="J711" s="1">
        <v>2.81</v>
      </c>
      <c r="K711" s="1">
        <v>2.76</v>
      </c>
      <c r="M711" s="1">
        <v>198407</v>
      </c>
      <c r="N711" s="1">
        <v>-6.43</v>
      </c>
      <c r="O711" s="1">
        <v>-5.43</v>
      </c>
      <c r="P711" s="1">
        <v>-3.55</v>
      </c>
      <c r="Q711" s="1">
        <v>-3.66</v>
      </c>
      <c r="R711" s="1">
        <v>-3.05</v>
      </c>
      <c r="S711" s="1">
        <v>-2.64</v>
      </c>
      <c r="T711" s="1">
        <v>-3.21</v>
      </c>
      <c r="U711" s="1">
        <v>-4.68</v>
      </c>
      <c r="V711" s="1">
        <v>-4.71</v>
      </c>
      <c r="W711" s="1">
        <v>-6.65</v>
      </c>
      <c r="Y711" s="1">
        <v>198906</v>
      </c>
      <c r="Z711" s="1">
        <v>-1.33</v>
      </c>
      <c r="AA711" s="1">
        <v>-1.5</v>
      </c>
      <c r="AB711" s="1">
        <v>-1.1499999999999999</v>
      </c>
      <c r="AC711" s="1">
        <v>-0.88</v>
      </c>
      <c r="AD711" s="1">
        <v>-1.83</v>
      </c>
      <c r="AE711" s="1">
        <v>-0.43</v>
      </c>
      <c r="AF711" s="1">
        <v>0.72</v>
      </c>
      <c r="AG711" s="1">
        <v>-0.36</v>
      </c>
      <c r="AH711" s="1">
        <v>-0.16</v>
      </c>
      <c r="AI711" s="1">
        <v>-1.27</v>
      </c>
      <c r="AK711">
        <v>200912</v>
      </c>
      <c r="AL711">
        <v>7.24</v>
      </c>
      <c r="AM711">
        <v>6.23</v>
      </c>
      <c r="AN711">
        <v>5.74</v>
      </c>
      <c r="AO711">
        <v>6.93</v>
      </c>
      <c r="AP711">
        <v>5.81</v>
      </c>
      <c r="AQ711">
        <v>6.54</v>
      </c>
      <c r="AR711">
        <v>5.79</v>
      </c>
      <c r="AS711">
        <v>7.08</v>
      </c>
      <c r="AT711">
        <v>6.56</v>
      </c>
      <c r="AU711">
        <v>5.73</v>
      </c>
      <c r="AV711">
        <v>5.91</v>
      </c>
      <c r="AW711">
        <v>7.57</v>
      </c>
      <c r="AX711">
        <v>5.25</v>
      </c>
      <c r="AY711">
        <v>5.41</v>
      </c>
      <c r="AZ711">
        <v>6.19</v>
      </c>
      <c r="BA711">
        <v>6.26</v>
      </c>
      <c r="BB711">
        <v>7.73</v>
      </c>
      <c r="BC711">
        <v>5.88</v>
      </c>
      <c r="BD711">
        <v>7.18</v>
      </c>
      <c r="BF711" s="1">
        <v>200912</v>
      </c>
      <c r="BG711" s="1">
        <v>7.48</v>
      </c>
      <c r="BH711" s="1">
        <v>5.98</v>
      </c>
      <c r="BI711" s="1">
        <v>5.99</v>
      </c>
      <c r="BJ711" s="1">
        <v>6.3</v>
      </c>
      <c r="BK711" s="1">
        <v>6.09</v>
      </c>
      <c r="BL711" s="1">
        <v>5.44</v>
      </c>
      <c r="BM711" s="1">
        <v>5.89</v>
      </c>
      <c r="BN711" s="1">
        <v>6.78</v>
      </c>
      <c r="BO711" s="1">
        <v>6.21</v>
      </c>
      <c r="BP711" s="1">
        <v>5.51</v>
      </c>
      <c r="BQ711" s="1">
        <v>6.92</v>
      </c>
      <c r="BR711" s="1">
        <v>5.62</v>
      </c>
      <c r="BS711" s="1">
        <v>5.23</v>
      </c>
      <c r="BT711" s="1">
        <v>5.76</v>
      </c>
      <c r="BU711" s="1">
        <v>6.02</v>
      </c>
      <c r="BV711" s="1">
        <v>7</v>
      </c>
      <c r="BW711" s="1">
        <v>6.53</v>
      </c>
      <c r="BX711" s="1">
        <v>6.71</v>
      </c>
      <c r="BY711" s="1">
        <v>5.81</v>
      </c>
      <c r="CA711" s="1">
        <v>198412</v>
      </c>
      <c r="CB711" s="1">
        <v>6.35</v>
      </c>
      <c r="CC711" s="1">
        <v>0.5</v>
      </c>
      <c r="CD711" s="1">
        <v>0.45</v>
      </c>
      <c r="CE711" s="1">
        <v>1.1599999999999999</v>
      </c>
      <c r="CF711" s="1">
        <v>0.4</v>
      </c>
      <c r="CG711" s="1">
        <v>0.5</v>
      </c>
      <c r="CH711" s="1">
        <v>0.56000000000000005</v>
      </c>
      <c r="CI711" s="1">
        <v>0.79</v>
      </c>
      <c r="CJ711" s="1">
        <v>1.31</v>
      </c>
      <c r="CK711" s="1">
        <v>0.08</v>
      </c>
      <c r="CL711" s="1">
        <v>1.18</v>
      </c>
      <c r="CM711" s="1">
        <v>0.9</v>
      </c>
      <c r="CN711" s="1">
        <v>0.06</v>
      </c>
      <c r="CO711" s="1">
        <v>0.33</v>
      </c>
      <c r="CP711" s="1">
        <v>0.82</v>
      </c>
      <c r="CQ711" s="1">
        <v>0.72</v>
      </c>
      <c r="CR711" s="1">
        <v>0.85</v>
      </c>
      <c r="CS711" s="1">
        <v>1.59</v>
      </c>
      <c r="CT711" s="1">
        <v>1.1000000000000001</v>
      </c>
      <c r="CV711" s="1">
        <v>198512</v>
      </c>
      <c r="CW711" s="1">
        <v>1.94</v>
      </c>
      <c r="CX711" s="1">
        <v>4.2300000000000004</v>
      </c>
      <c r="CY711" s="1">
        <v>4.5</v>
      </c>
      <c r="CZ711" s="1">
        <v>3.91</v>
      </c>
      <c r="DA711" s="1">
        <v>4.1399999999999997</v>
      </c>
      <c r="DB711" s="1">
        <v>4.59</v>
      </c>
      <c r="DC711" s="1">
        <v>4.08</v>
      </c>
      <c r="DD711" s="1">
        <v>4.8</v>
      </c>
      <c r="DE711" s="1">
        <v>3.55</v>
      </c>
      <c r="DF711" s="1">
        <v>4.07</v>
      </c>
      <c r="DG711" s="1">
        <v>4.25</v>
      </c>
      <c r="DH711" s="1">
        <v>4.45</v>
      </c>
      <c r="DI711" s="1">
        <v>4.72</v>
      </c>
      <c r="DJ711" s="1">
        <v>3.77</v>
      </c>
      <c r="DK711" s="1">
        <v>4.4000000000000004</v>
      </c>
      <c r="DL711" s="1">
        <v>5.08</v>
      </c>
      <c r="DM711" s="1">
        <v>4.49</v>
      </c>
      <c r="DN711" s="1">
        <v>3.7</v>
      </c>
      <c r="DO711" s="1">
        <v>3.39</v>
      </c>
      <c r="DQ711" s="1">
        <v>198412</v>
      </c>
      <c r="DR711" s="1">
        <v>-99.99</v>
      </c>
      <c r="DS711" s="1">
        <v>0.05</v>
      </c>
      <c r="DT711" s="1">
        <v>2.4300000000000002</v>
      </c>
      <c r="DU711" s="1">
        <v>2.88</v>
      </c>
      <c r="DV711" s="1">
        <v>-0.17</v>
      </c>
      <c r="DW711" s="1">
        <v>2.15</v>
      </c>
      <c r="DX711" s="1">
        <v>2.73</v>
      </c>
      <c r="DY711" s="1">
        <v>2.64</v>
      </c>
      <c r="DZ711" s="1">
        <v>2.86</v>
      </c>
      <c r="EA711" s="1">
        <v>-0.48</v>
      </c>
      <c r="EB711" s="1">
        <v>1.45</v>
      </c>
      <c r="EC711" s="1">
        <v>2.2599999999999998</v>
      </c>
      <c r="ED711" s="1">
        <v>2.0299999999999998</v>
      </c>
      <c r="EE711" s="1">
        <v>2.87</v>
      </c>
      <c r="EF711" s="1">
        <v>2.57</v>
      </c>
      <c r="EG711" s="1">
        <v>2.39</v>
      </c>
      <c r="EH711" s="1">
        <v>2.91</v>
      </c>
      <c r="EI711" s="1">
        <v>3.21</v>
      </c>
      <c r="EJ711" s="1">
        <v>2.5099999999999998</v>
      </c>
      <c r="EL711">
        <v>198412</v>
      </c>
      <c r="EM711">
        <v>1.84</v>
      </c>
      <c r="EN711">
        <v>-0.6</v>
      </c>
      <c r="EO711">
        <v>-0.2</v>
      </c>
      <c r="EP711">
        <v>0.64</v>
      </c>
      <c r="ER711" s="1">
        <v>198506</v>
      </c>
      <c r="ES711" s="1">
        <v>3.63</v>
      </c>
      <c r="EU711" s="1">
        <v>198407</v>
      </c>
      <c r="EV711" s="1">
        <v>-1.49</v>
      </c>
      <c r="EX711" s="1">
        <v>198906</v>
      </c>
      <c r="EY711" s="1">
        <v>-0.74</v>
      </c>
      <c r="FA711" s="1">
        <v>198506</v>
      </c>
      <c r="FB711" s="1">
        <f>IF(ISERROR(VLOOKUP($FA711,MOM,LOOKUPS!C$12,0)*$FB$6+VLOOKUP($FA711,STREV,LOOKUPS!C$10,0)*$FC$6+VLOOKUP($FA711,LTREV,LOOKUPS!C$9,0)*$FD$6+VLOOKUP($FA711,CFP,LOOKUPS!C$6,0)*$FE$6+VLOOKUP($FA711,EP,LOOKUPS!C$8,0)*$FF$6+VLOOKUP($FA711,BM,LOOKUPS!C$5,0)*$FG$6+VLOOKUP($FA711,DIV,LOOKUPS!C$7,0)*$FH$6++VLOOKUP($FA711,SIZE,LOOKUPS!C$11,0)*$FI$6),"",VLOOKUP($FA711,MOM,LOOKUPS!C$12,0)*$FB$6+VLOOKUP($FA711,STREV,LOOKUPS!C$10,0)*$FC$6+VLOOKUP($FA711,LTREV,LOOKUPS!C$9,0)*$FD$6+VLOOKUP($FA711,CFP,LOOKUPS!C$6,0)*$FE$6+VLOOKUP($FA711,EP,LOOKUPS!C$8,0)*$FF$6+VLOOKUP($FA711,BM,LOOKUPS!C$5,0)*$FG$6+VLOOKUP($FA711,DIV,LOOKUPS!C$7,0)*$FH$6++VLOOKUP($FA711,SIZE,LOOKUPS!C$11,0)*$FI$6)</f>
        <v>-0.87649999999999995</v>
      </c>
      <c r="FC711" s="1">
        <f>IF(ISERROR(VLOOKUP($FA711,MOM,LOOKUPS!D$12,0)*$FB$6+VLOOKUP($FA711,STREV,LOOKUPS!D$10,0)*$FC$6+VLOOKUP($FA711,LTREV,LOOKUPS!D$9,0)*$FD$6+VLOOKUP($FA711,CFP,LOOKUPS!D$6,0)*$FE$6+VLOOKUP($FA711,EP,LOOKUPS!D$8,0)*$FF$6+VLOOKUP($FA711,BM,LOOKUPS!D$5,0)*$FG$6+VLOOKUP($FA711,DIV,LOOKUPS!D$7,0)*$FH$6++VLOOKUP($FA711,SIZE,LOOKUPS!D$11,0)*$FI$6),"",VLOOKUP($FA711,MOM,LOOKUPS!D$12,0)*$FB$6+VLOOKUP($FA711,STREV,LOOKUPS!D$10,0)*$FC$6+VLOOKUP($FA711,LTREV,LOOKUPS!D$9,0)*$FD$6+VLOOKUP($FA711,CFP,LOOKUPS!D$6,0)*$FE$6+VLOOKUP($FA711,EP,LOOKUPS!D$8,0)*$FF$6+VLOOKUP($FA711,BM,LOOKUPS!D$5,0)*$FG$6+VLOOKUP($FA711,DIV,LOOKUPS!D$7,0)*$FH$6++VLOOKUP($FA711,SIZE,LOOKUPS!D$11,0)*$FI$6)</f>
        <v>0.67259999999999998</v>
      </c>
      <c r="FD711" s="1">
        <f>IF(ISERROR(VLOOKUP($FA711,MOM,LOOKUPS!E$12,0)*$FB$6+VLOOKUP($FA711,STREV,LOOKUPS!E$10,0)*$FC$6+VLOOKUP($FA711,LTREV,LOOKUPS!E$9,0)*$FD$6+VLOOKUP($FA711,CFP,LOOKUPS!E$6,0)*$FE$6+VLOOKUP($FA711,EP,LOOKUPS!E$8,0)*$FF$6+VLOOKUP($FA711,BM,LOOKUPS!E$5,0)*$FG$6+VLOOKUP($FA711,DIV,LOOKUPS!E$7,0)*$FH$6++VLOOKUP($FA711,SIZE,LOOKUPS!E$11,0)*$FI$6),"",VLOOKUP($FA711,MOM,LOOKUPS!E$12,0)*$FB$6+VLOOKUP($FA711,STREV,LOOKUPS!E$10,0)*$FC$6+VLOOKUP($FA711,LTREV,LOOKUPS!E$9,0)*$FD$6+VLOOKUP($FA711,CFP,LOOKUPS!E$6,0)*$FE$6+VLOOKUP($FA711,EP,LOOKUPS!E$8,0)*$FF$6+VLOOKUP($FA711,BM,LOOKUPS!E$5,0)*$FG$6+VLOOKUP($FA711,DIV,LOOKUPS!E$7,0)*$FH$6++VLOOKUP($FA711,SIZE,LOOKUPS!E$11,0)*$FI$6)</f>
        <v>0.45720000000000016</v>
      </c>
      <c r="FE711" s="1">
        <f>IF(ISERROR(VLOOKUP($FA711,MOM,LOOKUPS!F$12,0)*$FB$6+VLOOKUP($FA711,STREV,LOOKUPS!F$10,0)*$FC$6+VLOOKUP($FA711,LTREV,LOOKUPS!F$9,0)*$FD$6+VLOOKUP($FA711,CFP,LOOKUPS!F$6,0)*$FE$6+VLOOKUP($FA711,EP,LOOKUPS!F$8,0)*$FF$6+VLOOKUP($FA711,BM,LOOKUPS!F$5,0)*$FG$6+VLOOKUP($FA711,DIV,LOOKUPS!F$7,0)*$FH$6++VLOOKUP($FA711,SIZE,LOOKUPS!F$11,0)*$FI$6),"",VLOOKUP($FA711,MOM,LOOKUPS!F$12,0)*$FB$6+VLOOKUP($FA711,STREV,LOOKUPS!F$10,0)*$FC$6+VLOOKUP($FA711,LTREV,LOOKUPS!F$9,0)*$FD$6+VLOOKUP($FA711,CFP,LOOKUPS!F$6,0)*$FE$6+VLOOKUP($FA711,EP,LOOKUPS!F$8,0)*$FF$6+VLOOKUP($FA711,BM,LOOKUPS!F$5,0)*$FG$6+VLOOKUP($FA711,DIV,LOOKUPS!F$7,0)*$FH$6++VLOOKUP($FA711,SIZE,LOOKUPS!F$11,0)*$FI$6)</f>
        <v>1.1949000000000001</v>
      </c>
      <c r="FF711" s="1">
        <f>IF(ISERROR(VLOOKUP($FA711,MOM,LOOKUPS!G$12,0)*$FB$6+VLOOKUP($FA711,STREV,LOOKUPS!G$10,0)*$FC$6+VLOOKUP($FA711,LTREV,LOOKUPS!G$9,0)*$FD$6+VLOOKUP($FA711,CFP,LOOKUPS!G$6,0)*$FE$6+VLOOKUP($FA711,EP,LOOKUPS!G$8,0)*$FF$6+VLOOKUP($FA711,BM,LOOKUPS!G$5,0)*$FG$6+VLOOKUP($FA711,DIV,LOOKUPS!G$7,0)*$FH$6++VLOOKUP($FA711,SIZE,LOOKUPS!G$11,0)*$FI$6),"",VLOOKUP($FA711,MOM,LOOKUPS!G$12,0)*$FB$6+VLOOKUP($FA711,STREV,LOOKUPS!G$10,0)*$FC$6+VLOOKUP($FA711,LTREV,LOOKUPS!G$9,0)*$FD$6+VLOOKUP($FA711,CFP,LOOKUPS!G$6,0)*$FE$6+VLOOKUP($FA711,EP,LOOKUPS!G$8,0)*$FF$6+VLOOKUP($FA711,BM,LOOKUPS!G$5,0)*$FG$6+VLOOKUP($FA711,DIV,LOOKUPS!G$7,0)*$FH$6++VLOOKUP($FA711,SIZE,LOOKUPS!G$11,0)*$FI$6)</f>
        <v>1.1986999999999999</v>
      </c>
      <c r="FG711" s="1">
        <f>IF(ISERROR(VLOOKUP($FA711,MOM,LOOKUPS!H$12,0)*$FB$6+VLOOKUP($FA711,STREV,LOOKUPS!H$10,0)*$FC$6+VLOOKUP($FA711,LTREV,LOOKUPS!H$9,0)*$FD$6+VLOOKUP($FA711,CFP,LOOKUPS!H$6,0)*$FE$6+VLOOKUP($FA711,EP,LOOKUPS!H$8,0)*$FF$6+VLOOKUP($FA711,BM,LOOKUPS!H$5,0)*$FG$6+VLOOKUP($FA711,DIV,LOOKUPS!H$7,0)*$FH$6++VLOOKUP($FA711,SIZE,LOOKUPS!H$11,0)*$FI$6),"",VLOOKUP($FA711,MOM,LOOKUPS!H$12,0)*$FB$6+VLOOKUP($FA711,STREV,LOOKUPS!H$10,0)*$FC$6+VLOOKUP($FA711,LTREV,LOOKUPS!H$9,0)*$FD$6+VLOOKUP($FA711,CFP,LOOKUPS!H$6,0)*$FE$6+VLOOKUP($FA711,EP,LOOKUPS!H$8,0)*$FF$6+VLOOKUP($FA711,BM,LOOKUPS!H$5,0)*$FG$6+VLOOKUP($FA711,DIV,LOOKUPS!H$7,0)*$FH$6++VLOOKUP($FA711,SIZE,LOOKUPS!H$11,0)*$FI$6)</f>
        <v>2.2875000000000001</v>
      </c>
      <c r="FH711" s="1">
        <f>IF(ISERROR(VLOOKUP($FA711,MOM,LOOKUPS!I$12,0)*$FB$6+VLOOKUP($FA711,STREV,LOOKUPS!I$10,0)*$FC$6+VLOOKUP($FA711,LTREV,LOOKUPS!I$9,0)*$FD$6+VLOOKUP($FA711,CFP,LOOKUPS!I$6,0)*$FE$6+VLOOKUP($FA711,EP,LOOKUPS!I$8,0)*$FF$6+VLOOKUP($FA711,BM,LOOKUPS!I$5,0)*$FG$6+VLOOKUP($FA711,DIV,LOOKUPS!I$7,0)*$FH$6++VLOOKUP($FA711,SIZE,LOOKUPS!I$11,0)*$FI$6),"",VLOOKUP($FA711,MOM,LOOKUPS!I$12,0)*$FB$6+VLOOKUP($FA711,STREV,LOOKUPS!I$10,0)*$FC$6+VLOOKUP($FA711,LTREV,LOOKUPS!I$9,0)*$FD$6+VLOOKUP($FA711,CFP,LOOKUPS!I$6,0)*$FE$6+VLOOKUP($FA711,EP,LOOKUPS!I$8,0)*$FF$6+VLOOKUP($FA711,BM,LOOKUPS!I$5,0)*$FG$6+VLOOKUP($FA711,DIV,LOOKUPS!I$7,0)*$FH$6++VLOOKUP($FA711,SIZE,LOOKUPS!I$11,0)*$FI$6)</f>
        <v>1.7771999999999999</v>
      </c>
      <c r="FI711" s="1">
        <f>IF(ISERROR(VLOOKUP($FA711,MOM,LOOKUPS!J$12,0)*$FB$6+VLOOKUP($FA711,STREV,LOOKUPS!J$10,0)*$FC$6+VLOOKUP($FA711,LTREV,LOOKUPS!J$9,0)*$FD$6+VLOOKUP($FA711,CFP,LOOKUPS!J$6,0)*$FE$6+VLOOKUP($FA711,EP,LOOKUPS!J$8,0)*$FF$6+VLOOKUP($FA711,BM,LOOKUPS!J$5,0)*$FG$6+VLOOKUP($FA711,DIV,LOOKUPS!J$7,0)*$FH$6++VLOOKUP($FA711,SIZE,LOOKUPS!J$11,0)*$FI$6),"",VLOOKUP($FA711,MOM,LOOKUPS!J$12,0)*$FB$6+VLOOKUP($FA711,STREV,LOOKUPS!J$10,0)*$FC$6+VLOOKUP($FA711,LTREV,LOOKUPS!J$9,0)*$FD$6+VLOOKUP($FA711,CFP,LOOKUPS!J$6,0)*$FE$6+VLOOKUP($FA711,EP,LOOKUPS!J$8,0)*$FF$6+VLOOKUP($FA711,BM,LOOKUPS!J$5,0)*$FG$6+VLOOKUP($FA711,DIV,LOOKUPS!J$7,0)*$FH$6++VLOOKUP($FA711,SIZE,LOOKUPS!J$11,0)*$FI$6)</f>
        <v>0.87780000000000002</v>
      </c>
      <c r="FJ711" s="1">
        <f>IF(ISERROR(VLOOKUP($FA711,MOM,LOOKUPS!K$12,0)*$FB$6+VLOOKUP($FA711,STREV,LOOKUPS!K$10,0)*$FC$6+VLOOKUP($FA711,LTREV,LOOKUPS!K$9,0)*$FD$6+VLOOKUP($FA711,CFP,LOOKUPS!K$6,0)*$FE$6+VLOOKUP($FA711,EP,LOOKUPS!K$8,0)*$FF$6+VLOOKUP($FA711,BM,LOOKUPS!K$5,0)*$FG$6+VLOOKUP($FA711,DIV,LOOKUPS!K$7,0)*$FH$6++VLOOKUP($FA711,SIZE,LOOKUPS!K$11,0)*$FI$6),"",VLOOKUP($FA711,MOM,LOOKUPS!K$12,0)*$FB$6+VLOOKUP($FA711,STREV,LOOKUPS!K$10,0)*$FC$6+VLOOKUP($FA711,LTREV,LOOKUPS!K$9,0)*$FD$6+VLOOKUP($FA711,CFP,LOOKUPS!K$6,0)*$FE$6+VLOOKUP($FA711,EP,LOOKUPS!K$8,0)*$FF$6+VLOOKUP($FA711,BM,LOOKUPS!K$5,0)*$FG$6+VLOOKUP($FA711,DIV,LOOKUPS!K$7,0)*$FH$6++VLOOKUP($FA711,SIZE,LOOKUPS!K$11,0)*$FI$6)</f>
        <v>1.3021</v>
      </c>
      <c r="FK711" s="1">
        <f>IF(ISERROR(VLOOKUP($FA711,MOM,LOOKUPS!L$12,0)*$FB$6+VLOOKUP($FA711,STREV,LOOKUPS!L$10,0)*$FC$6+VLOOKUP($FA711,LTREV,LOOKUPS!L$9,0)*$FD$6+VLOOKUP($FA711,CFP,LOOKUPS!L$6,0)*$FE$6+VLOOKUP($FA711,EP,LOOKUPS!L$8,0)*$FF$6+VLOOKUP($FA711,BM,LOOKUPS!L$5,0)*$FG$6+VLOOKUP($FA711,DIV,LOOKUPS!L$7,0)*$FH$6++VLOOKUP($FA711,SIZE,LOOKUPS!L$11,0)*$FI$6),"",VLOOKUP($FA711,MOM,LOOKUPS!L$12,0)*$FB$6+VLOOKUP($FA711,STREV,LOOKUPS!L$10,0)*$FC$6+VLOOKUP($FA711,LTREV,LOOKUPS!L$9,0)*$FD$6+VLOOKUP($FA711,CFP,LOOKUPS!L$6,0)*$FE$6+VLOOKUP($FA711,EP,LOOKUPS!L$8,0)*$FF$6+VLOOKUP($FA711,BM,LOOKUPS!L$5,0)*$FG$6+VLOOKUP($FA711,DIV,LOOKUPS!L$7,0)*$FH$6++VLOOKUP($FA711,SIZE,LOOKUPS!L$11,0)*$FI$6)</f>
        <v>1.3416999999999999</v>
      </c>
    </row>
    <row r="712" spans="1:167" x14ac:dyDescent="0.3">
      <c r="A712" s="1">
        <v>198507</v>
      </c>
      <c r="B712" s="1">
        <v>2.0699999999999998</v>
      </c>
      <c r="C712" s="1">
        <v>2.34</v>
      </c>
      <c r="D712" s="1">
        <v>1.79</v>
      </c>
      <c r="E712" s="1">
        <v>2.58</v>
      </c>
      <c r="F712" s="1">
        <v>2.27</v>
      </c>
      <c r="G712" s="1">
        <v>1.72</v>
      </c>
      <c r="H712" s="1">
        <v>0.87</v>
      </c>
      <c r="I712" s="1">
        <v>0.56000000000000005</v>
      </c>
      <c r="J712" s="1">
        <v>0.93</v>
      </c>
      <c r="K712" s="1">
        <v>1.58</v>
      </c>
      <c r="M712" s="1">
        <v>198408</v>
      </c>
      <c r="N712" s="1">
        <v>12.47</v>
      </c>
      <c r="O712" s="1">
        <v>11.34</v>
      </c>
      <c r="P712" s="1">
        <v>10.42</v>
      </c>
      <c r="Q712" s="1">
        <v>8.14</v>
      </c>
      <c r="R712" s="1">
        <v>9.0500000000000007</v>
      </c>
      <c r="S712" s="1">
        <v>9.34</v>
      </c>
      <c r="T712" s="1">
        <v>4.37</v>
      </c>
      <c r="U712" s="1">
        <v>8.0500000000000007</v>
      </c>
      <c r="V712" s="1">
        <v>7.46</v>
      </c>
      <c r="W712" s="1">
        <v>6.97</v>
      </c>
      <c r="Y712" s="1">
        <v>198907</v>
      </c>
      <c r="Z712" s="1">
        <v>0.93</v>
      </c>
      <c r="AA712" s="1">
        <v>2.56</v>
      </c>
      <c r="AB712" s="1">
        <v>3.33</v>
      </c>
      <c r="AC712" s="1">
        <v>2.33</v>
      </c>
      <c r="AD712" s="1">
        <v>4.4400000000000004</v>
      </c>
      <c r="AE712" s="1">
        <v>4.5599999999999996</v>
      </c>
      <c r="AF712" s="1">
        <v>5.46</v>
      </c>
      <c r="AG712" s="1">
        <v>5.05</v>
      </c>
      <c r="AH712" s="1">
        <v>5.92</v>
      </c>
      <c r="AI712" s="1">
        <v>4.33</v>
      </c>
      <c r="AK712">
        <v>201001</v>
      </c>
      <c r="AL712">
        <v>2.04</v>
      </c>
      <c r="AM712">
        <v>-1.76</v>
      </c>
      <c r="AN712">
        <v>-2.82</v>
      </c>
      <c r="AO712">
        <v>-1.64</v>
      </c>
      <c r="AP712">
        <v>-1.46</v>
      </c>
      <c r="AQ712">
        <v>-2.54</v>
      </c>
      <c r="AR712">
        <v>-3.55</v>
      </c>
      <c r="AS712">
        <v>-2.21</v>
      </c>
      <c r="AT712">
        <v>-1.18</v>
      </c>
      <c r="AU712">
        <v>-1.43</v>
      </c>
      <c r="AV712">
        <v>-1.5</v>
      </c>
      <c r="AW712">
        <v>-2.71</v>
      </c>
      <c r="AX712">
        <v>-2.33</v>
      </c>
      <c r="AY712">
        <v>-3</v>
      </c>
      <c r="AZ712">
        <v>-4.12</v>
      </c>
      <c r="BA712">
        <v>-1.73</v>
      </c>
      <c r="BB712">
        <v>-2.59</v>
      </c>
      <c r="BC712">
        <v>-1.83</v>
      </c>
      <c r="BD712">
        <v>-0.56999999999999995</v>
      </c>
      <c r="BF712" s="1">
        <v>201001</v>
      </c>
      <c r="BG712" s="1">
        <v>1.85</v>
      </c>
      <c r="BH712" s="1">
        <v>-2.2799999999999998</v>
      </c>
      <c r="BI712" s="1">
        <v>-2.44</v>
      </c>
      <c r="BJ712" s="1">
        <v>-1.43</v>
      </c>
      <c r="BK712" s="1">
        <v>-2.2000000000000002</v>
      </c>
      <c r="BL712" s="1">
        <v>-2.2799999999999998</v>
      </c>
      <c r="BM712" s="1">
        <v>-2.29</v>
      </c>
      <c r="BN712" s="1">
        <v>-2.5</v>
      </c>
      <c r="BO712" s="1">
        <v>-1.34</v>
      </c>
      <c r="BP712" s="1">
        <v>-2.27</v>
      </c>
      <c r="BQ712" s="1">
        <v>-2.1</v>
      </c>
      <c r="BR712" s="1">
        <v>-2.5299999999999998</v>
      </c>
      <c r="BS712" s="1">
        <v>-2</v>
      </c>
      <c r="BT712" s="1">
        <v>-1.81</v>
      </c>
      <c r="BU712" s="1">
        <v>-2.77</v>
      </c>
      <c r="BV712" s="1">
        <v>-3.22</v>
      </c>
      <c r="BW712" s="1">
        <v>-1.69</v>
      </c>
      <c r="BX712" s="1">
        <v>-1.98</v>
      </c>
      <c r="BY712" s="1">
        <v>-0.82</v>
      </c>
      <c r="CA712" s="1">
        <v>198501</v>
      </c>
      <c r="CB712" s="1">
        <v>11.82</v>
      </c>
      <c r="CC712" s="1">
        <v>15.3</v>
      </c>
      <c r="CD712" s="1">
        <v>11.63</v>
      </c>
      <c r="CE712" s="1">
        <v>8.5500000000000007</v>
      </c>
      <c r="CF712" s="1">
        <v>15.25</v>
      </c>
      <c r="CG712" s="1">
        <v>14.1</v>
      </c>
      <c r="CH712" s="1">
        <v>11.12</v>
      </c>
      <c r="CI712" s="1">
        <v>10.34</v>
      </c>
      <c r="CJ712" s="1">
        <v>8.2200000000000006</v>
      </c>
      <c r="CK712" s="1">
        <v>16.13</v>
      </c>
      <c r="CL712" s="1">
        <v>13.1</v>
      </c>
      <c r="CM712" s="1">
        <v>15.49</v>
      </c>
      <c r="CN712" s="1">
        <v>12.57</v>
      </c>
      <c r="CO712" s="1">
        <v>11.97</v>
      </c>
      <c r="CP712" s="1">
        <v>10.14</v>
      </c>
      <c r="CQ712" s="1">
        <v>11.56</v>
      </c>
      <c r="CR712" s="1">
        <v>9.2100000000000009</v>
      </c>
      <c r="CS712" s="1">
        <v>7.48</v>
      </c>
      <c r="CT712" s="1">
        <v>8.7799999999999994</v>
      </c>
      <c r="CV712" s="1">
        <v>198601</v>
      </c>
      <c r="CW712" s="1">
        <v>5.52</v>
      </c>
      <c r="CX712" s="1">
        <v>3.17</v>
      </c>
      <c r="CY712" s="1">
        <v>2.06</v>
      </c>
      <c r="CZ712" s="1">
        <v>1.71</v>
      </c>
      <c r="DA712" s="1">
        <v>2.77</v>
      </c>
      <c r="DB712" s="1">
        <v>3.24</v>
      </c>
      <c r="DC712" s="1">
        <v>1.99</v>
      </c>
      <c r="DD712" s="1">
        <v>1.5</v>
      </c>
      <c r="DE712" s="1">
        <v>2.14</v>
      </c>
      <c r="DF712" s="1">
        <v>2.36</v>
      </c>
      <c r="DG712" s="1">
        <v>3.33</v>
      </c>
      <c r="DH712" s="1">
        <v>4.2300000000000004</v>
      </c>
      <c r="DI712" s="1">
        <v>2.29</v>
      </c>
      <c r="DJ712" s="1">
        <v>2.16</v>
      </c>
      <c r="DK712" s="1">
        <v>1.83</v>
      </c>
      <c r="DL712" s="1">
        <v>1.95</v>
      </c>
      <c r="DM712" s="1">
        <v>1.01</v>
      </c>
      <c r="DN712" s="1">
        <v>0.92</v>
      </c>
      <c r="DO712" s="1">
        <v>3.41</v>
      </c>
      <c r="DQ712" s="1">
        <v>198501</v>
      </c>
      <c r="DR712" s="1">
        <v>-99.99</v>
      </c>
      <c r="DS712" s="1">
        <v>13.19</v>
      </c>
      <c r="DT712" s="1">
        <v>11.43</v>
      </c>
      <c r="DU712" s="1">
        <v>8.15</v>
      </c>
      <c r="DV712" s="1">
        <v>13.11</v>
      </c>
      <c r="DW712" s="1">
        <v>13.07</v>
      </c>
      <c r="DX712" s="1">
        <v>11.12</v>
      </c>
      <c r="DY712" s="1">
        <v>10.41</v>
      </c>
      <c r="DZ712" s="1">
        <v>7.49</v>
      </c>
      <c r="EA712" s="1">
        <v>13.09</v>
      </c>
      <c r="EB712" s="1">
        <v>13.19</v>
      </c>
      <c r="EC712" s="1">
        <v>14.03</v>
      </c>
      <c r="ED712" s="1">
        <v>11.91</v>
      </c>
      <c r="EE712" s="1">
        <v>11.09</v>
      </c>
      <c r="EF712" s="1">
        <v>11.15</v>
      </c>
      <c r="EG712" s="1">
        <v>11.35</v>
      </c>
      <c r="EH712" s="1">
        <v>9.3699999999999992</v>
      </c>
      <c r="EI712" s="1">
        <v>7.32</v>
      </c>
      <c r="EJ712" s="1">
        <v>7.66</v>
      </c>
      <c r="EL712">
        <v>198501</v>
      </c>
      <c r="EM712">
        <v>7.99</v>
      </c>
      <c r="EN712">
        <v>3.29</v>
      </c>
      <c r="EO712">
        <v>-5.41</v>
      </c>
      <c r="EP712">
        <v>0.65</v>
      </c>
      <c r="ER712" s="1">
        <v>198507</v>
      </c>
      <c r="ES712" s="1">
        <v>-3.94</v>
      </c>
      <c r="EU712" s="1">
        <v>198408</v>
      </c>
      <c r="EV712" s="1">
        <v>7.28</v>
      </c>
      <c r="EX712" s="1">
        <v>198907</v>
      </c>
      <c r="EY712" s="1">
        <v>-1.81</v>
      </c>
      <c r="FA712" s="1">
        <v>198507</v>
      </c>
      <c r="FB712" s="1">
        <f>IF(ISERROR(VLOOKUP($FA712,MOM,LOOKUPS!C$12,0)*$FB$6+VLOOKUP($FA712,STREV,LOOKUPS!C$10,0)*$FC$6+VLOOKUP($FA712,LTREV,LOOKUPS!C$9,0)*$FD$6+VLOOKUP($FA712,CFP,LOOKUPS!C$6,0)*$FE$6+VLOOKUP($FA712,EP,LOOKUPS!C$8,0)*$FF$6+VLOOKUP($FA712,BM,LOOKUPS!C$5,0)*$FG$6+VLOOKUP($FA712,DIV,LOOKUPS!C$7,0)*$FH$6++VLOOKUP($FA712,SIZE,LOOKUPS!C$11,0)*$FI$6),"",VLOOKUP($FA712,MOM,LOOKUPS!C$12,0)*$FB$6+VLOOKUP($FA712,STREV,LOOKUPS!C$10,0)*$FC$6+VLOOKUP($FA712,LTREV,LOOKUPS!C$9,0)*$FD$6+VLOOKUP($FA712,CFP,LOOKUPS!C$6,0)*$FE$6+VLOOKUP($FA712,EP,LOOKUPS!C$8,0)*$FF$6+VLOOKUP($FA712,BM,LOOKUPS!C$5,0)*$FG$6+VLOOKUP($FA712,DIV,LOOKUPS!C$7,0)*$FH$6++VLOOKUP($FA712,SIZE,LOOKUPS!C$11,0)*$FI$6)</f>
        <v>0.90749999999999997</v>
      </c>
      <c r="FC712" s="1">
        <f>IF(ISERROR(VLOOKUP($FA712,MOM,LOOKUPS!D$12,0)*$FB$6+VLOOKUP($FA712,STREV,LOOKUPS!D$10,0)*$FC$6+VLOOKUP($FA712,LTREV,LOOKUPS!D$9,0)*$FD$6+VLOOKUP($FA712,CFP,LOOKUPS!D$6,0)*$FE$6+VLOOKUP($FA712,EP,LOOKUPS!D$8,0)*$FF$6+VLOOKUP($FA712,BM,LOOKUPS!D$5,0)*$FG$6+VLOOKUP($FA712,DIV,LOOKUPS!D$7,0)*$FH$6++VLOOKUP($FA712,SIZE,LOOKUPS!D$11,0)*$FI$6),"",VLOOKUP($FA712,MOM,LOOKUPS!D$12,0)*$FB$6+VLOOKUP($FA712,STREV,LOOKUPS!D$10,0)*$FC$6+VLOOKUP($FA712,LTREV,LOOKUPS!D$9,0)*$FD$6+VLOOKUP($FA712,CFP,LOOKUPS!D$6,0)*$FE$6+VLOOKUP($FA712,EP,LOOKUPS!D$8,0)*$FF$6+VLOOKUP($FA712,BM,LOOKUPS!D$5,0)*$FG$6+VLOOKUP($FA712,DIV,LOOKUPS!D$7,0)*$FH$6++VLOOKUP($FA712,SIZE,LOOKUPS!D$11,0)*$FI$6)</f>
        <v>2.1862000000000004</v>
      </c>
      <c r="FD712" s="1">
        <f>IF(ISERROR(VLOOKUP($FA712,MOM,LOOKUPS!E$12,0)*$FB$6+VLOOKUP($FA712,STREV,LOOKUPS!E$10,0)*$FC$6+VLOOKUP($FA712,LTREV,LOOKUPS!E$9,0)*$FD$6+VLOOKUP($FA712,CFP,LOOKUPS!E$6,0)*$FE$6+VLOOKUP($FA712,EP,LOOKUPS!E$8,0)*$FF$6+VLOOKUP($FA712,BM,LOOKUPS!E$5,0)*$FG$6+VLOOKUP($FA712,DIV,LOOKUPS!E$7,0)*$FH$6++VLOOKUP($FA712,SIZE,LOOKUPS!E$11,0)*$FI$6),"",VLOOKUP($FA712,MOM,LOOKUPS!E$12,0)*$FB$6+VLOOKUP($FA712,STREV,LOOKUPS!E$10,0)*$FC$6+VLOOKUP($FA712,LTREV,LOOKUPS!E$9,0)*$FD$6+VLOOKUP($FA712,CFP,LOOKUPS!E$6,0)*$FE$6+VLOOKUP($FA712,EP,LOOKUPS!E$8,0)*$FF$6+VLOOKUP($FA712,BM,LOOKUPS!E$5,0)*$FG$6+VLOOKUP($FA712,DIV,LOOKUPS!E$7,0)*$FH$6++VLOOKUP($FA712,SIZE,LOOKUPS!E$11,0)*$FI$6)</f>
        <v>2.0192999999999999</v>
      </c>
      <c r="FE712" s="1">
        <f>IF(ISERROR(VLOOKUP($FA712,MOM,LOOKUPS!F$12,0)*$FB$6+VLOOKUP($FA712,STREV,LOOKUPS!F$10,0)*$FC$6+VLOOKUP($FA712,LTREV,LOOKUPS!F$9,0)*$FD$6+VLOOKUP($FA712,CFP,LOOKUPS!F$6,0)*$FE$6+VLOOKUP($FA712,EP,LOOKUPS!F$8,0)*$FF$6+VLOOKUP($FA712,BM,LOOKUPS!F$5,0)*$FG$6+VLOOKUP($FA712,DIV,LOOKUPS!F$7,0)*$FH$6++VLOOKUP($FA712,SIZE,LOOKUPS!F$11,0)*$FI$6),"",VLOOKUP($FA712,MOM,LOOKUPS!F$12,0)*$FB$6+VLOOKUP($FA712,STREV,LOOKUPS!F$10,0)*$FC$6+VLOOKUP($FA712,LTREV,LOOKUPS!F$9,0)*$FD$6+VLOOKUP($FA712,CFP,LOOKUPS!F$6,0)*$FE$6+VLOOKUP($FA712,EP,LOOKUPS!F$8,0)*$FF$6+VLOOKUP($FA712,BM,LOOKUPS!F$5,0)*$FG$6+VLOOKUP($FA712,DIV,LOOKUPS!F$7,0)*$FH$6++VLOOKUP($FA712,SIZE,LOOKUPS!F$11,0)*$FI$6)</f>
        <v>1.8617000000000001</v>
      </c>
      <c r="FF712" s="1">
        <f>IF(ISERROR(VLOOKUP($FA712,MOM,LOOKUPS!G$12,0)*$FB$6+VLOOKUP($FA712,STREV,LOOKUPS!G$10,0)*$FC$6+VLOOKUP($FA712,LTREV,LOOKUPS!G$9,0)*$FD$6+VLOOKUP($FA712,CFP,LOOKUPS!G$6,0)*$FE$6+VLOOKUP($FA712,EP,LOOKUPS!G$8,0)*$FF$6+VLOOKUP($FA712,BM,LOOKUPS!G$5,0)*$FG$6+VLOOKUP($FA712,DIV,LOOKUPS!G$7,0)*$FH$6++VLOOKUP($FA712,SIZE,LOOKUPS!G$11,0)*$FI$6),"",VLOOKUP($FA712,MOM,LOOKUPS!G$12,0)*$FB$6+VLOOKUP($FA712,STREV,LOOKUPS!G$10,0)*$FC$6+VLOOKUP($FA712,LTREV,LOOKUPS!G$9,0)*$FD$6+VLOOKUP($FA712,CFP,LOOKUPS!G$6,0)*$FE$6+VLOOKUP($FA712,EP,LOOKUPS!G$8,0)*$FF$6+VLOOKUP($FA712,BM,LOOKUPS!G$5,0)*$FG$6+VLOOKUP($FA712,DIV,LOOKUPS!G$7,0)*$FH$6++VLOOKUP($FA712,SIZE,LOOKUPS!G$11,0)*$FI$6)</f>
        <v>2.4512</v>
      </c>
      <c r="FG712" s="1">
        <f>IF(ISERROR(VLOOKUP($FA712,MOM,LOOKUPS!H$12,0)*$FB$6+VLOOKUP($FA712,STREV,LOOKUPS!H$10,0)*$FC$6+VLOOKUP($FA712,LTREV,LOOKUPS!H$9,0)*$FD$6+VLOOKUP($FA712,CFP,LOOKUPS!H$6,0)*$FE$6+VLOOKUP($FA712,EP,LOOKUPS!H$8,0)*$FF$6+VLOOKUP($FA712,BM,LOOKUPS!H$5,0)*$FG$6+VLOOKUP($FA712,DIV,LOOKUPS!H$7,0)*$FH$6++VLOOKUP($FA712,SIZE,LOOKUPS!H$11,0)*$FI$6),"",VLOOKUP($FA712,MOM,LOOKUPS!H$12,0)*$FB$6+VLOOKUP($FA712,STREV,LOOKUPS!H$10,0)*$FC$6+VLOOKUP($FA712,LTREV,LOOKUPS!H$9,0)*$FD$6+VLOOKUP($FA712,CFP,LOOKUPS!H$6,0)*$FE$6+VLOOKUP($FA712,EP,LOOKUPS!H$8,0)*$FF$6+VLOOKUP($FA712,BM,LOOKUPS!H$5,0)*$FG$6+VLOOKUP($FA712,DIV,LOOKUPS!H$7,0)*$FH$6++VLOOKUP($FA712,SIZE,LOOKUPS!H$11,0)*$FI$6)</f>
        <v>1.8618999999999999</v>
      </c>
      <c r="FH712" s="1">
        <f>IF(ISERROR(VLOOKUP($FA712,MOM,LOOKUPS!I$12,0)*$FB$6+VLOOKUP($FA712,STREV,LOOKUPS!I$10,0)*$FC$6+VLOOKUP($FA712,LTREV,LOOKUPS!I$9,0)*$FD$6+VLOOKUP($FA712,CFP,LOOKUPS!I$6,0)*$FE$6+VLOOKUP($FA712,EP,LOOKUPS!I$8,0)*$FF$6+VLOOKUP($FA712,BM,LOOKUPS!I$5,0)*$FG$6+VLOOKUP($FA712,DIV,LOOKUPS!I$7,0)*$FH$6++VLOOKUP($FA712,SIZE,LOOKUPS!I$11,0)*$FI$6),"",VLOOKUP($FA712,MOM,LOOKUPS!I$12,0)*$FB$6+VLOOKUP($FA712,STREV,LOOKUPS!I$10,0)*$FC$6+VLOOKUP($FA712,LTREV,LOOKUPS!I$9,0)*$FD$6+VLOOKUP($FA712,CFP,LOOKUPS!I$6,0)*$FE$6+VLOOKUP($FA712,EP,LOOKUPS!I$8,0)*$FF$6+VLOOKUP($FA712,BM,LOOKUPS!I$5,0)*$FG$6+VLOOKUP($FA712,DIV,LOOKUPS!I$7,0)*$FH$6++VLOOKUP($FA712,SIZE,LOOKUPS!I$11,0)*$FI$6)</f>
        <v>1.161</v>
      </c>
      <c r="FI712" s="1">
        <f>IF(ISERROR(VLOOKUP($FA712,MOM,LOOKUPS!J$12,0)*$FB$6+VLOOKUP($FA712,STREV,LOOKUPS!J$10,0)*$FC$6+VLOOKUP($FA712,LTREV,LOOKUPS!J$9,0)*$FD$6+VLOOKUP($FA712,CFP,LOOKUPS!J$6,0)*$FE$6+VLOOKUP($FA712,EP,LOOKUPS!J$8,0)*$FF$6+VLOOKUP($FA712,BM,LOOKUPS!J$5,0)*$FG$6+VLOOKUP($FA712,DIV,LOOKUPS!J$7,0)*$FH$6++VLOOKUP($FA712,SIZE,LOOKUPS!J$11,0)*$FI$6),"",VLOOKUP($FA712,MOM,LOOKUPS!J$12,0)*$FB$6+VLOOKUP($FA712,STREV,LOOKUPS!J$10,0)*$FC$6+VLOOKUP($FA712,LTREV,LOOKUPS!J$9,0)*$FD$6+VLOOKUP($FA712,CFP,LOOKUPS!J$6,0)*$FE$6+VLOOKUP($FA712,EP,LOOKUPS!J$8,0)*$FF$6+VLOOKUP($FA712,BM,LOOKUPS!J$5,0)*$FG$6+VLOOKUP($FA712,DIV,LOOKUPS!J$7,0)*$FH$6++VLOOKUP($FA712,SIZE,LOOKUPS!J$11,0)*$FI$6)</f>
        <v>1.1545000000000001</v>
      </c>
      <c r="FJ712" s="1">
        <f>IF(ISERROR(VLOOKUP($FA712,MOM,LOOKUPS!K$12,0)*$FB$6+VLOOKUP($FA712,STREV,LOOKUPS!K$10,0)*$FC$6+VLOOKUP($FA712,LTREV,LOOKUPS!K$9,0)*$FD$6+VLOOKUP($FA712,CFP,LOOKUPS!K$6,0)*$FE$6+VLOOKUP($FA712,EP,LOOKUPS!K$8,0)*$FF$6+VLOOKUP($FA712,BM,LOOKUPS!K$5,0)*$FG$6+VLOOKUP($FA712,DIV,LOOKUPS!K$7,0)*$FH$6++VLOOKUP($FA712,SIZE,LOOKUPS!K$11,0)*$FI$6),"",VLOOKUP($FA712,MOM,LOOKUPS!K$12,0)*$FB$6+VLOOKUP($FA712,STREV,LOOKUPS!K$10,0)*$FC$6+VLOOKUP($FA712,LTREV,LOOKUPS!K$9,0)*$FD$6+VLOOKUP($FA712,CFP,LOOKUPS!K$6,0)*$FE$6+VLOOKUP($FA712,EP,LOOKUPS!K$8,0)*$FF$6+VLOOKUP($FA712,BM,LOOKUPS!K$5,0)*$FG$6+VLOOKUP($FA712,DIV,LOOKUPS!K$7,0)*$FH$6++VLOOKUP($FA712,SIZE,LOOKUPS!K$11,0)*$FI$6)</f>
        <v>0.84560000000000002</v>
      </c>
      <c r="FK712" s="1">
        <f>IF(ISERROR(VLOOKUP($FA712,MOM,LOOKUPS!L$12,0)*$FB$6+VLOOKUP($FA712,STREV,LOOKUPS!L$10,0)*$FC$6+VLOOKUP($FA712,LTREV,LOOKUPS!L$9,0)*$FD$6+VLOOKUP($FA712,CFP,LOOKUPS!L$6,0)*$FE$6+VLOOKUP($FA712,EP,LOOKUPS!L$8,0)*$FF$6+VLOOKUP($FA712,BM,LOOKUPS!L$5,0)*$FG$6+VLOOKUP($FA712,DIV,LOOKUPS!L$7,0)*$FH$6++VLOOKUP($FA712,SIZE,LOOKUPS!L$11,0)*$FI$6),"",VLOOKUP($FA712,MOM,LOOKUPS!L$12,0)*$FB$6+VLOOKUP($FA712,STREV,LOOKUPS!L$10,0)*$FC$6+VLOOKUP($FA712,LTREV,LOOKUPS!L$9,0)*$FD$6+VLOOKUP($FA712,CFP,LOOKUPS!L$6,0)*$FE$6+VLOOKUP($FA712,EP,LOOKUPS!L$8,0)*$FF$6+VLOOKUP($FA712,BM,LOOKUPS!L$5,0)*$FG$6+VLOOKUP($FA712,DIV,LOOKUPS!L$7,0)*$FH$6++VLOOKUP($FA712,SIZE,LOOKUPS!L$11,0)*$FI$6)</f>
        <v>2.8464</v>
      </c>
    </row>
    <row r="713" spans="1:167" x14ac:dyDescent="0.3">
      <c r="A713" s="1">
        <v>198508</v>
      </c>
      <c r="B713" s="1">
        <v>-1.3</v>
      </c>
      <c r="C713" s="1">
        <v>-0.2</v>
      </c>
      <c r="D713" s="1">
        <v>-0.35</v>
      </c>
      <c r="E713" s="1">
        <v>-0.69</v>
      </c>
      <c r="F713" s="1">
        <v>-0.32</v>
      </c>
      <c r="G713" s="1">
        <v>-0.12</v>
      </c>
      <c r="H713" s="1">
        <v>-0.05</v>
      </c>
      <c r="I713" s="1">
        <v>0.28999999999999998</v>
      </c>
      <c r="J713" s="1">
        <v>1.03</v>
      </c>
      <c r="K713" s="1">
        <v>-0.1</v>
      </c>
      <c r="M713" s="1">
        <v>198409</v>
      </c>
      <c r="N713" s="1">
        <v>0.45</v>
      </c>
      <c r="O713" s="1">
        <v>2.58</v>
      </c>
      <c r="P713" s="1">
        <v>2.04</v>
      </c>
      <c r="Q713" s="1">
        <v>1.24</v>
      </c>
      <c r="R713" s="1">
        <v>1.25</v>
      </c>
      <c r="S713" s="1">
        <v>0.34</v>
      </c>
      <c r="T713" s="1">
        <v>-1.33</v>
      </c>
      <c r="U713" s="1">
        <v>-2.44</v>
      </c>
      <c r="V713" s="1">
        <v>-2.35</v>
      </c>
      <c r="W713" s="1">
        <v>-3.07</v>
      </c>
      <c r="Y713" s="1">
        <v>198908</v>
      </c>
      <c r="Z713" s="1">
        <v>0.52</v>
      </c>
      <c r="AA713" s="1">
        <v>2.04</v>
      </c>
      <c r="AB713" s="1">
        <v>3.29</v>
      </c>
      <c r="AC713" s="1">
        <v>1.24</v>
      </c>
      <c r="AD713" s="1">
        <v>3.27</v>
      </c>
      <c r="AE713" s="1">
        <v>1.47</v>
      </c>
      <c r="AF713" s="1">
        <v>2.41</v>
      </c>
      <c r="AG713" s="1">
        <v>3.05</v>
      </c>
      <c r="AH713" s="1">
        <v>2.69</v>
      </c>
      <c r="AI713" s="1">
        <v>2.4</v>
      </c>
      <c r="AK713">
        <v>201002</v>
      </c>
      <c r="AL713">
        <v>3.68</v>
      </c>
      <c r="AM713">
        <v>3.15</v>
      </c>
      <c r="AN713">
        <v>3.9</v>
      </c>
      <c r="AO713">
        <v>5.22</v>
      </c>
      <c r="AP713">
        <v>3.11</v>
      </c>
      <c r="AQ713">
        <v>3.48</v>
      </c>
      <c r="AR713">
        <v>3.42</v>
      </c>
      <c r="AS713">
        <v>5.2</v>
      </c>
      <c r="AT713">
        <v>5.26</v>
      </c>
      <c r="AU713">
        <v>3.31</v>
      </c>
      <c r="AV713">
        <v>2.84</v>
      </c>
      <c r="AW713">
        <v>3.26</v>
      </c>
      <c r="AX713">
        <v>3.74</v>
      </c>
      <c r="AY713">
        <v>2.71</v>
      </c>
      <c r="AZ713">
        <v>4.16</v>
      </c>
      <c r="BA713">
        <v>5.26</v>
      </c>
      <c r="BB713">
        <v>5.15</v>
      </c>
      <c r="BC713">
        <v>4.5599999999999996</v>
      </c>
      <c r="BD713">
        <v>5.92</v>
      </c>
      <c r="BF713" s="1">
        <v>201002</v>
      </c>
      <c r="BG713" s="1">
        <v>3.77</v>
      </c>
      <c r="BH713" s="1">
        <v>3.53</v>
      </c>
      <c r="BI713" s="1">
        <v>3.44</v>
      </c>
      <c r="BJ713" s="1">
        <v>4.92</v>
      </c>
      <c r="BK713" s="1">
        <v>3.53</v>
      </c>
      <c r="BL713" s="1">
        <v>3.44</v>
      </c>
      <c r="BM713" s="1">
        <v>3.16</v>
      </c>
      <c r="BN713" s="1">
        <v>4.68</v>
      </c>
      <c r="BO713" s="1">
        <v>4.76</v>
      </c>
      <c r="BP713" s="1">
        <v>3.6</v>
      </c>
      <c r="BQ713" s="1">
        <v>3.43</v>
      </c>
      <c r="BR713" s="1">
        <v>3.52</v>
      </c>
      <c r="BS713" s="1">
        <v>3.36</v>
      </c>
      <c r="BT713" s="1">
        <v>3.06</v>
      </c>
      <c r="BU713" s="1">
        <v>3.26</v>
      </c>
      <c r="BV713" s="1">
        <v>4.09</v>
      </c>
      <c r="BW713" s="1">
        <v>5.36</v>
      </c>
      <c r="BX713" s="1">
        <v>4.3099999999999996</v>
      </c>
      <c r="BY713" s="1">
        <v>5.12</v>
      </c>
      <c r="CA713" s="1">
        <v>198502</v>
      </c>
      <c r="CB713" s="1">
        <v>9.39</v>
      </c>
      <c r="CC713" s="1">
        <v>5.33</v>
      </c>
      <c r="CD713" s="1">
        <v>4.5</v>
      </c>
      <c r="CE713" s="1">
        <v>3.44</v>
      </c>
      <c r="CF713" s="1">
        <v>5.45</v>
      </c>
      <c r="CG713" s="1">
        <v>4.96</v>
      </c>
      <c r="CH713" s="1">
        <v>4.1500000000000004</v>
      </c>
      <c r="CI713" s="1">
        <v>3.97</v>
      </c>
      <c r="CJ713" s="1">
        <v>3.45</v>
      </c>
      <c r="CK713" s="1">
        <v>5.0999999999999996</v>
      </c>
      <c r="CL713" s="1">
        <v>6.31</v>
      </c>
      <c r="CM713" s="1">
        <v>4.88</v>
      </c>
      <c r="CN713" s="1">
        <v>5.05</v>
      </c>
      <c r="CO713" s="1">
        <v>3.48</v>
      </c>
      <c r="CP713" s="1">
        <v>4.9400000000000004</v>
      </c>
      <c r="CQ713" s="1">
        <v>4.54</v>
      </c>
      <c r="CR713" s="1">
        <v>3.43</v>
      </c>
      <c r="CS713" s="1">
        <v>1.89</v>
      </c>
      <c r="CT713" s="1">
        <v>4.62</v>
      </c>
      <c r="CV713" s="1">
        <v>198602</v>
      </c>
      <c r="CW713" s="1">
        <v>5.5</v>
      </c>
      <c r="CX713" s="1">
        <v>7.33</v>
      </c>
      <c r="CY713" s="1">
        <v>8.0500000000000007</v>
      </c>
      <c r="CZ713" s="1">
        <v>6.22</v>
      </c>
      <c r="DA713" s="1">
        <v>7.27</v>
      </c>
      <c r="DB713" s="1">
        <v>7.65</v>
      </c>
      <c r="DC713" s="1">
        <v>8.27</v>
      </c>
      <c r="DD713" s="1">
        <v>7.47</v>
      </c>
      <c r="DE713" s="1">
        <v>5.75</v>
      </c>
      <c r="DF713" s="1">
        <v>7.79</v>
      </c>
      <c r="DG713" s="1">
        <v>6.54</v>
      </c>
      <c r="DH713" s="1">
        <v>7.5</v>
      </c>
      <c r="DI713" s="1">
        <v>7.79</v>
      </c>
      <c r="DJ713" s="1">
        <v>8.6199999999999992</v>
      </c>
      <c r="DK713" s="1">
        <v>7.92</v>
      </c>
      <c r="DL713" s="1">
        <v>7.91</v>
      </c>
      <c r="DM713" s="1">
        <v>6.99</v>
      </c>
      <c r="DN713" s="1">
        <v>5.57</v>
      </c>
      <c r="DO713" s="1">
        <v>5.94</v>
      </c>
      <c r="DQ713" s="1">
        <v>198502</v>
      </c>
      <c r="DR713" s="1">
        <v>-99.99</v>
      </c>
      <c r="DS713" s="1">
        <v>5.68</v>
      </c>
      <c r="DT713" s="1">
        <v>1.72</v>
      </c>
      <c r="DU713" s="1">
        <v>1.93</v>
      </c>
      <c r="DV713" s="1">
        <v>6.01</v>
      </c>
      <c r="DW713" s="1">
        <v>2.57</v>
      </c>
      <c r="DX713" s="1">
        <v>1.04</v>
      </c>
      <c r="DY713" s="1">
        <v>1.64</v>
      </c>
      <c r="DZ713" s="1">
        <v>1.95</v>
      </c>
      <c r="EA713" s="1">
        <v>6.65</v>
      </c>
      <c r="EB713" s="1">
        <v>2.72</v>
      </c>
      <c r="EC713" s="1">
        <v>2.36</v>
      </c>
      <c r="ED713" s="1">
        <v>2.82</v>
      </c>
      <c r="EE713" s="1">
        <v>1.41</v>
      </c>
      <c r="EF713" s="1">
        <v>0.61</v>
      </c>
      <c r="EG713" s="1">
        <v>1.42</v>
      </c>
      <c r="EH713" s="1">
        <v>1.88</v>
      </c>
      <c r="EI713" s="1">
        <v>1.99</v>
      </c>
      <c r="EJ713" s="1">
        <v>1.9</v>
      </c>
      <c r="EL713">
        <v>198502</v>
      </c>
      <c r="EM713">
        <v>1.22</v>
      </c>
      <c r="EN713">
        <v>0.76</v>
      </c>
      <c r="EO713">
        <v>-0.13</v>
      </c>
      <c r="EP713">
        <v>0.57999999999999996</v>
      </c>
      <c r="ER713" s="1">
        <v>198508</v>
      </c>
      <c r="ES713" s="1">
        <v>1.82</v>
      </c>
      <c r="EU713" s="1">
        <v>198409</v>
      </c>
      <c r="EV713" s="1">
        <v>4.3499999999999996</v>
      </c>
      <c r="EX713" s="1">
        <v>198908</v>
      </c>
      <c r="EY713" s="1">
        <v>0.14000000000000001</v>
      </c>
      <c r="FA713" s="1">
        <v>198508</v>
      </c>
      <c r="FB713" s="1">
        <f>IF(ISERROR(VLOOKUP($FA713,MOM,LOOKUPS!C$12,0)*$FB$6+VLOOKUP($FA713,STREV,LOOKUPS!C$10,0)*$FC$6+VLOOKUP($FA713,LTREV,LOOKUPS!C$9,0)*$FD$6+VLOOKUP($FA713,CFP,LOOKUPS!C$6,0)*$FE$6+VLOOKUP($FA713,EP,LOOKUPS!C$8,0)*$FF$6+VLOOKUP($FA713,BM,LOOKUPS!C$5,0)*$FG$6+VLOOKUP($FA713,DIV,LOOKUPS!C$7,0)*$FH$6++VLOOKUP($FA713,SIZE,LOOKUPS!C$11,0)*$FI$6),"",VLOOKUP($FA713,MOM,LOOKUPS!C$12,0)*$FB$6+VLOOKUP($FA713,STREV,LOOKUPS!C$10,0)*$FC$6+VLOOKUP($FA713,LTREV,LOOKUPS!C$9,0)*$FD$6+VLOOKUP($FA713,CFP,LOOKUPS!C$6,0)*$FE$6+VLOOKUP($FA713,EP,LOOKUPS!C$8,0)*$FF$6+VLOOKUP($FA713,BM,LOOKUPS!C$5,0)*$FG$6+VLOOKUP($FA713,DIV,LOOKUPS!C$7,0)*$FH$6++VLOOKUP($FA713,SIZE,LOOKUPS!C$11,0)*$FI$6)</f>
        <v>-1.3172000000000001</v>
      </c>
      <c r="FC713" s="1">
        <f>IF(ISERROR(VLOOKUP($FA713,MOM,LOOKUPS!D$12,0)*$FB$6+VLOOKUP($FA713,STREV,LOOKUPS!D$10,0)*$FC$6+VLOOKUP($FA713,LTREV,LOOKUPS!D$9,0)*$FD$6+VLOOKUP($FA713,CFP,LOOKUPS!D$6,0)*$FE$6+VLOOKUP($FA713,EP,LOOKUPS!D$8,0)*$FF$6+VLOOKUP($FA713,BM,LOOKUPS!D$5,0)*$FG$6+VLOOKUP($FA713,DIV,LOOKUPS!D$7,0)*$FH$6++VLOOKUP($FA713,SIZE,LOOKUPS!D$11,0)*$FI$6),"",VLOOKUP($FA713,MOM,LOOKUPS!D$12,0)*$FB$6+VLOOKUP($FA713,STREV,LOOKUPS!D$10,0)*$FC$6+VLOOKUP($FA713,LTREV,LOOKUPS!D$9,0)*$FD$6+VLOOKUP($FA713,CFP,LOOKUPS!D$6,0)*$FE$6+VLOOKUP($FA713,EP,LOOKUPS!D$8,0)*$FF$6+VLOOKUP($FA713,BM,LOOKUPS!D$5,0)*$FG$6+VLOOKUP($FA713,DIV,LOOKUPS!D$7,0)*$FH$6++VLOOKUP($FA713,SIZE,LOOKUPS!D$11,0)*$FI$6)</f>
        <v>-0.78230000000000011</v>
      </c>
      <c r="FD713" s="1">
        <f>IF(ISERROR(VLOOKUP($FA713,MOM,LOOKUPS!E$12,0)*$FB$6+VLOOKUP($FA713,STREV,LOOKUPS!E$10,0)*$FC$6+VLOOKUP($FA713,LTREV,LOOKUPS!E$9,0)*$FD$6+VLOOKUP($FA713,CFP,LOOKUPS!E$6,0)*$FE$6+VLOOKUP($FA713,EP,LOOKUPS!E$8,0)*$FF$6+VLOOKUP($FA713,BM,LOOKUPS!E$5,0)*$FG$6+VLOOKUP($FA713,DIV,LOOKUPS!E$7,0)*$FH$6++VLOOKUP($FA713,SIZE,LOOKUPS!E$11,0)*$FI$6),"",VLOOKUP($FA713,MOM,LOOKUPS!E$12,0)*$FB$6+VLOOKUP($FA713,STREV,LOOKUPS!E$10,0)*$FC$6+VLOOKUP($FA713,LTREV,LOOKUPS!E$9,0)*$FD$6+VLOOKUP($FA713,CFP,LOOKUPS!E$6,0)*$FE$6+VLOOKUP($FA713,EP,LOOKUPS!E$8,0)*$FF$6+VLOOKUP($FA713,BM,LOOKUPS!E$5,0)*$FG$6+VLOOKUP($FA713,DIV,LOOKUPS!E$7,0)*$FH$6++VLOOKUP($FA713,SIZE,LOOKUPS!E$11,0)*$FI$6)</f>
        <v>-0.58699999999999997</v>
      </c>
      <c r="FE713" s="1">
        <f>IF(ISERROR(VLOOKUP($FA713,MOM,LOOKUPS!F$12,0)*$FB$6+VLOOKUP($FA713,STREV,LOOKUPS!F$10,0)*$FC$6+VLOOKUP($FA713,LTREV,LOOKUPS!F$9,0)*$FD$6+VLOOKUP($FA713,CFP,LOOKUPS!F$6,0)*$FE$6+VLOOKUP($FA713,EP,LOOKUPS!F$8,0)*$FF$6+VLOOKUP($FA713,BM,LOOKUPS!F$5,0)*$FG$6+VLOOKUP($FA713,DIV,LOOKUPS!F$7,0)*$FH$6++VLOOKUP($FA713,SIZE,LOOKUPS!F$11,0)*$FI$6),"",VLOOKUP($FA713,MOM,LOOKUPS!F$12,0)*$FB$6+VLOOKUP($FA713,STREV,LOOKUPS!F$10,0)*$FC$6+VLOOKUP($FA713,LTREV,LOOKUPS!F$9,0)*$FD$6+VLOOKUP($FA713,CFP,LOOKUPS!F$6,0)*$FE$6+VLOOKUP($FA713,EP,LOOKUPS!F$8,0)*$FF$6+VLOOKUP($FA713,BM,LOOKUPS!F$5,0)*$FG$6+VLOOKUP($FA713,DIV,LOOKUPS!F$7,0)*$FH$6++VLOOKUP($FA713,SIZE,LOOKUPS!F$11,0)*$FI$6)</f>
        <v>-0.1636</v>
      </c>
      <c r="FF713" s="1">
        <f>IF(ISERROR(VLOOKUP($FA713,MOM,LOOKUPS!G$12,0)*$FB$6+VLOOKUP($FA713,STREV,LOOKUPS!G$10,0)*$FC$6+VLOOKUP($FA713,LTREV,LOOKUPS!G$9,0)*$FD$6+VLOOKUP($FA713,CFP,LOOKUPS!G$6,0)*$FE$6+VLOOKUP($FA713,EP,LOOKUPS!G$8,0)*$FF$6+VLOOKUP($FA713,BM,LOOKUPS!G$5,0)*$FG$6+VLOOKUP($FA713,DIV,LOOKUPS!G$7,0)*$FH$6++VLOOKUP($FA713,SIZE,LOOKUPS!G$11,0)*$FI$6),"",VLOOKUP($FA713,MOM,LOOKUPS!G$12,0)*$FB$6+VLOOKUP($FA713,STREV,LOOKUPS!G$10,0)*$FC$6+VLOOKUP($FA713,LTREV,LOOKUPS!G$9,0)*$FD$6+VLOOKUP($FA713,CFP,LOOKUPS!G$6,0)*$FE$6+VLOOKUP($FA713,EP,LOOKUPS!G$8,0)*$FF$6+VLOOKUP($FA713,BM,LOOKUPS!G$5,0)*$FG$6+VLOOKUP($FA713,DIV,LOOKUPS!G$7,0)*$FH$6++VLOOKUP($FA713,SIZE,LOOKUPS!G$11,0)*$FI$6)</f>
        <v>-6.7300000000000013E-2</v>
      </c>
      <c r="FG713" s="1">
        <f>IF(ISERROR(VLOOKUP($FA713,MOM,LOOKUPS!H$12,0)*$FB$6+VLOOKUP($FA713,STREV,LOOKUPS!H$10,0)*$FC$6+VLOOKUP($FA713,LTREV,LOOKUPS!H$9,0)*$FD$6+VLOOKUP($FA713,CFP,LOOKUPS!H$6,0)*$FE$6+VLOOKUP($FA713,EP,LOOKUPS!H$8,0)*$FF$6+VLOOKUP($FA713,BM,LOOKUPS!H$5,0)*$FG$6+VLOOKUP($FA713,DIV,LOOKUPS!H$7,0)*$FH$6++VLOOKUP($FA713,SIZE,LOOKUPS!H$11,0)*$FI$6),"",VLOOKUP($FA713,MOM,LOOKUPS!H$12,0)*$FB$6+VLOOKUP($FA713,STREV,LOOKUPS!H$10,0)*$FC$6+VLOOKUP($FA713,LTREV,LOOKUPS!H$9,0)*$FD$6+VLOOKUP($FA713,CFP,LOOKUPS!H$6,0)*$FE$6+VLOOKUP($FA713,EP,LOOKUPS!H$8,0)*$FF$6+VLOOKUP($FA713,BM,LOOKUPS!H$5,0)*$FG$6+VLOOKUP($FA713,DIV,LOOKUPS!H$7,0)*$FH$6++VLOOKUP($FA713,SIZE,LOOKUPS!H$11,0)*$FI$6)</f>
        <v>-0.36660000000000004</v>
      </c>
      <c r="FH713" s="1">
        <f>IF(ISERROR(VLOOKUP($FA713,MOM,LOOKUPS!I$12,0)*$FB$6+VLOOKUP($FA713,STREV,LOOKUPS!I$10,0)*$FC$6+VLOOKUP($FA713,LTREV,LOOKUPS!I$9,0)*$FD$6+VLOOKUP($FA713,CFP,LOOKUPS!I$6,0)*$FE$6+VLOOKUP($FA713,EP,LOOKUPS!I$8,0)*$FF$6+VLOOKUP($FA713,BM,LOOKUPS!I$5,0)*$FG$6+VLOOKUP($FA713,DIV,LOOKUPS!I$7,0)*$FH$6++VLOOKUP($FA713,SIZE,LOOKUPS!I$11,0)*$FI$6),"",VLOOKUP($FA713,MOM,LOOKUPS!I$12,0)*$FB$6+VLOOKUP($FA713,STREV,LOOKUPS!I$10,0)*$FC$6+VLOOKUP($FA713,LTREV,LOOKUPS!I$9,0)*$FD$6+VLOOKUP($FA713,CFP,LOOKUPS!I$6,0)*$FE$6+VLOOKUP($FA713,EP,LOOKUPS!I$8,0)*$FF$6+VLOOKUP($FA713,BM,LOOKUPS!I$5,0)*$FG$6+VLOOKUP($FA713,DIV,LOOKUPS!I$7,0)*$FH$6++VLOOKUP($FA713,SIZE,LOOKUPS!I$11,0)*$FI$6)</f>
        <v>-0.25570000000000004</v>
      </c>
      <c r="FI713" s="1">
        <f>IF(ISERROR(VLOOKUP($FA713,MOM,LOOKUPS!J$12,0)*$FB$6+VLOOKUP($FA713,STREV,LOOKUPS!J$10,0)*$FC$6+VLOOKUP($FA713,LTREV,LOOKUPS!J$9,0)*$FD$6+VLOOKUP($FA713,CFP,LOOKUPS!J$6,0)*$FE$6+VLOOKUP($FA713,EP,LOOKUPS!J$8,0)*$FF$6+VLOOKUP($FA713,BM,LOOKUPS!J$5,0)*$FG$6+VLOOKUP($FA713,DIV,LOOKUPS!J$7,0)*$FH$6++VLOOKUP($FA713,SIZE,LOOKUPS!J$11,0)*$FI$6),"",VLOOKUP($FA713,MOM,LOOKUPS!J$12,0)*$FB$6+VLOOKUP($FA713,STREV,LOOKUPS!J$10,0)*$FC$6+VLOOKUP($FA713,LTREV,LOOKUPS!J$9,0)*$FD$6+VLOOKUP($FA713,CFP,LOOKUPS!J$6,0)*$FE$6+VLOOKUP($FA713,EP,LOOKUPS!J$8,0)*$FF$6+VLOOKUP($FA713,BM,LOOKUPS!J$5,0)*$FG$6+VLOOKUP($FA713,DIV,LOOKUPS!J$7,0)*$FH$6++VLOOKUP($FA713,SIZE,LOOKUPS!J$11,0)*$FI$6)</f>
        <v>-0.25310000000000005</v>
      </c>
      <c r="FJ713" s="1">
        <f>IF(ISERROR(VLOOKUP($FA713,MOM,LOOKUPS!K$12,0)*$FB$6+VLOOKUP($FA713,STREV,LOOKUPS!K$10,0)*$FC$6+VLOOKUP($FA713,LTREV,LOOKUPS!K$9,0)*$FD$6+VLOOKUP($FA713,CFP,LOOKUPS!K$6,0)*$FE$6+VLOOKUP($FA713,EP,LOOKUPS!K$8,0)*$FF$6+VLOOKUP($FA713,BM,LOOKUPS!K$5,0)*$FG$6+VLOOKUP($FA713,DIV,LOOKUPS!K$7,0)*$FH$6++VLOOKUP($FA713,SIZE,LOOKUPS!K$11,0)*$FI$6),"",VLOOKUP($FA713,MOM,LOOKUPS!K$12,0)*$FB$6+VLOOKUP($FA713,STREV,LOOKUPS!K$10,0)*$FC$6+VLOOKUP($FA713,LTREV,LOOKUPS!K$9,0)*$FD$6+VLOOKUP($FA713,CFP,LOOKUPS!K$6,0)*$FE$6+VLOOKUP($FA713,EP,LOOKUPS!K$8,0)*$FF$6+VLOOKUP($FA713,BM,LOOKUPS!K$5,0)*$FG$6+VLOOKUP($FA713,DIV,LOOKUPS!K$7,0)*$FH$6++VLOOKUP($FA713,SIZE,LOOKUPS!K$11,0)*$FI$6)</f>
        <v>1.5700000000000019E-2</v>
      </c>
      <c r="FK713" s="1">
        <f>IF(ISERROR(VLOOKUP($FA713,MOM,LOOKUPS!L$12,0)*$FB$6+VLOOKUP($FA713,STREV,LOOKUPS!L$10,0)*$FC$6+VLOOKUP($FA713,LTREV,LOOKUPS!L$9,0)*$FD$6+VLOOKUP($FA713,CFP,LOOKUPS!L$6,0)*$FE$6+VLOOKUP($FA713,EP,LOOKUPS!L$8,0)*$FF$6+VLOOKUP($FA713,BM,LOOKUPS!L$5,0)*$FG$6+VLOOKUP($FA713,DIV,LOOKUPS!L$7,0)*$FH$6++VLOOKUP($FA713,SIZE,LOOKUPS!L$11,0)*$FI$6),"",VLOOKUP($FA713,MOM,LOOKUPS!L$12,0)*$FB$6+VLOOKUP($FA713,STREV,LOOKUPS!L$10,0)*$FC$6+VLOOKUP($FA713,LTREV,LOOKUPS!L$9,0)*$FD$6+VLOOKUP($FA713,CFP,LOOKUPS!L$6,0)*$FE$6+VLOOKUP($FA713,EP,LOOKUPS!L$8,0)*$FF$6+VLOOKUP($FA713,BM,LOOKUPS!L$5,0)*$FG$6+VLOOKUP($FA713,DIV,LOOKUPS!L$7,0)*$FH$6++VLOOKUP($FA713,SIZE,LOOKUPS!L$11,0)*$FI$6)</f>
        <v>-0.12400000000000001</v>
      </c>
    </row>
    <row r="714" spans="1:167" x14ac:dyDescent="0.3">
      <c r="A714" s="1">
        <v>198509</v>
      </c>
      <c r="B714" s="1">
        <v>-8.23</v>
      </c>
      <c r="C714" s="1">
        <v>-6.45</v>
      </c>
      <c r="D714" s="1">
        <v>-5.31</v>
      </c>
      <c r="E714" s="1">
        <v>-4.49</v>
      </c>
      <c r="F714" s="1">
        <v>-3.78</v>
      </c>
      <c r="G714" s="1">
        <v>-4.07</v>
      </c>
      <c r="H714" s="1">
        <v>-4.37</v>
      </c>
      <c r="I714" s="1">
        <v>-4.2300000000000004</v>
      </c>
      <c r="J714" s="1">
        <v>-4.25</v>
      </c>
      <c r="K714" s="1">
        <v>-5.74</v>
      </c>
      <c r="M714" s="1">
        <v>198410</v>
      </c>
      <c r="N714" s="1">
        <v>-3.47</v>
      </c>
      <c r="O714" s="1">
        <v>-3.89</v>
      </c>
      <c r="P714" s="1">
        <v>-1.74</v>
      </c>
      <c r="Q714" s="1">
        <v>-1.79</v>
      </c>
      <c r="R714" s="1">
        <v>-2.3199999999999998</v>
      </c>
      <c r="S714" s="1">
        <v>0.16</v>
      </c>
      <c r="T714" s="1">
        <v>-0.38</v>
      </c>
      <c r="U714" s="1">
        <v>-0.77</v>
      </c>
      <c r="V714" s="1">
        <v>-0.3</v>
      </c>
      <c r="W714" s="1">
        <v>-3.44</v>
      </c>
      <c r="Y714" s="1">
        <v>198909</v>
      </c>
      <c r="Z714" s="1">
        <v>1.28</v>
      </c>
      <c r="AA714" s="1">
        <v>0.23</v>
      </c>
      <c r="AB714" s="1">
        <v>-0.54</v>
      </c>
      <c r="AC714" s="1">
        <v>-0.37</v>
      </c>
      <c r="AD714" s="1">
        <v>-1.1499999999999999</v>
      </c>
      <c r="AE714" s="1">
        <v>-1.62</v>
      </c>
      <c r="AF714" s="1">
        <v>0.44</v>
      </c>
      <c r="AG714" s="1">
        <v>-0.06</v>
      </c>
      <c r="AH714" s="1">
        <v>0.23</v>
      </c>
      <c r="AI714" s="1">
        <v>0.41</v>
      </c>
      <c r="AK714">
        <v>201003</v>
      </c>
      <c r="AL714">
        <v>9.2899999999999991</v>
      </c>
      <c r="AM714">
        <v>6.88</v>
      </c>
      <c r="AN714">
        <v>6.92</v>
      </c>
      <c r="AO714">
        <v>8.1999999999999993</v>
      </c>
      <c r="AP714">
        <v>6.88</v>
      </c>
      <c r="AQ714">
        <v>6.82</v>
      </c>
      <c r="AR714">
        <v>6.94</v>
      </c>
      <c r="AS714">
        <v>8.69</v>
      </c>
      <c r="AT714">
        <v>7.36</v>
      </c>
      <c r="AU714">
        <v>6.72</v>
      </c>
      <c r="AV714">
        <v>7.1</v>
      </c>
      <c r="AW714">
        <v>6.85</v>
      </c>
      <c r="AX714">
        <v>6.78</v>
      </c>
      <c r="AY714">
        <v>6.44</v>
      </c>
      <c r="AZ714">
        <v>7.47</v>
      </c>
      <c r="BA714">
        <v>7.05</v>
      </c>
      <c r="BB714">
        <v>9.9499999999999993</v>
      </c>
      <c r="BC714">
        <v>6.8</v>
      </c>
      <c r="BD714">
        <v>7.88</v>
      </c>
      <c r="BF714" s="1">
        <v>201003</v>
      </c>
      <c r="BG714" s="1">
        <v>9.26</v>
      </c>
      <c r="BH714" s="1">
        <v>7.02</v>
      </c>
      <c r="BI714" s="1">
        <v>6.76</v>
      </c>
      <c r="BJ714" s="1">
        <v>7.85</v>
      </c>
      <c r="BK714" s="1">
        <v>7.04</v>
      </c>
      <c r="BL714" s="1">
        <v>6.71</v>
      </c>
      <c r="BM714" s="1">
        <v>6.7</v>
      </c>
      <c r="BN714" s="1">
        <v>7.8</v>
      </c>
      <c r="BO714" s="1">
        <v>7.64</v>
      </c>
      <c r="BP714" s="1">
        <v>7.26</v>
      </c>
      <c r="BQ714" s="1">
        <v>6.71</v>
      </c>
      <c r="BR714" s="1">
        <v>6.99</v>
      </c>
      <c r="BS714" s="1">
        <v>6.4</v>
      </c>
      <c r="BT714" s="1">
        <v>7.24</v>
      </c>
      <c r="BU714" s="1">
        <v>6.16</v>
      </c>
      <c r="BV714" s="1">
        <v>7.27</v>
      </c>
      <c r="BW714" s="1">
        <v>8.4</v>
      </c>
      <c r="BX714" s="1">
        <v>8.25</v>
      </c>
      <c r="BY714" s="1">
        <v>7.15</v>
      </c>
      <c r="CA714" s="1">
        <v>198503</v>
      </c>
      <c r="CB714" s="1">
        <v>2.2999999999999998</v>
      </c>
      <c r="CC714" s="1">
        <v>-2.27</v>
      </c>
      <c r="CD714" s="1">
        <v>-1.6</v>
      </c>
      <c r="CE714" s="1">
        <v>0.78</v>
      </c>
      <c r="CF714" s="1">
        <v>-2.58</v>
      </c>
      <c r="CG714" s="1">
        <v>-1.9</v>
      </c>
      <c r="CH714" s="1">
        <v>-1.5</v>
      </c>
      <c r="CI714" s="1">
        <v>-0.2</v>
      </c>
      <c r="CJ714" s="1">
        <v>1.21</v>
      </c>
      <c r="CK714" s="1">
        <v>-2.1800000000000002</v>
      </c>
      <c r="CL714" s="1">
        <v>-3.55</v>
      </c>
      <c r="CM714" s="1">
        <v>-1.1000000000000001</v>
      </c>
      <c r="CN714" s="1">
        <v>-2.78</v>
      </c>
      <c r="CO714" s="1">
        <v>-2.88</v>
      </c>
      <c r="CP714" s="1">
        <v>0.11</v>
      </c>
      <c r="CQ714" s="1">
        <v>-0.35</v>
      </c>
      <c r="CR714" s="1">
        <v>-0.06</v>
      </c>
      <c r="CS714" s="1">
        <v>1.26</v>
      </c>
      <c r="CT714" s="1">
        <v>1.17</v>
      </c>
      <c r="CV714" s="1">
        <v>198603</v>
      </c>
      <c r="CW714" s="1">
        <v>4.3899999999999997</v>
      </c>
      <c r="CX714" s="1">
        <v>4.9400000000000004</v>
      </c>
      <c r="CY714" s="1">
        <v>5.92</v>
      </c>
      <c r="CZ714" s="1">
        <v>4.9400000000000004</v>
      </c>
      <c r="DA714" s="1">
        <v>4.8499999999999996</v>
      </c>
      <c r="DB714" s="1">
        <v>6.04</v>
      </c>
      <c r="DC714" s="1">
        <v>5.51</v>
      </c>
      <c r="DD714" s="1">
        <v>5.58</v>
      </c>
      <c r="DE714" s="1">
        <v>4.6100000000000003</v>
      </c>
      <c r="DF714" s="1">
        <v>4.6100000000000003</v>
      </c>
      <c r="DG714" s="1">
        <v>5.18</v>
      </c>
      <c r="DH714" s="1">
        <v>5.19</v>
      </c>
      <c r="DI714" s="1">
        <v>6.86</v>
      </c>
      <c r="DJ714" s="1">
        <v>5.07</v>
      </c>
      <c r="DK714" s="1">
        <v>5.95</v>
      </c>
      <c r="DL714" s="1">
        <v>5.68</v>
      </c>
      <c r="DM714" s="1">
        <v>5.48</v>
      </c>
      <c r="DN714" s="1">
        <v>4.3899999999999997</v>
      </c>
      <c r="DO714" s="1">
        <v>4.82</v>
      </c>
      <c r="DQ714" s="1">
        <v>198503</v>
      </c>
      <c r="DR714" s="1">
        <v>-99.99</v>
      </c>
      <c r="DS714" s="1">
        <v>-1.07</v>
      </c>
      <c r="DT714" s="1">
        <v>-1.27</v>
      </c>
      <c r="DU714" s="1">
        <v>0.53</v>
      </c>
      <c r="DV714" s="1">
        <v>-0.94</v>
      </c>
      <c r="DW714" s="1">
        <v>-2.17</v>
      </c>
      <c r="DX714" s="1">
        <v>-1.25</v>
      </c>
      <c r="DY714" s="1">
        <v>-0.25</v>
      </c>
      <c r="DZ714" s="1">
        <v>0.99</v>
      </c>
      <c r="EA714" s="1">
        <v>-0.82</v>
      </c>
      <c r="EB714" s="1">
        <v>-1.54</v>
      </c>
      <c r="EC714" s="1">
        <v>-2.38</v>
      </c>
      <c r="ED714" s="1">
        <v>-1.91</v>
      </c>
      <c r="EE714" s="1">
        <v>-1.02</v>
      </c>
      <c r="EF714" s="1">
        <v>-1.51</v>
      </c>
      <c r="EG714" s="1">
        <v>-0.17</v>
      </c>
      <c r="EH714" s="1">
        <v>-0.34</v>
      </c>
      <c r="EI714" s="1">
        <v>1.08</v>
      </c>
      <c r="EJ714" s="1">
        <v>0.9</v>
      </c>
      <c r="EL714">
        <v>198503</v>
      </c>
      <c r="EM714">
        <v>-0.84</v>
      </c>
      <c r="EN714">
        <v>-1.1499999999999999</v>
      </c>
      <c r="EO714">
        <v>4.0999999999999996</v>
      </c>
      <c r="EP714">
        <v>0.62</v>
      </c>
      <c r="ER714" s="1">
        <v>198509</v>
      </c>
      <c r="ES714" s="1">
        <v>1.48</v>
      </c>
      <c r="EU714" s="1">
        <v>198410</v>
      </c>
      <c r="EV714" s="1">
        <v>-1.26</v>
      </c>
      <c r="EX714" s="1">
        <v>198909</v>
      </c>
      <c r="EY714" s="1">
        <v>-2.81</v>
      </c>
      <c r="FA714" s="1">
        <v>198509</v>
      </c>
      <c r="FB714" s="1">
        <f>IF(ISERROR(VLOOKUP($FA714,MOM,LOOKUPS!C$12,0)*$FB$6+VLOOKUP($FA714,STREV,LOOKUPS!C$10,0)*$FC$6+VLOOKUP($FA714,LTREV,LOOKUPS!C$9,0)*$FD$6+VLOOKUP($FA714,CFP,LOOKUPS!C$6,0)*$FE$6+VLOOKUP($FA714,EP,LOOKUPS!C$8,0)*$FF$6+VLOOKUP($FA714,BM,LOOKUPS!C$5,0)*$FG$6+VLOOKUP($FA714,DIV,LOOKUPS!C$7,0)*$FH$6++VLOOKUP($FA714,SIZE,LOOKUPS!C$11,0)*$FI$6),"",VLOOKUP($FA714,MOM,LOOKUPS!C$12,0)*$FB$6+VLOOKUP($FA714,STREV,LOOKUPS!C$10,0)*$FC$6+VLOOKUP($FA714,LTREV,LOOKUPS!C$9,0)*$FD$6+VLOOKUP($FA714,CFP,LOOKUPS!C$6,0)*$FE$6+VLOOKUP($FA714,EP,LOOKUPS!C$8,0)*$FF$6+VLOOKUP($FA714,BM,LOOKUPS!C$5,0)*$FG$6+VLOOKUP($FA714,DIV,LOOKUPS!C$7,0)*$FH$6++VLOOKUP($FA714,SIZE,LOOKUPS!C$11,0)*$FI$6)</f>
        <v>-7.8597000000000001</v>
      </c>
      <c r="FC714" s="1">
        <f>IF(ISERROR(VLOOKUP($FA714,MOM,LOOKUPS!D$12,0)*$FB$6+VLOOKUP($FA714,STREV,LOOKUPS!D$10,0)*$FC$6+VLOOKUP($FA714,LTREV,LOOKUPS!D$9,0)*$FD$6+VLOOKUP($FA714,CFP,LOOKUPS!D$6,0)*$FE$6+VLOOKUP($FA714,EP,LOOKUPS!D$8,0)*$FF$6+VLOOKUP($FA714,BM,LOOKUPS!D$5,0)*$FG$6+VLOOKUP($FA714,DIV,LOOKUPS!D$7,0)*$FH$6++VLOOKUP($FA714,SIZE,LOOKUPS!D$11,0)*$FI$6),"",VLOOKUP($FA714,MOM,LOOKUPS!D$12,0)*$FB$6+VLOOKUP($FA714,STREV,LOOKUPS!D$10,0)*$FC$6+VLOOKUP($FA714,LTREV,LOOKUPS!D$9,0)*$FD$6+VLOOKUP($FA714,CFP,LOOKUPS!D$6,0)*$FE$6+VLOOKUP($FA714,EP,LOOKUPS!D$8,0)*$FF$6+VLOOKUP($FA714,BM,LOOKUPS!D$5,0)*$FG$6+VLOOKUP($FA714,DIV,LOOKUPS!D$7,0)*$FH$6++VLOOKUP($FA714,SIZE,LOOKUPS!D$11,0)*$FI$6)</f>
        <v>-6.0183000000000009</v>
      </c>
      <c r="FD714" s="1">
        <f>IF(ISERROR(VLOOKUP($FA714,MOM,LOOKUPS!E$12,0)*$FB$6+VLOOKUP($FA714,STREV,LOOKUPS!E$10,0)*$FC$6+VLOOKUP($FA714,LTREV,LOOKUPS!E$9,0)*$FD$6+VLOOKUP($FA714,CFP,LOOKUPS!E$6,0)*$FE$6+VLOOKUP($FA714,EP,LOOKUPS!E$8,0)*$FF$6+VLOOKUP($FA714,BM,LOOKUPS!E$5,0)*$FG$6+VLOOKUP($FA714,DIV,LOOKUPS!E$7,0)*$FH$6++VLOOKUP($FA714,SIZE,LOOKUPS!E$11,0)*$FI$6),"",VLOOKUP($FA714,MOM,LOOKUPS!E$12,0)*$FB$6+VLOOKUP($FA714,STREV,LOOKUPS!E$10,0)*$FC$6+VLOOKUP($FA714,LTREV,LOOKUPS!E$9,0)*$FD$6+VLOOKUP($FA714,CFP,LOOKUPS!E$6,0)*$FE$6+VLOOKUP($FA714,EP,LOOKUPS!E$8,0)*$FF$6+VLOOKUP($FA714,BM,LOOKUPS!E$5,0)*$FG$6+VLOOKUP($FA714,DIV,LOOKUPS!E$7,0)*$FH$6++VLOOKUP($FA714,SIZE,LOOKUPS!E$11,0)*$FI$6)</f>
        <v>-5.024</v>
      </c>
      <c r="FE714" s="1">
        <f>IF(ISERROR(VLOOKUP($FA714,MOM,LOOKUPS!F$12,0)*$FB$6+VLOOKUP($FA714,STREV,LOOKUPS!F$10,0)*$FC$6+VLOOKUP($FA714,LTREV,LOOKUPS!F$9,0)*$FD$6+VLOOKUP($FA714,CFP,LOOKUPS!F$6,0)*$FE$6+VLOOKUP($FA714,EP,LOOKUPS!F$8,0)*$FF$6+VLOOKUP($FA714,BM,LOOKUPS!F$5,0)*$FG$6+VLOOKUP($FA714,DIV,LOOKUPS!F$7,0)*$FH$6++VLOOKUP($FA714,SIZE,LOOKUPS!F$11,0)*$FI$6),"",VLOOKUP($FA714,MOM,LOOKUPS!F$12,0)*$FB$6+VLOOKUP($FA714,STREV,LOOKUPS!F$10,0)*$FC$6+VLOOKUP($FA714,LTREV,LOOKUPS!F$9,0)*$FD$6+VLOOKUP($FA714,CFP,LOOKUPS!F$6,0)*$FE$6+VLOOKUP($FA714,EP,LOOKUPS!F$8,0)*$FF$6+VLOOKUP($FA714,BM,LOOKUPS!F$5,0)*$FG$6+VLOOKUP($FA714,DIV,LOOKUPS!F$7,0)*$FH$6++VLOOKUP($FA714,SIZE,LOOKUPS!F$11,0)*$FI$6)</f>
        <v>-4.1730999999999998</v>
      </c>
      <c r="FF714" s="1">
        <f>IF(ISERROR(VLOOKUP($FA714,MOM,LOOKUPS!G$12,0)*$FB$6+VLOOKUP($FA714,STREV,LOOKUPS!G$10,0)*$FC$6+VLOOKUP($FA714,LTREV,LOOKUPS!G$9,0)*$FD$6+VLOOKUP($FA714,CFP,LOOKUPS!G$6,0)*$FE$6+VLOOKUP($FA714,EP,LOOKUPS!G$8,0)*$FF$6+VLOOKUP($FA714,BM,LOOKUPS!G$5,0)*$FG$6+VLOOKUP($FA714,DIV,LOOKUPS!G$7,0)*$FH$6++VLOOKUP($FA714,SIZE,LOOKUPS!G$11,0)*$FI$6),"",VLOOKUP($FA714,MOM,LOOKUPS!G$12,0)*$FB$6+VLOOKUP($FA714,STREV,LOOKUPS!G$10,0)*$FC$6+VLOOKUP($FA714,LTREV,LOOKUPS!G$9,0)*$FD$6+VLOOKUP($FA714,CFP,LOOKUPS!G$6,0)*$FE$6+VLOOKUP($FA714,EP,LOOKUPS!G$8,0)*$FF$6+VLOOKUP($FA714,BM,LOOKUPS!G$5,0)*$FG$6+VLOOKUP($FA714,DIV,LOOKUPS!G$7,0)*$FH$6++VLOOKUP($FA714,SIZE,LOOKUPS!G$11,0)*$FI$6)</f>
        <v>-4.3195000000000006</v>
      </c>
      <c r="FG714" s="1">
        <f>IF(ISERROR(VLOOKUP($FA714,MOM,LOOKUPS!H$12,0)*$FB$6+VLOOKUP($FA714,STREV,LOOKUPS!H$10,0)*$FC$6+VLOOKUP($FA714,LTREV,LOOKUPS!H$9,0)*$FD$6+VLOOKUP($FA714,CFP,LOOKUPS!H$6,0)*$FE$6+VLOOKUP($FA714,EP,LOOKUPS!H$8,0)*$FF$6+VLOOKUP($FA714,BM,LOOKUPS!H$5,0)*$FG$6+VLOOKUP($FA714,DIV,LOOKUPS!H$7,0)*$FH$6++VLOOKUP($FA714,SIZE,LOOKUPS!H$11,0)*$FI$6),"",VLOOKUP($FA714,MOM,LOOKUPS!H$12,0)*$FB$6+VLOOKUP($FA714,STREV,LOOKUPS!H$10,0)*$FC$6+VLOOKUP($FA714,LTREV,LOOKUPS!H$9,0)*$FD$6+VLOOKUP($FA714,CFP,LOOKUPS!H$6,0)*$FE$6+VLOOKUP($FA714,EP,LOOKUPS!H$8,0)*$FF$6+VLOOKUP($FA714,BM,LOOKUPS!H$5,0)*$FG$6+VLOOKUP($FA714,DIV,LOOKUPS!H$7,0)*$FH$6++VLOOKUP($FA714,SIZE,LOOKUPS!H$11,0)*$FI$6)</f>
        <v>-4.3223000000000003</v>
      </c>
      <c r="FH714" s="1">
        <f>IF(ISERROR(VLOOKUP($FA714,MOM,LOOKUPS!I$12,0)*$FB$6+VLOOKUP($FA714,STREV,LOOKUPS!I$10,0)*$FC$6+VLOOKUP($FA714,LTREV,LOOKUPS!I$9,0)*$FD$6+VLOOKUP($FA714,CFP,LOOKUPS!I$6,0)*$FE$6+VLOOKUP($FA714,EP,LOOKUPS!I$8,0)*$FF$6+VLOOKUP($FA714,BM,LOOKUPS!I$5,0)*$FG$6+VLOOKUP($FA714,DIV,LOOKUPS!I$7,0)*$FH$6++VLOOKUP($FA714,SIZE,LOOKUPS!I$11,0)*$FI$6),"",VLOOKUP($FA714,MOM,LOOKUPS!I$12,0)*$FB$6+VLOOKUP($FA714,STREV,LOOKUPS!I$10,0)*$FC$6+VLOOKUP($FA714,LTREV,LOOKUPS!I$9,0)*$FD$6+VLOOKUP($FA714,CFP,LOOKUPS!I$6,0)*$FE$6+VLOOKUP($FA714,EP,LOOKUPS!I$8,0)*$FF$6+VLOOKUP($FA714,BM,LOOKUPS!I$5,0)*$FG$6+VLOOKUP($FA714,DIV,LOOKUPS!I$7,0)*$FH$6++VLOOKUP($FA714,SIZE,LOOKUPS!I$11,0)*$FI$6)</f>
        <v>-4.9240000000000004</v>
      </c>
      <c r="FI714" s="1">
        <f>IF(ISERROR(VLOOKUP($FA714,MOM,LOOKUPS!J$12,0)*$FB$6+VLOOKUP($FA714,STREV,LOOKUPS!J$10,0)*$FC$6+VLOOKUP($FA714,LTREV,LOOKUPS!J$9,0)*$FD$6+VLOOKUP($FA714,CFP,LOOKUPS!J$6,0)*$FE$6+VLOOKUP($FA714,EP,LOOKUPS!J$8,0)*$FF$6+VLOOKUP($FA714,BM,LOOKUPS!J$5,0)*$FG$6+VLOOKUP($FA714,DIV,LOOKUPS!J$7,0)*$FH$6++VLOOKUP($FA714,SIZE,LOOKUPS!J$11,0)*$FI$6),"",VLOOKUP($FA714,MOM,LOOKUPS!J$12,0)*$FB$6+VLOOKUP($FA714,STREV,LOOKUPS!J$10,0)*$FC$6+VLOOKUP($FA714,LTREV,LOOKUPS!J$9,0)*$FD$6+VLOOKUP($FA714,CFP,LOOKUPS!J$6,0)*$FE$6+VLOOKUP($FA714,EP,LOOKUPS!J$8,0)*$FF$6+VLOOKUP($FA714,BM,LOOKUPS!J$5,0)*$FG$6+VLOOKUP($FA714,DIV,LOOKUPS!J$7,0)*$FH$6++VLOOKUP($FA714,SIZE,LOOKUPS!J$11,0)*$FI$6)</f>
        <v>-4.7803000000000004</v>
      </c>
      <c r="FJ714" s="1">
        <f>IF(ISERROR(VLOOKUP($FA714,MOM,LOOKUPS!K$12,0)*$FB$6+VLOOKUP($FA714,STREV,LOOKUPS!K$10,0)*$FC$6+VLOOKUP($FA714,LTREV,LOOKUPS!K$9,0)*$FD$6+VLOOKUP($FA714,CFP,LOOKUPS!K$6,0)*$FE$6+VLOOKUP($FA714,EP,LOOKUPS!K$8,0)*$FF$6+VLOOKUP($FA714,BM,LOOKUPS!K$5,0)*$FG$6+VLOOKUP($FA714,DIV,LOOKUPS!K$7,0)*$FH$6++VLOOKUP($FA714,SIZE,LOOKUPS!K$11,0)*$FI$6),"",VLOOKUP($FA714,MOM,LOOKUPS!K$12,0)*$FB$6+VLOOKUP($FA714,STREV,LOOKUPS!K$10,0)*$FC$6+VLOOKUP($FA714,LTREV,LOOKUPS!K$9,0)*$FD$6+VLOOKUP($FA714,CFP,LOOKUPS!K$6,0)*$FE$6+VLOOKUP($FA714,EP,LOOKUPS!K$8,0)*$FF$6+VLOOKUP($FA714,BM,LOOKUPS!K$5,0)*$FG$6+VLOOKUP($FA714,DIV,LOOKUPS!K$7,0)*$FH$6++VLOOKUP($FA714,SIZE,LOOKUPS!K$11,0)*$FI$6)</f>
        <v>-4.9209000000000005</v>
      </c>
      <c r="FK714" s="1">
        <f>IF(ISERROR(VLOOKUP($FA714,MOM,LOOKUPS!L$12,0)*$FB$6+VLOOKUP($FA714,STREV,LOOKUPS!L$10,0)*$FC$6+VLOOKUP($FA714,LTREV,LOOKUPS!L$9,0)*$FD$6+VLOOKUP($FA714,CFP,LOOKUPS!L$6,0)*$FE$6+VLOOKUP($FA714,EP,LOOKUPS!L$8,0)*$FF$6+VLOOKUP($FA714,BM,LOOKUPS!L$5,0)*$FG$6+VLOOKUP($FA714,DIV,LOOKUPS!L$7,0)*$FH$6++VLOOKUP($FA714,SIZE,LOOKUPS!L$11,0)*$FI$6),"",VLOOKUP($FA714,MOM,LOOKUPS!L$12,0)*$FB$6+VLOOKUP($FA714,STREV,LOOKUPS!L$10,0)*$FC$6+VLOOKUP($FA714,LTREV,LOOKUPS!L$9,0)*$FD$6+VLOOKUP($FA714,CFP,LOOKUPS!L$6,0)*$FE$6+VLOOKUP($FA714,EP,LOOKUPS!L$8,0)*$FF$6+VLOOKUP($FA714,BM,LOOKUPS!L$5,0)*$FG$6+VLOOKUP($FA714,DIV,LOOKUPS!L$7,0)*$FH$6++VLOOKUP($FA714,SIZE,LOOKUPS!L$11,0)*$FI$6)</f>
        <v>-6.1406000000000009</v>
      </c>
    </row>
    <row r="715" spans="1:167" x14ac:dyDescent="0.3">
      <c r="A715" s="1">
        <v>198510</v>
      </c>
      <c r="B715" s="1">
        <v>-2.4900000000000002</v>
      </c>
      <c r="C715" s="1">
        <v>1.96</v>
      </c>
      <c r="D715" s="1">
        <v>1.64</v>
      </c>
      <c r="E715" s="1">
        <v>1.23</v>
      </c>
      <c r="F715" s="1">
        <v>3.53</v>
      </c>
      <c r="G715" s="1">
        <v>3.22</v>
      </c>
      <c r="H715" s="1">
        <v>3.94</v>
      </c>
      <c r="I715" s="1">
        <v>3.81</v>
      </c>
      <c r="J715" s="1">
        <v>4.82</v>
      </c>
      <c r="K715" s="1">
        <v>5.25</v>
      </c>
      <c r="M715" s="1">
        <v>198411</v>
      </c>
      <c r="N715" s="1">
        <v>-4.95</v>
      </c>
      <c r="O715" s="1">
        <v>-4.51</v>
      </c>
      <c r="P715" s="1">
        <v>-4.38</v>
      </c>
      <c r="Q715" s="1">
        <v>-1.42</v>
      </c>
      <c r="R715" s="1">
        <v>-3.37</v>
      </c>
      <c r="S715" s="1">
        <v>-0.59</v>
      </c>
      <c r="T715" s="1">
        <v>-1.54</v>
      </c>
      <c r="U715" s="1">
        <v>-0.82</v>
      </c>
      <c r="V715" s="1">
        <v>-1.99</v>
      </c>
      <c r="W715" s="1">
        <v>-4.2</v>
      </c>
      <c r="Y715" s="1">
        <v>198910</v>
      </c>
      <c r="Z715" s="1">
        <v>-5.88</v>
      </c>
      <c r="AA715" s="1">
        <v>-5.84</v>
      </c>
      <c r="AB715" s="1">
        <v>-6.77</v>
      </c>
      <c r="AC715" s="1">
        <v>-5.28</v>
      </c>
      <c r="AD715" s="1">
        <v>-5.59</v>
      </c>
      <c r="AE715" s="1">
        <v>-4.4800000000000004</v>
      </c>
      <c r="AF715" s="1">
        <v>-3.32</v>
      </c>
      <c r="AG715" s="1">
        <v>-4.25</v>
      </c>
      <c r="AH715" s="1">
        <v>-4.7699999999999996</v>
      </c>
      <c r="AI715" s="1">
        <v>-5.31</v>
      </c>
      <c r="AK715">
        <v>201004</v>
      </c>
      <c r="AL715">
        <v>11.6</v>
      </c>
      <c r="AM715">
        <v>5.26</v>
      </c>
      <c r="AN715">
        <v>5.28</v>
      </c>
      <c r="AO715">
        <v>7.42</v>
      </c>
      <c r="AP715">
        <v>5.22</v>
      </c>
      <c r="AQ715">
        <v>5.32</v>
      </c>
      <c r="AR715">
        <v>5.63</v>
      </c>
      <c r="AS715">
        <v>6.47</v>
      </c>
      <c r="AT715">
        <v>7.14</v>
      </c>
      <c r="AU715">
        <v>5.42</v>
      </c>
      <c r="AV715">
        <v>4.96</v>
      </c>
      <c r="AW715">
        <v>5.37</v>
      </c>
      <c r="AX715">
        <v>5.26</v>
      </c>
      <c r="AY715">
        <v>4.6100000000000003</v>
      </c>
      <c r="AZ715">
        <v>6.69</v>
      </c>
      <c r="BA715">
        <v>4.47</v>
      </c>
      <c r="BB715">
        <v>8.01</v>
      </c>
      <c r="BC715">
        <v>6.57</v>
      </c>
      <c r="BD715">
        <v>7.67</v>
      </c>
      <c r="BF715" s="1">
        <v>201004</v>
      </c>
      <c r="BG715" s="1">
        <v>11.27</v>
      </c>
      <c r="BH715" s="1">
        <v>5.55</v>
      </c>
      <c r="BI715" s="1">
        <v>5.47</v>
      </c>
      <c r="BJ715" s="1">
        <v>6.45</v>
      </c>
      <c r="BK715" s="1">
        <v>5.89</v>
      </c>
      <c r="BL715" s="1">
        <v>4.66</v>
      </c>
      <c r="BM715" s="1">
        <v>5.28</v>
      </c>
      <c r="BN715" s="1">
        <v>6.09</v>
      </c>
      <c r="BO715" s="1">
        <v>6.76</v>
      </c>
      <c r="BP715" s="1">
        <v>6.26</v>
      </c>
      <c r="BQ715" s="1">
        <v>5.38</v>
      </c>
      <c r="BR715" s="1">
        <v>4.47</v>
      </c>
      <c r="BS715" s="1">
        <v>4.88</v>
      </c>
      <c r="BT715" s="1">
        <v>5.79</v>
      </c>
      <c r="BU715" s="1">
        <v>4.76</v>
      </c>
      <c r="BV715" s="1">
        <v>6.47</v>
      </c>
      <c r="BW715" s="1">
        <v>5.65</v>
      </c>
      <c r="BX715" s="1">
        <v>6.49</v>
      </c>
      <c r="BY715" s="1">
        <v>6.97</v>
      </c>
      <c r="CA715" s="1">
        <v>198504</v>
      </c>
      <c r="CB715" s="1">
        <v>-5.87</v>
      </c>
      <c r="CC715" s="1">
        <v>-2.63</v>
      </c>
      <c r="CD715" s="1">
        <v>-0.9</v>
      </c>
      <c r="CE715" s="1">
        <v>0.39</v>
      </c>
      <c r="CF715" s="1">
        <v>-2.65</v>
      </c>
      <c r="CG715" s="1">
        <v>-2.21</v>
      </c>
      <c r="CH715" s="1">
        <v>-1.0900000000000001</v>
      </c>
      <c r="CI715" s="1">
        <v>0.84</v>
      </c>
      <c r="CJ715" s="1">
        <v>0.1</v>
      </c>
      <c r="CK715" s="1">
        <v>-3.18</v>
      </c>
      <c r="CL715" s="1">
        <v>-1.35</v>
      </c>
      <c r="CM715" s="1">
        <v>-2.5499999999999998</v>
      </c>
      <c r="CN715" s="1">
        <v>-1.84</v>
      </c>
      <c r="CO715" s="1">
        <v>-1.07</v>
      </c>
      <c r="CP715" s="1">
        <v>-1.1200000000000001</v>
      </c>
      <c r="CQ715" s="1">
        <v>0.69</v>
      </c>
      <c r="CR715" s="1">
        <v>0.98</v>
      </c>
      <c r="CS715" s="1">
        <v>0.02</v>
      </c>
      <c r="CT715" s="1">
        <v>0.15</v>
      </c>
      <c r="CV715" s="1">
        <v>198604</v>
      </c>
      <c r="CW715" s="1">
        <v>2.34</v>
      </c>
      <c r="CX715" s="1">
        <v>0.94</v>
      </c>
      <c r="CY715" s="1">
        <v>0.2</v>
      </c>
      <c r="CZ715" s="1">
        <v>-0.45</v>
      </c>
      <c r="DA715" s="1">
        <v>0.78</v>
      </c>
      <c r="DB715" s="1">
        <v>0.9</v>
      </c>
      <c r="DC715" s="1">
        <v>0.09</v>
      </c>
      <c r="DD715" s="1">
        <v>0.21</v>
      </c>
      <c r="DE715" s="1">
        <v>-0.92</v>
      </c>
      <c r="DF715" s="1">
        <v>0.66</v>
      </c>
      <c r="DG715" s="1">
        <v>0.97</v>
      </c>
      <c r="DH715" s="1">
        <v>1.34</v>
      </c>
      <c r="DI715" s="1">
        <v>0.46</v>
      </c>
      <c r="DJ715" s="1">
        <v>0.06</v>
      </c>
      <c r="DK715" s="1">
        <v>0.12</v>
      </c>
      <c r="DL715" s="1">
        <v>0.11</v>
      </c>
      <c r="DM715" s="1">
        <v>0.32</v>
      </c>
      <c r="DN715" s="1">
        <v>-0.57999999999999996</v>
      </c>
      <c r="DO715" s="1">
        <v>-1.27</v>
      </c>
      <c r="DQ715" s="1">
        <v>198504</v>
      </c>
      <c r="DR715" s="1">
        <v>-99.99</v>
      </c>
      <c r="DS715" s="1">
        <v>-1.51</v>
      </c>
      <c r="DT715" s="1">
        <v>-0.67</v>
      </c>
      <c r="DU715" s="1">
        <v>-0.5</v>
      </c>
      <c r="DV715" s="1">
        <v>-1.48</v>
      </c>
      <c r="DW715" s="1">
        <v>-1.23</v>
      </c>
      <c r="DX715" s="1">
        <v>-0.42</v>
      </c>
      <c r="DY715" s="1">
        <v>-1.01</v>
      </c>
      <c r="DZ715" s="1">
        <v>-0.48</v>
      </c>
      <c r="EA715" s="1">
        <v>-1.65</v>
      </c>
      <c r="EB715" s="1">
        <v>-0.62</v>
      </c>
      <c r="EC715" s="1">
        <v>-1.76</v>
      </c>
      <c r="ED715" s="1">
        <v>-0.57999999999999996</v>
      </c>
      <c r="EE715" s="1">
        <v>-0.21</v>
      </c>
      <c r="EF715" s="1">
        <v>-0.67</v>
      </c>
      <c r="EG715" s="1">
        <v>-1.42</v>
      </c>
      <c r="EH715" s="1">
        <v>-0.56000000000000005</v>
      </c>
      <c r="EI715" s="1">
        <v>-0.38</v>
      </c>
      <c r="EJ715" s="1">
        <v>-0.57999999999999996</v>
      </c>
      <c r="EL715">
        <v>198504</v>
      </c>
      <c r="EM715">
        <v>-0.96</v>
      </c>
      <c r="EN715">
        <v>0.14000000000000001</v>
      </c>
      <c r="EO715">
        <v>3.72</v>
      </c>
      <c r="EP715">
        <v>0.72</v>
      </c>
      <c r="ER715" s="1">
        <v>198510</v>
      </c>
      <c r="ES715" s="1">
        <v>4.88</v>
      </c>
      <c r="EU715" s="1">
        <v>198411</v>
      </c>
      <c r="EV715" s="1">
        <v>-0.67</v>
      </c>
      <c r="EX715" s="1">
        <v>198910</v>
      </c>
      <c r="EY715" s="1">
        <v>-3.58</v>
      </c>
      <c r="FA715" s="1">
        <v>198510</v>
      </c>
      <c r="FB715" s="1">
        <f>IF(ISERROR(VLOOKUP($FA715,MOM,LOOKUPS!C$12,0)*$FB$6+VLOOKUP($FA715,STREV,LOOKUPS!C$10,0)*$FC$6+VLOOKUP($FA715,LTREV,LOOKUPS!C$9,0)*$FD$6+VLOOKUP($FA715,CFP,LOOKUPS!C$6,0)*$FE$6+VLOOKUP($FA715,EP,LOOKUPS!C$8,0)*$FF$6+VLOOKUP($FA715,BM,LOOKUPS!C$5,0)*$FG$6+VLOOKUP($FA715,DIV,LOOKUPS!C$7,0)*$FH$6++VLOOKUP($FA715,SIZE,LOOKUPS!C$11,0)*$FI$6),"",VLOOKUP($FA715,MOM,LOOKUPS!C$12,0)*$FB$6+VLOOKUP($FA715,STREV,LOOKUPS!C$10,0)*$FC$6+VLOOKUP($FA715,LTREV,LOOKUPS!C$9,0)*$FD$6+VLOOKUP($FA715,CFP,LOOKUPS!C$6,0)*$FE$6+VLOOKUP($FA715,EP,LOOKUPS!C$8,0)*$FF$6+VLOOKUP($FA715,BM,LOOKUPS!C$5,0)*$FG$6+VLOOKUP($FA715,DIV,LOOKUPS!C$7,0)*$FH$6++VLOOKUP($FA715,SIZE,LOOKUPS!C$11,0)*$FI$6)</f>
        <v>-0.35289999999999999</v>
      </c>
      <c r="FC715" s="1">
        <f>IF(ISERROR(VLOOKUP($FA715,MOM,LOOKUPS!D$12,0)*$FB$6+VLOOKUP($FA715,STREV,LOOKUPS!D$10,0)*$FC$6+VLOOKUP($FA715,LTREV,LOOKUPS!D$9,0)*$FD$6+VLOOKUP($FA715,CFP,LOOKUPS!D$6,0)*$FE$6+VLOOKUP($FA715,EP,LOOKUPS!D$8,0)*$FF$6+VLOOKUP($FA715,BM,LOOKUPS!D$5,0)*$FG$6+VLOOKUP($FA715,DIV,LOOKUPS!D$7,0)*$FH$6++VLOOKUP($FA715,SIZE,LOOKUPS!D$11,0)*$FI$6),"",VLOOKUP($FA715,MOM,LOOKUPS!D$12,0)*$FB$6+VLOOKUP($FA715,STREV,LOOKUPS!D$10,0)*$FC$6+VLOOKUP($FA715,LTREV,LOOKUPS!D$9,0)*$FD$6+VLOOKUP($FA715,CFP,LOOKUPS!D$6,0)*$FE$6+VLOOKUP($FA715,EP,LOOKUPS!D$8,0)*$FF$6+VLOOKUP($FA715,BM,LOOKUPS!D$5,0)*$FG$6+VLOOKUP($FA715,DIV,LOOKUPS!D$7,0)*$FH$6++VLOOKUP($FA715,SIZE,LOOKUPS!D$11,0)*$FI$6)</f>
        <v>2.5237000000000003</v>
      </c>
      <c r="FD715" s="1">
        <f>IF(ISERROR(VLOOKUP($FA715,MOM,LOOKUPS!E$12,0)*$FB$6+VLOOKUP($FA715,STREV,LOOKUPS!E$10,0)*$FC$6+VLOOKUP($FA715,LTREV,LOOKUPS!E$9,0)*$FD$6+VLOOKUP($FA715,CFP,LOOKUPS!E$6,0)*$FE$6+VLOOKUP($FA715,EP,LOOKUPS!E$8,0)*$FF$6+VLOOKUP($FA715,BM,LOOKUPS!E$5,0)*$FG$6+VLOOKUP($FA715,DIV,LOOKUPS!E$7,0)*$FH$6++VLOOKUP($FA715,SIZE,LOOKUPS!E$11,0)*$FI$6),"",VLOOKUP($FA715,MOM,LOOKUPS!E$12,0)*$FB$6+VLOOKUP($FA715,STREV,LOOKUPS!E$10,0)*$FC$6+VLOOKUP($FA715,LTREV,LOOKUPS!E$9,0)*$FD$6+VLOOKUP($FA715,CFP,LOOKUPS!E$6,0)*$FE$6+VLOOKUP($FA715,EP,LOOKUPS!E$8,0)*$FF$6+VLOOKUP($FA715,BM,LOOKUPS!E$5,0)*$FG$6+VLOOKUP($FA715,DIV,LOOKUPS!E$7,0)*$FH$6++VLOOKUP($FA715,SIZE,LOOKUPS!E$11,0)*$FI$6)</f>
        <v>1.6046</v>
      </c>
      <c r="FE715" s="1">
        <f>IF(ISERROR(VLOOKUP($FA715,MOM,LOOKUPS!F$12,0)*$FB$6+VLOOKUP($FA715,STREV,LOOKUPS!F$10,0)*$FC$6+VLOOKUP($FA715,LTREV,LOOKUPS!F$9,0)*$FD$6+VLOOKUP($FA715,CFP,LOOKUPS!F$6,0)*$FE$6+VLOOKUP($FA715,EP,LOOKUPS!F$8,0)*$FF$6+VLOOKUP($FA715,BM,LOOKUPS!F$5,0)*$FG$6+VLOOKUP($FA715,DIV,LOOKUPS!F$7,0)*$FH$6++VLOOKUP($FA715,SIZE,LOOKUPS!F$11,0)*$FI$6),"",VLOOKUP($FA715,MOM,LOOKUPS!F$12,0)*$FB$6+VLOOKUP($FA715,STREV,LOOKUPS!F$10,0)*$FC$6+VLOOKUP($FA715,LTREV,LOOKUPS!F$9,0)*$FD$6+VLOOKUP($FA715,CFP,LOOKUPS!F$6,0)*$FE$6+VLOOKUP($FA715,EP,LOOKUPS!F$8,0)*$FF$6+VLOOKUP($FA715,BM,LOOKUPS!F$5,0)*$FG$6+VLOOKUP($FA715,DIV,LOOKUPS!F$7,0)*$FH$6++VLOOKUP($FA715,SIZE,LOOKUPS!F$11,0)*$FI$6)</f>
        <v>1.7997000000000003</v>
      </c>
      <c r="FF715" s="1">
        <f>IF(ISERROR(VLOOKUP($FA715,MOM,LOOKUPS!G$12,0)*$FB$6+VLOOKUP($FA715,STREV,LOOKUPS!G$10,0)*$FC$6+VLOOKUP($FA715,LTREV,LOOKUPS!G$9,0)*$FD$6+VLOOKUP($FA715,CFP,LOOKUPS!G$6,0)*$FE$6+VLOOKUP($FA715,EP,LOOKUPS!G$8,0)*$FF$6+VLOOKUP($FA715,BM,LOOKUPS!G$5,0)*$FG$6+VLOOKUP($FA715,DIV,LOOKUPS!G$7,0)*$FH$6++VLOOKUP($FA715,SIZE,LOOKUPS!G$11,0)*$FI$6),"",VLOOKUP($FA715,MOM,LOOKUPS!G$12,0)*$FB$6+VLOOKUP($FA715,STREV,LOOKUPS!G$10,0)*$FC$6+VLOOKUP($FA715,LTREV,LOOKUPS!G$9,0)*$FD$6+VLOOKUP($FA715,CFP,LOOKUPS!G$6,0)*$FE$6+VLOOKUP($FA715,EP,LOOKUPS!G$8,0)*$FF$6+VLOOKUP($FA715,BM,LOOKUPS!G$5,0)*$FG$6+VLOOKUP($FA715,DIV,LOOKUPS!G$7,0)*$FH$6++VLOOKUP($FA715,SIZE,LOOKUPS!G$11,0)*$FI$6)</f>
        <v>2.9969999999999999</v>
      </c>
      <c r="FG715" s="1">
        <f>IF(ISERROR(VLOOKUP($FA715,MOM,LOOKUPS!H$12,0)*$FB$6+VLOOKUP($FA715,STREV,LOOKUPS!H$10,0)*$FC$6+VLOOKUP($FA715,LTREV,LOOKUPS!H$9,0)*$FD$6+VLOOKUP($FA715,CFP,LOOKUPS!H$6,0)*$FE$6+VLOOKUP($FA715,EP,LOOKUPS!H$8,0)*$FF$6+VLOOKUP($FA715,BM,LOOKUPS!H$5,0)*$FG$6+VLOOKUP($FA715,DIV,LOOKUPS!H$7,0)*$FH$6++VLOOKUP($FA715,SIZE,LOOKUPS!H$11,0)*$FI$6),"",VLOOKUP($FA715,MOM,LOOKUPS!H$12,0)*$FB$6+VLOOKUP($FA715,STREV,LOOKUPS!H$10,0)*$FC$6+VLOOKUP($FA715,LTREV,LOOKUPS!H$9,0)*$FD$6+VLOOKUP($FA715,CFP,LOOKUPS!H$6,0)*$FE$6+VLOOKUP($FA715,EP,LOOKUPS!H$8,0)*$FF$6+VLOOKUP($FA715,BM,LOOKUPS!H$5,0)*$FG$6+VLOOKUP($FA715,DIV,LOOKUPS!H$7,0)*$FH$6++VLOOKUP($FA715,SIZE,LOOKUPS!H$11,0)*$FI$6)</f>
        <v>3.1754000000000002</v>
      </c>
      <c r="FH715" s="1">
        <f>IF(ISERROR(VLOOKUP($FA715,MOM,LOOKUPS!I$12,0)*$FB$6+VLOOKUP($FA715,STREV,LOOKUPS!I$10,0)*$FC$6+VLOOKUP($FA715,LTREV,LOOKUPS!I$9,0)*$FD$6+VLOOKUP($FA715,CFP,LOOKUPS!I$6,0)*$FE$6+VLOOKUP($FA715,EP,LOOKUPS!I$8,0)*$FF$6+VLOOKUP($FA715,BM,LOOKUPS!I$5,0)*$FG$6+VLOOKUP($FA715,DIV,LOOKUPS!I$7,0)*$FH$6++VLOOKUP($FA715,SIZE,LOOKUPS!I$11,0)*$FI$6),"",VLOOKUP($FA715,MOM,LOOKUPS!I$12,0)*$FB$6+VLOOKUP($FA715,STREV,LOOKUPS!I$10,0)*$FC$6+VLOOKUP($FA715,LTREV,LOOKUPS!I$9,0)*$FD$6+VLOOKUP($FA715,CFP,LOOKUPS!I$6,0)*$FE$6+VLOOKUP($FA715,EP,LOOKUPS!I$8,0)*$FF$6+VLOOKUP($FA715,BM,LOOKUPS!I$5,0)*$FG$6+VLOOKUP($FA715,DIV,LOOKUPS!I$7,0)*$FH$6++VLOOKUP($FA715,SIZE,LOOKUPS!I$11,0)*$FI$6)</f>
        <v>3.2547000000000001</v>
      </c>
      <c r="FI715" s="1">
        <f>IF(ISERROR(VLOOKUP($FA715,MOM,LOOKUPS!J$12,0)*$FB$6+VLOOKUP($FA715,STREV,LOOKUPS!J$10,0)*$FC$6+VLOOKUP($FA715,LTREV,LOOKUPS!J$9,0)*$FD$6+VLOOKUP($FA715,CFP,LOOKUPS!J$6,0)*$FE$6+VLOOKUP($FA715,EP,LOOKUPS!J$8,0)*$FF$6+VLOOKUP($FA715,BM,LOOKUPS!J$5,0)*$FG$6+VLOOKUP($FA715,DIV,LOOKUPS!J$7,0)*$FH$6++VLOOKUP($FA715,SIZE,LOOKUPS!J$11,0)*$FI$6),"",VLOOKUP($FA715,MOM,LOOKUPS!J$12,0)*$FB$6+VLOOKUP($FA715,STREV,LOOKUPS!J$10,0)*$FC$6+VLOOKUP($FA715,LTREV,LOOKUPS!J$9,0)*$FD$6+VLOOKUP($FA715,CFP,LOOKUPS!J$6,0)*$FE$6+VLOOKUP($FA715,EP,LOOKUPS!J$8,0)*$FF$6+VLOOKUP($FA715,BM,LOOKUPS!J$5,0)*$FG$6+VLOOKUP($FA715,DIV,LOOKUPS!J$7,0)*$FH$6++VLOOKUP($FA715,SIZE,LOOKUPS!J$11,0)*$FI$6)</f>
        <v>3.0024999999999999</v>
      </c>
      <c r="FJ715" s="1">
        <f>IF(ISERROR(VLOOKUP($FA715,MOM,LOOKUPS!K$12,0)*$FB$6+VLOOKUP($FA715,STREV,LOOKUPS!K$10,0)*$FC$6+VLOOKUP($FA715,LTREV,LOOKUPS!K$9,0)*$FD$6+VLOOKUP($FA715,CFP,LOOKUPS!K$6,0)*$FE$6+VLOOKUP($FA715,EP,LOOKUPS!K$8,0)*$FF$6+VLOOKUP($FA715,BM,LOOKUPS!K$5,0)*$FG$6+VLOOKUP($FA715,DIV,LOOKUPS!K$7,0)*$FH$6++VLOOKUP($FA715,SIZE,LOOKUPS!K$11,0)*$FI$6),"",VLOOKUP($FA715,MOM,LOOKUPS!K$12,0)*$FB$6+VLOOKUP($FA715,STREV,LOOKUPS!K$10,0)*$FC$6+VLOOKUP($FA715,LTREV,LOOKUPS!K$9,0)*$FD$6+VLOOKUP($FA715,CFP,LOOKUPS!K$6,0)*$FE$6+VLOOKUP($FA715,EP,LOOKUPS!K$8,0)*$FF$6+VLOOKUP($FA715,BM,LOOKUPS!K$5,0)*$FG$6+VLOOKUP($FA715,DIV,LOOKUPS!K$7,0)*$FH$6++VLOOKUP($FA715,SIZE,LOOKUPS!K$11,0)*$FI$6)</f>
        <v>3.4140000000000006</v>
      </c>
      <c r="FK715" s="1">
        <f>IF(ISERROR(VLOOKUP($FA715,MOM,LOOKUPS!L$12,0)*$FB$6+VLOOKUP($FA715,STREV,LOOKUPS!L$10,0)*$FC$6+VLOOKUP($FA715,LTREV,LOOKUPS!L$9,0)*$FD$6+VLOOKUP($FA715,CFP,LOOKUPS!L$6,0)*$FE$6+VLOOKUP($FA715,EP,LOOKUPS!L$8,0)*$FF$6+VLOOKUP($FA715,BM,LOOKUPS!L$5,0)*$FG$6+VLOOKUP($FA715,DIV,LOOKUPS!L$7,0)*$FH$6++VLOOKUP($FA715,SIZE,LOOKUPS!L$11,0)*$FI$6),"",VLOOKUP($FA715,MOM,LOOKUPS!L$12,0)*$FB$6+VLOOKUP($FA715,STREV,LOOKUPS!L$10,0)*$FC$6+VLOOKUP($FA715,LTREV,LOOKUPS!L$9,0)*$FD$6+VLOOKUP($FA715,CFP,LOOKUPS!L$6,0)*$FE$6+VLOOKUP($FA715,EP,LOOKUPS!L$8,0)*$FF$6+VLOOKUP($FA715,BM,LOOKUPS!L$5,0)*$FG$6+VLOOKUP($FA715,DIV,LOOKUPS!L$7,0)*$FH$6++VLOOKUP($FA715,SIZE,LOOKUPS!L$11,0)*$FI$6)</f>
        <v>2.1241000000000003</v>
      </c>
    </row>
    <row r="716" spans="1:167" x14ac:dyDescent="0.3">
      <c r="A716" s="1">
        <v>198511</v>
      </c>
      <c r="B716" s="1">
        <v>4.3499999999999996</v>
      </c>
      <c r="C716" s="1">
        <v>4.3499999999999996</v>
      </c>
      <c r="D716" s="1">
        <v>4.5999999999999996</v>
      </c>
      <c r="E716" s="1">
        <v>4.54</v>
      </c>
      <c r="F716" s="1">
        <v>5.1100000000000003</v>
      </c>
      <c r="G716" s="1">
        <v>5.76</v>
      </c>
      <c r="H716" s="1">
        <v>6.34</v>
      </c>
      <c r="I716" s="1">
        <v>5.89</v>
      </c>
      <c r="J716" s="1">
        <v>7.18</v>
      </c>
      <c r="K716" s="1">
        <v>7.11</v>
      </c>
      <c r="M716" s="1">
        <v>198412</v>
      </c>
      <c r="N716" s="1">
        <v>0.77</v>
      </c>
      <c r="O716" s="1">
        <v>-0.14000000000000001</v>
      </c>
      <c r="P716" s="1">
        <v>1.36</v>
      </c>
      <c r="Q716" s="1">
        <v>-0.24</v>
      </c>
      <c r="R716" s="1">
        <v>0.57999999999999996</v>
      </c>
      <c r="S716" s="1">
        <v>0.16</v>
      </c>
      <c r="T716" s="1">
        <v>2.89</v>
      </c>
      <c r="U716" s="1">
        <v>1.57</v>
      </c>
      <c r="V716" s="1">
        <v>1.8</v>
      </c>
      <c r="W716" s="1">
        <v>-0.31</v>
      </c>
      <c r="Y716" s="1">
        <v>198911</v>
      </c>
      <c r="Z716" s="1">
        <v>-3.38</v>
      </c>
      <c r="AA716" s="1">
        <v>-1.52</v>
      </c>
      <c r="AB716" s="1">
        <v>-0.34</v>
      </c>
      <c r="AC716" s="1">
        <v>0.59</v>
      </c>
      <c r="AD716" s="1">
        <v>-1.52</v>
      </c>
      <c r="AE716" s="1">
        <v>1.95</v>
      </c>
      <c r="AF716" s="1">
        <v>0.45</v>
      </c>
      <c r="AG716" s="1">
        <v>0.15</v>
      </c>
      <c r="AH716" s="1">
        <v>0.06</v>
      </c>
      <c r="AI716" s="1">
        <v>0.88</v>
      </c>
      <c r="AK716">
        <v>201005</v>
      </c>
      <c r="AL716">
        <v>-10.039999999999999</v>
      </c>
      <c r="AM716">
        <v>-6.81</v>
      </c>
      <c r="AN716">
        <v>-6.18</v>
      </c>
      <c r="AO716">
        <v>-8.64</v>
      </c>
      <c r="AP716">
        <v>-7.06</v>
      </c>
      <c r="AQ716">
        <v>-5.48</v>
      </c>
      <c r="AR716">
        <v>-6.38</v>
      </c>
      <c r="AS716">
        <v>-7.28</v>
      </c>
      <c r="AT716">
        <v>-9.3699999999999992</v>
      </c>
      <c r="AU716">
        <v>-7.44</v>
      </c>
      <c r="AV716">
        <v>-6.55</v>
      </c>
      <c r="AW716">
        <v>-6.01</v>
      </c>
      <c r="AX716">
        <v>-4.82</v>
      </c>
      <c r="AY716">
        <v>-6.55</v>
      </c>
      <c r="AZ716">
        <v>-6.21</v>
      </c>
      <c r="BA716">
        <v>-7.47</v>
      </c>
      <c r="BB716">
        <v>-7.14</v>
      </c>
      <c r="BC716">
        <v>-9.02</v>
      </c>
      <c r="BD716">
        <v>-9.6999999999999993</v>
      </c>
      <c r="BF716" s="1">
        <v>201005</v>
      </c>
      <c r="BG716" s="1">
        <v>-10.01</v>
      </c>
      <c r="BH716" s="1">
        <v>-6.39</v>
      </c>
      <c r="BI716" s="1">
        <v>-6.35</v>
      </c>
      <c r="BJ716" s="1">
        <v>-8.65</v>
      </c>
      <c r="BK716" s="1">
        <v>-6.81</v>
      </c>
      <c r="BL716" s="1">
        <v>-5.68</v>
      </c>
      <c r="BM716" s="1">
        <v>-6.01</v>
      </c>
      <c r="BN716" s="1">
        <v>-7.17</v>
      </c>
      <c r="BO716" s="1">
        <v>-9.16</v>
      </c>
      <c r="BP716" s="1">
        <v>-7.17</v>
      </c>
      <c r="BQ716" s="1">
        <v>-6.29</v>
      </c>
      <c r="BR716" s="1">
        <v>-5.09</v>
      </c>
      <c r="BS716" s="1">
        <v>-6.32</v>
      </c>
      <c r="BT716" s="1">
        <v>-6.04</v>
      </c>
      <c r="BU716" s="1">
        <v>-5.98</v>
      </c>
      <c r="BV716" s="1">
        <v>-7.03</v>
      </c>
      <c r="BW716" s="1">
        <v>-7.33</v>
      </c>
      <c r="BX716" s="1">
        <v>-8.84</v>
      </c>
      <c r="BY716" s="1">
        <v>-9.42</v>
      </c>
      <c r="CA716" s="1">
        <v>198505</v>
      </c>
      <c r="CB716" s="1">
        <v>2.66</v>
      </c>
      <c r="CC716" s="1">
        <v>2.59</v>
      </c>
      <c r="CD716" s="1">
        <v>3.14</v>
      </c>
      <c r="CE716" s="1">
        <v>2.27</v>
      </c>
      <c r="CF716" s="1">
        <v>2.06</v>
      </c>
      <c r="CG716" s="1">
        <v>4.38</v>
      </c>
      <c r="CH716" s="1">
        <v>2.75</v>
      </c>
      <c r="CI716" s="1">
        <v>2.64</v>
      </c>
      <c r="CJ716" s="1">
        <v>2.11</v>
      </c>
      <c r="CK716" s="1">
        <v>2.04</v>
      </c>
      <c r="CL716" s="1">
        <v>2.11</v>
      </c>
      <c r="CM716" s="1">
        <v>4.5999999999999996</v>
      </c>
      <c r="CN716" s="1">
        <v>4.1399999999999997</v>
      </c>
      <c r="CO716" s="1">
        <v>2.5299999999999998</v>
      </c>
      <c r="CP716" s="1">
        <v>3.01</v>
      </c>
      <c r="CQ716" s="1">
        <v>2.71</v>
      </c>
      <c r="CR716" s="1">
        <v>2.58</v>
      </c>
      <c r="CS716" s="1">
        <v>2.2599999999999998</v>
      </c>
      <c r="CT716" s="1">
        <v>2</v>
      </c>
      <c r="CV716" s="1">
        <v>198605</v>
      </c>
      <c r="CW716" s="1">
        <v>3.26</v>
      </c>
      <c r="CX716" s="1">
        <v>4.1399999999999997</v>
      </c>
      <c r="CY716" s="1">
        <v>4.51</v>
      </c>
      <c r="CZ716" s="1">
        <v>3.95</v>
      </c>
      <c r="DA716" s="1">
        <v>4.13</v>
      </c>
      <c r="DB716" s="1">
        <v>4.09</v>
      </c>
      <c r="DC716" s="1">
        <v>4.76</v>
      </c>
      <c r="DD716" s="1">
        <v>4.8099999999999996</v>
      </c>
      <c r="DE716" s="1">
        <v>3.27</v>
      </c>
      <c r="DF716" s="1">
        <v>4.24</v>
      </c>
      <c r="DG716" s="1">
        <v>3.97</v>
      </c>
      <c r="DH716" s="1">
        <v>4.17</v>
      </c>
      <c r="DI716" s="1">
        <v>4</v>
      </c>
      <c r="DJ716" s="1">
        <v>4.59</v>
      </c>
      <c r="DK716" s="1">
        <v>4.93</v>
      </c>
      <c r="DL716" s="1">
        <v>4.59</v>
      </c>
      <c r="DM716" s="1">
        <v>5.04</v>
      </c>
      <c r="DN716" s="1">
        <v>3.26</v>
      </c>
      <c r="DO716" s="1">
        <v>3.28</v>
      </c>
      <c r="DQ716" s="1">
        <v>198505</v>
      </c>
      <c r="DR716" s="1">
        <v>-99.99</v>
      </c>
      <c r="DS716" s="1">
        <v>1.47</v>
      </c>
      <c r="DT716" s="1">
        <v>4.2</v>
      </c>
      <c r="DU716" s="1">
        <v>6.71</v>
      </c>
      <c r="DV716" s="1">
        <v>1.22</v>
      </c>
      <c r="DW716" s="1">
        <v>3.75</v>
      </c>
      <c r="DX716" s="1">
        <v>4.37</v>
      </c>
      <c r="DY716" s="1">
        <v>5.44</v>
      </c>
      <c r="DZ716" s="1">
        <v>7.08</v>
      </c>
      <c r="EA716" s="1">
        <v>1.02</v>
      </c>
      <c r="EB716" s="1">
        <v>2.23</v>
      </c>
      <c r="EC716" s="1">
        <v>3.91</v>
      </c>
      <c r="ED716" s="1">
        <v>3.57</v>
      </c>
      <c r="EE716" s="1">
        <v>4.42</v>
      </c>
      <c r="EF716" s="1">
        <v>4.32</v>
      </c>
      <c r="EG716" s="1">
        <v>4.91</v>
      </c>
      <c r="EH716" s="1">
        <v>6.02</v>
      </c>
      <c r="EI716" s="1">
        <v>6.96</v>
      </c>
      <c r="EJ716" s="1">
        <v>7.21</v>
      </c>
      <c r="EL716">
        <v>198505</v>
      </c>
      <c r="EM716">
        <v>5.09</v>
      </c>
      <c r="EN716">
        <v>-2.25</v>
      </c>
      <c r="EO716">
        <v>-0.92</v>
      </c>
      <c r="EP716">
        <v>0.66</v>
      </c>
      <c r="ER716" s="1">
        <v>198511</v>
      </c>
      <c r="ES716" s="1">
        <v>-0.4</v>
      </c>
      <c r="EU716" s="1">
        <v>198412</v>
      </c>
      <c r="EV716" s="1">
        <v>0.74</v>
      </c>
      <c r="EX716" s="1">
        <v>198911</v>
      </c>
      <c r="EY716" s="1">
        <v>-1.25</v>
      </c>
      <c r="FA716" s="1">
        <v>198511</v>
      </c>
      <c r="FB716" s="1">
        <f>IF(ISERROR(VLOOKUP($FA716,MOM,LOOKUPS!C$12,0)*$FB$6+VLOOKUP($FA716,STREV,LOOKUPS!C$10,0)*$FC$6+VLOOKUP($FA716,LTREV,LOOKUPS!C$9,0)*$FD$6+VLOOKUP($FA716,CFP,LOOKUPS!C$6,0)*$FE$6+VLOOKUP($FA716,EP,LOOKUPS!C$8,0)*$FF$6+VLOOKUP($FA716,BM,LOOKUPS!C$5,0)*$FG$6+VLOOKUP($FA716,DIV,LOOKUPS!C$7,0)*$FH$6++VLOOKUP($FA716,SIZE,LOOKUPS!C$11,0)*$FI$6),"",VLOOKUP($FA716,MOM,LOOKUPS!C$12,0)*$FB$6+VLOOKUP($FA716,STREV,LOOKUPS!C$10,0)*$FC$6+VLOOKUP($FA716,LTREV,LOOKUPS!C$9,0)*$FD$6+VLOOKUP($FA716,CFP,LOOKUPS!C$6,0)*$FE$6+VLOOKUP($FA716,EP,LOOKUPS!C$8,0)*$FF$6+VLOOKUP($FA716,BM,LOOKUPS!C$5,0)*$FG$6+VLOOKUP($FA716,DIV,LOOKUPS!C$7,0)*$FH$6++VLOOKUP($FA716,SIZE,LOOKUPS!C$11,0)*$FI$6)</f>
        <v>4.9020000000000001</v>
      </c>
      <c r="FC716" s="1">
        <f>IF(ISERROR(VLOOKUP($FA716,MOM,LOOKUPS!D$12,0)*$FB$6+VLOOKUP($FA716,STREV,LOOKUPS!D$10,0)*$FC$6+VLOOKUP($FA716,LTREV,LOOKUPS!D$9,0)*$FD$6+VLOOKUP($FA716,CFP,LOOKUPS!D$6,0)*$FE$6+VLOOKUP($FA716,EP,LOOKUPS!D$8,0)*$FF$6+VLOOKUP($FA716,BM,LOOKUPS!D$5,0)*$FG$6+VLOOKUP($FA716,DIV,LOOKUPS!D$7,0)*$FH$6++VLOOKUP($FA716,SIZE,LOOKUPS!D$11,0)*$FI$6),"",VLOOKUP($FA716,MOM,LOOKUPS!D$12,0)*$FB$6+VLOOKUP($FA716,STREV,LOOKUPS!D$10,0)*$FC$6+VLOOKUP($FA716,LTREV,LOOKUPS!D$9,0)*$FD$6+VLOOKUP($FA716,CFP,LOOKUPS!D$6,0)*$FE$6+VLOOKUP($FA716,EP,LOOKUPS!D$8,0)*$FF$6+VLOOKUP($FA716,BM,LOOKUPS!D$5,0)*$FG$6+VLOOKUP($FA716,DIV,LOOKUPS!D$7,0)*$FH$6++VLOOKUP($FA716,SIZE,LOOKUPS!D$11,0)*$FI$6)</f>
        <v>5.2271000000000001</v>
      </c>
      <c r="FD716" s="1">
        <f>IF(ISERROR(VLOOKUP($FA716,MOM,LOOKUPS!E$12,0)*$FB$6+VLOOKUP($FA716,STREV,LOOKUPS!E$10,0)*$FC$6+VLOOKUP($FA716,LTREV,LOOKUPS!E$9,0)*$FD$6+VLOOKUP($FA716,CFP,LOOKUPS!E$6,0)*$FE$6+VLOOKUP($FA716,EP,LOOKUPS!E$8,0)*$FF$6+VLOOKUP($FA716,BM,LOOKUPS!E$5,0)*$FG$6+VLOOKUP($FA716,DIV,LOOKUPS!E$7,0)*$FH$6++VLOOKUP($FA716,SIZE,LOOKUPS!E$11,0)*$FI$6),"",VLOOKUP($FA716,MOM,LOOKUPS!E$12,0)*$FB$6+VLOOKUP($FA716,STREV,LOOKUPS!E$10,0)*$FC$6+VLOOKUP($FA716,LTREV,LOOKUPS!E$9,0)*$FD$6+VLOOKUP($FA716,CFP,LOOKUPS!E$6,0)*$FE$6+VLOOKUP($FA716,EP,LOOKUPS!E$8,0)*$FF$6+VLOOKUP($FA716,BM,LOOKUPS!E$5,0)*$FG$6+VLOOKUP($FA716,DIV,LOOKUPS!E$7,0)*$FH$6++VLOOKUP($FA716,SIZE,LOOKUPS!E$11,0)*$FI$6)</f>
        <v>5.7035999999999998</v>
      </c>
      <c r="FE716" s="1">
        <f>IF(ISERROR(VLOOKUP($FA716,MOM,LOOKUPS!F$12,0)*$FB$6+VLOOKUP($FA716,STREV,LOOKUPS!F$10,0)*$FC$6+VLOOKUP($FA716,LTREV,LOOKUPS!F$9,0)*$FD$6+VLOOKUP($FA716,CFP,LOOKUPS!F$6,0)*$FE$6+VLOOKUP($FA716,EP,LOOKUPS!F$8,0)*$FF$6+VLOOKUP($FA716,BM,LOOKUPS!F$5,0)*$FG$6+VLOOKUP($FA716,DIV,LOOKUPS!F$7,0)*$FH$6++VLOOKUP($FA716,SIZE,LOOKUPS!F$11,0)*$FI$6),"",VLOOKUP($FA716,MOM,LOOKUPS!F$12,0)*$FB$6+VLOOKUP($FA716,STREV,LOOKUPS!F$10,0)*$FC$6+VLOOKUP($FA716,LTREV,LOOKUPS!F$9,0)*$FD$6+VLOOKUP($FA716,CFP,LOOKUPS!F$6,0)*$FE$6+VLOOKUP($FA716,EP,LOOKUPS!F$8,0)*$FF$6+VLOOKUP($FA716,BM,LOOKUPS!F$5,0)*$FG$6+VLOOKUP($FA716,DIV,LOOKUPS!F$7,0)*$FH$6++VLOOKUP($FA716,SIZE,LOOKUPS!F$11,0)*$FI$6)</f>
        <v>6.0055999999999994</v>
      </c>
      <c r="FF716" s="1">
        <f>IF(ISERROR(VLOOKUP($FA716,MOM,LOOKUPS!G$12,0)*$FB$6+VLOOKUP($FA716,STREV,LOOKUPS!G$10,0)*$FC$6+VLOOKUP($FA716,LTREV,LOOKUPS!G$9,0)*$FD$6+VLOOKUP($FA716,CFP,LOOKUPS!G$6,0)*$FE$6+VLOOKUP($FA716,EP,LOOKUPS!G$8,0)*$FF$6+VLOOKUP($FA716,BM,LOOKUPS!G$5,0)*$FG$6+VLOOKUP($FA716,DIV,LOOKUPS!G$7,0)*$FH$6++VLOOKUP($FA716,SIZE,LOOKUPS!G$11,0)*$FI$6),"",VLOOKUP($FA716,MOM,LOOKUPS!G$12,0)*$FB$6+VLOOKUP($FA716,STREV,LOOKUPS!G$10,0)*$FC$6+VLOOKUP($FA716,LTREV,LOOKUPS!G$9,0)*$FD$6+VLOOKUP($FA716,CFP,LOOKUPS!G$6,0)*$FE$6+VLOOKUP($FA716,EP,LOOKUPS!G$8,0)*$FF$6+VLOOKUP($FA716,BM,LOOKUPS!G$5,0)*$FG$6+VLOOKUP($FA716,DIV,LOOKUPS!G$7,0)*$FH$6++VLOOKUP($FA716,SIZE,LOOKUPS!G$11,0)*$FI$6)</f>
        <v>5.3385000000000007</v>
      </c>
      <c r="FG716" s="1">
        <f>IF(ISERROR(VLOOKUP($FA716,MOM,LOOKUPS!H$12,0)*$FB$6+VLOOKUP($FA716,STREV,LOOKUPS!H$10,0)*$FC$6+VLOOKUP($FA716,LTREV,LOOKUPS!H$9,0)*$FD$6+VLOOKUP($FA716,CFP,LOOKUPS!H$6,0)*$FE$6+VLOOKUP($FA716,EP,LOOKUPS!H$8,0)*$FF$6+VLOOKUP($FA716,BM,LOOKUPS!H$5,0)*$FG$6+VLOOKUP($FA716,DIV,LOOKUPS!H$7,0)*$FH$6++VLOOKUP($FA716,SIZE,LOOKUPS!H$11,0)*$FI$6),"",VLOOKUP($FA716,MOM,LOOKUPS!H$12,0)*$FB$6+VLOOKUP($FA716,STREV,LOOKUPS!H$10,0)*$FC$6+VLOOKUP($FA716,LTREV,LOOKUPS!H$9,0)*$FD$6+VLOOKUP($FA716,CFP,LOOKUPS!H$6,0)*$FE$6+VLOOKUP($FA716,EP,LOOKUPS!H$8,0)*$FF$6+VLOOKUP($FA716,BM,LOOKUPS!H$5,0)*$FG$6+VLOOKUP($FA716,DIV,LOOKUPS!H$7,0)*$FH$6++VLOOKUP($FA716,SIZE,LOOKUPS!H$11,0)*$FI$6)</f>
        <v>6.2132000000000005</v>
      </c>
      <c r="FH716" s="1">
        <f>IF(ISERROR(VLOOKUP($FA716,MOM,LOOKUPS!I$12,0)*$FB$6+VLOOKUP($FA716,STREV,LOOKUPS!I$10,0)*$FC$6+VLOOKUP($FA716,LTREV,LOOKUPS!I$9,0)*$FD$6+VLOOKUP($FA716,CFP,LOOKUPS!I$6,0)*$FE$6+VLOOKUP($FA716,EP,LOOKUPS!I$8,0)*$FF$6+VLOOKUP($FA716,BM,LOOKUPS!I$5,0)*$FG$6+VLOOKUP($FA716,DIV,LOOKUPS!I$7,0)*$FH$6++VLOOKUP($FA716,SIZE,LOOKUPS!I$11,0)*$FI$6),"",VLOOKUP($FA716,MOM,LOOKUPS!I$12,0)*$FB$6+VLOOKUP($FA716,STREV,LOOKUPS!I$10,0)*$FC$6+VLOOKUP($FA716,LTREV,LOOKUPS!I$9,0)*$FD$6+VLOOKUP($FA716,CFP,LOOKUPS!I$6,0)*$FE$6+VLOOKUP($FA716,EP,LOOKUPS!I$8,0)*$FF$6+VLOOKUP($FA716,BM,LOOKUPS!I$5,0)*$FG$6+VLOOKUP($FA716,DIV,LOOKUPS!I$7,0)*$FH$6++VLOOKUP($FA716,SIZE,LOOKUPS!I$11,0)*$FI$6)</f>
        <v>5.7399000000000004</v>
      </c>
      <c r="FI716" s="1">
        <f>IF(ISERROR(VLOOKUP($FA716,MOM,LOOKUPS!J$12,0)*$FB$6+VLOOKUP($FA716,STREV,LOOKUPS!J$10,0)*$FC$6+VLOOKUP($FA716,LTREV,LOOKUPS!J$9,0)*$FD$6+VLOOKUP($FA716,CFP,LOOKUPS!J$6,0)*$FE$6+VLOOKUP($FA716,EP,LOOKUPS!J$8,0)*$FF$6+VLOOKUP($FA716,BM,LOOKUPS!J$5,0)*$FG$6+VLOOKUP($FA716,DIV,LOOKUPS!J$7,0)*$FH$6++VLOOKUP($FA716,SIZE,LOOKUPS!J$11,0)*$FI$6),"",VLOOKUP($FA716,MOM,LOOKUPS!J$12,0)*$FB$6+VLOOKUP($FA716,STREV,LOOKUPS!J$10,0)*$FC$6+VLOOKUP($FA716,LTREV,LOOKUPS!J$9,0)*$FD$6+VLOOKUP($FA716,CFP,LOOKUPS!J$6,0)*$FE$6+VLOOKUP($FA716,EP,LOOKUPS!J$8,0)*$FF$6+VLOOKUP($FA716,BM,LOOKUPS!J$5,0)*$FG$6+VLOOKUP($FA716,DIV,LOOKUPS!J$7,0)*$FH$6++VLOOKUP($FA716,SIZE,LOOKUPS!J$11,0)*$FI$6)</f>
        <v>4.9294000000000002</v>
      </c>
      <c r="FJ716" s="1">
        <f>IF(ISERROR(VLOOKUP($FA716,MOM,LOOKUPS!K$12,0)*$FB$6+VLOOKUP($FA716,STREV,LOOKUPS!K$10,0)*$FC$6+VLOOKUP($FA716,LTREV,LOOKUPS!K$9,0)*$FD$6+VLOOKUP($FA716,CFP,LOOKUPS!K$6,0)*$FE$6+VLOOKUP($FA716,EP,LOOKUPS!K$8,0)*$FF$6+VLOOKUP($FA716,BM,LOOKUPS!K$5,0)*$FG$6+VLOOKUP($FA716,DIV,LOOKUPS!K$7,0)*$FH$6++VLOOKUP($FA716,SIZE,LOOKUPS!K$11,0)*$FI$6),"",VLOOKUP($FA716,MOM,LOOKUPS!K$12,0)*$FB$6+VLOOKUP($FA716,STREV,LOOKUPS!K$10,0)*$FC$6+VLOOKUP($FA716,LTREV,LOOKUPS!K$9,0)*$FD$6+VLOOKUP($FA716,CFP,LOOKUPS!K$6,0)*$FE$6+VLOOKUP($FA716,EP,LOOKUPS!K$8,0)*$FF$6+VLOOKUP($FA716,BM,LOOKUPS!K$5,0)*$FG$6+VLOOKUP($FA716,DIV,LOOKUPS!K$7,0)*$FH$6++VLOOKUP($FA716,SIZE,LOOKUPS!K$11,0)*$FI$6)</f>
        <v>5.6158999999999999</v>
      </c>
      <c r="FK716" s="1">
        <f>IF(ISERROR(VLOOKUP($FA716,MOM,LOOKUPS!L$12,0)*$FB$6+VLOOKUP($FA716,STREV,LOOKUPS!L$10,0)*$FC$6+VLOOKUP($FA716,LTREV,LOOKUPS!L$9,0)*$FD$6+VLOOKUP($FA716,CFP,LOOKUPS!L$6,0)*$FE$6+VLOOKUP($FA716,EP,LOOKUPS!L$8,0)*$FF$6+VLOOKUP($FA716,BM,LOOKUPS!L$5,0)*$FG$6+VLOOKUP($FA716,DIV,LOOKUPS!L$7,0)*$FH$6++VLOOKUP($FA716,SIZE,LOOKUPS!L$11,0)*$FI$6),"",VLOOKUP($FA716,MOM,LOOKUPS!L$12,0)*$FB$6+VLOOKUP($FA716,STREV,LOOKUPS!L$10,0)*$FC$6+VLOOKUP($FA716,LTREV,LOOKUPS!L$9,0)*$FD$6+VLOOKUP($FA716,CFP,LOOKUPS!L$6,0)*$FE$6+VLOOKUP($FA716,EP,LOOKUPS!L$8,0)*$FF$6+VLOOKUP($FA716,BM,LOOKUPS!L$5,0)*$FG$6+VLOOKUP($FA716,DIV,LOOKUPS!L$7,0)*$FH$6++VLOOKUP($FA716,SIZE,LOOKUPS!L$11,0)*$FI$6)</f>
        <v>6.133700000000001</v>
      </c>
    </row>
    <row r="717" spans="1:167" x14ac:dyDescent="0.3">
      <c r="A717" s="1">
        <v>198512</v>
      </c>
      <c r="B717" s="1">
        <v>1.04</v>
      </c>
      <c r="C717" s="1">
        <v>3.65</v>
      </c>
      <c r="D717" s="1">
        <v>3.05</v>
      </c>
      <c r="E717" s="1">
        <v>3.13</v>
      </c>
      <c r="F717" s="1">
        <v>3.46</v>
      </c>
      <c r="G717" s="1">
        <v>4.57</v>
      </c>
      <c r="H717" s="1">
        <v>3.72</v>
      </c>
      <c r="I717" s="1">
        <v>4.5199999999999996</v>
      </c>
      <c r="J717" s="1">
        <v>2.7</v>
      </c>
      <c r="K717" s="1">
        <v>3.72</v>
      </c>
      <c r="M717" s="1">
        <v>198501</v>
      </c>
      <c r="N717" s="1">
        <v>16.18</v>
      </c>
      <c r="O717" s="1">
        <v>14.25</v>
      </c>
      <c r="P717" s="1">
        <v>12.95</v>
      </c>
      <c r="Q717" s="1">
        <v>11.41</v>
      </c>
      <c r="R717" s="1">
        <v>10.24</v>
      </c>
      <c r="S717" s="1">
        <v>10.42</v>
      </c>
      <c r="T717" s="1">
        <v>10.97</v>
      </c>
      <c r="U717" s="1">
        <v>11.74</v>
      </c>
      <c r="V717" s="1">
        <v>11.52</v>
      </c>
      <c r="W717" s="1">
        <v>10.44</v>
      </c>
      <c r="Y717" s="1">
        <v>198912</v>
      </c>
      <c r="Z717" s="1">
        <v>-2.74</v>
      </c>
      <c r="AA717" s="1">
        <v>-1.05</v>
      </c>
      <c r="AB717" s="1">
        <v>-1.1100000000000001</v>
      </c>
      <c r="AC717" s="1">
        <v>-0.51</v>
      </c>
      <c r="AD717" s="1">
        <v>-0.23</v>
      </c>
      <c r="AE717" s="1">
        <v>1.38</v>
      </c>
      <c r="AF717" s="1">
        <v>0.52</v>
      </c>
      <c r="AG717" s="1">
        <v>0.47</v>
      </c>
      <c r="AH717" s="1">
        <v>-0.04</v>
      </c>
      <c r="AI717" s="1">
        <v>-1.1499999999999999</v>
      </c>
      <c r="AK717">
        <v>201006</v>
      </c>
      <c r="AL717">
        <v>-10.65</v>
      </c>
      <c r="AM717">
        <v>-5.29</v>
      </c>
      <c r="AN717">
        <v>-6.11</v>
      </c>
      <c r="AO717">
        <v>-8.25</v>
      </c>
      <c r="AP717">
        <v>-5.7</v>
      </c>
      <c r="AQ717">
        <v>-5.08</v>
      </c>
      <c r="AR717">
        <v>-5.8</v>
      </c>
      <c r="AS717">
        <v>-6.78</v>
      </c>
      <c r="AT717">
        <v>-8.84</v>
      </c>
      <c r="AU717">
        <v>-6.28</v>
      </c>
      <c r="AV717">
        <v>-4.93</v>
      </c>
      <c r="AW717">
        <v>-4</v>
      </c>
      <c r="AX717">
        <v>-6.42</v>
      </c>
      <c r="AY717">
        <v>-6.37</v>
      </c>
      <c r="AZ717">
        <v>-5.2</v>
      </c>
      <c r="BA717">
        <v>-6.44</v>
      </c>
      <c r="BB717">
        <v>-7.03</v>
      </c>
      <c r="BC717">
        <v>-6.8</v>
      </c>
      <c r="BD717">
        <v>-10.74</v>
      </c>
      <c r="BF717" s="1">
        <v>201006</v>
      </c>
      <c r="BG717" s="1">
        <v>-10.54</v>
      </c>
      <c r="BH717" s="1">
        <v>-5.41</v>
      </c>
      <c r="BI717" s="1">
        <v>-5.41</v>
      </c>
      <c r="BJ717" s="1">
        <v>-8.31</v>
      </c>
      <c r="BK717" s="1">
        <v>-5.49</v>
      </c>
      <c r="BL717" s="1">
        <v>-4.82</v>
      </c>
      <c r="BM717" s="1">
        <v>-5.25</v>
      </c>
      <c r="BN717" s="1">
        <v>-6.76</v>
      </c>
      <c r="BO717" s="1">
        <v>-8.8800000000000008</v>
      </c>
      <c r="BP717" s="1">
        <v>-5.62</v>
      </c>
      <c r="BQ717" s="1">
        <v>-5.31</v>
      </c>
      <c r="BR717" s="1">
        <v>-5.16</v>
      </c>
      <c r="BS717" s="1">
        <v>-4.4400000000000004</v>
      </c>
      <c r="BT717" s="1">
        <v>-4.54</v>
      </c>
      <c r="BU717" s="1">
        <v>-5.97</v>
      </c>
      <c r="BV717" s="1">
        <v>-6.71</v>
      </c>
      <c r="BW717" s="1">
        <v>-6.82</v>
      </c>
      <c r="BX717" s="1">
        <v>-8.0500000000000007</v>
      </c>
      <c r="BY717" s="1">
        <v>-9.5500000000000007</v>
      </c>
      <c r="CA717" s="1">
        <v>198506</v>
      </c>
      <c r="CB717" s="1">
        <v>-0.15</v>
      </c>
      <c r="CC717" s="1">
        <v>-0.23</v>
      </c>
      <c r="CD717" s="1">
        <v>0.69</v>
      </c>
      <c r="CE717" s="1">
        <v>1.65</v>
      </c>
      <c r="CF717" s="1">
        <v>-0.34</v>
      </c>
      <c r="CG717" s="1">
        <v>0.11</v>
      </c>
      <c r="CH717" s="1">
        <v>0.71</v>
      </c>
      <c r="CI717" s="1">
        <v>0.9</v>
      </c>
      <c r="CJ717" s="1">
        <v>2.31</v>
      </c>
      <c r="CK717" s="1">
        <v>-0.86</v>
      </c>
      <c r="CL717" s="1">
        <v>0.93</v>
      </c>
      <c r="CM717" s="1">
        <v>0.18</v>
      </c>
      <c r="CN717" s="1">
        <v>0.03</v>
      </c>
      <c r="CO717" s="1">
        <v>0.41</v>
      </c>
      <c r="CP717" s="1">
        <v>1.05</v>
      </c>
      <c r="CQ717" s="1">
        <v>1.5</v>
      </c>
      <c r="CR717" s="1">
        <v>0.33</v>
      </c>
      <c r="CS717" s="1">
        <v>1.18</v>
      </c>
      <c r="CT717" s="1">
        <v>3.16</v>
      </c>
      <c r="CV717" s="1">
        <v>198606</v>
      </c>
      <c r="CW717" s="1">
        <v>0.08</v>
      </c>
      <c r="CX717" s="1">
        <v>1.33</v>
      </c>
      <c r="CY717" s="1">
        <v>1.66</v>
      </c>
      <c r="CZ717" s="1">
        <v>2.65</v>
      </c>
      <c r="DA717" s="1">
        <v>1.37</v>
      </c>
      <c r="DB717" s="1">
        <v>1.52</v>
      </c>
      <c r="DC717" s="1">
        <v>1.23</v>
      </c>
      <c r="DD717" s="1">
        <v>1.77</v>
      </c>
      <c r="DE717" s="1">
        <v>3.59</v>
      </c>
      <c r="DF717" s="1">
        <v>1.1499999999999999</v>
      </c>
      <c r="DG717" s="1">
        <v>1.68</v>
      </c>
      <c r="DH717" s="1">
        <v>1.25</v>
      </c>
      <c r="DI717" s="1">
        <v>1.79</v>
      </c>
      <c r="DJ717" s="1">
        <v>0.99</v>
      </c>
      <c r="DK717" s="1">
        <v>1.48</v>
      </c>
      <c r="DL717" s="1">
        <v>2.37</v>
      </c>
      <c r="DM717" s="1">
        <v>1.1200000000000001</v>
      </c>
      <c r="DN717" s="1">
        <v>2.81</v>
      </c>
      <c r="DO717" s="1">
        <v>4.4000000000000004</v>
      </c>
      <c r="DQ717" s="1">
        <v>198506</v>
      </c>
      <c r="DR717" s="1">
        <v>-99.99</v>
      </c>
      <c r="DS717" s="1">
        <v>0.05</v>
      </c>
      <c r="DT717" s="1">
        <v>2.08</v>
      </c>
      <c r="DU717" s="1">
        <v>2.11</v>
      </c>
      <c r="DV717" s="1">
        <v>-0.08</v>
      </c>
      <c r="DW717" s="1">
        <v>1.9</v>
      </c>
      <c r="DX717" s="1">
        <v>1.92</v>
      </c>
      <c r="DY717" s="1">
        <v>1.71</v>
      </c>
      <c r="DZ717" s="1">
        <v>2.16</v>
      </c>
      <c r="EA717" s="1">
        <v>-0.3</v>
      </c>
      <c r="EB717" s="1">
        <v>1.04</v>
      </c>
      <c r="EC717" s="1">
        <v>1.25</v>
      </c>
      <c r="ED717" s="1">
        <v>2.68</v>
      </c>
      <c r="EE717" s="1">
        <v>1.71</v>
      </c>
      <c r="EF717" s="1">
        <v>2.15</v>
      </c>
      <c r="EG717" s="1">
        <v>1.41</v>
      </c>
      <c r="EH717" s="1">
        <v>2.0299999999999998</v>
      </c>
      <c r="EI717" s="1">
        <v>2.23</v>
      </c>
      <c r="EJ717" s="1">
        <v>2.08</v>
      </c>
      <c r="EL717">
        <v>198506</v>
      </c>
      <c r="EM717">
        <v>1.27</v>
      </c>
      <c r="EN717">
        <v>0.5</v>
      </c>
      <c r="EO717">
        <v>0.5</v>
      </c>
      <c r="EP717">
        <v>0.55000000000000004</v>
      </c>
      <c r="ER717" s="1">
        <v>198512</v>
      </c>
      <c r="ES717" s="1">
        <v>-0.13</v>
      </c>
      <c r="EU717" s="1">
        <v>198501</v>
      </c>
      <c r="EV717" s="1">
        <v>2.33</v>
      </c>
      <c r="EX717" s="1">
        <v>198912</v>
      </c>
      <c r="EY717" s="1">
        <v>-0.85</v>
      </c>
      <c r="FA717" s="1">
        <v>198512</v>
      </c>
      <c r="FB717" s="1">
        <f>IF(ISERROR(VLOOKUP($FA717,MOM,LOOKUPS!C$12,0)*$FB$6+VLOOKUP($FA717,STREV,LOOKUPS!C$10,0)*$FC$6+VLOOKUP($FA717,LTREV,LOOKUPS!C$9,0)*$FD$6+VLOOKUP($FA717,CFP,LOOKUPS!C$6,0)*$FE$6+VLOOKUP($FA717,EP,LOOKUPS!C$8,0)*$FF$6+VLOOKUP($FA717,BM,LOOKUPS!C$5,0)*$FG$6+VLOOKUP($FA717,DIV,LOOKUPS!C$7,0)*$FH$6++VLOOKUP($FA717,SIZE,LOOKUPS!C$11,0)*$FI$6),"",VLOOKUP($FA717,MOM,LOOKUPS!C$12,0)*$FB$6+VLOOKUP($FA717,STREV,LOOKUPS!C$10,0)*$FC$6+VLOOKUP($FA717,LTREV,LOOKUPS!C$9,0)*$FD$6+VLOOKUP($FA717,CFP,LOOKUPS!C$6,0)*$FE$6+VLOOKUP($FA717,EP,LOOKUPS!C$8,0)*$FF$6+VLOOKUP($FA717,BM,LOOKUPS!C$5,0)*$FG$6+VLOOKUP($FA717,DIV,LOOKUPS!C$7,0)*$FH$6++VLOOKUP($FA717,SIZE,LOOKUPS!C$11,0)*$FI$6)</f>
        <v>1.7942</v>
      </c>
      <c r="FC717" s="1">
        <f>IF(ISERROR(VLOOKUP($FA717,MOM,LOOKUPS!D$12,0)*$FB$6+VLOOKUP($FA717,STREV,LOOKUPS!D$10,0)*$FC$6+VLOOKUP($FA717,LTREV,LOOKUPS!D$9,0)*$FD$6+VLOOKUP($FA717,CFP,LOOKUPS!D$6,0)*$FE$6+VLOOKUP($FA717,EP,LOOKUPS!D$8,0)*$FF$6+VLOOKUP($FA717,BM,LOOKUPS!D$5,0)*$FG$6+VLOOKUP($FA717,DIV,LOOKUPS!D$7,0)*$FH$6++VLOOKUP($FA717,SIZE,LOOKUPS!D$11,0)*$FI$6),"",VLOOKUP($FA717,MOM,LOOKUPS!D$12,0)*$FB$6+VLOOKUP($FA717,STREV,LOOKUPS!D$10,0)*$FC$6+VLOOKUP($FA717,LTREV,LOOKUPS!D$9,0)*$FD$6+VLOOKUP($FA717,CFP,LOOKUPS!D$6,0)*$FE$6+VLOOKUP($FA717,EP,LOOKUPS!D$8,0)*$FF$6+VLOOKUP($FA717,BM,LOOKUPS!D$5,0)*$FG$6+VLOOKUP($FA717,DIV,LOOKUPS!D$7,0)*$FH$6++VLOOKUP($FA717,SIZE,LOOKUPS!D$11,0)*$FI$6)</f>
        <v>3.3195999999999999</v>
      </c>
      <c r="FD717" s="1">
        <f>IF(ISERROR(VLOOKUP($FA717,MOM,LOOKUPS!E$12,0)*$FB$6+VLOOKUP($FA717,STREV,LOOKUPS!E$10,0)*$FC$6+VLOOKUP($FA717,LTREV,LOOKUPS!E$9,0)*$FD$6+VLOOKUP($FA717,CFP,LOOKUPS!E$6,0)*$FE$6+VLOOKUP($FA717,EP,LOOKUPS!E$8,0)*$FF$6+VLOOKUP($FA717,BM,LOOKUPS!E$5,0)*$FG$6+VLOOKUP($FA717,DIV,LOOKUPS!E$7,0)*$FH$6++VLOOKUP($FA717,SIZE,LOOKUPS!E$11,0)*$FI$6),"",VLOOKUP($FA717,MOM,LOOKUPS!E$12,0)*$FB$6+VLOOKUP($FA717,STREV,LOOKUPS!E$10,0)*$FC$6+VLOOKUP($FA717,LTREV,LOOKUPS!E$9,0)*$FD$6+VLOOKUP($FA717,CFP,LOOKUPS!E$6,0)*$FE$6+VLOOKUP($FA717,EP,LOOKUPS!E$8,0)*$FF$6+VLOOKUP($FA717,BM,LOOKUPS!E$5,0)*$FG$6+VLOOKUP($FA717,DIV,LOOKUPS!E$7,0)*$FH$6++VLOOKUP($FA717,SIZE,LOOKUPS!E$11,0)*$FI$6)</f>
        <v>3.4006000000000003</v>
      </c>
      <c r="FE717" s="1">
        <f>IF(ISERROR(VLOOKUP($FA717,MOM,LOOKUPS!F$12,0)*$FB$6+VLOOKUP($FA717,STREV,LOOKUPS!F$10,0)*$FC$6+VLOOKUP($FA717,LTREV,LOOKUPS!F$9,0)*$FD$6+VLOOKUP($FA717,CFP,LOOKUPS!F$6,0)*$FE$6+VLOOKUP($FA717,EP,LOOKUPS!F$8,0)*$FF$6+VLOOKUP($FA717,BM,LOOKUPS!F$5,0)*$FG$6+VLOOKUP($FA717,DIV,LOOKUPS!F$7,0)*$FH$6++VLOOKUP($FA717,SIZE,LOOKUPS!F$11,0)*$FI$6),"",VLOOKUP($FA717,MOM,LOOKUPS!F$12,0)*$FB$6+VLOOKUP($FA717,STREV,LOOKUPS!F$10,0)*$FC$6+VLOOKUP($FA717,LTREV,LOOKUPS!F$9,0)*$FD$6+VLOOKUP($FA717,CFP,LOOKUPS!F$6,0)*$FE$6+VLOOKUP($FA717,EP,LOOKUPS!F$8,0)*$FF$6+VLOOKUP($FA717,BM,LOOKUPS!F$5,0)*$FG$6+VLOOKUP($FA717,DIV,LOOKUPS!F$7,0)*$FH$6++VLOOKUP($FA717,SIZE,LOOKUPS!F$11,0)*$FI$6)</f>
        <v>4.4985999999999997</v>
      </c>
      <c r="FF717" s="1">
        <f>IF(ISERROR(VLOOKUP($FA717,MOM,LOOKUPS!G$12,0)*$FB$6+VLOOKUP($FA717,STREV,LOOKUPS!G$10,0)*$FC$6+VLOOKUP($FA717,LTREV,LOOKUPS!G$9,0)*$FD$6+VLOOKUP($FA717,CFP,LOOKUPS!G$6,0)*$FE$6+VLOOKUP($FA717,EP,LOOKUPS!G$8,0)*$FF$6+VLOOKUP($FA717,BM,LOOKUPS!G$5,0)*$FG$6+VLOOKUP($FA717,DIV,LOOKUPS!G$7,0)*$FH$6++VLOOKUP($FA717,SIZE,LOOKUPS!G$11,0)*$FI$6),"",VLOOKUP($FA717,MOM,LOOKUPS!G$12,0)*$FB$6+VLOOKUP($FA717,STREV,LOOKUPS!G$10,0)*$FC$6+VLOOKUP($FA717,LTREV,LOOKUPS!G$9,0)*$FD$6+VLOOKUP($FA717,CFP,LOOKUPS!G$6,0)*$FE$6+VLOOKUP($FA717,EP,LOOKUPS!G$8,0)*$FF$6+VLOOKUP($FA717,BM,LOOKUPS!G$5,0)*$FG$6+VLOOKUP($FA717,DIV,LOOKUPS!G$7,0)*$FH$6++VLOOKUP($FA717,SIZE,LOOKUPS!G$11,0)*$FI$6)</f>
        <v>4.0728000000000009</v>
      </c>
      <c r="FG717" s="1">
        <f>IF(ISERROR(VLOOKUP($FA717,MOM,LOOKUPS!H$12,0)*$FB$6+VLOOKUP($FA717,STREV,LOOKUPS!H$10,0)*$FC$6+VLOOKUP($FA717,LTREV,LOOKUPS!H$9,0)*$FD$6+VLOOKUP($FA717,CFP,LOOKUPS!H$6,0)*$FE$6+VLOOKUP($FA717,EP,LOOKUPS!H$8,0)*$FF$6+VLOOKUP($FA717,BM,LOOKUPS!H$5,0)*$FG$6+VLOOKUP($FA717,DIV,LOOKUPS!H$7,0)*$FH$6++VLOOKUP($FA717,SIZE,LOOKUPS!H$11,0)*$FI$6),"",VLOOKUP($FA717,MOM,LOOKUPS!H$12,0)*$FB$6+VLOOKUP($FA717,STREV,LOOKUPS!H$10,0)*$FC$6+VLOOKUP($FA717,LTREV,LOOKUPS!H$9,0)*$FD$6+VLOOKUP($FA717,CFP,LOOKUPS!H$6,0)*$FE$6+VLOOKUP($FA717,EP,LOOKUPS!H$8,0)*$FF$6+VLOOKUP($FA717,BM,LOOKUPS!H$5,0)*$FG$6+VLOOKUP($FA717,DIV,LOOKUPS!H$7,0)*$FH$6++VLOOKUP($FA717,SIZE,LOOKUPS!H$11,0)*$FI$6)</f>
        <v>3.9404000000000003</v>
      </c>
      <c r="FH717" s="1">
        <f>IF(ISERROR(VLOOKUP($FA717,MOM,LOOKUPS!I$12,0)*$FB$6+VLOOKUP($FA717,STREV,LOOKUPS!I$10,0)*$FC$6+VLOOKUP($FA717,LTREV,LOOKUPS!I$9,0)*$FD$6+VLOOKUP($FA717,CFP,LOOKUPS!I$6,0)*$FE$6+VLOOKUP($FA717,EP,LOOKUPS!I$8,0)*$FF$6+VLOOKUP($FA717,BM,LOOKUPS!I$5,0)*$FG$6+VLOOKUP($FA717,DIV,LOOKUPS!I$7,0)*$FH$6++VLOOKUP($FA717,SIZE,LOOKUPS!I$11,0)*$FI$6),"",VLOOKUP($FA717,MOM,LOOKUPS!I$12,0)*$FB$6+VLOOKUP($FA717,STREV,LOOKUPS!I$10,0)*$FC$6+VLOOKUP($FA717,LTREV,LOOKUPS!I$9,0)*$FD$6+VLOOKUP($FA717,CFP,LOOKUPS!I$6,0)*$FE$6+VLOOKUP($FA717,EP,LOOKUPS!I$8,0)*$FF$6+VLOOKUP($FA717,BM,LOOKUPS!I$5,0)*$FG$6+VLOOKUP($FA717,DIV,LOOKUPS!I$7,0)*$FH$6++VLOOKUP($FA717,SIZE,LOOKUPS!I$11,0)*$FI$6)</f>
        <v>3.6856999999999998</v>
      </c>
      <c r="FI717" s="1">
        <f>IF(ISERROR(VLOOKUP($FA717,MOM,LOOKUPS!J$12,0)*$FB$6+VLOOKUP($FA717,STREV,LOOKUPS!J$10,0)*$FC$6+VLOOKUP($FA717,LTREV,LOOKUPS!J$9,0)*$FD$6+VLOOKUP($FA717,CFP,LOOKUPS!J$6,0)*$FE$6+VLOOKUP($FA717,EP,LOOKUPS!J$8,0)*$FF$6+VLOOKUP($FA717,BM,LOOKUPS!J$5,0)*$FG$6+VLOOKUP($FA717,DIV,LOOKUPS!J$7,0)*$FH$6++VLOOKUP($FA717,SIZE,LOOKUPS!J$11,0)*$FI$6),"",VLOOKUP($FA717,MOM,LOOKUPS!J$12,0)*$FB$6+VLOOKUP($FA717,STREV,LOOKUPS!J$10,0)*$FC$6+VLOOKUP($FA717,LTREV,LOOKUPS!J$9,0)*$FD$6+VLOOKUP($FA717,CFP,LOOKUPS!J$6,0)*$FE$6+VLOOKUP($FA717,EP,LOOKUPS!J$8,0)*$FF$6+VLOOKUP($FA717,BM,LOOKUPS!J$5,0)*$FG$6+VLOOKUP($FA717,DIV,LOOKUPS!J$7,0)*$FH$6++VLOOKUP($FA717,SIZE,LOOKUPS!J$11,0)*$FI$6)</f>
        <v>3.7675999999999998</v>
      </c>
      <c r="FJ717" s="1">
        <f>IF(ISERROR(VLOOKUP($FA717,MOM,LOOKUPS!K$12,0)*$FB$6+VLOOKUP($FA717,STREV,LOOKUPS!K$10,0)*$FC$6+VLOOKUP($FA717,LTREV,LOOKUPS!K$9,0)*$FD$6+VLOOKUP($FA717,CFP,LOOKUPS!K$6,0)*$FE$6+VLOOKUP($FA717,EP,LOOKUPS!K$8,0)*$FF$6+VLOOKUP($FA717,BM,LOOKUPS!K$5,0)*$FG$6+VLOOKUP($FA717,DIV,LOOKUPS!K$7,0)*$FH$6++VLOOKUP($FA717,SIZE,LOOKUPS!K$11,0)*$FI$6),"",VLOOKUP($FA717,MOM,LOOKUPS!K$12,0)*$FB$6+VLOOKUP($FA717,STREV,LOOKUPS!K$10,0)*$FC$6+VLOOKUP($FA717,LTREV,LOOKUPS!K$9,0)*$FD$6+VLOOKUP($FA717,CFP,LOOKUPS!K$6,0)*$FE$6+VLOOKUP($FA717,EP,LOOKUPS!K$8,0)*$FF$6+VLOOKUP($FA717,BM,LOOKUPS!K$5,0)*$FG$6+VLOOKUP($FA717,DIV,LOOKUPS!K$7,0)*$FH$6++VLOOKUP($FA717,SIZE,LOOKUPS!K$11,0)*$FI$6)</f>
        <v>2.8165</v>
      </c>
      <c r="FK717" s="1">
        <f>IF(ISERROR(VLOOKUP($FA717,MOM,LOOKUPS!L$12,0)*$FB$6+VLOOKUP($FA717,STREV,LOOKUPS!L$10,0)*$FC$6+VLOOKUP($FA717,LTREV,LOOKUPS!L$9,0)*$FD$6+VLOOKUP($FA717,CFP,LOOKUPS!L$6,0)*$FE$6+VLOOKUP($FA717,EP,LOOKUPS!L$8,0)*$FF$6+VLOOKUP($FA717,BM,LOOKUPS!L$5,0)*$FG$6+VLOOKUP($FA717,DIV,LOOKUPS!L$7,0)*$FH$6++VLOOKUP($FA717,SIZE,LOOKUPS!L$11,0)*$FI$6),"",VLOOKUP($FA717,MOM,LOOKUPS!L$12,0)*$FB$6+VLOOKUP($FA717,STREV,LOOKUPS!L$10,0)*$FC$6+VLOOKUP($FA717,LTREV,LOOKUPS!L$9,0)*$FD$6+VLOOKUP($FA717,CFP,LOOKUPS!L$6,0)*$FE$6+VLOOKUP($FA717,EP,LOOKUPS!L$8,0)*$FF$6+VLOOKUP($FA717,BM,LOOKUPS!L$5,0)*$FG$6+VLOOKUP($FA717,DIV,LOOKUPS!L$7,0)*$FH$6++VLOOKUP($FA717,SIZE,LOOKUPS!L$11,0)*$FI$6)</f>
        <v>2.181</v>
      </c>
    </row>
    <row r="718" spans="1:167" x14ac:dyDescent="0.3">
      <c r="A718" s="1">
        <v>198601</v>
      </c>
      <c r="B718" s="1">
        <v>5.19</v>
      </c>
      <c r="C718" s="1">
        <v>3.53</v>
      </c>
      <c r="D718" s="1">
        <v>1.86</v>
      </c>
      <c r="E718" s="1">
        <v>2.76</v>
      </c>
      <c r="F718" s="1">
        <v>3.48</v>
      </c>
      <c r="G718" s="1">
        <v>1.86</v>
      </c>
      <c r="H718" s="1">
        <v>2.5099999999999998</v>
      </c>
      <c r="I718" s="1">
        <v>4.01</v>
      </c>
      <c r="J718" s="1">
        <v>4.66</v>
      </c>
      <c r="K718" s="1">
        <v>5.78</v>
      </c>
      <c r="M718" s="1">
        <v>198502</v>
      </c>
      <c r="N718" s="1">
        <v>8.33</v>
      </c>
      <c r="O718" s="1">
        <v>6.3</v>
      </c>
      <c r="P718" s="1">
        <v>5.07</v>
      </c>
      <c r="Q718" s="1">
        <v>5.48</v>
      </c>
      <c r="R718" s="1">
        <v>3.22</v>
      </c>
      <c r="S718" s="1">
        <v>4.42</v>
      </c>
      <c r="T718" s="1">
        <v>2.96</v>
      </c>
      <c r="U718" s="1">
        <v>3.75</v>
      </c>
      <c r="V718" s="1">
        <v>3.53</v>
      </c>
      <c r="W718" s="1">
        <v>3.38</v>
      </c>
      <c r="Y718" s="1">
        <v>199001</v>
      </c>
      <c r="Z718" s="1">
        <v>-0.3</v>
      </c>
      <c r="AA718" s="1">
        <v>-6.01</v>
      </c>
      <c r="AB718" s="1">
        <v>-5.56</v>
      </c>
      <c r="AC718" s="1">
        <v>-6</v>
      </c>
      <c r="AD718" s="1">
        <v>-6.8</v>
      </c>
      <c r="AE718" s="1">
        <v>-7.29</v>
      </c>
      <c r="AF718" s="1">
        <v>-6.23</v>
      </c>
      <c r="AG718" s="1">
        <v>-6.88</v>
      </c>
      <c r="AH718" s="1">
        <v>-8.0500000000000007</v>
      </c>
      <c r="AI718" s="1">
        <v>-8.7200000000000006</v>
      </c>
      <c r="AK718">
        <v>201007</v>
      </c>
      <c r="AL718">
        <v>5.6</v>
      </c>
      <c r="AM718">
        <v>5.77</v>
      </c>
      <c r="AN718">
        <v>5.93</v>
      </c>
      <c r="AO718">
        <v>6.38</v>
      </c>
      <c r="AP718">
        <v>5.82</v>
      </c>
      <c r="AQ718">
        <v>5.97</v>
      </c>
      <c r="AR718">
        <v>5.49</v>
      </c>
      <c r="AS718">
        <v>6.56</v>
      </c>
      <c r="AT718">
        <v>6.15</v>
      </c>
      <c r="AU718">
        <v>5.7</v>
      </c>
      <c r="AV718">
        <v>5.95</v>
      </c>
      <c r="AW718">
        <v>5.62</v>
      </c>
      <c r="AX718">
        <v>6.34</v>
      </c>
      <c r="AY718">
        <v>6.12</v>
      </c>
      <c r="AZ718">
        <v>4.8</v>
      </c>
      <c r="BA718">
        <v>6.29</v>
      </c>
      <c r="BB718">
        <v>6.84</v>
      </c>
      <c r="BC718">
        <v>5.82</v>
      </c>
      <c r="BD718">
        <v>6.4</v>
      </c>
      <c r="BF718" s="1">
        <v>201007</v>
      </c>
      <c r="BG718" s="1">
        <v>5.84</v>
      </c>
      <c r="BH718" s="1">
        <v>6.18</v>
      </c>
      <c r="BI718" s="1">
        <v>5.77</v>
      </c>
      <c r="BJ718" s="1">
        <v>5.49</v>
      </c>
      <c r="BK718" s="1">
        <v>6.19</v>
      </c>
      <c r="BL718" s="1">
        <v>5.81</v>
      </c>
      <c r="BM718" s="1">
        <v>5.75</v>
      </c>
      <c r="BN718" s="1">
        <v>5.89</v>
      </c>
      <c r="BO718" s="1">
        <v>5.42</v>
      </c>
      <c r="BP718" s="1">
        <v>5.91</v>
      </c>
      <c r="BQ718" s="1">
        <v>6.53</v>
      </c>
      <c r="BR718" s="1">
        <v>6.14</v>
      </c>
      <c r="BS718" s="1">
        <v>5.45</v>
      </c>
      <c r="BT718" s="1">
        <v>5.56</v>
      </c>
      <c r="BU718" s="1">
        <v>5.96</v>
      </c>
      <c r="BV718" s="1">
        <v>6.17</v>
      </c>
      <c r="BW718" s="1">
        <v>5.64</v>
      </c>
      <c r="BX718" s="1">
        <v>4.83</v>
      </c>
      <c r="BY718" s="1">
        <v>5.94</v>
      </c>
      <c r="CA718" s="1">
        <v>198507</v>
      </c>
      <c r="CB718" s="1">
        <v>1.01</v>
      </c>
      <c r="CC718" s="1">
        <v>1.68</v>
      </c>
      <c r="CD718" s="1">
        <v>1.83</v>
      </c>
      <c r="CE718" s="1">
        <v>1.64</v>
      </c>
      <c r="CF718" s="1">
        <v>1.49</v>
      </c>
      <c r="CG718" s="1">
        <v>2.3199999999999998</v>
      </c>
      <c r="CH718" s="1">
        <v>2.2999999999999998</v>
      </c>
      <c r="CI718" s="1">
        <v>0.43</v>
      </c>
      <c r="CJ718" s="1">
        <v>2.04</v>
      </c>
      <c r="CK718" s="1">
        <v>0.99</v>
      </c>
      <c r="CL718" s="1">
        <v>2.4700000000000002</v>
      </c>
      <c r="CM718" s="1">
        <v>2.2799999999999998</v>
      </c>
      <c r="CN718" s="1">
        <v>2.36</v>
      </c>
      <c r="CO718" s="1">
        <v>2.57</v>
      </c>
      <c r="CP718" s="1">
        <v>2.0499999999999998</v>
      </c>
      <c r="CQ718" s="1">
        <v>0.27</v>
      </c>
      <c r="CR718" s="1">
        <v>0.61</v>
      </c>
      <c r="CS718" s="1">
        <v>0.08</v>
      </c>
      <c r="CT718" s="1">
        <v>3.48</v>
      </c>
      <c r="CV718" s="1">
        <v>198607</v>
      </c>
      <c r="CW718" s="1">
        <v>-9.0500000000000007</v>
      </c>
      <c r="CX718" s="1">
        <v>-6.95</v>
      </c>
      <c r="CY718" s="1">
        <v>-5.6</v>
      </c>
      <c r="CZ718" s="1">
        <v>-3.44</v>
      </c>
      <c r="DA718" s="1">
        <v>-7.2</v>
      </c>
      <c r="DB718" s="1">
        <v>-5.91</v>
      </c>
      <c r="DC718" s="1">
        <v>-5.8</v>
      </c>
      <c r="DD718" s="1">
        <v>-5.55</v>
      </c>
      <c r="DE718" s="1">
        <v>-1.96</v>
      </c>
      <c r="DF718" s="1">
        <v>-7.1</v>
      </c>
      <c r="DG718" s="1">
        <v>-7.32</v>
      </c>
      <c r="DH718" s="1">
        <v>-6.38</v>
      </c>
      <c r="DI718" s="1">
        <v>-5.45</v>
      </c>
      <c r="DJ718" s="1">
        <v>-5.74</v>
      </c>
      <c r="DK718" s="1">
        <v>-5.87</v>
      </c>
      <c r="DL718" s="1">
        <v>-5.35</v>
      </c>
      <c r="DM718" s="1">
        <v>-5.76</v>
      </c>
      <c r="DN718" s="1">
        <v>-1.84</v>
      </c>
      <c r="DO718" s="1">
        <v>-2.09</v>
      </c>
      <c r="DQ718" s="1">
        <v>198507</v>
      </c>
      <c r="DR718" s="1">
        <v>-99.99</v>
      </c>
      <c r="DS718" s="1">
        <v>2.2599999999999998</v>
      </c>
      <c r="DT718" s="1">
        <v>1.81</v>
      </c>
      <c r="DU718" s="1">
        <v>-0.9</v>
      </c>
      <c r="DV718" s="1">
        <v>2.19</v>
      </c>
      <c r="DW718" s="1">
        <v>2.86</v>
      </c>
      <c r="DX718" s="1">
        <v>1.72</v>
      </c>
      <c r="DY718" s="1">
        <v>0.06</v>
      </c>
      <c r="DZ718" s="1">
        <v>-1.17</v>
      </c>
      <c r="EA718" s="1">
        <v>2.0699999999999998</v>
      </c>
      <c r="EB718" s="1">
        <v>2.83</v>
      </c>
      <c r="EC718" s="1">
        <v>3.02</v>
      </c>
      <c r="ED718" s="1">
        <v>2.69</v>
      </c>
      <c r="EE718" s="1">
        <v>1.74</v>
      </c>
      <c r="EF718" s="1">
        <v>1.68</v>
      </c>
      <c r="EG718" s="1">
        <v>0.46</v>
      </c>
      <c r="EH718" s="1">
        <v>-0.42</v>
      </c>
      <c r="EI718" s="1">
        <v>-1.62</v>
      </c>
      <c r="EJ718" s="1">
        <v>-0.7</v>
      </c>
      <c r="EL718">
        <v>198507</v>
      </c>
      <c r="EM718">
        <v>-0.74</v>
      </c>
      <c r="EN718">
        <v>2.84</v>
      </c>
      <c r="EO718">
        <v>-1.68</v>
      </c>
      <c r="EP718">
        <v>0.62</v>
      </c>
      <c r="ER718" s="1">
        <v>198601</v>
      </c>
      <c r="ES718" s="1">
        <v>2.96</v>
      </c>
      <c r="EU718" s="1">
        <v>198502</v>
      </c>
      <c r="EV718" s="1">
        <v>2.42</v>
      </c>
      <c r="EX718" s="1">
        <v>199001</v>
      </c>
      <c r="EY718" s="1">
        <v>3.26</v>
      </c>
      <c r="FA718" s="1">
        <v>198601</v>
      </c>
      <c r="FB718" s="1">
        <f>IF(ISERROR(VLOOKUP($FA718,MOM,LOOKUPS!C$12,0)*$FB$6+VLOOKUP($FA718,STREV,LOOKUPS!C$10,0)*$FC$6+VLOOKUP($FA718,LTREV,LOOKUPS!C$9,0)*$FD$6+VLOOKUP($FA718,CFP,LOOKUPS!C$6,0)*$FE$6+VLOOKUP($FA718,EP,LOOKUPS!C$8,0)*$FF$6+VLOOKUP($FA718,BM,LOOKUPS!C$5,0)*$FG$6+VLOOKUP($FA718,DIV,LOOKUPS!C$7,0)*$FH$6++VLOOKUP($FA718,SIZE,LOOKUPS!C$11,0)*$FI$6),"",VLOOKUP($FA718,MOM,LOOKUPS!C$12,0)*$FB$6+VLOOKUP($FA718,STREV,LOOKUPS!C$10,0)*$FC$6+VLOOKUP($FA718,LTREV,LOOKUPS!C$9,0)*$FD$6+VLOOKUP($FA718,CFP,LOOKUPS!C$6,0)*$FE$6+VLOOKUP($FA718,EP,LOOKUPS!C$8,0)*$FF$6+VLOOKUP($FA718,BM,LOOKUPS!C$5,0)*$FG$6+VLOOKUP($FA718,DIV,LOOKUPS!C$7,0)*$FH$6++VLOOKUP($FA718,SIZE,LOOKUPS!C$11,0)*$FI$6)</f>
        <v>4.3686000000000007</v>
      </c>
      <c r="FC718" s="1">
        <f>IF(ISERROR(VLOOKUP($FA718,MOM,LOOKUPS!D$12,0)*$FB$6+VLOOKUP($FA718,STREV,LOOKUPS!D$10,0)*$FC$6+VLOOKUP($FA718,LTREV,LOOKUPS!D$9,0)*$FD$6+VLOOKUP($FA718,CFP,LOOKUPS!D$6,0)*$FE$6+VLOOKUP($FA718,EP,LOOKUPS!D$8,0)*$FF$6+VLOOKUP($FA718,BM,LOOKUPS!D$5,0)*$FG$6+VLOOKUP($FA718,DIV,LOOKUPS!D$7,0)*$FH$6++VLOOKUP($FA718,SIZE,LOOKUPS!D$11,0)*$FI$6),"",VLOOKUP($FA718,MOM,LOOKUPS!D$12,0)*$FB$6+VLOOKUP($FA718,STREV,LOOKUPS!D$10,0)*$FC$6+VLOOKUP($FA718,LTREV,LOOKUPS!D$9,0)*$FD$6+VLOOKUP($FA718,CFP,LOOKUPS!D$6,0)*$FE$6+VLOOKUP($FA718,EP,LOOKUPS!D$8,0)*$FF$6+VLOOKUP($FA718,BM,LOOKUPS!D$5,0)*$FG$6+VLOOKUP($FA718,DIV,LOOKUPS!D$7,0)*$FH$6++VLOOKUP($FA718,SIZE,LOOKUPS!D$11,0)*$FI$6)</f>
        <v>3.5005000000000002</v>
      </c>
      <c r="FD718" s="1">
        <f>IF(ISERROR(VLOOKUP($FA718,MOM,LOOKUPS!E$12,0)*$FB$6+VLOOKUP($FA718,STREV,LOOKUPS!E$10,0)*$FC$6+VLOOKUP($FA718,LTREV,LOOKUPS!E$9,0)*$FD$6+VLOOKUP($FA718,CFP,LOOKUPS!E$6,0)*$FE$6+VLOOKUP($FA718,EP,LOOKUPS!E$8,0)*$FF$6+VLOOKUP($FA718,BM,LOOKUPS!E$5,0)*$FG$6+VLOOKUP($FA718,DIV,LOOKUPS!E$7,0)*$FH$6++VLOOKUP($FA718,SIZE,LOOKUPS!E$11,0)*$FI$6),"",VLOOKUP($FA718,MOM,LOOKUPS!E$12,0)*$FB$6+VLOOKUP($FA718,STREV,LOOKUPS!E$10,0)*$FC$6+VLOOKUP($FA718,LTREV,LOOKUPS!E$9,0)*$FD$6+VLOOKUP($FA718,CFP,LOOKUPS!E$6,0)*$FE$6+VLOOKUP($FA718,EP,LOOKUPS!E$8,0)*$FF$6+VLOOKUP($FA718,BM,LOOKUPS!E$5,0)*$FG$6+VLOOKUP($FA718,DIV,LOOKUPS!E$7,0)*$FH$6++VLOOKUP($FA718,SIZE,LOOKUPS!E$11,0)*$FI$6)</f>
        <v>2.3571</v>
      </c>
      <c r="FE718" s="1">
        <f>IF(ISERROR(VLOOKUP($FA718,MOM,LOOKUPS!F$12,0)*$FB$6+VLOOKUP($FA718,STREV,LOOKUPS!F$10,0)*$FC$6+VLOOKUP($FA718,LTREV,LOOKUPS!F$9,0)*$FD$6+VLOOKUP($FA718,CFP,LOOKUPS!F$6,0)*$FE$6+VLOOKUP($FA718,EP,LOOKUPS!F$8,0)*$FF$6+VLOOKUP($FA718,BM,LOOKUPS!F$5,0)*$FG$6+VLOOKUP($FA718,DIV,LOOKUPS!F$7,0)*$FH$6++VLOOKUP($FA718,SIZE,LOOKUPS!F$11,0)*$FI$6),"",VLOOKUP($FA718,MOM,LOOKUPS!F$12,0)*$FB$6+VLOOKUP($FA718,STREV,LOOKUPS!F$10,0)*$FC$6+VLOOKUP($FA718,LTREV,LOOKUPS!F$9,0)*$FD$6+VLOOKUP($FA718,CFP,LOOKUPS!F$6,0)*$FE$6+VLOOKUP($FA718,EP,LOOKUPS!F$8,0)*$FF$6+VLOOKUP($FA718,BM,LOOKUPS!F$5,0)*$FG$6+VLOOKUP($FA718,DIV,LOOKUPS!F$7,0)*$FH$6++VLOOKUP($FA718,SIZE,LOOKUPS!F$11,0)*$FI$6)</f>
        <v>3.2084999999999999</v>
      </c>
      <c r="FF718" s="1">
        <f>IF(ISERROR(VLOOKUP($FA718,MOM,LOOKUPS!G$12,0)*$FB$6+VLOOKUP($FA718,STREV,LOOKUPS!G$10,0)*$FC$6+VLOOKUP($FA718,LTREV,LOOKUPS!G$9,0)*$FD$6+VLOOKUP($FA718,CFP,LOOKUPS!G$6,0)*$FE$6+VLOOKUP($FA718,EP,LOOKUPS!G$8,0)*$FF$6+VLOOKUP($FA718,BM,LOOKUPS!G$5,0)*$FG$6+VLOOKUP($FA718,DIV,LOOKUPS!G$7,0)*$FH$6++VLOOKUP($FA718,SIZE,LOOKUPS!G$11,0)*$FI$6),"",VLOOKUP($FA718,MOM,LOOKUPS!G$12,0)*$FB$6+VLOOKUP($FA718,STREV,LOOKUPS!G$10,0)*$FC$6+VLOOKUP($FA718,LTREV,LOOKUPS!G$9,0)*$FD$6+VLOOKUP($FA718,CFP,LOOKUPS!G$6,0)*$FE$6+VLOOKUP($FA718,EP,LOOKUPS!G$8,0)*$FF$6+VLOOKUP($FA718,BM,LOOKUPS!G$5,0)*$FG$6+VLOOKUP($FA718,DIV,LOOKUPS!G$7,0)*$FH$6++VLOOKUP($FA718,SIZE,LOOKUPS!G$11,0)*$FI$6)</f>
        <v>3.0305999999999997</v>
      </c>
      <c r="FG718" s="1">
        <f>IF(ISERROR(VLOOKUP($FA718,MOM,LOOKUPS!H$12,0)*$FB$6+VLOOKUP($FA718,STREV,LOOKUPS!H$10,0)*$FC$6+VLOOKUP($FA718,LTREV,LOOKUPS!H$9,0)*$FD$6+VLOOKUP($FA718,CFP,LOOKUPS!H$6,0)*$FE$6+VLOOKUP($FA718,EP,LOOKUPS!H$8,0)*$FF$6+VLOOKUP($FA718,BM,LOOKUPS!H$5,0)*$FG$6+VLOOKUP($FA718,DIV,LOOKUPS!H$7,0)*$FH$6++VLOOKUP($FA718,SIZE,LOOKUPS!H$11,0)*$FI$6),"",VLOOKUP($FA718,MOM,LOOKUPS!H$12,0)*$FB$6+VLOOKUP($FA718,STREV,LOOKUPS!H$10,0)*$FC$6+VLOOKUP($FA718,LTREV,LOOKUPS!H$9,0)*$FD$6+VLOOKUP($FA718,CFP,LOOKUPS!H$6,0)*$FE$6+VLOOKUP($FA718,EP,LOOKUPS!H$8,0)*$FF$6+VLOOKUP($FA718,BM,LOOKUPS!H$5,0)*$FG$6+VLOOKUP($FA718,DIV,LOOKUPS!H$7,0)*$FH$6++VLOOKUP($FA718,SIZE,LOOKUPS!H$11,0)*$FI$6)</f>
        <v>2.8387000000000002</v>
      </c>
      <c r="FH718" s="1">
        <f>IF(ISERROR(VLOOKUP($FA718,MOM,LOOKUPS!I$12,0)*$FB$6+VLOOKUP($FA718,STREV,LOOKUPS!I$10,0)*$FC$6+VLOOKUP($FA718,LTREV,LOOKUPS!I$9,0)*$FD$6+VLOOKUP($FA718,CFP,LOOKUPS!I$6,0)*$FE$6+VLOOKUP($FA718,EP,LOOKUPS!I$8,0)*$FF$6+VLOOKUP($FA718,BM,LOOKUPS!I$5,0)*$FG$6+VLOOKUP($FA718,DIV,LOOKUPS!I$7,0)*$FH$6++VLOOKUP($FA718,SIZE,LOOKUPS!I$11,0)*$FI$6),"",VLOOKUP($FA718,MOM,LOOKUPS!I$12,0)*$FB$6+VLOOKUP($FA718,STREV,LOOKUPS!I$10,0)*$FC$6+VLOOKUP($FA718,LTREV,LOOKUPS!I$9,0)*$FD$6+VLOOKUP($FA718,CFP,LOOKUPS!I$6,0)*$FE$6+VLOOKUP($FA718,EP,LOOKUPS!I$8,0)*$FF$6+VLOOKUP($FA718,BM,LOOKUPS!I$5,0)*$FG$6+VLOOKUP($FA718,DIV,LOOKUPS!I$7,0)*$FH$6++VLOOKUP($FA718,SIZE,LOOKUPS!I$11,0)*$FI$6)</f>
        <v>2.4647999999999999</v>
      </c>
      <c r="FI718" s="1">
        <f>IF(ISERROR(VLOOKUP($FA718,MOM,LOOKUPS!J$12,0)*$FB$6+VLOOKUP($FA718,STREV,LOOKUPS!J$10,0)*$FC$6+VLOOKUP($FA718,LTREV,LOOKUPS!J$9,0)*$FD$6+VLOOKUP($FA718,CFP,LOOKUPS!J$6,0)*$FE$6+VLOOKUP($FA718,EP,LOOKUPS!J$8,0)*$FF$6+VLOOKUP($FA718,BM,LOOKUPS!J$5,0)*$FG$6+VLOOKUP($FA718,DIV,LOOKUPS!J$7,0)*$FH$6++VLOOKUP($FA718,SIZE,LOOKUPS!J$11,0)*$FI$6),"",VLOOKUP($FA718,MOM,LOOKUPS!J$12,0)*$FB$6+VLOOKUP($FA718,STREV,LOOKUPS!J$10,0)*$FC$6+VLOOKUP($FA718,LTREV,LOOKUPS!J$9,0)*$FD$6+VLOOKUP($FA718,CFP,LOOKUPS!J$6,0)*$FE$6+VLOOKUP($FA718,EP,LOOKUPS!J$8,0)*$FF$6+VLOOKUP($FA718,BM,LOOKUPS!J$5,0)*$FG$6+VLOOKUP($FA718,DIV,LOOKUPS!J$7,0)*$FH$6++VLOOKUP($FA718,SIZE,LOOKUPS!J$11,0)*$FI$6)</f>
        <v>4.2875999999999994</v>
      </c>
      <c r="FJ718" s="1">
        <f>IF(ISERROR(VLOOKUP($FA718,MOM,LOOKUPS!K$12,0)*$FB$6+VLOOKUP($FA718,STREV,LOOKUPS!K$10,0)*$FC$6+VLOOKUP($FA718,LTREV,LOOKUPS!K$9,0)*$FD$6+VLOOKUP($FA718,CFP,LOOKUPS!K$6,0)*$FE$6+VLOOKUP($FA718,EP,LOOKUPS!K$8,0)*$FF$6+VLOOKUP($FA718,BM,LOOKUPS!K$5,0)*$FG$6+VLOOKUP($FA718,DIV,LOOKUPS!K$7,0)*$FH$6++VLOOKUP($FA718,SIZE,LOOKUPS!K$11,0)*$FI$6),"",VLOOKUP($FA718,MOM,LOOKUPS!K$12,0)*$FB$6+VLOOKUP($FA718,STREV,LOOKUPS!K$10,0)*$FC$6+VLOOKUP($FA718,LTREV,LOOKUPS!K$9,0)*$FD$6+VLOOKUP($FA718,CFP,LOOKUPS!K$6,0)*$FE$6+VLOOKUP($FA718,EP,LOOKUPS!K$8,0)*$FF$6+VLOOKUP($FA718,BM,LOOKUPS!K$5,0)*$FG$6+VLOOKUP($FA718,DIV,LOOKUPS!K$7,0)*$FH$6++VLOOKUP($FA718,SIZE,LOOKUPS!K$11,0)*$FI$6)</f>
        <v>4.1785000000000005</v>
      </c>
      <c r="FK718" s="1">
        <f>IF(ISERROR(VLOOKUP($FA718,MOM,LOOKUPS!L$12,0)*$FB$6+VLOOKUP($FA718,STREV,LOOKUPS!L$10,0)*$FC$6+VLOOKUP($FA718,LTREV,LOOKUPS!L$9,0)*$FD$6+VLOOKUP($FA718,CFP,LOOKUPS!L$6,0)*$FE$6+VLOOKUP($FA718,EP,LOOKUPS!L$8,0)*$FF$6+VLOOKUP($FA718,BM,LOOKUPS!L$5,0)*$FG$6+VLOOKUP($FA718,DIV,LOOKUPS!L$7,0)*$FH$6++VLOOKUP($FA718,SIZE,LOOKUPS!L$11,0)*$FI$6),"",VLOOKUP($FA718,MOM,LOOKUPS!L$12,0)*$FB$6+VLOOKUP($FA718,STREV,LOOKUPS!L$10,0)*$FC$6+VLOOKUP($FA718,LTREV,LOOKUPS!L$9,0)*$FD$6+VLOOKUP($FA718,CFP,LOOKUPS!L$6,0)*$FE$6+VLOOKUP($FA718,EP,LOOKUPS!L$8,0)*$FF$6+VLOOKUP($FA718,BM,LOOKUPS!L$5,0)*$FG$6+VLOOKUP($FA718,DIV,LOOKUPS!L$7,0)*$FH$6++VLOOKUP($FA718,SIZE,LOOKUPS!L$11,0)*$FI$6)</f>
        <v>6.2062000000000008</v>
      </c>
    </row>
    <row r="719" spans="1:167" x14ac:dyDescent="0.3">
      <c r="A719" s="1">
        <v>198602</v>
      </c>
      <c r="B719" s="1">
        <v>4.71</v>
      </c>
      <c r="C719" s="1">
        <v>4.33</v>
      </c>
      <c r="D719" s="1">
        <v>6.56</v>
      </c>
      <c r="E719" s="1">
        <v>5.65</v>
      </c>
      <c r="F719" s="1">
        <v>5.92</v>
      </c>
      <c r="G719" s="1">
        <v>7.55</v>
      </c>
      <c r="H719" s="1">
        <v>7.43</v>
      </c>
      <c r="I719" s="1">
        <v>7.22</v>
      </c>
      <c r="J719" s="1">
        <v>8.7799999999999994</v>
      </c>
      <c r="K719" s="1">
        <v>7.47</v>
      </c>
      <c r="M719" s="1">
        <v>198503</v>
      </c>
      <c r="N719" s="1">
        <v>-0.39</v>
      </c>
      <c r="O719" s="1">
        <v>-1.21</v>
      </c>
      <c r="P719" s="1">
        <v>-1.31</v>
      </c>
      <c r="Q719" s="1">
        <v>-0.13</v>
      </c>
      <c r="R719" s="1">
        <v>0.03</v>
      </c>
      <c r="S719" s="1">
        <v>-0.09</v>
      </c>
      <c r="T719" s="1">
        <v>-1.01</v>
      </c>
      <c r="U719" s="1">
        <v>-1.74</v>
      </c>
      <c r="V719" s="1">
        <v>-0.66</v>
      </c>
      <c r="W719" s="1">
        <v>-2.98</v>
      </c>
      <c r="Y719" s="1">
        <v>199002</v>
      </c>
      <c r="Z719" s="1">
        <v>3.86</v>
      </c>
      <c r="AA719" s="1">
        <v>0.97</v>
      </c>
      <c r="AB719" s="1">
        <v>2.63</v>
      </c>
      <c r="AC719" s="1">
        <v>2.95</v>
      </c>
      <c r="AD719" s="1">
        <v>2.2400000000000002</v>
      </c>
      <c r="AE719" s="1">
        <v>1.28</v>
      </c>
      <c r="AF719" s="1">
        <v>1.06</v>
      </c>
      <c r="AG719" s="1">
        <v>1.97</v>
      </c>
      <c r="AH719" s="1">
        <v>1.35</v>
      </c>
      <c r="AI719" s="1">
        <v>2.29</v>
      </c>
      <c r="AK719">
        <v>201008</v>
      </c>
      <c r="AL719">
        <v>-8.01</v>
      </c>
      <c r="AM719">
        <v>-6.21</v>
      </c>
      <c r="AN719">
        <v>-5.83</v>
      </c>
      <c r="AO719">
        <v>-6.74</v>
      </c>
      <c r="AP719">
        <v>-6.39</v>
      </c>
      <c r="AQ719">
        <v>-5.85</v>
      </c>
      <c r="AR719">
        <v>-5.59</v>
      </c>
      <c r="AS719">
        <v>-6.3</v>
      </c>
      <c r="AT719">
        <v>-6.85</v>
      </c>
      <c r="AU719">
        <v>-5.65</v>
      </c>
      <c r="AV719">
        <v>-7.23</v>
      </c>
      <c r="AW719">
        <v>-5.68</v>
      </c>
      <c r="AX719">
        <v>-6.01</v>
      </c>
      <c r="AY719">
        <v>-5.36</v>
      </c>
      <c r="AZ719">
        <v>-5.85</v>
      </c>
      <c r="BA719">
        <v>-6.08</v>
      </c>
      <c r="BB719">
        <v>-6.52</v>
      </c>
      <c r="BC719">
        <v>-5.87</v>
      </c>
      <c r="BD719">
        <v>-7.59</v>
      </c>
      <c r="BF719" s="1">
        <v>201008</v>
      </c>
      <c r="BG719" s="1">
        <v>-7.69</v>
      </c>
      <c r="BH719" s="1">
        <v>-6.78</v>
      </c>
      <c r="BI719" s="1">
        <v>-5.33</v>
      </c>
      <c r="BJ719" s="1">
        <v>-6.66</v>
      </c>
      <c r="BK719" s="1">
        <v>-6.94</v>
      </c>
      <c r="BL719" s="1">
        <v>-5.76</v>
      </c>
      <c r="BM719" s="1">
        <v>-5.3</v>
      </c>
      <c r="BN719" s="1">
        <v>-5.99</v>
      </c>
      <c r="BO719" s="1">
        <v>-6.83</v>
      </c>
      <c r="BP719" s="1">
        <v>-6.4</v>
      </c>
      <c r="BQ719" s="1">
        <v>-7.56</v>
      </c>
      <c r="BR719" s="1">
        <v>-6.37</v>
      </c>
      <c r="BS719" s="1">
        <v>-5.08</v>
      </c>
      <c r="BT719" s="1">
        <v>-5.27</v>
      </c>
      <c r="BU719" s="1">
        <v>-5.34</v>
      </c>
      <c r="BV719" s="1">
        <v>-5.68</v>
      </c>
      <c r="BW719" s="1">
        <v>-6.26</v>
      </c>
      <c r="BX719" s="1">
        <v>-6.02</v>
      </c>
      <c r="BY719" s="1">
        <v>-7.53</v>
      </c>
      <c r="CA719" s="1">
        <v>198508</v>
      </c>
      <c r="CB719" s="1">
        <v>-2.65</v>
      </c>
      <c r="CC719" s="1">
        <v>-1.51</v>
      </c>
      <c r="CD719" s="1">
        <v>-0.13</v>
      </c>
      <c r="CE719" s="1">
        <v>-0.36</v>
      </c>
      <c r="CF719" s="1">
        <v>-1.58</v>
      </c>
      <c r="CG719" s="1">
        <v>-0.66</v>
      </c>
      <c r="CH719" s="1">
        <v>-0.25</v>
      </c>
      <c r="CI719" s="1">
        <v>-0.34</v>
      </c>
      <c r="CJ719" s="1">
        <v>-0.28999999999999998</v>
      </c>
      <c r="CK719" s="1">
        <v>-1.7</v>
      </c>
      <c r="CL719" s="1">
        <v>-1.34</v>
      </c>
      <c r="CM719" s="1">
        <v>-1.28</v>
      </c>
      <c r="CN719" s="1">
        <v>0.14000000000000001</v>
      </c>
      <c r="CO719" s="1">
        <v>-0.13</v>
      </c>
      <c r="CP719" s="1">
        <v>-0.36</v>
      </c>
      <c r="CQ719" s="1">
        <v>-0.16</v>
      </c>
      <c r="CR719" s="1">
        <v>-0.56000000000000005</v>
      </c>
      <c r="CS719" s="1">
        <v>-0.41</v>
      </c>
      <c r="CT719" s="1">
        <v>-0.19</v>
      </c>
      <c r="CV719" s="1">
        <v>198608</v>
      </c>
      <c r="CW719" s="1">
        <v>0.41</v>
      </c>
      <c r="CX719" s="1">
        <v>2.91</v>
      </c>
      <c r="CY719" s="1">
        <v>3.79</v>
      </c>
      <c r="CZ719" s="1">
        <v>6.88</v>
      </c>
      <c r="DA719" s="1">
        <v>2.66</v>
      </c>
      <c r="DB719" s="1">
        <v>3.08</v>
      </c>
      <c r="DC719" s="1">
        <v>3.74</v>
      </c>
      <c r="DD719" s="1">
        <v>4.8600000000000003</v>
      </c>
      <c r="DE719" s="1">
        <v>8.44</v>
      </c>
      <c r="DF719" s="1">
        <v>2.4</v>
      </c>
      <c r="DG719" s="1">
        <v>2.99</v>
      </c>
      <c r="DH719" s="1">
        <v>3.48</v>
      </c>
      <c r="DI719" s="1">
        <v>2.7</v>
      </c>
      <c r="DJ719" s="1">
        <v>3.48</v>
      </c>
      <c r="DK719" s="1">
        <v>4.0199999999999996</v>
      </c>
      <c r="DL719" s="1">
        <v>5.27</v>
      </c>
      <c r="DM719" s="1">
        <v>4.42</v>
      </c>
      <c r="DN719" s="1">
        <v>6.9</v>
      </c>
      <c r="DO719" s="1">
        <v>10.039999999999999</v>
      </c>
      <c r="DQ719" s="1">
        <v>198508</v>
      </c>
      <c r="DR719" s="1">
        <v>-99.99</v>
      </c>
      <c r="DS719" s="1">
        <v>-0.41</v>
      </c>
      <c r="DT719" s="1">
        <v>-0.49</v>
      </c>
      <c r="DU719" s="1">
        <v>-0.28999999999999998</v>
      </c>
      <c r="DV719" s="1">
        <v>-0.38</v>
      </c>
      <c r="DW719" s="1">
        <v>-0.44</v>
      </c>
      <c r="DX719" s="1">
        <v>-0.85</v>
      </c>
      <c r="DY719" s="1">
        <v>-0.31</v>
      </c>
      <c r="DZ719" s="1">
        <v>-0.2</v>
      </c>
      <c r="EA719" s="1">
        <v>-0.35</v>
      </c>
      <c r="EB719" s="1">
        <v>-0.52</v>
      </c>
      <c r="EC719" s="1">
        <v>-0.68</v>
      </c>
      <c r="ED719" s="1">
        <v>-0.17</v>
      </c>
      <c r="EE719" s="1">
        <v>-0.95</v>
      </c>
      <c r="EF719" s="1">
        <v>-0.72</v>
      </c>
      <c r="EG719" s="1">
        <v>-0.2</v>
      </c>
      <c r="EH719" s="1">
        <v>-0.45</v>
      </c>
      <c r="EI719" s="1">
        <v>-0.38</v>
      </c>
      <c r="EJ719" s="1">
        <v>-0.01</v>
      </c>
      <c r="EL719">
        <v>198508</v>
      </c>
      <c r="EM719">
        <v>-1.02</v>
      </c>
      <c r="EN719">
        <v>-0.33</v>
      </c>
      <c r="EO719">
        <v>2.3199999999999998</v>
      </c>
      <c r="EP719">
        <v>0.55000000000000004</v>
      </c>
      <c r="ER719" s="1">
        <v>198602</v>
      </c>
      <c r="ES719" s="1">
        <v>2.78</v>
      </c>
      <c r="EU719" s="1">
        <v>198503</v>
      </c>
      <c r="EV719" s="1">
        <v>-1.29</v>
      </c>
      <c r="EX719" s="1">
        <v>199002</v>
      </c>
      <c r="EY719" s="1">
        <v>1.9</v>
      </c>
      <c r="FA719" s="1">
        <v>198602</v>
      </c>
      <c r="FB719" s="1">
        <f>IF(ISERROR(VLOOKUP($FA719,MOM,LOOKUPS!C$12,0)*$FB$6+VLOOKUP($FA719,STREV,LOOKUPS!C$10,0)*$FC$6+VLOOKUP($FA719,LTREV,LOOKUPS!C$9,0)*$FD$6+VLOOKUP($FA719,CFP,LOOKUPS!C$6,0)*$FE$6+VLOOKUP($FA719,EP,LOOKUPS!C$8,0)*$FF$6+VLOOKUP($FA719,BM,LOOKUPS!C$5,0)*$FG$6+VLOOKUP($FA719,DIV,LOOKUPS!C$7,0)*$FH$6++VLOOKUP($FA719,SIZE,LOOKUPS!C$11,0)*$FI$6),"",VLOOKUP($FA719,MOM,LOOKUPS!C$12,0)*$FB$6+VLOOKUP($FA719,STREV,LOOKUPS!C$10,0)*$FC$6+VLOOKUP($FA719,LTREV,LOOKUPS!C$9,0)*$FD$6+VLOOKUP($FA719,CFP,LOOKUPS!C$6,0)*$FE$6+VLOOKUP($FA719,EP,LOOKUPS!C$8,0)*$FF$6+VLOOKUP($FA719,BM,LOOKUPS!C$5,0)*$FG$6+VLOOKUP($FA719,DIV,LOOKUPS!C$7,0)*$FH$6++VLOOKUP($FA719,SIZE,LOOKUPS!C$11,0)*$FI$6)</f>
        <v>5.5378000000000007</v>
      </c>
      <c r="FC719" s="1">
        <f>IF(ISERROR(VLOOKUP($FA719,MOM,LOOKUPS!D$12,0)*$FB$6+VLOOKUP($FA719,STREV,LOOKUPS!D$10,0)*$FC$6+VLOOKUP($FA719,LTREV,LOOKUPS!D$9,0)*$FD$6+VLOOKUP($FA719,CFP,LOOKUPS!D$6,0)*$FE$6+VLOOKUP($FA719,EP,LOOKUPS!D$8,0)*$FF$6+VLOOKUP($FA719,BM,LOOKUPS!D$5,0)*$FG$6+VLOOKUP($FA719,DIV,LOOKUPS!D$7,0)*$FH$6++VLOOKUP($FA719,SIZE,LOOKUPS!D$11,0)*$FI$6),"",VLOOKUP($FA719,MOM,LOOKUPS!D$12,0)*$FB$6+VLOOKUP($FA719,STREV,LOOKUPS!D$10,0)*$FC$6+VLOOKUP($FA719,LTREV,LOOKUPS!D$9,0)*$FD$6+VLOOKUP($FA719,CFP,LOOKUPS!D$6,0)*$FE$6+VLOOKUP($FA719,EP,LOOKUPS!D$8,0)*$FF$6+VLOOKUP($FA719,BM,LOOKUPS!D$5,0)*$FG$6+VLOOKUP($FA719,DIV,LOOKUPS!D$7,0)*$FH$6++VLOOKUP($FA719,SIZE,LOOKUPS!D$11,0)*$FI$6)</f>
        <v>6.0927000000000007</v>
      </c>
      <c r="FD719" s="1">
        <f>IF(ISERROR(VLOOKUP($FA719,MOM,LOOKUPS!E$12,0)*$FB$6+VLOOKUP($FA719,STREV,LOOKUPS!E$10,0)*$FC$6+VLOOKUP($FA719,LTREV,LOOKUPS!E$9,0)*$FD$6+VLOOKUP($FA719,CFP,LOOKUPS!E$6,0)*$FE$6+VLOOKUP($FA719,EP,LOOKUPS!E$8,0)*$FF$6+VLOOKUP($FA719,BM,LOOKUPS!E$5,0)*$FG$6+VLOOKUP($FA719,DIV,LOOKUPS!E$7,0)*$FH$6++VLOOKUP($FA719,SIZE,LOOKUPS!E$11,0)*$FI$6),"",VLOOKUP($FA719,MOM,LOOKUPS!E$12,0)*$FB$6+VLOOKUP($FA719,STREV,LOOKUPS!E$10,0)*$FC$6+VLOOKUP($FA719,LTREV,LOOKUPS!E$9,0)*$FD$6+VLOOKUP($FA719,CFP,LOOKUPS!E$6,0)*$FE$6+VLOOKUP($FA719,EP,LOOKUPS!E$8,0)*$FF$6+VLOOKUP($FA719,BM,LOOKUPS!E$5,0)*$FG$6+VLOOKUP($FA719,DIV,LOOKUPS!E$7,0)*$FH$6++VLOOKUP($FA719,SIZE,LOOKUPS!E$11,0)*$FI$6)</f>
        <v>6.8395999999999999</v>
      </c>
      <c r="FE719" s="1">
        <f>IF(ISERROR(VLOOKUP($FA719,MOM,LOOKUPS!F$12,0)*$FB$6+VLOOKUP($FA719,STREV,LOOKUPS!F$10,0)*$FC$6+VLOOKUP($FA719,LTREV,LOOKUPS!F$9,0)*$FD$6+VLOOKUP($FA719,CFP,LOOKUPS!F$6,0)*$FE$6+VLOOKUP($FA719,EP,LOOKUPS!F$8,0)*$FF$6+VLOOKUP($FA719,BM,LOOKUPS!F$5,0)*$FG$6+VLOOKUP($FA719,DIV,LOOKUPS!F$7,0)*$FH$6++VLOOKUP($FA719,SIZE,LOOKUPS!F$11,0)*$FI$6),"",VLOOKUP($FA719,MOM,LOOKUPS!F$12,0)*$FB$6+VLOOKUP($FA719,STREV,LOOKUPS!F$10,0)*$FC$6+VLOOKUP($FA719,LTREV,LOOKUPS!F$9,0)*$FD$6+VLOOKUP($FA719,CFP,LOOKUPS!F$6,0)*$FE$6+VLOOKUP($FA719,EP,LOOKUPS!F$8,0)*$FF$6+VLOOKUP($FA719,BM,LOOKUPS!F$5,0)*$FG$6+VLOOKUP($FA719,DIV,LOOKUPS!F$7,0)*$FH$6++VLOOKUP($FA719,SIZE,LOOKUPS!F$11,0)*$FI$6)</f>
        <v>6.4515000000000011</v>
      </c>
      <c r="FF719" s="1">
        <f>IF(ISERROR(VLOOKUP($FA719,MOM,LOOKUPS!G$12,0)*$FB$6+VLOOKUP($FA719,STREV,LOOKUPS!G$10,0)*$FC$6+VLOOKUP($FA719,LTREV,LOOKUPS!G$9,0)*$FD$6+VLOOKUP($FA719,CFP,LOOKUPS!G$6,0)*$FE$6+VLOOKUP($FA719,EP,LOOKUPS!G$8,0)*$FF$6+VLOOKUP($FA719,BM,LOOKUPS!G$5,0)*$FG$6+VLOOKUP($FA719,DIV,LOOKUPS!G$7,0)*$FH$6++VLOOKUP($FA719,SIZE,LOOKUPS!G$11,0)*$FI$6),"",VLOOKUP($FA719,MOM,LOOKUPS!G$12,0)*$FB$6+VLOOKUP($FA719,STREV,LOOKUPS!G$10,0)*$FC$6+VLOOKUP($FA719,LTREV,LOOKUPS!G$9,0)*$FD$6+VLOOKUP($FA719,CFP,LOOKUPS!G$6,0)*$FE$6+VLOOKUP($FA719,EP,LOOKUPS!G$8,0)*$FF$6+VLOOKUP($FA719,BM,LOOKUPS!G$5,0)*$FG$6+VLOOKUP($FA719,DIV,LOOKUPS!G$7,0)*$FH$6++VLOOKUP($FA719,SIZE,LOOKUPS!G$11,0)*$FI$6)</f>
        <v>6.6230000000000002</v>
      </c>
      <c r="FG719" s="1">
        <f>IF(ISERROR(VLOOKUP($FA719,MOM,LOOKUPS!H$12,0)*$FB$6+VLOOKUP($FA719,STREV,LOOKUPS!H$10,0)*$FC$6+VLOOKUP($FA719,LTREV,LOOKUPS!H$9,0)*$FD$6+VLOOKUP($FA719,CFP,LOOKUPS!H$6,0)*$FE$6+VLOOKUP($FA719,EP,LOOKUPS!H$8,0)*$FF$6+VLOOKUP($FA719,BM,LOOKUPS!H$5,0)*$FG$6+VLOOKUP($FA719,DIV,LOOKUPS!H$7,0)*$FH$6++VLOOKUP($FA719,SIZE,LOOKUPS!H$11,0)*$FI$6),"",VLOOKUP($FA719,MOM,LOOKUPS!H$12,0)*$FB$6+VLOOKUP($FA719,STREV,LOOKUPS!H$10,0)*$FC$6+VLOOKUP($FA719,LTREV,LOOKUPS!H$9,0)*$FD$6+VLOOKUP($FA719,CFP,LOOKUPS!H$6,0)*$FE$6+VLOOKUP($FA719,EP,LOOKUPS!H$8,0)*$FF$6+VLOOKUP($FA719,BM,LOOKUPS!H$5,0)*$FG$6+VLOOKUP($FA719,DIV,LOOKUPS!H$7,0)*$FH$6++VLOOKUP($FA719,SIZE,LOOKUPS!H$11,0)*$FI$6)</f>
        <v>7.4554000000000009</v>
      </c>
      <c r="FH719" s="1">
        <f>IF(ISERROR(VLOOKUP($FA719,MOM,LOOKUPS!I$12,0)*$FB$6+VLOOKUP($FA719,STREV,LOOKUPS!I$10,0)*$FC$6+VLOOKUP($FA719,LTREV,LOOKUPS!I$9,0)*$FD$6+VLOOKUP($FA719,CFP,LOOKUPS!I$6,0)*$FE$6+VLOOKUP($FA719,EP,LOOKUPS!I$8,0)*$FF$6+VLOOKUP($FA719,BM,LOOKUPS!I$5,0)*$FG$6+VLOOKUP($FA719,DIV,LOOKUPS!I$7,0)*$FH$6++VLOOKUP($FA719,SIZE,LOOKUPS!I$11,0)*$FI$6),"",VLOOKUP($FA719,MOM,LOOKUPS!I$12,0)*$FB$6+VLOOKUP($FA719,STREV,LOOKUPS!I$10,0)*$FC$6+VLOOKUP($FA719,LTREV,LOOKUPS!I$9,0)*$FD$6+VLOOKUP($FA719,CFP,LOOKUPS!I$6,0)*$FE$6+VLOOKUP($FA719,EP,LOOKUPS!I$8,0)*$FF$6+VLOOKUP($FA719,BM,LOOKUPS!I$5,0)*$FG$6+VLOOKUP($FA719,DIV,LOOKUPS!I$7,0)*$FH$6++VLOOKUP($FA719,SIZE,LOOKUPS!I$11,0)*$FI$6)</f>
        <v>6.9779999999999998</v>
      </c>
      <c r="FI719" s="1">
        <f>IF(ISERROR(VLOOKUP($FA719,MOM,LOOKUPS!J$12,0)*$FB$6+VLOOKUP($FA719,STREV,LOOKUPS!J$10,0)*$FC$6+VLOOKUP($FA719,LTREV,LOOKUPS!J$9,0)*$FD$6+VLOOKUP($FA719,CFP,LOOKUPS!J$6,0)*$FE$6+VLOOKUP($FA719,EP,LOOKUPS!J$8,0)*$FF$6+VLOOKUP($FA719,BM,LOOKUPS!J$5,0)*$FG$6+VLOOKUP($FA719,DIV,LOOKUPS!J$7,0)*$FH$6++VLOOKUP($FA719,SIZE,LOOKUPS!J$11,0)*$FI$6),"",VLOOKUP($FA719,MOM,LOOKUPS!J$12,0)*$FB$6+VLOOKUP($FA719,STREV,LOOKUPS!J$10,0)*$FC$6+VLOOKUP($FA719,LTREV,LOOKUPS!J$9,0)*$FD$6+VLOOKUP($FA719,CFP,LOOKUPS!J$6,0)*$FE$6+VLOOKUP($FA719,EP,LOOKUPS!J$8,0)*$FF$6+VLOOKUP($FA719,BM,LOOKUPS!J$5,0)*$FG$6+VLOOKUP($FA719,DIV,LOOKUPS!J$7,0)*$FH$6++VLOOKUP($FA719,SIZE,LOOKUPS!J$11,0)*$FI$6)</f>
        <v>6.9029000000000007</v>
      </c>
      <c r="FJ719" s="1">
        <f>IF(ISERROR(VLOOKUP($FA719,MOM,LOOKUPS!K$12,0)*$FB$6+VLOOKUP($FA719,STREV,LOOKUPS!K$10,0)*$FC$6+VLOOKUP($FA719,LTREV,LOOKUPS!K$9,0)*$FD$6+VLOOKUP($FA719,CFP,LOOKUPS!K$6,0)*$FE$6+VLOOKUP($FA719,EP,LOOKUPS!K$8,0)*$FF$6+VLOOKUP($FA719,BM,LOOKUPS!K$5,0)*$FG$6+VLOOKUP($FA719,DIV,LOOKUPS!K$7,0)*$FH$6++VLOOKUP($FA719,SIZE,LOOKUPS!K$11,0)*$FI$6),"",VLOOKUP($FA719,MOM,LOOKUPS!K$12,0)*$FB$6+VLOOKUP($FA719,STREV,LOOKUPS!K$10,0)*$FC$6+VLOOKUP($FA719,LTREV,LOOKUPS!K$9,0)*$FD$6+VLOOKUP($FA719,CFP,LOOKUPS!K$6,0)*$FE$6+VLOOKUP($FA719,EP,LOOKUPS!K$8,0)*$FF$6+VLOOKUP($FA719,BM,LOOKUPS!K$5,0)*$FG$6+VLOOKUP($FA719,DIV,LOOKUPS!K$7,0)*$FH$6++VLOOKUP($FA719,SIZE,LOOKUPS!K$11,0)*$FI$6)</f>
        <v>6.5590000000000002</v>
      </c>
      <c r="FK719" s="1">
        <f>IF(ISERROR(VLOOKUP($FA719,MOM,LOOKUPS!L$12,0)*$FB$6+VLOOKUP($FA719,STREV,LOOKUPS!L$10,0)*$FC$6+VLOOKUP($FA719,LTREV,LOOKUPS!L$9,0)*$FD$6+VLOOKUP($FA719,CFP,LOOKUPS!L$6,0)*$FE$6+VLOOKUP($FA719,EP,LOOKUPS!L$8,0)*$FF$6+VLOOKUP($FA719,BM,LOOKUPS!L$5,0)*$FG$6+VLOOKUP($FA719,DIV,LOOKUPS!L$7,0)*$FH$6++VLOOKUP($FA719,SIZE,LOOKUPS!L$11,0)*$FI$6),"",VLOOKUP($FA719,MOM,LOOKUPS!L$12,0)*$FB$6+VLOOKUP($FA719,STREV,LOOKUPS!L$10,0)*$FC$6+VLOOKUP($FA719,LTREV,LOOKUPS!L$9,0)*$FD$6+VLOOKUP($FA719,CFP,LOOKUPS!L$6,0)*$FE$6+VLOOKUP($FA719,EP,LOOKUPS!L$8,0)*$FF$6+VLOOKUP($FA719,BM,LOOKUPS!L$5,0)*$FG$6+VLOOKUP($FA719,DIV,LOOKUPS!L$7,0)*$FH$6++VLOOKUP($FA719,SIZE,LOOKUPS!L$11,0)*$FI$6)</f>
        <v>5.6051000000000002</v>
      </c>
    </row>
    <row r="720" spans="1:167" x14ac:dyDescent="0.3">
      <c r="A720" s="1">
        <v>198603</v>
      </c>
      <c r="B720" s="1">
        <v>3.57</v>
      </c>
      <c r="C720" s="1">
        <v>3.97</v>
      </c>
      <c r="D720" s="1">
        <v>4.6900000000000004</v>
      </c>
      <c r="E720" s="1">
        <v>5.18</v>
      </c>
      <c r="F720" s="1">
        <v>5.3</v>
      </c>
      <c r="G720" s="1">
        <v>4.84</v>
      </c>
      <c r="H720" s="1">
        <v>6.78</v>
      </c>
      <c r="I720" s="1">
        <v>5.13</v>
      </c>
      <c r="J720" s="1">
        <v>5.35</v>
      </c>
      <c r="K720" s="1">
        <v>5.56</v>
      </c>
      <c r="M720" s="1">
        <v>198504</v>
      </c>
      <c r="N720" s="1">
        <v>-2.72</v>
      </c>
      <c r="O720" s="1">
        <v>-1.18</v>
      </c>
      <c r="P720" s="1">
        <v>-1.86</v>
      </c>
      <c r="Q720" s="1">
        <v>-1.87</v>
      </c>
      <c r="R720" s="1">
        <v>-0.69</v>
      </c>
      <c r="S720" s="1">
        <v>-1.05</v>
      </c>
      <c r="T720" s="1">
        <v>0.6</v>
      </c>
      <c r="U720" s="1">
        <v>0.18</v>
      </c>
      <c r="V720" s="1">
        <v>-0.39</v>
      </c>
      <c r="W720" s="1">
        <v>-1.23</v>
      </c>
      <c r="Y720" s="1">
        <v>199003</v>
      </c>
      <c r="Z720" s="1">
        <v>1.74</v>
      </c>
      <c r="AA720" s="1">
        <v>3.04</v>
      </c>
      <c r="AB720" s="1">
        <v>2.93</v>
      </c>
      <c r="AC720" s="1">
        <v>1.21</v>
      </c>
      <c r="AD720" s="1">
        <v>2.62</v>
      </c>
      <c r="AE720" s="1">
        <v>2.86</v>
      </c>
      <c r="AF720" s="1">
        <v>2.08</v>
      </c>
      <c r="AG720" s="1">
        <v>2.0299999999999998</v>
      </c>
      <c r="AH720" s="1">
        <v>3.43</v>
      </c>
      <c r="AI720" s="1">
        <v>3.34</v>
      </c>
      <c r="AK720">
        <v>201009</v>
      </c>
      <c r="AL720">
        <v>11.82</v>
      </c>
      <c r="AM720">
        <v>11.28</v>
      </c>
      <c r="AN720">
        <v>10</v>
      </c>
      <c r="AO720">
        <v>9.7200000000000006</v>
      </c>
      <c r="AP720">
        <v>11.17</v>
      </c>
      <c r="AQ720">
        <v>11.22</v>
      </c>
      <c r="AR720">
        <v>9.48</v>
      </c>
      <c r="AS720">
        <v>9.6999999999999993</v>
      </c>
      <c r="AT720">
        <v>9.93</v>
      </c>
      <c r="AU720">
        <v>11.26</v>
      </c>
      <c r="AV720">
        <v>11.06</v>
      </c>
      <c r="AW720">
        <v>11.61</v>
      </c>
      <c r="AX720">
        <v>10.82</v>
      </c>
      <c r="AY720">
        <v>9.98</v>
      </c>
      <c r="AZ720">
        <v>8.94</v>
      </c>
      <c r="BA720">
        <v>10.07</v>
      </c>
      <c r="BB720">
        <v>9.32</v>
      </c>
      <c r="BC720">
        <v>9.32</v>
      </c>
      <c r="BD720">
        <v>10.39</v>
      </c>
      <c r="BF720" s="1">
        <v>201009</v>
      </c>
      <c r="BG720" s="1">
        <v>11.89</v>
      </c>
      <c r="BH720" s="1">
        <v>11.73</v>
      </c>
      <c r="BI720" s="1">
        <v>9.7799999999999994</v>
      </c>
      <c r="BJ720" s="1">
        <v>8.98</v>
      </c>
      <c r="BK720" s="1">
        <v>11.89</v>
      </c>
      <c r="BL720" s="1">
        <v>10.61</v>
      </c>
      <c r="BM720" s="1">
        <v>9.6</v>
      </c>
      <c r="BN720" s="1">
        <v>8.9600000000000009</v>
      </c>
      <c r="BO720" s="1">
        <v>9.3699999999999992</v>
      </c>
      <c r="BP720" s="1">
        <v>11.61</v>
      </c>
      <c r="BQ720" s="1">
        <v>12.22</v>
      </c>
      <c r="BR720" s="1">
        <v>11.29</v>
      </c>
      <c r="BS720" s="1">
        <v>9.8699999999999992</v>
      </c>
      <c r="BT720" s="1">
        <v>10.32</v>
      </c>
      <c r="BU720" s="1">
        <v>8.77</v>
      </c>
      <c r="BV720" s="1">
        <v>10.029999999999999</v>
      </c>
      <c r="BW720" s="1">
        <v>8.0299999999999994</v>
      </c>
      <c r="BX720" s="1">
        <v>9</v>
      </c>
      <c r="BY720" s="1">
        <v>9.69</v>
      </c>
      <c r="CA720" s="1">
        <v>198509</v>
      </c>
      <c r="CB720" s="1">
        <v>-9.35</v>
      </c>
      <c r="CC720" s="1">
        <v>-7.25</v>
      </c>
      <c r="CD720" s="1">
        <v>-4.7300000000000004</v>
      </c>
      <c r="CE720" s="1">
        <v>-4.5999999999999996</v>
      </c>
      <c r="CF720" s="1">
        <v>-7.83</v>
      </c>
      <c r="CG720" s="1">
        <v>-5.15</v>
      </c>
      <c r="CH720" s="1">
        <v>-4.57</v>
      </c>
      <c r="CI720" s="1">
        <v>-4.75</v>
      </c>
      <c r="CJ720" s="1">
        <v>-4.6500000000000004</v>
      </c>
      <c r="CK720" s="1">
        <v>-8.16</v>
      </c>
      <c r="CL720" s="1">
        <v>-7.17</v>
      </c>
      <c r="CM720" s="1">
        <v>-5.42</v>
      </c>
      <c r="CN720" s="1">
        <v>-4.8099999999999996</v>
      </c>
      <c r="CO720" s="1">
        <v>-4.5999999999999996</v>
      </c>
      <c r="CP720" s="1">
        <v>-4.55</v>
      </c>
      <c r="CQ720" s="1">
        <v>-4.99</v>
      </c>
      <c r="CR720" s="1">
        <v>-4.4800000000000004</v>
      </c>
      <c r="CS720" s="1">
        <v>-4.3499999999999996</v>
      </c>
      <c r="CT720" s="1">
        <v>-4.88</v>
      </c>
      <c r="CV720" s="1">
        <v>198609</v>
      </c>
      <c r="CW720" s="1">
        <v>-6.73</v>
      </c>
      <c r="CX720" s="1">
        <v>-6.33</v>
      </c>
      <c r="CY720" s="1">
        <v>-5.37</v>
      </c>
      <c r="CZ720" s="1">
        <v>-4.82</v>
      </c>
      <c r="DA720" s="1">
        <v>-6.47</v>
      </c>
      <c r="DB720" s="1">
        <v>-5.66</v>
      </c>
      <c r="DC720" s="1">
        <v>-5.94</v>
      </c>
      <c r="DD720" s="1">
        <v>-3.95</v>
      </c>
      <c r="DE720" s="1">
        <v>-5.5</v>
      </c>
      <c r="DF720" s="1">
        <v>-6.73</v>
      </c>
      <c r="DG720" s="1">
        <v>-6.16</v>
      </c>
      <c r="DH720" s="1">
        <v>-6</v>
      </c>
      <c r="DI720" s="1">
        <v>-5.34</v>
      </c>
      <c r="DJ720" s="1">
        <v>-6.39</v>
      </c>
      <c r="DK720" s="1">
        <v>-5.48</v>
      </c>
      <c r="DL720" s="1">
        <v>-4.1500000000000004</v>
      </c>
      <c r="DM720" s="1">
        <v>-3.75</v>
      </c>
      <c r="DN720" s="1">
        <v>-5.0599999999999996</v>
      </c>
      <c r="DO720" s="1">
        <v>-5.95</v>
      </c>
      <c r="DQ720" s="1">
        <v>198509</v>
      </c>
      <c r="DR720" s="1">
        <v>-99.99</v>
      </c>
      <c r="DS720" s="1">
        <v>-6.05</v>
      </c>
      <c r="DT720" s="1">
        <v>-5.32</v>
      </c>
      <c r="DU720" s="1">
        <v>-4.2300000000000004</v>
      </c>
      <c r="DV720" s="1">
        <v>-6.08</v>
      </c>
      <c r="DW720" s="1">
        <v>-5.78</v>
      </c>
      <c r="DX720" s="1">
        <v>-4.95</v>
      </c>
      <c r="DY720" s="1">
        <v>-5.22</v>
      </c>
      <c r="DZ720" s="1">
        <v>-3.82</v>
      </c>
      <c r="EA720" s="1">
        <v>-6.24</v>
      </c>
      <c r="EB720" s="1">
        <v>-5.24</v>
      </c>
      <c r="EC720" s="1">
        <v>-5.8</v>
      </c>
      <c r="ED720" s="1">
        <v>-5.77</v>
      </c>
      <c r="EE720" s="1">
        <v>-5.35</v>
      </c>
      <c r="EF720" s="1">
        <v>-4.46</v>
      </c>
      <c r="EG720" s="1">
        <v>-5.44</v>
      </c>
      <c r="EH720" s="1">
        <v>-4.97</v>
      </c>
      <c r="EI720" s="1">
        <v>-4.55</v>
      </c>
      <c r="EJ720" s="1">
        <v>-3.05</v>
      </c>
      <c r="EL720">
        <v>198509</v>
      </c>
      <c r="EM720">
        <v>-4.54</v>
      </c>
      <c r="EN720">
        <v>-1.59</v>
      </c>
      <c r="EO720">
        <v>1.31</v>
      </c>
      <c r="EP720">
        <v>0.6</v>
      </c>
      <c r="ER720" s="1">
        <v>198603</v>
      </c>
      <c r="ES720" s="1">
        <v>2.4500000000000002</v>
      </c>
      <c r="EU720" s="1">
        <v>198504</v>
      </c>
      <c r="EV720" s="1">
        <v>-2.4700000000000002</v>
      </c>
      <c r="EX720" s="1">
        <v>199003</v>
      </c>
      <c r="EY720" s="1">
        <v>-0.14000000000000001</v>
      </c>
      <c r="FA720" s="1">
        <v>198603</v>
      </c>
      <c r="FB720" s="1">
        <f>IF(ISERROR(VLOOKUP($FA720,MOM,LOOKUPS!C$12,0)*$FB$6+VLOOKUP($FA720,STREV,LOOKUPS!C$10,0)*$FC$6+VLOOKUP($FA720,LTREV,LOOKUPS!C$9,0)*$FD$6+VLOOKUP($FA720,CFP,LOOKUPS!C$6,0)*$FE$6+VLOOKUP($FA720,EP,LOOKUPS!C$8,0)*$FF$6+VLOOKUP($FA720,BM,LOOKUPS!C$5,0)*$FG$6+VLOOKUP($FA720,DIV,LOOKUPS!C$7,0)*$FH$6++VLOOKUP($FA720,SIZE,LOOKUPS!C$11,0)*$FI$6),"",VLOOKUP($FA720,MOM,LOOKUPS!C$12,0)*$FB$6+VLOOKUP($FA720,STREV,LOOKUPS!C$10,0)*$FC$6+VLOOKUP($FA720,LTREV,LOOKUPS!C$9,0)*$FD$6+VLOOKUP($FA720,CFP,LOOKUPS!C$6,0)*$FE$6+VLOOKUP($FA720,EP,LOOKUPS!C$8,0)*$FF$6+VLOOKUP($FA720,BM,LOOKUPS!C$5,0)*$FG$6+VLOOKUP($FA720,DIV,LOOKUPS!C$7,0)*$FH$6++VLOOKUP($FA720,SIZE,LOOKUPS!C$11,0)*$FI$6)</f>
        <v>3.7237</v>
      </c>
      <c r="FC720" s="1">
        <f>IF(ISERROR(VLOOKUP($FA720,MOM,LOOKUPS!D$12,0)*$FB$6+VLOOKUP($FA720,STREV,LOOKUPS!D$10,0)*$FC$6+VLOOKUP($FA720,LTREV,LOOKUPS!D$9,0)*$FD$6+VLOOKUP($FA720,CFP,LOOKUPS!D$6,0)*$FE$6+VLOOKUP($FA720,EP,LOOKUPS!D$8,0)*$FF$6+VLOOKUP($FA720,BM,LOOKUPS!D$5,0)*$FG$6+VLOOKUP($FA720,DIV,LOOKUPS!D$7,0)*$FH$6++VLOOKUP($FA720,SIZE,LOOKUPS!D$11,0)*$FI$6),"",VLOOKUP($FA720,MOM,LOOKUPS!D$12,0)*$FB$6+VLOOKUP($FA720,STREV,LOOKUPS!D$10,0)*$FC$6+VLOOKUP($FA720,LTREV,LOOKUPS!D$9,0)*$FD$6+VLOOKUP($FA720,CFP,LOOKUPS!D$6,0)*$FE$6+VLOOKUP($FA720,EP,LOOKUPS!D$8,0)*$FF$6+VLOOKUP($FA720,BM,LOOKUPS!D$5,0)*$FG$6+VLOOKUP($FA720,DIV,LOOKUPS!D$7,0)*$FH$6++VLOOKUP($FA720,SIZE,LOOKUPS!D$11,0)*$FI$6)</f>
        <v>4.5770999999999997</v>
      </c>
      <c r="FD720" s="1">
        <f>IF(ISERROR(VLOOKUP($FA720,MOM,LOOKUPS!E$12,0)*$FB$6+VLOOKUP($FA720,STREV,LOOKUPS!E$10,0)*$FC$6+VLOOKUP($FA720,LTREV,LOOKUPS!E$9,0)*$FD$6+VLOOKUP($FA720,CFP,LOOKUPS!E$6,0)*$FE$6+VLOOKUP($FA720,EP,LOOKUPS!E$8,0)*$FF$6+VLOOKUP($FA720,BM,LOOKUPS!E$5,0)*$FG$6+VLOOKUP($FA720,DIV,LOOKUPS!E$7,0)*$FH$6++VLOOKUP($FA720,SIZE,LOOKUPS!E$11,0)*$FI$6),"",VLOOKUP($FA720,MOM,LOOKUPS!E$12,0)*$FB$6+VLOOKUP($FA720,STREV,LOOKUPS!E$10,0)*$FC$6+VLOOKUP($FA720,LTREV,LOOKUPS!E$9,0)*$FD$6+VLOOKUP($FA720,CFP,LOOKUPS!E$6,0)*$FE$6+VLOOKUP($FA720,EP,LOOKUPS!E$8,0)*$FF$6+VLOOKUP($FA720,BM,LOOKUPS!E$5,0)*$FG$6+VLOOKUP($FA720,DIV,LOOKUPS!E$7,0)*$FH$6++VLOOKUP($FA720,SIZE,LOOKUPS!E$11,0)*$FI$6)</f>
        <v>4.4748000000000001</v>
      </c>
      <c r="FE720" s="1">
        <f>IF(ISERROR(VLOOKUP($FA720,MOM,LOOKUPS!F$12,0)*$FB$6+VLOOKUP($FA720,STREV,LOOKUPS!F$10,0)*$FC$6+VLOOKUP($FA720,LTREV,LOOKUPS!F$9,0)*$FD$6+VLOOKUP($FA720,CFP,LOOKUPS!F$6,0)*$FE$6+VLOOKUP($FA720,EP,LOOKUPS!F$8,0)*$FF$6+VLOOKUP($FA720,BM,LOOKUPS!F$5,0)*$FG$6+VLOOKUP($FA720,DIV,LOOKUPS!F$7,0)*$FH$6++VLOOKUP($FA720,SIZE,LOOKUPS!F$11,0)*$FI$6),"",VLOOKUP($FA720,MOM,LOOKUPS!F$12,0)*$FB$6+VLOOKUP($FA720,STREV,LOOKUPS!F$10,0)*$FC$6+VLOOKUP($FA720,LTREV,LOOKUPS!F$9,0)*$FD$6+VLOOKUP($FA720,CFP,LOOKUPS!F$6,0)*$FE$6+VLOOKUP($FA720,EP,LOOKUPS!F$8,0)*$FF$6+VLOOKUP($FA720,BM,LOOKUPS!F$5,0)*$FG$6+VLOOKUP($FA720,DIV,LOOKUPS!F$7,0)*$FH$6++VLOOKUP($FA720,SIZE,LOOKUPS!F$11,0)*$FI$6)</f>
        <v>4.8641000000000005</v>
      </c>
      <c r="FF720" s="1">
        <f>IF(ISERROR(VLOOKUP($FA720,MOM,LOOKUPS!G$12,0)*$FB$6+VLOOKUP($FA720,STREV,LOOKUPS!G$10,0)*$FC$6+VLOOKUP($FA720,LTREV,LOOKUPS!G$9,0)*$FD$6+VLOOKUP($FA720,CFP,LOOKUPS!G$6,0)*$FE$6+VLOOKUP($FA720,EP,LOOKUPS!G$8,0)*$FF$6+VLOOKUP($FA720,BM,LOOKUPS!G$5,0)*$FG$6+VLOOKUP($FA720,DIV,LOOKUPS!G$7,0)*$FH$6++VLOOKUP($FA720,SIZE,LOOKUPS!G$11,0)*$FI$6),"",VLOOKUP($FA720,MOM,LOOKUPS!G$12,0)*$FB$6+VLOOKUP($FA720,STREV,LOOKUPS!G$10,0)*$FC$6+VLOOKUP($FA720,LTREV,LOOKUPS!G$9,0)*$FD$6+VLOOKUP($FA720,CFP,LOOKUPS!G$6,0)*$FE$6+VLOOKUP($FA720,EP,LOOKUPS!G$8,0)*$FF$6+VLOOKUP($FA720,BM,LOOKUPS!G$5,0)*$FG$6+VLOOKUP($FA720,DIV,LOOKUPS!G$7,0)*$FH$6++VLOOKUP($FA720,SIZE,LOOKUPS!G$11,0)*$FI$6)</f>
        <v>5.3328000000000007</v>
      </c>
      <c r="FG720" s="1">
        <f>IF(ISERROR(VLOOKUP($FA720,MOM,LOOKUPS!H$12,0)*$FB$6+VLOOKUP($FA720,STREV,LOOKUPS!H$10,0)*$FC$6+VLOOKUP($FA720,LTREV,LOOKUPS!H$9,0)*$FD$6+VLOOKUP($FA720,CFP,LOOKUPS!H$6,0)*$FE$6+VLOOKUP($FA720,EP,LOOKUPS!H$8,0)*$FF$6+VLOOKUP($FA720,BM,LOOKUPS!H$5,0)*$FG$6+VLOOKUP($FA720,DIV,LOOKUPS!H$7,0)*$FH$6++VLOOKUP($FA720,SIZE,LOOKUPS!H$11,0)*$FI$6),"",VLOOKUP($FA720,MOM,LOOKUPS!H$12,0)*$FB$6+VLOOKUP($FA720,STREV,LOOKUPS!H$10,0)*$FC$6+VLOOKUP($FA720,LTREV,LOOKUPS!H$9,0)*$FD$6+VLOOKUP($FA720,CFP,LOOKUPS!H$6,0)*$FE$6+VLOOKUP($FA720,EP,LOOKUPS!H$8,0)*$FF$6+VLOOKUP($FA720,BM,LOOKUPS!H$5,0)*$FG$6+VLOOKUP($FA720,DIV,LOOKUPS!H$7,0)*$FH$6++VLOOKUP($FA720,SIZE,LOOKUPS!H$11,0)*$FI$6)</f>
        <v>5.5651000000000002</v>
      </c>
      <c r="FH720" s="1">
        <f>IF(ISERROR(VLOOKUP($FA720,MOM,LOOKUPS!I$12,0)*$FB$6+VLOOKUP($FA720,STREV,LOOKUPS!I$10,0)*$FC$6+VLOOKUP($FA720,LTREV,LOOKUPS!I$9,0)*$FD$6+VLOOKUP($FA720,CFP,LOOKUPS!I$6,0)*$FE$6+VLOOKUP($FA720,EP,LOOKUPS!I$8,0)*$FF$6+VLOOKUP($FA720,BM,LOOKUPS!I$5,0)*$FG$6+VLOOKUP($FA720,DIV,LOOKUPS!I$7,0)*$FH$6++VLOOKUP($FA720,SIZE,LOOKUPS!I$11,0)*$FI$6),"",VLOOKUP($FA720,MOM,LOOKUPS!I$12,0)*$FB$6+VLOOKUP($FA720,STREV,LOOKUPS!I$10,0)*$FC$6+VLOOKUP($FA720,LTREV,LOOKUPS!I$9,0)*$FD$6+VLOOKUP($FA720,CFP,LOOKUPS!I$6,0)*$FE$6+VLOOKUP($FA720,EP,LOOKUPS!I$8,0)*$FF$6+VLOOKUP($FA720,BM,LOOKUPS!I$5,0)*$FG$6+VLOOKUP($FA720,DIV,LOOKUPS!I$7,0)*$FH$6++VLOOKUP($FA720,SIZE,LOOKUPS!I$11,0)*$FI$6)</f>
        <v>5.7466000000000008</v>
      </c>
      <c r="FI720" s="1">
        <f>IF(ISERROR(VLOOKUP($FA720,MOM,LOOKUPS!J$12,0)*$FB$6+VLOOKUP($FA720,STREV,LOOKUPS!J$10,0)*$FC$6+VLOOKUP($FA720,LTREV,LOOKUPS!J$9,0)*$FD$6+VLOOKUP($FA720,CFP,LOOKUPS!J$6,0)*$FE$6+VLOOKUP($FA720,EP,LOOKUPS!J$8,0)*$FF$6+VLOOKUP($FA720,BM,LOOKUPS!J$5,0)*$FG$6+VLOOKUP($FA720,DIV,LOOKUPS!J$7,0)*$FH$6++VLOOKUP($FA720,SIZE,LOOKUPS!J$11,0)*$FI$6),"",VLOOKUP($FA720,MOM,LOOKUPS!J$12,0)*$FB$6+VLOOKUP($FA720,STREV,LOOKUPS!J$10,0)*$FC$6+VLOOKUP($FA720,LTREV,LOOKUPS!J$9,0)*$FD$6+VLOOKUP($FA720,CFP,LOOKUPS!J$6,0)*$FE$6+VLOOKUP($FA720,EP,LOOKUPS!J$8,0)*$FF$6+VLOOKUP($FA720,BM,LOOKUPS!J$5,0)*$FG$6+VLOOKUP($FA720,DIV,LOOKUPS!J$7,0)*$FH$6++VLOOKUP($FA720,SIZE,LOOKUPS!J$11,0)*$FI$6)</f>
        <v>5.2821000000000007</v>
      </c>
      <c r="FJ720" s="1">
        <f>IF(ISERROR(VLOOKUP($FA720,MOM,LOOKUPS!K$12,0)*$FB$6+VLOOKUP($FA720,STREV,LOOKUPS!K$10,0)*$FC$6+VLOOKUP($FA720,LTREV,LOOKUPS!K$9,0)*$FD$6+VLOOKUP($FA720,CFP,LOOKUPS!K$6,0)*$FE$6+VLOOKUP($FA720,EP,LOOKUPS!K$8,0)*$FF$6+VLOOKUP($FA720,BM,LOOKUPS!K$5,0)*$FG$6+VLOOKUP($FA720,DIV,LOOKUPS!K$7,0)*$FH$6++VLOOKUP($FA720,SIZE,LOOKUPS!K$11,0)*$FI$6),"",VLOOKUP($FA720,MOM,LOOKUPS!K$12,0)*$FB$6+VLOOKUP($FA720,STREV,LOOKUPS!K$10,0)*$FC$6+VLOOKUP($FA720,LTREV,LOOKUPS!K$9,0)*$FD$6+VLOOKUP($FA720,CFP,LOOKUPS!K$6,0)*$FE$6+VLOOKUP($FA720,EP,LOOKUPS!K$8,0)*$FF$6+VLOOKUP($FA720,BM,LOOKUPS!K$5,0)*$FG$6+VLOOKUP($FA720,DIV,LOOKUPS!K$7,0)*$FH$6++VLOOKUP($FA720,SIZE,LOOKUPS!K$11,0)*$FI$6)</f>
        <v>5.4744999999999999</v>
      </c>
      <c r="FK720" s="1">
        <f>IF(ISERROR(VLOOKUP($FA720,MOM,LOOKUPS!L$12,0)*$FB$6+VLOOKUP($FA720,STREV,LOOKUPS!L$10,0)*$FC$6+VLOOKUP($FA720,LTREV,LOOKUPS!L$9,0)*$FD$6+VLOOKUP($FA720,CFP,LOOKUPS!L$6,0)*$FE$6+VLOOKUP($FA720,EP,LOOKUPS!L$8,0)*$FF$6+VLOOKUP($FA720,BM,LOOKUPS!L$5,0)*$FG$6+VLOOKUP($FA720,DIV,LOOKUPS!L$7,0)*$FH$6++VLOOKUP($FA720,SIZE,LOOKUPS!L$11,0)*$FI$6),"",VLOOKUP($FA720,MOM,LOOKUPS!L$12,0)*$FB$6+VLOOKUP($FA720,STREV,LOOKUPS!L$10,0)*$FC$6+VLOOKUP($FA720,LTREV,LOOKUPS!L$9,0)*$FD$6+VLOOKUP($FA720,CFP,LOOKUPS!L$6,0)*$FE$6+VLOOKUP($FA720,EP,LOOKUPS!L$8,0)*$FF$6+VLOOKUP($FA720,BM,LOOKUPS!L$5,0)*$FG$6+VLOOKUP($FA720,DIV,LOOKUPS!L$7,0)*$FH$6++VLOOKUP($FA720,SIZE,LOOKUPS!L$11,0)*$FI$6)</f>
        <v>5.3851000000000004</v>
      </c>
    </row>
    <row r="721" spans="1:167" x14ac:dyDescent="0.3">
      <c r="A721" s="1">
        <v>198604</v>
      </c>
      <c r="B721" s="1">
        <v>1.23</v>
      </c>
      <c r="C721" s="1">
        <v>1.34</v>
      </c>
      <c r="D721" s="1">
        <v>1.86</v>
      </c>
      <c r="E721" s="1">
        <v>2.42</v>
      </c>
      <c r="F721" s="1">
        <v>1.28</v>
      </c>
      <c r="G721" s="1">
        <v>0.15</v>
      </c>
      <c r="H721" s="1">
        <v>0.76</v>
      </c>
      <c r="I721" s="1">
        <v>1.54</v>
      </c>
      <c r="J721" s="1">
        <v>0.97</v>
      </c>
      <c r="K721" s="1">
        <v>2.2400000000000002</v>
      </c>
      <c r="M721" s="1">
        <v>198505</v>
      </c>
      <c r="N721" s="1">
        <v>-0.06</v>
      </c>
      <c r="O721" s="1">
        <v>2.1800000000000002</v>
      </c>
      <c r="P721" s="1">
        <v>1.31</v>
      </c>
      <c r="Q721" s="1">
        <v>3.39</v>
      </c>
      <c r="R721" s="1">
        <v>2.31</v>
      </c>
      <c r="S721" s="1">
        <v>1.45</v>
      </c>
      <c r="T721" s="1">
        <v>4.2699999999999996</v>
      </c>
      <c r="U721" s="1">
        <v>3.63</v>
      </c>
      <c r="V721" s="1">
        <v>4.08</v>
      </c>
      <c r="W721" s="1">
        <v>3</v>
      </c>
      <c r="Y721" s="1">
        <v>199004</v>
      </c>
      <c r="Z721" s="1">
        <v>-1.37</v>
      </c>
      <c r="AA721" s="1">
        <v>-3.76</v>
      </c>
      <c r="AB721" s="1">
        <v>-2.69</v>
      </c>
      <c r="AC721" s="1">
        <v>-3.66</v>
      </c>
      <c r="AD721" s="1">
        <v>-3.02</v>
      </c>
      <c r="AE721" s="1">
        <v>-3.69</v>
      </c>
      <c r="AF721" s="1">
        <v>-2.52</v>
      </c>
      <c r="AG721" s="1">
        <v>-2.0699999999999998</v>
      </c>
      <c r="AH721" s="1">
        <v>-3.19</v>
      </c>
      <c r="AI721" s="1">
        <v>-2.69</v>
      </c>
      <c r="AK721">
        <v>201010</v>
      </c>
      <c r="AL721">
        <v>3.75</v>
      </c>
      <c r="AM721">
        <v>4.3499999999999996</v>
      </c>
      <c r="AN721">
        <v>4.3899999999999997</v>
      </c>
      <c r="AO721">
        <v>4.38</v>
      </c>
      <c r="AP721">
        <v>4.22</v>
      </c>
      <c r="AQ721">
        <v>4.57</v>
      </c>
      <c r="AR721">
        <v>3.75</v>
      </c>
      <c r="AS721">
        <v>5</v>
      </c>
      <c r="AT721">
        <v>4.37</v>
      </c>
      <c r="AU721">
        <v>3.97</v>
      </c>
      <c r="AV721">
        <v>4.51</v>
      </c>
      <c r="AW721">
        <v>4.7300000000000004</v>
      </c>
      <c r="AX721">
        <v>4.4000000000000004</v>
      </c>
      <c r="AY721">
        <v>2.88</v>
      </c>
      <c r="AZ721">
        <v>4.71</v>
      </c>
      <c r="BA721">
        <v>5.6</v>
      </c>
      <c r="BB721">
        <v>4.3899999999999997</v>
      </c>
      <c r="BC721">
        <v>3.9</v>
      </c>
      <c r="BD721">
        <v>4.72</v>
      </c>
      <c r="BF721" s="1">
        <v>201010</v>
      </c>
      <c r="BG721" s="1">
        <v>3.96</v>
      </c>
      <c r="BH721" s="1">
        <v>4.28</v>
      </c>
      <c r="BI721" s="1">
        <v>3.64</v>
      </c>
      <c r="BJ721" s="1">
        <v>4.95</v>
      </c>
      <c r="BK721" s="1">
        <v>4.2699999999999996</v>
      </c>
      <c r="BL721" s="1">
        <v>4.26</v>
      </c>
      <c r="BM721" s="1">
        <v>3.87</v>
      </c>
      <c r="BN721" s="1">
        <v>3.54</v>
      </c>
      <c r="BO721" s="1">
        <v>5.18</v>
      </c>
      <c r="BP721" s="1">
        <v>3.94</v>
      </c>
      <c r="BQ721" s="1">
        <v>4.66</v>
      </c>
      <c r="BR721" s="1">
        <v>4.3</v>
      </c>
      <c r="BS721" s="1">
        <v>4.21</v>
      </c>
      <c r="BT721" s="1">
        <v>3.62</v>
      </c>
      <c r="BU721" s="1">
        <v>4.1500000000000004</v>
      </c>
      <c r="BV721" s="1">
        <v>2.5299999999999998</v>
      </c>
      <c r="BW721" s="1">
        <v>4.42</v>
      </c>
      <c r="BX721" s="1">
        <v>4.71</v>
      </c>
      <c r="BY721" s="1">
        <v>5.59</v>
      </c>
      <c r="CA721" s="1">
        <v>198510</v>
      </c>
      <c r="CB721" s="1">
        <v>2.08</v>
      </c>
      <c r="CC721" s="1">
        <v>1.57</v>
      </c>
      <c r="CD721" s="1">
        <v>2.72</v>
      </c>
      <c r="CE721" s="1">
        <v>1.61</v>
      </c>
      <c r="CF721" s="1">
        <v>1.2</v>
      </c>
      <c r="CG721" s="1">
        <v>2.17</v>
      </c>
      <c r="CH721" s="1">
        <v>3.04</v>
      </c>
      <c r="CI721" s="1">
        <v>3.33</v>
      </c>
      <c r="CJ721" s="1">
        <v>0.95</v>
      </c>
      <c r="CK721" s="1">
        <v>0.68</v>
      </c>
      <c r="CL721" s="1">
        <v>2.23</v>
      </c>
      <c r="CM721" s="1">
        <v>2.72</v>
      </c>
      <c r="CN721" s="1">
        <v>1.44</v>
      </c>
      <c r="CO721" s="1">
        <v>3.03</v>
      </c>
      <c r="CP721" s="1">
        <v>3.05</v>
      </c>
      <c r="CQ721" s="1">
        <v>3.39</v>
      </c>
      <c r="CR721" s="1">
        <v>3.25</v>
      </c>
      <c r="CS721" s="1">
        <v>2.82</v>
      </c>
      <c r="CT721" s="1">
        <v>-0.44</v>
      </c>
      <c r="CV721" s="1">
        <v>198610</v>
      </c>
      <c r="CW721" s="1">
        <v>1.79</v>
      </c>
      <c r="CX721" s="1">
        <v>4.03</v>
      </c>
      <c r="CY721" s="1">
        <v>2.92</v>
      </c>
      <c r="CZ721" s="1">
        <v>3.22</v>
      </c>
      <c r="DA721" s="1">
        <v>4.07</v>
      </c>
      <c r="DB721" s="1">
        <v>3.6</v>
      </c>
      <c r="DC721" s="1">
        <v>2.5499999999999998</v>
      </c>
      <c r="DD721" s="1">
        <v>3.37</v>
      </c>
      <c r="DE721" s="1">
        <v>3.1</v>
      </c>
      <c r="DF721" s="1">
        <v>4.3499999999999996</v>
      </c>
      <c r="DG721" s="1">
        <v>3.74</v>
      </c>
      <c r="DH721" s="1">
        <v>3.93</v>
      </c>
      <c r="DI721" s="1">
        <v>3.27</v>
      </c>
      <c r="DJ721" s="1">
        <v>2.41</v>
      </c>
      <c r="DK721" s="1">
        <v>2.7</v>
      </c>
      <c r="DL721" s="1">
        <v>3.32</v>
      </c>
      <c r="DM721" s="1">
        <v>3.43</v>
      </c>
      <c r="DN721" s="1">
        <v>3.3</v>
      </c>
      <c r="DO721" s="1">
        <v>2.9</v>
      </c>
      <c r="DQ721" s="1">
        <v>198510</v>
      </c>
      <c r="DR721" s="1">
        <v>-99.99</v>
      </c>
      <c r="DS721" s="1">
        <v>0.89</v>
      </c>
      <c r="DT721" s="1">
        <v>4.28</v>
      </c>
      <c r="DU721" s="1">
        <v>5.66</v>
      </c>
      <c r="DV721" s="1">
        <v>0.55000000000000004</v>
      </c>
      <c r="DW721" s="1">
        <v>4.26</v>
      </c>
      <c r="DX721" s="1">
        <v>4.08</v>
      </c>
      <c r="DY721" s="1">
        <v>5.21</v>
      </c>
      <c r="DZ721" s="1">
        <v>5.65</v>
      </c>
      <c r="EA721" s="1">
        <v>-0.02</v>
      </c>
      <c r="EB721" s="1">
        <v>3.45</v>
      </c>
      <c r="EC721" s="1">
        <v>4.26</v>
      </c>
      <c r="ED721" s="1">
        <v>4.26</v>
      </c>
      <c r="EE721" s="1">
        <v>4.3</v>
      </c>
      <c r="EF721" s="1">
        <v>3.81</v>
      </c>
      <c r="EG721" s="1">
        <v>4.8099999999999996</v>
      </c>
      <c r="EH721" s="1">
        <v>5.69</v>
      </c>
      <c r="EI721" s="1">
        <v>6.72</v>
      </c>
      <c r="EJ721" s="1">
        <v>4.54</v>
      </c>
      <c r="EL721">
        <v>198510</v>
      </c>
      <c r="EM721">
        <v>4.0199999999999996</v>
      </c>
      <c r="EN721">
        <v>-1.57</v>
      </c>
      <c r="EO721">
        <v>0.78</v>
      </c>
      <c r="EP721">
        <v>0.65</v>
      </c>
      <c r="ER721" s="1">
        <v>198604</v>
      </c>
      <c r="ES721" s="1">
        <v>-0.5</v>
      </c>
      <c r="EU721" s="1">
        <v>198505</v>
      </c>
      <c r="EV721" s="1">
        <v>-0.49</v>
      </c>
      <c r="EX721" s="1">
        <v>199004</v>
      </c>
      <c r="EY721" s="1">
        <v>-1.1200000000000001</v>
      </c>
      <c r="FA721" s="1">
        <v>198604</v>
      </c>
      <c r="FB721" s="1">
        <f>IF(ISERROR(VLOOKUP($FA721,MOM,LOOKUPS!C$12,0)*$FB$6+VLOOKUP($FA721,STREV,LOOKUPS!C$10,0)*$FC$6+VLOOKUP($FA721,LTREV,LOOKUPS!C$9,0)*$FD$6+VLOOKUP($FA721,CFP,LOOKUPS!C$6,0)*$FE$6+VLOOKUP($FA721,EP,LOOKUPS!C$8,0)*$FF$6+VLOOKUP($FA721,BM,LOOKUPS!C$5,0)*$FG$6+VLOOKUP($FA721,DIV,LOOKUPS!C$7,0)*$FH$6++VLOOKUP($FA721,SIZE,LOOKUPS!C$11,0)*$FI$6),"",VLOOKUP($FA721,MOM,LOOKUPS!C$12,0)*$FB$6+VLOOKUP($FA721,STREV,LOOKUPS!C$10,0)*$FC$6+VLOOKUP($FA721,LTREV,LOOKUPS!C$9,0)*$FD$6+VLOOKUP($FA721,CFP,LOOKUPS!C$6,0)*$FE$6+VLOOKUP($FA721,EP,LOOKUPS!C$8,0)*$FF$6+VLOOKUP($FA721,BM,LOOKUPS!C$5,0)*$FG$6+VLOOKUP($FA721,DIV,LOOKUPS!C$7,0)*$FH$6++VLOOKUP($FA721,SIZE,LOOKUPS!C$11,0)*$FI$6)</f>
        <v>0.7652000000000001</v>
      </c>
      <c r="FC721" s="1">
        <f>IF(ISERROR(VLOOKUP($FA721,MOM,LOOKUPS!D$12,0)*$FB$6+VLOOKUP($FA721,STREV,LOOKUPS!D$10,0)*$FC$6+VLOOKUP($FA721,LTREV,LOOKUPS!D$9,0)*$FD$6+VLOOKUP($FA721,CFP,LOOKUPS!D$6,0)*$FE$6+VLOOKUP($FA721,EP,LOOKUPS!D$8,0)*$FF$6+VLOOKUP($FA721,BM,LOOKUPS!D$5,0)*$FG$6+VLOOKUP($FA721,DIV,LOOKUPS!D$7,0)*$FH$6++VLOOKUP($FA721,SIZE,LOOKUPS!D$11,0)*$FI$6),"",VLOOKUP($FA721,MOM,LOOKUPS!D$12,0)*$FB$6+VLOOKUP($FA721,STREV,LOOKUPS!D$10,0)*$FC$6+VLOOKUP($FA721,LTREV,LOOKUPS!D$9,0)*$FD$6+VLOOKUP($FA721,CFP,LOOKUPS!D$6,0)*$FE$6+VLOOKUP($FA721,EP,LOOKUPS!D$8,0)*$FF$6+VLOOKUP($FA721,BM,LOOKUPS!D$5,0)*$FG$6+VLOOKUP($FA721,DIV,LOOKUPS!D$7,0)*$FH$6++VLOOKUP($FA721,SIZE,LOOKUPS!D$11,0)*$FI$6)</f>
        <v>1.3213999999999999</v>
      </c>
      <c r="FD721" s="1">
        <f>IF(ISERROR(VLOOKUP($FA721,MOM,LOOKUPS!E$12,0)*$FB$6+VLOOKUP($FA721,STREV,LOOKUPS!E$10,0)*$FC$6+VLOOKUP($FA721,LTREV,LOOKUPS!E$9,0)*$FD$6+VLOOKUP($FA721,CFP,LOOKUPS!E$6,0)*$FE$6+VLOOKUP($FA721,EP,LOOKUPS!E$8,0)*$FF$6+VLOOKUP($FA721,BM,LOOKUPS!E$5,0)*$FG$6+VLOOKUP($FA721,DIV,LOOKUPS!E$7,0)*$FH$6++VLOOKUP($FA721,SIZE,LOOKUPS!E$11,0)*$FI$6),"",VLOOKUP($FA721,MOM,LOOKUPS!E$12,0)*$FB$6+VLOOKUP($FA721,STREV,LOOKUPS!E$10,0)*$FC$6+VLOOKUP($FA721,LTREV,LOOKUPS!E$9,0)*$FD$6+VLOOKUP($FA721,CFP,LOOKUPS!E$6,0)*$FE$6+VLOOKUP($FA721,EP,LOOKUPS!E$8,0)*$FF$6+VLOOKUP($FA721,BM,LOOKUPS!E$5,0)*$FG$6+VLOOKUP($FA721,DIV,LOOKUPS!E$7,0)*$FH$6++VLOOKUP($FA721,SIZE,LOOKUPS!E$11,0)*$FI$6)</f>
        <v>1.9327000000000001</v>
      </c>
      <c r="FE721" s="1">
        <f>IF(ISERROR(VLOOKUP($FA721,MOM,LOOKUPS!F$12,0)*$FB$6+VLOOKUP($FA721,STREV,LOOKUPS!F$10,0)*$FC$6+VLOOKUP($FA721,LTREV,LOOKUPS!F$9,0)*$FD$6+VLOOKUP($FA721,CFP,LOOKUPS!F$6,0)*$FE$6+VLOOKUP($FA721,EP,LOOKUPS!F$8,0)*$FF$6+VLOOKUP($FA721,BM,LOOKUPS!F$5,0)*$FG$6+VLOOKUP($FA721,DIV,LOOKUPS!F$7,0)*$FH$6++VLOOKUP($FA721,SIZE,LOOKUPS!F$11,0)*$FI$6),"",VLOOKUP($FA721,MOM,LOOKUPS!F$12,0)*$FB$6+VLOOKUP($FA721,STREV,LOOKUPS!F$10,0)*$FC$6+VLOOKUP($FA721,LTREV,LOOKUPS!F$9,0)*$FD$6+VLOOKUP($FA721,CFP,LOOKUPS!F$6,0)*$FE$6+VLOOKUP($FA721,EP,LOOKUPS!F$8,0)*$FF$6+VLOOKUP($FA721,BM,LOOKUPS!F$5,0)*$FG$6+VLOOKUP($FA721,DIV,LOOKUPS!F$7,0)*$FH$6++VLOOKUP($FA721,SIZE,LOOKUPS!F$11,0)*$FI$6)</f>
        <v>1.7379</v>
      </c>
      <c r="FF721" s="1">
        <f>IF(ISERROR(VLOOKUP($FA721,MOM,LOOKUPS!G$12,0)*$FB$6+VLOOKUP($FA721,STREV,LOOKUPS!G$10,0)*$FC$6+VLOOKUP($FA721,LTREV,LOOKUPS!G$9,0)*$FD$6+VLOOKUP($FA721,CFP,LOOKUPS!G$6,0)*$FE$6+VLOOKUP($FA721,EP,LOOKUPS!G$8,0)*$FF$6+VLOOKUP($FA721,BM,LOOKUPS!G$5,0)*$FG$6+VLOOKUP($FA721,DIV,LOOKUPS!G$7,0)*$FH$6++VLOOKUP($FA721,SIZE,LOOKUPS!G$11,0)*$FI$6),"",VLOOKUP($FA721,MOM,LOOKUPS!G$12,0)*$FB$6+VLOOKUP($FA721,STREV,LOOKUPS!G$10,0)*$FC$6+VLOOKUP($FA721,LTREV,LOOKUPS!G$9,0)*$FD$6+VLOOKUP($FA721,CFP,LOOKUPS!G$6,0)*$FE$6+VLOOKUP($FA721,EP,LOOKUPS!G$8,0)*$FF$6+VLOOKUP($FA721,BM,LOOKUPS!G$5,0)*$FG$6+VLOOKUP($FA721,DIV,LOOKUPS!G$7,0)*$FH$6++VLOOKUP($FA721,SIZE,LOOKUPS!G$11,0)*$FI$6)</f>
        <v>0.88530000000000009</v>
      </c>
      <c r="FG721" s="1">
        <f>IF(ISERROR(VLOOKUP($FA721,MOM,LOOKUPS!H$12,0)*$FB$6+VLOOKUP($FA721,STREV,LOOKUPS!H$10,0)*$FC$6+VLOOKUP($FA721,LTREV,LOOKUPS!H$9,0)*$FD$6+VLOOKUP($FA721,CFP,LOOKUPS!H$6,0)*$FE$6+VLOOKUP($FA721,EP,LOOKUPS!H$8,0)*$FF$6+VLOOKUP($FA721,BM,LOOKUPS!H$5,0)*$FG$6+VLOOKUP($FA721,DIV,LOOKUPS!H$7,0)*$FH$6++VLOOKUP($FA721,SIZE,LOOKUPS!H$11,0)*$FI$6),"",VLOOKUP($FA721,MOM,LOOKUPS!H$12,0)*$FB$6+VLOOKUP($FA721,STREV,LOOKUPS!H$10,0)*$FC$6+VLOOKUP($FA721,LTREV,LOOKUPS!H$9,0)*$FD$6+VLOOKUP($FA721,CFP,LOOKUPS!H$6,0)*$FE$6+VLOOKUP($FA721,EP,LOOKUPS!H$8,0)*$FF$6+VLOOKUP($FA721,BM,LOOKUPS!H$5,0)*$FG$6+VLOOKUP($FA721,DIV,LOOKUPS!H$7,0)*$FH$6++VLOOKUP($FA721,SIZE,LOOKUPS!H$11,0)*$FI$6)</f>
        <v>0.73320000000000007</v>
      </c>
      <c r="FH721" s="1">
        <f>IF(ISERROR(VLOOKUP($FA721,MOM,LOOKUPS!I$12,0)*$FB$6+VLOOKUP($FA721,STREV,LOOKUPS!I$10,0)*$FC$6+VLOOKUP($FA721,LTREV,LOOKUPS!I$9,0)*$FD$6+VLOOKUP($FA721,CFP,LOOKUPS!I$6,0)*$FE$6+VLOOKUP($FA721,EP,LOOKUPS!I$8,0)*$FF$6+VLOOKUP($FA721,BM,LOOKUPS!I$5,0)*$FG$6+VLOOKUP($FA721,DIV,LOOKUPS!I$7,0)*$FH$6++VLOOKUP($FA721,SIZE,LOOKUPS!I$11,0)*$FI$6),"",VLOOKUP($FA721,MOM,LOOKUPS!I$12,0)*$FB$6+VLOOKUP($FA721,STREV,LOOKUPS!I$10,0)*$FC$6+VLOOKUP($FA721,LTREV,LOOKUPS!I$9,0)*$FD$6+VLOOKUP($FA721,CFP,LOOKUPS!I$6,0)*$FE$6+VLOOKUP($FA721,EP,LOOKUPS!I$8,0)*$FF$6+VLOOKUP($FA721,BM,LOOKUPS!I$5,0)*$FG$6+VLOOKUP($FA721,DIV,LOOKUPS!I$7,0)*$FH$6++VLOOKUP($FA721,SIZE,LOOKUPS!I$11,0)*$FI$6)</f>
        <v>0.81780000000000008</v>
      </c>
      <c r="FI721" s="1">
        <f>IF(ISERROR(VLOOKUP($FA721,MOM,LOOKUPS!J$12,0)*$FB$6+VLOOKUP($FA721,STREV,LOOKUPS!J$10,0)*$FC$6+VLOOKUP($FA721,LTREV,LOOKUPS!J$9,0)*$FD$6+VLOOKUP($FA721,CFP,LOOKUPS!J$6,0)*$FE$6+VLOOKUP($FA721,EP,LOOKUPS!J$8,0)*$FF$6+VLOOKUP($FA721,BM,LOOKUPS!J$5,0)*$FG$6+VLOOKUP($FA721,DIV,LOOKUPS!J$7,0)*$FH$6++VLOOKUP($FA721,SIZE,LOOKUPS!J$11,0)*$FI$6),"",VLOOKUP($FA721,MOM,LOOKUPS!J$12,0)*$FB$6+VLOOKUP($FA721,STREV,LOOKUPS!J$10,0)*$FC$6+VLOOKUP($FA721,LTREV,LOOKUPS!J$9,0)*$FD$6+VLOOKUP($FA721,CFP,LOOKUPS!J$6,0)*$FE$6+VLOOKUP($FA721,EP,LOOKUPS!J$8,0)*$FF$6+VLOOKUP($FA721,BM,LOOKUPS!J$5,0)*$FG$6+VLOOKUP($FA721,DIV,LOOKUPS!J$7,0)*$FH$6++VLOOKUP($FA721,SIZE,LOOKUPS!J$11,0)*$FI$6)</f>
        <v>1.677</v>
      </c>
      <c r="FJ721" s="1">
        <f>IF(ISERROR(VLOOKUP($FA721,MOM,LOOKUPS!K$12,0)*$FB$6+VLOOKUP($FA721,STREV,LOOKUPS!K$10,0)*$FC$6+VLOOKUP($FA721,LTREV,LOOKUPS!K$9,0)*$FD$6+VLOOKUP($FA721,CFP,LOOKUPS!K$6,0)*$FE$6+VLOOKUP($FA721,EP,LOOKUPS!K$8,0)*$FF$6+VLOOKUP($FA721,BM,LOOKUPS!K$5,0)*$FG$6+VLOOKUP($FA721,DIV,LOOKUPS!K$7,0)*$FH$6++VLOOKUP($FA721,SIZE,LOOKUPS!K$11,0)*$FI$6),"",VLOOKUP($FA721,MOM,LOOKUPS!K$12,0)*$FB$6+VLOOKUP($FA721,STREV,LOOKUPS!K$10,0)*$FC$6+VLOOKUP($FA721,LTREV,LOOKUPS!K$9,0)*$FD$6+VLOOKUP($FA721,CFP,LOOKUPS!K$6,0)*$FE$6+VLOOKUP($FA721,EP,LOOKUPS!K$8,0)*$FF$6+VLOOKUP($FA721,BM,LOOKUPS!K$5,0)*$FG$6+VLOOKUP($FA721,DIV,LOOKUPS!K$7,0)*$FH$6++VLOOKUP($FA721,SIZE,LOOKUPS!K$11,0)*$FI$6)</f>
        <v>1.2866000000000002</v>
      </c>
      <c r="FK721" s="1">
        <f>IF(ISERROR(VLOOKUP($FA721,MOM,LOOKUPS!L$12,0)*$FB$6+VLOOKUP($FA721,STREV,LOOKUPS!L$10,0)*$FC$6+VLOOKUP($FA721,LTREV,LOOKUPS!L$9,0)*$FD$6+VLOOKUP($FA721,CFP,LOOKUPS!L$6,0)*$FE$6+VLOOKUP($FA721,EP,LOOKUPS!L$8,0)*$FF$6+VLOOKUP($FA721,BM,LOOKUPS!L$5,0)*$FG$6+VLOOKUP($FA721,DIV,LOOKUPS!L$7,0)*$FH$6++VLOOKUP($FA721,SIZE,LOOKUPS!L$11,0)*$FI$6),"",VLOOKUP($FA721,MOM,LOOKUPS!L$12,0)*$FB$6+VLOOKUP($FA721,STREV,LOOKUPS!L$10,0)*$FC$6+VLOOKUP($FA721,LTREV,LOOKUPS!L$9,0)*$FD$6+VLOOKUP($FA721,CFP,LOOKUPS!L$6,0)*$FE$6+VLOOKUP($FA721,EP,LOOKUPS!L$8,0)*$FF$6+VLOOKUP($FA721,BM,LOOKUPS!L$5,0)*$FG$6+VLOOKUP($FA721,DIV,LOOKUPS!L$7,0)*$FH$6++VLOOKUP($FA721,SIZE,LOOKUPS!L$11,0)*$FI$6)</f>
        <v>1.9049</v>
      </c>
    </row>
    <row r="722" spans="1:167" x14ac:dyDescent="0.3">
      <c r="A722" s="1">
        <v>198605</v>
      </c>
      <c r="B722" s="1">
        <v>2.63</v>
      </c>
      <c r="C722" s="1">
        <v>3.5</v>
      </c>
      <c r="D722" s="1">
        <v>2.1800000000000002</v>
      </c>
      <c r="E722" s="1">
        <v>3.11</v>
      </c>
      <c r="F722" s="1">
        <v>3.57</v>
      </c>
      <c r="G722" s="1">
        <v>3.04</v>
      </c>
      <c r="H722" s="1">
        <v>3.68</v>
      </c>
      <c r="I722" s="1">
        <v>4.8899999999999997</v>
      </c>
      <c r="J722" s="1">
        <v>5</v>
      </c>
      <c r="K722" s="1">
        <v>6.45</v>
      </c>
      <c r="M722" s="1">
        <v>198506</v>
      </c>
      <c r="N722" s="1">
        <v>-1.95</v>
      </c>
      <c r="O722" s="1">
        <v>-0.08</v>
      </c>
      <c r="P722" s="1">
        <v>0.11</v>
      </c>
      <c r="Q722" s="1">
        <v>1.67</v>
      </c>
      <c r="R722" s="1">
        <v>3.67</v>
      </c>
      <c r="S722" s="1">
        <v>1.53</v>
      </c>
      <c r="T722" s="1">
        <v>1.29</v>
      </c>
      <c r="U722" s="1">
        <v>1.83</v>
      </c>
      <c r="V722" s="1">
        <v>1.76</v>
      </c>
      <c r="W722" s="1">
        <v>1.01</v>
      </c>
      <c r="Y722" s="1">
        <v>199005</v>
      </c>
      <c r="Z722" s="1">
        <v>3.13</v>
      </c>
      <c r="AA722" s="1">
        <v>4.5199999999999996</v>
      </c>
      <c r="AB722" s="1">
        <v>4.8899999999999997</v>
      </c>
      <c r="AC722" s="1">
        <v>5.92</v>
      </c>
      <c r="AD722" s="1">
        <v>5.34</v>
      </c>
      <c r="AE722" s="1">
        <v>4.8899999999999997</v>
      </c>
      <c r="AF722" s="1">
        <v>5.38</v>
      </c>
      <c r="AG722" s="1">
        <v>5.97</v>
      </c>
      <c r="AH722" s="1">
        <v>5.71</v>
      </c>
      <c r="AI722" s="1">
        <v>6.81</v>
      </c>
      <c r="AK722">
        <v>201011</v>
      </c>
      <c r="AL722">
        <v>1.2</v>
      </c>
      <c r="AM722">
        <v>3.55</v>
      </c>
      <c r="AN722">
        <v>2.2000000000000002</v>
      </c>
      <c r="AO722">
        <v>2.5</v>
      </c>
      <c r="AP722">
        <v>3.41</v>
      </c>
      <c r="AQ722">
        <v>3.31</v>
      </c>
      <c r="AR722">
        <v>1.7</v>
      </c>
      <c r="AS722">
        <v>2.46</v>
      </c>
      <c r="AT722">
        <v>2.61</v>
      </c>
      <c r="AU722">
        <v>3.8</v>
      </c>
      <c r="AV722">
        <v>2.98</v>
      </c>
      <c r="AW722">
        <v>3.94</v>
      </c>
      <c r="AX722">
        <v>2.65</v>
      </c>
      <c r="AY722">
        <v>1.62</v>
      </c>
      <c r="AZ722">
        <v>1.8</v>
      </c>
      <c r="BA722">
        <v>2.64</v>
      </c>
      <c r="BB722">
        <v>2.2799999999999998</v>
      </c>
      <c r="BC722">
        <v>2.57</v>
      </c>
      <c r="BD722">
        <v>2.65</v>
      </c>
      <c r="BF722" s="1">
        <v>201011</v>
      </c>
      <c r="BG722" s="1">
        <v>1.63</v>
      </c>
      <c r="BH722" s="1">
        <v>3.77</v>
      </c>
      <c r="BI722" s="1">
        <v>1.85</v>
      </c>
      <c r="BJ722" s="1">
        <v>2.15</v>
      </c>
      <c r="BK722" s="1">
        <v>4.0999999999999996</v>
      </c>
      <c r="BL722" s="1">
        <v>2.91</v>
      </c>
      <c r="BM722" s="1">
        <v>1.1399999999999999</v>
      </c>
      <c r="BN722" s="1">
        <v>2.04</v>
      </c>
      <c r="BO722" s="1">
        <v>2.17</v>
      </c>
      <c r="BP722" s="1">
        <v>4.5199999999999996</v>
      </c>
      <c r="BQ722" s="1">
        <v>3.61</v>
      </c>
      <c r="BR722" s="1">
        <v>2.86</v>
      </c>
      <c r="BS722" s="1">
        <v>2.97</v>
      </c>
      <c r="BT722" s="1">
        <v>1.34</v>
      </c>
      <c r="BU722" s="1">
        <v>0.91</v>
      </c>
      <c r="BV722" s="1">
        <v>1.99</v>
      </c>
      <c r="BW722" s="1">
        <v>2.09</v>
      </c>
      <c r="BX722" s="1">
        <v>2.5499999999999998</v>
      </c>
      <c r="BY722" s="1">
        <v>1.84</v>
      </c>
      <c r="CA722" s="1">
        <v>198511</v>
      </c>
      <c r="CB722" s="1">
        <v>4.6500000000000004</v>
      </c>
      <c r="CC722" s="1">
        <v>5.55</v>
      </c>
      <c r="CD722" s="1">
        <v>5.68</v>
      </c>
      <c r="CE722" s="1">
        <v>5.31</v>
      </c>
      <c r="CF722" s="1">
        <v>5.49</v>
      </c>
      <c r="CG722" s="1">
        <v>6.09</v>
      </c>
      <c r="CH722" s="1">
        <v>5.55</v>
      </c>
      <c r="CI722" s="1">
        <v>4.97</v>
      </c>
      <c r="CJ722" s="1">
        <v>5.48</v>
      </c>
      <c r="CK722" s="1">
        <v>5.43</v>
      </c>
      <c r="CL722" s="1">
        <v>5.6</v>
      </c>
      <c r="CM722" s="1">
        <v>5.73</v>
      </c>
      <c r="CN722" s="1">
        <v>6.56</v>
      </c>
      <c r="CO722" s="1">
        <v>4.8600000000000003</v>
      </c>
      <c r="CP722" s="1">
        <v>6.2</v>
      </c>
      <c r="CQ722" s="1">
        <v>5.07</v>
      </c>
      <c r="CR722" s="1">
        <v>4.87</v>
      </c>
      <c r="CS722" s="1">
        <v>4.55</v>
      </c>
      <c r="CT722" s="1">
        <v>6.17</v>
      </c>
      <c r="CV722" s="1">
        <v>198611</v>
      </c>
      <c r="CW722" s="1">
        <v>-1.45</v>
      </c>
      <c r="CX722" s="1">
        <v>0.56000000000000005</v>
      </c>
      <c r="CY722" s="1">
        <v>0.21</v>
      </c>
      <c r="CZ722" s="1">
        <v>0.28999999999999998</v>
      </c>
      <c r="DA722" s="1">
        <v>0.59</v>
      </c>
      <c r="DB722" s="1">
        <v>0.62</v>
      </c>
      <c r="DC722" s="1">
        <v>-0.23</v>
      </c>
      <c r="DD722" s="1">
        <v>0.54</v>
      </c>
      <c r="DE722" s="1">
        <v>0.1</v>
      </c>
      <c r="DF722" s="1">
        <v>-7.0000000000000007E-2</v>
      </c>
      <c r="DG722" s="1">
        <v>1.38</v>
      </c>
      <c r="DH722" s="1">
        <v>0.48</v>
      </c>
      <c r="DI722" s="1">
        <v>0.76</v>
      </c>
      <c r="DJ722" s="1">
        <v>-0.55000000000000004</v>
      </c>
      <c r="DK722" s="1">
        <v>0.1</v>
      </c>
      <c r="DL722" s="1">
        <v>0.5</v>
      </c>
      <c r="DM722" s="1">
        <v>0.59</v>
      </c>
      <c r="DN722" s="1">
        <v>0.34</v>
      </c>
      <c r="DO722" s="1">
        <v>-0.14000000000000001</v>
      </c>
      <c r="DQ722" s="1">
        <v>198511</v>
      </c>
      <c r="DR722" s="1">
        <v>-99.99</v>
      </c>
      <c r="DS722" s="1">
        <v>4.79</v>
      </c>
      <c r="DT722" s="1">
        <v>7.64</v>
      </c>
      <c r="DU722" s="1">
        <v>6.95</v>
      </c>
      <c r="DV722" s="1">
        <v>4.5</v>
      </c>
      <c r="DW722" s="1">
        <v>7.76</v>
      </c>
      <c r="DX722" s="1">
        <v>7.28</v>
      </c>
      <c r="DY722" s="1">
        <v>7.27</v>
      </c>
      <c r="DZ722" s="1">
        <v>7.23</v>
      </c>
      <c r="EA722" s="1">
        <v>4.01</v>
      </c>
      <c r="EB722" s="1">
        <v>6.95</v>
      </c>
      <c r="EC722" s="1">
        <v>7.61</v>
      </c>
      <c r="ED722" s="1">
        <v>7.94</v>
      </c>
      <c r="EE722" s="1">
        <v>7.82</v>
      </c>
      <c r="EF722" s="1">
        <v>6.61</v>
      </c>
      <c r="EG722" s="1">
        <v>7.97</v>
      </c>
      <c r="EH722" s="1">
        <v>6.45</v>
      </c>
      <c r="EI722" s="1">
        <v>7.21</v>
      </c>
      <c r="EJ722" s="1">
        <v>7.26</v>
      </c>
      <c r="EL722">
        <v>198511</v>
      </c>
      <c r="EM722">
        <v>6.48</v>
      </c>
      <c r="EN722">
        <v>0.22</v>
      </c>
      <c r="EO722">
        <v>-2.88</v>
      </c>
      <c r="EP722">
        <v>0.61</v>
      </c>
      <c r="ER722" s="1">
        <v>198605</v>
      </c>
      <c r="ES722" s="1">
        <v>2.02</v>
      </c>
      <c r="EU722" s="1">
        <v>198506</v>
      </c>
      <c r="EV722" s="1">
        <v>-0.63</v>
      </c>
      <c r="EX722" s="1">
        <v>199005</v>
      </c>
      <c r="EY722" s="1">
        <v>0.96</v>
      </c>
      <c r="FA722" s="1">
        <v>198605</v>
      </c>
      <c r="FB722" s="1">
        <f>IF(ISERROR(VLOOKUP($FA722,MOM,LOOKUPS!C$12,0)*$FB$6+VLOOKUP($FA722,STREV,LOOKUPS!C$10,0)*$FC$6+VLOOKUP($FA722,LTREV,LOOKUPS!C$9,0)*$FD$6+VLOOKUP($FA722,CFP,LOOKUPS!C$6,0)*$FE$6+VLOOKUP($FA722,EP,LOOKUPS!C$8,0)*$FF$6+VLOOKUP($FA722,BM,LOOKUPS!C$5,0)*$FG$6+VLOOKUP($FA722,DIV,LOOKUPS!C$7,0)*$FH$6++VLOOKUP($FA722,SIZE,LOOKUPS!C$11,0)*$FI$6),"",VLOOKUP($FA722,MOM,LOOKUPS!C$12,0)*$FB$6+VLOOKUP($FA722,STREV,LOOKUPS!C$10,0)*$FC$6+VLOOKUP($FA722,LTREV,LOOKUPS!C$9,0)*$FD$6+VLOOKUP($FA722,CFP,LOOKUPS!C$6,0)*$FE$6+VLOOKUP($FA722,EP,LOOKUPS!C$8,0)*$FF$6+VLOOKUP($FA722,BM,LOOKUPS!C$5,0)*$FG$6+VLOOKUP($FA722,DIV,LOOKUPS!C$7,0)*$FH$6++VLOOKUP($FA722,SIZE,LOOKUPS!C$11,0)*$FI$6)</f>
        <v>3.1890000000000001</v>
      </c>
      <c r="FC722" s="1">
        <f>IF(ISERROR(VLOOKUP($FA722,MOM,LOOKUPS!D$12,0)*$FB$6+VLOOKUP($FA722,STREV,LOOKUPS!D$10,0)*$FC$6+VLOOKUP($FA722,LTREV,LOOKUPS!D$9,0)*$FD$6+VLOOKUP($FA722,CFP,LOOKUPS!D$6,0)*$FE$6+VLOOKUP($FA722,EP,LOOKUPS!D$8,0)*$FF$6+VLOOKUP($FA722,BM,LOOKUPS!D$5,0)*$FG$6+VLOOKUP($FA722,DIV,LOOKUPS!D$7,0)*$FH$6++VLOOKUP($FA722,SIZE,LOOKUPS!D$11,0)*$FI$6),"",VLOOKUP($FA722,MOM,LOOKUPS!D$12,0)*$FB$6+VLOOKUP($FA722,STREV,LOOKUPS!D$10,0)*$FC$6+VLOOKUP($FA722,LTREV,LOOKUPS!D$9,0)*$FD$6+VLOOKUP($FA722,CFP,LOOKUPS!D$6,0)*$FE$6+VLOOKUP($FA722,EP,LOOKUPS!D$8,0)*$FF$6+VLOOKUP($FA722,BM,LOOKUPS!D$5,0)*$FG$6+VLOOKUP($FA722,DIV,LOOKUPS!D$7,0)*$FH$6++VLOOKUP($FA722,SIZE,LOOKUPS!D$11,0)*$FI$6)</f>
        <v>3.4857</v>
      </c>
      <c r="FD722" s="1">
        <f>IF(ISERROR(VLOOKUP($FA722,MOM,LOOKUPS!E$12,0)*$FB$6+VLOOKUP($FA722,STREV,LOOKUPS!E$10,0)*$FC$6+VLOOKUP($FA722,LTREV,LOOKUPS!E$9,0)*$FD$6+VLOOKUP($FA722,CFP,LOOKUPS!E$6,0)*$FE$6+VLOOKUP($FA722,EP,LOOKUPS!E$8,0)*$FF$6+VLOOKUP($FA722,BM,LOOKUPS!E$5,0)*$FG$6+VLOOKUP($FA722,DIV,LOOKUPS!E$7,0)*$FH$6++VLOOKUP($FA722,SIZE,LOOKUPS!E$11,0)*$FI$6),"",VLOOKUP($FA722,MOM,LOOKUPS!E$12,0)*$FB$6+VLOOKUP($FA722,STREV,LOOKUPS!E$10,0)*$FC$6+VLOOKUP($FA722,LTREV,LOOKUPS!E$9,0)*$FD$6+VLOOKUP($FA722,CFP,LOOKUPS!E$6,0)*$FE$6+VLOOKUP($FA722,EP,LOOKUPS!E$8,0)*$FF$6+VLOOKUP($FA722,BM,LOOKUPS!E$5,0)*$FG$6+VLOOKUP($FA722,DIV,LOOKUPS!E$7,0)*$FH$6++VLOOKUP($FA722,SIZE,LOOKUPS!E$11,0)*$FI$6)</f>
        <v>2.8075000000000001</v>
      </c>
      <c r="FE722" s="1">
        <f>IF(ISERROR(VLOOKUP($FA722,MOM,LOOKUPS!F$12,0)*$FB$6+VLOOKUP($FA722,STREV,LOOKUPS!F$10,0)*$FC$6+VLOOKUP($FA722,LTREV,LOOKUPS!F$9,0)*$FD$6+VLOOKUP($FA722,CFP,LOOKUPS!F$6,0)*$FE$6+VLOOKUP($FA722,EP,LOOKUPS!F$8,0)*$FF$6+VLOOKUP($FA722,BM,LOOKUPS!F$5,0)*$FG$6+VLOOKUP($FA722,DIV,LOOKUPS!F$7,0)*$FH$6++VLOOKUP($FA722,SIZE,LOOKUPS!F$11,0)*$FI$6),"",VLOOKUP($FA722,MOM,LOOKUPS!F$12,0)*$FB$6+VLOOKUP($FA722,STREV,LOOKUPS!F$10,0)*$FC$6+VLOOKUP($FA722,LTREV,LOOKUPS!F$9,0)*$FD$6+VLOOKUP($FA722,CFP,LOOKUPS!F$6,0)*$FE$6+VLOOKUP($FA722,EP,LOOKUPS!F$8,0)*$FF$6+VLOOKUP($FA722,BM,LOOKUPS!F$5,0)*$FG$6+VLOOKUP($FA722,DIV,LOOKUPS!F$7,0)*$FH$6++VLOOKUP($FA722,SIZE,LOOKUPS!F$11,0)*$FI$6)</f>
        <v>4.0546000000000006</v>
      </c>
      <c r="FF722" s="1">
        <f>IF(ISERROR(VLOOKUP($FA722,MOM,LOOKUPS!G$12,0)*$FB$6+VLOOKUP($FA722,STREV,LOOKUPS!G$10,0)*$FC$6+VLOOKUP($FA722,LTREV,LOOKUPS!G$9,0)*$FD$6+VLOOKUP($FA722,CFP,LOOKUPS!G$6,0)*$FE$6+VLOOKUP($FA722,EP,LOOKUPS!G$8,0)*$FF$6+VLOOKUP($FA722,BM,LOOKUPS!G$5,0)*$FG$6+VLOOKUP($FA722,DIV,LOOKUPS!G$7,0)*$FH$6++VLOOKUP($FA722,SIZE,LOOKUPS!G$11,0)*$FI$6),"",VLOOKUP($FA722,MOM,LOOKUPS!G$12,0)*$FB$6+VLOOKUP($FA722,STREV,LOOKUPS!G$10,0)*$FC$6+VLOOKUP($FA722,LTREV,LOOKUPS!G$9,0)*$FD$6+VLOOKUP($FA722,CFP,LOOKUPS!G$6,0)*$FE$6+VLOOKUP($FA722,EP,LOOKUPS!G$8,0)*$FF$6+VLOOKUP($FA722,BM,LOOKUPS!G$5,0)*$FG$6+VLOOKUP($FA722,DIV,LOOKUPS!G$7,0)*$FH$6++VLOOKUP($FA722,SIZE,LOOKUPS!G$11,0)*$FI$6)</f>
        <v>3.7136999999999998</v>
      </c>
      <c r="FG722" s="1">
        <f>IF(ISERROR(VLOOKUP($FA722,MOM,LOOKUPS!H$12,0)*$FB$6+VLOOKUP($FA722,STREV,LOOKUPS!H$10,0)*$FC$6+VLOOKUP($FA722,LTREV,LOOKUPS!H$9,0)*$FD$6+VLOOKUP($FA722,CFP,LOOKUPS!H$6,0)*$FE$6+VLOOKUP($FA722,EP,LOOKUPS!H$8,0)*$FF$6+VLOOKUP($FA722,BM,LOOKUPS!H$5,0)*$FG$6+VLOOKUP($FA722,DIV,LOOKUPS!H$7,0)*$FH$6++VLOOKUP($FA722,SIZE,LOOKUPS!H$11,0)*$FI$6),"",VLOOKUP($FA722,MOM,LOOKUPS!H$12,0)*$FB$6+VLOOKUP($FA722,STREV,LOOKUPS!H$10,0)*$FC$6+VLOOKUP($FA722,LTREV,LOOKUPS!H$9,0)*$FD$6+VLOOKUP($FA722,CFP,LOOKUPS!H$6,0)*$FE$6+VLOOKUP($FA722,EP,LOOKUPS!H$8,0)*$FF$6+VLOOKUP($FA722,BM,LOOKUPS!H$5,0)*$FG$6+VLOOKUP($FA722,DIV,LOOKUPS!H$7,0)*$FH$6++VLOOKUP($FA722,SIZE,LOOKUPS!H$11,0)*$FI$6)</f>
        <v>3.4665000000000004</v>
      </c>
      <c r="FH722" s="1">
        <f>IF(ISERROR(VLOOKUP($FA722,MOM,LOOKUPS!I$12,0)*$FB$6+VLOOKUP($FA722,STREV,LOOKUPS!I$10,0)*$FC$6+VLOOKUP($FA722,LTREV,LOOKUPS!I$9,0)*$FD$6+VLOOKUP($FA722,CFP,LOOKUPS!I$6,0)*$FE$6+VLOOKUP($FA722,EP,LOOKUPS!I$8,0)*$FF$6+VLOOKUP($FA722,BM,LOOKUPS!I$5,0)*$FG$6+VLOOKUP($FA722,DIV,LOOKUPS!I$7,0)*$FH$6++VLOOKUP($FA722,SIZE,LOOKUPS!I$11,0)*$FI$6),"",VLOOKUP($FA722,MOM,LOOKUPS!I$12,0)*$FB$6+VLOOKUP($FA722,STREV,LOOKUPS!I$10,0)*$FC$6+VLOOKUP($FA722,LTREV,LOOKUPS!I$9,0)*$FD$6+VLOOKUP($FA722,CFP,LOOKUPS!I$6,0)*$FE$6+VLOOKUP($FA722,EP,LOOKUPS!I$8,0)*$FF$6+VLOOKUP($FA722,BM,LOOKUPS!I$5,0)*$FG$6+VLOOKUP($FA722,DIV,LOOKUPS!I$7,0)*$FH$6++VLOOKUP($FA722,SIZE,LOOKUPS!I$11,0)*$FI$6)</f>
        <v>4.1335000000000006</v>
      </c>
      <c r="FI722" s="1">
        <f>IF(ISERROR(VLOOKUP($FA722,MOM,LOOKUPS!J$12,0)*$FB$6+VLOOKUP($FA722,STREV,LOOKUPS!J$10,0)*$FC$6+VLOOKUP($FA722,LTREV,LOOKUPS!J$9,0)*$FD$6+VLOOKUP($FA722,CFP,LOOKUPS!J$6,0)*$FE$6+VLOOKUP($FA722,EP,LOOKUPS!J$8,0)*$FF$6+VLOOKUP($FA722,BM,LOOKUPS!J$5,0)*$FG$6+VLOOKUP($FA722,DIV,LOOKUPS!J$7,0)*$FH$6++VLOOKUP($FA722,SIZE,LOOKUPS!J$11,0)*$FI$6),"",VLOOKUP($FA722,MOM,LOOKUPS!J$12,0)*$FB$6+VLOOKUP($FA722,STREV,LOOKUPS!J$10,0)*$FC$6+VLOOKUP($FA722,LTREV,LOOKUPS!J$9,0)*$FD$6+VLOOKUP($FA722,CFP,LOOKUPS!J$6,0)*$FE$6+VLOOKUP($FA722,EP,LOOKUPS!J$8,0)*$FF$6+VLOOKUP($FA722,BM,LOOKUPS!J$5,0)*$FG$6+VLOOKUP($FA722,DIV,LOOKUPS!J$7,0)*$FH$6++VLOOKUP($FA722,SIZE,LOOKUPS!J$11,0)*$FI$6)</f>
        <v>4.383</v>
      </c>
      <c r="FJ722" s="1">
        <f>IF(ISERROR(VLOOKUP($FA722,MOM,LOOKUPS!K$12,0)*$FB$6+VLOOKUP($FA722,STREV,LOOKUPS!K$10,0)*$FC$6+VLOOKUP($FA722,LTREV,LOOKUPS!K$9,0)*$FD$6+VLOOKUP($FA722,CFP,LOOKUPS!K$6,0)*$FE$6+VLOOKUP($FA722,EP,LOOKUPS!K$8,0)*$FF$6+VLOOKUP($FA722,BM,LOOKUPS!K$5,0)*$FG$6+VLOOKUP($FA722,DIV,LOOKUPS!K$7,0)*$FH$6++VLOOKUP($FA722,SIZE,LOOKUPS!K$11,0)*$FI$6),"",VLOOKUP($FA722,MOM,LOOKUPS!K$12,0)*$FB$6+VLOOKUP($FA722,STREV,LOOKUPS!K$10,0)*$FC$6+VLOOKUP($FA722,LTREV,LOOKUPS!K$9,0)*$FD$6+VLOOKUP($FA722,CFP,LOOKUPS!K$6,0)*$FE$6+VLOOKUP($FA722,EP,LOOKUPS!K$8,0)*$FF$6+VLOOKUP($FA722,BM,LOOKUPS!K$5,0)*$FG$6+VLOOKUP($FA722,DIV,LOOKUPS!K$7,0)*$FH$6++VLOOKUP($FA722,SIZE,LOOKUPS!K$11,0)*$FI$6)</f>
        <v>3.4510000000000001</v>
      </c>
      <c r="FK722" s="1">
        <f>IF(ISERROR(VLOOKUP($FA722,MOM,LOOKUPS!L$12,0)*$FB$6+VLOOKUP($FA722,STREV,LOOKUPS!L$10,0)*$FC$6+VLOOKUP($FA722,LTREV,LOOKUPS!L$9,0)*$FD$6+VLOOKUP($FA722,CFP,LOOKUPS!L$6,0)*$FE$6+VLOOKUP($FA722,EP,LOOKUPS!L$8,0)*$FF$6+VLOOKUP($FA722,BM,LOOKUPS!L$5,0)*$FG$6+VLOOKUP($FA722,DIV,LOOKUPS!L$7,0)*$FH$6++VLOOKUP($FA722,SIZE,LOOKUPS!L$11,0)*$FI$6),"",VLOOKUP($FA722,MOM,LOOKUPS!L$12,0)*$FB$6+VLOOKUP($FA722,STREV,LOOKUPS!L$10,0)*$FC$6+VLOOKUP($FA722,LTREV,LOOKUPS!L$9,0)*$FD$6+VLOOKUP($FA722,CFP,LOOKUPS!L$6,0)*$FE$6+VLOOKUP($FA722,EP,LOOKUPS!L$8,0)*$FF$6+VLOOKUP($FA722,BM,LOOKUPS!L$5,0)*$FG$6+VLOOKUP($FA722,DIV,LOOKUPS!L$7,0)*$FH$6++VLOOKUP($FA722,SIZE,LOOKUPS!L$11,0)*$FI$6)</f>
        <v>5.0472000000000001</v>
      </c>
    </row>
    <row r="723" spans="1:167" x14ac:dyDescent="0.3">
      <c r="A723" s="1">
        <v>198606</v>
      </c>
      <c r="B723" s="1">
        <v>-0.68</v>
      </c>
      <c r="C723" s="1">
        <v>0.03</v>
      </c>
      <c r="D723" s="1">
        <v>-0.97</v>
      </c>
      <c r="E723" s="1">
        <v>-0.08</v>
      </c>
      <c r="F723" s="1">
        <v>1.35</v>
      </c>
      <c r="G723" s="1">
        <v>1.4</v>
      </c>
      <c r="H723" s="1">
        <v>1.78</v>
      </c>
      <c r="I723" s="1">
        <v>2</v>
      </c>
      <c r="J723" s="1">
        <v>3.05</v>
      </c>
      <c r="K723" s="1">
        <v>2.58</v>
      </c>
      <c r="M723" s="1">
        <v>198507</v>
      </c>
      <c r="N723" s="1">
        <v>3.46</v>
      </c>
      <c r="O723" s="1">
        <v>1.55</v>
      </c>
      <c r="P723" s="1">
        <v>2.31</v>
      </c>
      <c r="Q723" s="1">
        <v>2.37</v>
      </c>
      <c r="R723" s="1">
        <v>1.81</v>
      </c>
      <c r="S723" s="1">
        <v>2.5099999999999998</v>
      </c>
      <c r="T723" s="1">
        <v>0.63</v>
      </c>
      <c r="U723" s="1">
        <v>1.98</v>
      </c>
      <c r="V723" s="1">
        <v>1.74</v>
      </c>
      <c r="W723" s="1">
        <v>-0.34</v>
      </c>
      <c r="Y723" s="1">
        <v>199006</v>
      </c>
      <c r="Z723" s="1">
        <v>0.9</v>
      </c>
      <c r="AA723" s="1">
        <v>-0.3</v>
      </c>
      <c r="AB723" s="1">
        <v>0.72</v>
      </c>
      <c r="AC723" s="1">
        <v>0.24</v>
      </c>
      <c r="AD723" s="1">
        <v>-0.62</v>
      </c>
      <c r="AE723" s="1">
        <v>-1.32</v>
      </c>
      <c r="AF723" s="1">
        <v>1.02</v>
      </c>
      <c r="AG723" s="1">
        <v>0.38</v>
      </c>
      <c r="AH723" s="1">
        <v>0.33</v>
      </c>
      <c r="AI723" s="1">
        <v>-0.06</v>
      </c>
      <c r="AK723">
        <v>201012</v>
      </c>
      <c r="AL723">
        <v>10.51</v>
      </c>
      <c r="AM723">
        <v>8.1199999999999992</v>
      </c>
      <c r="AN723">
        <v>6.37</v>
      </c>
      <c r="AO723">
        <v>7.5</v>
      </c>
      <c r="AP723">
        <v>8.42</v>
      </c>
      <c r="AQ723">
        <v>6.78</v>
      </c>
      <c r="AR723">
        <v>5.98</v>
      </c>
      <c r="AS723">
        <v>7</v>
      </c>
      <c r="AT723">
        <v>7.88</v>
      </c>
      <c r="AU723">
        <v>8.26</v>
      </c>
      <c r="AV723">
        <v>8.59</v>
      </c>
      <c r="AW723">
        <v>7.26</v>
      </c>
      <c r="AX723">
        <v>6.29</v>
      </c>
      <c r="AY723">
        <v>5.16</v>
      </c>
      <c r="AZ723">
        <v>6.89</v>
      </c>
      <c r="BA723">
        <v>7.23</v>
      </c>
      <c r="BB723">
        <v>6.77</v>
      </c>
      <c r="BC723">
        <v>7.27</v>
      </c>
      <c r="BD723">
        <v>8.34</v>
      </c>
      <c r="BF723" s="1">
        <v>201012</v>
      </c>
      <c r="BG723" s="1">
        <v>10.48</v>
      </c>
      <c r="BH723" s="1">
        <v>7.74</v>
      </c>
      <c r="BI723" s="1">
        <v>6.35</v>
      </c>
      <c r="BJ723" s="1">
        <v>7.08</v>
      </c>
      <c r="BK723" s="1">
        <v>8.0399999999999991</v>
      </c>
      <c r="BL723" s="1">
        <v>7.14</v>
      </c>
      <c r="BM723" s="1">
        <v>6.13</v>
      </c>
      <c r="BN723" s="1">
        <v>5.78</v>
      </c>
      <c r="BO723" s="1">
        <v>7.57</v>
      </c>
      <c r="BP723" s="1">
        <v>8.1300000000000008</v>
      </c>
      <c r="BQ723" s="1">
        <v>7.94</v>
      </c>
      <c r="BR723" s="1">
        <v>6.93</v>
      </c>
      <c r="BS723" s="1">
        <v>7.37</v>
      </c>
      <c r="BT723" s="1">
        <v>6.28</v>
      </c>
      <c r="BU723" s="1">
        <v>5.97</v>
      </c>
      <c r="BV723" s="1">
        <v>5.6</v>
      </c>
      <c r="BW723" s="1">
        <v>5.94</v>
      </c>
      <c r="BX723" s="1">
        <v>5.56</v>
      </c>
      <c r="BY723" s="1">
        <v>9.36</v>
      </c>
      <c r="CA723" s="1">
        <v>198512</v>
      </c>
      <c r="CB723" s="1">
        <v>-4.04</v>
      </c>
      <c r="CC723" s="1">
        <v>3.03</v>
      </c>
      <c r="CD723" s="1">
        <v>3.66</v>
      </c>
      <c r="CE723" s="1">
        <v>2.0699999999999998</v>
      </c>
      <c r="CF723" s="1">
        <v>2.79</v>
      </c>
      <c r="CG723" s="1">
        <v>4.18</v>
      </c>
      <c r="CH723" s="1">
        <v>3.49</v>
      </c>
      <c r="CI723" s="1">
        <v>2.74</v>
      </c>
      <c r="CJ723" s="1">
        <v>1.88</v>
      </c>
      <c r="CK723" s="1">
        <v>2.87</v>
      </c>
      <c r="CL723" s="1">
        <v>2.62</v>
      </c>
      <c r="CM723" s="1">
        <v>3.79</v>
      </c>
      <c r="CN723" s="1">
        <v>4.6900000000000004</v>
      </c>
      <c r="CO723" s="1">
        <v>4.0199999999999996</v>
      </c>
      <c r="CP723" s="1">
        <v>2.99</v>
      </c>
      <c r="CQ723" s="1">
        <v>2.93</v>
      </c>
      <c r="CR723" s="1">
        <v>2.54</v>
      </c>
      <c r="CS723" s="1">
        <v>3.13</v>
      </c>
      <c r="CT723" s="1">
        <v>0.96</v>
      </c>
      <c r="CV723" s="1">
        <v>198612</v>
      </c>
      <c r="CW723" s="1">
        <v>-4.67</v>
      </c>
      <c r="CX723" s="1">
        <v>-2.25</v>
      </c>
      <c r="CY723" s="1">
        <v>-2.02</v>
      </c>
      <c r="CZ723" s="1">
        <v>-2.25</v>
      </c>
      <c r="DA723" s="1">
        <v>-2.38</v>
      </c>
      <c r="DB723" s="1">
        <v>-1.9</v>
      </c>
      <c r="DC723" s="1">
        <v>-1.83</v>
      </c>
      <c r="DD723" s="1">
        <v>-2.29</v>
      </c>
      <c r="DE723" s="1">
        <v>-2.46</v>
      </c>
      <c r="DF723" s="1">
        <v>-3.37</v>
      </c>
      <c r="DG723" s="1">
        <v>-1.17</v>
      </c>
      <c r="DH723" s="1">
        <v>-1.94</v>
      </c>
      <c r="DI723" s="1">
        <v>-1.85</v>
      </c>
      <c r="DJ723" s="1">
        <v>-2.21</v>
      </c>
      <c r="DK723" s="1">
        <v>-1.46</v>
      </c>
      <c r="DL723" s="1">
        <v>-2.65</v>
      </c>
      <c r="DM723" s="1">
        <v>-1.91</v>
      </c>
      <c r="DN723" s="1">
        <v>-2.39</v>
      </c>
      <c r="DO723" s="1">
        <v>-2.5299999999999998</v>
      </c>
      <c r="DQ723" s="1">
        <v>198512</v>
      </c>
      <c r="DR723" s="1">
        <v>-99.99</v>
      </c>
      <c r="DS723" s="1">
        <v>2.59</v>
      </c>
      <c r="DT723" s="1">
        <v>4.09</v>
      </c>
      <c r="DU723" s="1">
        <v>4.3099999999999996</v>
      </c>
      <c r="DV723" s="1">
        <v>2.33</v>
      </c>
      <c r="DW723" s="1">
        <v>4.5199999999999996</v>
      </c>
      <c r="DX723" s="1">
        <v>4.34</v>
      </c>
      <c r="DY723" s="1">
        <v>4.09</v>
      </c>
      <c r="DZ723" s="1">
        <v>4.34</v>
      </c>
      <c r="EA723" s="1">
        <v>1.9</v>
      </c>
      <c r="EB723" s="1">
        <v>4.53</v>
      </c>
      <c r="EC723" s="1">
        <v>5.14</v>
      </c>
      <c r="ED723" s="1">
        <v>3.82</v>
      </c>
      <c r="EE723" s="1">
        <v>4.7</v>
      </c>
      <c r="EF723" s="1">
        <v>3.89</v>
      </c>
      <c r="EG723" s="1">
        <v>3.96</v>
      </c>
      <c r="EH723" s="1">
        <v>4.24</v>
      </c>
      <c r="EI723" s="1">
        <v>4.07</v>
      </c>
      <c r="EJ723" s="1">
        <v>4.63</v>
      </c>
      <c r="EL723">
        <v>198512</v>
      </c>
      <c r="EM723">
        <v>3.88</v>
      </c>
      <c r="EN723">
        <v>-0.49</v>
      </c>
      <c r="EO723">
        <v>-1.52</v>
      </c>
      <c r="EP723">
        <v>0.65</v>
      </c>
      <c r="ER723" s="1">
        <v>198606</v>
      </c>
      <c r="ES723" s="1">
        <v>5.16</v>
      </c>
      <c r="EU723" s="1">
        <v>198507</v>
      </c>
      <c r="EV723" s="1">
        <v>3.62</v>
      </c>
      <c r="EX723" s="1">
        <v>199006</v>
      </c>
      <c r="EY723" s="1">
        <v>-1.46</v>
      </c>
      <c r="FA723" s="1">
        <v>198606</v>
      </c>
      <c r="FB723" s="1">
        <f>IF(ISERROR(VLOOKUP($FA723,MOM,LOOKUPS!C$12,0)*$FB$6+VLOOKUP($FA723,STREV,LOOKUPS!C$10,0)*$FC$6+VLOOKUP($FA723,LTREV,LOOKUPS!C$9,0)*$FD$6+VLOOKUP($FA723,CFP,LOOKUPS!C$6,0)*$FE$6+VLOOKUP($FA723,EP,LOOKUPS!C$8,0)*$FF$6+VLOOKUP($FA723,BM,LOOKUPS!C$5,0)*$FG$6+VLOOKUP($FA723,DIV,LOOKUPS!C$7,0)*$FH$6++VLOOKUP($FA723,SIZE,LOOKUPS!C$11,0)*$FI$6),"",VLOOKUP($FA723,MOM,LOOKUPS!C$12,0)*$FB$6+VLOOKUP($FA723,STREV,LOOKUPS!C$10,0)*$FC$6+VLOOKUP($FA723,LTREV,LOOKUPS!C$9,0)*$FD$6+VLOOKUP($FA723,CFP,LOOKUPS!C$6,0)*$FE$6+VLOOKUP($FA723,EP,LOOKUPS!C$8,0)*$FF$6+VLOOKUP($FA723,BM,LOOKUPS!C$5,0)*$FG$6+VLOOKUP($FA723,DIV,LOOKUPS!C$7,0)*$FH$6++VLOOKUP($FA723,SIZE,LOOKUPS!C$11,0)*$FI$6)</f>
        <v>0.32579999999999998</v>
      </c>
      <c r="FC723" s="1">
        <f>IF(ISERROR(VLOOKUP($FA723,MOM,LOOKUPS!D$12,0)*$FB$6+VLOOKUP($FA723,STREV,LOOKUPS!D$10,0)*$FC$6+VLOOKUP($FA723,LTREV,LOOKUPS!D$9,0)*$FD$6+VLOOKUP($FA723,CFP,LOOKUPS!D$6,0)*$FE$6+VLOOKUP($FA723,EP,LOOKUPS!D$8,0)*$FF$6+VLOOKUP($FA723,BM,LOOKUPS!D$5,0)*$FG$6+VLOOKUP($FA723,DIV,LOOKUPS!D$7,0)*$FH$6++VLOOKUP($FA723,SIZE,LOOKUPS!D$11,0)*$FI$6),"",VLOOKUP($FA723,MOM,LOOKUPS!D$12,0)*$FB$6+VLOOKUP($FA723,STREV,LOOKUPS!D$10,0)*$FC$6+VLOOKUP($FA723,LTREV,LOOKUPS!D$9,0)*$FD$6+VLOOKUP($FA723,CFP,LOOKUPS!D$6,0)*$FE$6+VLOOKUP($FA723,EP,LOOKUPS!D$8,0)*$FF$6+VLOOKUP($FA723,BM,LOOKUPS!D$5,0)*$FG$6+VLOOKUP($FA723,DIV,LOOKUPS!D$7,0)*$FH$6++VLOOKUP($FA723,SIZE,LOOKUPS!D$11,0)*$FI$6)</f>
        <v>0.69820000000000015</v>
      </c>
      <c r="FD723" s="1">
        <f>IF(ISERROR(VLOOKUP($FA723,MOM,LOOKUPS!E$12,0)*$FB$6+VLOOKUP($FA723,STREV,LOOKUPS!E$10,0)*$FC$6+VLOOKUP($FA723,LTREV,LOOKUPS!E$9,0)*$FD$6+VLOOKUP($FA723,CFP,LOOKUPS!E$6,0)*$FE$6+VLOOKUP($FA723,EP,LOOKUPS!E$8,0)*$FF$6+VLOOKUP($FA723,BM,LOOKUPS!E$5,0)*$FG$6+VLOOKUP($FA723,DIV,LOOKUPS!E$7,0)*$FH$6++VLOOKUP($FA723,SIZE,LOOKUPS!E$11,0)*$FI$6),"",VLOOKUP($FA723,MOM,LOOKUPS!E$12,0)*$FB$6+VLOOKUP($FA723,STREV,LOOKUPS!E$10,0)*$FC$6+VLOOKUP($FA723,LTREV,LOOKUPS!E$9,0)*$FD$6+VLOOKUP($FA723,CFP,LOOKUPS!E$6,0)*$FE$6+VLOOKUP($FA723,EP,LOOKUPS!E$8,0)*$FF$6+VLOOKUP($FA723,BM,LOOKUPS!E$5,0)*$FG$6+VLOOKUP($FA723,DIV,LOOKUPS!E$7,0)*$FH$6++VLOOKUP($FA723,SIZE,LOOKUPS!E$11,0)*$FI$6)</f>
        <v>-0.14779999999999996</v>
      </c>
      <c r="FE723" s="1">
        <f>IF(ISERROR(VLOOKUP($FA723,MOM,LOOKUPS!F$12,0)*$FB$6+VLOOKUP($FA723,STREV,LOOKUPS!F$10,0)*$FC$6+VLOOKUP($FA723,LTREV,LOOKUPS!F$9,0)*$FD$6+VLOOKUP($FA723,CFP,LOOKUPS!F$6,0)*$FE$6+VLOOKUP($FA723,EP,LOOKUPS!F$8,0)*$FF$6+VLOOKUP($FA723,BM,LOOKUPS!F$5,0)*$FG$6+VLOOKUP($FA723,DIV,LOOKUPS!F$7,0)*$FH$6++VLOOKUP($FA723,SIZE,LOOKUPS!F$11,0)*$FI$6),"",VLOOKUP($FA723,MOM,LOOKUPS!F$12,0)*$FB$6+VLOOKUP($FA723,STREV,LOOKUPS!F$10,0)*$FC$6+VLOOKUP($FA723,LTREV,LOOKUPS!F$9,0)*$FD$6+VLOOKUP($FA723,CFP,LOOKUPS!F$6,0)*$FE$6+VLOOKUP($FA723,EP,LOOKUPS!F$8,0)*$FF$6+VLOOKUP($FA723,BM,LOOKUPS!F$5,0)*$FG$6+VLOOKUP($FA723,DIV,LOOKUPS!F$7,0)*$FH$6++VLOOKUP($FA723,SIZE,LOOKUPS!F$11,0)*$FI$6)</f>
        <v>0.38020000000000004</v>
      </c>
      <c r="FF723" s="1">
        <f>IF(ISERROR(VLOOKUP($FA723,MOM,LOOKUPS!G$12,0)*$FB$6+VLOOKUP($FA723,STREV,LOOKUPS!G$10,0)*$FC$6+VLOOKUP($FA723,LTREV,LOOKUPS!G$9,0)*$FD$6+VLOOKUP($FA723,CFP,LOOKUPS!G$6,0)*$FE$6+VLOOKUP($FA723,EP,LOOKUPS!G$8,0)*$FF$6+VLOOKUP($FA723,BM,LOOKUPS!G$5,0)*$FG$6+VLOOKUP($FA723,DIV,LOOKUPS!G$7,0)*$FH$6++VLOOKUP($FA723,SIZE,LOOKUPS!G$11,0)*$FI$6),"",VLOOKUP($FA723,MOM,LOOKUPS!G$12,0)*$FB$6+VLOOKUP($FA723,STREV,LOOKUPS!G$10,0)*$FC$6+VLOOKUP($FA723,LTREV,LOOKUPS!G$9,0)*$FD$6+VLOOKUP($FA723,CFP,LOOKUPS!G$6,0)*$FE$6+VLOOKUP($FA723,EP,LOOKUPS!G$8,0)*$FF$6+VLOOKUP($FA723,BM,LOOKUPS!G$5,0)*$FG$6+VLOOKUP($FA723,DIV,LOOKUPS!G$7,0)*$FH$6++VLOOKUP($FA723,SIZE,LOOKUPS!G$11,0)*$FI$6)</f>
        <v>0.60500000000000009</v>
      </c>
      <c r="FG723" s="1">
        <f>IF(ISERROR(VLOOKUP($FA723,MOM,LOOKUPS!H$12,0)*$FB$6+VLOOKUP($FA723,STREV,LOOKUPS!H$10,0)*$FC$6+VLOOKUP($FA723,LTREV,LOOKUPS!H$9,0)*$FD$6+VLOOKUP($FA723,CFP,LOOKUPS!H$6,0)*$FE$6+VLOOKUP($FA723,EP,LOOKUPS!H$8,0)*$FF$6+VLOOKUP($FA723,BM,LOOKUPS!H$5,0)*$FG$6+VLOOKUP($FA723,DIV,LOOKUPS!H$7,0)*$FH$6++VLOOKUP($FA723,SIZE,LOOKUPS!H$11,0)*$FI$6),"",VLOOKUP($FA723,MOM,LOOKUPS!H$12,0)*$FB$6+VLOOKUP($FA723,STREV,LOOKUPS!H$10,0)*$FC$6+VLOOKUP($FA723,LTREV,LOOKUPS!H$9,0)*$FD$6+VLOOKUP($FA723,CFP,LOOKUPS!H$6,0)*$FE$6+VLOOKUP($FA723,EP,LOOKUPS!H$8,0)*$FF$6+VLOOKUP($FA723,BM,LOOKUPS!H$5,0)*$FG$6+VLOOKUP($FA723,DIV,LOOKUPS!H$7,0)*$FH$6++VLOOKUP($FA723,SIZE,LOOKUPS!H$11,0)*$FI$6)</f>
        <v>1.0942000000000001</v>
      </c>
      <c r="FH723" s="1">
        <f>IF(ISERROR(VLOOKUP($FA723,MOM,LOOKUPS!I$12,0)*$FB$6+VLOOKUP($FA723,STREV,LOOKUPS!I$10,0)*$FC$6+VLOOKUP($FA723,LTREV,LOOKUPS!I$9,0)*$FD$6+VLOOKUP($FA723,CFP,LOOKUPS!I$6,0)*$FE$6+VLOOKUP($FA723,EP,LOOKUPS!I$8,0)*$FF$6+VLOOKUP($FA723,BM,LOOKUPS!I$5,0)*$FG$6+VLOOKUP($FA723,DIV,LOOKUPS!I$7,0)*$FH$6++VLOOKUP($FA723,SIZE,LOOKUPS!I$11,0)*$FI$6),"",VLOOKUP($FA723,MOM,LOOKUPS!I$12,0)*$FB$6+VLOOKUP($FA723,STREV,LOOKUPS!I$10,0)*$FC$6+VLOOKUP($FA723,LTREV,LOOKUPS!I$9,0)*$FD$6+VLOOKUP($FA723,CFP,LOOKUPS!I$6,0)*$FE$6+VLOOKUP($FA723,EP,LOOKUPS!I$8,0)*$FF$6+VLOOKUP($FA723,BM,LOOKUPS!I$5,0)*$FG$6+VLOOKUP($FA723,DIV,LOOKUPS!I$7,0)*$FH$6++VLOOKUP($FA723,SIZE,LOOKUPS!I$11,0)*$FI$6)</f>
        <v>1.5118</v>
      </c>
      <c r="FI723" s="1">
        <f>IF(ISERROR(VLOOKUP($FA723,MOM,LOOKUPS!J$12,0)*$FB$6+VLOOKUP($FA723,STREV,LOOKUPS!J$10,0)*$FC$6+VLOOKUP($FA723,LTREV,LOOKUPS!J$9,0)*$FD$6+VLOOKUP($FA723,CFP,LOOKUPS!J$6,0)*$FE$6+VLOOKUP($FA723,EP,LOOKUPS!J$8,0)*$FF$6+VLOOKUP($FA723,BM,LOOKUPS!J$5,0)*$FG$6+VLOOKUP($FA723,DIV,LOOKUPS!J$7,0)*$FH$6++VLOOKUP($FA723,SIZE,LOOKUPS!J$11,0)*$FI$6),"",VLOOKUP($FA723,MOM,LOOKUPS!J$12,0)*$FB$6+VLOOKUP($FA723,STREV,LOOKUPS!J$10,0)*$FC$6+VLOOKUP($FA723,LTREV,LOOKUPS!J$9,0)*$FD$6+VLOOKUP($FA723,CFP,LOOKUPS!J$6,0)*$FE$6+VLOOKUP($FA723,EP,LOOKUPS!J$8,0)*$FF$6+VLOOKUP($FA723,BM,LOOKUPS!J$5,0)*$FG$6+VLOOKUP($FA723,DIV,LOOKUPS!J$7,0)*$FH$6++VLOOKUP($FA723,SIZE,LOOKUPS!J$11,0)*$FI$6)</f>
        <v>2.1444999999999999</v>
      </c>
      <c r="FJ723" s="1">
        <f>IF(ISERROR(VLOOKUP($FA723,MOM,LOOKUPS!K$12,0)*$FB$6+VLOOKUP($FA723,STREV,LOOKUPS!K$10,0)*$FC$6+VLOOKUP($FA723,LTREV,LOOKUPS!K$9,0)*$FD$6+VLOOKUP($FA723,CFP,LOOKUPS!K$6,0)*$FE$6+VLOOKUP($FA723,EP,LOOKUPS!K$8,0)*$FF$6+VLOOKUP($FA723,BM,LOOKUPS!K$5,0)*$FG$6+VLOOKUP($FA723,DIV,LOOKUPS!K$7,0)*$FH$6++VLOOKUP($FA723,SIZE,LOOKUPS!K$11,0)*$FI$6),"",VLOOKUP($FA723,MOM,LOOKUPS!K$12,0)*$FB$6+VLOOKUP($FA723,STREV,LOOKUPS!K$10,0)*$FC$6+VLOOKUP($FA723,LTREV,LOOKUPS!K$9,0)*$FD$6+VLOOKUP($FA723,CFP,LOOKUPS!K$6,0)*$FE$6+VLOOKUP($FA723,EP,LOOKUPS!K$8,0)*$FF$6+VLOOKUP($FA723,BM,LOOKUPS!K$5,0)*$FG$6+VLOOKUP($FA723,DIV,LOOKUPS!K$7,0)*$FH$6++VLOOKUP($FA723,SIZE,LOOKUPS!K$11,0)*$FI$6)</f>
        <v>2.0777999999999999</v>
      </c>
      <c r="FK723" s="1">
        <f>IF(ISERROR(VLOOKUP($FA723,MOM,LOOKUPS!L$12,0)*$FB$6+VLOOKUP($FA723,STREV,LOOKUPS!L$10,0)*$FC$6+VLOOKUP($FA723,LTREV,LOOKUPS!L$9,0)*$FD$6+VLOOKUP($FA723,CFP,LOOKUPS!L$6,0)*$FE$6+VLOOKUP($FA723,EP,LOOKUPS!L$8,0)*$FF$6+VLOOKUP($FA723,BM,LOOKUPS!L$5,0)*$FG$6+VLOOKUP($FA723,DIV,LOOKUPS!L$7,0)*$FH$6++VLOOKUP($FA723,SIZE,LOOKUPS!L$11,0)*$FI$6),"",VLOOKUP($FA723,MOM,LOOKUPS!L$12,0)*$FB$6+VLOOKUP($FA723,STREV,LOOKUPS!L$10,0)*$FC$6+VLOOKUP($FA723,LTREV,LOOKUPS!L$9,0)*$FD$6+VLOOKUP($FA723,CFP,LOOKUPS!L$6,0)*$FE$6+VLOOKUP($FA723,EP,LOOKUPS!L$8,0)*$FF$6+VLOOKUP($FA723,BM,LOOKUPS!L$5,0)*$FG$6+VLOOKUP($FA723,DIV,LOOKUPS!L$7,0)*$FH$6++VLOOKUP($FA723,SIZE,LOOKUPS!L$11,0)*$FI$6)</f>
        <v>1.0592000000000001</v>
      </c>
    </row>
    <row r="724" spans="1:167" x14ac:dyDescent="0.3">
      <c r="A724" s="1">
        <v>198607</v>
      </c>
      <c r="B724" s="1">
        <v>-9.2200000000000006</v>
      </c>
      <c r="C724" s="1">
        <v>-7.68</v>
      </c>
      <c r="D724" s="1">
        <v>-7.09</v>
      </c>
      <c r="E724" s="1">
        <v>-6.08</v>
      </c>
      <c r="F724" s="1">
        <v>-5.56</v>
      </c>
      <c r="G724" s="1">
        <v>-5.34</v>
      </c>
      <c r="H724" s="1">
        <v>-6.66</v>
      </c>
      <c r="I724" s="1">
        <v>-6.42</v>
      </c>
      <c r="J724" s="1">
        <v>-6.64</v>
      </c>
      <c r="K724" s="1">
        <v>-9.1</v>
      </c>
      <c r="M724" s="1">
        <v>198508</v>
      </c>
      <c r="N724" s="1">
        <v>-0.08</v>
      </c>
      <c r="O724" s="1">
        <v>-0.56000000000000005</v>
      </c>
      <c r="P724" s="1">
        <v>-0.48</v>
      </c>
      <c r="Q724" s="1">
        <v>-0.56000000000000005</v>
      </c>
      <c r="R724" s="1">
        <v>-0.62</v>
      </c>
      <c r="S724" s="1">
        <v>0.25</v>
      </c>
      <c r="T724" s="1">
        <v>0.05</v>
      </c>
      <c r="U724" s="1">
        <v>-0.11</v>
      </c>
      <c r="V724" s="1">
        <v>-0.79</v>
      </c>
      <c r="W724" s="1">
        <v>-0.94</v>
      </c>
      <c r="Y724" s="1">
        <v>199007</v>
      </c>
      <c r="Z724" s="1">
        <v>-2.97</v>
      </c>
      <c r="AA724" s="1">
        <v>-4.29</v>
      </c>
      <c r="AB724" s="1">
        <v>-2.0499999999999998</v>
      </c>
      <c r="AC724" s="1">
        <v>-3.19</v>
      </c>
      <c r="AD724" s="1">
        <v>-3.05</v>
      </c>
      <c r="AE724" s="1">
        <v>-2.2799999999999998</v>
      </c>
      <c r="AF724" s="1">
        <v>-2.99</v>
      </c>
      <c r="AG724" s="1">
        <v>-2.2599999999999998</v>
      </c>
      <c r="AH724" s="1">
        <v>-2.5299999999999998</v>
      </c>
      <c r="AI724" s="1">
        <v>-3.87</v>
      </c>
      <c r="AK724">
        <v>201101</v>
      </c>
      <c r="AL724">
        <v>3.94</v>
      </c>
      <c r="AM724">
        <v>0.76</v>
      </c>
      <c r="AN724">
        <v>0.3</v>
      </c>
      <c r="AO724">
        <v>1.52</v>
      </c>
      <c r="AP724">
        <v>0.82</v>
      </c>
      <c r="AQ724">
        <v>0.56000000000000005</v>
      </c>
      <c r="AR724">
        <v>-7.0000000000000007E-2</v>
      </c>
      <c r="AS724">
        <v>0.93</v>
      </c>
      <c r="AT724">
        <v>1.75</v>
      </c>
      <c r="AU724">
        <v>1.28</v>
      </c>
      <c r="AV724">
        <v>0.31</v>
      </c>
      <c r="AW724">
        <v>0.6</v>
      </c>
      <c r="AX724">
        <v>0.52</v>
      </c>
      <c r="AY724">
        <v>-0.16</v>
      </c>
      <c r="AZ724">
        <v>0.03</v>
      </c>
      <c r="BA724">
        <v>0.77</v>
      </c>
      <c r="BB724">
        <v>1.08</v>
      </c>
      <c r="BC724">
        <v>1.3</v>
      </c>
      <c r="BD724">
        <v>2.09</v>
      </c>
      <c r="BF724" s="1">
        <v>201101</v>
      </c>
      <c r="BG724" s="1">
        <v>3.65</v>
      </c>
      <c r="BH724" s="1">
        <v>0.85</v>
      </c>
      <c r="BI724" s="1">
        <v>0.31</v>
      </c>
      <c r="BJ724" s="1">
        <v>0.97</v>
      </c>
      <c r="BK724" s="1">
        <v>1.1399999999999999</v>
      </c>
      <c r="BL724" s="1">
        <v>0.41</v>
      </c>
      <c r="BM724" s="1">
        <v>-7.0000000000000007E-2</v>
      </c>
      <c r="BN724" s="1">
        <v>0.31</v>
      </c>
      <c r="BO724" s="1">
        <v>1.33</v>
      </c>
      <c r="BP724" s="1">
        <v>1.27</v>
      </c>
      <c r="BQ724" s="1">
        <v>0.99</v>
      </c>
      <c r="BR724" s="1">
        <v>0.05</v>
      </c>
      <c r="BS724" s="1">
        <v>0.81</v>
      </c>
      <c r="BT724" s="1">
        <v>0</v>
      </c>
      <c r="BU724" s="1">
        <v>-0.16</v>
      </c>
      <c r="BV724" s="1">
        <v>0.54</v>
      </c>
      <c r="BW724" s="1">
        <v>0.11</v>
      </c>
      <c r="BX724" s="1">
        <v>2.14</v>
      </c>
      <c r="BY724" s="1">
        <v>0.61</v>
      </c>
      <c r="CA724" s="1">
        <v>198601</v>
      </c>
      <c r="CB724" s="1">
        <v>9.77</v>
      </c>
      <c r="CC724" s="1">
        <v>3.85</v>
      </c>
      <c r="CD724" s="1">
        <v>2.89</v>
      </c>
      <c r="CE724" s="1">
        <v>4.38</v>
      </c>
      <c r="CF724" s="1">
        <v>4.1100000000000003</v>
      </c>
      <c r="CG724" s="1">
        <v>3.48</v>
      </c>
      <c r="CH724" s="1">
        <v>3.06</v>
      </c>
      <c r="CI724" s="1">
        <v>2.2799999999999998</v>
      </c>
      <c r="CJ724" s="1">
        <v>4.78</v>
      </c>
      <c r="CK724" s="1">
        <v>3.9</v>
      </c>
      <c r="CL724" s="1">
        <v>4.54</v>
      </c>
      <c r="CM724" s="1">
        <v>3.06</v>
      </c>
      <c r="CN724" s="1">
        <v>4.05</v>
      </c>
      <c r="CO724" s="1">
        <v>3.09</v>
      </c>
      <c r="CP724" s="1">
        <v>3.04</v>
      </c>
      <c r="CQ724" s="1">
        <v>1.29</v>
      </c>
      <c r="CR724" s="1">
        <v>3.39</v>
      </c>
      <c r="CS724" s="1">
        <v>3.37</v>
      </c>
      <c r="CT724" s="1">
        <v>5.83</v>
      </c>
      <c r="CV724" s="1">
        <v>198701</v>
      </c>
      <c r="CW724" s="1">
        <v>12.76</v>
      </c>
      <c r="CX724" s="1">
        <v>11.33</v>
      </c>
      <c r="CY724" s="1">
        <v>10.4</v>
      </c>
      <c r="CZ724" s="1">
        <v>9.58</v>
      </c>
      <c r="DA724" s="1">
        <v>11.06</v>
      </c>
      <c r="DB724" s="1">
        <v>11.01</v>
      </c>
      <c r="DC724" s="1">
        <v>10.62</v>
      </c>
      <c r="DD724" s="1">
        <v>10.18</v>
      </c>
      <c r="DE724" s="1">
        <v>9.3000000000000007</v>
      </c>
      <c r="DF724" s="1">
        <v>11.61</v>
      </c>
      <c r="DG724" s="1">
        <v>10.36</v>
      </c>
      <c r="DH724" s="1">
        <v>11.95</v>
      </c>
      <c r="DI724" s="1">
        <v>10.06</v>
      </c>
      <c r="DJ724" s="1">
        <v>10.53</v>
      </c>
      <c r="DK724" s="1">
        <v>10.72</v>
      </c>
      <c r="DL724" s="1">
        <v>10.3</v>
      </c>
      <c r="DM724" s="1">
        <v>10.050000000000001</v>
      </c>
      <c r="DN724" s="1">
        <v>8.06</v>
      </c>
      <c r="DO724" s="1">
        <v>10.58</v>
      </c>
      <c r="DQ724" s="1">
        <v>198601</v>
      </c>
      <c r="DR724" s="1">
        <v>-99.99</v>
      </c>
      <c r="DS724" s="1">
        <v>5.22</v>
      </c>
      <c r="DT724" s="1">
        <v>1.65</v>
      </c>
      <c r="DU724" s="1">
        <v>1.74</v>
      </c>
      <c r="DV724" s="1">
        <v>5.68</v>
      </c>
      <c r="DW724" s="1">
        <v>0.97</v>
      </c>
      <c r="DX724" s="1">
        <v>2.09</v>
      </c>
      <c r="DY724" s="1">
        <v>1.45</v>
      </c>
      <c r="DZ724" s="1">
        <v>1.82</v>
      </c>
      <c r="EA724" s="1">
        <v>6.33</v>
      </c>
      <c r="EB724" s="1">
        <v>2.48</v>
      </c>
      <c r="EC724" s="1">
        <v>0.74</v>
      </c>
      <c r="ED724" s="1">
        <v>1.23</v>
      </c>
      <c r="EE724" s="1">
        <v>1.99</v>
      </c>
      <c r="EF724" s="1">
        <v>2.21</v>
      </c>
      <c r="EG724" s="1">
        <v>1.33</v>
      </c>
      <c r="EH724" s="1">
        <v>1.59</v>
      </c>
      <c r="EI724" s="1">
        <v>2.64</v>
      </c>
      <c r="EJ724" s="1">
        <v>0.95</v>
      </c>
      <c r="EL724">
        <v>198601</v>
      </c>
      <c r="EM724">
        <v>0.65</v>
      </c>
      <c r="EN724">
        <v>1.22</v>
      </c>
      <c r="EO724">
        <v>0.52</v>
      </c>
      <c r="EP724">
        <v>0.56000000000000005</v>
      </c>
      <c r="ER724" s="1">
        <v>198607</v>
      </c>
      <c r="ES724" s="1">
        <v>1.8</v>
      </c>
      <c r="EU724" s="1">
        <v>198508</v>
      </c>
      <c r="EV724" s="1">
        <v>1.82</v>
      </c>
      <c r="EX724" s="1">
        <v>199007</v>
      </c>
      <c r="EY724" s="1">
        <v>-1.81</v>
      </c>
      <c r="FA724" s="1">
        <v>198607</v>
      </c>
      <c r="FB724" s="1">
        <f>IF(ISERROR(VLOOKUP($FA724,MOM,LOOKUPS!C$12,0)*$FB$6+VLOOKUP($FA724,STREV,LOOKUPS!C$10,0)*$FC$6+VLOOKUP($FA724,LTREV,LOOKUPS!C$9,0)*$FD$6+VLOOKUP($FA724,CFP,LOOKUPS!C$6,0)*$FE$6+VLOOKUP($FA724,EP,LOOKUPS!C$8,0)*$FF$6+VLOOKUP($FA724,BM,LOOKUPS!C$5,0)*$FG$6+VLOOKUP($FA724,DIV,LOOKUPS!C$7,0)*$FH$6++VLOOKUP($FA724,SIZE,LOOKUPS!C$11,0)*$FI$6),"",VLOOKUP($FA724,MOM,LOOKUPS!C$12,0)*$FB$6+VLOOKUP($FA724,STREV,LOOKUPS!C$10,0)*$FC$6+VLOOKUP($FA724,LTREV,LOOKUPS!C$9,0)*$FD$6+VLOOKUP($FA724,CFP,LOOKUPS!C$6,0)*$FE$6+VLOOKUP($FA724,EP,LOOKUPS!C$8,0)*$FF$6+VLOOKUP($FA724,BM,LOOKUPS!C$5,0)*$FG$6+VLOOKUP($FA724,DIV,LOOKUPS!C$7,0)*$FH$6++VLOOKUP($FA724,SIZE,LOOKUPS!C$11,0)*$FI$6)</f>
        <v>-9.0051000000000005</v>
      </c>
      <c r="FC724" s="1">
        <f>IF(ISERROR(VLOOKUP($FA724,MOM,LOOKUPS!D$12,0)*$FB$6+VLOOKUP($FA724,STREV,LOOKUPS!D$10,0)*$FC$6+VLOOKUP($FA724,LTREV,LOOKUPS!D$9,0)*$FD$6+VLOOKUP($FA724,CFP,LOOKUPS!D$6,0)*$FE$6+VLOOKUP($FA724,EP,LOOKUPS!D$8,0)*$FF$6+VLOOKUP($FA724,BM,LOOKUPS!D$5,0)*$FG$6+VLOOKUP($FA724,DIV,LOOKUPS!D$7,0)*$FH$6++VLOOKUP($FA724,SIZE,LOOKUPS!D$11,0)*$FI$6),"",VLOOKUP($FA724,MOM,LOOKUPS!D$12,0)*$FB$6+VLOOKUP($FA724,STREV,LOOKUPS!D$10,0)*$FC$6+VLOOKUP($FA724,LTREV,LOOKUPS!D$9,0)*$FD$6+VLOOKUP($FA724,CFP,LOOKUPS!D$6,0)*$FE$6+VLOOKUP($FA724,EP,LOOKUPS!D$8,0)*$FF$6+VLOOKUP($FA724,BM,LOOKUPS!D$5,0)*$FG$6+VLOOKUP($FA724,DIV,LOOKUPS!D$7,0)*$FH$6++VLOOKUP($FA724,SIZE,LOOKUPS!D$11,0)*$FI$6)</f>
        <v>-7.7483000000000013</v>
      </c>
      <c r="FD724" s="1">
        <f>IF(ISERROR(VLOOKUP($FA724,MOM,LOOKUPS!E$12,0)*$FB$6+VLOOKUP($FA724,STREV,LOOKUPS!E$10,0)*$FC$6+VLOOKUP($FA724,LTREV,LOOKUPS!E$9,0)*$FD$6+VLOOKUP($FA724,CFP,LOOKUPS!E$6,0)*$FE$6+VLOOKUP($FA724,EP,LOOKUPS!E$8,0)*$FF$6+VLOOKUP($FA724,BM,LOOKUPS!E$5,0)*$FG$6+VLOOKUP($FA724,DIV,LOOKUPS!E$7,0)*$FH$6++VLOOKUP($FA724,SIZE,LOOKUPS!E$11,0)*$FI$6),"",VLOOKUP($FA724,MOM,LOOKUPS!E$12,0)*$FB$6+VLOOKUP($FA724,STREV,LOOKUPS!E$10,0)*$FC$6+VLOOKUP($FA724,LTREV,LOOKUPS!E$9,0)*$FD$6+VLOOKUP($FA724,CFP,LOOKUPS!E$6,0)*$FE$6+VLOOKUP($FA724,EP,LOOKUPS!E$8,0)*$FF$6+VLOOKUP($FA724,BM,LOOKUPS!E$5,0)*$FG$6+VLOOKUP($FA724,DIV,LOOKUPS!E$7,0)*$FH$6++VLOOKUP($FA724,SIZE,LOOKUPS!E$11,0)*$FI$6)</f>
        <v>-7.2103000000000002</v>
      </c>
      <c r="FE724" s="1">
        <f>IF(ISERROR(VLOOKUP($FA724,MOM,LOOKUPS!F$12,0)*$FB$6+VLOOKUP($FA724,STREV,LOOKUPS!F$10,0)*$FC$6+VLOOKUP($FA724,LTREV,LOOKUPS!F$9,0)*$FD$6+VLOOKUP($FA724,CFP,LOOKUPS!F$6,0)*$FE$6+VLOOKUP($FA724,EP,LOOKUPS!F$8,0)*$FF$6+VLOOKUP($FA724,BM,LOOKUPS!F$5,0)*$FG$6+VLOOKUP($FA724,DIV,LOOKUPS!F$7,0)*$FH$6++VLOOKUP($FA724,SIZE,LOOKUPS!F$11,0)*$FI$6),"",VLOOKUP($FA724,MOM,LOOKUPS!F$12,0)*$FB$6+VLOOKUP($FA724,STREV,LOOKUPS!F$10,0)*$FC$6+VLOOKUP($FA724,LTREV,LOOKUPS!F$9,0)*$FD$6+VLOOKUP($FA724,CFP,LOOKUPS!F$6,0)*$FE$6+VLOOKUP($FA724,EP,LOOKUPS!F$8,0)*$FF$6+VLOOKUP($FA724,BM,LOOKUPS!F$5,0)*$FG$6+VLOOKUP($FA724,DIV,LOOKUPS!F$7,0)*$FH$6++VLOOKUP($FA724,SIZE,LOOKUPS!F$11,0)*$FI$6)</f>
        <v>-6.4956999999999994</v>
      </c>
      <c r="FF724" s="1">
        <f>IF(ISERROR(VLOOKUP($FA724,MOM,LOOKUPS!G$12,0)*$FB$6+VLOOKUP($FA724,STREV,LOOKUPS!G$10,0)*$FC$6+VLOOKUP($FA724,LTREV,LOOKUPS!G$9,0)*$FD$6+VLOOKUP($FA724,CFP,LOOKUPS!G$6,0)*$FE$6+VLOOKUP($FA724,EP,LOOKUPS!G$8,0)*$FF$6+VLOOKUP($FA724,BM,LOOKUPS!G$5,0)*$FG$6+VLOOKUP($FA724,DIV,LOOKUPS!G$7,0)*$FH$6++VLOOKUP($FA724,SIZE,LOOKUPS!G$11,0)*$FI$6),"",VLOOKUP($FA724,MOM,LOOKUPS!G$12,0)*$FB$6+VLOOKUP($FA724,STREV,LOOKUPS!G$10,0)*$FC$6+VLOOKUP($FA724,LTREV,LOOKUPS!G$9,0)*$FD$6+VLOOKUP($FA724,CFP,LOOKUPS!G$6,0)*$FE$6+VLOOKUP($FA724,EP,LOOKUPS!G$8,0)*$FF$6+VLOOKUP($FA724,BM,LOOKUPS!G$5,0)*$FG$6+VLOOKUP($FA724,DIV,LOOKUPS!G$7,0)*$FH$6++VLOOKUP($FA724,SIZE,LOOKUPS!G$11,0)*$FI$6)</f>
        <v>-6.2862</v>
      </c>
      <c r="FG724" s="1">
        <f>IF(ISERROR(VLOOKUP($FA724,MOM,LOOKUPS!H$12,0)*$FB$6+VLOOKUP($FA724,STREV,LOOKUPS!H$10,0)*$FC$6+VLOOKUP($FA724,LTREV,LOOKUPS!H$9,0)*$FD$6+VLOOKUP($FA724,CFP,LOOKUPS!H$6,0)*$FE$6+VLOOKUP($FA724,EP,LOOKUPS!H$8,0)*$FF$6+VLOOKUP($FA724,BM,LOOKUPS!H$5,0)*$FG$6+VLOOKUP($FA724,DIV,LOOKUPS!H$7,0)*$FH$6++VLOOKUP($FA724,SIZE,LOOKUPS!H$11,0)*$FI$6),"",VLOOKUP($FA724,MOM,LOOKUPS!H$12,0)*$FB$6+VLOOKUP($FA724,STREV,LOOKUPS!H$10,0)*$FC$6+VLOOKUP($FA724,LTREV,LOOKUPS!H$9,0)*$FD$6+VLOOKUP($FA724,CFP,LOOKUPS!H$6,0)*$FE$6+VLOOKUP($FA724,EP,LOOKUPS!H$8,0)*$FF$6+VLOOKUP($FA724,BM,LOOKUPS!H$5,0)*$FG$6+VLOOKUP($FA724,DIV,LOOKUPS!H$7,0)*$FH$6++VLOOKUP($FA724,SIZE,LOOKUPS!H$11,0)*$FI$6)</f>
        <v>-6.6296999999999997</v>
      </c>
      <c r="FH724" s="1">
        <f>IF(ISERROR(VLOOKUP($FA724,MOM,LOOKUPS!I$12,0)*$FB$6+VLOOKUP($FA724,STREV,LOOKUPS!I$10,0)*$FC$6+VLOOKUP($FA724,LTREV,LOOKUPS!I$9,0)*$FD$6+VLOOKUP($FA724,CFP,LOOKUPS!I$6,0)*$FE$6+VLOOKUP($FA724,EP,LOOKUPS!I$8,0)*$FF$6+VLOOKUP($FA724,BM,LOOKUPS!I$5,0)*$FG$6+VLOOKUP($FA724,DIV,LOOKUPS!I$7,0)*$FH$6++VLOOKUP($FA724,SIZE,LOOKUPS!I$11,0)*$FI$6),"",VLOOKUP($FA724,MOM,LOOKUPS!I$12,0)*$FB$6+VLOOKUP($FA724,STREV,LOOKUPS!I$10,0)*$FC$6+VLOOKUP($FA724,LTREV,LOOKUPS!I$9,0)*$FD$6+VLOOKUP($FA724,CFP,LOOKUPS!I$6,0)*$FE$6+VLOOKUP($FA724,EP,LOOKUPS!I$8,0)*$FF$6+VLOOKUP($FA724,BM,LOOKUPS!I$5,0)*$FG$6+VLOOKUP($FA724,DIV,LOOKUPS!I$7,0)*$FH$6++VLOOKUP($FA724,SIZE,LOOKUPS!I$11,0)*$FI$6)</f>
        <v>-7.2241</v>
      </c>
      <c r="FI724" s="1">
        <f>IF(ISERROR(VLOOKUP($FA724,MOM,LOOKUPS!J$12,0)*$FB$6+VLOOKUP($FA724,STREV,LOOKUPS!J$10,0)*$FC$6+VLOOKUP($FA724,LTREV,LOOKUPS!J$9,0)*$FD$6+VLOOKUP($FA724,CFP,LOOKUPS!J$6,0)*$FE$6+VLOOKUP($FA724,EP,LOOKUPS!J$8,0)*$FF$6+VLOOKUP($FA724,BM,LOOKUPS!J$5,0)*$FG$6+VLOOKUP($FA724,DIV,LOOKUPS!J$7,0)*$FH$6++VLOOKUP($FA724,SIZE,LOOKUPS!J$11,0)*$FI$6),"",VLOOKUP($FA724,MOM,LOOKUPS!J$12,0)*$FB$6+VLOOKUP($FA724,STREV,LOOKUPS!J$10,0)*$FC$6+VLOOKUP($FA724,LTREV,LOOKUPS!J$9,0)*$FD$6+VLOOKUP($FA724,CFP,LOOKUPS!J$6,0)*$FE$6+VLOOKUP($FA724,EP,LOOKUPS!J$8,0)*$FF$6+VLOOKUP($FA724,BM,LOOKUPS!J$5,0)*$FG$6+VLOOKUP($FA724,DIV,LOOKUPS!J$7,0)*$FH$6++VLOOKUP($FA724,SIZE,LOOKUPS!J$11,0)*$FI$6)</f>
        <v>-6.2775999999999996</v>
      </c>
      <c r="FJ724" s="1">
        <f>IF(ISERROR(VLOOKUP($FA724,MOM,LOOKUPS!K$12,0)*$FB$6+VLOOKUP($FA724,STREV,LOOKUPS!K$10,0)*$FC$6+VLOOKUP($FA724,LTREV,LOOKUPS!K$9,0)*$FD$6+VLOOKUP($FA724,CFP,LOOKUPS!K$6,0)*$FE$6+VLOOKUP($FA724,EP,LOOKUPS!K$8,0)*$FF$6+VLOOKUP($FA724,BM,LOOKUPS!K$5,0)*$FG$6+VLOOKUP($FA724,DIV,LOOKUPS!K$7,0)*$FH$6++VLOOKUP($FA724,SIZE,LOOKUPS!K$11,0)*$FI$6),"",VLOOKUP($FA724,MOM,LOOKUPS!K$12,0)*$FB$6+VLOOKUP($FA724,STREV,LOOKUPS!K$10,0)*$FC$6+VLOOKUP($FA724,LTREV,LOOKUPS!K$9,0)*$FD$6+VLOOKUP($FA724,CFP,LOOKUPS!K$6,0)*$FE$6+VLOOKUP($FA724,EP,LOOKUPS!K$8,0)*$FF$6+VLOOKUP($FA724,BM,LOOKUPS!K$5,0)*$FG$6+VLOOKUP($FA724,DIV,LOOKUPS!K$7,0)*$FH$6++VLOOKUP($FA724,SIZE,LOOKUPS!K$11,0)*$FI$6)</f>
        <v>-6.8600999999999992</v>
      </c>
      <c r="FK724" s="1">
        <f>IF(ISERROR(VLOOKUP($FA724,MOM,LOOKUPS!L$12,0)*$FB$6+VLOOKUP($FA724,STREV,LOOKUPS!L$10,0)*$FC$6+VLOOKUP($FA724,LTREV,LOOKUPS!L$9,0)*$FD$6+VLOOKUP($FA724,CFP,LOOKUPS!L$6,0)*$FE$6+VLOOKUP($FA724,EP,LOOKUPS!L$8,0)*$FF$6+VLOOKUP($FA724,BM,LOOKUPS!L$5,0)*$FG$6+VLOOKUP($FA724,DIV,LOOKUPS!L$7,0)*$FH$6++VLOOKUP($FA724,SIZE,LOOKUPS!L$11,0)*$FI$6),"",VLOOKUP($FA724,MOM,LOOKUPS!L$12,0)*$FB$6+VLOOKUP($FA724,STREV,LOOKUPS!L$10,0)*$FC$6+VLOOKUP($FA724,LTREV,LOOKUPS!L$9,0)*$FD$6+VLOOKUP($FA724,CFP,LOOKUPS!L$6,0)*$FE$6+VLOOKUP($FA724,EP,LOOKUPS!L$8,0)*$FF$6+VLOOKUP($FA724,BM,LOOKUPS!L$5,0)*$FG$6+VLOOKUP($FA724,DIV,LOOKUPS!L$7,0)*$FH$6++VLOOKUP($FA724,SIZE,LOOKUPS!L$11,0)*$FI$6)</f>
        <v>-8.9265000000000008</v>
      </c>
    </row>
    <row r="725" spans="1:167" x14ac:dyDescent="0.3">
      <c r="A725" s="1">
        <v>198608</v>
      </c>
      <c r="B725" s="1">
        <v>1.35</v>
      </c>
      <c r="C725" s="1">
        <v>2.37</v>
      </c>
      <c r="D725" s="1">
        <v>2.7</v>
      </c>
      <c r="E725" s="1">
        <v>2.9</v>
      </c>
      <c r="F725" s="1">
        <v>3.83</v>
      </c>
      <c r="G725" s="1">
        <v>2.7</v>
      </c>
      <c r="H725" s="1">
        <v>1.44</v>
      </c>
      <c r="I725" s="1">
        <v>3.36</v>
      </c>
      <c r="J725" s="1">
        <v>1.47</v>
      </c>
      <c r="K725" s="1">
        <v>0.96</v>
      </c>
      <c r="M725" s="1">
        <v>198509</v>
      </c>
      <c r="N725" s="1">
        <v>-7.84</v>
      </c>
      <c r="O725" s="1">
        <v>-6.18</v>
      </c>
      <c r="P725" s="1">
        <v>-5.64</v>
      </c>
      <c r="Q725" s="1">
        <v>-5.41</v>
      </c>
      <c r="R725" s="1">
        <v>-4.34</v>
      </c>
      <c r="S725" s="1">
        <v>-4.57</v>
      </c>
      <c r="T725" s="1">
        <v>-3.2</v>
      </c>
      <c r="U725" s="1">
        <v>-4.33</v>
      </c>
      <c r="V725" s="1">
        <v>-4.4000000000000004</v>
      </c>
      <c r="W725" s="1">
        <v>-7.18</v>
      </c>
      <c r="Y725" s="1">
        <v>199008</v>
      </c>
      <c r="Z725" s="1">
        <v>-11.31</v>
      </c>
      <c r="AA725" s="1">
        <v>-10.1</v>
      </c>
      <c r="AB725" s="1">
        <v>-10.44</v>
      </c>
      <c r="AC725" s="1">
        <v>-9.9700000000000006</v>
      </c>
      <c r="AD725" s="1">
        <v>-10.45</v>
      </c>
      <c r="AE725" s="1">
        <v>-9.58</v>
      </c>
      <c r="AF725" s="1">
        <v>-10.14</v>
      </c>
      <c r="AG725" s="1">
        <v>-11.16</v>
      </c>
      <c r="AH725" s="1">
        <v>-12.35</v>
      </c>
      <c r="AI725" s="1">
        <v>-13.94</v>
      </c>
      <c r="AK725">
        <v>201102</v>
      </c>
      <c r="AL725">
        <v>4.37</v>
      </c>
      <c r="AM725">
        <v>4.1500000000000004</v>
      </c>
      <c r="AN725">
        <v>4.0199999999999996</v>
      </c>
      <c r="AO725">
        <v>4.37</v>
      </c>
      <c r="AP725">
        <v>4.3499999999999996</v>
      </c>
      <c r="AQ725">
        <v>3.81</v>
      </c>
      <c r="AR725">
        <v>3.34</v>
      </c>
      <c r="AS725">
        <v>4.55</v>
      </c>
      <c r="AT725">
        <v>4.67</v>
      </c>
      <c r="AU725">
        <v>4.91</v>
      </c>
      <c r="AV725">
        <v>3.74</v>
      </c>
      <c r="AW725">
        <v>3.57</v>
      </c>
      <c r="AX725">
        <v>4.07</v>
      </c>
      <c r="AY725">
        <v>3.37</v>
      </c>
      <c r="AZ725">
        <v>3.31</v>
      </c>
      <c r="BA725">
        <v>5.31</v>
      </c>
      <c r="BB725">
        <v>3.8</v>
      </c>
      <c r="BC725">
        <v>5.0999999999999996</v>
      </c>
      <c r="BD725">
        <v>4.33</v>
      </c>
      <c r="BF725" s="1">
        <v>201102</v>
      </c>
      <c r="BG725" s="1">
        <v>4.5199999999999996</v>
      </c>
      <c r="BH725" s="1">
        <v>4.22</v>
      </c>
      <c r="BI725" s="1">
        <v>4.3600000000000003</v>
      </c>
      <c r="BJ725" s="1">
        <v>3.48</v>
      </c>
      <c r="BK725" s="1">
        <v>4.5599999999999996</v>
      </c>
      <c r="BL725" s="1">
        <v>3.46</v>
      </c>
      <c r="BM725" s="1">
        <v>4.9800000000000004</v>
      </c>
      <c r="BN725" s="1">
        <v>3.89</v>
      </c>
      <c r="BO725" s="1">
        <v>3.3</v>
      </c>
      <c r="BP725" s="1">
        <v>4.76</v>
      </c>
      <c r="BQ725" s="1">
        <v>4.34</v>
      </c>
      <c r="BR725" s="1">
        <v>3.29</v>
      </c>
      <c r="BS725" s="1">
        <v>3.65</v>
      </c>
      <c r="BT725" s="1">
        <v>4.99</v>
      </c>
      <c r="BU725" s="1">
        <v>4.97</v>
      </c>
      <c r="BV725" s="1">
        <v>3.88</v>
      </c>
      <c r="BW725" s="1">
        <v>3.9</v>
      </c>
      <c r="BX725" s="1">
        <v>3.34</v>
      </c>
      <c r="BY725" s="1">
        <v>3.27</v>
      </c>
      <c r="CA725" s="1">
        <v>198602</v>
      </c>
      <c r="CB725" s="1">
        <v>5.84</v>
      </c>
      <c r="CC725" s="1">
        <v>6.37</v>
      </c>
      <c r="CD725" s="1">
        <v>6.42</v>
      </c>
      <c r="CE725" s="1">
        <v>6.16</v>
      </c>
      <c r="CF725" s="1">
        <v>6.22</v>
      </c>
      <c r="CG725" s="1">
        <v>6.43</v>
      </c>
      <c r="CH725" s="1">
        <v>6.64</v>
      </c>
      <c r="CI725" s="1">
        <v>6.8</v>
      </c>
      <c r="CJ725" s="1">
        <v>5.74</v>
      </c>
      <c r="CK725" s="1">
        <v>5.65</v>
      </c>
      <c r="CL725" s="1">
        <v>7.35</v>
      </c>
      <c r="CM725" s="1">
        <v>6.8</v>
      </c>
      <c r="CN725" s="1">
        <v>5.94</v>
      </c>
      <c r="CO725" s="1">
        <v>6.26</v>
      </c>
      <c r="CP725" s="1">
        <v>7</v>
      </c>
      <c r="CQ725" s="1">
        <v>6.45</v>
      </c>
      <c r="CR725" s="1">
        <v>7.19</v>
      </c>
      <c r="CS725" s="1">
        <v>6.13</v>
      </c>
      <c r="CT725" s="1">
        <v>5.45</v>
      </c>
      <c r="CV725" s="1">
        <v>198702</v>
      </c>
      <c r="CW725" s="1">
        <v>9.1</v>
      </c>
      <c r="CX725" s="1">
        <v>7.85</v>
      </c>
      <c r="CY725" s="1">
        <v>5.52</v>
      </c>
      <c r="CZ725" s="1">
        <v>2.1</v>
      </c>
      <c r="DA725" s="1">
        <v>8.75</v>
      </c>
      <c r="DB725" s="1">
        <v>6.01</v>
      </c>
      <c r="DC725" s="1">
        <v>5.29</v>
      </c>
      <c r="DD725" s="1">
        <v>4.87</v>
      </c>
      <c r="DE725" s="1">
        <v>0.65</v>
      </c>
      <c r="DF725" s="1">
        <v>9.02</v>
      </c>
      <c r="DG725" s="1">
        <v>8.41</v>
      </c>
      <c r="DH725" s="1">
        <v>5.79</v>
      </c>
      <c r="DI725" s="1">
        <v>6.23</v>
      </c>
      <c r="DJ725" s="1">
        <v>5.66</v>
      </c>
      <c r="DK725" s="1">
        <v>4.93</v>
      </c>
      <c r="DL725" s="1">
        <v>5.19</v>
      </c>
      <c r="DM725" s="1">
        <v>4.5199999999999996</v>
      </c>
      <c r="DN725" s="1">
        <v>0.97</v>
      </c>
      <c r="DO725" s="1">
        <v>0.31</v>
      </c>
      <c r="DQ725" s="1">
        <v>198602</v>
      </c>
      <c r="DR725" s="1">
        <v>-99.99</v>
      </c>
      <c r="DS725" s="1">
        <v>5.77</v>
      </c>
      <c r="DT725" s="1">
        <v>7.19</v>
      </c>
      <c r="DU725" s="1">
        <v>8.3800000000000008</v>
      </c>
      <c r="DV725" s="1">
        <v>5.56</v>
      </c>
      <c r="DW725" s="1">
        <v>7.39</v>
      </c>
      <c r="DX725" s="1">
        <v>7.3</v>
      </c>
      <c r="DY725" s="1">
        <v>7.55</v>
      </c>
      <c r="DZ725" s="1">
        <v>8.69</v>
      </c>
      <c r="EA725" s="1">
        <v>5.36</v>
      </c>
      <c r="EB725" s="1">
        <v>6.59</v>
      </c>
      <c r="EC725" s="1">
        <v>7.77</v>
      </c>
      <c r="ED725" s="1">
        <v>6.97</v>
      </c>
      <c r="EE725" s="1">
        <v>7.8</v>
      </c>
      <c r="EF725" s="1">
        <v>6.69</v>
      </c>
      <c r="EG725" s="1">
        <v>7.31</v>
      </c>
      <c r="EH725" s="1">
        <v>7.84</v>
      </c>
      <c r="EI725" s="1">
        <v>8.83</v>
      </c>
      <c r="EJ725" s="1">
        <v>8.5399999999999991</v>
      </c>
      <c r="EL725">
        <v>198602</v>
      </c>
      <c r="EM725">
        <v>7.13</v>
      </c>
      <c r="EN725">
        <v>-0.62</v>
      </c>
      <c r="EO725">
        <v>-0.85</v>
      </c>
      <c r="EP725">
        <v>0.53</v>
      </c>
      <c r="ER725" s="1">
        <v>198608</v>
      </c>
      <c r="ES725" s="1">
        <v>-5.01</v>
      </c>
      <c r="EU725" s="1">
        <v>198509</v>
      </c>
      <c r="EV725" s="1">
        <v>-1.84</v>
      </c>
      <c r="EX725" s="1">
        <v>199008</v>
      </c>
      <c r="EY725" s="1">
        <v>1.56</v>
      </c>
      <c r="FA725" s="1">
        <v>198608</v>
      </c>
      <c r="FB725" s="1">
        <f>IF(ISERROR(VLOOKUP($FA725,MOM,LOOKUPS!C$12,0)*$FB$6+VLOOKUP($FA725,STREV,LOOKUPS!C$10,0)*$FC$6+VLOOKUP($FA725,LTREV,LOOKUPS!C$9,0)*$FD$6+VLOOKUP($FA725,CFP,LOOKUPS!C$6,0)*$FE$6+VLOOKUP($FA725,EP,LOOKUPS!C$8,0)*$FF$6+VLOOKUP($FA725,BM,LOOKUPS!C$5,0)*$FG$6+VLOOKUP($FA725,DIV,LOOKUPS!C$7,0)*$FH$6++VLOOKUP($FA725,SIZE,LOOKUPS!C$11,0)*$FI$6),"",VLOOKUP($FA725,MOM,LOOKUPS!C$12,0)*$FB$6+VLOOKUP($FA725,STREV,LOOKUPS!C$10,0)*$FC$6+VLOOKUP($FA725,LTREV,LOOKUPS!C$9,0)*$FD$6+VLOOKUP($FA725,CFP,LOOKUPS!C$6,0)*$FE$6+VLOOKUP($FA725,EP,LOOKUPS!C$8,0)*$FF$6+VLOOKUP($FA725,BM,LOOKUPS!C$5,0)*$FG$6+VLOOKUP($FA725,DIV,LOOKUPS!C$7,0)*$FH$6++VLOOKUP($FA725,SIZE,LOOKUPS!C$11,0)*$FI$6)</f>
        <v>0.61520000000000008</v>
      </c>
      <c r="FC725" s="1">
        <f>IF(ISERROR(VLOOKUP($FA725,MOM,LOOKUPS!D$12,0)*$FB$6+VLOOKUP($FA725,STREV,LOOKUPS!D$10,0)*$FC$6+VLOOKUP($FA725,LTREV,LOOKUPS!D$9,0)*$FD$6+VLOOKUP($FA725,CFP,LOOKUPS!D$6,0)*$FE$6+VLOOKUP($FA725,EP,LOOKUPS!D$8,0)*$FF$6+VLOOKUP($FA725,BM,LOOKUPS!D$5,0)*$FG$6+VLOOKUP($FA725,DIV,LOOKUPS!D$7,0)*$FH$6++VLOOKUP($FA725,SIZE,LOOKUPS!D$11,0)*$FI$6),"",VLOOKUP($FA725,MOM,LOOKUPS!D$12,0)*$FB$6+VLOOKUP($FA725,STREV,LOOKUPS!D$10,0)*$FC$6+VLOOKUP($FA725,LTREV,LOOKUPS!D$9,0)*$FD$6+VLOOKUP($FA725,CFP,LOOKUPS!D$6,0)*$FE$6+VLOOKUP($FA725,EP,LOOKUPS!D$8,0)*$FF$6+VLOOKUP($FA725,BM,LOOKUPS!D$5,0)*$FG$6+VLOOKUP($FA725,DIV,LOOKUPS!D$7,0)*$FH$6++VLOOKUP($FA725,SIZE,LOOKUPS!D$11,0)*$FI$6)</f>
        <v>2.0831999999999997</v>
      </c>
      <c r="FD725" s="1">
        <f>IF(ISERROR(VLOOKUP($FA725,MOM,LOOKUPS!E$12,0)*$FB$6+VLOOKUP($FA725,STREV,LOOKUPS!E$10,0)*$FC$6+VLOOKUP($FA725,LTREV,LOOKUPS!E$9,0)*$FD$6+VLOOKUP($FA725,CFP,LOOKUPS!E$6,0)*$FE$6+VLOOKUP($FA725,EP,LOOKUPS!E$8,0)*$FF$6+VLOOKUP($FA725,BM,LOOKUPS!E$5,0)*$FG$6+VLOOKUP($FA725,DIV,LOOKUPS!E$7,0)*$FH$6++VLOOKUP($FA725,SIZE,LOOKUPS!E$11,0)*$FI$6),"",VLOOKUP($FA725,MOM,LOOKUPS!E$12,0)*$FB$6+VLOOKUP($FA725,STREV,LOOKUPS!E$10,0)*$FC$6+VLOOKUP($FA725,LTREV,LOOKUPS!E$9,0)*$FD$6+VLOOKUP($FA725,CFP,LOOKUPS!E$6,0)*$FE$6+VLOOKUP($FA725,EP,LOOKUPS!E$8,0)*$FF$6+VLOOKUP($FA725,BM,LOOKUPS!E$5,0)*$FG$6+VLOOKUP($FA725,DIV,LOOKUPS!E$7,0)*$FH$6++VLOOKUP($FA725,SIZE,LOOKUPS!E$11,0)*$FI$6)</f>
        <v>1.5730000000000002</v>
      </c>
      <c r="FE725" s="1">
        <f>IF(ISERROR(VLOOKUP($FA725,MOM,LOOKUPS!F$12,0)*$FB$6+VLOOKUP($FA725,STREV,LOOKUPS!F$10,0)*$FC$6+VLOOKUP($FA725,LTREV,LOOKUPS!F$9,0)*$FD$6+VLOOKUP($FA725,CFP,LOOKUPS!F$6,0)*$FE$6+VLOOKUP($FA725,EP,LOOKUPS!F$8,0)*$FF$6+VLOOKUP($FA725,BM,LOOKUPS!F$5,0)*$FG$6+VLOOKUP($FA725,DIV,LOOKUPS!F$7,0)*$FH$6++VLOOKUP($FA725,SIZE,LOOKUPS!F$11,0)*$FI$6),"",VLOOKUP($FA725,MOM,LOOKUPS!F$12,0)*$FB$6+VLOOKUP($FA725,STREV,LOOKUPS!F$10,0)*$FC$6+VLOOKUP($FA725,LTREV,LOOKUPS!F$9,0)*$FD$6+VLOOKUP($FA725,CFP,LOOKUPS!F$6,0)*$FE$6+VLOOKUP($FA725,EP,LOOKUPS!F$8,0)*$FF$6+VLOOKUP($FA725,BM,LOOKUPS!F$5,0)*$FG$6+VLOOKUP($FA725,DIV,LOOKUPS!F$7,0)*$FH$6++VLOOKUP($FA725,SIZE,LOOKUPS!F$11,0)*$FI$6)</f>
        <v>2.0242</v>
      </c>
      <c r="FF725" s="1">
        <f>IF(ISERROR(VLOOKUP($FA725,MOM,LOOKUPS!G$12,0)*$FB$6+VLOOKUP($FA725,STREV,LOOKUPS!G$10,0)*$FC$6+VLOOKUP($FA725,LTREV,LOOKUPS!G$9,0)*$FD$6+VLOOKUP($FA725,CFP,LOOKUPS!G$6,0)*$FE$6+VLOOKUP($FA725,EP,LOOKUPS!G$8,0)*$FF$6+VLOOKUP($FA725,BM,LOOKUPS!G$5,0)*$FG$6+VLOOKUP($FA725,DIV,LOOKUPS!G$7,0)*$FH$6++VLOOKUP($FA725,SIZE,LOOKUPS!G$11,0)*$FI$6),"",VLOOKUP($FA725,MOM,LOOKUPS!G$12,0)*$FB$6+VLOOKUP($FA725,STREV,LOOKUPS!G$10,0)*$FC$6+VLOOKUP($FA725,LTREV,LOOKUPS!G$9,0)*$FD$6+VLOOKUP($FA725,CFP,LOOKUPS!G$6,0)*$FE$6+VLOOKUP($FA725,EP,LOOKUPS!G$8,0)*$FF$6+VLOOKUP($FA725,BM,LOOKUPS!G$5,0)*$FG$6+VLOOKUP($FA725,DIV,LOOKUPS!G$7,0)*$FH$6++VLOOKUP($FA725,SIZE,LOOKUPS!G$11,0)*$FI$6)</f>
        <v>2.4196</v>
      </c>
      <c r="FG725" s="1">
        <f>IF(ISERROR(VLOOKUP($FA725,MOM,LOOKUPS!H$12,0)*$FB$6+VLOOKUP($FA725,STREV,LOOKUPS!H$10,0)*$FC$6+VLOOKUP($FA725,LTREV,LOOKUPS!H$9,0)*$FD$6+VLOOKUP($FA725,CFP,LOOKUPS!H$6,0)*$FE$6+VLOOKUP($FA725,EP,LOOKUPS!H$8,0)*$FF$6+VLOOKUP($FA725,BM,LOOKUPS!H$5,0)*$FG$6+VLOOKUP($FA725,DIV,LOOKUPS!H$7,0)*$FH$6++VLOOKUP($FA725,SIZE,LOOKUPS!H$11,0)*$FI$6),"",VLOOKUP($FA725,MOM,LOOKUPS!H$12,0)*$FB$6+VLOOKUP($FA725,STREV,LOOKUPS!H$10,0)*$FC$6+VLOOKUP($FA725,LTREV,LOOKUPS!H$9,0)*$FD$6+VLOOKUP($FA725,CFP,LOOKUPS!H$6,0)*$FE$6+VLOOKUP($FA725,EP,LOOKUPS!H$8,0)*$FF$6+VLOOKUP($FA725,BM,LOOKUPS!H$5,0)*$FG$6+VLOOKUP($FA725,DIV,LOOKUPS!H$7,0)*$FH$6++VLOOKUP($FA725,SIZE,LOOKUPS!H$11,0)*$FI$6)</f>
        <v>2.8899000000000004</v>
      </c>
      <c r="FH725" s="1">
        <f>IF(ISERROR(VLOOKUP($FA725,MOM,LOOKUPS!I$12,0)*$FB$6+VLOOKUP($FA725,STREV,LOOKUPS!I$10,0)*$FC$6+VLOOKUP($FA725,LTREV,LOOKUPS!I$9,0)*$FD$6+VLOOKUP($FA725,CFP,LOOKUPS!I$6,0)*$FE$6+VLOOKUP($FA725,EP,LOOKUPS!I$8,0)*$FF$6+VLOOKUP($FA725,BM,LOOKUPS!I$5,0)*$FG$6+VLOOKUP($FA725,DIV,LOOKUPS!I$7,0)*$FH$6++VLOOKUP($FA725,SIZE,LOOKUPS!I$11,0)*$FI$6),"",VLOOKUP($FA725,MOM,LOOKUPS!I$12,0)*$FB$6+VLOOKUP($FA725,STREV,LOOKUPS!I$10,0)*$FC$6+VLOOKUP($FA725,LTREV,LOOKUPS!I$9,0)*$FD$6+VLOOKUP($FA725,CFP,LOOKUPS!I$6,0)*$FE$6+VLOOKUP($FA725,EP,LOOKUPS!I$8,0)*$FF$6+VLOOKUP($FA725,BM,LOOKUPS!I$5,0)*$FG$6+VLOOKUP($FA725,DIV,LOOKUPS!I$7,0)*$FH$6++VLOOKUP($FA725,SIZE,LOOKUPS!I$11,0)*$FI$6)</f>
        <v>2.6555000000000004</v>
      </c>
      <c r="FI725" s="1">
        <f>IF(ISERROR(VLOOKUP($FA725,MOM,LOOKUPS!J$12,0)*$FB$6+VLOOKUP($FA725,STREV,LOOKUPS!J$10,0)*$FC$6+VLOOKUP($FA725,LTREV,LOOKUPS!J$9,0)*$FD$6+VLOOKUP($FA725,CFP,LOOKUPS!J$6,0)*$FE$6+VLOOKUP($FA725,EP,LOOKUPS!J$8,0)*$FF$6+VLOOKUP($FA725,BM,LOOKUPS!J$5,0)*$FG$6+VLOOKUP($FA725,DIV,LOOKUPS!J$7,0)*$FH$6++VLOOKUP($FA725,SIZE,LOOKUPS!J$11,0)*$FI$6),"",VLOOKUP($FA725,MOM,LOOKUPS!J$12,0)*$FB$6+VLOOKUP($FA725,STREV,LOOKUPS!J$10,0)*$FC$6+VLOOKUP($FA725,LTREV,LOOKUPS!J$9,0)*$FD$6+VLOOKUP($FA725,CFP,LOOKUPS!J$6,0)*$FE$6+VLOOKUP($FA725,EP,LOOKUPS!J$8,0)*$FF$6+VLOOKUP($FA725,BM,LOOKUPS!J$5,0)*$FG$6+VLOOKUP($FA725,DIV,LOOKUPS!J$7,0)*$FH$6++VLOOKUP($FA725,SIZE,LOOKUPS!J$11,0)*$FI$6)</f>
        <v>2.8353000000000002</v>
      </c>
      <c r="FJ725" s="1">
        <f>IF(ISERROR(VLOOKUP($FA725,MOM,LOOKUPS!K$12,0)*$FB$6+VLOOKUP($FA725,STREV,LOOKUPS!K$10,0)*$FC$6+VLOOKUP($FA725,LTREV,LOOKUPS!K$9,0)*$FD$6+VLOOKUP($FA725,CFP,LOOKUPS!K$6,0)*$FE$6+VLOOKUP($FA725,EP,LOOKUPS!K$8,0)*$FF$6+VLOOKUP($FA725,BM,LOOKUPS!K$5,0)*$FG$6+VLOOKUP($FA725,DIV,LOOKUPS!K$7,0)*$FH$6++VLOOKUP($FA725,SIZE,LOOKUPS!K$11,0)*$FI$6),"",VLOOKUP($FA725,MOM,LOOKUPS!K$12,0)*$FB$6+VLOOKUP($FA725,STREV,LOOKUPS!K$10,0)*$FC$6+VLOOKUP($FA725,LTREV,LOOKUPS!K$9,0)*$FD$6+VLOOKUP($FA725,CFP,LOOKUPS!K$6,0)*$FE$6+VLOOKUP($FA725,EP,LOOKUPS!K$8,0)*$FF$6+VLOOKUP($FA725,BM,LOOKUPS!K$5,0)*$FG$6+VLOOKUP($FA725,DIV,LOOKUPS!K$7,0)*$FH$6++VLOOKUP($FA725,SIZE,LOOKUPS!K$11,0)*$FI$6)</f>
        <v>2.3492000000000002</v>
      </c>
      <c r="FK725" s="1">
        <f>IF(ISERROR(VLOOKUP($FA725,MOM,LOOKUPS!L$12,0)*$FB$6+VLOOKUP($FA725,STREV,LOOKUPS!L$10,0)*$FC$6+VLOOKUP($FA725,LTREV,LOOKUPS!L$9,0)*$FD$6+VLOOKUP($FA725,CFP,LOOKUPS!L$6,0)*$FE$6+VLOOKUP($FA725,EP,LOOKUPS!L$8,0)*$FF$6+VLOOKUP($FA725,BM,LOOKUPS!L$5,0)*$FG$6+VLOOKUP($FA725,DIV,LOOKUPS!L$7,0)*$FH$6++VLOOKUP($FA725,SIZE,LOOKUPS!L$11,0)*$FI$6),"",VLOOKUP($FA725,MOM,LOOKUPS!L$12,0)*$FB$6+VLOOKUP($FA725,STREV,LOOKUPS!L$10,0)*$FC$6+VLOOKUP($FA725,LTREV,LOOKUPS!L$9,0)*$FD$6+VLOOKUP($FA725,CFP,LOOKUPS!L$6,0)*$FE$6+VLOOKUP($FA725,EP,LOOKUPS!L$8,0)*$FF$6+VLOOKUP($FA725,BM,LOOKUPS!L$5,0)*$FG$6+VLOOKUP($FA725,DIV,LOOKUPS!L$7,0)*$FH$6++VLOOKUP($FA725,SIZE,LOOKUPS!L$11,0)*$FI$6)</f>
        <v>3.0906000000000002</v>
      </c>
    </row>
    <row r="726" spans="1:167" x14ac:dyDescent="0.3">
      <c r="A726" s="1">
        <v>198609</v>
      </c>
      <c r="B726" s="1">
        <v>-5.14</v>
      </c>
      <c r="C726" s="1">
        <v>-5.28</v>
      </c>
      <c r="D726" s="1">
        <v>-4.54</v>
      </c>
      <c r="E726" s="1">
        <v>-4.3</v>
      </c>
      <c r="F726" s="1">
        <v>-5.5</v>
      </c>
      <c r="G726" s="1">
        <v>-6.13</v>
      </c>
      <c r="H726" s="1">
        <v>-7.1</v>
      </c>
      <c r="I726" s="1">
        <v>-7.4</v>
      </c>
      <c r="J726" s="1">
        <v>-7.07</v>
      </c>
      <c r="K726" s="1">
        <v>-8.9</v>
      </c>
      <c r="M726" s="1">
        <v>198510</v>
      </c>
      <c r="N726" s="1">
        <v>1.64</v>
      </c>
      <c r="O726" s="1">
        <v>2.62</v>
      </c>
      <c r="P726" s="1">
        <v>1.94</v>
      </c>
      <c r="Q726" s="1">
        <v>2.4300000000000002</v>
      </c>
      <c r="R726" s="1">
        <v>3.26</v>
      </c>
      <c r="S726" s="1">
        <v>2.4300000000000002</v>
      </c>
      <c r="T726" s="1">
        <v>2.74</v>
      </c>
      <c r="U726" s="1">
        <v>0.42</v>
      </c>
      <c r="V726" s="1">
        <v>3.39</v>
      </c>
      <c r="W726" s="1">
        <v>0.72</v>
      </c>
      <c r="Y726" s="1">
        <v>199009</v>
      </c>
      <c r="Z726" s="1">
        <v>-6.85</v>
      </c>
      <c r="AA726" s="1">
        <v>-8.31</v>
      </c>
      <c r="AB726" s="1">
        <v>-8.7100000000000009</v>
      </c>
      <c r="AC726" s="1">
        <v>-7.45</v>
      </c>
      <c r="AD726" s="1">
        <v>-7.44</v>
      </c>
      <c r="AE726" s="1">
        <v>-5.65</v>
      </c>
      <c r="AF726" s="1">
        <v>-6.43</v>
      </c>
      <c r="AG726" s="1">
        <v>-7.65</v>
      </c>
      <c r="AH726" s="1">
        <v>-7.3</v>
      </c>
      <c r="AI726" s="1">
        <v>-9.76</v>
      </c>
      <c r="AK726">
        <v>201103</v>
      </c>
      <c r="AL726">
        <v>0.61</v>
      </c>
      <c r="AM726">
        <v>1.82</v>
      </c>
      <c r="AN726">
        <v>1.47</v>
      </c>
      <c r="AO726">
        <v>1.35</v>
      </c>
      <c r="AP726">
        <v>1.77</v>
      </c>
      <c r="AQ726">
        <v>1.96</v>
      </c>
      <c r="AR726">
        <v>1.46</v>
      </c>
      <c r="AS726">
        <v>1.71</v>
      </c>
      <c r="AT726">
        <v>0.78</v>
      </c>
      <c r="AU726">
        <v>1.89</v>
      </c>
      <c r="AV726">
        <v>1.63</v>
      </c>
      <c r="AW726">
        <v>1.99</v>
      </c>
      <c r="AX726">
        <v>1.93</v>
      </c>
      <c r="AY726">
        <v>2.61</v>
      </c>
      <c r="AZ726">
        <v>0.18</v>
      </c>
      <c r="BA726">
        <v>0.96</v>
      </c>
      <c r="BB726">
        <v>2.4500000000000002</v>
      </c>
      <c r="BC726">
        <v>1.06</v>
      </c>
      <c r="BD726">
        <v>0.56000000000000005</v>
      </c>
      <c r="BF726" s="1">
        <v>201103</v>
      </c>
      <c r="BG726" s="1">
        <v>0.96</v>
      </c>
      <c r="BH726" s="1">
        <v>2.2000000000000002</v>
      </c>
      <c r="BI726" s="1">
        <v>1.85</v>
      </c>
      <c r="BJ726" s="1">
        <v>0.02</v>
      </c>
      <c r="BK726" s="1">
        <v>2.2799999999999998</v>
      </c>
      <c r="BL726" s="1">
        <v>1.96</v>
      </c>
      <c r="BM726" s="1">
        <v>1.55</v>
      </c>
      <c r="BN726" s="1">
        <v>1.02</v>
      </c>
      <c r="BO726" s="1">
        <v>0.08</v>
      </c>
      <c r="BP726" s="1">
        <v>1.98</v>
      </c>
      <c r="BQ726" s="1">
        <v>2.64</v>
      </c>
      <c r="BR726" s="1">
        <v>1.97</v>
      </c>
      <c r="BS726" s="1">
        <v>1.95</v>
      </c>
      <c r="BT726" s="1">
        <v>0.97</v>
      </c>
      <c r="BU726" s="1">
        <v>2.21</v>
      </c>
      <c r="BV726" s="1">
        <v>2.36</v>
      </c>
      <c r="BW726" s="1">
        <v>-0.1</v>
      </c>
      <c r="BX726" s="1">
        <v>1.38</v>
      </c>
      <c r="BY726" s="1">
        <v>-1.1000000000000001</v>
      </c>
      <c r="CA726" s="1">
        <v>198603</v>
      </c>
      <c r="CB726" s="1">
        <v>2.89</v>
      </c>
      <c r="CC726" s="1">
        <v>4.43</v>
      </c>
      <c r="CD726" s="1">
        <v>5.19</v>
      </c>
      <c r="CE726" s="1">
        <v>5.6</v>
      </c>
      <c r="CF726" s="1">
        <v>4.05</v>
      </c>
      <c r="CG726" s="1">
        <v>5.32</v>
      </c>
      <c r="CH726" s="1">
        <v>5.51</v>
      </c>
      <c r="CI726" s="1">
        <v>4.63</v>
      </c>
      <c r="CJ726" s="1">
        <v>6.04</v>
      </c>
      <c r="CK726" s="1">
        <v>4.09</v>
      </c>
      <c r="CL726" s="1">
        <v>3.96</v>
      </c>
      <c r="CM726" s="1">
        <v>5.61</v>
      </c>
      <c r="CN726" s="1">
        <v>4.9400000000000004</v>
      </c>
      <c r="CO726" s="1">
        <v>5.28</v>
      </c>
      <c r="CP726" s="1">
        <v>5.74</v>
      </c>
      <c r="CQ726" s="1">
        <v>4.75</v>
      </c>
      <c r="CR726" s="1">
        <v>4.5</v>
      </c>
      <c r="CS726" s="1">
        <v>6.25</v>
      </c>
      <c r="CT726" s="1">
        <v>5.89</v>
      </c>
      <c r="CV726" s="1">
        <v>198703</v>
      </c>
      <c r="CW726" s="1">
        <v>4.04</v>
      </c>
      <c r="CX726" s="1">
        <v>1.2</v>
      </c>
      <c r="CY726" s="1">
        <v>2.8</v>
      </c>
      <c r="CZ726" s="1">
        <v>1.8</v>
      </c>
      <c r="DA726" s="1">
        <v>0.99</v>
      </c>
      <c r="DB726" s="1">
        <v>2</v>
      </c>
      <c r="DC726" s="1">
        <v>3.2</v>
      </c>
      <c r="DD726" s="1">
        <v>2.29</v>
      </c>
      <c r="DE726" s="1">
        <v>1.65</v>
      </c>
      <c r="DF726" s="1">
        <v>1</v>
      </c>
      <c r="DG726" s="1">
        <v>0.98</v>
      </c>
      <c r="DH726" s="1">
        <v>1.7</v>
      </c>
      <c r="DI726" s="1">
        <v>2.31</v>
      </c>
      <c r="DJ726" s="1">
        <v>3.39</v>
      </c>
      <c r="DK726" s="1">
        <v>3.01</v>
      </c>
      <c r="DL726" s="1">
        <v>2.5099999999999998</v>
      </c>
      <c r="DM726" s="1">
        <v>2.0499999999999998</v>
      </c>
      <c r="DN726" s="1">
        <v>1.5</v>
      </c>
      <c r="DO726" s="1">
        <v>1.82</v>
      </c>
      <c r="DQ726" s="1">
        <v>198603</v>
      </c>
      <c r="DR726" s="1">
        <v>-99.99</v>
      </c>
      <c r="DS726" s="1">
        <v>4.68</v>
      </c>
      <c r="DT726" s="1">
        <v>5.46</v>
      </c>
      <c r="DU726" s="1">
        <v>4.88</v>
      </c>
      <c r="DV726" s="1">
        <v>4.7</v>
      </c>
      <c r="DW726" s="1">
        <v>4.75</v>
      </c>
      <c r="DX726" s="1">
        <v>5.34</v>
      </c>
      <c r="DY726" s="1">
        <v>5.35</v>
      </c>
      <c r="DZ726" s="1">
        <v>5.3</v>
      </c>
      <c r="EA726" s="1">
        <v>4.4800000000000004</v>
      </c>
      <c r="EB726" s="1">
        <v>5.79</v>
      </c>
      <c r="EC726" s="1">
        <v>4.46</v>
      </c>
      <c r="ED726" s="1">
        <v>5.09</v>
      </c>
      <c r="EE726" s="1">
        <v>4.34</v>
      </c>
      <c r="EF726" s="1">
        <v>6.57</v>
      </c>
      <c r="EG726" s="1">
        <v>6.39</v>
      </c>
      <c r="EH726" s="1">
        <v>4.12</v>
      </c>
      <c r="EI726" s="1">
        <v>4.6399999999999997</v>
      </c>
      <c r="EJ726" s="1">
        <v>6.02</v>
      </c>
      <c r="EL726">
        <v>198603</v>
      </c>
      <c r="EM726">
        <v>4.88</v>
      </c>
      <c r="EN726">
        <v>-0.52</v>
      </c>
      <c r="EO726">
        <v>-0.44</v>
      </c>
      <c r="EP726">
        <v>0.6</v>
      </c>
      <c r="ER726" s="1">
        <v>198609</v>
      </c>
      <c r="ES726" s="1">
        <v>-5.86</v>
      </c>
      <c r="EU726" s="1">
        <v>198510</v>
      </c>
      <c r="EV726" s="1">
        <v>0.72</v>
      </c>
      <c r="EX726" s="1">
        <v>199009</v>
      </c>
      <c r="EY726" s="1">
        <v>0.68</v>
      </c>
      <c r="FA726" s="1">
        <v>198609</v>
      </c>
      <c r="FB726" s="1">
        <f>IF(ISERROR(VLOOKUP($FA726,MOM,LOOKUPS!C$12,0)*$FB$6+VLOOKUP($FA726,STREV,LOOKUPS!C$10,0)*$FC$6+VLOOKUP($FA726,LTREV,LOOKUPS!C$9,0)*$FD$6+VLOOKUP($FA726,CFP,LOOKUPS!C$6,0)*$FE$6+VLOOKUP($FA726,EP,LOOKUPS!C$8,0)*$FF$6+VLOOKUP($FA726,BM,LOOKUPS!C$5,0)*$FG$6+VLOOKUP($FA726,DIV,LOOKUPS!C$7,0)*$FH$6++VLOOKUP($FA726,SIZE,LOOKUPS!C$11,0)*$FI$6),"",VLOOKUP($FA726,MOM,LOOKUPS!C$12,0)*$FB$6+VLOOKUP($FA726,STREV,LOOKUPS!C$10,0)*$FC$6+VLOOKUP($FA726,LTREV,LOOKUPS!C$9,0)*$FD$6+VLOOKUP($FA726,CFP,LOOKUPS!C$6,0)*$FE$6+VLOOKUP($FA726,EP,LOOKUPS!C$8,0)*$FF$6+VLOOKUP($FA726,BM,LOOKUPS!C$5,0)*$FG$6+VLOOKUP($FA726,DIV,LOOKUPS!C$7,0)*$FH$6++VLOOKUP($FA726,SIZE,LOOKUPS!C$11,0)*$FI$6)</f>
        <v>-6.8488000000000007</v>
      </c>
      <c r="FC726" s="1">
        <f>IF(ISERROR(VLOOKUP($FA726,MOM,LOOKUPS!D$12,0)*$FB$6+VLOOKUP($FA726,STREV,LOOKUPS!D$10,0)*$FC$6+VLOOKUP($FA726,LTREV,LOOKUPS!D$9,0)*$FD$6+VLOOKUP($FA726,CFP,LOOKUPS!D$6,0)*$FE$6+VLOOKUP($FA726,EP,LOOKUPS!D$8,0)*$FF$6+VLOOKUP($FA726,BM,LOOKUPS!D$5,0)*$FG$6+VLOOKUP($FA726,DIV,LOOKUPS!D$7,0)*$FH$6++VLOOKUP($FA726,SIZE,LOOKUPS!D$11,0)*$FI$6),"",VLOOKUP($FA726,MOM,LOOKUPS!D$12,0)*$FB$6+VLOOKUP($FA726,STREV,LOOKUPS!D$10,0)*$FC$6+VLOOKUP($FA726,LTREV,LOOKUPS!D$9,0)*$FD$6+VLOOKUP($FA726,CFP,LOOKUPS!D$6,0)*$FE$6+VLOOKUP($FA726,EP,LOOKUPS!D$8,0)*$FF$6+VLOOKUP($FA726,BM,LOOKUPS!D$5,0)*$FG$6+VLOOKUP($FA726,DIV,LOOKUPS!D$7,0)*$FH$6++VLOOKUP($FA726,SIZE,LOOKUPS!D$11,0)*$FI$6)</f>
        <v>-6.9387000000000008</v>
      </c>
      <c r="FD726" s="1">
        <f>IF(ISERROR(VLOOKUP($FA726,MOM,LOOKUPS!E$12,0)*$FB$6+VLOOKUP($FA726,STREV,LOOKUPS!E$10,0)*$FC$6+VLOOKUP($FA726,LTREV,LOOKUPS!E$9,0)*$FD$6+VLOOKUP($FA726,CFP,LOOKUPS!E$6,0)*$FE$6+VLOOKUP($FA726,EP,LOOKUPS!E$8,0)*$FF$6+VLOOKUP($FA726,BM,LOOKUPS!E$5,0)*$FG$6+VLOOKUP($FA726,DIV,LOOKUPS!E$7,0)*$FH$6++VLOOKUP($FA726,SIZE,LOOKUPS!E$11,0)*$FI$6),"",VLOOKUP($FA726,MOM,LOOKUPS!E$12,0)*$FB$6+VLOOKUP($FA726,STREV,LOOKUPS!E$10,0)*$FC$6+VLOOKUP($FA726,LTREV,LOOKUPS!E$9,0)*$FD$6+VLOOKUP($FA726,CFP,LOOKUPS!E$6,0)*$FE$6+VLOOKUP($FA726,EP,LOOKUPS!E$8,0)*$FF$6+VLOOKUP($FA726,BM,LOOKUPS!E$5,0)*$FG$6+VLOOKUP($FA726,DIV,LOOKUPS!E$7,0)*$FH$6++VLOOKUP($FA726,SIZE,LOOKUPS!E$11,0)*$FI$6)</f>
        <v>-7.145900000000001</v>
      </c>
      <c r="FE726" s="1">
        <f>IF(ISERROR(VLOOKUP($FA726,MOM,LOOKUPS!F$12,0)*$FB$6+VLOOKUP($FA726,STREV,LOOKUPS!F$10,0)*$FC$6+VLOOKUP($FA726,LTREV,LOOKUPS!F$9,0)*$FD$6+VLOOKUP($FA726,CFP,LOOKUPS!F$6,0)*$FE$6+VLOOKUP($FA726,EP,LOOKUPS!F$8,0)*$FF$6+VLOOKUP($FA726,BM,LOOKUPS!F$5,0)*$FG$6+VLOOKUP($FA726,DIV,LOOKUPS!F$7,0)*$FH$6++VLOOKUP($FA726,SIZE,LOOKUPS!F$11,0)*$FI$6),"",VLOOKUP($FA726,MOM,LOOKUPS!F$12,0)*$FB$6+VLOOKUP($FA726,STREV,LOOKUPS!F$10,0)*$FC$6+VLOOKUP($FA726,LTREV,LOOKUPS!F$9,0)*$FD$6+VLOOKUP($FA726,CFP,LOOKUPS!F$6,0)*$FE$6+VLOOKUP($FA726,EP,LOOKUPS!F$8,0)*$FF$6+VLOOKUP($FA726,BM,LOOKUPS!F$5,0)*$FG$6+VLOOKUP($FA726,DIV,LOOKUPS!F$7,0)*$FH$6++VLOOKUP($FA726,SIZE,LOOKUPS!F$11,0)*$FI$6)</f>
        <v>-5.4835000000000003</v>
      </c>
      <c r="FF726" s="1">
        <f>IF(ISERROR(VLOOKUP($FA726,MOM,LOOKUPS!G$12,0)*$FB$6+VLOOKUP($FA726,STREV,LOOKUPS!G$10,0)*$FC$6+VLOOKUP($FA726,LTREV,LOOKUPS!G$9,0)*$FD$6+VLOOKUP($FA726,CFP,LOOKUPS!G$6,0)*$FE$6+VLOOKUP($FA726,EP,LOOKUPS!G$8,0)*$FF$6+VLOOKUP($FA726,BM,LOOKUPS!G$5,0)*$FG$6+VLOOKUP($FA726,DIV,LOOKUPS!G$7,0)*$FH$6++VLOOKUP($FA726,SIZE,LOOKUPS!G$11,0)*$FI$6),"",VLOOKUP($FA726,MOM,LOOKUPS!G$12,0)*$FB$6+VLOOKUP($FA726,STREV,LOOKUPS!G$10,0)*$FC$6+VLOOKUP($FA726,LTREV,LOOKUPS!G$9,0)*$FD$6+VLOOKUP($FA726,CFP,LOOKUPS!G$6,0)*$FE$6+VLOOKUP($FA726,EP,LOOKUPS!G$8,0)*$FF$6+VLOOKUP($FA726,BM,LOOKUPS!G$5,0)*$FG$6+VLOOKUP($FA726,DIV,LOOKUPS!G$7,0)*$FH$6++VLOOKUP($FA726,SIZE,LOOKUPS!G$11,0)*$FI$6)</f>
        <v>-6.039600000000001</v>
      </c>
      <c r="FG726" s="1">
        <f>IF(ISERROR(VLOOKUP($FA726,MOM,LOOKUPS!H$12,0)*$FB$6+VLOOKUP($FA726,STREV,LOOKUPS!H$10,0)*$FC$6+VLOOKUP($FA726,LTREV,LOOKUPS!H$9,0)*$FD$6+VLOOKUP($FA726,CFP,LOOKUPS!H$6,0)*$FE$6+VLOOKUP($FA726,EP,LOOKUPS!H$8,0)*$FF$6+VLOOKUP($FA726,BM,LOOKUPS!H$5,0)*$FG$6+VLOOKUP($FA726,DIV,LOOKUPS!H$7,0)*$FH$6++VLOOKUP($FA726,SIZE,LOOKUPS!H$11,0)*$FI$6),"",VLOOKUP($FA726,MOM,LOOKUPS!H$12,0)*$FB$6+VLOOKUP($FA726,STREV,LOOKUPS!H$10,0)*$FC$6+VLOOKUP($FA726,LTREV,LOOKUPS!H$9,0)*$FD$6+VLOOKUP($FA726,CFP,LOOKUPS!H$6,0)*$FE$6+VLOOKUP($FA726,EP,LOOKUPS!H$8,0)*$FF$6+VLOOKUP($FA726,BM,LOOKUPS!H$5,0)*$FG$6+VLOOKUP($FA726,DIV,LOOKUPS!H$7,0)*$FH$6++VLOOKUP($FA726,SIZE,LOOKUPS!H$11,0)*$FI$6)</f>
        <v>-5.9492000000000012</v>
      </c>
      <c r="FH726" s="1">
        <f>IF(ISERROR(VLOOKUP($FA726,MOM,LOOKUPS!I$12,0)*$FB$6+VLOOKUP($FA726,STREV,LOOKUPS!I$10,0)*$FC$6+VLOOKUP($FA726,LTREV,LOOKUPS!I$9,0)*$FD$6+VLOOKUP($FA726,CFP,LOOKUPS!I$6,0)*$FE$6+VLOOKUP($FA726,EP,LOOKUPS!I$8,0)*$FF$6+VLOOKUP($FA726,BM,LOOKUPS!I$5,0)*$FG$6+VLOOKUP($FA726,DIV,LOOKUPS!I$7,0)*$FH$6++VLOOKUP($FA726,SIZE,LOOKUPS!I$11,0)*$FI$6),"",VLOOKUP($FA726,MOM,LOOKUPS!I$12,0)*$FB$6+VLOOKUP($FA726,STREV,LOOKUPS!I$10,0)*$FC$6+VLOOKUP($FA726,LTREV,LOOKUPS!I$9,0)*$FD$6+VLOOKUP($FA726,CFP,LOOKUPS!I$6,0)*$FE$6+VLOOKUP($FA726,EP,LOOKUPS!I$8,0)*$FF$6+VLOOKUP($FA726,BM,LOOKUPS!I$5,0)*$FG$6+VLOOKUP($FA726,DIV,LOOKUPS!I$7,0)*$FH$6++VLOOKUP($FA726,SIZE,LOOKUPS!I$11,0)*$FI$6)</f>
        <v>-5.4984000000000002</v>
      </c>
      <c r="FI726" s="1">
        <f>IF(ISERROR(VLOOKUP($FA726,MOM,LOOKUPS!J$12,0)*$FB$6+VLOOKUP($FA726,STREV,LOOKUPS!J$10,0)*$FC$6+VLOOKUP($FA726,LTREV,LOOKUPS!J$9,0)*$FD$6+VLOOKUP($FA726,CFP,LOOKUPS!J$6,0)*$FE$6+VLOOKUP($FA726,EP,LOOKUPS!J$8,0)*$FF$6+VLOOKUP($FA726,BM,LOOKUPS!J$5,0)*$FG$6+VLOOKUP($FA726,DIV,LOOKUPS!J$7,0)*$FH$6++VLOOKUP($FA726,SIZE,LOOKUPS!J$11,0)*$FI$6),"",VLOOKUP($FA726,MOM,LOOKUPS!J$12,0)*$FB$6+VLOOKUP($FA726,STREV,LOOKUPS!J$10,0)*$FC$6+VLOOKUP($FA726,LTREV,LOOKUPS!J$9,0)*$FD$6+VLOOKUP($FA726,CFP,LOOKUPS!J$6,0)*$FE$6+VLOOKUP($FA726,EP,LOOKUPS!J$8,0)*$FF$6+VLOOKUP($FA726,BM,LOOKUPS!J$5,0)*$FG$6+VLOOKUP($FA726,DIV,LOOKUPS!J$7,0)*$FH$6++VLOOKUP($FA726,SIZE,LOOKUPS!J$11,0)*$FI$6)</f>
        <v>-5.4104000000000001</v>
      </c>
      <c r="FJ726" s="1">
        <f>IF(ISERROR(VLOOKUP($FA726,MOM,LOOKUPS!K$12,0)*$FB$6+VLOOKUP($FA726,STREV,LOOKUPS!K$10,0)*$FC$6+VLOOKUP($FA726,LTREV,LOOKUPS!K$9,0)*$FD$6+VLOOKUP($FA726,CFP,LOOKUPS!K$6,0)*$FE$6+VLOOKUP($FA726,EP,LOOKUPS!K$8,0)*$FF$6+VLOOKUP($FA726,BM,LOOKUPS!K$5,0)*$FG$6+VLOOKUP($FA726,DIV,LOOKUPS!K$7,0)*$FH$6++VLOOKUP($FA726,SIZE,LOOKUPS!K$11,0)*$FI$6),"",VLOOKUP($FA726,MOM,LOOKUPS!K$12,0)*$FB$6+VLOOKUP($FA726,STREV,LOOKUPS!K$10,0)*$FC$6+VLOOKUP($FA726,LTREV,LOOKUPS!K$9,0)*$FD$6+VLOOKUP($FA726,CFP,LOOKUPS!K$6,0)*$FE$6+VLOOKUP($FA726,EP,LOOKUPS!K$8,0)*$FF$6+VLOOKUP($FA726,BM,LOOKUPS!K$5,0)*$FG$6+VLOOKUP($FA726,DIV,LOOKUPS!K$7,0)*$FH$6++VLOOKUP($FA726,SIZE,LOOKUPS!K$11,0)*$FI$6)</f>
        <v>-6.2220000000000004</v>
      </c>
      <c r="FK726" s="1">
        <f>IF(ISERROR(VLOOKUP($FA726,MOM,LOOKUPS!L$12,0)*$FB$6+VLOOKUP($FA726,STREV,LOOKUPS!L$10,0)*$FC$6+VLOOKUP($FA726,LTREV,LOOKUPS!L$9,0)*$FD$6+VLOOKUP($FA726,CFP,LOOKUPS!L$6,0)*$FE$6+VLOOKUP($FA726,EP,LOOKUPS!L$8,0)*$FF$6+VLOOKUP($FA726,BM,LOOKUPS!L$5,0)*$FG$6+VLOOKUP($FA726,DIV,LOOKUPS!L$7,0)*$FH$6++VLOOKUP($FA726,SIZE,LOOKUPS!L$11,0)*$FI$6),"",VLOOKUP($FA726,MOM,LOOKUPS!L$12,0)*$FB$6+VLOOKUP($FA726,STREV,LOOKUPS!L$10,0)*$FC$6+VLOOKUP($FA726,LTREV,LOOKUPS!L$9,0)*$FD$6+VLOOKUP($FA726,CFP,LOOKUPS!L$6,0)*$FE$6+VLOOKUP($FA726,EP,LOOKUPS!L$8,0)*$FF$6+VLOOKUP($FA726,BM,LOOKUPS!L$5,0)*$FG$6+VLOOKUP($FA726,DIV,LOOKUPS!L$7,0)*$FH$6++VLOOKUP($FA726,SIZE,LOOKUPS!L$11,0)*$FI$6)</f>
        <v>-5.9790000000000001</v>
      </c>
    </row>
    <row r="727" spans="1:167" x14ac:dyDescent="0.3">
      <c r="A727" s="1">
        <v>198610</v>
      </c>
      <c r="B727" s="1">
        <v>-0.09</v>
      </c>
      <c r="C727" s="1">
        <v>1.44</v>
      </c>
      <c r="D727" s="1">
        <v>2</v>
      </c>
      <c r="E727" s="1">
        <v>2.36</v>
      </c>
      <c r="F727" s="1">
        <v>2.87</v>
      </c>
      <c r="G727" s="1">
        <v>3.44</v>
      </c>
      <c r="H727" s="1">
        <v>3.85</v>
      </c>
      <c r="I727" s="1">
        <v>3.74</v>
      </c>
      <c r="J727" s="1">
        <v>3.4</v>
      </c>
      <c r="K727" s="1">
        <v>4.58</v>
      </c>
      <c r="M727" s="1">
        <v>198511</v>
      </c>
      <c r="N727" s="1">
        <v>5.12</v>
      </c>
      <c r="O727" s="1">
        <v>5.15</v>
      </c>
      <c r="P727" s="1">
        <v>4.03</v>
      </c>
      <c r="Q727" s="1">
        <v>5.83</v>
      </c>
      <c r="R727" s="1">
        <v>6.68</v>
      </c>
      <c r="S727" s="1">
        <v>6.06</v>
      </c>
      <c r="T727" s="1">
        <v>6.9</v>
      </c>
      <c r="U727" s="1">
        <v>6.78</v>
      </c>
      <c r="V727" s="1">
        <v>5.72</v>
      </c>
      <c r="W727" s="1">
        <v>4.91</v>
      </c>
      <c r="Y727" s="1">
        <v>199010</v>
      </c>
      <c r="Z727" s="1">
        <v>-7.63</v>
      </c>
      <c r="AA727" s="1">
        <v>-7.42</v>
      </c>
      <c r="AB727" s="1">
        <v>-6.39</v>
      </c>
      <c r="AC727" s="1">
        <v>-6.32</v>
      </c>
      <c r="AD727" s="1">
        <v>-4.13</v>
      </c>
      <c r="AE727" s="1">
        <v>-2.56</v>
      </c>
      <c r="AF727" s="1">
        <v>-3.51</v>
      </c>
      <c r="AG727" s="1">
        <v>-4.46</v>
      </c>
      <c r="AH727" s="1">
        <v>-3.8</v>
      </c>
      <c r="AI727" s="1">
        <v>-4.13</v>
      </c>
      <c r="AK727">
        <v>201104</v>
      </c>
      <c r="AL727">
        <v>0.75</v>
      </c>
      <c r="AM727">
        <v>2.0499999999999998</v>
      </c>
      <c r="AN727">
        <v>1.69</v>
      </c>
      <c r="AO727">
        <v>1.98</v>
      </c>
      <c r="AP727">
        <v>1.88</v>
      </c>
      <c r="AQ727">
        <v>2.2999999999999998</v>
      </c>
      <c r="AR727">
        <v>1.97</v>
      </c>
      <c r="AS727">
        <v>1.39</v>
      </c>
      <c r="AT727">
        <v>1.96</v>
      </c>
      <c r="AU727">
        <v>1.26</v>
      </c>
      <c r="AV727">
        <v>2.57</v>
      </c>
      <c r="AW727">
        <v>2.5499999999999998</v>
      </c>
      <c r="AX727">
        <v>2.04</v>
      </c>
      <c r="AY727">
        <v>2.2000000000000002</v>
      </c>
      <c r="AZ727">
        <v>1.72</v>
      </c>
      <c r="BA727">
        <v>0.75</v>
      </c>
      <c r="BB727">
        <v>2.02</v>
      </c>
      <c r="BC727">
        <v>1.73</v>
      </c>
      <c r="BD727">
        <v>2.14</v>
      </c>
      <c r="BF727" s="1">
        <v>201104</v>
      </c>
      <c r="BG727" s="1">
        <v>0.75</v>
      </c>
      <c r="BH727" s="1">
        <v>2.41</v>
      </c>
      <c r="BI727" s="1">
        <v>2.0499999999999998</v>
      </c>
      <c r="BJ727" s="1">
        <v>1.47</v>
      </c>
      <c r="BK727" s="1">
        <v>2.4500000000000002</v>
      </c>
      <c r="BL727" s="1">
        <v>2.13</v>
      </c>
      <c r="BM727" s="1">
        <v>1.8</v>
      </c>
      <c r="BN727" s="1">
        <v>1.79</v>
      </c>
      <c r="BO727" s="1">
        <v>1.67</v>
      </c>
      <c r="BP727" s="1">
        <v>2.58</v>
      </c>
      <c r="BQ727" s="1">
        <v>2.2999999999999998</v>
      </c>
      <c r="BR727" s="1">
        <v>2.2999999999999998</v>
      </c>
      <c r="BS727" s="1">
        <v>1.94</v>
      </c>
      <c r="BT727" s="1">
        <v>1.78</v>
      </c>
      <c r="BU727" s="1">
        <v>1.81</v>
      </c>
      <c r="BV727" s="1">
        <v>2.72</v>
      </c>
      <c r="BW727" s="1">
        <v>1</v>
      </c>
      <c r="BX727" s="1">
        <v>2.5</v>
      </c>
      <c r="BY727" s="1">
        <v>0.93</v>
      </c>
      <c r="CA727" s="1">
        <v>198604</v>
      </c>
      <c r="CB727" s="1">
        <v>4.4800000000000004</v>
      </c>
      <c r="CC727" s="1">
        <v>1.72</v>
      </c>
      <c r="CD727" s="1">
        <v>0.9</v>
      </c>
      <c r="CE727" s="1">
        <v>0.85</v>
      </c>
      <c r="CF727" s="1">
        <v>1.56</v>
      </c>
      <c r="CG727" s="1">
        <v>2.0499999999999998</v>
      </c>
      <c r="CH727" s="1">
        <v>0.56999999999999995</v>
      </c>
      <c r="CI727" s="1">
        <v>1.1200000000000001</v>
      </c>
      <c r="CJ727" s="1">
        <v>0.5</v>
      </c>
      <c r="CK727" s="1">
        <v>1.61</v>
      </c>
      <c r="CL727" s="1">
        <v>1.46</v>
      </c>
      <c r="CM727" s="1">
        <v>2.2000000000000002</v>
      </c>
      <c r="CN727" s="1">
        <v>1.86</v>
      </c>
      <c r="CO727" s="1">
        <v>0.75</v>
      </c>
      <c r="CP727" s="1">
        <v>0.39</v>
      </c>
      <c r="CQ727" s="1">
        <v>0.6</v>
      </c>
      <c r="CR727" s="1">
        <v>1.71</v>
      </c>
      <c r="CS727" s="1">
        <v>0.62</v>
      </c>
      <c r="CT727" s="1">
        <v>0.41</v>
      </c>
      <c r="CV727" s="1">
        <v>198704</v>
      </c>
      <c r="CW727" s="1">
        <v>-1.46</v>
      </c>
      <c r="CX727" s="1">
        <v>-2.76</v>
      </c>
      <c r="CY727" s="1">
        <v>-2.57</v>
      </c>
      <c r="CZ727" s="1">
        <v>-2.82</v>
      </c>
      <c r="DA727" s="1">
        <v>-3.07</v>
      </c>
      <c r="DB727" s="1">
        <v>-1.84</v>
      </c>
      <c r="DC727" s="1">
        <v>-3.36</v>
      </c>
      <c r="DD727" s="1">
        <v>-2.16</v>
      </c>
      <c r="DE727" s="1">
        <v>-3.06</v>
      </c>
      <c r="DF727" s="1">
        <v>-3.47</v>
      </c>
      <c r="DG727" s="1">
        <v>-2.57</v>
      </c>
      <c r="DH727" s="1">
        <v>-2.04</v>
      </c>
      <c r="DI727" s="1">
        <v>-1.64</v>
      </c>
      <c r="DJ727" s="1">
        <v>-3.28</v>
      </c>
      <c r="DK727" s="1">
        <v>-3.44</v>
      </c>
      <c r="DL727" s="1">
        <v>-1.9</v>
      </c>
      <c r="DM727" s="1">
        <v>-2.4300000000000002</v>
      </c>
      <c r="DN727" s="1">
        <v>-1.55</v>
      </c>
      <c r="DO727" s="1">
        <v>-4.6100000000000003</v>
      </c>
      <c r="DQ727" s="1">
        <v>198604</v>
      </c>
      <c r="DR727" s="1">
        <v>-99.99</v>
      </c>
      <c r="DS727" s="1">
        <v>1.95</v>
      </c>
      <c r="DT727" s="1">
        <v>0.92</v>
      </c>
      <c r="DU727" s="1">
        <v>-1.56</v>
      </c>
      <c r="DV727" s="1">
        <v>2.06</v>
      </c>
      <c r="DW727" s="1">
        <v>1.1399999999999999</v>
      </c>
      <c r="DX727" s="1">
        <v>1.27</v>
      </c>
      <c r="DY727" s="1">
        <v>-0.84</v>
      </c>
      <c r="DZ727" s="1">
        <v>-2.0699999999999998</v>
      </c>
      <c r="EA727" s="1">
        <v>2.2000000000000002</v>
      </c>
      <c r="EB727" s="1">
        <v>1.43</v>
      </c>
      <c r="EC727" s="1">
        <v>0.81</v>
      </c>
      <c r="ED727" s="1">
        <v>1.51</v>
      </c>
      <c r="EE727" s="1">
        <v>1.72</v>
      </c>
      <c r="EF727" s="1">
        <v>0.71</v>
      </c>
      <c r="EG727" s="1">
        <v>-0.99</v>
      </c>
      <c r="EH727" s="1">
        <v>-0.66</v>
      </c>
      <c r="EI727" s="1">
        <v>-2.38</v>
      </c>
      <c r="EJ727" s="1">
        <v>-1.72</v>
      </c>
      <c r="EL727">
        <v>198604</v>
      </c>
      <c r="EM727">
        <v>-1.31</v>
      </c>
      <c r="EN727">
        <v>2.85</v>
      </c>
      <c r="EO727">
        <v>-2.86</v>
      </c>
      <c r="EP727">
        <v>0.52</v>
      </c>
      <c r="ER727" s="1">
        <v>198610</v>
      </c>
      <c r="ES727" s="1">
        <v>2.69</v>
      </c>
      <c r="EU727" s="1">
        <v>198511</v>
      </c>
      <c r="EV727" s="1">
        <v>2.35</v>
      </c>
      <c r="EX727" s="1">
        <v>199010</v>
      </c>
      <c r="EY727" s="1">
        <v>-3.56</v>
      </c>
      <c r="FA727" s="1">
        <v>198610</v>
      </c>
      <c r="FB727" s="1">
        <f>IF(ISERROR(VLOOKUP($FA727,MOM,LOOKUPS!C$12,0)*$FB$6+VLOOKUP($FA727,STREV,LOOKUPS!C$10,0)*$FC$6+VLOOKUP($FA727,LTREV,LOOKUPS!C$9,0)*$FD$6+VLOOKUP($FA727,CFP,LOOKUPS!C$6,0)*$FE$6+VLOOKUP($FA727,EP,LOOKUPS!C$8,0)*$FF$6+VLOOKUP($FA727,BM,LOOKUPS!C$5,0)*$FG$6+VLOOKUP($FA727,DIV,LOOKUPS!C$7,0)*$FH$6++VLOOKUP($FA727,SIZE,LOOKUPS!C$11,0)*$FI$6),"",VLOOKUP($FA727,MOM,LOOKUPS!C$12,0)*$FB$6+VLOOKUP($FA727,STREV,LOOKUPS!C$10,0)*$FC$6+VLOOKUP($FA727,LTREV,LOOKUPS!C$9,0)*$FD$6+VLOOKUP($FA727,CFP,LOOKUPS!C$6,0)*$FE$6+VLOOKUP($FA727,EP,LOOKUPS!C$8,0)*$FF$6+VLOOKUP($FA727,BM,LOOKUPS!C$5,0)*$FG$6+VLOOKUP($FA727,DIV,LOOKUPS!C$7,0)*$FH$6++VLOOKUP($FA727,SIZE,LOOKUPS!C$11,0)*$FI$6)</f>
        <v>0.5837</v>
      </c>
      <c r="FC727" s="1">
        <f>IF(ISERROR(VLOOKUP($FA727,MOM,LOOKUPS!D$12,0)*$FB$6+VLOOKUP($FA727,STREV,LOOKUPS!D$10,0)*$FC$6+VLOOKUP($FA727,LTREV,LOOKUPS!D$9,0)*$FD$6+VLOOKUP($FA727,CFP,LOOKUPS!D$6,0)*$FE$6+VLOOKUP($FA727,EP,LOOKUPS!D$8,0)*$FF$6+VLOOKUP($FA727,BM,LOOKUPS!D$5,0)*$FG$6+VLOOKUP($FA727,DIV,LOOKUPS!D$7,0)*$FH$6++VLOOKUP($FA727,SIZE,LOOKUPS!D$11,0)*$FI$6),"",VLOOKUP($FA727,MOM,LOOKUPS!D$12,0)*$FB$6+VLOOKUP($FA727,STREV,LOOKUPS!D$10,0)*$FC$6+VLOOKUP($FA727,LTREV,LOOKUPS!D$9,0)*$FD$6+VLOOKUP($FA727,CFP,LOOKUPS!D$6,0)*$FE$6+VLOOKUP($FA727,EP,LOOKUPS!D$8,0)*$FF$6+VLOOKUP($FA727,BM,LOOKUPS!D$5,0)*$FG$6+VLOOKUP($FA727,DIV,LOOKUPS!D$7,0)*$FH$6++VLOOKUP($FA727,SIZE,LOOKUPS!D$11,0)*$FI$6)</f>
        <v>3.1745000000000001</v>
      </c>
      <c r="FD727" s="1">
        <f>IF(ISERROR(VLOOKUP($FA727,MOM,LOOKUPS!E$12,0)*$FB$6+VLOOKUP($FA727,STREV,LOOKUPS!E$10,0)*$FC$6+VLOOKUP($FA727,LTREV,LOOKUPS!E$9,0)*$FD$6+VLOOKUP($FA727,CFP,LOOKUPS!E$6,0)*$FE$6+VLOOKUP($FA727,EP,LOOKUPS!E$8,0)*$FF$6+VLOOKUP($FA727,BM,LOOKUPS!E$5,0)*$FG$6+VLOOKUP($FA727,DIV,LOOKUPS!E$7,0)*$FH$6++VLOOKUP($FA727,SIZE,LOOKUPS!E$11,0)*$FI$6),"",VLOOKUP($FA727,MOM,LOOKUPS!E$12,0)*$FB$6+VLOOKUP($FA727,STREV,LOOKUPS!E$10,0)*$FC$6+VLOOKUP($FA727,LTREV,LOOKUPS!E$9,0)*$FD$6+VLOOKUP($FA727,CFP,LOOKUPS!E$6,0)*$FE$6+VLOOKUP($FA727,EP,LOOKUPS!E$8,0)*$FF$6+VLOOKUP($FA727,BM,LOOKUPS!E$5,0)*$FG$6+VLOOKUP($FA727,DIV,LOOKUPS!E$7,0)*$FH$6++VLOOKUP($FA727,SIZE,LOOKUPS!E$11,0)*$FI$6)</f>
        <v>2.5785</v>
      </c>
      <c r="FE727" s="1">
        <f>IF(ISERROR(VLOOKUP($FA727,MOM,LOOKUPS!F$12,0)*$FB$6+VLOOKUP($FA727,STREV,LOOKUPS!F$10,0)*$FC$6+VLOOKUP($FA727,LTREV,LOOKUPS!F$9,0)*$FD$6+VLOOKUP($FA727,CFP,LOOKUPS!F$6,0)*$FE$6+VLOOKUP($FA727,EP,LOOKUPS!F$8,0)*$FF$6+VLOOKUP($FA727,BM,LOOKUPS!F$5,0)*$FG$6+VLOOKUP($FA727,DIV,LOOKUPS!F$7,0)*$FH$6++VLOOKUP($FA727,SIZE,LOOKUPS!F$11,0)*$FI$6),"",VLOOKUP($FA727,MOM,LOOKUPS!F$12,0)*$FB$6+VLOOKUP($FA727,STREV,LOOKUPS!F$10,0)*$FC$6+VLOOKUP($FA727,LTREV,LOOKUPS!F$9,0)*$FD$6+VLOOKUP($FA727,CFP,LOOKUPS!F$6,0)*$FE$6+VLOOKUP($FA727,EP,LOOKUPS!F$8,0)*$FF$6+VLOOKUP($FA727,BM,LOOKUPS!F$5,0)*$FG$6+VLOOKUP($FA727,DIV,LOOKUPS!F$7,0)*$FH$6++VLOOKUP($FA727,SIZE,LOOKUPS!F$11,0)*$FI$6)</f>
        <v>2.0335000000000001</v>
      </c>
      <c r="FF727" s="1">
        <f>IF(ISERROR(VLOOKUP($FA727,MOM,LOOKUPS!G$12,0)*$FB$6+VLOOKUP($FA727,STREV,LOOKUPS!G$10,0)*$FC$6+VLOOKUP($FA727,LTREV,LOOKUPS!G$9,0)*$FD$6+VLOOKUP($FA727,CFP,LOOKUPS!G$6,0)*$FE$6+VLOOKUP($FA727,EP,LOOKUPS!G$8,0)*$FF$6+VLOOKUP($FA727,BM,LOOKUPS!G$5,0)*$FG$6+VLOOKUP($FA727,DIV,LOOKUPS!G$7,0)*$FH$6++VLOOKUP($FA727,SIZE,LOOKUPS!G$11,0)*$FI$6),"",VLOOKUP($FA727,MOM,LOOKUPS!G$12,0)*$FB$6+VLOOKUP($FA727,STREV,LOOKUPS!G$10,0)*$FC$6+VLOOKUP($FA727,LTREV,LOOKUPS!G$9,0)*$FD$6+VLOOKUP($FA727,CFP,LOOKUPS!G$6,0)*$FE$6+VLOOKUP($FA727,EP,LOOKUPS!G$8,0)*$FF$6+VLOOKUP($FA727,BM,LOOKUPS!G$5,0)*$FG$6+VLOOKUP($FA727,DIV,LOOKUPS!G$7,0)*$FH$6++VLOOKUP($FA727,SIZE,LOOKUPS!G$11,0)*$FI$6)</f>
        <v>2.8752</v>
      </c>
      <c r="FG727" s="1">
        <f>IF(ISERROR(VLOOKUP($FA727,MOM,LOOKUPS!H$12,0)*$FB$6+VLOOKUP($FA727,STREV,LOOKUPS!H$10,0)*$FC$6+VLOOKUP($FA727,LTREV,LOOKUPS!H$9,0)*$FD$6+VLOOKUP($FA727,CFP,LOOKUPS!H$6,0)*$FE$6+VLOOKUP($FA727,EP,LOOKUPS!H$8,0)*$FF$6+VLOOKUP($FA727,BM,LOOKUPS!H$5,0)*$FG$6+VLOOKUP($FA727,DIV,LOOKUPS!H$7,0)*$FH$6++VLOOKUP($FA727,SIZE,LOOKUPS!H$11,0)*$FI$6),"",VLOOKUP($FA727,MOM,LOOKUPS!H$12,0)*$FB$6+VLOOKUP($FA727,STREV,LOOKUPS!H$10,0)*$FC$6+VLOOKUP($FA727,LTREV,LOOKUPS!H$9,0)*$FD$6+VLOOKUP($FA727,CFP,LOOKUPS!H$6,0)*$FE$6+VLOOKUP($FA727,EP,LOOKUPS!H$8,0)*$FF$6+VLOOKUP($FA727,BM,LOOKUPS!H$5,0)*$FG$6+VLOOKUP($FA727,DIV,LOOKUPS!H$7,0)*$FH$6++VLOOKUP($FA727,SIZE,LOOKUPS!H$11,0)*$FI$6)</f>
        <v>2.6402999999999999</v>
      </c>
      <c r="FH727" s="1">
        <f>IF(ISERROR(VLOOKUP($FA727,MOM,LOOKUPS!I$12,0)*$FB$6+VLOOKUP($FA727,STREV,LOOKUPS!I$10,0)*$FC$6+VLOOKUP($FA727,LTREV,LOOKUPS!I$9,0)*$FD$6+VLOOKUP($FA727,CFP,LOOKUPS!I$6,0)*$FE$6+VLOOKUP($FA727,EP,LOOKUPS!I$8,0)*$FF$6+VLOOKUP($FA727,BM,LOOKUPS!I$5,0)*$FG$6+VLOOKUP($FA727,DIV,LOOKUPS!I$7,0)*$FH$6++VLOOKUP($FA727,SIZE,LOOKUPS!I$11,0)*$FI$6),"",VLOOKUP($FA727,MOM,LOOKUPS!I$12,0)*$FB$6+VLOOKUP($FA727,STREV,LOOKUPS!I$10,0)*$FC$6+VLOOKUP($FA727,LTREV,LOOKUPS!I$9,0)*$FD$6+VLOOKUP($FA727,CFP,LOOKUPS!I$6,0)*$FE$6+VLOOKUP($FA727,EP,LOOKUPS!I$8,0)*$FF$6+VLOOKUP($FA727,BM,LOOKUPS!I$5,0)*$FG$6+VLOOKUP($FA727,DIV,LOOKUPS!I$7,0)*$FH$6++VLOOKUP($FA727,SIZE,LOOKUPS!I$11,0)*$FI$6)</f>
        <v>4.0192000000000005</v>
      </c>
      <c r="FI727" s="1">
        <f>IF(ISERROR(VLOOKUP($FA727,MOM,LOOKUPS!J$12,0)*$FB$6+VLOOKUP($FA727,STREV,LOOKUPS!J$10,0)*$FC$6+VLOOKUP($FA727,LTREV,LOOKUPS!J$9,0)*$FD$6+VLOOKUP($FA727,CFP,LOOKUPS!J$6,0)*$FE$6+VLOOKUP($FA727,EP,LOOKUPS!J$8,0)*$FF$6+VLOOKUP($FA727,BM,LOOKUPS!J$5,0)*$FG$6+VLOOKUP($FA727,DIV,LOOKUPS!J$7,0)*$FH$6++VLOOKUP($FA727,SIZE,LOOKUPS!J$11,0)*$FI$6),"",VLOOKUP($FA727,MOM,LOOKUPS!J$12,0)*$FB$6+VLOOKUP($FA727,STREV,LOOKUPS!J$10,0)*$FC$6+VLOOKUP($FA727,LTREV,LOOKUPS!J$9,0)*$FD$6+VLOOKUP($FA727,CFP,LOOKUPS!J$6,0)*$FE$6+VLOOKUP($FA727,EP,LOOKUPS!J$8,0)*$FF$6+VLOOKUP($FA727,BM,LOOKUPS!J$5,0)*$FG$6+VLOOKUP($FA727,DIV,LOOKUPS!J$7,0)*$FH$6++VLOOKUP($FA727,SIZE,LOOKUPS!J$11,0)*$FI$6)</f>
        <v>2.8770000000000002</v>
      </c>
      <c r="FJ727" s="1">
        <f>IF(ISERROR(VLOOKUP($FA727,MOM,LOOKUPS!K$12,0)*$FB$6+VLOOKUP($FA727,STREV,LOOKUPS!K$10,0)*$FC$6+VLOOKUP($FA727,LTREV,LOOKUPS!K$9,0)*$FD$6+VLOOKUP($FA727,CFP,LOOKUPS!K$6,0)*$FE$6+VLOOKUP($FA727,EP,LOOKUPS!K$8,0)*$FF$6+VLOOKUP($FA727,BM,LOOKUPS!K$5,0)*$FG$6+VLOOKUP($FA727,DIV,LOOKUPS!K$7,0)*$FH$6++VLOOKUP($FA727,SIZE,LOOKUPS!K$11,0)*$FI$6),"",VLOOKUP($FA727,MOM,LOOKUPS!K$12,0)*$FB$6+VLOOKUP($FA727,STREV,LOOKUPS!K$10,0)*$FC$6+VLOOKUP($FA727,LTREV,LOOKUPS!K$9,0)*$FD$6+VLOOKUP($FA727,CFP,LOOKUPS!K$6,0)*$FE$6+VLOOKUP($FA727,EP,LOOKUPS!K$8,0)*$FF$6+VLOOKUP($FA727,BM,LOOKUPS!K$5,0)*$FG$6+VLOOKUP($FA727,DIV,LOOKUPS!K$7,0)*$FH$6++VLOOKUP($FA727,SIZE,LOOKUPS!K$11,0)*$FI$6)</f>
        <v>3.0798000000000005</v>
      </c>
      <c r="FK727" s="1">
        <f>IF(ISERROR(VLOOKUP($FA727,MOM,LOOKUPS!L$12,0)*$FB$6+VLOOKUP($FA727,STREV,LOOKUPS!L$10,0)*$FC$6+VLOOKUP($FA727,LTREV,LOOKUPS!L$9,0)*$FD$6+VLOOKUP($FA727,CFP,LOOKUPS!L$6,0)*$FE$6+VLOOKUP($FA727,EP,LOOKUPS!L$8,0)*$FF$6+VLOOKUP($FA727,BM,LOOKUPS!L$5,0)*$FG$6+VLOOKUP($FA727,DIV,LOOKUPS!L$7,0)*$FH$6++VLOOKUP($FA727,SIZE,LOOKUPS!L$11,0)*$FI$6),"",VLOOKUP($FA727,MOM,LOOKUPS!L$12,0)*$FB$6+VLOOKUP($FA727,STREV,LOOKUPS!L$10,0)*$FC$6+VLOOKUP($FA727,LTREV,LOOKUPS!L$9,0)*$FD$6+VLOOKUP($FA727,CFP,LOOKUPS!L$6,0)*$FE$6+VLOOKUP($FA727,EP,LOOKUPS!L$8,0)*$FF$6+VLOOKUP($FA727,BM,LOOKUPS!L$5,0)*$FG$6+VLOOKUP($FA727,DIV,LOOKUPS!L$7,0)*$FH$6++VLOOKUP($FA727,SIZE,LOOKUPS!L$11,0)*$FI$6)</f>
        <v>3.4405000000000001</v>
      </c>
    </row>
    <row r="728" spans="1:167" x14ac:dyDescent="0.3">
      <c r="A728" s="1">
        <v>198611</v>
      </c>
      <c r="B728" s="1">
        <v>-1.9</v>
      </c>
      <c r="C728" s="1">
        <v>-1.33</v>
      </c>
      <c r="D728" s="1">
        <v>-0.02</v>
      </c>
      <c r="E728" s="1">
        <v>0.61</v>
      </c>
      <c r="F728" s="1">
        <v>0.42</v>
      </c>
      <c r="G728" s="1">
        <v>0.55000000000000004</v>
      </c>
      <c r="H728" s="1">
        <v>0.45</v>
      </c>
      <c r="I728" s="1">
        <v>-0.31</v>
      </c>
      <c r="J728" s="1">
        <v>0.53</v>
      </c>
      <c r="K728" s="1">
        <v>-1.59</v>
      </c>
      <c r="M728" s="1">
        <v>198512</v>
      </c>
      <c r="N728" s="1">
        <v>1.9</v>
      </c>
      <c r="O728" s="1">
        <v>2.61</v>
      </c>
      <c r="P728" s="1">
        <v>4.28</v>
      </c>
      <c r="Q728" s="1">
        <v>4.43</v>
      </c>
      <c r="R728" s="1">
        <v>4.29</v>
      </c>
      <c r="S728" s="1">
        <v>4.74</v>
      </c>
      <c r="T728" s="1">
        <v>5.67</v>
      </c>
      <c r="U728" s="1">
        <v>3.35</v>
      </c>
      <c r="V728" s="1">
        <v>3.71</v>
      </c>
      <c r="W728" s="1">
        <v>1.44</v>
      </c>
      <c r="Y728" s="1">
        <v>199011</v>
      </c>
      <c r="Z728" s="1">
        <v>-0.68</v>
      </c>
      <c r="AA728" s="1">
        <v>2.27</v>
      </c>
      <c r="AB728" s="1">
        <v>4.08</v>
      </c>
      <c r="AC728" s="1">
        <v>6.36</v>
      </c>
      <c r="AD728" s="1">
        <v>6.09</v>
      </c>
      <c r="AE728" s="1">
        <v>6.36</v>
      </c>
      <c r="AF728" s="1">
        <v>5.95</v>
      </c>
      <c r="AG728" s="1">
        <v>7.68</v>
      </c>
      <c r="AH728" s="1">
        <v>6.13</v>
      </c>
      <c r="AI728" s="1">
        <v>8.33</v>
      </c>
      <c r="AK728">
        <v>201105</v>
      </c>
      <c r="AL728">
        <v>-2.88</v>
      </c>
      <c r="AM728">
        <v>-1.27</v>
      </c>
      <c r="AN728">
        <v>-1.88</v>
      </c>
      <c r="AO728">
        <v>-1.22</v>
      </c>
      <c r="AP728">
        <v>-1.3</v>
      </c>
      <c r="AQ728">
        <v>-1.35</v>
      </c>
      <c r="AR728">
        <v>-1.99</v>
      </c>
      <c r="AS728">
        <v>-1.74</v>
      </c>
      <c r="AT728">
        <v>-1.1200000000000001</v>
      </c>
      <c r="AU728">
        <v>-1.44</v>
      </c>
      <c r="AV728">
        <v>-1.1399999999999999</v>
      </c>
      <c r="AW728">
        <v>-1.18</v>
      </c>
      <c r="AX728">
        <v>-1.52</v>
      </c>
      <c r="AY728">
        <v>-1.71</v>
      </c>
      <c r="AZ728">
        <v>-2.2999999999999998</v>
      </c>
      <c r="BA728">
        <v>-2.08</v>
      </c>
      <c r="BB728">
        <v>-1.4</v>
      </c>
      <c r="BC728">
        <v>-0.39</v>
      </c>
      <c r="BD728">
        <v>-1.69</v>
      </c>
      <c r="BF728" s="1">
        <v>201105</v>
      </c>
      <c r="BG728" s="1">
        <v>-2.65</v>
      </c>
      <c r="BH728" s="1">
        <v>-1.92</v>
      </c>
      <c r="BI728" s="1">
        <v>-1.08</v>
      </c>
      <c r="BJ728" s="1">
        <v>-1.46</v>
      </c>
      <c r="BK728" s="1">
        <v>-2.0699999999999998</v>
      </c>
      <c r="BL728" s="1">
        <v>-1.55</v>
      </c>
      <c r="BM728" s="1">
        <v>-0.51</v>
      </c>
      <c r="BN728" s="1">
        <v>-1.52</v>
      </c>
      <c r="BO728" s="1">
        <v>-1.48</v>
      </c>
      <c r="BP728" s="1">
        <v>-2.19</v>
      </c>
      <c r="BQ728" s="1">
        <v>-1.92</v>
      </c>
      <c r="BR728" s="1">
        <v>-1.5</v>
      </c>
      <c r="BS728" s="1">
        <v>-1.61</v>
      </c>
      <c r="BT728" s="1">
        <v>-1.04</v>
      </c>
      <c r="BU728" s="1">
        <v>0.09</v>
      </c>
      <c r="BV728" s="1">
        <v>-1.65</v>
      </c>
      <c r="BW728" s="1">
        <v>-1.4</v>
      </c>
      <c r="BX728" s="1">
        <v>-1.26</v>
      </c>
      <c r="BY728" s="1">
        <v>-1.69</v>
      </c>
      <c r="CA728" s="1">
        <v>198605</v>
      </c>
      <c r="CB728" s="1">
        <v>6.4</v>
      </c>
      <c r="CC728" s="1">
        <v>3.11</v>
      </c>
      <c r="CD728" s="1">
        <v>4.53</v>
      </c>
      <c r="CE728" s="1">
        <v>3.38</v>
      </c>
      <c r="CF728" s="1">
        <v>3.19</v>
      </c>
      <c r="CG728" s="1">
        <v>3.58</v>
      </c>
      <c r="CH728" s="1">
        <v>4.26</v>
      </c>
      <c r="CI728" s="1">
        <v>4.6100000000000003</v>
      </c>
      <c r="CJ728" s="1">
        <v>3.12</v>
      </c>
      <c r="CK728" s="1">
        <v>3.09</v>
      </c>
      <c r="CL728" s="1">
        <v>3.39</v>
      </c>
      <c r="CM728" s="1">
        <v>2.89</v>
      </c>
      <c r="CN728" s="1">
        <v>4.51</v>
      </c>
      <c r="CO728" s="1">
        <v>4.41</v>
      </c>
      <c r="CP728" s="1">
        <v>4.1100000000000003</v>
      </c>
      <c r="CQ728" s="1">
        <v>5.14</v>
      </c>
      <c r="CR728" s="1">
        <v>4.0199999999999996</v>
      </c>
      <c r="CS728" s="1">
        <v>2.23</v>
      </c>
      <c r="CT728" s="1">
        <v>3.78</v>
      </c>
      <c r="CV728" s="1">
        <v>198705</v>
      </c>
      <c r="CW728" s="1">
        <v>0.72</v>
      </c>
      <c r="CX728" s="1">
        <v>-0.5</v>
      </c>
      <c r="CY728" s="1">
        <v>-0.09</v>
      </c>
      <c r="CZ728" s="1">
        <v>0.8</v>
      </c>
      <c r="DA728" s="1">
        <v>-0.22</v>
      </c>
      <c r="DB728" s="1">
        <v>-0.6</v>
      </c>
      <c r="DC728" s="1">
        <v>-0.26</v>
      </c>
      <c r="DD728" s="1">
        <v>0.45</v>
      </c>
      <c r="DE728" s="1">
        <v>0.89</v>
      </c>
      <c r="DF728" s="1">
        <v>-0.85</v>
      </c>
      <c r="DG728" s="1">
        <v>0.56999999999999995</v>
      </c>
      <c r="DH728" s="1">
        <v>-1.1200000000000001</v>
      </c>
      <c r="DI728" s="1">
        <v>-0.04</v>
      </c>
      <c r="DJ728" s="1">
        <v>-0.8</v>
      </c>
      <c r="DK728" s="1">
        <v>0.28999999999999998</v>
      </c>
      <c r="DL728" s="1">
        <v>0.25</v>
      </c>
      <c r="DM728" s="1">
        <v>0.66</v>
      </c>
      <c r="DN728" s="1">
        <v>1.03</v>
      </c>
      <c r="DO728" s="1">
        <v>0.74</v>
      </c>
      <c r="DQ728" s="1">
        <v>198605</v>
      </c>
      <c r="DR728" s="1">
        <v>-99.99</v>
      </c>
      <c r="DS728" s="1">
        <v>3.34</v>
      </c>
      <c r="DT728" s="1">
        <v>4.66</v>
      </c>
      <c r="DU728" s="1">
        <v>5.43</v>
      </c>
      <c r="DV728" s="1">
        <v>3.38</v>
      </c>
      <c r="DW728" s="1">
        <v>3.66</v>
      </c>
      <c r="DX728" s="1">
        <v>4.6900000000000004</v>
      </c>
      <c r="DY728" s="1">
        <v>5.0199999999999996</v>
      </c>
      <c r="DZ728" s="1">
        <v>5.68</v>
      </c>
      <c r="EA728" s="1">
        <v>3.25</v>
      </c>
      <c r="EB728" s="1">
        <v>3.98</v>
      </c>
      <c r="EC728" s="1">
        <v>3</v>
      </c>
      <c r="ED728" s="1">
        <v>4.4000000000000004</v>
      </c>
      <c r="EE728" s="1">
        <v>4.37</v>
      </c>
      <c r="EF728" s="1">
        <v>5.08</v>
      </c>
      <c r="EG728" s="1">
        <v>5.04</v>
      </c>
      <c r="EH728" s="1">
        <v>5</v>
      </c>
      <c r="EI728" s="1">
        <v>5.58</v>
      </c>
      <c r="EJ728" s="1">
        <v>5.78</v>
      </c>
      <c r="EL728">
        <v>198605</v>
      </c>
      <c r="EM728">
        <v>4.62</v>
      </c>
      <c r="EN728">
        <v>-1.32</v>
      </c>
      <c r="EO728">
        <v>-0.14000000000000001</v>
      </c>
      <c r="EP728">
        <v>0.49</v>
      </c>
      <c r="ER728" s="1">
        <v>198611</v>
      </c>
      <c r="ES728" s="1">
        <v>-0.32</v>
      </c>
      <c r="EU728" s="1">
        <v>198512</v>
      </c>
      <c r="EV728" s="1">
        <v>-0.63</v>
      </c>
      <c r="EX728" s="1">
        <v>199011</v>
      </c>
      <c r="EY728" s="1">
        <v>-0.65</v>
      </c>
      <c r="FA728" s="1">
        <v>198611</v>
      </c>
      <c r="FB728" s="1">
        <f>IF(ISERROR(VLOOKUP($FA728,MOM,LOOKUPS!C$12,0)*$FB$6+VLOOKUP($FA728,STREV,LOOKUPS!C$10,0)*$FC$6+VLOOKUP($FA728,LTREV,LOOKUPS!C$9,0)*$FD$6+VLOOKUP($FA728,CFP,LOOKUPS!C$6,0)*$FE$6+VLOOKUP($FA728,EP,LOOKUPS!C$8,0)*$FF$6+VLOOKUP($FA728,BM,LOOKUPS!C$5,0)*$FG$6+VLOOKUP($FA728,DIV,LOOKUPS!C$7,0)*$FH$6++VLOOKUP($FA728,SIZE,LOOKUPS!C$11,0)*$FI$6),"",VLOOKUP($FA728,MOM,LOOKUPS!C$12,0)*$FB$6+VLOOKUP($FA728,STREV,LOOKUPS!C$10,0)*$FC$6+VLOOKUP($FA728,LTREV,LOOKUPS!C$9,0)*$FD$6+VLOOKUP($FA728,CFP,LOOKUPS!C$6,0)*$FE$6+VLOOKUP($FA728,EP,LOOKUPS!C$8,0)*$FF$6+VLOOKUP($FA728,BM,LOOKUPS!C$5,0)*$FG$6+VLOOKUP($FA728,DIV,LOOKUPS!C$7,0)*$FH$6++VLOOKUP($FA728,SIZE,LOOKUPS!C$11,0)*$FI$6)</f>
        <v>-1.9097</v>
      </c>
      <c r="FC728" s="1">
        <f>IF(ISERROR(VLOOKUP($FA728,MOM,LOOKUPS!D$12,0)*$FB$6+VLOOKUP($FA728,STREV,LOOKUPS!D$10,0)*$FC$6+VLOOKUP($FA728,LTREV,LOOKUPS!D$9,0)*$FD$6+VLOOKUP($FA728,CFP,LOOKUPS!D$6,0)*$FE$6+VLOOKUP($FA728,EP,LOOKUPS!D$8,0)*$FF$6+VLOOKUP($FA728,BM,LOOKUPS!D$5,0)*$FG$6+VLOOKUP($FA728,DIV,LOOKUPS!D$7,0)*$FH$6++VLOOKUP($FA728,SIZE,LOOKUPS!D$11,0)*$FI$6),"",VLOOKUP($FA728,MOM,LOOKUPS!D$12,0)*$FB$6+VLOOKUP($FA728,STREV,LOOKUPS!D$10,0)*$FC$6+VLOOKUP($FA728,LTREV,LOOKUPS!D$9,0)*$FD$6+VLOOKUP($FA728,CFP,LOOKUPS!D$6,0)*$FE$6+VLOOKUP($FA728,EP,LOOKUPS!D$8,0)*$FF$6+VLOOKUP($FA728,BM,LOOKUPS!D$5,0)*$FG$6+VLOOKUP($FA728,DIV,LOOKUPS!D$7,0)*$FH$6++VLOOKUP($FA728,SIZE,LOOKUPS!D$11,0)*$FI$6)</f>
        <v>-0.8550000000000002</v>
      </c>
      <c r="FD728" s="1">
        <f>IF(ISERROR(VLOOKUP($FA728,MOM,LOOKUPS!E$12,0)*$FB$6+VLOOKUP($FA728,STREV,LOOKUPS!E$10,0)*$FC$6+VLOOKUP($FA728,LTREV,LOOKUPS!E$9,0)*$FD$6+VLOOKUP($FA728,CFP,LOOKUPS!E$6,0)*$FE$6+VLOOKUP($FA728,EP,LOOKUPS!E$8,0)*$FF$6+VLOOKUP($FA728,BM,LOOKUPS!E$5,0)*$FG$6+VLOOKUP($FA728,DIV,LOOKUPS!E$7,0)*$FH$6++VLOOKUP($FA728,SIZE,LOOKUPS!E$11,0)*$FI$6),"",VLOOKUP($FA728,MOM,LOOKUPS!E$12,0)*$FB$6+VLOOKUP($FA728,STREV,LOOKUPS!E$10,0)*$FC$6+VLOOKUP($FA728,LTREV,LOOKUPS!E$9,0)*$FD$6+VLOOKUP($FA728,CFP,LOOKUPS!E$6,0)*$FE$6+VLOOKUP($FA728,EP,LOOKUPS!E$8,0)*$FF$6+VLOOKUP($FA728,BM,LOOKUPS!E$5,0)*$FG$6+VLOOKUP($FA728,DIV,LOOKUPS!E$7,0)*$FH$6++VLOOKUP($FA728,SIZE,LOOKUPS!E$11,0)*$FI$6)</f>
        <v>2.9700000000000004E-2</v>
      </c>
      <c r="FE728" s="1">
        <f>IF(ISERROR(VLOOKUP($FA728,MOM,LOOKUPS!F$12,0)*$FB$6+VLOOKUP($FA728,STREV,LOOKUPS!F$10,0)*$FC$6+VLOOKUP($FA728,LTREV,LOOKUPS!F$9,0)*$FD$6+VLOOKUP($FA728,CFP,LOOKUPS!F$6,0)*$FE$6+VLOOKUP($FA728,EP,LOOKUPS!F$8,0)*$FF$6+VLOOKUP($FA728,BM,LOOKUPS!F$5,0)*$FG$6+VLOOKUP($FA728,DIV,LOOKUPS!F$7,0)*$FH$6++VLOOKUP($FA728,SIZE,LOOKUPS!F$11,0)*$FI$6),"",VLOOKUP($FA728,MOM,LOOKUPS!F$12,0)*$FB$6+VLOOKUP($FA728,STREV,LOOKUPS!F$10,0)*$FC$6+VLOOKUP($FA728,LTREV,LOOKUPS!F$9,0)*$FD$6+VLOOKUP($FA728,CFP,LOOKUPS!F$6,0)*$FE$6+VLOOKUP($FA728,EP,LOOKUPS!F$8,0)*$FF$6+VLOOKUP($FA728,BM,LOOKUPS!F$5,0)*$FG$6+VLOOKUP($FA728,DIV,LOOKUPS!F$7,0)*$FH$6++VLOOKUP($FA728,SIZE,LOOKUPS!F$11,0)*$FI$6)</f>
        <v>0.1893</v>
      </c>
      <c r="FF728" s="1">
        <f>IF(ISERROR(VLOOKUP($FA728,MOM,LOOKUPS!G$12,0)*$FB$6+VLOOKUP($FA728,STREV,LOOKUPS!G$10,0)*$FC$6+VLOOKUP($FA728,LTREV,LOOKUPS!G$9,0)*$FD$6+VLOOKUP($FA728,CFP,LOOKUPS!G$6,0)*$FE$6+VLOOKUP($FA728,EP,LOOKUPS!G$8,0)*$FF$6+VLOOKUP($FA728,BM,LOOKUPS!G$5,0)*$FG$6+VLOOKUP($FA728,DIV,LOOKUPS!G$7,0)*$FH$6++VLOOKUP($FA728,SIZE,LOOKUPS!G$11,0)*$FI$6),"",VLOOKUP($FA728,MOM,LOOKUPS!G$12,0)*$FB$6+VLOOKUP($FA728,STREV,LOOKUPS!G$10,0)*$FC$6+VLOOKUP($FA728,LTREV,LOOKUPS!G$9,0)*$FD$6+VLOOKUP($FA728,CFP,LOOKUPS!G$6,0)*$FE$6+VLOOKUP($FA728,EP,LOOKUPS!G$8,0)*$FF$6+VLOOKUP($FA728,BM,LOOKUPS!G$5,0)*$FG$6+VLOOKUP($FA728,DIV,LOOKUPS!G$7,0)*$FH$6++VLOOKUP($FA728,SIZE,LOOKUPS!G$11,0)*$FI$6)</f>
        <v>6.5199999999999994E-2</v>
      </c>
      <c r="FG728" s="1">
        <f>IF(ISERROR(VLOOKUP($FA728,MOM,LOOKUPS!H$12,0)*$FB$6+VLOOKUP($FA728,STREV,LOOKUPS!H$10,0)*$FC$6+VLOOKUP($FA728,LTREV,LOOKUPS!H$9,0)*$FD$6+VLOOKUP($FA728,CFP,LOOKUPS!H$6,0)*$FE$6+VLOOKUP($FA728,EP,LOOKUPS!H$8,0)*$FF$6+VLOOKUP($FA728,BM,LOOKUPS!H$5,0)*$FG$6+VLOOKUP($FA728,DIV,LOOKUPS!H$7,0)*$FH$6++VLOOKUP($FA728,SIZE,LOOKUPS!H$11,0)*$FI$6),"",VLOOKUP($FA728,MOM,LOOKUPS!H$12,0)*$FB$6+VLOOKUP($FA728,STREV,LOOKUPS!H$10,0)*$FC$6+VLOOKUP($FA728,LTREV,LOOKUPS!H$9,0)*$FD$6+VLOOKUP($FA728,CFP,LOOKUPS!H$6,0)*$FE$6+VLOOKUP($FA728,EP,LOOKUPS!H$8,0)*$FF$6+VLOOKUP($FA728,BM,LOOKUPS!H$5,0)*$FG$6+VLOOKUP($FA728,DIV,LOOKUPS!H$7,0)*$FH$6++VLOOKUP($FA728,SIZE,LOOKUPS!H$11,0)*$FI$6)</f>
        <v>0.3337</v>
      </c>
      <c r="FH728" s="1">
        <f>IF(ISERROR(VLOOKUP($FA728,MOM,LOOKUPS!I$12,0)*$FB$6+VLOOKUP($FA728,STREV,LOOKUPS!I$10,0)*$FC$6+VLOOKUP($FA728,LTREV,LOOKUPS!I$9,0)*$FD$6+VLOOKUP($FA728,CFP,LOOKUPS!I$6,0)*$FE$6+VLOOKUP($FA728,EP,LOOKUPS!I$8,0)*$FF$6+VLOOKUP($FA728,BM,LOOKUPS!I$5,0)*$FG$6+VLOOKUP($FA728,DIV,LOOKUPS!I$7,0)*$FH$6++VLOOKUP($FA728,SIZE,LOOKUPS!I$11,0)*$FI$6),"",VLOOKUP($FA728,MOM,LOOKUPS!I$12,0)*$FB$6+VLOOKUP($FA728,STREV,LOOKUPS!I$10,0)*$FC$6+VLOOKUP($FA728,LTREV,LOOKUPS!I$9,0)*$FD$6+VLOOKUP($FA728,CFP,LOOKUPS!I$6,0)*$FE$6+VLOOKUP($FA728,EP,LOOKUPS!I$8,0)*$FF$6+VLOOKUP($FA728,BM,LOOKUPS!I$5,0)*$FG$6+VLOOKUP($FA728,DIV,LOOKUPS!I$7,0)*$FH$6++VLOOKUP($FA728,SIZE,LOOKUPS!I$11,0)*$FI$6)</f>
        <v>0.50740000000000007</v>
      </c>
      <c r="FI728" s="1">
        <f>IF(ISERROR(VLOOKUP($FA728,MOM,LOOKUPS!J$12,0)*$FB$6+VLOOKUP($FA728,STREV,LOOKUPS!J$10,0)*$FC$6+VLOOKUP($FA728,LTREV,LOOKUPS!J$9,0)*$FD$6+VLOOKUP($FA728,CFP,LOOKUPS!J$6,0)*$FE$6+VLOOKUP($FA728,EP,LOOKUPS!J$8,0)*$FF$6+VLOOKUP($FA728,BM,LOOKUPS!J$5,0)*$FG$6+VLOOKUP($FA728,DIV,LOOKUPS!J$7,0)*$FH$6++VLOOKUP($FA728,SIZE,LOOKUPS!J$11,0)*$FI$6),"",VLOOKUP($FA728,MOM,LOOKUPS!J$12,0)*$FB$6+VLOOKUP($FA728,STREV,LOOKUPS!J$10,0)*$FC$6+VLOOKUP($FA728,LTREV,LOOKUPS!J$9,0)*$FD$6+VLOOKUP($FA728,CFP,LOOKUPS!J$6,0)*$FE$6+VLOOKUP($FA728,EP,LOOKUPS!J$8,0)*$FF$6+VLOOKUP($FA728,BM,LOOKUPS!J$5,0)*$FG$6+VLOOKUP($FA728,DIV,LOOKUPS!J$7,0)*$FH$6++VLOOKUP($FA728,SIZE,LOOKUPS!J$11,0)*$FI$6)</f>
        <v>-0.6212000000000002</v>
      </c>
      <c r="FJ728" s="1">
        <f>IF(ISERROR(VLOOKUP($FA728,MOM,LOOKUPS!K$12,0)*$FB$6+VLOOKUP($FA728,STREV,LOOKUPS!K$10,0)*$FC$6+VLOOKUP($FA728,LTREV,LOOKUPS!K$9,0)*$FD$6+VLOOKUP($FA728,CFP,LOOKUPS!K$6,0)*$FE$6+VLOOKUP($FA728,EP,LOOKUPS!K$8,0)*$FF$6+VLOOKUP($FA728,BM,LOOKUPS!K$5,0)*$FG$6+VLOOKUP($FA728,DIV,LOOKUPS!K$7,0)*$FH$6++VLOOKUP($FA728,SIZE,LOOKUPS!K$11,0)*$FI$6),"",VLOOKUP($FA728,MOM,LOOKUPS!K$12,0)*$FB$6+VLOOKUP($FA728,STREV,LOOKUPS!K$10,0)*$FC$6+VLOOKUP($FA728,LTREV,LOOKUPS!K$9,0)*$FD$6+VLOOKUP($FA728,CFP,LOOKUPS!K$6,0)*$FE$6+VLOOKUP($FA728,EP,LOOKUPS!K$8,0)*$FF$6+VLOOKUP($FA728,BM,LOOKUPS!K$5,0)*$FG$6+VLOOKUP($FA728,DIV,LOOKUPS!K$7,0)*$FH$6++VLOOKUP($FA728,SIZE,LOOKUPS!K$11,0)*$FI$6)</f>
        <v>-6.4599999999999991E-2</v>
      </c>
      <c r="FK728" s="1">
        <f>IF(ISERROR(VLOOKUP($FA728,MOM,LOOKUPS!L$12,0)*$FB$6+VLOOKUP($FA728,STREV,LOOKUPS!L$10,0)*$FC$6+VLOOKUP($FA728,LTREV,LOOKUPS!L$9,0)*$FD$6+VLOOKUP($FA728,CFP,LOOKUPS!L$6,0)*$FE$6+VLOOKUP($FA728,EP,LOOKUPS!L$8,0)*$FF$6+VLOOKUP($FA728,BM,LOOKUPS!L$5,0)*$FG$6+VLOOKUP($FA728,DIV,LOOKUPS!L$7,0)*$FH$6++VLOOKUP($FA728,SIZE,LOOKUPS!L$11,0)*$FI$6),"",VLOOKUP($FA728,MOM,LOOKUPS!L$12,0)*$FB$6+VLOOKUP($FA728,STREV,LOOKUPS!L$10,0)*$FC$6+VLOOKUP($FA728,LTREV,LOOKUPS!L$9,0)*$FD$6+VLOOKUP($FA728,CFP,LOOKUPS!L$6,0)*$FE$6+VLOOKUP($FA728,EP,LOOKUPS!L$8,0)*$FF$6+VLOOKUP($FA728,BM,LOOKUPS!L$5,0)*$FG$6+VLOOKUP($FA728,DIV,LOOKUPS!L$7,0)*$FH$6++VLOOKUP($FA728,SIZE,LOOKUPS!L$11,0)*$FI$6)</f>
        <v>-1.0961000000000001</v>
      </c>
    </row>
    <row r="729" spans="1:167" x14ac:dyDescent="0.3">
      <c r="A729" s="1">
        <v>198612</v>
      </c>
      <c r="B729" s="1">
        <v>-5.04</v>
      </c>
      <c r="C729" s="1">
        <v>-3.6</v>
      </c>
      <c r="D729" s="1">
        <v>-3.02</v>
      </c>
      <c r="E729" s="1">
        <v>-2.36</v>
      </c>
      <c r="F729" s="1">
        <v>-2.99</v>
      </c>
      <c r="G729" s="1">
        <v>-2.4900000000000002</v>
      </c>
      <c r="H729" s="1">
        <v>-3.15</v>
      </c>
      <c r="I729" s="1">
        <v>-2.54</v>
      </c>
      <c r="J729" s="1">
        <v>-4.2300000000000004</v>
      </c>
      <c r="K729" s="1">
        <v>-3.9</v>
      </c>
      <c r="M729" s="1">
        <v>198601</v>
      </c>
      <c r="N729" s="1">
        <v>7.02</v>
      </c>
      <c r="O729" s="1">
        <v>4.53</v>
      </c>
      <c r="P729" s="1">
        <v>5.49</v>
      </c>
      <c r="Q729" s="1">
        <v>3.63</v>
      </c>
      <c r="R729" s="1">
        <v>3.61</v>
      </c>
      <c r="S729" s="1">
        <v>2.52</v>
      </c>
      <c r="T729" s="1">
        <v>2.79</v>
      </c>
      <c r="U729" s="1">
        <v>2.13</v>
      </c>
      <c r="V729" s="1">
        <v>2.4</v>
      </c>
      <c r="W729" s="1">
        <v>4.03</v>
      </c>
      <c r="Y729" s="1">
        <v>199012</v>
      </c>
      <c r="Z729" s="1">
        <v>-4.1399999999999997</v>
      </c>
      <c r="AA729" s="1">
        <v>-1.61</v>
      </c>
      <c r="AB729" s="1">
        <v>0.28000000000000003</v>
      </c>
      <c r="AC729" s="1">
        <v>1.55</v>
      </c>
      <c r="AD729" s="1">
        <v>1.8</v>
      </c>
      <c r="AE729" s="1">
        <v>3.03</v>
      </c>
      <c r="AF729" s="1">
        <v>3.38</v>
      </c>
      <c r="AG729" s="1">
        <v>2.65</v>
      </c>
      <c r="AH729" s="1">
        <v>3.31</v>
      </c>
      <c r="AI729" s="1">
        <v>3.99</v>
      </c>
      <c r="AK729">
        <v>201106</v>
      </c>
      <c r="AL729">
        <v>-4.34</v>
      </c>
      <c r="AM729">
        <v>-1.58</v>
      </c>
      <c r="AN729">
        <v>-1.59</v>
      </c>
      <c r="AO729">
        <v>-1.26</v>
      </c>
      <c r="AP729">
        <v>-1.41</v>
      </c>
      <c r="AQ729">
        <v>-2.1</v>
      </c>
      <c r="AR729">
        <v>-1.41</v>
      </c>
      <c r="AS729">
        <v>-1.3</v>
      </c>
      <c r="AT729">
        <v>-1.28</v>
      </c>
      <c r="AU729">
        <v>-0.66</v>
      </c>
      <c r="AV729">
        <v>-2.25</v>
      </c>
      <c r="AW729">
        <v>-2.08</v>
      </c>
      <c r="AX729">
        <v>-2.12</v>
      </c>
      <c r="AY729">
        <v>-0.91</v>
      </c>
      <c r="AZ729">
        <v>-1.96</v>
      </c>
      <c r="BA729">
        <v>-1.35</v>
      </c>
      <c r="BB729">
        <v>-1.24</v>
      </c>
      <c r="BC729">
        <v>-1.97</v>
      </c>
      <c r="BD729">
        <v>-0.74</v>
      </c>
      <c r="BF729" s="1">
        <v>201106</v>
      </c>
      <c r="BG729" s="1">
        <v>-4.04</v>
      </c>
      <c r="BH729" s="1">
        <v>-1.19</v>
      </c>
      <c r="BI729" s="1">
        <v>-1.41</v>
      </c>
      <c r="BJ729" s="1">
        <v>-1.82</v>
      </c>
      <c r="BK729" s="1">
        <v>-1.47</v>
      </c>
      <c r="BL729" s="1">
        <v>-0.98</v>
      </c>
      <c r="BM729" s="1">
        <v>-1.32</v>
      </c>
      <c r="BN729" s="1">
        <v>-2.15</v>
      </c>
      <c r="BO729" s="1">
        <v>-1.37</v>
      </c>
      <c r="BP729" s="1">
        <v>-1.32</v>
      </c>
      <c r="BQ729" s="1">
        <v>-1.65</v>
      </c>
      <c r="BR729" s="1">
        <v>-0.43</v>
      </c>
      <c r="BS729" s="1">
        <v>-1.6</v>
      </c>
      <c r="BT729" s="1">
        <v>-1.17</v>
      </c>
      <c r="BU729" s="1">
        <v>-1.5</v>
      </c>
      <c r="BV729" s="1">
        <v>-1.35</v>
      </c>
      <c r="BW729" s="1">
        <v>-2.84</v>
      </c>
      <c r="BX729" s="1">
        <v>-1.33</v>
      </c>
      <c r="BY729" s="1">
        <v>-1.41</v>
      </c>
      <c r="CA729" s="1">
        <v>198606</v>
      </c>
      <c r="CB729" s="1">
        <v>0.01</v>
      </c>
      <c r="CC729" s="1">
        <v>0.27</v>
      </c>
      <c r="CD729" s="1">
        <v>0.1</v>
      </c>
      <c r="CE729" s="1">
        <v>2.08</v>
      </c>
      <c r="CF729" s="1">
        <v>0.34</v>
      </c>
      <c r="CG729" s="1">
        <v>-0.35</v>
      </c>
      <c r="CH729" s="1">
        <v>0.16</v>
      </c>
      <c r="CI729" s="1">
        <v>1.76</v>
      </c>
      <c r="CJ729" s="1">
        <v>1.87</v>
      </c>
      <c r="CK729" s="1">
        <v>0.24</v>
      </c>
      <c r="CL729" s="1">
        <v>0.52</v>
      </c>
      <c r="CM729" s="1">
        <v>7.0000000000000007E-2</v>
      </c>
      <c r="CN729" s="1">
        <v>-0.92</v>
      </c>
      <c r="CO729" s="1">
        <v>-0.22</v>
      </c>
      <c r="CP729" s="1">
        <v>0.52</v>
      </c>
      <c r="CQ729" s="1">
        <v>1.03</v>
      </c>
      <c r="CR729" s="1">
        <v>2.59</v>
      </c>
      <c r="CS729" s="1">
        <v>2.19</v>
      </c>
      <c r="CT729" s="1">
        <v>1.64</v>
      </c>
      <c r="CV729" s="1">
        <v>198706</v>
      </c>
      <c r="CW729" s="1">
        <v>1.69</v>
      </c>
      <c r="CX729" s="1">
        <v>3.44</v>
      </c>
      <c r="CY729" s="1">
        <v>4.3600000000000003</v>
      </c>
      <c r="CZ729" s="1">
        <v>3.26</v>
      </c>
      <c r="DA729" s="1">
        <v>3.43</v>
      </c>
      <c r="DB729" s="1">
        <v>4.3</v>
      </c>
      <c r="DC729" s="1">
        <v>4.01</v>
      </c>
      <c r="DD729" s="1">
        <v>3.91</v>
      </c>
      <c r="DE729" s="1">
        <v>3.01</v>
      </c>
      <c r="DF729" s="1">
        <v>2.86</v>
      </c>
      <c r="DG729" s="1">
        <v>4.16</v>
      </c>
      <c r="DH729" s="1">
        <v>3.45</v>
      </c>
      <c r="DI729" s="1">
        <v>5.19</v>
      </c>
      <c r="DJ729" s="1">
        <v>3.87</v>
      </c>
      <c r="DK729" s="1">
        <v>4.1500000000000004</v>
      </c>
      <c r="DL729" s="1">
        <v>4.1500000000000004</v>
      </c>
      <c r="DM729" s="1">
        <v>3.66</v>
      </c>
      <c r="DN729" s="1">
        <v>3.1</v>
      </c>
      <c r="DO729" s="1">
        <v>2.92</v>
      </c>
      <c r="DQ729" s="1">
        <v>198606</v>
      </c>
      <c r="DR729" s="1">
        <v>-99.99</v>
      </c>
      <c r="DS729" s="1">
        <v>0.86</v>
      </c>
      <c r="DT729" s="1">
        <v>0.6</v>
      </c>
      <c r="DU729" s="1">
        <v>1.34</v>
      </c>
      <c r="DV729" s="1">
        <v>0.93</v>
      </c>
      <c r="DW729" s="1">
        <v>0.6</v>
      </c>
      <c r="DX729" s="1">
        <v>0.24</v>
      </c>
      <c r="DY729" s="1">
        <v>0.79</v>
      </c>
      <c r="DZ729" s="1">
        <v>1.53</v>
      </c>
      <c r="EA729" s="1">
        <v>1.1100000000000001</v>
      </c>
      <c r="EB729" s="1">
        <v>0.05</v>
      </c>
      <c r="EC729" s="1">
        <v>0.2</v>
      </c>
      <c r="ED729" s="1">
        <v>1.06</v>
      </c>
      <c r="EE729" s="1">
        <v>-0.2</v>
      </c>
      <c r="EF729" s="1">
        <v>0.79</v>
      </c>
      <c r="EG729" s="1">
        <v>0.62</v>
      </c>
      <c r="EH729" s="1">
        <v>0.99</v>
      </c>
      <c r="EI729" s="1">
        <v>1.28</v>
      </c>
      <c r="EJ729" s="1">
        <v>1.81</v>
      </c>
      <c r="EL729">
        <v>198606</v>
      </c>
      <c r="EM729">
        <v>1.03</v>
      </c>
      <c r="EN729">
        <v>-0.93</v>
      </c>
      <c r="EO729">
        <v>1.36</v>
      </c>
      <c r="EP729">
        <v>0.52</v>
      </c>
      <c r="ER729" s="1">
        <v>198612</v>
      </c>
      <c r="ES729" s="1">
        <v>0.4</v>
      </c>
      <c r="EU729" s="1">
        <v>198601</v>
      </c>
      <c r="EV729" s="1">
        <v>0.73</v>
      </c>
      <c r="EX729" s="1">
        <v>199012</v>
      </c>
      <c r="EY729" s="1">
        <v>-2.3199999999999998</v>
      </c>
      <c r="FA729" s="1">
        <v>198612</v>
      </c>
      <c r="FB729" s="1">
        <f>IF(ISERROR(VLOOKUP($FA729,MOM,LOOKUPS!C$12,0)*$FB$6+VLOOKUP($FA729,STREV,LOOKUPS!C$10,0)*$FC$6+VLOOKUP($FA729,LTREV,LOOKUPS!C$9,0)*$FD$6+VLOOKUP($FA729,CFP,LOOKUPS!C$6,0)*$FE$6+VLOOKUP($FA729,EP,LOOKUPS!C$8,0)*$FF$6+VLOOKUP($FA729,BM,LOOKUPS!C$5,0)*$FG$6+VLOOKUP($FA729,DIV,LOOKUPS!C$7,0)*$FH$6++VLOOKUP($FA729,SIZE,LOOKUPS!C$11,0)*$FI$6),"",VLOOKUP($FA729,MOM,LOOKUPS!C$12,0)*$FB$6+VLOOKUP($FA729,STREV,LOOKUPS!C$10,0)*$FC$6+VLOOKUP($FA729,LTREV,LOOKUPS!C$9,0)*$FD$6+VLOOKUP($FA729,CFP,LOOKUPS!C$6,0)*$FE$6+VLOOKUP($FA729,EP,LOOKUPS!C$8,0)*$FF$6+VLOOKUP($FA729,BM,LOOKUPS!C$5,0)*$FG$6+VLOOKUP($FA729,DIV,LOOKUPS!C$7,0)*$FH$6++VLOOKUP($FA729,SIZE,LOOKUPS!C$11,0)*$FI$6)</f>
        <v>-5.1761000000000008</v>
      </c>
      <c r="FC729" s="1">
        <f>IF(ISERROR(VLOOKUP($FA729,MOM,LOOKUPS!D$12,0)*$FB$6+VLOOKUP($FA729,STREV,LOOKUPS!D$10,0)*$FC$6+VLOOKUP($FA729,LTREV,LOOKUPS!D$9,0)*$FD$6+VLOOKUP($FA729,CFP,LOOKUPS!D$6,0)*$FE$6+VLOOKUP($FA729,EP,LOOKUPS!D$8,0)*$FF$6+VLOOKUP($FA729,BM,LOOKUPS!D$5,0)*$FG$6+VLOOKUP($FA729,DIV,LOOKUPS!D$7,0)*$FH$6++VLOOKUP($FA729,SIZE,LOOKUPS!D$11,0)*$FI$6),"",VLOOKUP($FA729,MOM,LOOKUPS!D$12,0)*$FB$6+VLOOKUP($FA729,STREV,LOOKUPS!D$10,0)*$FC$6+VLOOKUP($FA729,LTREV,LOOKUPS!D$9,0)*$FD$6+VLOOKUP($FA729,CFP,LOOKUPS!D$6,0)*$FE$6+VLOOKUP($FA729,EP,LOOKUPS!D$8,0)*$FF$6+VLOOKUP($FA729,BM,LOOKUPS!D$5,0)*$FG$6+VLOOKUP($FA729,DIV,LOOKUPS!D$7,0)*$FH$6++VLOOKUP($FA729,SIZE,LOOKUPS!D$11,0)*$FI$6)</f>
        <v>-3.1955000000000005</v>
      </c>
      <c r="FD729" s="1">
        <f>IF(ISERROR(VLOOKUP($FA729,MOM,LOOKUPS!E$12,0)*$FB$6+VLOOKUP($FA729,STREV,LOOKUPS!E$10,0)*$FC$6+VLOOKUP($FA729,LTREV,LOOKUPS!E$9,0)*$FD$6+VLOOKUP($FA729,CFP,LOOKUPS!E$6,0)*$FE$6+VLOOKUP($FA729,EP,LOOKUPS!E$8,0)*$FF$6+VLOOKUP($FA729,BM,LOOKUPS!E$5,0)*$FG$6+VLOOKUP($FA729,DIV,LOOKUPS!E$7,0)*$FH$6++VLOOKUP($FA729,SIZE,LOOKUPS!E$11,0)*$FI$6),"",VLOOKUP($FA729,MOM,LOOKUPS!E$12,0)*$FB$6+VLOOKUP($FA729,STREV,LOOKUPS!E$10,0)*$FC$6+VLOOKUP($FA729,LTREV,LOOKUPS!E$9,0)*$FD$6+VLOOKUP($FA729,CFP,LOOKUPS!E$6,0)*$FE$6+VLOOKUP($FA729,EP,LOOKUPS!E$8,0)*$FF$6+VLOOKUP($FA729,BM,LOOKUPS!E$5,0)*$FG$6+VLOOKUP($FA729,DIV,LOOKUPS!E$7,0)*$FH$6++VLOOKUP($FA729,SIZE,LOOKUPS!E$11,0)*$FI$6)</f>
        <v>-3.4077000000000002</v>
      </c>
      <c r="FE729" s="1">
        <f>IF(ISERROR(VLOOKUP($FA729,MOM,LOOKUPS!F$12,0)*$FB$6+VLOOKUP($FA729,STREV,LOOKUPS!F$10,0)*$FC$6+VLOOKUP($FA729,LTREV,LOOKUPS!F$9,0)*$FD$6+VLOOKUP($FA729,CFP,LOOKUPS!F$6,0)*$FE$6+VLOOKUP($FA729,EP,LOOKUPS!F$8,0)*$FF$6+VLOOKUP($FA729,BM,LOOKUPS!F$5,0)*$FG$6+VLOOKUP($FA729,DIV,LOOKUPS!F$7,0)*$FH$6++VLOOKUP($FA729,SIZE,LOOKUPS!F$11,0)*$FI$6),"",VLOOKUP($FA729,MOM,LOOKUPS!F$12,0)*$FB$6+VLOOKUP($FA729,STREV,LOOKUPS!F$10,0)*$FC$6+VLOOKUP($FA729,LTREV,LOOKUPS!F$9,0)*$FD$6+VLOOKUP($FA729,CFP,LOOKUPS!F$6,0)*$FE$6+VLOOKUP($FA729,EP,LOOKUPS!F$8,0)*$FF$6+VLOOKUP($FA729,BM,LOOKUPS!F$5,0)*$FG$6+VLOOKUP($FA729,DIV,LOOKUPS!F$7,0)*$FH$6++VLOOKUP($FA729,SIZE,LOOKUPS!F$11,0)*$FI$6)</f>
        <v>-2.8944000000000001</v>
      </c>
      <c r="FF729" s="1">
        <f>IF(ISERROR(VLOOKUP($FA729,MOM,LOOKUPS!G$12,0)*$FB$6+VLOOKUP($FA729,STREV,LOOKUPS!G$10,0)*$FC$6+VLOOKUP($FA729,LTREV,LOOKUPS!G$9,0)*$FD$6+VLOOKUP($FA729,CFP,LOOKUPS!G$6,0)*$FE$6+VLOOKUP($FA729,EP,LOOKUPS!G$8,0)*$FF$6+VLOOKUP($FA729,BM,LOOKUPS!G$5,0)*$FG$6+VLOOKUP($FA729,DIV,LOOKUPS!G$7,0)*$FH$6++VLOOKUP($FA729,SIZE,LOOKUPS!G$11,0)*$FI$6),"",VLOOKUP($FA729,MOM,LOOKUPS!G$12,0)*$FB$6+VLOOKUP($FA729,STREV,LOOKUPS!G$10,0)*$FC$6+VLOOKUP($FA729,LTREV,LOOKUPS!G$9,0)*$FD$6+VLOOKUP($FA729,CFP,LOOKUPS!G$6,0)*$FE$6+VLOOKUP($FA729,EP,LOOKUPS!G$8,0)*$FF$6+VLOOKUP($FA729,BM,LOOKUPS!G$5,0)*$FG$6+VLOOKUP($FA729,DIV,LOOKUPS!G$7,0)*$FH$6++VLOOKUP($FA729,SIZE,LOOKUPS!G$11,0)*$FI$6)</f>
        <v>-3.0003000000000002</v>
      </c>
      <c r="FG729" s="1">
        <f>IF(ISERROR(VLOOKUP($FA729,MOM,LOOKUPS!H$12,0)*$FB$6+VLOOKUP($FA729,STREV,LOOKUPS!H$10,0)*$FC$6+VLOOKUP($FA729,LTREV,LOOKUPS!H$9,0)*$FD$6+VLOOKUP($FA729,CFP,LOOKUPS!H$6,0)*$FE$6+VLOOKUP($FA729,EP,LOOKUPS!H$8,0)*$FF$6+VLOOKUP($FA729,BM,LOOKUPS!H$5,0)*$FG$6+VLOOKUP($FA729,DIV,LOOKUPS!H$7,0)*$FH$6++VLOOKUP($FA729,SIZE,LOOKUPS!H$11,0)*$FI$6),"",VLOOKUP($FA729,MOM,LOOKUPS!H$12,0)*$FB$6+VLOOKUP($FA729,STREV,LOOKUPS!H$10,0)*$FC$6+VLOOKUP($FA729,LTREV,LOOKUPS!H$9,0)*$FD$6+VLOOKUP($FA729,CFP,LOOKUPS!H$6,0)*$FE$6+VLOOKUP($FA729,EP,LOOKUPS!H$8,0)*$FF$6+VLOOKUP($FA729,BM,LOOKUPS!H$5,0)*$FG$6+VLOOKUP($FA729,DIV,LOOKUPS!H$7,0)*$FH$6++VLOOKUP($FA729,SIZE,LOOKUPS!H$11,0)*$FI$6)</f>
        <v>-3.2203000000000004</v>
      </c>
      <c r="FH729" s="1">
        <f>IF(ISERROR(VLOOKUP($FA729,MOM,LOOKUPS!I$12,0)*$FB$6+VLOOKUP($FA729,STREV,LOOKUPS!I$10,0)*$FC$6+VLOOKUP($FA729,LTREV,LOOKUPS!I$9,0)*$FD$6+VLOOKUP($FA729,CFP,LOOKUPS!I$6,0)*$FE$6+VLOOKUP($FA729,EP,LOOKUPS!I$8,0)*$FF$6+VLOOKUP($FA729,BM,LOOKUPS!I$5,0)*$FG$6+VLOOKUP($FA729,DIV,LOOKUPS!I$7,0)*$FH$6++VLOOKUP($FA729,SIZE,LOOKUPS!I$11,0)*$FI$6),"",VLOOKUP($FA729,MOM,LOOKUPS!I$12,0)*$FB$6+VLOOKUP($FA729,STREV,LOOKUPS!I$10,0)*$FC$6+VLOOKUP($FA729,LTREV,LOOKUPS!I$9,0)*$FD$6+VLOOKUP($FA729,CFP,LOOKUPS!I$6,0)*$FE$6+VLOOKUP($FA729,EP,LOOKUPS!I$8,0)*$FF$6+VLOOKUP($FA729,BM,LOOKUPS!I$5,0)*$FG$6+VLOOKUP($FA729,DIV,LOOKUPS!I$7,0)*$FH$6++VLOOKUP($FA729,SIZE,LOOKUPS!I$11,0)*$FI$6)</f>
        <v>-2.4405000000000001</v>
      </c>
      <c r="FI729" s="1">
        <f>IF(ISERROR(VLOOKUP($FA729,MOM,LOOKUPS!J$12,0)*$FB$6+VLOOKUP($FA729,STREV,LOOKUPS!J$10,0)*$FC$6+VLOOKUP($FA729,LTREV,LOOKUPS!J$9,0)*$FD$6+VLOOKUP($FA729,CFP,LOOKUPS!J$6,0)*$FE$6+VLOOKUP($FA729,EP,LOOKUPS!J$8,0)*$FF$6+VLOOKUP($FA729,BM,LOOKUPS!J$5,0)*$FG$6+VLOOKUP($FA729,DIV,LOOKUPS!J$7,0)*$FH$6++VLOOKUP($FA729,SIZE,LOOKUPS!J$11,0)*$FI$6),"",VLOOKUP($FA729,MOM,LOOKUPS!J$12,0)*$FB$6+VLOOKUP($FA729,STREV,LOOKUPS!J$10,0)*$FC$6+VLOOKUP($FA729,LTREV,LOOKUPS!J$9,0)*$FD$6+VLOOKUP($FA729,CFP,LOOKUPS!J$6,0)*$FE$6+VLOOKUP($FA729,EP,LOOKUPS!J$8,0)*$FF$6+VLOOKUP($FA729,BM,LOOKUPS!J$5,0)*$FG$6+VLOOKUP($FA729,DIV,LOOKUPS!J$7,0)*$FH$6++VLOOKUP($FA729,SIZE,LOOKUPS!J$11,0)*$FI$6)</f>
        <v>-3.1374</v>
      </c>
      <c r="FJ729" s="1">
        <f>IF(ISERROR(VLOOKUP($FA729,MOM,LOOKUPS!K$12,0)*$FB$6+VLOOKUP($FA729,STREV,LOOKUPS!K$10,0)*$FC$6+VLOOKUP($FA729,LTREV,LOOKUPS!K$9,0)*$FD$6+VLOOKUP($FA729,CFP,LOOKUPS!K$6,0)*$FE$6+VLOOKUP($FA729,EP,LOOKUPS!K$8,0)*$FF$6+VLOOKUP($FA729,BM,LOOKUPS!K$5,0)*$FG$6+VLOOKUP($FA729,DIV,LOOKUPS!K$7,0)*$FH$6++VLOOKUP($FA729,SIZE,LOOKUPS!K$11,0)*$FI$6),"",VLOOKUP($FA729,MOM,LOOKUPS!K$12,0)*$FB$6+VLOOKUP($FA729,STREV,LOOKUPS!K$10,0)*$FC$6+VLOOKUP($FA729,LTREV,LOOKUPS!K$9,0)*$FD$6+VLOOKUP($FA729,CFP,LOOKUPS!K$6,0)*$FE$6+VLOOKUP($FA729,EP,LOOKUPS!K$8,0)*$FF$6+VLOOKUP($FA729,BM,LOOKUPS!K$5,0)*$FG$6+VLOOKUP($FA729,DIV,LOOKUPS!K$7,0)*$FH$6++VLOOKUP($FA729,SIZE,LOOKUPS!K$11,0)*$FI$6)</f>
        <v>-3.5657000000000005</v>
      </c>
      <c r="FK729" s="1">
        <f>IF(ISERROR(VLOOKUP($FA729,MOM,LOOKUPS!L$12,0)*$FB$6+VLOOKUP($FA729,STREV,LOOKUPS!L$10,0)*$FC$6+VLOOKUP($FA729,LTREV,LOOKUPS!L$9,0)*$FD$6+VLOOKUP($FA729,CFP,LOOKUPS!L$6,0)*$FE$6+VLOOKUP($FA729,EP,LOOKUPS!L$8,0)*$FF$6+VLOOKUP($FA729,BM,LOOKUPS!L$5,0)*$FG$6+VLOOKUP($FA729,DIV,LOOKUPS!L$7,0)*$FH$6++VLOOKUP($FA729,SIZE,LOOKUPS!L$11,0)*$FI$6),"",VLOOKUP($FA729,MOM,LOOKUPS!L$12,0)*$FB$6+VLOOKUP($FA729,STREV,LOOKUPS!L$10,0)*$FC$6+VLOOKUP($FA729,LTREV,LOOKUPS!L$9,0)*$FD$6+VLOOKUP($FA729,CFP,LOOKUPS!L$6,0)*$FE$6+VLOOKUP($FA729,EP,LOOKUPS!L$8,0)*$FF$6+VLOOKUP($FA729,BM,LOOKUPS!L$5,0)*$FG$6+VLOOKUP($FA729,DIV,LOOKUPS!L$7,0)*$FH$6++VLOOKUP($FA729,SIZE,LOOKUPS!L$11,0)*$FI$6)</f>
        <v>-3.4456000000000002</v>
      </c>
    </row>
    <row r="730" spans="1:167" x14ac:dyDescent="0.3">
      <c r="A730" s="1">
        <v>198701</v>
      </c>
      <c r="B730" s="1">
        <v>14.94</v>
      </c>
      <c r="C730" s="1">
        <v>10.36</v>
      </c>
      <c r="D730" s="1">
        <v>10.01</v>
      </c>
      <c r="E730" s="1">
        <v>10.74</v>
      </c>
      <c r="F730" s="1">
        <v>10.34</v>
      </c>
      <c r="G730" s="1">
        <v>10.31</v>
      </c>
      <c r="H730" s="1">
        <v>11.44</v>
      </c>
      <c r="I730" s="1">
        <v>11.24</v>
      </c>
      <c r="J730" s="1">
        <v>10.69</v>
      </c>
      <c r="K730" s="1">
        <v>12.64</v>
      </c>
      <c r="M730" s="1">
        <v>198602</v>
      </c>
      <c r="N730" s="1">
        <v>3.9</v>
      </c>
      <c r="O730" s="1">
        <v>4.78</v>
      </c>
      <c r="P730" s="1">
        <v>6.29</v>
      </c>
      <c r="Q730" s="1">
        <v>7.07</v>
      </c>
      <c r="R730" s="1">
        <v>7.83</v>
      </c>
      <c r="S730" s="1">
        <v>7.7</v>
      </c>
      <c r="T730" s="1">
        <v>7.78</v>
      </c>
      <c r="U730" s="1">
        <v>7.16</v>
      </c>
      <c r="V730" s="1">
        <v>6.56</v>
      </c>
      <c r="W730" s="1">
        <v>6.25</v>
      </c>
      <c r="Y730" s="1">
        <v>199101</v>
      </c>
      <c r="Z730" s="1">
        <v>15.44</v>
      </c>
      <c r="AA730" s="1">
        <v>10.33</v>
      </c>
      <c r="AB730" s="1">
        <v>11.87</v>
      </c>
      <c r="AC730" s="1">
        <v>6.84</v>
      </c>
      <c r="AD730" s="1">
        <v>5.86</v>
      </c>
      <c r="AE730" s="1">
        <v>5.88</v>
      </c>
      <c r="AF730" s="1">
        <v>5.84</v>
      </c>
      <c r="AG730" s="1">
        <v>5.62</v>
      </c>
      <c r="AH730" s="1">
        <v>6.58</v>
      </c>
      <c r="AI730" s="1">
        <v>7.36</v>
      </c>
      <c r="AK730">
        <v>201107</v>
      </c>
      <c r="AL730">
        <v>-2.96</v>
      </c>
      <c r="AM730">
        <v>-3.35</v>
      </c>
      <c r="AN730">
        <v>-2.2400000000000002</v>
      </c>
      <c r="AO730">
        <v>-1.33</v>
      </c>
      <c r="AP730">
        <v>-3.44</v>
      </c>
      <c r="AQ730">
        <v>-2.89</v>
      </c>
      <c r="AR730">
        <v>-2.08</v>
      </c>
      <c r="AS730">
        <v>-1.8</v>
      </c>
      <c r="AT730">
        <v>-1.28</v>
      </c>
      <c r="AU730">
        <v>-3.87</v>
      </c>
      <c r="AV730">
        <v>-2.84</v>
      </c>
      <c r="AW730">
        <v>-3.08</v>
      </c>
      <c r="AX730">
        <v>-2.68</v>
      </c>
      <c r="AY730">
        <v>-2.39</v>
      </c>
      <c r="AZ730">
        <v>-1.74</v>
      </c>
      <c r="BA730">
        <v>-2.13</v>
      </c>
      <c r="BB730">
        <v>-1.45</v>
      </c>
      <c r="BC730">
        <v>-1.71</v>
      </c>
      <c r="BD730">
        <v>-0.96</v>
      </c>
      <c r="BF730" s="1">
        <v>201107</v>
      </c>
      <c r="BG730" s="1">
        <v>-2.94</v>
      </c>
      <c r="BH730" s="1">
        <v>-2.9</v>
      </c>
      <c r="BI730" s="1">
        <v>-2.82</v>
      </c>
      <c r="BJ730" s="1">
        <v>-1.42</v>
      </c>
      <c r="BK730" s="1">
        <v>-3.15</v>
      </c>
      <c r="BL730" s="1">
        <v>-2.68</v>
      </c>
      <c r="BM730" s="1">
        <v>-2.6</v>
      </c>
      <c r="BN730" s="1">
        <v>-2.19</v>
      </c>
      <c r="BO730" s="1">
        <v>-1.37</v>
      </c>
      <c r="BP730" s="1">
        <v>-3.72</v>
      </c>
      <c r="BQ730" s="1">
        <v>-2.5499999999999998</v>
      </c>
      <c r="BR730" s="1">
        <v>-2.29</v>
      </c>
      <c r="BS730" s="1">
        <v>-3.12</v>
      </c>
      <c r="BT730" s="1">
        <v>-2.61</v>
      </c>
      <c r="BU730" s="1">
        <v>-2.59</v>
      </c>
      <c r="BV730" s="1">
        <v>-2.91</v>
      </c>
      <c r="BW730" s="1">
        <v>-1.55</v>
      </c>
      <c r="BX730" s="1">
        <v>-1.83</v>
      </c>
      <c r="BY730" s="1">
        <v>-0.96</v>
      </c>
      <c r="CA730" s="1">
        <v>198607</v>
      </c>
      <c r="CB730" s="1">
        <v>-7.51</v>
      </c>
      <c r="CC730" s="1">
        <v>-9.5500000000000007</v>
      </c>
      <c r="CD730" s="1">
        <v>-7.21</v>
      </c>
      <c r="CE730" s="1">
        <v>-5.92</v>
      </c>
      <c r="CF730" s="1">
        <v>-9.65</v>
      </c>
      <c r="CG730" s="1">
        <v>-8.2100000000000009</v>
      </c>
      <c r="CH730" s="1">
        <v>-7.54</v>
      </c>
      <c r="CI730" s="1">
        <v>-5.56</v>
      </c>
      <c r="CJ730" s="1">
        <v>-6.51</v>
      </c>
      <c r="CK730" s="1">
        <v>-9.84</v>
      </c>
      <c r="CL730" s="1">
        <v>-9.23</v>
      </c>
      <c r="CM730" s="1">
        <v>-9.2200000000000006</v>
      </c>
      <c r="CN730" s="1">
        <v>-7.06</v>
      </c>
      <c r="CO730" s="1">
        <v>-6.9</v>
      </c>
      <c r="CP730" s="1">
        <v>-8.25</v>
      </c>
      <c r="CQ730" s="1">
        <v>-6.64</v>
      </c>
      <c r="CR730" s="1">
        <v>-4.3899999999999997</v>
      </c>
      <c r="CS730" s="1">
        <v>-4.2300000000000004</v>
      </c>
      <c r="CT730" s="1">
        <v>-7.92</v>
      </c>
      <c r="CV730" s="1">
        <v>198707</v>
      </c>
      <c r="CW730" s="1">
        <v>3.53</v>
      </c>
      <c r="CX730" s="1">
        <v>3.47</v>
      </c>
      <c r="CY730" s="1">
        <v>4.07</v>
      </c>
      <c r="CZ730" s="1">
        <v>2.2400000000000002</v>
      </c>
      <c r="DA730" s="1">
        <v>3.33</v>
      </c>
      <c r="DB730" s="1">
        <v>3.88</v>
      </c>
      <c r="DC730" s="1">
        <v>4.1399999999999997</v>
      </c>
      <c r="DD730" s="1">
        <v>3.67</v>
      </c>
      <c r="DE730" s="1">
        <v>1.46</v>
      </c>
      <c r="DF730" s="1">
        <v>3.19</v>
      </c>
      <c r="DG730" s="1">
        <v>3.47</v>
      </c>
      <c r="DH730" s="1">
        <v>3.78</v>
      </c>
      <c r="DI730" s="1">
        <v>3.99</v>
      </c>
      <c r="DJ730" s="1">
        <v>3.76</v>
      </c>
      <c r="DK730" s="1">
        <v>4.5199999999999996</v>
      </c>
      <c r="DL730" s="1">
        <v>4.04</v>
      </c>
      <c r="DM730" s="1">
        <v>3.31</v>
      </c>
      <c r="DN730" s="1">
        <v>2.35</v>
      </c>
      <c r="DO730" s="1">
        <v>0.2</v>
      </c>
      <c r="DQ730" s="1">
        <v>198607</v>
      </c>
      <c r="DR730" s="1">
        <v>-99.99</v>
      </c>
      <c r="DS730" s="1">
        <v>-7.77</v>
      </c>
      <c r="DT730" s="1">
        <v>-7.96</v>
      </c>
      <c r="DU730" s="1">
        <v>-5.59</v>
      </c>
      <c r="DV730" s="1">
        <v>-7.58</v>
      </c>
      <c r="DW730" s="1">
        <v>-8.9</v>
      </c>
      <c r="DX730" s="1">
        <v>-8.36</v>
      </c>
      <c r="DY730" s="1">
        <v>-6.55</v>
      </c>
      <c r="DZ730" s="1">
        <v>-4.9400000000000004</v>
      </c>
      <c r="EA730" s="1">
        <v>-7.38</v>
      </c>
      <c r="EB730" s="1">
        <v>-8.5299999999999994</v>
      </c>
      <c r="EC730" s="1">
        <v>-9.5299999999999994</v>
      </c>
      <c r="ED730" s="1">
        <v>-8.19</v>
      </c>
      <c r="EE730" s="1">
        <v>-9.23</v>
      </c>
      <c r="EF730" s="1">
        <v>-7.32</v>
      </c>
      <c r="EG730" s="1">
        <v>-6.4</v>
      </c>
      <c r="EH730" s="1">
        <v>-6.72</v>
      </c>
      <c r="EI730" s="1">
        <v>-5.3</v>
      </c>
      <c r="EJ730" s="1">
        <v>-4.53</v>
      </c>
      <c r="EL730">
        <v>198607</v>
      </c>
      <c r="EM730">
        <v>-6.45</v>
      </c>
      <c r="EN730">
        <v>-3.39</v>
      </c>
      <c r="EO730">
        <v>4.76</v>
      </c>
      <c r="EP730">
        <v>0.52</v>
      </c>
      <c r="ER730" s="1">
        <v>198701</v>
      </c>
      <c r="ES730" s="1">
        <v>2.1</v>
      </c>
      <c r="EU730" s="1">
        <v>198602</v>
      </c>
      <c r="EV730" s="1">
        <v>-1.63</v>
      </c>
      <c r="EX730" s="1">
        <v>199101</v>
      </c>
      <c r="EY730" s="1">
        <v>6.16</v>
      </c>
      <c r="FA730" s="1">
        <v>198701</v>
      </c>
      <c r="FB730" s="1">
        <f>IF(ISERROR(VLOOKUP($FA730,MOM,LOOKUPS!C$12,0)*$FB$6+VLOOKUP($FA730,STREV,LOOKUPS!C$10,0)*$FC$6+VLOOKUP($FA730,LTREV,LOOKUPS!C$9,0)*$FD$6+VLOOKUP($FA730,CFP,LOOKUPS!C$6,0)*$FE$6+VLOOKUP($FA730,EP,LOOKUPS!C$8,0)*$FF$6+VLOOKUP($FA730,BM,LOOKUPS!C$5,0)*$FG$6+VLOOKUP($FA730,DIV,LOOKUPS!C$7,0)*$FH$6++VLOOKUP($FA730,SIZE,LOOKUPS!C$11,0)*$FI$6),"",VLOOKUP($FA730,MOM,LOOKUPS!C$12,0)*$FB$6+VLOOKUP($FA730,STREV,LOOKUPS!C$10,0)*$FC$6+VLOOKUP($FA730,LTREV,LOOKUPS!C$9,0)*$FD$6+VLOOKUP($FA730,CFP,LOOKUPS!C$6,0)*$FE$6+VLOOKUP($FA730,EP,LOOKUPS!C$8,0)*$FF$6+VLOOKUP($FA730,BM,LOOKUPS!C$5,0)*$FG$6+VLOOKUP($FA730,DIV,LOOKUPS!C$7,0)*$FH$6++VLOOKUP($FA730,SIZE,LOOKUPS!C$11,0)*$FI$6)</f>
        <v>12.247800000000002</v>
      </c>
      <c r="FC730" s="1">
        <f>IF(ISERROR(VLOOKUP($FA730,MOM,LOOKUPS!D$12,0)*$FB$6+VLOOKUP($FA730,STREV,LOOKUPS!D$10,0)*$FC$6+VLOOKUP($FA730,LTREV,LOOKUPS!D$9,0)*$FD$6+VLOOKUP($FA730,CFP,LOOKUPS!D$6,0)*$FE$6+VLOOKUP($FA730,EP,LOOKUPS!D$8,0)*$FF$6+VLOOKUP($FA730,BM,LOOKUPS!D$5,0)*$FG$6+VLOOKUP($FA730,DIV,LOOKUPS!D$7,0)*$FH$6++VLOOKUP($FA730,SIZE,LOOKUPS!D$11,0)*$FI$6),"",VLOOKUP($FA730,MOM,LOOKUPS!D$12,0)*$FB$6+VLOOKUP($FA730,STREV,LOOKUPS!D$10,0)*$FC$6+VLOOKUP($FA730,LTREV,LOOKUPS!D$9,0)*$FD$6+VLOOKUP($FA730,CFP,LOOKUPS!D$6,0)*$FE$6+VLOOKUP($FA730,EP,LOOKUPS!D$8,0)*$FF$6+VLOOKUP($FA730,BM,LOOKUPS!D$5,0)*$FG$6+VLOOKUP($FA730,DIV,LOOKUPS!D$7,0)*$FH$6++VLOOKUP($FA730,SIZE,LOOKUPS!D$11,0)*$FI$6)</f>
        <v>11.146800000000001</v>
      </c>
      <c r="FD730" s="1">
        <f>IF(ISERROR(VLOOKUP($FA730,MOM,LOOKUPS!E$12,0)*$FB$6+VLOOKUP($FA730,STREV,LOOKUPS!E$10,0)*$FC$6+VLOOKUP($FA730,LTREV,LOOKUPS!E$9,0)*$FD$6+VLOOKUP($FA730,CFP,LOOKUPS!E$6,0)*$FE$6+VLOOKUP($FA730,EP,LOOKUPS!E$8,0)*$FF$6+VLOOKUP($FA730,BM,LOOKUPS!E$5,0)*$FG$6+VLOOKUP($FA730,DIV,LOOKUPS!E$7,0)*$FH$6++VLOOKUP($FA730,SIZE,LOOKUPS!E$11,0)*$FI$6),"",VLOOKUP($FA730,MOM,LOOKUPS!E$12,0)*$FB$6+VLOOKUP($FA730,STREV,LOOKUPS!E$10,0)*$FC$6+VLOOKUP($FA730,LTREV,LOOKUPS!E$9,0)*$FD$6+VLOOKUP($FA730,CFP,LOOKUPS!E$6,0)*$FE$6+VLOOKUP($FA730,EP,LOOKUPS!E$8,0)*$FF$6+VLOOKUP($FA730,BM,LOOKUPS!E$5,0)*$FG$6+VLOOKUP($FA730,DIV,LOOKUPS!E$7,0)*$FH$6++VLOOKUP($FA730,SIZE,LOOKUPS!E$11,0)*$FI$6)</f>
        <v>10.6541</v>
      </c>
      <c r="FE730" s="1">
        <f>IF(ISERROR(VLOOKUP($FA730,MOM,LOOKUPS!F$12,0)*$FB$6+VLOOKUP($FA730,STREV,LOOKUPS!F$10,0)*$FC$6+VLOOKUP($FA730,LTREV,LOOKUPS!F$9,0)*$FD$6+VLOOKUP($FA730,CFP,LOOKUPS!F$6,0)*$FE$6+VLOOKUP($FA730,EP,LOOKUPS!F$8,0)*$FF$6+VLOOKUP($FA730,BM,LOOKUPS!F$5,0)*$FG$6+VLOOKUP($FA730,DIV,LOOKUPS!F$7,0)*$FH$6++VLOOKUP($FA730,SIZE,LOOKUPS!F$11,0)*$FI$6),"",VLOOKUP($FA730,MOM,LOOKUPS!F$12,0)*$FB$6+VLOOKUP($FA730,STREV,LOOKUPS!F$10,0)*$FC$6+VLOOKUP($FA730,LTREV,LOOKUPS!F$9,0)*$FD$6+VLOOKUP($FA730,CFP,LOOKUPS!F$6,0)*$FE$6+VLOOKUP($FA730,EP,LOOKUPS!F$8,0)*$FF$6+VLOOKUP($FA730,BM,LOOKUPS!F$5,0)*$FG$6+VLOOKUP($FA730,DIV,LOOKUPS!F$7,0)*$FH$6++VLOOKUP($FA730,SIZE,LOOKUPS!F$11,0)*$FI$6)</f>
        <v>11.082599999999999</v>
      </c>
      <c r="FF730" s="1">
        <f>IF(ISERROR(VLOOKUP($FA730,MOM,LOOKUPS!G$12,0)*$FB$6+VLOOKUP($FA730,STREV,LOOKUPS!G$10,0)*$FC$6+VLOOKUP($FA730,LTREV,LOOKUPS!G$9,0)*$FD$6+VLOOKUP($FA730,CFP,LOOKUPS!G$6,0)*$FE$6+VLOOKUP($FA730,EP,LOOKUPS!G$8,0)*$FF$6+VLOOKUP($FA730,BM,LOOKUPS!G$5,0)*$FG$6+VLOOKUP($FA730,DIV,LOOKUPS!G$7,0)*$FH$6++VLOOKUP($FA730,SIZE,LOOKUPS!G$11,0)*$FI$6),"",VLOOKUP($FA730,MOM,LOOKUPS!G$12,0)*$FB$6+VLOOKUP($FA730,STREV,LOOKUPS!G$10,0)*$FC$6+VLOOKUP($FA730,LTREV,LOOKUPS!G$9,0)*$FD$6+VLOOKUP($FA730,CFP,LOOKUPS!G$6,0)*$FE$6+VLOOKUP($FA730,EP,LOOKUPS!G$8,0)*$FF$6+VLOOKUP($FA730,BM,LOOKUPS!G$5,0)*$FG$6+VLOOKUP($FA730,DIV,LOOKUPS!G$7,0)*$FH$6++VLOOKUP($FA730,SIZE,LOOKUPS!G$11,0)*$FI$6)</f>
        <v>10.9466</v>
      </c>
      <c r="FG730" s="1">
        <f>IF(ISERROR(VLOOKUP($FA730,MOM,LOOKUPS!H$12,0)*$FB$6+VLOOKUP($FA730,STREV,LOOKUPS!H$10,0)*$FC$6+VLOOKUP($FA730,LTREV,LOOKUPS!H$9,0)*$FD$6+VLOOKUP($FA730,CFP,LOOKUPS!H$6,0)*$FE$6+VLOOKUP($FA730,EP,LOOKUPS!H$8,0)*$FF$6+VLOOKUP($FA730,BM,LOOKUPS!H$5,0)*$FG$6+VLOOKUP($FA730,DIV,LOOKUPS!H$7,0)*$FH$6++VLOOKUP($FA730,SIZE,LOOKUPS!H$11,0)*$FI$6),"",VLOOKUP($FA730,MOM,LOOKUPS!H$12,0)*$FB$6+VLOOKUP($FA730,STREV,LOOKUPS!H$10,0)*$FC$6+VLOOKUP($FA730,LTREV,LOOKUPS!H$9,0)*$FD$6+VLOOKUP($FA730,CFP,LOOKUPS!H$6,0)*$FE$6+VLOOKUP($FA730,EP,LOOKUPS!H$8,0)*$FF$6+VLOOKUP($FA730,BM,LOOKUPS!H$5,0)*$FG$6+VLOOKUP($FA730,DIV,LOOKUPS!H$7,0)*$FH$6++VLOOKUP($FA730,SIZE,LOOKUPS!H$11,0)*$FI$6)</f>
        <v>11.096</v>
      </c>
      <c r="FH730" s="1">
        <f>IF(ISERROR(VLOOKUP($FA730,MOM,LOOKUPS!I$12,0)*$FB$6+VLOOKUP($FA730,STREV,LOOKUPS!I$10,0)*$FC$6+VLOOKUP($FA730,LTREV,LOOKUPS!I$9,0)*$FD$6+VLOOKUP($FA730,CFP,LOOKUPS!I$6,0)*$FE$6+VLOOKUP($FA730,EP,LOOKUPS!I$8,0)*$FF$6+VLOOKUP($FA730,BM,LOOKUPS!I$5,0)*$FG$6+VLOOKUP($FA730,DIV,LOOKUPS!I$7,0)*$FH$6++VLOOKUP($FA730,SIZE,LOOKUPS!I$11,0)*$FI$6),"",VLOOKUP($FA730,MOM,LOOKUPS!I$12,0)*$FB$6+VLOOKUP($FA730,STREV,LOOKUPS!I$10,0)*$FC$6+VLOOKUP($FA730,LTREV,LOOKUPS!I$9,0)*$FD$6+VLOOKUP($FA730,CFP,LOOKUPS!I$6,0)*$FE$6+VLOOKUP($FA730,EP,LOOKUPS!I$8,0)*$FF$6+VLOOKUP($FA730,BM,LOOKUPS!I$5,0)*$FG$6+VLOOKUP($FA730,DIV,LOOKUPS!I$7,0)*$FH$6++VLOOKUP($FA730,SIZE,LOOKUPS!I$11,0)*$FI$6)</f>
        <v>11.554300000000001</v>
      </c>
      <c r="FI730" s="1">
        <f>IF(ISERROR(VLOOKUP($FA730,MOM,LOOKUPS!J$12,0)*$FB$6+VLOOKUP($FA730,STREV,LOOKUPS!J$10,0)*$FC$6+VLOOKUP($FA730,LTREV,LOOKUPS!J$9,0)*$FD$6+VLOOKUP($FA730,CFP,LOOKUPS!J$6,0)*$FE$6+VLOOKUP($FA730,EP,LOOKUPS!J$8,0)*$FF$6+VLOOKUP($FA730,BM,LOOKUPS!J$5,0)*$FG$6+VLOOKUP($FA730,DIV,LOOKUPS!J$7,0)*$FH$6++VLOOKUP($FA730,SIZE,LOOKUPS!J$11,0)*$FI$6),"",VLOOKUP($FA730,MOM,LOOKUPS!J$12,0)*$FB$6+VLOOKUP($FA730,STREV,LOOKUPS!J$10,0)*$FC$6+VLOOKUP($FA730,LTREV,LOOKUPS!J$9,0)*$FD$6+VLOOKUP($FA730,CFP,LOOKUPS!J$6,0)*$FE$6+VLOOKUP($FA730,EP,LOOKUPS!J$8,0)*$FF$6+VLOOKUP($FA730,BM,LOOKUPS!J$5,0)*$FG$6+VLOOKUP($FA730,DIV,LOOKUPS!J$7,0)*$FH$6++VLOOKUP($FA730,SIZE,LOOKUPS!J$11,0)*$FI$6)</f>
        <v>11.246700000000001</v>
      </c>
      <c r="FJ730" s="1">
        <f>IF(ISERROR(VLOOKUP($FA730,MOM,LOOKUPS!K$12,0)*$FB$6+VLOOKUP($FA730,STREV,LOOKUPS!K$10,0)*$FC$6+VLOOKUP($FA730,LTREV,LOOKUPS!K$9,0)*$FD$6+VLOOKUP($FA730,CFP,LOOKUPS!K$6,0)*$FE$6+VLOOKUP($FA730,EP,LOOKUPS!K$8,0)*$FF$6+VLOOKUP($FA730,BM,LOOKUPS!K$5,0)*$FG$6+VLOOKUP($FA730,DIV,LOOKUPS!K$7,0)*$FH$6++VLOOKUP($FA730,SIZE,LOOKUPS!K$11,0)*$FI$6),"",VLOOKUP($FA730,MOM,LOOKUPS!K$12,0)*$FB$6+VLOOKUP($FA730,STREV,LOOKUPS!K$10,0)*$FC$6+VLOOKUP($FA730,LTREV,LOOKUPS!K$9,0)*$FD$6+VLOOKUP($FA730,CFP,LOOKUPS!K$6,0)*$FE$6+VLOOKUP($FA730,EP,LOOKUPS!K$8,0)*$FF$6+VLOOKUP($FA730,BM,LOOKUPS!K$5,0)*$FG$6+VLOOKUP($FA730,DIV,LOOKUPS!K$7,0)*$FH$6++VLOOKUP($FA730,SIZE,LOOKUPS!K$11,0)*$FI$6)</f>
        <v>11.4016</v>
      </c>
      <c r="FK730" s="1">
        <f>IF(ISERROR(VLOOKUP($FA730,MOM,LOOKUPS!L$12,0)*$FB$6+VLOOKUP($FA730,STREV,LOOKUPS!L$10,0)*$FC$6+VLOOKUP($FA730,LTREV,LOOKUPS!L$9,0)*$FD$6+VLOOKUP($FA730,CFP,LOOKUPS!L$6,0)*$FE$6+VLOOKUP($FA730,EP,LOOKUPS!L$8,0)*$FF$6+VLOOKUP($FA730,BM,LOOKUPS!L$5,0)*$FG$6+VLOOKUP($FA730,DIV,LOOKUPS!L$7,0)*$FH$6++VLOOKUP($FA730,SIZE,LOOKUPS!L$11,0)*$FI$6),"",VLOOKUP($FA730,MOM,LOOKUPS!L$12,0)*$FB$6+VLOOKUP($FA730,STREV,LOOKUPS!L$10,0)*$FC$6+VLOOKUP($FA730,LTREV,LOOKUPS!L$9,0)*$FD$6+VLOOKUP($FA730,CFP,LOOKUPS!L$6,0)*$FE$6+VLOOKUP($FA730,EP,LOOKUPS!L$8,0)*$FF$6+VLOOKUP($FA730,BM,LOOKUPS!L$5,0)*$FG$6+VLOOKUP($FA730,DIV,LOOKUPS!L$7,0)*$FH$6++VLOOKUP($FA730,SIZE,LOOKUPS!L$11,0)*$FI$6)</f>
        <v>13.084600000000002</v>
      </c>
    </row>
    <row r="731" spans="1:167" x14ac:dyDescent="0.3">
      <c r="A731" s="1">
        <v>198702</v>
      </c>
      <c r="B731" s="1">
        <v>9.59</v>
      </c>
      <c r="C731" s="1">
        <v>7.56</v>
      </c>
      <c r="D731" s="1">
        <v>6.98</v>
      </c>
      <c r="E731" s="1">
        <v>6.61</v>
      </c>
      <c r="F731" s="1">
        <v>6.82</v>
      </c>
      <c r="G731" s="1">
        <v>6.83</v>
      </c>
      <c r="H731" s="1">
        <v>5.86</v>
      </c>
      <c r="I731" s="1">
        <v>5.0999999999999996</v>
      </c>
      <c r="J731" s="1">
        <v>6.66</v>
      </c>
      <c r="K731" s="1">
        <v>7.96</v>
      </c>
      <c r="M731" s="1">
        <v>198603</v>
      </c>
      <c r="N731" s="1">
        <v>4.6900000000000004</v>
      </c>
      <c r="O731" s="1">
        <v>4.8</v>
      </c>
      <c r="P731" s="1">
        <v>6.24</v>
      </c>
      <c r="Q731" s="1">
        <v>5.74</v>
      </c>
      <c r="R731" s="1">
        <v>6.11</v>
      </c>
      <c r="S731" s="1">
        <v>5.42</v>
      </c>
      <c r="T731" s="1">
        <v>4.47</v>
      </c>
      <c r="U731" s="1">
        <v>3.09</v>
      </c>
      <c r="V731" s="1">
        <v>5.82</v>
      </c>
      <c r="W731" s="1">
        <v>3.5</v>
      </c>
      <c r="Y731" s="1">
        <v>199102</v>
      </c>
      <c r="Z731" s="1">
        <v>20.55</v>
      </c>
      <c r="AA731" s="1">
        <v>13.92</v>
      </c>
      <c r="AB731" s="1">
        <v>13.23</v>
      </c>
      <c r="AC731" s="1">
        <v>9.56</v>
      </c>
      <c r="AD731" s="1">
        <v>9.27</v>
      </c>
      <c r="AE731" s="1">
        <v>10.53</v>
      </c>
      <c r="AF731" s="1">
        <v>7.68</v>
      </c>
      <c r="AG731" s="1">
        <v>7.74</v>
      </c>
      <c r="AH731" s="1">
        <v>9.58</v>
      </c>
      <c r="AI731" s="1">
        <v>12.25</v>
      </c>
      <c r="AK731">
        <v>201108</v>
      </c>
      <c r="AL731">
        <v>-13.44</v>
      </c>
      <c r="AM731">
        <v>-8.76</v>
      </c>
      <c r="AN731">
        <v>-6.77</v>
      </c>
      <c r="AO731">
        <v>-8.81</v>
      </c>
      <c r="AP731">
        <v>-9.24</v>
      </c>
      <c r="AQ731">
        <v>-6.88</v>
      </c>
      <c r="AR731">
        <v>-7.41</v>
      </c>
      <c r="AS731">
        <v>-6.52</v>
      </c>
      <c r="AT731">
        <v>-9.49</v>
      </c>
      <c r="AU731">
        <v>-9.6999999999999993</v>
      </c>
      <c r="AV731">
        <v>-8.6</v>
      </c>
      <c r="AW731">
        <v>-7.28</v>
      </c>
      <c r="AX731">
        <v>-6.43</v>
      </c>
      <c r="AY731">
        <v>-8.01</v>
      </c>
      <c r="AZ731">
        <v>-6.76</v>
      </c>
      <c r="BA731">
        <v>-5.8</v>
      </c>
      <c r="BB731">
        <v>-7.29</v>
      </c>
      <c r="BC731">
        <v>-7.32</v>
      </c>
      <c r="BD731">
        <v>-11.09</v>
      </c>
      <c r="BF731" s="1">
        <v>201108</v>
      </c>
      <c r="BG731" s="1">
        <v>-13.46</v>
      </c>
      <c r="BH731" s="1">
        <v>-8.2899999999999991</v>
      </c>
      <c r="BI731" s="1">
        <v>-6.38</v>
      </c>
      <c r="BJ731" s="1">
        <v>-8.42</v>
      </c>
      <c r="BK731" s="1">
        <v>-8.9499999999999993</v>
      </c>
      <c r="BL731" s="1">
        <v>-6.47</v>
      </c>
      <c r="BM731" s="1">
        <v>-6.8</v>
      </c>
      <c r="BN731" s="1">
        <v>-6.21</v>
      </c>
      <c r="BO731" s="1">
        <v>-9.09</v>
      </c>
      <c r="BP731" s="1">
        <v>-9.3800000000000008</v>
      </c>
      <c r="BQ731" s="1">
        <v>-8.48</v>
      </c>
      <c r="BR731" s="1">
        <v>-6.74</v>
      </c>
      <c r="BS731" s="1">
        <v>-6.14</v>
      </c>
      <c r="BT731" s="1">
        <v>-7.4</v>
      </c>
      <c r="BU731" s="1">
        <v>-6.23</v>
      </c>
      <c r="BV731" s="1">
        <v>-5.77</v>
      </c>
      <c r="BW731" s="1">
        <v>-6.6</v>
      </c>
      <c r="BX731" s="1">
        <v>-6.94</v>
      </c>
      <c r="BY731" s="1">
        <v>-11.05</v>
      </c>
      <c r="CA731" s="1">
        <v>198608</v>
      </c>
      <c r="CB731" s="1">
        <v>0.74</v>
      </c>
      <c r="CC731" s="1">
        <v>1</v>
      </c>
      <c r="CD731" s="1">
        <v>2.98</v>
      </c>
      <c r="CE731" s="1">
        <v>3.48</v>
      </c>
      <c r="CF731" s="1">
        <v>0.74</v>
      </c>
      <c r="CG731" s="1">
        <v>1.83</v>
      </c>
      <c r="CH731" s="1">
        <v>3.07</v>
      </c>
      <c r="CI731" s="1">
        <v>3.63</v>
      </c>
      <c r="CJ731" s="1">
        <v>3.65</v>
      </c>
      <c r="CK731" s="1">
        <v>0.14000000000000001</v>
      </c>
      <c r="CL731" s="1">
        <v>2.0699999999999998</v>
      </c>
      <c r="CM731" s="1">
        <v>1.87</v>
      </c>
      <c r="CN731" s="1">
        <v>1.78</v>
      </c>
      <c r="CO731" s="1">
        <v>2.0499999999999998</v>
      </c>
      <c r="CP731" s="1">
        <v>4.2</v>
      </c>
      <c r="CQ731" s="1">
        <v>4.1900000000000004</v>
      </c>
      <c r="CR731" s="1">
        <v>3.03</v>
      </c>
      <c r="CS731" s="1">
        <v>3.92</v>
      </c>
      <c r="CT731" s="1">
        <v>3.48</v>
      </c>
      <c r="CV731" s="1">
        <v>198708</v>
      </c>
      <c r="CW731" s="1">
        <v>0.69</v>
      </c>
      <c r="CX731" s="1">
        <v>3.1</v>
      </c>
      <c r="CY731" s="1">
        <v>3.32</v>
      </c>
      <c r="CZ731" s="1">
        <v>3.1</v>
      </c>
      <c r="DA731" s="1">
        <v>2.98</v>
      </c>
      <c r="DB731" s="1">
        <v>3.58</v>
      </c>
      <c r="DC731" s="1">
        <v>2.78</v>
      </c>
      <c r="DD731" s="1">
        <v>3.77</v>
      </c>
      <c r="DE731" s="1">
        <v>2.66</v>
      </c>
      <c r="DF731" s="1">
        <v>3.65</v>
      </c>
      <c r="DG731" s="1">
        <v>2.33</v>
      </c>
      <c r="DH731" s="1">
        <v>3.39</v>
      </c>
      <c r="DI731" s="1">
        <v>3.79</v>
      </c>
      <c r="DJ731" s="1">
        <v>2.37</v>
      </c>
      <c r="DK731" s="1">
        <v>3.2</v>
      </c>
      <c r="DL731" s="1">
        <v>3.83</v>
      </c>
      <c r="DM731" s="1">
        <v>3.72</v>
      </c>
      <c r="DN731" s="1">
        <v>2.9</v>
      </c>
      <c r="DO731" s="1">
        <v>2.3199999999999998</v>
      </c>
      <c r="DQ731" s="1">
        <v>198608</v>
      </c>
      <c r="DR731" s="1">
        <v>-99.99</v>
      </c>
      <c r="DS731" s="1">
        <v>0.41</v>
      </c>
      <c r="DT731" s="1">
        <v>5.3</v>
      </c>
      <c r="DU731" s="1">
        <v>7.39</v>
      </c>
      <c r="DV731" s="1">
        <v>0.12</v>
      </c>
      <c r="DW731" s="1">
        <v>3.76</v>
      </c>
      <c r="DX731" s="1">
        <v>5.31</v>
      </c>
      <c r="DY731" s="1">
        <v>7.38</v>
      </c>
      <c r="DZ731" s="1">
        <v>7.15</v>
      </c>
      <c r="EA731" s="1">
        <v>-0.16</v>
      </c>
      <c r="EB731" s="1">
        <v>1.39</v>
      </c>
      <c r="EC731" s="1">
        <v>3.16</v>
      </c>
      <c r="ED731" s="1">
        <v>4.45</v>
      </c>
      <c r="EE731" s="1">
        <v>4.1100000000000003</v>
      </c>
      <c r="EF731" s="1">
        <v>6.75</v>
      </c>
      <c r="EG731" s="1">
        <v>6.99</v>
      </c>
      <c r="EH731" s="1">
        <v>7.81</v>
      </c>
      <c r="EI731" s="1">
        <v>7.25</v>
      </c>
      <c r="EJ731" s="1">
        <v>7.05</v>
      </c>
      <c r="EL731">
        <v>198608</v>
      </c>
      <c r="EM731">
        <v>6.07</v>
      </c>
      <c r="EN731">
        <v>-4.2</v>
      </c>
      <c r="EO731">
        <v>3.5</v>
      </c>
      <c r="EP731">
        <v>0.46</v>
      </c>
      <c r="ER731" s="1">
        <v>198702</v>
      </c>
      <c r="ES731" s="1">
        <v>-2.17</v>
      </c>
      <c r="EU731" s="1">
        <v>198603</v>
      </c>
      <c r="EV731" s="1">
        <v>-0.24</v>
      </c>
      <c r="EX731" s="1">
        <v>199102</v>
      </c>
      <c r="EY731" s="1">
        <v>1.1000000000000001</v>
      </c>
      <c r="FA731" s="1">
        <v>198702</v>
      </c>
      <c r="FB731" s="1">
        <f>IF(ISERROR(VLOOKUP($FA731,MOM,LOOKUPS!C$12,0)*$FB$6+VLOOKUP($FA731,STREV,LOOKUPS!C$10,0)*$FC$6+VLOOKUP($FA731,LTREV,LOOKUPS!C$9,0)*$FD$6+VLOOKUP($FA731,CFP,LOOKUPS!C$6,0)*$FE$6+VLOOKUP($FA731,EP,LOOKUPS!C$8,0)*$FF$6+VLOOKUP($FA731,BM,LOOKUPS!C$5,0)*$FG$6+VLOOKUP($FA731,DIV,LOOKUPS!C$7,0)*$FH$6++VLOOKUP($FA731,SIZE,LOOKUPS!C$11,0)*$FI$6),"",VLOOKUP($FA731,MOM,LOOKUPS!C$12,0)*$FB$6+VLOOKUP($FA731,STREV,LOOKUPS!C$10,0)*$FC$6+VLOOKUP($FA731,LTREV,LOOKUPS!C$9,0)*$FD$6+VLOOKUP($FA731,CFP,LOOKUPS!C$6,0)*$FE$6+VLOOKUP($FA731,EP,LOOKUPS!C$8,0)*$FF$6+VLOOKUP($FA731,BM,LOOKUPS!C$5,0)*$FG$6+VLOOKUP($FA731,DIV,LOOKUPS!C$7,0)*$FH$6++VLOOKUP($FA731,SIZE,LOOKUPS!C$11,0)*$FI$6)</f>
        <v>9.4255000000000013</v>
      </c>
      <c r="FC731" s="1">
        <f>IF(ISERROR(VLOOKUP($FA731,MOM,LOOKUPS!D$12,0)*$FB$6+VLOOKUP($FA731,STREV,LOOKUPS!D$10,0)*$FC$6+VLOOKUP($FA731,LTREV,LOOKUPS!D$9,0)*$FD$6+VLOOKUP($FA731,CFP,LOOKUPS!D$6,0)*$FE$6+VLOOKUP($FA731,EP,LOOKUPS!D$8,0)*$FF$6+VLOOKUP($FA731,BM,LOOKUPS!D$5,0)*$FG$6+VLOOKUP($FA731,DIV,LOOKUPS!D$7,0)*$FH$6++VLOOKUP($FA731,SIZE,LOOKUPS!D$11,0)*$FI$6),"",VLOOKUP($FA731,MOM,LOOKUPS!D$12,0)*$FB$6+VLOOKUP($FA731,STREV,LOOKUPS!D$10,0)*$FC$6+VLOOKUP($FA731,LTREV,LOOKUPS!D$9,0)*$FD$6+VLOOKUP($FA731,CFP,LOOKUPS!D$6,0)*$FE$6+VLOOKUP($FA731,EP,LOOKUPS!D$8,0)*$FF$6+VLOOKUP($FA731,BM,LOOKUPS!D$5,0)*$FG$6+VLOOKUP($FA731,DIV,LOOKUPS!D$7,0)*$FH$6++VLOOKUP($FA731,SIZE,LOOKUPS!D$11,0)*$FI$6)</f>
        <v>8.5448000000000004</v>
      </c>
      <c r="FD731" s="1">
        <f>IF(ISERROR(VLOOKUP($FA731,MOM,LOOKUPS!E$12,0)*$FB$6+VLOOKUP($FA731,STREV,LOOKUPS!E$10,0)*$FC$6+VLOOKUP($FA731,LTREV,LOOKUPS!E$9,0)*$FD$6+VLOOKUP($FA731,CFP,LOOKUPS!E$6,0)*$FE$6+VLOOKUP($FA731,EP,LOOKUPS!E$8,0)*$FF$6+VLOOKUP($FA731,BM,LOOKUPS!E$5,0)*$FG$6+VLOOKUP($FA731,DIV,LOOKUPS!E$7,0)*$FH$6++VLOOKUP($FA731,SIZE,LOOKUPS!E$11,0)*$FI$6),"",VLOOKUP($FA731,MOM,LOOKUPS!E$12,0)*$FB$6+VLOOKUP($FA731,STREV,LOOKUPS!E$10,0)*$FC$6+VLOOKUP($FA731,LTREV,LOOKUPS!E$9,0)*$FD$6+VLOOKUP($FA731,CFP,LOOKUPS!E$6,0)*$FE$6+VLOOKUP($FA731,EP,LOOKUPS!E$8,0)*$FF$6+VLOOKUP($FA731,BM,LOOKUPS!E$5,0)*$FG$6+VLOOKUP($FA731,DIV,LOOKUPS!E$7,0)*$FH$6++VLOOKUP($FA731,SIZE,LOOKUPS!E$11,0)*$FI$6)</f>
        <v>7.9191000000000003</v>
      </c>
      <c r="FE731" s="1">
        <f>IF(ISERROR(VLOOKUP($FA731,MOM,LOOKUPS!F$12,0)*$FB$6+VLOOKUP($FA731,STREV,LOOKUPS!F$10,0)*$FC$6+VLOOKUP($FA731,LTREV,LOOKUPS!F$9,0)*$FD$6+VLOOKUP($FA731,CFP,LOOKUPS!F$6,0)*$FE$6+VLOOKUP($FA731,EP,LOOKUPS!F$8,0)*$FF$6+VLOOKUP($FA731,BM,LOOKUPS!F$5,0)*$FG$6+VLOOKUP($FA731,DIV,LOOKUPS!F$7,0)*$FH$6++VLOOKUP($FA731,SIZE,LOOKUPS!F$11,0)*$FI$6),"",VLOOKUP($FA731,MOM,LOOKUPS!F$12,0)*$FB$6+VLOOKUP($FA731,STREV,LOOKUPS!F$10,0)*$FC$6+VLOOKUP($FA731,LTREV,LOOKUPS!F$9,0)*$FD$6+VLOOKUP($FA731,CFP,LOOKUPS!F$6,0)*$FE$6+VLOOKUP($FA731,EP,LOOKUPS!F$8,0)*$FF$6+VLOOKUP($FA731,BM,LOOKUPS!F$5,0)*$FG$6+VLOOKUP($FA731,DIV,LOOKUPS!F$7,0)*$FH$6++VLOOKUP($FA731,SIZE,LOOKUPS!F$11,0)*$FI$6)</f>
        <v>7.266</v>
      </c>
      <c r="FF731" s="1">
        <f>IF(ISERROR(VLOOKUP($FA731,MOM,LOOKUPS!G$12,0)*$FB$6+VLOOKUP($FA731,STREV,LOOKUPS!G$10,0)*$FC$6+VLOOKUP($FA731,LTREV,LOOKUPS!G$9,0)*$FD$6+VLOOKUP($FA731,CFP,LOOKUPS!G$6,0)*$FE$6+VLOOKUP($FA731,EP,LOOKUPS!G$8,0)*$FF$6+VLOOKUP($FA731,BM,LOOKUPS!G$5,0)*$FG$6+VLOOKUP($FA731,DIV,LOOKUPS!G$7,0)*$FH$6++VLOOKUP($FA731,SIZE,LOOKUPS!G$11,0)*$FI$6),"",VLOOKUP($FA731,MOM,LOOKUPS!G$12,0)*$FB$6+VLOOKUP($FA731,STREV,LOOKUPS!G$10,0)*$FC$6+VLOOKUP($FA731,LTREV,LOOKUPS!G$9,0)*$FD$6+VLOOKUP($FA731,CFP,LOOKUPS!G$6,0)*$FE$6+VLOOKUP($FA731,EP,LOOKUPS!G$8,0)*$FF$6+VLOOKUP($FA731,BM,LOOKUPS!G$5,0)*$FG$6+VLOOKUP($FA731,DIV,LOOKUPS!G$7,0)*$FH$6++VLOOKUP($FA731,SIZE,LOOKUPS!G$11,0)*$FI$6)</f>
        <v>7.3593000000000011</v>
      </c>
      <c r="FG731" s="1">
        <f>IF(ISERROR(VLOOKUP($FA731,MOM,LOOKUPS!H$12,0)*$FB$6+VLOOKUP($FA731,STREV,LOOKUPS!H$10,0)*$FC$6+VLOOKUP($FA731,LTREV,LOOKUPS!H$9,0)*$FD$6+VLOOKUP($FA731,CFP,LOOKUPS!H$6,0)*$FE$6+VLOOKUP($FA731,EP,LOOKUPS!H$8,0)*$FF$6+VLOOKUP($FA731,BM,LOOKUPS!H$5,0)*$FG$6+VLOOKUP($FA731,DIV,LOOKUPS!H$7,0)*$FH$6++VLOOKUP($FA731,SIZE,LOOKUPS!H$11,0)*$FI$6),"",VLOOKUP($FA731,MOM,LOOKUPS!H$12,0)*$FB$6+VLOOKUP($FA731,STREV,LOOKUPS!H$10,0)*$FC$6+VLOOKUP($FA731,LTREV,LOOKUPS!H$9,0)*$FD$6+VLOOKUP($FA731,CFP,LOOKUPS!H$6,0)*$FE$6+VLOOKUP($FA731,EP,LOOKUPS!H$8,0)*$FF$6+VLOOKUP($FA731,BM,LOOKUPS!H$5,0)*$FG$6+VLOOKUP($FA731,DIV,LOOKUPS!H$7,0)*$FH$6++VLOOKUP($FA731,SIZE,LOOKUPS!H$11,0)*$FI$6)</f>
        <v>6.2784999999999993</v>
      </c>
      <c r="FH731" s="1">
        <f>IF(ISERROR(VLOOKUP($FA731,MOM,LOOKUPS!I$12,0)*$FB$6+VLOOKUP($FA731,STREV,LOOKUPS!I$10,0)*$FC$6+VLOOKUP($FA731,LTREV,LOOKUPS!I$9,0)*$FD$6+VLOOKUP($FA731,CFP,LOOKUPS!I$6,0)*$FE$6+VLOOKUP($FA731,EP,LOOKUPS!I$8,0)*$FF$6+VLOOKUP($FA731,BM,LOOKUPS!I$5,0)*$FG$6+VLOOKUP($FA731,DIV,LOOKUPS!I$7,0)*$FH$6++VLOOKUP($FA731,SIZE,LOOKUPS!I$11,0)*$FI$6),"",VLOOKUP($FA731,MOM,LOOKUPS!I$12,0)*$FB$6+VLOOKUP($FA731,STREV,LOOKUPS!I$10,0)*$FC$6+VLOOKUP($FA731,LTREV,LOOKUPS!I$9,0)*$FD$6+VLOOKUP($FA731,CFP,LOOKUPS!I$6,0)*$FE$6+VLOOKUP($FA731,EP,LOOKUPS!I$8,0)*$FF$6+VLOOKUP($FA731,BM,LOOKUPS!I$5,0)*$FG$6+VLOOKUP($FA731,DIV,LOOKUPS!I$7,0)*$FH$6++VLOOKUP($FA731,SIZE,LOOKUPS!I$11,0)*$FI$6)</f>
        <v>6.4785000000000004</v>
      </c>
      <c r="FI731" s="1">
        <f>IF(ISERROR(VLOOKUP($FA731,MOM,LOOKUPS!J$12,0)*$FB$6+VLOOKUP($FA731,STREV,LOOKUPS!J$10,0)*$FC$6+VLOOKUP($FA731,LTREV,LOOKUPS!J$9,0)*$FD$6+VLOOKUP($FA731,CFP,LOOKUPS!J$6,0)*$FE$6+VLOOKUP($FA731,EP,LOOKUPS!J$8,0)*$FF$6+VLOOKUP($FA731,BM,LOOKUPS!J$5,0)*$FG$6+VLOOKUP($FA731,DIV,LOOKUPS!J$7,0)*$FH$6++VLOOKUP($FA731,SIZE,LOOKUPS!J$11,0)*$FI$6),"",VLOOKUP($FA731,MOM,LOOKUPS!J$12,0)*$FB$6+VLOOKUP($FA731,STREV,LOOKUPS!J$10,0)*$FC$6+VLOOKUP($FA731,LTREV,LOOKUPS!J$9,0)*$FD$6+VLOOKUP($FA731,CFP,LOOKUPS!J$6,0)*$FE$6+VLOOKUP($FA731,EP,LOOKUPS!J$8,0)*$FF$6+VLOOKUP($FA731,BM,LOOKUPS!J$5,0)*$FG$6+VLOOKUP($FA731,DIV,LOOKUPS!J$7,0)*$FH$6++VLOOKUP($FA731,SIZE,LOOKUPS!J$11,0)*$FI$6)</f>
        <v>6.1617000000000006</v>
      </c>
      <c r="FJ731" s="1">
        <f>IF(ISERROR(VLOOKUP($FA731,MOM,LOOKUPS!K$12,0)*$FB$6+VLOOKUP($FA731,STREV,LOOKUPS!K$10,0)*$FC$6+VLOOKUP($FA731,LTREV,LOOKUPS!K$9,0)*$FD$6+VLOOKUP($FA731,CFP,LOOKUPS!K$6,0)*$FE$6+VLOOKUP($FA731,EP,LOOKUPS!K$8,0)*$FF$6+VLOOKUP($FA731,BM,LOOKUPS!K$5,0)*$FG$6+VLOOKUP($FA731,DIV,LOOKUPS!K$7,0)*$FH$6++VLOOKUP($FA731,SIZE,LOOKUPS!K$11,0)*$FI$6),"",VLOOKUP($FA731,MOM,LOOKUPS!K$12,0)*$FB$6+VLOOKUP($FA731,STREV,LOOKUPS!K$10,0)*$FC$6+VLOOKUP($FA731,LTREV,LOOKUPS!K$9,0)*$FD$6+VLOOKUP($FA731,CFP,LOOKUPS!K$6,0)*$FE$6+VLOOKUP($FA731,EP,LOOKUPS!K$8,0)*$FF$6+VLOOKUP($FA731,BM,LOOKUPS!K$5,0)*$FG$6+VLOOKUP($FA731,DIV,LOOKUPS!K$7,0)*$FH$6++VLOOKUP($FA731,SIZE,LOOKUPS!K$11,0)*$FI$6)</f>
        <v>6.491200000000001</v>
      </c>
      <c r="FK731" s="1">
        <f>IF(ISERROR(VLOOKUP($FA731,MOM,LOOKUPS!L$12,0)*$FB$6+VLOOKUP($FA731,STREV,LOOKUPS!L$10,0)*$FC$6+VLOOKUP($FA731,LTREV,LOOKUPS!L$9,0)*$FD$6+VLOOKUP($FA731,CFP,LOOKUPS!L$6,0)*$FE$6+VLOOKUP($FA731,EP,LOOKUPS!L$8,0)*$FF$6+VLOOKUP($FA731,BM,LOOKUPS!L$5,0)*$FG$6+VLOOKUP($FA731,DIV,LOOKUPS!L$7,0)*$FH$6++VLOOKUP($FA731,SIZE,LOOKUPS!L$11,0)*$FI$6),"",VLOOKUP($FA731,MOM,LOOKUPS!L$12,0)*$FB$6+VLOOKUP($FA731,STREV,LOOKUPS!L$10,0)*$FC$6+VLOOKUP($FA731,LTREV,LOOKUPS!L$9,0)*$FD$6+VLOOKUP($FA731,CFP,LOOKUPS!L$6,0)*$FE$6+VLOOKUP($FA731,EP,LOOKUPS!L$8,0)*$FF$6+VLOOKUP($FA731,BM,LOOKUPS!L$5,0)*$FG$6+VLOOKUP($FA731,DIV,LOOKUPS!L$7,0)*$FH$6++VLOOKUP($FA731,SIZE,LOOKUPS!L$11,0)*$FI$6)</f>
        <v>7.3746</v>
      </c>
    </row>
    <row r="732" spans="1:167" x14ac:dyDescent="0.3">
      <c r="A732" s="1">
        <v>198703</v>
      </c>
      <c r="B732" s="1">
        <v>3.4</v>
      </c>
      <c r="C732" s="1">
        <v>2.79</v>
      </c>
      <c r="D732" s="1">
        <v>2.52</v>
      </c>
      <c r="E732" s="1">
        <v>2.63</v>
      </c>
      <c r="F732" s="1">
        <v>2.7</v>
      </c>
      <c r="G732" s="1">
        <v>2.54</v>
      </c>
      <c r="H732" s="1">
        <v>2.5099999999999998</v>
      </c>
      <c r="I732" s="1">
        <v>3.51</v>
      </c>
      <c r="J732" s="1">
        <v>2.65</v>
      </c>
      <c r="K732" s="1">
        <v>4.74</v>
      </c>
      <c r="M732" s="1">
        <v>198604</v>
      </c>
      <c r="N732" s="1">
        <v>3.11</v>
      </c>
      <c r="O732" s="1">
        <v>2.29</v>
      </c>
      <c r="P732" s="1">
        <v>1.78</v>
      </c>
      <c r="Q732" s="1">
        <v>1.1000000000000001</v>
      </c>
      <c r="R732" s="1">
        <v>1.67</v>
      </c>
      <c r="S732" s="1">
        <v>0.63</v>
      </c>
      <c r="T732" s="1">
        <v>0.93</v>
      </c>
      <c r="U732" s="1">
        <v>1.73</v>
      </c>
      <c r="V732" s="1">
        <v>1.1599999999999999</v>
      </c>
      <c r="W732" s="1">
        <v>-0.56999999999999995</v>
      </c>
      <c r="Y732" s="1">
        <v>199103</v>
      </c>
      <c r="Z732" s="1">
        <v>15.17</v>
      </c>
      <c r="AA732" s="1">
        <v>7.86</v>
      </c>
      <c r="AB732" s="1">
        <v>7.34</v>
      </c>
      <c r="AC732" s="1">
        <v>6.34</v>
      </c>
      <c r="AD732" s="1">
        <v>4.92</v>
      </c>
      <c r="AE732" s="1">
        <v>4.24</v>
      </c>
      <c r="AF732" s="1">
        <v>3.61</v>
      </c>
      <c r="AG732" s="1">
        <v>4.46</v>
      </c>
      <c r="AH732" s="1">
        <v>4.5599999999999996</v>
      </c>
      <c r="AI732" s="1">
        <v>4.59</v>
      </c>
      <c r="AK732">
        <v>201109</v>
      </c>
      <c r="AL732">
        <v>-13.35</v>
      </c>
      <c r="AM732">
        <v>-10.119999999999999</v>
      </c>
      <c r="AN732">
        <v>-8.9499999999999993</v>
      </c>
      <c r="AO732">
        <v>-10.84</v>
      </c>
      <c r="AP732">
        <v>-10.24</v>
      </c>
      <c r="AQ732">
        <v>-9.31</v>
      </c>
      <c r="AR732">
        <v>-9.1300000000000008</v>
      </c>
      <c r="AS732">
        <v>-8.92</v>
      </c>
      <c r="AT732">
        <v>-11.59</v>
      </c>
      <c r="AU732">
        <v>-10.06</v>
      </c>
      <c r="AV732">
        <v>-10.5</v>
      </c>
      <c r="AW732">
        <v>-9.74</v>
      </c>
      <c r="AX732">
        <v>-8.84</v>
      </c>
      <c r="AY732">
        <v>-9.19</v>
      </c>
      <c r="AZ732">
        <v>-9.06</v>
      </c>
      <c r="BA732">
        <v>-8.7100000000000009</v>
      </c>
      <c r="BB732">
        <v>-9.14</v>
      </c>
      <c r="BC732">
        <v>-10.63</v>
      </c>
      <c r="BD732">
        <v>-12.31</v>
      </c>
      <c r="BF732" s="1">
        <v>201109</v>
      </c>
      <c r="BG732" s="1">
        <v>-13.41</v>
      </c>
      <c r="BH732" s="1">
        <v>-10.16</v>
      </c>
      <c r="BI732" s="1">
        <v>-8.7899999999999991</v>
      </c>
      <c r="BJ732" s="1">
        <v>-9.91</v>
      </c>
      <c r="BK732" s="1">
        <v>-10.47</v>
      </c>
      <c r="BL732" s="1">
        <v>-9.6199999999999992</v>
      </c>
      <c r="BM732" s="1">
        <v>-8.99</v>
      </c>
      <c r="BN732" s="1">
        <v>-7.86</v>
      </c>
      <c r="BO732" s="1">
        <v>-10.41</v>
      </c>
      <c r="BP732" s="1">
        <v>-11.05</v>
      </c>
      <c r="BQ732" s="1">
        <v>-9.85</v>
      </c>
      <c r="BR732" s="1">
        <v>-9.41</v>
      </c>
      <c r="BS732" s="1">
        <v>-9.85</v>
      </c>
      <c r="BT732" s="1">
        <v>-8.9</v>
      </c>
      <c r="BU732" s="1">
        <v>-9.08</v>
      </c>
      <c r="BV732" s="1">
        <v>-7.04</v>
      </c>
      <c r="BW732" s="1">
        <v>-8.59</v>
      </c>
      <c r="BX732" s="1">
        <v>-8.7100000000000009</v>
      </c>
      <c r="BY732" s="1">
        <v>-11.97</v>
      </c>
      <c r="CA732" s="1">
        <v>198609</v>
      </c>
      <c r="CB732" s="1">
        <v>-8.02</v>
      </c>
      <c r="CC732" s="1">
        <v>-8.5</v>
      </c>
      <c r="CD732" s="1">
        <v>-5.14</v>
      </c>
      <c r="CE732" s="1">
        <v>-3.68</v>
      </c>
      <c r="CF732" s="1">
        <v>-8.43</v>
      </c>
      <c r="CG732" s="1">
        <v>-7.36</v>
      </c>
      <c r="CH732" s="1">
        <v>-5.14</v>
      </c>
      <c r="CI732" s="1">
        <v>-3.93</v>
      </c>
      <c r="CJ732" s="1">
        <v>-3.75</v>
      </c>
      <c r="CK732" s="1">
        <v>-8.7100000000000009</v>
      </c>
      <c r="CL732" s="1">
        <v>-7.8</v>
      </c>
      <c r="CM732" s="1">
        <v>-8.7200000000000006</v>
      </c>
      <c r="CN732" s="1">
        <v>-5.83</v>
      </c>
      <c r="CO732" s="1">
        <v>-5.67</v>
      </c>
      <c r="CP732" s="1">
        <v>-4.55</v>
      </c>
      <c r="CQ732" s="1">
        <v>-4.3499999999999996</v>
      </c>
      <c r="CR732" s="1">
        <v>-3.47</v>
      </c>
      <c r="CS732" s="1">
        <v>-5.0999999999999996</v>
      </c>
      <c r="CT732" s="1">
        <v>-2.91</v>
      </c>
      <c r="CV732" s="1">
        <v>198709</v>
      </c>
      <c r="CW732" s="1">
        <v>-1.49</v>
      </c>
      <c r="CX732" s="1">
        <v>-2.1</v>
      </c>
      <c r="CY732" s="1">
        <v>-1.1399999999999999</v>
      </c>
      <c r="CZ732" s="1">
        <v>-1.87</v>
      </c>
      <c r="DA732" s="1">
        <v>-2.08</v>
      </c>
      <c r="DB732" s="1">
        <v>-1.63</v>
      </c>
      <c r="DC732" s="1">
        <v>-0.94</v>
      </c>
      <c r="DD732" s="1">
        <v>-1.72</v>
      </c>
      <c r="DE732" s="1">
        <v>-1.84</v>
      </c>
      <c r="DF732" s="1">
        <v>-2.4500000000000002</v>
      </c>
      <c r="DG732" s="1">
        <v>-1.72</v>
      </c>
      <c r="DH732" s="1">
        <v>-2.14</v>
      </c>
      <c r="DI732" s="1">
        <v>-1.1000000000000001</v>
      </c>
      <c r="DJ732" s="1">
        <v>-0.48</v>
      </c>
      <c r="DK732" s="1">
        <v>-1.41</v>
      </c>
      <c r="DL732" s="1">
        <v>-1.54</v>
      </c>
      <c r="DM732" s="1">
        <v>-1.89</v>
      </c>
      <c r="DN732" s="1">
        <v>-1.41</v>
      </c>
      <c r="DO732" s="1">
        <v>-2.4500000000000002</v>
      </c>
      <c r="DQ732" s="1">
        <v>198609</v>
      </c>
      <c r="DR732" s="1">
        <v>-99.99</v>
      </c>
      <c r="DS732" s="1">
        <v>-6.11</v>
      </c>
      <c r="DT732" s="1">
        <v>-6.58</v>
      </c>
      <c r="DU732" s="1">
        <v>-8.41</v>
      </c>
      <c r="DV732" s="1">
        <v>-6.08</v>
      </c>
      <c r="DW732" s="1">
        <v>-6.56</v>
      </c>
      <c r="DX732" s="1">
        <v>-6.43</v>
      </c>
      <c r="DY732" s="1">
        <v>-7.04</v>
      </c>
      <c r="DZ732" s="1">
        <v>-8.93</v>
      </c>
      <c r="EA732" s="1">
        <v>-5.9</v>
      </c>
      <c r="EB732" s="1">
        <v>-6.92</v>
      </c>
      <c r="EC732" s="1">
        <v>-6.38</v>
      </c>
      <c r="ED732" s="1">
        <v>-6.77</v>
      </c>
      <c r="EE732" s="1">
        <v>-6.46</v>
      </c>
      <c r="EF732" s="1">
        <v>-6.39</v>
      </c>
      <c r="EG732" s="1">
        <v>-6.6</v>
      </c>
      <c r="EH732" s="1">
        <v>-7.52</v>
      </c>
      <c r="EI732" s="1">
        <v>-8.2100000000000009</v>
      </c>
      <c r="EJ732" s="1">
        <v>-9.74</v>
      </c>
      <c r="EL732">
        <v>198609</v>
      </c>
      <c r="EM732">
        <v>-8.6</v>
      </c>
      <c r="EN732">
        <v>2.2599999999999998</v>
      </c>
      <c r="EO732">
        <v>3.16</v>
      </c>
      <c r="EP732">
        <v>0.45</v>
      </c>
      <c r="ER732" s="1">
        <v>198703</v>
      </c>
      <c r="ES732" s="1">
        <v>1.6</v>
      </c>
      <c r="EU732" s="1">
        <v>198604</v>
      </c>
      <c r="EV732" s="1">
        <v>2.84</v>
      </c>
      <c r="EX732" s="1">
        <v>199103</v>
      </c>
      <c r="EY732" s="1">
        <v>-0.21</v>
      </c>
      <c r="FA732" s="1">
        <v>198703</v>
      </c>
      <c r="FB732" s="1">
        <f>IF(ISERROR(VLOOKUP($FA732,MOM,LOOKUPS!C$12,0)*$FB$6+VLOOKUP($FA732,STREV,LOOKUPS!C$10,0)*$FC$6+VLOOKUP($FA732,LTREV,LOOKUPS!C$9,0)*$FD$6+VLOOKUP($FA732,CFP,LOOKUPS!C$6,0)*$FE$6+VLOOKUP($FA732,EP,LOOKUPS!C$8,0)*$FF$6+VLOOKUP($FA732,BM,LOOKUPS!C$5,0)*$FG$6+VLOOKUP($FA732,DIV,LOOKUPS!C$7,0)*$FH$6++VLOOKUP($FA732,SIZE,LOOKUPS!C$11,0)*$FI$6),"",VLOOKUP($FA732,MOM,LOOKUPS!C$12,0)*$FB$6+VLOOKUP($FA732,STREV,LOOKUPS!C$10,0)*$FC$6+VLOOKUP($FA732,LTREV,LOOKUPS!C$9,0)*$FD$6+VLOOKUP($FA732,CFP,LOOKUPS!C$6,0)*$FE$6+VLOOKUP($FA732,EP,LOOKUPS!C$8,0)*$FF$6+VLOOKUP($FA732,BM,LOOKUPS!C$5,0)*$FG$6+VLOOKUP($FA732,DIV,LOOKUPS!C$7,0)*$FH$6++VLOOKUP($FA732,SIZE,LOOKUPS!C$11,0)*$FI$6)</f>
        <v>2.8094000000000001</v>
      </c>
      <c r="FC732" s="1">
        <f>IF(ISERROR(VLOOKUP($FA732,MOM,LOOKUPS!D$12,0)*$FB$6+VLOOKUP($FA732,STREV,LOOKUPS!D$10,0)*$FC$6+VLOOKUP($FA732,LTREV,LOOKUPS!D$9,0)*$FD$6+VLOOKUP($FA732,CFP,LOOKUPS!D$6,0)*$FE$6+VLOOKUP($FA732,EP,LOOKUPS!D$8,0)*$FF$6+VLOOKUP($FA732,BM,LOOKUPS!D$5,0)*$FG$6+VLOOKUP($FA732,DIV,LOOKUPS!D$7,0)*$FH$6++VLOOKUP($FA732,SIZE,LOOKUPS!D$11,0)*$FI$6),"",VLOOKUP($FA732,MOM,LOOKUPS!D$12,0)*$FB$6+VLOOKUP($FA732,STREV,LOOKUPS!D$10,0)*$FC$6+VLOOKUP($FA732,LTREV,LOOKUPS!D$9,0)*$FD$6+VLOOKUP($FA732,CFP,LOOKUPS!D$6,0)*$FE$6+VLOOKUP($FA732,EP,LOOKUPS!D$8,0)*$FF$6+VLOOKUP($FA732,BM,LOOKUPS!D$5,0)*$FG$6+VLOOKUP($FA732,DIV,LOOKUPS!D$7,0)*$FH$6++VLOOKUP($FA732,SIZE,LOOKUPS!D$11,0)*$FI$6)</f>
        <v>2.5181000000000004</v>
      </c>
      <c r="FD732" s="1">
        <f>IF(ISERROR(VLOOKUP($FA732,MOM,LOOKUPS!E$12,0)*$FB$6+VLOOKUP($FA732,STREV,LOOKUPS!E$10,0)*$FC$6+VLOOKUP($FA732,LTREV,LOOKUPS!E$9,0)*$FD$6+VLOOKUP($FA732,CFP,LOOKUPS!E$6,0)*$FE$6+VLOOKUP($FA732,EP,LOOKUPS!E$8,0)*$FF$6+VLOOKUP($FA732,BM,LOOKUPS!E$5,0)*$FG$6+VLOOKUP($FA732,DIV,LOOKUPS!E$7,0)*$FH$6++VLOOKUP($FA732,SIZE,LOOKUPS!E$11,0)*$FI$6),"",VLOOKUP($FA732,MOM,LOOKUPS!E$12,0)*$FB$6+VLOOKUP($FA732,STREV,LOOKUPS!E$10,0)*$FC$6+VLOOKUP($FA732,LTREV,LOOKUPS!E$9,0)*$FD$6+VLOOKUP($FA732,CFP,LOOKUPS!E$6,0)*$FE$6+VLOOKUP($FA732,EP,LOOKUPS!E$8,0)*$FF$6+VLOOKUP($FA732,BM,LOOKUPS!E$5,0)*$FG$6+VLOOKUP($FA732,DIV,LOOKUPS!E$7,0)*$FH$6++VLOOKUP($FA732,SIZE,LOOKUPS!E$11,0)*$FI$6)</f>
        <v>2.7756000000000003</v>
      </c>
      <c r="FE732" s="1">
        <f>IF(ISERROR(VLOOKUP($FA732,MOM,LOOKUPS!F$12,0)*$FB$6+VLOOKUP($FA732,STREV,LOOKUPS!F$10,0)*$FC$6+VLOOKUP($FA732,LTREV,LOOKUPS!F$9,0)*$FD$6+VLOOKUP($FA732,CFP,LOOKUPS!F$6,0)*$FE$6+VLOOKUP($FA732,EP,LOOKUPS!F$8,0)*$FF$6+VLOOKUP($FA732,BM,LOOKUPS!F$5,0)*$FG$6+VLOOKUP($FA732,DIV,LOOKUPS!F$7,0)*$FH$6++VLOOKUP($FA732,SIZE,LOOKUPS!F$11,0)*$FI$6),"",VLOOKUP($FA732,MOM,LOOKUPS!F$12,0)*$FB$6+VLOOKUP($FA732,STREV,LOOKUPS!F$10,0)*$FC$6+VLOOKUP($FA732,LTREV,LOOKUPS!F$9,0)*$FD$6+VLOOKUP($FA732,CFP,LOOKUPS!F$6,0)*$FE$6+VLOOKUP($FA732,EP,LOOKUPS!F$8,0)*$FF$6+VLOOKUP($FA732,BM,LOOKUPS!F$5,0)*$FG$6+VLOOKUP($FA732,DIV,LOOKUPS!F$7,0)*$FH$6++VLOOKUP($FA732,SIZE,LOOKUPS!F$11,0)*$FI$6)</f>
        <v>3.2936000000000001</v>
      </c>
      <c r="FF732" s="1">
        <f>IF(ISERROR(VLOOKUP($FA732,MOM,LOOKUPS!G$12,0)*$FB$6+VLOOKUP($FA732,STREV,LOOKUPS!G$10,0)*$FC$6+VLOOKUP($FA732,LTREV,LOOKUPS!G$9,0)*$FD$6+VLOOKUP($FA732,CFP,LOOKUPS!G$6,0)*$FE$6+VLOOKUP($FA732,EP,LOOKUPS!G$8,0)*$FF$6+VLOOKUP($FA732,BM,LOOKUPS!G$5,0)*$FG$6+VLOOKUP($FA732,DIV,LOOKUPS!G$7,0)*$FH$6++VLOOKUP($FA732,SIZE,LOOKUPS!G$11,0)*$FI$6),"",VLOOKUP($FA732,MOM,LOOKUPS!G$12,0)*$FB$6+VLOOKUP($FA732,STREV,LOOKUPS!G$10,0)*$FC$6+VLOOKUP($FA732,LTREV,LOOKUPS!G$9,0)*$FD$6+VLOOKUP($FA732,CFP,LOOKUPS!G$6,0)*$FE$6+VLOOKUP($FA732,EP,LOOKUPS!G$8,0)*$FF$6+VLOOKUP($FA732,BM,LOOKUPS!G$5,0)*$FG$6+VLOOKUP($FA732,DIV,LOOKUPS!G$7,0)*$FH$6++VLOOKUP($FA732,SIZE,LOOKUPS!G$11,0)*$FI$6)</f>
        <v>3.0170000000000003</v>
      </c>
      <c r="FG732" s="1">
        <f>IF(ISERROR(VLOOKUP($FA732,MOM,LOOKUPS!H$12,0)*$FB$6+VLOOKUP($FA732,STREV,LOOKUPS!H$10,0)*$FC$6+VLOOKUP($FA732,LTREV,LOOKUPS!H$9,0)*$FD$6+VLOOKUP($FA732,CFP,LOOKUPS!H$6,0)*$FE$6+VLOOKUP($FA732,EP,LOOKUPS!H$8,0)*$FF$6+VLOOKUP($FA732,BM,LOOKUPS!H$5,0)*$FG$6+VLOOKUP($FA732,DIV,LOOKUPS!H$7,0)*$FH$6++VLOOKUP($FA732,SIZE,LOOKUPS!H$11,0)*$FI$6),"",VLOOKUP($FA732,MOM,LOOKUPS!H$12,0)*$FB$6+VLOOKUP($FA732,STREV,LOOKUPS!H$10,0)*$FC$6+VLOOKUP($FA732,LTREV,LOOKUPS!H$9,0)*$FD$6+VLOOKUP($FA732,CFP,LOOKUPS!H$6,0)*$FE$6+VLOOKUP($FA732,EP,LOOKUPS!H$8,0)*$FF$6+VLOOKUP($FA732,BM,LOOKUPS!H$5,0)*$FG$6+VLOOKUP($FA732,DIV,LOOKUPS!H$7,0)*$FH$6++VLOOKUP($FA732,SIZE,LOOKUPS!H$11,0)*$FI$6)</f>
        <v>2.8580000000000005</v>
      </c>
      <c r="FH732" s="1">
        <f>IF(ISERROR(VLOOKUP($FA732,MOM,LOOKUPS!I$12,0)*$FB$6+VLOOKUP($FA732,STREV,LOOKUPS!I$10,0)*$FC$6+VLOOKUP($FA732,LTREV,LOOKUPS!I$9,0)*$FD$6+VLOOKUP($FA732,CFP,LOOKUPS!I$6,0)*$FE$6+VLOOKUP($FA732,EP,LOOKUPS!I$8,0)*$FF$6+VLOOKUP($FA732,BM,LOOKUPS!I$5,0)*$FG$6+VLOOKUP($FA732,DIV,LOOKUPS!I$7,0)*$FH$6++VLOOKUP($FA732,SIZE,LOOKUPS!I$11,0)*$FI$6),"",VLOOKUP($FA732,MOM,LOOKUPS!I$12,0)*$FB$6+VLOOKUP($FA732,STREV,LOOKUPS!I$10,0)*$FC$6+VLOOKUP($FA732,LTREV,LOOKUPS!I$9,0)*$FD$6+VLOOKUP($FA732,CFP,LOOKUPS!I$6,0)*$FE$6+VLOOKUP($FA732,EP,LOOKUPS!I$8,0)*$FF$6+VLOOKUP($FA732,BM,LOOKUPS!I$5,0)*$FG$6+VLOOKUP($FA732,DIV,LOOKUPS!I$7,0)*$FH$6++VLOOKUP($FA732,SIZE,LOOKUPS!I$11,0)*$FI$6)</f>
        <v>2.956</v>
      </c>
      <c r="FI732" s="1">
        <f>IF(ISERROR(VLOOKUP($FA732,MOM,LOOKUPS!J$12,0)*$FB$6+VLOOKUP($FA732,STREV,LOOKUPS!J$10,0)*$FC$6+VLOOKUP($FA732,LTREV,LOOKUPS!J$9,0)*$FD$6+VLOOKUP($FA732,CFP,LOOKUPS!J$6,0)*$FE$6+VLOOKUP($FA732,EP,LOOKUPS!J$8,0)*$FF$6+VLOOKUP($FA732,BM,LOOKUPS!J$5,0)*$FG$6+VLOOKUP($FA732,DIV,LOOKUPS!J$7,0)*$FH$6++VLOOKUP($FA732,SIZE,LOOKUPS!J$11,0)*$FI$6),"",VLOOKUP($FA732,MOM,LOOKUPS!J$12,0)*$FB$6+VLOOKUP($FA732,STREV,LOOKUPS!J$10,0)*$FC$6+VLOOKUP($FA732,LTREV,LOOKUPS!J$9,0)*$FD$6+VLOOKUP($FA732,CFP,LOOKUPS!J$6,0)*$FE$6+VLOOKUP($FA732,EP,LOOKUPS!J$8,0)*$FF$6+VLOOKUP($FA732,BM,LOOKUPS!J$5,0)*$FG$6+VLOOKUP($FA732,DIV,LOOKUPS!J$7,0)*$FH$6++VLOOKUP($FA732,SIZE,LOOKUPS!J$11,0)*$FI$6)</f>
        <v>3.7989999999999999</v>
      </c>
      <c r="FJ732" s="1">
        <f>IF(ISERROR(VLOOKUP($FA732,MOM,LOOKUPS!K$12,0)*$FB$6+VLOOKUP($FA732,STREV,LOOKUPS!K$10,0)*$FC$6+VLOOKUP($FA732,LTREV,LOOKUPS!K$9,0)*$FD$6+VLOOKUP($FA732,CFP,LOOKUPS!K$6,0)*$FE$6+VLOOKUP($FA732,EP,LOOKUPS!K$8,0)*$FF$6+VLOOKUP($FA732,BM,LOOKUPS!K$5,0)*$FG$6+VLOOKUP($FA732,DIV,LOOKUPS!K$7,0)*$FH$6++VLOOKUP($FA732,SIZE,LOOKUPS!K$11,0)*$FI$6),"",VLOOKUP($FA732,MOM,LOOKUPS!K$12,0)*$FB$6+VLOOKUP($FA732,STREV,LOOKUPS!K$10,0)*$FC$6+VLOOKUP($FA732,LTREV,LOOKUPS!K$9,0)*$FD$6+VLOOKUP($FA732,CFP,LOOKUPS!K$6,0)*$FE$6+VLOOKUP($FA732,EP,LOOKUPS!K$8,0)*$FF$6+VLOOKUP($FA732,BM,LOOKUPS!K$5,0)*$FG$6+VLOOKUP($FA732,DIV,LOOKUPS!K$7,0)*$FH$6++VLOOKUP($FA732,SIZE,LOOKUPS!K$11,0)*$FI$6)</f>
        <v>2.8432000000000004</v>
      </c>
      <c r="FK732" s="1">
        <f>IF(ISERROR(VLOOKUP($FA732,MOM,LOOKUPS!L$12,0)*$FB$6+VLOOKUP($FA732,STREV,LOOKUPS!L$10,0)*$FC$6+VLOOKUP($FA732,LTREV,LOOKUPS!L$9,0)*$FD$6+VLOOKUP($FA732,CFP,LOOKUPS!L$6,0)*$FE$6+VLOOKUP($FA732,EP,LOOKUPS!L$8,0)*$FF$6+VLOOKUP($FA732,BM,LOOKUPS!L$5,0)*$FG$6+VLOOKUP($FA732,DIV,LOOKUPS!L$7,0)*$FH$6++VLOOKUP($FA732,SIZE,LOOKUPS!L$11,0)*$FI$6),"",VLOOKUP($FA732,MOM,LOOKUPS!L$12,0)*$FB$6+VLOOKUP($FA732,STREV,LOOKUPS!L$10,0)*$FC$6+VLOOKUP($FA732,LTREV,LOOKUPS!L$9,0)*$FD$6+VLOOKUP($FA732,CFP,LOOKUPS!L$6,0)*$FE$6+VLOOKUP($FA732,EP,LOOKUPS!L$8,0)*$FF$6+VLOOKUP($FA732,BM,LOOKUPS!L$5,0)*$FG$6+VLOOKUP($FA732,DIV,LOOKUPS!L$7,0)*$FH$6++VLOOKUP($FA732,SIZE,LOOKUPS!L$11,0)*$FI$6)</f>
        <v>5.2164999999999999</v>
      </c>
    </row>
    <row r="733" spans="1:167" x14ac:dyDescent="0.3">
      <c r="A733" s="1">
        <v>198704</v>
      </c>
      <c r="B733" s="1">
        <v>-2.2799999999999998</v>
      </c>
      <c r="C733" s="1">
        <v>-2.4700000000000002</v>
      </c>
      <c r="D733" s="1">
        <v>-2.15</v>
      </c>
      <c r="E733" s="1">
        <v>-3.04</v>
      </c>
      <c r="F733" s="1">
        <v>-2.74</v>
      </c>
      <c r="G733" s="1">
        <v>-2.75</v>
      </c>
      <c r="H733" s="1">
        <v>-2.46</v>
      </c>
      <c r="I733" s="1">
        <v>-1.39</v>
      </c>
      <c r="J733" s="1">
        <v>-1.42</v>
      </c>
      <c r="K733" s="1">
        <v>0.33</v>
      </c>
      <c r="M733" s="1">
        <v>198605</v>
      </c>
      <c r="N733" s="1">
        <v>4.95</v>
      </c>
      <c r="O733" s="1">
        <v>3.16</v>
      </c>
      <c r="P733" s="1">
        <v>4.25</v>
      </c>
      <c r="Q733" s="1">
        <v>3.55</v>
      </c>
      <c r="R733" s="1">
        <v>3.23</v>
      </c>
      <c r="S733" s="1">
        <v>3.14</v>
      </c>
      <c r="T733" s="1">
        <v>4.53</v>
      </c>
      <c r="U733" s="1">
        <v>3.35</v>
      </c>
      <c r="V733" s="1">
        <v>3.57</v>
      </c>
      <c r="W733" s="1">
        <v>3.85</v>
      </c>
      <c r="Y733" s="1">
        <v>199104</v>
      </c>
      <c r="Z733" s="1">
        <v>7.43</v>
      </c>
      <c r="AA733" s="1">
        <v>2.2400000000000002</v>
      </c>
      <c r="AB733" s="1">
        <v>2.44</v>
      </c>
      <c r="AC733" s="1">
        <v>3.26</v>
      </c>
      <c r="AD733" s="1">
        <v>1.1599999999999999</v>
      </c>
      <c r="AE733" s="1">
        <v>1.1100000000000001</v>
      </c>
      <c r="AF733" s="1">
        <v>1.71</v>
      </c>
      <c r="AG733" s="1">
        <v>0.35</v>
      </c>
      <c r="AH733" s="1">
        <v>0.46</v>
      </c>
      <c r="AI733" s="1">
        <v>0.46</v>
      </c>
      <c r="AK733">
        <v>201110</v>
      </c>
      <c r="AL733">
        <v>10.38</v>
      </c>
      <c r="AM733">
        <v>13.73</v>
      </c>
      <c r="AN733">
        <v>12.71</v>
      </c>
      <c r="AO733">
        <v>11.72</v>
      </c>
      <c r="AP733">
        <v>13.65</v>
      </c>
      <c r="AQ733">
        <v>13.36</v>
      </c>
      <c r="AR733">
        <v>13.19</v>
      </c>
      <c r="AS733">
        <v>12.12</v>
      </c>
      <c r="AT733">
        <v>11.39</v>
      </c>
      <c r="AU733">
        <v>13.07</v>
      </c>
      <c r="AV733">
        <v>14.44</v>
      </c>
      <c r="AW733">
        <v>13.98</v>
      </c>
      <c r="AX733">
        <v>12.65</v>
      </c>
      <c r="AY733">
        <v>13.24</v>
      </c>
      <c r="AZ733">
        <v>13.15</v>
      </c>
      <c r="BA733">
        <v>11.79</v>
      </c>
      <c r="BB733">
        <v>12.47</v>
      </c>
      <c r="BC733">
        <v>11.6</v>
      </c>
      <c r="BD733">
        <v>11.23</v>
      </c>
      <c r="BF733" s="1">
        <v>201110</v>
      </c>
      <c r="BG733" s="1">
        <v>11.17</v>
      </c>
      <c r="BH733" s="1">
        <v>14.01</v>
      </c>
      <c r="BI733" s="1">
        <v>12.93</v>
      </c>
      <c r="BJ733" s="1">
        <v>10.92</v>
      </c>
      <c r="BK733" s="1">
        <v>14.41</v>
      </c>
      <c r="BL733" s="1">
        <v>13.37</v>
      </c>
      <c r="BM733" s="1">
        <v>12.87</v>
      </c>
      <c r="BN733" s="1">
        <v>11.58</v>
      </c>
      <c r="BO733" s="1">
        <v>10.84</v>
      </c>
      <c r="BP733" s="1">
        <v>14.37</v>
      </c>
      <c r="BQ733" s="1">
        <v>14.45</v>
      </c>
      <c r="BR733" s="1">
        <v>13.07</v>
      </c>
      <c r="BS733" s="1">
        <v>13.71</v>
      </c>
      <c r="BT733" s="1">
        <v>14.03</v>
      </c>
      <c r="BU733" s="1">
        <v>11.74</v>
      </c>
      <c r="BV733" s="1">
        <v>12.07</v>
      </c>
      <c r="BW733" s="1">
        <v>11.15</v>
      </c>
      <c r="BX733" s="1">
        <v>11.19</v>
      </c>
      <c r="BY733" s="1">
        <v>10.51</v>
      </c>
      <c r="CA733" s="1">
        <v>198610</v>
      </c>
      <c r="CB733" s="1">
        <v>-1.34</v>
      </c>
      <c r="CC733" s="1">
        <v>3.63</v>
      </c>
      <c r="CD733" s="1">
        <v>2.97</v>
      </c>
      <c r="CE733" s="1">
        <v>1.63</v>
      </c>
      <c r="CF733" s="1">
        <v>3.5</v>
      </c>
      <c r="CG733" s="1">
        <v>3.28</v>
      </c>
      <c r="CH733" s="1">
        <v>2.57</v>
      </c>
      <c r="CI733" s="1">
        <v>3.31</v>
      </c>
      <c r="CJ733" s="1">
        <v>1.52</v>
      </c>
      <c r="CK733" s="1">
        <v>2.27</v>
      </c>
      <c r="CL733" s="1">
        <v>6.26</v>
      </c>
      <c r="CM733" s="1">
        <v>4.08</v>
      </c>
      <c r="CN733" s="1">
        <v>2.38</v>
      </c>
      <c r="CO733" s="1">
        <v>3.06</v>
      </c>
      <c r="CP733" s="1">
        <v>2.0099999999999998</v>
      </c>
      <c r="CQ733" s="1">
        <v>4.5999999999999996</v>
      </c>
      <c r="CR733" s="1">
        <v>1.92</v>
      </c>
      <c r="CS733" s="1">
        <v>2.0699999999999998</v>
      </c>
      <c r="CT733" s="1">
        <v>1.18</v>
      </c>
      <c r="CV733" s="1">
        <v>198710</v>
      </c>
      <c r="CW733" s="1">
        <v>-30.31</v>
      </c>
      <c r="CX733" s="1">
        <v>-27.19</v>
      </c>
      <c r="CY733" s="1">
        <v>-25.01</v>
      </c>
      <c r="CZ733" s="1">
        <v>-17.559999999999999</v>
      </c>
      <c r="DA733" s="1">
        <v>-27.71</v>
      </c>
      <c r="DB733" s="1">
        <v>-26.09</v>
      </c>
      <c r="DC733" s="1">
        <v>-24.95</v>
      </c>
      <c r="DD733" s="1">
        <v>-23.03</v>
      </c>
      <c r="DE733" s="1">
        <v>-14.26</v>
      </c>
      <c r="DF733" s="1">
        <v>-28.64</v>
      </c>
      <c r="DG733" s="1">
        <v>-26.81</v>
      </c>
      <c r="DH733" s="1">
        <v>-25.94</v>
      </c>
      <c r="DI733" s="1">
        <v>-26.24</v>
      </c>
      <c r="DJ733" s="1">
        <v>-25.14</v>
      </c>
      <c r="DK733" s="1">
        <v>-24.75</v>
      </c>
      <c r="DL733" s="1">
        <v>-23.98</v>
      </c>
      <c r="DM733" s="1">
        <v>-22.09</v>
      </c>
      <c r="DN733" s="1">
        <v>-17.100000000000001</v>
      </c>
      <c r="DO733" s="1">
        <v>-10.27</v>
      </c>
      <c r="DQ733" s="1">
        <v>198610</v>
      </c>
      <c r="DR733" s="1">
        <v>-99.99</v>
      </c>
      <c r="DS733" s="1">
        <v>1.73</v>
      </c>
      <c r="DT733" s="1">
        <v>3.99</v>
      </c>
      <c r="DU733" s="1">
        <v>6.56</v>
      </c>
      <c r="DV733" s="1">
        <v>1.46</v>
      </c>
      <c r="DW733" s="1">
        <v>4.16</v>
      </c>
      <c r="DX733" s="1">
        <v>3.37</v>
      </c>
      <c r="DY733" s="1">
        <v>5.75</v>
      </c>
      <c r="DZ733" s="1">
        <v>6.76</v>
      </c>
      <c r="EA733" s="1">
        <v>1.22</v>
      </c>
      <c r="EB733" s="1">
        <v>2.56</v>
      </c>
      <c r="EC733" s="1">
        <v>4.16</v>
      </c>
      <c r="ED733" s="1">
        <v>4.17</v>
      </c>
      <c r="EE733" s="1">
        <v>3.49</v>
      </c>
      <c r="EF733" s="1">
        <v>3.22</v>
      </c>
      <c r="EG733" s="1">
        <v>5.34</v>
      </c>
      <c r="EH733" s="1">
        <v>6.21</v>
      </c>
      <c r="EI733" s="1">
        <v>6.48</v>
      </c>
      <c r="EJ733" s="1">
        <v>7.09</v>
      </c>
      <c r="EL733">
        <v>198610</v>
      </c>
      <c r="EM733">
        <v>4.66</v>
      </c>
      <c r="EN733">
        <v>-2.48</v>
      </c>
      <c r="EO733">
        <v>-1.37</v>
      </c>
      <c r="EP733">
        <v>0.46</v>
      </c>
      <c r="ER733" s="1">
        <v>198704</v>
      </c>
      <c r="ES733" s="1">
        <v>0.26</v>
      </c>
      <c r="EU733" s="1">
        <v>198605</v>
      </c>
      <c r="EV733" s="1">
        <v>0.98</v>
      </c>
      <c r="EX733" s="1">
        <v>199104</v>
      </c>
      <c r="EY733" s="1">
        <v>-1.18</v>
      </c>
      <c r="FA733" s="1">
        <v>198704</v>
      </c>
      <c r="FB733" s="1">
        <f>IF(ISERROR(VLOOKUP($FA733,MOM,LOOKUPS!C$12,0)*$FB$6+VLOOKUP($FA733,STREV,LOOKUPS!C$10,0)*$FC$6+VLOOKUP($FA733,LTREV,LOOKUPS!C$9,0)*$FD$6+VLOOKUP($FA733,CFP,LOOKUPS!C$6,0)*$FE$6+VLOOKUP($FA733,EP,LOOKUPS!C$8,0)*$FF$6+VLOOKUP($FA733,BM,LOOKUPS!C$5,0)*$FG$6+VLOOKUP($FA733,DIV,LOOKUPS!C$7,0)*$FH$6++VLOOKUP($FA733,SIZE,LOOKUPS!C$11,0)*$FI$6),"",VLOOKUP($FA733,MOM,LOOKUPS!C$12,0)*$FB$6+VLOOKUP($FA733,STREV,LOOKUPS!C$10,0)*$FC$6+VLOOKUP($FA733,LTREV,LOOKUPS!C$9,0)*$FD$6+VLOOKUP($FA733,CFP,LOOKUPS!C$6,0)*$FE$6+VLOOKUP($FA733,EP,LOOKUPS!C$8,0)*$FF$6+VLOOKUP($FA733,BM,LOOKUPS!C$5,0)*$FG$6+VLOOKUP($FA733,DIV,LOOKUPS!C$7,0)*$FH$6++VLOOKUP($FA733,SIZE,LOOKUPS!C$11,0)*$FI$6)</f>
        <v>-2.4386999999999999</v>
      </c>
      <c r="FC733" s="1">
        <f>IF(ISERROR(VLOOKUP($FA733,MOM,LOOKUPS!D$12,0)*$FB$6+VLOOKUP($FA733,STREV,LOOKUPS!D$10,0)*$FC$6+VLOOKUP($FA733,LTREV,LOOKUPS!D$9,0)*$FD$6+VLOOKUP($FA733,CFP,LOOKUPS!D$6,0)*$FE$6+VLOOKUP($FA733,EP,LOOKUPS!D$8,0)*$FF$6+VLOOKUP($FA733,BM,LOOKUPS!D$5,0)*$FG$6+VLOOKUP($FA733,DIV,LOOKUPS!D$7,0)*$FH$6++VLOOKUP($FA733,SIZE,LOOKUPS!D$11,0)*$FI$6),"",VLOOKUP($FA733,MOM,LOOKUPS!D$12,0)*$FB$6+VLOOKUP($FA733,STREV,LOOKUPS!D$10,0)*$FC$6+VLOOKUP($FA733,LTREV,LOOKUPS!D$9,0)*$FD$6+VLOOKUP($FA733,CFP,LOOKUPS!D$6,0)*$FE$6+VLOOKUP($FA733,EP,LOOKUPS!D$8,0)*$FF$6+VLOOKUP($FA733,BM,LOOKUPS!D$5,0)*$FG$6+VLOOKUP($FA733,DIV,LOOKUPS!D$7,0)*$FH$6++VLOOKUP($FA733,SIZE,LOOKUPS!D$11,0)*$FI$6)</f>
        <v>-2.7887000000000004</v>
      </c>
      <c r="FD733" s="1">
        <f>IF(ISERROR(VLOOKUP($FA733,MOM,LOOKUPS!E$12,0)*$FB$6+VLOOKUP($FA733,STREV,LOOKUPS!E$10,0)*$FC$6+VLOOKUP($FA733,LTREV,LOOKUPS!E$9,0)*$FD$6+VLOOKUP($FA733,CFP,LOOKUPS!E$6,0)*$FE$6+VLOOKUP($FA733,EP,LOOKUPS!E$8,0)*$FF$6+VLOOKUP($FA733,BM,LOOKUPS!E$5,0)*$FG$6+VLOOKUP($FA733,DIV,LOOKUPS!E$7,0)*$FH$6++VLOOKUP($FA733,SIZE,LOOKUPS!E$11,0)*$FI$6),"",VLOOKUP($FA733,MOM,LOOKUPS!E$12,0)*$FB$6+VLOOKUP($FA733,STREV,LOOKUPS!E$10,0)*$FC$6+VLOOKUP($FA733,LTREV,LOOKUPS!E$9,0)*$FD$6+VLOOKUP($FA733,CFP,LOOKUPS!E$6,0)*$FE$6+VLOOKUP($FA733,EP,LOOKUPS!E$8,0)*$FF$6+VLOOKUP($FA733,BM,LOOKUPS!E$5,0)*$FG$6+VLOOKUP($FA733,DIV,LOOKUPS!E$7,0)*$FH$6++VLOOKUP($FA733,SIZE,LOOKUPS!E$11,0)*$FI$6)</f>
        <v>-1.8403</v>
      </c>
      <c r="FE733" s="1">
        <f>IF(ISERROR(VLOOKUP($FA733,MOM,LOOKUPS!F$12,0)*$FB$6+VLOOKUP($FA733,STREV,LOOKUPS!F$10,0)*$FC$6+VLOOKUP($FA733,LTREV,LOOKUPS!F$9,0)*$FD$6+VLOOKUP($FA733,CFP,LOOKUPS!F$6,0)*$FE$6+VLOOKUP($FA733,EP,LOOKUPS!F$8,0)*$FF$6+VLOOKUP($FA733,BM,LOOKUPS!F$5,0)*$FG$6+VLOOKUP($FA733,DIV,LOOKUPS!F$7,0)*$FH$6++VLOOKUP($FA733,SIZE,LOOKUPS!F$11,0)*$FI$6),"",VLOOKUP($FA733,MOM,LOOKUPS!F$12,0)*$FB$6+VLOOKUP($FA733,STREV,LOOKUPS!F$10,0)*$FC$6+VLOOKUP($FA733,LTREV,LOOKUPS!F$9,0)*$FD$6+VLOOKUP($FA733,CFP,LOOKUPS!F$6,0)*$FE$6+VLOOKUP($FA733,EP,LOOKUPS!F$8,0)*$FF$6+VLOOKUP($FA733,BM,LOOKUPS!F$5,0)*$FG$6+VLOOKUP($FA733,DIV,LOOKUPS!F$7,0)*$FH$6++VLOOKUP($FA733,SIZE,LOOKUPS!F$11,0)*$FI$6)</f>
        <v>-2.9446000000000003</v>
      </c>
      <c r="FF733" s="1">
        <f>IF(ISERROR(VLOOKUP($FA733,MOM,LOOKUPS!G$12,0)*$FB$6+VLOOKUP($FA733,STREV,LOOKUPS!G$10,0)*$FC$6+VLOOKUP($FA733,LTREV,LOOKUPS!G$9,0)*$FD$6+VLOOKUP($FA733,CFP,LOOKUPS!G$6,0)*$FE$6+VLOOKUP($FA733,EP,LOOKUPS!G$8,0)*$FF$6+VLOOKUP($FA733,BM,LOOKUPS!G$5,0)*$FG$6+VLOOKUP($FA733,DIV,LOOKUPS!G$7,0)*$FH$6++VLOOKUP($FA733,SIZE,LOOKUPS!G$11,0)*$FI$6),"",VLOOKUP($FA733,MOM,LOOKUPS!G$12,0)*$FB$6+VLOOKUP($FA733,STREV,LOOKUPS!G$10,0)*$FC$6+VLOOKUP($FA733,LTREV,LOOKUPS!G$9,0)*$FD$6+VLOOKUP($FA733,CFP,LOOKUPS!G$6,0)*$FE$6+VLOOKUP($FA733,EP,LOOKUPS!G$8,0)*$FF$6+VLOOKUP($FA733,BM,LOOKUPS!G$5,0)*$FG$6+VLOOKUP($FA733,DIV,LOOKUPS!G$7,0)*$FH$6++VLOOKUP($FA733,SIZE,LOOKUPS!G$11,0)*$FI$6)</f>
        <v>-2.4217000000000004</v>
      </c>
      <c r="FG733" s="1">
        <f>IF(ISERROR(VLOOKUP($FA733,MOM,LOOKUPS!H$12,0)*$FB$6+VLOOKUP($FA733,STREV,LOOKUPS!H$10,0)*$FC$6+VLOOKUP($FA733,LTREV,LOOKUPS!H$9,0)*$FD$6+VLOOKUP($FA733,CFP,LOOKUPS!H$6,0)*$FE$6+VLOOKUP($FA733,EP,LOOKUPS!H$8,0)*$FF$6+VLOOKUP($FA733,BM,LOOKUPS!H$5,0)*$FG$6+VLOOKUP($FA733,DIV,LOOKUPS!H$7,0)*$FH$6++VLOOKUP($FA733,SIZE,LOOKUPS!H$11,0)*$FI$6),"",VLOOKUP($FA733,MOM,LOOKUPS!H$12,0)*$FB$6+VLOOKUP($FA733,STREV,LOOKUPS!H$10,0)*$FC$6+VLOOKUP($FA733,LTREV,LOOKUPS!H$9,0)*$FD$6+VLOOKUP($FA733,CFP,LOOKUPS!H$6,0)*$FE$6+VLOOKUP($FA733,EP,LOOKUPS!H$8,0)*$FF$6+VLOOKUP($FA733,BM,LOOKUPS!H$5,0)*$FG$6+VLOOKUP($FA733,DIV,LOOKUPS!H$7,0)*$FH$6++VLOOKUP($FA733,SIZE,LOOKUPS!H$11,0)*$FI$6)</f>
        <v>-2.1401000000000003</v>
      </c>
      <c r="FH733" s="1">
        <f>IF(ISERROR(VLOOKUP($FA733,MOM,LOOKUPS!I$12,0)*$FB$6+VLOOKUP($FA733,STREV,LOOKUPS!I$10,0)*$FC$6+VLOOKUP($FA733,LTREV,LOOKUPS!I$9,0)*$FD$6+VLOOKUP($FA733,CFP,LOOKUPS!I$6,0)*$FE$6+VLOOKUP($FA733,EP,LOOKUPS!I$8,0)*$FF$6+VLOOKUP($FA733,BM,LOOKUPS!I$5,0)*$FG$6+VLOOKUP($FA733,DIV,LOOKUPS!I$7,0)*$FH$6++VLOOKUP($FA733,SIZE,LOOKUPS!I$11,0)*$FI$6),"",VLOOKUP($FA733,MOM,LOOKUPS!I$12,0)*$FB$6+VLOOKUP($FA733,STREV,LOOKUPS!I$10,0)*$FC$6+VLOOKUP($FA733,LTREV,LOOKUPS!I$9,0)*$FD$6+VLOOKUP($FA733,CFP,LOOKUPS!I$6,0)*$FE$6+VLOOKUP($FA733,EP,LOOKUPS!I$8,0)*$FF$6+VLOOKUP($FA733,BM,LOOKUPS!I$5,0)*$FG$6+VLOOKUP($FA733,DIV,LOOKUPS!I$7,0)*$FH$6++VLOOKUP($FA733,SIZE,LOOKUPS!I$11,0)*$FI$6)</f>
        <v>-1.3053000000000001</v>
      </c>
      <c r="FI733" s="1">
        <f>IF(ISERROR(VLOOKUP($FA733,MOM,LOOKUPS!J$12,0)*$FB$6+VLOOKUP($FA733,STREV,LOOKUPS!J$10,0)*$FC$6+VLOOKUP($FA733,LTREV,LOOKUPS!J$9,0)*$FD$6+VLOOKUP($FA733,CFP,LOOKUPS!J$6,0)*$FE$6+VLOOKUP($FA733,EP,LOOKUPS!J$8,0)*$FF$6+VLOOKUP($FA733,BM,LOOKUPS!J$5,0)*$FG$6+VLOOKUP($FA733,DIV,LOOKUPS!J$7,0)*$FH$6++VLOOKUP($FA733,SIZE,LOOKUPS!J$11,0)*$FI$6),"",VLOOKUP($FA733,MOM,LOOKUPS!J$12,0)*$FB$6+VLOOKUP($FA733,STREV,LOOKUPS!J$10,0)*$FC$6+VLOOKUP($FA733,LTREV,LOOKUPS!J$9,0)*$FD$6+VLOOKUP($FA733,CFP,LOOKUPS!J$6,0)*$FE$6+VLOOKUP($FA733,EP,LOOKUPS!J$8,0)*$FF$6+VLOOKUP($FA733,BM,LOOKUPS!J$5,0)*$FG$6+VLOOKUP($FA733,DIV,LOOKUPS!J$7,0)*$FH$6++VLOOKUP($FA733,SIZE,LOOKUPS!J$11,0)*$FI$6)</f>
        <v>-1.875</v>
      </c>
      <c r="FJ733" s="1">
        <f>IF(ISERROR(VLOOKUP($FA733,MOM,LOOKUPS!K$12,0)*$FB$6+VLOOKUP($FA733,STREV,LOOKUPS!K$10,0)*$FC$6+VLOOKUP($FA733,LTREV,LOOKUPS!K$9,0)*$FD$6+VLOOKUP($FA733,CFP,LOOKUPS!K$6,0)*$FE$6+VLOOKUP($FA733,EP,LOOKUPS!K$8,0)*$FF$6+VLOOKUP($FA733,BM,LOOKUPS!K$5,0)*$FG$6+VLOOKUP($FA733,DIV,LOOKUPS!K$7,0)*$FH$6++VLOOKUP($FA733,SIZE,LOOKUPS!K$11,0)*$FI$6),"",VLOOKUP($FA733,MOM,LOOKUPS!K$12,0)*$FB$6+VLOOKUP($FA733,STREV,LOOKUPS!K$10,0)*$FC$6+VLOOKUP($FA733,LTREV,LOOKUPS!K$9,0)*$FD$6+VLOOKUP($FA733,CFP,LOOKUPS!K$6,0)*$FE$6+VLOOKUP($FA733,EP,LOOKUPS!K$8,0)*$FF$6+VLOOKUP($FA733,BM,LOOKUPS!K$5,0)*$FG$6+VLOOKUP($FA733,DIV,LOOKUPS!K$7,0)*$FH$6++VLOOKUP($FA733,SIZE,LOOKUPS!K$11,0)*$FI$6)</f>
        <v>-1.9354</v>
      </c>
      <c r="FK733" s="1">
        <f>IF(ISERROR(VLOOKUP($FA733,MOM,LOOKUPS!L$12,0)*$FB$6+VLOOKUP($FA733,STREV,LOOKUPS!L$10,0)*$FC$6+VLOOKUP($FA733,LTREV,LOOKUPS!L$9,0)*$FD$6+VLOOKUP($FA733,CFP,LOOKUPS!L$6,0)*$FE$6+VLOOKUP($FA733,EP,LOOKUPS!L$8,0)*$FF$6+VLOOKUP($FA733,BM,LOOKUPS!L$5,0)*$FG$6+VLOOKUP($FA733,DIV,LOOKUPS!L$7,0)*$FH$6++VLOOKUP($FA733,SIZE,LOOKUPS!L$11,0)*$FI$6),"",VLOOKUP($FA733,MOM,LOOKUPS!L$12,0)*$FB$6+VLOOKUP($FA733,STREV,LOOKUPS!L$10,0)*$FC$6+VLOOKUP($FA733,LTREV,LOOKUPS!L$9,0)*$FD$6+VLOOKUP($FA733,CFP,LOOKUPS!L$6,0)*$FE$6+VLOOKUP($FA733,EP,LOOKUPS!L$8,0)*$FF$6+VLOOKUP($FA733,BM,LOOKUPS!L$5,0)*$FG$6+VLOOKUP($FA733,DIV,LOOKUPS!L$7,0)*$FH$6++VLOOKUP($FA733,SIZE,LOOKUPS!L$11,0)*$FI$6)</f>
        <v>-0.2359</v>
      </c>
    </row>
    <row r="734" spans="1:167" x14ac:dyDescent="0.3">
      <c r="A734" s="1">
        <v>198705</v>
      </c>
      <c r="B734" s="1">
        <v>1.39</v>
      </c>
      <c r="C734" s="1">
        <v>-0.17</v>
      </c>
      <c r="D734" s="1">
        <v>-0.55000000000000004</v>
      </c>
      <c r="E734" s="1">
        <v>0.09</v>
      </c>
      <c r="F734" s="1">
        <v>-0.01</v>
      </c>
      <c r="G734" s="1">
        <v>-0.2</v>
      </c>
      <c r="H734" s="1">
        <v>0.82</v>
      </c>
      <c r="I734" s="1">
        <v>-0.12</v>
      </c>
      <c r="J734" s="1">
        <v>0.03</v>
      </c>
      <c r="K734" s="1">
        <v>0.82</v>
      </c>
      <c r="M734" s="1">
        <v>198606</v>
      </c>
      <c r="N734" s="1">
        <v>-1.06</v>
      </c>
      <c r="O734" s="1">
        <v>0.99</v>
      </c>
      <c r="P734" s="1">
        <v>1.83</v>
      </c>
      <c r="Q734" s="1">
        <v>1.74</v>
      </c>
      <c r="R734" s="1">
        <v>1.38</v>
      </c>
      <c r="S734" s="1">
        <v>0.71</v>
      </c>
      <c r="T734" s="1">
        <v>2.1800000000000002</v>
      </c>
      <c r="U734" s="1">
        <v>0.45</v>
      </c>
      <c r="V734" s="1">
        <v>1.55</v>
      </c>
      <c r="W734" s="1">
        <v>1.42</v>
      </c>
      <c r="Y734" s="1">
        <v>199105</v>
      </c>
      <c r="Z734" s="1">
        <v>2.92</v>
      </c>
      <c r="AA734" s="1">
        <v>3.17</v>
      </c>
      <c r="AB734" s="1">
        <v>2.71</v>
      </c>
      <c r="AC734" s="1">
        <v>3.73</v>
      </c>
      <c r="AD734" s="1">
        <v>3.15</v>
      </c>
      <c r="AE734" s="1">
        <v>3.9</v>
      </c>
      <c r="AF734" s="1">
        <v>3.05</v>
      </c>
      <c r="AG734" s="1">
        <v>3.74</v>
      </c>
      <c r="AH734" s="1">
        <v>4.1399999999999997</v>
      </c>
      <c r="AI734" s="1">
        <v>3.24</v>
      </c>
      <c r="AK734">
        <v>201111</v>
      </c>
      <c r="AL734">
        <v>-5.03</v>
      </c>
      <c r="AM734">
        <v>-1.39</v>
      </c>
      <c r="AN734">
        <v>0.2</v>
      </c>
      <c r="AO734">
        <v>-0.63</v>
      </c>
      <c r="AP734">
        <v>-1.38</v>
      </c>
      <c r="AQ734">
        <v>-0.57999999999999996</v>
      </c>
      <c r="AR734">
        <v>0.11</v>
      </c>
      <c r="AS734">
        <v>0.25</v>
      </c>
      <c r="AT734">
        <v>-1.03</v>
      </c>
      <c r="AU734">
        <v>-1.57</v>
      </c>
      <c r="AV734">
        <v>-1.1000000000000001</v>
      </c>
      <c r="AW734">
        <v>-1.42</v>
      </c>
      <c r="AX734">
        <v>0.37</v>
      </c>
      <c r="AY734">
        <v>0.55000000000000004</v>
      </c>
      <c r="AZ734">
        <v>-0.38</v>
      </c>
      <c r="BA734">
        <v>0.23</v>
      </c>
      <c r="BB734">
        <v>0.28000000000000003</v>
      </c>
      <c r="BC734">
        <v>-0.55000000000000004</v>
      </c>
      <c r="BD734">
        <v>-1.38</v>
      </c>
      <c r="BF734" s="1">
        <v>201111</v>
      </c>
      <c r="BG734" s="1">
        <v>-4.7300000000000004</v>
      </c>
      <c r="BH734" s="1">
        <v>-0.67</v>
      </c>
      <c r="BI734" s="1">
        <v>0.32</v>
      </c>
      <c r="BJ734" s="1">
        <v>-1.04</v>
      </c>
      <c r="BK734" s="1">
        <v>-0.88</v>
      </c>
      <c r="BL734" s="1">
        <v>0.05</v>
      </c>
      <c r="BM734" s="1">
        <v>0</v>
      </c>
      <c r="BN734" s="1">
        <v>0.18</v>
      </c>
      <c r="BO734" s="1">
        <v>-1.22</v>
      </c>
      <c r="BP734" s="1">
        <v>-1.05</v>
      </c>
      <c r="BQ734" s="1">
        <v>-0.7</v>
      </c>
      <c r="BR734" s="1">
        <v>-0.18</v>
      </c>
      <c r="BS734" s="1">
        <v>0.33</v>
      </c>
      <c r="BT734" s="1">
        <v>0.84</v>
      </c>
      <c r="BU734" s="1">
        <v>-0.82</v>
      </c>
      <c r="BV734" s="1">
        <v>1.01</v>
      </c>
      <c r="BW734" s="1">
        <v>-0.56999999999999995</v>
      </c>
      <c r="BX734" s="1">
        <v>-0.67</v>
      </c>
      <c r="BY734" s="1">
        <v>-1.72</v>
      </c>
      <c r="CA734" s="1">
        <v>198611</v>
      </c>
      <c r="CB734" s="1">
        <v>-2.74</v>
      </c>
      <c r="CC734" s="1">
        <v>-0.93</v>
      </c>
      <c r="CD734" s="1">
        <v>-0.11</v>
      </c>
      <c r="CE734" s="1">
        <v>-0.35</v>
      </c>
      <c r="CF734" s="1">
        <v>-1.62</v>
      </c>
      <c r="CG734" s="1">
        <v>0.45</v>
      </c>
      <c r="CH734" s="1">
        <v>-0.18</v>
      </c>
      <c r="CI734" s="1">
        <v>0.42</v>
      </c>
      <c r="CJ734" s="1">
        <v>-0.57999999999999996</v>
      </c>
      <c r="CK734" s="1">
        <v>-1.88</v>
      </c>
      <c r="CL734" s="1">
        <v>-1.02</v>
      </c>
      <c r="CM734" s="1">
        <v>1.32</v>
      </c>
      <c r="CN734" s="1">
        <v>-0.54</v>
      </c>
      <c r="CO734" s="1">
        <v>-0.08</v>
      </c>
      <c r="CP734" s="1">
        <v>-0.28999999999999998</v>
      </c>
      <c r="CQ734" s="1">
        <v>0.57999999999999996</v>
      </c>
      <c r="CR734" s="1">
        <v>0.25</v>
      </c>
      <c r="CS734" s="1">
        <v>0.14000000000000001</v>
      </c>
      <c r="CT734" s="1">
        <v>-1.04</v>
      </c>
      <c r="CV734" s="1">
        <v>198711</v>
      </c>
      <c r="CW734" s="1">
        <v>-6.78</v>
      </c>
      <c r="CX734" s="1">
        <v>-4.49</v>
      </c>
      <c r="CY734" s="1">
        <v>-3.51</v>
      </c>
      <c r="CZ734" s="1">
        <v>-2.6</v>
      </c>
      <c r="DA734" s="1">
        <v>-4.84</v>
      </c>
      <c r="DB734" s="1">
        <v>-3.26</v>
      </c>
      <c r="DC734" s="1">
        <v>-4.28</v>
      </c>
      <c r="DD734" s="1">
        <v>-3.05</v>
      </c>
      <c r="DE734" s="1">
        <v>-2.1</v>
      </c>
      <c r="DF734" s="1">
        <v>-4.93</v>
      </c>
      <c r="DG734" s="1">
        <v>-4.74</v>
      </c>
      <c r="DH734" s="1">
        <v>-3.68</v>
      </c>
      <c r="DI734" s="1">
        <v>-2.83</v>
      </c>
      <c r="DJ734" s="1">
        <v>-4.33</v>
      </c>
      <c r="DK734" s="1">
        <v>-4.22</v>
      </c>
      <c r="DL734" s="1">
        <v>-2.81</v>
      </c>
      <c r="DM734" s="1">
        <v>-3.28</v>
      </c>
      <c r="DN734" s="1">
        <v>-2.56</v>
      </c>
      <c r="DO734" s="1">
        <v>-1.47</v>
      </c>
      <c r="DQ734" s="1">
        <v>198611</v>
      </c>
      <c r="DR734" s="1">
        <v>-99.99</v>
      </c>
      <c r="DS734" s="1">
        <v>-1.24</v>
      </c>
      <c r="DT734" s="1">
        <v>-0.08</v>
      </c>
      <c r="DU734" s="1">
        <v>1.34</v>
      </c>
      <c r="DV734" s="1">
        <v>-1.34</v>
      </c>
      <c r="DW734" s="1">
        <v>-0.39</v>
      </c>
      <c r="DX734" s="1">
        <v>-7.0000000000000007E-2</v>
      </c>
      <c r="DY734" s="1">
        <v>0.82</v>
      </c>
      <c r="DZ734" s="1">
        <v>1.6</v>
      </c>
      <c r="EA734" s="1">
        <v>-1.53</v>
      </c>
      <c r="EB734" s="1">
        <v>-0.53</v>
      </c>
      <c r="EC734" s="1">
        <v>-0.27</v>
      </c>
      <c r="ED734" s="1">
        <v>-0.53</v>
      </c>
      <c r="EE734" s="1">
        <v>0.11</v>
      </c>
      <c r="EF734" s="1">
        <v>-0.3</v>
      </c>
      <c r="EG734" s="1">
        <v>0.77</v>
      </c>
      <c r="EH734" s="1">
        <v>0.88</v>
      </c>
      <c r="EI734" s="1">
        <v>1.47</v>
      </c>
      <c r="EJ734" s="1">
        <v>1.75</v>
      </c>
      <c r="EL734">
        <v>198611</v>
      </c>
      <c r="EM734">
        <v>1.17</v>
      </c>
      <c r="EN734">
        <v>-1.92</v>
      </c>
      <c r="EO734">
        <v>-0.13</v>
      </c>
      <c r="EP734">
        <v>0.39</v>
      </c>
      <c r="ER734" s="1">
        <v>198705</v>
      </c>
      <c r="ES734" s="1">
        <v>-0.68</v>
      </c>
      <c r="EU734" s="1">
        <v>198606</v>
      </c>
      <c r="EV734" s="1">
        <v>-2.35</v>
      </c>
      <c r="EX734" s="1">
        <v>199105</v>
      </c>
      <c r="EY734" s="1">
        <v>1.34</v>
      </c>
      <c r="FA734" s="1">
        <v>198705</v>
      </c>
      <c r="FB734" s="1">
        <f>IF(ISERROR(VLOOKUP($FA734,MOM,LOOKUPS!C$12,0)*$FB$6+VLOOKUP($FA734,STREV,LOOKUPS!C$10,0)*$FC$6+VLOOKUP($FA734,LTREV,LOOKUPS!C$9,0)*$FD$6+VLOOKUP($FA734,CFP,LOOKUPS!C$6,0)*$FE$6+VLOOKUP($FA734,EP,LOOKUPS!C$8,0)*$FF$6+VLOOKUP($FA734,BM,LOOKUPS!C$5,0)*$FG$6+VLOOKUP($FA734,DIV,LOOKUPS!C$7,0)*$FH$6++VLOOKUP($FA734,SIZE,LOOKUPS!C$11,0)*$FI$6),"",VLOOKUP($FA734,MOM,LOOKUPS!C$12,0)*$FB$6+VLOOKUP($FA734,STREV,LOOKUPS!C$10,0)*$FC$6+VLOOKUP($FA734,LTREV,LOOKUPS!C$9,0)*$FD$6+VLOOKUP($FA734,CFP,LOOKUPS!C$6,0)*$FE$6+VLOOKUP($FA734,EP,LOOKUPS!C$8,0)*$FF$6+VLOOKUP($FA734,BM,LOOKUPS!C$5,0)*$FG$6+VLOOKUP($FA734,DIV,LOOKUPS!C$7,0)*$FH$6++VLOOKUP($FA734,SIZE,LOOKUPS!C$11,0)*$FI$6)</f>
        <v>0.33099999999999996</v>
      </c>
      <c r="FC734" s="1">
        <f>IF(ISERROR(VLOOKUP($FA734,MOM,LOOKUPS!D$12,0)*$FB$6+VLOOKUP($FA734,STREV,LOOKUPS!D$10,0)*$FC$6+VLOOKUP($FA734,LTREV,LOOKUPS!D$9,0)*$FD$6+VLOOKUP($FA734,CFP,LOOKUPS!D$6,0)*$FE$6+VLOOKUP($FA734,EP,LOOKUPS!D$8,0)*$FF$6+VLOOKUP($FA734,BM,LOOKUPS!D$5,0)*$FG$6+VLOOKUP($FA734,DIV,LOOKUPS!D$7,0)*$FH$6++VLOOKUP($FA734,SIZE,LOOKUPS!D$11,0)*$FI$6),"",VLOOKUP($FA734,MOM,LOOKUPS!D$12,0)*$FB$6+VLOOKUP($FA734,STREV,LOOKUPS!D$10,0)*$FC$6+VLOOKUP($FA734,LTREV,LOOKUPS!D$9,0)*$FD$6+VLOOKUP($FA734,CFP,LOOKUPS!D$6,0)*$FE$6+VLOOKUP($FA734,EP,LOOKUPS!D$8,0)*$FF$6+VLOOKUP($FA734,BM,LOOKUPS!D$5,0)*$FG$6+VLOOKUP($FA734,DIV,LOOKUPS!D$7,0)*$FH$6++VLOOKUP($FA734,SIZE,LOOKUPS!D$11,0)*$FI$6)</f>
        <v>0.49580000000000002</v>
      </c>
      <c r="FD734" s="1">
        <f>IF(ISERROR(VLOOKUP($FA734,MOM,LOOKUPS!E$12,0)*$FB$6+VLOOKUP($FA734,STREV,LOOKUPS!E$10,0)*$FC$6+VLOOKUP($FA734,LTREV,LOOKUPS!E$9,0)*$FD$6+VLOOKUP($FA734,CFP,LOOKUPS!E$6,0)*$FE$6+VLOOKUP($FA734,EP,LOOKUPS!E$8,0)*$FF$6+VLOOKUP($FA734,BM,LOOKUPS!E$5,0)*$FG$6+VLOOKUP($FA734,DIV,LOOKUPS!E$7,0)*$FH$6++VLOOKUP($FA734,SIZE,LOOKUPS!E$11,0)*$FI$6),"",VLOOKUP($FA734,MOM,LOOKUPS!E$12,0)*$FB$6+VLOOKUP($FA734,STREV,LOOKUPS!E$10,0)*$FC$6+VLOOKUP($FA734,LTREV,LOOKUPS!E$9,0)*$FD$6+VLOOKUP($FA734,CFP,LOOKUPS!E$6,0)*$FE$6+VLOOKUP($FA734,EP,LOOKUPS!E$8,0)*$FF$6+VLOOKUP($FA734,BM,LOOKUPS!E$5,0)*$FG$6+VLOOKUP($FA734,DIV,LOOKUPS!E$7,0)*$FH$6++VLOOKUP($FA734,SIZE,LOOKUPS!E$11,0)*$FI$6)</f>
        <v>-0.70200000000000007</v>
      </c>
      <c r="FE734" s="1">
        <f>IF(ISERROR(VLOOKUP($FA734,MOM,LOOKUPS!F$12,0)*$FB$6+VLOOKUP($FA734,STREV,LOOKUPS!F$10,0)*$FC$6+VLOOKUP($FA734,LTREV,LOOKUPS!F$9,0)*$FD$6+VLOOKUP($FA734,CFP,LOOKUPS!F$6,0)*$FE$6+VLOOKUP($FA734,EP,LOOKUPS!F$8,0)*$FF$6+VLOOKUP($FA734,BM,LOOKUPS!F$5,0)*$FG$6+VLOOKUP($FA734,DIV,LOOKUPS!F$7,0)*$FH$6++VLOOKUP($FA734,SIZE,LOOKUPS!F$11,0)*$FI$6),"",VLOOKUP($FA734,MOM,LOOKUPS!F$12,0)*$FB$6+VLOOKUP($FA734,STREV,LOOKUPS!F$10,0)*$FC$6+VLOOKUP($FA734,LTREV,LOOKUPS!F$9,0)*$FD$6+VLOOKUP($FA734,CFP,LOOKUPS!F$6,0)*$FE$6+VLOOKUP($FA734,EP,LOOKUPS!F$8,0)*$FF$6+VLOOKUP($FA734,BM,LOOKUPS!F$5,0)*$FG$6+VLOOKUP($FA734,DIV,LOOKUPS!F$7,0)*$FH$6++VLOOKUP($FA734,SIZE,LOOKUPS!F$11,0)*$FI$6)</f>
        <v>0.21200000000000002</v>
      </c>
      <c r="FF734" s="1">
        <f>IF(ISERROR(VLOOKUP($FA734,MOM,LOOKUPS!G$12,0)*$FB$6+VLOOKUP($FA734,STREV,LOOKUPS!G$10,0)*$FC$6+VLOOKUP($FA734,LTREV,LOOKUPS!G$9,0)*$FD$6+VLOOKUP($FA734,CFP,LOOKUPS!G$6,0)*$FE$6+VLOOKUP($FA734,EP,LOOKUPS!G$8,0)*$FF$6+VLOOKUP($FA734,BM,LOOKUPS!G$5,0)*$FG$6+VLOOKUP($FA734,DIV,LOOKUPS!G$7,0)*$FH$6++VLOOKUP($FA734,SIZE,LOOKUPS!G$11,0)*$FI$6),"",VLOOKUP($FA734,MOM,LOOKUPS!G$12,0)*$FB$6+VLOOKUP($FA734,STREV,LOOKUPS!G$10,0)*$FC$6+VLOOKUP($FA734,LTREV,LOOKUPS!G$9,0)*$FD$6+VLOOKUP($FA734,CFP,LOOKUPS!G$6,0)*$FE$6+VLOOKUP($FA734,EP,LOOKUPS!G$8,0)*$FF$6+VLOOKUP($FA734,BM,LOOKUPS!G$5,0)*$FG$6+VLOOKUP($FA734,DIV,LOOKUPS!G$7,0)*$FH$6++VLOOKUP($FA734,SIZE,LOOKUPS!G$11,0)*$FI$6)</f>
        <v>2.4400000000000005E-2</v>
      </c>
      <c r="FG734" s="1">
        <f>IF(ISERROR(VLOOKUP($FA734,MOM,LOOKUPS!H$12,0)*$FB$6+VLOOKUP($FA734,STREV,LOOKUPS!H$10,0)*$FC$6+VLOOKUP($FA734,LTREV,LOOKUPS!H$9,0)*$FD$6+VLOOKUP($FA734,CFP,LOOKUPS!H$6,0)*$FE$6+VLOOKUP($FA734,EP,LOOKUPS!H$8,0)*$FF$6+VLOOKUP($FA734,BM,LOOKUPS!H$5,0)*$FG$6+VLOOKUP($FA734,DIV,LOOKUPS!H$7,0)*$FH$6++VLOOKUP($FA734,SIZE,LOOKUPS!H$11,0)*$FI$6),"",VLOOKUP($FA734,MOM,LOOKUPS!H$12,0)*$FB$6+VLOOKUP($FA734,STREV,LOOKUPS!H$10,0)*$FC$6+VLOOKUP($FA734,LTREV,LOOKUPS!H$9,0)*$FD$6+VLOOKUP($FA734,CFP,LOOKUPS!H$6,0)*$FE$6+VLOOKUP($FA734,EP,LOOKUPS!H$8,0)*$FF$6+VLOOKUP($FA734,BM,LOOKUPS!H$5,0)*$FG$6+VLOOKUP($FA734,DIV,LOOKUPS!H$7,0)*$FH$6++VLOOKUP($FA734,SIZE,LOOKUPS!H$11,0)*$FI$6)</f>
        <v>-0.20450000000000002</v>
      </c>
      <c r="FH734" s="1">
        <f>IF(ISERROR(VLOOKUP($FA734,MOM,LOOKUPS!I$12,0)*$FB$6+VLOOKUP($FA734,STREV,LOOKUPS!I$10,0)*$FC$6+VLOOKUP($FA734,LTREV,LOOKUPS!I$9,0)*$FD$6+VLOOKUP($FA734,CFP,LOOKUPS!I$6,0)*$FE$6+VLOOKUP($FA734,EP,LOOKUPS!I$8,0)*$FF$6+VLOOKUP($FA734,BM,LOOKUPS!I$5,0)*$FG$6+VLOOKUP($FA734,DIV,LOOKUPS!I$7,0)*$FH$6++VLOOKUP($FA734,SIZE,LOOKUPS!I$11,0)*$FI$6),"",VLOOKUP($FA734,MOM,LOOKUPS!I$12,0)*$FB$6+VLOOKUP($FA734,STREV,LOOKUPS!I$10,0)*$FC$6+VLOOKUP($FA734,LTREV,LOOKUPS!I$9,0)*$FD$6+VLOOKUP($FA734,CFP,LOOKUPS!I$6,0)*$FE$6+VLOOKUP($FA734,EP,LOOKUPS!I$8,0)*$FF$6+VLOOKUP($FA734,BM,LOOKUPS!I$5,0)*$FG$6+VLOOKUP($FA734,DIV,LOOKUPS!I$7,0)*$FH$6++VLOOKUP($FA734,SIZE,LOOKUPS!I$11,0)*$FI$6)</f>
        <v>-1.9000000000000017E-2</v>
      </c>
      <c r="FI734" s="1">
        <f>IF(ISERROR(VLOOKUP($FA734,MOM,LOOKUPS!J$12,0)*$FB$6+VLOOKUP($FA734,STREV,LOOKUPS!J$10,0)*$FC$6+VLOOKUP($FA734,LTREV,LOOKUPS!J$9,0)*$FD$6+VLOOKUP($FA734,CFP,LOOKUPS!J$6,0)*$FE$6+VLOOKUP($FA734,EP,LOOKUPS!J$8,0)*$FF$6+VLOOKUP($FA734,BM,LOOKUPS!J$5,0)*$FG$6+VLOOKUP($FA734,DIV,LOOKUPS!J$7,0)*$FH$6++VLOOKUP($FA734,SIZE,LOOKUPS!J$11,0)*$FI$6),"",VLOOKUP($FA734,MOM,LOOKUPS!J$12,0)*$FB$6+VLOOKUP($FA734,STREV,LOOKUPS!J$10,0)*$FC$6+VLOOKUP($FA734,LTREV,LOOKUPS!J$9,0)*$FD$6+VLOOKUP($FA734,CFP,LOOKUPS!J$6,0)*$FE$6+VLOOKUP($FA734,EP,LOOKUPS!J$8,0)*$FF$6+VLOOKUP($FA734,BM,LOOKUPS!J$5,0)*$FG$6+VLOOKUP($FA734,DIV,LOOKUPS!J$7,0)*$FH$6++VLOOKUP($FA734,SIZE,LOOKUPS!J$11,0)*$FI$6)</f>
        <v>-0.13270000000000001</v>
      </c>
      <c r="FJ734" s="1">
        <f>IF(ISERROR(VLOOKUP($FA734,MOM,LOOKUPS!K$12,0)*$FB$6+VLOOKUP($FA734,STREV,LOOKUPS!K$10,0)*$FC$6+VLOOKUP($FA734,LTREV,LOOKUPS!K$9,0)*$FD$6+VLOOKUP($FA734,CFP,LOOKUPS!K$6,0)*$FE$6+VLOOKUP($FA734,EP,LOOKUPS!K$8,0)*$FF$6+VLOOKUP($FA734,BM,LOOKUPS!K$5,0)*$FG$6+VLOOKUP($FA734,DIV,LOOKUPS!K$7,0)*$FH$6++VLOOKUP($FA734,SIZE,LOOKUPS!K$11,0)*$FI$6),"",VLOOKUP($FA734,MOM,LOOKUPS!K$12,0)*$FB$6+VLOOKUP($FA734,STREV,LOOKUPS!K$10,0)*$FC$6+VLOOKUP($FA734,LTREV,LOOKUPS!K$9,0)*$FD$6+VLOOKUP($FA734,CFP,LOOKUPS!K$6,0)*$FE$6+VLOOKUP($FA734,EP,LOOKUPS!K$8,0)*$FF$6+VLOOKUP($FA734,BM,LOOKUPS!K$5,0)*$FG$6+VLOOKUP($FA734,DIV,LOOKUPS!K$7,0)*$FH$6++VLOOKUP($FA734,SIZE,LOOKUPS!K$11,0)*$FI$6)</f>
        <v>-1.8199999999999994E-2</v>
      </c>
      <c r="FK734" s="1">
        <f>IF(ISERROR(VLOOKUP($FA734,MOM,LOOKUPS!L$12,0)*$FB$6+VLOOKUP($FA734,STREV,LOOKUPS!L$10,0)*$FC$6+VLOOKUP($FA734,LTREV,LOOKUPS!L$9,0)*$FD$6+VLOOKUP($FA734,CFP,LOOKUPS!L$6,0)*$FE$6+VLOOKUP($FA734,EP,LOOKUPS!L$8,0)*$FF$6+VLOOKUP($FA734,BM,LOOKUPS!L$5,0)*$FG$6+VLOOKUP($FA734,DIV,LOOKUPS!L$7,0)*$FH$6++VLOOKUP($FA734,SIZE,LOOKUPS!L$11,0)*$FI$6),"",VLOOKUP($FA734,MOM,LOOKUPS!L$12,0)*$FB$6+VLOOKUP($FA734,STREV,LOOKUPS!L$10,0)*$FC$6+VLOOKUP($FA734,LTREV,LOOKUPS!L$9,0)*$FD$6+VLOOKUP($FA734,CFP,LOOKUPS!L$6,0)*$FE$6+VLOOKUP($FA734,EP,LOOKUPS!L$8,0)*$FF$6+VLOOKUP($FA734,BM,LOOKUPS!L$5,0)*$FG$6+VLOOKUP($FA734,DIV,LOOKUPS!L$7,0)*$FH$6++VLOOKUP($FA734,SIZE,LOOKUPS!L$11,0)*$FI$6)</f>
        <v>2.1702000000000004</v>
      </c>
    </row>
    <row r="735" spans="1:167" x14ac:dyDescent="0.3">
      <c r="A735" s="1">
        <v>198706</v>
      </c>
      <c r="B735" s="1">
        <v>1.55</v>
      </c>
      <c r="C735" s="1">
        <v>1.75</v>
      </c>
      <c r="D735" s="1">
        <v>2.11</v>
      </c>
      <c r="E735" s="1">
        <v>3.67</v>
      </c>
      <c r="F735" s="1">
        <v>4.3499999999999996</v>
      </c>
      <c r="G735" s="1">
        <v>3.36</v>
      </c>
      <c r="H735" s="1">
        <v>3.27</v>
      </c>
      <c r="I735" s="1">
        <v>3.12</v>
      </c>
      <c r="J735" s="1">
        <v>2.57</v>
      </c>
      <c r="K735" s="1">
        <v>2.08</v>
      </c>
      <c r="M735" s="1">
        <v>198607</v>
      </c>
      <c r="N735" s="1">
        <v>-9.7899999999999991</v>
      </c>
      <c r="O735" s="1">
        <v>-9.7899999999999991</v>
      </c>
      <c r="P735" s="1">
        <v>-8.08</v>
      </c>
      <c r="Q735" s="1">
        <v>-8.39</v>
      </c>
      <c r="R735" s="1">
        <v>-6.25</v>
      </c>
      <c r="S735" s="1">
        <v>-6.38</v>
      </c>
      <c r="T735" s="1">
        <v>-6.33</v>
      </c>
      <c r="U735" s="1">
        <v>-5.26</v>
      </c>
      <c r="V735" s="1">
        <v>-6.29</v>
      </c>
      <c r="W735" s="1">
        <v>-7.93</v>
      </c>
      <c r="Y735" s="1">
        <v>199106</v>
      </c>
      <c r="Z735" s="1">
        <v>-3.96</v>
      </c>
      <c r="AA735" s="1">
        <v>-4.2699999999999996</v>
      </c>
      <c r="AB735" s="1">
        <v>-2.97</v>
      </c>
      <c r="AC735" s="1">
        <v>-3.74</v>
      </c>
      <c r="AD735" s="1">
        <v>-3.05</v>
      </c>
      <c r="AE735" s="1">
        <v>-2.88</v>
      </c>
      <c r="AF735" s="1">
        <v>-3.56</v>
      </c>
      <c r="AG735" s="1">
        <v>-3.06</v>
      </c>
      <c r="AH735" s="1">
        <v>-4.4000000000000004</v>
      </c>
      <c r="AI735" s="1">
        <v>-4.6399999999999997</v>
      </c>
      <c r="AK735">
        <v>201112</v>
      </c>
      <c r="AL735">
        <v>-1.1599999999999999</v>
      </c>
      <c r="AM735">
        <v>-0.02</v>
      </c>
      <c r="AN735">
        <v>0.96</v>
      </c>
      <c r="AO735">
        <v>0.41</v>
      </c>
      <c r="AP735">
        <v>-0.11</v>
      </c>
      <c r="AQ735">
        <v>0.15</v>
      </c>
      <c r="AR735">
        <v>1.69</v>
      </c>
      <c r="AS735">
        <v>0.26</v>
      </c>
      <c r="AT735">
        <v>0.56000000000000005</v>
      </c>
      <c r="AU735">
        <v>-0.37</v>
      </c>
      <c r="AV735">
        <v>0.26</v>
      </c>
      <c r="AW735">
        <v>0.25</v>
      </c>
      <c r="AX735">
        <v>0.04</v>
      </c>
      <c r="AY735">
        <v>1.27</v>
      </c>
      <c r="AZ735">
        <v>2.16</v>
      </c>
      <c r="BA735">
        <v>0.44</v>
      </c>
      <c r="BB735">
        <v>0.06</v>
      </c>
      <c r="BC735">
        <v>0.74</v>
      </c>
      <c r="BD735">
        <v>0.43</v>
      </c>
      <c r="BF735" s="1">
        <v>201112</v>
      </c>
      <c r="BG735" s="1">
        <v>-0.75</v>
      </c>
      <c r="BH735" s="1">
        <v>-0.27</v>
      </c>
      <c r="BI735" s="1">
        <v>0.72</v>
      </c>
      <c r="BJ735" s="1">
        <v>0.74</v>
      </c>
      <c r="BK735" s="1">
        <v>-0.22</v>
      </c>
      <c r="BL735" s="1">
        <v>0.28000000000000003</v>
      </c>
      <c r="BM735" s="1">
        <v>0.27</v>
      </c>
      <c r="BN735" s="1">
        <v>1.1200000000000001</v>
      </c>
      <c r="BO735" s="1">
        <v>0.67</v>
      </c>
      <c r="BP735" s="1">
        <v>-0.18</v>
      </c>
      <c r="BQ735" s="1">
        <v>-0.26</v>
      </c>
      <c r="BR735" s="1">
        <v>-0.37</v>
      </c>
      <c r="BS735" s="1">
        <v>1.04</v>
      </c>
      <c r="BT735" s="1">
        <v>-0.15</v>
      </c>
      <c r="BU735" s="1">
        <v>0.69</v>
      </c>
      <c r="BV735" s="1">
        <v>1.32</v>
      </c>
      <c r="BW735" s="1">
        <v>0.94</v>
      </c>
      <c r="BX735" s="1">
        <v>0.17</v>
      </c>
      <c r="BY735" s="1">
        <v>1.1299999999999999</v>
      </c>
      <c r="CA735" s="1">
        <v>198612</v>
      </c>
      <c r="CB735" s="1">
        <v>-4.0999999999999996</v>
      </c>
      <c r="CC735" s="1">
        <v>-4.54</v>
      </c>
      <c r="CD735" s="1">
        <v>-2.88</v>
      </c>
      <c r="CE735" s="1">
        <v>-2.82</v>
      </c>
      <c r="CF735" s="1">
        <v>-4.95</v>
      </c>
      <c r="CG735" s="1">
        <v>-2.94</v>
      </c>
      <c r="CH735" s="1">
        <v>-3.3</v>
      </c>
      <c r="CI735" s="1">
        <v>-2.83</v>
      </c>
      <c r="CJ735" s="1">
        <v>-2.5299999999999998</v>
      </c>
      <c r="CK735" s="1">
        <v>-5.78</v>
      </c>
      <c r="CL735" s="1">
        <v>-3.08</v>
      </c>
      <c r="CM735" s="1">
        <v>-3.18</v>
      </c>
      <c r="CN735" s="1">
        <v>-2.67</v>
      </c>
      <c r="CO735" s="1">
        <v>-3.36</v>
      </c>
      <c r="CP735" s="1">
        <v>-3.25</v>
      </c>
      <c r="CQ735" s="1">
        <v>-2.16</v>
      </c>
      <c r="CR735" s="1">
        <v>-3.54</v>
      </c>
      <c r="CS735" s="1">
        <v>-2.81</v>
      </c>
      <c r="CT735" s="1">
        <v>-2.35</v>
      </c>
      <c r="CV735" s="1">
        <v>198712</v>
      </c>
      <c r="CW735" s="1">
        <v>1.54</v>
      </c>
      <c r="CX735" s="1">
        <v>6.54</v>
      </c>
      <c r="CY735" s="1">
        <v>6.3</v>
      </c>
      <c r="CZ735" s="1">
        <v>1.99</v>
      </c>
      <c r="DA735" s="1">
        <v>6.57</v>
      </c>
      <c r="DB735" s="1">
        <v>7.25</v>
      </c>
      <c r="DC735" s="1">
        <v>5.98</v>
      </c>
      <c r="DD735" s="1">
        <v>4.66</v>
      </c>
      <c r="DE735" s="1">
        <v>0.51</v>
      </c>
      <c r="DF735" s="1">
        <v>6.28</v>
      </c>
      <c r="DG735" s="1">
        <v>6.85</v>
      </c>
      <c r="DH735" s="1">
        <v>6.49</v>
      </c>
      <c r="DI735" s="1">
        <v>8.0299999999999994</v>
      </c>
      <c r="DJ735" s="1">
        <v>5.63</v>
      </c>
      <c r="DK735" s="1">
        <v>6.33</v>
      </c>
      <c r="DL735" s="1">
        <v>5.3</v>
      </c>
      <c r="DM735" s="1">
        <v>4.03</v>
      </c>
      <c r="DN735" s="1">
        <v>1.62</v>
      </c>
      <c r="DO735" s="1">
        <v>-1.04</v>
      </c>
      <c r="DQ735" s="1">
        <v>198612</v>
      </c>
      <c r="DR735" s="1">
        <v>-99.99</v>
      </c>
      <c r="DS735" s="1">
        <v>-4.09</v>
      </c>
      <c r="DT735" s="1">
        <v>-2.4900000000000002</v>
      </c>
      <c r="DU735" s="1">
        <v>-3.25</v>
      </c>
      <c r="DV735" s="1">
        <v>-4.25</v>
      </c>
      <c r="DW735" s="1">
        <v>-2.58</v>
      </c>
      <c r="DX735" s="1">
        <v>-2.3199999999999998</v>
      </c>
      <c r="DY735" s="1">
        <v>-3.2</v>
      </c>
      <c r="DZ735" s="1">
        <v>-3.09</v>
      </c>
      <c r="EA735" s="1">
        <v>-4.42</v>
      </c>
      <c r="EB735" s="1">
        <v>-3.51</v>
      </c>
      <c r="EC735" s="1">
        <v>-2.63</v>
      </c>
      <c r="ED735" s="1">
        <v>-2.52</v>
      </c>
      <c r="EE735" s="1">
        <v>-2.38</v>
      </c>
      <c r="EF735" s="1">
        <v>-2.25</v>
      </c>
      <c r="EG735" s="1">
        <v>-2.89</v>
      </c>
      <c r="EH735" s="1">
        <v>-3.54</v>
      </c>
      <c r="EI735" s="1">
        <v>-3.54</v>
      </c>
      <c r="EJ735" s="1">
        <v>-2.58</v>
      </c>
      <c r="EL735">
        <v>198612</v>
      </c>
      <c r="EM735">
        <v>-3.27</v>
      </c>
      <c r="EN735">
        <v>0.09</v>
      </c>
      <c r="EO735">
        <v>0.27</v>
      </c>
      <c r="EP735">
        <v>0.49</v>
      </c>
      <c r="ER735" s="1">
        <v>198706</v>
      </c>
      <c r="ES735" s="1">
        <v>-0.2</v>
      </c>
      <c r="EU735" s="1">
        <v>198607</v>
      </c>
      <c r="EV735" s="1">
        <v>-3.05</v>
      </c>
      <c r="EX735" s="1">
        <v>199106</v>
      </c>
      <c r="EY735" s="1">
        <v>-1.69</v>
      </c>
      <c r="FA735" s="1">
        <v>198706</v>
      </c>
      <c r="FB735" s="1">
        <f>IF(ISERROR(VLOOKUP($FA735,MOM,LOOKUPS!C$12,0)*$FB$6+VLOOKUP($FA735,STREV,LOOKUPS!C$10,0)*$FC$6+VLOOKUP($FA735,LTREV,LOOKUPS!C$9,0)*$FD$6+VLOOKUP($FA735,CFP,LOOKUPS!C$6,0)*$FE$6+VLOOKUP($FA735,EP,LOOKUPS!C$8,0)*$FF$6+VLOOKUP($FA735,BM,LOOKUPS!C$5,0)*$FG$6+VLOOKUP($FA735,DIV,LOOKUPS!C$7,0)*$FH$6++VLOOKUP($FA735,SIZE,LOOKUPS!C$11,0)*$FI$6),"",VLOOKUP($FA735,MOM,LOOKUPS!C$12,0)*$FB$6+VLOOKUP($FA735,STREV,LOOKUPS!C$10,0)*$FC$6+VLOOKUP($FA735,LTREV,LOOKUPS!C$9,0)*$FD$6+VLOOKUP($FA735,CFP,LOOKUPS!C$6,0)*$FE$6+VLOOKUP($FA735,EP,LOOKUPS!C$8,0)*$FF$6+VLOOKUP($FA735,BM,LOOKUPS!C$5,0)*$FG$6+VLOOKUP($FA735,DIV,LOOKUPS!C$7,0)*$FH$6++VLOOKUP($FA735,SIZE,LOOKUPS!C$11,0)*$FI$6)</f>
        <v>1.7764000000000002</v>
      </c>
      <c r="FC735" s="1">
        <f>IF(ISERROR(VLOOKUP($FA735,MOM,LOOKUPS!D$12,0)*$FB$6+VLOOKUP($FA735,STREV,LOOKUPS!D$10,0)*$FC$6+VLOOKUP($FA735,LTREV,LOOKUPS!D$9,0)*$FD$6+VLOOKUP($FA735,CFP,LOOKUPS!D$6,0)*$FE$6+VLOOKUP($FA735,EP,LOOKUPS!D$8,0)*$FF$6+VLOOKUP($FA735,BM,LOOKUPS!D$5,0)*$FG$6+VLOOKUP($FA735,DIV,LOOKUPS!D$7,0)*$FH$6++VLOOKUP($FA735,SIZE,LOOKUPS!D$11,0)*$FI$6),"",VLOOKUP($FA735,MOM,LOOKUPS!D$12,0)*$FB$6+VLOOKUP($FA735,STREV,LOOKUPS!D$10,0)*$FC$6+VLOOKUP($FA735,LTREV,LOOKUPS!D$9,0)*$FD$6+VLOOKUP($FA735,CFP,LOOKUPS!D$6,0)*$FE$6+VLOOKUP($FA735,EP,LOOKUPS!D$8,0)*$FF$6+VLOOKUP($FA735,BM,LOOKUPS!D$5,0)*$FG$6+VLOOKUP($FA735,DIV,LOOKUPS!D$7,0)*$FH$6++VLOOKUP($FA735,SIZE,LOOKUPS!D$11,0)*$FI$6)</f>
        <v>2.2117000000000004</v>
      </c>
      <c r="FD735" s="1">
        <f>IF(ISERROR(VLOOKUP($FA735,MOM,LOOKUPS!E$12,0)*$FB$6+VLOOKUP($FA735,STREV,LOOKUPS!E$10,0)*$FC$6+VLOOKUP($FA735,LTREV,LOOKUPS!E$9,0)*$FD$6+VLOOKUP($FA735,CFP,LOOKUPS!E$6,0)*$FE$6+VLOOKUP($FA735,EP,LOOKUPS!E$8,0)*$FF$6+VLOOKUP($FA735,BM,LOOKUPS!E$5,0)*$FG$6+VLOOKUP($FA735,DIV,LOOKUPS!E$7,0)*$FH$6++VLOOKUP($FA735,SIZE,LOOKUPS!E$11,0)*$FI$6),"",VLOOKUP($FA735,MOM,LOOKUPS!E$12,0)*$FB$6+VLOOKUP($FA735,STREV,LOOKUPS!E$10,0)*$FC$6+VLOOKUP($FA735,LTREV,LOOKUPS!E$9,0)*$FD$6+VLOOKUP($FA735,CFP,LOOKUPS!E$6,0)*$FE$6+VLOOKUP($FA735,EP,LOOKUPS!E$8,0)*$FF$6+VLOOKUP($FA735,BM,LOOKUPS!E$5,0)*$FG$6+VLOOKUP($FA735,DIV,LOOKUPS!E$7,0)*$FH$6++VLOOKUP($FA735,SIZE,LOOKUPS!E$11,0)*$FI$6)</f>
        <v>2.4801000000000002</v>
      </c>
      <c r="FE735" s="1">
        <f>IF(ISERROR(VLOOKUP($FA735,MOM,LOOKUPS!F$12,0)*$FB$6+VLOOKUP($FA735,STREV,LOOKUPS!F$10,0)*$FC$6+VLOOKUP($FA735,LTREV,LOOKUPS!F$9,0)*$FD$6+VLOOKUP($FA735,CFP,LOOKUPS!F$6,0)*$FE$6+VLOOKUP($FA735,EP,LOOKUPS!F$8,0)*$FF$6+VLOOKUP($FA735,BM,LOOKUPS!F$5,0)*$FG$6+VLOOKUP($FA735,DIV,LOOKUPS!F$7,0)*$FH$6++VLOOKUP($FA735,SIZE,LOOKUPS!F$11,0)*$FI$6),"",VLOOKUP($FA735,MOM,LOOKUPS!F$12,0)*$FB$6+VLOOKUP($FA735,STREV,LOOKUPS!F$10,0)*$FC$6+VLOOKUP($FA735,LTREV,LOOKUPS!F$9,0)*$FD$6+VLOOKUP($FA735,CFP,LOOKUPS!F$6,0)*$FE$6+VLOOKUP($FA735,EP,LOOKUPS!F$8,0)*$FF$6+VLOOKUP($FA735,BM,LOOKUPS!F$5,0)*$FG$6+VLOOKUP($FA735,DIV,LOOKUPS!F$7,0)*$FH$6++VLOOKUP($FA735,SIZE,LOOKUPS!F$11,0)*$FI$6)</f>
        <v>3.3065000000000007</v>
      </c>
      <c r="FF735" s="1">
        <f>IF(ISERROR(VLOOKUP($FA735,MOM,LOOKUPS!G$12,0)*$FB$6+VLOOKUP($FA735,STREV,LOOKUPS!G$10,0)*$FC$6+VLOOKUP($FA735,LTREV,LOOKUPS!G$9,0)*$FD$6+VLOOKUP($FA735,CFP,LOOKUPS!G$6,0)*$FE$6+VLOOKUP($FA735,EP,LOOKUPS!G$8,0)*$FF$6+VLOOKUP($FA735,BM,LOOKUPS!G$5,0)*$FG$6+VLOOKUP($FA735,DIV,LOOKUPS!G$7,0)*$FH$6++VLOOKUP($FA735,SIZE,LOOKUPS!G$11,0)*$FI$6),"",VLOOKUP($FA735,MOM,LOOKUPS!G$12,0)*$FB$6+VLOOKUP($FA735,STREV,LOOKUPS!G$10,0)*$FC$6+VLOOKUP($FA735,LTREV,LOOKUPS!G$9,0)*$FD$6+VLOOKUP($FA735,CFP,LOOKUPS!G$6,0)*$FE$6+VLOOKUP($FA735,EP,LOOKUPS!G$8,0)*$FF$6+VLOOKUP($FA735,BM,LOOKUPS!G$5,0)*$FG$6+VLOOKUP($FA735,DIV,LOOKUPS!G$7,0)*$FH$6++VLOOKUP($FA735,SIZE,LOOKUPS!G$11,0)*$FI$6)</f>
        <v>3.3192000000000004</v>
      </c>
      <c r="FG735" s="1">
        <f>IF(ISERROR(VLOOKUP($FA735,MOM,LOOKUPS!H$12,0)*$FB$6+VLOOKUP($FA735,STREV,LOOKUPS!H$10,0)*$FC$6+VLOOKUP($FA735,LTREV,LOOKUPS!H$9,0)*$FD$6+VLOOKUP($FA735,CFP,LOOKUPS!H$6,0)*$FE$6+VLOOKUP($FA735,EP,LOOKUPS!H$8,0)*$FF$6+VLOOKUP($FA735,BM,LOOKUPS!H$5,0)*$FG$6+VLOOKUP($FA735,DIV,LOOKUPS!H$7,0)*$FH$6++VLOOKUP($FA735,SIZE,LOOKUPS!H$11,0)*$FI$6),"",VLOOKUP($FA735,MOM,LOOKUPS!H$12,0)*$FB$6+VLOOKUP($FA735,STREV,LOOKUPS!H$10,0)*$FC$6+VLOOKUP($FA735,LTREV,LOOKUPS!H$9,0)*$FD$6+VLOOKUP($FA735,CFP,LOOKUPS!H$6,0)*$FE$6+VLOOKUP($FA735,EP,LOOKUPS!H$8,0)*$FF$6+VLOOKUP($FA735,BM,LOOKUPS!H$5,0)*$FG$6+VLOOKUP($FA735,DIV,LOOKUPS!H$7,0)*$FH$6++VLOOKUP($FA735,SIZE,LOOKUPS!H$11,0)*$FI$6)</f>
        <v>3.0570000000000004</v>
      </c>
      <c r="FH735" s="1">
        <f>IF(ISERROR(VLOOKUP($FA735,MOM,LOOKUPS!I$12,0)*$FB$6+VLOOKUP($FA735,STREV,LOOKUPS!I$10,0)*$FC$6+VLOOKUP($FA735,LTREV,LOOKUPS!I$9,0)*$FD$6+VLOOKUP($FA735,CFP,LOOKUPS!I$6,0)*$FE$6+VLOOKUP($FA735,EP,LOOKUPS!I$8,0)*$FF$6+VLOOKUP($FA735,BM,LOOKUPS!I$5,0)*$FG$6+VLOOKUP($FA735,DIV,LOOKUPS!I$7,0)*$FH$6++VLOOKUP($FA735,SIZE,LOOKUPS!I$11,0)*$FI$6),"",VLOOKUP($FA735,MOM,LOOKUPS!I$12,0)*$FB$6+VLOOKUP($FA735,STREV,LOOKUPS!I$10,0)*$FC$6+VLOOKUP($FA735,LTREV,LOOKUPS!I$9,0)*$FD$6+VLOOKUP($FA735,CFP,LOOKUPS!I$6,0)*$FE$6+VLOOKUP($FA735,EP,LOOKUPS!I$8,0)*$FF$6+VLOOKUP($FA735,BM,LOOKUPS!I$5,0)*$FG$6+VLOOKUP($FA735,DIV,LOOKUPS!I$7,0)*$FH$6++VLOOKUP($FA735,SIZE,LOOKUPS!I$11,0)*$FI$6)</f>
        <v>3.2662</v>
      </c>
      <c r="FI735" s="1">
        <f>IF(ISERROR(VLOOKUP($FA735,MOM,LOOKUPS!J$12,0)*$FB$6+VLOOKUP($FA735,STREV,LOOKUPS!J$10,0)*$FC$6+VLOOKUP($FA735,LTREV,LOOKUPS!J$9,0)*$FD$6+VLOOKUP($FA735,CFP,LOOKUPS!J$6,0)*$FE$6+VLOOKUP($FA735,EP,LOOKUPS!J$8,0)*$FF$6+VLOOKUP($FA735,BM,LOOKUPS!J$5,0)*$FG$6+VLOOKUP($FA735,DIV,LOOKUPS!J$7,0)*$FH$6++VLOOKUP($FA735,SIZE,LOOKUPS!J$11,0)*$FI$6),"",VLOOKUP($FA735,MOM,LOOKUPS!J$12,0)*$FB$6+VLOOKUP($FA735,STREV,LOOKUPS!J$10,0)*$FC$6+VLOOKUP($FA735,LTREV,LOOKUPS!J$9,0)*$FD$6+VLOOKUP($FA735,CFP,LOOKUPS!J$6,0)*$FE$6+VLOOKUP($FA735,EP,LOOKUPS!J$8,0)*$FF$6+VLOOKUP($FA735,BM,LOOKUPS!J$5,0)*$FG$6+VLOOKUP($FA735,DIV,LOOKUPS!J$7,0)*$FH$6++VLOOKUP($FA735,SIZE,LOOKUPS!J$11,0)*$FI$6)</f>
        <v>2.6439000000000004</v>
      </c>
      <c r="FJ735" s="1">
        <f>IF(ISERROR(VLOOKUP($FA735,MOM,LOOKUPS!K$12,0)*$FB$6+VLOOKUP($FA735,STREV,LOOKUPS!K$10,0)*$FC$6+VLOOKUP($FA735,LTREV,LOOKUPS!K$9,0)*$FD$6+VLOOKUP($FA735,CFP,LOOKUPS!K$6,0)*$FE$6+VLOOKUP($FA735,EP,LOOKUPS!K$8,0)*$FF$6+VLOOKUP($FA735,BM,LOOKUPS!K$5,0)*$FG$6+VLOOKUP($FA735,DIV,LOOKUPS!K$7,0)*$FH$6++VLOOKUP($FA735,SIZE,LOOKUPS!K$11,0)*$FI$6),"",VLOOKUP($FA735,MOM,LOOKUPS!K$12,0)*$FB$6+VLOOKUP($FA735,STREV,LOOKUPS!K$10,0)*$FC$6+VLOOKUP($FA735,LTREV,LOOKUPS!K$9,0)*$FD$6+VLOOKUP($FA735,CFP,LOOKUPS!K$6,0)*$FE$6+VLOOKUP($FA735,EP,LOOKUPS!K$8,0)*$FF$6+VLOOKUP($FA735,BM,LOOKUPS!K$5,0)*$FG$6+VLOOKUP($FA735,DIV,LOOKUPS!K$7,0)*$FH$6++VLOOKUP($FA735,SIZE,LOOKUPS!K$11,0)*$FI$6)</f>
        <v>3.1317000000000004</v>
      </c>
      <c r="FK735" s="1">
        <f>IF(ISERROR(VLOOKUP($FA735,MOM,LOOKUPS!L$12,0)*$FB$6+VLOOKUP($FA735,STREV,LOOKUPS!L$10,0)*$FC$6+VLOOKUP($FA735,LTREV,LOOKUPS!L$9,0)*$FD$6+VLOOKUP($FA735,CFP,LOOKUPS!L$6,0)*$FE$6+VLOOKUP($FA735,EP,LOOKUPS!L$8,0)*$FF$6+VLOOKUP($FA735,BM,LOOKUPS!L$5,0)*$FG$6+VLOOKUP($FA735,DIV,LOOKUPS!L$7,0)*$FH$6++VLOOKUP($FA735,SIZE,LOOKUPS!L$11,0)*$FI$6),"",VLOOKUP($FA735,MOM,LOOKUPS!L$12,0)*$FB$6+VLOOKUP($FA735,STREV,LOOKUPS!L$10,0)*$FC$6+VLOOKUP($FA735,LTREV,LOOKUPS!L$9,0)*$FD$6+VLOOKUP($FA735,CFP,LOOKUPS!L$6,0)*$FE$6+VLOOKUP($FA735,EP,LOOKUPS!L$8,0)*$FF$6+VLOOKUP($FA735,BM,LOOKUPS!L$5,0)*$FG$6+VLOOKUP($FA735,DIV,LOOKUPS!L$7,0)*$FH$6++VLOOKUP($FA735,SIZE,LOOKUPS!L$11,0)*$FI$6)</f>
        <v>2.1461000000000001</v>
      </c>
    </row>
    <row r="736" spans="1:167" x14ac:dyDescent="0.3">
      <c r="A736" s="1">
        <v>198707</v>
      </c>
      <c r="B736" s="1">
        <v>2.88</v>
      </c>
      <c r="C736" s="1">
        <v>3.08</v>
      </c>
      <c r="D736" s="1">
        <v>2.3199999999999998</v>
      </c>
      <c r="E736" s="1">
        <v>3.08</v>
      </c>
      <c r="F736" s="1">
        <v>3.57</v>
      </c>
      <c r="G736" s="1">
        <v>4.91</v>
      </c>
      <c r="H736" s="1">
        <v>3.7</v>
      </c>
      <c r="I736" s="1">
        <v>3.95</v>
      </c>
      <c r="J736" s="1">
        <v>4.9800000000000004</v>
      </c>
      <c r="K736" s="1">
        <v>6.67</v>
      </c>
      <c r="M736" s="1">
        <v>198608</v>
      </c>
      <c r="N736" s="1">
        <v>4.82</v>
      </c>
      <c r="O736" s="1">
        <v>1.61</v>
      </c>
      <c r="P736" s="1">
        <v>2.11</v>
      </c>
      <c r="Q736" s="1">
        <v>2.29</v>
      </c>
      <c r="R736" s="1">
        <v>1.73</v>
      </c>
      <c r="S736" s="1">
        <v>1.39</v>
      </c>
      <c r="T736" s="1">
        <v>1.4</v>
      </c>
      <c r="U736" s="1">
        <v>0.14000000000000001</v>
      </c>
      <c r="V736" s="1">
        <v>1.81</v>
      </c>
      <c r="W736" s="1">
        <v>0.37</v>
      </c>
      <c r="Y736" s="1">
        <v>199107</v>
      </c>
      <c r="Z736" s="1">
        <v>3.69</v>
      </c>
      <c r="AA736" s="1">
        <v>3.89</v>
      </c>
      <c r="AB736" s="1">
        <v>4.8499999999999996</v>
      </c>
      <c r="AC736" s="1">
        <v>3.31</v>
      </c>
      <c r="AD736" s="1">
        <v>3.14</v>
      </c>
      <c r="AE736" s="1">
        <v>1.51</v>
      </c>
      <c r="AF736" s="1">
        <v>3.71</v>
      </c>
      <c r="AG736" s="1">
        <v>1.89</v>
      </c>
      <c r="AH736" s="1">
        <v>4.1500000000000004</v>
      </c>
      <c r="AI736" s="1">
        <v>4.4800000000000004</v>
      </c>
      <c r="AK736">
        <v>201201</v>
      </c>
      <c r="AL736">
        <v>13.54</v>
      </c>
      <c r="AM736">
        <v>8.2200000000000006</v>
      </c>
      <c r="AN736">
        <v>7.09</v>
      </c>
      <c r="AO736">
        <v>7.72</v>
      </c>
      <c r="AP736">
        <v>8.43</v>
      </c>
      <c r="AQ736">
        <v>7.05</v>
      </c>
      <c r="AR736">
        <v>6.81</v>
      </c>
      <c r="AS736">
        <v>7.77</v>
      </c>
      <c r="AT736">
        <v>7.96</v>
      </c>
      <c r="AU736">
        <v>8.59</v>
      </c>
      <c r="AV736">
        <v>8.2100000000000009</v>
      </c>
      <c r="AW736">
        <v>7.57</v>
      </c>
      <c r="AX736">
        <v>6.46</v>
      </c>
      <c r="AY736">
        <v>5.84</v>
      </c>
      <c r="AZ736">
        <v>7.86</v>
      </c>
      <c r="BA736">
        <v>8.2899999999999991</v>
      </c>
      <c r="BB736">
        <v>7.2</v>
      </c>
      <c r="BC736">
        <v>6.93</v>
      </c>
      <c r="BD736">
        <v>8.6999999999999993</v>
      </c>
      <c r="BF736" s="1">
        <v>201201</v>
      </c>
      <c r="BG736" s="1">
        <v>12.69</v>
      </c>
      <c r="BH736" s="1">
        <v>7.98</v>
      </c>
      <c r="BI736" s="1">
        <v>6.6</v>
      </c>
      <c r="BJ736" s="1">
        <v>8.3699999999999992</v>
      </c>
      <c r="BK736" s="1">
        <v>8.52</v>
      </c>
      <c r="BL736" s="1">
        <v>6.64</v>
      </c>
      <c r="BM736" s="1">
        <v>6.67</v>
      </c>
      <c r="BN736" s="1">
        <v>6.45</v>
      </c>
      <c r="BO736" s="1">
        <v>9.09</v>
      </c>
      <c r="BP736" s="1">
        <v>8.6300000000000008</v>
      </c>
      <c r="BQ736" s="1">
        <v>8.4</v>
      </c>
      <c r="BR736" s="1">
        <v>6.69</v>
      </c>
      <c r="BS736" s="1">
        <v>6.58</v>
      </c>
      <c r="BT736" s="1">
        <v>6.83</v>
      </c>
      <c r="BU736" s="1">
        <v>6.52</v>
      </c>
      <c r="BV736" s="1">
        <v>6.48</v>
      </c>
      <c r="BW736" s="1">
        <v>6.42</v>
      </c>
      <c r="BX736" s="1">
        <v>8.16</v>
      </c>
      <c r="BY736" s="1">
        <v>9.9499999999999993</v>
      </c>
      <c r="CA736" s="1">
        <v>198701</v>
      </c>
      <c r="CB736" s="1">
        <v>20.58</v>
      </c>
      <c r="CC736" s="1">
        <v>12.08</v>
      </c>
      <c r="CD736" s="1">
        <v>11.49</v>
      </c>
      <c r="CE736" s="1">
        <v>11.1</v>
      </c>
      <c r="CF736" s="1">
        <v>12.19</v>
      </c>
      <c r="CG736" s="1">
        <v>11.85</v>
      </c>
      <c r="CH736" s="1">
        <v>11.15</v>
      </c>
      <c r="CI736" s="1">
        <v>10.97</v>
      </c>
      <c r="CJ736" s="1">
        <v>11.43</v>
      </c>
      <c r="CK736" s="1">
        <v>12.36</v>
      </c>
      <c r="CL736" s="1">
        <v>11.82</v>
      </c>
      <c r="CM736" s="1">
        <v>11.72</v>
      </c>
      <c r="CN736" s="1">
        <v>12</v>
      </c>
      <c r="CO736" s="1">
        <v>11.27</v>
      </c>
      <c r="CP736" s="1">
        <v>11.03</v>
      </c>
      <c r="CQ736" s="1">
        <v>11.65</v>
      </c>
      <c r="CR736" s="1">
        <v>10.26</v>
      </c>
      <c r="CS736" s="1">
        <v>11.23</v>
      </c>
      <c r="CT736" s="1">
        <v>11.56</v>
      </c>
      <c r="CV736" s="1">
        <v>198801</v>
      </c>
      <c r="CW736" s="1">
        <v>9.14</v>
      </c>
      <c r="CX736" s="1">
        <v>5.57</v>
      </c>
      <c r="CY736" s="1">
        <v>6.43</v>
      </c>
      <c r="CZ736" s="1">
        <v>7.19</v>
      </c>
      <c r="DA736" s="1">
        <v>6.2</v>
      </c>
      <c r="DB736" s="1">
        <v>4.45</v>
      </c>
      <c r="DC736" s="1">
        <v>7.42</v>
      </c>
      <c r="DD736" s="1">
        <v>6.09</v>
      </c>
      <c r="DE736" s="1">
        <v>8.0299999999999994</v>
      </c>
      <c r="DF736" s="1">
        <v>6.61</v>
      </c>
      <c r="DG736" s="1">
        <v>5.8</v>
      </c>
      <c r="DH736" s="1">
        <v>4.09</v>
      </c>
      <c r="DI736" s="1">
        <v>4.83</v>
      </c>
      <c r="DJ736" s="1">
        <v>6.88</v>
      </c>
      <c r="DK736" s="1">
        <v>7.96</v>
      </c>
      <c r="DL736" s="1">
        <v>6.16</v>
      </c>
      <c r="DM736" s="1">
        <v>6.03</v>
      </c>
      <c r="DN736" s="1">
        <v>7.24</v>
      </c>
      <c r="DO736" s="1">
        <v>9.1300000000000008</v>
      </c>
      <c r="DQ736" s="1">
        <v>198701</v>
      </c>
      <c r="DR736" s="1">
        <v>-99.99</v>
      </c>
      <c r="DS736" s="1">
        <v>11.76</v>
      </c>
      <c r="DT736" s="1">
        <v>11.9</v>
      </c>
      <c r="DU736" s="1">
        <v>12.88</v>
      </c>
      <c r="DV736" s="1">
        <v>11.75</v>
      </c>
      <c r="DW736" s="1">
        <v>11.77</v>
      </c>
      <c r="DX736" s="1">
        <v>11.58</v>
      </c>
      <c r="DY736" s="1">
        <v>12.97</v>
      </c>
      <c r="DZ736" s="1">
        <v>12.96</v>
      </c>
      <c r="EA736" s="1">
        <v>11.84</v>
      </c>
      <c r="EB736" s="1">
        <v>11.34</v>
      </c>
      <c r="EC736" s="1">
        <v>11.85</v>
      </c>
      <c r="ED736" s="1">
        <v>11.68</v>
      </c>
      <c r="EE736" s="1">
        <v>11.42</v>
      </c>
      <c r="EF736" s="1">
        <v>11.78</v>
      </c>
      <c r="EG736" s="1">
        <v>13.18</v>
      </c>
      <c r="EH736" s="1">
        <v>12.74</v>
      </c>
      <c r="EI736" s="1">
        <v>12.47</v>
      </c>
      <c r="EJ736" s="1">
        <v>13.5</v>
      </c>
      <c r="EL736">
        <v>198701</v>
      </c>
      <c r="EM736">
        <v>12.47</v>
      </c>
      <c r="EN736">
        <v>-1.83</v>
      </c>
      <c r="EO736">
        <v>-3.26</v>
      </c>
      <c r="EP736">
        <v>0.42</v>
      </c>
      <c r="ER736" s="1">
        <v>198707</v>
      </c>
      <c r="ES736" s="1">
        <v>2.67</v>
      </c>
      <c r="EU736" s="1">
        <v>198608</v>
      </c>
      <c r="EV736" s="1">
        <v>1.1599999999999999</v>
      </c>
      <c r="EX736" s="1">
        <v>199107</v>
      </c>
      <c r="EY736" s="1">
        <v>0.8</v>
      </c>
      <c r="FA736" s="1">
        <v>198707</v>
      </c>
      <c r="FB736" s="1">
        <f>IF(ISERROR(VLOOKUP($FA736,MOM,LOOKUPS!C$12,0)*$FB$6+VLOOKUP($FA736,STREV,LOOKUPS!C$10,0)*$FC$6+VLOOKUP($FA736,LTREV,LOOKUPS!C$9,0)*$FD$6+VLOOKUP($FA736,CFP,LOOKUPS!C$6,0)*$FE$6+VLOOKUP($FA736,EP,LOOKUPS!C$8,0)*$FF$6+VLOOKUP($FA736,BM,LOOKUPS!C$5,0)*$FG$6+VLOOKUP($FA736,DIV,LOOKUPS!C$7,0)*$FH$6++VLOOKUP($FA736,SIZE,LOOKUPS!C$11,0)*$FI$6),"",VLOOKUP($FA736,MOM,LOOKUPS!C$12,0)*$FB$6+VLOOKUP($FA736,STREV,LOOKUPS!C$10,0)*$FC$6+VLOOKUP($FA736,LTREV,LOOKUPS!C$9,0)*$FD$6+VLOOKUP($FA736,CFP,LOOKUPS!C$6,0)*$FE$6+VLOOKUP($FA736,EP,LOOKUPS!C$8,0)*$FF$6+VLOOKUP($FA736,BM,LOOKUPS!C$5,0)*$FG$6+VLOOKUP($FA736,DIV,LOOKUPS!C$7,0)*$FH$6++VLOOKUP($FA736,SIZE,LOOKUPS!C$11,0)*$FI$6)</f>
        <v>3.0150000000000001</v>
      </c>
      <c r="FC736" s="1">
        <f>IF(ISERROR(VLOOKUP($FA736,MOM,LOOKUPS!D$12,0)*$FB$6+VLOOKUP($FA736,STREV,LOOKUPS!D$10,0)*$FC$6+VLOOKUP($FA736,LTREV,LOOKUPS!D$9,0)*$FD$6+VLOOKUP($FA736,CFP,LOOKUPS!D$6,0)*$FE$6+VLOOKUP($FA736,EP,LOOKUPS!D$8,0)*$FF$6+VLOOKUP($FA736,BM,LOOKUPS!D$5,0)*$FG$6+VLOOKUP($FA736,DIV,LOOKUPS!D$7,0)*$FH$6++VLOOKUP($FA736,SIZE,LOOKUPS!D$11,0)*$FI$6),"",VLOOKUP($FA736,MOM,LOOKUPS!D$12,0)*$FB$6+VLOOKUP($FA736,STREV,LOOKUPS!D$10,0)*$FC$6+VLOOKUP($FA736,LTREV,LOOKUPS!D$9,0)*$FD$6+VLOOKUP($FA736,CFP,LOOKUPS!D$6,0)*$FE$6+VLOOKUP($FA736,EP,LOOKUPS!D$8,0)*$FF$6+VLOOKUP($FA736,BM,LOOKUPS!D$5,0)*$FG$6+VLOOKUP($FA736,DIV,LOOKUPS!D$7,0)*$FH$6++VLOOKUP($FA736,SIZE,LOOKUPS!D$11,0)*$FI$6)</f>
        <v>3.3534000000000006</v>
      </c>
      <c r="FD736" s="1">
        <f>IF(ISERROR(VLOOKUP($FA736,MOM,LOOKUPS!E$12,0)*$FB$6+VLOOKUP($FA736,STREV,LOOKUPS!E$10,0)*$FC$6+VLOOKUP($FA736,LTREV,LOOKUPS!E$9,0)*$FD$6+VLOOKUP($FA736,CFP,LOOKUPS!E$6,0)*$FE$6+VLOOKUP($FA736,EP,LOOKUPS!E$8,0)*$FF$6+VLOOKUP($FA736,BM,LOOKUPS!E$5,0)*$FG$6+VLOOKUP($FA736,DIV,LOOKUPS!E$7,0)*$FH$6++VLOOKUP($FA736,SIZE,LOOKUPS!E$11,0)*$FI$6),"",VLOOKUP($FA736,MOM,LOOKUPS!E$12,0)*$FB$6+VLOOKUP($FA736,STREV,LOOKUPS!E$10,0)*$FC$6+VLOOKUP($FA736,LTREV,LOOKUPS!E$9,0)*$FD$6+VLOOKUP($FA736,CFP,LOOKUPS!E$6,0)*$FE$6+VLOOKUP($FA736,EP,LOOKUPS!E$8,0)*$FF$6+VLOOKUP($FA736,BM,LOOKUPS!E$5,0)*$FG$6+VLOOKUP($FA736,DIV,LOOKUPS!E$7,0)*$FH$6++VLOOKUP($FA736,SIZE,LOOKUPS!E$11,0)*$FI$6)</f>
        <v>2.9182000000000001</v>
      </c>
      <c r="FE736" s="1">
        <f>IF(ISERROR(VLOOKUP($FA736,MOM,LOOKUPS!F$12,0)*$FB$6+VLOOKUP($FA736,STREV,LOOKUPS!F$10,0)*$FC$6+VLOOKUP($FA736,LTREV,LOOKUPS!F$9,0)*$FD$6+VLOOKUP($FA736,CFP,LOOKUPS!F$6,0)*$FE$6+VLOOKUP($FA736,EP,LOOKUPS!F$8,0)*$FF$6+VLOOKUP($FA736,BM,LOOKUPS!F$5,0)*$FG$6+VLOOKUP($FA736,DIV,LOOKUPS!F$7,0)*$FH$6++VLOOKUP($FA736,SIZE,LOOKUPS!F$11,0)*$FI$6),"",VLOOKUP($FA736,MOM,LOOKUPS!F$12,0)*$FB$6+VLOOKUP($FA736,STREV,LOOKUPS!F$10,0)*$FC$6+VLOOKUP($FA736,LTREV,LOOKUPS!F$9,0)*$FD$6+VLOOKUP($FA736,CFP,LOOKUPS!F$6,0)*$FE$6+VLOOKUP($FA736,EP,LOOKUPS!F$8,0)*$FF$6+VLOOKUP($FA736,BM,LOOKUPS!F$5,0)*$FG$6+VLOOKUP($FA736,DIV,LOOKUPS!F$7,0)*$FH$6++VLOOKUP($FA736,SIZE,LOOKUPS!F$11,0)*$FI$6)</f>
        <v>3.0619000000000005</v>
      </c>
      <c r="FF736" s="1">
        <f>IF(ISERROR(VLOOKUP($FA736,MOM,LOOKUPS!G$12,0)*$FB$6+VLOOKUP($FA736,STREV,LOOKUPS!G$10,0)*$FC$6+VLOOKUP($FA736,LTREV,LOOKUPS!G$9,0)*$FD$6+VLOOKUP($FA736,CFP,LOOKUPS!G$6,0)*$FE$6+VLOOKUP($FA736,EP,LOOKUPS!G$8,0)*$FF$6+VLOOKUP($FA736,BM,LOOKUPS!G$5,0)*$FG$6+VLOOKUP($FA736,DIV,LOOKUPS!G$7,0)*$FH$6++VLOOKUP($FA736,SIZE,LOOKUPS!G$11,0)*$FI$6),"",VLOOKUP($FA736,MOM,LOOKUPS!G$12,0)*$FB$6+VLOOKUP($FA736,STREV,LOOKUPS!G$10,0)*$FC$6+VLOOKUP($FA736,LTREV,LOOKUPS!G$9,0)*$FD$6+VLOOKUP($FA736,CFP,LOOKUPS!G$6,0)*$FE$6+VLOOKUP($FA736,EP,LOOKUPS!G$8,0)*$FF$6+VLOOKUP($FA736,BM,LOOKUPS!G$5,0)*$FG$6+VLOOKUP($FA736,DIV,LOOKUPS!G$7,0)*$FH$6++VLOOKUP($FA736,SIZE,LOOKUPS!G$11,0)*$FI$6)</f>
        <v>3.3027000000000006</v>
      </c>
      <c r="FG736" s="1">
        <f>IF(ISERROR(VLOOKUP($FA736,MOM,LOOKUPS!H$12,0)*$FB$6+VLOOKUP($FA736,STREV,LOOKUPS!H$10,0)*$FC$6+VLOOKUP($FA736,LTREV,LOOKUPS!H$9,0)*$FD$6+VLOOKUP($FA736,CFP,LOOKUPS!H$6,0)*$FE$6+VLOOKUP($FA736,EP,LOOKUPS!H$8,0)*$FF$6+VLOOKUP($FA736,BM,LOOKUPS!H$5,0)*$FG$6+VLOOKUP($FA736,DIV,LOOKUPS!H$7,0)*$FH$6++VLOOKUP($FA736,SIZE,LOOKUPS!H$11,0)*$FI$6),"",VLOOKUP($FA736,MOM,LOOKUPS!H$12,0)*$FB$6+VLOOKUP($FA736,STREV,LOOKUPS!H$10,0)*$FC$6+VLOOKUP($FA736,LTREV,LOOKUPS!H$9,0)*$FD$6+VLOOKUP($FA736,CFP,LOOKUPS!H$6,0)*$FE$6+VLOOKUP($FA736,EP,LOOKUPS!H$8,0)*$FF$6+VLOOKUP($FA736,BM,LOOKUPS!H$5,0)*$FG$6+VLOOKUP($FA736,DIV,LOOKUPS!H$7,0)*$FH$6++VLOOKUP($FA736,SIZE,LOOKUPS!H$11,0)*$FI$6)</f>
        <v>3.9278000000000004</v>
      </c>
      <c r="FH736" s="1">
        <f>IF(ISERROR(VLOOKUP($FA736,MOM,LOOKUPS!I$12,0)*$FB$6+VLOOKUP($FA736,STREV,LOOKUPS!I$10,0)*$FC$6+VLOOKUP($FA736,LTREV,LOOKUPS!I$9,0)*$FD$6+VLOOKUP($FA736,CFP,LOOKUPS!I$6,0)*$FE$6+VLOOKUP($FA736,EP,LOOKUPS!I$8,0)*$FF$6+VLOOKUP($FA736,BM,LOOKUPS!I$5,0)*$FG$6+VLOOKUP($FA736,DIV,LOOKUPS!I$7,0)*$FH$6++VLOOKUP($FA736,SIZE,LOOKUPS!I$11,0)*$FI$6),"",VLOOKUP($FA736,MOM,LOOKUPS!I$12,0)*$FB$6+VLOOKUP($FA736,STREV,LOOKUPS!I$10,0)*$FC$6+VLOOKUP($FA736,LTREV,LOOKUPS!I$9,0)*$FD$6+VLOOKUP($FA736,CFP,LOOKUPS!I$6,0)*$FE$6+VLOOKUP($FA736,EP,LOOKUPS!I$8,0)*$FF$6+VLOOKUP($FA736,BM,LOOKUPS!I$5,0)*$FG$6+VLOOKUP($FA736,DIV,LOOKUPS!I$7,0)*$FH$6++VLOOKUP($FA736,SIZE,LOOKUPS!I$11,0)*$FI$6)</f>
        <v>3.4870000000000001</v>
      </c>
      <c r="FI736" s="1">
        <f>IF(ISERROR(VLOOKUP($FA736,MOM,LOOKUPS!J$12,0)*$FB$6+VLOOKUP($FA736,STREV,LOOKUPS!J$10,0)*$FC$6+VLOOKUP($FA736,LTREV,LOOKUPS!J$9,0)*$FD$6+VLOOKUP($FA736,CFP,LOOKUPS!J$6,0)*$FE$6+VLOOKUP($FA736,EP,LOOKUPS!J$8,0)*$FF$6+VLOOKUP($FA736,BM,LOOKUPS!J$5,0)*$FG$6+VLOOKUP($FA736,DIV,LOOKUPS!J$7,0)*$FH$6++VLOOKUP($FA736,SIZE,LOOKUPS!J$11,0)*$FI$6),"",VLOOKUP($FA736,MOM,LOOKUPS!J$12,0)*$FB$6+VLOOKUP($FA736,STREV,LOOKUPS!J$10,0)*$FC$6+VLOOKUP($FA736,LTREV,LOOKUPS!J$9,0)*$FD$6+VLOOKUP($FA736,CFP,LOOKUPS!J$6,0)*$FE$6+VLOOKUP($FA736,EP,LOOKUPS!J$8,0)*$FF$6+VLOOKUP($FA736,BM,LOOKUPS!J$5,0)*$FG$6+VLOOKUP($FA736,DIV,LOOKUPS!J$7,0)*$FH$6++VLOOKUP($FA736,SIZE,LOOKUPS!J$11,0)*$FI$6)</f>
        <v>3.7413000000000007</v>
      </c>
      <c r="FJ736" s="1">
        <f>IF(ISERROR(VLOOKUP($FA736,MOM,LOOKUPS!K$12,0)*$FB$6+VLOOKUP($FA736,STREV,LOOKUPS!K$10,0)*$FC$6+VLOOKUP($FA736,LTREV,LOOKUPS!K$9,0)*$FD$6+VLOOKUP($FA736,CFP,LOOKUPS!K$6,0)*$FE$6+VLOOKUP($FA736,EP,LOOKUPS!K$8,0)*$FF$6+VLOOKUP($FA736,BM,LOOKUPS!K$5,0)*$FG$6+VLOOKUP($FA736,DIV,LOOKUPS!K$7,0)*$FH$6++VLOOKUP($FA736,SIZE,LOOKUPS!K$11,0)*$FI$6),"",VLOOKUP($FA736,MOM,LOOKUPS!K$12,0)*$FB$6+VLOOKUP($FA736,STREV,LOOKUPS!K$10,0)*$FC$6+VLOOKUP($FA736,LTREV,LOOKUPS!K$9,0)*$FD$6+VLOOKUP($FA736,CFP,LOOKUPS!K$6,0)*$FE$6+VLOOKUP($FA736,EP,LOOKUPS!K$8,0)*$FF$6+VLOOKUP($FA736,BM,LOOKUPS!K$5,0)*$FG$6+VLOOKUP($FA736,DIV,LOOKUPS!K$7,0)*$FH$6++VLOOKUP($FA736,SIZE,LOOKUPS!K$11,0)*$FI$6)</f>
        <v>4.4796000000000005</v>
      </c>
      <c r="FK736" s="1">
        <f>IF(ISERROR(VLOOKUP($FA736,MOM,LOOKUPS!L$12,0)*$FB$6+VLOOKUP($FA736,STREV,LOOKUPS!L$10,0)*$FC$6+VLOOKUP($FA736,LTREV,LOOKUPS!L$9,0)*$FD$6+VLOOKUP($FA736,CFP,LOOKUPS!L$6,0)*$FE$6+VLOOKUP($FA736,EP,LOOKUPS!L$8,0)*$FF$6+VLOOKUP($FA736,BM,LOOKUPS!L$5,0)*$FG$6+VLOOKUP($FA736,DIV,LOOKUPS!L$7,0)*$FH$6++VLOOKUP($FA736,SIZE,LOOKUPS!L$11,0)*$FI$6),"",VLOOKUP($FA736,MOM,LOOKUPS!L$12,0)*$FB$6+VLOOKUP($FA736,STREV,LOOKUPS!L$10,0)*$FC$6+VLOOKUP($FA736,LTREV,LOOKUPS!L$9,0)*$FD$6+VLOOKUP($FA736,CFP,LOOKUPS!L$6,0)*$FE$6+VLOOKUP($FA736,EP,LOOKUPS!L$8,0)*$FF$6+VLOOKUP($FA736,BM,LOOKUPS!L$5,0)*$FG$6+VLOOKUP($FA736,DIV,LOOKUPS!L$7,0)*$FH$6++VLOOKUP($FA736,SIZE,LOOKUPS!L$11,0)*$FI$6)</f>
        <v>5.8409000000000013</v>
      </c>
    </row>
    <row r="737" spans="1:167" x14ac:dyDescent="0.3">
      <c r="A737" s="1">
        <v>198708</v>
      </c>
      <c r="B737" s="1">
        <v>0.02</v>
      </c>
      <c r="C737" s="1">
        <v>2.68</v>
      </c>
      <c r="D737" s="1">
        <v>2.0499999999999998</v>
      </c>
      <c r="E737" s="1">
        <v>3.3</v>
      </c>
      <c r="F737" s="1">
        <v>2.12</v>
      </c>
      <c r="G737" s="1">
        <v>3.24</v>
      </c>
      <c r="H737" s="1">
        <v>1.89</v>
      </c>
      <c r="I737" s="1">
        <v>2.5</v>
      </c>
      <c r="J737" s="1">
        <v>1.65</v>
      </c>
      <c r="K737" s="1">
        <v>1.05</v>
      </c>
      <c r="M737" s="1">
        <v>198609</v>
      </c>
      <c r="N737" s="1">
        <v>-6.22</v>
      </c>
      <c r="O737" s="1">
        <v>-6.53</v>
      </c>
      <c r="P737" s="1">
        <v>-5.42</v>
      </c>
      <c r="Q737" s="1">
        <v>-5.08</v>
      </c>
      <c r="R737" s="1">
        <v>-7.21</v>
      </c>
      <c r="S737" s="1">
        <v>-6.96</v>
      </c>
      <c r="T737" s="1">
        <v>-6.31</v>
      </c>
      <c r="U737" s="1">
        <v>-8.1300000000000008</v>
      </c>
      <c r="V737" s="1">
        <v>-7.71</v>
      </c>
      <c r="W737" s="1">
        <v>-6.64</v>
      </c>
      <c r="Y737" s="1">
        <v>199108</v>
      </c>
      <c r="Z737" s="1">
        <v>4.1900000000000004</v>
      </c>
      <c r="AA737" s="1">
        <v>4.51</v>
      </c>
      <c r="AB737" s="1">
        <v>1.49</v>
      </c>
      <c r="AC737" s="1">
        <v>2.2999999999999998</v>
      </c>
      <c r="AD737" s="1">
        <v>2.84</v>
      </c>
      <c r="AE737" s="1">
        <v>1.78</v>
      </c>
      <c r="AF737" s="1">
        <v>2.62</v>
      </c>
      <c r="AG737" s="1">
        <v>2.4500000000000002</v>
      </c>
      <c r="AH737" s="1">
        <v>1.67</v>
      </c>
      <c r="AI737" s="1">
        <v>3.12</v>
      </c>
      <c r="AK737">
        <v>201202</v>
      </c>
      <c r="AL737">
        <v>5.98</v>
      </c>
      <c r="AM737">
        <v>3.69</v>
      </c>
      <c r="AN737">
        <v>2.84</v>
      </c>
      <c r="AO737">
        <v>3.48</v>
      </c>
      <c r="AP737">
        <v>3.46</v>
      </c>
      <c r="AQ737">
        <v>3.24</v>
      </c>
      <c r="AR737">
        <v>2.88</v>
      </c>
      <c r="AS737">
        <v>3.19</v>
      </c>
      <c r="AT737">
        <v>3.82</v>
      </c>
      <c r="AU737">
        <v>4.03</v>
      </c>
      <c r="AV737">
        <v>2.67</v>
      </c>
      <c r="AW737">
        <v>4.3899999999999997</v>
      </c>
      <c r="AX737">
        <v>1.94</v>
      </c>
      <c r="AY737">
        <v>2.61</v>
      </c>
      <c r="AZ737">
        <v>3.19</v>
      </c>
      <c r="BA737">
        <v>3.65</v>
      </c>
      <c r="BB737">
        <v>2.7</v>
      </c>
      <c r="BC737">
        <v>4.1500000000000004</v>
      </c>
      <c r="BD737">
        <v>3.58</v>
      </c>
      <c r="BF737" s="1">
        <v>201202</v>
      </c>
      <c r="BG737" s="1">
        <v>5.86</v>
      </c>
      <c r="BH737" s="1">
        <v>3.53</v>
      </c>
      <c r="BI737" s="1">
        <v>2.83</v>
      </c>
      <c r="BJ737" s="1">
        <v>3.23</v>
      </c>
      <c r="BK737" s="1">
        <v>3.68</v>
      </c>
      <c r="BL737" s="1">
        <v>3.13</v>
      </c>
      <c r="BM737" s="1">
        <v>3.16</v>
      </c>
      <c r="BN737" s="1">
        <v>2.06</v>
      </c>
      <c r="BO737" s="1">
        <v>3.59</v>
      </c>
      <c r="BP737" s="1">
        <v>4.16</v>
      </c>
      <c r="BQ737" s="1">
        <v>3.17</v>
      </c>
      <c r="BR737" s="1">
        <v>3.16</v>
      </c>
      <c r="BS737" s="1">
        <v>3.1</v>
      </c>
      <c r="BT737" s="1">
        <v>3.52</v>
      </c>
      <c r="BU737" s="1">
        <v>2.8</v>
      </c>
      <c r="BV737" s="1">
        <v>1.82</v>
      </c>
      <c r="BW737" s="1">
        <v>2.2799999999999998</v>
      </c>
      <c r="BX737" s="1">
        <v>4.1399999999999997</v>
      </c>
      <c r="BY737" s="1">
        <v>3.08</v>
      </c>
      <c r="CA737" s="1">
        <v>198702</v>
      </c>
      <c r="CB737" s="1">
        <v>7.41</v>
      </c>
      <c r="CC737" s="1">
        <v>9.66</v>
      </c>
      <c r="CD737" s="1">
        <v>6.95</v>
      </c>
      <c r="CE737" s="1">
        <v>6.01</v>
      </c>
      <c r="CF737" s="1">
        <v>10.11</v>
      </c>
      <c r="CG737" s="1">
        <v>8.48</v>
      </c>
      <c r="CH737" s="1">
        <v>6.42</v>
      </c>
      <c r="CI737" s="1">
        <v>5.84</v>
      </c>
      <c r="CJ737" s="1">
        <v>6.14</v>
      </c>
      <c r="CK737" s="1">
        <v>10.3</v>
      </c>
      <c r="CL737" s="1">
        <v>9.68</v>
      </c>
      <c r="CM737" s="1">
        <v>8.16</v>
      </c>
      <c r="CN737" s="1">
        <v>8.85</v>
      </c>
      <c r="CO737" s="1">
        <v>6.96</v>
      </c>
      <c r="CP737" s="1">
        <v>5.8</v>
      </c>
      <c r="CQ737" s="1">
        <v>6</v>
      </c>
      <c r="CR737" s="1">
        <v>5.67</v>
      </c>
      <c r="CS737" s="1">
        <v>6.61</v>
      </c>
      <c r="CT737" s="1">
        <v>5.85</v>
      </c>
      <c r="CV737" s="1">
        <v>198802</v>
      </c>
      <c r="CW737" s="1">
        <v>6.16</v>
      </c>
      <c r="CX737" s="1">
        <v>7.91</v>
      </c>
      <c r="CY737" s="1">
        <v>7.54</v>
      </c>
      <c r="CZ737" s="1">
        <v>5.04</v>
      </c>
      <c r="DA737" s="1">
        <v>7.64</v>
      </c>
      <c r="DB737" s="1">
        <v>8.1199999999999992</v>
      </c>
      <c r="DC737" s="1">
        <v>7.77</v>
      </c>
      <c r="DD737" s="1">
        <v>7.07</v>
      </c>
      <c r="DE737" s="1">
        <v>3.51</v>
      </c>
      <c r="DF737" s="1">
        <v>7.61</v>
      </c>
      <c r="DG737" s="1">
        <v>7.67</v>
      </c>
      <c r="DH737" s="1">
        <v>8.5299999999999994</v>
      </c>
      <c r="DI737" s="1">
        <v>7.68</v>
      </c>
      <c r="DJ737" s="1">
        <v>7.8</v>
      </c>
      <c r="DK737" s="1">
        <v>7.74</v>
      </c>
      <c r="DL737" s="1">
        <v>7</v>
      </c>
      <c r="DM737" s="1">
        <v>7.13</v>
      </c>
      <c r="DN737" s="1">
        <v>4.47</v>
      </c>
      <c r="DO737" s="1">
        <v>2.17</v>
      </c>
      <c r="DQ737" s="1">
        <v>198702</v>
      </c>
      <c r="DR737" s="1">
        <v>-99.99</v>
      </c>
      <c r="DS737" s="1">
        <v>7.93</v>
      </c>
      <c r="DT737" s="1">
        <v>7.23</v>
      </c>
      <c r="DU737" s="1">
        <v>5.0999999999999996</v>
      </c>
      <c r="DV737" s="1">
        <v>8.0299999999999994</v>
      </c>
      <c r="DW737" s="1">
        <v>7.64</v>
      </c>
      <c r="DX737" s="1">
        <v>6.95</v>
      </c>
      <c r="DY737" s="1">
        <v>5.89</v>
      </c>
      <c r="DZ737" s="1">
        <v>4.66</v>
      </c>
      <c r="EA737" s="1">
        <v>7.96</v>
      </c>
      <c r="EB737" s="1">
        <v>8.33</v>
      </c>
      <c r="EC737" s="1">
        <v>7.1</v>
      </c>
      <c r="ED737" s="1">
        <v>8.26</v>
      </c>
      <c r="EE737" s="1">
        <v>7.16</v>
      </c>
      <c r="EF737" s="1">
        <v>6.7</v>
      </c>
      <c r="EG737" s="1">
        <v>5.9</v>
      </c>
      <c r="EH737" s="1">
        <v>5.88</v>
      </c>
      <c r="EI737" s="1">
        <v>4.8899999999999997</v>
      </c>
      <c r="EJ737" s="1">
        <v>4.41</v>
      </c>
      <c r="EL737">
        <v>198702</v>
      </c>
      <c r="EM737">
        <v>4.3899999999999997</v>
      </c>
      <c r="EN737">
        <v>3.49</v>
      </c>
      <c r="EO737">
        <v>-5.97</v>
      </c>
      <c r="EP737">
        <v>0.43</v>
      </c>
      <c r="ER737" s="1">
        <v>198708</v>
      </c>
      <c r="ES737" s="1">
        <v>-0.87</v>
      </c>
      <c r="EU737" s="1">
        <v>198609</v>
      </c>
      <c r="EV737" s="1">
        <v>-0.33</v>
      </c>
      <c r="EX737" s="1">
        <v>199108</v>
      </c>
      <c r="EY737" s="1">
        <v>-0.41</v>
      </c>
      <c r="FA737" s="1">
        <v>198708</v>
      </c>
      <c r="FB737" s="1">
        <f>IF(ISERROR(VLOOKUP($FA737,MOM,LOOKUPS!C$12,0)*$FB$6+VLOOKUP($FA737,STREV,LOOKUPS!C$10,0)*$FC$6+VLOOKUP($FA737,LTREV,LOOKUPS!C$9,0)*$FD$6+VLOOKUP($FA737,CFP,LOOKUPS!C$6,0)*$FE$6+VLOOKUP($FA737,EP,LOOKUPS!C$8,0)*$FF$6+VLOOKUP($FA737,BM,LOOKUPS!C$5,0)*$FG$6+VLOOKUP($FA737,DIV,LOOKUPS!C$7,0)*$FH$6++VLOOKUP($FA737,SIZE,LOOKUPS!C$11,0)*$FI$6),"",VLOOKUP($FA737,MOM,LOOKUPS!C$12,0)*$FB$6+VLOOKUP($FA737,STREV,LOOKUPS!C$10,0)*$FC$6+VLOOKUP($FA737,LTREV,LOOKUPS!C$9,0)*$FD$6+VLOOKUP($FA737,CFP,LOOKUPS!C$6,0)*$FE$6+VLOOKUP($FA737,EP,LOOKUPS!C$8,0)*$FF$6+VLOOKUP($FA737,BM,LOOKUPS!C$5,0)*$FG$6+VLOOKUP($FA737,DIV,LOOKUPS!C$7,0)*$FH$6++VLOOKUP($FA737,SIZE,LOOKUPS!C$11,0)*$FI$6)</f>
        <v>-0.20039999999999997</v>
      </c>
      <c r="FC737" s="1">
        <f>IF(ISERROR(VLOOKUP($FA737,MOM,LOOKUPS!D$12,0)*$FB$6+VLOOKUP($FA737,STREV,LOOKUPS!D$10,0)*$FC$6+VLOOKUP($FA737,LTREV,LOOKUPS!D$9,0)*$FD$6+VLOOKUP($FA737,CFP,LOOKUPS!D$6,0)*$FE$6+VLOOKUP($FA737,EP,LOOKUPS!D$8,0)*$FF$6+VLOOKUP($FA737,BM,LOOKUPS!D$5,0)*$FG$6+VLOOKUP($FA737,DIV,LOOKUPS!D$7,0)*$FH$6++VLOOKUP($FA737,SIZE,LOOKUPS!D$11,0)*$FI$6),"",VLOOKUP($FA737,MOM,LOOKUPS!D$12,0)*$FB$6+VLOOKUP($FA737,STREV,LOOKUPS!D$10,0)*$FC$6+VLOOKUP($FA737,LTREV,LOOKUPS!D$9,0)*$FD$6+VLOOKUP($FA737,CFP,LOOKUPS!D$6,0)*$FE$6+VLOOKUP($FA737,EP,LOOKUPS!D$8,0)*$FF$6+VLOOKUP($FA737,BM,LOOKUPS!D$5,0)*$FG$6+VLOOKUP($FA737,DIV,LOOKUPS!D$7,0)*$FH$6++VLOOKUP($FA737,SIZE,LOOKUPS!D$11,0)*$FI$6)</f>
        <v>2.1917</v>
      </c>
      <c r="FD737" s="1">
        <f>IF(ISERROR(VLOOKUP($FA737,MOM,LOOKUPS!E$12,0)*$FB$6+VLOOKUP($FA737,STREV,LOOKUPS!E$10,0)*$FC$6+VLOOKUP($FA737,LTREV,LOOKUPS!E$9,0)*$FD$6+VLOOKUP($FA737,CFP,LOOKUPS!E$6,0)*$FE$6+VLOOKUP($FA737,EP,LOOKUPS!E$8,0)*$FF$6+VLOOKUP($FA737,BM,LOOKUPS!E$5,0)*$FG$6+VLOOKUP($FA737,DIV,LOOKUPS!E$7,0)*$FH$6++VLOOKUP($FA737,SIZE,LOOKUPS!E$11,0)*$FI$6),"",VLOOKUP($FA737,MOM,LOOKUPS!E$12,0)*$FB$6+VLOOKUP($FA737,STREV,LOOKUPS!E$10,0)*$FC$6+VLOOKUP($FA737,LTREV,LOOKUPS!E$9,0)*$FD$6+VLOOKUP($FA737,CFP,LOOKUPS!E$6,0)*$FE$6+VLOOKUP($FA737,EP,LOOKUPS!E$8,0)*$FF$6+VLOOKUP($FA737,BM,LOOKUPS!E$5,0)*$FG$6+VLOOKUP($FA737,DIV,LOOKUPS!E$7,0)*$FH$6++VLOOKUP($FA737,SIZE,LOOKUPS!E$11,0)*$FI$6)</f>
        <v>1.8172000000000001</v>
      </c>
      <c r="FE737" s="1">
        <f>IF(ISERROR(VLOOKUP($FA737,MOM,LOOKUPS!F$12,0)*$FB$6+VLOOKUP($FA737,STREV,LOOKUPS!F$10,0)*$FC$6+VLOOKUP($FA737,LTREV,LOOKUPS!F$9,0)*$FD$6+VLOOKUP($FA737,CFP,LOOKUPS!F$6,0)*$FE$6+VLOOKUP($FA737,EP,LOOKUPS!F$8,0)*$FF$6+VLOOKUP($FA737,BM,LOOKUPS!F$5,0)*$FG$6+VLOOKUP($FA737,DIV,LOOKUPS!F$7,0)*$FH$6++VLOOKUP($FA737,SIZE,LOOKUPS!F$11,0)*$FI$6),"",VLOOKUP($FA737,MOM,LOOKUPS!F$12,0)*$FB$6+VLOOKUP($FA737,STREV,LOOKUPS!F$10,0)*$FC$6+VLOOKUP($FA737,LTREV,LOOKUPS!F$9,0)*$FD$6+VLOOKUP($FA737,CFP,LOOKUPS!F$6,0)*$FE$6+VLOOKUP($FA737,EP,LOOKUPS!F$8,0)*$FF$6+VLOOKUP($FA737,BM,LOOKUPS!F$5,0)*$FG$6+VLOOKUP($FA737,DIV,LOOKUPS!F$7,0)*$FH$6++VLOOKUP($FA737,SIZE,LOOKUPS!F$11,0)*$FI$6)</f>
        <v>2.8836000000000004</v>
      </c>
      <c r="FF737" s="1">
        <f>IF(ISERROR(VLOOKUP($FA737,MOM,LOOKUPS!G$12,0)*$FB$6+VLOOKUP($FA737,STREV,LOOKUPS!G$10,0)*$FC$6+VLOOKUP($FA737,LTREV,LOOKUPS!G$9,0)*$FD$6+VLOOKUP($FA737,CFP,LOOKUPS!G$6,0)*$FE$6+VLOOKUP($FA737,EP,LOOKUPS!G$8,0)*$FF$6+VLOOKUP($FA737,BM,LOOKUPS!G$5,0)*$FG$6+VLOOKUP($FA737,DIV,LOOKUPS!G$7,0)*$FH$6++VLOOKUP($FA737,SIZE,LOOKUPS!G$11,0)*$FI$6),"",VLOOKUP($FA737,MOM,LOOKUPS!G$12,0)*$FB$6+VLOOKUP($FA737,STREV,LOOKUPS!G$10,0)*$FC$6+VLOOKUP($FA737,LTREV,LOOKUPS!G$9,0)*$FD$6+VLOOKUP($FA737,CFP,LOOKUPS!G$6,0)*$FE$6+VLOOKUP($FA737,EP,LOOKUPS!G$8,0)*$FF$6+VLOOKUP($FA737,BM,LOOKUPS!G$5,0)*$FG$6+VLOOKUP($FA737,DIV,LOOKUPS!G$7,0)*$FH$6++VLOOKUP($FA737,SIZE,LOOKUPS!G$11,0)*$FI$6)</f>
        <v>1.9797</v>
      </c>
      <c r="FG737" s="1">
        <f>IF(ISERROR(VLOOKUP($FA737,MOM,LOOKUPS!H$12,0)*$FB$6+VLOOKUP($FA737,STREV,LOOKUPS!H$10,0)*$FC$6+VLOOKUP($FA737,LTREV,LOOKUPS!H$9,0)*$FD$6+VLOOKUP($FA737,CFP,LOOKUPS!H$6,0)*$FE$6+VLOOKUP($FA737,EP,LOOKUPS!H$8,0)*$FF$6+VLOOKUP($FA737,BM,LOOKUPS!H$5,0)*$FG$6+VLOOKUP($FA737,DIV,LOOKUPS!H$7,0)*$FH$6++VLOOKUP($FA737,SIZE,LOOKUPS!H$11,0)*$FI$6),"",VLOOKUP($FA737,MOM,LOOKUPS!H$12,0)*$FB$6+VLOOKUP($FA737,STREV,LOOKUPS!H$10,0)*$FC$6+VLOOKUP($FA737,LTREV,LOOKUPS!H$9,0)*$FD$6+VLOOKUP($FA737,CFP,LOOKUPS!H$6,0)*$FE$6+VLOOKUP($FA737,EP,LOOKUPS!H$8,0)*$FF$6+VLOOKUP($FA737,BM,LOOKUPS!H$5,0)*$FG$6+VLOOKUP($FA737,DIV,LOOKUPS!H$7,0)*$FH$6++VLOOKUP($FA737,SIZE,LOOKUPS!H$11,0)*$FI$6)</f>
        <v>2.7142000000000004</v>
      </c>
      <c r="FH737" s="1">
        <f>IF(ISERROR(VLOOKUP($FA737,MOM,LOOKUPS!I$12,0)*$FB$6+VLOOKUP($FA737,STREV,LOOKUPS!I$10,0)*$FC$6+VLOOKUP($FA737,LTREV,LOOKUPS!I$9,0)*$FD$6+VLOOKUP($FA737,CFP,LOOKUPS!I$6,0)*$FE$6+VLOOKUP($FA737,EP,LOOKUPS!I$8,0)*$FF$6+VLOOKUP($FA737,BM,LOOKUPS!I$5,0)*$FG$6+VLOOKUP($FA737,DIV,LOOKUPS!I$7,0)*$FH$6++VLOOKUP($FA737,SIZE,LOOKUPS!I$11,0)*$FI$6),"",VLOOKUP($FA737,MOM,LOOKUPS!I$12,0)*$FB$6+VLOOKUP($FA737,STREV,LOOKUPS!I$10,0)*$FC$6+VLOOKUP($FA737,LTREV,LOOKUPS!I$9,0)*$FD$6+VLOOKUP($FA737,CFP,LOOKUPS!I$6,0)*$FE$6+VLOOKUP($FA737,EP,LOOKUPS!I$8,0)*$FF$6+VLOOKUP($FA737,BM,LOOKUPS!I$5,0)*$FG$6+VLOOKUP($FA737,DIV,LOOKUPS!I$7,0)*$FH$6++VLOOKUP($FA737,SIZE,LOOKUPS!I$11,0)*$FI$6)</f>
        <v>2.8253000000000004</v>
      </c>
      <c r="FI737" s="1">
        <f>IF(ISERROR(VLOOKUP($FA737,MOM,LOOKUPS!J$12,0)*$FB$6+VLOOKUP($FA737,STREV,LOOKUPS!J$10,0)*$FC$6+VLOOKUP($FA737,LTREV,LOOKUPS!J$9,0)*$FD$6+VLOOKUP($FA737,CFP,LOOKUPS!J$6,0)*$FE$6+VLOOKUP($FA737,EP,LOOKUPS!J$8,0)*$FF$6+VLOOKUP($FA737,BM,LOOKUPS!J$5,0)*$FG$6+VLOOKUP($FA737,DIV,LOOKUPS!J$7,0)*$FH$6++VLOOKUP($FA737,SIZE,LOOKUPS!J$11,0)*$FI$6),"",VLOOKUP($FA737,MOM,LOOKUPS!J$12,0)*$FB$6+VLOOKUP($FA737,STREV,LOOKUPS!J$10,0)*$FC$6+VLOOKUP($FA737,LTREV,LOOKUPS!J$9,0)*$FD$6+VLOOKUP($FA737,CFP,LOOKUPS!J$6,0)*$FE$6+VLOOKUP($FA737,EP,LOOKUPS!J$8,0)*$FF$6+VLOOKUP($FA737,BM,LOOKUPS!J$5,0)*$FG$6+VLOOKUP($FA737,DIV,LOOKUPS!J$7,0)*$FH$6++VLOOKUP($FA737,SIZE,LOOKUPS!J$11,0)*$FI$6)</f>
        <v>2.4366000000000003</v>
      </c>
      <c r="FJ737" s="1">
        <f>IF(ISERROR(VLOOKUP($FA737,MOM,LOOKUPS!K$12,0)*$FB$6+VLOOKUP($FA737,STREV,LOOKUPS!K$10,0)*$FC$6+VLOOKUP($FA737,LTREV,LOOKUPS!K$9,0)*$FD$6+VLOOKUP($FA737,CFP,LOOKUPS!K$6,0)*$FE$6+VLOOKUP($FA737,EP,LOOKUPS!K$8,0)*$FF$6+VLOOKUP($FA737,BM,LOOKUPS!K$5,0)*$FG$6+VLOOKUP($FA737,DIV,LOOKUPS!K$7,0)*$FH$6++VLOOKUP($FA737,SIZE,LOOKUPS!K$11,0)*$FI$6),"",VLOOKUP($FA737,MOM,LOOKUPS!K$12,0)*$FB$6+VLOOKUP($FA737,STREV,LOOKUPS!K$10,0)*$FC$6+VLOOKUP($FA737,LTREV,LOOKUPS!K$9,0)*$FD$6+VLOOKUP($FA737,CFP,LOOKUPS!K$6,0)*$FE$6+VLOOKUP($FA737,EP,LOOKUPS!K$8,0)*$FF$6+VLOOKUP($FA737,BM,LOOKUPS!K$5,0)*$FG$6+VLOOKUP($FA737,DIV,LOOKUPS!K$7,0)*$FH$6++VLOOKUP($FA737,SIZE,LOOKUPS!K$11,0)*$FI$6)</f>
        <v>1.9554</v>
      </c>
      <c r="FK737" s="1">
        <f>IF(ISERROR(VLOOKUP($FA737,MOM,LOOKUPS!L$12,0)*$FB$6+VLOOKUP($FA737,STREV,LOOKUPS!L$10,0)*$FC$6+VLOOKUP($FA737,LTREV,LOOKUPS!L$9,0)*$FD$6+VLOOKUP($FA737,CFP,LOOKUPS!L$6,0)*$FE$6+VLOOKUP($FA737,EP,LOOKUPS!L$8,0)*$FF$6+VLOOKUP($FA737,BM,LOOKUPS!L$5,0)*$FG$6+VLOOKUP($FA737,DIV,LOOKUPS!L$7,0)*$FH$6++VLOOKUP($FA737,SIZE,LOOKUPS!L$11,0)*$FI$6),"",VLOOKUP($FA737,MOM,LOOKUPS!L$12,0)*$FB$6+VLOOKUP($FA737,STREV,LOOKUPS!L$10,0)*$FC$6+VLOOKUP($FA737,LTREV,LOOKUPS!L$9,0)*$FD$6+VLOOKUP($FA737,CFP,LOOKUPS!L$6,0)*$FE$6+VLOOKUP($FA737,EP,LOOKUPS!L$8,0)*$FF$6+VLOOKUP($FA737,BM,LOOKUPS!L$5,0)*$FG$6+VLOOKUP($FA737,DIV,LOOKUPS!L$7,0)*$FH$6++VLOOKUP($FA737,SIZE,LOOKUPS!L$11,0)*$FI$6)</f>
        <v>1.1846000000000001</v>
      </c>
    </row>
    <row r="738" spans="1:167" x14ac:dyDescent="0.3">
      <c r="A738" s="1">
        <v>198709</v>
      </c>
      <c r="B738" s="1">
        <v>-2.29</v>
      </c>
      <c r="C738" s="1">
        <v>-1.64</v>
      </c>
      <c r="D738" s="1">
        <v>-0.72</v>
      </c>
      <c r="E738" s="1">
        <v>-0.71</v>
      </c>
      <c r="F738" s="1">
        <v>-2.19</v>
      </c>
      <c r="G738" s="1">
        <v>-0.13</v>
      </c>
      <c r="H738" s="1">
        <v>-0.9</v>
      </c>
      <c r="I738" s="1">
        <v>-2.14</v>
      </c>
      <c r="J738" s="1">
        <v>-1.33</v>
      </c>
      <c r="K738" s="1">
        <v>-0.71</v>
      </c>
      <c r="M738" s="1">
        <v>198610</v>
      </c>
      <c r="N738" s="1">
        <v>4.63</v>
      </c>
      <c r="O738" s="1">
        <v>3.8</v>
      </c>
      <c r="P738" s="1">
        <v>3</v>
      </c>
      <c r="Q738" s="1">
        <v>3.59</v>
      </c>
      <c r="R738" s="1">
        <v>2.4900000000000002</v>
      </c>
      <c r="S738" s="1">
        <v>2.69</v>
      </c>
      <c r="T738" s="1">
        <v>1.35</v>
      </c>
      <c r="U738" s="1">
        <v>1.61</v>
      </c>
      <c r="V738" s="1">
        <v>1.73</v>
      </c>
      <c r="W738" s="1">
        <v>-0.48</v>
      </c>
      <c r="Y738" s="1">
        <v>199109</v>
      </c>
      <c r="Z738" s="1">
        <v>1.1299999999999999</v>
      </c>
      <c r="AA738" s="1">
        <v>-0.1</v>
      </c>
      <c r="AB738" s="1">
        <v>-0.37</v>
      </c>
      <c r="AC738" s="1">
        <v>-0.52</v>
      </c>
      <c r="AD738" s="1">
        <v>0.56000000000000005</v>
      </c>
      <c r="AE738" s="1">
        <v>0.32</v>
      </c>
      <c r="AF738" s="1">
        <v>0.33</v>
      </c>
      <c r="AG738" s="1">
        <v>-0.6</v>
      </c>
      <c r="AH738" s="1">
        <v>0.3</v>
      </c>
      <c r="AI738" s="1">
        <v>-0.55000000000000004</v>
      </c>
      <c r="AK738">
        <v>201203</v>
      </c>
      <c r="AL738">
        <v>5.21</v>
      </c>
      <c r="AM738">
        <v>3.17</v>
      </c>
      <c r="AN738">
        <v>2.44</v>
      </c>
      <c r="AO738">
        <v>1.93</v>
      </c>
      <c r="AP738">
        <v>3.14</v>
      </c>
      <c r="AQ738">
        <v>2.91</v>
      </c>
      <c r="AR738">
        <v>2.27</v>
      </c>
      <c r="AS738">
        <v>2.0699999999999998</v>
      </c>
      <c r="AT738">
        <v>2.1800000000000002</v>
      </c>
      <c r="AU738">
        <v>3.39</v>
      </c>
      <c r="AV738">
        <v>2.79</v>
      </c>
      <c r="AW738">
        <v>3.27</v>
      </c>
      <c r="AX738">
        <v>2.5</v>
      </c>
      <c r="AY738">
        <v>2.81</v>
      </c>
      <c r="AZ738">
        <v>1.68</v>
      </c>
      <c r="BA738">
        <v>2.71</v>
      </c>
      <c r="BB738">
        <v>1.38</v>
      </c>
      <c r="BC738">
        <v>2.2200000000000002</v>
      </c>
      <c r="BD738">
        <v>2.16</v>
      </c>
      <c r="BF738" s="1">
        <v>201203</v>
      </c>
      <c r="BG738" s="1">
        <v>5.29</v>
      </c>
      <c r="BH738" s="1">
        <v>2.4900000000000002</v>
      </c>
      <c r="BI738" s="1">
        <v>2.37</v>
      </c>
      <c r="BJ738" s="1">
        <v>2.29</v>
      </c>
      <c r="BK738" s="1">
        <v>2.59</v>
      </c>
      <c r="BL738" s="1">
        <v>2.38</v>
      </c>
      <c r="BM738" s="1">
        <v>2.27</v>
      </c>
      <c r="BN738" s="1">
        <v>2.71</v>
      </c>
      <c r="BO738" s="1">
        <v>2.02</v>
      </c>
      <c r="BP738" s="1">
        <v>2.0499999999999998</v>
      </c>
      <c r="BQ738" s="1">
        <v>3.16</v>
      </c>
      <c r="BR738" s="1">
        <v>2.23</v>
      </c>
      <c r="BS738" s="1">
        <v>2.5499999999999998</v>
      </c>
      <c r="BT738" s="1">
        <v>2.5499999999999998</v>
      </c>
      <c r="BU738" s="1">
        <v>2</v>
      </c>
      <c r="BV738" s="1">
        <v>2.36</v>
      </c>
      <c r="BW738" s="1">
        <v>3.05</v>
      </c>
      <c r="BX738" s="1">
        <v>1.84</v>
      </c>
      <c r="BY738" s="1">
        <v>2.19</v>
      </c>
      <c r="CA738" s="1">
        <v>198703</v>
      </c>
      <c r="CB738" s="1">
        <v>3.51</v>
      </c>
      <c r="CC738" s="1">
        <v>2.61</v>
      </c>
      <c r="CD738" s="1">
        <v>3.17</v>
      </c>
      <c r="CE738" s="1">
        <v>4.96</v>
      </c>
      <c r="CF738" s="1">
        <v>2.4</v>
      </c>
      <c r="CG738" s="1">
        <v>4.0999999999999996</v>
      </c>
      <c r="CH738" s="1">
        <v>2.5299999999999998</v>
      </c>
      <c r="CI738" s="1">
        <v>3.28</v>
      </c>
      <c r="CJ738" s="1">
        <v>5.34</v>
      </c>
      <c r="CK738" s="1">
        <v>2.42</v>
      </c>
      <c r="CL738" s="1">
        <v>2.33</v>
      </c>
      <c r="CM738" s="1">
        <v>3.33</v>
      </c>
      <c r="CN738" s="1">
        <v>4.97</v>
      </c>
      <c r="CO738" s="1">
        <v>2.72</v>
      </c>
      <c r="CP738" s="1">
        <v>2.33</v>
      </c>
      <c r="CQ738" s="1">
        <v>2.56</v>
      </c>
      <c r="CR738" s="1">
        <v>4.03</v>
      </c>
      <c r="CS738" s="1">
        <v>3.49</v>
      </c>
      <c r="CT738" s="1">
        <v>6.52</v>
      </c>
      <c r="CV738" s="1">
        <v>198803</v>
      </c>
      <c r="CW738" s="1">
        <v>4.4400000000000004</v>
      </c>
      <c r="CX738" s="1">
        <v>3.22</v>
      </c>
      <c r="CY738" s="1">
        <v>2.87</v>
      </c>
      <c r="CZ738" s="1">
        <v>0.72</v>
      </c>
      <c r="DA738" s="1">
        <v>3.37</v>
      </c>
      <c r="DB738" s="1">
        <v>3.32</v>
      </c>
      <c r="DC738" s="1">
        <v>2.1</v>
      </c>
      <c r="DD738" s="1">
        <v>3.02</v>
      </c>
      <c r="DE738" s="1">
        <v>-0.72</v>
      </c>
      <c r="DF738" s="1">
        <v>3.95</v>
      </c>
      <c r="DG738" s="1">
        <v>2.81</v>
      </c>
      <c r="DH738" s="1">
        <v>2.88</v>
      </c>
      <c r="DI738" s="1">
        <v>3.78</v>
      </c>
      <c r="DJ738" s="1">
        <v>2.8</v>
      </c>
      <c r="DK738" s="1">
        <v>1.4</v>
      </c>
      <c r="DL738" s="1">
        <v>3.36</v>
      </c>
      <c r="DM738" s="1">
        <v>2.68</v>
      </c>
      <c r="DN738" s="1">
        <v>-0.5</v>
      </c>
      <c r="DO738" s="1">
        <v>-1.03</v>
      </c>
      <c r="DQ738" s="1">
        <v>198703</v>
      </c>
      <c r="DR738" s="1">
        <v>-99.99</v>
      </c>
      <c r="DS738" s="1">
        <v>3.87</v>
      </c>
      <c r="DT738" s="1">
        <v>1.29</v>
      </c>
      <c r="DU738" s="1">
        <v>1.1000000000000001</v>
      </c>
      <c r="DV738" s="1">
        <v>4.05</v>
      </c>
      <c r="DW738" s="1">
        <v>1.81</v>
      </c>
      <c r="DX738" s="1">
        <v>1.38</v>
      </c>
      <c r="DY738" s="1">
        <v>1.03</v>
      </c>
      <c r="DZ738" s="1">
        <v>1.23</v>
      </c>
      <c r="EA738" s="1">
        <v>4.6100000000000003</v>
      </c>
      <c r="EB738" s="1">
        <v>1.57</v>
      </c>
      <c r="EC738" s="1">
        <v>2.31</v>
      </c>
      <c r="ED738" s="1">
        <v>1.23</v>
      </c>
      <c r="EE738" s="1">
        <v>1.69</v>
      </c>
      <c r="EF738" s="1">
        <v>1</v>
      </c>
      <c r="EG738" s="1">
        <v>1.1499999999999999</v>
      </c>
      <c r="EH738" s="1">
        <v>0.89</v>
      </c>
      <c r="EI738" s="1">
        <v>1.05</v>
      </c>
      <c r="EJ738" s="1">
        <v>1.43</v>
      </c>
      <c r="EL738">
        <v>198703</v>
      </c>
      <c r="EM738">
        <v>1.64</v>
      </c>
      <c r="EN738">
        <v>0.39</v>
      </c>
      <c r="EO738">
        <v>1.62</v>
      </c>
      <c r="EP738">
        <v>0.47</v>
      </c>
      <c r="ER738" s="1">
        <v>198709</v>
      </c>
      <c r="ES738" s="1">
        <v>0.71</v>
      </c>
      <c r="EU738" s="1">
        <v>198610</v>
      </c>
      <c r="EV738" s="1">
        <v>3.55</v>
      </c>
      <c r="EX738" s="1">
        <v>199109</v>
      </c>
      <c r="EY738" s="1">
        <v>-0.79</v>
      </c>
      <c r="FA738" s="1">
        <v>198709</v>
      </c>
      <c r="FB738" s="1">
        <f>IF(ISERROR(VLOOKUP($FA738,MOM,LOOKUPS!C$12,0)*$FB$6+VLOOKUP($FA738,STREV,LOOKUPS!C$10,0)*$FC$6+VLOOKUP($FA738,LTREV,LOOKUPS!C$9,0)*$FD$6+VLOOKUP($FA738,CFP,LOOKUPS!C$6,0)*$FE$6+VLOOKUP($FA738,EP,LOOKUPS!C$8,0)*$FF$6+VLOOKUP($FA738,BM,LOOKUPS!C$5,0)*$FG$6+VLOOKUP($FA738,DIV,LOOKUPS!C$7,0)*$FH$6++VLOOKUP($FA738,SIZE,LOOKUPS!C$11,0)*$FI$6),"",VLOOKUP($FA738,MOM,LOOKUPS!C$12,0)*$FB$6+VLOOKUP($FA738,STREV,LOOKUPS!C$10,0)*$FC$6+VLOOKUP($FA738,LTREV,LOOKUPS!C$9,0)*$FD$6+VLOOKUP($FA738,CFP,LOOKUPS!C$6,0)*$FE$6+VLOOKUP($FA738,EP,LOOKUPS!C$8,0)*$FF$6+VLOOKUP($FA738,BM,LOOKUPS!C$5,0)*$FG$6+VLOOKUP($FA738,DIV,LOOKUPS!C$7,0)*$FH$6++VLOOKUP($FA738,SIZE,LOOKUPS!C$11,0)*$FI$6)</f>
        <v>-2.7689000000000004</v>
      </c>
      <c r="FC738" s="1">
        <f>IF(ISERROR(VLOOKUP($FA738,MOM,LOOKUPS!D$12,0)*$FB$6+VLOOKUP($FA738,STREV,LOOKUPS!D$10,0)*$FC$6+VLOOKUP($FA738,LTREV,LOOKUPS!D$9,0)*$FD$6+VLOOKUP($FA738,CFP,LOOKUPS!D$6,0)*$FE$6+VLOOKUP($FA738,EP,LOOKUPS!D$8,0)*$FF$6+VLOOKUP($FA738,BM,LOOKUPS!D$5,0)*$FG$6+VLOOKUP($FA738,DIV,LOOKUPS!D$7,0)*$FH$6++VLOOKUP($FA738,SIZE,LOOKUPS!D$11,0)*$FI$6),"",VLOOKUP($FA738,MOM,LOOKUPS!D$12,0)*$FB$6+VLOOKUP($FA738,STREV,LOOKUPS!D$10,0)*$FC$6+VLOOKUP($FA738,LTREV,LOOKUPS!D$9,0)*$FD$6+VLOOKUP($FA738,CFP,LOOKUPS!D$6,0)*$FE$6+VLOOKUP($FA738,EP,LOOKUPS!D$8,0)*$FF$6+VLOOKUP($FA738,BM,LOOKUPS!D$5,0)*$FG$6+VLOOKUP($FA738,DIV,LOOKUPS!D$7,0)*$FH$6++VLOOKUP($FA738,SIZE,LOOKUPS!D$11,0)*$FI$6)</f>
        <v>-1.6931000000000003</v>
      </c>
      <c r="FD738" s="1">
        <f>IF(ISERROR(VLOOKUP($FA738,MOM,LOOKUPS!E$12,0)*$FB$6+VLOOKUP($FA738,STREV,LOOKUPS!E$10,0)*$FC$6+VLOOKUP($FA738,LTREV,LOOKUPS!E$9,0)*$FD$6+VLOOKUP($FA738,CFP,LOOKUPS!E$6,0)*$FE$6+VLOOKUP($FA738,EP,LOOKUPS!E$8,0)*$FF$6+VLOOKUP($FA738,BM,LOOKUPS!E$5,0)*$FG$6+VLOOKUP($FA738,DIV,LOOKUPS!E$7,0)*$FH$6++VLOOKUP($FA738,SIZE,LOOKUPS!E$11,0)*$FI$6),"",VLOOKUP($FA738,MOM,LOOKUPS!E$12,0)*$FB$6+VLOOKUP($FA738,STREV,LOOKUPS!E$10,0)*$FC$6+VLOOKUP($FA738,LTREV,LOOKUPS!E$9,0)*$FD$6+VLOOKUP($FA738,CFP,LOOKUPS!E$6,0)*$FE$6+VLOOKUP($FA738,EP,LOOKUPS!E$8,0)*$FF$6+VLOOKUP($FA738,BM,LOOKUPS!E$5,0)*$FG$6+VLOOKUP($FA738,DIV,LOOKUPS!E$7,0)*$FH$6++VLOOKUP($FA738,SIZE,LOOKUPS!E$11,0)*$FI$6)</f>
        <v>-0.82899999999999996</v>
      </c>
      <c r="FE738" s="1">
        <f>IF(ISERROR(VLOOKUP($FA738,MOM,LOOKUPS!F$12,0)*$FB$6+VLOOKUP($FA738,STREV,LOOKUPS!F$10,0)*$FC$6+VLOOKUP($FA738,LTREV,LOOKUPS!F$9,0)*$FD$6+VLOOKUP($FA738,CFP,LOOKUPS!F$6,0)*$FE$6+VLOOKUP($FA738,EP,LOOKUPS!F$8,0)*$FF$6+VLOOKUP($FA738,BM,LOOKUPS!F$5,0)*$FG$6+VLOOKUP($FA738,DIV,LOOKUPS!F$7,0)*$FH$6++VLOOKUP($FA738,SIZE,LOOKUPS!F$11,0)*$FI$6),"",VLOOKUP($FA738,MOM,LOOKUPS!F$12,0)*$FB$6+VLOOKUP($FA738,STREV,LOOKUPS!F$10,0)*$FC$6+VLOOKUP($FA738,LTREV,LOOKUPS!F$9,0)*$FD$6+VLOOKUP($FA738,CFP,LOOKUPS!F$6,0)*$FE$6+VLOOKUP($FA738,EP,LOOKUPS!F$8,0)*$FF$6+VLOOKUP($FA738,BM,LOOKUPS!F$5,0)*$FG$6+VLOOKUP($FA738,DIV,LOOKUPS!F$7,0)*$FH$6++VLOOKUP($FA738,SIZE,LOOKUPS!F$11,0)*$FI$6)</f>
        <v>-1.2069000000000001</v>
      </c>
      <c r="FF738" s="1">
        <f>IF(ISERROR(VLOOKUP($FA738,MOM,LOOKUPS!G$12,0)*$FB$6+VLOOKUP($FA738,STREV,LOOKUPS!G$10,0)*$FC$6+VLOOKUP($FA738,LTREV,LOOKUPS!G$9,0)*$FD$6+VLOOKUP($FA738,CFP,LOOKUPS!G$6,0)*$FE$6+VLOOKUP($FA738,EP,LOOKUPS!G$8,0)*$FF$6+VLOOKUP($FA738,BM,LOOKUPS!G$5,0)*$FG$6+VLOOKUP($FA738,DIV,LOOKUPS!G$7,0)*$FH$6++VLOOKUP($FA738,SIZE,LOOKUPS!G$11,0)*$FI$6),"",VLOOKUP($FA738,MOM,LOOKUPS!G$12,0)*$FB$6+VLOOKUP($FA738,STREV,LOOKUPS!G$10,0)*$FC$6+VLOOKUP($FA738,LTREV,LOOKUPS!G$9,0)*$FD$6+VLOOKUP($FA738,CFP,LOOKUPS!G$6,0)*$FE$6+VLOOKUP($FA738,EP,LOOKUPS!G$8,0)*$FF$6+VLOOKUP($FA738,BM,LOOKUPS!G$5,0)*$FG$6+VLOOKUP($FA738,DIV,LOOKUPS!G$7,0)*$FH$6++VLOOKUP($FA738,SIZE,LOOKUPS!G$11,0)*$FI$6)</f>
        <v>-1.3042</v>
      </c>
      <c r="FG738" s="1">
        <f>IF(ISERROR(VLOOKUP($FA738,MOM,LOOKUPS!H$12,0)*$FB$6+VLOOKUP($FA738,STREV,LOOKUPS!H$10,0)*$FC$6+VLOOKUP($FA738,LTREV,LOOKUPS!H$9,0)*$FD$6+VLOOKUP($FA738,CFP,LOOKUPS!H$6,0)*$FE$6+VLOOKUP($FA738,EP,LOOKUPS!H$8,0)*$FF$6+VLOOKUP($FA738,BM,LOOKUPS!H$5,0)*$FG$6+VLOOKUP($FA738,DIV,LOOKUPS!H$7,0)*$FH$6++VLOOKUP($FA738,SIZE,LOOKUPS!H$11,0)*$FI$6),"",VLOOKUP($FA738,MOM,LOOKUPS!H$12,0)*$FB$6+VLOOKUP($FA738,STREV,LOOKUPS!H$10,0)*$FC$6+VLOOKUP($FA738,LTREV,LOOKUPS!H$9,0)*$FD$6+VLOOKUP($FA738,CFP,LOOKUPS!H$6,0)*$FE$6+VLOOKUP($FA738,EP,LOOKUPS!H$8,0)*$FF$6+VLOOKUP($FA738,BM,LOOKUPS!H$5,0)*$FG$6+VLOOKUP($FA738,DIV,LOOKUPS!H$7,0)*$FH$6++VLOOKUP($FA738,SIZE,LOOKUPS!H$11,0)*$FI$6)</f>
        <v>-0.58589999999999998</v>
      </c>
      <c r="FH738" s="1">
        <f>IF(ISERROR(VLOOKUP($FA738,MOM,LOOKUPS!I$12,0)*$FB$6+VLOOKUP($FA738,STREV,LOOKUPS!I$10,0)*$FC$6+VLOOKUP($FA738,LTREV,LOOKUPS!I$9,0)*$FD$6+VLOOKUP($FA738,CFP,LOOKUPS!I$6,0)*$FE$6+VLOOKUP($FA738,EP,LOOKUPS!I$8,0)*$FF$6+VLOOKUP($FA738,BM,LOOKUPS!I$5,0)*$FG$6+VLOOKUP($FA738,DIV,LOOKUPS!I$7,0)*$FH$6++VLOOKUP($FA738,SIZE,LOOKUPS!I$11,0)*$FI$6),"",VLOOKUP($FA738,MOM,LOOKUPS!I$12,0)*$FB$6+VLOOKUP($FA738,STREV,LOOKUPS!I$10,0)*$FC$6+VLOOKUP($FA738,LTREV,LOOKUPS!I$9,0)*$FD$6+VLOOKUP($FA738,CFP,LOOKUPS!I$6,0)*$FE$6+VLOOKUP($FA738,EP,LOOKUPS!I$8,0)*$FF$6+VLOOKUP($FA738,BM,LOOKUPS!I$5,0)*$FG$6+VLOOKUP($FA738,DIV,LOOKUPS!I$7,0)*$FH$6++VLOOKUP($FA738,SIZE,LOOKUPS!I$11,0)*$FI$6)</f>
        <v>-1.0321000000000002</v>
      </c>
      <c r="FI738" s="1">
        <f>IF(ISERROR(VLOOKUP($FA738,MOM,LOOKUPS!J$12,0)*$FB$6+VLOOKUP($FA738,STREV,LOOKUPS!J$10,0)*$FC$6+VLOOKUP($FA738,LTREV,LOOKUPS!J$9,0)*$FD$6+VLOOKUP($FA738,CFP,LOOKUPS!J$6,0)*$FE$6+VLOOKUP($FA738,EP,LOOKUPS!J$8,0)*$FF$6+VLOOKUP($FA738,BM,LOOKUPS!J$5,0)*$FG$6+VLOOKUP($FA738,DIV,LOOKUPS!J$7,0)*$FH$6++VLOOKUP($FA738,SIZE,LOOKUPS!J$11,0)*$FI$6),"",VLOOKUP($FA738,MOM,LOOKUPS!J$12,0)*$FB$6+VLOOKUP($FA738,STREV,LOOKUPS!J$10,0)*$FC$6+VLOOKUP($FA738,LTREV,LOOKUPS!J$9,0)*$FD$6+VLOOKUP($FA738,CFP,LOOKUPS!J$6,0)*$FE$6+VLOOKUP($FA738,EP,LOOKUPS!J$8,0)*$FF$6+VLOOKUP($FA738,BM,LOOKUPS!J$5,0)*$FG$6+VLOOKUP($FA738,DIV,LOOKUPS!J$7,0)*$FH$6++VLOOKUP($FA738,SIZE,LOOKUPS!J$11,0)*$FI$6)</f>
        <v>-1.1927000000000001</v>
      </c>
      <c r="FJ738" s="1">
        <f>IF(ISERROR(VLOOKUP($FA738,MOM,LOOKUPS!K$12,0)*$FB$6+VLOOKUP($FA738,STREV,LOOKUPS!K$10,0)*$FC$6+VLOOKUP($FA738,LTREV,LOOKUPS!K$9,0)*$FD$6+VLOOKUP($FA738,CFP,LOOKUPS!K$6,0)*$FE$6+VLOOKUP($FA738,EP,LOOKUPS!K$8,0)*$FF$6+VLOOKUP($FA738,BM,LOOKUPS!K$5,0)*$FG$6+VLOOKUP($FA738,DIV,LOOKUPS!K$7,0)*$FH$6++VLOOKUP($FA738,SIZE,LOOKUPS!K$11,0)*$FI$6),"",VLOOKUP($FA738,MOM,LOOKUPS!K$12,0)*$FB$6+VLOOKUP($FA738,STREV,LOOKUPS!K$10,0)*$FC$6+VLOOKUP($FA738,LTREV,LOOKUPS!K$9,0)*$FD$6+VLOOKUP($FA738,CFP,LOOKUPS!K$6,0)*$FE$6+VLOOKUP($FA738,EP,LOOKUPS!K$8,0)*$FF$6+VLOOKUP($FA738,BM,LOOKUPS!K$5,0)*$FG$6+VLOOKUP($FA738,DIV,LOOKUPS!K$7,0)*$FH$6++VLOOKUP($FA738,SIZE,LOOKUPS!K$11,0)*$FI$6)</f>
        <v>-1.3393999999999999</v>
      </c>
      <c r="FK738" s="1">
        <f>IF(ISERROR(VLOOKUP($FA738,MOM,LOOKUPS!L$12,0)*$FB$6+VLOOKUP($FA738,STREV,LOOKUPS!L$10,0)*$FC$6+VLOOKUP($FA738,LTREV,LOOKUPS!L$9,0)*$FD$6+VLOOKUP($FA738,CFP,LOOKUPS!L$6,0)*$FE$6+VLOOKUP($FA738,EP,LOOKUPS!L$8,0)*$FF$6+VLOOKUP($FA738,BM,LOOKUPS!L$5,0)*$FG$6+VLOOKUP($FA738,DIV,LOOKUPS!L$7,0)*$FH$6++VLOOKUP($FA738,SIZE,LOOKUPS!L$11,0)*$FI$6),"",VLOOKUP($FA738,MOM,LOOKUPS!L$12,0)*$FB$6+VLOOKUP($FA738,STREV,LOOKUPS!L$10,0)*$FC$6+VLOOKUP($FA738,LTREV,LOOKUPS!L$9,0)*$FD$6+VLOOKUP($FA738,CFP,LOOKUPS!L$6,0)*$FE$6+VLOOKUP($FA738,EP,LOOKUPS!L$8,0)*$FF$6+VLOOKUP($FA738,BM,LOOKUPS!L$5,0)*$FG$6+VLOOKUP($FA738,DIV,LOOKUPS!L$7,0)*$FH$6++VLOOKUP($FA738,SIZE,LOOKUPS!L$11,0)*$FI$6)</f>
        <v>-1.1908000000000001</v>
      </c>
    </row>
    <row r="739" spans="1:167" x14ac:dyDescent="0.3">
      <c r="A739" s="1">
        <v>198710</v>
      </c>
      <c r="B739" s="1">
        <v>-28.54</v>
      </c>
      <c r="C739" s="1">
        <v>-24.37</v>
      </c>
      <c r="D739" s="1">
        <v>-24.87</v>
      </c>
      <c r="E739" s="1">
        <v>-25.92</v>
      </c>
      <c r="F739" s="1">
        <v>-25.82</v>
      </c>
      <c r="G739" s="1">
        <v>-27.49</v>
      </c>
      <c r="H739" s="1">
        <v>-27.7</v>
      </c>
      <c r="I739" s="1">
        <v>-28.57</v>
      </c>
      <c r="J739" s="1">
        <v>-29.73</v>
      </c>
      <c r="K739" s="1">
        <v>-32.32</v>
      </c>
      <c r="M739" s="1">
        <v>198611</v>
      </c>
      <c r="N739" s="1">
        <v>-0.66</v>
      </c>
      <c r="O739" s="1">
        <v>-0.87</v>
      </c>
      <c r="P739" s="1">
        <v>-1.83</v>
      </c>
      <c r="Q739" s="1">
        <v>0.49</v>
      </c>
      <c r="R739" s="1">
        <v>0.76</v>
      </c>
      <c r="S739" s="1">
        <v>-0.14000000000000001</v>
      </c>
      <c r="T739" s="1">
        <v>0.52</v>
      </c>
      <c r="U739" s="1">
        <v>-1.25</v>
      </c>
      <c r="V739" s="1">
        <v>-0.21</v>
      </c>
      <c r="W739" s="1">
        <v>-1.95</v>
      </c>
      <c r="Y739" s="1">
        <v>199110</v>
      </c>
      <c r="Z739" s="1">
        <v>2.9</v>
      </c>
      <c r="AA739" s="1">
        <v>2.0499999999999998</v>
      </c>
      <c r="AB739" s="1">
        <v>3.51</v>
      </c>
      <c r="AC739" s="1">
        <v>1.28</v>
      </c>
      <c r="AD739" s="1">
        <v>2.04</v>
      </c>
      <c r="AE739" s="1">
        <v>2.93</v>
      </c>
      <c r="AF739" s="1">
        <v>2.25</v>
      </c>
      <c r="AG739" s="1">
        <v>0.97</v>
      </c>
      <c r="AH739" s="1">
        <v>2.57</v>
      </c>
      <c r="AI739" s="1">
        <v>0.56000000000000005</v>
      </c>
      <c r="AK739">
        <v>201204</v>
      </c>
      <c r="AL739">
        <v>-2.4900000000000002</v>
      </c>
      <c r="AM739">
        <v>-1.26</v>
      </c>
      <c r="AN739">
        <v>-0.82</v>
      </c>
      <c r="AO739">
        <v>-1.34</v>
      </c>
      <c r="AP739">
        <v>-1.41</v>
      </c>
      <c r="AQ739">
        <v>-0.67</v>
      </c>
      <c r="AR739">
        <v>-0.81</v>
      </c>
      <c r="AS739">
        <v>-1.1499999999999999</v>
      </c>
      <c r="AT739">
        <v>-1.42</v>
      </c>
      <c r="AU739">
        <v>-1.27</v>
      </c>
      <c r="AV739">
        <v>-1.61</v>
      </c>
      <c r="AW739">
        <v>-0.78</v>
      </c>
      <c r="AX739">
        <v>-0.54</v>
      </c>
      <c r="AY739">
        <v>-0.69</v>
      </c>
      <c r="AZ739">
        <v>-0.95</v>
      </c>
      <c r="BA739">
        <v>-1.1399999999999999</v>
      </c>
      <c r="BB739">
        <v>-1.1499999999999999</v>
      </c>
      <c r="BC739">
        <v>-0.83</v>
      </c>
      <c r="BD739">
        <v>-1.85</v>
      </c>
      <c r="BF739" s="1">
        <v>201204</v>
      </c>
      <c r="BG739" s="1">
        <v>-2.42</v>
      </c>
      <c r="BH739" s="1">
        <v>-1.17</v>
      </c>
      <c r="BI739" s="1">
        <v>-0.49</v>
      </c>
      <c r="BJ739" s="1">
        <v>-1.55</v>
      </c>
      <c r="BK739" s="1">
        <v>-1.36</v>
      </c>
      <c r="BL739" s="1">
        <v>-0.37</v>
      </c>
      <c r="BM739" s="1">
        <v>-0.45</v>
      </c>
      <c r="BN739" s="1">
        <v>-1.36</v>
      </c>
      <c r="BO739" s="1">
        <v>-1.57</v>
      </c>
      <c r="BP739" s="1">
        <v>-1.7</v>
      </c>
      <c r="BQ739" s="1">
        <v>-0.99</v>
      </c>
      <c r="BR739" s="1">
        <v>-0.74</v>
      </c>
      <c r="BS739" s="1">
        <v>0.04</v>
      </c>
      <c r="BT739" s="1">
        <v>-0.94</v>
      </c>
      <c r="BU739" s="1">
        <v>0.04</v>
      </c>
      <c r="BV739" s="1">
        <v>-1.22</v>
      </c>
      <c r="BW739" s="1">
        <v>-1.5</v>
      </c>
      <c r="BX739" s="1">
        <v>-1.77</v>
      </c>
      <c r="BY739" s="1">
        <v>-1.38</v>
      </c>
      <c r="CA739" s="1">
        <v>198704</v>
      </c>
      <c r="CB739" s="1">
        <v>-2.19</v>
      </c>
      <c r="CC739" s="1">
        <v>-2.58</v>
      </c>
      <c r="CD739" s="1">
        <v>-1.92</v>
      </c>
      <c r="CE739" s="1">
        <v>-0.83</v>
      </c>
      <c r="CF739" s="1">
        <v>-3.08</v>
      </c>
      <c r="CG739" s="1">
        <v>-1.91</v>
      </c>
      <c r="CH739" s="1">
        <v>-2.23</v>
      </c>
      <c r="CI739" s="1">
        <v>-0.91</v>
      </c>
      <c r="CJ739" s="1">
        <v>-0.35</v>
      </c>
      <c r="CK739" s="1">
        <v>-2.97</v>
      </c>
      <c r="CL739" s="1">
        <v>-3.32</v>
      </c>
      <c r="CM739" s="1">
        <v>-0.88</v>
      </c>
      <c r="CN739" s="1">
        <v>-3.07</v>
      </c>
      <c r="CO739" s="1">
        <v>-2.59</v>
      </c>
      <c r="CP739" s="1">
        <v>-1.82</v>
      </c>
      <c r="CQ739" s="1">
        <v>0.15</v>
      </c>
      <c r="CR739" s="1">
        <v>-2.04</v>
      </c>
      <c r="CS739" s="1">
        <v>-1.1499999999999999</v>
      </c>
      <c r="CT739" s="1">
        <v>0.17</v>
      </c>
      <c r="CV739" s="1">
        <v>198804</v>
      </c>
      <c r="CW739" s="1">
        <v>1.79</v>
      </c>
      <c r="CX739" s="1">
        <v>0.25</v>
      </c>
      <c r="CY739" s="1">
        <v>1.1599999999999999</v>
      </c>
      <c r="CZ739" s="1">
        <v>1.0900000000000001</v>
      </c>
      <c r="DA739" s="1">
        <v>0.25</v>
      </c>
      <c r="DB739" s="1">
        <v>0.59</v>
      </c>
      <c r="DC739" s="1">
        <v>1.71</v>
      </c>
      <c r="DD739" s="1">
        <v>0.79</v>
      </c>
      <c r="DE739" s="1">
        <v>1.03</v>
      </c>
      <c r="DF739" s="1">
        <v>0.4</v>
      </c>
      <c r="DG739" s="1">
        <v>0.1</v>
      </c>
      <c r="DH739" s="1">
        <v>0.24</v>
      </c>
      <c r="DI739" s="1">
        <v>0.96</v>
      </c>
      <c r="DJ739" s="1">
        <v>1.99</v>
      </c>
      <c r="DK739" s="1">
        <v>1.42</v>
      </c>
      <c r="DL739" s="1">
        <v>0.41</v>
      </c>
      <c r="DM739" s="1">
        <v>1.18</v>
      </c>
      <c r="DN739" s="1">
        <v>1.8</v>
      </c>
      <c r="DO739" s="1">
        <v>-0.03</v>
      </c>
      <c r="DQ739" s="1">
        <v>198704</v>
      </c>
      <c r="DR739" s="1">
        <v>-99.99</v>
      </c>
      <c r="DS739" s="1">
        <v>-1.48</v>
      </c>
      <c r="DT739" s="1">
        <v>-3.32</v>
      </c>
      <c r="DU739" s="1">
        <v>-2.9</v>
      </c>
      <c r="DV739" s="1">
        <v>-1.37</v>
      </c>
      <c r="DW739" s="1">
        <v>-3.2</v>
      </c>
      <c r="DX739" s="1">
        <v>-3.35</v>
      </c>
      <c r="DY739" s="1">
        <v>-2.68</v>
      </c>
      <c r="DZ739" s="1">
        <v>-2.4700000000000002</v>
      </c>
      <c r="EA739" s="1">
        <v>-1.08</v>
      </c>
      <c r="EB739" s="1">
        <v>-2.62</v>
      </c>
      <c r="EC739" s="1">
        <v>-2.46</v>
      </c>
      <c r="ED739" s="1">
        <v>-4.05</v>
      </c>
      <c r="EE739" s="1">
        <v>-3.83</v>
      </c>
      <c r="EF739" s="1">
        <v>-2.78</v>
      </c>
      <c r="EG739" s="1">
        <v>-1.78</v>
      </c>
      <c r="EH739" s="1">
        <v>-3.66</v>
      </c>
      <c r="EI739" s="1">
        <v>-2.71</v>
      </c>
      <c r="EJ739" s="1">
        <v>-2.2000000000000002</v>
      </c>
      <c r="EL739">
        <v>198704</v>
      </c>
      <c r="EM739">
        <v>-2.11</v>
      </c>
      <c r="EN739">
        <v>-1.7</v>
      </c>
      <c r="EO739">
        <v>-0.34</v>
      </c>
      <c r="EP739">
        <v>0.44</v>
      </c>
      <c r="ER739" s="1">
        <v>198710</v>
      </c>
      <c r="ES739" s="1">
        <v>-7.86</v>
      </c>
      <c r="EU739" s="1">
        <v>198611</v>
      </c>
      <c r="EV739" s="1">
        <v>0.69</v>
      </c>
      <c r="EX739" s="1">
        <v>199110</v>
      </c>
      <c r="EY739" s="1">
        <v>2.2799999999999998</v>
      </c>
      <c r="FA739" s="1">
        <v>198710</v>
      </c>
      <c r="FB739" s="1">
        <f>IF(ISERROR(VLOOKUP($FA739,MOM,LOOKUPS!C$12,0)*$FB$6+VLOOKUP($FA739,STREV,LOOKUPS!C$10,0)*$FC$6+VLOOKUP($FA739,LTREV,LOOKUPS!C$9,0)*$FD$6+VLOOKUP($FA739,CFP,LOOKUPS!C$6,0)*$FE$6+VLOOKUP($FA739,EP,LOOKUPS!C$8,0)*$FF$6+VLOOKUP($FA739,BM,LOOKUPS!C$5,0)*$FG$6+VLOOKUP($FA739,DIV,LOOKUPS!C$7,0)*$FH$6++VLOOKUP($FA739,SIZE,LOOKUPS!C$11,0)*$FI$6),"",VLOOKUP($FA739,MOM,LOOKUPS!C$12,0)*$FB$6+VLOOKUP($FA739,STREV,LOOKUPS!C$10,0)*$FC$6+VLOOKUP($FA739,LTREV,LOOKUPS!C$9,0)*$FD$6+VLOOKUP($FA739,CFP,LOOKUPS!C$6,0)*$FE$6+VLOOKUP($FA739,EP,LOOKUPS!C$8,0)*$FF$6+VLOOKUP($FA739,BM,LOOKUPS!C$5,0)*$FG$6+VLOOKUP($FA739,DIV,LOOKUPS!C$7,0)*$FH$6++VLOOKUP($FA739,SIZE,LOOKUPS!C$11,0)*$FI$6)</f>
        <v>-30.582600000000003</v>
      </c>
      <c r="FC739" s="1">
        <f>IF(ISERROR(VLOOKUP($FA739,MOM,LOOKUPS!D$12,0)*$FB$6+VLOOKUP($FA739,STREV,LOOKUPS!D$10,0)*$FC$6+VLOOKUP($FA739,LTREV,LOOKUPS!D$9,0)*$FD$6+VLOOKUP($FA739,CFP,LOOKUPS!D$6,0)*$FE$6+VLOOKUP($FA739,EP,LOOKUPS!D$8,0)*$FF$6+VLOOKUP($FA739,BM,LOOKUPS!D$5,0)*$FG$6+VLOOKUP($FA739,DIV,LOOKUPS!D$7,0)*$FH$6++VLOOKUP($FA739,SIZE,LOOKUPS!D$11,0)*$FI$6),"",VLOOKUP($FA739,MOM,LOOKUPS!D$12,0)*$FB$6+VLOOKUP($FA739,STREV,LOOKUPS!D$10,0)*$FC$6+VLOOKUP($FA739,LTREV,LOOKUPS!D$9,0)*$FD$6+VLOOKUP($FA739,CFP,LOOKUPS!D$6,0)*$FE$6+VLOOKUP($FA739,EP,LOOKUPS!D$8,0)*$FF$6+VLOOKUP($FA739,BM,LOOKUPS!D$5,0)*$FG$6+VLOOKUP($FA739,DIV,LOOKUPS!D$7,0)*$FH$6++VLOOKUP($FA739,SIZE,LOOKUPS!D$11,0)*$FI$6)</f>
        <v>-27.5123</v>
      </c>
      <c r="FD739" s="1">
        <f>IF(ISERROR(VLOOKUP($FA739,MOM,LOOKUPS!E$12,0)*$FB$6+VLOOKUP($FA739,STREV,LOOKUPS!E$10,0)*$FC$6+VLOOKUP($FA739,LTREV,LOOKUPS!E$9,0)*$FD$6+VLOOKUP($FA739,CFP,LOOKUPS!E$6,0)*$FE$6+VLOOKUP($FA739,EP,LOOKUPS!E$8,0)*$FF$6+VLOOKUP($FA739,BM,LOOKUPS!E$5,0)*$FG$6+VLOOKUP($FA739,DIV,LOOKUPS!E$7,0)*$FH$6++VLOOKUP($FA739,SIZE,LOOKUPS!E$11,0)*$FI$6),"",VLOOKUP($FA739,MOM,LOOKUPS!E$12,0)*$FB$6+VLOOKUP($FA739,STREV,LOOKUPS!E$10,0)*$FC$6+VLOOKUP($FA739,LTREV,LOOKUPS!E$9,0)*$FD$6+VLOOKUP($FA739,CFP,LOOKUPS!E$6,0)*$FE$6+VLOOKUP($FA739,EP,LOOKUPS!E$8,0)*$FF$6+VLOOKUP($FA739,BM,LOOKUPS!E$5,0)*$FG$6+VLOOKUP($FA739,DIV,LOOKUPS!E$7,0)*$FH$6++VLOOKUP($FA739,SIZE,LOOKUPS!E$11,0)*$FI$6)</f>
        <v>-26.811300000000003</v>
      </c>
      <c r="FE739" s="1">
        <f>IF(ISERROR(VLOOKUP($FA739,MOM,LOOKUPS!F$12,0)*$FB$6+VLOOKUP($FA739,STREV,LOOKUPS!F$10,0)*$FC$6+VLOOKUP($FA739,LTREV,LOOKUPS!F$9,0)*$FD$6+VLOOKUP($FA739,CFP,LOOKUPS!F$6,0)*$FE$6+VLOOKUP($FA739,EP,LOOKUPS!F$8,0)*$FF$6+VLOOKUP($FA739,BM,LOOKUPS!F$5,0)*$FG$6+VLOOKUP($FA739,DIV,LOOKUPS!F$7,0)*$FH$6++VLOOKUP($FA739,SIZE,LOOKUPS!F$11,0)*$FI$6),"",VLOOKUP($FA739,MOM,LOOKUPS!F$12,0)*$FB$6+VLOOKUP($FA739,STREV,LOOKUPS!F$10,0)*$FC$6+VLOOKUP($FA739,LTREV,LOOKUPS!F$9,0)*$FD$6+VLOOKUP($FA739,CFP,LOOKUPS!F$6,0)*$FE$6+VLOOKUP($FA739,EP,LOOKUPS!F$8,0)*$FF$6+VLOOKUP($FA739,BM,LOOKUPS!F$5,0)*$FG$6+VLOOKUP($FA739,DIV,LOOKUPS!F$7,0)*$FH$6++VLOOKUP($FA739,SIZE,LOOKUPS!F$11,0)*$FI$6)</f>
        <v>-26.049500000000002</v>
      </c>
      <c r="FF739" s="1">
        <f>IF(ISERROR(VLOOKUP($FA739,MOM,LOOKUPS!G$12,0)*$FB$6+VLOOKUP($FA739,STREV,LOOKUPS!G$10,0)*$FC$6+VLOOKUP($FA739,LTREV,LOOKUPS!G$9,0)*$FD$6+VLOOKUP($FA739,CFP,LOOKUPS!G$6,0)*$FE$6+VLOOKUP($FA739,EP,LOOKUPS!G$8,0)*$FF$6+VLOOKUP($FA739,BM,LOOKUPS!G$5,0)*$FG$6+VLOOKUP($FA739,DIV,LOOKUPS!G$7,0)*$FH$6++VLOOKUP($FA739,SIZE,LOOKUPS!G$11,0)*$FI$6),"",VLOOKUP($FA739,MOM,LOOKUPS!G$12,0)*$FB$6+VLOOKUP($FA739,STREV,LOOKUPS!G$10,0)*$FC$6+VLOOKUP($FA739,LTREV,LOOKUPS!G$9,0)*$FD$6+VLOOKUP($FA739,CFP,LOOKUPS!G$6,0)*$FE$6+VLOOKUP($FA739,EP,LOOKUPS!G$8,0)*$FF$6+VLOOKUP($FA739,BM,LOOKUPS!G$5,0)*$FG$6+VLOOKUP($FA739,DIV,LOOKUPS!G$7,0)*$FH$6++VLOOKUP($FA739,SIZE,LOOKUPS!G$11,0)*$FI$6)</f>
        <v>-26.5379</v>
      </c>
      <c r="FG739" s="1">
        <f>IF(ISERROR(VLOOKUP($FA739,MOM,LOOKUPS!H$12,0)*$FB$6+VLOOKUP($FA739,STREV,LOOKUPS!H$10,0)*$FC$6+VLOOKUP($FA739,LTREV,LOOKUPS!H$9,0)*$FD$6+VLOOKUP($FA739,CFP,LOOKUPS!H$6,0)*$FE$6+VLOOKUP($FA739,EP,LOOKUPS!H$8,0)*$FF$6+VLOOKUP($FA739,BM,LOOKUPS!H$5,0)*$FG$6+VLOOKUP($FA739,DIV,LOOKUPS!H$7,0)*$FH$6++VLOOKUP($FA739,SIZE,LOOKUPS!H$11,0)*$FI$6),"",VLOOKUP($FA739,MOM,LOOKUPS!H$12,0)*$FB$6+VLOOKUP($FA739,STREV,LOOKUPS!H$10,0)*$FC$6+VLOOKUP($FA739,LTREV,LOOKUPS!H$9,0)*$FD$6+VLOOKUP($FA739,CFP,LOOKUPS!H$6,0)*$FE$6+VLOOKUP($FA739,EP,LOOKUPS!H$8,0)*$FF$6+VLOOKUP($FA739,BM,LOOKUPS!H$5,0)*$FG$6+VLOOKUP($FA739,DIV,LOOKUPS!H$7,0)*$FH$6++VLOOKUP($FA739,SIZE,LOOKUPS!H$11,0)*$FI$6)</f>
        <v>-26.767600000000002</v>
      </c>
      <c r="FH739" s="1">
        <f>IF(ISERROR(VLOOKUP($FA739,MOM,LOOKUPS!I$12,0)*$FB$6+VLOOKUP($FA739,STREV,LOOKUPS!I$10,0)*$FC$6+VLOOKUP($FA739,LTREV,LOOKUPS!I$9,0)*$FD$6+VLOOKUP($FA739,CFP,LOOKUPS!I$6,0)*$FE$6+VLOOKUP($FA739,EP,LOOKUPS!I$8,0)*$FF$6+VLOOKUP($FA739,BM,LOOKUPS!I$5,0)*$FG$6+VLOOKUP($FA739,DIV,LOOKUPS!I$7,0)*$FH$6++VLOOKUP($FA739,SIZE,LOOKUPS!I$11,0)*$FI$6),"",VLOOKUP($FA739,MOM,LOOKUPS!I$12,0)*$FB$6+VLOOKUP($FA739,STREV,LOOKUPS!I$10,0)*$FC$6+VLOOKUP($FA739,LTREV,LOOKUPS!I$9,0)*$FD$6+VLOOKUP($FA739,CFP,LOOKUPS!I$6,0)*$FE$6+VLOOKUP($FA739,EP,LOOKUPS!I$8,0)*$FF$6+VLOOKUP($FA739,BM,LOOKUPS!I$5,0)*$FG$6+VLOOKUP($FA739,DIV,LOOKUPS!I$7,0)*$FH$6++VLOOKUP($FA739,SIZE,LOOKUPS!I$11,0)*$FI$6)</f>
        <v>-26.311299999999999</v>
      </c>
      <c r="FI739" s="1">
        <f>IF(ISERROR(VLOOKUP($FA739,MOM,LOOKUPS!J$12,0)*$FB$6+VLOOKUP($FA739,STREV,LOOKUPS!J$10,0)*$FC$6+VLOOKUP($FA739,LTREV,LOOKUPS!J$9,0)*$FD$6+VLOOKUP($FA739,CFP,LOOKUPS!J$6,0)*$FE$6+VLOOKUP($FA739,EP,LOOKUPS!J$8,0)*$FF$6+VLOOKUP($FA739,BM,LOOKUPS!J$5,0)*$FG$6+VLOOKUP($FA739,DIV,LOOKUPS!J$7,0)*$FH$6++VLOOKUP($FA739,SIZE,LOOKUPS!J$11,0)*$FI$6),"",VLOOKUP($FA739,MOM,LOOKUPS!J$12,0)*$FB$6+VLOOKUP($FA739,STREV,LOOKUPS!J$10,0)*$FC$6+VLOOKUP($FA739,LTREV,LOOKUPS!J$9,0)*$FD$6+VLOOKUP($FA739,CFP,LOOKUPS!J$6,0)*$FE$6+VLOOKUP($FA739,EP,LOOKUPS!J$8,0)*$FF$6+VLOOKUP($FA739,BM,LOOKUPS!J$5,0)*$FG$6+VLOOKUP($FA739,DIV,LOOKUPS!J$7,0)*$FH$6++VLOOKUP($FA739,SIZE,LOOKUPS!J$11,0)*$FI$6)</f>
        <v>-26.794699999999999</v>
      </c>
      <c r="FJ739" s="1">
        <f>IF(ISERROR(VLOOKUP($FA739,MOM,LOOKUPS!K$12,0)*$FB$6+VLOOKUP($FA739,STREV,LOOKUPS!K$10,0)*$FC$6+VLOOKUP($FA739,LTREV,LOOKUPS!K$9,0)*$FD$6+VLOOKUP($FA739,CFP,LOOKUPS!K$6,0)*$FE$6+VLOOKUP($FA739,EP,LOOKUPS!K$8,0)*$FF$6+VLOOKUP($FA739,BM,LOOKUPS!K$5,0)*$FG$6+VLOOKUP($FA739,DIV,LOOKUPS!K$7,0)*$FH$6++VLOOKUP($FA739,SIZE,LOOKUPS!K$11,0)*$FI$6),"",VLOOKUP($FA739,MOM,LOOKUPS!K$12,0)*$FB$6+VLOOKUP($FA739,STREV,LOOKUPS!K$10,0)*$FC$6+VLOOKUP($FA739,LTREV,LOOKUPS!K$9,0)*$FD$6+VLOOKUP($FA739,CFP,LOOKUPS!K$6,0)*$FE$6+VLOOKUP($FA739,EP,LOOKUPS!K$8,0)*$FF$6+VLOOKUP($FA739,BM,LOOKUPS!K$5,0)*$FG$6+VLOOKUP($FA739,DIV,LOOKUPS!K$7,0)*$FH$6++VLOOKUP($FA739,SIZE,LOOKUPS!K$11,0)*$FI$6)</f>
        <v>-28.737000000000002</v>
      </c>
      <c r="FK739" s="1">
        <f>IF(ISERROR(VLOOKUP($FA739,MOM,LOOKUPS!L$12,0)*$FB$6+VLOOKUP($FA739,STREV,LOOKUPS!L$10,0)*$FC$6+VLOOKUP($FA739,LTREV,LOOKUPS!L$9,0)*$FD$6+VLOOKUP($FA739,CFP,LOOKUPS!L$6,0)*$FE$6+VLOOKUP($FA739,EP,LOOKUPS!L$8,0)*$FF$6+VLOOKUP($FA739,BM,LOOKUPS!L$5,0)*$FG$6+VLOOKUP($FA739,DIV,LOOKUPS!L$7,0)*$FH$6++VLOOKUP($FA739,SIZE,LOOKUPS!L$11,0)*$FI$6),"",VLOOKUP($FA739,MOM,LOOKUPS!L$12,0)*$FB$6+VLOOKUP($FA739,STREV,LOOKUPS!L$10,0)*$FC$6+VLOOKUP($FA739,LTREV,LOOKUPS!L$9,0)*$FD$6+VLOOKUP($FA739,CFP,LOOKUPS!L$6,0)*$FE$6+VLOOKUP($FA739,EP,LOOKUPS!L$8,0)*$FF$6+VLOOKUP($FA739,BM,LOOKUPS!L$5,0)*$FG$6+VLOOKUP($FA739,DIV,LOOKUPS!L$7,0)*$FH$6++VLOOKUP($FA739,SIZE,LOOKUPS!L$11,0)*$FI$6)</f>
        <v>-29.389600000000002</v>
      </c>
    </row>
    <row r="740" spans="1:167" x14ac:dyDescent="0.3">
      <c r="A740" s="1">
        <v>198711</v>
      </c>
      <c r="B740" s="1">
        <v>-9.59</v>
      </c>
      <c r="C740" s="1">
        <v>-4.92</v>
      </c>
      <c r="D740" s="1">
        <v>-4.21</v>
      </c>
      <c r="E740" s="1">
        <v>-3.17</v>
      </c>
      <c r="F740" s="1">
        <v>-3.99</v>
      </c>
      <c r="G740" s="1">
        <v>-4.59</v>
      </c>
      <c r="H740" s="1">
        <v>-3.23</v>
      </c>
      <c r="I740" s="1">
        <v>-4.21</v>
      </c>
      <c r="J740" s="1">
        <v>-4.0999999999999996</v>
      </c>
      <c r="K740" s="1">
        <v>-5.36</v>
      </c>
      <c r="M740" s="1">
        <v>198612</v>
      </c>
      <c r="N740" s="1">
        <v>-4.12</v>
      </c>
      <c r="O740" s="1">
        <v>-3.68</v>
      </c>
      <c r="P740" s="1">
        <v>-3.32</v>
      </c>
      <c r="Q740" s="1">
        <v>-2.02</v>
      </c>
      <c r="R740" s="1">
        <v>-3.92</v>
      </c>
      <c r="S740" s="1">
        <v>-2.64</v>
      </c>
      <c r="T740" s="1">
        <v>-3.66</v>
      </c>
      <c r="U740" s="1">
        <v>-4.03</v>
      </c>
      <c r="V740" s="1">
        <v>-2.91</v>
      </c>
      <c r="W740" s="1">
        <v>-4.6900000000000004</v>
      </c>
      <c r="Y740" s="1">
        <v>199111</v>
      </c>
      <c r="Z740" s="1">
        <v>-1.3</v>
      </c>
      <c r="AA740" s="1">
        <v>-3.62</v>
      </c>
      <c r="AB740" s="1">
        <v>-2.56</v>
      </c>
      <c r="AC740" s="1">
        <v>-2.5099999999999998</v>
      </c>
      <c r="AD740" s="1">
        <v>-3.16</v>
      </c>
      <c r="AE740" s="1">
        <v>-2.2400000000000002</v>
      </c>
      <c r="AF740" s="1">
        <v>-2.57</v>
      </c>
      <c r="AG740" s="1">
        <v>-3.24</v>
      </c>
      <c r="AH740" s="1">
        <v>-2.54</v>
      </c>
      <c r="AI740" s="1">
        <v>-2.87</v>
      </c>
      <c r="AK740">
        <v>201205</v>
      </c>
      <c r="AL740">
        <v>-7.99</v>
      </c>
      <c r="AM740">
        <v>-7.16</v>
      </c>
      <c r="AN740">
        <v>-5.85</v>
      </c>
      <c r="AO740">
        <v>-7.17</v>
      </c>
      <c r="AP740">
        <v>-7.35</v>
      </c>
      <c r="AQ740">
        <v>-6.19</v>
      </c>
      <c r="AR740">
        <v>-5.81</v>
      </c>
      <c r="AS740">
        <v>-5.86</v>
      </c>
      <c r="AT740">
        <v>-7.83</v>
      </c>
      <c r="AU740">
        <v>-7.26</v>
      </c>
      <c r="AV740">
        <v>-7.47</v>
      </c>
      <c r="AW740">
        <v>-6.57</v>
      </c>
      <c r="AX740">
        <v>-5.77</v>
      </c>
      <c r="AY740">
        <v>-5.8</v>
      </c>
      <c r="AZ740">
        <v>-5.83</v>
      </c>
      <c r="BA740">
        <v>-5.99</v>
      </c>
      <c r="BB740">
        <v>-5.71</v>
      </c>
      <c r="BC740">
        <v>-7.25</v>
      </c>
      <c r="BD740">
        <v>-8.26</v>
      </c>
      <c r="BF740" s="1">
        <v>201205</v>
      </c>
      <c r="BG740" s="1">
        <v>-8.1300000000000008</v>
      </c>
      <c r="BH740" s="1">
        <v>-7.01</v>
      </c>
      <c r="BI740" s="1">
        <v>-5.85</v>
      </c>
      <c r="BJ740" s="1">
        <v>-6.8</v>
      </c>
      <c r="BK740" s="1">
        <v>-7.13</v>
      </c>
      <c r="BL740" s="1">
        <v>-6.94</v>
      </c>
      <c r="BM740" s="1">
        <v>-5.25</v>
      </c>
      <c r="BN740" s="1">
        <v>-5.17</v>
      </c>
      <c r="BO740" s="1">
        <v>-7.51</v>
      </c>
      <c r="BP740" s="1">
        <v>-7.77</v>
      </c>
      <c r="BQ740" s="1">
        <v>-6.45</v>
      </c>
      <c r="BR740" s="1">
        <v>-6.74</v>
      </c>
      <c r="BS740" s="1">
        <v>-7.17</v>
      </c>
      <c r="BT740" s="1">
        <v>-6.22</v>
      </c>
      <c r="BU740" s="1">
        <v>-4.3</v>
      </c>
      <c r="BV740" s="1">
        <v>-5.5</v>
      </c>
      <c r="BW740" s="1">
        <v>-4.8499999999999996</v>
      </c>
      <c r="BX740" s="1">
        <v>-6.56</v>
      </c>
      <c r="BY740" s="1">
        <v>-8.42</v>
      </c>
      <c r="CA740" s="1">
        <v>198705</v>
      </c>
      <c r="CB740" s="1">
        <v>3.54</v>
      </c>
      <c r="CC740" s="1">
        <v>-0.06</v>
      </c>
      <c r="CD740" s="1">
        <v>0.08</v>
      </c>
      <c r="CE740" s="1">
        <v>2.2200000000000002</v>
      </c>
      <c r="CF740" s="1">
        <v>0.19</v>
      </c>
      <c r="CG740" s="1">
        <v>-0.59</v>
      </c>
      <c r="CH740" s="1">
        <v>0.24</v>
      </c>
      <c r="CI740" s="1">
        <v>0.16</v>
      </c>
      <c r="CJ740" s="1">
        <v>3</v>
      </c>
      <c r="CK740" s="1">
        <v>0.1</v>
      </c>
      <c r="CL740" s="1">
        <v>0.41</v>
      </c>
      <c r="CM740" s="1">
        <v>-0.9</v>
      </c>
      <c r="CN740" s="1">
        <v>-0.25</v>
      </c>
      <c r="CO740" s="1">
        <v>0.46</v>
      </c>
      <c r="CP740" s="1">
        <v>0.01</v>
      </c>
      <c r="CQ740" s="1">
        <v>0.08</v>
      </c>
      <c r="CR740" s="1">
        <v>0.26</v>
      </c>
      <c r="CS740" s="1">
        <v>0.16</v>
      </c>
      <c r="CT740" s="1">
        <v>4.83</v>
      </c>
      <c r="CV740" s="1">
        <v>198805</v>
      </c>
      <c r="CW740" s="1">
        <v>-2.66</v>
      </c>
      <c r="CX740" s="1">
        <v>-0.53</v>
      </c>
      <c r="CY740" s="1">
        <v>-0.98</v>
      </c>
      <c r="CZ740" s="1">
        <v>0.25</v>
      </c>
      <c r="DA740" s="1">
        <v>-0.25</v>
      </c>
      <c r="DB740" s="1">
        <v>-1.19</v>
      </c>
      <c r="DC740" s="1">
        <v>-0.71</v>
      </c>
      <c r="DD740" s="1">
        <v>-1.1499999999999999</v>
      </c>
      <c r="DE740" s="1">
        <v>1.21</v>
      </c>
      <c r="DF740" s="1">
        <v>0.53</v>
      </c>
      <c r="DG740" s="1">
        <v>-1</v>
      </c>
      <c r="DH740" s="1">
        <v>-1.22</v>
      </c>
      <c r="DI740" s="1">
        <v>-1.1599999999999999</v>
      </c>
      <c r="DJ740" s="1">
        <v>0.09</v>
      </c>
      <c r="DK740" s="1">
        <v>-1.52</v>
      </c>
      <c r="DL740" s="1">
        <v>-1.25</v>
      </c>
      <c r="DM740" s="1">
        <v>-1.06</v>
      </c>
      <c r="DN740" s="1">
        <v>0.73</v>
      </c>
      <c r="DO740" s="1">
        <v>1.88</v>
      </c>
      <c r="DQ740" s="1">
        <v>198705</v>
      </c>
      <c r="DR740" s="1">
        <v>-99.99</v>
      </c>
      <c r="DS740" s="1">
        <v>0.33</v>
      </c>
      <c r="DT740" s="1">
        <v>-0.26</v>
      </c>
      <c r="DU740" s="1">
        <v>0.54</v>
      </c>
      <c r="DV740" s="1">
        <v>0.38</v>
      </c>
      <c r="DW740" s="1">
        <v>-0.56999999999999995</v>
      </c>
      <c r="DX740" s="1">
        <v>0.05</v>
      </c>
      <c r="DY740" s="1">
        <v>0.59</v>
      </c>
      <c r="DZ740" s="1">
        <v>0.52</v>
      </c>
      <c r="EA740" s="1">
        <v>0.67</v>
      </c>
      <c r="EB740" s="1">
        <v>-0.93</v>
      </c>
      <c r="EC740" s="1">
        <v>-0.09</v>
      </c>
      <c r="ED740" s="1">
        <v>-1.1200000000000001</v>
      </c>
      <c r="EE740" s="1">
        <v>0.14000000000000001</v>
      </c>
      <c r="EF740" s="1">
        <v>-0.05</v>
      </c>
      <c r="EG740" s="1">
        <v>0.61</v>
      </c>
      <c r="EH740" s="1">
        <v>0.56999999999999995</v>
      </c>
      <c r="EI740" s="1">
        <v>0.08</v>
      </c>
      <c r="EJ740" s="1">
        <v>1.01</v>
      </c>
      <c r="EL740">
        <v>198705</v>
      </c>
      <c r="EM740">
        <v>0.11</v>
      </c>
      <c r="EN740">
        <v>-0.53</v>
      </c>
      <c r="EO740">
        <v>0.22</v>
      </c>
      <c r="EP740">
        <v>0.38</v>
      </c>
      <c r="ER740" s="1">
        <v>198711</v>
      </c>
      <c r="ES740" s="1">
        <v>-1.1399999999999999</v>
      </c>
      <c r="EU740" s="1">
        <v>198612</v>
      </c>
      <c r="EV740" s="1">
        <v>0.56000000000000005</v>
      </c>
      <c r="EX740" s="1">
        <v>199111</v>
      </c>
      <c r="EY740" s="1">
        <v>-2.68</v>
      </c>
      <c r="FA740" s="1">
        <v>198711</v>
      </c>
      <c r="FB740" s="1">
        <f>IF(ISERROR(VLOOKUP($FA740,MOM,LOOKUPS!C$12,0)*$FB$6+VLOOKUP($FA740,STREV,LOOKUPS!C$10,0)*$FC$6+VLOOKUP($FA740,LTREV,LOOKUPS!C$9,0)*$FD$6+VLOOKUP($FA740,CFP,LOOKUPS!C$6,0)*$FE$6+VLOOKUP($FA740,EP,LOOKUPS!C$8,0)*$FF$6+VLOOKUP($FA740,BM,LOOKUPS!C$5,0)*$FG$6+VLOOKUP($FA740,DIV,LOOKUPS!C$7,0)*$FH$6++VLOOKUP($FA740,SIZE,LOOKUPS!C$11,0)*$FI$6),"",VLOOKUP($FA740,MOM,LOOKUPS!C$12,0)*$FB$6+VLOOKUP($FA740,STREV,LOOKUPS!C$10,0)*$FC$6+VLOOKUP($FA740,LTREV,LOOKUPS!C$9,0)*$FD$6+VLOOKUP($FA740,CFP,LOOKUPS!C$6,0)*$FE$6+VLOOKUP($FA740,EP,LOOKUPS!C$8,0)*$FF$6+VLOOKUP($FA740,BM,LOOKUPS!C$5,0)*$FG$6+VLOOKUP($FA740,DIV,LOOKUPS!C$7,0)*$FH$6++VLOOKUP($FA740,SIZE,LOOKUPS!C$11,0)*$FI$6)</f>
        <v>-7.7531000000000008</v>
      </c>
      <c r="FC740" s="1">
        <f>IF(ISERROR(VLOOKUP($FA740,MOM,LOOKUPS!D$12,0)*$FB$6+VLOOKUP($FA740,STREV,LOOKUPS!D$10,0)*$FC$6+VLOOKUP($FA740,LTREV,LOOKUPS!D$9,0)*$FD$6+VLOOKUP($FA740,CFP,LOOKUPS!D$6,0)*$FE$6+VLOOKUP($FA740,EP,LOOKUPS!D$8,0)*$FF$6+VLOOKUP($FA740,BM,LOOKUPS!D$5,0)*$FG$6+VLOOKUP($FA740,DIV,LOOKUPS!D$7,0)*$FH$6++VLOOKUP($FA740,SIZE,LOOKUPS!D$11,0)*$FI$6),"",VLOOKUP($FA740,MOM,LOOKUPS!D$12,0)*$FB$6+VLOOKUP($FA740,STREV,LOOKUPS!D$10,0)*$FC$6+VLOOKUP($FA740,LTREV,LOOKUPS!D$9,0)*$FD$6+VLOOKUP($FA740,CFP,LOOKUPS!D$6,0)*$FE$6+VLOOKUP($FA740,EP,LOOKUPS!D$8,0)*$FF$6+VLOOKUP($FA740,BM,LOOKUPS!D$5,0)*$FG$6+VLOOKUP($FA740,DIV,LOOKUPS!D$7,0)*$FH$6++VLOOKUP($FA740,SIZE,LOOKUPS!D$11,0)*$FI$6)</f>
        <v>-5.7703000000000007</v>
      </c>
      <c r="FD740" s="1">
        <f>IF(ISERROR(VLOOKUP($FA740,MOM,LOOKUPS!E$12,0)*$FB$6+VLOOKUP($FA740,STREV,LOOKUPS!E$10,0)*$FC$6+VLOOKUP($FA740,LTREV,LOOKUPS!E$9,0)*$FD$6+VLOOKUP($FA740,CFP,LOOKUPS!E$6,0)*$FE$6+VLOOKUP($FA740,EP,LOOKUPS!E$8,0)*$FF$6+VLOOKUP($FA740,BM,LOOKUPS!E$5,0)*$FG$6+VLOOKUP($FA740,DIV,LOOKUPS!E$7,0)*$FH$6++VLOOKUP($FA740,SIZE,LOOKUPS!E$11,0)*$FI$6),"",VLOOKUP($FA740,MOM,LOOKUPS!E$12,0)*$FB$6+VLOOKUP($FA740,STREV,LOOKUPS!E$10,0)*$FC$6+VLOOKUP($FA740,LTREV,LOOKUPS!E$9,0)*$FD$6+VLOOKUP($FA740,CFP,LOOKUPS!E$6,0)*$FE$6+VLOOKUP($FA740,EP,LOOKUPS!E$8,0)*$FF$6+VLOOKUP($FA740,BM,LOOKUPS!E$5,0)*$FG$6+VLOOKUP($FA740,DIV,LOOKUPS!E$7,0)*$FH$6++VLOOKUP($FA740,SIZE,LOOKUPS!E$11,0)*$FI$6)</f>
        <v>-5.1005000000000003</v>
      </c>
      <c r="FE740" s="1">
        <f>IF(ISERROR(VLOOKUP($FA740,MOM,LOOKUPS!F$12,0)*$FB$6+VLOOKUP($FA740,STREV,LOOKUPS!F$10,0)*$FC$6+VLOOKUP($FA740,LTREV,LOOKUPS!F$9,0)*$FD$6+VLOOKUP($FA740,CFP,LOOKUPS!F$6,0)*$FE$6+VLOOKUP($FA740,EP,LOOKUPS!F$8,0)*$FF$6+VLOOKUP($FA740,BM,LOOKUPS!F$5,0)*$FG$6+VLOOKUP($FA740,DIV,LOOKUPS!F$7,0)*$FH$6++VLOOKUP($FA740,SIZE,LOOKUPS!F$11,0)*$FI$6),"",VLOOKUP($FA740,MOM,LOOKUPS!F$12,0)*$FB$6+VLOOKUP($FA740,STREV,LOOKUPS!F$10,0)*$FC$6+VLOOKUP($FA740,LTREV,LOOKUPS!F$9,0)*$FD$6+VLOOKUP($FA740,CFP,LOOKUPS!F$6,0)*$FE$6+VLOOKUP($FA740,EP,LOOKUPS!F$8,0)*$FF$6+VLOOKUP($FA740,BM,LOOKUPS!F$5,0)*$FG$6+VLOOKUP($FA740,DIV,LOOKUPS!F$7,0)*$FH$6++VLOOKUP($FA740,SIZE,LOOKUPS!F$11,0)*$FI$6)</f>
        <v>-4.6456</v>
      </c>
      <c r="FF740" s="1">
        <f>IF(ISERROR(VLOOKUP($FA740,MOM,LOOKUPS!G$12,0)*$FB$6+VLOOKUP($FA740,STREV,LOOKUPS!G$10,0)*$FC$6+VLOOKUP($FA740,LTREV,LOOKUPS!G$9,0)*$FD$6+VLOOKUP($FA740,CFP,LOOKUPS!G$6,0)*$FE$6+VLOOKUP($FA740,EP,LOOKUPS!G$8,0)*$FF$6+VLOOKUP($FA740,BM,LOOKUPS!G$5,0)*$FG$6+VLOOKUP($FA740,DIV,LOOKUPS!G$7,0)*$FH$6++VLOOKUP($FA740,SIZE,LOOKUPS!G$11,0)*$FI$6),"",VLOOKUP($FA740,MOM,LOOKUPS!G$12,0)*$FB$6+VLOOKUP($FA740,STREV,LOOKUPS!G$10,0)*$FC$6+VLOOKUP($FA740,LTREV,LOOKUPS!G$9,0)*$FD$6+VLOOKUP($FA740,CFP,LOOKUPS!G$6,0)*$FE$6+VLOOKUP($FA740,EP,LOOKUPS!G$8,0)*$FF$6+VLOOKUP($FA740,BM,LOOKUPS!G$5,0)*$FG$6+VLOOKUP($FA740,DIV,LOOKUPS!G$7,0)*$FH$6++VLOOKUP($FA740,SIZE,LOOKUPS!G$11,0)*$FI$6)</f>
        <v>-4.9200999999999997</v>
      </c>
      <c r="FG740" s="1">
        <f>IF(ISERROR(VLOOKUP($FA740,MOM,LOOKUPS!H$12,0)*$FB$6+VLOOKUP($FA740,STREV,LOOKUPS!H$10,0)*$FC$6+VLOOKUP($FA740,LTREV,LOOKUPS!H$9,0)*$FD$6+VLOOKUP($FA740,CFP,LOOKUPS!H$6,0)*$FE$6+VLOOKUP($FA740,EP,LOOKUPS!H$8,0)*$FF$6+VLOOKUP($FA740,BM,LOOKUPS!H$5,0)*$FG$6+VLOOKUP($FA740,DIV,LOOKUPS!H$7,0)*$FH$6++VLOOKUP($FA740,SIZE,LOOKUPS!H$11,0)*$FI$6),"",VLOOKUP($FA740,MOM,LOOKUPS!H$12,0)*$FB$6+VLOOKUP($FA740,STREV,LOOKUPS!H$10,0)*$FC$6+VLOOKUP($FA740,LTREV,LOOKUPS!H$9,0)*$FD$6+VLOOKUP($FA740,CFP,LOOKUPS!H$6,0)*$FE$6+VLOOKUP($FA740,EP,LOOKUPS!H$8,0)*$FF$6+VLOOKUP($FA740,BM,LOOKUPS!H$5,0)*$FG$6+VLOOKUP($FA740,DIV,LOOKUPS!H$7,0)*$FH$6++VLOOKUP($FA740,SIZE,LOOKUPS!H$11,0)*$FI$6)</f>
        <v>-5.2147000000000006</v>
      </c>
      <c r="FH740" s="1">
        <f>IF(ISERROR(VLOOKUP($FA740,MOM,LOOKUPS!I$12,0)*$FB$6+VLOOKUP($FA740,STREV,LOOKUPS!I$10,0)*$FC$6+VLOOKUP($FA740,LTREV,LOOKUPS!I$9,0)*$FD$6+VLOOKUP($FA740,CFP,LOOKUPS!I$6,0)*$FE$6+VLOOKUP($FA740,EP,LOOKUPS!I$8,0)*$FF$6+VLOOKUP($FA740,BM,LOOKUPS!I$5,0)*$FG$6+VLOOKUP($FA740,DIV,LOOKUPS!I$7,0)*$FH$6++VLOOKUP($FA740,SIZE,LOOKUPS!I$11,0)*$FI$6),"",VLOOKUP($FA740,MOM,LOOKUPS!I$12,0)*$FB$6+VLOOKUP($FA740,STREV,LOOKUPS!I$10,0)*$FC$6+VLOOKUP($FA740,LTREV,LOOKUPS!I$9,0)*$FD$6+VLOOKUP($FA740,CFP,LOOKUPS!I$6,0)*$FE$6+VLOOKUP($FA740,EP,LOOKUPS!I$8,0)*$FF$6+VLOOKUP($FA740,BM,LOOKUPS!I$5,0)*$FG$6+VLOOKUP($FA740,DIV,LOOKUPS!I$7,0)*$FH$6++VLOOKUP($FA740,SIZE,LOOKUPS!I$11,0)*$FI$6)</f>
        <v>-4.4115000000000002</v>
      </c>
      <c r="FI740" s="1">
        <f>IF(ISERROR(VLOOKUP($FA740,MOM,LOOKUPS!J$12,0)*$FB$6+VLOOKUP($FA740,STREV,LOOKUPS!J$10,0)*$FC$6+VLOOKUP($FA740,LTREV,LOOKUPS!J$9,0)*$FD$6+VLOOKUP($FA740,CFP,LOOKUPS!J$6,0)*$FE$6+VLOOKUP($FA740,EP,LOOKUPS!J$8,0)*$FF$6+VLOOKUP($FA740,BM,LOOKUPS!J$5,0)*$FG$6+VLOOKUP($FA740,DIV,LOOKUPS!J$7,0)*$FH$6++VLOOKUP($FA740,SIZE,LOOKUPS!J$11,0)*$FI$6),"",VLOOKUP($FA740,MOM,LOOKUPS!J$12,0)*$FB$6+VLOOKUP($FA740,STREV,LOOKUPS!J$10,0)*$FC$6+VLOOKUP($FA740,LTREV,LOOKUPS!J$9,0)*$FD$6+VLOOKUP($FA740,CFP,LOOKUPS!J$6,0)*$FE$6+VLOOKUP($FA740,EP,LOOKUPS!J$8,0)*$FF$6+VLOOKUP($FA740,BM,LOOKUPS!J$5,0)*$FG$6+VLOOKUP($FA740,DIV,LOOKUPS!J$7,0)*$FH$6++VLOOKUP($FA740,SIZE,LOOKUPS!J$11,0)*$FI$6)</f>
        <v>-5.1897000000000002</v>
      </c>
      <c r="FJ740" s="1">
        <f>IF(ISERROR(VLOOKUP($FA740,MOM,LOOKUPS!K$12,0)*$FB$6+VLOOKUP($FA740,STREV,LOOKUPS!K$10,0)*$FC$6+VLOOKUP($FA740,LTREV,LOOKUPS!K$9,0)*$FD$6+VLOOKUP($FA740,CFP,LOOKUPS!K$6,0)*$FE$6+VLOOKUP($FA740,EP,LOOKUPS!K$8,0)*$FF$6+VLOOKUP($FA740,BM,LOOKUPS!K$5,0)*$FG$6+VLOOKUP($FA740,DIV,LOOKUPS!K$7,0)*$FH$6++VLOOKUP($FA740,SIZE,LOOKUPS!K$11,0)*$FI$6),"",VLOOKUP($FA740,MOM,LOOKUPS!K$12,0)*$FB$6+VLOOKUP($FA740,STREV,LOOKUPS!K$10,0)*$FC$6+VLOOKUP($FA740,LTREV,LOOKUPS!K$9,0)*$FD$6+VLOOKUP($FA740,CFP,LOOKUPS!K$6,0)*$FE$6+VLOOKUP($FA740,EP,LOOKUPS!K$8,0)*$FF$6+VLOOKUP($FA740,BM,LOOKUPS!K$5,0)*$FG$6+VLOOKUP($FA740,DIV,LOOKUPS!K$7,0)*$FH$6++VLOOKUP($FA740,SIZE,LOOKUPS!K$11,0)*$FI$6)</f>
        <v>-4.2921000000000005</v>
      </c>
      <c r="FK740" s="1">
        <f>IF(ISERROR(VLOOKUP($FA740,MOM,LOOKUPS!L$12,0)*$FB$6+VLOOKUP($FA740,STREV,LOOKUPS!L$10,0)*$FC$6+VLOOKUP($FA740,LTREV,LOOKUPS!L$9,0)*$FD$6+VLOOKUP($FA740,CFP,LOOKUPS!L$6,0)*$FE$6+VLOOKUP($FA740,EP,LOOKUPS!L$8,0)*$FF$6+VLOOKUP($FA740,BM,LOOKUPS!L$5,0)*$FG$6+VLOOKUP($FA740,DIV,LOOKUPS!L$7,0)*$FH$6++VLOOKUP($FA740,SIZE,LOOKUPS!L$11,0)*$FI$6),"",VLOOKUP($FA740,MOM,LOOKUPS!L$12,0)*$FB$6+VLOOKUP($FA740,STREV,LOOKUPS!L$10,0)*$FC$6+VLOOKUP($FA740,LTREV,LOOKUPS!L$9,0)*$FD$6+VLOOKUP($FA740,CFP,LOOKUPS!L$6,0)*$FE$6+VLOOKUP($FA740,EP,LOOKUPS!L$8,0)*$FF$6+VLOOKUP($FA740,BM,LOOKUPS!L$5,0)*$FG$6+VLOOKUP($FA740,DIV,LOOKUPS!L$7,0)*$FH$6++VLOOKUP($FA740,SIZE,LOOKUPS!L$11,0)*$FI$6)</f>
        <v>-4.8451000000000004</v>
      </c>
    </row>
    <row r="741" spans="1:167" x14ac:dyDescent="0.3">
      <c r="A741" s="1">
        <v>198712</v>
      </c>
      <c r="B741" s="1">
        <v>-3.14</v>
      </c>
      <c r="C741" s="1">
        <v>2.08</v>
      </c>
      <c r="D741" s="1">
        <v>3.99</v>
      </c>
      <c r="E741" s="1">
        <v>3.88</v>
      </c>
      <c r="F741" s="1">
        <v>4.21</v>
      </c>
      <c r="G741" s="1">
        <v>4.5599999999999996</v>
      </c>
      <c r="H741" s="1">
        <v>4.3600000000000003</v>
      </c>
      <c r="I741" s="1">
        <v>7.59</v>
      </c>
      <c r="J741" s="1">
        <v>6.18</v>
      </c>
      <c r="K741" s="1">
        <v>7.07</v>
      </c>
      <c r="M741" s="1">
        <v>198701</v>
      </c>
      <c r="N741" s="1">
        <v>15.1</v>
      </c>
      <c r="O741" s="1">
        <v>12.29</v>
      </c>
      <c r="P741" s="1">
        <v>12.27</v>
      </c>
      <c r="Q741" s="1">
        <v>11.57</v>
      </c>
      <c r="R741" s="1">
        <v>11.95</v>
      </c>
      <c r="S741" s="1">
        <v>11.22</v>
      </c>
      <c r="T741" s="1">
        <v>10.48</v>
      </c>
      <c r="U741" s="1">
        <v>10.199999999999999</v>
      </c>
      <c r="V741" s="1">
        <v>11.24</v>
      </c>
      <c r="W741" s="1">
        <v>9.44</v>
      </c>
      <c r="Y741" s="1">
        <v>199112</v>
      </c>
      <c r="Z741" s="1">
        <v>-2.46</v>
      </c>
      <c r="AA741" s="1">
        <v>3.1</v>
      </c>
      <c r="AB741" s="1">
        <v>5.91</v>
      </c>
      <c r="AC741" s="1">
        <v>7.12</v>
      </c>
      <c r="AD741" s="1">
        <v>5.87</v>
      </c>
      <c r="AE741" s="1">
        <v>6.29</v>
      </c>
      <c r="AF741" s="1">
        <v>6.29</v>
      </c>
      <c r="AG741" s="1">
        <v>7.37</v>
      </c>
      <c r="AH741" s="1">
        <v>5.53</v>
      </c>
      <c r="AI741" s="1">
        <v>7.42</v>
      </c>
      <c r="AK741">
        <v>201206</v>
      </c>
      <c r="AL741">
        <v>3.28</v>
      </c>
      <c r="AM741">
        <v>4.07</v>
      </c>
      <c r="AN741">
        <v>3.68</v>
      </c>
      <c r="AO741">
        <v>3.99</v>
      </c>
      <c r="AP741">
        <v>4.2699999999999996</v>
      </c>
      <c r="AQ741">
        <v>3.39</v>
      </c>
      <c r="AR741">
        <v>3.75</v>
      </c>
      <c r="AS741">
        <v>4.26</v>
      </c>
      <c r="AT741">
        <v>3.7</v>
      </c>
      <c r="AU741">
        <v>3.89</v>
      </c>
      <c r="AV741">
        <v>4.8</v>
      </c>
      <c r="AW741">
        <v>3.45</v>
      </c>
      <c r="AX741">
        <v>3.31</v>
      </c>
      <c r="AY741">
        <v>4.29</v>
      </c>
      <c r="AZ741">
        <v>3.14</v>
      </c>
      <c r="BA741">
        <v>3.93</v>
      </c>
      <c r="BB741">
        <v>4.62</v>
      </c>
      <c r="BC741">
        <v>2.98</v>
      </c>
      <c r="BD741">
        <v>4.24</v>
      </c>
      <c r="BF741" s="1">
        <v>201206</v>
      </c>
      <c r="BG741" s="1">
        <v>3.51</v>
      </c>
      <c r="BH741" s="1">
        <v>4.21</v>
      </c>
      <c r="BI741" s="1">
        <v>3.66</v>
      </c>
      <c r="BJ741" s="1">
        <v>3.67</v>
      </c>
      <c r="BK741" s="1">
        <v>4.04</v>
      </c>
      <c r="BL741" s="1">
        <v>3.84</v>
      </c>
      <c r="BM741" s="1">
        <v>3.79</v>
      </c>
      <c r="BN741" s="1">
        <v>4.49</v>
      </c>
      <c r="BO741" s="1">
        <v>3.3</v>
      </c>
      <c r="BP741" s="1">
        <v>4.08</v>
      </c>
      <c r="BQ741" s="1">
        <v>3.99</v>
      </c>
      <c r="BR741" s="1">
        <v>4.62</v>
      </c>
      <c r="BS741" s="1">
        <v>2.95</v>
      </c>
      <c r="BT741" s="1">
        <v>3.52</v>
      </c>
      <c r="BU741" s="1">
        <v>4.05</v>
      </c>
      <c r="BV741" s="1">
        <v>4.2699999999999996</v>
      </c>
      <c r="BW741" s="1">
        <v>4.7</v>
      </c>
      <c r="BX741" s="1">
        <v>3.66</v>
      </c>
      <c r="BY741" s="1">
        <v>2.96</v>
      </c>
      <c r="CA741" s="1">
        <v>198706</v>
      </c>
      <c r="CB741" s="1">
        <v>-0.13</v>
      </c>
      <c r="CC741" s="1">
        <v>2.2999999999999998</v>
      </c>
      <c r="CD741" s="1">
        <v>3.51</v>
      </c>
      <c r="CE741" s="1">
        <v>3.17</v>
      </c>
      <c r="CF741" s="1">
        <v>2.15</v>
      </c>
      <c r="CG741" s="1">
        <v>3.2</v>
      </c>
      <c r="CH741" s="1">
        <v>3.17</v>
      </c>
      <c r="CI741" s="1">
        <v>3.47</v>
      </c>
      <c r="CJ741" s="1">
        <v>3.36</v>
      </c>
      <c r="CK741" s="1">
        <v>1.75</v>
      </c>
      <c r="CL741" s="1">
        <v>3.04</v>
      </c>
      <c r="CM741" s="1">
        <v>2.82</v>
      </c>
      <c r="CN741" s="1">
        <v>3.62</v>
      </c>
      <c r="CO741" s="1">
        <v>3.24</v>
      </c>
      <c r="CP741" s="1">
        <v>3.09</v>
      </c>
      <c r="CQ741" s="1">
        <v>4.21</v>
      </c>
      <c r="CR741" s="1">
        <v>2.7</v>
      </c>
      <c r="CS741" s="1">
        <v>4.29</v>
      </c>
      <c r="CT741" s="1">
        <v>2.75</v>
      </c>
      <c r="CV741" s="1">
        <v>198806</v>
      </c>
      <c r="CW741" s="1">
        <v>4.68</v>
      </c>
      <c r="CX741" s="1">
        <v>6.51</v>
      </c>
      <c r="CY741" s="1">
        <v>5.74</v>
      </c>
      <c r="CZ741" s="1">
        <v>4.5999999999999996</v>
      </c>
      <c r="DA741" s="1">
        <v>6.49</v>
      </c>
      <c r="DB741" s="1">
        <v>6.45</v>
      </c>
      <c r="DC741" s="1">
        <v>5.54</v>
      </c>
      <c r="DD741" s="1">
        <v>5.49</v>
      </c>
      <c r="DE741" s="1">
        <v>3.98</v>
      </c>
      <c r="DF741" s="1">
        <v>6.31</v>
      </c>
      <c r="DG741" s="1">
        <v>6.67</v>
      </c>
      <c r="DH741" s="1">
        <v>6.56</v>
      </c>
      <c r="DI741" s="1">
        <v>6.34</v>
      </c>
      <c r="DJ741" s="1">
        <v>5.14</v>
      </c>
      <c r="DK741" s="1">
        <v>5.93</v>
      </c>
      <c r="DL741" s="1">
        <v>5.55</v>
      </c>
      <c r="DM741" s="1">
        <v>5.43</v>
      </c>
      <c r="DN741" s="1">
        <v>4.22</v>
      </c>
      <c r="DO741" s="1">
        <v>3.64</v>
      </c>
      <c r="DQ741" s="1">
        <v>198706</v>
      </c>
      <c r="DR741" s="1">
        <v>-99.99</v>
      </c>
      <c r="DS741" s="1">
        <v>1.87</v>
      </c>
      <c r="DT741" s="1">
        <v>3.65</v>
      </c>
      <c r="DU741" s="1">
        <v>5.03</v>
      </c>
      <c r="DV741" s="1">
        <v>1.8</v>
      </c>
      <c r="DW741" s="1">
        <v>2.93</v>
      </c>
      <c r="DX741" s="1">
        <v>3.73</v>
      </c>
      <c r="DY741" s="1">
        <v>4.09</v>
      </c>
      <c r="DZ741" s="1">
        <v>5.46</v>
      </c>
      <c r="EA741" s="1">
        <v>1.95</v>
      </c>
      <c r="EB741" s="1">
        <v>1.1100000000000001</v>
      </c>
      <c r="EC741" s="1">
        <v>2.4900000000000002</v>
      </c>
      <c r="ED741" s="1">
        <v>3.43</v>
      </c>
      <c r="EE741" s="1">
        <v>3.34</v>
      </c>
      <c r="EF741" s="1">
        <v>4.2</v>
      </c>
      <c r="EG741" s="1">
        <v>3.9</v>
      </c>
      <c r="EH741" s="1">
        <v>4.29</v>
      </c>
      <c r="EI741" s="1">
        <v>5.49</v>
      </c>
      <c r="EJ741" s="1">
        <v>5.43</v>
      </c>
      <c r="EL741">
        <v>198706</v>
      </c>
      <c r="EM741">
        <v>3.94</v>
      </c>
      <c r="EN741">
        <v>-2.1800000000000002</v>
      </c>
      <c r="EO741">
        <v>1.01</v>
      </c>
      <c r="EP741">
        <v>0.48</v>
      </c>
      <c r="ER741" s="1">
        <v>198712</v>
      </c>
      <c r="ES741" s="1">
        <v>5.83</v>
      </c>
      <c r="EU741" s="1">
        <v>198701</v>
      </c>
      <c r="EV741" s="1">
        <v>0.43</v>
      </c>
      <c r="EX741" s="1">
        <v>199112</v>
      </c>
      <c r="EY741" s="1">
        <v>-0.93</v>
      </c>
      <c r="FA741" s="1">
        <v>198712</v>
      </c>
      <c r="FB741" s="1">
        <f>IF(ISERROR(VLOOKUP($FA741,MOM,LOOKUPS!C$12,0)*$FB$6+VLOOKUP($FA741,STREV,LOOKUPS!C$10,0)*$FC$6+VLOOKUP($FA741,LTREV,LOOKUPS!C$9,0)*$FD$6+VLOOKUP($FA741,CFP,LOOKUPS!C$6,0)*$FE$6+VLOOKUP($FA741,EP,LOOKUPS!C$8,0)*$FF$6+VLOOKUP($FA741,BM,LOOKUPS!C$5,0)*$FG$6+VLOOKUP($FA741,DIV,LOOKUPS!C$7,0)*$FH$6++VLOOKUP($FA741,SIZE,LOOKUPS!C$11,0)*$FI$6),"",VLOOKUP($FA741,MOM,LOOKUPS!C$12,0)*$FB$6+VLOOKUP($FA741,STREV,LOOKUPS!C$10,0)*$FC$6+VLOOKUP($FA741,LTREV,LOOKUPS!C$9,0)*$FD$6+VLOOKUP($FA741,CFP,LOOKUPS!C$6,0)*$FE$6+VLOOKUP($FA741,EP,LOOKUPS!C$8,0)*$FF$6+VLOOKUP($FA741,BM,LOOKUPS!C$5,0)*$FG$6+VLOOKUP($FA741,DIV,LOOKUPS!C$7,0)*$FH$6++VLOOKUP($FA741,SIZE,LOOKUPS!C$11,0)*$FI$6)</f>
        <v>-0.63630000000000009</v>
      </c>
      <c r="FC741" s="1">
        <f>IF(ISERROR(VLOOKUP($FA741,MOM,LOOKUPS!D$12,0)*$FB$6+VLOOKUP($FA741,STREV,LOOKUPS!D$10,0)*$FC$6+VLOOKUP($FA741,LTREV,LOOKUPS!D$9,0)*$FD$6+VLOOKUP($FA741,CFP,LOOKUPS!D$6,0)*$FE$6+VLOOKUP($FA741,EP,LOOKUPS!D$8,0)*$FF$6+VLOOKUP($FA741,BM,LOOKUPS!D$5,0)*$FG$6+VLOOKUP($FA741,DIV,LOOKUPS!D$7,0)*$FH$6++VLOOKUP($FA741,SIZE,LOOKUPS!D$11,0)*$FI$6),"",VLOOKUP($FA741,MOM,LOOKUPS!D$12,0)*$FB$6+VLOOKUP($FA741,STREV,LOOKUPS!D$10,0)*$FC$6+VLOOKUP($FA741,LTREV,LOOKUPS!D$9,0)*$FD$6+VLOOKUP($FA741,CFP,LOOKUPS!D$6,0)*$FE$6+VLOOKUP($FA741,EP,LOOKUPS!D$8,0)*$FF$6+VLOOKUP($FA741,BM,LOOKUPS!D$5,0)*$FG$6+VLOOKUP($FA741,DIV,LOOKUPS!D$7,0)*$FH$6++VLOOKUP($FA741,SIZE,LOOKUPS!D$11,0)*$FI$6)</f>
        <v>3.5851000000000002</v>
      </c>
      <c r="FD741" s="1">
        <f>IF(ISERROR(VLOOKUP($FA741,MOM,LOOKUPS!E$12,0)*$FB$6+VLOOKUP($FA741,STREV,LOOKUPS!E$10,0)*$FC$6+VLOOKUP($FA741,LTREV,LOOKUPS!E$9,0)*$FD$6+VLOOKUP($FA741,CFP,LOOKUPS!E$6,0)*$FE$6+VLOOKUP($FA741,EP,LOOKUPS!E$8,0)*$FF$6+VLOOKUP($FA741,BM,LOOKUPS!E$5,0)*$FG$6+VLOOKUP($FA741,DIV,LOOKUPS!E$7,0)*$FH$6++VLOOKUP($FA741,SIZE,LOOKUPS!E$11,0)*$FI$6),"",VLOOKUP($FA741,MOM,LOOKUPS!E$12,0)*$FB$6+VLOOKUP($FA741,STREV,LOOKUPS!E$10,0)*$FC$6+VLOOKUP($FA741,LTREV,LOOKUPS!E$9,0)*$FD$6+VLOOKUP($FA741,CFP,LOOKUPS!E$6,0)*$FE$6+VLOOKUP($FA741,EP,LOOKUPS!E$8,0)*$FF$6+VLOOKUP($FA741,BM,LOOKUPS!E$5,0)*$FG$6+VLOOKUP($FA741,DIV,LOOKUPS!E$7,0)*$FH$6++VLOOKUP($FA741,SIZE,LOOKUPS!E$11,0)*$FI$6)</f>
        <v>2.7915000000000001</v>
      </c>
      <c r="FE741" s="1">
        <f>IF(ISERROR(VLOOKUP($FA741,MOM,LOOKUPS!F$12,0)*$FB$6+VLOOKUP($FA741,STREV,LOOKUPS!F$10,0)*$FC$6+VLOOKUP($FA741,LTREV,LOOKUPS!F$9,0)*$FD$6+VLOOKUP($FA741,CFP,LOOKUPS!F$6,0)*$FE$6+VLOOKUP($FA741,EP,LOOKUPS!F$8,0)*$FF$6+VLOOKUP($FA741,BM,LOOKUPS!F$5,0)*$FG$6+VLOOKUP($FA741,DIV,LOOKUPS!F$7,0)*$FH$6++VLOOKUP($FA741,SIZE,LOOKUPS!F$11,0)*$FI$6),"",VLOOKUP($FA741,MOM,LOOKUPS!F$12,0)*$FB$6+VLOOKUP($FA741,STREV,LOOKUPS!F$10,0)*$FC$6+VLOOKUP($FA741,LTREV,LOOKUPS!F$9,0)*$FD$6+VLOOKUP($FA741,CFP,LOOKUPS!F$6,0)*$FE$6+VLOOKUP($FA741,EP,LOOKUPS!F$8,0)*$FF$6+VLOOKUP($FA741,BM,LOOKUPS!F$5,0)*$FG$6+VLOOKUP($FA741,DIV,LOOKUPS!F$7,0)*$FH$6++VLOOKUP($FA741,SIZE,LOOKUPS!F$11,0)*$FI$6)</f>
        <v>4.6429999999999998</v>
      </c>
      <c r="FF741" s="1">
        <f>IF(ISERROR(VLOOKUP($FA741,MOM,LOOKUPS!G$12,0)*$FB$6+VLOOKUP($FA741,STREV,LOOKUPS!G$10,0)*$FC$6+VLOOKUP($FA741,LTREV,LOOKUPS!G$9,0)*$FD$6+VLOOKUP($FA741,CFP,LOOKUPS!G$6,0)*$FE$6+VLOOKUP($FA741,EP,LOOKUPS!G$8,0)*$FF$6+VLOOKUP($FA741,BM,LOOKUPS!G$5,0)*$FG$6+VLOOKUP($FA741,DIV,LOOKUPS!G$7,0)*$FH$6++VLOOKUP($FA741,SIZE,LOOKUPS!G$11,0)*$FI$6),"",VLOOKUP($FA741,MOM,LOOKUPS!G$12,0)*$FB$6+VLOOKUP($FA741,STREV,LOOKUPS!G$10,0)*$FC$6+VLOOKUP($FA741,LTREV,LOOKUPS!G$9,0)*$FD$6+VLOOKUP($FA741,CFP,LOOKUPS!G$6,0)*$FE$6+VLOOKUP($FA741,EP,LOOKUPS!G$8,0)*$FF$6+VLOOKUP($FA741,BM,LOOKUPS!G$5,0)*$FG$6+VLOOKUP($FA741,DIV,LOOKUPS!G$7,0)*$FH$6++VLOOKUP($FA741,SIZE,LOOKUPS!G$11,0)*$FI$6)</f>
        <v>4.6133000000000006</v>
      </c>
      <c r="FG741" s="1">
        <f>IF(ISERROR(VLOOKUP($FA741,MOM,LOOKUPS!H$12,0)*$FB$6+VLOOKUP($FA741,STREV,LOOKUPS!H$10,0)*$FC$6+VLOOKUP($FA741,LTREV,LOOKUPS!H$9,0)*$FD$6+VLOOKUP($FA741,CFP,LOOKUPS!H$6,0)*$FE$6+VLOOKUP($FA741,EP,LOOKUPS!H$8,0)*$FF$6+VLOOKUP($FA741,BM,LOOKUPS!H$5,0)*$FG$6+VLOOKUP($FA741,DIV,LOOKUPS!H$7,0)*$FH$6++VLOOKUP($FA741,SIZE,LOOKUPS!H$11,0)*$FI$6),"",VLOOKUP($FA741,MOM,LOOKUPS!H$12,0)*$FB$6+VLOOKUP($FA741,STREV,LOOKUPS!H$10,0)*$FC$6+VLOOKUP($FA741,LTREV,LOOKUPS!H$9,0)*$FD$6+VLOOKUP($FA741,CFP,LOOKUPS!H$6,0)*$FE$6+VLOOKUP($FA741,EP,LOOKUPS!H$8,0)*$FF$6+VLOOKUP($FA741,BM,LOOKUPS!H$5,0)*$FG$6+VLOOKUP($FA741,DIV,LOOKUPS!H$7,0)*$FH$6++VLOOKUP($FA741,SIZE,LOOKUPS!H$11,0)*$FI$6)</f>
        <v>4.3677000000000001</v>
      </c>
      <c r="FH741" s="1">
        <f>IF(ISERROR(VLOOKUP($FA741,MOM,LOOKUPS!I$12,0)*$FB$6+VLOOKUP($FA741,STREV,LOOKUPS!I$10,0)*$FC$6+VLOOKUP($FA741,LTREV,LOOKUPS!I$9,0)*$FD$6+VLOOKUP($FA741,CFP,LOOKUPS!I$6,0)*$FE$6+VLOOKUP($FA741,EP,LOOKUPS!I$8,0)*$FF$6+VLOOKUP($FA741,BM,LOOKUPS!I$5,0)*$FG$6+VLOOKUP($FA741,DIV,LOOKUPS!I$7,0)*$FH$6++VLOOKUP($FA741,SIZE,LOOKUPS!I$11,0)*$FI$6),"",VLOOKUP($FA741,MOM,LOOKUPS!I$12,0)*$FB$6+VLOOKUP($FA741,STREV,LOOKUPS!I$10,0)*$FC$6+VLOOKUP($FA741,LTREV,LOOKUPS!I$9,0)*$FD$6+VLOOKUP($FA741,CFP,LOOKUPS!I$6,0)*$FE$6+VLOOKUP($FA741,EP,LOOKUPS!I$8,0)*$FF$6+VLOOKUP($FA741,BM,LOOKUPS!I$5,0)*$FG$6+VLOOKUP($FA741,DIV,LOOKUPS!I$7,0)*$FH$6++VLOOKUP($FA741,SIZE,LOOKUPS!I$11,0)*$FI$6)</f>
        <v>3.9422000000000006</v>
      </c>
      <c r="FI741" s="1">
        <f>IF(ISERROR(VLOOKUP($FA741,MOM,LOOKUPS!J$12,0)*$FB$6+VLOOKUP($FA741,STREV,LOOKUPS!J$10,0)*$FC$6+VLOOKUP($FA741,LTREV,LOOKUPS!J$9,0)*$FD$6+VLOOKUP($FA741,CFP,LOOKUPS!J$6,0)*$FE$6+VLOOKUP($FA741,EP,LOOKUPS!J$8,0)*$FF$6+VLOOKUP($FA741,BM,LOOKUPS!J$5,0)*$FG$6+VLOOKUP($FA741,DIV,LOOKUPS!J$7,0)*$FH$6++VLOOKUP($FA741,SIZE,LOOKUPS!J$11,0)*$FI$6),"",VLOOKUP($FA741,MOM,LOOKUPS!J$12,0)*$FB$6+VLOOKUP($FA741,STREV,LOOKUPS!J$10,0)*$FC$6+VLOOKUP($FA741,LTREV,LOOKUPS!J$9,0)*$FD$6+VLOOKUP($FA741,CFP,LOOKUPS!J$6,0)*$FE$6+VLOOKUP($FA741,EP,LOOKUPS!J$8,0)*$FF$6+VLOOKUP($FA741,BM,LOOKUPS!J$5,0)*$FG$6+VLOOKUP($FA741,DIV,LOOKUPS!J$7,0)*$FH$6++VLOOKUP($FA741,SIZE,LOOKUPS!J$11,0)*$FI$6)</f>
        <v>5.3677999999999999</v>
      </c>
      <c r="FJ741" s="1">
        <f>IF(ISERROR(VLOOKUP($FA741,MOM,LOOKUPS!K$12,0)*$FB$6+VLOOKUP($FA741,STREV,LOOKUPS!K$10,0)*$FC$6+VLOOKUP($FA741,LTREV,LOOKUPS!K$9,0)*$FD$6+VLOOKUP($FA741,CFP,LOOKUPS!K$6,0)*$FE$6+VLOOKUP($FA741,EP,LOOKUPS!K$8,0)*$FF$6+VLOOKUP($FA741,BM,LOOKUPS!K$5,0)*$FG$6+VLOOKUP($FA741,DIV,LOOKUPS!K$7,0)*$FH$6++VLOOKUP($FA741,SIZE,LOOKUPS!K$11,0)*$FI$6),"",VLOOKUP($FA741,MOM,LOOKUPS!K$12,0)*$FB$6+VLOOKUP($FA741,STREV,LOOKUPS!K$10,0)*$FC$6+VLOOKUP($FA741,LTREV,LOOKUPS!K$9,0)*$FD$6+VLOOKUP($FA741,CFP,LOOKUPS!K$6,0)*$FE$6+VLOOKUP($FA741,EP,LOOKUPS!K$8,0)*$FF$6+VLOOKUP($FA741,BM,LOOKUPS!K$5,0)*$FG$6+VLOOKUP($FA741,DIV,LOOKUPS!K$7,0)*$FH$6++VLOOKUP($FA741,SIZE,LOOKUPS!K$11,0)*$FI$6)</f>
        <v>4.6779000000000002</v>
      </c>
      <c r="FK741" s="1">
        <f>IF(ISERROR(VLOOKUP($FA741,MOM,LOOKUPS!L$12,0)*$FB$6+VLOOKUP($FA741,STREV,LOOKUPS!L$10,0)*$FC$6+VLOOKUP($FA741,LTREV,LOOKUPS!L$9,0)*$FD$6+VLOOKUP($FA741,CFP,LOOKUPS!L$6,0)*$FE$6+VLOOKUP($FA741,EP,LOOKUPS!L$8,0)*$FF$6+VLOOKUP($FA741,BM,LOOKUPS!L$5,0)*$FG$6+VLOOKUP($FA741,DIV,LOOKUPS!L$7,0)*$FH$6++VLOOKUP($FA741,SIZE,LOOKUPS!L$11,0)*$FI$6),"",VLOOKUP($FA741,MOM,LOOKUPS!L$12,0)*$FB$6+VLOOKUP($FA741,STREV,LOOKUPS!L$10,0)*$FC$6+VLOOKUP($FA741,LTREV,LOOKUPS!L$9,0)*$FD$6+VLOOKUP($FA741,CFP,LOOKUPS!L$6,0)*$FE$6+VLOOKUP($FA741,EP,LOOKUPS!L$8,0)*$FF$6+VLOOKUP($FA741,BM,LOOKUPS!L$5,0)*$FG$6+VLOOKUP($FA741,DIV,LOOKUPS!L$7,0)*$FH$6++VLOOKUP($FA741,SIZE,LOOKUPS!L$11,0)*$FI$6)</f>
        <v>4.8091000000000008</v>
      </c>
    </row>
    <row r="742" spans="1:167" x14ac:dyDescent="0.3">
      <c r="A742" s="1">
        <v>198801</v>
      </c>
      <c r="B742" s="1">
        <v>13.72</v>
      </c>
      <c r="C742" s="1">
        <v>9.41</v>
      </c>
      <c r="D742" s="1">
        <v>9.34</v>
      </c>
      <c r="E742" s="1">
        <v>8.16</v>
      </c>
      <c r="F742" s="1">
        <v>7.22</v>
      </c>
      <c r="G742" s="1">
        <v>6.8</v>
      </c>
      <c r="H742" s="1">
        <v>5.84</v>
      </c>
      <c r="I742" s="1">
        <v>4.9400000000000004</v>
      </c>
      <c r="J742" s="1">
        <v>3.43</v>
      </c>
      <c r="K742" s="1">
        <v>4.17</v>
      </c>
      <c r="M742" s="1">
        <v>198702</v>
      </c>
      <c r="N742" s="1">
        <v>8.36</v>
      </c>
      <c r="O742" s="1">
        <v>6.2</v>
      </c>
      <c r="P742" s="1">
        <v>7.73</v>
      </c>
      <c r="Q742" s="1">
        <v>7.59</v>
      </c>
      <c r="R742" s="1">
        <v>6.22</v>
      </c>
      <c r="S742" s="1">
        <v>8.31</v>
      </c>
      <c r="T742" s="1">
        <v>6.29</v>
      </c>
      <c r="U742" s="1">
        <v>8.61</v>
      </c>
      <c r="V742" s="1">
        <v>8.36</v>
      </c>
      <c r="W742" s="1">
        <v>8.36</v>
      </c>
      <c r="Y742" s="1">
        <v>199201</v>
      </c>
      <c r="Z742" s="1">
        <v>43.43</v>
      </c>
      <c r="AA742" s="1">
        <v>18.260000000000002</v>
      </c>
      <c r="AB742" s="1">
        <v>12.47</v>
      </c>
      <c r="AC742" s="1">
        <v>9.41</v>
      </c>
      <c r="AD742" s="1">
        <v>6.69</v>
      </c>
      <c r="AE742" s="1">
        <v>4.96</v>
      </c>
      <c r="AF742" s="1">
        <v>4.59</v>
      </c>
      <c r="AG742" s="1">
        <v>3.06</v>
      </c>
      <c r="AH742" s="1">
        <v>4.7300000000000004</v>
      </c>
      <c r="AI742" s="1">
        <v>7.04</v>
      </c>
      <c r="AK742">
        <v>201207</v>
      </c>
      <c r="AL742">
        <v>-1.66</v>
      </c>
      <c r="AM742">
        <v>-1.4</v>
      </c>
      <c r="AN742">
        <v>-0.03</v>
      </c>
      <c r="AO742">
        <v>-1.28</v>
      </c>
      <c r="AP742">
        <v>-1.81</v>
      </c>
      <c r="AQ742">
        <v>-0.12</v>
      </c>
      <c r="AR742">
        <v>-0.13</v>
      </c>
      <c r="AS742">
        <v>-0.23</v>
      </c>
      <c r="AT742">
        <v>-1.61</v>
      </c>
      <c r="AU742">
        <v>-2.2799999999999998</v>
      </c>
      <c r="AV742">
        <v>-1.25</v>
      </c>
      <c r="AW742">
        <v>-0.3</v>
      </c>
      <c r="AX742">
        <v>0.06</v>
      </c>
      <c r="AY742">
        <v>-0.23</v>
      </c>
      <c r="AZ742">
        <v>-0.03</v>
      </c>
      <c r="BA742">
        <v>0.06</v>
      </c>
      <c r="BB742">
        <v>-0.53</v>
      </c>
      <c r="BC742">
        <v>-1.68</v>
      </c>
      <c r="BD742">
        <v>-1.55</v>
      </c>
      <c r="BF742" s="1">
        <v>201207</v>
      </c>
      <c r="BG742" s="1">
        <v>-1.8</v>
      </c>
      <c r="BH742" s="1">
        <v>-1.23</v>
      </c>
      <c r="BI742" s="1">
        <v>-0.31</v>
      </c>
      <c r="BJ742" s="1">
        <v>-0.87</v>
      </c>
      <c r="BK742" s="1">
        <v>-1.71</v>
      </c>
      <c r="BL742" s="1">
        <v>-0.2</v>
      </c>
      <c r="BM742" s="1">
        <v>-0.12</v>
      </c>
      <c r="BN742" s="1">
        <v>0.12</v>
      </c>
      <c r="BO742" s="1">
        <v>-1.52</v>
      </c>
      <c r="BP742" s="1">
        <v>-2.2200000000000002</v>
      </c>
      <c r="BQ742" s="1">
        <v>-1.03</v>
      </c>
      <c r="BR742" s="1">
        <v>0.19</v>
      </c>
      <c r="BS742" s="1">
        <v>-0.6</v>
      </c>
      <c r="BT742" s="1">
        <v>0.04</v>
      </c>
      <c r="BU742" s="1">
        <v>-0.28000000000000003</v>
      </c>
      <c r="BV742" s="1">
        <v>-0.39</v>
      </c>
      <c r="BW742" s="1">
        <v>0.62</v>
      </c>
      <c r="BX742" s="1">
        <v>-1.1299999999999999</v>
      </c>
      <c r="BY742" s="1">
        <v>-1.85</v>
      </c>
      <c r="CA742" s="1">
        <v>198707</v>
      </c>
      <c r="CB742" s="1">
        <v>1.46</v>
      </c>
      <c r="CC742" s="1">
        <v>2.5</v>
      </c>
      <c r="CD742" s="1">
        <v>3.32</v>
      </c>
      <c r="CE742" s="1">
        <v>6.1</v>
      </c>
      <c r="CF742" s="1">
        <v>2.35</v>
      </c>
      <c r="CG742" s="1">
        <v>2.82</v>
      </c>
      <c r="CH742" s="1">
        <v>3.49</v>
      </c>
      <c r="CI742" s="1">
        <v>3.86</v>
      </c>
      <c r="CJ742" s="1">
        <v>6.71</v>
      </c>
      <c r="CK742" s="1">
        <v>1.86</v>
      </c>
      <c r="CL742" s="1">
        <v>3.36</v>
      </c>
      <c r="CM742" s="1">
        <v>3.07</v>
      </c>
      <c r="CN742" s="1">
        <v>2.59</v>
      </c>
      <c r="CO742" s="1">
        <v>3.24</v>
      </c>
      <c r="CP742" s="1">
        <v>3.71</v>
      </c>
      <c r="CQ742" s="1">
        <v>3.85</v>
      </c>
      <c r="CR742" s="1">
        <v>3.87</v>
      </c>
      <c r="CS742" s="1">
        <v>5.0999999999999996</v>
      </c>
      <c r="CT742" s="1">
        <v>7.91</v>
      </c>
      <c r="CV742" s="1">
        <v>198807</v>
      </c>
      <c r="CW742" s="1">
        <v>0.16</v>
      </c>
      <c r="CX742" s="1">
        <v>-0.59</v>
      </c>
      <c r="CY742" s="1">
        <v>-0.11</v>
      </c>
      <c r="CZ742" s="1">
        <v>0.05</v>
      </c>
      <c r="DA742" s="1">
        <v>-0.86</v>
      </c>
      <c r="DB742" s="1">
        <v>0.12</v>
      </c>
      <c r="DC742" s="1">
        <v>-0.37</v>
      </c>
      <c r="DD742" s="1">
        <v>0.21</v>
      </c>
      <c r="DE742" s="1">
        <v>-0.16</v>
      </c>
      <c r="DF742" s="1">
        <v>-0.56000000000000005</v>
      </c>
      <c r="DG742" s="1">
        <v>-1.17</v>
      </c>
      <c r="DH742" s="1">
        <v>0.02</v>
      </c>
      <c r="DI742" s="1">
        <v>0.22</v>
      </c>
      <c r="DJ742" s="1">
        <v>-0.15</v>
      </c>
      <c r="DK742" s="1">
        <v>-0.62</v>
      </c>
      <c r="DL742" s="1">
        <v>0.1</v>
      </c>
      <c r="DM742" s="1">
        <v>0.32</v>
      </c>
      <c r="DN742" s="1">
        <v>0.02</v>
      </c>
      <c r="DO742" s="1">
        <v>-0.39</v>
      </c>
      <c r="DQ742" s="1">
        <v>198707</v>
      </c>
      <c r="DR742" s="1">
        <v>-99.99</v>
      </c>
      <c r="DS742" s="1">
        <v>2.94</v>
      </c>
      <c r="DT742" s="1">
        <v>4.05</v>
      </c>
      <c r="DU742" s="1">
        <v>4.8600000000000003</v>
      </c>
      <c r="DV742" s="1">
        <v>2.94</v>
      </c>
      <c r="DW742" s="1">
        <v>3.19</v>
      </c>
      <c r="DX742" s="1">
        <v>4.25</v>
      </c>
      <c r="DY742" s="1">
        <v>4.79</v>
      </c>
      <c r="DZ742" s="1">
        <v>4.72</v>
      </c>
      <c r="EA742" s="1">
        <v>3.04</v>
      </c>
      <c r="EB742" s="1">
        <v>2.4500000000000002</v>
      </c>
      <c r="EC742" s="1">
        <v>2.93</v>
      </c>
      <c r="ED742" s="1">
        <v>3.5</v>
      </c>
      <c r="EE742" s="1">
        <v>3.97</v>
      </c>
      <c r="EF742" s="1">
        <v>4.6399999999999997</v>
      </c>
      <c r="EG742" s="1">
        <v>4.4800000000000004</v>
      </c>
      <c r="EH742" s="1">
        <v>5.13</v>
      </c>
      <c r="EI742" s="1">
        <v>4.76</v>
      </c>
      <c r="EJ742" s="1">
        <v>4.68</v>
      </c>
      <c r="EL742">
        <v>198707</v>
      </c>
      <c r="EM742">
        <v>3.85</v>
      </c>
      <c r="EN742">
        <v>-0.67</v>
      </c>
      <c r="EO742">
        <v>0.67</v>
      </c>
      <c r="EP742">
        <v>0.46</v>
      </c>
      <c r="ER742" s="1">
        <v>198801</v>
      </c>
      <c r="ES742" s="1">
        <v>-7.58</v>
      </c>
      <c r="EU742" s="1">
        <v>198702</v>
      </c>
      <c r="EV742" s="1">
        <v>-1.0900000000000001</v>
      </c>
      <c r="EX742" s="1">
        <v>199201</v>
      </c>
      <c r="EY742" s="1">
        <v>9.4600000000000009</v>
      </c>
      <c r="FA742" s="1">
        <v>198801</v>
      </c>
      <c r="FB742" s="1">
        <f>IF(ISERROR(VLOOKUP($FA742,MOM,LOOKUPS!C$12,0)*$FB$6+VLOOKUP($FA742,STREV,LOOKUPS!C$10,0)*$FC$6+VLOOKUP($FA742,LTREV,LOOKUPS!C$9,0)*$FD$6+VLOOKUP($FA742,CFP,LOOKUPS!C$6,0)*$FE$6+VLOOKUP($FA742,EP,LOOKUPS!C$8,0)*$FF$6+VLOOKUP($FA742,BM,LOOKUPS!C$5,0)*$FG$6+VLOOKUP($FA742,DIV,LOOKUPS!C$7,0)*$FH$6++VLOOKUP($FA742,SIZE,LOOKUPS!C$11,0)*$FI$6),"",VLOOKUP($FA742,MOM,LOOKUPS!C$12,0)*$FB$6+VLOOKUP($FA742,STREV,LOOKUPS!C$10,0)*$FC$6+VLOOKUP($FA742,LTREV,LOOKUPS!C$9,0)*$FD$6+VLOOKUP($FA742,CFP,LOOKUPS!C$6,0)*$FE$6+VLOOKUP($FA742,EP,LOOKUPS!C$8,0)*$FF$6+VLOOKUP($FA742,BM,LOOKUPS!C$5,0)*$FG$6+VLOOKUP($FA742,DIV,LOOKUPS!C$7,0)*$FH$6++VLOOKUP($FA742,SIZE,LOOKUPS!C$11,0)*$FI$6)</f>
        <v>7.3699000000000012</v>
      </c>
      <c r="FC742" s="1">
        <f>IF(ISERROR(VLOOKUP($FA742,MOM,LOOKUPS!D$12,0)*$FB$6+VLOOKUP($FA742,STREV,LOOKUPS!D$10,0)*$FC$6+VLOOKUP($FA742,LTREV,LOOKUPS!D$9,0)*$FD$6+VLOOKUP($FA742,CFP,LOOKUPS!D$6,0)*$FE$6+VLOOKUP($FA742,EP,LOOKUPS!D$8,0)*$FF$6+VLOOKUP($FA742,BM,LOOKUPS!D$5,0)*$FG$6+VLOOKUP($FA742,DIV,LOOKUPS!D$7,0)*$FH$6++VLOOKUP($FA742,SIZE,LOOKUPS!D$11,0)*$FI$6),"",VLOOKUP($FA742,MOM,LOOKUPS!D$12,0)*$FB$6+VLOOKUP($FA742,STREV,LOOKUPS!D$10,0)*$FC$6+VLOOKUP($FA742,LTREV,LOOKUPS!D$9,0)*$FD$6+VLOOKUP($FA742,CFP,LOOKUPS!D$6,0)*$FE$6+VLOOKUP($FA742,EP,LOOKUPS!D$8,0)*$FF$6+VLOOKUP($FA742,BM,LOOKUPS!D$5,0)*$FG$6+VLOOKUP($FA742,DIV,LOOKUPS!D$7,0)*$FH$6++VLOOKUP($FA742,SIZE,LOOKUPS!D$11,0)*$FI$6)</f>
        <v>6.8135000000000012</v>
      </c>
      <c r="FD742" s="1">
        <f>IF(ISERROR(VLOOKUP($FA742,MOM,LOOKUPS!E$12,0)*$FB$6+VLOOKUP($FA742,STREV,LOOKUPS!E$10,0)*$FC$6+VLOOKUP($FA742,LTREV,LOOKUPS!E$9,0)*$FD$6+VLOOKUP($FA742,CFP,LOOKUPS!E$6,0)*$FE$6+VLOOKUP($FA742,EP,LOOKUPS!E$8,0)*$FF$6+VLOOKUP($FA742,BM,LOOKUPS!E$5,0)*$FG$6+VLOOKUP($FA742,DIV,LOOKUPS!E$7,0)*$FH$6++VLOOKUP($FA742,SIZE,LOOKUPS!E$11,0)*$FI$6),"",VLOOKUP($FA742,MOM,LOOKUPS!E$12,0)*$FB$6+VLOOKUP($FA742,STREV,LOOKUPS!E$10,0)*$FC$6+VLOOKUP($FA742,LTREV,LOOKUPS!E$9,0)*$FD$6+VLOOKUP($FA742,CFP,LOOKUPS!E$6,0)*$FE$6+VLOOKUP($FA742,EP,LOOKUPS!E$8,0)*$FF$6+VLOOKUP($FA742,BM,LOOKUPS!E$5,0)*$FG$6+VLOOKUP($FA742,DIV,LOOKUPS!E$7,0)*$FH$6++VLOOKUP($FA742,SIZE,LOOKUPS!E$11,0)*$FI$6)</f>
        <v>7.2417000000000007</v>
      </c>
      <c r="FE742" s="1">
        <f>IF(ISERROR(VLOOKUP($FA742,MOM,LOOKUPS!F$12,0)*$FB$6+VLOOKUP($FA742,STREV,LOOKUPS!F$10,0)*$FC$6+VLOOKUP($FA742,LTREV,LOOKUPS!F$9,0)*$FD$6+VLOOKUP($FA742,CFP,LOOKUPS!F$6,0)*$FE$6+VLOOKUP($FA742,EP,LOOKUPS!F$8,0)*$FF$6+VLOOKUP($FA742,BM,LOOKUPS!F$5,0)*$FG$6+VLOOKUP($FA742,DIV,LOOKUPS!F$7,0)*$FH$6++VLOOKUP($FA742,SIZE,LOOKUPS!F$11,0)*$FI$6),"",VLOOKUP($FA742,MOM,LOOKUPS!F$12,0)*$FB$6+VLOOKUP($FA742,STREV,LOOKUPS!F$10,0)*$FC$6+VLOOKUP($FA742,LTREV,LOOKUPS!F$9,0)*$FD$6+VLOOKUP($FA742,CFP,LOOKUPS!F$6,0)*$FE$6+VLOOKUP($FA742,EP,LOOKUPS!F$8,0)*$FF$6+VLOOKUP($FA742,BM,LOOKUPS!F$5,0)*$FG$6+VLOOKUP($FA742,DIV,LOOKUPS!F$7,0)*$FH$6++VLOOKUP($FA742,SIZE,LOOKUPS!F$11,0)*$FI$6)</f>
        <v>6.8778000000000006</v>
      </c>
      <c r="FF742" s="1">
        <f>IF(ISERROR(VLOOKUP($FA742,MOM,LOOKUPS!G$12,0)*$FB$6+VLOOKUP($FA742,STREV,LOOKUPS!G$10,0)*$FC$6+VLOOKUP($FA742,LTREV,LOOKUPS!G$9,0)*$FD$6+VLOOKUP($FA742,CFP,LOOKUPS!G$6,0)*$FE$6+VLOOKUP($FA742,EP,LOOKUPS!G$8,0)*$FF$6+VLOOKUP($FA742,BM,LOOKUPS!G$5,0)*$FG$6+VLOOKUP($FA742,DIV,LOOKUPS!G$7,0)*$FH$6++VLOOKUP($FA742,SIZE,LOOKUPS!G$11,0)*$FI$6),"",VLOOKUP($FA742,MOM,LOOKUPS!G$12,0)*$FB$6+VLOOKUP($FA742,STREV,LOOKUPS!G$10,0)*$FC$6+VLOOKUP($FA742,LTREV,LOOKUPS!G$9,0)*$FD$6+VLOOKUP($FA742,CFP,LOOKUPS!G$6,0)*$FE$6+VLOOKUP($FA742,EP,LOOKUPS!G$8,0)*$FF$6+VLOOKUP($FA742,BM,LOOKUPS!G$5,0)*$FG$6+VLOOKUP($FA742,DIV,LOOKUPS!G$7,0)*$FH$6++VLOOKUP($FA742,SIZE,LOOKUPS!G$11,0)*$FI$6)</f>
        <v>6.3243000000000009</v>
      </c>
      <c r="FG742" s="1">
        <f>IF(ISERROR(VLOOKUP($FA742,MOM,LOOKUPS!H$12,0)*$FB$6+VLOOKUP($FA742,STREV,LOOKUPS!H$10,0)*$FC$6+VLOOKUP($FA742,LTREV,LOOKUPS!H$9,0)*$FD$6+VLOOKUP($FA742,CFP,LOOKUPS!H$6,0)*$FE$6+VLOOKUP($FA742,EP,LOOKUPS!H$8,0)*$FF$6+VLOOKUP($FA742,BM,LOOKUPS!H$5,0)*$FG$6+VLOOKUP($FA742,DIV,LOOKUPS!H$7,0)*$FH$6++VLOOKUP($FA742,SIZE,LOOKUPS!H$11,0)*$FI$6),"",VLOOKUP($FA742,MOM,LOOKUPS!H$12,0)*$FB$6+VLOOKUP($FA742,STREV,LOOKUPS!H$10,0)*$FC$6+VLOOKUP($FA742,LTREV,LOOKUPS!H$9,0)*$FD$6+VLOOKUP($FA742,CFP,LOOKUPS!H$6,0)*$FE$6+VLOOKUP($FA742,EP,LOOKUPS!H$8,0)*$FF$6+VLOOKUP($FA742,BM,LOOKUPS!H$5,0)*$FG$6+VLOOKUP($FA742,DIV,LOOKUPS!H$7,0)*$FH$6++VLOOKUP($FA742,SIZE,LOOKUPS!H$11,0)*$FI$6)</f>
        <v>7.4123000000000001</v>
      </c>
      <c r="FH742" s="1">
        <f>IF(ISERROR(VLOOKUP($FA742,MOM,LOOKUPS!I$12,0)*$FB$6+VLOOKUP($FA742,STREV,LOOKUPS!I$10,0)*$FC$6+VLOOKUP($FA742,LTREV,LOOKUPS!I$9,0)*$FD$6+VLOOKUP($FA742,CFP,LOOKUPS!I$6,0)*$FE$6+VLOOKUP($FA742,EP,LOOKUPS!I$8,0)*$FF$6+VLOOKUP($FA742,BM,LOOKUPS!I$5,0)*$FG$6+VLOOKUP($FA742,DIV,LOOKUPS!I$7,0)*$FH$6++VLOOKUP($FA742,SIZE,LOOKUPS!I$11,0)*$FI$6),"",VLOOKUP($FA742,MOM,LOOKUPS!I$12,0)*$FB$6+VLOOKUP($FA742,STREV,LOOKUPS!I$10,0)*$FC$6+VLOOKUP($FA742,LTREV,LOOKUPS!I$9,0)*$FD$6+VLOOKUP($FA742,CFP,LOOKUPS!I$6,0)*$FE$6+VLOOKUP($FA742,EP,LOOKUPS!I$8,0)*$FF$6+VLOOKUP($FA742,BM,LOOKUPS!I$5,0)*$FG$6+VLOOKUP($FA742,DIV,LOOKUPS!I$7,0)*$FH$6++VLOOKUP($FA742,SIZE,LOOKUPS!I$11,0)*$FI$6)</f>
        <v>6.3390000000000004</v>
      </c>
      <c r="FI742" s="1">
        <f>IF(ISERROR(VLOOKUP($FA742,MOM,LOOKUPS!J$12,0)*$FB$6+VLOOKUP($FA742,STREV,LOOKUPS!J$10,0)*$FC$6+VLOOKUP($FA742,LTREV,LOOKUPS!J$9,0)*$FD$6+VLOOKUP($FA742,CFP,LOOKUPS!J$6,0)*$FE$6+VLOOKUP($FA742,EP,LOOKUPS!J$8,0)*$FF$6+VLOOKUP($FA742,BM,LOOKUPS!J$5,0)*$FG$6+VLOOKUP($FA742,DIV,LOOKUPS!J$7,0)*$FH$6++VLOOKUP($FA742,SIZE,LOOKUPS!J$11,0)*$FI$6),"",VLOOKUP($FA742,MOM,LOOKUPS!J$12,0)*$FB$6+VLOOKUP($FA742,STREV,LOOKUPS!J$10,0)*$FC$6+VLOOKUP($FA742,LTREV,LOOKUPS!J$9,0)*$FD$6+VLOOKUP($FA742,CFP,LOOKUPS!J$6,0)*$FE$6+VLOOKUP($FA742,EP,LOOKUPS!J$8,0)*$FF$6+VLOOKUP($FA742,BM,LOOKUPS!J$5,0)*$FG$6+VLOOKUP($FA742,DIV,LOOKUPS!J$7,0)*$FH$6++VLOOKUP($FA742,SIZE,LOOKUPS!J$11,0)*$FI$6)</f>
        <v>6.4776000000000007</v>
      </c>
      <c r="FJ742" s="1">
        <f>IF(ISERROR(VLOOKUP($FA742,MOM,LOOKUPS!K$12,0)*$FB$6+VLOOKUP($FA742,STREV,LOOKUPS!K$10,0)*$FC$6+VLOOKUP($FA742,LTREV,LOOKUPS!K$9,0)*$FD$6+VLOOKUP($FA742,CFP,LOOKUPS!K$6,0)*$FE$6+VLOOKUP($FA742,EP,LOOKUPS!K$8,0)*$FF$6+VLOOKUP($FA742,BM,LOOKUPS!K$5,0)*$FG$6+VLOOKUP($FA742,DIV,LOOKUPS!K$7,0)*$FH$6++VLOOKUP($FA742,SIZE,LOOKUPS!K$11,0)*$FI$6),"",VLOOKUP($FA742,MOM,LOOKUPS!K$12,0)*$FB$6+VLOOKUP($FA742,STREV,LOOKUPS!K$10,0)*$FC$6+VLOOKUP($FA742,LTREV,LOOKUPS!K$9,0)*$FD$6+VLOOKUP($FA742,CFP,LOOKUPS!K$6,0)*$FE$6+VLOOKUP($FA742,EP,LOOKUPS!K$8,0)*$FF$6+VLOOKUP($FA742,BM,LOOKUPS!K$5,0)*$FG$6+VLOOKUP($FA742,DIV,LOOKUPS!K$7,0)*$FH$6++VLOOKUP($FA742,SIZE,LOOKUPS!K$11,0)*$FI$6)</f>
        <v>6.4909999999999997</v>
      </c>
      <c r="FK742" s="1">
        <f>IF(ISERROR(VLOOKUP($FA742,MOM,LOOKUPS!L$12,0)*$FB$6+VLOOKUP($FA742,STREV,LOOKUPS!L$10,0)*$FC$6+VLOOKUP($FA742,LTREV,LOOKUPS!L$9,0)*$FD$6+VLOOKUP($FA742,CFP,LOOKUPS!L$6,0)*$FE$6+VLOOKUP($FA742,EP,LOOKUPS!L$8,0)*$FF$6+VLOOKUP($FA742,BM,LOOKUPS!L$5,0)*$FG$6+VLOOKUP($FA742,DIV,LOOKUPS!L$7,0)*$FH$6++VLOOKUP($FA742,SIZE,LOOKUPS!L$11,0)*$FI$6),"",VLOOKUP($FA742,MOM,LOOKUPS!L$12,0)*$FB$6+VLOOKUP($FA742,STREV,LOOKUPS!L$10,0)*$FC$6+VLOOKUP($FA742,LTREV,LOOKUPS!L$9,0)*$FD$6+VLOOKUP($FA742,CFP,LOOKUPS!L$6,0)*$FE$6+VLOOKUP($FA742,EP,LOOKUPS!L$8,0)*$FF$6+VLOOKUP($FA742,BM,LOOKUPS!L$5,0)*$FG$6+VLOOKUP($FA742,DIV,LOOKUPS!L$7,0)*$FH$6++VLOOKUP($FA742,SIZE,LOOKUPS!L$11,0)*$FI$6)</f>
        <v>9.8688000000000002</v>
      </c>
    </row>
    <row r="743" spans="1:167" x14ac:dyDescent="0.3">
      <c r="A743" s="1">
        <v>198802</v>
      </c>
      <c r="B743" s="1">
        <v>6.06</v>
      </c>
      <c r="C743" s="1">
        <v>7.97</v>
      </c>
      <c r="D743" s="1">
        <v>8.1199999999999992</v>
      </c>
      <c r="E743" s="1">
        <v>5.56</v>
      </c>
      <c r="F743" s="1">
        <v>7.29</v>
      </c>
      <c r="G743" s="1">
        <v>5.85</v>
      </c>
      <c r="H743" s="1">
        <v>5.64</v>
      </c>
      <c r="I743" s="1">
        <v>5.77</v>
      </c>
      <c r="J743" s="1">
        <v>6.65</v>
      </c>
      <c r="K743" s="1">
        <v>6.04</v>
      </c>
      <c r="M743" s="1">
        <v>198703</v>
      </c>
      <c r="N743" s="1">
        <v>4.3499999999999996</v>
      </c>
      <c r="O743" s="1">
        <v>2.37</v>
      </c>
      <c r="P743" s="1">
        <v>3.85</v>
      </c>
      <c r="Q743" s="1">
        <v>3.81</v>
      </c>
      <c r="R743" s="1">
        <v>3.72</v>
      </c>
      <c r="S743" s="1">
        <v>3.64</v>
      </c>
      <c r="T743" s="1">
        <v>2.23</v>
      </c>
      <c r="U743" s="1">
        <v>2.46</v>
      </c>
      <c r="V743" s="1">
        <v>2.44</v>
      </c>
      <c r="W743" s="1">
        <v>2.62</v>
      </c>
      <c r="Y743" s="1">
        <v>199202</v>
      </c>
      <c r="Z743" s="1">
        <v>13.66</v>
      </c>
      <c r="AA743" s="1">
        <v>7.54</v>
      </c>
      <c r="AB743" s="1">
        <v>4.72</v>
      </c>
      <c r="AC743" s="1">
        <v>3.16</v>
      </c>
      <c r="AD743" s="1">
        <v>3.32</v>
      </c>
      <c r="AE743" s="1">
        <v>3.51</v>
      </c>
      <c r="AF743" s="1">
        <v>3.23</v>
      </c>
      <c r="AG743" s="1">
        <v>1.47</v>
      </c>
      <c r="AH743" s="1">
        <v>1.76</v>
      </c>
      <c r="AI743" s="1">
        <v>1.85</v>
      </c>
      <c r="AK743">
        <v>201208</v>
      </c>
      <c r="AL743">
        <v>2.66</v>
      </c>
      <c r="AM743">
        <v>3.71</v>
      </c>
      <c r="AN743">
        <v>2.52</v>
      </c>
      <c r="AO743">
        <v>2.16</v>
      </c>
      <c r="AP743">
        <v>4.01</v>
      </c>
      <c r="AQ743">
        <v>2.97</v>
      </c>
      <c r="AR743">
        <v>2.44</v>
      </c>
      <c r="AS743">
        <v>2.5099999999999998</v>
      </c>
      <c r="AT743">
        <v>1.79</v>
      </c>
      <c r="AU743">
        <v>4.66</v>
      </c>
      <c r="AV743">
        <v>3.23</v>
      </c>
      <c r="AW743">
        <v>2.88</v>
      </c>
      <c r="AX743">
        <v>3.07</v>
      </c>
      <c r="AY743">
        <v>2.75</v>
      </c>
      <c r="AZ743">
        <v>2.13</v>
      </c>
      <c r="BA743">
        <v>2.0099999999999998</v>
      </c>
      <c r="BB743">
        <v>3.02</v>
      </c>
      <c r="BC743">
        <v>2.86</v>
      </c>
      <c r="BD743">
        <v>0.93</v>
      </c>
      <c r="BF743" s="1">
        <v>201208</v>
      </c>
      <c r="BG743" s="1">
        <v>2.8</v>
      </c>
      <c r="BH743" s="1">
        <v>3.42</v>
      </c>
      <c r="BI743" s="1">
        <v>2.2400000000000002</v>
      </c>
      <c r="BJ743" s="1">
        <v>2.82</v>
      </c>
      <c r="BK743" s="1">
        <v>3.82</v>
      </c>
      <c r="BL743" s="1">
        <v>2.25</v>
      </c>
      <c r="BM743" s="1">
        <v>2.63</v>
      </c>
      <c r="BN743" s="1">
        <v>2.4500000000000002</v>
      </c>
      <c r="BO743" s="1">
        <v>2.6</v>
      </c>
      <c r="BP743" s="1">
        <v>3.81</v>
      </c>
      <c r="BQ743" s="1">
        <v>3.82</v>
      </c>
      <c r="BR743" s="1">
        <v>2.2799999999999998</v>
      </c>
      <c r="BS743" s="1">
        <v>2.23</v>
      </c>
      <c r="BT743" s="1">
        <v>2.54</v>
      </c>
      <c r="BU743" s="1">
        <v>2.73</v>
      </c>
      <c r="BV743" s="1">
        <v>1.58</v>
      </c>
      <c r="BW743" s="1">
        <v>3.32</v>
      </c>
      <c r="BX743" s="1">
        <v>4.09</v>
      </c>
      <c r="BY743" s="1">
        <v>1.35</v>
      </c>
      <c r="CA743" s="1">
        <v>198708</v>
      </c>
      <c r="CB743" s="1">
        <v>-1.1499999999999999</v>
      </c>
      <c r="CC743" s="1">
        <v>1.19</v>
      </c>
      <c r="CD743" s="1">
        <v>2.5099999999999998</v>
      </c>
      <c r="CE743" s="1">
        <v>1.76</v>
      </c>
      <c r="CF743" s="1">
        <v>1.27</v>
      </c>
      <c r="CG743" s="1">
        <v>1.93</v>
      </c>
      <c r="CH743" s="1">
        <v>2.37</v>
      </c>
      <c r="CI743" s="1">
        <v>2.69</v>
      </c>
      <c r="CJ743" s="1">
        <v>1.39</v>
      </c>
      <c r="CK743" s="1">
        <v>0.75</v>
      </c>
      <c r="CL743" s="1">
        <v>2.36</v>
      </c>
      <c r="CM743" s="1">
        <v>0.88</v>
      </c>
      <c r="CN743" s="1">
        <v>2.91</v>
      </c>
      <c r="CO743" s="1">
        <v>2.61</v>
      </c>
      <c r="CP743" s="1">
        <v>2.14</v>
      </c>
      <c r="CQ743" s="1">
        <v>2.36</v>
      </c>
      <c r="CR743" s="1">
        <v>3.09</v>
      </c>
      <c r="CS743" s="1">
        <v>1.5</v>
      </c>
      <c r="CT743" s="1">
        <v>1.31</v>
      </c>
      <c r="CV743" s="1">
        <v>198808</v>
      </c>
      <c r="CW743" s="1">
        <v>-2.64</v>
      </c>
      <c r="CX743" s="1">
        <v>-2.57</v>
      </c>
      <c r="CY743" s="1">
        <v>-1.45</v>
      </c>
      <c r="CZ743" s="1">
        <v>-0.28000000000000003</v>
      </c>
      <c r="DA743" s="1">
        <v>-2.66</v>
      </c>
      <c r="DB743" s="1">
        <v>-2.4900000000000002</v>
      </c>
      <c r="DC743" s="1">
        <v>-0.81</v>
      </c>
      <c r="DD743" s="1">
        <v>-0.6</v>
      </c>
      <c r="DE743" s="1">
        <v>-0.82</v>
      </c>
      <c r="DF743" s="1">
        <v>-3.33</v>
      </c>
      <c r="DG743" s="1">
        <v>-1.99</v>
      </c>
      <c r="DH743" s="1">
        <v>-2.37</v>
      </c>
      <c r="DI743" s="1">
        <v>-2.62</v>
      </c>
      <c r="DJ743" s="1">
        <v>-0.67</v>
      </c>
      <c r="DK743" s="1">
        <v>-0.97</v>
      </c>
      <c r="DL743" s="1">
        <v>-1.6</v>
      </c>
      <c r="DM743" s="1">
        <v>0.4</v>
      </c>
      <c r="DN743" s="1">
        <v>-0.28999999999999998</v>
      </c>
      <c r="DO743" s="1">
        <v>-1.51</v>
      </c>
      <c r="DQ743" s="1">
        <v>198708</v>
      </c>
      <c r="DR743" s="1">
        <v>-99.99</v>
      </c>
      <c r="DS743" s="1">
        <v>0.96</v>
      </c>
      <c r="DT743" s="1">
        <v>3.72</v>
      </c>
      <c r="DU743" s="1">
        <v>3.58</v>
      </c>
      <c r="DV743" s="1">
        <v>0.69</v>
      </c>
      <c r="DW743" s="1">
        <v>3.76</v>
      </c>
      <c r="DX743" s="1">
        <v>3.64</v>
      </c>
      <c r="DY743" s="1">
        <v>3.78</v>
      </c>
      <c r="DZ743" s="1">
        <v>3.72</v>
      </c>
      <c r="EA743" s="1">
        <v>0.35</v>
      </c>
      <c r="EB743" s="1">
        <v>2.39</v>
      </c>
      <c r="EC743" s="1">
        <v>3.9</v>
      </c>
      <c r="ED743" s="1">
        <v>3.6</v>
      </c>
      <c r="EE743" s="1">
        <v>4.47</v>
      </c>
      <c r="EF743" s="1">
        <v>2.48</v>
      </c>
      <c r="EG743" s="1">
        <v>4.18</v>
      </c>
      <c r="EH743" s="1">
        <v>3.32</v>
      </c>
      <c r="EI743" s="1">
        <v>3.45</v>
      </c>
      <c r="EJ743" s="1">
        <v>4.01</v>
      </c>
      <c r="EL743">
        <v>198708</v>
      </c>
      <c r="EM743">
        <v>3.52</v>
      </c>
      <c r="EN743">
        <v>-0.72</v>
      </c>
      <c r="EO743">
        <v>-0.92</v>
      </c>
      <c r="EP743">
        <v>0.47</v>
      </c>
      <c r="ER743" s="1">
        <v>198802</v>
      </c>
      <c r="ES743" s="1">
        <v>-1.54</v>
      </c>
      <c r="EU743" s="1">
        <v>198703</v>
      </c>
      <c r="EV743" s="1">
        <v>1.83</v>
      </c>
      <c r="EX743" s="1">
        <v>199202</v>
      </c>
      <c r="EY743" s="1">
        <v>5.43</v>
      </c>
      <c r="FA743" s="1">
        <v>198802</v>
      </c>
      <c r="FB743" s="1">
        <f>IF(ISERROR(VLOOKUP($FA743,MOM,LOOKUPS!C$12,0)*$FB$6+VLOOKUP($FA743,STREV,LOOKUPS!C$10,0)*$FC$6+VLOOKUP($FA743,LTREV,LOOKUPS!C$9,0)*$FD$6+VLOOKUP($FA743,CFP,LOOKUPS!C$6,0)*$FE$6+VLOOKUP($FA743,EP,LOOKUPS!C$8,0)*$FF$6+VLOOKUP($FA743,BM,LOOKUPS!C$5,0)*$FG$6+VLOOKUP($FA743,DIV,LOOKUPS!C$7,0)*$FH$6++VLOOKUP($FA743,SIZE,LOOKUPS!C$11,0)*$FI$6),"",VLOOKUP($FA743,MOM,LOOKUPS!C$12,0)*$FB$6+VLOOKUP($FA743,STREV,LOOKUPS!C$10,0)*$FC$6+VLOOKUP($FA743,LTREV,LOOKUPS!C$9,0)*$FD$6+VLOOKUP($FA743,CFP,LOOKUPS!C$6,0)*$FE$6+VLOOKUP($FA743,EP,LOOKUPS!C$8,0)*$FF$6+VLOOKUP($FA743,BM,LOOKUPS!C$5,0)*$FG$6+VLOOKUP($FA743,DIV,LOOKUPS!C$7,0)*$FH$6++VLOOKUP($FA743,SIZE,LOOKUPS!C$11,0)*$FI$6)</f>
        <v>4.8018000000000001</v>
      </c>
      <c r="FC743" s="1">
        <f>IF(ISERROR(VLOOKUP($FA743,MOM,LOOKUPS!D$12,0)*$FB$6+VLOOKUP($FA743,STREV,LOOKUPS!D$10,0)*$FC$6+VLOOKUP($FA743,LTREV,LOOKUPS!D$9,0)*$FD$6+VLOOKUP($FA743,CFP,LOOKUPS!D$6,0)*$FE$6+VLOOKUP($FA743,EP,LOOKUPS!D$8,0)*$FF$6+VLOOKUP($FA743,BM,LOOKUPS!D$5,0)*$FG$6+VLOOKUP($FA743,DIV,LOOKUPS!D$7,0)*$FH$6++VLOOKUP($FA743,SIZE,LOOKUPS!D$11,0)*$FI$6),"",VLOOKUP($FA743,MOM,LOOKUPS!D$12,0)*$FB$6+VLOOKUP($FA743,STREV,LOOKUPS!D$10,0)*$FC$6+VLOOKUP($FA743,LTREV,LOOKUPS!D$9,0)*$FD$6+VLOOKUP($FA743,CFP,LOOKUPS!D$6,0)*$FE$6+VLOOKUP($FA743,EP,LOOKUPS!D$8,0)*$FF$6+VLOOKUP($FA743,BM,LOOKUPS!D$5,0)*$FG$6+VLOOKUP($FA743,DIV,LOOKUPS!D$7,0)*$FH$6++VLOOKUP($FA743,SIZE,LOOKUPS!D$11,0)*$FI$6)</f>
        <v>6.9706000000000001</v>
      </c>
      <c r="FD743" s="1">
        <f>IF(ISERROR(VLOOKUP($FA743,MOM,LOOKUPS!E$12,0)*$FB$6+VLOOKUP($FA743,STREV,LOOKUPS!E$10,0)*$FC$6+VLOOKUP($FA743,LTREV,LOOKUPS!E$9,0)*$FD$6+VLOOKUP($FA743,CFP,LOOKUPS!E$6,0)*$FE$6+VLOOKUP($FA743,EP,LOOKUPS!E$8,0)*$FF$6+VLOOKUP($FA743,BM,LOOKUPS!E$5,0)*$FG$6+VLOOKUP($FA743,DIV,LOOKUPS!E$7,0)*$FH$6++VLOOKUP($FA743,SIZE,LOOKUPS!E$11,0)*$FI$6),"",VLOOKUP($FA743,MOM,LOOKUPS!E$12,0)*$FB$6+VLOOKUP($FA743,STREV,LOOKUPS!E$10,0)*$FC$6+VLOOKUP($FA743,LTREV,LOOKUPS!E$9,0)*$FD$6+VLOOKUP($FA743,CFP,LOOKUPS!E$6,0)*$FE$6+VLOOKUP($FA743,EP,LOOKUPS!E$8,0)*$FF$6+VLOOKUP($FA743,BM,LOOKUPS!E$5,0)*$FG$6+VLOOKUP($FA743,DIV,LOOKUPS!E$7,0)*$FH$6++VLOOKUP($FA743,SIZE,LOOKUPS!E$11,0)*$FI$6)</f>
        <v>7.6325000000000003</v>
      </c>
      <c r="FE743" s="1">
        <f>IF(ISERROR(VLOOKUP($FA743,MOM,LOOKUPS!F$12,0)*$FB$6+VLOOKUP($FA743,STREV,LOOKUPS!F$10,0)*$FC$6+VLOOKUP($FA743,LTREV,LOOKUPS!F$9,0)*$FD$6+VLOOKUP($FA743,CFP,LOOKUPS!F$6,0)*$FE$6+VLOOKUP($FA743,EP,LOOKUPS!F$8,0)*$FF$6+VLOOKUP($FA743,BM,LOOKUPS!F$5,0)*$FG$6+VLOOKUP($FA743,DIV,LOOKUPS!F$7,0)*$FH$6++VLOOKUP($FA743,SIZE,LOOKUPS!F$11,0)*$FI$6),"",VLOOKUP($FA743,MOM,LOOKUPS!F$12,0)*$FB$6+VLOOKUP($FA743,STREV,LOOKUPS!F$10,0)*$FC$6+VLOOKUP($FA743,LTREV,LOOKUPS!F$9,0)*$FD$6+VLOOKUP($FA743,CFP,LOOKUPS!F$6,0)*$FE$6+VLOOKUP($FA743,EP,LOOKUPS!F$8,0)*$FF$6+VLOOKUP($FA743,BM,LOOKUPS!F$5,0)*$FG$6+VLOOKUP($FA743,DIV,LOOKUPS!F$7,0)*$FH$6++VLOOKUP($FA743,SIZE,LOOKUPS!F$11,0)*$FI$6)</f>
        <v>7.1642000000000001</v>
      </c>
      <c r="FF743" s="1">
        <f>IF(ISERROR(VLOOKUP($FA743,MOM,LOOKUPS!G$12,0)*$FB$6+VLOOKUP($FA743,STREV,LOOKUPS!G$10,0)*$FC$6+VLOOKUP($FA743,LTREV,LOOKUPS!G$9,0)*$FD$6+VLOOKUP($FA743,CFP,LOOKUPS!G$6,0)*$FE$6+VLOOKUP($FA743,EP,LOOKUPS!G$8,0)*$FF$6+VLOOKUP($FA743,BM,LOOKUPS!G$5,0)*$FG$6+VLOOKUP($FA743,DIV,LOOKUPS!G$7,0)*$FH$6++VLOOKUP($FA743,SIZE,LOOKUPS!G$11,0)*$FI$6),"",VLOOKUP($FA743,MOM,LOOKUPS!G$12,0)*$FB$6+VLOOKUP($FA743,STREV,LOOKUPS!G$10,0)*$FC$6+VLOOKUP($FA743,LTREV,LOOKUPS!G$9,0)*$FD$6+VLOOKUP($FA743,CFP,LOOKUPS!G$6,0)*$FE$6+VLOOKUP($FA743,EP,LOOKUPS!G$8,0)*$FF$6+VLOOKUP($FA743,BM,LOOKUPS!G$5,0)*$FG$6+VLOOKUP($FA743,DIV,LOOKUPS!G$7,0)*$FH$6++VLOOKUP($FA743,SIZE,LOOKUPS!G$11,0)*$FI$6)</f>
        <v>6.8218000000000014</v>
      </c>
      <c r="FG743" s="1">
        <f>IF(ISERROR(VLOOKUP($FA743,MOM,LOOKUPS!H$12,0)*$FB$6+VLOOKUP($FA743,STREV,LOOKUPS!H$10,0)*$FC$6+VLOOKUP($FA743,LTREV,LOOKUPS!H$9,0)*$FD$6+VLOOKUP($FA743,CFP,LOOKUPS!H$6,0)*$FE$6+VLOOKUP($FA743,EP,LOOKUPS!H$8,0)*$FF$6+VLOOKUP($FA743,BM,LOOKUPS!H$5,0)*$FG$6+VLOOKUP($FA743,DIV,LOOKUPS!H$7,0)*$FH$6++VLOOKUP($FA743,SIZE,LOOKUPS!H$11,0)*$FI$6),"",VLOOKUP($FA743,MOM,LOOKUPS!H$12,0)*$FB$6+VLOOKUP($FA743,STREV,LOOKUPS!H$10,0)*$FC$6+VLOOKUP($FA743,LTREV,LOOKUPS!H$9,0)*$FD$6+VLOOKUP($FA743,CFP,LOOKUPS!H$6,0)*$FE$6+VLOOKUP($FA743,EP,LOOKUPS!H$8,0)*$FF$6+VLOOKUP($FA743,BM,LOOKUPS!H$5,0)*$FG$6+VLOOKUP($FA743,DIV,LOOKUPS!H$7,0)*$FH$6++VLOOKUP($FA743,SIZE,LOOKUPS!H$11,0)*$FI$6)</f>
        <v>6.8529999999999998</v>
      </c>
      <c r="FH743" s="1">
        <f>IF(ISERROR(VLOOKUP($FA743,MOM,LOOKUPS!I$12,0)*$FB$6+VLOOKUP($FA743,STREV,LOOKUPS!I$10,0)*$FC$6+VLOOKUP($FA743,LTREV,LOOKUPS!I$9,0)*$FD$6+VLOOKUP($FA743,CFP,LOOKUPS!I$6,0)*$FE$6+VLOOKUP($FA743,EP,LOOKUPS!I$8,0)*$FF$6+VLOOKUP($FA743,BM,LOOKUPS!I$5,0)*$FG$6+VLOOKUP($FA743,DIV,LOOKUPS!I$7,0)*$FH$6++VLOOKUP($FA743,SIZE,LOOKUPS!I$11,0)*$FI$6),"",VLOOKUP($FA743,MOM,LOOKUPS!I$12,0)*$FB$6+VLOOKUP($FA743,STREV,LOOKUPS!I$10,0)*$FC$6+VLOOKUP($FA743,LTREV,LOOKUPS!I$9,0)*$FD$6+VLOOKUP($FA743,CFP,LOOKUPS!I$6,0)*$FE$6+VLOOKUP($FA743,EP,LOOKUPS!I$8,0)*$FF$6+VLOOKUP($FA743,BM,LOOKUPS!I$5,0)*$FG$6+VLOOKUP($FA743,DIV,LOOKUPS!I$7,0)*$FH$6++VLOOKUP($FA743,SIZE,LOOKUPS!I$11,0)*$FI$6)</f>
        <v>6.6537000000000006</v>
      </c>
      <c r="FI743" s="1">
        <f>IF(ISERROR(VLOOKUP($FA743,MOM,LOOKUPS!J$12,0)*$FB$6+VLOOKUP($FA743,STREV,LOOKUPS!J$10,0)*$FC$6+VLOOKUP($FA743,LTREV,LOOKUPS!J$9,0)*$FD$6+VLOOKUP($FA743,CFP,LOOKUPS!J$6,0)*$FE$6+VLOOKUP($FA743,EP,LOOKUPS!J$8,0)*$FF$6+VLOOKUP($FA743,BM,LOOKUPS!J$5,0)*$FG$6+VLOOKUP($FA743,DIV,LOOKUPS!J$7,0)*$FH$6++VLOOKUP($FA743,SIZE,LOOKUPS!J$11,0)*$FI$6),"",VLOOKUP($FA743,MOM,LOOKUPS!J$12,0)*$FB$6+VLOOKUP($FA743,STREV,LOOKUPS!J$10,0)*$FC$6+VLOOKUP($FA743,LTREV,LOOKUPS!J$9,0)*$FD$6+VLOOKUP($FA743,CFP,LOOKUPS!J$6,0)*$FE$6+VLOOKUP($FA743,EP,LOOKUPS!J$8,0)*$FF$6+VLOOKUP($FA743,BM,LOOKUPS!J$5,0)*$FG$6+VLOOKUP($FA743,DIV,LOOKUPS!J$7,0)*$FH$6++VLOOKUP($FA743,SIZE,LOOKUPS!J$11,0)*$FI$6)</f>
        <v>6.5631000000000004</v>
      </c>
      <c r="FJ743" s="1">
        <f>IF(ISERROR(VLOOKUP($FA743,MOM,LOOKUPS!K$12,0)*$FB$6+VLOOKUP($FA743,STREV,LOOKUPS!K$10,0)*$FC$6+VLOOKUP($FA743,LTREV,LOOKUPS!K$9,0)*$FD$6+VLOOKUP($FA743,CFP,LOOKUPS!K$6,0)*$FE$6+VLOOKUP($FA743,EP,LOOKUPS!K$8,0)*$FF$6+VLOOKUP($FA743,BM,LOOKUPS!K$5,0)*$FG$6+VLOOKUP($FA743,DIV,LOOKUPS!K$7,0)*$FH$6++VLOOKUP($FA743,SIZE,LOOKUPS!K$11,0)*$FI$6),"",VLOOKUP($FA743,MOM,LOOKUPS!K$12,0)*$FB$6+VLOOKUP($FA743,STREV,LOOKUPS!K$10,0)*$FC$6+VLOOKUP($FA743,LTREV,LOOKUPS!K$9,0)*$FD$6+VLOOKUP($FA743,CFP,LOOKUPS!K$6,0)*$FE$6+VLOOKUP($FA743,EP,LOOKUPS!K$8,0)*$FF$6+VLOOKUP($FA743,BM,LOOKUPS!K$5,0)*$FG$6+VLOOKUP($FA743,DIV,LOOKUPS!K$7,0)*$FH$6++VLOOKUP($FA743,SIZE,LOOKUPS!K$11,0)*$FI$6)</f>
        <v>7.3340000000000005</v>
      </c>
      <c r="FK743" s="1">
        <f>IF(ISERROR(VLOOKUP($FA743,MOM,LOOKUPS!L$12,0)*$FB$6+VLOOKUP($FA743,STREV,LOOKUPS!L$10,0)*$FC$6+VLOOKUP($FA743,LTREV,LOOKUPS!L$9,0)*$FD$6+VLOOKUP($FA743,CFP,LOOKUPS!L$6,0)*$FE$6+VLOOKUP($FA743,EP,LOOKUPS!L$8,0)*$FF$6+VLOOKUP($FA743,BM,LOOKUPS!L$5,0)*$FG$6+VLOOKUP($FA743,DIV,LOOKUPS!L$7,0)*$FH$6++VLOOKUP($FA743,SIZE,LOOKUPS!L$11,0)*$FI$6),"",VLOOKUP($FA743,MOM,LOOKUPS!L$12,0)*$FB$6+VLOOKUP($FA743,STREV,LOOKUPS!L$10,0)*$FC$6+VLOOKUP($FA743,LTREV,LOOKUPS!L$9,0)*$FD$6+VLOOKUP($FA743,CFP,LOOKUPS!L$6,0)*$FE$6+VLOOKUP($FA743,EP,LOOKUPS!L$8,0)*$FF$6+VLOOKUP($FA743,BM,LOOKUPS!L$5,0)*$FG$6+VLOOKUP($FA743,DIV,LOOKUPS!L$7,0)*$FH$6++VLOOKUP($FA743,SIZE,LOOKUPS!L$11,0)*$FI$6)</f>
        <v>6.7556000000000012</v>
      </c>
    </row>
    <row r="744" spans="1:167" x14ac:dyDescent="0.3">
      <c r="A744" s="1">
        <v>198803</v>
      </c>
      <c r="B744" s="1">
        <v>4.67</v>
      </c>
      <c r="C744" s="1">
        <v>2.97</v>
      </c>
      <c r="D744" s="1">
        <v>3.43</v>
      </c>
      <c r="E744" s="1">
        <v>3.35</v>
      </c>
      <c r="F744" s="1">
        <v>3.42</v>
      </c>
      <c r="G744" s="1">
        <v>1.97</v>
      </c>
      <c r="H744" s="1">
        <v>3.42</v>
      </c>
      <c r="I744" s="1">
        <v>2.73</v>
      </c>
      <c r="J744" s="1">
        <v>4.0199999999999996</v>
      </c>
      <c r="K744" s="1">
        <v>4.4800000000000004</v>
      </c>
      <c r="M744" s="1">
        <v>198704</v>
      </c>
      <c r="N744" s="1">
        <v>-1.22</v>
      </c>
      <c r="O744" s="1">
        <v>-3.26</v>
      </c>
      <c r="P744" s="1">
        <v>-2.19</v>
      </c>
      <c r="Q744" s="1">
        <v>-1.65</v>
      </c>
      <c r="R744" s="1">
        <v>-1.86</v>
      </c>
      <c r="S744" s="1">
        <v>-1.93</v>
      </c>
      <c r="T744" s="1">
        <v>-2.72</v>
      </c>
      <c r="U744" s="1">
        <v>-2.52</v>
      </c>
      <c r="V744" s="1">
        <v>-2.56</v>
      </c>
      <c r="W744" s="1">
        <v>-2.0499999999999998</v>
      </c>
      <c r="Y744" s="1">
        <v>199203</v>
      </c>
      <c r="Z744" s="1">
        <v>0.22</v>
      </c>
      <c r="AA744" s="1">
        <v>-1.1299999999999999</v>
      </c>
      <c r="AB744" s="1">
        <v>0.82</v>
      </c>
      <c r="AC744" s="1">
        <v>-0.1</v>
      </c>
      <c r="AD744" s="1">
        <v>-0.53</v>
      </c>
      <c r="AE744" s="1">
        <v>-0.15</v>
      </c>
      <c r="AF744" s="1">
        <v>-1.47</v>
      </c>
      <c r="AG744" s="1">
        <v>-1.9</v>
      </c>
      <c r="AH744" s="1">
        <v>-1.9</v>
      </c>
      <c r="AI744" s="1">
        <v>-4.79</v>
      </c>
      <c r="AK744">
        <v>201209</v>
      </c>
      <c r="AL744">
        <v>6.08</v>
      </c>
      <c r="AM744">
        <v>3.25</v>
      </c>
      <c r="AN744">
        <v>3.03</v>
      </c>
      <c r="AO744">
        <v>3.23</v>
      </c>
      <c r="AP744">
        <v>3.27</v>
      </c>
      <c r="AQ744">
        <v>3.42</v>
      </c>
      <c r="AR744">
        <v>3.07</v>
      </c>
      <c r="AS744">
        <v>2.61</v>
      </c>
      <c r="AT744">
        <v>3.33</v>
      </c>
      <c r="AU744">
        <v>3.39</v>
      </c>
      <c r="AV744">
        <v>3.13</v>
      </c>
      <c r="AW744">
        <v>3.2</v>
      </c>
      <c r="AX744">
        <v>3.64</v>
      </c>
      <c r="AY744">
        <v>3.08</v>
      </c>
      <c r="AZ744">
        <v>3.05</v>
      </c>
      <c r="BA744">
        <v>2.21</v>
      </c>
      <c r="BB744">
        <v>3.01</v>
      </c>
      <c r="BC744">
        <v>3.44</v>
      </c>
      <c r="BD744">
        <v>3.24</v>
      </c>
      <c r="BF744" s="1">
        <v>201209</v>
      </c>
      <c r="BG744" s="1">
        <v>5.94</v>
      </c>
      <c r="BH744" s="1">
        <v>3.19</v>
      </c>
      <c r="BI744" s="1">
        <v>3.16</v>
      </c>
      <c r="BJ744" s="1">
        <v>2.91</v>
      </c>
      <c r="BK744" s="1">
        <v>3.33</v>
      </c>
      <c r="BL744" s="1">
        <v>3.07</v>
      </c>
      <c r="BM744" s="1">
        <v>3.1</v>
      </c>
      <c r="BN744" s="1">
        <v>2.78</v>
      </c>
      <c r="BO744" s="1">
        <v>3.09</v>
      </c>
      <c r="BP744" s="1">
        <v>3.62</v>
      </c>
      <c r="BQ744" s="1">
        <v>2.94</v>
      </c>
      <c r="BR744" s="1">
        <v>2.77</v>
      </c>
      <c r="BS744" s="1">
        <v>3.39</v>
      </c>
      <c r="BT744" s="1">
        <v>3.18</v>
      </c>
      <c r="BU744" s="1">
        <v>3.02</v>
      </c>
      <c r="BV744" s="1">
        <v>3.06</v>
      </c>
      <c r="BW744" s="1">
        <v>2.5</v>
      </c>
      <c r="BX744" s="1">
        <v>3.04</v>
      </c>
      <c r="BY744" s="1">
        <v>3.14</v>
      </c>
      <c r="CA744" s="1">
        <v>198709</v>
      </c>
      <c r="CB744" s="1">
        <v>-2.81</v>
      </c>
      <c r="CC744" s="1">
        <v>-2.1800000000000002</v>
      </c>
      <c r="CD744" s="1">
        <v>-1.04</v>
      </c>
      <c r="CE744" s="1">
        <v>-0.85</v>
      </c>
      <c r="CF744" s="1">
        <v>-2.56</v>
      </c>
      <c r="CG744" s="1">
        <v>-1.33</v>
      </c>
      <c r="CH744" s="1">
        <v>-0.65</v>
      </c>
      <c r="CI744" s="1">
        <v>-0.41</v>
      </c>
      <c r="CJ744" s="1">
        <v>-1.1299999999999999</v>
      </c>
      <c r="CK744" s="1">
        <v>-2.99</v>
      </c>
      <c r="CL744" s="1">
        <v>-1.67</v>
      </c>
      <c r="CM744" s="1">
        <v>-0.73</v>
      </c>
      <c r="CN744" s="1">
        <v>-1.89</v>
      </c>
      <c r="CO744" s="1">
        <v>-7.0000000000000007E-2</v>
      </c>
      <c r="CP744" s="1">
        <v>-1.17</v>
      </c>
      <c r="CQ744" s="1">
        <v>-0.91</v>
      </c>
      <c r="CR744" s="1">
        <v>0.19</v>
      </c>
      <c r="CS744" s="1">
        <v>-0.95</v>
      </c>
      <c r="CT744" s="1">
        <v>-1.27</v>
      </c>
      <c r="CV744" s="1">
        <v>198809</v>
      </c>
      <c r="CW744" s="1">
        <v>1.53</v>
      </c>
      <c r="CX744" s="1">
        <v>3.03</v>
      </c>
      <c r="CY744" s="1">
        <v>2.61</v>
      </c>
      <c r="CZ744" s="1">
        <v>2.38</v>
      </c>
      <c r="DA744" s="1">
        <v>3.05</v>
      </c>
      <c r="DB744" s="1">
        <v>3.14</v>
      </c>
      <c r="DC744" s="1">
        <v>2.63</v>
      </c>
      <c r="DD744" s="1">
        <v>2.15</v>
      </c>
      <c r="DE744" s="1">
        <v>2.42</v>
      </c>
      <c r="DF744" s="1">
        <v>2.96</v>
      </c>
      <c r="DG744" s="1">
        <v>3.15</v>
      </c>
      <c r="DH744" s="1">
        <v>2.99</v>
      </c>
      <c r="DI744" s="1">
        <v>3.29</v>
      </c>
      <c r="DJ744" s="1">
        <v>1.92</v>
      </c>
      <c r="DK744" s="1">
        <v>3.44</v>
      </c>
      <c r="DL744" s="1">
        <v>1.98</v>
      </c>
      <c r="DM744" s="1">
        <v>2.3199999999999998</v>
      </c>
      <c r="DN744" s="1">
        <v>1.81</v>
      </c>
      <c r="DO744" s="1">
        <v>3.22</v>
      </c>
      <c r="DQ744" s="1">
        <v>198709</v>
      </c>
      <c r="DR744" s="1">
        <v>-99.99</v>
      </c>
      <c r="DS744" s="1">
        <v>-1.5</v>
      </c>
      <c r="DT744" s="1">
        <v>-2.02</v>
      </c>
      <c r="DU744" s="1">
        <v>-2.12</v>
      </c>
      <c r="DV744" s="1">
        <v>-1.43</v>
      </c>
      <c r="DW744" s="1">
        <v>-2.2000000000000002</v>
      </c>
      <c r="DX744" s="1">
        <v>-2.29</v>
      </c>
      <c r="DY744" s="1">
        <v>-1.63</v>
      </c>
      <c r="DZ744" s="1">
        <v>-2.09</v>
      </c>
      <c r="EA744" s="1">
        <v>-1.18</v>
      </c>
      <c r="EB744" s="1">
        <v>-2.65</v>
      </c>
      <c r="EC744" s="1">
        <v>-2.3199999999999998</v>
      </c>
      <c r="ED744" s="1">
        <v>-2.06</v>
      </c>
      <c r="EE744" s="1">
        <v>-2.23</v>
      </c>
      <c r="EF744" s="1">
        <v>-2.37</v>
      </c>
      <c r="EG744" s="1">
        <v>-1.1499999999999999</v>
      </c>
      <c r="EH744" s="1">
        <v>-2.1800000000000002</v>
      </c>
      <c r="EI744" s="1">
        <v>-2.6</v>
      </c>
      <c r="EJ744" s="1">
        <v>-1.52</v>
      </c>
      <c r="EL744">
        <v>198709</v>
      </c>
      <c r="EM744">
        <v>-2.59</v>
      </c>
      <c r="EN744">
        <v>0.52</v>
      </c>
      <c r="EO744">
        <v>0.27</v>
      </c>
      <c r="EP744">
        <v>0.45</v>
      </c>
      <c r="ER744" s="1">
        <v>198803</v>
      </c>
      <c r="ES744" s="1">
        <v>0.63</v>
      </c>
      <c r="EU744" s="1">
        <v>198704</v>
      </c>
      <c r="EV744" s="1">
        <v>-1.88</v>
      </c>
      <c r="EX744" s="1">
        <v>199203</v>
      </c>
      <c r="EY744" s="1">
        <v>1.37</v>
      </c>
      <c r="FA744" s="1">
        <v>198803</v>
      </c>
      <c r="FB744" s="1">
        <f>IF(ISERROR(VLOOKUP($FA744,MOM,LOOKUPS!C$12,0)*$FB$6+VLOOKUP($FA744,STREV,LOOKUPS!C$10,0)*$FC$6+VLOOKUP($FA744,LTREV,LOOKUPS!C$9,0)*$FD$6+VLOOKUP($FA744,CFP,LOOKUPS!C$6,0)*$FE$6+VLOOKUP($FA744,EP,LOOKUPS!C$8,0)*$FF$6+VLOOKUP($FA744,BM,LOOKUPS!C$5,0)*$FG$6+VLOOKUP($FA744,DIV,LOOKUPS!C$7,0)*$FH$6++VLOOKUP($FA744,SIZE,LOOKUPS!C$11,0)*$FI$6),"",VLOOKUP($FA744,MOM,LOOKUPS!C$12,0)*$FB$6+VLOOKUP($FA744,STREV,LOOKUPS!C$10,0)*$FC$6+VLOOKUP($FA744,LTREV,LOOKUPS!C$9,0)*$FD$6+VLOOKUP($FA744,CFP,LOOKUPS!C$6,0)*$FE$6+VLOOKUP($FA744,EP,LOOKUPS!C$8,0)*$FF$6+VLOOKUP($FA744,BM,LOOKUPS!C$5,0)*$FG$6+VLOOKUP($FA744,DIV,LOOKUPS!C$7,0)*$FH$6++VLOOKUP($FA744,SIZE,LOOKUPS!C$11,0)*$FI$6)</f>
        <v>2.8302000000000005</v>
      </c>
      <c r="FC744" s="1">
        <f>IF(ISERROR(VLOOKUP($FA744,MOM,LOOKUPS!D$12,0)*$FB$6+VLOOKUP($FA744,STREV,LOOKUPS!D$10,0)*$FC$6+VLOOKUP($FA744,LTREV,LOOKUPS!D$9,0)*$FD$6+VLOOKUP($FA744,CFP,LOOKUPS!D$6,0)*$FE$6+VLOOKUP($FA744,EP,LOOKUPS!D$8,0)*$FF$6+VLOOKUP($FA744,BM,LOOKUPS!D$5,0)*$FG$6+VLOOKUP($FA744,DIV,LOOKUPS!D$7,0)*$FH$6++VLOOKUP($FA744,SIZE,LOOKUPS!D$11,0)*$FI$6),"",VLOOKUP($FA744,MOM,LOOKUPS!D$12,0)*$FB$6+VLOOKUP($FA744,STREV,LOOKUPS!D$10,0)*$FC$6+VLOOKUP($FA744,LTREV,LOOKUPS!D$9,0)*$FD$6+VLOOKUP($FA744,CFP,LOOKUPS!D$6,0)*$FE$6+VLOOKUP($FA744,EP,LOOKUPS!D$8,0)*$FF$6+VLOOKUP($FA744,BM,LOOKUPS!D$5,0)*$FG$6+VLOOKUP($FA744,DIV,LOOKUPS!D$7,0)*$FH$6++VLOOKUP($FA744,SIZE,LOOKUPS!D$11,0)*$FI$6)</f>
        <v>2.9005000000000001</v>
      </c>
      <c r="FD744" s="1">
        <f>IF(ISERROR(VLOOKUP($FA744,MOM,LOOKUPS!E$12,0)*$FB$6+VLOOKUP($FA744,STREV,LOOKUPS!E$10,0)*$FC$6+VLOOKUP($FA744,LTREV,LOOKUPS!E$9,0)*$FD$6+VLOOKUP($FA744,CFP,LOOKUPS!E$6,0)*$FE$6+VLOOKUP($FA744,EP,LOOKUPS!E$8,0)*$FF$6+VLOOKUP($FA744,BM,LOOKUPS!E$5,0)*$FG$6+VLOOKUP($FA744,DIV,LOOKUPS!E$7,0)*$FH$6++VLOOKUP($FA744,SIZE,LOOKUPS!E$11,0)*$FI$6),"",VLOOKUP($FA744,MOM,LOOKUPS!E$12,0)*$FB$6+VLOOKUP($FA744,STREV,LOOKUPS!E$10,0)*$FC$6+VLOOKUP($FA744,LTREV,LOOKUPS!E$9,0)*$FD$6+VLOOKUP($FA744,CFP,LOOKUPS!E$6,0)*$FE$6+VLOOKUP($FA744,EP,LOOKUPS!E$8,0)*$FF$6+VLOOKUP($FA744,BM,LOOKUPS!E$5,0)*$FG$6+VLOOKUP($FA744,DIV,LOOKUPS!E$7,0)*$FH$6++VLOOKUP($FA744,SIZE,LOOKUPS!E$11,0)*$FI$6)</f>
        <v>2.9263000000000003</v>
      </c>
      <c r="FE744" s="1">
        <f>IF(ISERROR(VLOOKUP($FA744,MOM,LOOKUPS!F$12,0)*$FB$6+VLOOKUP($FA744,STREV,LOOKUPS!F$10,0)*$FC$6+VLOOKUP($FA744,LTREV,LOOKUPS!F$9,0)*$FD$6+VLOOKUP($FA744,CFP,LOOKUPS!F$6,0)*$FE$6+VLOOKUP($FA744,EP,LOOKUPS!F$8,0)*$FF$6+VLOOKUP($FA744,BM,LOOKUPS!F$5,0)*$FG$6+VLOOKUP($FA744,DIV,LOOKUPS!F$7,0)*$FH$6++VLOOKUP($FA744,SIZE,LOOKUPS!F$11,0)*$FI$6),"",VLOOKUP($FA744,MOM,LOOKUPS!F$12,0)*$FB$6+VLOOKUP($FA744,STREV,LOOKUPS!F$10,0)*$FC$6+VLOOKUP($FA744,LTREV,LOOKUPS!F$9,0)*$FD$6+VLOOKUP($FA744,CFP,LOOKUPS!F$6,0)*$FE$6+VLOOKUP($FA744,EP,LOOKUPS!F$8,0)*$FF$6+VLOOKUP($FA744,BM,LOOKUPS!F$5,0)*$FG$6+VLOOKUP($FA744,DIV,LOOKUPS!F$7,0)*$FH$6++VLOOKUP($FA744,SIZE,LOOKUPS!F$11,0)*$FI$6)</f>
        <v>3.8687000000000005</v>
      </c>
      <c r="FF744" s="1">
        <f>IF(ISERROR(VLOOKUP($FA744,MOM,LOOKUPS!G$12,0)*$FB$6+VLOOKUP($FA744,STREV,LOOKUPS!G$10,0)*$FC$6+VLOOKUP($FA744,LTREV,LOOKUPS!G$9,0)*$FD$6+VLOOKUP($FA744,CFP,LOOKUPS!G$6,0)*$FE$6+VLOOKUP($FA744,EP,LOOKUPS!G$8,0)*$FF$6+VLOOKUP($FA744,BM,LOOKUPS!G$5,0)*$FG$6+VLOOKUP($FA744,DIV,LOOKUPS!G$7,0)*$FH$6++VLOOKUP($FA744,SIZE,LOOKUPS!G$11,0)*$FI$6),"",VLOOKUP($FA744,MOM,LOOKUPS!G$12,0)*$FB$6+VLOOKUP($FA744,STREV,LOOKUPS!G$10,0)*$FC$6+VLOOKUP($FA744,LTREV,LOOKUPS!G$9,0)*$FD$6+VLOOKUP($FA744,CFP,LOOKUPS!G$6,0)*$FE$6+VLOOKUP($FA744,EP,LOOKUPS!G$8,0)*$FF$6+VLOOKUP($FA744,BM,LOOKUPS!G$5,0)*$FG$6+VLOOKUP($FA744,DIV,LOOKUPS!G$7,0)*$FH$6++VLOOKUP($FA744,SIZE,LOOKUPS!G$11,0)*$FI$6)</f>
        <v>3.41</v>
      </c>
      <c r="FG744" s="1">
        <f>IF(ISERROR(VLOOKUP($FA744,MOM,LOOKUPS!H$12,0)*$FB$6+VLOOKUP($FA744,STREV,LOOKUPS!H$10,0)*$FC$6+VLOOKUP($FA744,LTREV,LOOKUPS!H$9,0)*$FD$6+VLOOKUP($FA744,CFP,LOOKUPS!H$6,0)*$FE$6+VLOOKUP($FA744,EP,LOOKUPS!H$8,0)*$FF$6+VLOOKUP($FA744,BM,LOOKUPS!H$5,0)*$FG$6+VLOOKUP($FA744,DIV,LOOKUPS!H$7,0)*$FH$6++VLOOKUP($FA744,SIZE,LOOKUPS!H$11,0)*$FI$6),"",VLOOKUP($FA744,MOM,LOOKUPS!H$12,0)*$FB$6+VLOOKUP($FA744,STREV,LOOKUPS!H$10,0)*$FC$6+VLOOKUP($FA744,LTREV,LOOKUPS!H$9,0)*$FD$6+VLOOKUP($FA744,CFP,LOOKUPS!H$6,0)*$FE$6+VLOOKUP($FA744,EP,LOOKUPS!H$8,0)*$FF$6+VLOOKUP($FA744,BM,LOOKUPS!H$5,0)*$FG$6+VLOOKUP($FA744,DIV,LOOKUPS!H$7,0)*$FH$6++VLOOKUP($FA744,SIZE,LOOKUPS!H$11,0)*$FI$6)</f>
        <v>3.3035000000000005</v>
      </c>
      <c r="FH744" s="1">
        <f>IF(ISERROR(VLOOKUP($FA744,MOM,LOOKUPS!I$12,0)*$FB$6+VLOOKUP($FA744,STREV,LOOKUPS!I$10,0)*$FC$6+VLOOKUP($FA744,LTREV,LOOKUPS!I$9,0)*$FD$6+VLOOKUP($FA744,CFP,LOOKUPS!I$6,0)*$FE$6+VLOOKUP($FA744,EP,LOOKUPS!I$8,0)*$FF$6+VLOOKUP($FA744,BM,LOOKUPS!I$5,0)*$FG$6+VLOOKUP($FA744,DIV,LOOKUPS!I$7,0)*$FH$6++VLOOKUP($FA744,SIZE,LOOKUPS!I$11,0)*$FI$6),"",VLOOKUP($FA744,MOM,LOOKUPS!I$12,0)*$FB$6+VLOOKUP($FA744,STREV,LOOKUPS!I$10,0)*$FC$6+VLOOKUP($FA744,LTREV,LOOKUPS!I$9,0)*$FD$6+VLOOKUP($FA744,CFP,LOOKUPS!I$6,0)*$FE$6+VLOOKUP($FA744,EP,LOOKUPS!I$8,0)*$FF$6+VLOOKUP($FA744,BM,LOOKUPS!I$5,0)*$FG$6+VLOOKUP($FA744,DIV,LOOKUPS!I$7,0)*$FH$6++VLOOKUP($FA744,SIZE,LOOKUPS!I$11,0)*$FI$6)</f>
        <v>3.9361000000000002</v>
      </c>
      <c r="FI744" s="1">
        <f>IF(ISERROR(VLOOKUP($FA744,MOM,LOOKUPS!J$12,0)*$FB$6+VLOOKUP($FA744,STREV,LOOKUPS!J$10,0)*$FC$6+VLOOKUP($FA744,LTREV,LOOKUPS!J$9,0)*$FD$6+VLOOKUP($FA744,CFP,LOOKUPS!J$6,0)*$FE$6+VLOOKUP($FA744,EP,LOOKUPS!J$8,0)*$FF$6+VLOOKUP($FA744,BM,LOOKUPS!J$5,0)*$FG$6+VLOOKUP($FA744,DIV,LOOKUPS!J$7,0)*$FH$6++VLOOKUP($FA744,SIZE,LOOKUPS!J$11,0)*$FI$6),"",VLOOKUP($FA744,MOM,LOOKUPS!J$12,0)*$FB$6+VLOOKUP($FA744,STREV,LOOKUPS!J$10,0)*$FC$6+VLOOKUP($FA744,LTREV,LOOKUPS!J$9,0)*$FD$6+VLOOKUP($FA744,CFP,LOOKUPS!J$6,0)*$FE$6+VLOOKUP($FA744,EP,LOOKUPS!J$8,0)*$FF$6+VLOOKUP($FA744,BM,LOOKUPS!J$5,0)*$FG$6+VLOOKUP($FA744,DIV,LOOKUPS!J$7,0)*$FH$6++VLOOKUP($FA744,SIZE,LOOKUPS!J$11,0)*$FI$6)</f>
        <v>2.6915999999999998</v>
      </c>
      <c r="FJ744" s="1">
        <f>IF(ISERROR(VLOOKUP($FA744,MOM,LOOKUPS!K$12,0)*$FB$6+VLOOKUP($FA744,STREV,LOOKUPS!K$10,0)*$FC$6+VLOOKUP($FA744,LTREV,LOOKUPS!K$9,0)*$FD$6+VLOOKUP($FA744,CFP,LOOKUPS!K$6,0)*$FE$6+VLOOKUP($FA744,EP,LOOKUPS!K$8,0)*$FF$6+VLOOKUP($FA744,BM,LOOKUPS!K$5,0)*$FG$6+VLOOKUP($FA744,DIV,LOOKUPS!K$7,0)*$FH$6++VLOOKUP($FA744,SIZE,LOOKUPS!K$11,0)*$FI$6),"",VLOOKUP($FA744,MOM,LOOKUPS!K$12,0)*$FB$6+VLOOKUP($FA744,STREV,LOOKUPS!K$10,0)*$FC$6+VLOOKUP($FA744,LTREV,LOOKUPS!K$9,0)*$FD$6+VLOOKUP($FA744,CFP,LOOKUPS!K$6,0)*$FE$6+VLOOKUP($FA744,EP,LOOKUPS!K$8,0)*$FF$6+VLOOKUP($FA744,BM,LOOKUPS!K$5,0)*$FG$6+VLOOKUP($FA744,DIV,LOOKUPS!K$7,0)*$FH$6++VLOOKUP($FA744,SIZE,LOOKUPS!K$11,0)*$FI$6)</f>
        <v>4.3544999999999998</v>
      </c>
      <c r="FK744" s="1">
        <f>IF(ISERROR(VLOOKUP($FA744,MOM,LOOKUPS!L$12,0)*$FB$6+VLOOKUP($FA744,STREV,LOOKUPS!L$10,0)*$FC$6+VLOOKUP($FA744,LTREV,LOOKUPS!L$9,0)*$FD$6+VLOOKUP($FA744,CFP,LOOKUPS!L$6,0)*$FE$6+VLOOKUP($FA744,EP,LOOKUPS!L$8,0)*$FF$6+VLOOKUP($FA744,BM,LOOKUPS!L$5,0)*$FG$6+VLOOKUP($FA744,DIV,LOOKUPS!L$7,0)*$FH$6++VLOOKUP($FA744,SIZE,LOOKUPS!L$11,0)*$FI$6),"",VLOOKUP($FA744,MOM,LOOKUPS!L$12,0)*$FB$6+VLOOKUP($FA744,STREV,LOOKUPS!L$10,0)*$FC$6+VLOOKUP($FA744,LTREV,LOOKUPS!L$9,0)*$FD$6+VLOOKUP($FA744,CFP,LOOKUPS!L$6,0)*$FE$6+VLOOKUP($FA744,EP,LOOKUPS!L$8,0)*$FF$6+VLOOKUP($FA744,BM,LOOKUPS!L$5,0)*$FG$6+VLOOKUP($FA744,DIV,LOOKUPS!L$7,0)*$FH$6++VLOOKUP($FA744,SIZE,LOOKUPS!L$11,0)*$FI$6)</f>
        <v>5.0353000000000012</v>
      </c>
    </row>
    <row r="745" spans="1:167" x14ac:dyDescent="0.3">
      <c r="A745" s="1">
        <v>198804</v>
      </c>
      <c r="B745" s="1">
        <v>1.18</v>
      </c>
      <c r="C745" s="1">
        <v>0.71</v>
      </c>
      <c r="D745" s="1">
        <v>0.76</v>
      </c>
      <c r="E745" s="1">
        <v>1.53</v>
      </c>
      <c r="F745" s="1">
        <v>1.74</v>
      </c>
      <c r="G745" s="1">
        <v>1.03</v>
      </c>
      <c r="H745" s="1">
        <v>1.23</v>
      </c>
      <c r="I745" s="1">
        <v>1.35</v>
      </c>
      <c r="J745" s="1">
        <v>1.45</v>
      </c>
      <c r="K745" s="1">
        <v>2.9</v>
      </c>
      <c r="M745" s="1">
        <v>198705</v>
      </c>
      <c r="N745" s="1">
        <v>0.78</v>
      </c>
      <c r="O745" s="1">
        <v>-0.25</v>
      </c>
      <c r="P745" s="1">
        <v>-0.55000000000000004</v>
      </c>
      <c r="Q745" s="1">
        <v>-0.96</v>
      </c>
      <c r="R745" s="1">
        <v>-0.43</v>
      </c>
      <c r="S745" s="1">
        <v>-0.39</v>
      </c>
      <c r="T745" s="1">
        <v>0.81</v>
      </c>
      <c r="U745" s="1">
        <v>-0.65</v>
      </c>
      <c r="V745" s="1">
        <v>1.25</v>
      </c>
      <c r="W745" s="1">
        <v>-0.49</v>
      </c>
      <c r="Y745" s="1">
        <v>199204</v>
      </c>
      <c r="Z745" s="1">
        <v>-5.16</v>
      </c>
      <c r="AA745" s="1">
        <v>-2.15</v>
      </c>
      <c r="AB745" s="1">
        <v>-0.42</v>
      </c>
      <c r="AC745" s="1">
        <v>-1.28</v>
      </c>
      <c r="AD745" s="1">
        <v>-0.12</v>
      </c>
      <c r="AE745" s="1">
        <v>-1.62</v>
      </c>
      <c r="AF745" s="1">
        <v>-0.78</v>
      </c>
      <c r="AG745" s="1">
        <v>-0.01</v>
      </c>
      <c r="AH745" s="1">
        <v>-2</v>
      </c>
      <c r="AI745" s="1">
        <v>-4.47</v>
      </c>
      <c r="AK745">
        <v>201210</v>
      </c>
      <c r="AL745">
        <v>-4.8</v>
      </c>
      <c r="AM745">
        <v>-2.0499999999999998</v>
      </c>
      <c r="AN745">
        <v>-1.1399999999999999</v>
      </c>
      <c r="AO745">
        <v>0.76</v>
      </c>
      <c r="AP745">
        <v>-2.09</v>
      </c>
      <c r="AQ745">
        <v>-1.78</v>
      </c>
      <c r="AR745">
        <v>-0.7</v>
      </c>
      <c r="AS745">
        <v>-0.94</v>
      </c>
      <c r="AT745">
        <v>1.27</v>
      </c>
      <c r="AU745">
        <v>-2.74</v>
      </c>
      <c r="AV745">
        <v>-1.3</v>
      </c>
      <c r="AW745">
        <v>-1.96</v>
      </c>
      <c r="AX745">
        <v>-1.6</v>
      </c>
      <c r="AY745">
        <v>-0.7</v>
      </c>
      <c r="AZ745">
        <v>-0.7</v>
      </c>
      <c r="BA745">
        <v>-1.49</v>
      </c>
      <c r="BB745">
        <v>-0.38</v>
      </c>
      <c r="BC745">
        <v>-1.18</v>
      </c>
      <c r="BD745">
        <v>3.23</v>
      </c>
      <c r="BF745" s="1">
        <v>201210</v>
      </c>
      <c r="BG745" s="1">
        <v>-4.62</v>
      </c>
      <c r="BH745" s="1">
        <v>-2.2599999999999998</v>
      </c>
      <c r="BI745" s="1">
        <v>-0.77</v>
      </c>
      <c r="BJ745" s="1">
        <v>0.56999999999999995</v>
      </c>
      <c r="BK745" s="1">
        <v>-2.61</v>
      </c>
      <c r="BL745" s="1">
        <v>-0.64</v>
      </c>
      <c r="BM745" s="1">
        <v>-0.94</v>
      </c>
      <c r="BN745" s="1">
        <v>-1.29</v>
      </c>
      <c r="BO745" s="1">
        <v>1.43</v>
      </c>
      <c r="BP745" s="1">
        <v>-2.94</v>
      </c>
      <c r="BQ745" s="1">
        <v>-2.16</v>
      </c>
      <c r="BR745" s="1">
        <v>-1.24</v>
      </c>
      <c r="BS745" s="1">
        <v>-0.01</v>
      </c>
      <c r="BT745" s="1">
        <v>-0.17</v>
      </c>
      <c r="BU745" s="1">
        <v>-1.72</v>
      </c>
      <c r="BV745" s="1">
        <v>-1.19</v>
      </c>
      <c r="BW745" s="1">
        <v>-1.4</v>
      </c>
      <c r="BX745" s="1">
        <v>0.46</v>
      </c>
      <c r="BY745" s="1">
        <v>2.2599999999999998</v>
      </c>
      <c r="CA745" s="1">
        <v>198710</v>
      </c>
      <c r="CB745" s="1">
        <v>-34.049999999999997</v>
      </c>
      <c r="CC745" s="1">
        <v>-31.24</v>
      </c>
      <c r="CD745" s="1">
        <v>-27.26</v>
      </c>
      <c r="CE745" s="1">
        <v>-25.7</v>
      </c>
      <c r="CF745" s="1">
        <v>-31.6</v>
      </c>
      <c r="CG745" s="1">
        <v>-29.43</v>
      </c>
      <c r="CH745" s="1">
        <v>-27.21</v>
      </c>
      <c r="CI745" s="1">
        <v>-24.59</v>
      </c>
      <c r="CJ745" s="1">
        <v>-26.18</v>
      </c>
      <c r="CK745" s="1">
        <v>-32.49</v>
      </c>
      <c r="CL745" s="1">
        <v>-29.72</v>
      </c>
      <c r="CM745" s="1">
        <v>-29.91</v>
      </c>
      <c r="CN745" s="1">
        <v>-28.97</v>
      </c>
      <c r="CO745" s="1">
        <v>-28.31</v>
      </c>
      <c r="CP745" s="1">
        <v>-26.2</v>
      </c>
      <c r="CQ745" s="1">
        <v>-25.12</v>
      </c>
      <c r="CR745" s="1">
        <v>-23.96</v>
      </c>
      <c r="CS745" s="1">
        <v>-26.79</v>
      </c>
      <c r="CT745" s="1">
        <v>-25.72</v>
      </c>
      <c r="CV745" s="1">
        <v>198810</v>
      </c>
      <c r="CW745" s="1">
        <v>-2.35</v>
      </c>
      <c r="CX745" s="1">
        <v>-7.0000000000000007E-2</v>
      </c>
      <c r="CY745" s="1">
        <v>0.46</v>
      </c>
      <c r="CZ745" s="1">
        <v>0.43</v>
      </c>
      <c r="DA745" s="1">
        <v>-0.31</v>
      </c>
      <c r="DB745" s="1">
        <v>-0.02</v>
      </c>
      <c r="DC745" s="1">
        <v>0.49</v>
      </c>
      <c r="DD745" s="1">
        <v>1.18</v>
      </c>
      <c r="DE745" s="1">
        <v>-0.1</v>
      </c>
      <c r="DF745" s="1">
        <v>-1.1399999999999999</v>
      </c>
      <c r="DG745" s="1">
        <v>0.51</v>
      </c>
      <c r="DH745" s="1">
        <v>0.48</v>
      </c>
      <c r="DI745" s="1">
        <v>-0.55000000000000004</v>
      </c>
      <c r="DJ745" s="1">
        <v>0.45</v>
      </c>
      <c r="DK745" s="1">
        <v>0.54</v>
      </c>
      <c r="DL745" s="1">
        <v>1.24</v>
      </c>
      <c r="DM745" s="1">
        <v>1.1200000000000001</v>
      </c>
      <c r="DN745" s="1">
        <v>0.23</v>
      </c>
      <c r="DO745" s="1">
        <v>-0.54</v>
      </c>
      <c r="DQ745" s="1">
        <v>198710</v>
      </c>
      <c r="DR745" s="1">
        <v>-99.99</v>
      </c>
      <c r="DS745" s="1">
        <v>-28.19</v>
      </c>
      <c r="DT745" s="1">
        <v>-27.71</v>
      </c>
      <c r="DU745" s="1">
        <v>-22.23</v>
      </c>
      <c r="DV745" s="1">
        <v>-28.13</v>
      </c>
      <c r="DW745" s="1">
        <v>-29.09</v>
      </c>
      <c r="DX745" s="1">
        <v>-27.21</v>
      </c>
      <c r="DY745" s="1">
        <v>-25</v>
      </c>
      <c r="DZ745" s="1">
        <v>-21.32</v>
      </c>
      <c r="EA745" s="1">
        <v>-27.7</v>
      </c>
      <c r="EB745" s="1">
        <v>-30.3</v>
      </c>
      <c r="EC745" s="1">
        <v>-28.82</v>
      </c>
      <c r="ED745" s="1">
        <v>-29.41</v>
      </c>
      <c r="EE745" s="1">
        <v>-28.15</v>
      </c>
      <c r="EF745" s="1">
        <v>-25.93</v>
      </c>
      <c r="EG745" s="1">
        <v>-25.9</v>
      </c>
      <c r="EH745" s="1">
        <v>-23.97</v>
      </c>
      <c r="EI745" s="1">
        <v>-22.2</v>
      </c>
      <c r="EJ745" s="1">
        <v>-20.329999999999998</v>
      </c>
      <c r="EL745">
        <v>198710</v>
      </c>
      <c r="EM745">
        <v>-23.24</v>
      </c>
      <c r="EN745">
        <v>-8.41</v>
      </c>
      <c r="EO745">
        <v>4.2</v>
      </c>
      <c r="EP745">
        <v>0.6</v>
      </c>
      <c r="ER745" s="1">
        <v>198804</v>
      </c>
      <c r="ES745" s="1">
        <v>2.25</v>
      </c>
      <c r="EU745" s="1">
        <v>198705</v>
      </c>
      <c r="EV745" s="1">
        <v>-0.26</v>
      </c>
      <c r="EX745" s="1">
        <v>199204</v>
      </c>
      <c r="EY745" s="1">
        <v>0.76</v>
      </c>
      <c r="FA745" s="1">
        <v>198804</v>
      </c>
      <c r="FB745" s="1">
        <f>IF(ISERROR(VLOOKUP($FA745,MOM,LOOKUPS!C$12,0)*$FB$6+VLOOKUP($FA745,STREV,LOOKUPS!C$10,0)*$FC$6+VLOOKUP($FA745,LTREV,LOOKUPS!C$9,0)*$FD$6+VLOOKUP($FA745,CFP,LOOKUPS!C$6,0)*$FE$6+VLOOKUP($FA745,EP,LOOKUPS!C$8,0)*$FF$6+VLOOKUP($FA745,BM,LOOKUPS!C$5,0)*$FG$6+VLOOKUP($FA745,DIV,LOOKUPS!C$7,0)*$FH$6++VLOOKUP($FA745,SIZE,LOOKUPS!C$11,0)*$FI$6),"",VLOOKUP($FA745,MOM,LOOKUPS!C$12,0)*$FB$6+VLOOKUP($FA745,STREV,LOOKUPS!C$10,0)*$FC$6+VLOOKUP($FA745,LTREV,LOOKUPS!C$9,0)*$FD$6+VLOOKUP($FA745,CFP,LOOKUPS!C$6,0)*$FE$6+VLOOKUP($FA745,EP,LOOKUPS!C$8,0)*$FF$6+VLOOKUP($FA745,BM,LOOKUPS!C$5,0)*$FG$6+VLOOKUP($FA745,DIV,LOOKUPS!C$7,0)*$FH$6++VLOOKUP($FA745,SIZE,LOOKUPS!C$11,0)*$FI$6)</f>
        <v>0.67610000000000003</v>
      </c>
      <c r="FC745" s="1">
        <f>IF(ISERROR(VLOOKUP($FA745,MOM,LOOKUPS!D$12,0)*$FB$6+VLOOKUP($FA745,STREV,LOOKUPS!D$10,0)*$FC$6+VLOOKUP($FA745,LTREV,LOOKUPS!D$9,0)*$FD$6+VLOOKUP($FA745,CFP,LOOKUPS!D$6,0)*$FE$6+VLOOKUP($FA745,EP,LOOKUPS!D$8,0)*$FF$6+VLOOKUP($FA745,BM,LOOKUPS!D$5,0)*$FG$6+VLOOKUP($FA745,DIV,LOOKUPS!D$7,0)*$FH$6++VLOOKUP($FA745,SIZE,LOOKUPS!D$11,0)*$FI$6),"",VLOOKUP($FA745,MOM,LOOKUPS!D$12,0)*$FB$6+VLOOKUP($FA745,STREV,LOOKUPS!D$10,0)*$FC$6+VLOOKUP($FA745,LTREV,LOOKUPS!D$9,0)*$FD$6+VLOOKUP($FA745,CFP,LOOKUPS!D$6,0)*$FE$6+VLOOKUP($FA745,EP,LOOKUPS!D$8,0)*$FF$6+VLOOKUP($FA745,BM,LOOKUPS!D$5,0)*$FG$6+VLOOKUP($FA745,DIV,LOOKUPS!D$7,0)*$FH$6++VLOOKUP($FA745,SIZE,LOOKUPS!D$11,0)*$FI$6)</f>
        <v>1.4551000000000003</v>
      </c>
      <c r="FD745" s="1">
        <f>IF(ISERROR(VLOOKUP($FA745,MOM,LOOKUPS!E$12,0)*$FB$6+VLOOKUP($FA745,STREV,LOOKUPS!E$10,0)*$FC$6+VLOOKUP($FA745,LTREV,LOOKUPS!E$9,0)*$FD$6+VLOOKUP($FA745,CFP,LOOKUPS!E$6,0)*$FE$6+VLOOKUP($FA745,EP,LOOKUPS!E$8,0)*$FF$6+VLOOKUP($FA745,BM,LOOKUPS!E$5,0)*$FG$6+VLOOKUP($FA745,DIV,LOOKUPS!E$7,0)*$FH$6++VLOOKUP($FA745,SIZE,LOOKUPS!E$11,0)*$FI$6),"",VLOOKUP($FA745,MOM,LOOKUPS!E$12,0)*$FB$6+VLOOKUP($FA745,STREV,LOOKUPS!E$10,0)*$FC$6+VLOOKUP($FA745,LTREV,LOOKUPS!E$9,0)*$FD$6+VLOOKUP($FA745,CFP,LOOKUPS!E$6,0)*$FE$6+VLOOKUP($FA745,EP,LOOKUPS!E$8,0)*$FF$6+VLOOKUP($FA745,BM,LOOKUPS!E$5,0)*$FG$6+VLOOKUP($FA745,DIV,LOOKUPS!E$7,0)*$FH$6++VLOOKUP($FA745,SIZE,LOOKUPS!E$11,0)*$FI$6)</f>
        <v>1.3346</v>
      </c>
      <c r="FE745" s="1">
        <f>IF(ISERROR(VLOOKUP($FA745,MOM,LOOKUPS!F$12,0)*$FB$6+VLOOKUP($FA745,STREV,LOOKUPS!F$10,0)*$FC$6+VLOOKUP($FA745,LTREV,LOOKUPS!F$9,0)*$FD$6+VLOOKUP($FA745,CFP,LOOKUPS!F$6,0)*$FE$6+VLOOKUP($FA745,EP,LOOKUPS!F$8,0)*$FF$6+VLOOKUP($FA745,BM,LOOKUPS!F$5,0)*$FG$6+VLOOKUP($FA745,DIV,LOOKUPS!F$7,0)*$FH$6++VLOOKUP($FA745,SIZE,LOOKUPS!F$11,0)*$FI$6),"",VLOOKUP($FA745,MOM,LOOKUPS!F$12,0)*$FB$6+VLOOKUP($FA745,STREV,LOOKUPS!F$10,0)*$FC$6+VLOOKUP($FA745,LTREV,LOOKUPS!F$9,0)*$FD$6+VLOOKUP($FA745,CFP,LOOKUPS!F$6,0)*$FE$6+VLOOKUP($FA745,EP,LOOKUPS!F$8,0)*$FF$6+VLOOKUP($FA745,BM,LOOKUPS!F$5,0)*$FG$6+VLOOKUP($FA745,DIV,LOOKUPS!F$7,0)*$FH$6++VLOOKUP($FA745,SIZE,LOOKUPS!F$11,0)*$FI$6)</f>
        <v>1.1416999999999999</v>
      </c>
      <c r="FF745" s="1">
        <f>IF(ISERROR(VLOOKUP($FA745,MOM,LOOKUPS!G$12,0)*$FB$6+VLOOKUP($FA745,STREV,LOOKUPS!G$10,0)*$FC$6+VLOOKUP($FA745,LTREV,LOOKUPS!G$9,0)*$FD$6+VLOOKUP($FA745,CFP,LOOKUPS!G$6,0)*$FE$6+VLOOKUP($FA745,EP,LOOKUPS!G$8,0)*$FF$6+VLOOKUP($FA745,BM,LOOKUPS!G$5,0)*$FG$6+VLOOKUP($FA745,DIV,LOOKUPS!G$7,0)*$FH$6++VLOOKUP($FA745,SIZE,LOOKUPS!G$11,0)*$FI$6),"",VLOOKUP($FA745,MOM,LOOKUPS!G$12,0)*$FB$6+VLOOKUP($FA745,STREV,LOOKUPS!G$10,0)*$FC$6+VLOOKUP($FA745,LTREV,LOOKUPS!G$9,0)*$FD$6+VLOOKUP($FA745,CFP,LOOKUPS!G$6,0)*$FE$6+VLOOKUP($FA745,EP,LOOKUPS!G$8,0)*$FF$6+VLOOKUP($FA745,BM,LOOKUPS!G$5,0)*$FG$6+VLOOKUP($FA745,DIV,LOOKUPS!G$7,0)*$FH$6++VLOOKUP($FA745,SIZE,LOOKUPS!G$11,0)*$FI$6)</f>
        <v>2.0828000000000002</v>
      </c>
      <c r="FG745" s="1">
        <f>IF(ISERROR(VLOOKUP($FA745,MOM,LOOKUPS!H$12,0)*$FB$6+VLOOKUP($FA745,STREV,LOOKUPS!H$10,0)*$FC$6+VLOOKUP($FA745,LTREV,LOOKUPS!H$9,0)*$FD$6+VLOOKUP($FA745,CFP,LOOKUPS!H$6,0)*$FE$6+VLOOKUP($FA745,EP,LOOKUPS!H$8,0)*$FF$6+VLOOKUP($FA745,BM,LOOKUPS!H$5,0)*$FG$6+VLOOKUP($FA745,DIV,LOOKUPS!H$7,0)*$FH$6++VLOOKUP($FA745,SIZE,LOOKUPS!H$11,0)*$FI$6),"",VLOOKUP($FA745,MOM,LOOKUPS!H$12,0)*$FB$6+VLOOKUP($FA745,STREV,LOOKUPS!H$10,0)*$FC$6+VLOOKUP($FA745,LTREV,LOOKUPS!H$9,0)*$FD$6+VLOOKUP($FA745,CFP,LOOKUPS!H$6,0)*$FE$6+VLOOKUP($FA745,EP,LOOKUPS!H$8,0)*$FF$6+VLOOKUP($FA745,BM,LOOKUPS!H$5,0)*$FG$6+VLOOKUP($FA745,DIV,LOOKUPS!H$7,0)*$FH$6++VLOOKUP($FA745,SIZE,LOOKUPS!H$11,0)*$FI$6)</f>
        <v>1.5053000000000001</v>
      </c>
      <c r="FH745" s="1">
        <f>IF(ISERROR(VLOOKUP($FA745,MOM,LOOKUPS!I$12,0)*$FB$6+VLOOKUP($FA745,STREV,LOOKUPS!I$10,0)*$FC$6+VLOOKUP($FA745,LTREV,LOOKUPS!I$9,0)*$FD$6+VLOOKUP($FA745,CFP,LOOKUPS!I$6,0)*$FE$6+VLOOKUP($FA745,EP,LOOKUPS!I$8,0)*$FF$6+VLOOKUP($FA745,BM,LOOKUPS!I$5,0)*$FG$6+VLOOKUP($FA745,DIV,LOOKUPS!I$7,0)*$FH$6++VLOOKUP($FA745,SIZE,LOOKUPS!I$11,0)*$FI$6),"",VLOOKUP($FA745,MOM,LOOKUPS!I$12,0)*$FB$6+VLOOKUP($FA745,STREV,LOOKUPS!I$10,0)*$FC$6+VLOOKUP($FA745,LTREV,LOOKUPS!I$9,0)*$FD$6+VLOOKUP($FA745,CFP,LOOKUPS!I$6,0)*$FE$6+VLOOKUP($FA745,EP,LOOKUPS!I$8,0)*$FF$6+VLOOKUP($FA745,BM,LOOKUPS!I$5,0)*$FG$6+VLOOKUP($FA745,DIV,LOOKUPS!I$7,0)*$FH$6++VLOOKUP($FA745,SIZE,LOOKUPS!I$11,0)*$FI$6)</f>
        <v>1.0007000000000001</v>
      </c>
      <c r="FI745" s="1">
        <f>IF(ISERROR(VLOOKUP($FA745,MOM,LOOKUPS!J$12,0)*$FB$6+VLOOKUP($FA745,STREV,LOOKUPS!J$10,0)*$FC$6+VLOOKUP($FA745,LTREV,LOOKUPS!J$9,0)*$FD$6+VLOOKUP($FA745,CFP,LOOKUPS!J$6,0)*$FE$6+VLOOKUP($FA745,EP,LOOKUPS!J$8,0)*$FF$6+VLOOKUP($FA745,BM,LOOKUPS!J$5,0)*$FG$6+VLOOKUP($FA745,DIV,LOOKUPS!J$7,0)*$FH$6++VLOOKUP($FA745,SIZE,LOOKUPS!J$11,0)*$FI$6),"",VLOOKUP($FA745,MOM,LOOKUPS!J$12,0)*$FB$6+VLOOKUP($FA745,STREV,LOOKUPS!J$10,0)*$FC$6+VLOOKUP($FA745,LTREV,LOOKUPS!J$9,0)*$FD$6+VLOOKUP($FA745,CFP,LOOKUPS!J$6,0)*$FE$6+VLOOKUP($FA745,EP,LOOKUPS!J$8,0)*$FF$6+VLOOKUP($FA745,BM,LOOKUPS!J$5,0)*$FG$6+VLOOKUP($FA745,DIV,LOOKUPS!J$7,0)*$FH$6++VLOOKUP($FA745,SIZE,LOOKUPS!J$11,0)*$FI$6)</f>
        <v>1.6805000000000001</v>
      </c>
      <c r="FJ745" s="1">
        <f>IF(ISERROR(VLOOKUP($FA745,MOM,LOOKUPS!K$12,0)*$FB$6+VLOOKUP($FA745,STREV,LOOKUPS!K$10,0)*$FC$6+VLOOKUP($FA745,LTREV,LOOKUPS!K$9,0)*$FD$6+VLOOKUP($FA745,CFP,LOOKUPS!K$6,0)*$FE$6+VLOOKUP($FA745,EP,LOOKUPS!K$8,0)*$FF$6+VLOOKUP($FA745,BM,LOOKUPS!K$5,0)*$FG$6+VLOOKUP($FA745,DIV,LOOKUPS!K$7,0)*$FH$6++VLOOKUP($FA745,SIZE,LOOKUPS!K$11,0)*$FI$6),"",VLOOKUP($FA745,MOM,LOOKUPS!K$12,0)*$FB$6+VLOOKUP($FA745,STREV,LOOKUPS!K$10,0)*$FC$6+VLOOKUP($FA745,LTREV,LOOKUPS!K$9,0)*$FD$6+VLOOKUP($FA745,CFP,LOOKUPS!K$6,0)*$FE$6+VLOOKUP($FA745,EP,LOOKUPS!K$8,0)*$FF$6+VLOOKUP($FA745,BM,LOOKUPS!K$5,0)*$FG$6+VLOOKUP($FA745,DIV,LOOKUPS!K$7,0)*$FH$6++VLOOKUP($FA745,SIZE,LOOKUPS!K$11,0)*$FI$6)</f>
        <v>1.4378000000000002</v>
      </c>
      <c r="FK745" s="1">
        <f>IF(ISERROR(VLOOKUP($FA745,MOM,LOOKUPS!L$12,0)*$FB$6+VLOOKUP($FA745,STREV,LOOKUPS!L$10,0)*$FC$6+VLOOKUP($FA745,LTREV,LOOKUPS!L$9,0)*$FD$6+VLOOKUP($FA745,CFP,LOOKUPS!L$6,0)*$FE$6+VLOOKUP($FA745,EP,LOOKUPS!L$8,0)*$FF$6+VLOOKUP($FA745,BM,LOOKUPS!L$5,0)*$FG$6+VLOOKUP($FA745,DIV,LOOKUPS!L$7,0)*$FH$6++VLOOKUP($FA745,SIZE,LOOKUPS!L$11,0)*$FI$6),"",VLOOKUP($FA745,MOM,LOOKUPS!L$12,0)*$FB$6+VLOOKUP($FA745,STREV,LOOKUPS!L$10,0)*$FC$6+VLOOKUP($FA745,LTREV,LOOKUPS!L$9,0)*$FD$6+VLOOKUP($FA745,CFP,LOOKUPS!L$6,0)*$FE$6+VLOOKUP($FA745,EP,LOOKUPS!L$8,0)*$FF$6+VLOOKUP($FA745,BM,LOOKUPS!L$5,0)*$FG$6+VLOOKUP($FA745,DIV,LOOKUPS!L$7,0)*$FH$6++VLOOKUP($FA745,SIZE,LOOKUPS!L$11,0)*$FI$6)</f>
        <v>3.0209999999999999</v>
      </c>
    </row>
    <row r="746" spans="1:167" x14ac:dyDescent="0.3">
      <c r="A746" s="1">
        <v>198805</v>
      </c>
      <c r="B746" s="1">
        <v>-2.62</v>
      </c>
      <c r="C746" s="1">
        <v>-2.25</v>
      </c>
      <c r="D746" s="1">
        <v>-2.2400000000000002</v>
      </c>
      <c r="E746" s="1">
        <v>-1.66</v>
      </c>
      <c r="F746" s="1">
        <v>-1.32</v>
      </c>
      <c r="G746" s="1">
        <v>-1.3</v>
      </c>
      <c r="H746" s="1">
        <v>-1.31</v>
      </c>
      <c r="I746" s="1">
        <v>-0.27</v>
      </c>
      <c r="J746" s="1">
        <v>-1.07</v>
      </c>
      <c r="K746" s="1">
        <v>-1.19</v>
      </c>
      <c r="M746" s="1">
        <v>198706</v>
      </c>
      <c r="N746" s="1">
        <v>1.59</v>
      </c>
      <c r="O746" s="1">
        <v>2.5</v>
      </c>
      <c r="P746" s="1">
        <v>2.11</v>
      </c>
      <c r="Q746" s="1">
        <v>2.29</v>
      </c>
      <c r="R746" s="1">
        <v>2.72</v>
      </c>
      <c r="S746" s="1">
        <v>2.37</v>
      </c>
      <c r="T746" s="1">
        <v>2.62</v>
      </c>
      <c r="U746" s="1">
        <v>2.5</v>
      </c>
      <c r="V746" s="1">
        <v>1.82</v>
      </c>
      <c r="W746" s="1">
        <v>2.0299999999999998</v>
      </c>
      <c r="Y746" s="1">
        <v>199205</v>
      </c>
      <c r="Z746" s="1">
        <v>1.08</v>
      </c>
      <c r="AA746" s="1">
        <v>0.72</v>
      </c>
      <c r="AB746" s="1">
        <v>-0.86</v>
      </c>
      <c r="AC746" s="1">
        <v>1.84</v>
      </c>
      <c r="AD746" s="1">
        <v>1.19</v>
      </c>
      <c r="AE746" s="1">
        <v>1.18</v>
      </c>
      <c r="AF746" s="1">
        <v>1.25</v>
      </c>
      <c r="AG746" s="1">
        <v>1.24</v>
      </c>
      <c r="AH746" s="1">
        <v>-7.0000000000000007E-2</v>
      </c>
      <c r="AI746" s="1">
        <v>0.14000000000000001</v>
      </c>
      <c r="AK746">
        <v>201211</v>
      </c>
      <c r="AL746">
        <v>-0.66</v>
      </c>
      <c r="AM746">
        <v>0.65</v>
      </c>
      <c r="AN746">
        <v>0.86</v>
      </c>
      <c r="AO746">
        <v>0.34</v>
      </c>
      <c r="AP746">
        <v>0.05</v>
      </c>
      <c r="AQ746">
        <v>1.85</v>
      </c>
      <c r="AR746">
        <v>0.72</v>
      </c>
      <c r="AS746">
        <v>-0.04</v>
      </c>
      <c r="AT746">
        <v>0.74</v>
      </c>
      <c r="AU746">
        <v>-0.31</v>
      </c>
      <c r="AV746">
        <v>0.49</v>
      </c>
      <c r="AW746">
        <v>2.27</v>
      </c>
      <c r="AX746">
        <v>1.42</v>
      </c>
      <c r="AY746">
        <v>1</v>
      </c>
      <c r="AZ746">
        <v>0.43</v>
      </c>
      <c r="BA746">
        <v>0.49</v>
      </c>
      <c r="BB746">
        <v>-0.56999999999999995</v>
      </c>
      <c r="BC746">
        <v>0.68</v>
      </c>
      <c r="BD746">
        <v>0.78</v>
      </c>
      <c r="BF746" s="1">
        <v>201211</v>
      </c>
      <c r="BG746" s="1">
        <v>-0.73</v>
      </c>
      <c r="BH746" s="1">
        <v>0.62</v>
      </c>
      <c r="BI746" s="1">
        <v>0.74</v>
      </c>
      <c r="BJ746" s="1">
        <v>0.82</v>
      </c>
      <c r="BK746" s="1">
        <v>0.23</v>
      </c>
      <c r="BL746" s="1">
        <v>0.99</v>
      </c>
      <c r="BM746" s="1">
        <v>1.23</v>
      </c>
      <c r="BN746" s="1">
        <v>0.68</v>
      </c>
      <c r="BO746" s="1">
        <v>0.76</v>
      </c>
      <c r="BP746" s="1">
        <v>7.0000000000000007E-2</v>
      </c>
      <c r="BQ746" s="1">
        <v>0.44</v>
      </c>
      <c r="BR746" s="1">
        <v>1.76</v>
      </c>
      <c r="BS746" s="1">
        <v>0.19</v>
      </c>
      <c r="BT746" s="1">
        <v>0.98</v>
      </c>
      <c r="BU746" s="1">
        <v>1.49</v>
      </c>
      <c r="BV746" s="1">
        <v>0.38</v>
      </c>
      <c r="BW746" s="1">
        <v>0.97</v>
      </c>
      <c r="BX746" s="1">
        <v>-0.05</v>
      </c>
      <c r="BY746" s="1">
        <v>1.46</v>
      </c>
      <c r="CA746" s="1">
        <v>198711</v>
      </c>
      <c r="CB746" s="1">
        <v>-8.59</v>
      </c>
      <c r="CC746" s="1">
        <v>-7.2</v>
      </c>
      <c r="CD746" s="1">
        <v>-5.2</v>
      </c>
      <c r="CE746" s="1">
        <v>-4.1399999999999997</v>
      </c>
      <c r="CF746" s="1">
        <v>-7.75</v>
      </c>
      <c r="CG746" s="1">
        <v>-5.34</v>
      </c>
      <c r="CH746" s="1">
        <v>-5.28</v>
      </c>
      <c r="CI746" s="1">
        <v>-4.53</v>
      </c>
      <c r="CJ746" s="1">
        <v>-4.05</v>
      </c>
      <c r="CK746" s="1">
        <v>-8.06</v>
      </c>
      <c r="CL746" s="1">
        <v>-7.12</v>
      </c>
      <c r="CM746" s="1">
        <v>-5.15</v>
      </c>
      <c r="CN746" s="1">
        <v>-5.53</v>
      </c>
      <c r="CO746" s="1">
        <v>-5.92</v>
      </c>
      <c r="CP746" s="1">
        <v>-4.6900000000000004</v>
      </c>
      <c r="CQ746" s="1">
        <v>-4.5599999999999996</v>
      </c>
      <c r="CR746" s="1">
        <v>-4.5</v>
      </c>
      <c r="CS746" s="1">
        <v>-3.18</v>
      </c>
      <c r="CT746" s="1">
        <v>-4.6900000000000004</v>
      </c>
      <c r="CV746" s="1">
        <v>198811</v>
      </c>
      <c r="CW746" s="1">
        <v>-5.2</v>
      </c>
      <c r="CX746" s="1">
        <v>-2.4</v>
      </c>
      <c r="CY746" s="1">
        <v>-2.14</v>
      </c>
      <c r="CZ746" s="1">
        <v>-1.85</v>
      </c>
      <c r="DA746" s="1">
        <v>-2.16</v>
      </c>
      <c r="DB746" s="1">
        <v>-2.37</v>
      </c>
      <c r="DC746" s="1">
        <v>-2.5</v>
      </c>
      <c r="DD746" s="1">
        <v>-2.2999999999999998</v>
      </c>
      <c r="DE746" s="1">
        <v>-1.1000000000000001</v>
      </c>
      <c r="DF746" s="1">
        <v>-1.93</v>
      </c>
      <c r="DG746" s="1">
        <v>-2.4</v>
      </c>
      <c r="DH746" s="1">
        <v>-2.96</v>
      </c>
      <c r="DI746" s="1">
        <v>-1.76</v>
      </c>
      <c r="DJ746" s="1">
        <v>-3.27</v>
      </c>
      <c r="DK746" s="1">
        <v>-1.62</v>
      </c>
      <c r="DL746" s="1">
        <v>-1.79</v>
      </c>
      <c r="DM746" s="1">
        <v>-2.82</v>
      </c>
      <c r="DN746" s="1">
        <v>-1.32</v>
      </c>
      <c r="DO746" s="1">
        <v>-0.81</v>
      </c>
      <c r="DQ746" s="1">
        <v>198711</v>
      </c>
      <c r="DR746" s="1">
        <v>-99.99</v>
      </c>
      <c r="DS746" s="1">
        <v>-5.46</v>
      </c>
      <c r="DT746" s="1">
        <v>-4.79</v>
      </c>
      <c r="DU746" s="1">
        <v>-7.18</v>
      </c>
      <c r="DV746" s="1">
        <v>-5.51</v>
      </c>
      <c r="DW746" s="1">
        <v>-5.24</v>
      </c>
      <c r="DX746" s="1">
        <v>-4.3499999999999996</v>
      </c>
      <c r="DY746" s="1">
        <v>-5.26</v>
      </c>
      <c r="DZ746" s="1">
        <v>-7.74</v>
      </c>
      <c r="EA746" s="1">
        <v>-5.4</v>
      </c>
      <c r="EB746" s="1">
        <v>-6.05</v>
      </c>
      <c r="EC746" s="1">
        <v>-4.9400000000000004</v>
      </c>
      <c r="ED746" s="1">
        <v>-5.61</v>
      </c>
      <c r="EE746" s="1">
        <v>-4.49</v>
      </c>
      <c r="EF746" s="1">
        <v>-4.1500000000000004</v>
      </c>
      <c r="EG746" s="1">
        <v>-4.5199999999999996</v>
      </c>
      <c r="EH746" s="1">
        <v>-6.09</v>
      </c>
      <c r="EI746" s="1">
        <v>-6.78</v>
      </c>
      <c r="EJ746" s="1">
        <v>-8.83</v>
      </c>
      <c r="EL746">
        <v>198711</v>
      </c>
      <c r="EM746">
        <v>-7.77</v>
      </c>
      <c r="EN746">
        <v>2.78</v>
      </c>
      <c r="EO746">
        <v>3.13</v>
      </c>
      <c r="EP746">
        <v>0.35</v>
      </c>
      <c r="ER746" s="1">
        <v>198805</v>
      </c>
      <c r="ES746" s="1">
        <v>0.64</v>
      </c>
      <c r="EU746" s="1">
        <v>198706</v>
      </c>
      <c r="EV746" s="1">
        <v>0.11</v>
      </c>
      <c r="EX746" s="1">
        <v>199205</v>
      </c>
      <c r="EY746" s="1">
        <v>-0.47</v>
      </c>
      <c r="FA746" s="1">
        <v>198805</v>
      </c>
      <c r="FB746" s="1">
        <f>IF(ISERROR(VLOOKUP($FA746,MOM,LOOKUPS!C$12,0)*$FB$6+VLOOKUP($FA746,STREV,LOOKUPS!C$10,0)*$FC$6+VLOOKUP($FA746,LTREV,LOOKUPS!C$9,0)*$FD$6+VLOOKUP($FA746,CFP,LOOKUPS!C$6,0)*$FE$6+VLOOKUP($FA746,EP,LOOKUPS!C$8,0)*$FF$6+VLOOKUP($FA746,BM,LOOKUPS!C$5,0)*$FG$6+VLOOKUP($FA746,DIV,LOOKUPS!C$7,0)*$FH$6++VLOOKUP($FA746,SIZE,LOOKUPS!C$11,0)*$FI$6),"",VLOOKUP($FA746,MOM,LOOKUPS!C$12,0)*$FB$6+VLOOKUP($FA746,STREV,LOOKUPS!C$10,0)*$FC$6+VLOOKUP($FA746,LTREV,LOOKUPS!C$9,0)*$FD$6+VLOOKUP($FA746,CFP,LOOKUPS!C$6,0)*$FE$6+VLOOKUP($FA746,EP,LOOKUPS!C$8,0)*$FF$6+VLOOKUP($FA746,BM,LOOKUPS!C$5,0)*$FG$6+VLOOKUP($FA746,DIV,LOOKUPS!C$7,0)*$FH$6++VLOOKUP($FA746,SIZE,LOOKUPS!C$11,0)*$FI$6)</f>
        <v>-3.0334000000000003</v>
      </c>
      <c r="FC746" s="1">
        <f>IF(ISERROR(VLOOKUP($FA746,MOM,LOOKUPS!D$12,0)*$FB$6+VLOOKUP($FA746,STREV,LOOKUPS!D$10,0)*$FC$6+VLOOKUP($FA746,LTREV,LOOKUPS!D$9,0)*$FD$6+VLOOKUP($FA746,CFP,LOOKUPS!D$6,0)*$FE$6+VLOOKUP($FA746,EP,LOOKUPS!D$8,0)*$FF$6+VLOOKUP($FA746,BM,LOOKUPS!D$5,0)*$FG$6+VLOOKUP($FA746,DIV,LOOKUPS!D$7,0)*$FH$6++VLOOKUP($FA746,SIZE,LOOKUPS!D$11,0)*$FI$6),"",VLOOKUP($FA746,MOM,LOOKUPS!D$12,0)*$FB$6+VLOOKUP($FA746,STREV,LOOKUPS!D$10,0)*$FC$6+VLOOKUP($FA746,LTREV,LOOKUPS!D$9,0)*$FD$6+VLOOKUP($FA746,CFP,LOOKUPS!D$6,0)*$FE$6+VLOOKUP($FA746,EP,LOOKUPS!D$8,0)*$FF$6+VLOOKUP($FA746,BM,LOOKUPS!D$5,0)*$FG$6+VLOOKUP($FA746,DIV,LOOKUPS!D$7,0)*$FH$6++VLOOKUP($FA746,SIZE,LOOKUPS!D$11,0)*$FI$6)</f>
        <v>-2.0061</v>
      </c>
      <c r="FD746" s="1">
        <f>IF(ISERROR(VLOOKUP($FA746,MOM,LOOKUPS!E$12,0)*$FB$6+VLOOKUP($FA746,STREV,LOOKUPS!E$10,0)*$FC$6+VLOOKUP($FA746,LTREV,LOOKUPS!E$9,0)*$FD$6+VLOOKUP($FA746,CFP,LOOKUPS!E$6,0)*$FE$6+VLOOKUP($FA746,EP,LOOKUPS!E$8,0)*$FF$6+VLOOKUP($FA746,BM,LOOKUPS!E$5,0)*$FG$6+VLOOKUP($FA746,DIV,LOOKUPS!E$7,0)*$FH$6++VLOOKUP($FA746,SIZE,LOOKUPS!E$11,0)*$FI$6),"",VLOOKUP($FA746,MOM,LOOKUPS!E$12,0)*$FB$6+VLOOKUP($FA746,STREV,LOOKUPS!E$10,0)*$FC$6+VLOOKUP($FA746,LTREV,LOOKUPS!E$9,0)*$FD$6+VLOOKUP($FA746,CFP,LOOKUPS!E$6,0)*$FE$6+VLOOKUP($FA746,EP,LOOKUPS!E$8,0)*$FF$6+VLOOKUP($FA746,BM,LOOKUPS!E$5,0)*$FG$6+VLOOKUP($FA746,DIV,LOOKUPS!E$7,0)*$FH$6++VLOOKUP($FA746,SIZE,LOOKUPS!E$11,0)*$FI$6)</f>
        <v>-2.1161000000000003</v>
      </c>
      <c r="FE746" s="1">
        <f>IF(ISERROR(VLOOKUP($FA746,MOM,LOOKUPS!F$12,0)*$FB$6+VLOOKUP($FA746,STREV,LOOKUPS!F$10,0)*$FC$6+VLOOKUP($FA746,LTREV,LOOKUPS!F$9,0)*$FD$6+VLOOKUP($FA746,CFP,LOOKUPS!F$6,0)*$FE$6+VLOOKUP($FA746,EP,LOOKUPS!F$8,0)*$FF$6+VLOOKUP($FA746,BM,LOOKUPS!F$5,0)*$FG$6+VLOOKUP($FA746,DIV,LOOKUPS!F$7,0)*$FH$6++VLOOKUP($FA746,SIZE,LOOKUPS!F$11,0)*$FI$6),"",VLOOKUP($FA746,MOM,LOOKUPS!F$12,0)*$FB$6+VLOOKUP($FA746,STREV,LOOKUPS!F$10,0)*$FC$6+VLOOKUP($FA746,LTREV,LOOKUPS!F$9,0)*$FD$6+VLOOKUP($FA746,CFP,LOOKUPS!F$6,0)*$FE$6+VLOOKUP($FA746,EP,LOOKUPS!F$8,0)*$FF$6+VLOOKUP($FA746,BM,LOOKUPS!F$5,0)*$FG$6+VLOOKUP($FA746,DIV,LOOKUPS!F$7,0)*$FH$6++VLOOKUP($FA746,SIZE,LOOKUPS!F$11,0)*$FI$6)</f>
        <v>-1.6414</v>
      </c>
      <c r="FF746" s="1">
        <f>IF(ISERROR(VLOOKUP($FA746,MOM,LOOKUPS!G$12,0)*$FB$6+VLOOKUP($FA746,STREV,LOOKUPS!G$10,0)*$FC$6+VLOOKUP($FA746,LTREV,LOOKUPS!G$9,0)*$FD$6+VLOOKUP($FA746,CFP,LOOKUPS!G$6,0)*$FE$6+VLOOKUP($FA746,EP,LOOKUPS!G$8,0)*$FF$6+VLOOKUP($FA746,BM,LOOKUPS!G$5,0)*$FG$6+VLOOKUP($FA746,DIV,LOOKUPS!G$7,0)*$FH$6++VLOOKUP($FA746,SIZE,LOOKUPS!G$11,0)*$FI$6),"",VLOOKUP($FA746,MOM,LOOKUPS!G$12,0)*$FB$6+VLOOKUP($FA746,STREV,LOOKUPS!G$10,0)*$FC$6+VLOOKUP($FA746,LTREV,LOOKUPS!G$9,0)*$FD$6+VLOOKUP($FA746,CFP,LOOKUPS!G$6,0)*$FE$6+VLOOKUP($FA746,EP,LOOKUPS!G$8,0)*$FF$6+VLOOKUP($FA746,BM,LOOKUPS!G$5,0)*$FG$6+VLOOKUP($FA746,DIV,LOOKUPS!G$7,0)*$FH$6++VLOOKUP($FA746,SIZE,LOOKUPS!G$11,0)*$FI$6)</f>
        <v>-1.4203000000000001</v>
      </c>
      <c r="FG746" s="1">
        <f>IF(ISERROR(VLOOKUP($FA746,MOM,LOOKUPS!H$12,0)*$FB$6+VLOOKUP($FA746,STREV,LOOKUPS!H$10,0)*$FC$6+VLOOKUP($FA746,LTREV,LOOKUPS!H$9,0)*$FD$6+VLOOKUP($FA746,CFP,LOOKUPS!H$6,0)*$FE$6+VLOOKUP($FA746,EP,LOOKUPS!H$8,0)*$FF$6+VLOOKUP($FA746,BM,LOOKUPS!H$5,0)*$FG$6+VLOOKUP($FA746,DIV,LOOKUPS!H$7,0)*$FH$6++VLOOKUP($FA746,SIZE,LOOKUPS!H$11,0)*$FI$6),"",VLOOKUP($FA746,MOM,LOOKUPS!H$12,0)*$FB$6+VLOOKUP($FA746,STREV,LOOKUPS!H$10,0)*$FC$6+VLOOKUP($FA746,LTREV,LOOKUPS!H$9,0)*$FD$6+VLOOKUP($FA746,CFP,LOOKUPS!H$6,0)*$FE$6+VLOOKUP($FA746,EP,LOOKUPS!H$8,0)*$FF$6+VLOOKUP($FA746,BM,LOOKUPS!H$5,0)*$FG$6+VLOOKUP($FA746,DIV,LOOKUPS!H$7,0)*$FH$6++VLOOKUP($FA746,SIZE,LOOKUPS!H$11,0)*$FI$6)</f>
        <v>-0.90760000000000018</v>
      </c>
      <c r="FH746" s="1">
        <f>IF(ISERROR(VLOOKUP($FA746,MOM,LOOKUPS!I$12,0)*$FB$6+VLOOKUP($FA746,STREV,LOOKUPS!I$10,0)*$FC$6+VLOOKUP($FA746,LTREV,LOOKUPS!I$9,0)*$FD$6+VLOOKUP($FA746,CFP,LOOKUPS!I$6,0)*$FE$6+VLOOKUP($FA746,EP,LOOKUPS!I$8,0)*$FF$6+VLOOKUP($FA746,BM,LOOKUPS!I$5,0)*$FG$6+VLOOKUP($FA746,DIV,LOOKUPS!I$7,0)*$FH$6++VLOOKUP($FA746,SIZE,LOOKUPS!I$11,0)*$FI$6),"",VLOOKUP($FA746,MOM,LOOKUPS!I$12,0)*$FB$6+VLOOKUP($FA746,STREV,LOOKUPS!I$10,0)*$FC$6+VLOOKUP($FA746,LTREV,LOOKUPS!I$9,0)*$FD$6+VLOOKUP($FA746,CFP,LOOKUPS!I$6,0)*$FE$6+VLOOKUP($FA746,EP,LOOKUPS!I$8,0)*$FF$6+VLOOKUP($FA746,BM,LOOKUPS!I$5,0)*$FG$6+VLOOKUP($FA746,DIV,LOOKUPS!I$7,0)*$FH$6++VLOOKUP($FA746,SIZE,LOOKUPS!I$11,0)*$FI$6)</f>
        <v>-0.69330000000000003</v>
      </c>
      <c r="FI746" s="1">
        <f>IF(ISERROR(VLOOKUP($FA746,MOM,LOOKUPS!J$12,0)*$FB$6+VLOOKUP($FA746,STREV,LOOKUPS!J$10,0)*$FC$6+VLOOKUP($FA746,LTREV,LOOKUPS!J$9,0)*$FD$6+VLOOKUP($FA746,CFP,LOOKUPS!J$6,0)*$FE$6+VLOOKUP($FA746,EP,LOOKUPS!J$8,0)*$FF$6+VLOOKUP($FA746,BM,LOOKUPS!J$5,0)*$FG$6+VLOOKUP($FA746,DIV,LOOKUPS!J$7,0)*$FH$6++VLOOKUP($FA746,SIZE,LOOKUPS!J$11,0)*$FI$6),"",VLOOKUP($FA746,MOM,LOOKUPS!J$12,0)*$FB$6+VLOOKUP($FA746,STREV,LOOKUPS!J$10,0)*$FC$6+VLOOKUP($FA746,LTREV,LOOKUPS!J$9,0)*$FD$6+VLOOKUP($FA746,CFP,LOOKUPS!J$6,0)*$FE$6+VLOOKUP($FA746,EP,LOOKUPS!J$8,0)*$FF$6+VLOOKUP($FA746,BM,LOOKUPS!J$5,0)*$FG$6+VLOOKUP($FA746,DIV,LOOKUPS!J$7,0)*$FH$6++VLOOKUP($FA746,SIZE,LOOKUPS!J$11,0)*$FI$6)</f>
        <v>-0.64270000000000005</v>
      </c>
      <c r="FJ746" s="1">
        <f>IF(ISERROR(VLOOKUP($FA746,MOM,LOOKUPS!K$12,0)*$FB$6+VLOOKUP($FA746,STREV,LOOKUPS!K$10,0)*$FC$6+VLOOKUP($FA746,LTREV,LOOKUPS!K$9,0)*$FD$6+VLOOKUP($FA746,CFP,LOOKUPS!K$6,0)*$FE$6+VLOOKUP($FA746,EP,LOOKUPS!K$8,0)*$FF$6+VLOOKUP($FA746,BM,LOOKUPS!K$5,0)*$FG$6+VLOOKUP($FA746,DIV,LOOKUPS!K$7,0)*$FH$6++VLOOKUP($FA746,SIZE,LOOKUPS!K$11,0)*$FI$6),"",VLOOKUP($FA746,MOM,LOOKUPS!K$12,0)*$FB$6+VLOOKUP($FA746,STREV,LOOKUPS!K$10,0)*$FC$6+VLOOKUP($FA746,LTREV,LOOKUPS!K$9,0)*$FD$6+VLOOKUP($FA746,CFP,LOOKUPS!K$6,0)*$FE$6+VLOOKUP($FA746,EP,LOOKUPS!K$8,0)*$FF$6+VLOOKUP($FA746,BM,LOOKUPS!K$5,0)*$FG$6+VLOOKUP($FA746,DIV,LOOKUPS!K$7,0)*$FH$6++VLOOKUP($FA746,SIZE,LOOKUPS!K$11,0)*$FI$6)</f>
        <v>-0.84220000000000006</v>
      </c>
      <c r="FK746" s="1">
        <f>IF(ISERROR(VLOOKUP($FA746,MOM,LOOKUPS!L$12,0)*$FB$6+VLOOKUP($FA746,STREV,LOOKUPS!L$10,0)*$FC$6+VLOOKUP($FA746,LTREV,LOOKUPS!L$9,0)*$FD$6+VLOOKUP($FA746,CFP,LOOKUPS!L$6,0)*$FE$6+VLOOKUP($FA746,EP,LOOKUPS!L$8,0)*$FF$6+VLOOKUP($FA746,BM,LOOKUPS!L$5,0)*$FG$6+VLOOKUP($FA746,DIV,LOOKUPS!L$7,0)*$FH$6++VLOOKUP($FA746,SIZE,LOOKUPS!L$11,0)*$FI$6),"",VLOOKUP($FA746,MOM,LOOKUPS!L$12,0)*$FB$6+VLOOKUP($FA746,STREV,LOOKUPS!L$10,0)*$FC$6+VLOOKUP($FA746,LTREV,LOOKUPS!L$9,0)*$FD$6+VLOOKUP($FA746,CFP,LOOKUPS!L$6,0)*$FE$6+VLOOKUP($FA746,EP,LOOKUPS!L$8,0)*$FF$6+VLOOKUP($FA746,BM,LOOKUPS!L$5,0)*$FG$6+VLOOKUP($FA746,DIV,LOOKUPS!L$7,0)*$FH$6++VLOOKUP($FA746,SIZE,LOOKUPS!L$11,0)*$FI$6)</f>
        <v>-1.2946</v>
      </c>
    </row>
    <row r="747" spans="1:167" x14ac:dyDescent="0.3">
      <c r="A747" s="1">
        <v>198806</v>
      </c>
      <c r="B747" s="1">
        <v>3.73</v>
      </c>
      <c r="C747" s="1">
        <v>5.53</v>
      </c>
      <c r="D747" s="1">
        <v>5.97</v>
      </c>
      <c r="E747" s="1">
        <v>5.62</v>
      </c>
      <c r="F747" s="1">
        <v>3.76</v>
      </c>
      <c r="G747" s="1">
        <v>5.46</v>
      </c>
      <c r="H747" s="1">
        <v>5.24</v>
      </c>
      <c r="I747" s="1">
        <v>5.83</v>
      </c>
      <c r="J747" s="1">
        <v>5.0999999999999996</v>
      </c>
      <c r="K747" s="1">
        <v>5.44</v>
      </c>
      <c r="M747" s="1">
        <v>198707</v>
      </c>
      <c r="N747" s="1">
        <v>2.88</v>
      </c>
      <c r="O747" s="1">
        <v>3.34</v>
      </c>
      <c r="P747" s="1">
        <v>3.4</v>
      </c>
      <c r="Q747" s="1">
        <v>2.9</v>
      </c>
      <c r="R747" s="1">
        <v>3.17</v>
      </c>
      <c r="S747" s="1">
        <v>3.1</v>
      </c>
      <c r="T747" s="1">
        <v>3.53</v>
      </c>
      <c r="U747" s="1">
        <v>3.36</v>
      </c>
      <c r="V747" s="1">
        <v>3.62</v>
      </c>
      <c r="W747" s="1">
        <v>4.34</v>
      </c>
      <c r="Y747" s="1">
        <v>199206</v>
      </c>
      <c r="Z747" s="1">
        <v>-3.61</v>
      </c>
      <c r="AA747" s="1">
        <v>-4.1500000000000004</v>
      </c>
      <c r="AB747" s="1">
        <v>-3.92</v>
      </c>
      <c r="AC747" s="1">
        <v>-3.38</v>
      </c>
      <c r="AD747" s="1">
        <v>-3.01</v>
      </c>
      <c r="AE747" s="1">
        <v>-2.62</v>
      </c>
      <c r="AF747" s="1">
        <v>-2.78</v>
      </c>
      <c r="AG747" s="1">
        <v>-2.94</v>
      </c>
      <c r="AH747" s="1">
        <v>-3.58</v>
      </c>
      <c r="AI747" s="1">
        <v>-4.6900000000000004</v>
      </c>
      <c r="AK747">
        <v>201212</v>
      </c>
      <c r="AL747">
        <v>1.1599999999999999</v>
      </c>
      <c r="AM747">
        <v>3.28</v>
      </c>
      <c r="AN747">
        <v>2.99</v>
      </c>
      <c r="AO747">
        <v>2.67</v>
      </c>
      <c r="AP747">
        <v>3.1</v>
      </c>
      <c r="AQ747">
        <v>3.33</v>
      </c>
      <c r="AR747">
        <v>2.98</v>
      </c>
      <c r="AS747">
        <v>2.85</v>
      </c>
      <c r="AT747">
        <v>2.71</v>
      </c>
      <c r="AU747">
        <v>3.75</v>
      </c>
      <c r="AV747">
        <v>2.3199999999999998</v>
      </c>
      <c r="AW747">
        <v>3.76</v>
      </c>
      <c r="AX747">
        <v>2.89</v>
      </c>
      <c r="AY747">
        <v>3.14</v>
      </c>
      <c r="AZ747">
        <v>2.82</v>
      </c>
      <c r="BA747">
        <v>3.12</v>
      </c>
      <c r="BB747">
        <v>2.58</v>
      </c>
      <c r="BC747">
        <v>3.03</v>
      </c>
      <c r="BD747">
        <v>2.46</v>
      </c>
      <c r="BF747" s="1">
        <v>201212</v>
      </c>
      <c r="BG747" s="1">
        <v>1.8</v>
      </c>
      <c r="BH747" s="1">
        <v>3.22</v>
      </c>
      <c r="BI747" s="1">
        <v>2.57</v>
      </c>
      <c r="BJ747" s="1">
        <v>2.79</v>
      </c>
      <c r="BK747" s="1">
        <v>3.67</v>
      </c>
      <c r="BL747" s="1">
        <v>2.13</v>
      </c>
      <c r="BM747" s="1">
        <v>3.01</v>
      </c>
      <c r="BN747" s="1">
        <v>2.85</v>
      </c>
      <c r="BO747" s="1">
        <v>2.39</v>
      </c>
      <c r="BP747" s="1">
        <v>3.7</v>
      </c>
      <c r="BQ747" s="1">
        <v>3.63</v>
      </c>
      <c r="BR747" s="1">
        <v>1.9</v>
      </c>
      <c r="BS747" s="1">
        <v>2.35</v>
      </c>
      <c r="BT747" s="1">
        <v>2.82</v>
      </c>
      <c r="BU747" s="1">
        <v>3.2</v>
      </c>
      <c r="BV747" s="1">
        <v>2</v>
      </c>
      <c r="BW747" s="1">
        <v>3.69</v>
      </c>
      <c r="BX747" s="1">
        <v>2.39</v>
      </c>
      <c r="BY747" s="1">
        <v>2.39</v>
      </c>
      <c r="CA747" s="1">
        <v>198712</v>
      </c>
      <c r="CB747" s="1">
        <v>-2.93</v>
      </c>
      <c r="CC747" s="1">
        <v>4.28</v>
      </c>
      <c r="CD747" s="1">
        <v>4.4400000000000004</v>
      </c>
      <c r="CE747" s="1">
        <v>2.41</v>
      </c>
      <c r="CF747" s="1">
        <v>4.0199999999999996</v>
      </c>
      <c r="CG747" s="1">
        <v>5.43</v>
      </c>
      <c r="CH747" s="1">
        <v>4.4800000000000004</v>
      </c>
      <c r="CI747" s="1">
        <v>3.29</v>
      </c>
      <c r="CJ747" s="1">
        <v>2.02</v>
      </c>
      <c r="CK747" s="1">
        <v>3.03</v>
      </c>
      <c r="CL747" s="1">
        <v>6.07</v>
      </c>
      <c r="CM747" s="1">
        <v>5.25</v>
      </c>
      <c r="CN747" s="1">
        <v>5.6</v>
      </c>
      <c r="CO747" s="1">
        <v>5.93</v>
      </c>
      <c r="CP747" s="1">
        <v>3.15</v>
      </c>
      <c r="CQ747" s="1">
        <v>2.84</v>
      </c>
      <c r="CR747" s="1">
        <v>3.83</v>
      </c>
      <c r="CS747" s="1">
        <v>2.82</v>
      </c>
      <c r="CT747" s="1">
        <v>1.42</v>
      </c>
      <c r="CV747" s="1">
        <v>198812</v>
      </c>
      <c r="CW747" s="1">
        <v>2.2400000000000002</v>
      </c>
      <c r="CX747" s="1">
        <v>3.34</v>
      </c>
      <c r="CY747" s="1">
        <v>2.04</v>
      </c>
      <c r="CZ747" s="1">
        <v>0.83</v>
      </c>
      <c r="DA747" s="1">
        <v>3.65</v>
      </c>
      <c r="DB747" s="1">
        <v>2.25</v>
      </c>
      <c r="DC747" s="1">
        <v>2.61</v>
      </c>
      <c r="DD747" s="1">
        <v>1.08</v>
      </c>
      <c r="DE747" s="1">
        <v>0.71</v>
      </c>
      <c r="DF747" s="1">
        <v>3.04</v>
      </c>
      <c r="DG747" s="1">
        <v>4.25</v>
      </c>
      <c r="DH747" s="1">
        <v>2.64</v>
      </c>
      <c r="DI747" s="1">
        <v>1.84</v>
      </c>
      <c r="DJ747" s="1">
        <v>2.65</v>
      </c>
      <c r="DK747" s="1">
        <v>2.57</v>
      </c>
      <c r="DL747" s="1">
        <v>1.18</v>
      </c>
      <c r="DM747" s="1">
        <v>0.99</v>
      </c>
      <c r="DN747" s="1">
        <v>0.36</v>
      </c>
      <c r="DO747" s="1">
        <v>1.17</v>
      </c>
      <c r="DQ747" s="1">
        <v>198712</v>
      </c>
      <c r="DR747" s="1">
        <v>-99.99</v>
      </c>
      <c r="DS747" s="1">
        <v>1.1299999999999999</v>
      </c>
      <c r="DT747" s="1">
        <v>9.0399999999999991</v>
      </c>
      <c r="DU747" s="1">
        <v>8.16</v>
      </c>
      <c r="DV747" s="1">
        <v>0.55000000000000004</v>
      </c>
      <c r="DW747" s="1">
        <v>7.96</v>
      </c>
      <c r="DX747" s="1">
        <v>9.07</v>
      </c>
      <c r="DY747" s="1">
        <v>8.73</v>
      </c>
      <c r="DZ747" s="1">
        <v>8.2200000000000006</v>
      </c>
      <c r="EA747" s="1">
        <v>-0.63</v>
      </c>
      <c r="EB747" s="1">
        <v>6.35</v>
      </c>
      <c r="EC747" s="1">
        <v>7.21</v>
      </c>
      <c r="ED747" s="1">
        <v>8.8699999999999992</v>
      </c>
      <c r="EE747" s="1">
        <v>9.24</v>
      </c>
      <c r="EF747" s="1">
        <v>8.82</v>
      </c>
      <c r="EG747" s="1">
        <v>9.33</v>
      </c>
      <c r="EH747" s="1">
        <v>8.06</v>
      </c>
      <c r="EI747" s="1">
        <v>8.68</v>
      </c>
      <c r="EJ747" s="1">
        <v>7.69</v>
      </c>
      <c r="EL747">
        <v>198712</v>
      </c>
      <c r="EM747">
        <v>6.81</v>
      </c>
      <c r="EN747">
        <v>0.13</v>
      </c>
      <c r="EO747">
        <v>-4.45</v>
      </c>
      <c r="EP747">
        <v>0.39</v>
      </c>
      <c r="ER747" s="1">
        <v>198806</v>
      </c>
      <c r="ES747" s="1">
        <v>-2.91</v>
      </c>
      <c r="EU747" s="1">
        <v>198707</v>
      </c>
      <c r="EV747" s="1">
        <v>-0.16</v>
      </c>
      <c r="EX747" s="1">
        <v>199206</v>
      </c>
      <c r="EY747" s="1">
        <v>1.29</v>
      </c>
      <c r="FA747" s="1">
        <v>198806</v>
      </c>
      <c r="FB747" s="1">
        <f>IF(ISERROR(VLOOKUP($FA747,MOM,LOOKUPS!C$12,0)*$FB$6+VLOOKUP($FA747,STREV,LOOKUPS!C$10,0)*$FC$6+VLOOKUP($FA747,LTREV,LOOKUPS!C$9,0)*$FD$6+VLOOKUP($FA747,CFP,LOOKUPS!C$6,0)*$FE$6+VLOOKUP($FA747,EP,LOOKUPS!C$8,0)*$FF$6+VLOOKUP($FA747,BM,LOOKUPS!C$5,0)*$FG$6+VLOOKUP($FA747,DIV,LOOKUPS!C$7,0)*$FH$6++VLOOKUP($FA747,SIZE,LOOKUPS!C$11,0)*$FI$6),"",VLOOKUP($FA747,MOM,LOOKUPS!C$12,0)*$FB$6+VLOOKUP($FA747,STREV,LOOKUPS!C$10,0)*$FC$6+VLOOKUP($FA747,LTREV,LOOKUPS!C$9,0)*$FD$6+VLOOKUP($FA747,CFP,LOOKUPS!C$6,0)*$FE$6+VLOOKUP($FA747,EP,LOOKUPS!C$8,0)*$FF$6+VLOOKUP($FA747,BM,LOOKUPS!C$5,0)*$FG$6+VLOOKUP($FA747,DIV,LOOKUPS!C$7,0)*$FH$6++VLOOKUP($FA747,SIZE,LOOKUPS!C$11,0)*$FI$6)</f>
        <v>4.5476999999999999</v>
      </c>
      <c r="FC747" s="1">
        <f>IF(ISERROR(VLOOKUP($FA747,MOM,LOOKUPS!D$12,0)*$FB$6+VLOOKUP($FA747,STREV,LOOKUPS!D$10,0)*$FC$6+VLOOKUP($FA747,LTREV,LOOKUPS!D$9,0)*$FD$6+VLOOKUP($FA747,CFP,LOOKUPS!D$6,0)*$FE$6+VLOOKUP($FA747,EP,LOOKUPS!D$8,0)*$FF$6+VLOOKUP($FA747,BM,LOOKUPS!D$5,0)*$FG$6+VLOOKUP($FA747,DIV,LOOKUPS!D$7,0)*$FH$6++VLOOKUP($FA747,SIZE,LOOKUPS!D$11,0)*$FI$6),"",VLOOKUP($FA747,MOM,LOOKUPS!D$12,0)*$FB$6+VLOOKUP($FA747,STREV,LOOKUPS!D$10,0)*$FC$6+VLOOKUP($FA747,LTREV,LOOKUPS!D$9,0)*$FD$6+VLOOKUP($FA747,CFP,LOOKUPS!D$6,0)*$FE$6+VLOOKUP($FA747,EP,LOOKUPS!D$8,0)*$FF$6+VLOOKUP($FA747,BM,LOOKUPS!D$5,0)*$FG$6+VLOOKUP($FA747,DIV,LOOKUPS!D$7,0)*$FH$6++VLOOKUP($FA747,SIZE,LOOKUPS!D$11,0)*$FI$6)</f>
        <v>5.6725000000000003</v>
      </c>
      <c r="FD747" s="1">
        <f>IF(ISERROR(VLOOKUP($FA747,MOM,LOOKUPS!E$12,0)*$FB$6+VLOOKUP($FA747,STREV,LOOKUPS!E$10,0)*$FC$6+VLOOKUP($FA747,LTREV,LOOKUPS!E$9,0)*$FD$6+VLOOKUP($FA747,CFP,LOOKUPS!E$6,0)*$FE$6+VLOOKUP($FA747,EP,LOOKUPS!E$8,0)*$FF$6+VLOOKUP($FA747,BM,LOOKUPS!E$5,0)*$FG$6+VLOOKUP($FA747,DIV,LOOKUPS!E$7,0)*$FH$6++VLOOKUP($FA747,SIZE,LOOKUPS!E$11,0)*$FI$6),"",VLOOKUP($FA747,MOM,LOOKUPS!E$12,0)*$FB$6+VLOOKUP($FA747,STREV,LOOKUPS!E$10,0)*$FC$6+VLOOKUP($FA747,LTREV,LOOKUPS!E$9,0)*$FD$6+VLOOKUP($FA747,CFP,LOOKUPS!E$6,0)*$FE$6+VLOOKUP($FA747,EP,LOOKUPS!E$8,0)*$FF$6+VLOOKUP($FA747,BM,LOOKUPS!E$5,0)*$FG$6+VLOOKUP($FA747,DIV,LOOKUPS!E$7,0)*$FH$6++VLOOKUP($FA747,SIZE,LOOKUPS!E$11,0)*$FI$6)</f>
        <v>5.6154000000000002</v>
      </c>
      <c r="FE747" s="1">
        <f>IF(ISERROR(VLOOKUP($FA747,MOM,LOOKUPS!F$12,0)*$FB$6+VLOOKUP($FA747,STREV,LOOKUPS!F$10,0)*$FC$6+VLOOKUP($FA747,LTREV,LOOKUPS!F$9,0)*$FD$6+VLOOKUP($FA747,CFP,LOOKUPS!F$6,0)*$FE$6+VLOOKUP($FA747,EP,LOOKUPS!F$8,0)*$FF$6+VLOOKUP($FA747,BM,LOOKUPS!F$5,0)*$FG$6+VLOOKUP($FA747,DIV,LOOKUPS!F$7,0)*$FH$6++VLOOKUP($FA747,SIZE,LOOKUPS!F$11,0)*$FI$6),"",VLOOKUP($FA747,MOM,LOOKUPS!F$12,0)*$FB$6+VLOOKUP($FA747,STREV,LOOKUPS!F$10,0)*$FC$6+VLOOKUP($FA747,LTREV,LOOKUPS!F$9,0)*$FD$6+VLOOKUP($FA747,CFP,LOOKUPS!F$6,0)*$FE$6+VLOOKUP($FA747,EP,LOOKUPS!F$8,0)*$FF$6+VLOOKUP($FA747,BM,LOOKUPS!F$5,0)*$FG$6+VLOOKUP($FA747,DIV,LOOKUPS!F$7,0)*$FH$6++VLOOKUP($FA747,SIZE,LOOKUPS!F$11,0)*$FI$6)</f>
        <v>5.9710000000000001</v>
      </c>
      <c r="FF747" s="1">
        <f>IF(ISERROR(VLOOKUP($FA747,MOM,LOOKUPS!G$12,0)*$FB$6+VLOOKUP($FA747,STREV,LOOKUPS!G$10,0)*$FC$6+VLOOKUP($FA747,LTREV,LOOKUPS!G$9,0)*$FD$6+VLOOKUP($FA747,CFP,LOOKUPS!G$6,0)*$FE$6+VLOOKUP($FA747,EP,LOOKUPS!G$8,0)*$FF$6+VLOOKUP($FA747,BM,LOOKUPS!G$5,0)*$FG$6+VLOOKUP($FA747,DIV,LOOKUPS!G$7,0)*$FH$6++VLOOKUP($FA747,SIZE,LOOKUPS!G$11,0)*$FI$6),"",VLOOKUP($FA747,MOM,LOOKUPS!G$12,0)*$FB$6+VLOOKUP($FA747,STREV,LOOKUPS!G$10,0)*$FC$6+VLOOKUP($FA747,LTREV,LOOKUPS!G$9,0)*$FD$6+VLOOKUP($FA747,CFP,LOOKUPS!G$6,0)*$FE$6+VLOOKUP($FA747,EP,LOOKUPS!G$8,0)*$FF$6+VLOOKUP($FA747,BM,LOOKUPS!G$5,0)*$FG$6+VLOOKUP($FA747,DIV,LOOKUPS!G$7,0)*$FH$6++VLOOKUP($FA747,SIZE,LOOKUPS!G$11,0)*$FI$6)</f>
        <v>4.8424000000000005</v>
      </c>
      <c r="FG747" s="1">
        <f>IF(ISERROR(VLOOKUP($FA747,MOM,LOOKUPS!H$12,0)*$FB$6+VLOOKUP($FA747,STREV,LOOKUPS!H$10,0)*$FC$6+VLOOKUP($FA747,LTREV,LOOKUPS!H$9,0)*$FD$6+VLOOKUP($FA747,CFP,LOOKUPS!H$6,0)*$FE$6+VLOOKUP($FA747,EP,LOOKUPS!H$8,0)*$FF$6+VLOOKUP($FA747,BM,LOOKUPS!H$5,0)*$FG$6+VLOOKUP($FA747,DIV,LOOKUPS!H$7,0)*$FH$6++VLOOKUP($FA747,SIZE,LOOKUPS!H$11,0)*$FI$6),"",VLOOKUP($FA747,MOM,LOOKUPS!H$12,0)*$FB$6+VLOOKUP($FA747,STREV,LOOKUPS!H$10,0)*$FC$6+VLOOKUP($FA747,LTREV,LOOKUPS!H$9,0)*$FD$6+VLOOKUP($FA747,CFP,LOOKUPS!H$6,0)*$FE$6+VLOOKUP($FA747,EP,LOOKUPS!H$8,0)*$FF$6+VLOOKUP($FA747,BM,LOOKUPS!H$5,0)*$FG$6+VLOOKUP($FA747,DIV,LOOKUPS!H$7,0)*$FH$6++VLOOKUP($FA747,SIZE,LOOKUPS!H$11,0)*$FI$6)</f>
        <v>5.4949000000000003</v>
      </c>
      <c r="FH747" s="1">
        <f>IF(ISERROR(VLOOKUP($FA747,MOM,LOOKUPS!I$12,0)*$FB$6+VLOOKUP($FA747,STREV,LOOKUPS!I$10,0)*$FC$6+VLOOKUP($FA747,LTREV,LOOKUPS!I$9,0)*$FD$6+VLOOKUP($FA747,CFP,LOOKUPS!I$6,0)*$FE$6+VLOOKUP($FA747,EP,LOOKUPS!I$8,0)*$FF$6+VLOOKUP($FA747,BM,LOOKUPS!I$5,0)*$FG$6+VLOOKUP($FA747,DIV,LOOKUPS!I$7,0)*$FH$6++VLOOKUP($FA747,SIZE,LOOKUPS!I$11,0)*$FI$6),"",VLOOKUP($FA747,MOM,LOOKUPS!I$12,0)*$FB$6+VLOOKUP($FA747,STREV,LOOKUPS!I$10,0)*$FC$6+VLOOKUP($FA747,LTREV,LOOKUPS!I$9,0)*$FD$6+VLOOKUP($FA747,CFP,LOOKUPS!I$6,0)*$FE$6+VLOOKUP($FA747,EP,LOOKUPS!I$8,0)*$FF$6+VLOOKUP($FA747,BM,LOOKUPS!I$5,0)*$FG$6+VLOOKUP($FA747,DIV,LOOKUPS!I$7,0)*$FH$6++VLOOKUP($FA747,SIZE,LOOKUPS!I$11,0)*$FI$6)</f>
        <v>5.4691999999999998</v>
      </c>
      <c r="FI747" s="1">
        <f>IF(ISERROR(VLOOKUP($FA747,MOM,LOOKUPS!J$12,0)*$FB$6+VLOOKUP($FA747,STREV,LOOKUPS!J$10,0)*$FC$6+VLOOKUP($FA747,LTREV,LOOKUPS!J$9,0)*$FD$6+VLOOKUP($FA747,CFP,LOOKUPS!J$6,0)*$FE$6+VLOOKUP($FA747,EP,LOOKUPS!J$8,0)*$FF$6+VLOOKUP($FA747,BM,LOOKUPS!J$5,0)*$FG$6+VLOOKUP($FA747,DIV,LOOKUPS!J$7,0)*$FH$6++VLOOKUP($FA747,SIZE,LOOKUPS!J$11,0)*$FI$6),"",VLOOKUP($FA747,MOM,LOOKUPS!J$12,0)*$FB$6+VLOOKUP($FA747,STREV,LOOKUPS!J$10,0)*$FC$6+VLOOKUP($FA747,LTREV,LOOKUPS!J$9,0)*$FD$6+VLOOKUP($FA747,CFP,LOOKUPS!J$6,0)*$FE$6+VLOOKUP($FA747,EP,LOOKUPS!J$8,0)*$FF$6+VLOOKUP($FA747,BM,LOOKUPS!J$5,0)*$FG$6+VLOOKUP($FA747,DIV,LOOKUPS!J$7,0)*$FH$6++VLOOKUP($FA747,SIZE,LOOKUPS!J$11,0)*$FI$6)</f>
        <v>5.162700000000001</v>
      </c>
      <c r="FJ747" s="1">
        <f>IF(ISERROR(VLOOKUP($FA747,MOM,LOOKUPS!K$12,0)*$FB$6+VLOOKUP($FA747,STREV,LOOKUPS!K$10,0)*$FC$6+VLOOKUP($FA747,LTREV,LOOKUPS!K$9,0)*$FD$6+VLOOKUP($FA747,CFP,LOOKUPS!K$6,0)*$FE$6+VLOOKUP($FA747,EP,LOOKUPS!K$8,0)*$FF$6+VLOOKUP($FA747,BM,LOOKUPS!K$5,0)*$FG$6+VLOOKUP($FA747,DIV,LOOKUPS!K$7,0)*$FH$6++VLOOKUP($FA747,SIZE,LOOKUPS!K$11,0)*$FI$6),"",VLOOKUP($FA747,MOM,LOOKUPS!K$12,0)*$FB$6+VLOOKUP($FA747,STREV,LOOKUPS!K$10,0)*$FC$6+VLOOKUP($FA747,LTREV,LOOKUPS!K$9,0)*$FD$6+VLOOKUP($FA747,CFP,LOOKUPS!K$6,0)*$FE$6+VLOOKUP($FA747,EP,LOOKUPS!K$8,0)*$FF$6+VLOOKUP($FA747,BM,LOOKUPS!K$5,0)*$FG$6+VLOOKUP($FA747,DIV,LOOKUPS!K$7,0)*$FH$6++VLOOKUP($FA747,SIZE,LOOKUPS!K$11,0)*$FI$6)</f>
        <v>5.0380000000000003</v>
      </c>
      <c r="FK747" s="1">
        <f>IF(ISERROR(VLOOKUP($FA747,MOM,LOOKUPS!L$12,0)*$FB$6+VLOOKUP($FA747,STREV,LOOKUPS!L$10,0)*$FC$6+VLOOKUP($FA747,LTREV,LOOKUPS!L$9,0)*$FD$6+VLOOKUP($FA747,CFP,LOOKUPS!L$6,0)*$FE$6+VLOOKUP($FA747,EP,LOOKUPS!L$8,0)*$FF$6+VLOOKUP($FA747,BM,LOOKUPS!L$5,0)*$FG$6+VLOOKUP($FA747,DIV,LOOKUPS!L$7,0)*$FH$6++VLOOKUP($FA747,SIZE,LOOKUPS!L$11,0)*$FI$6),"",VLOOKUP($FA747,MOM,LOOKUPS!L$12,0)*$FB$6+VLOOKUP($FA747,STREV,LOOKUPS!L$10,0)*$FC$6+VLOOKUP($FA747,LTREV,LOOKUPS!L$9,0)*$FD$6+VLOOKUP($FA747,CFP,LOOKUPS!L$6,0)*$FE$6+VLOOKUP($FA747,EP,LOOKUPS!L$8,0)*$FF$6+VLOOKUP($FA747,BM,LOOKUPS!L$5,0)*$FG$6+VLOOKUP($FA747,DIV,LOOKUPS!L$7,0)*$FH$6++VLOOKUP($FA747,SIZE,LOOKUPS!L$11,0)*$FI$6)</f>
        <v>5.1245000000000003</v>
      </c>
    </row>
    <row r="748" spans="1:167" x14ac:dyDescent="0.3">
      <c r="A748" s="1">
        <v>198807</v>
      </c>
      <c r="B748" s="1">
        <v>1.02</v>
      </c>
      <c r="C748" s="1">
        <v>-0.9</v>
      </c>
      <c r="D748" s="1">
        <v>-0.31</v>
      </c>
      <c r="E748" s="1">
        <v>-0.71</v>
      </c>
      <c r="F748" s="1">
        <v>-0.47</v>
      </c>
      <c r="G748" s="1">
        <v>-0.27</v>
      </c>
      <c r="H748" s="1">
        <v>-0.93</v>
      </c>
      <c r="I748" s="1">
        <v>0.83</v>
      </c>
      <c r="J748" s="1">
        <v>-0.06</v>
      </c>
      <c r="K748" s="1">
        <v>-0.26</v>
      </c>
      <c r="M748" s="1">
        <v>198708</v>
      </c>
      <c r="N748" s="1">
        <v>1.19</v>
      </c>
      <c r="O748" s="1">
        <v>2.73</v>
      </c>
      <c r="P748" s="1">
        <v>1.7</v>
      </c>
      <c r="Q748" s="1">
        <v>4.24</v>
      </c>
      <c r="R748" s="1">
        <v>2.78</v>
      </c>
      <c r="S748" s="1">
        <v>1.19</v>
      </c>
      <c r="T748" s="1">
        <v>2.44</v>
      </c>
      <c r="U748" s="1">
        <v>2.5499999999999998</v>
      </c>
      <c r="V748" s="1">
        <v>1.53</v>
      </c>
      <c r="W748" s="1">
        <v>-1.4</v>
      </c>
      <c r="Y748" s="1">
        <v>199207</v>
      </c>
      <c r="Z748" s="1">
        <v>1.89</v>
      </c>
      <c r="AA748" s="1">
        <v>4.59</v>
      </c>
      <c r="AB748" s="1">
        <v>3.66</v>
      </c>
      <c r="AC748" s="1">
        <v>2.95</v>
      </c>
      <c r="AD748" s="1">
        <v>3.75</v>
      </c>
      <c r="AE748" s="1">
        <v>3.35</v>
      </c>
      <c r="AF748" s="1">
        <v>3.35</v>
      </c>
      <c r="AG748" s="1">
        <v>2.7</v>
      </c>
      <c r="AH748" s="1">
        <v>4.3</v>
      </c>
      <c r="AI748" s="1">
        <v>2.19</v>
      </c>
      <c r="AK748">
        <v>201301</v>
      </c>
      <c r="AL748">
        <v>9.48</v>
      </c>
      <c r="AM748">
        <v>6.27</v>
      </c>
      <c r="AN748">
        <v>6.37</v>
      </c>
      <c r="AO748">
        <v>7.72</v>
      </c>
      <c r="AP748">
        <v>6.57</v>
      </c>
      <c r="AQ748">
        <v>5.84</v>
      </c>
      <c r="AR748">
        <v>6.01</v>
      </c>
      <c r="AS748">
        <v>7.15</v>
      </c>
      <c r="AT748">
        <v>8.01</v>
      </c>
      <c r="AU748">
        <v>6.68</v>
      </c>
      <c r="AV748">
        <v>6.44</v>
      </c>
      <c r="AW748">
        <v>5.46</v>
      </c>
      <c r="AX748">
        <v>6.24</v>
      </c>
      <c r="AY748">
        <v>6</v>
      </c>
      <c r="AZ748">
        <v>6.03</v>
      </c>
      <c r="BA748">
        <v>7.23</v>
      </c>
      <c r="BB748">
        <v>7.07</v>
      </c>
      <c r="BC748">
        <v>6.87</v>
      </c>
      <c r="BD748">
        <v>8.94</v>
      </c>
      <c r="BF748" s="1">
        <v>201301</v>
      </c>
      <c r="BG748" s="1">
        <v>9.34</v>
      </c>
      <c r="BH748" s="1">
        <v>6.2</v>
      </c>
      <c r="BI748" s="1">
        <v>5.85</v>
      </c>
      <c r="BJ748" s="1">
        <v>8</v>
      </c>
      <c r="BK748" s="1">
        <v>6.01</v>
      </c>
      <c r="BL748" s="1">
        <v>5.97</v>
      </c>
      <c r="BM748" s="1">
        <v>6.04</v>
      </c>
      <c r="BN748" s="1">
        <v>6.47</v>
      </c>
      <c r="BO748" s="1">
        <v>8.5299999999999994</v>
      </c>
      <c r="BP748" s="1">
        <v>6.21</v>
      </c>
      <c r="BQ748" s="1">
        <v>5.74</v>
      </c>
      <c r="BR748" s="1">
        <v>6.73</v>
      </c>
      <c r="BS748" s="1">
        <v>5.18</v>
      </c>
      <c r="BT748" s="1">
        <v>6.29</v>
      </c>
      <c r="BU748" s="1">
        <v>5.8</v>
      </c>
      <c r="BV748" s="1">
        <v>6.12</v>
      </c>
      <c r="BW748" s="1">
        <v>6.81</v>
      </c>
      <c r="BX748" s="1">
        <v>7.15</v>
      </c>
      <c r="BY748" s="1">
        <v>9.68</v>
      </c>
      <c r="CA748" s="1">
        <v>198801</v>
      </c>
      <c r="CB748" s="1">
        <v>11.91</v>
      </c>
      <c r="CC748" s="1">
        <v>7.9</v>
      </c>
      <c r="CD748" s="1">
        <v>6.9</v>
      </c>
      <c r="CE748" s="1">
        <v>8.14</v>
      </c>
      <c r="CF748" s="1">
        <v>7.86</v>
      </c>
      <c r="CG748" s="1">
        <v>7.69</v>
      </c>
      <c r="CH748" s="1">
        <v>7.08</v>
      </c>
      <c r="CI748" s="1">
        <v>6.5</v>
      </c>
      <c r="CJ748" s="1">
        <v>8.39</v>
      </c>
      <c r="CK748" s="1">
        <v>8.35</v>
      </c>
      <c r="CL748" s="1">
        <v>6.83</v>
      </c>
      <c r="CM748" s="1">
        <v>8.07</v>
      </c>
      <c r="CN748" s="1">
        <v>7.32</v>
      </c>
      <c r="CO748" s="1">
        <v>6.09</v>
      </c>
      <c r="CP748" s="1">
        <v>7.97</v>
      </c>
      <c r="CQ748" s="1">
        <v>5.91</v>
      </c>
      <c r="CR748" s="1">
        <v>7.23</v>
      </c>
      <c r="CS748" s="1">
        <v>6.59</v>
      </c>
      <c r="CT748" s="1">
        <v>9.75</v>
      </c>
      <c r="CV748" s="1">
        <v>198901</v>
      </c>
      <c r="CW748" s="1">
        <v>7.46</v>
      </c>
      <c r="CX748" s="1">
        <v>4.87</v>
      </c>
      <c r="CY748" s="1">
        <v>5.08</v>
      </c>
      <c r="CZ748" s="1">
        <v>3.93</v>
      </c>
      <c r="DA748" s="1">
        <v>4.8499999999999996</v>
      </c>
      <c r="DB748" s="1">
        <v>5.24</v>
      </c>
      <c r="DC748" s="1">
        <v>5.18</v>
      </c>
      <c r="DD748" s="1">
        <v>3.89</v>
      </c>
      <c r="DE748" s="1">
        <v>4.43</v>
      </c>
      <c r="DF748" s="1">
        <v>4.76</v>
      </c>
      <c r="DG748" s="1">
        <v>4.95</v>
      </c>
      <c r="DH748" s="1">
        <v>4.92</v>
      </c>
      <c r="DI748" s="1">
        <v>5.56</v>
      </c>
      <c r="DJ748" s="1">
        <v>4.74</v>
      </c>
      <c r="DK748" s="1">
        <v>5.69</v>
      </c>
      <c r="DL748" s="1">
        <v>4.4800000000000004</v>
      </c>
      <c r="DM748" s="1">
        <v>3.29</v>
      </c>
      <c r="DN748" s="1">
        <v>4.72</v>
      </c>
      <c r="DO748" s="1">
        <v>4.0599999999999996</v>
      </c>
      <c r="DQ748" s="1">
        <v>198801</v>
      </c>
      <c r="DR748" s="1">
        <v>-99.99</v>
      </c>
      <c r="DS748" s="1">
        <v>9.06</v>
      </c>
      <c r="DT748" s="1">
        <v>4.57</v>
      </c>
      <c r="DU748" s="1">
        <v>5.61</v>
      </c>
      <c r="DV748" s="1">
        <v>9.36</v>
      </c>
      <c r="DW748" s="1">
        <v>5.27</v>
      </c>
      <c r="DX748" s="1">
        <v>4.8899999999999997</v>
      </c>
      <c r="DY748" s="1">
        <v>4.33</v>
      </c>
      <c r="DZ748" s="1">
        <v>5.94</v>
      </c>
      <c r="EA748" s="1">
        <v>10</v>
      </c>
      <c r="EB748" s="1">
        <v>6.23</v>
      </c>
      <c r="EC748" s="1">
        <v>5.89</v>
      </c>
      <c r="ED748" s="1">
        <v>4.51</v>
      </c>
      <c r="EE748" s="1">
        <v>4.4000000000000004</v>
      </c>
      <c r="EF748" s="1">
        <v>5.56</v>
      </c>
      <c r="EG748" s="1">
        <v>3.76</v>
      </c>
      <c r="EH748" s="1">
        <v>4.9800000000000004</v>
      </c>
      <c r="EI748" s="1">
        <v>6.32</v>
      </c>
      <c r="EJ748" s="1">
        <v>5.51</v>
      </c>
      <c r="EL748">
        <v>198801</v>
      </c>
      <c r="EM748">
        <v>4.21</v>
      </c>
      <c r="EN748">
        <v>-0.78</v>
      </c>
      <c r="EO748">
        <v>4.99</v>
      </c>
      <c r="EP748">
        <v>0.28999999999999998</v>
      </c>
      <c r="ER748" s="1">
        <v>198807</v>
      </c>
      <c r="ES748" s="1">
        <v>0.63</v>
      </c>
      <c r="EU748" s="1">
        <v>198708</v>
      </c>
      <c r="EV748" s="1">
        <v>2.5299999999999998</v>
      </c>
      <c r="EX748" s="1">
        <v>199207</v>
      </c>
      <c r="EY748" s="1">
        <v>-1.3</v>
      </c>
      <c r="FA748" s="1">
        <v>198807</v>
      </c>
      <c r="FB748" s="1">
        <f>IF(ISERROR(VLOOKUP($FA748,MOM,LOOKUPS!C$12,0)*$FB$6+VLOOKUP($FA748,STREV,LOOKUPS!C$10,0)*$FC$6+VLOOKUP($FA748,LTREV,LOOKUPS!C$9,0)*$FD$6+VLOOKUP($FA748,CFP,LOOKUPS!C$6,0)*$FE$6+VLOOKUP($FA748,EP,LOOKUPS!C$8,0)*$FF$6+VLOOKUP($FA748,BM,LOOKUPS!C$5,0)*$FG$6+VLOOKUP($FA748,DIV,LOOKUPS!C$7,0)*$FH$6++VLOOKUP($FA748,SIZE,LOOKUPS!C$11,0)*$FI$6),"",VLOOKUP($FA748,MOM,LOOKUPS!C$12,0)*$FB$6+VLOOKUP($FA748,STREV,LOOKUPS!C$10,0)*$FC$6+VLOOKUP($FA748,LTREV,LOOKUPS!C$9,0)*$FD$6+VLOOKUP($FA748,CFP,LOOKUPS!C$6,0)*$FE$6+VLOOKUP($FA748,EP,LOOKUPS!C$8,0)*$FF$6+VLOOKUP($FA748,BM,LOOKUPS!C$5,0)*$FG$6+VLOOKUP($FA748,DIV,LOOKUPS!C$7,0)*$FH$6++VLOOKUP($FA748,SIZE,LOOKUPS!C$11,0)*$FI$6)</f>
        <v>-0.48009999999999997</v>
      </c>
      <c r="FC748" s="1">
        <f>IF(ISERROR(VLOOKUP($FA748,MOM,LOOKUPS!D$12,0)*$FB$6+VLOOKUP($FA748,STREV,LOOKUPS!D$10,0)*$FC$6+VLOOKUP($FA748,LTREV,LOOKUPS!D$9,0)*$FD$6+VLOOKUP($FA748,CFP,LOOKUPS!D$6,0)*$FE$6+VLOOKUP($FA748,EP,LOOKUPS!D$8,0)*$FF$6+VLOOKUP($FA748,BM,LOOKUPS!D$5,0)*$FG$6+VLOOKUP($FA748,DIV,LOOKUPS!D$7,0)*$FH$6++VLOOKUP($FA748,SIZE,LOOKUPS!D$11,0)*$FI$6),"",VLOOKUP($FA748,MOM,LOOKUPS!D$12,0)*$FB$6+VLOOKUP($FA748,STREV,LOOKUPS!D$10,0)*$FC$6+VLOOKUP($FA748,LTREV,LOOKUPS!D$9,0)*$FD$6+VLOOKUP($FA748,CFP,LOOKUPS!D$6,0)*$FE$6+VLOOKUP($FA748,EP,LOOKUPS!D$8,0)*$FF$6+VLOOKUP($FA748,BM,LOOKUPS!D$5,0)*$FG$6+VLOOKUP($FA748,DIV,LOOKUPS!D$7,0)*$FH$6++VLOOKUP($FA748,SIZE,LOOKUPS!D$11,0)*$FI$6)</f>
        <v>-1.1169</v>
      </c>
      <c r="FD748" s="1">
        <f>IF(ISERROR(VLOOKUP($FA748,MOM,LOOKUPS!E$12,0)*$FB$6+VLOOKUP($FA748,STREV,LOOKUPS!E$10,0)*$FC$6+VLOOKUP($FA748,LTREV,LOOKUPS!E$9,0)*$FD$6+VLOOKUP($FA748,CFP,LOOKUPS!E$6,0)*$FE$6+VLOOKUP($FA748,EP,LOOKUPS!E$8,0)*$FF$6+VLOOKUP($FA748,BM,LOOKUPS!E$5,0)*$FG$6+VLOOKUP($FA748,DIV,LOOKUPS!E$7,0)*$FH$6++VLOOKUP($FA748,SIZE,LOOKUPS!E$11,0)*$FI$6),"",VLOOKUP($FA748,MOM,LOOKUPS!E$12,0)*$FB$6+VLOOKUP($FA748,STREV,LOOKUPS!E$10,0)*$FC$6+VLOOKUP($FA748,LTREV,LOOKUPS!E$9,0)*$FD$6+VLOOKUP($FA748,CFP,LOOKUPS!E$6,0)*$FE$6+VLOOKUP($FA748,EP,LOOKUPS!E$8,0)*$FF$6+VLOOKUP($FA748,BM,LOOKUPS!E$5,0)*$FG$6+VLOOKUP($FA748,DIV,LOOKUPS!E$7,0)*$FH$6++VLOOKUP($FA748,SIZE,LOOKUPS!E$11,0)*$FI$6)</f>
        <v>-0.31820000000000004</v>
      </c>
      <c r="FE748" s="1">
        <f>IF(ISERROR(VLOOKUP($FA748,MOM,LOOKUPS!F$12,0)*$FB$6+VLOOKUP($FA748,STREV,LOOKUPS!F$10,0)*$FC$6+VLOOKUP($FA748,LTREV,LOOKUPS!F$9,0)*$FD$6+VLOOKUP($FA748,CFP,LOOKUPS!F$6,0)*$FE$6+VLOOKUP($FA748,EP,LOOKUPS!F$8,0)*$FF$6+VLOOKUP($FA748,BM,LOOKUPS!F$5,0)*$FG$6+VLOOKUP($FA748,DIV,LOOKUPS!F$7,0)*$FH$6++VLOOKUP($FA748,SIZE,LOOKUPS!F$11,0)*$FI$6),"",VLOOKUP($FA748,MOM,LOOKUPS!F$12,0)*$FB$6+VLOOKUP($FA748,STREV,LOOKUPS!F$10,0)*$FC$6+VLOOKUP($FA748,LTREV,LOOKUPS!F$9,0)*$FD$6+VLOOKUP($FA748,CFP,LOOKUPS!F$6,0)*$FE$6+VLOOKUP($FA748,EP,LOOKUPS!F$8,0)*$FF$6+VLOOKUP($FA748,BM,LOOKUPS!F$5,0)*$FG$6+VLOOKUP($FA748,DIV,LOOKUPS!F$7,0)*$FH$6++VLOOKUP($FA748,SIZE,LOOKUPS!F$11,0)*$FI$6)</f>
        <v>-0.4713</v>
      </c>
      <c r="FF748" s="1">
        <f>IF(ISERROR(VLOOKUP($FA748,MOM,LOOKUPS!G$12,0)*$FB$6+VLOOKUP($FA748,STREV,LOOKUPS!G$10,0)*$FC$6+VLOOKUP($FA748,LTREV,LOOKUPS!G$9,0)*$FD$6+VLOOKUP($FA748,CFP,LOOKUPS!G$6,0)*$FE$6+VLOOKUP($FA748,EP,LOOKUPS!G$8,0)*$FF$6+VLOOKUP($FA748,BM,LOOKUPS!G$5,0)*$FG$6+VLOOKUP($FA748,DIV,LOOKUPS!G$7,0)*$FH$6++VLOOKUP($FA748,SIZE,LOOKUPS!G$11,0)*$FI$6),"",VLOOKUP($FA748,MOM,LOOKUPS!G$12,0)*$FB$6+VLOOKUP($FA748,STREV,LOOKUPS!G$10,0)*$FC$6+VLOOKUP($FA748,LTREV,LOOKUPS!G$9,0)*$FD$6+VLOOKUP($FA748,CFP,LOOKUPS!G$6,0)*$FE$6+VLOOKUP($FA748,EP,LOOKUPS!G$8,0)*$FF$6+VLOOKUP($FA748,BM,LOOKUPS!G$5,0)*$FG$6+VLOOKUP($FA748,DIV,LOOKUPS!G$7,0)*$FH$6++VLOOKUP($FA748,SIZE,LOOKUPS!G$11,0)*$FI$6)</f>
        <v>-0.40989999999999999</v>
      </c>
      <c r="FG748" s="1">
        <f>IF(ISERROR(VLOOKUP($FA748,MOM,LOOKUPS!H$12,0)*$FB$6+VLOOKUP($FA748,STREV,LOOKUPS!H$10,0)*$FC$6+VLOOKUP($FA748,LTREV,LOOKUPS!H$9,0)*$FD$6+VLOOKUP($FA748,CFP,LOOKUPS!H$6,0)*$FE$6+VLOOKUP($FA748,EP,LOOKUPS!H$8,0)*$FF$6+VLOOKUP($FA748,BM,LOOKUPS!H$5,0)*$FG$6+VLOOKUP($FA748,DIV,LOOKUPS!H$7,0)*$FH$6++VLOOKUP($FA748,SIZE,LOOKUPS!H$11,0)*$FI$6),"",VLOOKUP($FA748,MOM,LOOKUPS!H$12,0)*$FB$6+VLOOKUP($FA748,STREV,LOOKUPS!H$10,0)*$FC$6+VLOOKUP($FA748,LTREV,LOOKUPS!H$9,0)*$FD$6+VLOOKUP($FA748,CFP,LOOKUPS!H$6,0)*$FE$6+VLOOKUP($FA748,EP,LOOKUPS!H$8,0)*$FF$6+VLOOKUP($FA748,BM,LOOKUPS!H$5,0)*$FG$6+VLOOKUP($FA748,DIV,LOOKUPS!H$7,0)*$FH$6++VLOOKUP($FA748,SIZE,LOOKUPS!H$11,0)*$FI$6)</f>
        <v>9.5700000000000021E-2</v>
      </c>
      <c r="FH748" s="1">
        <f>IF(ISERROR(VLOOKUP($FA748,MOM,LOOKUPS!I$12,0)*$FB$6+VLOOKUP($FA748,STREV,LOOKUPS!I$10,0)*$FC$6+VLOOKUP($FA748,LTREV,LOOKUPS!I$9,0)*$FD$6+VLOOKUP($FA748,CFP,LOOKUPS!I$6,0)*$FE$6+VLOOKUP($FA748,EP,LOOKUPS!I$8,0)*$FF$6+VLOOKUP($FA748,BM,LOOKUPS!I$5,0)*$FG$6+VLOOKUP($FA748,DIV,LOOKUPS!I$7,0)*$FH$6++VLOOKUP($FA748,SIZE,LOOKUPS!I$11,0)*$FI$6),"",VLOOKUP($FA748,MOM,LOOKUPS!I$12,0)*$FB$6+VLOOKUP($FA748,STREV,LOOKUPS!I$10,0)*$FC$6+VLOOKUP($FA748,LTREV,LOOKUPS!I$9,0)*$FD$6+VLOOKUP($FA748,CFP,LOOKUPS!I$6,0)*$FE$6+VLOOKUP($FA748,EP,LOOKUPS!I$8,0)*$FF$6+VLOOKUP($FA748,BM,LOOKUPS!I$5,0)*$FG$6+VLOOKUP($FA748,DIV,LOOKUPS!I$7,0)*$FH$6++VLOOKUP($FA748,SIZE,LOOKUPS!I$11,0)*$FI$6)</f>
        <v>0.45120000000000005</v>
      </c>
      <c r="FI748" s="1">
        <f>IF(ISERROR(VLOOKUP($FA748,MOM,LOOKUPS!J$12,0)*$FB$6+VLOOKUP($FA748,STREV,LOOKUPS!J$10,0)*$FC$6+VLOOKUP($FA748,LTREV,LOOKUPS!J$9,0)*$FD$6+VLOOKUP($FA748,CFP,LOOKUPS!J$6,0)*$FE$6+VLOOKUP($FA748,EP,LOOKUPS!J$8,0)*$FF$6+VLOOKUP($FA748,BM,LOOKUPS!J$5,0)*$FG$6+VLOOKUP($FA748,DIV,LOOKUPS!J$7,0)*$FH$6++VLOOKUP($FA748,SIZE,LOOKUPS!J$11,0)*$FI$6),"",VLOOKUP($FA748,MOM,LOOKUPS!J$12,0)*$FB$6+VLOOKUP($FA748,STREV,LOOKUPS!J$10,0)*$FC$6+VLOOKUP($FA748,LTREV,LOOKUPS!J$9,0)*$FD$6+VLOOKUP($FA748,CFP,LOOKUPS!J$6,0)*$FE$6+VLOOKUP($FA748,EP,LOOKUPS!J$8,0)*$FF$6+VLOOKUP($FA748,BM,LOOKUPS!J$5,0)*$FG$6+VLOOKUP($FA748,DIV,LOOKUPS!J$7,0)*$FH$6++VLOOKUP($FA748,SIZE,LOOKUPS!J$11,0)*$FI$6)</f>
        <v>0.26519999999999999</v>
      </c>
      <c r="FJ748" s="1">
        <f>IF(ISERROR(VLOOKUP($FA748,MOM,LOOKUPS!K$12,0)*$FB$6+VLOOKUP($FA748,STREV,LOOKUPS!K$10,0)*$FC$6+VLOOKUP($FA748,LTREV,LOOKUPS!K$9,0)*$FD$6+VLOOKUP($FA748,CFP,LOOKUPS!K$6,0)*$FE$6+VLOOKUP($FA748,EP,LOOKUPS!K$8,0)*$FF$6+VLOOKUP($FA748,BM,LOOKUPS!K$5,0)*$FG$6+VLOOKUP($FA748,DIV,LOOKUPS!K$7,0)*$FH$6++VLOOKUP($FA748,SIZE,LOOKUPS!K$11,0)*$FI$6),"",VLOOKUP($FA748,MOM,LOOKUPS!K$12,0)*$FB$6+VLOOKUP($FA748,STREV,LOOKUPS!K$10,0)*$FC$6+VLOOKUP($FA748,LTREV,LOOKUPS!K$9,0)*$FD$6+VLOOKUP($FA748,CFP,LOOKUPS!K$6,0)*$FE$6+VLOOKUP($FA748,EP,LOOKUPS!K$8,0)*$FF$6+VLOOKUP($FA748,BM,LOOKUPS!K$5,0)*$FG$6+VLOOKUP($FA748,DIV,LOOKUPS!K$7,0)*$FH$6++VLOOKUP($FA748,SIZE,LOOKUPS!K$11,0)*$FI$6)</f>
        <v>0.22960000000000003</v>
      </c>
      <c r="FK748" s="1">
        <f>IF(ISERROR(VLOOKUP($FA748,MOM,LOOKUPS!L$12,0)*$FB$6+VLOOKUP($FA748,STREV,LOOKUPS!L$10,0)*$FC$6+VLOOKUP($FA748,LTREV,LOOKUPS!L$9,0)*$FD$6+VLOOKUP($FA748,CFP,LOOKUPS!L$6,0)*$FE$6+VLOOKUP($FA748,EP,LOOKUPS!L$8,0)*$FF$6+VLOOKUP($FA748,BM,LOOKUPS!L$5,0)*$FG$6+VLOOKUP($FA748,DIV,LOOKUPS!L$7,0)*$FH$6++VLOOKUP($FA748,SIZE,LOOKUPS!L$11,0)*$FI$6),"",VLOOKUP($FA748,MOM,LOOKUPS!L$12,0)*$FB$6+VLOOKUP($FA748,STREV,LOOKUPS!L$10,0)*$FC$6+VLOOKUP($FA748,LTREV,LOOKUPS!L$9,0)*$FD$6+VLOOKUP($FA748,CFP,LOOKUPS!L$6,0)*$FE$6+VLOOKUP($FA748,EP,LOOKUPS!L$8,0)*$FF$6+VLOOKUP($FA748,BM,LOOKUPS!L$5,0)*$FG$6+VLOOKUP($FA748,DIV,LOOKUPS!L$7,0)*$FH$6++VLOOKUP($FA748,SIZE,LOOKUPS!L$11,0)*$FI$6)</f>
        <v>0.26390000000000002</v>
      </c>
    </row>
    <row r="749" spans="1:167" x14ac:dyDescent="0.3">
      <c r="A749" s="1">
        <v>198808</v>
      </c>
      <c r="B749" s="1">
        <v>-3.16</v>
      </c>
      <c r="C749" s="1">
        <v>-2.37</v>
      </c>
      <c r="D749" s="1">
        <v>-2.0099999999999998</v>
      </c>
      <c r="E749" s="1">
        <v>-2.19</v>
      </c>
      <c r="F749" s="1">
        <v>-1.74</v>
      </c>
      <c r="G749" s="1">
        <v>-1.31</v>
      </c>
      <c r="H749" s="1">
        <v>-2.23</v>
      </c>
      <c r="I749" s="1">
        <v>-1.77</v>
      </c>
      <c r="J749" s="1">
        <v>-2.2400000000000002</v>
      </c>
      <c r="K749" s="1">
        <v>-2.11</v>
      </c>
      <c r="M749" s="1">
        <v>198709</v>
      </c>
      <c r="N749" s="1">
        <v>-1.59</v>
      </c>
      <c r="O749" s="1">
        <v>-1.75</v>
      </c>
      <c r="P749" s="1">
        <v>-1.67</v>
      </c>
      <c r="Q749" s="1">
        <v>-1.29</v>
      </c>
      <c r="R749" s="1">
        <v>-0.44</v>
      </c>
      <c r="S749" s="1">
        <v>-1.69</v>
      </c>
      <c r="T749" s="1">
        <v>-1</v>
      </c>
      <c r="U749" s="1">
        <v>-1.04</v>
      </c>
      <c r="V749" s="1">
        <v>-1.77</v>
      </c>
      <c r="W749" s="1">
        <v>-3.02</v>
      </c>
      <c r="Y749" s="1">
        <v>199208</v>
      </c>
      <c r="Z749" s="1">
        <v>-5.27</v>
      </c>
      <c r="AA749" s="1">
        <v>-3.23</v>
      </c>
      <c r="AB749" s="1">
        <v>-2.87</v>
      </c>
      <c r="AC749" s="1">
        <v>-1.77</v>
      </c>
      <c r="AD749" s="1">
        <v>-1.83</v>
      </c>
      <c r="AE749" s="1">
        <v>-2.09</v>
      </c>
      <c r="AF749" s="1">
        <v>-1.52</v>
      </c>
      <c r="AG749" s="1">
        <v>-0.82</v>
      </c>
      <c r="AH749" s="1">
        <v>-0.26</v>
      </c>
      <c r="AI749" s="1">
        <v>-1.91</v>
      </c>
      <c r="AK749">
        <v>201302</v>
      </c>
      <c r="AL749">
        <v>0.32</v>
      </c>
      <c r="AM749">
        <v>1.1200000000000001</v>
      </c>
      <c r="AN749">
        <v>1.47</v>
      </c>
      <c r="AO749">
        <v>1.07</v>
      </c>
      <c r="AP749">
        <v>1.1200000000000001</v>
      </c>
      <c r="AQ749">
        <v>1.0900000000000001</v>
      </c>
      <c r="AR749">
        <v>1.87</v>
      </c>
      <c r="AS749">
        <v>1.28</v>
      </c>
      <c r="AT749">
        <v>0.93</v>
      </c>
      <c r="AU749">
        <v>0.52</v>
      </c>
      <c r="AV749">
        <v>1.85</v>
      </c>
      <c r="AW749">
        <v>1.1299999999999999</v>
      </c>
      <c r="AX749">
        <v>1.05</v>
      </c>
      <c r="AY749">
        <v>1.58</v>
      </c>
      <c r="AZ749">
        <v>2.16</v>
      </c>
      <c r="BA749">
        <v>1.17</v>
      </c>
      <c r="BB749">
        <v>1.39</v>
      </c>
      <c r="BC749">
        <v>0.83</v>
      </c>
      <c r="BD749">
        <v>1</v>
      </c>
      <c r="BF749" s="1">
        <v>201302</v>
      </c>
      <c r="BG749" s="1">
        <v>0.43</v>
      </c>
      <c r="BH749" s="1">
        <v>0.91</v>
      </c>
      <c r="BI749" s="1">
        <v>1.34</v>
      </c>
      <c r="BJ749" s="1">
        <v>1.47</v>
      </c>
      <c r="BK749" s="1">
        <v>0.78</v>
      </c>
      <c r="BL749" s="1">
        <v>1.24</v>
      </c>
      <c r="BM749" s="1">
        <v>1.62</v>
      </c>
      <c r="BN749" s="1">
        <v>0.93</v>
      </c>
      <c r="BO749" s="1">
        <v>1.75</v>
      </c>
      <c r="BP749" s="1">
        <v>1.66</v>
      </c>
      <c r="BQ749" s="1">
        <v>-0.43</v>
      </c>
      <c r="BR749" s="1">
        <v>1.28</v>
      </c>
      <c r="BS749" s="1">
        <v>1.19</v>
      </c>
      <c r="BT749" s="1">
        <v>1.85</v>
      </c>
      <c r="BU749" s="1">
        <v>1.39</v>
      </c>
      <c r="BV749" s="1">
        <v>1</v>
      </c>
      <c r="BW749" s="1">
        <v>0.86</v>
      </c>
      <c r="BX749" s="1">
        <v>1.4</v>
      </c>
      <c r="BY749" s="1">
        <v>2.0299999999999998</v>
      </c>
      <c r="CA749" s="1">
        <v>198802</v>
      </c>
      <c r="CB749" s="1">
        <v>5.96</v>
      </c>
      <c r="CC749" s="1">
        <v>6.9</v>
      </c>
      <c r="CD749" s="1">
        <v>7.39</v>
      </c>
      <c r="CE749" s="1">
        <v>6.32</v>
      </c>
      <c r="CF749" s="1">
        <v>6.54</v>
      </c>
      <c r="CG749" s="1">
        <v>8.73</v>
      </c>
      <c r="CH749" s="1">
        <v>6.73</v>
      </c>
      <c r="CI749" s="1">
        <v>6.92</v>
      </c>
      <c r="CJ749" s="1">
        <v>6.07</v>
      </c>
      <c r="CK749" s="1">
        <v>6.3</v>
      </c>
      <c r="CL749" s="1">
        <v>7.03</v>
      </c>
      <c r="CM749" s="1">
        <v>8.2100000000000009</v>
      </c>
      <c r="CN749" s="1">
        <v>9.23</v>
      </c>
      <c r="CO749" s="1">
        <v>7</v>
      </c>
      <c r="CP749" s="1">
        <v>6.49</v>
      </c>
      <c r="CQ749" s="1">
        <v>6.69</v>
      </c>
      <c r="CR749" s="1">
        <v>7.2</v>
      </c>
      <c r="CS749" s="1">
        <v>7.07</v>
      </c>
      <c r="CT749" s="1">
        <v>5.33</v>
      </c>
      <c r="CV749" s="1">
        <v>198902</v>
      </c>
      <c r="CW749" s="1">
        <v>0.47</v>
      </c>
      <c r="CX749" s="1">
        <v>0.36</v>
      </c>
      <c r="CY749" s="1">
        <v>0.73</v>
      </c>
      <c r="CZ749" s="1">
        <v>0.22</v>
      </c>
      <c r="DA749" s="1">
        <v>0.81</v>
      </c>
      <c r="DB749" s="1">
        <v>-0.49</v>
      </c>
      <c r="DC749" s="1">
        <v>0.74</v>
      </c>
      <c r="DD749" s="1">
        <v>1.27</v>
      </c>
      <c r="DE749" s="1">
        <v>-0.42</v>
      </c>
      <c r="DF749" s="1">
        <v>0.89</v>
      </c>
      <c r="DG749" s="1">
        <v>0.74</v>
      </c>
      <c r="DH749" s="1">
        <v>-0.7</v>
      </c>
      <c r="DI749" s="1">
        <v>-0.26</v>
      </c>
      <c r="DJ749" s="1">
        <v>0.61</v>
      </c>
      <c r="DK749" s="1">
        <v>0.89</v>
      </c>
      <c r="DL749" s="1">
        <v>1.53</v>
      </c>
      <c r="DM749" s="1">
        <v>1.02</v>
      </c>
      <c r="DN749" s="1">
        <v>-0.13</v>
      </c>
      <c r="DO749" s="1">
        <v>-0.79</v>
      </c>
      <c r="DQ749" s="1">
        <v>198802</v>
      </c>
      <c r="DR749" s="1">
        <v>-99.99</v>
      </c>
      <c r="DS749" s="1">
        <v>5.93</v>
      </c>
      <c r="DT749" s="1">
        <v>8.99</v>
      </c>
      <c r="DU749" s="1">
        <v>6.23</v>
      </c>
      <c r="DV749" s="1">
        <v>5.8</v>
      </c>
      <c r="DW749" s="1">
        <v>8.5500000000000007</v>
      </c>
      <c r="DX749" s="1">
        <v>8.6</v>
      </c>
      <c r="DY749" s="1">
        <v>8.24</v>
      </c>
      <c r="DZ749" s="1">
        <v>5.05</v>
      </c>
      <c r="EA749" s="1">
        <v>5.51</v>
      </c>
      <c r="EB749" s="1">
        <v>7.25</v>
      </c>
      <c r="EC749" s="1">
        <v>7.29</v>
      </c>
      <c r="ED749" s="1">
        <v>10.09</v>
      </c>
      <c r="EE749" s="1">
        <v>8.9600000000000009</v>
      </c>
      <c r="EF749" s="1">
        <v>8.1199999999999992</v>
      </c>
      <c r="EG749" s="1">
        <v>8.02</v>
      </c>
      <c r="EH749" s="1">
        <v>8.5</v>
      </c>
      <c r="EI749" s="1">
        <v>5.62</v>
      </c>
      <c r="EJ749" s="1">
        <v>4.41</v>
      </c>
      <c r="EL749">
        <v>198802</v>
      </c>
      <c r="EM749">
        <v>4.75</v>
      </c>
      <c r="EN749">
        <v>3.35</v>
      </c>
      <c r="EO749">
        <v>-1.62</v>
      </c>
      <c r="EP749">
        <v>0.46</v>
      </c>
      <c r="ER749" s="1">
        <v>198808</v>
      </c>
      <c r="ES749" s="1">
        <v>0.33</v>
      </c>
      <c r="EU749" s="1">
        <v>198709</v>
      </c>
      <c r="EV749" s="1">
        <v>-0.41</v>
      </c>
      <c r="EX749" s="1">
        <v>199208</v>
      </c>
      <c r="EY749" s="1">
        <v>-4.09</v>
      </c>
      <c r="FA749" s="1">
        <v>198808</v>
      </c>
      <c r="FB749" s="1">
        <f>IF(ISERROR(VLOOKUP($FA749,MOM,LOOKUPS!C$12,0)*$FB$6+VLOOKUP($FA749,STREV,LOOKUPS!C$10,0)*$FC$6+VLOOKUP($FA749,LTREV,LOOKUPS!C$9,0)*$FD$6+VLOOKUP($FA749,CFP,LOOKUPS!C$6,0)*$FE$6+VLOOKUP($FA749,EP,LOOKUPS!C$8,0)*$FF$6+VLOOKUP($FA749,BM,LOOKUPS!C$5,0)*$FG$6+VLOOKUP($FA749,DIV,LOOKUPS!C$7,0)*$FH$6++VLOOKUP($FA749,SIZE,LOOKUPS!C$11,0)*$FI$6),"",VLOOKUP($FA749,MOM,LOOKUPS!C$12,0)*$FB$6+VLOOKUP($FA749,STREV,LOOKUPS!C$10,0)*$FC$6+VLOOKUP($FA749,LTREV,LOOKUPS!C$9,0)*$FD$6+VLOOKUP($FA749,CFP,LOOKUPS!C$6,0)*$FE$6+VLOOKUP($FA749,EP,LOOKUPS!C$8,0)*$FF$6+VLOOKUP($FA749,BM,LOOKUPS!C$5,0)*$FG$6+VLOOKUP($FA749,DIV,LOOKUPS!C$7,0)*$FH$6++VLOOKUP($FA749,SIZE,LOOKUPS!C$11,0)*$FI$6)</f>
        <v>-3.1854</v>
      </c>
      <c r="FC749" s="1">
        <f>IF(ISERROR(VLOOKUP($FA749,MOM,LOOKUPS!D$12,0)*$FB$6+VLOOKUP($FA749,STREV,LOOKUPS!D$10,0)*$FC$6+VLOOKUP($FA749,LTREV,LOOKUPS!D$9,0)*$FD$6+VLOOKUP($FA749,CFP,LOOKUPS!D$6,0)*$FE$6+VLOOKUP($FA749,EP,LOOKUPS!D$8,0)*$FF$6+VLOOKUP($FA749,BM,LOOKUPS!D$5,0)*$FG$6+VLOOKUP($FA749,DIV,LOOKUPS!D$7,0)*$FH$6++VLOOKUP($FA749,SIZE,LOOKUPS!D$11,0)*$FI$6),"",VLOOKUP($FA749,MOM,LOOKUPS!D$12,0)*$FB$6+VLOOKUP($FA749,STREV,LOOKUPS!D$10,0)*$FC$6+VLOOKUP($FA749,LTREV,LOOKUPS!D$9,0)*$FD$6+VLOOKUP($FA749,CFP,LOOKUPS!D$6,0)*$FE$6+VLOOKUP($FA749,EP,LOOKUPS!D$8,0)*$FF$6+VLOOKUP($FA749,BM,LOOKUPS!D$5,0)*$FG$6+VLOOKUP($FA749,DIV,LOOKUPS!D$7,0)*$FH$6++VLOOKUP($FA749,SIZE,LOOKUPS!D$11,0)*$FI$6)</f>
        <v>-2.7259000000000002</v>
      </c>
      <c r="FD749" s="1">
        <f>IF(ISERROR(VLOOKUP($FA749,MOM,LOOKUPS!E$12,0)*$FB$6+VLOOKUP($FA749,STREV,LOOKUPS!E$10,0)*$FC$6+VLOOKUP($FA749,LTREV,LOOKUPS!E$9,0)*$FD$6+VLOOKUP($FA749,CFP,LOOKUPS!E$6,0)*$FE$6+VLOOKUP($FA749,EP,LOOKUPS!E$8,0)*$FF$6+VLOOKUP($FA749,BM,LOOKUPS!E$5,0)*$FG$6+VLOOKUP($FA749,DIV,LOOKUPS!E$7,0)*$FH$6++VLOOKUP($FA749,SIZE,LOOKUPS!E$11,0)*$FI$6),"",VLOOKUP($FA749,MOM,LOOKUPS!E$12,0)*$FB$6+VLOOKUP($FA749,STREV,LOOKUPS!E$10,0)*$FC$6+VLOOKUP($FA749,LTREV,LOOKUPS!E$9,0)*$FD$6+VLOOKUP($FA749,CFP,LOOKUPS!E$6,0)*$FE$6+VLOOKUP($FA749,EP,LOOKUPS!E$8,0)*$FF$6+VLOOKUP($FA749,BM,LOOKUPS!E$5,0)*$FG$6+VLOOKUP($FA749,DIV,LOOKUPS!E$7,0)*$FH$6++VLOOKUP($FA749,SIZE,LOOKUPS!E$11,0)*$FI$6)</f>
        <v>-1.8913000000000002</v>
      </c>
      <c r="FE749" s="1">
        <f>IF(ISERROR(VLOOKUP($FA749,MOM,LOOKUPS!F$12,0)*$FB$6+VLOOKUP($FA749,STREV,LOOKUPS!F$10,0)*$FC$6+VLOOKUP($FA749,LTREV,LOOKUPS!F$9,0)*$FD$6+VLOOKUP($FA749,CFP,LOOKUPS!F$6,0)*$FE$6+VLOOKUP($FA749,EP,LOOKUPS!F$8,0)*$FF$6+VLOOKUP($FA749,BM,LOOKUPS!F$5,0)*$FG$6+VLOOKUP($FA749,DIV,LOOKUPS!F$7,0)*$FH$6++VLOOKUP($FA749,SIZE,LOOKUPS!F$11,0)*$FI$6),"",VLOOKUP($FA749,MOM,LOOKUPS!F$12,0)*$FB$6+VLOOKUP($FA749,STREV,LOOKUPS!F$10,0)*$FC$6+VLOOKUP($FA749,LTREV,LOOKUPS!F$9,0)*$FD$6+VLOOKUP($FA749,CFP,LOOKUPS!F$6,0)*$FE$6+VLOOKUP($FA749,EP,LOOKUPS!F$8,0)*$FF$6+VLOOKUP($FA749,BM,LOOKUPS!F$5,0)*$FG$6+VLOOKUP($FA749,DIV,LOOKUPS!F$7,0)*$FH$6++VLOOKUP($FA749,SIZE,LOOKUPS!F$11,0)*$FI$6)</f>
        <v>-2.1215999999999999</v>
      </c>
      <c r="FF749" s="1">
        <f>IF(ISERROR(VLOOKUP($FA749,MOM,LOOKUPS!G$12,0)*$FB$6+VLOOKUP($FA749,STREV,LOOKUPS!G$10,0)*$FC$6+VLOOKUP($FA749,LTREV,LOOKUPS!G$9,0)*$FD$6+VLOOKUP($FA749,CFP,LOOKUPS!G$6,0)*$FE$6+VLOOKUP($FA749,EP,LOOKUPS!G$8,0)*$FF$6+VLOOKUP($FA749,BM,LOOKUPS!G$5,0)*$FG$6+VLOOKUP($FA749,DIV,LOOKUPS!G$7,0)*$FH$6++VLOOKUP($FA749,SIZE,LOOKUPS!G$11,0)*$FI$6),"",VLOOKUP($FA749,MOM,LOOKUPS!G$12,0)*$FB$6+VLOOKUP($FA749,STREV,LOOKUPS!G$10,0)*$FC$6+VLOOKUP($FA749,LTREV,LOOKUPS!G$9,0)*$FD$6+VLOOKUP($FA749,CFP,LOOKUPS!G$6,0)*$FE$6+VLOOKUP($FA749,EP,LOOKUPS!G$8,0)*$FF$6+VLOOKUP($FA749,BM,LOOKUPS!G$5,0)*$FG$6+VLOOKUP($FA749,DIV,LOOKUPS!G$7,0)*$FH$6++VLOOKUP($FA749,SIZE,LOOKUPS!G$11,0)*$FI$6)</f>
        <v>-1.504</v>
      </c>
      <c r="FG749" s="1">
        <f>IF(ISERROR(VLOOKUP($FA749,MOM,LOOKUPS!H$12,0)*$FB$6+VLOOKUP($FA749,STREV,LOOKUPS!H$10,0)*$FC$6+VLOOKUP($FA749,LTREV,LOOKUPS!H$9,0)*$FD$6+VLOOKUP($FA749,CFP,LOOKUPS!H$6,0)*$FE$6+VLOOKUP($FA749,EP,LOOKUPS!H$8,0)*$FF$6+VLOOKUP($FA749,BM,LOOKUPS!H$5,0)*$FG$6+VLOOKUP($FA749,DIV,LOOKUPS!H$7,0)*$FH$6++VLOOKUP($FA749,SIZE,LOOKUPS!H$11,0)*$FI$6),"",VLOOKUP($FA749,MOM,LOOKUPS!H$12,0)*$FB$6+VLOOKUP($FA749,STREV,LOOKUPS!H$10,0)*$FC$6+VLOOKUP($FA749,LTREV,LOOKUPS!H$9,0)*$FD$6+VLOOKUP($FA749,CFP,LOOKUPS!H$6,0)*$FE$6+VLOOKUP($FA749,EP,LOOKUPS!H$8,0)*$FF$6+VLOOKUP($FA749,BM,LOOKUPS!H$5,0)*$FG$6+VLOOKUP($FA749,DIV,LOOKUPS!H$7,0)*$FH$6++VLOOKUP($FA749,SIZE,LOOKUPS!H$11,0)*$FI$6)</f>
        <v>-1.8745000000000003</v>
      </c>
      <c r="FH749" s="1">
        <f>IF(ISERROR(VLOOKUP($FA749,MOM,LOOKUPS!I$12,0)*$FB$6+VLOOKUP($FA749,STREV,LOOKUPS!I$10,0)*$FC$6+VLOOKUP($FA749,LTREV,LOOKUPS!I$9,0)*$FD$6+VLOOKUP($FA749,CFP,LOOKUPS!I$6,0)*$FE$6+VLOOKUP($FA749,EP,LOOKUPS!I$8,0)*$FF$6+VLOOKUP($FA749,BM,LOOKUPS!I$5,0)*$FG$6+VLOOKUP($FA749,DIV,LOOKUPS!I$7,0)*$FH$6++VLOOKUP($FA749,SIZE,LOOKUPS!I$11,0)*$FI$6),"",VLOOKUP($FA749,MOM,LOOKUPS!I$12,0)*$FB$6+VLOOKUP($FA749,STREV,LOOKUPS!I$10,0)*$FC$6+VLOOKUP($FA749,LTREV,LOOKUPS!I$9,0)*$FD$6+VLOOKUP($FA749,CFP,LOOKUPS!I$6,0)*$FE$6+VLOOKUP($FA749,EP,LOOKUPS!I$8,0)*$FF$6+VLOOKUP($FA749,BM,LOOKUPS!I$5,0)*$FG$6+VLOOKUP($FA749,DIV,LOOKUPS!I$7,0)*$FH$6++VLOOKUP($FA749,SIZE,LOOKUPS!I$11,0)*$FI$6)</f>
        <v>-1.9308000000000001</v>
      </c>
      <c r="FI749" s="1">
        <f>IF(ISERROR(VLOOKUP($FA749,MOM,LOOKUPS!J$12,0)*$FB$6+VLOOKUP($FA749,STREV,LOOKUPS!J$10,0)*$FC$6+VLOOKUP($FA749,LTREV,LOOKUPS!J$9,0)*$FD$6+VLOOKUP($FA749,CFP,LOOKUPS!J$6,0)*$FE$6+VLOOKUP($FA749,EP,LOOKUPS!J$8,0)*$FF$6+VLOOKUP($FA749,BM,LOOKUPS!J$5,0)*$FG$6+VLOOKUP($FA749,DIV,LOOKUPS!J$7,0)*$FH$6++VLOOKUP($FA749,SIZE,LOOKUPS!J$11,0)*$FI$6),"",VLOOKUP($FA749,MOM,LOOKUPS!J$12,0)*$FB$6+VLOOKUP($FA749,STREV,LOOKUPS!J$10,0)*$FC$6+VLOOKUP($FA749,LTREV,LOOKUPS!J$9,0)*$FD$6+VLOOKUP($FA749,CFP,LOOKUPS!J$6,0)*$FE$6+VLOOKUP($FA749,EP,LOOKUPS!J$8,0)*$FF$6+VLOOKUP($FA749,BM,LOOKUPS!J$5,0)*$FG$6+VLOOKUP($FA749,DIV,LOOKUPS!J$7,0)*$FH$6++VLOOKUP($FA749,SIZE,LOOKUPS!J$11,0)*$FI$6)</f>
        <v>-1.552</v>
      </c>
      <c r="FJ749" s="1">
        <f>IF(ISERROR(VLOOKUP($FA749,MOM,LOOKUPS!K$12,0)*$FB$6+VLOOKUP($FA749,STREV,LOOKUPS!K$10,0)*$FC$6+VLOOKUP($FA749,LTREV,LOOKUPS!K$9,0)*$FD$6+VLOOKUP($FA749,CFP,LOOKUPS!K$6,0)*$FE$6+VLOOKUP($FA749,EP,LOOKUPS!K$8,0)*$FF$6+VLOOKUP($FA749,BM,LOOKUPS!K$5,0)*$FG$6+VLOOKUP($FA749,DIV,LOOKUPS!K$7,0)*$FH$6++VLOOKUP($FA749,SIZE,LOOKUPS!K$11,0)*$FI$6),"",VLOOKUP($FA749,MOM,LOOKUPS!K$12,0)*$FB$6+VLOOKUP($FA749,STREV,LOOKUPS!K$10,0)*$FC$6+VLOOKUP($FA749,LTREV,LOOKUPS!K$9,0)*$FD$6+VLOOKUP($FA749,CFP,LOOKUPS!K$6,0)*$FE$6+VLOOKUP($FA749,EP,LOOKUPS!K$8,0)*$FF$6+VLOOKUP($FA749,BM,LOOKUPS!K$5,0)*$FG$6+VLOOKUP($FA749,DIV,LOOKUPS!K$7,0)*$FH$6++VLOOKUP($FA749,SIZE,LOOKUPS!K$11,0)*$FI$6)</f>
        <v>-1.7482000000000002</v>
      </c>
      <c r="FK749" s="1">
        <f>IF(ISERROR(VLOOKUP($FA749,MOM,LOOKUPS!L$12,0)*$FB$6+VLOOKUP($FA749,STREV,LOOKUPS!L$10,0)*$FC$6+VLOOKUP($FA749,LTREV,LOOKUPS!L$9,0)*$FD$6+VLOOKUP($FA749,CFP,LOOKUPS!L$6,0)*$FE$6+VLOOKUP($FA749,EP,LOOKUPS!L$8,0)*$FF$6+VLOOKUP($FA749,BM,LOOKUPS!L$5,0)*$FG$6+VLOOKUP($FA749,DIV,LOOKUPS!L$7,0)*$FH$6++VLOOKUP($FA749,SIZE,LOOKUPS!L$11,0)*$FI$6),"",VLOOKUP($FA749,MOM,LOOKUPS!L$12,0)*$FB$6+VLOOKUP($FA749,STREV,LOOKUPS!L$10,0)*$FC$6+VLOOKUP($FA749,LTREV,LOOKUPS!L$9,0)*$FD$6+VLOOKUP($FA749,CFP,LOOKUPS!L$6,0)*$FE$6+VLOOKUP($FA749,EP,LOOKUPS!L$8,0)*$FF$6+VLOOKUP($FA749,BM,LOOKUPS!L$5,0)*$FG$6+VLOOKUP($FA749,DIV,LOOKUPS!L$7,0)*$FH$6++VLOOKUP($FA749,SIZE,LOOKUPS!L$11,0)*$FI$6)</f>
        <v>-2.3517000000000001</v>
      </c>
    </row>
    <row r="750" spans="1:167" x14ac:dyDescent="0.3">
      <c r="A750" s="1">
        <v>198809</v>
      </c>
      <c r="B750" s="1">
        <v>0.92</v>
      </c>
      <c r="C750" s="1">
        <v>1.95</v>
      </c>
      <c r="D750" s="1">
        <v>2.2200000000000002</v>
      </c>
      <c r="E750" s="1">
        <v>1.74</v>
      </c>
      <c r="F750" s="1">
        <v>2.5</v>
      </c>
      <c r="G750" s="1">
        <v>2.59</v>
      </c>
      <c r="H750" s="1">
        <v>2.19</v>
      </c>
      <c r="I750" s="1">
        <v>2.31</v>
      </c>
      <c r="J750" s="1">
        <v>2.2799999999999998</v>
      </c>
      <c r="K750" s="1">
        <v>2.6</v>
      </c>
      <c r="M750" s="1">
        <v>198710</v>
      </c>
      <c r="N750" s="1">
        <v>-30.24</v>
      </c>
      <c r="O750" s="1">
        <v>-29.75</v>
      </c>
      <c r="P750" s="1">
        <v>-27.94</v>
      </c>
      <c r="Q750" s="1">
        <v>-26.15</v>
      </c>
      <c r="R750" s="1">
        <v>-26.63</v>
      </c>
      <c r="S750" s="1">
        <v>-25.43</v>
      </c>
      <c r="T750" s="1">
        <v>-23.17</v>
      </c>
      <c r="U750" s="1">
        <v>-25.56</v>
      </c>
      <c r="V750" s="1">
        <v>-28.38</v>
      </c>
      <c r="W750" s="1">
        <v>-30.66</v>
      </c>
      <c r="Y750" s="1">
        <v>199209</v>
      </c>
      <c r="Z750" s="1">
        <v>1.2</v>
      </c>
      <c r="AA750" s="1">
        <v>1.4</v>
      </c>
      <c r="AB750" s="1">
        <v>0.52</v>
      </c>
      <c r="AC750" s="1">
        <v>2.14</v>
      </c>
      <c r="AD750" s="1">
        <v>2.44</v>
      </c>
      <c r="AE750" s="1">
        <v>0.88</v>
      </c>
      <c r="AF750" s="1">
        <v>0.98</v>
      </c>
      <c r="AG750" s="1">
        <v>0.51</v>
      </c>
      <c r="AH750" s="1">
        <v>0.56999999999999995</v>
      </c>
      <c r="AI750" s="1">
        <v>2.88</v>
      </c>
      <c r="AK750">
        <v>201303</v>
      </c>
      <c r="AL750">
        <v>3.96</v>
      </c>
      <c r="AM750">
        <v>4.5</v>
      </c>
      <c r="AN750">
        <v>4.74</v>
      </c>
      <c r="AO750">
        <v>4.3499999999999996</v>
      </c>
      <c r="AP750">
        <v>4.71</v>
      </c>
      <c r="AQ750">
        <v>4.49</v>
      </c>
      <c r="AR750">
        <v>4.43</v>
      </c>
      <c r="AS750">
        <v>4.49</v>
      </c>
      <c r="AT750">
        <v>4.49</v>
      </c>
      <c r="AU750">
        <v>5.19</v>
      </c>
      <c r="AV750">
        <v>4.1399999999999997</v>
      </c>
      <c r="AW750">
        <v>3.91</v>
      </c>
      <c r="AX750">
        <v>5.0999999999999996</v>
      </c>
      <c r="AY750">
        <v>4.1399999999999997</v>
      </c>
      <c r="AZ750">
        <v>4.71</v>
      </c>
      <c r="BA750">
        <v>4.93</v>
      </c>
      <c r="BB750">
        <v>4.05</v>
      </c>
      <c r="BC750">
        <v>4.4800000000000004</v>
      </c>
      <c r="BD750">
        <v>4.49</v>
      </c>
      <c r="BF750" s="1">
        <v>201303</v>
      </c>
      <c r="BG750" s="1">
        <v>4.25</v>
      </c>
      <c r="BH750" s="1">
        <v>4.5199999999999996</v>
      </c>
      <c r="BI750" s="1">
        <v>4.6399999999999997</v>
      </c>
      <c r="BJ750" s="1">
        <v>4.2</v>
      </c>
      <c r="BK750" s="1">
        <v>4.5999999999999996</v>
      </c>
      <c r="BL750" s="1">
        <v>4.63</v>
      </c>
      <c r="BM750" s="1">
        <v>4.58</v>
      </c>
      <c r="BN750" s="1">
        <v>4.32</v>
      </c>
      <c r="BO750" s="1">
        <v>4.2</v>
      </c>
      <c r="BP750" s="1">
        <v>4.68</v>
      </c>
      <c r="BQ750" s="1">
        <v>4.49</v>
      </c>
      <c r="BR750" s="1">
        <v>4.3</v>
      </c>
      <c r="BS750" s="1">
        <v>4.97</v>
      </c>
      <c r="BT750" s="1">
        <v>4.3099999999999996</v>
      </c>
      <c r="BU750" s="1">
        <v>4.84</v>
      </c>
      <c r="BV750" s="1">
        <v>4.4400000000000004</v>
      </c>
      <c r="BW750" s="1">
        <v>4.21</v>
      </c>
      <c r="BX750" s="1">
        <v>3.67</v>
      </c>
      <c r="BY750" s="1">
        <v>4.63</v>
      </c>
      <c r="CA750" s="1">
        <v>198803</v>
      </c>
      <c r="CB750" s="1">
        <v>4.83</v>
      </c>
      <c r="CC750" s="1">
        <v>3.23</v>
      </c>
      <c r="CD750" s="1">
        <v>4.24</v>
      </c>
      <c r="CE750" s="1">
        <v>3.84</v>
      </c>
      <c r="CF750" s="1">
        <v>3.32</v>
      </c>
      <c r="CG750" s="1">
        <v>3.66</v>
      </c>
      <c r="CH750" s="1">
        <v>4.04</v>
      </c>
      <c r="CI750" s="1">
        <v>3.32</v>
      </c>
      <c r="CJ750" s="1">
        <v>4.3899999999999997</v>
      </c>
      <c r="CK750" s="1">
        <v>3.18</v>
      </c>
      <c r="CL750" s="1">
        <v>3.61</v>
      </c>
      <c r="CM750" s="1">
        <v>2.89</v>
      </c>
      <c r="CN750" s="1">
        <v>4.4000000000000004</v>
      </c>
      <c r="CO750" s="1">
        <v>3.74</v>
      </c>
      <c r="CP750" s="1">
        <v>4.3099999999999996</v>
      </c>
      <c r="CQ750" s="1">
        <v>4.54</v>
      </c>
      <c r="CR750" s="1">
        <v>1.86</v>
      </c>
      <c r="CS750" s="1">
        <v>4.1399999999999997</v>
      </c>
      <c r="CT750" s="1">
        <v>4.57</v>
      </c>
      <c r="CV750" s="1">
        <v>198903</v>
      </c>
      <c r="CW750" s="1">
        <v>1.63</v>
      </c>
      <c r="CX750" s="1">
        <v>1.75</v>
      </c>
      <c r="CY750" s="1">
        <v>2.04</v>
      </c>
      <c r="CZ750" s="1">
        <v>1.1100000000000001</v>
      </c>
      <c r="DA750" s="1">
        <v>1.73</v>
      </c>
      <c r="DB750" s="1">
        <v>1.83</v>
      </c>
      <c r="DC750" s="1">
        <v>2.1800000000000002</v>
      </c>
      <c r="DD750" s="1">
        <v>1.89</v>
      </c>
      <c r="DE750" s="1">
        <v>0.53</v>
      </c>
      <c r="DF750" s="1">
        <v>1.67</v>
      </c>
      <c r="DG750" s="1">
        <v>1.79</v>
      </c>
      <c r="DH750" s="1">
        <v>1.81</v>
      </c>
      <c r="DI750" s="1">
        <v>1.86</v>
      </c>
      <c r="DJ750" s="1">
        <v>1.5</v>
      </c>
      <c r="DK750" s="1">
        <v>2.96</v>
      </c>
      <c r="DL750" s="1">
        <v>1.94</v>
      </c>
      <c r="DM750" s="1">
        <v>1.84</v>
      </c>
      <c r="DN750" s="1">
        <v>0.37</v>
      </c>
      <c r="DO750" s="1">
        <v>0.74</v>
      </c>
      <c r="DQ750" s="1">
        <v>198803</v>
      </c>
      <c r="DR750" s="1">
        <v>-99.99</v>
      </c>
      <c r="DS750" s="1">
        <v>4.4400000000000004</v>
      </c>
      <c r="DT750" s="1">
        <v>2.1800000000000002</v>
      </c>
      <c r="DU750" s="1">
        <v>-1.59</v>
      </c>
      <c r="DV750" s="1">
        <v>4.53</v>
      </c>
      <c r="DW750" s="1">
        <v>3.59</v>
      </c>
      <c r="DX750" s="1">
        <v>1.76</v>
      </c>
      <c r="DY750" s="1">
        <v>0.69</v>
      </c>
      <c r="DZ750" s="1">
        <v>-2.76</v>
      </c>
      <c r="EA750" s="1">
        <v>4.4800000000000004</v>
      </c>
      <c r="EB750" s="1">
        <v>4.78</v>
      </c>
      <c r="EC750" s="1">
        <v>3.59</v>
      </c>
      <c r="ED750" s="1">
        <v>3.59</v>
      </c>
      <c r="EE750" s="1">
        <v>2.23</v>
      </c>
      <c r="EF750" s="1">
        <v>1.1100000000000001</v>
      </c>
      <c r="EG750" s="1">
        <v>0.74</v>
      </c>
      <c r="EH750" s="1">
        <v>0.64</v>
      </c>
      <c r="EI750" s="1">
        <v>-1.83</v>
      </c>
      <c r="EJ750" s="1">
        <v>-3.79</v>
      </c>
      <c r="EL750">
        <v>198803</v>
      </c>
      <c r="EM750">
        <v>-2.27</v>
      </c>
      <c r="EN750">
        <v>6.15</v>
      </c>
      <c r="EO750">
        <v>0.72</v>
      </c>
      <c r="EP750">
        <v>0.44</v>
      </c>
      <c r="ER750" s="1">
        <v>198809</v>
      </c>
      <c r="ES750" s="1">
        <v>0.23</v>
      </c>
      <c r="EU750" s="1">
        <v>198710</v>
      </c>
      <c r="EV750" s="1">
        <v>0.09</v>
      </c>
      <c r="EX750" s="1">
        <v>199209</v>
      </c>
      <c r="EY750" s="1">
        <v>0.08</v>
      </c>
      <c r="FA750" s="1">
        <v>198809</v>
      </c>
      <c r="FB750" s="1">
        <f>IF(ISERROR(VLOOKUP($FA750,MOM,LOOKUPS!C$12,0)*$FB$6+VLOOKUP($FA750,STREV,LOOKUPS!C$10,0)*$FC$6+VLOOKUP($FA750,LTREV,LOOKUPS!C$9,0)*$FD$6+VLOOKUP($FA750,CFP,LOOKUPS!C$6,0)*$FE$6+VLOOKUP($FA750,EP,LOOKUPS!C$8,0)*$FF$6+VLOOKUP($FA750,BM,LOOKUPS!C$5,0)*$FG$6+VLOOKUP($FA750,DIV,LOOKUPS!C$7,0)*$FH$6++VLOOKUP($FA750,SIZE,LOOKUPS!C$11,0)*$FI$6),"",VLOOKUP($FA750,MOM,LOOKUPS!C$12,0)*$FB$6+VLOOKUP($FA750,STREV,LOOKUPS!C$10,0)*$FC$6+VLOOKUP($FA750,LTREV,LOOKUPS!C$9,0)*$FD$6+VLOOKUP($FA750,CFP,LOOKUPS!C$6,0)*$FE$6+VLOOKUP($FA750,EP,LOOKUPS!C$8,0)*$FF$6+VLOOKUP($FA750,BM,LOOKUPS!C$5,0)*$FG$6+VLOOKUP($FA750,DIV,LOOKUPS!C$7,0)*$FH$6++VLOOKUP($FA750,SIZE,LOOKUPS!C$11,0)*$FI$6)</f>
        <v>1.6649000000000003</v>
      </c>
      <c r="FC750" s="1">
        <f>IF(ISERROR(VLOOKUP($FA750,MOM,LOOKUPS!D$12,0)*$FB$6+VLOOKUP($FA750,STREV,LOOKUPS!D$10,0)*$FC$6+VLOOKUP($FA750,LTREV,LOOKUPS!D$9,0)*$FD$6+VLOOKUP($FA750,CFP,LOOKUPS!D$6,0)*$FE$6+VLOOKUP($FA750,EP,LOOKUPS!D$8,0)*$FF$6+VLOOKUP($FA750,BM,LOOKUPS!D$5,0)*$FG$6+VLOOKUP($FA750,DIV,LOOKUPS!D$7,0)*$FH$6++VLOOKUP($FA750,SIZE,LOOKUPS!D$11,0)*$FI$6),"",VLOOKUP($FA750,MOM,LOOKUPS!D$12,0)*$FB$6+VLOOKUP($FA750,STREV,LOOKUPS!D$10,0)*$FC$6+VLOOKUP($FA750,LTREV,LOOKUPS!D$9,0)*$FD$6+VLOOKUP($FA750,CFP,LOOKUPS!D$6,0)*$FE$6+VLOOKUP($FA750,EP,LOOKUPS!D$8,0)*$FF$6+VLOOKUP($FA750,BM,LOOKUPS!D$5,0)*$FG$6+VLOOKUP($FA750,DIV,LOOKUPS!D$7,0)*$FH$6++VLOOKUP($FA750,SIZE,LOOKUPS!D$11,0)*$FI$6)</f>
        <v>2.2097000000000002</v>
      </c>
      <c r="FD750" s="1">
        <f>IF(ISERROR(VLOOKUP($FA750,MOM,LOOKUPS!E$12,0)*$FB$6+VLOOKUP($FA750,STREV,LOOKUPS!E$10,0)*$FC$6+VLOOKUP($FA750,LTREV,LOOKUPS!E$9,0)*$FD$6+VLOOKUP($FA750,CFP,LOOKUPS!E$6,0)*$FE$6+VLOOKUP($FA750,EP,LOOKUPS!E$8,0)*$FF$6+VLOOKUP($FA750,BM,LOOKUPS!E$5,0)*$FG$6+VLOOKUP($FA750,DIV,LOOKUPS!E$7,0)*$FH$6++VLOOKUP($FA750,SIZE,LOOKUPS!E$11,0)*$FI$6),"",VLOOKUP($FA750,MOM,LOOKUPS!E$12,0)*$FB$6+VLOOKUP($FA750,STREV,LOOKUPS!E$10,0)*$FC$6+VLOOKUP($FA750,LTREV,LOOKUPS!E$9,0)*$FD$6+VLOOKUP($FA750,CFP,LOOKUPS!E$6,0)*$FE$6+VLOOKUP($FA750,EP,LOOKUPS!E$8,0)*$FF$6+VLOOKUP($FA750,BM,LOOKUPS!E$5,0)*$FG$6+VLOOKUP($FA750,DIV,LOOKUPS!E$7,0)*$FH$6++VLOOKUP($FA750,SIZE,LOOKUPS!E$11,0)*$FI$6)</f>
        <v>2.2459000000000002</v>
      </c>
      <c r="FE750" s="1">
        <f>IF(ISERROR(VLOOKUP($FA750,MOM,LOOKUPS!F$12,0)*$FB$6+VLOOKUP($FA750,STREV,LOOKUPS!F$10,0)*$FC$6+VLOOKUP($FA750,LTREV,LOOKUPS!F$9,0)*$FD$6+VLOOKUP($FA750,CFP,LOOKUPS!F$6,0)*$FE$6+VLOOKUP($FA750,EP,LOOKUPS!F$8,0)*$FF$6+VLOOKUP($FA750,BM,LOOKUPS!F$5,0)*$FG$6+VLOOKUP($FA750,DIV,LOOKUPS!F$7,0)*$FH$6++VLOOKUP($FA750,SIZE,LOOKUPS!F$11,0)*$FI$6),"",VLOOKUP($FA750,MOM,LOOKUPS!F$12,0)*$FB$6+VLOOKUP($FA750,STREV,LOOKUPS!F$10,0)*$FC$6+VLOOKUP($FA750,LTREV,LOOKUPS!F$9,0)*$FD$6+VLOOKUP($FA750,CFP,LOOKUPS!F$6,0)*$FE$6+VLOOKUP($FA750,EP,LOOKUPS!F$8,0)*$FF$6+VLOOKUP($FA750,BM,LOOKUPS!F$5,0)*$FG$6+VLOOKUP($FA750,DIV,LOOKUPS!F$7,0)*$FH$6++VLOOKUP($FA750,SIZE,LOOKUPS!F$11,0)*$FI$6)</f>
        <v>1.6859000000000002</v>
      </c>
      <c r="FF750" s="1">
        <f>IF(ISERROR(VLOOKUP($FA750,MOM,LOOKUPS!G$12,0)*$FB$6+VLOOKUP($FA750,STREV,LOOKUPS!G$10,0)*$FC$6+VLOOKUP($FA750,LTREV,LOOKUPS!G$9,0)*$FD$6+VLOOKUP($FA750,CFP,LOOKUPS!G$6,0)*$FE$6+VLOOKUP($FA750,EP,LOOKUPS!G$8,0)*$FF$6+VLOOKUP($FA750,BM,LOOKUPS!G$5,0)*$FG$6+VLOOKUP($FA750,DIV,LOOKUPS!G$7,0)*$FH$6++VLOOKUP($FA750,SIZE,LOOKUPS!G$11,0)*$FI$6),"",VLOOKUP($FA750,MOM,LOOKUPS!G$12,0)*$FB$6+VLOOKUP($FA750,STREV,LOOKUPS!G$10,0)*$FC$6+VLOOKUP($FA750,LTREV,LOOKUPS!G$9,0)*$FD$6+VLOOKUP($FA750,CFP,LOOKUPS!G$6,0)*$FE$6+VLOOKUP($FA750,EP,LOOKUPS!G$8,0)*$FF$6+VLOOKUP($FA750,BM,LOOKUPS!G$5,0)*$FG$6+VLOOKUP($FA750,DIV,LOOKUPS!G$7,0)*$FH$6++VLOOKUP($FA750,SIZE,LOOKUPS!G$11,0)*$FI$6)</f>
        <v>2.2503000000000002</v>
      </c>
      <c r="FG750" s="1">
        <f>IF(ISERROR(VLOOKUP($FA750,MOM,LOOKUPS!H$12,0)*$FB$6+VLOOKUP($FA750,STREV,LOOKUPS!H$10,0)*$FC$6+VLOOKUP($FA750,LTREV,LOOKUPS!H$9,0)*$FD$6+VLOOKUP($FA750,CFP,LOOKUPS!H$6,0)*$FE$6+VLOOKUP($FA750,EP,LOOKUPS!H$8,0)*$FF$6+VLOOKUP($FA750,BM,LOOKUPS!H$5,0)*$FG$6+VLOOKUP($FA750,DIV,LOOKUPS!H$7,0)*$FH$6++VLOOKUP($FA750,SIZE,LOOKUPS!H$11,0)*$FI$6),"",VLOOKUP($FA750,MOM,LOOKUPS!H$12,0)*$FB$6+VLOOKUP($FA750,STREV,LOOKUPS!H$10,0)*$FC$6+VLOOKUP($FA750,LTREV,LOOKUPS!H$9,0)*$FD$6+VLOOKUP($FA750,CFP,LOOKUPS!H$6,0)*$FE$6+VLOOKUP($FA750,EP,LOOKUPS!H$8,0)*$FF$6+VLOOKUP($FA750,BM,LOOKUPS!H$5,0)*$FG$6+VLOOKUP($FA750,DIV,LOOKUPS!H$7,0)*$FH$6++VLOOKUP($FA750,SIZE,LOOKUPS!H$11,0)*$FI$6)</f>
        <v>2.5037000000000003</v>
      </c>
      <c r="FH750" s="1">
        <f>IF(ISERROR(VLOOKUP($FA750,MOM,LOOKUPS!I$12,0)*$FB$6+VLOOKUP($FA750,STREV,LOOKUPS!I$10,0)*$FC$6+VLOOKUP($FA750,LTREV,LOOKUPS!I$9,0)*$FD$6+VLOOKUP($FA750,CFP,LOOKUPS!I$6,0)*$FE$6+VLOOKUP($FA750,EP,LOOKUPS!I$8,0)*$FF$6+VLOOKUP($FA750,BM,LOOKUPS!I$5,0)*$FG$6+VLOOKUP($FA750,DIV,LOOKUPS!I$7,0)*$FH$6++VLOOKUP($FA750,SIZE,LOOKUPS!I$11,0)*$FI$6),"",VLOOKUP($FA750,MOM,LOOKUPS!I$12,0)*$FB$6+VLOOKUP($FA750,STREV,LOOKUPS!I$10,0)*$FC$6+VLOOKUP($FA750,LTREV,LOOKUPS!I$9,0)*$FD$6+VLOOKUP($FA750,CFP,LOOKUPS!I$6,0)*$FE$6+VLOOKUP($FA750,EP,LOOKUPS!I$8,0)*$FF$6+VLOOKUP($FA750,BM,LOOKUPS!I$5,0)*$FG$6+VLOOKUP($FA750,DIV,LOOKUPS!I$7,0)*$FH$6++VLOOKUP($FA750,SIZE,LOOKUPS!I$11,0)*$FI$6)</f>
        <v>2.2797000000000001</v>
      </c>
      <c r="FI750" s="1">
        <f>IF(ISERROR(VLOOKUP($FA750,MOM,LOOKUPS!J$12,0)*$FB$6+VLOOKUP($FA750,STREV,LOOKUPS!J$10,0)*$FC$6+VLOOKUP($FA750,LTREV,LOOKUPS!J$9,0)*$FD$6+VLOOKUP($FA750,CFP,LOOKUPS!J$6,0)*$FE$6+VLOOKUP($FA750,EP,LOOKUPS!J$8,0)*$FF$6+VLOOKUP($FA750,BM,LOOKUPS!J$5,0)*$FG$6+VLOOKUP($FA750,DIV,LOOKUPS!J$7,0)*$FH$6++VLOOKUP($FA750,SIZE,LOOKUPS!J$11,0)*$FI$6),"",VLOOKUP($FA750,MOM,LOOKUPS!J$12,0)*$FB$6+VLOOKUP($FA750,STREV,LOOKUPS!J$10,0)*$FC$6+VLOOKUP($FA750,LTREV,LOOKUPS!J$9,0)*$FD$6+VLOOKUP($FA750,CFP,LOOKUPS!J$6,0)*$FE$6+VLOOKUP($FA750,EP,LOOKUPS!J$8,0)*$FF$6+VLOOKUP($FA750,BM,LOOKUPS!J$5,0)*$FG$6+VLOOKUP($FA750,DIV,LOOKUPS!J$7,0)*$FH$6++VLOOKUP($FA750,SIZE,LOOKUPS!J$11,0)*$FI$6)</f>
        <v>1.9492000000000003</v>
      </c>
      <c r="FJ750" s="1">
        <f>IF(ISERROR(VLOOKUP($FA750,MOM,LOOKUPS!K$12,0)*$FB$6+VLOOKUP($FA750,STREV,LOOKUPS!K$10,0)*$FC$6+VLOOKUP($FA750,LTREV,LOOKUPS!K$9,0)*$FD$6+VLOOKUP($FA750,CFP,LOOKUPS!K$6,0)*$FE$6+VLOOKUP($FA750,EP,LOOKUPS!K$8,0)*$FF$6+VLOOKUP($FA750,BM,LOOKUPS!K$5,0)*$FG$6+VLOOKUP($FA750,DIV,LOOKUPS!K$7,0)*$FH$6++VLOOKUP($FA750,SIZE,LOOKUPS!K$11,0)*$FI$6),"",VLOOKUP($FA750,MOM,LOOKUPS!K$12,0)*$FB$6+VLOOKUP($FA750,STREV,LOOKUPS!K$10,0)*$FC$6+VLOOKUP($FA750,LTREV,LOOKUPS!K$9,0)*$FD$6+VLOOKUP($FA750,CFP,LOOKUPS!K$6,0)*$FE$6+VLOOKUP($FA750,EP,LOOKUPS!K$8,0)*$FF$6+VLOOKUP($FA750,BM,LOOKUPS!K$5,0)*$FG$6+VLOOKUP($FA750,DIV,LOOKUPS!K$7,0)*$FH$6++VLOOKUP($FA750,SIZE,LOOKUPS!K$11,0)*$FI$6)</f>
        <v>2.5964999999999998</v>
      </c>
      <c r="FK750" s="1">
        <f>IF(ISERROR(VLOOKUP($FA750,MOM,LOOKUPS!L$12,0)*$FB$6+VLOOKUP($FA750,STREV,LOOKUPS!L$10,0)*$FC$6+VLOOKUP($FA750,LTREV,LOOKUPS!L$9,0)*$FD$6+VLOOKUP($FA750,CFP,LOOKUPS!L$6,0)*$FE$6+VLOOKUP($FA750,EP,LOOKUPS!L$8,0)*$FF$6+VLOOKUP($FA750,BM,LOOKUPS!L$5,0)*$FG$6+VLOOKUP($FA750,DIV,LOOKUPS!L$7,0)*$FH$6++VLOOKUP($FA750,SIZE,LOOKUPS!L$11,0)*$FI$6),"",VLOOKUP($FA750,MOM,LOOKUPS!L$12,0)*$FB$6+VLOOKUP($FA750,STREV,LOOKUPS!L$10,0)*$FC$6+VLOOKUP($FA750,LTREV,LOOKUPS!L$9,0)*$FD$6+VLOOKUP($FA750,CFP,LOOKUPS!L$6,0)*$FE$6+VLOOKUP($FA750,EP,LOOKUPS!L$8,0)*$FF$6+VLOOKUP($FA750,BM,LOOKUPS!L$5,0)*$FG$6+VLOOKUP($FA750,DIV,LOOKUPS!L$7,0)*$FH$6++VLOOKUP($FA750,SIZE,LOOKUPS!L$11,0)*$FI$6)</f>
        <v>2.3906000000000001</v>
      </c>
    </row>
    <row r="751" spans="1:167" x14ac:dyDescent="0.3">
      <c r="A751" s="1">
        <v>198810</v>
      </c>
      <c r="B751" s="1">
        <v>-4.9800000000000004</v>
      </c>
      <c r="C751" s="1">
        <v>-0.93</v>
      </c>
      <c r="D751" s="1">
        <v>-0.79</v>
      </c>
      <c r="E751" s="1">
        <v>-1.06</v>
      </c>
      <c r="F751" s="1">
        <v>-0.56000000000000005</v>
      </c>
      <c r="G751" s="1">
        <v>-0.47</v>
      </c>
      <c r="H751" s="1">
        <v>0.24</v>
      </c>
      <c r="I751" s="1">
        <v>0.61</v>
      </c>
      <c r="J751" s="1">
        <v>0.73</v>
      </c>
      <c r="K751" s="1">
        <v>-0.19</v>
      </c>
      <c r="M751" s="1">
        <v>198711</v>
      </c>
      <c r="N751" s="1">
        <v>-4.49</v>
      </c>
      <c r="O751" s="1">
        <v>-5.63</v>
      </c>
      <c r="P751" s="1">
        <v>-6.88</v>
      </c>
      <c r="Q751" s="1">
        <v>-5.44</v>
      </c>
      <c r="R751" s="1">
        <v>-6.38</v>
      </c>
      <c r="S751" s="1">
        <v>-4.82</v>
      </c>
      <c r="T751" s="1">
        <v>-5.21</v>
      </c>
      <c r="U751" s="1">
        <v>-5.94</v>
      </c>
      <c r="V751" s="1">
        <v>-5.23</v>
      </c>
      <c r="W751" s="1">
        <v>-5.6</v>
      </c>
      <c r="Y751" s="1">
        <v>199210</v>
      </c>
      <c r="Z751" s="1">
        <v>1.83</v>
      </c>
      <c r="AA751" s="1">
        <v>2.9</v>
      </c>
      <c r="AB751" s="1">
        <v>1.6</v>
      </c>
      <c r="AC751" s="1">
        <v>2.31</v>
      </c>
      <c r="AD751" s="1">
        <v>1.1100000000000001</v>
      </c>
      <c r="AE751" s="1">
        <v>0.94</v>
      </c>
      <c r="AF751" s="1">
        <v>1.8</v>
      </c>
      <c r="AG751" s="1">
        <v>1.1299999999999999</v>
      </c>
      <c r="AH751" s="1">
        <v>2.66</v>
      </c>
      <c r="AI751" s="1">
        <v>4.38</v>
      </c>
      <c r="AK751">
        <v>201304</v>
      </c>
      <c r="AL751">
        <v>-0.01</v>
      </c>
      <c r="AM751">
        <v>-0.11</v>
      </c>
      <c r="AN751">
        <v>-0.13</v>
      </c>
      <c r="AO751">
        <v>-0.11</v>
      </c>
      <c r="AP751">
        <v>-0.18</v>
      </c>
      <c r="AQ751">
        <v>-0.67</v>
      </c>
      <c r="AR751">
        <v>-7.0000000000000007E-2</v>
      </c>
      <c r="AS751">
        <v>0.47</v>
      </c>
      <c r="AT751">
        <v>0.02</v>
      </c>
      <c r="AU751">
        <v>0.2</v>
      </c>
      <c r="AV751">
        <v>-0.63</v>
      </c>
      <c r="AW751">
        <v>0.09</v>
      </c>
      <c r="AX751">
        <v>-1.46</v>
      </c>
      <c r="AY751">
        <v>0.15</v>
      </c>
      <c r="AZ751">
        <v>-0.28999999999999998</v>
      </c>
      <c r="BA751">
        <v>1.32</v>
      </c>
      <c r="BB751">
        <v>-0.38</v>
      </c>
      <c r="BC751">
        <v>-0.09</v>
      </c>
      <c r="BD751">
        <v>0.1</v>
      </c>
      <c r="BF751" s="1">
        <v>201304</v>
      </c>
      <c r="BG751" s="1">
        <v>0.21</v>
      </c>
      <c r="BH751" s="1">
        <v>-0.45</v>
      </c>
      <c r="BI751" s="1">
        <v>0.04</v>
      </c>
      <c r="BJ751" s="1">
        <v>-0.17</v>
      </c>
      <c r="BK751" s="1">
        <v>-0.54</v>
      </c>
      <c r="BL751" s="1">
        <v>-0.22</v>
      </c>
      <c r="BM751" s="1">
        <v>0.45</v>
      </c>
      <c r="BN751" s="1">
        <v>-0.24</v>
      </c>
      <c r="BO751" s="1">
        <v>-0.21</v>
      </c>
      <c r="BP751" s="1">
        <v>-0.81</v>
      </c>
      <c r="BQ751" s="1">
        <v>-0.15</v>
      </c>
      <c r="BR751" s="1">
        <v>-0.22</v>
      </c>
      <c r="BS751" s="1">
        <v>-0.23</v>
      </c>
      <c r="BT751" s="1">
        <v>1.3</v>
      </c>
      <c r="BU751" s="1">
        <v>-0.39</v>
      </c>
      <c r="BV751" s="1">
        <v>-0.4</v>
      </c>
      <c r="BW751" s="1">
        <v>-0.08</v>
      </c>
      <c r="BX751" s="1">
        <v>-0.76</v>
      </c>
      <c r="BY751" s="1">
        <v>0.25</v>
      </c>
      <c r="CA751" s="1">
        <v>198804</v>
      </c>
      <c r="CB751" s="1">
        <v>1.86</v>
      </c>
      <c r="CC751" s="1">
        <v>0.8</v>
      </c>
      <c r="CD751" s="1">
        <v>1.7</v>
      </c>
      <c r="CE751" s="1">
        <v>2.36</v>
      </c>
      <c r="CF751" s="1">
        <v>0.62</v>
      </c>
      <c r="CG751" s="1">
        <v>1.21</v>
      </c>
      <c r="CH751" s="1">
        <v>2.69</v>
      </c>
      <c r="CI751" s="1">
        <v>0.68</v>
      </c>
      <c r="CJ751" s="1">
        <v>2.63</v>
      </c>
      <c r="CK751" s="1">
        <v>0.28999999999999998</v>
      </c>
      <c r="CL751" s="1">
        <v>1.3</v>
      </c>
      <c r="CM751" s="1">
        <v>1.46</v>
      </c>
      <c r="CN751" s="1">
        <v>0.98</v>
      </c>
      <c r="CO751" s="1">
        <v>2.69</v>
      </c>
      <c r="CP751" s="1">
        <v>2.69</v>
      </c>
      <c r="CQ751" s="1">
        <v>0.08</v>
      </c>
      <c r="CR751" s="1">
        <v>1.4</v>
      </c>
      <c r="CS751" s="1">
        <v>1.55</v>
      </c>
      <c r="CT751" s="1">
        <v>3.45</v>
      </c>
      <c r="CV751" s="1">
        <v>198904</v>
      </c>
      <c r="CW751" s="1">
        <v>3.36</v>
      </c>
      <c r="CX751" s="1">
        <v>4.05</v>
      </c>
      <c r="CY751" s="1">
        <v>3.18</v>
      </c>
      <c r="CZ751" s="1">
        <v>2.4900000000000002</v>
      </c>
      <c r="DA751" s="1">
        <v>4.08</v>
      </c>
      <c r="DB751" s="1">
        <v>3.75</v>
      </c>
      <c r="DC751" s="1">
        <v>3.19</v>
      </c>
      <c r="DD751" s="1">
        <v>2.79</v>
      </c>
      <c r="DE751" s="1">
        <v>2.3199999999999998</v>
      </c>
      <c r="DF751" s="1">
        <v>4.72</v>
      </c>
      <c r="DG751" s="1">
        <v>3.44</v>
      </c>
      <c r="DH751" s="1">
        <v>4</v>
      </c>
      <c r="DI751" s="1">
        <v>3.48</v>
      </c>
      <c r="DJ751" s="1">
        <v>2.93</v>
      </c>
      <c r="DK751" s="1">
        <v>3.48</v>
      </c>
      <c r="DL751" s="1">
        <v>2.9</v>
      </c>
      <c r="DM751" s="1">
        <v>2.69</v>
      </c>
      <c r="DN751" s="1">
        <v>2.4700000000000002</v>
      </c>
      <c r="DO751" s="1">
        <v>2.14</v>
      </c>
      <c r="DQ751" s="1">
        <v>198804</v>
      </c>
      <c r="DR751" s="1">
        <v>-99.99</v>
      </c>
      <c r="DS751" s="1">
        <v>1.45</v>
      </c>
      <c r="DT751" s="1">
        <v>1.19</v>
      </c>
      <c r="DU751" s="1">
        <v>0.32</v>
      </c>
      <c r="DV751" s="1">
        <v>1.39</v>
      </c>
      <c r="DW751" s="1">
        <v>2.2400000000000002</v>
      </c>
      <c r="DX751" s="1">
        <v>0.81</v>
      </c>
      <c r="DY751" s="1">
        <v>0.15</v>
      </c>
      <c r="DZ751" s="1">
        <v>0.31</v>
      </c>
      <c r="EA751" s="1">
        <v>1.23</v>
      </c>
      <c r="EB751" s="1">
        <v>2.15</v>
      </c>
      <c r="EC751" s="1">
        <v>2.1</v>
      </c>
      <c r="ED751" s="1">
        <v>2.4</v>
      </c>
      <c r="EE751" s="1">
        <v>0.91</v>
      </c>
      <c r="EF751" s="1">
        <v>0.68</v>
      </c>
      <c r="EG751" s="1">
        <v>-0.01</v>
      </c>
      <c r="EH751" s="1">
        <v>0.33</v>
      </c>
      <c r="EI751" s="1">
        <v>0.56999999999999995</v>
      </c>
      <c r="EJ751" s="1">
        <v>0.03</v>
      </c>
      <c r="EL751">
        <v>198804</v>
      </c>
      <c r="EM751">
        <v>0.56000000000000005</v>
      </c>
      <c r="EN751">
        <v>0.96</v>
      </c>
      <c r="EO751">
        <v>1.7</v>
      </c>
      <c r="EP751">
        <v>0.46</v>
      </c>
      <c r="ER751" s="1">
        <v>198810</v>
      </c>
      <c r="ES751" s="1">
        <v>1.31</v>
      </c>
      <c r="EU751" s="1">
        <v>198711</v>
      </c>
      <c r="EV751" s="1">
        <v>-0.81</v>
      </c>
      <c r="EX751" s="1">
        <v>199210</v>
      </c>
      <c r="EY751" s="1">
        <v>-1.1000000000000001</v>
      </c>
      <c r="FA751" s="1">
        <v>198810</v>
      </c>
      <c r="FB751" s="1">
        <f>IF(ISERROR(VLOOKUP($FA751,MOM,LOOKUPS!C$12,0)*$FB$6+VLOOKUP($FA751,STREV,LOOKUPS!C$10,0)*$FC$6+VLOOKUP($FA751,LTREV,LOOKUPS!C$9,0)*$FD$6+VLOOKUP($FA751,CFP,LOOKUPS!C$6,0)*$FE$6+VLOOKUP($FA751,EP,LOOKUPS!C$8,0)*$FF$6+VLOOKUP($FA751,BM,LOOKUPS!C$5,0)*$FG$6+VLOOKUP($FA751,DIV,LOOKUPS!C$7,0)*$FH$6++VLOOKUP($FA751,SIZE,LOOKUPS!C$11,0)*$FI$6),"",VLOOKUP($FA751,MOM,LOOKUPS!C$12,0)*$FB$6+VLOOKUP($FA751,STREV,LOOKUPS!C$10,0)*$FC$6+VLOOKUP($FA751,LTREV,LOOKUPS!C$9,0)*$FD$6+VLOOKUP($FA751,CFP,LOOKUPS!C$6,0)*$FE$6+VLOOKUP($FA751,EP,LOOKUPS!C$8,0)*$FF$6+VLOOKUP($FA751,BM,LOOKUPS!C$5,0)*$FG$6+VLOOKUP($FA751,DIV,LOOKUPS!C$7,0)*$FH$6++VLOOKUP($FA751,SIZE,LOOKUPS!C$11,0)*$FI$6)</f>
        <v>-3.6566000000000001</v>
      </c>
      <c r="FC751" s="1">
        <f>IF(ISERROR(VLOOKUP($FA751,MOM,LOOKUPS!D$12,0)*$FB$6+VLOOKUP($FA751,STREV,LOOKUPS!D$10,0)*$FC$6+VLOOKUP($FA751,LTREV,LOOKUPS!D$9,0)*$FD$6+VLOOKUP($FA751,CFP,LOOKUPS!D$6,0)*$FE$6+VLOOKUP($FA751,EP,LOOKUPS!D$8,0)*$FF$6+VLOOKUP($FA751,BM,LOOKUPS!D$5,0)*$FG$6+VLOOKUP($FA751,DIV,LOOKUPS!D$7,0)*$FH$6++VLOOKUP($FA751,SIZE,LOOKUPS!D$11,0)*$FI$6),"",VLOOKUP($FA751,MOM,LOOKUPS!D$12,0)*$FB$6+VLOOKUP($FA751,STREV,LOOKUPS!D$10,0)*$FC$6+VLOOKUP($FA751,LTREV,LOOKUPS!D$9,0)*$FD$6+VLOOKUP($FA751,CFP,LOOKUPS!D$6,0)*$FE$6+VLOOKUP($FA751,EP,LOOKUPS!D$8,0)*$FF$6+VLOOKUP($FA751,BM,LOOKUPS!D$5,0)*$FG$6+VLOOKUP($FA751,DIV,LOOKUPS!D$7,0)*$FH$6++VLOOKUP($FA751,SIZE,LOOKUPS!D$11,0)*$FI$6)</f>
        <v>-1.3891</v>
      </c>
      <c r="FD751" s="1">
        <f>IF(ISERROR(VLOOKUP($FA751,MOM,LOOKUPS!E$12,0)*$FB$6+VLOOKUP($FA751,STREV,LOOKUPS!E$10,0)*$FC$6+VLOOKUP($FA751,LTREV,LOOKUPS!E$9,0)*$FD$6+VLOOKUP($FA751,CFP,LOOKUPS!E$6,0)*$FE$6+VLOOKUP($FA751,EP,LOOKUPS!E$8,0)*$FF$6+VLOOKUP($FA751,BM,LOOKUPS!E$5,0)*$FG$6+VLOOKUP($FA751,DIV,LOOKUPS!E$7,0)*$FH$6++VLOOKUP($FA751,SIZE,LOOKUPS!E$11,0)*$FI$6),"",VLOOKUP($FA751,MOM,LOOKUPS!E$12,0)*$FB$6+VLOOKUP($FA751,STREV,LOOKUPS!E$10,0)*$FC$6+VLOOKUP($FA751,LTREV,LOOKUPS!E$9,0)*$FD$6+VLOOKUP($FA751,CFP,LOOKUPS!E$6,0)*$FE$6+VLOOKUP($FA751,EP,LOOKUPS!E$8,0)*$FF$6+VLOOKUP($FA751,BM,LOOKUPS!E$5,0)*$FG$6+VLOOKUP($FA751,DIV,LOOKUPS!E$7,0)*$FH$6++VLOOKUP($FA751,SIZE,LOOKUPS!E$11,0)*$FI$6)</f>
        <v>-6.5000000000000072E-2</v>
      </c>
      <c r="FE751" s="1">
        <f>IF(ISERROR(VLOOKUP($FA751,MOM,LOOKUPS!F$12,0)*$FB$6+VLOOKUP($FA751,STREV,LOOKUPS!F$10,0)*$FC$6+VLOOKUP($FA751,LTREV,LOOKUPS!F$9,0)*$FD$6+VLOOKUP($FA751,CFP,LOOKUPS!F$6,0)*$FE$6+VLOOKUP($FA751,EP,LOOKUPS!F$8,0)*$FF$6+VLOOKUP($FA751,BM,LOOKUPS!F$5,0)*$FG$6+VLOOKUP($FA751,DIV,LOOKUPS!F$7,0)*$FH$6++VLOOKUP($FA751,SIZE,LOOKUPS!F$11,0)*$FI$6),"",VLOOKUP($FA751,MOM,LOOKUPS!F$12,0)*$FB$6+VLOOKUP($FA751,STREV,LOOKUPS!F$10,0)*$FC$6+VLOOKUP($FA751,LTREV,LOOKUPS!F$9,0)*$FD$6+VLOOKUP($FA751,CFP,LOOKUPS!F$6,0)*$FE$6+VLOOKUP($FA751,EP,LOOKUPS!F$8,0)*$FF$6+VLOOKUP($FA751,BM,LOOKUPS!F$5,0)*$FG$6+VLOOKUP($FA751,DIV,LOOKUPS!F$7,0)*$FH$6++VLOOKUP($FA751,SIZE,LOOKUPS!F$11,0)*$FI$6)</f>
        <v>-1.0841000000000001</v>
      </c>
      <c r="FF751" s="1">
        <f>IF(ISERROR(VLOOKUP($FA751,MOM,LOOKUPS!G$12,0)*$FB$6+VLOOKUP($FA751,STREV,LOOKUPS!G$10,0)*$FC$6+VLOOKUP($FA751,LTREV,LOOKUPS!G$9,0)*$FD$6+VLOOKUP($FA751,CFP,LOOKUPS!G$6,0)*$FE$6+VLOOKUP($FA751,EP,LOOKUPS!G$8,0)*$FF$6+VLOOKUP($FA751,BM,LOOKUPS!G$5,0)*$FG$6+VLOOKUP($FA751,DIV,LOOKUPS!G$7,0)*$FH$6++VLOOKUP($FA751,SIZE,LOOKUPS!G$11,0)*$FI$6),"",VLOOKUP($FA751,MOM,LOOKUPS!G$12,0)*$FB$6+VLOOKUP($FA751,STREV,LOOKUPS!G$10,0)*$FC$6+VLOOKUP($FA751,LTREV,LOOKUPS!G$9,0)*$FD$6+VLOOKUP($FA751,CFP,LOOKUPS!G$6,0)*$FE$6+VLOOKUP($FA751,EP,LOOKUPS!G$8,0)*$FF$6+VLOOKUP($FA751,BM,LOOKUPS!G$5,0)*$FG$6+VLOOKUP($FA751,DIV,LOOKUPS!G$7,0)*$FH$6++VLOOKUP($FA751,SIZE,LOOKUPS!G$11,0)*$FI$6)</f>
        <v>-0.61029999999999995</v>
      </c>
      <c r="FG751" s="1">
        <f>IF(ISERROR(VLOOKUP($FA751,MOM,LOOKUPS!H$12,0)*$FB$6+VLOOKUP($FA751,STREV,LOOKUPS!H$10,0)*$FC$6+VLOOKUP($FA751,LTREV,LOOKUPS!H$9,0)*$FD$6+VLOOKUP($FA751,CFP,LOOKUPS!H$6,0)*$FE$6+VLOOKUP($FA751,EP,LOOKUPS!H$8,0)*$FF$6+VLOOKUP($FA751,BM,LOOKUPS!H$5,0)*$FG$6+VLOOKUP($FA751,DIV,LOOKUPS!H$7,0)*$FH$6++VLOOKUP($FA751,SIZE,LOOKUPS!H$11,0)*$FI$6),"",VLOOKUP($FA751,MOM,LOOKUPS!H$12,0)*$FB$6+VLOOKUP($FA751,STREV,LOOKUPS!H$10,0)*$FC$6+VLOOKUP($FA751,LTREV,LOOKUPS!H$9,0)*$FD$6+VLOOKUP($FA751,CFP,LOOKUPS!H$6,0)*$FE$6+VLOOKUP($FA751,EP,LOOKUPS!H$8,0)*$FF$6+VLOOKUP($FA751,BM,LOOKUPS!H$5,0)*$FG$6+VLOOKUP($FA751,DIV,LOOKUPS!H$7,0)*$FH$6++VLOOKUP($FA751,SIZE,LOOKUPS!H$11,0)*$FI$6)</f>
        <v>-0.33640000000000003</v>
      </c>
      <c r="FH751" s="1">
        <f>IF(ISERROR(VLOOKUP($FA751,MOM,LOOKUPS!I$12,0)*$FB$6+VLOOKUP($FA751,STREV,LOOKUPS!I$10,0)*$FC$6+VLOOKUP($FA751,LTREV,LOOKUPS!I$9,0)*$FD$6+VLOOKUP($FA751,CFP,LOOKUPS!I$6,0)*$FE$6+VLOOKUP($FA751,EP,LOOKUPS!I$8,0)*$FF$6+VLOOKUP($FA751,BM,LOOKUPS!I$5,0)*$FG$6+VLOOKUP($FA751,DIV,LOOKUPS!I$7,0)*$FH$6++VLOOKUP($FA751,SIZE,LOOKUPS!I$11,0)*$FI$6),"",VLOOKUP($FA751,MOM,LOOKUPS!I$12,0)*$FB$6+VLOOKUP($FA751,STREV,LOOKUPS!I$10,0)*$FC$6+VLOOKUP($FA751,LTREV,LOOKUPS!I$9,0)*$FD$6+VLOOKUP($FA751,CFP,LOOKUPS!I$6,0)*$FE$6+VLOOKUP($FA751,EP,LOOKUPS!I$8,0)*$FF$6+VLOOKUP($FA751,BM,LOOKUPS!I$5,0)*$FG$6+VLOOKUP($FA751,DIV,LOOKUPS!I$7,0)*$FH$6++VLOOKUP($FA751,SIZE,LOOKUPS!I$11,0)*$FI$6)</f>
        <v>-0.11820000000000001</v>
      </c>
      <c r="FI751" s="1">
        <f>IF(ISERROR(VLOOKUP($FA751,MOM,LOOKUPS!J$12,0)*$FB$6+VLOOKUP($FA751,STREV,LOOKUPS!J$10,0)*$FC$6+VLOOKUP($FA751,LTREV,LOOKUPS!J$9,0)*$FD$6+VLOOKUP($FA751,CFP,LOOKUPS!J$6,0)*$FE$6+VLOOKUP($FA751,EP,LOOKUPS!J$8,0)*$FF$6+VLOOKUP($FA751,BM,LOOKUPS!J$5,0)*$FG$6+VLOOKUP($FA751,DIV,LOOKUPS!J$7,0)*$FH$6++VLOOKUP($FA751,SIZE,LOOKUPS!J$11,0)*$FI$6),"",VLOOKUP($FA751,MOM,LOOKUPS!J$12,0)*$FB$6+VLOOKUP($FA751,STREV,LOOKUPS!J$10,0)*$FC$6+VLOOKUP($FA751,LTREV,LOOKUPS!J$9,0)*$FD$6+VLOOKUP($FA751,CFP,LOOKUPS!J$6,0)*$FE$6+VLOOKUP($FA751,EP,LOOKUPS!J$8,0)*$FF$6+VLOOKUP($FA751,BM,LOOKUPS!J$5,0)*$FG$6+VLOOKUP($FA751,DIV,LOOKUPS!J$7,0)*$FH$6++VLOOKUP($FA751,SIZE,LOOKUPS!J$11,0)*$FI$6)</f>
        <v>-0.55500000000000005</v>
      </c>
      <c r="FJ751" s="1">
        <f>IF(ISERROR(VLOOKUP($FA751,MOM,LOOKUPS!K$12,0)*$FB$6+VLOOKUP($FA751,STREV,LOOKUPS!K$10,0)*$FC$6+VLOOKUP($FA751,LTREV,LOOKUPS!K$9,0)*$FD$6+VLOOKUP($FA751,CFP,LOOKUPS!K$6,0)*$FE$6+VLOOKUP($FA751,EP,LOOKUPS!K$8,0)*$FF$6+VLOOKUP($FA751,BM,LOOKUPS!K$5,0)*$FG$6+VLOOKUP($FA751,DIV,LOOKUPS!K$7,0)*$FH$6++VLOOKUP($FA751,SIZE,LOOKUPS!K$11,0)*$FI$6),"",VLOOKUP($FA751,MOM,LOOKUPS!K$12,0)*$FB$6+VLOOKUP($FA751,STREV,LOOKUPS!K$10,0)*$FC$6+VLOOKUP($FA751,LTREV,LOOKUPS!K$9,0)*$FD$6+VLOOKUP($FA751,CFP,LOOKUPS!K$6,0)*$FE$6+VLOOKUP($FA751,EP,LOOKUPS!K$8,0)*$FF$6+VLOOKUP($FA751,BM,LOOKUPS!K$5,0)*$FG$6+VLOOKUP($FA751,DIV,LOOKUPS!K$7,0)*$FH$6++VLOOKUP($FA751,SIZE,LOOKUPS!K$11,0)*$FI$6)</f>
        <v>-0.2592000000000001</v>
      </c>
      <c r="FK751" s="1">
        <f>IF(ISERROR(VLOOKUP($FA751,MOM,LOOKUPS!L$12,0)*$FB$6+VLOOKUP($FA751,STREV,LOOKUPS!L$10,0)*$FC$6+VLOOKUP($FA751,LTREV,LOOKUPS!L$9,0)*$FD$6+VLOOKUP($FA751,CFP,LOOKUPS!L$6,0)*$FE$6+VLOOKUP($FA751,EP,LOOKUPS!L$8,0)*$FF$6+VLOOKUP($FA751,BM,LOOKUPS!L$5,0)*$FG$6+VLOOKUP($FA751,DIV,LOOKUPS!L$7,0)*$FH$6++VLOOKUP($FA751,SIZE,LOOKUPS!L$11,0)*$FI$6),"",VLOOKUP($FA751,MOM,LOOKUPS!L$12,0)*$FB$6+VLOOKUP($FA751,STREV,LOOKUPS!L$10,0)*$FC$6+VLOOKUP($FA751,LTREV,LOOKUPS!L$9,0)*$FD$6+VLOOKUP($FA751,CFP,LOOKUPS!L$6,0)*$FE$6+VLOOKUP($FA751,EP,LOOKUPS!L$8,0)*$FF$6+VLOOKUP($FA751,BM,LOOKUPS!L$5,0)*$FG$6+VLOOKUP($FA751,DIV,LOOKUPS!L$7,0)*$FH$6++VLOOKUP($FA751,SIZE,LOOKUPS!L$11,0)*$FI$6)</f>
        <v>-1.4834000000000001</v>
      </c>
    </row>
    <row r="752" spans="1:167" x14ac:dyDescent="0.3">
      <c r="A752" s="1">
        <v>198811</v>
      </c>
      <c r="B752" s="1">
        <v>-6.18</v>
      </c>
      <c r="C752" s="1">
        <v>-4.53</v>
      </c>
      <c r="D752" s="1">
        <v>-2.34</v>
      </c>
      <c r="E752" s="1">
        <v>-2.84</v>
      </c>
      <c r="F752" s="1">
        <v>-3.4</v>
      </c>
      <c r="G752" s="1">
        <v>-3.73</v>
      </c>
      <c r="H752" s="1">
        <v>-2.39</v>
      </c>
      <c r="I752" s="1">
        <v>-3.57</v>
      </c>
      <c r="J752" s="1">
        <v>-3</v>
      </c>
      <c r="K752" s="1">
        <v>-3.55</v>
      </c>
      <c r="M752" s="1">
        <v>198712</v>
      </c>
      <c r="N752" s="1">
        <v>6.04</v>
      </c>
      <c r="O752" s="1">
        <v>5.09</v>
      </c>
      <c r="P752" s="1">
        <v>4.7300000000000004</v>
      </c>
      <c r="Q752" s="1">
        <v>4.66</v>
      </c>
      <c r="R752" s="1">
        <v>5.43</v>
      </c>
      <c r="S752" s="1">
        <v>3.66</v>
      </c>
      <c r="T752" s="1">
        <v>4.42</v>
      </c>
      <c r="U752" s="1">
        <v>-0.94</v>
      </c>
      <c r="V752" s="1">
        <v>2.5299999999999998</v>
      </c>
      <c r="W752" s="1">
        <v>-1.91</v>
      </c>
      <c r="Y752" s="1">
        <v>199211</v>
      </c>
      <c r="Z752" s="1">
        <v>7.67</v>
      </c>
      <c r="AA752" s="1">
        <v>7.46</v>
      </c>
      <c r="AB752" s="1">
        <v>6.55</v>
      </c>
      <c r="AC752" s="1">
        <v>6.46</v>
      </c>
      <c r="AD752" s="1">
        <v>5.55</v>
      </c>
      <c r="AE752" s="1">
        <v>5.95</v>
      </c>
      <c r="AF752" s="1">
        <v>4.96</v>
      </c>
      <c r="AG752" s="1">
        <v>5.03</v>
      </c>
      <c r="AH752" s="1">
        <v>7.52</v>
      </c>
      <c r="AI752" s="1">
        <v>8.8800000000000008</v>
      </c>
      <c r="AK752">
        <v>201305</v>
      </c>
      <c r="AL752">
        <v>6.53</v>
      </c>
      <c r="AM752">
        <v>4.13</v>
      </c>
      <c r="AN752">
        <v>4.18</v>
      </c>
      <c r="AO752">
        <v>4.5599999999999996</v>
      </c>
      <c r="AP752">
        <v>3.93</v>
      </c>
      <c r="AQ752">
        <v>4.91</v>
      </c>
      <c r="AR752">
        <v>3.53</v>
      </c>
      <c r="AS752">
        <v>4.09</v>
      </c>
      <c r="AT752">
        <v>4.87</v>
      </c>
      <c r="AU752">
        <v>3.75</v>
      </c>
      <c r="AV752">
        <v>4.1399999999999997</v>
      </c>
      <c r="AW752">
        <v>4.68</v>
      </c>
      <c r="AX752">
        <v>5.14</v>
      </c>
      <c r="AY752">
        <v>3.33</v>
      </c>
      <c r="AZ752">
        <v>3.73</v>
      </c>
      <c r="BA752">
        <v>4.34</v>
      </c>
      <c r="BB752">
        <v>3.85</v>
      </c>
      <c r="BC752">
        <v>4.7300000000000004</v>
      </c>
      <c r="BD752">
        <v>4.99</v>
      </c>
      <c r="BF752" s="1">
        <v>201305</v>
      </c>
      <c r="BG752" s="1">
        <v>6.6</v>
      </c>
      <c r="BH752" s="1">
        <v>3.93</v>
      </c>
      <c r="BI752" s="1">
        <v>4.03</v>
      </c>
      <c r="BJ752" s="1">
        <v>4.5</v>
      </c>
      <c r="BK752" s="1">
        <v>3.98</v>
      </c>
      <c r="BL752" s="1">
        <v>3.42</v>
      </c>
      <c r="BM752" s="1">
        <v>4.1100000000000003</v>
      </c>
      <c r="BN752" s="1">
        <v>4.2</v>
      </c>
      <c r="BO752" s="1">
        <v>4.92</v>
      </c>
      <c r="BP752" s="1">
        <v>4.3499999999999996</v>
      </c>
      <c r="BQ752" s="1">
        <v>3.46</v>
      </c>
      <c r="BR752" s="1">
        <v>3.8</v>
      </c>
      <c r="BS752" s="1">
        <v>3.03</v>
      </c>
      <c r="BT752" s="1">
        <v>3.87</v>
      </c>
      <c r="BU752" s="1">
        <v>4.3499999999999996</v>
      </c>
      <c r="BV752" s="1">
        <v>4.82</v>
      </c>
      <c r="BW752" s="1">
        <v>3.59</v>
      </c>
      <c r="BX752" s="1">
        <v>4.68</v>
      </c>
      <c r="BY752" s="1">
        <v>5.1100000000000003</v>
      </c>
      <c r="CA752" s="1">
        <v>198805</v>
      </c>
      <c r="CB752" s="1">
        <v>-5.87</v>
      </c>
      <c r="CC752" s="1">
        <v>-2.97</v>
      </c>
      <c r="CD752" s="1">
        <v>-1.19</v>
      </c>
      <c r="CE752" s="1">
        <v>-0.05</v>
      </c>
      <c r="CF752" s="1">
        <v>-3.13</v>
      </c>
      <c r="CG752" s="1">
        <v>-1.92</v>
      </c>
      <c r="CH752" s="1">
        <v>-1.37</v>
      </c>
      <c r="CI752" s="1">
        <v>-0.46</v>
      </c>
      <c r="CJ752" s="1">
        <v>0.09</v>
      </c>
      <c r="CK752" s="1">
        <v>-3.7</v>
      </c>
      <c r="CL752" s="1">
        <v>-1.95</v>
      </c>
      <c r="CM752" s="1">
        <v>-2.39</v>
      </c>
      <c r="CN752" s="1">
        <v>-1.45</v>
      </c>
      <c r="CO752" s="1">
        <v>-1.78</v>
      </c>
      <c r="CP752" s="1">
        <v>-1</v>
      </c>
      <c r="CQ752" s="1">
        <v>-0.36</v>
      </c>
      <c r="CR752" s="1">
        <v>-0.57999999999999996</v>
      </c>
      <c r="CS752" s="1">
        <v>1.25</v>
      </c>
      <c r="CT752" s="1">
        <v>-0.76</v>
      </c>
      <c r="CV752" s="1">
        <v>198905</v>
      </c>
      <c r="CW752" s="1">
        <v>2.86</v>
      </c>
      <c r="CX752" s="1">
        <v>2.65</v>
      </c>
      <c r="CY752" s="1">
        <v>3.3</v>
      </c>
      <c r="CZ752" s="1">
        <v>3.47</v>
      </c>
      <c r="DA752" s="1">
        <v>2.77</v>
      </c>
      <c r="DB752" s="1">
        <v>2.79</v>
      </c>
      <c r="DC752" s="1">
        <v>3.68</v>
      </c>
      <c r="DD752" s="1">
        <v>2.75</v>
      </c>
      <c r="DE752" s="1">
        <v>3.98</v>
      </c>
      <c r="DF752" s="1">
        <v>2.8</v>
      </c>
      <c r="DG752" s="1">
        <v>2.73</v>
      </c>
      <c r="DH752" s="1">
        <v>2.37</v>
      </c>
      <c r="DI752" s="1">
        <v>3.21</v>
      </c>
      <c r="DJ752" s="1">
        <v>3.29</v>
      </c>
      <c r="DK752" s="1">
        <v>4.1399999999999997</v>
      </c>
      <c r="DL752" s="1">
        <v>2.66</v>
      </c>
      <c r="DM752" s="1">
        <v>2.83</v>
      </c>
      <c r="DN752" s="1">
        <v>2.65</v>
      </c>
      <c r="DO752" s="1">
        <v>5.72</v>
      </c>
      <c r="DQ752" s="1">
        <v>198805</v>
      </c>
      <c r="DR752" s="1">
        <v>-99.99</v>
      </c>
      <c r="DS752" s="1">
        <v>-1.97</v>
      </c>
      <c r="DT752" s="1">
        <v>-1.53</v>
      </c>
      <c r="DU752" s="1">
        <v>0.39</v>
      </c>
      <c r="DV752" s="1">
        <v>-1.85</v>
      </c>
      <c r="DW752" s="1">
        <v>-3.07</v>
      </c>
      <c r="DX752" s="1">
        <v>-0.92</v>
      </c>
      <c r="DY752" s="1">
        <v>-0.28999999999999998</v>
      </c>
      <c r="DZ752" s="1">
        <v>0.51</v>
      </c>
      <c r="EA752" s="1">
        <v>-1.7</v>
      </c>
      <c r="EB752" s="1">
        <v>-2.56</v>
      </c>
      <c r="EC752" s="1">
        <v>-3.21</v>
      </c>
      <c r="ED752" s="1">
        <v>-2.89</v>
      </c>
      <c r="EE752" s="1">
        <v>-1.75</v>
      </c>
      <c r="EF752" s="1">
        <v>0.19</v>
      </c>
      <c r="EG752" s="1">
        <v>-0.68</v>
      </c>
      <c r="EH752" s="1">
        <v>0.16</v>
      </c>
      <c r="EI752" s="1">
        <v>-0.15</v>
      </c>
      <c r="EJ752" s="1">
        <v>1.24</v>
      </c>
      <c r="EL752">
        <v>198805</v>
      </c>
      <c r="EM752">
        <v>-0.28999999999999998</v>
      </c>
      <c r="EN752">
        <v>-2.64</v>
      </c>
      <c r="EO752">
        <v>2.33</v>
      </c>
      <c r="EP752">
        <v>0.51</v>
      </c>
      <c r="ER752" s="1">
        <v>198811</v>
      </c>
      <c r="ES752" s="1">
        <v>0.42</v>
      </c>
      <c r="EU752" s="1">
        <v>198712</v>
      </c>
      <c r="EV752" s="1">
        <v>5.91</v>
      </c>
      <c r="EX752" s="1">
        <v>199211</v>
      </c>
      <c r="EY752" s="1">
        <v>0.32</v>
      </c>
      <c r="FA752" s="1">
        <v>198811</v>
      </c>
      <c r="FB752" s="1">
        <f>IF(ISERROR(VLOOKUP($FA752,MOM,LOOKUPS!C$12,0)*$FB$6+VLOOKUP($FA752,STREV,LOOKUPS!C$10,0)*$FC$6+VLOOKUP($FA752,LTREV,LOOKUPS!C$9,0)*$FD$6+VLOOKUP($FA752,CFP,LOOKUPS!C$6,0)*$FE$6+VLOOKUP($FA752,EP,LOOKUPS!C$8,0)*$FF$6+VLOOKUP($FA752,BM,LOOKUPS!C$5,0)*$FG$6+VLOOKUP($FA752,DIV,LOOKUPS!C$7,0)*$FH$6++VLOOKUP($FA752,SIZE,LOOKUPS!C$11,0)*$FI$6),"",VLOOKUP($FA752,MOM,LOOKUPS!C$12,0)*$FB$6+VLOOKUP($FA752,STREV,LOOKUPS!C$10,0)*$FC$6+VLOOKUP($FA752,LTREV,LOOKUPS!C$9,0)*$FD$6+VLOOKUP($FA752,CFP,LOOKUPS!C$6,0)*$FE$6+VLOOKUP($FA752,EP,LOOKUPS!C$8,0)*$FF$6+VLOOKUP($FA752,BM,LOOKUPS!C$5,0)*$FG$6+VLOOKUP($FA752,DIV,LOOKUPS!C$7,0)*$FH$6++VLOOKUP($FA752,SIZE,LOOKUPS!C$11,0)*$FI$6)</f>
        <v>-5.7496</v>
      </c>
      <c r="FC752" s="1">
        <f>IF(ISERROR(VLOOKUP($FA752,MOM,LOOKUPS!D$12,0)*$FB$6+VLOOKUP($FA752,STREV,LOOKUPS!D$10,0)*$FC$6+VLOOKUP($FA752,LTREV,LOOKUPS!D$9,0)*$FD$6+VLOOKUP($FA752,CFP,LOOKUPS!D$6,0)*$FE$6+VLOOKUP($FA752,EP,LOOKUPS!D$8,0)*$FF$6+VLOOKUP($FA752,BM,LOOKUPS!D$5,0)*$FG$6+VLOOKUP($FA752,DIV,LOOKUPS!D$7,0)*$FH$6++VLOOKUP($FA752,SIZE,LOOKUPS!D$11,0)*$FI$6),"",VLOOKUP($FA752,MOM,LOOKUPS!D$12,0)*$FB$6+VLOOKUP($FA752,STREV,LOOKUPS!D$10,0)*$FC$6+VLOOKUP($FA752,LTREV,LOOKUPS!D$9,0)*$FD$6+VLOOKUP($FA752,CFP,LOOKUPS!D$6,0)*$FE$6+VLOOKUP($FA752,EP,LOOKUPS!D$8,0)*$FF$6+VLOOKUP($FA752,BM,LOOKUPS!D$5,0)*$FG$6+VLOOKUP($FA752,DIV,LOOKUPS!D$7,0)*$FH$6++VLOOKUP($FA752,SIZE,LOOKUPS!D$11,0)*$FI$6)</f>
        <v>-3.4303000000000003</v>
      </c>
      <c r="FD752" s="1">
        <f>IF(ISERROR(VLOOKUP($FA752,MOM,LOOKUPS!E$12,0)*$FB$6+VLOOKUP($FA752,STREV,LOOKUPS!E$10,0)*$FC$6+VLOOKUP($FA752,LTREV,LOOKUPS!E$9,0)*$FD$6+VLOOKUP($FA752,CFP,LOOKUPS!E$6,0)*$FE$6+VLOOKUP($FA752,EP,LOOKUPS!E$8,0)*$FF$6+VLOOKUP($FA752,BM,LOOKUPS!E$5,0)*$FG$6+VLOOKUP($FA752,DIV,LOOKUPS!E$7,0)*$FH$6++VLOOKUP($FA752,SIZE,LOOKUPS!E$11,0)*$FI$6),"",VLOOKUP($FA752,MOM,LOOKUPS!E$12,0)*$FB$6+VLOOKUP($FA752,STREV,LOOKUPS!E$10,0)*$FC$6+VLOOKUP($FA752,LTREV,LOOKUPS!E$9,0)*$FD$6+VLOOKUP($FA752,CFP,LOOKUPS!E$6,0)*$FE$6+VLOOKUP($FA752,EP,LOOKUPS!E$8,0)*$FF$6+VLOOKUP($FA752,BM,LOOKUPS!E$5,0)*$FG$6+VLOOKUP($FA752,DIV,LOOKUPS!E$7,0)*$FH$6++VLOOKUP($FA752,SIZE,LOOKUPS!E$11,0)*$FI$6)</f>
        <v>-3.1610999999999998</v>
      </c>
      <c r="FE752" s="1">
        <f>IF(ISERROR(VLOOKUP($FA752,MOM,LOOKUPS!F$12,0)*$FB$6+VLOOKUP($FA752,STREV,LOOKUPS!F$10,0)*$FC$6+VLOOKUP($FA752,LTREV,LOOKUPS!F$9,0)*$FD$6+VLOOKUP($FA752,CFP,LOOKUPS!F$6,0)*$FE$6+VLOOKUP($FA752,EP,LOOKUPS!F$8,0)*$FF$6+VLOOKUP($FA752,BM,LOOKUPS!F$5,0)*$FG$6+VLOOKUP($FA752,DIV,LOOKUPS!F$7,0)*$FH$6++VLOOKUP($FA752,SIZE,LOOKUPS!F$11,0)*$FI$6),"",VLOOKUP($FA752,MOM,LOOKUPS!F$12,0)*$FB$6+VLOOKUP($FA752,STREV,LOOKUPS!F$10,0)*$FC$6+VLOOKUP($FA752,LTREV,LOOKUPS!F$9,0)*$FD$6+VLOOKUP($FA752,CFP,LOOKUPS!F$6,0)*$FE$6+VLOOKUP($FA752,EP,LOOKUPS!F$8,0)*$FF$6+VLOOKUP($FA752,BM,LOOKUPS!F$5,0)*$FG$6+VLOOKUP($FA752,DIV,LOOKUPS!F$7,0)*$FH$6++VLOOKUP($FA752,SIZE,LOOKUPS!F$11,0)*$FI$6)</f>
        <v>-3.3895</v>
      </c>
      <c r="FF752" s="1">
        <f>IF(ISERROR(VLOOKUP($FA752,MOM,LOOKUPS!G$12,0)*$FB$6+VLOOKUP($FA752,STREV,LOOKUPS!G$10,0)*$FC$6+VLOOKUP($FA752,LTREV,LOOKUPS!G$9,0)*$FD$6+VLOOKUP($FA752,CFP,LOOKUPS!G$6,0)*$FE$6+VLOOKUP($FA752,EP,LOOKUPS!G$8,0)*$FF$6+VLOOKUP($FA752,BM,LOOKUPS!G$5,0)*$FG$6+VLOOKUP($FA752,DIV,LOOKUPS!G$7,0)*$FH$6++VLOOKUP($FA752,SIZE,LOOKUPS!G$11,0)*$FI$6),"",VLOOKUP($FA752,MOM,LOOKUPS!G$12,0)*$FB$6+VLOOKUP($FA752,STREV,LOOKUPS!G$10,0)*$FC$6+VLOOKUP($FA752,LTREV,LOOKUPS!G$9,0)*$FD$6+VLOOKUP($FA752,CFP,LOOKUPS!G$6,0)*$FE$6+VLOOKUP($FA752,EP,LOOKUPS!G$8,0)*$FF$6+VLOOKUP($FA752,BM,LOOKUPS!G$5,0)*$FG$6+VLOOKUP($FA752,DIV,LOOKUPS!G$7,0)*$FH$6++VLOOKUP($FA752,SIZE,LOOKUPS!G$11,0)*$FI$6)</f>
        <v>-2.8102</v>
      </c>
      <c r="FG752" s="1">
        <f>IF(ISERROR(VLOOKUP($FA752,MOM,LOOKUPS!H$12,0)*$FB$6+VLOOKUP($FA752,STREV,LOOKUPS!H$10,0)*$FC$6+VLOOKUP($FA752,LTREV,LOOKUPS!H$9,0)*$FD$6+VLOOKUP($FA752,CFP,LOOKUPS!H$6,0)*$FE$6+VLOOKUP($FA752,EP,LOOKUPS!H$8,0)*$FF$6+VLOOKUP($FA752,BM,LOOKUPS!H$5,0)*$FG$6+VLOOKUP($FA752,DIV,LOOKUPS!H$7,0)*$FH$6++VLOOKUP($FA752,SIZE,LOOKUPS!H$11,0)*$FI$6),"",VLOOKUP($FA752,MOM,LOOKUPS!H$12,0)*$FB$6+VLOOKUP($FA752,STREV,LOOKUPS!H$10,0)*$FC$6+VLOOKUP($FA752,LTREV,LOOKUPS!H$9,0)*$FD$6+VLOOKUP($FA752,CFP,LOOKUPS!H$6,0)*$FE$6+VLOOKUP($FA752,EP,LOOKUPS!H$8,0)*$FF$6+VLOOKUP($FA752,BM,LOOKUPS!H$5,0)*$FG$6+VLOOKUP($FA752,DIV,LOOKUPS!H$7,0)*$FH$6++VLOOKUP($FA752,SIZE,LOOKUPS!H$11,0)*$FI$6)</f>
        <v>-3.8872999999999998</v>
      </c>
      <c r="FH752" s="1">
        <f>IF(ISERROR(VLOOKUP($FA752,MOM,LOOKUPS!I$12,0)*$FB$6+VLOOKUP($FA752,STREV,LOOKUPS!I$10,0)*$FC$6+VLOOKUP($FA752,LTREV,LOOKUPS!I$9,0)*$FD$6+VLOOKUP($FA752,CFP,LOOKUPS!I$6,0)*$FE$6+VLOOKUP($FA752,EP,LOOKUPS!I$8,0)*$FF$6+VLOOKUP($FA752,BM,LOOKUPS!I$5,0)*$FG$6+VLOOKUP($FA752,DIV,LOOKUPS!I$7,0)*$FH$6++VLOOKUP($FA752,SIZE,LOOKUPS!I$11,0)*$FI$6),"",VLOOKUP($FA752,MOM,LOOKUPS!I$12,0)*$FB$6+VLOOKUP($FA752,STREV,LOOKUPS!I$10,0)*$FC$6+VLOOKUP($FA752,LTREV,LOOKUPS!I$9,0)*$FD$6+VLOOKUP($FA752,CFP,LOOKUPS!I$6,0)*$FE$6+VLOOKUP($FA752,EP,LOOKUPS!I$8,0)*$FF$6+VLOOKUP($FA752,BM,LOOKUPS!I$5,0)*$FG$6+VLOOKUP($FA752,DIV,LOOKUPS!I$7,0)*$FH$6++VLOOKUP($FA752,SIZE,LOOKUPS!I$11,0)*$FI$6)</f>
        <v>-3.0731000000000002</v>
      </c>
      <c r="FI752" s="1">
        <f>IF(ISERROR(VLOOKUP($FA752,MOM,LOOKUPS!J$12,0)*$FB$6+VLOOKUP($FA752,STREV,LOOKUPS!J$10,0)*$FC$6+VLOOKUP($FA752,LTREV,LOOKUPS!J$9,0)*$FD$6+VLOOKUP($FA752,CFP,LOOKUPS!J$6,0)*$FE$6+VLOOKUP($FA752,EP,LOOKUPS!J$8,0)*$FF$6+VLOOKUP($FA752,BM,LOOKUPS!J$5,0)*$FG$6+VLOOKUP($FA752,DIV,LOOKUPS!J$7,0)*$FH$6++VLOOKUP($FA752,SIZE,LOOKUPS!J$11,0)*$FI$6),"",VLOOKUP($FA752,MOM,LOOKUPS!J$12,0)*$FB$6+VLOOKUP($FA752,STREV,LOOKUPS!J$10,0)*$FC$6+VLOOKUP($FA752,LTREV,LOOKUPS!J$9,0)*$FD$6+VLOOKUP($FA752,CFP,LOOKUPS!J$6,0)*$FE$6+VLOOKUP($FA752,EP,LOOKUPS!J$8,0)*$FF$6+VLOOKUP($FA752,BM,LOOKUPS!J$5,0)*$FG$6+VLOOKUP($FA752,DIV,LOOKUPS!J$7,0)*$FH$6++VLOOKUP($FA752,SIZE,LOOKUPS!J$11,0)*$FI$6)</f>
        <v>-3.4236000000000004</v>
      </c>
      <c r="FJ752" s="1">
        <f>IF(ISERROR(VLOOKUP($FA752,MOM,LOOKUPS!K$12,0)*$FB$6+VLOOKUP($FA752,STREV,LOOKUPS!K$10,0)*$FC$6+VLOOKUP($FA752,LTREV,LOOKUPS!K$9,0)*$FD$6+VLOOKUP($FA752,CFP,LOOKUPS!K$6,0)*$FE$6+VLOOKUP($FA752,EP,LOOKUPS!K$8,0)*$FF$6+VLOOKUP($FA752,BM,LOOKUPS!K$5,0)*$FG$6+VLOOKUP($FA752,DIV,LOOKUPS!K$7,0)*$FH$6++VLOOKUP($FA752,SIZE,LOOKUPS!K$11,0)*$FI$6),"",VLOOKUP($FA752,MOM,LOOKUPS!K$12,0)*$FB$6+VLOOKUP($FA752,STREV,LOOKUPS!K$10,0)*$FC$6+VLOOKUP($FA752,LTREV,LOOKUPS!K$9,0)*$FD$6+VLOOKUP($FA752,CFP,LOOKUPS!K$6,0)*$FE$6+VLOOKUP($FA752,EP,LOOKUPS!K$8,0)*$FF$6+VLOOKUP($FA752,BM,LOOKUPS!K$5,0)*$FG$6+VLOOKUP($FA752,DIV,LOOKUPS!K$7,0)*$FH$6++VLOOKUP($FA752,SIZE,LOOKUPS!K$11,0)*$FI$6)</f>
        <v>-3.7737999999999996</v>
      </c>
      <c r="FK752" s="1">
        <f>IF(ISERROR(VLOOKUP($FA752,MOM,LOOKUPS!L$12,0)*$FB$6+VLOOKUP($FA752,STREV,LOOKUPS!L$10,0)*$FC$6+VLOOKUP($FA752,LTREV,LOOKUPS!L$9,0)*$FD$6+VLOOKUP($FA752,CFP,LOOKUPS!L$6,0)*$FE$6+VLOOKUP($FA752,EP,LOOKUPS!L$8,0)*$FF$6+VLOOKUP($FA752,BM,LOOKUPS!L$5,0)*$FG$6+VLOOKUP($FA752,DIV,LOOKUPS!L$7,0)*$FH$6++VLOOKUP($FA752,SIZE,LOOKUPS!L$11,0)*$FI$6),"",VLOOKUP($FA752,MOM,LOOKUPS!L$12,0)*$FB$6+VLOOKUP($FA752,STREV,LOOKUPS!L$10,0)*$FC$6+VLOOKUP($FA752,LTREV,LOOKUPS!L$9,0)*$FD$6+VLOOKUP($FA752,CFP,LOOKUPS!L$6,0)*$FE$6+VLOOKUP($FA752,EP,LOOKUPS!L$8,0)*$FF$6+VLOOKUP($FA752,BM,LOOKUPS!L$5,0)*$FG$6+VLOOKUP($FA752,DIV,LOOKUPS!L$7,0)*$FH$6++VLOOKUP($FA752,SIZE,LOOKUPS!L$11,0)*$FI$6)</f>
        <v>-4.1489000000000003</v>
      </c>
    </row>
    <row r="753" spans="1:167" x14ac:dyDescent="0.3">
      <c r="A753" s="1">
        <v>198812</v>
      </c>
      <c r="B753" s="1">
        <v>0.69</v>
      </c>
      <c r="C753" s="1">
        <v>1.41</v>
      </c>
      <c r="D753" s="1">
        <v>2.2200000000000002</v>
      </c>
      <c r="E753" s="1">
        <v>2.97</v>
      </c>
      <c r="F753" s="1">
        <v>1.79</v>
      </c>
      <c r="G753" s="1">
        <v>2.19</v>
      </c>
      <c r="H753" s="1">
        <v>2.5499999999999998</v>
      </c>
      <c r="I753" s="1">
        <v>3.16</v>
      </c>
      <c r="J753" s="1">
        <v>3.67</v>
      </c>
      <c r="K753" s="1">
        <v>3.89</v>
      </c>
      <c r="M753" s="1">
        <v>198801</v>
      </c>
      <c r="N753" s="1">
        <v>15.69</v>
      </c>
      <c r="O753" s="1">
        <v>9.4499999999999993</v>
      </c>
      <c r="P753" s="1">
        <v>7.24</v>
      </c>
      <c r="Q753" s="1">
        <v>7.28</v>
      </c>
      <c r="R753" s="1">
        <v>7.45</v>
      </c>
      <c r="S753" s="1">
        <v>5.67</v>
      </c>
      <c r="T753" s="1">
        <v>5.14</v>
      </c>
      <c r="U753" s="1">
        <v>4.29</v>
      </c>
      <c r="V753" s="1">
        <v>4.2</v>
      </c>
      <c r="W753" s="1">
        <v>0.01</v>
      </c>
      <c r="Y753" s="1">
        <v>199212</v>
      </c>
      <c r="Z753" s="1">
        <v>7.09</v>
      </c>
      <c r="AA753" s="1">
        <v>4.7300000000000004</v>
      </c>
      <c r="AB753" s="1">
        <v>4.3600000000000003</v>
      </c>
      <c r="AC753" s="1">
        <v>4.43</v>
      </c>
      <c r="AD753" s="1">
        <v>3.53</v>
      </c>
      <c r="AE753" s="1">
        <v>5.47</v>
      </c>
      <c r="AF753" s="1">
        <v>3.08</v>
      </c>
      <c r="AG753" s="1">
        <v>1.98</v>
      </c>
      <c r="AH753" s="1">
        <v>2.89</v>
      </c>
      <c r="AI753" s="1">
        <v>1.82</v>
      </c>
      <c r="AK753">
        <v>201306</v>
      </c>
      <c r="AL753">
        <v>-1.81</v>
      </c>
      <c r="AM753">
        <v>0.56999999999999995</v>
      </c>
      <c r="AN753">
        <v>0.1</v>
      </c>
      <c r="AO753">
        <v>-0.05</v>
      </c>
      <c r="AP753">
        <v>0.92</v>
      </c>
      <c r="AQ753">
        <v>0.14000000000000001</v>
      </c>
      <c r="AR753">
        <v>-0.02</v>
      </c>
      <c r="AS753">
        <v>-0.5</v>
      </c>
      <c r="AT753">
        <v>0.23</v>
      </c>
      <c r="AU753">
        <v>0.47</v>
      </c>
      <c r="AV753">
        <v>1.47</v>
      </c>
      <c r="AW753">
        <v>-0.4</v>
      </c>
      <c r="AX753">
        <v>0.68</v>
      </c>
      <c r="AY753">
        <v>0.72</v>
      </c>
      <c r="AZ753">
        <v>-0.76</v>
      </c>
      <c r="BA753">
        <v>-0.36</v>
      </c>
      <c r="BB753">
        <v>-0.65</v>
      </c>
      <c r="BC753">
        <v>-0.15</v>
      </c>
      <c r="BD753">
        <v>0.54</v>
      </c>
      <c r="BF753" s="1">
        <v>201306</v>
      </c>
      <c r="BG753" s="1">
        <v>-1.39</v>
      </c>
      <c r="BH753" s="1">
        <v>0.54</v>
      </c>
      <c r="BI753" s="1">
        <v>-0.23</v>
      </c>
      <c r="BJ753" s="1">
        <v>0.22</v>
      </c>
      <c r="BK753" s="1">
        <v>0.5</v>
      </c>
      <c r="BL753" s="1">
        <v>0.23</v>
      </c>
      <c r="BM753" s="1">
        <v>-7.0000000000000007E-2</v>
      </c>
      <c r="BN753" s="1">
        <v>-0.31</v>
      </c>
      <c r="BO753" s="1">
        <v>0.38</v>
      </c>
      <c r="BP753" s="1">
        <v>-0.12</v>
      </c>
      <c r="BQ753" s="1">
        <v>1.37</v>
      </c>
      <c r="BR753" s="1">
        <v>0.67</v>
      </c>
      <c r="BS753" s="1">
        <v>-0.23</v>
      </c>
      <c r="BT753" s="1">
        <v>0</v>
      </c>
      <c r="BU753" s="1">
        <v>-0.14000000000000001</v>
      </c>
      <c r="BV753" s="1">
        <v>-0.49</v>
      </c>
      <c r="BW753" s="1">
        <v>-0.14000000000000001</v>
      </c>
      <c r="BX753" s="1">
        <v>0.56000000000000005</v>
      </c>
      <c r="BY753" s="1">
        <v>0.24</v>
      </c>
      <c r="CA753" s="1">
        <v>198806</v>
      </c>
      <c r="CB753" s="1">
        <v>5.33</v>
      </c>
      <c r="CC753" s="1">
        <v>5.49</v>
      </c>
      <c r="CD753" s="1">
        <v>6.32</v>
      </c>
      <c r="CE753" s="1">
        <v>4.53</v>
      </c>
      <c r="CF753" s="1">
        <v>5.4</v>
      </c>
      <c r="CG753" s="1">
        <v>6.62</v>
      </c>
      <c r="CH753" s="1">
        <v>6.01</v>
      </c>
      <c r="CI753" s="1">
        <v>5.13</v>
      </c>
      <c r="CJ753" s="1">
        <v>4.55</v>
      </c>
      <c r="CK753" s="1">
        <v>5.31</v>
      </c>
      <c r="CL753" s="1">
        <v>5.59</v>
      </c>
      <c r="CM753" s="1">
        <v>5.82</v>
      </c>
      <c r="CN753" s="1">
        <v>7.39</v>
      </c>
      <c r="CO753" s="1">
        <v>6.4</v>
      </c>
      <c r="CP753" s="1">
        <v>5.65</v>
      </c>
      <c r="CQ753" s="1">
        <v>5.72</v>
      </c>
      <c r="CR753" s="1">
        <v>4.4400000000000004</v>
      </c>
      <c r="CS753" s="1">
        <v>4.51</v>
      </c>
      <c r="CT753" s="1">
        <v>4.58</v>
      </c>
      <c r="CV753" s="1">
        <v>198906</v>
      </c>
      <c r="CW753" s="1">
        <v>-1.85</v>
      </c>
      <c r="CX753" s="1">
        <v>-0.52</v>
      </c>
      <c r="CY753" s="1">
        <v>-0.62</v>
      </c>
      <c r="CZ753" s="1">
        <v>0.72</v>
      </c>
      <c r="DA753" s="1">
        <v>-0.66</v>
      </c>
      <c r="DB753" s="1">
        <v>-0.16</v>
      </c>
      <c r="DC753" s="1">
        <v>-0.95</v>
      </c>
      <c r="DD753" s="1">
        <v>-0.21</v>
      </c>
      <c r="DE753" s="1">
        <v>1.29</v>
      </c>
      <c r="DF753" s="1">
        <v>-0.84</v>
      </c>
      <c r="DG753" s="1">
        <v>-0.48</v>
      </c>
      <c r="DH753" s="1">
        <v>-0.18</v>
      </c>
      <c r="DI753" s="1">
        <v>-0.14000000000000001</v>
      </c>
      <c r="DJ753" s="1">
        <v>-1.44</v>
      </c>
      <c r="DK753" s="1">
        <v>-0.37</v>
      </c>
      <c r="DL753" s="1">
        <v>-0.43</v>
      </c>
      <c r="DM753" s="1">
        <v>0.01</v>
      </c>
      <c r="DN753" s="1">
        <v>0.14000000000000001</v>
      </c>
      <c r="DO753" s="1">
        <v>2.8</v>
      </c>
      <c r="DQ753" s="1">
        <v>198806</v>
      </c>
      <c r="DR753" s="1">
        <v>-99.99</v>
      </c>
      <c r="DS753" s="1">
        <v>4.47</v>
      </c>
      <c r="DT753" s="1">
        <v>6.97</v>
      </c>
      <c r="DU753" s="1">
        <v>5.85</v>
      </c>
      <c r="DV753" s="1">
        <v>4.17</v>
      </c>
      <c r="DW753" s="1">
        <v>7.35</v>
      </c>
      <c r="DX753" s="1">
        <v>6.57</v>
      </c>
      <c r="DY753" s="1">
        <v>7.41</v>
      </c>
      <c r="DZ753" s="1">
        <v>5.35</v>
      </c>
      <c r="EA753" s="1">
        <v>3.93</v>
      </c>
      <c r="EB753" s="1">
        <v>5.3</v>
      </c>
      <c r="EC753" s="1">
        <v>7.59</v>
      </c>
      <c r="ED753" s="1">
        <v>7.06</v>
      </c>
      <c r="EE753" s="1">
        <v>6.71</v>
      </c>
      <c r="EF753" s="1">
        <v>6.38</v>
      </c>
      <c r="EG753" s="1">
        <v>7.95</v>
      </c>
      <c r="EH753" s="1">
        <v>6.8</v>
      </c>
      <c r="EI753" s="1">
        <v>5.88</v>
      </c>
      <c r="EJ753" s="1">
        <v>4.7699999999999996</v>
      </c>
      <c r="EL753">
        <v>198806</v>
      </c>
      <c r="EM753">
        <v>4.79</v>
      </c>
      <c r="EN753">
        <v>2.17</v>
      </c>
      <c r="EO753">
        <v>-1.0900000000000001</v>
      </c>
      <c r="EP753">
        <v>0.49</v>
      </c>
      <c r="ER753" s="1">
        <v>198812</v>
      </c>
      <c r="ES753" s="1">
        <v>0.42</v>
      </c>
      <c r="EU753" s="1">
        <v>198801</v>
      </c>
      <c r="EV753" s="1">
        <v>7.91</v>
      </c>
      <c r="EX753" s="1">
        <v>199212</v>
      </c>
      <c r="EY753" s="1">
        <v>0.77</v>
      </c>
      <c r="FA753" s="1">
        <v>198812</v>
      </c>
      <c r="FB753" s="1">
        <f>IF(ISERROR(VLOOKUP($FA753,MOM,LOOKUPS!C$12,0)*$FB$6+VLOOKUP($FA753,STREV,LOOKUPS!C$10,0)*$FC$6+VLOOKUP($FA753,LTREV,LOOKUPS!C$9,0)*$FD$6+VLOOKUP($FA753,CFP,LOOKUPS!C$6,0)*$FE$6+VLOOKUP($FA753,EP,LOOKUPS!C$8,0)*$FF$6+VLOOKUP($FA753,BM,LOOKUPS!C$5,0)*$FG$6+VLOOKUP($FA753,DIV,LOOKUPS!C$7,0)*$FH$6++VLOOKUP($FA753,SIZE,LOOKUPS!C$11,0)*$FI$6),"",VLOOKUP($FA753,MOM,LOOKUPS!C$12,0)*$FB$6+VLOOKUP($FA753,STREV,LOOKUPS!C$10,0)*$FC$6+VLOOKUP($FA753,LTREV,LOOKUPS!C$9,0)*$FD$6+VLOOKUP($FA753,CFP,LOOKUPS!C$6,0)*$FE$6+VLOOKUP($FA753,EP,LOOKUPS!C$8,0)*$FF$6+VLOOKUP($FA753,BM,LOOKUPS!C$5,0)*$FG$6+VLOOKUP($FA753,DIV,LOOKUPS!C$7,0)*$FH$6++VLOOKUP($FA753,SIZE,LOOKUPS!C$11,0)*$FI$6)</f>
        <v>0.93940000000000001</v>
      </c>
      <c r="FC753" s="1">
        <f>IF(ISERROR(VLOOKUP($FA753,MOM,LOOKUPS!D$12,0)*$FB$6+VLOOKUP($FA753,STREV,LOOKUPS!D$10,0)*$FC$6+VLOOKUP($FA753,LTREV,LOOKUPS!D$9,0)*$FD$6+VLOOKUP($FA753,CFP,LOOKUPS!D$6,0)*$FE$6+VLOOKUP($FA753,EP,LOOKUPS!D$8,0)*$FF$6+VLOOKUP($FA753,BM,LOOKUPS!D$5,0)*$FG$6+VLOOKUP($FA753,DIV,LOOKUPS!D$7,0)*$FH$6++VLOOKUP($FA753,SIZE,LOOKUPS!D$11,0)*$FI$6),"",VLOOKUP($FA753,MOM,LOOKUPS!D$12,0)*$FB$6+VLOOKUP($FA753,STREV,LOOKUPS!D$10,0)*$FC$6+VLOOKUP($FA753,LTREV,LOOKUPS!D$9,0)*$FD$6+VLOOKUP($FA753,CFP,LOOKUPS!D$6,0)*$FE$6+VLOOKUP($FA753,EP,LOOKUPS!D$8,0)*$FF$6+VLOOKUP($FA753,BM,LOOKUPS!D$5,0)*$FG$6+VLOOKUP($FA753,DIV,LOOKUPS!D$7,0)*$FH$6++VLOOKUP($FA753,SIZE,LOOKUPS!D$11,0)*$FI$6)</f>
        <v>2.0611999999999999</v>
      </c>
      <c r="FD753" s="1">
        <f>IF(ISERROR(VLOOKUP($FA753,MOM,LOOKUPS!E$12,0)*$FB$6+VLOOKUP($FA753,STREV,LOOKUPS!E$10,0)*$FC$6+VLOOKUP($FA753,LTREV,LOOKUPS!E$9,0)*$FD$6+VLOOKUP($FA753,CFP,LOOKUPS!E$6,0)*$FE$6+VLOOKUP($FA753,EP,LOOKUPS!E$8,0)*$FF$6+VLOOKUP($FA753,BM,LOOKUPS!E$5,0)*$FG$6+VLOOKUP($FA753,DIV,LOOKUPS!E$7,0)*$FH$6++VLOOKUP($FA753,SIZE,LOOKUPS!E$11,0)*$FI$6),"",VLOOKUP($FA753,MOM,LOOKUPS!E$12,0)*$FB$6+VLOOKUP($FA753,STREV,LOOKUPS!E$10,0)*$FC$6+VLOOKUP($FA753,LTREV,LOOKUPS!E$9,0)*$FD$6+VLOOKUP($FA753,CFP,LOOKUPS!E$6,0)*$FE$6+VLOOKUP($FA753,EP,LOOKUPS!E$8,0)*$FF$6+VLOOKUP($FA753,BM,LOOKUPS!E$5,0)*$FG$6+VLOOKUP($FA753,DIV,LOOKUPS!E$7,0)*$FH$6++VLOOKUP($FA753,SIZE,LOOKUPS!E$11,0)*$FI$6)</f>
        <v>2.3391999999999999</v>
      </c>
      <c r="FE753" s="1">
        <f>IF(ISERROR(VLOOKUP($FA753,MOM,LOOKUPS!F$12,0)*$FB$6+VLOOKUP($FA753,STREV,LOOKUPS!F$10,0)*$FC$6+VLOOKUP($FA753,LTREV,LOOKUPS!F$9,0)*$FD$6+VLOOKUP($FA753,CFP,LOOKUPS!F$6,0)*$FE$6+VLOOKUP($FA753,EP,LOOKUPS!F$8,0)*$FF$6+VLOOKUP($FA753,BM,LOOKUPS!F$5,0)*$FG$6+VLOOKUP($FA753,DIV,LOOKUPS!F$7,0)*$FH$6++VLOOKUP($FA753,SIZE,LOOKUPS!F$11,0)*$FI$6),"",VLOOKUP($FA753,MOM,LOOKUPS!F$12,0)*$FB$6+VLOOKUP($FA753,STREV,LOOKUPS!F$10,0)*$FC$6+VLOOKUP($FA753,LTREV,LOOKUPS!F$9,0)*$FD$6+VLOOKUP($FA753,CFP,LOOKUPS!F$6,0)*$FE$6+VLOOKUP($FA753,EP,LOOKUPS!F$8,0)*$FF$6+VLOOKUP($FA753,BM,LOOKUPS!F$5,0)*$FG$6+VLOOKUP($FA753,DIV,LOOKUPS!F$7,0)*$FH$6++VLOOKUP($FA753,SIZE,LOOKUPS!F$11,0)*$FI$6)</f>
        <v>2.7077999999999998</v>
      </c>
      <c r="FF753" s="1">
        <f>IF(ISERROR(VLOOKUP($FA753,MOM,LOOKUPS!G$12,0)*$FB$6+VLOOKUP($FA753,STREV,LOOKUPS!G$10,0)*$FC$6+VLOOKUP($FA753,LTREV,LOOKUPS!G$9,0)*$FD$6+VLOOKUP($FA753,CFP,LOOKUPS!G$6,0)*$FE$6+VLOOKUP($FA753,EP,LOOKUPS!G$8,0)*$FF$6+VLOOKUP($FA753,BM,LOOKUPS!G$5,0)*$FG$6+VLOOKUP($FA753,DIV,LOOKUPS!G$7,0)*$FH$6++VLOOKUP($FA753,SIZE,LOOKUPS!G$11,0)*$FI$6),"",VLOOKUP($FA753,MOM,LOOKUPS!G$12,0)*$FB$6+VLOOKUP($FA753,STREV,LOOKUPS!G$10,0)*$FC$6+VLOOKUP($FA753,LTREV,LOOKUPS!G$9,0)*$FD$6+VLOOKUP($FA753,CFP,LOOKUPS!G$6,0)*$FE$6+VLOOKUP($FA753,EP,LOOKUPS!G$8,0)*$FF$6+VLOOKUP($FA753,BM,LOOKUPS!G$5,0)*$FG$6+VLOOKUP($FA753,DIV,LOOKUPS!G$7,0)*$FH$6++VLOOKUP($FA753,SIZE,LOOKUPS!G$11,0)*$FI$6)</f>
        <v>2.6067</v>
      </c>
      <c r="FG753" s="1">
        <f>IF(ISERROR(VLOOKUP($FA753,MOM,LOOKUPS!H$12,0)*$FB$6+VLOOKUP($FA753,STREV,LOOKUPS!H$10,0)*$FC$6+VLOOKUP($FA753,LTREV,LOOKUPS!H$9,0)*$FD$6+VLOOKUP($FA753,CFP,LOOKUPS!H$6,0)*$FE$6+VLOOKUP($FA753,EP,LOOKUPS!H$8,0)*$FF$6+VLOOKUP($FA753,BM,LOOKUPS!H$5,0)*$FG$6+VLOOKUP($FA753,DIV,LOOKUPS!H$7,0)*$FH$6++VLOOKUP($FA753,SIZE,LOOKUPS!H$11,0)*$FI$6),"",VLOOKUP($FA753,MOM,LOOKUPS!H$12,0)*$FB$6+VLOOKUP($FA753,STREV,LOOKUPS!H$10,0)*$FC$6+VLOOKUP($FA753,LTREV,LOOKUPS!H$9,0)*$FD$6+VLOOKUP($FA753,CFP,LOOKUPS!H$6,0)*$FE$6+VLOOKUP($FA753,EP,LOOKUPS!H$8,0)*$FF$6+VLOOKUP($FA753,BM,LOOKUPS!H$5,0)*$FG$6+VLOOKUP($FA753,DIV,LOOKUPS!H$7,0)*$FH$6++VLOOKUP($FA753,SIZE,LOOKUPS!H$11,0)*$FI$6)</f>
        <v>2.0400999999999998</v>
      </c>
      <c r="FH753" s="1">
        <f>IF(ISERROR(VLOOKUP($FA753,MOM,LOOKUPS!I$12,0)*$FB$6+VLOOKUP($FA753,STREV,LOOKUPS!I$10,0)*$FC$6+VLOOKUP($FA753,LTREV,LOOKUPS!I$9,0)*$FD$6+VLOOKUP($FA753,CFP,LOOKUPS!I$6,0)*$FE$6+VLOOKUP($FA753,EP,LOOKUPS!I$8,0)*$FF$6+VLOOKUP($FA753,BM,LOOKUPS!I$5,0)*$FG$6+VLOOKUP($FA753,DIV,LOOKUPS!I$7,0)*$FH$6++VLOOKUP($FA753,SIZE,LOOKUPS!I$11,0)*$FI$6),"",VLOOKUP($FA753,MOM,LOOKUPS!I$12,0)*$FB$6+VLOOKUP($FA753,STREV,LOOKUPS!I$10,0)*$FC$6+VLOOKUP($FA753,LTREV,LOOKUPS!I$9,0)*$FD$6+VLOOKUP($FA753,CFP,LOOKUPS!I$6,0)*$FE$6+VLOOKUP($FA753,EP,LOOKUPS!I$8,0)*$FF$6+VLOOKUP($FA753,BM,LOOKUPS!I$5,0)*$FG$6+VLOOKUP($FA753,DIV,LOOKUPS!I$7,0)*$FH$6++VLOOKUP($FA753,SIZE,LOOKUPS!I$11,0)*$FI$6)</f>
        <v>3.3235000000000001</v>
      </c>
      <c r="FI753" s="1">
        <f>IF(ISERROR(VLOOKUP($FA753,MOM,LOOKUPS!J$12,0)*$FB$6+VLOOKUP($FA753,STREV,LOOKUPS!J$10,0)*$FC$6+VLOOKUP($FA753,LTREV,LOOKUPS!J$9,0)*$FD$6+VLOOKUP($FA753,CFP,LOOKUPS!J$6,0)*$FE$6+VLOOKUP($FA753,EP,LOOKUPS!J$8,0)*$FF$6+VLOOKUP($FA753,BM,LOOKUPS!J$5,0)*$FG$6+VLOOKUP($FA753,DIV,LOOKUPS!J$7,0)*$FH$6++VLOOKUP($FA753,SIZE,LOOKUPS!J$11,0)*$FI$6),"",VLOOKUP($FA753,MOM,LOOKUPS!J$12,0)*$FB$6+VLOOKUP($FA753,STREV,LOOKUPS!J$10,0)*$FC$6+VLOOKUP($FA753,LTREV,LOOKUPS!J$9,0)*$FD$6+VLOOKUP($FA753,CFP,LOOKUPS!J$6,0)*$FE$6+VLOOKUP($FA753,EP,LOOKUPS!J$8,0)*$FF$6+VLOOKUP($FA753,BM,LOOKUPS!J$5,0)*$FG$6+VLOOKUP($FA753,DIV,LOOKUPS!J$7,0)*$FH$6++VLOOKUP($FA753,SIZE,LOOKUPS!J$11,0)*$FI$6)</f>
        <v>2.9779999999999998</v>
      </c>
      <c r="FJ753" s="1">
        <f>IF(ISERROR(VLOOKUP($FA753,MOM,LOOKUPS!K$12,0)*$FB$6+VLOOKUP($FA753,STREV,LOOKUPS!K$10,0)*$FC$6+VLOOKUP($FA753,LTREV,LOOKUPS!K$9,0)*$FD$6+VLOOKUP($FA753,CFP,LOOKUPS!K$6,0)*$FE$6+VLOOKUP($FA753,EP,LOOKUPS!K$8,0)*$FF$6+VLOOKUP($FA753,BM,LOOKUPS!K$5,0)*$FG$6+VLOOKUP($FA753,DIV,LOOKUPS!K$7,0)*$FH$6++VLOOKUP($FA753,SIZE,LOOKUPS!K$11,0)*$FI$6),"",VLOOKUP($FA753,MOM,LOOKUPS!K$12,0)*$FB$6+VLOOKUP($FA753,STREV,LOOKUPS!K$10,0)*$FC$6+VLOOKUP($FA753,LTREV,LOOKUPS!K$9,0)*$FD$6+VLOOKUP($FA753,CFP,LOOKUPS!K$6,0)*$FE$6+VLOOKUP($FA753,EP,LOOKUPS!K$8,0)*$FF$6+VLOOKUP($FA753,BM,LOOKUPS!K$5,0)*$FG$6+VLOOKUP($FA753,DIV,LOOKUPS!K$7,0)*$FH$6++VLOOKUP($FA753,SIZE,LOOKUPS!K$11,0)*$FI$6)</f>
        <v>2.8283000000000005</v>
      </c>
      <c r="FK753" s="1">
        <f>IF(ISERROR(VLOOKUP($FA753,MOM,LOOKUPS!L$12,0)*$FB$6+VLOOKUP($FA753,STREV,LOOKUPS!L$10,0)*$FC$6+VLOOKUP($FA753,LTREV,LOOKUPS!L$9,0)*$FD$6+VLOOKUP($FA753,CFP,LOOKUPS!L$6,0)*$FE$6+VLOOKUP($FA753,EP,LOOKUPS!L$8,0)*$FF$6+VLOOKUP($FA753,BM,LOOKUPS!L$5,0)*$FG$6+VLOOKUP($FA753,DIV,LOOKUPS!L$7,0)*$FH$6++VLOOKUP($FA753,SIZE,LOOKUPS!L$11,0)*$FI$6),"",VLOOKUP($FA753,MOM,LOOKUPS!L$12,0)*$FB$6+VLOOKUP($FA753,STREV,LOOKUPS!L$10,0)*$FC$6+VLOOKUP($FA753,LTREV,LOOKUPS!L$9,0)*$FD$6+VLOOKUP($FA753,CFP,LOOKUPS!L$6,0)*$FE$6+VLOOKUP($FA753,EP,LOOKUPS!L$8,0)*$FF$6+VLOOKUP($FA753,BM,LOOKUPS!L$5,0)*$FG$6+VLOOKUP($FA753,DIV,LOOKUPS!L$7,0)*$FH$6++VLOOKUP($FA753,SIZE,LOOKUPS!L$11,0)*$FI$6)</f>
        <v>2.8304999999999998</v>
      </c>
    </row>
    <row r="754" spans="1:167" x14ac:dyDescent="0.3">
      <c r="A754" s="1">
        <v>198901</v>
      </c>
      <c r="B754" s="1">
        <v>8.92</v>
      </c>
      <c r="C754" s="1">
        <v>5.52</v>
      </c>
      <c r="D754" s="1">
        <v>5.15</v>
      </c>
      <c r="E754" s="1">
        <v>5.04</v>
      </c>
      <c r="F754" s="1">
        <v>4.92</v>
      </c>
      <c r="G754" s="1">
        <v>4.97</v>
      </c>
      <c r="H754" s="1">
        <v>4.9800000000000004</v>
      </c>
      <c r="I754" s="1">
        <v>6.3</v>
      </c>
      <c r="J754" s="1">
        <v>6.65</v>
      </c>
      <c r="K754" s="1">
        <v>6.34</v>
      </c>
      <c r="M754" s="1">
        <v>198802</v>
      </c>
      <c r="N754" s="1">
        <v>8.94</v>
      </c>
      <c r="O754" s="1">
        <v>8.2899999999999991</v>
      </c>
      <c r="P754" s="1">
        <v>6.7</v>
      </c>
      <c r="Q754" s="1">
        <v>7.63</v>
      </c>
      <c r="R754" s="1">
        <v>8.23</v>
      </c>
      <c r="S754" s="1">
        <v>6.17</v>
      </c>
      <c r="T754" s="1">
        <v>6.64</v>
      </c>
      <c r="U754" s="1">
        <v>6.55</v>
      </c>
      <c r="V754" s="1">
        <v>5.91</v>
      </c>
      <c r="W754" s="1">
        <v>2</v>
      </c>
      <c r="Y754" s="1">
        <v>199301</v>
      </c>
      <c r="Z754" s="1">
        <v>18.09</v>
      </c>
      <c r="AA754" s="1">
        <v>9.16</v>
      </c>
      <c r="AB754" s="1">
        <v>5.0199999999999996</v>
      </c>
      <c r="AC754" s="1">
        <v>2.92</v>
      </c>
      <c r="AD754" s="1">
        <v>4.8899999999999997</v>
      </c>
      <c r="AE754" s="1">
        <v>3.49</v>
      </c>
      <c r="AF754" s="1">
        <v>2.8</v>
      </c>
      <c r="AG754" s="1">
        <v>3.1</v>
      </c>
      <c r="AH754" s="1">
        <v>2.7</v>
      </c>
      <c r="AI754" s="1">
        <v>1.74</v>
      </c>
      <c r="AK754">
        <v>201307</v>
      </c>
      <c r="AL754">
        <v>10.210000000000001</v>
      </c>
      <c r="AM754">
        <v>6.34</v>
      </c>
      <c r="AN754">
        <v>6.88</v>
      </c>
      <c r="AO754">
        <v>6.91</v>
      </c>
      <c r="AP754">
        <v>6.59</v>
      </c>
      <c r="AQ754">
        <v>6.09</v>
      </c>
      <c r="AR754">
        <v>7.47</v>
      </c>
      <c r="AS754">
        <v>6.95</v>
      </c>
      <c r="AT754">
        <v>6.51</v>
      </c>
      <c r="AU754">
        <v>6.83</v>
      </c>
      <c r="AV754">
        <v>6.36</v>
      </c>
      <c r="AW754">
        <v>5.72</v>
      </c>
      <c r="AX754">
        <v>6.49</v>
      </c>
      <c r="AY754">
        <v>7.55</v>
      </c>
      <c r="AZ754">
        <v>7.39</v>
      </c>
      <c r="BA754">
        <v>6.18</v>
      </c>
      <c r="BB754">
        <v>7.87</v>
      </c>
      <c r="BC754">
        <v>6.83</v>
      </c>
      <c r="BD754">
        <v>6.28</v>
      </c>
      <c r="BF754" s="1">
        <v>201307</v>
      </c>
      <c r="BG754" s="1">
        <v>9.81</v>
      </c>
      <c r="BH754" s="1">
        <v>6.41</v>
      </c>
      <c r="BI754" s="1">
        <v>6.46</v>
      </c>
      <c r="BJ754" s="1">
        <v>7.18</v>
      </c>
      <c r="BK754" s="1">
        <v>6.62</v>
      </c>
      <c r="BL754" s="1">
        <v>6.03</v>
      </c>
      <c r="BM754" s="1">
        <v>6.39</v>
      </c>
      <c r="BN754" s="1">
        <v>7.22</v>
      </c>
      <c r="BO754" s="1">
        <v>7.03</v>
      </c>
      <c r="BP754" s="1">
        <v>7.03</v>
      </c>
      <c r="BQ754" s="1">
        <v>6.23</v>
      </c>
      <c r="BR754" s="1">
        <v>5.86</v>
      </c>
      <c r="BS754" s="1">
        <v>6.21</v>
      </c>
      <c r="BT754" s="1">
        <v>6.02</v>
      </c>
      <c r="BU754" s="1">
        <v>6.79</v>
      </c>
      <c r="BV754" s="1">
        <v>6.87</v>
      </c>
      <c r="BW754" s="1">
        <v>7.48</v>
      </c>
      <c r="BX754" s="1">
        <v>7.14</v>
      </c>
      <c r="BY754" s="1">
        <v>6.93</v>
      </c>
      <c r="CA754" s="1">
        <v>198807</v>
      </c>
      <c r="CB754" s="1">
        <v>0.9</v>
      </c>
      <c r="CC754" s="1">
        <v>-0.78</v>
      </c>
      <c r="CD754" s="1">
        <v>7.0000000000000007E-2</v>
      </c>
      <c r="CE754" s="1">
        <v>0.09</v>
      </c>
      <c r="CF754" s="1">
        <v>-0.88</v>
      </c>
      <c r="CG754" s="1">
        <v>-0.53</v>
      </c>
      <c r="CH754" s="1">
        <v>-0.36</v>
      </c>
      <c r="CI754" s="1">
        <v>0.94</v>
      </c>
      <c r="CJ754" s="1">
        <v>7.0000000000000007E-2</v>
      </c>
      <c r="CK754" s="1">
        <v>-0.49</v>
      </c>
      <c r="CL754" s="1">
        <v>-1.47</v>
      </c>
      <c r="CM754" s="1">
        <v>-0.47</v>
      </c>
      <c r="CN754" s="1">
        <v>-0.6</v>
      </c>
      <c r="CO754" s="1">
        <v>-0.4</v>
      </c>
      <c r="CP754" s="1">
        <v>-0.33</v>
      </c>
      <c r="CQ754" s="1">
        <v>1.89</v>
      </c>
      <c r="CR754" s="1">
        <v>0.12</v>
      </c>
      <c r="CS754" s="1">
        <v>0.19</v>
      </c>
      <c r="CT754" s="1">
        <v>-0.01</v>
      </c>
      <c r="CV754" s="1">
        <v>198907</v>
      </c>
      <c r="CW754" s="1">
        <v>2.08</v>
      </c>
      <c r="CX754" s="1">
        <v>5.04</v>
      </c>
      <c r="CY754" s="1">
        <v>4.3499999999999996</v>
      </c>
      <c r="CZ754" s="1">
        <v>3</v>
      </c>
      <c r="DA754" s="1">
        <v>5.4</v>
      </c>
      <c r="DB754" s="1">
        <v>4.71</v>
      </c>
      <c r="DC754" s="1">
        <v>4.28</v>
      </c>
      <c r="DD754" s="1">
        <v>3.35</v>
      </c>
      <c r="DE754" s="1">
        <v>3.01</v>
      </c>
      <c r="DF754" s="1">
        <v>5.53</v>
      </c>
      <c r="DG754" s="1">
        <v>5.25</v>
      </c>
      <c r="DH754" s="1">
        <v>4.25</v>
      </c>
      <c r="DI754" s="1">
        <v>5.25</v>
      </c>
      <c r="DJ754" s="1">
        <v>3.77</v>
      </c>
      <c r="DK754" s="1">
        <v>4.8499999999999996</v>
      </c>
      <c r="DL754" s="1">
        <v>3.71</v>
      </c>
      <c r="DM754" s="1">
        <v>2.97</v>
      </c>
      <c r="DN754" s="1">
        <v>2.83</v>
      </c>
      <c r="DO754" s="1">
        <v>3.22</v>
      </c>
      <c r="DQ754" s="1">
        <v>198807</v>
      </c>
      <c r="DR754" s="1">
        <v>-99.99</v>
      </c>
      <c r="DS754" s="1">
        <v>0.47</v>
      </c>
      <c r="DT754" s="1">
        <v>-1.53</v>
      </c>
      <c r="DU754" s="1">
        <v>-1.24</v>
      </c>
      <c r="DV754" s="1">
        <v>0.56000000000000005</v>
      </c>
      <c r="DW754" s="1">
        <v>-0.61</v>
      </c>
      <c r="DX754" s="1">
        <v>-1.72</v>
      </c>
      <c r="DY754" s="1">
        <v>-1.83</v>
      </c>
      <c r="DZ754" s="1">
        <v>-0.99</v>
      </c>
      <c r="EA754" s="1">
        <v>0.73</v>
      </c>
      <c r="EB754" s="1">
        <v>-0.44</v>
      </c>
      <c r="EC754" s="1">
        <v>-0.33</v>
      </c>
      <c r="ED754" s="1">
        <v>-0.99</v>
      </c>
      <c r="EE754" s="1">
        <v>-1.34</v>
      </c>
      <c r="EF754" s="1">
        <v>-2.27</v>
      </c>
      <c r="EG754" s="1">
        <v>-1.97</v>
      </c>
      <c r="EH754" s="1">
        <v>-1.68</v>
      </c>
      <c r="EI754" s="1">
        <v>-1.73</v>
      </c>
      <c r="EJ754" s="1">
        <v>-0.25</v>
      </c>
      <c r="EL754">
        <v>198807</v>
      </c>
      <c r="EM754">
        <v>-1.25</v>
      </c>
      <c r="EN754">
        <v>-0.22</v>
      </c>
      <c r="EO754">
        <v>2.2000000000000002</v>
      </c>
      <c r="EP754">
        <v>0.51</v>
      </c>
      <c r="ER754" s="1">
        <v>198901</v>
      </c>
      <c r="ES754" s="1">
        <v>-0.14000000000000001</v>
      </c>
      <c r="EU754" s="1">
        <v>198802</v>
      </c>
      <c r="EV754" s="1">
        <v>4.3600000000000003</v>
      </c>
      <c r="EX754" s="1">
        <v>199301</v>
      </c>
      <c r="EY754" s="1">
        <v>5.53</v>
      </c>
      <c r="FA754" s="1">
        <v>198901</v>
      </c>
      <c r="FB754" s="1">
        <f>IF(ISERROR(VLOOKUP($FA754,MOM,LOOKUPS!C$12,0)*$FB$6+VLOOKUP($FA754,STREV,LOOKUPS!C$10,0)*$FC$6+VLOOKUP($FA754,LTREV,LOOKUPS!C$9,0)*$FD$6+VLOOKUP($FA754,CFP,LOOKUPS!C$6,0)*$FE$6+VLOOKUP($FA754,EP,LOOKUPS!C$8,0)*$FF$6+VLOOKUP($FA754,BM,LOOKUPS!C$5,0)*$FG$6+VLOOKUP($FA754,DIV,LOOKUPS!C$7,0)*$FH$6++VLOOKUP($FA754,SIZE,LOOKUPS!C$11,0)*$FI$6),"",VLOOKUP($FA754,MOM,LOOKUPS!C$12,0)*$FB$6+VLOOKUP($FA754,STREV,LOOKUPS!C$10,0)*$FC$6+VLOOKUP($FA754,LTREV,LOOKUPS!C$9,0)*$FD$6+VLOOKUP($FA754,CFP,LOOKUPS!C$6,0)*$FE$6+VLOOKUP($FA754,EP,LOOKUPS!C$8,0)*$FF$6+VLOOKUP($FA754,BM,LOOKUPS!C$5,0)*$FG$6+VLOOKUP($FA754,DIV,LOOKUPS!C$7,0)*$FH$6++VLOOKUP($FA754,SIZE,LOOKUPS!C$11,0)*$FI$6)</f>
        <v>6.4877000000000002</v>
      </c>
      <c r="FC754" s="1">
        <f>IF(ISERROR(VLOOKUP($FA754,MOM,LOOKUPS!D$12,0)*$FB$6+VLOOKUP($FA754,STREV,LOOKUPS!D$10,0)*$FC$6+VLOOKUP($FA754,LTREV,LOOKUPS!D$9,0)*$FD$6+VLOOKUP($FA754,CFP,LOOKUPS!D$6,0)*$FE$6+VLOOKUP($FA754,EP,LOOKUPS!D$8,0)*$FF$6+VLOOKUP($FA754,BM,LOOKUPS!D$5,0)*$FG$6+VLOOKUP($FA754,DIV,LOOKUPS!D$7,0)*$FH$6++VLOOKUP($FA754,SIZE,LOOKUPS!D$11,0)*$FI$6),"",VLOOKUP($FA754,MOM,LOOKUPS!D$12,0)*$FB$6+VLOOKUP($FA754,STREV,LOOKUPS!D$10,0)*$FC$6+VLOOKUP($FA754,LTREV,LOOKUPS!D$9,0)*$FD$6+VLOOKUP($FA754,CFP,LOOKUPS!D$6,0)*$FE$6+VLOOKUP($FA754,EP,LOOKUPS!D$8,0)*$FF$6+VLOOKUP($FA754,BM,LOOKUPS!D$5,0)*$FG$6+VLOOKUP($FA754,DIV,LOOKUPS!D$7,0)*$FH$6++VLOOKUP($FA754,SIZE,LOOKUPS!D$11,0)*$FI$6)</f>
        <v>5.8485000000000005</v>
      </c>
      <c r="FD754" s="1">
        <f>IF(ISERROR(VLOOKUP($FA754,MOM,LOOKUPS!E$12,0)*$FB$6+VLOOKUP($FA754,STREV,LOOKUPS!E$10,0)*$FC$6+VLOOKUP($FA754,LTREV,LOOKUPS!E$9,0)*$FD$6+VLOOKUP($FA754,CFP,LOOKUPS!E$6,0)*$FE$6+VLOOKUP($FA754,EP,LOOKUPS!E$8,0)*$FF$6+VLOOKUP($FA754,BM,LOOKUPS!E$5,0)*$FG$6+VLOOKUP($FA754,DIV,LOOKUPS!E$7,0)*$FH$6++VLOOKUP($FA754,SIZE,LOOKUPS!E$11,0)*$FI$6),"",VLOOKUP($FA754,MOM,LOOKUPS!E$12,0)*$FB$6+VLOOKUP($FA754,STREV,LOOKUPS!E$10,0)*$FC$6+VLOOKUP($FA754,LTREV,LOOKUPS!E$9,0)*$FD$6+VLOOKUP($FA754,CFP,LOOKUPS!E$6,0)*$FE$6+VLOOKUP($FA754,EP,LOOKUPS!E$8,0)*$FF$6+VLOOKUP($FA754,BM,LOOKUPS!E$5,0)*$FG$6+VLOOKUP($FA754,DIV,LOOKUPS!E$7,0)*$FH$6++VLOOKUP($FA754,SIZE,LOOKUPS!E$11,0)*$FI$6)</f>
        <v>6.0201000000000011</v>
      </c>
      <c r="FE754" s="1">
        <f>IF(ISERROR(VLOOKUP($FA754,MOM,LOOKUPS!F$12,0)*$FB$6+VLOOKUP($FA754,STREV,LOOKUPS!F$10,0)*$FC$6+VLOOKUP($FA754,LTREV,LOOKUPS!F$9,0)*$FD$6+VLOOKUP($FA754,CFP,LOOKUPS!F$6,0)*$FE$6+VLOOKUP($FA754,EP,LOOKUPS!F$8,0)*$FF$6+VLOOKUP($FA754,BM,LOOKUPS!F$5,0)*$FG$6+VLOOKUP($FA754,DIV,LOOKUPS!F$7,0)*$FH$6++VLOOKUP($FA754,SIZE,LOOKUPS!F$11,0)*$FI$6),"",VLOOKUP($FA754,MOM,LOOKUPS!F$12,0)*$FB$6+VLOOKUP($FA754,STREV,LOOKUPS!F$10,0)*$FC$6+VLOOKUP($FA754,LTREV,LOOKUPS!F$9,0)*$FD$6+VLOOKUP($FA754,CFP,LOOKUPS!F$6,0)*$FE$6+VLOOKUP($FA754,EP,LOOKUPS!F$8,0)*$FF$6+VLOOKUP($FA754,BM,LOOKUPS!F$5,0)*$FG$6+VLOOKUP($FA754,DIV,LOOKUPS!F$7,0)*$FH$6++VLOOKUP($FA754,SIZE,LOOKUPS!F$11,0)*$FI$6)</f>
        <v>5.8173000000000004</v>
      </c>
      <c r="FF754" s="1">
        <f>IF(ISERROR(VLOOKUP($FA754,MOM,LOOKUPS!G$12,0)*$FB$6+VLOOKUP($FA754,STREV,LOOKUPS!G$10,0)*$FC$6+VLOOKUP($FA754,LTREV,LOOKUPS!G$9,0)*$FD$6+VLOOKUP($FA754,CFP,LOOKUPS!G$6,0)*$FE$6+VLOOKUP($FA754,EP,LOOKUPS!G$8,0)*$FF$6+VLOOKUP($FA754,BM,LOOKUPS!G$5,0)*$FG$6+VLOOKUP($FA754,DIV,LOOKUPS!G$7,0)*$FH$6++VLOOKUP($FA754,SIZE,LOOKUPS!G$11,0)*$FI$6),"",VLOOKUP($FA754,MOM,LOOKUPS!G$12,0)*$FB$6+VLOOKUP($FA754,STREV,LOOKUPS!G$10,0)*$FC$6+VLOOKUP($FA754,LTREV,LOOKUPS!G$9,0)*$FD$6+VLOOKUP($FA754,CFP,LOOKUPS!G$6,0)*$FE$6+VLOOKUP($FA754,EP,LOOKUPS!G$8,0)*$FF$6+VLOOKUP($FA754,BM,LOOKUPS!G$5,0)*$FG$6+VLOOKUP($FA754,DIV,LOOKUPS!G$7,0)*$FH$6++VLOOKUP($FA754,SIZE,LOOKUPS!G$11,0)*$FI$6)</f>
        <v>4.8305000000000007</v>
      </c>
      <c r="FG754" s="1">
        <f>IF(ISERROR(VLOOKUP($FA754,MOM,LOOKUPS!H$12,0)*$FB$6+VLOOKUP($FA754,STREV,LOOKUPS!H$10,0)*$FC$6+VLOOKUP($FA754,LTREV,LOOKUPS!H$9,0)*$FD$6+VLOOKUP($FA754,CFP,LOOKUPS!H$6,0)*$FE$6+VLOOKUP($FA754,EP,LOOKUPS!H$8,0)*$FF$6+VLOOKUP($FA754,BM,LOOKUPS!H$5,0)*$FG$6+VLOOKUP($FA754,DIV,LOOKUPS!H$7,0)*$FH$6++VLOOKUP($FA754,SIZE,LOOKUPS!H$11,0)*$FI$6),"",VLOOKUP($FA754,MOM,LOOKUPS!H$12,0)*$FB$6+VLOOKUP($FA754,STREV,LOOKUPS!H$10,0)*$FC$6+VLOOKUP($FA754,LTREV,LOOKUPS!H$9,0)*$FD$6+VLOOKUP($FA754,CFP,LOOKUPS!H$6,0)*$FE$6+VLOOKUP($FA754,EP,LOOKUPS!H$8,0)*$FF$6+VLOOKUP($FA754,BM,LOOKUPS!H$5,0)*$FG$6+VLOOKUP($FA754,DIV,LOOKUPS!H$7,0)*$FH$6++VLOOKUP($FA754,SIZE,LOOKUPS!H$11,0)*$FI$6)</f>
        <v>5.4774000000000003</v>
      </c>
      <c r="FH754" s="1">
        <f>IF(ISERROR(VLOOKUP($FA754,MOM,LOOKUPS!I$12,0)*$FB$6+VLOOKUP($FA754,STREV,LOOKUPS!I$10,0)*$FC$6+VLOOKUP($FA754,LTREV,LOOKUPS!I$9,0)*$FD$6+VLOOKUP($FA754,CFP,LOOKUPS!I$6,0)*$FE$6+VLOOKUP($FA754,EP,LOOKUPS!I$8,0)*$FF$6+VLOOKUP($FA754,BM,LOOKUPS!I$5,0)*$FG$6+VLOOKUP($FA754,DIV,LOOKUPS!I$7,0)*$FH$6++VLOOKUP($FA754,SIZE,LOOKUPS!I$11,0)*$FI$6),"",VLOOKUP($FA754,MOM,LOOKUPS!I$12,0)*$FB$6+VLOOKUP($FA754,STREV,LOOKUPS!I$10,0)*$FC$6+VLOOKUP($FA754,LTREV,LOOKUPS!I$9,0)*$FD$6+VLOOKUP($FA754,CFP,LOOKUPS!I$6,0)*$FE$6+VLOOKUP($FA754,EP,LOOKUPS!I$8,0)*$FF$6+VLOOKUP($FA754,BM,LOOKUPS!I$5,0)*$FG$6+VLOOKUP($FA754,DIV,LOOKUPS!I$7,0)*$FH$6++VLOOKUP($FA754,SIZE,LOOKUPS!I$11,0)*$FI$6)</f>
        <v>5.3440000000000003</v>
      </c>
      <c r="FI754" s="1">
        <f>IF(ISERROR(VLOOKUP($FA754,MOM,LOOKUPS!J$12,0)*$FB$6+VLOOKUP($FA754,STREV,LOOKUPS!J$10,0)*$FC$6+VLOOKUP($FA754,LTREV,LOOKUPS!J$9,0)*$FD$6+VLOOKUP($FA754,CFP,LOOKUPS!J$6,0)*$FE$6+VLOOKUP($FA754,EP,LOOKUPS!J$8,0)*$FF$6+VLOOKUP($FA754,BM,LOOKUPS!J$5,0)*$FG$6+VLOOKUP($FA754,DIV,LOOKUPS!J$7,0)*$FH$6++VLOOKUP($FA754,SIZE,LOOKUPS!J$11,0)*$FI$6),"",VLOOKUP($FA754,MOM,LOOKUPS!J$12,0)*$FB$6+VLOOKUP($FA754,STREV,LOOKUPS!J$10,0)*$FC$6+VLOOKUP($FA754,LTREV,LOOKUPS!J$9,0)*$FD$6+VLOOKUP($FA754,CFP,LOOKUPS!J$6,0)*$FE$6+VLOOKUP($FA754,EP,LOOKUPS!J$8,0)*$FF$6+VLOOKUP($FA754,BM,LOOKUPS!J$5,0)*$FG$6+VLOOKUP($FA754,DIV,LOOKUPS!J$7,0)*$FH$6++VLOOKUP($FA754,SIZE,LOOKUPS!J$11,0)*$FI$6)</f>
        <v>5.1688000000000001</v>
      </c>
      <c r="FJ754" s="1">
        <f>IF(ISERROR(VLOOKUP($FA754,MOM,LOOKUPS!K$12,0)*$FB$6+VLOOKUP($FA754,STREV,LOOKUPS!K$10,0)*$FC$6+VLOOKUP($FA754,LTREV,LOOKUPS!K$9,0)*$FD$6+VLOOKUP($FA754,CFP,LOOKUPS!K$6,0)*$FE$6+VLOOKUP($FA754,EP,LOOKUPS!K$8,0)*$FF$6+VLOOKUP($FA754,BM,LOOKUPS!K$5,0)*$FG$6+VLOOKUP($FA754,DIV,LOOKUPS!K$7,0)*$FH$6++VLOOKUP($FA754,SIZE,LOOKUPS!K$11,0)*$FI$6),"",VLOOKUP($FA754,MOM,LOOKUPS!K$12,0)*$FB$6+VLOOKUP($FA754,STREV,LOOKUPS!K$10,0)*$FC$6+VLOOKUP($FA754,LTREV,LOOKUPS!K$9,0)*$FD$6+VLOOKUP($FA754,CFP,LOOKUPS!K$6,0)*$FE$6+VLOOKUP($FA754,EP,LOOKUPS!K$8,0)*$FF$6+VLOOKUP($FA754,BM,LOOKUPS!K$5,0)*$FG$6+VLOOKUP($FA754,DIV,LOOKUPS!K$7,0)*$FH$6++VLOOKUP($FA754,SIZE,LOOKUPS!K$11,0)*$FI$6)</f>
        <v>6.1485000000000003</v>
      </c>
      <c r="FK754" s="1">
        <f>IF(ISERROR(VLOOKUP($FA754,MOM,LOOKUPS!L$12,0)*$FB$6+VLOOKUP($FA754,STREV,LOOKUPS!L$10,0)*$FC$6+VLOOKUP($FA754,LTREV,LOOKUPS!L$9,0)*$FD$6+VLOOKUP($FA754,CFP,LOOKUPS!L$6,0)*$FE$6+VLOOKUP($FA754,EP,LOOKUPS!L$8,0)*$FF$6+VLOOKUP($FA754,BM,LOOKUPS!L$5,0)*$FG$6+VLOOKUP($FA754,DIV,LOOKUPS!L$7,0)*$FH$6++VLOOKUP($FA754,SIZE,LOOKUPS!L$11,0)*$FI$6),"",VLOOKUP($FA754,MOM,LOOKUPS!L$12,0)*$FB$6+VLOOKUP($FA754,STREV,LOOKUPS!L$10,0)*$FC$6+VLOOKUP($FA754,LTREV,LOOKUPS!L$9,0)*$FD$6+VLOOKUP($FA754,CFP,LOOKUPS!L$6,0)*$FE$6+VLOOKUP($FA754,EP,LOOKUPS!L$8,0)*$FF$6+VLOOKUP($FA754,BM,LOOKUPS!L$5,0)*$FG$6+VLOOKUP($FA754,DIV,LOOKUPS!L$7,0)*$FH$6++VLOOKUP($FA754,SIZE,LOOKUPS!L$11,0)*$FI$6)</f>
        <v>8.577</v>
      </c>
    </row>
    <row r="755" spans="1:167" x14ac:dyDescent="0.3">
      <c r="A755" s="1">
        <v>198902</v>
      </c>
      <c r="B755" s="1">
        <v>-0.17</v>
      </c>
      <c r="C755" s="1">
        <v>0.75</v>
      </c>
      <c r="D755" s="1">
        <v>1.1100000000000001</v>
      </c>
      <c r="E755" s="1">
        <v>0.99</v>
      </c>
      <c r="F755" s="1">
        <v>0.1</v>
      </c>
      <c r="G755" s="1">
        <v>-0.05</v>
      </c>
      <c r="H755" s="1">
        <v>0.84</v>
      </c>
      <c r="I755" s="1">
        <v>0.36</v>
      </c>
      <c r="J755" s="1">
        <v>-0.02</v>
      </c>
      <c r="K755" s="1">
        <v>1.31</v>
      </c>
      <c r="M755" s="1">
        <v>198803</v>
      </c>
      <c r="N755" s="1">
        <v>6.07</v>
      </c>
      <c r="O755" s="1">
        <v>4.91</v>
      </c>
      <c r="P755" s="1">
        <v>3.51</v>
      </c>
      <c r="Q755" s="1">
        <v>3.83</v>
      </c>
      <c r="R755" s="1">
        <v>3.6</v>
      </c>
      <c r="S755" s="1">
        <v>3.06</v>
      </c>
      <c r="T755" s="1">
        <v>3.84</v>
      </c>
      <c r="U755" s="1">
        <v>2.46</v>
      </c>
      <c r="V755" s="1">
        <v>2.1</v>
      </c>
      <c r="W755" s="1">
        <v>0.63</v>
      </c>
      <c r="Y755" s="1">
        <v>199302</v>
      </c>
      <c r="Z755" s="1">
        <v>0.66</v>
      </c>
      <c r="AA755" s="1">
        <v>-0.23</v>
      </c>
      <c r="AB755" s="1">
        <v>2.11</v>
      </c>
      <c r="AC755" s="1">
        <v>-0.24</v>
      </c>
      <c r="AD755" s="1">
        <v>0.65</v>
      </c>
      <c r="AE755" s="1">
        <v>1.76</v>
      </c>
      <c r="AF755" s="1">
        <v>0.1</v>
      </c>
      <c r="AG755" s="1">
        <v>0.55000000000000004</v>
      </c>
      <c r="AH755" s="1">
        <v>-1.66</v>
      </c>
      <c r="AI755" s="1">
        <v>-5.59</v>
      </c>
      <c r="AK755">
        <v>201308</v>
      </c>
      <c r="AL755">
        <v>-1.86</v>
      </c>
      <c r="AM755">
        <v>-1.1000000000000001</v>
      </c>
      <c r="AN755">
        <v>-2.78</v>
      </c>
      <c r="AO755">
        <v>-2.59</v>
      </c>
      <c r="AP755">
        <v>-0.93</v>
      </c>
      <c r="AQ755">
        <v>-1.93</v>
      </c>
      <c r="AR755">
        <v>-2.94</v>
      </c>
      <c r="AS755">
        <v>-3.41</v>
      </c>
      <c r="AT755">
        <v>-1.99</v>
      </c>
      <c r="AU755">
        <v>-0.34</v>
      </c>
      <c r="AV755">
        <v>-1.49</v>
      </c>
      <c r="AW755">
        <v>-1.52</v>
      </c>
      <c r="AX755">
        <v>-2.37</v>
      </c>
      <c r="AY755">
        <v>-2.59</v>
      </c>
      <c r="AZ755">
        <v>-3.28</v>
      </c>
      <c r="BA755">
        <v>-2.91</v>
      </c>
      <c r="BB755">
        <v>-4.01</v>
      </c>
      <c r="BC755">
        <v>-2.67</v>
      </c>
      <c r="BD755">
        <v>-1.48</v>
      </c>
      <c r="BF755" s="1">
        <v>201308</v>
      </c>
      <c r="BG755" s="1">
        <v>-1.96</v>
      </c>
      <c r="BH755" s="1">
        <v>-1.0900000000000001</v>
      </c>
      <c r="BI755" s="1">
        <v>-2.99</v>
      </c>
      <c r="BJ755" s="1">
        <v>-2.19</v>
      </c>
      <c r="BK755" s="1">
        <v>-0.79</v>
      </c>
      <c r="BL755" s="1">
        <v>-2.04</v>
      </c>
      <c r="BM755" s="1">
        <v>-3.24</v>
      </c>
      <c r="BN755" s="1">
        <v>-3.02</v>
      </c>
      <c r="BO755" s="1">
        <v>-1.87</v>
      </c>
      <c r="BP755" s="1">
        <v>0.67</v>
      </c>
      <c r="BQ755" s="1">
        <v>-2.21</v>
      </c>
      <c r="BR755" s="1">
        <v>-1.85</v>
      </c>
      <c r="BS755" s="1">
        <v>-2.2400000000000002</v>
      </c>
      <c r="BT755" s="1">
        <v>-2.79</v>
      </c>
      <c r="BU755" s="1">
        <v>-3.74</v>
      </c>
      <c r="BV755" s="1">
        <v>-3.3</v>
      </c>
      <c r="BW755" s="1">
        <v>-2.82</v>
      </c>
      <c r="BX755" s="1">
        <v>-2</v>
      </c>
      <c r="BY755" s="1">
        <v>-1.76</v>
      </c>
      <c r="CA755" s="1">
        <v>198808</v>
      </c>
      <c r="CB755" s="1">
        <v>-5.05</v>
      </c>
      <c r="CC755" s="1">
        <v>-3.3</v>
      </c>
      <c r="CD755" s="1">
        <v>-1.9</v>
      </c>
      <c r="CE755" s="1">
        <v>-1.1200000000000001</v>
      </c>
      <c r="CF755" s="1">
        <v>-3.62</v>
      </c>
      <c r="CG755" s="1">
        <v>-2.61</v>
      </c>
      <c r="CH755" s="1">
        <v>-1.93</v>
      </c>
      <c r="CI755" s="1">
        <v>-0.9</v>
      </c>
      <c r="CJ755" s="1">
        <v>-1.1299999999999999</v>
      </c>
      <c r="CK755" s="1">
        <v>-3.39</v>
      </c>
      <c r="CL755" s="1">
        <v>-3.97</v>
      </c>
      <c r="CM755" s="1">
        <v>-2.35</v>
      </c>
      <c r="CN755" s="1">
        <v>-2.94</v>
      </c>
      <c r="CO755" s="1">
        <v>-1.57</v>
      </c>
      <c r="CP755" s="1">
        <v>-2.3199999999999998</v>
      </c>
      <c r="CQ755" s="1">
        <v>-0.69</v>
      </c>
      <c r="CR755" s="1">
        <v>-1.0900000000000001</v>
      </c>
      <c r="CS755" s="1">
        <v>-0.57999999999999996</v>
      </c>
      <c r="CT755" s="1">
        <v>-1.53</v>
      </c>
      <c r="CV755" s="1">
        <v>198908</v>
      </c>
      <c r="CW755" s="1">
        <v>1.33</v>
      </c>
      <c r="CX755" s="1">
        <v>3.13</v>
      </c>
      <c r="CY755" s="1">
        <v>3.05</v>
      </c>
      <c r="CZ755" s="1">
        <v>2.13</v>
      </c>
      <c r="DA755" s="1">
        <v>3.11</v>
      </c>
      <c r="DB755" s="1">
        <v>2.98</v>
      </c>
      <c r="DC755" s="1">
        <v>2.67</v>
      </c>
      <c r="DD755" s="1">
        <v>3.66</v>
      </c>
      <c r="DE755" s="1">
        <v>1.34</v>
      </c>
      <c r="DF755" s="1">
        <v>2.74</v>
      </c>
      <c r="DG755" s="1">
        <v>3.55</v>
      </c>
      <c r="DH755" s="1">
        <v>3.17</v>
      </c>
      <c r="DI755" s="1">
        <v>2.76</v>
      </c>
      <c r="DJ755" s="1">
        <v>2.56</v>
      </c>
      <c r="DK755" s="1">
        <v>2.79</v>
      </c>
      <c r="DL755" s="1">
        <v>3.96</v>
      </c>
      <c r="DM755" s="1">
        <v>3.35</v>
      </c>
      <c r="DN755" s="1">
        <v>2.79</v>
      </c>
      <c r="DO755" s="1">
        <v>-0.36</v>
      </c>
      <c r="DQ755" s="1">
        <v>198808</v>
      </c>
      <c r="DR755" s="1">
        <v>-99.99</v>
      </c>
      <c r="DS755" s="1">
        <v>-2.15</v>
      </c>
      <c r="DT755" s="1">
        <v>-2.7</v>
      </c>
      <c r="DU755" s="1">
        <v>-2.3199999999999998</v>
      </c>
      <c r="DV755" s="1">
        <v>-2.15</v>
      </c>
      <c r="DW755" s="1">
        <v>-2.66</v>
      </c>
      <c r="DX755" s="1">
        <v>-2.64</v>
      </c>
      <c r="DY755" s="1">
        <v>-1.71</v>
      </c>
      <c r="DZ755" s="1">
        <v>-2.61</v>
      </c>
      <c r="EA755" s="1">
        <v>-2.1</v>
      </c>
      <c r="EB755" s="1">
        <v>-2.4700000000000002</v>
      </c>
      <c r="EC755" s="1">
        <v>-2.14</v>
      </c>
      <c r="ED755" s="1">
        <v>-3.38</v>
      </c>
      <c r="EE755" s="1">
        <v>-3.07</v>
      </c>
      <c r="EF755" s="1">
        <v>-2.02</v>
      </c>
      <c r="EG755" s="1">
        <v>-1.62</v>
      </c>
      <c r="EH755" s="1">
        <v>-1.82</v>
      </c>
      <c r="EI755" s="1">
        <v>-2.81</v>
      </c>
      <c r="EJ755" s="1">
        <v>-2.41</v>
      </c>
      <c r="EL755">
        <v>198808</v>
      </c>
      <c r="EM755">
        <v>-3.31</v>
      </c>
      <c r="EN755">
        <v>0.06</v>
      </c>
      <c r="EO755">
        <v>2.12</v>
      </c>
      <c r="EP755">
        <v>0.59</v>
      </c>
      <c r="ER755" s="1">
        <v>198902</v>
      </c>
      <c r="ES755" s="1">
        <v>0.94</v>
      </c>
      <c r="EU755" s="1">
        <v>198803</v>
      </c>
      <c r="EV755" s="1">
        <v>-0.9</v>
      </c>
      <c r="EX755" s="1">
        <v>199302</v>
      </c>
      <c r="EY755" s="1">
        <v>4.28</v>
      </c>
      <c r="FA755" s="1">
        <v>198902</v>
      </c>
      <c r="FB755" s="1">
        <f>IF(ISERROR(VLOOKUP($FA755,MOM,LOOKUPS!C$12,0)*$FB$6+VLOOKUP($FA755,STREV,LOOKUPS!C$10,0)*$FC$6+VLOOKUP($FA755,LTREV,LOOKUPS!C$9,0)*$FD$6+VLOOKUP($FA755,CFP,LOOKUPS!C$6,0)*$FE$6+VLOOKUP($FA755,EP,LOOKUPS!C$8,0)*$FF$6+VLOOKUP($FA755,BM,LOOKUPS!C$5,0)*$FG$6+VLOOKUP($FA755,DIV,LOOKUPS!C$7,0)*$FH$6++VLOOKUP($FA755,SIZE,LOOKUPS!C$11,0)*$FI$6),"",VLOOKUP($FA755,MOM,LOOKUPS!C$12,0)*$FB$6+VLOOKUP($FA755,STREV,LOOKUPS!C$10,0)*$FC$6+VLOOKUP($FA755,LTREV,LOOKUPS!C$9,0)*$FD$6+VLOOKUP($FA755,CFP,LOOKUPS!C$6,0)*$FE$6+VLOOKUP($FA755,EP,LOOKUPS!C$8,0)*$FF$6+VLOOKUP($FA755,BM,LOOKUPS!C$5,0)*$FG$6+VLOOKUP($FA755,DIV,LOOKUPS!C$7,0)*$FH$6++VLOOKUP($FA755,SIZE,LOOKUPS!C$11,0)*$FI$6)</f>
        <v>-0.69730000000000003</v>
      </c>
      <c r="FC755" s="1">
        <f>IF(ISERROR(VLOOKUP($FA755,MOM,LOOKUPS!D$12,0)*$FB$6+VLOOKUP($FA755,STREV,LOOKUPS!D$10,0)*$FC$6+VLOOKUP($FA755,LTREV,LOOKUPS!D$9,0)*$FD$6+VLOOKUP($FA755,CFP,LOOKUPS!D$6,0)*$FE$6+VLOOKUP($FA755,EP,LOOKUPS!D$8,0)*$FF$6+VLOOKUP($FA755,BM,LOOKUPS!D$5,0)*$FG$6+VLOOKUP($FA755,DIV,LOOKUPS!D$7,0)*$FH$6++VLOOKUP($FA755,SIZE,LOOKUPS!D$11,0)*$FI$6),"",VLOOKUP($FA755,MOM,LOOKUPS!D$12,0)*$FB$6+VLOOKUP($FA755,STREV,LOOKUPS!D$10,0)*$FC$6+VLOOKUP($FA755,LTREV,LOOKUPS!D$9,0)*$FD$6+VLOOKUP($FA755,CFP,LOOKUPS!D$6,0)*$FE$6+VLOOKUP($FA755,EP,LOOKUPS!D$8,0)*$FF$6+VLOOKUP($FA755,BM,LOOKUPS!D$5,0)*$FG$6+VLOOKUP($FA755,DIV,LOOKUPS!D$7,0)*$FH$6++VLOOKUP($FA755,SIZE,LOOKUPS!D$11,0)*$FI$6)</f>
        <v>0.30580000000000002</v>
      </c>
      <c r="FD755" s="1">
        <f>IF(ISERROR(VLOOKUP($FA755,MOM,LOOKUPS!E$12,0)*$FB$6+VLOOKUP($FA755,STREV,LOOKUPS!E$10,0)*$FC$6+VLOOKUP($FA755,LTREV,LOOKUPS!E$9,0)*$FD$6+VLOOKUP($FA755,CFP,LOOKUPS!E$6,0)*$FE$6+VLOOKUP($FA755,EP,LOOKUPS!E$8,0)*$FF$6+VLOOKUP($FA755,BM,LOOKUPS!E$5,0)*$FG$6+VLOOKUP($FA755,DIV,LOOKUPS!E$7,0)*$FH$6++VLOOKUP($FA755,SIZE,LOOKUPS!E$11,0)*$FI$6),"",VLOOKUP($FA755,MOM,LOOKUPS!E$12,0)*$FB$6+VLOOKUP($FA755,STREV,LOOKUPS!E$10,0)*$FC$6+VLOOKUP($FA755,LTREV,LOOKUPS!E$9,0)*$FD$6+VLOOKUP($FA755,CFP,LOOKUPS!E$6,0)*$FE$6+VLOOKUP($FA755,EP,LOOKUPS!E$8,0)*$FF$6+VLOOKUP($FA755,BM,LOOKUPS!E$5,0)*$FG$6+VLOOKUP($FA755,DIV,LOOKUPS!E$7,0)*$FH$6++VLOOKUP($FA755,SIZE,LOOKUPS!E$11,0)*$FI$6)</f>
        <v>0.89950000000000019</v>
      </c>
      <c r="FE755" s="1">
        <f>IF(ISERROR(VLOOKUP($FA755,MOM,LOOKUPS!F$12,0)*$FB$6+VLOOKUP($FA755,STREV,LOOKUPS!F$10,0)*$FC$6+VLOOKUP($FA755,LTREV,LOOKUPS!F$9,0)*$FD$6+VLOOKUP($FA755,CFP,LOOKUPS!F$6,0)*$FE$6+VLOOKUP($FA755,EP,LOOKUPS!F$8,0)*$FF$6+VLOOKUP($FA755,BM,LOOKUPS!F$5,0)*$FG$6+VLOOKUP($FA755,DIV,LOOKUPS!F$7,0)*$FH$6++VLOOKUP($FA755,SIZE,LOOKUPS!F$11,0)*$FI$6),"",VLOOKUP($FA755,MOM,LOOKUPS!F$12,0)*$FB$6+VLOOKUP($FA755,STREV,LOOKUPS!F$10,0)*$FC$6+VLOOKUP($FA755,LTREV,LOOKUPS!F$9,0)*$FD$6+VLOOKUP($FA755,CFP,LOOKUPS!F$6,0)*$FE$6+VLOOKUP($FA755,EP,LOOKUPS!F$8,0)*$FF$6+VLOOKUP($FA755,BM,LOOKUPS!F$5,0)*$FG$6+VLOOKUP($FA755,DIV,LOOKUPS!F$7,0)*$FH$6++VLOOKUP($FA755,SIZE,LOOKUPS!F$11,0)*$FI$6)</f>
        <v>0.91260000000000008</v>
      </c>
      <c r="FF755" s="1">
        <f>IF(ISERROR(VLOOKUP($FA755,MOM,LOOKUPS!G$12,0)*$FB$6+VLOOKUP($FA755,STREV,LOOKUPS!G$10,0)*$FC$6+VLOOKUP($FA755,LTREV,LOOKUPS!G$9,0)*$FD$6+VLOOKUP($FA755,CFP,LOOKUPS!G$6,0)*$FE$6+VLOOKUP($FA755,EP,LOOKUPS!G$8,0)*$FF$6+VLOOKUP($FA755,BM,LOOKUPS!G$5,0)*$FG$6+VLOOKUP($FA755,DIV,LOOKUPS!G$7,0)*$FH$6++VLOOKUP($FA755,SIZE,LOOKUPS!G$11,0)*$FI$6),"",VLOOKUP($FA755,MOM,LOOKUPS!G$12,0)*$FB$6+VLOOKUP($FA755,STREV,LOOKUPS!G$10,0)*$FC$6+VLOOKUP($FA755,LTREV,LOOKUPS!G$9,0)*$FD$6+VLOOKUP($FA755,CFP,LOOKUPS!G$6,0)*$FE$6+VLOOKUP($FA755,EP,LOOKUPS!G$8,0)*$FF$6+VLOOKUP($FA755,BM,LOOKUPS!G$5,0)*$FG$6+VLOOKUP($FA755,DIV,LOOKUPS!G$7,0)*$FH$6++VLOOKUP($FA755,SIZE,LOOKUPS!G$11,0)*$FI$6)</f>
        <v>0.52459999999999996</v>
      </c>
      <c r="FG755" s="1">
        <f>IF(ISERROR(VLOOKUP($FA755,MOM,LOOKUPS!H$12,0)*$FB$6+VLOOKUP($FA755,STREV,LOOKUPS!H$10,0)*$FC$6+VLOOKUP($FA755,LTREV,LOOKUPS!H$9,0)*$FD$6+VLOOKUP($FA755,CFP,LOOKUPS!H$6,0)*$FE$6+VLOOKUP($FA755,EP,LOOKUPS!H$8,0)*$FF$6+VLOOKUP($FA755,BM,LOOKUPS!H$5,0)*$FG$6+VLOOKUP($FA755,DIV,LOOKUPS!H$7,0)*$FH$6++VLOOKUP($FA755,SIZE,LOOKUPS!H$11,0)*$FI$6),"",VLOOKUP($FA755,MOM,LOOKUPS!H$12,0)*$FB$6+VLOOKUP($FA755,STREV,LOOKUPS!H$10,0)*$FC$6+VLOOKUP($FA755,LTREV,LOOKUPS!H$9,0)*$FD$6+VLOOKUP($FA755,CFP,LOOKUPS!H$6,0)*$FE$6+VLOOKUP($FA755,EP,LOOKUPS!H$8,0)*$FF$6+VLOOKUP($FA755,BM,LOOKUPS!H$5,0)*$FG$6+VLOOKUP($FA755,DIV,LOOKUPS!H$7,0)*$FH$6++VLOOKUP($FA755,SIZE,LOOKUPS!H$11,0)*$FI$6)</f>
        <v>0.61780000000000002</v>
      </c>
      <c r="FH755" s="1">
        <f>IF(ISERROR(VLOOKUP($FA755,MOM,LOOKUPS!I$12,0)*$FB$6+VLOOKUP($FA755,STREV,LOOKUPS!I$10,0)*$FC$6+VLOOKUP($FA755,LTREV,LOOKUPS!I$9,0)*$FD$6+VLOOKUP($FA755,CFP,LOOKUPS!I$6,0)*$FE$6+VLOOKUP($FA755,EP,LOOKUPS!I$8,0)*$FF$6+VLOOKUP($FA755,BM,LOOKUPS!I$5,0)*$FG$6+VLOOKUP($FA755,DIV,LOOKUPS!I$7,0)*$FH$6++VLOOKUP($FA755,SIZE,LOOKUPS!I$11,0)*$FI$6),"",VLOOKUP($FA755,MOM,LOOKUPS!I$12,0)*$FB$6+VLOOKUP($FA755,STREV,LOOKUPS!I$10,0)*$FC$6+VLOOKUP($FA755,LTREV,LOOKUPS!I$9,0)*$FD$6+VLOOKUP($FA755,CFP,LOOKUPS!I$6,0)*$FE$6+VLOOKUP($FA755,EP,LOOKUPS!I$8,0)*$FF$6+VLOOKUP($FA755,BM,LOOKUPS!I$5,0)*$FG$6+VLOOKUP($FA755,DIV,LOOKUPS!I$7,0)*$FH$6++VLOOKUP($FA755,SIZE,LOOKUPS!I$11,0)*$FI$6)</f>
        <v>0.76230000000000009</v>
      </c>
      <c r="FI755" s="1">
        <f>IF(ISERROR(VLOOKUP($FA755,MOM,LOOKUPS!J$12,0)*$FB$6+VLOOKUP($FA755,STREV,LOOKUPS!J$10,0)*$FC$6+VLOOKUP($FA755,LTREV,LOOKUPS!J$9,0)*$FD$6+VLOOKUP($FA755,CFP,LOOKUPS!J$6,0)*$FE$6+VLOOKUP($FA755,EP,LOOKUPS!J$8,0)*$FF$6+VLOOKUP($FA755,BM,LOOKUPS!J$5,0)*$FG$6+VLOOKUP($FA755,DIV,LOOKUPS!J$7,0)*$FH$6++VLOOKUP($FA755,SIZE,LOOKUPS!J$11,0)*$FI$6),"",VLOOKUP($FA755,MOM,LOOKUPS!J$12,0)*$FB$6+VLOOKUP($FA755,STREV,LOOKUPS!J$10,0)*$FC$6+VLOOKUP($FA755,LTREV,LOOKUPS!J$9,0)*$FD$6+VLOOKUP($FA755,CFP,LOOKUPS!J$6,0)*$FE$6+VLOOKUP($FA755,EP,LOOKUPS!J$8,0)*$FF$6+VLOOKUP($FA755,BM,LOOKUPS!J$5,0)*$FG$6+VLOOKUP($FA755,DIV,LOOKUPS!J$7,0)*$FH$6++VLOOKUP($FA755,SIZE,LOOKUPS!J$11,0)*$FI$6)</f>
        <v>0.9357000000000002</v>
      </c>
      <c r="FJ755" s="1">
        <f>IF(ISERROR(VLOOKUP($FA755,MOM,LOOKUPS!K$12,0)*$FB$6+VLOOKUP($FA755,STREV,LOOKUPS!K$10,0)*$FC$6+VLOOKUP($FA755,LTREV,LOOKUPS!K$9,0)*$FD$6+VLOOKUP($FA755,CFP,LOOKUPS!K$6,0)*$FE$6+VLOOKUP($FA755,EP,LOOKUPS!K$8,0)*$FF$6+VLOOKUP($FA755,BM,LOOKUPS!K$5,0)*$FG$6+VLOOKUP($FA755,DIV,LOOKUPS!K$7,0)*$FH$6++VLOOKUP($FA755,SIZE,LOOKUPS!K$11,0)*$FI$6),"",VLOOKUP($FA755,MOM,LOOKUPS!K$12,0)*$FB$6+VLOOKUP($FA755,STREV,LOOKUPS!K$10,0)*$FC$6+VLOOKUP($FA755,LTREV,LOOKUPS!K$9,0)*$FD$6+VLOOKUP($FA755,CFP,LOOKUPS!K$6,0)*$FE$6+VLOOKUP($FA755,EP,LOOKUPS!K$8,0)*$FF$6+VLOOKUP($FA755,BM,LOOKUPS!K$5,0)*$FG$6+VLOOKUP($FA755,DIV,LOOKUPS!K$7,0)*$FH$6++VLOOKUP($FA755,SIZE,LOOKUPS!K$11,0)*$FI$6)</f>
        <v>0.48460000000000003</v>
      </c>
      <c r="FK755" s="1">
        <f>IF(ISERROR(VLOOKUP($FA755,MOM,LOOKUPS!L$12,0)*$FB$6+VLOOKUP($FA755,STREV,LOOKUPS!L$10,0)*$FC$6+VLOOKUP($FA755,LTREV,LOOKUPS!L$9,0)*$FD$6+VLOOKUP($FA755,CFP,LOOKUPS!L$6,0)*$FE$6+VLOOKUP($FA755,EP,LOOKUPS!L$8,0)*$FF$6+VLOOKUP($FA755,BM,LOOKUPS!L$5,0)*$FG$6+VLOOKUP($FA755,DIV,LOOKUPS!L$7,0)*$FH$6++VLOOKUP($FA755,SIZE,LOOKUPS!L$11,0)*$FI$6),"",VLOOKUP($FA755,MOM,LOOKUPS!L$12,0)*$FB$6+VLOOKUP($FA755,STREV,LOOKUPS!L$10,0)*$FC$6+VLOOKUP($FA755,LTREV,LOOKUPS!L$9,0)*$FD$6+VLOOKUP($FA755,CFP,LOOKUPS!L$6,0)*$FE$6+VLOOKUP($FA755,EP,LOOKUPS!L$8,0)*$FF$6+VLOOKUP($FA755,BM,LOOKUPS!L$5,0)*$FG$6+VLOOKUP($FA755,DIV,LOOKUPS!L$7,0)*$FH$6++VLOOKUP($FA755,SIZE,LOOKUPS!L$11,0)*$FI$6)</f>
        <v>0.82879999999999998</v>
      </c>
    </row>
    <row r="756" spans="1:167" x14ac:dyDescent="0.3">
      <c r="A756" s="1">
        <v>198903</v>
      </c>
      <c r="B756" s="1">
        <v>-0.23</v>
      </c>
      <c r="C756" s="1">
        <v>1.36</v>
      </c>
      <c r="D756" s="1">
        <v>1.79</v>
      </c>
      <c r="E756" s="1">
        <v>0.79</v>
      </c>
      <c r="F756" s="1">
        <v>1.98</v>
      </c>
      <c r="G756" s="1">
        <v>2.82</v>
      </c>
      <c r="H756" s="1">
        <v>1.48</v>
      </c>
      <c r="I756" s="1">
        <v>2.9</v>
      </c>
      <c r="J756" s="1">
        <v>2.7</v>
      </c>
      <c r="K756" s="1">
        <v>3.17</v>
      </c>
      <c r="M756" s="1">
        <v>198804</v>
      </c>
      <c r="N756" s="1">
        <v>2.7</v>
      </c>
      <c r="O756" s="1">
        <v>1.31</v>
      </c>
      <c r="P756" s="1">
        <v>2.2999999999999998</v>
      </c>
      <c r="Q756" s="1">
        <v>1.72</v>
      </c>
      <c r="R756" s="1">
        <v>0.76</v>
      </c>
      <c r="S756" s="1">
        <v>1.8</v>
      </c>
      <c r="T756" s="1">
        <v>0.92</v>
      </c>
      <c r="U756" s="1">
        <v>1.78</v>
      </c>
      <c r="V756" s="1">
        <v>2.36</v>
      </c>
      <c r="W756" s="1">
        <v>0.56999999999999995</v>
      </c>
      <c r="Y756" s="1">
        <v>199303</v>
      </c>
      <c r="Z756" s="1">
        <v>3.81</v>
      </c>
      <c r="AA756" s="1">
        <v>3.15</v>
      </c>
      <c r="AB756" s="1">
        <v>2.2000000000000002</v>
      </c>
      <c r="AC756" s="1">
        <v>3.08</v>
      </c>
      <c r="AD756" s="1">
        <v>4</v>
      </c>
      <c r="AE756" s="1">
        <v>2.75</v>
      </c>
      <c r="AF756" s="1">
        <v>2.12</v>
      </c>
      <c r="AG756" s="1">
        <v>2.5</v>
      </c>
      <c r="AH756" s="1">
        <v>1.8</v>
      </c>
      <c r="AI756" s="1">
        <v>0.95</v>
      </c>
      <c r="AK756">
        <v>201309</v>
      </c>
      <c r="AL756">
        <v>6.48</v>
      </c>
      <c r="AM756">
        <v>5.47</v>
      </c>
      <c r="AN756">
        <v>5.28</v>
      </c>
      <c r="AO756">
        <v>5.97</v>
      </c>
      <c r="AP756">
        <v>5.69</v>
      </c>
      <c r="AQ756">
        <v>5.48</v>
      </c>
      <c r="AR756">
        <v>5.03</v>
      </c>
      <c r="AS756">
        <v>4.87</v>
      </c>
      <c r="AT756">
        <v>6.46</v>
      </c>
      <c r="AU756">
        <v>5.66</v>
      </c>
      <c r="AV756">
        <v>5.73</v>
      </c>
      <c r="AW756">
        <v>4.91</v>
      </c>
      <c r="AX756">
        <v>6.08</v>
      </c>
      <c r="AY756">
        <v>5.0999999999999996</v>
      </c>
      <c r="AZ756">
        <v>4.95</v>
      </c>
      <c r="BA756">
        <v>4.93</v>
      </c>
      <c r="BB756">
        <v>4.8</v>
      </c>
      <c r="BC756">
        <v>5.25</v>
      </c>
      <c r="BD756">
        <v>7.37</v>
      </c>
      <c r="BF756" s="1">
        <v>201309</v>
      </c>
      <c r="BG756" s="1">
        <v>6.35</v>
      </c>
      <c r="BH756" s="1">
        <v>5.86</v>
      </c>
      <c r="BI756" s="1">
        <v>5.39</v>
      </c>
      <c r="BJ756" s="1">
        <v>5.36</v>
      </c>
      <c r="BK756" s="1">
        <v>5.73</v>
      </c>
      <c r="BL756" s="1">
        <v>5.69</v>
      </c>
      <c r="BM756" s="1">
        <v>5.54</v>
      </c>
      <c r="BN756" s="1">
        <v>5.3</v>
      </c>
      <c r="BO756" s="1">
        <v>5.41</v>
      </c>
      <c r="BP756" s="1">
        <v>5.84</v>
      </c>
      <c r="BQ756" s="1">
        <v>5.63</v>
      </c>
      <c r="BR756" s="1">
        <v>6.17</v>
      </c>
      <c r="BS756" s="1">
        <v>5.17</v>
      </c>
      <c r="BT756" s="1">
        <v>5.4</v>
      </c>
      <c r="BU756" s="1">
        <v>5.7</v>
      </c>
      <c r="BV756" s="1">
        <v>5.34</v>
      </c>
      <c r="BW756" s="1">
        <v>5.27</v>
      </c>
      <c r="BX756" s="1">
        <v>3.93</v>
      </c>
      <c r="BY756" s="1">
        <v>6.74</v>
      </c>
      <c r="CA756" s="1">
        <v>198809</v>
      </c>
      <c r="CB756" s="1">
        <v>0.36</v>
      </c>
      <c r="CC756" s="1">
        <v>2.31</v>
      </c>
      <c r="CD756" s="1">
        <v>2.48</v>
      </c>
      <c r="CE756" s="1">
        <v>2.36</v>
      </c>
      <c r="CF756" s="1">
        <v>2.36</v>
      </c>
      <c r="CG756" s="1">
        <v>2.36</v>
      </c>
      <c r="CH756" s="1">
        <v>2.39</v>
      </c>
      <c r="CI756" s="1">
        <v>2.0299999999999998</v>
      </c>
      <c r="CJ756" s="1">
        <v>2.67</v>
      </c>
      <c r="CK756" s="1">
        <v>2.48</v>
      </c>
      <c r="CL756" s="1">
        <v>2.1800000000000002</v>
      </c>
      <c r="CM756" s="1">
        <v>2.17</v>
      </c>
      <c r="CN756" s="1">
        <v>2.6</v>
      </c>
      <c r="CO756" s="1">
        <v>1.95</v>
      </c>
      <c r="CP756" s="1">
        <v>2.87</v>
      </c>
      <c r="CQ756" s="1">
        <v>2.58</v>
      </c>
      <c r="CR756" s="1">
        <v>1.54</v>
      </c>
      <c r="CS756" s="1">
        <v>3.9</v>
      </c>
      <c r="CT756" s="1">
        <v>1.79</v>
      </c>
      <c r="CV756" s="1">
        <v>198909</v>
      </c>
      <c r="CW756" s="1">
        <v>0.71</v>
      </c>
      <c r="CX756" s="1">
        <v>0.13</v>
      </c>
      <c r="CY756" s="1">
        <v>-0.71</v>
      </c>
      <c r="CZ756" s="1">
        <v>-0.48</v>
      </c>
      <c r="DA756" s="1">
        <v>0.35</v>
      </c>
      <c r="DB756" s="1">
        <v>-0.12</v>
      </c>
      <c r="DC756" s="1">
        <v>-1.44</v>
      </c>
      <c r="DD756" s="1">
        <v>-0.18</v>
      </c>
      <c r="DE756" s="1">
        <v>-0.64</v>
      </c>
      <c r="DF756" s="1">
        <v>0.35</v>
      </c>
      <c r="DG756" s="1">
        <v>0.34</v>
      </c>
      <c r="DH756" s="1">
        <v>-0.33</v>
      </c>
      <c r="DI756" s="1">
        <v>0.13</v>
      </c>
      <c r="DJ756" s="1">
        <v>-1.74</v>
      </c>
      <c r="DK756" s="1">
        <v>-1.0900000000000001</v>
      </c>
      <c r="DL756" s="1">
        <v>-0.13</v>
      </c>
      <c r="DM756" s="1">
        <v>-0.22</v>
      </c>
      <c r="DN756" s="1">
        <v>-0.66</v>
      </c>
      <c r="DO756" s="1">
        <v>-0.63</v>
      </c>
      <c r="DQ756" s="1">
        <v>198809</v>
      </c>
      <c r="DR756" s="1">
        <v>-99.99</v>
      </c>
      <c r="DS756" s="1">
        <v>1.59</v>
      </c>
      <c r="DT756" s="1">
        <v>2.83</v>
      </c>
      <c r="DU756" s="1">
        <v>4.13</v>
      </c>
      <c r="DV756" s="1">
        <v>1.4</v>
      </c>
      <c r="DW756" s="1">
        <v>2.95</v>
      </c>
      <c r="DX756" s="1">
        <v>2.67</v>
      </c>
      <c r="DY756" s="1">
        <v>3.39</v>
      </c>
      <c r="DZ756" s="1">
        <v>4.88</v>
      </c>
      <c r="EA756" s="1">
        <v>1.25</v>
      </c>
      <c r="EB756" s="1">
        <v>2.2799999999999998</v>
      </c>
      <c r="EC756" s="1">
        <v>3.28</v>
      </c>
      <c r="ED756" s="1">
        <v>2.5</v>
      </c>
      <c r="EE756" s="1">
        <v>2.85</v>
      </c>
      <c r="EF756" s="1">
        <v>2.41</v>
      </c>
      <c r="EG756" s="1">
        <v>3.88</v>
      </c>
      <c r="EH756" s="1">
        <v>2.85</v>
      </c>
      <c r="EI756" s="1">
        <v>4.95</v>
      </c>
      <c r="EJ756" s="1">
        <v>4.8099999999999996</v>
      </c>
      <c r="EL756">
        <v>198809</v>
      </c>
      <c r="EM756">
        <v>3.3</v>
      </c>
      <c r="EN756">
        <v>-1.26</v>
      </c>
      <c r="EO756">
        <v>-0.68</v>
      </c>
      <c r="EP756">
        <v>0.62</v>
      </c>
      <c r="ER756" s="1">
        <v>198903</v>
      </c>
      <c r="ES756" s="1">
        <v>3.56</v>
      </c>
      <c r="EU756" s="1">
        <v>198804</v>
      </c>
      <c r="EV756" s="1">
        <v>0.33</v>
      </c>
      <c r="EX756" s="1">
        <v>199303</v>
      </c>
      <c r="EY756" s="1">
        <v>1.75</v>
      </c>
      <c r="FA756" s="1">
        <v>198903</v>
      </c>
      <c r="FB756" s="1">
        <f>IF(ISERROR(VLOOKUP($FA756,MOM,LOOKUPS!C$12,0)*$FB$6+VLOOKUP($FA756,STREV,LOOKUPS!C$10,0)*$FC$6+VLOOKUP($FA756,LTREV,LOOKUPS!C$9,0)*$FD$6+VLOOKUP($FA756,CFP,LOOKUPS!C$6,0)*$FE$6+VLOOKUP($FA756,EP,LOOKUPS!C$8,0)*$FF$6+VLOOKUP($FA756,BM,LOOKUPS!C$5,0)*$FG$6+VLOOKUP($FA756,DIV,LOOKUPS!C$7,0)*$FH$6++VLOOKUP($FA756,SIZE,LOOKUPS!C$11,0)*$FI$6),"",VLOOKUP($FA756,MOM,LOOKUPS!C$12,0)*$FB$6+VLOOKUP($FA756,STREV,LOOKUPS!C$10,0)*$FC$6+VLOOKUP($FA756,LTREV,LOOKUPS!C$9,0)*$FD$6+VLOOKUP($FA756,CFP,LOOKUPS!C$6,0)*$FE$6+VLOOKUP($FA756,EP,LOOKUPS!C$8,0)*$FF$6+VLOOKUP($FA756,BM,LOOKUPS!C$5,0)*$FG$6+VLOOKUP($FA756,DIV,LOOKUPS!C$7,0)*$FH$6++VLOOKUP($FA756,SIZE,LOOKUPS!C$11,0)*$FI$6)</f>
        <v>0.95140000000000002</v>
      </c>
      <c r="FC756" s="1">
        <f>IF(ISERROR(VLOOKUP($FA756,MOM,LOOKUPS!D$12,0)*$FB$6+VLOOKUP($FA756,STREV,LOOKUPS!D$10,0)*$FC$6+VLOOKUP($FA756,LTREV,LOOKUPS!D$9,0)*$FD$6+VLOOKUP($FA756,CFP,LOOKUPS!D$6,0)*$FE$6+VLOOKUP($FA756,EP,LOOKUPS!D$8,0)*$FF$6+VLOOKUP($FA756,BM,LOOKUPS!D$5,0)*$FG$6+VLOOKUP($FA756,DIV,LOOKUPS!D$7,0)*$FH$6++VLOOKUP($FA756,SIZE,LOOKUPS!D$11,0)*$FI$6),"",VLOOKUP($FA756,MOM,LOOKUPS!D$12,0)*$FB$6+VLOOKUP($FA756,STREV,LOOKUPS!D$10,0)*$FC$6+VLOOKUP($FA756,LTREV,LOOKUPS!D$9,0)*$FD$6+VLOOKUP($FA756,CFP,LOOKUPS!D$6,0)*$FE$6+VLOOKUP($FA756,EP,LOOKUPS!D$8,0)*$FF$6+VLOOKUP($FA756,BM,LOOKUPS!D$5,0)*$FG$6+VLOOKUP($FA756,DIV,LOOKUPS!D$7,0)*$FH$6++VLOOKUP($FA756,SIZE,LOOKUPS!D$11,0)*$FI$6)</f>
        <v>1.2540000000000002</v>
      </c>
      <c r="FD756" s="1">
        <f>IF(ISERROR(VLOOKUP($FA756,MOM,LOOKUPS!E$12,0)*$FB$6+VLOOKUP($FA756,STREV,LOOKUPS!E$10,0)*$FC$6+VLOOKUP($FA756,LTREV,LOOKUPS!E$9,0)*$FD$6+VLOOKUP($FA756,CFP,LOOKUPS!E$6,0)*$FE$6+VLOOKUP($FA756,EP,LOOKUPS!E$8,0)*$FF$6+VLOOKUP($FA756,BM,LOOKUPS!E$5,0)*$FG$6+VLOOKUP($FA756,DIV,LOOKUPS!E$7,0)*$FH$6++VLOOKUP($FA756,SIZE,LOOKUPS!E$11,0)*$FI$6),"",VLOOKUP($FA756,MOM,LOOKUPS!E$12,0)*$FB$6+VLOOKUP($FA756,STREV,LOOKUPS!E$10,0)*$FC$6+VLOOKUP($FA756,LTREV,LOOKUPS!E$9,0)*$FD$6+VLOOKUP($FA756,CFP,LOOKUPS!E$6,0)*$FE$6+VLOOKUP($FA756,EP,LOOKUPS!E$8,0)*$FF$6+VLOOKUP($FA756,BM,LOOKUPS!E$5,0)*$FG$6+VLOOKUP($FA756,DIV,LOOKUPS!E$7,0)*$FH$6++VLOOKUP($FA756,SIZE,LOOKUPS!E$11,0)*$FI$6)</f>
        <v>1.6863000000000001</v>
      </c>
      <c r="FE756" s="1">
        <f>IF(ISERROR(VLOOKUP($FA756,MOM,LOOKUPS!F$12,0)*$FB$6+VLOOKUP($FA756,STREV,LOOKUPS!F$10,0)*$FC$6+VLOOKUP($FA756,LTREV,LOOKUPS!F$9,0)*$FD$6+VLOOKUP($FA756,CFP,LOOKUPS!F$6,0)*$FE$6+VLOOKUP($FA756,EP,LOOKUPS!F$8,0)*$FF$6+VLOOKUP($FA756,BM,LOOKUPS!F$5,0)*$FG$6+VLOOKUP($FA756,DIV,LOOKUPS!F$7,0)*$FH$6++VLOOKUP($FA756,SIZE,LOOKUPS!F$11,0)*$FI$6),"",VLOOKUP($FA756,MOM,LOOKUPS!F$12,0)*$FB$6+VLOOKUP($FA756,STREV,LOOKUPS!F$10,0)*$FC$6+VLOOKUP($FA756,LTREV,LOOKUPS!F$9,0)*$FD$6+VLOOKUP($FA756,CFP,LOOKUPS!F$6,0)*$FE$6+VLOOKUP($FA756,EP,LOOKUPS!F$8,0)*$FF$6+VLOOKUP($FA756,BM,LOOKUPS!F$5,0)*$FG$6+VLOOKUP($FA756,DIV,LOOKUPS!F$7,0)*$FH$6++VLOOKUP($FA756,SIZE,LOOKUPS!F$11,0)*$FI$6)</f>
        <v>2.1588000000000003</v>
      </c>
      <c r="FF756" s="1">
        <f>IF(ISERROR(VLOOKUP($FA756,MOM,LOOKUPS!G$12,0)*$FB$6+VLOOKUP($FA756,STREV,LOOKUPS!G$10,0)*$FC$6+VLOOKUP($FA756,LTREV,LOOKUPS!G$9,0)*$FD$6+VLOOKUP($FA756,CFP,LOOKUPS!G$6,0)*$FE$6+VLOOKUP($FA756,EP,LOOKUPS!G$8,0)*$FF$6+VLOOKUP($FA756,BM,LOOKUPS!G$5,0)*$FG$6+VLOOKUP($FA756,DIV,LOOKUPS!G$7,0)*$FH$6++VLOOKUP($FA756,SIZE,LOOKUPS!G$11,0)*$FI$6),"",VLOOKUP($FA756,MOM,LOOKUPS!G$12,0)*$FB$6+VLOOKUP($FA756,STREV,LOOKUPS!G$10,0)*$FC$6+VLOOKUP($FA756,LTREV,LOOKUPS!G$9,0)*$FD$6+VLOOKUP($FA756,CFP,LOOKUPS!G$6,0)*$FE$6+VLOOKUP($FA756,EP,LOOKUPS!G$8,0)*$FF$6+VLOOKUP($FA756,BM,LOOKUPS!G$5,0)*$FG$6+VLOOKUP($FA756,DIV,LOOKUPS!G$7,0)*$FH$6++VLOOKUP($FA756,SIZE,LOOKUPS!G$11,0)*$FI$6)</f>
        <v>2.0489000000000002</v>
      </c>
      <c r="FG756" s="1">
        <f>IF(ISERROR(VLOOKUP($FA756,MOM,LOOKUPS!H$12,0)*$FB$6+VLOOKUP($FA756,STREV,LOOKUPS!H$10,0)*$FC$6+VLOOKUP($FA756,LTREV,LOOKUPS!H$9,0)*$FD$6+VLOOKUP($FA756,CFP,LOOKUPS!H$6,0)*$FE$6+VLOOKUP($FA756,EP,LOOKUPS!H$8,0)*$FF$6+VLOOKUP($FA756,BM,LOOKUPS!H$5,0)*$FG$6+VLOOKUP($FA756,DIV,LOOKUPS!H$7,0)*$FH$6++VLOOKUP($FA756,SIZE,LOOKUPS!H$11,0)*$FI$6),"",VLOOKUP($FA756,MOM,LOOKUPS!H$12,0)*$FB$6+VLOOKUP($FA756,STREV,LOOKUPS!H$10,0)*$FC$6+VLOOKUP($FA756,LTREV,LOOKUPS!H$9,0)*$FD$6+VLOOKUP($FA756,CFP,LOOKUPS!H$6,0)*$FE$6+VLOOKUP($FA756,EP,LOOKUPS!H$8,0)*$FF$6+VLOOKUP($FA756,BM,LOOKUPS!H$5,0)*$FG$6+VLOOKUP($FA756,DIV,LOOKUPS!H$7,0)*$FH$6++VLOOKUP($FA756,SIZE,LOOKUPS!H$11,0)*$FI$6)</f>
        <v>2.4672000000000001</v>
      </c>
      <c r="FH756" s="1">
        <f>IF(ISERROR(VLOOKUP($FA756,MOM,LOOKUPS!I$12,0)*$FB$6+VLOOKUP($FA756,STREV,LOOKUPS!I$10,0)*$FC$6+VLOOKUP($FA756,LTREV,LOOKUPS!I$9,0)*$FD$6+VLOOKUP($FA756,CFP,LOOKUPS!I$6,0)*$FE$6+VLOOKUP($FA756,EP,LOOKUPS!I$8,0)*$FF$6+VLOOKUP($FA756,BM,LOOKUPS!I$5,0)*$FG$6+VLOOKUP($FA756,DIV,LOOKUPS!I$7,0)*$FH$6++VLOOKUP($FA756,SIZE,LOOKUPS!I$11,0)*$FI$6),"",VLOOKUP($FA756,MOM,LOOKUPS!I$12,0)*$FB$6+VLOOKUP($FA756,STREV,LOOKUPS!I$10,0)*$FC$6+VLOOKUP($FA756,LTREV,LOOKUPS!I$9,0)*$FD$6+VLOOKUP($FA756,CFP,LOOKUPS!I$6,0)*$FE$6+VLOOKUP($FA756,EP,LOOKUPS!I$8,0)*$FF$6+VLOOKUP($FA756,BM,LOOKUPS!I$5,0)*$FG$6+VLOOKUP($FA756,DIV,LOOKUPS!I$7,0)*$FH$6++VLOOKUP($FA756,SIZE,LOOKUPS!I$11,0)*$FI$6)</f>
        <v>1.7717000000000001</v>
      </c>
      <c r="FI756" s="1">
        <f>IF(ISERROR(VLOOKUP($FA756,MOM,LOOKUPS!J$12,0)*$FB$6+VLOOKUP($FA756,STREV,LOOKUPS!J$10,0)*$FC$6+VLOOKUP($FA756,LTREV,LOOKUPS!J$9,0)*$FD$6+VLOOKUP($FA756,CFP,LOOKUPS!J$6,0)*$FE$6+VLOOKUP($FA756,EP,LOOKUPS!J$8,0)*$FF$6+VLOOKUP($FA756,BM,LOOKUPS!J$5,0)*$FG$6+VLOOKUP($FA756,DIV,LOOKUPS!J$7,0)*$FH$6++VLOOKUP($FA756,SIZE,LOOKUPS!J$11,0)*$FI$6),"",VLOOKUP($FA756,MOM,LOOKUPS!J$12,0)*$FB$6+VLOOKUP($FA756,STREV,LOOKUPS!J$10,0)*$FC$6+VLOOKUP($FA756,LTREV,LOOKUPS!J$9,0)*$FD$6+VLOOKUP($FA756,CFP,LOOKUPS!J$6,0)*$FE$6+VLOOKUP($FA756,EP,LOOKUPS!J$8,0)*$FF$6+VLOOKUP($FA756,BM,LOOKUPS!J$5,0)*$FG$6+VLOOKUP($FA756,DIV,LOOKUPS!J$7,0)*$FH$6++VLOOKUP($FA756,SIZE,LOOKUPS!J$11,0)*$FI$6)</f>
        <v>2.4020999999999999</v>
      </c>
      <c r="FJ756" s="1">
        <f>IF(ISERROR(VLOOKUP($FA756,MOM,LOOKUPS!K$12,0)*$FB$6+VLOOKUP($FA756,STREV,LOOKUPS!K$10,0)*$FC$6+VLOOKUP($FA756,LTREV,LOOKUPS!K$9,0)*$FD$6+VLOOKUP($FA756,CFP,LOOKUPS!K$6,0)*$FE$6+VLOOKUP($FA756,EP,LOOKUPS!K$8,0)*$FF$6+VLOOKUP($FA756,BM,LOOKUPS!K$5,0)*$FG$6+VLOOKUP($FA756,DIV,LOOKUPS!K$7,0)*$FH$6++VLOOKUP($FA756,SIZE,LOOKUPS!K$11,0)*$FI$6),"",VLOOKUP($FA756,MOM,LOOKUPS!K$12,0)*$FB$6+VLOOKUP($FA756,STREV,LOOKUPS!K$10,0)*$FC$6+VLOOKUP($FA756,LTREV,LOOKUPS!K$9,0)*$FD$6+VLOOKUP($FA756,CFP,LOOKUPS!K$6,0)*$FE$6+VLOOKUP($FA756,EP,LOOKUPS!K$8,0)*$FF$6+VLOOKUP($FA756,BM,LOOKUPS!K$5,0)*$FG$6+VLOOKUP($FA756,DIV,LOOKUPS!K$7,0)*$FH$6++VLOOKUP($FA756,SIZE,LOOKUPS!K$11,0)*$FI$6)</f>
        <v>2.1410000000000005</v>
      </c>
      <c r="FK756" s="1">
        <f>IF(ISERROR(VLOOKUP($FA756,MOM,LOOKUPS!L$12,0)*$FB$6+VLOOKUP($FA756,STREV,LOOKUPS!L$10,0)*$FC$6+VLOOKUP($FA756,LTREV,LOOKUPS!L$9,0)*$FD$6+VLOOKUP($FA756,CFP,LOOKUPS!L$6,0)*$FE$6+VLOOKUP($FA756,EP,LOOKUPS!L$8,0)*$FF$6+VLOOKUP($FA756,BM,LOOKUPS!L$5,0)*$FG$6+VLOOKUP($FA756,DIV,LOOKUPS!L$7,0)*$FH$6++VLOOKUP($FA756,SIZE,LOOKUPS!L$11,0)*$FI$6),"",VLOOKUP($FA756,MOM,LOOKUPS!L$12,0)*$FB$6+VLOOKUP($FA756,STREV,LOOKUPS!L$10,0)*$FC$6+VLOOKUP($FA756,LTREV,LOOKUPS!L$9,0)*$FD$6+VLOOKUP($FA756,CFP,LOOKUPS!L$6,0)*$FE$6+VLOOKUP($FA756,EP,LOOKUPS!L$8,0)*$FF$6+VLOOKUP($FA756,BM,LOOKUPS!L$5,0)*$FG$6+VLOOKUP($FA756,DIV,LOOKUPS!L$7,0)*$FH$6++VLOOKUP($FA756,SIZE,LOOKUPS!L$11,0)*$FI$6)</f>
        <v>2.5331000000000001</v>
      </c>
    </row>
    <row r="757" spans="1:167" x14ac:dyDescent="0.3">
      <c r="A757" s="1">
        <v>198904</v>
      </c>
      <c r="B757" s="1">
        <v>2.11</v>
      </c>
      <c r="C757" s="1">
        <v>2.87</v>
      </c>
      <c r="D757" s="1">
        <v>2.67</v>
      </c>
      <c r="E757" s="1">
        <v>3.07</v>
      </c>
      <c r="F757" s="1">
        <v>3.36</v>
      </c>
      <c r="G757" s="1">
        <v>3.59</v>
      </c>
      <c r="H757" s="1">
        <v>4.41</v>
      </c>
      <c r="I757" s="1">
        <v>3.83</v>
      </c>
      <c r="J757" s="1">
        <v>4.28</v>
      </c>
      <c r="K757" s="1">
        <v>4.5199999999999996</v>
      </c>
      <c r="M757" s="1">
        <v>198805</v>
      </c>
      <c r="N757" s="1">
        <v>-1.95</v>
      </c>
      <c r="O757" s="1">
        <v>-2.77</v>
      </c>
      <c r="P757" s="1">
        <v>-1.08</v>
      </c>
      <c r="Q757" s="1">
        <v>-0.42</v>
      </c>
      <c r="R757" s="1">
        <v>-0.42</v>
      </c>
      <c r="S757" s="1">
        <v>-1.1499999999999999</v>
      </c>
      <c r="T757" s="1">
        <v>-1.82</v>
      </c>
      <c r="U757" s="1">
        <v>-1.71</v>
      </c>
      <c r="V757" s="1">
        <v>-1.82</v>
      </c>
      <c r="W757" s="1">
        <v>-2.76</v>
      </c>
      <c r="Y757" s="1">
        <v>199304</v>
      </c>
      <c r="Z757" s="1">
        <v>0.15</v>
      </c>
      <c r="AA757" s="1">
        <v>-1.89</v>
      </c>
      <c r="AB757" s="1">
        <v>-1.1100000000000001</v>
      </c>
      <c r="AC757" s="1">
        <v>-1.86</v>
      </c>
      <c r="AD757" s="1">
        <v>-2.2400000000000002</v>
      </c>
      <c r="AE757" s="1">
        <v>-2.48</v>
      </c>
      <c r="AF757" s="1">
        <v>-2.2000000000000002</v>
      </c>
      <c r="AG757" s="1">
        <v>-2.98</v>
      </c>
      <c r="AH757" s="1">
        <v>-4.13</v>
      </c>
      <c r="AI757" s="1">
        <v>-4.3099999999999996</v>
      </c>
      <c r="AK757">
        <v>201310</v>
      </c>
      <c r="AL757">
        <v>-0.28999999999999998</v>
      </c>
      <c r="AM757">
        <v>2.67</v>
      </c>
      <c r="AN757">
        <v>3.82</v>
      </c>
      <c r="AO757">
        <v>4.3499999999999996</v>
      </c>
      <c r="AP757">
        <v>2.56</v>
      </c>
      <c r="AQ757">
        <v>3.33</v>
      </c>
      <c r="AR757">
        <v>3.99</v>
      </c>
      <c r="AS757">
        <v>3.49</v>
      </c>
      <c r="AT757">
        <v>4.76</v>
      </c>
      <c r="AU757">
        <v>2.5099999999999998</v>
      </c>
      <c r="AV757">
        <v>2.61</v>
      </c>
      <c r="AW757">
        <v>2.93</v>
      </c>
      <c r="AX757">
        <v>3.76</v>
      </c>
      <c r="AY757">
        <v>4.68</v>
      </c>
      <c r="AZ757">
        <v>3.31</v>
      </c>
      <c r="BA757">
        <v>3.59</v>
      </c>
      <c r="BB757">
        <v>3.37</v>
      </c>
      <c r="BC757">
        <v>4.41</v>
      </c>
      <c r="BD757">
        <v>5.03</v>
      </c>
      <c r="BF757" s="1">
        <v>201310</v>
      </c>
      <c r="BG757" s="1">
        <v>0.34</v>
      </c>
      <c r="BH757" s="1">
        <v>2.86</v>
      </c>
      <c r="BI757" s="1">
        <v>3.6</v>
      </c>
      <c r="BJ757" s="1">
        <v>3.98</v>
      </c>
      <c r="BK757" s="1">
        <v>2.58</v>
      </c>
      <c r="BL757" s="1">
        <v>3.29</v>
      </c>
      <c r="BM757" s="1">
        <v>3.76</v>
      </c>
      <c r="BN757" s="1">
        <v>4.04</v>
      </c>
      <c r="BO757" s="1">
        <v>3.91</v>
      </c>
      <c r="BP757" s="1">
        <v>1.55</v>
      </c>
      <c r="BQ757" s="1">
        <v>3.57</v>
      </c>
      <c r="BR757" s="1">
        <v>3.55</v>
      </c>
      <c r="BS757" s="1">
        <v>3</v>
      </c>
      <c r="BT757" s="1">
        <v>3.66</v>
      </c>
      <c r="BU757" s="1">
        <v>3.86</v>
      </c>
      <c r="BV757" s="1">
        <v>3.93</v>
      </c>
      <c r="BW757" s="1">
        <v>4.12</v>
      </c>
      <c r="BX757" s="1">
        <v>3.41</v>
      </c>
      <c r="BY757" s="1">
        <v>4.3600000000000003</v>
      </c>
      <c r="CA757" s="1">
        <v>198810</v>
      </c>
      <c r="CB757" s="1">
        <v>-4.28</v>
      </c>
      <c r="CC757" s="1">
        <v>-2.33</v>
      </c>
      <c r="CD757" s="1">
        <v>-0.73</v>
      </c>
      <c r="CE757" s="1">
        <v>-0.83</v>
      </c>
      <c r="CF757" s="1">
        <v>-3.04</v>
      </c>
      <c r="CG757" s="1">
        <v>-0.94</v>
      </c>
      <c r="CH757" s="1">
        <v>-0.28999999999999998</v>
      </c>
      <c r="CI757" s="1">
        <v>-0.84</v>
      </c>
      <c r="CJ757" s="1">
        <v>-0.75</v>
      </c>
      <c r="CK757" s="1">
        <v>-3.32</v>
      </c>
      <c r="CL757" s="1">
        <v>-2.62</v>
      </c>
      <c r="CM757" s="1">
        <v>-0.23</v>
      </c>
      <c r="CN757" s="1">
        <v>-1.82</v>
      </c>
      <c r="CO757" s="1">
        <v>0.02</v>
      </c>
      <c r="CP757" s="1">
        <v>-0.64</v>
      </c>
      <c r="CQ757" s="1">
        <v>-0.6</v>
      </c>
      <c r="CR757" s="1">
        <v>-1.05</v>
      </c>
      <c r="CS757" s="1">
        <v>-0.18</v>
      </c>
      <c r="CT757" s="1">
        <v>-1.1599999999999999</v>
      </c>
      <c r="CV757" s="1">
        <v>198910</v>
      </c>
      <c r="CW757" s="1">
        <v>-5.46</v>
      </c>
      <c r="CX757" s="1">
        <v>-4.7699999999999996</v>
      </c>
      <c r="CY757" s="1">
        <v>-4.6100000000000003</v>
      </c>
      <c r="CZ757" s="1">
        <v>-4.7699999999999996</v>
      </c>
      <c r="DA757" s="1">
        <v>-4.42</v>
      </c>
      <c r="DB757" s="1">
        <v>-4.68</v>
      </c>
      <c r="DC757" s="1">
        <v>-4.79</v>
      </c>
      <c r="DD757" s="1">
        <v>-4.84</v>
      </c>
      <c r="DE757" s="1">
        <v>-4.88</v>
      </c>
      <c r="DF757" s="1">
        <v>-4.59</v>
      </c>
      <c r="DG757" s="1">
        <v>-4.22</v>
      </c>
      <c r="DH757" s="1">
        <v>-5.53</v>
      </c>
      <c r="DI757" s="1">
        <v>-3.68</v>
      </c>
      <c r="DJ757" s="1">
        <v>-4.87</v>
      </c>
      <c r="DK757" s="1">
        <v>-4.71</v>
      </c>
      <c r="DL757" s="1">
        <v>-5.07</v>
      </c>
      <c r="DM757" s="1">
        <v>-4.5999999999999996</v>
      </c>
      <c r="DN757" s="1">
        <v>-4.55</v>
      </c>
      <c r="DO757" s="1">
        <v>-5.27</v>
      </c>
      <c r="DQ757" s="1">
        <v>198810</v>
      </c>
      <c r="DR757" s="1">
        <v>-99.99</v>
      </c>
      <c r="DS757" s="1">
        <v>-1.91</v>
      </c>
      <c r="DT757" s="1">
        <v>-0.34</v>
      </c>
      <c r="DU757" s="1">
        <v>1.48</v>
      </c>
      <c r="DV757" s="1">
        <v>-2.06</v>
      </c>
      <c r="DW757" s="1">
        <v>-0.81</v>
      </c>
      <c r="DX757" s="1">
        <v>-0.01</v>
      </c>
      <c r="DY757" s="1">
        <v>0.28000000000000003</v>
      </c>
      <c r="DZ757" s="1">
        <v>2.1800000000000002</v>
      </c>
      <c r="EA757" s="1">
        <v>-2.13</v>
      </c>
      <c r="EB757" s="1">
        <v>-1.67</v>
      </c>
      <c r="EC757" s="1">
        <v>-0.54</v>
      </c>
      <c r="ED757" s="1">
        <v>-1.19</v>
      </c>
      <c r="EE757" s="1">
        <v>0.04</v>
      </c>
      <c r="EF757" s="1">
        <v>-0.09</v>
      </c>
      <c r="EG757" s="1">
        <v>0.28000000000000003</v>
      </c>
      <c r="EH757" s="1">
        <v>0.28000000000000003</v>
      </c>
      <c r="EI757" s="1">
        <v>1.39</v>
      </c>
      <c r="EJ757" s="1">
        <v>2.99</v>
      </c>
      <c r="EL757">
        <v>198810</v>
      </c>
      <c r="EM757">
        <v>1.1499999999999999</v>
      </c>
      <c r="EN757">
        <v>-2.9</v>
      </c>
      <c r="EO757">
        <v>1.7</v>
      </c>
      <c r="EP757">
        <v>0.61</v>
      </c>
      <c r="ER757" s="1">
        <v>198904</v>
      </c>
      <c r="ES757" s="1">
        <v>1.69</v>
      </c>
      <c r="EU757" s="1">
        <v>198805</v>
      </c>
      <c r="EV757" s="1">
        <v>0.56999999999999995</v>
      </c>
      <c r="EX757" s="1">
        <v>199304</v>
      </c>
      <c r="EY757" s="1">
        <v>2.42</v>
      </c>
      <c r="FA757" s="1">
        <v>198904</v>
      </c>
      <c r="FB757" s="1">
        <f>IF(ISERROR(VLOOKUP($FA757,MOM,LOOKUPS!C$12,0)*$FB$6+VLOOKUP($FA757,STREV,LOOKUPS!C$10,0)*$FC$6+VLOOKUP($FA757,LTREV,LOOKUPS!C$9,0)*$FD$6+VLOOKUP($FA757,CFP,LOOKUPS!C$6,0)*$FE$6+VLOOKUP($FA757,EP,LOOKUPS!C$8,0)*$FF$6+VLOOKUP($FA757,BM,LOOKUPS!C$5,0)*$FG$6+VLOOKUP($FA757,DIV,LOOKUPS!C$7,0)*$FH$6++VLOOKUP($FA757,SIZE,LOOKUPS!C$11,0)*$FI$6),"",VLOOKUP($FA757,MOM,LOOKUPS!C$12,0)*$FB$6+VLOOKUP($FA757,STREV,LOOKUPS!C$10,0)*$FC$6+VLOOKUP($FA757,LTREV,LOOKUPS!C$9,0)*$FD$6+VLOOKUP($FA757,CFP,LOOKUPS!C$6,0)*$FE$6+VLOOKUP($FA757,EP,LOOKUPS!C$8,0)*$FF$6+VLOOKUP($FA757,BM,LOOKUPS!C$5,0)*$FG$6+VLOOKUP($FA757,DIV,LOOKUPS!C$7,0)*$FH$6++VLOOKUP($FA757,SIZE,LOOKUPS!C$11,0)*$FI$6)</f>
        <v>2.5913000000000004</v>
      </c>
      <c r="FC757" s="1">
        <f>IF(ISERROR(VLOOKUP($FA757,MOM,LOOKUPS!D$12,0)*$FB$6+VLOOKUP($FA757,STREV,LOOKUPS!D$10,0)*$FC$6+VLOOKUP($FA757,LTREV,LOOKUPS!D$9,0)*$FD$6+VLOOKUP($FA757,CFP,LOOKUPS!D$6,0)*$FE$6+VLOOKUP($FA757,EP,LOOKUPS!D$8,0)*$FF$6+VLOOKUP($FA757,BM,LOOKUPS!D$5,0)*$FG$6+VLOOKUP($FA757,DIV,LOOKUPS!D$7,0)*$FH$6++VLOOKUP($FA757,SIZE,LOOKUPS!D$11,0)*$FI$6),"",VLOOKUP($FA757,MOM,LOOKUPS!D$12,0)*$FB$6+VLOOKUP($FA757,STREV,LOOKUPS!D$10,0)*$FC$6+VLOOKUP($FA757,LTREV,LOOKUPS!D$9,0)*$FD$6+VLOOKUP($FA757,CFP,LOOKUPS!D$6,0)*$FE$6+VLOOKUP($FA757,EP,LOOKUPS!D$8,0)*$FF$6+VLOOKUP($FA757,BM,LOOKUPS!D$5,0)*$FG$6+VLOOKUP($FA757,DIV,LOOKUPS!D$7,0)*$FH$6++VLOOKUP($FA757,SIZE,LOOKUPS!D$11,0)*$FI$6)</f>
        <v>3.7003000000000004</v>
      </c>
      <c r="FD757" s="1">
        <f>IF(ISERROR(VLOOKUP($FA757,MOM,LOOKUPS!E$12,0)*$FB$6+VLOOKUP($FA757,STREV,LOOKUPS!E$10,0)*$FC$6+VLOOKUP($FA757,LTREV,LOOKUPS!E$9,0)*$FD$6+VLOOKUP($FA757,CFP,LOOKUPS!E$6,0)*$FE$6+VLOOKUP($FA757,EP,LOOKUPS!E$8,0)*$FF$6+VLOOKUP($FA757,BM,LOOKUPS!E$5,0)*$FG$6+VLOOKUP($FA757,DIV,LOOKUPS!E$7,0)*$FH$6++VLOOKUP($FA757,SIZE,LOOKUPS!E$11,0)*$FI$6),"",VLOOKUP($FA757,MOM,LOOKUPS!E$12,0)*$FB$6+VLOOKUP($FA757,STREV,LOOKUPS!E$10,0)*$FC$6+VLOOKUP($FA757,LTREV,LOOKUPS!E$9,0)*$FD$6+VLOOKUP($FA757,CFP,LOOKUPS!E$6,0)*$FE$6+VLOOKUP($FA757,EP,LOOKUPS!E$8,0)*$FF$6+VLOOKUP($FA757,BM,LOOKUPS!E$5,0)*$FG$6+VLOOKUP($FA757,DIV,LOOKUPS!E$7,0)*$FH$6++VLOOKUP($FA757,SIZE,LOOKUPS!E$11,0)*$FI$6)</f>
        <v>3.6820000000000004</v>
      </c>
      <c r="FE757" s="1">
        <f>IF(ISERROR(VLOOKUP($FA757,MOM,LOOKUPS!F$12,0)*$FB$6+VLOOKUP($FA757,STREV,LOOKUPS!F$10,0)*$FC$6+VLOOKUP($FA757,LTREV,LOOKUPS!F$9,0)*$FD$6+VLOOKUP($FA757,CFP,LOOKUPS!F$6,0)*$FE$6+VLOOKUP($FA757,EP,LOOKUPS!F$8,0)*$FF$6+VLOOKUP($FA757,BM,LOOKUPS!F$5,0)*$FG$6+VLOOKUP($FA757,DIV,LOOKUPS!F$7,0)*$FH$6++VLOOKUP($FA757,SIZE,LOOKUPS!F$11,0)*$FI$6),"",VLOOKUP($FA757,MOM,LOOKUPS!F$12,0)*$FB$6+VLOOKUP($FA757,STREV,LOOKUPS!F$10,0)*$FC$6+VLOOKUP($FA757,LTREV,LOOKUPS!F$9,0)*$FD$6+VLOOKUP($FA757,CFP,LOOKUPS!F$6,0)*$FE$6+VLOOKUP($FA757,EP,LOOKUPS!F$8,0)*$FF$6+VLOOKUP($FA757,BM,LOOKUPS!F$5,0)*$FG$6+VLOOKUP($FA757,DIV,LOOKUPS!F$7,0)*$FH$6++VLOOKUP($FA757,SIZE,LOOKUPS!F$11,0)*$FI$6)</f>
        <v>3.3984999999999999</v>
      </c>
      <c r="FF757" s="1">
        <f>IF(ISERROR(VLOOKUP($FA757,MOM,LOOKUPS!G$12,0)*$FB$6+VLOOKUP($FA757,STREV,LOOKUPS!G$10,0)*$FC$6+VLOOKUP($FA757,LTREV,LOOKUPS!G$9,0)*$FD$6+VLOOKUP($FA757,CFP,LOOKUPS!G$6,0)*$FE$6+VLOOKUP($FA757,EP,LOOKUPS!G$8,0)*$FF$6+VLOOKUP($FA757,BM,LOOKUPS!G$5,0)*$FG$6+VLOOKUP($FA757,DIV,LOOKUPS!G$7,0)*$FH$6++VLOOKUP($FA757,SIZE,LOOKUPS!G$11,0)*$FI$6),"",VLOOKUP($FA757,MOM,LOOKUPS!G$12,0)*$FB$6+VLOOKUP($FA757,STREV,LOOKUPS!G$10,0)*$FC$6+VLOOKUP($FA757,LTREV,LOOKUPS!G$9,0)*$FD$6+VLOOKUP($FA757,CFP,LOOKUPS!G$6,0)*$FE$6+VLOOKUP($FA757,EP,LOOKUPS!G$8,0)*$FF$6+VLOOKUP($FA757,BM,LOOKUPS!G$5,0)*$FG$6+VLOOKUP($FA757,DIV,LOOKUPS!G$7,0)*$FH$6++VLOOKUP($FA757,SIZE,LOOKUPS!G$11,0)*$FI$6)</f>
        <v>3.6283000000000003</v>
      </c>
      <c r="FG757" s="1">
        <f>IF(ISERROR(VLOOKUP($FA757,MOM,LOOKUPS!H$12,0)*$FB$6+VLOOKUP($FA757,STREV,LOOKUPS!H$10,0)*$FC$6+VLOOKUP($FA757,LTREV,LOOKUPS!H$9,0)*$FD$6+VLOOKUP($FA757,CFP,LOOKUPS!H$6,0)*$FE$6+VLOOKUP($FA757,EP,LOOKUPS!H$8,0)*$FF$6+VLOOKUP($FA757,BM,LOOKUPS!H$5,0)*$FG$6+VLOOKUP($FA757,DIV,LOOKUPS!H$7,0)*$FH$6++VLOOKUP($FA757,SIZE,LOOKUPS!H$11,0)*$FI$6),"",VLOOKUP($FA757,MOM,LOOKUPS!H$12,0)*$FB$6+VLOOKUP($FA757,STREV,LOOKUPS!H$10,0)*$FC$6+VLOOKUP($FA757,LTREV,LOOKUPS!H$9,0)*$FD$6+VLOOKUP($FA757,CFP,LOOKUPS!H$6,0)*$FE$6+VLOOKUP($FA757,EP,LOOKUPS!H$8,0)*$FF$6+VLOOKUP($FA757,BM,LOOKUPS!H$5,0)*$FG$6+VLOOKUP($FA757,DIV,LOOKUPS!H$7,0)*$FH$6++VLOOKUP($FA757,SIZE,LOOKUPS!H$11,0)*$FI$6)</f>
        <v>3.5462000000000002</v>
      </c>
      <c r="FH757" s="1">
        <f>IF(ISERROR(VLOOKUP($FA757,MOM,LOOKUPS!I$12,0)*$FB$6+VLOOKUP($FA757,STREV,LOOKUPS!I$10,0)*$FC$6+VLOOKUP($FA757,LTREV,LOOKUPS!I$9,0)*$FD$6+VLOOKUP($FA757,CFP,LOOKUPS!I$6,0)*$FE$6+VLOOKUP($FA757,EP,LOOKUPS!I$8,0)*$FF$6+VLOOKUP($FA757,BM,LOOKUPS!I$5,0)*$FG$6+VLOOKUP($FA757,DIV,LOOKUPS!I$7,0)*$FH$6++VLOOKUP($FA757,SIZE,LOOKUPS!I$11,0)*$FI$6),"",VLOOKUP($FA757,MOM,LOOKUPS!I$12,0)*$FB$6+VLOOKUP($FA757,STREV,LOOKUPS!I$10,0)*$FC$6+VLOOKUP($FA757,LTREV,LOOKUPS!I$9,0)*$FD$6+VLOOKUP($FA757,CFP,LOOKUPS!I$6,0)*$FE$6+VLOOKUP($FA757,EP,LOOKUPS!I$8,0)*$FF$6+VLOOKUP($FA757,BM,LOOKUPS!I$5,0)*$FG$6+VLOOKUP($FA757,DIV,LOOKUPS!I$7,0)*$FH$6++VLOOKUP($FA757,SIZE,LOOKUPS!I$11,0)*$FI$6)</f>
        <v>3.4154999999999998</v>
      </c>
      <c r="FI757" s="1">
        <f>IF(ISERROR(VLOOKUP($FA757,MOM,LOOKUPS!J$12,0)*$FB$6+VLOOKUP($FA757,STREV,LOOKUPS!J$10,0)*$FC$6+VLOOKUP($FA757,LTREV,LOOKUPS!J$9,0)*$FD$6+VLOOKUP($FA757,CFP,LOOKUPS!J$6,0)*$FE$6+VLOOKUP($FA757,EP,LOOKUPS!J$8,0)*$FF$6+VLOOKUP($FA757,BM,LOOKUPS!J$5,0)*$FG$6+VLOOKUP($FA757,DIV,LOOKUPS!J$7,0)*$FH$6++VLOOKUP($FA757,SIZE,LOOKUPS!J$11,0)*$FI$6),"",VLOOKUP($FA757,MOM,LOOKUPS!J$12,0)*$FB$6+VLOOKUP($FA757,STREV,LOOKUPS!J$10,0)*$FC$6+VLOOKUP($FA757,LTREV,LOOKUPS!J$9,0)*$FD$6+VLOOKUP($FA757,CFP,LOOKUPS!J$6,0)*$FE$6+VLOOKUP($FA757,EP,LOOKUPS!J$8,0)*$FF$6+VLOOKUP($FA757,BM,LOOKUPS!J$5,0)*$FG$6+VLOOKUP($FA757,DIV,LOOKUPS!J$7,0)*$FH$6++VLOOKUP($FA757,SIZE,LOOKUPS!J$11,0)*$FI$6)</f>
        <v>3.3174000000000001</v>
      </c>
      <c r="FJ757" s="1">
        <f>IF(ISERROR(VLOOKUP($FA757,MOM,LOOKUPS!K$12,0)*$FB$6+VLOOKUP($FA757,STREV,LOOKUPS!K$10,0)*$FC$6+VLOOKUP($FA757,LTREV,LOOKUPS!K$9,0)*$FD$6+VLOOKUP($FA757,CFP,LOOKUPS!K$6,0)*$FE$6+VLOOKUP($FA757,EP,LOOKUPS!K$8,0)*$FF$6+VLOOKUP($FA757,BM,LOOKUPS!K$5,0)*$FG$6+VLOOKUP($FA757,DIV,LOOKUPS!K$7,0)*$FH$6++VLOOKUP($FA757,SIZE,LOOKUPS!K$11,0)*$FI$6),"",VLOOKUP($FA757,MOM,LOOKUPS!K$12,0)*$FB$6+VLOOKUP($FA757,STREV,LOOKUPS!K$10,0)*$FC$6+VLOOKUP($FA757,LTREV,LOOKUPS!K$9,0)*$FD$6+VLOOKUP($FA757,CFP,LOOKUPS!K$6,0)*$FE$6+VLOOKUP($FA757,EP,LOOKUPS!K$8,0)*$FF$6+VLOOKUP($FA757,BM,LOOKUPS!K$5,0)*$FG$6+VLOOKUP($FA757,DIV,LOOKUPS!K$7,0)*$FH$6++VLOOKUP($FA757,SIZE,LOOKUPS!K$11,0)*$FI$6)</f>
        <v>3.1967000000000003</v>
      </c>
      <c r="FK757" s="1">
        <f>IF(ISERROR(VLOOKUP($FA757,MOM,LOOKUPS!L$12,0)*$FB$6+VLOOKUP($FA757,STREV,LOOKUPS!L$10,0)*$FC$6+VLOOKUP($FA757,LTREV,LOOKUPS!L$9,0)*$FD$6+VLOOKUP($FA757,CFP,LOOKUPS!L$6,0)*$FE$6+VLOOKUP($FA757,EP,LOOKUPS!L$8,0)*$FF$6+VLOOKUP($FA757,BM,LOOKUPS!L$5,0)*$FG$6+VLOOKUP($FA757,DIV,LOOKUPS!L$7,0)*$FH$6++VLOOKUP($FA757,SIZE,LOOKUPS!L$11,0)*$FI$6),"",VLOOKUP($FA757,MOM,LOOKUPS!L$12,0)*$FB$6+VLOOKUP($FA757,STREV,LOOKUPS!L$10,0)*$FC$6+VLOOKUP($FA757,LTREV,LOOKUPS!L$9,0)*$FD$6+VLOOKUP($FA757,CFP,LOOKUPS!L$6,0)*$FE$6+VLOOKUP($FA757,EP,LOOKUPS!L$8,0)*$FF$6+VLOOKUP($FA757,BM,LOOKUPS!L$5,0)*$FG$6+VLOOKUP($FA757,DIV,LOOKUPS!L$7,0)*$FH$6++VLOOKUP($FA757,SIZE,LOOKUPS!L$11,0)*$FI$6)</f>
        <v>4.0071000000000003</v>
      </c>
    </row>
    <row r="758" spans="1:167" x14ac:dyDescent="0.3">
      <c r="A758" s="1">
        <v>198905</v>
      </c>
      <c r="B758" s="1">
        <v>1.32</v>
      </c>
      <c r="C758" s="1">
        <v>2.98</v>
      </c>
      <c r="D758" s="1">
        <v>2.99</v>
      </c>
      <c r="E758" s="1">
        <v>3.73</v>
      </c>
      <c r="F758" s="1">
        <v>2.8</v>
      </c>
      <c r="G758" s="1">
        <v>2.8</v>
      </c>
      <c r="H758" s="1">
        <v>3.66</v>
      </c>
      <c r="I758" s="1">
        <v>3.83</v>
      </c>
      <c r="J758" s="1">
        <v>3.42</v>
      </c>
      <c r="K758" s="1">
        <v>3.8</v>
      </c>
      <c r="M758" s="1">
        <v>198806</v>
      </c>
      <c r="N758" s="1">
        <v>5.37</v>
      </c>
      <c r="O758" s="1">
        <v>5.52</v>
      </c>
      <c r="P758" s="1">
        <v>5.24</v>
      </c>
      <c r="Q758" s="1">
        <v>5.44</v>
      </c>
      <c r="R758" s="1">
        <v>5.37</v>
      </c>
      <c r="S758" s="1">
        <v>4.32</v>
      </c>
      <c r="T758" s="1">
        <v>4.8600000000000003</v>
      </c>
      <c r="U758" s="1">
        <v>5.05</v>
      </c>
      <c r="V758" s="1">
        <v>5.9</v>
      </c>
      <c r="W758" s="1">
        <v>4.58</v>
      </c>
      <c r="Y758" s="1">
        <v>199305</v>
      </c>
      <c r="Z758" s="1">
        <v>5.68</v>
      </c>
      <c r="AA758" s="1">
        <v>4.82</v>
      </c>
      <c r="AB758" s="1">
        <v>2.6</v>
      </c>
      <c r="AC758" s="1">
        <v>2.79</v>
      </c>
      <c r="AD758" s="1">
        <v>2.31</v>
      </c>
      <c r="AE758" s="1">
        <v>3.65</v>
      </c>
      <c r="AF758" s="1">
        <v>2.61</v>
      </c>
      <c r="AG758" s="1">
        <v>3.37</v>
      </c>
      <c r="AH758" s="1">
        <v>3.27</v>
      </c>
      <c r="AI758" s="1">
        <v>3.71</v>
      </c>
      <c r="AK758">
        <v>201311</v>
      </c>
      <c r="AL758">
        <v>5.0599999999999996</v>
      </c>
      <c r="AM758">
        <v>3.9</v>
      </c>
      <c r="AN758">
        <v>4.1500000000000004</v>
      </c>
      <c r="AO758">
        <v>4.01</v>
      </c>
      <c r="AP758">
        <v>3.97</v>
      </c>
      <c r="AQ758">
        <v>3.8</v>
      </c>
      <c r="AR758">
        <v>4.34</v>
      </c>
      <c r="AS758">
        <v>3.83</v>
      </c>
      <c r="AT758">
        <v>4.22</v>
      </c>
      <c r="AU758">
        <v>3.95</v>
      </c>
      <c r="AV758">
        <v>3.98</v>
      </c>
      <c r="AW758">
        <v>3.74</v>
      </c>
      <c r="AX758">
        <v>3.87</v>
      </c>
      <c r="AY758">
        <v>4.1399999999999997</v>
      </c>
      <c r="AZ758">
        <v>4.53</v>
      </c>
      <c r="BA758">
        <v>4.0999999999999996</v>
      </c>
      <c r="BB758">
        <v>3.52</v>
      </c>
      <c r="BC758">
        <v>4.41</v>
      </c>
      <c r="BD758">
        <v>4.07</v>
      </c>
      <c r="BF758" s="1">
        <v>201311</v>
      </c>
      <c r="BG758" s="1">
        <v>5.0599999999999996</v>
      </c>
      <c r="BH758" s="1">
        <v>3.54</v>
      </c>
      <c r="BI758" s="1">
        <v>3.35</v>
      </c>
      <c r="BJ758" s="1">
        <v>5.0199999999999996</v>
      </c>
      <c r="BK758" s="1">
        <v>3.47</v>
      </c>
      <c r="BL758" s="1">
        <v>3.44</v>
      </c>
      <c r="BM758" s="1">
        <v>3.79</v>
      </c>
      <c r="BN758" s="1">
        <v>4.22</v>
      </c>
      <c r="BO758" s="1">
        <v>4.87</v>
      </c>
      <c r="BP758" s="1">
        <v>3.51</v>
      </c>
      <c r="BQ758" s="1">
        <v>3.43</v>
      </c>
      <c r="BR758" s="1">
        <v>3.71</v>
      </c>
      <c r="BS758" s="1">
        <v>3.15</v>
      </c>
      <c r="BT758" s="1">
        <v>3.9</v>
      </c>
      <c r="BU758" s="1">
        <v>3.68</v>
      </c>
      <c r="BV758" s="1">
        <v>2.69</v>
      </c>
      <c r="BW758" s="1">
        <v>5.31</v>
      </c>
      <c r="BX758" s="1">
        <v>4.8</v>
      </c>
      <c r="BY758" s="1">
        <v>4.9400000000000004</v>
      </c>
      <c r="CA758" s="1">
        <v>198811</v>
      </c>
      <c r="CB758" s="1">
        <v>-10.29</v>
      </c>
      <c r="CC758" s="1">
        <v>-4.91</v>
      </c>
      <c r="CD758" s="1">
        <v>-3.52</v>
      </c>
      <c r="CE758" s="1">
        <v>-3.38</v>
      </c>
      <c r="CF758" s="1">
        <v>-5.0199999999999996</v>
      </c>
      <c r="CG758" s="1">
        <v>-4.33</v>
      </c>
      <c r="CH758" s="1">
        <v>-3.22</v>
      </c>
      <c r="CI758" s="1">
        <v>-3.4</v>
      </c>
      <c r="CJ758" s="1">
        <v>-3.48</v>
      </c>
      <c r="CK758" s="1">
        <v>-6.04</v>
      </c>
      <c r="CL758" s="1">
        <v>-3.46</v>
      </c>
      <c r="CM758" s="1">
        <v>-4.59</v>
      </c>
      <c r="CN758" s="1">
        <v>-4</v>
      </c>
      <c r="CO758" s="1">
        <v>-3.16</v>
      </c>
      <c r="CP758" s="1">
        <v>-3.29</v>
      </c>
      <c r="CQ758" s="1">
        <v>-3.71</v>
      </c>
      <c r="CR758" s="1">
        <v>-3.12</v>
      </c>
      <c r="CS758" s="1">
        <v>-3.16</v>
      </c>
      <c r="CT758" s="1">
        <v>-3.71</v>
      </c>
      <c r="CV758" s="1">
        <v>198911</v>
      </c>
      <c r="CW758" s="1">
        <v>-2.16</v>
      </c>
      <c r="CX758" s="1">
        <v>0.51</v>
      </c>
      <c r="CY758" s="1">
        <v>0.48</v>
      </c>
      <c r="CZ758" s="1">
        <v>-0.43</v>
      </c>
      <c r="DA758" s="1">
        <v>0.66</v>
      </c>
      <c r="DB758" s="1">
        <v>0.89</v>
      </c>
      <c r="DC758" s="1">
        <v>0.26</v>
      </c>
      <c r="DD758" s="1">
        <v>-0.88</v>
      </c>
      <c r="DE758" s="1">
        <v>0.34</v>
      </c>
      <c r="DF758" s="1">
        <v>0.19</v>
      </c>
      <c r="DG758" s="1">
        <v>1.22</v>
      </c>
      <c r="DH758" s="1">
        <v>0.17</v>
      </c>
      <c r="DI758" s="1">
        <v>1.73</v>
      </c>
      <c r="DJ758" s="1">
        <v>-0.13</v>
      </c>
      <c r="DK758" s="1">
        <v>0.69</v>
      </c>
      <c r="DL758" s="1">
        <v>-0.17</v>
      </c>
      <c r="DM758" s="1">
        <v>-1.6</v>
      </c>
      <c r="DN758" s="1">
        <v>0.41</v>
      </c>
      <c r="DO758" s="1">
        <v>0.26</v>
      </c>
      <c r="DQ758" s="1">
        <v>198811</v>
      </c>
      <c r="DR758" s="1">
        <v>-99.99</v>
      </c>
      <c r="DS758" s="1">
        <v>-4.63</v>
      </c>
      <c r="DT758" s="1">
        <v>-2.34</v>
      </c>
      <c r="DU758" s="1">
        <v>-2.2400000000000002</v>
      </c>
      <c r="DV758" s="1">
        <v>-4.7699999999999996</v>
      </c>
      <c r="DW758" s="1">
        <v>-3.04</v>
      </c>
      <c r="DX758" s="1">
        <v>-2.38</v>
      </c>
      <c r="DY758" s="1">
        <v>-2.11</v>
      </c>
      <c r="DZ758" s="1">
        <v>-2.12</v>
      </c>
      <c r="EA758" s="1">
        <v>-4.9400000000000004</v>
      </c>
      <c r="EB758" s="1">
        <v>-3.77</v>
      </c>
      <c r="EC758" s="1">
        <v>-3.38</v>
      </c>
      <c r="ED758" s="1">
        <v>-2.57</v>
      </c>
      <c r="EE758" s="1">
        <v>-2.2799999999999998</v>
      </c>
      <c r="EF758" s="1">
        <v>-2.5299999999999998</v>
      </c>
      <c r="EG758" s="1">
        <v>-1.79</v>
      </c>
      <c r="EH758" s="1">
        <v>-2.4500000000000002</v>
      </c>
      <c r="EI758" s="1">
        <v>-2.73</v>
      </c>
      <c r="EJ758" s="1">
        <v>-1.5</v>
      </c>
      <c r="EL758">
        <v>198811</v>
      </c>
      <c r="EM758">
        <v>-2.29</v>
      </c>
      <c r="EN758">
        <v>-1.73</v>
      </c>
      <c r="EO758">
        <v>1.3</v>
      </c>
      <c r="EP758">
        <v>0.56999999999999995</v>
      </c>
      <c r="ER758" s="1">
        <v>198905</v>
      </c>
      <c r="ES758" s="1">
        <v>1.56</v>
      </c>
      <c r="EU758" s="1">
        <v>198806</v>
      </c>
      <c r="EV758" s="1">
        <v>1.82</v>
      </c>
      <c r="EX758" s="1">
        <v>199305</v>
      </c>
      <c r="EY758" s="1">
        <v>1.22</v>
      </c>
      <c r="FA758" s="1">
        <v>198905</v>
      </c>
      <c r="FB758" s="1">
        <f>IF(ISERROR(VLOOKUP($FA758,MOM,LOOKUPS!C$12,0)*$FB$6+VLOOKUP($FA758,STREV,LOOKUPS!C$10,0)*$FC$6+VLOOKUP($FA758,LTREV,LOOKUPS!C$9,0)*$FD$6+VLOOKUP($FA758,CFP,LOOKUPS!C$6,0)*$FE$6+VLOOKUP($FA758,EP,LOOKUPS!C$8,0)*$FF$6+VLOOKUP($FA758,BM,LOOKUPS!C$5,0)*$FG$6+VLOOKUP($FA758,DIV,LOOKUPS!C$7,0)*$FH$6++VLOOKUP($FA758,SIZE,LOOKUPS!C$11,0)*$FI$6),"",VLOOKUP($FA758,MOM,LOOKUPS!C$12,0)*$FB$6+VLOOKUP($FA758,STREV,LOOKUPS!C$10,0)*$FC$6+VLOOKUP($FA758,LTREV,LOOKUPS!C$9,0)*$FD$6+VLOOKUP($FA758,CFP,LOOKUPS!C$6,0)*$FE$6+VLOOKUP($FA758,EP,LOOKUPS!C$8,0)*$FF$6+VLOOKUP($FA758,BM,LOOKUPS!C$5,0)*$FG$6+VLOOKUP($FA758,DIV,LOOKUPS!C$7,0)*$FH$6++VLOOKUP($FA758,SIZE,LOOKUPS!C$11,0)*$FI$6)</f>
        <v>2.5283000000000002</v>
      </c>
      <c r="FC758" s="1">
        <f>IF(ISERROR(VLOOKUP($FA758,MOM,LOOKUPS!D$12,0)*$FB$6+VLOOKUP($FA758,STREV,LOOKUPS!D$10,0)*$FC$6+VLOOKUP($FA758,LTREV,LOOKUPS!D$9,0)*$FD$6+VLOOKUP($FA758,CFP,LOOKUPS!D$6,0)*$FE$6+VLOOKUP($FA758,EP,LOOKUPS!D$8,0)*$FF$6+VLOOKUP($FA758,BM,LOOKUPS!D$5,0)*$FG$6+VLOOKUP($FA758,DIV,LOOKUPS!D$7,0)*$FH$6++VLOOKUP($FA758,SIZE,LOOKUPS!D$11,0)*$FI$6),"",VLOOKUP($FA758,MOM,LOOKUPS!D$12,0)*$FB$6+VLOOKUP($FA758,STREV,LOOKUPS!D$10,0)*$FC$6+VLOOKUP($FA758,LTREV,LOOKUPS!D$9,0)*$FD$6+VLOOKUP($FA758,CFP,LOOKUPS!D$6,0)*$FE$6+VLOOKUP($FA758,EP,LOOKUPS!D$8,0)*$FF$6+VLOOKUP($FA758,BM,LOOKUPS!D$5,0)*$FG$6+VLOOKUP($FA758,DIV,LOOKUPS!D$7,0)*$FH$6++VLOOKUP($FA758,SIZE,LOOKUPS!D$11,0)*$FI$6)</f>
        <v>3.3794999999999997</v>
      </c>
      <c r="FD758" s="1">
        <f>IF(ISERROR(VLOOKUP($FA758,MOM,LOOKUPS!E$12,0)*$FB$6+VLOOKUP($FA758,STREV,LOOKUPS!E$10,0)*$FC$6+VLOOKUP($FA758,LTREV,LOOKUPS!E$9,0)*$FD$6+VLOOKUP($FA758,CFP,LOOKUPS!E$6,0)*$FE$6+VLOOKUP($FA758,EP,LOOKUPS!E$8,0)*$FF$6+VLOOKUP($FA758,BM,LOOKUPS!E$5,0)*$FG$6+VLOOKUP($FA758,DIV,LOOKUPS!E$7,0)*$FH$6++VLOOKUP($FA758,SIZE,LOOKUPS!E$11,0)*$FI$6),"",VLOOKUP($FA758,MOM,LOOKUPS!E$12,0)*$FB$6+VLOOKUP($FA758,STREV,LOOKUPS!E$10,0)*$FC$6+VLOOKUP($FA758,LTREV,LOOKUPS!E$9,0)*$FD$6+VLOOKUP($FA758,CFP,LOOKUPS!E$6,0)*$FE$6+VLOOKUP($FA758,EP,LOOKUPS!E$8,0)*$FF$6+VLOOKUP($FA758,BM,LOOKUPS!E$5,0)*$FG$6+VLOOKUP($FA758,DIV,LOOKUPS!E$7,0)*$FH$6++VLOOKUP($FA758,SIZE,LOOKUPS!E$11,0)*$FI$6)</f>
        <v>3.5873000000000004</v>
      </c>
      <c r="FE758" s="1">
        <f>IF(ISERROR(VLOOKUP($FA758,MOM,LOOKUPS!F$12,0)*$FB$6+VLOOKUP($FA758,STREV,LOOKUPS!F$10,0)*$FC$6+VLOOKUP($FA758,LTREV,LOOKUPS!F$9,0)*$FD$6+VLOOKUP($FA758,CFP,LOOKUPS!F$6,0)*$FE$6+VLOOKUP($FA758,EP,LOOKUPS!F$8,0)*$FF$6+VLOOKUP($FA758,BM,LOOKUPS!F$5,0)*$FG$6+VLOOKUP($FA758,DIV,LOOKUPS!F$7,0)*$FH$6++VLOOKUP($FA758,SIZE,LOOKUPS!F$11,0)*$FI$6),"",VLOOKUP($FA758,MOM,LOOKUPS!F$12,0)*$FB$6+VLOOKUP($FA758,STREV,LOOKUPS!F$10,0)*$FC$6+VLOOKUP($FA758,LTREV,LOOKUPS!F$9,0)*$FD$6+VLOOKUP($FA758,CFP,LOOKUPS!F$6,0)*$FE$6+VLOOKUP($FA758,EP,LOOKUPS!F$8,0)*$FF$6+VLOOKUP($FA758,BM,LOOKUPS!F$5,0)*$FG$6+VLOOKUP($FA758,DIV,LOOKUPS!F$7,0)*$FH$6++VLOOKUP($FA758,SIZE,LOOKUPS!F$11,0)*$FI$6)</f>
        <v>3.4501999999999997</v>
      </c>
      <c r="FF758" s="1">
        <f>IF(ISERROR(VLOOKUP($FA758,MOM,LOOKUPS!G$12,0)*$FB$6+VLOOKUP($FA758,STREV,LOOKUPS!G$10,0)*$FC$6+VLOOKUP($FA758,LTREV,LOOKUPS!G$9,0)*$FD$6+VLOOKUP($FA758,CFP,LOOKUPS!G$6,0)*$FE$6+VLOOKUP($FA758,EP,LOOKUPS!G$8,0)*$FF$6+VLOOKUP($FA758,BM,LOOKUPS!G$5,0)*$FG$6+VLOOKUP($FA758,DIV,LOOKUPS!G$7,0)*$FH$6++VLOOKUP($FA758,SIZE,LOOKUPS!G$11,0)*$FI$6),"",VLOOKUP($FA758,MOM,LOOKUPS!G$12,0)*$FB$6+VLOOKUP($FA758,STREV,LOOKUPS!G$10,0)*$FC$6+VLOOKUP($FA758,LTREV,LOOKUPS!G$9,0)*$FD$6+VLOOKUP($FA758,CFP,LOOKUPS!G$6,0)*$FE$6+VLOOKUP($FA758,EP,LOOKUPS!G$8,0)*$FF$6+VLOOKUP($FA758,BM,LOOKUPS!G$5,0)*$FG$6+VLOOKUP($FA758,DIV,LOOKUPS!G$7,0)*$FH$6++VLOOKUP($FA758,SIZE,LOOKUPS!G$11,0)*$FI$6)</f>
        <v>3.0181</v>
      </c>
      <c r="FG758" s="1">
        <f>IF(ISERROR(VLOOKUP($FA758,MOM,LOOKUPS!H$12,0)*$FB$6+VLOOKUP($FA758,STREV,LOOKUPS!H$10,0)*$FC$6+VLOOKUP($FA758,LTREV,LOOKUPS!H$9,0)*$FD$6+VLOOKUP($FA758,CFP,LOOKUPS!H$6,0)*$FE$6+VLOOKUP($FA758,EP,LOOKUPS!H$8,0)*$FF$6+VLOOKUP($FA758,BM,LOOKUPS!H$5,0)*$FG$6+VLOOKUP($FA758,DIV,LOOKUPS!H$7,0)*$FH$6++VLOOKUP($FA758,SIZE,LOOKUPS!H$11,0)*$FI$6),"",VLOOKUP($FA758,MOM,LOOKUPS!H$12,0)*$FB$6+VLOOKUP($FA758,STREV,LOOKUPS!H$10,0)*$FC$6+VLOOKUP($FA758,LTREV,LOOKUPS!H$9,0)*$FD$6+VLOOKUP($FA758,CFP,LOOKUPS!H$6,0)*$FE$6+VLOOKUP($FA758,EP,LOOKUPS!H$8,0)*$FF$6+VLOOKUP($FA758,BM,LOOKUPS!H$5,0)*$FG$6+VLOOKUP($FA758,DIV,LOOKUPS!H$7,0)*$FH$6++VLOOKUP($FA758,SIZE,LOOKUPS!H$11,0)*$FI$6)</f>
        <v>3.2526000000000002</v>
      </c>
      <c r="FH758" s="1">
        <f>IF(ISERROR(VLOOKUP($FA758,MOM,LOOKUPS!I$12,0)*$FB$6+VLOOKUP($FA758,STREV,LOOKUPS!I$10,0)*$FC$6+VLOOKUP($FA758,LTREV,LOOKUPS!I$9,0)*$FD$6+VLOOKUP($FA758,CFP,LOOKUPS!I$6,0)*$FE$6+VLOOKUP($FA758,EP,LOOKUPS!I$8,0)*$FF$6+VLOOKUP($FA758,BM,LOOKUPS!I$5,0)*$FG$6+VLOOKUP($FA758,DIV,LOOKUPS!I$7,0)*$FH$6++VLOOKUP($FA758,SIZE,LOOKUPS!I$11,0)*$FI$6),"",VLOOKUP($FA758,MOM,LOOKUPS!I$12,0)*$FB$6+VLOOKUP($FA758,STREV,LOOKUPS!I$10,0)*$FC$6+VLOOKUP($FA758,LTREV,LOOKUPS!I$9,0)*$FD$6+VLOOKUP($FA758,CFP,LOOKUPS!I$6,0)*$FE$6+VLOOKUP($FA758,EP,LOOKUPS!I$8,0)*$FF$6+VLOOKUP($FA758,BM,LOOKUPS!I$5,0)*$FG$6+VLOOKUP($FA758,DIV,LOOKUPS!I$7,0)*$FH$6++VLOOKUP($FA758,SIZE,LOOKUPS!I$11,0)*$FI$6)</f>
        <v>3.0305000000000004</v>
      </c>
      <c r="FI758" s="1">
        <f>IF(ISERROR(VLOOKUP($FA758,MOM,LOOKUPS!J$12,0)*$FB$6+VLOOKUP($FA758,STREV,LOOKUPS!J$10,0)*$FC$6+VLOOKUP($FA758,LTREV,LOOKUPS!J$9,0)*$FD$6+VLOOKUP($FA758,CFP,LOOKUPS!J$6,0)*$FE$6+VLOOKUP($FA758,EP,LOOKUPS!J$8,0)*$FF$6+VLOOKUP($FA758,BM,LOOKUPS!J$5,0)*$FG$6+VLOOKUP($FA758,DIV,LOOKUPS!J$7,0)*$FH$6++VLOOKUP($FA758,SIZE,LOOKUPS!J$11,0)*$FI$6),"",VLOOKUP($FA758,MOM,LOOKUPS!J$12,0)*$FB$6+VLOOKUP($FA758,STREV,LOOKUPS!J$10,0)*$FC$6+VLOOKUP($FA758,LTREV,LOOKUPS!J$9,0)*$FD$6+VLOOKUP($FA758,CFP,LOOKUPS!J$6,0)*$FE$6+VLOOKUP($FA758,EP,LOOKUPS!J$8,0)*$FF$6+VLOOKUP($FA758,BM,LOOKUPS!J$5,0)*$FG$6+VLOOKUP($FA758,DIV,LOOKUPS!J$7,0)*$FH$6++VLOOKUP($FA758,SIZE,LOOKUPS!J$11,0)*$FI$6)</f>
        <v>3.2481</v>
      </c>
      <c r="FJ758" s="1">
        <f>IF(ISERROR(VLOOKUP($FA758,MOM,LOOKUPS!K$12,0)*$FB$6+VLOOKUP($FA758,STREV,LOOKUPS!K$10,0)*$FC$6+VLOOKUP($FA758,LTREV,LOOKUPS!K$9,0)*$FD$6+VLOOKUP($FA758,CFP,LOOKUPS!K$6,0)*$FE$6+VLOOKUP($FA758,EP,LOOKUPS!K$8,0)*$FF$6+VLOOKUP($FA758,BM,LOOKUPS!K$5,0)*$FG$6+VLOOKUP($FA758,DIV,LOOKUPS!K$7,0)*$FH$6++VLOOKUP($FA758,SIZE,LOOKUPS!K$11,0)*$FI$6),"",VLOOKUP($FA758,MOM,LOOKUPS!K$12,0)*$FB$6+VLOOKUP($FA758,STREV,LOOKUPS!K$10,0)*$FC$6+VLOOKUP($FA758,LTREV,LOOKUPS!K$9,0)*$FD$6+VLOOKUP($FA758,CFP,LOOKUPS!K$6,0)*$FE$6+VLOOKUP($FA758,EP,LOOKUPS!K$8,0)*$FF$6+VLOOKUP($FA758,BM,LOOKUPS!K$5,0)*$FG$6+VLOOKUP($FA758,DIV,LOOKUPS!K$7,0)*$FH$6++VLOOKUP($FA758,SIZE,LOOKUPS!K$11,0)*$FI$6)</f>
        <v>3.1382000000000003</v>
      </c>
      <c r="FK758" s="1">
        <f>IF(ISERROR(VLOOKUP($FA758,MOM,LOOKUPS!L$12,0)*$FB$6+VLOOKUP($FA758,STREV,LOOKUPS!L$10,0)*$FC$6+VLOOKUP($FA758,LTREV,LOOKUPS!L$9,0)*$FD$6+VLOOKUP($FA758,CFP,LOOKUPS!L$6,0)*$FE$6+VLOOKUP($FA758,EP,LOOKUPS!L$8,0)*$FF$6+VLOOKUP($FA758,BM,LOOKUPS!L$5,0)*$FG$6+VLOOKUP($FA758,DIV,LOOKUPS!L$7,0)*$FH$6++VLOOKUP($FA758,SIZE,LOOKUPS!L$11,0)*$FI$6),"",VLOOKUP($FA758,MOM,LOOKUPS!L$12,0)*$FB$6+VLOOKUP($FA758,STREV,LOOKUPS!L$10,0)*$FC$6+VLOOKUP($FA758,LTREV,LOOKUPS!L$9,0)*$FD$6+VLOOKUP($FA758,CFP,LOOKUPS!L$6,0)*$FE$6+VLOOKUP($FA758,EP,LOOKUPS!L$8,0)*$FF$6+VLOOKUP($FA758,BM,LOOKUPS!L$5,0)*$FG$6+VLOOKUP($FA758,DIV,LOOKUPS!L$7,0)*$FH$6++VLOOKUP($FA758,SIZE,LOOKUPS!L$11,0)*$FI$6)</f>
        <v>3.2345000000000002</v>
      </c>
    </row>
    <row r="759" spans="1:167" x14ac:dyDescent="0.3">
      <c r="A759" s="1">
        <v>198906</v>
      </c>
      <c r="B759" s="1">
        <v>-2.27</v>
      </c>
      <c r="C759" s="1">
        <v>-1.31</v>
      </c>
      <c r="D759" s="1">
        <v>-1.23</v>
      </c>
      <c r="E759" s="1">
        <v>0.27</v>
      </c>
      <c r="F759" s="1">
        <v>-0.46</v>
      </c>
      <c r="G759" s="1">
        <v>0.2</v>
      </c>
      <c r="H759" s="1">
        <v>0.23</v>
      </c>
      <c r="I759" s="1">
        <v>-0.65</v>
      </c>
      <c r="J759" s="1">
        <v>-1.22</v>
      </c>
      <c r="K759" s="1">
        <v>-2.23</v>
      </c>
      <c r="M759" s="1">
        <v>198807</v>
      </c>
      <c r="N759" s="1">
        <v>1.07</v>
      </c>
      <c r="O759" s="1">
        <v>0.56000000000000005</v>
      </c>
      <c r="P759" s="1">
        <v>-0.15</v>
      </c>
      <c r="Q759" s="1">
        <v>0.35</v>
      </c>
      <c r="R759" s="1">
        <v>0.9</v>
      </c>
      <c r="S759" s="1">
        <v>-0.36</v>
      </c>
      <c r="T759" s="1">
        <v>-0.1</v>
      </c>
      <c r="U759" s="1">
        <v>-0.17</v>
      </c>
      <c r="V759" s="1">
        <v>-0.97</v>
      </c>
      <c r="W759" s="1">
        <v>-1.97</v>
      </c>
      <c r="Y759" s="1">
        <v>199306</v>
      </c>
      <c r="Z759" s="1">
        <v>3.39</v>
      </c>
      <c r="AA759" s="1">
        <v>1.23</v>
      </c>
      <c r="AB759" s="1">
        <v>0.79</v>
      </c>
      <c r="AC759" s="1">
        <v>1.53</v>
      </c>
      <c r="AD759" s="1">
        <v>1.06</v>
      </c>
      <c r="AE759" s="1">
        <v>1.66</v>
      </c>
      <c r="AF759" s="1">
        <v>0.27</v>
      </c>
      <c r="AG759" s="1">
        <v>0.1</v>
      </c>
      <c r="AH759" s="1">
        <v>0.89</v>
      </c>
      <c r="AI759" s="1">
        <v>-0.13</v>
      </c>
      <c r="AK759">
        <v>201312</v>
      </c>
      <c r="AL759">
        <v>4.2699999999999996</v>
      </c>
      <c r="AM759">
        <v>2.1800000000000002</v>
      </c>
      <c r="AN759">
        <v>2.5499999999999998</v>
      </c>
      <c r="AO759">
        <v>2.2000000000000002</v>
      </c>
      <c r="AP759">
        <v>2.2400000000000002</v>
      </c>
      <c r="AQ759">
        <v>2.91</v>
      </c>
      <c r="AR759">
        <v>2.25</v>
      </c>
      <c r="AS759">
        <v>2</v>
      </c>
      <c r="AT759">
        <v>2.15</v>
      </c>
      <c r="AU759">
        <v>2.2999999999999998</v>
      </c>
      <c r="AV759">
        <v>2.1800000000000002</v>
      </c>
      <c r="AW759">
        <v>2.04</v>
      </c>
      <c r="AX759">
        <v>3.85</v>
      </c>
      <c r="AY759">
        <v>2.77</v>
      </c>
      <c r="AZ759">
        <v>1.75</v>
      </c>
      <c r="BA759">
        <v>1.75</v>
      </c>
      <c r="BB759">
        <v>2.2999999999999998</v>
      </c>
      <c r="BC759">
        <v>1.36</v>
      </c>
      <c r="BD759">
        <v>2.77</v>
      </c>
      <c r="BF759" s="1">
        <v>201312</v>
      </c>
      <c r="BG759" s="1">
        <v>3.95</v>
      </c>
      <c r="BH759" s="1">
        <v>2.92</v>
      </c>
      <c r="BI759" s="1">
        <v>2.2999999999999998</v>
      </c>
      <c r="BJ759" s="1">
        <v>1.86</v>
      </c>
      <c r="BK759" s="1">
        <v>2.94</v>
      </c>
      <c r="BL759" s="1">
        <v>2.89</v>
      </c>
      <c r="BM759" s="1">
        <v>1.86</v>
      </c>
      <c r="BN759" s="1">
        <v>1.55</v>
      </c>
      <c r="BO759" s="1">
        <v>2.35</v>
      </c>
      <c r="BP759" s="1">
        <v>3.47</v>
      </c>
      <c r="BQ759" s="1">
        <v>2.4500000000000002</v>
      </c>
      <c r="BR759" s="1">
        <v>2.85</v>
      </c>
      <c r="BS759" s="1">
        <v>2.93</v>
      </c>
      <c r="BT759" s="1">
        <v>1.63</v>
      </c>
      <c r="BU759" s="1">
        <v>2.09</v>
      </c>
      <c r="BV759" s="1">
        <v>2.4900000000000002</v>
      </c>
      <c r="BW759" s="1">
        <v>0.89</v>
      </c>
      <c r="BX759" s="1">
        <v>2.5299999999999998</v>
      </c>
      <c r="BY759" s="1">
        <v>2.1800000000000002</v>
      </c>
      <c r="CA759" s="1">
        <v>198812</v>
      </c>
      <c r="CB759" s="1">
        <v>3.79</v>
      </c>
      <c r="CC759" s="1">
        <v>2.37</v>
      </c>
      <c r="CD759" s="1">
        <v>3.45</v>
      </c>
      <c r="CE759" s="1">
        <v>1.95</v>
      </c>
      <c r="CF759" s="1">
        <v>2.06</v>
      </c>
      <c r="CG759" s="1">
        <v>3.21</v>
      </c>
      <c r="CH759" s="1">
        <v>2.69</v>
      </c>
      <c r="CI759" s="1">
        <v>4.12</v>
      </c>
      <c r="CJ759" s="1">
        <v>1.64</v>
      </c>
      <c r="CK759" s="1">
        <v>1.54</v>
      </c>
      <c r="CL759" s="1">
        <v>2.84</v>
      </c>
      <c r="CM759" s="1">
        <v>3.25</v>
      </c>
      <c r="CN759" s="1">
        <v>3.15</v>
      </c>
      <c r="CO759" s="1">
        <v>3.27</v>
      </c>
      <c r="CP759" s="1">
        <v>2.0499999999999998</v>
      </c>
      <c r="CQ759" s="1">
        <v>5.65</v>
      </c>
      <c r="CR759" s="1">
        <v>2.78</v>
      </c>
      <c r="CS759" s="1">
        <v>2.66</v>
      </c>
      <c r="CT759" s="1">
        <v>0.9</v>
      </c>
      <c r="CV759" s="1">
        <v>198912</v>
      </c>
      <c r="CW759" s="1">
        <v>-2.16</v>
      </c>
      <c r="CX759" s="1">
        <v>-0.25</v>
      </c>
      <c r="CY759" s="1">
        <v>-0.48</v>
      </c>
      <c r="CZ759" s="1">
        <v>-2.02</v>
      </c>
      <c r="DA759" s="1">
        <v>-0.33</v>
      </c>
      <c r="DB759" s="1">
        <v>-0.28999999999999998</v>
      </c>
      <c r="DC759" s="1">
        <v>0.28000000000000003</v>
      </c>
      <c r="DD759" s="1">
        <v>-2.2599999999999998</v>
      </c>
      <c r="DE759" s="1">
        <v>-1.53</v>
      </c>
      <c r="DF759" s="1">
        <v>-0.59</v>
      </c>
      <c r="DG759" s="1">
        <v>-0.02</v>
      </c>
      <c r="DH759" s="1">
        <v>-7.0000000000000007E-2</v>
      </c>
      <c r="DI759" s="1">
        <v>-0.54</v>
      </c>
      <c r="DJ759" s="1">
        <v>0.25</v>
      </c>
      <c r="DK759" s="1">
        <v>0.32</v>
      </c>
      <c r="DL759" s="1">
        <v>-1.76</v>
      </c>
      <c r="DM759" s="1">
        <v>-2.78</v>
      </c>
      <c r="DN759" s="1">
        <v>-2.11</v>
      </c>
      <c r="DO759" s="1">
        <v>-0.84</v>
      </c>
      <c r="DQ759" s="1">
        <v>198812</v>
      </c>
      <c r="DR759" s="1">
        <v>-99.99</v>
      </c>
      <c r="DS759" s="1">
        <v>1.83</v>
      </c>
      <c r="DT759" s="1">
        <v>3.44</v>
      </c>
      <c r="DU759" s="1">
        <v>2.21</v>
      </c>
      <c r="DV759" s="1">
        <v>1.49</v>
      </c>
      <c r="DW759" s="1">
        <v>4.32</v>
      </c>
      <c r="DX759" s="1">
        <v>3.85</v>
      </c>
      <c r="DY759" s="1">
        <v>2.34</v>
      </c>
      <c r="DZ759" s="1">
        <v>2.0299999999999998</v>
      </c>
      <c r="EA759" s="1">
        <v>1.31</v>
      </c>
      <c r="EB759" s="1">
        <v>2.52</v>
      </c>
      <c r="EC759" s="1">
        <v>4.91</v>
      </c>
      <c r="ED759" s="1">
        <v>3.5</v>
      </c>
      <c r="EE759" s="1">
        <v>3.97</v>
      </c>
      <c r="EF759" s="1">
        <v>3.68</v>
      </c>
      <c r="EG759" s="1">
        <v>2.17</v>
      </c>
      <c r="EH759" s="1">
        <v>2.52</v>
      </c>
      <c r="EI759" s="1">
        <v>2.02</v>
      </c>
      <c r="EJ759" s="1">
        <v>2.0299999999999998</v>
      </c>
      <c r="EL759">
        <v>198812</v>
      </c>
      <c r="EM759">
        <v>1.49</v>
      </c>
      <c r="EN759">
        <v>1.94</v>
      </c>
      <c r="EO759">
        <v>-1.54</v>
      </c>
      <c r="EP759">
        <v>0.63</v>
      </c>
      <c r="ER759" s="1">
        <v>198906</v>
      </c>
      <c r="ES759" s="1">
        <v>0.63</v>
      </c>
      <c r="EU759" s="1">
        <v>198807</v>
      </c>
      <c r="EV759" s="1">
        <v>3.4</v>
      </c>
      <c r="EX759" s="1">
        <v>199306</v>
      </c>
      <c r="EY759" s="1">
        <v>1.69</v>
      </c>
      <c r="FA759" s="1">
        <v>198906</v>
      </c>
      <c r="FB759" s="1">
        <f>IF(ISERROR(VLOOKUP($FA759,MOM,LOOKUPS!C$12,0)*$FB$6+VLOOKUP($FA759,STREV,LOOKUPS!C$10,0)*$FC$6+VLOOKUP($FA759,LTREV,LOOKUPS!C$9,0)*$FD$6+VLOOKUP($FA759,CFP,LOOKUPS!C$6,0)*$FE$6+VLOOKUP($FA759,EP,LOOKUPS!C$8,0)*$FF$6+VLOOKUP($FA759,BM,LOOKUPS!C$5,0)*$FG$6+VLOOKUP($FA759,DIV,LOOKUPS!C$7,0)*$FH$6++VLOOKUP($FA759,SIZE,LOOKUPS!C$11,0)*$FI$6),"",VLOOKUP($FA759,MOM,LOOKUPS!C$12,0)*$FB$6+VLOOKUP($FA759,STREV,LOOKUPS!C$10,0)*$FC$6+VLOOKUP($FA759,LTREV,LOOKUPS!C$9,0)*$FD$6+VLOOKUP($FA759,CFP,LOOKUPS!C$6,0)*$FE$6+VLOOKUP($FA759,EP,LOOKUPS!C$8,0)*$FF$6+VLOOKUP($FA759,BM,LOOKUPS!C$5,0)*$FG$6+VLOOKUP($FA759,DIV,LOOKUPS!C$7,0)*$FH$6++VLOOKUP($FA759,SIZE,LOOKUPS!C$11,0)*$FI$6)</f>
        <v>-2.7308000000000003</v>
      </c>
      <c r="FC759" s="1">
        <f>IF(ISERROR(VLOOKUP($FA759,MOM,LOOKUPS!D$12,0)*$FB$6+VLOOKUP($FA759,STREV,LOOKUPS!D$10,0)*$FC$6+VLOOKUP($FA759,LTREV,LOOKUPS!D$9,0)*$FD$6+VLOOKUP($FA759,CFP,LOOKUPS!D$6,0)*$FE$6+VLOOKUP($FA759,EP,LOOKUPS!D$8,0)*$FF$6+VLOOKUP($FA759,BM,LOOKUPS!D$5,0)*$FG$6+VLOOKUP($FA759,DIV,LOOKUPS!D$7,0)*$FH$6++VLOOKUP($FA759,SIZE,LOOKUPS!D$11,0)*$FI$6),"",VLOOKUP($FA759,MOM,LOOKUPS!D$12,0)*$FB$6+VLOOKUP($FA759,STREV,LOOKUPS!D$10,0)*$FC$6+VLOOKUP($FA759,LTREV,LOOKUPS!D$9,0)*$FD$6+VLOOKUP($FA759,CFP,LOOKUPS!D$6,0)*$FE$6+VLOOKUP($FA759,EP,LOOKUPS!D$8,0)*$FF$6+VLOOKUP($FA759,BM,LOOKUPS!D$5,0)*$FG$6+VLOOKUP($FA759,DIV,LOOKUPS!D$7,0)*$FH$6++VLOOKUP($FA759,SIZE,LOOKUPS!D$11,0)*$FI$6)</f>
        <v>-1.7440000000000002</v>
      </c>
      <c r="FD759" s="1">
        <f>IF(ISERROR(VLOOKUP($FA759,MOM,LOOKUPS!E$12,0)*$FB$6+VLOOKUP($FA759,STREV,LOOKUPS!E$10,0)*$FC$6+VLOOKUP($FA759,LTREV,LOOKUPS!E$9,0)*$FD$6+VLOOKUP($FA759,CFP,LOOKUPS!E$6,0)*$FE$6+VLOOKUP($FA759,EP,LOOKUPS!E$8,0)*$FF$6+VLOOKUP($FA759,BM,LOOKUPS!E$5,0)*$FG$6+VLOOKUP($FA759,DIV,LOOKUPS!E$7,0)*$FH$6++VLOOKUP($FA759,SIZE,LOOKUPS!E$11,0)*$FI$6),"",VLOOKUP($FA759,MOM,LOOKUPS!E$12,0)*$FB$6+VLOOKUP($FA759,STREV,LOOKUPS!E$10,0)*$FC$6+VLOOKUP($FA759,LTREV,LOOKUPS!E$9,0)*$FD$6+VLOOKUP($FA759,CFP,LOOKUPS!E$6,0)*$FE$6+VLOOKUP($FA759,EP,LOOKUPS!E$8,0)*$FF$6+VLOOKUP($FA759,BM,LOOKUPS!E$5,0)*$FG$6+VLOOKUP($FA759,DIV,LOOKUPS!E$7,0)*$FH$6++VLOOKUP($FA759,SIZE,LOOKUPS!E$11,0)*$FI$6)</f>
        <v>-1.6458000000000002</v>
      </c>
      <c r="FE759" s="1">
        <f>IF(ISERROR(VLOOKUP($FA759,MOM,LOOKUPS!F$12,0)*$FB$6+VLOOKUP($FA759,STREV,LOOKUPS!F$10,0)*$FC$6+VLOOKUP($FA759,LTREV,LOOKUPS!F$9,0)*$FD$6+VLOOKUP($FA759,CFP,LOOKUPS!F$6,0)*$FE$6+VLOOKUP($FA759,EP,LOOKUPS!F$8,0)*$FF$6+VLOOKUP($FA759,BM,LOOKUPS!F$5,0)*$FG$6+VLOOKUP($FA759,DIV,LOOKUPS!F$7,0)*$FH$6++VLOOKUP($FA759,SIZE,LOOKUPS!F$11,0)*$FI$6),"",VLOOKUP($FA759,MOM,LOOKUPS!F$12,0)*$FB$6+VLOOKUP($FA759,STREV,LOOKUPS!F$10,0)*$FC$6+VLOOKUP($FA759,LTREV,LOOKUPS!F$9,0)*$FD$6+VLOOKUP($FA759,CFP,LOOKUPS!F$6,0)*$FE$6+VLOOKUP($FA759,EP,LOOKUPS!F$8,0)*$FF$6+VLOOKUP($FA759,BM,LOOKUPS!F$5,0)*$FG$6+VLOOKUP($FA759,DIV,LOOKUPS!F$7,0)*$FH$6++VLOOKUP($FA759,SIZE,LOOKUPS!F$11,0)*$FI$6)</f>
        <v>-0.42759999999999998</v>
      </c>
      <c r="FF759" s="1">
        <f>IF(ISERROR(VLOOKUP($FA759,MOM,LOOKUPS!G$12,0)*$FB$6+VLOOKUP($FA759,STREV,LOOKUPS!G$10,0)*$FC$6+VLOOKUP($FA759,LTREV,LOOKUPS!G$9,0)*$FD$6+VLOOKUP($FA759,CFP,LOOKUPS!G$6,0)*$FE$6+VLOOKUP($FA759,EP,LOOKUPS!G$8,0)*$FF$6+VLOOKUP($FA759,BM,LOOKUPS!G$5,0)*$FG$6+VLOOKUP($FA759,DIV,LOOKUPS!G$7,0)*$FH$6++VLOOKUP($FA759,SIZE,LOOKUPS!G$11,0)*$FI$6),"",VLOOKUP($FA759,MOM,LOOKUPS!G$12,0)*$FB$6+VLOOKUP($FA759,STREV,LOOKUPS!G$10,0)*$FC$6+VLOOKUP($FA759,LTREV,LOOKUPS!G$9,0)*$FD$6+VLOOKUP($FA759,CFP,LOOKUPS!G$6,0)*$FE$6+VLOOKUP($FA759,EP,LOOKUPS!G$8,0)*$FF$6+VLOOKUP($FA759,BM,LOOKUPS!G$5,0)*$FG$6+VLOOKUP($FA759,DIV,LOOKUPS!G$7,0)*$FH$6++VLOOKUP($FA759,SIZE,LOOKUPS!G$11,0)*$FI$6)</f>
        <v>-0.94430000000000014</v>
      </c>
      <c r="FG759" s="1">
        <f>IF(ISERROR(VLOOKUP($FA759,MOM,LOOKUPS!H$12,0)*$FB$6+VLOOKUP($FA759,STREV,LOOKUPS!H$10,0)*$FC$6+VLOOKUP($FA759,LTREV,LOOKUPS!H$9,0)*$FD$6+VLOOKUP($FA759,CFP,LOOKUPS!H$6,0)*$FE$6+VLOOKUP($FA759,EP,LOOKUPS!H$8,0)*$FF$6+VLOOKUP($FA759,BM,LOOKUPS!H$5,0)*$FG$6+VLOOKUP($FA759,DIV,LOOKUPS!H$7,0)*$FH$6++VLOOKUP($FA759,SIZE,LOOKUPS!H$11,0)*$FI$6),"",VLOOKUP($FA759,MOM,LOOKUPS!H$12,0)*$FB$6+VLOOKUP($FA759,STREV,LOOKUPS!H$10,0)*$FC$6+VLOOKUP($FA759,LTREV,LOOKUPS!H$9,0)*$FD$6+VLOOKUP($FA759,CFP,LOOKUPS!H$6,0)*$FE$6+VLOOKUP($FA759,EP,LOOKUPS!H$8,0)*$FF$6+VLOOKUP($FA759,BM,LOOKUPS!H$5,0)*$FG$6+VLOOKUP($FA759,DIV,LOOKUPS!H$7,0)*$FH$6++VLOOKUP($FA759,SIZE,LOOKUPS!H$11,0)*$FI$6)</f>
        <v>-0.52010000000000001</v>
      </c>
      <c r="FH759" s="1">
        <f>IF(ISERROR(VLOOKUP($FA759,MOM,LOOKUPS!I$12,0)*$FB$6+VLOOKUP($FA759,STREV,LOOKUPS!I$10,0)*$FC$6+VLOOKUP($FA759,LTREV,LOOKUPS!I$9,0)*$FD$6+VLOOKUP($FA759,CFP,LOOKUPS!I$6,0)*$FE$6+VLOOKUP($FA759,EP,LOOKUPS!I$8,0)*$FF$6+VLOOKUP($FA759,BM,LOOKUPS!I$5,0)*$FG$6+VLOOKUP($FA759,DIV,LOOKUPS!I$7,0)*$FH$6++VLOOKUP($FA759,SIZE,LOOKUPS!I$11,0)*$FI$6),"",VLOOKUP($FA759,MOM,LOOKUPS!I$12,0)*$FB$6+VLOOKUP($FA759,STREV,LOOKUPS!I$10,0)*$FC$6+VLOOKUP($FA759,LTREV,LOOKUPS!I$9,0)*$FD$6+VLOOKUP($FA759,CFP,LOOKUPS!I$6,0)*$FE$6+VLOOKUP($FA759,EP,LOOKUPS!I$8,0)*$FF$6+VLOOKUP($FA759,BM,LOOKUPS!I$5,0)*$FG$6+VLOOKUP($FA759,DIV,LOOKUPS!I$7,0)*$FH$6++VLOOKUP($FA759,SIZE,LOOKUPS!I$11,0)*$FI$6)</f>
        <v>0.26280000000000003</v>
      </c>
      <c r="FI759" s="1">
        <f>IF(ISERROR(VLOOKUP($FA759,MOM,LOOKUPS!J$12,0)*$FB$6+VLOOKUP($FA759,STREV,LOOKUPS!J$10,0)*$FC$6+VLOOKUP($FA759,LTREV,LOOKUPS!J$9,0)*$FD$6+VLOOKUP($FA759,CFP,LOOKUPS!J$6,0)*$FE$6+VLOOKUP($FA759,EP,LOOKUPS!J$8,0)*$FF$6+VLOOKUP($FA759,BM,LOOKUPS!J$5,0)*$FG$6+VLOOKUP($FA759,DIV,LOOKUPS!J$7,0)*$FH$6++VLOOKUP($FA759,SIZE,LOOKUPS!J$11,0)*$FI$6),"",VLOOKUP($FA759,MOM,LOOKUPS!J$12,0)*$FB$6+VLOOKUP($FA759,STREV,LOOKUPS!J$10,0)*$FC$6+VLOOKUP($FA759,LTREV,LOOKUPS!J$9,0)*$FD$6+VLOOKUP($FA759,CFP,LOOKUPS!J$6,0)*$FE$6+VLOOKUP($FA759,EP,LOOKUPS!J$8,0)*$FF$6+VLOOKUP($FA759,BM,LOOKUPS!J$5,0)*$FG$6+VLOOKUP($FA759,DIV,LOOKUPS!J$7,0)*$FH$6++VLOOKUP($FA759,SIZE,LOOKUPS!J$11,0)*$FI$6)</f>
        <v>-2.2799999999999987E-2</v>
      </c>
      <c r="FJ759" s="1">
        <f>IF(ISERROR(VLOOKUP($FA759,MOM,LOOKUPS!K$12,0)*$FB$6+VLOOKUP($FA759,STREV,LOOKUPS!K$10,0)*$FC$6+VLOOKUP($FA759,LTREV,LOOKUPS!K$9,0)*$FD$6+VLOOKUP($FA759,CFP,LOOKUPS!K$6,0)*$FE$6+VLOOKUP($FA759,EP,LOOKUPS!K$8,0)*$FF$6+VLOOKUP($FA759,BM,LOOKUPS!K$5,0)*$FG$6+VLOOKUP($FA759,DIV,LOOKUPS!K$7,0)*$FH$6++VLOOKUP($FA759,SIZE,LOOKUPS!K$11,0)*$FI$6),"",VLOOKUP($FA759,MOM,LOOKUPS!K$12,0)*$FB$6+VLOOKUP($FA759,STREV,LOOKUPS!K$10,0)*$FC$6+VLOOKUP($FA759,LTREV,LOOKUPS!K$9,0)*$FD$6+VLOOKUP($FA759,CFP,LOOKUPS!K$6,0)*$FE$6+VLOOKUP($FA759,EP,LOOKUPS!K$8,0)*$FF$6+VLOOKUP($FA759,BM,LOOKUPS!K$5,0)*$FG$6+VLOOKUP($FA759,DIV,LOOKUPS!K$7,0)*$FH$6++VLOOKUP($FA759,SIZE,LOOKUPS!K$11,0)*$FI$6)</f>
        <v>-0.85829999999999995</v>
      </c>
      <c r="FK759" s="1">
        <f>IF(ISERROR(VLOOKUP($FA759,MOM,LOOKUPS!L$12,0)*$FB$6+VLOOKUP($FA759,STREV,LOOKUPS!L$10,0)*$FC$6+VLOOKUP($FA759,LTREV,LOOKUPS!L$9,0)*$FD$6+VLOOKUP($FA759,CFP,LOOKUPS!L$6,0)*$FE$6+VLOOKUP($FA759,EP,LOOKUPS!L$8,0)*$FF$6+VLOOKUP($FA759,BM,LOOKUPS!L$5,0)*$FG$6+VLOOKUP($FA759,DIV,LOOKUPS!L$7,0)*$FH$6++VLOOKUP($FA759,SIZE,LOOKUPS!L$11,0)*$FI$6),"",VLOOKUP($FA759,MOM,LOOKUPS!L$12,0)*$FB$6+VLOOKUP($FA759,STREV,LOOKUPS!L$10,0)*$FC$6+VLOOKUP($FA759,LTREV,LOOKUPS!L$9,0)*$FD$6+VLOOKUP($FA759,CFP,LOOKUPS!L$6,0)*$FE$6+VLOOKUP($FA759,EP,LOOKUPS!L$8,0)*$FF$6+VLOOKUP($FA759,BM,LOOKUPS!L$5,0)*$FG$6+VLOOKUP($FA759,DIV,LOOKUPS!L$7,0)*$FH$6++VLOOKUP($FA759,SIZE,LOOKUPS!L$11,0)*$FI$6)</f>
        <v>-0.99140000000000006</v>
      </c>
    </row>
    <row r="760" spans="1:167" x14ac:dyDescent="0.3">
      <c r="A760" s="1">
        <v>198907</v>
      </c>
      <c r="B760" s="1">
        <v>-0.13</v>
      </c>
      <c r="C760" s="1">
        <v>1.7</v>
      </c>
      <c r="D760" s="1">
        <v>1.96</v>
      </c>
      <c r="E760" s="1">
        <v>3.46</v>
      </c>
      <c r="F760" s="1">
        <v>3.8</v>
      </c>
      <c r="G760" s="1">
        <v>3.92</v>
      </c>
      <c r="H760" s="1">
        <v>3.84</v>
      </c>
      <c r="I760" s="1">
        <v>4.5999999999999996</v>
      </c>
      <c r="J760" s="1">
        <v>5.6</v>
      </c>
      <c r="K760" s="1">
        <v>5.94</v>
      </c>
      <c r="M760" s="1">
        <v>198808</v>
      </c>
      <c r="N760" s="1">
        <v>-3.44</v>
      </c>
      <c r="O760" s="1">
        <v>-2.46</v>
      </c>
      <c r="P760" s="1">
        <v>-1.81</v>
      </c>
      <c r="Q760" s="1">
        <v>-2.91</v>
      </c>
      <c r="R760" s="1">
        <v>-1.98</v>
      </c>
      <c r="S760" s="1">
        <v>-1.2</v>
      </c>
      <c r="T760" s="1">
        <v>-1.21</v>
      </c>
      <c r="U760" s="1">
        <v>-1.3</v>
      </c>
      <c r="V760" s="1">
        <v>-1.8</v>
      </c>
      <c r="W760" s="1">
        <v>-3</v>
      </c>
      <c r="Y760" s="1">
        <v>199307</v>
      </c>
      <c r="Z760" s="1">
        <v>1.99</v>
      </c>
      <c r="AA760" s="1">
        <v>3.54</v>
      </c>
      <c r="AB760" s="1">
        <v>2.0699999999999998</v>
      </c>
      <c r="AC760" s="1">
        <v>2.12</v>
      </c>
      <c r="AD760" s="1">
        <v>0.65</v>
      </c>
      <c r="AE760" s="1">
        <v>2.16</v>
      </c>
      <c r="AF760" s="1">
        <v>0.93</v>
      </c>
      <c r="AG760" s="1">
        <v>1.02</v>
      </c>
      <c r="AH760" s="1">
        <v>0.34</v>
      </c>
      <c r="AI760" s="1">
        <v>-0.03</v>
      </c>
      <c r="AK760">
        <v>201401</v>
      </c>
      <c r="AL760">
        <v>7.05</v>
      </c>
      <c r="AM760">
        <v>-1.83</v>
      </c>
      <c r="AN760">
        <v>-3.46</v>
      </c>
      <c r="AO760">
        <v>-2.5099999999999998</v>
      </c>
      <c r="AP760">
        <v>-1.62</v>
      </c>
      <c r="AQ760">
        <v>-3.02</v>
      </c>
      <c r="AR760">
        <v>-3.58</v>
      </c>
      <c r="AS760">
        <v>-3.15</v>
      </c>
      <c r="AT760">
        <v>-2.12</v>
      </c>
      <c r="AU760">
        <v>-0.44</v>
      </c>
      <c r="AV760">
        <v>-2.7</v>
      </c>
      <c r="AW760">
        <v>-2.34</v>
      </c>
      <c r="AX760">
        <v>-3.77</v>
      </c>
      <c r="AY760">
        <v>-3.61</v>
      </c>
      <c r="AZ760">
        <v>-3.55</v>
      </c>
      <c r="BA760">
        <v>-2.91</v>
      </c>
      <c r="BB760">
        <v>-3.43</v>
      </c>
      <c r="BC760">
        <v>-2.4700000000000002</v>
      </c>
      <c r="BD760">
        <v>-1.84</v>
      </c>
      <c r="BF760" s="1">
        <v>201401</v>
      </c>
      <c r="BG760" s="1">
        <v>6.31</v>
      </c>
      <c r="BH760" s="1">
        <v>-2.39</v>
      </c>
      <c r="BI760" s="1">
        <v>-3.24</v>
      </c>
      <c r="BJ760" s="1">
        <v>-2.72</v>
      </c>
      <c r="BK760" s="1">
        <v>-1.94</v>
      </c>
      <c r="BL760" s="1">
        <v>-3.25</v>
      </c>
      <c r="BM760" s="1">
        <v>-3.08</v>
      </c>
      <c r="BN760" s="1">
        <v>-4.0999999999999996</v>
      </c>
      <c r="BO760" s="1">
        <v>-1.93</v>
      </c>
      <c r="BP760" s="1">
        <v>-0.99</v>
      </c>
      <c r="BQ760" s="1">
        <v>-2.85</v>
      </c>
      <c r="BR760" s="1">
        <v>-3.51</v>
      </c>
      <c r="BS760" s="1">
        <v>-2.97</v>
      </c>
      <c r="BT760" s="1">
        <v>-2.69</v>
      </c>
      <c r="BU760" s="1">
        <v>-3.51</v>
      </c>
      <c r="BV760" s="1">
        <v>-3.84</v>
      </c>
      <c r="BW760" s="1">
        <v>-4.29</v>
      </c>
      <c r="BX760" s="1">
        <v>-2.33</v>
      </c>
      <c r="BY760" s="1">
        <v>-1.56</v>
      </c>
      <c r="CA760" s="1">
        <v>198901</v>
      </c>
      <c r="CB760" s="1">
        <v>13.21</v>
      </c>
      <c r="CC760" s="1">
        <v>6.68</v>
      </c>
      <c r="CD760" s="1">
        <v>5.82</v>
      </c>
      <c r="CE760" s="1">
        <v>6.99</v>
      </c>
      <c r="CF760" s="1">
        <v>6.1</v>
      </c>
      <c r="CG760" s="1">
        <v>7.68</v>
      </c>
      <c r="CH760" s="1">
        <v>5.64</v>
      </c>
      <c r="CI760" s="1">
        <v>4.8899999999999997</v>
      </c>
      <c r="CJ760" s="1">
        <v>7.85</v>
      </c>
      <c r="CK760" s="1">
        <v>5.93</v>
      </c>
      <c r="CL760" s="1">
        <v>6.36</v>
      </c>
      <c r="CM760" s="1">
        <v>8.34</v>
      </c>
      <c r="CN760" s="1">
        <v>6.87</v>
      </c>
      <c r="CO760" s="1">
        <v>4.55</v>
      </c>
      <c r="CP760" s="1">
        <v>6.87</v>
      </c>
      <c r="CQ760" s="1">
        <v>5.08</v>
      </c>
      <c r="CR760" s="1">
        <v>4.72</v>
      </c>
      <c r="CS760" s="1">
        <v>6.33</v>
      </c>
      <c r="CT760" s="1">
        <v>8.94</v>
      </c>
      <c r="CV760" s="1">
        <v>199001</v>
      </c>
      <c r="CW760" s="1">
        <v>-4.07</v>
      </c>
      <c r="CX760" s="1">
        <v>-7.67</v>
      </c>
      <c r="CY760" s="1">
        <v>-6.21</v>
      </c>
      <c r="CZ760" s="1">
        <v>-5.51</v>
      </c>
      <c r="DA760" s="1">
        <v>-7.95</v>
      </c>
      <c r="DB760" s="1">
        <v>-6.75</v>
      </c>
      <c r="DC760" s="1">
        <v>-6.51</v>
      </c>
      <c r="DD760" s="1">
        <v>-5.58</v>
      </c>
      <c r="DE760" s="1">
        <v>-5.45</v>
      </c>
      <c r="DF760" s="1">
        <v>-7.88</v>
      </c>
      <c r="DG760" s="1">
        <v>-8.02</v>
      </c>
      <c r="DH760" s="1">
        <v>-7.1</v>
      </c>
      <c r="DI760" s="1">
        <v>-6.35</v>
      </c>
      <c r="DJ760" s="1">
        <v>-5.59</v>
      </c>
      <c r="DK760" s="1">
        <v>-7.54</v>
      </c>
      <c r="DL760" s="1">
        <v>-5.58</v>
      </c>
      <c r="DM760" s="1">
        <v>-5.59</v>
      </c>
      <c r="DN760" s="1">
        <v>-5.91</v>
      </c>
      <c r="DO760" s="1">
        <v>-4.9000000000000004</v>
      </c>
      <c r="DQ760" s="1">
        <v>198901</v>
      </c>
      <c r="DR760" s="1">
        <v>-99.99</v>
      </c>
      <c r="DS760" s="1">
        <v>6.66</v>
      </c>
      <c r="DT760" s="1">
        <v>4.8499999999999996</v>
      </c>
      <c r="DU760" s="1">
        <v>6.56</v>
      </c>
      <c r="DV760" s="1">
        <v>6.85</v>
      </c>
      <c r="DW760" s="1">
        <v>4.59</v>
      </c>
      <c r="DX760" s="1">
        <v>4.92</v>
      </c>
      <c r="DY760" s="1">
        <v>5.96</v>
      </c>
      <c r="DZ760" s="1">
        <v>7</v>
      </c>
      <c r="EA760" s="1">
        <v>7.2</v>
      </c>
      <c r="EB760" s="1">
        <v>4.8099999999999996</v>
      </c>
      <c r="EC760" s="1">
        <v>4.99</v>
      </c>
      <c r="ED760" s="1">
        <v>4.04</v>
      </c>
      <c r="EE760" s="1">
        <v>4.04</v>
      </c>
      <c r="EF760" s="1">
        <v>6.16</v>
      </c>
      <c r="EG760" s="1">
        <v>6.12</v>
      </c>
      <c r="EH760" s="1">
        <v>5.78</v>
      </c>
      <c r="EI760" s="1">
        <v>7.25</v>
      </c>
      <c r="EJ760" s="1">
        <v>6.75</v>
      </c>
      <c r="EL760">
        <v>198901</v>
      </c>
      <c r="EM760">
        <v>6.1</v>
      </c>
      <c r="EN760">
        <v>-2.14</v>
      </c>
      <c r="EO760">
        <v>0.49</v>
      </c>
      <c r="EP760">
        <v>0.55000000000000004</v>
      </c>
      <c r="ER760" s="1">
        <v>198907</v>
      </c>
      <c r="ES760" s="1">
        <v>5.41</v>
      </c>
      <c r="EU760" s="1">
        <v>198808</v>
      </c>
      <c r="EV760" s="1">
        <v>-1.95</v>
      </c>
      <c r="EX760" s="1">
        <v>199307</v>
      </c>
      <c r="EY760" s="1">
        <v>0.98</v>
      </c>
      <c r="FA760" s="1">
        <v>198907</v>
      </c>
      <c r="FB760" s="1">
        <f>IF(ISERROR(VLOOKUP($FA760,MOM,LOOKUPS!C$12,0)*$FB$6+VLOOKUP($FA760,STREV,LOOKUPS!C$10,0)*$FC$6+VLOOKUP($FA760,LTREV,LOOKUPS!C$9,0)*$FD$6+VLOOKUP($FA760,CFP,LOOKUPS!C$6,0)*$FE$6+VLOOKUP($FA760,EP,LOOKUPS!C$8,0)*$FF$6+VLOOKUP($FA760,BM,LOOKUPS!C$5,0)*$FG$6+VLOOKUP($FA760,DIV,LOOKUPS!C$7,0)*$FH$6++VLOOKUP($FA760,SIZE,LOOKUPS!C$11,0)*$FI$6),"",VLOOKUP($FA760,MOM,LOOKUPS!C$12,0)*$FB$6+VLOOKUP($FA760,STREV,LOOKUPS!C$10,0)*$FC$6+VLOOKUP($FA760,LTREV,LOOKUPS!C$9,0)*$FD$6+VLOOKUP($FA760,CFP,LOOKUPS!C$6,0)*$FE$6+VLOOKUP($FA760,EP,LOOKUPS!C$8,0)*$FF$6+VLOOKUP($FA760,BM,LOOKUPS!C$5,0)*$FG$6+VLOOKUP($FA760,DIV,LOOKUPS!C$7,0)*$FH$6++VLOOKUP($FA760,SIZE,LOOKUPS!C$11,0)*$FI$6)</f>
        <v>1.7099000000000002</v>
      </c>
      <c r="FC760" s="1">
        <f>IF(ISERROR(VLOOKUP($FA760,MOM,LOOKUPS!D$12,0)*$FB$6+VLOOKUP($FA760,STREV,LOOKUPS!D$10,0)*$FC$6+VLOOKUP($FA760,LTREV,LOOKUPS!D$9,0)*$FD$6+VLOOKUP($FA760,CFP,LOOKUPS!D$6,0)*$FE$6+VLOOKUP($FA760,EP,LOOKUPS!D$8,0)*$FF$6+VLOOKUP($FA760,BM,LOOKUPS!D$5,0)*$FG$6+VLOOKUP($FA760,DIV,LOOKUPS!D$7,0)*$FH$6++VLOOKUP($FA760,SIZE,LOOKUPS!D$11,0)*$FI$6),"",VLOOKUP($FA760,MOM,LOOKUPS!D$12,0)*$FB$6+VLOOKUP($FA760,STREV,LOOKUPS!D$10,0)*$FC$6+VLOOKUP($FA760,LTREV,LOOKUPS!D$9,0)*$FD$6+VLOOKUP($FA760,CFP,LOOKUPS!D$6,0)*$FE$6+VLOOKUP($FA760,EP,LOOKUPS!D$8,0)*$FF$6+VLOOKUP($FA760,BM,LOOKUPS!D$5,0)*$FG$6+VLOOKUP($FA760,DIV,LOOKUPS!D$7,0)*$FH$6++VLOOKUP($FA760,SIZE,LOOKUPS!D$11,0)*$FI$6)</f>
        <v>2.8065000000000002</v>
      </c>
      <c r="FD760" s="1">
        <f>IF(ISERROR(VLOOKUP($FA760,MOM,LOOKUPS!E$12,0)*$FB$6+VLOOKUP($FA760,STREV,LOOKUPS!E$10,0)*$FC$6+VLOOKUP($FA760,LTREV,LOOKUPS!E$9,0)*$FD$6+VLOOKUP($FA760,CFP,LOOKUPS!E$6,0)*$FE$6+VLOOKUP($FA760,EP,LOOKUPS!E$8,0)*$FF$6+VLOOKUP($FA760,BM,LOOKUPS!E$5,0)*$FG$6+VLOOKUP($FA760,DIV,LOOKUPS!E$7,0)*$FH$6++VLOOKUP($FA760,SIZE,LOOKUPS!E$11,0)*$FI$6),"",VLOOKUP($FA760,MOM,LOOKUPS!E$12,0)*$FB$6+VLOOKUP($FA760,STREV,LOOKUPS!E$10,0)*$FC$6+VLOOKUP($FA760,LTREV,LOOKUPS!E$9,0)*$FD$6+VLOOKUP($FA760,CFP,LOOKUPS!E$6,0)*$FE$6+VLOOKUP($FA760,EP,LOOKUPS!E$8,0)*$FF$6+VLOOKUP($FA760,BM,LOOKUPS!E$5,0)*$FG$6+VLOOKUP($FA760,DIV,LOOKUPS!E$7,0)*$FH$6++VLOOKUP($FA760,SIZE,LOOKUPS!E$11,0)*$FI$6)</f>
        <v>3.8132000000000001</v>
      </c>
      <c r="FE760" s="1">
        <f>IF(ISERROR(VLOOKUP($FA760,MOM,LOOKUPS!F$12,0)*$FB$6+VLOOKUP($FA760,STREV,LOOKUPS!F$10,0)*$FC$6+VLOOKUP($FA760,LTREV,LOOKUPS!F$9,0)*$FD$6+VLOOKUP($FA760,CFP,LOOKUPS!F$6,0)*$FE$6+VLOOKUP($FA760,EP,LOOKUPS!F$8,0)*$FF$6+VLOOKUP($FA760,BM,LOOKUPS!F$5,0)*$FG$6+VLOOKUP($FA760,DIV,LOOKUPS!F$7,0)*$FH$6++VLOOKUP($FA760,SIZE,LOOKUPS!F$11,0)*$FI$6),"",VLOOKUP($FA760,MOM,LOOKUPS!F$12,0)*$FB$6+VLOOKUP($FA760,STREV,LOOKUPS!F$10,0)*$FC$6+VLOOKUP($FA760,LTREV,LOOKUPS!F$9,0)*$FD$6+VLOOKUP($FA760,CFP,LOOKUPS!F$6,0)*$FE$6+VLOOKUP($FA760,EP,LOOKUPS!F$8,0)*$FF$6+VLOOKUP($FA760,BM,LOOKUPS!F$5,0)*$FG$6+VLOOKUP($FA760,DIV,LOOKUPS!F$7,0)*$FH$6++VLOOKUP($FA760,SIZE,LOOKUPS!F$11,0)*$FI$6)</f>
        <v>4.1674000000000007</v>
      </c>
      <c r="FF760" s="1">
        <f>IF(ISERROR(VLOOKUP($FA760,MOM,LOOKUPS!G$12,0)*$FB$6+VLOOKUP($FA760,STREV,LOOKUPS!G$10,0)*$FC$6+VLOOKUP($FA760,LTREV,LOOKUPS!G$9,0)*$FD$6+VLOOKUP($FA760,CFP,LOOKUPS!G$6,0)*$FE$6+VLOOKUP($FA760,EP,LOOKUPS!G$8,0)*$FF$6+VLOOKUP($FA760,BM,LOOKUPS!G$5,0)*$FG$6+VLOOKUP($FA760,DIV,LOOKUPS!G$7,0)*$FH$6++VLOOKUP($FA760,SIZE,LOOKUPS!G$11,0)*$FI$6),"",VLOOKUP($FA760,MOM,LOOKUPS!G$12,0)*$FB$6+VLOOKUP($FA760,STREV,LOOKUPS!G$10,0)*$FC$6+VLOOKUP($FA760,LTREV,LOOKUPS!G$9,0)*$FD$6+VLOOKUP($FA760,CFP,LOOKUPS!G$6,0)*$FE$6+VLOOKUP($FA760,EP,LOOKUPS!G$8,0)*$FF$6+VLOOKUP($FA760,BM,LOOKUPS!G$5,0)*$FG$6+VLOOKUP($FA760,DIV,LOOKUPS!G$7,0)*$FH$6++VLOOKUP($FA760,SIZE,LOOKUPS!G$11,0)*$FI$6)</f>
        <v>2.8220999999999998</v>
      </c>
      <c r="FG760" s="1">
        <f>IF(ISERROR(VLOOKUP($FA760,MOM,LOOKUPS!H$12,0)*$FB$6+VLOOKUP($FA760,STREV,LOOKUPS!H$10,0)*$FC$6+VLOOKUP($FA760,LTREV,LOOKUPS!H$9,0)*$FD$6+VLOOKUP($FA760,CFP,LOOKUPS!H$6,0)*$FE$6+VLOOKUP($FA760,EP,LOOKUPS!H$8,0)*$FF$6+VLOOKUP($FA760,BM,LOOKUPS!H$5,0)*$FG$6+VLOOKUP($FA760,DIV,LOOKUPS!H$7,0)*$FH$6++VLOOKUP($FA760,SIZE,LOOKUPS!H$11,0)*$FI$6),"",VLOOKUP($FA760,MOM,LOOKUPS!H$12,0)*$FB$6+VLOOKUP($FA760,STREV,LOOKUPS!H$10,0)*$FC$6+VLOOKUP($FA760,LTREV,LOOKUPS!H$9,0)*$FD$6+VLOOKUP($FA760,CFP,LOOKUPS!H$6,0)*$FE$6+VLOOKUP($FA760,EP,LOOKUPS!H$8,0)*$FF$6+VLOOKUP($FA760,BM,LOOKUPS!H$5,0)*$FG$6+VLOOKUP($FA760,DIV,LOOKUPS!H$7,0)*$FH$6++VLOOKUP($FA760,SIZE,LOOKUPS!H$11,0)*$FI$6)</f>
        <v>4.1055999999999999</v>
      </c>
      <c r="FH760" s="1">
        <f>IF(ISERROR(VLOOKUP($FA760,MOM,LOOKUPS!I$12,0)*$FB$6+VLOOKUP($FA760,STREV,LOOKUPS!I$10,0)*$FC$6+VLOOKUP($FA760,LTREV,LOOKUPS!I$9,0)*$FD$6+VLOOKUP($FA760,CFP,LOOKUPS!I$6,0)*$FE$6+VLOOKUP($FA760,EP,LOOKUPS!I$8,0)*$FF$6+VLOOKUP($FA760,BM,LOOKUPS!I$5,0)*$FG$6+VLOOKUP($FA760,DIV,LOOKUPS!I$7,0)*$FH$6++VLOOKUP($FA760,SIZE,LOOKUPS!I$11,0)*$FI$6),"",VLOOKUP($FA760,MOM,LOOKUPS!I$12,0)*$FB$6+VLOOKUP($FA760,STREV,LOOKUPS!I$10,0)*$FC$6+VLOOKUP($FA760,LTREV,LOOKUPS!I$9,0)*$FD$6+VLOOKUP($FA760,CFP,LOOKUPS!I$6,0)*$FE$6+VLOOKUP($FA760,EP,LOOKUPS!I$8,0)*$FF$6+VLOOKUP($FA760,BM,LOOKUPS!I$5,0)*$FG$6+VLOOKUP($FA760,DIV,LOOKUPS!I$7,0)*$FH$6++VLOOKUP($FA760,SIZE,LOOKUPS!I$11,0)*$FI$6)</f>
        <v>3.3075000000000001</v>
      </c>
      <c r="FI760" s="1">
        <f>IF(ISERROR(VLOOKUP($FA760,MOM,LOOKUPS!J$12,0)*$FB$6+VLOOKUP($FA760,STREV,LOOKUPS!J$10,0)*$FC$6+VLOOKUP($FA760,LTREV,LOOKUPS!J$9,0)*$FD$6+VLOOKUP($FA760,CFP,LOOKUPS!J$6,0)*$FE$6+VLOOKUP($FA760,EP,LOOKUPS!J$8,0)*$FF$6+VLOOKUP($FA760,BM,LOOKUPS!J$5,0)*$FG$6+VLOOKUP($FA760,DIV,LOOKUPS!J$7,0)*$FH$6++VLOOKUP($FA760,SIZE,LOOKUPS!J$11,0)*$FI$6),"",VLOOKUP($FA760,MOM,LOOKUPS!J$12,0)*$FB$6+VLOOKUP($FA760,STREV,LOOKUPS!J$10,0)*$FC$6+VLOOKUP($FA760,LTREV,LOOKUPS!J$9,0)*$FD$6+VLOOKUP($FA760,CFP,LOOKUPS!J$6,0)*$FE$6+VLOOKUP($FA760,EP,LOOKUPS!J$8,0)*$FF$6+VLOOKUP($FA760,BM,LOOKUPS!J$5,0)*$FG$6+VLOOKUP($FA760,DIV,LOOKUPS!J$7,0)*$FH$6++VLOOKUP($FA760,SIZE,LOOKUPS!J$11,0)*$FI$6)</f>
        <v>3.8853</v>
      </c>
      <c r="FJ760" s="1">
        <f>IF(ISERROR(VLOOKUP($FA760,MOM,LOOKUPS!K$12,0)*$FB$6+VLOOKUP($FA760,STREV,LOOKUPS!K$10,0)*$FC$6+VLOOKUP($FA760,LTREV,LOOKUPS!K$9,0)*$FD$6+VLOOKUP($FA760,CFP,LOOKUPS!K$6,0)*$FE$6+VLOOKUP($FA760,EP,LOOKUPS!K$8,0)*$FF$6+VLOOKUP($FA760,BM,LOOKUPS!K$5,0)*$FG$6+VLOOKUP($FA760,DIV,LOOKUPS!K$7,0)*$FH$6++VLOOKUP($FA760,SIZE,LOOKUPS!K$11,0)*$FI$6),"",VLOOKUP($FA760,MOM,LOOKUPS!K$12,0)*$FB$6+VLOOKUP($FA760,STREV,LOOKUPS!K$10,0)*$FC$6+VLOOKUP($FA760,LTREV,LOOKUPS!K$9,0)*$FD$6+VLOOKUP($FA760,CFP,LOOKUPS!K$6,0)*$FE$6+VLOOKUP($FA760,EP,LOOKUPS!K$8,0)*$FF$6+VLOOKUP($FA760,BM,LOOKUPS!K$5,0)*$FG$6+VLOOKUP($FA760,DIV,LOOKUPS!K$7,0)*$FH$6++VLOOKUP($FA760,SIZE,LOOKUPS!K$11,0)*$FI$6)</f>
        <v>3.1856</v>
      </c>
      <c r="FK760" s="1">
        <f>IF(ISERROR(VLOOKUP($FA760,MOM,LOOKUPS!L$12,0)*$FB$6+VLOOKUP($FA760,STREV,LOOKUPS!L$10,0)*$FC$6+VLOOKUP($FA760,LTREV,LOOKUPS!L$9,0)*$FD$6+VLOOKUP($FA760,CFP,LOOKUPS!L$6,0)*$FE$6+VLOOKUP($FA760,EP,LOOKUPS!L$8,0)*$FF$6+VLOOKUP($FA760,BM,LOOKUPS!L$5,0)*$FG$6+VLOOKUP($FA760,DIV,LOOKUPS!L$7,0)*$FH$6++VLOOKUP($FA760,SIZE,LOOKUPS!L$11,0)*$FI$6),"",VLOOKUP($FA760,MOM,LOOKUPS!L$12,0)*$FB$6+VLOOKUP($FA760,STREV,LOOKUPS!L$10,0)*$FC$6+VLOOKUP($FA760,LTREV,LOOKUPS!L$9,0)*$FD$6+VLOOKUP($FA760,CFP,LOOKUPS!L$6,0)*$FE$6+VLOOKUP($FA760,EP,LOOKUPS!L$8,0)*$FF$6+VLOOKUP($FA760,BM,LOOKUPS!L$5,0)*$FG$6+VLOOKUP($FA760,DIV,LOOKUPS!L$7,0)*$FH$6++VLOOKUP($FA760,SIZE,LOOKUPS!L$11,0)*$FI$6)</f>
        <v>3.4538000000000002</v>
      </c>
    </row>
    <row r="761" spans="1:167" x14ac:dyDescent="0.3">
      <c r="A761" s="1">
        <v>198908</v>
      </c>
      <c r="B761" s="1">
        <v>-0.15</v>
      </c>
      <c r="C761" s="1">
        <v>1.18</v>
      </c>
      <c r="D761" s="1">
        <v>2.27</v>
      </c>
      <c r="E761" s="1">
        <v>2.1</v>
      </c>
      <c r="F761" s="1">
        <v>3.52</v>
      </c>
      <c r="G761" s="1">
        <v>2.84</v>
      </c>
      <c r="H761" s="1">
        <v>1.97</v>
      </c>
      <c r="I761" s="1">
        <v>3.33</v>
      </c>
      <c r="J761" s="1">
        <v>2.64</v>
      </c>
      <c r="K761" s="1">
        <v>3.52</v>
      </c>
      <c r="M761" s="1">
        <v>198809</v>
      </c>
      <c r="N761" s="1">
        <v>2.8</v>
      </c>
      <c r="O761" s="1">
        <v>1.57</v>
      </c>
      <c r="P761" s="1">
        <v>2.0099999999999998</v>
      </c>
      <c r="Q761" s="1">
        <v>2.06</v>
      </c>
      <c r="R761" s="1">
        <v>2.04</v>
      </c>
      <c r="S761" s="1">
        <v>2.31</v>
      </c>
      <c r="T761" s="1">
        <v>0.69</v>
      </c>
      <c r="U761" s="1">
        <v>2.35</v>
      </c>
      <c r="V761" s="1">
        <v>2.5</v>
      </c>
      <c r="W761" s="1">
        <v>1.57</v>
      </c>
      <c r="Y761" s="1">
        <v>199308</v>
      </c>
      <c r="Z761" s="1">
        <v>2.93</v>
      </c>
      <c r="AA761" s="1">
        <v>3.21</v>
      </c>
      <c r="AB761" s="1">
        <v>3.93</v>
      </c>
      <c r="AC761" s="1">
        <v>3.73</v>
      </c>
      <c r="AD761" s="1">
        <v>9.8699999999999992</v>
      </c>
      <c r="AE761" s="1">
        <v>4.42</v>
      </c>
      <c r="AF761" s="1">
        <v>4.58</v>
      </c>
      <c r="AG761" s="1">
        <v>3.25</v>
      </c>
      <c r="AH761" s="1">
        <v>4.66</v>
      </c>
      <c r="AI761" s="1">
        <v>2.94</v>
      </c>
      <c r="AK761">
        <v>201402</v>
      </c>
      <c r="AL761">
        <v>6.02</v>
      </c>
      <c r="AM761">
        <v>3.48</v>
      </c>
      <c r="AN761">
        <v>4.1900000000000004</v>
      </c>
      <c r="AO761">
        <v>4.9000000000000004</v>
      </c>
      <c r="AP761">
        <v>3.39</v>
      </c>
      <c r="AQ761">
        <v>4.0199999999999996</v>
      </c>
      <c r="AR761">
        <v>4.16</v>
      </c>
      <c r="AS761">
        <v>4.08</v>
      </c>
      <c r="AT761">
        <v>5.24</v>
      </c>
      <c r="AU761">
        <v>3.43</v>
      </c>
      <c r="AV761">
        <v>3.35</v>
      </c>
      <c r="AW761">
        <v>3.71</v>
      </c>
      <c r="AX761">
        <v>4.3600000000000003</v>
      </c>
      <c r="AY761">
        <v>3.94</v>
      </c>
      <c r="AZ761">
        <v>4.37</v>
      </c>
      <c r="BA761">
        <v>4.05</v>
      </c>
      <c r="BB761">
        <v>4.1100000000000003</v>
      </c>
      <c r="BC761">
        <v>5.36</v>
      </c>
      <c r="BD761">
        <v>5.14</v>
      </c>
      <c r="BF761" s="1">
        <v>201402</v>
      </c>
      <c r="BG761" s="1">
        <v>5.61</v>
      </c>
      <c r="BH761" s="1">
        <v>3.7</v>
      </c>
      <c r="BI761" s="1">
        <v>4.43</v>
      </c>
      <c r="BJ761" s="1">
        <v>4.43</v>
      </c>
      <c r="BK761" s="1">
        <v>3.44</v>
      </c>
      <c r="BL761" s="1">
        <v>4.08</v>
      </c>
      <c r="BM761" s="1">
        <v>4.8499999999999996</v>
      </c>
      <c r="BN761" s="1">
        <v>3.87</v>
      </c>
      <c r="BO761" s="1">
        <v>4.8600000000000003</v>
      </c>
      <c r="BP761" s="1">
        <v>3.44</v>
      </c>
      <c r="BQ761" s="1">
        <v>3.44</v>
      </c>
      <c r="BR761" s="1">
        <v>4.3899999999999997</v>
      </c>
      <c r="BS761" s="1">
        <v>3.75</v>
      </c>
      <c r="BT761" s="1">
        <v>4.95</v>
      </c>
      <c r="BU761" s="1">
        <v>4.74</v>
      </c>
      <c r="BV761" s="1">
        <v>4.3</v>
      </c>
      <c r="BW761" s="1">
        <v>3.57</v>
      </c>
      <c r="BX761" s="1">
        <v>4.2</v>
      </c>
      <c r="BY761" s="1">
        <v>5.47</v>
      </c>
      <c r="CA761" s="1">
        <v>198902</v>
      </c>
      <c r="CB761" s="1">
        <v>-2.66</v>
      </c>
      <c r="CC761" s="1">
        <v>0.56000000000000005</v>
      </c>
      <c r="CD761" s="1">
        <v>0.8</v>
      </c>
      <c r="CE761" s="1">
        <v>0.48</v>
      </c>
      <c r="CF761" s="1">
        <v>0.23</v>
      </c>
      <c r="CG761" s="1">
        <v>1.21</v>
      </c>
      <c r="CH761" s="1">
        <v>0.85</v>
      </c>
      <c r="CI761" s="1">
        <v>0.75</v>
      </c>
      <c r="CJ761" s="1">
        <v>0.34</v>
      </c>
      <c r="CK761" s="1">
        <v>-0.43</v>
      </c>
      <c r="CL761" s="1">
        <v>1.21</v>
      </c>
      <c r="CM761" s="1">
        <v>1.51</v>
      </c>
      <c r="CN761" s="1">
        <v>0.84</v>
      </c>
      <c r="CO761" s="1">
        <v>0.65</v>
      </c>
      <c r="CP761" s="1">
        <v>1.06</v>
      </c>
      <c r="CQ761" s="1">
        <v>0.66</v>
      </c>
      <c r="CR761" s="1">
        <v>0.84</v>
      </c>
      <c r="CS761" s="1">
        <v>0.28000000000000003</v>
      </c>
      <c r="CT761" s="1">
        <v>0.38</v>
      </c>
      <c r="CV761" s="1">
        <v>199002</v>
      </c>
      <c r="CW761" s="1">
        <v>2.39</v>
      </c>
      <c r="CX761" s="1">
        <v>1.61</v>
      </c>
      <c r="CY761" s="1">
        <v>1.21</v>
      </c>
      <c r="CZ761" s="1">
        <v>1.05</v>
      </c>
      <c r="DA761" s="1">
        <v>1.86</v>
      </c>
      <c r="DB761" s="1">
        <v>0.77</v>
      </c>
      <c r="DC761" s="1">
        <v>1.9</v>
      </c>
      <c r="DD761" s="1">
        <v>0.82</v>
      </c>
      <c r="DE761" s="1">
        <v>1.0900000000000001</v>
      </c>
      <c r="DF761" s="1">
        <v>1.56</v>
      </c>
      <c r="DG761" s="1">
        <v>2.2000000000000002</v>
      </c>
      <c r="DH761" s="1">
        <v>1.07</v>
      </c>
      <c r="DI761" s="1">
        <v>0.41</v>
      </c>
      <c r="DJ761" s="1">
        <v>2.0499999999999998</v>
      </c>
      <c r="DK761" s="1">
        <v>1.73</v>
      </c>
      <c r="DL761" s="1">
        <v>0.65</v>
      </c>
      <c r="DM761" s="1">
        <v>0.99</v>
      </c>
      <c r="DN761" s="1">
        <v>0.99</v>
      </c>
      <c r="DO761" s="1">
        <v>1.21</v>
      </c>
      <c r="DQ761" s="1">
        <v>198902</v>
      </c>
      <c r="DR761" s="1">
        <v>-99.99</v>
      </c>
      <c r="DS761" s="1">
        <v>0.47</v>
      </c>
      <c r="DT761" s="1">
        <v>0.63</v>
      </c>
      <c r="DU761" s="1">
        <v>-1.23</v>
      </c>
      <c r="DV761" s="1">
        <v>0.37</v>
      </c>
      <c r="DW761" s="1">
        <v>1.38</v>
      </c>
      <c r="DX761" s="1">
        <v>0.38</v>
      </c>
      <c r="DY761" s="1">
        <v>-0.02</v>
      </c>
      <c r="DZ761" s="1">
        <v>-1.97</v>
      </c>
      <c r="EA761" s="1">
        <v>0.34</v>
      </c>
      <c r="EB761" s="1">
        <v>0.54</v>
      </c>
      <c r="EC761" s="1">
        <v>1.35</v>
      </c>
      <c r="ED761" s="1">
        <v>1.43</v>
      </c>
      <c r="EE761" s="1">
        <v>0.38</v>
      </c>
      <c r="EF761" s="1">
        <v>0.38</v>
      </c>
      <c r="EG761" s="1">
        <v>-0.08</v>
      </c>
      <c r="EH761" s="1">
        <v>0.05</v>
      </c>
      <c r="EI761" s="1">
        <v>-1.43</v>
      </c>
      <c r="EJ761" s="1">
        <v>-2.5299999999999998</v>
      </c>
      <c r="EL761">
        <v>198902</v>
      </c>
      <c r="EM761">
        <v>-2.25</v>
      </c>
      <c r="EN761">
        <v>2.77</v>
      </c>
      <c r="EO761">
        <v>0.9</v>
      </c>
      <c r="EP761">
        <v>0.61</v>
      </c>
      <c r="ER761" s="1">
        <v>198908</v>
      </c>
      <c r="ES761" s="1">
        <v>-0.15</v>
      </c>
      <c r="EU761" s="1">
        <v>198809</v>
      </c>
      <c r="EV761" s="1">
        <v>-0.13</v>
      </c>
      <c r="EX761" s="1">
        <v>199308</v>
      </c>
      <c r="EY761" s="1">
        <v>1.1399999999999999</v>
      </c>
      <c r="FA761" s="1">
        <v>198908</v>
      </c>
      <c r="FB761" s="1">
        <f>IF(ISERROR(VLOOKUP($FA761,MOM,LOOKUPS!C$12,0)*$FB$6+VLOOKUP($FA761,STREV,LOOKUPS!C$10,0)*$FC$6+VLOOKUP($FA761,LTREV,LOOKUPS!C$9,0)*$FD$6+VLOOKUP($FA761,CFP,LOOKUPS!C$6,0)*$FE$6+VLOOKUP($FA761,EP,LOOKUPS!C$8,0)*$FF$6+VLOOKUP($FA761,BM,LOOKUPS!C$5,0)*$FG$6+VLOOKUP($FA761,DIV,LOOKUPS!C$7,0)*$FH$6++VLOOKUP($FA761,SIZE,LOOKUPS!C$11,0)*$FI$6),"",VLOOKUP($FA761,MOM,LOOKUPS!C$12,0)*$FB$6+VLOOKUP($FA761,STREV,LOOKUPS!C$10,0)*$FC$6+VLOOKUP($FA761,LTREV,LOOKUPS!C$9,0)*$FD$6+VLOOKUP($FA761,CFP,LOOKUPS!C$6,0)*$FE$6+VLOOKUP($FA761,EP,LOOKUPS!C$8,0)*$FF$6+VLOOKUP($FA761,BM,LOOKUPS!C$5,0)*$FG$6+VLOOKUP($FA761,DIV,LOOKUPS!C$7,0)*$FH$6++VLOOKUP($FA761,SIZE,LOOKUPS!C$11,0)*$FI$6)</f>
        <v>0.84950000000000003</v>
      </c>
      <c r="FC761" s="1">
        <f>IF(ISERROR(VLOOKUP($FA761,MOM,LOOKUPS!D$12,0)*$FB$6+VLOOKUP($FA761,STREV,LOOKUPS!D$10,0)*$FC$6+VLOOKUP($FA761,LTREV,LOOKUPS!D$9,0)*$FD$6+VLOOKUP($FA761,CFP,LOOKUPS!D$6,0)*$FE$6+VLOOKUP($FA761,EP,LOOKUPS!D$8,0)*$FF$6+VLOOKUP($FA761,BM,LOOKUPS!D$5,0)*$FG$6+VLOOKUP($FA761,DIV,LOOKUPS!D$7,0)*$FH$6++VLOOKUP($FA761,SIZE,LOOKUPS!D$11,0)*$FI$6),"",VLOOKUP($FA761,MOM,LOOKUPS!D$12,0)*$FB$6+VLOOKUP($FA761,STREV,LOOKUPS!D$10,0)*$FC$6+VLOOKUP($FA761,LTREV,LOOKUPS!D$9,0)*$FD$6+VLOOKUP($FA761,CFP,LOOKUPS!D$6,0)*$FE$6+VLOOKUP($FA761,EP,LOOKUPS!D$8,0)*$FF$6+VLOOKUP($FA761,BM,LOOKUPS!D$5,0)*$FG$6+VLOOKUP($FA761,DIV,LOOKUPS!D$7,0)*$FH$6++VLOOKUP($FA761,SIZE,LOOKUPS!D$11,0)*$FI$6)</f>
        <v>1.5764</v>
      </c>
      <c r="FD761" s="1">
        <f>IF(ISERROR(VLOOKUP($FA761,MOM,LOOKUPS!E$12,0)*$FB$6+VLOOKUP($FA761,STREV,LOOKUPS!E$10,0)*$FC$6+VLOOKUP($FA761,LTREV,LOOKUPS!E$9,0)*$FD$6+VLOOKUP($FA761,CFP,LOOKUPS!E$6,0)*$FE$6+VLOOKUP($FA761,EP,LOOKUPS!E$8,0)*$FF$6+VLOOKUP($FA761,BM,LOOKUPS!E$5,0)*$FG$6+VLOOKUP($FA761,DIV,LOOKUPS!E$7,0)*$FH$6++VLOOKUP($FA761,SIZE,LOOKUPS!E$11,0)*$FI$6),"",VLOOKUP($FA761,MOM,LOOKUPS!E$12,0)*$FB$6+VLOOKUP($FA761,STREV,LOOKUPS!E$10,0)*$FC$6+VLOOKUP($FA761,LTREV,LOOKUPS!E$9,0)*$FD$6+VLOOKUP($FA761,CFP,LOOKUPS!E$6,0)*$FE$6+VLOOKUP($FA761,EP,LOOKUPS!E$8,0)*$FF$6+VLOOKUP($FA761,BM,LOOKUPS!E$5,0)*$FG$6+VLOOKUP($FA761,DIV,LOOKUPS!E$7,0)*$FH$6++VLOOKUP($FA761,SIZE,LOOKUPS!E$11,0)*$FI$6)</f>
        <v>1.3888</v>
      </c>
      <c r="FE761" s="1">
        <f>IF(ISERROR(VLOOKUP($FA761,MOM,LOOKUPS!F$12,0)*$FB$6+VLOOKUP($FA761,STREV,LOOKUPS!F$10,0)*$FC$6+VLOOKUP($FA761,LTREV,LOOKUPS!F$9,0)*$FD$6+VLOOKUP($FA761,CFP,LOOKUPS!F$6,0)*$FE$6+VLOOKUP($FA761,EP,LOOKUPS!F$8,0)*$FF$6+VLOOKUP($FA761,BM,LOOKUPS!F$5,0)*$FG$6+VLOOKUP($FA761,DIV,LOOKUPS!F$7,0)*$FH$6++VLOOKUP($FA761,SIZE,LOOKUPS!F$11,0)*$FI$6),"",VLOOKUP($FA761,MOM,LOOKUPS!F$12,0)*$FB$6+VLOOKUP($FA761,STREV,LOOKUPS!F$10,0)*$FC$6+VLOOKUP($FA761,LTREV,LOOKUPS!F$9,0)*$FD$6+VLOOKUP($FA761,CFP,LOOKUPS!F$6,0)*$FE$6+VLOOKUP($FA761,EP,LOOKUPS!F$8,0)*$FF$6+VLOOKUP($FA761,BM,LOOKUPS!F$5,0)*$FG$6+VLOOKUP($FA761,DIV,LOOKUPS!F$7,0)*$FH$6++VLOOKUP($FA761,SIZE,LOOKUPS!F$11,0)*$FI$6)</f>
        <v>2.6912000000000003</v>
      </c>
      <c r="FF761" s="1">
        <f>IF(ISERROR(VLOOKUP($FA761,MOM,LOOKUPS!G$12,0)*$FB$6+VLOOKUP($FA761,STREV,LOOKUPS!G$10,0)*$FC$6+VLOOKUP($FA761,LTREV,LOOKUPS!G$9,0)*$FD$6+VLOOKUP($FA761,CFP,LOOKUPS!G$6,0)*$FE$6+VLOOKUP($FA761,EP,LOOKUPS!G$8,0)*$FF$6+VLOOKUP($FA761,BM,LOOKUPS!G$5,0)*$FG$6+VLOOKUP($FA761,DIV,LOOKUPS!G$7,0)*$FH$6++VLOOKUP($FA761,SIZE,LOOKUPS!G$11,0)*$FI$6),"",VLOOKUP($FA761,MOM,LOOKUPS!G$12,0)*$FB$6+VLOOKUP($FA761,STREV,LOOKUPS!G$10,0)*$FC$6+VLOOKUP($FA761,LTREV,LOOKUPS!G$9,0)*$FD$6+VLOOKUP($FA761,CFP,LOOKUPS!G$6,0)*$FE$6+VLOOKUP($FA761,EP,LOOKUPS!G$8,0)*$FF$6+VLOOKUP($FA761,BM,LOOKUPS!G$5,0)*$FG$6+VLOOKUP($FA761,DIV,LOOKUPS!G$7,0)*$FH$6++VLOOKUP($FA761,SIZE,LOOKUPS!G$11,0)*$FI$6)</f>
        <v>3.1179000000000001</v>
      </c>
      <c r="FG761" s="1">
        <f>IF(ISERROR(VLOOKUP($FA761,MOM,LOOKUPS!H$12,0)*$FB$6+VLOOKUP($FA761,STREV,LOOKUPS!H$10,0)*$FC$6+VLOOKUP($FA761,LTREV,LOOKUPS!H$9,0)*$FD$6+VLOOKUP($FA761,CFP,LOOKUPS!H$6,0)*$FE$6+VLOOKUP($FA761,EP,LOOKUPS!H$8,0)*$FF$6+VLOOKUP($FA761,BM,LOOKUPS!H$5,0)*$FG$6+VLOOKUP($FA761,DIV,LOOKUPS!H$7,0)*$FH$6++VLOOKUP($FA761,SIZE,LOOKUPS!H$11,0)*$FI$6),"",VLOOKUP($FA761,MOM,LOOKUPS!H$12,0)*$FB$6+VLOOKUP($FA761,STREV,LOOKUPS!H$10,0)*$FC$6+VLOOKUP($FA761,LTREV,LOOKUPS!H$9,0)*$FD$6+VLOOKUP($FA761,CFP,LOOKUPS!H$6,0)*$FE$6+VLOOKUP($FA761,EP,LOOKUPS!H$8,0)*$FF$6+VLOOKUP($FA761,BM,LOOKUPS!H$5,0)*$FG$6+VLOOKUP($FA761,DIV,LOOKUPS!H$7,0)*$FH$6++VLOOKUP($FA761,SIZE,LOOKUPS!H$11,0)*$FI$6)</f>
        <v>2.8386000000000005</v>
      </c>
      <c r="FH761" s="1">
        <f>IF(ISERROR(VLOOKUP($FA761,MOM,LOOKUPS!I$12,0)*$FB$6+VLOOKUP($FA761,STREV,LOOKUPS!I$10,0)*$FC$6+VLOOKUP($FA761,LTREV,LOOKUPS!I$9,0)*$FD$6+VLOOKUP($FA761,CFP,LOOKUPS!I$6,0)*$FE$6+VLOOKUP($FA761,EP,LOOKUPS!I$8,0)*$FF$6+VLOOKUP($FA761,BM,LOOKUPS!I$5,0)*$FG$6+VLOOKUP($FA761,DIV,LOOKUPS!I$7,0)*$FH$6++VLOOKUP($FA761,SIZE,LOOKUPS!I$11,0)*$FI$6),"",VLOOKUP($FA761,MOM,LOOKUPS!I$12,0)*$FB$6+VLOOKUP($FA761,STREV,LOOKUPS!I$10,0)*$FC$6+VLOOKUP($FA761,LTREV,LOOKUPS!I$9,0)*$FD$6+VLOOKUP($FA761,CFP,LOOKUPS!I$6,0)*$FE$6+VLOOKUP($FA761,EP,LOOKUPS!I$8,0)*$FF$6+VLOOKUP($FA761,BM,LOOKUPS!I$5,0)*$FG$6+VLOOKUP($FA761,DIV,LOOKUPS!I$7,0)*$FH$6++VLOOKUP($FA761,SIZE,LOOKUPS!I$11,0)*$FI$6)</f>
        <v>2.5179</v>
      </c>
      <c r="FI761" s="1">
        <f>IF(ISERROR(VLOOKUP($FA761,MOM,LOOKUPS!J$12,0)*$FB$6+VLOOKUP($FA761,STREV,LOOKUPS!J$10,0)*$FC$6+VLOOKUP($FA761,LTREV,LOOKUPS!J$9,0)*$FD$6+VLOOKUP($FA761,CFP,LOOKUPS!J$6,0)*$FE$6+VLOOKUP($FA761,EP,LOOKUPS!J$8,0)*$FF$6+VLOOKUP($FA761,BM,LOOKUPS!J$5,0)*$FG$6+VLOOKUP($FA761,DIV,LOOKUPS!J$7,0)*$FH$6++VLOOKUP($FA761,SIZE,LOOKUPS!J$11,0)*$FI$6),"",VLOOKUP($FA761,MOM,LOOKUPS!J$12,0)*$FB$6+VLOOKUP($FA761,STREV,LOOKUPS!J$10,0)*$FC$6+VLOOKUP($FA761,LTREV,LOOKUPS!J$9,0)*$FD$6+VLOOKUP($FA761,CFP,LOOKUPS!J$6,0)*$FE$6+VLOOKUP($FA761,EP,LOOKUPS!J$8,0)*$FF$6+VLOOKUP($FA761,BM,LOOKUPS!J$5,0)*$FG$6+VLOOKUP($FA761,DIV,LOOKUPS!J$7,0)*$FH$6++VLOOKUP($FA761,SIZE,LOOKUPS!J$11,0)*$FI$6)</f>
        <v>1.7721</v>
      </c>
      <c r="FJ761" s="1">
        <f>IF(ISERROR(VLOOKUP($FA761,MOM,LOOKUPS!K$12,0)*$FB$6+VLOOKUP($FA761,STREV,LOOKUPS!K$10,0)*$FC$6+VLOOKUP($FA761,LTREV,LOOKUPS!K$9,0)*$FD$6+VLOOKUP($FA761,CFP,LOOKUPS!K$6,0)*$FE$6+VLOOKUP($FA761,EP,LOOKUPS!K$8,0)*$FF$6+VLOOKUP($FA761,BM,LOOKUPS!K$5,0)*$FG$6+VLOOKUP($FA761,DIV,LOOKUPS!K$7,0)*$FH$6++VLOOKUP($FA761,SIZE,LOOKUPS!K$11,0)*$FI$6),"",VLOOKUP($FA761,MOM,LOOKUPS!K$12,0)*$FB$6+VLOOKUP($FA761,STREV,LOOKUPS!K$10,0)*$FC$6+VLOOKUP($FA761,LTREV,LOOKUPS!K$9,0)*$FD$6+VLOOKUP($FA761,CFP,LOOKUPS!K$6,0)*$FE$6+VLOOKUP($FA761,EP,LOOKUPS!K$8,0)*$FF$6+VLOOKUP($FA761,BM,LOOKUPS!K$5,0)*$FG$6+VLOOKUP($FA761,DIV,LOOKUPS!K$7,0)*$FH$6++VLOOKUP($FA761,SIZE,LOOKUPS!K$11,0)*$FI$6)</f>
        <v>1.9637</v>
      </c>
      <c r="FK761" s="1">
        <f>IF(ISERROR(VLOOKUP($FA761,MOM,LOOKUPS!L$12,0)*$FB$6+VLOOKUP($FA761,STREV,LOOKUPS!L$10,0)*$FC$6+VLOOKUP($FA761,LTREV,LOOKUPS!L$9,0)*$FD$6+VLOOKUP($FA761,CFP,LOOKUPS!L$6,0)*$FE$6+VLOOKUP($FA761,EP,LOOKUPS!L$8,0)*$FF$6+VLOOKUP($FA761,BM,LOOKUPS!L$5,0)*$FG$6+VLOOKUP($FA761,DIV,LOOKUPS!L$7,0)*$FH$6++VLOOKUP($FA761,SIZE,LOOKUPS!L$11,0)*$FI$6),"",VLOOKUP($FA761,MOM,LOOKUPS!L$12,0)*$FB$6+VLOOKUP($FA761,STREV,LOOKUPS!L$10,0)*$FC$6+VLOOKUP($FA761,LTREV,LOOKUPS!L$9,0)*$FD$6+VLOOKUP($FA761,CFP,LOOKUPS!L$6,0)*$FE$6+VLOOKUP($FA761,EP,LOOKUPS!L$8,0)*$FF$6+VLOOKUP($FA761,BM,LOOKUPS!L$5,0)*$FG$6+VLOOKUP($FA761,DIV,LOOKUPS!L$7,0)*$FH$6++VLOOKUP($FA761,SIZE,LOOKUPS!L$11,0)*$FI$6)</f>
        <v>2.6484999999999999</v>
      </c>
    </row>
    <row r="762" spans="1:167" x14ac:dyDescent="0.3">
      <c r="A762" s="1">
        <v>198909</v>
      </c>
      <c r="B762" s="1">
        <v>-0.44</v>
      </c>
      <c r="C762" s="1">
        <v>0.2</v>
      </c>
      <c r="D762" s="1">
        <v>-0.22</v>
      </c>
      <c r="E762" s="1">
        <v>-0.04</v>
      </c>
      <c r="F762" s="1">
        <v>-0.22</v>
      </c>
      <c r="G762" s="1">
        <v>1.23</v>
      </c>
      <c r="H762" s="1">
        <v>-0.12</v>
      </c>
      <c r="I762" s="1">
        <v>0.98</v>
      </c>
      <c r="J762" s="1">
        <v>1.26</v>
      </c>
      <c r="K762" s="1">
        <v>1.43</v>
      </c>
      <c r="M762" s="1">
        <v>198810</v>
      </c>
      <c r="N762" s="1">
        <v>-3.11</v>
      </c>
      <c r="O762" s="1">
        <v>-1.33</v>
      </c>
      <c r="P762" s="1">
        <v>-1.21</v>
      </c>
      <c r="Q762" s="1">
        <v>0.02</v>
      </c>
      <c r="R762" s="1">
        <v>0.11</v>
      </c>
      <c r="S762" s="1">
        <v>-1.31</v>
      </c>
      <c r="T762" s="1">
        <v>-0.35</v>
      </c>
      <c r="U762" s="1">
        <v>0.83</v>
      </c>
      <c r="V762" s="1">
        <v>-0.57999999999999996</v>
      </c>
      <c r="W762" s="1">
        <v>-2.68</v>
      </c>
      <c r="Y762" s="1">
        <v>199309</v>
      </c>
      <c r="Z762" s="1">
        <v>4.53</v>
      </c>
      <c r="AA762" s="1">
        <v>3.87</v>
      </c>
      <c r="AB762" s="1">
        <v>1.87</v>
      </c>
      <c r="AC762" s="1">
        <v>1.4</v>
      </c>
      <c r="AD762" s="1">
        <v>1.83</v>
      </c>
      <c r="AE762" s="1">
        <v>1.96</v>
      </c>
      <c r="AF762" s="1">
        <v>1.31</v>
      </c>
      <c r="AG762" s="1">
        <v>1.59</v>
      </c>
      <c r="AH762" s="1">
        <v>0.92</v>
      </c>
      <c r="AI762" s="1">
        <v>3.4</v>
      </c>
      <c r="AK762">
        <v>201403</v>
      </c>
      <c r="AL762">
        <v>-1.67</v>
      </c>
      <c r="AM762">
        <v>-0.57999999999999996</v>
      </c>
      <c r="AN762">
        <v>1.5</v>
      </c>
      <c r="AO762">
        <v>1.62</v>
      </c>
      <c r="AP762">
        <v>-0.97</v>
      </c>
      <c r="AQ762">
        <v>0.64</v>
      </c>
      <c r="AR762">
        <v>1.85</v>
      </c>
      <c r="AS762">
        <v>1.46</v>
      </c>
      <c r="AT762">
        <v>1.7</v>
      </c>
      <c r="AU762">
        <v>-1.78</v>
      </c>
      <c r="AV762">
        <v>-0.24</v>
      </c>
      <c r="AW762">
        <v>0.41</v>
      </c>
      <c r="AX762">
        <v>0.88</v>
      </c>
      <c r="AY762">
        <v>1.52</v>
      </c>
      <c r="AZ762">
        <v>2.17</v>
      </c>
      <c r="BA762">
        <v>1.49</v>
      </c>
      <c r="BB762">
        <v>1.42</v>
      </c>
      <c r="BC762">
        <v>1.05</v>
      </c>
      <c r="BD762">
        <v>2.2000000000000002</v>
      </c>
      <c r="BF762" s="1">
        <v>201403</v>
      </c>
      <c r="BG762" s="1">
        <v>-1.38</v>
      </c>
      <c r="BH762" s="1">
        <v>-0.38</v>
      </c>
      <c r="BI762" s="1">
        <v>1.05</v>
      </c>
      <c r="BJ762" s="1">
        <v>1.64</v>
      </c>
      <c r="BK762" s="1">
        <v>-0.72</v>
      </c>
      <c r="BL762" s="1">
        <v>0.7</v>
      </c>
      <c r="BM762" s="1">
        <v>1.1000000000000001</v>
      </c>
      <c r="BN762" s="1">
        <v>1.58</v>
      </c>
      <c r="BO762" s="1">
        <v>1.5</v>
      </c>
      <c r="BP762" s="1">
        <v>-0.93</v>
      </c>
      <c r="BQ762" s="1">
        <v>-0.51</v>
      </c>
      <c r="BR762" s="1">
        <v>0.49</v>
      </c>
      <c r="BS762" s="1">
        <v>0.93</v>
      </c>
      <c r="BT762" s="1">
        <v>0.52</v>
      </c>
      <c r="BU762" s="1">
        <v>1.72</v>
      </c>
      <c r="BV762" s="1">
        <v>1.0900000000000001</v>
      </c>
      <c r="BW762" s="1">
        <v>1.92</v>
      </c>
      <c r="BX762" s="1">
        <v>2.08</v>
      </c>
      <c r="BY762" s="1">
        <v>0.97</v>
      </c>
      <c r="CA762" s="1">
        <v>198903</v>
      </c>
      <c r="CB762" s="1">
        <v>0.65</v>
      </c>
      <c r="CC762" s="1">
        <v>0.77</v>
      </c>
      <c r="CD762" s="1">
        <v>2.99</v>
      </c>
      <c r="CE762" s="1">
        <v>2.6</v>
      </c>
      <c r="CF762" s="1">
        <v>0.59</v>
      </c>
      <c r="CG762" s="1">
        <v>2.23</v>
      </c>
      <c r="CH762" s="1">
        <v>3.24</v>
      </c>
      <c r="CI762" s="1">
        <v>2.29</v>
      </c>
      <c r="CJ762" s="1">
        <v>2.59</v>
      </c>
      <c r="CK762" s="1">
        <v>0.76</v>
      </c>
      <c r="CL762" s="1">
        <v>0.33</v>
      </c>
      <c r="CM762" s="1">
        <v>1.32</v>
      </c>
      <c r="CN762" s="1">
        <v>3.36</v>
      </c>
      <c r="CO762" s="1">
        <v>3.59</v>
      </c>
      <c r="CP762" s="1">
        <v>2.85</v>
      </c>
      <c r="CQ762" s="1">
        <v>1.94</v>
      </c>
      <c r="CR762" s="1">
        <v>2.61</v>
      </c>
      <c r="CS762" s="1">
        <v>2.2400000000000002</v>
      </c>
      <c r="CT762" s="1">
        <v>2.84</v>
      </c>
      <c r="CV762" s="1">
        <v>199003</v>
      </c>
      <c r="CW762" s="1">
        <v>3.09</v>
      </c>
      <c r="CX762" s="1">
        <v>3.27</v>
      </c>
      <c r="CY762" s="1">
        <v>1.44</v>
      </c>
      <c r="CZ762" s="1">
        <v>-0.2</v>
      </c>
      <c r="DA762" s="1">
        <v>3.6</v>
      </c>
      <c r="DB762" s="1">
        <v>2.09</v>
      </c>
      <c r="DC762" s="1">
        <v>1.77</v>
      </c>
      <c r="DD762" s="1">
        <v>0.64</v>
      </c>
      <c r="DE762" s="1">
        <v>-0.66</v>
      </c>
      <c r="DF762" s="1">
        <v>3.99</v>
      </c>
      <c r="DG762" s="1">
        <v>3.15</v>
      </c>
      <c r="DH762" s="1">
        <v>2.5499999999999998</v>
      </c>
      <c r="DI762" s="1">
        <v>1.54</v>
      </c>
      <c r="DJ762" s="1">
        <v>2.21</v>
      </c>
      <c r="DK762" s="1">
        <v>1.27</v>
      </c>
      <c r="DL762" s="1">
        <v>0.78</v>
      </c>
      <c r="DM762" s="1">
        <v>0.51</v>
      </c>
      <c r="DN762" s="1">
        <v>-0.43</v>
      </c>
      <c r="DO762" s="1">
        <v>-0.93</v>
      </c>
      <c r="DQ762" s="1">
        <v>198903</v>
      </c>
      <c r="DR762" s="1">
        <v>-99.99</v>
      </c>
      <c r="DS762" s="1">
        <v>1.61</v>
      </c>
      <c r="DT762" s="1">
        <v>1.75</v>
      </c>
      <c r="DU762" s="1">
        <v>2.12</v>
      </c>
      <c r="DV762" s="1">
        <v>1.55</v>
      </c>
      <c r="DW762" s="1">
        <v>1.94</v>
      </c>
      <c r="DX762" s="1">
        <v>2.06</v>
      </c>
      <c r="DY762" s="1">
        <v>1.1100000000000001</v>
      </c>
      <c r="DZ762" s="1">
        <v>2.59</v>
      </c>
      <c r="EA762" s="1">
        <v>1.33</v>
      </c>
      <c r="EB762" s="1">
        <v>2.85</v>
      </c>
      <c r="EC762" s="1">
        <v>2.1</v>
      </c>
      <c r="ED762" s="1">
        <v>1.73</v>
      </c>
      <c r="EE762" s="1">
        <v>3.16</v>
      </c>
      <c r="EF762" s="1">
        <v>0.52</v>
      </c>
      <c r="EG762" s="1">
        <v>0.94</v>
      </c>
      <c r="EH762" s="1">
        <v>1.3</v>
      </c>
      <c r="EI762" s="1">
        <v>2.17</v>
      </c>
      <c r="EJ762" s="1">
        <v>3</v>
      </c>
      <c r="EL762">
        <v>198903</v>
      </c>
      <c r="EM762">
        <v>1.57</v>
      </c>
      <c r="EN762">
        <v>0.74</v>
      </c>
      <c r="EO762">
        <v>0.47</v>
      </c>
      <c r="EP762">
        <v>0.67</v>
      </c>
      <c r="ER762" s="1">
        <v>198909</v>
      </c>
      <c r="ES762" s="1">
        <v>3.4</v>
      </c>
      <c r="EU762" s="1">
        <v>198810</v>
      </c>
      <c r="EV762" s="1">
        <v>-0.92</v>
      </c>
      <c r="EX762" s="1">
        <v>199309</v>
      </c>
      <c r="EY762" s="1">
        <v>0.42</v>
      </c>
      <c r="FA762" s="1">
        <v>198909</v>
      </c>
      <c r="FB762" s="1">
        <f>IF(ISERROR(VLOOKUP($FA762,MOM,LOOKUPS!C$12,0)*$FB$6+VLOOKUP($FA762,STREV,LOOKUPS!C$10,0)*$FC$6+VLOOKUP($FA762,LTREV,LOOKUPS!C$9,0)*$FD$6+VLOOKUP($FA762,CFP,LOOKUPS!C$6,0)*$FE$6+VLOOKUP($FA762,EP,LOOKUPS!C$8,0)*$FF$6+VLOOKUP($FA762,BM,LOOKUPS!C$5,0)*$FG$6+VLOOKUP($FA762,DIV,LOOKUPS!C$7,0)*$FH$6++VLOOKUP($FA762,SIZE,LOOKUPS!C$11,0)*$FI$6),"",VLOOKUP($FA762,MOM,LOOKUPS!C$12,0)*$FB$6+VLOOKUP($FA762,STREV,LOOKUPS!C$10,0)*$FC$6+VLOOKUP($FA762,LTREV,LOOKUPS!C$9,0)*$FD$6+VLOOKUP($FA762,CFP,LOOKUPS!C$6,0)*$FE$6+VLOOKUP($FA762,EP,LOOKUPS!C$8,0)*$FF$6+VLOOKUP($FA762,BM,LOOKUPS!C$5,0)*$FG$6+VLOOKUP($FA762,DIV,LOOKUPS!C$7,0)*$FH$6++VLOOKUP($FA762,SIZE,LOOKUPS!C$11,0)*$FI$6)</f>
        <v>0.22460000000000008</v>
      </c>
      <c r="FC762" s="1">
        <f>IF(ISERROR(VLOOKUP($FA762,MOM,LOOKUPS!D$12,0)*$FB$6+VLOOKUP($FA762,STREV,LOOKUPS!D$10,0)*$FC$6+VLOOKUP($FA762,LTREV,LOOKUPS!D$9,0)*$FD$6+VLOOKUP($FA762,CFP,LOOKUPS!D$6,0)*$FE$6+VLOOKUP($FA762,EP,LOOKUPS!D$8,0)*$FF$6+VLOOKUP($FA762,BM,LOOKUPS!D$5,0)*$FG$6+VLOOKUP($FA762,DIV,LOOKUPS!D$7,0)*$FH$6++VLOOKUP($FA762,SIZE,LOOKUPS!D$11,0)*$FI$6),"",VLOOKUP($FA762,MOM,LOOKUPS!D$12,0)*$FB$6+VLOOKUP($FA762,STREV,LOOKUPS!D$10,0)*$FC$6+VLOOKUP($FA762,LTREV,LOOKUPS!D$9,0)*$FD$6+VLOOKUP($FA762,CFP,LOOKUPS!D$6,0)*$FE$6+VLOOKUP($FA762,EP,LOOKUPS!D$8,0)*$FF$6+VLOOKUP($FA762,BM,LOOKUPS!D$5,0)*$FG$6+VLOOKUP($FA762,DIV,LOOKUPS!D$7,0)*$FH$6++VLOOKUP($FA762,SIZE,LOOKUPS!D$11,0)*$FI$6)</f>
        <v>0.56540000000000001</v>
      </c>
      <c r="FD762" s="1">
        <f>IF(ISERROR(VLOOKUP($FA762,MOM,LOOKUPS!E$12,0)*$FB$6+VLOOKUP($FA762,STREV,LOOKUPS!E$10,0)*$FC$6+VLOOKUP($FA762,LTREV,LOOKUPS!E$9,0)*$FD$6+VLOOKUP($FA762,CFP,LOOKUPS!E$6,0)*$FE$6+VLOOKUP($FA762,EP,LOOKUPS!E$8,0)*$FF$6+VLOOKUP($FA762,BM,LOOKUPS!E$5,0)*$FG$6+VLOOKUP($FA762,DIV,LOOKUPS!E$7,0)*$FH$6++VLOOKUP($FA762,SIZE,LOOKUPS!E$11,0)*$FI$6),"",VLOOKUP($FA762,MOM,LOOKUPS!E$12,0)*$FB$6+VLOOKUP($FA762,STREV,LOOKUPS!E$10,0)*$FC$6+VLOOKUP($FA762,LTREV,LOOKUPS!E$9,0)*$FD$6+VLOOKUP($FA762,CFP,LOOKUPS!E$6,0)*$FE$6+VLOOKUP($FA762,EP,LOOKUPS!E$8,0)*$FF$6+VLOOKUP($FA762,BM,LOOKUPS!E$5,0)*$FG$6+VLOOKUP($FA762,DIV,LOOKUPS!E$7,0)*$FH$6++VLOOKUP($FA762,SIZE,LOOKUPS!E$11,0)*$FI$6)</f>
        <v>4.430000000000002E-2</v>
      </c>
      <c r="FE762" s="1">
        <f>IF(ISERROR(VLOOKUP($FA762,MOM,LOOKUPS!F$12,0)*$FB$6+VLOOKUP($FA762,STREV,LOOKUPS!F$10,0)*$FC$6+VLOOKUP($FA762,LTREV,LOOKUPS!F$9,0)*$FD$6+VLOOKUP($FA762,CFP,LOOKUPS!F$6,0)*$FE$6+VLOOKUP($FA762,EP,LOOKUPS!F$8,0)*$FF$6+VLOOKUP($FA762,BM,LOOKUPS!F$5,0)*$FG$6+VLOOKUP($FA762,DIV,LOOKUPS!F$7,0)*$FH$6++VLOOKUP($FA762,SIZE,LOOKUPS!F$11,0)*$FI$6),"",VLOOKUP($FA762,MOM,LOOKUPS!F$12,0)*$FB$6+VLOOKUP($FA762,STREV,LOOKUPS!F$10,0)*$FC$6+VLOOKUP($FA762,LTREV,LOOKUPS!F$9,0)*$FD$6+VLOOKUP($FA762,CFP,LOOKUPS!F$6,0)*$FE$6+VLOOKUP($FA762,EP,LOOKUPS!F$8,0)*$FF$6+VLOOKUP($FA762,BM,LOOKUPS!F$5,0)*$FG$6+VLOOKUP($FA762,DIV,LOOKUPS!F$7,0)*$FH$6++VLOOKUP($FA762,SIZE,LOOKUPS!F$11,0)*$FI$6)</f>
        <v>-0.29310000000000003</v>
      </c>
      <c r="FF762" s="1">
        <f>IF(ISERROR(VLOOKUP($FA762,MOM,LOOKUPS!G$12,0)*$FB$6+VLOOKUP($FA762,STREV,LOOKUPS!G$10,0)*$FC$6+VLOOKUP($FA762,LTREV,LOOKUPS!G$9,0)*$FD$6+VLOOKUP($FA762,CFP,LOOKUPS!G$6,0)*$FE$6+VLOOKUP($FA762,EP,LOOKUPS!G$8,0)*$FF$6+VLOOKUP($FA762,BM,LOOKUPS!G$5,0)*$FG$6+VLOOKUP($FA762,DIV,LOOKUPS!G$7,0)*$FH$6++VLOOKUP($FA762,SIZE,LOOKUPS!G$11,0)*$FI$6),"",VLOOKUP($FA762,MOM,LOOKUPS!G$12,0)*$FB$6+VLOOKUP($FA762,STREV,LOOKUPS!G$10,0)*$FC$6+VLOOKUP($FA762,LTREV,LOOKUPS!G$9,0)*$FD$6+VLOOKUP($FA762,CFP,LOOKUPS!G$6,0)*$FE$6+VLOOKUP($FA762,EP,LOOKUPS!G$8,0)*$FF$6+VLOOKUP($FA762,BM,LOOKUPS!G$5,0)*$FG$6+VLOOKUP($FA762,DIV,LOOKUPS!G$7,0)*$FH$6++VLOOKUP($FA762,SIZE,LOOKUPS!G$11,0)*$FI$6)</f>
        <v>-5.3699999999999998E-2</v>
      </c>
      <c r="FG762" s="1">
        <f>IF(ISERROR(VLOOKUP($FA762,MOM,LOOKUPS!H$12,0)*$FB$6+VLOOKUP($FA762,STREV,LOOKUPS!H$10,0)*$FC$6+VLOOKUP($FA762,LTREV,LOOKUPS!H$9,0)*$FD$6+VLOOKUP($FA762,CFP,LOOKUPS!H$6,0)*$FE$6+VLOOKUP($FA762,EP,LOOKUPS!H$8,0)*$FF$6+VLOOKUP($FA762,BM,LOOKUPS!H$5,0)*$FG$6+VLOOKUP($FA762,DIV,LOOKUPS!H$7,0)*$FH$6++VLOOKUP($FA762,SIZE,LOOKUPS!H$11,0)*$FI$6),"",VLOOKUP($FA762,MOM,LOOKUPS!H$12,0)*$FB$6+VLOOKUP($FA762,STREV,LOOKUPS!H$10,0)*$FC$6+VLOOKUP($FA762,LTREV,LOOKUPS!H$9,0)*$FD$6+VLOOKUP($FA762,CFP,LOOKUPS!H$6,0)*$FE$6+VLOOKUP($FA762,EP,LOOKUPS!H$8,0)*$FF$6+VLOOKUP($FA762,BM,LOOKUPS!H$5,0)*$FG$6+VLOOKUP($FA762,DIV,LOOKUPS!H$7,0)*$FH$6++VLOOKUP($FA762,SIZE,LOOKUPS!H$11,0)*$FI$6)</f>
        <v>4.1200000000000014E-2</v>
      </c>
      <c r="FH762" s="1">
        <f>IF(ISERROR(VLOOKUP($FA762,MOM,LOOKUPS!I$12,0)*$FB$6+VLOOKUP($FA762,STREV,LOOKUPS!I$10,0)*$FC$6+VLOOKUP($FA762,LTREV,LOOKUPS!I$9,0)*$FD$6+VLOOKUP($FA762,CFP,LOOKUPS!I$6,0)*$FE$6+VLOOKUP($FA762,EP,LOOKUPS!I$8,0)*$FF$6+VLOOKUP($FA762,BM,LOOKUPS!I$5,0)*$FG$6+VLOOKUP($FA762,DIV,LOOKUPS!I$7,0)*$FH$6++VLOOKUP($FA762,SIZE,LOOKUPS!I$11,0)*$FI$6),"",VLOOKUP($FA762,MOM,LOOKUPS!I$12,0)*$FB$6+VLOOKUP($FA762,STREV,LOOKUPS!I$10,0)*$FC$6+VLOOKUP($FA762,LTREV,LOOKUPS!I$9,0)*$FD$6+VLOOKUP($FA762,CFP,LOOKUPS!I$6,0)*$FE$6+VLOOKUP($FA762,EP,LOOKUPS!I$8,0)*$FF$6+VLOOKUP($FA762,BM,LOOKUPS!I$5,0)*$FG$6+VLOOKUP($FA762,DIV,LOOKUPS!I$7,0)*$FH$6++VLOOKUP($FA762,SIZE,LOOKUPS!I$11,0)*$FI$6)</f>
        <v>-3.2400000000000005E-2</v>
      </c>
      <c r="FI762" s="1">
        <f>IF(ISERROR(VLOOKUP($FA762,MOM,LOOKUPS!J$12,0)*$FB$6+VLOOKUP($FA762,STREV,LOOKUPS!J$10,0)*$FC$6+VLOOKUP($FA762,LTREV,LOOKUPS!J$9,0)*$FD$6+VLOOKUP($FA762,CFP,LOOKUPS!J$6,0)*$FE$6+VLOOKUP($FA762,EP,LOOKUPS!J$8,0)*$FF$6+VLOOKUP($FA762,BM,LOOKUPS!J$5,0)*$FG$6+VLOOKUP($FA762,DIV,LOOKUPS!J$7,0)*$FH$6++VLOOKUP($FA762,SIZE,LOOKUPS!J$11,0)*$FI$6),"",VLOOKUP($FA762,MOM,LOOKUPS!J$12,0)*$FB$6+VLOOKUP($FA762,STREV,LOOKUPS!J$10,0)*$FC$6+VLOOKUP($FA762,LTREV,LOOKUPS!J$9,0)*$FD$6+VLOOKUP($FA762,CFP,LOOKUPS!J$6,0)*$FE$6+VLOOKUP($FA762,EP,LOOKUPS!J$8,0)*$FF$6+VLOOKUP($FA762,BM,LOOKUPS!J$5,0)*$FG$6+VLOOKUP($FA762,DIV,LOOKUPS!J$7,0)*$FH$6++VLOOKUP($FA762,SIZE,LOOKUPS!J$11,0)*$FI$6)</f>
        <v>1.0247000000000002</v>
      </c>
      <c r="FJ762" s="1">
        <f>IF(ISERROR(VLOOKUP($FA762,MOM,LOOKUPS!K$12,0)*$FB$6+VLOOKUP($FA762,STREV,LOOKUPS!K$10,0)*$FC$6+VLOOKUP($FA762,LTREV,LOOKUPS!K$9,0)*$FD$6+VLOOKUP($FA762,CFP,LOOKUPS!K$6,0)*$FE$6+VLOOKUP($FA762,EP,LOOKUPS!K$8,0)*$FF$6+VLOOKUP($FA762,BM,LOOKUPS!K$5,0)*$FG$6+VLOOKUP($FA762,DIV,LOOKUPS!K$7,0)*$FH$6++VLOOKUP($FA762,SIZE,LOOKUPS!K$11,0)*$FI$6),"",VLOOKUP($FA762,MOM,LOOKUPS!K$12,0)*$FB$6+VLOOKUP($FA762,STREV,LOOKUPS!K$10,0)*$FC$6+VLOOKUP($FA762,LTREV,LOOKUPS!K$9,0)*$FD$6+VLOOKUP($FA762,CFP,LOOKUPS!K$6,0)*$FE$6+VLOOKUP($FA762,EP,LOOKUPS!K$8,0)*$FF$6+VLOOKUP($FA762,BM,LOOKUPS!K$5,0)*$FG$6+VLOOKUP($FA762,DIV,LOOKUPS!K$7,0)*$FH$6++VLOOKUP($FA762,SIZE,LOOKUPS!K$11,0)*$FI$6)</f>
        <v>-7.1000000000000368E-3</v>
      </c>
      <c r="FK762" s="1">
        <f>IF(ISERROR(VLOOKUP($FA762,MOM,LOOKUPS!L$12,0)*$FB$6+VLOOKUP($FA762,STREV,LOOKUPS!L$10,0)*$FC$6+VLOOKUP($FA762,LTREV,LOOKUPS!L$9,0)*$FD$6+VLOOKUP($FA762,CFP,LOOKUPS!L$6,0)*$FE$6+VLOOKUP($FA762,EP,LOOKUPS!L$8,0)*$FF$6+VLOOKUP($FA762,BM,LOOKUPS!L$5,0)*$FG$6+VLOOKUP($FA762,DIV,LOOKUPS!L$7,0)*$FH$6++VLOOKUP($FA762,SIZE,LOOKUPS!L$11,0)*$FI$6),"",VLOOKUP($FA762,MOM,LOOKUPS!L$12,0)*$FB$6+VLOOKUP($FA762,STREV,LOOKUPS!L$10,0)*$FC$6+VLOOKUP($FA762,LTREV,LOOKUPS!L$9,0)*$FD$6+VLOOKUP($FA762,CFP,LOOKUPS!L$6,0)*$FE$6+VLOOKUP($FA762,EP,LOOKUPS!L$8,0)*$FF$6+VLOOKUP($FA762,BM,LOOKUPS!L$5,0)*$FG$6+VLOOKUP($FA762,DIV,LOOKUPS!L$7,0)*$FH$6++VLOOKUP($FA762,SIZE,LOOKUPS!L$11,0)*$FI$6)</f>
        <v>1.0250999999999999</v>
      </c>
    </row>
    <row r="763" spans="1:167" x14ac:dyDescent="0.3">
      <c r="A763" s="1">
        <v>198910</v>
      </c>
      <c r="B763" s="1">
        <v>-6.64</v>
      </c>
      <c r="C763" s="1">
        <v>-5.87</v>
      </c>
      <c r="D763" s="1">
        <v>-4.04</v>
      </c>
      <c r="E763" s="1">
        <v>-3.55</v>
      </c>
      <c r="F763" s="1">
        <v>-5.19</v>
      </c>
      <c r="G763" s="1">
        <v>-4.59</v>
      </c>
      <c r="H763" s="1">
        <v>-3.56</v>
      </c>
      <c r="I763" s="1">
        <v>-4.67</v>
      </c>
      <c r="J763" s="1">
        <v>-4.1900000000000004</v>
      </c>
      <c r="K763" s="1">
        <v>-5.53</v>
      </c>
      <c r="M763" s="1">
        <v>198811</v>
      </c>
      <c r="N763" s="1">
        <v>-5.2</v>
      </c>
      <c r="O763" s="1">
        <v>-5.18</v>
      </c>
      <c r="P763" s="1">
        <v>-3.59</v>
      </c>
      <c r="Q763" s="1">
        <v>-3.1</v>
      </c>
      <c r="R763" s="1">
        <v>-4.66</v>
      </c>
      <c r="S763" s="1">
        <v>-1.86</v>
      </c>
      <c r="T763" s="1">
        <v>-3.31</v>
      </c>
      <c r="U763" s="1">
        <v>-2.5099999999999998</v>
      </c>
      <c r="V763" s="1">
        <v>-2.2999999999999998</v>
      </c>
      <c r="W763" s="1">
        <v>-5.0199999999999996</v>
      </c>
      <c r="Y763" s="1">
        <v>199310</v>
      </c>
      <c r="Z763" s="1">
        <v>8.4</v>
      </c>
      <c r="AA763" s="1">
        <v>6.09</v>
      </c>
      <c r="AB763" s="1">
        <v>3.73</v>
      </c>
      <c r="AC763" s="1">
        <v>3.25</v>
      </c>
      <c r="AD763" s="1">
        <v>3.9</v>
      </c>
      <c r="AE763" s="1">
        <v>2.2200000000000002</v>
      </c>
      <c r="AF763" s="1">
        <v>1.91</v>
      </c>
      <c r="AG763" s="1">
        <v>1.19</v>
      </c>
      <c r="AH763" s="1">
        <v>2.4300000000000002</v>
      </c>
      <c r="AI763" s="1">
        <v>2.67</v>
      </c>
      <c r="AK763">
        <v>201404</v>
      </c>
      <c r="AL763">
        <v>-7.63</v>
      </c>
      <c r="AM763">
        <v>-3.36</v>
      </c>
      <c r="AN763">
        <v>-2.0499999999999998</v>
      </c>
      <c r="AO763">
        <v>-1.33</v>
      </c>
      <c r="AP763">
        <v>-3.98</v>
      </c>
      <c r="AQ763">
        <v>-2.0099999999999998</v>
      </c>
      <c r="AR763">
        <v>-2.76</v>
      </c>
      <c r="AS763">
        <v>-0.28000000000000003</v>
      </c>
      <c r="AT763">
        <v>-1.89</v>
      </c>
      <c r="AU763">
        <v>-5.0999999999999996</v>
      </c>
      <c r="AV763">
        <v>-2.97</v>
      </c>
      <c r="AW763">
        <v>-1.83</v>
      </c>
      <c r="AX763">
        <v>-2.2000000000000002</v>
      </c>
      <c r="AY763">
        <v>-3.11</v>
      </c>
      <c r="AZ763">
        <v>-2.42</v>
      </c>
      <c r="BA763">
        <v>-0.49</v>
      </c>
      <c r="BB763">
        <v>-0.04</v>
      </c>
      <c r="BC763">
        <v>-2.09</v>
      </c>
      <c r="BD763">
        <v>-1.74</v>
      </c>
      <c r="BF763" s="1">
        <v>201404</v>
      </c>
      <c r="BG763" s="1">
        <v>-7.26</v>
      </c>
      <c r="BH763" s="1">
        <v>-3.11</v>
      </c>
      <c r="BI763" s="1">
        <v>-1.55</v>
      </c>
      <c r="BJ763" s="1">
        <v>-2.04</v>
      </c>
      <c r="BK763" s="1">
        <v>-3.54</v>
      </c>
      <c r="BL763" s="1">
        <v>-1.56</v>
      </c>
      <c r="BM763" s="1">
        <v>-1.88</v>
      </c>
      <c r="BN763" s="1">
        <v>-1.71</v>
      </c>
      <c r="BO763" s="1">
        <v>-2.1</v>
      </c>
      <c r="BP763" s="1">
        <v>-4.5599999999999996</v>
      </c>
      <c r="BQ763" s="1">
        <v>-2.56</v>
      </c>
      <c r="BR763" s="1">
        <v>-2.02</v>
      </c>
      <c r="BS763" s="1">
        <v>-1.07</v>
      </c>
      <c r="BT763" s="1">
        <v>-2.2400000000000002</v>
      </c>
      <c r="BU763" s="1">
        <v>-1.49</v>
      </c>
      <c r="BV763" s="1">
        <v>-1.39</v>
      </c>
      <c r="BW763" s="1">
        <v>-1.93</v>
      </c>
      <c r="BX763" s="1">
        <v>-1.87</v>
      </c>
      <c r="BY763" s="1">
        <v>-2.2999999999999998</v>
      </c>
      <c r="CA763" s="1">
        <v>198904</v>
      </c>
      <c r="CB763" s="1">
        <v>4.34</v>
      </c>
      <c r="CC763" s="1">
        <v>3.57</v>
      </c>
      <c r="CD763" s="1">
        <v>3.64</v>
      </c>
      <c r="CE763" s="1">
        <v>3.52</v>
      </c>
      <c r="CF763" s="1">
        <v>3.12</v>
      </c>
      <c r="CG763" s="1">
        <v>4.4400000000000004</v>
      </c>
      <c r="CH763" s="1">
        <v>3.79</v>
      </c>
      <c r="CI763" s="1">
        <v>3.02</v>
      </c>
      <c r="CJ763" s="1">
        <v>3.69</v>
      </c>
      <c r="CK763" s="1">
        <v>2.72</v>
      </c>
      <c r="CL763" s="1">
        <v>3.73</v>
      </c>
      <c r="CM763" s="1">
        <v>4.87</v>
      </c>
      <c r="CN763" s="1">
        <v>3.91</v>
      </c>
      <c r="CO763" s="1">
        <v>3.46</v>
      </c>
      <c r="CP763" s="1">
        <v>4.16</v>
      </c>
      <c r="CQ763" s="1">
        <v>2.97</v>
      </c>
      <c r="CR763" s="1">
        <v>3.06</v>
      </c>
      <c r="CS763" s="1">
        <v>3.2</v>
      </c>
      <c r="CT763" s="1">
        <v>4.05</v>
      </c>
      <c r="CV763" s="1">
        <v>199004</v>
      </c>
      <c r="CW763" s="1">
        <v>-2.14</v>
      </c>
      <c r="CX763" s="1">
        <v>-3.25</v>
      </c>
      <c r="CY763" s="1">
        <v>-3</v>
      </c>
      <c r="CZ763" s="1">
        <v>-4.3499999999999996</v>
      </c>
      <c r="DA763" s="1">
        <v>-3.37</v>
      </c>
      <c r="DB763" s="1">
        <v>-3.06</v>
      </c>
      <c r="DC763" s="1">
        <v>-3.02</v>
      </c>
      <c r="DD763" s="1">
        <v>-3.37</v>
      </c>
      <c r="DE763" s="1">
        <v>-4.6399999999999997</v>
      </c>
      <c r="DF763" s="1">
        <v>-3.97</v>
      </c>
      <c r="DG763" s="1">
        <v>-2.68</v>
      </c>
      <c r="DH763" s="1">
        <v>-2.99</v>
      </c>
      <c r="DI763" s="1">
        <v>-3.14</v>
      </c>
      <c r="DJ763" s="1">
        <v>-3.15</v>
      </c>
      <c r="DK763" s="1">
        <v>-2.88</v>
      </c>
      <c r="DL763" s="1">
        <v>-2.83</v>
      </c>
      <c r="DM763" s="1">
        <v>-3.92</v>
      </c>
      <c r="DN763" s="1">
        <v>-4.2300000000000004</v>
      </c>
      <c r="DO763" s="1">
        <v>-5.13</v>
      </c>
      <c r="DQ763" s="1">
        <v>198904</v>
      </c>
      <c r="DR763" s="1">
        <v>-99.99</v>
      </c>
      <c r="DS763" s="1">
        <v>2.69</v>
      </c>
      <c r="DT763" s="1">
        <v>5.0599999999999996</v>
      </c>
      <c r="DU763" s="1">
        <v>4.9800000000000004</v>
      </c>
      <c r="DV763" s="1">
        <v>2.57</v>
      </c>
      <c r="DW763" s="1">
        <v>4.09</v>
      </c>
      <c r="DX763" s="1">
        <v>5.14</v>
      </c>
      <c r="DY763" s="1">
        <v>5.32</v>
      </c>
      <c r="DZ763" s="1">
        <v>5</v>
      </c>
      <c r="EA763" s="1">
        <v>2.66</v>
      </c>
      <c r="EB763" s="1">
        <v>2.11</v>
      </c>
      <c r="EC763" s="1">
        <v>3.72</v>
      </c>
      <c r="ED763" s="1">
        <v>4.6100000000000003</v>
      </c>
      <c r="EE763" s="1">
        <v>5.27</v>
      </c>
      <c r="EF763" s="1">
        <v>4.9400000000000004</v>
      </c>
      <c r="EG763" s="1">
        <v>5.66</v>
      </c>
      <c r="EH763" s="1">
        <v>4.95</v>
      </c>
      <c r="EI763" s="1">
        <v>4.5599999999999996</v>
      </c>
      <c r="EJ763" s="1">
        <v>5.45</v>
      </c>
      <c r="EL763">
        <v>198904</v>
      </c>
      <c r="EM763">
        <v>4.33</v>
      </c>
      <c r="EN763">
        <v>-0.57999999999999996</v>
      </c>
      <c r="EO763">
        <v>-1.42</v>
      </c>
      <c r="EP763">
        <v>0.67</v>
      </c>
      <c r="ER763" s="1">
        <v>198910</v>
      </c>
      <c r="ES763" s="1">
        <v>1.36</v>
      </c>
      <c r="EU763" s="1">
        <v>198811</v>
      </c>
      <c r="EV763" s="1">
        <v>-0.74</v>
      </c>
      <c r="EX763" s="1">
        <v>199310</v>
      </c>
      <c r="EY763" s="1">
        <v>1.62</v>
      </c>
      <c r="FA763" s="1">
        <v>198910</v>
      </c>
      <c r="FB763" s="1">
        <f>IF(ISERROR(VLOOKUP($FA763,MOM,LOOKUPS!C$12,0)*$FB$6+VLOOKUP($FA763,STREV,LOOKUPS!C$10,0)*$FC$6+VLOOKUP($FA763,LTREV,LOOKUPS!C$9,0)*$FD$6+VLOOKUP($FA763,CFP,LOOKUPS!C$6,0)*$FE$6+VLOOKUP($FA763,EP,LOOKUPS!C$8,0)*$FF$6+VLOOKUP($FA763,BM,LOOKUPS!C$5,0)*$FG$6+VLOOKUP($FA763,DIV,LOOKUPS!C$7,0)*$FH$6++VLOOKUP($FA763,SIZE,LOOKUPS!C$11,0)*$FI$6),"",VLOOKUP($FA763,MOM,LOOKUPS!C$12,0)*$FB$6+VLOOKUP($FA763,STREV,LOOKUPS!C$10,0)*$FC$6+VLOOKUP($FA763,LTREV,LOOKUPS!C$9,0)*$FD$6+VLOOKUP($FA763,CFP,LOOKUPS!C$6,0)*$FE$6+VLOOKUP($FA763,EP,LOOKUPS!C$8,0)*$FF$6+VLOOKUP($FA763,BM,LOOKUPS!C$5,0)*$FG$6+VLOOKUP($FA763,DIV,LOOKUPS!C$7,0)*$FH$6++VLOOKUP($FA763,SIZE,LOOKUPS!C$11,0)*$FI$6)</f>
        <v>-5.1894</v>
      </c>
      <c r="FC763" s="1">
        <f>IF(ISERROR(VLOOKUP($FA763,MOM,LOOKUPS!D$12,0)*$FB$6+VLOOKUP($FA763,STREV,LOOKUPS!D$10,0)*$FC$6+VLOOKUP($FA763,LTREV,LOOKUPS!D$9,0)*$FD$6+VLOOKUP($FA763,CFP,LOOKUPS!D$6,0)*$FE$6+VLOOKUP($FA763,EP,LOOKUPS!D$8,0)*$FF$6+VLOOKUP($FA763,BM,LOOKUPS!D$5,0)*$FG$6+VLOOKUP($FA763,DIV,LOOKUPS!D$7,0)*$FH$6++VLOOKUP($FA763,SIZE,LOOKUPS!D$11,0)*$FI$6),"",VLOOKUP($FA763,MOM,LOOKUPS!D$12,0)*$FB$6+VLOOKUP($FA763,STREV,LOOKUPS!D$10,0)*$FC$6+VLOOKUP($FA763,LTREV,LOOKUPS!D$9,0)*$FD$6+VLOOKUP($FA763,CFP,LOOKUPS!D$6,0)*$FE$6+VLOOKUP($FA763,EP,LOOKUPS!D$8,0)*$FF$6+VLOOKUP($FA763,BM,LOOKUPS!D$5,0)*$FG$6+VLOOKUP($FA763,DIV,LOOKUPS!D$7,0)*$FH$6++VLOOKUP($FA763,SIZE,LOOKUPS!D$11,0)*$FI$6)</f>
        <v>-4.9619</v>
      </c>
      <c r="FD763" s="1">
        <f>IF(ISERROR(VLOOKUP($FA763,MOM,LOOKUPS!E$12,0)*$FB$6+VLOOKUP($FA763,STREV,LOOKUPS!E$10,0)*$FC$6+VLOOKUP($FA763,LTREV,LOOKUPS!E$9,0)*$FD$6+VLOOKUP($FA763,CFP,LOOKUPS!E$6,0)*$FE$6+VLOOKUP($FA763,EP,LOOKUPS!E$8,0)*$FF$6+VLOOKUP($FA763,BM,LOOKUPS!E$5,0)*$FG$6+VLOOKUP($FA763,DIV,LOOKUPS!E$7,0)*$FH$6++VLOOKUP($FA763,SIZE,LOOKUPS!E$11,0)*$FI$6),"",VLOOKUP($FA763,MOM,LOOKUPS!E$12,0)*$FB$6+VLOOKUP($FA763,STREV,LOOKUPS!E$10,0)*$FC$6+VLOOKUP($FA763,LTREV,LOOKUPS!E$9,0)*$FD$6+VLOOKUP($FA763,CFP,LOOKUPS!E$6,0)*$FE$6+VLOOKUP($FA763,EP,LOOKUPS!E$8,0)*$FF$6+VLOOKUP($FA763,BM,LOOKUPS!E$5,0)*$FG$6+VLOOKUP($FA763,DIV,LOOKUPS!E$7,0)*$FH$6++VLOOKUP($FA763,SIZE,LOOKUPS!E$11,0)*$FI$6)</f>
        <v>-4.423</v>
      </c>
      <c r="FE763" s="1">
        <f>IF(ISERROR(VLOOKUP($FA763,MOM,LOOKUPS!F$12,0)*$FB$6+VLOOKUP($FA763,STREV,LOOKUPS!F$10,0)*$FC$6+VLOOKUP($FA763,LTREV,LOOKUPS!F$9,0)*$FD$6+VLOOKUP($FA763,CFP,LOOKUPS!F$6,0)*$FE$6+VLOOKUP($FA763,EP,LOOKUPS!F$8,0)*$FF$6+VLOOKUP($FA763,BM,LOOKUPS!F$5,0)*$FG$6+VLOOKUP($FA763,DIV,LOOKUPS!F$7,0)*$FH$6++VLOOKUP($FA763,SIZE,LOOKUPS!F$11,0)*$FI$6),"",VLOOKUP($FA763,MOM,LOOKUPS!F$12,0)*$FB$6+VLOOKUP($FA763,STREV,LOOKUPS!F$10,0)*$FC$6+VLOOKUP($FA763,LTREV,LOOKUPS!F$9,0)*$FD$6+VLOOKUP($FA763,CFP,LOOKUPS!F$6,0)*$FE$6+VLOOKUP($FA763,EP,LOOKUPS!F$8,0)*$FF$6+VLOOKUP($FA763,BM,LOOKUPS!F$5,0)*$FG$6+VLOOKUP($FA763,DIV,LOOKUPS!F$7,0)*$FH$6++VLOOKUP($FA763,SIZE,LOOKUPS!F$11,0)*$FI$6)</f>
        <v>-4.1977000000000002</v>
      </c>
      <c r="FF763" s="1">
        <f>IF(ISERROR(VLOOKUP($FA763,MOM,LOOKUPS!G$12,0)*$FB$6+VLOOKUP($FA763,STREV,LOOKUPS!G$10,0)*$FC$6+VLOOKUP($FA763,LTREV,LOOKUPS!G$9,0)*$FD$6+VLOOKUP($FA763,CFP,LOOKUPS!G$6,0)*$FE$6+VLOOKUP($FA763,EP,LOOKUPS!G$8,0)*$FF$6+VLOOKUP($FA763,BM,LOOKUPS!G$5,0)*$FG$6+VLOOKUP($FA763,DIV,LOOKUPS!G$7,0)*$FH$6++VLOOKUP($FA763,SIZE,LOOKUPS!G$11,0)*$FI$6),"",VLOOKUP($FA763,MOM,LOOKUPS!G$12,0)*$FB$6+VLOOKUP($FA763,STREV,LOOKUPS!G$10,0)*$FC$6+VLOOKUP($FA763,LTREV,LOOKUPS!G$9,0)*$FD$6+VLOOKUP($FA763,CFP,LOOKUPS!G$6,0)*$FE$6+VLOOKUP($FA763,EP,LOOKUPS!G$8,0)*$FF$6+VLOOKUP($FA763,BM,LOOKUPS!G$5,0)*$FG$6+VLOOKUP($FA763,DIV,LOOKUPS!G$7,0)*$FH$6++VLOOKUP($FA763,SIZE,LOOKUPS!G$11,0)*$FI$6)</f>
        <v>-5.1170000000000009</v>
      </c>
      <c r="FG763" s="1">
        <f>IF(ISERROR(VLOOKUP($FA763,MOM,LOOKUPS!H$12,0)*$FB$6+VLOOKUP($FA763,STREV,LOOKUPS!H$10,0)*$FC$6+VLOOKUP($FA763,LTREV,LOOKUPS!H$9,0)*$FD$6+VLOOKUP($FA763,CFP,LOOKUPS!H$6,0)*$FE$6+VLOOKUP($FA763,EP,LOOKUPS!H$8,0)*$FF$6+VLOOKUP($FA763,BM,LOOKUPS!H$5,0)*$FG$6+VLOOKUP($FA763,DIV,LOOKUPS!H$7,0)*$FH$6++VLOOKUP($FA763,SIZE,LOOKUPS!H$11,0)*$FI$6),"",VLOOKUP($FA763,MOM,LOOKUPS!H$12,0)*$FB$6+VLOOKUP($FA763,STREV,LOOKUPS!H$10,0)*$FC$6+VLOOKUP($FA763,LTREV,LOOKUPS!H$9,0)*$FD$6+VLOOKUP($FA763,CFP,LOOKUPS!H$6,0)*$FE$6+VLOOKUP($FA763,EP,LOOKUPS!H$8,0)*$FF$6+VLOOKUP($FA763,BM,LOOKUPS!H$5,0)*$FG$6+VLOOKUP($FA763,DIV,LOOKUPS!H$7,0)*$FH$6++VLOOKUP($FA763,SIZE,LOOKUPS!H$11,0)*$FI$6)</f>
        <v>-4.8677999999999999</v>
      </c>
      <c r="FH763" s="1">
        <f>IF(ISERROR(VLOOKUP($FA763,MOM,LOOKUPS!I$12,0)*$FB$6+VLOOKUP($FA763,STREV,LOOKUPS!I$10,0)*$FC$6+VLOOKUP($FA763,LTREV,LOOKUPS!I$9,0)*$FD$6+VLOOKUP($FA763,CFP,LOOKUPS!I$6,0)*$FE$6+VLOOKUP($FA763,EP,LOOKUPS!I$8,0)*$FF$6+VLOOKUP($FA763,BM,LOOKUPS!I$5,0)*$FG$6+VLOOKUP($FA763,DIV,LOOKUPS!I$7,0)*$FH$6++VLOOKUP($FA763,SIZE,LOOKUPS!I$11,0)*$FI$6),"",VLOOKUP($FA763,MOM,LOOKUPS!I$12,0)*$FB$6+VLOOKUP($FA763,STREV,LOOKUPS!I$10,0)*$FC$6+VLOOKUP($FA763,LTREV,LOOKUPS!I$9,0)*$FD$6+VLOOKUP($FA763,CFP,LOOKUPS!I$6,0)*$FE$6+VLOOKUP($FA763,EP,LOOKUPS!I$8,0)*$FF$6+VLOOKUP($FA763,BM,LOOKUPS!I$5,0)*$FG$6+VLOOKUP($FA763,DIV,LOOKUPS!I$7,0)*$FH$6++VLOOKUP($FA763,SIZE,LOOKUPS!I$11,0)*$FI$6)</f>
        <v>-4.7</v>
      </c>
      <c r="FI763" s="1">
        <f>IF(ISERROR(VLOOKUP($FA763,MOM,LOOKUPS!J$12,0)*$FB$6+VLOOKUP($FA763,STREV,LOOKUPS!J$10,0)*$FC$6+VLOOKUP($FA763,LTREV,LOOKUPS!J$9,0)*$FD$6+VLOOKUP($FA763,CFP,LOOKUPS!J$6,0)*$FE$6+VLOOKUP($FA763,EP,LOOKUPS!J$8,0)*$FF$6+VLOOKUP($FA763,BM,LOOKUPS!J$5,0)*$FG$6+VLOOKUP($FA763,DIV,LOOKUPS!J$7,0)*$FH$6++VLOOKUP($FA763,SIZE,LOOKUPS!J$11,0)*$FI$6),"",VLOOKUP($FA763,MOM,LOOKUPS!J$12,0)*$FB$6+VLOOKUP($FA763,STREV,LOOKUPS!J$10,0)*$FC$6+VLOOKUP($FA763,LTREV,LOOKUPS!J$9,0)*$FD$6+VLOOKUP($FA763,CFP,LOOKUPS!J$6,0)*$FE$6+VLOOKUP($FA763,EP,LOOKUPS!J$8,0)*$FF$6+VLOOKUP($FA763,BM,LOOKUPS!J$5,0)*$FG$6+VLOOKUP($FA763,DIV,LOOKUPS!J$7,0)*$FH$6++VLOOKUP($FA763,SIZE,LOOKUPS!J$11,0)*$FI$6)</f>
        <v>-4.8607000000000005</v>
      </c>
      <c r="FJ763" s="1">
        <f>IF(ISERROR(VLOOKUP($FA763,MOM,LOOKUPS!K$12,0)*$FB$6+VLOOKUP($FA763,STREV,LOOKUPS!K$10,0)*$FC$6+VLOOKUP($FA763,LTREV,LOOKUPS!K$9,0)*$FD$6+VLOOKUP($FA763,CFP,LOOKUPS!K$6,0)*$FE$6+VLOOKUP($FA763,EP,LOOKUPS!K$8,0)*$FF$6+VLOOKUP($FA763,BM,LOOKUPS!K$5,0)*$FG$6+VLOOKUP($FA763,DIV,LOOKUPS!K$7,0)*$FH$6++VLOOKUP($FA763,SIZE,LOOKUPS!K$11,0)*$FI$6),"",VLOOKUP($FA763,MOM,LOOKUPS!K$12,0)*$FB$6+VLOOKUP($FA763,STREV,LOOKUPS!K$10,0)*$FC$6+VLOOKUP($FA763,LTREV,LOOKUPS!K$9,0)*$FD$6+VLOOKUP($FA763,CFP,LOOKUPS!K$6,0)*$FE$6+VLOOKUP($FA763,EP,LOOKUPS!K$8,0)*$FF$6+VLOOKUP($FA763,BM,LOOKUPS!K$5,0)*$FG$6+VLOOKUP($FA763,DIV,LOOKUPS!K$7,0)*$FH$6++VLOOKUP($FA763,SIZE,LOOKUPS!K$11,0)*$FI$6)</f>
        <v>-5.5145999999999997</v>
      </c>
      <c r="FK763" s="1">
        <f>IF(ISERROR(VLOOKUP($FA763,MOM,LOOKUPS!L$12,0)*$FB$6+VLOOKUP($FA763,STREV,LOOKUPS!L$10,0)*$FC$6+VLOOKUP($FA763,LTREV,LOOKUPS!L$9,0)*$FD$6+VLOOKUP($FA763,CFP,LOOKUPS!L$6,0)*$FE$6+VLOOKUP($FA763,EP,LOOKUPS!L$8,0)*$FF$6+VLOOKUP($FA763,BM,LOOKUPS!L$5,0)*$FG$6+VLOOKUP($FA763,DIV,LOOKUPS!L$7,0)*$FH$6++VLOOKUP($FA763,SIZE,LOOKUPS!L$11,0)*$FI$6),"",VLOOKUP($FA763,MOM,LOOKUPS!L$12,0)*$FB$6+VLOOKUP($FA763,STREV,LOOKUPS!L$10,0)*$FC$6+VLOOKUP($FA763,LTREV,LOOKUPS!L$9,0)*$FD$6+VLOOKUP($FA763,CFP,LOOKUPS!L$6,0)*$FE$6+VLOOKUP($FA763,EP,LOOKUPS!L$8,0)*$FF$6+VLOOKUP($FA763,BM,LOOKUPS!L$5,0)*$FG$6+VLOOKUP($FA763,DIV,LOOKUPS!L$7,0)*$FH$6++VLOOKUP($FA763,SIZE,LOOKUPS!L$11,0)*$FI$6)</f>
        <v>-5.7721</v>
      </c>
    </row>
    <row r="764" spans="1:167" x14ac:dyDescent="0.3">
      <c r="A764" s="1">
        <v>198911</v>
      </c>
      <c r="B764" s="1">
        <v>-4.66</v>
      </c>
      <c r="C764" s="1">
        <v>-2.74</v>
      </c>
      <c r="D764" s="1">
        <v>-1.1399999999999999</v>
      </c>
      <c r="E764" s="1">
        <v>0.4</v>
      </c>
      <c r="F764" s="1">
        <v>-0.22</v>
      </c>
      <c r="G764" s="1">
        <v>0.5</v>
      </c>
      <c r="H764" s="1">
        <v>1.87</v>
      </c>
      <c r="I764" s="1">
        <v>0.4</v>
      </c>
      <c r="J764" s="1">
        <v>0.72</v>
      </c>
      <c r="K764" s="1">
        <v>0.5</v>
      </c>
      <c r="M764" s="1">
        <v>198812</v>
      </c>
      <c r="N764" s="1">
        <v>3.76</v>
      </c>
      <c r="O764" s="1">
        <v>2.16</v>
      </c>
      <c r="P764" s="1">
        <v>3</v>
      </c>
      <c r="Q764" s="1">
        <v>1.7</v>
      </c>
      <c r="R764" s="1">
        <v>1.88</v>
      </c>
      <c r="S764" s="1">
        <v>2.74</v>
      </c>
      <c r="T764" s="1">
        <v>1.99</v>
      </c>
      <c r="U764" s="1">
        <v>1.52</v>
      </c>
      <c r="V764" s="1">
        <v>1.91</v>
      </c>
      <c r="W764" s="1">
        <v>0.56999999999999995</v>
      </c>
      <c r="Y764" s="1">
        <v>199311</v>
      </c>
      <c r="Z764" s="1">
        <v>-0.92</v>
      </c>
      <c r="AA764" s="1">
        <v>-0.95</v>
      </c>
      <c r="AB764" s="1">
        <v>-1.21</v>
      </c>
      <c r="AC764" s="1">
        <v>-1.84</v>
      </c>
      <c r="AD764" s="1">
        <v>-1.81</v>
      </c>
      <c r="AE764" s="1">
        <v>-2.37</v>
      </c>
      <c r="AF764" s="1">
        <v>-1.68</v>
      </c>
      <c r="AG764" s="1">
        <v>-2.73</v>
      </c>
      <c r="AH764" s="1">
        <v>-2.81</v>
      </c>
      <c r="AI764" s="1">
        <v>-2.59</v>
      </c>
      <c r="AK764">
        <v>201405</v>
      </c>
      <c r="AL764">
        <v>-1.1200000000000001</v>
      </c>
      <c r="AM764">
        <v>0.18</v>
      </c>
      <c r="AN764">
        <v>0.9</v>
      </c>
      <c r="AO764">
        <v>0.56000000000000005</v>
      </c>
      <c r="AP764">
        <v>-0.01</v>
      </c>
      <c r="AQ764">
        <v>0.76</v>
      </c>
      <c r="AR764">
        <v>1.02</v>
      </c>
      <c r="AS764">
        <v>0.93</v>
      </c>
      <c r="AT764">
        <v>0.28000000000000003</v>
      </c>
      <c r="AU764">
        <v>0.22</v>
      </c>
      <c r="AV764">
        <v>-0.22</v>
      </c>
      <c r="AW764">
        <v>0.66</v>
      </c>
      <c r="AX764">
        <v>0.87</v>
      </c>
      <c r="AY764">
        <v>0.8</v>
      </c>
      <c r="AZ764">
        <v>1.23</v>
      </c>
      <c r="BA764">
        <v>0.69</v>
      </c>
      <c r="BB764">
        <v>1.2</v>
      </c>
      <c r="BC764">
        <v>0.23</v>
      </c>
      <c r="BD764">
        <v>0.31</v>
      </c>
      <c r="BF764" s="1">
        <v>201405</v>
      </c>
      <c r="BG764" s="1">
        <v>-1.05</v>
      </c>
      <c r="BH764" s="1">
        <v>0.45</v>
      </c>
      <c r="BI764" s="1">
        <v>0.87</v>
      </c>
      <c r="BJ764" s="1">
        <v>0.47</v>
      </c>
      <c r="BK764" s="1">
        <v>0.69</v>
      </c>
      <c r="BL764" s="1">
        <v>0.24</v>
      </c>
      <c r="BM764" s="1">
        <v>1.03</v>
      </c>
      <c r="BN764" s="1">
        <v>0.56000000000000005</v>
      </c>
      <c r="BO764" s="1">
        <v>0.5</v>
      </c>
      <c r="BP764" s="1">
        <v>0.33</v>
      </c>
      <c r="BQ764" s="1">
        <v>1.03</v>
      </c>
      <c r="BR764" s="1">
        <v>-0.16</v>
      </c>
      <c r="BS764" s="1">
        <v>0.67</v>
      </c>
      <c r="BT764" s="1">
        <v>1.39</v>
      </c>
      <c r="BU764" s="1">
        <v>0.63</v>
      </c>
      <c r="BV764" s="1">
        <v>0.77</v>
      </c>
      <c r="BW764" s="1">
        <v>0.41</v>
      </c>
      <c r="BX764" s="1">
        <v>1.17</v>
      </c>
      <c r="BY764" s="1">
        <v>-0.12</v>
      </c>
      <c r="CA764" s="1">
        <v>198905</v>
      </c>
      <c r="CB764" s="1">
        <v>0.69</v>
      </c>
      <c r="CC764" s="1">
        <v>2.98</v>
      </c>
      <c r="CD764" s="1">
        <v>2.82</v>
      </c>
      <c r="CE764" s="1">
        <v>4.28</v>
      </c>
      <c r="CF764" s="1">
        <v>2.75</v>
      </c>
      <c r="CG764" s="1">
        <v>3.71</v>
      </c>
      <c r="CH764" s="1">
        <v>2.67</v>
      </c>
      <c r="CI764" s="1">
        <v>3.14</v>
      </c>
      <c r="CJ764" s="1">
        <v>4.37</v>
      </c>
      <c r="CK764" s="1">
        <v>3.02</v>
      </c>
      <c r="CL764" s="1">
        <v>2.34</v>
      </c>
      <c r="CM764" s="1">
        <v>3.65</v>
      </c>
      <c r="CN764" s="1">
        <v>3.8</v>
      </c>
      <c r="CO764" s="1">
        <v>2.5</v>
      </c>
      <c r="CP764" s="1">
        <v>2.85</v>
      </c>
      <c r="CQ764" s="1">
        <v>2.09</v>
      </c>
      <c r="CR764" s="1">
        <v>4.05</v>
      </c>
      <c r="CS764" s="1">
        <v>3.95</v>
      </c>
      <c r="CT764" s="1">
        <v>4.67</v>
      </c>
      <c r="CV764" s="1">
        <v>199005</v>
      </c>
      <c r="CW764" s="1">
        <v>4.8</v>
      </c>
      <c r="CX764" s="1">
        <v>5.96</v>
      </c>
      <c r="CY764" s="1">
        <v>4.12</v>
      </c>
      <c r="CZ764" s="1">
        <v>2.0299999999999998</v>
      </c>
      <c r="DA764" s="1">
        <v>6.68</v>
      </c>
      <c r="DB764" s="1">
        <v>4.75</v>
      </c>
      <c r="DC764" s="1">
        <v>4.22</v>
      </c>
      <c r="DD764" s="1">
        <v>2.81</v>
      </c>
      <c r="DE764" s="1">
        <v>1.7</v>
      </c>
      <c r="DF764" s="1">
        <v>6.7</v>
      </c>
      <c r="DG764" s="1">
        <v>6.67</v>
      </c>
      <c r="DH764" s="1">
        <v>4.41</v>
      </c>
      <c r="DI764" s="1">
        <v>5.15</v>
      </c>
      <c r="DJ764" s="1">
        <v>3.27</v>
      </c>
      <c r="DK764" s="1">
        <v>5.28</v>
      </c>
      <c r="DL764" s="1">
        <v>3.09</v>
      </c>
      <c r="DM764" s="1">
        <v>2.5299999999999998</v>
      </c>
      <c r="DN764" s="1">
        <v>0.75</v>
      </c>
      <c r="DO764" s="1">
        <v>2.84</v>
      </c>
      <c r="DQ764" s="1">
        <v>198905</v>
      </c>
      <c r="DR764" s="1">
        <v>-99.99</v>
      </c>
      <c r="DS764" s="1">
        <v>2.4</v>
      </c>
      <c r="DT764" s="1">
        <v>4.1500000000000004</v>
      </c>
      <c r="DU764" s="1">
        <v>4.41</v>
      </c>
      <c r="DV764" s="1">
        <v>2.2999999999999998</v>
      </c>
      <c r="DW764" s="1">
        <v>3.44</v>
      </c>
      <c r="DX764" s="1">
        <v>4.4800000000000004</v>
      </c>
      <c r="DY764" s="1">
        <v>4.18</v>
      </c>
      <c r="DZ764" s="1">
        <v>4.49</v>
      </c>
      <c r="EA764" s="1">
        <v>2.23</v>
      </c>
      <c r="EB764" s="1">
        <v>2.71</v>
      </c>
      <c r="EC764" s="1">
        <v>3.27</v>
      </c>
      <c r="ED764" s="1">
        <v>3.67</v>
      </c>
      <c r="EE764" s="1">
        <v>4.32</v>
      </c>
      <c r="EF764" s="1">
        <v>4.7</v>
      </c>
      <c r="EG764" s="1">
        <v>4.1100000000000003</v>
      </c>
      <c r="EH764" s="1">
        <v>4.2699999999999996</v>
      </c>
      <c r="EI764" s="1">
        <v>4.5</v>
      </c>
      <c r="EJ764" s="1">
        <v>4.4800000000000004</v>
      </c>
      <c r="EL764">
        <v>198905</v>
      </c>
      <c r="EM764">
        <v>3.35</v>
      </c>
      <c r="EN764">
        <v>-0.05</v>
      </c>
      <c r="EO764">
        <v>-0.9</v>
      </c>
      <c r="EP764">
        <v>0.79</v>
      </c>
      <c r="ER764" s="1">
        <v>198911</v>
      </c>
      <c r="ES764" s="1">
        <v>2.58</v>
      </c>
      <c r="EU764" s="1">
        <v>198812</v>
      </c>
      <c r="EV764" s="1">
        <v>2.25</v>
      </c>
      <c r="EX764" s="1">
        <v>199311</v>
      </c>
      <c r="EY764" s="1">
        <v>1.5</v>
      </c>
      <c r="FA764" s="1">
        <v>198911</v>
      </c>
      <c r="FB764" s="1">
        <f>IF(ISERROR(VLOOKUP($FA764,MOM,LOOKUPS!C$12,0)*$FB$6+VLOOKUP($FA764,STREV,LOOKUPS!C$10,0)*$FC$6+VLOOKUP($FA764,LTREV,LOOKUPS!C$9,0)*$FD$6+VLOOKUP($FA764,CFP,LOOKUPS!C$6,0)*$FE$6+VLOOKUP($FA764,EP,LOOKUPS!C$8,0)*$FF$6+VLOOKUP($FA764,BM,LOOKUPS!C$5,0)*$FG$6+VLOOKUP($FA764,DIV,LOOKUPS!C$7,0)*$FH$6++VLOOKUP($FA764,SIZE,LOOKUPS!C$11,0)*$FI$6),"",VLOOKUP($FA764,MOM,LOOKUPS!C$12,0)*$FB$6+VLOOKUP($FA764,STREV,LOOKUPS!C$10,0)*$FC$6+VLOOKUP($FA764,LTREV,LOOKUPS!C$9,0)*$FD$6+VLOOKUP($FA764,CFP,LOOKUPS!C$6,0)*$FE$6+VLOOKUP($FA764,EP,LOOKUPS!C$8,0)*$FF$6+VLOOKUP($FA764,BM,LOOKUPS!C$5,0)*$FG$6+VLOOKUP($FA764,DIV,LOOKUPS!C$7,0)*$FH$6++VLOOKUP($FA764,SIZE,LOOKUPS!C$11,0)*$FI$6)</f>
        <v>-2.3055000000000003</v>
      </c>
      <c r="FC764" s="1">
        <f>IF(ISERROR(VLOOKUP($FA764,MOM,LOOKUPS!D$12,0)*$FB$6+VLOOKUP($FA764,STREV,LOOKUPS!D$10,0)*$FC$6+VLOOKUP($FA764,LTREV,LOOKUPS!D$9,0)*$FD$6+VLOOKUP($FA764,CFP,LOOKUPS!D$6,0)*$FE$6+VLOOKUP($FA764,EP,LOOKUPS!D$8,0)*$FF$6+VLOOKUP($FA764,BM,LOOKUPS!D$5,0)*$FG$6+VLOOKUP($FA764,DIV,LOOKUPS!D$7,0)*$FH$6++VLOOKUP($FA764,SIZE,LOOKUPS!D$11,0)*$FI$6),"",VLOOKUP($FA764,MOM,LOOKUPS!D$12,0)*$FB$6+VLOOKUP($FA764,STREV,LOOKUPS!D$10,0)*$FC$6+VLOOKUP($FA764,LTREV,LOOKUPS!D$9,0)*$FD$6+VLOOKUP($FA764,CFP,LOOKUPS!D$6,0)*$FE$6+VLOOKUP($FA764,EP,LOOKUPS!D$8,0)*$FF$6+VLOOKUP($FA764,BM,LOOKUPS!D$5,0)*$FG$6+VLOOKUP($FA764,DIV,LOOKUPS!D$7,0)*$FH$6++VLOOKUP($FA764,SIZE,LOOKUPS!D$11,0)*$FI$6)</f>
        <v>-0.92120000000000013</v>
      </c>
      <c r="FD764" s="1">
        <f>IF(ISERROR(VLOOKUP($FA764,MOM,LOOKUPS!E$12,0)*$FB$6+VLOOKUP($FA764,STREV,LOOKUPS!E$10,0)*$FC$6+VLOOKUP($FA764,LTREV,LOOKUPS!E$9,0)*$FD$6+VLOOKUP($FA764,CFP,LOOKUPS!E$6,0)*$FE$6+VLOOKUP($FA764,EP,LOOKUPS!E$8,0)*$FF$6+VLOOKUP($FA764,BM,LOOKUPS!E$5,0)*$FG$6+VLOOKUP($FA764,DIV,LOOKUPS!E$7,0)*$FH$6++VLOOKUP($FA764,SIZE,LOOKUPS!E$11,0)*$FI$6),"",VLOOKUP($FA764,MOM,LOOKUPS!E$12,0)*$FB$6+VLOOKUP($FA764,STREV,LOOKUPS!E$10,0)*$FC$6+VLOOKUP($FA764,LTREV,LOOKUPS!E$9,0)*$FD$6+VLOOKUP($FA764,CFP,LOOKUPS!E$6,0)*$FE$6+VLOOKUP($FA764,EP,LOOKUPS!E$8,0)*$FF$6+VLOOKUP($FA764,BM,LOOKUPS!E$5,0)*$FG$6+VLOOKUP($FA764,DIV,LOOKUPS!E$7,0)*$FH$6++VLOOKUP($FA764,SIZE,LOOKUPS!E$11,0)*$FI$6)</f>
        <v>-0.48700000000000004</v>
      </c>
      <c r="FE764" s="1">
        <f>IF(ISERROR(VLOOKUP($FA764,MOM,LOOKUPS!F$12,0)*$FB$6+VLOOKUP($FA764,STREV,LOOKUPS!F$10,0)*$FC$6+VLOOKUP($FA764,LTREV,LOOKUPS!F$9,0)*$FD$6+VLOOKUP($FA764,CFP,LOOKUPS!F$6,0)*$FE$6+VLOOKUP($FA764,EP,LOOKUPS!F$8,0)*$FF$6+VLOOKUP($FA764,BM,LOOKUPS!F$5,0)*$FG$6+VLOOKUP($FA764,DIV,LOOKUPS!F$7,0)*$FH$6++VLOOKUP($FA764,SIZE,LOOKUPS!F$11,0)*$FI$6),"",VLOOKUP($FA764,MOM,LOOKUPS!F$12,0)*$FB$6+VLOOKUP($FA764,STREV,LOOKUPS!F$10,0)*$FC$6+VLOOKUP($FA764,LTREV,LOOKUPS!F$9,0)*$FD$6+VLOOKUP($FA764,CFP,LOOKUPS!F$6,0)*$FE$6+VLOOKUP($FA764,EP,LOOKUPS!F$8,0)*$FF$6+VLOOKUP($FA764,BM,LOOKUPS!F$5,0)*$FG$6+VLOOKUP($FA764,DIV,LOOKUPS!F$7,0)*$FH$6++VLOOKUP($FA764,SIZE,LOOKUPS!F$11,0)*$FI$6)</f>
        <v>1.9300000000000039E-2</v>
      </c>
      <c r="FF764" s="1">
        <f>IF(ISERROR(VLOOKUP($FA764,MOM,LOOKUPS!G$12,0)*$FB$6+VLOOKUP($FA764,STREV,LOOKUPS!G$10,0)*$FC$6+VLOOKUP($FA764,LTREV,LOOKUPS!G$9,0)*$FD$6+VLOOKUP($FA764,CFP,LOOKUPS!G$6,0)*$FE$6+VLOOKUP($FA764,EP,LOOKUPS!G$8,0)*$FF$6+VLOOKUP($FA764,BM,LOOKUPS!G$5,0)*$FG$6+VLOOKUP($FA764,DIV,LOOKUPS!G$7,0)*$FH$6++VLOOKUP($FA764,SIZE,LOOKUPS!G$11,0)*$FI$6),"",VLOOKUP($FA764,MOM,LOOKUPS!G$12,0)*$FB$6+VLOOKUP($FA764,STREV,LOOKUPS!G$10,0)*$FC$6+VLOOKUP($FA764,LTREV,LOOKUPS!G$9,0)*$FD$6+VLOOKUP($FA764,CFP,LOOKUPS!G$6,0)*$FE$6+VLOOKUP($FA764,EP,LOOKUPS!G$8,0)*$FF$6+VLOOKUP($FA764,BM,LOOKUPS!G$5,0)*$FG$6+VLOOKUP($FA764,DIV,LOOKUPS!G$7,0)*$FH$6++VLOOKUP($FA764,SIZE,LOOKUPS!G$11,0)*$FI$6)</f>
        <v>-0.26900000000000002</v>
      </c>
      <c r="FG764" s="1">
        <f>IF(ISERROR(VLOOKUP($FA764,MOM,LOOKUPS!H$12,0)*$FB$6+VLOOKUP($FA764,STREV,LOOKUPS!H$10,0)*$FC$6+VLOOKUP($FA764,LTREV,LOOKUPS!H$9,0)*$FD$6+VLOOKUP($FA764,CFP,LOOKUPS!H$6,0)*$FE$6+VLOOKUP($FA764,EP,LOOKUPS!H$8,0)*$FF$6+VLOOKUP($FA764,BM,LOOKUPS!H$5,0)*$FG$6+VLOOKUP($FA764,DIV,LOOKUPS!H$7,0)*$FH$6++VLOOKUP($FA764,SIZE,LOOKUPS!H$11,0)*$FI$6),"",VLOOKUP($FA764,MOM,LOOKUPS!H$12,0)*$FB$6+VLOOKUP($FA764,STREV,LOOKUPS!H$10,0)*$FC$6+VLOOKUP($FA764,LTREV,LOOKUPS!H$9,0)*$FD$6+VLOOKUP($FA764,CFP,LOOKUPS!H$6,0)*$FE$6+VLOOKUP($FA764,EP,LOOKUPS!H$8,0)*$FF$6+VLOOKUP($FA764,BM,LOOKUPS!H$5,0)*$FG$6+VLOOKUP($FA764,DIV,LOOKUPS!H$7,0)*$FH$6++VLOOKUP($FA764,SIZE,LOOKUPS!H$11,0)*$FI$6)</f>
        <v>-0.79449999999999998</v>
      </c>
      <c r="FH764" s="1">
        <f>IF(ISERROR(VLOOKUP($FA764,MOM,LOOKUPS!I$12,0)*$FB$6+VLOOKUP($FA764,STREV,LOOKUPS!I$10,0)*$FC$6+VLOOKUP($FA764,LTREV,LOOKUPS!I$9,0)*$FD$6+VLOOKUP($FA764,CFP,LOOKUPS!I$6,0)*$FE$6+VLOOKUP($FA764,EP,LOOKUPS!I$8,0)*$FF$6+VLOOKUP($FA764,BM,LOOKUPS!I$5,0)*$FG$6+VLOOKUP($FA764,DIV,LOOKUPS!I$7,0)*$FH$6++VLOOKUP($FA764,SIZE,LOOKUPS!I$11,0)*$FI$6),"",VLOOKUP($FA764,MOM,LOOKUPS!I$12,0)*$FB$6+VLOOKUP($FA764,STREV,LOOKUPS!I$10,0)*$FC$6+VLOOKUP($FA764,LTREV,LOOKUPS!I$9,0)*$FD$6+VLOOKUP($FA764,CFP,LOOKUPS!I$6,0)*$FE$6+VLOOKUP($FA764,EP,LOOKUPS!I$8,0)*$FF$6+VLOOKUP($FA764,BM,LOOKUPS!I$5,0)*$FG$6+VLOOKUP($FA764,DIV,LOOKUPS!I$7,0)*$FH$6++VLOOKUP($FA764,SIZE,LOOKUPS!I$11,0)*$FI$6)</f>
        <v>-0.19849999999999993</v>
      </c>
      <c r="FI764" s="1">
        <f>IF(ISERROR(VLOOKUP($FA764,MOM,LOOKUPS!J$12,0)*$FB$6+VLOOKUP($FA764,STREV,LOOKUPS!J$10,0)*$FC$6+VLOOKUP($FA764,LTREV,LOOKUPS!J$9,0)*$FD$6+VLOOKUP($FA764,CFP,LOOKUPS!J$6,0)*$FE$6+VLOOKUP($FA764,EP,LOOKUPS!J$8,0)*$FF$6+VLOOKUP($FA764,BM,LOOKUPS!J$5,0)*$FG$6+VLOOKUP($FA764,DIV,LOOKUPS!J$7,0)*$FH$6++VLOOKUP($FA764,SIZE,LOOKUPS!J$11,0)*$FI$6),"",VLOOKUP($FA764,MOM,LOOKUPS!J$12,0)*$FB$6+VLOOKUP($FA764,STREV,LOOKUPS!J$10,0)*$FC$6+VLOOKUP($FA764,LTREV,LOOKUPS!J$9,0)*$FD$6+VLOOKUP($FA764,CFP,LOOKUPS!J$6,0)*$FE$6+VLOOKUP($FA764,EP,LOOKUPS!J$8,0)*$FF$6+VLOOKUP($FA764,BM,LOOKUPS!J$5,0)*$FG$6+VLOOKUP($FA764,DIV,LOOKUPS!J$7,0)*$FH$6++VLOOKUP($FA764,SIZE,LOOKUPS!J$11,0)*$FI$6)</f>
        <v>-0.40029999999999999</v>
      </c>
      <c r="FJ764" s="1">
        <f>IF(ISERROR(VLOOKUP($FA764,MOM,LOOKUPS!K$12,0)*$FB$6+VLOOKUP($FA764,STREV,LOOKUPS!K$10,0)*$FC$6+VLOOKUP($FA764,LTREV,LOOKUPS!K$9,0)*$FD$6+VLOOKUP($FA764,CFP,LOOKUPS!K$6,0)*$FE$6+VLOOKUP($FA764,EP,LOOKUPS!K$8,0)*$FF$6+VLOOKUP($FA764,BM,LOOKUPS!K$5,0)*$FG$6+VLOOKUP($FA764,DIV,LOOKUPS!K$7,0)*$FH$6++VLOOKUP($FA764,SIZE,LOOKUPS!K$11,0)*$FI$6),"",VLOOKUP($FA764,MOM,LOOKUPS!K$12,0)*$FB$6+VLOOKUP($FA764,STREV,LOOKUPS!K$10,0)*$FC$6+VLOOKUP($FA764,LTREV,LOOKUPS!K$9,0)*$FD$6+VLOOKUP($FA764,CFP,LOOKUPS!K$6,0)*$FE$6+VLOOKUP($FA764,EP,LOOKUPS!K$8,0)*$FF$6+VLOOKUP($FA764,BM,LOOKUPS!K$5,0)*$FG$6+VLOOKUP($FA764,DIV,LOOKUPS!K$7,0)*$FH$6++VLOOKUP($FA764,SIZE,LOOKUPS!K$11,0)*$FI$6)</f>
        <v>-0.72070000000000001</v>
      </c>
      <c r="FK764" s="1">
        <f>IF(ISERROR(VLOOKUP($FA764,MOM,LOOKUPS!L$12,0)*$FB$6+VLOOKUP($FA764,STREV,LOOKUPS!L$10,0)*$FC$6+VLOOKUP($FA764,LTREV,LOOKUPS!L$9,0)*$FD$6+VLOOKUP($FA764,CFP,LOOKUPS!L$6,0)*$FE$6+VLOOKUP($FA764,EP,LOOKUPS!L$8,0)*$FF$6+VLOOKUP($FA764,BM,LOOKUPS!L$5,0)*$FG$6+VLOOKUP($FA764,DIV,LOOKUPS!L$7,0)*$FH$6++VLOOKUP($FA764,SIZE,LOOKUPS!L$11,0)*$FI$6),"",VLOOKUP($FA764,MOM,LOOKUPS!L$12,0)*$FB$6+VLOOKUP($FA764,STREV,LOOKUPS!L$10,0)*$FC$6+VLOOKUP($FA764,LTREV,LOOKUPS!L$9,0)*$FD$6+VLOOKUP($FA764,CFP,LOOKUPS!L$6,0)*$FE$6+VLOOKUP($FA764,EP,LOOKUPS!L$8,0)*$FF$6+VLOOKUP($FA764,BM,LOOKUPS!L$5,0)*$FG$6+VLOOKUP($FA764,DIV,LOOKUPS!L$7,0)*$FH$6++VLOOKUP($FA764,SIZE,LOOKUPS!L$11,0)*$FI$6)</f>
        <v>-1.8549000000000002</v>
      </c>
    </row>
    <row r="765" spans="1:167" x14ac:dyDescent="0.3">
      <c r="A765" s="1">
        <v>198912</v>
      </c>
      <c r="B765" s="1">
        <v>-5.89</v>
      </c>
      <c r="C765" s="1">
        <v>-1.38</v>
      </c>
      <c r="D765" s="1">
        <v>-2.0099999999999998</v>
      </c>
      <c r="E765" s="1">
        <v>-0.94</v>
      </c>
      <c r="F765" s="1">
        <v>-0.17</v>
      </c>
      <c r="G765" s="1">
        <v>-0.01</v>
      </c>
      <c r="H765" s="1">
        <v>0.66</v>
      </c>
      <c r="I765" s="1">
        <v>0.12</v>
      </c>
      <c r="J765" s="1">
        <v>1.44</v>
      </c>
      <c r="K765" s="1">
        <v>-0.41</v>
      </c>
      <c r="M765" s="1">
        <v>198901</v>
      </c>
      <c r="N765" s="1">
        <v>10.44</v>
      </c>
      <c r="O765" s="1">
        <v>5.46</v>
      </c>
      <c r="P765" s="1">
        <v>4.5</v>
      </c>
      <c r="Q765" s="1">
        <v>5.98</v>
      </c>
      <c r="R765" s="1">
        <v>4.55</v>
      </c>
      <c r="S765" s="1">
        <v>5.03</v>
      </c>
      <c r="T765" s="1">
        <v>5.51</v>
      </c>
      <c r="U765" s="1">
        <v>4.5</v>
      </c>
      <c r="V765" s="1">
        <v>5.65</v>
      </c>
      <c r="W765" s="1">
        <v>4.63</v>
      </c>
      <c r="Y765" s="1">
        <v>199312</v>
      </c>
      <c r="Z765" s="1">
        <v>0.21</v>
      </c>
      <c r="AA765" s="1">
        <v>0.91</v>
      </c>
      <c r="AB765" s="1">
        <v>2.16</v>
      </c>
      <c r="AC765" s="1">
        <v>1.51</v>
      </c>
      <c r="AD765" s="1">
        <v>2.12</v>
      </c>
      <c r="AE765" s="1">
        <v>2.75</v>
      </c>
      <c r="AF765" s="1">
        <v>0.7</v>
      </c>
      <c r="AG765" s="1">
        <v>1.96</v>
      </c>
      <c r="AH765" s="1">
        <v>1.95</v>
      </c>
      <c r="AI765" s="1">
        <v>2.5099999999999998</v>
      </c>
      <c r="AK765">
        <v>201406</v>
      </c>
      <c r="AL765">
        <v>5.75</v>
      </c>
      <c r="AM765">
        <v>4.37</v>
      </c>
      <c r="AN765">
        <v>3.65</v>
      </c>
      <c r="AO765">
        <v>3.55</v>
      </c>
      <c r="AP765">
        <v>4.72</v>
      </c>
      <c r="AQ765">
        <v>3.86</v>
      </c>
      <c r="AR765">
        <v>3.8</v>
      </c>
      <c r="AS765">
        <v>3.19</v>
      </c>
      <c r="AT765">
        <v>3.49</v>
      </c>
      <c r="AU765">
        <v>5.46</v>
      </c>
      <c r="AV765">
        <v>4.05</v>
      </c>
      <c r="AW765">
        <v>3.52</v>
      </c>
      <c r="AX765">
        <v>4.22</v>
      </c>
      <c r="AY765">
        <v>3.95</v>
      </c>
      <c r="AZ765">
        <v>3.65</v>
      </c>
      <c r="BA765">
        <v>2.76</v>
      </c>
      <c r="BB765">
        <v>3.68</v>
      </c>
      <c r="BC765">
        <v>3.62</v>
      </c>
      <c r="BD765">
        <v>3.39</v>
      </c>
      <c r="BF765" s="1">
        <v>201406</v>
      </c>
      <c r="BG765" s="1">
        <v>5.9</v>
      </c>
      <c r="BH765" s="1">
        <v>4.58</v>
      </c>
      <c r="BI765" s="1">
        <v>3.48</v>
      </c>
      <c r="BJ765" s="1">
        <v>3.17</v>
      </c>
      <c r="BK765" s="1">
        <v>4.96</v>
      </c>
      <c r="BL765" s="1">
        <v>3.76</v>
      </c>
      <c r="BM765" s="1">
        <v>3.17</v>
      </c>
      <c r="BN765" s="1">
        <v>3.61</v>
      </c>
      <c r="BO765" s="1">
        <v>2.95</v>
      </c>
      <c r="BP765" s="1">
        <v>6.26</v>
      </c>
      <c r="BQ765" s="1">
        <v>3.71</v>
      </c>
      <c r="BR765" s="1">
        <v>3.63</v>
      </c>
      <c r="BS765" s="1">
        <v>3.89</v>
      </c>
      <c r="BT765" s="1">
        <v>3.05</v>
      </c>
      <c r="BU765" s="1">
        <v>3.31</v>
      </c>
      <c r="BV765" s="1">
        <v>3.63</v>
      </c>
      <c r="BW765" s="1">
        <v>3.6</v>
      </c>
      <c r="BX765" s="1">
        <v>3.17</v>
      </c>
      <c r="BY765" s="1">
        <v>2.75</v>
      </c>
      <c r="CA765" s="1">
        <v>198906</v>
      </c>
      <c r="CB765" s="1">
        <v>-4.33</v>
      </c>
      <c r="CC765" s="1">
        <v>-2.85</v>
      </c>
      <c r="CD765" s="1">
        <v>-0.97</v>
      </c>
      <c r="CE765" s="1">
        <v>0.59</v>
      </c>
      <c r="CF765" s="1">
        <v>-3.07</v>
      </c>
      <c r="CG765" s="1">
        <v>-1.75</v>
      </c>
      <c r="CH765" s="1">
        <v>-1.62</v>
      </c>
      <c r="CI765" s="1">
        <v>0.95</v>
      </c>
      <c r="CJ765" s="1">
        <v>0.42</v>
      </c>
      <c r="CK765" s="1">
        <v>-3.47</v>
      </c>
      <c r="CL765" s="1">
        <v>-2.4700000000000002</v>
      </c>
      <c r="CM765" s="1">
        <v>-2.2200000000000002</v>
      </c>
      <c r="CN765" s="1">
        <v>-1.18</v>
      </c>
      <c r="CO765" s="1">
        <v>-1.7</v>
      </c>
      <c r="CP765" s="1">
        <v>-1.52</v>
      </c>
      <c r="CQ765" s="1">
        <v>0.87</v>
      </c>
      <c r="CR765" s="1">
        <v>1.02</v>
      </c>
      <c r="CS765" s="1">
        <v>0.3</v>
      </c>
      <c r="CT765" s="1">
        <v>0.52</v>
      </c>
      <c r="CV765" s="1">
        <v>199006</v>
      </c>
      <c r="CW765" s="1">
        <v>1.22</v>
      </c>
      <c r="CX765" s="1">
        <v>-0.13</v>
      </c>
      <c r="CY765" s="1">
        <v>-0.97</v>
      </c>
      <c r="CZ765" s="1">
        <v>-1.42</v>
      </c>
      <c r="DA765" s="1">
        <v>0.54</v>
      </c>
      <c r="DB765" s="1">
        <v>-0.96</v>
      </c>
      <c r="DC765" s="1">
        <v>-0.63</v>
      </c>
      <c r="DD765" s="1">
        <v>-1.83</v>
      </c>
      <c r="DE765" s="1">
        <v>-1.39</v>
      </c>
      <c r="DF765" s="1">
        <v>0.14000000000000001</v>
      </c>
      <c r="DG765" s="1">
        <v>1.01</v>
      </c>
      <c r="DH765" s="1">
        <v>-1.57</v>
      </c>
      <c r="DI765" s="1">
        <v>-0.24</v>
      </c>
      <c r="DJ765" s="1">
        <v>-0.83</v>
      </c>
      <c r="DK765" s="1">
        <v>-0.41</v>
      </c>
      <c r="DL765" s="1">
        <v>-2.1800000000000002</v>
      </c>
      <c r="DM765" s="1">
        <v>-1.47</v>
      </c>
      <c r="DN765" s="1">
        <v>-1.69</v>
      </c>
      <c r="DO765" s="1">
        <v>-1.02</v>
      </c>
      <c r="DQ765" s="1">
        <v>198906</v>
      </c>
      <c r="DR765" s="1">
        <v>-99.99</v>
      </c>
      <c r="DS765" s="1">
        <v>-1.31</v>
      </c>
      <c r="DT765" s="1">
        <v>-1.37</v>
      </c>
      <c r="DU765" s="1">
        <v>-0.18</v>
      </c>
      <c r="DV765" s="1">
        <v>-1.21</v>
      </c>
      <c r="DW765" s="1">
        <v>-2.1800000000000002</v>
      </c>
      <c r="DX765" s="1">
        <v>-1.06</v>
      </c>
      <c r="DY765" s="1">
        <v>-0.41</v>
      </c>
      <c r="DZ765" s="1">
        <v>-0.3</v>
      </c>
      <c r="EA765" s="1">
        <v>-1.1000000000000001</v>
      </c>
      <c r="EB765" s="1">
        <v>-1.85</v>
      </c>
      <c r="EC765" s="1">
        <v>-2.19</v>
      </c>
      <c r="ED765" s="1">
        <v>-2.17</v>
      </c>
      <c r="EE765" s="1">
        <v>-1.06</v>
      </c>
      <c r="EF765" s="1">
        <v>-1.07</v>
      </c>
      <c r="EG765" s="1">
        <v>-0.8</v>
      </c>
      <c r="EH765" s="1">
        <v>0.04</v>
      </c>
      <c r="EI765" s="1">
        <v>0.1</v>
      </c>
      <c r="EJ765" s="1">
        <v>-0.71</v>
      </c>
      <c r="EL765">
        <v>198906</v>
      </c>
      <c r="EM765">
        <v>-1.35</v>
      </c>
      <c r="EN765">
        <v>-1</v>
      </c>
      <c r="EO765">
        <v>2.27</v>
      </c>
      <c r="EP765">
        <v>0.71</v>
      </c>
      <c r="ER765" s="1">
        <v>198912</v>
      </c>
      <c r="ES765" s="1">
        <v>2.79</v>
      </c>
      <c r="EU765" s="1">
        <v>198901</v>
      </c>
      <c r="EV765" s="1">
        <v>1.1200000000000001</v>
      </c>
      <c r="EX765" s="1">
        <v>199312</v>
      </c>
      <c r="EY765" s="1">
        <v>0.45</v>
      </c>
      <c r="FA765" s="1">
        <v>198912</v>
      </c>
      <c r="FB765" s="1">
        <f>IF(ISERROR(VLOOKUP($FA765,MOM,LOOKUPS!C$12,0)*$FB$6+VLOOKUP($FA765,STREV,LOOKUPS!C$10,0)*$FC$6+VLOOKUP($FA765,LTREV,LOOKUPS!C$9,0)*$FD$6+VLOOKUP($FA765,CFP,LOOKUPS!C$6,0)*$FE$6+VLOOKUP($FA765,EP,LOOKUPS!C$8,0)*$FF$6+VLOOKUP($FA765,BM,LOOKUPS!C$5,0)*$FG$6+VLOOKUP($FA765,DIV,LOOKUPS!C$7,0)*$FH$6++VLOOKUP($FA765,SIZE,LOOKUPS!C$11,0)*$FI$6),"",VLOOKUP($FA765,MOM,LOOKUPS!C$12,0)*$FB$6+VLOOKUP($FA765,STREV,LOOKUPS!C$10,0)*$FC$6+VLOOKUP($FA765,LTREV,LOOKUPS!C$9,0)*$FD$6+VLOOKUP($FA765,CFP,LOOKUPS!C$6,0)*$FE$6+VLOOKUP($FA765,EP,LOOKUPS!C$8,0)*$FF$6+VLOOKUP($FA765,BM,LOOKUPS!C$5,0)*$FG$6+VLOOKUP($FA765,DIV,LOOKUPS!C$7,0)*$FH$6++VLOOKUP($FA765,SIZE,LOOKUPS!C$11,0)*$FI$6)</f>
        <v>-3.1629</v>
      </c>
      <c r="FC765" s="1">
        <f>IF(ISERROR(VLOOKUP($FA765,MOM,LOOKUPS!D$12,0)*$FB$6+VLOOKUP($FA765,STREV,LOOKUPS!D$10,0)*$FC$6+VLOOKUP($FA765,LTREV,LOOKUPS!D$9,0)*$FD$6+VLOOKUP($FA765,CFP,LOOKUPS!D$6,0)*$FE$6+VLOOKUP($FA765,EP,LOOKUPS!D$8,0)*$FF$6+VLOOKUP($FA765,BM,LOOKUPS!D$5,0)*$FG$6+VLOOKUP($FA765,DIV,LOOKUPS!D$7,0)*$FH$6++VLOOKUP($FA765,SIZE,LOOKUPS!D$11,0)*$FI$6),"",VLOOKUP($FA765,MOM,LOOKUPS!D$12,0)*$FB$6+VLOOKUP($FA765,STREV,LOOKUPS!D$10,0)*$FC$6+VLOOKUP($FA765,LTREV,LOOKUPS!D$9,0)*$FD$6+VLOOKUP($FA765,CFP,LOOKUPS!D$6,0)*$FE$6+VLOOKUP($FA765,EP,LOOKUPS!D$8,0)*$FF$6+VLOOKUP($FA765,BM,LOOKUPS!D$5,0)*$FG$6+VLOOKUP($FA765,DIV,LOOKUPS!D$7,0)*$FH$6++VLOOKUP($FA765,SIZE,LOOKUPS!D$11,0)*$FI$6)</f>
        <v>-0.61870000000000003</v>
      </c>
      <c r="FD765" s="1">
        <f>IF(ISERROR(VLOOKUP($FA765,MOM,LOOKUPS!E$12,0)*$FB$6+VLOOKUP($FA765,STREV,LOOKUPS!E$10,0)*$FC$6+VLOOKUP($FA765,LTREV,LOOKUPS!E$9,0)*$FD$6+VLOOKUP($FA765,CFP,LOOKUPS!E$6,0)*$FE$6+VLOOKUP($FA765,EP,LOOKUPS!E$8,0)*$FF$6+VLOOKUP($FA765,BM,LOOKUPS!E$5,0)*$FG$6+VLOOKUP($FA765,DIV,LOOKUPS!E$7,0)*$FH$6++VLOOKUP($FA765,SIZE,LOOKUPS!E$11,0)*$FI$6),"",VLOOKUP($FA765,MOM,LOOKUPS!E$12,0)*$FB$6+VLOOKUP($FA765,STREV,LOOKUPS!E$10,0)*$FC$6+VLOOKUP($FA765,LTREV,LOOKUPS!E$9,0)*$FD$6+VLOOKUP($FA765,CFP,LOOKUPS!E$6,0)*$FE$6+VLOOKUP($FA765,EP,LOOKUPS!E$8,0)*$FF$6+VLOOKUP($FA765,BM,LOOKUPS!E$5,0)*$FG$6+VLOOKUP($FA765,DIV,LOOKUPS!E$7,0)*$FH$6++VLOOKUP($FA765,SIZE,LOOKUPS!E$11,0)*$FI$6)</f>
        <v>-0.6714</v>
      </c>
      <c r="FE765" s="1">
        <f>IF(ISERROR(VLOOKUP($FA765,MOM,LOOKUPS!F$12,0)*$FB$6+VLOOKUP($FA765,STREV,LOOKUPS!F$10,0)*$FC$6+VLOOKUP($FA765,LTREV,LOOKUPS!F$9,0)*$FD$6+VLOOKUP($FA765,CFP,LOOKUPS!F$6,0)*$FE$6+VLOOKUP($FA765,EP,LOOKUPS!F$8,0)*$FF$6+VLOOKUP($FA765,BM,LOOKUPS!F$5,0)*$FG$6+VLOOKUP($FA765,DIV,LOOKUPS!F$7,0)*$FH$6++VLOOKUP($FA765,SIZE,LOOKUPS!F$11,0)*$FI$6),"",VLOOKUP($FA765,MOM,LOOKUPS!F$12,0)*$FB$6+VLOOKUP($FA765,STREV,LOOKUPS!F$10,0)*$FC$6+VLOOKUP($FA765,LTREV,LOOKUPS!F$9,0)*$FD$6+VLOOKUP($FA765,CFP,LOOKUPS!F$6,0)*$FE$6+VLOOKUP($FA765,EP,LOOKUPS!F$8,0)*$FF$6+VLOOKUP($FA765,BM,LOOKUPS!F$5,0)*$FG$6+VLOOKUP($FA765,DIV,LOOKUPS!F$7,0)*$FH$6++VLOOKUP($FA765,SIZE,LOOKUPS!F$11,0)*$FI$6)</f>
        <v>-0.57150000000000001</v>
      </c>
      <c r="FF765" s="1">
        <f>IF(ISERROR(VLOOKUP($FA765,MOM,LOOKUPS!G$12,0)*$FB$6+VLOOKUP($FA765,STREV,LOOKUPS!G$10,0)*$FC$6+VLOOKUP($FA765,LTREV,LOOKUPS!G$9,0)*$FD$6+VLOOKUP($FA765,CFP,LOOKUPS!G$6,0)*$FE$6+VLOOKUP($FA765,EP,LOOKUPS!G$8,0)*$FF$6+VLOOKUP($FA765,BM,LOOKUPS!G$5,0)*$FG$6+VLOOKUP($FA765,DIV,LOOKUPS!G$7,0)*$FH$6++VLOOKUP($FA765,SIZE,LOOKUPS!G$11,0)*$FI$6),"",VLOOKUP($FA765,MOM,LOOKUPS!G$12,0)*$FB$6+VLOOKUP($FA765,STREV,LOOKUPS!G$10,0)*$FC$6+VLOOKUP($FA765,LTREV,LOOKUPS!G$9,0)*$FD$6+VLOOKUP($FA765,CFP,LOOKUPS!G$6,0)*$FE$6+VLOOKUP($FA765,EP,LOOKUPS!G$8,0)*$FF$6+VLOOKUP($FA765,BM,LOOKUPS!G$5,0)*$FG$6+VLOOKUP($FA765,DIV,LOOKUPS!G$7,0)*$FH$6++VLOOKUP($FA765,SIZE,LOOKUPS!G$11,0)*$FI$6)</f>
        <v>-4.1599999999999998E-2</v>
      </c>
      <c r="FG765" s="1">
        <f>IF(ISERROR(VLOOKUP($FA765,MOM,LOOKUPS!H$12,0)*$FB$6+VLOOKUP($FA765,STREV,LOOKUPS!H$10,0)*$FC$6+VLOOKUP($FA765,LTREV,LOOKUPS!H$9,0)*$FD$6+VLOOKUP($FA765,CFP,LOOKUPS!H$6,0)*$FE$6+VLOOKUP($FA765,EP,LOOKUPS!H$8,0)*$FF$6+VLOOKUP($FA765,BM,LOOKUPS!H$5,0)*$FG$6+VLOOKUP($FA765,DIV,LOOKUPS!H$7,0)*$FH$6++VLOOKUP($FA765,SIZE,LOOKUPS!H$11,0)*$FI$6),"",VLOOKUP($FA765,MOM,LOOKUPS!H$12,0)*$FB$6+VLOOKUP($FA765,STREV,LOOKUPS!H$10,0)*$FC$6+VLOOKUP($FA765,LTREV,LOOKUPS!H$9,0)*$FD$6+VLOOKUP($FA765,CFP,LOOKUPS!H$6,0)*$FE$6+VLOOKUP($FA765,EP,LOOKUPS!H$8,0)*$FF$6+VLOOKUP($FA765,BM,LOOKUPS!H$5,0)*$FG$6+VLOOKUP($FA765,DIV,LOOKUPS!H$7,0)*$FH$6++VLOOKUP($FA765,SIZE,LOOKUPS!H$11,0)*$FI$6)</f>
        <v>-0.74840000000000007</v>
      </c>
      <c r="FH765" s="1">
        <f>IF(ISERROR(VLOOKUP($FA765,MOM,LOOKUPS!I$12,0)*$FB$6+VLOOKUP($FA765,STREV,LOOKUPS!I$10,0)*$FC$6+VLOOKUP($FA765,LTREV,LOOKUPS!I$9,0)*$FD$6+VLOOKUP($FA765,CFP,LOOKUPS!I$6,0)*$FE$6+VLOOKUP($FA765,EP,LOOKUPS!I$8,0)*$FF$6+VLOOKUP($FA765,BM,LOOKUPS!I$5,0)*$FG$6+VLOOKUP($FA765,DIV,LOOKUPS!I$7,0)*$FH$6++VLOOKUP($FA765,SIZE,LOOKUPS!I$11,0)*$FI$6),"",VLOOKUP($FA765,MOM,LOOKUPS!I$12,0)*$FB$6+VLOOKUP($FA765,STREV,LOOKUPS!I$10,0)*$FC$6+VLOOKUP($FA765,LTREV,LOOKUPS!I$9,0)*$FD$6+VLOOKUP($FA765,CFP,LOOKUPS!I$6,0)*$FE$6+VLOOKUP($FA765,EP,LOOKUPS!I$8,0)*$FF$6+VLOOKUP($FA765,BM,LOOKUPS!I$5,0)*$FG$6+VLOOKUP($FA765,DIV,LOOKUPS!I$7,0)*$FH$6++VLOOKUP($FA765,SIZE,LOOKUPS!I$11,0)*$FI$6)</f>
        <v>-0.47550000000000003</v>
      </c>
      <c r="FI765" s="1">
        <f>IF(ISERROR(VLOOKUP($FA765,MOM,LOOKUPS!J$12,0)*$FB$6+VLOOKUP($FA765,STREV,LOOKUPS!J$10,0)*$FC$6+VLOOKUP($FA765,LTREV,LOOKUPS!J$9,0)*$FD$6+VLOOKUP($FA765,CFP,LOOKUPS!J$6,0)*$FE$6+VLOOKUP($FA765,EP,LOOKUPS!J$8,0)*$FF$6+VLOOKUP($FA765,BM,LOOKUPS!J$5,0)*$FG$6+VLOOKUP($FA765,DIV,LOOKUPS!J$7,0)*$FH$6++VLOOKUP($FA765,SIZE,LOOKUPS!J$11,0)*$FI$6),"",VLOOKUP($FA765,MOM,LOOKUPS!J$12,0)*$FB$6+VLOOKUP($FA765,STREV,LOOKUPS!J$10,0)*$FC$6+VLOOKUP($FA765,LTREV,LOOKUPS!J$9,0)*$FD$6+VLOOKUP($FA765,CFP,LOOKUPS!J$6,0)*$FE$6+VLOOKUP($FA765,EP,LOOKUPS!J$8,0)*$FF$6+VLOOKUP($FA765,BM,LOOKUPS!J$5,0)*$FG$6+VLOOKUP($FA765,DIV,LOOKUPS!J$7,0)*$FH$6++VLOOKUP($FA765,SIZE,LOOKUPS!J$11,0)*$FI$6)</f>
        <v>-0.62520000000000009</v>
      </c>
      <c r="FJ765" s="1">
        <f>IF(ISERROR(VLOOKUP($FA765,MOM,LOOKUPS!K$12,0)*$FB$6+VLOOKUP($FA765,STREV,LOOKUPS!K$10,0)*$FC$6+VLOOKUP($FA765,LTREV,LOOKUPS!K$9,0)*$FD$6+VLOOKUP($FA765,CFP,LOOKUPS!K$6,0)*$FE$6+VLOOKUP($FA765,EP,LOOKUPS!K$8,0)*$FF$6+VLOOKUP($FA765,BM,LOOKUPS!K$5,0)*$FG$6+VLOOKUP($FA765,DIV,LOOKUPS!K$7,0)*$FH$6++VLOOKUP($FA765,SIZE,LOOKUPS!K$11,0)*$FI$6),"",VLOOKUP($FA765,MOM,LOOKUPS!K$12,0)*$FB$6+VLOOKUP($FA765,STREV,LOOKUPS!K$10,0)*$FC$6+VLOOKUP($FA765,LTREV,LOOKUPS!K$9,0)*$FD$6+VLOOKUP($FA765,CFP,LOOKUPS!K$6,0)*$FE$6+VLOOKUP($FA765,EP,LOOKUPS!K$8,0)*$FF$6+VLOOKUP($FA765,BM,LOOKUPS!K$5,0)*$FG$6+VLOOKUP($FA765,DIV,LOOKUPS!K$7,0)*$FH$6++VLOOKUP($FA765,SIZE,LOOKUPS!K$11,0)*$FI$6)</f>
        <v>-0.56280000000000008</v>
      </c>
      <c r="FK765" s="1">
        <f>IF(ISERROR(VLOOKUP($FA765,MOM,LOOKUPS!L$12,0)*$FB$6+VLOOKUP($FA765,STREV,LOOKUPS!L$10,0)*$FC$6+VLOOKUP($FA765,LTREV,LOOKUPS!L$9,0)*$FD$6+VLOOKUP($FA765,CFP,LOOKUPS!L$6,0)*$FE$6+VLOOKUP($FA765,EP,LOOKUPS!L$8,0)*$FF$6+VLOOKUP($FA765,BM,LOOKUPS!L$5,0)*$FG$6+VLOOKUP($FA765,DIV,LOOKUPS!L$7,0)*$FH$6++VLOOKUP($FA765,SIZE,LOOKUPS!L$11,0)*$FI$6),"",VLOOKUP($FA765,MOM,LOOKUPS!L$12,0)*$FB$6+VLOOKUP($FA765,STREV,LOOKUPS!L$10,0)*$FC$6+VLOOKUP($FA765,LTREV,LOOKUPS!L$9,0)*$FD$6+VLOOKUP($FA765,CFP,LOOKUPS!L$6,0)*$FE$6+VLOOKUP($FA765,EP,LOOKUPS!L$8,0)*$FF$6+VLOOKUP($FA765,BM,LOOKUPS!L$5,0)*$FG$6+VLOOKUP($FA765,DIV,LOOKUPS!L$7,0)*$FH$6++VLOOKUP($FA765,SIZE,LOOKUPS!L$11,0)*$FI$6)</f>
        <v>-1.9443000000000001</v>
      </c>
    </row>
    <row r="766" spans="1:167" x14ac:dyDescent="0.3">
      <c r="A766" s="1">
        <v>199001</v>
      </c>
      <c r="B766" s="1">
        <v>-1.95</v>
      </c>
      <c r="C766" s="1">
        <v>-5.07</v>
      </c>
      <c r="D766" s="1">
        <v>-4.25</v>
      </c>
      <c r="E766" s="1">
        <v>-4.7</v>
      </c>
      <c r="F766" s="1">
        <v>-5.35</v>
      </c>
      <c r="G766" s="1">
        <v>-5.4</v>
      </c>
      <c r="H766" s="1">
        <v>-6.86</v>
      </c>
      <c r="I766" s="1">
        <v>-6.26</v>
      </c>
      <c r="J766" s="1">
        <v>-7.48</v>
      </c>
      <c r="K766" s="1">
        <v>-7.82</v>
      </c>
      <c r="M766" s="1">
        <v>198902</v>
      </c>
      <c r="N766" s="1">
        <v>0.81</v>
      </c>
      <c r="O766" s="1">
        <v>1.2</v>
      </c>
      <c r="P766" s="1">
        <v>1.61</v>
      </c>
      <c r="Q766" s="1">
        <v>0.79</v>
      </c>
      <c r="R766" s="1">
        <v>0.83</v>
      </c>
      <c r="S766" s="1">
        <v>0.82</v>
      </c>
      <c r="T766" s="1">
        <v>0.91</v>
      </c>
      <c r="U766" s="1">
        <v>0.06</v>
      </c>
      <c r="V766" s="1">
        <v>-1.07</v>
      </c>
      <c r="W766" s="1">
        <v>-1.5</v>
      </c>
      <c r="Y766" s="1">
        <v>199401</v>
      </c>
      <c r="Z766" s="1">
        <v>9.44</v>
      </c>
      <c r="AA766" s="1">
        <v>6.98</v>
      </c>
      <c r="AB766" s="1">
        <v>5.77</v>
      </c>
      <c r="AC766" s="1">
        <v>4.24</v>
      </c>
      <c r="AD766" s="1">
        <v>5.07</v>
      </c>
      <c r="AE766" s="1">
        <v>3.14</v>
      </c>
      <c r="AF766" s="1">
        <v>1.97</v>
      </c>
      <c r="AG766" s="1">
        <v>2.7</v>
      </c>
      <c r="AH766" s="1">
        <v>2.52</v>
      </c>
      <c r="AI766" s="1">
        <v>3.1</v>
      </c>
      <c r="AK766">
        <v>201407</v>
      </c>
      <c r="AL766">
        <v>-6.14</v>
      </c>
      <c r="AM766">
        <v>-4.45</v>
      </c>
      <c r="AN766">
        <v>-4.01</v>
      </c>
      <c r="AO766">
        <v>-4.01</v>
      </c>
      <c r="AP766">
        <v>-4.53</v>
      </c>
      <c r="AQ766">
        <v>-4.09</v>
      </c>
      <c r="AR766">
        <v>-4.1500000000000004</v>
      </c>
      <c r="AS766">
        <v>-3.76</v>
      </c>
      <c r="AT766">
        <v>-4.1500000000000004</v>
      </c>
      <c r="AU766">
        <v>-5.12</v>
      </c>
      <c r="AV766">
        <v>-3.95</v>
      </c>
      <c r="AW766">
        <v>-4.21</v>
      </c>
      <c r="AX766">
        <v>-3.97</v>
      </c>
      <c r="AY766">
        <v>-4.78</v>
      </c>
      <c r="AZ766">
        <v>-3.53</v>
      </c>
      <c r="BA766">
        <v>-3.77</v>
      </c>
      <c r="BB766">
        <v>-3.74</v>
      </c>
      <c r="BC766">
        <v>-3.92</v>
      </c>
      <c r="BD766">
        <v>-4.3099999999999996</v>
      </c>
      <c r="BF766" s="1">
        <v>201407</v>
      </c>
      <c r="BG766" s="1">
        <v>-6.01</v>
      </c>
      <c r="BH766" s="1">
        <v>-4.83</v>
      </c>
      <c r="BI766" s="1">
        <v>-3.8</v>
      </c>
      <c r="BJ766" s="1">
        <v>-3.55</v>
      </c>
      <c r="BK766" s="1">
        <v>-4.8099999999999996</v>
      </c>
      <c r="BL766" s="1">
        <v>-4.0599999999999996</v>
      </c>
      <c r="BM766" s="1">
        <v>-4.0599999999999996</v>
      </c>
      <c r="BN766" s="1">
        <v>-4</v>
      </c>
      <c r="BO766" s="1">
        <v>-3.34</v>
      </c>
      <c r="BP766" s="1">
        <v>-5.0999999999999996</v>
      </c>
      <c r="BQ766" s="1">
        <v>-4.51</v>
      </c>
      <c r="BR766" s="1">
        <v>-4.88</v>
      </c>
      <c r="BS766" s="1">
        <v>-3.06</v>
      </c>
      <c r="BT766" s="1">
        <v>-4.62</v>
      </c>
      <c r="BU766" s="1">
        <v>-3.44</v>
      </c>
      <c r="BV766" s="1">
        <v>-4.03</v>
      </c>
      <c r="BW766" s="1">
        <v>-3.98</v>
      </c>
      <c r="BX766" s="1">
        <v>-3.18</v>
      </c>
      <c r="BY766" s="1">
        <v>-3.52</v>
      </c>
      <c r="CA766" s="1">
        <v>198907</v>
      </c>
      <c r="CB766" s="1">
        <v>1</v>
      </c>
      <c r="CC766" s="1">
        <v>3.53</v>
      </c>
      <c r="CD766" s="1">
        <v>3.76</v>
      </c>
      <c r="CE766" s="1">
        <v>1.99</v>
      </c>
      <c r="CF766" s="1">
        <v>2.95</v>
      </c>
      <c r="CG766" s="1">
        <v>5.0199999999999996</v>
      </c>
      <c r="CH766" s="1">
        <v>3.35</v>
      </c>
      <c r="CI766" s="1">
        <v>3.41</v>
      </c>
      <c r="CJ766" s="1">
        <v>1.48</v>
      </c>
      <c r="CK766" s="1">
        <v>2.69</v>
      </c>
      <c r="CL766" s="1">
        <v>3.45</v>
      </c>
      <c r="CM766" s="1">
        <v>5.12</v>
      </c>
      <c r="CN766" s="1">
        <v>4.9000000000000004</v>
      </c>
      <c r="CO766" s="1">
        <v>3.36</v>
      </c>
      <c r="CP766" s="1">
        <v>3.34</v>
      </c>
      <c r="CQ766" s="1">
        <v>3.39</v>
      </c>
      <c r="CR766" s="1">
        <v>3.42</v>
      </c>
      <c r="CS766" s="1">
        <v>1.43</v>
      </c>
      <c r="CT766" s="1">
        <v>1.52</v>
      </c>
      <c r="CV766" s="1">
        <v>199007</v>
      </c>
      <c r="CW766" s="1">
        <v>-3.38</v>
      </c>
      <c r="CX766" s="1">
        <v>-3.04</v>
      </c>
      <c r="CY766" s="1">
        <v>-2.91</v>
      </c>
      <c r="CZ766" s="1">
        <v>-3.94</v>
      </c>
      <c r="DA766" s="1">
        <v>-3.19</v>
      </c>
      <c r="DB766" s="1">
        <v>-2.9</v>
      </c>
      <c r="DC766" s="1">
        <v>-3.05</v>
      </c>
      <c r="DD766" s="1">
        <v>-2.92</v>
      </c>
      <c r="DE766" s="1">
        <v>-4.37</v>
      </c>
      <c r="DF766" s="1">
        <v>-4.1399999999999997</v>
      </c>
      <c r="DG766" s="1">
        <v>-2.2799999999999998</v>
      </c>
      <c r="DH766" s="1">
        <v>-2.72</v>
      </c>
      <c r="DI766" s="1">
        <v>-3.11</v>
      </c>
      <c r="DJ766" s="1">
        <v>-2.92</v>
      </c>
      <c r="DK766" s="1">
        <v>-3.15</v>
      </c>
      <c r="DL766" s="1">
        <v>-2.48</v>
      </c>
      <c r="DM766" s="1">
        <v>-3.31</v>
      </c>
      <c r="DN766" s="1">
        <v>-3.66</v>
      </c>
      <c r="DO766" s="1">
        <v>-5.01</v>
      </c>
      <c r="DQ766" s="1">
        <v>198907</v>
      </c>
      <c r="DR766" s="1">
        <v>-99.99</v>
      </c>
      <c r="DS766" s="1">
        <v>2.1</v>
      </c>
      <c r="DT766" s="1">
        <v>4.88</v>
      </c>
      <c r="DU766" s="1">
        <v>8.36</v>
      </c>
      <c r="DV766" s="1">
        <v>1.8</v>
      </c>
      <c r="DW766" s="1">
        <v>4.5</v>
      </c>
      <c r="DX766" s="1">
        <v>4.7699999999999996</v>
      </c>
      <c r="DY766" s="1">
        <v>7.15</v>
      </c>
      <c r="DZ766" s="1">
        <v>8.66</v>
      </c>
      <c r="EA766" s="1">
        <v>1.58</v>
      </c>
      <c r="EB766" s="1">
        <v>3.04</v>
      </c>
      <c r="EC766" s="1">
        <v>4.76</v>
      </c>
      <c r="ED766" s="1">
        <v>4.1399999999999997</v>
      </c>
      <c r="EE766" s="1">
        <v>4.8099999999999996</v>
      </c>
      <c r="EF766" s="1">
        <v>4.72</v>
      </c>
      <c r="EG766" s="1">
        <v>6.57</v>
      </c>
      <c r="EH766" s="1">
        <v>7.82</v>
      </c>
      <c r="EI766" s="1">
        <v>7.89</v>
      </c>
      <c r="EJ766" s="1">
        <v>9.44</v>
      </c>
      <c r="EL766">
        <v>198907</v>
      </c>
      <c r="EM766">
        <v>7.2</v>
      </c>
      <c r="EN766">
        <v>-4.03</v>
      </c>
      <c r="EO766">
        <v>-2.79</v>
      </c>
      <c r="EP766">
        <v>0.7</v>
      </c>
      <c r="ER766" s="1">
        <v>199001</v>
      </c>
      <c r="ES766" s="1">
        <v>-3.28</v>
      </c>
      <c r="EU766" s="1">
        <v>198902</v>
      </c>
      <c r="EV766" s="1">
        <v>1.0900000000000001</v>
      </c>
      <c r="EX766" s="1">
        <v>199401</v>
      </c>
      <c r="EY766" s="1">
        <v>3.73</v>
      </c>
      <c r="FA766" s="1">
        <v>199001</v>
      </c>
      <c r="FB766" s="1">
        <f>IF(ISERROR(VLOOKUP($FA766,MOM,LOOKUPS!C$12,0)*$FB$6+VLOOKUP($FA766,STREV,LOOKUPS!C$10,0)*$FC$6+VLOOKUP($FA766,LTREV,LOOKUPS!C$9,0)*$FD$6+VLOOKUP($FA766,CFP,LOOKUPS!C$6,0)*$FE$6+VLOOKUP($FA766,EP,LOOKUPS!C$8,0)*$FF$6+VLOOKUP($FA766,BM,LOOKUPS!C$5,0)*$FG$6+VLOOKUP($FA766,DIV,LOOKUPS!C$7,0)*$FH$6++VLOOKUP($FA766,SIZE,LOOKUPS!C$11,0)*$FI$6),"",VLOOKUP($FA766,MOM,LOOKUPS!C$12,0)*$FB$6+VLOOKUP($FA766,STREV,LOOKUPS!C$10,0)*$FC$6+VLOOKUP($FA766,LTREV,LOOKUPS!C$9,0)*$FD$6+VLOOKUP($FA766,CFP,LOOKUPS!C$6,0)*$FE$6+VLOOKUP($FA766,EP,LOOKUPS!C$8,0)*$FF$6+VLOOKUP($FA766,BM,LOOKUPS!C$5,0)*$FG$6+VLOOKUP($FA766,DIV,LOOKUPS!C$7,0)*$FH$6++VLOOKUP($FA766,SIZE,LOOKUPS!C$11,0)*$FI$6)</f>
        <v>-5.1104000000000003</v>
      </c>
      <c r="FC766" s="1">
        <f>IF(ISERROR(VLOOKUP($FA766,MOM,LOOKUPS!D$12,0)*$FB$6+VLOOKUP($FA766,STREV,LOOKUPS!D$10,0)*$FC$6+VLOOKUP($FA766,LTREV,LOOKUPS!D$9,0)*$FD$6+VLOOKUP($FA766,CFP,LOOKUPS!D$6,0)*$FE$6+VLOOKUP($FA766,EP,LOOKUPS!D$8,0)*$FF$6+VLOOKUP($FA766,BM,LOOKUPS!D$5,0)*$FG$6+VLOOKUP($FA766,DIV,LOOKUPS!D$7,0)*$FH$6++VLOOKUP($FA766,SIZE,LOOKUPS!D$11,0)*$FI$6),"",VLOOKUP($FA766,MOM,LOOKUPS!D$12,0)*$FB$6+VLOOKUP($FA766,STREV,LOOKUPS!D$10,0)*$FC$6+VLOOKUP($FA766,LTREV,LOOKUPS!D$9,0)*$FD$6+VLOOKUP($FA766,CFP,LOOKUPS!D$6,0)*$FE$6+VLOOKUP($FA766,EP,LOOKUPS!D$8,0)*$FF$6+VLOOKUP($FA766,BM,LOOKUPS!D$5,0)*$FG$6+VLOOKUP($FA766,DIV,LOOKUPS!D$7,0)*$FH$6++VLOOKUP($FA766,SIZE,LOOKUPS!D$11,0)*$FI$6)</f>
        <v>-6.2859000000000007</v>
      </c>
      <c r="FD766" s="1">
        <f>IF(ISERROR(VLOOKUP($FA766,MOM,LOOKUPS!E$12,0)*$FB$6+VLOOKUP($FA766,STREV,LOOKUPS!E$10,0)*$FC$6+VLOOKUP($FA766,LTREV,LOOKUPS!E$9,0)*$FD$6+VLOOKUP($FA766,CFP,LOOKUPS!E$6,0)*$FE$6+VLOOKUP($FA766,EP,LOOKUPS!E$8,0)*$FF$6+VLOOKUP($FA766,BM,LOOKUPS!E$5,0)*$FG$6+VLOOKUP($FA766,DIV,LOOKUPS!E$7,0)*$FH$6++VLOOKUP($FA766,SIZE,LOOKUPS!E$11,0)*$FI$6),"",VLOOKUP($FA766,MOM,LOOKUPS!E$12,0)*$FB$6+VLOOKUP($FA766,STREV,LOOKUPS!E$10,0)*$FC$6+VLOOKUP($FA766,LTREV,LOOKUPS!E$9,0)*$FD$6+VLOOKUP($FA766,CFP,LOOKUPS!E$6,0)*$FE$6+VLOOKUP($FA766,EP,LOOKUPS!E$8,0)*$FF$6+VLOOKUP($FA766,BM,LOOKUPS!E$5,0)*$FG$6+VLOOKUP($FA766,DIV,LOOKUPS!E$7,0)*$FH$6++VLOOKUP($FA766,SIZE,LOOKUPS!E$11,0)*$FI$6)</f>
        <v>-5.9110999999999994</v>
      </c>
      <c r="FE766" s="1">
        <f>IF(ISERROR(VLOOKUP($FA766,MOM,LOOKUPS!F$12,0)*$FB$6+VLOOKUP($FA766,STREV,LOOKUPS!F$10,0)*$FC$6+VLOOKUP($FA766,LTREV,LOOKUPS!F$9,0)*$FD$6+VLOOKUP($FA766,CFP,LOOKUPS!F$6,0)*$FE$6+VLOOKUP($FA766,EP,LOOKUPS!F$8,0)*$FF$6+VLOOKUP($FA766,BM,LOOKUPS!F$5,0)*$FG$6+VLOOKUP($FA766,DIV,LOOKUPS!F$7,0)*$FH$6++VLOOKUP($FA766,SIZE,LOOKUPS!F$11,0)*$FI$6),"",VLOOKUP($FA766,MOM,LOOKUPS!F$12,0)*$FB$6+VLOOKUP($FA766,STREV,LOOKUPS!F$10,0)*$FC$6+VLOOKUP($FA766,LTREV,LOOKUPS!F$9,0)*$FD$6+VLOOKUP($FA766,CFP,LOOKUPS!F$6,0)*$FE$6+VLOOKUP($FA766,EP,LOOKUPS!F$8,0)*$FF$6+VLOOKUP($FA766,BM,LOOKUPS!F$5,0)*$FG$6+VLOOKUP($FA766,DIV,LOOKUPS!F$7,0)*$FH$6++VLOOKUP($FA766,SIZE,LOOKUPS!F$11,0)*$FI$6)</f>
        <v>-5.5318000000000005</v>
      </c>
      <c r="FF766" s="1">
        <f>IF(ISERROR(VLOOKUP($FA766,MOM,LOOKUPS!G$12,0)*$FB$6+VLOOKUP($FA766,STREV,LOOKUPS!G$10,0)*$FC$6+VLOOKUP($FA766,LTREV,LOOKUPS!G$9,0)*$FD$6+VLOOKUP($FA766,CFP,LOOKUPS!G$6,0)*$FE$6+VLOOKUP($FA766,EP,LOOKUPS!G$8,0)*$FF$6+VLOOKUP($FA766,BM,LOOKUPS!G$5,0)*$FG$6+VLOOKUP($FA766,DIV,LOOKUPS!G$7,0)*$FH$6++VLOOKUP($FA766,SIZE,LOOKUPS!G$11,0)*$FI$6),"",VLOOKUP($FA766,MOM,LOOKUPS!G$12,0)*$FB$6+VLOOKUP($FA766,STREV,LOOKUPS!G$10,0)*$FC$6+VLOOKUP($FA766,LTREV,LOOKUPS!G$9,0)*$FD$6+VLOOKUP($FA766,CFP,LOOKUPS!G$6,0)*$FE$6+VLOOKUP($FA766,EP,LOOKUPS!G$8,0)*$FF$6+VLOOKUP($FA766,BM,LOOKUPS!G$5,0)*$FG$6+VLOOKUP($FA766,DIV,LOOKUPS!G$7,0)*$FH$6++VLOOKUP($FA766,SIZE,LOOKUPS!G$11,0)*$FI$6)</f>
        <v>-5.9943000000000008</v>
      </c>
      <c r="FG766" s="1">
        <f>IF(ISERROR(VLOOKUP($FA766,MOM,LOOKUPS!H$12,0)*$FB$6+VLOOKUP($FA766,STREV,LOOKUPS!H$10,0)*$FC$6+VLOOKUP($FA766,LTREV,LOOKUPS!H$9,0)*$FD$6+VLOOKUP($FA766,CFP,LOOKUPS!H$6,0)*$FE$6+VLOOKUP($FA766,EP,LOOKUPS!H$8,0)*$FF$6+VLOOKUP($FA766,BM,LOOKUPS!H$5,0)*$FG$6+VLOOKUP($FA766,DIV,LOOKUPS!H$7,0)*$FH$6++VLOOKUP($FA766,SIZE,LOOKUPS!H$11,0)*$FI$6),"",VLOOKUP($FA766,MOM,LOOKUPS!H$12,0)*$FB$6+VLOOKUP($FA766,STREV,LOOKUPS!H$10,0)*$FC$6+VLOOKUP($FA766,LTREV,LOOKUPS!H$9,0)*$FD$6+VLOOKUP($FA766,CFP,LOOKUPS!H$6,0)*$FE$6+VLOOKUP($FA766,EP,LOOKUPS!H$8,0)*$FF$6+VLOOKUP($FA766,BM,LOOKUPS!H$5,0)*$FG$6+VLOOKUP($FA766,DIV,LOOKUPS!H$7,0)*$FH$6++VLOOKUP($FA766,SIZE,LOOKUPS!H$11,0)*$FI$6)</f>
        <v>-4.7553000000000001</v>
      </c>
      <c r="FH766" s="1">
        <f>IF(ISERROR(VLOOKUP($FA766,MOM,LOOKUPS!I$12,0)*$FB$6+VLOOKUP($FA766,STREV,LOOKUPS!I$10,0)*$FC$6+VLOOKUP($FA766,LTREV,LOOKUPS!I$9,0)*$FD$6+VLOOKUP($FA766,CFP,LOOKUPS!I$6,0)*$FE$6+VLOOKUP($FA766,EP,LOOKUPS!I$8,0)*$FF$6+VLOOKUP($FA766,BM,LOOKUPS!I$5,0)*$FG$6+VLOOKUP($FA766,DIV,LOOKUPS!I$7,0)*$FH$6++VLOOKUP($FA766,SIZE,LOOKUPS!I$11,0)*$FI$6),"",VLOOKUP($FA766,MOM,LOOKUPS!I$12,0)*$FB$6+VLOOKUP($FA766,STREV,LOOKUPS!I$10,0)*$FC$6+VLOOKUP($FA766,LTREV,LOOKUPS!I$9,0)*$FD$6+VLOOKUP($FA766,CFP,LOOKUPS!I$6,0)*$FE$6+VLOOKUP($FA766,EP,LOOKUPS!I$8,0)*$FF$6+VLOOKUP($FA766,BM,LOOKUPS!I$5,0)*$FG$6+VLOOKUP($FA766,DIV,LOOKUPS!I$7,0)*$FH$6++VLOOKUP($FA766,SIZE,LOOKUPS!I$11,0)*$FI$6)</f>
        <v>-6.3693000000000008</v>
      </c>
      <c r="FI766" s="1">
        <f>IF(ISERROR(VLOOKUP($FA766,MOM,LOOKUPS!J$12,0)*$FB$6+VLOOKUP($FA766,STREV,LOOKUPS!J$10,0)*$FC$6+VLOOKUP($FA766,LTREV,LOOKUPS!J$9,0)*$FD$6+VLOOKUP($FA766,CFP,LOOKUPS!J$6,0)*$FE$6+VLOOKUP($FA766,EP,LOOKUPS!J$8,0)*$FF$6+VLOOKUP($FA766,BM,LOOKUPS!J$5,0)*$FG$6+VLOOKUP($FA766,DIV,LOOKUPS!J$7,0)*$FH$6++VLOOKUP($FA766,SIZE,LOOKUPS!J$11,0)*$FI$6),"",VLOOKUP($FA766,MOM,LOOKUPS!J$12,0)*$FB$6+VLOOKUP($FA766,STREV,LOOKUPS!J$10,0)*$FC$6+VLOOKUP($FA766,LTREV,LOOKUPS!J$9,0)*$FD$6+VLOOKUP($FA766,CFP,LOOKUPS!J$6,0)*$FE$6+VLOOKUP($FA766,EP,LOOKUPS!J$8,0)*$FF$6+VLOOKUP($FA766,BM,LOOKUPS!J$5,0)*$FG$6+VLOOKUP($FA766,DIV,LOOKUPS!J$7,0)*$FH$6++VLOOKUP($FA766,SIZE,LOOKUPS!J$11,0)*$FI$6)</f>
        <v>-6.0345000000000004</v>
      </c>
      <c r="FJ766" s="1">
        <f>IF(ISERROR(VLOOKUP($FA766,MOM,LOOKUPS!K$12,0)*$FB$6+VLOOKUP($FA766,STREV,LOOKUPS!K$10,0)*$FC$6+VLOOKUP($FA766,LTREV,LOOKUPS!K$9,0)*$FD$6+VLOOKUP($FA766,CFP,LOOKUPS!K$6,0)*$FE$6+VLOOKUP($FA766,EP,LOOKUPS!K$8,0)*$FF$6+VLOOKUP($FA766,BM,LOOKUPS!K$5,0)*$FG$6+VLOOKUP($FA766,DIV,LOOKUPS!K$7,0)*$FH$6++VLOOKUP($FA766,SIZE,LOOKUPS!K$11,0)*$FI$6),"",VLOOKUP($FA766,MOM,LOOKUPS!K$12,0)*$FB$6+VLOOKUP($FA766,STREV,LOOKUPS!K$10,0)*$FC$6+VLOOKUP($FA766,LTREV,LOOKUPS!K$9,0)*$FD$6+VLOOKUP($FA766,CFP,LOOKUPS!K$6,0)*$FE$6+VLOOKUP($FA766,EP,LOOKUPS!K$8,0)*$FF$6+VLOOKUP($FA766,BM,LOOKUPS!K$5,0)*$FG$6+VLOOKUP($FA766,DIV,LOOKUPS!K$7,0)*$FH$6++VLOOKUP($FA766,SIZE,LOOKUPS!K$11,0)*$FI$6)</f>
        <v>-5.9181000000000008</v>
      </c>
      <c r="FK766" s="1">
        <f>IF(ISERROR(VLOOKUP($FA766,MOM,LOOKUPS!L$12,0)*$FB$6+VLOOKUP($FA766,STREV,LOOKUPS!L$10,0)*$FC$6+VLOOKUP($FA766,LTREV,LOOKUPS!L$9,0)*$FD$6+VLOOKUP($FA766,CFP,LOOKUPS!L$6,0)*$FE$6+VLOOKUP($FA766,EP,LOOKUPS!L$8,0)*$FF$6+VLOOKUP($FA766,BM,LOOKUPS!L$5,0)*$FG$6+VLOOKUP($FA766,DIV,LOOKUPS!L$7,0)*$FH$6++VLOOKUP($FA766,SIZE,LOOKUPS!L$11,0)*$FI$6),"",VLOOKUP($FA766,MOM,LOOKUPS!L$12,0)*$FB$6+VLOOKUP($FA766,STREV,LOOKUPS!L$10,0)*$FC$6+VLOOKUP($FA766,LTREV,LOOKUPS!L$9,0)*$FD$6+VLOOKUP($FA766,CFP,LOOKUPS!L$6,0)*$FE$6+VLOOKUP($FA766,EP,LOOKUPS!L$8,0)*$FF$6+VLOOKUP($FA766,BM,LOOKUPS!L$5,0)*$FG$6+VLOOKUP($FA766,DIV,LOOKUPS!L$7,0)*$FH$6++VLOOKUP($FA766,SIZE,LOOKUPS!L$11,0)*$FI$6)</f>
        <v>-4.1203000000000003</v>
      </c>
    </row>
    <row r="767" spans="1:167" x14ac:dyDescent="0.3">
      <c r="A767" s="1">
        <v>199002</v>
      </c>
      <c r="B767" s="1">
        <v>2.79</v>
      </c>
      <c r="C767" s="1">
        <v>1.57</v>
      </c>
      <c r="D767" s="1">
        <v>0.47</v>
      </c>
      <c r="E767" s="1">
        <v>0.74</v>
      </c>
      <c r="F767" s="1">
        <v>1.25</v>
      </c>
      <c r="G767" s="1">
        <v>2.0299999999999998</v>
      </c>
      <c r="H767" s="1">
        <v>1.78</v>
      </c>
      <c r="I767" s="1">
        <v>1.77</v>
      </c>
      <c r="J767" s="1">
        <v>2.0099999999999998</v>
      </c>
      <c r="K767" s="1">
        <v>3.43</v>
      </c>
      <c r="M767" s="1">
        <v>198903</v>
      </c>
      <c r="N767" s="1">
        <v>1.58</v>
      </c>
      <c r="O767" s="1">
        <v>1.48</v>
      </c>
      <c r="P767" s="1">
        <v>1.69</v>
      </c>
      <c r="Q767" s="1">
        <v>1.89</v>
      </c>
      <c r="R767" s="1">
        <v>1.72</v>
      </c>
      <c r="S767" s="1">
        <v>0.53</v>
      </c>
      <c r="T767" s="1">
        <v>2.29</v>
      </c>
      <c r="U767" s="1">
        <v>1.96</v>
      </c>
      <c r="V767" s="1">
        <v>2.1</v>
      </c>
      <c r="W767" s="1">
        <v>2.33</v>
      </c>
      <c r="Y767" s="1">
        <v>199402</v>
      </c>
      <c r="Z767" s="1">
        <v>1.86</v>
      </c>
      <c r="AA767" s="1">
        <v>0.11</v>
      </c>
      <c r="AB767" s="1">
        <v>0.49</v>
      </c>
      <c r="AC767" s="1">
        <v>-1.48</v>
      </c>
      <c r="AD767" s="1">
        <v>-0.28000000000000003</v>
      </c>
      <c r="AE767" s="1">
        <v>-1.1499999999999999</v>
      </c>
      <c r="AF767" s="1">
        <v>-1.33</v>
      </c>
      <c r="AG767" s="1">
        <v>-1.65</v>
      </c>
      <c r="AH767" s="1">
        <v>-1.23</v>
      </c>
      <c r="AI767" s="1">
        <v>-0.89</v>
      </c>
      <c r="AK767">
        <v>201408</v>
      </c>
      <c r="AL767">
        <v>3.4</v>
      </c>
      <c r="AM767">
        <v>4.38</v>
      </c>
      <c r="AN767">
        <v>4.54</v>
      </c>
      <c r="AO767">
        <v>3.74</v>
      </c>
      <c r="AP767">
        <v>4.72</v>
      </c>
      <c r="AQ767">
        <v>3.91</v>
      </c>
      <c r="AR767">
        <v>4.51</v>
      </c>
      <c r="AS767">
        <v>4.25</v>
      </c>
      <c r="AT767">
        <v>3.76</v>
      </c>
      <c r="AU767">
        <v>5.37</v>
      </c>
      <c r="AV767">
        <v>4.08</v>
      </c>
      <c r="AW767">
        <v>3.46</v>
      </c>
      <c r="AX767">
        <v>4.38</v>
      </c>
      <c r="AY767">
        <v>4.9000000000000004</v>
      </c>
      <c r="AZ767">
        <v>4.13</v>
      </c>
      <c r="BA767">
        <v>4.76</v>
      </c>
      <c r="BB767">
        <v>3.71</v>
      </c>
      <c r="BC767">
        <v>4.12</v>
      </c>
      <c r="BD767">
        <v>3.49</v>
      </c>
      <c r="BF767" s="1">
        <v>201408</v>
      </c>
      <c r="BG767" s="1">
        <v>3.64</v>
      </c>
      <c r="BH767" s="1">
        <v>4.54</v>
      </c>
      <c r="BI767" s="1">
        <v>4.1900000000000004</v>
      </c>
      <c r="BJ767" s="1">
        <v>3.94</v>
      </c>
      <c r="BK767" s="1">
        <v>4.59</v>
      </c>
      <c r="BL767" s="1">
        <v>4.72</v>
      </c>
      <c r="BM767" s="1">
        <v>3.84</v>
      </c>
      <c r="BN767" s="1">
        <v>4</v>
      </c>
      <c r="BO767" s="1">
        <v>3.92</v>
      </c>
      <c r="BP767" s="1">
        <v>4.01</v>
      </c>
      <c r="BQ767" s="1">
        <v>5.17</v>
      </c>
      <c r="BR767" s="1">
        <v>4.43</v>
      </c>
      <c r="BS767" s="1">
        <v>5.0599999999999996</v>
      </c>
      <c r="BT767" s="1">
        <v>3.6</v>
      </c>
      <c r="BU767" s="1">
        <v>4.09</v>
      </c>
      <c r="BV767" s="1">
        <v>4.03</v>
      </c>
      <c r="BW767" s="1">
        <v>3.97</v>
      </c>
      <c r="BX767" s="1">
        <v>4.6900000000000004</v>
      </c>
      <c r="BY767" s="1">
        <v>3.15</v>
      </c>
      <c r="CA767" s="1">
        <v>198908</v>
      </c>
      <c r="CB767" s="1">
        <v>-0.19</v>
      </c>
      <c r="CC767" s="1">
        <v>1.41</v>
      </c>
      <c r="CD767" s="1">
        <v>2.42</v>
      </c>
      <c r="CE767" s="1">
        <v>1.58</v>
      </c>
      <c r="CF767" s="1">
        <v>1.83</v>
      </c>
      <c r="CG767" s="1">
        <v>1.25</v>
      </c>
      <c r="CH767" s="1">
        <v>2.2999999999999998</v>
      </c>
      <c r="CI767" s="1">
        <v>2.13</v>
      </c>
      <c r="CJ767" s="1">
        <v>1.56</v>
      </c>
      <c r="CK767" s="1">
        <v>1.46</v>
      </c>
      <c r="CL767" s="1">
        <v>2.54</v>
      </c>
      <c r="CM767" s="1">
        <v>0.28000000000000003</v>
      </c>
      <c r="CN767" s="1">
        <v>2.48</v>
      </c>
      <c r="CO767" s="1">
        <v>2.58</v>
      </c>
      <c r="CP767" s="1">
        <v>2.04</v>
      </c>
      <c r="CQ767" s="1">
        <v>2.64</v>
      </c>
      <c r="CR767" s="1">
        <v>1.65</v>
      </c>
      <c r="CS767" s="1">
        <v>0.68</v>
      </c>
      <c r="CT767" s="1">
        <v>2.17</v>
      </c>
      <c r="CV767" s="1">
        <v>199008</v>
      </c>
      <c r="CW767" s="1">
        <v>-12.49</v>
      </c>
      <c r="CX767" s="1">
        <v>-11.36</v>
      </c>
      <c r="CY767" s="1">
        <v>-10.4</v>
      </c>
      <c r="CZ767" s="1">
        <v>-8.08</v>
      </c>
      <c r="DA767" s="1">
        <v>-11.89</v>
      </c>
      <c r="DB767" s="1">
        <v>-11.1</v>
      </c>
      <c r="DC767" s="1">
        <v>-10.06</v>
      </c>
      <c r="DD767" s="1">
        <v>-9.0500000000000007</v>
      </c>
      <c r="DE767" s="1">
        <v>-7.77</v>
      </c>
      <c r="DF767" s="1">
        <v>-12.34</v>
      </c>
      <c r="DG767" s="1">
        <v>-11.45</v>
      </c>
      <c r="DH767" s="1">
        <v>-10.26</v>
      </c>
      <c r="DI767" s="1">
        <v>-12.1</v>
      </c>
      <c r="DJ767" s="1">
        <v>-9.89</v>
      </c>
      <c r="DK767" s="1">
        <v>-10.19</v>
      </c>
      <c r="DL767" s="1">
        <v>-9.6300000000000008</v>
      </c>
      <c r="DM767" s="1">
        <v>-8.5399999999999991</v>
      </c>
      <c r="DN767" s="1">
        <v>-6.95</v>
      </c>
      <c r="DO767" s="1">
        <v>-8.51</v>
      </c>
      <c r="DQ767" s="1">
        <v>198908</v>
      </c>
      <c r="DR767" s="1">
        <v>-99.99</v>
      </c>
      <c r="DS767" s="1">
        <v>1.69</v>
      </c>
      <c r="DT767" s="1">
        <v>3.4</v>
      </c>
      <c r="DU767" s="1">
        <v>2.66</v>
      </c>
      <c r="DV767" s="1">
        <v>1.49</v>
      </c>
      <c r="DW767" s="1">
        <v>3.4</v>
      </c>
      <c r="DX767" s="1">
        <v>3.22</v>
      </c>
      <c r="DY767" s="1">
        <v>3.66</v>
      </c>
      <c r="DZ767" s="1">
        <v>2.39</v>
      </c>
      <c r="EA767" s="1">
        <v>1.43</v>
      </c>
      <c r="EB767" s="1">
        <v>1.8</v>
      </c>
      <c r="EC767" s="1">
        <v>3.51</v>
      </c>
      <c r="ED767" s="1">
        <v>3.25</v>
      </c>
      <c r="EE767" s="1">
        <v>3.02</v>
      </c>
      <c r="EF767" s="1">
        <v>3.48</v>
      </c>
      <c r="EG767" s="1">
        <v>4.12</v>
      </c>
      <c r="EH767" s="1">
        <v>3.13</v>
      </c>
      <c r="EI767" s="1">
        <v>3.44</v>
      </c>
      <c r="EJ767" s="1">
        <v>1.32</v>
      </c>
      <c r="EL767">
        <v>198908</v>
      </c>
      <c r="EM767">
        <v>1.44</v>
      </c>
      <c r="EN767">
        <v>0.51</v>
      </c>
      <c r="EO767">
        <v>0.63</v>
      </c>
      <c r="EP767">
        <v>0.74</v>
      </c>
      <c r="ER767" s="1">
        <v>199002</v>
      </c>
      <c r="ES767" s="1">
        <v>-0.53</v>
      </c>
      <c r="EU767" s="1">
        <v>198903</v>
      </c>
      <c r="EV767" s="1">
        <v>-0.91</v>
      </c>
      <c r="EX767" s="1">
        <v>199402</v>
      </c>
      <c r="EY767" s="1">
        <v>-0.18</v>
      </c>
      <c r="FA767" s="1">
        <v>199002</v>
      </c>
      <c r="FB767" s="1">
        <f>IF(ISERROR(VLOOKUP($FA767,MOM,LOOKUPS!C$12,0)*$FB$6+VLOOKUP($FA767,STREV,LOOKUPS!C$10,0)*$FC$6+VLOOKUP($FA767,LTREV,LOOKUPS!C$9,0)*$FD$6+VLOOKUP($FA767,CFP,LOOKUPS!C$6,0)*$FE$6+VLOOKUP($FA767,EP,LOOKUPS!C$8,0)*$FF$6+VLOOKUP($FA767,BM,LOOKUPS!C$5,0)*$FG$6+VLOOKUP($FA767,DIV,LOOKUPS!C$7,0)*$FH$6++VLOOKUP($FA767,SIZE,LOOKUPS!C$11,0)*$FI$6),"",VLOOKUP($FA767,MOM,LOOKUPS!C$12,0)*$FB$6+VLOOKUP($FA767,STREV,LOOKUPS!C$10,0)*$FC$6+VLOOKUP($FA767,LTREV,LOOKUPS!C$9,0)*$FD$6+VLOOKUP($FA767,CFP,LOOKUPS!C$6,0)*$FE$6+VLOOKUP($FA767,EP,LOOKUPS!C$8,0)*$FF$6+VLOOKUP($FA767,BM,LOOKUPS!C$5,0)*$FG$6+VLOOKUP($FA767,DIV,LOOKUPS!C$7,0)*$FH$6++VLOOKUP($FA767,SIZE,LOOKUPS!C$11,0)*$FI$6)</f>
        <v>1.8791000000000002</v>
      </c>
      <c r="FC767" s="1">
        <f>IF(ISERROR(VLOOKUP($FA767,MOM,LOOKUPS!D$12,0)*$FB$6+VLOOKUP($FA767,STREV,LOOKUPS!D$10,0)*$FC$6+VLOOKUP($FA767,LTREV,LOOKUPS!D$9,0)*$FD$6+VLOOKUP($FA767,CFP,LOOKUPS!D$6,0)*$FE$6+VLOOKUP($FA767,EP,LOOKUPS!D$8,0)*$FF$6+VLOOKUP($FA767,BM,LOOKUPS!D$5,0)*$FG$6+VLOOKUP($FA767,DIV,LOOKUPS!D$7,0)*$FH$6++VLOOKUP($FA767,SIZE,LOOKUPS!D$11,0)*$FI$6),"",VLOOKUP($FA767,MOM,LOOKUPS!D$12,0)*$FB$6+VLOOKUP($FA767,STREV,LOOKUPS!D$10,0)*$FC$6+VLOOKUP($FA767,LTREV,LOOKUPS!D$9,0)*$FD$6+VLOOKUP($FA767,CFP,LOOKUPS!D$6,0)*$FE$6+VLOOKUP($FA767,EP,LOOKUPS!D$8,0)*$FF$6+VLOOKUP($FA767,BM,LOOKUPS!D$5,0)*$FG$6+VLOOKUP($FA767,DIV,LOOKUPS!D$7,0)*$FH$6++VLOOKUP($FA767,SIZE,LOOKUPS!D$11,0)*$FI$6)</f>
        <v>1.5458000000000001</v>
      </c>
      <c r="FD767" s="1">
        <f>IF(ISERROR(VLOOKUP($FA767,MOM,LOOKUPS!E$12,0)*$FB$6+VLOOKUP($FA767,STREV,LOOKUPS!E$10,0)*$FC$6+VLOOKUP($FA767,LTREV,LOOKUPS!E$9,0)*$FD$6+VLOOKUP($FA767,CFP,LOOKUPS!E$6,0)*$FE$6+VLOOKUP($FA767,EP,LOOKUPS!E$8,0)*$FF$6+VLOOKUP($FA767,BM,LOOKUPS!E$5,0)*$FG$6+VLOOKUP($FA767,DIV,LOOKUPS!E$7,0)*$FH$6++VLOOKUP($FA767,SIZE,LOOKUPS!E$11,0)*$FI$6),"",VLOOKUP($FA767,MOM,LOOKUPS!E$12,0)*$FB$6+VLOOKUP($FA767,STREV,LOOKUPS!E$10,0)*$FC$6+VLOOKUP($FA767,LTREV,LOOKUPS!E$9,0)*$FD$6+VLOOKUP($FA767,CFP,LOOKUPS!E$6,0)*$FE$6+VLOOKUP($FA767,EP,LOOKUPS!E$8,0)*$FF$6+VLOOKUP($FA767,BM,LOOKUPS!E$5,0)*$FG$6+VLOOKUP($FA767,DIV,LOOKUPS!E$7,0)*$FH$6++VLOOKUP($FA767,SIZE,LOOKUPS!E$11,0)*$FI$6)</f>
        <v>1.0169000000000001</v>
      </c>
      <c r="FE767" s="1">
        <f>IF(ISERROR(VLOOKUP($FA767,MOM,LOOKUPS!F$12,0)*$FB$6+VLOOKUP($FA767,STREV,LOOKUPS!F$10,0)*$FC$6+VLOOKUP($FA767,LTREV,LOOKUPS!F$9,0)*$FD$6+VLOOKUP($FA767,CFP,LOOKUPS!F$6,0)*$FE$6+VLOOKUP($FA767,EP,LOOKUPS!F$8,0)*$FF$6+VLOOKUP($FA767,BM,LOOKUPS!F$5,0)*$FG$6+VLOOKUP($FA767,DIV,LOOKUPS!F$7,0)*$FH$6++VLOOKUP($FA767,SIZE,LOOKUPS!F$11,0)*$FI$6),"",VLOOKUP($FA767,MOM,LOOKUPS!F$12,0)*$FB$6+VLOOKUP($FA767,STREV,LOOKUPS!F$10,0)*$FC$6+VLOOKUP($FA767,LTREV,LOOKUPS!F$9,0)*$FD$6+VLOOKUP($FA767,CFP,LOOKUPS!F$6,0)*$FE$6+VLOOKUP($FA767,EP,LOOKUPS!F$8,0)*$FF$6+VLOOKUP($FA767,BM,LOOKUPS!F$5,0)*$FG$6+VLOOKUP($FA767,DIV,LOOKUPS!F$7,0)*$FH$6++VLOOKUP($FA767,SIZE,LOOKUPS!F$11,0)*$FI$6)</f>
        <v>1.1924000000000001</v>
      </c>
      <c r="FF767" s="1">
        <f>IF(ISERROR(VLOOKUP($FA767,MOM,LOOKUPS!G$12,0)*$FB$6+VLOOKUP($FA767,STREV,LOOKUPS!G$10,0)*$FC$6+VLOOKUP($FA767,LTREV,LOOKUPS!G$9,0)*$FD$6+VLOOKUP($FA767,CFP,LOOKUPS!G$6,0)*$FE$6+VLOOKUP($FA767,EP,LOOKUPS!G$8,0)*$FF$6+VLOOKUP($FA767,BM,LOOKUPS!G$5,0)*$FG$6+VLOOKUP($FA767,DIV,LOOKUPS!G$7,0)*$FH$6++VLOOKUP($FA767,SIZE,LOOKUPS!G$11,0)*$FI$6),"",VLOOKUP($FA767,MOM,LOOKUPS!G$12,0)*$FB$6+VLOOKUP($FA767,STREV,LOOKUPS!G$10,0)*$FC$6+VLOOKUP($FA767,LTREV,LOOKUPS!G$9,0)*$FD$6+VLOOKUP($FA767,CFP,LOOKUPS!G$6,0)*$FE$6+VLOOKUP($FA767,EP,LOOKUPS!G$8,0)*$FF$6+VLOOKUP($FA767,BM,LOOKUPS!G$5,0)*$FG$6+VLOOKUP($FA767,DIV,LOOKUPS!G$7,0)*$FH$6++VLOOKUP($FA767,SIZE,LOOKUPS!G$11,0)*$FI$6)</f>
        <v>1.3173000000000001</v>
      </c>
      <c r="FG767" s="1">
        <f>IF(ISERROR(VLOOKUP($FA767,MOM,LOOKUPS!H$12,0)*$FB$6+VLOOKUP($FA767,STREV,LOOKUPS!H$10,0)*$FC$6+VLOOKUP($FA767,LTREV,LOOKUPS!H$9,0)*$FD$6+VLOOKUP($FA767,CFP,LOOKUPS!H$6,0)*$FE$6+VLOOKUP($FA767,EP,LOOKUPS!H$8,0)*$FF$6+VLOOKUP($FA767,BM,LOOKUPS!H$5,0)*$FG$6+VLOOKUP($FA767,DIV,LOOKUPS!H$7,0)*$FH$6++VLOOKUP($FA767,SIZE,LOOKUPS!H$11,0)*$FI$6),"",VLOOKUP($FA767,MOM,LOOKUPS!H$12,0)*$FB$6+VLOOKUP($FA767,STREV,LOOKUPS!H$10,0)*$FC$6+VLOOKUP($FA767,LTREV,LOOKUPS!H$9,0)*$FD$6+VLOOKUP($FA767,CFP,LOOKUPS!H$6,0)*$FE$6+VLOOKUP($FA767,EP,LOOKUPS!H$8,0)*$FF$6+VLOOKUP($FA767,BM,LOOKUPS!H$5,0)*$FG$6+VLOOKUP($FA767,DIV,LOOKUPS!H$7,0)*$FH$6++VLOOKUP($FA767,SIZE,LOOKUPS!H$11,0)*$FI$6)</f>
        <v>2.4056000000000002</v>
      </c>
      <c r="FH767" s="1">
        <f>IF(ISERROR(VLOOKUP($FA767,MOM,LOOKUPS!I$12,0)*$FB$6+VLOOKUP($FA767,STREV,LOOKUPS!I$10,0)*$FC$6+VLOOKUP($FA767,LTREV,LOOKUPS!I$9,0)*$FD$6+VLOOKUP($FA767,CFP,LOOKUPS!I$6,0)*$FE$6+VLOOKUP($FA767,EP,LOOKUPS!I$8,0)*$FF$6+VLOOKUP($FA767,BM,LOOKUPS!I$5,0)*$FG$6+VLOOKUP($FA767,DIV,LOOKUPS!I$7,0)*$FH$6++VLOOKUP($FA767,SIZE,LOOKUPS!I$11,0)*$FI$6),"",VLOOKUP($FA767,MOM,LOOKUPS!I$12,0)*$FB$6+VLOOKUP($FA767,STREV,LOOKUPS!I$10,0)*$FC$6+VLOOKUP($FA767,LTREV,LOOKUPS!I$9,0)*$FD$6+VLOOKUP($FA767,CFP,LOOKUPS!I$6,0)*$FE$6+VLOOKUP($FA767,EP,LOOKUPS!I$8,0)*$FF$6+VLOOKUP($FA767,BM,LOOKUPS!I$5,0)*$FG$6+VLOOKUP($FA767,DIV,LOOKUPS!I$7,0)*$FH$6++VLOOKUP($FA767,SIZE,LOOKUPS!I$11,0)*$FI$6)</f>
        <v>1.7180000000000002</v>
      </c>
      <c r="FI767" s="1">
        <f>IF(ISERROR(VLOOKUP($FA767,MOM,LOOKUPS!J$12,0)*$FB$6+VLOOKUP($FA767,STREV,LOOKUPS!J$10,0)*$FC$6+VLOOKUP($FA767,LTREV,LOOKUPS!J$9,0)*$FD$6+VLOOKUP($FA767,CFP,LOOKUPS!J$6,0)*$FE$6+VLOOKUP($FA767,EP,LOOKUPS!J$8,0)*$FF$6+VLOOKUP($FA767,BM,LOOKUPS!J$5,0)*$FG$6+VLOOKUP($FA767,DIV,LOOKUPS!J$7,0)*$FH$6++VLOOKUP($FA767,SIZE,LOOKUPS!J$11,0)*$FI$6),"",VLOOKUP($FA767,MOM,LOOKUPS!J$12,0)*$FB$6+VLOOKUP($FA767,STREV,LOOKUPS!J$10,0)*$FC$6+VLOOKUP($FA767,LTREV,LOOKUPS!J$9,0)*$FD$6+VLOOKUP($FA767,CFP,LOOKUPS!J$6,0)*$FE$6+VLOOKUP($FA767,EP,LOOKUPS!J$8,0)*$FF$6+VLOOKUP($FA767,BM,LOOKUPS!J$5,0)*$FG$6+VLOOKUP($FA767,DIV,LOOKUPS!J$7,0)*$FH$6++VLOOKUP($FA767,SIZE,LOOKUPS!J$11,0)*$FI$6)</f>
        <v>2.2389000000000001</v>
      </c>
      <c r="FJ767" s="1">
        <f>IF(ISERROR(VLOOKUP($FA767,MOM,LOOKUPS!K$12,0)*$FB$6+VLOOKUP($FA767,STREV,LOOKUPS!K$10,0)*$FC$6+VLOOKUP($FA767,LTREV,LOOKUPS!K$9,0)*$FD$6+VLOOKUP($FA767,CFP,LOOKUPS!K$6,0)*$FE$6+VLOOKUP($FA767,EP,LOOKUPS!K$8,0)*$FF$6+VLOOKUP($FA767,BM,LOOKUPS!K$5,0)*$FG$6+VLOOKUP($FA767,DIV,LOOKUPS!K$7,0)*$FH$6++VLOOKUP($FA767,SIZE,LOOKUPS!K$11,0)*$FI$6),"",VLOOKUP($FA767,MOM,LOOKUPS!K$12,0)*$FB$6+VLOOKUP($FA767,STREV,LOOKUPS!K$10,0)*$FC$6+VLOOKUP($FA767,LTREV,LOOKUPS!K$9,0)*$FD$6+VLOOKUP($FA767,CFP,LOOKUPS!K$6,0)*$FE$6+VLOOKUP($FA767,EP,LOOKUPS!K$8,0)*$FF$6+VLOOKUP($FA767,BM,LOOKUPS!K$5,0)*$FG$6+VLOOKUP($FA767,DIV,LOOKUPS!K$7,0)*$FH$6++VLOOKUP($FA767,SIZE,LOOKUPS!K$11,0)*$FI$6)</f>
        <v>2.7765000000000004</v>
      </c>
      <c r="FK767" s="1">
        <f>IF(ISERROR(VLOOKUP($FA767,MOM,LOOKUPS!L$12,0)*$FB$6+VLOOKUP($FA767,STREV,LOOKUPS!L$10,0)*$FC$6+VLOOKUP($FA767,LTREV,LOOKUPS!L$9,0)*$FD$6+VLOOKUP($FA767,CFP,LOOKUPS!L$6,0)*$FE$6+VLOOKUP($FA767,EP,LOOKUPS!L$8,0)*$FF$6+VLOOKUP($FA767,BM,LOOKUPS!L$5,0)*$FG$6+VLOOKUP($FA767,DIV,LOOKUPS!L$7,0)*$FH$6++VLOOKUP($FA767,SIZE,LOOKUPS!L$11,0)*$FI$6),"",VLOOKUP($FA767,MOM,LOOKUPS!L$12,0)*$FB$6+VLOOKUP($FA767,STREV,LOOKUPS!L$10,0)*$FC$6+VLOOKUP($FA767,LTREV,LOOKUPS!L$9,0)*$FD$6+VLOOKUP($FA767,CFP,LOOKUPS!L$6,0)*$FE$6+VLOOKUP($FA767,EP,LOOKUPS!L$8,0)*$FF$6+VLOOKUP($FA767,BM,LOOKUPS!L$5,0)*$FG$6+VLOOKUP($FA767,DIV,LOOKUPS!L$7,0)*$FH$6++VLOOKUP($FA767,SIZE,LOOKUPS!L$11,0)*$FI$6)</f>
        <v>3.7421999999999995</v>
      </c>
    </row>
    <row r="768" spans="1:167" x14ac:dyDescent="0.3">
      <c r="A768" s="1">
        <v>199003</v>
      </c>
      <c r="B768" s="1">
        <v>2.23</v>
      </c>
      <c r="C768" s="1">
        <v>1.45</v>
      </c>
      <c r="D768" s="1">
        <v>2.48</v>
      </c>
      <c r="E768" s="1">
        <v>1.88</v>
      </c>
      <c r="F768" s="1">
        <v>0.94</v>
      </c>
      <c r="G768" s="1">
        <v>2.69</v>
      </c>
      <c r="H768" s="1">
        <v>2.85</v>
      </c>
      <c r="I768" s="1">
        <v>3.07</v>
      </c>
      <c r="J768" s="1">
        <v>2.66</v>
      </c>
      <c r="K768" s="1">
        <v>4.41</v>
      </c>
      <c r="M768" s="1">
        <v>198904</v>
      </c>
      <c r="N768" s="1">
        <v>3.45</v>
      </c>
      <c r="O768" s="1">
        <v>2.11</v>
      </c>
      <c r="P768" s="1">
        <v>3.07</v>
      </c>
      <c r="Q768" s="1">
        <v>2.88</v>
      </c>
      <c r="R768" s="1">
        <v>2.87</v>
      </c>
      <c r="S768" s="1">
        <v>4.07</v>
      </c>
      <c r="T768" s="1">
        <v>3.2</v>
      </c>
      <c r="U768" s="1">
        <v>3.47</v>
      </c>
      <c r="V768" s="1">
        <v>4.5</v>
      </c>
      <c r="W768" s="1">
        <v>2.94</v>
      </c>
      <c r="Y768" s="1">
        <v>199403</v>
      </c>
      <c r="Z768" s="1">
        <v>-2.73</v>
      </c>
      <c r="AA768" s="1">
        <v>-3.4</v>
      </c>
      <c r="AB768" s="1">
        <v>-3.1</v>
      </c>
      <c r="AC768" s="1">
        <v>-3.52</v>
      </c>
      <c r="AD768" s="1">
        <v>-4.41</v>
      </c>
      <c r="AE768" s="1">
        <v>-3.36</v>
      </c>
      <c r="AF768" s="1">
        <v>-2.79</v>
      </c>
      <c r="AG768" s="1">
        <v>-4.08</v>
      </c>
      <c r="AH768" s="1">
        <v>-4.6900000000000004</v>
      </c>
      <c r="AI768" s="1">
        <v>-6.66</v>
      </c>
      <c r="AK768">
        <v>201409</v>
      </c>
      <c r="AL768">
        <v>-7.29</v>
      </c>
      <c r="AM768">
        <v>-3.73</v>
      </c>
      <c r="AN768">
        <v>-3.68</v>
      </c>
      <c r="AO768">
        <v>-5</v>
      </c>
      <c r="AP768">
        <v>-4.0599999999999996</v>
      </c>
      <c r="AQ768">
        <v>-2.74</v>
      </c>
      <c r="AR768">
        <v>-3.91</v>
      </c>
      <c r="AS768">
        <v>-4.0599999999999996</v>
      </c>
      <c r="AT768">
        <v>-5.62</v>
      </c>
      <c r="AU768">
        <v>-4.07</v>
      </c>
      <c r="AV768">
        <v>-4.0599999999999996</v>
      </c>
      <c r="AW768">
        <v>-2.79</v>
      </c>
      <c r="AX768">
        <v>-2.68</v>
      </c>
      <c r="AY768">
        <v>-4.26</v>
      </c>
      <c r="AZ768">
        <v>-3.56</v>
      </c>
      <c r="BA768">
        <v>-4.3499999999999996</v>
      </c>
      <c r="BB768">
        <v>-3.76</v>
      </c>
      <c r="BC768">
        <v>-5.0599999999999996</v>
      </c>
      <c r="BD768">
        <v>-6.03</v>
      </c>
      <c r="BF768" s="1">
        <v>201409</v>
      </c>
      <c r="BG768" s="1">
        <v>-6.66</v>
      </c>
      <c r="BH768" s="1">
        <v>-4.26</v>
      </c>
      <c r="BI768" s="1">
        <v>-3.82</v>
      </c>
      <c r="BJ768" s="1">
        <v>-4.0999999999999996</v>
      </c>
      <c r="BK768" s="1">
        <v>-4.74</v>
      </c>
      <c r="BL768" s="1">
        <v>-3.06</v>
      </c>
      <c r="BM768" s="1">
        <v>-3.92</v>
      </c>
      <c r="BN768" s="1">
        <v>-3.84</v>
      </c>
      <c r="BO768" s="1">
        <v>-4.5199999999999996</v>
      </c>
      <c r="BP768" s="1">
        <v>-4.3099999999999996</v>
      </c>
      <c r="BQ768" s="1">
        <v>-5.16</v>
      </c>
      <c r="BR768" s="1">
        <v>-3.16</v>
      </c>
      <c r="BS768" s="1">
        <v>-2.93</v>
      </c>
      <c r="BT768" s="1">
        <v>-3.92</v>
      </c>
      <c r="BU768" s="1">
        <v>-3.93</v>
      </c>
      <c r="BV768" s="1">
        <v>-4.4800000000000004</v>
      </c>
      <c r="BW768" s="1">
        <v>-3.23</v>
      </c>
      <c r="BX768" s="1">
        <v>-3.51</v>
      </c>
      <c r="BY768" s="1">
        <v>-5.56</v>
      </c>
      <c r="CA768" s="1">
        <v>198909</v>
      </c>
      <c r="CB768" s="1">
        <v>0.49</v>
      </c>
      <c r="CC768" s="1">
        <v>0.78</v>
      </c>
      <c r="CD768" s="1">
        <v>-0.47</v>
      </c>
      <c r="CE768" s="1">
        <v>0.47</v>
      </c>
      <c r="CF768" s="1">
        <v>1.1499999999999999</v>
      </c>
      <c r="CG768" s="1">
        <v>-0.52</v>
      </c>
      <c r="CH768" s="1">
        <v>-0.48</v>
      </c>
      <c r="CI768" s="1">
        <v>0.79</v>
      </c>
      <c r="CJ768" s="1">
        <v>0.11</v>
      </c>
      <c r="CK768" s="1">
        <v>1.34</v>
      </c>
      <c r="CL768" s="1">
        <v>0.77</v>
      </c>
      <c r="CM768" s="1">
        <v>-0.19</v>
      </c>
      <c r="CN768" s="1">
        <v>-0.93</v>
      </c>
      <c r="CO768" s="1">
        <v>-0.09</v>
      </c>
      <c r="CP768" s="1">
        <v>-0.83</v>
      </c>
      <c r="CQ768" s="1">
        <v>0.06</v>
      </c>
      <c r="CR768" s="1">
        <v>1.49</v>
      </c>
      <c r="CS768" s="1">
        <v>-0.05</v>
      </c>
      <c r="CT768" s="1">
        <v>0.21</v>
      </c>
      <c r="CV768" s="1">
        <v>199009</v>
      </c>
      <c r="CW768" s="1">
        <v>-8.64</v>
      </c>
      <c r="CX768" s="1">
        <v>-7.67</v>
      </c>
      <c r="CY768" s="1">
        <v>-7.33</v>
      </c>
      <c r="CZ768" s="1">
        <v>-7.5</v>
      </c>
      <c r="DA768" s="1">
        <v>-7.86</v>
      </c>
      <c r="DB768" s="1">
        <v>-7.64</v>
      </c>
      <c r="DC768" s="1">
        <v>-7.06</v>
      </c>
      <c r="DD768" s="1">
        <v>-6.52</v>
      </c>
      <c r="DE768" s="1">
        <v>-8.59</v>
      </c>
      <c r="DF768" s="1">
        <v>-8.1300000000000008</v>
      </c>
      <c r="DG768" s="1">
        <v>-7.6</v>
      </c>
      <c r="DH768" s="1">
        <v>-7.27</v>
      </c>
      <c r="DI768" s="1">
        <v>-8.07</v>
      </c>
      <c r="DJ768" s="1">
        <v>-7.5</v>
      </c>
      <c r="DK768" s="1">
        <v>-6.7</v>
      </c>
      <c r="DL768" s="1">
        <v>-7.22</v>
      </c>
      <c r="DM768" s="1">
        <v>-5.89</v>
      </c>
      <c r="DN768" s="1">
        <v>-7.05</v>
      </c>
      <c r="DO768" s="1">
        <v>-9.98</v>
      </c>
      <c r="DQ768" s="1">
        <v>198909</v>
      </c>
      <c r="DR768" s="1">
        <v>-99.99</v>
      </c>
      <c r="DS768" s="1">
        <v>0.49</v>
      </c>
      <c r="DT768" s="1">
        <v>-0.09</v>
      </c>
      <c r="DU768" s="1">
        <v>-0.65</v>
      </c>
      <c r="DV768" s="1">
        <v>0.54</v>
      </c>
      <c r="DW768" s="1">
        <v>0.32</v>
      </c>
      <c r="DX768" s="1">
        <v>-0.27</v>
      </c>
      <c r="DY768" s="1">
        <v>-1.42</v>
      </c>
      <c r="DZ768" s="1">
        <v>-0.06</v>
      </c>
      <c r="EA768" s="1">
        <v>0.56999999999999995</v>
      </c>
      <c r="EB768" s="1">
        <v>0.37</v>
      </c>
      <c r="EC768" s="1">
        <v>0.03</v>
      </c>
      <c r="ED768" s="1">
        <v>0.72</v>
      </c>
      <c r="EE768" s="1">
        <v>7.0000000000000007E-2</v>
      </c>
      <c r="EF768" s="1">
        <v>-0.69</v>
      </c>
      <c r="EG768" s="1">
        <v>-1.1599999999999999</v>
      </c>
      <c r="EH768" s="1">
        <v>-1.71</v>
      </c>
      <c r="EI768" s="1">
        <v>-0.38</v>
      </c>
      <c r="EJ768" s="1">
        <v>0.27</v>
      </c>
      <c r="EL768">
        <v>198909</v>
      </c>
      <c r="EM768">
        <v>-0.76</v>
      </c>
      <c r="EN768">
        <v>0.25</v>
      </c>
      <c r="EO768">
        <v>-1.25</v>
      </c>
      <c r="EP768">
        <v>0.65</v>
      </c>
      <c r="ER768" s="1">
        <v>199003</v>
      </c>
      <c r="ES768" s="1">
        <v>1.64</v>
      </c>
      <c r="EU768" s="1">
        <v>198904</v>
      </c>
      <c r="EV768" s="1">
        <v>-0.68</v>
      </c>
      <c r="EX768" s="1">
        <v>199403</v>
      </c>
      <c r="EY768" s="1">
        <v>0.56000000000000005</v>
      </c>
      <c r="FA768" s="1">
        <v>199003</v>
      </c>
      <c r="FB768" s="1">
        <f>IF(ISERROR(VLOOKUP($FA768,MOM,LOOKUPS!C$12,0)*$FB$6+VLOOKUP($FA768,STREV,LOOKUPS!C$10,0)*$FC$6+VLOOKUP($FA768,LTREV,LOOKUPS!C$9,0)*$FD$6+VLOOKUP($FA768,CFP,LOOKUPS!C$6,0)*$FE$6+VLOOKUP($FA768,EP,LOOKUPS!C$8,0)*$FF$6+VLOOKUP($FA768,BM,LOOKUPS!C$5,0)*$FG$6+VLOOKUP($FA768,DIV,LOOKUPS!C$7,0)*$FH$6++VLOOKUP($FA768,SIZE,LOOKUPS!C$11,0)*$FI$6),"",VLOOKUP($FA768,MOM,LOOKUPS!C$12,0)*$FB$6+VLOOKUP($FA768,STREV,LOOKUPS!C$10,0)*$FC$6+VLOOKUP($FA768,LTREV,LOOKUPS!C$9,0)*$FD$6+VLOOKUP($FA768,CFP,LOOKUPS!C$6,0)*$FE$6+VLOOKUP($FA768,EP,LOOKUPS!C$8,0)*$FF$6+VLOOKUP($FA768,BM,LOOKUPS!C$5,0)*$FG$6+VLOOKUP($FA768,DIV,LOOKUPS!C$7,0)*$FH$6++VLOOKUP($FA768,SIZE,LOOKUPS!C$11,0)*$FI$6)</f>
        <v>3.0311000000000003</v>
      </c>
      <c r="FC768" s="1">
        <f>IF(ISERROR(VLOOKUP($FA768,MOM,LOOKUPS!D$12,0)*$FB$6+VLOOKUP($FA768,STREV,LOOKUPS!D$10,0)*$FC$6+VLOOKUP($FA768,LTREV,LOOKUPS!D$9,0)*$FD$6+VLOOKUP($FA768,CFP,LOOKUPS!D$6,0)*$FE$6+VLOOKUP($FA768,EP,LOOKUPS!D$8,0)*$FF$6+VLOOKUP($FA768,BM,LOOKUPS!D$5,0)*$FG$6+VLOOKUP($FA768,DIV,LOOKUPS!D$7,0)*$FH$6++VLOOKUP($FA768,SIZE,LOOKUPS!D$11,0)*$FI$6),"",VLOOKUP($FA768,MOM,LOOKUPS!D$12,0)*$FB$6+VLOOKUP($FA768,STREV,LOOKUPS!D$10,0)*$FC$6+VLOOKUP($FA768,LTREV,LOOKUPS!D$9,0)*$FD$6+VLOOKUP($FA768,CFP,LOOKUPS!D$6,0)*$FE$6+VLOOKUP($FA768,EP,LOOKUPS!D$8,0)*$FF$6+VLOOKUP($FA768,BM,LOOKUPS!D$5,0)*$FG$6+VLOOKUP($FA768,DIV,LOOKUPS!D$7,0)*$FH$6++VLOOKUP($FA768,SIZE,LOOKUPS!D$11,0)*$FI$6)</f>
        <v>2.5337999999999998</v>
      </c>
      <c r="FD768" s="1">
        <f>IF(ISERROR(VLOOKUP($FA768,MOM,LOOKUPS!E$12,0)*$FB$6+VLOOKUP($FA768,STREV,LOOKUPS!E$10,0)*$FC$6+VLOOKUP($FA768,LTREV,LOOKUPS!E$9,0)*$FD$6+VLOOKUP($FA768,CFP,LOOKUPS!E$6,0)*$FE$6+VLOOKUP($FA768,EP,LOOKUPS!E$8,0)*$FF$6+VLOOKUP($FA768,BM,LOOKUPS!E$5,0)*$FG$6+VLOOKUP($FA768,DIV,LOOKUPS!E$7,0)*$FH$6++VLOOKUP($FA768,SIZE,LOOKUPS!E$11,0)*$FI$6),"",VLOOKUP($FA768,MOM,LOOKUPS!E$12,0)*$FB$6+VLOOKUP($FA768,STREV,LOOKUPS!E$10,0)*$FC$6+VLOOKUP($FA768,LTREV,LOOKUPS!E$9,0)*$FD$6+VLOOKUP($FA768,CFP,LOOKUPS!E$6,0)*$FE$6+VLOOKUP($FA768,EP,LOOKUPS!E$8,0)*$FF$6+VLOOKUP($FA768,BM,LOOKUPS!E$5,0)*$FG$6+VLOOKUP($FA768,DIV,LOOKUPS!E$7,0)*$FH$6++VLOOKUP($FA768,SIZE,LOOKUPS!E$11,0)*$FI$6)</f>
        <v>2.8521000000000001</v>
      </c>
      <c r="FE768" s="1">
        <f>IF(ISERROR(VLOOKUP($FA768,MOM,LOOKUPS!F$12,0)*$FB$6+VLOOKUP($FA768,STREV,LOOKUPS!F$10,0)*$FC$6+VLOOKUP($FA768,LTREV,LOOKUPS!F$9,0)*$FD$6+VLOOKUP($FA768,CFP,LOOKUPS!F$6,0)*$FE$6+VLOOKUP($FA768,EP,LOOKUPS!F$8,0)*$FF$6+VLOOKUP($FA768,BM,LOOKUPS!F$5,0)*$FG$6+VLOOKUP($FA768,DIV,LOOKUPS!F$7,0)*$FH$6++VLOOKUP($FA768,SIZE,LOOKUPS!F$11,0)*$FI$6),"",VLOOKUP($FA768,MOM,LOOKUPS!F$12,0)*$FB$6+VLOOKUP($FA768,STREV,LOOKUPS!F$10,0)*$FC$6+VLOOKUP($FA768,LTREV,LOOKUPS!F$9,0)*$FD$6+VLOOKUP($FA768,CFP,LOOKUPS!F$6,0)*$FE$6+VLOOKUP($FA768,EP,LOOKUPS!F$8,0)*$FF$6+VLOOKUP($FA768,BM,LOOKUPS!F$5,0)*$FG$6+VLOOKUP($FA768,DIV,LOOKUPS!F$7,0)*$FH$6++VLOOKUP($FA768,SIZE,LOOKUPS!F$11,0)*$FI$6)</f>
        <v>2.3006000000000002</v>
      </c>
      <c r="FF768" s="1">
        <f>IF(ISERROR(VLOOKUP($FA768,MOM,LOOKUPS!G$12,0)*$FB$6+VLOOKUP($FA768,STREV,LOOKUPS!G$10,0)*$FC$6+VLOOKUP($FA768,LTREV,LOOKUPS!G$9,0)*$FD$6+VLOOKUP($FA768,CFP,LOOKUPS!G$6,0)*$FE$6+VLOOKUP($FA768,EP,LOOKUPS!G$8,0)*$FF$6+VLOOKUP($FA768,BM,LOOKUPS!G$5,0)*$FG$6+VLOOKUP($FA768,DIV,LOOKUPS!G$7,0)*$FH$6++VLOOKUP($FA768,SIZE,LOOKUPS!G$11,0)*$FI$6),"",VLOOKUP($FA768,MOM,LOOKUPS!G$12,0)*$FB$6+VLOOKUP($FA768,STREV,LOOKUPS!G$10,0)*$FC$6+VLOOKUP($FA768,LTREV,LOOKUPS!G$9,0)*$FD$6+VLOOKUP($FA768,CFP,LOOKUPS!G$6,0)*$FE$6+VLOOKUP($FA768,EP,LOOKUPS!G$8,0)*$FF$6+VLOOKUP($FA768,BM,LOOKUPS!G$5,0)*$FG$6+VLOOKUP($FA768,DIV,LOOKUPS!G$7,0)*$FH$6++VLOOKUP($FA768,SIZE,LOOKUPS!G$11,0)*$FI$6)</f>
        <v>2.2785000000000002</v>
      </c>
      <c r="FG768" s="1">
        <f>IF(ISERROR(VLOOKUP($FA768,MOM,LOOKUPS!H$12,0)*$FB$6+VLOOKUP($FA768,STREV,LOOKUPS!H$10,0)*$FC$6+VLOOKUP($FA768,LTREV,LOOKUPS!H$9,0)*$FD$6+VLOOKUP($FA768,CFP,LOOKUPS!H$6,0)*$FE$6+VLOOKUP($FA768,EP,LOOKUPS!H$8,0)*$FF$6+VLOOKUP($FA768,BM,LOOKUPS!H$5,0)*$FG$6+VLOOKUP($FA768,DIV,LOOKUPS!H$7,0)*$FH$6++VLOOKUP($FA768,SIZE,LOOKUPS!H$11,0)*$FI$6),"",VLOOKUP($FA768,MOM,LOOKUPS!H$12,0)*$FB$6+VLOOKUP($FA768,STREV,LOOKUPS!H$10,0)*$FC$6+VLOOKUP($FA768,LTREV,LOOKUPS!H$9,0)*$FD$6+VLOOKUP($FA768,CFP,LOOKUPS!H$6,0)*$FE$6+VLOOKUP($FA768,EP,LOOKUPS!H$8,0)*$FF$6+VLOOKUP($FA768,BM,LOOKUPS!H$5,0)*$FG$6+VLOOKUP($FA768,DIV,LOOKUPS!H$7,0)*$FH$6++VLOOKUP($FA768,SIZE,LOOKUPS!H$11,0)*$FI$6)</f>
        <v>2.4061000000000003</v>
      </c>
      <c r="FH768" s="1">
        <f>IF(ISERROR(VLOOKUP($FA768,MOM,LOOKUPS!I$12,0)*$FB$6+VLOOKUP($FA768,STREV,LOOKUPS!I$10,0)*$FC$6+VLOOKUP($FA768,LTREV,LOOKUPS!I$9,0)*$FD$6+VLOOKUP($FA768,CFP,LOOKUPS!I$6,0)*$FE$6+VLOOKUP($FA768,EP,LOOKUPS!I$8,0)*$FF$6+VLOOKUP($FA768,BM,LOOKUPS!I$5,0)*$FG$6+VLOOKUP($FA768,DIV,LOOKUPS!I$7,0)*$FH$6++VLOOKUP($FA768,SIZE,LOOKUPS!I$11,0)*$FI$6),"",VLOOKUP($FA768,MOM,LOOKUPS!I$12,0)*$FB$6+VLOOKUP($FA768,STREV,LOOKUPS!I$10,0)*$FC$6+VLOOKUP($FA768,LTREV,LOOKUPS!I$9,0)*$FD$6+VLOOKUP($FA768,CFP,LOOKUPS!I$6,0)*$FE$6+VLOOKUP($FA768,EP,LOOKUPS!I$8,0)*$FF$6+VLOOKUP($FA768,BM,LOOKUPS!I$5,0)*$FG$6+VLOOKUP($FA768,DIV,LOOKUPS!I$7,0)*$FH$6++VLOOKUP($FA768,SIZE,LOOKUPS!I$11,0)*$FI$6)</f>
        <v>2.0956999999999999</v>
      </c>
      <c r="FI768" s="1">
        <f>IF(ISERROR(VLOOKUP($FA768,MOM,LOOKUPS!J$12,0)*$FB$6+VLOOKUP($FA768,STREV,LOOKUPS!J$10,0)*$FC$6+VLOOKUP($FA768,LTREV,LOOKUPS!J$9,0)*$FD$6+VLOOKUP($FA768,CFP,LOOKUPS!J$6,0)*$FE$6+VLOOKUP($FA768,EP,LOOKUPS!J$8,0)*$FF$6+VLOOKUP($FA768,BM,LOOKUPS!J$5,0)*$FG$6+VLOOKUP($FA768,DIV,LOOKUPS!J$7,0)*$FH$6++VLOOKUP($FA768,SIZE,LOOKUPS!J$11,0)*$FI$6),"",VLOOKUP($FA768,MOM,LOOKUPS!J$12,0)*$FB$6+VLOOKUP($FA768,STREV,LOOKUPS!J$10,0)*$FC$6+VLOOKUP($FA768,LTREV,LOOKUPS!J$9,0)*$FD$6+VLOOKUP($FA768,CFP,LOOKUPS!J$6,0)*$FE$6+VLOOKUP($FA768,EP,LOOKUPS!J$8,0)*$FF$6+VLOOKUP($FA768,BM,LOOKUPS!J$5,0)*$FG$6+VLOOKUP($FA768,DIV,LOOKUPS!J$7,0)*$FH$6++VLOOKUP($FA768,SIZE,LOOKUPS!J$11,0)*$FI$6)</f>
        <v>2.7542999999999997</v>
      </c>
      <c r="FJ768" s="1">
        <f>IF(ISERROR(VLOOKUP($FA768,MOM,LOOKUPS!K$12,0)*$FB$6+VLOOKUP($FA768,STREV,LOOKUPS!K$10,0)*$FC$6+VLOOKUP($FA768,LTREV,LOOKUPS!K$9,0)*$FD$6+VLOOKUP($FA768,CFP,LOOKUPS!K$6,0)*$FE$6+VLOOKUP($FA768,EP,LOOKUPS!K$8,0)*$FF$6+VLOOKUP($FA768,BM,LOOKUPS!K$5,0)*$FG$6+VLOOKUP($FA768,DIV,LOOKUPS!K$7,0)*$FH$6++VLOOKUP($FA768,SIZE,LOOKUPS!K$11,0)*$FI$6),"",VLOOKUP($FA768,MOM,LOOKUPS!K$12,0)*$FB$6+VLOOKUP($FA768,STREV,LOOKUPS!K$10,0)*$FC$6+VLOOKUP($FA768,LTREV,LOOKUPS!K$9,0)*$FD$6+VLOOKUP($FA768,CFP,LOOKUPS!K$6,0)*$FE$6+VLOOKUP($FA768,EP,LOOKUPS!K$8,0)*$FF$6+VLOOKUP($FA768,BM,LOOKUPS!K$5,0)*$FG$6+VLOOKUP($FA768,DIV,LOOKUPS!K$7,0)*$FH$6++VLOOKUP($FA768,SIZE,LOOKUPS!K$11,0)*$FI$6)</f>
        <v>3.1310000000000002</v>
      </c>
      <c r="FK768" s="1">
        <f>IF(ISERROR(VLOOKUP($FA768,MOM,LOOKUPS!L$12,0)*$FB$6+VLOOKUP($FA768,STREV,LOOKUPS!L$10,0)*$FC$6+VLOOKUP($FA768,LTREV,LOOKUPS!L$9,0)*$FD$6+VLOOKUP($FA768,CFP,LOOKUPS!L$6,0)*$FE$6+VLOOKUP($FA768,EP,LOOKUPS!L$8,0)*$FF$6+VLOOKUP($FA768,BM,LOOKUPS!L$5,0)*$FG$6+VLOOKUP($FA768,DIV,LOOKUPS!L$7,0)*$FH$6++VLOOKUP($FA768,SIZE,LOOKUPS!L$11,0)*$FI$6),"",VLOOKUP($FA768,MOM,LOOKUPS!L$12,0)*$FB$6+VLOOKUP($FA768,STREV,LOOKUPS!L$10,0)*$FC$6+VLOOKUP($FA768,LTREV,LOOKUPS!L$9,0)*$FD$6+VLOOKUP($FA768,CFP,LOOKUPS!L$6,0)*$FE$6+VLOOKUP($FA768,EP,LOOKUPS!L$8,0)*$FF$6+VLOOKUP($FA768,BM,LOOKUPS!L$5,0)*$FG$6+VLOOKUP($FA768,DIV,LOOKUPS!L$7,0)*$FH$6++VLOOKUP($FA768,SIZE,LOOKUPS!L$11,0)*$FI$6)</f>
        <v>3.3009000000000004</v>
      </c>
    </row>
    <row r="769" spans="1:167" x14ac:dyDescent="0.3">
      <c r="A769" s="1">
        <v>199004</v>
      </c>
      <c r="B769" s="1">
        <v>-2.85</v>
      </c>
      <c r="C769" s="1">
        <v>-2.97</v>
      </c>
      <c r="D769" s="1">
        <v>-1.84</v>
      </c>
      <c r="E769" s="1">
        <v>-3.2</v>
      </c>
      <c r="F769" s="1">
        <v>-2.88</v>
      </c>
      <c r="G769" s="1">
        <v>-2.83</v>
      </c>
      <c r="H769" s="1">
        <v>-3.69</v>
      </c>
      <c r="I769" s="1">
        <v>-3.87</v>
      </c>
      <c r="J769" s="1">
        <v>-2.2999999999999998</v>
      </c>
      <c r="K769" s="1">
        <v>-1.24</v>
      </c>
      <c r="M769" s="1">
        <v>198905</v>
      </c>
      <c r="N769" s="1">
        <v>1.19</v>
      </c>
      <c r="O769" s="1">
        <v>2.02</v>
      </c>
      <c r="P769" s="1">
        <v>1.84</v>
      </c>
      <c r="Q769" s="1">
        <v>3.37</v>
      </c>
      <c r="R769" s="1">
        <v>4.12</v>
      </c>
      <c r="S769" s="1">
        <v>3.77</v>
      </c>
      <c r="T769" s="1">
        <v>2.81</v>
      </c>
      <c r="U769" s="1">
        <v>4.12</v>
      </c>
      <c r="V769" s="1">
        <v>4.8499999999999996</v>
      </c>
      <c r="W769" s="1">
        <v>3.23</v>
      </c>
      <c r="Y769" s="1">
        <v>199404</v>
      </c>
      <c r="Z769" s="1">
        <v>-1.62</v>
      </c>
      <c r="AA769" s="1">
        <v>0.19</v>
      </c>
      <c r="AB769" s="1">
        <v>-0.56000000000000005</v>
      </c>
      <c r="AC769" s="1">
        <v>0.02</v>
      </c>
      <c r="AD769" s="1">
        <v>0.33</v>
      </c>
      <c r="AE769" s="1">
        <v>0.49</v>
      </c>
      <c r="AF769" s="1">
        <v>0.81</v>
      </c>
      <c r="AG769" s="1">
        <v>0.28000000000000003</v>
      </c>
      <c r="AH769" s="1">
        <v>0.32</v>
      </c>
      <c r="AI769" s="1">
        <v>-0.96</v>
      </c>
      <c r="AK769">
        <v>201410</v>
      </c>
      <c r="AL769">
        <v>-0.28000000000000003</v>
      </c>
      <c r="AM769">
        <v>4.46</v>
      </c>
      <c r="AN769">
        <v>4.9000000000000004</v>
      </c>
      <c r="AO769">
        <v>2.84</v>
      </c>
      <c r="AP769">
        <v>4.34</v>
      </c>
      <c r="AQ769">
        <v>4.76</v>
      </c>
      <c r="AR769">
        <v>5.36</v>
      </c>
      <c r="AS769">
        <v>4.17</v>
      </c>
      <c r="AT769">
        <v>2.16</v>
      </c>
      <c r="AU769">
        <v>3.23</v>
      </c>
      <c r="AV769">
        <v>5.42</v>
      </c>
      <c r="AW769">
        <v>4.79</v>
      </c>
      <c r="AX769">
        <v>4.72</v>
      </c>
      <c r="AY769">
        <v>5.34</v>
      </c>
      <c r="AZ769">
        <v>5.38</v>
      </c>
      <c r="BA769">
        <v>4.16</v>
      </c>
      <c r="BB769">
        <v>4.18</v>
      </c>
      <c r="BC769">
        <v>2.88</v>
      </c>
      <c r="BD769">
        <v>1.63</v>
      </c>
      <c r="BF769" s="1">
        <v>201410</v>
      </c>
      <c r="BG769" s="1">
        <v>-0.04</v>
      </c>
      <c r="BH769" s="1">
        <v>4.2</v>
      </c>
      <c r="BI769" s="1">
        <v>5.16</v>
      </c>
      <c r="BJ769" s="1">
        <v>3.91</v>
      </c>
      <c r="BK769" s="1">
        <v>3.62</v>
      </c>
      <c r="BL769" s="1">
        <v>5.56</v>
      </c>
      <c r="BM769" s="1">
        <v>4.66</v>
      </c>
      <c r="BN769" s="1">
        <v>5.33</v>
      </c>
      <c r="BO769" s="1">
        <v>3.4</v>
      </c>
      <c r="BP769" s="1">
        <v>2.34</v>
      </c>
      <c r="BQ769" s="1">
        <v>4.9000000000000004</v>
      </c>
      <c r="BR769" s="1">
        <v>5.57</v>
      </c>
      <c r="BS769" s="1">
        <v>5.54</v>
      </c>
      <c r="BT769" s="1">
        <v>4.5599999999999996</v>
      </c>
      <c r="BU769" s="1">
        <v>4.78</v>
      </c>
      <c r="BV769" s="1">
        <v>5.73</v>
      </c>
      <c r="BW769" s="1">
        <v>4.96</v>
      </c>
      <c r="BX769" s="1">
        <v>3.62</v>
      </c>
      <c r="BY769" s="1">
        <v>3.19</v>
      </c>
      <c r="CA769" s="1">
        <v>198910</v>
      </c>
      <c r="CB769" s="1">
        <v>-9.4</v>
      </c>
      <c r="CC769" s="1">
        <v>-4.34</v>
      </c>
      <c r="CD769" s="1">
        <v>-5.28</v>
      </c>
      <c r="CE769" s="1">
        <v>-5.12</v>
      </c>
      <c r="CF769" s="1">
        <v>-3.71</v>
      </c>
      <c r="CG769" s="1">
        <v>-5.86</v>
      </c>
      <c r="CH769" s="1">
        <v>-5.37</v>
      </c>
      <c r="CI769" s="1">
        <v>-4.6500000000000004</v>
      </c>
      <c r="CJ769" s="1">
        <v>-5.3</v>
      </c>
      <c r="CK769" s="1">
        <v>-3.48</v>
      </c>
      <c r="CL769" s="1">
        <v>-4.16</v>
      </c>
      <c r="CM769" s="1">
        <v>-6.04</v>
      </c>
      <c r="CN769" s="1">
        <v>-5.62</v>
      </c>
      <c r="CO769" s="1">
        <v>-5.81</v>
      </c>
      <c r="CP769" s="1">
        <v>-4.9800000000000004</v>
      </c>
      <c r="CQ769" s="1">
        <v>-4.7</v>
      </c>
      <c r="CR769" s="1">
        <v>-4.5999999999999996</v>
      </c>
      <c r="CS769" s="1">
        <v>-4.32</v>
      </c>
      <c r="CT769" s="1">
        <v>-5.98</v>
      </c>
      <c r="CV769" s="1">
        <v>199010</v>
      </c>
      <c r="CW769" s="1">
        <v>-7.01</v>
      </c>
      <c r="CX769" s="1">
        <v>-4.8899999999999997</v>
      </c>
      <c r="CY769" s="1">
        <v>-5.08</v>
      </c>
      <c r="CZ769" s="1">
        <v>-4.87</v>
      </c>
      <c r="DA769" s="1">
        <v>-4.8899999999999997</v>
      </c>
      <c r="DB769" s="1">
        <v>-4.72</v>
      </c>
      <c r="DC769" s="1">
        <v>-5.13</v>
      </c>
      <c r="DD769" s="1">
        <v>-4.43</v>
      </c>
      <c r="DE769" s="1">
        <v>-5.77</v>
      </c>
      <c r="DF769" s="1">
        <v>-4.87</v>
      </c>
      <c r="DG769" s="1">
        <v>-4.91</v>
      </c>
      <c r="DH769" s="1">
        <v>-4.9000000000000004</v>
      </c>
      <c r="DI769" s="1">
        <v>-4.5</v>
      </c>
      <c r="DJ769" s="1">
        <v>-5.98</v>
      </c>
      <c r="DK769" s="1">
        <v>-4.4400000000000004</v>
      </c>
      <c r="DL769" s="1">
        <v>-5.45</v>
      </c>
      <c r="DM769" s="1">
        <v>-3.52</v>
      </c>
      <c r="DN769" s="1">
        <v>-3.27</v>
      </c>
      <c r="DO769" s="1">
        <v>-8.02</v>
      </c>
      <c r="DQ769" s="1">
        <v>198910</v>
      </c>
      <c r="DR769" s="1">
        <v>-99.99</v>
      </c>
      <c r="DS769" s="1">
        <v>-5.24</v>
      </c>
      <c r="DT769" s="1">
        <v>-5.69</v>
      </c>
      <c r="DU769" s="1">
        <v>-3.71</v>
      </c>
      <c r="DV769" s="1">
        <v>-5.17</v>
      </c>
      <c r="DW769" s="1">
        <v>-6.21</v>
      </c>
      <c r="DX769" s="1">
        <v>-5.33</v>
      </c>
      <c r="DY769" s="1">
        <v>-4.7300000000000004</v>
      </c>
      <c r="DZ769" s="1">
        <v>-3.03</v>
      </c>
      <c r="EA769" s="1">
        <v>-5</v>
      </c>
      <c r="EB769" s="1">
        <v>-6.12</v>
      </c>
      <c r="EC769" s="1">
        <v>-5.8</v>
      </c>
      <c r="ED769" s="1">
        <v>-6.77</v>
      </c>
      <c r="EE769" s="1">
        <v>-5.56</v>
      </c>
      <c r="EF769" s="1">
        <v>-5.05</v>
      </c>
      <c r="EG769" s="1">
        <v>-4.58</v>
      </c>
      <c r="EH769" s="1">
        <v>-4.91</v>
      </c>
      <c r="EI769" s="1">
        <v>-4.38</v>
      </c>
      <c r="EJ769" s="1">
        <v>-1.64</v>
      </c>
      <c r="EL769">
        <v>198910</v>
      </c>
      <c r="EM769">
        <v>-3.67</v>
      </c>
      <c r="EN769">
        <v>-3.25</v>
      </c>
      <c r="EO769">
        <v>-1.07</v>
      </c>
      <c r="EP769">
        <v>0.68</v>
      </c>
      <c r="ER769" s="1">
        <v>199004</v>
      </c>
      <c r="ES769" s="1">
        <v>2.4300000000000002</v>
      </c>
      <c r="EU769" s="1">
        <v>198905</v>
      </c>
      <c r="EV769" s="1">
        <v>-2.74</v>
      </c>
      <c r="EX769" s="1">
        <v>199404</v>
      </c>
      <c r="EY769" s="1">
        <v>0.11</v>
      </c>
      <c r="FA769" s="1">
        <v>199004</v>
      </c>
      <c r="FB769" s="1">
        <f>IF(ISERROR(VLOOKUP($FA769,MOM,LOOKUPS!C$12,0)*$FB$6+VLOOKUP($FA769,STREV,LOOKUPS!C$10,0)*$FC$6+VLOOKUP($FA769,LTREV,LOOKUPS!C$9,0)*$FD$6+VLOOKUP($FA769,CFP,LOOKUPS!C$6,0)*$FE$6+VLOOKUP($FA769,EP,LOOKUPS!C$8,0)*$FF$6+VLOOKUP($FA769,BM,LOOKUPS!C$5,0)*$FG$6+VLOOKUP($FA769,DIV,LOOKUPS!C$7,0)*$FH$6++VLOOKUP($FA769,SIZE,LOOKUPS!C$11,0)*$FI$6),"",VLOOKUP($FA769,MOM,LOOKUPS!C$12,0)*$FB$6+VLOOKUP($FA769,STREV,LOOKUPS!C$10,0)*$FC$6+VLOOKUP($FA769,LTREV,LOOKUPS!C$9,0)*$FD$6+VLOOKUP($FA769,CFP,LOOKUPS!C$6,0)*$FE$6+VLOOKUP($FA769,EP,LOOKUPS!C$8,0)*$FF$6+VLOOKUP($FA769,BM,LOOKUPS!C$5,0)*$FG$6+VLOOKUP($FA769,DIV,LOOKUPS!C$7,0)*$FH$6++VLOOKUP($FA769,SIZE,LOOKUPS!C$11,0)*$FI$6)</f>
        <v>-1.8953000000000002</v>
      </c>
      <c r="FC769" s="1">
        <f>IF(ISERROR(VLOOKUP($FA769,MOM,LOOKUPS!D$12,0)*$FB$6+VLOOKUP($FA769,STREV,LOOKUPS!D$10,0)*$FC$6+VLOOKUP($FA769,LTREV,LOOKUPS!D$9,0)*$FD$6+VLOOKUP($FA769,CFP,LOOKUPS!D$6,0)*$FE$6+VLOOKUP($FA769,EP,LOOKUPS!D$8,0)*$FF$6+VLOOKUP($FA769,BM,LOOKUPS!D$5,0)*$FG$6+VLOOKUP($FA769,DIV,LOOKUPS!D$7,0)*$FH$6++VLOOKUP($FA769,SIZE,LOOKUPS!D$11,0)*$FI$6),"",VLOOKUP($FA769,MOM,LOOKUPS!D$12,0)*$FB$6+VLOOKUP($FA769,STREV,LOOKUPS!D$10,0)*$FC$6+VLOOKUP($FA769,LTREV,LOOKUPS!D$9,0)*$FD$6+VLOOKUP($FA769,CFP,LOOKUPS!D$6,0)*$FE$6+VLOOKUP($FA769,EP,LOOKUPS!D$8,0)*$FF$6+VLOOKUP($FA769,BM,LOOKUPS!D$5,0)*$FG$6+VLOOKUP($FA769,DIV,LOOKUPS!D$7,0)*$FH$6++VLOOKUP($FA769,SIZE,LOOKUPS!D$11,0)*$FI$6)</f>
        <v>-2.4679000000000002</v>
      </c>
      <c r="FD769" s="1">
        <f>IF(ISERROR(VLOOKUP($FA769,MOM,LOOKUPS!E$12,0)*$FB$6+VLOOKUP($FA769,STREV,LOOKUPS!E$10,0)*$FC$6+VLOOKUP($FA769,LTREV,LOOKUPS!E$9,0)*$FD$6+VLOOKUP($FA769,CFP,LOOKUPS!E$6,0)*$FE$6+VLOOKUP($FA769,EP,LOOKUPS!E$8,0)*$FF$6+VLOOKUP($FA769,BM,LOOKUPS!E$5,0)*$FG$6+VLOOKUP($FA769,DIV,LOOKUPS!E$7,0)*$FH$6++VLOOKUP($FA769,SIZE,LOOKUPS!E$11,0)*$FI$6),"",VLOOKUP($FA769,MOM,LOOKUPS!E$12,0)*$FB$6+VLOOKUP($FA769,STREV,LOOKUPS!E$10,0)*$FC$6+VLOOKUP($FA769,LTREV,LOOKUPS!E$9,0)*$FD$6+VLOOKUP($FA769,CFP,LOOKUPS!E$6,0)*$FE$6+VLOOKUP($FA769,EP,LOOKUPS!E$8,0)*$FF$6+VLOOKUP($FA769,BM,LOOKUPS!E$5,0)*$FG$6+VLOOKUP($FA769,DIV,LOOKUPS!E$7,0)*$FH$6++VLOOKUP($FA769,SIZE,LOOKUPS!E$11,0)*$FI$6)</f>
        <v>-2.2307000000000001</v>
      </c>
      <c r="FE769" s="1">
        <f>IF(ISERROR(VLOOKUP($FA769,MOM,LOOKUPS!F$12,0)*$FB$6+VLOOKUP($FA769,STREV,LOOKUPS!F$10,0)*$FC$6+VLOOKUP($FA769,LTREV,LOOKUPS!F$9,0)*$FD$6+VLOOKUP($FA769,CFP,LOOKUPS!F$6,0)*$FE$6+VLOOKUP($FA769,EP,LOOKUPS!F$8,0)*$FF$6+VLOOKUP($FA769,BM,LOOKUPS!F$5,0)*$FG$6+VLOOKUP($FA769,DIV,LOOKUPS!F$7,0)*$FH$6++VLOOKUP($FA769,SIZE,LOOKUPS!F$11,0)*$FI$6),"",VLOOKUP($FA769,MOM,LOOKUPS!F$12,0)*$FB$6+VLOOKUP($FA769,STREV,LOOKUPS!F$10,0)*$FC$6+VLOOKUP($FA769,LTREV,LOOKUPS!F$9,0)*$FD$6+VLOOKUP($FA769,CFP,LOOKUPS!F$6,0)*$FE$6+VLOOKUP($FA769,EP,LOOKUPS!F$8,0)*$FF$6+VLOOKUP($FA769,BM,LOOKUPS!F$5,0)*$FG$6+VLOOKUP($FA769,DIV,LOOKUPS!F$7,0)*$FH$6++VLOOKUP($FA769,SIZE,LOOKUPS!F$11,0)*$FI$6)</f>
        <v>-2.6499000000000001</v>
      </c>
      <c r="FF769" s="1">
        <f>IF(ISERROR(VLOOKUP($FA769,MOM,LOOKUPS!G$12,0)*$FB$6+VLOOKUP($FA769,STREV,LOOKUPS!G$10,0)*$FC$6+VLOOKUP($FA769,LTREV,LOOKUPS!G$9,0)*$FD$6+VLOOKUP($FA769,CFP,LOOKUPS!G$6,0)*$FE$6+VLOOKUP($FA769,EP,LOOKUPS!G$8,0)*$FF$6+VLOOKUP($FA769,BM,LOOKUPS!G$5,0)*$FG$6+VLOOKUP($FA769,DIV,LOOKUPS!G$7,0)*$FH$6++VLOOKUP($FA769,SIZE,LOOKUPS!G$11,0)*$FI$6),"",VLOOKUP($FA769,MOM,LOOKUPS!G$12,0)*$FB$6+VLOOKUP($FA769,STREV,LOOKUPS!G$10,0)*$FC$6+VLOOKUP($FA769,LTREV,LOOKUPS!G$9,0)*$FD$6+VLOOKUP($FA769,CFP,LOOKUPS!G$6,0)*$FE$6+VLOOKUP($FA769,EP,LOOKUPS!G$8,0)*$FF$6+VLOOKUP($FA769,BM,LOOKUPS!G$5,0)*$FG$6+VLOOKUP($FA769,DIV,LOOKUPS!G$7,0)*$FH$6++VLOOKUP($FA769,SIZE,LOOKUPS!G$11,0)*$FI$6)</f>
        <v>-2.5920000000000001</v>
      </c>
      <c r="FG769" s="1">
        <f>IF(ISERROR(VLOOKUP($FA769,MOM,LOOKUPS!H$12,0)*$FB$6+VLOOKUP($FA769,STREV,LOOKUPS!H$10,0)*$FC$6+VLOOKUP($FA769,LTREV,LOOKUPS!H$9,0)*$FD$6+VLOOKUP($FA769,CFP,LOOKUPS!H$6,0)*$FE$6+VLOOKUP($FA769,EP,LOOKUPS!H$8,0)*$FF$6+VLOOKUP($FA769,BM,LOOKUPS!H$5,0)*$FG$6+VLOOKUP($FA769,DIV,LOOKUPS!H$7,0)*$FH$6++VLOOKUP($FA769,SIZE,LOOKUPS!H$11,0)*$FI$6),"",VLOOKUP($FA769,MOM,LOOKUPS!H$12,0)*$FB$6+VLOOKUP($FA769,STREV,LOOKUPS!H$10,0)*$FC$6+VLOOKUP($FA769,LTREV,LOOKUPS!H$9,0)*$FD$6+VLOOKUP($FA769,CFP,LOOKUPS!H$6,0)*$FE$6+VLOOKUP($FA769,EP,LOOKUPS!H$8,0)*$FF$6+VLOOKUP($FA769,BM,LOOKUPS!H$5,0)*$FG$6+VLOOKUP($FA769,DIV,LOOKUPS!H$7,0)*$FH$6++VLOOKUP($FA769,SIZE,LOOKUPS!H$11,0)*$FI$6)</f>
        <v>-2.6055000000000001</v>
      </c>
      <c r="FH769" s="1">
        <f>IF(ISERROR(VLOOKUP($FA769,MOM,LOOKUPS!I$12,0)*$FB$6+VLOOKUP($FA769,STREV,LOOKUPS!I$10,0)*$FC$6+VLOOKUP($FA769,LTREV,LOOKUPS!I$9,0)*$FD$6+VLOOKUP($FA769,CFP,LOOKUPS!I$6,0)*$FE$6+VLOOKUP($FA769,EP,LOOKUPS!I$8,0)*$FF$6+VLOOKUP($FA769,BM,LOOKUPS!I$5,0)*$FG$6+VLOOKUP($FA769,DIV,LOOKUPS!I$7,0)*$FH$6++VLOOKUP($FA769,SIZE,LOOKUPS!I$11,0)*$FI$6),"",VLOOKUP($FA769,MOM,LOOKUPS!I$12,0)*$FB$6+VLOOKUP($FA769,STREV,LOOKUPS!I$10,0)*$FC$6+VLOOKUP($FA769,LTREV,LOOKUPS!I$9,0)*$FD$6+VLOOKUP($FA769,CFP,LOOKUPS!I$6,0)*$FE$6+VLOOKUP($FA769,EP,LOOKUPS!I$8,0)*$FF$6+VLOOKUP($FA769,BM,LOOKUPS!I$5,0)*$FG$6+VLOOKUP($FA769,DIV,LOOKUPS!I$7,0)*$FH$6++VLOOKUP($FA769,SIZE,LOOKUPS!I$11,0)*$FI$6)</f>
        <v>-3.2279</v>
      </c>
      <c r="FI769" s="1">
        <f>IF(ISERROR(VLOOKUP($FA769,MOM,LOOKUPS!J$12,0)*$FB$6+VLOOKUP($FA769,STREV,LOOKUPS!J$10,0)*$FC$6+VLOOKUP($FA769,LTREV,LOOKUPS!J$9,0)*$FD$6+VLOOKUP($FA769,CFP,LOOKUPS!J$6,0)*$FE$6+VLOOKUP($FA769,EP,LOOKUPS!J$8,0)*$FF$6+VLOOKUP($FA769,BM,LOOKUPS!J$5,0)*$FG$6+VLOOKUP($FA769,DIV,LOOKUPS!J$7,0)*$FH$6++VLOOKUP($FA769,SIZE,LOOKUPS!J$11,0)*$FI$6),"",VLOOKUP($FA769,MOM,LOOKUPS!J$12,0)*$FB$6+VLOOKUP($FA769,STREV,LOOKUPS!J$10,0)*$FC$6+VLOOKUP($FA769,LTREV,LOOKUPS!J$9,0)*$FD$6+VLOOKUP($FA769,CFP,LOOKUPS!J$6,0)*$FE$6+VLOOKUP($FA769,EP,LOOKUPS!J$8,0)*$FF$6+VLOOKUP($FA769,BM,LOOKUPS!J$5,0)*$FG$6+VLOOKUP($FA769,DIV,LOOKUPS!J$7,0)*$FH$6++VLOOKUP($FA769,SIZE,LOOKUPS!J$11,0)*$FI$6)</f>
        <v>-3.0721000000000003</v>
      </c>
      <c r="FJ769" s="1">
        <f>IF(ISERROR(VLOOKUP($FA769,MOM,LOOKUPS!K$12,0)*$FB$6+VLOOKUP($FA769,STREV,LOOKUPS!K$10,0)*$FC$6+VLOOKUP($FA769,LTREV,LOOKUPS!K$9,0)*$FD$6+VLOOKUP($FA769,CFP,LOOKUPS!K$6,0)*$FE$6+VLOOKUP($FA769,EP,LOOKUPS!K$8,0)*$FF$6+VLOOKUP($FA769,BM,LOOKUPS!K$5,0)*$FG$6+VLOOKUP($FA769,DIV,LOOKUPS!K$7,0)*$FH$6++VLOOKUP($FA769,SIZE,LOOKUPS!K$11,0)*$FI$6),"",VLOOKUP($FA769,MOM,LOOKUPS!K$12,0)*$FB$6+VLOOKUP($FA769,STREV,LOOKUPS!K$10,0)*$FC$6+VLOOKUP($FA769,LTREV,LOOKUPS!K$9,0)*$FD$6+VLOOKUP($FA769,CFP,LOOKUPS!K$6,0)*$FE$6+VLOOKUP($FA769,EP,LOOKUPS!K$8,0)*$FF$6+VLOOKUP($FA769,BM,LOOKUPS!K$5,0)*$FG$6+VLOOKUP($FA769,DIV,LOOKUPS!K$7,0)*$FH$6++VLOOKUP($FA769,SIZE,LOOKUPS!K$11,0)*$FI$6)</f>
        <v>-2.9630000000000001</v>
      </c>
      <c r="FK769" s="1">
        <f>IF(ISERROR(VLOOKUP($FA769,MOM,LOOKUPS!L$12,0)*$FB$6+VLOOKUP($FA769,STREV,LOOKUPS!L$10,0)*$FC$6+VLOOKUP($FA769,LTREV,LOOKUPS!L$9,0)*$FD$6+VLOOKUP($FA769,CFP,LOOKUPS!L$6,0)*$FE$6+VLOOKUP($FA769,EP,LOOKUPS!L$8,0)*$FF$6+VLOOKUP($FA769,BM,LOOKUPS!L$5,0)*$FG$6+VLOOKUP($FA769,DIV,LOOKUPS!L$7,0)*$FH$6++VLOOKUP($FA769,SIZE,LOOKUPS!L$11,0)*$FI$6),"",VLOOKUP($FA769,MOM,LOOKUPS!L$12,0)*$FB$6+VLOOKUP($FA769,STREV,LOOKUPS!L$10,0)*$FC$6+VLOOKUP($FA769,LTREV,LOOKUPS!L$9,0)*$FD$6+VLOOKUP($FA769,CFP,LOOKUPS!L$6,0)*$FE$6+VLOOKUP($FA769,EP,LOOKUPS!L$8,0)*$FF$6+VLOOKUP($FA769,BM,LOOKUPS!L$5,0)*$FG$6+VLOOKUP($FA769,DIV,LOOKUPS!L$7,0)*$FH$6++VLOOKUP($FA769,SIZE,LOOKUPS!L$11,0)*$FI$6)</f>
        <v>-2.4392000000000005</v>
      </c>
    </row>
    <row r="770" spans="1:167" x14ac:dyDescent="0.3">
      <c r="A770" s="1">
        <v>199005</v>
      </c>
      <c r="B770" s="1">
        <v>2.88</v>
      </c>
      <c r="C770" s="1">
        <v>3</v>
      </c>
      <c r="D770" s="1">
        <v>3.12</v>
      </c>
      <c r="E770" s="1">
        <v>3.01</v>
      </c>
      <c r="F770" s="1">
        <v>3.11</v>
      </c>
      <c r="G770" s="1">
        <v>4.67</v>
      </c>
      <c r="H770" s="1">
        <v>6.13</v>
      </c>
      <c r="I770" s="1">
        <v>6.71</v>
      </c>
      <c r="J770" s="1">
        <v>7.19</v>
      </c>
      <c r="K770" s="1">
        <v>8.31</v>
      </c>
      <c r="M770" s="1">
        <v>198906</v>
      </c>
      <c r="N770" s="1">
        <v>-1.31</v>
      </c>
      <c r="O770" s="1">
        <v>-1.69</v>
      </c>
      <c r="P770" s="1">
        <v>-0.47</v>
      </c>
      <c r="Q770" s="1">
        <v>-0.33</v>
      </c>
      <c r="R770" s="1">
        <v>-0.21</v>
      </c>
      <c r="S770" s="1">
        <v>-0.65</v>
      </c>
      <c r="T770" s="1">
        <v>-0.35</v>
      </c>
      <c r="U770" s="1">
        <v>-1.47</v>
      </c>
      <c r="V770" s="1">
        <v>-1.43</v>
      </c>
      <c r="W770" s="1">
        <v>-2.4300000000000002</v>
      </c>
      <c r="Y770" s="1">
        <v>199405</v>
      </c>
      <c r="Z770" s="1">
        <v>-1.0900000000000001</v>
      </c>
      <c r="AA770" s="1">
        <v>1.44</v>
      </c>
      <c r="AB770" s="1">
        <v>1.36</v>
      </c>
      <c r="AC770" s="1">
        <v>0.77</v>
      </c>
      <c r="AD770" s="1">
        <v>-0.14000000000000001</v>
      </c>
      <c r="AE770" s="1">
        <v>1.61</v>
      </c>
      <c r="AF770" s="1">
        <v>-0.16</v>
      </c>
      <c r="AG770" s="1">
        <v>-0.36</v>
      </c>
      <c r="AH770" s="1">
        <v>0.59</v>
      </c>
      <c r="AI770" s="1">
        <v>-0.51</v>
      </c>
      <c r="AK770">
        <v>201411</v>
      </c>
      <c r="AL770">
        <v>-1.35</v>
      </c>
      <c r="AM770">
        <v>0.6</v>
      </c>
      <c r="AN770">
        <v>0.34</v>
      </c>
      <c r="AO770">
        <v>-0.34</v>
      </c>
      <c r="AP770">
        <v>0.26</v>
      </c>
      <c r="AQ770">
        <v>0.91</v>
      </c>
      <c r="AR770">
        <v>0.54</v>
      </c>
      <c r="AS770">
        <v>0.01</v>
      </c>
      <c r="AT770">
        <v>-0.51</v>
      </c>
      <c r="AU770">
        <v>7.0000000000000007E-2</v>
      </c>
      <c r="AV770">
        <v>0.45</v>
      </c>
      <c r="AW770">
        <v>1.53</v>
      </c>
      <c r="AX770">
        <v>0.26</v>
      </c>
      <c r="AY770">
        <v>0.37</v>
      </c>
      <c r="AZ770">
        <v>0.7</v>
      </c>
      <c r="BA770">
        <v>0.03</v>
      </c>
      <c r="BB770">
        <v>-0.01</v>
      </c>
      <c r="BC770">
        <v>0.26</v>
      </c>
      <c r="BD770">
        <v>-1.07</v>
      </c>
      <c r="BF770" s="1">
        <v>201411</v>
      </c>
      <c r="BG770" s="1">
        <v>-1.47</v>
      </c>
      <c r="BH770" s="1">
        <v>0.17</v>
      </c>
      <c r="BI770" s="1">
        <v>0.66</v>
      </c>
      <c r="BJ770" s="1">
        <v>0.5</v>
      </c>
      <c r="BK770" s="1">
        <v>-0.12</v>
      </c>
      <c r="BL770" s="1">
        <v>0.8</v>
      </c>
      <c r="BM770" s="1">
        <v>0.67</v>
      </c>
      <c r="BN770" s="1">
        <v>0.61</v>
      </c>
      <c r="BO770" s="1">
        <v>0.44</v>
      </c>
      <c r="BP770" s="1">
        <v>0.1</v>
      </c>
      <c r="BQ770" s="1">
        <v>-0.35</v>
      </c>
      <c r="BR770" s="1">
        <v>0.85</v>
      </c>
      <c r="BS770" s="1">
        <v>0.73</v>
      </c>
      <c r="BT770" s="1">
        <v>1.29</v>
      </c>
      <c r="BU770" s="1">
        <v>0</v>
      </c>
      <c r="BV770" s="1">
        <v>0.59</v>
      </c>
      <c r="BW770" s="1">
        <v>0.63</v>
      </c>
      <c r="BX770" s="1">
        <v>0.64</v>
      </c>
      <c r="BY770" s="1">
        <v>0.23</v>
      </c>
      <c r="CA770" s="1">
        <v>198911</v>
      </c>
      <c r="CB770" s="1">
        <v>-3.5</v>
      </c>
      <c r="CC770" s="1">
        <v>-0.71</v>
      </c>
      <c r="CD770" s="1">
        <v>-0.4</v>
      </c>
      <c r="CE770" s="1">
        <v>-2.23</v>
      </c>
      <c r="CF770" s="1">
        <v>-1.1399999999999999</v>
      </c>
      <c r="CG770" s="1">
        <v>-0.05</v>
      </c>
      <c r="CH770" s="1">
        <v>-0.25</v>
      </c>
      <c r="CI770" s="1">
        <v>-0.56999999999999995</v>
      </c>
      <c r="CJ770" s="1">
        <v>-2.76</v>
      </c>
      <c r="CK770" s="1">
        <v>-1.53</v>
      </c>
      <c r="CL770" s="1">
        <v>-0.38</v>
      </c>
      <c r="CM770" s="1">
        <v>0.47</v>
      </c>
      <c r="CN770" s="1">
        <v>-0.71</v>
      </c>
      <c r="CO770" s="1">
        <v>0.49</v>
      </c>
      <c r="CP770" s="1">
        <v>-0.91</v>
      </c>
      <c r="CQ770" s="1">
        <v>-0.38</v>
      </c>
      <c r="CR770" s="1">
        <v>-0.76</v>
      </c>
      <c r="CS770" s="1">
        <v>-1.45</v>
      </c>
      <c r="CT770" s="1">
        <v>-3.66</v>
      </c>
      <c r="CV770" s="1">
        <v>199011</v>
      </c>
      <c r="CW770" s="1">
        <v>2.5299999999999998</v>
      </c>
      <c r="CX770" s="1">
        <v>6.51</v>
      </c>
      <c r="CY770" s="1">
        <v>5.81</v>
      </c>
      <c r="CZ770" s="1">
        <v>5.91</v>
      </c>
      <c r="DA770" s="1">
        <v>7.24</v>
      </c>
      <c r="DB770" s="1">
        <v>4.87</v>
      </c>
      <c r="DC770" s="1">
        <v>6.4</v>
      </c>
      <c r="DD770" s="1">
        <v>5.79</v>
      </c>
      <c r="DE770" s="1">
        <v>5.85</v>
      </c>
      <c r="DF770" s="1">
        <v>6.47</v>
      </c>
      <c r="DG770" s="1">
        <v>7.99</v>
      </c>
      <c r="DH770" s="1">
        <v>4.95</v>
      </c>
      <c r="DI770" s="1">
        <v>4.7699999999999996</v>
      </c>
      <c r="DJ770" s="1">
        <v>6.46</v>
      </c>
      <c r="DK770" s="1">
        <v>6.35</v>
      </c>
      <c r="DL770" s="1">
        <v>5.55</v>
      </c>
      <c r="DM770" s="1">
        <v>6</v>
      </c>
      <c r="DN770" s="1">
        <v>6.21</v>
      </c>
      <c r="DO770" s="1">
        <v>5.51</v>
      </c>
      <c r="DQ770" s="1">
        <v>198911</v>
      </c>
      <c r="DR770" s="1">
        <v>-99.99</v>
      </c>
      <c r="DS770" s="1">
        <v>-1.76</v>
      </c>
      <c r="DT770" s="1">
        <v>0.66</v>
      </c>
      <c r="DU770" s="1">
        <v>1.68</v>
      </c>
      <c r="DV770" s="1">
        <v>-2.0299999999999998</v>
      </c>
      <c r="DW770" s="1">
        <v>0.35</v>
      </c>
      <c r="DX770" s="1">
        <v>1.29</v>
      </c>
      <c r="DY770" s="1">
        <v>1.1200000000000001</v>
      </c>
      <c r="DZ770" s="1">
        <v>1.49</v>
      </c>
      <c r="EA770" s="1">
        <v>-2.4</v>
      </c>
      <c r="EB770" s="1">
        <v>-0.06</v>
      </c>
      <c r="EC770" s="1">
        <v>0.63</v>
      </c>
      <c r="ED770" s="1">
        <v>-0.02</v>
      </c>
      <c r="EE770" s="1">
        <v>0.95</v>
      </c>
      <c r="EF770" s="1">
        <v>1.71</v>
      </c>
      <c r="EG770" s="1">
        <v>0.33</v>
      </c>
      <c r="EH770" s="1">
        <v>2.0299999999999998</v>
      </c>
      <c r="EI770" s="1">
        <v>1.1000000000000001</v>
      </c>
      <c r="EJ770" s="1">
        <v>1.89</v>
      </c>
      <c r="EL770">
        <v>198911</v>
      </c>
      <c r="EM770">
        <v>1.03</v>
      </c>
      <c r="EN770">
        <v>-1.27</v>
      </c>
      <c r="EO770">
        <v>-1.07</v>
      </c>
      <c r="EP770">
        <v>0.69</v>
      </c>
      <c r="ER770" s="1">
        <v>199005</v>
      </c>
      <c r="ES770" s="1">
        <v>3.05</v>
      </c>
      <c r="EU770" s="1">
        <v>198906</v>
      </c>
      <c r="EV770" s="1">
        <v>2.2799999999999998</v>
      </c>
      <c r="EX770" s="1">
        <v>199405</v>
      </c>
      <c r="EY770" s="1">
        <v>1.66</v>
      </c>
      <c r="FA770" s="1">
        <v>199005</v>
      </c>
      <c r="FB770" s="1">
        <f>IF(ISERROR(VLOOKUP($FA770,MOM,LOOKUPS!C$12,0)*$FB$6+VLOOKUP($FA770,STREV,LOOKUPS!C$10,0)*$FC$6+VLOOKUP($FA770,LTREV,LOOKUPS!C$9,0)*$FD$6+VLOOKUP($FA770,CFP,LOOKUPS!C$6,0)*$FE$6+VLOOKUP($FA770,EP,LOOKUPS!C$8,0)*$FF$6+VLOOKUP($FA770,BM,LOOKUPS!C$5,0)*$FG$6+VLOOKUP($FA770,DIV,LOOKUPS!C$7,0)*$FH$6++VLOOKUP($FA770,SIZE,LOOKUPS!C$11,0)*$FI$6),"",VLOOKUP($FA770,MOM,LOOKUPS!C$12,0)*$FB$6+VLOOKUP($FA770,STREV,LOOKUPS!C$10,0)*$FC$6+VLOOKUP($FA770,LTREV,LOOKUPS!C$9,0)*$FD$6+VLOOKUP($FA770,CFP,LOOKUPS!C$6,0)*$FE$6+VLOOKUP($FA770,EP,LOOKUPS!C$8,0)*$FF$6+VLOOKUP($FA770,BM,LOOKUPS!C$5,0)*$FG$6+VLOOKUP($FA770,DIV,LOOKUPS!C$7,0)*$FH$6++VLOOKUP($FA770,SIZE,LOOKUPS!C$11,0)*$FI$6)</f>
        <v>5.2923000000000009</v>
      </c>
      <c r="FC770" s="1">
        <f>IF(ISERROR(VLOOKUP($FA770,MOM,LOOKUPS!D$12,0)*$FB$6+VLOOKUP($FA770,STREV,LOOKUPS!D$10,0)*$FC$6+VLOOKUP($FA770,LTREV,LOOKUPS!D$9,0)*$FD$6+VLOOKUP($FA770,CFP,LOOKUPS!D$6,0)*$FE$6+VLOOKUP($FA770,EP,LOOKUPS!D$8,0)*$FF$6+VLOOKUP($FA770,BM,LOOKUPS!D$5,0)*$FG$6+VLOOKUP($FA770,DIV,LOOKUPS!D$7,0)*$FH$6++VLOOKUP($FA770,SIZE,LOOKUPS!D$11,0)*$FI$6),"",VLOOKUP($FA770,MOM,LOOKUPS!D$12,0)*$FB$6+VLOOKUP($FA770,STREV,LOOKUPS!D$10,0)*$FC$6+VLOOKUP($FA770,LTREV,LOOKUPS!D$9,0)*$FD$6+VLOOKUP($FA770,CFP,LOOKUPS!D$6,0)*$FE$6+VLOOKUP($FA770,EP,LOOKUPS!D$8,0)*$FF$6+VLOOKUP($FA770,BM,LOOKUPS!D$5,0)*$FG$6+VLOOKUP($FA770,DIV,LOOKUPS!D$7,0)*$FH$6++VLOOKUP($FA770,SIZE,LOOKUPS!D$11,0)*$FI$6)</f>
        <v>5.2489000000000008</v>
      </c>
      <c r="FD770" s="1">
        <f>IF(ISERROR(VLOOKUP($FA770,MOM,LOOKUPS!E$12,0)*$FB$6+VLOOKUP($FA770,STREV,LOOKUPS!E$10,0)*$FC$6+VLOOKUP($FA770,LTREV,LOOKUPS!E$9,0)*$FD$6+VLOOKUP($FA770,CFP,LOOKUPS!E$6,0)*$FE$6+VLOOKUP($FA770,EP,LOOKUPS!E$8,0)*$FF$6+VLOOKUP($FA770,BM,LOOKUPS!E$5,0)*$FG$6+VLOOKUP($FA770,DIV,LOOKUPS!E$7,0)*$FH$6++VLOOKUP($FA770,SIZE,LOOKUPS!E$11,0)*$FI$6),"",VLOOKUP($FA770,MOM,LOOKUPS!E$12,0)*$FB$6+VLOOKUP($FA770,STREV,LOOKUPS!E$10,0)*$FC$6+VLOOKUP($FA770,LTREV,LOOKUPS!E$9,0)*$FD$6+VLOOKUP($FA770,CFP,LOOKUPS!E$6,0)*$FE$6+VLOOKUP($FA770,EP,LOOKUPS!E$8,0)*$FF$6+VLOOKUP($FA770,BM,LOOKUPS!E$5,0)*$FG$6+VLOOKUP($FA770,DIV,LOOKUPS!E$7,0)*$FH$6++VLOOKUP($FA770,SIZE,LOOKUPS!E$11,0)*$FI$6)</f>
        <v>4.0686999999999998</v>
      </c>
      <c r="FE770" s="1">
        <f>IF(ISERROR(VLOOKUP($FA770,MOM,LOOKUPS!F$12,0)*$FB$6+VLOOKUP($FA770,STREV,LOOKUPS!F$10,0)*$FC$6+VLOOKUP($FA770,LTREV,LOOKUPS!F$9,0)*$FD$6+VLOOKUP($FA770,CFP,LOOKUPS!F$6,0)*$FE$6+VLOOKUP($FA770,EP,LOOKUPS!F$8,0)*$FF$6+VLOOKUP($FA770,BM,LOOKUPS!F$5,0)*$FG$6+VLOOKUP($FA770,DIV,LOOKUPS!F$7,0)*$FH$6++VLOOKUP($FA770,SIZE,LOOKUPS!F$11,0)*$FI$6),"",VLOOKUP($FA770,MOM,LOOKUPS!F$12,0)*$FB$6+VLOOKUP($FA770,STREV,LOOKUPS!F$10,0)*$FC$6+VLOOKUP($FA770,LTREV,LOOKUPS!F$9,0)*$FD$6+VLOOKUP($FA770,CFP,LOOKUPS!F$6,0)*$FE$6+VLOOKUP($FA770,EP,LOOKUPS!F$8,0)*$FF$6+VLOOKUP($FA770,BM,LOOKUPS!F$5,0)*$FG$6+VLOOKUP($FA770,DIV,LOOKUPS!F$7,0)*$FH$6++VLOOKUP($FA770,SIZE,LOOKUPS!F$11,0)*$FI$6)</f>
        <v>5.0688000000000004</v>
      </c>
      <c r="FF770" s="1">
        <f>IF(ISERROR(VLOOKUP($FA770,MOM,LOOKUPS!G$12,0)*$FB$6+VLOOKUP($FA770,STREV,LOOKUPS!G$10,0)*$FC$6+VLOOKUP($FA770,LTREV,LOOKUPS!G$9,0)*$FD$6+VLOOKUP($FA770,CFP,LOOKUPS!G$6,0)*$FE$6+VLOOKUP($FA770,EP,LOOKUPS!G$8,0)*$FF$6+VLOOKUP($FA770,BM,LOOKUPS!G$5,0)*$FG$6+VLOOKUP($FA770,DIV,LOOKUPS!G$7,0)*$FH$6++VLOOKUP($FA770,SIZE,LOOKUPS!G$11,0)*$FI$6),"",VLOOKUP($FA770,MOM,LOOKUPS!G$12,0)*$FB$6+VLOOKUP($FA770,STREV,LOOKUPS!G$10,0)*$FC$6+VLOOKUP($FA770,LTREV,LOOKUPS!G$9,0)*$FD$6+VLOOKUP($FA770,CFP,LOOKUPS!G$6,0)*$FE$6+VLOOKUP($FA770,EP,LOOKUPS!G$8,0)*$FF$6+VLOOKUP($FA770,BM,LOOKUPS!G$5,0)*$FG$6+VLOOKUP($FA770,DIV,LOOKUPS!G$7,0)*$FH$6++VLOOKUP($FA770,SIZE,LOOKUPS!G$11,0)*$FI$6)</f>
        <v>4.5263000000000009</v>
      </c>
      <c r="FG770" s="1">
        <f>IF(ISERROR(VLOOKUP($FA770,MOM,LOOKUPS!H$12,0)*$FB$6+VLOOKUP($FA770,STREV,LOOKUPS!H$10,0)*$FC$6+VLOOKUP($FA770,LTREV,LOOKUPS!H$9,0)*$FD$6+VLOOKUP($FA770,CFP,LOOKUPS!H$6,0)*$FE$6+VLOOKUP($FA770,EP,LOOKUPS!H$8,0)*$FF$6+VLOOKUP($FA770,BM,LOOKUPS!H$5,0)*$FG$6+VLOOKUP($FA770,DIV,LOOKUPS!H$7,0)*$FH$6++VLOOKUP($FA770,SIZE,LOOKUPS!H$11,0)*$FI$6),"",VLOOKUP($FA770,MOM,LOOKUPS!H$12,0)*$FB$6+VLOOKUP($FA770,STREV,LOOKUPS!H$10,0)*$FC$6+VLOOKUP($FA770,LTREV,LOOKUPS!H$9,0)*$FD$6+VLOOKUP($FA770,CFP,LOOKUPS!H$6,0)*$FE$6+VLOOKUP($FA770,EP,LOOKUPS!H$8,0)*$FF$6+VLOOKUP($FA770,BM,LOOKUPS!H$5,0)*$FG$6+VLOOKUP($FA770,DIV,LOOKUPS!H$7,0)*$FH$6++VLOOKUP($FA770,SIZE,LOOKUPS!H$11,0)*$FI$6)</f>
        <v>4.6554000000000002</v>
      </c>
      <c r="FH770" s="1">
        <f>IF(ISERROR(VLOOKUP($FA770,MOM,LOOKUPS!I$12,0)*$FB$6+VLOOKUP($FA770,STREV,LOOKUPS!I$10,0)*$FC$6+VLOOKUP($FA770,LTREV,LOOKUPS!I$9,0)*$FD$6+VLOOKUP($FA770,CFP,LOOKUPS!I$6,0)*$FE$6+VLOOKUP($FA770,EP,LOOKUPS!I$8,0)*$FF$6+VLOOKUP($FA770,BM,LOOKUPS!I$5,0)*$FG$6+VLOOKUP($FA770,DIV,LOOKUPS!I$7,0)*$FH$6++VLOOKUP($FA770,SIZE,LOOKUPS!I$11,0)*$FI$6),"",VLOOKUP($FA770,MOM,LOOKUPS!I$12,0)*$FB$6+VLOOKUP($FA770,STREV,LOOKUPS!I$10,0)*$FC$6+VLOOKUP($FA770,LTREV,LOOKUPS!I$9,0)*$FD$6+VLOOKUP($FA770,CFP,LOOKUPS!I$6,0)*$FE$6+VLOOKUP($FA770,EP,LOOKUPS!I$8,0)*$FF$6+VLOOKUP($FA770,BM,LOOKUPS!I$5,0)*$FG$6+VLOOKUP($FA770,DIV,LOOKUPS!I$7,0)*$FH$6++VLOOKUP($FA770,SIZE,LOOKUPS!I$11,0)*$FI$6)</f>
        <v>5.4012000000000002</v>
      </c>
      <c r="FI770" s="1">
        <f>IF(ISERROR(VLOOKUP($FA770,MOM,LOOKUPS!J$12,0)*$FB$6+VLOOKUP($FA770,STREV,LOOKUPS!J$10,0)*$FC$6+VLOOKUP($FA770,LTREV,LOOKUPS!J$9,0)*$FD$6+VLOOKUP($FA770,CFP,LOOKUPS!J$6,0)*$FE$6+VLOOKUP($FA770,EP,LOOKUPS!J$8,0)*$FF$6+VLOOKUP($FA770,BM,LOOKUPS!J$5,0)*$FG$6+VLOOKUP($FA770,DIV,LOOKUPS!J$7,0)*$FH$6++VLOOKUP($FA770,SIZE,LOOKUPS!J$11,0)*$FI$6),"",VLOOKUP($FA770,MOM,LOOKUPS!J$12,0)*$FB$6+VLOOKUP($FA770,STREV,LOOKUPS!J$10,0)*$FC$6+VLOOKUP($FA770,LTREV,LOOKUPS!J$9,0)*$FD$6+VLOOKUP($FA770,CFP,LOOKUPS!J$6,0)*$FE$6+VLOOKUP($FA770,EP,LOOKUPS!J$8,0)*$FF$6+VLOOKUP($FA770,BM,LOOKUPS!J$5,0)*$FG$6+VLOOKUP($FA770,DIV,LOOKUPS!J$7,0)*$FH$6++VLOOKUP($FA770,SIZE,LOOKUPS!J$11,0)*$FI$6)</f>
        <v>5.2072000000000003</v>
      </c>
      <c r="FJ770" s="1">
        <f>IF(ISERROR(VLOOKUP($FA770,MOM,LOOKUPS!K$12,0)*$FB$6+VLOOKUP($FA770,STREV,LOOKUPS!K$10,0)*$FC$6+VLOOKUP($FA770,LTREV,LOOKUPS!K$9,0)*$FD$6+VLOOKUP($FA770,CFP,LOOKUPS!K$6,0)*$FE$6+VLOOKUP($FA770,EP,LOOKUPS!K$8,0)*$FF$6+VLOOKUP($FA770,BM,LOOKUPS!K$5,0)*$FG$6+VLOOKUP($FA770,DIV,LOOKUPS!K$7,0)*$FH$6++VLOOKUP($FA770,SIZE,LOOKUPS!K$11,0)*$FI$6),"",VLOOKUP($FA770,MOM,LOOKUPS!K$12,0)*$FB$6+VLOOKUP($FA770,STREV,LOOKUPS!K$10,0)*$FC$6+VLOOKUP($FA770,LTREV,LOOKUPS!K$9,0)*$FD$6+VLOOKUP($FA770,CFP,LOOKUPS!K$6,0)*$FE$6+VLOOKUP($FA770,EP,LOOKUPS!K$8,0)*$FF$6+VLOOKUP($FA770,BM,LOOKUPS!K$5,0)*$FG$6+VLOOKUP($FA770,DIV,LOOKUPS!K$7,0)*$FH$6++VLOOKUP($FA770,SIZE,LOOKUPS!K$11,0)*$FI$6)</f>
        <v>4.6842000000000006</v>
      </c>
      <c r="FK770" s="1">
        <f>IF(ISERROR(VLOOKUP($FA770,MOM,LOOKUPS!L$12,0)*$FB$6+VLOOKUP($FA770,STREV,LOOKUPS!L$10,0)*$FC$6+VLOOKUP($FA770,LTREV,LOOKUPS!L$9,0)*$FD$6+VLOOKUP($FA770,CFP,LOOKUPS!L$6,0)*$FE$6+VLOOKUP($FA770,EP,LOOKUPS!L$8,0)*$FF$6+VLOOKUP($FA770,BM,LOOKUPS!L$5,0)*$FG$6+VLOOKUP($FA770,DIV,LOOKUPS!L$7,0)*$FH$6++VLOOKUP($FA770,SIZE,LOOKUPS!L$11,0)*$FI$6),"",VLOOKUP($FA770,MOM,LOOKUPS!L$12,0)*$FB$6+VLOOKUP($FA770,STREV,LOOKUPS!L$10,0)*$FC$6+VLOOKUP($FA770,LTREV,LOOKUPS!L$9,0)*$FD$6+VLOOKUP($FA770,CFP,LOOKUPS!L$6,0)*$FE$6+VLOOKUP($FA770,EP,LOOKUPS!L$8,0)*$FF$6+VLOOKUP($FA770,BM,LOOKUPS!L$5,0)*$FG$6+VLOOKUP($FA770,DIV,LOOKUPS!L$7,0)*$FH$6++VLOOKUP($FA770,SIZE,LOOKUPS!L$11,0)*$FI$6)</f>
        <v>5.0255999999999998</v>
      </c>
    </row>
    <row r="771" spans="1:167" x14ac:dyDescent="0.3">
      <c r="A771" s="1">
        <v>199006</v>
      </c>
      <c r="B771" s="1">
        <v>-1.2</v>
      </c>
      <c r="C771" s="1">
        <v>1.33</v>
      </c>
      <c r="D771" s="1">
        <v>-0.22</v>
      </c>
      <c r="E771" s="1">
        <v>-0.53</v>
      </c>
      <c r="F771" s="1">
        <v>0.67</v>
      </c>
      <c r="G771" s="1">
        <v>0.63</v>
      </c>
      <c r="H771" s="1">
        <v>1.02</v>
      </c>
      <c r="I771" s="1">
        <v>0.17</v>
      </c>
      <c r="J771" s="1">
        <v>0.87</v>
      </c>
      <c r="K771" s="1">
        <v>1.93</v>
      </c>
      <c r="M771" s="1">
        <v>198907</v>
      </c>
      <c r="N771" s="1">
        <v>2.96</v>
      </c>
      <c r="O771" s="1">
        <v>2.58</v>
      </c>
      <c r="P771" s="1">
        <v>3.65</v>
      </c>
      <c r="Q771" s="1">
        <v>2.69</v>
      </c>
      <c r="R771" s="1">
        <v>5.08</v>
      </c>
      <c r="S771" s="1">
        <v>1.29</v>
      </c>
      <c r="T771" s="1">
        <v>4.12</v>
      </c>
      <c r="U771" s="1">
        <v>4.32</v>
      </c>
      <c r="V771" s="1">
        <v>3.25</v>
      </c>
      <c r="W771" s="1">
        <v>2.54</v>
      </c>
      <c r="Y771" s="1">
        <v>199406</v>
      </c>
      <c r="Z771" s="1">
        <v>-3.09</v>
      </c>
      <c r="AA771" s="1">
        <v>-1.67</v>
      </c>
      <c r="AB771" s="1">
        <v>-1.56</v>
      </c>
      <c r="AC771" s="1">
        <v>-1.1399999999999999</v>
      </c>
      <c r="AD771" s="1">
        <v>-2.42</v>
      </c>
      <c r="AE771" s="1">
        <v>-1.76</v>
      </c>
      <c r="AF771" s="1">
        <v>-1.99</v>
      </c>
      <c r="AG771" s="1">
        <v>-2.65</v>
      </c>
      <c r="AH771" s="1">
        <v>-1.1000000000000001</v>
      </c>
      <c r="AI771" s="1">
        <v>-3.69</v>
      </c>
      <c r="AK771">
        <v>201412</v>
      </c>
      <c r="AL771">
        <v>1.1499999999999999</v>
      </c>
      <c r="AM771">
        <v>2.46</v>
      </c>
      <c r="AN771">
        <v>2.12</v>
      </c>
      <c r="AO771">
        <v>1.1000000000000001</v>
      </c>
      <c r="AP771">
        <v>2.75</v>
      </c>
      <c r="AQ771">
        <v>1.8</v>
      </c>
      <c r="AR771">
        <v>2.5499999999999998</v>
      </c>
      <c r="AS771">
        <v>1.77</v>
      </c>
      <c r="AT771">
        <v>0.56999999999999995</v>
      </c>
      <c r="AU771">
        <v>3.03</v>
      </c>
      <c r="AV771">
        <v>2.48</v>
      </c>
      <c r="AW771">
        <v>1.66</v>
      </c>
      <c r="AX771">
        <v>1.95</v>
      </c>
      <c r="AY771">
        <v>2.2000000000000002</v>
      </c>
      <c r="AZ771">
        <v>2.89</v>
      </c>
      <c r="BA771">
        <v>1.43</v>
      </c>
      <c r="BB771">
        <v>2.13</v>
      </c>
      <c r="BC771">
        <v>0.95</v>
      </c>
      <c r="BD771">
        <v>0.28999999999999998</v>
      </c>
      <c r="BF771" s="1">
        <v>201412</v>
      </c>
      <c r="BG771" s="1">
        <v>1.5</v>
      </c>
      <c r="BH771" s="1">
        <v>2.02</v>
      </c>
      <c r="BI771" s="1">
        <v>1.93</v>
      </c>
      <c r="BJ771" s="1">
        <v>1.74</v>
      </c>
      <c r="BK771" s="1">
        <v>1.84</v>
      </c>
      <c r="BL771" s="1">
        <v>1.92</v>
      </c>
      <c r="BM771" s="1">
        <v>1.94</v>
      </c>
      <c r="BN771" s="1">
        <v>2.75</v>
      </c>
      <c r="BO771" s="1">
        <v>1.17</v>
      </c>
      <c r="BP771" s="1">
        <v>2.13</v>
      </c>
      <c r="BQ771" s="1">
        <v>1.54</v>
      </c>
      <c r="BR771" s="1">
        <v>2.4500000000000002</v>
      </c>
      <c r="BS771" s="1">
        <v>1.28</v>
      </c>
      <c r="BT771" s="1">
        <v>1.61</v>
      </c>
      <c r="BU771" s="1">
        <v>2.29</v>
      </c>
      <c r="BV771" s="1">
        <v>2.54</v>
      </c>
      <c r="BW771" s="1">
        <v>2.94</v>
      </c>
      <c r="BX771" s="1">
        <v>1.98</v>
      </c>
      <c r="BY771" s="1">
        <v>0.32</v>
      </c>
      <c r="CA771" s="1">
        <v>198912</v>
      </c>
      <c r="CB771" s="1">
        <v>-2.13</v>
      </c>
      <c r="CC771" s="1">
        <v>-1.19</v>
      </c>
      <c r="CD771" s="1">
        <v>-0.73</v>
      </c>
      <c r="CE771" s="1">
        <v>-1.05</v>
      </c>
      <c r="CF771" s="1">
        <v>-1.45</v>
      </c>
      <c r="CG771" s="1">
        <v>-0.59</v>
      </c>
      <c r="CH771" s="1">
        <v>-0.6</v>
      </c>
      <c r="CI771" s="1">
        <v>-0.24</v>
      </c>
      <c r="CJ771" s="1">
        <v>-1.61</v>
      </c>
      <c r="CK771" s="1">
        <v>-2.13</v>
      </c>
      <c r="CL771" s="1">
        <v>-0.16</v>
      </c>
      <c r="CM771" s="1">
        <v>-0.48</v>
      </c>
      <c r="CN771" s="1">
        <v>-0.72</v>
      </c>
      <c r="CO771" s="1">
        <v>0.13</v>
      </c>
      <c r="CP771" s="1">
        <v>-1.25</v>
      </c>
      <c r="CQ771" s="1">
        <v>-1.02</v>
      </c>
      <c r="CR771" s="1">
        <v>0.51</v>
      </c>
      <c r="CS771" s="1">
        <v>-0.51</v>
      </c>
      <c r="CT771" s="1">
        <v>-2.37</v>
      </c>
      <c r="CV771" s="1">
        <v>199012</v>
      </c>
      <c r="CW771" s="1">
        <v>-2.23</v>
      </c>
      <c r="CX771" s="1">
        <v>4.3499999999999996</v>
      </c>
      <c r="CY771" s="1">
        <v>2.72</v>
      </c>
      <c r="CZ771" s="1">
        <v>-0.25</v>
      </c>
      <c r="DA771" s="1">
        <v>4.5</v>
      </c>
      <c r="DB771" s="1">
        <v>3.24</v>
      </c>
      <c r="DC771" s="1">
        <v>3.02</v>
      </c>
      <c r="DD771" s="1">
        <v>2.0699999999999998</v>
      </c>
      <c r="DE771" s="1">
        <v>-1.57</v>
      </c>
      <c r="DF771" s="1">
        <v>4.33</v>
      </c>
      <c r="DG771" s="1">
        <v>4.67</v>
      </c>
      <c r="DH771" s="1">
        <v>4.01</v>
      </c>
      <c r="DI771" s="1">
        <v>2.36</v>
      </c>
      <c r="DJ771" s="1">
        <v>3.36</v>
      </c>
      <c r="DK771" s="1">
        <v>2.73</v>
      </c>
      <c r="DL771" s="1">
        <v>2.4700000000000002</v>
      </c>
      <c r="DM771" s="1">
        <v>1.71</v>
      </c>
      <c r="DN771" s="1">
        <v>-0.77</v>
      </c>
      <c r="DO771" s="1">
        <v>-2.2999999999999998</v>
      </c>
      <c r="DQ771" s="1">
        <v>198912</v>
      </c>
      <c r="DR771" s="1">
        <v>-99.99</v>
      </c>
      <c r="DS771" s="1">
        <v>-2.36</v>
      </c>
      <c r="DT771" s="1">
        <v>0.33</v>
      </c>
      <c r="DU771" s="1">
        <v>1.98</v>
      </c>
      <c r="DV771" s="1">
        <v>-2.68</v>
      </c>
      <c r="DW771" s="1">
        <v>0.19</v>
      </c>
      <c r="DX771" s="1">
        <v>0.16</v>
      </c>
      <c r="DY771" s="1">
        <v>1.9</v>
      </c>
      <c r="DZ771" s="1">
        <v>1.85</v>
      </c>
      <c r="EA771" s="1">
        <v>-2.96</v>
      </c>
      <c r="EB771" s="1">
        <v>-1.21</v>
      </c>
      <c r="EC771" s="1">
        <v>0.43</v>
      </c>
      <c r="ED771" s="1">
        <v>-0.13</v>
      </c>
      <c r="EE771" s="1">
        <v>-0.51</v>
      </c>
      <c r="EF771" s="1">
        <v>1.02</v>
      </c>
      <c r="EG771" s="1">
        <v>1.63</v>
      </c>
      <c r="EH771" s="1">
        <v>2.21</v>
      </c>
      <c r="EI771" s="1">
        <v>1.85</v>
      </c>
      <c r="EJ771" s="1">
        <v>1.86</v>
      </c>
      <c r="EL771">
        <v>198912</v>
      </c>
      <c r="EM771">
        <v>1.1599999999999999</v>
      </c>
      <c r="EN771">
        <v>-2.4</v>
      </c>
      <c r="EO771">
        <v>0.21</v>
      </c>
      <c r="EP771">
        <v>0.61</v>
      </c>
      <c r="ER771" s="1">
        <v>199006</v>
      </c>
      <c r="ES771" s="1">
        <v>2.4300000000000002</v>
      </c>
      <c r="EU771" s="1">
        <v>198907</v>
      </c>
      <c r="EV771" s="1">
        <v>1.3</v>
      </c>
      <c r="EX771" s="1">
        <v>199406</v>
      </c>
      <c r="EY771" s="1">
        <v>0.45</v>
      </c>
      <c r="FA771" s="1">
        <v>199006</v>
      </c>
      <c r="FB771" s="1">
        <f>IF(ISERROR(VLOOKUP($FA771,MOM,LOOKUPS!C$12,0)*$FB$6+VLOOKUP($FA771,STREV,LOOKUPS!C$10,0)*$FC$6+VLOOKUP($FA771,LTREV,LOOKUPS!C$9,0)*$FD$6+VLOOKUP($FA771,CFP,LOOKUPS!C$6,0)*$FE$6+VLOOKUP($FA771,EP,LOOKUPS!C$8,0)*$FF$6+VLOOKUP($FA771,BM,LOOKUPS!C$5,0)*$FG$6+VLOOKUP($FA771,DIV,LOOKUPS!C$7,0)*$FH$6++VLOOKUP($FA771,SIZE,LOOKUPS!C$11,0)*$FI$6),"",VLOOKUP($FA771,MOM,LOOKUPS!C$12,0)*$FB$6+VLOOKUP($FA771,STREV,LOOKUPS!C$10,0)*$FC$6+VLOOKUP($FA771,LTREV,LOOKUPS!C$9,0)*$FD$6+VLOOKUP($FA771,CFP,LOOKUPS!C$6,0)*$FE$6+VLOOKUP($FA771,EP,LOOKUPS!C$8,0)*$FF$6+VLOOKUP($FA771,BM,LOOKUPS!C$5,0)*$FG$6+VLOOKUP($FA771,DIV,LOOKUPS!C$7,0)*$FH$6++VLOOKUP($FA771,SIZE,LOOKUPS!C$11,0)*$FI$6)</f>
        <v>0.20370000000000005</v>
      </c>
      <c r="FC771" s="1">
        <f>IF(ISERROR(VLOOKUP($FA771,MOM,LOOKUPS!D$12,0)*$FB$6+VLOOKUP($FA771,STREV,LOOKUPS!D$10,0)*$FC$6+VLOOKUP($FA771,LTREV,LOOKUPS!D$9,0)*$FD$6+VLOOKUP($FA771,CFP,LOOKUPS!D$6,0)*$FE$6+VLOOKUP($FA771,EP,LOOKUPS!D$8,0)*$FF$6+VLOOKUP($FA771,BM,LOOKUPS!D$5,0)*$FG$6+VLOOKUP($FA771,DIV,LOOKUPS!D$7,0)*$FH$6++VLOOKUP($FA771,SIZE,LOOKUPS!D$11,0)*$FI$6),"",VLOOKUP($FA771,MOM,LOOKUPS!D$12,0)*$FB$6+VLOOKUP($FA771,STREV,LOOKUPS!D$10,0)*$FC$6+VLOOKUP($FA771,LTREV,LOOKUPS!D$9,0)*$FD$6+VLOOKUP($FA771,CFP,LOOKUPS!D$6,0)*$FE$6+VLOOKUP($FA771,EP,LOOKUPS!D$8,0)*$FF$6+VLOOKUP($FA771,BM,LOOKUPS!D$5,0)*$FG$6+VLOOKUP($FA771,DIV,LOOKUPS!D$7,0)*$FH$6++VLOOKUP($FA771,SIZE,LOOKUPS!D$11,0)*$FI$6)</f>
        <v>1.7138000000000002</v>
      </c>
      <c r="FD771" s="1">
        <f>IF(ISERROR(VLOOKUP($FA771,MOM,LOOKUPS!E$12,0)*$FB$6+VLOOKUP($FA771,STREV,LOOKUPS!E$10,0)*$FC$6+VLOOKUP($FA771,LTREV,LOOKUPS!E$9,0)*$FD$6+VLOOKUP($FA771,CFP,LOOKUPS!E$6,0)*$FE$6+VLOOKUP($FA771,EP,LOOKUPS!E$8,0)*$FF$6+VLOOKUP($FA771,BM,LOOKUPS!E$5,0)*$FG$6+VLOOKUP($FA771,DIV,LOOKUPS!E$7,0)*$FH$6++VLOOKUP($FA771,SIZE,LOOKUPS!E$11,0)*$FI$6),"",VLOOKUP($FA771,MOM,LOOKUPS!E$12,0)*$FB$6+VLOOKUP($FA771,STREV,LOOKUPS!E$10,0)*$FC$6+VLOOKUP($FA771,LTREV,LOOKUPS!E$9,0)*$FD$6+VLOOKUP($FA771,CFP,LOOKUPS!E$6,0)*$FE$6+VLOOKUP($FA771,EP,LOOKUPS!E$8,0)*$FF$6+VLOOKUP($FA771,BM,LOOKUPS!E$5,0)*$FG$6+VLOOKUP($FA771,DIV,LOOKUPS!E$7,0)*$FH$6++VLOOKUP($FA771,SIZE,LOOKUPS!E$11,0)*$FI$6)</f>
        <v>0.67540000000000011</v>
      </c>
      <c r="FE771" s="1">
        <f>IF(ISERROR(VLOOKUP($FA771,MOM,LOOKUPS!F$12,0)*$FB$6+VLOOKUP($FA771,STREV,LOOKUPS!F$10,0)*$FC$6+VLOOKUP($FA771,LTREV,LOOKUPS!F$9,0)*$FD$6+VLOOKUP($FA771,CFP,LOOKUPS!F$6,0)*$FE$6+VLOOKUP($FA771,EP,LOOKUPS!F$8,0)*$FF$6+VLOOKUP($FA771,BM,LOOKUPS!F$5,0)*$FG$6+VLOOKUP($FA771,DIV,LOOKUPS!F$7,0)*$FH$6++VLOOKUP($FA771,SIZE,LOOKUPS!F$11,0)*$FI$6),"",VLOOKUP($FA771,MOM,LOOKUPS!F$12,0)*$FB$6+VLOOKUP($FA771,STREV,LOOKUPS!F$10,0)*$FC$6+VLOOKUP($FA771,LTREV,LOOKUPS!F$9,0)*$FD$6+VLOOKUP($FA771,CFP,LOOKUPS!F$6,0)*$FE$6+VLOOKUP($FA771,EP,LOOKUPS!F$8,0)*$FF$6+VLOOKUP($FA771,BM,LOOKUPS!F$5,0)*$FG$6+VLOOKUP($FA771,DIV,LOOKUPS!F$7,0)*$FH$6++VLOOKUP($FA771,SIZE,LOOKUPS!F$11,0)*$FI$6)</f>
        <v>0.73570000000000002</v>
      </c>
      <c r="FF771" s="1">
        <f>IF(ISERROR(VLOOKUP($FA771,MOM,LOOKUPS!G$12,0)*$FB$6+VLOOKUP($FA771,STREV,LOOKUPS!G$10,0)*$FC$6+VLOOKUP($FA771,LTREV,LOOKUPS!G$9,0)*$FD$6+VLOOKUP($FA771,CFP,LOOKUPS!G$6,0)*$FE$6+VLOOKUP($FA771,EP,LOOKUPS!G$8,0)*$FF$6+VLOOKUP($FA771,BM,LOOKUPS!G$5,0)*$FG$6+VLOOKUP($FA771,DIV,LOOKUPS!G$7,0)*$FH$6++VLOOKUP($FA771,SIZE,LOOKUPS!G$11,0)*$FI$6),"",VLOOKUP($FA771,MOM,LOOKUPS!G$12,0)*$FB$6+VLOOKUP($FA771,STREV,LOOKUPS!G$10,0)*$FC$6+VLOOKUP($FA771,LTREV,LOOKUPS!G$9,0)*$FD$6+VLOOKUP($FA771,CFP,LOOKUPS!G$6,0)*$FE$6+VLOOKUP($FA771,EP,LOOKUPS!G$8,0)*$FF$6+VLOOKUP($FA771,BM,LOOKUPS!G$5,0)*$FG$6+VLOOKUP($FA771,DIV,LOOKUPS!G$7,0)*$FH$6++VLOOKUP($FA771,SIZE,LOOKUPS!G$11,0)*$FI$6)</f>
        <v>1.4282000000000001</v>
      </c>
      <c r="FG771" s="1">
        <f>IF(ISERROR(VLOOKUP($FA771,MOM,LOOKUPS!H$12,0)*$FB$6+VLOOKUP($FA771,STREV,LOOKUPS!H$10,0)*$FC$6+VLOOKUP($FA771,LTREV,LOOKUPS!H$9,0)*$FD$6+VLOOKUP($FA771,CFP,LOOKUPS!H$6,0)*$FE$6+VLOOKUP($FA771,EP,LOOKUPS!H$8,0)*$FF$6+VLOOKUP($FA771,BM,LOOKUPS!H$5,0)*$FG$6+VLOOKUP($FA771,DIV,LOOKUPS!H$7,0)*$FH$6++VLOOKUP($FA771,SIZE,LOOKUPS!H$11,0)*$FI$6),"",VLOOKUP($FA771,MOM,LOOKUPS!H$12,0)*$FB$6+VLOOKUP($FA771,STREV,LOOKUPS!H$10,0)*$FC$6+VLOOKUP($FA771,LTREV,LOOKUPS!H$9,0)*$FD$6+VLOOKUP($FA771,CFP,LOOKUPS!H$6,0)*$FE$6+VLOOKUP($FA771,EP,LOOKUPS!H$8,0)*$FF$6+VLOOKUP($FA771,BM,LOOKUPS!H$5,0)*$FG$6+VLOOKUP($FA771,DIV,LOOKUPS!H$7,0)*$FH$6++VLOOKUP($FA771,SIZE,LOOKUPS!H$11,0)*$FI$6)</f>
        <v>0.36960000000000004</v>
      </c>
      <c r="FH771" s="1">
        <f>IF(ISERROR(VLOOKUP($FA771,MOM,LOOKUPS!I$12,0)*$FB$6+VLOOKUP($FA771,STREV,LOOKUPS!I$10,0)*$FC$6+VLOOKUP($FA771,LTREV,LOOKUPS!I$9,0)*$FD$6+VLOOKUP($FA771,CFP,LOOKUPS!I$6,0)*$FE$6+VLOOKUP($FA771,EP,LOOKUPS!I$8,0)*$FF$6+VLOOKUP($FA771,BM,LOOKUPS!I$5,0)*$FG$6+VLOOKUP($FA771,DIV,LOOKUPS!I$7,0)*$FH$6++VLOOKUP($FA771,SIZE,LOOKUPS!I$11,0)*$FI$6),"",VLOOKUP($FA771,MOM,LOOKUPS!I$12,0)*$FB$6+VLOOKUP($FA771,STREV,LOOKUPS!I$10,0)*$FC$6+VLOOKUP($FA771,LTREV,LOOKUPS!I$9,0)*$FD$6+VLOOKUP($FA771,CFP,LOOKUPS!I$6,0)*$FE$6+VLOOKUP($FA771,EP,LOOKUPS!I$8,0)*$FF$6+VLOOKUP($FA771,BM,LOOKUPS!I$5,0)*$FG$6+VLOOKUP($FA771,DIV,LOOKUPS!I$7,0)*$FH$6++VLOOKUP($FA771,SIZE,LOOKUPS!I$11,0)*$FI$6)</f>
        <v>0.13429999999999997</v>
      </c>
      <c r="FI771" s="1">
        <f>IF(ISERROR(VLOOKUP($FA771,MOM,LOOKUPS!J$12,0)*$FB$6+VLOOKUP($FA771,STREV,LOOKUPS!J$10,0)*$FC$6+VLOOKUP($FA771,LTREV,LOOKUPS!J$9,0)*$FD$6+VLOOKUP($FA771,CFP,LOOKUPS!J$6,0)*$FE$6+VLOOKUP($FA771,EP,LOOKUPS!J$8,0)*$FF$6+VLOOKUP($FA771,BM,LOOKUPS!J$5,0)*$FG$6+VLOOKUP($FA771,DIV,LOOKUPS!J$7,0)*$FH$6++VLOOKUP($FA771,SIZE,LOOKUPS!J$11,0)*$FI$6),"",VLOOKUP($FA771,MOM,LOOKUPS!J$12,0)*$FB$6+VLOOKUP($FA771,STREV,LOOKUPS!J$10,0)*$FC$6+VLOOKUP($FA771,LTREV,LOOKUPS!J$9,0)*$FD$6+VLOOKUP($FA771,CFP,LOOKUPS!J$6,0)*$FE$6+VLOOKUP($FA771,EP,LOOKUPS!J$8,0)*$FF$6+VLOOKUP($FA771,BM,LOOKUPS!J$5,0)*$FG$6+VLOOKUP($FA771,DIV,LOOKUPS!J$7,0)*$FH$6++VLOOKUP($FA771,SIZE,LOOKUPS!J$11,0)*$FI$6)</f>
        <v>8.0799999999999983E-2</v>
      </c>
      <c r="FJ771" s="1">
        <f>IF(ISERROR(VLOOKUP($FA771,MOM,LOOKUPS!K$12,0)*$FB$6+VLOOKUP($FA771,STREV,LOOKUPS!K$10,0)*$FC$6+VLOOKUP($FA771,LTREV,LOOKUPS!K$9,0)*$FD$6+VLOOKUP($FA771,CFP,LOOKUPS!K$6,0)*$FE$6+VLOOKUP($FA771,EP,LOOKUPS!K$8,0)*$FF$6+VLOOKUP($FA771,BM,LOOKUPS!K$5,0)*$FG$6+VLOOKUP($FA771,DIV,LOOKUPS!K$7,0)*$FH$6++VLOOKUP($FA771,SIZE,LOOKUPS!K$11,0)*$FI$6),"",VLOOKUP($FA771,MOM,LOOKUPS!K$12,0)*$FB$6+VLOOKUP($FA771,STREV,LOOKUPS!K$10,0)*$FC$6+VLOOKUP($FA771,LTREV,LOOKUPS!K$9,0)*$FD$6+VLOOKUP($FA771,CFP,LOOKUPS!K$6,0)*$FE$6+VLOOKUP($FA771,EP,LOOKUPS!K$8,0)*$FF$6+VLOOKUP($FA771,BM,LOOKUPS!K$5,0)*$FG$6+VLOOKUP($FA771,DIV,LOOKUPS!K$7,0)*$FH$6++VLOOKUP($FA771,SIZE,LOOKUPS!K$11,0)*$FI$6)</f>
        <v>-3.6899999999999988E-2</v>
      </c>
      <c r="FK771" s="1">
        <f>IF(ISERROR(VLOOKUP($FA771,MOM,LOOKUPS!L$12,0)*$FB$6+VLOOKUP($FA771,STREV,LOOKUPS!L$10,0)*$FC$6+VLOOKUP($FA771,LTREV,LOOKUPS!L$9,0)*$FD$6+VLOOKUP($FA771,CFP,LOOKUPS!L$6,0)*$FE$6+VLOOKUP($FA771,EP,LOOKUPS!L$8,0)*$FF$6+VLOOKUP($FA771,BM,LOOKUPS!L$5,0)*$FG$6+VLOOKUP($FA771,DIV,LOOKUPS!L$7,0)*$FH$6++VLOOKUP($FA771,SIZE,LOOKUPS!L$11,0)*$FI$6),"",VLOOKUP($FA771,MOM,LOOKUPS!L$12,0)*$FB$6+VLOOKUP($FA771,STREV,LOOKUPS!L$10,0)*$FC$6+VLOOKUP($FA771,LTREV,LOOKUPS!L$9,0)*$FD$6+VLOOKUP($FA771,CFP,LOOKUPS!L$6,0)*$FE$6+VLOOKUP($FA771,EP,LOOKUPS!L$8,0)*$FF$6+VLOOKUP($FA771,BM,LOOKUPS!L$5,0)*$FG$6+VLOOKUP($FA771,DIV,LOOKUPS!L$7,0)*$FH$6++VLOOKUP($FA771,SIZE,LOOKUPS!L$11,0)*$FI$6)</f>
        <v>0.99449999999999994</v>
      </c>
    </row>
    <row r="772" spans="1:167" x14ac:dyDescent="0.3">
      <c r="A772" s="1">
        <v>199007</v>
      </c>
      <c r="B772" s="1">
        <v>-4.3099999999999996</v>
      </c>
      <c r="C772" s="1">
        <v>-4.21</v>
      </c>
      <c r="D772" s="1">
        <v>-4.17</v>
      </c>
      <c r="E772" s="1">
        <v>-3.74</v>
      </c>
      <c r="F772" s="1">
        <v>-2.15</v>
      </c>
      <c r="G772" s="1">
        <v>-2.15</v>
      </c>
      <c r="H772" s="1">
        <v>-2.5299999999999998</v>
      </c>
      <c r="I772" s="1">
        <v>-1.89</v>
      </c>
      <c r="J772" s="1">
        <v>-1.51</v>
      </c>
      <c r="K772" s="1">
        <v>-3.08</v>
      </c>
      <c r="M772" s="1">
        <v>198908</v>
      </c>
      <c r="N772" s="1">
        <v>2.27</v>
      </c>
      <c r="O772" s="1">
        <v>2.61</v>
      </c>
      <c r="P772" s="1">
        <v>0.34</v>
      </c>
      <c r="Q772" s="1">
        <v>2.94</v>
      </c>
      <c r="R772" s="1">
        <v>3.66</v>
      </c>
      <c r="S772" s="1">
        <v>3.27</v>
      </c>
      <c r="T772" s="1">
        <v>3.5</v>
      </c>
      <c r="U772" s="1">
        <v>1.65</v>
      </c>
      <c r="V772" s="1">
        <v>0.98</v>
      </c>
      <c r="W772" s="1">
        <v>1.22</v>
      </c>
      <c r="Y772" s="1">
        <v>199407</v>
      </c>
      <c r="Z772" s="1">
        <v>2.0699999999999998</v>
      </c>
      <c r="AA772" s="1">
        <v>2.66</v>
      </c>
      <c r="AB772" s="1">
        <v>1.92</v>
      </c>
      <c r="AC772" s="1">
        <v>2.06</v>
      </c>
      <c r="AD772" s="1">
        <v>1.48</v>
      </c>
      <c r="AE772" s="1">
        <v>1.06</v>
      </c>
      <c r="AF772" s="1">
        <v>2.2999999999999998</v>
      </c>
      <c r="AG772" s="1">
        <v>1.46</v>
      </c>
      <c r="AH772" s="1">
        <v>1.79</v>
      </c>
      <c r="AI772" s="1">
        <v>1.39</v>
      </c>
      <c r="AK772">
        <v>201501</v>
      </c>
      <c r="AL772">
        <v>-2.5</v>
      </c>
      <c r="AM772">
        <v>-3.92</v>
      </c>
      <c r="AN772">
        <v>-3.97</v>
      </c>
      <c r="AO772">
        <v>-2.96</v>
      </c>
      <c r="AP772">
        <v>-3.72</v>
      </c>
      <c r="AQ772">
        <v>-4.41</v>
      </c>
      <c r="AR772">
        <v>-4.05</v>
      </c>
      <c r="AS772">
        <v>-3.12</v>
      </c>
      <c r="AT772">
        <v>-3.02</v>
      </c>
      <c r="AU772">
        <v>-3.85</v>
      </c>
      <c r="AV772">
        <v>-3.58</v>
      </c>
      <c r="AW772">
        <v>-4.46</v>
      </c>
      <c r="AX772">
        <v>-4.3499999999999996</v>
      </c>
      <c r="AY772">
        <v>-4.46</v>
      </c>
      <c r="AZ772">
        <v>-3.65</v>
      </c>
      <c r="BA772">
        <v>-3.38</v>
      </c>
      <c r="BB772">
        <v>-2.84</v>
      </c>
      <c r="BC772">
        <v>-2.92</v>
      </c>
      <c r="BD772">
        <v>-3.09</v>
      </c>
      <c r="BF772" s="1">
        <v>201501</v>
      </c>
      <c r="BG772" s="1">
        <v>-2.98</v>
      </c>
      <c r="BH772" s="1">
        <v>-3.37</v>
      </c>
      <c r="BI772" s="1">
        <v>-3.83</v>
      </c>
      <c r="BJ772" s="1">
        <v>-3.52</v>
      </c>
      <c r="BK772" s="1">
        <v>-3.35</v>
      </c>
      <c r="BL772" s="1">
        <v>-3.68</v>
      </c>
      <c r="BM772" s="1">
        <v>-3.27</v>
      </c>
      <c r="BN772" s="1">
        <v>-4.67</v>
      </c>
      <c r="BO772" s="1">
        <v>-3</v>
      </c>
      <c r="BP772" s="1">
        <v>-3.63</v>
      </c>
      <c r="BQ772" s="1">
        <v>-3.06</v>
      </c>
      <c r="BR772" s="1">
        <v>-3.41</v>
      </c>
      <c r="BS772" s="1">
        <v>-4</v>
      </c>
      <c r="BT772" s="1">
        <v>-3.16</v>
      </c>
      <c r="BU772" s="1">
        <v>-3.38</v>
      </c>
      <c r="BV772" s="1">
        <v>-4.7300000000000004</v>
      </c>
      <c r="BW772" s="1">
        <v>-4.6100000000000003</v>
      </c>
      <c r="BX772" s="1">
        <v>-3.45</v>
      </c>
      <c r="BY772" s="1">
        <v>-2.5299999999999998</v>
      </c>
      <c r="CA772" s="1">
        <v>199001</v>
      </c>
      <c r="CB772" s="1">
        <v>5.05</v>
      </c>
      <c r="CC772" s="1">
        <v>-6.72</v>
      </c>
      <c r="CD772" s="1">
        <v>-5.49</v>
      </c>
      <c r="CE772" s="1">
        <v>-4.67</v>
      </c>
      <c r="CF772" s="1">
        <v>-6.49</v>
      </c>
      <c r="CG772" s="1">
        <v>-6.76</v>
      </c>
      <c r="CH772" s="1">
        <v>-5.14</v>
      </c>
      <c r="CI772" s="1">
        <v>-5.73</v>
      </c>
      <c r="CJ772" s="1">
        <v>-4.26</v>
      </c>
      <c r="CK772" s="1">
        <v>-6.47</v>
      </c>
      <c r="CL772" s="1">
        <v>-6.54</v>
      </c>
      <c r="CM772" s="1">
        <v>-7.34</v>
      </c>
      <c r="CN772" s="1">
        <v>-6.04</v>
      </c>
      <c r="CO772" s="1">
        <v>-6.09</v>
      </c>
      <c r="CP772" s="1">
        <v>-4.29</v>
      </c>
      <c r="CQ772" s="1">
        <v>-5.64</v>
      </c>
      <c r="CR772" s="1">
        <v>-5.82</v>
      </c>
      <c r="CS772" s="1">
        <v>-4.41</v>
      </c>
      <c r="CT772" s="1">
        <v>-4.1500000000000004</v>
      </c>
      <c r="CV772" s="1">
        <v>199101</v>
      </c>
      <c r="CW772" s="1">
        <v>11.33</v>
      </c>
      <c r="CX772" s="1">
        <v>7.18</v>
      </c>
      <c r="CY772" s="1">
        <v>6.4</v>
      </c>
      <c r="CZ772" s="1">
        <v>6.78</v>
      </c>
      <c r="DA772" s="1">
        <v>7.37</v>
      </c>
      <c r="DB772" s="1">
        <v>6.21</v>
      </c>
      <c r="DC772" s="1">
        <v>6.92</v>
      </c>
      <c r="DD772" s="1">
        <v>5.35</v>
      </c>
      <c r="DE772" s="1">
        <v>8.23</v>
      </c>
      <c r="DF772" s="1">
        <v>6.57</v>
      </c>
      <c r="DG772" s="1">
        <v>8.15</v>
      </c>
      <c r="DH772" s="1">
        <v>6.78</v>
      </c>
      <c r="DI772" s="1">
        <v>5.55</v>
      </c>
      <c r="DJ772" s="1">
        <v>7.11</v>
      </c>
      <c r="DK772" s="1">
        <v>6.77</v>
      </c>
      <c r="DL772" s="1">
        <v>6.12</v>
      </c>
      <c r="DM772" s="1">
        <v>4.66</v>
      </c>
      <c r="DN772" s="1">
        <v>6.41</v>
      </c>
      <c r="DO772" s="1">
        <v>9.89</v>
      </c>
      <c r="DQ772" s="1">
        <v>199001</v>
      </c>
      <c r="DR772" s="1">
        <v>-99.99</v>
      </c>
      <c r="DS772" s="1">
        <v>-4.1399999999999997</v>
      </c>
      <c r="DT772" s="1">
        <v>-8.64</v>
      </c>
      <c r="DU772" s="1">
        <v>-7.76</v>
      </c>
      <c r="DV772" s="1">
        <v>-3.62</v>
      </c>
      <c r="DW772" s="1">
        <v>-8.73</v>
      </c>
      <c r="DX772" s="1">
        <v>-8.8000000000000007</v>
      </c>
      <c r="DY772" s="1">
        <v>-8.26</v>
      </c>
      <c r="DZ772" s="1">
        <v>-7.16</v>
      </c>
      <c r="EA772" s="1">
        <v>-2.84</v>
      </c>
      <c r="EB772" s="1">
        <v>-7.86</v>
      </c>
      <c r="EC772" s="1">
        <v>-8.61</v>
      </c>
      <c r="ED772" s="1">
        <v>-8.91</v>
      </c>
      <c r="EE772" s="1">
        <v>-9.7799999999999994</v>
      </c>
      <c r="EF772" s="1">
        <v>-7.57</v>
      </c>
      <c r="EG772" s="1">
        <v>-7.76</v>
      </c>
      <c r="EH772" s="1">
        <v>-8.82</v>
      </c>
      <c r="EI772" s="1">
        <v>-7.17</v>
      </c>
      <c r="EJ772" s="1">
        <v>-7.15</v>
      </c>
      <c r="EL772">
        <v>199001</v>
      </c>
      <c r="EM772">
        <v>-7.85</v>
      </c>
      <c r="EN772">
        <v>-1.26</v>
      </c>
      <c r="EO772">
        <v>0.78</v>
      </c>
      <c r="EP772">
        <v>0.56999999999999995</v>
      </c>
      <c r="ER772" s="1">
        <v>199007</v>
      </c>
      <c r="ES772" s="1">
        <v>5.94</v>
      </c>
      <c r="EU772" s="1">
        <v>198908</v>
      </c>
      <c r="EV772" s="1">
        <v>1.88</v>
      </c>
      <c r="EX772" s="1">
        <v>199407</v>
      </c>
      <c r="EY772" s="1">
        <v>0.46</v>
      </c>
      <c r="FA772" s="1">
        <v>199007</v>
      </c>
      <c r="FB772" s="1">
        <f>IF(ISERROR(VLOOKUP($FA772,MOM,LOOKUPS!C$12,0)*$FB$6+VLOOKUP($FA772,STREV,LOOKUPS!C$10,0)*$FC$6+VLOOKUP($FA772,LTREV,LOOKUPS!C$9,0)*$FD$6+VLOOKUP($FA772,CFP,LOOKUPS!C$6,0)*$FE$6+VLOOKUP($FA772,EP,LOOKUPS!C$8,0)*$FF$6+VLOOKUP($FA772,BM,LOOKUPS!C$5,0)*$FG$6+VLOOKUP($FA772,DIV,LOOKUPS!C$7,0)*$FH$6++VLOOKUP($FA772,SIZE,LOOKUPS!C$11,0)*$FI$6),"",VLOOKUP($FA772,MOM,LOOKUPS!C$12,0)*$FB$6+VLOOKUP($FA772,STREV,LOOKUPS!C$10,0)*$FC$6+VLOOKUP($FA772,LTREV,LOOKUPS!C$9,0)*$FD$6+VLOOKUP($FA772,CFP,LOOKUPS!C$6,0)*$FE$6+VLOOKUP($FA772,EP,LOOKUPS!C$8,0)*$FF$6+VLOOKUP($FA772,BM,LOOKUPS!C$5,0)*$FG$6+VLOOKUP($FA772,DIV,LOOKUPS!C$7,0)*$FH$6++VLOOKUP($FA772,SIZE,LOOKUPS!C$11,0)*$FI$6)</f>
        <v>-4.1551999999999998</v>
      </c>
      <c r="FC772" s="1">
        <f>IF(ISERROR(VLOOKUP($FA772,MOM,LOOKUPS!D$12,0)*$FB$6+VLOOKUP($FA772,STREV,LOOKUPS!D$10,0)*$FC$6+VLOOKUP($FA772,LTREV,LOOKUPS!D$9,0)*$FD$6+VLOOKUP($FA772,CFP,LOOKUPS!D$6,0)*$FE$6+VLOOKUP($FA772,EP,LOOKUPS!D$8,0)*$FF$6+VLOOKUP($FA772,BM,LOOKUPS!D$5,0)*$FG$6+VLOOKUP($FA772,DIV,LOOKUPS!D$7,0)*$FH$6++VLOOKUP($FA772,SIZE,LOOKUPS!D$11,0)*$FI$6),"",VLOOKUP($FA772,MOM,LOOKUPS!D$12,0)*$FB$6+VLOOKUP($FA772,STREV,LOOKUPS!D$10,0)*$FC$6+VLOOKUP($FA772,LTREV,LOOKUPS!D$9,0)*$FD$6+VLOOKUP($FA772,CFP,LOOKUPS!D$6,0)*$FE$6+VLOOKUP($FA772,EP,LOOKUPS!D$8,0)*$FF$6+VLOOKUP($FA772,BM,LOOKUPS!D$5,0)*$FG$6+VLOOKUP($FA772,DIV,LOOKUPS!D$7,0)*$FH$6++VLOOKUP($FA772,SIZE,LOOKUPS!D$11,0)*$FI$6)</f>
        <v>-3.1011000000000002</v>
      </c>
      <c r="FD772" s="1">
        <f>IF(ISERROR(VLOOKUP($FA772,MOM,LOOKUPS!E$12,0)*$FB$6+VLOOKUP($FA772,STREV,LOOKUPS!E$10,0)*$FC$6+VLOOKUP($FA772,LTREV,LOOKUPS!E$9,0)*$FD$6+VLOOKUP($FA772,CFP,LOOKUPS!E$6,0)*$FE$6+VLOOKUP($FA772,EP,LOOKUPS!E$8,0)*$FF$6+VLOOKUP($FA772,BM,LOOKUPS!E$5,0)*$FG$6+VLOOKUP($FA772,DIV,LOOKUPS!E$7,0)*$FH$6++VLOOKUP($FA772,SIZE,LOOKUPS!E$11,0)*$FI$6),"",VLOOKUP($FA772,MOM,LOOKUPS!E$12,0)*$FB$6+VLOOKUP($FA772,STREV,LOOKUPS!E$10,0)*$FC$6+VLOOKUP($FA772,LTREV,LOOKUPS!E$9,0)*$FD$6+VLOOKUP($FA772,CFP,LOOKUPS!E$6,0)*$FE$6+VLOOKUP($FA772,EP,LOOKUPS!E$8,0)*$FF$6+VLOOKUP($FA772,BM,LOOKUPS!E$5,0)*$FG$6+VLOOKUP($FA772,DIV,LOOKUPS!E$7,0)*$FH$6++VLOOKUP($FA772,SIZE,LOOKUPS!E$11,0)*$FI$6)</f>
        <v>-3.8751000000000007</v>
      </c>
      <c r="FE772" s="1">
        <f>IF(ISERROR(VLOOKUP($FA772,MOM,LOOKUPS!F$12,0)*$FB$6+VLOOKUP($FA772,STREV,LOOKUPS!F$10,0)*$FC$6+VLOOKUP($FA772,LTREV,LOOKUPS!F$9,0)*$FD$6+VLOOKUP($FA772,CFP,LOOKUPS!F$6,0)*$FE$6+VLOOKUP($FA772,EP,LOOKUPS!F$8,0)*$FF$6+VLOOKUP($FA772,BM,LOOKUPS!F$5,0)*$FG$6+VLOOKUP($FA772,DIV,LOOKUPS!F$7,0)*$FH$6++VLOOKUP($FA772,SIZE,LOOKUPS!F$11,0)*$FI$6),"",VLOOKUP($FA772,MOM,LOOKUPS!F$12,0)*$FB$6+VLOOKUP($FA772,STREV,LOOKUPS!F$10,0)*$FC$6+VLOOKUP($FA772,LTREV,LOOKUPS!F$9,0)*$FD$6+VLOOKUP($FA772,CFP,LOOKUPS!F$6,0)*$FE$6+VLOOKUP($FA772,EP,LOOKUPS!F$8,0)*$FF$6+VLOOKUP($FA772,BM,LOOKUPS!F$5,0)*$FG$6+VLOOKUP($FA772,DIV,LOOKUPS!F$7,0)*$FH$6++VLOOKUP($FA772,SIZE,LOOKUPS!F$11,0)*$FI$6)</f>
        <v>-3.2634000000000003</v>
      </c>
      <c r="FF772" s="1">
        <f>IF(ISERROR(VLOOKUP($FA772,MOM,LOOKUPS!G$12,0)*$FB$6+VLOOKUP($FA772,STREV,LOOKUPS!G$10,0)*$FC$6+VLOOKUP($FA772,LTREV,LOOKUPS!G$9,0)*$FD$6+VLOOKUP($FA772,CFP,LOOKUPS!G$6,0)*$FE$6+VLOOKUP($FA772,EP,LOOKUPS!G$8,0)*$FF$6+VLOOKUP($FA772,BM,LOOKUPS!G$5,0)*$FG$6+VLOOKUP($FA772,DIV,LOOKUPS!G$7,0)*$FH$6++VLOOKUP($FA772,SIZE,LOOKUPS!G$11,0)*$FI$6),"",VLOOKUP($FA772,MOM,LOOKUPS!G$12,0)*$FB$6+VLOOKUP($FA772,STREV,LOOKUPS!G$10,0)*$FC$6+VLOOKUP($FA772,LTREV,LOOKUPS!G$9,0)*$FD$6+VLOOKUP($FA772,CFP,LOOKUPS!G$6,0)*$FE$6+VLOOKUP($FA772,EP,LOOKUPS!G$8,0)*$FF$6+VLOOKUP($FA772,BM,LOOKUPS!G$5,0)*$FG$6+VLOOKUP($FA772,DIV,LOOKUPS!G$7,0)*$FH$6++VLOOKUP($FA772,SIZE,LOOKUPS!G$11,0)*$FI$6)</f>
        <v>-2.7195</v>
      </c>
      <c r="FG772" s="1">
        <f>IF(ISERROR(VLOOKUP($FA772,MOM,LOOKUPS!H$12,0)*$FB$6+VLOOKUP($FA772,STREV,LOOKUPS!H$10,0)*$FC$6+VLOOKUP($FA772,LTREV,LOOKUPS!H$9,0)*$FD$6+VLOOKUP($FA772,CFP,LOOKUPS!H$6,0)*$FE$6+VLOOKUP($FA772,EP,LOOKUPS!H$8,0)*$FF$6+VLOOKUP($FA772,BM,LOOKUPS!H$5,0)*$FG$6+VLOOKUP($FA772,DIV,LOOKUPS!H$7,0)*$FH$6++VLOOKUP($FA772,SIZE,LOOKUPS!H$11,0)*$FI$6),"",VLOOKUP($FA772,MOM,LOOKUPS!H$12,0)*$FB$6+VLOOKUP($FA772,STREV,LOOKUPS!H$10,0)*$FC$6+VLOOKUP($FA772,LTREV,LOOKUPS!H$9,0)*$FD$6+VLOOKUP($FA772,CFP,LOOKUPS!H$6,0)*$FE$6+VLOOKUP($FA772,EP,LOOKUPS!H$8,0)*$FF$6+VLOOKUP($FA772,BM,LOOKUPS!H$5,0)*$FG$6+VLOOKUP($FA772,DIV,LOOKUPS!H$7,0)*$FH$6++VLOOKUP($FA772,SIZE,LOOKUPS!H$11,0)*$FI$6)</f>
        <v>-2.6116000000000001</v>
      </c>
      <c r="FH772" s="1">
        <f>IF(ISERROR(VLOOKUP($FA772,MOM,LOOKUPS!I$12,0)*$FB$6+VLOOKUP($FA772,STREV,LOOKUPS!I$10,0)*$FC$6+VLOOKUP($FA772,LTREV,LOOKUPS!I$9,0)*$FD$6+VLOOKUP($FA772,CFP,LOOKUPS!I$6,0)*$FE$6+VLOOKUP($FA772,EP,LOOKUPS!I$8,0)*$FF$6+VLOOKUP($FA772,BM,LOOKUPS!I$5,0)*$FG$6+VLOOKUP($FA772,DIV,LOOKUPS!I$7,0)*$FH$6++VLOOKUP($FA772,SIZE,LOOKUPS!I$11,0)*$FI$6),"",VLOOKUP($FA772,MOM,LOOKUPS!I$12,0)*$FB$6+VLOOKUP($FA772,STREV,LOOKUPS!I$10,0)*$FC$6+VLOOKUP($FA772,LTREV,LOOKUPS!I$9,0)*$FD$6+VLOOKUP($FA772,CFP,LOOKUPS!I$6,0)*$FE$6+VLOOKUP($FA772,EP,LOOKUPS!I$8,0)*$FF$6+VLOOKUP($FA772,BM,LOOKUPS!I$5,0)*$FG$6+VLOOKUP($FA772,DIV,LOOKUPS!I$7,0)*$FH$6++VLOOKUP($FA772,SIZE,LOOKUPS!I$11,0)*$FI$6)</f>
        <v>-2.3232999999999997</v>
      </c>
      <c r="FI772" s="1">
        <f>IF(ISERROR(VLOOKUP($FA772,MOM,LOOKUPS!J$12,0)*$FB$6+VLOOKUP($FA772,STREV,LOOKUPS!J$10,0)*$FC$6+VLOOKUP($FA772,LTREV,LOOKUPS!J$9,0)*$FD$6+VLOOKUP($FA772,CFP,LOOKUPS!J$6,0)*$FE$6+VLOOKUP($FA772,EP,LOOKUPS!J$8,0)*$FF$6+VLOOKUP($FA772,BM,LOOKUPS!J$5,0)*$FG$6+VLOOKUP($FA772,DIV,LOOKUPS!J$7,0)*$FH$6++VLOOKUP($FA772,SIZE,LOOKUPS!J$11,0)*$FI$6),"",VLOOKUP($FA772,MOM,LOOKUPS!J$12,0)*$FB$6+VLOOKUP($FA772,STREV,LOOKUPS!J$10,0)*$FC$6+VLOOKUP($FA772,LTREV,LOOKUPS!J$9,0)*$FD$6+VLOOKUP($FA772,CFP,LOOKUPS!J$6,0)*$FE$6+VLOOKUP($FA772,EP,LOOKUPS!J$8,0)*$FF$6+VLOOKUP($FA772,BM,LOOKUPS!J$5,0)*$FG$6+VLOOKUP($FA772,DIV,LOOKUPS!J$7,0)*$FH$6++VLOOKUP($FA772,SIZE,LOOKUPS!J$11,0)*$FI$6)</f>
        <v>-2.7291000000000003</v>
      </c>
      <c r="FJ772" s="1">
        <f>IF(ISERROR(VLOOKUP($FA772,MOM,LOOKUPS!K$12,0)*$FB$6+VLOOKUP($FA772,STREV,LOOKUPS!K$10,0)*$FC$6+VLOOKUP($FA772,LTREV,LOOKUPS!K$9,0)*$FD$6+VLOOKUP($FA772,CFP,LOOKUPS!K$6,0)*$FE$6+VLOOKUP($FA772,EP,LOOKUPS!K$8,0)*$FF$6+VLOOKUP($FA772,BM,LOOKUPS!K$5,0)*$FG$6+VLOOKUP($FA772,DIV,LOOKUPS!K$7,0)*$FH$6++VLOOKUP($FA772,SIZE,LOOKUPS!K$11,0)*$FI$6),"",VLOOKUP($FA772,MOM,LOOKUPS!K$12,0)*$FB$6+VLOOKUP($FA772,STREV,LOOKUPS!K$10,0)*$FC$6+VLOOKUP($FA772,LTREV,LOOKUPS!K$9,0)*$FD$6+VLOOKUP($FA772,CFP,LOOKUPS!K$6,0)*$FE$6+VLOOKUP($FA772,EP,LOOKUPS!K$8,0)*$FF$6+VLOOKUP($FA772,BM,LOOKUPS!K$5,0)*$FG$6+VLOOKUP($FA772,DIV,LOOKUPS!K$7,0)*$FH$6++VLOOKUP($FA772,SIZE,LOOKUPS!K$11,0)*$FI$6)</f>
        <v>-2.5754999999999999</v>
      </c>
      <c r="FK772" s="1">
        <f>IF(ISERROR(VLOOKUP($FA772,MOM,LOOKUPS!L$12,0)*$FB$6+VLOOKUP($FA772,STREV,LOOKUPS!L$10,0)*$FC$6+VLOOKUP($FA772,LTREV,LOOKUPS!L$9,0)*$FD$6+VLOOKUP($FA772,CFP,LOOKUPS!L$6,0)*$FE$6+VLOOKUP($FA772,EP,LOOKUPS!L$8,0)*$FF$6+VLOOKUP($FA772,BM,LOOKUPS!L$5,0)*$FG$6+VLOOKUP($FA772,DIV,LOOKUPS!L$7,0)*$FH$6++VLOOKUP($FA772,SIZE,LOOKUPS!L$11,0)*$FI$6),"",VLOOKUP($FA772,MOM,LOOKUPS!L$12,0)*$FB$6+VLOOKUP($FA772,STREV,LOOKUPS!L$10,0)*$FC$6+VLOOKUP($FA772,LTREV,LOOKUPS!L$9,0)*$FD$6+VLOOKUP($FA772,CFP,LOOKUPS!L$6,0)*$FE$6+VLOOKUP($FA772,EP,LOOKUPS!L$8,0)*$FF$6+VLOOKUP($FA772,BM,LOOKUPS!L$5,0)*$FG$6+VLOOKUP($FA772,DIV,LOOKUPS!L$7,0)*$FH$6++VLOOKUP($FA772,SIZE,LOOKUPS!L$11,0)*$FI$6)</f>
        <v>-2.8548</v>
      </c>
    </row>
    <row r="773" spans="1:167" x14ac:dyDescent="0.3">
      <c r="A773" s="1">
        <v>199008</v>
      </c>
      <c r="B773" s="1">
        <v>-13.09</v>
      </c>
      <c r="C773" s="1">
        <v>-12.55</v>
      </c>
      <c r="D773" s="1">
        <v>-10.26</v>
      </c>
      <c r="E773" s="1">
        <v>-10.54</v>
      </c>
      <c r="F773" s="1">
        <v>-9.6199999999999992</v>
      </c>
      <c r="G773" s="1">
        <v>-9.7899999999999991</v>
      </c>
      <c r="H773" s="1">
        <v>-10.84</v>
      </c>
      <c r="I773" s="1">
        <v>-10.26</v>
      </c>
      <c r="J773" s="1">
        <v>-11.79</v>
      </c>
      <c r="K773" s="1">
        <v>-12.47</v>
      </c>
      <c r="M773" s="1">
        <v>198909</v>
      </c>
      <c r="N773" s="1">
        <v>1.46</v>
      </c>
      <c r="O773" s="1">
        <v>-1.23</v>
      </c>
      <c r="P773" s="1">
        <v>0.59</v>
      </c>
      <c r="Q773" s="1">
        <v>-0.04</v>
      </c>
      <c r="R773" s="1">
        <v>-0.25</v>
      </c>
      <c r="S773" s="1">
        <v>0.15</v>
      </c>
      <c r="T773" s="1">
        <v>0.11</v>
      </c>
      <c r="U773" s="1">
        <v>0.55000000000000004</v>
      </c>
      <c r="V773" s="1">
        <v>0.72</v>
      </c>
      <c r="W773" s="1">
        <v>-0.26</v>
      </c>
      <c r="Y773" s="1">
        <v>199408</v>
      </c>
      <c r="Z773" s="1">
        <v>3.66</v>
      </c>
      <c r="AA773" s="1">
        <v>3.64</v>
      </c>
      <c r="AB773" s="1">
        <v>3.4</v>
      </c>
      <c r="AC773" s="1">
        <v>2.81</v>
      </c>
      <c r="AD773" s="1">
        <v>4.04</v>
      </c>
      <c r="AE773" s="1">
        <v>3.79</v>
      </c>
      <c r="AF773" s="1">
        <v>3.1</v>
      </c>
      <c r="AG773" s="1">
        <v>4.0999999999999996</v>
      </c>
      <c r="AH773" s="1">
        <v>2.98</v>
      </c>
      <c r="AI773" s="1">
        <v>5.62</v>
      </c>
      <c r="AK773">
        <v>201502</v>
      </c>
      <c r="AL773">
        <v>8.68</v>
      </c>
      <c r="AM773">
        <v>6.15</v>
      </c>
      <c r="AN773">
        <v>5.69</v>
      </c>
      <c r="AO773">
        <v>5.85</v>
      </c>
      <c r="AP773">
        <v>6.1</v>
      </c>
      <c r="AQ773">
        <v>6.48</v>
      </c>
      <c r="AR773">
        <v>5.5</v>
      </c>
      <c r="AS773">
        <v>5.19</v>
      </c>
      <c r="AT773">
        <v>6.08</v>
      </c>
      <c r="AU773">
        <v>5.53</v>
      </c>
      <c r="AV773">
        <v>6.66</v>
      </c>
      <c r="AW773">
        <v>6.28</v>
      </c>
      <c r="AX773">
        <v>6.68</v>
      </c>
      <c r="AY773">
        <v>6.28</v>
      </c>
      <c r="AZ773">
        <v>4.74</v>
      </c>
      <c r="BA773">
        <v>4.96</v>
      </c>
      <c r="BB773">
        <v>5.41</v>
      </c>
      <c r="BC773">
        <v>6.54</v>
      </c>
      <c r="BD773">
        <v>5.73</v>
      </c>
      <c r="BF773" s="1">
        <v>201502</v>
      </c>
      <c r="BG773" s="1">
        <v>8.2799999999999994</v>
      </c>
      <c r="BH773" s="1">
        <v>6.16</v>
      </c>
      <c r="BI773" s="1">
        <v>5.85</v>
      </c>
      <c r="BJ773" s="1">
        <v>5.57</v>
      </c>
      <c r="BK773" s="1">
        <v>6.39</v>
      </c>
      <c r="BL773" s="1">
        <v>5.97</v>
      </c>
      <c r="BM773" s="1">
        <v>5.73</v>
      </c>
      <c r="BN773" s="1">
        <v>5.29</v>
      </c>
      <c r="BO773" s="1">
        <v>5.84</v>
      </c>
      <c r="BP773" s="1">
        <v>5.67</v>
      </c>
      <c r="BQ773" s="1">
        <v>7.13</v>
      </c>
      <c r="BR773" s="1">
        <v>5.62</v>
      </c>
      <c r="BS773" s="1">
        <v>6.39</v>
      </c>
      <c r="BT773" s="1">
        <v>5.73</v>
      </c>
      <c r="BU773" s="1">
        <v>5.72</v>
      </c>
      <c r="BV773" s="1">
        <v>5.58</v>
      </c>
      <c r="BW773" s="1">
        <v>5.0199999999999996</v>
      </c>
      <c r="BX773" s="1">
        <v>6.03</v>
      </c>
      <c r="BY773" s="1">
        <v>5.64</v>
      </c>
      <c r="CA773" s="1">
        <v>199002</v>
      </c>
      <c r="CB773" s="1">
        <v>3.56</v>
      </c>
      <c r="CC773" s="1">
        <v>1.94</v>
      </c>
      <c r="CD773" s="1">
        <v>2.09</v>
      </c>
      <c r="CE773" s="1">
        <v>2.39</v>
      </c>
      <c r="CF773" s="1">
        <v>1.9</v>
      </c>
      <c r="CG773" s="1">
        <v>2.06</v>
      </c>
      <c r="CH773" s="1">
        <v>2.04</v>
      </c>
      <c r="CI773" s="1">
        <v>2.66</v>
      </c>
      <c r="CJ773" s="1">
        <v>2.12</v>
      </c>
      <c r="CK773" s="1">
        <v>1.79</v>
      </c>
      <c r="CL773" s="1">
        <v>2.12</v>
      </c>
      <c r="CM773" s="1">
        <v>2.0299999999999998</v>
      </c>
      <c r="CN773" s="1">
        <v>2.09</v>
      </c>
      <c r="CO773" s="1">
        <v>1.38</v>
      </c>
      <c r="CP773" s="1">
        <v>2.63</v>
      </c>
      <c r="CQ773" s="1">
        <v>2.1800000000000002</v>
      </c>
      <c r="CR773" s="1">
        <v>3.12</v>
      </c>
      <c r="CS773" s="1">
        <v>3.75</v>
      </c>
      <c r="CT773" s="1">
        <v>0.99</v>
      </c>
      <c r="CV773" s="1">
        <v>199102</v>
      </c>
      <c r="CW773" s="1">
        <v>15.88</v>
      </c>
      <c r="CX773" s="1">
        <v>10.94</v>
      </c>
      <c r="CY773" s="1">
        <v>10.3</v>
      </c>
      <c r="CZ773" s="1">
        <v>11.25</v>
      </c>
      <c r="DA773" s="1">
        <v>11.17</v>
      </c>
      <c r="DB773" s="1">
        <v>10.87</v>
      </c>
      <c r="DC773" s="1">
        <v>10.49</v>
      </c>
      <c r="DD773" s="1">
        <v>9.26</v>
      </c>
      <c r="DE773" s="1">
        <v>12.48</v>
      </c>
      <c r="DF773" s="1">
        <v>13.04</v>
      </c>
      <c r="DG773" s="1">
        <v>9.35</v>
      </c>
      <c r="DH773" s="1">
        <v>10.44</v>
      </c>
      <c r="DI773" s="1">
        <v>11.36</v>
      </c>
      <c r="DJ773" s="1">
        <v>10.07</v>
      </c>
      <c r="DK773" s="1">
        <v>10.84</v>
      </c>
      <c r="DL773" s="1">
        <v>9.07</v>
      </c>
      <c r="DM773" s="1">
        <v>9.44</v>
      </c>
      <c r="DN773" s="1">
        <v>10.73</v>
      </c>
      <c r="DO773" s="1">
        <v>14.11</v>
      </c>
      <c r="DQ773" s="1">
        <v>199002</v>
      </c>
      <c r="DR773" s="1">
        <v>-99.99</v>
      </c>
      <c r="DS773" s="1">
        <v>1.85</v>
      </c>
      <c r="DT773" s="1">
        <v>2.57</v>
      </c>
      <c r="DU773" s="1">
        <v>1.74</v>
      </c>
      <c r="DV773" s="1">
        <v>1.6</v>
      </c>
      <c r="DW773" s="1">
        <v>3.18</v>
      </c>
      <c r="DX773" s="1">
        <v>3.25</v>
      </c>
      <c r="DY773" s="1">
        <v>2.0499999999999998</v>
      </c>
      <c r="DZ773" s="1">
        <v>1.4</v>
      </c>
      <c r="EA773" s="1">
        <v>1.52</v>
      </c>
      <c r="EB773" s="1">
        <v>2.02</v>
      </c>
      <c r="EC773" s="1">
        <v>3.99</v>
      </c>
      <c r="ED773" s="1">
        <v>2.08</v>
      </c>
      <c r="EE773" s="1">
        <v>3.63</v>
      </c>
      <c r="EF773" s="1">
        <v>2.76</v>
      </c>
      <c r="EG773" s="1">
        <v>1.79</v>
      </c>
      <c r="EH773" s="1">
        <v>2.35</v>
      </c>
      <c r="EI773" s="1">
        <v>1.71</v>
      </c>
      <c r="EJ773" s="1">
        <v>1.07</v>
      </c>
      <c r="EL773">
        <v>199002</v>
      </c>
      <c r="EM773">
        <v>1.1100000000000001</v>
      </c>
      <c r="EN773">
        <v>1.02</v>
      </c>
      <c r="EO773">
        <v>0.65</v>
      </c>
      <c r="EP773">
        <v>0.56999999999999995</v>
      </c>
      <c r="ER773" s="1">
        <v>199008</v>
      </c>
      <c r="ES773" s="1">
        <v>1.76</v>
      </c>
      <c r="EU773" s="1">
        <v>198909</v>
      </c>
      <c r="EV773" s="1">
        <v>1.19</v>
      </c>
      <c r="EX773" s="1">
        <v>199408</v>
      </c>
      <c r="EY773" s="1">
        <v>2.35</v>
      </c>
      <c r="FA773" s="1">
        <v>199008</v>
      </c>
      <c r="FB773" s="1">
        <f>IF(ISERROR(VLOOKUP($FA773,MOM,LOOKUPS!C$12,0)*$FB$6+VLOOKUP($FA773,STREV,LOOKUPS!C$10,0)*$FC$6+VLOOKUP($FA773,LTREV,LOOKUPS!C$9,0)*$FD$6+VLOOKUP($FA773,CFP,LOOKUPS!C$6,0)*$FE$6+VLOOKUP($FA773,EP,LOOKUPS!C$8,0)*$FF$6+VLOOKUP($FA773,BM,LOOKUPS!C$5,0)*$FG$6+VLOOKUP($FA773,DIV,LOOKUPS!C$7,0)*$FH$6++VLOOKUP($FA773,SIZE,LOOKUPS!C$11,0)*$FI$6),"",VLOOKUP($FA773,MOM,LOOKUPS!C$12,0)*$FB$6+VLOOKUP($FA773,STREV,LOOKUPS!C$10,0)*$FC$6+VLOOKUP($FA773,LTREV,LOOKUPS!C$9,0)*$FD$6+VLOOKUP($FA773,CFP,LOOKUPS!C$6,0)*$FE$6+VLOOKUP($FA773,EP,LOOKUPS!C$8,0)*$FF$6+VLOOKUP($FA773,BM,LOOKUPS!C$5,0)*$FG$6+VLOOKUP($FA773,DIV,LOOKUPS!C$7,0)*$FH$6++VLOOKUP($FA773,SIZE,LOOKUPS!C$11,0)*$FI$6)</f>
        <v>-13.2127</v>
      </c>
      <c r="FC773" s="1">
        <f>IF(ISERROR(VLOOKUP($FA773,MOM,LOOKUPS!D$12,0)*$FB$6+VLOOKUP($FA773,STREV,LOOKUPS!D$10,0)*$FC$6+VLOOKUP($FA773,LTREV,LOOKUPS!D$9,0)*$FD$6+VLOOKUP($FA773,CFP,LOOKUPS!D$6,0)*$FE$6+VLOOKUP($FA773,EP,LOOKUPS!D$8,0)*$FF$6+VLOOKUP($FA773,BM,LOOKUPS!D$5,0)*$FG$6+VLOOKUP($FA773,DIV,LOOKUPS!D$7,0)*$FH$6++VLOOKUP($FA773,SIZE,LOOKUPS!D$11,0)*$FI$6),"",VLOOKUP($FA773,MOM,LOOKUPS!D$12,0)*$FB$6+VLOOKUP($FA773,STREV,LOOKUPS!D$10,0)*$FC$6+VLOOKUP($FA773,LTREV,LOOKUPS!D$9,0)*$FD$6+VLOOKUP($FA773,CFP,LOOKUPS!D$6,0)*$FE$6+VLOOKUP($FA773,EP,LOOKUPS!D$8,0)*$FF$6+VLOOKUP($FA773,BM,LOOKUPS!D$5,0)*$FG$6+VLOOKUP($FA773,DIV,LOOKUPS!D$7,0)*$FH$6++VLOOKUP($FA773,SIZE,LOOKUPS!D$11,0)*$FI$6)</f>
        <v>-13.011600000000001</v>
      </c>
      <c r="FD773" s="1">
        <f>IF(ISERROR(VLOOKUP($FA773,MOM,LOOKUPS!E$12,0)*$FB$6+VLOOKUP($FA773,STREV,LOOKUPS!E$10,0)*$FC$6+VLOOKUP($FA773,LTREV,LOOKUPS!E$9,0)*$FD$6+VLOOKUP($FA773,CFP,LOOKUPS!E$6,0)*$FE$6+VLOOKUP($FA773,EP,LOOKUPS!E$8,0)*$FF$6+VLOOKUP($FA773,BM,LOOKUPS!E$5,0)*$FG$6+VLOOKUP($FA773,DIV,LOOKUPS!E$7,0)*$FH$6++VLOOKUP($FA773,SIZE,LOOKUPS!E$11,0)*$FI$6),"",VLOOKUP($FA773,MOM,LOOKUPS!E$12,0)*$FB$6+VLOOKUP($FA773,STREV,LOOKUPS!E$10,0)*$FC$6+VLOOKUP($FA773,LTREV,LOOKUPS!E$9,0)*$FD$6+VLOOKUP($FA773,CFP,LOOKUPS!E$6,0)*$FE$6+VLOOKUP($FA773,EP,LOOKUPS!E$8,0)*$FF$6+VLOOKUP($FA773,BM,LOOKUPS!E$5,0)*$FG$6+VLOOKUP($FA773,DIV,LOOKUPS!E$7,0)*$FH$6++VLOOKUP($FA773,SIZE,LOOKUPS!E$11,0)*$FI$6)</f>
        <v>-11.491400000000001</v>
      </c>
      <c r="FE773" s="1">
        <f>IF(ISERROR(VLOOKUP($FA773,MOM,LOOKUPS!F$12,0)*$FB$6+VLOOKUP($FA773,STREV,LOOKUPS!F$10,0)*$FC$6+VLOOKUP($FA773,LTREV,LOOKUPS!F$9,0)*$FD$6+VLOOKUP($FA773,CFP,LOOKUPS!F$6,0)*$FE$6+VLOOKUP($FA773,EP,LOOKUPS!F$8,0)*$FF$6+VLOOKUP($FA773,BM,LOOKUPS!F$5,0)*$FG$6+VLOOKUP($FA773,DIV,LOOKUPS!F$7,0)*$FH$6++VLOOKUP($FA773,SIZE,LOOKUPS!F$11,0)*$FI$6),"",VLOOKUP($FA773,MOM,LOOKUPS!F$12,0)*$FB$6+VLOOKUP($FA773,STREV,LOOKUPS!F$10,0)*$FC$6+VLOOKUP($FA773,LTREV,LOOKUPS!F$9,0)*$FD$6+VLOOKUP($FA773,CFP,LOOKUPS!F$6,0)*$FE$6+VLOOKUP($FA773,EP,LOOKUPS!F$8,0)*$FF$6+VLOOKUP($FA773,BM,LOOKUPS!F$5,0)*$FG$6+VLOOKUP($FA773,DIV,LOOKUPS!F$7,0)*$FH$6++VLOOKUP($FA773,SIZE,LOOKUPS!F$11,0)*$FI$6)</f>
        <v>-10.1218</v>
      </c>
      <c r="FF773" s="1">
        <f>IF(ISERROR(VLOOKUP($FA773,MOM,LOOKUPS!G$12,0)*$FB$6+VLOOKUP($FA773,STREV,LOOKUPS!G$10,0)*$FC$6+VLOOKUP($FA773,LTREV,LOOKUPS!G$9,0)*$FD$6+VLOOKUP($FA773,CFP,LOOKUPS!G$6,0)*$FE$6+VLOOKUP($FA773,EP,LOOKUPS!G$8,0)*$FF$6+VLOOKUP($FA773,BM,LOOKUPS!G$5,0)*$FG$6+VLOOKUP($FA773,DIV,LOOKUPS!G$7,0)*$FH$6++VLOOKUP($FA773,SIZE,LOOKUPS!G$11,0)*$FI$6),"",VLOOKUP($FA773,MOM,LOOKUPS!G$12,0)*$FB$6+VLOOKUP($FA773,STREV,LOOKUPS!G$10,0)*$FC$6+VLOOKUP($FA773,LTREV,LOOKUPS!G$9,0)*$FD$6+VLOOKUP($FA773,CFP,LOOKUPS!G$6,0)*$FE$6+VLOOKUP($FA773,EP,LOOKUPS!G$8,0)*$FF$6+VLOOKUP($FA773,BM,LOOKUPS!G$5,0)*$FG$6+VLOOKUP($FA773,DIV,LOOKUPS!G$7,0)*$FH$6++VLOOKUP($FA773,SIZE,LOOKUPS!G$11,0)*$FI$6)</f>
        <v>-10.822099999999999</v>
      </c>
      <c r="FG773" s="1">
        <f>IF(ISERROR(VLOOKUP($FA773,MOM,LOOKUPS!H$12,0)*$FB$6+VLOOKUP($FA773,STREV,LOOKUPS!H$10,0)*$FC$6+VLOOKUP($FA773,LTREV,LOOKUPS!H$9,0)*$FD$6+VLOOKUP($FA773,CFP,LOOKUPS!H$6,0)*$FE$6+VLOOKUP($FA773,EP,LOOKUPS!H$8,0)*$FF$6+VLOOKUP($FA773,BM,LOOKUPS!H$5,0)*$FG$6+VLOOKUP($FA773,DIV,LOOKUPS!H$7,0)*$FH$6++VLOOKUP($FA773,SIZE,LOOKUPS!H$11,0)*$FI$6),"",VLOOKUP($FA773,MOM,LOOKUPS!H$12,0)*$FB$6+VLOOKUP($FA773,STREV,LOOKUPS!H$10,0)*$FC$6+VLOOKUP($FA773,LTREV,LOOKUPS!H$9,0)*$FD$6+VLOOKUP($FA773,CFP,LOOKUPS!H$6,0)*$FE$6+VLOOKUP($FA773,EP,LOOKUPS!H$8,0)*$FF$6+VLOOKUP($FA773,BM,LOOKUPS!H$5,0)*$FG$6+VLOOKUP($FA773,DIV,LOOKUPS!H$7,0)*$FH$6++VLOOKUP($FA773,SIZE,LOOKUPS!H$11,0)*$FI$6)</f>
        <v>-11.084100000000001</v>
      </c>
      <c r="FH773" s="1">
        <f>IF(ISERROR(VLOOKUP($FA773,MOM,LOOKUPS!I$12,0)*$FB$6+VLOOKUP($FA773,STREV,LOOKUPS!I$10,0)*$FC$6+VLOOKUP($FA773,LTREV,LOOKUPS!I$9,0)*$FD$6+VLOOKUP($FA773,CFP,LOOKUPS!I$6,0)*$FE$6+VLOOKUP($FA773,EP,LOOKUPS!I$8,0)*$FF$6+VLOOKUP($FA773,BM,LOOKUPS!I$5,0)*$FG$6+VLOOKUP($FA773,DIV,LOOKUPS!I$7,0)*$FH$6++VLOOKUP($FA773,SIZE,LOOKUPS!I$11,0)*$FI$6),"",VLOOKUP($FA773,MOM,LOOKUPS!I$12,0)*$FB$6+VLOOKUP($FA773,STREV,LOOKUPS!I$10,0)*$FC$6+VLOOKUP($FA773,LTREV,LOOKUPS!I$9,0)*$FD$6+VLOOKUP($FA773,CFP,LOOKUPS!I$6,0)*$FE$6+VLOOKUP($FA773,EP,LOOKUPS!I$8,0)*$FF$6+VLOOKUP($FA773,BM,LOOKUPS!I$5,0)*$FG$6+VLOOKUP($FA773,DIV,LOOKUPS!I$7,0)*$FH$6++VLOOKUP($FA773,SIZE,LOOKUPS!I$11,0)*$FI$6)</f>
        <v>-10.9649</v>
      </c>
      <c r="FI773" s="1">
        <f>IF(ISERROR(VLOOKUP($FA773,MOM,LOOKUPS!J$12,0)*$FB$6+VLOOKUP($FA773,STREV,LOOKUPS!J$10,0)*$FC$6+VLOOKUP($FA773,LTREV,LOOKUPS!J$9,0)*$FD$6+VLOOKUP($FA773,CFP,LOOKUPS!J$6,0)*$FE$6+VLOOKUP($FA773,EP,LOOKUPS!J$8,0)*$FF$6+VLOOKUP($FA773,BM,LOOKUPS!J$5,0)*$FG$6+VLOOKUP($FA773,DIV,LOOKUPS!J$7,0)*$FH$6++VLOOKUP($FA773,SIZE,LOOKUPS!J$11,0)*$FI$6),"",VLOOKUP($FA773,MOM,LOOKUPS!J$12,0)*$FB$6+VLOOKUP($FA773,STREV,LOOKUPS!J$10,0)*$FC$6+VLOOKUP($FA773,LTREV,LOOKUPS!J$9,0)*$FD$6+VLOOKUP($FA773,CFP,LOOKUPS!J$6,0)*$FE$6+VLOOKUP($FA773,EP,LOOKUPS!J$8,0)*$FF$6+VLOOKUP($FA773,BM,LOOKUPS!J$5,0)*$FG$6+VLOOKUP($FA773,DIV,LOOKUPS!J$7,0)*$FH$6++VLOOKUP($FA773,SIZE,LOOKUPS!J$11,0)*$FI$6)</f>
        <v>-11.117900000000001</v>
      </c>
      <c r="FJ773" s="1">
        <f>IF(ISERROR(VLOOKUP($FA773,MOM,LOOKUPS!K$12,0)*$FB$6+VLOOKUP($FA773,STREV,LOOKUPS!K$10,0)*$FC$6+VLOOKUP($FA773,LTREV,LOOKUPS!K$9,0)*$FD$6+VLOOKUP($FA773,CFP,LOOKUPS!K$6,0)*$FE$6+VLOOKUP($FA773,EP,LOOKUPS!K$8,0)*$FF$6+VLOOKUP($FA773,BM,LOOKUPS!K$5,0)*$FG$6+VLOOKUP($FA773,DIV,LOOKUPS!K$7,0)*$FH$6++VLOOKUP($FA773,SIZE,LOOKUPS!K$11,0)*$FI$6),"",VLOOKUP($FA773,MOM,LOOKUPS!K$12,0)*$FB$6+VLOOKUP($FA773,STREV,LOOKUPS!K$10,0)*$FC$6+VLOOKUP($FA773,LTREV,LOOKUPS!K$9,0)*$FD$6+VLOOKUP($FA773,CFP,LOOKUPS!K$6,0)*$FE$6+VLOOKUP($FA773,EP,LOOKUPS!K$8,0)*$FF$6+VLOOKUP($FA773,BM,LOOKUPS!K$5,0)*$FG$6+VLOOKUP($FA773,DIV,LOOKUPS!K$7,0)*$FH$6++VLOOKUP($FA773,SIZE,LOOKUPS!K$11,0)*$FI$6)</f>
        <v>-11.747200000000001</v>
      </c>
      <c r="FK773" s="1">
        <f>IF(ISERROR(VLOOKUP($FA773,MOM,LOOKUPS!L$12,0)*$FB$6+VLOOKUP($FA773,STREV,LOOKUPS!L$10,0)*$FC$6+VLOOKUP($FA773,LTREV,LOOKUPS!L$9,0)*$FD$6+VLOOKUP($FA773,CFP,LOOKUPS!L$6,0)*$FE$6+VLOOKUP($FA773,EP,LOOKUPS!L$8,0)*$FF$6+VLOOKUP($FA773,BM,LOOKUPS!L$5,0)*$FG$6+VLOOKUP($FA773,DIV,LOOKUPS!L$7,0)*$FH$6++VLOOKUP($FA773,SIZE,LOOKUPS!L$11,0)*$FI$6),"",VLOOKUP($FA773,MOM,LOOKUPS!L$12,0)*$FB$6+VLOOKUP($FA773,STREV,LOOKUPS!L$10,0)*$FC$6+VLOOKUP($FA773,LTREV,LOOKUPS!L$9,0)*$FD$6+VLOOKUP($FA773,CFP,LOOKUPS!L$6,0)*$FE$6+VLOOKUP($FA773,EP,LOOKUPS!L$8,0)*$FF$6+VLOOKUP($FA773,BM,LOOKUPS!L$5,0)*$FG$6+VLOOKUP($FA773,DIV,LOOKUPS!L$7,0)*$FH$6++VLOOKUP($FA773,SIZE,LOOKUPS!L$11,0)*$FI$6)</f>
        <v>-11.2264</v>
      </c>
    </row>
    <row r="774" spans="1:167" x14ac:dyDescent="0.3">
      <c r="A774" s="1">
        <v>199009</v>
      </c>
      <c r="B774" s="1">
        <v>-11.19</v>
      </c>
      <c r="C774" s="1">
        <v>-9.77</v>
      </c>
      <c r="D774" s="1">
        <v>-8.9600000000000009</v>
      </c>
      <c r="E774" s="1">
        <v>-8.49</v>
      </c>
      <c r="F774" s="1">
        <v>-7.34</v>
      </c>
      <c r="G774" s="1">
        <v>-5.38</v>
      </c>
      <c r="H774" s="1">
        <v>-4.38</v>
      </c>
      <c r="I774" s="1">
        <v>-6.01</v>
      </c>
      <c r="J774" s="1">
        <v>-7.3</v>
      </c>
      <c r="K774" s="1">
        <v>-8.2200000000000006</v>
      </c>
      <c r="M774" s="1">
        <v>198910</v>
      </c>
      <c r="N774" s="1">
        <v>-5.8</v>
      </c>
      <c r="O774" s="1">
        <v>-8.07</v>
      </c>
      <c r="P774" s="1">
        <v>-5.32</v>
      </c>
      <c r="Q774" s="1">
        <v>-5.84</v>
      </c>
      <c r="R774" s="1">
        <v>-5.03</v>
      </c>
      <c r="S774" s="1">
        <v>-4.33</v>
      </c>
      <c r="T774" s="1">
        <v>-3.38</v>
      </c>
      <c r="U774" s="1">
        <v>-3.14</v>
      </c>
      <c r="V774" s="1">
        <v>-4.88</v>
      </c>
      <c r="W774" s="1">
        <v>-5.5</v>
      </c>
      <c r="Y774" s="1">
        <v>199409</v>
      </c>
      <c r="Z774" s="1">
        <v>2.15</v>
      </c>
      <c r="AA774" s="1">
        <v>2.2200000000000002</v>
      </c>
      <c r="AB774" s="1">
        <v>-0.36</v>
      </c>
      <c r="AC774" s="1">
        <v>0.15</v>
      </c>
      <c r="AD774" s="1">
        <v>0.7</v>
      </c>
      <c r="AE774" s="1">
        <v>0.33</v>
      </c>
      <c r="AF774" s="1">
        <v>-0.62</v>
      </c>
      <c r="AG774" s="1">
        <v>-0.06</v>
      </c>
      <c r="AH774" s="1">
        <v>-0.73</v>
      </c>
      <c r="AI774" s="1">
        <v>-0.09</v>
      </c>
      <c r="AK774">
        <v>201503</v>
      </c>
      <c r="AL774">
        <v>-2.2999999999999998</v>
      </c>
      <c r="AM774">
        <v>0.81</v>
      </c>
      <c r="AN774">
        <v>1.1599999999999999</v>
      </c>
      <c r="AO774">
        <v>0.37</v>
      </c>
      <c r="AP774">
        <v>0.45</v>
      </c>
      <c r="AQ774">
        <v>1.61</v>
      </c>
      <c r="AR774">
        <v>1.45</v>
      </c>
      <c r="AS774">
        <v>0.56999999999999995</v>
      </c>
      <c r="AT774">
        <v>0.1</v>
      </c>
      <c r="AU774">
        <v>0.22</v>
      </c>
      <c r="AV774">
        <v>0.68</v>
      </c>
      <c r="AW774">
        <v>1.77</v>
      </c>
      <c r="AX774">
        <v>1.43</v>
      </c>
      <c r="AY774">
        <v>1.41</v>
      </c>
      <c r="AZ774">
        <v>1.49</v>
      </c>
      <c r="BA774">
        <v>0.26</v>
      </c>
      <c r="BB774">
        <v>0.89</v>
      </c>
      <c r="BC774">
        <v>-0.24</v>
      </c>
      <c r="BD774">
        <v>0.36</v>
      </c>
      <c r="BF774" s="1">
        <v>201503</v>
      </c>
      <c r="BG774" s="1">
        <v>-1.98</v>
      </c>
      <c r="BH774" s="1">
        <v>0.77</v>
      </c>
      <c r="BI774" s="1">
        <v>0.97</v>
      </c>
      <c r="BJ774" s="1">
        <v>1.03</v>
      </c>
      <c r="BK774" s="1">
        <v>0.68</v>
      </c>
      <c r="BL774" s="1">
        <v>1.07</v>
      </c>
      <c r="BM774" s="1">
        <v>0.62</v>
      </c>
      <c r="BN774" s="1">
        <v>1.5</v>
      </c>
      <c r="BO774" s="1">
        <v>0.79</v>
      </c>
      <c r="BP774" s="1">
        <v>0.28000000000000003</v>
      </c>
      <c r="BQ774" s="1">
        <v>1.0900000000000001</v>
      </c>
      <c r="BR774" s="1">
        <v>0.99</v>
      </c>
      <c r="BS774" s="1">
        <v>1.1499999999999999</v>
      </c>
      <c r="BT774" s="1">
        <v>0.37</v>
      </c>
      <c r="BU774" s="1">
        <v>0.88</v>
      </c>
      <c r="BV774" s="1">
        <v>1.47</v>
      </c>
      <c r="BW774" s="1">
        <v>1.52</v>
      </c>
      <c r="BX774" s="1">
        <v>0.73</v>
      </c>
      <c r="BY774" s="1">
        <v>0.86</v>
      </c>
      <c r="CA774" s="1">
        <v>199003</v>
      </c>
      <c r="CB774" s="1">
        <v>0.51</v>
      </c>
      <c r="CC774" s="1">
        <v>3.87</v>
      </c>
      <c r="CD774" s="1">
        <v>3.12</v>
      </c>
      <c r="CE774" s="1">
        <v>2.14</v>
      </c>
      <c r="CF774" s="1">
        <v>3.81</v>
      </c>
      <c r="CG774" s="1">
        <v>3.59</v>
      </c>
      <c r="CH774" s="1">
        <v>3.38</v>
      </c>
      <c r="CI774" s="1">
        <v>3.09</v>
      </c>
      <c r="CJ774" s="1">
        <v>1.63</v>
      </c>
      <c r="CK774" s="1">
        <v>4.46</v>
      </c>
      <c r="CL774" s="1">
        <v>2.58</v>
      </c>
      <c r="CM774" s="1">
        <v>4.05</v>
      </c>
      <c r="CN774" s="1">
        <v>3.02</v>
      </c>
      <c r="CO774" s="1">
        <v>3.78</v>
      </c>
      <c r="CP774" s="1">
        <v>3.01</v>
      </c>
      <c r="CQ774" s="1">
        <v>2.66</v>
      </c>
      <c r="CR774" s="1">
        <v>3.51</v>
      </c>
      <c r="CS774" s="1">
        <v>2.9</v>
      </c>
      <c r="CT774" s="1">
        <v>0.75</v>
      </c>
      <c r="CV774" s="1">
        <v>199103</v>
      </c>
      <c r="CW774" s="1">
        <v>10.9</v>
      </c>
      <c r="CX774" s="1">
        <v>4.78</v>
      </c>
      <c r="CY774" s="1">
        <v>4.16</v>
      </c>
      <c r="CZ774" s="1">
        <v>4.74</v>
      </c>
      <c r="DA774" s="1">
        <v>4.8600000000000003</v>
      </c>
      <c r="DB774" s="1">
        <v>4.46</v>
      </c>
      <c r="DC774" s="1">
        <v>4.71</v>
      </c>
      <c r="DD774" s="1">
        <v>3.19</v>
      </c>
      <c r="DE774" s="1">
        <v>5.7</v>
      </c>
      <c r="DF774" s="1">
        <v>4.21</v>
      </c>
      <c r="DG774" s="1">
        <v>5.49</v>
      </c>
      <c r="DH774" s="1">
        <v>4.62</v>
      </c>
      <c r="DI774" s="1">
        <v>4.2699999999999996</v>
      </c>
      <c r="DJ774" s="1">
        <v>4.71</v>
      </c>
      <c r="DK774" s="1">
        <v>4.71</v>
      </c>
      <c r="DL774" s="1">
        <v>3.03</v>
      </c>
      <c r="DM774" s="1">
        <v>3.33</v>
      </c>
      <c r="DN774" s="1">
        <v>4.97</v>
      </c>
      <c r="DO774" s="1">
        <v>6.38</v>
      </c>
      <c r="DQ774" s="1">
        <v>199003</v>
      </c>
      <c r="DR774" s="1">
        <v>-99.99</v>
      </c>
      <c r="DS774" s="1">
        <v>2.42</v>
      </c>
      <c r="DT774" s="1">
        <v>3.2</v>
      </c>
      <c r="DU774" s="1">
        <v>1.77</v>
      </c>
      <c r="DV774" s="1">
        <v>2.17</v>
      </c>
      <c r="DW774" s="1">
        <v>4.03</v>
      </c>
      <c r="DX774" s="1">
        <v>2.96</v>
      </c>
      <c r="DY774" s="1">
        <v>2.71</v>
      </c>
      <c r="DZ774" s="1">
        <v>1.81</v>
      </c>
      <c r="EA774" s="1">
        <v>2.16</v>
      </c>
      <c r="EB774" s="1">
        <v>2.19</v>
      </c>
      <c r="EC774" s="1">
        <v>4.57</v>
      </c>
      <c r="ED774" s="1">
        <v>3.3</v>
      </c>
      <c r="EE774" s="1">
        <v>3.69</v>
      </c>
      <c r="EF774" s="1">
        <v>2.0499999999999998</v>
      </c>
      <c r="EG774" s="1">
        <v>3.61</v>
      </c>
      <c r="EH774" s="1">
        <v>1.68</v>
      </c>
      <c r="EI774" s="1">
        <v>1.1599999999999999</v>
      </c>
      <c r="EJ774" s="1">
        <v>2.48</v>
      </c>
      <c r="EL774">
        <v>199003</v>
      </c>
      <c r="EM774">
        <v>1.83</v>
      </c>
      <c r="EN774">
        <v>1.55</v>
      </c>
      <c r="EO774">
        <v>-3.03</v>
      </c>
      <c r="EP774">
        <v>0.64</v>
      </c>
      <c r="ER774" s="1">
        <v>199009</v>
      </c>
      <c r="ES774" s="1">
        <v>5.56</v>
      </c>
      <c r="EU774" s="1">
        <v>198910</v>
      </c>
      <c r="EV774" s="1">
        <v>-4.29</v>
      </c>
      <c r="EX774" s="1">
        <v>199409</v>
      </c>
      <c r="EY774" s="1">
        <v>1.67</v>
      </c>
      <c r="FA774" s="1">
        <v>199009</v>
      </c>
      <c r="FB774" s="1">
        <f>IF(ISERROR(VLOOKUP($FA774,MOM,LOOKUPS!C$12,0)*$FB$6+VLOOKUP($FA774,STREV,LOOKUPS!C$10,0)*$FC$6+VLOOKUP($FA774,LTREV,LOOKUPS!C$9,0)*$FD$6+VLOOKUP($FA774,CFP,LOOKUPS!C$6,0)*$FE$6+VLOOKUP($FA774,EP,LOOKUPS!C$8,0)*$FF$6+VLOOKUP($FA774,BM,LOOKUPS!C$5,0)*$FG$6+VLOOKUP($FA774,DIV,LOOKUPS!C$7,0)*$FH$6++VLOOKUP($FA774,SIZE,LOOKUPS!C$11,0)*$FI$6),"",VLOOKUP($FA774,MOM,LOOKUPS!C$12,0)*$FB$6+VLOOKUP($FA774,STREV,LOOKUPS!C$10,0)*$FC$6+VLOOKUP($FA774,LTREV,LOOKUPS!C$9,0)*$FD$6+VLOOKUP($FA774,CFP,LOOKUPS!C$6,0)*$FE$6+VLOOKUP($FA774,EP,LOOKUPS!C$8,0)*$FF$6+VLOOKUP($FA774,BM,LOOKUPS!C$5,0)*$FG$6+VLOOKUP($FA774,DIV,LOOKUPS!C$7,0)*$FH$6++VLOOKUP($FA774,SIZE,LOOKUPS!C$11,0)*$FI$6)</f>
        <v>-8.988900000000001</v>
      </c>
      <c r="FC774" s="1">
        <f>IF(ISERROR(VLOOKUP($FA774,MOM,LOOKUPS!D$12,0)*$FB$6+VLOOKUP($FA774,STREV,LOOKUPS!D$10,0)*$FC$6+VLOOKUP($FA774,LTREV,LOOKUPS!D$9,0)*$FD$6+VLOOKUP($FA774,CFP,LOOKUPS!D$6,0)*$FE$6+VLOOKUP($FA774,EP,LOOKUPS!D$8,0)*$FF$6+VLOOKUP($FA774,BM,LOOKUPS!D$5,0)*$FG$6+VLOOKUP($FA774,DIV,LOOKUPS!D$7,0)*$FH$6++VLOOKUP($FA774,SIZE,LOOKUPS!D$11,0)*$FI$6),"",VLOOKUP($FA774,MOM,LOOKUPS!D$12,0)*$FB$6+VLOOKUP($FA774,STREV,LOOKUPS!D$10,0)*$FC$6+VLOOKUP($FA774,LTREV,LOOKUPS!D$9,0)*$FD$6+VLOOKUP($FA774,CFP,LOOKUPS!D$6,0)*$FE$6+VLOOKUP($FA774,EP,LOOKUPS!D$8,0)*$FF$6+VLOOKUP($FA774,BM,LOOKUPS!D$5,0)*$FG$6+VLOOKUP($FA774,DIV,LOOKUPS!D$7,0)*$FH$6++VLOOKUP($FA774,SIZE,LOOKUPS!D$11,0)*$FI$6)</f>
        <v>-8.2819000000000003</v>
      </c>
      <c r="FD774" s="1">
        <f>IF(ISERROR(VLOOKUP($FA774,MOM,LOOKUPS!E$12,0)*$FB$6+VLOOKUP($FA774,STREV,LOOKUPS!E$10,0)*$FC$6+VLOOKUP($FA774,LTREV,LOOKUPS!E$9,0)*$FD$6+VLOOKUP($FA774,CFP,LOOKUPS!E$6,0)*$FE$6+VLOOKUP($FA774,EP,LOOKUPS!E$8,0)*$FF$6+VLOOKUP($FA774,BM,LOOKUPS!E$5,0)*$FG$6+VLOOKUP($FA774,DIV,LOOKUPS!E$7,0)*$FH$6++VLOOKUP($FA774,SIZE,LOOKUPS!E$11,0)*$FI$6),"",VLOOKUP($FA774,MOM,LOOKUPS!E$12,0)*$FB$6+VLOOKUP($FA774,STREV,LOOKUPS!E$10,0)*$FC$6+VLOOKUP($FA774,LTREV,LOOKUPS!E$9,0)*$FD$6+VLOOKUP($FA774,CFP,LOOKUPS!E$6,0)*$FE$6+VLOOKUP($FA774,EP,LOOKUPS!E$8,0)*$FF$6+VLOOKUP($FA774,BM,LOOKUPS!E$5,0)*$FG$6+VLOOKUP($FA774,DIV,LOOKUPS!E$7,0)*$FH$6++VLOOKUP($FA774,SIZE,LOOKUPS!E$11,0)*$FI$6)</f>
        <v>-8.3257000000000012</v>
      </c>
      <c r="FE774" s="1">
        <f>IF(ISERROR(VLOOKUP($FA774,MOM,LOOKUPS!F$12,0)*$FB$6+VLOOKUP($FA774,STREV,LOOKUPS!F$10,0)*$FC$6+VLOOKUP($FA774,LTREV,LOOKUPS!F$9,0)*$FD$6+VLOOKUP($FA774,CFP,LOOKUPS!F$6,0)*$FE$6+VLOOKUP($FA774,EP,LOOKUPS!F$8,0)*$FF$6+VLOOKUP($FA774,BM,LOOKUPS!F$5,0)*$FG$6+VLOOKUP($FA774,DIV,LOOKUPS!F$7,0)*$FH$6++VLOOKUP($FA774,SIZE,LOOKUPS!F$11,0)*$FI$6),"",VLOOKUP($FA774,MOM,LOOKUPS!F$12,0)*$FB$6+VLOOKUP($FA774,STREV,LOOKUPS!F$10,0)*$FC$6+VLOOKUP($FA774,LTREV,LOOKUPS!F$9,0)*$FD$6+VLOOKUP($FA774,CFP,LOOKUPS!F$6,0)*$FE$6+VLOOKUP($FA774,EP,LOOKUPS!F$8,0)*$FF$6+VLOOKUP($FA774,BM,LOOKUPS!F$5,0)*$FG$6+VLOOKUP($FA774,DIV,LOOKUPS!F$7,0)*$FH$6++VLOOKUP($FA774,SIZE,LOOKUPS!F$11,0)*$FI$6)</f>
        <v>-7.7256</v>
      </c>
      <c r="FF774" s="1">
        <f>IF(ISERROR(VLOOKUP($FA774,MOM,LOOKUPS!G$12,0)*$FB$6+VLOOKUP($FA774,STREV,LOOKUPS!G$10,0)*$FC$6+VLOOKUP($FA774,LTREV,LOOKUPS!G$9,0)*$FD$6+VLOOKUP($FA774,CFP,LOOKUPS!G$6,0)*$FE$6+VLOOKUP($FA774,EP,LOOKUPS!G$8,0)*$FF$6+VLOOKUP($FA774,BM,LOOKUPS!G$5,0)*$FG$6+VLOOKUP($FA774,DIV,LOOKUPS!G$7,0)*$FH$6++VLOOKUP($FA774,SIZE,LOOKUPS!G$11,0)*$FI$6),"",VLOOKUP($FA774,MOM,LOOKUPS!G$12,0)*$FB$6+VLOOKUP($FA774,STREV,LOOKUPS!G$10,0)*$FC$6+VLOOKUP($FA774,LTREV,LOOKUPS!G$9,0)*$FD$6+VLOOKUP($FA774,CFP,LOOKUPS!G$6,0)*$FE$6+VLOOKUP($FA774,EP,LOOKUPS!G$8,0)*$FF$6+VLOOKUP($FA774,BM,LOOKUPS!G$5,0)*$FG$6+VLOOKUP($FA774,DIV,LOOKUPS!G$7,0)*$FH$6++VLOOKUP($FA774,SIZE,LOOKUPS!G$11,0)*$FI$6)</f>
        <v>-8.0671999999999997</v>
      </c>
      <c r="FG774" s="1">
        <f>IF(ISERROR(VLOOKUP($FA774,MOM,LOOKUPS!H$12,0)*$FB$6+VLOOKUP($FA774,STREV,LOOKUPS!H$10,0)*$FC$6+VLOOKUP($FA774,LTREV,LOOKUPS!H$9,0)*$FD$6+VLOOKUP($FA774,CFP,LOOKUPS!H$6,0)*$FE$6+VLOOKUP($FA774,EP,LOOKUPS!H$8,0)*$FF$6+VLOOKUP($FA774,BM,LOOKUPS!H$5,0)*$FG$6+VLOOKUP($FA774,DIV,LOOKUPS!H$7,0)*$FH$6++VLOOKUP($FA774,SIZE,LOOKUPS!H$11,0)*$FI$6),"",VLOOKUP($FA774,MOM,LOOKUPS!H$12,0)*$FB$6+VLOOKUP($FA774,STREV,LOOKUPS!H$10,0)*$FC$6+VLOOKUP($FA774,LTREV,LOOKUPS!H$9,0)*$FD$6+VLOOKUP($FA774,CFP,LOOKUPS!H$6,0)*$FE$6+VLOOKUP($FA774,EP,LOOKUPS!H$8,0)*$FF$6+VLOOKUP($FA774,BM,LOOKUPS!H$5,0)*$FG$6+VLOOKUP($FA774,DIV,LOOKUPS!H$7,0)*$FH$6++VLOOKUP($FA774,SIZE,LOOKUPS!H$11,0)*$FI$6)</f>
        <v>-7.3285</v>
      </c>
      <c r="FH774" s="1">
        <f>IF(ISERROR(VLOOKUP($FA774,MOM,LOOKUPS!I$12,0)*$FB$6+VLOOKUP($FA774,STREV,LOOKUPS!I$10,0)*$FC$6+VLOOKUP($FA774,LTREV,LOOKUPS!I$9,0)*$FD$6+VLOOKUP($FA774,CFP,LOOKUPS!I$6,0)*$FE$6+VLOOKUP($FA774,EP,LOOKUPS!I$8,0)*$FF$6+VLOOKUP($FA774,BM,LOOKUPS!I$5,0)*$FG$6+VLOOKUP($FA774,DIV,LOOKUPS!I$7,0)*$FH$6++VLOOKUP($FA774,SIZE,LOOKUPS!I$11,0)*$FI$6),"",VLOOKUP($FA774,MOM,LOOKUPS!I$12,0)*$FB$6+VLOOKUP($FA774,STREV,LOOKUPS!I$10,0)*$FC$6+VLOOKUP($FA774,LTREV,LOOKUPS!I$9,0)*$FD$6+VLOOKUP($FA774,CFP,LOOKUPS!I$6,0)*$FE$6+VLOOKUP($FA774,EP,LOOKUPS!I$8,0)*$FF$6+VLOOKUP($FA774,BM,LOOKUPS!I$5,0)*$FG$6+VLOOKUP($FA774,DIV,LOOKUPS!I$7,0)*$FH$6++VLOOKUP($FA774,SIZE,LOOKUPS!I$11,0)*$FI$6)</f>
        <v>-6.7468000000000004</v>
      </c>
      <c r="FI774" s="1">
        <f>IF(ISERROR(VLOOKUP($FA774,MOM,LOOKUPS!J$12,0)*$FB$6+VLOOKUP($FA774,STREV,LOOKUPS!J$10,0)*$FC$6+VLOOKUP($FA774,LTREV,LOOKUPS!J$9,0)*$FD$6+VLOOKUP($FA774,CFP,LOOKUPS!J$6,0)*$FE$6+VLOOKUP($FA774,EP,LOOKUPS!J$8,0)*$FF$6+VLOOKUP($FA774,BM,LOOKUPS!J$5,0)*$FG$6+VLOOKUP($FA774,DIV,LOOKUPS!J$7,0)*$FH$6++VLOOKUP($FA774,SIZE,LOOKUPS!J$11,0)*$FI$6),"",VLOOKUP($FA774,MOM,LOOKUPS!J$12,0)*$FB$6+VLOOKUP($FA774,STREV,LOOKUPS!J$10,0)*$FC$6+VLOOKUP($FA774,LTREV,LOOKUPS!J$9,0)*$FD$6+VLOOKUP($FA774,CFP,LOOKUPS!J$6,0)*$FE$6+VLOOKUP($FA774,EP,LOOKUPS!J$8,0)*$FF$6+VLOOKUP($FA774,BM,LOOKUPS!J$5,0)*$FG$6+VLOOKUP($FA774,DIV,LOOKUPS!J$7,0)*$FH$6++VLOOKUP($FA774,SIZE,LOOKUPS!J$11,0)*$FI$6)</f>
        <v>-7.3223000000000003</v>
      </c>
      <c r="FJ774" s="1">
        <f>IF(ISERROR(VLOOKUP($FA774,MOM,LOOKUPS!K$12,0)*$FB$6+VLOOKUP($FA774,STREV,LOOKUPS!K$10,0)*$FC$6+VLOOKUP($FA774,LTREV,LOOKUPS!K$9,0)*$FD$6+VLOOKUP($FA774,CFP,LOOKUPS!K$6,0)*$FE$6+VLOOKUP($FA774,EP,LOOKUPS!K$8,0)*$FF$6+VLOOKUP($FA774,BM,LOOKUPS!K$5,0)*$FG$6+VLOOKUP($FA774,DIV,LOOKUPS!K$7,0)*$FH$6++VLOOKUP($FA774,SIZE,LOOKUPS!K$11,0)*$FI$6),"",VLOOKUP($FA774,MOM,LOOKUPS!K$12,0)*$FB$6+VLOOKUP($FA774,STREV,LOOKUPS!K$10,0)*$FC$6+VLOOKUP($FA774,LTREV,LOOKUPS!K$9,0)*$FD$6+VLOOKUP($FA774,CFP,LOOKUPS!K$6,0)*$FE$6+VLOOKUP($FA774,EP,LOOKUPS!K$8,0)*$FF$6+VLOOKUP($FA774,BM,LOOKUPS!K$5,0)*$FG$6+VLOOKUP($FA774,DIV,LOOKUPS!K$7,0)*$FH$6++VLOOKUP($FA774,SIZE,LOOKUPS!K$11,0)*$FI$6)</f>
        <v>-7.7332000000000001</v>
      </c>
      <c r="FK774" s="1">
        <f>IF(ISERROR(VLOOKUP($FA774,MOM,LOOKUPS!L$12,0)*$FB$6+VLOOKUP($FA774,STREV,LOOKUPS!L$10,0)*$FC$6+VLOOKUP($FA774,LTREV,LOOKUPS!L$9,0)*$FD$6+VLOOKUP($FA774,CFP,LOOKUPS!L$6,0)*$FE$6+VLOOKUP($FA774,EP,LOOKUPS!L$8,0)*$FF$6+VLOOKUP($FA774,BM,LOOKUPS!L$5,0)*$FG$6+VLOOKUP($FA774,DIV,LOOKUPS!L$7,0)*$FH$6++VLOOKUP($FA774,SIZE,LOOKUPS!L$11,0)*$FI$6),"",VLOOKUP($FA774,MOM,LOOKUPS!L$12,0)*$FB$6+VLOOKUP($FA774,STREV,LOOKUPS!L$10,0)*$FC$6+VLOOKUP($FA774,LTREV,LOOKUPS!L$9,0)*$FD$6+VLOOKUP($FA774,CFP,LOOKUPS!L$6,0)*$FE$6+VLOOKUP($FA774,EP,LOOKUPS!L$8,0)*$FF$6+VLOOKUP($FA774,BM,LOOKUPS!L$5,0)*$FG$6+VLOOKUP($FA774,DIV,LOOKUPS!L$7,0)*$FH$6++VLOOKUP($FA774,SIZE,LOOKUPS!L$11,0)*$FI$6)</f>
        <v>-8.3246000000000002</v>
      </c>
    </row>
    <row r="775" spans="1:167" x14ac:dyDescent="0.3">
      <c r="A775" s="1">
        <v>199010</v>
      </c>
      <c r="B775" s="1">
        <v>-10.7</v>
      </c>
      <c r="C775" s="1">
        <v>-8.74</v>
      </c>
      <c r="D775" s="1">
        <v>-6.08</v>
      </c>
      <c r="E775" s="1">
        <v>-6.76</v>
      </c>
      <c r="F775" s="1">
        <v>-4.7699999999999996</v>
      </c>
      <c r="G775" s="1">
        <v>-4.0599999999999996</v>
      </c>
      <c r="H775" s="1">
        <v>-3.19</v>
      </c>
      <c r="I775" s="1">
        <v>-2.8</v>
      </c>
      <c r="J775" s="1">
        <v>-3.62</v>
      </c>
      <c r="K775" s="1">
        <v>-4.75</v>
      </c>
      <c r="M775" s="1">
        <v>198911</v>
      </c>
      <c r="N775" s="1">
        <v>-2.35</v>
      </c>
      <c r="O775" s="1">
        <v>-1.41</v>
      </c>
      <c r="P775" s="1">
        <v>-0.83</v>
      </c>
      <c r="Q775" s="1">
        <v>-2.08</v>
      </c>
      <c r="R775" s="1">
        <v>-1.97</v>
      </c>
      <c r="S775" s="1">
        <v>-1.1000000000000001</v>
      </c>
      <c r="T775" s="1">
        <v>0.39</v>
      </c>
      <c r="U775" s="1">
        <v>-0.82</v>
      </c>
      <c r="V775" s="1">
        <v>0.34</v>
      </c>
      <c r="W775" s="1">
        <v>-0.75</v>
      </c>
      <c r="Y775" s="1">
        <v>199410</v>
      </c>
      <c r="Z775" s="1">
        <v>0.41</v>
      </c>
      <c r="AA775" s="1">
        <v>0.22</v>
      </c>
      <c r="AB775" s="1">
        <v>1.04</v>
      </c>
      <c r="AC775" s="1">
        <v>-0.64</v>
      </c>
      <c r="AD775" s="1">
        <v>-0.36</v>
      </c>
      <c r="AE775" s="1">
        <v>0.27</v>
      </c>
      <c r="AF775" s="1">
        <v>0.22</v>
      </c>
      <c r="AG775" s="1">
        <v>0.09</v>
      </c>
      <c r="AH775" s="1">
        <v>-0.63</v>
      </c>
      <c r="AI775" s="1">
        <v>0.68</v>
      </c>
      <c r="AK775">
        <v>201504</v>
      </c>
      <c r="AL775">
        <v>1.02</v>
      </c>
      <c r="AM775">
        <v>-0.7</v>
      </c>
      <c r="AN775">
        <v>-0.51</v>
      </c>
      <c r="AO775">
        <v>1.41</v>
      </c>
      <c r="AP775">
        <v>-0.55000000000000004</v>
      </c>
      <c r="AQ775">
        <v>-0.89</v>
      </c>
      <c r="AR775">
        <v>-0.78</v>
      </c>
      <c r="AS775">
        <v>-0.37</v>
      </c>
      <c r="AT775">
        <v>2.66</v>
      </c>
      <c r="AU775">
        <v>-0.65</v>
      </c>
      <c r="AV775">
        <v>-0.45</v>
      </c>
      <c r="AW775">
        <v>-1.1100000000000001</v>
      </c>
      <c r="AX775">
        <v>-0.66</v>
      </c>
      <c r="AY775">
        <v>-0.72</v>
      </c>
      <c r="AZ775">
        <v>-0.85</v>
      </c>
      <c r="BA775">
        <v>0.23</v>
      </c>
      <c r="BB775">
        <v>-0.99</v>
      </c>
      <c r="BC775">
        <v>0.9</v>
      </c>
      <c r="BD775">
        <v>3.99</v>
      </c>
      <c r="BF775" s="1">
        <v>201504</v>
      </c>
      <c r="BG775" s="1">
        <v>1.21</v>
      </c>
      <c r="BH775" s="1">
        <v>-0.74</v>
      </c>
      <c r="BI775" s="1">
        <v>-0.44</v>
      </c>
      <c r="BJ775" s="1">
        <v>0.5</v>
      </c>
      <c r="BK775" s="1">
        <v>-0.77</v>
      </c>
      <c r="BL775" s="1">
        <v>-0.52</v>
      </c>
      <c r="BM775" s="1">
        <v>-0.28999999999999998</v>
      </c>
      <c r="BN775" s="1">
        <v>-0.71</v>
      </c>
      <c r="BO775" s="1">
        <v>1.02</v>
      </c>
      <c r="BP775" s="1">
        <v>-0.56000000000000005</v>
      </c>
      <c r="BQ775" s="1">
        <v>-1</v>
      </c>
      <c r="BR775" s="1">
        <v>-0.66</v>
      </c>
      <c r="BS775" s="1">
        <v>-0.35</v>
      </c>
      <c r="BT775" s="1">
        <v>-0.34</v>
      </c>
      <c r="BU775" s="1">
        <v>-0.23</v>
      </c>
      <c r="BV775" s="1">
        <v>-0.84</v>
      </c>
      <c r="BW775" s="1">
        <v>-0.57999999999999996</v>
      </c>
      <c r="BX775" s="1">
        <v>0.27</v>
      </c>
      <c r="BY775" s="1">
        <v>1.81</v>
      </c>
      <c r="CA775" s="1">
        <v>199004</v>
      </c>
      <c r="CB775" s="1">
        <v>-4.0199999999999996</v>
      </c>
      <c r="CC775" s="1">
        <v>-1.66</v>
      </c>
      <c r="CD775" s="1">
        <v>-2.4</v>
      </c>
      <c r="CE775" s="1">
        <v>-3.27</v>
      </c>
      <c r="CF775" s="1">
        <v>-1.29</v>
      </c>
      <c r="CG775" s="1">
        <v>-2.34</v>
      </c>
      <c r="CH775" s="1">
        <v>-2.1800000000000002</v>
      </c>
      <c r="CI775" s="1">
        <v>-2.98</v>
      </c>
      <c r="CJ775" s="1">
        <v>-3.51</v>
      </c>
      <c r="CK775" s="1">
        <v>-0.77</v>
      </c>
      <c r="CL775" s="1">
        <v>-2.2599999999999998</v>
      </c>
      <c r="CM775" s="1">
        <v>-2.63</v>
      </c>
      <c r="CN775" s="1">
        <v>-1.98</v>
      </c>
      <c r="CO775" s="1">
        <v>-1.47</v>
      </c>
      <c r="CP775" s="1">
        <v>-2.82</v>
      </c>
      <c r="CQ775" s="1">
        <v>-3.35</v>
      </c>
      <c r="CR775" s="1">
        <v>-2.62</v>
      </c>
      <c r="CS775" s="1">
        <v>-3.26</v>
      </c>
      <c r="CT775" s="1">
        <v>-3.68</v>
      </c>
      <c r="CV775" s="1">
        <v>199104</v>
      </c>
      <c r="CW775" s="1">
        <v>4.4000000000000004</v>
      </c>
      <c r="CX775" s="1">
        <v>1.04</v>
      </c>
      <c r="CY775" s="1">
        <v>1.69</v>
      </c>
      <c r="CZ775" s="1">
        <v>1.85</v>
      </c>
      <c r="DA775" s="1">
        <v>0.94</v>
      </c>
      <c r="DB775" s="1">
        <v>0.63</v>
      </c>
      <c r="DC775" s="1">
        <v>2.1</v>
      </c>
      <c r="DD775" s="1">
        <v>2.1800000000000002</v>
      </c>
      <c r="DE775" s="1">
        <v>1.72</v>
      </c>
      <c r="DF775" s="1">
        <v>0.86</v>
      </c>
      <c r="DG775" s="1">
        <v>1.02</v>
      </c>
      <c r="DH775" s="1">
        <v>1.24</v>
      </c>
      <c r="DI775" s="1">
        <v>-0.08</v>
      </c>
      <c r="DJ775" s="1">
        <v>2.92</v>
      </c>
      <c r="DK775" s="1">
        <v>1.43</v>
      </c>
      <c r="DL775" s="1">
        <v>2.36</v>
      </c>
      <c r="DM775" s="1">
        <v>2.0299999999999998</v>
      </c>
      <c r="DN775" s="1">
        <v>2.35</v>
      </c>
      <c r="DO775" s="1">
        <v>1.1499999999999999</v>
      </c>
      <c r="DQ775" s="1">
        <v>199004</v>
      </c>
      <c r="DR775" s="1">
        <v>-99.99</v>
      </c>
      <c r="DS775" s="1">
        <v>-2.13</v>
      </c>
      <c r="DT775" s="1">
        <v>-4.41</v>
      </c>
      <c r="DU775" s="1">
        <v>-3.83</v>
      </c>
      <c r="DV775" s="1">
        <v>-2.0299999999999998</v>
      </c>
      <c r="DW775" s="1">
        <v>-3.85</v>
      </c>
      <c r="DX775" s="1">
        <v>-3.73</v>
      </c>
      <c r="DY775" s="1">
        <v>-4.83</v>
      </c>
      <c r="DZ775" s="1">
        <v>-3.36</v>
      </c>
      <c r="EA775" s="1">
        <v>-1.68</v>
      </c>
      <c r="EB775" s="1">
        <v>-3.86</v>
      </c>
      <c r="EC775" s="1">
        <v>-2.98</v>
      </c>
      <c r="ED775" s="1">
        <v>-5.03</v>
      </c>
      <c r="EE775" s="1">
        <v>-3.35</v>
      </c>
      <c r="EF775" s="1">
        <v>-4.2</v>
      </c>
      <c r="EG775" s="1">
        <v>-4.97</v>
      </c>
      <c r="EH775" s="1">
        <v>-4.67</v>
      </c>
      <c r="EI775" s="1">
        <v>-4.18</v>
      </c>
      <c r="EJ775" s="1">
        <v>-2.52</v>
      </c>
      <c r="EL775">
        <v>199004</v>
      </c>
      <c r="EM775">
        <v>-3.36</v>
      </c>
      <c r="EN775">
        <v>-0.5</v>
      </c>
      <c r="EO775">
        <v>-2.4700000000000002</v>
      </c>
      <c r="EP775">
        <v>0.69</v>
      </c>
      <c r="ER775" s="1">
        <v>199010</v>
      </c>
      <c r="ES775" s="1">
        <v>6.73</v>
      </c>
      <c r="EU775" s="1">
        <v>198911</v>
      </c>
      <c r="EV775" s="1">
        <v>-1.75</v>
      </c>
      <c r="EX775" s="1">
        <v>199410</v>
      </c>
      <c r="EY775" s="1">
        <v>0.59</v>
      </c>
      <c r="FA775" s="1">
        <v>199010</v>
      </c>
      <c r="FB775" s="1">
        <f>IF(ISERROR(VLOOKUP($FA775,MOM,LOOKUPS!C$12,0)*$FB$6+VLOOKUP($FA775,STREV,LOOKUPS!C$10,0)*$FC$6+VLOOKUP($FA775,LTREV,LOOKUPS!C$9,0)*$FD$6+VLOOKUP($FA775,CFP,LOOKUPS!C$6,0)*$FE$6+VLOOKUP($FA775,EP,LOOKUPS!C$8,0)*$FF$6+VLOOKUP($FA775,BM,LOOKUPS!C$5,0)*$FG$6+VLOOKUP($FA775,DIV,LOOKUPS!C$7,0)*$FH$6++VLOOKUP($FA775,SIZE,LOOKUPS!C$11,0)*$FI$6),"",VLOOKUP($FA775,MOM,LOOKUPS!C$12,0)*$FB$6+VLOOKUP($FA775,STREV,LOOKUPS!C$10,0)*$FC$6+VLOOKUP($FA775,LTREV,LOOKUPS!C$9,0)*$FD$6+VLOOKUP($FA775,CFP,LOOKUPS!C$6,0)*$FE$6+VLOOKUP($FA775,EP,LOOKUPS!C$8,0)*$FF$6+VLOOKUP($FA775,BM,LOOKUPS!C$5,0)*$FG$6+VLOOKUP($FA775,DIV,LOOKUPS!C$7,0)*$FH$6++VLOOKUP($FA775,SIZE,LOOKUPS!C$11,0)*$FI$6)</f>
        <v>-9.1606000000000005</v>
      </c>
      <c r="FC775" s="1">
        <f>IF(ISERROR(VLOOKUP($FA775,MOM,LOOKUPS!D$12,0)*$FB$6+VLOOKUP($FA775,STREV,LOOKUPS!D$10,0)*$FC$6+VLOOKUP($FA775,LTREV,LOOKUPS!D$9,0)*$FD$6+VLOOKUP($FA775,CFP,LOOKUPS!D$6,0)*$FE$6+VLOOKUP($FA775,EP,LOOKUPS!D$8,0)*$FF$6+VLOOKUP($FA775,BM,LOOKUPS!D$5,0)*$FG$6+VLOOKUP($FA775,DIV,LOOKUPS!D$7,0)*$FH$6++VLOOKUP($FA775,SIZE,LOOKUPS!D$11,0)*$FI$6),"",VLOOKUP($FA775,MOM,LOOKUPS!D$12,0)*$FB$6+VLOOKUP($FA775,STREV,LOOKUPS!D$10,0)*$FC$6+VLOOKUP($FA775,LTREV,LOOKUPS!D$9,0)*$FD$6+VLOOKUP($FA775,CFP,LOOKUPS!D$6,0)*$FE$6+VLOOKUP($FA775,EP,LOOKUPS!D$8,0)*$FF$6+VLOOKUP($FA775,BM,LOOKUPS!D$5,0)*$FG$6+VLOOKUP($FA775,DIV,LOOKUPS!D$7,0)*$FH$6++VLOOKUP($FA775,SIZE,LOOKUPS!D$11,0)*$FI$6)</f>
        <v>-6.5814000000000004</v>
      </c>
      <c r="FD775" s="1">
        <f>IF(ISERROR(VLOOKUP($FA775,MOM,LOOKUPS!E$12,0)*$FB$6+VLOOKUP($FA775,STREV,LOOKUPS!E$10,0)*$FC$6+VLOOKUP($FA775,LTREV,LOOKUPS!E$9,0)*$FD$6+VLOOKUP($FA775,CFP,LOOKUPS!E$6,0)*$FE$6+VLOOKUP($FA775,EP,LOOKUPS!E$8,0)*$FF$6+VLOOKUP($FA775,BM,LOOKUPS!E$5,0)*$FG$6+VLOOKUP($FA775,DIV,LOOKUPS!E$7,0)*$FH$6++VLOOKUP($FA775,SIZE,LOOKUPS!E$11,0)*$FI$6),"",VLOOKUP($FA775,MOM,LOOKUPS!E$12,0)*$FB$6+VLOOKUP($FA775,STREV,LOOKUPS!E$10,0)*$FC$6+VLOOKUP($FA775,LTREV,LOOKUPS!E$9,0)*$FD$6+VLOOKUP($FA775,CFP,LOOKUPS!E$6,0)*$FE$6+VLOOKUP($FA775,EP,LOOKUPS!E$8,0)*$FF$6+VLOOKUP($FA775,BM,LOOKUPS!E$5,0)*$FG$6+VLOOKUP($FA775,DIV,LOOKUPS!E$7,0)*$FH$6++VLOOKUP($FA775,SIZE,LOOKUPS!E$11,0)*$FI$6)</f>
        <v>-5.8251000000000008</v>
      </c>
      <c r="FE775" s="1">
        <f>IF(ISERROR(VLOOKUP($FA775,MOM,LOOKUPS!F$12,0)*$FB$6+VLOOKUP($FA775,STREV,LOOKUPS!F$10,0)*$FC$6+VLOOKUP($FA775,LTREV,LOOKUPS!F$9,0)*$FD$6+VLOOKUP($FA775,CFP,LOOKUPS!F$6,0)*$FE$6+VLOOKUP($FA775,EP,LOOKUPS!F$8,0)*$FF$6+VLOOKUP($FA775,BM,LOOKUPS!F$5,0)*$FG$6+VLOOKUP($FA775,DIV,LOOKUPS!F$7,0)*$FH$6++VLOOKUP($FA775,SIZE,LOOKUPS!F$11,0)*$FI$6),"",VLOOKUP($FA775,MOM,LOOKUPS!F$12,0)*$FB$6+VLOOKUP($FA775,STREV,LOOKUPS!F$10,0)*$FC$6+VLOOKUP($FA775,LTREV,LOOKUPS!F$9,0)*$FD$6+VLOOKUP($FA775,CFP,LOOKUPS!F$6,0)*$FE$6+VLOOKUP($FA775,EP,LOOKUPS!F$8,0)*$FF$6+VLOOKUP($FA775,BM,LOOKUPS!F$5,0)*$FG$6+VLOOKUP($FA775,DIV,LOOKUPS!F$7,0)*$FH$6++VLOOKUP($FA775,SIZE,LOOKUPS!F$11,0)*$FI$6)</f>
        <v>-5.859</v>
      </c>
      <c r="FF775" s="1">
        <f>IF(ISERROR(VLOOKUP($FA775,MOM,LOOKUPS!G$12,0)*$FB$6+VLOOKUP($FA775,STREV,LOOKUPS!G$10,0)*$FC$6+VLOOKUP($FA775,LTREV,LOOKUPS!G$9,0)*$FD$6+VLOOKUP($FA775,CFP,LOOKUPS!G$6,0)*$FE$6+VLOOKUP($FA775,EP,LOOKUPS!G$8,0)*$FF$6+VLOOKUP($FA775,BM,LOOKUPS!G$5,0)*$FG$6+VLOOKUP($FA775,DIV,LOOKUPS!G$7,0)*$FH$6++VLOOKUP($FA775,SIZE,LOOKUPS!G$11,0)*$FI$6),"",VLOOKUP($FA775,MOM,LOOKUPS!G$12,0)*$FB$6+VLOOKUP($FA775,STREV,LOOKUPS!G$10,0)*$FC$6+VLOOKUP($FA775,LTREV,LOOKUPS!G$9,0)*$FD$6+VLOOKUP($FA775,CFP,LOOKUPS!G$6,0)*$FE$6+VLOOKUP($FA775,EP,LOOKUPS!G$8,0)*$FF$6+VLOOKUP($FA775,BM,LOOKUPS!G$5,0)*$FG$6+VLOOKUP($FA775,DIV,LOOKUPS!G$7,0)*$FH$6++VLOOKUP($FA775,SIZE,LOOKUPS!G$11,0)*$FI$6)</f>
        <v>-5.5476000000000001</v>
      </c>
      <c r="FG775" s="1">
        <f>IF(ISERROR(VLOOKUP($FA775,MOM,LOOKUPS!H$12,0)*$FB$6+VLOOKUP($FA775,STREV,LOOKUPS!H$10,0)*$FC$6+VLOOKUP($FA775,LTREV,LOOKUPS!H$9,0)*$FD$6+VLOOKUP($FA775,CFP,LOOKUPS!H$6,0)*$FE$6+VLOOKUP($FA775,EP,LOOKUPS!H$8,0)*$FF$6+VLOOKUP($FA775,BM,LOOKUPS!H$5,0)*$FG$6+VLOOKUP($FA775,DIV,LOOKUPS!H$7,0)*$FH$6++VLOOKUP($FA775,SIZE,LOOKUPS!H$11,0)*$FI$6),"",VLOOKUP($FA775,MOM,LOOKUPS!H$12,0)*$FB$6+VLOOKUP($FA775,STREV,LOOKUPS!H$10,0)*$FC$6+VLOOKUP($FA775,LTREV,LOOKUPS!H$9,0)*$FD$6+VLOOKUP($FA775,CFP,LOOKUPS!H$6,0)*$FE$6+VLOOKUP($FA775,EP,LOOKUPS!H$8,0)*$FF$6+VLOOKUP($FA775,BM,LOOKUPS!H$5,0)*$FG$6+VLOOKUP($FA775,DIV,LOOKUPS!H$7,0)*$FH$6++VLOOKUP($FA775,SIZE,LOOKUPS!H$11,0)*$FI$6)</f>
        <v>-5.4180000000000001</v>
      </c>
      <c r="FH775" s="1">
        <f>IF(ISERROR(VLOOKUP($FA775,MOM,LOOKUPS!I$12,0)*$FB$6+VLOOKUP($FA775,STREV,LOOKUPS!I$10,0)*$FC$6+VLOOKUP($FA775,LTREV,LOOKUPS!I$9,0)*$FD$6+VLOOKUP($FA775,CFP,LOOKUPS!I$6,0)*$FE$6+VLOOKUP($FA775,EP,LOOKUPS!I$8,0)*$FF$6+VLOOKUP($FA775,BM,LOOKUPS!I$5,0)*$FG$6+VLOOKUP($FA775,DIV,LOOKUPS!I$7,0)*$FH$6++VLOOKUP($FA775,SIZE,LOOKUPS!I$11,0)*$FI$6),"",VLOOKUP($FA775,MOM,LOOKUPS!I$12,0)*$FB$6+VLOOKUP($FA775,STREV,LOOKUPS!I$10,0)*$FC$6+VLOOKUP($FA775,LTREV,LOOKUPS!I$9,0)*$FD$6+VLOOKUP($FA775,CFP,LOOKUPS!I$6,0)*$FE$6+VLOOKUP($FA775,EP,LOOKUPS!I$8,0)*$FF$6+VLOOKUP($FA775,BM,LOOKUPS!I$5,0)*$FG$6+VLOOKUP($FA775,DIV,LOOKUPS!I$7,0)*$FH$6++VLOOKUP($FA775,SIZE,LOOKUPS!I$11,0)*$FI$6)</f>
        <v>-4.7762000000000002</v>
      </c>
      <c r="FI775" s="1">
        <f>IF(ISERROR(VLOOKUP($FA775,MOM,LOOKUPS!J$12,0)*$FB$6+VLOOKUP($FA775,STREV,LOOKUPS!J$10,0)*$FC$6+VLOOKUP($FA775,LTREV,LOOKUPS!J$9,0)*$FD$6+VLOOKUP($FA775,CFP,LOOKUPS!J$6,0)*$FE$6+VLOOKUP($FA775,EP,LOOKUPS!J$8,0)*$FF$6+VLOOKUP($FA775,BM,LOOKUPS!J$5,0)*$FG$6+VLOOKUP($FA775,DIV,LOOKUPS!J$7,0)*$FH$6++VLOOKUP($FA775,SIZE,LOOKUPS!J$11,0)*$FI$6),"",VLOOKUP($FA775,MOM,LOOKUPS!J$12,0)*$FB$6+VLOOKUP($FA775,STREV,LOOKUPS!J$10,0)*$FC$6+VLOOKUP($FA775,LTREV,LOOKUPS!J$9,0)*$FD$6+VLOOKUP($FA775,CFP,LOOKUPS!J$6,0)*$FE$6+VLOOKUP($FA775,EP,LOOKUPS!J$8,0)*$FF$6+VLOOKUP($FA775,BM,LOOKUPS!J$5,0)*$FG$6+VLOOKUP($FA775,DIV,LOOKUPS!J$7,0)*$FH$6++VLOOKUP($FA775,SIZE,LOOKUPS!J$11,0)*$FI$6)</f>
        <v>-4.3834</v>
      </c>
      <c r="FJ775" s="1">
        <f>IF(ISERROR(VLOOKUP($FA775,MOM,LOOKUPS!K$12,0)*$FB$6+VLOOKUP($FA775,STREV,LOOKUPS!K$10,0)*$FC$6+VLOOKUP($FA775,LTREV,LOOKUPS!K$9,0)*$FD$6+VLOOKUP($FA775,CFP,LOOKUPS!K$6,0)*$FE$6+VLOOKUP($FA775,EP,LOOKUPS!K$8,0)*$FF$6+VLOOKUP($FA775,BM,LOOKUPS!K$5,0)*$FG$6+VLOOKUP($FA775,DIV,LOOKUPS!K$7,0)*$FH$6++VLOOKUP($FA775,SIZE,LOOKUPS!K$11,0)*$FI$6),"",VLOOKUP($FA775,MOM,LOOKUPS!K$12,0)*$FB$6+VLOOKUP($FA775,STREV,LOOKUPS!K$10,0)*$FC$6+VLOOKUP($FA775,LTREV,LOOKUPS!K$9,0)*$FD$6+VLOOKUP($FA775,CFP,LOOKUPS!K$6,0)*$FE$6+VLOOKUP($FA775,EP,LOOKUPS!K$8,0)*$FF$6+VLOOKUP($FA775,BM,LOOKUPS!K$5,0)*$FG$6+VLOOKUP($FA775,DIV,LOOKUPS!K$7,0)*$FH$6++VLOOKUP($FA775,SIZE,LOOKUPS!K$11,0)*$FI$6)</f>
        <v>-4.9967000000000006</v>
      </c>
      <c r="FK775" s="1">
        <f>IF(ISERROR(VLOOKUP($FA775,MOM,LOOKUPS!L$12,0)*$FB$6+VLOOKUP($FA775,STREV,LOOKUPS!L$10,0)*$FC$6+VLOOKUP($FA775,LTREV,LOOKUPS!L$9,0)*$FD$6+VLOOKUP($FA775,CFP,LOOKUPS!L$6,0)*$FE$6+VLOOKUP($FA775,EP,LOOKUPS!L$8,0)*$FF$6+VLOOKUP($FA775,BM,LOOKUPS!L$5,0)*$FG$6+VLOOKUP($FA775,DIV,LOOKUPS!L$7,0)*$FH$6++VLOOKUP($FA775,SIZE,LOOKUPS!L$11,0)*$FI$6),"",VLOOKUP($FA775,MOM,LOOKUPS!L$12,0)*$FB$6+VLOOKUP($FA775,STREV,LOOKUPS!L$10,0)*$FC$6+VLOOKUP($FA775,LTREV,LOOKUPS!L$9,0)*$FD$6+VLOOKUP($FA775,CFP,LOOKUPS!L$6,0)*$FE$6+VLOOKUP($FA775,EP,LOOKUPS!L$8,0)*$FF$6+VLOOKUP($FA775,BM,LOOKUPS!L$5,0)*$FG$6+VLOOKUP($FA775,DIV,LOOKUPS!L$7,0)*$FH$6++VLOOKUP($FA775,SIZE,LOOKUPS!L$11,0)*$FI$6)</f>
        <v>-5.0514000000000001</v>
      </c>
    </row>
    <row r="776" spans="1:167" x14ac:dyDescent="0.3">
      <c r="A776" s="1">
        <v>199011</v>
      </c>
      <c r="B776" s="1">
        <v>4.76</v>
      </c>
      <c r="C776" s="1">
        <v>3.78</v>
      </c>
      <c r="D776" s="1">
        <v>3.56</v>
      </c>
      <c r="E776" s="1">
        <v>5.38</v>
      </c>
      <c r="F776" s="1">
        <v>3.93</v>
      </c>
      <c r="G776" s="1">
        <v>3.96</v>
      </c>
      <c r="H776" s="1">
        <v>5</v>
      </c>
      <c r="I776" s="1">
        <v>2.87</v>
      </c>
      <c r="J776" s="1">
        <v>4.8499999999999996</v>
      </c>
      <c r="K776" s="1">
        <v>2.86</v>
      </c>
      <c r="M776" s="1">
        <v>198912</v>
      </c>
      <c r="N776" s="1">
        <v>-3.04</v>
      </c>
      <c r="O776" s="1">
        <v>-2.62</v>
      </c>
      <c r="P776" s="1">
        <v>-2.54</v>
      </c>
      <c r="Q776" s="1">
        <v>-1.05</v>
      </c>
      <c r="R776" s="1">
        <v>-0.97</v>
      </c>
      <c r="S776" s="1">
        <v>-0.09</v>
      </c>
      <c r="T776" s="1">
        <v>-0.05</v>
      </c>
      <c r="U776" s="1">
        <v>0.47</v>
      </c>
      <c r="V776" s="1">
        <v>-0.33</v>
      </c>
      <c r="W776" s="1">
        <v>-1.5</v>
      </c>
      <c r="Y776" s="1">
        <v>199411</v>
      </c>
      <c r="Z776" s="1">
        <v>-5.42</v>
      </c>
      <c r="AA776" s="1">
        <v>-4.38</v>
      </c>
      <c r="AB776" s="1">
        <v>-3.42</v>
      </c>
      <c r="AC776" s="1">
        <v>-3.56</v>
      </c>
      <c r="AD776" s="1">
        <v>-4.9400000000000004</v>
      </c>
      <c r="AE776" s="1">
        <v>-2.6</v>
      </c>
      <c r="AF776" s="1">
        <v>-3.15</v>
      </c>
      <c r="AG776" s="1">
        <v>-2.7</v>
      </c>
      <c r="AH776" s="1">
        <v>-3.42</v>
      </c>
      <c r="AI776" s="1">
        <v>-3.69</v>
      </c>
      <c r="AK776">
        <v>201505</v>
      </c>
      <c r="AL776">
        <v>1.37</v>
      </c>
      <c r="AM776">
        <v>1.1599999999999999</v>
      </c>
      <c r="AN776">
        <v>0.71</v>
      </c>
      <c r="AO776">
        <v>-0.86</v>
      </c>
      <c r="AP776">
        <v>1.0900000000000001</v>
      </c>
      <c r="AQ776">
        <v>1.05</v>
      </c>
      <c r="AR776">
        <v>0.7</v>
      </c>
      <c r="AS776">
        <v>0.5</v>
      </c>
      <c r="AT776">
        <v>-1.46</v>
      </c>
      <c r="AU776">
        <v>0.95</v>
      </c>
      <c r="AV776">
        <v>1.23</v>
      </c>
      <c r="AW776">
        <v>1.35</v>
      </c>
      <c r="AX776">
        <v>0.74</v>
      </c>
      <c r="AY776">
        <v>0.6</v>
      </c>
      <c r="AZ776">
        <v>0.78</v>
      </c>
      <c r="BA776">
        <v>0.7</v>
      </c>
      <c r="BB776">
        <v>0.3</v>
      </c>
      <c r="BC776">
        <v>-0.73</v>
      </c>
      <c r="BD776">
        <v>-2.0099999999999998</v>
      </c>
      <c r="BF776" s="1">
        <v>201505</v>
      </c>
      <c r="BG776" s="1">
        <v>1.1299999999999999</v>
      </c>
      <c r="BH776" s="1">
        <v>0.6</v>
      </c>
      <c r="BI776" s="1">
        <v>0.78</v>
      </c>
      <c r="BJ776" s="1">
        <v>0.14000000000000001</v>
      </c>
      <c r="BK776" s="1">
        <v>0.32</v>
      </c>
      <c r="BL776" s="1">
        <v>1.17</v>
      </c>
      <c r="BM776" s="1">
        <v>0.93</v>
      </c>
      <c r="BN776" s="1">
        <v>0.13</v>
      </c>
      <c r="BO776" s="1">
        <v>0.2</v>
      </c>
      <c r="BP776" s="1">
        <v>0.52</v>
      </c>
      <c r="BQ776" s="1">
        <v>0.11</v>
      </c>
      <c r="BR776" s="1">
        <v>1.25</v>
      </c>
      <c r="BS776" s="1">
        <v>1.06</v>
      </c>
      <c r="BT776" s="1">
        <v>1.01</v>
      </c>
      <c r="BU776" s="1">
        <v>0.83</v>
      </c>
      <c r="BV776" s="1">
        <v>0.23</v>
      </c>
      <c r="BW776" s="1">
        <v>0.04</v>
      </c>
      <c r="BX776" s="1">
        <v>-0.04</v>
      </c>
      <c r="BY776" s="1">
        <v>0.44</v>
      </c>
      <c r="CA776" s="1">
        <v>199005</v>
      </c>
      <c r="CB776" s="1">
        <v>1.53</v>
      </c>
      <c r="CC776" s="1">
        <v>7.3</v>
      </c>
      <c r="CD776" s="1">
        <v>5.67</v>
      </c>
      <c r="CE776" s="1">
        <v>2.79</v>
      </c>
      <c r="CF776" s="1">
        <v>7.81</v>
      </c>
      <c r="CG776" s="1">
        <v>6.37</v>
      </c>
      <c r="CH776" s="1">
        <v>5.0999999999999996</v>
      </c>
      <c r="CI776" s="1">
        <v>4.88</v>
      </c>
      <c r="CJ776" s="1">
        <v>2.2400000000000002</v>
      </c>
      <c r="CK776" s="1">
        <v>7.83</v>
      </c>
      <c r="CL776" s="1">
        <v>7.78</v>
      </c>
      <c r="CM776" s="1">
        <v>5.92</v>
      </c>
      <c r="CN776" s="1">
        <v>6.93</v>
      </c>
      <c r="CO776" s="1">
        <v>6.47</v>
      </c>
      <c r="CP776" s="1">
        <v>3.87</v>
      </c>
      <c r="CQ776" s="1">
        <v>5.52</v>
      </c>
      <c r="CR776" s="1">
        <v>4.2699999999999996</v>
      </c>
      <c r="CS776" s="1">
        <v>3.12</v>
      </c>
      <c r="CT776" s="1">
        <v>1.62</v>
      </c>
      <c r="CV776" s="1">
        <v>199105</v>
      </c>
      <c r="CW776" s="1">
        <v>2.64</v>
      </c>
      <c r="CX776" s="1">
        <v>3.94</v>
      </c>
      <c r="CY776" s="1">
        <v>4.0999999999999996</v>
      </c>
      <c r="CZ776" s="1">
        <v>1.66</v>
      </c>
      <c r="DA776" s="1">
        <v>3.96</v>
      </c>
      <c r="DB776" s="1">
        <v>3.99</v>
      </c>
      <c r="DC776" s="1">
        <v>4.3</v>
      </c>
      <c r="DD776" s="1">
        <v>3.78</v>
      </c>
      <c r="DE776" s="1">
        <v>0.18</v>
      </c>
      <c r="DF776" s="1">
        <v>3.83</v>
      </c>
      <c r="DG776" s="1">
        <v>4.08</v>
      </c>
      <c r="DH776" s="1">
        <v>3.9</v>
      </c>
      <c r="DI776" s="1">
        <v>4.09</v>
      </c>
      <c r="DJ776" s="1">
        <v>4.49</v>
      </c>
      <c r="DK776" s="1">
        <v>4.13</v>
      </c>
      <c r="DL776" s="1">
        <v>3.75</v>
      </c>
      <c r="DM776" s="1">
        <v>3.81</v>
      </c>
      <c r="DN776" s="1">
        <v>2.0499999999999998</v>
      </c>
      <c r="DO776" s="1">
        <v>-1.56</v>
      </c>
      <c r="DQ776" s="1">
        <v>199005</v>
      </c>
      <c r="DR776" s="1">
        <v>-99.99</v>
      </c>
      <c r="DS776" s="1">
        <v>3.42</v>
      </c>
      <c r="DT776" s="1">
        <v>7.12</v>
      </c>
      <c r="DU776" s="1">
        <v>9.33</v>
      </c>
      <c r="DV776" s="1">
        <v>3.04</v>
      </c>
      <c r="DW776" s="1">
        <v>6.28</v>
      </c>
      <c r="DX776" s="1">
        <v>7.24</v>
      </c>
      <c r="DY776" s="1">
        <v>9.1300000000000008</v>
      </c>
      <c r="DZ776" s="1">
        <v>9.49</v>
      </c>
      <c r="EA776" s="1">
        <v>2.68</v>
      </c>
      <c r="EB776" s="1">
        <v>4.91</v>
      </c>
      <c r="EC776" s="1">
        <v>6.61</v>
      </c>
      <c r="ED776" s="1">
        <v>5.83</v>
      </c>
      <c r="EE776" s="1">
        <v>6.38</v>
      </c>
      <c r="EF776" s="1">
        <v>8.32</v>
      </c>
      <c r="EG776" s="1">
        <v>9.2100000000000009</v>
      </c>
      <c r="EH776" s="1">
        <v>9.0399999999999991</v>
      </c>
      <c r="EI776" s="1">
        <v>9.2899999999999991</v>
      </c>
      <c r="EJ776" s="1">
        <v>9.69</v>
      </c>
      <c r="EL776">
        <v>199005</v>
      </c>
      <c r="EM776">
        <v>8.42</v>
      </c>
      <c r="EN776">
        <v>-2.56</v>
      </c>
      <c r="EO776">
        <v>-3.89</v>
      </c>
      <c r="EP776">
        <v>0.68</v>
      </c>
      <c r="ER776" s="1">
        <v>199011</v>
      </c>
      <c r="ES776" s="1">
        <v>-5.62</v>
      </c>
      <c r="EU776" s="1">
        <v>198912</v>
      </c>
      <c r="EV776" s="1">
        <v>-2.54</v>
      </c>
      <c r="EX776" s="1">
        <v>199411</v>
      </c>
      <c r="EY776" s="1">
        <v>-1.64</v>
      </c>
      <c r="FA776" s="1">
        <v>199011</v>
      </c>
      <c r="FB776" s="1">
        <f>IF(ISERROR(VLOOKUP($FA776,MOM,LOOKUPS!C$12,0)*$FB$6+VLOOKUP($FA776,STREV,LOOKUPS!C$10,0)*$FC$6+VLOOKUP($FA776,LTREV,LOOKUPS!C$9,0)*$FD$6+VLOOKUP($FA776,CFP,LOOKUPS!C$6,0)*$FE$6+VLOOKUP($FA776,EP,LOOKUPS!C$8,0)*$FF$6+VLOOKUP($FA776,BM,LOOKUPS!C$5,0)*$FG$6+VLOOKUP($FA776,DIV,LOOKUPS!C$7,0)*$FH$6++VLOOKUP($FA776,SIZE,LOOKUPS!C$11,0)*$FI$6),"",VLOOKUP($FA776,MOM,LOOKUPS!C$12,0)*$FB$6+VLOOKUP($FA776,STREV,LOOKUPS!C$10,0)*$FC$6+VLOOKUP($FA776,LTREV,LOOKUPS!C$9,0)*$FD$6+VLOOKUP($FA776,CFP,LOOKUPS!C$6,0)*$FE$6+VLOOKUP($FA776,EP,LOOKUPS!C$8,0)*$FF$6+VLOOKUP($FA776,BM,LOOKUPS!C$5,0)*$FG$6+VLOOKUP($FA776,DIV,LOOKUPS!C$7,0)*$FH$6++VLOOKUP($FA776,SIZE,LOOKUPS!C$11,0)*$FI$6)</f>
        <v>3.7894000000000001</v>
      </c>
      <c r="FC776" s="1">
        <f>IF(ISERROR(VLOOKUP($FA776,MOM,LOOKUPS!D$12,0)*$FB$6+VLOOKUP($FA776,STREV,LOOKUPS!D$10,0)*$FC$6+VLOOKUP($FA776,LTREV,LOOKUPS!D$9,0)*$FD$6+VLOOKUP($FA776,CFP,LOOKUPS!D$6,0)*$FE$6+VLOOKUP($FA776,EP,LOOKUPS!D$8,0)*$FF$6+VLOOKUP($FA776,BM,LOOKUPS!D$5,0)*$FG$6+VLOOKUP($FA776,DIV,LOOKUPS!D$7,0)*$FH$6++VLOOKUP($FA776,SIZE,LOOKUPS!D$11,0)*$FI$6),"",VLOOKUP($FA776,MOM,LOOKUPS!D$12,0)*$FB$6+VLOOKUP($FA776,STREV,LOOKUPS!D$10,0)*$FC$6+VLOOKUP($FA776,LTREV,LOOKUPS!D$9,0)*$FD$6+VLOOKUP($FA776,CFP,LOOKUPS!D$6,0)*$FE$6+VLOOKUP($FA776,EP,LOOKUPS!D$8,0)*$FF$6+VLOOKUP($FA776,BM,LOOKUPS!D$5,0)*$FG$6+VLOOKUP($FA776,DIV,LOOKUPS!D$7,0)*$FH$6++VLOOKUP($FA776,SIZE,LOOKUPS!D$11,0)*$FI$6)</f>
        <v>5.0808</v>
      </c>
      <c r="FD776" s="1">
        <f>IF(ISERROR(VLOOKUP($FA776,MOM,LOOKUPS!E$12,0)*$FB$6+VLOOKUP($FA776,STREV,LOOKUPS!E$10,0)*$FC$6+VLOOKUP($FA776,LTREV,LOOKUPS!E$9,0)*$FD$6+VLOOKUP($FA776,CFP,LOOKUPS!E$6,0)*$FE$6+VLOOKUP($FA776,EP,LOOKUPS!E$8,0)*$FF$6+VLOOKUP($FA776,BM,LOOKUPS!E$5,0)*$FG$6+VLOOKUP($FA776,DIV,LOOKUPS!E$7,0)*$FH$6++VLOOKUP($FA776,SIZE,LOOKUPS!E$11,0)*$FI$6),"",VLOOKUP($FA776,MOM,LOOKUPS!E$12,0)*$FB$6+VLOOKUP($FA776,STREV,LOOKUPS!E$10,0)*$FC$6+VLOOKUP($FA776,LTREV,LOOKUPS!E$9,0)*$FD$6+VLOOKUP($FA776,CFP,LOOKUPS!E$6,0)*$FE$6+VLOOKUP($FA776,EP,LOOKUPS!E$8,0)*$FF$6+VLOOKUP($FA776,BM,LOOKUPS!E$5,0)*$FG$6+VLOOKUP($FA776,DIV,LOOKUPS!E$7,0)*$FH$6++VLOOKUP($FA776,SIZE,LOOKUPS!E$11,0)*$FI$6)</f>
        <v>4.9805000000000001</v>
      </c>
      <c r="FE776" s="1">
        <f>IF(ISERROR(VLOOKUP($FA776,MOM,LOOKUPS!F$12,0)*$FB$6+VLOOKUP($FA776,STREV,LOOKUPS!F$10,0)*$FC$6+VLOOKUP($FA776,LTREV,LOOKUPS!F$9,0)*$FD$6+VLOOKUP($FA776,CFP,LOOKUPS!F$6,0)*$FE$6+VLOOKUP($FA776,EP,LOOKUPS!F$8,0)*$FF$6+VLOOKUP($FA776,BM,LOOKUPS!F$5,0)*$FG$6+VLOOKUP($FA776,DIV,LOOKUPS!F$7,0)*$FH$6++VLOOKUP($FA776,SIZE,LOOKUPS!F$11,0)*$FI$6),"",VLOOKUP($FA776,MOM,LOOKUPS!F$12,0)*$FB$6+VLOOKUP($FA776,STREV,LOOKUPS!F$10,0)*$FC$6+VLOOKUP($FA776,LTREV,LOOKUPS!F$9,0)*$FD$6+VLOOKUP($FA776,CFP,LOOKUPS!F$6,0)*$FE$6+VLOOKUP($FA776,EP,LOOKUPS!F$8,0)*$FF$6+VLOOKUP($FA776,BM,LOOKUPS!F$5,0)*$FG$6+VLOOKUP($FA776,DIV,LOOKUPS!F$7,0)*$FH$6++VLOOKUP($FA776,SIZE,LOOKUPS!F$11,0)*$FI$6)</f>
        <v>3.5165000000000002</v>
      </c>
      <c r="FF776" s="1">
        <f>IF(ISERROR(VLOOKUP($FA776,MOM,LOOKUPS!G$12,0)*$FB$6+VLOOKUP($FA776,STREV,LOOKUPS!G$10,0)*$FC$6+VLOOKUP($FA776,LTREV,LOOKUPS!G$9,0)*$FD$6+VLOOKUP($FA776,CFP,LOOKUPS!G$6,0)*$FE$6+VLOOKUP($FA776,EP,LOOKUPS!G$8,0)*$FF$6+VLOOKUP($FA776,BM,LOOKUPS!G$5,0)*$FG$6+VLOOKUP($FA776,DIV,LOOKUPS!G$7,0)*$FH$6++VLOOKUP($FA776,SIZE,LOOKUPS!G$11,0)*$FI$6),"",VLOOKUP($FA776,MOM,LOOKUPS!G$12,0)*$FB$6+VLOOKUP($FA776,STREV,LOOKUPS!G$10,0)*$FC$6+VLOOKUP($FA776,LTREV,LOOKUPS!G$9,0)*$FD$6+VLOOKUP($FA776,CFP,LOOKUPS!G$6,0)*$FE$6+VLOOKUP($FA776,EP,LOOKUPS!G$8,0)*$FF$6+VLOOKUP($FA776,BM,LOOKUPS!G$5,0)*$FG$6+VLOOKUP($FA776,DIV,LOOKUPS!G$7,0)*$FH$6++VLOOKUP($FA776,SIZE,LOOKUPS!G$11,0)*$FI$6)</f>
        <v>4.9074000000000009</v>
      </c>
      <c r="FG776" s="1">
        <f>IF(ISERROR(VLOOKUP($FA776,MOM,LOOKUPS!H$12,0)*$FB$6+VLOOKUP($FA776,STREV,LOOKUPS!H$10,0)*$FC$6+VLOOKUP($FA776,LTREV,LOOKUPS!H$9,0)*$FD$6+VLOOKUP($FA776,CFP,LOOKUPS!H$6,0)*$FE$6+VLOOKUP($FA776,EP,LOOKUPS!H$8,0)*$FF$6+VLOOKUP($FA776,BM,LOOKUPS!H$5,0)*$FG$6+VLOOKUP($FA776,DIV,LOOKUPS!H$7,0)*$FH$6++VLOOKUP($FA776,SIZE,LOOKUPS!H$11,0)*$FI$6),"",VLOOKUP($FA776,MOM,LOOKUPS!H$12,0)*$FB$6+VLOOKUP($FA776,STREV,LOOKUPS!H$10,0)*$FC$6+VLOOKUP($FA776,LTREV,LOOKUPS!H$9,0)*$FD$6+VLOOKUP($FA776,CFP,LOOKUPS!H$6,0)*$FE$6+VLOOKUP($FA776,EP,LOOKUPS!H$8,0)*$FF$6+VLOOKUP($FA776,BM,LOOKUPS!H$5,0)*$FG$6+VLOOKUP($FA776,DIV,LOOKUPS!H$7,0)*$FH$6++VLOOKUP($FA776,SIZE,LOOKUPS!H$11,0)*$FI$6)</f>
        <v>4.6116999999999999</v>
      </c>
      <c r="FH776" s="1">
        <f>IF(ISERROR(VLOOKUP($FA776,MOM,LOOKUPS!I$12,0)*$FB$6+VLOOKUP($FA776,STREV,LOOKUPS!I$10,0)*$FC$6+VLOOKUP($FA776,LTREV,LOOKUPS!I$9,0)*$FD$6+VLOOKUP($FA776,CFP,LOOKUPS!I$6,0)*$FE$6+VLOOKUP($FA776,EP,LOOKUPS!I$8,0)*$FF$6+VLOOKUP($FA776,BM,LOOKUPS!I$5,0)*$FG$6+VLOOKUP($FA776,DIV,LOOKUPS!I$7,0)*$FH$6++VLOOKUP($FA776,SIZE,LOOKUPS!I$11,0)*$FI$6),"",VLOOKUP($FA776,MOM,LOOKUPS!I$12,0)*$FB$6+VLOOKUP($FA776,STREV,LOOKUPS!I$10,0)*$FC$6+VLOOKUP($FA776,LTREV,LOOKUPS!I$9,0)*$FD$6+VLOOKUP($FA776,CFP,LOOKUPS!I$6,0)*$FE$6+VLOOKUP($FA776,EP,LOOKUPS!I$8,0)*$FF$6+VLOOKUP($FA776,BM,LOOKUPS!I$5,0)*$FG$6+VLOOKUP($FA776,DIV,LOOKUPS!I$7,0)*$FH$6++VLOOKUP($FA776,SIZE,LOOKUPS!I$11,0)*$FI$6)</f>
        <v>4.2904</v>
      </c>
      <c r="FI776" s="1">
        <f>IF(ISERROR(VLOOKUP($FA776,MOM,LOOKUPS!J$12,0)*$FB$6+VLOOKUP($FA776,STREV,LOOKUPS!J$10,0)*$FC$6+VLOOKUP($FA776,LTREV,LOOKUPS!J$9,0)*$FD$6+VLOOKUP($FA776,CFP,LOOKUPS!J$6,0)*$FE$6+VLOOKUP($FA776,EP,LOOKUPS!J$8,0)*$FF$6+VLOOKUP($FA776,BM,LOOKUPS!J$5,0)*$FG$6+VLOOKUP($FA776,DIV,LOOKUPS!J$7,0)*$FH$6++VLOOKUP($FA776,SIZE,LOOKUPS!J$11,0)*$FI$6),"",VLOOKUP($FA776,MOM,LOOKUPS!J$12,0)*$FB$6+VLOOKUP($FA776,STREV,LOOKUPS!J$10,0)*$FC$6+VLOOKUP($FA776,LTREV,LOOKUPS!J$9,0)*$FD$6+VLOOKUP($FA776,CFP,LOOKUPS!J$6,0)*$FE$6+VLOOKUP($FA776,EP,LOOKUPS!J$8,0)*$FF$6+VLOOKUP($FA776,BM,LOOKUPS!J$5,0)*$FG$6+VLOOKUP($FA776,DIV,LOOKUPS!J$7,0)*$FH$6++VLOOKUP($FA776,SIZE,LOOKUPS!J$11,0)*$FI$6)</f>
        <v>3.8029999999999999</v>
      </c>
      <c r="FJ776" s="1">
        <f>IF(ISERROR(VLOOKUP($FA776,MOM,LOOKUPS!K$12,0)*$FB$6+VLOOKUP($FA776,STREV,LOOKUPS!K$10,0)*$FC$6+VLOOKUP($FA776,LTREV,LOOKUPS!K$9,0)*$FD$6+VLOOKUP($FA776,CFP,LOOKUPS!K$6,0)*$FE$6+VLOOKUP($FA776,EP,LOOKUPS!K$8,0)*$FF$6+VLOOKUP($FA776,BM,LOOKUPS!K$5,0)*$FG$6+VLOOKUP($FA776,DIV,LOOKUPS!K$7,0)*$FH$6++VLOOKUP($FA776,SIZE,LOOKUPS!K$11,0)*$FI$6),"",VLOOKUP($FA776,MOM,LOOKUPS!K$12,0)*$FB$6+VLOOKUP($FA776,STREV,LOOKUPS!K$10,0)*$FC$6+VLOOKUP($FA776,LTREV,LOOKUPS!K$9,0)*$FD$6+VLOOKUP($FA776,CFP,LOOKUPS!K$6,0)*$FE$6+VLOOKUP($FA776,EP,LOOKUPS!K$8,0)*$FF$6+VLOOKUP($FA776,BM,LOOKUPS!K$5,0)*$FG$6+VLOOKUP($FA776,DIV,LOOKUPS!K$7,0)*$FH$6++VLOOKUP($FA776,SIZE,LOOKUPS!K$11,0)*$FI$6)</f>
        <v>4.1417999999999999</v>
      </c>
      <c r="FK776" s="1">
        <f>IF(ISERROR(VLOOKUP($FA776,MOM,LOOKUPS!L$12,0)*$FB$6+VLOOKUP($FA776,STREV,LOOKUPS!L$10,0)*$FC$6+VLOOKUP($FA776,LTREV,LOOKUPS!L$9,0)*$FD$6+VLOOKUP($FA776,CFP,LOOKUPS!L$6,0)*$FE$6+VLOOKUP($FA776,EP,LOOKUPS!L$8,0)*$FF$6+VLOOKUP($FA776,BM,LOOKUPS!L$5,0)*$FG$6+VLOOKUP($FA776,DIV,LOOKUPS!L$7,0)*$FH$6++VLOOKUP($FA776,SIZE,LOOKUPS!L$11,0)*$FI$6),"",VLOOKUP($FA776,MOM,LOOKUPS!L$12,0)*$FB$6+VLOOKUP($FA776,STREV,LOOKUPS!L$10,0)*$FC$6+VLOOKUP($FA776,LTREV,LOOKUPS!L$9,0)*$FD$6+VLOOKUP($FA776,CFP,LOOKUPS!L$6,0)*$FE$6+VLOOKUP($FA776,EP,LOOKUPS!L$8,0)*$FF$6+VLOOKUP($FA776,BM,LOOKUPS!L$5,0)*$FG$6+VLOOKUP($FA776,DIV,LOOKUPS!L$7,0)*$FH$6++VLOOKUP($FA776,SIZE,LOOKUPS!L$11,0)*$FI$6)</f>
        <v>3.2324999999999999</v>
      </c>
    </row>
    <row r="777" spans="1:167" x14ac:dyDescent="0.3">
      <c r="A777" s="1">
        <v>199012</v>
      </c>
      <c r="B777" s="1">
        <v>-8.02</v>
      </c>
      <c r="C777" s="1">
        <v>-1.45</v>
      </c>
      <c r="D777" s="1">
        <v>0.05</v>
      </c>
      <c r="E777" s="1">
        <v>0.14000000000000001</v>
      </c>
      <c r="F777" s="1">
        <v>2.96</v>
      </c>
      <c r="G777" s="1">
        <v>2.12</v>
      </c>
      <c r="H777" s="1">
        <v>0.83</v>
      </c>
      <c r="I777" s="1">
        <v>2.71</v>
      </c>
      <c r="J777" s="1">
        <v>1.8</v>
      </c>
      <c r="K777" s="1">
        <v>1.33</v>
      </c>
      <c r="M777" s="1">
        <v>199001</v>
      </c>
      <c r="N777" s="1">
        <v>-0.39</v>
      </c>
      <c r="O777" s="1">
        <v>-5.91</v>
      </c>
      <c r="P777" s="1">
        <v>-6.03</v>
      </c>
      <c r="Q777" s="1">
        <v>-6.63</v>
      </c>
      <c r="R777" s="1">
        <v>-4.59</v>
      </c>
      <c r="S777" s="1">
        <v>-6.54</v>
      </c>
      <c r="T777" s="1">
        <v>-5.84</v>
      </c>
      <c r="U777" s="1">
        <v>-6.1</v>
      </c>
      <c r="V777" s="1">
        <v>-7.24</v>
      </c>
      <c r="W777" s="1">
        <v>-6.87</v>
      </c>
      <c r="Y777" s="1">
        <v>199412</v>
      </c>
      <c r="Z777" s="1">
        <v>-1.18</v>
      </c>
      <c r="AA777" s="1">
        <v>-0.38</v>
      </c>
      <c r="AB777" s="1">
        <v>-0.18</v>
      </c>
      <c r="AC777" s="1">
        <v>-0.48</v>
      </c>
      <c r="AD777" s="1">
        <v>1.22</v>
      </c>
      <c r="AE777" s="1">
        <v>-0.64</v>
      </c>
      <c r="AF777" s="1">
        <v>-0.04</v>
      </c>
      <c r="AG777" s="1">
        <v>1.02</v>
      </c>
      <c r="AH777" s="1">
        <v>0.57999999999999996</v>
      </c>
      <c r="AI777" s="1">
        <v>-1.34</v>
      </c>
      <c r="AK777">
        <v>201506</v>
      </c>
      <c r="AL777">
        <v>-1.85</v>
      </c>
      <c r="AM777">
        <v>0.87</v>
      </c>
      <c r="AN777">
        <v>0.6</v>
      </c>
      <c r="AO777">
        <v>-1.42</v>
      </c>
      <c r="AP777">
        <v>0.56999999999999995</v>
      </c>
      <c r="AQ777">
        <v>1.08</v>
      </c>
      <c r="AR777">
        <v>1.0900000000000001</v>
      </c>
      <c r="AS777">
        <v>-0.46</v>
      </c>
      <c r="AT777">
        <v>-1.79</v>
      </c>
      <c r="AU777">
        <v>0.51</v>
      </c>
      <c r="AV777">
        <v>0.63</v>
      </c>
      <c r="AW777">
        <v>1.69</v>
      </c>
      <c r="AX777">
        <v>0.44</v>
      </c>
      <c r="AY777">
        <v>1.74</v>
      </c>
      <c r="AZ777">
        <v>0.44</v>
      </c>
      <c r="BA777">
        <v>-0.21</v>
      </c>
      <c r="BB777">
        <v>-0.73</v>
      </c>
      <c r="BC777">
        <v>-2.2799999999999998</v>
      </c>
      <c r="BD777">
        <v>-1.42</v>
      </c>
      <c r="BF777" s="1">
        <v>201506</v>
      </c>
      <c r="BG777" s="1">
        <v>-1.94</v>
      </c>
      <c r="BH777" s="1">
        <v>0.91</v>
      </c>
      <c r="BI777" s="1">
        <v>-7.0000000000000007E-2</v>
      </c>
      <c r="BJ777" s="1">
        <v>0.31</v>
      </c>
      <c r="BK777" s="1">
        <v>1.0900000000000001</v>
      </c>
      <c r="BL777" s="1">
        <v>7.0000000000000007E-2</v>
      </c>
      <c r="BM777" s="1">
        <v>0</v>
      </c>
      <c r="BN777" s="1">
        <v>0.36</v>
      </c>
      <c r="BO777" s="1">
        <v>0.18</v>
      </c>
      <c r="BP777" s="1">
        <v>0.88</v>
      </c>
      <c r="BQ777" s="1">
        <v>1.3</v>
      </c>
      <c r="BR777" s="1">
        <v>0.51</v>
      </c>
      <c r="BS777" s="1">
        <v>-0.45</v>
      </c>
      <c r="BT777" s="1">
        <v>-0.22</v>
      </c>
      <c r="BU777" s="1">
        <v>0.24</v>
      </c>
      <c r="BV777" s="1">
        <v>0.14000000000000001</v>
      </c>
      <c r="BW777" s="1">
        <v>0.56999999999999995</v>
      </c>
      <c r="BX777" s="1">
        <v>0.46</v>
      </c>
      <c r="BY777" s="1">
        <v>-0.11</v>
      </c>
      <c r="CA777" s="1">
        <v>199006</v>
      </c>
      <c r="CB777" s="1">
        <v>3.05</v>
      </c>
      <c r="CC777" s="1">
        <v>1.63</v>
      </c>
      <c r="CD777" s="1">
        <v>0.63</v>
      </c>
      <c r="CE777" s="1">
        <v>-0.21</v>
      </c>
      <c r="CF777" s="1">
        <v>1.67</v>
      </c>
      <c r="CG777" s="1">
        <v>1.58</v>
      </c>
      <c r="CH777" s="1">
        <v>0.77</v>
      </c>
      <c r="CI777" s="1">
        <v>-0.46</v>
      </c>
      <c r="CJ777" s="1">
        <v>-0.23</v>
      </c>
      <c r="CK777" s="1">
        <v>0.9</v>
      </c>
      <c r="CL777" s="1">
        <v>3.08</v>
      </c>
      <c r="CM777" s="1">
        <v>1.54</v>
      </c>
      <c r="CN777" s="1">
        <v>1.63</v>
      </c>
      <c r="CO777" s="1">
        <v>1.25</v>
      </c>
      <c r="CP777" s="1">
        <v>0.33</v>
      </c>
      <c r="CQ777" s="1">
        <v>-0.76</v>
      </c>
      <c r="CR777" s="1">
        <v>-0.17</v>
      </c>
      <c r="CS777" s="1">
        <v>-0.72</v>
      </c>
      <c r="CT777" s="1">
        <v>0.12</v>
      </c>
      <c r="CV777" s="1">
        <v>199106</v>
      </c>
      <c r="CW777" s="1">
        <v>-3.82</v>
      </c>
      <c r="CX777" s="1">
        <v>-3.45</v>
      </c>
      <c r="CY777" s="1">
        <v>-2.2000000000000002</v>
      </c>
      <c r="CZ777" s="1">
        <v>-4.3600000000000003</v>
      </c>
      <c r="DA777" s="1">
        <v>-3.58</v>
      </c>
      <c r="DB777" s="1">
        <v>-2.4300000000000002</v>
      </c>
      <c r="DC777" s="1">
        <v>-2.29</v>
      </c>
      <c r="DD777" s="1">
        <v>-2.4500000000000002</v>
      </c>
      <c r="DE777" s="1">
        <v>-5.73</v>
      </c>
      <c r="DF777" s="1">
        <v>-3.85</v>
      </c>
      <c r="DG777" s="1">
        <v>-3.32</v>
      </c>
      <c r="DH777" s="1">
        <v>-3.16</v>
      </c>
      <c r="DI777" s="1">
        <v>-1.58</v>
      </c>
      <c r="DJ777" s="1">
        <v>-2.41</v>
      </c>
      <c r="DK777" s="1">
        <v>-2.1800000000000002</v>
      </c>
      <c r="DL777" s="1">
        <v>-2.54</v>
      </c>
      <c r="DM777" s="1">
        <v>-2.37</v>
      </c>
      <c r="DN777" s="1">
        <v>-3.47</v>
      </c>
      <c r="DO777" s="1">
        <v>-7.86</v>
      </c>
      <c r="DQ777" s="1">
        <v>199006</v>
      </c>
      <c r="DR777" s="1">
        <v>-99.99</v>
      </c>
      <c r="DS777" s="1">
        <v>0.66</v>
      </c>
      <c r="DT777" s="1">
        <v>-0.06</v>
      </c>
      <c r="DU777" s="1">
        <v>-1.06</v>
      </c>
      <c r="DV777" s="1">
        <v>0.82</v>
      </c>
      <c r="DW777" s="1">
        <v>-0.34</v>
      </c>
      <c r="DX777" s="1">
        <v>0.28000000000000003</v>
      </c>
      <c r="DY777" s="1">
        <v>-1.1000000000000001</v>
      </c>
      <c r="DZ777" s="1">
        <v>-1.19</v>
      </c>
      <c r="EA777" s="1">
        <v>1.1499999999999999</v>
      </c>
      <c r="EB777" s="1">
        <v>-0.89</v>
      </c>
      <c r="EC777" s="1">
        <v>-0.72</v>
      </c>
      <c r="ED777" s="1">
        <v>0.18</v>
      </c>
      <c r="EE777" s="1">
        <v>1.06</v>
      </c>
      <c r="EF777" s="1">
        <v>-0.69</v>
      </c>
      <c r="EG777" s="1">
        <v>-1.34</v>
      </c>
      <c r="EH777" s="1">
        <v>-0.81</v>
      </c>
      <c r="EI777" s="1">
        <v>-1.8</v>
      </c>
      <c r="EJ777" s="1">
        <v>-0.56999999999999995</v>
      </c>
      <c r="EL777">
        <v>199006</v>
      </c>
      <c r="EM777">
        <v>-1.0900000000000001</v>
      </c>
      <c r="EN777">
        <v>1.42</v>
      </c>
      <c r="EO777">
        <v>-1.99</v>
      </c>
      <c r="EP777">
        <v>0.63</v>
      </c>
      <c r="ER777" s="1">
        <v>199012</v>
      </c>
      <c r="ES777" s="1">
        <v>0.02</v>
      </c>
      <c r="EU777" s="1">
        <v>199001</v>
      </c>
      <c r="EV777" s="1">
        <v>1.08</v>
      </c>
      <c r="EX777" s="1">
        <v>199412</v>
      </c>
      <c r="EY777" s="1">
        <v>0.13</v>
      </c>
      <c r="FA777" s="1">
        <v>199012</v>
      </c>
      <c r="FB777" s="1">
        <f>IF(ISERROR(VLOOKUP($FA777,MOM,LOOKUPS!C$12,0)*$FB$6+VLOOKUP($FA777,STREV,LOOKUPS!C$10,0)*$FC$6+VLOOKUP($FA777,LTREV,LOOKUPS!C$9,0)*$FD$6+VLOOKUP($FA777,CFP,LOOKUPS!C$6,0)*$FE$6+VLOOKUP($FA777,EP,LOOKUPS!C$8,0)*$FF$6+VLOOKUP($FA777,BM,LOOKUPS!C$5,0)*$FG$6+VLOOKUP($FA777,DIV,LOOKUPS!C$7,0)*$FH$6++VLOOKUP($FA777,SIZE,LOOKUPS!C$11,0)*$FI$6),"",VLOOKUP($FA777,MOM,LOOKUPS!C$12,0)*$FB$6+VLOOKUP($FA777,STREV,LOOKUPS!C$10,0)*$FC$6+VLOOKUP($FA777,LTREV,LOOKUPS!C$9,0)*$FD$6+VLOOKUP($FA777,CFP,LOOKUPS!C$6,0)*$FE$6+VLOOKUP($FA777,EP,LOOKUPS!C$8,0)*$FF$6+VLOOKUP($FA777,BM,LOOKUPS!C$5,0)*$FG$6+VLOOKUP($FA777,DIV,LOOKUPS!C$7,0)*$FH$6++VLOOKUP($FA777,SIZE,LOOKUPS!C$11,0)*$FI$6)</f>
        <v>-3.7162999999999995</v>
      </c>
      <c r="FC777" s="1">
        <f>IF(ISERROR(VLOOKUP($FA777,MOM,LOOKUPS!D$12,0)*$FB$6+VLOOKUP($FA777,STREV,LOOKUPS!D$10,0)*$FC$6+VLOOKUP($FA777,LTREV,LOOKUPS!D$9,0)*$FD$6+VLOOKUP($FA777,CFP,LOOKUPS!D$6,0)*$FE$6+VLOOKUP($FA777,EP,LOOKUPS!D$8,0)*$FF$6+VLOOKUP($FA777,BM,LOOKUPS!D$5,0)*$FG$6+VLOOKUP($FA777,DIV,LOOKUPS!D$7,0)*$FH$6++VLOOKUP($FA777,SIZE,LOOKUPS!D$11,0)*$FI$6),"",VLOOKUP($FA777,MOM,LOOKUPS!D$12,0)*$FB$6+VLOOKUP($FA777,STREV,LOOKUPS!D$10,0)*$FC$6+VLOOKUP($FA777,LTREV,LOOKUPS!D$9,0)*$FD$6+VLOOKUP($FA777,CFP,LOOKUPS!D$6,0)*$FE$6+VLOOKUP($FA777,EP,LOOKUPS!D$8,0)*$FF$6+VLOOKUP($FA777,BM,LOOKUPS!D$5,0)*$FG$6+VLOOKUP($FA777,DIV,LOOKUPS!D$7,0)*$FH$6++VLOOKUP($FA777,SIZE,LOOKUPS!D$11,0)*$FI$6)</f>
        <v>0.39349999999999996</v>
      </c>
      <c r="FD777" s="1">
        <f>IF(ISERROR(VLOOKUP($FA777,MOM,LOOKUPS!E$12,0)*$FB$6+VLOOKUP($FA777,STREV,LOOKUPS!E$10,0)*$FC$6+VLOOKUP($FA777,LTREV,LOOKUPS!E$9,0)*$FD$6+VLOOKUP($FA777,CFP,LOOKUPS!E$6,0)*$FE$6+VLOOKUP($FA777,EP,LOOKUPS!E$8,0)*$FF$6+VLOOKUP($FA777,BM,LOOKUPS!E$5,0)*$FG$6+VLOOKUP($FA777,DIV,LOOKUPS!E$7,0)*$FH$6++VLOOKUP($FA777,SIZE,LOOKUPS!E$11,0)*$FI$6),"",VLOOKUP($FA777,MOM,LOOKUPS!E$12,0)*$FB$6+VLOOKUP($FA777,STREV,LOOKUPS!E$10,0)*$FC$6+VLOOKUP($FA777,LTREV,LOOKUPS!E$9,0)*$FD$6+VLOOKUP($FA777,CFP,LOOKUPS!E$6,0)*$FE$6+VLOOKUP($FA777,EP,LOOKUPS!E$8,0)*$FF$6+VLOOKUP($FA777,BM,LOOKUPS!E$5,0)*$FG$6+VLOOKUP($FA777,DIV,LOOKUPS!E$7,0)*$FH$6++VLOOKUP($FA777,SIZE,LOOKUPS!E$11,0)*$FI$6)</f>
        <v>1.7469000000000001</v>
      </c>
      <c r="FE777" s="1">
        <f>IF(ISERROR(VLOOKUP($FA777,MOM,LOOKUPS!F$12,0)*$FB$6+VLOOKUP($FA777,STREV,LOOKUPS!F$10,0)*$FC$6+VLOOKUP($FA777,LTREV,LOOKUPS!F$9,0)*$FD$6+VLOOKUP($FA777,CFP,LOOKUPS!F$6,0)*$FE$6+VLOOKUP($FA777,EP,LOOKUPS!F$8,0)*$FF$6+VLOOKUP($FA777,BM,LOOKUPS!F$5,0)*$FG$6+VLOOKUP($FA777,DIV,LOOKUPS!F$7,0)*$FH$6++VLOOKUP($FA777,SIZE,LOOKUPS!F$11,0)*$FI$6),"",VLOOKUP($FA777,MOM,LOOKUPS!F$12,0)*$FB$6+VLOOKUP($FA777,STREV,LOOKUPS!F$10,0)*$FC$6+VLOOKUP($FA777,LTREV,LOOKUPS!F$9,0)*$FD$6+VLOOKUP($FA777,CFP,LOOKUPS!F$6,0)*$FE$6+VLOOKUP($FA777,EP,LOOKUPS!F$8,0)*$FF$6+VLOOKUP($FA777,BM,LOOKUPS!F$5,0)*$FG$6+VLOOKUP($FA777,DIV,LOOKUPS!F$7,0)*$FH$6++VLOOKUP($FA777,SIZE,LOOKUPS!F$11,0)*$FI$6)</f>
        <v>0.79900000000000015</v>
      </c>
      <c r="FF777" s="1">
        <f>IF(ISERROR(VLOOKUP($FA777,MOM,LOOKUPS!G$12,0)*$FB$6+VLOOKUP($FA777,STREV,LOOKUPS!G$10,0)*$FC$6+VLOOKUP($FA777,LTREV,LOOKUPS!G$9,0)*$FD$6+VLOOKUP($FA777,CFP,LOOKUPS!G$6,0)*$FE$6+VLOOKUP($FA777,EP,LOOKUPS!G$8,0)*$FF$6+VLOOKUP($FA777,BM,LOOKUPS!G$5,0)*$FG$6+VLOOKUP($FA777,DIV,LOOKUPS!G$7,0)*$FH$6++VLOOKUP($FA777,SIZE,LOOKUPS!G$11,0)*$FI$6),"",VLOOKUP($FA777,MOM,LOOKUPS!G$12,0)*$FB$6+VLOOKUP($FA777,STREV,LOOKUPS!G$10,0)*$FC$6+VLOOKUP($FA777,LTREV,LOOKUPS!G$9,0)*$FD$6+VLOOKUP($FA777,CFP,LOOKUPS!G$6,0)*$FE$6+VLOOKUP($FA777,EP,LOOKUPS!G$8,0)*$FF$6+VLOOKUP($FA777,BM,LOOKUPS!G$5,0)*$FG$6+VLOOKUP($FA777,DIV,LOOKUPS!G$7,0)*$FH$6++VLOOKUP($FA777,SIZE,LOOKUPS!G$11,0)*$FI$6)</f>
        <v>2.4322999999999997</v>
      </c>
      <c r="FG777" s="1">
        <f>IF(ISERROR(VLOOKUP($FA777,MOM,LOOKUPS!H$12,0)*$FB$6+VLOOKUP($FA777,STREV,LOOKUPS!H$10,0)*$FC$6+VLOOKUP($FA777,LTREV,LOOKUPS!H$9,0)*$FD$6+VLOOKUP($FA777,CFP,LOOKUPS!H$6,0)*$FE$6+VLOOKUP($FA777,EP,LOOKUPS!H$8,0)*$FF$6+VLOOKUP($FA777,BM,LOOKUPS!H$5,0)*$FG$6+VLOOKUP($FA777,DIV,LOOKUPS!H$7,0)*$FH$6++VLOOKUP($FA777,SIZE,LOOKUPS!H$11,0)*$FI$6),"",VLOOKUP($FA777,MOM,LOOKUPS!H$12,0)*$FB$6+VLOOKUP($FA777,STREV,LOOKUPS!H$10,0)*$FC$6+VLOOKUP($FA777,LTREV,LOOKUPS!H$9,0)*$FD$6+VLOOKUP($FA777,CFP,LOOKUPS!H$6,0)*$FE$6+VLOOKUP($FA777,EP,LOOKUPS!H$8,0)*$FF$6+VLOOKUP($FA777,BM,LOOKUPS!H$5,0)*$FG$6+VLOOKUP($FA777,DIV,LOOKUPS!H$7,0)*$FH$6++VLOOKUP($FA777,SIZE,LOOKUPS!H$11,0)*$FI$6)</f>
        <v>1.8112000000000001</v>
      </c>
      <c r="FH777" s="1">
        <f>IF(ISERROR(VLOOKUP($FA777,MOM,LOOKUPS!I$12,0)*$FB$6+VLOOKUP($FA777,STREV,LOOKUPS!I$10,0)*$FC$6+VLOOKUP($FA777,LTREV,LOOKUPS!I$9,0)*$FD$6+VLOOKUP($FA777,CFP,LOOKUPS!I$6,0)*$FE$6+VLOOKUP($FA777,EP,LOOKUPS!I$8,0)*$FF$6+VLOOKUP($FA777,BM,LOOKUPS!I$5,0)*$FG$6+VLOOKUP($FA777,DIV,LOOKUPS!I$7,0)*$FH$6++VLOOKUP($FA777,SIZE,LOOKUPS!I$11,0)*$FI$6),"",VLOOKUP($FA777,MOM,LOOKUPS!I$12,0)*$FB$6+VLOOKUP($FA777,STREV,LOOKUPS!I$10,0)*$FC$6+VLOOKUP($FA777,LTREV,LOOKUPS!I$9,0)*$FD$6+VLOOKUP($FA777,CFP,LOOKUPS!I$6,0)*$FE$6+VLOOKUP($FA777,EP,LOOKUPS!I$8,0)*$FF$6+VLOOKUP($FA777,BM,LOOKUPS!I$5,0)*$FG$6+VLOOKUP($FA777,DIV,LOOKUPS!I$7,0)*$FH$6++VLOOKUP($FA777,SIZE,LOOKUPS!I$11,0)*$FI$6)</f>
        <v>1.8010999999999999</v>
      </c>
      <c r="FI777" s="1">
        <f>IF(ISERROR(VLOOKUP($FA777,MOM,LOOKUPS!J$12,0)*$FB$6+VLOOKUP($FA777,STREV,LOOKUPS!J$10,0)*$FC$6+VLOOKUP($FA777,LTREV,LOOKUPS!J$9,0)*$FD$6+VLOOKUP($FA777,CFP,LOOKUPS!J$6,0)*$FE$6+VLOOKUP($FA777,EP,LOOKUPS!J$8,0)*$FF$6+VLOOKUP($FA777,BM,LOOKUPS!J$5,0)*$FG$6+VLOOKUP($FA777,DIV,LOOKUPS!J$7,0)*$FH$6++VLOOKUP($FA777,SIZE,LOOKUPS!J$11,0)*$FI$6),"",VLOOKUP($FA777,MOM,LOOKUPS!J$12,0)*$FB$6+VLOOKUP($FA777,STREV,LOOKUPS!J$10,0)*$FC$6+VLOOKUP($FA777,LTREV,LOOKUPS!J$9,0)*$FD$6+VLOOKUP($FA777,CFP,LOOKUPS!J$6,0)*$FE$6+VLOOKUP($FA777,EP,LOOKUPS!J$8,0)*$FF$6+VLOOKUP($FA777,BM,LOOKUPS!J$5,0)*$FG$6+VLOOKUP($FA777,DIV,LOOKUPS!J$7,0)*$FH$6++VLOOKUP($FA777,SIZE,LOOKUPS!J$11,0)*$FI$6)</f>
        <v>0.88579999999999992</v>
      </c>
      <c r="FJ777" s="1">
        <f>IF(ISERROR(VLOOKUP($FA777,MOM,LOOKUPS!K$12,0)*$FB$6+VLOOKUP($FA777,STREV,LOOKUPS!K$10,0)*$FC$6+VLOOKUP($FA777,LTREV,LOOKUPS!K$9,0)*$FD$6+VLOOKUP($FA777,CFP,LOOKUPS!K$6,0)*$FE$6+VLOOKUP($FA777,EP,LOOKUPS!K$8,0)*$FF$6+VLOOKUP($FA777,BM,LOOKUPS!K$5,0)*$FG$6+VLOOKUP($FA777,DIV,LOOKUPS!K$7,0)*$FH$6++VLOOKUP($FA777,SIZE,LOOKUPS!K$11,0)*$FI$6),"",VLOOKUP($FA777,MOM,LOOKUPS!K$12,0)*$FB$6+VLOOKUP($FA777,STREV,LOOKUPS!K$10,0)*$FC$6+VLOOKUP($FA777,LTREV,LOOKUPS!K$9,0)*$FD$6+VLOOKUP($FA777,CFP,LOOKUPS!K$6,0)*$FE$6+VLOOKUP($FA777,EP,LOOKUPS!K$8,0)*$FF$6+VLOOKUP($FA777,BM,LOOKUPS!K$5,0)*$FG$6+VLOOKUP($FA777,DIV,LOOKUPS!K$7,0)*$FH$6++VLOOKUP($FA777,SIZE,LOOKUPS!K$11,0)*$FI$6)</f>
        <v>0.79330000000000012</v>
      </c>
      <c r="FK777" s="1">
        <f>IF(ISERROR(VLOOKUP($FA777,MOM,LOOKUPS!L$12,0)*$FB$6+VLOOKUP($FA777,STREV,LOOKUPS!L$10,0)*$FC$6+VLOOKUP($FA777,LTREV,LOOKUPS!L$9,0)*$FD$6+VLOOKUP($FA777,CFP,LOOKUPS!L$6,0)*$FE$6+VLOOKUP($FA777,EP,LOOKUPS!L$8,0)*$FF$6+VLOOKUP($FA777,BM,LOOKUPS!L$5,0)*$FG$6+VLOOKUP($FA777,DIV,LOOKUPS!L$7,0)*$FH$6++VLOOKUP($FA777,SIZE,LOOKUPS!L$11,0)*$FI$6),"",VLOOKUP($FA777,MOM,LOOKUPS!L$12,0)*$FB$6+VLOOKUP($FA777,STREV,LOOKUPS!L$10,0)*$FC$6+VLOOKUP($FA777,LTREV,LOOKUPS!L$9,0)*$FD$6+VLOOKUP($FA777,CFP,LOOKUPS!L$6,0)*$FE$6+VLOOKUP($FA777,EP,LOOKUPS!L$8,0)*$FF$6+VLOOKUP($FA777,BM,LOOKUPS!L$5,0)*$FG$6+VLOOKUP($FA777,DIV,LOOKUPS!L$7,0)*$FH$6++VLOOKUP($FA777,SIZE,LOOKUPS!L$11,0)*$FI$6)</f>
        <v>-1.6681000000000001</v>
      </c>
    </row>
    <row r="778" spans="1:167" x14ac:dyDescent="0.3">
      <c r="A778" s="1">
        <v>199101</v>
      </c>
      <c r="B778" s="1">
        <v>19.91</v>
      </c>
      <c r="C778" s="1">
        <v>11.75</v>
      </c>
      <c r="D778" s="1">
        <v>8.84</v>
      </c>
      <c r="E778" s="1">
        <v>8.2200000000000006</v>
      </c>
      <c r="F778" s="1">
        <v>6.35</v>
      </c>
      <c r="G778" s="1">
        <v>4.93</v>
      </c>
      <c r="H778" s="1">
        <v>5.1100000000000003</v>
      </c>
      <c r="I778" s="1">
        <v>3.87</v>
      </c>
      <c r="J778" s="1">
        <v>6.22</v>
      </c>
      <c r="K778" s="1">
        <v>8.25</v>
      </c>
      <c r="M778" s="1">
        <v>199002</v>
      </c>
      <c r="N778" s="1">
        <v>6.89</v>
      </c>
      <c r="O778" s="1">
        <v>2.54</v>
      </c>
      <c r="P778" s="1">
        <v>1.8</v>
      </c>
      <c r="Q778" s="1">
        <v>1.18</v>
      </c>
      <c r="R778" s="1">
        <v>2.5499999999999998</v>
      </c>
      <c r="S778" s="1">
        <v>1.32</v>
      </c>
      <c r="T778" s="1">
        <v>0.72</v>
      </c>
      <c r="U778" s="1">
        <v>0.52</v>
      </c>
      <c r="V778" s="1">
        <v>0.93</v>
      </c>
      <c r="W778" s="1">
        <v>1.06</v>
      </c>
      <c r="Y778" s="1">
        <v>199501</v>
      </c>
      <c r="Z778" s="1">
        <v>7.24</v>
      </c>
      <c r="AA778" s="1">
        <v>2.5499999999999998</v>
      </c>
      <c r="AB778" s="1">
        <v>3.43</v>
      </c>
      <c r="AC778" s="1">
        <v>2.64</v>
      </c>
      <c r="AD778" s="1">
        <v>1.91</v>
      </c>
      <c r="AE778" s="1">
        <v>2.2599999999999998</v>
      </c>
      <c r="AF778" s="1">
        <v>2.82</v>
      </c>
      <c r="AG778" s="1">
        <v>2.08</v>
      </c>
      <c r="AH778" s="1">
        <v>2.94</v>
      </c>
      <c r="AI778" s="1">
        <v>1.73</v>
      </c>
      <c r="AK778">
        <v>201507</v>
      </c>
      <c r="AL778">
        <v>-6.02</v>
      </c>
      <c r="AM778">
        <v>-0.74</v>
      </c>
      <c r="AN778">
        <v>-0.75</v>
      </c>
      <c r="AO778">
        <v>-5.0599999999999996</v>
      </c>
      <c r="AP778">
        <v>-0.91</v>
      </c>
      <c r="AQ778">
        <v>0.09</v>
      </c>
      <c r="AR778">
        <v>-1.19</v>
      </c>
      <c r="AS778">
        <v>-1.53</v>
      </c>
      <c r="AT778">
        <v>-6.57</v>
      </c>
      <c r="AU778">
        <v>-1.1299999999999999</v>
      </c>
      <c r="AV778">
        <v>-0.64</v>
      </c>
      <c r="AW778">
        <v>-0.28999999999999998</v>
      </c>
      <c r="AX778">
        <v>0.48</v>
      </c>
      <c r="AY778">
        <v>-1.26</v>
      </c>
      <c r="AZ778">
        <v>-1.1000000000000001</v>
      </c>
      <c r="BA778">
        <v>-1.24</v>
      </c>
      <c r="BB778">
        <v>-1.84</v>
      </c>
      <c r="BC778">
        <v>-3.27</v>
      </c>
      <c r="BD778">
        <v>-9.31</v>
      </c>
      <c r="BF778" s="1">
        <v>201507</v>
      </c>
      <c r="BG778" s="1">
        <v>-5.76</v>
      </c>
      <c r="BH778" s="1">
        <v>-1.32</v>
      </c>
      <c r="BI778" s="1">
        <v>-0.43</v>
      </c>
      <c r="BJ778" s="1">
        <v>-3.46</v>
      </c>
      <c r="BK778" s="1">
        <v>-1.83</v>
      </c>
      <c r="BL778" s="1">
        <v>0.13</v>
      </c>
      <c r="BM778" s="1">
        <v>-1.04</v>
      </c>
      <c r="BN778" s="1">
        <v>-1.39</v>
      </c>
      <c r="BO778" s="1">
        <v>-4</v>
      </c>
      <c r="BP778" s="1">
        <v>-2.98</v>
      </c>
      <c r="BQ778" s="1">
        <v>-0.75</v>
      </c>
      <c r="BR778" s="1">
        <v>-0.2</v>
      </c>
      <c r="BS778" s="1">
        <v>0.49</v>
      </c>
      <c r="BT778" s="1">
        <v>-1.93</v>
      </c>
      <c r="BU778" s="1">
        <v>-0.14000000000000001</v>
      </c>
      <c r="BV778" s="1">
        <v>-0.34</v>
      </c>
      <c r="BW778" s="1">
        <v>-2.37</v>
      </c>
      <c r="BX778" s="1">
        <v>-2.79</v>
      </c>
      <c r="BY778" s="1">
        <v>-5.16</v>
      </c>
      <c r="CA778" s="1">
        <v>199007</v>
      </c>
      <c r="CB778" s="1">
        <v>-4.05</v>
      </c>
      <c r="CC778" s="1">
        <v>-3.4</v>
      </c>
      <c r="CD778" s="1">
        <v>-3.13</v>
      </c>
      <c r="CE778" s="1">
        <v>-2.46</v>
      </c>
      <c r="CF778" s="1">
        <v>-3.3</v>
      </c>
      <c r="CG778" s="1">
        <v>-3.49</v>
      </c>
      <c r="CH778" s="1">
        <v>-3.9</v>
      </c>
      <c r="CI778" s="1">
        <v>-2.09</v>
      </c>
      <c r="CJ778" s="1">
        <v>-2.41</v>
      </c>
      <c r="CK778" s="1">
        <v>-3.68</v>
      </c>
      <c r="CL778" s="1">
        <v>-2.5499999999999998</v>
      </c>
      <c r="CM778" s="1">
        <v>-3.72</v>
      </c>
      <c r="CN778" s="1">
        <v>-3.27</v>
      </c>
      <c r="CO778" s="1">
        <v>-4.32</v>
      </c>
      <c r="CP778" s="1">
        <v>-3.43</v>
      </c>
      <c r="CQ778" s="1">
        <v>-1.66</v>
      </c>
      <c r="CR778" s="1">
        <v>-2.64</v>
      </c>
      <c r="CS778" s="1">
        <v>-3.12</v>
      </c>
      <c r="CT778" s="1">
        <v>-2.0099999999999998</v>
      </c>
      <c r="CV778" s="1">
        <v>199107</v>
      </c>
      <c r="CW778" s="1">
        <v>3.35</v>
      </c>
      <c r="CX778" s="1">
        <v>3.5</v>
      </c>
      <c r="CY778" s="1">
        <v>3.04</v>
      </c>
      <c r="CZ778" s="1">
        <v>4.41</v>
      </c>
      <c r="DA778" s="1">
        <v>3.82</v>
      </c>
      <c r="DB778" s="1">
        <v>3.06</v>
      </c>
      <c r="DC778" s="1">
        <v>2.5</v>
      </c>
      <c r="DD778" s="1">
        <v>4.46</v>
      </c>
      <c r="DE778" s="1">
        <v>4.07</v>
      </c>
      <c r="DF778" s="1">
        <v>3.67</v>
      </c>
      <c r="DG778" s="1">
        <v>3.99</v>
      </c>
      <c r="DH778" s="1">
        <v>2.82</v>
      </c>
      <c r="DI778" s="1">
        <v>3.28</v>
      </c>
      <c r="DJ778" s="1">
        <v>3.12</v>
      </c>
      <c r="DK778" s="1">
        <v>1.99</v>
      </c>
      <c r="DL778" s="1">
        <v>3.92</v>
      </c>
      <c r="DM778" s="1">
        <v>4.88</v>
      </c>
      <c r="DN778" s="1">
        <v>4.76</v>
      </c>
      <c r="DO778" s="1">
        <v>3.32</v>
      </c>
      <c r="DQ778" s="1">
        <v>199007</v>
      </c>
      <c r="DR778" s="1">
        <v>-99.99</v>
      </c>
      <c r="DS778" s="1">
        <v>-3.18</v>
      </c>
      <c r="DT778" s="1">
        <v>-3.56</v>
      </c>
      <c r="DU778" s="1">
        <v>-1.81</v>
      </c>
      <c r="DV778" s="1">
        <v>-3.07</v>
      </c>
      <c r="DW778" s="1">
        <v>-4.0999999999999996</v>
      </c>
      <c r="DX778" s="1">
        <v>-3.81</v>
      </c>
      <c r="DY778" s="1">
        <v>-2.04</v>
      </c>
      <c r="DZ778" s="1">
        <v>-1.41</v>
      </c>
      <c r="EA778" s="1">
        <v>-2.74</v>
      </c>
      <c r="EB778" s="1">
        <v>-4.72</v>
      </c>
      <c r="EC778" s="1">
        <v>-4.0599999999999996</v>
      </c>
      <c r="ED778" s="1">
        <v>-4.1500000000000004</v>
      </c>
      <c r="EE778" s="1">
        <v>-3.8</v>
      </c>
      <c r="EF778" s="1">
        <v>-3.82</v>
      </c>
      <c r="EG778" s="1">
        <v>-1.62</v>
      </c>
      <c r="EH778" s="1">
        <v>-2.4900000000000002</v>
      </c>
      <c r="EI778" s="1">
        <v>-2.11</v>
      </c>
      <c r="EJ778" s="1">
        <v>-0.67</v>
      </c>
      <c r="EL778">
        <v>199007</v>
      </c>
      <c r="EM778">
        <v>-1.9</v>
      </c>
      <c r="EN778">
        <v>-3.2</v>
      </c>
      <c r="EO778">
        <v>-0.11</v>
      </c>
      <c r="EP778">
        <v>0.68</v>
      </c>
      <c r="ER778" s="1">
        <v>199101</v>
      </c>
      <c r="ES778" s="1">
        <v>-6.55</v>
      </c>
      <c r="EU778" s="1">
        <v>199002</v>
      </c>
      <c r="EV778" s="1">
        <v>0.45</v>
      </c>
      <c r="EX778" s="1">
        <v>199501</v>
      </c>
      <c r="EY778" s="1">
        <v>-0.56999999999999995</v>
      </c>
      <c r="FA778" s="1">
        <v>199101</v>
      </c>
      <c r="FB778" s="1">
        <f>IF(ISERROR(VLOOKUP($FA778,MOM,LOOKUPS!C$12,0)*$FB$6+VLOOKUP($FA778,STREV,LOOKUPS!C$10,0)*$FC$6+VLOOKUP($FA778,LTREV,LOOKUPS!C$9,0)*$FD$6+VLOOKUP($FA778,CFP,LOOKUPS!C$6,0)*$FE$6+VLOOKUP($FA778,EP,LOOKUPS!C$8,0)*$FF$6+VLOOKUP($FA778,BM,LOOKUPS!C$5,0)*$FG$6+VLOOKUP($FA778,DIV,LOOKUPS!C$7,0)*$FH$6++VLOOKUP($FA778,SIZE,LOOKUPS!C$11,0)*$FI$6),"",VLOOKUP($FA778,MOM,LOOKUPS!C$12,0)*$FB$6+VLOOKUP($FA778,STREV,LOOKUPS!C$10,0)*$FC$6+VLOOKUP($FA778,LTREV,LOOKUPS!C$9,0)*$FD$6+VLOOKUP($FA778,CFP,LOOKUPS!C$6,0)*$FE$6+VLOOKUP($FA778,EP,LOOKUPS!C$8,0)*$FF$6+VLOOKUP($FA778,BM,LOOKUPS!C$5,0)*$FG$6+VLOOKUP($FA778,DIV,LOOKUPS!C$7,0)*$FH$6++VLOOKUP($FA778,SIZE,LOOKUPS!C$11,0)*$FI$6)</f>
        <v>12.068100000000001</v>
      </c>
      <c r="FC778" s="1">
        <f>IF(ISERROR(VLOOKUP($FA778,MOM,LOOKUPS!D$12,0)*$FB$6+VLOOKUP($FA778,STREV,LOOKUPS!D$10,0)*$FC$6+VLOOKUP($FA778,LTREV,LOOKUPS!D$9,0)*$FD$6+VLOOKUP($FA778,CFP,LOOKUPS!D$6,0)*$FE$6+VLOOKUP($FA778,EP,LOOKUPS!D$8,0)*$FF$6+VLOOKUP($FA778,BM,LOOKUPS!D$5,0)*$FG$6+VLOOKUP($FA778,DIV,LOOKUPS!D$7,0)*$FH$6++VLOOKUP($FA778,SIZE,LOOKUPS!D$11,0)*$FI$6),"",VLOOKUP($FA778,MOM,LOOKUPS!D$12,0)*$FB$6+VLOOKUP($FA778,STREV,LOOKUPS!D$10,0)*$FC$6+VLOOKUP($FA778,LTREV,LOOKUPS!D$9,0)*$FD$6+VLOOKUP($FA778,CFP,LOOKUPS!D$6,0)*$FE$6+VLOOKUP($FA778,EP,LOOKUPS!D$8,0)*$FF$6+VLOOKUP($FA778,BM,LOOKUPS!D$5,0)*$FG$6+VLOOKUP($FA778,DIV,LOOKUPS!D$7,0)*$FH$6++VLOOKUP($FA778,SIZE,LOOKUPS!D$11,0)*$FI$6)</f>
        <v>10.0722</v>
      </c>
      <c r="FD778" s="1">
        <f>IF(ISERROR(VLOOKUP($FA778,MOM,LOOKUPS!E$12,0)*$FB$6+VLOOKUP($FA778,STREV,LOOKUPS!E$10,0)*$FC$6+VLOOKUP($FA778,LTREV,LOOKUPS!E$9,0)*$FD$6+VLOOKUP($FA778,CFP,LOOKUPS!E$6,0)*$FE$6+VLOOKUP($FA778,EP,LOOKUPS!E$8,0)*$FF$6+VLOOKUP($FA778,BM,LOOKUPS!E$5,0)*$FG$6+VLOOKUP($FA778,DIV,LOOKUPS!E$7,0)*$FH$6++VLOOKUP($FA778,SIZE,LOOKUPS!E$11,0)*$FI$6),"",VLOOKUP($FA778,MOM,LOOKUPS!E$12,0)*$FB$6+VLOOKUP($FA778,STREV,LOOKUPS!E$10,0)*$FC$6+VLOOKUP($FA778,LTREV,LOOKUPS!E$9,0)*$FD$6+VLOOKUP($FA778,CFP,LOOKUPS!E$6,0)*$FE$6+VLOOKUP($FA778,EP,LOOKUPS!E$8,0)*$FF$6+VLOOKUP($FA778,BM,LOOKUPS!E$5,0)*$FG$6+VLOOKUP($FA778,DIV,LOOKUPS!E$7,0)*$FH$6++VLOOKUP($FA778,SIZE,LOOKUPS!E$11,0)*$FI$6)</f>
        <v>7.8128000000000011</v>
      </c>
      <c r="FE778" s="1">
        <f>IF(ISERROR(VLOOKUP($FA778,MOM,LOOKUPS!F$12,0)*$FB$6+VLOOKUP($FA778,STREV,LOOKUPS!F$10,0)*$FC$6+VLOOKUP($FA778,LTREV,LOOKUPS!F$9,0)*$FD$6+VLOOKUP($FA778,CFP,LOOKUPS!F$6,0)*$FE$6+VLOOKUP($FA778,EP,LOOKUPS!F$8,0)*$FF$6+VLOOKUP($FA778,BM,LOOKUPS!F$5,0)*$FG$6+VLOOKUP($FA778,DIV,LOOKUPS!F$7,0)*$FH$6++VLOOKUP($FA778,SIZE,LOOKUPS!F$11,0)*$FI$6),"",VLOOKUP($FA778,MOM,LOOKUPS!F$12,0)*$FB$6+VLOOKUP($FA778,STREV,LOOKUPS!F$10,0)*$FC$6+VLOOKUP($FA778,LTREV,LOOKUPS!F$9,0)*$FD$6+VLOOKUP($FA778,CFP,LOOKUPS!F$6,0)*$FE$6+VLOOKUP($FA778,EP,LOOKUPS!F$8,0)*$FF$6+VLOOKUP($FA778,BM,LOOKUPS!F$5,0)*$FG$6+VLOOKUP($FA778,DIV,LOOKUPS!F$7,0)*$FH$6++VLOOKUP($FA778,SIZE,LOOKUPS!F$11,0)*$FI$6)</f>
        <v>8.0494000000000003</v>
      </c>
      <c r="FF778" s="1">
        <f>IF(ISERROR(VLOOKUP($FA778,MOM,LOOKUPS!G$12,0)*$FB$6+VLOOKUP($FA778,STREV,LOOKUPS!G$10,0)*$FC$6+VLOOKUP($FA778,LTREV,LOOKUPS!G$9,0)*$FD$6+VLOOKUP($FA778,CFP,LOOKUPS!G$6,0)*$FE$6+VLOOKUP($FA778,EP,LOOKUPS!G$8,0)*$FF$6+VLOOKUP($FA778,BM,LOOKUPS!G$5,0)*$FG$6+VLOOKUP($FA778,DIV,LOOKUPS!G$7,0)*$FH$6++VLOOKUP($FA778,SIZE,LOOKUPS!G$11,0)*$FI$6),"",VLOOKUP($FA778,MOM,LOOKUPS!G$12,0)*$FB$6+VLOOKUP($FA778,STREV,LOOKUPS!G$10,0)*$FC$6+VLOOKUP($FA778,LTREV,LOOKUPS!G$9,0)*$FD$6+VLOOKUP($FA778,CFP,LOOKUPS!G$6,0)*$FE$6+VLOOKUP($FA778,EP,LOOKUPS!G$8,0)*$FF$6+VLOOKUP($FA778,BM,LOOKUPS!G$5,0)*$FG$6+VLOOKUP($FA778,DIV,LOOKUPS!G$7,0)*$FH$6++VLOOKUP($FA778,SIZE,LOOKUPS!G$11,0)*$FI$6)</f>
        <v>7.9641000000000002</v>
      </c>
      <c r="FG778" s="1">
        <f>IF(ISERROR(VLOOKUP($FA778,MOM,LOOKUPS!H$12,0)*$FB$6+VLOOKUP($FA778,STREV,LOOKUPS!H$10,0)*$FC$6+VLOOKUP($FA778,LTREV,LOOKUPS!H$9,0)*$FD$6+VLOOKUP($FA778,CFP,LOOKUPS!H$6,0)*$FE$6+VLOOKUP($FA778,EP,LOOKUPS!H$8,0)*$FF$6+VLOOKUP($FA778,BM,LOOKUPS!H$5,0)*$FG$6+VLOOKUP($FA778,DIV,LOOKUPS!H$7,0)*$FH$6++VLOOKUP($FA778,SIZE,LOOKUPS!H$11,0)*$FI$6),"",VLOOKUP($FA778,MOM,LOOKUPS!H$12,0)*$FB$6+VLOOKUP($FA778,STREV,LOOKUPS!H$10,0)*$FC$6+VLOOKUP($FA778,LTREV,LOOKUPS!H$9,0)*$FD$6+VLOOKUP($FA778,CFP,LOOKUPS!H$6,0)*$FE$6+VLOOKUP($FA778,EP,LOOKUPS!H$8,0)*$FF$6+VLOOKUP($FA778,BM,LOOKUPS!H$5,0)*$FG$6+VLOOKUP($FA778,DIV,LOOKUPS!H$7,0)*$FH$6++VLOOKUP($FA778,SIZE,LOOKUPS!H$11,0)*$FI$6)</f>
        <v>6.7441000000000004</v>
      </c>
      <c r="FH778" s="1">
        <f>IF(ISERROR(VLOOKUP($FA778,MOM,LOOKUPS!I$12,0)*$FB$6+VLOOKUP($FA778,STREV,LOOKUPS!I$10,0)*$FC$6+VLOOKUP($FA778,LTREV,LOOKUPS!I$9,0)*$FD$6+VLOOKUP($FA778,CFP,LOOKUPS!I$6,0)*$FE$6+VLOOKUP($FA778,EP,LOOKUPS!I$8,0)*$FF$6+VLOOKUP($FA778,BM,LOOKUPS!I$5,0)*$FG$6+VLOOKUP($FA778,DIV,LOOKUPS!I$7,0)*$FH$6++VLOOKUP($FA778,SIZE,LOOKUPS!I$11,0)*$FI$6),"",VLOOKUP($FA778,MOM,LOOKUPS!I$12,0)*$FB$6+VLOOKUP($FA778,STREV,LOOKUPS!I$10,0)*$FC$6+VLOOKUP($FA778,LTREV,LOOKUPS!I$9,0)*$FD$6+VLOOKUP($FA778,CFP,LOOKUPS!I$6,0)*$FE$6+VLOOKUP($FA778,EP,LOOKUPS!I$8,0)*$FF$6+VLOOKUP($FA778,BM,LOOKUPS!I$5,0)*$FG$6+VLOOKUP($FA778,DIV,LOOKUPS!I$7,0)*$FH$6++VLOOKUP($FA778,SIZE,LOOKUPS!I$11,0)*$FI$6)</f>
        <v>7.1614000000000004</v>
      </c>
      <c r="FI778" s="1">
        <f>IF(ISERROR(VLOOKUP($FA778,MOM,LOOKUPS!J$12,0)*$FB$6+VLOOKUP($FA778,STREV,LOOKUPS!J$10,0)*$FC$6+VLOOKUP($FA778,LTREV,LOOKUPS!J$9,0)*$FD$6+VLOOKUP($FA778,CFP,LOOKUPS!J$6,0)*$FE$6+VLOOKUP($FA778,EP,LOOKUPS!J$8,0)*$FF$6+VLOOKUP($FA778,BM,LOOKUPS!J$5,0)*$FG$6+VLOOKUP($FA778,DIV,LOOKUPS!J$7,0)*$FH$6++VLOOKUP($FA778,SIZE,LOOKUPS!J$11,0)*$FI$6),"",VLOOKUP($FA778,MOM,LOOKUPS!J$12,0)*$FB$6+VLOOKUP($FA778,STREV,LOOKUPS!J$10,0)*$FC$6+VLOOKUP($FA778,LTREV,LOOKUPS!J$9,0)*$FD$6+VLOOKUP($FA778,CFP,LOOKUPS!J$6,0)*$FE$6+VLOOKUP($FA778,EP,LOOKUPS!J$8,0)*$FF$6+VLOOKUP($FA778,BM,LOOKUPS!J$5,0)*$FG$6+VLOOKUP($FA778,DIV,LOOKUPS!J$7,0)*$FH$6++VLOOKUP($FA778,SIZE,LOOKUPS!J$11,0)*$FI$6)</f>
        <v>6.1501000000000001</v>
      </c>
      <c r="FJ778" s="1">
        <f>IF(ISERROR(VLOOKUP($FA778,MOM,LOOKUPS!K$12,0)*$FB$6+VLOOKUP($FA778,STREV,LOOKUPS!K$10,0)*$FC$6+VLOOKUP($FA778,LTREV,LOOKUPS!K$9,0)*$FD$6+VLOOKUP($FA778,CFP,LOOKUPS!K$6,0)*$FE$6+VLOOKUP($FA778,EP,LOOKUPS!K$8,0)*$FF$6+VLOOKUP($FA778,BM,LOOKUPS!K$5,0)*$FG$6+VLOOKUP($FA778,DIV,LOOKUPS!K$7,0)*$FH$6++VLOOKUP($FA778,SIZE,LOOKUPS!K$11,0)*$FI$6),"",VLOOKUP($FA778,MOM,LOOKUPS!K$12,0)*$FB$6+VLOOKUP($FA778,STREV,LOOKUPS!K$10,0)*$FC$6+VLOOKUP($FA778,LTREV,LOOKUPS!K$9,0)*$FD$6+VLOOKUP($FA778,CFP,LOOKUPS!K$6,0)*$FE$6+VLOOKUP($FA778,EP,LOOKUPS!K$8,0)*$FF$6+VLOOKUP($FA778,BM,LOOKUPS!K$5,0)*$FG$6+VLOOKUP($FA778,DIV,LOOKUPS!K$7,0)*$FH$6++VLOOKUP($FA778,SIZE,LOOKUPS!K$11,0)*$FI$6)</f>
        <v>7.6346000000000007</v>
      </c>
      <c r="FK778" s="1">
        <f>IF(ISERROR(VLOOKUP($FA778,MOM,LOOKUPS!L$12,0)*$FB$6+VLOOKUP($FA778,STREV,LOOKUPS!L$10,0)*$FC$6+VLOOKUP($FA778,LTREV,LOOKUPS!L$9,0)*$FD$6+VLOOKUP($FA778,CFP,LOOKUPS!L$6,0)*$FE$6+VLOOKUP($FA778,EP,LOOKUPS!L$8,0)*$FF$6+VLOOKUP($FA778,BM,LOOKUPS!L$5,0)*$FG$6+VLOOKUP($FA778,DIV,LOOKUPS!L$7,0)*$FH$6++VLOOKUP($FA778,SIZE,LOOKUPS!L$11,0)*$FI$6),"",VLOOKUP($FA778,MOM,LOOKUPS!L$12,0)*$FB$6+VLOOKUP($FA778,STREV,LOOKUPS!L$10,0)*$FC$6+VLOOKUP($FA778,LTREV,LOOKUPS!L$9,0)*$FD$6+VLOOKUP($FA778,CFP,LOOKUPS!L$6,0)*$FE$6+VLOOKUP($FA778,EP,LOOKUPS!L$8,0)*$FF$6+VLOOKUP($FA778,BM,LOOKUPS!L$5,0)*$FG$6+VLOOKUP($FA778,DIV,LOOKUPS!L$7,0)*$FH$6++VLOOKUP($FA778,SIZE,LOOKUPS!L$11,0)*$FI$6)</f>
        <v>12.284000000000001</v>
      </c>
    </row>
    <row r="779" spans="1:167" x14ac:dyDescent="0.3">
      <c r="A779" s="1">
        <v>199102</v>
      </c>
      <c r="B779" s="1">
        <v>27.05</v>
      </c>
      <c r="C779" s="1">
        <v>14.83</v>
      </c>
      <c r="D779" s="1">
        <v>10.87</v>
      </c>
      <c r="E779" s="1">
        <v>8.8800000000000008</v>
      </c>
      <c r="F779" s="1">
        <v>9.69</v>
      </c>
      <c r="G779" s="1">
        <v>10.85</v>
      </c>
      <c r="H779" s="1">
        <v>8.11</v>
      </c>
      <c r="I779" s="1">
        <v>8.36</v>
      </c>
      <c r="J779" s="1">
        <v>11.16</v>
      </c>
      <c r="K779" s="1">
        <v>12.08</v>
      </c>
      <c r="M779" s="1">
        <v>199003</v>
      </c>
      <c r="N779" s="1">
        <v>4.82</v>
      </c>
      <c r="O779" s="1">
        <v>3.84</v>
      </c>
      <c r="P779" s="1">
        <v>1.66</v>
      </c>
      <c r="Q779" s="1">
        <v>0.76</v>
      </c>
      <c r="R779" s="1">
        <v>1.5</v>
      </c>
      <c r="S779" s="1">
        <v>2.0699999999999998</v>
      </c>
      <c r="T779" s="1">
        <v>1.98</v>
      </c>
      <c r="U779" s="1">
        <v>1.99</v>
      </c>
      <c r="V779" s="1">
        <v>3.57</v>
      </c>
      <c r="W779" s="1">
        <v>2.36</v>
      </c>
      <c r="Y779" s="1">
        <v>199502</v>
      </c>
      <c r="Z779" s="1">
        <v>2.78</v>
      </c>
      <c r="AA779" s="1">
        <v>4</v>
      </c>
      <c r="AB779" s="1">
        <v>3.49</v>
      </c>
      <c r="AC779" s="1">
        <v>4.2699999999999996</v>
      </c>
      <c r="AD779" s="1">
        <v>3.99</v>
      </c>
      <c r="AE779" s="1">
        <v>3.54</v>
      </c>
      <c r="AF779" s="1">
        <v>3.26</v>
      </c>
      <c r="AG779" s="1">
        <v>3.09</v>
      </c>
      <c r="AH779" s="1">
        <v>3.75</v>
      </c>
      <c r="AI779" s="1">
        <v>4.45</v>
      </c>
      <c r="AK779">
        <v>201508</v>
      </c>
      <c r="AL779">
        <v>-4.8899999999999997</v>
      </c>
      <c r="AM779">
        <v>-5.22</v>
      </c>
      <c r="AN779">
        <v>-3.93</v>
      </c>
      <c r="AO779">
        <v>-3.41</v>
      </c>
      <c r="AP779">
        <v>-5.24</v>
      </c>
      <c r="AQ779">
        <v>-4.45</v>
      </c>
      <c r="AR779">
        <v>-3.67</v>
      </c>
      <c r="AS779">
        <v>-3.9</v>
      </c>
      <c r="AT779">
        <v>-3.61</v>
      </c>
      <c r="AU779">
        <v>-4.92</v>
      </c>
      <c r="AV779">
        <v>-5.64</v>
      </c>
      <c r="AW779">
        <v>-5.14</v>
      </c>
      <c r="AX779">
        <v>-3.76</v>
      </c>
      <c r="AY779">
        <v>-3.25</v>
      </c>
      <c r="AZ779">
        <v>-4.1399999999999997</v>
      </c>
      <c r="BA779">
        <v>-4.74</v>
      </c>
      <c r="BB779">
        <v>-2.98</v>
      </c>
      <c r="BC779">
        <v>-3.95</v>
      </c>
      <c r="BD779">
        <v>-3.34</v>
      </c>
      <c r="BF779" s="1">
        <v>201508</v>
      </c>
      <c r="BG779" s="1">
        <v>-4.7</v>
      </c>
      <c r="BH779" s="1">
        <v>-5.05</v>
      </c>
      <c r="BI779" s="1">
        <v>-4.51</v>
      </c>
      <c r="BJ779" s="1">
        <v>-3.33</v>
      </c>
      <c r="BK779" s="1">
        <v>-4.9000000000000004</v>
      </c>
      <c r="BL779" s="1">
        <v>-5.0199999999999996</v>
      </c>
      <c r="BM779" s="1">
        <v>-4.5</v>
      </c>
      <c r="BN779" s="1">
        <v>-3.91</v>
      </c>
      <c r="BO779" s="1">
        <v>-3.27</v>
      </c>
      <c r="BP779" s="1">
        <v>-5.01</v>
      </c>
      <c r="BQ779" s="1">
        <v>-4.79</v>
      </c>
      <c r="BR779" s="1">
        <v>-5.39</v>
      </c>
      <c r="BS779" s="1">
        <v>-4.63</v>
      </c>
      <c r="BT779" s="1">
        <v>-4.32</v>
      </c>
      <c r="BU779" s="1">
        <v>-4.6900000000000004</v>
      </c>
      <c r="BV779" s="1">
        <v>-4.4000000000000004</v>
      </c>
      <c r="BW779" s="1">
        <v>-3.46</v>
      </c>
      <c r="BX779" s="1">
        <v>-3.17</v>
      </c>
      <c r="BY779" s="1">
        <v>-3.37</v>
      </c>
      <c r="CA779" s="1">
        <v>199008</v>
      </c>
      <c r="CB779" s="1">
        <v>-11.8</v>
      </c>
      <c r="CC779" s="1">
        <v>-14.27</v>
      </c>
      <c r="CD779" s="1">
        <v>-11.23</v>
      </c>
      <c r="CE779" s="1">
        <v>-9.82</v>
      </c>
      <c r="CF779" s="1">
        <v>-14.36</v>
      </c>
      <c r="CG779" s="1">
        <v>-13.09</v>
      </c>
      <c r="CH779" s="1">
        <v>-11.11</v>
      </c>
      <c r="CI779" s="1">
        <v>-10.07</v>
      </c>
      <c r="CJ779" s="1">
        <v>-9.89</v>
      </c>
      <c r="CK779" s="1">
        <v>-14.47</v>
      </c>
      <c r="CL779" s="1">
        <v>-14.16</v>
      </c>
      <c r="CM779" s="1">
        <v>-13.94</v>
      </c>
      <c r="CN779" s="1">
        <v>-12.28</v>
      </c>
      <c r="CO779" s="1">
        <v>-11.36</v>
      </c>
      <c r="CP779" s="1">
        <v>-10.83</v>
      </c>
      <c r="CQ779" s="1">
        <v>-10.46</v>
      </c>
      <c r="CR779" s="1">
        <v>-9.59</v>
      </c>
      <c r="CS779" s="1">
        <v>-10.48</v>
      </c>
      <c r="CT779" s="1">
        <v>-9.5500000000000007</v>
      </c>
      <c r="CV779" s="1">
        <v>199108</v>
      </c>
      <c r="CW779" s="1">
        <v>3.51</v>
      </c>
      <c r="CX779" s="1">
        <v>2.4700000000000002</v>
      </c>
      <c r="CY779" s="1">
        <v>2.09</v>
      </c>
      <c r="CZ779" s="1">
        <v>3.23</v>
      </c>
      <c r="DA779" s="1">
        <v>2.83</v>
      </c>
      <c r="DB779" s="1">
        <v>1.56</v>
      </c>
      <c r="DC779" s="1">
        <v>2.0699999999999998</v>
      </c>
      <c r="DD779" s="1">
        <v>2.9</v>
      </c>
      <c r="DE779" s="1">
        <v>3.41</v>
      </c>
      <c r="DF779" s="1">
        <v>3.5</v>
      </c>
      <c r="DG779" s="1">
        <v>2.0499999999999998</v>
      </c>
      <c r="DH779" s="1">
        <v>1.71</v>
      </c>
      <c r="DI779" s="1">
        <v>1.42</v>
      </c>
      <c r="DJ779" s="1">
        <v>1.97</v>
      </c>
      <c r="DK779" s="1">
        <v>2.16</v>
      </c>
      <c r="DL779" s="1">
        <v>2.82</v>
      </c>
      <c r="DM779" s="1">
        <v>2.97</v>
      </c>
      <c r="DN779" s="1">
        <v>3.47</v>
      </c>
      <c r="DO779" s="1">
        <v>3.34</v>
      </c>
      <c r="DQ779" s="1">
        <v>199008</v>
      </c>
      <c r="DR779" s="1">
        <v>-99.99</v>
      </c>
      <c r="DS779" s="1">
        <v>-11.67</v>
      </c>
      <c r="DT779" s="1">
        <v>-12.11</v>
      </c>
      <c r="DU779" s="1">
        <v>-9.6999999999999993</v>
      </c>
      <c r="DV779" s="1">
        <v>-11.46</v>
      </c>
      <c r="DW779" s="1">
        <v>-13.07</v>
      </c>
      <c r="DX779" s="1">
        <v>-12.29</v>
      </c>
      <c r="DY779" s="1">
        <v>-10.25</v>
      </c>
      <c r="DZ779" s="1">
        <v>-9.35</v>
      </c>
      <c r="EA779" s="1">
        <v>-10.94</v>
      </c>
      <c r="EB779" s="1">
        <v>-14.02</v>
      </c>
      <c r="EC779" s="1">
        <v>-13.32</v>
      </c>
      <c r="ED779" s="1">
        <v>-12.75</v>
      </c>
      <c r="EE779" s="1">
        <v>-12.67</v>
      </c>
      <c r="EF779" s="1">
        <v>-11.82</v>
      </c>
      <c r="EG779" s="1">
        <v>-10.19</v>
      </c>
      <c r="EH779" s="1">
        <v>-10.3</v>
      </c>
      <c r="EI779" s="1">
        <v>-9.7799999999999994</v>
      </c>
      <c r="EJ779" s="1">
        <v>-8.9</v>
      </c>
      <c r="EL779">
        <v>199008</v>
      </c>
      <c r="EM779">
        <v>-10.15</v>
      </c>
      <c r="EN779">
        <v>-3.57</v>
      </c>
      <c r="EO779">
        <v>1.63</v>
      </c>
      <c r="EP779">
        <v>0.66</v>
      </c>
      <c r="ER779" s="1">
        <v>199102</v>
      </c>
      <c r="ES779" s="1">
        <v>-4.75</v>
      </c>
      <c r="EU779" s="1">
        <v>199003</v>
      </c>
      <c r="EV779" s="1">
        <v>0.22</v>
      </c>
      <c r="EX779" s="1">
        <v>199502</v>
      </c>
      <c r="EY779" s="1">
        <v>-1.01</v>
      </c>
      <c r="FA779" s="1">
        <v>199102</v>
      </c>
      <c r="FB779" s="1">
        <f>IF(ISERROR(VLOOKUP($FA779,MOM,LOOKUPS!C$12,0)*$FB$6+VLOOKUP($FA779,STREV,LOOKUPS!C$10,0)*$FC$6+VLOOKUP($FA779,LTREV,LOOKUPS!C$9,0)*$FD$6+VLOOKUP($FA779,CFP,LOOKUPS!C$6,0)*$FE$6+VLOOKUP($FA779,EP,LOOKUPS!C$8,0)*$FF$6+VLOOKUP($FA779,BM,LOOKUPS!C$5,0)*$FG$6+VLOOKUP($FA779,DIV,LOOKUPS!C$7,0)*$FH$6++VLOOKUP($FA779,SIZE,LOOKUPS!C$11,0)*$FI$6),"",VLOOKUP($FA779,MOM,LOOKUPS!C$12,0)*$FB$6+VLOOKUP($FA779,STREV,LOOKUPS!C$10,0)*$FC$6+VLOOKUP($FA779,LTREV,LOOKUPS!C$9,0)*$FD$6+VLOOKUP($FA779,CFP,LOOKUPS!C$6,0)*$FE$6+VLOOKUP($FA779,EP,LOOKUPS!C$8,0)*$FF$6+VLOOKUP($FA779,BM,LOOKUPS!C$5,0)*$FG$6+VLOOKUP($FA779,DIV,LOOKUPS!C$7,0)*$FH$6++VLOOKUP($FA779,SIZE,LOOKUPS!C$11,0)*$FI$6)</f>
        <v>19.2576</v>
      </c>
      <c r="FC779" s="1">
        <f>IF(ISERROR(VLOOKUP($FA779,MOM,LOOKUPS!D$12,0)*$FB$6+VLOOKUP($FA779,STREV,LOOKUPS!D$10,0)*$FC$6+VLOOKUP($FA779,LTREV,LOOKUPS!D$9,0)*$FD$6+VLOOKUP($FA779,CFP,LOOKUPS!D$6,0)*$FE$6+VLOOKUP($FA779,EP,LOOKUPS!D$8,0)*$FF$6+VLOOKUP($FA779,BM,LOOKUPS!D$5,0)*$FG$6+VLOOKUP($FA779,DIV,LOOKUPS!D$7,0)*$FH$6++VLOOKUP($FA779,SIZE,LOOKUPS!D$11,0)*$FI$6),"",VLOOKUP($FA779,MOM,LOOKUPS!D$12,0)*$FB$6+VLOOKUP($FA779,STREV,LOOKUPS!D$10,0)*$FC$6+VLOOKUP($FA779,LTREV,LOOKUPS!D$9,0)*$FD$6+VLOOKUP($FA779,CFP,LOOKUPS!D$6,0)*$FE$6+VLOOKUP($FA779,EP,LOOKUPS!D$8,0)*$FF$6+VLOOKUP($FA779,BM,LOOKUPS!D$5,0)*$FG$6+VLOOKUP($FA779,DIV,LOOKUPS!D$7,0)*$FH$6++VLOOKUP($FA779,SIZE,LOOKUPS!D$11,0)*$FI$6)</f>
        <v>13.018999999999998</v>
      </c>
      <c r="FD779" s="1">
        <f>IF(ISERROR(VLOOKUP($FA779,MOM,LOOKUPS!E$12,0)*$FB$6+VLOOKUP($FA779,STREV,LOOKUPS!E$10,0)*$FC$6+VLOOKUP($FA779,LTREV,LOOKUPS!E$9,0)*$FD$6+VLOOKUP($FA779,CFP,LOOKUPS!E$6,0)*$FE$6+VLOOKUP($FA779,EP,LOOKUPS!E$8,0)*$FF$6+VLOOKUP($FA779,BM,LOOKUPS!E$5,0)*$FG$6+VLOOKUP($FA779,DIV,LOOKUPS!E$7,0)*$FH$6++VLOOKUP($FA779,SIZE,LOOKUPS!E$11,0)*$FI$6),"",VLOOKUP($FA779,MOM,LOOKUPS!E$12,0)*$FB$6+VLOOKUP($FA779,STREV,LOOKUPS!E$10,0)*$FC$6+VLOOKUP($FA779,LTREV,LOOKUPS!E$9,0)*$FD$6+VLOOKUP($FA779,CFP,LOOKUPS!E$6,0)*$FE$6+VLOOKUP($FA779,EP,LOOKUPS!E$8,0)*$FF$6+VLOOKUP($FA779,BM,LOOKUPS!E$5,0)*$FG$6+VLOOKUP($FA779,DIV,LOOKUPS!E$7,0)*$FH$6++VLOOKUP($FA779,SIZE,LOOKUPS!E$11,0)*$FI$6)</f>
        <v>11.7225</v>
      </c>
      <c r="FE779" s="1">
        <f>IF(ISERROR(VLOOKUP($FA779,MOM,LOOKUPS!F$12,0)*$FB$6+VLOOKUP($FA779,STREV,LOOKUPS!F$10,0)*$FC$6+VLOOKUP($FA779,LTREV,LOOKUPS!F$9,0)*$FD$6+VLOOKUP($FA779,CFP,LOOKUPS!F$6,0)*$FE$6+VLOOKUP($FA779,EP,LOOKUPS!F$8,0)*$FF$6+VLOOKUP($FA779,BM,LOOKUPS!F$5,0)*$FG$6+VLOOKUP($FA779,DIV,LOOKUPS!F$7,0)*$FH$6++VLOOKUP($FA779,SIZE,LOOKUPS!F$11,0)*$FI$6),"",VLOOKUP($FA779,MOM,LOOKUPS!F$12,0)*$FB$6+VLOOKUP($FA779,STREV,LOOKUPS!F$10,0)*$FC$6+VLOOKUP($FA779,LTREV,LOOKUPS!F$9,0)*$FD$6+VLOOKUP($FA779,CFP,LOOKUPS!F$6,0)*$FE$6+VLOOKUP($FA779,EP,LOOKUPS!F$8,0)*$FF$6+VLOOKUP($FA779,BM,LOOKUPS!F$5,0)*$FG$6+VLOOKUP($FA779,DIV,LOOKUPS!F$7,0)*$FH$6++VLOOKUP($FA779,SIZE,LOOKUPS!F$11,0)*$FI$6)</f>
        <v>10.824900000000001</v>
      </c>
      <c r="FF779" s="1">
        <f>IF(ISERROR(VLOOKUP($FA779,MOM,LOOKUPS!G$12,0)*$FB$6+VLOOKUP($FA779,STREV,LOOKUPS!G$10,0)*$FC$6+VLOOKUP($FA779,LTREV,LOOKUPS!G$9,0)*$FD$6+VLOOKUP($FA779,CFP,LOOKUPS!G$6,0)*$FE$6+VLOOKUP($FA779,EP,LOOKUPS!G$8,0)*$FF$6+VLOOKUP($FA779,BM,LOOKUPS!G$5,0)*$FG$6+VLOOKUP($FA779,DIV,LOOKUPS!G$7,0)*$FH$6++VLOOKUP($FA779,SIZE,LOOKUPS!G$11,0)*$FI$6),"",VLOOKUP($FA779,MOM,LOOKUPS!G$12,0)*$FB$6+VLOOKUP($FA779,STREV,LOOKUPS!G$10,0)*$FC$6+VLOOKUP($FA779,LTREV,LOOKUPS!G$9,0)*$FD$6+VLOOKUP($FA779,CFP,LOOKUPS!G$6,0)*$FE$6+VLOOKUP($FA779,EP,LOOKUPS!G$8,0)*$FF$6+VLOOKUP($FA779,BM,LOOKUPS!G$5,0)*$FG$6+VLOOKUP($FA779,DIV,LOOKUPS!G$7,0)*$FH$6++VLOOKUP($FA779,SIZE,LOOKUPS!G$11,0)*$FI$6)</f>
        <v>11.6829</v>
      </c>
      <c r="FG779" s="1">
        <f>IF(ISERROR(VLOOKUP($FA779,MOM,LOOKUPS!H$12,0)*$FB$6+VLOOKUP($FA779,STREV,LOOKUPS!H$10,0)*$FC$6+VLOOKUP($FA779,LTREV,LOOKUPS!H$9,0)*$FD$6+VLOOKUP($FA779,CFP,LOOKUPS!H$6,0)*$FE$6+VLOOKUP($FA779,EP,LOOKUPS!H$8,0)*$FF$6+VLOOKUP($FA779,BM,LOOKUPS!H$5,0)*$FG$6+VLOOKUP($FA779,DIV,LOOKUPS!H$7,0)*$FH$6++VLOOKUP($FA779,SIZE,LOOKUPS!H$11,0)*$FI$6),"",VLOOKUP($FA779,MOM,LOOKUPS!H$12,0)*$FB$6+VLOOKUP($FA779,STREV,LOOKUPS!H$10,0)*$FC$6+VLOOKUP($FA779,LTREV,LOOKUPS!H$9,0)*$FD$6+VLOOKUP($FA779,CFP,LOOKUPS!H$6,0)*$FE$6+VLOOKUP($FA779,EP,LOOKUPS!H$8,0)*$FF$6+VLOOKUP($FA779,BM,LOOKUPS!H$5,0)*$FG$6+VLOOKUP($FA779,DIV,LOOKUPS!H$7,0)*$FH$6++VLOOKUP($FA779,SIZE,LOOKUPS!H$11,0)*$FI$6)</f>
        <v>11.2088</v>
      </c>
      <c r="FH779" s="1">
        <f>IF(ISERROR(VLOOKUP($FA779,MOM,LOOKUPS!I$12,0)*$FB$6+VLOOKUP($FA779,STREV,LOOKUPS!I$10,0)*$FC$6+VLOOKUP($FA779,LTREV,LOOKUPS!I$9,0)*$FD$6+VLOOKUP($FA779,CFP,LOOKUPS!I$6,0)*$FE$6+VLOOKUP($FA779,EP,LOOKUPS!I$8,0)*$FF$6+VLOOKUP($FA779,BM,LOOKUPS!I$5,0)*$FG$6+VLOOKUP($FA779,DIV,LOOKUPS!I$7,0)*$FH$6++VLOOKUP($FA779,SIZE,LOOKUPS!I$11,0)*$FI$6),"",VLOOKUP($FA779,MOM,LOOKUPS!I$12,0)*$FB$6+VLOOKUP($FA779,STREV,LOOKUPS!I$10,0)*$FC$6+VLOOKUP($FA779,LTREV,LOOKUPS!I$9,0)*$FD$6+VLOOKUP($FA779,CFP,LOOKUPS!I$6,0)*$FE$6+VLOOKUP($FA779,EP,LOOKUPS!I$8,0)*$FF$6+VLOOKUP($FA779,BM,LOOKUPS!I$5,0)*$FG$6+VLOOKUP($FA779,DIV,LOOKUPS!I$7,0)*$FH$6++VLOOKUP($FA779,SIZE,LOOKUPS!I$11,0)*$FI$6)</f>
        <v>9.8033999999999999</v>
      </c>
      <c r="FI779" s="1">
        <f>IF(ISERROR(VLOOKUP($FA779,MOM,LOOKUPS!J$12,0)*$FB$6+VLOOKUP($FA779,STREV,LOOKUPS!J$10,0)*$FC$6+VLOOKUP($FA779,LTREV,LOOKUPS!J$9,0)*$FD$6+VLOOKUP($FA779,CFP,LOOKUPS!J$6,0)*$FE$6+VLOOKUP($FA779,EP,LOOKUPS!J$8,0)*$FF$6+VLOOKUP($FA779,BM,LOOKUPS!J$5,0)*$FG$6+VLOOKUP($FA779,DIV,LOOKUPS!J$7,0)*$FH$6++VLOOKUP($FA779,SIZE,LOOKUPS!J$11,0)*$FI$6),"",VLOOKUP($FA779,MOM,LOOKUPS!J$12,0)*$FB$6+VLOOKUP($FA779,STREV,LOOKUPS!J$10,0)*$FC$6+VLOOKUP($FA779,LTREV,LOOKUPS!J$9,0)*$FD$6+VLOOKUP($FA779,CFP,LOOKUPS!J$6,0)*$FE$6+VLOOKUP($FA779,EP,LOOKUPS!J$8,0)*$FF$6+VLOOKUP($FA779,BM,LOOKUPS!J$5,0)*$FG$6+VLOOKUP($FA779,DIV,LOOKUPS!J$7,0)*$FH$6++VLOOKUP($FA779,SIZE,LOOKUPS!J$11,0)*$FI$6)</f>
        <v>11.1692</v>
      </c>
      <c r="FJ779" s="1">
        <f>IF(ISERROR(VLOOKUP($FA779,MOM,LOOKUPS!K$12,0)*$FB$6+VLOOKUP($FA779,STREV,LOOKUPS!K$10,0)*$FC$6+VLOOKUP($FA779,LTREV,LOOKUPS!K$9,0)*$FD$6+VLOOKUP($FA779,CFP,LOOKUPS!K$6,0)*$FE$6+VLOOKUP($FA779,EP,LOOKUPS!K$8,0)*$FF$6+VLOOKUP($FA779,BM,LOOKUPS!K$5,0)*$FG$6+VLOOKUP($FA779,DIV,LOOKUPS!K$7,0)*$FH$6++VLOOKUP($FA779,SIZE,LOOKUPS!K$11,0)*$FI$6),"",VLOOKUP($FA779,MOM,LOOKUPS!K$12,0)*$FB$6+VLOOKUP($FA779,STREV,LOOKUPS!K$10,0)*$FC$6+VLOOKUP($FA779,LTREV,LOOKUPS!K$9,0)*$FD$6+VLOOKUP($FA779,CFP,LOOKUPS!K$6,0)*$FE$6+VLOOKUP($FA779,EP,LOOKUPS!K$8,0)*$FF$6+VLOOKUP($FA779,BM,LOOKUPS!K$5,0)*$FG$6+VLOOKUP($FA779,DIV,LOOKUPS!K$7,0)*$FH$6++VLOOKUP($FA779,SIZE,LOOKUPS!K$11,0)*$FI$6)</f>
        <v>12.455400000000001</v>
      </c>
      <c r="FK779" s="1">
        <f>IF(ISERROR(VLOOKUP($FA779,MOM,LOOKUPS!L$12,0)*$FB$6+VLOOKUP($FA779,STREV,LOOKUPS!L$10,0)*$FC$6+VLOOKUP($FA779,LTREV,LOOKUPS!L$9,0)*$FD$6+VLOOKUP($FA779,CFP,LOOKUPS!L$6,0)*$FE$6+VLOOKUP($FA779,EP,LOOKUPS!L$8,0)*$FF$6+VLOOKUP($FA779,BM,LOOKUPS!L$5,0)*$FG$6+VLOOKUP($FA779,DIV,LOOKUPS!L$7,0)*$FH$6++VLOOKUP($FA779,SIZE,LOOKUPS!L$11,0)*$FI$6),"",VLOOKUP($FA779,MOM,LOOKUPS!L$12,0)*$FB$6+VLOOKUP($FA779,STREV,LOOKUPS!L$10,0)*$FC$6+VLOOKUP($FA779,LTREV,LOOKUPS!L$9,0)*$FD$6+VLOOKUP($FA779,CFP,LOOKUPS!L$6,0)*$FE$6+VLOOKUP($FA779,EP,LOOKUPS!L$8,0)*$FF$6+VLOOKUP($FA779,BM,LOOKUPS!L$5,0)*$FG$6+VLOOKUP($FA779,DIV,LOOKUPS!L$7,0)*$FH$6++VLOOKUP($FA779,SIZE,LOOKUPS!L$11,0)*$FI$6)</f>
        <v>15.497199999999999</v>
      </c>
    </row>
    <row r="780" spans="1:167" x14ac:dyDescent="0.3">
      <c r="A780" s="1">
        <v>199103</v>
      </c>
      <c r="B780" s="1">
        <v>13.35</v>
      </c>
      <c r="C780" s="1">
        <v>8.81</v>
      </c>
      <c r="D780" s="1">
        <v>5.24</v>
      </c>
      <c r="E780" s="1">
        <v>5.17</v>
      </c>
      <c r="F780" s="1">
        <v>5.34</v>
      </c>
      <c r="G780" s="1">
        <v>5.34</v>
      </c>
      <c r="H780" s="1">
        <v>4.9800000000000004</v>
      </c>
      <c r="I780" s="1">
        <v>6.82</v>
      </c>
      <c r="J780" s="1">
        <v>9.0500000000000007</v>
      </c>
      <c r="K780" s="1">
        <v>10.41</v>
      </c>
      <c r="M780" s="1">
        <v>199004</v>
      </c>
      <c r="N780" s="1">
        <v>-2.36</v>
      </c>
      <c r="O780" s="1">
        <v>-3.32</v>
      </c>
      <c r="P780" s="1">
        <v>-2.74</v>
      </c>
      <c r="Q780" s="1">
        <v>-2.64</v>
      </c>
      <c r="R780" s="1">
        <v>-2.16</v>
      </c>
      <c r="S780" s="1">
        <v>-3.46</v>
      </c>
      <c r="T780" s="1">
        <v>-2.79</v>
      </c>
      <c r="U780" s="1">
        <v>-2.21</v>
      </c>
      <c r="V780" s="1">
        <v>-2.1800000000000002</v>
      </c>
      <c r="W780" s="1">
        <v>-2.1</v>
      </c>
      <c r="Y780" s="1">
        <v>199503</v>
      </c>
      <c r="Z780" s="1">
        <v>1.01</v>
      </c>
      <c r="AA780" s="1">
        <v>1.74</v>
      </c>
      <c r="AB780" s="1">
        <v>2.36</v>
      </c>
      <c r="AC780" s="1">
        <v>1.49</v>
      </c>
      <c r="AD780" s="1">
        <v>1.78</v>
      </c>
      <c r="AE780" s="1">
        <v>1.7</v>
      </c>
      <c r="AF780" s="1">
        <v>2.72</v>
      </c>
      <c r="AG780" s="1">
        <v>2.04</v>
      </c>
      <c r="AH780" s="1">
        <v>2.17</v>
      </c>
      <c r="AI780" s="1">
        <v>1.3</v>
      </c>
      <c r="AK780">
        <v>201509</v>
      </c>
      <c r="AL780">
        <v>-10.130000000000001</v>
      </c>
      <c r="AM780">
        <v>-3.79</v>
      </c>
      <c r="AN780">
        <v>-2.96</v>
      </c>
      <c r="AO780">
        <v>-6.12</v>
      </c>
      <c r="AP780">
        <v>-4.22</v>
      </c>
      <c r="AQ780">
        <v>-2.54</v>
      </c>
      <c r="AR780">
        <v>-2.78</v>
      </c>
      <c r="AS780">
        <v>-3.5</v>
      </c>
      <c r="AT780">
        <v>-7.57</v>
      </c>
      <c r="AU780">
        <v>-4.5</v>
      </c>
      <c r="AV780">
        <v>-3.89</v>
      </c>
      <c r="AW780">
        <v>-2.59</v>
      </c>
      <c r="AX780">
        <v>-2.5</v>
      </c>
      <c r="AY780">
        <v>-1.98</v>
      </c>
      <c r="AZ780">
        <v>-3.68</v>
      </c>
      <c r="BA780">
        <v>-3.91</v>
      </c>
      <c r="BB780">
        <v>-3.06</v>
      </c>
      <c r="BC780">
        <v>-5.0599999999999996</v>
      </c>
      <c r="BD780">
        <v>-9.6199999999999992</v>
      </c>
      <c r="BF780" s="1">
        <v>201509</v>
      </c>
      <c r="BG780" s="1">
        <v>-9.67</v>
      </c>
      <c r="BH780" s="1">
        <v>-4.3099999999999996</v>
      </c>
      <c r="BI780" s="1">
        <v>-2.79</v>
      </c>
      <c r="BJ780" s="1">
        <v>-4.62</v>
      </c>
      <c r="BK780" s="1">
        <v>-4.7</v>
      </c>
      <c r="BL780" s="1">
        <v>-3.08</v>
      </c>
      <c r="BM780" s="1">
        <v>-3.02</v>
      </c>
      <c r="BN780" s="1">
        <v>-2.68</v>
      </c>
      <c r="BO780" s="1">
        <v>-5.49</v>
      </c>
      <c r="BP780" s="1">
        <v>-5.3</v>
      </c>
      <c r="BQ780" s="1">
        <v>-4.13</v>
      </c>
      <c r="BR780" s="1">
        <v>-3.46</v>
      </c>
      <c r="BS780" s="1">
        <v>-2.67</v>
      </c>
      <c r="BT780" s="1">
        <v>-3.17</v>
      </c>
      <c r="BU780" s="1">
        <v>-2.87</v>
      </c>
      <c r="BV780" s="1">
        <v>-2.5</v>
      </c>
      <c r="BW780" s="1">
        <v>-2.84</v>
      </c>
      <c r="BX780" s="1">
        <v>-3.53</v>
      </c>
      <c r="BY780" s="1">
        <v>-7.39</v>
      </c>
      <c r="CA780" s="1">
        <v>199009</v>
      </c>
      <c r="CB780" s="1">
        <v>-10.39</v>
      </c>
      <c r="CC780" s="1">
        <v>-8.9600000000000009</v>
      </c>
      <c r="CD780" s="1">
        <v>-7.67</v>
      </c>
      <c r="CE780" s="1">
        <v>-6.95</v>
      </c>
      <c r="CF780" s="1">
        <v>-9.18</v>
      </c>
      <c r="CG780" s="1">
        <v>-7.92</v>
      </c>
      <c r="CH780" s="1">
        <v>-7.83</v>
      </c>
      <c r="CI780" s="1">
        <v>-7.48</v>
      </c>
      <c r="CJ780" s="1">
        <v>-6.78</v>
      </c>
      <c r="CK780" s="1">
        <v>-9.5399999999999991</v>
      </c>
      <c r="CL780" s="1">
        <v>-8.4700000000000006</v>
      </c>
      <c r="CM780" s="1">
        <v>-8.23</v>
      </c>
      <c r="CN780" s="1">
        <v>-7.62</v>
      </c>
      <c r="CO780" s="1">
        <v>-8.1199999999999992</v>
      </c>
      <c r="CP780" s="1">
        <v>-7.51</v>
      </c>
      <c r="CQ780" s="1">
        <v>-7.42</v>
      </c>
      <c r="CR780" s="1">
        <v>-7.55</v>
      </c>
      <c r="CS780" s="1">
        <v>-6.73</v>
      </c>
      <c r="CT780" s="1">
        <v>-6.8</v>
      </c>
      <c r="CV780" s="1">
        <v>199109</v>
      </c>
      <c r="CW780" s="1">
        <v>1.66</v>
      </c>
      <c r="CX780" s="1">
        <v>0.1</v>
      </c>
      <c r="CY780" s="1">
        <v>-0.63</v>
      </c>
      <c r="CZ780" s="1">
        <v>-0.81</v>
      </c>
      <c r="DA780" s="1">
        <v>0</v>
      </c>
      <c r="DB780" s="1">
        <v>-0.46</v>
      </c>
      <c r="DC780" s="1">
        <v>-0.61</v>
      </c>
      <c r="DD780" s="1">
        <v>-0.55000000000000004</v>
      </c>
      <c r="DE780" s="1">
        <v>-0.75</v>
      </c>
      <c r="DF780" s="1">
        <v>-0.2</v>
      </c>
      <c r="DG780" s="1">
        <v>0.22</v>
      </c>
      <c r="DH780" s="1">
        <v>0.31</v>
      </c>
      <c r="DI780" s="1">
        <v>-1.1499999999999999</v>
      </c>
      <c r="DJ780" s="1">
        <v>-0.33</v>
      </c>
      <c r="DK780" s="1">
        <v>-0.84</v>
      </c>
      <c r="DL780" s="1">
        <v>-0.11</v>
      </c>
      <c r="DM780" s="1">
        <v>-0.89</v>
      </c>
      <c r="DN780" s="1">
        <v>0.3</v>
      </c>
      <c r="DO780" s="1">
        <v>-1.89</v>
      </c>
      <c r="DQ780" s="1">
        <v>199009</v>
      </c>
      <c r="DR780" s="1">
        <v>-99.99</v>
      </c>
      <c r="DS780" s="1">
        <v>-8.1199999999999992</v>
      </c>
      <c r="DT780" s="1">
        <v>-9.17</v>
      </c>
      <c r="DU780" s="1">
        <v>-6.91</v>
      </c>
      <c r="DV780" s="1">
        <v>-7.96</v>
      </c>
      <c r="DW780" s="1">
        <v>-9.7200000000000006</v>
      </c>
      <c r="DX780" s="1">
        <v>-9.39</v>
      </c>
      <c r="DY780" s="1">
        <v>-7.39</v>
      </c>
      <c r="DZ780" s="1">
        <v>-6.05</v>
      </c>
      <c r="EA780" s="1">
        <v>-7.55</v>
      </c>
      <c r="EB780" s="1">
        <v>-9.9600000000000009</v>
      </c>
      <c r="EC780" s="1">
        <v>-9.39</v>
      </c>
      <c r="ED780" s="1">
        <v>-10.130000000000001</v>
      </c>
      <c r="EE780" s="1">
        <v>-10.28</v>
      </c>
      <c r="EF780" s="1">
        <v>-8.2799999999999994</v>
      </c>
      <c r="EG780" s="1">
        <v>-6.44</v>
      </c>
      <c r="EH780" s="1">
        <v>-8.39</v>
      </c>
      <c r="EI780" s="1">
        <v>-6.8</v>
      </c>
      <c r="EJ780" s="1">
        <v>-5.26</v>
      </c>
      <c r="EL780">
        <v>199009</v>
      </c>
      <c r="EM780">
        <v>-6.12</v>
      </c>
      <c r="EN780">
        <v>-3.68</v>
      </c>
      <c r="EO780">
        <v>0.71</v>
      </c>
      <c r="EP780">
        <v>0.6</v>
      </c>
      <c r="ER780" s="1">
        <v>199103</v>
      </c>
      <c r="ES780" s="1">
        <v>2.76</v>
      </c>
      <c r="EU780" s="1">
        <v>199004</v>
      </c>
      <c r="EV780" s="1">
        <v>-2.04</v>
      </c>
      <c r="EX780" s="1">
        <v>199503</v>
      </c>
      <c r="EY780" s="1">
        <v>1.1200000000000001</v>
      </c>
      <c r="FA780" s="1">
        <v>199103</v>
      </c>
      <c r="FB780" s="1">
        <f>IF(ISERROR(VLOOKUP($FA780,MOM,LOOKUPS!C$12,0)*$FB$6+VLOOKUP($FA780,STREV,LOOKUPS!C$10,0)*$FC$6+VLOOKUP($FA780,LTREV,LOOKUPS!C$9,0)*$FD$6+VLOOKUP($FA780,CFP,LOOKUPS!C$6,0)*$FE$6+VLOOKUP($FA780,EP,LOOKUPS!C$8,0)*$FF$6+VLOOKUP($FA780,BM,LOOKUPS!C$5,0)*$FG$6+VLOOKUP($FA780,DIV,LOOKUPS!C$7,0)*$FH$6++VLOOKUP($FA780,SIZE,LOOKUPS!C$11,0)*$FI$6),"",VLOOKUP($FA780,MOM,LOOKUPS!C$12,0)*$FB$6+VLOOKUP($FA780,STREV,LOOKUPS!C$10,0)*$FC$6+VLOOKUP($FA780,LTREV,LOOKUPS!C$9,0)*$FD$6+VLOOKUP($FA780,CFP,LOOKUPS!C$6,0)*$FE$6+VLOOKUP($FA780,EP,LOOKUPS!C$8,0)*$FF$6+VLOOKUP($FA780,BM,LOOKUPS!C$5,0)*$FG$6+VLOOKUP($FA780,DIV,LOOKUPS!C$7,0)*$FH$6++VLOOKUP($FA780,SIZE,LOOKUPS!C$11,0)*$FI$6)</f>
        <v>10.172499999999999</v>
      </c>
      <c r="FC780" s="1">
        <f>IF(ISERROR(VLOOKUP($FA780,MOM,LOOKUPS!D$12,0)*$FB$6+VLOOKUP($FA780,STREV,LOOKUPS!D$10,0)*$FC$6+VLOOKUP($FA780,LTREV,LOOKUPS!D$9,0)*$FD$6+VLOOKUP($FA780,CFP,LOOKUPS!D$6,0)*$FE$6+VLOOKUP($FA780,EP,LOOKUPS!D$8,0)*$FF$6+VLOOKUP($FA780,BM,LOOKUPS!D$5,0)*$FG$6+VLOOKUP($FA780,DIV,LOOKUPS!D$7,0)*$FH$6++VLOOKUP($FA780,SIZE,LOOKUPS!D$11,0)*$FI$6),"",VLOOKUP($FA780,MOM,LOOKUPS!D$12,0)*$FB$6+VLOOKUP($FA780,STREV,LOOKUPS!D$10,0)*$FC$6+VLOOKUP($FA780,LTREV,LOOKUPS!D$9,0)*$FD$6+VLOOKUP($FA780,CFP,LOOKUPS!D$6,0)*$FE$6+VLOOKUP($FA780,EP,LOOKUPS!D$8,0)*$FF$6+VLOOKUP($FA780,BM,LOOKUPS!D$5,0)*$FG$6+VLOOKUP($FA780,DIV,LOOKUPS!D$7,0)*$FH$6++VLOOKUP($FA780,SIZE,LOOKUPS!D$11,0)*$FI$6)</f>
        <v>7.8146000000000004</v>
      </c>
      <c r="FD780" s="1">
        <f>IF(ISERROR(VLOOKUP($FA780,MOM,LOOKUPS!E$12,0)*$FB$6+VLOOKUP($FA780,STREV,LOOKUPS!E$10,0)*$FC$6+VLOOKUP($FA780,LTREV,LOOKUPS!E$9,0)*$FD$6+VLOOKUP($FA780,CFP,LOOKUPS!E$6,0)*$FE$6+VLOOKUP($FA780,EP,LOOKUPS!E$8,0)*$FF$6+VLOOKUP($FA780,BM,LOOKUPS!E$5,0)*$FG$6+VLOOKUP($FA780,DIV,LOOKUPS!E$7,0)*$FH$6++VLOOKUP($FA780,SIZE,LOOKUPS!E$11,0)*$FI$6),"",VLOOKUP($FA780,MOM,LOOKUPS!E$12,0)*$FB$6+VLOOKUP($FA780,STREV,LOOKUPS!E$10,0)*$FC$6+VLOOKUP($FA780,LTREV,LOOKUPS!E$9,0)*$FD$6+VLOOKUP($FA780,CFP,LOOKUPS!E$6,0)*$FE$6+VLOOKUP($FA780,EP,LOOKUPS!E$8,0)*$FF$6+VLOOKUP($FA780,BM,LOOKUPS!E$5,0)*$FG$6+VLOOKUP($FA780,DIV,LOOKUPS!E$7,0)*$FH$6++VLOOKUP($FA780,SIZE,LOOKUPS!E$11,0)*$FI$6)</f>
        <v>6.2424999999999997</v>
      </c>
      <c r="FE780" s="1">
        <f>IF(ISERROR(VLOOKUP($FA780,MOM,LOOKUPS!F$12,0)*$FB$6+VLOOKUP($FA780,STREV,LOOKUPS!F$10,0)*$FC$6+VLOOKUP($FA780,LTREV,LOOKUPS!F$9,0)*$FD$6+VLOOKUP($FA780,CFP,LOOKUPS!F$6,0)*$FE$6+VLOOKUP($FA780,EP,LOOKUPS!F$8,0)*$FF$6+VLOOKUP($FA780,BM,LOOKUPS!F$5,0)*$FG$6+VLOOKUP($FA780,DIV,LOOKUPS!F$7,0)*$FH$6++VLOOKUP($FA780,SIZE,LOOKUPS!F$11,0)*$FI$6),"",VLOOKUP($FA780,MOM,LOOKUPS!F$12,0)*$FB$6+VLOOKUP($FA780,STREV,LOOKUPS!F$10,0)*$FC$6+VLOOKUP($FA780,LTREV,LOOKUPS!F$9,0)*$FD$6+VLOOKUP($FA780,CFP,LOOKUPS!F$6,0)*$FE$6+VLOOKUP($FA780,EP,LOOKUPS!F$8,0)*$FF$6+VLOOKUP($FA780,BM,LOOKUPS!F$5,0)*$FG$6+VLOOKUP($FA780,DIV,LOOKUPS!F$7,0)*$FH$6++VLOOKUP($FA780,SIZE,LOOKUPS!F$11,0)*$FI$6)</f>
        <v>7.5585000000000004</v>
      </c>
      <c r="FF780" s="1">
        <f>IF(ISERROR(VLOOKUP($FA780,MOM,LOOKUPS!G$12,0)*$FB$6+VLOOKUP($FA780,STREV,LOOKUPS!G$10,0)*$FC$6+VLOOKUP($FA780,LTREV,LOOKUPS!G$9,0)*$FD$6+VLOOKUP($FA780,CFP,LOOKUPS!G$6,0)*$FE$6+VLOOKUP($FA780,EP,LOOKUPS!G$8,0)*$FF$6+VLOOKUP($FA780,BM,LOOKUPS!G$5,0)*$FG$6+VLOOKUP($FA780,DIV,LOOKUPS!G$7,0)*$FH$6++VLOOKUP($FA780,SIZE,LOOKUPS!G$11,0)*$FI$6),"",VLOOKUP($FA780,MOM,LOOKUPS!G$12,0)*$FB$6+VLOOKUP($FA780,STREV,LOOKUPS!G$10,0)*$FC$6+VLOOKUP($FA780,LTREV,LOOKUPS!G$9,0)*$FD$6+VLOOKUP($FA780,CFP,LOOKUPS!G$6,0)*$FE$6+VLOOKUP($FA780,EP,LOOKUPS!G$8,0)*$FF$6+VLOOKUP($FA780,BM,LOOKUPS!G$5,0)*$FG$6+VLOOKUP($FA780,DIV,LOOKUPS!G$7,0)*$FH$6++VLOOKUP($FA780,SIZE,LOOKUPS!G$11,0)*$FI$6)</f>
        <v>6.1078000000000001</v>
      </c>
      <c r="FG780" s="1">
        <f>IF(ISERROR(VLOOKUP($FA780,MOM,LOOKUPS!H$12,0)*$FB$6+VLOOKUP($FA780,STREV,LOOKUPS!H$10,0)*$FC$6+VLOOKUP($FA780,LTREV,LOOKUPS!H$9,0)*$FD$6+VLOOKUP($FA780,CFP,LOOKUPS!H$6,0)*$FE$6+VLOOKUP($FA780,EP,LOOKUPS!H$8,0)*$FF$6+VLOOKUP($FA780,BM,LOOKUPS!H$5,0)*$FG$6+VLOOKUP($FA780,DIV,LOOKUPS!H$7,0)*$FH$6++VLOOKUP($FA780,SIZE,LOOKUPS!H$11,0)*$FI$6),"",VLOOKUP($FA780,MOM,LOOKUPS!H$12,0)*$FB$6+VLOOKUP($FA780,STREV,LOOKUPS!H$10,0)*$FC$6+VLOOKUP($FA780,LTREV,LOOKUPS!H$9,0)*$FD$6+VLOOKUP($FA780,CFP,LOOKUPS!H$6,0)*$FE$6+VLOOKUP($FA780,EP,LOOKUPS!H$8,0)*$FF$6+VLOOKUP($FA780,BM,LOOKUPS!H$5,0)*$FG$6+VLOOKUP($FA780,DIV,LOOKUPS!H$7,0)*$FH$6++VLOOKUP($FA780,SIZE,LOOKUPS!H$11,0)*$FI$6)</f>
        <v>5.9897000000000009</v>
      </c>
      <c r="FH780" s="1">
        <f>IF(ISERROR(VLOOKUP($FA780,MOM,LOOKUPS!I$12,0)*$FB$6+VLOOKUP($FA780,STREV,LOOKUPS!I$10,0)*$FC$6+VLOOKUP($FA780,LTREV,LOOKUPS!I$9,0)*$FD$6+VLOOKUP($FA780,CFP,LOOKUPS!I$6,0)*$FE$6+VLOOKUP($FA780,EP,LOOKUPS!I$8,0)*$FF$6+VLOOKUP($FA780,BM,LOOKUPS!I$5,0)*$FG$6+VLOOKUP($FA780,DIV,LOOKUPS!I$7,0)*$FH$6++VLOOKUP($FA780,SIZE,LOOKUPS!I$11,0)*$FI$6),"",VLOOKUP($FA780,MOM,LOOKUPS!I$12,0)*$FB$6+VLOOKUP($FA780,STREV,LOOKUPS!I$10,0)*$FC$6+VLOOKUP($FA780,LTREV,LOOKUPS!I$9,0)*$FD$6+VLOOKUP($FA780,CFP,LOOKUPS!I$6,0)*$FE$6+VLOOKUP($FA780,EP,LOOKUPS!I$8,0)*$FF$6+VLOOKUP($FA780,BM,LOOKUPS!I$5,0)*$FG$6+VLOOKUP($FA780,DIV,LOOKUPS!I$7,0)*$FH$6++VLOOKUP($FA780,SIZE,LOOKUPS!I$11,0)*$FI$6)</f>
        <v>6.2083000000000013</v>
      </c>
      <c r="FI780" s="1">
        <f>IF(ISERROR(VLOOKUP($FA780,MOM,LOOKUPS!J$12,0)*$FB$6+VLOOKUP($FA780,STREV,LOOKUPS!J$10,0)*$FC$6+VLOOKUP($FA780,LTREV,LOOKUPS!J$9,0)*$FD$6+VLOOKUP($FA780,CFP,LOOKUPS!J$6,0)*$FE$6+VLOOKUP($FA780,EP,LOOKUPS!J$8,0)*$FF$6+VLOOKUP($FA780,BM,LOOKUPS!J$5,0)*$FG$6+VLOOKUP($FA780,DIV,LOOKUPS!J$7,0)*$FH$6++VLOOKUP($FA780,SIZE,LOOKUPS!J$11,0)*$FI$6),"",VLOOKUP($FA780,MOM,LOOKUPS!J$12,0)*$FB$6+VLOOKUP($FA780,STREV,LOOKUPS!J$10,0)*$FC$6+VLOOKUP($FA780,LTREV,LOOKUPS!J$9,0)*$FD$6+VLOOKUP($FA780,CFP,LOOKUPS!J$6,0)*$FE$6+VLOOKUP($FA780,EP,LOOKUPS!J$8,0)*$FF$6+VLOOKUP($FA780,BM,LOOKUPS!J$5,0)*$FG$6+VLOOKUP($FA780,DIV,LOOKUPS!J$7,0)*$FH$6++VLOOKUP($FA780,SIZE,LOOKUPS!J$11,0)*$FI$6)</f>
        <v>7.3539000000000012</v>
      </c>
      <c r="FJ780" s="1">
        <f>IF(ISERROR(VLOOKUP($FA780,MOM,LOOKUPS!K$12,0)*$FB$6+VLOOKUP($FA780,STREV,LOOKUPS!K$10,0)*$FC$6+VLOOKUP($FA780,LTREV,LOOKUPS!K$9,0)*$FD$6+VLOOKUP($FA780,CFP,LOOKUPS!K$6,0)*$FE$6+VLOOKUP($FA780,EP,LOOKUPS!K$8,0)*$FF$6+VLOOKUP($FA780,BM,LOOKUPS!K$5,0)*$FG$6+VLOOKUP($FA780,DIV,LOOKUPS!K$7,0)*$FH$6++VLOOKUP($FA780,SIZE,LOOKUPS!K$11,0)*$FI$6),"",VLOOKUP($FA780,MOM,LOOKUPS!K$12,0)*$FB$6+VLOOKUP($FA780,STREV,LOOKUPS!K$10,0)*$FC$6+VLOOKUP($FA780,LTREV,LOOKUPS!K$9,0)*$FD$6+VLOOKUP($FA780,CFP,LOOKUPS!K$6,0)*$FE$6+VLOOKUP($FA780,EP,LOOKUPS!K$8,0)*$FF$6+VLOOKUP($FA780,BM,LOOKUPS!K$5,0)*$FG$6+VLOOKUP($FA780,DIV,LOOKUPS!K$7,0)*$FH$6++VLOOKUP($FA780,SIZE,LOOKUPS!K$11,0)*$FI$6)</f>
        <v>8.4611999999999998</v>
      </c>
      <c r="FK780" s="1">
        <f>IF(ISERROR(VLOOKUP($FA780,MOM,LOOKUPS!L$12,0)*$FB$6+VLOOKUP($FA780,STREV,LOOKUPS!L$10,0)*$FC$6+VLOOKUP($FA780,LTREV,LOOKUPS!L$9,0)*$FD$6+VLOOKUP($FA780,CFP,LOOKUPS!L$6,0)*$FE$6+VLOOKUP($FA780,EP,LOOKUPS!L$8,0)*$FF$6+VLOOKUP($FA780,BM,LOOKUPS!L$5,0)*$FG$6+VLOOKUP($FA780,DIV,LOOKUPS!L$7,0)*$FH$6++VLOOKUP($FA780,SIZE,LOOKUPS!L$11,0)*$FI$6),"",VLOOKUP($FA780,MOM,LOOKUPS!L$12,0)*$FB$6+VLOOKUP($FA780,STREV,LOOKUPS!L$10,0)*$FC$6+VLOOKUP($FA780,LTREV,LOOKUPS!L$9,0)*$FD$6+VLOOKUP($FA780,CFP,LOOKUPS!L$6,0)*$FE$6+VLOOKUP($FA780,EP,LOOKUPS!L$8,0)*$FF$6+VLOOKUP($FA780,BM,LOOKUPS!L$5,0)*$FG$6+VLOOKUP($FA780,DIV,LOOKUPS!L$7,0)*$FH$6++VLOOKUP($FA780,SIZE,LOOKUPS!L$11,0)*$FI$6)</f>
        <v>11.028500000000001</v>
      </c>
    </row>
    <row r="781" spans="1:167" x14ac:dyDescent="0.3">
      <c r="A781" s="1">
        <v>199104</v>
      </c>
      <c r="B781" s="1">
        <v>5.5</v>
      </c>
      <c r="C781" s="1">
        <v>4.05</v>
      </c>
      <c r="D781" s="1">
        <v>3.52</v>
      </c>
      <c r="E781" s="1">
        <v>2.2000000000000002</v>
      </c>
      <c r="F781" s="1">
        <v>3.84</v>
      </c>
      <c r="G781" s="1">
        <v>2.4300000000000002</v>
      </c>
      <c r="H781" s="1">
        <v>1.93</v>
      </c>
      <c r="I781" s="1">
        <v>1.43</v>
      </c>
      <c r="J781" s="1">
        <v>1.9</v>
      </c>
      <c r="K781" s="1">
        <v>1.41</v>
      </c>
      <c r="M781" s="1">
        <v>199005</v>
      </c>
      <c r="N781" s="1">
        <v>5.25</v>
      </c>
      <c r="O781" s="1">
        <v>3.79</v>
      </c>
      <c r="P781" s="1">
        <v>4.67</v>
      </c>
      <c r="Q781" s="1">
        <v>4.55</v>
      </c>
      <c r="R781" s="1">
        <v>5.45</v>
      </c>
      <c r="S781" s="1">
        <v>3.94</v>
      </c>
      <c r="T781" s="1">
        <v>5.21</v>
      </c>
      <c r="U781" s="1">
        <v>3.11</v>
      </c>
      <c r="V781" s="1">
        <v>4.8899999999999997</v>
      </c>
      <c r="W781" s="1">
        <v>5.09</v>
      </c>
      <c r="Y781" s="1">
        <v>199504</v>
      </c>
      <c r="Z781" s="1">
        <v>4.42</v>
      </c>
      <c r="AA781" s="1">
        <v>2.61</v>
      </c>
      <c r="AB781" s="1">
        <v>2.81</v>
      </c>
      <c r="AC781" s="1">
        <v>2.65</v>
      </c>
      <c r="AD781" s="1">
        <v>3.14</v>
      </c>
      <c r="AE781" s="1">
        <v>2.33</v>
      </c>
      <c r="AF781" s="1">
        <v>1.7</v>
      </c>
      <c r="AG781" s="1">
        <v>2.65</v>
      </c>
      <c r="AH781" s="1">
        <v>3.19</v>
      </c>
      <c r="AI781" s="1">
        <v>2.69</v>
      </c>
      <c r="AK781">
        <v>201510</v>
      </c>
      <c r="AL781">
        <v>3.61</v>
      </c>
      <c r="AM781">
        <v>5.81</v>
      </c>
      <c r="AN781">
        <v>5.01</v>
      </c>
      <c r="AO781">
        <v>7.69</v>
      </c>
      <c r="AP781">
        <v>5.65</v>
      </c>
      <c r="AQ781">
        <v>5.71</v>
      </c>
      <c r="AR781">
        <v>5.17</v>
      </c>
      <c r="AS781">
        <v>5.93</v>
      </c>
      <c r="AT781">
        <v>7.75</v>
      </c>
      <c r="AU781">
        <v>6.11</v>
      </c>
      <c r="AV781">
        <v>5.08</v>
      </c>
      <c r="AW781">
        <v>6.25</v>
      </c>
      <c r="AX781">
        <v>5.19</v>
      </c>
      <c r="AY781">
        <v>5.49</v>
      </c>
      <c r="AZ781">
        <v>4.8</v>
      </c>
      <c r="BA781">
        <v>4.4400000000000004</v>
      </c>
      <c r="BB781">
        <v>7.56</v>
      </c>
      <c r="BC781">
        <v>7.34</v>
      </c>
      <c r="BD781">
        <v>8.08</v>
      </c>
      <c r="BF781" s="1">
        <v>201510</v>
      </c>
      <c r="BG781" s="1">
        <v>3.84</v>
      </c>
      <c r="BH781" s="1">
        <v>5.48</v>
      </c>
      <c r="BI781" s="1">
        <v>5.82</v>
      </c>
      <c r="BJ781" s="1">
        <v>6.8</v>
      </c>
      <c r="BK781" s="1">
        <v>5.32</v>
      </c>
      <c r="BL781" s="1">
        <v>5.57</v>
      </c>
      <c r="BM781" s="1">
        <v>6.4</v>
      </c>
      <c r="BN781" s="1">
        <v>5.88</v>
      </c>
      <c r="BO781" s="1">
        <v>7.01</v>
      </c>
      <c r="BP781" s="1">
        <v>6.04</v>
      </c>
      <c r="BQ781" s="1">
        <v>4.6399999999999997</v>
      </c>
      <c r="BR781" s="1">
        <v>5.84</v>
      </c>
      <c r="BS781" s="1">
        <v>5.28</v>
      </c>
      <c r="BT781" s="1">
        <v>6.63</v>
      </c>
      <c r="BU781" s="1">
        <v>6.16</v>
      </c>
      <c r="BV781" s="1">
        <v>5.37</v>
      </c>
      <c r="BW781" s="1">
        <v>6.38</v>
      </c>
      <c r="BX781" s="1">
        <v>7.84</v>
      </c>
      <c r="BY781" s="1">
        <v>6.2</v>
      </c>
      <c r="CA781" s="1">
        <v>199010</v>
      </c>
      <c r="CB781" s="1">
        <v>-9.27</v>
      </c>
      <c r="CC781" s="1">
        <v>-5.83</v>
      </c>
      <c r="CD781" s="1">
        <v>-5.32</v>
      </c>
      <c r="CE781" s="1">
        <v>-5.98</v>
      </c>
      <c r="CF781" s="1">
        <v>-6.07</v>
      </c>
      <c r="CG781" s="1">
        <v>-5.05</v>
      </c>
      <c r="CH781" s="1">
        <v>-5.41</v>
      </c>
      <c r="CI781" s="1">
        <v>-4.66</v>
      </c>
      <c r="CJ781" s="1">
        <v>-6.65</v>
      </c>
      <c r="CK781" s="1">
        <v>-6.58</v>
      </c>
      <c r="CL781" s="1">
        <v>-5.07</v>
      </c>
      <c r="CM781" s="1">
        <v>-5.01</v>
      </c>
      <c r="CN781" s="1">
        <v>-5.0999999999999996</v>
      </c>
      <c r="CO781" s="1">
        <v>-4.9800000000000004</v>
      </c>
      <c r="CP781" s="1">
        <v>-5.88</v>
      </c>
      <c r="CQ781" s="1">
        <v>-5.39</v>
      </c>
      <c r="CR781" s="1">
        <v>-3.73</v>
      </c>
      <c r="CS781" s="1">
        <v>-6.32</v>
      </c>
      <c r="CT781" s="1">
        <v>-6.84</v>
      </c>
      <c r="CV781" s="1">
        <v>199110</v>
      </c>
      <c r="CW781" s="1">
        <v>2.97</v>
      </c>
      <c r="CX781" s="1">
        <v>1.18</v>
      </c>
      <c r="CY781" s="1">
        <v>1.25</v>
      </c>
      <c r="CZ781" s="1">
        <v>1.32</v>
      </c>
      <c r="DA781" s="1">
        <v>1.06</v>
      </c>
      <c r="DB781" s="1">
        <v>1.39</v>
      </c>
      <c r="DC781" s="1">
        <v>0.95</v>
      </c>
      <c r="DD781" s="1">
        <v>1.34</v>
      </c>
      <c r="DE781" s="1">
        <v>1.54</v>
      </c>
      <c r="DF781" s="1">
        <v>0.86</v>
      </c>
      <c r="DG781" s="1">
        <v>1.3</v>
      </c>
      <c r="DH781" s="1">
        <v>1.44</v>
      </c>
      <c r="DI781" s="1">
        <v>1.34</v>
      </c>
      <c r="DJ781" s="1">
        <v>1.1399999999999999</v>
      </c>
      <c r="DK781" s="1">
        <v>0.79</v>
      </c>
      <c r="DL781" s="1">
        <v>1.77</v>
      </c>
      <c r="DM781" s="1">
        <v>1.01</v>
      </c>
      <c r="DN781" s="1">
        <v>0.67</v>
      </c>
      <c r="DO781" s="1">
        <v>2.5</v>
      </c>
      <c r="DQ781" s="1">
        <v>199010</v>
      </c>
      <c r="DR781" s="1">
        <v>-99.99</v>
      </c>
      <c r="DS781" s="1">
        <v>-6.79</v>
      </c>
      <c r="DT781" s="1">
        <v>-5.25</v>
      </c>
      <c r="DU781" s="1">
        <v>-2.33</v>
      </c>
      <c r="DV781" s="1">
        <v>-6.91</v>
      </c>
      <c r="DW781" s="1">
        <v>-5.81</v>
      </c>
      <c r="DX781" s="1">
        <v>-5.64</v>
      </c>
      <c r="DY781" s="1">
        <v>-3.23</v>
      </c>
      <c r="DZ781" s="1">
        <v>-1.77</v>
      </c>
      <c r="EA781" s="1">
        <v>-7.01</v>
      </c>
      <c r="EB781" s="1">
        <v>-6.4</v>
      </c>
      <c r="EC781" s="1">
        <v>-5.9</v>
      </c>
      <c r="ED781" s="1">
        <v>-5.7</v>
      </c>
      <c r="EE781" s="1">
        <v>-6.82</v>
      </c>
      <c r="EF781" s="1">
        <v>-4.18</v>
      </c>
      <c r="EG781" s="1">
        <v>-3.18</v>
      </c>
      <c r="EH781" s="1">
        <v>-3.29</v>
      </c>
      <c r="EI781" s="1">
        <v>-3.19</v>
      </c>
      <c r="EJ781" s="1">
        <v>-0.28000000000000003</v>
      </c>
      <c r="EL781">
        <v>199010</v>
      </c>
      <c r="EM781">
        <v>-1.92</v>
      </c>
      <c r="EN781">
        <v>-5.55</v>
      </c>
      <c r="EO781">
        <v>0.19</v>
      </c>
      <c r="EP781">
        <v>0.68</v>
      </c>
      <c r="ER781" s="1">
        <v>199104</v>
      </c>
      <c r="ES781" s="1">
        <v>-2.4</v>
      </c>
      <c r="EU781" s="1">
        <v>199005</v>
      </c>
      <c r="EV781" s="1">
        <v>-0.44</v>
      </c>
      <c r="EX781" s="1">
        <v>199504</v>
      </c>
      <c r="EY781" s="1">
        <v>0.43</v>
      </c>
      <c r="FA781" s="1">
        <v>199104</v>
      </c>
      <c r="FB781" s="1">
        <f>IF(ISERROR(VLOOKUP($FA781,MOM,LOOKUPS!C$12,0)*$FB$6+VLOOKUP($FA781,STREV,LOOKUPS!C$10,0)*$FC$6+VLOOKUP($FA781,LTREV,LOOKUPS!C$9,0)*$FD$6+VLOOKUP($FA781,CFP,LOOKUPS!C$6,0)*$FE$6+VLOOKUP($FA781,EP,LOOKUPS!C$8,0)*$FF$6+VLOOKUP($FA781,BM,LOOKUPS!C$5,0)*$FG$6+VLOOKUP($FA781,DIV,LOOKUPS!C$7,0)*$FH$6++VLOOKUP($FA781,SIZE,LOOKUPS!C$11,0)*$FI$6),"",VLOOKUP($FA781,MOM,LOOKUPS!C$12,0)*$FB$6+VLOOKUP($FA781,STREV,LOOKUPS!C$10,0)*$FC$6+VLOOKUP($FA781,LTREV,LOOKUPS!C$9,0)*$FD$6+VLOOKUP($FA781,CFP,LOOKUPS!C$6,0)*$FE$6+VLOOKUP($FA781,EP,LOOKUPS!C$8,0)*$FF$6+VLOOKUP($FA781,BM,LOOKUPS!C$5,0)*$FG$6+VLOOKUP($FA781,DIV,LOOKUPS!C$7,0)*$FH$6++VLOOKUP($FA781,SIZE,LOOKUPS!C$11,0)*$FI$6)</f>
        <v>3.5521000000000003</v>
      </c>
      <c r="FC781" s="1">
        <f>IF(ISERROR(VLOOKUP($FA781,MOM,LOOKUPS!D$12,0)*$FB$6+VLOOKUP($FA781,STREV,LOOKUPS!D$10,0)*$FC$6+VLOOKUP($FA781,LTREV,LOOKUPS!D$9,0)*$FD$6+VLOOKUP($FA781,CFP,LOOKUPS!D$6,0)*$FE$6+VLOOKUP($FA781,EP,LOOKUPS!D$8,0)*$FF$6+VLOOKUP($FA781,BM,LOOKUPS!D$5,0)*$FG$6+VLOOKUP($FA781,DIV,LOOKUPS!D$7,0)*$FH$6++VLOOKUP($FA781,SIZE,LOOKUPS!D$11,0)*$FI$6),"",VLOOKUP($FA781,MOM,LOOKUPS!D$12,0)*$FB$6+VLOOKUP($FA781,STREV,LOOKUPS!D$10,0)*$FC$6+VLOOKUP($FA781,LTREV,LOOKUPS!D$9,0)*$FD$6+VLOOKUP($FA781,CFP,LOOKUPS!D$6,0)*$FE$6+VLOOKUP($FA781,EP,LOOKUPS!D$8,0)*$FF$6+VLOOKUP($FA781,BM,LOOKUPS!D$5,0)*$FG$6+VLOOKUP($FA781,DIV,LOOKUPS!D$7,0)*$FH$6++VLOOKUP($FA781,SIZE,LOOKUPS!D$11,0)*$FI$6)</f>
        <v>2.8249000000000004</v>
      </c>
      <c r="FD781" s="1">
        <f>IF(ISERROR(VLOOKUP($FA781,MOM,LOOKUPS!E$12,0)*$FB$6+VLOOKUP($FA781,STREV,LOOKUPS!E$10,0)*$FC$6+VLOOKUP($FA781,LTREV,LOOKUPS!E$9,0)*$FD$6+VLOOKUP($FA781,CFP,LOOKUPS!E$6,0)*$FE$6+VLOOKUP($FA781,EP,LOOKUPS!E$8,0)*$FF$6+VLOOKUP($FA781,BM,LOOKUPS!E$5,0)*$FG$6+VLOOKUP($FA781,DIV,LOOKUPS!E$7,0)*$FH$6++VLOOKUP($FA781,SIZE,LOOKUPS!E$11,0)*$FI$6),"",VLOOKUP($FA781,MOM,LOOKUPS!E$12,0)*$FB$6+VLOOKUP($FA781,STREV,LOOKUPS!E$10,0)*$FC$6+VLOOKUP($FA781,LTREV,LOOKUPS!E$9,0)*$FD$6+VLOOKUP($FA781,CFP,LOOKUPS!E$6,0)*$FE$6+VLOOKUP($FA781,EP,LOOKUPS!E$8,0)*$FF$6+VLOOKUP($FA781,BM,LOOKUPS!E$5,0)*$FG$6+VLOOKUP($FA781,DIV,LOOKUPS!E$7,0)*$FH$6++VLOOKUP($FA781,SIZE,LOOKUPS!E$11,0)*$FI$6)</f>
        <v>2.4336000000000002</v>
      </c>
      <c r="FE781" s="1">
        <f>IF(ISERROR(VLOOKUP($FA781,MOM,LOOKUPS!F$12,0)*$FB$6+VLOOKUP($FA781,STREV,LOOKUPS!F$10,0)*$FC$6+VLOOKUP($FA781,LTREV,LOOKUPS!F$9,0)*$FD$6+VLOOKUP($FA781,CFP,LOOKUPS!F$6,0)*$FE$6+VLOOKUP($FA781,EP,LOOKUPS!F$8,0)*$FF$6+VLOOKUP($FA781,BM,LOOKUPS!F$5,0)*$FG$6+VLOOKUP($FA781,DIV,LOOKUPS!F$7,0)*$FH$6++VLOOKUP($FA781,SIZE,LOOKUPS!F$11,0)*$FI$6),"",VLOOKUP($FA781,MOM,LOOKUPS!F$12,0)*$FB$6+VLOOKUP($FA781,STREV,LOOKUPS!F$10,0)*$FC$6+VLOOKUP($FA781,LTREV,LOOKUPS!F$9,0)*$FD$6+VLOOKUP($FA781,CFP,LOOKUPS!F$6,0)*$FE$6+VLOOKUP($FA781,EP,LOOKUPS!F$8,0)*$FF$6+VLOOKUP($FA781,BM,LOOKUPS!F$5,0)*$FG$6+VLOOKUP($FA781,DIV,LOOKUPS!F$7,0)*$FH$6++VLOOKUP($FA781,SIZE,LOOKUPS!F$11,0)*$FI$6)</f>
        <v>2.7972999999999999</v>
      </c>
      <c r="FF781" s="1">
        <f>IF(ISERROR(VLOOKUP($FA781,MOM,LOOKUPS!G$12,0)*$FB$6+VLOOKUP($FA781,STREV,LOOKUPS!G$10,0)*$FC$6+VLOOKUP($FA781,LTREV,LOOKUPS!G$9,0)*$FD$6+VLOOKUP($FA781,CFP,LOOKUPS!G$6,0)*$FE$6+VLOOKUP($FA781,EP,LOOKUPS!G$8,0)*$FF$6+VLOOKUP($FA781,BM,LOOKUPS!G$5,0)*$FG$6+VLOOKUP($FA781,DIV,LOOKUPS!G$7,0)*$FH$6++VLOOKUP($FA781,SIZE,LOOKUPS!G$11,0)*$FI$6),"",VLOOKUP($FA781,MOM,LOOKUPS!G$12,0)*$FB$6+VLOOKUP($FA781,STREV,LOOKUPS!G$10,0)*$FC$6+VLOOKUP($FA781,LTREV,LOOKUPS!G$9,0)*$FD$6+VLOOKUP($FA781,CFP,LOOKUPS!G$6,0)*$FE$6+VLOOKUP($FA781,EP,LOOKUPS!G$8,0)*$FF$6+VLOOKUP($FA781,BM,LOOKUPS!G$5,0)*$FG$6+VLOOKUP($FA781,DIV,LOOKUPS!G$7,0)*$FH$6++VLOOKUP($FA781,SIZE,LOOKUPS!G$11,0)*$FI$6)</f>
        <v>3.7430000000000003</v>
      </c>
      <c r="FG781" s="1">
        <f>IF(ISERROR(VLOOKUP($FA781,MOM,LOOKUPS!H$12,0)*$FB$6+VLOOKUP($FA781,STREV,LOOKUPS!H$10,0)*$FC$6+VLOOKUP($FA781,LTREV,LOOKUPS!H$9,0)*$FD$6+VLOOKUP($FA781,CFP,LOOKUPS!H$6,0)*$FE$6+VLOOKUP($FA781,EP,LOOKUPS!H$8,0)*$FF$6+VLOOKUP($FA781,BM,LOOKUPS!H$5,0)*$FG$6+VLOOKUP($FA781,DIV,LOOKUPS!H$7,0)*$FH$6++VLOOKUP($FA781,SIZE,LOOKUPS!H$11,0)*$FI$6),"",VLOOKUP($FA781,MOM,LOOKUPS!H$12,0)*$FB$6+VLOOKUP($FA781,STREV,LOOKUPS!H$10,0)*$FC$6+VLOOKUP($FA781,LTREV,LOOKUPS!H$9,0)*$FD$6+VLOOKUP($FA781,CFP,LOOKUPS!H$6,0)*$FE$6+VLOOKUP($FA781,EP,LOOKUPS!H$8,0)*$FF$6+VLOOKUP($FA781,BM,LOOKUPS!H$5,0)*$FG$6+VLOOKUP($FA781,DIV,LOOKUPS!H$7,0)*$FH$6++VLOOKUP($FA781,SIZE,LOOKUPS!H$11,0)*$FI$6)</f>
        <v>2.8121999999999998</v>
      </c>
      <c r="FH781" s="1">
        <f>IF(ISERROR(VLOOKUP($FA781,MOM,LOOKUPS!I$12,0)*$FB$6+VLOOKUP($FA781,STREV,LOOKUPS!I$10,0)*$FC$6+VLOOKUP($FA781,LTREV,LOOKUPS!I$9,0)*$FD$6+VLOOKUP($FA781,CFP,LOOKUPS!I$6,0)*$FE$6+VLOOKUP($FA781,EP,LOOKUPS!I$8,0)*$FF$6+VLOOKUP($FA781,BM,LOOKUPS!I$5,0)*$FG$6+VLOOKUP($FA781,DIV,LOOKUPS!I$7,0)*$FH$6++VLOOKUP($FA781,SIZE,LOOKUPS!I$11,0)*$FI$6),"",VLOOKUP($FA781,MOM,LOOKUPS!I$12,0)*$FB$6+VLOOKUP($FA781,STREV,LOOKUPS!I$10,0)*$FC$6+VLOOKUP($FA781,LTREV,LOOKUPS!I$9,0)*$FD$6+VLOOKUP($FA781,CFP,LOOKUPS!I$6,0)*$FE$6+VLOOKUP($FA781,EP,LOOKUPS!I$8,0)*$FF$6+VLOOKUP($FA781,BM,LOOKUPS!I$5,0)*$FG$6+VLOOKUP($FA781,DIV,LOOKUPS!I$7,0)*$FH$6++VLOOKUP($FA781,SIZE,LOOKUPS!I$11,0)*$FI$6)</f>
        <v>3.5479999999999996</v>
      </c>
      <c r="FI781" s="1">
        <f>IF(ISERROR(VLOOKUP($FA781,MOM,LOOKUPS!J$12,0)*$FB$6+VLOOKUP($FA781,STREV,LOOKUPS!J$10,0)*$FC$6+VLOOKUP($FA781,LTREV,LOOKUPS!J$9,0)*$FD$6+VLOOKUP($FA781,CFP,LOOKUPS!J$6,0)*$FE$6+VLOOKUP($FA781,EP,LOOKUPS!J$8,0)*$FF$6+VLOOKUP($FA781,BM,LOOKUPS!J$5,0)*$FG$6+VLOOKUP($FA781,DIV,LOOKUPS!J$7,0)*$FH$6++VLOOKUP($FA781,SIZE,LOOKUPS!J$11,0)*$FI$6),"",VLOOKUP($FA781,MOM,LOOKUPS!J$12,0)*$FB$6+VLOOKUP($FA781,STREV,LOOKUPS!J$10,0)*$FC$6+VLOOKUP($FA781,LTREV,LOOKUPS!J$9,0)*$FD$6+VLOOKUP($FA781,CFP,LOOKUPS!J$6,0)*$FE$6+VLOOKUP($FA781,EP,LOOKUPS!J$8,0)*$FF$6+VLOOKUP($FA781,BM,LOOKUPS!J$5,0)*$FG$6+VLOOKUP($FA781,DIV,LOOKUPS!J$7,0)*$FH$6++VLOOKUP($FA781,SIZE,LOOKUPS!J$11,0)*$FI$6)</f>
        <v>1.7284000000000002</v>
      </c>
      <c r="FJ781" s="1">
        <f>IF(ISERROR(VLOOKUP($FA781,MOM,LOOKUPS!K$12,0)*$FB$6+VLOOKUP($FA781,STREV,LOOKUPS!K$10,0)*$FC$6+VLOOKUP($FA781,LTREV,LOOKUPS!K$9,0)*$FD$6+VLOOKUP($FA781,CFP,LOOKUPS!K$6,0)*$FE$6+VLOOKUP($FA781,EP,LOOKUPS!K$8,0)*$FF$6+VLOOKUP($FA781,BM,LOOKUPS!K$5,0)*$FG$6+VLOOKUP($FA781,DIV,LOOKUPS!K$7,0)*$FH$6++VLOOKUP($FA781,SIZE,LOOKUPS!K$11,0)*$FI$6),"",VLOOKUP($FA781,MOM,LOOKUPS!K$12,0)*$FB$6+VLOOKUP($FA781,STREV,LOOKUPS!K$10,0)*$FC$6+VLOOKUP($FA781,LTREV,LOOKUPS!K$9,0)*$FD$6+VLOOKUP($FA781,CFP,LOOKUPS!K$6,0)*$FE$6+VLOOKUP($FA781,EP,LOOKUPS!K$8,0)*$FF$6+VLOOKUP($FA781,BM,LOOKUPS!K$5,0)*$FG$6+VLOOKUP($FA781,DIV,LOOKUPS!K$7,0)*$FH$6++VLOOKUP($FA781,SIZE,LOOKUPS!K$11,0)*$FI$6)</f>
        <v>1.8429</v>
      </c>
      <c r="FK781" s="1">
        <f>IF(ISERROR(VLOOKUP($FA781,MOM,LOOKUPS!L$12,0)*$FB$6+VLOOKUP($FA781,STREV,LOOKUPS!L$10,0)*$FC$6+VLOOKUP($FA781,LTREV,LOOKUPS!L$9,0)*$FD$6+VLOOKUP($FA781,CFP,LOOKUPS!L$6,0)*$FE$6+VLOOKUP($FA781,EP,LOOKUPS!L$8,0)*$FF$6+VLOOKUP($FA781,BM,LOOKUPS!L$5,0)*$FG$6+VLOOKUP($FA781,DIV,LOOKUPS!L$7,0)*$FH$6++VLOOKUP($FA781,SIZE,LOOKUPS!L$11,0)*$FI$6),"",VLOOKUP($FA781,MOM,LOOKUPS!L$12,0)*$FB$6+VLOOKUP($FA781,STREV,LOOKUPS!L$10,0)*$FC$6+VLOOKUP($FA781,LTREV,LOOKUPS!L$9,0)*$FD$6+VLOOKUP($FA781,CFP,LOOKUPS!L$6,0)*$FE$6+VLOOKUP($FA781,EP,LOOKUPS!L$8,0)*$FF$6+VLOOKUP($FA781,BM,LOOKUPS!L$5,0)*$FG$6+VLOOKUP($FA781,DIV,LOOKUPS!L$7,0)*$FH$6++VLOOKUP($FA781,SIZE,LOOKUPS!L$11,0)*$FI$6)</f>
        <v>4.3276000000000003</v>
      </c>
    </row>
    <row r="782" spans="1:167" x14ac:dyDescent="0.3">
      <c r="A782" s="1">
        <v>199105</v>
      </c>
      <c r="B782" s="1">
        <v>0.13</v>
      </c>
      <c r="C782" s="1">
        <v>2.75</v>
      </c>
      <c r="D782" s="1">
        <v>4.22</v>
      </c>
      <c r="E782" s="1">
        <v>3.44</v>
      </c>
      <c r="F782" s="1">
        <v>3.45</v>
      </c>
      <c r="G782" s="1">
        <v>3.6</v>
      </c>
      <c r="H782" s="1">
        <v>2.4</v>
      </c>
      <c r="I782" s="1">
        <v>3.72</v>
      </c>
      <c r="J782" s="1">
        <v>3.76</v>
      </c>
      <c r="K782" s="1">
        <v>5.94</v>
      </c>
      <c r="M782" s="1">
        <v>199006</v>
      </c>
      <c r="N782" s="1">
        <v>0.96</v>
      </c>
      <c r="O782" s="1">
        <v>-0.24</v>
      </c>
      <c r="P782" s="1">
        <v>0.25</v>
      </c>
      <c r="Q782" s="1">
        <v>0.17</v>
      </c>
      <c r="R782" s="1">
        <v>0.15</v>
      </c>
      <c r="S782" s="1">
        <v>2.37</v>
      </c>
      <c r="T782" s="1">
        <v>1.08</v>
      </c>
      <c r="U782" s="1">
        <v>0.68</v>
      </c>
      <c r="V782" s="1">
        <v>0.69</v>
      </c>
      <c r="W782" s="1">
        <v>0.89</v>
      </c>
      <c r="Y782" s="1">
        <v>199505</v>
      </c>
      <c r="Z782" s="1">
        <v>2.98</v>
      </c>
      <c r="AA782" s="1">
        <v>2.41</v>
      </c>
      <c r="AB782" s="1">
        <v>1.49</v>
      </c>
      <c r="AC782" s="1">
        <v>2.4900000000000002</v>
      </c>
      <c r="AD782" s="1">
        <v>2.89</v>
      </c>
      <c r="AE782" s="1">
        <v>2.4</v>
      </c>
      <c r="AF782" s="1">
        <v>2.4900000000000002</v>
      </c>
      <c r="AG782" s="1">
        <v>1.95</v>
      </c>
      <c r="AH782" s="1">
        <v>2.52</v>
      </c>
      <c r="AI782" s="1">
        <v>2.64</v>
      </c>
      <c r="AK782">
        <v>201511</v>
      </c>
      <c r="AL782">
        <v>4.74</v>
      </c>
      <c r="AM782">
        <v>2.46</v>
      </c>
      <c r="AN782">
        <v>2.0299999999999998</v>
      </c>
      <c r="AO782">
        <v>0.06</v>
      </c>
      <c r="AP782">
        <v>2.38</v>
      </c>
      <c r="AQ782">
        <v>2.4300000000000002</v>
      </c>
      <c r="AR782">
        <v>2.2000000000000002</v>
      </c>
      <c r="AS782">
        <v>1.07</v>
      </c>
      <c r="AT782">
        <v>-0.23</v>
      </c>
      <c r="AU782">
        <v>3</v>
      </c>
      <c r="AV782">
        <v>1.62</v>
      </c>
      <c r="AW782">
        <v>2.67</v>
      </c>
      <c r="AX782">
        <v>2.2000000000000002</v>
      </c>
      <c r="AY782">
        <v>2.1800000000000002</v>
      </c>
      <c r="AZ782">
        <v>2.23</v>
      </c>
      <c r="BA782">
        <v>1.42</v>
      </c>
      <c r="BB782">
        <v>0.68</v>
      </c>
      <c r="BC782">
        <v>1.8</v>
      </c>
      <c r="BD782">
        <v>-1.9</v>
      </c>
      <c r="BF782" s="1">
        <v>201511</v>
      </c>
      <c r="BG782" s="1">
        <v>4.45</v>
      </c>
      <c r="BH782" s="1">
        <v>1.87</v>
      </c>
      <c r="BI782" s="1">
        <v>1.83</v>
      </c>
      <c r="BJ782" s="1">
        <v>1.21</v>
      </c>
      <c r="BK782" s="1">
        <v>1.83</v>
      </c>
      <c r="BL782" s="1">
        <v>1.56</v>
      </c>
      <c r="BM782" s="1">
        <v>2.1</v>
      </c>
      <c r="BN782" s="1">
        <v>2.25</v>
      </c>
      <c r="BO782" s="1">
        <v>0.63</v>
      </c>
      <c r="BP782" s="1">
        <v>2.4500000000000002</v>
      </c>
      <c r="BQ782" s="1">
        <v>1.25</v>
      </c>
      <c r="BR782" s="1">
        <v>1.95</v>
      </c>
      <c r="BS782" s="1">
        <v>1.1299999999999999</v>
      </c>
      <c r="BT782" s="1">
        <v>2.06</v>
      </c>
      <c r="BU782" s="1">
        <v>2.14</v>
      </c>
      <c r="BV782" s="1">
        <v>2.08</v>
      </c>
      <c r="BW782" s="1">
        <v>2.41</v>
      </c>
      <c r="BX782" s="1">
        <v>2.36</v>
      </c>
      <c r="BY782" s="1">
        <v>-1.05</v>
      </c>
      <c r="CA782" s="1">
        <v>199011</v>
      </c>
      <c r="CB782" s="1">
        <v>3.11</v>
      </c>
      <c r="CC782" s="1">
        <v>5.96</v>
      </c>
      <c r="CD782" s="1">
        <v>5.16</v>
      </c>
      <c r="CE782" s="1">
        <v>1.96</v>
      </c>
      <c r="CF782" s="1">
        <v>5.64</v>
      </c>
      <c r="CG782" s="1">
        <v>5.72</v>
      </c>
      <c r="CH782" s="1">
        <v>6.19</v>
      </c>
      <c r="CI782" s="1">
        <v>4.05</v>
      </c>
      <c r="CJ782" s="1">
        <v>1.32</v>
      </c>
      <c r="CK782" s="1">
        <v>4.72</v>
      </c>
      <c r="CL782" s="1">
        <v>7.47</v>
      </c>
      <c r="CM782" s="1">
        <v>7.01</v>
      </c>
      <c r="CN782" s="1">
        <v>4.49</v>
      </c>
      <c r="CO782" s="1">
        <v>5.97</v>
      </c>
      <c r="CP782" s="1">
        <v>6.43</v>
      </c>
      <c r="CQ782" s="1">
        <v>4</v>
      </c>
      <c r="CR782" s="1">
        <v>4.0999999999999996</v>
      </c>
      <c r="CS782" s="1">
        <v>3.33</v>
      </c>
      <c r="CT782" s="1">
        <v>0.18</v>
      </c>
      <c r="CV782" s="1">
        <v>199111</v>
      </c>
      <c r="CW782" s="1">
        <v>-2.0099999999999998</v>
      </c>
      <c r="CX782" s="1">
        <v>-2.81</v>
      </c>
      <c r="CY782" s="1">
        <v>-2.95</v>
      </c>
      <c r="CZ782" s="1">
        <v>-2.75</v>
      </c>
      <c r="DA782" s="1">
        <v>-2.94</v>
      </c>
      <c r="DB782" s="1">
        <v>-2.96</v>
      </c>
      <c r="DC782" s="1">
        <v>-3.19</v>
      </c>
      <c r="DD782" s="1">
        <v>-2.16</v>
      </c>
      <c r="DE782" s="1">
        <v>-3.11</v>
      </c>
      <c r="DF782" s="1">
        <v>-3.03</v>
      </c>
      <c r="DG782" s="1">
        <v>-2.84</v>
      </c>
      <c r="DH782" s="1">
        <v>-2.54</v>
      </c>
      <c r="DI782" s="1">
        <v>-3.34</v>
      </c>
      <c r="DJ782" s="1">
        <v>-3.16</v>
      </c>
      <c r="DK782" s="1">
        <v>-3.22</v>
      </c>
      <c r="DL782" s="1">
        <v>-2.0499999999999998</v>
      </c>
      <c r="DM782" s="1">
        <v>-2.2400000000000002</v>
      </c>
      <c r="DN782" s="1">
        <v>-1.81</v>
      </c>
      <c r="DO782" s="1">
        <v>-4.5199999999999996</v>
      </c>
      <c r="DQ782" s="1">
        <v>199011</v>
      </c>
      <c r="DR782" s="1">
        <v>-99.99</v>
      </c>
      <c r="DS782" s="1">
        <v>1.89</v>
      </c>
      <c r="DT782" s="1">
        <v>9.4600000000000009</v>
      </c>
      <c r="DU782" s="1">
        <v>9.8800000000000008</v>
      </c>
      <c r="DV782" s="1">
        <v>1.1299999999999999</v>
      </c>
      <c r="DW782" s="1">
        <v>8.17</v>
      </c>
      <c r="DX782" s="1">
        <v>10.32</v>
      </c>
      <c r="DY782" s="1">
        <v>9.9700000000000006</v>
      </c>
      <c r="DZ782" s="1">
        <v>9.25</v>
      </c>
      <c r="EA782" s="1">
        <v>0.48</v>
      </c>
      <c r="EB782" s="1">
        <v>4.21</v>
      </c>
      <c r="EC782" s="1">
        <v>7.83</v>
      </c>
      <c r="ED782" s="1">
        <v>8.61</v>
      </c>
      <c r="EE782" s="1">
        <v>10.72</v>
      </c>
      <c r="EF782" s="1">
        <v>9.83</v>
      </c>
      <c r="EG782" s="1">
        <v>9</v>
      </c>
      <c r="EH782" s="1">
        <v>10.97</v>
      </c>
      <c r="EI782" s="1">
        <v>11.55</v>
      </c>
      <c r="EJ782" s="1">
        <v>6.82</v>
      </c>
      <c r="EL782">
        <v>199011</v>
      </c>
      <c r="EM782">
        <v>6.35</v>
      </c>
      <c r="EN782">
        <v>0.36</v>
      </c>
      <c r="EO782">
        <v>-3.21</v>
      </c>
      <c r="EP782">
        <v>0.56999999999999995</v>
      </c>
      <c r="ER782" s="1">
        <v>199105</v>
      </c>
      <c r="ES782" s="1">
        <v>-0.09</v>
      </c>
      <c r="EU782" s="1">
        <v>199006</v>
      </c>
      <c r="EV782" s="1">
        <v>-0.19</v>
      </c>
      <c r="EX782" s="1">
        <v>199505</v>
      </c>
      <c r="EY782" s="1">
        <v>-1.1100000000000001</v>
      </c>
      <c r="FA782" s="1">
        <v>199105</v>
      </c>
      <c r="FB782" s="1">
        <f>IF(ISERROR(VLOOKUP($FA782,MOM,LOOKUPS!C$12,0)*$FB$6+VLOOKUP($FA782,STREV,LOOKUPS!C$10,0)*$FC$6+VLOOKUP($FA782,LTREV,LOOKUPS!C$9,0)*$FD$6+VLOOKUP($FA782,CFP,LOOKUPS!C$6,0)*$FE$6+VLOOKUP($FA782,EP,LOOKUPS!C$8,0)*$FF$6+VLOOKUP($FA782,BM,LOOKUPS!C$5,0)*$FG$6+VLOOKUP($FA782,DIV,LOOKUPS!C$7,0)*$FH$6++VLOOKUP($FA782,SIZE,LOOKUPS!C$11,0)*$FI$6),"",VLOOKUP($FA782,MOM,LOOKUPS!C$12,0)*$FB$6+VLOOKUP($FA782,STREV,LOOKUPS!C$10,0)*$FC$6+VLOOKUP($FA782,LTREV,LOOKUPS!C$9,0)*$FD$6+VLOOKUP($FA782,CFP,LOOKUPS!C$6,0)*$FE$6+VLOOKUP($FA782,EP,LOOKUPS!C$8,0)*$FF$6+VLOOKUP($FA782,BM,LOOKUPS!C$5,0)*$FG$6+VLOOKUP($FA782,DIV,LOOKUPS!C$7,0)*$FH$6++VLOOKUP($FA782,SIZE,LOOKUPS!C$11,0)*$FI$6)</f>
        <v>1.7048000000000001</v>
      </c>
      <c r="FC782" s="1">
        <f>IF(ISERROR(VLOOKUP($FA782,MOM,LOOKUPS!D$12,0)*$FB$6+VLOOKUP($FA782,STREV,LOOKUPS!D$10,0)*$FC$6+VLOOKUP($FA782,LTREV,LOOKUPS!D$9,0)*$FD$6+VLOOKUP($FA782,CFP,LOOKUPS!D$6,0)*$FE$6+VLOOKUP($FA782,EP,LOOKUPS!D$8,0)*$FF$6+VLOOKUP($FA782,BM,LOOKUPS!D$5,0)*$FG$6+VLOOKUP($FA782,DIV,LOOKUPS!D$7,0)*$FH$6++VLOOKUP($FA782,SIZE,LOOKUPS!D$11,0)*$FI$6),"",VLOOKUP($FA782,MOM,LOOKUPS!D$12,0)*$FB$6+VLOOKUP($FA782,STREV,LOOKUPS!D$10,0)*$FC$6+VLOOKUP($FA782,LTREV,LOOKUPS!D$9,0)*$FD$6+VLOOKUP($FA782,CFP,LOOKUPS!D$6,0)*$FE$6+VLOOKUP($FA782,EP,LOOKUPS!D$8,0)*$FF$6+VLOOKUP($FA782,BM,LOOKUPS!D$5,0)*$FG$6+VLOOKUP($FA782,DIV,LOOKUPS!D$7,0)*$FH$6++VLOOKUP($FA782,SIZE,LOOKUPS!D$11,0)*$FI$6)</f>
        <v>3.3375000000000004</v>
      </c>
      <c r="FD782" s="1">
        <f>IF(ISERROR(VLOOKUP($FA782,MOM,LOOKUPS!E$12,0)*$FB$6+VLOOKUP($FA782,STREV,LOOKUPS!E$10,0)*$FC$6+VLOOKUP($FA782,LTREV,LOOKUPS!E$9,0)*$FD$6+VLOOKUP($FA782,CFP,LOOKUPS!E$6,0)*$FE$6+VLOOKUP($FA782,EP,LOOKUPS!E$8,0)*$FF$6+VLOOKUP($FA782,BM,LOOKUPS!E$5,0)*$FG$6+VLOOKUP($FA782,DIV,LOOKUPS!E$7,0)*$FH$6++VLOOKUP($FA782,SIZE,LOOKUPS!E$11,0)*$FI$6),"",VLOOKUP($FA782,MOM,LOOKUPS!E$12,0)*$FB$6+VLOOKUP($FA782,STREV,LOOKUPS!E$10,0)*$FC$6+VLOOKUP($FA782,LTREV,LOOKUPS!E$9,0)*$FD$6+VLOOKUP($FA782,CFP,LOOKUPS!E$6,0)*$FE$6+VLOOKUP($FA782,EP,LOOKUPS!E$8,0)*$FF$6+VLOOKUP($FA782,BM,LOOKUPS!E$5,0)*$FG$6+VLOOKUP($FA782,DIV,LOOKUPS!E$7,0)*$FH$6++VLOOKUP($FA782,SIZE,LOOKUPS!E$11,0)*$FI$6)</f>
        <v>3.3938999999999999</v>
      </c>
      <c r="FE782" s="1">
        <f>IF(ISERROR(VLOOKUP($FA782,MOM,LOOKUPS!F$12,0)*$FB$6+VLOOKUP($FA782,STREV,LOOKUPS!F$10,0)*$FC$6+VLOOKUP($FA782,LTREV,LOOKUPS!F$9,0)*$FD$6+VLOOKUP($FA782,CFP,LOOKUPS!F$6,0)*$FE$6+VLOOKUP($FA782,EP,LOOKUPS!F$8,0)*$FF$6+VLOOKUP($FA782,BM,LOOKUPS!F$5,0)*$FG$6+VLOOKUP($FA782,DIV,LOOKUPS!F$7,0)*$FH$6++VLOOKUP($FA782,SIZE,LOOKUPS!F$11,0)*$FI$6),"",VLOOKUP($FA782,MOM,LOOKUPS!F$12,0)*$FB$6+VLOOKUP($FA782,STREV,LOOKUPS!F$10,0)*$FC$6+VLOOKUP($FA782,LTREV,LOOKUPS!F$9,0)*$FD$6+VLOOKUP($FA782,CFP,LOOKUPS!F$6,0)*$FE$6+VLOOKUP($FA782,EP,LOOKUPS!F$8,0)*$FF$6+VLOOKUP($FA782,BM,LOOKUPS!F$5,0)*$FG$6+VLOOKUP($FA782,DIV,LOOKUPS!F$7,0)*$FH$6++VLOOKUP($FA782,SIZE,LOOKUPS!F$11,0)*$FI$6)</f>
        <v>3.1331000000000007</v>
      </c>
      <c r="FF782" s="1">
        <f>IF(ISERROR(VLOOKUP($FA782,MOM,LOOKUPS!G$12,0)*$FB$6+VLOOKUP($FA782,STREV,LOOKUPS!G$10,0)*$FC$6+VLOOKUP($FA782,LTREV,LOOKUPS!G$9,0)*$FD$6+VLOOKUP($FA782,CFP,LOOKUPS!G$6,0)*$FE$6+VLOOKUP($FA782,EP,LOOKUPS!G$8,0)*$FF$6+VLOOKUP($FA782,BM,LOOKUPS!G$5,0)*$FG$6+VLOOKUP($FA782,DIV,LOOKUPS!G$7,0)*$FH$6++VLOOKUP($FA782,SIZE,LOOKUPS!G$11,0)*$FI$6),"",VLOOKUP($FA782,MOM,LOOKUPS!G$12,0)*$FB$6+VLOOKUP($FA782,STREV,LOOKUPS!G$10,0)*$FC$6+VLOOKUP($FA782,LTREV,LOOKUPS!G$9,0)*$FD$6+VLOOKUP($FA782,CFP,LOOKUPS!G$6,0)*$FE$6+VLOOKUP($FA782,EP,LOOKUPS!G$8,0)*$FF$6+VLOOKUP($FA782,BM,LOOKUPS!G$5,0)*$FG$6+VLOOKUP($FA782,DIV,LOOKUPS!G$7,0)*$FH$6++VLOOKUP($FA782,SIZE,LOOKUPS!G$11,0)*$FI$6)</f>
        <v>4.29</v>
      </c>
      <c r="FG782" s="1">
        <f>IF(ISERROR(VLOOKUP($FA782,MOM,LOOKUPS!H$12,0)*$FB$6+VLOOKUP($FA782,STREV,LOOKUPS!H$10,0)*$FC$6+VLOOKUP($FA782,LTREV,LOOKUPS!H$9,0)*$FD$6+VLOOKUP($FA782,CFP,LOOKUPS!H$6,0)*$FE$6+VLOOKUP($FA782,EP,LOOKUPS!H$8,0)*$FF$6+VLOOKUP($FA782,BM,LOOKUPS!H$5,0)*$FG$6+VLOOKUP($FA782,DIV,LOOKUPS!H$7,0)*$FH$6++VLOOKUP($FA782,SIZE,LOOKUPS!H$11,0)*$FI$6),"",VLOOKUP($FA782,MOM,LOOKUPS!H$12,0)*$FB$6+VLOOKUP($FA782,STREV,LOOKUPS!H$10,0)*$FC$6+VLOOKUP($FA782,LTREV,LOOKUPS!H$9,0)*$FD$6+VLOOKUP($FA782,CFP,LOOKUPS!H$6,0)*$FE$6+VLOOKUP($FA782,EP,LOOKUPS!H$8,0)*$FF$6+VLOOKUP($FA782,BM,LOOKUPS!H$5,0)*$FG$6+VLOOKUP($FA782,DIV,LOOKUPS!H$7,0)*$FH$6++VLOOKUP($FA782,SIZE,LOOKUPS!H$11,0)*$FI$6)</f>
        <v>3.5678000000000001</v>
      </c>
      <c r="FH782" s="1">
        <f>IF(ISERROR(VLOOKUP($FA782,MOM,LOOKUPS!I$12,0)*$FB$6+VLOOKUP($FA782,STREV,LOOKUPS!I$10,0)*$FC$6+VLOOKUP($FA782,LTREV,LOOKUPS!I$9,0)*$FD$6+VLOOKUP($FA782,CFP,LOOKUPS!I$6,0)*$FE$6+VLOOKUP($FA782,EP,LOOKUPS!I$8,0)*$FF$6+VLOOKUP($FA782,BM,LOOKUPS!I$5,0)*$FG$6+VLOOKUP($FA782,DIV,LOOKUPS!I$7,0)*$FH$6++VLOOKUP($FA782,SIZE,LOOKUPS!I$11,0)*$FI$6),"",VLOOKUP($FA782,MOM,LOOKUPS!I$12,0)*$FB$6+VLOOKUP($FA782,STREV,LOOKUPS!I$10,0)*$FC$6+VLOOKUP($FA782,LTREV,LOOKUPS!I$9,0)*$FD$6+VLOOKUP($FA782,CFP,LOOKUPS!I$6,0)*$FE$6+VLOOKUP($FA782,EP,LOOKUPS!I$8,0)*$FF$6+VLOOKUP($FA782,BM,LOOKUPS!I$5,0)*$FG$6+VLOOKUP($FA782,DIV,LOOKUPS!I$7,0)*$FH$6++VLOOKUP($FA782,SIZE,LOOKUPS!I$11,0)*$FI$6)</f>
        <v>3.0274999999999999</v>
      </c>
      <c r="FI782" s="1">
        <f>IF(ISERROR(VLOOKUP($FA782,MOM,LOOKUPS!J$12,0)*$FB$6+VLOOKUP($FA782,STREV,LOOKUPS!J$10,0)*$FC$6+VLOOKUP($FA782,LTREV,LOOKUPS!J$9,0)*$FD$6+VLOOKUP($FA782,CFP,LOOKUPS!J$6,0)*$FE$6+VLOOKUP($FA782,EP,LOOKUPS!J$8,0)*$FF$6+VLOOKUP($FA782,BM,LOOKUPS!J$5,0)*$FG$6+VLOOKUP($FA782,DIV,LOOKUPS!J$7,0)*$FH$6++VLOOKUP($FA782,SIZE,LOOKUPS!J$11,0)*$FI$6),"",VLOOKUP($FA782,MOM,LOOKUPS!J$12,0)*$FB$6+VLOOKUP($FA782,STREV,LOOKUPS!J$10,0)*$FC$6+VLOOKUP($FA782,LTREV,LOOKUPS!J$9,0)*$FD$6+VLOOKUP($FA782,CFP,LOOKUPS!J$6,0)*$FE$6+VLOOKUP($FA782,EP,LOOKUPS!J$8,0)*$FF$6+VLOOKUP($FA782,BM,LOOKUPS!J$5,0)*$FG$6+VLOOKUP($FA782,DIV,LOOKUPS!J$7,0)*$FH$6++VLOOKUP($FA782,SIZE,LOOKUPS!J$11,0)*$FI$6)</f>
        <v>2.8218000000000001</v>
      </c>
      <c r="FJ782" s="1">
        <f>IF(ISERROR(VLOOKUP($FA782,MOM,LOOKUPS!K$12,0)*$FB$6+VLOOKUP($FA782,STREV,LOOKUPS!K$10,0)*$FC$6+VLOOKUP($FA782,LTREV,LOOKUPS!K$9,0)*$FD$6+VLOOKUP($FA782,CFP,LOOKUPS!K$6,0)*$FE$6+VLOOKUP($FA782,EP,LOOKUPS!K$8,0)*$FF$6+VLOOKUP($FA782,BM,LOOKUPS!K$5,0)*$FG$6+VLOOKUP($FA782,DIV,LOOKUPS!K$7,0)*$FH$6++VLOOKUP($FA782,SIZE,LOOKUPS!K$11,0)*$FI$6),"",VLOOKUP($FA782,MOM,LOOKUPS!K$12,0)*$FB$6+VLOOKUP($FA782,STREV,LOOKUPS!K$10,0)*$FC$6+VLOOKUP($FA782,LTREV,LOOKUPS!K$9,0)*$FD$6+VLOOKUP($FA782,CFP,LOOKUPS!K$6,0)*$FE$6+VLOOKUP($FA782,EP,LOOKUPS!K$8,0)*$FF$6+VLOOKUP($FA782,BM,LOOKUPS!K$5,0)*$FG$6+VLOOKUP($FA782,DIV,LOOKUPS!K$7,0)*$FH$6++VLOOKUP($FA782,SIZE,LOOKUPS!K$11,0)*$FI$6)</f>
        <v>3.5030999999999999</v>
      </c>
      <c r="FK782" s="1">
        <f>IF(ISERROR(VLOOKUP($FA782,MOM,LOOKUPS!L$12,0)*$FB$6+VLOOKUP($FA782,STREV,LOOKUPS!L$10,0)*$FC$6+VLOOKUP($FA782,LTREV,LOOKUPS!L$9,0)*$FD$6+VLOOKUP($FA782,CFP,LOOKUPS!L$6,0)*$FE$6+VLOOKUP($FA782,EP,LOOKUPS!L$8,0)*$FF$6+VLOOKUP($FA782,BM,LOOKUPS!L$5,0)*$FG$6+VLOOKUP($FA782,DIV,LOOKUPS!L$7,0)*$FH$6++VLOOKUP($FA782,SIZE,LOOKUPS!L$11,0)*$FI$6),"",VLOOKUP($FA782,MOM,LOOKUPS!L$12,0)*$FB$6+VLOOKUP($FA782,STREV,LOOKUPS!L$10,0)*$FC$6+VLOOKUP($FA782,LTREV,LOOKUPS!L$9,0)*$FD$6+VLOOKUP($FA782,CFP,LOOKUPS!L$6,0)*$FE$6+VLOOKUP($FA782,EP,LOOKUPS!L$8,0)*$FF$6+VLOOKUP($FA782,BM,LOOKUPS!L$5,0)*$FG$6+VLOOKUP($FA782,DIV,LOOKUPS!L$7,0)*$FH$6++VLOOKUP($FA782,SIZE,LOOKUPS!L$11,0)*$FI$6)</f>
        <v>4.0116000000000005</v>
      </c>
    </row>
    <row r="783" spans="1:167" x14ac:dyDescent="0.3">
      <c r="A783" s="1">
        <v>199106</v>
      </c>
      <c r="B783" s="1">
        <v>-4.66</v>
      </c>
      <c r="C783" s="1">
        <v>-2.35</v>
      </c>
      <c r="D783" s="1">
        <v>-2.94</v>
      </c>
      <c r="E783" s="1">
        <v>-3.53</v>
      </c>
      <c r="F783" s="1">
        <v>-2.73</v>
      </c>
      <c r="G783" s="1">
        <v>-2.91</v>
      </c>
      <c r="H783" s="1">
        <v>-3.03</v>
      </c>
      <c r="I783" s="1">
        <v>-3</v>
      </c>
      <c r="J783" s="1">
        <v>-3.61</v>
      </c>
      <c r="K783" s="1">
        <v>-4.87</v>
      </c>
      <c r="M783" s="1">
        <v>199007</v>
      </c>
      <c r="N783" s="1">
        <v>-3.5</v>
      </c>
      <c r="O783" s="1">
        <v>-3.08</v>
      </c>
      <c r="P783" s="1">
        <v>-3.66</v>
      </c>
      <c r="Q783" s="1">
        <v>-2.8</v>
      </c>
      <c r="R783" s="1">
        <v>-2.23</v>
      </c>
      <c r="S783" s="1">
        <v>-1.64</v>
      </c>
      <c r="T783" s="1">
        <v>-2.78</v>
      </c>
      <c r="U783" s="1">
        <v>-3.74</v>
      </c>
      <c r="V783" s="1">
        <v>-2.56</v>
      </c>
      <c r="W783" s="1">
        <v>-4.49</v>
      </c>
      <c r="Y783" s="1">
        <v>199506</v>
      </c>
      <c r="Z783" s="1">
        <v>6.4</v>
      </c>
      <c r="AA783" s="1">
        <v>5.72</v>
      </c>
      <c r="AB783" s="1">
        <v>3.62</v>
      </c>
      <c r="AC783" s="1">
        <v>4.0599999999999996</v>
      </c>
      <c r="AD783" s="1">
        <v>3.75</v>
      </c>
      <c r="AE783" s="1">
        <v>4.3099999999999996</v>
      </c>
      <c r="AF783" s="1">
        <v>3.9</v>
      </c>
      <c r="AG783" s="1">
        <v>4.33</v>
      </c>
      <c r="AH783" s="1">
        <v>5.36</v>
      </c>
      <c r="AI783" s="1">
        <v>5.43</v>
      </c>
      <c r="AK783">
        <v>201512</v>
      </c>
      <c r="AL783">
        <v>-7.19</v>
      </c>
      <c r="AM783">
        <v>-3.12</v>
      </c>
      <c r="AN783">
        <v>-3.34</v>
      </c>
      <c r="AO783">
        <v>-6.01</v>
      </c>
      <c r="AP783">
        <v>-2.83</v>
      </c>
      <c r="AQ783">
        <v>-3.32</v>
      </c>
      <c r="AR783">
        <v>-3.86</v>
      </c>
      <c r="AS783">
        <v>-3.32</v>
      </c>
      <c r="AT783">
        <v>-7.06</v>
      </c>
      <c r="AU783">
        <v>-2.83</v>
      </c>
      <c r="AV783">
        <v>-2.83</v>
      </c>
      <c r="AW783">
        <v>-3.91</v>
      </c>
      <c r="AX783">
        <v>-2.71</v>
      </c>
      <c r="AY783">
        <v>-3.78</v>
      </c>
      <c r="AZ783">
        <v>-3.94</v>
      </c>
      <c r="BA783">
        <v>-2.9</v>
      </c>
      <c r="BB783">
        <v>-3.79</v>
      </c>
      <c r="BC783">
        <v>-4.9400000000000004</v>
      </c>
      <c r="BD783">
        <v>-8.8000000000000007</v>
      </c>
      <c r="BF783" s="1">
        <v>201512</v>
      </c>
      <c r="BG783" s="1">
        <v>-7.02</v>
      </c>
      <c r="BH783" s="1">
        <v>-3.46</v>
      </c>
      <c r="BI783" s="1">
        <v>-3.06</v>
      </c>
      <c r="BJ783" s="1">
        <v>-4.99</v>
      </c>
      <c r="BK783" s="1">
        <v>-3.6</v>
      </c>
      <c r="BL783" s="1">
        <v>-2.87</v>
      </c>
      <c r="BM783" s="1">
        <v>-2.82</v>
      </c>
      <c r="BN783" s="1">
        <v>-4.1399999999999997</v>
      </c>
      <c r="BO783" s="1">
        <v>-5.34</v>
      </c>
      <c r="BP783" s="1">
        <v>-3.84</v>
      </c>
      <c r="BQ783" s="1">
        <v>-3.38</v>
      </c>
      <c r="BR783" s="1">
        <v>-3.15</v>
      </c>
      <c r="BS783" s="1">
        <v>-2.5499999999999998</v>
      </c>
      <c r="BT783" s="1">
        <v>-2.44</v>
      </c>
      <c r="BU783" s="1">
        <v>-3.2</v>
      </c>
      <c r="BV783" s="1">
        <v>-4.01</v>
      </c>
      <c r="BW783" s="1">
        <v>-4.2699999999999996</v>
      </c>
      <c r="BX783" s="1">
        <v>-4.87</v>
      </c>
      <c r="BY783" s="1">
        <v>-5.81</v>
      </c>
      <c r="CA783" s="1">
        <v>199012</v>
      </c>
      <c r="CB783" s="1">
        <v>-6.53</v>
      </c>
      <c r="CC783" s="1">
        <v>0.82</v>
      </c>
      <c r="CD783" s="1">
        <v>1.49</v>
      </c>
      <c r="CE783" s="1">
        <v>-1.21</v>
      </c>
      <c r="CF783" s="1">
        <v>0.44</v>
      </c>
      <c r="CG783" s="1">
        <v>1.72</v>
      </c>
      <c r="CH783" s="1">
        <v>1.1200000000000001</v>
      </c>
      <c r="CI783" s="1">
        <v>1.46</v>
      </c>
      <c r="CJ783" s="1">
        <v>-1.72</v>
      </c>
      <c r="CK783" s="1">
        <v>0.28000000000000003</v>
      </c>
      <c r="CL783" s="1">
        <v>0.74</v>
      </c>
      <c r="CM783" s="1">
        <v>2.1</v>
      </c>
      <c r="CN783" s="1">
        <v>1.36</v>
      </c>
      <c r="CO783" s="1">
        <v>0.68</v>
      </c>
      <c r="CP783" s="1">
        <v>1.6</v>
      </c>
      <c r="CQ783" s="1">
        <v>2.2400000000000002</v>
      </c>
      <c r="CR783" s="1">
        <v>0.47</v>
      </c>
      <c r="CS783" s="1">
        <v>0.79</v>
      </c>
      <c r="CT783" s="1">
        <v>-3.13</v>
      </c>
      <c r="CV783" s="1">
        <v>199112</v>
      </c>
      <c r="CW783" s="1">
        <v>1.64</v>
      </c>
      <c r="CX783" s="1">
        <v>8.73</v>
      </c>
      <c r="CY783" s="1">
        <v>7.12</v>
      </c>
      <c r="CZ783" s="1">
        <v>4.76</v>
      </c>
      <c r="DA783" s="1">
        <v>8.83</v>
      </c>
      <c r="DB783" s="1">
        <v>8.5500000000000007</v>
      </c>
      <c r="DC783" s="1">
        <v>6.89</v>
      </c>
      <c r="DD783" s="1">
        <v>5.65</v>
      </c>
      <c r="DE783" s="1">
        <v>4.3600000000000003</v>
      </c>
      <c r="DF783" s="1">
        <v>9.2100000000000009</v>
      </c>
      <c r="DG783" s="1">
        <v>8.39</v>
      </c>
      <c r="DH783" s="1">
        <v>8.51</v>
      </c>
      <c r="DI783" s="1">
        <v>8.59</v>
      </c>
      <c r="DJ783" s="1">
        <v>7.66</v>
      </c>
      <c r="DK783" s="1">
        <v>6.28</v>
      </c>
      <c r="DL783" s="1">
        <v>6.07</v>
      </c>
      <c r="DM783" s="1">
        <v>5.33</v>
      </c>
      <c r="DN783" s="1">
        <v>4.67</v>
      </c>
      <c r="DO783" s="1">
        <v>4.0199999999999996</v>
      </c>
      <c r="DQ783" s="1">
        <v>199012</v>
      </c>
      <c r="DR783" s="1">
        <v>-99.99</v>
      </c>
      <c r="DS783" s="1">
        <v>-1.93</v>
      </c>
      <c r="DT783" s="1">
        <v>4.8899999999999997</v>
      </c>
      <c r="DU783" s="1">
        <v>3.93</v>
      </c>
      <c r="DV783" s="1">
        <v>-2.5299999999999998</v>
      </c>
      <c r="DW783" s="1">
        <v>3.68</v>
      </c>
      <c r="DX783" s="1">
        <v>4.95</v>
      </c>
      <c r="DY783" s="1">
        <v>4.3899999999999997</v>
      </c>
      <c r="DZ783" s="1">
        <v>3.86</v>
      </c>
      <c r="EA783" s="1">
        <v>-3.11</v>
      </c>
      <c r="EB783" s="1">
        <v>0.19</v>
      </c>
      <c r="EC783" s="1">
        <v>2.74</v>
      </c>
      <c r="ED783" s="1">
        <v>4.8899999999999997</v>
      </c>
      <c r="EE783" s="1">
        <v>4.67</v>
      </c>
      <c r="EF783" s="1">
        <v>5.29</v>
      </c>
      <c r="EG783" s="1">
        <v>4.7300000000000004</v>
      </c>
      <c r="EH783" s="1">
        <v>4.04</v>
      </c>
      <c r="EI783" s="1">
        <v>4.34</v>
      </c>
      <c r="EJ783" s="1">
        <v>3.35</v>
      </c>
      <c r="EL783">
        <v>199012</v>
      </c>
      <c r="EM783">
        <v>2.46</v>
      </c>
      <c r="EN783">
        <v>0.75</v>
      </c>
      <c r="EO783">
        <v>-1.72</v>
      </c>
      <c r="EP783">
        <v>0.6</v>
      </c>
      <c r="ER783" s="1">
        <v>199106</v>
      </c>
      <c r="ES783" s="1">
        <v>0.46</v>
      </c>
      <c r="EU783" s="1">
        <v>199007</v>
      </c>
      <c r="EV783" s="1">
        <v>-0.56999999999999995</v>
      </c>
      <c r="EX783" s="1">
        <v>199506</v>
      </c>
      <c r="EY783" s="1">
        <v>-1.82</v>
      </c>
      <c r="FA783" s="1">
        <v>199106</v>
      </c>
      <c r="FB783" s="1">
        <f>IF(ISERROR(VLOOKUP($FA783,MOM,LOOKUPS!C$12,0)*$FB$6+VLOOKUP($FA783,STREV,LOOKUPS!C$10,0)*$FC$6+VLOOKUP($FA783,LTREV,LOOKUPS!C$9,0)*$FD$6+VLOOKUP($FA783,CFP,LOOKUPS!C$6,0)*$FE$6+VLOOKUP($FA783,EP,LOOKUPS!C$8,0)*$FF$6+VLOOKUP($FA783,BM,LOOKUPS!C$5,0)*$FG$6+VLOOKUP($FA783,DIV,LOOKUPS!C$7,0)*$FH$6++VLOOKUP($FA783,SIZE,LOOKUPS!C$11,0)*$FI$6),"",VLOOKUP($FA783,MOM,LOOKUPS!C$12,0)*$FB$6+VLOOKUP($FA783,STREV,LOOKUPS!C$10,0)*$FC$6+VLOOKUP($FA783,LTREV,LOOKUPS!C$9,0)*$FD$6+VLOOKUP($FA783,CFP,LOOKUPS!C$6,0)*$FE$6+VLOOKUP($FA783,EP,LOOKUPS!C$8,0)*$FF$6+VLOOKUP($FA783,BM,LOOKUPS!C$5,0)*$FG$6+VLOOKUP($FA783,DIV,LOOKUPS!C$7,0)*$FH$6++VLOOKUP($FA783,SIZE,LOOKUPS!C$11,0)*$FI$6)</f>
        <v>-4.6547000000000001</v>
      </c>
      <c r="FC783" s="1">
        <f>IF(ISERROR(VLOOKUP($FA783,MOM,LOOKUPS!D$12,0)*$FB$6+VLOOKUP($FA783,STREV,LOOKUPS!D$10,0)*$FC$6+VLOOKUP($FA783,LTREV,LOOKUPS!D$9,0)*$FD$6+VLOOKUP($FA783,CFP,LOOKUPS!D$6,0)*$FE$6+VLOOKUP($FA783,EP,LOOKUPS!D$8,0)*$FF$6+VLOOKUP($FA783,BM,LOOKUPS!D$5,0)*$FG$6+VLOOKUP($FA783,DIV,LOOKUPS!D$7,0)*$FH$6++VLOOKUP($FA783,SIZE,LOOKUPS!D$11,0)*$FI$6),"",VLOOKUP($FA783,MOM,LOOKUPS!D$12,0)*$FB$6+VLOOKUP($FA783,STREV,LOOKUPS!D$10,0)*$FC$6+VLOOKUP($FA783,LTREV,LOOKUPS!D$9,0)*$FD$6+VLOOKUP($FA783,CFP,LOOKUPS!D$6,0)*$FE$6+VLOOKUP($FA783,EP,LOOKUPS!D$8,0)*$FF$6+VLOOKUP($FA783,BM,LOOKUPS!D$5,0)*$FG$6+VLOOKUP($FA783,DIV,LOOKUPS!D$7,0)*$FH$6++VLOOKUP($FA783,SIZE,LOOKUPS!D$11,0)*$FI$6)</f>
        <v>-3.7769000000000004</v>
      </c>
      <c r="FD783" s="1">
        <f>IF(ISERROR(VLOOKUP($FA783,MOM,LOOKUPS!E$12,0)*$FB$6+VLOOKUP($FA783,STREV,LOOKUPS!E$10,0)*$FC$6+VLOOKUP($FA783,LTREV,LOOKUPS!E$9,0)*$FD$6+VLOOKUP($FA783,CFP,LOOKUPS!E$6,0)*$FE$6+VLOOKUP($FA783,EP,LOOKUPS!E$8,0)*$FF$6+VLOOKUP($FA783,BM,LOOKUPS!E$5,0)*$FG$6+VLOOKUP($FA783,DIV,LOOKUPS!E$7,0)*$FH$6++VLOOKUP($FA783,SIZE,LOOKUPS!E$11,0)*$FI$6),"",VLOOKUP($FA783,MOM,LOOKUPS!E$12,0)*$FB$6+VLOOKUP($FA783,STREV,LOOKUPS!E$10,0)*$FC$6+VLOOKUP($FA783,LTREV,LOOKUPS!E$9,0)*$FD$6+VLOOKUP($FA783,CFP,LOOKUPS!E$6,0)*$FE$6+VLOOKUP($FA783,EP,LOOKUPS!E$8,0)*$FF$6+VLOOKUP($FA783,BM,LOOKUPS!E$5,0)*$FG$6+VLOOKUP($FA783,DIV,LOOKUPS!E$7,0)*$FH$6++VLOOKUP($FA783,SIZE,LOOKUPS!E$11,0)*$FI$6)</f>
        <v>-3.8324000000000003</v>
      </c>
      <c r="FE783" s="1">
        <f>IF(ISERROR(VLOOKUP($FA783,MOM,LOOKUPS!F$12,0)*$FB$6+VLOOKUP($FA783,STREV,LOOKUPS!F$10,0)*$FC$6+VLOOKUP($FA783,LTREV,LOOKUPS!F$9,0)*$FD$6+VLOOKUP($FA783,CFP,LOOKUPS!F$6,0)*$FE$6+VLOOKUP($FA783,EP,LOOKUPS!F$8,0)*$FF$6+VLOOKUP($FA783,BM,LOOKUPS!F$5,0)*$FG$6+VLOOKUP($FA783,DIV,LOOKUPS!F$7,0)*$FH$6++VLOOKUP($FA783,SIZE,LOOKUPS!F$11,0)*$FI$6),"",VLOOKUP($FA783,MOM,LOOKUPS!F$12,0)*$FB$6+VLOOKUP($FA783,STREV,LOOKUPS!F$10,0)*$FC$6+VLOOKUP($FA783,LTREV,LOOKUPS!F$9,0)*$FD$6+VLOOKUP($FA783,CFP,LOOKUPS!F$6,0)*$FE$6+VLOOKUP($FA783,EP,LOOKUPS!F$8,0)*$FF$6+VLOOKUP($FA783,BM,LOOKUPS!F$5,0)*$FG$6+VLOOKUP($FA783,DIV,LOOKUPS!F$7,0)*$FH$6++VLOOKUP($FA783,SIZE,LOOKUPS!F$11,0)*$FI$6)</f>
        <v>-4.0993000000000004</v>
      </c>
      <c r="FF783" s="1">
        <f>IF(ISERROR(VLOOKUP($FA783,MOM,LOOKUPS!G$12,0)*$FB$6+VLOOKUP($FA783,STREV,LOOKUPS!G$10,0)*$FC$6+VLOOKUP($FA783,LTREV,LOOKUPS!G$9,0)*$FD$6+VLOOKUP($FA783,CFP,LOOKUPS!G$6,0)*$FE$6+VLOOKUP($FA783,EP,LOOKUPS!G$8,0)*$FF$6+VLOOKUP($FA783,BM,LOOKUPS!G$5,0)*$FG$6+VLOOKUP($FA783,DIV,LOOKUPS!G$7,0)*$FH$6++VLOOKUP($FA783,SIZE,LOOKUPS!G$11,0)*$FI$6),"",VLOOKUP($FA783,MOM,LOOKUPS!G$12,0)*$FB$6+VLOOKUP($FA783,STREV,LOOKUPS!G$10,0)*$FC$6+VLOOKUP($FA783,LTREV,LOOKUPS!G$9,0)*$FD$6+VLOOKUP($FA783,CFP,LOOKUPS!G$6,0)*$FE$6+VLOOKUP($FA783,EP,LOOKUPS!G$8,0)*$FF$6+VLOOKUP($FA783,BM,LOOKUPS!G$5,0)*$FG$6+VLOOKUP($FA783,DIV,LOOKUPS!G$7,0)*$FH$6++VLOOKUP($FA783,SIZE,LOOKUPS!G$11,0)*$FI$6)</f>
        <v>-3.0681000000000003</v>
      </c>
      <c r="FG783" s="1">
        <f>IF(ISERROR(VLOOKUP($FA783,MOM,LOOKUPS!H$12,0)*$FB$6+VLOOKUP($FA783,STREV,LOOKUPS!H$10,0)*$FC$6+VLOOKUP($FA783,LTREV,LOOKUPS!H$9,0)*$FD$6+VLOOKUP($FA783,CFP,LOOKUPS!H$6,0)*$FE$6+VLOOKUP($FA783,EP,LOOKUPS!H$8,0)*$FF$6+VLOOKUP($FA783,BM,LOOKUPS!H$5,0)*$FG$6+VLOOKUP($FA783,DIV,LOOKUPS!H$7,0)*$FH$6++VLOOKUP($FA783,SIZE,LOOKUPS!H$11,0)*$FI$6),"",VLOOKUP($FA783,MOM,LOOKUPS!H$12,0)*$FB$6+VLOOKUP($FA783,STREV,LOOKUPS!H$10,0)*$FC$6+VLOOKUP($FA783,LTREV,LOOKUPS!H$9,0)*$FD$6+VLOOKUP($FA783,CFP,LOOKUPS!H$6,0)*$FE$6+VLOOKUP($FA783,EP,LOOKUPS!H$8,0)*$FF$6+VLOOKUP($FA783,BM,LOOKUPS!H$5,0)*$FG$6+VLOOKUP($FA783,DIV,LOOKUPS!H$7,0)*$FH$6++VLOOKUP($FA783,SIZE,LOOKUPS!H$11,0)*$FI$6)</f>
        <v>-3.0505000000000004</v>
      </c>
      <c r="FH783" s="1">
        <f>IF(ISERROR(VLOOKUP($FA783,MOM,LOOKUPS!I$12,0)*$FB$6+VLOOKUP($FA783,STREV,LOOKUPS!I$10,0)*$FC$6+VLOOKUP($FA783,LTREV,LOOKUPS!I$9,0)*$FD$6+VLOOKUP($FA783,CFP,LOOKUPS!I$6,0)*$FE$6+VLOOKUP($FA783,EP,LOOKUPS!I$8,0)*$FF$6+VLOOKUP($FA783,BM,LOOKUPS!I$5,0)*$FG$6+VLOOKUP($FA783,DIV,LOOKUPS!I$7,0)*$FH$6++VLOOKUP($FA783,SIZE,LOOKUPS!I$11,0)*$FI$6),"",VLOOKUP($FA783,MOM,LOOKUPS!I$12,0)*$FB$6+VLOOKUP($FA783,STREV,LOOKUPS!I$10,0)*$FC$6+VLOOKUP($FA783,LTREV,LOOKUPS!I$9,0)*$FD$6+VLOOKUP($FA783,CFP,LOOKUPS!I$6,0)*$FE$6+VLOOKUP($FA783,EP,LOOKUPS!I$8,0)*$FF$6+VLOOKUP($FA783,BM,LOOKUPS!I$5,0)*$FG$6+VLOOKUP($FA783,DIV,LOOKUPS!I$7,0)*$FH$6++VLOOKUP($FA783,SIZE,LOOKUPS!I$11,0)*$FI$6)</f>
        <v>-2.9333</v>
      </c>
      <c r="FI783" s="1">
        <f>IF(ISERROR(VLOOKUP($FA783,MOM,LOOKUPS!J$12,0)*$FB$6+VLOOKUP($FA783,STREV,LOOKUPS!J$10,0)*$FC$6+VLOOKUP($FA783,LTREV,LOOKUPS!J$9,0)*$FD$6+VLOOKUP($FA783,CFP,LOOKUPS!J$6,0)*$FE$6+VLOOKUP($FA783,EP,LOOKUPS!J$8,0)*$FF$6+VLOOKUP($FA783,BM,LOOKUPS!J$5,0)*$FG$6+VLOOKUP($FA783,DIV,LOOKUPS!J$7,0)*$FH$6++VLOOKUP($FA783,SIZE,LOOKUPS!J$11,0)*$FI$6),"",VLOOKUP($FA783,MOM,LOOKUPS!J$12,0)*$FB$6+VLOOKUP($FA783,STREV,LOOKUPS!J$10,0)*$FC$6+VLOOKUP($FA783,LTREV,LOOKUPS!J$9,0)*$FD$6+VLOOKUP($FA783,CFP,LOOKUPS!J$6,0)*$FE$6+VLOOKUP($FA783,EP,LOOKUPS!J$8,0)*$FF$6+VLOOKUP($FA783,BM,LOOKUPS!J$5,0)*$FG$6+VLOOKUP($FA783,DIV,LOOKUPS!J$7,0)*$FH$6++VLOOKUP($FA783,SIZE,LOOKUPS!J$11,0)*$FI$6)</f>
        <v>-2.9097</v>
      </c>
      <c r="FJ783" s="1">
        <f>IF(ISERROR(VLOOKUP($FA783,MOM,LOOKUPS!K$12,0)*$FB$6+VLOOKUP($FA783,STREV,LOOKUPS!K$10,0)*$FC$6+VLOOKUP($FA783,LTREV,LOOKUPS!K$9,0)*$FD$6+VLOOKUP($FA783,CFP,LOOKUPS!K$6,0)*$FE$6+VLOOKUP($FA783,EP,LOOKUPS!K$8,0)*$FF$6+VLOOKUP($FA783,BM,LOOKUPS!K$5,0)*$FG$6+VLOOKUP($FA783,DIV,LOOKUPS!K$7,0)*$FH$6++VLOOKUP($FA783,SIZE,LOOKUPS!K$11,0)*$FI$6),"",VLOOKUP($FA783,MOM,LOOKUPS!K$12,0)*$FB$6+VLOOKUP($FA783,STREV,LOOKUPS!K$10,0)*$FC$6+VLOOKUP($FA783,LTREV,LOOKUPS!K$9,0)*$FD$6+VLOOKUP($FA783,CFP,LOOKUPS!K$6,0)*$FE$6+VLOOKUP($FA783,EP,LOOKUPS!K$8,0)*$FF$6+VLOOKUP($FA783,BM,LOOKUPS!K$5,0)*$FG$6+VLOOKUP($FA783,DIV,LOOKUPS!K$7,0)*$FH$6++VLOOKUP($FA783,SIZE,LOOKUPS!K$11,0)*$FI$6)</f>
        <v>-3.3472</v>
      </c>
      <c r="FK783" s="1">
        <f>IF(ISERROR(VLOOKUP($FA783,MOM,LOOKUPS!L$12,0)*$FB$6+VLOOKUP($FA783,STREV,LOOKUPS!L$10,0)*$FC$6+VLOOKUP($FA783,LTREV,LOOKUPS!L$9,0)*$FD$6+VLOOKUP($FA783,CFP,LOOKUPS!L$6,0)*$FE$6+VLOOKUP($FA783,EP,LOOKUPS!L$8,0)*$FF$6+VLOOKUP($FA783,BM,LOOKUPS!L$5,0)*$FG$6+VLOOKUP($FA783,DIV,LOOKUPS!L$7,0)*$FH$6++VLOOKUP($FA783,SIZE,LOOKUPS!L$11,0)*$FI$6),"",VLOOKUP($FA783,MOM,LOOKUPS!L$12,0)*$FB$6+VLOOKUP($FA783,STREV,LOOKUPS!L$10,0)*$FC$6+VLOOKUP($FA783,LTREV,LOOKUPS!L$9,0)*$FD$6+VLOOKUP($FA783,CFP,LOOKUPS!L$6,0)*$FE$6+VLOOKUP($FA783,EP,LOOKUPS!L$8,0)*$FF$6+VLOOKUP($FA783,BM,LOOKUPS!L$5,0)*$FG$6+VLOOKUP($FA783,DIV,LOOKUPS!L$7,0)*$FH$6++VLOOKUP($FA783,SIZE,LOOKUPS!L$11,0)*$FI$6)</f>
        <v>-3.6416000000000004</v>
      </c>
    </row>
    <row r="784" spans="1:167" x14ac:dyDescent="0.3">
      <c r="A784" s="1">
        <v>199107</v>
      </c>
      <c r="B784" s="1">
        <v>3.51</v>
      </c>
      <c r="C784" s="1">
        <v>1.96</v>
      </c>
      <c r="D784" s="1">
        <v>1.81</v>
      </c>
      <c r="E784" s="1">
        <v>3.28</v>
      </c>
      <c r="F784" s="1">
        <v>2.5499999999999998</v>
      </c>
      <c r="G784" s="1">
        <v>2.46</v>
      </c>
      <c r="H784" s="1">
        <v>3.61</v>
      </c>
      <c r="I784" s="1">
        <v>3.17</v>
      </c>
      <c r="J784" s="1">
        <v>5.01</v>
      </c>
      <c r="K784" s="1">
        <v>6.55</v>
      </c>
      <c r="M784" s="1">
        <v>199008</v>
      </c>
      <c r="N784" s="1">
        <v>-11.71</v>
      </c>
      <c r="O784" s="1">
        <v>-13.01</v>
      </c>
      <c r="P784" s="1">
        <v>-13.55</v>
      </c>
      <c r="Q784" s="1">
        <v>-11.61</v>
      </c>
      <c r="R784" s="1">
        <v>-12.64</v>
      </c>
      <c r="S784" s="1">
        <v>-11.47</v>
      </c>
      <c r="T784" s="1">
        <v>-7.48</v>
      </c>
      <c r="U784" s="1">
        <v>-10.199999999999999</v>
      </c>
      <c r="V784" s="1">
        <v>-12.29</v>
      </c>
      <c r="W784" s="1">
        <v>-12.04</v>
      </c>
      <c r="Y784" s="1">
        <v>199507</v>
      </c>
      <c r="Z784" s="1">
        <v>6.79</v>
      </c>
      <c r="AA784" s="1">
        <v>4.68</v>
      </c>
      <c r="AB784" s="1">
        <v>4.05</v>
      </c>
      <c r="AC784" s="1">
        <v>3.8</v>
      </c>
      <c r="AD784" s="1">
        <v>3.55</v>
      </c>
      <c r="AE784" s="1">
        <v>4.08</v>
      </c>
      <c r="AF784" s="1">
        <v>3.27</v>
      </c>
      <c r="AG784" s="1">
        <v>5.77</v>
      </c>
      <c r="AH784" s="1">
        <v>4.97</v>
      </c>
      <c r="AI784" s="1">
        <v>6.81</v>
      </c>
      <c r="AK784">
        <v>201601</v>
      </c>
      <c r="AL784">
        <v>-15.52</v>
      </c>
      <c r="AM784">
        <v>-7.6</v>
      </c>
      <c r="AN784">
        <v>-5.92</v>
      </c>
      <c r="AO784">
        <v>-7.79</v>
      </c>
      <c r="AP784">
        <v>-7.91</v>
      </c>
      <c r="AQ784">
        <v>-5.99</v>
      </c>
      <c r="AR784">
        <v>-6.24</v>
      </c>
      <c r="AS784">
        <v>-5.79</v>
      </c>
      <c r="AT784">
        <v>-8.8699999999999992</v>
      </c>
      <c r="AU784">
        <v>-8.76</v>
      </c>
      <c r="AV784">
        <v>-6.87</v>
      </c>
      <c r="AW784">
        <v>-6.76</v>
      </c>
      <c r="AX784">
        <v>-5.22</v>
      </c>
      <c r="AY784">
        <v>-6.34</v>
      </c>
      <c r="AZ784">
        <v>-6.12</v>
      </c>
      <c r="BA784">
        <v>-6.05</v>
      </c>
      <c r="BB784">
        <v>-5.49</v>
      </c>
      <c r="BC784">
        <v>-6</v>
      </c>
      <c r="BD784">
        <v>-11.24</v>
      </c>
      <c r="BF784" s="1">
        <v>201601</v>
      </c>
      <c r="BG784" s="1">
        <v>-14.39</v>
      </c>
      <c r="BH784" s="1">
        <v>-7.83</v>
      </c>
      <c r="BI784" s="1">
        <v>-5.1100000000000003</v>
      </c>
      <c r="BJ784" s="1">
        <v>-8.24</v>
      </c>
      <c r="BK784" s="1">
        <v>-8.69</v>
      </c>
      <c r="BL784" s="1">
        <v>-5.28</v>
      </c>
      <c r="BM784" s="1">
        <v>-5.57</v>
      </c>
      <c r="BN784" s="1">
        <v>-5.63</v>
      </c>
      <c r="BO784" s="1">
        <v>-9.2100000000000009</v>
      </c>
      <c r="BP784" s="1">
        <v>-9.5399999999999991</v>
      </c>
      <c r="BQ784" s="1">
        <v>-7.9</v>
      </c>
      <c r="BR784" s="1">
        <v>-5.98</v>
      </c>
      <c r="BS784" s="1">
        <v>-4.5</v>
      </c>
      <c r="BT784" s="1">
        <v>-5.19</v>
      </c>
      <c r="BU784" s="1">
        <v>-5.96</v>
      </c>
      <c r="BV784" s="1">
        <v>-4.93</v>
      </c>
      <c r="BW784" s="1">
        <v>-6.29</v>
      </c>
      <c r="BX784" s="1">
        <v>-7.71</v>
      </c>
      <c r="BY784" s="1">
        <v>-10.67</v>
      </c>
      <c r="CA784" s="1">
        <v>199101</v>
      </c>
      <c r="CB784" s="1">
        <v>14.6</v>
      </c>
      <c r="CC784" s="1">
        <v>8.66</v>
      </c>
      <c r="CD784" s="1">
        <v>9.1300000000000008</v>
      </c>
      <c r="CE784" s="1">
        <v>10.78</v>
      </c>
      <c r="CF784" s="1">
        <v>8.94</v>
      </c>
      <c r="CG784" s="1">
        <v>8.2100000000000009</v>
      </c>
      <c r="CH784" s="1">
        <v>9.3000000000000007</v>
      </c>
      <c r="CI784" s="1">
        <v>8.77</v>
      </c>
      <c r="CJ784" s="1">
        <v>11.57</v>
      </c>
      <c r="CK784" s="1">
        <v>8.25</v>
      </c>
      <c r="CL784" s="1">
        <v>10.29</v>
      </c>
      <c r="CM784" s="1">
        <v>7.76</v>
      </c>
      <c r="CN784" s="1">
        <v>8.65</v>
      </c>
      <c r="CO784" s="1">
        <v>10.35</v>
      </c>
      <c r="CP784" s="1">
        <v>8.14</v>
      </c>
      <c r="CQ784" s="1">
        <v>9.2799999999999994</v>
      </c>
      <c r="CR784" s="1">
        <v>8.14</v>
      </c>
      <c r="CS784" s="1">
        <v>8.42</v>
      </c>
      <c r="CT784" s="1">
        <v>13.34</v>
      </c>
      <c r="CV784" s="1">
        <v>199201</v>
      </c>
      <c r="CW784" s="1">
        <v>22.29</v>
      </c>
      <c r="CX784" s="1">
        <v>5.89</v>
      </c>
      <c r="CY784" s="1">
        <v>7.27</v>
      </c>
      <c r="CZ784" s="1">
        <v>10.26</v>
      </c>
      <c r="DA784" s="1">
        <v>6.29</v>
      </c>
      <c r="DB784" s="1">
        <v>5.7</v>
      </c>
      <c r="DC784" s="1">
        <v>7.97</v>
      </c>
      <c r="DD784" s="1">
        <v>7.24</v>
      </c>
      <c r="DE784" s="1">
        <v>12.19</v>
      </c>
      <c r="DF784" s="1">
        <v>5.31</v>
      </c>
      <c r="DG784" s="1">
        <v>7.42</v>
      </c>
      <c r="DH784" s="1">
        <v>5.01</v>
      </c>
      <c r="DI784" s="1">
        <v>6.33</v>
      </c>
      <c r="DJ784" s="1">
        <v>8.43</v>
      </c>
      <c r="DK784" s="1">
        <v>7.6</v>
      </c>
      <c r="DL784" s="1">
        <v>6.78</v>
      </c>
      <c r="DM784" s="1">
        <v>7.6</v>
      </c>
      <c r="DN784" s="1">
        <v>8.4499999999999993</v>
      </c>
      <c r="DO784" s="1">
        <v>16.25</v>
      </c>
      <c r="DQ784" s="1">
        <v>199101</v>
      </c>
      <c r="DR784" s="1">
        <v>-99.99</v>
      </c>
      <c r="DS784" s="1">
        <v>9.5299999999999994</v>
      </c>
      <c r="DT784" s="1">
        <v>8.34</v>
      </c>
      <c r="DU784" s="1">
        <v>6.24</v>
      </c>
      <c r="DV784" s="1">
        <v>9.52</v>
      </c>
      <c r="DW784" s="1">
        <v>9.11</v>
      </c>
      <c r="DX784" s="1">
        <v>8.69</v>
      </c>
      <c r="DY784" s="1">
        <v>6.68</v>
      </c>
      <c r="DZ784" s="1">
        <v>6.19</v>
      </c>
      <c r="EA784" s="1">
        <v>9.5</v>
      </c>
      <c r="EB784" s="1">
        <v>9.6300000000000008</v>
      </c>
      <c r="EC784" s="1">
        <v>9.57</v>
      </c>
      <c r="ED784" s="1">
        <v>8.51</v>
      </c>
      <c r="EE784" s="1">
        <v>9.66</v>
      </c>
      <c r="EF784" s="1">
        <v>7.49</v>
      </c>
      <c r="EG784" s="1">
        <v>7.03</v>
      </c>
      <c r="EH784" s="1">
        <v>6.32</v>
      </c>
      <c r="EI784" s="1">
        <v>7.05</v>
      </c>
      <c r="EJ784" s="1">
        <v>5.29</v>
      </c>
      <c r="EL784">
        <v>199101</v>
      </c>
      <c r="EM784">
        <v>4.6900000000000004</v>
      </c>
      <c r="EN784">
        <v>3.76</v>
      </c>
      <c r="EO784">
        <v>-1.74</v>
      </c>
      <c r="EP784">
        <v>0.52</v>
      </c>
      <c r="ER784" s="1">
        <v>199107</v>
      </c>
      <c r="ES784" s="1">
        <v>4.34</v>
      </c>
      <c r="EU784" s="1">
        <v>199008</v>
      </c>
      <c r="EV784" s="1">
        <v>-3.45</v>
      </c>
      <c r="EX784" s="1">
        <v>199507</v>
      </c>
      <c r="EY784" s="1">
        <v>-0.95</v>
      </c>
      <c r="FA784" s="1">
        <v>199107</v>
      </c>
      <c r="FB784" s="1">
        <f>IF(ISERROR(VLOOKUP($FA784,MOM,LOOKUPS!C$12,0)*$FB$6+VLOOKUP($FA784,STREV,LOOKUPS!C$10,0)*$FC$6+VLOOKUP($FA784,LTREV,LOOKUPS!C$9,0)*$FD$6+VLOOKUP($FA784,CFP,LOOKUPS!C$6,0)*$FE$6+VLOOKUP($FA784,EP,LOOKUPS!C$8,0)*$FF$6+VLOOKUP($FA784,BM,LOOKUPS!C$5,0)*$FG$6+VLOOKUP($FA784,DIV,LOOKUPS!C$7,0)*$FH$6++VLOOKUP($FA784,SIZE,LOOKUPS!C$11,0)*$FI$6),"",VLOOKUP($FA784,MOM,LOOKUPS!C$12,0)*$FB$6+VLOOKUP($FA784,STREV,LOOKUPS!C$10,0)*$FC$6+VLOOKUP($FA784,LTREV,LOOKUPS!C$9,0)*$FD$6+VLOOKUP($FA784,CFP,LOOKUPS!C$6,0)*$FE$6+VLOOKUP($FA784,EP,LOOKUPS!C$8,0)*$FF$6+VLOOKUP($FA784,BM,LOOKUPS!C$5,0)*$FG$6+VLOOKUP($FA784,DIV,LOOKUPS!C$7,0)*$FH$6++VLOOKUP($FA784,SIZE,LOOKUPS!C$11,0)*$FI$6)</f>
        <v>2.8008999999999999</v>
      </c>
      <c r="FC784" s="1">
        <f>IF(ISERROR(VLOOKUP($FA784,MOM,LOOKUPS!D$12,0)*$FB$6+VLOOKUP($FA784,STREV,LOOKUPS!D$10,0)*$FC$6+VLOOKUP($FA784,LTREV,LOOKUPS!D$9,0)*$FD$6+VLOOKUP($FA784,CFP,LOOKUPS!D$6,0)*$FE$6+VLOOKUP($FA784,EP,LOOKUPS!D$8,0)*$FF$6+VLOOKUP($FA784,BM,LOOKUPS!D$5,0)*$FG$6+VLOOKUP($FA784,DIV,LOOKUPS!D$7,0)*$FH$6++VLOOKUP($FA784,SIZE,LOOKUPS!D$11,0)*$FI$6),"",VLOOKUP($FA784,MOM,LOOKUPS!D$12,0)*$FB$6+VLOOKUP($FA784,STREV,LOOKUPS!D$10,0)*$FC$6+VLOOKUP($FA784,LTREV,LOOKUPS!D$9,0)*$FD$6+VLOOKUP($FA784,CFP,LOOKUPS!D$6,0)*$FE$6+VLOOKUP($FA784,EP,LOOKUPS!D$8,0)*$FF$6+VLOOKUP($FA784,BM,LOOKUPS!D$5,0)*$FG$6+VLOOKUP($FA784,DIV,LOOKUPS!D$7,0)*$FH$6++VLOOKUP($FA784,SIZE,LOOKUPS!D$11,0)*$FI$6)</f>
        <v>3.3138999999999998</v>
      </c>
      <c r="FD784" s="1">
        <f>IF(ISERROR(VLOOKUP($FA784,MOM,LOOKUPS!E$12,0)*$FB$6+VLOOKUP($FA784,STREV,LOOKUPS!E$10,0)*$FC$6+VLOOKUP($FA784,LTREV,LOOKUPS!E$9,0)*$FD$6+VLOOKUP($FA784,CFP,LOOKUPS!E$6,0)*$FE$6+VLOOKUP($FA784,EP,LOOKUPS!E$8,0)*$FF$6+VLOOKUP($FA784,BM,LOOKUPS!E$5,0)*$FG$6+VLOOKUP($FA784,DIV,LOOKUPS!E$7,0)*$FH$6++VLOOKUP($FA784,SIZE,LOOKUPS!E$11,0)*$FI$6),"",VLOOKUP($FA784,MOM,LOOKUPS!E$12,0)*$FB$6+VLOOKUP($FA784,STREV,LOOKUPS!E$10,0)*$FC$6+VLOOKUP($FA784,LTREV,LOOKUPS!E$9,0)*$FD$6+VLOOKUP($FA784,CFP,LOOKUPS!E$6,0)*$FE$6+VLOOKUP($FA784,EP,LOOKUPS!E$8,0)*$FF$6+VLOOKUP($FA784,BM,LOOKUPS!E$5,0)*$FG$6+VLOOKUP($FA784,DIV,LOOKUPS!E$7,0)*$FH$6++VLOOKUP($FA784,SIZE,LOOKUPS!E$11,0)*$FI$6)</f>
        <v>3.3946000000000001</v>
      </c>
      <c r="FE784" s="1">
        <f>IF(ISERROR(VLOOKUP($FA784,MOM,LOOKUPS!F$12,0)*$FB$6+VLOOKUP($FA784,STREV,LOOKUPS!F$10,0)*$FC$6+VLOOKUP($FA784,LTREV,LOOKUPS!F$9,0)*$FD$6+VLOOKUP($FA784,CFP,LOOKUPS!F$6,0)*$FE$6+VLOOKUP($FA784,EP,LOOKUPS!F$8,0)*$FF$6+VLOOKUP($FA784,BM,LOOKUPS!F$5,0)*$FG$6+VLOOKUP($FA784,DIV,LOOKUPS!F$7,0)*$FH$6++VLOOKUP($FA784,SIZE,LOOKUPS!F$11,0)*$FI$6),"",VLOOKUP($FA784,MOM,LOOKUPS!F$12,0)*$FB$6+VLOOKUP($FA784,STREV,LOOKUPS!F$10,0)*$FC$6+VLOOKUP($FA784,LTREV,LOOKUPS!F$9,0)*$FD$6+VLOOKUP($FA784,CFP,LOOKUPS!F$6,0)*$FE$6+VLOOKUP($FA784,EP,LOOKUPS!F$8,0)*$FF$6+VLOOKUP($FA784,BM,LOOKUPS!F$5,0)*$FG$6+VLOOKUP($FA784,DIV,LOOKUPS!F$7,0)*$FH$6++VLOOKUP($FA784,SIZE,LOOKUPS!F$11,0)*$FI$6)</f>
        <v>3.1062000000000003</v>
      </c>
      <c r="FF784" s="1">
        <f>IF(ISERROR(VLOOKUP($FA784,MOM,LOOKUPS!G$12,0)*$FB$6+VLOOKUP($FA784,STREV,LOOKUPS!G$10,0)*$FC$6+VLOOKUP($FA784,LTREV,LOOKUPS!G$9,0)*$FD$6+VLOOKUP($FA784,CFP,LOOKUPS!G$6,0)*$FE$6+VLOOKUP($FA784,EP,LOOKUPS!G$8,0)*$FF$6+VLOOKUP($FA784,BM,LOOKUPS!G$5,0)*$FG$6+VLOOKUP($FA784,DIV,LOOKUPS!G$7,0)*$FH$6++VLOOKUP($FA784,SIZE,LOOKUPS!G$11,0)*$FI$6),"",VLOOKUP($FA784,MOM,LOOKUPS!G$12,0)*$FB$6+VLOOKUP($FA784,STREV,LOOKUPS!G$10,0)*$FC$6+VLOOKUP($FA784,LTREV,LOOKUPS!G$9,0)*$FD$6+VLOOKUP($FA784,CFP,LOOKUPS!G$6,0)*$FE$6+VLOOKUP($FA784,EP,LOOKUPS!G$8,0)*$FF$6+VLOOKUP($FA784,BM,LOOKUPS!G$5,0)*$FG$6+VLOOKUP($FA784,DIV,LOOKUPS!G$7,0)*$FH$6++VLOOKUP($FA784,SIZE,LOOKUPS!G$11,0)*$FI$6)</f>
        <v>3.0635000000000003</v>
      </c>
      <c r="FG784" s="1">
        <f>IF(ISERROR(VLOOKUP($FA784,MOM,LOOKUPS!H$12,0)*$FB$6+VLOOKUP($FA784,STREV,LOOKUPS!H$10,0)*$FC$6+VLOOKUP($FA784,LTREV,LOOKUPS!H$9,0)*$FD$6+VLOOKUP($FA784,CFP,LOOKUPS!H$6,0)*$FE$6+VLOOKUP($FA784,EP,LOOKUPS!H$8,0)*$FF$6+VLOOKUP($FA784,BM,LOOKUPS!H$5,0)*$FG$6+VLOOKUP($FA784,DIV,LOOKUPS!H$7,0)*$FH$6++VLOOKUP($FA784,SIZE,LOOKUPS!H$11,0)*$FI$6),"",VLOOKUP($FA784,MOM,LOOKUPS!H$12,0)*$FB$6+VLOOKUP($FA784,STREV,LOOKUPS!H$10,0)*$FC$6+VLOOKUP($FA784,LTREV,LOOKUPS!H$9,0)*$FD$6+VLOOKUP($FA784,CFP,LOOKUPS!H$6,0)*$FE$6+VLOOKUP($FA784,EP,LOOKUPS!H$8,0)*$FF$6+VLOOKUP($FA784,BM,LOOKUPS!H$5,0)*$FG$6+VLOOKUP($FA784,DIV,LOOKUPS!H$7,0)*$FH$6++VLOOKUP($FA784,SIZE,LOOKUPS!H$11,0)*$FI$6)</f>
        <v>2.3192000000000004</v>
      </c>
      <c r="FH784" s="1">
        <f>IF(ISERROR(VLOOKUP($FA784,MOM,LOOKUPS!I$12,0)*$FB$6+VLOOKUP($FA784,STREV,LOOKUPS!I$10,0)*$FC$6+VLOOKUP($FA784,LTREV,LOOKUPS!I$9,0)*$FD$6+VLOOKUP($FA784,CFP,LOOKUPS!I$6,0)*$FE$6+VLOOKUP($FA784,EP,LOOKUPS!I$8,0)*$FF$6+VLOOKUP($FA784,BM,LOOKUPS!I$5,0)*$FG$6+VLOOKUP($FA784,DIV,LOOKUPS!I$7,0)*$FH$6++VLOOKUP($FA784,SIZE,LOOKUPS!I$11,0)*$FI$6),"",VLOOKUP($FA784,MOM,LOOKUPS!I$12,0)*$FB$6+VLOOKUP($FA784,STREV,LOOKUPS!I$10,0)*$FC$6+VLOOKUP($FA784,LTREV,LOOKUPS!I$9,0)*$FD$6+VLOOKUP($FA784,CFP,LOOKUPS!I$6,0)*$FE$6+VLOOKUP($FA784,EP,LOOKUPS!I$8,0)*$FF$6+VLOOKUP($FA784,BM,LOOKUPS!I$5,0)*$FG$6+VLOOKUP($FA784,DIV,LOOKUPS!I$7,0)*$FH$6++VLOOKUP($FA784,SIZE,LOOKUPS!I$11,0)*$FI$6)</f>
        <v>3.3660000000000001</v>
      </c>
      <c r="FI784" s="1">
        <f>IF(ISERROR(VLOOKUP($FA784,MOM,LOOKUPS!J$12,0)*$FB$6+VLOOKUP($FA784,STREV,LOOKUPS!J$10,0)*$FC$6+VLOOKUP($FA784,LTREV,LOOKUPS!J$9,0)*$FD$6+VLOOKUP($FA784,CFP,LOOKUPS!J$6,0)*$FE$6+VLOOKUP($FA784,EP,LOOKUPS!J$8,0)*$FF$6+VLOOKUP($FA784,BM,LOOKUPS!J$5,0)*$FG$6+VLOOKUP($FA784,DIV,LOOKUPS!J$7,0)*$FH$6++VLOOKUP($FA784,SIZE,LOOKUPS!J$11,0)*$FI$6),"",VLOOKUP($FA784,MOM,LOOKUPS!J$12,0)*$FB$6+VLOOKUP($FA784,STREV,LOOKUPS!J$10,0)*$FC$6+VLOOKUP($FA784,LTREV,LOOKUPS!J$9,0)*$FD$6+VLOOKUP($FA784,CFP,LOOKUPS!J$6,0)*$FE$6+VLOOKUP($FA784,EP,LOOKUPS!J$8,0)*$FF$6+VLOOKUP($FA784,BM,LOOKUPS!J$5,0)*$FG$6+VLOOKUP($FA784,DIV,LOOKUPS!J$7,0)*$FH$6++VLOOKUP($FA784,SIZE,LOOKUPS!J$11,0)*$FI$6)</f>
        <v>3.3791000000000002</v>
      </c>
      <c r="FJ784" s="1">
        <f>IF(ISERROR(VLOOKUP($FA784,MOM,LOOKUPS!K$12,0)*$FB$6+VLOOKUP($FA784,STREV,LOOKUPS!K$10,0)*$FC$6+VLOOKUP($FA784,LTREV,LOOKUPS!K$9,0)*$FD$6+VLOOKUP($FA784,CFP,LOOKUPS!K$6,0)*$FE$6+VLOOKUP($FA784,EP,LOOKUPS!K$8,0)*$FF$6+VLOOKUP($FA784,BM,LOOKUPS!K$5,0)*$FG$6+VLOOKUP($FA784,DIV,LOOKUPS!K$7,0)*$FH$6++VLOOKUP($FA784,SIZE,LOOKUPS!K$11,0)*$FI$6),"",VLOOKUP($FA784,MOM,LOOKUPS!K$12,0)*$FB$6+VLOOKUP($FA784,STREV,LOOKUPS!K$10,0)*$FC$6+VLOOKUP($FA784,LTREV,LOOKUPS!K$9,0)*$FD$6+VLOOKUP($FA784,CFP,LOOKUPS!K$6,0)*$FE$6+VLOOKUP($FA784,EP,LOOKUPS!K$8,0)*$FF$6+VLOOKUP($FA784,BM,LOOKUPS!K$5,0)*$FG$6+VLOOKUP($FA784,DIV,LOOKUPS!K$7,0)*$FH$6++VLOOKUP($FA784,SIZE,LOOKUPS!K$11,0)*$FI$6)</f>
        <v>3.3639000000000001</v>
      </c>
      <c r="FK784" s="1">
        <f>IF(ISERROR(VLOOKUP($FA784,MOM,LOOKUPS!L$12,0)*$FB$6+VLOOKUP($FA784,STREV,LOOKUPS!L$10,0)*$FC$6+VLOOKUP($FA784,LTREV,LOOKUPS!L$9,0)*$FD$6+VLOOKUP($FA784,CFP,LOOKUPS!L$6,0)*$FE$6+VLOOKUP($FA784,EP,LOOKUPS!L$8,0)*$FF$6+VLOOKUP($FA784,BM,LOOKUPS!L$5,0)*$FG$6+VLOOKUP($FA784,DIV,LOOKUPS!L$7,0)*$FH$6++VLOOKUP($FA784,SIZE,LOOKUPS!L$11,0)*$FI$6),"",VLOOKUP($FA784,MOM,LOOKUPS!L$12,0)*$FB$6+VLOOKUP($FA784,STREV,LOOKUPS!L$10,0)*$FC$6+VLOOKUP($FA784,LTREV,LOOKUPS!L$9,0)*$FD$6+VLOOKUP($FA784,CFP,LOOKUPS!L$6,0)*$FE$6+VLOOKUP($FA784,EP,LOOKUPS!L$8,0)*$FF$6+VLOOKUP($FA784,BM,LOOKUPS!L$5,0)*$FG$6+VLOOKUP($FA784,DIV,LOOKUPS!L$7,0)*$FH$6++VLOOKUP($FA784,SIZE,LOOKUPS!L$11,0)*$FI$6)</f>
        <v>6.0368000000000013</v>
      </c>
    </row>
    <row r="785" spans="1:167" x14ac:dyDescent="0.3">
      <c r="A785" s="1">
        <v>199108</v>
      </c>
      <c r="B785" s="1">
        <v>2.4</v>
      </c>
      <c r="C785" s="1">
        <v>3.1</v>
      </c>
      <c r="D785" s="1">
        <v>1.96</v>
      </c>
      <c r="E785" s="1">
        <v>2.14</v>
      </c>
      <c r="F785" s="1">
        <v>2.4900000000000002</v>
      </c>
      <c r="G785" s="1">
        <v>2.4</v>
      </c>
      <c r="H785" s="1">
        <v>3.08</v>
      </c>
      <c r="I785" s="1">
        <v>3.6</v>
      </c>
      <c r="J785" s="1">
        <v>4.59</v>
      </c>
      <c r="K785" s="1">
        <v>4.82</v>
      </c>
      <c r="M785" s="1">
        <v>199009</v>
      </c>
      <c r="N785" s="1">
        <v>-10</v>
      </c>
      <c r="O785" s="1">
        <v>-9.1999999999999993</v>
      </c>
      <c r="P785" s="1">
        <v>-8.4</v>
      </c>
      <c r="Q785" s="1">
        <v>-8.42</v>
      </c>
      <c r="R785" s="1">
        <v>-9.09</v>
      </c>
      <c r="S785" s="1">
        <v>-8.74</v>
      </c>
      <c r="T785" s="1">
        <v>-7.07</v>
      </c>
      <c r="U785" s="1">
        <v>-7.79</v>
      </c>
      <c r="V785" s="1">
        <v>-6.6</v>
      </c>
      <c r="W785" s="1">
        <v>-6.22</v>
      </c>
      <c r="Y785" s="1">
        <v>199508</v>
      </c>
      <c r="Z785" s="1">
        <v>6.64</v>
      </c>
      <c r="AA785" s="1">
        <v>2.5</v>
      </c>
      <c r="AB785" s="1">
        <v>2.37</v>
      </c>
      <c r="AC785" s="1">
        <v>2.7</v>
      </c>
      <c r="AD785" s="1">
        <v>3.94</v>
      </c>
      <c r="AE785" s="1">
        <v>3.27</v>
      </c>
      <c r="AF785" s="1">
        <v>3.19</v>
      </c>
      <c r="AG785" s="1">
        <v>3.29</v>
      </c>
      <c r="AH785" s="1">
        <v>3.75</v>
      </c>
      <c r="AI785" s="1">
        <v>2.98</v>
      </c>
      <c r="AK785">
        <v>201602</v>
      </c>
      <c r="AL785">
        <v>-1.25</v>
      </c>
      <c r="AM785">
        <v>0.79</v>
      </c>
      <c r="AN785">
        <v>1.52</v>
      </c>
      <c r="AO785">
        <v>0.49</v>
      </c>
      <c r="AP785">
        <v>0.68</v>
      </c>
      <c r="AQ785">
        <v>1.49</v>
      </c>
      <c r="AR785">
        <v>1.04</v>
      </c>
      <c r="AS785">
        <v>1.65</v>
      </c>
      <c r="AT785">
        <v>0.2</v>
      </c>
      <c r="AU785">
        <v>0.49</v>
      </c>
      <c r="AV785">
        <v>0.91</v>
      </c>
      <c r="AW785">
        <v>1.06</v>
      </c>
      <c r="AX785">
        <v>1.92</v>
      </c>
      <c r="AY785">
        <v>1.47</v>
      </c>
      <c r="AZ785">
        <v>0.56000000000000005</v>
      </c>
      <c r="BA785">
        <v>2.15</v>
      </c>
      <c r="BB785">
        <v>1.1000000000000001</v>
      </c>
      <c r="BC785">
        <v>2.16</v>
      </c>
      <c r="BD785">
        <v>-1.44</v>
      </c>
      <c r="BF785" s="1">
        <v>201602</v>
      </c>
      <c r="BG785" s="1">
        <v>-1.06</v>
      </c>
      <c r="BH785" s="1">
        <v>1.02</v>
      </c>
      <c r="BI785" s="1">
        <v>1.55</v>
      </c>
      <c r="BJ785" s="1">
        <v>0.47</v>
      </c>
      <c r="BK785" s="1">
        <v>0.92</v>
      </c>
      <c r="BL785" s="1">
        <v>1.36</v>
      </c>
      <c r="BM785" s="1">
        <v>1.91</v>
      </c>
      <c r="BN785" s="1">
        <v>1.18</v>
      </c>
      <c r="BO785" s="1">
        <v>0.03</v>
      </c>
      <c r="BP785" s="1">
        <v>-0.18</v>
      </c>
      <c r="BQ785" s="1">
        <v>1.94</v>
      </c>
      <c r="BR785" s="1">
        <v>1.25</v>
      </c>
      <c r="BS785" s="1">
        <v>1.48</v>
      </c>
      <c r="BT785" s="1">
        <v>1.65</v>
      </c>
      <c r="BU785" s="1">
        <v>2.17</v>
      </c>
      <c r="BV785" s="1">
        <v>0.99</v>
      </c>
      <c r="BW785" s="1">
        <v>1.36</v>
      </c>
      <c r="BX785" s="1">
        <v>0.66</v>
      </c>
      <c r="BY785" s="1">
        <v>-0.59</v>
      </c>
      <c r="CA785" s="1">
        <v>199102</v>
      </c>
      <c r="CB785" s="1">
        <v>26.74</v>
      </c>
      <c r="CC785" s="1">
        <v>14.36</v>
      </c>
      <c r="CD785" s="1">
        <v>11.85</v>
      </c>
      <c r="CE785" s="1">
        <v>13.41</v>
      </c>
      <c r="CF785" s="1">
        <v>14.98</v>
      </c>
      <c r="CG785" s="1">
        <v>12.13</v>
      </c>
      <c r="CH785" s="1">
        <v>12.38</v>
      </c>
      <c r="CI785" s="1">
        <v>11.52</v>
      </c>
      <c r="CJ785" s="1">
        <v>13.72</v>
      </c>
      <c r="CK785" s="1">
        <v>16.71</v>
      </c>
      <c r="CL785" s="1">
        <v>11.6</v>
      </c>
      <c r="CM785" s="1">
        <v>12.3</v>
      </c>
      <c r="CN785" s="1">
        <v>11.97</v>
      </c>
      <c r="CO785" s="1">
        <v>12.96</v>
      </c>
      <c r="CP785" s="1">
        <v>11.75</v>
      </c>
      <c r="CQ785" s="1">
        <v>10.8</v>
      </c>
      <c r="CR785" s="1">
        <v>12.41</v>
      </c>
      <c r="CS785" s="1">
        <v>13.98</v>
      </c>
      <c r="CT785" s="1">
        <v>13.57</v>
      </c>
      <c r="CV785" s="1">
        <v>199202</v>
      </c>
      <c r="CW785" s="1">
        <v>7.3</v>
      </c>
      <c r="CX785" s="1">
        <v>2.78</v>
      </c>
      <c r="CY785" s="1">
        <v>3.9</v>
      </c>
      <c r="CZ785" s="1">
        <v>4.93</v>
      </c>
      <c r="DA785" s="1">
        <v>2.8</v>
      </c>
      <c r="DB785" s="1">
        <v>3.09</v>
      </c>
      <c r="DC785" s="1">
        <v>3.78</v>
      </c>
      <c r="DD785" s="1">
        <v>5.21</v>
      </c>
      <c r="DE785" s="1">
        <v>4.43</v>
      </c>
      <c r="DF785" s="1">
        <v>2.3199999999999998</v>
      </c>
      <c r="DG785" s="1">
        <v>3.36</v>
      </c>
      <c r="DH785" s="1">
        <v>2.75</v>
      </c>
      <c r="DI785" s="1">
        <v>3.39</v>
      </c>
      <c r="DJ785" s="1">
        <v>3.19</v>
      </c>
      <c r="DK785" s="1">
        <v>4.25</v>
      </c>
      <c r="DL785" s="1">
        <v>4.6900000000000004</v>
      </c>
      <c r="DM785" s="1">
        <v>5.62</v>
      </c>
      <c r="DN785" s="1">
        <v>3.31</v>
      </c>
      <c r="DO785" s="1">
        <v>5.64</v>
      </c>
      <c r="DQ785" s="1">
        <v>199102</v>
      </c>
      <c r="DR785" s="1">
        <v>-99.99</v>
      </c>
      <c r="DS785" s="1">
        <v>15.04</v>
      </c>
      <c r="DT785" s="1">
        <v>11.73</v>
      </c>
      <c r="DU785" s="1">
        <v>7.85</v>
      </c>
      <c r="DV785" s="1">
        <v>15.43</v>
      </c>
      <c r="DW785" s="1">
        <v>12.82</v>
      </c>
      <c r="DX785" s="1">
        <v>10.51</v>
      </c>
      <c r="DY785" s="1">
        <v>9.7799999999999994</v>
      </c>
      <c r="DZ785" s="1">
        <v>7.13</v>
      </c>
      <c r="EA785" s="1">
        <v>15.51</v>
      </c>
      <c r="EB785" s="1">
        <v>15.09</v>
      </c>
      <c r="EC785" s="1">
        <v>12.03</v>
      </c>
      <c r="ED785" s="1">
        <v>13.83</v>
      </c>
      <c r="EE785" s="1">
        <v>11.26</v>
      </c>
      <c r="EF785" s="1">
        <v>9.57</v>
      </c>
      <c r="EG785" s="1">
        <v>10.45</v>
      </c>
      <c r="EH785" s="1">
        <v>9.09</v>
      </c>
      <c r="EI785" s="1">
        <v>7.92</v>
      </c>
      <c r="EJ785" s="1">
        <v>6.31</v>
      </c>
      <c r="EL785">
        <v>199102</v>
      </c>
      <c r="EM785">
        <v>7.19</v>
      </c>
      <c r="EN785">
        <v>3.96</v>
      </c>
      <c r="EO785">
        <v>-0.55000000000000004</v>
      </c>
      <c r="EP785">
        <v>0.48</v>
      </c>
      <c r="ER785" s="1">
        <v>199108</v>
      </c>
      <c r="ES785" s="1">
        <v>1.63</v>
      </c>
      <c r="EU785" s="1">
        <v>199009</v>
      </c>
      <c r="EV785" s="1">
        <v>-6.05</v>
      </c>
      <c r="EX785" s="1">
        <v>199508</v>
      </c>
      <c r="EY785" s="1">
        <v>-1.07</v>
      </c>
      <c r="FA785" s="1">
        <v>199108</v>
      </c>
      <c r="FB785" s="1">
        <f>IF(ISERROR(VLOOKUP($FA785,MOM,LOOKUPS!C$12,0)*$FB$6+VLOOKUP($FA785,STREV,LOOKUPS!C$10,0)*$FC$6+VLOOKUP($FA785,LTREV,LOOKUPS!C$9,0)*$FD$6+VLOOKUP($FA785,CFP,LOOKUPS!C$6,0)*$FE$6+VLOOKUP($FA785,EP,LOOKUPS!C$8,0)*$FF$6+VLOOKUP($FA785,BM,LOOKUPS!C$5,0)*$FG$6+VLOOKUP($FA785,DIV,LOOKUPS!C$7,0)*$FH$6++VLOOKUP($FA785,SIZE,LOOKUPS!C$11,0)*$FI$6),"",VLOOKUP($FA785,MOM,LOOKUPS!C$12,0)*$FB$6+VLOOKUP($FA785,STREV,LOOKUPS!C$10,0)*$FC$6+VLOOKUP($FA785,LTREV,LOOKUPS!C$9,0)*$FD$6+VLOOKUP($FA785,CFP,LOOKUPS!C$6,0)*$FE$6+VLOOKUP($FA785,EP,LOOKUPS!C$8,0)*$FF$6+VLOOKUP($FA785,BM,LOOKUPS!C$5,0)*$FG$6+VLOOKUP($FA785,DIV,LOOKUPS!C$7,0)*$FH$6++VLOOKUP($FA785,SIZE,LOOKUPS!C$11,0)*$FI$6)</f>
        <v>3.3691000000000004</v>
      </c>
      <c r="FC785" s="1">
        <f>IF(ISERROR(VLOOKUP($FA785,MOM,LOOKUPS!D$12,0)*$FB$6+VLOOKUP($FA785,STREV,LOOKUPS!D$10,0)*$FC$6+VLOOKUP($FA785,LTREV,LOOKUPS!D$9,0)*$FD$6+VLOOKUP($FA785,CFP,LOOKUPS!D$6,0)*$FE$6+VLOOKUP($FA785,EP,LOOKUPS!D$8,0)*$FF$6+VLOOKUP($FA785,BM,LOOKUPS!D$5,0)*$FG$6+VLOOKUP($FA785,DIV,LOOKUPS!D$7,0)*$FH$6++VLOOKUP($FA785,SIZE,LOOKUPS!D$11,0)*$FI$6),"",VLOOKUP($FA785,MOM,LOOKUPS!D$12,0)*$FB$6+VLOOKUP($FA785,STREV,LOOKUPS!D$10,0)*$FC$6+VLOOKUP($FA785,LTREV,LOOKUPS!D$9,0)*$FD$6+VLOOKUP($FA785,CFP,LOOKUPS!D$6,0)*$FE$6+VLOOKUP($FA785,EP,LOOKUPS!D$8,0)*$FF$6+VLOOKUP($FA785,BM,LOOKUPS!D$5,0)*$FG$6+VLOOKUP($FA785,DIV,LOOKUPS!D$7,0)*$FH$6++VLOOKUP($FA785,SIZE,LOOKUPS!D$11,0)*$FI$6)</f>
        <v>3.2299000000000002</v>
      </c>
      <c r="FD785" s="1">
        <f>IF(ISERROR(VLOOKUP($FA785,MOM,LOOKUPS!E$12,0)*$FB$6+VLOOKUP($FA785,STREV,LOOKUPS!E$10,0)*$FC$6+VLOOKUP($FA785,LTREV,LOOKUPS!E$9,0)*$FD$6+VLOOKUP($FA785,CFP,LOOKUPS!E$6,0)*$FE$6+VLOOKUP($FA785,EP,LOOKUPS!E$8,0)*$FF$6+VLOOKUP($FA785,BM,LOOKUPS!E$5,0)*$FG$6+VLOOKUP($FA785,DIV,LOOKUPS!E$7,0)*$FH$6++VLOOKUP($FA785,SIZE,LOOKUPS!E$11,0)*$FI$6),"",VLOOKUP($FA785,MOM,LOOKUPS!E$12,0)*$FB$6+VLOOKUP($FA785,STREV,LOOKUPS!E$10,0)*$FC$6+VLOOKUP($FA785,LTREV,LOOKUPS!E$9,0)*$FD$6+VLOOKUP($FA785,CFP,LOOKUPS!E$6,0)*$FE$6+VLOOKUP($FA785,EP,LOOKUPS!E$8,0)*$FF$6+VLOOKUP($FA785,BM,LOOKUPS!E$5,0)*$FG$6+VLOOKUP($FA785,DIV,LOOKUPS!E$7,0)*$FH$6++VLOOKUP($FA785,SIZE,LOOKUPS!E$11,0)*$FI$6)</f>
        <v>2.4922</v>
      </c>
      <c r="FE785" s="1">
        <f>IF(ISERROR(VLOOKUP($FA785,MOM,LOOKUPS!F$12,0)*$FB$6+VLOOKUP($FA785,STREV,LOOKUPS!F$10,0)*$FC$6+VLOOKUP($FA785,LTREV,LOOKUPS!F$9,0)*$FD$6+VLOOKUP($FA785,CFP,LOOKUPS!F$6,0)*$FE$6+VLOOKUP($FA785,EP,LOOKUPS!F$8,0)*$FF$6+VLOOKUP($FA785,BM,LOOKUPS!F$5,0)*$FG$6+VLOOKUP($FA785,DIV,LOOKUPS!F$7,0)*$FH$6++VLOOKUP($FA785,SIZE,LOOKUPS!F$11,0)*$FI$6),"",VLOOKUP($FA785,MOM,LOOKUPS!F$12,0)*$FB$6+VLOOKUP($FA785,STREV,LOOKUPS!F$10,0)*$FC$6+VLOOKUP($FA785,LTREV,LOOKUPS!F$9,0)*$FD$6+VLOOKUP($FA785,CFP,LOOKUPS!F$6,0)*$FE$6+VLOOKUP($FA785,EP,LOOKUPS!F$8,0)*$FF$6+VLOOKUP($FA785,BM,LOOKUPS!F$5,0)*$FG$6+VLOOKUP($FA785,DIV,LOOKUPS!F$7,0)*$FH$6++VLOOKUP($FA785,SIZE,LOOKUPS!F$11,0)*$FI$6)</f>
        <v>2.6143999999999998</v>
      </c>
      <c r="FF785" s="1">
        <f>IF(ISERROR(VLOOKUP($FA785,MOM,LOOKUPS!G$12,0)*$FB$6+VLOOKUP($FA785,STREV,LOOKUPS!G$10,0)*$FC$6+VLOOKUP($FA785,LTREV,LOOKUPS!G$9,0)*$FD$6+VLOOKUP($FA785,CFP,LOOKUPS!G$6,0)*$FE$6+VLOOKUP($FA785,EP,LOOKUPS!G$8,0)*$FF$6+VLOOKUP($FA785,BM,LOOKUPS!G$5,0)*$FG$6+VLOOKUP($FA785,DIV,LOOKUPS!G$7,0)*$FH$6++VLOOKUP($FA785,SIZE,LOOKUPS!G$11,0)*$FI$6),"",VLOOKUP($FA785,MOM,LOOKUPS!G$12,0)*$FB$6+VLOOKUP($FA785,STREV,LOOKUPS!G$10,0)*$FC$6+VLOOKUP($FA785,LTREV,LOOKUPS!G$9,0)*$FD$6+VLOOKUP($FA785,CFP,LOOKUPS!G$6,0)*$FE$6+VLOOKUP($FA785,EP,LOOKUPS!G$8,0)*$FF$6+VLOOKUP($FA785,BM,LOOKUPS!G$5,0)*$FG$6+VLOOKUP($FA785,DIV,LOOKUPS!G$7,0)*$FH$6++VLOOKUP($FA785,SIZE,LOOKUPS!G$11,0)*$FI$6)</f>
        <v>2.7224000000000004</v>
      </c>
      <c r="FG785" s="1">
        <f>IF(ISERROR(VLOOKUP($FA785,MOM,LOOKUPS!H$12,0)*$FB$6+VLOOKUP($FA785,STREV,LOOKUPS!H$10,0)*$FC$6+VLOOKUP($FA785,LTREV,LOOKUPS!H$9,0)*$FD$6+VLOOKUP($FA785,CFP,LOOKUPS!H$6,0)*$FE$6+VLOOKUP($FA785,EP,LOOKUPS!H$8,0)*$FF$6+VLOOKUP($FA785,BM,LOOKUPS!H$5,0)*$FG$6+VLOOKUP($FA785,DIV,LOOKUPS!H$7,0)*$FH$6++VLOOKUP($FA785,SIZE,LOOKUPS!H$11,0)*$FI$6),"",VLOOKUP($FA785,MOM,LOOKUPS!H$12,0)*$FB$6+VLOOKUP($FA785,STREV,LOOKUPS!H$10,0)*$FC$6+VLOOKUP($FA785,LTREV,LOOKUPS!H$9,0)*$FD$6+VLOOKUP($FA785,CFP,LOOKUPS!H$6,0)*$FE$6+VLOOKUP($FA785,EP,LOOKUPS!H$8,0)*$FF$6+VLOOKUP($FA785,BM,LOOKUPS!H$5,0)*$FG$6+VLOOKUP($FA785,DIV,LOOKUPS!H$7,0)*$FH$6++VLOOKUP($FA785,SIZE,LOOKUPS!H$11,0)*$FI$6)</f>
        <v>2.9677000000000002</v>
      </c>
      <c r="FH785" s="1">
        <f>IF(ISERROR(VLOOKUP($FA785,MOM,LOOKUPS!I$12,0)*$FB$6+VLOOKUP($FA785,STREV,LOOKUPS!I$10,0)*$FC$6+VLOOKUP($FA785,LTREV,LOOKUPS!I$9,0)*$FD$6+VLOOKUP($FA785,CFP,LOOKUPS!I$6,0)*$FE$6+VLOOKUP($FA785,EP,LOOKUPS!I$8,0)*$FF$6+VLOOKUP($FA785,BM,LOOKUPS!I$5,0)*$FG$6+VLOOKUP($FA785,DIV,LOOKUPS!I$7,0)*$FH$6++VLOOKUP($FA785,SIZE,LOOKUPS!I$11,0)*$FI$6),"",VLOOKUP($FA785,MOM,LOOKUPS!I$12,0)*$FB$6+VLOOKUP($FA785,STREV,LOOKUPS!I$10,0)*$FC$6+VLOOKUP($FA785,LTREV,LOOKUPS!I$9,0)*$FD$6+VLOOKUP($FA785,CFP,LOOKUPS!I$6,0)*$FE$6+VLOOKUP($FA785,EP,LOOKUPS!I$8,0)*$FF$6+VLOOKUP($FA785,BM,LOOKUPS!I$5,0)*$FG$6+VLOOKUP($FA785,DIV,LOOKUPS!I$7,0)*$FH$6++VLOOKUP($FA785,SIZE,LOOKUPS!I$11,0)*$FI$6)</f>
        <v>3.6258000000000008</v>
      </c>
      <c r="FI785" s="1">
        <f>IF(ISERROR(VLOOKUP($FA785,MOM,LOOKUPS!J$12,0)*$FB$6+VLOOKUP($FA785,STREV,LOOKUPS!J$10,0)*$FC$6+VLOOKUP($FA785,LTREV,LOOKUPS!J$9,0)*$FD$6+VLOOKUP($FA785,CFP,LOOKUPS!J$6,0)*$FE$6+VLOOKUP($FA785,EP,LOOKUPS!J$8,0)*$FF$6+VLOOKUP($FA785,BM,LOOKUPS!J$5,0)*$FG$6+VLOOKUP($FA785,DIV,LOOKUPS!J$7,0)*$FH$6++VLOOKUP($FA785,SIZE,LOOKUPS!J$11,0)*$FI$6),"",VLOOKUP($FA785,MOM,LOOKUPS!J$12,0)*$FB$6+VLOOKUP($FA785,STREV,LOOKUPS!J$10,0)*$FC$6+VLOOKUP($FA785,LTREV,LOOKUPS!J$9,0)*$FD$6+VLOOKUP($FA785,CFP,LOOKUPS!J$6,0)*$FE$6+VLOOKUP($FA785,EP,LOOKUPS!J$8,0)*$FF$6+VLOOKUP($FA785,BM,LOOKUPS!J$5,0)*$FG$6+VLOOKUP($FA785,DIV,LOOKUPS!J$7,0)*$FH$6++VLOOKUP($FA785,SIZE,LOOKUPS!J$11,0)*$FI$6)</f>
        <v>2.8634000000000004</v>
      </c>
      <c r="FJ785" s="1">
        <f>IF(ISERROR(VLOOKUP($FA785,MOM,LOOKUPS!K$12,0)*$FB$6+VLOOKUP($FA785,STREV,LOOKUPS!K$10,0)*$FC$6+VLOOKUP($FA785,LTREV,LOOKUPS!K$9,0)*$FD$6+VLOOKUP($FA785,CFP,LOOKUPS!K$6,0)*$FE$6+VLOOKUP($FA785,EP,LOOKUPS!K$8,0)*$FF$6+VLOOKUP($FA785,BM,LOOKUPS!K$5,0)*$FG$6+VLOOKUP($FA785,DIV,LOOKUPS!K$7,0)*$FH$6++VLOOKUP($FA785,SIZE,LOOKUPS!K$11,0)*$FI$6),"",VLOOKUP($FA785,MOM,LOOKUPS!K$12,0)*$FB$6+VLOOKUP($FA785,STREV,LOOKUPS!K$10,0)*$FC$6+VLOOKUP($FA785,LTREV,LOOKUPS!K$9,0)*$FD$6+VLOOKUP($FA785,CFP,LOOKUPS!K$6,0)*$FE$6+VLOOKUP($FA785,EP,LOOKUPS!K$8,0)*$FF$6+VLOOKUP($FA785,BM,LOOKUPS!K$5,0)*$FG$6+VLOOKUP($FA785,DIV,LOOKUPS!K$7,0)*$FH$6++VLOOKUP($FA785,SIZE,LOOKUPS!K$11,0)*$FI$6)</f>
        <v>3.3916000000000004</v>
      </c>
      <c r="FK785" s="1">
        <f>IF(ISERROR(VLOOKUP($FA785,MOM,LOOKUPS!L$12,0)*$FB$6+VLOOKUP($FA785,STREV,LOOKUPS!L$10,0)*$FC$6+VLOOKUP($FA785,LTREV,LOOKUPS!L$9,0)*$FD$6+VLOOKUP($FA785,CFP,LOOKUPS!L$6,0)*$FE$6+VLOOKUP($FA785,EP,LOOKUPS!L$8,0)*$FF$6+VLOOKUP($FA785,BM,LOOKUPS!L$5,0)*$FG$6+VLOOKUP($FA785,DIV,LOOKUPS!L$7,0)*$FH$6++VLOOKUP($FA785,SIZE,LOOKUPS!L$11,0)*$FI$6),"",VLOOKUP($FA785,MOM,LOOKUPS!L$12,0)*$FB$6+VLOOKUP($FA785,STREV,LOOKUPS!L$10,0)*$FC$6+VLOOKUP($FA785,LTREV,LOOKUPS!L$9,0)*$FD$6+VLOOKUP($FA785,CFP,LOOKUPS!L$6,0)*$FE$6+VLOOKUP($FA785,EP,LOOKUPS!L$8,0)*$FF$6+VLOOKUP($FA785,BM,LOOKUPS!L$5,0)*$FG$6+VLOOKUP($FA785,DIV,LOOKUPS!L$7,0)*$FH$6++VLOOKUP($FA785,SIZE,LOOKUPS!L$11,0)*$FI$6)</f>
        <v>4.0205000000000002</v>
      </c>
    </row>
    <row r="786" spans="1:167" x14ac:dyDescent="0.3">
      <c r="A786" s="1">
        <v>199109</v>
      </c>
      <c r="B786" s="1">
        <v>-0.09</v>
      </c>
      <c r="C786" s="1">
        <v>0.57999999999999996</v>
      </c>
      <c r="D786" s="1">
        <v>0.12</v>
      </c>
      <c r="E786" s="1">
        <v>1.3</v>
      </c>
      <c r="F786" s="1">
        <v>0.96</v>
      </c>
      <c r="G786" s="1">
        <v>0.26</v>
      </c>
      <c r="H786" s="1">
        <v>-0.75</v>
      </c>
      <c r="I786" s="1">
        <v>0.86</v>
      </c>
      <c r="J786" s="1">
        <v>1.35</v>
      </c>
      <c r="K786" s="1">
        <v>3.01</v>
      </c>
      <c r="M786" s="1">
        <v>199010</v>
      </c>
      <c r="N786" s="1">
        <v>-3.51</v>
      </c>
      <c r="O786" s="1">
        <v>-5.01</v>
      </c>
      <c r="P786" s="1">
        <v>-6.64</v>
      </c>
      <c r="Q786" s="1">
        <v>-5.73</v>
      </c>
      <c r="R786" s="1">
        <v>-6.3</v>
      </c>
      <c r="S786" s="1">
        <v>-6.91</v>
      </c>
      <c r="T786" s="1">
        <v>-5.74</v>
      </c>
      <c r="U786" s="1">
        <v>-6.41</v>
      </c>
      <c r="V786" s="1">
        <v>-5.98</v>
      </c>
      <c r="W786" s="1">
        <v>-10.28</v>
      </c>
      <c r="Y786" s="1">
        <v>199509</v>
      </c>
      <c r="Z786" s="1">
        <v>4.3099999999999996</v>
      </c>
      <c r="AA786" s="1">
        <v>2.0099999999999998</v>
      </c>
      <c r="AB786" s="1">
        <v>3.37</v>
      </c>
      <c r="AC786" s="1">
        <v>2.84</v>
      </c>
      <c r="AD786" s="1">
        <v>4.12</v>
      </c>
      <c r="AE786" s="1">
        <v>2.65</v>
      </c>
      <c r="AF786" s="1">
        <v>2.44</v>
      </c>
      <c r="AG786" s="1">
        <v>1.88</v>
      </c>
      <c r="AH786" s="1">
        <v>2.96</v>
      </c>
      <c r="AI786" s="1">
        <v>1.96</v>
      </c>
      <c r="AK786">
        <v>201603</v>
      </c>
      <c r="AL786">
        <v>8.74</v>
      </c>
      <c r="AM786">
        <v>6.99</v>
      </c>
      <c r="AN786">
        <v>7.58</v>
      </c>
      <c r="AO786">
        <v>10.56</v>
      </c>
      <c r="AP786">
        <v>6.98</v>
      </c>
      <c r="AQ786">
        <v>7.64</v>
      </c>
      <c r="AR786">
        <v>7.25</v>
      </c>
      <c r="AS786">
        <v>7.54</v>
      </c>
      <c r="AT786">
        <v>11.98</v>
      </c>
      <c r="AU786">
        <v>6.37</v>
      </c>
      <c r="AV786">
        <v>7.72</v>
      </c>
      <c r="AW786">
        <v>7.04</v>
      </c>
      <c r="AX786">
        <v>8.24</v>
      </c>
      <c r="AY786">
        <v>6.73</v>
      </c>
      <c r="AZ786">
        <v>7.83</v>
      </c>
      <c r="BA786">
        <v>7.55</v>
      </c>
      <c r="BB786">
        <v>7.54</v>
      </c>
      <c r="BC786">
        <v>8.3000000000000007</v>
      </c>
      <c r="BD786">
        <v>15.07</v>
      </c>
      <c r="BF786" s="1">
        <v>201603</v>
      </c>
      <c r="BG786" s="1">
        <v>8.9499999999999993</v>
      </c>
      <c r="BH786" s="1">
        <v>8.36</v>
      </c>
      <c r="BI786" s="1">
        <v>7.25</v>
      </c>
      <c r="BJ786" s="1">
        <v>8.31</v>
      </c>
      <c r="BK786" s="1">
        <v>8.4700000000000006</v>
      </c>
      <c r="BL786" s="1">
        <v>7.73</v>
      </c>
      <c r="BM786" s="1">
        <v>7.3</v>
      </c>
      <c r="BN786" s="1">
        <v>6.88</v>
      </c>
      <c r="BO786" s="1">
        <v>9.1199999999999992</v>
      </c>
      <c r="BP786" s="1">
        <v>8.9</v>
      </c>
      <c r="BQ786" s="1">
        <v>8.08</v>
      </c>
      <c r="BR786" s="1">
        <v>8.1199999999999992</v>
      </c>
      <c r="BS786" s="1">
        <v>7.31</v>
      </c>
      <c r="BT786" s="1">
        <v>6.88</v>
      </c>
      <c r="BU786" s="1">
        <v>7.72</v>
      </c>
      <c r="BV786" s="1">
        <v>7.08</v>
      </c>
      <c r="BW786" s="1">
        <v>6.68</v>
      </c>
      <c r="BX786" s="1">
        <v>6.97</v>
      </c>
      <c r="BY786" s="1">
        <v>11.23</v>
      </c>
      <c r="CA786" s="1">
        <v>199103</v>
      </c>
      <c r="CB786" s="1">
        <v>15.33</v>
      </c>
      <c r="CC786" s="1">
        <v>8.18</v>
      </c>
      <c r="CD786" s="1">
        <v>7.43</v>
      </c>
      <c r="CE786" s="1">
        <v>8.67</v>
      </c>
      <c r="CF786" s="1">
        <v>8.69</v>
      </c>
      <c r="CG786" s="1">
        <v>8.4700000000000006</v>
      </c>
      <c r="CH786" s="1">
        <v>6.44</v>
      </c>
      <c r="CI786" s="1">
        <v>7.13</v>
      </c>
      <c r="CJ786" s="1">
        <v>8.85</v>
      </c>
      <c r="CK786" s="1">
        <v>9.76</v>
      </c>
      <c r="CL786" s="1">
        <v>6.62</v>
      </c>
      <c r="CM786" s="1">
        <v>6.49</v>
      </c>
      <c r="CN786" s="1">
        <v>10.38</v>
      </c>
      <c r="CO786" s="1">
        <v>6.88</v>
      </c>
      <c r="CP786" s="1">
        <v>5.96</v>
      </c>
      <c r="CQ786" s="1">
        <v>6.37</v>
      </c>
      <c r="CR786" s="1">
        <v>8.07</v>
      </c>
      <c r="CS786" s="1">
        <v>7.59</v>
      </c>
      <c r="CT786" s="1">
        <v>9.56</v>
      </c>
      <c r="CV786" s="1">
        <v>199203</v>
      </c>
      <c r="CW786" s="1">
        <v>-1.27</v>
      </c>
      <c r="CX786" s="1">
        <v>-1.83</v>
      </c>
      <c r="CY786" s="1">
        <v>0.04</v>
      </c>
      <c r="CZ786" s="1">
        <v>-0.19</v>
      </c>
      <c r="DA786" s="1">
        <v>-2.2599999999999998</v>
      </c>
      <c r="DB786" s="1">
        <v>-0.7</v>
      </c>
      <c r="DC786" s="1">
        <v>0.25</v>
      </c>
      <c r="DD786" s="1">
        <v>0.43</v>
      </c>
      <c r="DE786" s="1">
        <v>-0.76</v>
      </c>
      <c r="DF786" s="1">
        <v>-3.09</v>
      </c>
      <c r="DG786" s="1">
        <v>-1.3</v>
      </c>
      <c r="DH786" s="1">
        <v>-0.89</v>
      </c>
      <c r="DI786" s="1">
        <v>-0.53</v>
      </c>
      <c r="DJ786" s="1">
        <v>-0.37</v>
      </c>
      <c r="DK786" s="1">
        <v>0.74</v>
      </c>
      <c r="DL786" s="1">
        <v>0.2</v>
      </c>
      <c r="DM786" s="1">
        <v>0.61</v>
      </c>
      <c r="DN786" s="1">
        <v>0.38</v>
      </c>
      <c r="DO786" s="1">
        <v>-1.99</v>
      </c>
      <c r="DQ786" s="1">
        <v>199103</v>
      </c>
      <c r="DR786" s="1">
        <v>-99.99</v>
      </c>
      <c r="DS786" s="1">
        <v>9.59</v>
      </c>
      <c r="DT786" s="1">
        <v>5.01</v>
      </c>
      <c r="DU786" s="1">
        <v>3.03</v>
      </c>
      <c r="DV786" s="1">
        <v>9.8800000000000008</v>
      </c>
      <c r="DW786" s="1">
        <v>6.8</v>
      </c>
      <c r="DX786" s="1">
        <v>4.79</v>
      </c>
      <c r="DY786" s="1">
        <v>3.78</v>
      </c>
      <c r="DZ786" s="1">
        <v>2.34</v>
      </c>
      <c r="EA786" s="1">
        <v>10.72</v>
      </c>
      <c r="EB786" s="1">
        <v>5.97</v>
      </c>
      <c r="EC786" s="1">
        <v>7.4</v>
      </c>
      <c r="ED786" s="1">
        <v>6.03</v>
      </c>
      <c r="EE786" s="1">
        <v>5.13</v>
      </c>
      <c r="EF786" s="1">
        <v>4.38</v>
      </c>
      <c r="EG786" s="1">
        <v>3.36</v>
      </c>
      <c r="EH786" s="1">
        <v>4.21</v>
      </c>
      <c r="EI786" s="1">
        <v>2.46</v>
      </c>
      <c r="EJ786" s="1">
        <v>2.2200000000000002</v>
      </c>
      <c r="EL786">
        <v>199103</v>
      </c>
      <c r="EM786">
        <v>2.65</v>
      </c>
      <c r="EN786">
        <v>3.92</v>
      </c>
      <c r="EO786">
        <v>-1.32</v>
      </c>
      <c r="EP786">
        <v>0.44</v>
      </c>
      <c r="ER786" s="1">
        <v>199109</v>
      </c>
      <c r="ES786" s="1">
        <v>1.73</v>
      </c>
      <c r="EU786" s="1">
        <v>199010</v>
      </c>
      <c r="EV786" s="1">
        <v>-2.63</v>
      </c>
      <c r="EX786" s="1">
        <v>199509</v>
      </c>
      <c r="EY786" s="1">
        <v>-0.95</v>
      </c>
      <c r="FA786" s="1">
        <v>199109</v>
      </c>
      <c r="FB786" s="1">
        <f>IF(ISERROR(VLOOKUP($FA786,MOM,LOOKUPS!C$12,0)*$FB$6+VLOOKUP($FA786,STREV,LOOKUPS!C$10,0)*$FC$6+VLOOKUP($FA786,LTREV,LOOKUPS!C$9,0)*$FD$6+VLOOKUP($FA786,CFP,LOOKUPS!C$6,0)*$FE$6+VLOOKUP($FA786,EP,LOOKUPS!C$8,0)*$FF$6+VLOOKUP($FA786,BM,LOOKUPS!C$5,0)*$FG$6+VLOOKUP($FA786,DIV,LOOKUPS!C$7,0)*$FH$6++VLOOKUP($FA786,SIZE,LOOKUPS!C$11,0)*$FI$6),"",VLOOKUP($FA786,MOM,LOOKUPS!C$12,0)*$FB$6+VLOOKUP($FA786,STREV,LOOKUPS!C$10,0)*$FC$6+VLOOKUP($FA786,LTREV,LOOKUPS!C$9,0)*$FD$6+VLOOKUP($FA786,CFP,LOOKUPS!C$6,0)*$FE$6+VLOOKUP($FA786,EP,LOOKUPS!C$8,0)*$FF$6+VLOOKUP($FA786,BM,LOOKUPS!C$5,0)*$FG$6+VLOOKUP($FA786,DIV,LOOKUPS!C$7,0)*$FH$6++VLOOKUP($FA786,SIZE,LOOKUPS!C$11,0)*$FI$6)</f>
        <v>1.6062000000000003</v>
      </c>
      <c r="FC786" s="1">
        <f>IF(ISERROR(VLOOKUP($FA786,MOM,LOOKUPS!D$12,0)*$FB$6+VLOOKUP($FA786,STREV,LOOKUPS!D$10,0)*$FC$6+VLOOKUP($FA786,LTREV,LOOKUPS!D$9,0)*$FD$6+VLOOKUP($FA786,CFP,LOOKUPS!D$6,0)*$FE$6+VLOOKUP($FA786,EP,LOOKUPS!D$8,0)*$FF$6+VLOOKUP($FA786,BM,LOOKUPS!D$5,0)*$FG$6+VLOOKUP($FA786,DIV,LOOKUPS!D$7,0)*$FH$6++VLOOKUP($FA786,SIZE,LOOKUPS!D$11,0)*$FI$6),"",VLOOKUP($FA786,MOM,LOOKUPS!D$12,0)*$FB$6+VLOOKUP($FA786,STREV,LOOKUPS!D$10,0)*$FC$6+VLOOKUP($FA786,LTREV,LOOKUPS!D$9,0)*$FD$6+VLOOKUP($FA786,CFP,LOOKUPS!D$6,0)*$FE$6+VLOOKUP($FA786,EP,LOOKUPS!D$8,0)*$FF$6+VLOOKUP($FA786,BM,LOOKUPS!D$5,0)*$FG$6+VLOOKUP($FA786,DIV,LOOKUPS!D$7,0)*$FH$6++VLOOKUP($FA786,SIZE,LOOKUPS!D$11,0)*$FI$6)</f>
        <v>0.30809999999999998</v>
      </c>
      <c r="FD786" s="1">
        <f>IF(ISERROR(VLOOKUP($FA786,MOM,LOOKUPS!E$12,0)*$FB$6+VLOOKUP($FA786,STREV,LOOKUPS!E$10,0)*$FC$6+VLOOKUP($FA786,LTREV,LOOKUPS!E$9,0)*$FD$6+VLOOKUP($FA786,CFP,LOOKUPS!E$6,0)*$FE$6+VLOOKUP($FA786,EP,LOOKUPS!E$8,0)*$FF$6+VLOOKUP($FA786,BM,LOOKUPS!E$5,0)*$FG$6+VLOOKUP($FA786,DIV,LOOKUPS!E$7,0)*$FH$6++VLOOKUP($FA786,SIZE,LOOKUPS!E$11,0)*$FI$6),"",VLOOKUP($FA786,MOM,LOOKUPS!E$12,0)*$FB$6+VLOOKUP($FA786,STREV,LOOKUPS!E$10,0)*$FC$6+VLOOKUP($FA786,LTREV,LOOKUPS!E$9,0)*$FD$6+VLOOKUP($FA786,CFP,LOOKUPS!E$6,0)*$FE$6+VLOOKUP($FA786,EP,LOOKUPS!E$8,0)*$FF$6+VLOOKUP($FA786,BM,LOOKUPS!E$5,0)*$FG$6+VLOOKUP($FA786,DIV,LOOKUPS!E$7,0)*$FH$6++VLOOKUP($FA786,SIZE,LOOKUPS!E$11,0)*$FI$6)</f>
        <v>1.1957000000000002</v>
      </c>
      <c r="FE786" s="1">
        <f>IF(ISERROR(VLOOKUP($FA786,MOM,LOOKUPS!F$12,0)*$FB$6+VLOOKUP($FA786,STREV,LOOKUPS!F$10,0)*$FC$6+VLOOKUP($FA786,LTREV,LOOKUPS!F$9,0)*$FD$6+VLOOKUP($FA786,CFP,LOOKUPS!F$6,0)*$FE$6+VLOOKUP($FA786,EP,LOOKUPS!F$8,0)*$FF$6+VLOOKUP($FA786,BM,LOOKUPS!F$5,0)*$FG$6+VLOOKUP($FA786,DIV,LOOKUPS!F$7,0)*$FH$6++VLOOKUP($FA786,SIZE,LOOKUPS!F$11,0)*$FI$6),"",VLOOKUP($FA786,MOM,LOOKUPS!F$12,0)*$FB$6+VLOOKUP($FA786,STREV,LOOKUPS!F$10,0)*$FC$6+VLOOKUP($FA786,LTREV,LOOKUPS!F$9,0)*$FD$6+VLOOKUP($FA786,CFP,LOOKUPS!F$6,0)*$FE$6+VLOOKUP($FA786,EP,LOOKUPS!F$8,0)*$FF$6+VLOOKUP($FA786,BM,LOOKUPS!F$5,0)*$FG$6+VLOOKUP($FA786,DIV,LOOKUPS!F$7,0)*$FH$6++VLOOKUP($FA786,SIZE,LOOKUPS!F$11,0)*$FI$6)</f>
        <v>0.54680000000000006</v>
      </c>
      <c r="FF786" s="1">
        <f>IF(ISERROR(VLOOKUP($FA786,MOM,LOOKUPS!G$12,0)*$FB$6+VLOOKUP($FA786,STREV,LOOKUPS!G$10,0)*$FC$6+VLOOKUP($FA786,LTREV,LOOKUPS!G$9,0)*$FD$6+VLOOKUP($FA786,CFP,LOOKUPS!G$6,0)*$FE$6+VLOOKUP($FA786,EP,LOOKUPS!G$8,0)*$FF$6+VLOOKUP($FA786,BM,LOOKUPS!G$5,0)*$FG$6+VLOOKUP($FA786,DIV,LOOKUPS!G$7,0)*$FH$6++VLOOKUP($FA786,SIZE,LOOKUPS!G$11,0)*$FI$6),"",VLOOKUP($FA786,MOM,LOOKUPS!G$12,0)*$FB$6+VLOOKUP($FA786,STREV,LOOKUPS!G$10,0)*$FC$6+VLOOKUP($FA786,LTREV,LOOKUPS!G$9,0)*$FD$6+VLOOKUP($FA786,CFP,LOOKUPS!G$6,0)*$FE$6+VLOOKUP($FA786,EP,LOOKUPS!G$8,0)*$FF$6+VLOOKUP($FA786,BM,LOOKUPS!G$5,0)*$FG$6+VLOOKUP($FA786,DIV,LOOKUPS!G$7,0)*$FH$6++VLOOKUP($FA786,SIZE,LOOKUPS!G$11,0)*$FI$6)</f>
        <v>0.94640000000000013</v>
      </c>
      <c r="FG786" s="1">
        <f>IF(ISERROR(VLOOKUP($FA786,MOM,LOOKUPS!H$12,0)*$FB$6+VLOOKUP($FA786,STREV,LOOKUPS!H$10,0)*$FC$6+VLOOKUP($FA786,LTREV,LOOKUPS!H$9,0)*$FD$6+VLOOKUP($FA786,CFP,LOOKUPS!H$6,0)*$FE$6+VLOOKUP($FA786,EP,LOOKUPS!H$8,0)*$FF$6+VLOOKUP($FA786,BM,LOOKUPS!H$5,0)*$FG$6+VLOOKUP($FA786,DIV,LOOKUPS!H$7,0)*$FH$6++VLOOKUP($FA786,SIZE,LOOKUPS!H$11,0)*$FI$6),"",VLOOKUP($FA786,MOM,LOOKUPS!H$12,0)*$FB$6+VLOOKUP($FA786,STREV,LOOKUPS!H$10,0)*$FC$6+VLOOKUP($FA786,LTREV,LOOKUPS!H$9,0)*$FD$6+VLOOKUP($FA786,CFP,LOOKUPS!H$6,0)*$FE$6+VLOOKUP($FA786,EP,LOOKUPS!H$8,0)*$FF$6+VLOOKUP($FA786,BM,LOOKUPS!H$5,0)*$FG$6+VLOOKUP($FA786,DIV,LOOKUPS!H$7,0)*$FH$6++VLOOKUP($FA786,SIZE,LOOKUPS!H$11,0)*$FI$6)</f>
        <v>0.36530000000000007</v>
      </c>
      <c r="FH786" s="1">
        <f>IF(ISERROR(VLOOKUP($FA786,MOM,LOOKUPS!I$12,0)*$FB$6+VLOOKUP($FA786,STREV,LOOKUPS!I$10,0)*$FC$6+VLOOKUP($FA786,LTREV,LOOKUPS!I$9,0)*$FD$6+VLOOKUP($FA786,CFP,LOOKUPS!I$6,0)*$FE$6+VLOOKUP($FA786,EP,LOOKUPS!I$8,0)*$FF$6+VLOOKUP($FA786,BM,LOOKUPS!I$5,0)*$FG$6+VLOOKUP($FA786,DIV,LOOKUPS!I$7,0)*$FH$6++VLOOKUP($FA786,SIZE,LOOKUPS!I$11,0)*$FI$6),"",VLOOKUP($FA786,MOM,LOOKUPS!I$12,0)*$FB$6+VLOOKUP($FA786,STREV,LOOKUPS!I$10,0)*$FC$6+VLOOKUP($FA786,LTREV,LOOKUPS!I$9,0)*$FD$6+VLOOKUP($FA786,CFP,LOOKUPS!I$6,0)*$FE$6+VLOOKUP($FA786,EP,LOOKUPS!I$8,0)*$FF$6+VLOOKUP($FA786,BM,LOOKUPS!I$5,0)*$FG$6+VLOOKUP($FA786,DIV,LOOKUPS!I$7,0)*$FH$6++VLOOKUP($FA786,SIZE,LOOKUPS!I$11,0)*$FI$6)</f>
        <v>-5.2899999999999989E-2</v>
      </c>
      <c r="FI786" s="1">
        <f>IF(ISERROR(VLOOKUP($FA786,MOM,LOOKUPS!J$12,0)*$FB$6+VLOOKUP($FA786,STREV,LOOKUPS!J$10,0)*$FC$6+VLOOKUP($FA786,LTREV,LOOKUPS!J$9,0)*$FD$6+VLOOKUP($FA786,CFP,LOOKUPS!J$6,0)*$FE$6+VLOOKUP($FA786,EP,LOOKUPS!J$8,0)*$FF$6+VLOOKUP($FA786,BM,LOOKUPS!J$5,0)*$FG$6+VLOOKUP($FA786,DIV,LOOKUPS!J$7,0)*$FH$6++VLOOKUP($FA786,SIZE,LOOKUPS!J$11,0)*$FI$6),"",VLOOKUP($FA786,MOM,LOOKUPS!J$12,0)*$FB$6+VLOOKUP($FA786,STREV,LOOKUPS!J$10,0)*$FC$6+VLOOKUP($FA786,LTREV,LOOKUPS!J$9,0)*$FD$6+VLOOKUP($FA786,CFP,LOOKUPS!J$6,0)*$FE$6+VLOOKUP($FA786,EP,LOOKUPS!J$8,0)*$FF$6+VLOOKUP($FA786,BM,LOOKUPS!J$5,0)*$FG$6+VLOOKUP($FA786,DIV,LOOKUPS!J$7,0)*$FH$6++VLOOKUP($FA786,SIZE,LOOKUPS!J$11,0)*$FI$6)</f>
        <v>0.46830000000000005</v>
      </c>
      <c r="FJ786" s="1">
        <f>IF(ISERROR(VLOOKUP($FA786,MOM,LOOKUPS!K$12,0)*$FB$6+VLOOKUP($FA786,STREV,LOOKUPS!K$10,0)*$FC$6+VLOOKUP($FA786,LTREV,LOOKUPS!K$9,0)*$FD$6+VLOOKUP($FA786,CFP,LOOKUPS!K$6,0)*$FE$6+VLOOKUP($FA786,EP,LOOKUPS!K$8,0)*$FF$6+VLOOKUP($FA786,BM,LOOKUPS!K$5,0)*$FG$6+VLOOKUP($FA786,DIV,LOOKUPS!K$7,0)*$FH$6++VLOOKUP($FA786,SIZE,LOOKUPS!K$11,0)*$FI$6),"",VLOOKUP($FA786,MOM,LOOKUPS!K$12,0)*$FB$6+VLOOKUP($FA786,STREV,LOOKUPS!K$10,0)*$FC$6+VLOOKUP($FA786,LTREV,LOOKUPS!K$9,0)*$FD$6+VLOOKUP($FA786,CFP,LOOKUPS!K$6,0)*$FE$6+VLOOKUP($FA786,EP,LOOKUPS!K$8,0)*$FF$6+VLOOKUP($FA786,BM,LOOKUPS!K$5,0)*$FG$6+VLOOKUP($FA786,DIV,LOOKUPS!K$7,0)*$FH$6++VLOOKUP($FA786,SIZE,LOOKUPS!K$11,0)*$FI$6)</f>
        <v>0.74780000000000013</v>
      </c>
      <c r="FK786" s="1">
        <f>IF(ISERROR(VLOOKUP($FA786,MOM,LOOKUPS!L$12,0)*$FB$6+VLOOKUP($FA786,STREV,LOOKUPS!L$10,0)*$FC$6+VLOOKUP($FA786,LTREV,LOOKUPS!L$9,0)*$FD$6+VLOOKUP($FA786,CFP,LOOKUPS!L$6,0)*$FE$6+VLOOKUP($FA786,EP,LOOKUPS!L$8,0)*$FF$6+VLOOKUP($FA786,BM,LOOKUPS!L$5,0)*$FG$6+VLOOKUP($FA786,DIV,LOOKUPS!L$7,0)*$FH$6++VLOOKUP($FA786,SIZE,LOOKUPS!L$11,0)*$FI$6),"",VLOOKUP($FA786,MOM,LOOKUPS!L$12,0)*$FB$6+VLOOKUP($FA786,STREV,LOOKUPS!L$10,0)*$FC$6+VLOOKUP($FA786,LTREV,LOOKUPS!L$9,0)*$FD$6+VLOOKUP($FA786,CFP,LOOKUPS!L$6,0)*$FE$6+VLOOKUP($FA786,EP,LOOKUPS!L$8,0)*$FF$6+VLOOKUP($FA786,BM,LOOKUPS!L$5,0)*$FG$6+VLOOKUP($FA786,DIV,LOOKUPS!L$7,0)*$FH$6++VLOOKUP($FA786,SIZE,LOOKUPS!L$11,0)*$FI$6)</f>
        <v>1.0794999999999999</v>
      </c>
    </row>
    <row r="787" spans="1:167" x14ac:dyDescent="0.3">
      <c r="A787" s="1">
        <v>199110</v>
      </c>
      <c r="B787" s="1">
        <v>2.31</v>
      </c>
      <c r="C787" s="1">
        <v>0.32</v>
      </c>
      <c r="D787" s="1">
        <v>1.26</v>
      </c>
      <c r="E787" s="1">
        <v>2.04</v>
      </c>
      <c r="F787" s="1">
        <v>0.98</v>
      </c>
      <c r="G787" s="1">
        <v>1.02</v>
      </c>
      <c r="H787" s="1">
        <v>2.4700000000000002</v>
      </c>
      <c r="I787" s="1">
        <v>2.2400000000000002</v>
      </c>
      <c r="J787" s="1">
        <v>2.68</v>
      </c>
      <c r="K787" s="1">
        <v>5.75</v>
      </c>
      <c r="M787" s="1">
        <v>199011</v>
      </c>
      <c r="N787" s="1">
        <v>6.75</v>
      </c>
      <c r="O787" s="1">
        <v>4.2699999999999996</v>
      </c>
      <c r="P787" s="1">
        <v>4.43</v>
      </c>
      <c r="Q787" s="1">
        <v>3.88</v>
      </c>
      <c r="R787" s="1">
        <v>3.39</v>
      </c>
      <c r="S787" s="1">
        <v>4.79</v>
      </c>
      <c r="T787" s="1">
        <v>0.65</v>
      </c>
      <c r="U787" s="1">
        <v>4.3099999999999996</v>
      </c>
      <c r="V787" s="1">
        <v>3.92</v>
      </c>
      <c r="W787" s="1">
        <v>1.86</v>
      </c>
      <c r="Y787" s="1">
        <v>199510</v>
      </c>
      <c r="Z787" s="1">
        <v>-5.98</v>
      </c>
      <c r="AA787" s="1">
        <v>-4</v>
      </c>
      <c r="AB787" s="1">
        <v>-3.66</v>
      </c>
      <c r="AC787" s="1">
        <v>-3.81</v>
      </c>
      <c r="AD787" s="1">
        <v>-3.43</v>
      </c>
      <c r="AE787" s="1">
        <v>-3.33</v>
      </c>
      <c r="AF787" s="1">
        <v>-3.75</v>
      </c>
      <c r="AG787" s="1">
        <v>-3.4</v>
      </c>
      <c r="AH787" s="1">
        <v>-2.4900000000000002</v>
      </c>
      <c r="AI787" s="1">
        <v>-4.92</v>
      </c>
      <c r="AK787">
        <v>201604</v>
      </c>
      <c r="AL787">
        <v>5.25</v>
      </c>
      <c r="AM787">
        <v>2.09</v>
      </c>
      <c r="AN787">
        <v>2.5299999999999998</v>
      </c>
      <c r="AO787">
        <v>5.62</v>
      </c>
      <c r="AP787">
        <v>2.04</v>
      </c>
      <c r="AQ787">
        <v>2.42</v>
      </c>
      <c r="AR787">
        <v>2.69</v>
      </c>
      <c r="AS787">
        <v>2.27</v>
      </c>
      <c r="AT787">
        <v>7.09</v>
      </c>
      <c r="AU787">
        <v>2.72</v>
      </c>
      <c r="AV787">
        <v>1.2</v>
      </c>
      <c r="AW787">
        <v>2.2400000000000002</v>
      </c>
      <c r="AX787">
        <v>2.6</v>
      </c>
      <c r="AY787">
        <v>2.83</v>
      </c>
      <c r="AZ787">
        <v>2.54</v>
      </c>
      <c r="BA787">
        <v>2.0699999999999998</v>
      </c>
      <c r="BB787">
        <v>2.4900000000000002</v>
      </c>
      <c r="BC787">
        <v>5.12</v>
      </c>
      <c r="BD787">
        <v>8.73</v>
      </c>
      <c r="BF787" s="1">
        <v>201604</v>
      </c>
      <c r="BG787" s="1">
        <v>4.96</v>
      </c>
      <c r="BH787" s="1">
        <v>2.54</v>
      </c>
      <c r="BI787" s="1">
        <v>2.31</v>
      </c>
      <c r="BJ787" s="1">
        <v>4.72</v>
      </c>
      <c r="BK787" s="1">
        <v>3.17</v>
      </c>
      <c r="BL787" s="1">
        <v>1.36</v>
      </c>
      <c r="BM787" s="1">
        <v>1.99</v>
      </c>
      <c r="BN787" s="1">
        <v>3.31</v>
      </c>
      <c r="BO787" s="1">
        <v>5.6</v>
      </c>
      <c r="BP787" s="1">
        <v>4.46</v>
      </c>
      <c r="BQ787" s="1">
        <v>1.96</v>
      </c>
      <c r="BR787" s="1">
        <v>1.21</v>
      </c>
      <c r="BS787" s="1">
        <v>1.54</v>
      </c>
      <c r="BT787" s="1">
        <v>1.66</v>
      </c>
      <c r="BU787" s="1">
        <v>2.3199999999999998</v>
      </c>
      <c r="BV787" s="1">
        <v>3.67</v>
      </c>
      <c r="BW787" s="1">
        <v>2.97</v>
      </c>
      <c r="BX787" s="1">
        <v>3.89</v>
      </c>
      <c r="BY787" s="1">
        <v>7.27</v>
      </c>
      <c r="CA787" s="1">
        <v>199104</v>
      </c>
      <c r="CB787" s="1">
        <v>8.27</v>
      </c>
      <c r="CC787" s="1">
        <v>3.07</v>
      </c>
      <c r="CD787" s="1">
        <v>3.29</v>
      </c>
      <c r="CE787" s="1">
        <v>2.89</v>
      </c>
      <c r="CF787" s="1">
        <v>3.35</v>
      </c>
      <c r="CG787" s="1">
        <v>2.5</v>
      </c>
      <c r="CH787" s="1">
        <v>4.0599999999999996</v>
      </c>
      <c r="CI787" s="1">
        <v>2.15</v>
      </c>
      <c r="CJ787" s="1">
        <v>3.2</v>
      </c>
      <c r="CK787" s="1">
        <v>4.75</v>
      </c>
      <c r="CL787" s="1">
        <v>0.67</v>
      </c>
      <c r="CM787" s="1">
        <v>2.13</v>
      </c>
      <c r="CN787" s="1">
        <v>2.86</v>
      </c>
      <c r="CO787" s="1">
        <v>4.7</v>
      </c>
      <c r="CP787" s="1">
        <v>3.36</v>
      </c>
      <c r="CQ787" s="1">
        <v>2.36</v>
      </c>
      <c r="CR787" s="1">
        <v>1.9</v>
      </c>
      <c r="CS787" s="1">
        <v>0.48</v>
      </c>
      <c r="CT787" s="1">
        <v>4.75</v>
      </c>
      <c r="CV787" s="1">
        <v>199204</v>
      </c>
      <c r="CW787" s="1">
        <v>-5.55</v>
      </c>
      <c r="CX787" s="1">
        <v>-2.21</v>
      </c>
      <c r="CY787" s="1">
        <v>0.97</v>
      </c>
      <c r="CZ787" s="1">
        <v>1.88</v>
      </c>
      <c r="DA787" s="1">
        <v>-2.78</v>
      </c>
      <c r="DB787" s="1">
        <v>-0.46</v>
      </c>
      <c r="DC787" s="1">
        <v>0.87</v>
      </c>
      <c r="DD787" s="1">
        <v>2.08</v>
      </c>
      <c r="DE787" s="1">
        <v>1.79</v>
      </c>
      <c r="DF787" s="1">
        <v>-3.33</v>
      </c>
      <c r="DG787" s="1">
        <v>-2.15</v>
      </c>
      <c r="DH787" s="1">
        <v>-0.98</v>
      </c>
      <c r="DI787" s="1">
        <v>0</v>
      </c>
      <c r="DJ787" s="1">
        <v>-0.43</v>
      </c>
      <c r="DK787" s="1">
        <v>1.92</v>
      </c>
      <c r="DL787" s="1">
        <v>2.17</v>
      </c>
      <c r="DM787" s="1">
        <v>2.0099999999999998</v>
      </c>
      <c r="DN787" s="1">
        <v>2.4300000000000002</v>
      </c>
      <c r="DO787" s="1">
        <v>1.0900000000000001</v>
      </c>
      <c r="DQ787" s="1">
        <v>199104</v>
      </c>
      <c r="DR787" s="1">
        <v>-99.99</v>
      </c>
      <c r="DS787" s="1">
        <v>4.1500000000000004</v>
      </c>
      <c r="DT787" s="1">
        <v>0.45</v>
      </c>
      <c r="DU787" s="1">
        <v>1.08</v>
      </c>
      <c r="DV787" s="1">
        <v>4.7</v>
      </c>
      <c r="DW787" s="1">
        <v>0.06</v>
      </c>
      <c r="DX787" s="1">
        <v>0.79</v>
      </c>
      <c r="DY787" s="1">
        <v>0.86</v>
      </c>
      <c r="DZ787" s="1">
        <v>0.82</v>
      </c>
      <c r="EA787" s="1">
        <v>5.59</v>
      </c>
      <c r="EB787" s="1">
        <v>0.62</v>
      </c>
      <c r="EC787" s="1">
        <v>0</v>
      </c>
      <c r="ED787" s="1">
        <v>0.14000000000000001</v>
      </c>
      <c r="EE787" s="1">
        <v>1.06</v>
      </c>
      <c r="EF787" s="1">
        <v>0.45</v>
      </c>
      <c r="EG787" s="1">
        <v>0.21</v>
      </c>
      <c r="EH787" s="1">
        <v>1.52</v>
      </c>
      <c r="EI787" s="1">
        <v>1.92</v>
      </c>
      <c r="EJ787" s="1">
        <v>-0.32</v>
      </c>
      <c r="EL787">
        <v>199104</v>
      </c>
      <c r="EM787">
        <v>-0.28000000000000003</v>
      </c>
      <c r="EN787">
        <v>0.49</v>
      </c>
      <c r="EO787">
        <v>1.48</v>
      </c>
      <c r="EP787">
        <v>0.53</v>
      </c>
      <c r="ER787" s="1">
        <v>199110</v>
      </c>
      <c r="ES787" s="1">
        <v>3.22</v>
      </c>
      <c r="EU787" s="1">
        <v>199011</v>
      </c>
      <c r="EV787" s="1">
        <v>5.9</v>
      </c>
      <c r="EX787" s="1">
        <v>199510</v>
      </c>
      <c r="EY787" s="1">
        <v>0.47</v>
      </c>
      <c r="FA787" s="1">
        <v>199110</v>
      </c>
      <c r="FB787" s="1">
        <f>IF(ISERROR(VLOOKUP($FA787,MOM,LOOKUPS!C$12,0)*$FB$6+VLOOKUP($FA787,STREV,LOOKUPS!C$10,0)*$FC$6+VLOOKUP($FA787,LTREV,LOOKUPS!C$9,0)*$FD$6+VLOOKUP($FA787,CFP,LOOKUPS!C$6,0)*$FE$6+VLOOKUP($FA787,EP,LOOKUPS!C$8,0)*$FF$6+VLOOKUP($FA787,BM,LOOKUPS!C$5,0)*$FG$6+VLOOKUP($FA787,DIV,LOOKUPS!C$7,0)*$FH$6++VLOOKUP($FA787,SIZE,LOOKUPS!C$11,0)*$FI$6),"",VLOOKUP($FA787,MOM,LOOKUPS!C$12,0)*$FB$6+VLOOKUP($FA787,STREV,LOOKUPS!C$10,0)*$FC$6+VLOOKUP($FA787,LTREV,LOOKUPS!C$9,0)*$FD$6+VLOOKUP($FA787,CFP,LOOKUPS!C$6,0)*$FE$6+VLOOKUP($FA787,EP,LOOKUPS!C$8,0)*$FF$6+VLOOKUP($FA787,BM,LOOKUPS!C$5,0)*$FG$6+VLOOKUP($FA787,DIV,LOOKUPS!C$7,0)*$FH$6++VLOOKUP($FA787,SIZE,LOOKUPS!C$11,0)*$FI$6)</f>
        <v>3.5357000000000003</v>
      </c>
      <c r="FC787" s="1">
        <f>IF(ISERROR(VLOOKUP($FA787,MOM,LOOKUPS!D$12,0)*$FB$6+VLOOKUP($FA787,STREV,LOOKUPS!D$10,0)*$FC$6+VLOOKUP($FA787,LTREV,LOOKUPS!D$9,0)*$FD$6+VLOOKUP($FA787,CFP,LOOKUPS!D$6,0)*$FE$6+VLOOKUP($FA787,EP,LOOKUPS!D$8,0)*$FF$6+VLOOKUP($FA787,BM,LOOKUPS!D$5,0)*$FG$6+VLOOKUP($FA787,DIV,LOOKUPS!D$7,0)*$FH$6++VLOOKUP($FA787,SIZE,LOOKUPS!D$11,0)*$FI$6),"",VLOOKUP($FA787,MOM,LOOKUPS!D$12,0)*$FB$6+VLOOKUP($FA787,STREV,LOOKUPS!D$10,0)*$FC$6+VLOOKUP($FA787,LTREV,LOOKUPS!D$9,0)*$FD$6+VLOOKUP($FA787,CFP,LOOKUPS!D$6,0)*$FE$6+VLOOKUP($FA787,EP,LOOKUPS!D$8,0)*$FF$6+VLOOKUP($FA787,BM,LOOKUPS!D$5,0)*$FG$6+VLOOKUP($FA787,DIV,LOOKUPS!D$7,0)*$FH$6++VLOOKUP($FA787,SIZE,LOOKUPS!D$11,0)*$FI$6)</f>
        <v>1.9935</v>
      </c>
      <c r="FD787" s="1">
        <f>IF(ISERROR(VLOOKUP($FA787,MOM,LOOKUPS!E$12,0)*$FB$6+VLOOKUP($FA787,STREV,LOOKUPS!E$10,0)*$FC$6+VLOOKUP($FA787,LTREV,LOOKUPS!E$9,0)*$FD$6+VLOOKUP($FA787,CFP,LOOKUPS!E$6,0)*$FE$6+VLOOKUP($FA787,EP,LOOKUPS!E$8,0)*$FF$6+VLOOKUP($FA787,BM,LOOKUPS!E$5,0)*$FG$6+VLOOKUP($FA787,DIV,LOOKUPS!E$7,0)*$FH$6++VLOOKUP($FA787,SIZE,LOOKUPS!E$11,0)*$FI$6),"",VLOOKUP($FA787,MOM,LOOKUPS!E$12,0)*$FB$6+VLOOKUP($FA787,STREV,LOOKUPS!E$10,0)*$FC$6+VLOOKUP($FA787,LTREV,LOOKUPS!E$9,0)*$FD$6+VLOOKUP($FA787,CFP,LOOKUPS!E$6,0)*$FE$6+VLOOKUP($FA787,EP,LOOKUPS!E$8,0)*$FF$6+VLOOKUP($FA787,BM,LOOKUPS!E$5,0)*$FG$6+VLOOKUP($FA787,DIV,LOOKUPS!E$7,0)*$FH$6++VLOOKUP($FA787,SIZE,LOOKUPS!E$11,0)*$FI$6)</f>
        <v>1.6092</v>
      </c>
      <c r="FE787" s="1">
        <f>IF(ISERROR(VLOOKUP($FA787,MOM,LOOKUPS!F$12,0)*$FB$6+VLOOKUP($FA787,STREV,LOOKUPS!F$10,0)*$FC$6+VLOOKUP($FA787,LTREV,LOOKUPS!F$9,0)*$FD$6+VLOOKUP($FA787,CFP,LOOKUPS!F$6,0)*$FE$6+VLOOKUP($FA787,EP,LOOKUPS!F$8,0)*$FF$6+VLOOKUP($FA787,BM,LOOKUPS!F$5,0)*$FG$6+VLOOKUP($FA787,DIV,LOOKUPS!F$7,0)*$FH$6++VLOOKUP($FA787,SIZE,LOOKUPS!F$11,0)*$FI$6),"",VLOOKUP($FA787,MOM,LOOKUPS!F$12,0)*$FB$6+VLOOKUP($FA787,STREV,LOOKUPS!F$10,0)*$FC$6+VLOOKUP($FA787,LTREV,LOOKUPS!F$9,0)*$FD$6+VLOOKUP($FA787,CFP,LOOKUPS!F$6,0)*$FE$6+VLOOKUP($FA787,EP,LOOKUPS!F$8,0)*$FF$6+VLOOKUP($FA787,BM,LOOKUPS!F$5,0)*$FG$6+VLOOKUP($FA787,DIV,LOOKUPS!F$7,0)*$FH$6++VLOOKUP($FA787,SIZE,LOOKUPS!F$11,0)*$FI$6)</f>
        <v>2.4662000000000002</v>
      </c>
      <c r="FF787" s="1">
        <f>IF(ISERROR(VLOOKUP($FA787,MOM,LOOKUPS!G$12,0)*$FB$6+VLOOKUP($FA787,STREV,LOOKUPS!G$10,0)*$FC$6+VLOOKUP($FA787,LTREV,LOOKUPS!G$9,0)*$FD$6+VLOOKUP($FA787,CFP,LOOKUPS!G$6,0)*$FE$6+VLOOKUP($FA787,EP,LOOKUPS!G$8,0)*$FF$6+VLOOKUP($FA787,BM,LOOKUPS!G$5,0)*$FG$6+VLOOKUP($FA787,DIV,LOOKUPS!G$7,0)*$FH$6++VLOOKUP($FA787,SIZE,LOOKUPS!G$11,0)*$FI$6),"",VLOOKUP($FA787,MOM,LOOKUPS!G$12,0)*$FB$6+VLOOKUP($FA787,STREV,LOOKUPS!G$10,0)*$FC$6+VLOOKUP($FA787,LTREV,LOOKUPS!G$9,0)*$FD$6+VLOOKUP($FA787,CFP,LOOKUPS!G$6,0)*$FE$6+VLOOKUP($FA787,EP,LOOKUPS!G$8,0)*$FF$6+VLOOKUP($FA787,BM,LOOKUPS!G$5,0)*$FG$6+VLOOKUP($FA787,DIV,LOOKUPS!G$7,0)*$FH$6++VLOOKUP($FA787,SIZE,LOOKUPS!G$11,0)*$FI$6)</f>
        <v>1.2264000000000002</v>
      </c>
      <c r="FG787" s="1">
        <f>IF(ISERROR(VLOOKUP($FA787,MOM,LOOKUPS!H$12,0)*$FB$6+VLOOKUP($FA787,STREV,LOOKUPS!H$10,0)*$FC$6+VLOOKUP($FA787,LTREV,LOOKUPS!H$9,0)*$FD$6+VLOOKUP($FA787,CFP,LOOKUPS!H$6,0)*$FE$6+VLOOKUP($FA787,EP,LOOKUPS!H$8,0)*$FF$6+VLOOKUP($FA787,BM,LOOKUPS!H$5,0)*$FG$6+VLOOKUP($FA787,DIV,LOOKUPS!H$7,0)*$FH$6++VLOOKUP($FA787,SIZE,LOOKUPS!H$11,0)*$FI$6),"",VLOOKUP($FA787,MOM,LOOKUPS!H$12,0)*$FB$6+VLOOKUP($FA787,STREV,LOOKUPS!H$10,0)*$FC$6+VLOOKUP($FA787,LTREV,LOOKUPS!H$9,0)*$FD$6+VLOOKUP($FA787,CFP,LOOKUPS!H$6,0)*$FE$6+VLOOKUP($FA787,EP,LOOKUPS!H$8,0)*$FF$6+VLOOKUP($FA787,BM,LOOKUPS!H$5,0)*$FG$6+VLOOKUP($FA787,DIV,LOOKUPS!H$7,0)*$FH$6++VLOOKUP($FA787,SIZE,LOOKUPS!H$11,0)*$FI$6)</f>
        <v>1.5073000000000001</v>
      </c>
      <c r="FH787" s="1">
        <f>IF(ISERROR(VLOOKUP($FA787,MOM,LOOKUPS!I$12,0)*$FB$6+VLOOKUP($FA787,STREV,LOOKUPS!I$10,0)*$FC$6+VLOOKUP($FA787,LTREV,LOOKUPS!I$9,0)*$FD$6+VLOOKUP($FA787,CFP,LOOKUPS!I$6,0)*$FE$6+VLOOKUP($FA787,EP,LOOKUPS!I$8,0)*$FF$6+VLOOKUP($FA787,BM,LOOKUPS!I$5,0)*$FG$6+VLOOKUP($FA787,DIV,LOOKUPS!I$7,0)*$FH$6++VLOOKUP($FA787,SIZE,LOOKUPS!I$11,0)*$FI$6),"",VLOOKUP($FA787,MOM,LOOKUPS!I$12,0)*$FB$6+VLOOKUP($FA787,STREV,LOOKUPS!I$10,0)*$FC$6+VLOOKUP($FA787,LTREV,LOOKUPS!I$9,0)*$FD$6+VLOOKUP($FA787,CFP,LOOKUPS!I$6,0)*$FE$6+VLOOKUP($FA787,EP,LOOKUPS!I$8,0)*$FF$6+VLOOKUP($FA787,BM,LOOKUPS!I$5,0)*$FG$6+VLOOKUP($FA787,DIV,LOOKUPS!I$7,0)*$FH$6++VLOOKUP($FA787,SIZE,LOOKUPS!I$11,0)*$FI$6)</f>
        <v>2.5402000000000005</v>
      </c>
      <c r="FI787" s="1">
        <f>IF(ISERROR(VLOOKUP($FA787,MOM,LOOKUPS!J$12,0)*$FB$6+VLOOKUP($FA787,STREV,LOOKUPS!J$10,0)*$FC$6+VLOOKUP($FA787,LTREV,LOOKUPS!J$9,0)*$FD$6+VLOOKUP($FA787,CFP,LOOKUPS!J$6,0)*$FE$6+VLOOKUP($FA787,EP,LOOKUPS!J$8,0)*$FF$6+VLOOKUP($FA787,BM,LOOKUPS!J$5,0)*$FG$6+VLOOKUP($FA787,DIV,LOOKUPS!J$7,0)*$FH$6++VLOOKUP($FA787,SIZE,LOOKUPS!J$11,0)*$FI$6),"",VLOOKUP($FA787,MOM,LOOKUPS!J$12,0)*$FB$6+VLOOKUP($FA787,STREV,LOOKUPS!J$10,0)*$FC$6+VLOOKUP($FA787,LTREV,LOOKUPS!J$9,0)*$FD$6+VLOOKUP($FA787,CFP,LOOKUPS!J$6,0)*$FE$6+VLOOKUP($FA787,EP,LOOKUPS!J$8,0)*$FF$6+VLOOKUP($FA787,BM,LOOKUPS!J$5,0)*$FG$6+VLOOKUP($FA787,DIV,LOOKUPS!J$7,0)*$FH$6++VLOOKUP($FA787,SIZE,LOOKUPS!J$11,0)*$FI$6)</f>
        <v>1.6635</v>
      </c>
      <c r="FJ787" s="1">
        <f>IF(ISERROR(VLOOKUP($FA787,MOM,LOOKUPS!K$12,0)*$FB$6+VLOOKUP($FA787,STREV,LOOKUPS!K$10,0)*$FC$6+VLOOKUP($FA787,LTREV,LOOKUPS!K$9,0)*$FD$6+VLOOKUP($FA787,CFP,LOOKUPS!K$6,0)*$FE$6+VLOOKUP($FA787,EP,LOOKUPS!K$8,0)*$FF$6+VLOOKUP($FA787,BM,LOOKUPS!K$5,0)*$FG$6+VLOOKUP($FA787,DIV,LOOKUPS!K$7,0)*$FH$6++VLOOKUP($FA787,SIZE,LOOKUPS!K$11,0)*$FI$6),"",VLOOKUP($FA787,MOM,LOOKUPS!K$12,0)*$FB$6+VLOOKUP($FA787,STREV,LOOKUPS!K$10,0)*$FC$6+VLOOKUP($FA787,LTREV,LOOKUPS!K$9,0)*$FD$6+VLOOKUP($FA787,CFP,LOOKUPS!K$6,0)*$FE$6+VLOOKUP($FA787,EP,LOOKUPS!K$8,0)*$FF$6+VLOOKUP($FA787,BM,LOOKUPS!K$5,0)*$FG$6+VLOOKUP($FA787,DIV,LOOKUPS!K$7,0)*$FH$6++VLOOKUP($FA787,SIZE,LOOKUPS!K$11,0)*$FI$6)</f>
        <v>2.9210000000000003</v>
      </c>
      <c r="FK787" s="1">
        <f>IF(ISERROR(VLOOKUP($FA787,MOM,LOOKUPS!L$12,0)*$FB$6+VLOOKUP($FA787,STREV,LOOKUPS!L$10,0)*$FC$6+VLOOKUP($FA787,LTREV,LOOKUPS!L$9,0)*$FD$6+VLOOKUP($FA787,CFP,LOOKUPS!L$6,0)*$FE$6+VLOOKUP($FA787,EP,LOOKUPS!L$8,0)*$FF$6+VLOOKUP($FA787,BM,LOOKUPS!L$5,0)*$FG$6+VLOOKUP($FA787,DIV,LOOKUPS!L$7,0)*$FH$6++VLOOKUP($FA787,SIZE,LOOKUPS!L$11,0)*$FI$6),"",VLOOKUP($FA787,MOM,LOOKUPS!L$12,0)*$FB$6+VLOOKUP($FA787,STREV,LOOKUPS!L$10,0)*$FC$6+VLOOKUP($FA787,LTREV,LOOKUPS!L$9,0)*$FD$6+VLOOKUP($FA787,CFP,LOOKUPS!L$6,0)*$FE$6+VLOOKUP($FA787,EP,LOOKUPS!L$8,0)*$FF$6+VLOOKUP($FA787,BM,LOOKUPS!L$5,0)*$FG$6+VLOOKUP($FA787,DIV,LOOKUPS!L$7,0)*$FH$6++VLOOKUP($FA787,SIZE,LOOKUPS!L$11,0)*$FI$6)</f>
        <v>3.6511000000000005</v>
      </c>
    </row>
    <row r="788" spans="1:167" x14ac:dyDescent="0.3">
      <c r="A788" s="1">
        <v>199111</v>
      </c>
      <c r="B788" s="1">
        <v>-2.94</v>
      </c>
      <c r="C788" s="1">
        <v>-2.87</v>
      </c>
      <c r="D788" s="1">
        <v>-1.1399999999999999</v>
      </c>
      <c r="E788" s="1">
        <v>-0.35</v>
      </c>
      <c r="F788" s="1">
        <v>-0.56999999999999995</v>
      </c>
      <c r="G788" s="1">
        <v>-2.08</v>
      </c>
      <c r="H788" s="1">
        <v>-2.27</v>
      </c>
      <c r="I788" s="1">
        <v>-2.99</v>
      </c>
      <c r="J788" s="1">
        <v>-1.92</v>
      </c>
      <c r="K788" s="1">
        <v>-4</v>
      </c>
      <c r="M788" s="1">
        <v>199012</v>
      </c>
      <c r="N788" s="1">
        <v>-3.16</v>
      </c>
      <c r="O788" s="1">
        <v>-0.21</v>
      </c>
      <c r="P788" s="1">
        <v>-0.51</v>
      </c>
      <c r="Q788" s="1">
        <v>2.3199999999999998</v>
      </c>
      <c r="R788" s="1">
        <v>1.72</v>
      </c>
      <c r="S788" s="1">
        <v>3.71</v>
      </c>
      <c r="T788" s="1">
        <v>0.88</v>
      </c>
      <c r="U788" s="1">
        <v>3.08</v>
      </c>
      <c r="V788" s="1">
        <v>1.88</v>
      </c>
      <c r="W788" s="1">
        <v>-3.53</v>
      </c>
      <c r="Y788" s="1">
        <v>199511</v>
      </c>
      <c r="Z788" s="1">
        <v>-0.69</v>
      </c>
      <c r="AA788" s="1">
        <v>2.14</v>
      </c>
      <c r="AB788" s="1">
        <v>1.71</v>
      </c>
      <c r="AC788" s="1">
        <v>1.3</v>
      </c>
      <c r="AD788" s="1">
        <v>2.36</v>
      </c>
      <c r="AE788" s="1">
        <v>3.4</v>
      </c>
      <c r="AF788" s="1">
        <v>3.14</v>
      </c>
      <c r="AG788" s="1">
        <v>3.03</v>
      </c>
      <c r="AH788" s="1">
        <v>3.38</v>
      </c>
      <c r="AI788" s="1">
        <v>1.72</v>
      </c>
      <c r="AK788">
        <v>201605</v>
      </c>
      <c r="AL788">
        <v>0.33</v>
      </c>
      <c r="AM788">
        <v>1.28</v>
      </c>
      <c r="AN788">
        <v>1.04</v>
      </c>
      <c r="AO788">
        <v>-1.1100000000000001</v>
      </c>
      <c r="AP788">
        <v>1.04</v>
      </c>
      <c r="AQ788">
        <v>2.2599999999999998</v>
      </c>
      <c r="AR788">
        <v>0.83</v>
      </c>
      <c r="AS788">
        <v>-0.19</v>
      </c>
      <c r="AT788">
        <v>-1.63</v>
      </c>
      <c r="AU788">
        <v>0.79</v>
      </c>
      <c r="AV788">
        <v>1.35</v>
      </c>
      <c r="AW788">
        <v>1.91</v>
      </c>
      <c r="AX788">
        <v>2.61</v>
      </c>
      <c r="AY788">
        <v>1.28</v>
      </c>
      <c r="AZ788">
        <v>0.35</v>
      </c>
      <c r="BA788">
        <v>-0.37</v>
      </c>
      <c r="BB788">
        <v>0</v>
      </c>
      <c r="BC788">
        <v>-0.05</v>
      </c>
      <c r="BD788">
        <v>-2.98</v>
      </c>
      <c r="BF788" s="1">
        <v>201605</v>
      </c>
      <c r="BG788" s="1">
        <v>0.19</v>
      </c>
      <c r="BH788" s="1">
        <v>1.1000000000000001</v>
      </c>
      <c r="BI788" s="1">
        <v>1.17</v>
      </c>
      <c r="BJ788" s="1">
        <v>-0.35</v>
      </c>
      <c r="BK788" s="1">
        <v>0.43</v>
      </c>
      <c r="BL788" s="1">
        <v>2.0099999999999998</v>
      </c>
      <c r="BM788" s="1">
        <v>0.91</v>
      </c>
      <c r="BN788" s="1">
        <v>0.78</v>
      </c>
      <c r="BO788" s="1">
        <v>-0.65</v>
      </c>
      <c r="BP788" s="1">
        <v>-0.77</v>
      </c>
      <c r="BQ788" s="1">
        <v>1.54</v>
      </c>
      <c r="BR788" s="1">
        <v>2.54</v>
      </c>
      <c r="BS788" s="1">
        <v>1.43</v>
      </c>
      <c r="BT788" s="1">
        <v>0.53</v>
      </c>
      <c r="BU788" s="1">
        <v>1.27</v>
      </c>
      <c r="BV788" s="1">
        <v>1.36</v>
      </c>
      <c r="BW788" s="1">
        <v>0.25</v>
      </c>
      <c r="BX788" s="1">
        <v>1.22</v>
      </c>
      <c r="BY788" s="1">
        <v>-2.46</v>
      </c>
      <c r="CA788" s="1">
        <v>199105</v>
      </c>
      <c r="CB788" s="1">
        <v>1.06</v>
      </c>
      <c r="CC788" s="1">
        <v>3.14</v>
      </c>
      <c r="CD788" s="1">
        <v>4.0199999999999996</v>
      </c>
      <c r="CE788" s="1">
        <v>2.5099999999999998</v>
      </c>
      <c r="CF788" s="1">
        <v>3.05</v>
      </c>
      <c r="CG788" s="1">
        <v>3.28</v>
      </c>
      <c r="CH788" s="1">
        <v>4.8499999999999996</v>
      </c>
      <c r="CI788" s="1">
        <v>2.5099999999999998</v>
      </c>
      <c r="CJ788" s="1">
        <v>2.87</v>
      </c>
      <c r="CK788" s="1">
        <v>2.5099999999999998</v>
      </c>
      <c r="CL788" s="1">
        <v>4.08</v>
      </c>
      <c r="CM788" s="1">
        <v>3.45</v>
      </c>
      <c r="CN788" s="1">
        <v>3.11</v>
      </c>
      <c r="CO788" s="1">
        <v>5.61</v>
      </c>
      <c r="CP788" s="1">
        <v>4.01</v>
      </c>
      <c r="CQ788" s="1">
        <v>3.44</v>
      </c>
      <c r="CR788" s="1">
        <v>1.35</v>
      </c>
      <c r="CS788" s="1">
        <v>3.48</v>
      </c>
      <c r="CT788" s="1">
        <v>2.52</v>
      </c>
      <c r="CV788" s="1">
        <v>199205</v>
      </c>
      <c r="CW788" s="1">
        <v>-0.04</v>
      </c>
      <c r="CX788" s="1">
        <v>0.99</v>
      </c>
      <c r="CY788" s="1">
        <v>1.66</v>
      </c>
      <c r="CZ788" s="1">
        <v>3.19</v>
      </c>
      <c r="DA788" s="1">
        <v>1.1100000000000001</v>
      </c>
      <c r="DB788" s="1">
        <v>0.75</v>
      </c>
      <c r="DC788" s="1">
        <v>1.93</v>
      </c>
      <c r="DD788" s="1">
        <v>3.06</v>
      </c>
      <c r="DE788" s="1">
        <v>2.7</v>
      </c>
      <c r="DF788" s="1">
        <v>2.0499999999999998</v>
      </c>
      <c r="DG788" s="1">
        <v>0.03</v>
      </c>
      <c r="DH788" s="1">
        <v>0.72</v>
      </c>
      <c r="DI788" s="1">
        <v>0.78</v>
      </c>
      <c r="DJ788" s="1">
        <v>1.34</v>
      </c>
      <c r="DK788" s="1">
        <v>2.41</v>
      </c>
      <c r="DL788" s="1">
        <v>2.04</v>
      </c>
      <c r="DM788" s="1">
        <v>3.85</v>
      </c>
      <c r="DN788" s="1">
        <v>2.0299999999999998</v>
      </c>
      <c r="DO788" s="1">
        <v>3.43</v>
      </c>
      <c r="DQ788" s="1">
        <v>199105</v>
      </c>
      <c r="DR788" s="1">
        <v>-99.99</v>
      </c>
      <c r="DS788" s="1">
        <v>2.68</v>
      </c>
      <c r="DT788" s="1">
        <v>3.66</v>
      </c>
      <c r="DU788" s="1">
        <v>4.76</v>
      </c>
      <c r="DV788" s="1">
        <v>2.52</v>
      </c>
      <c r="DW788" s="1">
        <v>3.64</v>
      </c>
      <c r="DX788" s="1">
        <v>3.62</v>
      </c>
      <c r="DY788" s="1">
        <v>4.8600000000000003</v>
      </c>
      <c r="DZ788" s="1">
        <v>4.55</v>
      </c>
      <c r="EA788" s="1">
        <v>2.4</v>
      </c>
      <c r="EB788" s="1">
        <v>3.05</v>
      </c>
      <c r="EC788" s="1">
        <v>3.93</v>
      </c>
      <c r="ED788" s="1">
        <v>3.28</v>
      </c>
      <c r="EE788" s="1">
        <v>3.48</v>
      </c>
      <c r="EF788" s="1">
        <v>3.8</v>
      </c>
      <c r="EG788" s="1">
        <v>4.5999999999999996</v>
      </c>
      <c r="EH788" s="1">
        <v>5.13</v>
      </c>
      <c r="EI788" s="1">
        <v>5.01</v>
      </c>
      <c r="EJ788" s="1">
        <v>4.07</v>
      </c>
      <c r="EL788">
        <v>199105</v>
      </c>
      <c r="EM788">
        <v>3.65</v>
      </c>
      <c r="EN788">
        <v>-0.35</v>
      </c>
      <c r="EO788">
        <v>-0.56999999999999995</v>
      </c>
      <c r="EP788">
        <v>0.47</v>
      </c>
      <c r="ER788" s="1">
        <v>199111</v>
      </c>
      <c r="ES788" s="1">
        <v>1.26</v>
      </c>
      <c r="EU788" s="1">
        <v>199012</v>
      </c>
      <c r="EV788" s="1">
        <v>-2.98</v>
      </c>
      <c r="EX788" s="1">
        <v>199511</v>
      </c>
      <c r="EY788" s="1">
        <v>0.69</v>
      </c>
      <c r="FA788" s="1">
        <v>199111</v>
      </c>
      <c r="FB788" s="1">
        <f>IF(ISERROR(VLOOKUP($FA788,MOM,LOOKUPS!C$12,0)*$FB$6+VLOOKUP($FA788,STREV,LOOKUPS!C$10,0)*$FC$6+VLOOKUP($FA788,LTREV,LOOKUPS!C$9,0)*$FD$6+VLOOKUP($FA788,CFP,LOOKUPS!C$6,0)*$FE$6+VLOOKUP($FA788,EP,LOOKUPS!C$8,0)*$FF$6+VLOOKUP($FA788,BM,LOOKUPS!C$5,0)*$FG$6+VLOOKUP($FA788,DIV,LOOKUPS!C$7,0)*$FH$6++VLOOKUP($FA788,SIZE,LOOKUPS!C$11,0)*$FI$6),"",VLOOKUP($FA788,MOM,LOOKUPS!C$12,0)*$FB$6+VLOOKUP($FA788,STREV,LOOKUPS!C$10,0)*$FC$6+VLOOKUP($FA788,LTREV,LOOKUPS!C$9,0)*$FD$6+VLOOKUP($FA788,CFP,LOOKUPS!C$6,0)*$FE$6+VLOOKUP($FA788,EP,LOOKUPS!C$8,0)*$FF$6+VLOOKUP($FA788,BM,LOOKUPS!C$5,0)*$FG$6+VLOOKUP($FA788,DIV,LOOKUPS!C$7,0)*$FH$6++VLOOKUP($FA788,SIZE,LOOKUPS!C$11,0)*$FI$6)</f>
        <v>-2.6405000000000003</v>
      </c>
      <c r="FC788" s="1">
        <f>IF(ISERROR(VLOOKUP($FA788,MOM,LOOKUPS!D$12,0)*$FB$6+VLOOKUP($FA788,STREV,LOOKUPS!D$10,0)*$FC$6+VLOOKUP($FA788,LTREV,LOOKUPS!D$9,0)*$FD$6+VLOOKUP($FA788,CFP,LOOKUPS!D$6,0)*$FE$6+VLOOKUP($FA788,EP,LOOKUPS!D$8,0)*$FF$6+VLOOKUP($FA788,BM,LOOKUPS!D$5,0)*$FG$6+VLOOKUP($FA788,DIV,LOOKUPS!D$7,0)*$FH$6++VLOOKUP($FA788,SIZE,LOOKUPS!D$11,0)*$FI$6),"",VLOOKUP($FA788,MOM,LOOKUPS!D$12,0)*$FB$6+VLOOKUP($FA788,STREV,LOOKUPS!D$10,0)*$FC$6+VLOOKUP($FA788,LTREV,LOOKUPS!D$9,0)*$FD$6+VLOOKUP($FA788,CFP,LOOKUPS!D$6,0)*$FE$6+VLOOKUP($FA788,EP,LOOKUPS!D$8,0)*$FF$6+VLOOKUP($FA788,BM,LOOKUPS!D$5,0)*$FG$6+VLOOKUP($FA788,DIV,LOOKUPS!D$7,0)*$FH$6++VLOOKUP($FA788,SIZE,LOOKUPS!D$11,0)*$FI$6)</f>
        <v>-2.9615</v>
      </c>
      <c r="FD788" s="1">
        <f>IF(ISERROR(VLOOKUP($FA788,MOM,LOOKUPS!E$12,0)*$FB$6+VLOOKUP($FA788,STREV,LOOKUPS!E$10,0)*$FC$6+VLOOKUP($FA788,LTREV,LOOKUPS!E$9,0)*$FD$6+VLOOKUP($FA788,CFP,LOOKUPS!E$6,0)*$FE$6+VLOOKUP($FA788,EP,LOOKUPS!E$8,0)*$FF$6+VLOOKUP($FA788,BM,LOOKUPS!E$5,0)*$FG$6+VLOOKUP($FA788,DIV,LOOKUPS!E$7,0)*$FH$6++VLOOKUP($FA788,SIZE,LOOKUPS!E$11,0)*$FI$6),"",VLOOKUP($FA788,MOM,LOOKUPS!E$12,0)*$FB$6+VLOOKUP($FA788,STREV,LOOKUPS!E$10,0)*$FC$6+VLOOKUP($FA788,LTREV,LOOKUPS!E$9,0)*$FD$6+VLOOKUP($FA788,CFP,LOOKUPS!E$6,0)*$FE$6+VLOOKUP($FA788,EP,LOOKUPS!E$8,0)*$FF$6+VLOOKUP($FA788,BM,LOOKUPS!E$5,0)*$FG$6+VLOOKUP($FA788,DIV,LOOKUPS!E$7,0)*$FH$6++VLOOKUP($FA788,SIZE,LOOKUPS!E$11,0)*$FI$6)</f>
        <v>-2.1786000000000003</v>
      </c>
      <c r="FE788" s="1">
        <f>IF(ISERROR(VLOOKUP($FA788,MOM,LOOKUPS!F$12,0)*$FB$6+VLOOKUP($FA788,STREV,LOOKUPS!F$10,0)*$FC$6+VLOOKUP($FA788,LTREV,LOOKUPS!F$9,0)*$FD$6+VLOOKUP($FA788,CFP,LOOKUPS!F$6,0)*$FE$6+VLOOKUP($FA788,EP,LOOKUPS!F$8,0)*$FF$6+VLOOKUP($FA788,BM,LOOKUPS!F$5,0)*$FG$6+VLOOKUP($FA788,DIV,LOOKUPS!F$7,0)*$FH$6++VLOOKUP($FA788,SIZE,LOOKUPS!F$11,0)*$FI$6),"",VLOOKUP($FA788,MOM,LOOKUPS!F$12,0)*$FB$6+VLOOKUP($FA788,STREV,LOOKUPS!F$10,0)*$FC$6+VLOOKUP($FA788,LTREV,LOOKUPS!F$9,0)*$FD$6+VLOOKUP($FA788,CFP,LOOKUPS!F$6,0)*$FE$6+VLOOKUP($FA788,EP,LOOKUPS!F$8,0)*$FF$6+VLOOKUP($FA788,BM,LOOKUPS!F$5,0)*$FG$6+VLOOKUP($FA788,DIV,LOOKUPS!F$7,0)*$FH$6++VLOOKUP($FA788,SIZE,LOOKUPS!F$11,0)*$FI$6)</f>
        <v>-2.1151</v>
      </c>
      <c r="FF788" s="1">
        <f>IF(ISERROR(VLOOKUP($FA788,MOM,LOOKUPS!G$12,0)*$FB$6+VLOOKUP($FA788,STREV,LOOKUPS!G$10,0)*$FC$6+VLOOKUP($FA788,LTREV,LOOKUPS!G$9,0)*$FD$6+VLOOKUP($FA788,CFP,LOOKUPS!G$6,0)*$FE$6+VLOOKUP($FA788,EP,LOOKUPS!G$8,0)*$FF$6+VLOOKUP($FA788,BM,LOOKUPS!G$5,0)*$FG$6+VLOOKUP($FA788,DIV,LOOKUPS!G$7,0)*$FH$6++VLOOKUP($FA788,SIZE,LOOKUPS!G$11,0)*$FI$6),"",VLOOKUP($FA788,MOM,LOOKUPS!G$12,0)*$FB$6+VLOOKUP($FA788,STREV,LOOKUPS!G$10,0)*$FC$6+VLOOKUP($FA788,LTREV,LOOKUPS!G$9,0)*$FD$6+VLOOKUP($FA788,CFP,LOOKUPS!G$6,0)*$FE$6+VLOOKUP($FA788,EP,LOOKUPS!G$8,0)*$FF$6+VLOOKUP($FA788,BM,LOOKUPS!G$5,0)*$FG$6+VLOOKUP($FA788,DIV,LOOKUPS!G$7,0)*$FH$6++VLOOKUP($FA788,SIZE,LOOKUPS!G$11,0)*$FI$6)</f>
        <v>-1.96</v>
      </c>
      <c r="FG788" s="1">
        <f>IF(ISERROR(VLOOKUP($FA788,MOM,LOOKUPS!H$12,0)*$FB$6+VLOOKUP($FA788,STREV,LOOKUPS!H$10,0)*$FC$6+VLOOKUP($FA788,LTREV,LOOKUPS!H$9,0)*$FD$6+VLOOKUP($FA788,CFP,LOOKUPS!H$6,0)*$FE$6+VLOOKUP($FA788,EP,LOOKUPS!H$8,0)*$FF$6+VLOOKUP($FA788,BM,LOOKUPS!H$5,0)*$FG$6+VLOOKUP($FA788,DIV,LOOKUPS!H$7,0)*$FH$6++VLOOKUP($FA788,SIZE,LOOKUPS!H$11,0)*$FI$6),"",VLOOKUP($FA788,MOM,LOOKUPS!H$12,0)*$FB$6+VLOOKUP($FA788,STREV,LOOKUPS!H$10,0)*$FC$6+VLOOKUP($FA788,LTREV,LOOKUPS!H$9,0)*$FD$6+VLOOKUP($FA788,CFP,LOOKUPS!H$6,0)*$FE$6+VLOOKUP($FA788,EP,LOOKUPS!H$8,0)*$FF$6+VLOOKUP($FA788,BM,LOOKUPS!H$5,0)*$FG$6+VLOOKUP($FA788,DIV,LOOKUPS!H$7,0)*$FH$6++VLOOKUP($FA788,SIZE,LOOKUPS!H$11,0)*$FI$6)</f>
        <v>-1.4767999999999999</v>
      </c>
      <c r="FH788" s="1">
        <f>IF(ISERROR(VLOOKUP($FA788,MOM,LOOKUPS!I$12,0)*$FB$6+VLOOKUP($FA788,STREV,LOOKUPS!I$10,0)*$FC$6+VLOOKUP($FA788,LTREV,LOOKUPS!I$9,0)*$FD$6+VLOOKUP($FA788,CFP,LOOKUPS!I$6,0)*$FE$6+VLOOKUP($FA788,EP,LOOKUPS!I$8,0)*$FF$6+VLOOKUP($FA788,BM,LOOKUPS!I$5,0)*$FG$6+VLOOKUP($FA788,DIV,LOOKUPS!I$7,0)*$FH$6++VLOOKUP($FA788,SIZE,LOOKUPS!I$11,0)*$FI$6),"",VLOOKUP($FA788,MOM,LOOKUPS!I$12,0)*$FB$6+VLOOKUP($FA788,STREV,LOOKUPS!I$10,0)*$FC$6+VLOOKUP($FA788,LTREV,LOOKUPS!I$9,0)*$FD$6+VLOOKUP($FA788,CFP,LOOKUPS!I$6,0)*$FE$6+VLOOKUP($FA788,EP,LOOKUPS!I$8,0)*$FF$6+VLOOKUP($FA788,BM,LOOKUPS!I$5,0)*$FG$6+VLOOKUP($FA788,DIV,LOOKUPS!I$7,0)*$FH$6++VLOOKUP($FA788,SIZE,LOOKUPS!I$11,0)*$FI$6)</f>
        <v>-2.6371000000000002</v>
      </c>
      <c r="FI788" s="1">
        <f>IF(ISERROR(VLOOKUP($FA788,MOM,LOOKUPS!J$12,0)*$FB$6+VLOOKUP($FA788,STREV,LOOKUPS!J$10,0)*$FC$6+VLOOKUP($FA788,LTREV,LOOKUPS!J$9,0)*$FD$6+VLOOKUP($FA788,CFP,LOOKUPS!J$6,0)*$FE$6+VLOOKUP($FA788,EP,LOOKUPS!J$8,0)*$FF$6+VLOOKUP($FA788,BM,LOOKUPS!J$5,0)*$FG$6+VLOOKUP($FA788,DIV,LOOKUPS!J$7,0)*$FH$6++VLOOKUP($FA788,SIZE,LOOKUPS!J$11,0)*$FI$6),"",VLOOKUP($FA788,MOM,LOOKUPS!J$12,0)*$FB$6+VLOOKUP($FA788,STREV,LOOKUPS!J$10,0)*$FC$6+VLOOKUP($FA788,LTREV,LOOKUPS!J$9,0)*$FD$6+VLOOKUP($FA788,CFP,LOOKUPS!J$6,0)*$FE$6+VLOOKUP($FA788,EP,LOOKUPS!J$8,0)*$FF$6+VLOOKUP($FA788,BM,LOOKUPS!J$5,0)*$FG$6+VLOOKUP($FA788,DIV,LOOKUPS!J$7,0)*$FH$6++VLOOKUP($FA788,SIZE,LOOKUPS!J$11,0)*$FI$6)</f>
        <v>-2.9274000000000004</v>
      </c>
      <c r="FJ788" s="1">
        <f>IF(ISERROR(VLOOKUP($FA788,MOM,LOOKUPS!K$12,0)*$FB$6+VLOOKUP($FA788,STREV,LOOKUPS!K$10,0)*$FC$6+VLOOKUP($FA788,LTREV,LOOKUPS!K$9,0)*$FD$6+VLOOKUP($FA788,CFP,LOOKUPS!K$6,0)*$FE$6+VLOOKUP($FA788,EP,LOOKUPS!K$8,0)*$FF$6+VLOOKUP($FA788,BM,LOOKUPS!K$5,0)*$FG$6+VLOOKUP($FA788,DIV,LOOKUPS!K$7,0)*$FH$6++VLOOKUP($FA788,SIZE,LOOKUPS!K$11,0)*$FI$6),"",VLOOKUP($FA788,MOM,LOOKUPS!K$12,0)*$FB$6+VLOOKUP($FA788,STREV,LOOKUPS!K$10,0)*$FC$6+VLOOKUP($FA788,LTREV,LOOKUPS!K$9,0)*$FD$6+VLOOKUP($FA788,CFP,LOOKUPS!K$6,0)*$FE$6+VLOOKUP($FA788,EP,LOOKUPS!K$8,0)*$FF$6+VLOOKUP($FA788,BM,LOOKUPS!K$5,0)*$FG$6+VLOOKUP($FA788,DIV,LOOKUPS!K$7,0)*$FH$6++VLOOKUP($FA788,SIZE,LOOKUPS!K$11,0)*$FI$6)</f>
        <v>-2.2141000000000002</v>
      </c>
      <c r="FK788" s="1">
        <f>IF(ISERROR(VLOOKUP($FA788,MOM,LOOKUPS!L$12,0)*$FB$6+VLOOKUP($FA788,STREV,LOOKUPS!L$10,0)*$FC$6+VLOOKUP($FA788,LTREV,LOOKUPS!L$9,0)*$FD$6+VLOOKUP($FA788,CFP,LOOKUPS!L$6,0)*$FE$6+VLOOKUP($FA788,EP,LOOKUPS!L$8,0)*$FF$6+VLOOKUP($FA788,BM,LOOKUPS!L$5,0)*$FG$6+VLOOKUP($FA788,DIV,LOOKUPS!L$7,0)*$FH$6++VLOOKUP($FA788,SIZE,LOOKUPS!L$11,0)*$FI$6),"",VLOOKUP($FA788,MOM,LOOKUPS!L$12,0)*$FB$6+VLOOKUP($FA788,STREV,LOOKUPS!L$10,0)*$FC$6+VLOOKUP($FA788,LTREV,LOOKUPS!L$9,0)*$FD$6+VLOOKUP($FA788,CFP,LOOKUPS!L$6,0)*$FE$6+VLOOKUP($FA788,EP,LOOKUPS!L$8,0)*$FF$6+VLOOKUP($FA788,BM,LOOKUPS!L$5,0)*$FG$6+VLOOKUP($FA788,DIV,LOOKUPS!L$7,0)*$FH$6++VLOOKUP($FA788,SIZE,LOOKUPS!L$11,0)*$FI$6)</f>
        <v>-2.9750000000000001</v>
      </c>
    </row>
    <row r="789" spans="1:167" x14ac:dyDescent="0.3">
      <c r="A789" s="1">
        <v>199112</v>
      </c>
      <c r="B789" s="1">
        <v>-3.17</v>
      </c>
      <c r="C789" s="1">
        <v>1.35</v>
      </c>
      <c r="D789" s="1">
        <v>2.71</v>
      </c>
      <c r="E789" s="1">
        <v>3.45</v>
      </c>
      <c r="F789" s="1">
        <v>3.15</v>
      </c>
      <c r="G789" s="1">
        <v>4.3499999999999996</v>
      </c>
      <c r="H789" s="1">
        <v>5.83</v>
      </c>
      <c r="I789" s="1">
        <v>6.36</v>
      </c>
      <c r="J789" s="1">
        <v>6.31</v>
      </c>
      <c r="K789" s="1">
        <v>9.19</v>
      </c>
      <c r="M789" s="1">
        <v>199101</v>
      </c>
      <c r="N789" s="1">
        <v>15.23</v>
      </c>
      <c r="O789" s="1">
        <v>8.24</v>
      </c>
      <c r="P789" s="1">
        <v>6.38</v>
      </c>
      <c r="Q789" s="1">
        <v>7.03</v>
      </c>
      <c r="R789" s="1">
        <v>7.12</v>
      </c>
      <c r="S789" s="1">
        <v>7.12</v>
      </c>
      <c r="T789" s="1">
        <v>7.26</v>
      </c>
      <c r="U789" s="1">
        <v>6.84</v>
      </c>
      <c r="V789" s="1">
        <v>8.17</v>
      </c>
      <c r="W789" s="1">
        <v>8.16</v>
      </c>
      <c r="Y789" s="1">
        <v>199512</v>
      </c>
      <c r="Z789" s="1">
        <v>1.45</v>
      </c>
      <c r="AA789" s="1">
        <v>2.3199999999999998</v>
      </c>
      <c r="AB789" s="1">
        <v>2</v>
      </c>
      <c r="AC789" s="1">
        <v>1.86</v>
      </c>
      <c r="AD789" s="1">
        <v>1.34</v>
      </c>
      <c r="AE789" s="1">
        <v>2.4300000000000002</v>
      </c>
      <c r="AF789" s="1">
        <v>0.82</v>
      </c>
      <c r="AG789" s="1">
        <v>1.71</v>
      </c>
      <c r="AH789" s="1">
        <v>1.3</v>
      </c>
      <c r="AI789" s="1">
        <v>-0.42</v>
      </c>
      <c r="AK789">
        <v>201606</v>
      </c>
      <c r="AL789">
        <v>-1.57</v>
      </c>
      <c r="AM789">
        <v>-0.35</v>
      </c>
      <c r="AN789">
        <v>-0.41</v>
      </c>
      <c r="AO789">
        <v>0.85</v>
      </c>
      <c r="AP789">
        <v>-0.28000000000000003</v>
      </c>
      <c r="AQ789">
        <v>-0.43</v>
      </c>
      <c r="AR789">
        <v>-0.9</v>
      </c>
      <c r="AS789">
        <v>0.52</v>
      </c>
      <c r="AT789">
        <v>1.03</v>
      </c>
      <c r="AU789">
        <v>-0.1</v>
      </c>
      <c r="AV789">
        <v>-0.5</v>
      </c>
      <c r="AW789">
        <v>-0.55000000000000004</v>
      </c>
      <c r="AX789">
        <v>-0.3</v>
      </c>
      <c r="AY789">
        <v>-1.0900000000000001</v>
      </c>
      <c r="AZ789">
        <v>-0.68</v>
      </c>
      <c r="BA789">
        <v>0.56000000000000005</v>
      </c>
      <c r="BB789">
        <v>0.47</v>
      </c>
      <c r="BC789">
        <v>0.43</v>
      </c>
      <c r="BD789">
        <v>1.54</v>
      </c>
      <c r="BF789" s="1">
        <v>201606</v>
      </c>
      <c r="BG789" s="1">
        <v>-1.37</v>
      </c>
      <c r="BH789" s="1">
        <v>0.15</v>
      </c>
      <c r="BI789" s="1">
        <v>0.04</v>
      </c>
      <c r="BJ789" s="1">
        <v>-0.49</v>
      </c>
      <c r="BK789" s="1">
        <v>0.12</v>
      </c>
      <c r="BL789" s="1">
        <v>0.08</v>
      </c>
      <c r="BM789" s="1">
        <v>0.26</v>
      </c>
      <c r="BN789" s="1">
        <v>-0.63</v>
      </c>
      <c r="BO789" s="1">
        <v>-0.23</v>
      </c>
      <c r="BP789" s="1">
        <v>0.66</v>
      </c>
      <c r="BQ789" s="1">
        <v>-0.38</v>
      </c>
      <c r="BR789" s="1">
        <v>0.22</v>
      </c>
      <c r="BS789" s="1">
        <v>-7.0000000000000007E-2</v>
      </c>
      <c r="BT789" s="1">
        <v>0.36</v>
      </c>
      <c r="BU789" s="1">
        <v>0.18</v>
      </c>
      <c r="BV789" s="1">
        <v>-0.23</v>
      </c>
      <c r="BW789" s="1">
        <v>-0.99</v>
      </c>
      <c r="BX789" s="1">
        <v>-1.71</v>
      </c>
      <c r="BY789" s="1">
        <v>1.19</v>
      </c>
      <c r="CA789" s="1">
        <v>199106</v>
      </c>
      <c r="CB789" s="1">
        <v>-3.13</v>
      </c>
      <c r="CC789" s="1">
        <v>-4.4800000000000004</v>
      </c>
      <c r="CD789" s="1">
        <v>-3.41</v>
      </c>
      <c r="CE789" s="1">
        <v>-3.05</v>
      </c>
      <c r="CF789" s="1">
        <v>-4.91</v>
      </c>
      <c r="CG789" s="1">
        <v>-3.73</v>
      </c>
      <c r="CH789" s="1">
        <v>-2.99</v>
      </c>
      <c r="CI789" s="1">
        <v>-2.95</v>
      </c>
      <c r="CJ789" s="1">
        <v>-3.2</v>
      </c>
      <c r="CK789" s="1">
        <v>-4.79</v>
      </c>
      <c r="CL789" s="1">
        <v>-5.12</v>
      </c>
      <c r="CM789" s="1">
        <v>-3.08</v>
      </c>
      <c r="CN789" s="1">
        <v>-4.3600000000000003</v>
      </c>
      <c r="CO789" s="1">
        <v>-2.88</v>
      </c>
      <c r="CP789" s="1">
        <v>-3.1</v>
      </c>
      <c r="CQ789" s="1">
        <v>-3.26</v>
      </c>
      <c r="CR789" s="1">
        <v>-2.5499999999999998</v>
      </c>
      <c r="CS789" s="1">
        <v>-2.74</v>
      </c>
      <c r="CT789" s="1">
        <v>-3.47</v>
      </c>
      <c r="CV789" s="1">
        <v>199206</v>
      </c>
      <c r="CW789" s="1">
        <v>-5.47</v>
      </c>
      <c r="CX789" s="1">
        <v>-3.77</v>
      </c>
      <c r="CY789" s="1">
        <v>-1.84</v>
      </c>
      <c r="CZ789" s="1">
        <v>-0.51</v>
      </c>
      <c r="DA789" s="1">
        <v>-3.51</v>
      </c>
      <c r="DB789" s="1">
        <v>-3.3</v>
      </c>
      <c r="DC789" s="1">
        <v>-1.75</v>
      </c>
      <c r="DD789" s="1">
        <v>-1.02</v>
      </c>
      <c r="DE789" s="1">
        <v>-0.38</v>
      </c>
      <c r="DF789" s="1">
        <v>-3.85</v>
      </c>
      <c r="DG789" s="1">
        <v>-3.11</v>
      </c>
      <c r="DH789" s="1">
        <v>-4.32</v>
      </c>
      <c r="DI789" s="1">
        <v>-2.39</v>
      </c>
      <c r="DJ789" s="1">
        <v>-1.79</v>
      </c>
      <c r="DK789" s="1">
        <v>-1.73</v>
      </c>
      <c r="DL789" s="1">
        <v>-1.45</v>
      </c>
      <c r="DM789" s="1">
        <v>-0.69</v>
      </c>
      <c r="DN789" s="1">
        <v>0.18</v>
      </c>
      <c r="DO789" s="1">
        <v>-0.99</v>
      </c>
      <c r="DQ789" s="1">
        <v>199106</v>
      </c>
      <c r="DR789" s="1">
        <v>-99.99</v>
      </c>
      <c r="DS789" s="1">
        <v>-3.17</v>
      </c>
      <c r="DT789" s="1">
        <v>-4.18</v>
      </c>
      <c r="DU789" s="1">
        <v>-5.17</v>
      </c>
      <c r="DV789" s="1">
        <v>-3.07</v>
      </c>
      <c r="DW789" s="1">
        <v>-4.17</v>
      </c>
      <c r="DX789" s="1">
        <v>-4.07</v>
      </c>
      <c r="DY789" s="1">
        <v>-4.51</v>
      </c>
      <c r="DZ789" s="1">
        <v>-5.22</v>
      </c>
      <c r="EA789" s="1">
        <v>-2.69</v>
      </c>
      <c r="EB789" s="1">
        <v>-4.7699999999999996</v>
      </c>
      <c r="EC789" s="1">
        <v>-3.96</v>
      </c>
      <c r="ED789" s="1">
        <v>-4.43</v>
      </c>
      <c r="EE789" s="1">
        <v>-4.04</v>
      </c>
      <c r="EF789" s="1">
        <v>-4.0999999999999996</v>
      </c>
      <c r="EG789" s="1">
        <v>-3.97</v>
      </c>
      <c r="EH789" s="1">
        <v>-5.08</v>
      </c>
      <c r="EI789" s="1">
        <v>-5.73</v>
      </c>
      <c r="EJ789" s="1">
        <v>-4.6900000000000004</v>
      </c>
      <c r="EL789">
        <v>199106</v>
      </c>
      <c r="EM789">
        <v>-4.9400000000000004</v>
      </c>
      <c r="EN789">
        <v>0.08</v>
      </c>
      <c r="EO789">
        <v>1.23</v>
      </c>
      <c r="EP789">
        <v>0.42</v>
      </c>
      <c r="ER789" s="1">
        <v>199112</v>
      </c>
      <c r="ES789" s="1">
        <v>8.3000000000000007</v>
      </c>
      <c r="EU789" s="1">
        <v>199101</v>
      </c>
      <c r="EV789" s="1">
        <v>-1.71</v>
      </c>
      <c r="EX789" s="1">
        <v>199512</v>
      </c>
      <c r="EY789" s="1">
        <v>3.93</v>
      </c>
      <c r="FA789" s="1">
        <v>199112</v>
      </c>
      <c r="FB789" s="1">
        <f>IF(ISERROR(VLOOKUP($FA789,MOM,LOOKUPS!C$12,0)*$FB$6+VLOOKUP($FA789,STREV,LOOKUPS!C$10,0)*$FC$6+VLOOKUP($FA789,LTREV,LOOKUPS!C$9,0)*$FD$6+VLOOKUP($FA789,CFP,LOOKUPS!C$6,0)*$FE$6+VLOOKUP($FA789,EP,LOOKUPS!C$8,0)*$FF$6+VLOOKUP($FA789,BM,LOOKUPS!C$5,0)*$FG$6+VLOOKUP($FA789,DIV,LOOKUPS!C$7,0)*$FH$6++VLOOKUP($FA789,SIZE,LOOKUPS!C$11,0)*$FI$6),"",VLOOKUP($FA789,MOM,LOOKUPS!C$12,0)*$FB$6+VLOOKUP($FA789,STREV,LOOKUPS!C$10,0)*$FC$6+VLOOKUP($FA789,LTREV,LOOKUPS!C$9,0)*$FD$6+VLOOKUP($FA789,CFP,LOOKUPS!C$6,0)*$FE$6+VLOOKUP($FA789,EP,LOOKUPS!C$8,0)*$FF$6+VLOOKUP($FA789,BM,LOOKUPS!C$5,0)*$FG$6+VLOOKUP($FA789,DIV,LOOKUPS!C$7,0)*$FH$6++VLOOKUP($FA789,SIZE,LOOKUPS!C$11,0)*$FI$6)</f>
        <v>1.1316999999999999</v>
      </c>
      <c r="FC789" s="1">
        <f>IF(ISERROR(VLOOKUP($FA789,MOM,LOOKUPS!D$12,0)*$FB$6+VLOOKUP($FA789,STREV,LOOKUPS!D$10,0)*$FC$6+VLOOKUP($FA789,LTREV,LOOKUPS!D$9,0)*$FD$6+VLOOKUP($FA789,CFP,LOOKUPS!D$6,0)*$FE$6+VLOOKUP($FA789,EP,LOOKUPS!D$8,0)*$FF$6+VLOOKUP($FA789,BM,LOOKUPS!D$5,0)*$FG$6+VLOOKUP($FA789,DIV,LOOKUPS!D$7,0)*$FH$6++VLOOKUP($FA789,SIZE,LOOKUPS!D$11,0)*$FI$6),"",VLOOKUP($FA789,MOM,LOOKUPS!D$12,0)*$FB$6+VLOOKUP($FA789,STREV,LOOKUPS!D$10,0)*$FC$6+VLOOKUP($FA789,LTREV,LOOKUPS!D$9,0)*$FD$6+VLOOKUP($FA789,CFP,LOOKUPS!D$6,0)*$FE$6+VLOOKUP($FA789,EP,LOOKUPS!D$8,0)*$FF$6+VLOOKUP($FA789,BM,LOOKUPS!D$5,0)*$FG$6+VLOOKUP($FA789,DIV,LOOKUPS!D$7,0)*$FH$6++VLOOKUP($FA789,SIZE,LOOKUPS!D$11,0)*$FI$6)</f>
        <v>4.5262000000000011</v>
      </c>
      <c r="FD789" s="1">
        <f>IF(ISERROR(VLOOKUP($FA789,MOM,LOOKUPS!E$12,0)*$FB$6+VLOOKUP($FA789,STREV,LOOKUPS!E$10,0)*$FC$6+VLOOKUP($FA789,LTREV,LOOKUPS!E$9,0)*$FD$6+VLOOKUP($FA789,CFP,LOOKUPS!E$6,0)*$FE$6+VLOOKUP($FA789,EP,LOOKUPS!E$8,0)*$FF$6+VLOOKUP($FA789,BM,LOOKUPS!E$5,0)*$FG$6+VLOOKUP($FA789,DIV,LOOKUPS!E$7,0)*$FH$6++VLOOKUP($FA789,SIZE,LOOKUPS!E$11,0)*$FI$6),"",VLOOKUP($FA789,MOM,LOOKUPS!E$12,0)*$FB$6+VLOOKUP($FA789,STREV,LOOKUPS!E$10,0)*$FC$6+VLOOKUP($FA789,LTREV,LOOKUPS!E$9,0)*$FD$6+VLOOKUP($FA789,CFP,LOOKUPS!E$6,0)*$FE$6+VLOOKUP($FA789,EP,LOOKUPS!E$8,0)*$FF$6+VLOOKUP($FA789,BM,LOOKUPS!E$5,0)*$FG$6+VLOOKUP($FA789,DIV,LOOKUPS!E$7,0)*$FH$6++VLOOKUP($FA789,SIZE,LOOKUPS!E$11,0)*$FI$6)</f>
        <v>4.5393999999999997</v>
      </c>
      <c r="FE789" s="1">
        <f>IF(ISERROR(VLOOKUP($FA789,MOM,LOOKUPS!F$12,0)*$FB$6+VLOOKUP($FA789,STREV,LOOKUPS!F$10,0)*$FC$6+VLOOKUP($FA789,LTREV,LOOKUPS!F$9,0)*$FD$6+VLOOKUP($FA789,CFP,LOOKUPS!F$6,0)*$FE$6+VLOOKUP($FA789,EP,LOOKUPS!F$8,0)*$FF$6+VLOOKUP($FA789,BM,LOOKUPS!F$5,0)*$FG$6+VLOOKUP($FA789,DIV,LOOKUPS!F$7,0)*$FH$6++VLOOKUP($FA789,SIZE,LOOKUPS!F$11,0)*$FI$6),"",VLOOKUP($FA789,MOM,LOOKUPS!F$12,0)*$FB$6+VLOOKUP($FA789,STREV,LOOKUPS!F$10,0)*$FC$6+VLOOKUP($FA789,LTREV,LOOKUPS!F$9,0)*$FD$6+VLOOKUP($FA789,CFP,LOOKUPS!F$6,0)*$FE$6+VLOOKUP($FA789,EP,LOOKUPS!F$8,0)*$FF$6+VLOOKUP($FA789,BM,LOOKUPS!F$5,0)*$FG$6+VLOOKUP($FA789,DIV,LOOKUPS!F$7,0)*$FH$6++VLOOKUP($FA789,SIZE,LOOKUPS!F$11,0)*$FI$6)</f>
        <v>3.1922000000000006</v>
      </c>
      <c r="FF789" s="1">
        <f>IF(ISERROR(VLOOKUP($FA789,MOM,LOOKUPS!G$12,0)*$FB$6+VLOOKUP($FA789,STREV,LOOKUPS!G$10,0)*$FC$6+VLOOKUP($FA789,LTREV,LOOKUPS!G$9,0)*$FD$6+VLOOKUP($FA789,CFP,LOOKUPS!G$6,0)*$FE$6+VLOOKUP($FA789,EP,LOOKUPS!G$8,0)*$FF$6+VLOOKUP($FA789,BM,LOOKUPS!G$5,0)*$FG$6+VLOOKUP($FA789,DIV,LOOKUPS!G$7,0)*$FH$6++VLOOKUP($FA789,SIZE,LOOKUPS!G$11,0)*$FI$6),"",VLOOKUP($FA789,MOM,LOOKUPS!G$12,0)*$FB$6+VLOOKUP($FA789,STREV,LOOKUPS!G$10,0)*$FC$6+VLOOKUP($FA789,LTREV,LOOKUPS!G$9,0)*$FD$6+VLOOKUP($FA789,CFP,LOOKUPS!G$6,0)*$FE$6+VLOOKUP($FA789,EP,LOOKUPS!G$8,0)*$FF$6+VLOOKUP($FA789,BM,LOOKUPS!G$5,0)*$FG$6+VLOOKUP($FA789,DIV,LOOKUPS!G$7,0)*$FH$6++VLOOKUP($FA789,SIZE,LOOKUPS!G$11,0)*$FI$6)</f>
        <v>4.6109</v>
      </c>
      <c r="FG789" s="1">
        <f>IF(ISERROR(VLOOKUP($FA789,MOM,LOOKUPS!H$12,0)*$FB$6+VLOOKUP($FA789,STREV,LOOKUPS!H$10,0)*$FC$6+VLOOKUP($FA789,LTREV,LOOKUPS!H$9,0)*$FD$6+VLOOKUP($FA789,CFP,LOOKUPS!H$6,0)*$FE$6+VLOOKUP($FA789,EP,LOOKUPS!H$8,0)*$FF$6+VLOOKUP($FA789,BM,LOOKUPS!H$5,0)*$FG$6+VLOOKUP($FA789,DIV,LOOKUPS!H$7,0)*$FH$6++VLOOKUP($FA789,SIZE,LOOKUPS!H$11,0)*$FI$6),"",VLOOKUP($FA789,MOM,LOOKUPS!H$12,0)*$FB$6+VLOOKUP($FA789,STREV,LOOKUPS!H$10,0)*$FC$6+VLOOKUP($FA789,LTREV,LOOKUPS!H$9,0)*$FD$6+VLOOKUP($FA789,CFP,LOOKUPS!H$6,0)*$FE$6+VLOOKUP($FA789,EP,LOOKUPS!H$8,0)*$FF$6+VLOOKUP($FA789,BM,LOOKUPS!H$5,0)*$FG$6+VLOOKUP($FA789,DIV,LOOKUPS!H$7,0)*$FH$6++VLOOKUP($FA789,SIZE,LOOKUPS!H$11,0)*$FI$6)</f>
        <v>4.7616000000000005</v>
      </c>
      <c r="FH789" s="1">
        <f>IF(ISERROR(VLOOKUP($FA789,MOM,LOOKUPS!I$12,0)*$FB$6+VLOOKUP($FA789,STREV,LOOKUPS!I$10,0)*$FC$6+VLOOKUP($FA789,LTREV,LOOKUPS!I$9,0)*$FD$6+VLOOKUP($FA789,CFP,LOOKUPS!I$6,0)*$FE$6+VLOOKUP($FA789,EP,LOOKUPS!I$8,0)*$FF$6+VLOOKUP($FA789,BM,LOOKUPS!I$5,0)*$FG$6+VLOOKUP($FA789,DIV,LOOKUPS!I$7,0)*$FH$6++VLOOKUP($FA789,SIZE,LOOKUPS!I$11,0)*$FI$6),"",VLOOKUP($FA789,MOM,LOOKUPS!I$12,0)*$FB$6+VLOOKUP($FA789,STREV,LOOKUPS!I$10,0)*$FC$6+VLOOKUP($FA789,LTREV,LOOKUPS!I$9,0)*$FD$6+VLOOKUP($FA789,CFP,LOOKUPS!I$6,0)*$FE$6+VLOOKUP($FA789,EP,LOOKUPS!I$8,0)*$FF$6+VLOOKUP($FA789,BM,LOOKUPS!I$5,0)*$FG$6+VLOOKUP($FA789,DIV,LOOKUPS!I$7,0)*$FH$6++VLOOKUP($FA789,SIZE,LOOKUPS!I$11,0)*$FI$6)</f>
        <v>4.95</v>
      </c>
      <c r="FI789" s="1">
        <f>IF(ISERROR(VLOOKUP($FA789,MOM,LOOKUPS!J$12,0)*$FB$6+VLOOKUP($FA789,STREV,LOOKUPS!J$10,0)*$FC$6+VLOOKUP($FA789,LTREV,LOOKUPS!J$9,0)*$FD$6+VLOOKUP($FA789,CFP,LOOKUPS!J$6,0)*$FE$6+VLOOKUP($FA789,EP,LOOKUPS!J$8,0)*$FF$6+VLOOKUP($FA789,BM,LOOKUPS!J$5,0)*$FG$6+VLOOKUP($FA789,DIV,LOOKUPS!J$7,0)*$FH$6++VLOOKUP($FA789,SIZE,LOOKUPS!J$11,0)*$FI$6),"",VLOOKUP($FA789,MOM,LOOKUPS!J$12,0)*$FB$6+VLOOKUP($FA789,STREV,LOOKUPS!J$10,0)*$FC$6+VLOOKUP($FA789,LTREV,LOOKUPS!J$9,0)*$FD$6+VLOOKUP($FA789,CFP,LOOKUPS!J$6,0)*$FE$6+VLOOKUP($FA789,EP,LOOKUPS!J$8,0)*$FF$6+VLOOKUP($FA789,BM,LOOKUPS!J$5,0)*$FG$6+VLOOKUP($FA789,DIV,LOOKUPS!J$7,0)*$FH$6++VLOOKUP($FA789,SIZE,LOOKUPS!J$11,0)*$FI$6)</f>
        <v>5.5202</v>
      </c>
      <c r="FJ789" s="1">
        <f>IF(ISERROR(VLOOKUP($FA789,MOM,LOOKUPS!K$12,0)*$FB$6+VLOOKUP($FA789,STREV,LOOKUPS!K$10,0)*$FC$6+VLOOKUP($FA789,LTREV,LOOKUPS!K$9,0)*$FD$6+VLOOKUP($FA789,CFP,LOOKUPS!K$6,0)*$FE$6+VLOOKUP($FA789,EP,LOOKUPS!K$8,0)*$FF$6+VLOOKUP($FA789,BM,LOOKUPS!K$5,0)*$FG$6+VLOOKUP($FA789,DIV,LOOKUPS!K$7,0)*$FH$6++VLOOKUP($FA789,SIZE,LOOKUPS!K$11,0)*$FI$6),"",VLOOKUP($FA789,MOM,LOOKUPS!K$12,0)*$FB$6+VLOOKUP($FA789,STREV,LOOKUPS!K$10,0)*$FC$6+VLOOKUP($FA789,LTREV,LOOKUPS!K$9,0)*$FD$6+VLOOKUP($FA789,CFP,LOOKUPS!K$6,0)*$FE$6+VLOOKUP($FA789,EP,LOOKUPS!K$8,0)*$FF$6+VLOOKUP($FA789,BM,LOOKUPS!K$5,0)*$FG$6+VLOOKUP($FA789,DIV,LOOKUPS!K$7,0)*$FH$6++VLOOKUP($FA789,SIZE,LOOKUPS!K$11,0)*$FI$6)</f>
        <v>5.3689999999999998</v>
      </c>
      <c r="FK789" s="1">
        <f>IF(ISERROR(VLOOKUP($FA789,MOM,LOOKUPS!L$12,0)*$FB$6+VLOOKUP($FA789,STREV,LOOKUPS!L$10,0)*$FC$6+VLOOKUP($FA789,LTREV,LOOKUPS!L$9,0)*$FD$6+VLOOKUP($FA789,CFP,LOOKUPS!L$6,0)*$FE$6+VLOOKUP($FA789,EP,LOOKUPS!L$8,0)*$FF$6+VLOOKUP($FA789,BM,LOOKUPS!L$5,0)*$FG$6+VLOOKUP($FA789,DIV,LOOKUPS!L$7,0)*$FH$6++VLOOKUP($FA789,SIZE,LOOKUPS!L$11,0)*$FI$6),"",VLOOKUP($FA789,MOM,LOOKUPS!L$12,0)*$FB$6+VLOOKUP($FA789,STREV,LOOKUPS!L$10,0)*$FC$6+VLOOKUP($FA789,LTREV,LOOKUPS!L$9,0)*$FD$6+VLOOKUP($FA789,CFP,LOOKUPS!L$6,0)*$FE$6+VLOOKUP($FA789,EP,LOOKUPS!L$8,0)*$FF$6+VLOOKUP($FA789,BM,LOOKUPS!L$5,0)*$FG$6+VLOOKUP($FA789,DIV,LOOKUPS!L$7,0)*$FH$6++VLOOKUP($FA789,SIZE,LOOKUPS!L$11,0)*$FI$6)</f>
        <v>4.7557</v>
      </c>
    </row>
    <row r="790" spans="1:167" x14ac:dyDescent="0.3">
      <c r="A790" s="1">
        <v>199201</v>
      </c>
      <c r="B790" s="1">
        <v>36.58</v>
      </c>
      <c r="C790" s="1">
        <v>16.68</v>
      </c>
      <c r="D790" s="1">
        <v>12.05</v>
      </c>
      <c r="E790" s="1">
        <v>11.76</v>
      </c>
      <c r="F790" s="1">
        <v>9.24</v>
      </c>
      <c r="G790" s="1">
        <v>7.93</v>
      </c>
      <c r="H790" s="1">
        <v>9.7899999999999991</v>
      </c>
      <c r="I790" s="1">
        <v>10.73</v>
      </c>
      <c r="J790" s="1">
        <v>12.77</v>
      </c>
      <c r="K790" s="1">
        <v>16.98</v>
      </c>
      <c r="M790" s="1">
        <v>199102</v>
      </c>
      <c r="N790" s="1">
        <v>20.9</v>
      </c>
      <c r="O790" s="1">
        <v>12.18</v>
      </c>
      <c r="P790" s="1">
        <v>12.7</v>
      </c>
      <c r="Q790" s="1">
        <v>10.47</v>
      </c>
      <c r="R790" s="1">
        <v>11.01</v>
      </c>
      <c r="S790" s="1">
        <v>12.36</v>
      </c>
      <c r="T790" s="1">
        <v>11.59</v>
      </c>
      <c r="U790" s="1">
        <v>11.98</v>
      </c>
      <c r="V790" s="1">
        <v>12.67</v>
      </c>
      <c r="W790" s="1">
        <v>14.09</v>
      </c>
      <c r="Y790" s="1">
        <v>199601</v>
      </c>
      <c r="Z790" s="1">
        <v>7.15</v>
      </c>
      <c r="AA790" s="1">
        <v>2.2799999999999998</v>
      </c>
      <c r="AB790" s="1">
        <v>2.1</v>
      </c>
      <c r="AC790" s="1">
        <v>3.88</v>
      </c>
      <c r="AD790" s="1">
        <v>2.13</v>
      </c>
      <c r="AE790" s="1">
        <v>2.2200000000000002</v>
      </c>
      <c r="AF790" s="1">
        <v>2.3199999999999998</v>
      </c>
      <c r="AG790" s="1">
        <v>1.63</v>
      </c>
      <c r="AH790" s="1">
        <v>1.85</v>
      </c>
      <c r="AI790" s="1">
        <v>-0.04</v>
      </c>
      <c r="AK790">
        <v>201607</v>
      </c>
      <c r="AL790">
        <v>7.07</v>
      </c>
      <c r="AM790">
        <v>4.99</v>
      </c>
      <c r="AN790">
        <v>4.55</v>
      </c>
      <c r="AO790">
        <v>6.55</v>
      </c>
      <c r="AP790">
        <v>5.04</v>
      </c>
      <c r="AQ790">
        <v>4.66</v>
      </c>
      <c r="AR790">
        <v>4.46</v>
      </c>
      <c r="AS790">
        <v>4.9000000000000004</v>
      </c>
      <c r="AT790">
        <v>7.24</v>
      </c>
      <c r="AU790">
        <v>5.53</v>
      </c>
      <c r="AV790">
        <v>4.53</v>
      </c>
      <c r="AW790">
        <v>4.8499999999999996</v>
      </c>
      <c r="AX790">
        <v>4.46</v>
      </c>
      <c r="AY790">
        <v>4.3099999999999996</v>
      </c>
      <c r="AZ790">
        <v>4.62</v>
      </c>
      <c r="BA790">
        <v>4.8899999999999997</v>
      </c>
      <c r="BB790">
        <v>4.92</v>
      </c>
      <c r="BC790">
        <v>5.36</v>
      </c>
      <c r="BD790">
        <v>8.7200000000000006</v>
      </c>
      <c r="BF790" s="1">
        <v>201607</v>
      </c>
      <c r="BG790" s="1">
        <v>6.75</v>
      </c>
      <c r="BH790" s="1">
        <v>5.01</v>
      </c>
      <c r="BI790" s="1">
        <v>4.43</v>
      </c>
      <c r="BJ790" s="1">
        <v>6.61</v>
      </c>
      <c r="BK790" s="1">
        <v>5.08</v>
      </c>
      <c r="BL790" s="1">
        <v>4.7699999999999996</v>
      </c>
      <c r="BM790" s="1">
        <v>4.2300000000000004</v>
      </c>
      <c r="BN790" s="1">
        <v>4.84</v>
      </c>
      <c r="BO790" s="1">
        <v>7.49</v>
      </c>
      <c r="BP790" s="1">
        <v>5.15</v>
      </c>
      <c r="BQ790" s="1">
        <v>4.99</v>
      </c>
      <c r="BR790" s="1">
        <v>4.87</v>
      </c>
      <c r="BS790" s="1">
        <v>4.66</v>
      </c>
      <c r="BT790" s="1">
        <v>4.79</v>
      </c>
      <c r="BU790" s="1">
        <v>3.65</v>
      </c>
      <c r="BV790" s="1">
        <v>4.57</v>
      </c>
      <c r="BW790" s="1">
        <v>5.1100000000000003</v>
      </c>
      <c r="BX790" s="1">
        <v>5.54</v>
      </c>
      <c r="BY790" s="1">
        <v>9.24</v>
      </c>
      <c r="CA790" s="1">
        <v>199107</v>
      </c>
      <c r="CB790" s="1">
        <v>1.06</v>
      </c>
      <c r="CC790" s="1">
        <v>3.75</v>
      </c>
      <c r="CD790" s="1">
        <v>3.14</v>
      </c>
      <c r="CE790" s="1">
        <v>3.76</v>
      </c>
      <c r="CF790" s="1">
        <v>3.82</v>
      </c>
      <c r="CG790" s="1">
        <v>4.24</v>
      </c>
      <c r="CH790" s="1">
        <v>2.48</v>
      </c>
      <c r="CI790" s="1">
        <v>3.33</v>
      </c>
      <c r="CJ790" s="1">
        <v>3.69</v>
      </c>
      <c r="CK790" s="1">
        <v>2.89</v>
      </c>
      <c r="CL790" s="1">
        <v>5.35</v>
      </c>
      <c r="CM790" s="1">
        <v>3.52</v>
      </c>
      <c r="CN790" s="1">
        <v>5.04</v>
      </c>
      <c r="CO790" s="1">
        <v>3.08</v>
      </c>
      <c r="CP790" s="1">
        <v>1.91</v>
      </c>
      <c r="CQ790" s="1">
        <v>2.64</v>
      </c>
      <c r="CR790" s="1">
        <v>3.95</v>
      </c>
      <c r="CS790" s="1">
        <v>2.76</v>
      </c>
      <c r="CT790" s="1">
        <v>4.4000000000000004</v>
      </c>
      <c r="CV790" s="1">
        <v>199207</v>
      </c>
      <c r="CW790" s="1">
        <v>1.55</v>
      </c>
      <c r="CX790" s="1">
        <v>4.3</v>
      </c>
      <c r="CY790" s="1">
        <v>3.13</v>
      </c>
      <c r="CZ790" s="1">
        <v>5.0999999999999996</v>
      </c>
      <c r="DA790" s="1">
        <v>4.1399999999999997</v>
      </c>
      <c r="DB790" s="1">
        <v>4.18</v>
      </c>
      <c r="DC790" s="1">
        <v>3.07</v>
      </c>
      <c r="DD790" s="1">
        <v>3.78</v>
      </c>
      <c r="DE790" s="1">
        <v>5.25</v>
      </c>
      <c r="DF790" s="1">
        <v>3.06</v>
      </c>
      <c r="DG790" s="1">
        <v>5.19</v>
      </c>
      <c r="DH790" s="1">
        <v>4.62</v>
      </c>
      <c r="DI790" s="1">
        <v>3.66</v>
      </c>
      <c r="DJ790" s="1">
        <v>2.68</v>
      </c>
      <c r="DK790" s="1">
        <v>3.54</v>
      </c>
      <c r="DL790" s="1">
        <v>2.78</v>
      </c>
      <c r="DM790" s="1">
        <v>4.88</v>
      </c>
      <c r="DN790" s="1">
        <v>4.57</v>
      </c>
      <c r="DO790" s="1">
        <v>6.16</v>
      </c>
      <c r="DQ790" s="1">
        <v>199107</v>
      </c>
      <c r="DR790" s="1">
        <v>-99.99</v>
      </c>
      <c r="DS790" s="1">
        <v>3.21</v>
      </c>
      <c r="DT790" s="1">
        <v>4.76</v>
      </c>
      <c r="DU790" s="1">
        <v>4.67</v>
      </c>
      <c r="DV790" s="1">
        <v>3.14</v>
      </c>
      <c r="DW790" s="1">
        <v>3.88</v>
      </c>
      <c r="DX790" s="1">
        <v>5.22</v>
      </c>
      <c r="DY790" s="1">
        <v>4.67</v>
      </c>
      <c r="DZ790" s="1">
        <v>4.79</v>
      </c>
      <c r="EA790" s="1">
        <v>2.87</v>
      </c>
      <c r="EB790" s="1">
        <v>4.16</v>
      </c>
      <c r="EC790" s="1">
        <v>3.75</v>
      </c>
      <c r="ED790" s="1">
        <v>4.09</v>
      </c>
      <c r="EE790" s="1">
        <v>4.9800000000000004</v>
      </c>
      <c r="EF790" s="1">
        <v>5.52</v>
      </c>
      <c r="EG790" s="1">
        <v>4.8499999999999996</v>
      </c>
      <c r="EH790" s="1">
        <v>4.49</v>
      </c>
      <c r="EI790" s="1">
        <v>4.8600000000000003</v>
      </c>
      <c r="EJ790" s="1">
        <v>4.7</v>
      </c>
      <c r="EL790">
        <v>199107</v>
      </c>
      <c r="EM790">
        <v>4.24</v>
      </c>
      <c r="EN790">
        <v>-0.93</v>
      </c>
      <c r="EO790">
        <v>-1.25</v>
      </c>
      <c r="EP790">
        <v>0.49</v>
      </c>
      <c r="ER790" s="1">
        <v>199201</v>
      </c>
      <c r="ES790" s="1">
        <v>-2.5099999999999998</v>
      </c>
      <c r="EU790" s="1">
        <v>199102</v>
      </c>
      <c r="EV790" s="1">
        <v>2.0099999999999998</v>
      </c>
      <c r="EX790" s="1">
        <v>199601</v>
      </c>
      <c r="EY790" s="1">
        <v>1.32</v>
      </c>
      <c r="FA790" s="1">
        <v>199201</v>
      </c>
      <c r="FB790" s="1">
        <f>IF(ISERROR(VLOOKUP($FA790,MOM,LOOKUPS!C$12,0)*$FB$6+VLOOKUP($FA790,STREV,LOOKUPS!C$10,0)*$FC$6+VLOOKUP($FA790,LTREV,LOOKUPS!C$9,0)*$FD$6+VLOOKUP($FA790,CFP,LOOKUPS!C$6,0)*$FE$6+VLOOKUP($FA790,EP,LOOKUPS!C$8,0)*$FF$6+VLOOKUP($FA790,BM,LOOKUPS!C$5,0)*$FG$6+VLOOKUP($FA790,DIV,LOOKUPS!C$7,0)*$FH$6++VLOOKUP($FA790,SIZE,LOOKUPS!C$11,0)*$FI$6),"",VLOOKUP($FA790,MOM,LOOKUPS!C$12,0)*$FB$6+VLOOKUP($FA790,STREV,LOOKUPS!C$10,0)*$FC$6+VLOOKUP($FA790,LTREV,LOOKUPS!C$9,0)*$FD$6+VLOOKUP($FA790,CFP,LOOKUPS!C$6,0)*$FE$6+VLOOKUP($FA790,EP,LOOKUPS!C$8,0)*$FF$6+VLOOKUP($FA790,BM,LOOKUPS!C$5,0)*$FG$6+VLOOKUP($FA790,DIV,LOOKUPS!C$7,0)*$FH$6++VLOOKUP($FA790,SIZE,LOOKUPS!C$11,0)*$FI$6)</f>
        <v>21.4435</v>
      </c>
      <c r="FC790" s="1">
        <f>IF(ISERROR(VLOOKUP($FA790,MOM,LOOKUPS!D$12,0)*$FB$6+VLOOKUP($FA790,STREV,LOOKUPS!D$10,0)*$FC$6+VLOOKUP($FA790,LTREV,LOOKUPS!D$9,0)*$FD$6+VLOOKUP($FA790,CFP,LOOKUPS!D$6,0)*$FE$6+VLOOKUP($FA790,EP,LOOKUPS!D$8,0)*$FF$6+VLOOKUP($FA790,BM,LOOKUPS!D$5,0)*$FG$6+VLOOKUP($FA790,DIV,LOOKUPS!D$7,0)*$FH$6++VLOOKUP($FA790,SIZE,LOOKUPS!D$11,0)*$FI$6),"",VLOOKUP($FA790,MOM,LOOKUPS!D$12,0)*$FB$6+VLOOKUP($FA790,STREV,LOOKUPS!D$10,0)*$FC$6+VLOOKUP($FA790,LTREV,LOOKUPS!D$9,0)*$FD$6+VLOOKUP($FA790,CFP,LOOKUPS!D$6,0)*$FE$6+VLOOKUP($FA790,EP,LOOKUPS!D$8,0)*$FF$6+VLOOKUP($FA790,BM,LOOKUPS!D$5,0)*$FG$6+VLOOKUP($FA790,DIV,LOOKUPS!D$7,0)*$FH$6++VLOOKUP($FA790,SIZE,LOOKUPS!D$11,0)*$FI$6)</f>
        <v>12.886200000000001</v>
      </c>
      <c r="FD790" s="1">
        <f>IF(ISERROR(VLOOKUP($FA790,MOM,LOOKUPS!E$12,0)*$FB$6+VLOOKUP($FA790,STREV,LOOKUPS!E$10,0)*$FC$6+VLOOKUP($FA790,LTREV,LOOKUPS!E$9,0)*$FD$6+VLOOKUP($FA790,CFP,LOOKUPS!E$6,0)*$FE$6+VLOOKUP($FA790,EP,LOOKUPS!E$8,0)*$FF$6+VLOOKUP($FA790,BM,LOOKUPS!E$5,0)*$FG$6+VLOOKUP($FA790,DIV,LOOKUPS!E$7,0)*$FH$6++VLOOKUP($FA790,SIZE,LOOKUPS!E$11,0)*$FI$6),"",VLOOKUP($FA790,MOM,LOOKUPS!E$12,0)*$FB$6+VLOOKUP($FA790,STREV,LOOKUPS!E$10,0)*$FC$6+VLOOKUP($FA790,LTREV,LOOKUPS!E$9,0)*$FD$6+VLOOKUP($FA790,CFP,LOOKUPS!E$6,0)*$FE$6+VLOOKUP($FA790,EP,LOOKUPS!E$8,0)*$FF$6+VLOOKUP($FA790,BM,LOOKUPS!E$5,0)*$FG$6+VLOOKUP($FA790,DIV,LOOKUPS!E$7,0)*$FH$6++VLOOKUP($FA790,SIZE,LOOKUPS!E$11,0)*$FI$6)</f>
        <v>10.8047</v>
      </c>
      <c r="FE790" s="1">
        <f>IF(ISERROR(VLOOKUP($FA790,MOM,LOOKUPS!F$12,0)*$FB$6+VLOOKUP($FA790,STREV,LOOKUPS!F$10,0)*$FC$6+VLOOKUP($FA790,LTREV,LOOKUPS!F$9,0)*$FD$6+VLOOKUP($FA790,CFP,LOOKUPS!F$6,0)*$FE$6+VLOOKUP($FA790,EP,LOOKUPS!F$8,0)*$FF$6+VLOOKUP($FA790,BM,LOOKUPS!F$5,0)*$FG$6+VLOOKUP($FA790,DIV,LOOKUPS!F$7,0)*$FH$6++VLOOKUP($FA790,SIZE,LOOKUPS!F$11,0)*$FI$6),"",VLOOKUP($FA790,MOM,LOOKUPS!F$12,0)*$FB$6+VLOOKUP($FA790,STREV,LOOKUPS!F$10,0)*$FC$6+VLOOKUP($FA790,LTREV,LOOKUPS!F$9,0)*$FD$6+VLOOKUP($FA790,CFP,LOOKUPS!F$6,0)*$FE$6+VLOOKUP($FA790,EP,LOOKUPS!F$8,0)*$FF$6+VLOOKUP($FA790,BM,LOOKUPS!F$5,0)*$FG$6+VLOOKUP($FA790,DIV,LOOKUPS!F$7,0)*$FH$6++VLOOKUP($FA790,SIZE,LOOKUPS!F$11,0)*$FI$6)</f>
        <v>10.4664</v>
      </c>
      <c r="FF790" s="1">
        <f>IF(ISERROR(VLOOKUP($FA790,MOM,LOOKUPS!G$12,0)*$FB$6+VLOOKUP($FA790,STREV,LOOKUPS!G$10,0)*$FC$6+VLOOKUP($FA790,LTREV,LOOKUPS!G$9,0)*$FD$6+VLOOKUP($FA790,CFP,LOOKUPS!G$6,0)*$FE$6+VLOOKUP($FA790,EP,LOOKUPS!G$8,0)*$FF$6+VLOOKUP($FA790,BM,LOOKUPS!G$5,0)*$FG$6+VLOOKUP($FA790,DIV,LOOKUPS!G$7,0)*$FH$6++VLOOKUP($FA790,SIZE,LOOKUPS!G$11,0)*$FI$6),"",VLOOKUP($FA790,MOM,LOOKUPS!G$12,0)*$FB$6+VLOOKUP($FA790,STREV,LOOKUPS!G$10,0)*$FC$6+VLOOKUP($FA790,LTREV,LOOKUPS!G$9,0)*$FD$6+VLOOKUP($FA790,CFP,LOOKUPS!G$6,0)*$FE$6+VLOOKUP($FA790,EP,LOOKUPS!G$8,0)*$FF$6+VLOOKUP($FA790,BM,LOOKUPS!G$5,0)*$FG$6+VLOOKUP($FA790,DIV,LOOKUPS!G$7,0)*$FH$6++VLOOKUP($FA790,SIZE,LOOKUPS!G$11,0)*$FI$6)</f>
        <v>9.7689000000000004</v>
      </c>
      <c r="FG790" s="1">
        <f>IF(ISERROR(VLOOKUP($FA790,MOM,LOOKUPS!H$12,0)*$FB$6+VLOOKUP($FA790,STREV,LOOKUPS!H$10,0)*$FC$6+VLOOKUP($FA790,LTREV,LOOKUPS!H$9,0)*$FD$6+VLOOKUP($FA790,CFP,LOOKUPS!H$6,0)*$FE$6+VLOOKUP($FA790,EP,LOOKUPS!H$8,0)*$FF$6+VLOOKUP($FA790,BM,LOOKUPS!H$5,0)*$FG$6+VLOOKUP($FA790,DIV,LOOKUPS!H$7,0)*$FH$6++VLOOKUP($FA790,SIZE,LOOKUPS!H$11,0)*$FI$6),"",VLOOKUP($FA790,MOM,LOOKUPS!H$12,0)*$FB$6+VLOOKUP($FA790,STREV,LOOKUPS!H$10,0)*$FC$6+VLOOKUP($FA790,LTREV,LOOKUPS!H$9,0)*$FD$6+VLOOKUP($FA790,CFP,LOOKUPS!H$6,0)*$FE$6+VLOOKUP($FA790,EP,LOOKUPS!H$8,0)*$FF$6+VLOOKUP($FA790,BM,LOOKUPS!H$5,0)*$FG$6+VLOOKUP($FA790,DIV,LOOKUPS!H$7,0)*$FH$6++VLOOKUP($FA790,SIZE,LOOKUPS!H$11,0)*$FI$6)</f>
        <v>8.8914000000000009</v>
      </c>
      <c r="FH790" s="1">
        <f>IF(ISERROR(VLOOKUP($FA790,MOM,LOOKUPS!I$12,0)*$FB$6+VLOOKUP($FA790,STREV,LOOKUPS!I$10,0)*$FC$6+VLOOKUP($FA790,LTREV,LOOKUPS!I$9,0)*$FD$6+VLOOKUP($FA790,CFP,LOOKUPS!I$6,0)*$FE$6+VLOOKUP($FA790,EP,LOOKUPS!I$8,0)*$FF$6+VLOOKUP($FA790,BM,LOOKUPS!I$5,0)*$FG$6+VLOOKUP($FA790,DIV,LOOKUPS!I$7,0)*$FH$6++VLOOKUP($FA790,SIZE,LOOKUPS!I$11,0)*$FI$6),"",VLOOKUP($FA790,MOM,LOOKUPS!I$12,0)*$FB$6+VLOOKUP($FA790,STREV,LOOKUPS!I$10,0)*$FC$6+VLOOKUP($FA790,LTREV,LOOKUPS!I$9,0)*$FD$6+VLOOKUP($FA790,CFP,LOOKUPS!I$6,0)*$FE$6+VLOOKUP($FA790,EP,LOOKUPS!I$8,0)*$FF$6+VLOOKUP($FA790,BM,LOOKUPS!I$5,0)*$FG$6+VLOOKUP($FA790,DIV,LOOKUPS!I$7,0)*$FH$6++VLOOKUP($FA790,SIZE,LOOKUPS!I$11,0)*$FI$6)</f>
        <v>11.257999999999999</v>
      </c>
      <c r="FI790" s="1">
        <f>IF(ISERROR(VLOOKUP($FA790,MOM,LOOKUPS!J$12,0)*$FB$6+VLOOKUP($FA790,STREV,LOOKUPS!J$10,0)*$FC$6+VLOOKUP($FA790,LTREV,LOOKUPS!J$9,0)*$FD$6+VLOOKUP($FA790,CFP,LOOKUPS!J$6,0)*$FE$6+VLOOKUP($FA790,EP,LOOKUPS!J$8,0)*$FF$6+VLOOKUP($FA790,BM,LOOKUPS!J$5,0)*$FG$6+VLOOKUP($FA790,DIV,LOOKUPS!J$7,0)*$FH$6++VLOOKUP($FA790,SIZE,LOOKUPS!J$11,0)*$FI$6),"",VLOOKUP($FA790,MOM,LOOKUPS!J$12,0)*$FB$6+VLOOKUP($FA790,STREV,LOOKUPS!J$10,0)*$FC$6+VLOOKUP($FA790,LTREV,LOOKUPS!J$9,0)*$FD$6+VLOOKUP($FA790,CFP,LOOKUPS!J$6,0)*$FE$6+VLOOKUP($FA790,EP,LOOKUPS!J$8,0)*$FF$6+VLOOKUP($FA790,BM,LOOKUPS!J$5,0)*$FG$6+VLOOKUP($FA790,DIV,LOOKUPS!J$7,0)*$FH$6++VLOOKUP($FA790,SIZE,LOOKUPS!J$11,0)*$FI$6)</f>
        <v>14.384</v>
      </c>
      <c r="FJ790" s="1">
        <f>IF(ISERROR(VLOOKUP($FA790,MOM,LOOKUPS!K$12,0)*$FB$6+VLOOKUP($FA790,STREV,LOOKUPS!K$10,0)*$FC$6+VLOOKUP($FA790,LTREV,LOOKUPS!K$9,0)*$FD$6+VLOOKUP($FA790,CFP,LOOKUPS!K$6,0)*$FE$6+VLOOKUP($FA790,EP,LOOKUPS!K$8,0)*$FF$6+VLOOKUP($FA790,BM,LOOKUPS!K$5,0)*$FG$6+VLOOKUP($FA790,DIV,LOOKUPS!K$7,0)*$FH$6++VLOOKUP($FA790,SIZE,LOOKUPS!K$11,0)*$FI$6),"",VLOOKUP($FA790,MOM,LOOKUPS!K$12,0)*$FB$6+VLOOKUP($FA790,STREV,LOOKUPS!K$10,0)*$FC$6+VLOOKUP($FA790,LTREV,LOOKUPS!K$9,0)*$FD$6+VLOOKUP($FA790,CFP,LOOKUPS!K$6,0)*$FE$6+VLOOKUP($FA790,EP,LOOKUPS!K$8,0)*$FF$6+VLOOKUP($FA790,BM,LOOKUPS!K$5,0)*$FG$6+VLOOKUP($FA790,DIV,LOOKUPS!K$7,0)*$FH$6++VLOOKUP($FA790,SIZE,LOOKUPS!K$11,0)*$FI$6)</f>
        <v>13.525500000000001</v>
      </c>
      <c r="FK790" s="1">
        <f>IF(ISERROR(VLOOKUP($FA790,MOM,LOOKUPS!L$12,0)*$FB$6+VLOOKUP($FA790,STREV,LOOKUPS!L$10,0)*$FC$6+VLOOKUP($FA790,LTREV,LOOKUPS!L$9,0)*$FD$6+VLOOKUP($FA790,CFP,LOOKUPS!L$6,0)*$FE$6+VLOOKUP($FA790,EP,LOOKUPS!L$8,0)*$FF$6+VLOOKUP($FA790,BM,LOOKUPS!L$5,0)*$FG$6+VLOOKUP($FA790,DIV,LOOKUPS!L$7,0)*$FH$6++VLOOKUP($FA790,SIZE,LOOKUPS!L$11,0)*$FI$6),"",VLOOKUP($FA790,MOM,LOOKUPS!L$12,0)*$FB$6+VLOOKUP($FA790,STREV,LOOKUPS!L$10,0)*$FC$6+VLOOKUP($FA790,LTREV,LOOKUPS!L$9,0)*$FD$6+VLOOKUP($FA790,CFP,LOOKUPS!L$6,0)*$FE$6+VLOOKUP($FA790,EP,LOOKUPS!L$8,0)*$FF$6+VLOOKUP($FA790,BM,LOOKUPS!L$5,0)*$FG$6+VLOOKUP($FA790,DIV,LOOKUPS!L$7,0)*$FH$6++VLOOKUP($FA790,SIZE,LOOKUPS!L$11,0)*$FI$6)</f>
        <v>27.017000000000003</v>
      </c>
    </row>
    <row r="791" spans="1:167" x14ac:dyDescent="0.3">
      <c r="A791" s="1">
        <v>199202</v>
      </c>
      <c r="B791" s="1">
        <v>10</v>
      </c>
      <c r="C791" s="1">
        <v>7.11</v>
      </c>
      <c r="D791" s="1">
        <v>5.55</v>
      </c>
      <c r="E791" s="1">
        <v>5.65</v>
      </c>
      <c r="F791" s="1">
        <v>4.42</v>
      </c>
      <c r="G791" s="1">
        <v>4.78</v>
      </c>
      <c r="H791" s="1">
        <v>3.98</v>
      </c>
      <c r="I791" s="1">
        <v>4.38</v>
      </c>
      <c r="J791" s="1">
        <v>6.33</v>
      </c>
      <c r="K791" s="1">
        <v>3.78</v>
      </c>
      <c r="M791" s="1">
        <v>199103</v>
      </c>
      <c r="N791" s="1">
        <v>13.16</v>
      </c>
      <c r="O791" s="1">
        <v>8.77</v>
      </c>
      <c r="P791" s="1">
        <v>7.15</v>
      </c>
      <c r="Q791" s="1">
        <v>7.27</v>
      </c>
      <c r="R791" s="1">
        <v>6.67</v>
      </c>
      <c r="S791" s="1">
        <v>6.08</v>
      </c>
      <c r="T791" s="1">
        <v>7.04</v>
      </c>
      <c r="U791" s="1">
        <v>6.99</v>
      </c>
      <c r="V791" s="1">
        <v>8.0500000000000007</v>
      </c>
      <c r="W791" s="1">
        <v>7.42</v>
      </c>
      <c r="Y791" s="1">
        <v>199602</v>
      </c>
      <c r="Z791" s="1">
        <v>4.01</v>
      </c>
      <c r="AA791" s="1">
        <v>4</v>
      </c>
      <c r="AB791" s="1">
        <v>2.25</v>
      </c>
      <c r="AC791" s="1">
        <v>1.59</v>
      </c>
      <c r="AD791" s="1">
        <v>2.87</v>
      </c>
      <c r="AE791" s="1">
        <v>3.06</v>
      </c>
      <c r="AF791" s="1">
        <v>1.99</v>
      </c>
      <c r="AG791" s="1">
        <v>3.38</v>
      </c>
      <c r="AH791" s="1">
        <v>3.08</v>
      </c>
      <c r="AI791" s="1">
        <v>3.1</v>
      </c>
      <c r="AK791">
        <v>201608</v>
      </c>
      <c r="AL791">
        <v>2.93</v>
      </c>
      <c r="AM791">
        <v>1.54</v>
      </c>
      <c r="AN791">
        <v>2.1</v>
      </c>
      <c r="AO791">
        <v>1.96</v>
      </c>
      <c r="AP791">
        <v>1.41</v>
      </c>
      <c r="AQ791">
        <v>2.13</v>
      </c>
      <c r="AR791">
        <v>2.23</v>
      </c>
      <c r="AS791">
        <v>1.53</v>
      </c>
      <c r="AT791">
        <v>2.06</v>
      </c>
      <c r="AU791">
        <v>2.19</v>
      </c>
      <c r="AV791">
        <v>0.59</v>
      </c>
      <c r="AW791">
        <v>1.87</v>
      </c>
      <c r="AX791">
        <v>2.41</v>
      </c>
      <c r="AY791">
        <v>1.8</v>
      </c>
      <c r="AZ791">
        <v>2.73</v>
      </c>
      <c r="BA791">
        <v>1.37</v>
      </c>
      <c r="BB791">
        <v>1.71</v>
      </c>
      <c r="BC791">
        <v>3.05</v>
      </c>
      <c r="BD791">
        <v>1.28</v>
      </c>
      <c r="BF791" s="1">
        <v>201608</v>
      </c>
      <c r="BG791" s="1">
        <v>2.93</v>
      </c>
      <c r="BH791" s="1">
        <v>1.1299999999999999</v>
      </c>
      <c r="BI791" s="1">
        <v>1.74</v>
      </c>
      <c r="BJ791" s="1">
        <v>2.57</v>
      </c>
      <c r="BK791" s="1">
        <v>1.57</v>
      </c>
      <c r="BL791" s="1">
        <v>0.43</v>
      </c>
      <c r="BM791" s="1">
        <v>1.7</v>
      </c>
      <c r="BN791" s="1">
        <v>2.71</v>
      </c>
      <c r="BO791" s="1">
        <v>2.4300000000000002</v>
      </c>
      <c r="BP791" s="1">
        <v>1.63</v>
      </c>
      <c r="BQ791" s="1">
        <v>1.5</v>
      </c>
      <c r="BR791" s="1">
        <v>0.1</v>
      </c>
      <c r="BS791" s="1">
        <v>0.8</v>
      </c>
      <c r="BT791" s="1">
        <v>1.18</v>
      </c>
      <c r="BU791" s="1">
        <v>2.2400000000000002</v>
      </c>
      <c r="BV791" s="1">
        <v>2.62</v>
      </c>
      <c r="BW791" s="1">
        <v>2.81</v>
      </c>
      <c r="BX791" s="1">
        <v>3.23</v>
      </c>
      <c r="BY791" s="1">
        <v>1.71</v>
      </c>
      <c r="CA791" s="1">
        <v>199108</v>
      </c>
      <c r="CB791" s="1">
        <v>1.45</v>
      </c>
      <c r="CC791" s="1">
        <v>3.17</v>
      </c>
      <c r="CD791" s="1">
        <v>3.73</v>
      </c>
      <c r="CE791" s="1">
        <v>3.15</v>
      </c>
      <c r="CF791" s="1">
        <v>3.42</v>
      </c>
      <c r="CG791" s="1">
        <v>2.7</v>
      </c>
      <c r="CH791" s="1">
        <v>3.69</v>
      </c>
      <c r="CI791" s="1">
        <v>3.83</v>
      </c>
      <c r="CJ791" s="1">
        <v>3.14</v>
      </c>
      <c r="CK791" s="1">
        <v>3.94</v>
      </c>
      <c r="CL791" s="1">
        <v>2.56</v>
      </c>
      <c r="CM791" s="1">
        <v>2.38</v>
      </c>
      <c r="CN791" s="1">
        <v>3.05</v>
      </c>
      <c r="CO791" s="1">
        <v>3.29</v>
      </c>
      <c r="CP791" s="1">
        <v>4.0599999999999996</v>
      </c>
      <c r="CQ791" s="1">
        <v>4.53</v>
      </c>
      <c r="CR791" s="1">
        <v>3.2</v>
      </c>
      <c r="CS791" s="1">
        <v>3.22</v>
      </c>
      <c r="CT791" s="1">
        <v>3.08</v>
      </c>
      <c r="CV791" s="1">
        <v>199208</v>
      </c>
      <c r="CW791" s="1">
        <v>-3.69</v>
      </c>
      <c r="CX791" s="1">
        <v>-1.9</v>
      </c>
      <c r="CY791" s="1">
        <v>-1.28</v>
      </c>
      <c r="CZ791" s="1">
        <v>-0.42</v>
      </c>
      <c r="DA791" s="1">
        <v>-1.92</v>
      </c>
      <c r="DB791" s="1">
        <v>-1.68</v>
      </c>
      <c r="DC791" s="1">
        <v>-1.39</v>
      </c>
      <c r="DD791" s="1">
        <v>-1.04</v>
      </c>
      <c r="DE791" s="1">
        <v>0.06</v>
      </c>
      <c r="DF791" s="1">
        <v>-2.14</v>
      </c>
      <c r="DG791" s="1">
        <v>-1.71</v>
      </c>
      <c r="DH791" s="1">
        <v>-1.85</v>
      </c>
      <c r="DI791" s="1">
        <v>-1.48</v>
      </c>
      <c r="DJ791" s="1">
        <v>-0.83</v>
      </c>
      <c r="DK791" s="1">
        <v>-2.06</v>
      </c>
      <c r="DL791" s="1">
        <v>-0.92</v>
      </c>
      <c r="DM791" s="1">
        <v>-1.1599999999999999</v>
      </c>
      <c r="DN791" s="1">
        <v>-0.25</v>
      </c>
      <c r="DO791" s="1">
        <v>0.47</v>
      </c>
      <c r="DQ791" s="1">
        <v>199108</v>
      </c>
      <c r="DR791" s="1">
        <v>-99.99</v>
      </c>
      <c r="DS791" s="1">
        <v>3.08</v>
      </c>
      <c r="DT791" s="1">
        <v>3.79</v>
      </c>
      <c r="DU791" s="1">
        <v>2.69</v>
      </c>
      <c r="DV791" s="1">
        <v>3.09</v>
      </c>
      <c r="DW791" s="1">
        <v>3.3</v>
      </c>
      <c r="DX791" s="1">
        <v>4.3600000000000003</v>
      </c>
      <c r="DY791" s="1">
        <v>2.4500000000000002</v>
      </c>
      <c r="DZ791" s="1">
        <v>2.83</v>
      </c>
      <c r="EA791" s="1">
        <v>2.83</v>
      </c>
      <c r="EB791" s="1">
        <v>4.09</v>
      </c>
      <c r="EC791" s="1">
        <v>3.02</v>
      </c>
      <c r="ED791" s="1">
        <v>3.72</v>
      </c>
      <c r="EE791" s="1">
        <v>4.8099999999999996</v>
      </c>
      <c r="EF791" s="1">
        <v>3.79</v>
      </c>
      <c r="EG791" s="1">
        <v>2.4300000000000002</v>
      </c>
      <c r="EH791" s="1">
        <v>2.48</v>
      </c>
      <c r="EI791" s="1">
        <v>2.68</v>
      </c>
      <c r="EJ791" s="1">
        <v>2.97</v>
      </c>
      <c r="EL791">
        <v>199108</v>
      </c>
      <c r="EM791">
        <v>2.3199999999999998</v>
      </c>
      <c r="EN791">
        <v>1.59</v>
      </c>
      <c r="EO791">
        <v>-0.83</v>
      </c>
      <c r="EP791">
        <v>0.46</v>
      </c>
      <c r="ER791" s="1">
        <v>199202</v>
      </c>
      <c r="ES791" s="1">
        <v>-0.57999999999999996</v>
      </c>
      <c r="EU791" s="1">
        <v>199103</v>
      </c>
      <c r="EV791" s="1">
        <v>0.49</v>
      </c>
      <c r="EX791" s="1">
        <v>199602</v>
      </c>
      <c r="EY791" s="1">
        <v>-1.32</v>
      </c>
      <c r="FA791" s="1">
        <v>199202</v>
      </c>
      <c r="FB791" s="1">
        <f>IF(ISERROR(VLOOKUP($FA791,MOM,LOOKUPS!C$12,0)*$FB$6+VLOOKUP($FA791,STREV,LOOKUPS!C$10,0)*$FC$6+VLOOKUP($FA791,LTREV,LOOKUPS!C$9,0)*$FD$6+VLOOKUP($FA791,CFP,LOOKUPS!C$6,0)*$FE$6+VLOOKUP($FA791,EP,LOOKUPS!C$8,0)*$FF$6+VLOOKUP($FA791,BM,LOOKUPS!C$5,0)*$FG$6+VLOOKUP($FA791,DIV,LOOKUPS!C$7,0)*$FH$6++VLOOKUP($FA791,SIZE,LOOKUPS!C$11,0)*$FI$6),"",VLOOKUP($FA791,MOM,LOOKUPS!C$12,0)*$FB$6+VLOOKUP($FA791,STREV,LOOKUPS!C$10,0)*$FC$6+VLOOKUP($FA791,LTREV,LOOKUPS!C$9,0)*$FD$6+VLOOKUP($FA791,CFP,LOOKUPS!C$6,0)*$FE$6+VLOOKUP($FA791,EP,LOOKUPS!C$8,0)*$FF$6+VLOOKUP($FA791,BM,LOOKUPS!C$5,0)*$FG$6+VLOOKUP($FA791,DIV,LOOKUPS!C$7,0)*$FH$6++VLOOKUP($FA791,SIZE,LOOKUPS!C$11,0)*$FI$6)</f>
        <v>6.7688000000000006</v>
      </c>
      <c r="FC791" s="1">
        <f>IF(ISERROR(VLOOKUP($FA791,MOM,LOOKUPS!D$12,0)*$FB$6+VLOOKUP($FA791,STREV,LOOKUPS!D$10,0)*$FC$6+VLOOKUP($FA791,LTREV,LOOKUPS!D$9,0)*$FD$6+VLOOKUP($FA791,CFP,LOOKUPS!D$6,0)*$FE$6+VLOOKUP($FA791,EP,LOOKUPS!D$8,0)*$FF$6+VLOOKUP($FA791,BM,LOOKUPS!D$5,0)*$FG$6+VLOOKUP($FA791,DIV,LOOKUPS!D$7,0)*$FH$6++VLOOKUP($FA791,SIZE,LOOKUPS!D$11,0)*$FI$6),"",VLOOKUP($FA791,MOM,LOOKUPS!D$12,0)*$FB$6+VLOOKUP($FA791,STREV,LOOKUPS!D$10,0)*$FC$6+VLOOKUP($FA791,LTREV,LOOKUPS!D$9,0)*$FD$6+VLOOKUP($FA791,CFP,LOOKUPS!D$6,0)*$FE$6+VLOOKUP($FA791,EP,LOOKUPS!D$8,0)*$FF$6+VLOOKUP($FA791,BM,LOOKUPS!D$5,0)*$FG$6+VLOOKUP($FA791,DIV,LOOKUPS!D$7,0)*$FH$6++VLOOKUP($FA791,SIZE,LOOKUPS!D$11,0)*$FI$6)</f>
        <v>5.9188999999999998</v>
      </c>
      <c r="FD791" s="1">
        <f>IF(ISERROR(VLOOKUP($FA791,MOM,LOOKUPS!E$12,0)*$FB$6+VLOOKUP($FA791,STREV,LOOKUPS!E$10,0)*$FC$6+VLOOKUP($FA791,LTREV,LOOKUPS!E$9,0)*$FD$6+VLOOKUP($FA791,CFP,LOOKUPS!E$6,0)*$FE$6+VLOOKUP($FA791,EP,LOOKUPS!E$8,0)*$FF$6+VLOOKUP($FA791,BM,LOOKUPS!E$5,0)*$FG$6+VLOOKUP($FA791,DIV,LOOKUPS!E$7,0)*$FH$6++VLOOKUP($FA791,SIZE,LOOKUPS!E$11,0)*$FI$6),"",VLOOKUP($FA791,MOM,LOOKUPS!E$12,0)*$FB$6+VLOOKUP($FA791,STREV,LOOKUPS!E$10,0)*$FC$6+VLOOKUP($FA791,LTREV,LOOKUPS!E$9,0)*$FD$6+VLOOKUP($FA791,CFP,LOOKUPS!E$6,0)*$FE$6+VLOOKUP($FA791,EP,LOOKUPS!E$8,0)*$FF$6+VLOOKUP($FA791,BM,LOOKUPS!E$5,0)*$FG$6+VLOOKUP($FA791,DIV,LOOKUPS!E$7,0)*$FH$6++VLOOKUP($FA791,SIZE,LOOKUPS!E$11,0)*$FI$6)</f>
        <v>5.9484000000000012</v>
      </c>
      <c r="FE791" s="1">
        <f>IF(ISERROR(VLOOKUP($FA791,MOM,LOOKUPS!F$12,0)*$FB$6+VLOOKUP($FA791,STREV,LOOKUPS!F$10,0)*$FC$6+VLOOKUP($FA791,LTREV,LOOKUPS!F$9,0)*$FD$6+VLOOKUP($FA791,CFP,LOOKUPS!F$6,0)*$FE$6+VLOOKUP($FA791,EP,LOOKUPS!F$8,0)*$FF$6+VLOOKUP($FA791,BM,LOOKUPS!F$5,0)*$FG$6+VLOOKUP($FA791,DIV,LOOKUPS!F$7,0)*$FH$6++VLOOKUP($FA791,SIZE,LOOKUPS!F$11,0)*$FI$6),"",VLOOKUP($FA791,MOM,LOOKUPS!F$12,0)*$FB$6+VLOOKUP($FA791,STREV,LOOKUPS!F$10,0)*$FC$6+VLOOKUP($FA791,LTREV,LOOKUPS!F$9,0)*$FD$6+VLOOKUP($FA791,CFP,LOOKUPS!F$6,0)*$FE$6+VLOOKUP($FA791,EP,LOOKUPS!F$8,0)*$FF$6+VLOOKUP($FA791,BM,LOOKUPS!F$5,0)*$FG$6+VLOOKUP($FA791,DIV,LOOKUPS!F$7,0)*$FH$6++VLOOKUP($FA791,SIZE,LOOKUPS!F$11,0)*$FI$6)</f>
        <v>4.8845000000000001</v>
      </c>
      <c r="FF791" s="1">
        <f>IF(ISERROR(VLOOKUP($FA791,MOM,LOOKUPS!G$12,0)*$FB$6+VLOOKUP($FA791,STREV,LOOKUPS!G$10,0)*$FC$6+VLOOKUP($FA791,LTREV,LOOKUPS!G$9,0)*$FD$6+VLOOKUP($FA791,CFP,LOOKUPS!G$6,0)*$FE$6+VLOOKUP($FA791,EP,LOOKUPS!G$8,0)*$FF$6+VLOOKUP($FA791,BM,LOOKUPS!G$5,0)*$FG$6+VLOOKUP($FA791,DIV,LOOKUPS!G$7,0)*$FH$6++VLOOKUP($FA791,SIZE,LOOKUPS!G$11,0)*$FI$6),"",VLOOKUP($FA791,MOM,LOOKUPS!G$12,0)*$FB$6+VLOOKUP($FA791,STREV,LOOKUPS!G$10,0)*$FC$6+VLOOKUP($FA791,LTREV,LOOKUPS!G$9,0)*$FD$6+VLOOKUP($FA791,CFP,LOOKUPS!G$6,0)*$FE$6+VLOOKUP($FA791,EP,LOOKUPS!G$8,0)*$FF$6+VLOOKUP($FA791,BM,LOOKUPS!G$5,0)*$FG$6+VLOOKUP($FA791,DIV,LOOKUPS!G$7,0)*$FH$6++VLOOKUP($FA791,SIZE,LOOKUPS!G$11,0)*$FI$6)</f>
        <v>4.2597000000000005</v>
      </c>
      <c r="FG791" s="1">
        <f>IF(ISERROR(VLOOKUP($FA791,MOM,LOOKUPS!H$12,0)*$FB$6+VLOOKUP($FA791,STREV,LOOKUPS!H$10,0)*$FC$6+VLOOKUP($FA791,LTREV,LOOKUPS!H$9,0)*$FD$6+VLOOKUP($FA791,CFP,LOOKUPS!H$6,0)*$FE$6+VLOOKUP($FA791,EP,LOOKUPS!H$8,0)*$FF$6+VLOOKUP($FA791,BM,LOOKUPS!H$5,0)*$FG$6+VLOOKUP($FA791,DIV,LOOKUPS!H$7,0)*$FH$6++VLOOKUP($FA791,SIZE,LOOKUPS!H$11,0)*$FI$6),"",VLOOKUP($FA791,MOM,LOOKUPS!H$12,0)*$FB$6+VLOOKUP($FA791,STREV,LOOKUPS!H$10,0)*$FC$6+VLOOKUP($FA791,LTREV,LOOKUPS!H$9,0)*$FD$6+VLOOKUP($FA791,CFP,LOOKUPS!H$6,0)*$FE$6+VLOOKUP($FA791,EP,LOOKUPS!H$8,0)*$FF$6+VLOOKUP($FA791,BM,LOOKUPS!H$5,0)*$FG$6+VLOOKUP($FA791,DIV,LOOKUPS!H$7,0)*$FH$6++VLOOKUP($FA791,SIZE,LOOKUPS!H$11,0)*$FI$6)</f>
        <v>3.6943000000000001</v>
      </c>
      <c r="FH791" s="1">
        <f>IF(ISERROR(VLOOKUP($FA791,MOM,LOOKUPS!I$12,0)*$FB$6+VLOOKUP($FA791,STREV,LOOKUPS!I$10,0)*$FC$6+VLOOKUP($FA791,LTREV,LOOKUPS!I$9,0)*$FD$6+VLOOKUP($FA791,CFP,LOOKUPS!I$6,0)*$FE$6+VLOOKUP($FA791,EP,LOOKUPS!I$8,0)*$FF$6+VLOOKUP($FA791,BM,LOOKUPS!I$5,0)*$FG$6+VLOOKUP($FA791,DIV,LOOKUPS!I$7,0)*$FH$6++VLOOKUP($FA791,SIZE,LOOKUPS!I$11,0)*$FI$6),"",VLOOKUP($FA791,MOM,LOOKUPS!I$12,0)*$FB$6+VLOOKUP($FA791,STREV,LOOKUPS!I$10,0)*$FC$6+VLOOKUP($FA791,LTREV,LOOKUPS!I$9,0)*$FD$6+VLOOKUP($FA791,CFP,LOOKUPS!I$6,0)*$FE$6+VLOOKUP($FA791,EP,LOOKUPS!I$8,0)*$FF$6+VLOOKUP($FA791,BM,LOOKUPS!I$5,0)*$FG$6+VLOOKUP($FA791,DIV,LOOKUPS!I$7,0)*$FH$6++VLOOKUP($FA791,SIZE,LOOKUPS!I$11,0)*$FI$6)</f>
        <v>4.8506000000000009</v>
      </c>
      <c r="FI791" s="1">
        <f>IF(ISERROR(VLOOKUP($FA791,MOM,LOOKUPS!J$12,0)*$FB$6+VLOOKUP($FA791,STREV,LOOKUPS!J$10,0)*$FC$6+VLOOKUP($FA791,LTREV,LOOKUPS!J$9,0)*$FD$6+VLOOKUP($FA791,CFP,LOOKUPS!J$6,0)*$FE$6+VLOOKUP($FA791,EP,LOOKUPS!J$8,0)*$FF$6+VLOOKUP($FA791,BM,LOOKUPS!J$5,0)*$FG$6+VLOOKUP($FA791,DIV,LOOKUPS!J$7,0)*$FH$6++VLOOKUP($FA791,SIZE,LOOKUPS!J$11,0)*$FI$6),"",VLOOKUP($FA791,MOM,LOOKUPS!J$12,0)*$FB$6+VLOOKUP($FA791,STREV,LOOKUPS!J$10,0)*$FC$6+VLOOKUP($FA791,LTREV,LOOKUPS!J$9,0)*$FD$6+VLOOKUP($FA791,CFP,LOOKUPS!J$6,0)*$FE$6+VLOOKUP($FA791,EP,LOOKUPS!J$8,0)*$FF$6+VLOOKUP($FA791,BM,LOOKUPS!J$5,0)*$FG$6+VLOOKUP($FA791,DIV,LOOKUPS!J$7,0)*$FH$6++VLOOKUP($FA791,SIZE,LOOKUPS!J$11,0)*$FI$6)</f>
        <v>4.0217000000000001</v>
      </c>
      <c r="FJ791" s="1">
        <f>IF(ISERROR(VLOOKUP($FA791,MOM,LOOKUPS!K$12,0)*$FB$6+VLOOKUP($FA791,STREV,LOOKUPS!K$10,0)*$FC$6+VLOOKUP($FA791,LTREV,LOOKUPS!K$9,0)*$FD$6+VLOOKUP($FA791,CFP,LOOKUPS!K$6,0)*$FE$6+VLOOKUP($FA791,EP,LOOKUPS!K$8,0)*$FF$6+VLOOKUP($FA791,BM,LOOKUPS!K$5,0)*$FG$6+VLOOKUP($FA791,DIV,LOOKUPS!K$7,0)*$FH$6++VLOOKUP($FA791,SIZE,LOOKUPS!K$11,0)*$FI$6),"",VLOOKUP($FA791,MOM,LOOKUPS!K$12,0)*$FB$6+VLOOKUP($FA791,STREV,LOOKUPS!K$10,0)*$FC$6+VLOOKUP($FA791,LTREV,LOOKUPS!K$9,0)*$FD$6+VLOOKUP($FA791,CFP,LOOKUPS!K$6,0)*$FE$6+VLOOKUP($FA791,EP,LOOKUPS!K$8,0)*$FF$6+VLOOKUP($FA791,BM,LOOKUPS!K$5,0)*$FG$6+VLOOKUP($FA791,DIV,LOOKUPS!K$7,0)*$FH$6++VLOOKUP($FA791,SIZE,LOOKUPS!K$11,0)*$FI$6)</f>
        <v>5.3335000000000008</v>
      </c>
      <c r="FK791" s="1">
        <f>IF(ISERROR(VLOOKUP($FA791,MOM,LOOKUPS!L$12,0)*$FB$6+VLOOKUP($FA791,STREV,LOOKUPS!L$10,0)*$FC$6+VLOOKUP($FA791,LTREV,LOOKUPS!L$9,0)*$FD$6+VLOOKUP($FA791,CFP,LOOKUPS!L$6,0)*$FE$6+VLOOKUP($FA791,EP,LOOKUPS!L$8,0)*$FF$6+VLOOKUP($FA791,BM,LOOKUPS!L$5,0)*$FG$6+VLOOKUP($FA791,DIV,LOOKUPS!L$7,0)*$FH$6++VLOOKUP($FA791,SIZE,LOOKUPS!L$11,0)*$FI$6),"",VLOOKUP($FA791,MOM,LOOKUPS!L$12,0)*$FB$6+VLOOKUP($FA791,STREV,LOOKUPS!L$10,0)*$FC$6+VLOOKUP($FA791,LTREV,LOOKUPS!L$9,0)*$FD$6+VLOOKUP($FA791,CFP,LOOKUPS!L$6,0)*$FE$6+VLOOKUP($FA791,EP,LOOKUPS!L$8,0)*$FF$6+VLOOKUP($FA791,BM,LOOKUPS!L$5,0)*$FG$6+VLOOKUP($FA791,DIV,LOOKUPS!L$7,0)*$FH$6++VLOOKUP($FA791,SIZE,LOOKUPS!L$11,0)*$FI$6)</f>
        <v>6.8876000000000008</v>
      </c>
    </row>
    <row r="792" spans="1:167" x14ac:dyDescent="0.3">
      <c r="A792" s="1">
        <v>199203</v>
      </c>
      <c r="B792" s="1">
        <v>-0.65</v>
      </c>
      <c r="C792" s="1">
        <v>1.27</v>
      </c>
      <c r="D792" s="1">
        <v>-0.16</v>
      </c>
      <c r="E792" s="1">
        <v>-0.78</v>
      </c>
      <c r="F792" s="1">
        <v>-0.1</v>
      </c>
      <c r="G792" s="1">
        <v>-0.26</v>
      </c>
      <c r="H792" s="1">
        <v>-1.33</v>
      </c>
      <c r="I792" s="1">
        <v>-1.67</v>
      </c>
      <c r="J792" s="1">
        <v>-1.06</v>
      </c>
      <c r="K792" s="1">
        <v>-2.77</v>
      </c>
      <c r="M792" s="1">
        <v>199104</v>
      </c>
      <c r="N792" s="1">
        <v>6.81</v>
      </c>
      <c r="O792" s="1">
        <v>3.19</v>
      </c>
      <c r="P792" s="1">
        <v>1.85</v>
      </c>
      <c r="Q792" s="1">
        <v>6.39</v>
      </c>
      <c r="R792" s="1">
        <v>2.63</v>
      </c>
      <c r="S792" s="1">
        <v>2.66</v>
      </c>
      <c r="T792" s="1">
        <v>3.33</v>
      </c>
      <c r="U792" s="1">
        <v>1.66</v>
      </c>
      <c r="V792" s="1">
        <v>3.82</v>
      </c>
      <c r="W792" s="1">
        <v>0.37</v>
      </c>
      <c r="Y792" s="1">
        <v>199603</v>
      </c>
      <c r="Z792" s="1">
        <v>4.5</v>
      </c>
      <c r="AA792" s="1">
        <v>2.81</v>
      </c>
      <c r="AB792" s="1">
        <v>2.75</v>
      </c>
      <c r="AC792" s="1">
        <v>1.66</v>
      </c>
      <c r="AD792" s="1">
        <v>1.83</v>
      </c>
      <c r="AE792" s="1">
        <v>2.3199999999999998</v>
      </c>
      <c r="AF792" s="1">
        <v>2.5099999999999998</v>
      </c>
      <c r="AG792" s="1">
        <v>0.87</v>
      </c>
      <c r="AH792" s="1">
        <v>2.27</v>
      </c>
      <c r="AI792" s="1">
        <v>1.53</v>
      </c>
      <c r="AK792">
        <v>201609</v>
      </c>
      <c r="AL792">
        <v>4.59</v>
      </c>
      <c r="AM792">
        <v>1.21</v>
      </c>
      <c r="AN792">
        <v>1.01</v>
      </c>
      <c r="AO792">
        <v>1.1499999999999999</v>
      </c>
      <c r="AP792">
        <v>1.24</v>
      </c>
      <c r="AQ792">
        <v>1.05</v>
      </c>
      <c r="AR792">
        <v>1.1499999999999999</v>
      </c>
      <c r="AS792">
        <v>0.55000000000000004</v>
      </c>
      <c r="AT792">
        <v>1.49</v>
      </c>
      <c r="AU792">
        <v>2.0099999999999998</v>
      </c>
      <c r="AV792">
        <v>0.43</v>
      </c>
      <c r="AW792">
        <v>1.1299999999999999</v>
      </c>
      <c r="AX792">
        <v>0.95</v>
      </c>
      <c r="AY792">
        <v>0.53</v>
      </c>
      <c r="AZ792">
        <v>1.85</v>
      </c>
      <c r="BA792">
        <v>0.73</v>
      </c>
      <c r="BB792">
        <v>0.35</v>
      </c>
      <c r="BC792">
        <v>0.45</v>
      </c>
      <c r="BD792">
        <v>2.31</v>
      </c>
      <c r="BF792" s="1">
        <v>201609</v>
      </c>
      <c r="BG792" s="1">
        <v>4.34</v>
      </c>
      <c r="BH792" s="1">
        <v>1.1200000000000001</v>
      </c>
      <c r="BI792" s="1">
        <v>0.92</v>
      </c>
      <c r="BJ792" s="1">
        <v>0.99</v>
      </c>
      <c r="BK792" s="1">
        <v>1.37</v>
      </c>
      <c r="BL792" s="1">
        <v>0.3</v>
      </c>
      <c r="BM792" s="1">
        <v>1.48</v>
      </c>
      <c r="BN792" s="1">
        <v>0.86</v>
      </c>
      <c r="BO792" s="1">
        <v>0.99</v>
      </c>
      <c r="BP792" s="1">
        <v>2.14</v>
      </c>
      <c r="BQ792" s="1">
        <v>0.52</v>
      </c>
      <c r="BR792" s="1">
        <v>0.53</v>
      </c>
      <c r="BS792" s="1">
        <v>0.06</v>
      </c>
      <c r="BT792" s="1">
        <v>2.15</v>
      </c>
      <c r="BU792" s="1">
        <v>0.79</v>
      </c>
      <c r="BV792" s="1">
        <v>0.74</v>
      </c>
      <c r="BW792" s="1">
        <v>0.99</v>
      </c>
      <c r="BX792" s="1">
        <v>0.75</v>
      </c>
      <c r="BY792" s="1">
        <v>1.21</v>
      </c>
      <c r="CA792" s="1">
        <v>199109</v>
      </c>
      <c r="CB792" s="1">
        <v>3.73</v>
      </c>
      <c r="CC792" s="1">
        <v>1.9</v>
      </c>
      <c r="CD792" s="1">
        <v>0.35</v>
      </c>
      <c r="CE792" s="1">
        <v>-0.14000000000000001</v>
      </c>
      <c r="CF792" s="1">
        <v>1.42</v>
      </c>
      <c r="CG792" s="1">
        <v>1.74</v>
      </c>
      <c r="CH792" s="1">
        <v>0.73</v>
      </c>
      <c r="CI792" s="1">
        <v>0.5</v>
      </c>
      <c r="CJ792" s="1">
        <v>-0.49</v>
      </c>
      <c r="CK792" s="1">
        <v>2.2200000000000002</v>
      </c>
      <c r="CL792" s="1">
        <v>0.12</v>
      </c>
      <c r="CM792" s="1">
        <v>3.41</v>
      </c>
      <c r="CN792" s="1">
        <v>-0.1</v>
      </c>
      <c r="CO792" s="1">
        <v>0.92</v>
      </c>
      <c r="CP792" s="1">
        <v>0.56000000000000005</v>
      </c>
      <c r="CQ792" s="1">
        <v>-0.01</v>
      </c>
      <c r="CR792" s="1">
        <v>0.96</v>
      </c>
      <c r="CS792" s="1">
        <v>0.53</v>
      </c>
      <c r="CT792" s="1">
        <v>-1.28</v>
      </c>
      <c r="CV792" s="1">
        <v>199209</v>
      </c>
      <c r="CW792" s="1">
        <v>1.3</v>
      </c>
      <c r="CX792" s="1">
        <v>1.7</v>
      </c>
      <c r="CY792" s="1">
        <v>1.61</v>
      </c>
      <c r="CZ792" s="1">
        <v>0.36</v>
      </c>
      <c r="DA792" s="1">
        <v>2.0299999999999998</v>
      </c>
      <c r="DB792" s="1">
        <v>1.26</v>
      </c>
      <c r="DC792" s="1">
        <v>1.67</v>
      </c>
      <c r="DD792" s="1">
        <v>1.23</v>
      </c>
      <c r="DE792" s="1">
        <v>0.04</v>
      </c>
      <c r="DF792" s="1">
        <v>2.17</v>
      </c>
      <c r="DG792" s="1">
        <v>1.89</v>
      </c>
      <c r="DH792" s="1">
        <v>1.04</v>
      </c>
      <c r="DI792" s="1">
        <v>1.51</v>
      </c>
      <c r="DJ792" s="1">
        <v>1.81</v>
      </c>
      <c r="DK792" s="1">
        <v>1.5</v>
      </c>
      <c r="DL792" s="1">
        <v>1.59</v>
      </c>
      <c r="DM792" s="1">
        <v>0.84</v>
      </c>
      <c r="DN792" s="1">
        <v>-0.03</v>
      </c>
      <c r="DO792" s="1">
        <v>0.14000000000000001</v>
      </c>
      <c r="DQ792" s="1">
        <v>199109</v>
      </c>
      <c r="DR792" s="1">
        <v>-99.99</v>
      </c>
      <c r="DS792" s="1">
        <v>1.39</v>
      </c>
      <c r="DT792" s="1">
        <v>-0.37</v>
      </c>
      <c r="DU792" s="1">
        <v>-1.1200000000000001</v>
      </c>
      <c r="DV792" s="1">
        <v>1.44</v>
      </c>
      <c r="DW792" s="1">
        <v>0.56999999999999995</v>
      </c>
      <c r="DX792" s="1">
        <v>-0.46</v>
      </c>
      <c r="DY792" s="1">
        <v>-0.67</v>
      </c>
      <c r="DZ792" s="1">
        <v>-1.39</v>
      </c>
      <c r="EA792" s="1">
        <v>1.45</v>
      </c>
      <c r="EB792" s="1">
        <v>1.43</v>
      </c>
      <c r="EC792" s="1">
        <v>1.03</v>
      </c>
      <c r="ED792" s="1">
        <v>-0.11</v>
      </c>
      <c r="EE792" s="1">
        <v>-0.18</v>
      </c>
      <c r="EF792" s="1">
        <v>-0.81</v>
      </c>
      <c r="EG792" s="1">
        <v>-0.67</v>
      </c>
      <c r="EH792" s="1">
        <v>-0.67</v>
      </c>
      <c r="EI792" s="1">
        <v>-1.01</v>
      </c>
      <c r="EJ792" s="1">
        <v>-1.78</v>
      </c>
      <c r="EL792">
        <v>199109</v>
      </c>
      <c r="EM792">
        <v>-1.59</v>
      </c>
      <c r="EN792">
        <v>1.64</v>
      </c>
      <c r="EO792">
        <v>-0.98</v>
      </c>
      <c r="EP792">
        <v>0.46</v>
      </c>
      <c r="ER792" s="1">
        <v>199203</v>
      </c>
      <c r="ES792" s="1">
        <v>-0.36</v>
      </c>
      <c r="EU792" s="1">
        <v>199104</v>
      </c>
      <c r="EV792" s="1">
        <v>1.58</v>
      </c>
      <c r="EX792" s="1">
        <v>199603</v>
      </c>
      <c r="EY792" s="1">
        <v>-0.22</v>
      </c>
      <c r="FA792" s="1">
        <v>199203</v>
      </c>
      <c r="FB792" s="1">
        <f>IF(ISERROR(VLOOKUP($FA792,MOM,LOOKUPS!C$12,0)*$FB$6+VLOOKUP($FA792,STREV,LOOKUPS!C$10,0)*$FC$6+VLOOKUP($FA792,LTREV,LOOKUPS!C$9,0)*$FD$6+VLOOKUP($FA792,CFP,LOOKUPS!C$6,0)*$FE$6+VLOOKUP($FA792,EP,LOOKUPS!C$8,0)*$FF$6+VLOOKUP($FA792,BM,LOOKUPS!C$5,0)*$FG$6+VLOOKUP($FA792,DIV,LOOKUPS!C$7,0)*$FH$6++VLOOKUP($FA792,SIZE,LOOKUPS!C$11,0)*$FI$6),"",VLOOKUP($FA792,MOM,LOOKUPS!C$12,0)*$FB$6+VLOOKUP($FA792,STREV,LOOKUPS!C$10,0)*$FC$6+VLOOKUP($FA792,LTREV,LOOKUPS!C$9,0)*$FD$6+VLOOKUP($FA792,CFP,LOOKUPS!C$6,0)*$FE$6+VLOOKUP($FA792,EP,LOOKUPS!C$8,0)*$FF$6+VLOOKUP($FA792,BM,LOOKUPS!C$5,0)*$FG$6+VLOOKUP($FA792,DIV,LOOKUPS!C$7,0)*$FH$6++VLOOKUP($FA792,SIZE,LOOKUPS!C$11,0)*$FI$6)</f>
        <v>-2.8705000000000007</v>
      </c>
      <c r="FC792" s="1">
        <f>IF(ISERROR(VLOOKUP($FA792,MOM,LOOKUPS!D$12,0)*$FB$6+VLOOKUP($FA792,STREV,LOOKUPS!D$10,0)*$FC$6+VLOOKUP($FA792,LTREV,LOOKUPS!D$9,0)*$FD$6+VLOOKUP($FA792,CFP,LOOKUPS!D$6,0)*$FE$6+VLOOKUP($FA792,EP,LOOKUPS!D$8,0)*$FF$6+VLOOKUP($FA792,BM,LOOKUPS!D$5,0)*$FG$6+VLOOKUP($FA792,DIV,LOOKUPS!D$7,0)*$FH$6++VLOOKUP($FA792,SIZE,LOOKUPS!D$11,0)*$FI$6),"",VLOOKUP($FA792,MOM,LOOKUPS!D$12,0)*$FB$6+VLOOKUP($FA792,STREV,LOOKUPS!D$10,0)*$FC$6+VLOOKUP($FA792,LTREV,LOOKUPS!D$9,0)*$FD$6+VLOOKUP($FA792,CFP,LOOKUPS!D$6,0)*$FE$6+VLOOKUP($FA792,EP,LOOKUPS!D$8,0)*$FF$6+VLOOKUP($FA792,BM,LOOKUPS!D$5,0)*$FG$6+VLOOKUP($FA792,DIV,LOOKUPS!D$7,0)*$FH$6++VLOOKUP($FA792,SIZE,LOOKUPS!D$11,0)*$FI$6)</f>
        <v>-0.36170000000000013</v>
      </c>
      <c r="FD792" s="1">
        <f>IF(ISERROR(VLOOKUP($FA792,MOM,LOOKUPS!E$12,0)*$FB$6+VLOOKUP($FA792,STREV,LOOKUPS!E$10,0)*$FC$6+VLOOKUP($FA792,LTREV,LOOKUPS!E$9,0)*$FD$6+VLOOKUP($FA792,CFP,LOOKUPS!E$6,0)*$FE$6+VLOOKUP($FA792,EP,LOOKUPS!E$8,0)*$FF$6+VLOOKUP($FA792,BM,LOOKUPS!E$5,0)*$FG$6+VLOOKUP($FA792,DIV,LOOKUPS!E$7,0)*$FH$6++VLOOKUP($FA792,SIZE,LOOKUPS!E$11,0)*$FI$6),"",VLOOKUP($FA792,MOM,LOOKUPS!E$12,0)*$FB$6+VLOOKUP($FA792,STREV,LOOKUPS!E$10,0)*$FC$6+VLOOKUP($FA792,LTREV,LOOKUPS!E$9,0)*$FD$6+VLOOKUP($FA792,CFP,LOOKUPS!E$6,0)*$FE$6+VLOOKUP($FA792,EP,LOOKUPS!E$8,0)*$FF$6+VLOOKUP($FA792,BM,LOOKUPS!E$5,0)*$FG$6+VLOOKUP($FA792,DIV,LOOKUPS!E$7,0)*$FH$6++VLOOKUP($FA792,SIZE,LOOKUPS!E$11,0)*$FI$6)</f>
        <v>-1.0174000000000001</v>
      </c>
      <c r="FE792" s="1">
        <f>IF(ISERROR(VLOOKUP($FA792,MOM,LOOKUPS!F$12,0)*$FB$6+VLOOKUP($FA792,STREV,LOOKUPS!F$10,0)*$FC$6+VLOOKUP($FA792,LTREV,LOOKUPS!F$9,0)*$FD$6+VLOOKUP($FA792,CFP,LOOKUPS!F$6,0)*$FE$6+VLOOKUP($FA792,EP,LOOKUPS!F$8,0)*$FF$6+VLOOKUP($FA792,BM,LOOKUPS!F$5,0)*$FG$6+VLOOKUP($FA792,DIV,LOOKUPS!F$7,0)*$FH$6++VLOOKUP($FA792,SIZE,LOOKUPS!F$11,0)*$FI$6),"",VLOOKUP($FA792,MOM,LOOKUPS!F$12,0)*$FB$6+VLOOKUP($FA792,STREV,LOOKUPS!F$10,0)*$FC$6+VLOOKUP($FA792,LTREV,LOOKUPS!F$9,0)*$FD$6+VLOOKUP($FA792,CFP,LOOKUPS!F$6,0)*$FE$6+VLOOKUP($FA792,EP,LOOKUPS!F$8,0)*$FF$6+VLOOKUP($FA792,BM,LOOKUPS!F$5,0)*$FG$6+VLOOKUP($FA792,DIV,LOOKUPS!F$7,0)*$FH$6++VLOOKUP($FA792,SIZE,LOOKUPS!F$11,0)*$FI$6)</f>
        <v>-1.5985</v>
      </c>
      <c r="FF792" s="1">
        <f>IF(ISERROR(VLOOKUP($FA792,MOM,LOOKUPS!G$12,0)*$FB$6+VLOOKUP($FA792,STREV,LOOKUPS!G$10,0)*$FC$6+VLOOKUP($FA792,LTREV,LOOKUPS!G$9,0)*$FD$6+VLOOKUP($FA792,CFP,LOOKUPS!G$6,0)*$FE$6+VLOOKUP($FA792,EP,LOOKUPS!G$8,0)*$FF$6+VLOOKUP($FA792,BM,LOOKUPS!G$5,0)*$FG$6+VLOOKUP($FA792,DIV,LOOKUPS!G$7,0)*$FH$6++VLOOKUP($FA792,SIZE,LOOKUPS!G$11,0)*$FI$6),"",VLOOKUP($FA792,MOM,LOOKUPS!G$12,0)*$FB$6+VLOOKUP($FA792,STREV,LOOKUPS!G$10,0)*$FC$6+VLOOKUP($FA792,LTREV,LOOKUPS!G$9,0)*$FD$6+VLOOKUP($FA792,CFP,LOOKUPS!G$6,0)*$FE$6+VLOOKUP($FA792,EP,LOOKUPS!G$8,0)*$FF$6+VLOOKUP($FA792,BM,LOOKUPS!G$5,0)*$FG$6+VLOOKUP($FA792,DIV,LOOKUPS!G$7,0)*$FH$6++VLOOKUP($FA792,SIZE,LOOKUPS!G$11,0)*$FI$6)</f>
        <v>-0.46020000000000011</v>
      </c>
      <c r="FG792" s="1">
        <f>IF(ISERROR(VLOOKUP($FA792,MOM,LOOKUPS!H$12,0)*$FB$6+VLOOKUP($FA792,STREV,LOOKUPS!H$10,0)*$FC$6+VLOOKUP($FA792,LTREV,LOOKUPS!H$9,0)*$FD$6+VLOOKUP($FA792,CFP,LOOKUPS!H$6,0)*$FE$6+VLOOKUP($FA792,EP,LOOKUPS!H$8,0)*$FF$6+VLOOKUP($FA792,BM,LOOKUPS!H$5,0)*$FG$6+VLOOKUP($FA792,DIV,LOOKUPS!H$7,0)*$FH$6++VLOOKUP($FA792,SIZE,LOOKUPS!H$11,0)*$FI$6),"",VLOOKUP($FA792,MOM,LOOKUPS!H$12,0)*$FB$6+VLOOKUP($FA792,STREV,LOOKUPS!H$10,0)*$FC$6+VLOOKUP($FA792,LTREV,LOOKUPS!H$9,0)*$FD$6+VLOOKUP($FA792,CFP,LOOKUPS!H$6,0)*$FE$6+VLOOKUP($FA792,EP,LOOKUPS!H$8,0)*$FF$6+VLOOKUP($FA792,BM,LOOKUPS!H$5,0)*$FG$6+VLOOKUP($FA792,DIV,LOOKUPS!H$7,0)*$FH$6++VLOOKUP($FA792,SIZE,LOOKUPS!H$11,0)*$FI$6)</f>
        <v>-0.86570000000000014</v>
      </c>
      <c r="FH792" s="1">
        <f>IF(ISERROR(VLOOKUP($FA792,MOM,LOOKUPS!I$12,0)*$FB$6+VLOOKUP($FA792,STREV,LOOKUPS!I$10,0)*$FC$6+VLOOKUP($FA792,LTREV,LOOKUPS!I$9,0)*$FD$6+VLOOKUP($FA792,CFP,LOOKUPS!I$6,0)*$FE$6+VLOOKUP($FA792,EP,LOOKUPS!I$8,0)*$FF$6+VLOOKUP($FA792,BM,LOOKUPS!I$5,0)*$FG$6+VLOOKUP($FA792,DIV,LOOKUPS!I$7,0)*$FH$6++VLOOKUP($FA792,SIZE,LOOKUPS!I$11,0)*$FI$6),"",VLOOKUP($FA792,MOM,LOOKUPS!I$12,0)*$FB$6+VLOOKUP($FA792,STREV,LOOKUPS!I$10,0)*$FC$6+VLOOKUP($FA792,LTREV,LOOKUPS!I$9,0)*$FD$6+VLOOKUP($FA792,CFP,LOOKUPS!I$6,0)*$FE$6+VLOOKUP($FA792,EP,LOOKUPS!I$8,0)*$FF$6+VLOOKUP($FA792,BM,LOOKUPS!I$5,0)*$FG$6+VLOOKUP($FA792,DIV,LOOKUPS!I$7,0)*$FH$6++VLOOKUP($FA792,SIZE,LOOKUPS!I$11,0)*$FI$6)</f>
        <v>0.38629999999999998</v>
      </c>
      <c r="FI792" s="1">
        <f>IF(ISERROR(VLOOKUP($FA792,MOM,LOOKUPS!J$12,0)*$FB$6+VLOOKUP($FA792,STREV,LOOKUPS!J$10,0)*$FC$6+VLOOKUP($FA792,LTREV,LOOKUPS!J$9,0)*$FD$6+VLOOKUP($FA792,CFP,LOOKUPS!J$6,0)*$FE$6+VLOOKUP($FA792,EP,LOOKUPS!J$8,0)*$FF$6+VLOOKUP($FA792,BM,LOOKUPS!J$5,0)*$FG$6+VLOOKUP($FA792,DIV,LOOKUPS!J$7,0)*$FH$6++VLOOKUP($FA792,SIZE,LOOKUPS!J$11,0)*$FI$6),"",VLOOKUP($FA792,MOM,LOOKUPS!J$12,0)*$FB$6+VLOOKUP($FA792,STREV,LOOKUPS!J$10,0)*$FC$6+VLOOKUP($FA792,LTREV,LOOKUPS!J$9,0)*$FD$6+VLOOKUP($FA792,CFP,LOOKUPS!J$6,0)*$FE$6+VLOOKUP($FA792,EP,LOOKUPS!J$8,0)*$FF$6+VLOOKUP($FA792,BM,LOOKUPS!J$5,0)*$FG$6+VLOOKUP($FA792,DIV,LOOKUPS!J$7,0)*$FH$6++VLOOKUP($FA792,SIZE,LOOKUPS!J$11,0)*$FI$6)</f>
        <v>-1.0246</v>
      </c>
      <c r="FJ792" s="1">
        <f>IF(ISERROR(VLOOKUP($FA792,MOM,LOOKUPS!K$12,0)*$FB$6+VLOOKUP($FA792,STREV,LOOKUPS!K$10,0)*$FC$6+VLOOKUP($FA792,LTREV,LOOKUPS!K$9,0)*$FD$6+VLOOKUP($FA792,CFP,LOOKUPS!K$6,0)*$FE$6+VLOOKUP($FA792,EP,LOOKUPS!K$8,0)*$FF$6+VLOOKUP($FA792,BM,LOOKUPS!K$5,0)*$FG$6+VLOOKUP($FA792,DIV,LOOKUPS!K$7,0)*$FH$6++VLOOKUP($FA792,SIZE,LOOKUPS!K$11,0)*$FI$6),"",VLOOKUP($FA792,MOM,LOOKUPS!K$12,0)*$FB$6+VLOOKUP($FA792,STREV,LOOKUPS!K$10,0)*$FC$6+VLOOKUP($FA792,LTREV,LOOKUPS!K$9,0)*$FD$6+VLOOKUP($FA792,CFP,LOOKUPS!K$6,0)*$FE$6+VLOOKUP($FA792,EP,LOOKUPS!K$8,0)*$FF$6+VLOOKUP($FA792,BM,LOOKUPS!K$5,0)*$FG$6+VLOOKUP($FA792,DIV,LOOKUPS!K$7,0)*$FH$6++VLOOKUP($FA792,SIZE,LOOKUPS!K$11,0)*$FI$6)</f>
        <v>-0.38719999999999999</v>
      </c>
      <c r="FK792" s="1">
        <f>IF(ISERROR(VLOOKUP($FA792,MOM,LOOKUPS!L$12,0)*$FB$6+VLOOKUP($FA792,STREV,LOOKUPS!L$10,0)*$FC$6+VLOOKUP($FA792,LTREV,LOOKUPS!L$9,0)*$FD$6+VLOOKUP($FA792,CFP,LOOKUPS!L$6,0)*$FE$6+VLOOKUP($FA792,EP,LOOKUPS!L$8,0)*$FF$6+VLOOKUP($FA792,BM,LOOKUPS!L$5,0)*$FG$6+VLOOKUP($FA792,DIV,LOOKUPS!L$7,0)*$FH$6++VLOOKUP($FA792,SIZE,LOOKUPS!L$11,0)*$FI$6),"",VLOOKUP($FA792,MOM,LOOKUPS!L$12,0)*$FB$6+VLOOKUP($FA792,STREV,LOOKUPS!L$10,0)*$FC$6+VLOOKUP($FA792,LTREV,LOOKUPS!L$9,0)*$FD$6+VLOOKUP($FA792,CFP,LOOKUPS!L$6,0)*$FE$6+VLOOKUP($FA792,EP,LOOKUPS!L$8,0)*$FF$6+VLOOKUP($FA792,BM,LOOKUPS!L$5,0)*$FG$6+VLOOKUP($FA792,DIV,LOOKUPS!L$7,0)*$FH$6++VLOOKUP($FA792,SIZE,LOOKUPS!L$11,0)*$FI$6)</f>
        <v>-1.5213000000000001</v>
      </c>
    </row>
    <row r="793" spans="1:167" x14ac:dyDescent="0.3">
      <c r="A793" s="1">
        <v>199204</v>
      </c>
      <c r="B793" s="1">
        <v>-5.1100000000000003</v>
      </c>
      <c r="C793" s="1">
        <v>-3.27</v>
      </c>
      <c r="D793" s="1">
        <v>-2.79</v>
      </c>
      <c r="E793" s="1">
        <v>-0.54</v>
      </c>
      <c r="F793" s="1">
        <v>-1.37</v>
      </c>
      <c r="G793" s="1">
        <v>-1.07</v>
      </c>
      <c r="H793" s="1">
        <v>-2.08</v>
      </c>
      <c r="I793" s="1">
        <v>-2.52</v>
      </c>
      <c r="J793" s="1">
        <v>-2.57</v>
      </c>
      <c r="K793" s="1">
        <v>-5.67</v>
      </c>
      <c r="M793" s="1">
        <v>199105</v>
      </c>
      <c r="N793" s="1">
        <v>3.62</v>
      </c>
      <c r="O793" s="1">
        <v>3.27</v>
      </c>
      <c r="P793" s="1">
        <v>3.44</v>
      </c>
      <c r="Q793" s="1">
        <v>3.23</v>
      </c>
      <c r="R793" s="1">
        <v>3.08</v>
      </c>
      <c r="S793" s="1">
        <v>3.77</v>
      </c>
      <c r="T793" s="1">
        <v>2.85</v>
      </c>
      <c r="U793" s="1">
        <v>2.5099999999999998</v>
      </c>
      <c r="V793" s="1">
        <v>3.16</v>
      </c>
      <c r="W793" s="1">
        <v>2.4500000000000002</v>
      </c>
      <c r="Y793" s="1">
        <v>199604</v>
      </c>
      <c r="Z793" s="1">
        <v>9.44</v>
      </c>
      <c r="AA793" s="1">
        <v>6.89</v>
      </c>
      <c r="AB793" s="1">
        <v>4.0599999999999996</v>
      </c>
      <c r="AC793" s="1">
        <v>3.93</v>
      </c>
      <c r="AD793" s="1">
        <v>1.79</v>
      </c>
      <c r="AE793" s="1">
        <v>4.32</v>
      </c>
      <c r="AF793" s="1">
        <v>3.67</v>
      </c>
      <c r="AG793" s="1">
        <v>5.65</v>
      </c>
      <c r="AH793" s="1">
        <v>3.57</v>
      </c>
      <c r="AI793" s="1">
        <v>7.18</v>
      </c>
      <c r="AK793">
        <v>201610</v>
      </c>
      <c r="AL793">
        <v>-10.72</v>
      </c>
      <c r="AM793">
        <v>-3.47</v>
      </c>
      <c r="AN793">
        <v>-1.88</v>
      </c>
      <c r="AO793">
        <v>-3.53</v>
      </c>
      <c r="AP793">
        <v>-4.01</v>
      </c>
      <c r="AQ793">
        <v>-1.78</v>
      </c>
      <c r="AR793">
        <v>-2.1</v>
      </c>
      <c r="AS793">
        <v>-2.44</v>
      </c>
      <c r="AT793">
        <v>-3.79</v>
      </c>
      <c r="AU793">
        <v>-5.33</v>
      </c>
      <c r="AV793">
        <v>-2.62</v>
      </c>
      <c r="AW793">
        <v>-2.16</v>
      </c>
      <c r="AX793">
        <v>-1.36</v>
      </c>
      <c r="AY793">
        <v>-1.93</v>
      </c>
      <c r="AZ793">
        <v>-2.31</v>
      </c>
      <c r="BA793">
        <v>-1.99</v>
      </c>
      <c r="BB793">
        <v>-2.92</v>
      </c>
      <c r="BC793">
        <v>-2.99</v>
      </c>
      <c r="BD793">
        <v>-4.42</v>
      </c>
      <c r="BF793" s="1">
        <v>201610</v>
      </c>
      <c r="BG793" s="1">
        <v>-9.92</v>
      </c>
      <c r="BH793" s="1">
        <v>-3.74</v>
      </c>
      <c r="BI793" s="1">
        <v>-2.08</v>
      </c>
      <c r="BJ793" s="1">
        <v>-2.57</v>
      </c>
      <c r="BK793" s="1">
        <v>-4</v>
      </c>
      <c r="BL793" s="1">
        <v>-2.56</v>
      </c>
      <c r="BM793" s="1">
        <v>-2.02</v>
      </c>
      <c r="BN793" s="1">
        <v>-1.95</v>
      </c>
      <c r="BO793" s="1">
        <v>-3.1</v>
      </c>
      <c r="BP793" s="1">
        <v>-4.66</v>
      </c>
      <c r="BQ793" s="1">
        <v>-3.26</v>
      </c>
      <c r="BR793" s="1">
        <v>-3.11</v>
      </c>
      <c r="BS793" s="1">
        <v>-1.97</v>
      </c>
      <c r="BT793" s="1">
        <v>-2.23</v>
      </c>
      <c r="BU793" s="1">
        <v>-1.81</v>
      </c>
      <c r="BV793" s="1">
        <v>-2.2599999999999998</v>
      </c>
      <c r="BW793" s="1">
        <v>-1.64</v>
      </c>
      <c r="BX793" s="1">
        <v>-2.67</v>
      </c>
      <c r="BY793" s="1">
        <v>-3.49</v>
      </c>
      <c r="CA793" s="1">
        <v>199110</v>
      </c>
      <c r="CB793" s="1">
        <v>3.41</v>
      </c>
      <c r="CC793" s="1">
        <v>3.12</v>
      </c>
      <c r="CD793" s="1">
        <v>2.4900000000000002</v>
      </c>
      <c r="CE793" s="1">
        <v>1.85</v>
      </c>
      <c r="CF793" s="1">
        <v>3.73</v>
      </c>
      <c r="CG793" s="1">
        <v>1.94</v>
      </c>
      <c r="CH793" s="1">
        <v>1.88</v>
      </c>
      <c r="CI793" s="1">
        <v>2.0499999999999998</v>
      </c>
      <c r="CJ793" s="1">
        <v>2.23</v>
      </c>
      <c r="CK793" s="1">
        <v>3.77</v>
      </c>
      <c r="CL793" s="1">
        <v>3.66</v>
      </c>
      <c r="CM793" s="1">
        <v>1.2</v>
      </c>
      <c r="CN793" s="1">
        <v>2.75</v>
      </c>
      <c r="CO793" s="1">
        <v>1.86</v>
      </c>
      <c r="CP793" s="1">
        <v>1.9</v>
      </c>
      <c r="CQ793" s="1">
        <v>3.55</v>
      </c>
      <c r="CR793" s="1">
        <v>0.69</v>
      </c>
      <c r="CS793" s="1">
        <v>3.68</v>
      </c>
      <c r="CT793" s="1">
        <v>1.1200000000000001</v>
      </c>
      <c r="CV793" s="1">
        <v>199210</v>
      </c>
      <c r="CW793" s="1">
        <v>2.2999999999999998</v>
      </c>
      <c r="CX793" s="1">
        <v>2.6</v>
      </c>
      <c r="CY793" s="1">
        <v>1.79</v>
      </c>
      <c r="CZ793" s="1">
        <v>0.24</v>
      </c>
      <c r="DA793" s="1">
        <v>3.02</v>
      </c>
      <c r="DB793" s="1">
        <v>2.2799999999999998</v>
      </c>
      <c r="DC793" s="1">
        <v>1.72</v>
      </c>
      <c r="DD793" s="1">
        <v>0.54</v>
      </c>
      <c r="DE793" s="1">
        <v>0.38</v>
      </c>
      <c r="DF793" s="1">
        <v>2.63</v>
      </c>
      <c r="DG793" s="1">
        <v>3.4</v>
      </c>
      <c r="DH793" s="1">
        <v>1.78</v>
      </c>
      <c r="DI793" s="1">
        <v>2.85</v>
      </c>
      <c r="DJ793" s="1">
        <v>2.4500000000000002</v>
      </c>
      <c r="DK793" s="1">
        <v>0.87</v>
      </c>
      <c r="DL793" s="1">
        <v>1.02</v>
      </c>
      <c r="DM793" s="1">
        <v>0.03</v>
      </c>
      <c r="DN793" s="1">
        <v>1.18</v>
      </c>
      <c r="DO793" s="1">
        <v>-0.69</v>
      </c>
      <c r="DQ793" s="1">
        <v>199110</v>
      </c>
      <c r="DR793" s="1">
        <v>-99.99</v>
      </c>
      <c r="DS793" s="1">
        <v>2.8</v>
      </c>
      <c r="DT793" s="1">
        <v>2.04</v>
      </c>
      <c r="DU793" s="1">
        <v>1.88</v>
      </c>
      <c r="DV793" s="1">
        <v>2.96</v>
      </c>
      <c r="DW793" s="1">
        <v>1.85</v>
      </c>
      <c r="DX793" s="1">
        <v>2.38</v>
      </c>
      <c r="DY793" s="1">
        <v>1.69</v>
      </c>
      <c r="DZ793" s="1">
        <v>1.6</v>
      </c>
      <c r="EA793" s="1">
        <v>2.67</v>
      </c>
      <c r="EB793" s="1">
        <v>4.0599999999999996</v>
      </c>
      <c r="EC793" s="1">
        <v>1.69</v>
      </c>
      <c r="ED793" s="1">
        <v>2.09</v>
      </c>
      <c r="EE793" s="1">
        <v>2.4900000000000002</v>
      </c>
      <c r="EF793" s="1">
        <v>2.2400000000000002</v>
      </c>
      <c r="EG793" s="1">
        <v>1.03</v>
      </c>
      <c r="EH793" s="1">
        <v>2.34</v>
      </c>
      <c r="EI793" s="1">
        <v>2.06</v>
      </c>
      <c r="EJ793" s="1">
        <v>1.1299999999999999</v>
      </c>
      <c r="EL793">
        <v>199110</v>
      </c>
      <c r="EM793">
        <v>1.29</v>
      </c>
      <c r="EN793">
        <v>0.88</v>
      </c>
      <c r="EO793">
        <v>-0.47</v>
      </c>
      <c r="EP793">
        <v>0.42</v>
      </c>
      <c r="ER793" s="1">
        <v>199204</v>
      </c>
      <c r="ES793" s="1">
        <v>-2.54</v>
      </c>
      <c r="EU793" s="1">
        <v>199105</v>
      </c>
      <c r="EV793" s="1">
        <v>0.34</v>
      </c>
      <c r="EX793" s="1">
        <v>199604</v>
      </c>
      <c r="EY793" s="1">
        <v>-0.76</v>
      </c>
      <c r="FA793" s="1">
        <v>199204</v>
      </c>
      <c r="FB793" s="1">
        <f>IF(ISERROR(VLOOKUP($FA793,MOM,LOOKUPS!C$12,0)*$FB$6+VLOOKUP($FA793,STREV,LOOKUPS!C$10,0)*$FC$6+VLOOKUP($FA793,LTREV,LOOKUPS!C$9,0)*$FD$6+VLOOKUP($FA793,CFP,LOOKUPS!C$6,0)*$FE$6+VLOOKUP($FA793,EP,LOOKUPS!C$8,0)*$FF$6+VLOOKUP($FA793,BM,LOOKUPS!C$5,0)*$FG$6+VLOOKUP($FA793,DIV,LOOKUPS!C$7,0)*$FH$6++VLOOKUP($FA793,SIZE,LOOKUPS!C$11,0)*$FI$6),"",VLOOKUP($FA793,MOM,LOOKUPS!C$12,0)*$FB$6+VLOOKUP($FA793,STREV,LOOKUPS!C$10,0)*$FC$6+VLOOKUP($FA793,LTREV,LOOKUPS!C$9,0)*$FD$6+VLOOKUP($FA793,CFP,LOOKUPS!C$6,0)*$FE$6+VLOOKUP($FA793,EP,LOOKUPS!C$8,0)*$FF$6+VLOOKUP($FA793,BM,LOOKUPS!C$5,0)*$FG$6+VLOOKUP($FA793,DIV,LOOKUPS!C$7,0)*$FH$6++VLOOKUP($FA793,SIZE,LOOKUPS!C$11,0)*$FI$6)</f>
        <v>-5.8571999999999997</v>
      </c>
      <c r="FC793" s="1">
        <f>IF(ISERROR(VLOOKUP($FA793,MOM,LOOKUPS!D$12,0)*$FB$6+VLOOKUP($FA793,STREV,LOOKUPS!D$10,0)*$FC$6+VLOOKUP($FA793,LTREV,LOOKUPS!D$9,0)*$FD$6+VLOOKUP($FA793,CFP,LOOKUPS!D$6,0)*$FE$6+VLOOKUP($FA793,EP,LOOKUPS!D$8,0)*$FF$6+VLOOKUP($FA793,BM,LOOKUPS!D$5,0)*$FG$6+VLOOKUP($FA793,DIV,LOOKUPS!D$7,0)*$FH$6++VLOOKUP($FA793,SIZE,LOOKUPS!D$11,0)*$FI$6),"",VLOOKUP($FA793,MOM,LOOKUPS!D$12,0)*$FB$6+VLOOKUP($FA793,STREV,LOOKUPS!D$10,0)*$FC$6+VLOOKUP($FA793,LTREV,LOOKUPS!D$9,0)*$FD$6+VLOOKUP($FA793,CFP,LOOKUPS!D$6,0)*$FE$6+VLOOKUP($FA793,EP,LOOKUPS!D$8,0)*$FF$6+VLOOKUP($FA793,BM,LOOKUPS!D$5,0)*$FG$6+VLOOKUP($FA793,DIV,LOOKUPS!D$7,0)*$FH$6++VLOOKUP($FA793,SIZE,LOOKUPS!D$11,0)*$FI$6)</f>
        <v>-3.1391</v>
      </c>
      <c r="FD793" s="1">
        <f>IF(ISERROR(VLOOKUP($FA793,MOM,LOOKUPS!E$12,0)*$FB$6+VLOOKUP($FA793,STREV,LOOKUPS!E$10,0)*$FC$6+VLOOKUP($FA793,LTREV,LOOKUPS!E$9,0)*$FD$6+VLOOKUP($FA793,CFP,LOOKUPS!E$6,0)*$FE$6+VLOOKUP($FA793,EP,LOOKUPS!E$8,0)*$FF$6+VLOOKUP($FA793,BM,LOOKUPS!E$5,0)*$FG$6+VLOOKUP($FA793,DIV,LOOKUPS!E$7,0)*$FH$6++VLOOKUP($FA793,SIZE,LOOKUPS!E$11,0)*$FI$6),"",VLOOKUP($FA793,MOM,LOOKUPS!E$12,0)*$FB$6+VLOOKUP($FA793,STREV,LOOKUPS!E$10,0)*$FC$6+VLOOKUP($FA793,LTREV,LOOKUPS!E$9,0)*$FD$6+VLOOKUP($FA793,CFP,LOOKUPS!E$6,0)*$FE$6+VLOOKUP($FA793,EP,LOOKUPS!E$8,0)*$FF$6+VLOOKUP($FA793,BM,LOOKUPS!E$5,0)*$FG$6+VLOOKUP($FA793,DIV,LOOKUPS!E$7,0)*$FH$6++VLOOKUP($FA793,SIZE,LOOKUPS!E$11,0)*$FI$6)</f>
        <v>-2.4268000000000001</v>
      </c>
      <c r="FE793" s="1">
        <f>IF(ISERROR(VLOOKUP($FA793,MOM,LOOKUPS!F$12,0)*$FB$6+VLOOKUP($FA793,STREV,LOOKUPS!F$10,0)*$FC$6+VLOOKUP($FA793,LTREV,LOOKUPS!F$9,0)*$FD$6+VLOOKUP($FA793,CFP,LOOKUPS!F$6,0)*$FE$6+VLOOKUP($FA793,EP,LOOKUPS!F$8,0)*$FF$6+VLOOKUP($FA793,BM,LOOKUPS!F$5,0)*$FG$6+VLOOKUP($FA793,DIV,LOOKUPS!F$7,0)*$FH$6++VLOOKUP($FA793,SIZE,LOOKUPS!F$11,0)*$FI$6),"",VLOOKUP($FA793,MOM,LOOKUPS!F$12,0)*$FB$6+VLOOKUP($FA793,STREV,LOOKUPS!F$10,0)*$FC$6+VLOOKUP($FA793,LTREV,LOOKUPS!F$9,0)*$FD$6+VLOOKUP($FA793,CFP,LOOKUPS!F$6,0)*$FE$6+VLOOKUP($FA793,EP,LOOKUPS!F$8,0)*$FF$6+VLOOKUP($FA793,BM,LOOKUPS!F$5,0)*$FG$6+VLOOKUP($FA793,DIV,LOOKUPS!F$7,0)*$FH$6++VLOOKUP($FA793,SIZE,LOOKUPS!F$11,0)*$FI$6)</f>
        <v>-1.6856</v>
      </c>
      <c r="FF793" s="1">
        <f>IF(ISERROR(VLOOKUP($FA793,MOM,LOOKUPS!G$12,0)*$FB$6+VLOOKUP($FA793,STREV,LOOKUPS!G$10,0)*$FC$6+VLOOKUP($FA793,LTREV,LOOKUPS!G$9,0)*$FD$6+VLOOKUP($FA793,CFP,LOOKUPS!G$6,0)*$FE$6+VLOOKUP($FA793,EP,LOOKUPS!G$8,0)*$FF$6+VLOOKUP($FA793,BM,LOOKUPS!G$5,0)*$FG$6+VLOOKUP($FA793,DIV,LOOKUPS!G$7,0)*$FH$6++VLOOKUP($FA793,SIZE,LOOKUPS!G$11,0)*$FI$6),"",VLOOKUP($FA793,MOM,LOOKUPS!G$12,0)*$FB$6+VLOOKUP($FA793,STREV,LOOKUPS!G$10,0)*$FC$6+VLOOKUP($FA793,LTREV,LOOKUPS!G$9,0)*$FD$6+VLOOKUP($FA793,CFP,LOOKUPS!G$6,0)*$FE$6+VLOOKUP($FA793,EP,LOOKUPS!G$8,0)*$FF$6+VLOOKUP($FA793,BM,LOOKUPS!G$5,0)*$FG$6+VLOOKUP($FA793,DIV,LOOKUPS!G$7,0)*$FH$6++VLOOKUP($FA793,SIZE,LOOKUPS!G$11,0)*$FI$6)</f>
        <v>-2.5446000000000004</v>
      </c>
      <c r="FG793" s="1">
        <f>IF(ISERROR(VLOOKUP($FA793,MOM,LOOKUPS!H$12,0)*$FB$6+VLOOKUP($FA793,STREV,LOOKUPS!H$10,0)*$FC$6+VLOOKUP($FA793,LTREV,LOOKUPS!H$9,0)*$FD$6+VLOOKUP($FA793,CFP,LOOKUPS!H$6,0)*$FE$6+VLOOKUP($FA793,EP,LOOKUPS!H$8,0)*$FF$6+VLOOKUP($FA793,BM,LOOKUPS!H$5,0)*$FG$6+VLOOKUP($FA793,DIV,LOOKUPS!H$7,0)*$FH$6++VLOOKUP($FA793,SIZE,LOOKUPS!H$11,0)*$FI$6),"",VLOOKUP($FA793,MOM,LOOKUPS!H$12,0)*$FB$6+VLOOKUP($FA793,STREV,LOOKUPS!H$10,0)*$FC$6+VLOOKUP($FA793,LTREV,LOOKUPS!H$9,0)*$FD$6+VLOOKUP($FA793,CFP,LOOKUPS!H$6,0)*$FE$6+VLOOKUP($FA793,EP,LOOKUPS!H$8,0)*$FF$6+VLOOKUP($FA793,BM,LOOKUPS!H$5,0)*$FG$6+VLOOKUP($FA793,DIV,LOOKUPS!H$7,0)*$FH$6++VLOOKUP($FA793,SIZE,LOOKUPS!H$11,0)*$FI$6)</f>
        <v>-2.1172</v>
      </c>
      <c r="FH793" s="1">
        <f>IF(ISERROR(VLOOKUP($FA793,MOM,LOOKUPS!I$12,0)*$FB$6+VLOOKUP($FA793,STREV,LOOKUPS!I$10,0)*$FC$6+VLOOKUP($FA793,LTREV,LOOKUPS!I$9,0)*$FD$6+VLOOKUP($FA793,CFP,LOOKUPS!I$6,0)*$FE$6+VLOOKUP($FA793,EP,LOOKUPS!I$8,0)*$FF$6+VLOOKUP($FA793,BM,LOOKUPS!I$5,0)*$FG$6+VLOOKUP($FA793,DIV,LOOKUPS!I$7,0)*$FH$6++VLOOKUP($FA793,SIZE,LOOKUPS!I$11,0)*$FI$6),"",VLOOKUP($FA793,MOM,LOOKUPS!I$12,0)*$FB$6+VLOOKUP($FA793,STREV,LOOKUPS!I$10,0)*$FC$6+VLOOKUP($FA793,LTREV,LOOKUPS!I$9,0)*$FD$6+VLOOKUP($FA793,CFP,LOOKUPS!I$6,0)*$FE$6+VLOOKUP($FA793,EP,LOOKUPS!I$8,0)*$FF$6+VLOOKUP($FA793,BM,LOOKUPS!I$5,0)*$FG$6+VLOOKUP($FA793,DIV,LOOKUPS!I$7,0)*$FH$6++VLOOKUP($FA793,SIZE,LOOKUPS!I$11,0)*$FI$6)</f>
        <v>-2.2603</v>
      </c>
      <c r="FI793" s="1">
        <f>IF(ISERROR(VLOOKUP($FA793,MOM,LOOKUPS!J$12,0)*$FB$6+VLOOKUP($FA793,STREV,LOOKUPS!J$10,0)*$FC$6+VLOOKUP($FA793,LTREV,LOOKUPS!J$9,0)*$FD$6+VLOOKUP($FA793,CFP,LOOKUPS!J$6,0)*$FE$6+VLOOKUP($FA793,EP,LOOKUPS!J$8,0)*$FF$6+VLOOKUP($FA793,BM,LOOKUPS!J$5,0)*$FG$6+VLOOKUP($FA793,DIV,LOOKUPS!J$7,0)*$FH$6++VLOOKUP($FA793,SIZE,LOOKUPS!J$11,0)*$FI$6),"",VLOOKUP($FA793,MOM,LOOKUPS!J$12,0)*$FB$6+VLOOKUP($FA793,STREV,LOOKUPS!J$10,0)*$FC$6+VLOOKUP($FA793,LTREV,LOOKUPS!J$9,0)*$FD$6+VLOOKUP($FA793,CFP,LOOKUPS!J$6,0)*$FE$6+VLOOKUP($FA793,EP,LOOKUPS!J$8,0)*$FF$6+VLOOKUP($FA793,BM,LOOKUPS!J$5,0)*$FG$6+VLOOKUP($FA793,DIV,LOOKUPS!J$7,0)*$FH$6++VLOOKUP($FA793,SIZE,LOOKUPS!J$11,0)*$FI$6)</f>
        <v>-2.6909000000000001</v>
      </c>
      <c r="FJ793" s="1">
        <f>IF(ISERROR(VLOOKUP($FA793,MOM,LOOKUPS!K$12,0)*$FB$6+VLOOKUP($FA793,STREV,LOOKUPS!K$10,0)*$FC$6+VLOOKUP($FA793,LTREV,LOOKUPS!K$9,0)*$FD$6+VLOOKUP($FA793,CFP,LOOKUPS!K$6,0)*$FE$6+VLOOKUP($FA793,EP,LOOKUPS!K$8,0)*$FF$6+VLOOKUP($FA793,BM,LOOKUPS!K$5,0)*$FG$6+VLOOKUP($FA793,DIV,LOOKUPS!K$7,0)*$FH$6++VLOOKUP($FA793,SIZE,LOOKUPS!K$11,0)*$FI$6),"",VLOOKUP($FA793,MOM,LOOKUPS!K$12,0)*$FB$6+VLOOKUP($FA793,STREV,LOOKUPS!K$10,0)*$FC$6+VLOOKUP($FA793,LTREV,LOOKUPS!K$9,0)*$FD$6+VLOOKUP($FA793,CFP,LOOKUPS!K$6,0)*$FE$6+VLOOKUP($FA793,EP,LOOKUPS!K$8,0)*$FF$6+VLOOKUP($FA793,BM,LOOKUPS!K$5,0)*$FG$6+VLOOKUP($FA793,DIV,LOOKUPS!K$7,0)*$FH$6++VLOOKUP($FA793,SIZE,LOOKUPS!K$11,0)*$FI$6)</f>
        <v>-3.4255</v>
      </c>
      <c r="FK793" s="1">
        <f>IF(ISERROR(VLOOKUP($FA793,MOM,LOOKUPS!L$12,0)*$FB$6+VLOOKUP($FA793,STREV,LOOKUPS!L$10,0)*$FC$6+VLOOKUP($FA793,LTREV,LOOKUPS!L$9,0)*$FD$6+VLOOKUP($FA793,CFP,LOOKUPS!L$6,0)*$FE$6+VLOOKUP($FA793,EP,LOOKUPS!L$8,0)*$FF$6+VLOOKUP($FA793,BM,LOOKUPS!L$5,0)*$FG$6+VLOOKUP($FA793,DIV,LOOKUPS!L$7,0)*$FH$6++VLOOKUP($FA793,SIZE,LOOKUPS!L$11,0)*$FI$6),"",VLOOKUP($FA793,MOM,LOOKUPS!L$12,0)*$FB$6+VLOOKUP($FA793,STREV,LOOKUPS!L$10,0)*$FC$6+VLOOKUP($FA793,LTREV,LOOKUPS!L$9,0)*$FD$6+VLOOKUP($FA793,CFP,LOOKUPS!L$6,0)*$FE$6+VLOOKUP($FA793,EP,LOOKUPS!L$8,0)*$FF$6+VLOOKUP($FA793,BM,LOOKUPS!L$5,0)*$FG$6+VLOOKUP($FA793,DIV,LOOKUPS!L$7,0)*$FH$6++VLOOKUP($FA793,SIZE,LOOKUPS!L$11,0)*$FI$6)</f>
        <v>-4.9968000000000004</v>
      </c>
    </row>
    <row r="794" spans="1:167" x14ac:dyDescent="0.3">
      <c r="A794" s="1">
        <v>199205</v>
      </c>
      <c r="B794" s="1">
        <v>0.78</v>
      </c>
      <c r="C794" s="1">
        <v>1.74</v>
      </c>
      <c r="D794" s="1">
        <v>-0.02</v>
      </c>
      <c r="E794" s="1">
        <v>0.43</v>
      </c>
      <c r="F794" s="1">
        <v>1.34</v>
      </c>
      <c r="G794" s="1">
        <v>0.78</v>
      </c>
      <c r="H794" s="1">
        <v>-0.01</v>
      </c>
      <c r="I794" s="1">
        <v>1.73</v>
      </c>
      <c r="J794" s="1">
        <v>0.78</v>
      </c>
      <c r="K794" s="1">
        <v>-0.42</v>
      </c>
      <c r="M794" s="1">
        <v>199106</v>
      </c>
      <c r="N794" s="1">
        <v>-2.59</v>
      </c>
      <c r="O794" s="1">
        <v>-3.71</v>
      </c>
      <c r="P794" s="1">
        <v>-3.19</v>
      </c>
      <c r="Q794" s="1">
        <v>-2.5</v>
      </c>
      <c r="R794" s="1">
        <v>-3.14</v>
      </c>
      <c r="S794" s="1">
        <v>-3.6</v>
      </c>
      <c r="T794" s="1">
        <v>-4.4000000000000004</v>
      </c>
      <c r="U794" s="1">
        <v>-5.5</v>
      </c>
      <c r="V794" s="1">
        <v>-3.82</v>
      </c>
      <c r="W794" s="1">
        <v>-4.51</v>
      </c>
      <c r="Y794" s="1">
        <v>199605</v>
      </c>
      <c r="Z794" s="1">
        <v>12.92</v>
      </c>
      <c r="AA794" s="1">
        <v>9.16</v>
      </c>
      <c r="AB794" s="1">
        <v>7.01</v>
      </c>
      <c r="AC794" s="1">
        <v>4.26</v>
      </c>
      <c r="AD794" s="1">
        <v>3.55</v>
      </c>
      <c r="AE794" s="1">
        <v>4.01</v>
      </c>
      <c r="AF794" s="1">
        <v>4.2</v>
      </c>
      <c r="AG794" s="1">
        <v>3.2</v>
      </c>
      <c r="AH794" s="1">
        <v>4.84</v>
      </c>
      <c r="AI794" s="1">
        <v>4.45</v>
      </c>
      <c r="AK794">
        <v>201611</v>
      </c>
      <c r="AL794">
        <v>7.23</v>
      </c>
      <c r="AM794">
        <v>7.74</v>
      </c>
      <c r="AN794">
        <v>11.23</v>
      </c>
      <c r="AO794">
        <v>10.8</v>
      </c>
      <c r="AP794">
        <v>7.51</v>
      </c>
      <c r="AQ794">
        <v>9.94</v>
      </c>
      <c r="AR794">
        <v>11.11</v>
      </c>
      <c r="AS794">
        <v>10.46</v>
      </c>
      <c r="AT794">
        <v>11.15</v>
      </c>
      <c r="AU794">
        <v>6.83</v>
      </c>
      <c r="AV794">
        <v>8.23</v>
      </c>
      <c r="AW794">
        <v>8.2899999999999991</v>
      </c>
      <c r="AX794">
        <v>11.72</v>
      </c>
      <c r="AY794">
        <v>11.11</v>
      </c>
      <c r="AZ794">
        <v>11.1</v>
      </c>
      <c r="BA794">
        <v>10.89</v>
      </c>
      <c r="BB794">
        <v>10</v>
      </c>
      <c r="BC794">
        <v>10.02</v>
      </c>
      <c r="BD794">
        <v>12.02</v>
      </c>
      <c r="BF794" s="1">
        <v>201611</v>
      </c>
      <c r="BG794" s="1">
        <v>7.26</v>
      </c>
      <c r="BH794" s="1">
        <v>7.47</v>
      </c>
      <c r="BI794" s="1">
        <v>10.38</v>
      </c>
      <c r="BJ794" s="1">
        <v>12.34</v>
      </c>
      <c r="BK794" s="1">
        <v>7.34</v>
      </c>
      <c r="BL794" s="1">
        <v>7.94</v>
      </c>
      <c r="BM794" s="1">
        <v>9.7100000000000009</v>
      </c>
      <c r="BN794" s="1">
        <v>13.5</v>
      </c>
      <c r="BO794" s="1">
        <v>11.63</v>
      </c>
      <c r="BP794" s="1">
        <v>7.27</v>
      </c>
      <c r="BQ794" s="1">
        <v>7.42</v>
      </c>
      <c r="BR794" s="1">
        <v>7.8</v>
      </c>
      <c r="BS794" s="1">
        <v>8.1</v>
      </c>
      <c r="BT794" s="1">
        <v>8.7100000000000009</v>
      </c>
      <c r="BU794" s="1">
        <v>10.73</v>
      </c>
      <c r="BV794" s="1">
        <v>13.4</v>
      </c>
      <c r="BW794" s="1">
        <v>13.6</v>
      </c>
      <c r="BX794" s="1">
        <v>11.26</v>
      </c>
      <c r="BY794" s="1">
        <v>11.96</v>
      </c>
      <c r="CA794" s="1">
        <v>199111</v>
      </c>
      <c r="CB794" s="1">
        <v>-1.25</v>
      </c>
      <c r="CC794" s="1">
        <v>-1.95</v>
      </c>
      <c r="CD794" s="1">
        <v>-2.83</v>
      </c>
      <c r="CE794" s="1">
        <v>-2.63</v>
      </c>
      <c r="CF794" s="1">
        <v>-1.71</v>
      </c>
      <c r="CG794" s="1">
        <v>-2.82</v>
      </c>
      <c r="CH794" s="1">
        <v>-2.85</v>
      </c>
      <c r="CI794" s="1">
        <v>-3.19</v>
      </c>
      <c r="CJ794" s="1">
        <v>-2.29</v>
      </c>
      <c r="CK794" s="1">
        <v>-1.04</v>
      </c>
      <c r="CL794" s="1">
        <v>-2.78</v>
      </c>
      <c r="CM794" s="1">
        <v>-2.7</v>
      </c>
      <c r="CN794" s="1">
        <v>-2.95</v>
      </c>
      <c r="CO794" s="1">
        <v>-3.61</v>
      </c>
      <c r="CP794" s="1">
        <v>-2.15</v>
      </c>
      <c r="CQ794" s="1">
        <v>-2.68</v>
      </c>
      <c r="CR794" s="1">
        <v>-3.66</v>
      </c>
      <c r="CS794" s="1">
        <v>-1.63</v>
      </c>
      <c r="CT794" s="1">
        <v>-2.81</v>
      </c>
      <c r="CV794" s="1">
        <v>199211</v>
      </c>
      <c r="CW794" s="1">
        <v>8.57</v>
      </c>
      <c r="CX794" s="1">
        <v>6.41</v>
      </c>
      <c r="CY794" s="1">
        <v>5.7</v>
      </c>
      <c r="CZ794" s="1">
        <v>3</v>
      </c>
      <c r="DA794" s="1">
        <v>6.84</v>
      </c>
      <c r="DB794" s="1">
        <v>5.62</v>
      </c>
      <c r="DC794" s="1">
        <v>5.98</v>
      </c>
      <c r="DD794" s="1">
        <v>4.6900000000000004</v>
      </c>
      <c r="DE794" s="1">
        <v>2.2799999999999998</v>
      </c>
      <c r="DF794" s="1">
        <v>7.97</v>
      </c>
      <c r="DG794" s="1">
        <v>5.73</v>
      </c>
      <c r="DH794" s="1">
        <v>5.56</v>
      </c>
      <c r="DI794" s="1">
        <v>5.67</v>
      </c>
      <c r="DJ794" s="1">
        <v>5.91</v>
      </c>
      <c r="DK794" s="1">
        <v>6.06</v>
      </c>
      <c r="DL794" s="1">
        <v>5.25</v>
      </c>
      <c r="DM794" s="1">
        <v>4.0999999999999996</v>
      </c>
      <c r="DN794" s="1">
        <v>2.2400000000000002</v>
      </c>
      <c r="DO794" s="1">
        <v>2.34</v>
      </c>
      <c r="DQ794" s="1">
        <v>199111</v>
      </c>
      <c r="DR794" s="1">
        <v>-99.99</v>
      </c>
      <c r="DS794" s="1">
        <v>-1.78</v>
      </c>
      <c r="DT794" s="1">
        <v>-4.34</v>
      </c>
      <c r="DU794" s="1">
        <v>-4.18</v>
      </c>
      <c r="DV794" s="1">
        <v>-1.36</v>
      </c>
      <c r="DW794" s="1">
        <v>-4.51</v>
      </c>
      <c r="DX794" s="1">
        <v>-4.66</v>
      </c>
      <c r="DY794" s="1">
        <v>-3.76</v>
      </c>
      <c r="DZ794" s="1">
        <v>-4.32</v>
      </c>
      <c r="EA794" s="1">
        <v>-0.49</v>
      </c>
      <c r="EB794" s="1">
        <v>-4.6100000000000003</v>
      </c>
      <c r="EC794" s="1">
        <v>-4.6500000000000004</v>
      </c>
      <c r="ED794" s="1">
        <v>-4.3</v>
      </c>
      <c r="EE794" s="1">
        <v>-5.13</v>
      </c>
      <c r="EF794" s="1">
        <v>-4.07</v>
      </c>
      <c r="EG794" s="1">
        <v>-3.56</v>
      </c>
      <c r="EH794" s="1">
        <v>-3.97</v>
      </c>
      <c r="EI794" s="1">
        <v>-4.99</v>
      </c>
      <c r="EJ794" s="1">
        <v>-3.63</v>
      </c>
      <c r="EL794">
        <v>199111</v>
      </c>
      <c r="EM794">
        <v>-4.1900000000000004</v>
      </c>
      <c r="EN794">
        <v>-0.48</v>
      </c>
      <c r="EO794">
        <v>-1.85</v>
      </c>
      <c r="EP794">
        <v>0.39</v>
      </c>
      <c r="ER794" s="1">
        <v>199205</v>
      </c>
      <c r="ES794" s="1">
        <v>0.13</v>
      </c>
      <c r="EU794" s="1">
        <v>199106</v>
      </c>
      <c r="EV794" s="1">
        <v>2.1</v>
      </c>
      <c r="EX794" s="1">
        <v>199605</v>
      </c>
      <c r="EY794" s="1">
        <v>1.25</v>
      </c>
      <c r="FA794" s="1">
        <v>199205</v>
      </c>
      <c r="FB794" s="1">
        <f>IF(ISERROR(VLOOKUP($FA794,MOM,LOOKUPS!C$12,0)*$FB$6+VLOOKUP($FA794,STREV,LOOKUPS!C$10,0)*$FC$6+VLOOKUP($FA794,LTREV,LOOKUPS!C$9,0)*$FD$6+VLOOKUP($FA794,CFP,LOOKUPS!C$6,0)*$FE$6+VLOOKUP($FA794,EP,LOOKUPS!C$8,0)*$FF$6+VLOOKUP($FA794,BM,LOOKUPS!C$5,0)*$FG$6+VLOOKUP($FA794,DIV,LOOKUPS!C$7,0)*$FH$6++VLOOKUP($FA794,SIZE,LOOKUPS!C$11,0)*$FI$6),"",VLOOKUP($FA794,MOM,LOOKUPS!C$12,0)*$FB$6+VLOOKUP($FA794,STREV,LOOKUPS!C$10,0)*$FC$6+VLOOKUP($FA794,LTREV,LOOKUPS!C$9,0)*$FD$6+VLOOKUP($FA794,CFP,LOOKUPS!C$6,0)*$FE$6+VLOOKUP($FA794,EP,LOOKUPS!C$8,0)*$FF$6+VLOOKUP($FA794,BM,LOOKUPS!C$5,0)*$FG$6+VLOOKUP($FA794,DIV,LOOKUPS!C$7,0)*$FH$6++VLOOKUP($FA794,SIZE,LOOKUPS!C$11,0)*$FI$6)</f>
        <v>6.9999999999997842E-4</v>
      </c>
      <c r="FC794" s="1">
        <f>IF(ISERROR(VLOOKUP($FA794,MOM,LOOKUPS!D$12,0)*$FB$6+VLOOKUP($FA794,STREV,LOOKUPS!D$10,0)*$FC$6+VLOOKUP($FA794,LTREV,LOOKUPS!D$9,0)*$FD$6+VLOOKUP($FA794,CFP,LOOKUPS!D$6,0)*$FE$6+VLOOKUP($FA794,EP,LOOKUPS!D$8,0)*$FF$6+VLOOKUP($FA794,BM,LOOKUPS!D$5,0)*$FG$6+VLOOKUP($FA794,DIV,LOOKUPS!D$7,0)*$FH$6++VLOOKUP($FA794,SIZE,LOOKUPS!D$11,0)*$FI$6),"",VLOOKUP($FA794,MOM,LOOKUPS!D$12,0)*$FB$6+VLOOKUP($FA794,STREV,LOOKUPS!D$10,0)*$FC$6+VLOOKUP($FA794,LTREV,LOOKUPS!D$9,0)*$FD$6+VLOOKUP($FA794,CFP,LOOKUPS!D$6,0)*$FE$6+VLOOKUP($FA794,EP,LOOKUPS!D$8,0)*$FF$6+VLOOKUP($FA794,BM,LOOKUPS!D$5,0)*$FG$6+VLOOKUP($FA794,DIV,LOOKUPS!D$7,0)*$FH$6++VLOOKUP($FA794,SIZE,LOOKUPS!D$11,0)*$FI$6)</f>
        <v>0.4778</v>
      </c>
      <c r="FD794" s="1">
        <f>IF(ISERROR(VLOOKUP($FA794,MOM,LOOKUPS!E$12,0)*$FB$6+VLOOKUP($FA794,STREV,LOOKUPS!E$10,0)*$FC$6+VLOOKUP($FA794,LTREV,LOOKUPS!E$9,0)*$FD$6+VLOOKUP($FA794,CFP,LOOKUPS!E$6,0)*$FE$6+VLOOKUP($FA794,EP,LOOKUPS!E$8,0)*$FF$6+VLOOKUP($FA794,BM,LOOKUPS!E$5,0)*$FG$6+VLOOKUP($FA794,DIV,LOOKUPS!E$7,0)*$FH$6++VLOOKUP($FA794,SIZE,LOOKUPS!E$11,0)*$FI$6),"",VLOOKUP($FA794,MOM,LOOKUPS!E$12,0)*$FB$6+VLOOKUP($FA794,STREV,LOOKUPS!E$10,0)*$FC$6+VLOOKUP($FA794,LTREV,LOOKUPS!E$9,0)*$FD$6+VLOOKUP($FA794,CFP,LOOKUPS!E$6,0)*$FE$6+VLOOKUP($FA794,EP,LOOKUPS!E$8,0)*$FF$6+VLOOKUP($FA794,BM,LOOKUPS!E$5,0)*$FG$6+VLOOKUP($FA794,DIV,LOOKUPS!E$7,0)*$FH$6++VLOOKUP($FA794,SIZE,LOOKUPS!E$11,0)*$FI$6)</f>
        <v>0.46500000000000002</v>
      </c>
      <c r="FE794" s="1">
        <f>IF(ISERROR(VLOOKUP($FA794,MOM,LOOKUPS!F$12,0)*$FB$6+VLOOKUP($FA794,STREV,LOOKUPS!F$10,0)*$FC$6+VLOOKUP($FA794,LTREV,LOOKUPS!F$9,0)*$FD$6+VLOOKUP($FA794,CFP,LOOKUPS!F$6,0)*$FE$6+VLOOKUP($FA794,EP,LOOKUPS!F$8,0)*$FF$6+VLOOKUP($FA794,BM,LOOKUPS!F$5,0)*$FG$6+VLOOKUP($FA794,DIV,LOOKUPS!F$7,0)*$FH$6++VLOOKUP($FA794,SIZE,LOOKUPS!F$11,0)*$FI$6),"",VLOOKUP($FA794,MOM,LOOKUPS!F$12,0)*$FB$6+VLOOKUP($FA794,STREV,LOOKUPS!F$10,0)*$FC$6+VLOOKUP($FA794,LTREV,LOOKUPS!F$9,0)*$FD$6+VLOOKUP($FA794,CFP,LOOKUPS!F$6,0)*$FE$6+VLOOKUP($FA794,EP,LOOKUPS!F$8,0)*$FF$6+VLOOKUP($FA794,BM,LOOKUPS!F$5,0)*$FG$6+VLOOKUP($FA794,DIV,LOOKUPS!F$7,0)*$FH$6++VLOOKUP($FA794,SIZE,LOOKUPS!F$11,0)*$FI$6)</f>
        <v>0.53369999999999995</v>
      </c>
      <c r="FF794" s="1">
        <f>IF(ISERROR(VLOOKUP($FA794,MOM,LOOKUPS!G$12,0)*$FB$6+VLOOKUP($FA794,STREV,LOOKUPS!G$10,0)*$FC$6+VLOOKUP($FA794,LTREV,LOOKUPS!G$9,0)*$FD$6+VLOOKUP($FA794,CFP,LOOKUPS!G$6,0)*$FE$6+VLOOKUP($FA794,EP,LOOKUPS!G$8,0)*$FF$6+VLOOKUP($FA794,BM,LOOKUPS!G$5,0)*$FG$6+VLOOKUP($FA794,DIV,LOOKUPS!G$7,0)*$FH$6++VLOOKUP($FA794,SIZE,LOOKUPS!G$11,0)*$FI$6),"",VLOOKUP($FA794,MOM,LOOKUPS!G$12,0)*$FB$6+VLOOKUP($FA794,STREV,LOOKUPS!G$10,0)*$FC$6+VLOOKUP($FA794,LTREV,LOOKUPS!G$9,0)*$FD$6+VLOOKUP($FA794,CFP,LOOKUPS!G$6,0)*$FE$6+VLOOKUP($FA794,EP,LOOKUPS!G$8,0)*$FF$6+VLOOKUP($FA794,BM,LOOKUPS!G$5,0)*$FG$6+VLOOKUP($FA794,DIV,LOOKUPS!G$7,0)*$FH$6++VLOOKUP($FA794,SIZE,LOOKUPS!G$11,0)*$FI$6)</f>
        <v>0.4158</v>
      </c>
      <c r="FG794" s="1">
        <f>IF(ISERROR(VLOOKUP($FA794,MOM,LOOKUPS!H$12,0)*$FB$6+VLOOKUP($FA794,STREV,LOOKUPS!H$10,0)*$FC$6+VLOOKUP($FA794,LTREV,LOOKUPS!H$9,0)*$FD$6+VLOOKUP($FA794,CFP,LOOKUPS!H$6,0)*$FE$6+VLOOKUP($FA794,EP,LOOKUPS!H$8,0)*$FF$6+VLOOKUP($FA794,BM,LOOKUPS!H$5,0)*$FG$6+VLOOKUP($FA794,DIV,LOOKUPS!H$7,0)*$FH$6++VLOOKUP($FA794,SIZE,LOOKUPS!H$11,0)*$FI$6),"",VLOOKUP($FA794,MOM,LOOKUPS!H$12,0)*$FB$6+VLOOKUP($FA794,STREV,LOOKUPS!H$10,0)*$FC$6+VLOOKUP($FA794,LTREV,LOOKUPS!H$9,0)*$FD$6+VLOOKUP($FA794,CFP,LOOKUPS!H$6,0)*$FE$6+VLOOKUP($FA794,EP,LOOKUPS!H$8,0)*$FF$6+VLOOKUP($FA794,BM,LOOKUPS!H$5,0)*$FG$6+VLOOKUP($FA794,DIV,LOOKUPS!H$7,0)*$FH$6++VLOOKUP($FA794,SIZE,LOOKUPS!H$11,0)*$FI$6)</f>
        <v>0.95550000000000002</v>
      </c>
      <c r="FH794" s="1">
        <f>IF(ISERROR(VLOOKUP($FA794,MOM,LOOKUPS!I$12,0)*$FB$6+VLOOKUP($FA794,STREV,LOOKUPS!I$10,0)*$FC$6+VLOOKUP($FA794,LTREV,LOOKUPS!I$9,0)*$FD$6+VLOOKUP($FA794,CFP,LOOKUPS!I$6,0)*$FE$6+VLOOKUP($FA794,EP,LOOKUPS!I$8,0)*$FF$6+VLOOKUP($FA794,BM,LOOKUPS!I$5,0)*$FG$6+VLOOKUP($FA794,DIV,LOOKUPS!I$7,0)*$FH$6++VLOOKUP($FA794,SIZE,LOOKUPS!I$11,0)*$FI$6),"",VLOOKUP($FA794,MOM,LOOKUPS!I$12,0)*$FB$6+VLOOKUP($FA794,STREV,LOOKUPS!I$10,0)*$FC$6+VLOOKUP($FA794,LTREV,LOOKUPS!I$9,0)*$FD$6+VLOOKUP($FA794,CFP,LOOKUPS!I$6,0)*$FE$6+VLOOKUP($FA794,EP,LOOKUPS!I$8,0)*$FF$6+VLOOKUP($FA794,BM,LOOKUPS!I$5,0)*$FG$6+VLOOKUP($FA794,DIV,LOOKUPS!I$7,0)*$FH$6++VLOOKUP($FA794,SIZE,LOOKUPS!I$11,0)*$FI$6)</f>
        <v>0.43120000000000008</v>
      </c>
      <c r="FI794" s="1">
        <f>IF(ISERROR(VLOOKUP($FA794,MOM,LOOKUPS!J$12,0)*$FB$6+VLOOKUP($FA794,STREV,LOOKUPS!J$10,0)*$FC$6+VLOOKUP($FA794,LTREV,LOOKUPS!J$9,0)*$FD$6+VLOOKUP($FA794,CFP,LOOKUPS!J$6,0)*$FE$6+VLOOKUP($FA794,EP,LOOKUPS!J$8,0)*$FF$6+VLOOKUP($FA794,BM,LOOKUPS!J$5,0)*$FG$6+VLOOKUP($FA794,DIV,LOOKUPS!J$7,0)*$FH$6++VLOOKUP($FA794,SIZE,LOOKUPS!J$11,0)*$FI$6),"",VLOOKUP($FA794,MOM,LOOKUPS!J$12,0)*$FB$6+VLOOKUP($FA794,STREV,LOOKUPS!J$10,0)*$FC$6+VLOOKUP($FA794,LTREV,LOOKUPS!J$9,0)*$FD$6+VLOOKUP($FA794,CFP,LOOKUPS!J$6,0)*$FE$6+VLOOKUP($FA794,EP,LOOKUPS!J$8,0)*$FF$6+VLOOKUP($FA794,BM,LOOKUPS!J$5,0)*$FG$6+VLOOKUP($FA794,DIV,LOOKUPS!J$7,0)*$FH$6++VLOOKUP($FA794,SIZE,LOOKUPS!J$11,0)*$FI$6)</f>
        <v>0.68770000000000009</v>
      </c>
      <c r="FJ794" s="1">
        <f>IF(ISERROR(VLOOKUP($FA794,MOM,LOOKUPS!K$12,0)*$FB$6+VLOOKUP($FA794,STREV,LOOKUPS!K$10,0)*$FC$6+VLOOKUP($FA794,LTREV,LOOKUPS!K$9,0)*$FD$6+VLOOKUP($FA794,CFP,LOOKUPS!K$6,0)*$FE$6+VLOOKUP($FA794,EP,LOOKUPS!K$8,0)*$FF$6+VLOOKUP($FA794,BM,LOOKUPS!K$5,0)*$FG$6+VLOOKUP($FA794,DIV,LOOKUPS!K$7,0)*$FH$6++VLOOKUP($FA794,SIZE,LOOKUPS!K$11,0)*$FI$6),"",VLOOKUP($FA794,MOM,LOOKUPS!K$12,0)*$FB$6+VLOOKUP($FA794,STREV,LOOKUPS!K$10,0)*$FC$6+VLOOKUP($FA794,LTREV,LOOKUPS!K$9,0)*$FD$6+VLOOKUP($FA794,CFP,LOOKUPS!K$6,0)*$FE$6+VLOOKUP($FA794,EP,LOOKUPS!K$8,0)*$FF$6+VLOOKUP($FA794,BM,LOOKUPS!K$5,0)*$FG$6+VLOOKUP($FA794,DIV,LOOKUPS!K$7,0)*$FH$6++VLOOKUP($FA794,SIZE,LOOKUPS!K$11,0)*$FI$6)</f>
        <v>0.44200000000000006</v>
      </c>
      <c r="FK794" s="1">
        <f>IF(ISERROR(VLOOKUP($FA794,MOM,LOOKUPS!L$12,0)*$FB$6+VLOOKUP($FA794,STREV,LOOKUPS!L$10,0)*$FC$6+VLOOKUP($FA794,LTREV,LOOKUPS!L$9,0)*$FD$6+VLOOKUP($FA794,CFP,LOOKUPS!L$6,0)*$FE$6+VLOOKUP($FA794,EP,LOOKUPS!L$8,0)*$FF$6+VLOOKUP($FA794,BM,LOOKUPS!L$5,0)*$FG$6+VLOOKUP($FA794,DIV,LOOKUPS!L$7,0)*$FH$6++VLOOKUP($FA794,SIZE,LOOKUPS!L$11,0)*$FI$6),"",VLOOKUP($FA794,MOM,LOOKUPS!L$12,0)*$FB$6+VLOOKUP($FA794,STREV,LOOKUPS!L$10,0)*$FC$6+VLOOKUP($FA794,LTREV,LOOKUPS!L$9,0)*$FD$6+VLOOKUP($FA794,CFP,LOOKUPS!L$6,0)*$FE$6+VLOOKUP($FA794,EP,LOOKUPS!L$8,0)*$FF$6+VLOOKUP($FA794,BM,LOOKUPS!L$5,0)*$FG$6+VLOOKUP($FA794,DIV,LOOKUPS!L$7,0)*$FH$6++VLOOKUP($FA794,SIZE,LOOKUPS!L$11,0)*$FI$6)</f>
        <v>0.98410000000000009</v>
      </c>
    </row>
    <row r="795" spans="1:167" x14ac:dyDescent="0.3">
      <c r="A795" s="1">
        <v>199206</v>
      </c>
      <c r="B795" s="1">
        <v>-5.57</v>
      </c>
      <c r="C795" s="1">
        <v>-5.24</v>
      </c>
      <c r="D795" s="1">
        <v>-4.5</v>
      </c>
      <c r="E795" s="1">
        <v>-2.71</v>
      </c>
      <c r="F795" s="1">
        <v>-2.89</v>
      </c>
      <c r="G795" s="1">
        <v>-3.16</v>
      </c>
      <c r="H795" s="1">
        <v>-2.66</v>
      </c>
      <c r="I795" s="1">
        <v>-2.84</v>
      </c>
      <c r="J795" s="1">
        <v>-3.1</v>
      </c>
      <c r="K795" s="1">
        <v>-4.66</v>
      </c>
      <c r="M795" s="1">
        <v>199107</v>
      </c>
      <c r="N795" s="1">
        <v>7.21</v>
      </c>
      <c r="O795" s="1">
        <v>2.34</v>
      </c>
      <c r="P795" s="1">
        <v>3</v>
      </c>
      <c r="Q795" s="1">
        <v>3.87</v>
      </c>
      <c r="R795" s="1">
        <v>2.6</v>
      </c>
      <c r="S795" s="1">
        <v>3.56</v>
      </c>
      <c r="T795" s="1">
        <v>0.94</v>
      </c>
      <c r="U795" s="1">
        <v>4.8499999999999996</v>
      </c>
      <c r="V795" s="1">
        <v>2.57</v>
      </c>
      <c r="W795" s="1">
        <v>2</v>
      </c>
      <c r="Y795" s="1">
        <v>199606</v>
      </c>
      <c r="Z795" s="1">
        <v>-4.13</v>
      </c>
      <c r="AA795" s="1">
        <v>-2.2799999999999998</v>
      </c>
      <c r="AB795" s="1">
        <v>-2.2599999999999998</v>
      </c>
      <c r="AC795" s="1">
        <v>-1.69</v>
      </c>
      <c r="AD795" s="1">
        <v>-0.49</v>
      </c>
      <c r="AE795" s="1">
        <v>-1.46</v>
      </c>
      <c r="AF795" s="1">
        <v>-1.78</v>
      </c>
      <c r="AG795" s="1">
        <v>-1.69</v>
      </c>
      <c r="AH795" s="1">
        <v>-2.74</v>
      </c>
      <c r="AI795" s="1">
        <v>-4.18</v>
      </c>
      <c r="AK795">
        <v>201612</v>
      </c>
      <c r="AL795">
        <v>-1.32</v>
      </c>
      <c r="AM795">
        <v>2.75</v>
      </c>
      <c r="AN795">
        <v>4.3</v>
      </c>
      <c r="AO795">
        <v>3.63</v>
      </c>
      <c r="AP795">
        <v>2.1800000000000002</v>
      </c>
      <c r="AQ795">
        <v>3.97</v>
      </c>
      <c r="AR795">
        <v>4.45</v>
      </c>
      <c r="AS795">
        <v>3.84</v>
      </c>
      <c r="AT795">
        <v>3.87</v>
      </c>
      <c r="AU795">
        <v>1.73</v>
      </c>
      <c r="AV795">
        <v>2.64</v>
      </c>
      <c r="AW795">
        <v>4.1500000000000004</v>
      </c>
      <c r="AX795">
        <v>3.78</v>
      </c>
      <c r="AY795">
        <v>4.49</v>
      </c>
      <c r="AZ795">
        <v>4.41</v>
      </c>
      <c r="BA795">
        <v>4.5599999999999996</v>
      </c>
      <c r="BB795">
        <v>3.07</v>
      </c>
      <c r="BC795">
        <v>2.94</v>
      </c>
      <c r="BD795">
        <v>4.59</v>
      </c>
      <c r="BF795" s="1">
        <v>201612</v>
      </c>
      <c r="BG795" s="1">
        <v>-0.84</v>
      </c>
      <c r="BH795" s="1">
        <v>2.2200000000000002</v>
      </c>
      <c r="BI795" s="1">
        <v>4.0199999999999996</v>
      </c>
      <c r="BJ795" s="1">
        <v>4.74</v>
      </c>
      <c r="BK795" s="1">
        <v>1.63</v>
      </c>
      <c r="BL795" s="1">
        <v>3.34</v>
      </c>
      <c r="BM795" s="1">
        <v>3.79</v>
      </c>
      <c r="BN795" s="1">
        <v>5.21</v>
      </c>
      <c r="BO795" s="1">
        <v>4.51</v>
      </c>
      <c r="BP795" s="1">
        <v>1.63</v>
      </c>
      <c r="BQ795" s="1">
        <v>1.63</v>
      </c>
      <c r="BR795" s="1">
        <v>3.64</v>
      </c>
      <c r="BS795" s="1">
        <v>3.01</v>
      </c>
      <c r="BT795" s="1">
        <v>3.44</v>
      </c>
      <c r="BU795" s="1">
        <v>4.1500000000000004</v>
      </c>
      <c r="BV795" s="1">
        <v>5.27</v>
      </c>
      <c r="BW795" s="1">
        <v>5.15</v>
      </c>
      <c r="BX795" s="1">
        <v>4.55</v>
      </c>
      <c r="BY795" s="1">
        <v>4.47</v>
      </c>
      <c r="CA795" s="1">
        <v>199112</v>
      </c>
      <c r="CB795" s="1">
        <v>-2.15</v>
      </c>
      <c r="CC795" s="1">
        <v>5.84</v>
      </c>
      <c r="CD795" s="1">
        <v>4.34</v>
      </c>
      <c r="CE795" s="1">
        <v>3.25</v>
      </c>
      <c r="CF795" s="1">
        <v>6.18</v>
      </c>
      <c r="CG795" s="1">
        <v>4.7699999999999996</v>
      </c>
      <c r="CH795" s="1">
        <v>4.78</v>
      </c>
      <c r="CI795" s="1">
        <v>3.63</v>
      </c>
      <c r="CJ795" s="1">
        <v>2.93</v>
      </c>
      <c r="CK795" s="1">
        <v>5.59</v>
      </c>
      <c r="CL795" s="1">
        <v>7.12</v>
      </c>
      <c r="CM795" s="1">
        <v>4.8099999999999996</v>
      </c>
      <c r="CN795" s="1">
        <v>4.7300000000000004</v>
      </c>
      <c r="CO795" s="1">
        <v>5.36</v>
      </c>
      <c r="CP795" s="1">
        <v>4.26</v>
      </c>
      <c r="CQ795" s="1">
        <v>2.97</v>
      </c>
      <c r="CR795" s="1">
        <v>4.22</v>
      </c>
      <c r="CS795" s="1">
        <v>4.9400000000000004</v>
      </c>
      <c r="CT795" s="1">
        <v>1.36</v>
      </c>
      <c r="CV795" s="1">
        <v>199212</v>
      </c>
      <c r="CW795" s="1">
        <v>3.86</v>
      </c>
      <c r="CX795" s="1">
        <v>3.37</v>
      </c>
      <c r="CY795" s="1">
        <v>4.0599999999999996</v>
      </c>
      <c r="CZ795" s="1">
        <v>3.67</v>
      </c>
      <c r="DA795" s="1">
        <v>3.33</v>
      </c>
      <c r="DB795" s="1">
        <v>3.27</v>
      </c>
      <c r="DC795" s="1">
        <v>4.0599999999999996</v>
      </c>
      <c r="DD795" s="1">
        <v>4.83</v>
      </c>
      <c r="DE795" s="1">
        <v>2.96</v>
      </c>
      <c r="DF795" s="1">
        <v>3.04</v>
      </c>
      <c r="DG795" s="1">
        <v>3.62</v>
      </c>
      <c r="DH795" s="1">
        <v>3.46</v>
      </c>
      <c r="DI795" s="1">
        <v>3.05</v>
      </c>
      <c r="DJ795" s="1">
        <v>3.74</v>
      </c>
      <c r="DK795" s="1">
        <v>4.42</v>
      </c>
      <c r="DL795" s="1">
        <v>4.8899999999999997</v>
      </c>
      <c r="DM795" s="1">
        <v>4.76</v>
      </c>
      <c r="DN795" s="1">
        <v>3.9</v>
      </c>
      <c r="DO795" s="1">
        <v>1.71</v>
      </c>
      <c r="DQ795" s="1">
        <v>199112</v>
      </c>
      <c r="DR795" s="1">
        <v>-99.99</v>
      </c>
      <c r="DS795" s="1">
        <v>1.57</v>
      </c>
      <c r="DT795" s="1">
        <v>9.74</v>
      </c>
      <c r="DU795" s="1">
        <v>11.41</v>
      </c>
      <c r="DV795" s="1">
        <v>0.83</v>
      </c>
      <c r="DW795" s="1">
        <v>7.54</v>
      </c>
      <c r="DX795" s="1">
        <v>10.52</v>
      </c>
      <c r="DY795" s="1">
        <v>10.37</v>
      </c>
      <c r="DZ795" s="1">
        <v>11.51</v>
      </c>
      <c r="EA795" s="1">
        <v>-0.25</v>
      </c>
      <c r="EB795" s="1">
        <v>4.75</v>
      </c>
      <c r="EC795" s="1">
        <v>6.69</v>
      </c>
      <c r="ED795" s="1">
        <v>8.81</v>
      </c>
      <c r="EE795" s="1">
        <v>10.119999999999999</v>
      </c>
      <c r="EF795" s="1">
        <v>11.04</v>
      </c>
      <c r="EG795" s="1">
        <v>9.48</v>
      </c>
      <c r="EH795" s="1">
        <v>11.25</v>
      </c>
      <c r="EI795" s="1">
        <v>11.74</v>
      </c>
      <c r="EJ795" s="1">
        <v>11.28</v>
      </c>
      <c r="EL795">
        <v>199112</v>
      </c>
      <c r="EM795">
        <v>10.84</v>
      </c>
      <c r="EN795">
        <v>-2.2599999999999998</v>
      </c>
      <c r="EO795">
        <v>-4.1100000000000003</v>
      </c>
      <c r="EP795">
        <v>0.38</v>
      </c>
      <c r="ER795" s="1">
        <v>199206</v>
      </c>
      <c r="ES795" s="1">
        <v>-0.61</v>
      </c>
      <c r="EU795" s="1">
        <v>199107</v>
      </c>
      <c r="EV795" s="1">
        <v>2.06</v>
      </c>
      <c r="EX795" s="1">
        <v>199606</v>
      </c>
      <c r="EY795" s="1">
        <v>-0.13</v>
      </c>
      <c r="FA795" s="1">
        <v>199206</v>
      </c>
      <c r="FB795" s="1">
        <f>IF(ISERROR(VLOOKUP($FA795,MOM,LOOKUPS!C$12,0)*$FB$6+VLOOKUP($FA795,STREV,LOOKUPS!C$10,0)*$FC$6+VLOOKUP($FA795,LTREV,LOOKUPS!C$9,0)*$FD$6+VLOOKUP($FA795,CFP,LOOKUPS!C$6,0)*$FE$6+VLOOKUP($FA795,EP,LOOKUPS!C$8,0)*$FF$6+VLOOKUP($FA795,BM,LOOKUPS!C$5,0)*$FG$6+VLOOKUP($FA795,DIV,LOOKUPS!C$7,0)*$FH$6++VLOOKUP($FA795,SIZE,LOOKUPS!C$11,0)*$FI$6),"",VLOOKUP($FA795,MOM,LOOKUPS!C$12,0)*$FB$6+VLOOKUP($FA795,STREV,LOOKUPS!C$10,0)*$FC$6+VLOOKUP($FA795,LTREV,LOOKUPS!C$9,0)*$FD$6+VLOOKUP($FA795,CFP,LOOKUPS!C$6,0)*$FE$6+VLOOKUP($FA795,EP,LOOKUPS!C$8,0)*$FF$6+VLOOKUP($FA795,BM,LOOKUPS!C$5,0)*$FG$6+VLOOKUP($FA795,DIV,LOOKUPS!C$7,0)*$FH$6++VLOOKUP($FA795,SIZE,LOOKUPS!C$11,0)*$FI$6)</f>
        <v>-5.7292000000000005</v>
      </c>
      <c r="FC795" s="1">
        <f>IF(ISERROR(VLOOKUP($FA795,MOM,LOOKUPS!D$12,0)*$FB$6+VLOOKUP($FA795,STREV,LOOKUPS!D$10,0)*$FC$6+VLOOKUP($FA795,LTREV,LOOKUPS!D$9,0)*$FD$6+VLOOKUP($FA795,CFP,LOOKUPS!D$6,0)*$FE$6+VLOOKUP($FA795,EP,LOOKUPS!D$8,0)*$FF$6+VLOOKUP($FA795,BM,LOOKUPS!D$5,0)*$FG$6+VLOOKUP($FA795,DIV,LOOKUPS!D$7,0)*$FH$6++VLOOKUP($FA795,SIZE,LOOKUPS!D$11,0)*$FI$6),"",VLOOKUP($FA795,MOM,LOOKUPS!D$12,0)*$FB$6+VLOOKUP($FA795,STREV,LOOKUPS!D$10,0)*$FC$6+VLOOKUP($FA795,LTREV,LOOKUPS!D$9,0)*$FD$6+VLOOKUP($FA795,CFP,LOOKUPS!D$6,0)*$FE$6+VLOOKUP($FA795,EP,LOOKUPS!D$8,0)*$FF$6+VLOOKUP($FA795,BM,LOOKUPS!D$5,0)*$FG$6+VLOOKUP($FA795,DIV,LOOKUPS!D$7,0)*$FH$6++VLOOKUP($FA795,SIZE,LOOKUPS!D$11,0)*$FI$6)</f>
        <v>-5.4992999999999999</v>
      </c>
      <c r="FD795" s="1">
        <f>IF(ISERROR(VLOOKUP($FA795,MOM,LOOKUPS!E$12,0)*$FB$6+VLOOKUP($FA795,STREV,LOOKUPS!E$10,0)*$FC$6+VLOOKUP($FA795,LTREV,LOOKUPS!E$9,0)*$FD$6+VLOOKUP($FA795,CFP,LOOKUPS!E$6,0)*$FE$6+VLOOKUP($FA795,EP,LOOKUPS!E$8,0)*$FF$6+VLOOKUP($FA795,BM,LOOKUPS!E$5,0)*$FG$6+VLOOKUP($FA795,DIV,LOOKUPS!E$7,0)*$FH$6++VLOOKUP($FA795,SIZE,LOOKUPS!E$11,0)*$FI$6),"",VLOOKUP($FA795,MOM,LOOKUPS!E$12,0)*$FB$6+VLOOKUP($FA795,STREV,LOOKUPS!E$10,0)*$FC$6+VLOOKUP($FA795,LTREV,LOOKUPS!E$9,0)*$FD$6+VLOOKUP($FA795,CFP,LOOKUPS!E$6,0)*$FE$6+VLOOKUP($FA795,EP,LOOKUPS!E$8,0)*$FF$6+VLOOKUP($FA795,BM,LOOKUPS!E$5,0)*$FG$6+VLOOKUP($FA795,DIV,LOOKUPS!E$7,0)*$FH$6++VLOOKUP($FA795,SIZE,LOOKUPS!E$11,0)*$FI$6)</f>
        <v>-4.7744999999999997</v>
      </c>
      <c r="FE795" s="1">
        <f>IF(ISERROR(VLOOKUP($FA795,MOM,LOOKUPS!F$12,0)*$FB$6+VLOOKUP($FA795,STREV,LOOKUPS!F$10,0)*$FC$6+VLOOKUP($FA795,LTREV,LOOKUPS!F$9,0)*$FD$6+VLOOKUP($FA795,CFP,LOOKUPS!F$6,0)*$FE$6+VLOOKUP($FA795,EP,LOOKUPS!F$8,0)*$FF$6+VLOOKUP($FA795,BM,LOOKUPS!F$5,0)*$FG$6+VLOOKUP($FA795,DIV,LOOKUPS!F$7,0)*$FH$6++VLOOKUP($FA795,SIZE,LOOKUPS!F$11,0)*$FI$6),"",VLOOKUP($FA795,MOM,LOOKUPS!F$12,0)*$FB$6+VLOOKUP($FA795,STREV,LOOKUPS!F$10,0)*$FC$6+VLOOKUP($FA795,LTREV,LOOKUPS!F$9,0)*$FD$6+VLOOKUP($FA795,CFP,LOOKUPS!F$6,0)*$FE$6+VLOOKUP($FA795,EP,LOOKUPS!F$8,0)*$FF$6+VLOOKUP($FA795,BM,LOOKUPS!F$5,0)*$FG$6+VLOOKUP($FA795,DIV,LOOKUPS!F$7,0)*$FH$6++VLOOKUP($FA795,SIZE,LOOKUPS!F$11,0)*$FI$6)</f>
        <v>-3.0456000000000003</v>
      </c>
      <c r="FF795" s="1">
        <f>IF(ISERROR(VLOOKUP($FA795,MOM,LOOKUPS!G$12,0)*$FB$6+VLOOKUP($FA795,STREV,LOOKUPS!G$10,0)*$FC$6+VLOOKUP($FA795,LTREV,LOOKUPS!G$9,0)*$FD$6+VLOOKUP($FA795,CFP,LOOKUPS!G$6,0)*$FE$6+VLOOKUP($FA795,EP,LOOKUPS!G$8,0)*$FF$6+VLOOKUP($FA795,BM,LOOKUPS!G$5,0)*$FG$6+VLOOKUP($FA795,DIV,LOOKUPS!G$7,0)*$FH$6++VLOOKUP($FA795,SIZE,LOOKUPS!G$11,0)*$FI$6),"",VLOOKUP($FA795,MOM,LOOKUPS!G$12,0)*$FB$6+VLOOKUP($FA795,STREV,LOOKUPS!G$10,0)*$FC$6+VLOOKUP($FA795,LTREV,LOOKUPS!G$9,0)*$FD$6+VLOOKUP($FA795,CFP,LOOKUPS!G$6,0)*$FE$6+VLOOKUP($FA795,EP,LOOKUPS!G$8,0)*$FF$6+VLOOKUP($FA795,BM,LOOKUPS!G$5,0)*$FG$6+VLOOKUP($FA795,DIV,LOOKUPS!G$7,0)*$FH$6++VLOOKUP($FA795,SIZE,LOOKUPS!G$11,0)*$FI$6)</f>
        <v>-3.0937000000000001</v>
      </c>
      <c r="FG795" s="1">
        <f>IF(ISERROR(VLOOKUP($FA795,MOM,LOOKUPS!H$12,0)*$FB$6+VLOOKUP($FA795,STREV,LOOKUPS!H$10,0)*$FC$6+VLOOKUP($FA795,LTREV,LOOKUPS!H$9,0)*$FD$6+VLOOKUP($FA795,CFP,LOOKUPS!H$6,0)*$FE$6+VLOOKUP($FA795,EP,LOOKUPS!H$8,0)*$FF$6+VLOOKUP($FA795,BM,LOOKUPS!H$5,0)*$FG$6+VLOOKUP($FA795,DIV,LOOKUPS!H$7,0)*$FH$6++VLOOKUP($FA795,SIZE,LOOKUPS!H$11,0)*$FI$6),"",VLOOKUP($FA795,MOM,LOOKUPS!H$12,0)*$FB$6+VLOOKUP($FA795,STREV,LOOKUPS!H$10,0)*$FC$6+VLOOKUP($FA795,LTREV,LOOKUPS!H$9,0)*$FD$6+VLOOKUP($FA795,CFP,LOOKUPS!H$6,0)*$FE$6+VLOOKUP($FA795,EP,LOOKUPS!H$8,0)*$FF$6+VLOOKUP($FA795,BM,LOOKUPS!H$5,0)*$FG$6+VLOOKUP($FA795,DIV,LOOKUPS!H$7,0)*$FH$6++VLOOKUP($FA795,SIZE,LOOKUPS!H$11,0)*$FI$6)</f>
        <v>-3.2387000000000006</v>
      </c>
      <c r="FH795" s="1">
        <f>IF(ISERROR(VLOOKUP($FA795,MOM,LOOKUPS!I$12,0)*$FB$6+VLOOKUP($FA795,STREV,LOOKUPS!I$10,0)*$FC$6+VLOOKUP($FA795,LTREV,LOOKUPS!I$9,0)*$FD$6+VLOOKUP($FA795,CFP,LOOKUPS!I$6,0)*$FE$6+VLOOKUP($FA795,EP,LOOKUPS!I$8,0)*$FF$6+VLOOKUP($FA795,BM,LOOKUPS!I$5,0)*$FG$6+VLOOKUP($FA795,DIV,LOOKUPS!I$7,0)*$FH$6++VLOOKUP($FA795,SIZE,LOOKUPS!I$11,0)*$FI$6),"",VLOOKUP($FA795,MOM,LOOKUPS!I$12,0)*$FB$6+VLOOKUP($FA795,STREV,LOOKUPS!I$10,0)*$FC$6+VLOOKUP($FA795,LTREV,LOOKUPS!I$9,0)*$FD$6+VLOOKUP($FA795,CFP,LOOKUPS!I$6,0)*$FE$6+VLOOKUP($FA795,EP,LOOKUPS!I$8,0)*$FF$6+VLOOKUP($FA795,BM,LOOKUPS!I$5,0)*$FG$6+VLOOKUP($FA795,DIV,LOOKUPS!I$7,0)*$FH$6++VLOOKUP($FA795,SIZE,LOOKUPS!I$11,0)*$FI$6)</f>
        <v>-2.9949000000000003</v>
      </c>
      <c r="FI795" s="1">
        <f>IF(ISERROR(VLOOKUP($FA795,MOM,LOOKUPS!J$12,0)*$FB$6+VLOOKUP($FA795,STREV,LOOKUPS!J$10,0)*$FC$6+VLOOKUP($FA795,LTREV,LOOKUPS!J$9,0)*$FD$6+VLOOKUP($FA795,CFP,LOOKUPS!J$6,0)*$FE$6+VLOOKUP($FA795,EP,LOOKUPS!J$8,0)*$FF$6+VLOOKUP($FA795,BM,LOOKUPS!J$5,0)*$FG$6+VLOOKUP($FA795,DIV,LOOKUPS!J$7,0)*$FH$6++VLOOKUP($FA795,SIZE,LOOKUPS!J$11,0)*$FI$6),"",VLOOKUP($FA795,MOM,LOOKUPS!J$12,0)*$FB$6+VLOOKUP($FA795,STREV,LOOKUPS!J$10,0)*$FC$6+VLOOKUP($FA795,LTREV,LOOKUPS!J$9,0)*$FD$6+VLOOKUP($FA795,CFP,LOOKUPS!J$6,0)*$FE$6+VLOOKUP($FA795,EP,LOOKUPS!J$8,0)*$FF$6+VLOOKUP($FA795,BM,LOOKUPS!J$5,0)*$FG$6+VLOOKUP($FA795,DIV,LOOKUPS!J$7,0)*$FH$6++VLOOKUP($FA795,SIZE,LOOKUPS!J$11,0)*$FI$6)</f>
        <v>-3.536</v>
      </c>
      <c r="FJ795" s="1">
        <f>IF(ISERROR(VLOOKUP($FA795,MOM,LOOKUPS!K$12,0)*$FB$6+VLOOKUP($FA795,STREV,LOOKUPS!K$10,0)*$FC$6+VLOOKUP($FA795,LTREV,LOOKUPS!K$9,0)*$FD$6+VLOOKUP($FA795,CFP,LOOKUPS!K$6,0)*$FE$6+VLOOKUP($FA795,EP,LOOKUPS!K$8,0)*$FF$6+VLOOKUP($FA795,BM,LOOKUPS!K$5,0)*$FG$6+VLOOKUP($FA795,DIV,LOOKUPS!K$7,0)*$FH$6++VLOOKUP($FA795,SIZE,LOOKUPS!K$11,0)*$FI$6),"",VLOOKUP($FA795,MOM,LOOKUPS!K$12,0)*$FB$6+VLOOKUP($FA795,STREV,LOOKUPS!K$10,0)*$FC$6+VLOOKUP($FA795,LTREV,LOOKUPS!K$9,0)*$FD$6+VLOOKUP($FA795,CFP,LOOKUPS!K$6,0)*$FE$6+VLOOKUP($FA795,EP,LOOKUPS!K$8,0)*$FF$6+VLOOKUP($FA795,BM,LOOKUPS!K$5,0)*$FG$6+VLOOKUP($FA795,DIV,LOOKUPS!K$7,0)*$FH$6++VLOOKUP($FA795,SIZE,LOOKUPS!K$11,0)*$FI$6)</f>
        <v>-4.0683000000000007</v>
      </c>
      <c r="FK795" s="1">
        <f>IF(ISERROR(VLOOKUP($FA795,MOM,LOOKUPS!L$12,0)*$FB$6+VLOOKUP($FA795,STREV,LOOKUPS!L$10,0)*$FC$6+VLOOKUP($FA795,LTREV,LOOKUPS!L$9,0)*$FD$6+VLOOKUP($FA795,CFP,LOOKUPS!L$6,0)*$FE$6+VLOOKUP($FA795,EP,LOOKUPS!L$8,0)*$FF$6+VLOOKUP($FA795,BM,LOOKUPS!L$5,0)*$FG$6+VLOOKUP($FA795,DIV,LOOKUPS!L$7,0)*$FH$6++VLOOKUP($FA795,SIZE,LOOKUPS!L$11,0)*$FI$6),"",VLOOKUP($FA795,MOM,LOOKUPS!L$12,0)*$FB$6+VLOOKUP($FA795,STREV,LOOKUPS!L$10,0)*$FC$6+VLOOKUP($FA795,LTREV,LOOKUPS!L$9,0)*$FD$6+VLOOKUP($FA795,CFP,LOOKUPS!L$6,0)*$FE$6+VLOOKUP($FA795,EP,LOOKUPS!L$8,0)*$FF$6+VLOOKUP($FA795,BM,LOOKUPS!L$5,0)*$FG$6+VLOOKUP($FA795,DIV,LOOKUPS!L$7,0)*$FH$6++VLOOKUP($FA795,SIZE,LOOKUPS!L$11,0)*$FI$6)</f>
        <v>-4.1337999999999999</v>
      </c>
    </row>
    <row r="796" spans="1:167" x14ac:dyDescent="0.3">
      <c r="A796" s="1">
        <v>199207</v>
      </c>
      <c r="B796" s="1">
        <v>-0.46</v>
      </c>
      <c r="C796" s="1">
        <v>1.79</v>
      </c>
      <c r="D796" s="1">
        <v>3.17</v>
      </c>
      <c r="E796" s="1">
        <v>1.88</v>
      </c>
      <c r="F796" s="1">
        <v>2.2799999999999998</v>
      </c>
      <c r="G796" s="1">
        <v>2.95</v>
      </c>
      <c r="H796" s="1">
        <v>4.0599999999999996</v>
      </c>
      <c r="I796" s="1">
        <v>3.12</v>
      </c>
      <c r="J796" s="1">
        <v>3.28</v>
      </c>
      <c r="K796" s="1">
        <v>3.76</v>
      </c>
      <c r="M796" s="1">
        <v>199108</v>
      </c>
      <c r="N796" s="1">
        <v>4.1900000000000004</v>
      </c>
      <c r="O796" s="1">
        <v>2.37</v>
      </c>
      <c r="P796" s="1">
        <v>1.78</v>
      </c>
      <c r="Q796" s="1">
        <v>3.24</v>
      </c>
      <c r="R796" s="1">
        <v>2.41</v>
      </c>
      <c r="S796" s="1">
        <v>2.37</v>
      </c>
      <c r="T796" s="1">
        <v>2.64</v>
      </c>
      <c r="U796" s="1">
        <v>3.14</v>
      </c>
      <c r="V796" s="1">
        <v>4.05</v>
      </c>
      <c r="W796" s="1">
        <v>3.75</v>
      </c>
      <c r="Y796" s="1">
        <v>199607</v>
      </c>
      <c r="Z796" s="1">
        <v>-10.42</v>
      </c>
      <c r="AA796" s="1">
        <v>-8.3000000000000007</v>
      </c>
      <c r="AB796" s="1">
        <v>-5.92</v>
      </c>
      <c r="AC796" s="1">
        <v>-6.16</v>
      </c>
      <c r="AD796" s="1">
        <v>-5.42</v>
      </c>
      <c r="AE796" s="1">
        <v>-5.35</v>
      </c>
      <c r="AF796" s="1">
        <v>-6.31</v>
      </c>
      <c r="AG796" s="1">
        <v>-6.17</v>
      </c>
      <c r="AH796" s="1">
        <v>-7.18</v>
      </c>
      <c r="AI796" s="1">
        <v>-8.23</v>
      </c>
      <c r="AK796">
        <v>201701</v>
      </c>
      <c r="AL796">
        <v>4.6500000000000004</v>
      </c>
      <c r="AM796">
        <v>1.1200000000000001</v>
      </c>
      <c r="AN796">
        <v>-0.35</v>
      </c>
      <c r="AO796">
        <v>0.64</v>
      </c>
      <c r="AP796">
        <v>1.5</v>
      </c>
      <c r="AQ796">
        <v>0.4</v>
      </c>
      <c r="AR796">
        <v>-0.94</v>
      </c>
      <c r="AS796">
        <v>0.06</v>
      </c>
      <c r="AT796">
        <v>0.8</v>
      </c>
      <c r="AU796">
        <v>2.12</v>
      </c>
      <c r="AV796">
        <v>0.87</v>
      </c>
      <c r="AW796">
        <v>0.2</v>
      </c>
      <c r="AX796">
        <v>0.62</v>
      </c>
      <c r="AY796">
        <v>-0.61</v>
      </c>
      <c r="AZ796">
        <v>-1.31</v>
      </c>
      <c r="BA796">
        <v>-0.12</v>
      </c>
      <c r="BB796">
        <v>0.26</v>
      </c>
      <c r="BC796">
        <v>-0.13</v>
      </c>
      <c r="BD796">
        <v>1.51</v>
      </c>
      <c r="BF796" s="1">
        <v>201701</v>
      </c>
      <c r="BG796" s="1">
        <v>4.21</v>
      </c>
      <c r="BH796" s="1">
        <v>1.05</v>
      </c>
      <c r="BI796" s="1">
        <v>0.03</v>
      </c>
      <c r="BJ796" s="1">
        <v>0.11</v>
      </c>
      <c r="BK796" s="1">
        <v>1.1200000000000001</v>
      </c>
      <c r="BL796" s="1">
        <v>0.62</v>
      </c>
      <c r="BM796" s="1">
        <v>0.1</v>
      </c>
      <c r="BN796" s="1">
        <v>-0.31</v>
      </c>
      <c r="BO796" s="1">
        <v>0.34</v>
      </c>
      <c r="BP796" s="1">
        <v>1.23</v>
      </c>
      <c r="BQ796" s="1">
        <v>1</v>
      </c>
      <c r="BR796" s="1">
        <v>0.88</v>
      </c>
      <c r="BS796" s="1">
        <v>0.33</v>
      </c>
      <c r="BT796" s="1">
        <v>0.49</v>
      </c>
      <c r="BU796" s="1">
        <v>-0.3</v>
      </c>
      <c r="BV796" s="1">
        <v>-0.34</v>
      </c>
      <c r="BW796" s="1">
        <v>-0.28999999999999998</v>
      </c>
      <c r="BX796" s="1">
        <v>-0.01</v>
      </c>
      <c r="BY796" s="1">
        <v>0.66</v>
      </c>
      <c r="CA796" s="1">
        <v>199201</v>
      </c>
      <c r="CB796" s="1">
        <v>27.05</v>
      </c>
      <c r="CC796" s="1">
        <v>14.97</v>
      </c>
      <c r="CD796" s="1">
        <v>10.82</v>
      </c>
      <c r="CE796" s="1">
        <v>20.83</v>
      </c>
      <c r="CF796" s="1">
        <v>15.63</v>
      </c>
      <c r="CG796" s="1">
        <v>12.37</v>
      </c>
      <c r="CH796" s="1">
        <v>8.64</v>
      </c>
      <c r="CI796" s="1">
        <v>14.74</v>
      </c>
      <c r="CJ796" s="1">
        <v>22.84</v>
      </c>
      <c r="CK796" s="1">
        <v>17.170000000000002</v>
      </c>
      <c r="CL796" s="1">
        <v>13.17</v>
      </c>
      <c r="CM796" s="1">
        <v>12.92</v>
      </c>
      <c r="CN796" s="1">
        <v>11.76</v>
      </c>
      <c r="CO796" s="1">
        <v>9.66</v>
      </c>
      <c r="CP796" s="1">
        <v>7.71</v>
      </c>
      <c r="CQ796" s="1">
        <v>14.69</v>
      </c>
      <c r="CR796" s="1">
        <v>14.78</v>
      </c>
      <c r="CS796" s="1">
        <v>13.74</v>
      </c>
      <c r="CT796" s="1">
        <v>30.02</v>
      </c>
      <c r="CV796" s="1">
        <v>199301</v>
      </c>
      <c r="CW796" s="1">
        <v>9.24</v>
      </c>
      <c r="CX796" s="1">
        <v>4.1500000000000004</v>
      </c>
      <c r="CY796" s="1">
        <v>4.29</v>
      </c>
      <c r="CZ796" s="1">
        <v>3.77</v>
      </c>
      <c r="DA796" s="1">
        <v>4.1100000000000003</v>
      </c>
      <c r="DB796" s="1">
        <v>3.94</v>
      </c>
      <c r="DC796" s="1">
        <v>4.3099999999999996</v>
      </c>
      <c r="DD796" s="1">
        <v>4.21</v>
      </c>
      <c r="DE796" s="1">
        <v>3.9</v>
      </c>
      <c r="DF796" s="1">
        <v>3.68</v>
      </c>
      <c r="DG796" s="1">
        <v>4.54</v>
      </c>
      <c r="DH796" s="1">
        <v>4.21</v>
      </c>
      <c r="DI796" s="1">
        <v>3.64</v>
      </c>
      <c r="DJ796" s="1">
        <v>3.95</v>
      </c>
      <c r="DK796" s="1">
        <v>4.7300000000000004</v>
      </c>
      <c r="DL796" s="1">
        <v>4.8</v>
      </c>
      <c r="DM796" s="1">
        <v>3.58</v>
      </c>
      <c r="DN796" s="1">
        <v>4.4400000000000004</v>
      </c>
      <c r="DO796" s="1">
        <v>3.19</v>
      </c>
      <c r="DQ796" s="1">
        <v>199201</v>
      </c>
      <c r="DR796" s="1">
        <v>-99.99</v>
      </c>
      <c r="DS796" s="1">
        <v>20.73</v>
      </c>
      <c r="DT796" s="1">
        <v>5.64</v>
      </c>
      <c r="DU796" s="1">
        <v>0.38</v>
      </c>
      <c r="DV796" s="1">
        <v>22.28</v>
      </c>
      <c r="DW796" s="1">
        <v>9.18</v>
      </c>
      <c r="DX796" s="1">
        <v>5.64</v>
      </c>
      <c r="DY796" s="1">
        <v>1.8</v>
      </c>
      <c r="DZ796" s="1">
        <v>-0.54</v>
      </c>
      <c r="EA796" s="1">
        <v>24.43</v>
      </c>
      <c r="EB796" s="1">
        <v>14.44</v>
      </c>
      <c r="EC796" s="1">
        <v>10.19</v>
      </c>
      <c r="ED796" s="1">
        <v>7.67</v>
      </c>
      <c r="EE796" s="1">
        <v>6.03</v>
      </c>
      <c r="EF796" s="1">
        <v>5.15</v>
      </c>
      <c r="EG796" s="1">
        <v>1.71</v>
      </c>
      <c r="EH796" s="1">
        <v>1.88</v>
      </c>
      <c r="EI796" s="1">
        <v>0.48</v>
      </c>
      <c r="EJ796" s="1">
        <v>-1.57</v>
      </c>
      <c r="EL796">
        <v>199201</v>
      </c>
      <c r="EM796">
        <v>-0.59</v>
      </c>
      <c r="EN796">
        <v>8.49</v>
      </c>
      <c r="EO796">
        <v>4.6100000000000003</v>
      </c>
      <c r="EP796">
        <v>0.34</v>
      </c>
      <c r="ER796" s="1">
        <v>199207</v>
      </c>
      <c r="ES796" s="1">
        <v>1.44</v>
      </c>
      <c r="EU796" s="1">
        <v>199108</v>
      </c>
      <c r="EV796" s="1">
        <v>-2.93</v>
      </c>
      <c r="EX796" s="1">
        <v>199607</v>
      </c>
      <c r="EY796" s="1">
        <v>0.02</v>
      </c>
      <c r="FA796" s="1">
        <v>199207</v>
      </c>
      <c r="FB796" s="1">
        <f>IF(ISERROR(VLOOKUP($FA796,MOM,LOOKUPS!C$12,0)*$FB$6+VLOOKUP($FA796,STREV,LOOKUPS!C$10,0)*$FC$6+VLOOKUP($FA796,LTREV,LOOKUPS!C$9,0)*$FD$6+VLOOKUP($FA796,CFP,LOOKUPS!C$6,0)*$FE$6+VLOOKUP($FA796,EP,LOOKUPS!C$8,0)*$FF$6+VLOOKUP($FA796,BM,LOOKUPS!C$5,0)*$FG$6+VLOOKUP($FA796,DIV,LOOKUPS!C$7,0)*$FH$6++VLOOKUP($FA796,SIZE,LOOKUPS!C$11,0)*$FI$6),"",VLOOKUP($FA796,MOM,LOOKUPS!C$12,0)*$FB$6+VLOOKUP($FA796,STREV,LOOKUPS!C$10,0)*$FC$6+VLOOKUP($FA796,LTREV,LOOKUPS!C$9,0)*$FD$6+VLOOKUP($FA796,CFP,LOOKUPS!C$6,0)*$FE$6+VLOOKUP($FA796,EP,LOOKUPS!C$8,0)*$FF$6+VLOOKUP($FA796,BM,LOOKUPS!C$5,0)*$FG$6+VLOOKUP($FA796,DIV,LOOKUPS!C$7,0)*$FH$6++VLOOKUP($FA796,SIZE,LOOKUPS!C$11,0)*$FI$6)</f>
        <v>0.44689999999999996</v>
      </c>
      <c r="FC796" s="1">
        <f>IF(ISERROR(VLOOKUP($FA796,MOM,LOOKUPS!D$12,0)*$FB$6+VLOOKUP($FA796,STREV,LOOKUPS!D$10,0)*$FC$6+VLOOKUP($FA796,LTREV,LOOKUPS!D$9,0)*$FD$6+VLOOKUP($FA796,CFP,LOOKUPS!D$6,0)*$FE$6+VLOOKUP($FA796,EP,LOOKUPS!D$8,0)*$FF$6+VLOOKUP($FA796,BM,LOOKUPS!D$5,0)*$FG$6+VLOOKUP($FA796,DIV,LOOKUPS!D$7,0)*$FH$6++VLOOKUP($FA796,SIZE,LOOKUPS!D$11,0)*$FI$6),"",VLOOKUP($FA796,MOM,LOOKUPS!D$12,0)*$FB$6+VLOOKUP($FA796,STREV,LOOKUPS!D$10,0)*$FC$6+VLOOKUP($FA796,LTREV,LOOKUPS!D$9,0)*$FD$6+VLOOKUP($FA796,CFP,LOOKUPS!D$6,0)*$FE$6+VLOOKUP($FA796,EP,LOOKUPS!D$8,0)*$FF$6+VLOOKUP($FA796,BM,LOOKUPS!D$5,0)*$FG$6+VLOOKUP($FA796,DIV,LOOKUPS!D$7,0)*$FH$6++VLOOKUP($FA796,SIZE,LOOKUPS!D$11,0)*$FI$6)</f>
        <v>2.1406000000000001</v>
      </c>
      <c r="FD796" s="1">
        <f>IF(ISERROR(VLOOKUP($FA796,MOM,LOOKUPS!E$12,0)*$FB$6+VLOOKUP($FA796,STREV,LOOKUPS!E$10,0)*$FC$6+VLOOKUP($FA796,LTREV,LOOKUPS!E$9,0)*$FD$6+VLOOKUP($FA796,CFP,LOOKUPS!E$6,0)*$FE$6+VLOOKUP($FA796,EP,LOOKUPS!E$8,0)*$FF$6+VLOOKUP($FA796,BM,LOOKUPS!E$5,0)*$FG$6+VLOOKUP($FA796,DIV,LOOKUPS!E$7,0)*$FH$6++VLOOKUP($FA796,SIZE,LOOKUPS!E$11,0)*$FI$6),"",VLOOKUP($FA796,MOM,LOOKUPS!E$12,0)*$FB$6+VLOOKUP($FA796,STREV,LOOKUPS!E$10,0)*$FC$6+VLOOKUP($FA796,LTREV,LOOKUPS!E$9,0)*$FD$6+VLOOKUP($FA796,CFP,LOOKUPS!E$6,0)*$FE$6+VLOOKUP($FA796,EP,LOOKUPS!E$8,0)*$FF$6+VLOOKUP($FA796,BM,LOOKUPS!E$5,0)*$FG$6+VLOOKUP($FA796,DIV,LOOKUPS!E$7,0)*$FH$6++VLOOKUP($FA796,SIZE,LOOKUPS!E$11,0)*$FI$6)</f>
        <v>2.8499000000000003</v>
      </c>
      <c r="FE796" s="1">
        <f>IF(ISERROR(VLOOKUP($FA796,MOM,LOOKUPS!F$12,0)*$FB$6+VLOOKUP($FA796,STREV,LOOKUPS!F$10,0)*$FC$6+VLOOKUP($FA796,LTREV,LOOKUPS!F$9,0)*$FD$6+VLOOKUP($FA796,CFP,LOOKUPS!F$6,0)*$FE$6+VLOOKUP($FA796,EP,LOOKUPS!F$8,0)*$FF$6+VLOOKUP($FA796,BM,LOOKUPS!F$5,0)*$FG$6+VLOOKUP($FA796,DIV,LOOKUPS!F$7,0)*$FH$6++VLOOKUP($FA796,SIZE,LOOKUPS!F$11,0)*$FI$6),"",VLOOKUP($FA796,MOM,LOOKUPS!F$12,0)*$FB$6+VLOOKUP($FA796,STREV,LOOKUPS!F$10,0)*$FC$6+VLOOKUP($FA796,LTREV,LOOKUPS!F$9,0)*$FD$6+VLOOKUP($FA796,CFP,LOOKUPS!F$6,0)*$FE$6+VLOOKUP($FA796,EP,LOOKUPS!F$8,0)*$FF$6+VLOOKUP($FA796,BM,LOOKUPS!F$5,0)*$FG$6+VLOOKUP($FA796,DIV,LOOKUPS!F$7,0)*$FH$6++VLOOKUP($FA796,SIZE,LOOKUPS!F$11,0)*$FI$6)</f>
        <v>2.1276999999999999</v>
      </c>
      <c r="FF796" s="1">
        <f>IF(ISERROR(VLOOKUP($FA796,MOM,LOOKUPS!G$12,0)*$FB$6+VLOOKUP($FA796,STREV,LOOKUPS!G$10,0)*$FC$6+VLOOKUP($FA796,LTREV,LOOKUPS!G$9,0)*$FD$6+VLOOKUP($FA796,CFP,LOOKUPS!G$6,0)*$FE$6+VLOOKUP($FA796,EP,LOOKUPS!G$8,0)*$FF$6+VLOOKUP($FA796,BM,LOOKUPS!G$5,0)*$FG$6+VLOOKUP($FA796,DIV,LOOKUPS!G$7,0)*$FH$6++VLOOKUP($FA796,SIZE,LOOKUPS!G$11,0)*$FI$6),"",VLOOKUP($FA796,MOM,LOOKUPS!G$12,0)*$FB$6+VLOOKUP($FA796,STREV,LOOKUPS!G$10,0)*$FC$6+VLOOKUP($FA796,LTREV,LOOKUPS!G$9,0)*$FD$6+VLOOKUP($FA796,CFP,LOOKUPS!G$6,0)*$FE$6+VLOOKUP($FA796,EP,LOOKUPS!G$8,0)*$FF$6+VLOOKUP($FA796,BM,LOOKUPS!G$5,0)*$FG$6+VLOOKUP($FA796,DIV,LOOKUPS!G$7,0)*$FH$6++VLOOKUP($FA796,SIZE,LOOKUPS!G$11,0)*$FI$6)</f>
        <v>2.3279000000000001</v>
      </c>
      <c r="FG796" s="1">
        <f>IF(ISERROR(VLOOKUP($FA796,MOM,LOOKUPS!H$12,0)*$FB$6+VLOOKUP($FA796,STREV,LOOKUPS!H$10,0)*$FC$6+VLOOKUP($FA796,LTREV,LOOKUPS!H$9,0)*$FD$6+VLOOKUP($FA796,CFP,LOOKUPS!H$6,0)*$FE$6+VLOOKUP($FA796,EP,LOOKUPS!H$8,0)*$FF$6+VLOOKUP($FA796,BM,LOOKUPS!H$5,0)*$FG$6+VLOOKUP($FA796,DIV,LOOKUPS!H$7,0)*$FH$6++VLOOKUP($FA796,SIZE,LOOKUPS!H$11,0)*$FI$6),"",VLOOKUP($FA796,MOM,LOOKUPS!H$12,0)*$FB$6+VLOOKUP($FA796,STREV,LOOKUPS!H$10,0)*$FC$6+VLOOKUP($FA796,LTREV,LOOKUPS!H$9,0)*$FD$6+VLOOKUP($FA796,CFP,LOOKUPS!H$6,0)*$FE$6+VLOOKUP($FA796,EP,LOOKUPS!H$8,0)*$FF$6+VLOOKUP($FA796,BM,LOOKUPS!H$5,0)*$FG$6+VLOOKUP($FA796,DIV,LOOKUPS!H$7,0)*$FH$6++VLOOKUP($FA796,SIZE,LOOKUPS!H$11,0)*$FI$6)</f>
        <v>2.4754000000000005</v>
      </c>
      <c r="FH796" s="1">
        <f>IF(ISERROR(VLOOKUP($FA796,MOM,LOOKUPS!I$12,0)*$FB$6+VLOOKUP($FA796,STREV,LOOKUPS!I$10,0)*$FC$6+VLOOKUP($FA796,LTREV,LOOKUPS!I$9,0)*$FD$6+VLOOKUP($FA796,CFP,LOOKUPS!I$6,0)*$FE$6+VLOOKUP($FA796,EP,LOOKUPS!I$8,0)*$FF$6+VLOOKUP($FA796,BM,LOOKUPS!I$5,0)*$FG$6+VLOOKUP($FA796,DIV,LOOKUPS!I$7,0)*$FH$6++VLOOKUP($FA796,SIZE,LOOKUPS!I$11,0)*$FI$6),"",VLOOKUP($FA796,MOM,LOOKUPS!I$12,0)*$FB$6+VLOOKUP($FA796,STREV,LOOKUPS!I$10,0)*$FC$6+VLOOKUP($FA796,LTREV,LOOKUPS!I$9,0)*$FD$6+VLOOKUP($FA796,CFP,LOOKUPS!I$6,0)*$FE$6+VLOOKUP($FA796,EP,LOOKUPS!I$8,0)*$FF$6+VLOOKUP($FA796,BM,LOOKUPS!I$5,0)*$FG$6+VLOOKUP($FA796,DIV,LOOKUPS!I$7,0)*$FH$6++VLOOKUP($FA796,SIZE,LOOKUPS!I$11,0)*$FI$6)</f>
        <v>3.5695999999999994</v>
      </c>
      <c r="FI796" s="1">
        <f>IF(ISERROR(VLOOKUP($FA796,MOM,LOOKUPS!J$12,0)*$FB$6+VLOOKUP($FA796,STREV,LOOKUPS!J$10,0)*$FC$6+VLOOKUP($FA796,LTREV,LOOKUPS!J$9,0)*$FD$6+VLOOKUP($FA796,CFP,LOOKUPS!J$6,0)*$FE$6+VLOOKUP($FA796,EP,LOOKUPS!J$8,0)*$FF$6+VLOOKUP($FA796,BM,LOOKUPS!J$5,0)*$FG$6+VLOOKUP($FA796,DIV,LOOKUPS!J$7,0)*$FH$6++VLOOKUP($FA796,SIZE,LOOKUPS!J$11,0)*$FI$6),"",VLOOKUP($FA796,MOM,LOOKUPS!J$12,0)*$FB$6+VLOOKUP($FA796,STREV,LOOKUPS!J$10,0)*$FC$6+VLOOKUP($FA796,LTREV,LOOKUPS!J$9,0)*$FD$6+VLOOKUP($FA796,CFP,LOOKUPS!J$6,0)*$FE$6+VLOOKUP($FA796,EP,LOOKUPS!J$8,0)*$FF$6+VLOOKUP($FA796,BM,LOOKUPS!J$5,0)*$FG$6+VLOOKUP($FA796,DIV,LOOKUPS!J$7,0)*$FH$6++VLOOKUP($FA796,SIZE,LOOKUPS!J$11,0)*$FI$6)</f>
        <v>2.9758000000000004</v>
      </c>
      <c r="FJ796" s="1">
        <f>IF(ISERROR(VLOOKUP($FA796,MOM,LOOKUPS!K$12,0)*$FB$6+VLOOKUP($FA796,STREV,LOOKUPS!K$10,0)*$FC$6+VLOOKUP($FA796,LTREV,LOOKUPS!K$9,0)*$FD$6+VLOOKUP($FA796,CFP,LOOKUPS!K$6,0)*$FE$6+VLOOKUP($FA796,EP,LOOKUPS!K$8,0)*$FF$6+VLOOKUP($FA796,BM,LOOKUPS!K$5,0)*$FG$6+VLOOKUP($FA796,DIV,LOOKUPS!K$7,0)*$FH$6++VLOOKUP($FA796,SIZE,LOOKUPS!K$11,0)*$FI$6),"",VLOOKUP($FA796,MOM,LOOKUPS!K$12,0)*$FB$6+VLOOKUP($FA796,STREV,LOOKUPS!K$10,0)*$FC$6+VLOOKUP($FA796,LTREV,LOOKUPS!K$9,0)*$FD$6+VLOOKUP($FA796,CFP,LOOKUPS!K$6,0)*$FE$6+VLOOKUP($FA796,EP,LOOKUPS!K$8,0)*$FF$6+VLOOKUP($FA796,BM,LOOKUPS!K$5,0)*$FG$6+VLOOKUP($FA796,DIV,LOOKUPS!K$7,0)*$FH$6++VLOOKUP($FA796,SIZE,LOOKUPS!K$11,0)*$FI$6)</f>
        <v>3.1110000000000002</v>
      </c>
      <c r="FK796" s="1">
        <f>IF(ISERROR(VLOOKUP($FA796,MOM,LOOKUPS!L$12,0)*$FB$6+VLOOKUP($FA796,STREV,LOOKUPS!L$10,0)*$FC$6+VLOOKUP($FA796,LTREV,LOOKUPS!L$9,0)*$FD$6+VLOOKUP($FA796,CFP,LOOKUPS!L$6,0)*$FE$6+VLOOKUP($FA796,EP,LOOKUPS!L$8,0)*$FF$6+VLOOKUP($FA796,BM,LOOKUPS!L$5,0)*$FG$6+VLOOKUP($FA796,DIV,LOOKUPS!L$7,0)*$FH$6++VLOOKUP($FA796,SIZE,LOOKUPS!L$11,0)*$FI$6),"",VLOOKUP($FA796,MOM,LOOKUPS!L$12,0)*$FB$6+VLOOKUP($FA796,STREV,LOOKUPS!L$10,0)*$FC$6+VLOOKUP($FA796,LTREV,LOOKUPS!L$9,0)*$FD$6+VLOOKUP($FA796,CFP,LOOKUPS!L$6,0)*$FE$6+VLOOKUP($FA796,EP,LOOKUPS!L$8,0)*$FF$6+VLOOKUP($FA796,BM,LOOKUPS!L$5,0)*$FG$6+VLOOKUP($FA796,DIV,LOOKUPS!L$7,0)*$FH$6++VLOOKUP($FA796,SIZE,LOOKUPS!L$11,0)*$FI$6)</f>
        <v>3.4080999999999997</v>
      </c>
    </row>
    <row r="797" spans="1:167" x14ac:dyDescent="0.3">
      <c r="A797" s="1">
        <v>199208</v>
      </c>
      <c r="B797" s="1">
        <v>-3.86</v>
      </c>
      <c r="C797" s="1">
        <v>-2.68</v>
      </c>
      <c r="D797" s="1">
        <v>-3.15</v>
      </c>
      <c r="E797" s="1">
        <v>-2.0299999999999998</v>
      </c>
      <c r="F797" s="1">
        <v>-0.21</v>
      </c>
      <c r="G797" s="1">
        <v>-1.91</v>
      </c>
      <c r="H797" s="1">
        <v>-1.56</v>
      </c>
      <c r="I797" s="1">
        <v>-1.78</v>
      </c>
      <c r="J797" s="1">
        <v>-2.48</v>
      </c>
      <c r="K797" s="1">
        <v>-3.66</v>
      </c>
      <c r="M797" s="1">
        <v>199109</v>
      </c>
      <c r="N797" s="1">
        <v>1.58</v>
      </c>
      <c r="O797" s="1">
        <v>0.37</v>
      </c>
      <c r="P797" s="1">
        <v>-0.43</v>
      </c>
      <c r="Q797" s="1">
        <v>0.6</v>
      </c>
      <c r="R797" s="1">
        <v>0.27</v>
      </c>
      <c r="S797" s="1">
        <v>0.96</v>
      </c>
      <c r="T797" s="1">
        <v>0.46</v>
      </c>
      <c r="U797" s="1">
        <v>-0.01</v>
      </c>
      <c r="V797" s="1">
        <v>0.23</v>
      </c>
      <c r="W797" s="1">
        <v>2.67</v>
      </c>
      <c r="Y797" s="1">
        <v>199608</v>
      </c>
      <c r="Z797" s="1">
        <v>3.55</v>
      </c>
      <c r="AA797" s="1">
        <v>4.75</v>
      </c>
      <c r="AB797" s="1">
        <v>3.96</v>
      </c>
      <c r="AC797" s="1">
        <v>3.4</v>
      </c>
      <c r="AD797" s="1">
        <v>3.27</v>
      </c>
      <c r="AE797" s="1">
        <v>3.84</v>
      </c>
      <c r="AF797" s="1">
        <v>3.6</v>
      </c>
      <c r="AG797" s="1">
        <v>4.8600000000000003</v>
      </c>
      <c r="AH797" s="1">
        <v>5.38</v>
      </c>
      <c r="AI797" s="1">
        <v>5.74</v>
      </c>
      <c r="AK797">
        <v>201702</v>
      </c>
      <c r="AL797">
        <v>2.39</v>
      </c>
      <c r="AM797">
        <v>2.2000000000000002</v>
      </c>
      <c r="AN797">
        <v>1.54</v>
      </c>
      <c r="AO797">
        <v>0.66</v>
      </c>
      <c r="AP797">
        <v>2.38</v>
      </c>
      <c r="AQ797">
        <v>1.9</v>
      </c>
      <c r="AR797">
        <v>1.45</v>
      </c>
      <c r="AS797">
        <v>1.1100000000000001</v>
      </c>
      <c r="AT797">
        <v>0.48</v>
      </c>
      <c r="AU797">
        <v>2.12</v>
      </c>
      <c r="AV797">
        <v>2.65</v>
      </c>
      <c r="AW797">
        <v>1.78</v>
      </c>
      <c r="AX797">
        <v>2.04</v>
      </c>
      <c r="AY797">
        <v>0.75</v>
      </c>
      <c r="AZ797">
        <v>2.2200000000000002</v>
      </c>
      <c r="BA797">
        <v>1.1499999999999999</v>
      </c>
      <c r="BB797">
        <v>1.07</v>
      </c>
      <c r="BC797">
        <v>1.07</v>
      </c>
      <c r="BD797">
        <v>0.03</v>
      </c>
      <c r="BF797" s="1">
        <v>201702</v>
      </c>
      <c r="BG797" s="1">
        <v>1.91</v>
      </c>
      <c r="BH797" s="1">
        <v>2.38</v>
      </c>
      <c r="BI797" s="1">
        <v>1.87</v>
      </c>
      <c r="BJ797" s="1">
        <v>0.95</v>
      </c>
      <c r="BK797" s="1">
        <v>2.1</v>
      </c>
      <c r="BL797" s="1">
        <v>2.46</v>
      </c>
      <c r="BM797" s="1">
        <v>1.96</v>
      </c>
      <c r="BN797" s="1">
        <v>1.61</v>
      </c>
      <c r="BO797" s="1">
        <v>0.66</v>
      </c>
      <c r="BP797" s="1">
        <v>1.75</v>
      </c>
      <c r="BQ797" s="1">
        <v>2.4900000000000002</v>
      </c>
      <c r="BR797" s="1">
        <v>3.07</v>
      </c>
      <c r="BS797" s="1">
        <v>1.81</v>
      </c>
      <c r="BT797" s="1">
        <v>2.29</v>
      </c>
      <c r="BU797" s="1">
        <v>1.62</v>
      </c>
      <c r="BV797" s="1">
        <v>1.76</v>
      </c>
      <c r="BW797" s="1">
        <v>1.46</v>
      </c>
      <c r="BX797" s="1">
        <v>1.96</v>
      </c>
      <c r="BY797" s="1">
        <v>-0.51</v>
      </c>
      <c r="CA797" s="1">
        <v>199202</v>
      </c>
      <c r="CB797" s="1">
        <v>9.86</v>
      </c>
      <c r="CC797" s="1">
        <v>3.95</v>
      </c>
      <c r="CD797" s="1">
        <v>4.04</v>
      </c>
      <c r="CE797" s="1">
        <v>8.14</v>
      </c>
      <c r="CF797" s="1">
        <v>2.93</v>
      </c>
      <c r="CG797" s="1">
        <v>5.48</v>
      </c>
      <c r="CH797" s="1">
        <v>3.83</v>
      </c>
      <c r="CI797" s="1">
        <v>4.88</v>
      </c>
      <c r="CJ797" s="1">
        <v>9.23</v>
      </c>
      <c r="CK797" s="1">
        <v>2.36</v>
      </c>
      <c r="CL797" s="1">
        <v>3.83</v>
      </c>
      <c r="CM797" s="1">
        <v>7.11</v>
      </c>
      <c r="CN797" s="1">
        <v>3.68</v>
      </c>
      <c r="CO797" s="1">
        <v>4.2300000000000004</v>
      </c>
      <c r="CP797" s="1">
        <v>3.46</v>
      </c>
      <c r="CQ797" s="1">
        <v>4.91</v>
      </c>
      <c r="CR797" s="1">
        <v>4.8499999999999996</v>
      </c>
      <c r="CS797" s="1">
        <v>6.67</v>
      </c>
      <c r="CT797" s="1">
        <v>11.27</v>
      </c>
      <c r="CV797" s="1">
        <v>199302</v>
      </c>
      <c r="CW797" s="1">
        <v>-2.4300000000000002</v>
      </c>
      <c r="CX797" s="1">
        <v>-0.52</v>
      </c>
      <c r="CY797" s="1">
        <v>1.29</v>
      </c>
      <c r="CZ797" s="1">
        <v>2.44</v>
      </c>
      <c r="DA797" s="1">
        <v>-1.22</v>
      </c>
      <c r="DB797" s="1">
        <v>1.34</v>
      </c>
      <c r="DC797" s="1">
        <v>0.8</v>
      </c>
      <c r="DD797" s="1">
        <v>1.49</v>
      </c>
      <c r="DE797" s="1">
        <v>3.17</v>
      </c>
      <c r="DF797" s="1">
        <v>-1.99</v>
      </c>
      <c r="DG797" s="1">
        <v>-0.45</v>
      </c>
      <c r="DH797" s="1">
        <v>0.88</v>
      </c>
      <c r="DI797" s="1">
        <v>1.87</v>
      </c>
      <c r="DJ797" s="1">
        <v>0.85</v>
      </c>
      <c r="DK797" s="1">
        <v>0.75</v>
      </c>
      <c r="DL797" s="1">
        <v>1.64</v>
      </c>
      <c r="DM797" s="1">
        <v>1.33</v>
      </c>
      <c r="DN797" s="1">
        <v>3.14</v>
      </c>
      <c r="DO797" s="1">
        <v>3.21</v>
      </c>
      <c r="DQ797" s="1">
        <v>199202</v>
      </c>
      <c r="DR797" s="1">
        <v>-99.99</v>
      </c>
      <c r="DS797" s="1">
        <v>7.02</v>
      </c>
      <c r="DT797" s="1">
        <v>2.59</v>
      </c>
      <c r="DU797" s="1">
        <v>1.84</v>
      </c>
      <c r="DV797" s="1">
        <v>7.66</v>
      </c>
      <c r="DW797" s="1">
        <v>2.61</v>
      </c>
      <c r="DX797" s="1">
        <v>2.85</v>
      </c>
      <c r="DY797" s="1">
        <v>2.0499999999999998</v>
      </c>
      <c r="DZ797" s="1">
        <v>1.77</v>
      </c>
      <c r="EA797" s="1">
        <v>8.59</v>
      </c>
      <c r="EB797" s="1">
        <v>4.3</v>
      </c>
      <c r="EC797" s="1">
        <v>2.71</v>
      </c>
      <c r="ED797" s="1">
        <v>2.4500000000000002</v>
      </c>
      <c r="EE797" s="1">
        <v>2.56</v>
      </c>
      <c r="EF797" s="1">
        <v>3.22</v>
      </c>
      <c r="EG797" s="1">
        <v>2.15</v>
      </c>
      <c r="EH797" s="1">
        <v>1.96</v>
      </c>
      <c r="EI797" s="1">
        <v>2.38</v>
      </c>
      <c r="EJ797" s="1">
        <v>1.1499999999999999</v>
      </c>
      <c r="EL797">
        <v>199202</v>
      </c>
      <c r="EM797">
        <v>1.0900000000000001</v>
      </c>
      <c r="EN797">
        <v>0.87</v>
      </c>
      <c r="EO797">
        <v>6.37</v>
      </c>
      <c r="EP797">
        <v>0.28000000000000003</v>
      </c>
      <c r="ER797" s="1">
        <v>199208</v>
      </c>
      <c r="ES797" s="1">
        <v>-0.51</v>
      </c>
      <c r="EU797" s="1">
        <v>199109</v>
      </c>
      <c r="EV797" s="1">
        <v>-0.85</v>
      </c>
      <c r="EX797" s="1">
        <v>199608</v>
      </c>
      <c r="EY797" s="1">
        <v>-1.54</v>
      </c>
      <c r="FA797" s="1">
        <v>199208</v>
      </c>
      <c r="FB797" s="1">
        <f>IF(ISERROR(VLOOKUP($FA797,MOM,LOOKUPS!C$12,0)*$FB$6+VLOOKUP($FA797,STREV,LOOKUPS!C$10,0)*$FC$6+VLOOKUP($FA797,LTREV,LOOKUPS!C$9,0)*$FD$6+VLOOKUP($FA797,CFP,LOOKUPS!C$6,0)*$FE$6+VLOOKUP($FA797,EP,LOOKUPS!C$8,0)*$FF$6+VLOOKUP($FA797,BM,LOOKUPS!C$5,0)*$FG$6+VLOOKUP($FA797,DIV,LOOKUPS!C$7,0)*$FH$6++VLOOKUP($FA797,SIZE,LOOKUPS!C$11,0)*$FI$6),"",VLOOKUP($FA797,MOM,LOOKUPS!C$12,0)*$FB$6+VLOOKUP($FA797,STREV,LOOKUPS!C$10,0)*$FC$6+VLOOKUP($FA797,LTREV,LOOKUPS!C$9,0)*$FD$6+VLOOKUP($FA797,CFP,LOOKUPS!C$6,0)*$FE$6+VLOOKUP($FA797,EP,LOOKUPS!C$8,0)*$FF$6+VLOOKUP($FA797,BM,LOOKUPS!C$5,0)*$FG$6+VLOOKUP($FA797,DIV,LOOKUPS!C$7,0)*$FH$6++VLOOKUP($FA797,SIZE,LOOKUPS!C$11,0)*$FI$6)</f>
        <v>-4.6237000000000004</v>
      </c>
      <c r="FC797" s="1">
        <f>IF(ISERROR(VLOOKUP($FA797,MOM,LOOKUPS!D$12,0)*$FB$6+VLOOKUP($FA797,STREV,LOOKUPS!D$10,0)*$FC$6+VLOOKUP($FA797,LTREV,LOOKUPS!D$9,0)*$FD$6+VLOOKUP($FA797,CFP,LOOKUPS!D$6,0)*$FE$6+VLOOKUP($FA797,EP,LOOKUPS!D$8,0)*$FF$6+VLOOKUP($FA797,BM,LOOKUPS!D$5,0)*$FG$6+VLOOKUP($FA797,DIV,LOOKUPS!D$7,0)*$FH$6++VLOOKUP($FA797,SIZE,LOOKUPS!D$11,0)*$FI$6),"",VLOOKUP($FA797,MOM,LOOKUPS!D$12,0)*$FB$6+VLOOKUP($FA797,STREV,LOOKUPS!D$10,0)*$FC$6+VLOOKUP($FA797,LTREV,LOOKUPS!D$9,0)*$FD$6+VLOOKUP($FA797,CFP,LOOKUPS!D$6,0)*$FE$6+VLOOKUP($FA797,EP,LOOKUPS!D$8,0)*$FF$6+VLOOKUP($FA797,BM,LOOKUPS!D$5,0)*$FG$6+VLOOKUP($FA797,DIV,LOOKUPS!D$7,0)*$FH$6++VLOOKUP($FA797,SIZE,LOOKUPS!D$11,0)*$FI$6)</f>
        <v>-2.4157000000000002</v>
      </c>
      <c r="FD797" s="1">
        <f>IF(ISERROR(VLOOKUP($FA797,MOM,LOOKUPS!E$12,0)*$FB$6+VLOOKUP($FA797,STREV,LOOKUPS!E$10,0)*$FC$6+VLOOKUP($FA797,LTREV,LOOKUPS!E$9,0)*$FD$6+VLOOKUP($FA797,CFP,LOOKUPS!E$6,0)*$FE$6+VLOOKUP($FA797,EP,LOOKUPS!E$8,0)*$FF$6+VLOOKUP($FA797,BM,LOOKUPS!E$5,0)*$FG$6+VLOOKUP($FA797,DIV,LOOKUPS!E$7,0)*$FH$6++VLOOKUP($FA797,SIZE,LOOKUPS!E$11,0)*$FI$6),"",VLOOKUP($FA797,MOM,LOOKUPS!E$12,0)*$FB$6+VLOOKUP($FA797,STREV,LOOKUPS!E$10,0)*$FC$6+VLOOKUP($FA797,LTREV,LOOKUPS!E$9,0)*$FD$6+VLOOKUP($FA797,CFP,LOOKUPS!E$6,0)*$FE$6+VLOOKUP($FA797,EP,LOOKUPS!E$8,0)*$FF$6+VLOOKUP($FA797,BM,LOOKUPS!E$5,0)*$FG$6+VLOOKUP($FA797,DIV,LOOKUPS!E$7,0)*$FH$6++VLOOKUP($FA797,SIZE,LOOKUPS!E$11,0)*$FI$6)</f>
        <v>-2.3334999999999999</v>
      </c>
      <c r="FE797" s="1">
        <f>IF(ISERROR(VLOOKUP($FA797,MOM,LOOKUPS!F$12,0)*$FB$6+VLOOKUP($FA797,STREV,LOOKUPS!F$10,0)*$FC$6+VLOOKUP($FA797,LTREV,LOOKUPS!F$9,0)*$FD$6+VLOOKUP($FA797,CFP,LOOKUPS!F$6,0)*$FE$6+VLOOKUP($FA797,EP,LOOKUPS!F$8,0)*$FF$6+VLOOKUP($FA797,BM,LOOKUPS!F$5,0)*$FG$6+VLOOKUP($FA797,DIV,LOOKUPS!F$7,0)*$FH$6++VLOOKUP($FA797,SIZE,LOOKUPS!F$11,0)*$FI$6),"",VLOOKUP($FA797,MOM,LOOKUPS!F$12,0)*$FB$6+VLOOKUP($FA797,STREV,LOOKUPS!F$10,0)*$FC$6+VLOOKUP($FA797,LTREV,LOOKUPS!F$9,0)*$FD$6+VLOOKUP($FA797,CFP,LOOKUPS!F$6,0)*$FE$6+VLOOKUP($FA797,EP,LOOKUPS!F$8,0)*$FF$6+VLOOKUP($FA797,BM,LOOKUPS!F$5,0)*$FG$6+VLOOKUP($FA797,DIV,LOOKUPS!F$7,0)*$FH$6++VLOOKUP($FA797,SIZE,LOOKUPS!F$11,0)*$FI$6)</f>
        <v>-2.5849000000000002</v>
      </c>
      <c r="FF797" s="1">
        <f>IF(ISERROR(VLOOKUP($FA797,MOM,LOOKUPS!G$12,0)*$FB$6+VLOOKUP($FA797,STREV,LOOKUPS!G$10,0)*$FC$6+VLOOKUP($FA797,LTREV,LOOKUPS!G$9,0)*$FD$6+VLOOKUP($FA797,CFP,LOOKUPS!G$6,0)*$FE$6+VLOOKUP($FA797,EP,LOOKUPS!G$8,0)*$FF$6+VLOOKUP($FA797,BM,LOOKUPS!G$5,0)*$FG$6+VLOOKUP($FA797,DIV,LOOKUPS!G$7,0)*$FH$6++VLOOKUP($FA797,SIZE,LOOKUPS!G$11,0)*$FI$6),"",VLOOKUP($FA797,MOM,LOOKUPS!G$12,0)*$FB$6+VLOOKUP($FA797,STREV,LOOKUPS!G$10,0)*$FC$6+VLOOKUP($FA797,LTREV,LOOKUPS!G$9,0)*$FD$6+VLOOKUP($FA797,CFP,LOOKUPS!G$6,0)*$FE$6+VLOOKUP($FA797,EP,LOOKUPS!G$8,0)*$FF$6+VLOOKUP($FA797,BM,LOOKUPS!G$5,0)*$FG$6+VLOOKUP($FA797,DIV,LOOKUPS!G$7,0)*$FH$6++VLOOKUP($FA797,SIZE,LOOKUPS!G$11,0)*$FI$6)</f>
        <v>-1.5369000000000002</v>
      </c>
      <c r="FG797" s="1">
        <f>IF(ISERROR(VLOOKUP($FA797,MOM,LOOKUPS!H$12,0)*$FB$6+VLOOKUP($FA797,STREV,LOOKUPS!H$10,0)*$FC$6+VLOOKUP($FA797,LTREV,LOOKUPS!H$9,0)*$FD$6+VLOOKUP($FA797,CFP,LOOKUPS!H$6,0)*$FE$6+VLOOKUP($FA797,EP,LOOKUPS!H$8,0)*$FF$6+VLOOKUP($FA797,BM,LOOKUPS!H$5,0)*$FG$6+VLOOKUP($FA797,DIV,LOOKUPS!H$7,0)*$FH$6++VLOOKUP($FA797,SIZE,LOOKUPS!H$11,0)*$FI$6),"",VLOOKUP($FA797,MOM,LOOKUPS!H$12,0)*$FB$6+VLOOKUP($FA797,STREV,LOOKUPS!H$10,0)*$FC$6+VLOOKUP($FA797,LTREV,LOOKUPS!H$9,0)*$FD$6+VLOOKUP($FA797,CFP,LOOKUPS!H$6,0)*$FE$6+VLOOKUP($FA797,EP,LOOKUPS!H$8,0)*$FF$6+VLOOKUP($FA797,BM,LOOKUPS!H$5,0)*$FG$6+VLOOKUP($FA797,DIV,LOOKUPS!H$7,0)*$FH$6++VLOOKUP($FA797,SIZE,LOOKUPS!H$11,0)*$FI$6)</f>
        <v>-1.7226999999999999</v>
      </c>
      <c r="FH797" s="1">
        <f>IF(ISERROR(VLOOKUP($FA797,MOM,LOOKUPS!I$12,0)*$FB$6+VLOOKUP($FA797,STREV,LOOKUPS!I$10,0)*$FC$6+VLOOKUP($FA797,LTREV,LOOKUPS!I$9,0)*$FD$6+VLOOKUP($FA797,CFP,LOOKUPS!I$6,0)*$FE$6+VLOOKUP($FA797,EP,LOOKUPS!I$8,0)*$FF$6+VLOOKUP($FA797,BM,LOOKUPS!I$5,0)*$FG$6+VLOOKUP($FA797,DIV,LOOKUPS!I$7,0)*$FH$6++VLOOKUP($FA797,SIZE,LOOKUPS!I$11,0)*$FI$6),"",VLOOKUP($FA797,MOM,LOOKUPS!I$12,0)*$FB$6+VLOOKUP($FA797,STREV,LOOKUPS!I$10,0)*$FC$6+VLOOKUP($FA797,LTREV,LOOKUPS!I$9,0)*$FD$6+VLOOKUP($FA797,CFP,LOOKUPS!I$6,0)*$FE$6+VLOOKUP($FA797,EP,LOOKUPS!I$8,0)*$FF$6+VLOOKUP($FA797,BM,LOOKUPS!I$5,0)*$FG$6+VLOOKUP($FA797,DIV,LOOKUPS!I$7,0)*$FH$6++VLOOKUP($FA797,SIZE,LOOKUPS!I$11,0)*$FI$6)</f>
        <v>-1.4502999999999999</v>
      </c>
      <c r="FI797" s="1">
        <f>IF(ISERROR(VLOOKUP($FA797,MOM,LOOKUPS!J$12,0)*$FB$6+VLOOKUP($FA797,STREV,LOOKUPS!J$10,0)*$FC$6+VLOOKUP($FA797,LTREV,LOOKUPS!J$9,0)*$FD$6+VLOOKUP($FA797,CFP,LOOKUPS!J$6,0)*$FE$6+VLOOKUP($FA797,EP,LOOKUPS!J$8,0)*$FF$6+VLOOKUP($FA797,BM,LOOKUPS!J$5,0)*$FG$6+VLOOKUP($FA797,DIV,LOOKUPS!J$7,0)*$FH$6++VLOOKUP($FA797,SIZE,LOOKUPS!J$11,0)*$FI$6),"",VLOOKUP($FA797,MOM,LOOKUPS!J$12,0)*$FB$6+VLOOKUP($FA797,STREV,LOOKUPS!J$10,0)*$FC$6+VLOOKUP($FA797,LTREV,LOOKUPS!J$9,0)*$FD$6+VLOOKUP($FA797,CFP,LOOKUPS!J$6,0)*$FE$6+VLOOKUP($FA797,EP,LOOKUPS!J$8,0)*$FF$6+VLOOKUP($FA797,BM,LOOKUPS!J$5,0)*$FG$6+VLOOKUP($FA797,DIV,LOOKUPS!J$7,0)*$FH$6++VLOOKUP($FA797,SIZE,LOOKUPS!J$11,0)*$FI$6)</f>
        <v>-2.2128999999999999</v>
      </c>
      <c r="FJ797" s="1">
        <f>IF(ISERROR(VLOOKUP($FA797,MOM,LOOKUPS!K$12,0)*$FB$6+VLOOKUP($FA797,STREV,LOOKUPS!K$10,0)*$FC$6+VLOOKUP($FA797,LTREV,LOOKUPS!K$9,0)*$FD$6+VLOOKUP($FA797,CFP,LOOKUPS!K$6,0)*$FE$6+VLOOKUP($FA797,EP,LOOKUPS!K$8,0)*$FF$6+VLOOKUP($FA797,BM,LOOKUPS!K$5,0)*$FG$6+VLOOKUP($FA797,DIV,LOOKUPS!K$7,0)*$FH$6++VLOOKUP($FA797,SIZE,LOOKUPS!K$11,0)*$FI$6),"",VLOOKUP($FA797,MOM,LOOKUPS!K$12,0)*$FB$6+VLOOKUP($FA797,STREV,LOOKUPS!K$10,0)*$FC$6+VLOOKUP($FA797,LTREV,LOOKUPS!K$9,0)*$FD$6+VLOOKUP($FA797,CFP,LOOKUPS!K$6,0)*$FE$6+VLOOKUP($FA797,EP,LOOKUPS!K$8,0)*$FF$6+VLOOKUP($FA797,BM,LOOKUPS!K$5,0)*$FG$6+VLOOKUP($FA797,DIV,LOOKUPS!K$7,0)*$FH$6++VLOOKUP($FA797,SIZE,LOOKUPS!K$11,0)*$FI$6)</f>
        <v>-2.7612000000000001</v>
      </c>
      <c r="FK797" s="1">
        <f>IF(ISERROR(VLOOKUP($FA797,MOM,LOOKUPS!L$12,0)*$FB$6+VLOOKUP($FA797,STREV,LOOKUPS!L$10,0)*$FC$6+VLOOKUP($FA797,LTREV,LOOKUPS!L$9,0)*$FD$6+VLOOKUP($FA797,CFP,LOOKUPS!L$6,0)*$FE$6+VLOOKUP($FA797,EP,LOOKUPS!L$8,0)*$FF$6+VLOOKUP($FA797,BM,LOOKUPS!L$5,0)*$FG$6+VLOOKUP($FA797,DIV,LOOKUPS!L$7,0)*$FH$6++VLOOKUP($FA797,SIZE,LOOKUPS!L$11,0)*$FI$6),"",VLOOKUP($FA797,MOM,LOOKUPS!L$12,0)*$FB$6+VLOOKUP($FA797,STREV,LOOKUPS!L$10,0)*$FC$6+VLOOKUP($FA797,LTREV,LOOKUPS!L$9,0)*$FD$6+VLOOKUP($FA797,CFP,LOOKUPS!L$6,0)*$FE$6+VLOOKUP($FA797,EP,LOOKUPS!L$8,0)*$FF$6+VLOOKUP($FA797,BM,LOOKUPS!L$5,0)*$FG$6+VLOOKUP($FA797,DIV,LOOKUPS!L$7,0)*$FH$6++VLOOKUP($FA797,SIZE,LOOKUPS!L$11,0)*$FI$6)</f>
        <v>-2.7527000000000004</v>
      </c>
    </row>
    <row r="798" spans="1:167" x14ac:dyDescent="0.3">
      <c r="A798" s="1">
        <v>199209</v>
      </c>
      <c r="B798" s="1">
        <v>-0.39</v>
      </c>
      <c r="C798" s="1">
        <v>0.87</v>
      </c>
      <c r="D798" s="1">
        <v>0.19</v>
      </c>
      <c r="E798" s="1">
        <v>0.39</v>
      </c>
      <c r="F798" s="1">
        <v>1.64</v>
      </c>
      <c r="G798" s="1">
        <v>1.77</v>
      </c>
      <c r="H798" s="1">
        <v>2.33</v>
      </c>
      <c r="I798" s="1">
        <v>1.63</v>
      </c>
      <c r="J798" s="1">
        <v>2.8</v>
      </c>
      <c r="K798" s="1">
        <v>2.33</v>
      </c>
      <c r="M798" s="1">
        <v>199110</v>
      </c>
      <c r="N798" s="1">
        <v>4.16</v>
      </c>
      <c r="O798" s="1">
        <v>2.38</v>
      </c>
      <c r="P798" s="1">
        <v>2.09</v>
      </c>
      <c r="Q798" s="1">
        <v>1.57</v>
      </c>
      <c r="R798" s="1">
        <v>1.59</v>
      </c>
      <c r="S798" s="1">
        <v>0.82</v>
      </c>
      <c r="T798" s="1">
        <v>2.6</v>
      </c>
      <c r="U798" s="1">
        <v>2.38</v>
      </c>
      <c r="V798" s="1">
        <v>1.95</v>
      </c>
      <c r="W798" s="1">
        <v>4.5199999999999996</v>
      </c>
      <c r="Y798" s="1">
        <v>199609</v>
      </c>
      <c r="Z798" s="1">
        <v>1.9</v>
      </c>
      <c r="AA798" s="1">
        <v>2</v>
      </c>
      <c r="AB798" s="1">
        <v>3.35</v>
      </c>
      <c r="AC798" s="1">
        <v>2.58</v>
      </c>
      <c r="AD798" s="1">
        <v>2.21</v>
      </c>
      <c r="AE798" s="1">
        <v>4.08</v>
      </c>
      <c r="AF798" s="1">
        <v>4.41</v>
      </c>
      <c r="AG798" s="1">
        <v>2.23</v>
      </c>
      <c r="AH798" s="1">
        <v>3.47</v>
      </c>
      <c r="AI798" s="1">
        <v>4.83</v>
      </c>
      <c r="AK798">
        <v>201703</v>
      </c>
      <c r="AL798">
        <v>1.06</v>
      </c>
      <c r="AM798">
        <v>0.41</v>
      </c>
      <c r="AN798">
        <v>0.53</v>
      </c>
      <c r="AO798">
        <v>-0.12</v>
      </c>
      <c r="AP798">
        <v>0.49</v>
      </c>
      <c r="AQ798">
        <v>0.56000000000000005</v>
      </c>
      <c r="AR798">
        <v>0.26</v>
      </c>
      <c r="AS798">
        <v>0.76</v>
      </c>
      <c r="AT798">
        <v>-0.51</v>
      </c>
      <c r="AU798">
        <v>0.45</v>
      </c>
      <c r="AV798">
        <v>0.53</v>
      </c>
      <c r="AW798">
        <v>0.24</v>
      </c>
      <c r="AX798">
        <v>0.92</v>
      </c>
      <c r="AY798">
        <v>0.09</v>
      </c>
      <c r="AZ798">
        <v>0.45</v>
      </c>
      <c r="BA798">
        <v>0.72</v>
      </c>
      <c r="BB798">
        <v>0.81</v>
      </c>
      <c r="BC798">
        <v>0.87</v>
      </c>
      <c r="BD798">
        <v>-1.59</v>
      </c>
      <c r="BF798" s="1">
        <v>201703</v>
      </c>
      <c r="BG798" s="1">
        <v>1.17</v>
      </c>
      <c r="BH798" s="1">
        <v>0.3</v>
      </c>
      <c r="BI798" s="1">
        <v>0.7</v>
      </c>
      <c r="BJ798" s="1">
        <v>-0.5</v>
      </c>
      <c r="BK798" s="1">
        <v>0.14000000000000001</v>
      </c>
      <c r="BL798" s="1">
        <v>0.82</v>
      </c>
      <c r="BM798" s="1">
        <v>1.04</v>
      </c>
      <c r="BN798" s="1">
        <v>-0.09</v>
      </c>
      <c r="BO798" s="1">
        <v>-0.73</v>
      </c>
      <c r="BP798" s="1">
        <v>-0.81</v>
      </c>
      <c r="BQ798" s="1">
        <v>1.22</v>
      </c>
      <c r="BR798" s="1">
        <v>0.68</v>
      </c>
      <c r="BS798" s="1">
        <v>0.97</v>
      </c>
      <c r="BT798" s="1">
        <v>1.1499999999999999</v>
      </c>
      <c r="BU798" s="1">
        <v>0.92</v>
      </c>
      <c r="BV798" s="1">
        <v>-0.08</v>
      </c>
      <c r="BW798" s="1">
        <v>-0.09</v>
      </c>
      <c r="BX798" s="1">
        <v>-0.05</v>
      </c>
      <c r="BY798" s="1">
        <v>-1.36</v>
      </c>
      <c r="CA798" s="1">
        <v>199203</v>
      </c>
      <c r="CB798" s="1">
        <v>-4.16</v>
      </c>
      <c r="CC798" s="1">
        <v>-3.4</v>
      </c>
      <c r="CD798" s="1">
        <v>-0.69</v>
      </c>
      <c r="CE798" s="1">
        <v>0.99</v>
      </c>
      <c r="CF798" s="1">
        <v>-3.93</v>
      </c>
      <c r="CG798" s="1">
        <v>-2.2400000000000002</v>
      </c>
      <c r="CH798" s="1">
        <v>-0.18</v>
      </c>
      <c r="CI798" s="1">
        <v>0.6</v>
      </c>
      <c r="CJ798" s="1">
        <v>1.05</v>
      </c>
      <c r="CK798" s="1">
        <v>-5.23</v>
      </c>
      <c r="CL798" s="1">
        <v>-1.85</v>
      </c>
      <c r="CM798" s="1">
        <v>-1.75</v>
      </c>
      <c r="CN798" s="1">
        <v>-2.77</v>
      </c>
      <c r="CO798" s="1">
        <v>0.84</v>
      </c>
      <c r="CP798" s="1">
        <v>-1.1000000000000001</v>
      </c>
      <c r="CQ798" s="1">
        <v>0.35</v>
      </c>
      <c r="CR798" s="1">
        <v>0.83</v>
      </c>
      <c r="CS798" s="1">
        <v>1.54</v>
      </c>
      <c r="CT798" s="1">
        <v>0.66</v>
      </c>
      <c r="CV798" s="1">
        <v>199303</v>
      </c>
      <c r="CW798" s="1">
        <v>2.75</v>
      </c>
      <c r="CX798" s="1">
        <v>2.82</v>
      </c>
      <c r="CY798" s="1">
        <v>2.95</v>
      </c>
      <c r="CZ798" s="1">
        <v>3.88</v>
      </c>
      <c r="DA798" s="1">
        <v>2.78</v>
      </c>
      <c r="DB798" s="1">
        <v>2.62</v>
      </c>
      <c r="DC798" s="1">
        <v>3.18</v>
      </c>
      <c r="DD798" s="1">
        <v>4.1500000000000004</v>
      </c>
      <c r="DE798" s="1">
        <v>2.96</v>
      </c>
      <c r="DF798" s="1">
        <v>3.24</v>
      </c>
      <c r="DG798" s="1">
        <v>2.33</v>
      </c>
      <c r="DH798" s="1">
        <v>2.9</v>
      </c>
      <c r="DI798" s="1">
        <v>2.29</v>
      </c>
      <c r="DJ798" s="1">
        <v>2.78</v>
      </c>
      <c r="DK798" s="1">
        <v>3.64</v>
      </c>
      <c r="DL798" s="1">
        <v>3.1</v>
      </c>
      <c r="DM798" s="1">
        <v>5.29</v>
      </c>
      <c r="DN798" s="1">
        <v>2.68</v>
      </c>
      <c r="DO798" s="1">
        <v>3.32</v>
      </c>
      <c r="DQ798" s="1">
        <v>199203</v>
      </c>
      <c r="DR798" s="1">
        <v>-99.99</v>
      </c>
      <c r="DS798" s="1">
        <v>-0.55000000000000004</v>
      </c>
      <c r="DT798" s="1">
        <v>-2.66</v>
      </c>
      <c r="DU798" s="1">
        <v>-2.39</v>
      </c>
      <c r="DV798" s="1">
        <v>-0.14000000000000001</v>
      </c>
      <c r="DW798" s="1">
        <v>-3.28</v>
      </c>
      <c r="DX798" s="1">
        <v>-2.2400000000000002</v>
      </c>
      <c r="DY798" s="1">
        <v>-2.68</v>
      </c>
      <c r="DZ798" s="1">
        <v>-2.0699999999999998</v>
      </c>
      <c r="EA798" s="1">
        <v>0.84</v>
      </c>
      <c r="EB798" s="1">
        <v>-3.68</v>
      </c>
      <c r="EC798" s="1">
        <v>-3.24</v>
      </c>
      <c r="ED798" s="1">
        <v>-3.34</v>
      </c>
      <c r="EE798" s="1">
        <v>-2.2400000000000002</v>
      </c>
      <c r="EF798" s="1">
        <v>-2.25</v>
      </c>
      <c r="EG798" s="1">
        <v>-2.4300000000000002</v>
      </c>
      <c r="EH798" s="1">
        <v>-2.93</v>
      </c>
      <c r="EI798" s="1">
        <v>-2.2999999999999998</v>
      </c>
      <c r="EJ798" s="1">
        <v>-1.83</v>
      </c>
      <c r="EL798">
        <v>199203</v>
      </c>
      <c r="EM798">
        <v>-2.66</v>
      </c>
      <c r="EN798">
        <v>-1.04</v>
      </c>
      <c r="EO798">
        <v>3.61</v>
      </c>
      <c r="EP798">
        <v>0.34</v>
      </c>
      <c r="ER798" s="1">
        <v>199209</v>
      </c>
      <c r="ES798" s="1">
        <v>1.43</v>
      </c>
      <c r="EU798" s="1">
        <v>199110</v>
      </c>
      <c r="EV798" s="1">
        <v>-1.26</v>
      </c>
      <c r="EX798" s="1">
        <v>199609</v>
      </c>
      <c r="EY798" s="1">
        <v>-2.13</v>
      </c>
      <c r="FA798" s="1">
        <v>199209</v>
      </c>
      <c r="FB798" s="1">
        <f>IF(ISERROR(VLOOKUP($FA798,MOM,LOOKUPS!C$12,0)*$FB$6+VLOOKUP($FA798,STREV,LOOKUPS!C$10,0)*$FC$6+VLOOKUP($FA798,LTREV,LOOKUPS!C$9,0)*$FD$6+VLOOKUP($FA798,CFP,LOOKUPS!C$6,0)*$FE$6+VLOOKUP($FA798,EP,LOOKUPS!C$8,0)*$FF$6+VLOOKUP($FA798,BM,LOOKUPS!C$5,0)*$FG$6+VLOOKUP($FA798,DIV,LOOKUPS!C$7,0)*$FH$6++VLOOKUP($FA798,SIZE,LOOKUPS!C$11,0)*$FI$6),"",VLOOKUP($FA798,MOM,LOOKUPS!C$12,0)*$FB$6+VLOOKUP($FA798,STREV,LOOKUPS!C$10,0)*$FC$6+VLOOKUP($FA798,LTREV,LOOKUPS!C$9,0)*$FD$6+VLOOKUP($FA798,CFP,LOOKUPS!C$6,0)*$FE$6+VLOOKUP($FA798,EP,LOOKUPS!C$8,0)*$FF$6+VLOOKUP($FA798,BM,LOOKUPS!C$5,0)*$FG$6+VLOOKUP($FA798,DIV,LOOKUPS!C$7,0)*$FH$6++VLOOKUP($FA798,SIZE,LOOKUPS!C$11,0)*$FI$6)</f>
        <v>0.13</v>
      </c>
      <c r="FC798" s="1">
        <f>IF(ISERROR(VLOOKUP($FA798,MOM,LOOKUPS!D$12,0)*$FB$6+VLOOKUP($FA798,STREV,LOOKUPS!D$10,0)*$FC$6+VLOOKUP($FA798,LTREV,LOOKUPS!D$9,0)*$FD$6+VLOOKUP($FA798,CFP,LOOKUPS!D$6,0)*$FE$6+VLOOKUP($FA798,EP,LOOKUPS!D$8,0)*$FF$6+VLOOKUP($FA798,BM,LOOKUPS!D$5,0)*$FG$6+VLOOKUP($FA798,DIV,LOOKUPS!D$7,0)*$FH$6++VLOOKUP($FA798,SIZE,LOOKUPS!D$11,0)*$FI$6),"",VLOOKUP($FA798,MOM,LOOKUPS!D$12,0)*$FB$6+VLOOKUP($FA798,STREV,LOOKUPS!D$10,0)*$FC$6+VLOOKUP($FA798,LTREV,LOOKUPS!D$9,0)*$FD$6+VLOOKUP($FA798,CFP,LOOKUPS!D$6,0)*$FE$6+VLOOKUP($FA798,EP,LOOKUPS!D$8,0)*$FF$6+VLOOKUP($FA798,BM,LOOKUPS!D$5,0)*$FG$6+VLOOKUP($FA798,DIV,LOOKUPS!D$7,0)*$FH$6++VLOOKUP($FA798,SIZE,LOOKUPS!D$11,0)*$FI$6)</f>
        <v>1.9864999999999999</v>
      </c>
      <c r="FD798" s="1">
        <f>IF(ISERROR(VLOOKUP($FA798,MOM,LOOKUPS!E$12,0)*$FB$6+VLOOKUP($FA798,STREV,LOOKUPS!E$10,0)*$FC$6+VLOOKUP($FA798,LTREV,LOOKUPS!E$9,0)*$FD$6+VLOOKUP($FA798,CFP,LOOKUPS!E$6,0)*$FE$6+VLOOKUP($FA798,EP,LOOKUPS!E$8,0)*$FF$6+VLOOKUP($FA798,BM,LOOKUPS!E$5,0)*$FG$6+VLOOKUP($FA798,DIV,LOOKUPS!E$7,0)*$FH$6++VLOOKUP($FA798,SIZE,LOOKUPS!E$11,0)*$FI$6),"",VLOOKUP($FA798,MOM,LOOKUPS!E$12,0)*$FB$6+VLOOKUP($FA798,STREV,LOOKUPS!E$10,0)*$FC$6+VLOOKUP($FA798,LTREV,LOOKUPS!E$9,0)*$FD$6+VLOOKUP($FA798,CFP,LOOKUPS!E$6,0)*$FE$6+VLOOKUP($FA798,EP,LOOKUPS!E$8,0)*$FF$6+VLOOKUP($FA798,BM,LOOKUPS!E$5,0)*$FG$6+VLOOKUP($FA798,DIV,LOOKUPS!E$7,0)*$FH$6++VLOOKUP($FA798,SIZE,LOOKUPS!E$11,0)*$FI$6)</f>
        <v>1.4735</v>
      </c>
      <c r="FE798" s="1">
        <f>IF(ISERROR(VLOOKUP($FA798,MOM,LOOKUPS!F$12,0)*$FB$6+VLOOKUP($FA798,STREV,LOOKUPS!F$10,0)*$FC$6+VLOOKUP($FA798,LTREV,LOOKUPS!F$9,0)*$FD$6+VLOOKUP($FA798,CFP,LOOKUPS!F$6,0)*$FE$6+VLOOKUP($FA798,EP,LOOKUPS!F$8,0)*$FF$6+VLOOKUP($FA798,BM,LOOKUPS!F$5,0)*$FG$6+VLOOKUP($FA798,DIV,LOOKUPS!F$7,0)*$FH$6++VLOOKUP($FA798,SIZE,LOOKUPS!F$11,0)*$FI$6),"",VLOOKUP($FA798,MOM,LOOKUPS!F$12,0)*$FB$6+VLOOKUP($FA798,STREV,LOOKUPS!F$10,0)*$FC$6+VLOOKUP($FA798,LTREV,LOOKUPS!F$9,0)*$FD$6+VLOOKUP($FA798,CFP,LOOKUPS!F$6,0)*$FE$6+VLOOKUP($FA798,EP,LOOKUPS!F$8,0)*$FF$6+VLOOKUP($FA798,BM,LOOKUPS!F$5,0)*$FG$6+VLOOKUP($FA798,DIV,LOOKUPS!F$7,0)*$FH$6++VLOOKUP($FA798,SIZE,LOOKUPS!F$11,0)*$FI$6)</f>
        <v>1.3043</v>
      </c>
      <c r="FF798" s="1">
        <f>IF(ISERROR(VLOOKUP($FA798,MOM,LOOKUPS!G$12,0)*$FB$6+VLOOKUP($FA798,STREV,LOOKUPS!G$10,0)*$FC$6+VLOOKUP($FA798,LTREV,LOOKUPS!G$9,0)*$FD$6+VLOOKUP($FA798,CFP,LOOKUPS!G$6,0)*$FE$6+VLOOKUP($FA798,EP,LOOKUPS!G$8,0)*$FF$6+VLOOKUP($FA798,BM,LOOKUPS!G$5,0)*$FG$6+VLOOKUP($FA798,DIV,LOOKUPS!G$7,0)*$FH$6++VLOOKUP($FA798,SIZE,LOOKUPS!G$11,0)*$FI$6),"",VLOOKUP($FA798,MOM,LOOKUPS!G$12,0)*$FB$6+VLOOKUP($FA798,STREV,LOOKUPS!G$10,0)*$FC$6+VLOOKUP($FA798,LTREV,LOOKUPS!G$9,0)*$FD$6+VLOOKUP($FA798,CFP,LOOKUPS!G$6,0)*$FE$6+VLOOKUP($FA798,EP,LOOKUPS!G$8,0)*$FF$6+VLOOKUP($FA798,BM,LOOKUPS!G$5,0)*$FG$6+VLOOKUP($FA798,DIV,LOOKUPS!G$7,0)*$FH$6++VLOOKUP($FA798,SIZE,LOOKUPS!G$11,0)*$FI$6)</f>
        <v>1.2298</v>
      </c>
      <c r="FG798" s="1">
        <f>IF(ISERROR(VLOOKUP($FA798,MOM,LOOKUPS!H$12,0)*$FB$6+VLOOKUP($FA798,STREV,LOOKUPS!H$10,0)*$FC$6+VLOOKUP($FA798,LTREV,LOOKUPS!H$9,0)*$FD$6+VLOOKUP($FA798,CFP,LOOKUPS!H$6,0)*$FE$6+VLOOKUP($FA798,EP,LOOKUPS!H$8,0)*$FF$6+VLOOKUP($FA798,BM,LOOKUPS!H$5,0)*$FG$6+VLOOKUP($FA798,DIV,LOOKUPS!H$7,0)*$FH$6++VLOOKUP($FA798,SIZE,LOOKUPS!H$11,0)*$FI$6),"",VLOOKUP($FA798,MOM,LOOKUPS!H$12,0)*$FB$6+VLOOKUP($FA798,STREV,LOOKUPS!H$10,0)*$FC$6+VLOOKUP($FA798,LTREV,LOOKUPS!H$9,0)*$FD$6+VLOOKUP($FA798,CFP,LOOKUPS!H$6,0)*$FE$6+VLOOKUP($FA798,EP,LOOKUPS!H$8,0)*$FF$6+VLOOKUP($FA798,BM,LOOKUPS!H$5,0)*$FG$6+VLOOKUP($FA798,DIV,LOOKUPS!H$7,0)*$FH$6++VLOOKUP($FA798,SIZE,LOOKUPS!H$11,0)*$FI$6)</f>
        <v>2.3112000000000004</v>
      </c>
      <c r="FH798" s="1">
        <f>IF(ISERROR(VLOOKUP($FA798,MOM,LOOKUPS!I$12,0)*$FB$6+VLOOKUP($FA798,STREV,LOOKUPS!I$10,0)*$FC$6+VLOOKUP($FA798,LTREV,LOOKUPS!I$9,0)*$FD$6+VLOOKUP($FA798,CFP,LOOKUPS!I$6,0)*$FE$6+VLOOKUP($FA798,EP,LOOKUPS!I$8,0)*$FF$6+VLOOKUP($FA798,BM,LOOKUPS!I$5,0)*$FG$6+VLOOKUP($FA798,DIV,LOOKUPS!I$7,0)*$FH$6++VLOOKUP($FA798,SIZE,LOOKUPS!I$11,0)*$FI$6),"",VLOOKUP($FA798,MOM,LOOKUPS!I$12,0)*$FB$6+VLOOKUP($FA798,STREV,LOOKUPS!I$10,0)*$FC$6+VLOOKUP($FA798,LTREV,LOOKUPS!I$9,0)*$FD$6+VLOOKUP($FA798,CFP,LOOKUPS!I$6,0)*$FE$6+VLOOKUP($FA798,EP,LOOKUPS!I$8,0)*$FF$6+VLOOKUP($FA798,BM,LOOKUPS!I$5,0)*$FG$6+VLOOKUP($FA798,DIV,LOOKUPS!I$7,0)*$FH$6++VLOOKUP($FA798,SIZE,LOOKUPS!I$11,0)*$FI$6)</f>
        <v>1.5055000000000001</v>
      </c>
      <c r="FI798" s="1">
        <f>IF(ISERROR(VLOOKUP($FA798,MOM,LOOKUPS!J$12,0)*$FB$6+VLOOKUP($FA798,STREV,LOOKUPS!J$10,0)*$FC$6+VLOOKUP($FA798,LTREV,LOOKUPS!J$9,0)*$FD$6+VLOOKUP($FA798,CFP,LOOKUPS!J$6,0)*$FE$6+VLOOKUP($FA798,EP,LOOKUPS!J$8,0)*$FF$6+VLOOKUP($FA798,BM,LOOKUPS!J$5,0)*$FG$6+VLOOKUP($FA798,DIV,LOOKUPS!J$7,0)*$FH$6++VLOOKUP($FA798,SIZE,LOOKUPS!J$11,0)*$FI$6),"",VLOOKUP($FA798,MOM,LOOKUPS!J$12,0)*$FB$6+VLOOKUP($FA798,STREV,LOOKUPS!J$10,0)*$FC$6+VLOOKUP($FA798,LTREV,LOOKUPS!J$9,0)*$FD$6+VLOOKUP($FA798,CFP,LOOKUPS!J$6,0)*$FE$6+VLOOKUP($FA798,EP,LOOKUPS!J$8,0)*$FF$6+VLOOKUP($FA798,BM,LOOKUPS!J$5,0)*$FG$6+VLOOKUP($FA798,DIV,LOOKUPS!J$7,0)*$FH$6++VLOOKUP($FA798,SIZE,LOOKUPS!J$11,0)*$FI$6)</f>
        <v>1.3953000000000002</v>
      </c>
      <c r="FJ798" s="1">
        <f>IF(ISERROR(VLOOKUP($FA798,MOM,LOOKUPS!K$12,0)*$FB$6+VLOOKUP($FA798,STREV,LOOKUPS!K$10,0)*$FC$6+VLOOKUP($FA798,LTREV,LOOKUPS!K$9,0)*$FD$6+VLOOKUP($FA798,CFP,LOOKUPS!K$6,0)*$FE$6+VLOOKUP($FA798,EP,LOOKUPS!K$8,0)*$FF$6+VLOOKUP($FA798,BM,LOOKUPS!K$5,0)*$FG$6+VLOOKUP($FA798,DIV,LOOKUPS!K$7,0)*$FH$6++VLOOKUP($FA798,SIZE,LOOKUPS!K$11,0)*$FI$6),"",VLOOKUP($FA798,MOM,LOOKUPS!K$12,0)*$FB$6+VLOOKUP($FA798,STREV,LOOKUPS!K$10,0)*$FC$6+VLOOKUP($FA798,LTREV,LOOKUPS!K$9,0)*$FD$6+VLOOKUP($FA798,CFP,LOOKUPS!K$6,0)*$FE$6+VLOOKUP($FA798,EP,LOOKUPS!K$8,0)*$FF$6+VLOOKUP($FA798,BM,LOOKUPS!K$5,0)*$FG$6+VLOOKUP($FA798,DIV,LOOKUPS!K$7,0)*$FH$6++VLOOKUP($FA798,SIZE,LOOKUPS!K$11,0)*$FI$6)</f>
        <v>1.7282999999999999</v>
      </c>
      <c r="FK798" s="1">
        <f>IF(ISERROR(VLOOKUP($FA798,MOM,LOOKUPS!L$12,0)*$FB$6+VLOOKUP($FA798,STREV,LOOKUPS!L$10,0)*$FC$6+VLOOKUP($FA798,LTREV,LOOKUPS!L$9,0)*$FD$6+VLOOKUP($FA798,CFP,LOOKUPS!L$6,0)*$FE$6+VLOOKUP($FA798,EP,LOOKUPS!L$8,0)*$FF$6+VLOOKUP($FA798,BM,LOOKUPS!L$5,0)*$FG$6+VLOOKUP($FA798,DIV,LOOKUPS!L$7,0)*$FH$6++VLOOKUP($FA798,SIZE,LOOKUPS!L$11,0)*$FI$6),"",VLOOKUP($FA798,MOM,LOOKUPS!L$12,0)*$FB$6+VLOOKUP($FA798,STREV,LOOKUPS!L$10,0)*$FC$6+VLOOKUP($FA798,LTREV,LOOKUPS!L$9,0)*$FD$6+VLOOKUP($FA798,CFP,LOOKUPS!L$6,0)*$FE$6+VLOOKUP($FA798,EP,LOOKUPS!L$8,0)*$FF$6+VLOOKUP($FA798,BM,LOOKUPS!L$5,0)*$FG$6+VLOOKUP($FA798,DIV,LOOKUPS!L$7,0)*$FH$6++VLOOKUP($FA798,SIZE,LOOKUPS!L$11,0)*$FI$6)</f>
        <v>1.5890000000000002</v>
      </c>
    </row>
    <row r="799" spans="1:167" x14ac:dyDescent="0.3">
      <c r="A799" s="1">
        <v>199210</v>
      </c>
      <c r="B799" s="1">
        <v>0.97</v>
      </c>
      <c r="C799" s="1">
        <v>0.88</v>
      </c>
      <c r="D799" s="1">
        <v>0.85</v>
      </c>
      <c r="E799" s="1">
        <v>1.17</v>
      </c>
      <c r="F799" s="1">
        <v>2.48</v>
      </c>
      <c r="G799" s="1">
        <v>2.5499999999999998</v>
      </c>
      <c r="H799" s="1">
        <v>1.97</v>
      </c>
      <c r="I799" s="1">
        <v>2.52</v>
      </c>
      <c r="J799" s="1">
        <v>1.9</v>
      </c>
      <c r="K799" s="1">
        <v>3.82</v>
      </c>
      <c r="M799" s="1">
        <v>199111</v>
      </c>
      <c r="N799" s="1">
        <v>-2.12</v>
      </c>
      <c r="O799" s="1">
        <v>-3.11</v>
      </c>
      <c r="P799" s="1">
        <v>-2.11</v>
      </c>
      <c r="Q799" s="1">
        <v>-2.96</v>
      </c>
      <c r="R799" s="1">
        <v>-0.18</v>
      </c>
      <c r="S799" s="1">
        <v>-1.65</v>
      </c>
      <c r="T799" s="1">
        <v>-3.02</v>
      </c>
      <c r="U799" s="1">
        <v>-2.68</v>
      </c>
      <c r="V799" s="1">
        <v>-3.24</v>
      </c>
      <c r="W799" s="1">
        <v>-3.99</v>
      </c>
      <c r="Y799" s="1">
        <v>199610</v>
      </c>
      <c r="Z799" s="1">
        <v>-3.59</v>
      </c>
      <c r="AA799" s="1">
        <v>-2.1800000000000002</v>
      </c>
      <c r="AB799" s="1">
        <v>-0.93</v>
      </c>
      <c r="AC799" s="1">
        <v>1.22</v>
      </c>
      <c r="AD799" s="1">
        <v>1.67</v>
      </c>
      <c r="AE799" s="1">
        <v>1.26</v>
      </c>
      <c r="AF799" s="1">
        <v>0.68</v>
      </c>
      <c r="AG799" s="1">
        <v>-0.23</v>
      </c>
      <c r="AH799" s="1">
        <v>0.35</v>
      </c>
      <c r="AI799" s="1">
        <v>-1.37</v>
      </c>
      <c r="AK799">
        <v>201704</v>
      </c>
      <c r="AL799">
        <v>-2.64</v>
      </c>
      <c r="AM799">
        <v>2.23</v>
      </c>
      <c r="AN799">
        <v>1.42</v>
      </c>
      <c r="AO799">
        <v>1.03</v>
      </c>
      <c r="AP799">
        <v>2.38</v>
      </c>
      <c r="AQ799">
        <v>1.36</v>
      </c>
      <c r="AR799">
        <v>1.73</v>
      </c>
      <c r="AS799">
        <v>1.28</v>
      </c>
      <c r="AT799">
        <v>1.01</v>
      </c>
      <c r="AU799">
        <v>2.8</v>
      </c>
      <c r="AV799">
        <v>1.93</v>
      </c>
      <c r="AW799">
        <v>1.87</v>
      </c>
      <c r="AX799">
        <v>0.79</v>
      </c>
      <c r="AY799">
        <v>1.55</v>
      </c>
      <c r="AZ799">
        <v>1.93</v>
      </c>
      <c r="BA799">
        <v>1.46</v>
      </c>
      <c r="BB799">
        <v>1.07</v>
      </c>
      <c r="BC799">
        <v>1.59</v>
      </c>
      <c r="BD799">
        <v>0.56000000000000005</v>
      </c>
      <c r="BF799" s="1">
        <v>201704</v>
      </c>
      <c r="BG799" s="1">
        <v>-2</v>
      </c>
      <c r="BH799" s="1">
        <v>1.85</v>
      </c>
      <c r="BI799" s="1">
        <v>1.6</v>
      </c>
      <c r="BJ799" s="1">
        <v>1.18</v>
      </c>
      <c r="BK799" s="1">
        <v>2</v>
      </c>
      <c r="BL799" s="1">
        <v>1.54</v>
      </c>
      <c r="BM799" s="1">
        <v>1.59</v>
      </c>
      <c r="BN799" s="1">
        <v>1.79</v>
      </c>
      <c r="BO799" s="1">
        <v>0.74</v>
      </c>
      <c r="BP799" s="1">
        <v>1.63</v>
      </c>
      <c r="BQ799" s="1">
        <v>2.42</v>
      </c>
      <c r="BR799" s="1">
        <v>1.49</v>
      </c>
      <c r="BS799" s="1">
        <v>1.59</v>
      </c>
      <c r="BT799" s="1">
        <v>1.68</v>
      </c>
      <c r="BU799" s="1">
        <v>1.49</v>
      </c>
      <c r="BV799" s="1">
        <v>1.63</v>
      </c>
      <c r="BW799" s="1">
        <v>1.96</v>
      </c>
      <c r="BX799" s="1">
        <v>0.7</v>
      </c>
      <c r="BY799" s="1">
        <v>0.78</v>
      </c>
      <c r="CA799" s="1">
        <v>199204</v>
      </c>
      <c r="CB799" s="1">
        <v>-8.4600000000000009</v>
      </c>
      <c r="CC799" s="1">
        <v>-5.59</v>
      </c>
      <c r="CD799" s="1">
        <v>-3.09</v>
      </c>
      <c r="CE799" s="1">
        <v>-1.96</v>
      </c>
      <c r="CF799" s="1">
        <v>-6.4</v>
      </c>
      <c r="CG799" s="1">
        <v>-2.85</v>
      </c>
      <c r="CH799" s="1">
        <v>-3.55</v>
      </c>
      <c r="CI799" s="1">
        <v>-2.1800000000000002</v>
      </c>
      <c r="CJ799" s="1">
        <v>-2.02</v>
      </c>
      <c r="CK799" s="1">
        <v>-7.89</v>
      </c>
      <c r="CL799" s="1">
        <v>-4.04</v>
      </c>
      <c r="CM799" s="1">
        <v>-3.1</v>
      </c>
      <c r="CN799" s="1">
        <v>-2.57</v>
      </c>
      <c r="CO799" s="1">
        <v>-3.99</v>
      </c>
      <c r="CP799" s="1">
        <v>-3.16</v>
      </c>
      <c r="CQ799" s="1">
        <v>-2.62</v>
      </c>
      <c r="CR799" s="1">
        <v>-1.79</v>
      </c>
      <c r="CS799" s="1">
        <v>-1.99</v>
      </c>
      <c r="CT799" s="1">
        <v>-2.04</v>
      </c>
      <c r="CV799" s="1">
        <v>199304</v>
      </c>
      <c r="CW799" s="1">
        <v>-1.66</v>
      </c>
      <c r="CX799" s="1">
        <v>-2.97</v>
      </c>
      <c r="CY799" s="1">
        <v>-1.65</v>
      </c>
      <c r="CZ799" s="1">
        <v>-1.29</v>
      </c>
      <c r="DA799" s="1">
        <v>-3.49</v>
      </c>
      <c r="DB799" s="1">
        <v>-2.0499999999999998</v>
      </c>
      <c r="DC799" s="1">
        <v>-1.81</v>
      </c>
      <c r="DD799" s="1">
        <v>-1.27</v>
      </c>
      <c r="DE799" s="1">
        <v>-1.07</v>
      </c>
      <c r="DF799" s="1">
        <v>-3.76</v>
      </c>
      <c r="DG799" s="1">
        <v>-3.22</v>
      </c>
      <c r="DH799" s="1">
        <v>-1.93</v>
      </c>
      <c r="DI799" s="1">
        <v>-2.1800000000000002</v>
      </c>
      <c r="DJ799" s="1">
        <v>-1.4</v>
      </c>
      <c r="DK799" s="1">
        <v>-2.27</v>
      </c>
      <c r="DL799" s="1">
        <v>-0.93</v>
      </c>
      <c r="DM799" s="1">
        <v>-1.63</v>
      </c>
      <c r="DN799" s="1">
        <v>-1.1299999999999999</v>
      </c>
      <c r="DO799" s="1">
        <v>-0.99</v>
      </c>
      <c r="DQ799" s="1">
        <v>199204</v>
      </c>
      <c r="DR799" s="1">
        <v>-99.99</v>
      </c>
      <c r="DS799" s="1">
        <v>-4.4000000000000004</v>
      </c>
      <c r="DT799" s="1">
        <v>-1.82</v>
      </c>
      <c r="DU799" s="1">
        <v>1.92</v>
      </c>
      <c r="DV799" s="1">
        <v>-4.42</v>
      </c>
      <c r="DW799" s="1">
        <v>-3.9</v>
      </c>
      <c r="DX799" s="1">
        <v>-1.41</v>
      </c>
      <c r="DY799" s="1">
        <v>0.61</v>
      </c>
      <c r="DZ799" s="1">
        <v>2.33</v>
      </c>
      <c r="EA799" s="1">
        <v>-4.4000000000000004</v>
      </c>
      <c r="EB799" s="1">
        <v>-4.4800000000000004</v>
      </c>
      <c r="EC799" s="1">
        <v>-4.3099999999999996</v>
      </c>
      <c r="ED799" s="1">
        <v>-3.29</v>
      </c>
      <c r="EE799" s="1">
        <v>-0.95</v>
      </c>
      <c r="EF799" s="1">
        <v>-1.99</v>
      </c>
      <c r="EG799" s="1">
        <v>-0.05</v>
      </c>
      <c r="EH799" s="1">
        <v>1.26</v>
      </c>
      <c r="EI799" s="1">
        <v>2.2400000000000002</v>
      </c>
      <c r="EJ799" s="1">
        <v>2.41</v>
      </c>
      <c r="EL799">
        <v>199204</v>
      </c>
      <c r="EM799">
        <v>1.07</v>
      </c>
      <c r="EN799">
        <v>-6.12</v>
      </c>
      <c r="EO799">
        <v>4.2699999999999996</v>
      </c>
      <c r="EP799">
        <v>0.32</v>
      </c>
      <c r="ER799" s="1">
        <v>199210</v>
      </c>
      <c r="ES799" s="1">
        <v>2.71</v>
      </c>
      <c r="EU799" s="1">
        <v>199111</v>
      </c>
      <c r="EV799" s="1">
        <v>-0.4</v>
      </c>
      <c r="EX799" s="1">
        <v>199610</v>
      </c>
      <c r="EY799" s="1">
        <v>7.0000000000000007E-2</v>
      </c>
      <c r="FA799" s="1">
        <v>199210</v>
      </c>
      <c r="FB799" s="1">
        <f>IF(ISERROR(VLOOKUP($FA799,MOM,LOOKUPS!C$12,0)*$FB$6+VLOOKUP($FA799,STREV,LOOKUPS!C$10,0)*$FC$6+VLOOKUP($FA799,LTREV,LOOKUPS!C$9,0)*$FD$6+VLOOKUP($FA799,CFP,LOOKUPS!C$6,0)*$FE$6+VLOOKUP($FA799,EP,LOOKUPS!C$8,0)*$FF$6+VLOOKUP($FA799,BM,LOOKUPS!C$5,0)*$FG$6+VLOOKUP($FA799,DIV,LOOKUPS!C$7,0)*$FH$6++VLOOKUP($FA799,SIZE,LOOKUPS!C$11,0)*$FI$6),"",VLOOKUP($FA799,MOM,LOOKUPS!C$12,0)*$FB$6+VLOOKUP($FA799,STREV,LOOKUPS!C$10,0)*$FC$6+VLOOKUP($FA799,LTREV,LOOKUPS!C$9,0)*$FD$6+VLOOKUP($FA799,CFP,LOOKUPS!C$6,0)*$FE$6+VLOOKUP($FA799,EP,LOOKUPS!C$8,0)*$FF$6+VLOOKUP($FA799,BM,LOOKUPS!C$5,0)*$FG$6+VLOOKUP($FA799,DIV,LOOKUPS!C$7,0)*$FH$6++VLOOKUP($FA799,SIZE,LOOKUPS!C$11,0)*$FI$6)</f>
        <v>1.7159</v>
      </c>
      <c r="FC799" s="1">
        <f>IF(ISERROR(VLOOKUP($FA799,MOM,LOOKUPS!D$12,0)*$FB$6+VLOOKUP($FA799,STREV,LOOKUPS!D$10,0)*$FC$6+VLOOKUP($FA799,LTREV,LOOKUPS!D$9,0)*$FD$6+VLOOKUP($FA799,CFP,LOOKUPS!D$6,0)*$FE$6+VLOOKUP($FA799,EP,LOOKUPS!D$8,0)*$FF$6+VLOOKUP($FA799,BM,LOOKUPS!D$5,0)*$FG$6+VLOOKUP($FA799,DIV,LOOKUPS!D$7,0)*$FH$6++VLOOKUP($FA799,SIZE,LOOKUPS!D$11,0)*$FI$6),"",VLOOKUP($FA799,MOM,LOOKUPS!D$12,0)*$FB$6+VLOOKUP($FA799,STREV,LOOKUPS!D$10,0)*$FC$6+VLOOKUP($FA799,LTREV,LOOKUPS!D$9,0)*$FD$6+VLOOKUP($FA799,CFP,LOOKUPS!D$6,0)*$FE$6+VLOOKUP($FA799,EP,LOOKUPS!D$8,0)*$FF$6+VLOOKUP($FA799,BM,LOOKUPS!D$5,0)*$FG$6+VLOOKUP($FA799,DIV,LOOKUPS!D$7,0)*$FH$6++VLOOKUP($FA799,SIZE,LOOKUPS!D$11,0)*$FI$6)</f>
        <v>1.8271000000000002</v>
      </c>
      <c r="FD799" s="1">
        <f>IF(ISERROR(VLOOKUP($FA799,MOM,LOOKUPS!E$12,0)*$FB$6+VLOOKUP($FA799,STREV,LOOKUPS!E$10,0)*$FC$6+VLOOKUP($FA799,LTREV,LOOKUPS!E$9,0)*$FD$6+VLOOKUP($FA799,CFP,LOOKUPS!E$6,0)*$FE$6+VLOOKUP($FA799,EP,LOOKUPS!E$8,0)*$FF$6+VLOOKUP($FA799,BM,LOOKUPS!E$5,0)*$FG$6+VLOOKUP($FA799,DIV,LOOKUPS!E$7,0)*$FH$6++VLOOKUP($FA799,SIZE,LOOKUPS!E$11,0)*$FI$6),"",VLOOKUP($FA799,MOM,LOOKUPS!E$12,0)*$FB$6+VLOOKUP($FA799,STREV,LOOKUPS!E$10,0)*$FC$6+VLOOKUP($FA799,LTREV,LOOKUPS!E$9,0)*$FD$6+VLOOKUP($FA799,CFP,LOOKUPS!E$6,0)*$FE$6+VLOOKUP($FA799,EP,LOOKUPS!E$8,0)*$FF$6+VLOOKUP($FA799,BM,LOOKUPS!E$5,0)*$FG$6+VLOOKUP($FA799,DIV,LOOKUPS!E$7,0)*$FH$6++VLOOKUP($FA799,SIZE,LOOKUPS!E$11,0)*$FI$6)</f>
        <v>1.8841999999999999</v>
      </c>
      <c r="FE799" s="1">
        <f>IF(ISERROR(VLOOKUP($FA799,MOM,LOOKUPS!F$12,0)*$FB$6+VLOOKUP($FA799,STREV,LOOKUPS!F$10,0)*$FC$6+VLOOKUP($FA799,LTREV,LOOKUPS!F$9,0)*$FD$6+VLOOKUP($FA799,CFP,LOOKUPS!F$6,0)*$FE$6+VLOOKUP($FA799,EP,LOOKUPS!F$8,0)*$FF$6+VLOOKUP($FA799,BM,LOOKUPS!F$5,0)*$FG$6+VLOOKUP($FA799,DIV,LOOKUPS!F$7,0)*$FH$6++VLOOKUP($FA799,SIZE,LOOKUPS!F$11,0)*$FI$6),"",VLOOKUP($FA799,MOM,LOOKUPS!F$12,0)*$FB$6+VLOOKUP($FA799,STREV,LOOKUPS!F$10,0)*$FC$6+VLOOKUP($FA799,LTREV,LOOKUPS!F$9,0)*$FD$6+VLOOKUP($FA799,CFP,LOOKUPS!F$6,0)*$FE$6+VLOOKUP($FA799,EP,LOOKUPS!F$8,0)*$FF$6+VLOOKUP($FA799,BM,LOOKUPS!F$5,0)*$FG$6+VLOOKUP($FA799,DIV,LOOKUPS!F$7,0)*$FH$6++VLOOKUP($FA799,SIZE,LOOKUPS!F$11,0)*$FI$6)</f>
        <v>1.9750000000000001</v>
      </c>
      <c r="FF799" s="1">
        <f>IF(ISERROR(VLOOKUP($FA799,MOM,LOOKUPS!G$12,0)*$FB$6+VLOOKUP($FA799,STREV,LOOKUPS!G$10,0)*$FC$6+VLOOKUP($FA799,LTREV,LOOKUPS!G$9,0)*$FD$6+VLOOKUP($FA799,CFP,LOOKUPS!G$6,0)*$FE$6+VLOOKUP($FA799,EP,LOOKUPS!G$8,0)*$FF$6+VLOOKUP($FA799,BM,LOOKUPS!G$5,0)*$FG$6+VLOOKUP($FA799,DIV,LOOKUPS!G$7,0)*$FH$6++VLOOKUP($FA799,SIZE,LOOKUPS!G$11,0)*$FI$6),"",VLOOKUP($FA799,MOM,LOOKUPS!G$12,0)*$FB$6+VLOOKUP($FA799,STREV,LOOKUPS!G$10,0)*$FC$6+VLOOKUP($FA799,LTREV,LOOKUPS!G$9,0)*$FD$6+VLOOKUP($FA799,CFP,LOOKUPS!G$6,0)*$FE$6+VLOOKUP($FA799,EP,LOOKUPS!G$8,0)*$FF$6+VLOOKUP($FA799,BM,LOOKUPS!G$5,0)*$FG$6+VLOOKUP($FA799,DIV,LOOKUPS!G$7,0)*$FH$6++VLOOKUP($FA799,SIZE,LOOKUPS!G$11,0)*$FI$6)</f>
        <v>2.4034000000000004</v>
      </c>
      <c r="FG799" s="1">
        <f>IF(ISERROR(VLOOKUP($FA799,MOM,LOOKUPS!H$12,0)*$FB$6+VLOOKUP($FA799,STREV,LOOKUPS!H$10,0)*$FC$6+VLOOKUP($FA799,LTREV,LOOKUPS!H$9,0)*$FD$6+VLOOKUP($FA799,CFP,LOOKUPS!H$6,0)*$FE$6+VLOOKUP($FA799,EP,LOOKUPS!H$8,0)*$FF$6+VLOOKUP($FA799,BM,LOOKUPS!H$5,0)*$FG$6+VLOOKUP($FA799,DIV,LOOKUPS!H$7,0)*$FH$6++VLOOKUP($FA799,SIZE,LOOKUPS!H$11,0)*$FI$6),"",VLOOKUP($FA799,MOM,LOOKUPS!H$12,0)*$FB$6+VLOOKUP($FA799,STREV,LOOKUPS!H$10,0)*$FC$6+VLOOKUP($FA799,LTREV,LOOKUPS!H$9,0)*$FD$6+VLOOKUP($FA799,CFP,LOOKUPS!H$6,0)*$FE$6+VLOOKUP($FA799,EP,LOOKUPS!H$8,0)*$FF$6+VLOOKUP($FA799,BM,LOOKUPS!H$5,0)*$FG$6+VLOOKUP($FA799,DIV,LOOKUPS!H$7,0)*$FH$6++VLOOKUP($FA799,SIZE,LOOKUPS!H$11,0)*$FI$6)</f>
        <v>0.89159999999999995</v>
      </c>
      <c r="FH799" s="1">
        <f>IF(ISERROR(VLOOKUP($FA799,MOM,LOOKUPS!I$12,0)*$FB$6+VLOOKUP($FA799,STREV,LOOKUPS!I$10,0)*$FC$6+VLOOKUP($FA799,LTREV,LOOKUPS!I$9,0)*$FD$6+VLOOKUP($FA799,CFP,LOOKUPS!I$6,0)*$FE$6+VLOOKUP($FA799,EP,LOOKUPS!I$8,0)*$FF$6+VLOOKUP($FA799,BM,LOOKUPS!I$5,0)*$FG$6+VLOOKUP($FA799,DIV,LOOKUPS!I$7,0)*$FH$6++VLOOKUP($FA799,SIZE,LOOKUPS!I$11,0)*$FI$6),"",VLOOKUP($FA799,MOM,LOOKUPS!I$12,0)*$FB$6+VLOOKUP($FA799,STREV,LOOKUPS!I$10,0)*$FC$6+VLOOKUP($FA799,LTREV,LOOKUPS!I$9,0)*$FD$6+VLOOKUP($FA799,CFP,LOOKUPS!I$6,0)*$FE$6+VLOOKUP($FA799,EP,LOOKUPS!I$8,0)*$FF$6+VLOOKUP($FA799,BM,LOOKUPS!I$5,0)*$FG$6+VLOOKUP($FA799,DIV,LOOKUPS!I$7,0)*$FH$6++VLOOKUP($FA799,SIZE,LOOKUPS!I$11,0)*$FI$6)</f>
        <v>1.8967000000000003</v>
      </c>
      <c r="FI799" s="1">
        <f>IF(ISERROR(VLOOKUP($FA799,MOM,LOOKUPS!J$12,0)*$FB$6+VLOOKUP($FA799,STREV,LOOKUPS!J$10,0)*$FC$6+VLOOKUP($FA799,LTREV,LOOKUPS!J$9,0)*$FD$6+VLOOKUP($FA799,CFP,LOOKUPS!J$6,0)*$FE$6+VLOOKUP($FA799,EP,LOOKUPS!J$8,0)*$FF$6+VLOOKUP($FA799,BM,LOOKUPS!J$5,0)*$FG$6+VLOOKUP($FA799,DIV,LOOKUPS!J$7,0)*$FH$6++VLOOKUP($FA799,SIZE,LOOKUPS!J$11,0)*$FI$6),"",VLOOKUP($FA799,MOM,LOOKUPS!J$12,0)*$FB$6+VLOOKUP($FA799,STREV,LOOKUPS!J$10,0)*$FC$6+VLOOKUP($FA799,LTREV,LOOKUPS!J$9,0)*$FD$6+VLOOKUP($FA799,CFP,LOOKUPS!J$6,0)*$FE$6+VLOOKUP($FA799,EP,LOOKUPS!J$8,0)*$FF$6+VLOOKUP($FA799,BM,LOOKUPS!J$5,0)*$FG$6+VLOOKUP($FA799,DIV,LOOKUPS!J$7,0)*$FH$6++VLOOKUP($FA799,SIZE,LOOKUPS!J$11,0)*$FI$6)</f>
        <v>1.7241000000000002</v>
      </c>
      <c r="FJ799" s="1">
        <f>IF(ISERROR(VLOOKUP($FA799,MOM,LOOKUPS!K$12,0)*$FB$6+VLOOKUP($FA799,STREV,LOOKUPS!K$10,0)*$FC$6+VLOOKUP($FA799,LTREV,LOOKUPS!K$9,0)*$FD$6+VLOOKUP($FA799,CFP,LOOKUPS!K$6,0)*$FE$6+VLOOKUP($FA799,EP,LOOKUPS!K$8,0)*$FF$6+VLOOKUP($FA799,BM,LOOKUPS!K$5,0)*$FG$6+VLOOKUP($FA799,DIV,LOOKUPS!K$7,0)*$FH$6++VLOOKUP($FA799,SIZE,LOOKUPS!K$11,0)*$FI$6),"",VLOOKUP($FA799,MOM,LOOKUPS!K$12,0)*$FB$6+VLOOKUP($FA799,STREV,LOOKUPS!K$10,0)*$FC$6+VLOOKUP($FA799,LTREV,LOOKUPS!K$9,0)*$FD$6+VLOOKUP($FA799,CFP,LOOKUPS!K$6,0)*$FE$6+VLOOKUP($FA799,EP,LOOKUPS!K$8,0)*$FF$6+VLOOKUP($FA799,BM,LOOKUPS!K$5,0)*$FG$6+VLOOKUP($FA799,DIV,LOOKUPS!K$7,0)*$FH$6++VLOOKUP($FA799,SIZE,LOOKUPS!K$11,0)*$FI$6)</f>
        <v>2.2608000000000001</v>
      </c>
      <c r="FK799" s="1">
        <f>IF(ISERROR(VLOOKUP($FA799,MOM,LOOKUPS!L$12,0)*$FB$6+VLOOKUP($FA799,STREV,LOOKUPS!L$10,0)*$FC$6+VLOOKUP($FA799,LTREV,LOOKUPS!L$9,0)*$FD$6+VLOOKUP($FA799,CFP,LOOKUPS!L$6,0)*$FE$6+VLOOKUP($FA799,EP,LOOKUPS!L$8,0)*$FF$6+VLOOKUP($FA799,BM,LOOKUPS!L$5,0)*$FG$6+VLOOKUP($FA799,DIV,LOOKUPS!L$7,0)*$FH$6++VLOOKUP($FA799,SIZE,LOOKUPS!L$11,0)*$FI$6),"",VLOOKUP($FA799,MOM,LOOKUPS!L$12,0)*$FB$6+VLOOKUP($FA799,STREV,LOOKUPS!L$10,0)*$FC$6+VLOOKUP($FA799,LTREV,LOOKUPS!L$9,0)*$FD$6+VLOOKUP($FA799,CFP,LOOKUPS!L$6,0)*$FE$6+VLOOKUP($FA799,EP,LOOKUPS!L$8,0)*$FF$6+VLOOKUP($FA799,BM,LOOKUPS!L$5,0)*$FG$6+VLOOKUP($FA799,DIV,LOOKUPS!L$7,0)*$FH$6++VLOOKUP($FA799,SIZE,LOOKUPS!L$11,0)*$FI$6)</f>
        <v>3.6132</v>
      </c>
    </row>
    <row r="800" spans="1:167" x14ac:dyDescent="0.3">
      <c r="A800" s="1">
        <v>199211</v>
      </c>
      <c r="B800" s="1">
        <v>7.91</v>
      </c>
      <c r="C800" s="1">
        <v>7.47</v>
      </c>
      <c r="D800" s="1">
        <v>6.88</v>
      </c>
      <c r="E800" s="1">
        <v>5.9</v>
      </c>
      <c r="F800" s="1">
        <v>5.45</v>
      </c>
      <c r="G800" s="1">
        <v>6.14</v>
      </c>
      <c r="H800" s="1">
        <v>6.16</v>
      </c>
      <c r="I800" s="1">
        <v>5.5</v>
      </c>
      <c r="J800" s="1">
        <v>7.87</v>
      </c>
      <c r="K800" s="1">
        <v>8.3800000000000008</v>
      </c>
      <c r="M800" s="1">
        <v>199112</v>
      </c>
      <c r="N800" s="1">
        <v>3.82</v>
      </c>
      <c r="O800" s="1">
        <v>4.87</v>
      </c>
      <c r="P800" s="1">
        <v>6.02</v>
      </c>
      <c r="Q800" s="1">
        <v>6.11</v>
      </c>
      <c r="R800" s="1">
        <v>5.69</v>
      </c>
      <c r="S800" s="1">
        <v>5.3</v>
      </c>
      <c r="T800" s="1">
        <v>1.35</v>
      </c>
      <c r="U800" s="1">
        <v>6.09</v>
      </c>
      <c r="V800" s="1">
        <v>5.03</v>
      </c>
      <c r="W800" s="1">
        <v>0.84</v>
      </c>
      <c r="Y800" s="1">
        <v>199611</v>
      </c>
      <c r="Z800" s="1">
        <v>1.22</v>
      </c>
      <c r="AA800" s="1">
        <v>2.4900000000000002</v>
      </c>
      <c r="AB800" s="1">
        <v>2.13</v>
      </c>
      <c r="AC800" s="1">
        <v>3.86</v>
      </c>
      <c r="AD800" s="1">
        <v>4.07</v>
      </c>
      <c r="AE800" s="1">
        <v>3.52</v>
      </c>
      <c r="AF800" s="1">
        <v>4.95</v>
      </c>
      <c r="AG800" s="1">
        <v>4.51</v>
      </c>
      <c r="AH800" s="1">
        <v>4.25</v>
      </c>
      <c r="AI800" s="1">
        <v>5.64</v>
      </c>
      <c r="AK800">
        <v>201705</v>
      </c>
      <c r="AL800">
        <v>-4.9000000000000004</v>
      </c>
      <c r="AM800">
        <v>0.55000000000000004</v>
      </c>
      <c r="AN800">
        <v>-1.78</v>
      </c>
      <c r="AO800">
        <v>-1.74</v>
      </c>
      <c r="AP800">
        <v>0.66</v>
      </c>
      <c r="AQ800">
        <v>-0.18</v>
      </c>
      <c r="AR800">
        <v>-2.2799999999999998</v>
      </c>
      <c r="AS800">
        <v>-1.05</v>
      </c>
      <c r="AT800">
        <v>-2.4300000000000002</v>
      </c>
      <c r="AU800">
        <v>1.33</v>
      </c>
      <c r="AV800">
        <v>-0.03</v>
      </c>
      <c r="AW800">
        <v>0.3</v>
      </c>
      <c r="AX800">
        <v>-0.7</v>
      </c>
      <c r="AY800">
        <v>-1.89</v>
      </c>
      <c r="AZ800">
        <v>-2.72</v>
      </c>
      <c r="BA800">
        <v>-1.91</v>
      </c>
      <c r="BB800">
        <v>-0.12</v>
      </c>
      <c r="BC800">
        <v>-2.15</v>
      </c>
      <c r="BD800">
        <v>-2.65</v>
      </c>
      <c r="BF800" s="1">
        <v>201705</v>
      </c>
      <c r="BG800" s="1">
        <v>-4.4800000000000004</v>
      </c>
      <c r="BH800" s="1">
        <v>0.69</v>
      </c>
      <c r="BI800" s="1">
        <v>-0.78</v>
      </c>
      <c r="BJ800" s="1">
        <v>-2.73</v>
      </c>
      <c r="BK800" s="1">
        <v>1.3</v>
      </c>
      <c r="BL800" s="1">
        <v>-0.43</v>
      </c>
      <c r="BM800" s="1">
        <v>-0.65</v>
      </c>
      <c r="BN800" s="1">
        <v>-2.23</v>
      </c>
      <c r="BO800" s="1">
        <v>-2.64</v>
      </c>
      <c r="BP800" s="1">
        <v>1.47</v>
      </c>
      <c r="BQ800" s="1">
        <v>1.1200000000000001</v>
      </c>
      <c r="BR800" s="1">
        <v>-0.76</v>
      </c>
      <c r="BS800" s="1">
        <v>-7.0000000000000007E-2</v>
      </c>
      <c r="BT800" s="1">
        <v>0.17</v>
      </c>
      <c r="BU800" s="1">
        <v>-1.51</v>
      </c>
      <c r="BV800" s="1">
        <v>-1.58</v>
      </c>
      <c r="BW800" s="1">
        <v>-2.88</v>
      </c>
      <c r="BX800" s="1">
        <v>-2.82</v>
      </c>
      <c r="BY800" s="1">
        <v>-2.4700000000000002</v>
      </c>
      <c r="CA800" s="1">
        <v>199205</v>
      </c>
      <c r="CB800" s="1">
        <v>-2.21</v>
      </c>
      <c r="CC800" s="1">
        <v>-0.7</v>
      </c>
      <c r="CD800" s="1">
        <v>0.73</v>
      </c>
      <c r="CE800" s="1">
        <v>1.67</v>
      </c>
      <c r="CF800" s="1">
        <v>-0.92</v>
      </c>
      <c r="CG800" s="1">
        <v>0.26</v>
      </c>
      <c r="CH800" s="1">
        <v>1.33</v>
      </c>
      <c r="CI800" s="1">
        <v>0.03</v>
      </c>
      <c r="CJ800" s="1">
        <v>2.08</v>
      </c>
      <c r="CK800" s="1">
        <v>-1.25</v>
      </c>
      <c r="CL800" s="1">
        <v>-0.4</v>
      </c>
      <c r="CM800" s="1">
        <v>-0.03</v>
      </c>
      <c r="CN800" s="1">
        <v>0.56999999999999995</v>
      </c>
      <c r="CO800" s="1">
        <v>-0.33</v>
      </c>
      <c r="CP800" s="1">
        <v>2.82</v>
      </c>
      <c r="CQ800" s="1">
        <v>-0.44</v>
      </c>
      <c r="CR800" s="1">
        <v>0.46</v>
      </c>
      <c r="CS800" s="1">
        <v>1.3</v>
      </c>
      <c r="CT800" s="1">
        <v>2.71</v>
      </c>
      <c r="CV800" s="1">
        <v>199305</v>
      </c>
      <c r="CW800" s="1">
        <v>5.42</v>
      </c>
      <c r="CX800" s="1">
        <v>2.89</v>
      </c>
      <c r="CY800" s="1">
        <v>1.8</v>
      </c>
      <c r="CZ800" s="1">
        <v>0.85</v>
      </c>
      <c r="DA800" s="1">
        <v>3.59</v>
      </c>
      <c r="DB800" s="1">
        <v>2.0299999999999998</v>
      </c>
      <c r="DC800" s="1">
        <v>1.77</v>
      </c>
      <c r="DD800" s="1">
        <v>1.06</v>
      </c>
      <c r="DE800" s="1">
        <v>0.79</v>
      </c>
      <c r="DF800" s="1">
        <v>4.37</v>
      </c>
      <c r="DG800" s="1">
        <v>2.81</v>
      </c>
      <c r="DH800" s="1">
        <v>1.52</v>
      </c>
      <c r="DI800" s="1">
        <v>2.61</v>
      </c>
      <c r="DJ800" s="1">
        <v>1.7</v>
      </c>
      <c r="DK800" s="1">
        <v>1.84</v>
      </c>
      <c r="DL800" s="1">
        <v>1.19</v>
      </c>
      <c r="DM800" s="1">
        <v>0.93</v>
      </c>
      <c r="DN800" s="1">
        <v>1.3</v>
      </c>
      <c r="DO800" s="1">
        <v>0.13</v>
      </c>
      <c r="DQ800" s="1">
        <v>199205</v>
      </c>
      <c r="DR800" s="1">
        <v>-99.99</v>
      </c>
      <c r="DS800" s="1">
        <v>0.34</v>
      </c>
      <c r="DT800" s="1">
        <v>1.0900000000000001</v>
      </c>
      <c r="DU800" s="1">
        <v>0.71</v>
      </c>
      <c r="DV800" s="1">
        <v>0.36</v>
      </c>
      <c r="DW800" s="1">
        <v>0.56999999999999995</v>
      </c>
      <c r="DX800" s="1">
        <v>1.0900000000000001</v>
      </c>
      <c r="DY800" s="1">
        <v>0.83</v>
      </c>
      <c r="DZ800" s="1">
        <v>0.76</v>
      </c>
      <c r="EA800" s="1">
        <v>0.37</v>
      </c>
      <c r="EB800" s="1">
        <v>0.3</v>
      </c>
      <c r="EC800" s="1">
        <v>0.2</v>
      </c>
      <c r="ED800" s="1">
        <v>1.1200000000000001</v>
      </c>
      <c r="EE800" s="1">
        <v>0.92</v>
      </c>
      <c r="EF800" s="1">
        <v>1.29</v>
      </c>
      <c r="EG800" s="1">
        <v>1.05</v>
      </c>
      <c r="EH800" s="1">
        <v>0.62</v>
      </c>
      <c r="EI800" s="1">
        <v>0.82</v>
      </c>
      <c r="EJ800" s="1">
        <v>0.7</v>
      </c>
      <c r="EL800">
        <v>199205</v>
      </c>
      <c r="EM800">
        <v>0.3</v>
      </c>
      <c r="EN800">
        <v>0.4</v>
      </c>
      <c r="EO800">
        <v>1.25</v>
      </c>
      <c r="EP800">
        <v>0.28000000000000003</v>
      </c>
      <c r="ER800" s="1">
        <v>199211</v>
      </c>
      <c r="ES800" s="1">
        <v>-0.34</v>
      </c>
      <c r="EU800" s="1">
        <v>199112</v>
      </c>
      <c r="EV800" s="1">
        <v>1.01</v>
      </c>
      <c r="EX800" s="1">
        <v>199611</v>
      </c>
      <c r="EY800" s="1">
        <v>-2.4300000000000002</v>
      </c>
      <c r="FA800" s="1">
        <v>199211</v>
      </c>
      <c r="FB800" s="1">
        <f>IF(ISERROR(VLOOKUP($FA800,MOM,LOOKUPS!C$12,0)*$FB$6+VLOOKUP($FA800,STREV,LOOKUPS!C$10,0)*$FC$6+VLOOKUP($FA800,LTREV,LOOKUPS!C$9,0)*$FD$6+VLOOKUP($FA800,CFP,LOOKUPS!C$6,0)*$FE$6+VLOOKUP($FA800,EP,LOOKUPS!C$8,0)*$FF$6+VLOOKUP($FA800,BM,LOOKUPS!C$5,0)*$FG$6+VLOOKUP($FA800,DIV,LOOKUPS!C$7,0)*$FH$6++VLOOKUP($FA800,SIZE,LOOKUPS!C$11,0)*$FI$6),"",VLOOKUP($FA800,MOM,LOOKUPS!C$12,0)*$FB$6+VLOOKUP($FA800,STREV,LOOKUPS!C$10,0)*$FC$6+VLOOKUP($FA800,LTREV,LOOKUPS!C$9,0)*$FD$6+VLOOKUP($FA800,CFP,LOOKUPS!C$6,0)*$FE$6+VLOOKUP($FA800,EP,LOOKUPS!C$8,0)*$FF$6+VLOOKUP($FA800,BM,LOOKUPS!C$5,0)*$FG$6+VLOOKUP($FA800,DIV,LOOKUPS!C$7,0)*$FH$6++VLOOKUP($FA800,SIZE,LOOKUPS!C$11,0)*$FI$6)</f>
        <v>8.0302000000000007</v>
      </c>
      <c r="FC800" s="1">
        <f>IF(ISERROR(VLOOKUP($FA800,MOM,LOOKUPS!D$12,0)*$FB$6+VLOOKUP($FA800,STREV,LOOKUPS!D$10,0)*$FC$6+VLOOKUP($FA800,LTREV,LOOKUPS!D$9,0)*$FD$6+VLOOKUP($FA800,CFP,LOOKUPS!D$6,0)*$FE$6+VLOOKUP($FA800,EP,LOOKUPS!D$8,0)*$FF$6+VLOOKUP($FA800,BM,LOOKUPS!D$5,0)*$FG$6+VLOOKUP($FA800,DIV,LOOKUPS!D$7,0)*$FH$6++VLOOKUP($FA800,SIZE,LOOKUPS!D$11,0)*$FI$6),"",VLOOKUP($FA800,MOM,LOOKUPS!D$12,0)*$FB$6+VLOOKUP($FA800,STREV,LOOKUPS!D$10,0)*$FC$6+VLOOKUP($FA800,LTREV,LOOKUPS!D$9,0)*$FD$6+VLOOKUP($FA800,CFP,LOOKUPS!D$6,0)*$FE$6+VLOOKUP($FA800,EP,LOOKUPS!D$8,0)*$FF$6+VLOOKUP($FA800,BM,LOOKUPS!D$5,0)*$FG$6+VLOOKUP($FA800,DIV,LOOKUPS!D$7,0)*$FH$6++VLOOKUP($FA800,SIZE,LOOKUPS!D$11,0)*$FI$6)</f>
        <v>7.8680000000000003</v>
      </c>
      <c r="FD800" s="1">
        <f>IF(ISERROR(VLOOKUP($FA800,MOM,LOOKUPS!E$12,0)*$FB$6+VLOOKUP($FA800,STREV,LOOKUPS!E$10,0)*$FC$6+VLOOKUP($FA800,LTREV,LOOKUPS!E$9,0)*$FD$6+VLOOKUP($FA800,CFP,LOOKUPS!E$6,0)*$FE$6+VLOOKUP($FA800,EP,LOOKUPS!E$8,0)*$FF$6+VLOOKUP($FA800,BM,LOOKUPS!E$5,0)*$FG$6+VLOOKUP($FA800,DIV,LOOKUPS!E$7,0)*$FH$6++VLOOKUP($FA800,SIZE,LOOKUPS!E$11,0)*$FI$6),"",VLOOKUP($FA800,MOM,LOOKUPS!E$12,0)*$FB$6+VLOOKUP($FA800,STREV,LOOKUPS!E$10,0)*$FC$6+VLOOKUP($FA800,LTREV,LOOKUPS!E$9,0)*$FD$6+VLOOKUP($FA800,CFP,LOOKUPS!E$6,0)*$FE$6+VLOOKUP($FA800,EP,LOOKUPS!E$8,0)*$FF$6+VLOOKUP($FA800,BM,LOOKUPS!E$5,0)*$FG$6+VLOOKUP($FA800,DIV,LOOKUPS!E$7,0)*$FH$6++VLOOKUP($FA800,SIZE,LOOKUPS!E$11,0)*$FI$6)</f>
        <v>7.3117000000000001</v>
      </c>
      <c r="FE800" s="1">
        <f>IF(ISERROR(VLOOKUP($FA800,MOM,LOOKUPS!F$12,0)*$FB$6+VLOOKUP($FA800,STREV,LOOKUPS!F$10,0)*$FC$6+VLOOKUP($FA800,LTREV,LOOKUPS!F$9,0)*$FD$6+VLOOKUP($FA800,CFP,LOOKUPS!F$6,0)*$FE$6+VLOOKUP($FA800,EP,LOOKUPS!F$8,0)*$FF$6+VLOOKUP($FA800,BM,LOOKUPS!F$5,0)*$FG$6+VLOOKUP($FA800,DIV,LOOKUPS!F$7,0)*$FH$6++VLOOKUP($FA800,SIZE,LOOKUPS!F$11,0)*$FI$6),"",VLOOKUP($FA800,MOM,LOOKUPS!F$12,0)*$FB$6+VLOOKUP($FA800,STREV,LOOKUPS!F$10,0)*$FC$6+VLOOKUP($FA800,LTREV,LOOKUPS!F$9,0)*$FD$6+VLOOKUP($FA800,CFP,LOOKUPS!F$6,0)*$FE$6+VLOOKUP($FA800,EP,LOOKUPS!F$8,0)*$FF$6+VLOOKUP($FA800,BM,LOOKUPS!F$5,0)*$FG$6+VLOOKUP($FA800,DIV,LOOKUPS!F$7,0)*$FH$6++VLOOKUP($FA800,SIZE,LOOKUPS!F$11,0)*$FI$6)</f>
        <v>6.6578000000000008</v>
      </c>
      <c r="FF800" s="1">
        <f>IF(ISERROR(VLOOKUP($FA800,MOM,LOOKUPS!G$12,0)*$FB$6+VLOOKUP($FA800,STREV,LOOKUPS!G$10,0)*$FC$6+VLOOKUP($FA800,LTREV,LOOKUPS!G$9,0)*$FD$6+VLOOKUP($FA800,CFP,LOOKUPS!G$6,0)*$FE$6+VLOOKUP($FA800,EP,LOOKUPS!G$8,0)*$FF$6+VLOOKUP($FA800,BM,LOOKUPS!G$5,0)*$FG$6+VLOOKUP($FA800,DIV,LOOKUPS!G$7,0)*$FH$6++VLOOKUP($FA800,SIZE,LOOKUPS!G$11,0)*$FI$6),"",VLOOKUP($FA800,MOM,LOOKUPS!G$12,0)*$FB$6+VLOOKUP($FA800,STREV,LOOKUPS!G$10,0)*$FC$6+VLOOKUP($FA800,LTREV,LOOKUPS!G$9,0)*$FD$6+VLOOKUP($FA800,CFP,LOOKUPS!G$6,0)*$FE$6+VLOOKUP($FA800,EP,LOOKUPS!G$8,0)*$FF$6+VLOOKUP($FA800,BM,LOOKUPS!G$5,0)*$FG$6+VLOOKUP($FA800,DIV,LOOKUPS!G$7,0)*$FH$6++VLOOKUP($FA800,SIZE,LOOKUPS!G$11,0)*$FI$6)</f>
        <v>6.3887</v>
      </c>
      <c r="FG800" s="1">
        <f>IF(ISERROR(VLOOKUP($FA800,MOM,LOOKUPS!H$12,0)*$FB$6+VLOOKUP($FA800,STREV,LOOKUPS!H$10,0)*$FC$6+VLOOKUP($FA800,LTREV,LOOKUPS!H$9,0)*$FD$6+VLOOKUP($FA800,CFP,LOOKUPS!H$6,0)*$FE$6+VLOOKUP($FA800,EP,LOOKUPS!H$8,0)*$FF$6+VLOOKUP($FA800,BM,LOOKUPS!H$5,0)*$FG$6+VLOOKUP($FA800,DIV,LOOKUPS!H$7,0)*$FH$6++VLOOKUP($FA800,SIZE,LOOKUPS!H$11,0)*$FI$6),"",VLOOKUP($FA800,MOM,LOOKUPS!H$12,0)*$FB$6+VLOOKUP($FA800,STREV,LOOKUPS!H$10,0)*$FC$6+VLOOKUP($FA800,LTREV,LOOKUPS!H$9,0)*$FD$6+VLOOKUP($FA800,CFP,LOOKUPS!H$6,0)*$FE$6+VLOOKUP($FA800,EP,LOOKUPS!H$8,0)*$FF$6+VLOOKUP($FA800,BM,LOOKUPS!H$5,0)*$FG$6+VLOOKUP($FA800,DIV,LOOKUPS!H$7,0)*$FH$6++VLOOKUP($FA800,SIZE,LOOKUPS!H$11,0)*$FI$6)</f>
        <v>5.7302</v>
      </c>
      <c r="FH800" s="1">
        <f>IF(ISERROR(VLOOKUP($FA800,MOM,LOOKUPS!I$12,0)*$FB$6+VLOOKUP($FA800,STREV,LOOKUPS!I$10,0)*$FC$6+VLOOKUP($FA800,LTREV,LOOKUPS!I$9,0)*$FD$6+VLOOKUP($FA800,CFP,LOOKUPS!I$6,0)*$FE$6+VLOOKUP($FA800,EP,LOOKUPS!I$8,0)*$FF$6+VLOOKUP($FA800,BM,LOOKUPS!I$5,0)*$FG$6+VLOOKUP($FA800,DIV,LOOKUPS!I$7,0)*$FH$6++VLOOKUP($FA800,SIZE,LOOKUPS!I$11,0)*$FI$6),"",VLOOKUP($FA800,MOM,LOOKUPS!I$12,0)*$FB$6+VLOOKUP($FA800,STREV,LOOKUPS!I$10,0)*$FC$6+VLOOKUP($FA800,LTREV,LOOKUPS!I$9,0)*$FD$6+VLOOKUP($FA800,CFP,LOOKUPS!I$6,0)*$FE$6+VLOOKUP($FA800,EP,LOOKUPS!I$8,0)*$FF$6+VLOOKUP($FA800,BM,LOOKUPS!I$5,0)*$FG$6+VLOOKUP($FA800,DIV,LOOKUPS!I$7,0)*$FH$6++VLOOKUP($FA800,SIZE,LOOKUPS!I$11,0)*$FI$6)</f>
        <v>6.3163999999999998</v>
      </c>
      <c r="FI800" s="1">
        <f>IF(ISERROR(VLOOKUP($FA800,MOM,LOOKUPS!J$12,0)*$FB$6+VLOOKUP($FA800,STREV,LOOKUPS!J$10,0)*$FC$6+VLOOKUP($FA800,LTREV,LOOKUPS!J$9,0)*$FD$6+VLOOKUP($FA800,CFP,LOOKUPS!J$6,0)*$FE$6+VLOOKUP($FA800,EP,LOOKUPS!J$8,0)*$FF$6+VLOOKUP($FA800,BM,LOOKUPS!J$5,0)*$FG$6+VLOOKUP($FA800,DIV,LOOKUPS!J$7,0)*$FH$6++VLOOKUP($FA800,SIZE,LOOKUPS!J$11,0)*$FI$6),"",VLOOKUP($FA800,MOM,LOOKUPS!J$12,0)*$FB$6+VLOOKUP($FA800,STREV,LOOKUPS!J$10,0)*$FC$6+VLOOKUP($FA800,LTREV,LOOKUPS!J$9,0)*$FD$6+VLOOKUP($FA800,CFP,LOOKUPS!J$6,0)*$FE$6+VLOOKUP($FA800,EP,LOOKUPS!J$8,0)*$FF$6+VLOOKUP($FA800,BM,LOOKUPS!J$5,0)*$FG$6+VLOOKUP($FA800,DIV,LOOKUPS!J$7,0)*$FH$6++VLOOKUP($FA800,SIZE,LOOKUPS!J$11,0)*$FI$6)</f>
        <v>6.3782000000000005</v>
      </c>
      <c r="FJ800" s="1">
        <f>IF(ISERROR(VLOOKUP($FA800,MOM,LOOKUPS!K$12,0)*$FB$6+VLOOKUP($FA800,STREV,LOOKUPS!K$10,0)*$FC$6+VLOOKUP($FA800,LTREV,LOOKUPS!K$9,0)*$FD$6+VLOOKUP($FA800,CFP,LOOKUPS!K$6,0)*$FE$6+VLOOKUP($FA800,EP,LOOKUPS!K$8,0)*$FF$6+VLOOKUP($FA800,BM,LOOKUPS!K$5,0)*$FG$6+VLOOKUP($FA800,DIV,LOOKUPS!K$7,0)*$FH$6++VLOOKUP($FA800,SIZE,LOOKUPS!K$11,0)*$FI$6),"",VLOOKUP($FA800,MOM,LOOKUPS!K$12,0)*$FB$6+VLOOKUP($FA800,STREV,LOOKUPS!K$10,0)*$FC$6+VLOOKUP($FA800,LTREV,LOOKUPS!K$9,0)*$FD$6+VLOOKUP($FA800,CFP,LOOKUPS!K$6,0)*$FE$6+VLOOKUP($FA800,EP,LOOKUPS!K$8,0)*$FF$6+VLOOKUP($FA800,BM,LOOKUPS!K$5,0)*$FG$6+VLOOKUP($FA800,DIV,LOOKUPS!K$7,0)*$FH$6++VLOOKUP($FA800,SIZE,LOOKUPS!K$11,0)*$FI$6)</f>
        <v>7.5784000000000002</v>
      </c>
      <c r="FK800" s="1">
        <f>IF(ISERROR(VLOOKUP($FA800,MOM,LOOKUPS!L$12,0)*$FB$6+VLOOKUP($FA800,STREV,LOOKUPS!L$10,0)*$FC$6+VLOOKUP($FA800,LTREV,LOOKUPS!L$9,0)*$FD$6+VLOOKUP($FA800,CFP,LOOKUPS!L$6,0)*$FE$6+VLOOKUP($FA800,EP,LOOKUPS!L$8,0)*$FF$6+VLOOKUP($FA800,BM,LOOKUPS!L$5,0)*$FG$6+VLOOKUP($FA800,DIV,LOOKUPS!L$7,0)*$FH$6++VLOOKUP($FA800,SIZE,LOOKUPS!L$11,0)*$FI$6),"",VLOOKUP($FA800,MOM,LOOKUPS!L$12,0)*$FB$6+VLOOKUP($FA800,STREV,LOOKUPS!L$10,0)*$FC$6+VLOOKUP($FA800,LTREV,LOOKUPS!L$9,0)*$FD$6+VLOOKUP($FA800,CFP,LOOKUPS!L$6,0)*$FE$6+VLOOKUP($FA800,EP,LOOKUPS!L$8,0)*$FF$6+VLOOKUP($FA800,BM,LOOKUPS!L$5,0)*$FG$6+VLOOKUP($FA800,DIV,LOOKUPS!L$7,0)*$FH$6++VLOOKUP($FA800,SIZE,LOOKUPS!L$11,0)*$FI$6)</f>
        <v>8.5986000000000011</v>
      </c>
    </row>
    <row r="801" spans="1:167" x14ac:dyDescent="0.3">
      <c r="A801" s="1">
        <v>199212</v>
      </c>
      <c r="B801" s="1">
        <v>2.5099999999999998</v>
      </c>
      <c r="C801" s="1">
        <v>3.21</v>
      </c>
      <c r="D801" s="1">
        <v>2.0299999999999998</v>
      </c>
      <c r="E801" s="1">
        <v>2.14</v>
      </c>
      <c r="F801" s="1">
        <v>3.19</v>
      </c>
      <c r="G801" s="1">
        <v>2.84</v>
      </c>
      <c r="H801" s="1">
        <v>5</v>
      </c>
      <c r="I801" s="1">
        <v>3.64</v>
      </c>
      <c r="J801" s="1">
        <v>5.96</v>
      </c>
      <c r="K801" s="1">
        <v>6.54</v>
      </c>
      <c r="M801" s="1">
        <v>199201</v>
      </c>
      <c r="N801" s="1">
        <v>33.96</v>
      </c>
      <c r="O801" s="1">
        <v>14.06</v>
      </c>
      <c r="P801" s="1">
        <v>17.63</v>
      </c>
      <c r="Q801" s="1">
        <v>9.19</v>
      </c>
      <c r="R801" s="1">
        <v>11.07</v>
      </c>
      <c r="S801" s="1">
        <v>10.41</v>
      </c>
      <c r="T801" s="1">
        <v>7.84</v>
      </c>
      <c r="U801" s="1">
        <v>7.38</v>
      </c>
      <c r="V801" s="1">
        <v>8.8000000000000007</v>
      </c>
      <c r="W801" s="1">
        <v>10.71</v>
      </c>
      <c r="Y801" s="1">
        <v>199612</v>
      </c>
      <c r="Z801" s="1">
        <v>-3.37</v>
      </c>
      <c r="AA801" s="1">
        <v>0.9</v>
      </c>
      <c r="AB801" s="1">
        <v>1.25</v>
      </c>
      <c r="AC801" s="1">
        <v>1.03</v>
      </c>
      <c r="AD801" s="1">
        <v>1.42</v>
      </c>
      <c r="AE801" s="1">
        <v>0.6</v>
      </c>
      <c r="AF801" s="1">
        <v>1.4</v>
      </c>
      <c r="AG801" s="1">
        <v>1.03</v>
      </c>
      <c r="AH801" s="1">
        <v>1.1399999999999999</v>
      </c>
      <c r="AI801" s="1">
        <v>-0.17</v>
      </c>
      <c r="AK801">
        <v>201706</v>
      </c>
      <c r="AL801">
        <v>5.86</v>
      </c>
      <c r="AM801">
        <v>2.2400000000000002</v>
      </c>
      <c r="AN801">
        <v>3.01</v>
      </c>
      <c r="AO801">
        <v>3.17</v>
      </c>
      <c r="AP801">
        <v>2.0699999999999998</v>
      </c>
      <c r="AQ801">
        <v>2.63</v>
      </c>
      <c r="AR801">
        <v>3.57</v>
      </c>
      <c r="AS801">
        <v>2.78</v>
      </c>
      <c r="AT801">
        <v>3.05</v>
      </c>
      <c r="AU801">
        <v>2.44</v>
      </c>
      <c r="AV801">
        <v>1.69</v>
      </c>
      <c r="AW801">
        <v>2.64</v>
      </c>
      <c r="AX801">
        <v>2.63</v>
      </c>
      <c r="AY801">
        <v>4.1900000000000004</v>
      </c>
      <c r="AZ801">
        <v>2.86</v>
      </c>
      <c r="BA801">
        <v>2.14</v>
      </c>
      <c r="BB801">
        <v>3.47</v>
      </c>
      <c r="BC801">
        <v>2.1800000000000002</v>
      </c>
      <c r="BD801">
        <v>3.74</v>
      </c>
      <c r="BF801" s="1">
        <v>201706</v>
      </c>
      <c r="BG801" s="1">
        <v>5.16</v>
      </c>
      <c r="BH801" s="1">
        <v>2.4</v>
      </c>
      <c r="BI801" s="1">
        <v>2.85</v>
      </c>
      <c r="BJ801" s="1">
        <v>3.66</v>
      </c>
      <c r="BK801" s="1">
        <v>2.4300000000000002</v>
      </c>
      <c r="BL801" s="1">
        <v>1.92</v>
      </c>
      <c r="BM801" s="1">
        <v>3.23</v>
      </c>
      <c r="BN801" s="1">
        <v>3.56</v>
      </c>
      <c r="BO801" s="1">
        <v>3.62</v>
      </c>
      <c r="BP801" s="1">
        <v>2.85</v>
      </c>
      <c r="BQ801" s="1">
        <v>1.95</v>
      </c>
      <c r="BR801" s="1">
        <v>2.3199999999999998</v>
      </c>
      <c r="BS801" s="1">
        <v>1.5</v>
      </c>
      <c r="BT801" s="1">
        <v>2.79</v>
      </c>
      <c r="BU801" s="1">
        <v>3.68</v>
      </c>
      <c r="BV801" s="1">
        <v>3.38</v>
      </c>
      <c r="BW801" s="1">
        <v>3.73</v>
      </c>
      <c r="BX801" s="1">
        <v>3.61</v>
      </c>
      <c r="BY801" s="1">
        <v>3.63</v>
      </c>
      <c r="CA801" s="1">
        <v>199206</v>
      </c>
      <c r="CB801" s="1">
        <v>-6.15</v>
      </c>
      <c r="CC801" s="1">
        <v>-6.46</v>
      </c>
      <c r="CD801" s="1">
        <v>-3.57</v>
      </c>
      <c r="CE801" s="1">
        <v>-3.14</v>
      </c>
      <c r="CF801" s="1">
        <v>-6.75</v>
      </c>
      <c r="CG801" s="1">
        <v>-4.7699999999999996</v>
      </c>
      <c r="CH801" s="1">
        <v>-3.73</v>
      </c>
      <c r="CI801" s="1">
        <v>-2.99</v>
      </c>
      <c r="CJ801" s="1">
        <v>-3.14</v>
      </c>
      <c r="CK801" s="1">
        <v>-6.97</v>
      </c>
      <c r="CL801" s="1">
        <v>-6.42</v>
      </c>
      <c r="CM801" s="1">
        <v>-5.55</v>
      </c>
      <c r="CN801" s="1">
        <v>-3.93</v>
      </c>
      <c r="CO801" s="1">
        <v>-4.45</v>
      </c>
      <c r="CP801" s="1">
        <v>-3.11</v>
      </c>
      <c r="CQ801" s="1">
        <v>-2.82</v>
      </c>
      <c r="CR801" s="1">
        <v>-3.14</v>
      </c>
      <c r="CS801" s="1">
        <v>-3.9</v>
      </c>
      <c r="CT801" s="1">
        <v>-2.5299999999999998</v>
      </c>
      <c r="CV801" s="1">
        <v>199306</v>
      </c>
      <c r="CW801" s="1">
        <v>1.91</v>
      </c>
      <c r="CX801" s="1">
        <v>0.28999999999999998</v>
      </c>
      <c r="CY801" s="1">
        <v>0.41</v>
      </c>
      <c r="CZ801" s="1">
        <v>1.69</v>
      </c>
      <c r="DA801" s="1">
        <v>0.24</v>
      </c>
      <c r="DB801" s="1">
        <v>0.48</v>
      </c>
      <c r="DC801" s="1">
        <v>0.27</v>
      </c>
      <c r="DD801" s="1">
        <v>0.78</v>
      </c>
      <c r="DE801" s="1">
        <v>2.11</v>
      </c>
      <c r="DF801" s="1">
        <v>0.22</v>
      </c>
      <c r="DG801" s="1">
        <v>0.27</v>
      </c>
      <c r="DH801" s="1">
        <v>0.37</v>
      </c>
      <c r="DI801" s="1">
        <v>0.6</v>
      </c>
      <c r="DJ801" s="1">
        <v>-0.11</v>
      </c>
      <c r="DK801" s="1">
        <v>0.69</v>
      </c>
      <c r="DL801" s="1">
        <v>0.51</v>
      </c>
      <c r="DM801" s="1">
        <v>1.06</v>
      </c>
      <c r="DN801" s="1">
        <v>1.53</v>
      </c>
      <c r="DO801" s="1">
        <v>2.86</v>
      </c>
      <c r="DQ801" s="1">
        <v>199206</v>
      </c>
      <c r="DR801" s="1">
        <v>-99.99</v>
      </c>
      <c r="DS801" s="1">
        <v>-4.55</v>
      </c>
      <c r="DT801" s="1">
        <v>-3.19</v>
      </c>
      <c r="DU801" s="1">
        <v>-1.65</v>
      </c>
      <c r="DV801" s="1">
        <v>-4.55</v>
      </c>
      <c r="DW801" s="1">
        <v>-4.1900000000000004</v>
      </c>
      <c r="DX801" s="1">
        <v>-3.02</v>
      </c>
      <c r="DY801" s="1">
        <v>-2.14</v>
      </c>
      <c r="DZ801" s="1">
        <v>-1.61</v>
      </c>
      <c r="EA801" s="1">
        <v>-4.2699999999999996</v>
      </c>
      <c r="EB801" s="1">
        <v>-5.53</v>
      </c>
      <c r="EC801" s="1">
        <v>-4.5</v>
      </c>
      <c r="ED801" s="1">
        <v>-3.72</v>
      </c>
      <c r="EE801" s="1">
        <v>-3.31</v>
      </c>
      <c r="EF801" s="1">
        <v>-2.67</v>
      </c>
      <c r="EG801" s="1">
        <v>-2.58</v>
      </c>
      <c r="EH801" s="1">
        <v>-1.71</v>
      </c>
      <c r="EI801" s="1">
        <v>-1.66</v>
      </c>
      <c r="EJ801" s="1">
        <v>-1.56</v>
      </c>
      <c r="EL801">
        <v>199206</v>
      </c>
      <c r="EM801">
        <v>-2.34</v>
      </c>
      <c r="EN801">
        <v>-3.1</v>
      </c>
      <c r="EO801">
        <v>3.36</v>
      </c>
      <c r="EP801">
        <v>0.32</v>
      </c>
      <c r="ER801" s="1">
        <v>199212</v>
      </c>
      <c r="ES801" s="1">
        <v>4.4400000000000004</v>
      </c>
      <c r="EU801" s="1">
        <v>199201</v>
      </c>
      <c r="EV801" s="1">
        <v>5.31</v>
      </c>
      <c r="EX801" s="1">
        <v>199612</v>
      </c>
      <c r="EY801" s="1">
        <v>-0.56999999999999995</v>
      </c>
      <c r="FA801" s="1">
        <v>199212</v>
      </c>
      <c r="FB801" s="1">
        <f>IF(ISERROR(VLOOKUP($FA801,MOM,LOOKUPS!C$12,0)*$FB$6+VLOOKUP($FA801,STREV,LOOKUPS!C$10,0)*$FC$6+VLOOKUP($FA801,LTREV,LOOKUPS!C$9,0)*$FD$6+VLOOKUP($FA801,CFP,LOOKUPS!C$6,0)*$FE$6+VLOOKUP($FA801,EP,LOOKUPS!C$8,0)*$FF$6+VLOOKUP($FA801,BM,LOOKUPS!C$5,0)*$FG$6+VLOOKUP($FA801,DIV,LOOKUPS!C$7,0)*$FH$6++VLOOKUP($FA801,SIZE,LOOKUPS!C$11,0)*$FI$6),"",VLOOKUP($FA801,MOM,LOOKUPS!C$12,0)*$FB$6+VLOOKUP($FA801,STREV,LOOKUPS!C$10,0)*$FC$6+VLOOKUP($FA801,LTREV,LOOKUPS!C$9,0)*$FD$6+VLOOKUP($FA801,CFP,LOOKUPS!C$6,0)*$FE$6+VLOOKUP($FA801,EP,LOOKUPS!C$8,0)*$FF$6+VLOOKUP($FA801,BM,LOOKUPS!C$5,0)*$FG$6+VLOOKUP($FA801,DIV,LOOKUPS!C$7,0)*$FH$6++VLOOKUP($FA801,SIZE,LOOKUPS!C$11,0)*$FI$6)</f>
        <v>1.9750999999999999</v>
      </c>
      <c r="FC801" s="1">
        <f>IF(ISERROR(VLOOKUP($FA801,MOM,LOOKUPS!D$12,0)*$FB$6+VLOOKUP($FA801,STREV,LOOKUPS!D$10,0)*$FC$6+VLOOKUP($FA801,LTREV,LOOKUPS!D$9,0)*$FD$6+VLOOKUP($FA801,CFP,LOOKUPS!D$6,0)*$FE$6+VLOOKUP($FA801,EP,LOOKUPS!D$8,0)*$FF$6+VLOOKUP($FA801,BM,LOOKUPS!D$5,0)*$FG$6+VLOOKUP($FA801,DIV,LOOKUPS!D$7,0)*$FH$6++VLOOKUP($FA801,SIZE,LOOKUPS!D$11,0)*$FI$6),"",VLOOKUP($FA801,MOM,LOOKUPS!D$12,0)*$FB$6+VLOOKUP($FA801,STREV,LOOKUPS!D$10,0)*$FC$6+VLOOKUP($FA801,LTREV,LOOKUPS!D$9,0)*$FD$6+VLOOKUP($FA801,CFP,LOOKUPS!D$6,0)*$FE$6+VLOOKUP($FA801,EP,LOOKUPS!D$8,0)*$FF$6+VLOOKUP($FA801,BM,LOOKUPS!D$5,0)*$FG$6+VLOOKUP($FA801,DIV,LOOKUPS!D$7,0)*$FH$6++VLOOKUP($FA801,SIZE,LOOKUPS!D$11,0)*$FI$6)</f>
        <v>2.6954000000000002</v>
      </c>
      <c r="FD801" s="1">
        <f>IF(ISERROR(VLOOKUP($FA801,MOM,LOOKUPS!E$12,0)*$FB$6+VLOOKUP($FA801,STREV,LOOKUPS!E$10,0)*$FC$6+VLOOKUP($FA801,LTREV,LOOKUPS!E$9,0)*$FD$6+VLOOKUP($FA801,CFP,LOOKUPS!E$6,0)*$FE$6+VLOOKUP($FA801,EP,LOOKUPS!E$8,0)*$FF$6+VLOOKUP($FA801,BM,LOOKUPS!E$5,0)*$FG$6+VLOOKUP($FA801,DIV,LOOKUPS!E$7,0)*$FH$6++VLOOKUP($FA801,SIZE,LOOKUPS!E$11,0)*$FI$6),"",VLOOKUP($FA801,MOM,LOOKUPS!E$12,0)*$FB$6+VLOOKUP($FA801,STREV,LOOKUPS!E$10,0)*$FC$6+VLOOKUP($FA801,LTREV,LOOKUPS!E$9,0)*$FD$6+VLOOKUP($FA801,CFP,LOOKUPS!E$6,0)*$FE$6+VLOOKUP($FA801,EP,LOOKUPS!E$8,0)*$FF$6+VLOOKUP($FA801,BM,LOOKUPS!E$5,0)*$FG$6+VLOOKUP($FA801,DIV,LOOKUPS!E$7,0)*$FH$6++VLOOKUP($FA801,SIZE,LOOKUPS!E$11,0)*$FI$6)</f>
        <v>2.9892000000000003</v>
      </c>
      <c r="FE801" s="1">
        <f>IF(ISERROR(VLOOKUP($FA801,MOM,LOOKUPS!F$12,0)*$FB$6+VLOOKUP($FA801,STREV,LOOKUPS!F$10,0)*$FC$6+VLOOKUP($FA801,LTREV,LOOKUPS!F$9,0)*$FD$6+VLOOKUP($FA801,CFP,LOOKUPS!F$6,0)*$FE$6+VLOOKUP($FA801,EP,LOOKUPS!F$8,0)*$FF$6+VLOOKUP($FA801,BM,LOOKUPS!F$5,0)*$FG$6+VLOOKUP($FA801,DIV,LOOKUPS!F$7,0)*$FH$6++VLOOKUP($FA801,SIZE,LOOKUPS!F$11,0)*$FI$6),"",VLOOKUP($FA801,MOM,LOOKUPS!F$12,0)*$FB$6+VLOOKUP($FA801,STREV,LOOKUPS!F$10,0)*$FC$6+VLOOKUP($FA801,LTREV,LOOKUPS!F$9,0)*$FD$6+VLOOKUP($FA801,CFP,LOOKUPS!F$6,0)*$FE$6+VLOOKUP($FA801,EP,LOOKUPS!F$8,0)*$FF$6+VLOOKUP($FA801,BM,LOOKUPS!F$5,0)*$FG$6+VLOOKUP($FA801,DIV,LOOKUPS!F$7,0)*$FH$6++VLOOKUP($FA801,SIZE,LOOKUPS!F$11,0)*$FI$6)</f>
        <v>3.5185000000000004</v>
      </c>
      <c r="FF801" s="1">
        <f>IF(ISERROR(VLOOKUP($FA801,MOM,LOOKUPS!G$12,0)*$FB$6+VLOOKUP($FA801,STREV,LOOKUPS!G$10,0)*$FC$6+VLOOKUP($FA801,LTREV,LOOKUPS!G$9,0)*$FD$6+VLOOKUP($FA801,CFP,LOOKUPS!G$6,0)*$FE$6+VLOOKUP($FA801,EP,LOOKUPS!G$8,0)*$FF$6+VLOOKUP($FA801,BM,LOOKUPS!G$5,0)*$FG$6+VLOOKUP($FA801,DIV,LOOKUPS!G$7,0)*$FH$6++VLOOKUP($FA801,SIZE,LOOKUPS!G$11,0)*$FI$6),"",VLOOKUP($FA801,MOM,LOOKUPS!G$12,0)*$FB$6+VLOOKUP($FA801,STREV,LOOKUPS!G$10,0)*$FC$6+VLOOKUP($FA801,LTREV,LOOKUPS!G$9,0)*$FD$6+VLOOKUP($FA801,CFP,LOOKUPS!G$6,0)*$FE$6+VLOOKUP($FA801,EP,LOOKUPS!G$8,0)*$FF$6+VLOOKUP($FA801,BM,LOOKUPS!G$5,0)*$FG$6+VLOOKUP($FA801,DIV,LOOKUPS!G$7,0)*$FH$6++VLOOKUP($FA801,SIZE,LOOKUPS!G$11,0)*$FI$6)</f>
        <v>3.6322000000000001</v>
      </c>
      <c r="FG801" s="1">
        <f>IF(ISERROR(VLOOKUP($FA801,MOM,LOOKUPS!H$12,0)*$FB$6+VLOOKUP($FA801,STREV,LOOKUPS!H$10,0)*$FC$6+VLOOKUP($FA801,LTREV,LOOKUPS!H$9,0)*$FD$6+VLOOKUP($FA801,CFP,LOOKUPS!H$6,0)*$FE$6+VLOOKUP($FA801,EP,LOOKUPS!H$8,0)*$FF$6+VLOOKUP($FA801,BM,LOOKUPS!H$5,0)*$FG$6+VLOOKUP($FA801,DIV,LOOKUPS!H$7,0)*$FH$6++VLOOKUP($FA801,SIZE,LOOKUPS!H$11,0)*$FI$6),"",VLOOKUP($FA801,MOM,LOOKUPS!H$12,0)*$FB$6+VLOOKUP($FA801,STREV,LOOKUPS!H$10,0)*$FC$6+VLOOKUP($FA801,LTREV,LOOKUPS!H$9,0)*$FD$6+VLOOKUP($FA801,CFP,LOOKUPS!H$6,0)*$FE$6+VLOOKUP($FA801,EP,LOOKUPS!H$8,0)*$FF$6+VLOOKUP($FA801,BM,LOOKUPS!H$5,0)*$FG$6+VLOOKUP($FA801,DIV,LOOKUPS!H$7,0)*$FH$6++VLOOKUP($FA801,SIZE,LOOKUPS!H$11,0)*$FI$6)</f>
        <v>3.3784000000000001</v>
      </c>
      <c r="FH801" s="1">
        <f>IF(ISERROR(VLOOKUP($FA801,MOM,LOOKUPS!I$12,0)*$FB$6+VLOOKUP($FA801,STREV,LOOKUPS!I$10,0)*$FC$6+VLOOKUP($FA801,LTREV,LOOKUPS!I$9,0)*$FD$6+VLOOKUP($FA801,CFP,LOOKUPS!I$6,0)*$FE$6+VLOOKUP($FA801,EP,LOOKUPS!I$8,0)*$FF$6+VLOOKUP($FA801,BM,LOOKUPS!I$5,0)*$FG$6+VLOOKUP($FA801,DIV,LOOKUPS!I$7,0)*$FH$6++VLOOKUP($FA801,SIZE,LOOKUPS!I$11,0)*$FI$6),"",VLOOKUP($FA801,MOM,LOOKUPS!I$12,0)*$FB$6+VLOOKUP($FA801,STREV,LOOKUPS!I$10,0)*$FC$6+VLOOKUP($FA801,LTREV,LOOKUPS!I$9,0)*$FD$6+VLOOKUP($FA801,CFP,LOOKUPS!I$6,0)*$FE$6+VLOOKUP($FA801,EP,LOOKUPS!I$8,0)*$FF$6+VLOOKUP($FA801,BM,LOOKUPS!I$5,0)*$FG$6+VLOOKUP($FA801,DIV,LOOKUPS!I$7,0)*$FH$6++VLOOKUP($FA801,SIZE,LOOKUPS!I$11,0)*$FI$6)</f>
        <v>4.2987000000000002</v>
      </c>
      <c r="FI801" s="1">
        <f>IF(ISERROR(VLOOKUP($FA801,MOM,LOOKUPS!J$12,0)*$FB$6+VLOOKUP($FA801,STREV,LOOKUPS!J$10,0)*$FC$6+VLOOKUP($FA801,LTREV,LOOKUPS!J$9,0)*$FD$6+VLOOKUP($FA801,CFP,LOOKUPS!J$6,0)*$FE$6+VLOOKUP($FA801,EP,LOOKUPS!J$8,0)*$FF$6+VLOOKUP($FA801,BM,LOOKUPS!J$5,0)*$FG$6+VLOOKUP($FA801,DIV,LOOKUPS!J$7,0)*$FH$6++VLOOKUP($FA801,SIZE,LOOKUPS!J$11,0)*$FI$6),"",VLOOKUP($FA801,MOM,LOOKUPS!J$12,0)*$FB$6+VLOOKUP($FA801,STREV,LOOKUPS!J$10,0)*$FC$6+VLOOKUP($FA801,LTREV,LOOKUPS!J$9,0)*$FD$6+VLOOKUP($FA801,CFP,LOOKUPS!J$6,0)*$FE$6+VLOOKUP($FA801,EP,LOOKUPS!J$8,0)*$FF$6+VLOOKUP($FA801,BM,LOOKUPS!J$5,0)*$FG$6+VLOOKUP($FA801,DIV,LOOKUPS!J$7,0)*$FH$6++VLOOKUP($FA801,SIZE,LOOKUPS!J$11,0)*$FI$6)</f>
        <v>4.1703000000000001</v>
      </c>
      <c r="FJ801" s="1">
        <f>IF(ISERROR(VLOOKUP($FA801,MOM,LOOKUPS!K$12,0)*$FB$6+VLOOKUP($FA801,STREV,LOOKUPS!K$10,0)*$FC$6+VLOOKUP($FA801,LTREV,LOOKUPS!K$9,0)*$FD$6+VLOOKUP($FA801,CFP,LOOKUPS!K$6,0)*$FE$6+VLOOKUP($FA801,EP,LOOKUPS!K$8,0)*$FF$6+VLOOKUP($FA801,BM,LOOKUPS!K$5,0)*$FG$6+VLOOKUP($FA801,DIV,LOOKUPS!K$7,0)*$FH$6++VLOOKUP($FA801,SIZE,LOOKUPS!K$11,0)*$FI$6),"",VLOOKUP($FA801,MOM,LOOKUPS!K$12,0)*$FB$6+VLOOKUP($FA801,STREV,LOOKUPS!K$10,0)*$FC$6+VLOOKUP($FA801,LTREV,LOOKUPS!K$9,0)*$FD$6+VLOOKUP($FA801,CFP,LOOKUPS!K$6,0)*$FE$6+VLOOKUP($FA801,EP,LOOKUPS!K$8,0)*$FF$6+VLOOKUP($FA801,BM,LOOKUPS!K$5,0)*$FG$6+VLOOKUP($FA801,DIV,LOOKUPS!K$7,0)*$FH$6++VLOOKUP($FA801,SIZE,LOOKUPS!K$11,0)*$FI$6)</f>
        <v>5.1608999999999998</v>
      </c>
      <c r="FK801" s="1">
        <f>IF(ISERROR(VLOOKUP($FA801,MOM,LOOKUPS!L$12,0)*$FB$6+VLOOKUP($FA801,STREV,LOOKUPS!L$10,0)*$FC$6+VLOOKUP($FA801,LTREV,LOOKUPS!L$9,0)*$FD$6+VLOOKUP($FA801,CFP,LOOKUPS!L$6,0)*$FE$6+VLOOKUP($FA801,EP,LOOKUPS!L$8,0)*$FF$6+VLOOKUP($FA801,BM,LOOKUPS!L$5,0)*$FG$6+VLOOKUP($FA801,DIV,LOOKUPS!L$7,0)*$FH$6++VLOOKUP($FA801,SIZE,LOOKUPS!L$11,0)*$FI$6),"",VLOOKUP($FA801,MOM,LOOKUPS!L$12,0)*$FB$6+VLOOKUP($FA801,STREV,LOOKUPS!L$10,0)*$FC$6+VLOOKUP($FA801,LTREV,LOOKUPS!L$9,0)*$FD$6+VLOOKUP($FA801,CFP,LOOKUPS!L$6,0)*$FE$6+VLOOKUP($FA801,EP,LOOKUPS!L$8,0)*$FF$6+VLOOKUP($FA801,BM,LOOKUPS!L$5,0)*$FG$6+VLOOKUP($FA801,DIV,LOOKUPS!L$7,0)*$FH$6++VLOOKUP($FA801,SIZE,LOOKUPS!L$11,0)*$FI$6)</f>
        <v>6.5164999999999997</v>
      </c>
    </row>
    <row r="802" spans="1:167" x14ac:dyDescent="0.3">
      <c r="A802" s="1">
        <v>199301</v>
      </c>
      <c r="B802" s="1">
        <v>10.77</v>
      </c>
      <c r="C802" s="1">
        <v>4.42</v>
      </c>
      <c r="D802" s="1">
        <v>4.96</v>
      </c>
      <c r="E802" s="1">
        <v>5.28</v>
      </c>
      <c r="F802" s="1">
        <v>3.96</v>
      </c>
      <c r="G802" s="1">
        <v>4.79</v>
      </c>
      <c r="H802" s="1">
        <v>7.56</v>
      </c>
      <c r="I802" s="1">
        <v>6.69</v>
      </c>
      <c r="J802" s="1">
        <v>6.22</v>
      </c>
      <c r="K802" s="1">
        <v>9.86</v>
      </c>
      <c r="M802" s="1">
        <v>199202</v>
      </c>
      <c r="N802" s="1">
        <v>5.48</v>
      </c>
      <c r="O802" s="1">
        <v>2.96</v>
      </c>
      <c r="P802" s="1">
        <v>2.81</v>
      </c>
      <c r="Q802" s="1">
        <v>5.66</v>
      </c>
      <c r="R802" s="1">
        <v>2.85</v>
      </c>
      <c r="S802" s="1">
        <v>4.13</v>
      </c>
      <c r="T802" s="1">
        <v>5.36</v>
      </c>
      <c r="U802" s="1">
        <v>5.15</v>
      </c>
      <c r="V802" s="1">
        <v>6.88</v>
      </c>
      <c r="W802" s="1">
        <v>8.08</v>
      </c>
      <c r="Y802" s="1">
        <v>199701</v>
      </c>
      <c r="Z802" s="1">
        <v>10.1</v>
      </c>
      <c r="AA802" s="1">
        <v>5.59</v>
      </c>
      <c r="AB802" s="1">
        <v>5.96</v>
      </c>
      <c r="AC802" s="1">
        <v>3.21</v>
      </c>
      <c r="AD802" s="1">
        <v>4.92</v>
      </c>
      <c r="AE802" s="1">
        <v>3.62</v>
      </c>
      <c r="AF802" s="1">
        <v>3.26</v>
      </c>
      <c r="AG802" s="1">
        <v>3.81</v>
      </c>
      <c r="AH802" s="1">
        <v>5.39</v>
      </c>
      <c r="AI802" s="1">
        <v>5.69</v>
      </c>
      <c r="AK802">
        <v>201707</v>
      </c>
      <c r="AL802">
        <v>-1.34</v>
      </c>
      <c r="AM802">
        <v>0.77</v>
      </c>
      <c r="AN802">
        <v>0.23</v>
      </c>
      <c r="AO802">
        <v>0.7</v>
      </c>
      <c r="AP802">
        <v>0.83</v>
      </c>
      <c r="AQ802">
        <v>0.38</v>
      </c>
      <c r="AR802">
        <v>0.51</v>
      </c>
      <c r="AS802">
        <v>0.21</v>
      </c>
      <c r="AT802">
        <v>0.77</v>
      </c>
      <c r="AU802">
        <v>1.2</v>
      </c>
      <c r="AV802">
        <v>0.5</v>
      </c>
      <c r="AW802">
        <v>0.64</v>
      </c>
      <c r="AX802">
        <v>0.08</v>
      </c>
      <c r="AY802">
        <v>0.82</v>
      </c>
      <c r="AZ802">
        <v>0.19</v>
      </c>
      <c r="BA802">
        <v>-0.14000000000000001</v>
      </c>
      <c r="BB802">
        <v>0.54</v>
      </c>
      <c r="BC802">
        <v>0.55000000000000004</v>
      </c>
      <c r="BD802">
        <v>0.98</v>
      </c>
      <c r="BF802" s="1">
        <v>201707</v>
      </c>
      <c r="BG802" s="1">
        <v>-1.1200000000000001</v>
      </c>
      <c r="BH802" s="1">
        <v>0.85</v>
      </c>
      <c r="BI802" s="1">
        <v>0.36</v>
      </c>
      <c r="BJ802" s="1">
        <v>0.48</v>
      </c>
      <c r="BK802" s="1">
        <v>0.52</v>
      </c>
      <c r="BL802" s="1">
        <v>0.89</v>
      </c>
      <c r="BM802" s="1">
        <v>0.46</v>
      </c>
      <c r="BN802" s="1">
        <v>0.12</v>
      </c>
      <c r="BO802" s="1">
        <v>0.8</v>
      </c>
      <c r="BP802" s="1">
        <v>0.14000000000000001</v>
      </c>
      <c r="BQ802" s="1">
        <v>0.94</v>
      </c>
      <c r="BR802" s="1">
        <v>1.59</v>
      </c>
      <c r="BS802" s="1">
        <v>0.09</v>
      </c>
      <c r="BT802" s="1">
        <v>0.78</v>
      </c>
      <c r="BU802" s="1">
        <v>0.17</v>
      </c>
      <c r="BV802" s="1">
        <v>0.4</v>
      </c>
      <c r="BW802" s="1">
        <v>-0.13</v>
      </c>
      <c r="BX802" s="1">
        <v>0.33</v>
      </c>
      <c r="BY802" s="1">
        <v>1.25</v>
      </c>
      <c r="CA802" s="1">
        <v>199207</v>
      </c>
      <c r="CB802" s="1">
        <v>-0.01</v>
      </c>
      <c r="CC802" s="1">
        <v>1.69</v>
      </c>
      <c r="CD802" s="1">
        <v>2.42</v>
      </c>
      <c r="CE802" s="1">
        <v>2.79</v>
      </c>
      <c r="CF802" s="1">
        <v>1.53</v>
      </c>
      <c r="CG802" s="1">
        <v>2.35</v>
      </c>
      <c r="CH802" s="1">
        <v>1.89</v>
      </c>
      <c r="CI802" s="1">
        <v>3.36</v>
      </c>
      <c r="CJ802" s="1">
        <v>2.66</v>
      </c>
      <c r="CK802" s="1">
        <v>1.1299999999999999</v>
      </c>
      <c r="CL802" s="1">
        <v>2.2000000000000002</v>
      </c>
      <c r="CM802" s="1">
        <v>2.1800000000000002</v>
      </c>
      <c r="CN802" s="1">
        <v>2.56</v>
      </c>
      <c r="CO802" s="1">
        <v>1.79</v>
      </c>
      <c r="CP802" s="1">
        <v>2.02</v>
      </c>
      <c r="CQ802" s="1">
        <v>3.53</v>
      </c>
      <c r="CR802" s="1">
        <v>3.22</v>
      </c>
      <c r="CS802" s="1">
        <v>3.21</v>
      </c>
      <c r="CT802" s="1">
        <v>2.23</v>
      </c>
      <c r="CV802" s="1">
        <v>199307</v>
      </c>
      <c r="CW802" s="1">
        <v>0.92</v>
      </c>
      <c r="CX802" s="1">
        <v>1.29</v>
      </c>
      <c r="CY802" s="1">
        <v>2.0099999999999998</v>
      </c>
      <c r="CZ802" s="1">
        <v>2.5299999999999998</v>
      </c>
      <c r="DA802" s="1">
        <v>1.3</v>
      </c>
      <c r="DB802" s="1">
        <v>1.86</v>
      </c>
      <c r="DC802" s="1">
        <v>1.78</v>
      </c>
      <c r="DD802" s="1">
        <v>2.38</v>
      </c>
      <c r="DE802" s="1">
        <v>2.36</v>
      </c>
      <c r="DF802" s="1">
        <v>0.89</v>
      </c>
      <c r="DG802" s="1">
        <v>1.71</v>
      </c>
      <c r="DH802" s="1">
        <v>1.28</v>
      </c>
      <c r="DI802" s="1">
        <v>2.4900000000000002</v>
      </c>
      <c r="DJ802" s="1">
        <v>2.09</v>
      </c>
      <c r="DK802" s="1">
        <v>1.4</v>
      </c>
      <c r="DL802" s="1">
        <v>1.97</v>
      </c>
      <c r="DM802" s="1">
        <v>2.83</v>
      </c>
      <c r="DN802" s="1">
        <v>2.04</v>
      </c>
      <c r="DO802" s="1">
        <v>2.73</v>
      </c>
      <c r="DQ802" s="1">
        <v>199207</v>
      </c>
      <c r="DR802" s="1">
        <v>-99.99</v>
      </c>
      <c r="DS802" s="1">
        <v>2.27</v>
      </c>
      <c r="DT802" s="1">
        <v>3.91</v>
      </c>
      <c r="DU802" s="1">
        <v>4.29</v>
      </c>
      <c r="DV802" s="1">
        <v>2</v>
      </c>
      <c r="DW802" s="1">
        <v>3.79</v>
      </c>
      <c r="DX802" s="1">
        <v>4.47</v>
      </c>
      <c r="DY802" s="1">
        <v>4.12</v>
      </c>
      <c r="DZ802" s="1">
        <v>4.0599999999999996</v>
      </c>
      <c r="EA802" s="1">
        <v>1.66</v>
      </c>
      <c r="EB802" s="1">
        <v>3.15</v>
      </c>
      <c r="EC802" s="1">
        <v>4.12</v>
      </c>
      <c r="ED802" s="1">
        <v>3.31</v>
      </c>
      <c r="EE802" s="1">
        <v>3.99</v>
      </c>
      <c r="EF802" s="1">
        <v>5.05</v>
      </c>
      <c r="EG802" s="1">
        <v>3.6</v>
      </c>
      <c r="EH802" s="1">
        <v>4.6900000000000004</v>
      </c>
      <c r="EI802" s="1">
        <v>4.18</v>
      </c>
      <c r="EJ802" s="1">
        <v>3.94</v>
      </c>
      <c r="EL802">
        <v>199207</v>
      </c>
      <c r="EM802">
        <v>3.77</v>
      </c>
      <c r="EN802">
        <v>-0.42</v>
      </c>
      <c r="EO802">
        <v>-0.37</v>
      </c>
      <c r="EP802">
        <v>0.31</v>
      </c>
      <c r="ER802" s="1">
        <v>199301</v>
      </c>
      <c r="ES802" s="1">
        <v>4.83</v>
      </c>
      <c r="EU802" s="1">
        <v>199202</v>
      </c>
      <c r="EV802" s="1">
        <v>-2.69</v>
      </c>
      <c r="EX802" s="1">
        <v>199701</v>
      </c>
      <c r="EY802" s="1">
        <v>-1.59</v>
      </c>
      <c r="FA802" s="1">
        <v>199301</v>
      </c>
      <c r="FB802" s="1">
        <f>IF(ISERROR(VLOOKUP($FA802,MOM,LOOKUPS!C$12,0)*$FB$6+VLOOKUP($FA802,STREV,LOOKUPS!C$10,0)*$FC$6+VLOOKUP($FA802,LTREV,LOOKUPS!C$9,0)*$FD$6+VLOOKUP($FA802,CFP,LOOKUPS!C$6,0)*$FE$6+VLOOKUP($FA802,EP,LOOKUPS!C$8,0)*$FF$6+VLOOKUP($FA802,BM,LOOKUPS!C$5,0)*$FG$6+VLOOKUP($FA802,DIV,LOOKUPS!C$7,0)*$FH$6++VLOOKUP($FA802,SIZE,LOOKUPS!C$11,0)*$FI$6),"",VLOOKUP($FA802,MOM,LOOKUPS!C$12,0)*$FB$6+VLOOKUP($FA802,STREV,LOOKUPS!C$10,0)*$FC$6+VLOOKUP($FA802,LTREV,LOOKUPS!C$9,0)*$FD$6+VLOOKUP($FA802,CFP,LOOKUPS!C$6,0)*$FE$6+VLOOKUP($FA802,EP,LOOKUPS!C$8,0)*$FF$6+VLOOKUP($FA802,BM,LOOKUPS!C$5,0)*$FG$6+VLOOKUP($FA802,DIV,LOOKUPS!C$7,0)*$FH$6++VLOOKUP($FA802,SIZE,LOOKUPS!C$11,0)*$FI$6)</f>
        <v>7.1763000000000003</v>
      </c>
      <c r="FC802" s="1">
        <f>IF(ISERROR(VLOOKUP($FA802,MOM,LOOKUPS!D$12,0)*$FB$6+VLOOKUP($FA802,STREV,LOOKUPS!D$10,0)*$FC$6+VLOOKUP($FA802,LTREV,LOOKUPS!D$9,0)*$FD$6+VLOOKUP($FA802,CFP,LOOKUPS!D$6,0)*$FE$6+VLOOKUP($FA802,EP,LOOKUPS!D$8,0)*$FF$6+VLOOKUP($FA802,BM,LOOKUPS!D$5,0)*$FG$6+VLOOKUP($FA802,DIV,LOOKUPS!D$7,0)*$FH$6++VLOOKUP($FA802,SIZE,LOOKUPS!D$11,0)*$FI$6),"",VLOOKUP($FA802,MOM,LOOKUPS!D$12,0)*$FB$6+VLOOKUP($FA802,STREV,LOOKUPS!D$10,0)*$FC$6+VLOOKUP($FA802,LTREV,LOOKUPS!D$9,0)*$FD$6+VLOOKUP($FA802,CFP,LOOKUPS!D$6,0)*$FE$6+VLOOKUP($FA802,EP,LOOKUPS!D$8,0)*$FF$6+VLOOKUP($FA802,BM,LOOKUPS!D$5,0)*$FG$6+VLOOKUP($FA802,DIV,LOOKUPS!D$7,0)*$FH$6++VLOOKUP($FA802,SIZE,LOOKUPS!D$11,0)*$FI$6)</f>
        <v>4.5321000000000007</v>
      </c>
      <c r="FD802" s="1">
        <f>IF(ISERROR(VLOOKUP($FA802,MOM,LOOKUPS!E$12,0)*$FB$6+VLOOKUP($FA802,STREV,LOOKUPS!E$10,0)*$FC$6+VLOOKUP($FA802,LTREV,LOOKUPS!E$9,0)*$FD$6+VLOOKUP($FA802,CFP,LOOKUPS!E$6,0)*$FE$6+VLOOKUP($FA802,EP,LOOKUPS!E$8,0)*$FF$6+VLOOKUP($FA802,BM,LOOKUPS!E$5,0)*$FG$6+VLOOKUP($FA802,DIV,LOOKUPS!E$7,0)*$FH$6++VLOOKUP($FA802,SIZE,LOOKUPS!E$11,0)*$FI$6),"",VLOOKUP($FA802,MOM,LOOKUPS!E$12,0)*$FB$6+VLOOKUP($FA802,STREV,LOOKUPS!E$10,0)*$FC$6+VLOOKUP($FA802,LTREV,LOOKUPS!E$9,0)*$FD$6+VLOOKUP($FA802,CFP,LOOKUPS!E$6,0)*$FE$6+VLOOKUP($FA802,EP,LOOKUPS!E$8,0)*$FF$6+VLOOKUP($FA802,BM,LOOKUPS!E$5,0)*$FG$6+VLOOKUP($FA802,DIV,LOOKUPS!E$7,0)*$FH$6++VLOOKUP($FA802,SIZE,LOOKUPS!E$11,0)*$FI$6)</f>
        <v>5.1425000000000001</v>
      </c>
      <c r="FE802" s="1">
        <f>IF(ISERROR(VLOOKUP($FA802,MOM,LOOKUPS!F$12,0)*$FB$6+VLOOKUP($FA802,STREV,LOOKUPS!F$10,0)*$FC$6+VLOOKUP($FA802,LTREV,LOOKUPS!F$9,0)*$FD$6+VLOOKUP($FA802,CFP,LOOKUPS!F$6,0)*$FE$6+VLOOKUP($FA802,EP,LOOKUPS!F$8,0)*$FF$6+VLOOKUP($FA802,BM,LOOKUPS!F$5,0)*$FG$6+VLOOKUP($FA802,DIV,LOOKUPS!F$7,0)*$FH$6++VLOOKUP($FA802,SIZE,LOOKUPS!F$11,0)*$FI$6),"",VLOOKUP($FA802,MOM,LOOKUPS!F$12,0)*$FB$6+VLOOKUP($FA802,STREV,LOOKUPS!F$10,0)*$FC$6+VLOOKUP($FA802,LTREV,LOOKUPS!F$9,0)*$FD$6+VLOOKUP($FA802,CFP,LOOKUPS!F$6,0)*$FE$6+VLOOKUP($FA802,EP,LOOKUPS!F$8,0)*$FF$6+VLOOKUP($FA802,BM,LOOKUPS!F$5,0)*$FG$6+VLOOKUP($FA802,DIV,LOOKUPS!F$7,0)*$FH$6++VLOOKUP($FA802,SIZE,LOOKUPS!F$11,0)*$FI$6)</f>
        <v>5.2492000000000001</v>
      </c>
      <c r="FF802" s="1">
        <f>IF(ISERROR(VLOOKUP($FA802,MOM,LOOKUPS!G$12,0)*$FB$6+VLOOKUP($FA802,STREV,LOOKUPS!G$10,0)*$FC$6+VLOOKUP($FA802,LTREV,LOOKUPS!G$9,0)*$FD$6+VLOOKUP($FA802,CFP,LOOKUPS!G$6,0)*$FE$6+VLOOKUP($FA802,EP,LOOKUPS!G$8,0)*$FF$6+VLOOKUP($FA802,BM,LOOKUPS!G$5,0)*$FG$6+VLOOKUP($FA802,DIV,LOOKUPS!G$7,0)*$FH$6++VLOOKUP($FA802,SIZE,LOOKUPS!G$11,0)*$FI$6),"",VLOOKUP($FA802,MOM,LOOKUPS!G$12,0)*$FB$6+VLOOKUP($FA802,STREV,LOOKUPS!G$10,0)*$FC$6+VLOOKUP($FA802,LTREV,LOOKUPS!G$9,0)*$FD$6+VLOOKUP($FA802,CFP,LOOKUPS!G$6,0)*$FE$6+VLOOKUP($FA802,EP,LOOKUPS!G$8,0)*$FF$6+VLOOKUP($FA802,BM,LOOKUPS!G$5,0)*$FG$6+VLOOKUP($FA802,DIV,LOOKUPS!G$7,0)*$FH$6++VLOOKUP($FA802,SIZE,LOOKUPS!G$11,0)*$FI$6)</f>
        <v>5.2349000000000006</v>
      </c>
      <c r="FG802" s="1">
        <f>IF(ISERROR(VLOOKUP($FA802,MOM,LOOKUPS!H$12,0)*$FB$6+VLOOKUP($FA802,STREV,LOOKUPS!H$10,0)*$FC$6+VLOOKUP($FA802,LTREV,LOOKUPS!H$9,0)*$FD$6+VLOOKUP($FA802,CFP,LOOKUPS!H$6,0)*$FE$6+VLOOKUP($FA802,EP,LOOKUPS!H$8,0)*$FF$6+VLOOKUP($FA802,BM,LOOKUPS!H$5,0)*$FG$6+VLOOKUP($FA802,DIV,LOOKUPS!H$7,0)*$FH$6++VLOOKUP($FA802,SIZE,LOOKUPS!H$11,0)*$FI$6),"",VLOOKUP($FA802,MOM,LOOKUPS!H$12,0)*$FB$6+VLOOKUP($FA802,STREV,LOOKUPS!H$10,0)*$FC$6+VLOOKUP($FA802,LTREV,LOOKUPS!H$9,0)*$FD$6+VLOOKUP($FA802,CFP,LOOKUPS!H$6,0)*$FE$6+VLOOKUP($FA802,EP,LOOKUPS!H$8,0)*$FF$6+VLOOKUP($FA802,BM,LOOKUPS!H$5,0)*$FG$6+VLOOKUP($FA802,DIV,LOOKUPS!H$7,0)*$FH$6++VLOOKUP($FA802,SIZE,LOOKUPS!H$11,0)*$FI$6)</f>
        <v>4.5461999999999998</v>
      </c>
      <c r="FH802" s="1">
        <f>IF(ISERROR(VLOOKUP($FA802,MOM,LOOKUPS!I$12,0)*$FB$6+VLOOKUP($FA802,STREV,LOOKUPS!I$10,0)*$FC$6+VLOOKUP($FA802,LTREV,LOOKUPS!I$9,0)*$FD$6+VLOOKUP($FA802,CFP,LOOKUPS!I$6,0)*$FE$6+VLOOKUP($FA802,EP,LOOKUPS!I$8,0)*$FF$6+VLOOKUP($FA802,BM,LOOKUPS!I$5,0)*$FG$6+VLOOKUP($FA802,DIV,LOOKUPS!I$7,0)*$FH$6++VLOOKUP($FA802,SIZE,LOOKUPS!I$11,0)*$FI$6),"",VLOOKUP($FA802,MOM,LOOKUPS!I$12,0)*$FB$6+VLOOKUP($FA802,STREV,LOOKUPS!I$10,0)*$FC$6+VLOOKUP($FA802,LTREV,LOOKUPS!I$9,0)*$FD$6+VLOOKUP($FA802,CFP,LOOKUPS!I$6,0)*$FE$6+VLOOKUP($FA802,EP,LOOKUPS!I$8,0)*$FF$6+VLOOKUP($FA802,BM,LOOKUPS!I$5,0)*$FG$6+VLOOKUP($FA802,DIV,LOOKUPS!I$7,0)*$FH$6++VLOOKUP($FA802,SIZE,LOOKUPS!I$11,0)*$FI$6)</f>
        <v>7.4032999999999998</v>
      </c>
      <c r="FI802" s="1">
        <f>IF(ISERROR(VLOOKUP($FA802,MOM,LOOKUPS!J$12,0)*$FB$6+VLOOKUP($FA802,STREV,LOOKUPS!J$10,0)*$FC$6+VLOOKUP($FA802,LTREV,LOOKUPS!J$9,0)*$FD$6+VLOOKUP($FA802,CFP,LOOKUPS!J$6,0)*$FE$6+VLOOKUP($FA802,EP,LOOKUPS!J$8,0)*$FF$6+VLOOKUP($FA802,BM,LOOKUPS!J$5,0)*$FG$6+VLOOKUP($FA802,DIV,LOOKUPS!J$7,0)*$FH$6++VLOOKUP($FA802,SIZE,LOOKUPS!J$11,0)*$FI$6),"",VLOOKUP($FA802,MOM,LOOKUPS!J$12,0)*$FB$6+VLOOKUP($FA802,STREV,LOOKUPS!J$10,0)*$FC$6+VLOOKUP($FA802,LTREV,LOOKUPS!J$9,0)*$FD$6+VLOOKUP($FA802,CFP,LOOKUPS!J$6,0)*$FE$6+VLOOKUP($FA802,EP,LOOKUPS!J$8,0)*$FF$6+VLOOKUP($FA802,BM,LOOKUPS!J$5,0)*$FG$6+VLOOKUP($FA802,DIV,LOOKUPS!J$7,0)*$FH$6++VLOOKUP($FA802,SIZE,LOOKUPS!J$11,0)*$FI$6)</f>
        <v>5.3693000000000008</v>
      </c>
      <c r="FJ802" s="1">
        <f>IF(ISERROR(VLOOKUP($FA802,MOM,LOOKUPS!K$12,0)*$FB$6+VLOOKUP($FA802,STREV,LOOKUPS!K$10,0)*$FC$6+VLOOKUP($FA802,LTREV,LOOKUPS!K$9,0)*$FD$6+VLOOKUP($FA802,CFP,LOOKUPS!K$6,0)*$FE$6+VLOOKUP($FA802,EP,LOOKUPS!K$8,0)*$FF$6+VLOOKUP($FA802,BM,LOOKUPS!K$5,0)*$FG$6+VLOOKUP($FA802,DIV,LOOKUPS!K$7,0)*$FH$6++VLOOKUP($FA802,SIZE,LOOKUPS!K$11,0)*$FI$6),"",VLOOKUP($FA802,MOM,LOOKUPS!K$12,0)*$FB$6+VLOOKUP($FA802,STREV,LOOKUPS!K$10,0)*$FC$6+VLOOKUP($FA802,LTREV,LOOKUPS!K$9,0)*$FD$6+VLOOKUP($FA802,CFP,LOOKUPS!K$6,0)*$FE$6+VLOOKUP($FA802,EP,LOOKUPS!K$8,0)*$FF$6+VLOOKUP($FA802,BM,LOOKUPS!K$5,0)*$FG$6+VLOOKUP($FA802,DIV,LOOKUPS!K$7,0)*$FH$6++VLOOKUP($FA802,SIZE,LOOKUPS!K$11,0)*$FI$6)</f>
        <v>6.1777000000000006</v>
      </c>
      <c r="FK802" s="1">
        <f>IF(ISERROR(VLOOKUP($FA802,MOM,LOOKUPS!L$12,0)*$FB$6+VLOOKUP($FA802,STREV,LOOKUPS!L$10,0)*$FC$6+VLOOKUP($FA802,LTREV,LOOKUPS!L$9,0)*$FD$6+VLOOKUP($FA802,CFP,LOOKUPS!L$6,0)*$FE$6+VLOOKUP($FA802,EP,LOOKUPS!L$8,0)*$FF$6+VLOOKUP($FA802,BM,LOOKUPS!L$5,0)*$FG$6+VLOOKUP($FA802,DIV,LOOKUPS!L$7,0)*$FH$6++VLOOKUP($FA802,SIZE,LOOKUPS!L$11,0)*$FI$6),"",VLOOKUP($FA802,MOM,LOOKUPS!L$12,0)*$FB$6+VLOOKUP($FA802,STREV,LOOKUPS!L$10,0)*$FC$6+VLOOKUP($FA802,LTREV,LOOKUPS!L$9,0)*$FD$6+VLOOKUP($FA802,CFP,LOOKUPS!L$6,0)*$FE$6+VLOOKUP($FA802,EP,LOOKUPS!L$8,0)*$FF$6+VLOOKUP($FA802,BM,LOOKUPS!L$5,0)*$FG$6+VLOOKUP($FA802,DIV,LOOKUPS!L$7,0)*$FH$6++VLOOKUP($FA802,SIZE,LOOKUPS!L$11,0)*$FI$6)</f>
        <v>11.5143</v>
      </c>
    </row>
    <row r="803" spans="1:167" x14ac:dyDescent="0.3">
      <c r="A803" s="1">
        <v>199302</v>
      </c>
      <c r="B803" s="1">
        <v>-3.52</v>
      </c>
      <c r="C803" s="1">
        <v>-1.44</v>
      </c>
      <c r="D803" s="1">
        <v>-1.44</v>
      </c>
      <c r="E803" s="1">
        <v>-1.63</v>
      </c>
      <c r="F803" s="1">
        <v>-0.27</v>
      </c>
      <c r="G803" s="1">
        <v>0.17</v>
      </c>
      <c r="H803" s="1">
        <v>1.79</v>
      </c>
      <c r="I803" s="1">
        <v>0.01</v>
      </c>
      <c r="J803" s="1">
        <v>-0.18</v>
      </c>
      <c r="K803" s="1">
        <v>-0.61</v>
      </c>
      <c r="M803" s="1">
        <v>199203</v>
      </c>
      <c r="N803" s="1">
        <v>-2.52</v>
      </c>
      <c r="O803" s="1">
        <v>-1.7</v>
      </c>
      <c r="P803" s="1">
        <v>-2.29</v>
      </c>
      <c r="Q803" s="1">
        <v>2.14</v>
      </c>
      <c r="R803" s="1">
        <v>-1.23</v>
      </c>
      <c r="S803" s="1">
        <v>-2.16</v>
      </c>
      <c r="T803" s="1">
        <v>-1.21</v>
      </c>
      <c r="U803" s="1">
        <v>-1.1200000000000001</v>
      </c>
      <c r="V803" s="1">
        <v>-0.46</v>
      </c>
      <c r="W803" s="1">
        <v>-2.66</v>
      </c>
      <c r="Y803" s="1">
        <v>199702</v>
      </c>
      <c r="Z803" s="1">
        <v>-1.1499999999999999</v>
      </c>
      <c r="AA803" s="1">
        <v>-1.04</v>
      </c>
      <c r="AB803" s="1">
        <v>-0.41</v>
      </c>
      <c r="AC803" s="1">
        <v>-0.44</v>
      </c>
      <c r="AD803" s="1">
        <v>0.34</v>
      </c>
      <c r="AE803" s="1">
        <v>-0.46</v>
      </c>
      <c r="AF803" s="1">
        <v>0.31</v>
      </c>
      <c r="AG803" s="1">
        <v>0.59</v>
      </c>
      <c r="AH803" s="1">
        <v>-0.56999999999999995</v>
      </c>
      <c r="AI803" s="1">
        <v>-1.25</v>
      </c>
      <c r="AK803">
        <v>201708</v>
      </c>
      <c r="AL803">
        <v>-1.72</v>
      </c>
      <c r="AM803">
        <v>-1.33</v>
      </c>
      <c r="AN803">
        <v>-1.76</v>
      </c>
      <c r="AO803">
        <v>-1.88</v>
      </c>
      <c r="AP803">
        <v>-0.91</v>
      </c>
      <c r="AQ803">
        <v>-2.16</v>
      </c>
      <c r="AR803">
        <v>-1.86</v>
      </c>
      <c r="AS803">
        <v>-1.25</v>
      </c>
      <c r="AT803">
        <v>-2.08</v>
      </c>
      <c r="AU803">
        <v>-0.47</v>
      </c>
      <c r="AV803">
        <v>-1.31</v>
      </c>
      <c r="AW803">
        <v>-2.1800000000000002</v>
      </c>
      <c r="AX803">
        <v>-2.14</v>
      </c>
      <c r="AY803">
        <v>-1.44</v>
      </c>
      <c r="AZ803">
        <v>-2.2799999999999998</v>
      </c>
      <c r="BA803">
        <v>-1.03</v>
      </c>
      <c r="BB803">
        <v>-1.46</v>
      </c>
      <c r="BC803">
        <v>-1.43</v>
      </c>
      <c r="BD803">
        <v>-2.67</v>
      </c>
      <c r="BF803" s="1">
        <v>201708</v>
      </c>
      <c r="BG803" s="1">
        <v>-1.78</v>
      </c>
      <c r="BH803" s="1">
        <v>-0.61</v>
      </c>
      <c r="BI803" s="1">
        <v>-1.83</v>
      </c>
      <c r="BJ803" s="1">
        <v>-2.46</v>
      </c>
      <c r="BK803" s="1">
        <v>-0.73</v>
      </c>
      <c r="BL803" s="1">
        <v>-0.93</v>
      </c>
      <c r="BM803" s="1">
        <v>-2.04</v>
      </c>
      <c r="BN803" s="1">
        <v>-1.97</v>
      </c>
      <c r="BO803" s="1">
        <v>-2.56</v>
      </c>
      <c r="BP803" s="1">
        <v>-0.25</v>
      </c>
      <c r="BQ803" s="1">
        <v>-1.25</v>
      </c>
      <c r="BR803" s="1">
        <v>-0.35</v>
      </c>
      <c r="BS803" s="1">
        <v>-1.59</v>
      </c>
      <c r="BT803" s="1">
        <v>-1.97</v>
      </c>
      <c r="BU803" s="1">
        <v>-2.11</v>
      </c>
      <c r="BV803" s="1">
        <v>-1.62</v>
      </c>
      <c r="BW803" s="1">
        <v>-2.29</v>
      </c>
      <c r="BX803" s="1">
        <v>-2.54</v>
      </c>
      <c r="BY803" s="1">
        <v>-2.58</v>
      </c>
      <c r="CA803" s="1">
        <v>199208</v>
      </c>
      <c r="CB803" s="1">
        <v>-6.53</v>
      </c>
      <c r="CC803" s="1">
        <v>-3.36</v>
      </c>
      <c r="CD803" s="1">
        <v>-2</v>
      </c>
      <c r="CE803" s="1">
        <v>-2.69</v>
      </c>
      <c r="CF803" s="1">
        <v>-3.79</v>
      </c>
      <c r="CG803" s="1">
        <v>-2.63</v>
      </c>
      <c r="CH803" s="1">
        <v>-1.67</v>
      </c>
      <c r="CI803" s="1">
        <v>-1.54</v>
      </c>
      <c r="CJ803" s="1">
        <v>-2.96</v>
      </c>
      <c r="CK803" s="1">
        <v>-4.66</v>
      </c>
      <c r="CL803" s="1">
        <v>-2.3199999999999998</v>
      </c>
      <c r="CM803" s="1">
        <v>-2.02</v>
      </c>
      <c r="CN803" s="1">
        <v>-3.4</v>
      </c>
      <c r="CO803" s="1">
        <v>-2.2200000000000002</v>
      </c>
      <c r="CP803" s="1">
        <v>-1</v>
      </c>
      <c r="CQ803" s="1">
        <v>-1.1499999999999999</v>
      </c>
      <c r="CR803" s="1">
        <v>-1.84</v>
      </c>
      <c r="CS803" s="1">
        <v>-2.88</v>
      </c>
      <c r="CT803" s="1">
        <v>-3.02</v>
      </c>
      <c r="CV803" s="1">
        <v>199308</v>
      </c>
      <c r="CW803" s="1">
        <v>4.03</v>
      </c>
      <c r="CX803" s="1">
        <v>4.32</v>
      </c>
      <c r="CY803" s="1">
        <v>3.69</v>
      </c>
      <c r="CZ803" s="1">
        <v>3.18</v>
      </c>
      <c r="DA803" s="1">
        <v>4.43</v>
      </c>
      <c r="DB803" s="1">
        <v>4.0199999999999996</v>
      </c>
      <c r="DC803" s="1">
        <v>3.58</v>
      </c>
      <c r="DD803" s="1">
        <v>3.57</v>
      </c>
      <c r="DE803" s="1">
        <v>3.02</v>
      </c>
      <c r="DF803" s="1">
        <v>4.88</v>
      </c>
      <c r="DG803" s="1">
        <v>3.99</v>
      </c>
      <c r="DH803" s="1">
        <v>4.12</v>
      </c>
      <c r="DI803" s="1">
        <v>3.91</v>
      </c>
      <c r="DJ803" s="1">
        <v>3.25</v>
      </c>
      <c r="DK803" s="1">
        <v>3.99</v>
      </c>
      <c r="DL803" s="1">
        <v>3.67</v>
      </c>
      <c r="DM803" s="1">
        <v>3.46</v>
      </c>
      <c r="DN803" s="1">
        <v>3.38</v>
      </c>
      <c r="DO803" s="1">
        <v>2.6</v>
      </c>
      <c r="DQ803" s="1">
        <v>199208</v>
      </c>
      <c r="DR803" s="1">
        <v>-99.99</v>
      </c>
      <c r="DS803" s="1">
        <v>-2.81</v>
      </c>
      <c r="DT803" s="1">
        <v>-2.66</v>
      </c>
      <c r="DU803" s="1">
        <v>-2.16</v>
      </c>
      <c r="DV803" s="1">
        <v>-2.84</v>
      </c>
      <c r="DW803" s="1">
        <v>-2.52</v>
      </c>
      <c r="DX803" s="1">
        <v>-2.97</v>
      </c>
      <c r="DY803" s="1">
        <v>-2.2400000000000002</v>
      </c>
      <c r="DZ803" s="1">
        <v>-2.2000000000000002</v>
      </c>
      <c r="EA803" s="1">
        <v>-2.81</v>
      </c>
      <c r="EB803" s="1">
        <v>-2.92</v>
      </c>
      <c r="EC803" s="1">
        <v>-2.61</v>
      </c>
      <c r="ED803" s="1">
        <v>-2.38</v>
      </c>
      <c r="EE803" s="1">
        <v>-3.43</v>
      </c>
      <c r="EF803" s="1">
        <v>-2.44</v>
      </c>
      <c r="EG803" s="1">
        <v>-2.36</v>
      </c>
      <c r="EH803" s="1">
        <v>-2.1</v>
      </c>
      <c r="EI803" s="1">
        <v>-2.39</v>
      </c>
      <c r="EJ803" s="1">
        <v>-2.0099999999999998</v>
      </c>
      <c r="EL803">
        <v>199208</v>
      </c>
      <c r="EM803">
        <v>-2.38</v>
      </c>
      <c r="EN803">
        <v>-0.13</v>
      </c>
      <c r="EO803">
        <v>-1.06</v>
      </c>
      <c r="EP803">
        <v>0.26</v>
      </c>
      <c r="ER803" s="1">
        <v>199302</v>
      </c>
      <c r="ES803" s="1">
        <v>3.1</v>
      </c>
      <c r="EU803" s="1">
        <v>199203</v>
      </c>
      <c r="EV803" s="1">
        <v>-1.0900000000000001</v>
      </c>
      <c r="EX803" s="1">
        <v>199702</v>
      </c>
      <c r="EY803" s="1">
        <v>0.85</v>
      </c>
      <c r="FA803" s="1">
        <v>199302</v>
      </c>
      <c r="FB803" s="1">
        <f>IF(ISERROR(VLOOKUP($FA803,MOM,LOOKUPS!C$12,0)*$FB$6+VLOOKUP($FA803,STREV,LOOKUPS!C$10,0)*$FC$6+VLOOKUP($FA803,LTREV,LOOKUPS!C$9,0)*$FD$6+VLOOKUP($FA803,CFP,LOOKUPS!C$6,0)*$FE$6+VLOOKUP($FA803,EP,LOOKUPS!C$8,0)*$FF$6+VLOOKUP($FA803,BM,LOOKUPS!C$5,0)*$FG$6+VLOOKUP($FA803,DIV,LOOKUPS!C$7,0)*$FH$6++VLOOKUP($FA803,SIZE,LOOKUPS!C$11,0)*$FI$6),"",VLOOKUP($FA803,MOM,LOOKUPS!C$12,0)*$FB$6+VLOOKUP($FA803,STREV,LOOKUPS!C$10,0)*$FC$6+VLOOKUP($FA803,LTREV,LOOKUPS!C$9,0)*$FD$6+VLOOKUP($FA803,CFP,LOOKUPS!C$6,0)*$FE$6+VLOOKUP($FA803,EP,LOOKUPS!C$8,0)*$FF$6+VLOOKUP($FA803,BM,LOOKUPS!C$5,0)*$FG$6+VLOOKUP($FA803,DIV,LOOKUPS!C$7,0)*$FH$6++VLOOKUP($FA803,SIZE,LOOKUPS!C$11,0)*$FI$6)</f>
        <v>-4.0783000000000005</v>
      </c>
      <c r="FC803" s="1">
        <f>IF(ISERROR(VLOOKUP($FA803,MOM,LOOKUPS!D$12,0)*$FB$6+VLOOKUP($FA803,STREV,LOOKUPS!D$10,0)*$FC$6+VLOOKUP($FA803,LTREV,LOOKUPS!D$9,0)*$FD$6+VLOOKUP($FA803,CFP,LOOKUPS!D$6,0)*$FE$6+VLOOKUP($FA803,EP,LOOKUPS!D$8,0)*$FF$6+VLOOKUP($FA803,BM,LOOKUPS!D$5,0)*$FG$6+VLOOKUP($FA803,DIV,LOOKUPS!D$7,0)*$FH$6++VLOOKUP($FA803,SIZE,LOOKUPS!D$11,0)*$FI$6),"",VLOOKUP($FA803,MOM,LOOKUPS!D$12,0)*$FB$6+VLOOKUP($FA803,STREV,LOOKUPS!D$10,0)*$FC$6+VLOOKUP($FA803,LTREV,LOOKUPS!D$9,0)*$FD$6+VLOOKUP($FA803,CFP,LOOKUPS!D$6,0)*$FE$6+VLOOKUP($FA803,EP,LOOKUPS!D$8,0)*$FF$6+VLOOKUP($FA803,BM,LOOKUPS!D$5,0)*$FG$6+VLOOKUP($FA803,DIV,LOOKUPS!D$7,0)*$FH$6++VLOOKUP($FA803,SIZE,LOOKUPS!D$11,0)*$FI$6)</f>
        <v>-2.6932999999999998</v>
      </c>
      <c r="FD803" s="1">
        <f>IF(ISERROR(VLOOKUP($FA803,MOM,LOOKUPS!E$12,0)*$FB$6+VLOOKUP($FA803,STREV,LOOKUPS!E$10,0)*$FC$6+VLOOKUP($FA803,LTREV,LOOKUPS!E$9,0)*$FD$6+VLOOKUP($FA803,CFP,LOOKUPS!E$6,0)*$FE$6+VLOOKUP($FA803,EP,LOOKUPS!E$8,0)*$FF$6+VLOOKUP($FA803,BM,LOOKUPS!E$5,0)*$FG$6+VLOOKUP($FA803,DIV,LOOKUPS!E$7,0)*$FH$6++VLOOKUP($FA803,SIZE,LOOKUPS!E$11,0)*$FI$6),"",VLOOKUP($FA803,MOM,LOOKUPS!E$12,0)*$FB$6+VLOOKUP($FA803,STREV,LOOKUPS!E$10,0)*$FC$6+VLOOKUP($FA803,LTREV,LOOKUPS!E$9,0)*$FD$6+VLOOKUP($FA803,CFP,LOOKUPS!E$6,0)*$FE$6+VLOOKUP($FA803,EP,LOOKUPS!E$8,0)*$FF$6+VLOOKUP($FA803,BM,LOOKUPS!E$5,0)*$FG$6+VLOOKUP($FA803,DIV,LOOKUPS!E$7,0)*$FH$6++VLOOKUP($FA803,SIZE,LOOKUPS!E$11,0)*$FI$6)</f>
        <v>-2.4782999999999999</v>
      </c>
      <c r="FE803" s="1">
        <f>IF(ISERROR(VLOOKUP($FA803,MOM,LOOKUPS!F$12,0)*$FB$6+VLOOKUP($FA803,STREV,LOOKUPS!F$10,0)*$FC$6+VLOOKUP($FA803,LTREV,LOOKUPS!F$9,0)*$FD$6+VLOOKUP($FA803,CFP,LOOKUPS!F$6,0)*$FE$6+VLOOKUP($FA803,EP,LOOKUPS!F$8,0)*$FF$6+VLOOKUP($FA803,BM,LOOKUPS!F$5,0)*$FG$6+VLOOKUP($FA803,DIV,LOOKUPS!F$7,0)*$FH$6++VLOOKUP($FA803,SIZE,LOOKUPS!F$11,0)*$FI$6),"",VLOOKUP($FA803,MOM,LOOKUPS!F$12,0)*$FB$6+VLOOKUP($FA803,STREV,LOOKUPS!F$10,0)*$FC$6+VLOOKUP($FA803,LTREV,LOOKUPS!F$9,0)*$FD$6+VLOOKUP($FA803,CFP,LOOKUPS!F$6,0)*$FE$6+VLOOKUP($FA803,EP,LOOKUPS!F$8,0)*$FF$6+VLOOKUP($FA803,BM,LOOKUPS!F$5,0)*$FG$6+VLOOKUP($FA803,DIV,LOOKUPS!F$7,0)*$FH$6++VLOOKUP($FA803,SIZE,LOOKUPS!F$11,0)*$FI$6)</f>
        <v>-1.5146999999999999</v>
      </c>
      <c r="FF803" s="1">
        <f>IF(ISERROR(VLOOKUP($FA803,MOM,LOOKUPS!G$12,0)*$FB$6+VLOOKUP($FA803,STREV,LOOKUPS!G$10,0)*$FC$6+VLOOKUP($FA803,LTREV,LOOKUPS!G$9,0)*$FD$6+VLOOKUP($FA803,CFP,LOOKUPS!G$6,0)*$FE$6+VLOOKUP($FA803,EP,LOOKUPS!G$8,0)*$FF$6+VLOOKUP($FA803,BM,LOOKUPS!G$5,0)*$FG$6+VLOOKUP($FA803,DIV,LOOKUPS!G$7,0)*$FH$6++VLOOKUP($FA803,SIZE,LOOKUPS!G$11,0)*$FI$6),"",VLOOKUP($FA803,MOM,LOOKUPS!G$12,0)*$FB$6+VLOOKUP($FA803,STREV,LOOKUPS!G$10,0)*$FC$6+VLOOKUP($FA803,LTREV,LOOKUPS!G$9,0)*$FD$6+VLOOKUP($FA803,CFP,LOOKUPS!G$6,0)*$FE$6+VLOOKUP($FA803,EP,LOOKUPS!G$8,0)*$FF$6+VLOOKUP($FA803,BM,LOOKUPS!G$5,0)*$FG$6+VLOOKUP($FA803,DIV,LOOKUPS!G$7,0)*$FH$6++VLOOKUP($FA803,SIZE,LOOKUPS!G$11,0)*$FI$6)</f>
        <v>8.9100000000000013E-2</v>
      </c>
      <c r="FG803" s="1">
        <f>IF(ISERROR(VLOOKUP($FA803,MOM,LOOKUPS!H$12,0)*$FB$6+VLOOKUP($FA803,STREV,LOOKUPS!H$10,0)*$FC$6+VLOOKUP($FA803,LTREV,LOOKUPS!H$9,0)*$FD$6+VLOOKUP($FA803,CFP,LOOKUPS!H$6,0)*$FE$6+VLOOKUP($FA803,EP,LOOKUPS!H$8,0)*$FF$6+VLOOKUP($FA803,BM,LOOKUPS!H$5,0)*$FG$6+VLOOKUP($FA803,DIV,LOOKUPS!H$7,0)*$FH$6++VLOOKUP($FA803,SIZE,LOOKUPS!H$11,0)*$FI$6),"",VLOOKUP($FA803,MOM,LOOKUPS!H$12,0)*$FB$6+VLOOKUP($FA803,STREV,LOOKUPS!H$10,0)*$FC$6+VLOOKUP($FA803,LTREV,LOOKUPS!H$9,0)*$FD$6+VLOOKUP($FA803,CFP,LOOKUPS!H$6,0)*$FE$6+VLOOKUP($FA803,EP,LOOKUPS!H$8,0)*$FF$6+VLOOKUP($FA803,BM,LOOKUPS!H$5,0)*$FG$6+VLOOKUP($FA803,DIV,LOOKUPS!H$7,0)*$FH$6++VLOOKUP($FA803,SIZE,LOOKUPS!H$11,0)*$FI$6)</f>
        <v>0.98639999999999994</v>
      </c>
      <c r="FH803" s="1">
        <f>IF(ISERROR(VLOOKUP($FA803,MOM,LOOKUPS!I$12,0)*$FB$6+VLOOKUP($FA803,STREV,LOOKUPS!I$10,0)*$FC$6+VLOOKUP($FA803,LTREV,LOOKUPS!I$9,0)*$FD$6+VLOOKUP($FA803,CFP,LOOKUPS!I$6,0)*$FE$6+VLOOKUP($FA803,EP,LOOKUPS!I$8,0)*$FF$6+VLOOKUP($FA803,BM,LOOKUPS!I$5,0)*$FG$6+VLOOKUP($FA803,DIV,LOOKUPS!I$7,0)*$FH$6++VLOOKUP($FA803,SIZE,LOOKUPS!I$11,0)*$FI$6),"",VLOOKUP($FA803,MOM,LOOKUPS!I$12,0)*$FB$6+VLOOKUP($FA803,STREV,LOOKUPS!I$10,0)*$FC$6+VLOOKUP($FA803,LTREV,LOOKUPS!I$9,0)*$FD$6+VLOOKUP($FA803,CFP,LOOKUPS!I$6,0)*$FE$6+VLOOKUP($FA803,EP,LOOKUPS!I$8,0)*$FF$6+VLOOKUP($FA803,BM,LOOKUPS!I$5,0)*$FG$6+VLOOKUP($FA803,DIV,LOOKUPS!I$7,0)*$FH$6++VLOOKUP($FA803,SIZE,LOOKUPS!I$11,0)*$FI$6)</f>
        <v>1.4883000000000002</v>
      </c>
      <c r="FI803" s="1">
        <f>IF(ISERROR(VLOOKUP($FA803,MOM,LOOKUPS!J$12,0)*$FB$6+VLOOKUP($FA803,STREV,LOOKUPS!J$10,0)*$FC$6+VLOOKUP($FA803,LTREV,LOOKUPS!J$9,0)*$FD$6+VLOOKUP($FA803,CFP,LOOKUPS!J$6,0)*$FE$6+VLOOKUP($FA803,EP,LOOKUPS!J$8,0)*$FF$6+VLOOKUP($FA803,BM,LOOKUPS!J$5,0)*$FG$6+VLOOKUP($FA803,DIV,LOOKUPS!J$7,0)*$FH$6++VLOOKUP($FA803,SIZE,LOOKUPS!J$11,0)*$FI$6),"",VLOOKUP($FA803,MOM,LOOKUPS!J$12,0)*$FB$6+VLOOKUP($FA803,STREV,LOOKUPS!J$10,0)*$FC$6+VLOOKUP($FA803,LTREV,LOOKUPS!J$9,0)*$FD$6+VLOOKUP($FA803,CFP,LOOKUPS!J$6,0)*$FE$6+VLOOKUP($FA803,EP,LOOKUPS!J$8,0)*$FF$6+VLOOKUP($FA803,BM,LOOKUPS!J$5,0)*$FG$6+VLOOKUP($FA803,DIV,LOOKUPS!J$7,0)*$FH$6++VLOOKUP($FA803,SIZE,LOOKUPS!J$11,0)*$FI$6)</f>
        <v>8.879999999999999E-2</v>
      </c>
      <c r="FJ803" s="1">
        <f>IF(ISERROR(VLOOKUP($FA803,MOM,LOOKUPS!K$12,0)*$FB$6+VLOOKUP($FA803,STREV,LOOKUPS!K$10,0)*$FC$6+VLOOKUP($FA803,LTREV,LOOKUPS!K$9,0)*$FD$6+VLOOKUP($FA803,CFP,LOOKUPS!K$6,0)*$FE$6+VLOOKUP($FA803,EP,LOOKUPS!K$8,0)*$FF$6+VLOOKUP($FA803,BM,LOOKUPS!K$5,0)*$FG$6+VLOOKUP($FA803,DIV,LOOKUPS!K$7,0)*$FH$6++VLOOKUP($FA803,SIZE,LOOKUPS!K$11,0)*$FI$6),"",VLOOKUP($FA803,MOM,LOOKUPS!K$12,0)*$FB$6+VLOOKUP($FA803,STREV,LOOKUPS!K$10,0)*$FC$6+VLOOKUP($FA803,LTREV,LOOKUPS!K$9,0)*$FD$6+VLOOKUP($FA803,CFP,LOOKUPS!K$6,0)*$FE$6+VLOOKUP($FA803,EP,LOOKUPS!K$8,0)*$FF$6+VLOOKUP($FA803,BM,LOOKUPS!K$5,0)*$FG$6+VLOOKUP($FA803,DIV,LOOKUPS!K$7,0)*$FH$6++VLOOKUP($FA803,SIZE,LOOKUPS!K$11,0)*$FI$6)</f>
        <v>-0.379</v>
      </c>
      <c r="FK803" s="1">
        <f>IF(ISERROR(VLOOKUP($FA803,MOM,LOOKUPS!L$12,0)*$FB$6+VLOOKUP($FA803,STREV,LOOKUPS!L$10,0)*$FC$6+VLOOKUP($FA803,LTREV,LOOKUPS!L$9,0)*$FD$6+VLOOKUP($FA803,CFP,LOOKUPS!L$6,0)*$FE$6+VLOOKUP($FA803,EP,LOOKUPS!L$8,0)*$FF$6+VLOOKUP($FA803,BM,LOOKUPS!L$5,0)*$FG$6+VLOOKUP($FA803,DIV,LOOKUPS!L$7,0)*$FH$6++VLOOKUP($FA803,SIZE,LOOKUPS!L$11,0)*$FI$6),"",VLOOKUP($FA803,MOM,LOOKUPS!L$12,0)*$FB$6+VLOOKUP($FA803,STREV,LOOKUPS!L$10,0)*$FC$6+VLOOKUP($FA803,LTREV,LOOKUPS!L$9,0)*$FD$6+VLOOKUP($FA803,CFP,LOOKUPS!L$6,0)*$FE$6+VLOOKUP($FA803,EP,LOOKUPS!L$8,0)*$FF$6+VLOOKUP($FA803,BM,LOOKUPS!L$5,0)*$FG$6+VLOOKUP($FA803,DIV,LOOKUPS!L$7,0)*$FH$6++VLOOKUP($FA803,SIZE,LOOKUPS!L$11,0)*$FI$6)</f>
        <v>-0.47839999999999994</v>
      </c>
    </row>
    <row r="804" spans="1:167" x14ac:dyDescent="0.3">
      <c r="A804" s="1">
        <v>199303</v>
      </c>
      <c r="B804" s="1">
        <v>0.73</v>
      </c>
      <c r="C804" s="1">
        <v>2.5299999999999998</v>
      </c>
      <c r="D804" s="1">
        <v>2.78</v>
      </c>
      <c r="E804" s="1">
        <v>0.92</v>
      </c>
      <c r="F804" s="1">
        <v>2.66</v>
      </c>
      <c r="G804" s="1">
        <v>3.58</v>
      </c>
      <c r="H804" s="1">
        <v>3.02</v>
      </c>
      <c r="I804" s="1">
        <v>4</v>
      </c>
      <c r="J804" s="1">
        <v>4.01</v>
      </c>
      <c r="K804" s="1">
        <v>5.28</v>
      </c>
      <c r="M804" s="1">
        <v>199204</v>
      </c>
      <c r="N804" s="1">
        <v>-7.37</v>
      </c>
      <c r="O804" s="1">
        <v>-5.76</v>
      </c>
      <c r="P804" s="1">
        <v>-3.79</v>
      </c>
      <c r="Q804" s="1">
        <v>-2.0699999999999998</v>
      </c>
      <c r="R804" s="1">
        <v>-2.09</v>
      </c>
      <c r="S804" s="1">
        <v>-2.23</v>
      </c>
      <c r="T804" s="1">
        <v>-1.92</v>
      </c>
      <c r="U804" s="1">
        <v>-1.37</v>
      </c>
      <c r="V804" s="1">
        <v>-2.08</v>
      </c>
      <c r="W804" s="1">
        <v>-4.51</v>
      </c>
      <c r="Y804" s="1">
        <v>199703</v>
      </c>
      <c r="Z804" s="1">
        <v>-6.04</v>
      </c>
      <c r="AA804" s="1">
        <v>-4.03</v>
      </c>
      <c r="AB804" s="1">
        <v>-2.84</v>
      </c>
      <c r="AC804" s="1">
        <v>-2.95</v>
      </c>
      <c r="AD804" s="1">
        <v>-2.39</v>
      </c>
      <c r="AE804" s="1">
        <v>-2.19</v>
      </c>
      <c r="AF804" s="1">
        <v>-1.9</v>
      </c>
      <c r="AG804" s="1">
        <v>-3.25</v>
      </c>
      <c r="AH804" s="1">
        <v>-4.0599999999999996</v>
      </c>
      <c r="AI804" s="1">
        <v>-5.4</v>
      </c>
      <c r="AK804">
        <v>201709</v>
      </c>
      <c r="AL804">
        <v>10.26</v>
      </c>
      <c r="AM804">
        <v>5.91</v>
      </c>
      <c r="AN804">
        <v>6.15</v>
      </c>
      <c r="AO804">
        <v>5.28</v>
      </c>
      <c r="AP804">
        <v>5.55</v>
      </c>
      <c r="AQ804">
        <v>6.68</v>
      </c>
      <c r="AR804">
        <v>6.15</v>
      </c>
      <c r="AS804">
        <v>5.44</v>
      </c>
      <c r="AT804">
        <v>5.16</v>
      </c>
      <c r="AU804">
        <v>5.0999999999999996</v>
      </c>
      <c r="AV804">
        <v>5.95</v>
      </c>
      <c r="AW804">
        <v>6.63</v>
      </c>
      <c r="AX804">
        <v>6.75</v>
      </c>
      <c r="AY804">
        <v>6.21</v>
      </c>
      <c r="AZ804">
        <v>6.09</v>
      </c>
      <c r="BA804">
        <v>5.33</v>
      </c>
      <c r="BB804">
        <v>5.54</v>
      </c>
      <c r="BC804">
        <v>4.29</v>
      </c>
      <c r="BD804">
        <v>5.93</v>
      </c>
      <c r="BF804" s="1">
        <v>201709</v>
      </c>
      <c r="BG804" s="1">
        <v>9.9600000000000009</v>
      </c>
      <c r="BH804" s="1">
        <v>5</v>
      </c>
      <c r="BI804" s="1">
        <v>6.5</v>
      </c>
      <c r="BJ804" s="1">
        <v>5.5</v>
      </c>
      <c r="BK804" s="1">
        <v>4.82</v>
      </c>
      <c r="BL804" s="1">
        <v>5.82</v>
      </c>
      <c r="BM804" s="1">
        <v>6.68</v>
      </c>
      <c r="BN804" s="1">
        <v>5.93</v>
      </c>
      <c r="BO804" s="1">
        <v>5.46</v>
      </c>
      <c r="BP804" s="1">
        <v>4.7699999999999996</v>
      </c>
      <c r="BQ804" s="1">
        <v>4.88</v>
      </c>
      <c r="BR804" s="1">
        <v>5.4</v>
      </c>
      <c r="BS804" s="1">
        <v>6.3</v>
      </c>
      <c r="BT804" s="1">
        <v>6.8</v>
      </c>
      <c r="BU804" s="1">
        <v>6.57</v>
      </c>
      <c r="BV804" s="1">
        <v>6.32</v>
      </c>
      <c r="BW804" s="1">
        <v>5.57</v>
      </c>
      <c r="BX804" s="1">
        <v>5.17</v>
      </c>
      <c r="BY804" s="1">
        <v>5.73</v>
      </c>
      <c r="CA804" s="1">
        <v>199209</v>
      </c>
      <c r="CB804" s="1">
        <v>1.04</v>
      </c>
      <c r="CC804" s="1">
        <v>1.39</v>
      </c>
      <c r="CD804" s="1">
        <v>1.86</v>
      </c>
      <c r="CE804" s="1">
        <v>1.07</v>
      </c>
      <c r="CF804" s="1">
        <v>0.94</v>
      </c>
      <c r="CG804" s="1">
        <v>2.62</v>
      </c>
      <c r="CH804" s="1">
        <v>2.0699999999999998</v>
      </c>
      <c r="CI804" s="1">
        <v>1.2</v>
      </c>
      <c r="CJ804" s="1">
        <v>0.9</v>
      </c>
      <c r="CK804" s="1">
        <v>0.13</v>
      </c>
      <c r="CL804" s="1">
        <v>2.2999999999999998</v>
      </c>
      <c r="CM804" s="1">
        <v>2.81</v>
      </c>
      <c r="CN804" s="1">
        <v>2.39</v>
      </c>
      <c r="CO804" s="1">
        <v>1.21</v>
      </c>
      <c r="CP804" s="1">
        <v>3.09</v>
      </c>
      <c r="CQ804" s="1">
        <v>0.73</v>
      </c>
      <c r="CR804" s="1">
        <v>1.59</v>
      </c>
      <c r="CS804" s="1">
        <v>0.56999999999999995</v>
      </c>
      <c r="CT804" s="1">
        <v>1.1599999999999999</v>
      </c>
      <c r="CV804" s="1">
        <v>199309</v>
      </c>
      <c r="CW804" s="1">
        <v>3.6</v>
      </c>
      <c r="CX804" s="1">
        <v>2.33</v>
      </c>
      <c r="CY804" s="1">
        <v>1.27</v>
      </c>
      <c r="CZ804" s="1">
        <v>1.32</v>
      </c>
      <c r="DA804" s="1">
        <v>2.64</v>
      </c>
      <c r="DB804" s="1">
        <v>1.94</v>
      </c>
      <c r="DC804" s="1">
        <v>0.66</v>
      </c>
      <c r="DD804" s="1">
        <v>1.35</v>
      </c>
      <c r="DE804" s="1">
        <v>1.42</v>
      </c>
      <c r="DF804" s="1">
        <v>3.07</v>
      </c>
      <c r="DG804" s="1">
        <v>2.2200000000000002</v>
      </c>
      <c r="DH804" s="1">
        <v>1.76</v>
      </c>
      <c r="DI804" s="1">
        <v>2.13</v>
      </c>
      <c r="DJ804" s="1">
        <v>0.7</v>
      </c>
      <c r="DK804" s="1">
        <v>0.6</v>
      </c>
      <c r="DL804" s="1">
        <v>1.54</v>
      </c>
      <c r="DM804" s="1">
        <v>1.1399999999999999</v>
      </c>
      <c r="DN804" s="1">
        <v>1.76</v>
      </c>
      <c r="DO804" s="1">
        <v>1.03</v>
      </c>
      <c r="DQ804" s="1">
        <v>199209</v>
      </c>
      <c r="DR804" s="1">
        <v>-99.99</v>
      </c>
      <c r="DS804" s="1">
        <v>1.1100000000000001</v>
      </c>
      <c r="DT804" s="1">
        <v>1.93</v>
      </c>
      <c r="DU804" s="1">
        <v>1.92</v>
      </c>
      <c r="DV804" s="1">
        <v>0.82</v>
      </c>
      <c r="DW804" s="1">
        <v>2.5499999999999998</v>
      </c>
      <c r="DX804" s="1">
        <v>2.35</v>
      </c>
      <c r="DY804" s="1">
        <v>1.28</v>
      </c>
      <c r="DZ804" s="1">
        <v>2.13</v>
      </c>
      <c r="EA804" s="1">
        <v>0.78</v>
      </c>
      <c r="EB804" s="1">
        <v>0.96</v>
      </c>
      <c r="EC804" s="1">
        <v>3.06</v>
      </c>
      <c r="ED804" s="1">
        <v>1.82</v>
      </c>
      <c r="EE804" s="1">
        <v>1.81</v>
      </c>
      <c r="EF804" s="1">
        <v>2.99</v>
      </c>
      <c r="EG804" s="1">
        <v>1.02</v>
      </c>
      <c r="EH804" s="1">
        <v>1.56</v>
      </c>
      <c r="EI804" s="1">
        <v>2.73</v>
      </c>
      <c r="EJ804" s="1">
        <v>1.5</v>
      </c>
      <c r="EL804">
        <v>199209</v>
      </c>
      <c r="EM804">
        <v>1.19</v>
      </c>
      <c r="EN804">
        <v>0.57999999999999996</v>
      </c>
      <c r="EO804">
        <v>-0.28000000000000003</v>
      </c>
      <c r="EP804">
        <v>0.26</v>
      </c>
      <c r="ER804" s="1">
        <v>199303</v>
      </c>
      <c r="ES804" s="1">
        <v>3.74</v>
      </c>
      <c r="EU804" s="1">
        <v>199204</v>
      </c>
      <c r="EV804" s="1">
        <v>-3.36</v>
      </c>
      <c r="EX804" s="1">
        <v>199703</v>
      </c>
      <c r="EY804" s="1">
        <v>2.0699999999999998</v>
      </c>
      <c r="FA804" s="1">
        <v>199303</v>
      </c>
      <c r="FB804" s="1">
        <f>IF(ISERROR(VLOOKUP($FA804,MOM,LOOKUPS!C$12,0)*$FB$6+VLOOKUP($FA804,STREV,LOOKUPS!C$10,0)*$FC$6+VLOOKUP($FA804,LTREV,LOOKUPS!C$9,0)*$FD$6+VLOOKUP($FA804,CFP,LOOKUPS!C$6,0)*$FE$6+VLOOKUP($FA804,EP,LOOKUPS!C$8,0)*$FF$6+VLOOKUP($FA804,BM,LOOKUPS!C$5,0)*$FG$6+VLOOKUP($FA804,DIV,LOOKUPS!C$7,0)*$FH$6++VLOOKUP($FA804,SIZE,LOOKUPS!C$11,0)*$FI$6),"",VLOOKUP($FA804,MOM,LOOKUPS!C$12,0)*$FB$6+VLOOKUP($FA804,STREV,LOOKUPS!C$10,0)*$FC$6+VLOOKUP($FA804,LTREV,LOOKUPS!C$9,0)*$FD$6+VLOOKUP($FA804,CFP,LOOKUPS!C$6,0)*$FE$6+VLOOKUP($FA804,EP,LOOKUPS!C$8,0)*$FF$6+VLOOKUP($FA804,BM,LOOKUPS!C$5,0)*$FG$6+VLOOKUP($FA804,DIV,LOOKUPS!C$7,0)*$FH$6++VLOOKUP($FA804,SIZE,LOOKUPS!C$11,0)*$FI$6)</f>
        <v>1.4306000000000001</v>
      </c>
      <c r="FC804" s="1">
        <f>IF(ISERROR(VLOOKUP($FA804,MOM,LOOKUPS!D$12,0)*$FB$6+VLOOKUP($FA804,STREV,LOOKUPS!D$10,0)*$FC$6+VLOOKUP($FA804,LTREV,LOOKUPS!D$9,0)*$FD$6+VLOOKUP($FA804,CFP,LOOKUPS!D$6,0)*$FE$6+VLOOKUP($FA804,EP,LOOKUPS!D$8,0)*$FF$6+VLOOKUP($FA804,BM,LOOKUPS!D$5,0)*$FG$6+VLOOKUP($FA804,DIV,LOOKUPS!D$7,0)*$FH$6++VLOOKUP($FA804,SIZE,LOOKUPS!D$11,0)*$FI$6),"",VLOOKUP($FA804,MOM,LOOKUPS!D$12,0)*$FB$6+VLOOKUP($FA804,STREV,LOOKUPS!D$10,0)*$FC$6+VLOOKUP($FA804,LTREV,LOOKUPS!D$9,0)*$FD$6+VLOOKUP($FA804,CFP,LOOKUPS!D$6,0)*$FE$6+VLOOKUP($FA804,EP,LOOKUPS!D$8,0)*$FF$6+VLOOKUP($FA804,BM,LOOKUPS!D$5,0)*$FG$6+VLOOKUP($FA804,DIV,LOOKUPS!D$7,0)*$FH$6++VLOOKUP($FA804,SIZE,LOOKUPS!D$11,0)*$FI$6)</f>
        <v>2.3121</v>
      </c>
      <c r="FD804" s="1">
        <f>IF(ISERROR(VLOOKUP($FA804,MOM,LOOKUPS!E$12,0)*$FB$6+VLOOKUP($FA804,STREV,LOOKUPS!E$10,0)*$FC$6+VLOOKUP($FA804,LTREV,LOOKUPS!E$9,0)*$FD$6+VLOOKUP($FA804,CFP,LOOKUPS!E$6,0)*$FE$6+VLOOKUP($FA804,EP,LOOKUPS!E$8,0)*$FF$6+VLOOKUP($FA804,BM,LOOKUPS!E$5,0)*$FG$6+VLOOKUP($FA804,DIV,LOOKUPS!E$7,0)*$FH$6++VLOOKUP($FA804,SIZE,LOOKUPS!E$11,0)*$FI$6),"",VLOOKUP($FA804,MOM,LOOKUPS!E$12,0)*$FB$6+VLOOKUP($FA804,STREV,LOOKUPS!E$10,0)*$FC$6+VLOOKUP($FA804,LTREV,LOOKUPS!E$9,0)*$FD$6+VLOOKUP($FA804,CFP,LOOKUPS!E$6,0)*$FE$6+VLOOKUP($FA804,EP,LOOKUPS!E$8,0)*$FF$6+VLOOKUP($FA804,BM,LOOKUPS!E$5,0)*$FG$6+VLOOKUP($FA804,DIV,LOOKUPS!E$7,0)*$FH$6++VLOOKUP($FA804,SIZE,LOOKUPS!E$11,0)*$FI$6)</f>
        <v>2.968</v>
      </c>
      <c r="FE804" s="1">
        <f>IF(ISERROR(VLOOKUP($FA804,MOM,LOOKUPS!F$12,0)*$FB$6+VLOOKUP($FA804,STREV,LOOKUPS!F$10,0)*$FC$6+VLOOKUP($FA804,LTREV,LOOKUPS!F$9,0)*$FD$6+VLOOKUP($FA804,CFP,LOOKUPS!F$6,0)*$FE$6+VLOOKUP($FA804,EP,LOOKUPS!F$8,0)*$FF$6+VLOOKUP($FA804,BM,LOOKUPS!F$5,0)*$FG$6+VLOOKUP($FA804,DIV,LOOKUPS!F$7,0)*$FH$6++VLOOKUP($FA804,SIZE,LOOKUPS!F$11,0)*$FI$6),"",VLOOKUP($FA804,MOM,LOOKUPS!F$12,0)*$FB$6+VLOOKUP($FA804,STREV,LOOKUPS!F$10,0)*$FC$6+VLOOKUP($FA804,LTREV,LOOKUPS!F$9,0)*$FD$6+VLOOKUP($FA804,CFP,LOOKUPS!F$6,0)*$FE$6+VLOOKUP($FA804,EP,LOOKUPS!F$8,0)*$FF$6+VLOOKUP($FA804,BM,LOOKUPS!F$5,0)*$FG$6+VLOOKUP($FA804,DIV,LOOKUPS!F$7,0)*$FH$6++VLOOKUP($FA804,SIZE,LOOKUPS!F$11,0)*$FI$6)</f>
        <v>2.4118000000000004</v>
      </c>
      <c r="FF804" s="1">
        <f>IF(ISERROR(VLOOKUP($FA804,MOM,LOOKUPS!G$12,0)*$FB$6+VLOOKUP($FA804,STREV,LOOKUPS!G$10,0)*$FC$6+VLOOKUP($FA804,LTREV,LOOKUPS!G$9,0)*$FD$6+VLOOKUP($FA804,CFP,LOOKUPS!G$6,0)*$FE$6+VLOOKUP($FA804,EP,LOOKUPS!G$8,0)*$FF$6+VLOOKUP($FA804,BM,LOOKUPS!G$5,0)*$FG$6+VLOOKUP($FA804,DIV,LOOKUPS!G$7,0)*$FH$6++VLOOKUP($FA804,SIZE,LOOKUPS!G$11,0)*$FI$6),"",VLOOKUP($FA804,MOM,LOOKUPS!G$12,0)*$FB$6+VLOOKUP($FA804,STREV,LOOKUPS!G$10,0)*$FC$6+VLOOKUP($FA804,LTREV,LOOKUPS!G$9,0)*$FD$6+VLOOKUP($FA804,CFP,LOOKUPS!G$6,0)*$FE$6+VLOOKUP($FA804,EP,LOOKUPS!G$8,0)*$FF$6+VLOOKUP($FA804,BM,LOOKUPS!G$5,0)*$FG$6+VLOOKUP($FA804,DIV,LOOKUPS!G$7,0)*$FH$6++VLOOKUP($FA804,SIZE,LOOKUPS!G$11,0)*$FI$6)</f>
        <v>2.7450999999999999</v>
      </c>
      <c r="FG804" s="1">
        <f>IF(ISERROR(VLOOKUP($FA804,MOM,LOOKUPS!H$12,0)*$FB$6+VLOOKUP($FA804,STREV,LOOKUPS!H$10,0)*$FC$6+VLOOKUP($FA804,LTREV,LOOKUPS!H$9,0)*$FD$6+VLOOKUP($FA804,CFP,LOOKUPS!H$6,0)*$FE$6+VLOOKUP($FA804,EP,LOOKUPS!H$8,0)*$FF$6+VLOOKUP($FA804,BM,LOOKUPS!H$5,0)*$FG$6+VLOOKUP($FA804,DIV,LOOKUPS!H$7,0)*$FH$6++VLOOKUP($FA804,SIZE,LOOKUPS!H$11,0)*$FI$6),"",VLOOKUP($FA804,MOM,LOOKUPS!H$12,0)*$FB$6+VLOOKUP($FA804,STREV,LOOKUPS!H$10,0)*$FC$6+VLOOKUP($FA804,LTREV,LOOKUPS!H$9,0)*$FD$6+VLOOKUP($FA804,CFP,LOOKUPS!H$6,0)*$FE$6+VLOOKUP($FA804,EP,LOOKUPS!H$8,0)*$FF$6+VLOOKUP($FA804,BM,LOOKUPS!H$5,0)*$FG$6+VLOOKUP($FA804,DIV,LOOKUPS!H$7,0)*$FH$6++VLOOKUP($FA804,SIZE,LOOKUPS!H$11,0)*$FI$6)</f>
        <v>3.4581999999999997</v>
      </c>
      <c r="FH804" s="1">
        <f>IF(ISERROR(VLOOKUP($FA804,MOM,LOOKUPS!I$12,0)*$FB$6+VLOOKUP($FA804,STREV,LOOKUPS!I$10,0)*$FC$6+VLOOKUP($FA804,LTREV,LOOKUPS!I$9,0)*$FD$6+VLOOKUP($FA804,CFP,LOOKUPS!I$6,0)*$FE$6+VLOOKUP($FA804,EP,LOOKUPS!I$8,0)*$FF$6+VLOOKUP($FA804,BM,LOOKUPS!I$5,0)*$FG$6+VLOOKUP($FA804,DIV,LOOKUPS!I$7,0)*$FH$6++VLOOKUP($FA804,SIZE,LOOKUPS!I$11,0)*$FI$6),"",VLOOKUP($FA804,MOM,LOOKUPS!I$12,0)*$FB$6+VLOOKUP($FA804,STREV,LOOKUPS!I$10,0)*$FC$6+VLOOKUP($FA804,LTREV,LOOKUPS!I$9,0)*$FD$6+VLOOKUP($FA804,CFP,LOOKUPS!I$6,0)*$FE$6+VLOOKUP($FA804,EP,LOOKUPS!I$8,0)*$FF$6+VLOOKUP($FA804,BM,LOOKUPS!I$5,0)*$FG$6+VLOOKUP($FA804,DIV,LOOKUPS!I$7,0)*$FH$6++VLOOKUP($FA804,SIZE,LOOKUPS!I$11,0)*$FI$6)</f>
        <v>2.9744000000000002</v>
      </c>
      <c r="FI804" s="1">
        <f>IF(ISERROR(VLOOKUP($FA804,MOM,LOOKUPS!J$12,0)*$FB$6+VLOOKUP($FA804,STREV,LOOKUPS!J$10,0)*$FC$6+VLOOKUP($FA804,LTREV,LOOKUPS!J$9,0)*$FD$6+VLOOKUP($FA804,CFP,LOOKUPS!J$6,0)*$FE$6+VLOOKUP($FA804,EP,LOOKUPS!J$8,0)*$FF$6+VLOOKUP($FA804,BM,LOOKUPS!J$5,0)*$FG$6+VLOOKUP($FA804,DIV,LOOKUPS!J$7,0)*$FH$6++VLOOKUP($FA804,SIZE,LOOKUPS!J$11,0)*$FI$6),"",VLOOKUP($FA804,MOM,LOOKUPS!J$12,0)*$FB$6+VLOOKUP($FA804,STREV,LOOKUPS!J$10,0)*$FC$6+VLOOKUP($FA804,LTREV,LOOKUPS!J$9,0)*$FD$6+VLOOKUP($FA804,CFP,LOOKUPS!J$6,0)*$FE$6+VLOOKUP($FA804,EP,LOOKUPS!J$8,0)*$FF$6+VLOOKUP($FA804,BM,LOOKUPS!J$5,0)*$FG$6+VLOOKUP($FA804,DIV,LOOKUPS!J$7,0)*$FH$6++VLOOKUP($FA804,SIZE,LOOKUPS!J$11,0)*$FI$6)</f>
        <v>2.9817</v>
      </c>
      <c r="FJ804" s="1">
        <f>IF(ISERROR(VLOOKUP($FA804,MOM,LOOKUPS!K$12,0)*$FB$6+VLOOKUP($FA804,STREV,LOOKUPS!K$10,0)*$FC$6+VLOOKUP($FA804,LTREV,LOOKUPS!K$9,0)*$FD$6+VLOOKUP($FA804,CFP,LOOKUPS!K$6,0)*$FE$6+VLOOKUP($FA804,EP,LOOKUPS!K$8,0)*$FF$6+VLOOKUP($FA804,BM,LOOKUPS!K$5,0)*$FG$6+VLOOKUP($FA804,DIV,LOOKUPS!K$7,0)*$FH$6++VLOOKUP($FA804,SIZE,LOOKUPS!K$11,0)*$FI$6),"",VLOOKUP($FA804,MOM,LOOKUPS!K$12,0)*$FB$6+VLOOKUP($FA804,STREV,LOOKUPS!K$10,0)*$FC$6+VLOOKUP($FA804,LTREV,LOOKUPS!K$9,0)*$FD$6+VLOOKUP($FA804,CFP,LOOKUPS!K$6,0)*$FE$6+VLOOKUP($FA804,EP,LOOKUPS!K$8,0)*$FF$6+VLOOKUP($FA804,BM,LOOKUPS!K$5,0)*$FG$6+VLOOKUP($FA804,DIV,LOOKUPS!K$7,0)*$FH$6++VLOOKUP($FA804,SIZE,LOOKUPS!K$11,0)*$FI$6)</f>
        <v>2.9289000000000001</v>
      </c>
      <c r="FK804" s="1">
        <f>IF(ISERROR(VLOOKUP($FA804,MOM,LOOKUPS!L$12,0)*$FB$6+VLOOKUP($FA804,STREV,LOOKUPS!L$10,0)*$FC$6+VLOOKUP($FA804,LTREV,LOOKUPS!L$9,0)*$FD$6+VLOOKUP($FA804,CFP,LOOKUPS!L$6,0)*$FE$6+VLOOKUP($FA804,EP,LOOKUPS!L$8,0)*$FF$6+VLOOKUP($FA804,BM,LOOKUPS!L$5,0)*$FG$6+VLOOKUP($FA804,DIV,LOOKUPS!L$7,0)*$FH$6++VLOOKUP($FA804,SIZE,LOOKUPS!L$11,0)*$FI$6),"",VLOOKUP($FA804,MOM,LOOKUPS!L$12,0)*$FB$6+VLOOKUP($FA804,STREV,LOOKUPS!L$10,0)*$FC$6+VLOOKUP($FA804,LTREV,LOOKUPS!L$9,0)*$FD$6+VLOOKUP($FA804,CFP,LOOKUPS!L$6,0)*$FE$6+VLOOKUP($FA804,EP,LOOKUPS!L$8,0)*$FF$6+VLOOKUP($FA804,BM,LOOKUPS!L$5,0)*$FG$6+VLOOKUP($FA804,DIV,LOOKUPS!L$7,0)*$FH$6++VLOOKUP($FA804,SIZE,LOOKUPS!L$11,0)*$FI$6)</f>
        <v>4.4218000000000002</v>
      </c>
    </row>
    <row r="805" spans="1:167" x14ac:dyDescent="0.3">
      <c r="A805" s="1">
        <v>199304</v>
      </c>
      <c r="B805" s="1">
        <v>-1.78</v>
      </c>
      <c r="C805" s="1">
        <v>-2.06</v>
      </c>
      <c r="D805" s="1">
        <v>-2.46</v>
      </c>
      <c r="E805" s="1">
        <v>-1.68</v>
      </c>
      <c r="F805" s="1">
        <v>-1.96</v>
      </c>
      <c r="G805" s="1">
        <v>-2.42</v>
      </c>
      <c r="H805" s="1">
        <v>-0.7</v>
      </c>
      <c r="I805" s="1">
        <v>-1.54</v>
      </c>
      <c r="J805" s="1">
        <v>-1.75</v>
      </c>
      <c r="K805" s="1">
        <v>-1.41</v>
      </c>
      <c r="M805" s="1">
        <v>199205</v>
      </c>
      <c r="N805" s="1">
        <v>0.61</v>
      </c>
      <c r="O805" s="1">
        <v>-0.78</v>
      </c>
      <c r="P805" s="1">
        <v>-0.12</v>
      </c>
      <c r="Q805" s="1">
        <v>1.77</v>
      </c>
      <c r="R805" s="1">
        <v>-0.79</v>
      </c>
      <c r="S805" s="1">
        <v>0.26</v>
      </c>
      <c r="T805" s="1">
        <v>0.6</v>
      </c>
      <c r="U805" s="1">
        <v>1.46</v>
      </c>
      <c r="V805" s="1">
        <v>0.12</v>
      </c>
      <c r="W805" s="1">
        <v>0.51</v>
      </c>
      <c r="Y805" s="1">
        <v>199704</v>
      </c>
      <c r="Z805" s="1">
        <v>-4.5599999999999996</v>
      </c>
      <c r="AA805" s="1">
        <v>-1.94</v>
      </c>
      <c r="AB805" s="1">
        <v>-1.51</v>
      </c>
      <c r="AC805" s="1">
        <v>-1.01</v>
      </c>
      <c r="AD805" s="1">
        <v>-1</v>
      </c>
      <c r="AE805" s="1">
        <v>0.15</v>
      </c>
      <c r="AF805" s="1">
        <v>1.01</v>
      </c>
      <c r="AG805" s="1">
        <v>-0.19</v>
      </c>
      <c r="AH805" s="1">
        <v>0.9</v>
      </c>
      <c r="AI805" s="1">
        <v>-1.18</v>
      </c>
      <c r="AK805">
        <v>201710</v>
      </c>
      <c r="AL805">
        <v>-2.21</v>
      </c>
      <c r="AM805">
        <v>1.25</v>
      </c>
      <c r="AN805">
        <v>1.39</v>
      </c>
      <c r="AO805">
        <v>0.62</v>
      </c>
      <c r="AP805">
        <v>1.2</v>
      </c>
      <c r="AQ805">
        <v>1.35</v>
      </c>
      <c r="AR805">
        <v>1.54</v>
      </c>
      <c r="AS805">
        <v>1.19</v>
      </c>
      <c r="AT805">
        <v>0.32</v>
      </c>
      <c r="AU805">
        <v>0.38</v>
      </c>
      <c r="AV805">
        <v>1.94</v>
      </c>
      <c r="AW805">
        <v>1.36</v>
      </c>
      <c r="AX805">
        <v>1.33</v>
      </c>
      <c r="AY805">
        <v>2.27</v>
      </c>
      <c r="AZ805">
        <v>0.78</v>
      </c>
      <c r="BA805">
        <v>1.1499999999999999</v>
      </c>
      <c r="BB805">
        <v>1.22</v>
      </c>
      <c r="BC805">
        <v>0.88</v>
      </c>
      <c r="BD805">
        <v>-0.19</v>
      </c>
      <c r="BF805" s="1">
        <v>201710</v>
      </c>
      <c r="BG805" s="1">
        <v>-1.92</v>
      </c>
      <c r="BH805" s="1">
        <v>1.22</v>
      </c>
      <c r="BI805" s="1">
        <v>1.44</v>
      </c>
      <c r="BJ805" s="1">
        <v>0.84</v>
      </c>
      <c r="BK805" s="1">
        <v>0.54</v>
      </c>
      <c r="BL805" s="1">
        <v>2.48</v>
      </c>
      <c r="BM805" s="1">
        <v>1.43</v>
      </c>
      <c r="BN805" s="1">
        <v>0.93</v>
      </c>
      <c r="BO805" s="1">
        <v>0.67</v>
      </c>
      <c r="BP805" s="1">
        <v>0.46</v>
      </c>
      <c r="BQ805" s="1">
        <v>0.62</v>
      </c>
      <c r="BR805" s="1">
        <v>2.75</v>
      </c>
      <c r="BS805" s="1">
        <v>2.16</v>
      </c>
      <c r="BT805" s="1">
        <v>0.99</v>
      </c>
      <c r="BU805" s="1">
        <v>1.84</v>
      </c>
      <c r="BV805" s="1">
        <v>0.71</v>
      </c>
      <c r="BW805" s="1">
        <v>1.1399999999999999</v>
      </c>
      <c r="BX805" s="1">
        <v>0.7</v>
      </c>
      <c r="BY805" s="1">
        <v>0.64</v>
      </c>
      <c r="CA805" s="1">
        <v>199210</v>
      </c>
      <c r="CB805" s="1">
        <v>2.76</v>
      </c>
      <c r="CC805" s="1">
        <v>2.79</v>
      </c>
      <c r="CD805" s="1">
        <v>1.77</v>
      </c>
      <c r="CE805" s="1">
        <v>1.8</v>
      </c>
      <c r="CF805" s="1">
        <v>2.84</v>
      </c>
      <c r="CG805" s="1">
        <v>2.71</v>
      </c>
      <c r="CH805" s="1">
        <v>1.35</v>
      </c>
      <c r="CI805" s="1">
        <v>1.1499999999999999</v>
      </c>
      <c r="CJ805" s="1">
        <v>2.12</v>
      </c>
      <c r="CK805" s="1">
        <v>2.63</v>
      </c>
      <c r="CL805" s="1">
        <v>3.19</v>
      </c>
      <c r="CM805" s="1">
        <v>2.63</v>
      </c>
      <c r="CN805" s="1">
        <v>2.8</v>
      </c>
      <c r="CO805" s="1">
        <v>2.41</v>
      </c>
      <c r="CP805" s="1">
        <v>0.06</v>
      </c>
      <c r="CQ805" s="1">
        <v>1.57</v>
      </c>
      <c r="CR805" s="1">
        <v>0.81</v>
      </c>
      <c r="CS805" s="1">
        <v>2.34</v>
      </c>
      <c r="CT805" s="1">
        <v>1.95</v>
      </c>
      <c r="CV805" s="1">
        <v>199310</v>
      </c>
      <c r="CW805" s="1">
        <v>5.6</v>
      </c>
      <c r="CX805" s="1">
        <v>2.2799999999999998</v>
      </c>
      <c r="CY805" s="1">
        <v>1.91</v>
      </c>
      <c r="CZ805" s="1">
        <v>1.66</v>
      </c>
      <c r="DA805" s="1">
        <v>2.02</v>
      </c>
      <c r="DB805" s="1">
        <v>2.08</v>
      </c>
      <c r="DC805" s="1">
        <v>2.2599999999999998</v>
      </c>
      <c r="DD805" s="1">
        <v>2.4300000000000002</v>
      </c>
      <c r="DE805" s="1">
        <v>0.83</v>
      </c>
      <c r="DF805" s="1">
        <v>1.85</v>
      </c>
      <c r="DG805" s="1">
        <v>2.1800000000000002</v>
      </c>
      <c r="DH805" s="1">
        <v>2.76</v>
      </c>
      <c r="DI805" s="1">
        <v>1.33</v>
      </c>
      <c r="DJ805" s="1">
        <v>3.31</v>
      </c>
      <c r="DK805" s="1">
        <v>1.02</v>
      </c>
      <c r="DL805" s="1">
        <v>1.84</v>
      </c>
      <c r="DM805" s="1">
        <v>3.09</v>
      </c>
      <c r="DN805" s="1">
        <v>1.49</v>
      </c>
      <c r="DO805" s="1">
        <v>0.05</v>
      </c>
      <c r="DQ805" s="1">
        <v>199210</v>
      </c>
      <c r="DR805" s="1">
        <v>-99.99</v>
      </c>
      <c r="DS805" s="1">
        <v>1.89</v>
      </c>
      <c r="DT805" s="1">
        <v>3.52</v>
      </c>
      <c r="DU805" s="1">
        <v>2.0499999999999998</v>
      </c>
      <c r="DV805" s="1">
        <v>1.65</v>
      </c>
      <c r="DW805" s="1">
        <v>3.53</v>
      </c>
      <c r="DX805" s="1">
        <v>3.7</v>
      </c>
      <c r="DY805" s="1">
        <v>3.05</v>
      </c>
      <c r="DZ805" s="1">
        <v>1.43</v>
      </c>
      <c r="EA805" s="1">
        <v>1.17</v>
      </c>
      <c r="EB805" s="1">
        <v>3.23</v>
      </c>
      <c r="EC805" s="1">
        <v>3.51</v>
      </c>
      <c r="ED805" s="1">
        <v>3.56</v>
      </c>
      <c r="EE805" s="1">
        <v>4.18</v>
      </c>
      <c r="EF805" s="1">
        <v>3.13</v>
      </c>
      <c r="EG805" s="1">
        <v>2.96</v>
      </c>
      <c r="EH805" s="1">
        <v>3.16</v>
      </c>
      <c r="EI805" s="1">
        <v>1.92</v>
      </c>
      <c r="EJ805" s="1">
        <v>0.92</v>
      </c>
      <c r="EL805">
        <v>199210</v>
      </c>
      <c r="EM805">
        <v>1.02</v>
      </c>
      <c r="EN805">
        <v>2.0299999999999998</v>
      </c>
      <c r="EO805">
        <v>-2.0099999999999998</v>
      </c>
      <c r="EP805">
        <v>0.23</v>
      </c>
      <c r="ER805" s="1">
        <v>199304</v>
      </c>
      <c r="ES805" s="1">
        <v>0.33</v>
      </c>
      <c r="EU805" s="1">
        <v>199205</v>
      </c>
      <c r="EV805" s="1">
        <v>-0.18</v>
      </c>
      <c r="EX805" s="1">
        <v>199704</v>
      </c>
      <c r="EY805" s="1">
        <v>-4.05</v>
      </c>
      <c r="FA805" s="1">
        <v>199304</v>
      </c>
      <c r="FB805" s="1">
        <f>IF(ISERROR(VLOOKUP($FA805,MOM,LOOKUPS!C$12,0)*$FB$6+VLOOKUP($FA805,STREV,LOOKUPS!C$10,0)*$FC$6+VLOOKUP($FA805,LTREV,LOOKUPS!C$9,0)*$FD$6+VLOOKUP($FA805,CFP,LOOKUPS!C$6,0)*$FE$6+VLOOKUP($FA805,EP,LOOKUPS!C$8,0)*$FF$6+VLOOKUP($FA805,BM,LOOKUPS!C$5,0)*$FG$6+VLOOKUP($FA805,DIV,LOOKUPS!C$7,0)*$FH$6++VLOOKUP($FA805,SIZE,LOOKUPS!C$11,0)*$FI$6),"",VLOOKUP($FA805,MOM,LOOKUPS!C$12,0)*$FB$6+VLOOKUP($FA805,STREV,LOOKUPS!C$10,0)*$FC$6+VLOOKUP($FA805,LTREV,LOOKUPS!C$9,0)*$FD$6+VLOOKUP($FA805,CFP,LOOKUPS!C$6,0)*$FE$6+VLOOKUP($FA805,EP,LOOKUPS!C$8,0)*$FF$6+VLOOKUP($FA805,BM,LOOKUPS!C$5,0)*$FG$6+VLOOKUP($FA805,DIV,LOOKUPS!C$7,0)*$FH$6++VLOOKUP($FA805,SIZE,LOOKUPS!C$11,0)*$FI$6)</f>
        <v>-2.5895999999999999</v>
      </c>
      <c r="FC805" s="1">
        <f>IF(ISERROR(VLOOKUP($FA805,MOM,LOOKUPS!D$12,0)*$FB$6+VLOOKUP($FA805,STREV,LOOKUPS!D$10,0)*$FC$6+VLOOKUP($FA805,LTREV,LOOKUPS!D$9,0)*$FD$6+VLOOKUP($FA805,CFP,LOOKUPS!D$6,0)*$FE$6+VLOOKUP($FA805,EP,LOOKUPS!D$8,0)*$FF$6+VLOOKUP($FA805,BM,LOOKUPS!D$5,0)*$FG$6+VLOOKUP($FA805,DIV,LOOKUPS!D$7,0)*$FH$6++VLOOKUP($FA805,SIZE,LOOKUPS!D$11,0)*$FI$6),"",VLOOKUP($FA805,MOM,LOOKUPS!D$12,0)*$FB$6+VLOOKUP($FA805,STREV,LOOKUPS!D$10,0)*$FC$6+VLOOKUP($FA805,LTREV,LOOKUPS!D$9,0)*$FD$6+VLOOKUP($FA805,CFP,LOOKUPS!D$6,0)*$FE$6+VLOOKUP($FA805,EP,LOOKUPS!D$8,0)*$FF$6+VLOOKUP($FA805,BM,LOOKUPS!D$5,0)*$FG$6+VLOOKUP($FA805,DIV,LOOKUPS!D$7,0)*$FH$6++VLOOKUP($FA805,SIZE,LOOKUPS!D$11,0)*$FI$6)</f>
        <v>-2.9529999999999998</v>
      </c>
      <c r="FD805" s="1">
        <f>IF(ISERROR(VLOOKUP($FA805,MOM,LOOKUPS!E$12,0)*$FB$6+VLOOKUP($FA805,STREV,LOOKUPS!E$10,0)*$FC$6+VLOOKUP($FA805,LTREV,LOOKUPS!E$9,0)*$FD$6+VLOOKUP($FA805,CFP,LOOKUPS!E$6,0)*$FE$6+VLOOKUP($FA805,EP,LOOKUPS!E$8,0)*$FF$6+VLOOKUP($FA805,BM,LOOKUPS!E$5,0)*$FG$6+VLOOKUP($FA805,DIV,LOOKUPS!E$7,0)*$FH$6++VLOOKUP($FA805,SIZE,LOOKUPS!E$11,0)*$FI$6),"",VLOOKUP($FA805,MOM,LOOKUPS!E$12,0)*$FB$6+VLOOKUP($FA805,STREV,LOOKUPS!E$10,0)*$FC$6+VLOOKUP($FA805,LTREV,LOOKUPS!E$9,0)*$FD$6+VLOOKUP($FA805,CFP,LOOKUPS!E$6,0)*$FE$6+VLOOKUP($FA805,EP,LOOKUPS!E$8,0)*$FF$6+VLOOKUP($FA805,BM,LOOKUPS!E$5,0)*$FG$6+VLOOKUP($FA805,DIV,LOOKUPS!E$7,0)*$FH$6++VLOOKUP($FA805,SIZE,LOOKUPS!E$11,0)*$FI$6)</f>
        <v>-2.8536000000000001</v>
      </c>
      <c r="FE805" s="1">
        <f>IF(ISERROR(VLOOKUP($FA805,MOM,LOOKUPS!F$12,0)*$FB$6+VLOOKUP($FA805,STREV,LOOKUPS!F$10,0)*$FC$6+VLOOKUP($FA805,LTREV,LOOKUPS!F$9,0)*$FD$6+VLOOKUP($FA805,CFP,LOOKUPS!F$6,0)*$FE$6+VLOOKUP($FA805,EP,LOOKUPS!F$8,0)*$FF$6+VLOOKUP($FA805,BM,LOOKUPS!F$5,0)*$FG$6+VLOOKUP($FA805,DIV,LOOKUPS!F$7,0)*$FH$6++VLOOKUP($FA805,SIZE,LOOKUPS!F$11,0)*$FI$6),"",VLOOKUP($FA805,MOM,LOOKUPS!F$12,0)*$FB$6+VLOOKUP($FA805,STREV,LOOKUPS!F$10,0)*$FC$6+VLOOKUP($FA805,LTREV,LOOKUPS!F$9,0)*$FD$6+VLOOKUP($FA805,CFP,LOOKUPS!F$6,0)*$FE$6+VLOOKUP($FA805,EP,LOOKUPS!F$8,0)*$FF$6+VLOOKUP($FA805,BM,LOOKUPS!F$5,0)*$FG$6+VLOOKUP($FA805,DIV,LOOKUPS!F$7,0)*$FH$6++VLOOKUP($FA805,SIZE,LOOKUPS!F$11,0)*$FI$6)</f>
        <v>-2.1265000000000001</v>
      </c>
      <c r="FF805" s="1">
        <f>IF(ISERROR(VLOOKUP($FA805,MOM,LOOKUPS!G$12,0)*$FB$6+VLOOKUP($FA805,STREV,LOOKUPS!G$10,0)*$FC$6+VLOOKUP($FA805,LTREV,LOOKUPS!G$9,0)*$FD$6+VLOOKUP($FA805,CFP,LOOKUPS!G$6,0)*$FE$6+VLOOKUP($FA805,EP,LOOKUPS!G$8,0)*$FF$6+VLOOKUP($FA805,BM,LOOKUPS!G$5,0)*$FG$6+VLOOKUP($FA805,DIV,LOOKUPS!G$7,0)*$FH$6++VLOOKUP($FA805,SIZE,LOOKUPS!G$11,0)*$FI$6),"",VLOOKUP($FA805,MOM,LOOKUPS!G$12,0)*$FB$6+VLOOKUP($FA805,STREV,LOOKUPS!G$10,0)*$FC$6+VLOOKUP($FA805,LTREV,LOOKUPS!G$9,0)*$FD$6+VLOOKUP($FA805,CFP,LOOKUPS!G$6,0)*$FE$6+VLOOKUP($FA805,EP,LOOKUPS!G$8,0)*$FF$6+VLOOKUP($FA805,BM,LOOKUPS!G$5,0)*$FG$6+VLOOKUP($FA805,DIV,LOOKUPS!G$7,0)*$FH$6++VLOOKUP($FA805,SIZE,LOOKUPS!G$11,0)*$FI$6)</f>
        <v>-1.8879000000000001</v>
      </c>
      <c r="FG805" s="1">
        <f>IF(ISERROR(VLOOKUP($FA805,MOM,LOOKUPS!H$12,0)*$FB$6+VLOOKUP($FA805,STREV,LOOKUPS!H$10,0)*$FC$6+VLOOKUP($FA805,LTREV,LOOKUPS!H$9,0)*$FD$6+VLOOKUP($FA805,CFP,LOOKUPS!H$6,0)*$FE$6+VLOOKUP($FA805,EP,LOOKUPS!H$8,0)*$FF$6+VLOOKUP($FA805,BM,LOOKUPS!H$5,0)*$FG$6+VLOOKUP($FA805,DIV,LOOKUPS!H$7,0)*$FH$6++VLOOKUP($FA805,SIZE,LOOKUPS!H$11,0)*$FI$6),"",VLOOKUP($FA805,MOM,LOOKUPS!H$12,0)*$FB$6+VLOOKUP($FA805,STREV,LOOKUPS!H$10,0)*$FC$6+VLOOKUP($FA805,LTREV,LOOKUPS!H$9,0)*$FD$6+VLOOKUP($FA805,CFP,LOOKUPS!H$6,0)*$FE$6+VLOOKUP($FA805,EP,LOOKUPS!H$8,0)*$FF$6+VLOOKUP($FA805,BM,LOOKUPS!H$5,0)*$FG$6+VLOOKUP($FA805,DIV,LOOKUPS!H$7,0)*$FH$6++VLOOKUP($FA805,SIZE,LOOKUPS!H$11,0)*$FI$6)</f>
        <v>-1.7573000000000003</v>
      </c>
      <c r="FH805" s="1">
        <f>IF(ISERROR(VLOOKUP($FA805,MOM,LOOKUPS!I$12,0)*$FB$6+VLOOKUP($FA805,STREV,LOOKUPS!I$10,0)*$FC$6+VLOOKUP($FA805,LTREV,LOOKUPS!I$9,0)*$FD$6+VLOOKUP($FA805,CFP,LOOKUPS!I$6,0)*$FE$6+VLOOKUP($FA805,EP,LOOKUPS!I$8,0)*$FF$6+VLOOKUP($FA805,BM,LOOKUPS!I$5,0)*$FG$6+VLOOKUP($FA805,DIV,LOOKUPS!I$7,0)*$FH$6++VLOOKUP($FA805,SIZE,LOOKUPS!I$11,0)*$FI$6),"",VLOOKUP($FA805,MOM,LOOKUPS!I$12,0)*$FB$6+VLOOKUP($FA805,STREV,LOOKUPS!I$10,0)*$FC$6+VLOOKUP($FA805,LTREV,LOOKUPS!I$9,0)*$FD$6+VLOOKUP($FA805,CFP,LOOKUPS!I$6,0)*$FE$6+VLOOKUP($FA805,EP,LOOKUPS!I$8,0)*$FF$6+VLOOKUP($FA805,BM,LOOKUPS!I$5,0)*$FG$6+VLOOKUP($FA805,DIV,LOOKUPS!I$7,0)*$FH$6++VLOOKUP($FA805,SIZE,LOOKUPS!I$11,0)*$FI$6)</f>
        <v>-0.45039999999999997</v>
      </c>
      <c r="FI805" s="1">
        <f>IF(ISERROR(VLOOKUP($FA805,MOM,LOOKUPS!J$12,0)*$FB$6+VLOOKUP($FA805,STREV,LOOKUPS!J$10,0)*$FC$6+VLOOKUP($FA805,LTREV,LOOKUPS!J$9,0)*$FD$6+VLOOKUP($FA805,CFP,LOOKUPS!J$6,0)*$FE$6+VLOOKUP($FA805,EP,LOOKUPS!J$8,0)*$FF$6+VLOOKUP($FA805,BM,LOOKUPS!J$5,0)*$FG$6+VLOOKUP($FA805,DIV,LOOKUPS!J$7,0)*$FH$6++VLOOKUP($FA805,SIZE,LOOKUPS!J$11,0)*$FI$6),"",VLOOKUP($FA805,MOM,LOOKUPS!J$12,0)*$FB$6+VLOOKUP($FA805,STREV,LOOKUPS!J$10,0)*$FC$6+VLOOKUP($FA805,LTREV,LOOKUPS!J$9,0)*$FD$6+VLOOKUP($FA805,CFP,LOOKUPS!J$6,0)*$FE$6+VLOOKUP($FA805,EP,LOOKUPS!J$8,0)*$FF$6+VLOOKUP($FA805,BM,LOOKUPS!J$5,0)*$FG$6+VLOOKUP($FA805,DIV,LOOKUPS!J$7,0)*$FH$6++VLOOKUP($FA805,SIZE,LOOKUPS!J$11,0)*$FI$6)</f>
        <v>-1.9585000000000004</v>
      </c>
      <c r="FJ805" s="1">
        <f>IF(ISERROR(VLOOKUP($FA805,MOM,LOOKUPS!K$12,0)*$FB$6+VLOOKUP($FA805,STREV,LOOKUPS!K$10,0)*$FC$6+VLOOKUP($FA805,LTREV,LOOKUPS!K$9,0)*$FD$6+VLOOKUP($FA805,CFP,LOOKUPS!K$6,0)*$FE$6+VLOOKUP($FA805,EP,LOOKUPS!K$8,0)*$FF$6+VLOOKUP($FA805,BM,LOOKUPS!K$5,0)*$FG$6+VLOOKUP($FA805,DIV,LOOKUPS!K$7,0)*$FH$6++VLOOKUP($FA805,SIZE,LOOKUPS!K$11,0)*$FI$6),"",VLOOKUP($FA805,MOM,LOOKUPS!K$12,0)*$FB$6+VLOOKUP($FA805,STREV,LOOKUPS!K$10,0)*$FC$6+VLOOKUP($FA805,LTREV,LOOKUPS!K$9,0)*$FD$6+VLOOKUP($FA805,CFP,LOOKUPS!K$6,0)*$FE$6+VLOOKUP($FA805,EP,LOOKUPS!K$8,0)*$FF$6+VLOOKUP($FA805,BM,LOOKUPS!K$5,0)*$FG$6+VLOOKUP($FA805,DIV,LOOKUPS!K$7,0)*$FH$6++VLOOKUP($FA805,SIZE,LOOKUPS!K$11,0)*$FI$6)</f>
        <v>-1.7102999999999999</v>
      </c>
      <c r="FK805" s="1">
        <f>IF(ISERROR(VLOOKUP($FA805,MOM,LOOKUPS!L$12,0)*$FB$6+VLOOKUP($FA805,STREV,LOOKUPS!L$10,0)*$FC$6+VLOOKUP($FA805,LTREV,LOOKUPS!L$9,0)*$FD$6+VLOOKUP($FA805,CFP,LOOKUPS!L$6,0)*$FE$6+VLOOKUP($FA805,EP,LOOKUPS!L$8,0)*$FF$6+VLOOKUP($FA805,BM,LOOKUPS!L$5,0)*$FG$6+VLOOKUP($FA805,DIV,LOOKUPS!L$7,0)*$FH$6++VLOOKUP($FA805,SIZE,LOOKUPS!L$11,0)*$FI$6),"",VLOOKUP($FA805,MOM,LOOKUPS!L$12,0)*$FB$6+VLOOKUP($FA805,STREV,LOOKUPS!L$10,0)*$FC$6+VLOOKUP($FA805,LTREV,LOOKUPS!L$9,0)*$FD$6+VLOOKUP($FA805,CFP,LOOKUPS!L$6,0)*$FE$6+VLOOKUP($FA805,EP,LOOKUPS!L$8,0)*$FF$6+VLOOKUP($FA805,BM,LOOKUPS!L$5,0)*$FG$6+VLOOKUP($FA805,DIV,LOOKUPS!L$7,0)*$FH$6++VLOOKUP($FA805,SIZE,LOOKUPS!L$11,0)*$FI$6)</f>
        <v>-0.71519999999999995</v>
      </c>
    </row>
    <row r="806" spans="1:167" x14ac:dyDescent="0.3">
      <c r="A806" s="1">
        <v>199305</v>
      </c>
      <c r="B806" s="1">
        <v>5.2</v>
      </c>
      <c r="C806" s="1">
        <v>4.22</v>
      </c>
      <c r="D806" s="1">
        <v>5.3</v>
      </c>
      <c r="E806" s="1">
        <v>3.88</v>
      </c>
      <c r="F806" s="1">
        <v>3.81</v>
      </c>
      <c r="G806" s="1">
        <v>2.54</v>
      </c>
      <c r="H806" s="1">
        <v>2.96</v>
      </c>
      <c r="I806" s="1">
        <v>3.89</v>
      </c>
      <c r="J806" s="1">
        <v>2.34</v>
      </c>
      <c r="K806" s="1">
        <v>4.53</v>
      </c>
      <c r="M806" s="1">
        <v>199206</v>
      </c>
      <c r="N806" s="1">
        <v>-5.26</v>
      </c>
      <c r="O806" s="1">
        <v>-5.21</v>
      </c>
      <c r="P806" s="1">
        <v>-4.6399999999999997</v>
      </c>
      <c r="Q806" s="1">
        <v>-3.51</v>
      </c>
      <c r="R806" s="1">
        <v>-3.45</v>
      </c>
      <c r="S806" s="1">
        <v>-1.9</v>
      </c>
      <c r="T806" s="1">
        <v>-2.4700000000000002</v>
      </c>
      <c r="U806" s="1">
        <v>-4.25</v>
      </c>
      <c r="V806" s="1">
        <v>-4.8099999999999996</v>
      </c>
      <c r="W806" s="1">
        <v>-4.6100000000000003</v>
      </c>
      <c r="Y806" s="1">
        <v>199705</v>
      </c>
      <c r="Z806" s="1">
        <v>8.2200000000000006</v>
      </c>
      <c r="AA806" s="1">
        <v>7.39</v>
      </c>
      <c r="AB806" s="1">
        <v>8.0399999999999991</v>
      </c>
      <c r="AC806" s="1">
        <v>7.06</v>
      </c>
      <c r="AD806" s="1">
        <v>8.81</v>
      </c>
      <c r="AE806" s="1">
        <v>7.74</v>
      </c>
      <c r="AF806" s="1">
        <v>8.68</v>
      </c>
      <c r="AG806" s="1">
        <v>9.8800000000000008</v>
      </c>
      <c r="AH806" s="1">
        <v>9.33</v>
      </c>
      <c r="AI806" s="1">
        <v>14.34</v>
      </c>
      <c r="AK806">
        <v>201711</v>
      </c>
      <c r="AL806">
        <v>3.75</v>
      </c>
      <c r="AM806">
        <v>2.2000000000000002</v>
      </c>
      <c r="AN806">
        <v>3.44</v>
      </c>
      <c r="AO806">
        <v>4.49</v>
      </c>
      <c r="AP806">
        <v>2.09</v>
      </c>
      <c r="AQ806">
        <v>3.39</v>
      </c>
      <c r="AR806">
        <v>3.11</v>
      </c>
      <c r="AS806">
        <v>3.69</v>
      </c>
      <c r="AT806">
        <v>4.37</v>
      </c>
      <c r="AU806">
        <v>1.82</v>
      </c>
      <c r="AV806">
        <v>2.33</v>
      </c>
      <c r="AW806">
        <v>2.4300000000000002</v>
      </c>
      <c r="AX806">
        <v>4.5599999999999996</v>
      </c>
      <c r="AY806">
        <v>2.31</v>
      </c>
      <c r="AZ806">
        <v>3.93</v>
      </c>
      <c r="BA806">
        <v>2.63</v>
      </c>
      <c r="BB806">
        <v>4.74</v>
      </c>
      <c r="BC806">
        <v>4.76</v>
      </c>
      <c r="BD806">
        <v>4.0199999999999996</v>
      </c>
      <c r="BF806" s="1">
        <v>201711</v>
      </c>
      <c r="BG806" s="1">
        <v>3.39</v>
      </c>
      <c r="BH806" s="1">
        <v>2.54</v>
      </c>
      <c r="BI806" s="1">
        <v>3.94</v>
      </c>
      <c r="BJ806" s="1">
        <v>3.69</v>
      </c>
      <c r="BK806" s="1">
        <v>2.42</v>
      </c>
      <c r="BL806" s="1">
        <v>2.91</v>
      </c>
      <c r="BM806" s="1">
        <v>3.96</v>
      </c>
      <c r="BN806" s="1">
        <v>4.12</v>
      </c>
      <c r="BO806" s="1">
        <v>3.85</v>
      </c>
      <c r="BP806" s="1">
        <v>2.27</v>
      </c>
      <c r="BQ806" s="1">
        <v>2.59</v>
      </c>
      <c r="BR806" s="1">
        <v>2.81</v>
      </c>
      <c r="BS806" s="1">
        <v>3.01</v>
      </c>
      <c r="BT806" s="1">
        <v>4.5199999999999996</v>
      </c>
      <c r="BU806" s="1">
        <v>3.44</v>
      </c>
      <c r="BV806" s="1">
        <v>4.87</v>
      </c>
      <c r="BW806" s="1">
        <v>3.41</v>
      </c>
      <c r="BX806" s="1">
        <v>4.2699999999999996</v>
      </c>
      <c r="BY806" s="1">
        <v>3.45</v>
      </c>
      <c r="CA806" s="1">
        <v>199211</v>
      </c>
      <c r="CB806" s="1">
        <v>7.87</v>
      </c>
      <c r="CC806" s="1">
        <v>8.48</v>
      </c>
      <c r="CD806" s="1">
        <v>6.7</v>
      </c>
      <c r="CE806" s="1">
        <v>7.21</v>
      </c>
      <c r="CF806" s="1">
        <v>8.69</v>
      </c>
      <c r="CG806" s="1">
        <v>7.64</v>
      </c>
      <c r="CH806" s="1">
        <v>6.51</v>
      </c>
      <c r="CI806" s="1">
        <v>6.06</v>
      </c>
      <c r="CJ806" s="1">
        <v>7.64</v>
      </c>
      <c r="CK806" s="1">
        <v>8.7100000000000009</v>
      </c>
      <c r="CL806" s="1">
        <v>8.66</v>
      </c>
      <c r="CM806" s="1">
        <v>7.81</v>
      </c>
      <c r="CN806" s="1">
        <v>7.43</v>
      </c>
      <c r="CO806" s="1">
        <v>6.59</v>
      </c>
      <c r="CP806" s="1">
        <v>6.41</v>
      </c>
      <c r="CQ806" s="1">
        <v>6.29</v>
      </c>
      <c r="CR806" s="1">
        <v>5.87</v>
      </c>
      <c r="CS806" s="1">
        <v>7.42</v>
      </c>
      <c r="CT806" s="1">
        <v>7.8</v>
      </c>
      <c r="CV806" s="1">
        <v>199311</v>
      </c>
      <c r="CW806" s="1">
        <v>-2.82</v>
      </c>
      <c r="CX806" s="1">
        <v>-2.4500000000000002</v>
      </c>
      <c r="CY806" s="1">
        <v>-1.24</v>
      </c>
      <c r="CZ806" s="1">
        <v>-1.9</v>
      </c>
      <c r="DA806" s="1">
        <v>-3.04</v>
      </c>
      <c r="DB806" s="1">
        <v>-1.48</v>
      </c>
      <c r="DC806" s="1">
        <v>-0.79</v>
      </c>
      <c r="DD806" s="1">
        <v>-1.57</v>
      </c>
      <c r="DE806" s="1">
        <v>-2.2000000000000002</v>
      </c>
      <c r="DF806" s="1">
        <v>-3.98</v>
      </c>
      <c r="DG806" s="1">
        <v>-2.12</v>
      </c>
      <c r="DH806" s="1">
        <v>-1.37</v>
      </c>
      <c r="DI806" s="1">
        <v>-1.59</v>
      </c>
      <c r="DJ806" s="1">
        <v>-0.59</v>
      </c>
      <c r="DK806" s="1">
        <v>-1.02</v>
      </c>
      <c r="DL806" s="1">
        <v>-1.72</v>
      </c>
      <c r="DM806" s="1">
        <v>-1.4</v>
      </c>
      <c r="DN806" s="1">
        <v>-1.75</v>
      </c>
      <c r="DO806" s="1">
        <v>-2.72</v>
      </c>
      <c r="DQ806" s="1">
        <v>199211</v>
      </c>
      <c r="DR806" s="1">
        <v>-99.99</v>
      </c>
      <c r="DS806" s="1">
        <v>8</v>
      </c>
      <c r="DT806" s="1">
        <v>7</v>
      </c>
      <c r="DU806" s="1">
        <v>4.32</v>
      </c>
      <c r="DV806" s="1">
        <v>7.88</v>
      </c>
      <c r="DW806" s="1">
        <v>8.35</v>
      </c>
      <c r="DX806" s="1">
        <v>7.45</v>
      </c>
      <c r="DY806" s="1">
        <v>4.78</v>
      </c>
      <c r="DZ806" s="1">
        <v>3.95</v>
      </c>
      <c r="EA806" s="1">
        <v>7</v>
      </c>
      <c r="EB806" s="1">
        <v>10.74</v>
      </c>
      <c r="EC806" s="1">
        <v>8.84</v>
      </c>
      <c r="ED806" s="1">
        <v>7.63</v>
      </c>
      <c r="EE806" s="1">
        <v>7.69</v>
      </c>
      <c r="EF806" s="1">
        <v>7.16</v>
      </c>
      <c r="EG806" s="1">
        <v>4.59</v>
      </c>
      <c r="EH806" s="1">
        <v>4.97</v>
      </c>
      <c r="EI806" s="1">
        <v>4.54</v>
      </c>
      <c r="EJ806" s="1">
        <v>3.33</v>
      </c>
      <c r="EL806">
        <v>199211</v>
      </c>
      <c r="EM806">
        <v>4.13</v>
      </c>
      <c r="EN806">
        <v>3.69</v>
      </c>
      <c r="EO806">
        <v>-1.4</v>
      </c>
      <c r="EP806">
        <v>0.23</v>
      </c>
      <c r="ER806" s="1">
        <v>199305</v>
      </c>
      <c r="ES806" s="1">
        <v>0.3</v>
      </c>
      <c r="EU806" s="1">
        <v>199206</v>
      </c>
      <c r="EV806" s="1">
        <v>0.88</v>
      </c>
      <c r="EX806" s="1">
        <v>199705</v>
      </c>
      <c r="EY806" s="1">
        <v>-2.2000000000000002</v>
      </c>
      <c r="FA806" s="1">
        <v>199305</v>
      </c>
      <c r="FB806" s="1">
        <f>IF(ISERROR(VLOOKUP($FA806,MOM,LOOKUPS!C$12,0)*$FB$6+VLOOKUP($FA806,STREV,LOOKUPS!C$10,0)*$FC$6+VLOOKUP($FA806,LTREV,LOOKUPS!C$9,0)*$FD$6+VLOOKUP($FA806,CFP,LOOKUPS!C$6,0)*$FE$6+VLOOKUP($FA806,EP,LOOKUPS!C$8,0)*$FF$6+VLOOKUP($FA806,BM,LOOKUPS!C$5,0)*$FG$6+VLOOKUP($FA806,DIV,LOOKUPS!C$7,0)*$FH$6++VLOOKUP($FA806,SIZE,LOOKUPS!C$11,0)*$FI$6),"",VLOOKUP($FA806,MOM,LOOKUPS!C$12,0)*$FB$6+VLOOKUP($FA806,STREV,LOOKUPS!C$10,0)*$FC$6+VLOOKUP($FA806,LTREV,LOOKUPS!C$9,0)*$FD$6+VLOOKUP($FA806,CFP,LOOKUPS!C$6,0)*$FE$6+VLOOKUP($FA806,EP,LOOKUPS!C$8,0)*$FF$6+VLOOKUP($FA806,BM,LOOKUPS!C$5,0)*$FG$6+VLOOKUP($FA806,DIV,LOOKUPS!C$7,0)*$FH$6++VLOOKUP($FA806,SIZE,LOOKUPS!C$11,0)*$FI$6)</f>
        <v>5.1978000000000009</v>
      </c>
      <c r="FC806" s="1">
        <f>IF(ISERROR(VLOOKUP($FA806,MOM,LOOKUPS!D$12,0)*$FB$6+VLOOKUP($FA806,STREV,LOOKUPS!D$10,0)*$FC$6+VLOOKUP($FA806,LTREV,LOOKUPS!D$9,0)*$FD$6+VLOOKUP($FA806,CFP,LOOKUPS!D$6,0)*$FE$6+VLOOKUP($FA806,EP,LOOKUPS!D$8,0)*$FF$6+VLOOKUP($FA806,BM,LOOKUPS!D$5,0)*$FG$6+VLOOKUP($FA806,DIV,LOOKUPS!D$7,0)*$FH$6++VLOOKUP($FA806,SIZE,LOOKUPS!D$11,0)*$FI$6),"",VLOOKUP($FA806,MOM,LOOKUPS!D$12,0)*$FB$6+VLOOKUP($FA806,STREV,LOOKUPS!D$10,0)*$FC$6+VLOOKUP($FA806,LTREV,LOOKUPS!D$9,0)*$FD$6+VLOOKUP($FA806,CFP,LOOKUPS!D$6,0)*$FE$6+VLOOKUP($FA806,EP,LOOKUPS!D$8,0)*$FF$6+VLOOKUP($FA806,BM,LOOKUPS!D$5,0)*$FG$6+VLOOKUP($FA806,DIV,LOOKUPS!D$7,0)*$FH$6++VLOOKUP($FA806,SIZE,LOOKUPS!D$11,0)*$FI$6)</f>
        <v>4.1828000000000003</v>
      </c>
      <c r="FD806" s="1">
        <f>IF(ISERROR(VLOOKUP($FA806,MOM,LOOKUPS!E$12,0)*$FB$6+VLOOKUP($FA806,STREV,LOOKUPS!E$10,0)*$FC$6+VLOOKUP($FA806,LTREV,LOOKUPS!E$9,0)*$FD$6+VLOOKUP($FA806,CFP,LOOKUPS!E$6,0)*$FE$6+VLOOKUP($FA806,EP,LOOKUPS!E$8,0)*$FF$6+VLOOKUP($FA806,BM,LOOKUPS!E$5,0)*$FG$6+VLOOKUP($FA806,DIV,LOOKUPS!E$7,0)*$FH$6++VLOOKUP($FA806,SIZE,LOOKUPS!E$11,0)*$FI$6),"",VLOOKUP($FA806,MOM,LOOKUPS!E$12,0)*$FB$6+VLOOKUP($FA806,STREV,LOOKUPS!E$10,0)*$FC$6+VLOOKUP($FA806,LTREV,LOOKUPS!E$9,0)*$FD$6+VLOOKUP($FA806,CFP,LOOKUPS!E$6,0)*$FE$6+VLOOKUP($FA806,EP,LOOKUPS!E$8,0)*$FF$6+VLOOKUP($FA806,BM,LOOKUPS!E$5,0)*$FG$6+VLOOKUP($FA806,DIV,LOOKUPS!E$7,0)*$FH$6++VLOOKUP($FA806,SIZE,LOOKUPS!E$11,0)*$FI$6)</f>
        <v>3.9651000000000005</v>
      </c>
      <c r="FE806" s="1">
        <f>IF(ISERROR(VLOOKUP($FA806,MOM,LOOKUPS!F$12,0)*$FB$6+VLOOKUP($FA806,STREV,LOOKUPS!F$10,0)*$FC$6+VLOOKUP($FA806,LTREV,LOOKUPS!F$9,0)*$FD$6+VLOOKUP($FA806,CFP,LOOKUPS!F$6,0)*$FE$6+VLOOKUP($FA806,EP,LOOKUPS!F$8,0)*$FF$6+VLOOKUP($FA806,BM,LOOKUPS!F$5,0)*$FG$6+VLOOKUP($FA806,DIV,LOOKUPS!F$7,0)*$FH$6++VLOOKUP($FA806,SIZE,LOOKUPS!F$11,0)*$FI$6),"",VLOOKUP($FA806,MOM,LOOKUPS!F$12,0)*$FB$6+VLOOKUP($FA806,STREV,LOOKUPS!F$10,0)*$FC$6+VLOOKUP($FA806,LTREV,LOOKUPS!F$9,0)*$FD$6+VLOOKUP($FA806,CFP,LOOKUPS!F$6,0)*$FE$6+VLOOKUP($FA806,EP,LOOKUPS!F$8,0)*$FF$6+VLOOKUP($FA806,BM,LOOKUPS!F$5,0)*$FG$6+VLOOKUP($FA806,DIV,LOOKUPS!F$7,0)*$FH$6++VLOOKUP($FA806,SIZE,LOOKUPS!F$11,0)*$FI$6)</f>
        <v>4.4129000000000005</v>
      </c>
      <c r="FF806" s="1">
        <f>IF(ISERROR(VLOOKUP($FA806,MOM,LOOKUPS!G$12,0)*$FB$6+VLOOKUP($FA806,STREV,LOOKUPS!G$10,0)*$FC$6+VLOOKUP($FA806,LTREV,LOOKUPS!G$9,0)*$FD$6+VLOOKUP($FA806,CFP,LOOKUPS!G$6,0)*$FE$6+VLOOKUP($FA806,EP,LOOKUPS!G$8,0)*$FF$6+VLOOKUP($FA806,BM,LOOKUPS!G$5,0)*$FG$6+VLOOKUP($FA806,DIV,LOOKUPS!G$7,0)*$FH$6++VLOOKUP($FA806,SIZE,LOOKUPS!G$11,0)*$FI$6),"",VLOOKUP($FA806,MOM,LOOKUPS!G$12,0)*$FB$6+VLOOKUP($FA806,STREV,LOOKUPS!G$10,0)*$FC$6+VLOOKUP($FA806,LTREV,LOOKUPS!G$9,0)*$FD$6+VLOOKUP($FA806,CFP,LOOKUPS!G$6,0)*$FE$6+VLOOKUP($FA806,EP,LOOKUPS!G$8,0)*$FF$6+VLOOKUP($FA806,BM,LOOKUPS!G$5,0)*$FG$6+VLOOKUP($FA806,DIV,LOOKUPS!G$7,0)*$FH$6++VLOOKUP($FA806,SIZE,LOOKUPS!G$11,0)*$FI$6)</f>
        <v>3.0379000000000005</v>
      </c>
      <c r="FG806" s="1">
        <f>IF(ISERROR(VLOOKUP($FA806,MOM,LOOKUPS!H$12,0)*$FB$6+VLOOKUP($FA806,STREV,LOOKUPS!H$10,0)*$FC$6+VLOOKUP($FA806,LTREV,LOOKUPS!H$9,0)*$FD$6+VLOOKUP($FA806,CFP,LOOKUPS!H$6,0)*$FE$6+VLOOKUP($FA806,EP,LOOKUPS!H$8,0)*$FF$6+VLOOKUP($FA806,BM,LOOKUPS!H$5,0)*$FG$6+VLOOKUP($FA806,DIV,LOOKUPS!H$7,0)*$FH$6++VLOOKUP($FA806,SIZE,LOOKUPS!H$11,0)*$FI$6),"",VLOOKUP($FA806,MOM,LOOKUPS!H$12,0)*$FB$6+VLOOKUP($FA806,STREV,LOOKUPS!H$10,0)*$FC$6+VLOOKUP($FA806,LTREV,LOOKUPS!H$9,0)*$FD$6+VLOOKUP($FA806,CFP,LOOKUPS!H$6,0)*$FE$6+VLOOKUP($FA806,EP,LOOKUPS!H$8,0)*$FF$6+VLOOKUP($FA806,BM,LOOKUPS!H$5,0)*$FG$6+VLOOKUP($FA806,DIV,LOOKUPS!H$7,0)*$FH$6++VLOOKUP($FA806,SIZE,LOOKUPS!H$11,0)*$FI$6)</f>
        <v>2.8441000000000001</v>
      </c>
      <c r="FH806" s="1">
        <f>IF(ISERROR(VLOOKUP($FA806,MOM,LOOKUPS!I$12,0)*$FB$6+VLOOKUP($FA806,STREV,LOOKUPS!I$10,0)*$FC$6+VLOOKUP($FA806,LTREV,LOOKUPS!I$9,0)*$FD$6+VLOOKUP($FA806,CFP,LOOKUPS!I$6,0)*$FE$6+VLOOKUP($FA806,EP,LOOKUPS!I$8,0)*$FF$6+VLOOKUP($FA806,BM,LOOKUPS!I$5,0)*$FG$6+VLOOKUP($FA806,DIV,LOOKUPS!I$7,0)*$FH$6++VLOOKUP($FA806,SIZE,LOOKUPS!I$11,0)*$FI$6),"",VLOOKUP($FA806,MOM,LOOKUPS!I$12,0)*$FB$6+VLOOKUP($FA806,STREV,LOOKUPS!I$10,0)*$FC$6+VLOOKUP($FA806,LTREV,LOOKUPS!I$9,0)*$FD$6+VLOOKUP($FA806,CFP,LOOKUPS!I$6,0)*$FE$6+VLOOKUP($FA806,EP,LOOKUPS!I$8,0)*$FF$6+VLOOKUP($FA806,BM,LOOKUPS!I$5,0)*$FG$6+VLOOKUP($FA806,DIV,LOOKUPS!I$7,0)*$FH$6++VLOOKUP($FA806,SIZE,LOOKUPS!I$11,0)*$FI$6)</f>
        <v>2.9105999999999996</v>
      </c>
      <c r="FI806" s="1">
        <f>IF(ISERROR(VLOOKUP($FA806,MOM,LOOKUPS!J$12,0)*$FB$6+VLOOKUP($FA806,STREV,LOOKUPS!J$10,0)*$FC$6+VLOOKUP($FA806,LTREV,LOOKUPS!J$9,0)*$FD$6+VLOOKUP($FA806,CFP,LOOKUPS!J$6,0)*$FE$6+VLOOKUP($FA806,EP,LOOKUPS!J$8,0)*$FF$6+VLOOKUP($FA806,BM,LOOKUPS!J$5,0)*$FG$6+VLOOKUP($FA806,DIV,LOOKUPS!J$7,0)*$FH$6++VLOOKUP($FA806,SIZE,LOOKUPS!J$11,0)*$FI$6),"",VLOOKUP($FA806,MOM,LOOKUPS!J$12,0)*$FB$6+VLOOKUP($FA806,STREV,LOOKUPS!J$10,0)*$FC$6+VLOOKUP($FA806,LTREV,LOOKUPS!J$9,0)*$FD$6+VLOOKUP($FA806,CFP,LOOKUPS!J$6,0)*$FE$6+VLOOKUP($FA806,EP,LOOKUPS!J$8,0)*$FF$6+VLOOKUP($FA806,BM,LOOKUPS!J$5,0)*$FG$6+VLOOKUP($FA806,DIV,LOOKUPS!J$7,0)*$FH$6++VLOOKUP($FA806,SIZE,LOOKUPS!J$11,0)*$FI$6)</f>
        <v>3.3831000000000002</v>
      </c>
      <c r="FJ806" s="1">
        <f>IF(ISERROR(VLOOKUP($FA806,MOM,LOOKUPS!K$12,0)*$FB$6+VLOOKUP($FA806,STREV,LOOKUPS!K$10,0)*$FC$6+VLOOKUP($FA806,LTREV,LOOKUPS!K$9,0)*$FD$6+VLOOKUP($FA806,CFP,LOOKUPS!K$6,0)*$FE$6+VLOOKUP($FA806,EP,LOOKUPS!K$8,0)*$FF$6+VLOOKUP($FA806,BM,LOOKUPS!K$5,0)*$FG$6+VLOOKUP($FA806,DIV,LOOKUPS!K$7,0)*$FH$6++VLOOKUP($FA806,SIZE,LOOKUPS!K$11,0)*$FI$6),"",VLOOKUP($FA806,MOM,LOOKUPS!K$12,0)*$FB$6+VLOOKUP($FA806,STREV,LOOKUPS!K$10,0)*$FC$6+VLOOKUP($FA806,LTREV,LOOKUPS!K$9,0)*$FD$6+VLOOKUP($FA806,CFP,LOOKUPS!K$6,0)*$FE$6+VLOOKUP($FA806,EP,LOOKUPS!K$8,0)*$FF$6+VLOOKUP($FA806,BM,LOOKUPS!K$5,0)*$FG$6+VLOOKUP($FA806,DIV,LOOKUPS!K$7,0)*$FH$6++VLOOKUP($FA806,SIZE,LOOKUPS!K$11,0)*$FI$6)</f>
        <v>3.5528000000000004</v>
      </c>
      <c r="FK806" s="1">
        <f>IF(ISERROR(VLOOKUP($FA806,MOM,LOOKUPS!L$12,0)*$FB$6+VLOOKUP($FA806,STREV,LOOKUPS!L$10,0)*$FC$6+VLOOKUP($FA806,LTREV,LOOKUPS!L$9,0)*$FD$6+VLOOKUP($FA806,CFP,LOOKUPS!L$6,0)*$FE$6+VLOOKUP($FA806,EP,LOOKUPS!L$8,0)*$FF$6+VLOOKUP($FA806,BM,LOOKUPS!L$5,0)*$FG$6+VLOOKUP($FA806,DIV,LOOKUPS!L$7,0)*$FH$6++VLOOKUP($FA806,SIZE,LOOKUPS!L$11,0)*$FI$6),"",VLOOKUP($FA806,MOM,LOOKUPS!L$12,0)*$FB$6+VLOOKUP($FA806,STREV,LOOKUPS!L$10,0)*$FC$6+VLOOKUP($FA806,LTREV,LOOKUPS!L$9,0)*$FD$6+VLOOKUP($FA806,CFP,LOOKUPS!L$6,0)*$FE$6+VLOOKUP($FA806,EP,LOOKUPS!L$8,0)*$FF$6+VLOOKUP($FA806,BM,LOOKUPS!L$5,0)*$FG$6+VLOOKUP($FA806,DIV,LOOKUPS!L$7,0)*$FH$6++VLOOKUP($FA806,SIZE,LOOKUPS!L$11,0)*$FI$6)</f>
        <v>5.4598000000000004</v>
      </c>
    </row>
    <row r="807" spans="1:167" x14ac:dyDescent="0.3">
      <c r="A807" s="1">
        <v>199306</v>
      </c>
      <c r="B807" s="1">
        <v>0.09</v>
      </c>
      <c r="C807" s="1">
        <v>-0.11</v>
      </c>
      <c r="D807" s="1">
        <v>0.77</v>
      </c>
      <c r="E807" s="1">
        <v>2.62</v>
      </c>
      <c r="F807" s="1">
        <v>0.44</v>
      </c>
      <c r="G807" s="1">
        <v>2</v>
      </c>
      <c r="H807" s="1">
        <v>1.48</v>
      </c>
      <c r="I807" s="1">
        <v>2.46</v>
      </c>
      <c r="J807" s="1">
        <v>2.5099999999999998</v>
      </c>
      <c r="K807" s="1">
        <v>2.59</v>
      </c>
      <c r="M807" s="1">
        <v>199207</v>
      </c>
      <c r="N807" s="1">
        <v>4.2699999999999996</v>
      </c>
      <c r="O807" s="1">
        <v>2.84</v>
      </c>
      <c r="P807" s="1">
        <v>2.58</v>
      </c>
      <c r="Q807" s="1">
        <v>3.12</v>
      </c>
      <c r="R807" s="1">
        <v>2.4700000000000002</v>
      </c>
      <c r="S807" s="1">
        <v>2.93</v>
      </c>
      <c r="T807" s="1">
        <v>1.93</v>
      </c>
      <c r="U807" s="1">
        <v>3.22</v>
      </c>
      <c r="V807" s="1">
        <v>2.4300000000000002</v>
      </c>
      <c r="W807" s="1">
        <v>0.65</v>
      </c>
      <c r="Y807" s="1">
        <v>199706</v>
      </c>
      <c r="Z807" s="1">
        <v>4.05</v>
      </c>
      <c r="AA807" s="1">
        <v>4.75</v>
      </c>
      <c r="AB807" s="1">
        <v>3.69</v>
      </c>
      <c r="AC807" s="1">
        <v>4.3499999999999996</v>
      </c>
      <c r="AD807" s="1">
        <v>4.4000000000000004</v>
      </c>
      <c r="AE807" s="1">
        <v>4.75</v>
      </c>
      <c r="AF807" s="1">
        <v>5.77</v>
      </c>
      <c r="AG807" s="1">
        <v>5.09</v>
      </c>
      <c r="AH807" s="1">
        <v>5.07</v>
      </c>
      <c r="AI807" s="1">
        <v>3.85</v>
      </c>
      <c r="AK807">
        <v>201712</v>
      </c>
      <c r="AL807">
        <v>2.76</v>
      </c>
      <c r="AM807">
        <v>-0.14000000000000001</v>
      </c>
      <c r="AN807">
        <v>0.28999999999999998</v>
      </c>
      <c r="AO807">
        <v>0.86</v>
      </c>
      <c r="AP807">
        <v>0.02</v>
      </c>
      <c r="AQ807">
        <v>-0.39</v>
      </c>
      <c r="AR807">
        <v>0.4</v>
      </c>
      <c r="AS807">
        <v>0.63</v>
      </c>
      <c r="AT807">
        <v>1.06</v>
      </c>
      <c r="AU807">
        <v>0.33</v>
      </c>
      <c r="AV807">
        <v>-0.26</v>
      </c>
      <c r="AW807">
        <v>-0.46</v>
      </c>
      <c r="AX807">
        <v>-0.3</v>
      </c>
      <c r="AY807">
        <v>0.04</v>
      </c>
      <c r="AZ807">
        <v>0.78</v>
      </c>
      <c r="BA807">
        <v>0.83</v>
      </c>
      <c r="BB807">
        <v>0.43</v>
      </c>
      <c r="BC807">
        <v>0.19</v>
      </c>
      <c r="BD807">
        <v>1.85</v>
      </c>
      <c r="BF807" s="1">
        <v>201712</v>
      </c>
      <c r="BG807" s="1">
        <v>2.65</v>
      </c>
      <c r="BH807" s="1">
        <v>0.19</v>
      </c>
      <c r="BI807" s="1">
        <v>-0.52</v>
      </c>
      <c r="BJ807" s="1">
        <v>1.08</v>
      </c>
      <c r="BK807" s="1">
        <v>0.54</v>
      </c>
      <c r="BL807" s="1">
        <v>-0.1</v>
      </c>
      <c r="BM807" s="1">
        <v>-0.77</v>
      </c>
      <c r="BN807" s="1">
        <v>-0.08</v>
      </c>
      <c r="BO807" s="1">
        <v>1.24</v>
      </c>
      <c r="BP807" s="1">
        <v>-0.04</v>
      </c>
      <c r="BQ807" s="1">
        <v>1.17</v>
      </c>
      <c r="BR807" s="1">
        <v>-0.56999999999999995</v>
      </c>
      <c r="BS807" s="1">
        <v>0.44</v>
      </c>
      <c r="BT807" s="1">
        <v>-0.66</v>
      </c>
      <c r="BU807" s="1">
        <v>-0.87</v>
      </c>
      <c r="BV807" s="1">
        <v>-0.98</v>
      </c>
      <c r="BW807" s="1">
        <v>0.78</v>
      </c>
      <c r="BX807" s="1">
        <v>0.99</v>
      </c>
      <c r="BY807" s="1">
        <v>1.47</v>
      </c>
      <c r="CA807" s="1">
        <v>199212</v>
      </c>
      <c r="CB807" s="1">
        <v>2.75</v>
      </c>
      <c r="CC807" s="1">
        <v>2.19</v>
      </c>
      <c r="CD807" s="1">
        <v>3.76</v>
      </c>
      <c r="CE807" s="1">
        <v>5.5</v>
      </c>
      <c r="CF807" s="1">
        <v>2.06</v>
      </c>
      <c r="CG807" s="1">
        <v>3.52</v>
      </c>
      <c r="CH807" s="1">
        <v>3</v>
      </c>
      <c r="CI807" s="1">
        <v>4.5199999999999996</v>
      </c>
      <c r="CJ807" s="1">
        <v>5.81</v>
      </c>
      <c r="CK807" s="1">
        <v>2.15</v>
      </c>
      <c r="CL807" s="1">
        <v>1.91</v>
      </c>
      <c r="CM807" s="1">
        <v>2.58</v>
      </c>
      <c r="CN807" s="1">
        <v>4.6900000000000004</v>
      </c>
      <c r="CO807" s="1">
        <v>2.5299999999999998</v>
      </c>
      <c r="CP807" s="1">
        <v>3.55</v>
      </c>
      <c r="CQ807" s="1">
        <v>4.5</v>
      </c>
      <c r="CR807" s="1">
        <v>4.53</v>
      </c>
      <c r="CS807" s="1">
        <v>4.92</v>
      </c>
      <c r="CT807" s="1">
        <v>6.5</v>
      </c>
      <c r="CV807" s="1">
        <v>199312</v>
      </c>
      <c r="CW807" s="1">
        <v>0.23</v>
      </c>
      <c r="CX807" s="1">
        <v>3.59</v>
      </c>
      <c r="CY807" s="1">
        <v>3.04</v>
      </c>
      <c r="CZ807" s="1">
        <v>1.42</v>
      </c>
      <c r="DA807" s="1">
        <v>3.64</v>
      </c>
      <c r="DB807" s="1">
        <v>3.52</v>
      </c>
      <c r="DC807" s="1">
        <v>2.84</v>
      </c>
      <c r="DD807" s="1">
        <v>2.5</v>
      </c>
      <c r="DE807" s="1">
        <v>1.05</v>
      </c>
      <c r="DF807" s="1">
        <v>2.6</v>
      </c>
      <c r="DG807" s="1">
        <v>4.67</v>
      </c>
      <c r="DH807" s="1">
        <v>3.5</v>
      </c>
      <c r="DI807" s="1">
        <v>3.55</v>
      </c>
      <c r="DJ807" s="1">
        <v>2.4900000000000002</v>
      </c>
      <c r="DK807" s="1">
        <v>3.25</v>
      </c>
      <c r="DL807" s="1">
        <v>2.9</v>
      </c>
      <c r="DM807" s="1">
        <v>2.06</v>
      </c>
      <c r="DN807" s="1">
        <v>1.33</v>
      </c>
      <c r="DO807" s="1">
        <v>0.71</v>
      </c>
      <c r="DQ807" s="1">
        <v>199212</v>
      </c>
      <c r="DR807" s="1">
        <v>-99.99</v>
      </c>
      <c r="DS807" s="1">
        <v>4.17</v>
      </c>
      <c r="DT807" s="1">
        <v>3.3</v>
      </c>
      <c r="DU807" s="1">
        <v>1.99</v>
      </c>
      <c r="DV807" s="1">
        <v>4.3899999999999997</v>
      </c>
      <c r="DW807" s="1">
        <v>2.94</v>
      </c>
      <c r="DX807" s="1">
        <v>3.41</v>
      </c>
      <c r="DY807" s="1">
        <v>2.98</v>
      </c>
      <c r="DZ807" s="1">
        <v>1.48</v>
      </c>
      <c r="EA807" s="1">
        <v>4.8899999999999997</v>
      </c>
      <c r="EB807" s="1">
        <v>2.74</v>
      </c>
      <c r="EC807" s="1">
        <v>2.7</v>
      </c>
      <c r="ED807" s="1">
        <v>3.29</v>
      </c>
      <c r="EE807" s="1">
        <v>3.16</v>
      </c>
      <c r="EF807" s="1">
        <v>3.71</v>
      </c>
      <c r="EG807" s="1">
        <v>3.05</v>
      </c>
      <c r="EH807" s="1">
        <v>2.9</v>
      </c>
      <c r="EI807" s="1">
        <v>1.32</v>
      </c>
      <c r="EJ807" s="1">
        <v>1.64</v>
      </c>
      <c r="EL807">
        <v>199212</v>
      </c>
      <c r="EM807">
        <v>1.53</v>
      </c>
      <c r="EN807">
        <v>1.63</v>
      </c>
      <c r="EO807">
        <v>2.63</v>
      </c>
      <c r="EP807">
        <v>0.28000000000000003</v>
      </c>
      <c r="ER807" s="1">
        <v>199306</v>
      </c>
      <c r="ES807" s="1">
        <v>4.57</v>
      </c>
      <c r="EU807" s="1">
        <v>199207</v>
      </c>
      <c r="EV807" s="1">
        <v>2.0499999999999998</v>
      </c>
      <c r="EX807" s="1">
        <v>199706</v>
      </c>
      <c r="EY807" s="1">
        <v>0.17</v>
      </c>
      <c r="FA807" s="1">
        <v>199306</v>
      </c>
      <c r="FB807" s="1">
        <f>IF(ISERROR(VLOOKUP($FA807,MOM,LOOKUPS!C$12,0)*$FB$6+VLOOKUP($FA807,STREV,LOOKUPS!C$10,0)*$FC$6+VLOOKUP($FA807,LTREV,LOOKUPS!C$9,0)*$FD$6+VLOOKUP($FA807,CFP,LOOKUPS!C$6,0)*$FE$6+VLOOKUP($FA807,EP,LOOKUPS!C$8,0)*$FF$6+VLOOKUP($FA807,BM,LOOKUPS!C$5,0)*$FG$6+VLOOKUP($FA807,DIV,LOOKUPS!C$7,0)*$FH$6++VLOOKUP($FA807,SIZE,LOOKUPS!C$11,0)*$FI$6),"",VLOOKUP($FA807,MOM,LOOKUPS!C$12,0)*$FB$6+VLOOKUP($FA807,STREV,LOOKUPS!C$10,0)*$FC$6+VLOOKUP($FA807,LTREV,LOOKUPS!C$9,0)*$FD$6+VLOOKUP($FA807,CFP,LOOKUPS!C$6,0)*$FE$6+VLOOKUP($FA807,EP,LOOKUPS!C$8,0)*$FF$6+VLOOKUP($FA807,BM,LOOKUPS!C$5,0)*$FG$6+VLOOKUP($FA807,DIV,LOOKUPS!C$7,0)*$FH$6++VLOOKUP($FA807,SIZE,LOOKUPS!C$11,0)*$FI$6)</f>
        <v>0.58150000000000002</v>
      </c>
      <c r="FC807" s="1">
        <f>IF(ISERROR(VLOOKUP($FA807,MOM,LOOKUPS!D$12,0)*$FB$6+VLOOKUP($FA807,STREV,LOOKUPS!D$10,0)*$FC$6+VLOOKUP($FA807,LTREV,LOOKUPS!D$9,0)*$FD$6+VLOOKUP($FA807,CFP,LOOKUPS!D$6,0)*$FE$6+VLOOKUP($FA807,EP,LOOKUPS!D$8,0)*$FF$6+VLOOKUP($FA807,BM,LOOKUPS!D$5,0)*$FG$6+VLOOKUP($FA807,DIV,LOOKUPS!D$7,0)*$FH$6++VLOOKUP($FA807,SIZE,LOOKUPS!D$11,0)*$FI$6),"",VLOOKUP($FA807,MOM,LOOKUPS!D$12,0)*$FB$6+VLOOKUP($FA807,STREV,LOOKUPS!D$10,0)*$FC$6+VLOOKUP($FA807,LTREV,LOOKUPS!D$9,0)*$FD$6+VLOOKUP($FA807,CFP,LOOKUPS!D$6,0)*$FE$6+VLOOKUP($FA807,EP,LOOKUPS!D$8,0)*$FF$6+VLOOKUP($FA807,BM,LOOKUPS!D$5,0)*$FG$6+VLOOKUP($FA807,DIV,LOOKUPS!D$7,0)*$FH$6++VLOOKUP($FA807,SIZE,LOOKUPS!D$11,0)*$FI$6)</f>
        <v>-0.15550000000000003</v>
      </c>
      <c r="FD807" s="1">
        <f>IF(ISERROR(VLOOKUP($FA807,MOM,LOOKUPS!E$12,0)*$FB$6+VLOOKUP($FA807,STREV,LOOKUPS!E$10,0)*$FC$6+VLOOKUP($FA807,LTREV,LOOKUPS!E$9,0)*$FD$6+VLOOKUP($FA807,CFP,LOOKUPS!E$6,0)*$FE$6+VLOOKUP($FA807,EP,LOOKUPS!E$8,0)*$FF$6+VLOOKUP($FA807,BM,LOOKUPS!E$5,0)*$FG$6+VLOOKUP($FA807,DIV,LOOKUPS!E$7,0)*$FH$6++VLOOKUP($FA807,SIZE,LOOKUPS!E$11,0)*$FI$6),"",VLOOKUP($FA807,MOM,LOOKUPS!E$12,0)*$FB$6+VLOOKUP($FA807,STREV,LOOKUPS!E$10,0)*$FC$6+VLOOKUP($FA807,LTREV,LOOKUPS!E$9,0)*$FD$6+VLOOKUP($FA807,CFP,LOOKUPS!E$6,0)*$FE$6+VLOOKUP($FA807,EP,LOOKUPS!E$8,0)*$FF$6+VLOOKUP($FA807,BM,LOOKUPS!E$5,0)*$FG$6+VLOOKUP($FA807,DIV,LOOKUPS!E$7,0)*$FH$6++VLOOKUP($FA807,SIZE,LOOKUPS!E$11,0)*$FI$6)</f>
        <v>0.69019999999999992</v>
      </c>
      <c r="FE807" s="1">
        <f>IF(ISERROR(VLOOKUP($FA807,MOM,LOOKUPS!F$12,0)*$FB$6+VLOOKUP($FA807,STREV,LOOKUPS!F$10,0)*$FC$6+VLOOKUP($FA807,LTREV,LOOKUPS!F$9,0)*$FD$6+VLOOKUP($FA807,CFP,LOOKUPS!F$6,0)*$FE$6+VLOOKUP($FA807,EP,LOOKUPS!F$8,0)*$FF$6+VLOOKUP($FA807,BM,LOOKUPS!F$5,0)*$FG$6+VLOOKUP($FA807,DIV,LOOKUPS!F$7,0)*$FH$6++VLOOKUP($FA807,SIZE,LOOKUPS!F$11,0)*$FI$6),"",VLOOKUP($FA807,MOM,LOOKUPS!F$12,0)*$FB$6+VLOOKUP($FA807,STREV,LOOKUPS!F$10,0)*$FC$6+VLOOKUP($FA807,LTREV,LOOKUPS!F$9,0)*$FD$6+VLOOKUP($FA807,CFP,LOOKUPS!F$6,0)*$FE$6+VLOOKUP($FA807,EP,LOOKUPS!F$8,0)*$FF$6+VLOOKUP($FA807,BM,LOOKUPS!F$5,0)*$FG$6+VLOOKUP($FA807,DIV,LOOKUPS!F$7,0)*$FH$6++VLOOKUP($FA807,SIZE,LOOKUPS!F$11,0)*$FI$6)</f>
        <v>1.1264000000000001</v>
      </c>
      <c r="FF807" s="1">
        <f>IF(ISERROR(VLOOKUP($FA807,MOM,LOOKUPS!G$12,0)*$FB$6+VLOOKUP($FA807,STREV,LOOKUPS!G$10,0)*$FC$6+VLOOKUP($FA807,LTREV,LOOKUPS!G$9,0)*$FD$6+VLOOKUP($FA807,CFP,LOOKUPS!G$6,0)*$FE$6+VLOOKUP($FA807,EP,LOOKUPS!G$8,0)*$FF$6+VLOOKUP($FA807,BM,LOOKUPS!G$5,0)*$FG$6+VLOOKUP($FA807,DIV,LOOKUPS!G$7,0)*$FH$6++VLOOKUP($FA807,SIZE,LOOKUPS!G$11,0)*$FI$6),"",VLOOKUP($FA807,MOM,LOOKUPS!G$12,0)*$FB$6+VLOOKUP($FA807,STREV,LOOKUPS!G$10,0)*$FC$6+VLOOKUP($FA807,LTREV,LOOKUPS!G$9,0)*$FD$6+VLOOKUP($FA807,CFP,LOOKUPS!G$6,0)*$FE$6+VLOOKUP($FA807,EP,LOOKUPS!G$8,0)*$FF$6+VLOOKUP($FA807,BM,LOOKUPS!G$5,0)*$FG$6+VLOOKUP($FA807,DIV,LOOKUPS!G$7,0)*$FH$6++VLOOKUP($FA807,SIZE,LOOKUPS!G$11,0)*$FI$6)</f>
        <v>1.6550000000000002</v>
      </c>
      <c r="FG807" s="1">
        <f>IF(ISERROR(VLOOKUP($FA807,MOM,LOOKUPS!H$12,0)*$FB$6+VLOOKUP($FA807,STREV,LOOKUPS!H$10,0)*$FC$6+VLOOKUP($FA807,LTREV,LOOKUPS!H$9,0)*$FD$6+VLOOKUP($FA807,CFP,LOOKUPS!H$6,0)*$FE$6+VLOOKUP($FA807,EP,LOOKUPS!H$8,0)*$FF$6+VLOOKUP($FA807,BM,LOOKUPS!H$5,0)*$FG$6+VLOOKUP($FA807,DIV,LOOKUPS!H$7,0)*$FH$6++VLOOKUP($FA807,SIZE,LOOKUPS!H$11,0)*$FI$6),"",VLOOKUP($FA807,MOM,LOOKUPS!H$12,0)*$FB$6+VLOOKUP($FA807,STREV,LOOKUPS!H$10,0)*$FC$6+VLOOKUP($FA807,LTREV,LOOKUPS!H$9,0)*$FD$6+VLOOKUP($FA807,CFP,LOOKUPS!H$6,0)*$FE$6+VLOOKUP($FA807,EP,LOOKUPS!H$8,0)*$FF$6+VLOOKUP($FA807,BM,LOOKUPS!H$5,0)*$FG$6+VLOOKUP($FA807,DIV,LOOKUPS!H$7,0)*$FH$6++VLOOKUP($FA807,SIZE,LOOKUPS!H$11,0)*$FI$6)</f>
        <v>1.1272000000000002</v>
      </c>
      <c r="FH807" s="1">
        <f>IF(ISERROR(VLOOKUP($FA807,MOM,LOOKUPS!I$12,0)*$FB$6+VLOOKUP($FA807,STREV,LOOKUPS!I$10,0)*$FC$6+VLOOKUP($FA807,LTREV,LOOKUPS!I$9,0)*$FD$6+VLOOKUP($FA807,CFP,LOOKUPS!I$6,0)*$FE$6+VLOOKUP($FA807,EP,LOOKUPS!I$8,0)*$FF$6+VLOOKUP($FA807,BM,LOOKUPS!I$5,0)*$FG$6+VLOOKUP($FA807,DIV,LOOKUPS!I$7,0)*$FH$6++VLOOKUP($FA807,SIZE,LOOKUPS!I$11,0)*$FI$6),"",VLOOKUP($FA807,MOM,LOOKUPS!I$12,0)*$FB$6+VLOOKUP($FA807,STREV,LOOKUPS!I$10,0)*$FC$6+VLOOKUP($FA807,LTREV,LOOKUPS!I$9,0)*$FD$6+VLOOKUP($FA807,CFP,LOOKUPS!I$6,0)*$FE$6+VLOOKUP($FA807,EP,LOOKUPS!I$8,0)*$FF$6+VLOOKUP($FA807,BM,LOOKUPS!I$5,0)*$FG$6+VLOOKUP($FA807,DIV,LOOKUPS!I$7,0)*$FH$6++VLOOKUP($FA807,SIZE,LOOKUPS!I$11,0)*$FI$6)</f>
        <v>1.0219</v>
      </c>
      <c r="FI807" s="1">
        <f>IF(ISERROR(VLOOKUP($FA807,MOM,LOOKUPS!J$12,0)*$FB$6+VLOOKUP($FA807,STREV,LOOKUPS!J$10,0)*$FC$6+VLOOKUP($FA807,LTREV,LOOKUPS!J$9,0)*$FD$6+VLOOKUP($FA807,CFP,LOOKUPS!J$6,0)*$FE$6+VLOOKUP($FA807,EP,LOOKUPS!J$8,0)*$FF$6+VLOOKUP($FA807,BM,LOOKUPS!J$5,0)*$FG$6+VLOOKUP($FA807,DIV,LOOKUPS!J$7,0)*$FH$6++VLOOKUP($FA807,SIZE,LOOKUPS!J$11,0)*$FI$6),"",VLOOKUP($FA807,MOM,LOOKUPS!J$12,0)*$FB$6+VLOOKUP($FA807,STREV,LOOKUPS!J$10,0)*$FC$6+VLOOKUP($FA807,LTREV,LOOKUPS!J$9,0)*$FD$6+VLOOKUP($FA807,CFP,LOOKUPS!J$6,0)*$FE$6+VLOOKUP($FA807,EP,LOOKUPS!J$8,0)*$FF$6+VLOOKUP($FA807,BM,LOOKUPS!J$5,0)*$FG$6+VLOOKUP($FA807,DIV,LOOKUPS!J$7,0)*$FH$6++VLOOKUP($FA807,SIZE,LOOKUPS!J$11,0)*$FI$6)</f>
        <v>2.0358999999999998</v>
      </c>
      <c r="FJ807" s="1">
        <f>IF(ISERROR(VLOOKUP($FA807,MOM,LOOKUPS!K$12,0)*$FB$6+VLOOKUP($FA807,STREV,LOOKUPS!K$10,0)*$FC$6+VLOOKUP($FA807,LTREV,LOOKUPS!K$9,0)*$FD$6+VLOOKUP($FA807,CFP,LOOKUPS!K$6,0)*$FE$6+VLOOKUP($FA807,EP,LOOKUPS!K$8,0)*$FF$6+VLOOKUP($FA807,BM,LOOKUPS!K$5,0)*$FG$6+VLOOKUP($FA807,DIV,LOOKUPS!K$7,0)*$FH$6++VLOOKUP($FA807,SIZE,LOOKUPS!K$11,0)*$FI$6),"",VLOOKUP($FA807,MOM,LOOKUPS!K$12,0)*$FB$6+VLOOKUP($FA807,STREV,LOOKUPS!K$10,0)*$FC$6+VLOOKUP($FA807,LTREV,LOOKUPS!K$9,0)*$FD$6+VLOOKUP($FA807,CFP,LOOKUPS!K$6,0)*$FE$6+VLOOKUP($FA807,EP,LOOKUPS!K$8,0)*$FF$6+VLOOKUP($FA807,BM,LOOKUPS!K$5,0)*$FG$6+VLOOKUP($FA807,DIV,LOOKUPS!K$7,0)*$FH$6++VLOOKUP($FA807,SIZE,LOOKUPS!K$11,0)*$FI$6)</f>
        <v>2.1263000000000001</v>
      </c>
      <c r="FK807" s="1">
        <f>IF(ISERROR(VLOOKUP($FA807,MOM,LOOKUPS!L$12,0)*$FB$6+VLOOKUP($FA807,STREV,LOOKUPS!L$10,0)*$FC$6+VLOOKUP($FA807,LTREV,LOOKUPS!L$9,0)*$FD$6+VLOOKUP($FA807,CFP,LOOKUPS!L$6,0)*$FE$6+VLOOKUP($FA807,EP,LOOKUPS!L$8,0)*$FF$6+VLOOKUP($FA807,BM,LOOKUPS!L$5,0)*$FG$6+VLOOKUP($FA807,DIV,LOOKUPS!L$7,0)*$FH$6++VLOOKUP($FA807,SIZE,LOOKUPS!L$11,0)*$FI$6),"",VLOOKUP($FA807,MOM,LOOKUPS!L$12,0)*$FB$6+VLOOKUP($FA807,STREV,LOOKUPS!L$10,0)*$FC$6+VLOOKUP($FA807,LTREV,LOOKUPS!L$9,0)*$FD$6+VLOOKUP($FA807,CFP,LOOKUPS!L$6,0)*$FE$6+VLOOKUP($FA807,EP,LOOKUPS!L$8,0)*$FF$6+VLOOKUP($FA807,BM,LOOKUPS!L$5,0)*$FG$6+VLOOKUP($FA807,DIV,LOOKUPS!L$7,0)*$FH$6++VLOOKUP($FA807,SIZE,LOOKUPS!L$11,0)*$FI$6)</f>
        <v>2.7127000000000003</v>
      </c>
    </row>
    <row r="808" spans="1:167" x14ac:dyDescent="0.3">
      <c r="A808" s="1">
        <v>199307</v>
      </c>
      <c r="B808" s="1">
        <v>0.94</v>
      </c>
      <c r="C808" s="1">
        <v>-0.33</v>
      </c>
      <c r="D808" s="1">
        <v>0.23</v>
      </c>
      <c r="E808" s="1">
        <v>1.37</v>
      </c>
      <c r="F808" s="1">
        <v>0.87</v>
      </c>
      <c r="G808" s="1">
        <v>2.06</v>
      </c>
      <c r="H808" s="1">
        <v>1.84</v>
      </c>
      <c r="I808" s="1">
        <v>3.18</v>
      </c>
      <c r="J808" s="1">
        <v>1.91</v>
      </c>
      <c r="K808" s="1">
        <v>2.02</v>
      </c>
      <c r="M808" s="1">
        <v>199208</v>
      </c>
      <c r="N808" s="1">
        <v>-1.57</v>
      </c>
      <c r="O808" s="1">
        <v>-2.92</v>
      </c>
      <c r="P808" s="1">
        <v>-3.03</v>
      </c>
      <c r="Q808" s="1">
        <v>-1.65</v>
      </c>
      <c r="R808" s="1">
        <v>-2.2799999999999998</v>
      </c>
      <c r="S808" s="1">
        <v>-2.16</v>
      </c>
      <c r="T808" s="1">
        <v>-2.2999999999999998</v>
      </c>
      <c r="U808" s="1">
        <v>-1.84</v>
      </c>
      <c r="V808" s="1">
        <v>-2.25</v>
      </c>
      <c r="W808" s="1">
        <v>-5.35</v>
      </c>
      <c r="Y808" s="1">
        <v>199707</v>
      </c>
      <c r="Z808" s="1">
        <v>5.4</v>
      </c>
      <c r="AA808" s="1">
        <v>3.98</v>
      </c>
      <c r="AB808" s="1">
        <v>5.0599999999999996</v>
      </c>
      <c r="AC808" s="1">
        <v>5.09</v>
      </c>
      <c r="AD808" s="1">
        <v>5.46</v>
      </c>
      <c r="AE808" s="1">
        <v>5.03</v>
      </c>
      <c r="AF808" s="1">
        <v>7.38</v>
      </c>
      <c r="AG808" s="1">
        <v>6.15</v>
      </c>
      <c r="AH808" s="1">
        <v>6.02</v>
      </c>
      <c r="AI808" s="1">
        <v>7.31</v>
      </c>
      <c r="AK808">
        <v>201801</v>
      </c>
      <c r="AL808">
        <v>4.0999999999999996</v>
      </c>
      <c r="AM808">
        <v>3.28</v>
      </c>
      <c r="AN808">
        <v>2.92</v>
      </c>
      <c r="AO808">
        <v>1.49</v>
      </c>
      <c r="AP808">
        <v>3.49</v>
      </c>
      <c r="AQ808">
        <v>2.92</v>
      </c>
      <c r="AR808">
        <v>2.68</v>
      </c>
      <c r="AS808">
        <v>2.31</v>
      </c>
      <c r="AT808">
        <v>1.6</v>
      </c>
      <c r="AU808">
        <v>3.43</v>
      </c>
      <c r="AV808">
        <v>3.53</v>
      </c>
      <c r="AW808">
        <v>2.87</v>
      </c>
      <c r="AX808">
        <v>2.97</v>
      </c>
      <c r="AY808">
        <v>2.69</v>
      </c>
      <c r="AZ808">
        <v>2.67</v>
      </c>
      <c r="BA808">
        <v>3.34</v>
      </c>
      <c r="BB808">
        <v>1.28</v>
      </c>
      <c r="BC808">
        <v>1.1499999999999999</v>
      </c>
      <c r="BD808">
        <v>2</v>
      </c>
      <c r="BF808" s="1">
        <v>201801</v>
      </c>
      <c r="BG808" s="1">
        <v>3.76</v>
      </c>
      <c r="BH808" s="1">
        <v>3.13</v>
      </c>
      <c r="BI808" s="1">
        <v>2.78</v>
      </c>
      <c r="BJ808" s="1">
        <v>2.42</v>
      </c>
      <c r="BK808" s="1">
        <v>3.03</v>
      </c>
      <c r="BL808" s="1">
        <v>3.37</v>
      </c>
      <c r="BM808" s="1">
        <v>2.67</v>
      </c>
      <c r="BN808" s="1">
        <v>2.75</v>
      </c>
      <c r="BO808" s="1">
        <v>2.0499999999999998</v>
      </c>
      <c r="BP808" s="1">
        <v>3.69</v>
      </c>
      <c r="BQ808" s="1">
        <v>2.31</v>
      </c>
      <c r="BR808" s="1">
        <v>3.34</v>
      </c>
      <c r="BS808" s="1">
        <v>3.42</v>
      </c>
      <c r="BT808" s="1">
        <v>3.19</v>
      </c>
      <c r="BU808" s="1">
        <v>2.1800000000000002</v>
      </c>
      <c r="BV808" s="1">
        <v>2.36</v>
      </c>
      <c r="BW808" s="1">
        <v>3.11</v>
      </c>
      <c r="BX808" s="1">
        <v>2.69</v>
      </c>
      <c r="BY808" s="1">
        <v>1.44</v>
      </c>
      <c r="CA808" s="1">
        <v>199301</v>
      </c>
      <c r="CB808" s="1">
        <v>12.48</v>
      </c>
      <c r="CC808" s="1">
        <v>4.66</v>
      </c>
      <c r="CD808" s="1">
        <v>6</v>
      </c>
      <c r="CE808" s="1">
        <v>8.3000000000000007</v>
      </c>
      <c r="CF808" s="1">
        <v>4.22</v>
      </c>
      <c r="CG808" s="1">
        <v>5.95</v>
      </c>
      <c r="CH808" s="1">
        <v>6.04</v>
      </c>
      <c r="CI808" s="1">
        <v>5.65</v>
      </c>
      <c r="CJ808" s="1">
        <v>9.27</v>
      </c>
      <c r="CK808" s="1">
        <v>4.5</v>
      </c>
      <c r="CL808" s="1">
        <v>3.75</v>
      </c>
      <c r="CM808" s="1">
        <v>6.05</v>
      </c>
      <c r="CN808" s="1">
        <v>5.83</v>
      </c>
      <c r="CO808" s="1">
        <v>7.04</v>
      </c>
      <c r="CP808" s="1">
        <v>4.83</v>
      </c>
      <c r="CQ808" s="1">
        <v>6.08</v>
      </c>
      <c r="CR808" s="1">
        <v>5.3</v>
      </c>
      <c r="CS808" s="1">
        <v>6.28</v>
      </c>
      <c r="CT808" s="1">
        <v>11.61</v>
      </c>
      <c r="CV808" s="1">
        <v>199401</v>
      </c>
      <c r="CW808" s="1">
        <v>6.17</v>
      </c>
      <c r="CX808" s="1">
        <v>3.21</v>
      </c>
      <c r="CY808" s="1">
        <v>3.15</v>
      </c>
      <c r="CZ808" s="1">
        <v>2.44</v>
      </c>
      <c r="DA808" s="1">
        <v>3.09</v>
      </c>
      <c r="DB808" s="1">
        <v>3.08</v>
      </c>
      <c r="DC808" s="1">
        <v>3.35</v>
      </c>
      <c r="DD808" s="1">
        <v>3.6</v>
      </c>
      <c r="DE808" s="1">
        <v>1.51</v>
      </c>
      <c r="DF808" s="1">
        <v>2.97</v>
      </c>
      <c r="DG808" s="1">
        <v>3.22</v>
      </c>
      <c r="DH808" s="1">
        <v>3.41</v>
      </c>
      <c r="DI808" s="1">
        <v>2.73</v>
      </c>
      <c r="DJ808" s="1">
        <v>3.5</v>
      </c>
      <c r="DK808" s="1">
        <v>3.17</v>
      </c>
      <c r="DL808" s="1">
        <v>3.23</v>
      </c>
      <c r="DM808" s="1">
        <v>4.01</v>
      </c>
      <c r="DN808" s="1">
        <v>2.4</v>
      </c>
      <c r="DO808" s="1">
        <v>0.45</v>
      </c>
      <c r="DQ808" s="1">
        <v>199301</v>
      </c>
      <c r="DR808" s="1">
        <v>-99.99</v>
      </c>
      <c r="DS808" s="1">
        <v>8.8800000000000008</v>
      </c>
      <c r="DT808" s="1">
        <v>2.4</v>
      </c>
      <c r="DU808" s="1">
        <v>1.65</v>
      </c>
      <c r="DV808" s="1">
        <v>9.68</v>
      </c>
      <c r="DW808" s="1">
        <v>3.15</v>
      </c>
      <c r="DX808" s="1">
        <v>2.67</v>
      </c>
      <c r="DY808" s="1">
        <v>2</v>
      </c>
      <c r="DZ808" s="1">
        <v>1.19</v>
      </c>
      <c r="EA808" s="1">
        <v>11.36</v>
      </c>
      <c r="EB808" s="1">
        <v>4.21</v>
      </c>
      <c r="EC808" s="1">
        <v>3.63</v>
      </c>
      <c r="ED808" s="1">
        <v>2.4500000000000002</v>
      </c>
      <c r="EE808" s="1">
        <v>2.5499999999999998</v>
      </c>
      <c r="EF808" s="1">
        <v>2.81</v>
      </c>
      <c r="EG808" s="1">
        <v>1.57</v>
      </c>
      <c r="EH808" s="1">
        <v>2.46</v>
      </c>
      <c r="EI808" s="1">
        <v>1.94</v>
      </c>
      <c r="EJ808" s="1">
        <v>0.41</v>
      </c>
      <c r="EL808">
        <v>199301</v>
      </c>
      <c r="EM808">
        <v>0.93</v>
      </c>
      <c r="EN808">
        <v>1.98</v>
      </c>
      <c r="EO808">
        <v>5.92</v>
      </c>
      <c r="EP808">
        <v>0.23</v>
      </c>
      <c r="ER808" s="1">
        <v>199307</v>
      </c>
      <c r="ES808" s="1">
        <v>3.25</v>
      </c>
      <c r="EU808" s="1">
        <v>199208</v>
      </c>
      <c r="EV808" s="1">
        <v>-1.57</v>
      </c>
      <c r="EX808" s="1">
        <v>199707</v>
      </c>
      <c r="EY808" s="1">
        <v>-1.17</v>
      </c>
      <c r="FA808" s="1">
        <v>199307</v>
      </c>
      <c r="FB808" s="1">
        <f>IF(ISERROR(VLOOKUP($FA808,MOM,LOOKUPS!C$12,0)*$FB$6+VLOOKUP($FA808,STREV,LOOKUPS!C$10,0)*$FC$6+VLOOKUP($FA808,LTREV,LOOKUPS!C$9,0)*$FD$6+VLOOKUP($FA808,CFP,LOOKUPS!C$6,0)*$FE$6+VLOOKUP($FA808,EP,LOOKUPS!C$8,0)*$FF$6+VLOOKUP($FA808,BM,LOOKUPS!C$5,0)*$FG$6+VLOOKUP($FA808,DIV,LOOKUPS!C$7,0)*$FH$6++VLOOKUP($FA808,SIZE,LOOKUPS!C$11,0)*$FI$6),"",VLOOKUP($FA808,MOM,LOOKUPS!C$12,0)*$FB$6+VLOOKUP($FA808,STREV,LOOKUPS!C$10,0)*$FC$6+VLOOKUP($FA808,LTREV,LOOKUPS!C$9,0)*$FD$6+VLOOKUP($FA808,CFP,LOOKUPS!C$6,0)*$FE$6+VLOOKUP($FA808,EP,LOOKUPS!C$8,0)*$FF$6+VLOOKUP($FA808,BM,LOOKUPS!C$5,0)*$FG$6+VLOOKUP($FA808,DIV,LOOKUPS!C$7,0)*$FH$6++VLOOKUP($FA808,SIZE,LOOKUPS!C$11,0)*$FI$6)</f>
        <v>-9.4400000000000039E-2</v>
      </c>
      <c r="FC808" s="1">
        <f>IF(ISERROR(VLOOKUP($FA808,MOM,LOOKUPS!D$12,0)*$FB$6+VLOOKUP($FA808,STREV,LOOKUPS!D$10,0)*$FC$6+VLOOKUP($FA808,LTREV,LOOKUPS!D$9,0)*$FD$6+VLOOKUP($FA808,CFP,LOOKUPS!D$6,0)*$FE$6+VLOOKUP($FA808,EP,LOOKUPS!D$8,0)*$FF$6+VLOOKUP($FA808,BM,LOOKUPS!D$5,0)*$FG$6+VLOOKUP($FA808,DIV,LOOKUPS!D$7,0)*$FH$6++VLOOKUP($FA808,SIZE,LOOKUPS!D$11,0)*$FI$6),"",VLOOKUP($FA808,MOM,LOOKUPS!D$12,0)*$FB$6+VLOOKUP($FA808,STREV,LOOKUPS!D$10,0)*$FC$6+VLOOKUP($FA808,LTREV,LOOKUPS!D$9,0)*$FD$6+VLOOKUP($FA808,CFP,LOOKUPS!D$6,0)*$FE$6+VLOOKUP($FA808,EP,LOOKUPS!D$8,0)*$FF$6+VLOOKUP($FA808,BM,LOOKUPS!D$5,0)*$FG$6+VLOOKUP($FA808,DIV,LOOKUPS!D$7,0)*$FH$6++VLOOKUP($FA808,SIZE,LOOKUPS!D$11,0)*$FI$6)</f>
        <v>0.39660000000000006</v>
      </c>
      <c r="FD808" s="1">
        <f>IF(ISERROR(VLOOKUP($FA808,MOM,LOOKUPS!E$12,0)*$FB$6+VLOOKUP($FA808,STREV,LOOKUPS!E$10,0)*$FC$6+VLOOKUP($FA808,LTREV,LOOKUPS!E$9,0)*$FD$6+VLOOKUP($FA808,CFP,LOOKUPS!E$6,0)*$FE$6+VLOOKUP($FA808,EP,LOOKUPS!E$8,0)*$FF$6+VLOOKUP($FA808,BM,LOOKUPS!E$5,0)*$FG$6+VLOOKUP($FA808,DIV,LOOKUPS!E$7,0)*$FH$6++VLOOKUP($FA808,SIZE,LOOKUPS!E$11,0)*$FI$6),"",VLOOKUP($FA808,MOM,LOOKUPS!E$12,0)*$FB$6+VLOOKUP($FA808,STREV,LOOKUPS!E$10,0)*$FC$6+VLOOKUP($FA808,LTREV,LOOKUPS!E$9,0)*$FD$6+VLOOKUP($FA808,CFP,LOOKUPS!E$6,0)*$FE$6+VLOOKUP($FA808,EP,LOOKUPS!E$8,0)*$FF$6+VLOOKUP($FA808,BM,LOOKUPS!E$5,0)*$FG$6+VLOOKUP($FA808,DIV,LOOKUPS!E$7,0)*$FH$6++VLOOKUP($FA808,SIZE,LOOKUPS!E$11,0)*$FI$6)</f>
        <v>0.56869999999999998</v>
      </c>
      <c r="FE808" s="1">
        <f>IF(ISERROR(VLOOKUP($FA808,MOM,LOOKUPS!F$12,0)*$FB$6+VLOOKUP($FA808,STREV,LOOKUPS!F$10,0)*$FC$6+VLOOKUP($FA808,LTREV,LOOKUPS!F$9,0)*$FD$6+VLOOKUP($FA808,CFP,LOOKUPS!F$6,0)*$FE$6+VLOOKUP($FA808,EP,LOOKUPS!F$8,0)*$FF$6+VLOOKUP($FA808,BM,LOOKUPS!F$5,0)*$FG$6+VLOOKUP($FA808,DIV,LOOKUPS!F$7,0)*$FH$6++VLOOKUP($FA808,SIZE,LOOKUPS!F$11,0)*$FI$6),"",VLOOKUP($FA808,MOM,LOOKUPS!F$12,0)*$FB$6+VLOOKUP($FA808,STREV,LOOKUPS!F$10,0)*$FC$6+VLOOKUP($FA808,LTREV,LOOKUPS!F$9,0)*$FD$6+VLOOKUP($FA808,CFP,LOOKUPS!F$6,0)*$FE$6+VLOOKUP($FA808,EP,LOOKUPS!F$8,0)*$FF$6+VLOOKUP($FA808,BM,LOOKUPS!F$5,0)*$FG$6+VLOOKUP($FA808,DIV,LOOKUPS!F$7,0)*$FH$6++VLOOKUP($FA808,SIZE,LOOKUPS!F$11,0)*$FI$6)</f>
        <v>1.0640000000000001</v>
      </c>
      <c r="FF808" s="1">
        <f>IF(ISERROR(VLOOKUP($FA808,MOM,LOOKUPS!G$12,0)*$FB$6+VLOOKUP($FA808,STREV,LOOKUPS!G$10,0)*$FC$6+VLOOKUP($FA808,LTREV,LOOKUPS!G$9,0)*$FD$6+VLOOKUP($FA808,CFP,LOOKUPS!G$6,0)*$FE$6+VLOOKUP($FA808,EP,LOOKUPS!G$8,0)*$FF$6+VLOOKUP($FA808,BM,LOOKUPS!G$5,0)*$FG$6+VLOOKUP($FA808,DIV,LOOKUPS!G$7,0)*$FH$6++VLOOKUP($FA808,SIZE,LOOKUPS!G$11,0)*$FI$6),"",VLOOKUP($FA808,MOM,LOOKUPS!G$12,0)*$FB$6+VLOOKUP($FA808,STREV,LOOKUPS!G$10,0)*$FC$6+VLOOKUP($FA808,LTREV,LOOKUPS!G$9,0)*$FD$6+VLOOKUP($FA808,CFP,LOOKUPS!G$6,0)*$FE$6+VLOOKUP($FA808,EP,LOOKUPS!G$8,0)*$FF$6+VLOOKUP($FA808,BM,LOOKUPS!G$5,0)*$FG$6+VLOOKUP($FA808,DIV,LOOKUPS!G$7,0)*$FH$6++VLOOKUP($FA808,SIZE,LOOKUPS!G$11,0)*$FI$6)</f>
        <v>1.4533</v>
      </c>
      <c r="FG808" s="1">
        <f>IF(ISERROR(VLOOKUP($FA808,MOM,LOOKUPS!H$12,0)*$FB$6+VLOOKUP($FA808,STREV,LOOKUPS!H$10,0)*$FC$6+VLOOKUP($FA808,LTREV,LOOKUPS!H$9,0)*$FD$6+VLOOKUP($FA808,CFP,LOOKUPS!H$6,0)*$FE$6+VLOOKUP($FA808,EP,LOOKUPS!H$8,0)*$FF$6+VLOOKUP($FA808,BM,LOOKUPS!H$5,0)*$FG$6+VLOOKUP($FA808,DIV,LOOKUPS!H$7,0)*$FH$6++VLOOKUP($FA808,SIZE,LOOKUPS!H$11,0)*$FI$6),"",VLOOKUP($FA808,MOM,LOOKUPS!H$12,0)*$FB$6+VLOOKUP($FA808,STREV,LOOKUPS!H$10,0)*$FC$6+VLOOKUP($FA808,LTREV,LOOKUPS!H$9,0)*$FD$6+VLOOKUP($FA808,CFP,LOOKUPS!H$6,0)*$FE$6+VLOOKUP($FA808,EP,LOOKUPS!H$8,0)*$FF$6+VLOOKUP($FA808,BM,LOOKUPS!H$5,0)*$FG$6+VLOOKUP($FA808,DIV,LOOKUPS!H$7,0)*$FH$6++VLOOKUP($FA808,SIZE,LOOKUPS!H$11,0)*$FI$6)</f>
        <v>1.3410000000000002</v>
      </c>
      <c r="FH808" s="1">
        <f>IF(ISERROR(VLOOKUP($FA808,MOM,LOOKUPS!I$12,0)*$FB$6+VLOOKUP($FA808,STREV,LOOKUPS!I$10,0)*$FC$6+VLOOKUP($FA808,LTREV,LOOKUPS!I$9,0)*$FD$6+VLOOKUP($FA808,CFP,LOOKUPS!I$6,0)*$FE$6+VLOOKUP($FA808,EP,LOOKUPS!I$8,0)*$FF$6+VLOOKUP($FA808,BM,LOOKUPS!I$5,0)*$FG$6+VLOOKUP($FA808,DIV,LOOKUPS!I$7,0)*$FH$6++VLOOKUP($FA808,SIZE,LOOKUPS!I$11,0)*$FI$6),"",VLOOKUP($FA808,MOM,LOOKUPS!I$12,0)*$FB$6+VLOOKUP($FA808,STREV,LOOKUPS!I$10,0)*$FC$6+VLOOKUP($FA808,LTREV,LOOKUPS!I$9,0)*$FD$6+VLOOKUP($FA808,CFP,LOOKUPS!I$6,0)*$FE$6+VLOOKUP($FA808,EP,LOOKUPS!I$8,0)*$FF$6+VLOOKUP($FA808,BM,LOOKUPS!I$5,0)*$FG$6+VLOOKUP($FA808,DIV,LOOKUPS!I$7,0)*$FH$6++VLOOKUP($FA808,SIZE,LOOKUPS!I$11,0)*$FI$6)</f>
        <v>1.3274000000000001</v>
      </c>
      <c r="FI808" s="1">
        <f>IF(ISERROR(VLOOKUP($FA808,MOM,LOOKUPS!J$12,0)*$FB$6+VLOOKUP($FA808,STREV,LOOKUPS!J$10,0)*$FC$6+VLOOKUP($FA808,LTREV,LOOKUPS!J$9,0)*$FD$6+VLOOKUP($FA808,CFP,LOOKUPS!J$6,0)*$FE$6+VLOOKUP($FA808,EP,LOOKUPS!J$8,0)*$FF$6+VLOOKUP($FA808,BM,LOOKUPS!J$5,0)*$FG$6+VLOOKUP($FA808,DIV,LOOKUPS!J$7,0)*$FH$6++VLOOKUP($FA808,SIZE,LOOKUPS!J$11,0)*$FI$6),"",VLOOKUP($FA808,MOM,LOOKUPS!J$12,0)*$FB$6+VLOOKUP($FA808,STREV,LOOKUPS!J$10,0)*$FC$6+VLOOKUP($FA808,LTREV,LOOKUPS!J$9,0)*$FD$6+VLOOKUP($FA808,CFP,LOOKUPS!J$6,0)*$FE$6+VLOOKUP($FA808,EP,LOOKUPS!J$8,0)*$FF$6+VLOOKUP($FA808,BM,LOOKUPS!J$5,0)*$FG$6+VLOOKUP($FA808,DIV,LOOKUPS!J$7,0)*$FH$6++VLOOKUP($FA808,SIZE,LOOKUPS!J$11,0)*$FI$6)</f>
        <v>1.542</v>
      </c>
      <c r="FJ808" s="1">
        <f>IF(ISERROR(VLOOKUP($FA808,MOM,LOOKUPS!K$12,0)*$FB$6+VLOOKUP($FA808,STREV,LOOKUPS!K$10,0)*$FC$6+VLOOKUP($FA808,LTREV,LOOKUPS!K$9,0)*$FD$6+VLOOKUP($FA808,CFP,LOOKUPS!K$6,0)*$FE$6+VLOOKUP($FA808,EP,LOOKUPS!K$8,0)*$FF$6+VLOOKUP($FA808,BM,LOOKUPS!K$5,0)*$FG$6+VLOOKUP($FA808,DIV,LOOKUPS!K$7,0)*$FH$6++VLOOKUP($FA808,SIZE,LOOKUPS!K$11,0)*$FI$6),"",VLOOKUP($FA808,MOM,LOOKUPS!K$12,0)*$FB$6+VLOOKUP($FA808,STREV,LOOKUPS!K$10,0)*$FC$6+VLOOKUP($FA808,LTREV,LOOKUPS!K$9,0)*$FD$6+VLOOKUP($FA808,CFP,LOOKUPS!K$6,0)*$FE$6+VLOOKUP($FA808,EP,LOOKUPS!K$8,0)*$FF$6+VLOOKUP($FA808,BM,LOOKUPS!K$5,0)*$FG$6+VLOOKUP($FA808,DIV,LOOKUPS!K$7,0)*$FH$6++VLOOKUP($FA808,SIZE,LOOKUPS!K$11,0)*$FI$6)</f>
        <v>2.3137999999999996</v>
      </c>
      <c r="FK808" s="1">
        <f>IF(ISERROR(VLOOKUP($FA808,MOM,LOOKUPS!L$12,0)*$FB$6+VLOOKUP($FA808,STREV,LOOKUPS!L$10,0)*$FC$6+VLOOKUP($FA808,LTREV,LOOKUPS!L$9,0)*$FD$6+VLOOKUP($FA808,CFP,LOOKUPS!L$6,0)*$FE$6+VLOOKUP($FA808,EP,LOOKUPS!L$8,0)*$FF$6+VLOOKUP($FA808,BM,LOOKUPS!L$5,0)*$FG$6+VLOOKUP($FA808,DIV,LOOKUPS!L$7,0)*$FH$6++VLOOKUP($FA808,SIZE,LOOKUPS!L$11,0)*$FI$6),"",VLOOKUP($FA808,MOM,LOOKUPS!L$12,0)*$FB$6+VLOOKUP($FA808,STREV,LOOKUPS!L$10,0)*$FC$6+VLOOKUP($FA808,LTREV,LOOKUPS!L$9,0)*$FD$6+VLOOKUP($FA808,CFP,LOOKUPS!L$6,0)*$FE$6+VLOOKUP($FA808,EP,LOOKUPS!L$8,0)*$FF$6+VLOOKUP($FA808,BM,LOOKUPS!L$5,0)*$FG$6+VLOOKUP($FA808,DIV,LOOKUPS!L$7,0)*$FH$6++VLOOKUP($FA808,SIZE,LOOKUPS!L$11,0)*$FI$6)</f>
        <v>2.4502000000000002</v>
      </c>
    </row>
    <row r="809" spans="1:167" x14ac:dyDescent="0.3">
      <c r="A809" s="1">
        <v>199308</v>
      </c>
      <c r="B809" s="1">
        <v>3.09</v>
      </c>
      <c r="C809" s="1">
        <v>2.39</v>
      </c>
      <c r="D809" s="1">
        <v>4.12</v>
      </c>
      <c r="E809" s="1">
        <v>3.16</v>
      </c>
      <c r="F809" s="1">
        <v>2.11</v>
      </c>
      <c r="G809" s="1">
        <v>4.08</v>
      </c>
      <c r="H809" s="1">
        <v>3.68</v>
      </c>
      <c r="I809" s="1">
        <v>4.08</v>
      </c>
      <c r="J809" s="1">
        <v>5.01</v>
      </c>
      <c r="K809" s="1">
        <v>6.68</v>
      </c>
      <c r="M809" s="1">
        <v>199209</v>
      </c>
      <c r="N809" s="1">
        <v>1.29</v>
      </c>
      <c r="O809" s="1">
        <v>1.85</v>
      </c>
      <c r="P809" s="1">
        <v>0.96</v>
      </c>
      <c r="Q809" s="1">
        <v>1.48</v>
      </c>
      <c r="R809" s="1">
        <v>2.0499999999999998</v>
      </c>
      <c r="S809" s="1">
        <v>0.84</v>
      </c>
      <c r="T809" s="1">
        <v>1.1000000000000001</v>
      </c>
      <c r="U809" s="1">
        <v>1.38</v>
      </c>
      <c r="V809" s="1">
        <v>2.78</v>
      </c>
      <c r="W809" s="1">
        <v>0.65</v>
      </c>
      <c r="Y809" s="1">
        <v>199708</v>
      </c>
      <c r="Z809" s="1">
        <v>5.68</v>
      </c>
      <c r="AA809" s="1">
        <v>4.42</v>
      </c>
      <c r="AB809" s="1">
        <v>2.56</v>
      </c>
      <c r="AC809" s="1">
        <v>1.31</v>
      </c>
      <c r="AD809" s="1">
        <v>2.09</v>
      </c>
      <c r="AE809" s="1">
        <v>1.38</v>
      </c>
      <c r="AF809" s="1">
        <v>0.85</v>
      </c>
      <c r="AG809" s="1">
        <v>1.77</v>
      </c>
      <c r="AH809" s="1">
        <v>2.14</v>
      </c>
      <c r="AI809" s="1">
        <v>2.42</v>
      </c>
      <c r="AK809">
        <v>201802</v>
      </c>
      <c r="AL809">
        <v>-4.6500000000000004</v>
      </c>
      <c r="AM809">
        <v>-2.89</v>
      </c>
      <c r="AN809">
        <v>-3.91</v>
      </c>
      <c r="AO809">
        <v>-4.37</v>
      </c>
      <c r="AP809">
        <v>-2.4</v>
      </c>
      <c r="AQ809">
        <v>-4.1100000000000003</v>
      </c>
      <c r="AR809">
        <v>-3.98</v>
      </c>
      <c r="AS809">
        <v>-3.53</v>
      </c>
      <c r="AT809">
        <v>-4.57</v>
      </c>
      <c r="AU809">
        <v>-1.92</v>
      </c>
      <c r="AV809">
        <v>-2.83</v>
      </c>
      <c r="AW809">
        <v>-3.88</v>
      </c>
      <c r="AX809">
        <v>-4.4000000000000004</v>
      </c>
      <c r="AY809">
        <v>-4.29</v>
      </c>
      <c r="AZ809">
        <v>-3.66</v>
      </c>
      <c r="BA809">
        <v>-3.09</v>
      </c>
      <c r="BB809">
        <v>-3.96</v>
      </c>
      <c r="BC809">
        <v>-5.01</v>
      </c>
      <c r="BD809">
        <v>-4.18</v>
      </c>
      <c r="BF809" s="1">
        <v>201802</v>
      </c>
      <c r="BG809" s="1">
        <v>-4.3899999999999997</v>
      </c>
      <c r="BH809" s="1">
        <v>-3.58</v>
      </c>
      <c r="BI809" s="1">
        <v>-3.86</v>
      </c>
      <c r="BJ809" s="1">
        <v>-3.62</v>
      </c>
      <c r="BK809" s="1">
        <v>-3.2</v>
      </c>
      <c r="BL809" s="1">
        <v>-4.32</v>
      </c>
      <c r="BM809" s="1">
        <v>-3.75</v>
      </c>
      <c r="BN809" s="1">
        <v>-3.55</v>
      </c>
      <c r="BO809" s="1">
        <v>-3.77</v>
      </c>
      <c r="BP809" s="1">
        <v>-2.66</v>
      </c>
      <c r="BQ809" s="1">
        <v>-3.79</v>
      </c>
      <c r="BR809" s="1">
        <v>-4.4400000000000004</v>
      </c>
      <c r="BS809" s="1">
        <v>-4.1900000000000004</v>
      </c>
      <c r="BT809" s="1">
        <v>-3.5</v>
      </c>
      <c r="BU809" s="1">
        <v>-4</v>
      </c>
      <c r="BV809" s="1">
        <v>-3.76</v>
      </c>
      <c r="BW809" s="1">
        <v>-3.35</v>
      </c>
      <c r="BX809" s="1">
        <v>-4.17</v>
      </c>
      <c r="BY809" s="1">
        <v>-3.38</v>
      </c>
      <c r="CA809" s="1">
        <v>199302</v>
      </c>
      <c r="CB809" s="1">
        <v>-3.05</v>
      </c>
      <c r="CC809" s="1">
        <v>-5.15</v>
      </c>
      <c r="CD809" s="1">
        <v>0.62</v>
      </c>
      <c r="CE809" s="1">
        <v>1.3</v>
      </c>
      <c r="CF809" s="1">
        <v>-5.64</v>
      </c>
      <c r="CG809" s="1">
        <v>-2.74</v>
      </c>
      <c r="CH809" s="1">
        <v>1.17</v>
      </c>
      <c r="CI809" s="1">
        <v>1.96</v>
      </c>
      <c r="CJ809" s="1">
        <v>1.1000000000000001</v>
      </c>
      <c r="CK809" s="1">
        <v>-6.22</v>
      </c>
      <c r="CL809" s="1">
        <v>-4.67</v>
      </c>
      <c r="CM809" s="1">
        <v>-3.63</v>
      </c>
      <c r="CN809" s="1">
        <v>-1.65</v>
      </c>
      <c r="CO809" s="1">
        <v>0</v>
      </c>
      <c r="CP809" s="1">
        <v>2.61</v>
      </c>
      <c r="CQ809" s="1">
        <v>1.98</v>
      </c>
      <c r="CR809" s="1">
        <v>1.95</v>
      </c>
      <c r="CS809" s="1">
        <v>0.38</v>
      </c>
      <c r="CT809" s="1">
        <v>1.66</v>
      </c>
      <c r="CV809" s="1">
        <v>199402</v>
      </c>
      <c r="CW809" s="1">
        <v>-0.56000000000000005</v>
      </c>
      <c r="CX809" s="1">
        <v>-0.67</v>
      </c>
      <c r="CY809" s="1">
        <v>-0.56000000000000005</v>
      </c>
      <c r="CZ809" s="1">
        <v>-1.51</v>
      </c>
      <c r="DA809" s="1">
        <v>-0.37</v>
      </c>
      <c r="DB809" s="1">
        <v>-0.91</v>
      </c>
      <c r="DC809" s="1">
        <v>-0.51</v>
      </c>
      <c r="DD809" s="1">
        <v>-0.66</v>
      </c>
      <c r="DE809" s="1">
        <v>-1.98</v>
      </c>
      <c r="DF809" s="1">
        <v>-0.6</v>
      </c>
      <c r="DG809" s="1">
        <v>-0.14000000000000001</v>
      </c>
      <c r="DH809" s="1">
        <v>-1.21</v>
      </c>
      <c r="DI809" s="1">
        <v>-0.6</v>
      </c>
      <c r="DJ809" s="1">
        <v>-0.61</v>
      </c>
      <c r="DK809" s="1">
        <v>-0.4</v>
      </c>
      <c r="DL809" s="1">
        <v>-0.61</v>
      </c>
      <c r="DM809" s="1">
        <v>-0.71</v>
      </c>
      <c r="DN809" s="1">
        <v>-1.39</v>
      </c>
      <c r="DO809" s="1">
        <v>-2.68</v>
      </c>
      <c r="DQ809" s="1">
        <v>199302</v>
      </c>
      <c r="DR809" s="1">
        <v>-99.99</v>
      </c>
      <c r="DS809" s="1">
        <v>-1.55</v>
      </c>
      <c r="DT809" s="1">
        <v>-1.58</v>
      </c>
      <c r="DU809" s="1">
        <v>0.77</v>
      </c>
      <c r="DV809" s="1">
        <v>-1.42</v>
      </c>
      <c r="DW809" s="1">
        <v>-2.39</v>
      </c>
      <c r="DX809" s="1">
        <v>-1.71</v>
      </c>
      <c r="DY809" s="1">
        <v>0.14000000000000001</v>
      </c>
      <c r="DZ809" s="1">
        <v>1.1299999999999999</v>
      </c>
      <c r="EA809" s="1">
        <v>-0.59</v>
      </c>
      <c r="EB809" s="1">
        <v>-4.09</v>
      </c>
      <c r="EC809" s="1">
        <v>-2.4500000000000002</v>
      </c>
      <c r="ED809" s="1">
        <v>-2.2999999999999998</v>
      </c>
      <c r="EE809" s="1">
        <v>-1.67</v>
      </c>
      <c r="EF809" s="1">
        <v>-1.75</v>
      </c>
      <c r="EG809" s="1">
        <v>0.14000000000000001</v>
      </c>
      <c r="EH809" s="1">
        <v>0.13</v>
      </c>
      <c r="EI809" s="1">
        <v>0.97</v>
      </c>
      <c r="EJ809" s="1">
        <v>1.3</v>
      </c>
      <c r="EL809">
        <v>199302</v>
      </c>
      <c r="EM809">
        <v>0.12</v>
      </c>
      <c r="EN809">
        <v>-3.47</v>
      </c>
      <c r="EO809">
        <v>6.41</v>
      </c>
      <c r="EP809">
        <v>0.22</v>
      </c>
      <c r="ER809" s="1">
        <v>199308</v>
      </c>
      <c r="ES809" s="1">
        <v>2.58</v>
      </c>
      <c r="EU809" s="1">
        <v>199209</v>
      </c>
      <c r="EV809" s="1">
        <v>-1.1499999999999999</v>
      </c>
      <c r="EX809" s="1">
        <v>199708</v>
      </c>
      <c r="EY809" s="1">
        <v>3.16</v>
      </c>
      <c r="FA809" s="1">
        <v>199308</v>
      </c>
      <c r="FB809" s="1">
        <f>IF(ISERROR(VLOOKUP($FA809,MOM,LOOKUPS!C$12,0)*$FB$6+VLOOKUP($FA809,STREV,LOOKUPS!C$10,0)*$FC$6+VLOOKUP($FA809,LTREV,LOOKUPS!C$9,0)*$FD$6+VLOOKUP($FA809,CFP,LOOKUPS!C$6,0)*$FE$6+VLOOKUP($FA809,EP,LOOKUPS!C$8,0)*$FF$6+VLOOKUP($FA809,BM,LOOKUPS!C$5,0)*$FG$6+VLOOKUP($FA809,DIV,LOOKUPS!C$7,0)*$FH$6++VLOOKUP($FA809,SIZE,LOOKUPS!C$11,0)*$FI$6),"",VLOOKUP($FA809,MOM,LOOKUPS!C$12,0)*$FB$6+VLOOKUP($FA809,STREV,LOOKUPS!C$10,0)*$FC$6+VLOOKUP($FA809,LTREV,LOOKUPS!C$9,0)*$FD$6+VLOOKUP($FA809,CFP,LOOKUPS!C$6,0)*$FE$6+VLOOKUP($FA809,EP,LOOKUPS!C$8,0)*$FF$6+VLOOKUP($FA809,BM,LOOKUPS!C$5,0)*$FG$6+VLOOKUP($FA809,DIV,LOOKUPS!C$7,0)*$FH$6++VLOOKUP($FA809,SIZE,LOOKUPS!C$11,0)*$FI$6)</f>
        <v>3.6738</v>
      </c>
      <c r="FC809" s="1">
        <f>IF(ISERROR(VLOOKUP($FA809,MOM,LOOKUPS!D$12,0)*$FB$6+VLOOKUP($FA809,STREV,LOOKUPS!D$10,0)*$FC$6+VLOOKUP($FA809,LTREV,LOOKUPS!D$9,0)*$FD$6+VLOOKUP($FA809,CFP,LOOKUPS!D$6,0)*$FE$6+VLOOKUP($FA809,EP,LOOKUPS!D$8,0)*$FF$6+VLOOKUP($FA809,BM,LOOKUPS!D$5,0)*$FG$6+VLOOKUP($FA809,DIV,LOOKUPS!D$7,0)*$FH$6++VLOOKUP($FA809,SIZE,LOOKUPS!D$11,0)*$FI$6),"",VLOOKUP($FA809,MOM,LOOKUPS!D$12,0)*$FB$6+VLOOKUP($FA809,STREV,LOOKUPS!D$10,0)*$FC$6+VLOOKUP($FA809,LTREV,LOOKUPS!D$9,0)*$FD$6+VLOOKUP($FA809,CFP,LOOKUPS!D$6,0)*$FE$6+VLOOKUP($FA809,EP,LOOKUPS!D$8,0)*$FF$6+VLOOKUP($FA809,BM,LOOKUPS!D$5,0)*$FG$6+VLOOKUP($FA809,DIV,LOOKUPS!D$7,0)*$FH$6++VLOOKUP($FA809,SIZE,LOOKUPS!D$11,0)*$FI$6)</f>
        <v>3.1393000000000004</v>
      </c>
      <c r="FD809" s="1">
        <f>IF(ISERROR(VLOOKUP($FA809,MOM,LOOKUPS!E$12,0)*$FB$6+VLOOKUP($FA809,STREV,LOOKUPS!E$10,0)*$FC$6+VLOOKUP($FA809,LTREV,LOOKUPS!E$9,0)*$FD$6+VLOOKUP($FA809,CFP,LOOKUPS!E$6,0)*$FE$6+VLOOKUP($FA809,EP,LOOKUPS!E$8,0)*$FF$6+VLOOKUP($FA809,BM,LOOKUPS!E$5,0)*$FG$6+VLOOKUP($FA809,DIV,LOOKUPS!E$7,0)*$FH$6++VLOOKUP($FA809,SIZE,LOOKUPS!E$11,0)*$FI$6),"",VLOOKUP($FA809,MOM,LOOKUPS!E$12,0)*$FB$6+VLOOKUP($FA809,STREV,LOOKUPS!E$10,0)*$FC$6+VLOOKUP($FA809,LTREV,LOOKUPS!E$9,0)*$FD$6+VLOOKUP($FA809,CFP,LOOKUPS!E$6,0)*$FE$6+VLOOKUP($FA809,EP,LOOKUPS!E$8,0)*$FF$6+VLOOKUP($FA809,BM,LOOKUPS!E$5,0)*$FG$6+VLOOKUP($FA809,DIV,LOOKUPS!E$7,0)*$FH$6++VLOOKUP($FA809,SIZE,LOOKUPS!E$11,0)*$FI$6)</f>
        <v>4.0701000000000001</v>
      </c>
      <c r="FE809" s="1">
        <f>IF(ISERROR(VLOOKUP($FA809,MOM,LOOKUPS!F$12,0)*$FB$6+VLOOKUP($FA809,STREV,LOOKUPS!F$10,0)*$FC$6+VLOOKUP($FA809,LTREV,LOOKUPS!F$9,0)*$FD$6+VLOOKUP($FA809,CFP,LOOKUPS!F$6,0)*$FE$6+VLOOKUP($FA809,EP,LOOKUPS!F$8,0)*$FF$6+VLOOKUP($FA809,BM,LOOKUPS!F$5,0)*$FG$6+VLOOKUP($FA809,DIV,LOOKUPS!F$7,0)*$FH$6++VLOOKUP($FA809,SIZE,LOOKUPS!F$11,0)*$FI$6),"",VLOOKUP($FA809,MOM,LOOKUPS!F$12,0)*$FB$6+VLOOKUP($FA809,STREV,LOOKUPS!F$10,0)*$FC$6+VLOOKUP($FA809,LTREV,LOOKUPS!F$9,0)*$FD$6+VLOOKUP($FA809,CFP,LOOKUPS!F$6,0)*$FE$6+VLOOKUP($FA809,EP,LOOKUPS!F$8,0)*$FF$6+VLOOKUP($FA809,BM,LOOKUPS!F$5,0)*$FG$6+VLOOKUP($FA809,DIV,LOOKUPS!F$7,0)*$FH$6++VLOOKUP($FA809,SIZE,LOOKUPS!F$11,0)*$FI$6)</f>
        <v>4.2611000000000008</v>
      </c>
      <c r="FF809" s="1">
        <f>IF(ISERROR(VLOOKUP($FA809,MOM,LOOKUPS!G$12,0)*$FB$6+VLOOKUP($FA809,STREV,LOOKUPS!G$10,0)*$FC$6+VLOOKUP($FA809,LTREV,LOOKUPS!G$9,0)*$FD$6+VLOOKUP($FA809,CFP,LOOKUPS!G$6,0)*$FE$6+VLOOKUP($FA809,EP,LOOKUPS!G$8,0)*$FF$6+VLOOKUP($FA809,BM,LOOKUPS!G$5,0)*$FG$6+VLOOKUP($FA809,DIV,LOOKUPS!G$7,0)*$FH$6++VLOOKUP($FA809,SIZE,LOOKUPS!G$11,0)*$FI$6),"",VLOOKUP($FA809,MOM,LOOKUPS!G$12,0)*$FB$6+VLOOKUP($FA809,STREV,LOOKUPS!G$10,0)*$FC$6+VLOOKUP($FA809,LTREV,LOOKUPS!G$9,0)*$FD$6+VLOOKUP($FA809,CFP,LOOKUPS!G$6,0)*$FE$6+VLOOKUP($FA809,EP,LOOKUPS!G$8,0)*$FF$6+VLOOKUP($FA809,BM,LOOKUPS!G$5,0)*$FG$6+VLOOKUP($FA809,DIV,LOOKUPS!G$7,0)*$FH$6++VLOOKUP($FA809,SIZE,LOOKUPS!G$11,0)*$FI$6)</f>
        <v>3.1779999999999999</v>
      </c>
      <c r="FG809" s="1">
        <f>IF(ISERROR(VLOOKUP($FA809,MOM,LOOKUPS!H$12,0)*$FB$6+VLOOKUP($FA809,STREV,LOOKUPS!H$10,0)*$FC$6+VLOOKUP($FA809,LTREV,LOOKUPS!H$9,0)*$FD$6+VLOOKUP($FA809,CFP,LOOKUPS!H$6,0)*$FE$6+VLOOKUP($FA809,EP,LOOKUPS!H$8,0)*$FF$6+VLOOKUP($FA809,BM,LOOKUPS!H$5,0)*$FG$6+VLOOKUP($FA809,DIV,LOOKUPS!H$7,0)*$FH$6++VLOOKUP($FA809,SIZE,LOOKUPS!H$11,0)*$FI$6),"",VLOOKUP($FA809,MOM,LOOKUPS!H$12,0)*$FB$6+VLOOKUP($FA809,STREV,LOOKUPS!H$10,0)*$FC$6+VLOOKUP($FA809,LTREV,LOOKUPS!H$9,0)*$FD$6+VLOOKUP($FA809,CFP,LOOKUPS!H$6,0)*$FE$6+VLOOKUP($FA809,EP,LOOKUPS!H$8,0)*$FF$6+VLOOKUP($FA809,BM,LOOKUPS!H$5,0)*$FG$6+VLOOKUP($FA809,DIV,LOOKUPS!H$7,0)*$FH$6++VLOOKUP($FA809,SIZE,LOOKUPS!H$11,0)*$FI$6)</f>
        <v>3.7562000000000002</v>
      </c>
      <c r="FH809" s="1">
        <f>IF(ISERROR(VLOOKUP($FA809,MOM,LOOKUPS!I$12,0)*$FB$6+VLOOKUP($FA809,STREV,LOOKUPS!I$10,0)*$FC$6+VLOOKUP($FA809,LTREV,LOOKUPS!I$9,0)*$FD$6+VLOOKUP($FA809,CFP,LOOKUPS!I$6,0)*$FE$6+VLOOKUP($FA809,EP,LOOKUPS!I$8,0)*$FF$6+VLOOKUP($FA809,BM,LOOKUPS!I$5,0)*$FG$6+VLOOKUP($FA809,DIV,LOOKUPS!I$7,0)*$FH$6++VLOOKUP($FA809,SIZE,LOOKUPS!I$11,0)*$FI$6),"",VLOOKUP($FA809,MOM,LOOKUPS!I$12,0)*$FB$6+VLOOKUP($FA809,STREV,LOOKUPS!I$10,0)*$FC$6+VLOOKUP($FA809,LTREV,LOOKUPS!I$9,0)*$FD$6+VLOOKUP($FA809,CFP,LOOKUPS!I$6,0)*$FE$6+VLOOKUP($FA809,EP,LOOKUPS!I$8,0)*$FF$6+VLOOKUP($FA809,BM,LOOKUPS!I$5,0)*$FG$6+VLOOKUP($FA809,DIV,LOOKUPS!I$7,0)*$FH$6++VLOOKUP($FA809,SIZE,LOOKUPS!I$11,0)*$FI$6)</f>
        <v>4.0738000000000003</v>
      </c>
      <c r="FI809" s="1">
        <f>IF(ISERROR(VLOOKUP($FA809,MOM,LOOKUPS!J$12,0)*$FB$6+VLOOKUP($FA809,STREV,LOOKUPS!J$10,0)*$FC$6+VLOOKUP($FA809,LTREV,LOOKUPS!J$9,0)*$FD$6+VLOOKUP($FA809,CFP,LOOKUPS!J$6,0)*$FE$6+VLOOKUP($FA809,EP,LOOKUPS!J$8,0)*$FF$6+VLOOKUP($FA809,BM,LOOKUPS!J$5,0)*$FG$6+VLOOKUP($FA809,DIV,LOOKUPS!J$7,0)*$FH$6++VLOOKUP($FA809,SIZE,LOOKUPS!J$11,0)*$FI$6),"",VLOOKUP($FA809,MOM,LOOKUPS!J$12,0)*$FB$6+VLOOKUP($FA809,STREV,LOOKUPS!J$10,0)*$FC$6+VLOOKUP($FA809,LTREV,LOOKUPS!J$9,0)*$FD$6+VLOOKUP($FA809,CFP,LOOKUPS!J$6,0)*$FE$6+VLOOKUP($FA809,EP,LOOKUPS!J$8,0)*$FF$6+VLOOKUP($FA809,BM,LOOKUPS!J$5,0)*$FG$6+VLOOKUP($FA809,DIV,LOOKUPS!J$7,0)*$FH$6++VLOOKUP($FA809,SIZE,LOOKUPS!J$11,0)*$FI$6)</f>
        <v>3.9817</v>
      </c>
      <c r="FJ809" s="1">
        <f>IF(ISERROR(VLOOKUP($FA809,MOM,LOOKUPS!K$12,0)*$FB$6+VLOOKUP($FA809,STREV,LOOKUPS!K$10,0)*$FC$6+VLOOKUP($FA809,LTREV,LOOKUPS!K$9,0)*$FD$6+VLOOKUP($FA809,CFP,LOOKUPS!K$6,0)*$FE$6+VLOOKUP($FA809,EP,LOOKUPS!K$8,0)*$FF$6+VLOOKUP($FA809,BM,LOOKUPS!K$5,0)*$FG$6+VLOOKUP($FA809,DIV,LOOKUPS!K$7,0)*$FH$6++VLOOKUP($FA809,SIZE,LOOKUPS!K$11,0)*$FI$6),"",VLOOKUP($FA809,MOM,LOOKUPS!K$12,0)*$FB$6+VLOOKUP($FA809,STREV,LOOKUPS!K$10,0)*$FC$6+VLOOKUP($FA809,LTREV,LOOKUPS!K$9,0)*$FD$6+VLOOKUP($FA809,CFP,LOOKUPS!K$6,0)*$FE$6+VLOOKUP($FA809,EP,LOOKUPS!K$8,0)*$FF$6+VLOOKUP($FA809,BM,LOOKUPS!K$5,0)*$FG$6+VLOOKUP($FA809,DIV,LOOKUPS!K$7,0)*$FH$6++VLOOKUP($FA809,SIZE,LOOKUPS!K$11,0)*$FI$6)</f>
        <v>4.2393000000000001</v>
      </c>
      <c r="FK809" s="1">
        <f>IF(ISERROR(VLOOKUP($FA809,MOM,LOOKUPS!L$12,0)*$FB$6+VLOOKUP($FA809,STREV,LOOKUPS!L$10,0)*$FC$6+VLOOKUP($FA809,LTREV,LOOKUPS!L$9,0)*$FD$6+VLOOKUP($FA809,CFP,LOOKUPS!L$6,0)*$FE$6+VLOOKUP($FA809,EP,LOOKUPS!L$8,0)*$FF$6+VLOOKUP($FA809,BM,LOOKUPS!L$5,0)*$FG$6+VLOOKUP($FA809,DIV,LOOKUPS!L$7,0)*$FH$6++VLOOKUP($FA809,SIZE,LOOKUPS!L$11,0)*$FI$6),"",VLOOKUP($FA809,MOM,LOOKUPS!L$12,0)*$FB$6+VLOOKUP($FA809,STREV,LOOKUPS!L$10,0)*$FC$6+VLOOKUP($FA809,LTREV,LOOKUPS!L$9,0)*$FD$6+VLOOKUP($FA809,CFP,LOOKUPS!L$6,0)*$FE$6+VLOOKUP($FA809,EP,LOOKUPS!L$8,0)*$FF$6+VLOOKUP($FA809,BM,LOOKUPS!L$5,0)*$FG$6+VLOOKUP($FA809,DIV,LOOKUPS!L$7,0)*$FH$6++VLOOKUP($FA809,SIZE,LOOKUPS!L$11,0)*$FI$6)</f>
        <v>5.1005000000000003</v>
      </c>
    </row>
    <row r="810" spans="1:167" x14ac:dyDescent="0.3">
      <c r="A810" s="1">
        <v>199309</v>
      </c>
      <c r="B810" s="1">
        <v>1.63</v>
      </c>
      <c r="C810" s="1">
        <v>1.47</v>
      </c>
      <c r="D810" s="1">
        <v>0.9</v>
      </c>
      <c r="E810" s="1">
        <v>2.37</v>
      </c>
      <c r="F810" s="1">
        <v>3.56</v>
      </c>
      <c r="G810" s="1">
        <v>2.46</v>
      </c>
      <c r="H810" s="1">
        <v>3.57</v>
      </c>
      <c r="I810" s="1">
        <v>3.12</v>
      </c>
      <c r="J810" s="1">
        <v>3.56</v>
      </c>
      <c r="K810" s="1">
        <v>5.1100000000000003</v>
      </c>
      <c r="M810" s="1">
        <v>199210</v>
      </c>
      <c r="N810" s="1">
        <v>5.12</v>
      </c>
      <c r="O810" s="1">
        <v>2.54</v>
      </c>
      <c r="P810" s="1">
        <v>1.87</v>
      </c>
      <c r="Q810" s="1">
        <v>2.16</v>
      </c>
      <c r="R810" s="1">
        <v>0.09</v>
      </c>
      <c r="S810" s="1">
        <v>2.3199999999999998</v>
      </c>
      <c r="T810" s="1">
        <v>1.93</v>
      </c>
      <c r="U810" s="1">
        <v>2.15</v>
      </c>
      <c r="V810" s="1">
        <v>1.37</v>
      </c>
      <c r="W810" s="1">
        <v>1.52</v>
      </c>
      <c r="Y810" s="1">
        <v>199709</v>
      </c>
      <c r="Z810" s="1">
        <v>10.49</v>
      </c>
      <c r="AA810" s="1">
        <v>7.6</v>
      </c>
      <c r="AB810" s="1">
        <v>7.74</v>
      </c>
      <c r="AC810" s="1">
        <v>6.79</v>
      </c>
      <c r="AD810" s="1">
        <v>8.33</v>
      </c>
      <c r="AE810" s="1">
        <v>6.55</v>
      </c>
      <c r="AF810" s="1">
        <v>7.57</v>
      </c>
      <c r="AG810" s="1">
        <v>9.23</v>
      </c>
      <c r="AH810" s="1">
        <v>8.9600000000000009</v>
      </c>
      <c r="AI810" s="1">
        <v>8.5399999999999991</v>
      </c>
      <c r="AK810">
        <v>201803</v>
      </c>
      <c r="AL810">
        <v>-0.05</v>
      </c>
      <c r="AM810">
        <v>1.78</v>
      </c>
      <c r="AN810">
        <v>0.77</v>
      </c>
      <c r="AO810">
        <v>1.4</v>
      </c>
      <c r="AP810">
        <v>1.88</v>
      </c>
      <c r="AQ810">
        <v>1.34</v>
      </c>
      <c r="AR810">
        <v>0.79</v>
      </c>
      <c r="AS810">
        <v>0.25</v>
      </c>
      <c r="AT810">
        <v>2.0099999999999998</v>
      </c>
      <c r="AU810">
        <v>2.38</v>
      </c>
      <c r="AV810">
        <v>1.43</v>
      </c>
      <c r="AW810">
        <v>1.59</v>
      </c>
      <c r="AX810">
        <v>1.05</v>
      </c>
      <c r="AY810">
        <v>1.25</v>
      </c>
      <c r="AZ810">
        <v>0.32</v>
      </c>
      <c r="BA810">
        <v>0.35</v>
      </c>
      <c r="BB810">
        <v>0.16</v>
      </c>
      <c r="BC810">
        <v>2.21</v>
      </c>
      <c r="BD810">
        <v>1.82</v>
      </c>
      <c r="BF810" s="1">
        <v>201803</v>
      </c>
      <c r="BG810" s="1">
        <v>0.14000000000000001</v>
      </c>
      <c r="BH810" s="1">
        <v>1.66</v>
      </c>
      <c r="BI810" s="1">
        <v>1.1499999999999999</v>
      </c>
      <c r="BJ810" s="1">
        <v>1.07</v>
      </c>
      <c r="BK810" s="1">
        <v>1.66</v>
      </c>
      <c r="BL810" s="1">
        <v>1.22</v>
      </c>
      <c r="BM810" s="1">
        <v>1.5</v>
      </c>
      <c r="BN810" s="1">
        <v>0.72</v>
      </c>
      <c r="BO810" s="1">
        <v>1.32</v>
      </c>
      <c r="BP810" s="1">
        <v>1.79</v>
      </c>
      <c r="BQ810" s="1">
        <v>1.52</v>
      </c>
      <c r="BR810" s="1">
        <v>1.67</v>
      </c>
      <c r="BS810" s="1">
        <v>0.71</v>
      </c>
      <c r="BT810" s="1">
        <v>0.97</v>
      </c>
      <c r="BU810" s="1">
        <v>2</v>
      </c>
      <c r="BV810" s="1">
        <v>0.84</v>
      </c>
      <c r="BW810" s="1">
        <v>0.6</v>
      </c>
      <c r="BX810" s="1">
        <v>1.78</v>
      </c>
      <c r="BY810" s="1">
        <v>0.88</v>
      </c>
      <c r="CA810" s="1">
        <v>199303</v>
      </c>
      <c r="CB810" s="1">
        <v>1.82</v>
      </c>
      <c r="CC810" s="1">
        <v>1.74</v>
      </c>
      <c r="CD810" s="1">
        <v>2.69</v>
      </c>
      <c r="CE810" s="1">
        <v>3.68</v>
      </c>
      <c r="CF810" s="1">
        <v>1.3</v>
      </c>
      <c r="CG810" s="1">
        <v>2.87</v>
      </c>
      <c r="CH810" s="1">
        <v>2.72</v>
      </c>
      <c r="CI810" s="1">
        <v>2.42</v>
      </c>
      <c r="CJ810" s="1">
        <v>4.18</v>
      </c>
      <c r="CK810" s="1">
        <v>1.1599999999999999</v>
      </c>
      <c r="CL810" s="1">
        <v>1.53</v>
      </c>
      <c r="CM810" s="1">
        <v>3.1</v>
      </c>
      <c r="CN810" s="1">
        <v>2.59</v>
      </c>
      <c r="CO810" s="1">
        <v>2.2599999999999998</v>
      </c>
      <c r="CP810" s="1">
        <v>3.28</v>
      </c>
      <c r="CQ810" s="1">
        <v>2.75</v>
      </c>
      <c r="CR810" s="1">
        <v>2.16</v>
      </c>
      <c r="CS810" s="1">
        <v>2.82</v>
      </c>
      <c r="CT810" s="1">
        <v>5.26</v>
      </c>
      <c r="CV810" s="1">
        <v>199403</v>
      </c>
      <c r="CW810" s="1">
        <v>-4.62</v>
      </c>
      <c r="CX810" s="1">
        <v>-4.2300000000000004</v>
      </c>
      <c r="CY810" s="1">
        <v>-3.29</v>
      </c>
      <c r="CZ810" s="1">
        <v>-3.22</v>
      </c>
      <c r="DA810" s="1">
        <v>-4.45</v>
      </c>
      <c r="DB810" s="1">
        <v>-3.6</v>
      </c>
      <c r="DC810" s="1">
        <v>-3.69</v>
      </c>
      <c r="DD810" s="1">
        <v>-3.04</v>
      </c>
      <c r="DE810" s="1">
        <v>-2.97</v>
      </c>
      <c r="DF810" s="1">
        <v>-5.4</v>
      </c>
      <c r="DG810" s="1">
        <v>-3.51</v>
      </c>
      <c r="DH810" s="1">
        <v>-3.82</v>
      </c>
      <c r="DI810" s="1">
        <v>-3.36</v>
      </c>
      <c r="DJ810" s="1">
        <v>-4.2300000000000004</v>
      </c>
      <c r="DK810" s="1">
        <v>-3.08</v>
      </c>
      <c r="DL810" s="1">
        <v>-2.48</v>
      </c>
      <c r="DM810" s="1">
        <v>-3.65</v>
      </c>
      <c r="DN810" s="1">
        <v>-3.03</v>
      </c>
      <c r="DO810" s="1">
        <v>-2.91</v>
      </c>
      <c r="DQ810" s="1">
        <v>199303</v>
      </c>
      <c r="DR810" s="1">
        <v>-99.99</v>
      </c>
      <c r="DS810" s="1">
        <v>2.88</v>
      </c>
      <c r="DT810" s="1">
        <v>2.96</v>
      </c>
      <c r="DU810" s="1">
        <v>2.76</v>
      </c>
      <c r="DV810" s="1">
        <v>2.95</v>
      </c>
      <c r="DW810" s="1">
        <v>2.1800000000000002</v>
      </c>
      <c r="DX810" s="1">
        <v>3.65</v>
      </c>
      <c r="DY810" s="1">
        <v>3.23</v>
      </c>
      <c r="DZ810" s="1">
        <v>2.54</v>
      </c>
      <c r="EA810" s="1">
        <v>3.16</v>
      </c>
      <c r="EB810" s="1">
        <v>2.2599999999999998</v>
      </c>
      <c r="EC810" s="1">
        <v>2.4</v>
      </c>
      <c r="ED810" s="1">
        <v>1.86</v>
      </c>
      <c r="EE810" s="1">
        <v>3</v>
      </c>
      <c r="EF810" s="1">
        <v>4.42</v>
      </c>
      <c r="EG810" s="1">
        <v>3.29</v>
      </c>
      <c r="EH810" s="1">
        <v>3.16</v>
      </c>
      <c r="EI810" s="1">
        <v>3.04</v>
      </c>
      <c r="EJ810" s="1">
        <v>2.0299999999999998</v>
      </c>
      <c r="EL810">
        <v>199303</v>
      </c>
      <c r="EM810">
        <v>2.2999999999999998</v>
      </c>
      <c r="EN810">
        <v>0.23</v>
      </c>
      <c r="EO810">
        <v>1.31</v>
      </c>
      <c r="EP810">
        <v>0.25</v>
      </c>
      <c r="ER810" s="1">
        <v>199309</v>
      </c>
      <c r="ES810" s="1">
        <v>3.41</v>
      </c>
      <c r="EU810" s="1">
        <v>199210</v>
      </c>
      <c r="EV810" s="1">
        <v>-0.16</v>
      </c>
      <c r="EX810" s="1">
        <v>199709</v>
      </c>
      <c r="EY810" s="1">
        <v>-0.37</v>
      </c>
      <c r="FA810" s="1">
        <v>199309</v>
      </c>
      <c r="FB810" s="1">
        <f>IF(ISERROR(VLOOKUP($FA810,MOM,LOOKUPS!C$12,0)*$FB$6+VLOOKUP($FA810,STREV,LOOKUPS!C$10,0)*$FC$6+VLOOKUP($FA810,LTREV,LOOKUPS!C$9,0)*$FD$6+VLOOKUP($FA810,CFP,LOOKUPS!C$6,0)*$FE$6+VLOOKUP($FA810,EP,LOOKUPS!C$8,0)*$FF$6+VLOOKUP($FA810,BM,LOOKUPS!C$5,0)*$FG$6+VLOOKUP($FA810,DIV,LOOKUPS!C$7,0)*$FH$6++VLOOKUP($FA810,SIZE,LOOKUPS!C$11,0)*$FI$6),"",VLOOKUP($FA810,MOM,LOOKUPS!C$12,0)*$FB$6+VLOOKUP($FA810,STREV,LOOKUPS!C$10,0)*$FC$6+VLOOKUP($FA810,LTREV,LOOKUPS!C$9,0)*$FD$6+VLOOKUP($FA810,CFP,LOOKUPS!C$6,0)*$FE$6+VLOOKUP($FA810,EP,LOOKUPS!C$8,0)*$FF$6+VLOOKUP($FA810,BM,LOOKUPS!C$5,0)*$FG$6+VLOOKUP($FA810,DIV,LOOKUPS!C$7,0)*$FH$6++VLOOKUP($FA810,SIZE,LOOKUPS!C$11,0)*$FI$6)</f>
        <v>2.4484000000000004</v>
      </c>
      <c r="FC810" s="1">
        <f>IF(ISERROR(VLOOKUP($FA810,MOM,LOOKUPS!D$12,0)*$FB$6+VLOOKUP($FA810,STREV,LOOKUPS!D$10,0)*$FC$6+VLOOKUP($FA810,LTREV,LOOKUPS!D$9,0)*$FD$6+VLOOKUP($FA810,CFP,LOOKUPS!D$6,0)*$FE$6+VLOOKUP($FA810,EP,LOOKUPS!D$8,0)*$FF$6+VLOOKUP($FA810,BM,LOOKUPS!D$5,0)*$FG$6+VLOOKUP($FA810,DIV,LOOKUPS!D$7,0)*$FH$6++VLOOKUP($FA810,SIZE,LOOKUPS!D$11,0)*$FI$6),"",VLOOKUP($FA810,MOM,LOOKUPS!D$12,0)*$FB$6+VLOOKUP($FA810,STREV,LOOKUPS!D$10,0)*$FC$6+VLOOKUP($FA810,LTREV,LOOKUPS!D$9,0)*$FD$6+VLOOKUP($FA810,CFP,LOOKUPS!D$6,0)*$FE$6+VLOOKUP($FA810,EP,LOOKUPS!D$8,0)*$FF$6+VLOOKUP($FA810,BM,LOOKUPS!D$5,0)*$FG$6+VLOOKUP($FA810,DIV,LOOKUPS!D$7,0)*$FH$6++VLOOKUP($FA810,SIZE,LOOKUPS!D$11,0)*$FI$6)</f>
        <v>2.5422000000000002</v>
      </c>
      <c r="FD810" s="1">
        <f>IF(ISERROR(VLOOKUP($FA810,MOM,LOOKUPS!E$12,0)*$FB$6+VLOOKUP($FA810,STREV,LOOKUPS!E$10,0)*$FC$6+VLOOKUP($FA810,LTREV,LOOKUPS!E$9,0)*$FD$6+VLOOKUP($FA810,CFP,LOOKUPS!E$6,0)*$FE$6+VLOOKUP($FA810,EP,LOOKUPS!E$8,0)*$FF$6+VLOOKUP($FA810,BM,LOOKUPS!E$5,0)*$FG$6+VLOOKUP($FA810,DIV,LOOKUPS!E$7,0)*$FH$6++VLOOKUP($FA810,SIZE,LOOKUPS!E$11,0)*$FI$6),"",VLOOKUP($FA810,MOM,LOOKUPS!E$12,0)*$FB$6+VLOOKUP($FA810,STREV,LOOKUPS!E$10,0)*$FC$6+VLOOKUP($FA810,LTREV,LOOKUPS!E$9,0)*$FD$6+VLOOKUP($FA810,CFP,LOOKUPS!E$6,0)*$FE$6+VLOOKUP($FA810,EP,LOOKUPS!E$8,0)*$FF$6+VLOOKUP($FA810,BM,LOOKUPS!E$5,0)*$FG$6+VLOOKUP($FA810,DIV,LOOKUPS!E$7,0)*$FH$6++VLOOKUP($FA810,SIZE,LOOKUPS!E$11,0)*$FI$6)</f>
        <v>1.4855</v>
      </c>
      <c r="FE810" s="1">
        <f>IF(ISERROR(VLOOKUP($FA810,MOM,LOOKUPS!F$12,0)*$FB$6+VLOOKUP($FA810,STREV,LOOKUPS!F$10,0)*$FC$6+VLOOKUP($FA810,LTREV,LOOKUPS!F$9,0)*$FD$6+VLOOKUP($FA810,CFP,LOOKUPS!F$6,0)*$FE$6+VLOOKUP($FA810,EP,LOOKUPS!F$8,0)*$FF$6+VLOOKUP($FA810,BM,LOOKUPS!F$5,0)*$FG$6+VLOOKUP($FA810,DIV,LOOKUPS!F$7,0)*$FH$6++VLOOKUP($FA810,SIZE,LOOKUPS!F$11,0)*$FI$6),"",VLOOKUP($FA810,MOM,LOOKUPS!F$12,0)*$FB$6+VLOOKUP($FA810,STREV,LOOKUPS!F$10,0)*$FC$6+VLOOKUP($FA810,LTREV,LOOKUPS!F$9,0)*$FD$6+VLOOKUP($FA810,CFP,LOOKUPS!F$6,0)*$FE$6+VLOOKUP($FA810,EP,LOOKUPS!F$8,0)*$FF$6+VLOOKUP($FA810,BM,LOOKUPS!F$5,0)*$FG$6+VLOOKUP($FA810,DIV,LOOKUPS!F$7,0)*$FH$6++VLOOKUP($FA810,SIZE,LOOKUPS!F$11,0)*$FI$6)</f>
        <v>2.7490000000000001</v>
      </c>
      <c r="FF810" s="1">
        <f>IF(ISERROR(VLOOKUP($FA810,MOM,LOOKUPS!G$12,0)*$FB$6+VLOOKUP($FA810,STREV,LOOKUPS!G$10,0)*$FC$6+VLOOKUP($FA810,LTREV,LOOKUPS!G$9,0)*$FD$6+VLOOKUP($FA810,CFP,LOOKUPS!G$6,0)*$FE$6+VLOOKUP($FA810,EP,LOOKUPS!G$8,0)*$FF$6+VLOOKUP($FA810,BM,LOOKUPS!G$5,0)*$FG$6+VLOOKUP($FA810,DIV,LOOKUPS!G$7,0)*$FH$6++VLOOKUP($FA810,SIZE,LOOKUPS!G$11,0)*$FI$6),"",VLOOKUP($FA810,MOM,LOOKUPS!G$12,0)*$FB$6+VLOOKUP($FA810,STREV,LOOKUPS!G$10,0)*$FC$6+VLOOKUP($FA810,LTREV,LOOKUPS!G$9,0)*$FD$6+VLOOKUP($FA810,CFP,LOOKUPS!G$6,0)*$FE$6+VLOOKUP($FA810,EP,LOOKUPS!G$8,0)*$FF$6+VLOOKUP($FA810,BM,LOOKUPS!G$5,0)*$FG$6+VLOOKUP($FA810,DIV,LOOKUPS!G$7,0)*$FH$6++VLOOKUP($FA810,SIZE,LOOKUPS!G$11,0)*$FI$6)</f>
        <v>2.9713000000000003</v>
      </c>
      <c r="FG810" s="1">
        <f>IF(ISERROR(VLOOKUP($FA810,MOM,LOOKUPS!H$12,0)*$FB$6+VLOOKUP($FA810,STREV,LOOKUPS!H$10,0)*$FC$6+VLOOKUP($FA810,LTREV,LOOKUPS!H$9,0)*$FD$6+VLOOKUP($FA810,CFP,LOOKUPS!H$6,0)*$FE$6+VLOOKUP($FA810,EP,LOOKUPS!H$8,0)*$FF$6+VLOOKUP($FA810,BM,LOOKUPS!H$5,0)*$FG$6+VLOOKUP($FA810,DIV,LOOKUPS!H$7,0)*$FH$6++VLOOKUP($FA810,SIZE,LOOKUPS!H$11,0)*$FI$6),"",VLOOKUP($FA810,MOM,LOOKUPS!H$12,0)*$FB$6+VLOOKUP($FA810,STREV,LOOKUPS!H$10,0)*$FC$6+VLOOKUP($FA810,LTREV,LOOKUPS!H$9,0)*$FD$6+VLOOKUP($FA810,CFP,LOOKUPS!H$6,0)*$FE$6+VLOOKUP($FA810,EP,LOOKUPS!H$8,0)*$FF$6+VLOOKUP($FA810,BM,LOOKUPS!H$5,0)*$FG$6+VLOOKUP($FA810,DIV,LOOKUPS!H$7,0)*$FH$6++VLOOKUP($FA810,SIZE,LOOKUPS!H$11,0)*$FI$6)</f>
        <v>2.1943000000000001</v>
      </c>
      <c r="FH810" s="1">
        <f>IF(ISERROR(VLOOKUP($FA810,MOM,LOOKUPS!I$12,0)*$FB$6+VLOOKUP($FA810,STREV,LOOKUPS!I$10,0)*$FC$6+VLOOKUP($FA810,LTREV,LOOKUPS!I$9,0)*$FD$6+VLOOKUP($FA810,CFP,LOOKUPS!I$6,0)*$FE$6+VLOOKUP($FA810,EP,LOOKUPS!I$8,0)*$FF$6+VLOOKUP($FA810,BM,LOOKUPS!I$5,0)*$FG$6+VLOOKUP($FA810,DIV,LOOKUPS!I$7,0)*$FH$6++VLOOKUP($FA810,SIZE,LOOKUPS!I$11,0)*$FI$6),"",VLOOKUP($FA810,MOM,LOOKUPS!I$12,0)*$FB$6+VLOOKUP($FA810,STREV,LOOKUPS!I$10,0)*$FC$6+VLOOKUP($FA810,LTREV,LOOKUPS!I$9,0)*$FD$6+VLOOKUP($FA810,CFP,LOOKUPS!I$6,0)*$FE$6+VLOOKUP($FA810,EP,LOOKUPS!I$8,0)*$FF$6+VLOOKUP($FA810,BM,LOOKUPS!I$5,0)*$FG$6+VLOOKUP($FA810,DIV,LOOKUPS!I$7,0)*$FH$6++VLOOKUP($FA810,SIZE,LOOKUPS!I$11,0)*$FI$6)</f>
        <v>2.5529000000000002</v>
      </c>
      <c r="FI810" s="1">
        <f>IF(ISERROR(VLOOKUP($FA810,MOM,LOOKUPS!J$12,0)*$FB$6+VLOOKUP($FA810,STREV,LOOKUPS!J$10,0)*$FC$6+VLOOKUP($FA810,LTREV,LOOKUPS!J$9,0)*$FD$6+VLOOKUP($FA810,CFP,LOOKUPS!J$6,0)*$FE$6+VLOOKUP($FA810,EP,LOOKUPS!J$8,0)*$FF$6+VLOOKUP($FA810,BM,LOOKUPS!J$5,0)*$FG$6+VLOOKUP($FA810,DIV,LOOKUPS!J$7,0)*$FH$6++VLOOKUP($FA810,SIZE,LOOKUPS!J$11,0)*$FI$6),"",VLOOKUP($FA810,MOM,LOOKUPS!J$12,0)*$FB$6+VLOOKUP($FA810,STREV,LOOKUPS!J$10,0)*$FC$6+VLOOKUP($FA810,LTREV,LOOKUPS!J$9,0)*$FD$6+VLOOKUP($FA810,CFP,LOOKUPS!J$6,0)*$FE$6+VLOOKUP($FA810,EP,LOOKUPS!J$8,0)*$FF$6+VLOOKUP($FA810,BM,LOOKUPS!J$5,0)*$FG$6+VLOOKUP($FA810,DIV,LOOKUPS!J$7,0)*$FH$6++VLOOKUP($FA810,SIZE,LOOKUPS!J$11,0)*$FI$6)</f>
        <v>2.9554999999999998</v>
      </c>
      <c r="FJ810" s="1">
        <f>IF(ISERROR(VLOOKUP($FA810,MOM,LOOKUPS!K$12,0)*$FB$6+VLOOKUP($FA810,STREV,LOOKUPS!K$10,0)*$FC$6+VLOOKUP($FA810,LTREV,LOOKUPS!K$9,0)*$FD$6+VLOOKUP($FA810,CFP,LOOKUPS!K$6,0)*$FE$6+VLOOKUP($FA810,EP,LOOKUPS!K$8,0)*$FF$6+VLOOKUP($FA810,BM,LOOKUPS!K$5,0)*$FG$6+VLOOKUP($FA810,DIV,LOOKUPS!K$7,0)*$FH$6++VLOOKUP($FA810,SIZE,LOOKUPS!K$11,0)*$FI$6),"",VLOOKUP($FA810,MOM,LOOKUPS!K$12,0)*$FB$6+VLOOKUP($FA810,STREV,LOOKUPS!K$10,0)*$FC$6+VLOOKUP($FA810,LTREV,LOOKUPS!K$9,0)*$FD$6+VLOOKUP($FA810,CFP,LOOKUPS!K$6,0)*$FE$6+VLOOKUP($FA810,EP,LOOKUPS!K$8,0)*$FF$6+VLOOKUP($FA810,BM,LOOKUPS!K$5,0)*$FG$6+VLOOKUP($FA810,DIV,LOOKUPS!K$7,0)*$FH$6++VLOOKUP($FA810,SIZE,LOOKUPS!K$11,0)*$FI$6)</f>
        <v>3.4850000000000003</v>
      </c>
      <c r="FK810" s="1">
        <f>IF(ISERROR(VLOOKUP($FA810,MOM,LOOKUPS!L$12,0)*$FB$6+VLOOKUP($FA810,STREV,LOOKUPS!L$10,0)*$FC$6+VLOOKUP($FA810,LTREV,LOOKUPS!L$9,0)*$FD$6+VLOOKUP($FA810,CFP,LOOKUPS!L$6,0)*$FE$6+VLOOKUP($FA810,EP,LOOKUPS!L$8,0)*$FF$6+VLOOKUP($FA810,BM,LOOKUPS!L$5,0)*$FG$6+VLOOKUP($FA810,DIV,LOOKUPS!L$7,0)*$FH$6++VLOOKUP($FA810,SIZE,LOOKUPS!L$11,0)*$FI$6),"",VLOOKUP($FA810,MOM,LOOKUPS!L$12,0)*$FB$6+VLOOKUP($FA810,STREV,LOOKUPS!L$10,0)*$FC$6+VLOOKUP($FA810,LTREV,LOOKUPS!L$9,0)*$FD$6+VLOOKUP($FA810,CFP,LOOKUPS!L$6,0)*$FE$6+VLOOKUP($FA810,EP,LOOKUPS!L$8,0)*$FF$6+VLOOKUP($FA810,BM,LOOKUPS!L$5,0)*$FG$6+VLOOKUP($FA810,DIV,LOOKUPS!L$7,0)*$FH$6++VLOOKUP($FA810,SIZE,LOOKUPS!L$11,0)*$FI$6)</f>
        <v>3.7787000000000006</v>
      </c>
    </row>
    <row r="811" spans="1:167" x14ac:dyDescent="0.3">
      <c r="A811" s="1">
        <v>199310</v>
      </c>
      <c r="B811" s="1">
        <v>6.93</v>
      </c>
      <c r="C811" s="1">
        <v>5.17</v>
      </c>
      <c r="D811" s="1">
        <v>4.3</v>
      </c>
      <c r="E811" s="1">
        <v>3.7</v>
      </c>
      <c r="F811" s="1">
        <v>1.6</v>
      </c>
      <c r="G811" s="1">
        <v>3.3</v>
      </c>
      <c r="H811" s="1">
        <v>3.36</v>
      </c>
      <c r="I811" s="1">
        <v>2.87</v>
      </c>
      <c r="J811" s="1">
        <v>3.79</v>
      </c>
      <c r="K811" s="1">
        <v>4.41</v>
      </c>
      <c r="M811" s="1">
        <v>199211</v>
      </c>
      <c r="N811" s="1">
        <v>9.64</v>
      </c>
      <c r="O811" s="1">
        <v>7.45</v>
      </c>
      <c r="P811" s="1">
        <v>7.78</v>
      </c>
      <c r="Q811" s="1">
        <v>6.5</v>
      </c>
      <c r="R811" s="1">
        <v>4.62</v>
      </c>
      <c r="S811" s="1">
        <v>7.12</v>
      </c>
      <c r="T811" s="1">
        <v>6.62</v>
      </c>
      <c r="U811" s="1">
        <v>7.23</v>
      </c>
      <c r="V811" s="1">
        <v>7.45</v>
      </c>
      <c r="W811" s="1">
        <v>7.45</v>
      </c>
      <c r="Y811" s="1">
        <v>199710</v>
      </c>
      <c r="Z811" s="1">
        <v>0.89</v>
      </c>
      <c r="AA811" s="1">
        <v>-3.05</v>
      </c>
      <c r="AB811" s="1">
        <v>-2.2200000000000002</v>
      </c>
      <c r="AC811" s="1">
        <v>-1.73</v>
      </c>
      <c r="AD811" s="1">
        <v>-0.93</v>
      </c>
      <c r="AE811" s="1">
        <v>-1.73</v>
      </c>
      <c r="AF811" s="1">
        <v>-0.94</v>
      </c>
      <c r="AG811" s="1">
        <v>-1.1000000000000001</v>
      </c>
      <c r="AH811" s="1">
        <v>-3.09</v>
      </c>
      <c r="AI811" s="1">
        <v>-4.32</v>
      </c>
      <c r="AK811">
        <v>201804</v>
      </c>
      <c r="AL811">
        <v>1.37</v>
      </c>
      <c r="AM811">
        <v>1.17</v>
      </c>
      <c r="AN811">
        <v>0.6</v>
      </c>
      <c r="AO811">
        <v>-0.31</v>
      </c>
      <c r="AP811">
        <v>1.47</v>
      </c>
      <c r="AQ811">
        <v>0.62</v>
      </c>
      <c r="AR811">
        <v>0.18</v>
      </c>
      <c r="AS811">
        <v>0.55000000000000004</v>
      </c>
      <c r="AT811">
        <v>-0.31</v>
      </c>
      <c r="AU811">
        <v>2.58</v>
      </c>
      <c r="AV811">
        <v>0.46</v>
      </c>
      <c r="AW811">
        <v>0.57999999999999996</v>
      </c>
      <c r="AX811">
        <v>0.66</v>
      </c>
      <c r="AY811">
        <v>-0.38</v>
      </c>
      <c r="AZ811">
        <v>0.76</v>
      </c>
      <c r="BA811">
        <v>1.41</v>
      </c>
      <c r="BB811">
        <v>-0.3</v>
      </c>
      <c r="BC811">
        <v>-0.05</v>
      </c>
      <c r="BD811">
        <v>-0.55000000000000004</v>
      </c>
      <c r="BF811" s="1">
        <v>201804</v>
      </c>
      <c r="BG811" s="1">
        <v>1.71</v>
      </c>
      <c r="BH811" s="1">
        <v>0.81</v>
      </c>
      <c r="BI811" s="1">
        <v>0.25</v>
      </c>
      <c r="BJ811" s="1">
        <v>-0.08</v>
      </c>
      <c r="BK811" s="1">
        <v>0.69</v>
      </c>
      <c r="BL811" s="1">
        <v>0.95</v>
      </c>
      <c r="BM811" s="1">
        <v>0.12</v>
      </c>
      <c r="BN811" s="1">
        <v>0.13</v>
      </c>
      <c r="BO811" s="1">
        <v>-0.27</v>
      </c>
      <c r="BP811" s="1">
        <v>1.25</v>
      </c>
      <c r="BQ811" s="1">
        <v>0.08</v>
      </c>
      <c r="BR811" s="1">
        <v>1.0900000000000001</v>
      </c>
      <c r="BS811" s="1">
        <v>0.79</v>
      </c>
      <c r="BT811" s="1">
        <v>0.32</v>
      </c>
      <c r="BU811" s="1">
        <v>-0.06</v>
      </c>
      <c r="BV811" s="1">
        <v>-0.04</v>
      </c>
      <c r="BW811" s="1">
        <v>0.28999999999999998</v>
      </c>
      <c r="BX811" s="1">
        <v>0</v>
      </c>
      <c r="BY811" s="1">
        <v>-0.54</v>
      </c>
      <c r="CA811" s="1">
        <v>199304</v>
      </c>
      <c r="CB811" s="1">
        <v>-1.28</v>
      </c>
      <c r="CC811" s="1">
        <v>-3.51</v>
      </c>
      <c r="CD811" s="1">
        <v>-1.68</v>
      </c>
      <c r="CE811" s="1">
        <v>-0.71</v>
      </c>
      <c r="CF811" s="1">
        <v>-3.51</v>
      </c>
      <c r="CG811" s="1">
        <v>-3.19</v>
      </c>
      <c r="CH811" s="1">
        <v>-1.23</v>
      </c>
      <c r="CI811" s="1">
        <v>-1.85</v>
      </c>
      <c r="CJ811" s="1">
        <v>-0.25</v>
      </c>
      <c r="CK811" s="1">
        <v>-3.87</v>
      </c>
      <c r="CL811" s="1">
        <v>-2.92</v>
      </c>
      <c r="CM811" s="1">
        <v>-3.54</v>
      </c>
      <c r="CN811" s="1">
        <v>-2.77</v>
      </c>
      <c r="CO811" s="1">
        <v>-1.02</v>
      </c>
      <c r="CP811" s="1">
        <v>-1.49</v>
      </c>
      <c r="CQ811" s="1">
        <v>-1.48</v>
      </c>
      <c r="CR811" s="1">
        <v>-2.14</v>
      </c>
      <c r="CS811" s="1">
        <v>-1.08</v>
      </c>
      <c r="CT811" s="1">
        <v>0.42</v>
      </c>
      <c r="CV811" s="1">
        <v>199404</v>
      </c>
      <c r="CW811" s="1">
        <v>-2.19</v>
      </c>
      <c r="CX811" s="1">
        <v>0.12</v>
      </c>
      <c r="CY811" s="1">
        <v>0.71</v>
      </c>
      <c r="CZ811" s="1">
        <v>1</v>
      </c>
      <c r="DA811" s="1">
        <v>0.02</v>
      </c>
      <c r="DB811" s="1">
        <v>0.59</v>
      </c>
      <c r="DC811" s="1">
        <v>0.35</v>
      </c>
      <c r="DD811" s="1">
        <v>1.01</v>
      </c>
      <c r="DE811" s="1">
        <v>1.1100000000000001</v>
      </c>
      <c r="DF811" s="1">
        <v>-0.36</v>
      </c>
      <c r="DG811" s="1">
        <v>0.4</v>
      </c>
      <c r="DH811" s="1">
        <v>0.31</v>
      </c>
      <c r="DI811" s="1">
        <v>0.88</v>
      </c>
      <c r="DJ811" s="1">
        <v>-0.03</v>
      </c>
      <c r="DK811" s="1">
        <v>0.79</v>
      </c>
      <c r="DL811" s="1">
        <v>1.19</v>
      </c>
      <c r="DM811" s="1">
        <v>0.81</v>
      </c>
      <c r="DN811" s="1">
        <v>1.64</v>
      </c>
      <c r="DO811" s="1">
        <v>0.49</v>
      </c>
      <c r="DQ811" s="1">
        <v>199304</v>
      </c>
      <c r="DR811" s="1">
        <v>-99.99</v>
      </c>
      <c r="DS811" s="1">
        <v>-1.44</v>
      </c>
      <c r="DT811" s="1">
        <v>-2.95</v>
      </c>
      <c r="DU811" s="1">
        <v>-2.6</v>
      </c>
      <c r="DV811" s="1">
        <v>-1.18</v>
      </c>
      <c r="DW811" s="1">
        <v>-3.03</v>
      </c>
      <c r="DX811" s="1">
        <v>-3.17</v>
      </c>
      <c r="DY811" s="1">
        <v>-2.71</v>
      </c>
      <c r="DZ811" s="1">
        <v>-2.39</v>
      </c>
      <c r="EA811" s="1">
        <v>-0.42</v>
      </c>
      <c r="EB811" s="1">
        <v>-3.62</v>
      </c>
      <c r="EC811" s="1">
        <v>-3.12</v>
      </c>
      <c r="ED811" s="1">
        <v>-2.89</v>
      </c>
      <c r="EE811" s="1">
        <v>-3.73</v>
      </c>
      <c r="EF811" s="1">
        <v>-2.5</v>
      </c>
      <c r="EG811" s="1">
        <v>-2.4500000000000002</v>
      </c>
      <c r="EH811" s="1">
        <v>-2.98</v>
      </c>
      <c r="EI811" s="1">
        <v>-2.83</v>
      </c>
      <c r="EJ811" s="1">
        <v>-1.93</v>
      </c>
      <c r="EL811">
        <v>199304</v>
      </c>
      <c r="EM811">
        <v>-3.05</v>
      </c>
      <c r="EN811">
        <v>-0.66</v>
      </c>
      <c r="EO811">
        <v>2.52</v>
      </c>
      <c r="EP811">
        <v>0.24</v>
      </c>
      <c r="ER811" s="1">
        <v>199310</v>
      </c>
      <c r="ES811" s="1">
        <v>-2.67</v>
      </c>
      <c r="EU811" s="1">
        <v>199211</v>
      </c>
      <c r="EV811" s="1">
        <v>-1.05</v>
      </c>
      <c r="EX811" s="1">
        <v>199710</v>
      </c>
      <c r="EY811" s="1">
        <v>0.39</v>
      </c>
      <c r="FA811" s="1">
        <v>199310</v>
      </c>
      <c r="FB811" s="1">
        <f>IF(ISERROR(VLOOKUP($FA811,MOM,LOOKUPS!C$12,0)*$FB$6+VLOOKUP($FA811,STREV,LOOKUPS!C$10,0)*$FC$6+VLOOKUP($FA811,LTREV,LOOKUPS!C$9,0)*$FD$6+VLOOKUP($FA811,CFP,LOOKUPS!C$6,0)*$FE$6+VLOOKUP($FA811,EP,LOOKUPS!C$8,0)*$FF$6+VLOOKUP($FA811,BM,LOOKUPS!C$5,0)*$FG$6+VLOOKUP($FA811,DIV,LOOKUPS!C$7,0)*$FH$6++VLOOKUP($FA811,SIZE,LOOKUPS!C$11,0)*$FI$6),"",VLOOKUP($FA811,MOM,LOOKUPS!C$12,0)*$FB$6+VLOOKUP($FA811,STREV,LOOKUPS!C$10,0)*$FC$6+VLOOKUP($FA811,LTREV,LOOKUPS!C$9,0)*$FD$6+VLOOKUP($FA811,CFP,LOOKUPS!C$6,0)*$FE$6+VLOOKUP($FA811,EP,LOOKUPS!C$8,0)*$FF$6+VLOOKUP($FA811,BM,LOOKUPS!C$5,0)*$FG$6+VLOOKUP($FA811,DIV,LOOKUPS!C$7,0)*$FH$6++VLOOKUP($FA811,SIZE,LOOKUPS!C$11,0)*$FI$6)</f>
        <v>4.9682000000000004</v>
      </c>
      <c r="FC811" s="1">
        <f>IF(ISERROR(VLOOKUP($FA811,MOM,LOOKUPS!D$12,0)*$FB$6+VLOOKUP($FA811,STREV,LOOKUPS!D$10,0)*$FC$6+VLOOKUP($FA811,LTREV,LOOKUPS!D$9,0)*$FD$6+VLOOKUP($FA811,CFP,LOOKUPS!D$6,0)*$FE$6+VLOOKUP($FA811,EP,LOOKUPS!D$8,0)*$FF$6+VLOOKUP($FA811,BM,LOOKUPS!D$5,0)*$FG$6+VLOOKUP($FA811,DIV,LOOKUPS!D$7,0)*$FH$6++VLOOKUP($FA811,SIZE,LOOKUPS!D$11,0)*$FI$6),"",VLOOKUP($FA811,MOM,LOOKUPS!D$12,0)*$FB$6+VLOOKUP($FA811,STREV,LOOKUPS!D$10,0)*$FC$6+VLOOKUP($FA811,LTREV,LOOKUPS!D$9,0)*$FD$6+VLOOKUP($FA811,CFP,LOOKUPS!D$6,0)*$FE$6+VLOOKUP($FA811,EP,LOOKUPS!D$8,0)*$FF$6+VLOOKUP($FA811,BM,LOOKUPS!D$5,0)*$FG$6+VLOOKUP($FA811,DIV,LOOKUPS!D$7,0)*$FH$6++VLOOKUP($FA811,SIZE,LOOKUPS!D$11,0)*$FI$6)</f>
        <v>4.2801999999999998</v>
      </c>
      <c r="FD811" s="1">
        <f>IF(ISERROR(VLOOKUP($FA811,MOM,LOOKUPS!E$12,0)*$FB$6+VLOOKUP($FA811,STREV,LOOKUPS!E$10,0)*$FC$6+VLOOKUP($FA811,LTREV,LOOKUPS!E$9,0)*$FD$6+VLOOKUP($FA811,CFP,LOOKUPS!E$6,0)*$FE$6+VLOOKUP($FA811,EP,LOOKUPS!E$8,0)*$FF$6+VLOOKUP($FA811,BM,LOOKUPS!E$5,0)*$FG$6+VLOOKUP($FA811,DIV,LOOKUPS!E$7,0)*$FH$6++VLOOKUP($FA811,SIZE,LOOKUPS!E$11,0)*$FI$6),"",VLOOKUP($FA811,MOM,LOOKUPS!E$12,0)*$FB$6+VLOOKUP($FA811,STREV,LOOKUPS!E$10,0)*$FC$6+VLOOKUP($FA811,LTREV,LOOKUPS!E$9,0)*$FD$6+VLOOKUP($FA811,CFP,LOOKUPS!E$6,0)*$FE$6+VLOOKUP($FA811,EP,LOOKUPS!E$8,0)*$FF$6+VLOOKUP($FA811,BM,LOOKUPS!E$5,0)*$FG$6+VLOOKUP($FA811,DIV,LOOKUPS!E$7,0)*$FH$6++VLOOKUP($FA811,SIZE,LOOKUPS!E$11,0)*$FI$6)</f>
        <v>3.8565</v>
      </c>
      <c r="FE811" s="1">
        <f>IF(ISERROR(VLOOKUP($FA811,MOM,LOOKUPS!F$12,0)*$FB$6+VLOOKUP($FA811,STREV,LOOKUPS!F$10,0)*$FC$6+VLOOKUP($FA811,LTREV,LOOKUPS!F$9,0)*$FD$6+VLOOKUP($FA811,CFP,LOOKUPS!F$6,0)*$FE$6+VLOOKUP($FA811,EP,LOOKUPS!F$8,0)*$FF$6+VLOOKUP($FA811,BM,LOOKUPS!F$5,0)*$FG$6+VLOOKUP($FA811,DIV,LOOKUPS!F$7,0)*$FH$6++VLOOKUP($FA811,SIZE,LOOKUPS!F$11,0)*$FI$6),"",VLOOKUP($FA811,MOM,LOOKUPS!F$12,0)*$FB$6+VLOOKUP($FA811,STREV,LOOKUPS!F$10,0)*$FC$6+VLOOKUP($FA811,LTREV,LOOKUPS!F$9,0)*$FD$6+VLOOKUP($FA811,CFP,LOOKUPS!F$6,0)*$FE$6+VLOOKUP($FA811,EP,LOOKUPS!F$8,0)*$FF$6+VLOOKUP($FA811,BM,LOOKUPS!F$5,0)*$FG$6+VLOOKUP($FA811,DIV,LOOKUPS!F$7,0)*$FH$6++VLOOKUP($FA811,SIZE,LOOKUPS!F$11,0)*$FI$6)</f>
        <v>3.1411000000000007</v>
      </c>
      <c r="FF811" s="1">
        <f>IF(ISERROR(VLOOKUP($FA811,MOM,LOOKUPS!G$12,0)*$FB$6+VLOOKUP($FA811,STREV,LOOKUPS!G$10,0)*$FC$6+VLOOKUP($FA811,LTREV,LOOKUPS!G$9,0)*$FD$6+VLOOKUP($FA811,CFP,LOOKUPS!G$6,0)*$FE$6+VLOOKUP($FA811,EP,LOOKUPS!G$8,0)*$FF$6+VLOOKUP($FA811,BM,LOOKUPS!G$5,0)*$FG$6+VLOOKUP($FA811,DIV,LOOKUPS!G$7,0)*$FH$6++VLOOKUP($FA811,SIZE,LOOKUPS!G$11,0)*$FI$6),"",VLOOKUP($FA811,MOM,LOOKUPS!G$12,0)*$FB$6+VLOOKUP($FA811,STREV,LOOKUPS!G$10,0)*$FC$6+VLOOKUP($FA811,LTREV,LOOKUPS!G$9,0)*$FD$6+VLOOKUP($FA811,CFP,LOOKUPS!G$6,0)*$FE$6+VLOOKUP($FA811,EP,LOOKUPS!G$8,0)*$FF$6+VLOOKUP($FA811,BM,LOOKUPS!G$5,0)*$FG$6+VLOOKUP($FA811,DIV,LOOKUPS!G$7,0)*$FH$6++VLOOKUP($FA811,SIZE,LOOKUPS!G$11,0)*$FI$6)</f>
        <v>2.4417999999999997</v>
      </c>
      <c r="FG811" s="1">
        <f>IF(ISERROR(VLOOKUP($FA811,MOM,LOOKUPS!H$12,0)*$FB$6+VLOOKUP($FA811,STREV,LOOKUPS!H$10,0)*$FC$6+VLOOKUP($FA811,LTREV,LOOKUPS!H$9,0)*$FD$6+VLOOKUP($FA811,CFP,LOOKUPS!H$6,0)*$FE$6+VLOOKUP($FA811,EP,LOOKUPS!H$8,0)*$FF$6+VLOOKUP($FA811,BM,LOOKUPS!H$5,0)*$FG$6+VLOOKUP($FA811,DIV,LOOKUPS!H$7,0)*$FH$6++VLOOKUP($FA811,SIZE,LOOKUPS!H$11,0)*$FI$6),"",VLOOKUP($FA811,MOM,LOOKUPS!H$12,0)*$FB$6+VLOOKUP($FA811,STREV,LOOKUPS!H$10,0)*$FC$6+VLOOKUP($FA811,LTREV,LOOKUPS!H$9,0)*$FD$6+VLOOKUP($FA811,CFP,LOOKUPS!H$6,0)*$FE$6+VLOOKUP($FA811,EP,LOOKUPS!H$8,0)*$FF$6+VLOOKUP($FA811,BM,LOOKUPS!H$5,0)*$FG$6+VLOOKUP($FA811,DIV,LOOKUPS!H$7,0)*$FH$6++VLOOKUP($FA811,SIZE,LOOKUPS!H$11,0)*$FI$6)</f>
        <v>3.6732</v>
      </c>
      <c r="FH811" s="1">
        <f>IF(ISERROR(VLOOKUP($FA811,MOM,LOOKUPS!I$12,0)*$FB$6+VLOOKUP($FA811,STREV,LOOKUPS!I$10,0)*$FC$6+VLOOKUP($FA811,LTREV,LOOKUPS!I$9,0)*$FD$6+VLOOKUP($FA811,CFP,LOOKUPS!I$6,0)*$FE$6+VLOOKUP($FA811,EP,LOOKUPS!I$8,0)*$FF$6+VLOOKUP($FA811,BM,LOOKUPS!I$5,0)*$FG$6+VLOOKUP($FA811,DIV,LOOKUPS!I$7,0)*$FH$6++VLOOKUP($FA811,SIZE,LOOKUPS!I$11,0)*$FI$6),"",VLOOKUP($FA811,MOM,LOOKUPS!I$12,0)*$FB$6+VLOOKUP($FA811,STREV,LOOKUPS!I$10,0)*$FC$6+VLOOKUP($FA811,LTREV,LOOKUPS!I$9,0)*$FD$6+VLOOKUP($FA811,CFP,LOOKUPS!I$6,0)*$FE$6+VLOOKUP($FA811,EP,LOOKUPS!I$8,0)*$FF$6+VLOOKUP($FA811,BM,LOOKUPS!I$5,0)*$FG$6+VLOOKUP($FA811,DIV,LOOKUPS!I$7,0)*$FH$6++VLOOKUP($FA811,SIZE,LOOKUPS!I$11,0)*$FI$6)</f>
        <v>3.3047</v>
      </c>
      <c r="FI811" s="1">
        <f>IF(ISERROR(VLOOKUP($FA811,MOM,LOOKUPS!J$12,0)*$FB$6+VLOOKUP($FA811,STREV,LOOKUPS!J$10,0)*$FC$6+VLOOKUP($FA811,LTREV,LOOKUPS!J$9,0)*$FD$6+VLOOKUP($FA811,CFP,LOOKUPS!J$6,0)*$FE$6+VLOOKUP($FA811,EP,LOOKUPS!J$8,0)*$FF$6+VLOOKUP($FA811,BM,LOOKUPS!J$5,0)*$FG$6+VLOOKUP($FA811,DIV,LOOKUPS!J$7,0)*$FH$6++VLOOKUP($FA811,SIZE,LOOKUPS!J$11,0)*$FI$6),"",VLOOKUP($FA811,MOM,LOOKUPS!J$12,0)*$FB$6+VLOOKUP($FA811,STREV,LOOKUPS!J$10,0)*$FC$6+VLOOKUP($FA811,LTREV,LOOKUPS!J$9,0)*$FD$6+VLOOKUP($FA811,CFP,LOOKUPS!J$6,0)*$FE$6+VLOOKUP($FA811,EP,LOOKUPS!J$8,0)*$FF$6+VLOOKUP($FA811,BM,LOOKUPS!J$5,0)*$FG$6+VLOOKUP($FA811,DIV,LOOKUPS!J$7,0)*$FH$6++VLOOKUP($FA811,SIZE,LOOKUPS!J$11,0)*$FI$6)</f>
        <v>3.0959000000000003</v>
      </c>
      <c r="FJ811" s="1">
        <f>IF(ISERROR(VLOOKUP($FA811,MOM,LOOKUPS!K$12,0)*$FB$6+VLOOKUP($FA811,STREV,LOOKUPS!K$10,0)*$FC$6+VLOOKUP($FA811,LTREV,LOOKUPS!K$9,0)*$FD$6+VLOOKUP($FA811,CFP,LOOKUPS!K$6,0)*$FE$6+VLOOKUP($FA811,EP,LOOKUPS!K$8,0)*$FF$6+VLOOKUP($FA811,BM,LOOKUPS!K$5,0)*$FG$6+VLOOKUP($FA811,DIV,LOOKUPS!K$7,0)*$FH$6++VLOOKUP($FA811,SIZE,LOOKUPS!K$11,0)*$FI$6),"",VLOOKUP($FA811,MOM,LOOKUPS!K$12,0)*$FB$6+VLOOKUP($FA811,STREV,LOOKUPS!K$10,0)*$FC$6+VLOOKUP($FA811,LTREV,LOOKUPS!K$9,0)*$FD$6+VLOOKUP($FA811,CFP,LOOKUPS!K$6,0)*$FE$6+VLOOKUP($FA811,EP,LOOKUPS!K$8,0)*$FF$6+VLOOKUP($FA811,BM,LOOKUPS!K$5,0)*$FG$6+VLOOKUP($FA811,DIV,LOOKUPS!K$7,0)*$FH$6++VLOOKUP($FA811,SIZE,LOOKUPS!K$11,0)*$FI$6)</f>
        <v>4.2264999999999997</v>
      </c>
      <c r="FK811" s="1">
        <f>IF(ISERROR(VLOOKUP($FA811,MOM,LOOKUPS!L$12,0)*$FB$6+VLOOKUP($FA811,STREV,LOOKUPS!L$10,0)*$FC$6+VLOOKUP($FA811,LTREV,LOOKUPS!L$9,0)*$FD$6+VLOOKUP($FA811,CFP,LOOKUPS!L$6,0)*$FE$6+VLOOKUP($FA811,EP,LOOKUPS!L$8,0)*$FF$6+VLOOKUP($FA811,BM,LOOKUPS!L$5,0)*$FG$6+VLOOKUP($FA811,DIV,LOOKUPS!L$7,0)*$FH$6++VLOOKUP($FA811,SIZE,LOOKUPS!L$11,0)*$FI$6),"",VLOOKUP($FA811,MOM,LOOKUPS!L$12,0)*$FB$6+VLOOKUP($FA811,STREV,LOOKUPS!L$10,0)*$FC$6+VLOOKUP($FA811,LTREV,LOOKUPS!L$9,0)*$FD$6+VLOOKUP($FA811,CFP,LOOKUPS!L$6,0)*$FE$6+VLOOKUP($FA811,EP,LOOKUPS!L$8,0)*$FF$6+VLOOKUP($FA811,BM,LOOKUPS!L$5,0)*$FG$6+VLOOKUP($FA811,DIV,LOOKUPS!L$7,0)*$FH$6++VLOOKUP($FA811,SIZE,LOOKUPS!L$11,0)*$FI$6)</f>
        <v>5.569</v>
      </c>
    </row>
    <row r="812" spans="1:167" x14ac:dyDescent="0.3">
      <c r="A812" s="1">
        <v>199311</v>
      </c>
      <c r="B812" s="1">
        <v>-2.4300000000000002</v>
      </c>
      <c r="C812" s="1">
        <v>-1.23</v>
      </c>
      <c r="D812" s="1">
        <v>-1.78</v>
      </c>
      <c r="E812" s="1">
        <v>-1.65</v>
      </c>
      <c r="F812" s="1">
        <v>-1.89</v>
      </c>
      <c r="G812" s="1">
        <v>-2.2200000000000002</v>
      </c>
      <c r="H812" s="1">
        <v>-2.82</v>
      </c>
      <c r="I812" s="1">
        <v>-2.0499999999999998</v>
      </c>
      <c r="J812" s="1">
        <v>-3.17</v>
      </c>
      <c r="K812" s="1">
        <v>-3.6</v>
      </c>
      <c r="M812" s="1">
        <v>199212</v>
      </c>
      <c r="N812" s="1">
        <v>6.51</v>
      </c>
      <c r="O812" s="1">
        <v>4.6100000000000003</v>
      </c>
      <c r="P812" s="1">
        <v>4.33</v>
      </c>
      <c r="Q812" s="1">
        <v>3.39</v>
      </c>
      <c r="R812" s="1">
        <v>3.74</v>
      </c>
      <c r="S812" s="1">
        <v>5.21</v>
      </c>
      <c r="T812" s="1">
        <v>3.69</v>
      </c>
      <c r="U812" s="1">
        <v>4.37</v>
      </c>
      <c r="V812" s="1">
        <v>2.99</v>
      </c>
      <c r="W812" s="1">
        <v>1.26</v>
      </c>
      <c r="Y812" s="1">
        <v>199711</v>
      </c>
      <c r="Z812" s="1">
        <v>-4.12</v>
      </c>
      <c r="AA812" s="1">
        <v>-1.44</v>
      </c>
      <c r="AB812" s="1">
        <v>0.33</v>
      </c>
      <c r="AC812" s="1">
        <v>0.32</v>
      </c>
      <c r="AD812" s="1">
        <v>0.43</v>
      </c>
      <c r="AE812" s="1">
        <v>0.56999999999999995</v>
      </c>
      <c r="AF812" s="1">
        <v>0.75</v>
      </c>
      <c r="AG812" s="1">
        <v>0.83</v>
      </c>
      <c r="AH812" s="1">
        <v>0.42</v>
      </c>
      <c r="AI812" s="1">
        <v>-2.56</v>
      </c>
      <c r="AK812">
        <v>201805</v>
      </c>
      <c r="AL812">
        <v>6.46</v>
      </c>
      <c r="AM812">
        <v>4.7300000000000004</v>
      </c>
      <c r="AN812">
        <v>4.3600000000000003</v>
      </c>
      <c r="AO812">
        <v>3.84</v>
      </c>
      <c r="AP812">
        <v>5.2</v>
      </c>
      <c r="AQ812">
        <v>3.94</v>
      </c>
      <c r="AR812">
        <v>5</v>
      </c>
      <c r="AS812">
        <v>3.32</v>
      </c>
      <c r="AT812">
        <v>4.1100000000000003</v>
      </c>
      <c r="AU812">
        <v>6.75</v>
      </c>
      <c r="AV812">
        <v>3.79</v>
      </c>
      <c r="AW812">
        <v>3.81</v>
      </c>
      <c r="AX812">
        <v>4.1100000000000003</v>
      </c>
      <c r="AY812">
        <v>4.55</v>
      </c>
      <c r="AZ812">
        <v>5.46</v>
      </c>
      <c r="BA812">
        <v>3.37</v>
      </c>
      <c r="BB812">
        <v>3.27</v>
      </c>
      <c r="BC812">
        <v>4.05</v>
      </c>
      <c r="BD812">
        <v>4.17</v>
      </c>
      <c r="BF812" s="1">
        <v>201805</v>
      </c>
      <c r="BG812" s="1">
        <v>6.63</v>
      </c>
      <c r="BH812" s="1">
        <v>4.4800000000000004</v>
      </c>
      <c r="BI812" s="1">
        <v>4.21</v>
      </c>
      <c r="BJ812" s="1">
        <v>3.63</v>
      </c>
      <c r="BK812" s="1">
        <v>4.71</v>
      </c>
      <c r="BL812" s="1">
        <v>4.08</v>
      </c>
      <c r="BM812" s="1">
        <v>4.0999999999999996</v>
      </c>
      <c r="BN812" s="1">
        <v>3.8</v>
      </c>
      <c r="BO812" s="1">
        <v>3.86</v>
      </c>
      <c r="BP812" s="1">
        <v>4.7</v>
      </c>
      <c r="BQ812" s="1">
        <v>4.72</v>
      </c>
      <c r="BR812" s="1">
        <v>3.99</v>
      </c>
      <c r="BS812" s="1">
        <v>4.1900000000000004</v>
      </c>
      <c r="BT812" s="1">
        <v>4.18</v>
      </c>
      <c r="BU812" s="1">
        <v>4.03</v>
      </c>
      <c r="BV812" s="1">
        <v>4.4400000000000004</v>
      </c>
      <c r="BW812" s="1">
        <v>3.18</v>
      </c>
      <c r="BX812" s="1">
        <v>3.31</v>
      </c>
      <c r="BY812" s="1">
        <v>4.4000000000000004</v>
      </c>
      <c r="CA812" s="1">
        <v>199305</v>
      </c>
      <c r="CB812" s="1">
        <v>5.86</v>
      </c>
      <c r="CC812" s="1">
        <v>5.2</v>
      </c>
      <c r="CD812" s="1">
        <v>3.8</v>
      </c>
      <c r="CE812" s="1">
        <v>4.17</v>
      </c>
      <c r="CF812" s="1">
        <v>5.65</v>
      </c>
      <c r="CG812" s="1">
        <v>4.79</v>
      </c>
      <c r="CH812" s="1">
        <v>3.05</v>
      </c>
      <c r="CI812" s="1">
        <v>2.82</v>
      </c>
      <c r="CJ812" s="1">
        <v>4.6500000000000004</v>
      </c>
      <c r="CK812" s="1">
        <v>5.97</v>
      </c>
      <c r="CL812" s="1">
        <v>5.12</v>
      </c>
      <c r="CM812" s="1">
        <v>3.81</v>
      </c>
      <c r="CN812" s="1">
        <v>6.02</v>
      </c>
      <c r="CO812" s="1">
        <v>3.16</v>
      </c>
      <c r="CP812" s="1">
        <v>2.92</v>
      </c>
      <c r="CQ812" s="1">
        <v>2.97</v>
      </c>
      <c r="CR812" s="1">
        <v>2.7</v>
      </c>
      <c r="CS812" s="1">
        <v>4.49</v>
      </c>
      <c r="CT812" s="1">
        <v>4.78</v>
      </c>
      <c r="CV812" s="1">
        <v>199405</v>
      </c>
      <c r="CW812" s="1">
        <v>-0.49</v>
      </c>
      <c r="CX812" s="1">
        <v>-0.21</v>
      </c>
      <c r="CY812" s="1">
        <v>1.39</v>
      </c>
      <c r="CZ812" s="1">
        <v>-0.08</v>
      </c>
      <c r="DA812" s="1">
        <v>-0.5</v>
      </c>
      <c r="DB812" s="1">
        <v>0.9</v>
      </c>
      <c r="DC812" s="1">
        <v>1.18</v>
      </c>
      <c r="DD812" s="1">
        <v>1.8</v>
      </c>
      <c r="DE812" s="1">
        <v>-1.3</v>
      </c>
      <c r="DF812" s="1">
        <v>-0.38</v>
      </c>
      <c r="DG812" s="1">
        <v>-0.63</v>
      </c>
      <c r="DH812" s="1">
        <v>0.33</v>
      </c>
      <c r="DI812" s="1">
        <v>1.52</v>
      </c>
      <c r="DJ812" s="1">
        <v>1.05</v>
      </c>
      <c r="DK812" s="1">
        <v>1.33</v>
      </c>
      <c r="DL812" s="1">
        <v>1.66</v>
      </c>
      <c r="DM812" s="1">
        <v>1.94</v>
      </c>
      <c r="DN812" s="1">
        <v>0.11</v>
      </c>
      <c r="DO812" s="1">
        <v>-2.97</v>
      </c>
      <c r="DQ812" s="1">
        <v>199305</v>
      </c>
      <c r="DR812" s="1">
        <v>-99.99</v>
      </c>
      <c r="DS812" s="1">
        <v>4.18</v>
      </c>
      <c r="DT812" s="1">
        <v>4.29</v>
      </c>
      <c r="DU812" s="1">
        <v>2.69</v>
      </c>
      <c r="DV812" s="1">
        <v>4.04</v>
      </c>
      <c r="DW812" s="1">
        <v>4.66</v>
      </c>
      <c r="DX812" s="1">
        <v>4.7699999999999996</v>
      </c>
      <c r="DY812" s="1">
        <v>3.59</v>
      </c>
      <c r="DZ812" s="1">
        <v>2.15</v>
      </c>
      <c r="EA812" s="1">
        <v>3.9</v>
      </c>
      <c r="EB812" s="1">
        <v>4.49</v>
      </c>
      <c r="EC812" s="1">
        <v>5.0999999999999996</v>
      </c>
      <c r="ED812" s="1">
        <v>4.0199999999999996</v>
      </c>
      <c r="EE812" s="1">
        <v>4.88</v>
      </c>
      <c r="EF812" s="1">
        <v>4.6500000000000004</v>
      </c>
      <c r="EG812" s="1">
        <v>3.52</v>
      </c>
      <c r="EH812" s="1">
        <v>3.67</v>
      </c>
      <c r="EI812" s="1">
        <v>2.23</v>
      </c>
      <c r="EJ812" s="1">
        <v>2.06</v>
      </c>
      <c r="EL812">
        <v>199305</v>
      </c>
      <c r="EM812">
        <v>2.89</v>
      </c>
      <c r="EN812">
        <v>1.98</v>
      </c>
      <c r="EO812">
        <v>-3.45</v>
      </c>
      <c r="EP812">
        <v>0.22</v>
      </c>
      <c r="ER812" s="1">
        <v>199311</v>
      </c>
      <c r="ES812" s="1">
        <v>-4.71</v>
      </c>
      <c r="EU812" s="1">
        <v>199212</v>
      </c>
      <c r="EV812" s="1">
        <v>1.21</v>
      </c>
      <c r="EX812" s="1">
        <v>199711</v>
      </c>
      <c r="EY812" s="1">
        <v>1.01</v>
      </c>
      <c r="FA812" s="1">
        <v>199311</v>
      </c>
      <c r="FB812" s="1">
        <f>IF(ISERROR(VLOOKUP($FA812,MOM,LOOKUPS!C$12,0)*$FB$6+VLOOKUP($FA812,STREV,LOOKUPS!C$10,0)*$FC$6+VLOOKUP($FA812,LTREV,LOOKUPS!C$9,0)*$FD$6+VLOOKUP($FA812,CFP,LOOKUPS!C$6,0)*$FE$6+VLOOKUP($FA812,EP,LOOKUPS!C$8,0)*$FF$6+VLOOKUP($FA812,BM,LOOKUPS!C$5,0)*$FG$6+VLOOKUP($FA812,DIV,LOOKUPS!C$7,0)*$FH$6++VLOOKUP($FA812,SIZE,LOOKUPS!C$11,0)*$FI$6),"",VLOOKUP($FA812,MOM,LOOKUPS!C$12,0)*$FB$6+VLOOKUP($FA812,STREV,LOOKUPS!C$10,0)*$FC$6+VLOOKUP($FA812,LTREV,LOOKUPS!C$9,0)*$FD$6+VLOOKUP($FA812,CFP,LOOKUPS!C$6,0)*$FE$6+VLOOKUP($FA812,EP,LOOKUPS!C$8,0)*$FF$6+VLOOKUP($FA812,BM,LOOKUPS!C$5,0)*$FG$6+VLOOKUP($FA812,DIV,LOOKUPS!C$7,0)*$FH$6++VLOOKUP($FA812,SIZE,LOOKUPS!C$11,0)*$FI$6)</f>
        <v>-3.1522000000000006</v>
      </c>
      <c r="FC812" s="1">
        <f>IF(ISERROR(VLOOKUP($FA812,MOM,LOOKUPS!D$12,0)*$FB$6+VLOOKUP($FA812,STREV,LOOKUPS!D$10,0)*$FC$6+VLOOKUP($FA812,LTREV,LOOKUPS!D$9,0)*$FD$6+VLOOKUP($FA812,CFP,LOOKUPS!D$6,0)*$FE$6+VLOOKUP($FA812,EP,LOOKUPS!D$8,0)*$FF$6+VLOOKUP($FA812,BM,LOOKUPS!D$5,0)*$FG$6+VLOOKUP($FA812,DIV,LOOKUPS!D$7,0)*$FH$6++VLOOKUP($FA812,SIZE,LOOKUPS!D$11,0)*$FI$6),"",VLOOKUP($FA812,MOM,LOOKUPS!D$12,0)*$FB$6+VLOOKUP($FA812,STREV,LOOKUPS!D$10,0)*$FC$6+VLOOKUP($FA812,LTREV,LOOKUPS!D$9,0)*$FD$6+VLOOKUP($FA812,CFP,LOOKUPS!D$6,0)*$FE$6+VLOOKUP($FA812,EP,LOOKUPS!D$8,0)*$FF$6+VLOOKUP($FA812,BM,LOOKUPS!D$5,0)*$FG$6+VLOOKUP($FA812,DIV,LOOKUPS!D$7,0)*$FH$6++VLOOKUP($FA812,SIZE,LOOKUPS!D$11,0)*$FI$6)</f>
        <v>-2.0824000000000003</v>
      </c>
      <c r="FD812" s="1">
        <f>IF(ISERROR(VLOOKUP($FA812,MOM,LOOKUPS!E$12,0)*$FB$6+VLOOKUP($FA812,STREV,LOOKUPS!E$10,0)*$FC$6+VLOOKUP($FA812,LTREV,LOOKUPS!E$9,0)*$FD$6+VLOOKUP($FA812,CFP,LOOKUPS!E$6,0)*$FE$6+VLOOKUP($FA812,EP,LOOKUPS!E$8,0)*$FF$6+VLOOKUP($FA812,BM,LOOKUPS!E$5,0)*$FG$6+VLOOKUP($FA812,DIV,LOOKUPS!E$7,0)*$FH$6++VLOOKUP($FA812,SIZE,LOOKUPS!E$11,0)*$FI$6),"",VLOOKUP($FA812,MOM,LOOKUPS!E$12,0)*$FB$6+VLOOKUP($FA812,STREV,LOOKUPS!E$10,0)*$FC$6+VLOOKUP($FA812,LTREV,LOOKUPS!E$9,0)*$FD$6+VLOOKUP($FA812,CFP,LOOKUPS!E$6,0)*$FE$6+VLOOKUP($FA812,EP,LOOKUPS!E$8,0)*$FF$6+VLOOKUP($FA812,BM,LOOKUPS!E$5,0)*$FG$6+VLOOKUP($FA812,DIV,LOOKUPS!E$7,0)*$FH$6++VLOOKUP($FA812,SIZE,LOOKUPS!E$11,0)*$FI$6)</f>
        <v>-1.9885000000000002</v>
      </c>
      <c r="FE812" s="1">
        <f>IF(ISERROR(VLOOKUP($FA812,MOM,LOOKUPS!F$12,0)*$FB$6+VLOOKUP($FA812,STREV,LOOKUPS!F$10,0)*$FC$6+VLOOKUP($FA812,LTREV,LOOKUPS!F$9,0)*$FD$6+VLOOKUP($FA812,CFP,LOOKUPS!F$6,0)*$FE$6+VLOOKUP($FA812,EP,LOOKUPS!F$8,0)*$FF$6+VLOOKUP($FA812,BM,LOOKUPS!F$5,0)*$FG$6+VLOOKUP($FA812,DIV,LOOKUPS!F$7,0)*$FH$6++VLOOKUP($FA812,SIZE,LOOKUPS!F$11,0)*$FI$6),"",VLOOKUP($FA812,MOM,LOOKUPS!F$12,0)*$FB$6+VLOOKUP($FA812,STREV,LOOKUPS!F$10,0)*$FC$6+VLOOKUP($FA812,LTREV,LOOKUPS!F$9,0)*$FD$6+VLOOKUP($FA812,CFP,LOOKUPS!F$6,0)*$FE$6+VLOOKUP($FA812,EP,LOOKUPS!F$8,0)*$FF$6+VLOOKUP($FA812,BM,LOOKUPS!F$5,0)*$FG$6+VLOOKUP($FA812,DIV,LOOKUPS!F$7,0)*$FH$6++VLOOKUP($FA812,SIZE,LOOKUPS!F$11,0)*$FI$6)</f>
        <v>-1.8621000000000001</v>
      </c>
      <c r="FF812" s="1">
        <f>IF(ISERROR(VLOOKUP($FA812,MOM,LOOKUPS!G$12,0)*$FB$6+VLOOKUP($FA812,STREV,LOOKUPS!G$10,0)*$FC$6+VLOOKUP($FA812,LTREV,LOOKUPS!G$9,0)*$FD$6+VLOOKUP($FA812,CFP,LOOKUPS!G$6,0)*$FE$6+VLOOKUP($FA812,EP,LOOKUPS!G$8,0)*$FF$6+VLOOKUP($FA812,BM,LOOKUPS!G$5,0)*$FG$6+VLOOKUP($FA812,DIV,LOOKUPS!G$7,0)*$FH$6++VLOOKUP($FA812,SIZE,LOOKUPS!G$11,0)*$FI$6),"",VLOOKUP($FA812,MOM,LOOKUPS!G$12,0)*$FB$6+VLOOKUP($FA812,STREV,LOOKUPS!G$10,0)*$FC$6+VLOOKUP($FA812,LTREV,LOOKUPS!G$9,0)*$FD$6+VLOOKUP($FA812,CFP,LOOKUPS!G$6,0)*$FE$6+VLOOKUP($FA812,EP,LOOKUPS!G$8,0)*$FF$6+VLOOKUP($FA812,BM,LOOKUPS!G$5,0)*$FG$6+VLOOKUP($FA812,DIV,LOOKUPS!G$7,0)*$FH$6++VLOOKUP($FA812,SIZE,LOOKUPS!G$11,0)*$FI$6)</f>
        <v>-2.0013000000000005</v>
      </c>
      <c r="FG812" s="1">
        <f>IF(ISERROR(VLOOKUP($FA812,MOM,LOOKUPS!H$12,0)*$FB$6+VLOOKUP($FA812,STREV,LOOKUPS!H$10,0)*$FC$6+VLOOKUP($FA812,LTREV,LOOKUPS!H$9,0)*$FD$6+VLOOKUP($FA812,CFP,LOOKUPS!H$6,0)*$FE$6+VLOOKUP($FA812,EP,LOOKUPS!H$8,0)*$FF$6+VLOOKUP($FA812,BM,LOOKUPS!H$5,0)*$FG$6+VLOOKUP($FA812,DIV,LOOKUPS!H$7,0)*$FH$6++VLOOKUP($FA812,SIZE,LOOKUPS!H$11,0)*$FI$6),"",VLOOKUP($FA812,MOM,LOOKUPS!H$12,0)*$FB$6+VLOOKUP($FA812,STREV,LOOKUPS!H$10,0)*$FC$6+VLOOKUP($FA812,LTREV,LOOKUPS!H$9,0)*$FD$6+VLOOKUP($FA812,CFP,LOOKUPS!H$6,0)*$FE$6+VLOOKUP($FA812,EP,LOOKUPS!H$8,0)*$FF$6+VLOOKUP($FA812,BM,LOOKUPS!H$5,0)*$FG$6+VLOOKUP($FA812,DIV,LOOKUPS!H$7,0)*$FH$6++VLOOKUP($FA812,SIZE,LOOKUPS!H$11,0)*$FI$6)</f>
        <v>-2.1999000000000004</v>
      </c>
      <c r="FH812" s="1">
        <f>IF(ISERROR(VLOOKUP($FA812,MOM,LOOKUPS!I$12,0)*$FB$6+VLOOKUP($FA812,STREV,LOOKUPS!I$10,0)*$FC$6+VLOOKUP($FA812,LTREV,LOOKUPS!I$9,0)*$FD$6+VLOOKUP($FA812,CFP,LOOKUPS!I$6,0)*$FE$6+VLOOKUP($FA812,EP,LOOKUPS!I$8,0)*$FF$6+VLOOKUP($FA812,BM,LOOKUPS!I$5,0)*$FG$6+VLOOKUP($FA812,DIV,LOOKUPS!I$7,0)*$FH$6++VLOOKUP($FA812,SIZE,LOOKUPS!I$11,0)*$FI$6),"",VLOOKUP($FA812,MOM,LOOKUPS!I$12,0)*$FB$6+VLOOKUP($FA812,STREV,LOOKUPS!I$10,0)*$FC$6+VLOOKUP($FA812,LTREV,LOOKUPS!I$9,0)*$FD$6+VLOOKUP($FA812,CFP,LOOKUPS!I$6,0)*$FE$6+VLOOKUP($FA812,EP,LOOKUPS!I$8,0)*$FF$6+VLOOKUP($FA812,BM,LOOKUPS!I$5,0)*$FG$6+VLOOKUP($FA812,DIV,LOOKUPS!I$7,0)*$FH$6++VLOOKUP($FA812,SIZE,LOOKUPS!I$11,0)*$FI$6)</f>
        <v>-2.7053000000000003</v>
      </c>
      <c r="FI812" s="1">
        <f>IF(ISERROR(VLOOKUP($FA812,MOM,LOOKUPS!J$12,0)*$FB$6+VLOOKUP($FA812,STREV,LOOKUPS!J$10,0)*$FC$6+VLOOKUP($FA812,LTREV,LOOKUPS!J$9,0)*$FD$6+VLOOKUP($FA812,CFP,LOOKUPS!J$6,0)*$FE$6+VLOOKUP($FA812,EP,LOOKUPS!J$8,0)*$FF$6+VLOOKUP($FA812,BM,LOOKUPS!J$5,0)*$FG$6+VLOOKUP($FA812,DIV,LOOKUPS!J$7,0)*$FH$6++VLOOKUP($FA812,SIZE,LOOKUPS!J$11,0)*$FI$6),"",VLOOKUP($FA812,MOM,LOOKUPS!J$12,0)*$FB$6+VLOOKUP($FA812,STREV,LOOKUPS!J$10,0)*$FC$6+VLOOKUP($FA812,LTREV,LOOKUPS!J$9,0)*$FD$6+VLOOKUP($FA812,CFP,LOOKUPS!J$6,0)*$FE$6+VLOOKUP($FA812,EP,LOOKUPS!J$8,0)*$FF$6+VLOOKUP($FA812,BM,LOOKUPS!J$5,0)*$FG$6+VLOOKUP($FA812,DIV,LOOKUPS!J$7,0)*$FH$6++VLOOKUP($FA812,SIZE,LOOKUPS!J$11,0)*$FI$6)</f>
        <v>-2.4220999999999999</v>
      </c>
      <c r="FJ812" s="1">
        <f>IF(ISERROR(VLOOKUP($FA812,MOM,LOOKUPS!K$12,0)*$FB$6+VLOOKUP($FA812,STREV,LOOKUPS!K$10,0)*$FC$6+VLOOKUP($FA812,LTREV,LOOKUPS!K$9,0)*$FD$6+VLOOKUP($FA812,CFP,LOOKUPS!K$6,0)*$FE$6+VLOOKUP($FA812,EP,LOOKUPS!K$8,0)*$FF$6+VLOOKUP($FA812,BM,LOOKUPS!K$5,0)*$FG$6+VLOOKUP($FA812,DIV,LOOKUPS!K$7,0)*$FH$6++VLOOKUP($FA812,SIZE,LOOKUPS!K$11,0)*$FI$6),"",VLOOKUP($FA812,MOM,LOOKUPS!K$12,0)*$FB$6+VLOOKUP($FA812,STREV,LOOKUPS!K$10,0)*$FC$6+VLOOKUP($FA812,LTREV,LOOKUPS!K$9,0)*$FD$6+VLOOKUP($FA812,CFP,LOOKUPS!K$6,0)*$FE$6+VLOOKUP($FA812,EP,LOOKUPS!K$8,0)*$FF$6+VLOOKUP($FA812,BM,LOOKUPS!K$5,0)*$FG$6+VLOOKUP($FA812,DIV,LOOKUPS!K$7,0)*$FH$6++VLOOKUP($FA812,SIZE,LOOKUPS!K$11,0)*$FI$6)</f>
        <v>-2.7661000000000002</v>
      </c>
      <c r="FK812" s="1">
        <f>IF(ISERROR(VLOOKUP($FA812,MOM,LOOKUPS!L$12,0)*$FB$6+VLOOKUP($FA812,STREV,LOOKUPS!L$10,0)*$FC$6+VLOOKUP($FA812,LTREV,LOOKUPS!L$9,0)*$FD$6+VLOOKUP($FA812,CFP,LOOKUPS!L$6,0)*$FE$6+VLOOKUP($FA812,EP,LOOKUPS!L$8,0)*$FF$6+VLOOKUP($FA812,BM,LOOKUPS!L$5,0)*$FG$6+VLOOKUP($FA812,DIV,LOOKUPS!L$7,0)*$FH$6++VLOOKUP($FA812,SIZE,LOOKUPS!L$11,0)*$FI$6),"",VLOOKUP($FA812,MOM,LOOKUPS!L$12,0)*$FB$6+VLOOKUP($FA812,STREV,LOOKUPS!L$10,0)*$FC$6+VLOOKUP($FA812,LTREV,LOOKUPS!L$9,0)*$FD$6+VLOOKUP($FA812,CFP,LOOKUPS!L$6,0)*$FE$6+VLOOKUP($FA812,EP,LOOKUPS!L$8,0)*$FF$6+VLOOKUP($FA812,BM,LOOKUPS!L$5,0)*$FG$6+VLOOKUP($FA812,DIV,LOOKUPS!L$7,0)*$FH$6++VLOOKUP($FA812,SIZE,LOOKUPS!L$11,0)*$FI$6)</f>
        <v>-2.0556000000000001</v>
      </c>
    </row>
    <row r="813" spans="1:167" x14ac:dyDescent="0.3">
      <c r="A813" s="1">
        <v>199312</v>
      </c>
      <c r="B813" s="1">
        <v>-2.08</v>
      </c>
      <c r="C813" s="1">
        <v>0.44</v>
      </c>
      <c r="D813" s="1">
        <v>0.32</v>
      </c>
      <c r="E813" s="1">
        <v>2.79</v>
      </c>
      <c r="F813" s="1">
        <v>2.16</v>
      </c>
      <c r="G813" s="1">
        <v>1.71</v>
      </c>
      <c r="H813" s="1">
        <v>2.77</v>
      </c>
      <c r="I813" s="1">
        <v>1.79</v>
      </c>
      <c r="J813" s="1">
        <v>2.41</v>
      </c>
      <c r="K813" s="1">
        <v>2.25</v>
      </c>
      <c r="M813" s="1">
        <v>199301</v>
      </c>
      <c r="N813" s="1">
        <v>13.07</v>
      </c>
      <c r="O813" s="1">
        <v>6.03</v>
      </c>
      <c r="P813" s="1">
        <v>4.12</v>
      </c>
      <c r="Q813" s="1">
        <v>8.61</v>
      </c>
      <c r="R813" s="1">
        <v>4.01</v>
      </c>
      <c r="S813" s="1">
        <v>4.6500000000000004</v>
      </c>
      <c r="T813" s="1">
        <v>4.62</v>
      </c>
      <c r="U813" s="1">
        <v>4.3899999999999997</v>
      </c>
      <c r="V813" s="1">
        <v>5.45</v>
      </c>
      <c r="W813" s="1">
        <v>6.34</v>
      </c>
      <c r="Y813" s="1">
        <v>199712</v>
      </c>
      <c r="Z813" s="1">
        <v>-7.78</v>
      </c>
      <c r="AA813" s="1">
        <v>-2.25</v>
      </c>
      <c r="AB813" s="1">
        <v>-0.79</v>
      </c>
      <c r="AC813" s="1">
        <v>2.4</v>
      </c>
      <c r="AD813" s="1">
        <v>2.2799999999999998</v>
      </c>
      <c r="AE813" s="1">
        <v>1.1000000000000001</v>
      </c>
      <c r="AF813" s="1">
        <v>1.21</v>
      </c>
      <c r="AG813" s="1">
        <v>1.41</v>
      </c>
      <c r="AH813" s="1">
        <v>1.31</v>
      </c>
      <c r="AI813" s="1">
        <v>-1.87</v>
      </c>
      <c r="AK813">
        <v>201806</v>
      </c>
      <c r="AL813">
        <v>-0.52</v>
      </c>
      <c r="AM813">
        <v>1.25</v>
      </c>
      <c r="AN813">
        <v>1.27</v>
      </c>
      <c r="AO813">
        <v>1.66</v>
      </c>
      <c r="AP813">
        <v>1.51</v>
      </c>
      <c r="AQ813">
        <v>0.95</v>
      </c>
      <c r="AR813">
        <v>1.29</v>
      </c>
      <c r="AS813">
        <v>1.32</v>
      </c>
      <c r="AT813">
        <v>1.83</v>
      </c>
      <c r="AU813">
        <v>0.67</v>
      </c>
      <c r="AV813">
        <v>2.2799999999999998</v>
      </c>
      <c r="AW813">
        <v>0.75</v>
      </c>
      <c r="AX813">
        <v>1.2</v>
      </c>
      <c r="AY813">
        <v>1.2</v>
      </c>
      <c r="AZ813">
        <v>1.39</v>
      </c>
      <c r="BA813">
        <v>1.33</v>
      </c>
      <c r="BB813">
        <v>1.32</v>
      </c>
      <c r="BC813">
        <v>1.1399999999999999</v>
      </c>
      <c r="BD813">
        <v>2.46</v>
      </c>
      <c r="BF813" s="1">
        <v>201806</v>
      </c>
      <c r="BG813" s="1">
        <v>-0.03</v>
      </c>
      <c r="BH813" s="1">
        <v>1.42</v>
      </c>
      <c r="BI813" s="1">
        <v>0.83</v>
      </c>
      <c r="BJ813" s="1">
        <v>1.49</v>
      </c>
      <c r="BK813" s="1">
        <v>1.49</v>
      </c>
      <c r="BL813" s="1">
        <v>1.29</v>
      </c>
      <c r="BM813" s="1">
        <v>0.74</v>
      </c>
      <c r="BN813" s="1">
        <v>1.06</v>
      </c>
      <c r="BO813" s="1">
        <v>1.44</v>
      </c>
      <c r="BP813" s="1">
        <v>0.83</v>
      </c>
      <c r="BQ813" s="1">
        <v>2.21</v>
      </c>
      <c r="BR813" s="1">
        <v>1.27</v>
      </c>
      <c r="BS813" s="1">
        <v>1.32</v>
      </c>
      <c r="BT813" s="1">
        <v>0.94</v>
      </c>
      <c r="BU813" s="1">
        <v>0.55000000000000004</v>
      </c>
      <c r="BV813" s="1">
        <v>0.51</v>
      </c>
      <c r="BW813" s="1">
        <v>1.58</v>
      </c>
      <c r="BX813" s="1">
        <v>1.29</v>
      </c>
      <c r="BY813" s="1">
        <v>1.58</v>
      </c>
      <c r="CA813" s="1">
        <v>199306</v>
      </c>
      <c r="CB813" s="1">
        <v>3.53</v>
      </c>
      <c r="CC813" s="1">
        <v>0.57999999999999996</v>
      </c>
      <c r="CD813" s="1">
        <v>1.35</v>
      </c>
      <c r="CE813" s="1">
        <v>2.15</v>
      </c>
      <c r="CF813" s="1">
        <v>0.65</v>
      </c>
      <c r="CG813" s="1">
        <v>0.26</v>
      </c>
      <c r="CH813" s="1">
        <v>2.29</v>
      </c>
      <c r="CI813" s="1">
        <v>1.34</v>
      </c>
      <c r="CJ813" s="1">
        <v>2.2200000000000002</v>
      </c>
      <c r="CK813" s="1">
        <v>1.06</v>
      </c>
      <c r="CL813" s="1">
        <v>-0.04</v>
      </c>
      <c r="CM813" s="1">
        <v>0.38</v>
      </c>
      <c r="CN813" s="1">
        <v>0.11</v>
      </c>
      <c r="CO813" s="1">
        <v>3.47</v>
      </c>
      <c r="CP813" s="1">
        <v>0.85</v>
      </c>
      <c r="CQ813" s="1">
        <v>0.55000000000000004</v>
      </c>
      <c r="CR813" s="1">
        <v>1.96</v>
      </c>
      <c r="CS813" s="1">
        <v>2.09</v>
      </c>
      <c r="CT813" s="1">
        <v>2.3199999999999998</v>
      </c>
      <c r="CV813" s="1">
        <v>199406</v>
      </c>
      <c r="CW813" s="1">
        <v>-3.83</v>
      </c>
      <c r="CX813" s="1">
        <v>-1.61</v>
      </c>
      <c r="CY813" s="1">
        <v>-0.28999999999999998</v>
      </c>
      <c r="CZ813" s="1">
        <v>-0.61</v>
      </c>
      <c r="DA813" s="1">
        <v>-1.83</v>
      </c>
      <c r="DB813" s="1">
        <v>-0.94</v>
      </c>
      <c r="DC813" s="1">
        <v>-0.85</v>
      </c>
      <c r="DD813" s="1">
        <v>0.43</v>
      </c>
      <c r="DE813" s="1">
        <v>-0.81</v>
      </c>
      <c r="DF813" s="1">
        <v>-2.27</v>
      </c>
      <c r="DG813" s="1">
        <v>-1.38</v>
      </c>
      <c r="DH813" s="1">
        <v>-1.2</v>
      </c>
      <c r="DI813" s="1">
        <v>-0.66</v>
      </c>
      <c r="DJ813" s="1">
        <v>-1.1399999999999999</v>
      </c>
      <c r="DK813" s="1">
        <v>-0.51</v>
      </c>
      <c r="DL813" s="1">
        <v>1.0900000000000001</v>
      </c>
      <c r="DM813" s="1">
        <v>-0.27</v>
      </c>
      <c r="DN813" s="1">
        <v>0.39</v>
      </c>
      <c r="DO813" s="1">
        <v>-2.23</v>
      </c>
      <c r="DQ813" s="1">
        <v>199306</v>
      </c>
      <c r="DR813" s="1">
        <v>-99.99</v>
      </c>
      <c r="DS813" s="1">
        <v>1.68</v>
      </c>
      <c r="DT813" s="1">
        <v>0.53</v>
      </c>
      <c r="DU813" s="1">
        <v>0.56999999999999995</v>
      </c>
      <c r="DV813" s="1">
        <v>2.02</v>
      </c>
      <c r="DW813" s="1">
        <v>-0.12</v>
      </c>
      <c r="DX813" s="1">
        <v>0.48</v>
      </c>
      <c r="DY813" s="1">
        <v>1.17</v>
      </c>
      <c r="DZ813" s="1">
        <v>0.16</v>
      </c>
      <c r="EA813" s="1">
        <v>2.89</v>
      </c>
      <c r="EB813" s="1">
        <v>-0.73</v>
      </c>
      <c r="EC813" s="1">
        <v>-0.45</v>
      </c>
      <c r="ED813" s="1">
        <v>0.35</v>
      </c>
      <c r="EE813" s="1">
        <v>1.26</v>
      </c>
      <c r="EF813" s="1">
        <v>-0.45</v>
      </c>
      <c r="EG813" s="1">
        <v>1.05</v>
      </c>
      <c r="EH813" s="1">
        <v>1.29</v>
      </c>
      <c r="EI813" s="1">
        <v>-0.02</v>
      </c>
      <c r="EJ813" s="1">
        <v>0.35</v>
      </c>
      <c r="EL813">
        <v>199306</v>
      </c>
      <c r="EM813">
        <v>0.31</v>
      </c>
      <c r="EN813">
        <v>-0.32</v>
      </c>
      <c r="EO813">
        <v>2.72</v>
      </c>
      <c r="EP813">
        <v>0.25</v>
      </c>
      <c r="ER813" s="1">
        <v>199312</v>
      </c>
      <c r="ES813" s="1">
        <v>2.2799999999999998</v>
      </c>
      <c r="EU813" s="1">
        <v>199301</v>
      </c>
      <c r="EV813" s="1">
        <v>-0.51</v>
      </c>
      <c r="EX813" s="1">
        <v>199712</v>
      </c>
      <c r="EY813" s="1">
        <v>0.09</v>
      </c>
      <c r="FA813" s="1">
        <v>199312</v>
      </c>
      <c r="FB813" s="1">
        <f>IF(ISERROR(VLOOKUP($FA813,MOM,LOOKUPS!C$12,0)*$FB$6+VLOOKUP($FA813,STREV,LOOKUPS!C$10,0)*$FC$6+VLOOKUP($FA813,LTREV,LOOKUPS!C$9,0)*$FD$6+VLOOKUP($FA813,CFP,LOOKUPS!C$6,0)*$FE$6+VLOOKUP($FA813,EP,LOOKUPS!C$8,0)*$FF$6+VLOOKUP($FA813,BM,LOOKUPS!C$5,0)*$FG$6+VLOOKUP($FA813,DIV,LOOKUPS!C$7,0)*$FH$6++VLOOKUP($FA813,SIZE,LOOKUPS!C$11,0)*$FI$6),"",VLOOKUP($FA813,MOM,LOOKUPS!C$12,0)*$FB$6+VLOOKUP($FA813,STREV,LOOKUPS!C$10,0)*$FC$6+VLOOKUP($FA813,LTREV,LOOKUPS!C$9,0)*$FD$6+VLOOKUP($FA813,CFP,LOOKUPS!C$6,0)*$FE$6+VLOOKUP($FA813,EP,LOOKUPS!C$8,0)*$FF$6+VLOOKUP($FA813,BM,LOOKUPS!C$5,0)*$FG$6+VLOOKUP($FA813,DIV,LOOKUPS!C$7,0)*$FH$6++VLOOKUP($FA813,SIZE,LOOKUPS!C$11,0)*$FI$6)</f>
        <v>-0.93359999999999999</v>
      </c>
      <c r="FC813" s="1">
        <f>IF(ISERROR(VLOOKUP($FA813,MOM,LOOKUPS!D$12,0)*$FB$6+VLOOKUP($FA813,STREV,LOOKUPS!D$10,0)*$FC$6+VLOOKUP($FA813,LTREV,LOOKUPS!D$9,0)*$FD$6+VLOOKUP($FA813,CFP,LOOKUPS!D$6,0)*$FE$6+VLOOKUP($FA813,EP,LOOKUPS!D$8,0)*$FF$6+VLOOKUP($FA813,BM,LOOKUPS!D$5,0)*$FG$6+VLOOKUP($FA813,DIV,LOOKUPS!D$7,0)*$FH$6++VLOOKUP($FA813,SIZE,LOOKUPS!D$11,0)*$FI$6),"",VLOOKUP($FA813,MOM,LOOKUPS!D$12,0)*$FB$6+VLOOKUP($FA813,STREV,LOOKUPS!D$10,0)*$FC$6+VLOOKUP($FA813,LTREV,LOOKUPS!D$9,0)*$FD$6+VLOOKUP($FA813,CFP,LOOKUPS!D$6,0)*$FE$6+VLOOKUP($FA813,EP,LOOKUPS!D$8,0)*$FF$6+VLOOKUP($FA813,BM,LOOKUPS!D$5,0)*$FG$6+VLOOKUP($FA813,DIV,LOOKUPS!D$7,0)*$FH$6++VLOOKUP($FA813,SIZE,LOOKUPS!D$11,0)*$FI$6)</f>
        <v>1.2430000000000001</v>
      </c>
      <c r="FD813" s="1">
        <f>IF(ISERROR(VLOOKUP($FA813,MOM,LOOKUPS!E$12,0)*$FB$6+VLOOKUP($FA813,STREV,LOOKUPS!E$10,0)*$FC$6+VLOOKUP($FA813,LTREV,LOOKUPS!E$9,0)*$FD$6+VLOOKUP($FA813,CFP,LOOKUPS!E$6,0)*$FE$6+VLOOKUP($FA813,EP,LOOKUPS!E$8,0)*$FF$6+VLOOKUP($FA813,BM,LOOKUPS!E$5,0)*$FG$6+VLOOKUP($FA813,DIV,LOOKUPS!E$7,0)*$FH$6++VLOOKUP($FA813,SIZE,LOOKUPS!E$11,0)*$FI$6),"",VLOOKUP($FA813,MOM,LOOKUPS!E$12,0)*$FB$6+VLOOKUP($FA813,STREV,LOOKUPS!E$10,0)*$FC$6+VLOOKUP($FA813,LTREV,LOOKUPS!E$9,0)*$FD$6+VLOOKUP($FA813,CFP,LOOKUPS!E$6,0)*$FE$6+VLOOKUP($FA813,EP,LOOKUPS!E$8,0)*$FF$6+VLOOKUP($FA813,BM,LOOKUPS!E$5,0)*$FG$6+VLOOKUP($FA813,DIV,LOOKUPS!E$7,0)*$FH$6++VLOOKUP($FA813,SIZE,LOOKUPS!E$11,0)*$FI$6)</f>
        <v>1.0344</v>
      </c>
      <c r="FE813" s="1">
        <f>IF(ISERROR(VLOOKUP($FA813,MOM,LOOKUPS!F$12,0)*$FB$6+VLOOKUP($FA813,STREV,LOOKUPS!F$10,0)*$FC$6+VLOOKUP($FA813,LTREV,LOOKUPS!F$9,0)*$FD$6+VLOOKUP($FA813,CFP,LOOKUPS!F$6,0)*$FE$6+VLOOKUP($FA813,EP,LOOKUPS!F$8,0)*$FF$6+VLOOKUP($FA813,BM,LOOKUPS!F$5,0)*$FG$6+VLOOKUP($FA813,DIV,LOOKUPS!F$7,0)*$FH$6++VLOOKUP($FA813,SIZE,LOOKUPS!F$11,0)*$FI$6),"",VLOOKUP($FA813,MOM,LOOKUPS!F$12,0)*$FB$6+VLOOKUP($FA813,STREV,LOOKUPS!F$10,0)*$FC$6+VLOOKUP($FA813,LTREV,LOOKUPS!F$9,0)*$FD$6+VLOOKUP($FA813,CFP,LOOKUPS!F$6,0)*$FE$6+VLOOKUP($FA813,EP,LOOKUPS!F$8,0)*$FF$6+VLOOKUP($FA813,BM,LOOKUPS!F$5,0)*$FG$6+VLOOKUP($FA813,DIV,LOOKUPS!F$7,0)*$FH$6++VLOOKUP($FA813,SIZE,LOOKUPS!F$11,0)*$FI$6)</f>
        <v>2.2170000000000001</v>
      </c>
      <c r="FF813" s="1">
        <f>IF(ISERROR(VLOOKUP($FA813,MOM,LOOKUPS!G$12,0)*$FB$6+VLOOKUP($FA813,STREV,LOOKUPS!G$10,0)*$FC$6+VLOOKUP($FA813,LTREV,LOOKUPS!G$9,0)*$FD$6+VLOOKUP($FA813,CFP,LOOKUPS!G$6,0)*$FE$6+VLOOKUP($FA813,EP,LOOKUPS!G$8,0)*$FF$6+VLOOKUP($FA813,BM,LOOKUPS!G$5,0)*$FG$6+VLOOKUP($FA813,DIV,LOOKUPS!G$7,0)*$FH$6++VLOOKUP($FA813,SIZE,LOOKUPS!G$11,0)*$FI$6),"",VLOOKUP($FA813,MOM,LOOKUPS!G$12,0)*$FB$6+VLOOKUP($FA813,STREV,LOOKUPS!G$10,0)*$FC$6+VLOOKUP($FA813,LTREV,LOOKUPS!G$9,0)*$FD$6+VLOOKUP($FA813,CFP,LOOKUPS!G$6,0)*$FE$6+VLOOKUP($FA813,EP,LOOKUPS!G$8,0)*$FF$6+VLOOKUP($FA813,BM,LOOKUPS!G$5,0)*$FG$6+VLOOKUP($FA813,DIV,LOOKUPS!G$7,0)*$FH$6++VLOOKUP($FA813,SIZE,LOOKUPS!G$11,0)*$FI$6)</f>
        <v>2.5066000000000006</v>
      </c>
      <c r="FG813" s="1">
        <f>IF(ISERROR(VLOOKUP($FA813,MOM,LOOKUPS!H$12,0)*$FB$6+VLOOKUP($FA813,STREV,LOOKUPS!H$10,0)*$FC$6+VLOOKUP($FA813,LTREV,LOOKUPS!H$9,0)*$FD$6+VLOOKUP($FA813,CFP,LOOKUPS!H$6,0)*$FE$6+VLOOKUP($FA813,EP,LOOKUPS!H$8,0)*$FF$6+VLOOKUP($FA813,BM,LOOKUPS!H$5,0)*$FG$6+VLOOKUP($FA813,DIV,LOOKUPS!H$7,0)*$FH$6++VLOOKUP($FA813,SIZE,LOOKUPS!H$11,0)*$FI$6),"",VLOOKUP($FA813,MOM,LOOKUPS!H$12,0)*$FB$6+VLOOKUP($FA813,STREV,LOOKUPS!H$10,0)*$FC$6+VLOOKUP($FA813,LTREV,LOOKUPS!H$9,0)*$FD$6+VLOOKUP($FA813,CFP,LOOKUPS!H$6,0)*$FE$6+VLOOKUP($FA813,EP,LOOKUPS!H$8,0)*$FF$6+VLOOKUP($FA813,BM,LOOKUPS!H$5,0)*$FG$6+VLOOKUP($FA813,DIV,LOOKUPS!H$7,0)*$FH$6++VLOOKUP($FA813,SIZE,LOOKUPS!H$11,0)*$FI$6)</f>
        <v>1.6836000000000002</v>
      </c>
      <c r="FH813" s="1">
        <f>IF(ISERROR(VLOOKUP($FA813,MOM,LOOKUPS!I$12,0)*$FB$6+VLOOKUP($FA813,STREV,LOOKUPS!I$10,0)*$FC$6+VLOOKUP($FA813,LTREV,LOOKUPS!I$9,0)*$FD$6+VLOOKUP($FA813,CFP,LOOKUPS!I$6,0)*$FE$6+VLOOKUP($FA813,EP,LOOKUPS!I$8,0)*$FF$6+VLOOKUP($FA813,BM,LOOKUPS!I$5,0)*$FG$6+VLOOKUP($FA813,DIV,LOOKUPS!I$7,0)*$FH$6++VLOOKUP($FA813,SIZE,LOOKUPS!I$11,0)*$FI$6),"",VLOOKUP($FA813,MOM,LOOKUPS!I$12,0)*$FB$6+VLOOKUP($FA813,STREV,LOOKUPS!I$10,0)*$FC$6+VLOOKUP($FA813,LTREV,LOOKUPS!I$9,0)*$FD$6+VLOOKUP($FA813,CFP,LOOKUPS!I$6,0)*$FE$6+VLOOKUP($FA813,EP,LOOKUPS!I$8,0)*$FF$6+VLOOKUP($FA813,BM,LOOKUPS!I$5,0)*$FG$6+VLOOKUP($FA813,DIV,LOOKUPS!I$7,0)*$FH$6++VLOOKUP($FA813,SIZE,LOOKUPS!I$11,0)*$FI$6)</f>
        <v>2.3057000000000003</v>
      </c>
      <c r="FI813" s="1">
        <f>IF(ISERROR(VLOOKUP($FA813,MOM,LOOKUPS!J$12,0)*$FB$6+VLOOKUP($FA813,STREV,LOOKUPS!J$10,0)*$FC$6+VLOOKUP($FA813,LTREV,LOOKUPS!J$9,0)*$FD$6+VLOOKUP($FA813,CFP,LOOKUPS!J$6,0)*$FE$6+VLOOKUP($FA813,EP,LOOKUPS!J$8,0)*$FF$6+VLOOKUP($FA813,BM,LOOKUPS!J$5,0)*$FG$6+VLOOKUP($FA813,DIV,LOOKUPS!J$7,0)*$FH$6++VLOOKUP($FA813,SIZE,LOOKUPS!J$11,0)*$FI$6),"",VLOOKUP($FA813,MOM,LOOKUPS!J$12,0)*$FB$6+VLOOKUP($FA813,STREV,LOOKUPS!J$10,0)*$FC$6+VLOOKUP($FA813,LTREV,LOOKUPS!J$9,0)*$FD$6+VLOOKUP($FA813,CFP,LOOKUPS!J$6,0)*$FE$6+VLOOKUP($FA813,EP,LOOKUPS!J$8,0)*$FF$6+VLOOKUP($FA813,BM,LOOKUPS!J$5,0)*$FG$6+VLOOKUP($FA813,DIV,LOOKUPS!J$7,0)*$FH$6++VLOOKUP($FA813,SIZE,LOOKUPS!J$11,0)*$FI$6)</f>
        <v>1.4564000000000001</v>
      </c>
      <c r="FJ813" s="1">
        <f>IF(ISERROR(VLOOKUP($FA813,MOM,LOOKUPS!K$12,0)*$FB$6+VLOOKUP($FA813,STREV,LOOKUPS!K$10,0)*$FC$6+VLOOKUP($FA813,LTREV,LOOKUPS!K$9,0)*$FD$6+VLOOKUP($FA813,CFP,LOOKUPS!K$6,0)*$FE$6+VLOOKUP($FA813,EP,LOOKUPS!K$8,0)*$FF$6+VLOOKUP($FA813,BM,LOOKUPS!K$5,0)*$FG$6+VLOOKUP($FA813,DIV,LOOKUPS!K$7,0)*$FH$6++VLOOKUP($FA813,SIZE,LOOKUPS!K$11,0)*$FI$6),"",VLOOKUP($FA813,MOM,LOOKUPS!K$12,0)*$FB$6+VLOOKUP($FA813,STREV,LOOKUPS!K$10,0)*$FC$6+VLOOKUP($FA813,LTREV,LOOKUPS!K$9,0)*$FD$6+VLOOKUP($FA813,CFP,LOOKUPS!K$6,0)*$FE$6+VLOOKUP($FA813,EP,LOOKUPS!K$8,0)*$FF$6+VLOOKUP($FA813,BM,LOOKUPS!K$5,0)*$FG$6+VLOOKUP($FA813,DIV,LOOKUPS!K$7,0)*$FH$6++VLOOKUP($FA813,SIZE,LOOKUPS!K$11,0)*$FI$6)</f>
        <v>0.98100000000000009</v>
      </c>
      <c r="FK813" s="1">
        <f>IF(ISERROR(VLOOKUP($FA813,MOM,LOOKUPS!L$12,0)*$FB$6+VLOOKUP($FA813,STREV,LOOKUPS!L$10,0)*$FC$6+VLOOKUP($FA813,LTREV,LOOKUPS!L$9,0)*$FD$6+VLOOKUP($FA813,CFP,LOOKUPS!L$6,0)*$FE$6+VLOOKUP($FA813,EP,LOOKUPS!L$8,0)*$FF$6+VLOOKUP($FA813,BM,LOOKUPS!L$5,0)*$FG$6+VLOOKUP($FA813,DIV,LOOKUPS!L$7,0)*$FH$6++VLOOKUP($FA813,SIZE,LOOKUPS!L$11,0)*$FI$6),"",VLOOKUP($FA813,MOM,LOOKUPS!L$12,0)*$FB$6+VLOOKUP($FA813,STREV,LOOKUPS!L$10,0)*$FC$6+VLOOKUP($FA813,LTREV,LOOKUPS!L$9,0)*$FD$6+VLOOKUP($FA813,CFP,LOOKUPS!L$6,0)*$FE$6+VLOOKUP($FA813,EP,LOOKUPS!L$8,0)*$FF$6+VLOOKUP($FA813,BM,LOOKUPS!L$5,0)*$FG$6+VLOOKUP($FA813,DIV,LOOKUPS!L$7,0)*$FH$6++VLOOKUP($FA813,SIZE,LOOKUPS!L$11,0)*$FI$6)</f>
        <v>1.6141000000000001</v>
      </c>
    </row>
    <row r="814" spans="1:167" x14ac:dyDescent="0.3">
      <c r="A814" s="1">
        <v>199401</v>
      </c>
      <c r="B814" s="1">
        <v>7.97</v>
      </c>
      <c r="C814" s="1">
        <v>4.66</v>
      </c>
      <c r="D814" s="1">
        <v>4.32</v>
      </c>
      <c r="E814" s="1">
        <v>3.93</v>
      </c>
      <c r="F814" s="1">
        <v>2.99</v>
      </c>
      <c r="G814" s="1">
        <v>3.63</v>
      </c>
      <c r="H814" s="1">
        <v>3.56</v>
      </c>
      <c r="I814" s="1">
        <v>3.98</v>
      </c>
      <c r="J814" s="1">
        <v>5.47</v>
      </c>
      <c r="K814" s="1">
        <v>5.01</v>
      </c>
      <c r="M814" s="1">
        <v>199302</v>
      </c>
      <c r="N814" s="1">
        <v>-2.5499999999999998</v>
      </c>
      <c r="O814" s="1">
        <v>-1.36</v>
      </c>
      <c r="P814" s="1">
        <v>-1.75</v>
      </c>
      <c r="Q814" s="1">
        <v>0.68</v>
      </c>
      <c r="R814" s="1">
        <v>0.13</v>
      </c>
      <c r="S814" s="1">
        <v>0.54</v>
      </c>
      <c r="T814" s="1">
        <v>-1.26</v>
      </c>
      <c r="U814" s="1">
        <v>-2.33</v>
      </c>
      <c r="V814" s="1">
        <v>-1.91</v>
      </c>
      <c r="W814" s="1">
        <v>-2.4300000000000002</v>
      </c>
      <c r="Y814" s="1">
        <v>199801</v>
      </c>
      <c r="Z814" s="1">
        <v>4.55</v>
      </c>
      <c r="AA814" s="1">
        <v>1.36</v>
      </c>
      <c r="AB814" s="1">
        <v>-0.86</v>
      </c>
      <c r="AC814" s="1">
        <v>-1.1100000000000001</v>
      </c>
      <c r="AD814" s="1">
        <v>-0.89</v>
      </c>
      <c r="AE814" s="1">
        <v>-1.01</v>
      </c>
      <c r="AF814" s="1">
        <v>-1.42</v>
      </c>
      <c r="AG814" s="1">
        <v>-1.1200000000000001</v>
      </c>
      <c r="AH814" s="1">
        <v>-1.21</v>
      </c>
      <c r="AI814" s="1">
        <v>0.14000000000000001</v>
      </c>
      <c r="AK814">
        <v>201807</v>
      </c>
      <c r="AL814">
        <v>-2.17</v>
      </c>
      <c r="AM814">
        <v>2.08</v>
      </c>
      <c r="AN814">
        <v>2.02</v>
      </c>
      <c r="AO814">
        <v>1.45</v>
      </c>
      <c r="AP814">
        <v>1.8</v>
      </c>
      <c r="AQ814">
        <v>2.27</v>
      </c>
      <c r="AR814">
        <v>2.72</v>
      </c>
      <c r="AS814">
        <v>1.63</v>
      </c>
      <c r="AT814">
        <v>0.99</v>
      </c>
      <c r="AU814">
        <v>1.74</v>
      </c>
      <c r="AV814">
        <v>1.87</v>
      </c>
      <c r="AW814">
        <v>2.77</v>
      </c>
      <c r="AX814">
        <v>1.7</v>
      </c>
      <c r="AY814">
        <v>2.96</v>
      </c>
      <c r="AZ814">
        <v>2.46</v>
      </c>
      <c r="BA814">
        <v>0.88</v>
      </c>
      <c r="BB814">
        <v>2.5099999999999998</v>
      </c>
      <c r="BC814">
        <v>1.2</v>
      </c>
      <c r="BD814">
        <v>0.8</v>
      </c>
      <c r="BF814" s="1">
        <v>201807</v>
      </c>
      <c r="BG814" s="1">
        <v>-1.59</v>
      </c>
      <c r="BH814" s="1">
        <v>2.38</v>
      </c>
      <c r="BI814" s="1">
        <v>1.83</v>
      </c>
      <c r="BJ814" s="1">
        <v>1.33</v>
      </c>
      <c r="BK814" s="1">
        <v>2.41</v>
      </c>
      <c r="BL814" s="1">
        <v>2.41</v>
      </c>
      <c r="BM814" s="1">
        <v>1.84</v>
      </c>
      <c r="BN814" s="1">
        <v>1.37</v>
      </c>
      <c r="BO814" s="1">
        <v>1.08</v>
      </c>
      <c r="BP814" s="1">
        <v>2.35</v>
      </c>
      <c r="BQ814" s="1">
        <v>2.4900000000000002</v>
      </c>
      <c r="BR814" s="1">
        <v>2.3199999999999998</v>
      </c>
      <c r="BS814" s="1">
        <v>2.5</v>
      </c>
      <c r="BT814" s="1">
        <v>1.93</v>
      </c>
      <c r="BU814" s="1">
        <v>1.77</v>
      </c>
      <c r="BV814" s="1">
        <v>0.93</v>
      </c>
      <c r="BW814" s="1">
        <v>1.79</v>
      </c>
      <c r="BX814" s="1">
        <v>1.45</v>
      </c>
      <c r="BY814" s="1">
        <v>0.76</v>
      </c>
      <c r="CA814" s="1">
        <v>199307</v>
      </c>
      <c r="CB814" s="1">
        <v>2.2000000000000002</v>
      </c>
      <c r="CC814" s="1">
        <v>-0.72</v>
      </c>
      <c r="CD814" s="1">
        <v>1.19</v>
      </c>
      <c r="CE814" s="1">
        <v>2.48</v>
      </c>
      <c r="CF814" s="1">
        <v>-0.89</v>
      </c>
      <c r="CG814" s="1">
        <v>-0.06</v>
      </c>
      <c r="CH814" s="1">
        <v>1.29</v>
      </c>
      <c r="CI814" s="1">
        <v>1.59</v>
      </c>
      <c r="CJ814" s="1">
        <v>2.91</v>
      </c>
      <c r="CK814" s="1">
        <v>-1.52</v>
      </c>
      <c r="CL814" s="1">
        <v>0.06</v>
      </c>
      <c r="CM814" s="1">
        <v>-0.22</v>
      </c>
      <c r="CN814" s="1">
        <v>0.14000000000000001</v>
      </c>
      <c r="CO814" s="1">
        <v>1.45</v>
      </c>
      <c r="CP814" s="1">
        <v>1.1100000000000001</v>
      </c>
      <c r="CQ814" s="1">
        <v>2.06</v>
      </c>
      <c r="CR814" s="1">
        <v>1.08</v>
      </c>
      <c r="CS814" s="1">
        <v>4.01</v>
      </c>
      <c r="CT814" s="1">
        <v>2.14</v>
      </c>
      <c r="CV814" s="1">
        <v>199407</v>
      </c>
      <c r="CW814" s="1">
        <v>1</v>
      </c>
      <c r="CX814" s="1">
        <v>1.77</v>
      </c>
      <c r="CY814" s="1">
        <v>2.2999999999999998</v>
      </c>
      <c r="CZ814" s="1">
        <v>2.34</v>
      </c>
      <c r="DA814" s="1">
        <v>1.62</v>
      </c>
      <c r="DB814" s="1">
        <v>2.0699999999999998</v>
      </c>
      <c r="DC814" s="1">
        <v>2.2400000000000002</v>
      </c>
      <c r="DD814" s="1">
        <v>2.2200000000000002</v>
      </c>
      <c r="DE814" s="1">
        <v>2.72</v>
      </c>
      <c r="DF814" s="1">
        <v>2.2400000000000002</v>
      </c>
      <c r="DG814" s="1">
        <v>1.06</v>
      </c>
      <c r="DH814" s="1">
        <v>2.06</v>
      </c>
      <c r="DI814" s="1">
        <v>2.08</v>
      </c>
      <c r="DJ814" s="1">
        <v>2.36</v>
      </c>
      <c r="DK814" s="1">
        <v>2.0699999999999998</v>
      </c>
      <c r="DL814" s="1">
        <v>2.65</v>
      </c>
      <c r="DM814" s="1">
        <v>1.73</v>
      </c>
      <c r="DN814" s="1">
        <v>2.57</v>
      </c>
      <c r="DO814" s="1">
        <v>2.91</v>
      </c>
      <c r="DQ814" s="1">
        <v>199307</v>
      </c>
      <c r="DR814" s="1">
        <v>-99.99</v>
      </c>
      <c r="DS814" s="1">
        <v>1.55</v>
      </c>
      <c r="DT814" s="1">
        <v>0.78</v>
      </c>
      <c r="DU814" s="1">
        <v>0.13</v>
      </c>
      <c r="DV814" s="1">
        <v>1.59</v>
      </c>
      <c r="DW814" s="1">
        <v>1.1399999999999999</v>
      </c>
      <c r="DX814" s="1">
        <v>0.68</v>
      </c>
      <c r="DY814" s="1">
        <v>0.26</v>
      </c>
      <c r="DZ814" s="1">
        <v>0.24</v>
      </c>
      <c r="EA814" s="1">
        <v>1.71</v>
      </c>
      <c r="EB814" s="1">
        <v>1.26</v>
      </c>
      <c r="EC814" s="1">
        <v>1.21</v>
      </c>
      <c r="ED814" s="1">
        <v>1.02</v>
      </c>
      <c r="EE814" s="1">
        <v>1.44</v>
      </c>
      <c r="EF814" s="1">
        <v>-0.15</v>
      </c>
      <c r="EG814" s="1">
        <v>0.56999999999999995</v>
      </c>
      <c r="EH814" s="1">
        <v>-7.0000000000000007E-2</v>
      </c>
      <c r="EI814" s="1">
        <v>0.85</v>
      </c>
      <c r="EJ814" s="1">
        <v>-0.4</v>
      </c>
      <c r="EL814">
        <v>199307</v>
      </c>
      <c r="EM814">
        <v>-0.34</v>
      </c>
      <c r="EN814">
        <v>0.89</v>
      </c>
      <c r="EO814">
        <v>2.82</v>
      </c>
      <c r="EP814">
        <v>0.24</v>
      </c>
      <c r="ER814" s="1">
        <v>199401</v>
      </c>
      <c r="ES814" s="1">
        <v>0.02</v>
      </c>
      <c r="EU814" s="1">
        <v>199302</v>
      </c>
      <c r="EV814" s="1">
        <v>-1.42</v>
      </c>
      <c r="EX814" s="1">
        <v>199801</v>
      </c>
      <c r="EY814" s="1">
        <v>-1.01</v>
      </c>
      <c r="FA814" s="1">
        <v>199401</v>
      </c>
      <c r="FB814" s="1">
        <f>IF(ISERROR(VLOOKUP($FA814,MOM,LOOKUPS!C$12,0)*$FB$6+VLOOKUP($FA814,STREV,LOOKUPS!C$10,0)*$FC$6+VLOOKUP($FA814,LTREV,LOOKUPS!C$9,0)*$FD$6+VLOOKUP($FA814,CFP,LOOKUPS!C$6,0)*$FE$6+VLOOKUP($FA814,EP,LOOKUPS!C$8,0)*$FF$6+VLOOKUP($FA814,BM,LOOKUPS!C$5,0)*$FG$6+VLOOKUP($FA814,DIV,LOOKUPS!C$7,0)*$FH$6++VLOOKUP($FA814,SIZE,LOOKUPS!C$11,0)*$FI$6),"",VLOOKUP($FA814,MOM,LOOKUPS!C$12,0)*$FB$6+VLOOKUP($FA814,STREV,LOOKUPS!C$10,0)*$FC$6+VLOOKUP($FA814,LTREV,LOOKUPS!C$9,0)*$FD$6+VLOOKUP($FA814,CFP,LOOKUPS!C$6,0)*$FE$6+VLOOKUP($FA814,EP,LOOKUPS!C$8,0)*$FF$6+VLOOKUP($FA814,BM,LOOKUPS!C$5,0)*$FG$6+VLOOKUP($FA814,DIV,LOOKUPS!C$7,0)*$FH$6++VLOOKUP($FA814,SIZE,LOOKUPS!C$11,0)*$FI$6)</f>
        <v>5.0241000000000007</v>
      </c>
      <c r="FC814" s="1">
        <f>IF(ISERROR(VLOOKUP($FA814,MOM,LOOKUPS!D$12,0)*$FB$6+VLOOKUP($FA814,STREV,LOOKUPS!D$10,0)*$FC$6+VLOOKUP($FA814,LTREV,LOOKUPS!D$9,0)*$FD$6+VLOOKUP($FA814,CFP,LOOKUPS!D$6,0)*$FE$6+VLOOKUP($FA814,EP,LOOKUPS!D$8,0)*$FF$6+VLOOKUP($FA814,BM,LOOKUPS!D$5,0)*$FG$6+VLOOKUP($FA814,DIV,LOOKUPS!D$7,0)*$FH$6++VLOOKUP($FA814,SIZE,LOOKUPS!D$11,0)*$FI$6),"",VLOOKUP($FA814,MOM,LOOKUPS!D$12,0)*$FB$6+VLOOKUP($FA814,STREV,LOOKUPS!D$10,0)*$FC$6+VLOOKUP($FA814,LTREV,LOOKUPS!D$9,0)*$FD$6+VLOOKUP($FA814,CFP,LOOKUPS!D$6,0)*$FE$6+VLOOKUP($FA814,EP,LOOKUPS!D$8,0)*$FF$6+VLOOKUP($FA814,BM,LOOKUPS!D$5,0)*$FG$6+VLOOKUP($FA814,DIV,LOOKUPS!D$7,0)*$FH$6++VLOOKUP($FA814,SIZE,LOOKUPS!D$11,0)*$FI$6)</f>
        <v>3.7798000000000003</v>
      </c>
      <c r="FD814" s="1">
        <f>IF(ISERROR(VLOOKUP($FA814,MOM,LOOKUPS!E$12,0)*$FB$6+VLOOKUP($FA814,STREV,LOOKUPS!E$10,0)*$FC$6+VLOOKUP($FA814,LTREV,LOOKUPS!E$9,0)*$FD$6+VLOOKUP($FA814,CFP,LOOKUPS!E$6,0)*$FE$6+VLOOKUP($FA814,EP,LOOKUPS!E$8,0)*$FF$6+VLOOKUP($FA814,BM,LOOKUPS!E$5,0)*$FG$6+VLOOKUP($FA814,DIV,LOOKUPS!E$7,0)*$FH$6++VLOOKUP($FA814,SIZE,LOOKUPS!E$11,0)*$FI$6),"",VLOOKUP($FA814,MOM,LOOKUPS!E$12,0)*$FB$6+VLOOKUP($FA814,STREV,LOOKUPS!E$10,0)*$FC$6+VLOOKUP($FA814,LTREV,LOOKUPS!E$9,0)*$FD$6+VLOOKUP($FA814,CFP,LOOKUPS!E$6,0)*$FE$6+VLOOKUP($FA814,EP,LOOKUPS!E$8,0)*$FF$6+VLOOKUP($FA814,BM,LOOKUPS!E$5,0)*$FG$6+VLOOKUP($FA814,DIV,LOOKUPS!E$7,0)*$FH$6++VLOOKUP($FA814,SIZE,LOOKUPS!E$11,0)*$FI$6)</f>
        <v>4.0377000000000001</v>
      </c>
      <c r="FE814" s="1">
        <f>IF(ISERROR(VLOOKUP($FA814,MOM,LOOKUPS!F$12,0)*$FB$6+VLOOKUP($FA814,STREV,LOOKUPS!F$10,0)*$FC$6+VLOOKUP($FA814,LTREV,LOOKUPS!F$9,0)*$FD$6+VLOOKUP($FA814,CFP,LOOKUPS!F$6,0)*$FE$6+VLOOKUP($FA814,EP,LOOKUPS!F$8,0)*$FF$6+VLOOKUP($FA814,BM,LOOKUPS!F$5,0)*$FG$6+VLOOKUP($FA814,DIV,LOOKUPS!F$7,0)*$FH$6++VLOOKUP($FA814,SIZE,LOOKUPS!F$11,0)*$FI$6),"",VLOOKUP($FA814,MOM,LOOKUPS!F$12,0)*$FB$6+VLOOKUP($FA814,STREV,LOOKUPS!F$10,0)*$FC$6+VLOOKUP($FA814,LTREV,LOOKUPS!F$9,0)*$FD$6+VLOOKUP($FA814,CFP,LOOKUPS!F$6,0)*$FE$6+VLOOKUP($FA814,EP,LOOKUPS!F$8,0)*$FF$6+VLOOKUP($FA814,BM,LOOKUPS!F$5,0)*$FG$6+VLOOKUP($FA814,DIV,LOOKUPS!F$7,0)*$FH$6++VLOOKUP($FA814,SIZE,LOOKUPS!F$11,0)*$FI$6)</f>
        <v>4.1189</v>
      </c>
      <c r="FF814" s="1">
        <f>IF(ISERROR(VLOOKUP($FA814,MOM,LOOKUPS!G$12,0)*$FB$6+VLOOKUP($FA814,STREV,LOOKUPS!G$10,0)*$FC$6+VLOOKUP($FA814,LTREV,LOOKUPS!G$9,0)*$FD$6+VLOOKUP($FA814,CFP,LOOKUPS!G$6,0)*$FE$6+VLOOKUP($FA814,EP,LOOKUPS!G$8,0)*$FF$6+VLOOKUP($FA814,BM,LOOKUPS!G$5,0)*$FG$6+VLOOKUP($FA814,DIV,LOOKUPS!G$7,0)*$FH$6++VLOOKUP($FA814,SIZE,LOOKUPS!G$11,0)*$FI$6),"",VLOOKUP($FA814,MOM,LOOKUPS!G$12,0)*$FB$6+VLOOKUP($FA814,STREV,LOOKUPS!G$10,0)*$FC$6+VLOOKUP($FA814,LTREV,LOOKUPS!G$9,0)*$FD$6+VLOOKUP($FA814,CFP,LOOKUPS!G$6,0)*$FE$6+VLOOKUP($FA814,EP,LOOKUPS!G$8,0)*$FF$6+VLOOKUP($FA814,BM,LOOKUPS!G$5,0)*$FG$6+VLOOKUP($FA814,DIV,LOOKUPS!G$7,0)*$FH$6++VLOOKUP($FA814,SIZE,LOOKUPS!G$11,0)*$FI$6)</f>
        <v>4.0440000000000005</v>
      </c>
      <c r="FG814" s="1">
        <f>IF(ISERROR(VLOOKUP($FA814,MOM,LOOKUPS!H$12,0)*$FB$6+VLOOKUP($FA814,STREV,LOOKUPS!H$10,0)*$FC$6+VLOOKUP($FA814,LTREV,LOOKUPS!H$9,0)*$FD$6+VLOOKUP($FA814,CFP,LOOKUPS!H$6,0)*$FE$6+VLOOKUP($FA814,EP,LOOKUPS!H$8,0)*$FF$6+VLOOKUP($FA814,BM,LOOKUPS!H$5,0)*$FG$6+VLOOKUP($FA814,DIV,LOOKUPS!H$7,0)*$FH$6++VLOOKUP($FA814,SIZE,LOOKUPS!H$11,0)*$FI$6),"",VLOOKUP($FA814,MOM,LOOKUPS!H$12,0)*$FB$6+VLOOKUP($FA814,STREV,LOOKUPS!H$10,0)*$FC$6+VLOOKUP($FA814,LTREV,LOOKUPS!H$9,0)*$FD$6+VLOOKUP($FA814,CFP,LOOKUPS!H$6,0)*$FE$6+VLOOKUP($FA814,EP,LOOKUPS!H$8,0)*$FF$6+VLOOKUP($FA814,BM,LOOKUPS!H$5,0)*$FG$6+VLOOKUP($FA814,DIV,LOOKUPS!H$7,0)*$FH$6++VLOOKUP($FA814,SIZE,LOOKUPS!H$11,0)*$FI$6)</f>
        <v>4.1209000000000007</v>
      </c>
      <c r="FH814" s="1">
        <f>IF(ISERROR(VLOOKUP($FA814,MOM,LOOKUPS!I$12,0)*$FB$6+VLOOKUP($FA814,STREV,LOOKUPS!I$10,0)*$FC$6+VLOOKUP($FA814,LTREV,LOOKUPS!I$9,0)*$FD$6+VLOOKUP($FA814,CFP,LOOKUPS!I$6,0)*$FE$6+VLOOKUP($FA814,EP,LOOKUPS!I$8,0)*$FF$6+VLOOKUP($FA814,BM,LOOKUPS!I$5,0)*$FG$6+VLOOKUP($FA814,DIV,LOOKUPS!I$7,0)*$FH$6++VLOOKUP($FA814,SIZE,LOOKUPS!I$11,0)*$FI$6),"",VLOOKUP($FA814,MOM,LOOKUPS!I$12,0)*$FB$6+VLOOKUP($FA814,STREV,LOOKUPS!I$10,0)*$FC$6+VLOOKUP($FA814,LTREV,LOOKUPS!I$9,0)*$FD$6+VLOOKUP($FA814,CFP,LOOKUPS!I$6,0)*$FE$6+VLOOKUP($FA814,EP,LOOKUPS!I$8,0)*$FF$6+VLOOKUP($FA814,BM,LOOKUPS!I$5,0)*$FG$6+VLOOKUP($FA814,DIV,LOOKUPS!I$7,0)*$FH$6++VLOOKUP($FA814,SIZE,LOOKUPS!I$11,0)*$FI$6)</f>
        <v>4.4852000000000007</v>
      </c>
      <c r="FI814" s="1">
        <f>IF(ISERROR(VLOOKUP($FA814,MOM,LOOKUPS!J$12,0)*$FB$6+VLOOKUP($FA814,STREV,LOOKUPS!J$10,0)*$FC$6+VLOOKUP($FA814,LTREV,LOOKUPS!J$9,0)*$FD$6+VLOOKUP($FA814,CFP,LOOKUPS!J$6,0)*$FE$6+VLOOKUP($FA814,EP,LOOKUPS!J$8,0)*$FF$6+VLOOKUP($FA814,BM,LOOKUPS!J$5,0)*$FG$6+VLOOKUP($FA814,DIV,LOOKUPS!J$7,0)*$FH$6++VLOOKUP($FA814,SIZE,LOOKUPS!J$11,0)*$FI$6),"",VLOOKUP($FA814,MOM,LOOKUPS!J$12,0)*$FB$6+VLOOKUP($FA814,STREV,LOOKUPS!J$10,0)*$FC$6+VLOOKUP($FA814,LTREV,LOOKUPS!J$9,0)*$FD$6+VLOOKUP($FA814,CFP,LOOKUPS!J$6,0)*$FE$6+VLOOKUP($FA814,EP,LOOKUPS!J$8,0)*$FF$6+VLOOKUP($FA814,BM,LOOKUPS!J$5,0)*$FG$6+VLOOKUP($FA814,DIV,LOOKUPS!J$7,0)*$FH$6++VLOOKUP($FA814,SIZE,LOOKUPS!J$11,0)*$FI$6)</f>
        <v>3.9108000000000005</v>
      </c>
      <c r="FJ814" s="1">
        <f>IF(ISERROR(VLOOKUP($FA814,MOM,LOOKUPS!K$12,0)*$FB$6+VLOOKUP($FA814,STREV,LOOKUPS!K$10,0)*$FC$6+VLOOKUP($FA814,LTREV,LOOKUPS!K$9,0)*$FD$6+VLOOKUP($FA814,CFP,LOOKUPS!K$6,0)*$FE$6+VLOOKUP($FA814,EP,LOOKUPS!K$8,0)*$FF$6+VLOOKUP($FA814,BM,LOOKUPS!K$5,0)*$FG$6+VLOOKUP($FA814,DIV,LOOKUPS!K$7,0)*$FH$6++VLOOKUP($FA814,SIZE,LOOKUPS!K$11,0)*$FI$6),"",VLOOKUP($FA814,MOM,LOOKUPS!K$12,0)*$FB$6+VLOOKUP($FA814,STREV,LOOKUPS!K$10,0)*$FC$6+VLOOKUP($FA814,LTREV,LOOKUPS!K$9,0)*$FD$6+VLOOKUP($FA814,CFP,LOOKUPS!K$6,0)*$FE$6+VLOOKUP($FA814,EP,LOOKUPS!K$8,0)*$FF$6+VLOOKUP($FA814,BM,LOOKUPS!K$5,0)*$FG$6+VLOOKUP($FA814,DIV,LOOKUPS!K$7,0)*$FH$6++VLOOKUP($FA814,SIZE,LOOKUPS!K$11,0)*$FI$6)</f>
        <v>5.7741000000000007</v>
      </c>
      <c r="FK814" s="1">
        <f>IF(ISERROR(VLOOKUP($FA814,MOM,LOOKUPS!L$12,0)*$FB$6+VLOOKUP($FA814,STREV,LOOKUPS!L$10,0)*$FC$6+VLOOKUP($FA814,LTREV,LOOKUPS!L$9,0)*$FD$6+VLOOKUP($FA814,CFP,LOOKUPS!L$6,0)*$FE$6+VLOOKUP($FA814,EP,LOOKUPS!L$8,0)*$FF$6+VLOOKUP($FA814,BM,LOOKUPS!L$5,0)*$FG$6+VLOOKUP($FA814,DIV,LOOKUPS!L$7,0)*$FH$6++VLOOKUP($FA814,SIZE,LOOKUPS!L$11,0)*$FI$6),"",VLOOKUP($FA814,MOM,LOOKUPS!L$12,0)*$FB$6+VLOOKUP($FA814,STREV,LOOKUPS!L$10,0)*$FC$6+VLOOKUP($FA814,LTREV,LOOKUPS!L$9,0)*$FD$6+VLOOKUP($FA814,CFP,LOOKUPS!L$6,0)*$FE$6+VLOOKUP($FA814,EP,LOOKUPS!L$8,0)*$FF$6+VLOOKUP($FA814,BM,LOOKUPS!L$5,0)*$FG$6+VLOOKUP($FA814,DIV,LOOKUPS!L$7,0)*$FH$6++VLOOKUP($FA814,SIZE,LOOKUPS!L$11,0)*$FI$6)</f>
        <v>7.2264999999999997</v>
      </c>
    </row>
    <row r="815" spans="1:167" x14ac:dyDescent="0.3">
      <c r="A815" s="1">
        <v>199402</v>
      </c>
      <c r="B815" s="1">
        <v>-0.25</v>
      </c>
      <c r="C815" s="1">
        <v>-0.18</v>
      </c>
      <c r="D815" s="1">
        <v>-0.67</v>
      </c>
      <c r="E815" s="1">
        <v>-1.03</v>
      </c>
      <c r="F815" s="1">
        <v>-0.2</v>
      </c>
      <c r="G815" s="1">
        <v>-0.76</v>
      </c>
      <c r="H815" s="1">
        <v>-0.16</v>
      </c>
      <c r="I815" s="1">
        <v>-0.67</v>
      </c>
      <c r="J815" s="1">
        <v>-0.86</v>
      </c>
      <c r="K815" s="1">
        <v>-1.5</v>
      </c>
      <c r="M815" s="1">
        <v>199303</v>
      </c>
      <c r="N815" s="1">
        <v>2.7</v>
      </c>
      <c r="O815" s="1">
        <v>1.96</v>
      </c>
      <c r="P815" s="1">
        <v>2.81</v>
      </c>
      <c r="Q815" s="1">
        <v>3.16</v>
      </c>
      <c r="R815" s="1">
        <v>3.52</v>
      </c>
      <c r="S815" s="1">
        <v>3.33</v>
      </c>
      <c r="T815" s="1">
        <v>3.72</v>
      </c>
      <c r="U815" s="1">
        <v>3.02</v>
      </c>
      <c r="V815" s="1">
        <v>2.9</v>
      </c>
      <c r="W815" s="1">
        <v>2.41</v>
      </c>
      <c r="Y815" s="1">
        <v>199802</v>
      </c>
      <c r="Z815" s="1">
        <v>5.5</v>
      </c>
      <c r="AA815" s="1">
        <v>6.83</v>
      </c>
      <c r="AB815" s="1">
        <v>5.53</v>
      </c>
      <c r="AC815" s="1">
        <v>5.44</v>
      </c>
      <c r="AD815" s="1">
        <v>5.67</v>
      </c>
      <c r="AE815" s="1">
        <v>6.64</v>
      </c>
      <c r="AF815" s="1">
        <v>7.11</v>
      </c>
      <c r="AG815" s="1">
        <v>6.89</v>
      </c>
      <c r="AH815" s="1">
        <v>5.85</v>
      </c>
      <c r="AI815" s="1">
        <v>7.81</v>
      </c>
      <c r="AK815">
        <v>201808</v>
      </c>
      <c r="AL815">
        <v>4.8</v>
      </c>
      <c r="AM815">
        <v>4.72</v>
      </c>
      <c r="AN815">
        <v>1.77</v>
      </c>
      <c r="AO815">
        <v>1.92</v>
      </c>
      <c r="AP815">
        <v>5.8</v>
      </c>
      <c r="AQ815">
        <v>1.84</v>
      </c>
      <c r="AR815">
        <v>1.83</v>
      </c>
      <c r="AS815">
        <v>1.54</v>
      </c>
      <c r="AT815">
        <v>2.23</v>
      </c>
      <c r="AU815">
        <v>7.19</v>
      </c>
      <c r="AV815">
        <v>4.05</v>
      </c>
      <c r="AW815">
        <v>2.06</v>
      </c>
      <c r="AX815">
        <v>1.6</v>
      </c>
      <c r="AY815">
        <v>1.77</v>
      </c>
      <c r="AZ815">
        <v>1.89</v>
      </c>
      <c r="BA815">
        <v>1.83</v>
      </c>
      <c r="BB815">
        <v>1.2</v>
      </c>
      <c r="BC815">
        <v>2.27</v>
      </c>
      <c r="BD815">
        <v>2.1800000000000002</v>
      </c>
      <c r="BF815" s="1">
        <v>201808</v>
      </c>
      <c r="BG815" s="1">
        <v>5.05</v>
      </c>
      <c r="BH815" s="1">
        <v>4.3099999999999996</v>
      </c>
      <c r="BI815" s="1">
        <v>1.94</v>
      </c>
      <c r="BJ815" s="1">
        <v>1.59</v>
      </c>
      <c r="BK815" s="1">
        <v>4.83</v>
      </c>
      <c r="BL815" s="1">
        <v>2.66</v>
      </c>
      <c r="BM815" s="1">
        <v>2</v>
      </c>
      <c r="BN815" s="1">
        <v>1.69</v>
      </c>
      <c r="BO815" s="1">
        <v>1.53</v>
      </c>
      <c r="BP815" s="1">
        <v>5.25</v>
      </c>
      <c r="BQ815" s="1">
        <v>4.3499999999999996</v>
      </c>
      <c r="BR815" s="1">
        <v>3.3</v>
      </c>
      <c r="BS815" s="1">
        <v>2.02</v>
      </c>
      <c r="BT815" s="1">
        <v>1.91</v>
      </c>
      <c r="BU815" s="1">
        <v>2.08</v>
      </c>
      <c r="BV815" s="1">
        <v>1.69</v>
      </c>
      <c r="BW815" s="1">
        <v>1.69</v>
      </c>
      <c r="BX815" s="1">
        <v>1.03</v>
      </c>
      <c r="BY815" s="1">
        <v>1.98</v>
      </c>
      <c r="CA815" s="1">
        <v>199308</v>
      </c>
      <c r="CB815" s="1">
        <v>-0.08</v>
      </c>
      <c r="CC815" s="1">
        <v>4.5199999999999996</v>
      </c>
      <c r="CD815" s="1">
        <v>4.53</v>
      </c>
      <c r="CE815" s="1">
        <v>2.85</v>
      </c>
      <c r="CF815" s="1">
        <v>4.45</v>
      </c>
      <c r="CG815" s="1">
        <v>5.16</v>
      </c>
      <c r="CH815" s="1">
        <v>3.98</v>
      </c>
      <c r="CI815" s="1">
        <v>4.3099999999999996</v>
      </c>
      <c r="CJ815" s="1">
        <v>2.4500000000000002</v>
      </c>
      <c r="CK815" s="1">
        <v>4.71</v>
      </c>
      <c r="CL815" s="1">
        <v>4.0599999999999996</v>
      </c>
      <c r="CM815" s="1">
        <v>4.74</v>
      </c>
      <c r="CN815" s="1">
        <v>5.69</v>
      </c>
      <c r="CO815" s="1">
        <v>3.64</v>
      </c>
      <c r="CP815" s="1">
        <v>4.37</v>
      </c>
      <c r="CQ815" s="1">
        <v>4.45</v>
      </c>
      <c r="CR815" s="1">
        <v>4.1500000000000004</v>
      </c>
      <c r="CS815" s="1">
        <v>2.85</v>
      </c>
      <c r="CT815" s="1">
        <v>2.1800000000000002</v>
      </c>
      <c r="CV815" s="1">
        <v>199408</v>
      </c>
      <c r="CW815" s="1">
        <v>3.94</v>
      </c>
      <c r="CX815" s="1">
        <v>4.12</v>
      </c>
      <c r="CY815" s="1">
        <v>3.63</v>
      </c>
      <c r="CZ815" s="1">
        <v>3.12</v>
      </c>
      <c r="DA815" s="1">
        <v>4.41</v>
      </c>
      <c r="DB815" s="1">
        <v>3.38</v>
      </c>
      <c r="DC815" s="1">
        <v>3.81</v>
      </c>
      <c r="DD815" s="1">
        <v>4.01</v>
      </c>
      <c r="DE815" s="1">
        <v>2.4</v>
      </c>
      <c r="DF815" s="1">
        <v>4.16</v>
      </c>
      <c r="DG815" s="1">
        <v>4.6399999999999997</v>
      </c>
      <c r="DH815" s="1">
        <v>3.58</v>
      </c>
      <c r="DI815" s="1">
        <v>3.17</v>
      </c>
      <c r="DJ815" s="1">
        <v>3.23</v>
      </c>
      <c r="DK815" s="1">
        <v>4.5599999999999996</v>
      </c>
      <c r="DL815" s="1">
        <v>3.77</v>
      </c>
      <c r="DM815" s="1">
        <v>4.2699999999999996</v>
      </c>
      <c r="DN815" s="1">
        <v>3.59</v>
      </c>
      <c r="DO815" s="1">
        <v>0.88</v>
      </c>
      <c r="DQ815" s="1">
        <v>199308</v>
      </c>
      <c r="DR815" s="1">
        <v>-99.99</v>
      </c>
      <c r="DS815" s="1">
        <v>3.8</v>
      </c>
      <c r="DT815" s="1">
        <v>4.6500000000000004</v>
      </c>
      <c r="DU815" s="1">
        <v>4.5199999999999996</v>
      </c>
      <c r="DV815" s="1">
        <v>3.67</v>
      </c>
      <c r="DW815" s="1">
        <v>4.96</v>
      </c>
      <c r="DX815" s="1">
        <v>4.3099999999999996</v>
      </c>
      <c r="DY815" s="1">
        <v>4.95</v>
      </c>
      <c r="DZ815" s="1">
        <v>3.88</v>
      </c>
      <c r="EA815" s="1">
        <v>3.48</v>
      </c>
      <c r="EB815" s="1">
        <v>4.2</v>
      </c>
      <c r="EC815" s="1">
        <v>4.75</v>
      </c>
      <c r="ED815" s="1">
        <v>5.28</v>
      </c>
      <c r="EE815" s="1">
        <v>3.98</v>
      </c>
      <c r="EF815" s="1">
        <v>4.67</v>
      </c>
      <c r="EG815" s="1">
        <v>4.3</v>
      </c>
      <c r="EH815" s="1">
        <v>5.61</v>
      </c>
      <c r="EI815" s="1">
        <v>3.92</v>
      </c>
      <c r="EJ815" s="1">
        <v>3.85</v>
      </c>
      <c r="EL815">
        <v>199308</v>
      </c>
      <c r="EM815">
        <v>3.71</v>
      </c>
      <c r="EN815">
        <v>0.15</v>
      </c>
      <c r="EO815">
        <v>0.13</v>
      </c>
      <c r="EP815">
        <v>0.25</v>
      </c>
      <c r="ER815" s="1">
        <v>199402</v>
      </c>
      <c r="ES815" s="1">
        <v>-0.28999999999999998</v>
      </c>
      <c r="EU815" s="1">
        <v>199303</v>
      </c>
      <c r="EV815" s="1">
        <v>-0.94</v>
      </c>
      <c r="EX815" s="1">
        <v>199802</v>
      </c>
      <c r="EY815" s="1">
        <v>-1.19</v>
      </c>
      <c r="FA815" s="1">
        <v>199402</v>
      </c>
      <c r="FB815" s="1">
        <f>IF(ISERROR(VLOOKUP($FA815,MOM,LOOKUPS!C$12,0)*$FB$6+VLOOKUP($FA815,STREV,LOOKUPS!C$10,0)*$FC$6+VLOOKUP($FA815,LTREV,LOOKUPS!C$9,0)*$FD$6+VLOOKUP($FA815,CFP,LOOKUPS!C$6,0)*$FE$6+VLOOKUP($FA815,EP,LOOKUPS!C$8,0)*$FF$6+VLOOKUP($FA815,BM,LOOKUPS!C$5,0)*$FG$6+VLOOKUP($FA815,DIV,LOOKUPS!C$7,0)*$FH$6++VLOOKUP($FA815,SIZE,LOOKUPS!C$11,0)*$FI$6),"",VLOOKUP($FA815,MOM,LOOKUPS!C$12,0)*$FB$6+VLOOKUP($FA815,STREV,LOOKUPS!C$10,0)*$FC$6+VLOOKUP($FA815,LTREV,LOOKUPS!C$9,0)*$FD$6+VLOOKUP($FA815,CFP,LOOKUPS!C$6,0)*$FE$6+VLOOKUP($FA815,EP,LOOKUPS!C$8,0)*$FF$6+VLOOKUP($FA815,BM,LOOKUPS!C$5,0)*$FG$6+VLOOKUP($FA815,DIV,LOOKUPS!C$7,0)*$FH$6++VLOOKUP($FA815,SIZE,LOOKUPS!C$11,0)*$FI$6)</f>
        <v>-1.1369</v>
      </c>
      <c r="FC815" s="1">
        <f>IF(ISERROR(VLOOKUP($FA815,MOM,LOOKUPS!D$12,0)*$FB$6+VLOOKUP($FA815,STREV,LOOKUPS!D$10,0)*$FC$6+VLOOKUP($FA815,LTREV,LOOKUPS!D$9,0)*$FD$6+VLOOKUP($FA815,CFP,LOOKUPS!D$6,0)*$FE$6+VLOOKUP($FA815,EP,LOOKUPS!D$8,0)*$FF$6+VLOOKUP($FA815,BM,LOOKUPS!D$5,0)*$FG$6+VLOOKUP($FA815,DIV,LOOKUPS!D$7,0)*$FH$6++VLOOKUP($FA815,SIZE,LOOKUPS!D$11,0)*$FI$6),"",VLOOKUP($FA815,MOM,LOOKUPS!D$12,0)*$FB$6+VLOOKUP($FA815,STREV,LOOKUPS!D$10,0)*$FC$6+VLOOKUP($FA815,LTREV,LOOKUPS!D$9,0)*$FD$6+VLOOKUP($FA815,CFP,LOOKUPS!D$6,0)*$FE$6+VLOOKUP($FA815,EP,LOOKUPS!D$8,0)*$FF$6+VLOOKUP($FA815,BM,LOOKUPS!D$5,0)*$FG$6+VLOOKUP($FA815,DIV,LOOKUPS!D$7,0)*$FH$6++VLOOKUP($FA815,SIZE,LOOKUPS!D$11,0)*$FI$6)</f>
        <v>-0.74829999999999997</v>
      </c>
      <c r="FD815" s="1">
        <f>IF(ISERROR(VLOOKUP($FA815,MOM,LOOKUPS!E$12,0)*$FB$6+VLOOKUP($FA815,STREV,LOOKUPS!E$10,0)*$FC$6+VLOOKUP($FA815,LTREV,LOOKUPS!E$9,0)*$FD$6+VLOOKUP($FA815,CFP,LOOKUPS!E$6,0)*$FE$6+VLOOKUP($FA815,EP,LOOKUPS!E$8,0)*$FF$6+VLOOKUP($FA815,BM,LOOKUPS!E$5,0)*$FG$6+VLOOKUP($FA815,DIV,LOOKUPS!E$7,0)*$FH$6++VLOOKUP($FA815,SIZE,LOOKUPS!E$11,0)*$FI$6),"",VLOOKUP($FA815,MOM,LOOKUPS!E$12,0)*$FB$6+VLOOKUP($FA815,STREV,LOOKUPS!E$10,0)*$FC$6+VLOOKUP($FA815,LTREV,LOOKUPS!E$9,0)*$FD$6+VLOOKUP($FA815,CFP,LOOKUPS!E$6,0)*$FE$6+VLOOKUP($FA815,EP,LOOKUPS!E$8,0)*$FF$6+VLOOKUP($FA815,BM,LOOKUPS!E$5,0)*$FG$6+VLOOKUP($FA815,DIV,LOOKUPS!E$7,0)*$FH$6++VLOOKUP($FA815,SIZE,LOOKUPS!E$11,0)*$FI$6)</f>
        <v>-0.5796</v>
      </c>
      <c r="FE815" s="1">
        <f>IF(ISERROR(VLOOKUP($FA815,MOM,LOOKUPS!F$12,0)*$FB$6+VLOOKUP($FA815,STREV,LOOKUPS!F$10,0)*$FC$6+VLOOKUP($FA815,LTREV,LOOKUPS!F$9,0)*$FD$6+VLOOKUP($FA815,CFP,LOOKUPS!F$6,0)*$FE$6+VLOOKUP($FA815,EP,LOOKUPS!F$8,0)*$FF$6+VLOOKUP($FA815,BM,LOOKUPS!F$5,0)*$FG$6+VLOOKUP($FA815,DIV,LOOKUPS!F$7,0)*$FH$6++VLOOKUP($FA815,SIZE,LOOKUPS!F$11,0)*$FI$6),"",VLOOKUP($FA815,MOM,LOOKUPS!F$12,0)*$FB$6+VLOOKUP($FA815,STREV,LOOKUPS!F$10,0)*$FC$6+VLOOKUP($FA815,LTREV,LOOKUPS!F$9,0)*$FD$6+VLOOKUP($FA815,CFP,LOOKUPS!F$6,0)*$FE$6+VLOOKUP($FA815,EP,LOOKUPS!F$8,0)*$FF$6+VLOOKUP($FA815,BM,LOOKUPS!F$5,0)*$FG$6+VLOOKUP($FA815,DIV,LOOKUPS!F$7,0)*$FH$6++VLOOKUP($FA815,SIZE,LOOKUPS!F$11,0)*$FI$6)</f>
        <v>-0.18329999999999991</v>
      </c>
      <c r="FF815" s="1">
        <f>IF(ISERROR(VLOOKUP($FA815,MOM,LOOKUPS!G$12,0)*$FB$6+VLOOKUP($FA815,STREV,LOOKUPS!G$10,0)*$FC$6+VLOOKUP($FA815,LTREV,LOOKUPS!G$9,0)*$FD$6+VLOOKUP($FA815,CFP,LOOKUPS!G$6,0)*$FE$6+VLOOKUP($FA815,EP,LOOKUPS!G$8,0)*$FF$6+VLOOKUP($FA815,BM,LOOKUPS!G$5,0)*$FG$6+VLOOKUP($FA815,DIV,LOOKUPS!G$7,0)*$FH$6++VLOOKUP($FA815,SIZE,LOOKUPS!G$11,0)*$FI$6),"",VLOOKUP($FA815,MOM,LOOKUPS!G$12,0)*$FB$6+VLOOKUP($FA815,STREV,LOOKUPS!G$10,0)*$FC$6+VLOOKUP($FA815,LTREV,LOOKUPS!G$9,0)*$FD$6+VLOOKUP($FA815,CFP,LOOKUPS!G$6,0)*$FE$6+VLOOKUP($FA815,EP,LOOKUPS!G$8,0)*$FF$6+VLOOKUP($FA815,BM,LOOKUPS!G$5,0)*$FG$6+VLOOKUP($FA815,DIV,LOOKUPS!G$7,0)*$FH$6++VLOOKUP($FA815,SIZE,LOOKUPS!G$11,0)*$FI$6)</f>
        <v>-0.38340000000000007</v>
      </c>
      <c r="FG815" s="1">
        <f>IF(ISERROR(VLOOKUP($FA815,MOM,LOOKUPS!H$12,0)*$FB$6+VLOOKUP($FA815,STREV,LOOKUPS!H$10,0)*$FC$6+VLOOKUP($FA815,LTREV,LOOKUPS!H$9,0)*$FD$6+VLOOKUP($FA815,CFP,LOOKUPS!H$6,0)*$FE$6+VLOOKUP($FA815,EP,LOOKUPS!H$8,0)*$FF$6+VLOOKUP($FA815,BM,LOOKUPS!H$5,0)*$FG$6+VLOOKUP($FA815,DIV,LOOKUPS!H$7,0)*$FH$6++VLOOKUP($FA815,SIZE,LOOKUPS!H$11,0)*$FI$6),"",VLOOKUP($FA815,MOM,LOOKUPS!H$12,0)*$FB$6+VLOOKUP($FA815,STREV,LOOKUPS!H$10,0)*$FC$6+VLOOKUP($FA815,LTREV,LOOKUPS!H$9,0)*$FD$6+VLOOKUP($FA815,CFP,LOOKUPS!H$6,0)*$FE$6+VLOOKUP($FA815,EP,LOOKUPS!H$8,0)*$FF$6+VLOOKUP($FA815,BM,LOOKUPS!H$5,0)*$FG$6+VLOOKUP($FA815,DIV,LOOKUPS!H$7,0)*$FH$6++VLOOKUP($FA815,SIZE,LOOKUPS!H$11,0)*$FI$6)</f>
        <v>-0.74070000000000003</v>
      </c>
      <c r="FH815" s="1">
        <f>IF(ISERROR(VLOOKUP($FA815,MOM,LOOKUPS!I$12,0)*$FB$6+VLOOKUP($FA815,STREV,LOOKUPS!I$10,0)*$FC$6+VLOOKUP($FA815,LTREV,LOOKUPS!I$9,0)*$FD$6+VLOOKUP($FA815,CFP,LOOKUPS!I$6,0)*$FE$6+VLOOKUP($FA815,EP,LOOKUPS!I$8,0)*$FF$6+VLOOKUP($FA815,BM,LOOKUPS!I$5,0)*$FG$6+VLOOKUP($FA815,DIV,LOOKUPS!I$7,0)*$FH$6++VLOOKUP($FA815,SIZE,LOOKUPS!I$11,0)*$FI$6),"",VLOOKUP($FA815,MOM,LOOKUPS!I$12,0)*$FB$6+VLOOKUP($FA815,STREV,LOOKUPS!I$10,0)*$FC$6+VLOOKUP($FA815,LTREV,LOOKUPS!I$9,0)*$FD$6+VLOOKUP($FA815,CFP,LOOKUPS!I$6,0)*$FE$6+VLOOKUP($FA815,EP,LOOKUPS!I$8,0)*$FF$6+VLOOKUP($FA815,BM,LOOKUPS!I$5,0)*$FG$6+VLOOKUP($FA815,DIV,LOOKUPS!I$7,0)*$FH$6++VLOOKUP($FA815,SIZE,LOOKUPS!I$11,0)*$FI$6)</f>
        <v>-0.33010000000000006</v>
      </c>
      <c r="FI815" s="1">
        <f>IF(ISERROR(VLOOKUP($FA815,MOM,LOOKUPS!J$12,0)*$FB$6+VLOOKUP($FA815,STREV,LOOKUPS!J$10,0)*$FC$6+VLOOKUP($FA815,LTREV,LOOKUPS!J$9,0)*$FD$6+VLOOKUP($FA815,CFP,LOOKUPS!J$6,0)*$FE$6+VLOOKUP($FA815,EP,LOOKUPS!J$8,0)*$FF$6+VLOOKUP($FA815,BM,LOOKUPS!J$5,0)*$FG$6+VLOOKUP($FA815,DIV,LOOKUPS!J$7,0)*$FH$6++VLOOKUP($FA815,SIZE,LOOKUPS!J$11,0)*$FI$6),"",VLOOKUP($FA815,MOM,LOOKUPS!J$12,0)*$FB$6+VLOOKUP($FA815,STREV,LOOKUPS!J$10,0)*$FC$6+VLOOKUP($FA815,LTREV,LOOKUPS!J$9,0)*$FD$6+VLOOKUP($FA815,CFP,LOOKUPS!J$6,0)*$FE$6+VLOOKUP($FA815,EP,LOOKUPS!J$8,0)*$FF$6+VLOOKUP($FA815,BM,LOOKUPS!J$5,0)*$FG$6+VLOOKUP($FA815,DIV,LOOKUPS!J$7,0)*$FH$6++VLOOKUP($FA815,SIZE,LOOKUPS!J$11,0)*$FI$6)</f>
        <v>-0.86580000000000013</v>
      </c>
      <c r="FJ815" s="1">
        <f>IF(ISERROR(VLOOKUP($FA815,MOM,LOOKUPS!K$12,0)*$FB$6+VLOOKUP($FA815,STREV,LOOKUPS!K$10,0)*$FC$6+VLOOKUP($FA815,LTREV,LOOKUPS!K$9,0)*$FD$6+VLOOKUP($FA815,CFP,LOOKUPS!K$6,0)*$FE$6+VLOOKUP($FA815,EP,LOOKUPS!K$8,0)*$FF$6+VLOOKUP($FA815,BM,LOOKUPS!K$5,0)*$FG$6+VLOOKUP($FA815,DIV,LOOKUPS!K$7,0)*$FH$6++VLOOKUP($FA815,SIZE,LOOKUPS!K$11,0)*$FI$6),"",VLOOKUP($FA815,MOM,LOOKUPS!K$12,0)*$FB$6+VLOOKUP($FA815,STREV,LOOKUPS!K$10,0)*$FC$6+VLOOKUP($FA815,LTREV,LOOKUPS!K$9,0)*$FD$6+VLOOKUP($FA815,CFP,LOOKUPS!K$6,0)*$FE$6+VLOOKUP($FA815,EP,LOOKUPS!K$8,0)*$FF$6+VLOOKUP($FA815,BM,LOOKUPS!K$5,0)*$FG$6+VLOOKUP($FA815,DIV,LOOKUPS!K$7,0)*$FH$6++VLOOKUP($FA815,SIZE,LOOKUPS!K$11,0)*$FI$6)</f>
        <v>-1.0747</v>
      </c>
      <c r="FK815" s="1">
        <f>IF(ISERROR(VLOOKUP($FA815,MOM,LOOKUPS!L$12,0)*$FB$6+VLOOKUP($FA815,STREV,LOOKUPS!L$10,0)*$FC$6+VLOOKUP($FA815,LTREV,LOOKUPS!L$9,0)*$FD$6+VLOOKUP($FA815,CFP,LOOKUPS!L$6,0)*$FE$6+VLOOKUP($FA815,EP,LOOKUPS!L$8,0)*$FF$6+VLOOKUP($FA815,BM,LOOKUPS!L$5,0)*$FG$6+VLOOKUP($FA815,DIV,LOOKUPS!L$7,0)*$FH$6++VLOOKUP($FA815,SIZE,LOOKUPS!L$11,0)*$FI$6),"",VLOOKUP($FA815,MOM,LOOKUPS!L$12,0)*$FB$6+VLOOKUP($FA815,STREV,LOOKUPS!L$10,0)*$FC$6+VLOOKUP($FA815,LTREV,LOOKUPS!L$9,0)*$FD$6+VLOOKUP($FA815,CFP,LOOKUPS!L$6,0)*$FE$6+VLOOKUP($FA815,EP,LOOKUPS!L$8,0)*$FF$6+VLOOKUP($FA815,BM,LOOKUPS!L$5,0)*$FG$6+VLOOKUP($FA815,DIV,LOOKUPS!L$7,0)*$FH$6++VLOOKUP($FA815,SIZE,LOOKUPS!L$11,0)*$FI$6)</f>
        <v>3.9300000000000057E-2</v>
      </c>
    </row>
    <row r="816" spans="1:167" x14ac:dyDescent="0.3">
      <c r="A816" s="1">
        <v>199403</v>
      </c>
      <c r="B816" s="1">
        <v>-3.52</v>
      </c>
      <c r="C816" s="1">
        <v>-3.48</v>
      </c>
      <c r="D816" s="1">
        <v>-3.87</v>
      </c>
      <c r="E816" s="1">
        <v>-3.54</v>
      </c>
      <c r="F816" s="1">
        <v>-3.85</v>
      </c>
      <c r="G816" s="1">
        <v>-3.85</v>
      </c>
      <c r="H816" s="1">
        <v>-4.17</v>
      </c>
      <c r="I816" s="1">
        <v>-4.04</v>
      </c>
      <c r="J816" s="1">
        <v>-4.24</v>
      </c>
      <c r="K816" s="1">
        <v>-6.39</v>
      </c>
      <c r="M816" s="1">
        <v>199304</v>
      </c>
      <c r="N816" s="1">
        <v>-1.19</v>
      </c>
      <c r="O816" s="1">
        <v>-2.3199999999999998</v>
      </c>
      <c r="P816" s="1">
        <v>-2.19</v>
      </c>
      <c r="Q816" s="1">
        <v>0.86</v>
      </c>
      <c r="R816" s="1">
        <v>-1.37</v>
      </c>
      <c r="S816" s="1">
        <v>-2.71</v>
      </c>
      <c r="T816" s="1">
        <v>-1.91</v>
      </c>
      <c r="U816" s="1">
        <v>-2.54</v>
      </c>
      <c r="V816" s="1">
        <v>-3.88</v>
      </c>
      <c r="W816" s="1">
        <v>-2.08</v>
      </c>
      <c r="Y816" s="1">
        <v>199803</v>
      </c>
      <c r="Z816" s="1">
        <v>5.36</v>
      </c>
      <c r="AA816" s="1">
        <v>6.63</v>
      </c>
      <c r="AB816" s="1">
        <v>5.79</v>
      </c>
      <c r="AC816" s="1">
        <v>3.87</v>
      </c>
      <c r="AD816" s="1">
        <v>3.44</v>
      </c>
      <c r="AE816" s="1">
        <v>6.41</v>
      </c>
      <c r="AF816" s="1">
        <v>3.95</v>
      </c>
      <c r="AG816" s="1">
        <v>3.97</v>
      </c>
      <c r="AH816" s="1">
        <v>4.45</v>
      </c>
      <c r="AI816" s="1">
        <v>3.58</v>
      </c>
      <c r="AK816">
        <v>201809</v>
      </c>
      <c r="AL816">
        <v>-1.41</v>
      </c>
      <c r="AM816">
        <v>-1.46</v>
      </c>
      <c r="AN816">
        <v>-2.12</v>
      </c>
      <c r="AO816">
        <v>-2.0499999999999998</v>
      </c>
      <c r="AP816">
        <v>-1.35</v>
      </c>
      <c r="AQ816">
        <v>-1.71</v>
      </c>
      <c r="AR816">
        <v>-2.0699999999999998</v>
      </c>
      <c r="AS816">
        <v>-2.36</v>
      </c>
      <c r="AT816">
        <v>-2.11</v>
      </c>
      <c r="AU816">
        <v>-1.46</v>
      </c>
      <c r="AV816">
        <v>-1.2</v>
      </c>
      <c r="AW816">
        <v>-1.73</v>
      </c>
      <c r="AX816">
        <v>-1.67</v>
      </c>
      <c r="AY816">
        <v>-2.44</v>
      </c>
      <c r="AZ816">
        <v>-1.66</v>
      </c>
      <c r="BA816">
        <v>-2.76</v>
      </c>
      <c r="BB816">
        <v>-1.9</v>
      </c>
      <c r="BC816">
        <v>-1.54</v>
      </c>
      <c r="BD816">
        <v>-2.61</v>
      </c>
      <c r="BF816" s="1">
        <v>201809</v>
      </c>
      <c r="BG816" s="1">
        <v>-1.57</v>
      </c>
      <c r="BH816" s="1">
        <v>-0.97</v>
      </c>
      <c r="BI816" s="1">
        <v>-2.04</v>
      </c>
      <c r="BJ816" s="1">
        <v>-2.48</v>
      </c>
      <c r="BK816" s="1">
        <v>-1.03</v>
      </c>
      <c r="BL816" s="1">
        <v>-1.1399999999999999</v>
      </c>
      <c r="BM816" s="1">
        <v>-2.2000000000000002</v>
      </c>
      <c r="BN816" s="1">
        <v>-2.31</v>
      </c>
      <c r="BO816" s="1">
        <v>-2.63</v>
      </c>
      <c r="BP816" s="1">
        <v>-1.03</v>
      </c>
      <c r="BQ816" s="1">
        <v>-1.03</v>
      </c>
      <c r="BR816" s="1">
        <v>-0.85</v>
      </c>
      <c r="BS816" s="1">
        <v>-1.44</v>
      </c>
      <c r="BT816" s="1">
        <v>-1.5</v>
      </c>
      <c r="BU816" s="1">
        <v>-2.85</v>
      </c>
      <c r="BV816" s="1">
        <v>-2.44</v>
      </c>
      <c r="BW816" s="1">
        <v>-2.19</v>
      </c>
      <c r="BX816" s="1">
        <v>-3.05</v>
      </c>
      <c r="BY816" s="1">
        <v>-2.2599999999999998</v>
      </c>
      <c r="CA816" s="1">
        <v>199309</v>
      </c>
      <c r="CB816" s="1">
        <v>2.29</v>
      </c>
      <c r="CC816" s="1">
        <v>2.36</v>
      </c>
      <c r="CD816" s="1">
        <v>2.58</v>
      </c>
      <c r="CE816" s="1">
        <v>3.14</v>
      </c>
      <c r="CF816" s="1">
        <v>2.48</v>
      </c>
      <c r="CG816" s="1">
        <v>2.16</v>
      </c>
      <c r="CH816" s="1">
        <v>2.92</v>
      </c>
      <c r="CI816" s="1">
        <v>2.66</v>
      </c>
      <c r="CJ816" s="1">
        <v>3.13</v>
      </c>
      <c r="CK816" s="1">
        <v>2.29</v>
      </c>
      <c r="CL816" s="1">
        <v>2.76</v>
      </c>
      <c r="CM816" s="1">
        <v>2.0299999999999998</v>
      </c>
      <c r="CN816" s="1">
        <v>2.3199999999999998</v>
      </c>
      <c r="CO816" s="1">
        <v>3.76</v>
      </c>
      <c r="CP816" s="1">
        <v>1.96</v>
      </c>
      <c r="CQ816" s="1">
        <v>2.1800000000000002</v>
      </c>
      <c r="CR816" s="1">
        <v>3.17</v>
      </c>
      <c r="CS816" s="1">
        <v>3.32</v>
      </c>
      <c r="CT816" s="1">
        <v>2.99</v>
      </c>
      <c r="CV816" s="1">
        <v>199409</v>
      </c>
      <c r="CW816" s="1">
        <v>1.7</v>
      </c>
      <c r="CX816" s="1">
        <v>-0.63</v>
      </c>
      <c r="CY816" s="1">
        <v>-0.85</v>
      </c>
      <c r="CZ816" s="1">
        <v>-0.74</v>
      </c>
      <c r="DA816" s="1">
        <v>-0.8</v>
      </c>
      <c r="DB816" s="1">
        <v>-0.56000000000000005</v>
      </c>
      <c r="DC816" s="1">
        <v>-0.79</v>
      </c>
      <c r="DD816" s="1">
        <v>-0.57999999999999996</v>
      </c>
      <c r="DE816" s="1">
        <v>-1.1599999999999999</v>
      </c>
      <c r="DF816" s="1">
        <v>-0.47</v>
      </c>
      <c r="DG816" s="1">
        <v>-1.0900000000000001</v>
      </c>
      <c r="DH816" s="1">
        <v>-0.32</v>
      </c>
      <c r="DI816" s="1">
        <v>-0.81</v>
      </c>
      <c r="DJ816" s="1">
        <v>-0.1</v>
      </c>
      <c r="DK816" s="1">
        <v>-1.69</v>
      </c>
      <c r="DL816" s="1">
        <v>-1.03</v>
      </c>
      <c r="DM816" s="1">
        <v>-0.08</v>
      </c>
      <c r="DN816" s="1">
        <v>-0.96</v>
      </c>
      <c r="DO816" s="1">
        <v>-1.41</v>
      </c>
      <c r="DQ816" s="1">
        <v>199309</v>
      </c>
      <c r="DR816" s="1">
        <v>-99.99</v>
      </c>
      <c r="DS816" s="1">
        <v>3.35</v>
      </c>
      <c r="DT816" s="1">
        <v>2.34</v>
      </c>
      <c r="DU816" s="1">
        <v>-0.04</v>
      </c>
      <c r="DV816" s="1">
        <v>3.47</v>
      </c>
      <c r="DW816" s="1">
        <v>2.99</v>
      </c>
      <c r="DX816" s="1">
        <v>1.91</v>
      </c>
      <c r="DY816" s="1">
        <v>0.45</v>
      </c>
      <c r="DZ816" s="1">
        <v>-0.2</v>
      </c>
      <c r="EA816" s="1">
        <v>3.92</v>
      </c>
      <c r="EB816" s="1">
        <v>2.25</v>
      </c>
      <c r="EC816" s="1">
        <v>2.4300000000000002</v>
      </c>
      <c r="ED816" s="1">
        <v>3.8</v>
      </c>
      <c r="EE816" s="1">
        <v>2.16</v>
      </c>
      <c r="EF816" s="1">
        <v>1.64</v>
      </c>
      <c r="EG816" s="1">
        <v>0.66</v>
      </c>
      <c r="EH816" s="1">
        <v>0.23</v>
      </c>
      <c r="EI816" s="1">
        <v>-0.24</v>
      </c>
      <c r="EJ816" s="1">
        <v>-0.16</v>
      </c>
      <c r="EL816">
        <v>199309</v>
      </c>
      <c r="EM816">
        <v>-0.12</v>
      </c>
      <c r="EN816">
        <v>3.02</v>
      </c>
      <c r="EO816">
        <v>-0.25</v>
      </c>
      <c r="EP816">
        <v>0.26</v>
      </c>
      <c r="ER816" s="1">
        <v>199403</v>
      </c>
      <c r="ES816" s="1">
        <v>-1.33</v>
      </c>
      <c r="EU816" s="1">
        <v>199304</v>
      </c>
      <c r="EV816" s="1">
        <v>-1.71</v>
      </c>
      <c r="EX816" s="1">
        <v>199803</v>
      </c>
      <c r="EY816" s="1">
        <v>2.29</v>
      </c>
      <c r="FA816" s="1">
        <v>199403</v>
      </c>
      <c r="FB816" s="1">
        <f>IF(ISERROR(VLOOKUP($FA816,MOM,LOOKUPS!C$12,0)*$FB$6+VLOOKUP($FA816,STREV,LOOKUPS!C$10,0)*$FC$6+VLOOKUP($FA816,LTREV,LOOKUPS!C$9,0)*$FD$6+VLOOKUP($FA816,CFP,LOOKUPS!C$6,0)*$FE$6+VLOOKUP($FA816,EP,LOOKUPS!C$8,0)*$FF$6+VLOOKUP($FA816,BM,LOOKUPS!C$5,0)*$FG$6+VLOOKUP($FA816,DIV,LOOKUPS!C$7,0)*$FH$6++VLOOKUP($FA816,SIZE,LOOKUPS!C$11,0)*$FI$6),"",VLOOKUP($FA816,MOM,LOOKUPS!C$12,0)*$FB$6+VLOOKUP($FA816,STREV,LOOKUPS!C$10,0)*$FC$6+VLOOKUP($FA816,LTREV,LOOKUPS!C$9,0)*$FD$6+VLOOKUP($FA816,CFP,LOOKUPS!C$6,0)*$FE$6+VLOOKUP($FA816,EP,LOOKUPS!C$8,0)*$FF$6+VLOOKUP($FA816,BM,LOOKUPS!C$5,0)*$FG$6+VLOOKUP($FA816,DIV,LOOKUPS!C$7,0)*$FH$6++VLOOKUP($FA816,SIZE,LOOKUPS!C$11,0)*$FI$6)</f>
        <v>-5.5855999999999995</v>
      </c>
      <c r="FC816" s="1">
        <f>IF(ISERROR(VLOOKUP($FA816,MOM,LOOKUPS!D$12,0)*$FB$6+VLOOKUP($FA816,STREV,LOOKUPS!D$10,0)*$FC$6+VLOOKUP($FA816,LTREV,LOOKUPS!D$9,0)*$FD$6+VLOOKUP($FA816,CFP,LOOKUPS!D$6,0)*$FE$6+VLOOKUP($FA816,EP,LOOKUPS!D$8,0)*$FF$6+VLOOKUP($FA816,BM,LOOKUPS!D$5,0)*$FG$6+VLOOKUP($FA816,DIV,LOOKUPS!D$7,0)*$FH$6++VLOOKUP($FA816,SIZE,LOOKUPS!D$11,0)*$FI$6),"",VLOOKUP($FA816,MOM,LOOKUPS!D$12,0)*$FB$6+VLOOKUP($FA816,STREV,LOOKUPS!D$10,0)*$FC$6+VLOOKUP($FA816,LTREV,LOOKUPS!D$9,0)*$FD$6+VLOOKUP($FA816,CFP,LOOKUPS!D$6,0)*$FE$6+VLOOKUP($FA816,EP,LOOKUPS!D$8,0)*$FF$6+VLOOKUP($FA816,BM,LOOKUPS!D$5,0)*$FG$6+VLOOKUP($FA816,DIV,LOOKUPS!D$7,0)*$FH$6++VLOOKUP($FA816,SIZE,LOOKUPS!D$11,0)*$FI$6)</f>
        <v>-4.5937000000000001</v>
      </c>
      <c r="FD816" s="1">
        <f>IF(ISERROR(VLOOKUP($FA816,MOM,LOOKUPS!E$12,0)*$FB$6+VLOOKUP($FA816,STREV,LOOKUPS!E$10,0)*$FC$6+VLOOKUP($FA816,LTREV,LOOKUPS!E$9,0)*$FD$6+VLOOKUP($FA816,CFP,LOOKUPS!E$6,0)*$FE$6+VLOOKUP($FA816,EP,LOOKUPS!E$8,0)*$FF$6+VLOOKUP($FA816,BM,LOOKUPS!E$5,0)*$FG$6+VLOOKUP($FA816,DIV,LOOKUPS!E$7,0)*$FH$6++VLOOKUP($FA816,SIZE,LOOKUPS!E$11,0)*$FI$6),"",VLOOKUP($FA816,MOM,LOOKUPS!E$12,0)*$FB$6+VLOOKUP($FA816,STREV,LOOKUPS!E$10,0)*$FC$6+VLOOKUP($FA816,LTREV,LOOKUPS!E$9,0)*$FD$6+VLOOKUP($FA816,CFP,LOOKUPS!E$6,0)*$FE$6+VLOOKUP($FA816,EP,LOOKUPS!E$8,0)*$FF$6+VLOOKUP($FA816,BM,LOOKUPS!E$5,0)*$FG$6+VLOOKUP($FA816,DIV,LOOKUPS!E$7,0)*$FH$6++VLOOKUP($FA816,SIZE,LOOKUPS!E$11,0)*$FI$6)</f>
        <v>-4.1804000000000006</v>
      </c>
      <c r="FE816" s="1">
        <f>IF(ISERROR(VLOOKUP($FA816,MOM,LOOKUPS!F$12,0)*$FB$6+VLOOKUP($FA816,STREV,LOOKUPS!F$10,0)*$FC$6+VLOOKUP($FA816,LTREV,LOOKUPS!F$9,0)*$FD$6+VLOOKUP($FA816,CFP,LOOKUPS!F$6,0)*$FE$6+VLOOKUP($FA816,EP,LOOKUPS!F$8,0)*$FF$6+VLOOKUP($FA816,BM,LOOKUPS!F$5,0)*$FG$6+VLOOKUP($FA816,DIV,LOOKUPS!F$7,0)*$FH$6++VLOOKUP($FA816,SIZE,LOOKUPS!F$11,0)*$FI$6),"",VLOOKUP($FA816,MOM,LOOKUPS!F$12,0)*$FB$6+VLOOKUP($FA816,STREV,LOOKUPS!F$10,0)*$FC$6+VLOOKUP($FA816,LTREV,LOOKUPS!F$9,0)*$FD$6+VLOOKUP($FA816,CFP,LOOKUPS!F$6,0)*$FE$6+VLOOKUP($FA816,EP,LOOKUPS!F$8,0)*$FF$6+VLOOKUP($FA816,BM,LOOKUPS!F$5,0)*$FG$6+VLOOKUP($FA816,DIV,LOOKUPS!F$7,0)*$FH$6++VLOOKUP($FA816,SIZE,LOOKUPS!F$11,0)*$FI$6)</f>
        <v>-4.3219000000000003</v>
      </c>
      <c r="FF816" s="1">
        <f>IF(ISERROR(VLOOKUP($FA816,MOM,LOOKUPS!G$12,0)*$FB$6+VLOOKUP($FA816,STREV,LOOKUPS!G$10,0)*$FC$6+VLOOKUP($FA816,LTREV,LOOKUPS!G$9,0)*$FD$6+VLOOKUP($FA816,CFP,LOOKUPS!G$6,0)*$FE$6+VLOOKUP($FA816,EP,LOOKUPS!G$8,0)*$FF$6+VLOOKUP($FA816,BM,LOOKUPS!G$5,0)*$FG$6+VLOOKUP($FA816,DIV,LOOKUPS!G$7,0)*$FH$6++VLOOKUP($FA816,SIZE,LOOKUPS!G$11,0)*$FI$6),"",VLOOKUP($FA816,MOM,LOOKUPS!G$12,0)*$FB$6+VLOOKUP($FA816,STREV,LOOKUPS!G$10,0)*$FC$6+VLOOKUP($FA816,LTREV,LOOKUPS!G$9,0)*$FD$6+VLOOKUP($FA816,CFP,LOOKUPS!G$6,0)*$FE$6+VLOOKUP($FA816,EP,LOOKUPS!G$8,0)*$FF$6+VLOOKUP($FA816,BM,LOOKUPS!G$5,0)*$FG$6+VLOOKUP($FA816,DIV,LOOKUPS!G$7,0)*$FH$6++VLOOKUP($FA816,SIZE,LOOKUPS!G$11,0)*$FI$6)</f>
        <v>-3.9341000000000004</v>
      </c>
      <c r="FG816" s="1">
        <f>IF(ISERROR(VLOOKUP($FA816,MOM,LOOKUPS!H$12,0)*$FB$6+VLOOKUP($FA816,STREV,LOOKUPS!H$10,0)*$FC$6+VLOOKUP($FA816,LTREV,LOOKUPS!H$9,0)*$FD$6+VLOOKUP($FA816,CFP,LOOKUPS!H$6,0)*$FE$6+VLOOKUP($FA816,EP,LOOKUPS!H$8,0)*$FF$6+VLOOKUP($FA816,BM,LOOKUPS!H$5,0)*$FG$6+VLOOKUP($FA816,DIV,LOOKUPS!H$7,0)*$FH$6++VLOOKUP($FA816,SIZE,LOOKUPS!H$11,0)*$FI$6),"",VLOOKUP($FA816,MOM,LOOKUPS!H$12,0)*$FB$6+VLOOKUP($FA816,STREV,LOOKUPS!H$10,0)*$FC$6+VLOOKUP($FA816,LTREV,LOOKUPS!H$9,0)*$FD$6+VLOOKUP($FA816,CFP,LOOKUPS!H$6,0)*$FE$6+VLOOKUP($FA816,EP,LOOKUPS!H$8,0)*$FF$6+VLOOKUP($FA816,BM,LOOKUPS!H$5,0)*$FG$6+VLOOKUP($FA816,DIV,LOOKUPS!H$7,0)*$FH$6++VLOOKUP($FA816,SIZE,LOOKUPS!H$11,0)*$FI$6)</f>
        <v>-4.1505000000000001</v>
      </c>
      <c r="FH816" s="1">
        <f>IF(ISERROR(VLOOKUP($FA816,MOM,LOOKUPS!I$12,0)*$FB$6+VLOOKUP($FA816,STREV,LOOKUPS!I$10,0)*$FC$6+VLOOKUP($FA816,LTREV,LOOKUPS!I$9,0)*$FD$6+VLOOKUP($FA816,CFP,LOOKUPS!I$6,0)*$FE$6+VLOOKUP($FA816,EP,LOOKUPS!I$8,0)*$FF$6+VLOOKUP($FA816,BM,LOOKUPS!I$5,0)*$FG$6+VLOOKUP($FA816,DIV,LOOKUPS!I$7,0)*$FH$6++VLOOKUP($FA816,SIZE,LOOKUPS!I$11,0)*$FI$6),"",VLOOKUP($FA816,MOM,LOOKUPS!I$12,0)*$FB$6+VLOOKUP($FA816,STREV,LOOKUPS!I$10,0)*$FC$6+VLOOKUP($FA816,LTREV,LOOKUPS!I$9,0)*$FD$6+VLOOKUP($FA816,CFP,LOOKUPS!I$6,0)*$FE$6+VLOOKUP($FA816,EP,LOOKUPS!I$8,0)*$FF$6+VLOOKUP($FA816,BM,LOOKUPS!I$5,0)*$FG$6+VLOOKUP($FA816,DIV,LOOKUPS!I$7,0)*$FH$6++VLOOKUP($FA816,SIZE,LOOKUPS!I$11,0)*$FI$6)</f>
        <v>-3.5898000000000003</v>
      </c>
      <c r="FI816" s="1">
        <f>IF(ISERROR(VLOOKUP($FA816,MOM,LOOKUPS!J$12,0)*$FB$6+VLOOKUP($FA816,STREV,LOOKUPS!J$10,0)*$FC$6+VLOOKUP($FA816,LTREV,LOOKUPS!J$9,0)*$FD$6+VLOOKUP($FA816,CFP,LOOKUPS!J$6,0)*$FE$6+VLOOKUP($FA816,EP,LOOKUPS!J$8,0)*$FF$6+VLOOKUP($FA816,BM,LOOKUPS!J$5,0)*$FG$6+VLOOKUP($FA816,DIV,LOOKUPS!J$7,0)*$FH$6++VLOOKUP($FA816,SIZE,LOOKUPS!J$11,0)*$FI$6),"",VLOOKUP($FA816,MOM,LOOKUPS!J$12,0)*$FB$6+VLOOKUP($FA816,STREV,LOOKUPS!J$10,0)*$FC$6+VLOOKUP($FA816,LTREV,LOOKUPS!J$9,0)*$FD$6+VLOOKUP($FA816,CFP,LOOKUPS!J$6,0)*$FE$6+VLOOKUP($FA816,EP,LOOKUPS!J$8,0)*$FF$6+VLOOKUP($FA816,BM,LOOKUPS!J$5,0)*$FG$6+VLOOKUP($FA816,DIV,LOOKUPS!J$7,0)*$FH$6++VLOOKUP($FA816,SIZE,LOOKUPS!J$11,0)*$FI$6)</f>
        <v>-4.2953999999999999</v>
      </c>
      <c r="FJ816" s="1">
        <f>IF(ISERROR(VLOOKUP($FA816,MOM,LOOKUPS!K$12,0)*$FB$6+VLOOKUP($FA816,STREV,LOOKUPS!K$10,0)*$FC$6+VLOOKUP($FA816,LTREV,LOOKUPS!K$9,0)*$FD$6+VLOOKUP($FA816,CFP,LOOKUPS!K$6,0)*$FE$6+VLOOKUP($FA816,EP,LOOKUPS!K$8,0)*$FF$6+VLOOKUP($FA816,BM,LOOKUPS!K$5,0)*$FG$6+VLOOKUP($FA816,DIV,LOOKUPS!K$7,0)*$FH$6++VLOOKUP($FA816,SIZE,LOOKUPS!K$11,0)*$FI$6),"",VLOOKUP($FA816,MOM,LOOKUPS!K$12,0)*$FB$6+VLOOKUP($FA816,STREV,LOOKUPS!K$10,0)*$FC$6+VLOOKUP($FA816,LTREV,LOOKUPS!K$9,0)*$FD$6+VLOOKUP($FA816,CFP,LOOKUPS!K$6,0)*$FE$6+VLOOKUP($FA816,EP,LOOKUPS!K$8,0)*$FF$6+VLOOKUP($FA816,BM,LOOKUPS!K$5,0)*$FG$6+VLOOKUP($FA816,DIV,LOOKUPS!K$7,0)*$FH$6++VLOOKUP($FA816,SIZE,LOOKUPS!K$11,0)*$FI$6)</f>
        <v>-3.5687000000000006</v>
      </c>
      <c r="FK816" s="1">
        <f>IF(ISERROR(VLOOKUP($FA816,MOM,LOOKUPS!L$12,0)*$FB$6+VLOOKUP($FA816,STREV,LOOKUPS!L$10,0)*$FC$6+VLOOKUP($FA816,LTREV,LOOKUPS!L$9,0)*$FD$6+VLOOKUP($FA816,CFP,LOOKUPS!L$6,0)*$FE$6+VLOOKUP($FA816,EP,LOOKUPS!L$8,0)*$FF$6+VLOOKUP($FA816,BM,LOOKUPS!L$5,0)*$FG$6+VLOOKUP($FA816,DIV,LOOKUPS!L$7,0)*$FH$6++VLOOKUP($FA816,SIZE,LOOKUPS!L$11,0)*$FI$6),"",VLOOKUP($FA816,MOM,LOOKUPS!L$12,0)*$FB$6+VLOOKUP($FA816,STREV,LOOKUPS!L$10,0)*$FC$6+VLOOKUP($FA816,LTREV,LOOKUPS!L$9,0)*$FD$6+VLOOKUP($FA816,CFP,LOOKUPS!L$6,0)*$FE$6+VLOOKUP($FA816,EP,LOOKUPS!L$8,0)*$FF$6+VLOOKUP($FA816,BM,LOOKUPS!L$5,0)*$FG$6+VLOOKUP($FA816,DIV,LOOKUPS!L$7,0)*$FH$6++VLOOKUP($FA816,SIZE,LOOKUPS!L$11,0)*$FI$6)</f>
        <v>-4.4097999999999997</v>
      </c>
    </row>
    <row r="817" spans="1:167" x14ac:dyDescent="0.3">
      <c r="A817" s="1">
        <v>199404</v>
      </c>
      <c r="B817" s="1">
        <v>-5.3</v>
      </c>
      <c r="C817" s="1">
        <v>-1.39</v>
      </c>
      <c r="D817" s="1">
        <v>-0.12</v>
      </c>
      <c r="E817" s="1">
        <v>-1.38</v>
      </c>
      <c r="F817" s="1">
        <v>-0.85</v>
      </c>
      <c r="G817" s="1">
        <v>0.2</v>
      </c>
      <c r="H817" s="1">
        <v>0.56000000000000005</v>
      </c>
      <c r="I817" s="1">
        <v>0.28000000000000003</v>
      </c>
      <c r="J817" s="1">
        <v>-0.55000000000000004</v>
      </c>
      <c r="K817" s="1">
        <v>-0.27</v>
      </c>
      <c r="M817" s="1">
        <v>199305</v>
      </c>
      <c r="N817" s="1">
        <v>7.09</v>
      </c>
      <c r="O817" s="1">
        <v>3.8</v>
      </c>
      <c r="P817" s="1">
        <v>3.58</v>
      </c>
      <c r="Q817" s="1">
        <v>2.8</v>
      </c>
      <c r="R817" s="1">
        <v>3.07</v>
      </c>
      <c r="S817" s="1">
        <v>2.14</v>
      </c>
      <c r="T817" s="1">
        <v>3.29</v>
      </c>
      <c r="U817" s="1">
        <v>2.79</v>
      </c>
      <c r="V817" s="1">
        <v>3.18</v>
      </c>
      <c r="W817" s="1">
        <v>4.4000000000000004</v>
      </c>
      <c r="Y817" s="1">
        <v>199804</v>
      </c>
      <c r="Z817" s="1">
        <v>3.44</v>
      </c>
      <c r="AA817" s="1">
        <v>2.0299999999999998</v>
      </c>
      <c r="AB817" s="1">
        <v>0.97</v>
      </c>
      <c r="AC817" s="1">
        <v>0.11</v>
      </c>
      <c r="AD817" s="1">
        <v>0.74</v>
      </c>
      <c r="AE817" s="1">
        <v>1.45</v>
      </c>
      <c r="AF817" s="1">
        <v>2.48</v>
      </c>
      <c r="AG817" s="1">
        <v>2.29</v>
      </c>
      <c r="AH817" s="1">
        <v>1.27</v>
      </c>
      <c r="AI817" s="1">
        <v>2.0299999999999998</v>
      </c>
      <c r="AK817">
        <v>201810</v>
      </c>
      <c r="AL817">
        <v>-13.08</v>
      </c>
      <c r="AM817">
        <v>-10.06</v>
      </c>
      <c r="AN817">
        <v>-8.3000000000000007</v>
      </c>
      <c r="AO817">
        <v>-8.19</v>
      </c>
      <c r="AP817">
        <v>-10.38</v>
      </c>
      <c r="AQ817">
        <v>-8.6999999999999993</v>
      </c>
      <c r="AR817">
        <v>-8.8699999999999992</v>
      </c>
      <c r="AS817">
        <v>-7.35</v>
      </c>
      <c r="AT817">
        <v>-8.5399999999999991</v>
      </c>
      <c r="AU817">
        <v>-10.66</v>
      </c>
      <c r="AV817">
        <v>-10.02</v>
      </c>
      <c r="AW817">
        <v>-9.26</v>
      </c>
      <c r="AX817">
        <v>-8.08</v>
      </c>
      <c r="AY817">
        <v>-9.08</v>
      </c>
      <c r="AZ817">
        <v>-8.64</v>
      </c>
      <c r="BA817">
        <v>-7.34</v>
      </c>
      <c r="BB817">
        <v>-7.37</v>
      </c>
      <c r="BC817">
        <v>-7.91</v>
      </c>
      <c r="BD817">
        <v>-9.08</v>
      </c>
      <c r="BF817" s="1">
        <v>201810</v>
      </c>
      <c r="BG817" s="1">
        <v>-12.66</v>
      </c>
      <c r="BH817" s="1">
        <v>-10.17</v>
      </c>
      <c r="BI817" s="1">
        <v>-7.92</v>
      </c>
      <c r="BJ817" s="1">
        <v>-8.6199999999999992</v>
      </c>
      <c r="BK817" s="1">
        <v>-10.47</v>
      </c>
      <c r="BL817" s="1">
        <v>-8.9</v>
      </c>
      <c r="BM817" s="1">
        <v>-7.68</v>
      </c>
      <c r="BN817" s="1">
        <v>-8.33</v>
      </c>
      <c r="BO817" s="1">
        <v>-8.66</v>
      </c>
      <c r="BP817" s="1">
        <v>-10.36</v>
      </c>
      <c r="BQ817" s="1">
        <v>-10.59</v>
      </c>
      <c r="BR817" s="1">
        <v>-9.58</v>
      </c>
      <c r="BS817" s="1">
        <v>-8.2100000000000009</v>
      </c>
      <c r="BT817" s="1">
        <v>-6.94</v>
      </c>
      <c r="BU817" s="1">
        <v>-8.36</v>
      </c>
      <c r="BV817" s="1">
        <v>-8.1</v>
      </c>
      <c r="BW817" s="1">
        <v>-8.5399999999999991</v>
      </c>
      <c r="BX817" s="1">
        <v>-8.4499999999999993</v>
      </c>
      <c r="BY817" s="1">
        <v>-8.84</v>
      </c>
      <c r="CA817" s="1">
        <v>199310</v>
      </c>
      <c r="CB817" s="1">
        <v>9.01</v>
      </c>
      <c r="CC817" s="1">
        <v>4.24</v>
      </c>
      <c r="CD817" s="1">
        <v>3.16</v>
      </c>
      <c r="CE817" s="1">
        <v>4.2300000000000004</v>
      </c>
      <c r="CF817" s="1">
        <v>4.2699999999999996</v>
      </c>
      <c r="CG817" s="1">
        <v>3.48</v>
      </c>
      <c r="CH817" s="1">
        <v>3.15</v>
      </c>
      <c r="CI817" s="1">
        <v>3.57</v>
      </c>
      <c r="CJ817" s="1">
        <v>4.5</v>
      </c>
      <c r="CK817" s="1">
        <v>4.46</v>
      </c>
      <c r="CL817" s="1">
        <v>3.97</v>
      </c>
      <c r="CM817" s="1">
        <v>4.17</v>
      </c>
      <c r="CN817" s="1">
        <v>2.59</v>
      </c>
      <c r="CO817" s="1">
        <v>3.28</v>
      </c>
      <c r="CP817" s="1">
        <v>3</v>
      </c>
      <c r="CQ817" s="1">
        <v>3.77</v>
      </c>
      <c r="CR817" s="1">
        <v>3.35</v>
      </c>
      <c r="CS817" s="1">
        <v>4.54</v>
      </c>
      <c r="CT817" s="1">
        <v>4.4800000000000004</v>
      </c>
      <c r="CV817" s="1">
        <v>199410</v>
      </c>
      <c r="CW817" s="1">
        <v>0.31</v>
      </c>
      <c r="CX817" s="1">
        <v>-0.84</v>
      </c>
      <c r="CY817" s="1">
        <v>-0.51</v>
      </c>
      <c r="CZ817" s="1">
        <v>-0.12</v>
      </c>
      <c r="DA817" s="1">
        <v>-0.79</v>
      </c>
      <c r="DB817" s="1">
        <v>-0.36</v>
      </c>
      <c r="DC817" s="1">
        <v>-0.8</v>
      </c>
      <c r="DD817" s="1">
        <v>-0.56000000000000005</v>
      </c>
      <c r="DE817" s="1">
        <v>0.08</v>
      </c>
      <c r="DF817" s="1">
        <v>-0.13</v>
      </c>
      <c r="DG817" s="1">
        <v>-1.39</v>
      </c>
      <c r="DH817" s="1">
        <v>-0.92</v>
      </c>
      <c r="DI817" s="1">
        <v>0.2</v>
      </c>
      <c r="DJ817" s="1">
        <v>-0.7</v>
      </c>
      <c r="DK817" s="1">
        <v>-0.93</v>
      </c>
      <c r="DL817" s="1">
        <v>-0.66</v>
      </c>
      <c r="DM817" s="1">
        <v>-0.45</v>
      </c>
      <c r="DN817" s="1">
        <v>-0.68</v>
      </c>
      <c r="DO817" s="1">
        <v>1.03</v>
      </c>
      <c r="DQ817" s="1">
        <v>199310</v>
      </c>
      <c r="DR817" s="1">
        <v>-99.99</v>
      </c>
      <c r="DS817" s="1">
        <v>5.14</v>
      </c>
      <c r="DT817" s="1">
        <v>1.3</v>
      </c>
      <c r="DU817" s="1">
        <v>1.07</v>
      </c>
      <c r="DV817" s="1">
        <v>5.3</v>
      </c>
      <c r="DW817" s="1">
        <v>2.96</v>
      </c>
      <c r="DX817" s="1">
        <v>1.43</v>
      </c>
      <c r="DY817" s="1">
        <v>0.91</v>
      </c>
      <c r="DZ817" s="1">
        <v>1.05</v>
      </c>
      <c r="EA817" s="1">
        <v>5.69</v>
      </c>
      <c r="EB817" s="1">
        <v>4.21</v>
      </c>
      <c r="EC817" s="1">
        <v>4.0199999999999996</v>
      </c>
      <c r="ED817" s="1">
        <v>1.45</v>
      </c>
      <c r="EE817" s="1">
        <v>2.3199999999999998</v>
      </c>
      <c r="EF817" s="1">
        <v>0.46</v>
      </c>
      <c r="EG817" s="1">
        <v>0.7</v>
      </c>
      <c r="EH817" s="1">
        <v>1.1100000000000001</v>
      </c>
      <c r="EI817" s="1">
        <v>0.72</v>
      </c>
      <c r="EJ817" s="1">
        <v>1.38</v>
      </c>
      <c r="EL817">
        <v>199310</v>
      </c>
      <c r="EM817">
        <v>1.41</v>
      </c>
      <c r="EN817">
        <v>2.04</v>
      </c>
      <c r="EO817">
        <v>-2.72</v>
      </c>
      <c r="EP817">
        <v>0.22</v>
      </c>
      <c r="ER817" s="1">
        <v>199404</v>
      </c>
      <c r="ES817" s="1">
        <v>0.41</v>
      </c>
      <c r="EU817" s="1">
        <v>199305</v>
      </c>
      <c r="EV817" s="1">
        <v>1.45</v>
      </c>
      <c r="EX817" s="1">
        <v>199804</v>
      </c>
      <c r="EY817" s="1">
        <v>-0.93</v>
      </c>
      <c r="FA817" s="1">
        <v>199404</v>
      </c>
      <c r="FB817" s="1">
        <f>IF(ISERROR(VLOOKUP($FA817,MOM,LOOKUPS!C$12,0)*$FB$6+VLOOKUP($FA817,STREV,LOOKUPS!C$10,0)*$FC$6+VLOOKUP($FA817,LTREV,LOOKUPS!C$9,0)*$FD$6+VLOOKUP($FA817,CFP,LOOKUPS!C$6,0)*$FE$6+VLOOKUP($FA817,EP,LOOKUPS!C$8,0)*$FF$6+VLOOKUP($FA817,BM,LOOKUPS!C$5,0)*$FG$6+VLOOKUP($FA817,DIV,LOOKUPS!C$7,0)*$FH$6++VLOOKUP($FA817,SIZE,LOOKUPS!C$11,0)*$FI$6),"",VLOOKUP($FA817,MOM,LOOKUPS!C$12,0)*$FB$6+VLOOKUP($FA817,STREV,LOOKUPS!C$10,0)*$FC$6+VLOOKUP($FA817,LTREV,LOOKUPS!C$9,0)*$FD$6+VLOOKUP($FA817,CFP,LOOKUPS!C$6,0)*$FE$6+VLOOKUP($FA817,EP,LOOKUPS!C$8,0)*$FF$6+VLOOKUP($FA817,BM,LOOKUPS!C$5,0)*$FG$6+VLOOKUP($FA817,DIV,LOOKUPS!C$7,0)*$FH$6++VLOOKUP($FA817,SIZE,LOOKUPS!C$11,0)*$FI$6)</f>
        <v>-4.2988999999999997</v>
      </c>
      <c r="FC817" s="1">
        <f>IF(ISERROR(VLOOKUP($FA817,MOM,LOOKUPS!D$12,0)*$FB$6+VLOOKUP($FA817,STREV,LOOKUPS!D$10,0)*$FC$6+VLOOKUP($FA817,LTREV,LOOKUPS!D$9,0)*$FD$6+VLOOKUP($FA817,CFP,LOOKUPS!D$6,0)*$FE$6+VLOOKUP($FA817,EP,LOOKUPS!D$8,0)*$FF$6+VLOOKUP($FA817,BM,LOOKUPS!D$5,0)*$FG$6+VLOOKUP($FA817,DIV,LOOKUPS!D$7,0)*$FH$6++VLOOKUP($FA817,SIZE,LOOKUPS!D$11,0)*$FI$6),"",VLOOKUP($FA817,MOM,LOOKUPS!D$12,0)*$FB$6+VLOOKUP($FA817,STREV,LOOKUPS!D$10,0)*$FC$6+VLOOKUP($FA817,LTREV,LOOKUPS!D$9,0)*$FD$6+VLOOKUP($FA817,CFP,LOOKUPS!D$6,0)*$FE$6+VLOOKUP($FA817,EP,LOOKUPS!D$8,0)*$FF$6+VLOOKUP($FA817,BM,LOOKUPS!D$5,0)*$FG$6+VLOOKUP($FA817,DIV,LOOKUPS!D$7,0)*$FH$6++VLOOKUP($FA817,SIZE,LOOKUPS!D$11,0)*$FI$6)</f>
        <v>-1.2834000000000001</v>
      </c>
      <c r="FD817" s="1">
        <f>IF(ISERROR(VLOOKUP($FA817,MOM,LOOKUPS!E$12,0)*$FB$6+VLOOKUP($FA817,STREV,LOOKUPS!E$10,0)*$FC$6+VLOOKUP($FA817,LTREV,LOOKUPS!E$9,0)*$FD$6+VLOOKUP($FA817,CFP,LOOKUPS!E$6,0)*$FE$6+VLOOKUP($FA817,EP,LOOKUPS!E$8,0)*$FF$6+VLOOKUP($FA817,BM,LOOKUPS!E$5,0)*$FG$6+VLOOKUP($FA817,DIV,LOOKUPS!E$7,0)*$FH$6++VLOOKUP($FA817,SIZE,LOOKUPS!E$11,0)*$FI$6),"",VLOOKUP($FA817,MOM,LOOKUPS!E$12,0)*$FB$6+VLOOKUP($FA817,STREV,LOOKUPS!E$10,0)*$FC$6+VLOOKUP($FA817,LTREV,LOOKUPS!E$9,0)*$FD$6+VLOOKUP($FA817,CFP,LOOKUPS!E$6,0)*$FE$6+VLOOKUP($FA817,EP,LOOKUPS!E$8,0)*$FF$6+VLOOKUP($FA817,BM,LOOKUPS!E$5,0)*$FG$6+VLOOKUP($FA817,DIV,LOOKUPS!E$7,0)*$FH$6++VLOOKUP($FA817,SIZE,LOOKUPS!E$11,0)*$FI$6)</f>
        <v>-1.2049000000000001</v>
      </c>
      <c r="FE817" s="1">
        <f>IF(ISERROR(VLOOKUP($FA817,MOM,LOOKUPS!F$12,0)*$FB$6+VLOOKUP($FA817,STREV,LOOKUPS!F$10,0)*$FC$6+VLOOKUP($FA817,LTREV,LOOKUPS!F$9,0)*$FD$6+VLOOKUP($FA817,CFP,LOOKUPS!F$6,0)*$FE$6+VLOOKUP($FA817,EP,LOOKUPS!F$8,0)*$FF$6+VLOOKUP($FA817,BM,LOOKUPS!F$5,0)*$FG$6+VLOOKUP($FA817,DIV,LOOKUPS!F$7,0)*$FH$6++VLOOKUP($FA817,SIZE,LOOKUPS!F$11,0)*$FI$6),"",VLOOKUP($FA817,MOM,LOOKUPS!F$12,0)*$FB$6+VLOOKUP($FA817,STREV,LOOKUPS!F$10,0)*$FC$6+VLOOKUP($FA817,LTREV,LOOKUPS!F$9,0)*$FD$6+VLOOKUP($FA817,CFP,LOOKUPS!F$6,0)*$FE$6+VLOOKUP($FA817,EP,LOOKUPS!F$8,0)*$FF$6+VLOOKUP($FA817,BM,LOOKUPS!F$5,0)*$FG$6+VLOOKUP($FA817,DIV,LOOKUPS!F$7,0)*$FH$6++VLOOKUP($FA817,SIZE,LOOKUPS!F$11,0)*$FI$6)</f>
        <v>-0.59519999999999995</v>
      </c>
      <c r="FF817" s="1">
        <f>IF(ISERROR(VLOOKUP($FA817,MOM,LOOKUPS!G$12,0)*$FB$6+VLOOKUP($FA817,STREV,LOOKUPS!G$10,0)*$FC$6+VLOOKUP($FA817,LTREV,LOOKUPS!G$9,0)*$FD$6+VLOOKUP($FA817,CFP,LOOKUPS!G$6,0)*$FE$6+VLOOKUP($FA817,EP,LOOKUPS!G$8,0)*$FF$6+VLOOKUP($FA817,BM,LOOKUPS!G$5,0)*$FG$6+VLOOKUP($FA817,DIV,LOOKUPS!G$7,0)*$FH$6++VLOOKUP($FA817,SIZE,LOOKUPS!G$11,0)*$FI$6),"",VLOOKUP($FA817,MOM,LOOKUPS!G$12,0)*$FB$6+VLOOKUP($FA817,STREV,LOOKUPS!G$10,0)*$FC$6+VLOOKUP($FA817,LTREV,LOOKUPS!G$9,0)*$FD$6+VLOOKUP($FA817,CFP,LOOKUPS!G$6,0)*$FE$6+VLOOKUP($FA817,EP,LOOKUPS!G$8,0)*$FF$6+VLOOKUP($FA817,BM,LOOKUPS!G$5,0)*$FG$6+VLOOKUP($FA817,DIV,LOOKUPS!G$7,0)*$FH$6++VLOOKUP($FA817,SIZE,LOOKUPS!G$11,0)*$FI$6)</f>
        <v>-0.49719999999999998</v>
      </c>
      <c r="FG817" s="1">
        <f>IF(ISERROR(VLOOKUP($FA817,MOM,LOOKUPS!H$12,0)*$FB$6+VLOOKUP($FA817,STREV,LOOKUPS!H$10,0)*$FC$6+VLOOKUP($FA817,LTREV,LOOKUPS!H$9,0)*$FD$6+VLOOKUP($FA817,CFP,LOOKUPS!H$6,0)*$FE$6+VLOOKUP($FA817,EP,LOOKUPS!H$8,0)*$FF$6+VLOOKUP($FA817,BM,LOOKUPS!H$5,0)*$FG$6+VLOOKUP($FA817,DIV,LOOKUPS!H$7,0)*$FH$6++VLOOKUP($FA817,SIZE,LOOKUPS!H$11,0)*$FI$6),"",VLOOKUP($FA817,MOM,LOOKUPS!H$12,0)*$FB$6+VLOOKUP($FA817,STREV,LOOKUPS!H$10,0)*$FC$6+VLOOKUP($FA817,LTREV,LOOKUPS!H$9,0)*$FD$6+VLOOKUP($FA817,CFP,LOOKUPS!H$6,0)*$FE$6+VLOOKUP($FA817,EP,LOOKUPS!H$8,0)*$FF$6+VLOOKUP($FA817,BM,LOOKUPS!H$5,0)*$FG$6+VLOOKUP($FA817,DIV,LOOKUPS!H$7,0)*$FH$6++VLOOKUP($FA817,SIZE,LOOKUPS!H$11,0)*$FI$6)</f>
        <v>-0.57879999999999998</v>
      </c>
      <c r="FH817" s="1">
        <f>IF(ISERROR(VLOOKUP($FA817,MOM,LOOKUPS!I$12,0)*$FB$6+VLOOKUP($FA817,STREV,LOOKUPS!I$10,0)*$FC$6+VLOOKUP($FA817,LTREV,LOOKUPS!I$9,0)*$FD$6+VLOOKUP($FA817,CFP,LOOKUPS!I$6,0)*$FE$6+VLOOKUP($FA817,EP,LOOKUPS!I$8,0)*$FF$6+VLOOKUP($FA817,BM,LOOKUPS!I$5,0)*$FG$6+VLOOKUP($FA817,DIV,LOOKUPS!I$7,0)*$FH$6++VLOOKUP($FA817,SIZE,LOOKUPS!I$11,0)*$FI$6),"",VLOOKUP($FA817,MOM,LOOKUPS!I$12,0)*$FB$6+VLOOKUP($FA817,STREV,LOOKUPS!I$10,0)*$FC$6+VLOOKUP($FA817,LTREV,LOOKUPS!I$9,0)*$FD$6+VLOOKUP($FA817,CFP,LOOKUPS!I$6,0)*$FE$6+VLOOKUP($FA817,EP,LOOKUPS!I$8,0)*$FF$6+VLOOKUP($FA817,BM,LOOKUPS!I$5,0)*$FG$6+VLOOKUP($FA817,DIV,LOOKUPS!I$7,0)*$FH$6++VLOOKUP($FA817,SIZE,LOOKUPS!I$11,0)*$FI$6)</f>
        <v>-0.27540000000000003</v>
      </c>
      <c r="FI817" s="1">
        <f>IF(ISERROR(VLOOKUP($FA817,MOM,LOOKUPS!J$12,0)*$FB$6+VLOOKUP($FA817,STREV,LOOKUPS!J$10,0)*$FC$6+VLOOKUP($FA817,LTREV,LOOKUPS!J$9,0)*$FD$6+VLOOKUP($FA817,CFP,LOOKUPS!J$6,0)*$FE$6+VLOOKUP($FA817,EP,LOOKUPS!J$8,0)*$FF$6+VLOOKUP($FA817,BM,LOOKUPS!J$5,0)*$FG$6+VLOOKUP($FA817,DIV,LOOKUPS!J$7,0)*$FH$6++VLOOKUP($FA817,SIZE,LOOKUPS!J$11,0)*$FI$6),"",VLOOKUP($FA817,MOM,LOOKUPS!J$12,0)*$FB$6+VLOOKUP($FA817,STREV,LOOKUPS!J$10,0)*$FC$6+VLOOKUP($FA817,LTREV,LOOKUPS!J$9,0)*$FD$6+VLOOKUP($FA817,CFP,LOOKUPS!J$6,0)*$FE$6+VLOOKUP($FA817,EP,LOOKUPS!J$8,0)*$FF$6+VLOOKUP($FA817,BM,LOOKUPS!J$5,0)*$FG$6+VLOOKUP($FA817,DIV,LOOKUPS!J$7,0)*$FH$6++VLOOKUP($FA817,SIZE,LOOKUPS!J$11,0)*$FI$6)</f>
        <v>-0.10150000000000001</v>
      </c>
      <c r="FJ817" s="1">
        <f>IF(ISERROR(VLOOKUP($FA817,MOM,LOOKUPS!K$12,0)*$FB$6+VLOOKUP($FA817,STREV,LOOKUPS!K$10,0)*$FC$6+VLOOKUP($FA817,LTREV,LOOKUPS!K$9,0)*$FD$6+VLOOKUP($FA817,CFP,LOOKUPS!K$6,0)*$FE$6+VLOOKUP($FA817,EP,LOOKUPS!K$8,0)*$FF$6+VLOOKUP($FA817,BM,LOOKUPS!K$5,0)*$FG$6+VLOOKUP($FA817,DIV,LOOKUPS!K$7,0)*$FH$6++VLOOKUP($FA817,SIZE,LOOKUPS!K$11,0)*$FI$6),"",VLOOKUP($FA817,MOM,LOOKUPS!K$12,0)*$FB$6+VLOOKUP($FA817,STREV,LOOKUPS!K$10,0)*$FC$6+VLOOKUP($FA817,LTREV,LOOKUPS!K$9,0)*$FD$6+VLOOKUP($FA817,CFP,LOOKUPS!K$6,0)*$FE$6+VLOOKUP($FA817,EP,LOOKUPS!K$8,0)*$FF$6+VLOOKUP($FA817,BM,LOOKUPS!K$5,0)*$FG$6+VLOOKUP($FA817,DIV,LOOKUPS!K$7,0)*$FH$6++VLOOKUP($FA817,SIZE,LOOKUPS!K$11,0)*$FI$6)</f>
        <v>-0.50680000000000003</v>
      </c>
      <c r="FK817" s="1">
        <f>IF(ISERROR(VLOOKUP($FA817,MOM,LOOKUPS!L$12,0)*$FB$6+VLOOKUP($FA817,STREV,LOOKUPS!L$10,0)*$FC$6+VLOOKUP($FA817,LTREV,LOOKUPS!L$9,0)*$FD$6+VLOOKUP($FA817,CFP,LOOKUPS!L$6,0)*$FE$6+VLOOKUP($FA817,EP,LOOKUPS!L$8,0)*$FF$6+VLOOKUP($FA817,BM,LOOKUPS!L$5,0)*$FG$6+VLOOKUP($FA817,DIV,LOOKUPS!L$7,0)*$FH$6++VLOOKUP($FA817,SIZE,LOOKUPS!L$11,0)*$FI$6),"",VLOOKUP($FA817,MOM,LOOKUPS!L$12,0)*$FB$6+VLOOKUP($FA817,STREV,LOOKUPS!L$10,0)*$FC$6+VLOOKUP($FA817,LTREV,LOOKUPS!L$9,0)*$FD$6+VLOOKUP($FA817,CFP,LOOKUPS!L$6,0)*$FE$6+VLOOKUP($FA817,EP,LOOKUPS!L$8,0)*$FF$6+VLOOKUP($FA817,BM,LOOKUPS!L$5,0)*$FG$6+VLOOKUP($FA817,DIV,LOOKUPS!L$7,0)*$FH$6++VLOOKUP($FA817,SIZE,LOOKUPS!L$11,0)*$FI$6)</f>
        <v>-0.83500000000000008</v>
      </c>
    </row>
    <row r="818" spans="1:167" x14ac:dyDescent="0.3">
      <c r="A818" s="1">
        <v>199405</v>
      </c>
      <c r="B818" s="1">
        <v>0.16</v>
      </c>
      <c r="C818" s="1">
        <v>0.56000000000000005</v>
      </c>
      <c r="D818" s="1">
        <v>-0.39</v>
      </c>
      <c r="E818" s="1">
        <v>0.2</v>
      </c>
      <c r="F818" s="1">
        <v>-0.08</v>
      </c>
      <c r="G818" s="1">
        <v>0.7</v>
      </c>
      <c r="H818" s="1">
        <v>0.74</v>
      </c>
      <c r="I818" s="1">
        <v>-0.37</v>
      </c>
      <c r="J818" s="1">
        <v>0.48</v>
      </c>
      <c r="K818" s="1">
        <v>-2.2599999999999998</v>
      </c>
      <c r="M818" s="1">
        <v>199306</v>
      </c>
      <c r="N818" s="1">
        <v>3.24</v>
      </c>
      <c r="O818" s="1">
        <v>1.78</v>
      </c>
      <c r="P818" s="1">
        <v>1.69</v>
      </c>
      <c r="Q818" s="1">
        <v>1.05</v>
      </c>
      <c r="R818" s="1">
        <v>0.54</v>
      </c>
      <c r="S818" s="1">
        <v>1</v>
      </c>
      <c r="T818" s="1">
        <v>0.68</v>
      </c>
      <c r="U818" s="1">
        <v>0.93</v>
      </c>
      <c r="V818" s="1">
        <v>-0.32</v>
      </c>
      <c r="W818" s="1">
        <v>0.57999999999999996</v>
      </c>
      <c r="Y818" s="1">
        <v>199805</v>
      </c>
      <c r="Z818" s="1">
        <v>-2.71</v>
      </c>
      <c r="AA818" s="1">
        <v>-3.75</v>
      </c>
      <c r="AB818" s="1">
        <v>-2.85</v>
      </c>
      <c r="AC818" s="1">
        <v>-2.71</v>
      </c>
      <c r="AD818" s="1">
        <v>-2.27</v>
      </c>
      <c r="AE818" s="1">
        <v>-2.69</v>
      </c>
      <c r="AF818" s="1">
        <v>-3.85</v>
      </c>
      <c r="AG818" s="1">
        <v>-3.64</v>
      </c>
      <c r="AH818" s="1">
        <v>-3.69</v>
      </c>
      <c r="AI818" s="1">
        <v>-7.04</v>
      </c>
      <c r="AK818">
        <v>201811</v>
      </c>
      <c r="AL818">
        <v>-2.74</v>
      </c>
      <c r="AM818">
        <v>1.42</v>
      </c>
      <c r="AN818">
        <v>1.27</v>
      </c>
      <c r="AO818">
        <v>-0.55000000000000004</v>
      </c>
      <c r="AP818">
        <v>1.26</v>
      </c>
      <c r="AQ818">
        <v>1.58</v>
      </c>
      <c r="AR818">
        <v>1.31</v>
      </c>
      <c r="AS818">
        <v>1.28</v>
      </c>
      <c r="AT818">
        <v>-1.37</v>
      </c>
      <c r="AU818">
        <v>0.32</v>
      </c>
      <c r="AV818">
        <v>2.46</v>
      </c>
      <c r="AW818">
        <v>1.84</v>
      </c>
      <c r="AX818">
        <v>1.28</v>
      </c>
      <c r="AY818">
        <v>1.05</v>
      </c>
      <c r="AZ818">
        <v>1.58</v>
      </c>
      <c r="BA818">
        <v>1.18</v>
      </c>
      <c r="BB818">
        <v>1.4</v>
      </c>
      <c r="BC818">
        <v>0.57999999999999996</v>
      </c>
      <c r="BD818">
        <v>-3.02</v>
      </c>
      <c r="BF818" s="1">
        <v>201811</v>
      </c>
      <c r="BG818" s="1">
        <v>-2.52</v>
      </c>
      <c r="BH818" s="1">
        <v>1.37</v>
      </c>
      <c r="BI818" s="1">
        <v>1.48</v>
      </c>
      <c r="BJ818" s="1">
        <v>-0.05</v>
      </c>
      <c r="BK818" s="1">
        <v>1.08</v>
      </c>
      <c r="BL818" s="1">
        <v>1.63</v>
      </c>
      <c r="BM818" s="1">
        <v>1.86</v>
      </c>
      <c r="BN818" s="1">
        <v>0.47</v>
      </c>
      <c r="BO818" s="1">
        <v>-0.15</v>
      </c>
      <c r="BP818" s="1">
        <v>-0.28000000000000003</v>
      </c>
      <c r="BQ818" s="1">
        <v>2.62</v>
      </c>
      <c r="BR818" s="1">
        <v>1.95</v>
      </c>
      <c r="BS818" s="1">
        <v>1.31</v>
      </c>
      <c r="BT818" s="1">
        <v>2.14</v>
      </c>
      <c r="BU818" s="1">
        <v>1.6</v>
      </c>
      <c r="BV818" s="1">
        <v>0.83</v>
      </c>
      <c r="BW818" s="1">
        <v>0.14000000000000001</v>
      </c>
      <c r="BX818" s="1">
        <v>0.28000000000000003</v>
      </c>
      <c r="BY818" s="1">
        <v>-0.52</v>
      </c>
      <c r="CA818" s="1">
        <v>199311</v>
      </c>
      <c r="CB818" s="1">
        <v>-4.2699999999999996</v>
      </c>
      <c r="CC818" s="1">
        <v>-2.89</v>
      </c>
      <c r="CD818" s="1">
        <v>-2.42</v>
      </c>
      <c r="CE818" s="1">
        <v>-1.52</v>
      </c>
      <c r="CF818" s="1">
        <v>-3.15</v>
      </c>
      <c r="CG818" s="1">
        <v>-2.13</v>
      </c>
      <c r="CH818" s="1">
        <v>-2.36</v>
      </c>
      <c r="CI818" s="1">
        <v>-2.61</v>
      </c>
      <c r="CJ818" s="1">
        <v>-1.27</v>
      </c>
      <c r="CK818" s="1">
        <v>-3.7</v>
      </c>
      <c r="CL818" s="1">
        <v>-2.3199999999999998</v>
      </c>
      <c r="CM818" s="1">
        <v>-2.17</v>
      </c>
      <c r="CN818" s="1">
        <v>-2.0699999999999998</v>
      </c>
      <c r="CO818" s="1">
        <v>-2.79</v>
      </c>
      <c r="CP818" s="1">
        <v>-1.86</v>
      </c>
      <c r="CQ818" s="1">
        <v>-2.9</v>
      </c>
      <c r="CR818" s="1">
        <v>-2.2999999999999998</v>
      </c>
      <c r="CS818" s="1">
        <v>-1.72</v>
      </c>
      <c r="CT818" s="1">
        <v>-0.96</v>
      </c>
      <c r="CV818" s="1">
        <v>199411</v>
      </c>
      <c r="CW818" s="1">
        <v>-4.6500000000000004</v>
      </c>
      <c r="CX818" s="1">
        <v>-4.37</v>
      </c>
      <c r="CY818" s="1">
        <v>-3.8</v>
      </c>
      <c r="CZ818" s="1">
        <v>-2.96</v>
      </c>
      <c r="DA818" s="1">
        <v>-4.43</v>
      </c>
      <c r="DB818" s="1">
        <v>-4.07</v>
      </c>
      <c r="DC818" s="1">
        <v>-3.58</v>
      </c>
      <c r="DD818" s="1">
        <v>-4.03</v>
      </c>
      <c r="DE818" s="1">
        <v>-2.4</v>
      </c>
      <c r="DF818" s="1">
        <v>-5.57</v>
      </c>
      <c r="DG818" s="1">
        <v>-3.38</v>
      </c>
      <c r="DH818" s="1">
        <v>-4.28</v>
      </c>
      <c r="DI818" s="1">
        <v>-3.86</v>
      </c>
      <c r="DJ818" s="1">
        <v>-3.23</v>
      </c>
      <c r="DK818" s="1">
        <v>-4.03</v>
      </c>
      <c r="DL818" s="1">
        <v>-4.17</v>
      </c>
      <c r="DM818" s="1">
        <v>-3.86</v>
      </c>
      <c r="DN818" s="1">
        <v>-3.08</v>
      </c>
      <c r="DO818" s="1">
        <v>-1.54</v>
      </c>
      <c r="DQ818" s="1">
        <v>199311</v>
      </c>
      <c r="DR818" s="1">
        <v>-99.99</v>
      </c>
      <c r="DS818" s="1">
        <v>-2.4700000000000002</v>
      </c>
      <c r="DT818" s="1">
        <v>-3.01</v>
      </c>
      <c r="DU818" s="1">
        <v>-1.59</v>
      </c>
      <c r="DV818" s="1">
        <v>-2.37</v>
      </c>
      <c r="DW818" s="1">
        <v>-3.3</v>
      </c>
      <c r="DX818" s="1">
        <v>-2.4700000000000002</v>
      </c>
      <c r="DY818" s="1">
        <v>-2.8</v>
      </c>
      <c r="DZ818" s="1">
        <v>-1.27</v>
      </c>
      <c r="EA818" s="1">
        <v>-2.1800000000000002</v>
      </c>
      <c r="EB818" s="1">
        <v>-2.89</v>
      </c>
      <c r="EC818" s="1">
        <v>-3.16</v>
      </c>
      <c r="ED818" s="1">
        <v>-3.5</v>
      </c>
      <c r="EE818" s="1">
        <v>-2.65</v>
      </c>
      <c r="EF818" s="1">
        <v>-2.2599999999999998</v>
      </c>
      <c r="EG818" s="1">
        <v>-3.47</v>
      </c>
      <c r="EH818" s="1">
        <v>-2.13</v>
      </c>
      <c r="EI818" s="1">
        <v>-1.27</v>
      </c>
      <c r="EJ818" s="1">
        <v>-1.28</v>
      </c>
      <c r="EL818">
        <v>199311</v>
      </c>
      <c r="EM818">
        <v>-1.89</v>
      </c>
      <c r="EN818">
        <v>-1.22</v>
      </c>
      <c r="EO818">
        <v>-0.77</v>
      </c>
      <c r="EP818">
        <v>0.25</v>
      </c>
      <c r="ER818" s="1">
        <v>199405</v>
      </c>
      <c r="ES818" s="1">
        <v>-2.15</v>
      </c>
      <c r="EU818" s="1">
        <v>199306</v>
      </c>
      <c r="EV818" s="1">
        <v>2.2400000000000002</v>
      </c>
      <c r="EX818" s="1">
        <v>199805</v>
      </c>
      <c r="EY818" s="1">
        <v>1.51</v>
      </c>
      <c r="FA818" s="1">
        <v>199405</v>
      </c>
      <c r="FB818" s="1">
        <f>IF(ISERROR(VLOOKUP($FA818,MOM,LOOKUPS!C$12,0)*$FB$6+VLOOKUP($FA818,STREV,LOOKUPS!C$10,0)*$FC$6+VLOOKUP($FA818,LTREV,LOOKUPS!C$9,0)*$FD$6+VLOOKUP($FA818,CFP,LOOKUPS!C$6,0)*$FE$6+VLOOKUP($FA818,EP,LOOKUPS!C$8,0)*$FF$6+VLOOKUP($FA818,BM,LOOKUPS!C$5,0)*$FG$6+VLOOKUP($FA818,DIV,LOOKUPS!C$7,0)*$FH$6++VLOOKUP($FA818,SIZE,LOOKUPS!C$11,0)*$FI$6),"",VLOOKUP($FA818,MOM,LOOKUPS!C$12,0)*$FB$6+VLOOKUP($FA818,STREV,LOOKUPS!C$10,0)*$FC$6+VLOOKUP($FA818,LTREV,LOOKUPS!C$9,0)*$FD$6+VLOOKUP($FA818,CFP,LOOKUPS!C$6,0)*$FE$6+VLOOKUP($FA818,EP,LOOKUPS!C$8,0)*$FF$6+VLOOKUP($FA818,BM,LOOKUPS!C$5,0)*$FG$6+VLOOKUP($FA818,DIV,LOOKUPS!C$7,0)*$FH$6++VLOOKUP($FA818,SIZE,LOOKUPS!C$11,0)*$FI$6)</f>
        <v>-0.7864000000000001</v>
      </c>
      <c r="FC818" s="1">
        <f>IF(ISERROR(VLOOKUP($FA818,MOM,LOOKUPS!D$12,0)*$FB$6+VLOOKUP($FA818,STREV,LOOKUPS!D$10,0)*$FC$6+VLOOKUP($FA818,LTREV,LOOKUPS!D$9,0)*$FD$6+VLOOKUP($FA818,CFP,LOOKUPS!D$6,0)*$FE$6+VLOOKUP($FA818,EP,LOOKUPS!D$8,0)*$FF$6+VLOOKUP($FA818,BM,LOOKUPS!D$5,0)*$FG$6+VLOOKUP($FA818,DIV,LOOKUPS!D$7,0)*$FH$6++VLOOKUP($FA818,SIZE,LOOKUPS!D$11,0)*$FI$6),"",VLOOKUP($FA818,MOM,LOOKUPS!D$12,0)*$FB$6+VLOOKUP($FA818,STREV,LOOKUPS!D$10,0)*$FC$6+VLOOKUP($FA818,LTREV,LOOKUPS!D$9,0)*$FD$6+VLOOKUP($FA818,CFP,LOOKUPS!D$6,0)*$FE$6+VLOOKUP($FA818,EP,LOOKUPS!D$8,0)*$FF$6+VLOOKUP($FA818,BM,LOOKUPS!D$5,0)*$FG$6+VLOOKUP($FA818,DIV,LOOKUPS!D$7,0)*$FH$6++VLOOKUP($FA818,SIZE,LOOKUPS!D$11,0)*$FI$6)</f>
        <v>-0.3357</v>
      </c>
      <c r="FD818" s="1">
        <f>IF(ISERROR(VLOOKUP($FA818,MOM,LOOKUPS!E$12,0)*$FB$6+VLOOKUP($FA818,STREV,LOOKUPS!E$10,0)*$FC$6+VLOOKUP($FA818,LTREV,LOOKUPS!E$9,0)*$FD$6+VLOOKUP($FA818,CFP,LOOKUPS!E$6,0)*$FE$6+VLOOKUP($FA818,EP,LOOKUPS!E$8,0)*$FF$6+VLOOKUP($FA818,BM,LOOKUPS!E$5,0)*$FG$6+VLOOKUP($FA818,DIV,LOOKUPS!E$7,0)*$FH$6++VLOOKUP($FA818,SIZE,LOOKUPS!E$11,0)*$FI$6),"",VLOOKUP($FA818,MOM,LOOKUPS!E$12,0)*$FB$6+VLOOKUP($FA818,STREV,LOOKUPS!E$10,0)*$FC$6+VLOOKUP($FA818,LTREV,LOOKUPS!E$9,0)*$FD$6+VLOOKUP($FA818,CFP,LOOKUPS!E$6,0)*$FE$6+VLOOKUP($FA818,EP,LOOKUPS!E$8,0)*$FF$6+VLOOKUP($FA818,BM,LOOKUPS!E$5,0)*$FG$6+VLOOKUP($FA818,DIV,LOOKUPS!E$7,0)*$FH$6++VLOOKUP($FA818,SIZE,LOOKUPS!E$11,0)*$FI$6)</f>
        <v>-0.56659999999999999</v>
      </c>
      <c r="FE818" s="1">
        <f>IF(ISERROR(VLOOKUP($FA818,MOM,LOOKUPS!F$12,0)*$FB$6+VLOOKUP($FA818,STREV,LOOKUPS!F$10,0)*$FC$6+VLOOKUP($FA818,LTREV,LOOKUPS!F$9,0)*$FD$6+VLOOKUP($FA818,CFP,LOOKUPS!F$6,0)*$FE$6+VLOOKUP($FA818,EP,LOOKUPS!F$8,0)*$FF$6+VLOOKUP($FA818,BM,LOOKUPS!F$5,0)*$FG$6+VLOOKUP($FA818,DIV,LOOKUPS!F$7,0)*$FH$6++VLOOKUP($FA818,SIZE,LOOKUPS!F$11,0)*$FI$6),"",VLOOKUP($FA818,MOM,LOOKUPS!F$12,0)*$FB$6+VLOOKUP($FA818,STREV,LOOKUPS!F$10,0)*$FC$6+VLOOKUP($FA818,LTREV,LOOKUPS!F$9,0)*$FD$6+VLOOKUP($FA818,CFP,LOOKUPS!F$6,0)*$FE$6+VLOOKUP($FA818,EP,LOOKUPS!F$8,0)*$FF$6+VLOOKUP($FA818,BM,LOOKUPS!F$5,0)*$FG$6+VLOOKUP($FA818,DIV,LOOKUPS!F$7,0)*$FH$6++VLOOKUP($FA818,SIZE,LOOKUPS!F$11,0)*$FI$6)</f>
        <v>-0.21879999999999999</v>
      </c>
      <c r="FF818" s="1">
        <f>IF(ISERROR(VLOOKUP($FA818,MOM,LOOKUPS!G$12,0)*$FB$6+VLOOKUP($FA818,STREV,LOOKUPS!G$10,0)*$FC$6+VLOOKUP($FA818,LTREV,LOOKUPS!G$9,0)*$FD$6+VLOOKUP($FA818,CFP,LOOKUPS!G$6,0)*$FE$6+VLOOKUP($FA818,EP,LOOKUPS!G$8,0)*$FF$6+VLOOKUP($FA818,BM,LOOKUPS!G$5,0)*$FG$6+VLOOKUP($FA818,DIV,LOOKUPS!G$7,0)*$FH$6++VLOOKUP($FA818,SIZE,LOOKUPS!G$11,0)*$FI$6),"",VLOOKUP($FA818,MOM,LOOKUPS!G$12,0)*$FB$6+VLOOKUP($FA818,STREV,LOOKUPS!G$10,0)*$FC$6+VLOOKUP($FA818,LTREV,LOOKUPS!G$9,0)*$FD$6+VLOOKUP($FA818,CFP,LOOKUPS!G$6,0)*$FE$6+VLOOKUP($FA818,EP,LOOKUPS!G$8,0)*$FF$6+VLOOKUP($FA818,BM,LOOKUPS!G$5,0)*$FG$6+VLOOKUP($FA818,DIV,LOOKUPS!G$7,0)*$FH$6++VLOOKUP($FA818,SIZE,LOOKUPS!G$11,0)*$FI$6)</f>
        <v>-0.22689999999999999</v>
      </c>
      <c r="FG818" s="1">
        <f>IF(ISERROR(VLOOKUP($FA818,MOM,LOOKUPS!H$12,0)*$FB$6+VLOOKUP($FA818,STREV,LOOKUPS!H$10,0)*$FC$6+VLOOKUP($FA818,LTREV,LOOKUPS!H$9,0)*$FD$6+VLOOKUP($FA818,CFP,LOOKUPS!H$6,0)*$FE$6+VLOOKUP($FA818,EP,LOOKUPS!H$8,0)*$FF$6+VLOOKUP($FA818,BM,LOOKUPS!H$5,0)*$FG$6+VLOOKUP($FA818,DIV,LOOKUPS!H$7,0)*$FH$6++VLOOKUP($FA818,SIZE,LOOKUPS!H$11,0)*$FI$6),"",VLOOKUP($FA818,MOM,LOOKUPS!H$12,0)*$FB$6+VLOOKUP($FA818,STREV,LOOKUPS!H$10,0)*$FC$6+VLOOKUP($FA818,LTREV,LOOKUPS!H$9,0)*$FD$6+VLOOKUP($FA818,CFP,LOOKUPS!H$6,0)*$FE$6+VLOOKUP($FA818,EP,LOOKUPS!H$8,0)*$FF$6+VLOOKUP($FA818,BM,LOOKUPS!H$5,0)*$FG$6+VLOOKUP($FA818,DIV,LOOKUPS!H$7,0)*$FH$6++VLOOKUP($FA818,SIZE,LOOKUPS!H$11,0)*$FI$6)</f>
        <v>0.80359999999999998</v>
      </c>
      <c r="FH818" s="1">
        <f>IF(ISERROR(VLOOKUP($FA818,MOM,LOOKUPS!I$12,0)*$FB$6+VLOOKUP($FA818,STREV,LOOKUPS!I$10,0)*$FC$6+VLOOKUP($FA818,LTREV,LOOKUPS!I$9,0)*$FD$6+VLOOKUP($FA818,CFP,LOOKUPS!I$6,0)*$FE$6+VLOOKUP($FA818,EP,LOOKUPS!I$8,0)*$FF$6+VLOOKUP($FA818,BM,LOOKUPS!I$5,0)*$FG$6+VLOOKUP($FA818,DIV,LOOKUPS!I$7,0)*$FH$6++VLOOKUP($FA818,SIZE,LOOKUPS!I$11,0)*$FI$6),"",VLOOKUP($FA818,MOM,LOOKUPS!I$12,0)*$FB$6+VLOOKUP($FA818,STREV,LOOKUPS!I$10,0)*$FC$6+VLOOKUP($FA818,LTREV,LOOKUPS!I$9,0)*$FD$6+VLOOKUP($FA818,CFP,LOOKUPS!I$6,0)*$FE$6+VLOOKUP($FA818,EP,LOOKUPS!I$8,0)*$FF$6+VLOOKUP($FA818,BM,LOOKUPS!I$5,0)*$FG$6+VLOOKUP($FA818,DIV,LOOKUPS!I$7,0)*$FH$6++VLOOKUP($FA818,SIZE,LOOKUPS!I$11,0)*$FI$6)</f>
        <v>0.38879999999999998</v>
      </c>
      <c r="FI818" s="1">
        <f>IF(ISERROR(VLOOKUP($FA818,MOM,LOOKUPS!J$12,0)*$FB$6+VLOOKUP($FA818,STREV,LOOKUPS!J$10,0)*$FC$6+VLOOKUP($FA818,LTREV,LOOKUPS!J$9,0)*$FD$6+VLOOKUP($FA818,CFP,LOOKUPS!J$6,0)*$FE$6+VLOOKUP($FA818,EP,LOOKUPS!J$8,0)*$FF$6+VLOOKUP($FA818,BM,LOOKUPS!J$5,0)*$FG$6+VLOOKUP($FA818,DIV,LOOKUPS!J$7,0)*$FH$6++VLOOKUP($FA818,SIZE,LOOKUPS!J$11,0)*$FI$6),"",VLOOKUP($FA818,MOM,LOOKUPS!J$12,0)*$FB$6+VLOOKUP($FA818,STREV,LOOKUPS!J$10,0)*$FC$6+VLOOKUP($FA818,LTREV,LOOKUPS!J$9,0)*$FD$6+VLOOKUP($FA818,CFP,LOOKUPS!J$6,0)*$FE$6+VLOOKUP($FA818,EP,LOOKUPS!J$8,0)*$FF$6+VLOOKUP($FA818,BM,LOOKUPS!J$5,0)*$FG$6+VLOOKUP($FA818,DIV,LOOKUPS!J$7,0)*$FH$6++VLOOKUP($FA818,SIZE,LOOKUPS!J$11,0)*$FI$6)</f>
        <v>-0.37380000000000002</v>
      </c>
      <c r="FJ818" s="1">
        <f>IF(ISERROR(VLOOKUP($FA818,MOM,LOOKUPS!K$12,0)*$FB$6+VLOOKUP($FA818,STREV,LOOKUPS!K$10,0)*$FC$6+VLOOKUP($FA818,LTREV,LOOKUPS!K$9,0)*$FD$6+VLOOKUP($FA818,CFP,LOOKUPS!K$6,0)*$FE$6+VLOOKUP($FA818,EP,LOOKUPS!K$8,0)*$FF$6+VLOOKUP($FA818,BM,LOOKUPS!K$5,0)*$FG$6+VLOOKUP($FA818,DIV,LOOKUPS!K$7,0)*$FH$6++VLOOKUP($FA818,SIZE,LOOKUPS!K$11,0)*$FI$6),"",VLOOKUP($FA818,MOM,LOOKUPS!K$12,0)*$FB$6+VLOOKUP($FA818,STREV,LOOKUPS!K$10,0)*$FC$6+VLOOKUP($FA818,LTREV,LOOKUPS!K$9,0)*$FD$6+VLOOKUP($FA818,CFP,LOOKUPS!K$6,0)*$FE$6+VLOOKUP($FA818,EP,LOOKUPS!K$8,0)*$FF$6+VLOOKUP($FA818,BM,LOOKUPS!K$5,0)*$FG$6+VLOOKUP($FA818,DIV,LOOKUPS!K$7,0)*$FH$6++VLOOKUP($FA818,SIZE,LOOKUPS!K$11,0)*$FI$6)</f>
        <v>-3.2400000000000012E-2</v>
      </c>
      <c r="FK818" s="1">
        <f>IF(ISERROR(VLOOKUP($FA818,MOM,LOOKUPS!L$12,0)*$FB$6+VLOOKUP($FA818,STREV,LOOKUPS!L$10,0)*$FC$6+VLOOKUP($FA818,LTREV,LOOKUPS!L$9,0)*$FD$6+VLOOKUP($FA818,CFP,LOOKUPS!L$6,0)*$FE$6+VLOOKUP($FA818,EP,LOOKUPS!L$8,0)*$FF$6+VLOOKUP($FA818,BM,LOOKUPS!L$5,0)*$FG$6+VLOOKUP($FA818,DIV,LOOKUPS!L$7,0)*$FH$6++VLOOKUP($FA818,SIZE,LOOKUPS!L$11,0)*$FI$6),"",VLOOKUP($FA818,MOM,LOOKUPS!L$12,0)*$FB$6+VLOOKUP($FA818,STREV,LOOKUPS!L$10,0)*$FC$6+VLOOKUP($FA818,LTREV,LOOKUPS!L$9,0)*$FD$6+VLOOKUP($FA818,CFP,LOOKUPS!L$6,0)*$FE$6+VLOOKUP($FA818,EP,LOOKUPS!L$8,0)*$FF$6+VLOOKUP($FA818,BM,LOOKUPS!L$5,0)*$FG$6+VLOOKUP($FA818,DIV,LOOKUPS!L$7,0)*$FH$6++VLOOKUP($FA818,SIZE,LOOKUPS!L$11,0)*$FI$6)</f>
        <v>-0.29210000000000003</v>
      </c>
    </row>
    <row r="819" spans="1:167" x14ac:dyDescent="0.3">
      <c r="A819" s="1">
        <v>199406</v>
      </c>
      <c r="B819" s="1">
        <v>-4.9000000000000004</v>
      </c>
      <c r="C819" s="1">
        <v>-2.48</v>
      </c>
      <c r="D819" s="1">
        <v>-2.93</v>
      </c>
      <c r="E819" s="1">
        <v>-2.08</v>
      </c>
      <c r="F819" s="1">
        <v>-1.2</v>
      </c>
      <c r="G819" s="1">
        <v>-0.66</v>
      </c>
      <c r="H819" s="1">
        <v>-2.39</v>
      </c>
      <c r="I819" s="1">
        <v>-1.56</v>
      </c>
      <c r="J819" s="1">
        <v>-1.25</v>
      </c>
      <c r="K819" s="1">
        <v>-3.87</v>
      </c>
      <c r="M819" s="1">
        <v>199307</v>
      </c>
      <c r="N819" s="1">
        <v>3.2</v>
      </c>
      <c r="O819" s="1">
        <v>0.97</v>
      </c>
      <c r="P819" s="1">
        <v>0.38</v>
      </c>
      <c r="Q819" s="1">
        <v>0.06</v>
      </c>
      <c r="R819" s="1">
        <v>0.86</v>
      </c>
      <c r="S819" s="1">
        <v>2.04</v>
      </c>
      <c r="T819" s="1">
        <v>1.71</v>
      </c>
      <c r="U819" s="1">
        <v>1.72</v>
      </c>
      <c r="V819" s="1">
        <v>1.47</v>
      </c>
      <c r="W819" s="1">
        <v>0.34</v>
      </c>
      <c r="Y819" s="1">
        <v>199806</v>
      </c>
      <c r="Z819" s="1">
        <v>-3.59</v>
      </c>
      <c r="AA819" s="1">
        <v>-2.79</v>
      </c>
      <c r="AB819" s="1">
        <v>-1.85</v>
      </c>
      <c r="AC819" s="1">
        <v>-1.19</v>
      </c>
      <c r="AD819" s="1">
        <v>-1.41</v>
      </c>
      <c r="AE819" s="1">
        <v>-1.5</v>
      </c>
      <c r="AF819" s="1">
        <v>-1.67</v>
      </c>
      <c r="AG819" s="1">
        <v>-2.2200000000000002</v>
      </c>
      <c r="AH819" s="1">
        <v>-0.41</v>
      </c>
      <c r="AI819" s="1">
        <v>-2.34</v>
      </c>
      <c r="AK819">
        <v>201812</v>
      </c>
      <c r="AL819">
        <v>-17.670000000000002</v>
      </c>
      <c r="AM819">
        <v>-10.7</v>
      </c>
      <c r="AN819">
        <v>-10.82</v>
      </c>
      <c r="AO819">
        <v>-12.37</v>
      </c>
      <c r="AP819">
        <v>-10.53</v>
      </c>
      <c r="AQ819">
        <v>-11</v>
      </c>
      <c r="AR819">
        <v>-10.83</v>
      </c>
      <c r="AS819">
        <v>-11.09</v>
      </c>
      <c r="AT819">
        <v>-12.75</v>
      </c>
      <c r="AU819">
        <v>-10.6</v>
      </c>
      <c r="AV819">
        <v>-10.44</v>
      </c>
      <c r="AW819">
        <v>-11.13</v>
      </c>
      <c r="AX819">
        <v>-10.85</v>
      </c>
      <c r="AY819">
        <v>-10.54</v>
      </c>
      <c r="AZ819">
        <v>-11.15</v>
      </c>
      <c r="BA819">
        <v>-10.77</v>
      </c>
      <c r="BB819">
        <v>-11.46</v>
      </c>
      <c r="BC819">
        <v>-11.62</v>
      </c>
      <c r="BD819">
        <v>-13.71</v>
      </c>
      <c r="BF819" s="1">
        <v>201812</v>
      </c>
      <c r="BG819" s="1">
        <v>-16.87</v>
      </c>
      <c r="BH819" s="1">
        <v>-10.59</v>
      </c>
      <c r="BI819" s="1">
        <v>-10.72</v>
      </c>
      <c r="BJ819" s="1">
        <v>-12.32</v>
      </c>
      <c r="BK819" s="1">
        <v>-10.62</v>
      </c>
      <c r="BL819" s="1">
        <v>-10.51</v>
      </c>
      <c r="BM819" s="1">
        <v>-10.67</v>
      </c>
      <c r="BN819" s="1">
        <v>-11.25</v>
      </c>
      <c r="BO819" s="1">
        <v>-12.84</v>
      </c>
      <c r="BP819" s="1">
        <v>-10.62</v>
      </c>
      <c r="BQ819" s="1">
        <v>-10.63</v>
      </c>
      <c r="BR819" s="1">
        <v>-10.52</v>
      </c>
      <c r="BS819" s="1">
        <v>-10.51</v>
      </c>
      <c r="BT819" s="1">
        <v>-10.59</v>
      </c>
      <c r="BU819" s="1">
        <v>-10.75</v>
      </c>
      <c r="BV819" s="1">
        <v>-11.13</v>
      </c>
      <c r="BW819" s="1">
        <v>-11.36</v>
      </c>
      <c r="BX819" s="1">
        <v>-11.56</v>
      </c>
      <c r="BY819" s="1">
        <v>-13.92</v>
      </c>
      <c r="CA819" s="1">
        <v>199312</v>
      </c>
      <c r="CB819" s="1">
        <v>-1.77</v>
      </c>
      <c r="CC819" s="1">
        <v>0.77</v>
      </c>
      <c r="CD819" s="1">
        <v>2.36</v>
      </c>
      <c r="CE819" s="1">
        <v>1.05</v>
      </c>
      <c r="CF819" s="1">
        <v>0.63</v>
      </c>
      <c r="CG819" s="1">
        <v>1.63</v>
      </c>
      <c r="CH819" s="1">
        <v>2.81</v>
      </c>
      <c r="CI819" s="1">
        <v>1.33</v>
      </c>
      <c r="CJ819" s="1">
        <v>1.03</v>
      </c>
      <c r="CK819" s="1">
        <v>0.03</v>
      </c>
      <c r="CL819" s="1">
        <v>1.54</v>
      </c>
      <c r="CM819" s="1">
        <v>1.1399999999999999</v>
      </c>
      <c r="CN819" s="1">
        <v>2.25</v>
      </c>
      <c r="CO819" s="1">
        <v>3.49</v>
      </c>
      <c r="CP819" s="1">
        <v>2.04</v>
      </c>
      <c r="CQ819" s="1">
        <v>1.55</v>
      </c>
      <c r="CR819" s="1">
        <v>1.1000000000000001</v>
      </c>
      <c r="CS819" s="1">
        <v>0.09</v>
      </c>
      <c r="CT819" s="1">
        <v>1.69</v>
      </c>
      <c r="CV819" s="1">
        <v>199412</v>
      </c>
      <c r="CW819" s="1">
        <v>-2.5299999999999998</v>
      </c>
      <c r="CX819" s="1">
        <v>1.05</v>
      </c>
      <c r="CY819" s="1">
        <v>1.07</v>
      </c>
      <c r="CZ819" s="1">
        <v>0.91</v>
      </c>
      <c r="DA819" s="1">
        <v>1.4</v>
      </c>
      <c r="DB819" s="1">
        <v>0.8</v>
      </c>
      <c r="DC819" s="1">
        <v>1.1200000000000001</v>
      </c>
      <c r="DD819" s="1">
        <v>0.8</v>
      </c>
      <c r="DE819" s="1">
        <v>1.01</v>
      </c>
      <c r="DF819" s="1">
        <v>1.78</v>
      </c>
      <c r="DG819" s="1">
        <v>1.06</v>
      </c>
      <c r="DH819" s="1">
        <v>0.4</v>
      </c>
      <c r="DI819" s="1">
        <v>1.21</v>
      </c>
      <c r="DJ819" s="1">
        <v>0.91</v>
      </c>
      <c r="DK819" s="1">
        <v>1.39</v>
      </c>
      <c r="DL819" s="1">
        <v>0.85</v>
      </c>
      <c r="DM819" s="1">
        <v>0.75</v>
      </c>
      <c r="DN819" s="1">
        <v>0.63</v>
      </c>
      <c r="DO819" s="1">
        <v>1.49</v>
      </c>
      <c r="DQ819" s="1">
        <v>199312</v>
      </c>
      <c r="DR819" s="1">
        <v>-99.99</v>
      </c>
      <c r="DS819" s="1">
        <v>0.19</v>
      </c>
      <c r="DT819" s="1">
        <v>4.0599999999999996</v>
      </c>
      <c r="DU819" s="1">
        <v>2.48</v>
      </c>
      <c r="DV819" s="1">
        <v>-0.17</v>
      </c>
      <c r="DW819" s="1">
        <v>3.09</v>
      </c>
      <c r="DX819" s="1">
        <v>4.41</v>
      </c>
      <c r="DY819" s="1">
        <v>3.95</v>
      </c>
      <c r="DZ819" s="1">
        <v>1.73</v>
      </c>
      <c r="EA819" s="1">
        <v>-0.63</v>
      </c>
      <c r="EB819" s="1">
        <v>1.0900000000000001</v>
      </c>
      <c r="EC819" s="1">
        <v>2.77</v>
      </c>
      <c r="ED819" s="1">
        <v>3.54</v>
      </c>
      <c r="EE819" s="1">
        <v>4.68</v>
      </c>
      <c r="EF819" s="1">
        <v>4.12</v>
      </c>
      <c r="EG819" s="1">
        <v>4.1399999999999997</v>
      </c>
      <c r="EH819" s="1">
        <v>3.76</v>
      </c>
      <c r="EI819" s="1">
        <v>2.56</v>
      </c>
      <c r="EJ819" s="1">
        <v>0.88</v>
      </c>
      <c r="EL819">
        <v>199312</v>
      </c>
      <c r="EM819">
        <v>1.65</v>
      </c>
      <c r="EN819">
        <v>1.22</v>
      </c>
      <c r="EO819">
        <v>0.36</v>
      </c>
      <c r="EP819">
        <v>0.23</v>
      </c>
      <c r="ER819" s="1">
        <v>199406</v>
      </c>
      <c r="ES819" s="1">
        <v>-0.82</v>
      </c>
      <c r="EU819" s="1">
        <v>199307</v>
      </c>
      <c r="EV819" s="1">
        <v>-2.67</v>
      </c>
      <c r="EX819" s="1">
        <v>199806</v>
      </c>
      <c r="EY819" s="1">
        <v>-0.71</v>
      </c>
      <c r="FA819" s="1">
        <v>199406</v>
      </c>
      <c r="FB819" s="1">
        <f>IF(ISERROR(VLOOKUP($FA819,MOM,LOOKUPS!C$12,0)*$FB$6+VLOOKUP($FA819,STREV,LOOKUPS!C$10,0)*$FC$6+VLOOKUP($FA819,LTREV,LOOKUPS!C$9,0)*$FD$6+VLOOKUP($FA819,CFP,LOOKUPS!C$6,0)*$FE$6+VLOOKUP($FA819,EP,LOOKUPS!C$8,0)*$FF$6+VLOOKUP($FA819,BM,LOOKUPS!C$5,0)*$FG$6+VLOOKUP($FA819,DIV,LOOKUPS!C$7,0)*$FH$6++VLOOKUP($FA819,SIZE,LOOKUPS!C$11,0)*$FI$6),"",VLOOKUP($FA819,MOM,LOOKUPS!C$12,0)*$FB$6+VLOOKUP($FA819,STREV,LOOKUPS!C$10,0)*$FC$6+VLOOKUP($FA819,LTREV,LOOKUPS!C$9,0)*$FD$6+VLOOKUP($FA819,CFP,LOOKUPS!C$6,0)*$FE$6+VLOOKUP($FA819,EP,LOOKUPS!C$8,0)*$FF$6+VLOOKUP($FA819,BM,LOOKUPS!C$5,0)*$FG$6+VLOOKUP($FA819,DIV,LOOKUPS!C$7,0)*$FH$6++VLOOKUP($FA819,SIZE,LOOKUPS!C$11,0)*$FI$6)</f>
        <v>-5.2077</v>
      </c>
      <c r="FC819" s="1">
        <f>IF(ISERROR(VLOOKUP($FA819,MOM,LOOKUPS!D$12,0)*$FB$6+VLOOKUP($FA819,STREV,LOOKUPS!D$10,0)*$FC$6+VLOOKUP($FA819,LTREV,LOOKUPS!D$9,0)*$FD$6+VLOOKUP($FA819,CFP,LOOKUPS!D$6,0)*$FE$6+VLOOKUP($FA819,EP,LOOKUPS!D$8,0)*$FF$6+VLOOKUP($FA819,BM,LOOKUPS!D$5,0)*$FG$6+VLOOKUP($FA819,DIV,LOOKUPS!D$7,0)*$FH$6++VLOOKUP($FA819,SIZE,LOOKUPS!D$11,0)*$FI$6),"",VLOOKUP($FA819,MOM,LOOKUPS!D$12,0)*$FB$6+VLOOKUP($FA819,STREV,LOOKUPS!D$10,0)*$FC$6+VLOOKUP($FA819,LTREV,LOOKUPS!D$9,0)*$FD$6+VLOOKUP($FA819,CFP,LOOKUPS!D$6,0)*$FE$6+VLOOKUP($FA819,EP,LOOKUPS!D$8,0)*$FF$6+VLOOKUP($FA819,BM,LOOKUPS!D$5,0)*$FG$6+VLOOKUP($FA819,DIV,LOOKUPS!D$7,0)*$FH$6++VLOOKUP($FA819,SIZE,LOOKUPS!D$11,0)*$FI$6)</f>
        <v>-3.0228000000000002</v>
      </c>
      <c r="FD819" s="1">
        <f>IF(ISERROR(VLOOKUP($FA819,MOM,LOOKUPS!E$12,0)*$FB$6+VLOOKUP($FA819,STREV,LOOKUPS!E$10,0)*$FC$6+VLOOKUP($FA819,LTREV,LOOKUPS!E$9,0)*$FD$6+VLOOKUP($FA819,CFP,LOOKUPS!E$6,0)*$FE$6+VLOOKUP($FA819,EP,LOOKUPS!E$8,0)*$FF$6+VLOOKUP($FA819,BM,LOOKUPS!E$5,0)*$FG$6+VLOOKUP($FA819,DIV,LOOKUPS!E$7,0)*$FH$6++VLOOKUP($FA819,SIZE,LOOKUPS!E$11,0)*$FI$6),"",VLOOKUP($FA819,MOM,LOOKUPS!E$12,0)*$FB$6+VLOOKUP($FA819,STREV,LOOKUPS!E$10,0)*$FC$6+VLOOKUP($FA819,LTREV,LOOKUPS!E$9,0)*$FD$6+VLOOKUP($FA819,CFP,LOOKUPS!E$6,0)*$FE$6+VLOOKUP($FA819,EP,LOOKUPS!E$8,0)*$FF$6+VLOOKUP($FA819,BM,LOOKUPS!E$5,0)*$FG$6+VLOOKUP($FA819,DIV,LOOKUPS!E$7,0)*$FH$6++VLOOKUP($FA819,SIZE,LOOKUPS!E$11,0)*$FI$6)</f>
        <v>-3.0041000000000002</v>
      </c>
      <c r="FE819" s="1">
        <f>IF(ISERROR(VLOOKUP($FA819,MOM,LOOKUPS!F$12,0)*$FB$6+VLOOKUP($FA819,STREV,LOOKUPS!F$10,0)*$FC$6+VLOOKUP($FA819,LTREV,LOOKUPS!F$9,0)*$FD$6+VLOOKUP($FA819,CFP,LOOKUPS!F$6,0)*$FE$6+VLOOKUP($FA819,EP,LOOKUPS!F$8,0)*$FF$6+VLOOKUP($FA819,BM,LOOKUPS!F$5,0)*$FG$6+VLOOKUP($FA819,DIV,LOOKUPS!F$7,0)*$FH$6++VLOOKUP($FA819,SIZE,LOOKUPS!F$11,0)*$FI$6),"",VLOOKUP($FA819,MOM,LOOKUPS!F$12,0)*$FB$6+VLOOKUP($FA819,STREV,LOOKUPS!F$10,0)*$FC$6+VLOOKUP($FA819,LTREV,LOOKUPS!F$9,0)*$FD$6+VLOOKUP($FA819,CFP,LOOKUPS!F$6,0)*$FE$6+VLOOKUP($FA819,EP,LOOKUPS!F$8,0)*$FF$6+VLOOKUP($FA819,BM,LOOKUPS!F$5,0)*$FG$6+VLOOKUP($FA819,DIV,LOOKUPS!F$7,0)*$FH$6++VLOOKUP($FA819,SIZE,LOOKUPS!F$11,0)*$FI$6)</f>
        <v>-2.2082000000000002</v>
      </c>
      <c r="FF819" s="1">
        <f>IF(ISERROR(VLOOKUP($FA819,MOM,LOOKUPS!G$12,0)*$FB$6+VLOOKUP($FA819,STREV,LOOKUPS!G$10,0)*$FC$6+VLOOKUP($FA819,LTREV,LOOKUPS!G$9,0)*$FD$6+VLOOKUP($FA819,CFP,LOOKUPS!G$6,0)*$FE$6+VLOOKUP($FA819,EP,LOOKUPS!G$8,0)*$FF$6+VLOOKUP($FA819,BM,LOOKUPS!G$5,0)*$FG$6+VLOOKUP($FA819,DIV,LOOKUPS!G$7,0)*$FH$6++VLOOKUP($FA819,SIZE,LOOKUPS!G$11,0)*$FI$6),"",VLOOKUP($FA819,MOM,LOOKUPS!G$12,0)*$FB$6+VLOOKUP($FA819,STREV,LOOKUPS!G$10,0)*$FC$6+VLOOKUP($FA819,LTREV,LOOKUPS!G$9,0)*$FD$6+VLOOKUP($FA819,CFP,LOOKUPS!G$6,0)*$FE$6+VLOOKUP($FA819,EP,LOOKUPS!G$8,0)*$FF$6+VLOOKUP($FA819,BM,LOOKUPS!G$5,0)*$FG$6+VLOOKUP($FA819,DIV,LOOKUPS!G$7,0)*$FH$6++VLOOKUP($FA819,SIZE,LOOKUPS!G$11,0)*$FI$6)</f>
        <v>-1.4044000000000001</v>
      </c>
      <c r="FG819" s="1">
        <f>IF(ISERROR(VLOOKUP($FA819,MOM,LOOKUPS!H$12,0)*$FB$6+VLOOKUP($FA819,STREV,LOOKUPS!H$10,0)*$FC$6+VLOOKUP($FA819,LTREV,LOOKUPS!H$9,0)*$FD$6+VLOOKUP($FA819,CFP,LOOKUPS!H$6,0)*$FE$6+VLOOKUP($FA819,EP,LOOKUPS!H$8,0)*$FF$6+VLOOKUP($FA819,BM,LOOKUPS!H$5,0)*$FG$6+VLOOKUP($FA819,DIV,LOOKUPS!H$7,0)*$FH$6++VLOOKUP($FA819,SIZE,LOOKUPS!H$11,0)*$FI$6),"",VLOOKUP($FA819,MOM,LOOKUPS!H$12,0)*$FB$6+VLOOKUP($FA819,STREV,LOOKUPS!H$10,0)*$FC$6+VLOOKUP($FA819,LTREV,LOOKUPS!H$9,0)*$FD$6+VLOOKUP($FA819,CFP,LOOKUPS!H$6,0)*$FE$6+VLOOKUP($FA819,EP,LOOKUPS!H$8,0)*$FF$6+VLOOKUP($FA819,BM,LOOKUPS!H$5,0)*$FG$6+VLOOKUP($FA819,DIV,LOOKUPS!H$7,0)*$FH$6++VLOOKUP($FA819,SIZE,LOOKUPS!H$11,0)*$FI$6)</f>
        <v>-1.1219000000000001</v>
      </c>
      <c r="FH819" s="1">
        <f>IF(ISERROR(VLOOKUP($FA819,MOM,LOOKUPS!I$12,0)*$FB$6+VLOOKUP($FA819,STREV,LOOKUPS!I$10,0)*$FC$6+VLOOKUP($FA819,LTREV,LOOKUPS!I$9,0)*$FD$6+VLOOKUP($FA819,CFP,LOOKUPS!I$6,0)*$FE$6+VLOOKUP($FA819,EP,LOOKUPS!I$8,0)*$FF$6+VLOOKUP($FA819,BM,LOOKUPS!I$5,0)*$FG$6+VLOOKUP($FA819,DIV,LOOKUPS!I$7,0)*$FH$6++VLOOKUP($FA819,SIZE,LOOKUPS!I$11,0)*$FI$6),"",VLOOKUP($FA819,MOM,LOOKUPS!I$12,0)*$FB$6+VLOOKUP($FA819,STREV,LOOKUPS!I$10,0)*$FC$6+VLOOKUP($FA819,LTREV,LOOKUPS!I$9,0)*$FD$6+VLOOKUP($FA819,CFP,LOOKUPS!I$6,0)*$FE$6+VLOOKUP($FA819,EP,LOOKUPS!I$8,0)*$FF$6+VLOOKUP($FA819,BM,LOOKUPS!I$5,0)*$FG$6+VLOOKUP($FA819,DIV,LOOKUPS!I$7,0)*$FH$6++VLOOKUP($FA819,SIZE,LOOKUPS!I$11,0)*$FI$6)</f>
        <v>-2.8361999999999998</v>
      </c>
      <c r="FI819" s="1">
        <f>IF(ISERROR(VLOOKUP($FA819,MOM,LOOKUPS!J$12,0)*$FB$6+VLOOKUP($FA819,STREV,LOOKUPS!J$10,0)*$FC$6+VLOOKUP($FA819,LTREV,LOOKUPS!J$9,0)*$FD$6+VLOOKUP($FA819,CFP,LOOKUPS!J$6,0)*$FE$6+VLOOKUP($FA819,EP,LOOKUPS!J$8,0)*$FF$6+VLOOKUP($FA819,BM,LOOKUPS!J$5,0)*$FG$6+VLOOKUP($FA819,DIV,LOOKUPS!J$7,0)*$FH$6++VLOOKUP($FA819,SIZE,LOOKUPS!J$11,0)*$FI$6),"",VLOOKUP($FA819,MOM,LOOKUPS!J$12,0)*$FB$6+VLOOKUP($FA819,STREV,LOOKUPS!J$10,0)*$FC$6+VLOOKUP($FA819,LTREV,LOOKUPS!J$9,0)*$FD$6+VLOOKUP($FA819,CFP,LOOKUPS!J$6,0)*$FE$6+VLOOKUP($FA819,EP,LOOKUPS!J$8,0)*$FF$6+VLOOKUP($FA819,BM,LOOKUPS!J$5,0)*$FG$6+VLOOKUP($FA819,DIV,LOOKUPS!J$7,0)*$FH$6++VLOOKUP($FA819,SIZE,LOOKUPS!J$11,0)*$FI$6)</f>
        <v>-1.8353999999999999</v>
      </c>
      <c r="FJ819" s="1">
        <f>IF(ISERROR(VLOOKUP($FA819,MOM,LOOKUPS!K$12,0)*$FB$6+VLOOKUP($FA819,STREV,LOOKUPS!K$10,0)*$FC$6+VLOOKUP($FA819,LTREV,LOOKUPS!K$9,0)*$FD$6+VLOOKUP($FA819,CFP,LOOKUPS!K$6,0)*$FE$6+VLOOKUP($FA819,EP,LOOKUPS!K$8,0)*$FF$6+VLOOKUP($FA819,BM,LOOKUPS!K$5,0)*$FG$6+VLOOKUP($FA819,DIV,LOOKUPS!K$7,0)*$FH$6++VLOOKUP($FA819,SIZE,LOOKUPS!K$11,0)*$FI$6),"",VLOOKUP($FA819,MOM,LOOKUPS!K$12,0)*$FB$6+VLOOKUP($FA819,STREV,LOOKUPS!K$10,0)*$FC$6+VLOOKUP($FA819,LTREV,LOOKUPS!K$9,0)*$FD$6+VLOOKUP($FA819,CFP,LOOKUPS!K$6,0)*$FE$6+VLOOKUP($FA819,EP,LOOKUPS!K$8,0)*$FF$6+VLOOKUP($FA819,BM,LOOKUPS!K$5,0)*$FG$6+VLOOKUP($FA819,DIV,LOOKUPS!K$7,0)*$FH$6++VLOOKUP($FA819,SIZE,LOOKUPS!K$11,0)*$FI$6)</f>
        <v>-2.1498000000000004</v>
      </c>
      <c r="FK819" s="1">
        <f>IF(ISERROR(VLOOKUP($FA819,MOM,LOOKUPS!L$12,0)*$FB$6+VLOOKUP($FA819,STREV,LOOKUPS!L$10,0)*$FC$6+VLOOKUP($FA819,LTREV,LOOKUPS!L$9,0)*$FD$6+VLOOKUP($FA819,CFP,LOOKUPS!L$6,0)*$FE$6+VLOOKUP($FA819,EP,LOOKUPS!L$8,0)*$FF$6+VLOOKUP($FA819,BM,LOOKUPS!L$5,0)*$FG$6+VLOOKUP($FA819,DIV,LOOKUPS!L$7,0)*$FH$6++VLOOKUP($FA819,SIZE,LOOKUPS!L$11,0)*$FI$6),"",VLOOKUP($FA819,MOM,LOOKUPS!L$12,0)*$FB$6+VLOOKUP($FA819,STREV,LOOKUPS!L$10,0)*$FC$6+VLOOKUP($FA819,LTREV,LOOKUPS!L$9,0)*$FD$6+VLOOKUP($FA819,CFP,LOOKUPS!L$6,0)*$FE$6+VLOOKUP($FA819,EP,LOOKUPS!L$8,0)*$FF$6+VLOOKUP($FA819,BM,LOOKUPS!L$5,0)*$FG$6+VLOOKUP($FA819,DIV,LOOKUPS!L$7,0)*$FH$6++VLOOKUP($FA819,SIZE,LOOKUPS!L$11,0)*$FI$6)</f>
        <v>-3.4196000000000004</v>
      </c>
    </row>
    <row r="820" spans="1:167" x14ac:dyDescent="0.3">
      <c r="A820" s="1">
        <v>199407</v>
      </c>
      <c r="B820" s="1">
        <v>-0.06</v>
      </c>
      <c r="C820" s="1">
        <v>1.36</v>
      </c>
      <c r="D820" s="1">
        <v>1.03</v>
      </c>
      <c r="E820" s="1">
        <v>1.53</v>
      </c>
      <c r="F820" s="1">
        <v>1.47</v>
      </c>
      <c r="G820" s="1">
        <v>1.46</v>
      </c>
      <c r="H820" s="1">
        <v>1.72</v>
      </c>
      <c r="I820" s="1">
        <v>2.12</v>
      </c>
      <c r="J820" s="1">
        <v>2.4500000000000002</v>
      </c>
      <c r="K820" s="1">
        <v>2.2799999999999998</v>
      </c>
      <c r="M820" s="1">
        <v>199308</v>
      </c>
      <c r="N820" s="1">
        <v>6.53</v>
      </c>
      <c r="O820" s="1">
        <v>4.9000000000000004</v>
      </c>
      <c r="P820" s="1">
        <v>3.71</v>
      </c>
      <c r="Q820" s="1">
        <v>4.08</v>
      </c>
      <c r="R820" s="1">
        <v>2.8</v>
      </c>
      <c r="S820" s="1">
        <v>3.77</v>
      </c>
      <c r="T820" s="1">
        <v>3.89</v>
      </c>
      <c r="U820" s="1">
        <v>3.33</v>
      </c>
      <c r="V820" s="1">
        <v>2.94</v>
      </c>
      <c r="W820" s="1">
        <v>3.19</v>
      </c>
      <c r="Y820" s="1">
        <v>199807</v>
      </c>
      <c r="Z820" s="1">
        <v>-3.96</v>
      </c>
      <c r="AA820" s="1">
        <v>-4.8600000000000003</v>
      </c>
      <c r="AB820" s="1">
        <v>-4.76</v>
      </c>
      <c r="AC820" s="1">
        <v>-5.92</v>
      </c>
      <c r="AD820" s="1">
        <v>-5.63</v>
      </c>
      <c r="AE820" s="1">
        <v>-5.75</v>
      </c>
      <c r="AF820" s="1">
        <v>-6.71</v>
      </c>
      <c r="AG820" s="1">
        <v>-6.05</v>
      </c>
      <c r="AH820" s="1">
        <v>-5.43</v>
      </c>
      <c r="AI820" s="1">
        <v>-6.85</v>
      </c>
      <c r="AK820">
        <v>201901</v>
      </c>
      <c r="AL820">
        <v>20.38</v>
      </c>
      <c r="AM820">
        <v>10.85</v>
      </c>
      <c r="AN820">
        <v>9.85</v>
      </c>
      <c r="AO820">
        <v>12.66</v>
      </c>
      <c r="AP820">
        <v>11.18</v>
      </c>
      <c r="AQ820">
        <v>9.5</v>
      </c>
      <c r="AR820">
        <v>10.62</v>
      </c>
      <c r="AS820">
        <v>10.119999999999999</v>
      </c>
      <c r="AT820">
        <v>13.31</v>
      </c>
      <c r="AU820">
        <v>12.23</v>
      </c>
      <c r="AV820">
        <v>9.84</v>
      </c>
      <c r="AW820">
        <v>10.029999999999999</v>
      </c>
      <c r="AX820">
        <v>8.91</v>
      </c>
      <c r="AY820">
        <v>10.39</v>
      </c>
      <c r="AZ820">
        <v>10.86</v>
      </c>
      <c r="BA820">
        <v>9.2799999999999994</v>
      </c>
      <c r="BB820">
        <v>11.12</v>
      </c>
      <c r="BC820">
        <v>13.04</v>
      </c>
      <c r="BD820">
        <v>13.55</v>
      </c>
      <c r="BF820" s="1">
        <v>201901</v>
      </c>
      <c r="BG820" s="1">
        <v>19.489999999999998</v>
      </c>
      <c r="BH820" s="1">
        <v>10.73</v>
      </c>
      <c r="BI820" s="1">
        <v>9.1199999999999992</v>
      </c>
      <c r="BJ820" s="1">
        <v>13.05</v>
      </c>
      <c r="BK820" s="1">
        <v>11.5</v>
      </c>
      <c r="BL820" s="1">
        <v>9.44</v>
      </c>
      <c r="BM820" s="1">
        <v>8.66</v>
      </c>
      <c r="BN820" s="1">
        <v>10.57</v>
      </c>
      <c r="BO820" s="1">
        <v>13.83</v>
      </c>
      <c r="BP820" s="1">
        <v>11.38</v>
      </c>
      <c r="BQ820" s="1">
        <v>11.64</v>
      </c>
      <c r="BR820" s="1">
        <v>9.1999999999999993</v>
      </c>
      <c r="BS820" s="1">
        <v>9.68</v>
      </c>
      <c r="BT820" s="1">
        <v>8.84</v>
      </c>
      <c r="BU820" s="1">
        <v>8.5</v>
      </c>
      <c r="BV820" s="1">
        <v>9.4499999999999993</v>
      </c>
      <c r="BW820" s="1">
        <v>11.62</v>
      </c>
      <c r="BX820" s="1">
        <v>11.97</v>
      </c>
      <c r="BY820" s="1">
        <v>15.42</v>
      </c>
      <c r="CA820" s="1">
        <v>199401</v>
      </c>
      <c r="CB820" s="1">
        <v>4.88</v>
      </c>
      <c r="CC820" s="1">
        <v>3.96</v>
      </c>
      <c r="CD820" s="1">
        <v>4.66</v>
      </c>
      <c r="CE820" s="1">
        <v>6.61</v>
      </c>
      <c r="CF820" s="1">
        <v>3.78</v>
      </c>
      <c r="CG820" s="1">
        <v>4.7</v>
      </c>
      <c r="CH820" s="1">
        <v>4.49</v>
      </c>
      <c r="CI820" s="1">
        <v>4.18</v>
      </c>
      <c r="CJ820" s="1">
        <v>7.55</v>
      </c>
      <c r="CK820" s="1">
        <v>3.78</v>
      </c>
      <c r="CL820" s="1">
        <v>3.76</v>
      </c>
      <c r="CM820" s="1">
        <v>4.47</v>
      </c>
      <c r="CN820" s="1">
        <v>5</v>
      </c>
      <c r="CO820" s="1">
        <v>4.4400000000000004</v>
      </c>
      <c r="CP820" s="1">
        <v>4.54</v>
      </c>
      <c r="CQ820" s="1">
        <v>4.67</v>
      </c>
      <c r="CR820" s="1">
        <v>3.66</v>
      </c>
      <c r="CS820" s="1">
        <v>6.18</v>
      </c>
      <c r="CT820" s="1">
        <v>8.5299999999999994</v>
      </c>
      <c r="CV820" s="1">
        <v>199501</v>
      </c>
      <c r="CW820" s="1">
        <v>4.1500000000000004</v>
      </c>
      <c r="CX820" s="1">
        <v>1.96</v>
      </c>
      <c r="CY820" s="1">
        <v>1.64</v>
      </c>
      <c r="CZ820" s="1">
        <v>2.97</v>
      </c>
      <c r="DA820" s="1">
        <v>1.47</v>
      </c>
      <c r="DB820" s="1">
        <v>2.12</v>
      </c>
      <c r="DC820" s="1">
        <v>1.71</v>
      </c>
      <c r="DD820" s="1">
        <v>1.87</v>
      </c>
      <c r="DE820" s="1">
        <v>3.57</v>
      </c>
      <c r="DF820" s="1">
        <v>1.44</v>
      </c>
      <c r="DG820" s="1">
        <v>1.49</v>
      </c>
      <c r="DH820" s="1">
        <v>2.87</v>
      </c>
      <c r="DI820" s="1">
        <v>1.35</v>
      </c>
      <c r="DJ820" s="1">
        <v>1.81</v>
      </c>
      <c r="DK820" s="1">
        <v>1.59</v>
      </c>
      <c r="DL820" s="1">
        <v>1.77</v>
      </c>
      <c r="DM820" s="1">
        <v>1.99</v>
      </c>
      <c r="DN820" s="1">
        <v>2.87</v>
      </c>
      <c r="DO820" s="1">
        <v>4.45</v>
      </c>
      <c r="DQ820" s="1">
        <v>199401</v>
      </c>
      <c r="DR820" s="1">
        <v>-99.99</v>
      </c>
      <c r="DS820" s="1">
        <v>5.78</v>
      </c>
      <c r="DT820" s="1">
        <v>2.54</v>
      </c>
      <c r="DU820" s="1">
        <v>2.84</v>
      </c>
      <c r="DV820" s="1">
        <v>6.05</v>
      </c>
      <c r="DW820" s="1">
        <v>3.21</v>
      </c>
      <c r="DX820" s="1">
        <v>2.38</v>
      </c>
      <c r="DY820" s="1">
        <v>3.1</v>
      </c>
      <c r="DZ820" s="1">
        <v>2.86</v>
      </c>
      <c r="EA820" s="1">
        <v>6.77</v>
      </c>
      <c r="EB820" s="1">
        <v>4.07</v>
      </c>
      <c r="EC820" s="1">
        <v>3.83</v>
      </c>
      <c r="ED820" s="1">
        <v>2.3199999999999998</v>
      </c>
      <c r="EE820" s="1">
        <v>1.79</v>
      </c>
      <c r="EF820" s="1">
        <v>3.03</v>
      </c>
      <c r="EG820" s="1">
        <v>3.38</v>
      </c>
      <c r="EH820" s="1">
        <v>2.82</v>
      </c>
      <c r="EI820" s="1">
        <v>2.74</v>
      </c>
      <c r="EJ820" s="1">
        <v>2.98</v>
      </c>
      <c r="EL820">
        <v>199401</v>
      </c>
      <c r="EM820">
        <v>2.87</v>
      </c>
      <c r="EN820">
        <v>0.4</v>
      </c>
      <c r="EO820">
        <v>1.1299999999999999</v>
      </c>
      <c r="EP820">
        <v>0.25</v>
      </c>
      <c r="ER820" s="1">
        <v>199407</v>
      </c>
      <c r="ES820" s="1">
        <v>0.19</v>
      </c>
      <c r="EU820" s="1">
        <v>199308</v>
      </c>
      <c r="EV820" s="1">
        <v>1.23</v>
      </c>
      <c r="EX820" s="1">
        <v>199807</v>
      </c>
      <c r="EY820" s="1">
        <v>0.41</v>
      </c>
      <c r="FA820" s="1">
        <v>199407</v>
      </c>
      <c r="FB820" s="1">
        <f>IF(ISERROR(VLOOKUP($FA820,MOM,LOOKUPS!C$12,0)*$FB$6+VLOOKUP($FA820,STREV,LOOKUPS!C$10,0)*$FC$6+VLOOKUP($FA820,LTREV,LOOKUPS!C$9,0)*$FD$6+VLOOKUP($FA820,CFP,LOOKUPS!C$6,0)*$FE$6+VLOOKUP($FA820,EP,LOOKUPS!C$8,0)*$FF$6+VLOOKUP($FA820,BM,LOOKUPS!C$5,0)*$FG$6+VLOOKUP($FA820,DIV,LOOKUPS!C$7,0)*$FH$6++VLOOKUP($FA820,SIZE,LOOKUPS!C$11,0)*$FI$6),"",VLOOKUP($FA820,MOM,LOOKUPS!C$12,0)*$FB$6+VLOOKUP($FA820,STREV,LOOKUPS!C$10,0)*$FC$6+VLOOKUP($FA820,LTREV,LOOKUPS!C$9,0)*$FD$6+VLOOKUP($FA820,CFP,LOOKUPS!C$6,0)*$FE$6+VLOOKUP($FA820,EP,LOOKUPS!C$8,0)*$FF$6+VLOOKUP($FA820,BM,LOOKUPS!C$5,0)*$FG$6+VLOOKUP($FA820,DIV,LOOKUPS!C$7,0)*$FH$6++VLOOKUP($FA820,SIZE,LOOKUPS!C$11,0)*$FI$6)</f>
        <v>0.63930000000000009</v>
      </c>
      <c r="FC820" s="1">
        <f>IF(ISERROR(VLOOKUP($FA820,MOM,LOOKUPS!D$12,0)*$FB$6+VLOOKUP($FA820,STREV,LOOKUPS!D$10,0)*$FC$6+VLOOKUP($FA820,LTREV,LOOKUPS!D$9,0)*$FD$6+VLOOKUP($FA820,CFP,LOOKUPS!D$6,0)*$FE$6+VLOOKUP($FA820,EP,LOOKUPS!D$8,0)*$FF$6+VLOOKUP($FA820,BM,LOOKUPS!D$5,0)*$FG$6+VLOOKUP($FA820,DIV,LOOKUPS!D$7,0)*$FH$6++VLOOKUP($FA820,SIZE,LOOKUPS!D$11,0)*$FI$6),"",VLOOKUP($FA820,MOM,LOOKUPS!D$12,0)*$FB$6+VLOOKUP($FA820,STREV,LOOKUPS!D$10,0)*$FC$6+VLOOKUP($FA820,LTREV,LOOKUPS!D$9,0)*$FD$6+VLOOKUP($FA820,CFP,LOOKUPS!D$6,0)*$FE$6+VLOOKUP($FA820,EP,LOOKUPS!D$8,0)*$FF$6+VLOOKUP($FA820,BM,LOOKUPS!D$5,0)*$FG$6+VLOOKUP($FA820,DIV,LOOKUPS!D$7,0)*$FH$6++VLOOKUP($FA820,SIZE,LOOKUPS!D$11,0)*$FI$6)</f>
        <v>1.022</v>
      </c>
      <c r="FD820" s="1">
        <f>IF(ISERROR(VLOOKUP($FA820,MOM,LOOKUPS!E$12,0)*$FB$6+VLOOKUP($FA820,STREV,LOOKUPS!E$10,0)*$FC$6+VLOOKUP($FA820,LTREV,LOOKUPS!E$9,0)*$FD$6+VLOOKUP($FA820,CFP,LOOKUPS!E$6,0)*$FE$6+VLOOKUP($FA820,EP,LOOKUPS!E$8,0)*$FF$6+VLOOKUP($FA820,BM,LOOKUPS!E$5,0)*$FG$6+VLOOKUP($FA820,DIV,LOOKUPS!E$7,0)*$FH$6++VLOOKUP($FA820,SIZE,LOOKUPS!E$11,0)*$FI$6),"",VLOOKUP($FA820,MOM,LOOKUPS!E$12,0)*$FB$6+VLOOKUP($FA820,STREV,LOOKUPS!E$10,0)*$FC$6+VLOOKUP($FA820,LTREV,LOOKUPS!E$9,0)*$FD$6+VLOOKUP($FA820,CFP,LOOKUPS!E$6,0)*$FE$6+VLOOKUP($FA820,EP,LOOKUPS!E$8,0)*$FF$6+VLOOKUP($FA820,BM,LOOKUPS!E$5,0)*$FG$6+VLOOKUP($FA820,DIV,LOOKUPS!E$7,0)*$FH$6++VLOOKUP($FA820,SIZE,LOOKUPS!E$11,0)*$FI$6)</f>
        <v>0.83260000000000012</v>
      </c>
      <c r="FE820" s="1">
        <f>IF(ISERROR(VLOOKUP($FA820,MOM,LOOKUPS!F$12,0)*$FB$6+VLOOKUP($FA820,STREV,LOOKUPS!F$10,0)*$FC$6+VLOOKUP($FA820,LTREV,LOOKUPS!F$9,0)*$FD$6+VLOOKUP($FA820,CFP,LOOKUPS!F$6,0)*$FE$6+VLOOKUP($FA820,EP,LOOKUPS!F$8,0)*$FF$6+VLOOKUP($FA820,BM,LOOKUPS!F$5,0)*$FG$6+VLOOKUP($FA820,DIV,LOOKUPS!F$7,0)*$FH$6++VLOOKUP($FA820,SIZE,LOOKUPS!F$11,0)*$FI$6),"",VLOOKUP($FA820,MOM,LOOKUPS!F$12,0)*$FB$6+VLOOKUP($FA820,STREV,LOOKUPS!F$10,0)*$FC$6+VLOOKUP($FA820,LTREV,LOOKUPS!F$9,0)*$FD$6+VLOOKUP($FA820,CFP,LOOKUPS!F$6,0)*$FE$6+VLOOKUP($FA820,EP,LOOKUPS!F$8,0)*$FF$6+VLOOKUP($FA820,BM,LOOKUPS!F$5,0)*$FG$6+VLOOKUP($FA820,DIV,LOOKUPS!F$7,0)*$FH$6++VLOOKUP($FA820,SIZE,LOOKUPS!F$11,0)*$FI$6)</f>
        <v>1.0185</v>
      </c>
      <c r="FF820" s="1">
        <f>IF(ISERROR(VLOOKUP($FA820,MOM,LOOKUPS!G$12,0)*$FB$6+VLOOKUP($FA820,STREV,LOOKUPS!G$10,0)*$FC$6+VLOOKUP($FA820,LTREV,LOOKUPS!G$9,0)*$FD$6+VLOOKUP($FA820,CFP,LOOKUPS!G$6,0)*$FE$6+VLOOKUP($FA820,EP,LOOKUPS!G$8,0)*$FF$6+VLOOKUP($FA820,BM,LOOKUPS!G$5,0)*$FG$6+VLOOKUP($FA820,DIV,LOOKUPS!G$7,0)*$FH$6++VLOOKUP($FA820,SIZE,LOOKUPS!G$11,0)*$FI$6),"",VLOOKUP($FA820,MOM,LOOKUPS!G$12,0)*$FB$6+VLOOKUP($FA820,STREV,LOOKUPS!G$10,0)*$FC$6+VLOOKUP($FA820,LTREV,LOOKUPS!G$9,0)*$FD$6+VLOOKUP($FA820,CFP,LOOKUPS!G$6,0)*$FE$6+VLOOKUP($FA820,EP,LOOKUPS!G$8,0)*$FF$6+VLOOKUP($FA820,BM,LOOKUPS!G$5,0)*$FG$6+VLOOKUP($FA820,DIV,LOOKUPS!G$7,0)*$FH$6++VLOOKUP($FA820,SIZE,LOOKUPS!G$11,0)*$FI$6)</f>
        <v>1.2068000000000003</v>
      </c>
      <c r="FG820" s="1">
        <f>IF(ISERROR(VLOOKUP($FA820,MOM,LOOKUPS!H$12,0)*$FB$6+VLOOKUP($FA820,STREV,LOOKUPS!H$10,0)*$FC$6+VLOOKUP($FA820,LTREV,LOOKUPS!H$9,0)*$FD$6+VLOOKUP($FA820,CFP,LOOKUPS!H$6,0)*$FE$6+VLOOKUP($FA820,EP,LOOKUPS!H$8,0)*$FF$6+VLOOKUP($FA820,BM,LOOKUPS!H$5,0)*$FG$6+VLOOKUP($FA820,DIV,LOOKUPS!H$7,0)*$FH$6++VLOOKUP($FA820,SIZE,LOOKUPS!H$11,0)*$FI$6),"",VLOOKUP($FA820,MOM,LOOKUPS!H$12,0)*$FB$6+VLOOKUP($FA820,STREV,LOOKUPS!H$10,0)*$FC$6+VLOOKUP($FA820,LTREV,LOOKUPS!H$9,0)*$FD$6+VLOOKUP($FA820,CFP,LOOKUPS!H$6,0)*$FE$6+VLOOKUP($FA820,EP,LOOKUPS!H$8,0)*$FF$6+VLOOKUP($FA820,BM,LOOKUPS!H$5,0)*$FG$6+VLOOKUP($FA820,DIV,LOOKUPS!H$7,0)*$FH$6++VLOOKUP($FA820,SIZE,LOOKUPS!H$11,0)*$FI$6)</f>
        <v>1.3402000000000001</v>
      </c>
      <c r="FH820" s="1">
        <f>IF(ISERROR(VLOOKUP($FA820,MOM,LOOKUPS!I$12,0)*$FB$6+VLOOKUP($FA820,STREV,LOOKUPS!I$10,0)*$FC$6+VLOOKUP($FA820,LTREV,LOOKUPS!I$9,0)*$FD$6+VLOOKUP($FA820,CFP,LOOKUPS!I$6,0)*$FE$6+VLOOKUP($FA820,EP,LOOKUPS!I$8,0)*$FF$6+VLOOKUP($FA820,BM,LOOKUPS!I$5,0)*$FG$6+VLOOKUP($FA820,DIV,LOOKUPS!I$7,0)*$FH$6++VLOOKUP($FA820,SIZE,LOOKUPS!I$11,0)*$FI$6),"",VLOOKUP($FA820,MOM,LOOKUPS!I$12,0)*$FB$6+VLOOKUP($FA820,STREV,LOOKUPS!I$10,0)*$FC$6+VLOOKUP($FA820,LTREV,LOOKUPS!I$9,0)*$FD$6+VLOOKUP($FA820,CFP,LOOKUPS!I$6,0)*$FE$6+VLOOKUP($FA820,EP,LOOKUPS!I$8,0)*$FF$6+VLOOKUP($FA820,BM,LOOKUPS!I$5,0)*$FG$6+VLOOKUP($FA820,DIV,LOOKUPS!I$7,0)*$FH$6++VLOOKUP($FA820,SIZE,LOOKUPS!I$11,0)*$FI$6)</f>
        <v>2.1034999999999999</v>
      </c>
      <c r="FI820" s="1">
        <f>IF(ISERROR(VLOOKUP($FA820,MOM,LOOKUPS!J$12,0)*$FB$6+VLOOKUP($FA820,STREV,LOOKUPS!J$10,0)*$FC$6+VLOOKUP($FA820,LTREV,LOOKUPS!J$9,0)*$FD$6+VLOOKUP($FA820,CFP,LOOKUPS!J$6,0)*$FE$6+VLOOKUP($FA820,EP,LOOKUPS!J$8,0)*$FF$6+VLOOKUP($FA820,BM,LOOKUPS!J$5,0)*$FG$6+VLOOKUP($FA820,DIV,LOOKUPS!J$7,0)*$FH$6++VLOOKUP($FA820,SIZE,LOOKUPS!J$11,0)*$FI$6),"",VLOOKUP($FA820,MOM,LOOKUPS!J$12,0)*$FB$6+VLOOKUP($FA820,STREV,LOOKUPS!J$10,0)*$FC$6+VLOOKUP($FA820,LTREV,LOOKUPS!J$9,0)*$FD$6+VLOOKUP($FA820,CFP,LOOKUPS!J$6,0)*$FE$6+VLOOKUP($FA820,EP,LOOKUPS!J$8,0)*$FF$6+VLOOKUP($FA820,BM,LOOKUPS!J$5,0)*$FG$6+VLOOKUP($FA820,DIV,LOOKUPS!J$7,0)*$FH$6++VLOOKUP($FA820,SIZE,LOOKUPS!J$11,0)*$FI$6)</f>
        <v>1.6992000000000003</v>
      </c>
      <c r="FJ820" s="1">
        <f>IF(ISERROR(VLOOKUP($FA820,MOM,LOOKUPS!K$12,0)*$FB$6+VLOOKUP($FA820,STREV,LOOKUPS!K$10,0)*$FC$6+VLOOKUP($FA820,LTREV,LOOKUPS!K$9,0)*$FD$6+VLOOKUP($FA820,CFP,LOOKUPS!K$6,0)*$FE$6+VLOOKUP($FA820,EP,LOOKUPS!K$8,0)*$FF$6+VLOOKUP($FA820,BM,LOOKUPS!K$5,0)*$FG$6+VLOOKUP($FA820,DIV,LOOKUPS!K$7,0)*$FH$6++VLOOKUP($FA820,SIZE,LOOKUPS!K$11,0)*$FI$6),"",VLOOKUP($FA820,MOM,LOOKUPS!K$12,0)*$FB$6+VLOOKUP($FA820,STREV,LOOKUPS!K$10,0)*$FC$6+VLOOKUP($FA820,LTREV,LOOKUPS!K$9,0)*$FD$6+VLOOKUP($FA820,CFP,LOOKUPS!K$6,0)*$FE$6+VLOOKUP($FA820,EP,LOOKUPS!K$8,0)*$FF$6+VLOOKUP($FA820,BM,LOOKUPS!K$5,0)*$FG$6+VLOOKUP($FA820,DIV,LOOKUPS!K$7,0)*$FH$6++VLOOKUP($FA820,SIZE,LOOKUPS!K$11,0)*$FI$6)</f>
        <v>1.7966000000000002</v>
      </c>
      <c r="FK820" s="1">
        <f>IF(ISERROR(VLOOKUP($FA820,MOM,LOOKUPS!L$12,0)*$FB$6+VLOOKUP($FA820,STREV,LOOKUPS!L$10,0)*$FC$6+VLOOKUP($FA820,LTREV,LOOKUPS!L$9,0)*$FD$6+VLOOKUP($FA820,CFP,LOOKUPS!L$6,0)*$FE$6+VLOOKUP($FA820,EP,LOOKUPS!L$8,0)*$FF$6+VLOOKUP($FA820,BM,LOOKUPS!L$5,0)*$FG$6+VLOOKUP($FA820,DIV,LOOKUPS!L$7,0)*$FH$6++VLOOKUP($FA820,SIZE,LOOKUPS!L$11,0)*$FI$6),"",VLOOKUP($FA820,MOM,LOOKUPS!L$12,0)*$FB$6+VLOOKUP($FA820,STREV,LOOKUPS!L$10,0)*$FC$6+VLOOKUP($FA820,LTREV,LOOKUPS!L$9,0)*$FD$6+VLOOKUP($FA820,CFP,LOOKUPS!L$6,0)*$FE$6+VLOOKUP($FA820,EP,LOOKUPS!L$8,0)*$FF$6+VLOOKUP($FA820,BM,LOOKUPS!L$5,0)*$FG$6+VLOOKUP($FA820,DIV,LOOKUPS!L$7,0)*$FH$6++VLOOKUP($FA820,SIZE,LOOKUPS!L$11,0)*$FI$6)</f>
        <v>2.3188</v>
      </c>
    </row>
    <row r="821" spans="1:167" x14ac:dyDescent="0.3">
      <c r="A821" s="1">
        <v>199408</v>
      </c>
      <c r="B821" s="1">
        <v>4.2300000000000004</v>
      </c>
      <c r="C821" s="1">
        <v>4.09</v>
      </c>
      <c r="D821" s="1">
        <v>2.67</v>
      </c>
      <c r="E821" s="1">
        <v>3.72</v>
      </c>
      <c r="F821" s="1">
        <v>3.75</v>
      </c>
      <c r="G821" s="1">
        <v>3.38</v>
      </c>
      <c r="H821" s="1">
        <v>4.16</v>
      </c>
      <c r="I821" s="1">
        <v>4.3099999999999996</v>
      </c>
      <c r="J821" s="1">
        <v>4.1100000000000003</v>
      </c>
      <c r="K821" s="1">
        <v>4.21</v>
      </c>
      <c r="M821" s="1">
        <v>199309</v>
      </c>
      <c r="N821" s="1">
        <v>3.26</v>
      </c>
      <c r="O821" s="1">
        <v>3.58</v>
      </c>
      <c r="P821" s="1">
        <v>2.57</v>
      </c>
      <c r="Q821" s="1">
        <v>1.92</v>
      </c>
      <c r="R821" s="1">
        <v>2.17</v>
      </c>
      <c r="S821" s="1">
        <v>1.57</v>
      </c>
      <c r="T821" s="1">
        <v>3.57</v>
      </c>
      <c r="U821" s="1">
        <v>1.51</v>
      </c>
      <c r="V821" s="1">
        <v>3.39</v>
      </c>
      <c r="W821" s="1">
        <v>3.43</v>
      </c>
      <c r="Y821" s="1">
        <v>199808</v>
      </c>
      <c r="Z821" s="1">
        <v>-21.33</v>
      </c>
      <c r="AA821" s="1">
        <v>-15.92</v>
      </c>
      <c r="AB821" s="1">
        <v>-14.71</v>
      </c>
      <c r="AC821" s="1">
        <v>-15.36</v>
      </c>
      <c r="AD821" s="1">
        <v>-15.49</v>
      </c>
      <c r="AE821" s="1">
        <v>-16.309999999999999</v>
      </c>
      <c r="AF821" s="1">
        <v>-17.72</v>
      </c>
      <c r="AG821" s="1">
        <v>-18.45</v>
      </c>
      <c r="AH821" s="1">
        <v>-19.87</v>
      </c>
      <c r="AI821" s="1">
        <v>-22.5</v>
      </c>
      <c r="AK821">
        <v>201902</v>
      </c>
      <c r="AL821">
        <v>6.04</v>
      </c>
      <c r="AM821">
        <v>5.59</v>
      </c>
      <c r="AN821">
        <v>4.6900000000000004</v>
      </c>
      <c r="AO821">
        <v>3.34</v>
      </c>
      <c r="AP821">
        <v>5.27</v>
      </c>
      <c r="AQ821">
        <v>6.27</v>
      </c>
      <c r="AR821">
        <v>3.94</v>
      </c>
      <c r="AS821">
        <v>3.8</v>
      </c>
      <c r="AT821">
        <v>3.55</v>
      </c>
      <c r="AU821">
        <v>5.1100000000000003</v>
      </c>
      <c r="AV821">
        <v>5.48</v>
      </c>
      <c r="AW821">
        <v>6.37</v>
      </c>
      <c r="AX821">
        <v>6.16</v>
      </c>
      <c r="AY821">
        <v>4.82</v>
      </c>
      <c r="AZ821">
        <v>3</v>
      </c>
      <c r="BA821">
        <v>4.5999999999999996</v>
      </c>
      <c r="BB821">
        <v>2.84</v>
      </c>
      <c r="BC821">
        <v>2.67</v>
      </c>
      <c r="BD821">
        <v>4.29</v>
      </c>
      <c r="BF821" s="1">
        <v>201902</v>
      </c>
      <c r="BG821" s="1">
        <v>5.92</v>
      </c>
      <c r="BH821" s="1">
        <v>5.56</v>
      </c>
      <c r="BI821" s="1">
        <v>4.54</v>
      </c>
      <c r="BJ821" s="1">
        <v>3.7</v>
      </c>
      <c r="BK821" s="1">
        <v>5.68</v>
      </c>
      <c r="BL821" s="1">
        <v>4.79</v>
      </c>
      <c r="BM821" s="1">
        <v>4.8</v>
      </c>
      <c r="BN821" s="1">
        <v>3.89</v>
      </c>
      <c r="BO821" s="1">
        <v>3.8</v>
      </c>
      <c r="BP821" s="1">
        <v>5.22</v>
      </c>
      <c r="BQ821" s="1">
        <v>6.19</v>
      </c>
      <c r="BR821" s="1">
        <v>5.32</v>
      </c>
      <c r="BS821" s="1">
        <v>4.26</v>
      </c>
      <c r="BT821" s="1">
        <v>4.71</v>
      </c>
      <c r="BU821" s="1">
        <v>4.8899999999999997</v>
      </c>
      <c r="BV821" s="1">
        <v>4.3</v>
      </c>
      <c r="BW821" s="1">
        <v>3.49</v>
      </c>
      <c r="BX821" s="1">
        <v>2.68</v>
      </c>
      <c r="BY821" s="1">
        <v>4.76</v>
      </c>
      <c r="CA821" s="1">
        <v>199402</v>
      </c>
      <c r="CB821" s="1">
        <v>-2.09</v>
      </c>
      <c r="CC821" s="1">
        <v>-1.65</v>
      </c>
      <c r="CD821" s="1">
        <v>0.17</v>
      </c>
      <c r="CE821" s="1">
        <v>0.18</v>
      </c>
      <c r="CF821" s="1">
        <v>-2.0499999999999998</v>
      </c>
      <c r="CG821" s="1">
        <v>0.5</v>
      </c>
      <c r="CH821" s="1">
        <v>-0.25</v>
      </c>
      <c r="CI821" s="1">
        <v>-0.56000000000000005</v>
      </c>
      <c r="CJ821" s="1">
        <v>0.38</v>
      </c>
      <c r="CK821" s="1">
        <v>-2.15</v>
      </c>
      <c r="CL821" s="1">
        <v>-1.9</v>
      </c>
      <c r="CM821" s="1">
        <v>-0.54</v>
      </c>
      <c r="CN821" s="1">
        <v>1.8</v>
      </c>
      <c r="CO821" s="1">
        <v>-0.06</v>
      </c>
      <c r="CP821" s="1">
        <v>-0.48</v>
      </c>
      <c r="CQ821" s="1">
        <v>-0.67</v>
      </c>
      <c r="CR821" s="1">
        <v>-0.45</v>
      </c>
      <c r="CS821" s="1">
        <v>-0.88</v>
      </c>
      <c r="CT821" s="1">
        <v>1.29</v>
      </c>
      <c r="CV821" s="1">
        <v>199502</v>
      </c>
      <c r="CW821" s="1">
        <v>2.82</v>
      </c>
      <c r="CX821" s="1">
        <v>4.41</v>
      </c>
      <c r="CY821" s="1">
        <v>4.2300000000000004</v>
      </c>
      <c r="CZ821" s="1">
        <v>3.07</v>
      </c>
      <c r="DA821" s="1">
        <v>4.6900000000000004</v>
      </c>
      <c r="DB821" s="1">
        <v>3.76</v>
      </c>
      <c r="DC821" s="1">
        <v>4.59</v>
      </c>
      <c r="DD821" s="1">
        <v>4.05</v>
      </c>
      <c r="DE821" s="1">
        <v>2.5499999999999998</v>
      </c>
      <c r="DF821" s="1">
        <v>4.38</v>
      </c>
      <c r="DG821" s="1">
        <v>4.97</v>
      </c>
      <c r="DH821" s="1">
        <v>3.9</v>
      </c>
      <c r="DI821" s="1">
        <v>3.61</v>
      </c>
      <c r="DJ821" s="1">
        <v>4.74</v>
      </c>
      <c r="DK821" s="1">
        <v>4.3899999999999997</v>
      </c>
      <c r="DL821" s="1">
        <v>4.1500000000000004</v>
      </c>
      <c r="DM821" s="1">
        <v>3.92</v>
      </c>
      <c r="DN821" s="1">
        <v>3.25</v>
      </c>
      <c r="DO821" s="1">
        <v>1.68</v>
      </c>
      <c r="DQ821" s="1">
        <v>199402</v>
      </c>
      <c r="DR821" s="1">
        <v>-99.99</v>
      </c>
      <c r="DS821" s="1">
        <v>-0.56000000000000005</v>
      </c>
      <c r="DT821" s="1">
        <v>-0.61</v>
      </c>
      <c r="DU821" s="1">
        <v>-2.2200000000000002</v>
      </c>
      <c r="DV821" s="1">
        <v>-0.56999999999999995</v>
      </c>
      <c r="DW821" s="1">
        <v>-0.74</v>
      </c>
      <c r="DX821" s="1">
        <v>0.21</v>
      </c>
      <c r="DY821" s="1">
        <v>-1.59</v>
      </c>
      <c r="DZ821" s="1">
        <v>-2.63</v>
      </c>
      <c r="EA821" s="1">
        <v>-0.4</v>
      </c>
      <c r="EB821" s="1">
        <v>-1.04</v>
      </c>
      <c r="EC821" s="1">
        <v>-0.43</v>
      </c>
      <c r="ED821" s="1">
        <v>-1.17</v>
      </c>
      <c r="EE821" s="1">
        <v>0.78</v>
      </c>
      <c r="EF821" s="1">
        <v>-0.41</v>
      </c>
      <c r="EG821" s="1">
        <v>-1.66</v>
      </c>
      <c r="EH821" s="1">
        <v>-1.52</v>
      </c>
      <c r="EI821" s="1">
        <v>-2.0099999999999998</v>
      </c>
      <c r="EJ821" s="1">
        <v>-3.26</v>
      </c>
      <c r="EL821">
        <v>199402</v>
      </c>
      <c r="EM821">
        <v>-2.5499999999999998</v>
      </c>
      <c r="EN821">
        <v>2.8</v>
      </c>
      <c r="EO821">
        <v>-1.59</v>
      </c>
      <c r="EP821">
        <v>0.21</v>
      </c>
      <c r="ER821" s="1">
        <v>199408</v>
      </c>
      <c r="ES821" s="1">
        <v>1.56</v>
      </c>
      <c r="EU821" s="1">
        <v>199309</v>
      </c>
      <c r="EV821" s="1">
        <v>0.66</v>
      </c>
      <c r="EX821" s="1">
        <v>199808</v>
      </c>
      <c r="EY821" s="1">
        <v>4.5</v>
      </c>
      <c r="FA821" s="1">
        <v>199408</v>
      </c>
      <c r="FB821" s="1">
        <f>IF(ISERROR(VLOOKUP($FA821,MOM,LOOKUPS!C$12,0)*$FB$6+VLOOKUP($FA821,STREV,LOOKUPS!C$10,0)*$FC$6+VLOOKUP($FA821,LTREV,LOOKUPS!C$9,0)*$FD$6+VLOOKUP($FA821,CFP,LOOKUPS!C$6,0)*$FE$6+VLOOKUP($FA821,EP,LOOKUPS!C$8,0)*$FF$6+VLOOKUP($FA821,BM,LOOKUPS!C$5,0)*$FG$6+VLOOKUP($FA821,DIV,LOOKUPS!C$7,0)*$FH$6++VLOOKUP($FA821,SIZE,LOOKUPS!C$11,0)*$FI$6),"",VLOOKUP($FA821,MOM,LOOKUPS!C$12,0)*$FB$6+VLOOKUP($FA821,STREV,LOOKUPS!C$10,0)*$FC$6+VLOOKUP($FA821,LTREV,LOOKUPS!C$9,0)*$FD$6+VLOOKUP($FA821,CFP,LOOKUPS!C$6,0)*$FE$6+VLOOKUP($FA821,EP,LOOKUPS!C$8,0)*$FF$6+VLOOKUP($FA821,BM,LOOKUPS!C$5,0)*$FG$6+VLOOKUP($FA821,DIV,LOOKUPS!C$7,0)*$FH$6++VLOOKUP($FA821,SIZE,LOOKUPS!C$11,0)*$FI$6)</f>
        <v>3.9578000000000007</v>
      </c>
      <c r="FC821" s="1">
        <f>IF(ISERROR(VLOOKUP($FA821,MOM,LOOKUPS!D$12,0)*$FB$6+VLOOKUP($FA821,STREV,LOOKUPS!D$10,0)*$FC$6+VLOOKUP($FA821,LTREV,LOOKUPS!D$9,0)*$FD$6+VLOOKUP($FA821,CFP,LOOKUPS!D$6,0)*$FE$6+VLOOKUP($FA821,EP,LOOKUPS!D$8,0)*$FF$6+VLOOKUP($FA821,BM,LOOKUPS!D$5,0)*$FG$6+VLOOKUP($FA821,DIV,LOOKUPS!D$7,0)*$FH$6++VLOOKUP($FA821,SIZE,LOOKUPS!D$11,0)*$FI$6),"",VLOOKUP($FA821,MOM,LOOKUPS!D$12,0)*$FB$6+VLOOKUP($FA821,STREV,LOOKUPS!D$10,0)*$FC$6+VLOOKUP($FA821,LTREV,LOOKUPS!D$9,0)*$FD$6+VLOOKUP($FA821,CFP,LOOKUPS!D$6,0)*$FE$6+VLOOKUP($FA821,EP,LOOKUPS!D$8,0)*$FF$6+VLOOKUP($FA821,BM,LOOKUPS!D$5,0)*$FG$6+VLOOKUP($FA821,DIV,LOOKUPS!D$7,0)*$FH$6++VLOOKUP($FA821,SIZE,LOOKUPS!D$11,0)*$FI$6)</f>
        <v>4.0059000000000005</v>
      </c>
      <c r="FD821" s="1">
        <f>IF(ISERROR(VLOOKUP($FA821,MOM,LOOKUPS!E$12,0)*$FB$6+VLOOKUP($FA821,STREV,LOOKUPS!E$10,0)*$FC$6+VLOOKUP($FA821,LTREV,LOOKUPS!E$9,0)*$FD$6+VLOOKUP($FA821,CFP,LOOKUPS!E$6,0)*$FE$6+VLOOKUP($FA821,EP,LOOKUPS!E$8,0)*$FF$6+VLOOKUP($FA821,BM,LOOKUPS!E$5,0)*$FG$6+VLOOKUP($FA821,DIV,LOOKUPS!E$7,0)*$FH$6++VLOOKUP($FA821,SIZE,LOOKUPS!E$11,0)*$FI$6),"",VLOOKUP($FA821,MOM,LOOKUPS!E$12,0)*$FB$6+VLOOKUP($FA821,STREV,LOOKUPS!E$10,0)*$FC$6+VLOOKUP($FA821,LTREV,LOOKUPS!E$9,0)*$FD$6+VLOOKUP($FA821,CFP,LOOKUPS!E$6,0)*$FE$6+VLOOKUP($FA821,EP,LOOKUPS!E$8,0)*$FF$6+VLOOKUP($FA821,BM,LOOKUPS!E$5,0)*$FG$6+VLOOKUP($FA821,DIV,LOOKUPS!E$7,0)*$FH$6++VLOOKUP($FA821,SIZE,LOOKUPS!E$11,0)*$FI$6)</f>
        <v>3.4252000000000002</v>
      </c>
      <c r="FE821" s="1">
        <f>IF(ISERROR(VLOOKUP($FA821,MOM,LOOKUPS!F$12,0)*$FB$6+VLOOKUP($FA821,STREV,LOOKUPS!F$10,0)*$FC$6+VLOOKUP($FA821,LTREV,LOOKUPS!F$9,0)*$FD$6+VLOOKUP($FA821,CFP,LOOKUPS!F$6,0)*$FE$6+VLOOKUP($FA821,EP,LOOKUPS!F$8,0)*$FF$6+VLOOKUP($FA821,BM,LOOKUPS!F$5,0)*$FG$6+VLOOKUP($FA821,DIV,LOOKUPS!F$7,0)*$FH$6++VLOOKUP($FA821,SIZE,LOOKUPS!F$11,0)*$FI$6),"",VLOOKUP($FA821,MOM,LOOKUPS!F$12,0)*$FB$6+VLOOKUP($FA821,STREV,LOOKUPS!F$10,0)*$FC$6+VLOOKUP($FA821,LTREV,LOOKUPS!F$9,0)*$FD$6+VLOOKUP($FA821,CFP,LOOKUPS!F$6,0)*$FE$6+VLOOKUP($FA821,EP,LOOKUPS!F$8,0)*$FF$6+VLOOKUP($FA821,BM,LOOKUPS!F$5,0)*$FG$6+VLOOKUP($FA821,DIV,LOOKUPS!F$7,0)*$FH$6++VLOOKUP($FA821,SIZE,LOOKUPS!F$11,0)*$FI$6)</f>
        <v>4.3527000000000005</v>
      </c>
      <c r="FF821" s="1">
        <f>IF(ISERROR(VLOOKUP($FA821,MOM,LOOKUPS!G$12,0)*$FB$6+VLOOKUP($FA821,STREV,LOOKUPS!G$10,0)*$FC$6+VLOOKUP($FA821,LTREV,LOOKUPS!G$9,0)*$FD$6+VLOOKUP($FA821,CFP,LOOKUPS!G$6,0)*$FE$6+VLOOKUP($FA821,EP,LOOKUPS!G$8,0)*$FF$6+VLOOKUP($FA821,BM,LOOKUPS!G$5,0)*$FG$6+VLOOKUP($FA821,DIV,LOOKUPS!G$7,0)*$FH$6++VLOOKUP($FA821,SIZE,LOOKUPS!G$11,0)*$FI$6),"",VLOOKUP($FA821,MOM,LOOKUPS!G$12,0)*$FB$6+VLOOKUP($FA821,STREV,LOOKUPS!G$10,0)*$FC$6+VLOOKUP($FA821,LTREV,LOOKUPS!G$9,0)*$FD$6+VLOOKUP($FA821,CFP,LOOKUPS!G$6,0)*$FE$6+VLOOKUP($FA821,EP,LOOKUPS!G$8,0)*$FF$6+VLOOKUP($FA821,BM,LOOKUPS!G$5,0)*$FG$6+VLOOKUP($FA821,DIV,LOOKUPS!G$7,0)*$FH$6++VLOOKUP($FA821,SIZE,LOOKUPS!G$11,0)*$FI$6)</f>
        <v>3.9542999999999999</v>
      </c>
      <c r="FG821" s="1">
        <f>IF(ISERROR(VLOOKUP($FA821,MOM,LOOKUPS!H$12,0)*$FB$6+VLOOKUP($FA821,STREV,LOOKUPS!H$10,0)*$FC$6+VLOOKUP($FA821,LTREV,LOOKUPS!H$9,0)*$FD$6+VLOOKUP($FA821,CFP,LOOKUPS!H$6,0)*$FE$6+VLOOKUP($FA821,EP,LOOKUPS!H$8,0)*$FF$6+VLOOKUP($FA821,BM,LOOKUPS!H$5,0)*$FG$6+VLOOKUP($FA821,DIV,LOOKUPS!H$7,0)*$FH$6++VLOOKUP($FA821,SIZE,LOOKUPS!H$11,0)*$FI$6),"",VLOOKUP($FA821,MOM,LOOKUPS!H$12,0)*$FB$6+VLOOKUP($FA821,STREV,LOOKUPS!H$10,0)*$FC$6+VLOOKUP($FA821,LTREV,LOOKUPS!H$9,0)*$FD$6+VLOOKUP($FA821,CFP,LOOKUPS!H$6,0)*$FE$6+VLOOKUP($FA821,EP,LOOKUPS!H$8,0)*$FF$6+VLOOKUP($FA821,BM,LOOKUPS!H$5,0)*$FG$6+VLOOKUP($FA821,DIV,LOOKUPS!H$7,0)*$FH$6++VLOOKUP($FA821,SIZE,LOOKUPS!H$11,0)*$FI$6)</f>
        <v>3.8911000000000007</v>
      </c>
      <c r="FH821" s="1">
        <f>IF(ISERROR(VLOOKUP($FA821,MOM,LOOKUPS!I$12,0)*$FB$6+VLOOKUP($FA821,STREV,LOOKUPS!I$10,0)*$FC$6+VLOOKUP($FA821,LTREV,LOOKUPS!I$9,0)*$FD$6+VLOOKUP($FA821,CFP,LOOKUPS!I$6,0)*$FE$6+VLOOKUP($FA821,EP,LOOKUPS!I$8,0)*$FF$6+VLOOKUP($FA821,BM,LOOKUPS!I$5,0)*$FG$6+VLOOKUP($FA821,DIV,LOOKUPS!I$7,0)*$FH$6++VLOOKUP($FA821,SIZE,LOOKUPS!I$11,0)*$FI$6),"",VLOOKUP($FA821,MOM,LOOKUPS!I$12,0)*$FB$6+VLOOKUP($FA821,STREV,LOOKUPS!I$10,0)*$FC$6+VLOOKUP($FA821,LTREV,LOOKUPS!I$9,0)*$FD$6+VLOOKUP($FA821,CFP,LOOKUPS!I$6,0)*$FE$6+VLOOKUP($FA821,EP,LOOKUPS!I$8,0)*$FF$6+VLOOKUP($FA821,BM,LOOKUPS!I$5,0)*$FG$6+VLOOKUP($FA821,DIV,LOOKUPS!I$7,0)*$FH$6++VLOOKUP($FA821,SIZE,LOOKUPS!I$11,0)*$FI$6)</f>
        <v>3.1847000000000003</v>
      </c>
      <c r="FI821" s="1">
        <f>IF(ISERROR(VLOOKUP($FA821,MOM,LOOKUPS!J$12,0)*$FB$6+VLOOKUP($FA821,STREV,LOOKUPS!J$10,0)*$FC$6+VLOOKUP($FA821,LTREV,LOOKUPS!J$9,0)*$FD$6+VLOOKUP($FA821,CFP,LOOKUPS!J$6,0)*$FE$6+VLOOKUP($FA821,EP,LOOKUPS!J$8,0)*$FF$6+VLOOKUP($FA821,BM,LOOKUPS!J$5,0)*$FG$6+VLOOKUP($FA821,DIV,LOOKUPS!J$7,0)*$FH$6++VLOOKUP($FA821,SIZE,LOOKUPS!J$11,0)*$FI$6),"",VLOOKUP($FA821,MOM,LOOKUPS!J$12,0)*$FB$6+VLOOKUP($FA821,STREV,LOOKUPS!J$10,0)*$FC$6+VLOOKUP($FA821,LTREV,LOOKUPS!J$9,0)*$FD$6+VLOOKUP($FA821,CFP,LOOKUPS!J$6,0)*$FE$6+VLOOKUP($FA821,EP,LOOKUPS!J$8,0)*$FF$6+VLOOKUP($FA821,BM,LOOKUPS!J$5,0)*$FG$6+VLOOKUP($FA821,DIV,LOOKUPS!J$7,0)*$FH$6++VLOOKUP($FA821,SIZE,LOOKUPS!J$11,0)*$FI$6)</f>
        <v>4.0302000000000007</v>
      </c>
      <c r="FJ821" s="1">
        <f>IF(ISERROR(VLOOKUP($FA821,MOM,LOOKUPS!K$12,0)*$FB$6+VLOOKUP($FA821,STREV,LOOKUPS!K$10,0)*$FC$6+VLOOKUP($FA821,LTREV,LOOKUPS!K$9,0)*$FD$6+VLOOKUP($FA821,CFP,LOOKUPS!K$6,0)*$FE$6+VLOOKUP($FA821,EP,LOOKUPS!K$8,0)*$FF$6+VLOOKUP($FA821,BM,LOOKUPS!K$5,0)*$FG$6+VLOOKUP($FA821,DIV,LOOKUPS!K$7,0)*$FH$6++VLOOKUP($FA821,SIZE,LOOKUPS!K$11,0)*$FI$6),"",VLOOKUP($FA821,MOM,LOOKUPS!K$12,0)*$FB$6+VLOOKUP($FA821,STREV,LOOKUPS!K$10,0)*$FC$6+VLOOKUP($FA821,LTREV,LOOKUPS!K$9,0)*$FD$6+VLOOKUP($FA821,CFP,LOOKUPS!K$6,0)*$FE$6+VLOOKUP($FA821,EP,LOOKUPS!K$8,0)*$FF$6+VLOOKUP($FA821,BM,LOOKUPS!K$5,0)*$FG$6+VLOOKUP($FA821,DIV,LOOKUPS!K$7,0)*$FH$6++VLOOKUP($FA821,SIZE,LOOKUPS!K$11,0)*$FI$6)</f>
        <v>3.4021999999999997</v>
      </c>
      <c r="FK821" s="1">
        <f>IF(ISERROR(VLOOKUP($FA821,MOM,LOOKUPS!L$12,0)*$FB$6+VLOOKUP($FA821,STREV,LOOKUPS!L$10,0)*$FC$6+VLOOKUP($FA821,LTREV,LOOKUPS!L$9,0)*$FD$6+VLOOKUP($FA821,CFP,LOOKUPS!L$6,0)*$FE$6+VLOOKUP($FA821,EP,LOOKUPS!L$8,0)*$FF$6+VLOOKUP($FA821,BM,LOOKUPS!L$5,0)*$FG$6+VLOOKUP($FA821,DIV,LOOKUPS!L$7,0)*$FH$6++VLOOKUP($FA821,SIZE,LOOKUPS!L$11,0)*$FI$6),"",VLOOKUP($FA821,MOM,LOOKUPS!L$12,0)*$FB$6+VLOOKUP($FA821,STREV,LOOKUPS!L$10,0)*$FC$6+VLOOKUP($FA821,LTREV,LOOKUPS!L$9,0)*$FD$6+VLOOKUP($FA821,CFP,LOOKUPS!L$6,0)*$FE$6+VLOOKUP($FA821,EP,LOOKUPS!L$8,0)*$FF$6+VLOOKUP($FA821,BM,LOOKUPS!L$5,0)*$FG$6+VLOOKUP($FA821,DIV,LOOKUPS!L$7,0)*$FH$6++VLOOKUP($FA821,SIZE,LOOKUPS!L$11,0)*$FI$6)</f>
        <v>4.4271000000000003</v>
      </c>
    </row>
    <row r="822" spans="1:167" x14ac:dyDescent="0.3">
      <c r="A822" s="1">
        <v>199409</v>
      </c>
      <c r="B822" s="1">
        <v>1.45</v>
      </c>
      <c r="C822" s="1">
        <v>0.47</v>
      </c>
      <c r="D822" s="1">
        <v>-0.21</v>
      </c>
      <c r="E822" s="1">
        <v>-0.63</v>
      </c>
      <c r="F822" s="1">
        <v>0.51</v>
      </c>
      <c r="G822" s="1">
        <v>-0.16</v>
      </c>
      <c r="H822" s="1">
        <v>0.48</v>
      </c>
      <c r="I822" s="1">
        <v>0.54</v>
      </c>
      <c r="J822" s="1">
        <v>0.95</v>
      </c>
      <c r="K822" s="1">
        <v>2.72</v>
      </c>
      <c r="M822" s="1">
        <v>199310</v>
      </c>
      <c r="N822" s="1">
        <v>7.85</v>
      </c>
      <c r="O822" s="1">
        <v>4.34</v>
      </c>
      <c r="P822" s="1">
        <v>3.06</v>
      </c>
      <c r="Q822" s="1">
        <v>2.77</v>
      </c>
      <c r="R822" s="1">
        <v>4.74</v>
      </c>
      <c r="S822" s="1">
        <v>2.42</v>
      </c>
      <c r="T822" s="1">
        <v>3.15</v>
      </c>
      <c r="U822" s="1">
        <v>3.09</v>
      </c>
      <c r="V822" s="1">
        <v>3.71</v>
      </c>
      <c r="W822" s="1">
        <v>3.53</v>
      </c>
      <c r="Y822" s="1">
        <v>199809</v>
      </c>
      <c r="Z822" s="1">
        <v>2.15</v>
      </c>
      <c r="AA822" s="1">
        <v>5.1100000000000003</v>
      </c>
      <c r="AB822" s="1">
        <v>4.2300000000000004</v>
      </c>
      <c r="AC822" s="1">
        <v>4.5599999999999996</v>
      </c>
      <c r="AD822" s="1">
        <v>4.82</v>
      </c>
      <c r="AE822" s="1">
        <v>5.96</v>
      </c>
      <c r="AF822" s="1">
        <v>3.48</v>
      </c>
      <c r="AG822" s="1">
        <v>5.28</v>
      </c>
      <c r="AH822" s="1">
        <v>4.6100000000000003</v>
      </c>
      <c r="AI822" s="1">
        <v>7.79</v>
      </c>
      <c r="AK822">
        <v>201903</v>
      </c>
      <c r="AL822">
        <v>0.54</v>
      </c>
      <c r="AM822">
        <v>-1.57</v>
      </c>
      <c r="AN822">
        <v>-2.4</v>
      </c>
      <c r="AO822">
        <v>-2.93</v>
      </c>
      <c r="AP822">
        <v>-1.23</v>
      </c>
      <c r="AQ822">
        <v>-2.64</v>
      </c>
      <c r="AR822">
        <v>-2.5499999999999998</v>
      </c>
      <c r="AS822">
        <v>-2.14</v>
      </c>
      <c r="AT822">
        <v>-2.97</v>
      </c>
      <c r="AU822">
        <v>-1.49</v>
      </c>
      <c r="AV822">
        <v>-0.89</v>
      </c>
      <c r="AW822">
        <v>-2.4300000000000002</v>
      </c>
      <c r="AX822">
        <v>-2.88</v>
      </c>
      <c r="AY822">
        <v>-2.82</v>
      </c>
      <c r="AZ822">
        <v>-2.2599999999999998</v>
      </c>
      <c r="BA822">
        <v>-1.55</v>
      </c>
      <c r="BB822">
        <v>-2.85</v>
      </c>
      <c r="BC822">
        <v>-2.89</v>
      </c>
      <c r="BD822">
        <v>-3.04</v>
      </c>
      <c r="BF822" s="1">
        <v>201903</v>
      </c>
      <c r="BG822" s="1">
        <v>0.21</v>
      </c>
      <c r="BH822" s="1">
        <v>-1.05</v>
      </c>
      <c r="BI822" s="1">
        <v>-2.75</v>
      </c>
      <c r="BJ822" s="1">
        <v>-3</v>
      </c>
      <c r="BK822" s="1">
        <v>-0.79</v>
      </c>
      <c r="BL822" s="1">
        <v>-2.2200000000000002</v>
      </c>
      <c r="BM822" s="1">
        <v>-2.93</v>
      </c>
      <c r="BN822" s="1">
        <v>-2.4900000000000002</v>
      </c>
      <c r="BO822" s="1">
        <v>-3.1</v>
      </c>
      <c r="BP822" s="1">
        <v>-1.4</v>
      </c>
      <c r="BQ822" s="1">
        <v>-0.1</v>
      </c>
      <c r="BR822" s="1">
        <v>-1.55</v>
      </c>
      <c r="BS822" s="1">
        <v>-2.89</v>
      </c>
      <c r="BT822" s="1">
        <v>-2.59</v>
      </c>
      <c r="BU822" s="1">
        <v>-3.25</v>
      </c>
      <c r="BV822" s="1">
        <v>-2.14</v>
      </c>
      <c r="BW822" s="1">
        <v>-2.82</v>
      </c>
      <c r="BX822" s="1">
        <v>-3.57</v>
      </c>
      <c r="BY822" s="1">
        <v>-2.71</v>
      </c>
      <c r="CA822" s="1">
        <v>199403</v>
      </c>
      <c r="CB822" s="1">
        <v>-3.93</v>
      </c>
      <c r="CC822" s="1">
        <v>-5.98</v>
      </c>
      <c r="CD822" s="1">
        <v>-3.99</v>
      </c>
      <c r="CE822" s="1">
        <v>-3.22</v>
      </c>
      <c r="CF822" s="1">
        <v>-6.72</v>
      </c>
      <c r="CG822" s="1">
        <v>-4.3099999999999996</v>
      </c>
      <c r="CH822" s="1">
        <v>-4.26</v>
      </c>
      <c r="CI822" s="1">
        <v>-3.51</v>
      </c>
      <c r="CJ822" s="1">
        <v>-2.81</v>
      </c>
      <c r="CK822" s="1">
        <v>-7.46</v>
      </c>
      <c r="CL822" s="1">
        <v>-5.62</v>
      </c>
      <c r="CM822" s="1">
        <v>-3.89</v>
      </c>
      <c r="CN822" s="1">
        <v>-4.84</v>
      </c>
      <c r="CO822" s="1">
        <v>-4.01</v>
      </c>
      <c r="CP822" s="1">
        <v>-4.53</v>
      </c>
      <c r="CQ822" s="1">
        <v>-2.58</v>
      </c>
      <c r="CR822" s="1">
        <v>-4.5</v>
      </c>
      <c r="CS822" s="1">
        <v>-2.4500000000000002</v>
      </c>
      <c r="CT822" s="1">
        <v>-3.07</v>
      </c>
      <c r="CV822" s="1">
        <v>199503</v>
      </c>
      <c r="CW822" s="1">
        <v>1.98</v>
      </c>
      <c r="CX822" s="1">
        <v>1.66</v>
      </c>
      <c r="CY822" s="1">
        <v>1.78</v>
      </c>
      <c r="CZ822" s="1">
        <v>0.56999999999999995</v>
      </c>
      <c r="DA822" s="1">
        <v>1.83</v>
      </c>
      <c r="DB822" s="1">
        <v>1.81</v>
      </c>
      <c r="DC822" s="1">
        <v>1.68</v>
      </c>
      <c r="DD822" s="1">
        <v>1.34</v>
      </c>
      <c r="DE822" s="1">
        <v>0.2</v>
      </c>
      <c r="DF822" s="1">
        <v>2.21</v>
      </c>
      <c r="DG822" s="1">
        <v>1.48</v>
      </c>
      <c r="DH822" s="1">
        <v>1.35</v>
      </c>
      <c r="DI822" s="1">
        <v>2.27</v>
      </c>
      <c r="DJ822" s="1">
        <v>1.6</v>
      </c>
      <c r="DK822" s="1">
        <v>1.77</v>
      </c>
      <c r="DL822" s="1">
        <v>1.46</v>
      </c>
      <c r="DM822" s="1">
        <v>1.2</v>
      </c>
      <c r="DN822" s="1">
        <v>0.63</v>
      </c>
      <c r="DO822" s="1">
        <v>-0.33</v>
      </c>
      <c r="DQ822" s="1">
        <v>199403</v>
      </c>
      <c r="DR822" s="1">
        <v>-99.99</v>
      </c>
      <c r="DS822" s="1">
        <v>-4.1500000000000004</v>
      </c>
      <c r="DT822" s="1">
        <v>-4.88</v>
      </c>
      <c r="DU822" s="1">
        <v>-4.16</v>
      </c>
      <c r="DV822" s="1">
        <v>-3.83</v>
      </c>
      <c r="DW822" s="1">
        <v>-6.04</v>
      </c>
      <c r="DX822" s="1">
        <v>-4.66</v>
      </c>
      <c r="DY822" s="1">
        <v>-4.46</v>
      </c>
      <c r="DZ822" s="1">
        <v>-3.89</v>
      </c>
      <c r="EA822" s="1">
        <v>-3.37</v>
      </c>
      <c r="EB822" s="1">
        <v>-5.07</v>
      </c>
      <c r="EC822" s="1">
        <v>-6.43</v>
      </c>
      <c r="ED822" s="1">
        <v>-5.48</v>
      </c>
      <c r="EE822" s="1">
        <v>-4.22</v>
      </c>
      <c r="EF822" s="1">
        <v>-5.14</v>
      </c>
      <c r="EG822" s="1">
        <v>-4.3099999999999996</v>
      </c>
      <c r="EH822" s="1">
        <v>-4.62</v>
      </c>
      <c r="EI822" s="1">
        <v>-3.55</v>
      </c>
      <c r="EJ822" s="1">
        <v>-4.24</v>
      </c>
      <c r="EL822">
        <v>199403</v>
      </c>
      <c r="EM822">
        <v>-4.78</v>
      </c>
      <c r="EN822">
        <v>-1.1399999999999999</v>
      </c>
      <c r="EO822">
        <v>1.63</v>
      </c>
      <c r="EP822">
        <v>0.27</v>
      </c>
      <c r="ER822" s="1">
        <v>199409</v>
      </c>
      <c r="ES822" s="1">
        <v>1.33</v>
      </c>
      <c r="EU822" s="1">
        <v>199310</v>
      </c>
      <c r="EV822" s="1">
        <v>1.93</v>
      </c>
      <c r="EX822" s="1">
        <v>199809</v>
      </c>
      <c r="EY822" s="1">
        <v>0.2</v>
      </c>
      <c r="FA822" s="1">
        <v>199409</v>
      </c>
      <c r="FB822" s="1">
        <f>IF(ISERROR(VLOOKUP($FA822,MOM,LOOKUPS!C$12,0)*$FB$6+VLOOKUP($FA822,STREV,LOOKUPS!C$10,0)*$FC$6+VLOOKUP($FA822,LTREV,LOOKUPS!C$9,0)*$FD$6+VLOOKUP($FA822,CFP,LOOKUPS!C$6,0)*$FE$6+VLOOKUP($FA822,EP,LOOKUPS!C$8,0)*$FF$6+VLOOKUP($FA822,BM,LOOKUPS!C$5,0)*$FG$6+VLOOKUP($FA822,DIV,LOOKUPS!C$7,0)*$FH$6++VLOOKUP($FA822,SIZE,LOOKUPS!C$11,0)*$FI$6),"",VLOOKUP($FA822,MOM,LOOKUPS!C$12,0)*$FB$6+VLOOKUP($FA822,STREV,LOOKUPS!C$10,0)*$FC$6+VLOOKUP($FA822,LTREV,LOOKUPS!C$9,0)*$FD$6+VLOOKUP($FA822,CFP,LOOKUPS!C$6,0)*$FE$6+VLOOKUP($FA822,EP,LOOKUPS!C$8,0)*$FF$6+VLOOKUP($FA822,BM,LOOKUPS!C$5,0)*$FG$6+VLOOKUP($FA822,DIV,LOOKUPS!C$7,0)*$FH$6++VLOOKUP($FA822,SIZE,LOOKUPS!C$11,0)*$FI$6)</f>
        <v>1.2695000000000001</v>
      </c>
      <c r="FC822" s="1">
        <f>IF(ISERROR(VLOOKUP($FA822,MOM,LOOKUPS!D$12,0)*$FB$6+VLOOKUP($FA822,STREV,LOOKUPS!D$10,0)*$FC$6+VLOOKUP($FA822,LTREV,LOOKUPS!D$9,0)*$FD$6+VLOOKUP($FA822,CFP,LOOKUPS!D$6,0)*$FE$6+VLOOKUP($FA822,EP,LOOKUPS!D$8,0)*$FF$6+VLOOKUP($FA822,BM,LOOKUPS!D$5,0)*$FG$6+VLOOKUP($FA822,DIV,LOOKUPS!D$7,0)*$FH$6++VLOOKUP($FA822,SIZE,LOOKUPS!D$11,0)*$FI$6),"",VLOOKUP($FA822,MOM,LOOKUPS!D$12,0)*$FB$6+VLOOKUP($FA822,STREV,LOOKUPS!D$10,0)*$FC$6+VLOOKUP($FA822,LTREV,LOOKUPS!D$9,0)*$FD$6+VLOOKUP($FA822,CFP,LOOKUPS!D$6,0)*$FE$6+VLOOKUP($FA822,EP,LOOKUPS!D$8,0)*$FF$6+VLOOKUP($FA822,BM,LOOKUPS!D$5,0)*$FG$6+VLOOKUP($FA822,DIV,LOOKUPS!D$7,0)*$FH$6++VLOOKUP($FA822,SIZE,LOOKUPS!D$11,0)*$FI$6)</f>
        <v>6.7699999999999982E-2</v>
      </c>
      <c r="FD822" s="1">
        <f>IF(ISERROR(VLOOKUP($FA822,MOM,LOOKUPS!E$12,0)*$FB$6+VLOOKUP($FA822,STREV,LOOKUPS!E$10,0)*$FC$6+VLOOKUP($FA822,LTREV,LOOKUPS!E$9,0)*$FD$6+VLOOKUP($FA822,CFP,LOOKUPS!E$6,0)*$FE$6+VLOOKUP($FA822,EP,LOOKUPS!E$8,0)*$FF$6+VLOOKUP($FA822,BM,LOOKUPS!E$5,0)*$FG$6+VLOOKUP($FA822,DIV,LOOKUPS!E$7,0)*$FH$6++VLOOKUP($FA822,SIZE,LOOKUPS!E$11,0)*$FI$6),"",VLOOKUP($FA822,MOM,LOOKUPS!E$12,0)*$FB$6+VLOOKUP($FA822,STREV,LOOKUPS!E$10,0)*$FC$6+VLOOKUP($FA822,LTREV,LOOKUPS!E$9,0)*$FD$6+VLOOKUP($FA822,CFP,LOOKUPS!E$6,0)*$FE$6+VLOOKUP($FA822,EP,LOOKUPS!E$8,0)*$FF$6+VLOOKUP($FA822,BM,LOOKUPS!E$5,0)*$FG$6+VLOOKUP($FA822,DIV,LOOKUPS!E$7,0)*$FH$6++VLOOKUP($FA822,SIZE,LOOKUPS!E$11,0)*$FI$6)</f>
        <v>0.1416</v>
      </c>
      <c r="FE822" s="1">
        <f>IF(ISERROR(VLOOKUP($FA822,MOM,LOOKUPS!F$12,0)*$FB$6+VLOOKUP($FA822,STREV,LOOKUPS!F$10,0)*$FC$6+VLOOKUP($FA822,LTREV,LOOKUPS!F$9,0)*$FD$6+VLOOKUP($FA822,CFP,LOOKUPS!F$6,0)*$FE$6+VLOOKUP($FA822,EP,LOOKUPS!F$8,0)*$FF$6+VLOOKUP($FA822,BM,LOOKUPS!F$5,0)*$FG$6+VLOOKUP($FA822,DIV,LOOKUPS!F$7,0)*$FH$6++VLOOKUP($FA822,SIZE,LOOKUPS!F$11,0)*$FI$6),"",VLOOKUP($FA822,MOM,LOOKUPS!F$12,0)*$FB$6+VLOOKUP($FA822,STREV,LOOKUPS!F$10,0)*$FC$6+VLOOKUP($FA822,LTREV,LOOKUPS!F$9,0)*$FD$6+VLOOKUP($FA822,CFP,LOOKUPS!F$6,0)*$FE$6+VLOOKUP($FA822,EP,LOOKUPS!F$8,0)*$FF$6+VLOOKUP($FA822,BM,LOOKUPS!F$5,0)*$FG$6+VLOOKUP($FA822,DIV,LOOKUPS!F$7,0)*$FH$6++VLOOKUP($FA822,SIZE,LOOKUPS!F$11,0)*$FI$6)</f>
        <v>-4.3400000000000022E-2</v>
      </c>
      <c r="FF822" s="1">
        <f>IF(ISERROR(VLOOKUP($FA822,MOM,LOOKUPS!G$12,0)*$FB$6+VLOOKUP($FA822,STREV,LOOKUPS!G$10,0)*$FC$6+VLOOKUP($FA822,LTREV,LOOKUPS!G$9,0)*$FD$6+VLOOKUP($FA822,CFP,LOOKUPS!G$6,0)*$FE$6+VLOOKUP($FA822,EP,LOOKUPS!G$8,0)*$FF$6+VLOOKUP($FA822,BM,LOOKUPS!G$5,0)*$FG$6+VLOOKUP($FA822,DIV,LOOKUPS!G$7,0)*$FH$6++VLOOKUP($FA822,SIZE,LOOKUPS!G$11,0)*$FI$6),"",VLOOKUP($FA822,MOM,LOOKUPS!G$12,0)*$FB$6+VLOOKUP($FA822,STREV,LOOKUPS!G$10,0)*$FC$6+VLOOKUP($FA822,LTREV,LOOKUPS!G$9,0)*$FD$6+VLOOKUP($FA822,CFP,LOOKUPS!G$6,0)*$FE$6+VLOOKUP($FA822,EP,LOOKUPS!G$8,0)*$FF$6+VLOOKUP($FA822,BM,LOOKUPS!G$5,0)*$FG$6+VLOOKUP($FA822,DIV,LOOKUPS!G$7,0)*$FH$6++VLOOKUP($FA822,SIZE,LOOKUPS!G$11,0)*$FI$6)</f>
        <v>-5.7300000000000045E-2</v>
      </c>
      <c r="FG822" s="1">
        <f>IF(ISERROR(VLOOKUP($FA822,MOM,LOOKUPS!H$12,0)*$FB$6+VLOOKUP($FA822,STREV,LOOKUPS!H$10,0)*$FC$6+VLOOKUP($FA822,LTREV,LOOKUPS!H$9,0)*$FD$6+VLOOKUP($FA822,CFP,LOOKUPS!H$6,0)*$FE$6+VLOOKUP($FA822,EP,LOOKUPS!H$8,0)*$FF$6+VLOOKUP($FA822,BM,LOOKUPS!H$5,0)*$FG$6+VLOOKUP($FA822,DIV,LOOKUPS!H$7,0)*$FH$6++VLOOKUP($FA822,SIZE,LOOKUPS!H$11,0)*$FI$6),"",VLOOKUP($FA822,MOM,LOOKUPS!H$12,0)*$FB$6+VLOOKUP($FA822,STREV,LOOKUPS!H$10,0)*$FC$6+VLOOKUP($FA822,LTREV,LOOKUPS!H$9,0)*$FD$6+VLOOKUP($FA822,CFP,LOOKUPS!H$6,0)*$FE$6+VLOOKUP($FA822,EP,LOOKUPS!H$8,0)*$FF$6+VLOOKUP($FA822,BM,LOOKUPS!H$5,0)*$FG$6+VLOOKUP($FA822,DIV,LOOKUPS!H$7,0)*$FH$6++VLOOKUP($FA822,SIZE,LOOKUPS!H$11,0)*$FI$6)</f>
        <v>1.4699999999999998E-2</v>
      </c>
      <c r="FH822" s="1">
        <f>IF(ISERROR(VLOOKUP($FA822,MOM,LOOKUPS!I$12,0)*$FB$6+VLOOKUP($FA822,STREV,LOOKUPS!I$10,0)*$FC$6+VLOOKUP($FA822,LTREV,LOOKUPS!I$9,0)*$FD$6+VLOOKUP($FA822,CFP,LOOKUPS!I$6,0)*$FE$6+VLOOKUP($FA822,EP,LOOKUPS!I$8,0)*$FF$6+VLOOKUP($FA822,BM,LOOKUPS!I$5,0)*$FG$6+VLOOKUP($FA822,DIV,LOOKUPS!I$7,0)*$FH$6++VLOOKUP($FA822,SIZE,LOOKUPS!I$11,0)*$FI$6),"",VLOOKUP($FA822,MOM,LOOKUPS!I$12,0)*$FB$6+VLOOKUP($FA822,STREV,LOOKUPS!I$10,0)*$FC$6+VLOOKUP($FA822,LTREV,LOOKUPS!I$9,0)*$FD$6+VLOOKUP($FA822,CFP,LOOKUPS!I$6,0)*$FE$6+VLOOKUP($FA822,EP,LOOKUPS!I$8,0)*$FF$6+VLOOKUP($FA822,BM,LOOKUPS!I$5,0)*$FG$6+VLOOKUP($FA822,DIV,LOOKUPS!I$7,0)*$FH$6++VLOOKUP($FA822,SIZE,LOOKUPS!I$11,0)*$FI$6)</f>
        <v>0.3725</v>
      </c>
      <c r="FI822" s="1">
        <f>IF(ISERROR(VLOOKUP($FA822,MOM,LOOKUPS!J$12,0)*$FB$6+VLOOKUP($FA822,STREV,LOOKUPS!J$10,0)*$FC$6+VLOOKUP($FA822,LTREV,LOOKUPS!J$9,0)*$FD$6+VLOOKUP($FA822,CFP,LOOKUPS!J$6,0)*$FE$6+VLOOKUP($FA822,EP,LOOKUPS!J$8,0)*$FF$6+VLOOKUP($FA822,BM,LOOKUPS!J$5,0)*$FG$6+VLOOKUP($FA822,DIV,LOOKUPS!J$7,0)*$FH$6++VLOOKUP($FA822,SIZE,LOOKUPS!J$11,0)*$FI$6),"",VLOOKUP($FA822,MOM,LOOKUPS!J$12,0)*$FB$6+VLOOKUP($FA822,STREV,LOOKUPS!J$10,0)*$FC$6+VLOOKUP($FA822,LTREV,LOOKUPS!J$9,0)*$FD$6+VLOOKUP($FA822,CFP,LOOKUPS!J$6,0)*$FE$6+VLOOKUP($FA822,EP,LOOKUPS!J$8,0)*$FF$6+VLOOKUP($FA822,BM,LOOKUPS!J$5,0)*$FG$6+VLOOKUP($FA822,DIV,LOOKUPS!J$7,0)*$FH$6++VLOOKUP($FA822,SIZE,LOOKUPS!J$11,0)*$FI$6)</f>
        <v>0.5203000000000001</v>
      </c>
      <c r="FJ822" s="1">
        <f>IF(ISERROR(VLOOKUP($FA822,MOM,LOOKUPS!K$12,0)*$FB$6+VLOOKUP($FA822,STREV,LOOKUPS!K$10,0)*$FC$6+VLOOKUP($FA822,LTREV,LOOKUPS!K$9,0)*$FD$6+VLOOKUP($FA822,CFP,LOOKUPS!K$6,0)*$FE$6+VLOOKUP($FA822,EP,LOOKUPS!K$8,0)*$FF$6+VLOOKUP($FA822,BM,LOOKUPS!K$5,0)*$FG$6+VLOOKUP($FA822,DIV,LOOKUPS!K$7,0)*$FH$6++VLOOKUP($FA822,SIZE,LOOKUPS!K$11,0)*$FI$6),"",VLOOKUP($FA822,MOM,LOOKUPS!K$12,0)*$FB$6+VLOOKUP($FA822,STREV,LOOKUPS!K$10,0)*$FC$6+VLOOKUP($FA822,LTREV,LOOKUPS!K$9,0)*$FD$6+VLOOKUP($FA822,CFP,LOOKUPS!K$6,0)*$FE$6+VLOOKUP($FA822,EP,LOOKUPS!K$8,0)*$FF$6+VLOOKUP($FA822,BM,LOOKUPS!K$5,0)*$FG$6+VLOOKUP($FA822,DIV,LOOKUPS!K$7,0)*$FH$6++VLOOKUP($FA822,SIZE,LOOKUPS!K$11,0)*$FI$6)</f>
        <v>0.86359999999999992</v>
      </c>
      <c r="FK822" s="1">
        <f>IF(ISERROR(VLOOKUP($FA822,MOM,LOOKUPS!L$12,0)*$FB$6+VLOOKUP($FA822,STREV,LOOKUPS!L$10,0)*$FC$6+VLOOKUP($FA822,LTREV,LOOKUPS!L$9,0)*$FD$6+VLOOKUP($FA822,CFP,LOOKUPS!L$6,0)*$FE$6+VLOOKUP($FA822,EP,LOOKUPS!L$8,0)*$FF$6+VLOOKUP($FA822,BM,LOOKUPS!L$5,0)*$FG$6+VLOOKUP($FA822,DIV,LOOKUPS!L$7,0)*$FH$6++VLOOKUP($FA822,SIZE,LOOKUPS!L$11,0)*$FI$6),"",VLOOKUP($FA822,MOM,LOOKUPS!L$12,0)*$FB$6+VLOOKUP($FA822,STREV,LOOKUPS!L$10,0)*$FC$6+VLOOKUP($FA822,LTREV,LOOKUPS!L$9,0)*$FD$6+VLOOKUP($FA822,CFP,LOOKUPS!L$6,0)*$FE$6+VLOOKUP($FA822,EP,LOOKUPS!L$8,0)*$FF$6+VLOOKUP($FA822,BM,LOOKUPS!L$5,0)*$FG$6+VLOOKUP($FA822,DIV,LOOKUPS!L$7,0)*$FH$6++VLOOKUP($FA822,SIZE,LOOKUPS!L$11,0)*$FI$6)</f>
        <v>2.4548000000000001</v>
      </c>
    </row>
    <row r="823" spans="1:167" x14ac:dyDescent="0.3">
      <c r="A823" s="1">
        <v>199410</v>
      </c>
      <c r="B823" s="1">
        <v>-1.6</v>
      </c>
      <c r="C823" s="1">
        <v>-0.28000000000000003</v>
      </c>
      <c r="D823" s="1">
        <v>-0.35</v>
      </c>
      <c r="E823" s="1">
        <v>-0.11</v>
      </c>
      <c r="F823" s="1">
        <v>0.22</v>
      </c>
      <c r="G823" s="1">
        <v>-0.23</v>
      </c>
      <c r="H823" s="1">
        <v>0.37</v>
      </c>
      <c r="I823" s="1">
        <v>0.15</v>
      </c>
      <c r="J823" s="1">
        <v>1.07</v>
      </c>
      <c r="K823" s="1">
        <v>2.19</v>
      </c>
      <c r="M823" s="1">
        <v>199311</v>
      </c>
      <c r="N823" s="1">
        <v>-1.64</v>
      </c>
      <c r="O823" s="1">
        <v>-3.44</v>
      </c>
      <c r="P823" s="1">
        <v>-2.92</v>
      </c>
      <c r="Q823" s="1">
        <v>-2.39</v>
      </c>
      <c r="R823" s="1">
        <v>-2.5299999999999998</v>
      </c>
      <c r="S823" s="1">
        <v>-1.3</v>
      </c>
      <c r="T823" s="1">
        <v>-1.86</v>
      </c>
      <c r="U823" s="1">
        <v>-2.0099999999999998</v>
      </c>
      <c r="V823" s="1">
        <v>-2.69</v>
      </c>
      <c r="W823" s="1">
        <v>-3.31</v>
      </c>
      <c r="Y823" s="1">
        <v>199810</v>
      </c>
      <c r="Z823" s="1">
        <v>2.44</v>
      </c>
      <c r="AA823" s="1">
        <v>2.66</v>
      </c>
      <c r="AB823" s="1">
        <v>2.88</v>
      </c>
      <c r="AC823" s="1">
        <v>3.51</v>
      </c>
      <c r="AD823" s="1">
        <v>3.9</v>
      </c>
      <c r="AE823" s="1">
        <v>4.57</v>
      </c>
      <c r="AF823" s="1">
        <v>5.29</v>
      </c>
      <c r="AG823" s="1">
        <v>5.82</v>
      </c>
      <c r="AH823" s="1">
        <v>5.99</v>
      </c>
      <c r="AI823" s="1">
        <v>9.06</v>
      </c>
      <c r="AK823">
        <v>201904</v>
      </c>
      <c r="AL823">
        <v>-0.12</v>
      </c>
      <c r="AM823">
        <v>3.77</v>
      </c>
      <c r="AN823">
        <v>3.9</v>
      </c>
      <c r="AO823">
        <v>3.69</v>
      </c>
      <c r="AP823">
        <v>3.34</v>
      </c>
      <c r="AQ823">
        <v>4.3600000000000003</v>
      </c>
      <c r="AR823">
        <v>3.69</v>
      </c>
      <c r="AS823">
        <v>3.78</v>
      </c>
      <c r="AT823">
        <v>3.99</v>
      </c>
      <c r="AU823">
        <v>2.82</v>
      </c>
      <c r="AV823">
        <v>4</v>
      </c>
      <c r="AW823">
        <v>4.82</v>
      </c>
      <c r="AX823">
        <v>3.84</v>
      </c>
      <c r="AY823">
        <v>4.0199999999999996</v>
      </c>
      <c r="AZ823">
        <v>3.34</v>
      </c>
      <c r="BA823">
        <v>4.43</v>
      </c>
      <c r="BB823">
        <v>2.99</v>
      </c>
      <c r="BC823">
        <v>4.0199999999999996</v>
      </c>
      <c r="BD823">
        <v>3.96</v>
      </c>
      <c r="BF823" s="1">
        <v>201904</v>
      </c>
      <c r="BG823" s="1">
        <v>0.17</v>
      </c>
      <c r="BH823" s="1">
        <v>3.41</v>
      </c>
      <c r="BI823" s="1">
        <v>4.01</v>
      </c>
      <c r="BJ823" s="1">
        <v>4.51</v>
      </c>
      <c r="BK823" s="1">
        <v>3.03</v>
      </c>
      <c r="BL823" s="1">
        <v>4.17</v>
      </c>
      <c r="BM823" s="1">
        <v>3.91</v>
      </c>
      <c r="BN823" s="1">
        <v>4.09</v>
      </c>
      <c r="BO823" s="1">
        <v>4.7300000000000004</v>
      </c>
      <c r="BP823" s="1">
        <v>2.35</v>
      </c>
      <c r="BQ823" s="1">
        <v>3.81</v>
      </c>
      <c r="BR823" s="1">
        <v>4.17</v>
      </c>
      <c r="BS823" s="1">
        <v>4.18</v>
      </c>
      <c r="BT823" s="1">
        <v>3.72</v>
      </c>
      <c r="BU823" s="1">
        <v>4.08</v>
      </c>
      <c r="BV823" s="1">
        <v>4.05</v>
      </c>
      <c r="BW823" s="1">
        <v>4.12</v>
      </c>
      <c r="BX823" s="1">
        <v>5.09</v>
      </c>
      <c r="BY823" s="1">
        <v>4.42</v>
      </c>
      <c r="CA823" s="1">
        <v>199404</v>
      </c>
      <c r="CB823" s="1">
        <v>-5.92</v>
      </c>
      <c r="CC823" s="1">
        <v>-2.93</v>
      </c>
      <c r="CD823" s="1">
        <v>-0.48</v>
      </c>
      <c r="CE823" s="1">
        <v>0.19</v>
      </c>
      <c r="CF823" s="1">
        <v>-3.49</v>
      </c>
      <c r="CG823" s="1">
        <v>-0.95</v>
      </c>
      <c r="CH823" s="1">
        <v>-0.49</v>
      </c>
      <c r="CI823" s="1">
        <v>-0.37</v>
      </c>
      <c r="CJ823" s="1">
        <v>0.33</v>
      </c>
      <c r="CK823" s="1">
        <v>-4.5199999999999996</v>
      </c>
      <c r="CL823" s="1">
        <v>-1.95</v>
      </c>
      <c r="CM823" s="1">
        <v>-1.36</v>
      </c>
      <c r="CN823" s="1">
        <v>-0.45</v>
      </c>
      <c r="CO823" s="1">
        <v>-0.22</v>
      </c>
      <c r="CP823" s="1">
        <v>-0.79</v>
      </c>
      <c r="CQ823" s="1">
        <v>-0.48</v>
      </c>
      <c r="CR823" s="1">
        <v>-0.25</v>
      </c>
      <c r="CS823" s="1">
        <v>0.8</v>
      </c>
      <c r="CT823" s="1">
        <v>-0.01</v>
      </c>
      <c r="CV823" s="1">
        <v>199504</v>
      </c>
      <c r="CW823" s="1">
        <v>2.37</v>
      </c>
      <c r="CX823" s="1">
        <v>1.82</v>
      </c>
      <c r="CY823" s="1">
        <v>2.89</v>
      </c>
      <c r="CZ823" s="1">
        <v>2.17</v>
      </c>
      <c r="DA823" s="1">
        <v>1.45</v>
      </c>
      <c r="DB823" s="1">
        <v>2.63</v>
      </c>
      <c r="DC823" s="1">
        <v>2.72</v>
      </c>
      <c r="DD823" s="1">
        <v>3.01</v>
      </c>
      <c r="DE823" s="1">
        <v>1.93</v>
      </c>
      <c r="DF823" s="1">
        <v>1.55</v>
      </c>
      <c r="DG823" s="1">
        <v>1.35</v>
      </c>
      <c r="DH823" s="1">
        <v>2.5099999999999998</v>
      </c>
      <c r="DI823" s="1">
        <v>2.75</v>
      </c>
      <c r="DJ823" s="1">
        <v>3.24</v>
      </c>
      <c r="DK823" s="1">
        <v>2.06</v>
      </c>
      <c r="DL823" s="1">
        <v>3.38</v>
      </c>
      <c r="DM823" s="1">
        <v>2.57</v>
      </c>
      <c r="DN823" s="1">
        <v>2.71</v>
      </c>
      <c r="DO823" s="1">
        <v>0.97</v>
      </c>
      <c r="DQ823" s="1">
        <v>199404</v>
      </c>
      <c r="DR823" s="1">
        <v>-99.99</v>
      </c>
      <c r="DS823" s="1">
        <v>-1.94</v>
      </c>
      <c r="DT823" s="1">
        <v>0.12</v>
      </c>
      <c r="DU823" s="1">
        <v>0.79</v>
      </c>
      <c r="DV823" s="1">
        <v>-2.16</v>
      </c>
      <c r="DW823" s="1">
        <v>-0.24</v>
      </c>
      <c r="DX823" s="1">
        <v>-0.15</v>
      </c>
      <c r="DY823" s="1">
        <v>0.83</v>
      </c>
      <c r="DZ823" s="1">
        <v>0.9</v>
      </c>
      <c r="EA823" s="1">
        <v>-2.44</v>
      </c>
      <c r="EB823" s="1">
        <v>-1.39</v>
      </c>
      <c r="EC823" s="1">
        <v>-0.4</v>
      </c>
      <c r="ED823" s="1">
        <v>-0.02</v>
      </c>
      <c r="EE823" s="1">
        <v>-0.2</v>
      </c>
      <c r="EF823" s="1">
        <v>-0.1</v>
      </c>
      <c r="EG823" s="1">
        <v>1.07</v>
      </c>
      <c r="EH823" s="1">
        <v>0.59</v>
      </c>
      <c r="EI823" s="1">
        <v>0.51</v>
      </c>
      <c r="EJ823" s="1">
        <v>1.29</v>
      </c>
      <c r="EL823">
        <v>199404</v>
      </c>
      <c r="EM823">
        <v>0.68</v>
      </c>
      <c r="EN823">
        <v>-0.98</v>
      </c>
      <c r="EO823">
        <v>1.66</v>
      </c>
      <c r="EP823">
        <v>0.27</v>
      </c>
      <c r="ER823" s="1">
        <v>199410</v>
      </c>
      <c r="ES823" s="1">
        <v>1.43</v>
      </c>
      <c r="EU823" s="1">
        <v>199311</v>
      </c>
      <c r="EV823" s="1">
        <v>-1.37</v>
      </c>
      <c r="EX823" s="1">
        <v>199810</v>
      </c>
      <c r="EY823" s="1">
        <v>-4.1900000000000004</v>
      </c>
      <c r="FA823" s="1">
        <v>199410</v>
      </c>
      <c r="FB823" s="1">
        <f>IF(ISERROR(VLOOKUP($FA823,MOM,LOOKUPS!C$12,0)*$FB$6+VLOOKUP($FA823,STREV,LOOKUPS!C$10,0)*$FC$6+VLOOKUP($FA823,LTREV,LOOKUPS!C$9,0)*$FD$6+VLOOKUP($FA823,CFP,LOOKUPS!C$6,0)*$FE$6+VLOOKUP($FA823,EP,LOOKUPS!C$8,0)*$FF$6+VLOOKUP($FA823,BM,LOOKUPS!C$5,0)*$FG$6+VLOOKUP($FA823,DIV,LOOKUPS!C$7,0)*$FH$6++VLOOKUP($FA823,SIZE,LOOKUPS!C$11,0)*$FI$6),"",VLOOKUP($FA823,MOM,LOOKUPS!C$12,0)*$FB$6+VLOOKUP($FA823,STREV,LOOKUPS!C$10,0)*$FC$6+VLOOKUP($FA823,LTREV,LOOKUPS!C$9,0)*$FD$6+VLOOKUP($FA823,CFP,LOOKUPS!C$6,0)*$FE$6+VLOOKUP($FA823,EP,LOOKUPS!C$8,0)*$FF$6+VLOOKUP($FA823,BM,LOOKUPS!C$5,0)*$FG$6+VLOOKUP($FA823,DIV,LOOKUPS!C$7,0)*$FH$6++VLOOKUP($FA823,SIZE,LOOKUPS!C$11,0)*$FI$6)</f>
        <v>-0.92260000000000009</v>
      </c>
      <c r="FC823" s="1">
        <f>IF(ISERROR(VLOOKUP($FA823,MOM,LOOKUPS!D$12,0)*$FB$6+VLOOKUP($FA823,STREV,LOOKUPS!D$10,0)*$FC$6+VLOOKUP($FA823,LTREV,LOOKUPS!D$9,0)*$FD$6+VLOOKUP($FA823,CFP,LOOKUPS!D$6,0)*$FE$6+VLOOKUP($FA823,EP,LOOKUPS!D$8,0)*$FF$6+VLOOKUP($FA823,BM,LOOKUPS!D$5,0)*$FG$6+VLOOKUP($FA823,DIV,LOOKUPS!D$7,0)*$FH$6++VLOOKUP($FA823,SIZE,LOOKUPS!D$11,0)*$FI$6),"",VLOOKUP($FA823,MOM,LOOKUPS!D$12,0)*$FB$6+VLOOKUP($FA823,STREV,LOOKUPS!D$10,0)*$FC$6+VLOOKUP($FA823,LTREV,LOOKUPS!D$9,0)*$FD$6+VLOOKUP($FA823,CFP,LOOKUPS!D$6,0)*$FE$6+VLOOKUP($FA823,EP,LOOKUPS!D$8,0)*$FF$6+VLOOKUP($FA823,BM,LOOKUPS!D$5,0)*$FG$6+VLOOKUP($FA823,DIV,LOOKUPS!D$7,0)*$FH$6++VLOOKUP($FA823,SIZE,LOOKUPS!D$11,0)*$FI$6)</f>
        <v>0.34010000000000007</v>
      </c>
      <c r="FD823" s="1">
        <f>IF(ISERROR(VLOOKUP($FA823,MOM,LOOKUPS!E$12,0)*$FB$6+VLOOKUP($FA823,STREV,LOOKUPS!E$10,0)*$FC$6+VLOOKUP($FA823,LTREV,LOOKUPS!E$9,0)*$FD$6+VLOOKUP($FA823,CFP,LOOKUPS!E$6,0)*$FE$6+VLOOKUP($FA823,EP,LOOKUPS!E$8,0)*$FF$6+VLOOKUP($FA823,BM,LOOKUPS!E$5,0)*$FG$6+VLOOKUP($FA823,DIV,LOOKUPS!E$7,0)*$FH$6++VLOOKUP($FA823,SIZE,LOOKUPS!E$11,0)*$FI$6),"",VLOOKUP($FA823,MOM,LOOKUPS!E$12,0)*$FB$6+VLOOKUP($FA823,STREV,LOOKUPS!E$10,0)*$FC$6+VLOOKUP($FA823,LTREV,LOOKUPS!E$9,0)*$FD$6+VLOOKUP($FA823,CFP,LOOKUPS!E$6,0)*$FE$6+VLOOKUP($FA823,EP,LOOKUPS!E$8,0)*$FF$6+VLOOKUP($FA823,BM,LOOKUPS!E$5,0)*$FG$6+VLOOKUP($FA823,DIV,LOOKUPS!E$7,0)*$FH$6++VLOOKUP($FA823,SIZE,LOOKUPS!E$11,0)*$FI$6)</f>
        <v>0.18220000000000003</v>
      </c>
      <c r="FE823" s="1">
        <f>IF(ISERROR(VLOOKUP($FA823,MOM,LOOKUPS!F$12,0)*$FB$6+VLOOKUP($FA823,STREV,LOOKUPS!F$10,0)*$FC$6+VLOOKUP($FA823,LTREV,LOOKUPS!F$9,0)*$FD$6+VLOOKUP($FA823,CFP,LOOKUPS!F$6,0)*$FE$6+VLOOKUP($FA823,EP,LOOKUPS!F$8,0)*$FF$6+VLOOKUP($FA823,BM,LOOKUPS!F$5,0)*$FG$6+VLOOKUP($FA823,DIV,LOOKUPS!F$7,0)*$FH$6++VLOOKUP($FA823,SIZE,LOOKUPS!F$11,0)*$FI$6),"",VLOOKUP($FA823,MOM,LOOKUPS!F$12,0)*$FB$6+VLOOKUP($FA823,STREV,LOOKUPS!F$10,0)*$FC$6+VLOOKUP($FA823,LTREV,LOOKUPS!F$9,0)*$FD$6+VLOOKUP($FA823,CFP,LOOKUPS!F$6,0)*$FE$6+VLOOKUP($FA823,EP,LOOKUPS!F$8,0)*$FF$6+VLOOKUP($FA823,BM,LOOKUPS!F$5,0)*$FG$6+VLOOKUP($FA823,DIV,LOOKUPS!F$7,0)*$FH$6++VLOOKUP($FA823,SIZE,LOOKUPS!F$11,0)*$FI$6)</f>
        <v>7.0699999999999985E-2</v>
      </c>
      <c r="FF823" s="1">
        <f>IF(ISERROR(VLOOKUP($FA823,MOM,LOOKUPS!G$12,0)*$FB$6+VLOOKUP($FA823,STREV,LOOKUPS!G$10,0)*$FC$6+VLOOKUP($FA823,LTREV,LOOKUPS!G$9,0)*$FD$6+VLOOKUP($FA823,CFP,LOOKUPS!G$6,0)*$FE$6+VLOOKUP($FA823,EP,LOOKUPS!G$8,0)*$FF$6+VLOOKUP($FA823,BM,LOOKUPS!G$5,0)*$FG$6+VLOOKUP($FA823,DIV,LOOKUPS!G$7,0)*$FH$6++VLOOKUP($FA823,SIZE,LOOKUPS!G$11,0)*$FI$6),"",VLOOKUP($FA823,MOM,LOOKUPS!G$12,0)*$FB$6+VLOOKUP($FA823,STREV,LOOKUPS!G$10,0)*$FC$6+VLOOKUP($FA823,LTREV,LOOKUPS!G$9,0)*$FD$6+VLOOKUP($FA823,CFP,LOOKUPS!G$6,0)*$FE$6+VLOOKUP($FA823,EP,LOOKUPS!G$8,0)*$FF$6+VLOOKUP($FA823,BM,LOOKUPS!G$5,0)*$FG$6+VLOOKUP($FA823,DIV,LOOKUPS!G$7,0)*$FH$6++VLOOKUP($FA823,SIZE,LOOKUPS!G$11,0)*$FI$6)</f>
        <v>0.27799999999999997</v>
      </c>
      <c r="FG823" s="1">
        <f>IF(ISERROR(VLOOKUP($FA823,MOM,LOOKUPS!H$12,0)*$FB$6+VLOOKUP($FA823,STREV,LOOKUPS!H$10,0)*$FC$6+VLOOKUP($FA823,LTREV,LOOKUPS!H$9,0)*$FD$6+VLOOKUP($FA823,CFP,LOOKUPS!H$6,0)*$FE$6+VLOOKUP($FA823,EP,LOOKUPS!H$8,0)*$FF$6+VLOOKUP($FA823,BM,LOOKUPS!H$5,0)*$FG$6+VLOOKUP($FA823,DIV,LOOKUPS!H$7,0)*$FH$6++VLOOKUP($FA823,SIZE,LOOKUPS!H$11,0)*$FI$6),"",VLOOKUP($FA823,MOM,LOOKUPS!H$12,0)*$FB$6+VLOOKUP($FA823,STREV,LOOKUPS!H$10,0)*$FC$6+VLOOKUP($FA823,LTREV,LOOKUPS!H$9,0)*$FD$6+VLOOKUP($FA823,CFP,LOOKUPS!H$6,0)*$FE$6+VLOOKUP($FA823,EP,LOOKUPS!H$8,0)*$FF$6+VLOOKUP($FA823,BM,LOOKUPS!H$5,0)*$FG$6+VLOOKUP($FA823,DIV,LOOKUPS!H$7,0)*$FH$6++VLOOKUP($FA823,SIZE,LOOKUPS!H$11,0)*$FI$6)</f>
        <v>-6.1000000000000221E-3</v>
      </c>
      <c r="FH823" s="1">
        <f>IF(ISERROR(VLOOKUP($FA823,MOM,LOOKUPS!I$12,0)*$FB$6+VLOOKUP($FA823,STREV,LOOKUPS!I$10,0)*$FC$6+VLOOKUP($FA823,LTREV,LOOKUPS!I$9,0)*$FD$6+VLOOKUP($FA823,CFP,LOOKUPS!I$6,0)*$FE$6+VLOOKUP($FA823,EP,LOOKUPS!I$8,0)*$FF$6+VLOOKUP($FA823,BM,LOOKUPS!I$5,0)*$FG$6+VLOOKUP($FA823,DIV,LOOKUPS!I$7,0)*$FH$6++VLOOKUP($FA823,SIZE,LOOKUPS!I$11,0)*$FI$6),"",VLOOKUP($FA823,MOM,LOOKUPS!I$12,0)*$FB$6+VLOOKUP($FA823,STREV,LOOKUPS!I$10,0)*$FC$6+VLOOKUP($FA823,LTREV,LOOKUPS!I$9,0)*$FD$6+VLOOKUP($FA823,CFP,LOOKUPS!I$6,0)*$FE$6+VLOOKUP($FA823,EP,LOOKUPS!I$8,0)*$FF$6+VLOOKUP($FA823,BM,LOOKUPS!I$5,0)*$FG$6+VLOOKUP($FA823,DIV,LOOKUPS!I$7,0)*$FH$6++VLOOKUP($FA823,SIZE,LOOKUPS!I$11,0)*$FI$6)</f>
        <v>0.32650000000000001</v>
      </c>
      <c r="FI823" s="1">
        <f>IF(ISERROR(VLOOKUP($FA823,MOM,LOOKUPS!J$12,0)*$FB$6+VLOOKUP($FA823,STREV,LOOKUPS!J$10,0)*$FC$6+VLOOKUP($FA823,LTREV,LOOKUPS!J$9,0)*$FD$6+VLOOKUP($FA823,CFP,LOOKUPS!J$6,0)*$FE$6+VLOOKUP($FA823,EP,LOOKUPS!J$8,0)*$FF$6+VLOOKUP($FA823,BM,LOOKUPS!J$5,0)*$FG$6+VLOOKUP($FA823,DIV,LOOKUPS!J$7,0)*$FH$6++VLOOKUP($FA823,SIZE,LOOKUPS!J$11,0)*$FI$6),"",VLOOKUP($FA823,MOM,LOOKUPS!J$12,0)*$FB$6+VLOOKUP($FA823,STREV,LOOKUPS!J$10,0)*$FC$6+VLOOKUP($FA823,LTREV,LOOKUPS!J$9,0)*$FD$6+VLOOKUP($FA823,CFP,LOOKUPS!J$6,0)*$FE$6+VLOOKUP($FA823,EP,LOOKUPS!J$8,0)*$FF$6+VLOOKUP($FA823,BM,LOOKUPS!J$5,0)*$FG$6+VLOOKUP($FA823,DIV,LOOKUPS!J$7,0)*$FH$6++VLOOKUP($FA823,SIZE,LOOKUPS!J$11,0)*$FI$6)</f>
        <v>0.6140000000000001</v>
      </c>
      <c r="FJ823" s="1">
        <f>IF(ISERROR(VLOOKUP($FA823,MOM,LOOKUPS!K$12,0)*$FB$6+VLOOKUP($FA823,STREV,LOOKUPS!K$10,0)*$FC$6+VLOOKUP($FA823,LTREV,LOOKUPS!K$9,0)*$FD$6+VLOOKUP($FA823,CFP,LOOKUPS!K$6,0)*$FE$6+VLOOKUP($FA823,EP,LOOKUPS!K$8,0)*$FF$6+VLOOKUP($FA823,BM,LOOKUPS!K$5,0)*$FG$6+VLOOKUP($FA823,DIV,LOOKUPS!K$7,0)*$FH$6++VLOOKUP($FA823,SIZE,LOOKUPS!K$11,0)*$FI$6),"",VLOOKUP($FA823,MOM,LOOKUPS!K$12,0)*$FB$6+VLOOKUP($FA823,STREV,LOOKUPS!K$10,0)*$FC$6+VLOOKUP($FA823,LTREV,LOOKUPS!K$9,0)*$FD$6+VLOOKUP($FA823,CFP,LOOKUPS!K$6,0)*$FE$6+VLOOKUP($FA823,EP,LOOKUPS!K$8,0)*$FF$6+VLOOKUP($FA823,BM,LOOKUPS!K$5,0)*$FG$6+VLOOKUP($FA823,DIV,LOOKUPS!K$7,0)*$FH$6++VLOOKUP($FA823,SIZE,LOOKUPS!K$11,0)*$FI$6)</f>
        <v>0.29410000000000003</v>
      </c>
      <c r="FK823" s="1">
        <f>IF(ISERROR(VLOOKUP($FA823,MOM,LOOKUPS!L$12,0)*$FB$6+VLOOKUP($FA823,STREV,LOOKUPS!L$10,0)*$FC$6+VLOOKUP($FA823,LTREV,LOOKUPS!L$9,0)*$FD$6+VLOOKUP($FA823,CFP,LOOKUPS!L$6,0)*$FE$6+VLOOKUP($FA823,EP,LOOKUPS!L$8,0)*$FF$6+VLOOKUP($FA823,BM,LOOKUPS!L$5,0)*$FG$6+VLOOKUP($FA823,DIV,LOOKUPS!L$7,0)*$FH$6++VLOOKUP($FA823,SIZE,LOOKUPS!L$11,0)*$FI$6),"",VLOOKUP($FA823,MOM,LOOKUPS!L$12,0)*$FB$6+VLOOKUP($FA823,STREV,LOOKUPS!L$10,0)*$FC$6+VLOOKUP($FA823,LTREV,LOOKUPS!L$9,0)*$FD$6+VLOOKUP($FA823,CFP,LOOKUPS!L$6,0)*$FE$6+VLOOKUP($FA823,EP,LOOKUPS!L$8,0)*$FF$6+VLOOKUP($FA823,BM,LOOKUPS!L$5,0)*$FG$6+VLOOKUP($FA823,DIV,LOOKUPS!L$7,0)*$FH$6++VLOOKUP($FA823,SIZE,LOOKUPS!L$11,0)*$FI$6)</f>
        <v>0.54679999999999995</v>
      </c>
    </row>
    <row r="824" spans="1:167" x14ac:dyDescent="0.3">
      <c r="A824" s="1">
        <v>199411</v>
      </c>
      <c r="B824" s="1">
        <v>-6.63</v>
      </c>
      <c r="C824" s="1">
        <v>-4.29</v>
      </c>
      <c r="D824" s="1">
        <v>-3.22</v>
      </c>
      <c r="E824" s="1">
        <v>-3.44</v>
      </c>
      <c r="F824" s="1">
        <v>-3.65</v>
      </c>
      <c r="G824" s="1">
        <v>-4.08</v>
      </c>
      <c r="H824" s="1">
        <v>-3.56</v>
      </c>
      <c r="I824" s="1">
        <v>-3.37</v>
      </c>
      <c r="J824" s="1">
        <v>-3.68</v>
      </c>
      <c r="K824" s="1">
        <v>-3.49</v>
      </c>
      <c r="M824" s="1">
        <v>199312</v>
      </c>
      <c r="N824" s="1">
        <v>0.9</v>
      </c>
      <c r="O824" s="1">
        <v>0.47</v>
      </c>
      <c r="P824" s="1">
        <v>1.49</v>
      </c>
      <c r="Q824" s="1">
        <v>2.62</v>
      </c>
      <c r="R824" s="1">
        <v>1.29</v>
      </c>
      <c r="S824" s="1">
        <v>1.84</v>
      </c>
      <c r="T824" s="1">
        <v>1.61</v>
      </c>
      <c r="U824" s="1">
        <v>1.64</v>
      </c>
      <c r="V824" s="1">
        <v>1.74</v>
      </c>
      <c r="W824" s="1">
        <v>-0.78</v>
      </c>
      <c r="Y824" s="1">
        <v>199811</v>
      </c>
      <c r="Z824" s="1">
        <v>10.62</v>
      </c>
      <c r="AA824" s="1">
        <v>5.55</v>
      </c>
      <c r="AB824" s="1">
        <v>6.55</v>
      </c>
      <c r="AC824" s="1">
        <v>4.38</v>
      </c>
      <c r="AD824" s="1">
        <v>5.67</v>
      </c>
      <c r="AE824" s="1">
        <v>4.78</v>
      </c>
      <c r="AF824" s="1">
        <v>4.3899999999999997</v>
      </c>
      <c r="AG824" s="1">
        <v>4.43</v>
      </c>
      <c r="AH824" s="1">
        <v>3.87</v>
      </c>
      <c r="AI824" s="1">
        <v>4.9000000000000004</v>
      </c>
      <c r="AK824">
        <v>201905</v>
      </c>
      <c r="AL824">
        <v>-9.1</v>
      </c>
      <c r="AM824">
        <v>-6.65</v>
      </c>
      <c r="AN824">
        <v>-7.7</v>
      </c>
      <c r="AO824">
        <v>-10.29</v>
      </c>
      <c r="AP824">
        <v>-6.62</v>
      </c>
      <c r="AQ824">
        <v>-6.61</v>
      </c>
      <c r="AR824">
        <v>-7.48</v>
      </c>
      <c r="AS824">
        <v>-8.76</v>
      </c>
      <c r="AT824">
        <v>-11.32</v>
      </c>
      <c r="AU824">
        <v>-6.95</v>
      </c>
      <c r="AV824">
        <v>-6.2</v>
      </c>
      <c r="AW824">
        <v>-6.74</v>
      </c>
      <c r="AX824">
        <v>-6.47</v>
      </c>
      <c r="AY824">
        <v>-7.68</v>
      </c>
      <c r="AZ824">
        <v>-7.26</v>
      </c>
      <c r="BA824">
        <v>-9.5299999999999994</v>
      </c>
      <c r="BB824">
        <v>-7.83</v>
      </c>
      <c r="BC824">
        <v>-10.41</v>
      </c>
      <c r="BD824">
        <v>-12.1</v>
      </c>
      <c r="BF824" s="1">
        <v>201905</v>
      </c>
      <c r="BG824" s="1">
        <v>-8.8699999999999992</v>
      </c>
      <c r="BH824" s="1">
        <v>-7.28</v>
      </c>
      <c r="BI824" s="1">
        <v>-7.47</v>
      </c>
      <c r="BJ824" s="1">
        <v>-9.6199999999999992</v>
      </c>
      <c r="BK824" s="1">
        <v>-7.09</v>
      </c>
      <c r="BL824" s="1">
        <v>-7.31</v>
      </c>
      <c r="BM824" s="1">
        <v>-7.39</v>
      </c>
      <c r="BN824" s="1">
        <v>-8.6</v>
      </c>
      <c r="BO824" s="1">
        <v>-10.050000000000001</v>
      </c>
      <c r="BP824" s="1">
        <v>-8</v>
      </c>
      <c r="BQ824" s="1">
        <v>-6.05</v>
      </c>
      <c r="BR824" s="1">
        <v>-7.67</v>
      </c>
      <c r="BS824" s="1">
        <v>-6.94</v>
      </c>
      <c r="BT824" s="1">
        <v>-7.79</v>
      </c>
      <c r="BU824" s="1">
        <v>-7.01</v>
      </c>
      <c r="BV824" s="1">
        <v>-8.35</v>
      </c>
      <c r="BW824" s="1">
        <v>-8.85</v>
      </c>
      <c r="BX824" s="1">
        <v>-9.11</v>
      </c>
      <c r="BY824" s="1">
        <v>-10.83</v>
      </c>
      <c r="CA824" s="1">
        <v>199405</v>
      </c>
      <c r="CB824" s="1">
        <v>-3.39</v>
      </c>
      <c r="CC824" s="1">
        <v>-1.37</v>
      </c>
      <c r="CD824" s="1">
        <v>0.31</v>
      </c>
      <c r="CE824" s="1">
        <v>0.51</v>
      </c>
      <c r="CF824" s="1">
        <v>-1.54</v>
      </c>
      <c r="CG824" s="1">
        <v>-0.69</v>
      </c>
      <c r="CH824" s="1">
        <v>0.72</v>
      </c>
      <c r="CI824" s="1">
        <v>0.1</v>
      </c>
      <c r="CJ824" s="1">
        <v>0.7</v>
      </c>
      <c r="CK824" s="1">
        <v>-1.75</v>
      </c>
      <c r="CL824" s="1">
        <v>-1.23</v>
      </c>
      <c r="CM824" s="1">
        <v>-0.89</v>
      </c>
      <c r="CN824" s="1">
        <v>-0.43</v>
      </c>
      <c r="CO824" s="1">
        <v>-0.25</v>
      </c>
      <c r="CP824" s="1">
        <v>1.82</v>
      </c>
      <c r="CQ824" s="1">
        <v>0.27</v>
      </c>
      <c r="CR824" s="1">
        <v>-0.09</v>
      </c>
      <c r="CS824" s="1">
        <v>0.06</v>
      </c>
      <c r="CT824" s="1">
        <v>1.1499999999999999</v>
      </c>
      <c r="CV824" s="1">
        <v>199505</v>
      </c>
      <c r="CW824" s="1">
        <v>1.76</v>
      </c>
      <c r="CX824" s="1">
        <v>2.12</v>
      </c>
      <c r="CY824" s="1">
        <v>2.37</v>
      </c>
      <c r="CZ824" s="1">
        <v>2.5099999999999998</v>
      </c>
      <c r="DA824" s="1">
        <v>1.84</v>
      </c>
      <c r="DB824" s="1">
        <v>2.25</v>
      </c>
      <c r="DC824" s="1">
        <v>2.6</v>
      </c>
      <c r="DD824" s="1">
        <v>2.5</v>
      </c>
      <c r="DE824" s="1">
        <v>2.48</v>
      </c>
      <c r="DF824" s="1">
        <v>2.48</v>
      </c>
      <c r="DG824" s="1">
        <v>1.26</v>
      </c>
      <c r="DH824" s="1">
        <v>2.63</v>
      </c>
      <c r="DI824" s="1">
        <v>1.86</v>
      </c>
      <c r="DJ824" s="1">
        <v>2.57</v>
      </c>
      <c r="DK824" s="1">
        <v>2.64</v>
      </c>
      <c r="DL824" s="1">
        <v>2.44</v>
      </c>
      <c r="DM824" s="1">
        <v>2.58</v>
      </c>
      <c r="DN824" s="1">
        <v>2.0499999999999998</v>
      </c>
      <c r="DO824" s="1">
        <v>3.01</v>
      </c>
      <c r="DQ824" s="1">
        <v>199405</v>
      </c>
      <c r="DR824" s="1">
        <v>-99.99</v>
      </c>
      <c r="DS824" s="1">
        <v>-0.15</v>
      </c>
      <c r="DT824" s="1">
        <v>-0.91</v>
      </c>
      <c r="DU824" s="1">
        <v>0.97</v>
      </c>
      <c r="DV824" s="1">
        <v>-0.09</v>
      </c>
      <c r="DW824" s="1">
        <v>-0.64</v>
      </c>
      <c r="DX824" s="1">
        <v>-0.95</v>
      </c>
      <c r="DY824" s="1">
        <v>-0.27</v>
      </c>
      <c r="DZ824" s="1">
        <v>1.27</v>
      </c>
      <c r="EA824" s="1">
        <v>0.15</v>
      </c>
      <c r="EB824" s="1">
        <v>-0.75</v>
      </c>
      <c r="EC824" s="1">
        <v>-0.53</v>
      </c>
      <c r="ED824" s="1">
        <v>-0.8</v>
      </c>
      <c r="EE824" s="1">
        <v>-1.36</v>
      </c>
      <c r="EF824" s="1">
        <v>-0.49</v>
      </c>
      <c r="EG824" s="1">
        <v>-1</v>
      </c>
      <c r="EH824" s="1">
        <v>0.46</v>
      </c>
      <c r="EI824" s="1">
        <v>0.48</v>
      </c>
      <c r="EJ824" s="1">
        <v>2.0699999999999998</v>
      </c>
      <c r="EL824">
        <v>199405</v>
      </c>
      <c r="EM824">
        <v>0.57999999999999996</v>
      </c>
      <c r="EN824">
        <v>-2.13</v>
      </c>
      <c r="EO824">
        <v>0.66</v>
      </c>
      <c r="EP824">
        <v>0.31</v>
      </c>
      <c r="ER824" s="1">
        <v>199411</v>
      </c>
      <c r="ES824" s="1">
        <v>-0.2</v>
      </c>
      <c r="EU824" s="1">
        <v>199312</v>
      </c>
      <c r="EV824" s="1">
        <v>1.1299999999999999</v>
      </c>
      <c r="EX824" s="1">
        <v>199811</v>
      </c>
      <c r="EY824" s="1">
        <v>-0.35</v>
      </c>
      <c r="FA824" s="1">
        <v>199411</v>
      </c>
      <c r="FB824" s="1">
        <f>IF(ISERROR(VLOOKUP($FA824,MOM,LOOKUPS!C$12,0)*$FB$6+VLOOKUP($FA824,STREV,LOOKUPS!C$10,0)*$FC$6+VLOOKUP($FA824,LTREV,LOOKUPS!C$9,0)*$FD$6+VLOOKUP($FA824,CFP,LOOKUPS!C$6,0)*$FE$6+VLOOKUP($FA824,EP,LOOKUPS!C$8,0)*$FF$6+VLOOKUP($FA824,BM,LOOKUPS!C$5,0)*$FG$6+VLOOKUP($FA824,DIV,LOOKUPS!C$7,0)*$FH$6++VLOOKUP($FA824,SIZE,LOOKUPS!C$11,0)*$FI$6),"",VLOOKUP($FA824,MOM,LOOKUPS!C$12,0)*$FB$6+VLOOKUP($FA824,STREV,LOOKUPS!C$10,0)*$FC$6+VLOOKUP($FA824,LTREV,LOOKUPS!C$9,0)*$FD$6+VLOOKUP($FA824,CFP,LOOKUPS!C$6,0)*$FE$6+VLOOKUP($FA824,EP,LOOKUPS!C$8,0)*$FF$6+VLOOKUP($FA824,BM,LOOKUPS!C$5,0)*$FG$6+VLOOKUP($FA824,DIV,LOOKUPS!C$7,0)*$FH$6++VLOOKUP($FA824,SIZE,LOOKUPS!C$11,0)*$FI$6)</f>
        <v>-5.2911999999999999</v>
      </c>
      <c r="FC824" s="1">
        <f>IF(ISERROR(VLOOKUP($FA824,MOM,LOOKUPS!D$12,0)*$FB$6+VLOOKUP($FA824,STREV,LOOKUPS!D$10,0)*$FC$6+VLOOKUP($FA824,LTREV,LOOKUPS!D$9,0)*$FD$6+VLOOKUP($FA824,CFP,LOOKUPS!D$6,0)*$FE$6+VLOOKUP($FA824,EP,LOOKUPS!D$8,0)*$FF$6+VLOOKUP($FA824,BM,LOOKUPS!D$5,0)*$FG$6+VLOOKUP($FA824,DIV,LOOKUPS!D$7,0)*$FH$6++VLOOKUP($FA824,SIZE,LOOKUPS!D$11,0)*$FI$6),"",VLOOKUP($FA824,MOM,LOOKUPS!D$12,0)*$FB$6+VLOOKUP($FA824,STREV,LOOKUPS!D$10,0)*$FC$6+VLOOKUP($FA824,LTREV,LOOKUPS!D$9,0)*$FD$6+VLOOKUP($FA824,CFP,LOOKUPS!D$6,0)*$FE$6+VLOOKUP($FA824,EP,LOOKUPS!D$8,0)*$FF$6+VLOOKUP($FA824,BM,LOOKUPS!D$5,0)*$FG$6+VLOOKUP($FA824,DIV,LOOKUPS!D$7,0)*$FH$6++VLOOKUP($FA824,SIZE,LOOKUPS!D$11,0)*$FI$6)</f>
        <v>-4.1766000000000005</v>
      </c>
      <c r="FD824" s="1">
        <f>IF(ISERROR(VLOOKUP($FA824,MOM,LOOKUPS!E$12,0)*$FB$6+VLOOKUP($FA824,STREV,LOOKUPS!E$10,0)*$FC$6+VLOOKUP($FA824,LTREV,LOOKUPS!E$9,0)*$FD$6+VLOOKUP($FA824,CFP,LOOKUPS!E$6,0)*$FE$6+VLOOKUP($FA824,EP,LOOKUPS!E$8,0)*$FF$6+VLOOKUP($FA824,BM,LOOKUPS!E$5,0)*$FG$6+VLOOKUP($FA824,DIV,LOOKUPS!E$7,0)*$FH$6++VLOOKUP($FA824,SIZE,LOOKUPS!E$11,0)*$FI$6),"",VLOOKUP($FA824,MOM,LOOKUPS!E$12,0)*$FB$6+VLOOKUP($FA824,STREV,LOOKUPS!E$10,0)*$FC$6+VLOOKUP($FA824,LTREV,LOOKUPS!E$9,0)*$FD$6+VLOOKUP($FA824,CFP,LOOKUPS!E$6,0)*$FE$6+VLOOKUP($FA824,EP,LOOKUPS!E$8,0)*$FF$6+VLOOKUP($FA824,BM,LOOKUPS!E$5,0)*$FG$6+VLOOKUP($FA824,DIV,LOOKUPS!E$7,0)*$FH$6++VLOOKUP($FA824,SIZE,LOOKUPS!E$11,0)*$FI$6)</f>
        <v>-3.8331000000000004</v>
      </c>
      <c r="FE824" s="1">
        <f>IF(ISERROR(VLOOKUP($FA824,MOM,LOOKUPS!F$12,0)*$FB$6+VLOOKUP($FA824,STREV,LOOKUPS!F$10,0)*$FC$6+VLOOKUP($FA824,LTREV,LOOKUPS!F$9,0)*$FD$6+VLOOKUP($FA824,CFP,LOOKUPS!F$6,0)*$FE$6+VLOOKUP($FA824,EP,LOOKUPS!F$8,0)*$FF$6+VLOOKUP($FA824,BM,LOOKUPS!F$5,0)*$FG$6+VLOOKUP($FA824,DIV,LOOKUPS!F$7,0)*$FH$6++VLOOKUP($FA824,SIZE,LOOKUPS!F$11,0)*$FI$6),"",VLOOKUP($FA824,MOM,LOOKUPS!F$12,0)*$FB$6+VLOOKUP($FA824,STREV,LOOKUPS!F$10,0)*$FC$6+VLOOKUP($FA824,LTREV,LOOKUPS!F$9,0)*$FD$6+VLOOKUP($FA824,CFP,LOOKUPS!F$6,0)*$FE$6+VLOOKUP($FA824,EP,LOOKUPS!F$8,0)*$FF$6+VLOOKUP($FA824,BM,LOOKUPS!F$5,0)*$FG$6+VLOOKUP($FA824,DIV,LOOKUPS!F$7,0)*$FH$6++VLOOKUP($FA824,SIZE,LOOKUPS!F$11,0)*$FI$6)</f>
        <v>-3.7124000000000006</v>
      </c>
      <c r="FF824" s="1">
        <f>IF(ISERROR(VLOOKUP($FA824,MOM,LOOKUPS!G$12,0)*$FB$6+VLOOKUP($FA824,STREV,LOOKUPS!G$10,0)*$FC$6+VLOOKUP($FA824,LTREV,LOOKUPS!G$9,0)*$FD$6+VLOOKUP($FA824,CFP,LOOKUPS!G$6,0)*$FE$6+VLOOKUP($FA824,EP,LOOKUPS!G$8,0)*$FF$6+VLOOKUP($FA824,BM,LOOKUPS!G$5,0)*$FG$6+VLOOKUP($FA824,DIV,LOOKUPS!G$7,0)*$FH$6++VLOOKUP($FA824,SIZE,LOOKUPS!G$11,0)*$FI$6),"",VLOOKUP($FA824,MOM,LOOKUPS!G$12,0)*$FB$6+VLOOKUP($FA824,STREV,LOOKUPS!G$10,0)*$FC$6+VLOOKUP($FA824,LTREV,LOOKUPS!G$9,0)*$FD$6+VLOOKUP($FA824,CFP,LOOKUPS!G$6,0)*$FE$6+VLOOKUP($FA824,EP,LOOKUPS!G$8,0)*$FF$6+VLOOKUP($FA824,BM,LOOKUPS!G$5,0)*$FG$6+VLOOKUP($FA824,DIV,LOOKUPS!G$7,0)*$FH$6++VLOOKUP($FA824,SIZE,LOOKUPS!G$11,0)*$FI$6)</f>
        <v>-3.6561000000000003</v>
      </c>
      <c r="FG824" s="1">
        <f>IF(ISERROR(VLOOKUP($FA824,MOM,LOOKUPS!H$12,0)*$FB$6+VLOOKUP($FA824,STREV,LOOKUPS!H$10,0)*$FC$6+VLOOKUP($FA824,LTREV,LOOKUPS!H$9,0)*$FD$6+VLOOKUP($FA824,CFP,LOOKUPS!H$6,0)*$FE$6+VLOOKUP($FA824,EP,LOOKUPS!H$8,0)*$FF$6+VLOOKUP($FA824,BM,LOOKUPS!H$5,0)*$FG$6+VLOOKUP($FA824,DIV,LOOKUPS!H$7,0)*$FH$6++VLOOKUP($FA824,SIZE,LOOKUPS!H$11,0)*$FI$6),"",VLOOKUP($FA824,MOM,LOOKUPS!H$12,0)*$FB$6+VLOOKUP($FA824,STREV,LOOKUPS!H$10,0)*$FC$6+VLOOKUP($FA824,LTREV,LOOKUPS!H$9,0)*$FD$6+VLOOKUP($FA824,CFP,LOOKUPS!H$6,0)*$FE$6+VLOOKUP($FA824,EP,LOOKUPS!H$8,0)*$FF$6+VLOOKUP($FA824,BM,LOOKUPS!H$5,0)*$FG$6+VLOOKUP($FA824,DIV,LOOKUPS!H$7,0)*$FH$6++VLOOKUP($FA824,SIZE,LOOKUPS!H$11,0)*$FI$6)</f>
        <v>-4.1771000000000003</v>
      </c>
      <c r="FH824" s="1">
        <f>IF(ISERROR(VLOOKUP($FA824,MOM,LOOKUPS!I$12,0)*$FB$6+VLOOKUP($FA824,STREV,LOOKUPS!I$10,0)*$FC$6+VLOOKUP($FA824,LTREV,LOOKUPS!I$9,0)*$FD$6+VLOOKUP($FA824,CFP,LOOKUPS!I$6,0)*$FE$6+VLOOKUP($FA824,EP,LOOKUPS!I$8,0)*$FF$6+VLOOKUP($FA824,BM,LOOKUPS!I$5,0)*$FG$6+VLOOKUP($FA824,DIV,LOOKUPS!I$7,0)*$FH$6++VLOOKUP($FA824,SIZE,LOOKUPS!I$11,0)*$FI$6),"",VLOOKUP($FA824,MOM,LOOKUPS!I$12,0)*$FB$6+VLOOKUP($FA824,STREV,LOOKUPS!I$10,0)*$FC$6+VLOOKUP($FA824,LTREV,LOOKUPS!I$9,0)*$FD$6+VLOOKUP($FA824,CFP,LOOKUPS!I$6,0)*$FE$6+VLOOKUP($FA824,EP,LOOKUPS!I$8,0)*$FF$6+VLOOKUP($FA824,BM,LOOKUPS!I$5,0)*$FG$6+VLOOKUP($FA824,DIV,LOOKUPS!I$7,0)*$FH$6++VLOOKUP($FA824,SIZE,LOOKUPS!I$11,0)*$FI$6)</f>
        <v>-4.2265999999999995</v>
      </c>
      <c r="FI824" s="1">
        <f>IF(ISERROR(VLOOKUP($FA824,MOM,LOOKUPS!J$12,0)*$FB$6+VLOOKUP($FA824,STREV,LOOKUPS!J$10,0)*$FC$6+VLOOKUP($FA824,LTREV,LOOKUPS!J$9,0)*$FD$6+VLOOKUP($FA824,CFP,LOOKUPS!J$6,0)*$FE$6+VLOOKUP($FA824,EP,LOOKUPS!J$8,0)*$FF$6+VLOOKUP($FA824,BM,LOOKUPS!J$5,0)*$FG$6+VLOOKUP($FA824,DIV,LOOKUPS!J$7,0)*$FH$6++VLOOKUP($FA824,SIZE,LOOKUPS!J$11,0)*$FI$6),"",VLOOKUP($FA824,MOM,LOOKUPS!J$12,0)*$FB$6+VLOOKUP($FA824,STREV,LOOKUPS!J$10,0)*$FC$6+VLOOKUP($FA824,LTREV,LOOKUPS!J$9,0)*$FD$6+VLOOKUP($FA824,CFP,LOOKUPS!J$6,0)*$FE$6+VLOOKUP($FA824,EP,LOOKUPS!J$8,0)*$FF$6+VLOOKUP($FA824,BM,LOOKUPS!J$5,0)*$FG$6+VLOOKUP($FA824,DIV,LOOKUPS!J$7,0)*$FH$6++VLOOKUP($FA824,SIZE,LOOKUPS!J$11,0)*$FI$6)</f>
        <v>-3.7115</v>
      </c>
      <c r="FJ824" s="1">
        <f>IF(ISERROR(VLOOKUP($FA824,MOM,LOOKUPS!K$12,0)*$FB$6+VLOOKUP($FA824,STREV,LOOKUPS!K$10,0)*$FC$6+VLOOKUP($FA824,LTREV,LOOKUPS!K$9,0)*$FD$6+VLOOKUP($FA824,CFP,LOOKUPS!K$6,0)*$FE$6+VLOOKUP($FA824,EP,LOOKUPS!K$8,0)*$FF$6+VLOOKUP($FA824,BM,LOOKUPS!K$5,0)*$FG$6+VLOOKUP($FA824,DIV,LOOKUPS!K$7,0)*$FH$6++VLOOKUP($FA824,SIZE,LOOKUPS!K$11,0)*$FI$6),"",VLOOKUP($FA824,MOM,LOOKUPS!K$12,0)*$FB$6+VLOOKUP($FA824,STREV,LOOKUPS!K$10,0)*$FC$6+VLOOKUP($FA824,LTREV,LOOKUPS!K$9,0)*$FD$6+VLOOKUP($FA824,CFP,LOOKUPS!K$6,0)*$FE$6+VLOOKUP($FA824,EP,LOOKUPS!K$8,0)*$FF$6+VLOOKUP($FA824,BM,LOOKUPS!K$5,0)*$FG$6+VLOOKUP($FA824,DIV,LOOKUPS!K$7,0)*$FH$6++VLOOKUP($FA824,SIZE,LOOKUPS!K$11,0)*$FI$6)</f>
        <v>-4.1928999999999998</v>
      </c>
      <c r="FK824" s="1">
        <f>IF(ISERROR(VLOOKUP($FA824,MOM,LOOKUPS!L$12,0)*$FB$6+VLOOKUP($FA824,STREV,LOOKUPS!L$10,0)*$FC$6+VLOOKUP($FA824,LTREV,LOOKUPS!L$9,0)*$FD$6+VLOOKUP($FA824,CFP,LOOKUPS!L$6,0)*$FE$6+VLOOKUP($FA824,EP,LOOKUPS!L$8,0)*$FF$6+VLOOKUP($FA824,BM,LOOKUPS!L$5,0)*$FG$6+VLOOKUP($FA824,DIV,LOOKUPS!L$7,0)*$FH$6++VLOOKUP($FA824,SIZE,LOOKUPS!L$11,0)*$FI$6),"",VLOOKUP($FA824,MOM,LOOKUPS!L$12,0)*$FB$6+VLOOKUP($FA824,STREV,LOOKUPS!L$10,0)*$FC$6+VLOOKUP($FA824,LTREV,LOOKUPS!L$9,0)*$FD$6+VLOOKUP($FA824,CFP,LOOKUPS!L$6,0)*$FE$6+VLOOKUP($FA824,EP,LOOKUPS!L$8,0)*$FF$6+VLOOKUP($FA824,BM,LOOKUPS!L$5,0)*$FG$6+VLOOKUP($FA824,DIV,LOOKUPS!L$7,0)*$FH$6++VLOOKUP($FA824,SIZE,LOOKUPS!L$11,0)*$FI$6)</f>
        <v>-3.9695</v>
      </c>
    </row>
    <row r="825" spans="1:167" x14ac:dyDescent="0.3">
      <c r="A825" s="1">
        <v>199412</v>
      </c>
      <c r="B825" s="1">
        <v>-6.26</v>
      </c>
      <c r="C825" s="1">
        <v>-2.81</v>
      </c>
      <c r="D825" s="1">
        <v>-0.89</v>
      </c>
      <c r="E825" s="1">
        <v>-0.43</v>
      </c>
      <c r="F825" s="1">
        <v>0.35</v>
      </c>
      <c r="G825" s="1">
        <v>0.66</v>
      </c>
      <c r="H825" s="1">
        <v>0.22</v>
      </c>
      <c r="I825" s="1">
        <v>0.74</v>
      </c>
      <c r="J825" s="1">
        <v>1.31</v>
      </c>
      <c r="K825" s="1">
        <v>1.53</v>
      </c>
      <c r="M825" s="1">
        <v>199401</v>
      </c>
      <c r="N825" s="1">
        <v>8.1</v>
      </c>
      <c r="O825" s="1">
        <v>5.66</v>
      </c>
      <c r="P825" s="1">
        <v>4.0999999999999996</v>
      </c>
      <c r="Q825" s="1">
        <v>5.22</v>
      </c>
      <c r="R825" s="1">
        <v>4.18</v>
      </c>
      <c r="S825" s="1">
        <v>4.6900000000000004</v>
      </c>
      <c r="T825" s="1">
        <v>3.4</v>
      </c>
      <c r="U825" s="1">
        <v>3.31</v>
      </c>
      <c r="V825" s="1">
        <v>2.92</v>
      </c>
      <c r="W825" s="1">
        <v>3.36</v>
      </c>
      <c r="Y825" s="1">
        <v>199812</v>
      </c>
      <c r="Z825" s="1">
        <v>0.56000000000000005</v>
      </c>
      <c r="AA825" s="1">
        <v>0.37</v>
      </c>
      <c r="AB825" s="1">
        <v>2.5099999999999998</v>
      </c>
      <c r="AC825" s="1">
        <v>1.29</v>
      </c>
      <c r="AD825" s="1">
        <v>2.42</v>
      </c>
      <c r="AE825" s="1">
        <v>2.27</v>
      </c>
      <c r="AF825" s="1">
        <v>1.53</v>
      </c>
      <c r="AG825" s="1">
        <v>2.5299999999999998</v>
      </c>
      <c r="AH825" s="1">
        <v>2.34</v>
      </c>
      <c r="AI825" s="1">
        <v>4.37</v>
      </c>
      <c r="AK825">
        <v>201906</v>
      </c>
      <c r="AL825">
        <v>3.09</v>
      </c>
      <c r="AM825">
        <v>7.1</v>
      </c>
      <c r="AN825">
        <v>6.95</v>
      </c>
      <c r="AO825">
        <v>6.74</v>
      </c>
      <c r="AP825">
        <v>6.39</v>
      </c>
      <c r="AQ825">
        <v>7.69</v>
      </c>
      <c r="AR825">
        <v>7.52</v>
      </c>
      <c r="AS825">
        <v>7.51</v>
      </c>
      <c r="AT825">
        <v>5.84</v>
      </c>
      <c r="AU825">
        <v>5.36</v>
      </c>
      <c r="AV825">
        <v>7.7</v>
      </c>
      <c r="AW825">
        <v>8.84</v>
      </c>
      <c r="AX825">
        <v>6.4</v>
      </c>
      <c r="AY825">
        <v>7.44</v>
      </c>
      <c r="AZ825">
        <v>7.6</v>
      </c>
      <c r="BA825">
        <v>6.37</v>
      </c>
      <c r="BB825">
        <v>8.89</v>
      </c>
      <c r="BC825">
        <v>6</v>
      </c>
      <c r="BD825">
        <v>5.7</v>
      </c>
      <c r="BF825" s="1">
        <v>201906</v>
      </c>
      <c r="BG825" s="1">
        <v>3.36</v>
      </c>
      <c r="BH825" s="1">
        <v>7.94</v>
      </c>
      <c r="BI825" s="1">
        <v>6.61</v>
      </c>
      <c r="BJ825" s="1">
        <v>6.82</v>
      </c>
      <c r="BK825" s="1">
        <v>7.81</v>
      </c>
      <c r="BL825" s="1">
        <v>7.58</v>
      </c>
      <c r="BM825" s="1">
        <v>6.69</v>
      </c>
      <c r="BN825" s="1">
        <v>6.77</v>
      </c>
      <c r="BO825" s="1">
        <v>6.43</v>
      </c>
      <c r="BP825" s="1">
        <v>6.76</v>
      </c>
      <c r="BQ825" s="1">
        <v>9</v>
      </c>
      <c r="BR825" s="1">
        <v>8.2100000000000009</v>
      </c>
      <c r="BS825" s="1">
        <v>6.95</v>
      </c>
      <c r="BT825" s="1">
        <v>7.51</v>
      </c>
      <c r="BU825" s="1">
        <v>5.94</v>
      </c>
      <c r="BV825" s="1">
        <v>5.98</v>
      </c>
      <c r="BW825" s="1">
        <v>7.53</v>
      </c>
      <c r="BX825" s="1">
        <v>7.04</v>
      </c>
      <c r="BY825" s="1">
        <v>5.91</v>
      </c>
      <c r="CA825" s="1">
        <v>199406</v>
      </c>
      <c r="CB825" s="1">
        <v>-4.03</v>
      </c>
      <c r="CC825" s="1">
        <v>-5.1100000000000003</v>
      </c>
      <c r="CD825" s="1">
        <v>-2.42</v>
      </c>
      <c r="CE825" s="1">
        <v>-1.75</v>
      </c>
      <c r="CF825" s="1">
        <v>-5.49</v>
      </c>
      <c r="CG825" s="1">
        <v>-3.6</v>
      </c>
      <c r="CH825" s="1">
        <v>-1.92</v>
      </c>
      <c r="CI825" s="1">
        <v>-2.27</v>
      </c>
      <c r="CJ825" s="1">
        <v>-1.76</v>
      </c>
      <c r="CK825" s="1">
        <v>-6.3</v>
      </c>
      <c r="CL825" s="1">
        <v>-4.29</v>
      </c>
      <c r="CM825" s="1">
        <v>-4.07</v>
      </c>
      <c r="CN825" s="1">
        <v>-3.02</v>
      </c>
      <c r="CO825" s="1">
        <v>-2.17</v>
      </c>
      <c r="CP825" s="1">
        <v>-1.64</v>
      </c>
      <c r="CQ825" s="1">
        <v>-2.79</v>
      </c>
      <c r="CR825" s="1">
        <v>-1.71</v>
      </c>
      <c r="CS825" s="1">
        <v>-1.8</v>
      </c>
      <c r="CT825" s="1">
        <v>-1.73</v>
      </c>
      <c r="CV825" s="1">
        <v>199506</v>
      </c>
      <c r="CW825" s="1">
        <v>6.78</v>
      </c>
      <c r="CX825" s="1">
        <v>4.12</v>
      </c>
      <c r="CY825" s="1">
        <v>2.95</v>
      </c>
      <c r="CZ825" s="1">
        <v>1.67</v>
      </c>
      <c r="DA825" s="1">
        <v>4.13</v>
      </c>
      <c r="DB825" s="1">
        <v>3.73</v>
      </c>
      <c r="DC825" s="1">
        <v>2.95</v>
      </c>
      <c r="DD825" s="1">
        <v>2.42</v>
      </c>
      <c r="DE825" s="1">
        <v>1.3</v>
      </c>
      <c r="DF825" s="1">
        <v>4.04</v>
      </c>
      <c r="DG825" s="1">
        <v>4.2</v>
      </c>
      <c r="DH825" s="1">
        <v>4.12</v>
      </c>
      <c r="DI825" s="1">
        <v>3.35</v>
      </c>
      <c r="DJ825" s="1">
        <v>2.7</v>
      </c>
      <c r="DK825" s="1">
        <v>3.27</v>
      </c>
      <c r="DL825" s="1">
        <v>2.5499999999999998</v>
      </c>
      <c r="DM825" s="1">
        <v>2.2799999999999998</v>
      </c>
      <c r="DN825" s="1">
        <v>1.74</v>
      </c>
      <c r="DO825" s="1">
        <v>0.75</v>
      </c>
      <c r="DQ825" s="1">
        <v>199406</v>
      </c>
      <c r="DR825" s="1">
        <v>-99.99</v>
      </c>
      <c r="DS825" s="1">
        <v>-2.87</v>
      </c>
      <c r="DT825" s="1">
        <v>-2.4</v>
      </c>
      <c r="DU825" s="1">
        <v>-2.72</v>
      </c>
      <c r="DV825" s="1">
        <v>-2.78</v>
      </c>
      <c r="DW825" s="1">
        <v>-3.02</v>
      </c>
      <c r="DX825" s="1">
        <v>-2.39</v>
      </c>
      <c r="DY825" s="1">
        <v>-2.85</v>
      </c>
      <c r="DZ825" s="1">
        <v>-2.52</v>
      </c>
      <c r="EA825" s="1">
        <v>-2.29</v>
      </c>
      <c r="EB825" s="1">
        <v>-4.09</v>
      </c>
      <c r="EC825" s="1">
        <v>-3.55</v>
      </c>
      <c r="ED825" s="1">
        <v>-2.27</v>
      </c>
      <c r="EE825" s="1">
        <v>-2.77</v>
      </c>
      <c r="EF825" s="1">
        <v>-1.98</v>
      </c>
      <c r="EG825" s="1">
        <v>-2.64</v>
      </c>
      <c r="EH825" s="1">
        <v>-3.06</v>
      </c>
      <c r="EI825" s="1">
        <v>-2.78</v>
      </c>
      <c r="EJ825" s="1">
        <v>-2.25</v>
      </c>
      <c r="EL825">
        <v>199406</v>
      </c>
      <c r="EM825">
        <v>-3.03</v>
      </c>
      <c r="EN825">
        <v>-0.42</v>
      </c>
      <c r="EO825">
        <v>1.72</v>
      </c>
      <c r="EP825">
        <v>0.31</v>
      </c>
      <c r="ER825" s="1">
        <v>199412</v>
      </c>
      <c r="ES825" s="1">
        <v>3.5</v>
      </c>
      <c r="EU825" s="1">
        <v>199401</v>
      </c>
      <c r="EV825" s="1">
        <v>1.73</v>
      </c>
      <c r="EX825" s="1">
        <v>199812</v>
      </c>
      <c r="EY825" s="1">
        <v>-0.99</v>
      </c>
      <c r="FA825" s="1">
        <v>199412</v>
      </c>
      <c r="FB825" s="1">
        <f>IF(ISERROR(VLOOKUP($FA825,MOM,LOOKUPS!C$12,0)*$FB$6+VLOOKUP($FA825,STREV,LOOKUPS!C$10,0)*$FC$6+VLOOKUP($FA825,LTREV,LOOKUPS!C$9,0)*$FD$6+VLOOKUP($FA825,CFP,LOOKUPS!C$6,0)*$FE$6+VLOOKUP($FA825,EP,LOOKUPS!C$8,0)*$FF$6+VLOOKUP($FA825,BM,LOOKUPS!C$5,0)*$FG$6+VLOOKUP($FA825,DIV,LOOKUPS!C$7,0)*$FH$6++VLOOKUP($FA825,SIZE,LOOKUPS!C$11,0)*$FI$6),"",VLOOKUP($FA825,MOM,LOOKUPS!C$12,0)*$FB$6+VLOOKUP($FA825,STREV,LOOKUPS!C$10,0)*$FC$6+VLOOKUP($FA825,LTREV,LOOKUPS!C$9,0)*$FD$6+VLOOKUP($FA825,CFP,LOOKUPS!C$6,0)*$FE$6+VLOOKUP($FA825,EP,LOOKUPS!C$8,0)*$FF$6+VLOOKUP($FA825,BM,LOOKUPS!C$5,0)*$FG$6+VLOOKUP($FA825,DIV,LOOKUPS!C$7,0)*$FH$6++VLOOKUP($FA825,SIZE,LOOKUPS!C$11,0)*$FI$6)</f>
        <v>-4.3632999999999997</v>
      </c>
      <c r="FC825" s="1">
        <f>IF(ISERROR(VLOOKUP($FA825,MOM,LOOKUPS!D$12,0)*$FB$6+VLOOKUP($FA825,STREV,LOOKUPS!D$10,0)*$FC$6+VLOOKUP($FA825,LTREV,LOOKUPS!D$9,0)*$FD$6+VLOOKUP($FA825,CFP,LOOKUPS!D$6,0)*$FE$6+VLOOKUP($FA825,EP,LOOKUPS!D$8,0)*$FF$6+VLOOKUP($FA825,BM,LOOKUPS!D$5,0)*$FG$6+VLOOKUP($FA825,DIV,LOOKUPS!D$7,0)*$FH$6++VLOOKUP($FA825,SIZE,LOOKUPS!D$11,0)*$FI$6),"",VLOOKUP($FA825,MOM,LOOKUPS!D$12,0)*$FB$6+VLOOKUP($FA825,STREV,LOOKUPS!D$10,0)*$FC$6+VLOOKUP($FA825,LTREV,LOOKUPS!D$9,0)*$FD$6+VLOOKUP($FA825,CFP,LOOKUPS!D$6,0)*$FE$6+VLOOKUP($FA825,EP,LOOKUPS!D$8,0)*$FF$6+VLOOKUP($FA825,BM,LOOKUPS!D$5,0)*$FG$6+VLOOKUP($FA825,DIV,LOOKUPS!D$7,0)*$FH$6++VLOOKUP($FA825,SIZE,LOOKUPS!D$11,0)*$FI$6)</f>
        <v>-1.8045</v>
      </c>
      <c r="FD825" s="1">
        <f>IF(ISERROR(VLOOKUP($FA825,MOM,LOOKUPS!E$12,0)*$FB$6+VLOOKUP($FA825,STREV,LOOKUPS!E$10,0)*$FC$6+VLOOKUP($FA825,LTREV,LOOKUPS!E$9,0)*$FD$6+VLOOKUP($FA825,CFP,LOOKUPS!E$6,0)*$FE$6+VLOOKUP($FA825,EP,LOOKUPS!E$8,0)*$FF$6+VLOOKUP($FA825,BM,LOOKUPS!E$5,0)*$FG$6+VLOOKUP($FA825,DIV,LOOKUPS!E$7,0)*$FH$6++VLOOKUP($FA825,SIZE,LOOKUPS!E$11,0)*$FI$6),"",VLOOKUP($FA825,MOM,LOOKUPS!E$12,0)*$FB$6+VLOOKUP($FA825,STREV,LOOKUPS!E$10,0)*$FC$6+VLOOKUP($FA825,LTREV,LOOKUPS!E$9,0)*$FD$6+VLOOKUP($FA825,CFP,LOOKUPS!E$6,0)*$FE$6+VLOOKUP($FA825,EP,LOOKUPS!E$8,0)*$FF$6+VLOOKUP($FA825,BM,LOOKUPS!E$5,0)*$FG$6+VLOOKUP($FA825,DIV,LOOKUPS!E$7,0)*$FH$6++VLOOKUP($FA825,SIZE,LOOKUPS!E$11,0)*$FI$6)</f>
        <v>-1.3679000000000001</v>
      </c>
      <c r="FE825" s="1">
        <f>IF(ISERROR(VLOOKUP($FA825,MOM,LOOKUPS!F$12,0)*$FB$6+VLOOKUP($FA825,STREV,LOOKUPS!F$10,0)*$FC$6+VLOOKUP($FA825,LTREV,LOOKUPS!F$9,0)*$FD$6+VLOOKUP($FA825,CFP,LOOKUPS!F$6,0)*$FE$6+VLOOKUP($FA825,EP,LOOKUPS!F$8,0)*$FF$6+VLOOKUP($FA825,BM,LOOKUPS!F$5,0)*$FG$6+VLOOKUP($FA825,DIV,LOOKUPS!F$7,0)*$FH$6++VLOOKUP($FA825,SIZE,LOOKUPS!F$11,0)*$FI$6),"",VLOOKUP($FA825,MOM,LOOKUPS!F$12,0)*$FB$6+VLOOKUP($FA825,STREV,LOOKUPS!F$10,0)*$FC$6+VLOOKUP($FA825,LTREV,LOOKUPS!F$9,0)*$FD$6+VLOOKUP($FA825,CFP,LOOKUPS!F$6,0)*$FE$6+VLOOKUP($FA825,EP,LOOKUPS!F$8,0)*$FF$6+VLOOKUP($FA825,BM,LOOKUPS!F$5,0)*$FG$6+VLOOKUP($FA825,DIV,LOOKUPS!F$7,0)*$FH$6++VLOOKUP($FA825,SIZE,LOOKUPS!F$11,0)*$FI$6)</f>
        <v>-0.70720000000000005</v>
      </c>
      <c r="FF825" s="1">
        <f>IF(ISERROR(VLOOKUP($FA825,MOM,LOOKUPS!G$12,0)*$FB$6+VLOOKUP($FA825,STREV,LOOKUPS!G$10,0)*$FC$6+VLOOKUP($FA825,LTREV,LOOKUPS!G$9,0)*$FD$6+VLOOKUP($FA825,CFP,LOOKUPS!G$6,0)*$FE$6+VLOOKUP($FA825,EP,LOOKUPS!G$8,0)*$FF$6+VLOOKUP($FA825,BM,LOOKUPS!G$5,0)*$FG$6+VLOOKUP($FA825,DIV,LOOKUPS!G$7,0)*$FH$6++VLOOKUP($FA825,SIZE,LOOKUPS!G$11,0)*$FI$6),"",VLOOKUP($FA825,MOM,LOOKUPS!G$12,0)*$FB$6+VLOOKUP($FA825,STREV,LOOKUPS!G$10,0)*$FC$6+VLOOKUP($FA825,LTREV,LOOKUPS!G$9,0)*$FD$6+VLOOKUP($FA825,CFP,LOOKUPS!G$6,0)*$FE$6+VLOOKUP($FA825,EP,LOOKUPS!G$8,0)*$FF$6+VLOOKUP($FA825,BM,LOOKUPS!G$5,0)*$FG$6+VLOOKUP($FA825,DIV,LOOKUPS!G$7,0)*$FH$6++VLOOKUP($FA825,SIZE,LOOKUPS!G$11,0)*$FI$6)</f>
        <v>0.11910000000000001</v>
      </c>
      <c r="FG825" s="1">
        <f>IF(ISERROR(VLOOKUP($FA825,MOM,LOOKUPS!H$12,0)*$FB$6+VLOOKUP($FA825,STREV,LOOKUPS!H$10,0)*$FC$6+VLOOKUP($FA825,LTREV,LOOKUPS!H$9,0)*$FD$6+VLOOKUP($FA825,CFP,LOOKUPS!H$6,0)*$FE$6+VLOOKUP($FA825,EP,LOOKUPS!H$8,0)*$FF$6+VLOOKUP($FA825,BM,LOOKUPS!H$5,0)*$FG$6+VLOOKUP($FA825,DIV,LOOKUPS!H$7,0)*$FH$6++VLOOKUP($FA825,SIZE,LOOKUPS!H$11,0)*$FI$6),"",VLOOKUP($FA825,MOM,LOOKUPS!H$12,0)*$FB$6+VLOOKUP($FA825,STREV,LOOKUPS!H$10,0)*$FC$6+VLOOKUP($FA825,LTREV,LOOKUPS!H$9,0)*$FD$6+VLOOKUP($FA825,CFP,LOOKUPS!H$6,0)*$FE$6+VLOOKUP($FA825,EP,LOOKUPS!H$8,0)*$FF$6+VLOOKUP($FA825,BM,LOOKUPS!H$5,0)*$FG$6+VLOOKUP($FA825,DIV,LOOKUPS!H$7,0)*$FH$6++VLOOKUP($FA825,SIZE,LOOKUPS!H$11,0)*$FI$6)</f>
        <v>-7.8699999999999992E-2</v>
      </c>
      <c r="FH825" s="1">
        <f>IF(ISERROR(VLOOKUP($FA825,MOM,LOOKUPS!I$12,0)*$FB$6+VLOOKUP($FA825,STREV,LOOKUPS!I$10,0)*$FC$6+VLOOKUP($FA825,LTREV,LOOKUPS!I$9,0)*$FD$6+VLOOKUP($FA825,CFP,LOOKUPS!I$6,0)*$FE$6+VLOOKUP($FA825,EP,LOOKUPS!I$8,0)*$FF$6+VLOOKUP($FA825,BM,LOOKUPS!I$5,0)*$FG$6+VLOOKUP($FA825,DIV,LOOKUPS!I$7,0)*$FH$6++VLOOKUP($FA825,SIZE,LOOKUPS!I$11,0)*$FI$6),"",VLOOKUP($FA825,MOM,LOOKUPS!I$12,0)*$FB$6+VLOOKUP($FA825,STREV,LOOKUPS!I$10,0)*$FC$6+VLOOKUP($FA825,LTREV,LOOKUPS!I$9,0)*$FD$6+VLOOKUP($FA825,CFP,LOOKUPS!I$6,0)*$FE$6+VLOOKUP($FA825,EP,LOOKUPS!I$8,0)*$FF$6+VLOOKUP($FA825,BM,LOOKUPS!I$5,0)*$FG$6+VLOOKUP($FA825,DIV,LOOKUPS!I$7,0)*$FH$6++VLOOKUP($FA825,SIZE,LOOKUPS!I$11,0)*$FI$6)</f>
        <v>-0.22320000000000001</v>
      </c>
      <c r="FI825" s="1">
        <f>IF(ISERROR(VLOOKUP($FA825,MOM,LOOKUPS!J$12,0)*$FB$6+VLOOKUP($FA825,STREV,LOOKUPS!J$10,0)*$FC$6+VLOOKUP($FA825,LTREV,LOOKUPS!J$9,0)*$FD$6+VLOOKUP($FA825,CFP,LOOKUPS!J$6,0)*$FE$6+VLOOKUP($FA825,EP,LOOKUPS!J$8,0)*$FF$6+VLOOKUP($FA825,BM,LOOKUPS!J$5,0)*$FG$6+VLOOKUP($FA825,DIV,LOOKUPS!J$7,0)*$FH$6++VLOOKUP($FA825,SIZE,LOOKUPS!J$11,0)*$FI$6),"",VLOOKUP($FA825,MOM,LOOKUPS!J$12,0)*$FB$6+VLOOKUP($FA825,STREV,LOOKUPS!J$10,0)*$FC$6+VLOOKUP($FA825,LTREV,LOOKUPS!J$9,0)*$FD$6+VLOOKUP($FA825,CFP,LOOKUPS!J$6,0)*$FE$6+VLOOKUP($FA825,EP,LOOKUPS!J$8,0)*$FF$6+VLOOKUP($FA825,BM,LOOKUPS!J$5,0)*$FG$6+VLOOKUP($FA825,DIV,LOOKUPS!J$7,0)*$FH$6++VLOOKUP($FA825,SIZE,LOOKUPS!J$11,0)*$FI$6)</f>
        <v>3.4399999999999958E-2</v>
      </c>
      <c r="FJ825" s="1">
        <f>IF(ISERROR(VLOOKUP($FA825,MOM,LOOKUPS!K$12,0)*$FB$6+VLOOKUP($FA825,STREV,LOOKUPS!K$10,0)*$FC$6+VLOOKUP($FA825,LTREV,LOOKUPS!K$9,0)*$FD$6+VLOOKUP($FA825,CFP,LOOKUPS!K$6,0)*$FE$6+VLOOKUP($FA825,EP,LOOKUPS!K$8,0)*$FF$6+VLOOKUP($FA825,BM,LOOKUPS!K$5,0)*$FG$6+VLOOKUP($FA825,DIV,LOOKUPS!K$7,0)*$FH$6++VLOOKUP($FA825,SIZE,LOOKUPS!K$11,0)*$FI$6),"",VLOOKUP($FA825,MOM,LOOKUPS!K$12,0)*$FB$6+VLOOKUP($FA825,STREV,LOOKUPS!K$10,0)*$FC$6+VLOOKUP($FA825,LTREV,LOOKUPS!K$9,0)*$FD$6+VLOOKUP($FA825,CFP,LOOKUPS!K$6,0)*$FE$6+VLOOKUP($FA825,EP,LOOKUPS!K$8,0)*$FF$6+VLOOKUP($FA825,BM,LOOKUPS!K$5,0)*$FG$6+VLOOKUP($FA825,DIV,LOOKUPS!K$7,0)*$FH$6++VLOOKUP($FA825,SIZE,LOOKUPS!K$11,0)*$FI$6)</f>
        <v>-0.3872000000000001</v>
      </c>
      <c r="FK825" s="1">
        <f>IF(ISERROR(VLOOKUP($FA825,MOM,LOOKUPS!L$12,0)*$FB$6+VLOOKUP($FA825,STREV,LOOKUPS!L$10,0)*$FC$6+VLOOKUP($FA825,LTREV,LOOKUPS!L$9,0)*$FD$6+VLOOKUP($FA825,CFP,LOOKUPS!L$6,0)*$FE$6+VLOOKUP($FA825,EP,LOOKUPS!L$8,0)*$FF$6+VLOOKUP($FA825,BM,LOOKUPS!L$5,0)*$FG$6+VLOOKUP($FA825,DIV,LOOKUPS!L$7,0)*$FH$6++VLOOKUP($FA825,SIZE,LOOKUPS!L$11,0)*$FI$6),"",VLOOKUP($FA825,MOM,LOOKUPS!L$12,0)*$FB$6+VLOOKUP($FA825,STREV,LOOKUPS!L$10,0)*$FC$6+VLOOKUP($FA825,LTREV,LOOKUPS!L$9,0)*$FD$6+VLOOKUP($FA825,CFP,LOOKUPS!L$6,0)*$FE$6+VLOOKUP($FA825,EP,LOOKUPS!L$8,0)*$FF$6+VLOOKUP($FA825,BM,LOOKUPS!L$5,0)*$FG$6+VLOOKUP($FA825,DIV,LOOKUPS!L$7,0)*$FH$6++VLOOKUP($FA825,SIZE,LOOKUPS!L$11,0)*$FI$6)</f>
        <v>-0.3634</v>
      </c>
    </row>
    <row r="826" spans="1:167" x14ac:dyDescent="0.3">
      <c r="A826" s="1">
        <v>199501</v>
      </c>
      <c r="B826" s="1">
        <v>8.0299999999999994</v>
      </c>
      <c r="C826" s="1">
        <v>3.73</v>
      </c>
      <c r="D826" s="1">
        <v>3.33</v>
      </c>
      <c r="E826" s="1">
        <v>3.17</v>
      </c>
      <c r="F826" s="1">
        <v>1.42</v>
      </c>
      <c r="G826" s="1">
        <v>1.6</v>
      </c>
      <c r="H826" s="1">
        <v>1.95</v>
      </c>
      <c r="I826" s="1">
        <v>2.2599999999999998</v>
      </c>
      <c r="J826" s="1">
        <v>1.39</v>
      </c>
      <c r="K826" s="1">
        <v>1.31</v>
      </c>
      <c r="M826" s="1">
        <v>199402</v>
      </c>
      <c r="N826" s="1">
        <v>0.28999999999999998</v>
      </c>
      <c r="O826" s="1">
        <v>-1.49</v>
      </c>
      <c r="P826" s="1">
        <v>-1.49</v>
      </c>
      <c r="Q826" s="1">
        <v>-0.15</v>
      </c>
      <c r="R826" s="1">
        <v>-0.99</v>
      </c>
      <c r="S826" s="1">
        <v>-0.9</v>
      </c>
      <c r="T826" s="1">
        <v>-1.38</v>
      </c>
      <c r="U826" s="1">
        <v>-0.53</v>
      </c>
      <c r="V826" s="1">
        <v>-0.13</v>
      </c>
      <c r="W826" s="1">
        <v>-0.98</v>
      </c>
      <c r="Y826" s="1">
        <v>199901</v>
      </c>
      <c r="Z826" s="1">
        <v>15</v>
      </c>
      <c r="AA826" s="1">
        <v>5.55</v>
      </c>
      <c r="AB826" s="1">
        <v>1.72</v>
      </c>
      <c r="AC826" s="1">
        <v>-0.98</v>
      </c>
      <c r="AD826" s="1">
        <v>1.08</v>
      </c>
      <c r="AE826" s="1">
        <v>0.32</v>
      </c>
      <c r="AF826" s="1">
        <v>0.6</v>
      </c>
      <c r="AG826" s="1">
        <v>0.28000000000000003</v>
      </c>
      <c r="AH826" s="1">
        <v>2</v>
      </c>
      <c r="AI826" s="1">
        <v>1.72</v>
      </c>
      <c r="AK826">
        <v>201907</v>
      </c>
      <c r="AL826">
        <v>-3.9</v>
      </c>
      <c r="AM826">
        <v>1.02</v>
      </c>
      <c r="AN826">
        <v>0.61</v>
      </c>
      <c r="AO826">
        <v>-0.71</v>
      </c>
      <c r="AP826">
        <v>1.01</v>
      </c>
      <c r="AQ826">
        <v>0.7</v>
      </c>
      <c r="AR826">
        <v>0.52</v>
      </c>
      <c r="AS826">
        <v>0.92</v>
      </c>
      <c r="AT826">
        <v>-1.46</v>
      </c>
      <c r="AU826">
        <v>0.76</v>
      </c>
      <c r="AV826">
        <v>1.31</v>
      </c>
      <c r="AW826">
        <v>1.04</v>
      </c>
      <c r="AX826">
        <v>0.36</v>
      </c>
      <c r="AY826">
        <v>1.1299999999999999</v>
      </c>
      <c r="AZ826">
        <v>-0.04</v>
      </c>
      <c r="BA826">
        <v>1.07</v>
      </c>
      <c r="BB826">
        <v>0.75</v>
      </c>
      <c r="BC826">
        <v>0.97</v>
      </c>
      <c r="BD826">
        <v>-3.83</v>
      </c>
      <c r="BF826" s="1">
        <v>201907</v>
      </c>
      <c r="BG826" s="1">
        <v>-3.57</v>
      </c>
      <c r="BH826" s="1">
        <v>0.8</v>
      </c>
      <c r="BI826" s="1">
        <v>0.97</v>
      </c>
      <c r="BJ826" s="1">
        <v>-0.43</v>
      </c>
      <c r="BK826" s="1">
        <v>0.89</v>
      </c>
      <c r="BL826" s="1">
        <v>0.5</v>
      </c>
      <c r="BM826" s="1">
        <v>1.27</v>
      </c>
      <c r="BN826" s="1">
        <v>0.73</v>
      </c>
      <c r="BO826" s="1">
        <v>-1.04</v>
      </c>
      <c r="BP826" s="1">
        <v>1.26</v>
      </c>
      <c r="BQ826" s="1">
        <v>0.33</v>
      </c>
      <c r="BR826" s="1">
        <v>0.61</v>
      </c>
      <c r="BS826" s="1">
        <v>0.39</v>
      </c>
      <c r="BT826" s="1">
        <v>2</v>
      </c>
      <c r="BU826" s="1">
        <v>0.56999999999999995</v>
      </c>
      <c r="BV826" s="1">
        <v>0.95</v>
      </c>
      <c r="BW826" s="1">
        <v>0.5</v>
      </c>
      <c r="BX826" s="1">
        <v>1.1200000000000001</v>
      </c>
      <c r="BY826" s="1">
        <v>-3.04</v>
      </c>
      <c r="CA826" s="1">
        <v>199407</v>
      </c>
      <c r="CB826" s="1">
        <v>1.49</v>
      </c>
      <c r="CC826" s="1">
        <v>1.26</v>
      </c>
      <c r="CD826" s="1">
        <v>1.01</v>
      </c>
      <c r="CE826" s="1">
        <v>1.85</v>
      </c>
      <c r="CF826" s="1">
        <v>1.51</v>
      </c>
      <c r="CG826" s="1">
        <v>0.32</v>
      </c>
      <c r="CH826" s="1">
        <v>0.79</v>
      </c>
      <c r="CI826" s="1">
        <v>2.36</v>
      </c>
      <c r="CJ826" s="1">
        <v>1.72</v>
      </c>
      <c r="CK826" s="1">
        <v>1.89</v>
      </c>
      <c r="CL826" s="1">
        <v>0.89</v>
      </c>
      <c r="CM826" s="1">
        <v>0.43</v>
      </c>
      <c r="CN826" s="1">
        <v>0.21</v>
      </c>
      <c r="CO826" s="1">
        <v>0.56000000000000005</v>
      </c>
      <c r="CP826" s="1">
        <v>1.03</v>
      </c>
      <c r="CQ826" s="1">
        <v>2.4500000000000002</v>
      </c>
      <c r="CR826" s="1">
        <v>2.2799999999999998</v>
      </c>
      <c r="CS826" s="1">
        <v>1.46</v>
      </c>
      <c r="CT826" s="1">
        <v>1.87</v>
      </c>
      <c r="CV826" s="1">
        <v>199507</v>
      </c>
      <c r="CW826" s="1">
        <v>6.97</v>
      </c>
      <c r="CX826" s="1">
        <v>5.19</v>
      </c>
      <c r="CY826" s="1">
        <v>3.68</v>
      </c>
      <c r="CZ826" s="1">
        <v>2.88</v>
      </c>
      <c r="DA826" s="1">
        <v>5.98</v>
      </c>
      <c r="DB826" s="1">
        <v>3.9</v>
      </c>
      <c r="DC826" s="1">
        <v>3.59</v>
      </c>
      <c r="DD826" s="1">
        <v>3.83</v>
      </c>
      <c r="DE826" s="1">
        <v>2.08</v>
      </c>
      <c r="DF826" s="1">
        <v>7.08</v>
      </c>
      <c r="DG826" s="1">
        <v>4.93</v>
      </c>
      <c r="DH826" s="1">
        <v>3.92</v>
      </c>
      <c r="DI826" s="1">
        <v>3.88</v>
      </c>
      <c r="DJ826" s="1">
        <v>3.9</v>
      </c>
      <c r="DK826" s="1">
        <v>3.3</v>
      </c>
      <c r="DL826" s="1">
        <v>3.64</v>
      </c>
      <c r="DM826" s="1">
        <v>4.0199999999999996</v>
      </c>
      <c r="DN826" s="1">
        <v>2.99</v>
      </c>
      <c r="DO826" s="1">
        <v>1.04</v>
      </c>
      <c r="DQ826" s="1">
        <v>199407</v>
      </c>
      <c r="DR826" s="1">
        <v>-99.99</v>
      </c>
      <c r="DS826" s="1">
        <v>0.92</v>
      </c>
      <c r="DT826" s="1">
        <v>2.69</v>
      </c>
      <c r="DU826" s="1">
        <v>3.06</v>
      </c>
      <c r="DV826" s="1">
        <v>0.71</v>
      </c>
      <c r="DW826" s="1">
        <v>2.2200000000000002</v>
      </c>
      <c r="DX826" s="1">
        <v>2.81</v>
      </c>
      <c r="DY826" s="1">
        <v>3.53</v>
      </c>
      <c r="DZ826" s="1">
        <v>3.05</v>
      </c>
      <c r="EA826" s="1">
        <v>0.81</v>
      </c>
      <c r="EB826" s="1">
        <v>0.43</v>
      </c>
      <c r="EC826" s="1">
        <v>2.5499999999999998</v>
      </c>
      <c r="ED826" s="1">
        <v>1.73</v>
      </c>
      <c r="EE826" s="1">
        <v>2.2799999999999998</v>
      </c>
      <c r="EF826" s="1">
        <v>3.47</v>
      </c>
      <c r="EG826" s="1">
        <v>3.93</v>
      </c>
      <c r="EH826" s="1">
        <v>3.07</v>
      </c>
      <c r="EI826" s="1">
        <v>3.45</v>
      </c>
      <c r="EJ826" s="1">
        <v>2.62</v>
      </c>
      <c r="EL826">
        <v>199407</v>
      </c>
      <c r="EM826">
        <v>2.82</v>
      </c>
      <c r="EN826">
        <v>-1.8</v>
      </c>
      <c r="EO826">
        <v>0.56000000000000005</v>
      </c>
      <c r="EP826">
        <v>0.28000000000000003</v>
      </c>
      <c r="ER826" s="1">
        <v>199501</v>
      </c>
      <c r="ES826" s="1">
        <v>-1.82</v>
      </c>
      <c r="EU826" s="1">
        <v>199402</v>
      </c>
      <c r="EV826" s="1">
        <v>0.42</v>
      </c>
      <c r="EX826" s="1">
        <v>199901</v>
      </c>
      <c r="EY826" s="1">
        <v>1.1000000000000001</v>
      </c>
      <c r="FA826" s="1">
        <v>199501</v>
      </c>
      <c r="FB826" s="1">
        <f>IF(ISERROR(VLOOKUP($FA826,MOM,LOOKUPS!C$12,0)*$FB$6+VLOOKUP($FA826,STREV,LOOKUPS!C$10,0)*$FC$6+VLOOKUP($FA826,LTREV,LOOKUPS!C$9,0)*$FD$6+VLOOKUP($FA826,CFP,LOOKUPS!C$6,0)*$FE$6+VLOOKUP($FA826,EP,LOOKUPS!C$8,0)*$FF$6+VLOOKUP($FA826,BM,LOOKUPS!C$5,0)*$FG$6+VLOOKUP($FA826,DIV,LOOKUPS!C$7,0)*$FH$6++VLOOKUP($FA826,SIZE,LOOKUPS!C$11,0)*$FI$6),"",VLOOKUP($FA826,MOM,LOOKUPS!C$12,0)*$FB$6+VLOOKUP($FA826,STREV,LOOKUPS!C$10,0)*$FC$6+VLOOKUP($FA826,LTREV,LOOKUPS!C$9,0)*$FD$6+VLOOKUP($FA826,CFP,LOOKUPS!C$6,0)*$FE$6+VLOOKUP($FA826,EP,LOOKUPS!C$8,0)*$FF$6+VLOOKUP($FA826,BM,LOOKUPS!C$5,0)*$FG$6+VLOOKUP($FA826,DIV,LOOKUPS!C$7,0)*$FH$6++VLOOKUP($FA826,SIZE,LOOKUPS!C$11,0)*$FI$6)</f>
        <v>2.4927999999999999</v>
      </c>
      <c r="FC826" s="1">
        <f>IF(ISERROR(VLOOKUP($FA826,MOM,LOOKUPS!D$12,0)*$FB$6+VLOOKUP($FA826,STREV,LOOKUPS!D$10,0)*$FC$6+VLOOKUP($FA826,LTREV,LOOKUPS!D$9,0)*$FD$6+VLOOKUP($FA826,CFP,LOOKUPS!D$6,0)*$FE$6+VLOOKUP($FA826,EP,LOOKUPS!D$8,0)*$FF$6+VLOOKUP($FA826,BM,LOOKUPS!D$5,0)*$FG$6+VLOOKUP($FA826,DIV,LOOKUPS!D$7,0)*$FH$6++VLOOKUP($FA826,SIZE,LOOKUPS!D$11,0)*$FI$6),"",VLOOKUP($FA826,MOM,LOOKUPS!D$12,0)*$FB$6+VLOOKUP($FA826,STREV,LOOKUPS!D$10,0)*$FC$6+VLOOKUP($FA826,LTREV,LOOKUPS!D$9,0)*$FD$6+VLOOKUP($FA826,CFP,LOOKUPS!D$6,0)*$FE$6+VLOOKUP($FA826,EP,LOOKUPS!D$8,0)*$FF$6+VLOOKUP($FA826,BM,LOOKUPS!D$5,0)*$FG$6+VLOOKUP($FA826,DIV,LOOKUPS!D$7,0)*$FH$6++VLOOKUP($FA826,SIZE,LOOKUPS!D$11,0)*$FI$6)</f>
        <v>2.5732000000000004</v>
      </c>
      <c r="FD826" s="1">
        <f>IF(ISERROR(VLOOKUP($FA826,MOM,LOOKUPS!E$12,0)*$FB$6+VLOOKUP($FA826,STREV,LOOKUPS!E$10,0)*$FC$6+VLOOKUP($FA826,LTREV,LOOKUPS!E$9,0)*$FD$6+VLOOKUP($FA826,CFP,LOOKUPS!E$6,0)*$FE$6+VLOOKUP($FA826,EP,LOOKUPS!E$8,0)*$FF$6+VLOOKUP($FA826,BM,LOOKUPS!E$5,0)*$FG$6+VLOOKUP($FA826,DIV,LOOKUPS!E$7,0)*$FH$6++VLOOKUP($FA826,SIZE,LOOKUPS!E$11,0)*$FI$6),"",VLOOKUP($FA826,MOM,LOOKUPS!E$12,0)*$FB$6+VLOOKUP($FA826,STREV,LOOKUPS!E$10,0)*$FC$6+VLOOKUP($FA826,LTREV,LOOKUPS!E$9,0)*$FD$6+VLOOKUP($FA826,CFP,LOOKUPS!E$6,0)*$FE$6+VLOOKUP($FA826,EP,LOOKUPS!E$8,0)*$FF$6+VLOOKUP($FA826,BM,LOOKUPS!E$5,0)*$FG$6+VLOOKUP($FA826,DIV,LOOKUPS!E$7,0)*$FH$6++VLOOKUP($FA826,SIZE,LOOKUPS!E$11,0)*$FI$6)</f>
        <v>2.6157000000000004</v>
      </c>
      <c r="FE826" s="1">
        <f>IF(ISERROR(VLOOKUP($FA826,MOM,LOOKUPS!F$12,0)*$FB$6+VLOOKUP($FA826,STREV,LOOKUPS!F$10,0)*$FC$6+VLOOKUP($FA826,LTREV,LOOKUPS!F$9,0)*$FD$6+VLOOKUP($FA826,CFP,LOOKUPS!F$6,0)*$FE$6+VLOOKUP($FA826,EP,LOOKUPS!F$8,0)*$FF$6+VLOOKUP($FA826,BM,LOOKUPS!F$5,0)*$FG$6+VLOOKUP($FA826,DIV,LOOKUPS!F$7,0)*$FH$6++VLOOKUP($FA826,SIZE,LOOKUPS!F$11,0)*$FI$6),"",VLOOKUP($FA826,MOM,LOOKUPS!F$12,0)*$FB$6+VLOOKUP($FA826,STREV,LOOKUPS!F$10,0)*$FC$6+VLOOKUP($FA826,LTREV,LOOKUPS!F$9,0)*$FD$6+VLOOKUP($FA826,CFP,LOOKUPS!F$6,0)*$FE$6+VLOOKUP($FA826,EP,LOOKUPS!F$8,0)*$FF$6+VLOOKUP($FA826,BM,LOOKUPS!F$5,0)*$FG$6+VLOOKUP($FA826,DIV,LOOKUPS!F$7,0)*$FH$6++VLOOKUP($FA826,SIZE,LOOKUPS!F$11,0)*$FI$6)</f>
        <v>2.0722999999999998</v>
      </c>
      <c r="FF826" s="1">
        <f>IF(ISERROR(VLOOKUP($FA826,MOM,LOOKUPS!G$12,0)*$FB$6+VLOOKUP($FA826,STREV,LOOKUPS!G$10,0)*$FC$6+VLOOKUP($FA826,LTREV,LOOKUPS!G$9,0)*$FD$6+VLOOKUP($FA826,CFP,LOOKUPS!G$6,0)*$FE$6+VLOOKUP($FA826,EP,LOOKUPS!G$8,0)*$FF$6+VLOOKUP($FA826,BM,LOOKUPS!G$5,0)*$FG$6+VLOOKUP($FA826,DIV,LOOKUPS!G$7,0)*$FH$6++VLOOKUP($FA826,SIZE,LOOKUPS!G$11,0)*$FI$6),"",VLOOKUP($FA826,MOM,LOOKUPS!G$12,0)*$FB$6+VLOOKUP($FA826,STREV,LOOKUPS!G$10,0)*$FC$6+VLOOKUP($FA826,LTREV,LOOKUPS!G$9,0)*$FD$6+VLOOKUP($FA826,CFP,LOOKUPS!G$6,0)*$FE$6+VLOOKUP($FA826,EP,LOOKUPS!G$8,0)*$FF$6+VLOOKUP($FA826,BM,LOOKUPS!G$5,0)*$FG$6+VLOOKUP($FA826,DIV,LOOKUPS!G$7,0)*$FH$6++VLOOKUP($FA826,SIZE,LOOKUPS!G$11,0)*$FI$6)</f>
        <v>1.9547000000000003</v>
      </c>
      <c r="FG826" s="1">
        <f>IF(ISERROR(VLOOKUP($FA826,MOM,LOOKUPS!H$12,0)*$FB$6+VLOOKUP($FA826,STREV,LOOKUPS!H$10,0)*$FC$6+VLOOKUP($FA826,LTREV,LOOKUPS!H$9,0)*$FD$6+VLOOKUP($FA826,CFP,LOOKUPS!H$6,0)*$FE$6+VLOOKUP($FA826,EP,LOOKUPS!H$8,0)*$FF$6+VLOOKUP($FA826,BM,LOOKUPS!H$5,0)*$FG$6+VLOOKUP($FA826,DIV,LOOKUPS!H$7,0)*$FH$6++VLOOKUP($FA826,SIZE,LOOKUPS!H$11,0)*$FI$6),"",VLOOKUP($FA826,MOM,LOOKUPS!H$12,0)*$FB$6+VLOOKUP($FA826,STREV,LOOKUPS!H$10,0)*$FC$6+VLOOKUP($FA826,LTREV,LOOKUPS!H$9,0)*$FD$6+VLOOKUP($FA826,CFP,LOOKUPS!H$6,0)*$FE$6+VLOOKUP($FA826,EP,LOOKUPS!H$8,0)*$FF$6+VLOOKUP($FA826,BM,LOOKUPS!H$5,0)*$FG$6+VLOOKUP($FA826,DIV,LOOKUPS!H$7,0)*$FH$6++VLOOKUP($FA826,SIZE,LOOKUPS!H$11,0)*$FI$6)</f>
        <v>2.3304</v>
      </c>
      <c r="FH826" s="1">
        <f>IF(ISERROR(VLOOKUP($FA826,MOM,LOOKUPS!I$12,0)*$FB$6+VLOOKUP($FA826,STREV,LOOKUPS!I$10,0)*$FC$6+VLOOKUP($FA826,LTREV,LOOKUPS!I$9,0)*$FD$6+VLOOKUP($FA826,CFP,LOOKUPS!I$6,0)*$FE$6+VLOOKUP($FA826,EP,LOOKUPS!I$8,0)*$FF$6+VLOOKUP($FA826,BM,LOOKUPS!I$5,0)*$FG$6+VLOOKUP($FA826,DIV,LOOKUPS!I$7,0)*$FH$6++VLOOKUP($FA826,SIZE,LOOKUPS!I$11,0)*$FI$6),"",VLOOKUP($FA826,MOM,LOOKUPS!I$12,0)*$FB$6+VLOOKUP($FA826,STREV,LOOKUPS!I$10,0)*$FC$6+VLOOKUP($FA826,LTREV,LOOKUPS!I$9,0)*$FD$6+VLOOKUP($FA826,CFP,LOOKUPS!I$6,0)*$FE$6+VLOOKUP($FA826,EP,LOOKUPS!I$8,0)*$FF$6+VLOOKUP($FA826,BM,LOOKUPS!I$5,0)*$FG$6+VLOOKUP($FA826,DIV,LOOKUPS!I$7,0)*$FH$6++VLOOKUP($FA826,SIZE,LOOKUPS!I$11,0)*$FI$6)</f>
        <v>2.7435</v>
      </c>
      <c r="FI826" s="1">
        <f>IF(ISERROR(VLOOKUP($FA826,MOM,LOOKUPS!J$12,0)*$FB$6+VLOOKUP($FA826,STREV,LOOKUPS!J$10,0)*$FC$6+VLOOKUP($FA826,LTREV,LOOKUPS!J$9,0)*$FD$6+VLOOKUP($FA826,CFP,LOOKUPS!J$6,0)*$FE$6+VLOOKUP($FA826,EP,LOOKUPS!J$8,0)*$FF$6+VLOOKUP($FA826,BM,LOOKUPS!J$5,0)*$FG$6+VLOOKUP($FA826,DIV,LOOKUPS!J$7,0)*$FH$6++VLOOKUP($FA826,SIZE,LOOKUPS!J$11,0)*$FI$6),"",VLOOKUP($FA826,MOM,LOOKUPS!J$12,0)*$FB$6+VLOOKUP($FA826,STREV,LOOKUPS!J$10,0)*$FC$6+VLOOKUP($FA826,LTREV,LOOKUPS!J$9,0)*$FD$6+VLOOKUP($FA826,CFP,LOOKUPS!J$6,0)*$FE$6+VLOOKUP($FA826,EP,LOOKUPS!J$8,0)*$FF$6+VLOOKUP($FA826,BM,LOOKUPS!J$5,0)*$FG$6+VLOOKUP($FA826,DIV,LOOKUPS!J$7,0)*$FH$6++VLOOKUP($FA826,SIZE,LOOKUPS!J$11,0)*$FI$6)</f>
        <v>3.3105000000000002</v>
      </c>
      <c r="FJ826" s="1">
        <f>IF(ISERROR(VLOOKUP($FA826,MOM,LOOKUPS!K$12,0)*$FB$6+VLOOKUP($FA826,STREV,LOOKUPS!K$10,0)*$FC$6+VLOOKUP($FA826,LTREV,LOOKUPS!K$9,0)*$FD$6+VLOOKUP($FA826,CFP,LOOKUPS!K$6,0)*$FE$6+VLOOKUP($FA826,EP,LOOKUPS!K$8,0)*$FF$6+VLOOKUP($FA826,BM,LOOKUPS!K$5,0)*$FG$6+VLOOKUP($FA826,DIV,LOOKUPS!K$7,0)*$FH$6++VLOOKUP($FA826,SIZE,LOOKUPS!K$11,0)*$FI$6),"",VLOOKUP($FA826,MOM,LOOKUPS!K$12,0)*$FB$6+VLOOKUP($FA826,STREV,LOOKUPS!K$10,0)*$FC$6+VLOOKUP($FA826,LTREV,LOOKUPS!K$9,0)*$FD$6+VLOOKUP($FA826,CFP,LOOKUPS!K$6,0)*$FE$6+VLOOKUP($FA826,EP,LOOKUPS!K$8,0)*$FF$6+VLOOKUP($FA826,BM,LOOKUPS!K$5,0)*$FG$6+VLOOKUP($FA826,DIV,LOOKUPS!K$7,0)*$FH$6++VLOOKUP($FA826,SIZE,LOOKUPS!K$11,0)*$FI$6)</f>
        <v>3.4655</v>
      </c>
      <c r="FK826" s="1">
        <f>IF(ISERROR(VLOOKUP($FA826,MOM,LOOKUPS!L$12,0)*$FB$6+VLOOKUP($FA826,STREV,LOOKUPS!L$10,0)*$FC$6+VLOOKUP($FA826,LTREV,LOOKUPS!L$9,0)*$FD$6+VLOOKUP($FA826,CFP,LOOKUPS!L$6,0)*$FE$6+VLOOKUP($FA826,EP,LOOKUPS!L$8,0)*$FF$6+VLOOKUP($FA826,BM,LOOKUPS!L$5,0)*$FG$6+VLOOKUP($FA826,DIV,LOOKUPS!L$7,0)*$FH$6++VLOOKUP($FA826,SIZE,LOOKUPS!L$11,0)*$FI$6),"",VLOOKUP($FA826,MOM,LOOKUPS!L$12,0)*$FB$6+VLOOKUP($FA826,STREV,LOOKUPS!L$10,0)*$FC$6+VLOOKUP($FA826,LTREV,LOOKUPS!L$9,0)*$FD$6+VLOOKUP($FA826,CFP,LOOKUPS!L$6,0)*$FE$6+VLOOKUP($FA826,EP,LOOKUPS!L$8,0)*$FF$6+VLOOKUP($FA826,BM,LOOKUPS!L$5,0)*$FG$6+VLOOKUP($FA826,DIV,LOOKUPS!L$7,0)*$FH$6++VLOOKUP($FA826,SIZE,LOOKUPS!L$11,0)*$FI$6)</f>
        <v>4.6092000000000004</v>
      </c>
    </row>
    <row r="827" spans="1:167" x14ac:dyDescent="0.3">
      <c r="A827" s="1">
        <v>199502</v>
      </c>
      <c r="B827" s="1">
        <v>2</v>
      </c>
      <c r="C827" s="1">
        <v>3.51</v>
      </c>
      <c r="D827" s="1">
        <v>3.32</v>
      </c>
      <c r="E827" s="1">
        <v>3.43</v>
      </c>
      <c r="F827" s="1">
        <v>3.29</v>
      </c>
      <c r="G827" s="1">
        <v>3.5</v>
      </c>
      <c r="H827" s="1">
        <v>3.02</v>
      </c>
      <c r="I827" s="1">
        <v>3.76</v>
      </c>
      <c r="J827" s="1">
        <v>3.58</v>
      </c>
      <c r="K827" s="1">
        <v>4.03</v>
      </c>
      <c r="M827" s="1">
        <v>199403</v>
      </c>
      <c r="N827" s="1">
        <v>-3.81</v>
      </c>
      <c r="O827" s="1">
        <v>-4.05</v>
      </c>
      <c r="P827" s="1">
        <v>-4.34</v>
      </c>
      <c r="Q827" s="1">
        <v>-4.05</v>
      </c>
      <c r="R827" s="1">
        <v>-4.0599999999999996</v>
      </c>
      <c r="S827" s="1">
        <v>-3.94</v>
      </c>
      <c r="T827" s="1">
        <v>-4.57</v>
      </c>
      <c r="U827" s="1">
        <v>-4.79</v>
      </c>
      <c r="V827" s="1">
        <v>-4.6500000000000004</v>
      </c>
      <c r="W827" s="1">
        <v>-5.72</v>
      </c>
      <c r="Y827" s="1">
        <v>199902</v>
      </c>
      <c r="Z827" s="1">
        <v>-3.46</v>
      </c>
      <c r="AA827" s="1">
        <v>-5.96</v>
      </c>
      <c r="AB827" s="1">
        <v>-5.35</v>
      </c>
      <c r="AC827" s="1">
        <v>-5.12</v>
      </c>
      <c r="AD827" s="1">
        <v>-3.18</v>
      </c>
      <c r="AE827" s="1">
        <v>-4.96</v>
      </c>
      <c r="AF827" s="1">
        <v>-4.16</v>
      </c>
      <c r="AG827" s="1">
        <v>-4.57</v>
      </c>
      <c r="AH827" s="1">
        <v>-3.2</v>
      </c>
      <c r="AI827" s="1">
        <v>-6.05</v>
      </c>
      <c r="AK827">
        <v>201908</v>
      </c>
      <c r="AL827">
        <v>-6.01</v>
      </c>
      <c r="AM827">
        <v>-4</v>
      </c>
      <c r="AN827">
        <v>-4.42</v>
      </c>
      <c r="AO827">
        <v>-7.83</v>
      </c>
      <c r="AP827">
        <v>-4.42</v>
      </c>
      <c r="AQ827">
        <v>-3.6</v>
      </c>
      <c r="AR827">
        <v>-4.13</v>
      </c>
      <c r="AS827">
        <v>-5.84</v>
      </c>
      <c r="AT827">
        <v>-8.4700000000000006</v>
      </c>
      <c r="AU827">
        <v>-4.76</v>
      </c>
      <c r="AV827">
        <v>-4.03</v>
      </c>
      <c r="AW827">
        <v>-2.91</v>
      </c>
      <c r="AX827">
        <v>-4.2699999999999996</v>
      </c>
      <c r="AY827">
        <v>-3.48</v>
      </c>
      <c r="AZ827">
        <v>-4.7300000000000004</v>
      </c>
      <c r="BA827">
        <v>-5.2</v>
      </c>
      <c r="BB827">
        <v>-6.56</v>
      </c>
      <c r="BC827">
        <v>-7.36</v>
      </c>
      <c r="BD827">
        <v>-9.56</v>
      </c>
      <c r="BF827" s="1">
        <v>201908</v>
      </c>
      <c r="BG827" s="1">
        <v>-6.17</v>
      </c>
      <c r="BH827" s="1">
        <v>-4.21</v>
      </c>
      <c r="BI827" s="1">
        <v>-3.83</v>
      </c>
      <c r="BJ827" s="1">
        <v>-7.43</v>
      </c>
      <c r="BK827" s="1">
        <v>-4.38</v>
      </c>
      <c r="BL827" s="1">
        <v>-3.28</v>
      </c>
      <c r="BM827" s="1">
        <v>-4.0599999999999996</v>
      </c>
      <c r="BN827" s="1">
        <v>-5.47</v>
      </c>
      <c r="BO827" s="1">
        <v>-7.9</v>
      </c>
      <c r="BP827" s="1">
        <v>-4.3099999999999996</v>
      </c>
      <c r="BQ827" s="1">
        <v>-4.4800000000000004</v>
      </c>
      <c r="BR827" s="1">
        <v>-3.8</v>
      </c>
      <c r="BS827" s="1">
        <v>-2.73</v>
      </c>
      <c r="BT827" s="1">
        <v>-3.87</v>
      </c>
      <c r="BU827" s="1">
        <v>-4.24</v>
      </c>
      <c r="BV827" s="1">
        <v>-4.3499999999999996</v>
      </c>
      <c r="BW827" s="1">
        <v>-6.69</v>
      </c>
      <c r="BX827" s="1">
        <v>-6.23</v>
      </c>
      <c r="BY827" s="1">
        <v>-9.44</v>
      </c>
      <c r="CA827" s="1">
        <v>199408</v>
      </c>
      <c r="CB827" s="1">
        <v>2.68</v>
      </c>
      <c r="CC827" s="1">
        <v>4.45</v>
      </c>
      <c r="CD827" s="1">
        <v>3.89</v>
      </c>
      <c r="CE827" s="1">
        <v>3.48</v>
      </c>
      <c r="CF827" s="1">
        <v>4.5999999999999996</v>
      </c>
      <c r="CG827" s="1">
        <v>4.28</v>
      </c>
      <c r="CH827" s="1">
        <v>4.3600000000000003</v>
      </c>
      <c r="CI827" s="1">
        <v>2.96</v>
      </c>
      <c r="CJ827" s="1">
        <v>3.41</v>
      </c>
      <c r="CK827" s="1">
        <v>4.4000000000000004</v>
      </c>
      <c r="CL827" s="1">
        <v>4.92</v>
      </c>
      <c r="CM827" s="1">
        <v>3.94</v>
      </c>
      <c r="CN827" s="1">
        <v>4.62</v>
      </c>
      <c r="CO827" s="1">
        <v>4.71</v>
      </c>
      <c r="CP827" s="1">
        <v>4</v>
      </c>
      <c r="CQ827" s="1">
        <v>2</v>
      </c>
      <c r="CR827" s="1">
        <v>3.72</v>
      </c>
      <c r="CS827" s="1">
        <v>3.29</v>
      </c>
      <c r="CT827" s="1">
        <v>3.48</v>
      </c>
      <c r="CV827" s="1">
        <v>199508</v>
      </c>
      <c r="CW827" s="1">
        <v>4.1399999999999997</v>
      </c>
      <c r="CX827" s="1">
        <v>3.13</v>
      </c>
      <c r="CY827" s="1">
        <v>2.79</v>
      </c>
      <c r="CZ827" s="1">
        <v>2.4500000000000002</v>
      </c>
      <c r="DA827" s="1">
        <v>2.33</v>
      </c>
      <c r="DB827" s="1">
        <v>3.46</v>
      </c>
      <c r="DC827" s="1">
        <v>3.08</v>
      </c>
      <c r="DD827" s="1">
        <v>2.72</v>
      </c>
      <c r="DE827" s="1">
        <v>2.09</v>
      </c>
      <c r="DF827" s="1">
        <v>1.81</v>
      </c>
      <c r="DG827" s="1">
        <v>2.83</v>
      </c>
      <c r="DH827" s="1">
        <v>4.4400000000000004</v>
      </c>
      <c r="DI827" s="1">
        <v>2.52</v>
      </c>
      <c r="DJ827" s="1">
        <v>3.33</v>
      </c>
      <c r="DK827" s="1">
        <v>2.84</v>
      </c>
      <c r="DL827" s="1">
        <v>2.4700000000000002</v>
      </c>
      <c r="DM827" s="1">
        <v>2.96</v>
      </c>
      <c r="DN827" s="1">
        <v>2.33</v>
      </c>
      <c r="DO827" s="1">
        <v>1.83</v>
      </c>
      <c r="DQ827" s="1">
        <v>199408</v>
      </c>
      <c r="DR827" s="1">
        <v>-99.99</v>
      </c>
      <c r="DS827" s="1">
        <v>3.33</v>
      </c>
      <c r="DT827" s="1">
        <v>6.23</v>
      </c>
      <c r="DU827" s="1">
        <v>4.7300000000000004</v>
      </c>
      <c r="DV827" s="1">
        <v>3.02</v>
      </c>
      <c r="DW827" s="1">
        <v>6.22</v>
      </c>
      <c r="DX827" s="1">
        <v>6.22</v>
      </c>
      <c r="DY827" s="1">
        <v>5.15</v>
      </c>
      <c r="DZ827" s="1">
        <v>4.55</v>
      </c>
      <c r="EA827" s="1">
        <v>2.44</v>
      </c>
      <c r="EB827" s="1">
        <v>4.72</v>
      </c>
      <c r="EC827" s="1">
        <v>5.77</v>
      </c>
      <c r="ED827" s="1">
        <v>6.89</v>
      </c>
      <c r="EE827" s="1">
        <v>6.96</v>
      </c>
      <c r="EF827" s="1">
        <v>5.29</v>
      </c>
      <c r="EG827" s="1">
        <v>5.24</v>
      </c>
      <c r="EH827" s="1">
        <v>5.05</v>
      </c>
      <c r="EI827" s="1">
        <v>4.76</v>
      </c>
      <c r="EJ827" s="1">
        <v>4.32</v>
      </c>
      <c r="EL827">
        <v>199408</v>
      </c>
      <c r="EM827">
        <v>4.01</v>
      </c>
      <c r="EN827">
        <v>1.42</v>
      </c>
      <c r="EO827">
        <v>-2.4700000000000002</v>
      </c>
      <c r="EP827">
        <v>0.37</v>
      </c>
      <c r="ER827" s="1">
        <v>199502</v>
      </c>
      <c r="ES827" s="1">
        <v>-0.36</v>
      </c>
      <c r="EU827" s="1">
        <v>199403</v>
      </c>
      <c r="EV827" s="1">
        <v>0.1</v>
      </c>
      <c r="EX827" s="1">
        <v>199902</v>
      </c>
      <c r="EY827" s="1">
        <v>0.32</v>
      </c>
      <c r="FA827" s="1">
        <v>199502</v>
      </c>
      <c r="FB827" s="1">
        <f>IF(ISERROR(VLOOKUP($FA827,MOM,LOOKUPS!C$12,0)*$FB$6+VLOOKUP($FA827,STREV,LOOKUPS!C$10,0)*$FC$6+VLOOKUP($FA827,LTREV,LOOKUPS!C$9,0)*$FD$6+VLOOKUP($FA827,CFP,LOOKUPS!C$6,0)*$FE$6+VLOOKUP($FA827,EP,LOOKUPS!C$8,0)*$FF$6+VLOOKUP($FA827,BM,LOOKUPS!C$5,0)*$FG$6+VLOOKUP($FA827,DIV,LOOKUPS!C$7,0)*$FH$6++VLOOKUP($FA827,SIZE,LOOKUPS!C$11,0)*$FI$6),"",VLOOKUP($FA827,MOM,LOOKUPS!C$12,0)*$FB$6+VLOOKUP($FA827,STREV,LOOKUPS!C$10,0)*$FC$6+VLOOKUP($FA827,LTREV,LOOKUPS!C$9,0)*$FD$6+VLOOKUP($FA827,CFP,LOOKUPS!C$6,0)*$FE$6+VLOOKUP($FA827,EP,LOOKUPS!C$8,0)*$FF$6+VLOOKUP($FA827,BM,LOOKUPS!C$5,0)*$FG$6+VLOOKUP($FA827,DIV,LOOKUPS!C$7,0)*$FH$6++VLOOKUP($FA827,SIZE,LOOKUPS!C$11,0)*$FI$6)</f>
        <v>2.1877</v>
      </c>
      <c r="FC827" s="1">
        <f>IF(ISERROR(VLOOKUP($FA827,MOM,LOOKUPS!D$12,0)*$FB$6+VLOOKUP($FA827,STREV,LOOKUPS!D$10,0)*$FC$6+VLOOKUP($FA827,LTREV,LOOKUPS!D$9,0)*$FD$6+VLOOKUP($FA827,CFP,LOOKUPS!D$6,0)*$FE$6+VLOOKUP($FA827,EP,LOOKUPS!D$8,0)*$FF$6+VLOOKUP($FA827,BM,LOOKUPS!D$5,0)*$FG$6+VLOOKUP($FA827,DIV,LOOKUPS!D$7,0)*$FH$6++VLOOKUP($FA827,SIZE,LOOKUPS!D$11,0)*$FI$6),"",VLOOKUP($FA827,MOM,LOOKUPS!D$12,0)*$FB$6+VLOOKUP($FA827,STREV,LOOKUPS!D$10,0)*$FC$6+VLOOKUP($FA827,LTREV,LOOKUPS!D$9,0)*$FD$6+VLOOKUP($FA827,CFP,LOOKUPS!D$6,0)*$FE$6+VLOOKUP($FA827,EP,LOOKUPS!D$8,0)*$FF$6+VLOOKUP($FA827,BM,LOOKUPS!D$5,0)*$FG$6+VLOOKUP($FA827,DIV,LOOKUPS!D$7,0)*$FH$6++VLOOKUP($FA827,SIZE,LOOKUPS!D$11,0)*$FI$6)</f>
        <v>3.1289000000000002</v>
      </c>
      <c r="FD827" s="1">
        <f>IF(ISERROR(VLOOKUP($FA827,MOM,LOOKUPS!E$12,0)*$FB$6+VLOOKUP($FA827,STREV,LOOKUPS!E$10,0)*$FC$6+VLOOKUP($FA827,LTREV,LOOKUPS!E$9,0)*$FD$6+VLOOKUP($FA827,CFP,LOOKUPS!E$6,0)*$FE$6+VLOOKUP($FA827,EP,LOOKUPS!E$8,0)*$FF$6+VLOOKUP($FA827,BM,LOOKUPS!E$5,0)*$FG$6+VLOOKUP($FA827,DIV,LOOKUPS!E$7,0)*$FH$6++VLOOKUP($FA827,SIZE,LOOKUPS!E$11,0)*$FI$6),"",VLOOKUP($FA827,MOM,LOOKUPS!E$12,0)*$FB$6+VLOOKUP($FA827,STREV,LOOKUPS!E$10,0)*$FC$6+VLOOKUP($FA827,LTREV,LOOKUPS!E$9,0)*$FD$6+VLOOKUP($FA827,CFP,LOOKUPS!E$6,0)*$FE$6+VLOOKUP($FA827,EP,LOOKUPS!E$8,0)*$FF$6+VLOOKUP($FA827,BM,LOOKUPS!E$5,0)*$FG$6+VLOOKUP($FA827,DIV,LOOKUPS!E$7,0)*$FH$6++VLOOKUP($FA827,SIZE,LOOKUPS!E$11,0)*$FI$6)</f>
        <v>3.5097000000000005</v>
      </c>
      <c r="FE827" s="1">
        <f>IF(ISERROR(VLOOKUP($FA827,MOM,LOOKUPS!F$12,0)*$FB$6+VLOOKUP($FA827,STREV,LOOKUPS!F$10,0)*$FC$6+VLOOKUP($FA827,LTREV,LOOKUPS!F$9,0)*$FD$6+VLOOKUP($FA827,CFP,LOOKUPS!F$6,0)*$FE$6+VLOOKUP($FA827,EP,LOOKUPS!F$8,0)*$FF$6+VLOOKUP($FA827,BM,LOOKUPS!F$5,0)*$FG$6+VLOOKUP($FA827,DIV,LOOKUPS!F$7,0)*$FH$6++VLOOKUP($FA827,SIZE,LOOKUPS!F$11,0)*$FI$6),"",VLOOKUP($FA827,MOM,LOOKUPS!F$12,0)*$FB$6+VLOOKUP($FA827,STREV,LOOKUPS!F$10,0)*$FC$6+VLOOKUP($FA827,LTREV,LOOKUPS!F$9,0)*$FD$6+VLOOKUP($FA827,CFP,LOOKUPS!F$6,0)*$FE$6+VLOOKUP($FA827,EP,LOOKUPS!F$8,0)*$FF$6+VLOOKUP($FA827,BM,LOOKUPS!F$5,0)*$FG$6+VLOOKUP($FA827,DIV,LOOKUPS!F$7,0)*$FH$6++VLOOKUP($FA827,SIZE,LOOKUPS!F$11,0)*$FI$6)</f>
        <v>3.2236000000000002</v>
      </c>
      <c r="FF827" s="1">
        <f>IF(ISERROR(VLOOKUP($FA827,MOM,LOOKUPS!G$12,0)*$FB$6+VLOOKUP($FA827,STREV,LOOKUPS!G$10,0)*$FC$6+VLOOKUP($FA827,LTREV,LOOKUPS!G$9,0)*$FD$6+VLOOKUP($FA827,CFP,LOOKUPS!G$6,0)*$FE$6+VLOOKUP($FA827,EP,LOOKUPS!G$8,0)*$FF$6+VLOOKUP($FA827,BM,LOOKUPS!G$5,0)*$FG$6+VLOOKUP($FA827,DIV,LOOKUPS!G$7,0)*$FH$6++VLOOKUP($FA827,SIZE,LOOKUPS!G$11,0)*$FI$6),"",VLOOKUP($FA827,MOM,LOOKUPS!G$12,0)*$FB$6+VLOOKUP($FA827,STREV,LOOKUPS!G$10,0)*$FC$6+VLOOKUP($FA827,LTREV,LOOKUPS!G$9,0)*$FD$6+VLOOKUP($FA827,CFP,LOOKUPS!G$6,0)*$FE$6+VLOOKUP($FA827,EP,LOOKUPS!G$8,0)*$FF$6+VLOOKUP($FA827,BM,LOOKUPS!G$5,0)*$FG$6+VLOOKUP($FA827,DIV,LOOKUPS!G$7,0)*$FH$6++VLOOKUP($FA827,SIZE,LOOKUPS!G$11,0)*$FI$6)</f>
        <v>3.3079999999999998</v>
      </c>
      <c r="FG827" s="1">
        <f>IF(ISERROR(VLOOKUP($FA827,MOM,LOOKUPS!H$12,0)*$FB$6+VLOOKUP($FA827,STREV,LOOKUPS!H$10,0)*$FC$6+VLOOKUP($FA827,LTREV,LOOKUPS!H$9,0)*$FD$6+VLOOKUP($FA827,CFP,LOOKUPS!H$6,0)*$FE$6+VLOOKUP($FA827,EP,LOOKUPS!H$8,0)*$FF$6+VLOOKUP($FA827,BM,LOOKUPS!H$5,0)*$FG$6+VLOOKUP($FA827,DIV,LOOKUPS!H$7,0)*$FH$6++VLOOKUP($FA827,SIZE,LOOKUPS!H$11,0)*$FI$6),"",VLOOKUP($FA827,MOM,LOOKUPS!H$12,0)*$FB$6+VLOOKUP($FA827,STREV,LOOKUPS!H$10,0)*$FC$6+VLOOKUP($FA827,LTREV,LOOKUPS!H$9,0)*$FD$6+VLOOKUP($FA827,CFP,LOOKUPS!H$6,0)*$FE$6+VLOOKUP($FA827,EP,LOOKUPS!H$8,0)*$FF$6+VLOOKUP($FA827,BM,LOOKUPS!H$5,0)*$FG$6+VLOOKUP($FA827,DIV,LOOKUPS!H$7,0)*$FH$6++VLOOKUP($FA827,SIZE,LOOKUPS!H$11,0)*$FI$6)</f>
        <v>3.1981999999999999</v>
      </c>
      <c r="FH827" s="1">
        <f>IF(ISERROR(VLOOKUP($FA827,MOM,LOOKUPS!I$12,0)*$FB$6+VLOOKUP($FA827,STREV,LOOKUPS!I$10,0)*$FC$6+VLOOKUP($FA827,LTREV,LOOKUPS!I$9,0)*$FD$6+VLOOKUP($FA827,CFP,LOOKUPS!I$6,0)*$FE$6+VLOOKUP($FA827,EP,LOOKUPS!I$8,0)*$FF$6+VLOOKUP($FA827,BM,LOOKUPS!I$5,0)*$FG$6+VLOOKUP($FA827,DIV,LOOKUPS!I$7,0)*$FH$6++VLOOKUP($FA827,SIZE,LOOKUPS!I$11,0)*$FI$6),"",VLOOKUP($FA827,MOM,LOOKUPS!I$12,0)*$FB$6+VLOOKUP($FA827,STREV,LOOKUPS!I$10,0)*$FC$6+VLOOKUP($FA827,LTREV,LOOKUPS!I$9,0)*$FD$6+VLOOKUP($FA827,CFP,LOOKUPS!I$6,0)*$FE$6+VLOOKUP($FA827,EP,LOOKUPS!I$8,0)*$FF$6+VLOOKUP($FA827,BM,LOOKUPS!I$5,0)*$FG$6+VLOOKUP($FA827,DIV,LOOKUPS!I$7,0)*$FH$6++VLOOKUP($FA827,SIZE,LOOKUPS!I$11,0)*$FI$6)</f>
        <v>2.8802000000000003</v>
      </c>
      <c r="FI827" s="1">
        <f>IF(ISERROR(VLOOKUP($FA827,MOM,LOOKUPS!J$12,0)*$FB$6+VLOOKUP($FA827,STREV,LOOKUPS!J$10,0)*$FC$6+VLOOKUP($FA827,LTREV,LOOKUPS!J$9,0)*$FD$6+VLOOKUP($FA827,CFP,LOOKUPS!J$6,0)*$FE$6+VLOOKUP($FA827,EP,LOOKUPS!J$8,0)*$FF$6+VLOOKUP($FA827,BM,LOOKUPS!J$5,0)*$FG$6+VLOOKUP($FA827,DIV,LOOKUPS!J$7,0)*$FH$6++VLOOKUP($FA827,SIZE,LOOKUPS!J$11,0)*$FI$6),"",VLOOKUP($FA827,MOM,LOOKUPS!J$12,0)*$FB$6+VLOOKUP($FA827,STREV,LOOKUPS!J$10,0)*$FC$6+VLOOKUP($FA827,LTREV,LOOKUPS!J$9,0)*$FD$6+VLOOKUP($FA827,CFP,LOOKUPS!J$6,0)*$FE$6+VLOOKUP($FA827,EP,LOOKUPS!J$8,0)*$FF$6+VLOOKUP($FA827,BM,LOOKUPS!J$5,0)*$FG$6+VLOOKUP($FA827,DIV,LOOKUPS!J$7,0)*$FH$6++VLOOKUP($FA827,SIZE,LOOKUPS!J$11,0)*$FI$6)</f>
        <v>3.4112999999999998</v>
      </c>
      <c r="FJ827" s="1">
        <f>IF(ISERROR(VLOOKUP($FA827,MOM,LOOKUPS!K$12,0)*$FB$6+VLOOKUP($FA827,STREV,LOOKUPS!K$10,0)*$FC$6+VLOOKUP($FA827,LTREV,LOOKUPS!K$9,0)*$FD$6+VLOOKUP($FA827,CFP,LOOKUPS!K$6,0)*$FE$6+VLOOKUP($FA827,EP,LOOKUPS!K$8,0)*$FF$6+VLOOKUP($FA827,BM,LOOKUPS!K$5,0)*$FG$6+VLOOKUP($FA827,DIV,LOOKUPS!K$7,0)*$FH$6++VLOOKUP($FA827,SIZE,LOOKUPS!K$11,0)*$FI$6),"",VLOOKUP($FA827,MOM,LOOKUPS!K$12,0)*$FB$6+VLOOKUP($FA827,STREV,LOOKUPS!K$10,0)*$FC$6+VLOOKUP($FA827,LTREV,LOOKUPS!K$9,0)*$FD$6+VLOOKUP($FA827,CFP,LOOKUPS!K$6,0)*$FE$6+VLOOKUP($FA827,EP,LOOKUPS!K$8,0)*$FF$6+VLOOKUP($FA827,BM,LOOKUPS!K$5,0)*$FG$6+VLOOKUP($FA827,DIV,LOOKUPS!K$7,0)*$FH$6++VLOOKUP($FA827,SIZE,LOOKUPS!K$11,0)*$FI$6)</f>
        <v>3.4671000000000003</v>
      </c>
      <c r="FK827" s="1">
        <f>IF(ISERROR(VLOOKUP($FA827,MOM,LOOKUPS!L$12,0)*$FB$6+VLOOKUP($FA827,STREV,LOOKUPS!L$10,0)*$FC$6+VLOOKUP($FA827,LTREV,LOOKUPS!L$9,0)*$FD$6+VLOOKUP($FA827,CFP,LOOKUPS!L$6,0)*$FE$6+VLOOKUP($FA827,EP,LOOKUPS!L$8,0)*$FF$6+VLOOKUP($FA827,BM,LOOKUPS!L$5,0)*$FG$6+VLOOKUP($FA827,DIV,LOOKUPS!L$7,0)*$FH$6++VLOOKUP($FA827,SIZE,LOOKUPS!L$11,0)*$FI$6),"",VLOOKUP($FA827,MOM,LOOKUPS!L$12,0)*$FB$6+VLOOKUP($FA827,STREV,LOOKUPS!L$10,0)*$FC$6+VLOOKUP($FA827,LTREV,LOOKUPS!L$9,0)*$FD$6+VLOOKUP($FA827,CFP,LOOKUPS!L$6,0)*$FE$6+VLOOKUP($FA827,EP,LOOKUPS!L$8,0)*$FF$6+VLOOKUP($FA827,BM,LOOKUPS!L$5,0)*$FG$6+VLOOKUP($FA827,DIV,LOOKUPS!L$7,0)*$FH$6++VLOOKUP($FA827,SIZE,LOOKUPS!L$11,0)*$FI$6)</f>
        <v>4.2294</v>
      </c>
    </row>
    <row r="828" spans="1:167" x14ac:dyDescent="0.3">
      <c r="A828" s="1">
        <v>199503</v>
      </c>
      <c r="B828" s="1">
        <v>1.22</v>
      </c>
      <c r="C828" s="1">
        <v>0.84</v>
      </c>
      <c r="D828" s="1">
        <v>2.4300000000000002</v>
      </c>
      <c r="E828" s="1">
        <v>2.5099999999999998</v>
      </c>
      <c r="F828" s="1">
        <v>1.35</v>
      </c>
      <c r="G828" s="1">
        <v>1.47</v>
      </c>
      <c r="H828" s="1">
        <v>1.62</v>
      </c>
      <c r="I828" s="1">
        <v>1.96</v>
      </c>
      <c r="J828" s="1">
        <v>2.25</v>
      </c>
      <c r="K828" s="1">
        <v>2.94</v>
      </c>
      <c r="M828" s="1">
        <v>199404</v>
      </c>
      <c r="N828" s="1">
        <v>-2.25</v>
      </c>
      <c r="O828" s="1">
        <v>-1.81</v>
      </c>
      <c r="P828" s="1">
        <v>-0.33</v>
      </c>
      <c r="Q828" s="1">
        <v>-0.9</v>
      </c>
      <c r="R828" s="1">
        <v>-1.1399999999999999</v>
      </c>
      <c r="S828" s="1">
        <v>-0.43</v>
      </c>
      <c r="T828" s="1">
        <v>0.04</v>
      </c>
      <c r="U828" s="1">
        <v>-2.13</v>
      </c>
      <c r="V828" s="1">
        <v>-0.49</v>
      </c>
      <c r="W828" s="1">
        <v>-3.07</v>
      </c>
      <c r="Y828" s="1">
        <v>199903</v>
      </c>
      <c r="Z828" s="1">
        <v>-3.05</v>
      </c>
      <c r="AA828" s="1">
        <v>-3.2</v>
      </c>
      <c r="AB828" s="1">
        <v>-1.75</v>
      </c>
      <c r="AC828" s="1">
        <v>-1.06</v>
      </c>
      <c r="AD828" s="1">
        <v>-0.23</v>
      </c>
      <c r="AE828" s="1">
        <v>0.26</v>
      </c>
      <c r="AF828" s="1">
        <v>-1.74</v>
      </c>
      <c r="AG828" s="1">
        <v>-1.08</v>
      </c>
      <c r="AH828" s="1">
        <v>0.36</v>
      </c>
      <c r="AI828" s="1">
        <v>-0.7</v>
      </c>
      <c r="AK828">
        <v>201909</v>
      </c>
      <c r="AL828">
        <v>-1.39</v>
      </c>
      <c r="AM828">
        <v>1.6</v>
      </c>
      <c r="AN828">
        <v>5.04</v>
      </c>
      <c r="AO828">
        <v>6.38</v>
      </c>
      <c r="AP828">
        <v>1.1299999999999999</v>
      </c>
      <c r="AQ828">
        <v>3.74</v>
      </c>
      <c r="AR828">
        <v>4.9400000000000004</v>
      </c>
      <c r="AS828">
        <v>5.84</v>
      </c>
      <c r="AT828">
        <v>6.54</v>
      </c>
      <c r="AU828">
        <v>0.87</v>
      </c>
      <c r="AV828">
        <v>1.44</v>
      </c>
      <c r="AW828">
        <v>2.8</v>
      </c>
      <c r="AX828">
        <v>4.67</v>
      </c>
      <c r="AY828">
        <v>4.34</v>
      </c>
      <c r="AZ828">
        <v>5.5</v>
      </c>
      <c r="BA828">
        <v>5.64</v>
      </c>
      <c r="BB828">
        <v>6.07</v>
      </c>
      <c r="BC828">
        <v>5.95</v>
      </c>
      <c r="BD828">
        <v>7.11</v>
      </c>
      <c r="BF828" s="1">
        <v>201909</v>
      </c>
      <c r="BG828" s="1">
        <v>-0.89</v>
      </c>
      <c r="BH828" s="1">
        <v>1.9</v>
      </c>
      <c r="BI828" s="1">
        <v>4.7</v>
      </c>
      <c r="BJ828" s="1">
        <v>6.26</v>
      </c>
      <c r="BK828" s="1">
        <v>1.64</v>
      </c>
      <c r="BL828" s="1">
        <v>2.94</v>
      </c>
      <c r="BM828" s="1">
        <v>4.8600000000000003</v>
      </c>
      <c r="BN828" s="1">
        <v>5.85</v>
      </c>
      <c r="BO828" s="1">
        <v>6.29</v>
      </c>
      <c r="BP828" s="1">
        <v>0.67</v>
      </c>
      <c r="BQ828" s="1">
        <v>3.08</v>
      </c>
      <c r="BR828" s="1">
        <v>2.5499999999999998</v>
      </c>
      <c r="BS828" s="1">
        <v>3.34</v>
      </c>
      <c r="BT828" s="1">
        <v>4.5599999999999996</v>
      </c>
      <c r="BU828" s="1">
        <v>5.15</v>
      </c>
      <c r="BV828" s="1">
        <v>5.52</v>
      </c>
      <c r="BW828" s="1">
        <v>6.21</v>
      </c>
      <c r="BX828" s="1">
        <v>5.95</v>
      </c>
      <c r="BY828" s="1">
        <v>6.61</v>
      </c>
      <c r="CA828" s="1">
        <v>199409</v>
      </c>
      <c r="CB828" s="1">
        <v>0.57999999999999996</v>
      </c>
      <c r="CC828" s="1">
        <v>0.6</v>
      </c>
      <c r="CD828" s="1">
        <v>0.23</v>
      </c>
      <c r="CE828" s="1">
        <v>1.46</v>
      </c>
      <c r="CF828" s="1">
        <v>0.69</v>
      </c>
      <c r="CG828" s="1">
        <v>0.46</v>
      </c>
      <c r="CH828" s="1">
        <v>-0.33</v>
      </c>
      <c r="CI828" s="1">
        <v>1.0900000000000001</v>
      </c>
      <c r="CJ828" s="1">
        <v>1.53</v>
      </c>
      <c r="CK828" s="1">
        <v>1.22</v>
      </c>
      <c r="CL828" s="1">
        <v>-0.16</v>
      </c>
      <c r="CM828" s="1">
        <v>0.3</v>
      </c>
      <c r="CN828" s="1">
        <v>0.61</v>
      </c>
      <c r="CO828" s="1">
        <v>-0.78</v>
      </c>
      <c r="CP828" s="1">
        <v>0.15</v>
      </c>
      <c r="CQ828" s="1">
        <v>0.95</v>
      </c>
      <c r="CR828" s="1">
        <v>1.21</v>
      </c>
      <c r="CS828" s="1">
        <v>0.89</v>
      </c>
      <c r="CT828" s="1">
        <v>1.94</v>
      </c>
      <c r="CV828" s="1">
        <v>199509</v>
      </c>
      <c r="CW828" s="1">
        <v>2.83</v>
      </c>
      <c r="CX828" s="1">
        <v>2.54</v>
      </c>
      <c r="CY828" s="1">
        <v>2.57</v>
      </c>
      <c r="CZ828" s="1">
        <v>3.57</v>
      </c>
      <c r="DA828" s="1">
        <v>2.59</v>
      </c>
      <c r="DB828" s="1">
        <v>2.15</v>
      </c>
      <c r="DC828" s="1">
        <v>2.63</v>
      </c>
      <c r="DD828" s="1">
        <v>2.92</v>
      </c>
      <c r="DE828" s="1">
        <v>4.24</v>
      </c>
      <c r="DF828" s="1">
        <v>3</v>
      </c>
      <c r="DG828" s="1">
        <v>2.21</v>
      </c>
      <c r="DH828" s="1">
        <v>2.46</v>
      </c>
      <c r="DI828" s="1">
        <v>1.84</v>
      </c>
      <c r="DJ828" s="1">
        <v>1.89</v>
      </c>
      <c r="DK828" s="1">
        <v>3.35</v>
      </c>
      <c r="DL828" s="1">
        <v>3.25</v>
      </c>
      <c r="DM828" s="1">
        <v>2.62</v>
      </c>
      <c r="DN828" s="1">
        <v>3.16</v>
      </c>
      <c r="DO828" s="1">
        <v>5.46</v>
      </c>
      <c r="DQ828" s="1">
        <v>199409</v>
      </c>
      <c r="DR828" s="1">
        <v>-99.99</v>
      </c>
      <c r="DS828" s="1">
        <v>1.56</v>
      </c>
      <c r="DT828" s="1">
        <v>-0.96</v>
      </c>
      <c r="DU828" s="1">
        <v>-2.5499999999999998</v>
      </c>
      <c r="DV828" s="1">
        <v>1.65</v>
      </c>
      <c r="DW828" s="1">
        <v>0.22</v>
      </c>
      <c r="DX828" s="1">
        <v>-0.76</v>
      </c>
      <c r="DY828" s="1">
        <v>-2.02</v>
      </c>
      <c r="DZ828" s="1">
        <v>-2.79</v>
      </c>
      <c r="EA828" s="1">
        <v>1.83</v>
      </c>
      <c r="EB828" s="1">
        <v>1.1399999999999999</v>
      </c>
      <c r="EC828" s="1">
        <v>0.78</v>
      </c>
      <c r="ED828" s="1">
        <v>-0.63</v>
      </c>
      <c r="EE828" s="1">
        <v>-0.68</v>
      </c>
      <c r="EF828" s="1">
        <v>-0.86</v>
      </c>
      <c r="EG828" s="1">
        <v>-1.95</v>
      </c>
      <c r="EH828" s="1">
        <v>-2.11</v>
      </c>
      <c r="EI828" s="1">
        <v>-2.77</v>
      </c>
      <c r="EJ828" s="1">
        <v>-2.82</v>
      </c>
      <c r="EL828">
        <v>199409</v>
      </c>
      <c r="EM828">
        <v>-2.31</v>
      </c>
      <c r="EN828">
        <v>3.12</v>
      </c>
      <c r="EO828">
        <v>-1.87</v>
      </c>
      <c r="EP828">
        <v>0.37</v>
      </c>
      <c r="ER828" s="1">
        <v>199503</v>
      </c>
      <c r="ES828" s="1">
        <v>0.38</v>
      </c>
      <c r="EU828" s="1">
        <v>199404</v>
      </c>
      <c r="EV828" s="1">
        <v>-0.35</v>
      </c>
      <c r="EX828" s="1">
        <v>199903</v>
      </c>
      <c r="EY828" s="1">
        <v>-0.84</v>
      </c>
      <c r="FA828" s="1">
        <v>199503</v>
      </c>
      <c r="FB828" s="1">
        <f>IF(ISERROR(VLOOKUP($FA828,MOM,LOOKUPS!C$12,0)*$FB$6+VLOOKUP($FA828,STREV,LOOKUPS!C$10,0)*$FC$6+VLOOKUP($FA828,LTREV,LOOKUPS!C$9,0)*$FD$6+VLOOKUP($FA828,CFP,LOOKUPS!C$6,0)*$FE$6+VLOOKUP($FA828,EP,LOOKUPS!C$8,0)*$FF$6+VLOOKUP($FA828,BM,LOOKUPS!C$5,0)*$FG$6+VLOOKUP($FA828,DIV,LOOKUPS!C$7,0)*$FH$6++VLOOKUP($FA828,SIZE,LOOKUPS!C$11,0)*$FI$6),"",VLOOKUP($FA828,MOM,LOOKUPS!C$12,0)*$FB$6+VLOOKUP($FA828,STREV,LOOKUPS!C$10,0)*$FC$6+VLOOKUP($FA828,LTREV,LOOKUPS!C$9,0)*$FD$6+VLOOKUP($FA828,CFP,LOOKUPS!C$6,0)*$FE$6+VLOOKUP($FA828,EP,LOOKUPS!C$8,0)*$FF$6+VLOOKUP($FA828,BM,LOOKUPS!C$5,0)*$FG$6+VLOOKUP($FA828,DIV,LOOKUPS!C$7,0)*$FH$6++VLOOKUP($FA828,SIZE,LOOKUPS!C$11,0)*$FI$6)</f>
        <v>1.5266000000000002</v>
      </c>
      <c r="FC828" s="1">
        <f>IF(ISERROR(VLOOKUP($FA828,MOM,LOOKUPS!D$12,0)*$FB$6+VLOOKUP($FA828,STREV,LOOKUPS!D$10,0)*$FC$6+VLOOKUP($FA828,LTREV,LOOKUPS!D$9,0)*$FD$6+VLOOKUP($FA828,CFP,LOOKUPS!D$6,0)*$FE$6+VLOOKUP($FA828,EP,LOOKUPS!D$8,0)*$FF$6+VLOOKUP($FA828,BM,LOOKUPS!D$5,0)*$FG$6+VLOOKUP($FA828,DIV,LOOKUPS!D$7,0)*$FH$6++VLOOKUP($FA828,SIZE,LOOKUPS!D$11,0)*$FI$6),"",VLOOKUP($FA828,MOM,LOOKUPS!D$12,0)*$FB$6+VLOOKUP($FA828,STREV,LOOKUPS!D$10,0)*$FC$6+VLOOKUP($FA828,LTREV,LOOKUPS!D$9,0)*$FD$6+VLOOKUP($FA828,CFP,LOOKUPS!D$6,0)*$FE$6+VLOOKUP($FA828,EP,LOOKUPS!D$8,0)*$FF$6+VLOOKUP($FA828,BM,LOOKUPS!D$5,0)*$FG$6+VLOOKUP($FA828,DIV,LOOKUPS!D$7,0)*$FH$6++VLOOKUP($FA828,SIZE,LOOKUPS!D$11,0)*$FI$6)</f>
        <v>1.2897000000000001</v>
      </c>
      <c r="FD828" s="1">
        <f>IF(ISERROR(VLOOKUP($FA828,MOM,LOOKUPS!E$12,0)*$FB$6+VLOOKUP($FA828,STREV,LOOKUPS!E$10,0)*$FC$6+VLOOKUP($FA828,LTREV,LOOKUPS!E$9,0)*$FD$6+VLOOKUP($FA828,CFP,LOOKUPS!E$6,0)*$FE$6+VLOOKUP($FA828,EP,LOOKUPS!E$8,0)*$FF$6+VLOOKUP($FA828,BM,LOOKUPS!E$5,0)*$FG$6+VLOOKUP($FA828,DIV,LOOKUPS!E$7,0)*$FH$6++VLOOKUP($FA828,SIZE,LOOKUPS!E$11,0)*$FI$6),"",VLOOKUP($FA828,MOM,LOOKUPS!E$12,0)*$FB$6+VLOOKUP($FA828,STREV,LOOKUPS!E$10,0)*$FC$6+VLOOKUP($FA828,LTREV,LOOKUPS!E$9,0)*$FD$6+VLOOKUP($FA828,CFP,LOOKUPS!E$6,0)*$FE$6+VLOOKUP($FA828,EP,LOOKUPS!E$8,0)*$FF$6+VLOOKUP($FA828,BM,LOOKUPS!E$5,0)*$FG$6+VLOOKUP($FA828,DIV,LOOKUPS!E$7,0)*$FH$6++VLOOKUP($FA828,SIZE,LOOKUPS!E$11,0)*$FI$6)</f>
        <v>1.7030000000000003</v>
      </c>
      <c r="FE828" s="1">
        <f>IF(ISERROR(VLOOKUP($FA828,MOM,LOOKUPS!F$12,0)*$FB$6+VLOOKUP($FA828,STREV,LOOKUPS!F$10,0)*$FC$6+VLOOKUP($FA828,LTREV,LOOKUPS!F$9,0)*$FD$6+VLOOKUP($FA828,CFP,LOOKUPS!F$6,0)*$FE$6+VLOOKUP($FA828,EP,LOOKUPS!F$8,0)*$FF$6+VLOOKUP($FA828,BM,LOOKUPS!F$5,0)*$FG$6+VLOOKUP($FA828,DIV,LOOKUPS!F$7,0)*$FH$6++VLOOKUP($FA828,SIZE,LOOKUPS!F$11,0)*$FI$6),"",VLOOKUP($FA828,MOM,LOOKUPS!F$12,0)*$FB$6+VLOOKUP($FA828,STREV,LOOKUPS!F$10,0)*$FC$6+VLOOKUP($FA828,LTREV,LOOKUPS!F$9,0)*$FD$6+VLOOKUP($FA828,CFP,LOOKUPS!F$6,0)*$FE$6+VLOOKUP($FA828,EP,LOOKUPS!F$8,0)*$FF$6+VLOOKUP($FA828,BM,LOOKUPS!F$5,0)*$FG$6+VLOOKUP($FA828,DIV,LOOKUPS!F$7,0)*$FH$6++VLOOKUP($FA828,SIZE,LOOKUPS!F$11,0)*$FI$6)</f>
        <v>2.4191000000000003</v>
      </c>
      <c r="FF828" s="1">
        <f>IF(ISERROR(VLOOKUP($FA828,MOM,LOOKUPS!G$12,0)*$FB$6+VLOOKUP($FA828,STREV,LOOKUPS!G$10,0)*$FC$6+VLOOKUP($FA828,LTREV,LOOKUPS!G$9,0)*$FD$6+VLOOKUP($FA828,CFP,LOOKUPS!G$6,0)*$FE$6+VLOOKUP($FA828,EP,LOOKUPS!G$8,0)*$FF$6+VLOOKUP($FA828,BM,LOOKUPS!G$5,0)*$FG$6+VLOOKUP($FA828,DIV,LOOKUPS!G$7,0)*$FH$6++VLOOKUP($FA828,SIZE,LOOKUPS!G$11,0)*$FI$6),"",VLOOKUP($FA828,MOM,LOOKUPS!G$12,0)*$FB$6+VLOOKUP($FA828,STREV,LOOKUPS!G$10,0)*$FC$6+VLOOKUP($FA828,LTREV,LOOKUPS!G$9,0)*$FD$6+VLOOKUP($FA828,CFP,LOOKUPS!G$6,0)*$FE$6+VLOOKUP($FA828,EP,LOOKUPS!G$8,0)*$FF$6+VLOOKUP($FA828,BM,LOOKUPS!G$5,0)*$FG$6+VLOOKUP($FA828,DIV,LOOKUPS!G$7,0)*$FH$6++VLOOKUP($FA828,SIZE,LOOKUPS!G$11,0)*$FI$6)</f>
        <v>1.6585000000000001</v>
      </c>
      <c r="FG828" s="1">
        <f>IF(ISERROR(VLOOKUP($FA828,MOM,LOOKUPS!H$12,0)*$FB$6+VLOOKUP($FA828,STREV,LOOKUPS!H$10,0)*$FC$6+VLOOKUP($FA828,LTREV,LOOKUPS!H$9,0)*$FD$6+VLOOKUP($FA828,CFP,LOOKUPS!H$6,0)*$FE$6+VLOOKUP($FA828,EP,LOOKUPS!H$8,0)*$FF$6+VLOOKUP($FA828,BM,LOOKUPS!H$5,0)*$FG$6+VLOOKUP($FA828,DIV,LOOKUPS!H$7,0)*$FH$6++VLOOKUP($FA828,SIZE,LOOKUPS!H$11,0)*$FI$6),"",VLOOKUP($FA828,MOM,LOOKUPS!H$12,0)*$FB$6+VLOOKUP($FA828,STREV,LOOKUPS!H$10,0)*$FC$6+VLOOKUP($FA828,LTREV,LOOKUPS!H$9,0)*$FD$6+VLOOKUP($FA828,CFP,LOOKUPS!H$6,0)*$FE$6+VLOOKUP($FA828,EP,LOOKUPS!H$8,0)*$FF$6+VLOOKUP($FA828,BM,LOOKUPS!H$5,0)*$FG$6+VLOOKUP($FA828,DIV,LOOKUPS!H$7,0)*$FH$6++VLOOKUP($FA828,SIZE,LOOKUPS!H$11,0)*$FI$6)</f>
        <v>1.363</v>
      </c>
      <c r="FH828" s="1">
        <f>IF(ISERROR(VLOOKUP($FA828,MOM,LOOKUPS!I$12,0)*$FB$6+VLOOKUP($FA828,STREV,LOOKUPS!I$10,0)*$FC$6+VLOOKUP($FA828,LTREV,LOOKUPS!I$9,0)*$FD$6+VLOOKUP($FA828,CFP,LOOKUPS!I$6,0)*$FE$6+VLOOKUP($FA828,EP,LOOKUPS!I$8,0)*$FF$6+VLOOKUP($FA828,BM,LOOKUPS!I$5,0)*$FG$6+VLOOKUP($FA828,DIV,LOOKUPS!I$7,0)*$FH$6++VLOOKUP($FA828,SIZE,LOOKUPS!I$11,0)*$FI$6),"",VLOOKUP($FA828,MOM,LOOKUPS!I$12,0)*$FB$6+VLOOKUP($FA828,STREV,LOOKUPS!I$10,0)*$FC$6+VLOOKUP($FA828,LTREV,LOOKUPS!I$9,0)*$FD$6+VLOOKUP($FA828,CFP,LOOKUPS!I$6,0)*$FE$6+VLOOKUP($FA828,EP,LOOKUPS!I$8,0)*$FF$6+VLOOKUP($FA828,BM,LOOKUPS!I$5,0)*$FG$6+VLOOKUP($FA828,DIV,LOOKUPS!I$7,0)*$FH$6++VLOOKUP($FA828,SIZE,LOOKUPS!I$11,0)*$FI$6)</f>
        <v>1.6036000000000001</v>
      </c>
      <c r="FI828" s="1">
        <f>IF(ISERROR(VLOOKUP($FA828,MOM,LOOKUPS!J$12,0)*$FB$6+VLOOKUP($FA828,STREV,LOOKUPS!J$10,0)*$FC$6+VLOOKUP($FA828,LTREV,LOOKUPS!J$9,0)*$FD$6+VLOOKUP($FA828,CFP,LOOKUPS!J$6,0)*$FE$6+VLOOKUP($FA828,EP,LOOKUPS!J$8,0)*$FF$6+VLOOKUP($FA828,BM,LOOKUPS!J$5,0)*$FG$6+VLOOKUP($FA828,DIV,LOOKUPS!J$7,0)*$FH$6++VLOOKUP($FA828,SIZE,LOOKUPS!J$11,0)*$FI$6),"",VLOOKUP($FA828,MOM,LOOKUPS!J$12,0)*$FB$6+VLOOKUP($FA828,STREV,LOOKUPS!J$10,0)*$FC$6+VLOOKUP($FA828,LTREV,LOOKUPS!J$9,0)*$FD$6+VLOOKUP($FA828,CFP,LOOKUPS!J$6,0)*$FE$6+VLOOKUP($FA828,EP,LOOKUPS!J$8,0)*$FF$6+VLOOKUP($FA828,BM,LOOKUPS!J$5,0)*$FG$6+VLOOKUP($FA828,DIV,LOOKUPS!J$7,0)*$FH$6++VLOOKUP($FA828,SIZE,LOOKUPS!J$11,0)*$FI$6)</f>
        <v>1.7468000000000001</v>
      </c>
      <c r="FJ828" s="1">
        <f>IF(ISERROR(VLOOKUP($FA828,MOM,LOOKUPS!K$12,0)*$FB$6+VLOOKUP($FA828,STREV,LOOKUPS!K$10,0)*$FC$6+VLOOKUP($FA828,LTREV,LOOKUPS!K$9,0)*$FD$6+VLOOKUP($FA828,CFP,LOOKUPS!K$6,0)*$FE$6+VLOOKUP($FA828,EP,LOOKUPS!K$8,0)*$FF$6+VLOOKUP($FA828,BM,LOOKUPS!K$5,0)*$FG$6+VLOOKUP($FA828,DIV,LOOKUPS!K$7,0)*$FH$6++VLOOKUP($FA828,SIZE,LOOKUPS!K$11,0)*$FI$6),"",VLOOKUP($FA828,MOM,LOOKUPS!K$12,0)*$FB$6+VLOOKUP($FA828,STREV,LOOKUPS!K$10,0)*$FC$6+VLOOKUP($FA828,LTREV,LOOKUPS!K$9,0)*$FD$6+VLOOKUP($FA828,CFP,LOOKUPS!K$6,0)*$FE$6+VLOOKUP($FA828,EP,LOOKUPS!K$8,0)*$FF$6+VLOOKUP($FA828,BM,LOOKUPS!K$5,0)*$FG$6+VLOOKUP($FA828,DIV,LOOKUPS!K$7,0)*$FH$6++VLOOKUP($FA828,SIZE,LOOKUPS!K$11,0)*$FI$6)</f>
        <v>1.8242</v>
      </c>
      <c r="FK828" s="1">
        <f>IF(ISERROR(VLOOKUP($FA828,MOM,LOOKUPS!L$12,0)*$FB$6+VLOOKUP($FA828,STREV,LOOKUPS!L$10,0)*$FC$6+VLOOKUP($FA828,LTREV,LOOKUPS!L$9,0)*$FD$6+VLOOKUP($FA828,CFP,LOOKUPS!L$6,0)*$FE$6+VLOOKUP($FA828,EP,LOOKUPS!L$8,0)*$FF$6+VLOOKUP($FA828,BM,LOOKUPS!L$5,0)*$FG$6+VLOOKUP($FA828,DIV,LOOKUPS!L$7,0)*$FH$6++VLOOKUP($FA828,SIZE,LOOKUPS!L$11,0)*$FI$6),"",VLOOKUP($FA828,MOM,LOOKUPS!L$12,0)*$FB$6+VLOOKUP($FA828,STREV,LOOKUPS!L$10,0)*$FC$6+VLOOKUP($FA828,LTREV,LOOKUPS!L$9,0)*$FD$6+VLOOKUP($FA828,CFP,LOOKUPS!L$6,0)*$FE$6+VLOOKUP($FA828,EP,LOOKUPS!L$8,0)*$FF$6+VLOOKUP($FA828,BM,LOOKUPS!L$5,0)*$FG$6+VLOOKUP($FA828,DIV,LOOKUPS!L$7,0)*$FH$6++VLOOKUP($FA828,SIZE,LOOKUPS!L$11,0)*$FI$6)</f>
        <v>2.4919000000000002</v>
      </c>
    </row>
    <row r="829" spans="1:167" x14ac:dyDescent="0.3">
      <c r="A829" s="1">
        <v>199504</v>
      </c>
      <c r="B829" s="1">
        <v>1.94</v>
      </c>
      <c r="C829" s="1">
        <v>2.58</v>
      </c>
      <c r="D829" s="1">
        <v>1.79</v>
      </c>
      <c r="E829" s="1">
        <v>1.79</v>
      </c>
      <c r="F829" s="1">
        <v>2.35</v>
      </c>
      <c r="G829" s="1">
        <v>2.41</v>
      </c>
      <c r="H829" s="1">
        <v>2.65</v>
      </c>
      <c r="I829" s="1">
        <v>2.5299999999999998</v>
      </c>
      <c r="J829" s="1">
        <v>2.39</v>
      </c>
      <c r="K829" s="1">
        <v>3.5</v>
      </c>
      <c r="M829" s="1">
        <v>199405</v>
      </c>
      <c r="N829" s="1">
        <v>0.19</v>
      </c>
      <c r="O829" s="1">
        <v>-0.64</v>
      </c>
      <c r="P829" s="1">
        <v>-0.67</v>
      </c>
      <c r="Q829" s="1">
        <v>0.16</v>
      </c>
      <c r="R829" s="1">
        <v>-0.14000000000000001</v>
      </c>
      <c r="S829" s="1">
        <v>-0.35</v>
      </c>
      <c r="T829" s="1">
        <v>-0.42</v>
      </c>
      <c r="U829" s="1">
        <v>-0.41</v>
      </c>
      <c r="V829" s="1">
        <v>-0.31</v>
      </c>
      <c r="W829" s="1">
        <v>-0.74</v>
      </c>
      <c r="Y829" s="1">
        <v>199904</v>
      </c>
      <c r="Z829" s="1">
        <v>11.22</v>
      </c>
      <c r="AA829" s="1">
        <v>9.2100000000000009</v>
      </c>
      <c r="AB829" s="1">
        <v>10.63</v>
      </c>
      <c r="AC829" s="1">
        <v>9.99</v>
      </c>
      <c r="AD829" s="1">
        <v>8.9600000000000009</v>
      </c>
      <c r="AE829" s="1">
        <v>7.48</v>
      </c>
      <c r="AF829" s="1">
        <v>8.0399999999999991</v>
      </c>
      <c r="AG829" s="1">
        <v>6.31</v>
      </c>
      <c r="AH829" s="1">
        <v>8.4</v>
      </c>
      <c r="AI829" s="1">
        <v>8.4</v>
      </c>
      <c r="AK829">
        <v>201910</v>
      </c>
      <c r="AL829">
        <v>-1.37</v>
      </c>
      <c r="AM829">
        <v>1.1000000000000001</v>
      </c>
      <c r="AN829">
        <v>1.56</v>
      </c>
      <c r="AO829">
        <v>0.75</v>
      </c>
      <c r="AP829">
        <v>1.1499999999999999</v>
      </c>
      <c r="AQ829">
        <v>1.1299999999999999</v>
      </c>
      <c r="AR829">
        <v>1.51</v>
      </c>
      <c r="AS829">
        <v>2.09</v>
      </c>
      <c r="AT829">
        <v>-0.01</v>
      </c>
      <c r="AU829">
        <v>1.71</v>
      </c>
      <c r="AV829">
        <v>0.5</v>
      </c>
      <c r="AW829">
        <v>0.96</v>
      </c>
      <c r="AX829">
        <v>1.3</v>
      </c>
      <c r="AY829">
        <v>1.76</v>
      </c>
      <c r="AZ829">
        <v>1.28</v>
      </c>
      <c r="BA829">
        <v>1.96</v>
      </c>
      <c r="BB829">
        <v>2.2400000000000002</v>
      </c>
      <c r="BC829">
        <v>2.2000000000000002</v>
      </c>
      <c r="BD829">
        <v>-2.15</v>
      </c>
      <c r="BF829" s="1">
        <v>201910</v>
      </c>
      <c r="BG829" s="1">
        <v>-1.02</v>
      </c>
      <c r="BH829" s="1">
        <v>1.07</v>
      </c>
      <c r="BI829" s="1">
        <v>1.8</v>
      </c>
      <c r="BJ829" s="1">
        <v>0.38</v>
      </c>
      <c r="BK829" s="1">
        <v>1.22</v>
      </c>
      <c r="BL829" s="1">
        <v>0.41</v>
      </c>
      <c r="BM829" s="1">
        <v>2.16</v>
      </c>
      <c r="BN829" s="1">
        <v>2.0499999999999998</v>
      </c>
      <c r="BO829" s="1">
        <v>-0.31</v>
      </c>
      <c r="BP829" s="1">
        <v>1.08</v>
      </c>
      <c r="BQ829" s="1">
        <v>1.41</v>
      </c>
      <c r="BR829" s="1">
        <v>0.71</v>
      </c>
      <c r="BS829" s="1">
        <v>0.09</v>
      </c>
      <c r="BT829" s="1">
        <v>2.2400000000000002</v>
      </c>
      <c r="BU829" s="1">
        <v>2.08</v>
      </c>
      <c r="BV829" s="1">
        <v>2.59</v>
      </c>
      <c r="BW829" s="1">
        <v>1.46</v>
      </c>
      <c r="BX829" s="1">
        <v>1.95</v>
      </c>
      <c r="BY829" s="1">
        <v>-2.4</v>
      </c>
      <c r="CA829" s="1">
        <v>199410</v>
      </c>
      <c r="CB829" s="1">
        <v>-2.16</v>
      </c>
      <c r="CC829" s="1">
        <v>-0.11</v>
      </c>
      <c r="CD829" s="1">
        <v>0.24</v>
      </c>
      <c r="CE829" s="1">
        <v>0.2</v>
      </c>
      <c r="CF829" s="1">
        <v>-0.26</v>
      </c>
      <c r="CG829" s="1">
        <v>0.43</v>
      </c>
      <c r="CH829" s="1">
        <v>0.24</v>
      </c>
      <c r="CI829" s="1">
        <v>0.56000000000000005</v>
      </c>
      <c r="CJ829" s="1">
        <v>-0.04</v>
      </c>
      <c r="CK829" s="1">
        <v>-0.85</v>
      </c>
      <c r="CL829" s="1">
        <v>0.68</v>
      </c>
      <c r="CM829" s="1">
        <v>0.4</v>
      </c>
      <c r="CN829" s="1">
        <v>0.47</v>
      </c>
      <c r="CO829" s="1">
        <v>0.74</v>
      </c>
      <c r="CP829" s="1">
        <v>-0.28000000000000003</v>
      </c>
      <c r="CQ829" s="1">
        <v>-0.02</v>
      </c>
      <c r="CR829" s="1">
        <v>1.01</v>
      </c>
      <c r="CS829" s="1">
        <v>0.04</v>
      </c>
      <c r="CT829" s="1">
        <v>-0.1</v>
      </c>
      <c r="CV829" s="1">
        <v>199510</v>
      </c>
      <c r="CW829" s="1">
        <v>-6.08</v>
      </c>
      <c r="CX829" s="1">
        <v>-3.44</v>
      </c>
      <c r="CY829" s="1">
        <v>-1.45</v>
      </c>
      <c r="CZ829" s="1">
        <v>-1.0900000000000001</v>
      </c>
      <c r="DA829" s="1">
        <v>-4.05</v>
      </c>
      <c r="DB829" s="1">
        <v>-2.29</v>
      </c>
      <c r="DC829" s="1">
        <v>-1.48</v>
      </c>
      <c r="DD829" s="1">
        <v>-1.26</v>
      </c>
      <c r="DE829" s="1">
        <v>-0.55000000000000004</v>
      </c>
      <c r="DF829" s="1">
        <v>-3.74</v>
      </c>
      <c r="DG829" s="1">
        <v>-4.34</v>
      </c>
      <c r="DH829" s="1">
        <v>-2.44</v>
      </c>
      <c r="DI829" s="1">
        <v>-2.15</v>
      </c>
      <c r="DJ829" s="1">
        <v>-1.88</v>
      </c>
      <c r="DK829" s="1">
        <v>-1.0900000000000001</v>
      </c>
      <c r="DL829" s="1">
        <v>-0.62</v>
      </c>
      <c r="DM829" s="1">
        <v>-1.86</v>
      </c>
      <c r="DN829" s="1">
        <v>-1.37</v>
      </c>
      <c r="DO829" s="1">
        <v>0.37</v>
      </c>
      <c r="DQ829" s="1">
        <v>199410</v>
      </c>
      <c r="DR829" s="1">
        <v>-99.99</v>
      </c>
      <c r="DS829" s="1">
        <v>-7.0000000000000007E-2</v>
      </c>
      <c r="DT829" s="1">
        <v>-0.01</v>
      </c>
      <c r="DU829" s="1">
        <v>1.39</v>
      </c>
      <c r="DV829" s="1">
        <v>-0.04</v>
      </c>
      <c r="DW829" s="1">
        <v>-0.5</v>
      </c>
      <c r="DX829" s="1">
        <v>0.38</v>
      </c>
      <c r="DY829" s="1">
        <v>0.33</v>
      </c>
      <c r="DZ829" s="1">
        <v>1.95</v>
      </c>
      <c r="EA829" s="1">
        <v>-0.12</v>
      </c>
      <c r="EB829" s="1">
        <v>0.22</v>
      </c>
      <c r="EC829" s="1">
        <v>-0.33</v>
      </c>
      <c r="ED829" s="1">
        <v>-0.77</v>
      </c>
      <c r="EE829" s="1">
        <v>-0.56999999999999995</v>
      </c>
      <c r="EF829" s="1">
        <v>1.57</v>
      </c>
      <c r="EG829" s="1">
        <v>0.28000000000000003</v>
      </c>
      <c r="EH829" s="1">
        <v>0.38</v>
      </c>
      <c r="EI829" s="1">
        <v>1.67</v>
      </c>
      <c r="EJ829" s="1">
        <v>2.2599999999999998</v>
      </c>
      <c r="EL829">
        <v>199410</v>
      </c>
      <c r="EM829">
        <v>1.34</v>
      </c>
      <c r="EN829">
        <v>-2.23</v>
      </c>
      <c r="EO829">
        <v>-1.66</v>
      </c>
      <c r="EP829">
        <v>0.38</v>
      </c>
      <c r="ER829" s="1">
        <v>199504</v>
      </c>
      <c r="ES829" s="1">
        <v>1.8</v>
      </c>
      <c r="EU829" s="1">
        <v>199405</v>
      </c>
      <c r="EV829" s="1">
        <v>7.0000000000000007E-2</v>
      </c>
      <c r="EX829" s="1">
        <v>199904</v>
      </c>
      <c r="EY829" s="1">
        <v>5.12</v>
      </c>
      <c r="FA829" s="1">
        <v>199504</v>
      </c>
      <c r="FB829" s="1">
        <f>IF(ISERROR(VLOOKUP($FA829,MOM,LOOKUPS!C$12,0)*$FB$6+VLOOKUP($FA829,STREV,LOOKUPS!C$10,0)*$FC$6+VLOOKUP($FA829,LTREV,LOOKUPS!C$9,0)*$FD$6+VLOOKUP($FA829,CFP,LOOKUPS!C$6,0)*$FE$6+VLOOKUP($FA829,EP,LOOKUPS!C$8,0)*$FF$6+VLOOKUP($FA829,BM,LOOKUPS!C$5,0)*$FG$6+VLOOKUP($FA829,DIV,LOOKUPS!C$7,0)*$FH$6++VLOOKUP($FA829,SIZE,LOOKUPS!C$11,0)*$FI$6),"",VLOOKUP($FA829,MOM,LOOKUPS!C$12,0)*$FB$6+VLOOKUP($FA829,STREV,LOOKUPS!C$10,0)*$FC$6+VLOOKUP($FA829,LTREV,LOOKUPS!C$9,0)*$FD$6+VLOOKUP($FA829,CFP,LOOKUPS!C$6,0)*$FE$6+VLOOKUP($FA829,EP,LOOKUPS!C$8,0)*$FF$6+VLOOKUP($FA829,BM,LOOKUPS!C$5,0)*$FG$6+VLOOKUP($FA829,DIV,LOOKUPS!C$7,0)*$FH$6++VLOOKUP($FA829,SIZE,LOOKUPS!C$11,0)*$FI$6)</f>
        <v>1.359</v>
      </c>
      <c r="FC829" s="1">
        <f>IF(ISERROR(VLOOKUP($FA829,MOM,LOOKUPS!D$12,0)*$FB$6+VLOOKUP($FA829,STREV,LOOKUPS!D$10,0)*$FC$6+VLOOKUP($FA829,LTREV,LOOKUPS!D$9,0)*$FD$6+VLOOKUP($FA829,CFP,LOOKUPS!D$6,0)*$FE$6+VLOOKUP($FA829,EP,LOOKUPS!D$8,0)*$FF$6+VLOOKUP($FA829,BM,LOOKUPS!D$5,0)*$FG$6+VLOOKUP($FA829,DIV,LOOKUPS!D$7,0)*$FH$6++VLOOKUP($FA829,SIZE,LOOKUPS!D$11,0)*$FI$6),"",VLOOKUP($FA829,MOM,LOOKUPS!D$12,0)*$FB$6+VLOOKUP($FA829,STREV,LOOKUPS!D$10,0)*$FC$6+VLOOKUP($FA829,LTREV,LOOKUPS!D$9,0)*$FD$6+VLOOKUP($FA829,CFP,LOOKUPS!D$6,0)*$FE$6+VLOOKUP($FA829,EP,LOOKUPS!D$8,0)*$FF$6+VLOOKUP($FA829,BM,LOOKUPS!D$5,0)*$FG$6+VLOOKUP($FA829,DIV,LOOKUPS!D$7,0)*$FH$6++VLOOKUP($FA829,SIZE,LOOKUPS!D$11,0)*$FI$6)</f>
        <v>1.8653000000000002</v>
      </c>
      <c r="FD829" s="1">
        <f>IF(ISERROR(VLOOKUP($FA829,MOM,LOOKUPS!E$12,0)*$FB$6+VLOOKUP($FA829,STREV,LOOKUPS!E$10,0)*$FC$6+VLOOKUP($FA829,LTREV,LOOKUPS!E$9,0)*$FD$6+VLOOKUP($FA829,CFP,LOOKUPS!E$6,0)*$FE$6+VLOOKUP($FA829,EP,LOOKUPS!E$8,0)*$FF$6+VLOOKUP($FA829,BM,LOOKUPS!E$5,0)*$FG$6+VLOOKUP($FA829,DIV,LOOKUPS!E$7,0)*$FH$6++VLOOKUP($FA829,SIZE,LOOKUPS!E$11,0)*$FI$6),"",VLOOKUP($FA829,MOM,LOOKUPS!E$12,0)*$FB$6+VLOOKUP($FA829,STREV,LOOKUPS!E$10,0)*$FC$6+VLOOKUP($FA829,LTREV,LOOKUPS!E$9,0)*$FD$6+VLOOKUP($FA829,CFP,LOOKUPS!E$6,0)*$FE$6+VLOOKUP($FA829,EP,LOOKUPS!E$8,0)*$FF$6+VLOOKUP($FA829,BM,LOOKUPS!E$5,0)*$FG$6+VLOOKUP($FA829,DIV,LOOKUPS!E$7,0)*$FH$6++VLOOKUP($FA829,SIZE,LOOKUPS!E$11,0)*$FI$6)</f>
        <v>2.2141000000000002</v>
      </c>
      <c r="FE829" s="1">
        <f>IF(ISERROR(VLOOKUP($FA829,MOM,LOOKUPS!F$12,0)*$FB$6+VLOOKUP($FA829,STREV,LOOKUPS!F$10,0)*$FC$6+VLOOKUP($FA829,LTREV,LOOKUPS!F$9,0)*$FD$6+VLOOKUP($FA829,CFP,LOOKUPS!F$6,0)*$FE$6+VLOOKUP($FA829,EP,LOOKUPS!F$8,0)*$FF$6+VLOOKUP($FA829,BM,LOOKUPS!F$5,0)*$FG$6+VLOOKUP($FA829,DIV,LOOKUPS!F$7,0)*$FH$6++VLOOKUP($FA829,SIZE,LOOKUPS!F$11,0)*$FI$6),"",VLOOKUP($FA829,MOM,LOOKUPS!F$12,0)*$FB$6+VLOOKUP($FA829,STREV,LOOKUPS!F$10,0)*$FC$6+VLOOKUP($FA829,LTREV,LOOKUPS!F$9,0)*$FD$6+VLOOKUP($FA829,CFP,LOOKUPS!F$6,0)*$FE$6+VLOOKUP($FA829,EP,LOOKUPS!F$8,0)*$FF$6+VLOOKUP($FA829,BM,LOOKUPS!F$5,0)*$FG$6+VLOOKUP($FA829,DIV,LOOKUPS!F$7,0)*$FH$6++VLOOKUP($FA829,SIZE,LOOKUPS!F$11,0)*$FI$6)</f>
        <v>2.1594000000000002</v>
      </c>
      <c r="FF829" s="1">
        <f>IF(ISERROR(VLOOKUP($FA829,MOM,LOOKUPS!G$12,0)*$FB$6+VLOOKUP($FA829,STREV,LOOKUPS!G$10,0)*$FC$6+VLOOKUP($FA829,LTREV,LOOKUPS!G$9,0)*$FD$6+VLOOKUP($FA829,CFP,LOOKUPS!G$6,0)*$FE$6+VLOOKUP($FA829,EP,LOOKUPS!G$8,0)*$FF$6+VLOOKUP($FA829,BM,LOOKUPS!G$5,0)*$FG$6+VLOOKUP($FA829,DIV,LOOKUPS!G$7,0)*$FH$6++VLOOKUP($FA829,SIZE,LOOKUPS!G$11,0)*$FI$6),"",VLOOKUP($FA829,MOM,LOOKUPS!G$12,0)*$FB$6+VLOOKUP($FA829,STREV,LOOKUPS!G$10,0)*$FC$6+VLOOKUP($FA829,LTREV,LOOKUPS!G$9,0)*$FD$6+VLOOKUP($FA829,CFP,LOOKUPS!G$6,0)*$FE$6+VLOOKUP($FA829,EP,LOOKUPS!G$8,0)*$FF$6+VLOOKUP($FA829,BM,LOOKUPS!G$5,0)*$FG$6+VLOOKUP($FA829,DIV,LOOKUPS!G$7,0)*$FH$6++VLOOKUP($FA829,SIZE,LOOKUPS!G$11,0)*$FI$6)</f>
        <v>2.1393000000000004</v>
      </c>
      <c r="FG829" s="1">
        <f>IF(ISERROR(VLOOKUP($FA829,MOM,LOOKUPS!H$12,0)*$FB$6+VLOOKUP($FA829,STREV,LOOKUPS!H$10,0)*$FC$6+VLOOKUP($FA829,LTREV,LOOKUPS!H$9,0)*$FD$6+VLOOKUP($FA829,CFP,LOOKUPS!H$6,0)*$FE$6+VLOOKUP($FA829,EP,LOOKUPS!H$8,0)*$FF$6+VLOOKUP($FA829,BM,LOOKUPS!H$5,0)*$FG$6+VLOOKUP($FA829,DIV,LOOKUPS!H$7,0)*$FH$6++VLOOKUP($FA829,SIZE,LOOKUPS!H$11,0)*$FI$6),"",VLOOKUP($FA829,MOM,LOOKUPS!H$12,0)*$FB$6+VLOOKUP($FA829,STREV,LOOKUPS!H$10,0)*$FC$6+VLOOKUP($FA829,LTREV,LOOKUPS!H$9,0)*$FD$6+VLOOKUP($FA829,CFP,LOOKUPS!H$6,0)*$FE$6+VLOOKUP($FA829,EP,LOOKUPS!H$8,0)*$FF$6+VLOOKUP($FA829,BM,LOOKUPS!H$5,0)*$FG$6+VLOOKUP($FA829,DIV,LOOKUPS!H$7,0)*$FH$6++VLOOKUP($FA829,SIZE,LOOKUPS!H$11,0)*$FI$6)</f>
        <v>2.6021999999999998</v>
      </c>
      <c r="FH829" s="1">
        <f>IF(ISERROR(VLOOKUP($FA829,MOM,LOOKUPS!I$12,0)*$FB$6+VLOOKUP($FA829,STREV,LOOKUPS!I$10,0)*$FC$6+VLOOKUP($FA829,LTREV,LOOKUPS!I$9,0)*$FD$6+VLOOKUP($FA829,CFP,LOOKUPS!I$6,0)*$FE$6+VLOOKUP($FA829,EP,LOOKUPS!I$8,0)*$FF$6+VLOOKUP($FA829,BM,LOOKUPS!I$5,0)*$FG$6+VLOOKUP($FA829,DIV,LOOKUPS!I$7,0)*$FH$6++VLOOKUP($FA829,SIZE,LOOKUPS!I$11,0)*$FI$6),"",VLOOKUP($FA829,MOM,LOOKUPS!I$12,0)*$FB$6+VLOOKUP($FA829,STREV,LOOKUPS!I$10,0)*$FC$6+VLOOKUP($FA829,LTREV,LOOKUPS!I$9,0)*$FD$6+VLOOKUP($FA829,CFP,LOOKUPS!I$6,0)*$FE$6+VLOOKUP($FA829,EP,LOOKUPS!I$8,0)*$FF$6+VLOOKUP($FA829,BM,LOOKUPS!I$5,0)*$FG$6+VLOOKUP($FA829,DIV,LOOKUPS!I$7,0)*$FH$6++VLOOKUP($FA829,SIZE,LOOKUPS!I$11,0)*$FI$6)</f>
        <v>2.2926000000000002</v>
      </c>
      <c r="FI829" s="1">
        <f>IF(ISERROR(VLOOKUP($FA829,MOM,LOOKUPS!J$12,0)*$FB$6+VLOOKUP($FA829,STREV,LOOKUPS!J$10,0)*$FC$6+VLOOKUP($FA829,LTREV,LOOKUPS!J$9,0)*$FD$6+VLOOKUP($FA829,CFP,LOOKUPS!J$6,0)*$FE$6+VLOOKUP($FA829,EP,LOOKUPS!J$8,0)*$FF$6+VLOOKUP($FA829,BM,LOOKUPS!J$5,0)*$FG$6+VLOOKUP($FA829,DIV,LOOKUPS!J$7,0)*$FH$6++VLOOKUP($FA829,SIZE,LOOKUPS!J$11,0)*$FI$6),"",VLOOKUP($FA829,MOM,LOOKUPS!J$12,0)*$FB$6+VLOOKUP($FA829,STREV,LOOKUPS!J$10,0)*$FC$6+VLOOKUP($FA829,LTREV,LOOKUPS!J$9,0)*$FD$6+VLOOKUP($FA829,CFP,LOOKUPS!J$6,0)*$FE$6+VLOOKUP($FA829,EP,LOOKUPS!J$8,0)*$FF$6+VLOOKUP($FA829,BM,LOOKUPS!J$5,0)*$FG$6+VLOOKUP($FA829,DIV,LOOKUPS!J$7,0)*$FH$6++VLOOKUP($FA829,SIZE,LOOKUPS!J$11,0)*$FI$6)</f>
        <v>2.6848000000000001</v>
      </c>
      <c r="FJ829" s="1">
        <f>IF(ISERROR(VLOOKUP($FA829,MOM,LOOKUPS!K$12,0)*$FB$6+VLOOKUP($FA829,STREV,LOOKUPS!K$10,0)*$FC$6+VLOOKUP($FA829,LTREV,LOOKUPS!K$9,0)*$FD$6+VLOOKUP($FA829,CFP,LOOKUPS!K$6,0)*$FE$6+VLOOKUP($FA829,EP,LOOKUPS!K$8,0)*$FF$6+VLOOKUP($FA829,BM,LOOKUPS!K$5,0)*$FG$6+VLOOKUP($FA829,DIV,LOOKUPS!K$7,0)*$FH$6++VLOOKUP($FA829,SIZE,LOOKUPS!K$11,0)*$FI$6),"",VLOOKUP($FA829,MOM,LOOKUPS!K$12,0)*$FB$6+VLOOKUP($FA829,STREV,LOOKUPS!K$10,0)*$FC$6+VLOOKUP($FA829,LTREV,LOOKUPS!K$9,0)*$FD$6+VLOOKUP($FA829,CFP,LOOKUPS!K$6,0)*$FE$6+VLOOKUP($FA829,EP,LOOKUPS!K$8,0)*$FF$6+VLOOKUP($FA829,BM,LOOKUPS!K$5,0)*$FG$6+VLOOKUP($FA829,DIV,LOOKUPS!K$7,0)*$FH$6++VLOOKUP($FA829,SIZE,LOOKUPS!K$11,0)*$FI$6)</f>
        <v>2.6135999999999999</v>
      </c>
      <c r="FK829" s="1">
        <f>IF(ISERROR(VLOOKUP($FA829,MOM,LOOKUPS!L$12,0)*$FB$6+VLOOKUP($FA829,STREV,LOOKUPS!L$10,0)*$FC$6+VLOOKUP($FA829,LTREV,LOOKUPS!L$9,0)*$FD$6+VLOOKUP($FA829,CFP,LOOKUPS!L$6,0)*$FE$6+VLOOKUP($FA829,EP,LOOKUPS!L$8,0)*$FF$6+VLOOKUP($FA829,BM,LOOKUPS!L$5,0)*$FG$6+VLOOKUP($FA829,DIV,LOOKUPS!L$7,0)*$FH$6++VLOOKUP($FA829,SIZE,LOOKUPS!L$11,0)*$FI$6),"",VLOOKUP($FA829,MOM,LOOKUPS!L$12,0)*$FB$6+VLOOKUP($FA829,STREV,LOOKUPS!L$10,0)*$FC$6+VLOOKUP($FA829,LTREV,LOOKUPS!L$9,0)*$FD$6+VLOOKUP($FA829,CFP,LOOKUPS!L$6,0)*$FE$6+VLOOKUP($FA829,EP,LOOKUPS!L$8,0)*$FF$6+VLOOKUP($FA829,BM,LOOKUPS!L$5,0)*$FG$6+VLOOKUP($FA829,DIV,LOOKUPS!L$7,0)*$FH$6++VLOOKUP($FA829,SIZE,LOOKUPS!L$11,0)*$FI$6)</f>
        <v>3.7919</v>
      </c>
    </row>
    <row r="830" spans="1:167" x14ac:dyDescent="0.3">
      <c r="A830" s="1">
        <v>199505</v>
      </c>
      <c r="B830" s="1">
        <v>0.72</v>
      </c>
      <c r="C830" s="1">
        <v>1.55</v>
      </c>
      <c r="D830" s="1">
        <v>4.1399999999999997</v>
      </c>
      <c r="E830" s="1">
        <v>2.0499999999999998</v>
      </c>
      <c r="F830" s="1">
        <v>2.36</v>
      </c>
      <c r="G830" s="1">
        <v>2.13</v>
      </c>
      <c r="H830" s="1">
        <v>2.37</v>
      </c>
      <c r="I830" s="1">
        <v>2.2000000000000002</v>
      </c>
      <c r="J830" s="1">
        <v>2</v>
      </c>
      <c r="K830" s="1">
        <v>2.4300000000000002</v>
      </c>
      <c r="M830" s="1">
        <v>199406</v>
      </c>
      <c r="N830" s="1">
        <v>-4.71</v>
      </c>
      <c r="O830" s="1">
        <v>-3.41</v>
      </c>
      <c r="P830" s="1">
        <v>-2.2400000000000002</v>
      </c>
      <c r="Q830" s="1">
        <v>-3.33</v>
      </c>
      <c r="R830" s="1">
        <v>-1.05</v>
      </c>
      <c r="S830" s="1">
        <v>-0.82</v>
      </c>
      <c r="T830" s="1">
        <v>-1.5</v>
      </c>
      <c r="U830" s="1">
        <v>-1.98</v>
      </c>
      <c r="V830" s="1">
        <v>-2.2599999999999998</v>
      </c>
      <c r="W830" s="1">
        <v>-4.3899999999999997</v>
      </c>
      <c r="Y830" s="1">
        <v>199905</v>
      </c>
      <c r="Z830" s="1">
        <v>7.59</v>
      </c>
      <c r="AA830" s="1">
        <v>4.9400000000000004</v>
      </c>
      <c r="AB830" s="1">
        <v>5.0599999999999996</v>
      </c>
      <c r="AC830" s="1">
        <v>4.88</v>
      </c>
      <c r="AD830" s="1">
        <v>3.37</v>
      </c>
      <c r="AE830" s="1">
        <v>2.68</v>
      </c>
      <c r="AF830" s="1">
        <v>3.79</v>
      </c>
      <c r="AG830" s="1">
        <v>2.14</v>
      </c>
      <c r="AH830" s="1">
        <v>0.2</v>
      </c>
      <c r="AI830" s="1">
        <v>2.4300000000000002</v>
      </c>
      <c r="AK830">
        <v>201911</v>
      </c>
      <c r="AL830">
        <v>4.41</v>
      </c>
      <c r="AM830">
        <v>4.05</v>
      </c>
      <c r="AN830">
        <v>2.9</v>
      </c>
      <c r="AO830">
        <v>2.77</v>
      </c>
      <c r="AP830">
        <v>4.22</v>
      </c>
      <c r="AQ830">
        <v>3.26</v>
      </c>
      <c r="AR830">
        <v>2.5099999999999998</v>
      </c>
      <c r="AS830">
        <v>3.8</v>
      </c>
      <c r="AT830">
        <v>2.2000000000000002</v>
      </c>
      <c r="AU830">
        <v>4.51</v>
      </c>
      <c r="AV830">
        <v>3.9</v>
      </c>
      <c r="AW830">
        <v>3.62</v>
      </c>
      <c r="AX830">
        <v>2.91</v>
      </c>
      <c r="AY830">
        <v>2.5499999999999998</v>
      </c>
      <c r="AZ830">
        <v>2.48</v>
      </c>
      <c r="BA830">
        <v>3.73</v>
      </c>
      <c r="BB830">
        <v>3.87</v>
      </c>
      <c r="BC830">
        <v>3.46</v>
      </c>
      <c r="BD830">
        <v>0.97</v>
      </c>
      <c r="BF830" s="1">
        <v>201911</v>
      </c>
      <c r="BG830" s="1">
        <v>4.1100000000000003</v>
      </c>
      <c r="BH830" s="1">
        <v>3.98</v>
      </c>
      <c r="BI830" s="1">
        <v>2.98</v>
      </c>
      <c r="BJ830" s="1">
        <v>3.23</v>
      </c>
      <c r="BK830" s="1">
        <v>4.29</v>
      </c>
      <c r="BL830" s="1">
        <v>2.97</v>
      </c>
      <c r="BM830" s="1">
        <v>2.9</v>
      </c>
      <c r="BN830" s="1">
        <v>3.62</v>
      </c>
      <c r="BO830" s="1">
        <v>2.8</v>
      </c>
      <c r="BP830" s="1">
        <v>5.29</v>
      </c>
      <c r="BQ830" s="1">
        <v>2.81</v>
      </c>
      <c r="BR830" s="1">
        <v>3.24</v>
      </c>
      <c r="BS830" s="1">
        <v>2.69</v>
      </c>
      <c r="BT830" s="1">
        <v>2.5299999999999998</v>
      </c>
      <c r="BU830" s="1">
        <v>3.24</v>
      </c>
      <c r="BV830" s="1">
        <v>3.35</v>
      </c>
      <c r="BW830" s="1">
        <v>3.91</v>
      </c>
      <c r="BX830" s="1">
        <v>4.22</v>
      </c>
      <c r="BY830" s="1">
        <v>1.46</v>
      </c>
      <c r="CA830" s="1">
        <v>199411</v>
      </c>
      <c r="CB830" s="1">
        <v>-9.93</v>
      </c>
      <c r="CC830" s="1">
        <v>-4.75</v>
      </c>
      <c r="CD830" s="1">
        <v>-3.98</v>
      </c>
      <c r="CE830" s="1">
        <v>-3.53</v>
      </c>
      <c r="CF830" s="1">
        <v>-4.7300000000000004</v>
      </c>
      <c r="CG830" s="1">
        <v>-4.21</v>
      </c>
      <c r="CH830" s="1">
        <v>-3.91</v>
      </c>
      <c r="CI830" s="1">
        <v>-3.8</v>
      </c>
      <c r="CJ830" s="1">
        <v>-3.63</v>
      </c>
      <c r="CK830" s="1">
        <v>-5.08</v>
      </c>
      <c r="CL830" s="1">
        <v>-4.17</v>
      </c>
      <c r="CM830" s="1">
        <v>-4.8</v>
      </c>
      <c r="CN830" s="1">
        <v>-3.62</v>
      </c>
      <c r="CO830" s="1">
        <v>-3.93</v>
      </c>
      <c r="CP830" s="1">
        <v>-3.89</v>
      </c>
      <c r="CQ830" s="1">
        <v>-4.55</v>
      </c>
      <c r="CR830" s="1">
        <v>-3.2</v>
      </c>
      <c r="CS830" s="1">
        <v>-3.16</v>
      </c>
      <c r="CT830" s="1">
        <v>-3.92</v>
      </c>
      <c r="CV830" s="1">
        <v>199511</v>
      </c>
      <c r="CW830" s="1">
        <v>0.3</v>
      </c>
      <c r="CX830" s="1">
        <v>3.3</v>
      </c>
      <c r="CY830" s="1">
        <v>4.03</v>
      </c>
      <c r="CZ830" s="1">
        <v>3.04</v>
      </c>
      <c r="DA830" s="1">
        <v>3.68</v>
      </c>
      <c r="DB830" s="1">
        <v>2.7</v>
      </c>
      <c r="DC830" s="1">
        <v>3.97</v>
      </c>
      <c r="DD830" s="1">
        <v>4.59</v>
      </c>
      <c r="DE830" s="1">
        <v>2.61</v>
      </c>
      <c r="DF830" s="1">
        <v>3.58</v>
      </c>
      <c r="DG830" s="1">
        <v>3.78</v>
      </c>
      <c r="DH830" s="1">
        <v>2.67</v>
      </c>
      <c r="DI830" s="1">
        <v>2.72</v>
      </c>
      <c r="DJ830" s="1">
        <v>3.55</v>
      </c>
      <c r="DK830" s="1">
        <v>4.37</v>
      </c>
      <c r="DL830" s="1">
        <v>5.59</v>
      </c>
      <c r="DM830" s="1">
        <v>3.65</v>
      </c>
      <c r="DN830" s="1">
        <v>3.84</v>
      </c>
      <c r="DO830" s="1">
        <v>1.22</v>
      </c>
      <c r="DQ830" s="1">
        <v>199411</v>
      </c>
      <c r="DR830" s="1">
        <v>-99.99</v>
      </c>
      <c r="DS830" s="1">
        <v>-4.3899999999999997</v>
      </c>
      <c r="DT830" s="1">
        <v>-4.5599999999999996</v>
      </c>
      <c r="DU830" s="1">
        <v>-3.76</v>
      </c>
      <c r="DV830" s="1">
        <v>-4.46</v>
      </c>
      <c r="DW830" s="1">
        <v>-3.92</v>
      </c>
      <c r="DX830" s="1">
        <v>-4.62</v>
      </c>
      <c r="DY830" s="1">
        <v>-4.4800000000000004</v>
      </c>
      <c r="DZ830" s="1">
        <v>-3.91</v>
      </c>
      <c r="EA830" s="1">
        <v>-4.7</v>
      </c>
      <c r="EB830" s="1">
        <v>-3.73</v>
      </c>
      <c r="EC830" s="1">
        <v>-3.88</v>
      </c>
      <c r="ED830" s="1">
        <v>-3.98</v>
      </c>
      <c r="EE830" s="1">
        <v>-3.96</v>
      </c>
      <c r="EF830" s="1">
        <v>-5.46</v>
      </c>
      <c r="EG830" s="1">
        <v>-5.33</v>
      </c>
      <c r="EH830" s="1">
        <v>-3.47</v>
      </c>
      <c r="EI830" s="1">
        <v>-4.2699999999999996</v>
      </c>
      <c r="EJ830" s="1">
        <v>-3.53</v>
      </c>
      <c r="EL830">
        <v>199411</v>
      </c>
      <c r="EM830">
        <v>-4.04</v>
      </c>
      <c r="EN830">
        <v>0.26</v>
      </c>
      <c r="EO830">
        <v>-0.69</v>
      </c>
      <c r="EP830">
        <v>0.37</v>
      </c>
      <c r="ER830" s="1">
        <v>199505</v>
      </c>
      <c r="ES830" s="1">
        <v>-0.44</v>
      </c>
      <c r="EU830" s="1">
        <v>199406</v>
      </c>
      <c r="EV830" s="1">
        <v>0.17</v>
      </c>
      <c r="EX830" s="1">
        <v>199905</v>
      </c>
      <c r="EY830" s="1">
        <v>3.43</v>
      </c>
      <c r="FA830" s="1">
        <v>199505</v>
      </c>
      <c r="FB830" s="1">
        <f>IF(ISERROR(VLOOKUP($FA830,MOM,LOOKUPS!C$12,0)*$FB$6+VLOOKUP($FA830,STREV,LOOKUPS!C$10,0)*$FC$6+VLOOKUP($FA830,LTREV,LOOKUPS!C$9,0)*$FD$6+VLOOKUP($FA830,CFP,LOOKUPS!C$6,0)*$FE$6+VLOOKUP($FA830,EP,LOOKUPS!C$8,0)*$FF$6+VLOOKUP($FA830,BM,LOOKUPS!C$5,0)*$FG$6+VLOOKUP($FA830,DIV,LOOKUPS!C$7,0)*$FH$6++VLOOKUP($FA830,SIZE,LOOKUPS!C$11,0)*$FI$6),"",VLOOKUP($FA830,MOM,LOOKUPS!C$12,0)*$FB$6+VLOOKUP($FA830,STREV,LOOKUPS!C$10,0)*$FC$6+VLOOKUP($FA830,LTREV,LOOKUPS!C$9,0)*$FD$6+VLOOKUP($FA830,CFP,LOOKUPS!C$6,0)*$FE$6+VLOOKUP($FA830,EP,LOOKUPS!C$8,0)*$FF$6+VLOOKUP($FA830,BM,LOOKUPS!C$5,0)*$FG$6+VLOOKUP($FA830,DIV,LOOKUPS!C$7,0)*$FH$6++VLOOKUP($FA830,SIZE,LOOKUPS!C$11,0)*$FI$6)</f>
        <v>1.5381</v>
      </c>
      <c r="FC830" s="1">
        <f>IF(ISERROR(VLOOKUP($FA830,MOM,LOOKUPS!D$12,0)*$FB$6+VLOOKUP($FA830,STREV,LOOKUPS!D$10,0)*$FC$6+VLOOKUP($FA830,LTREV,LOOKUPS!D$9,0)*$FD$6+VLOOKUP($FA830,CFP,LOOKUPS!D$6,0)*$FE$6+VLOOKUP($FA830,EP,LOOKUPS!D$8,0)*$FF$6+VLOOKUP($FA830,BM,LOOKUPS!D$5,0)*$FG$6+VLOOKUP($FA830,DIV,LOOKUPS!D$7,0)*$FH$6++VLOOKUP($FA830,SIZE,LOOKUPS!D$11,0)*$FI$6),"",VLOOKUP($FA830,MOM,LOOKUPS!D$12,0)*$FB$6+VLOOKUP($FA830,STREV,LOOKUPS!D$10,0)*$FC$6+VLOOKUP($FA830,LTREV,LOOKUPS!D$9,0)*$FD$6+VLOOKUP($FA830,CFP,LOOKUPS!D$6,0)*$FE$6+VLOOKUP($FA830,EP,LOOKUPS!D$8,0)*$FF$6+VLOOKUP($FA830,BM,LOOKUPS!D$5,0)*$FG$6+VLOOKUP($FA830,DIV,LOOKUPS!D$7,0)*$FH$6++VLOOKUP($FA830,SIZE,LOOKUPS!D$11,0)*$FI$6)</f>
        <v>1.2770000000000001</v>
      </c>
      <c r="FD830" s="1">
        <f>IF(ISERROR(VLOOKUP($FA830,MOM,LOOKUPS!E$12,0)*$FB$6+VLOOKUP($FA830,STREV,LOOKUPS!E$10,0)*$FC$6+VLOOKUP($FA830,LTREV,LOOKUPS!E$9,0)*$FD$6+VLOOKUP($FA830,CFP,LOOKUPS!E$6,0)*$FE$6+VLOOKUP($FA830,EP,LOOKUPS!E$8,0)*$FF$6+VLOOKUP($FA830,BM,LOOKUPS!E$5,0)*$FG$6+VLOOKUP($FA830,DIV,LOOKUPS!E$7,0)*$FH$6++VLOOKUP($FA830,SIZE,LOOKUPS!E$11,0)*$FI$6),"",VLOOKUP($FA830,MOM,LOOKUPS!E$12,0)*$FB$6+VLOOKUP($FA830,STREV,LOOKUPS!E$10,0)*$FC$6+VLOOKUP($FA830,LTREV,LOOKUPS!E$9,0)*$FD$6+VLOOKUP($FA830,CFP,LOOKUPS!E$6,0)*$FE$6+VLOOKUP($FA830,EP,LOOKUPS!E$8,0)*$FF$6+VLOOKUP($FA830,BM,LOOKUPS!E$5,0)*$FG$6+VLOOKUP($FA830,DIV,LOOKUPS!E$7,0)*$FH$6++VLOOKUP($FA830,SIZE,LOOKUPS!E$11,0)*$FI$6)</f>
        <v>2.5442</v>
      </c>
      <c r="FE830" s="1">
        <f>IF(ISERROR(VLOOKUP($FA830,MOM,LOOKUPS!F$12,0)*$FB$6+VLOOKUP($FA830,STREV,LOOKUPS!F$10,0)*$FC$6+VLOOKUP($FA830,LTREV,LOOKUPS!F$9,0)*$FD$6+VLOOKUP($FA830,CFP,LOOKUPS!F$6,0)*$FE$6+VLOOKUP($FA830,EP,LOOKUPS!F$8,0)*$FF$6+VLOOKUP($FA830,BM,LOOKUPS!F$5,0)*$FG$6+VLOOKUP($FA830,DIV,LOOKUPS!F$7,0)*$FH$6++VLOOKUP($FA830,SIZE,LOOKUPS!F$11,0)*$FI$6),"",VLOOKUP($FA830,MOM,LOOKUPS!F$12,0)*$FB$6+VLOOKUP($FA830,STREV,LOOKUPS!F$10,0)*$FC$6+VLOOKUP($FA830,LTREV,LOOKUPS!F$9,0)*$FD$6+VLOOKUP($FA830,CFP,LOOKUPS!F$6,0)*$FE$6+VLOOKUP($FA830,EP,LOOKUPS!F$8,0)*$FF$6+VLOOKUP($FA830,BM,LOOKUPS!F$5,0)*$FG$6+VLOOKUP($FA830,DIV,LOOKUPS!F$7,0)*$FH$6++VLOOKUP($FA830,SIZE,LOOKUPS!F$11,0)*$FI$6)</f>
        <v>1.8833000000000002</v>
      </c>
      <c r="FF830" s="1">
        <f>IF(ISERROR(VLOOKUP($FA830,MOM,LOOKUPS!G$12,0)*$FB$6+VLOOKUP($FA830,STREV,LOOKUPS!G$10,0)*$FC$6+VLOOKUP($FA830,LTREV,LOOKUPS!G$9,0)*$FD$6+VLOOKUP($FA830,CFP,LOOKUPS!G$6,0)*$FE$6+VLOOKUP($FA830,EP,LOOKUPS!G$8,0)*$FF$6+VLOOKUP($FA830,BM,LOOKUPS!G$5,0)*$FG$6+VLOOKUP($FA830,DIV,LOOKUPS!G$7,0)*$FH$6++VLOOKUP($FA830,SIZE,LOOKUPS!G$11,0)*$FI$6),"",VLOOKUP($FA830,MOM,LOOKUPS!G$12,0)*$FB$6+VLOOKUP($FA830,STREV,LOOKUPS!G$10,0)*$FC$6+VLOOKUP($FA830,LTREV,LOOKUPS!G$9,0)*$FD$6+VLOOKUP($FA830,CFP,LOOKUPS!G$6,0)*$FE$6+VLOOKUP($FA830,EP,LOOKUPS!G$8,0)*$FF$6+VLOOKUP($FA830,BM,LOOKUPS!G$5,0)*$FG$6+VLOOKUP($FA830,DIV,LOOKUPS!G$7,0)*$FH$6++VLOOKUP($FA830,SIZE,LOOKUPS!G$11,0)*$FI$6)</f>
        <v>1.9213</v>
      </c>
      <c r="FG830" s="1">
        <f>IF(ISERROR(VLOOKUP($FA830,MOM,LOOKUPS!H$12,0)*$FB$6+VLOOKUP($FA830,STREV,LOOKUPS!H$10,0)*$FC$6+VLOOKUP($FA830,LTREV,LOOKUPS!H$9,0)*$FD$6+VLOOKUP($FA830,CFP,LOOKUPS!H$6,0)*$FE$6+VLOOKUP($FA830,EP,LOOKUPS!H$8,0)*$FF$6+VLOOKUP($FA830,BM,LOOKUPS!H$5,0)*$FG$6+VLOOKUP($FA830,DIV,LOOKUPS!H$7,0)*$FH$6++VLOOKUP($FA830,SIZE,LOOKUPS!H$11,0)*$FI$6),"",VLOOKUP($FA830,MOM,LOOKUPS!H$12,0)*$FB$6+VLOOKUP($FA830,STREV,LOOKUPS!H$10,0)*$FC$6+VLOOKUP($FA830,LTREV,LOOKUPS!H$9,0)*$FD$6+VLOOKUP($FA830,CFP,LOOKUPS!H$6,0)*$FE$6+VLOOKUP($FA830,EP,LOOKUPS!H$8,0)*$FF$6+VLOOKUP($FA830,BM,LOOKUPS!H$5,0)*$FG$6+VLOOKUP($FA830,DIV,LOOKUPS!H$7,0)*$FH$6++VLOOKUP($FA830,SIZE,LOOKUPS!H$11,0)*$FI$6)</f>
        <v>2.2805</v>
      </c>
      <c r="FH830" s="1">
        <f>IF(ISERROR(VLOOKUP($FA830,MOM,LOOKUPS!I$12,0)*$FB$6+VLOOKUP($FA830,STREV,LOOKUPS!I$10,0)*$FC$6+VLOOKUP($FA830,LTREV,LOOKUPS!I$9,0)*$FD$6+VLOOKUP($FA830,CFP,LOOKUPS!I$6,0)*$FE$6+VLOOKUP($FA830,EP,LOOKUPS!I$8,0)*$FF$6+VLOOKUP($FA830,BM,LOOKUPS!I$5,0)*$FG$6+VLOOKUP($FA830,DIV,LOOKUPS!I$7,0)*$FH$6++VLOOKUP($FA830,SIZE,LOOKUPS!I$11,0)*$FI$6),"",VLOOKUP($FA830,MOM,LOOKUPS!I$12,0)*$FB$6+VLOOKUP($FA830,STREV,LOOKUPS!I$10,0)*$FC$6+VLOOKUP($FA830,LTREV,LOOKUPS!I$9,0)*$FD$6+VLOOKUP($FA830,CFP,LOOKUPS!I$6,0)*$FE$6+VLOOKUP($FA830,EP,LOOKUPS!I$8,0)*$FF$6+VLOOKUP($FA830,BM,LOOKUPS!I$5,0)*$FG$6+VLOOKUP($FA830,DIV,LOOKUPS!I$7,0)*$FH$6++VLOOKUP($FA830,SIZE,LOOKUPS!I$11,0)*$FI$6)</f>
        <v>2.3166000000000002</v>
      </c>
      <c r="FI830" s="1">
        <f>IF(ISERROR(VLOOKUP($FA830,MOM,LOOKUPS!J$12,0)*$FB$6+VLOOKUP($FA830,STREV,LOOKUPS!J$10,0)*$FC$6+VLOOKUP($FA830,LTREV,LOOKUPS!J$9,0)*$FD$6+VLOOKUP($FA830,CFP,LOOKUPS!J$6,0)*$FE$6+VLOOKUP($FA830,EP,LOOKUPS!J$8,0)*$FF$6+VLOOKUP($FA830,BM,LOOKUPS!J$5,0)*$FG$6+VLOOKUP($FA830,DIV,LOOKUPS!J$7,0)*$FH$6++VLOOKUP($FA830,SIZE,LOOKUPS!J$11,0)*$FI$6),"",VLOOKUP($FA830,MOM,LOOKUPS!J$12,0)*$FB$6+VLOOKUP($FA830,STREV,LOOKUPS!J$10,0)*$FC$6+VLOOKUP($FA830,LTREV,LOOKUPS!J$9,0)*$FD$6+VLOOKUP($FA830,CFP,LOOKUPS!J$6,0)*$FE$6+VLOOKUP($FA830,EP,LOOKUPS!J$8,0)*$FF$6+VLOOKUP($FA830,BM,LOOKUPS!J$5,0)*$FG$6+VLOOKUP($FA830,DIV,LOOKUPS!J$7,0)*$FH$6++VLOOKUP($FA830,SIZE,LOOKUPS!J$11,0)*$FI$6)</f>
        <v>1.8487</v>
      </c>
      <c r="FJ830" s="1">
        <f>IF(ISERROR(VLOOKUP($FA830,MOM,LOOKUPS!K$12,0)*$FB$6+VLOOKUP($FA830,STREV,LOOKUPS!K$10,0)*$FC$6+VLOOKUP($FA830,LTREV,LOOKUPS!K$9,0)*$FD$6+VLOOKUP($FA830,CFP,LOOKUPS!K$6,0)*$FE$6+VLOOKUP($FA830,EP,LOOKUPS!K$8,0)*$FF$6+VLOOKUP($FA830,BM,LOOKUPS!K$5,0)*$FG$6+VLOOKUP($FA830,DIV,LOOKUPS!K$7,0)*$FH$6++VLOOKUP($FA830,SIZE,LOOKUPS!K$11,0)*$FI$6),"",VLOOKUP($FA830,MOM,LOOKUPS!K$12,0)*$FB$6+VLOOKUP($FA830,STREV,LOOKUPS!K$10,0)*$FC$6+VLOOKUP($FA830,LTREV,LOOKUPS!K$9,0)*$FD$6+VLOOKUP($FA830,CFP,LOOKUPS!K$6,0)*$FE$6+VLOOKUP($FA830,EP,LOOKUPS!K$8,0)*$FF$6+VLOOKUP($FA830,BM,LOOKUPS!K$5,0)*$FG$6+VLOOKUP($FA830,DIV,LOOKUPS!K$7,0)*$FH$6++VLOOKUP($FA830,SIZE,LOOKUPS!K$11,0)*$FI$6)</f>
        <v>2.2130999999999998</v>
      </c>
      <c r="FK830" s="1">
        <f>IF(ISERROR(VLOOKUP($FA830,MOM,LOOKUPS!L$12,0)*$FB$6+VLOOKUP($FA830,STREV,LOOKUPS!L$10,0)*$FC$6+VLOOKUP($FA830,LTREV,LOOKUPS!L$9,0)*$FD$6+VLOOKUP($FA830,CFP,LOOKUPS!L$6,0)*$FE$6+VLOOKUP($FA830,EP,LOOKUPS!L$8,0)*$FF$6+VLOOKUP($FA830,BM,LOOKUPS!L$5,0)*$FG$6+VLOOKUP($FA830,DIV,LOOKUPS!L$7,0)*$FH$6++VLOOKUP($FA830,SIZE,LOOKUPS!L$11,0)*$FI$6),"",VLOOKUP($FA830,MOM,LOOKUPS!L$12,0)*$FB$6+VLOOKUP($FA830,STREV,LOOKUPS!L$10,0)*$FC$6+VLOOKUP($FA830,LTREV,LOOKUPS!L$9,0)*$FD$6+VLOOKUP($FA830,CFP,LOOKUPS!L$6,0)*$FE$6+VLOOKUP($FA830,EP,LOOKUPS!L$8,0)*$FF$6+VLOOKUP($FA830,BM,LOOKUPS!L$5,0)*$FG$6+VLOOKUP($FA830,DIV,LOOKUPS!L$7,0)*$FH$6++VLOOKUP($FA830,SIZE,LOOKUPS!L$11,0)*$FI$6)</f>
        <v>2.4315000000000002</v>
      </c>
    </row>
    <row r="831" spans="1:167" x14ac:dyDescent="0.3">
      <c r="A831" s="1">
        <v>199506</v>
      </c>
      <c r="B831" s="1">
        <v>6.56</v>
      </c>
      <c r="C831" s="1">
        <v>3.88</v>
      </c>
      <c r="D831" s="1">
        <v>4.21</v>
      </c>
      <c r="E831" s="1">
        <v>4.0999999999999996</v>
      </c>
      <c r="F831" s="1">
        <v>3.41</v>
      </c>
      <c r="G831" s="1">
        <v>4.25</v>
      </c>
      <c r="H831" s="1">
        <v>3.16</v>
      </c>
      <c r="I831" s="1">
        <v>4.8499999999999996</v>
      </c>
      <c r="J831" s="1">
        <v>5.61</v>
      </c>
      <c r="K831" s="1">
        <v>8.94</v>
      </c>
      <c r="M831" s="1">
        <v>199407</v>
      </c>
      <c r="N831" s="1">
        <v>2.82</v>
      </c>
      <c r="O831" s="1">
        <v>1.49</v>
      </c>
      <c r="P831" s="1">
        <v>0.68</v>
      </c>
      <c r="Q831" s="1">
        <v>2.13</v>
      </c>
      <c r="R831" s="1">
        <v>1.54</v>
      </c>
      <c r="S831" s="1">
        <v>1.61</v>
      </c>
      <c r="T831" s="1">
        <v>1.34</v>
      </c>
      <c r="U831" s="1">
        <v>1.05</v>
      </c>
      <c r="V831" s="1">
        <v>0.82</v>
      </c>
      <c r="W831" s="1">
        <v>0.05</v>
      </c>
      <c r="Y831" s="1">
        <v>199906</v>
      </c>
      <c r="Z831" s="1">
        <v>3.47</v>
      </c>
      <c r="AA831" s="1">
        <v>5.75</v>
      </c>
      <c r="AB831" s="1">
        <v>3.35</v>
      </c>
      <c r="AC831" s="1">
        <v>3.56</v>
      </c>
      <c r="AD831" s="1">
        <v>4.84</v>
      </c>
      <c r="AE831" s="1">
        <v>3.79</v>
      </c>
      <c r="AF831" s="1">
        <v>3.17</v>
      </c>
      <c r="AG831" s="1">
        <v>5.14</v>
      </c>
      <c r="AH831" s="1">
        <v>3.93</v>
      </c>
      <c r="AI831" s="1">
        <v>3.88</v>
      </c>
      <c r="AK831">
        <v>201912</v>
      </c>
      <c r="AL831">
        <v>7.9</v>
      </c>
      <c r="AM831">
        <v>3.03</v>
      </c>
      <c r="AN831">
        <v>3.37</v>
      </c>
      <c r="AO831">
        <v>5.3</v>
      </c>
      <c r="AP831">
        <v>3.02</v>
      </c>
      <c r="AQ831">
        <v>3.05</v>
      </c>
      <c r="AR831">
        <v>3.65</v>
      </c>
      <c r="AS831">
        <v>2.8</v>
      </c>
      <c r="AT831">
        <v>6.78</v>
      </c>
      <c r="AU831">
        <v>2.65</v>
      </c>
      <c r="AV831">
        <v>3.45</v>
      </c>
      <c r="AW831">
        <v>3.05</v>
      </c>
      <c r="AX831">
        <v>3.06</v>
      </c>
      <c r="AY831">
        <v>3.55</v>
      </c>
      <c r="AZ831">
        <v>3.74</v>
      </c>
      <c r="BA831">
        <v>3.11</v>
      </c>
      <c r="BB831">
        <v>2.4500000000000002</v>
      </c>
      <c r="BC831">
        <v>3.45</v>
      </c>
      <c r="BD831">
        <v>10.039999999999999</v>
      </c>
      <c r="BF831" s="1">
        <v>201912</v>
      </c>
      <c r="BG831" s="1">
        <v>7.76</v>
      </c>
      <c r="BH831" s="1">
        <v>2.68</v>
      </c>
      <c r="BI831" s="1">
        <v>3.54</v>
      </c>
      <c r="BJ831" s="1">
        <v>4.58</v>
      </c>
      <c r="BK831" s="1">
        <v>2.5499999999999998</v>
      </c>
      <c r="BL831" s="1">
        <v>2.94</v>
      </c>
      <c r="BM831" s="1">
        <v>3.84</v>
      </c>
      <c r="BN831" s="1">
        <v>3.51</v>
      </c>
      <c r="BO831" s="1">
        <v>5.33</v>
      </c>
      <c r="BP831" s="1">
        <v>1.73</v>
      </c>
      <c r="BQ831" s="1">
        <v>3.75</v>
      </c>
      <c r="BR831" s="1">
        <v>3.01</v>
      </c>
      <c r="BS831" s="1">
        <v>2.88</v>
      </c>
      <c r="BT831" s="1">
        <v>3.75</v>
      </c>
      <c r="BU831" s="1">
        <v>3.94</v>
      </c>
      <c r="BV831" s="1">
        <v>3.6</v>
      </c>
      <c r="BW831" s="1">
        <v>3.41</v>
      </c>
      <c r="BX831" s="1">
        <v>2.12</v>
      </c>
      <c r="BY831" s="1">
        <v>8.3000000000000007</v>
      </c>
      <c r="CA831" s="1">
        <v>199412</v>
      </c>
      <c r="CB831" s="1">
        <v>3.56</v>
      </c>
      <c r="CC831" s="1">
        <v>-2.75</v>
      </c>
      <c r="CD831" s="1">
        <v>-0.67</v>
      </c>
      <c r="CE831" s="1">
        <v>-0.7</v>
      </c>
      <c r="CF831" s="1">
        <v>-3.14</v>
      </c>
      <c r="CG831" s="1">
        <v>-1.45</v>
      </c>
      <c r="CH831" s="1">
        <v>-0.62</v>
      </c>
      <c r="CI831" s="1">
        <v>0.32</v>
      </c>
      <c r="CJ831" s="1">
        <v>-1.06</v>
      </c>
      <c r="CK831" s="1">
        <v>-3.7</v>
      </c>
      <c r="CL831" s="1">
        <v>-2.25</v>
      </c>
      <c r="CM831" s="1">
        <v>-1.49</v>
      </c>
      <c r="CN831" s="1">
        <v>-1.42</v>
      </c>
      <c r="CO831" s="1">
        <v>-0.63</v>
      </c>
      <c r="CP831" s="1">
        <v>-0.61</v>
      </c>
      <c r="CQ831" s="1">
        <v>0.12</v>
      </c>
      <c r="CR831" s="1">
        <v>0.47</v>
      </c>
      <c r="CS831" s="1">
        <v>-1.1000000000000001</v>
      </c>
      <c r="CT831" s="1">
        <v>-1.03</v>
      </c>
      <c r="CV831" s="1">
        <v>199512</v>
      </c>
      <c r="CW831" s="1">
        <v>0.27</v>
      </c>
      <c r="CX831" s="1">
        <v>1.83</v>
      </c>
      <c r="CY831" s="1">
        <v>2.21</v>
      </c>
      <c r="CZ831" s="1">
        <v>1.84</v>
      </c>
      <c r="DA831" s="1">
        <v>1.58</v>
      </c>
      <c r="DB831" s="1">
        <v>1.6</v>
      </c>
      <c r="DC831" s="1">
        <v>2.48</v>
      </c>
      <c r="DD831" s="1">
        <v>2.0699999999999998</v>
      </c>
      <c r="DE831" s="1">
        <v>2.31</v>
      </c>
      <c r="DF831" s="1">
        <v>1.1599999999999999</v>
      </c>
      <c r="DG831" s="1">
        <v>1.97</v>
      </c>
      <c r="DH831" s="1">
        <v>2.25</v>
      </c>
      <c r="DI831" s="1">
        <v>0.97</v>
      </c>
      <c r="DJ831" s="1">
        <v>2.2200000000000002</v>
      </c>
      <c r="DK831" s="1">
        <v>2.72</v>
      </c>
      <c r="DL831" s="1">
        <v>3.04</v>
      </c>
      <c r="DM831" s="1">
        <v>1.1599999999999999</v>
      </c>
      <c r="DN831" s="1">
        <v>2.2999999999999998</v>
      </c>
      <c r="DO831" s="1">
        <v>2.33</v>
      </c>
      <c r="DQ831" s="1">
        <v>199412</v>
      </c>
      <c r="DR831" s="1">
        <v>-99.99</v>
      </c>
      <c r="DS831" s="1">
        <v>-2.33</v>
      </c>
      <c r="DT831" s="1">
        <v>2.27</v>
      </c>
      <c r="DU831" s="1">
        <v>0.93</v>
      </c>
      <c r="DV831" s="1">
        <v>-2.8</v>
      </c>
      <c r="DW831" s="1">
        <v>1.6</v>
      </c>
      <c r="DX831" s="1">
        <v>2.8</v>
      </c>
      <c r="DY831" s="1">
        <v>1.3</v>
      </c>
      <c r="DZ831" s="1">
        <v>0.95</v>
      </c>
      <c r="EA831" s="1">
        <v>-3.39</v>
      </c>
      <c r="EB831" s="1">
        <v>-1.1000000000000001</v>
      </c>
      <c r="EC831" s="1">
        <v>1.4</v>
      </c>
      <c r="ED831" s="1">
        <v>1.89</v>
      </c>
      <c r="EE831" s="1">
        <v>3.1</v>
      </c>
      <c r="EF831" s="1">
        <v>2.42</v>
      </c>
      <c r="EG831" s="1">
        <v>1.62</v>
      </c>
      <c r="EH831" s="1">
        <v>0.91</v>
      </c>
      <c r="EI831" s="1">
        <v>0.72</v>
      </c>
      <c r="EJ831" s="1">
        <v>1.18</v>
      </c>
      <c r="EL831">
        <v>199412</v>
      </c>
      <c r="EM831">
        <v>0.86</v>
      </c>
      <c r="EN831">
        <v>0.3</v>
      </c>
      <c r="EO831">
        <v>-0.2</v>
      </c>
      <c r="EP831">
        <v>0.44</v>
      </c>
      <c r="ER831" s="1">
        <v>199506</v>
      </c>
      <c r="ES831" s="1">
        <v>2.9</v>
      </c>
      <c r="EU831" s="1">
        <v>199407</v>
      </c>
      <c r="EV831" s="1">
        <v>1.41</v>
      </c>
      <c r="EX831" s="1">
        <v>199906</v>
      </c>
      <c r="EY831" s="1">
        <v>0.44</v>
      </c>
      <c r="FA831" s="1">
        <v>199506</v>
      </c>
      <c r="FB831" s="1">
        <f>IF(ISERROR(VLOOKUP($FA831,MOM,LOOKUPS!C$12,0)*$FB$6+VLOOKUP($FA831,STREV,LOOKUPS!C$10,0)*$FC$6+VLOOKUP($FA831,LTREV,LOOKUPS!C$9,0)*$FD$6+VLOOKUP($FA831,CFP,LOOKUPS!C$6,0)*$FE$6+VLOOKUP($FA831,EP,LOOKUPS!C$8,0)*$FF$6+VLOOKUP($FA831,BM,LOOKUPS!C$5,0)*$FG$6+VLOOKUP($FA831,DIV,LOOKUPS!C$7,0)*$FH$6++VLOOKUP($FA831,SIZE,LOOKUPS!C$11,0)*$FI$6),"",VLOOKUP($FA831,MOM,LOOKUPS!C$12,0)*$FB$6+VLOOKUP($FA831,STREV,LOOKUPS!C$10,0)*$FC$6+VLOOKUP($FA831,LTREV,LOOKUPS!C$9,0)*$FD$6+VLOOKUP($FA831,CFP,LOOKUPS!C$6,0)*$FE$6+VLOOKUP($FA831,EP,LOOKUPS!C$8,0)*$FF$6+VLOOKUP($FA831,BM,LOOKUPS!C$5,0)*$FG$6+VLOOKUP($FA831,DIV,LOOKUPS!C$7,0)*$FH$6++VLOOKUP($FA831,SIZE,LOOKUPS!C$11,0)*$FI$6)</f>
        <v>7.4235000000000007</v>
      </c>
      <c r="FC831" s="1">
        <f>IF(ISERROR(VLOOKUP($FA831,MOM,LOOKUPS!D$12,0)*$FB$6+VLOOKUP($FA831,STREV,LOOKUPS!D$10,0)*$FC$6+VLOOKUP($FA831,LTREV,LOOKUPS!D$9,0)*$FD$6+VLOOKUP($FA831,CFP,LOOKUPS!D$6,0)*$FE$6+VLOOKUP($FA831,EP,LOOKUPS!D$8,0)*$FF$6+VLOOKUP($FA831,BM,LOOKUPS!D$5,0)*$FG$6+VLOOKUP($FA831,DIV,LOOKUPS!D$7,0)*$FH$6++VLOOKUP($FA831,SIZE,LOOKUPS!D$11,0)*$FI$6),"",VLOOKUP($FA831,MOM,LOOKUPS!D$12,0)*$FB$6+VLOOKUP($FA831,STREV,LOOKUPS!D$10,0)*$FC$6+VLOOKUP($FA831,LTREV,LOOKUPS!D$9,0)*$FD$6+VLOOKUP($FA831,CFP,LOOKUPS!D$6,0)*$FE$6+VLOOKUP($FA831,EP,LOOKUPS!D$8,0)*$FF$6+VLOOKUP($FA831,BM,LOOKUPS!D$5,0)*$FG$6+VLOOKUP($FA831,DIV,LOOKUPS!D$7,0)*$FH$6++VLOOKUP($FA831,SIZE,LOOKUPS!D$11,0)*$FI$6)</f>
        <v>5.2002000000000006</v>
      </c>
      <c r="FD831" s="1">
        <f>IF(ISERROR(VLOOKUP($FA831,MOM,LOOKUPS!E$12,0)*$FB$6+VLOOKUP($FA831,STREV,LOOKUPS!E$10,0)*$FC$6+VLOOKUP($FA831,LTREV,LOOKUPS!E$9,0)*$FD$6+VLOOKUP($FA831,CFP,LOOKUPS!E$6,0)*$FE$6+VLOOKUP($FA831,EP,LOOKUPS!E$8,0)*$FF$6+VLOOKUP($FA831,BM,LOOKUPS!E$5,0)*$FG$6+VLOOKUP($FA831,DIV,LOOKUPS!E$7,0)*$FH$6++VLOOKUP($FA831,SIZE,LOOKUPS!E$11,0)*$FI$6),"",VLOOKUP($FA831,MOM,LOOKUPS!E$12,0)*$FB$6+VLOOKUP($FA831,STREV,LOOKUPS!E$10,0)*$FC$6+VLOOKUP($FA831,LTREV,LOOKUPS!E$9,0)*$FD$6+VLOOKUP($FA831,CFP,LOOKUPS!E$6,0)*$FE$6+VLOOKUP($FA831,EP,LOOKUPS!E$8,0)*$FF$6+VLOOKUP($FA831,BM,LOOKUPS!E$5,0)*$FG$6+VLOOKUP($FA831,DIV,LOOKUPS!E$7,0)*$FH$6++VLOOKUP($FA831,SIZE,LOOKUPS!E$11,0)*$FI$6)</f>
        <v>4.9116</v>
      </c>
      <c r="FE831" s="1">
        <f>IF(ISERROR(VLOOKUP($FA831,MOM,LOOKUPS!F$12,0)*$FB$6+VLOOKUP($FA831,STREV,LOOKUPS!F$10,0)*$FC$6+VLOOKUP($FA831,LTREV,LOOKUPS!F$9,0)*$FD$6+VLOOKUP($FA831,CFP,LOOKUPS!F$6,0)*$FE$6+VLOOKUP($FA831,EP,LOOKUPS!F$8,0)*$FF$6+VLOOKUP($FA831,BM,LOOKUPS!F$5,0)*$FG$6+VLOOKUP($FA831,DIV,LOOKUPS!F$7,0)*$FH$6++VLOOKUP($FA831,SIZE,LOOKUPS!F$11,0)*$FI$6),"",VLOOKUP($FA831,MOM,LOOKUPS!F$12,0)*$FB$6+VLOOKUP($FA831,STREV,LOOKUPS!F$10,0)*$FC$6+VLOOKUP($FA831,LTREV,LOOKUPS!F$9,0)*$FD$6+VLOOKUP($FA831,CFP,LOOKUPS!F$6,0)*$FE$6+VLOOKUP($FA831,EP,LOOKUPS!F$8,0)*$FF$6+VLOOKUP($FA831,BM,LOOKUPS!F$5,0)*$FG$6+VLOOKUP($FA831,DIV,LOOKUPS!F$7,0)*$FH$6++VLOOKUP($FA831,SIZE,LOOKUPS!F$11,0)*$FI$6)</f>
        <v>4.3712</v>
      </c>
      <c r="FF831" s="1">
        <f>IF(ISERROR(VLOOKUP($FA831,MOM,LOOKUPS!G$12,0)*$FB$6+VLOOKUP($FA831,STREV,LOOKUPS!G$10,0)*$FC$6+VLOOKUP($FA831,LTREV,LOOKUPS!G$9,0)*$FD$6+VLOOKUP($FA831,CFP,LOOKUPS!G$6,0)*$FE$6+VLOOKUP($FA831,EP,LOOKUPS!G$8,0)*$FF$6+VLOOKUP($FA831,BM,LOOKUPS!G$5,0)*$FG$6+VLOOKUP($FA831,DIV,LOOKUPS!G$7,0)*$FH$6++VLOOKUP($FA831,SIZE,LOOKUPS!G$11,0)*$FI$6),"",VLOOKUP($FA831,MOM,LOOKUPS!G$12,0)*$FB$6+VLOOKUP($FA831,STREV,LOOKUPS!G$10,0)*$FC$6+VLOOKUP($FA831,LTREV,LOOKUPS!G$9,0)*$FD$6+VLOOKUP($FA831,CFP,LOOKUPS!G$6,0)*$FE$6+VLOOKUP($FA831,EP,LOOKUPS!G$8,0)*$FF$6+VLOOKUP($FA831,BM,LOOKUPS!G$5,0)*$FG$6+VLOOKUP($FA831,DIV,LOOKUPS!G$7,0)*$FH$6++VLOOKUP($FA831,SIZE,LOOKUPS!G$11,0)*$FI$6)</f>
        <v>4.5093000000000005</v>
      </c>
      <c r="FG831" s="1">
        <f>IF(ISERROR(VLOOKUP($FA831,MOM,LOOKUPS!H$12,0)*$FB$6+VLOOKUP($FA831,STREV,LOOKUPS!H$10,0)*$FC$6+VLOOKUP($FA831,LTREV,LOOKUPS!H$9,0)*$FD$6+VLOOKUP($FA831,CFP,LOOKUPS!H$6,0)*$FE$6+VLOOKUP($FA831,EP,LOOKUPS!H$8,0)*$FF$6+VLOOKUP($FA831,BM,LOOKUPS!H$5,0)*$FG$6+VLOOKUP($FA831,DIV,LOOKUPS!H$7,0)*$FH$6++VLOOKUP($FA831,SIZE,LOOKUPS!H$11,0)*$FI$6),"",VLOOKUP($FA831,MOM,LOOKUPS!H$12,0)*$FB$6+VLOOKUP($FA831,STREV,LOOKUPS!H$10,0)*$FC$6+VLOOKUP($FA831,LTREV,LOOKUPS!H$9,0)*$FD$6+VLOOKUP($FA831,CFP,LOOKUPS!H$6,0)*$FE$6+VLOOKUP($FA831,EP,LOOKUPS!H$8,0)*$FF$6+VLOOKUP($FA831,BM,LOOKUPS!H$5,0)*$FG$6+VLOOKUP($FA831,DIV,LOOKUPS!H$7,0)*$FH$6++VLOOKUP($FA831,SIZE,LOOKUPS!H$11,0)*$FI$6)</f>
        <v>4.3712999999999997</v>
      </c>
      <c r="FH831" s="1">
        <f>IF(ISERROR(VLOOKUP($FA831,MOM,LOOKUPS!I$12,0)*$FB$6+VLOOKUP($FA831,STREV,LOOKUPS!I$10,0)*$FC$6+VLOOKUP($FA831,LTREV,LOOKUPS!I$9,0)*$FD$6+VLOOKUP($FA831,CFP,LOOKUPS!I$6,0)*$FE$6+VLOOKUP($FA831,EP,LOOKUPS!I$8,0)*$FF$6+VLOOKUP($FA831,BM,LOOKUPS!I$5,0)*$FG$6+VLOOKUP($FA831,DIV,LOOKUPS!I$7,0)*$FH$6++VLOOKUP($FA831,SIZE,LOOKUPS!I$11,0)*$FI$6),"",VLOOKUP($FA831,MOM,LOOKUPS!I$12,0)*$FB$6+VLOOKUP($FA831,STREV,LOOKUPS!I$10,0)*$FC$6+VLOOKUP($FA831,LTREV,LOOKUPS!I$9,0)*$FD$6+VLOOKUP($FA831,CFP,LOOKUPS!I$6,0)*$FE$6+VLOOKUP($FA831,EP,LOOKUPS!I$8,0)*$FF$6+VLOOKUP($FA831,BM,LOOKUPS!I$5,0)*$FG$6+VLOOKUP($FA831,DIV,LOOKUPS!I$7,0)*$FH$6++VLOOKUP($FA831,SIZE,LOOKUPS!I$11,0)*$FI$6)</f>
        <v>4.4296000000000006</v>
      </c>
      <c r="FI831" s="1">
        <f>IF(ISERROR(VLOOKUP($FA831,MOM,LOOKUPS!J$12,0)*$FB$6+VLOOKUP($FA831,STREV,LOOKUPS!J$10,0)*$FC$6+VLOOKUP($FA831,LTREV,LOOKUPS!J$9,0)*$FD$6+VLOOKUP($FA831,CFP,LOOKUPS!J$6,0)*$FE$6+VLOOKUP($FA831,EP,LOOKUPS!J$8,0)*$FF$6+VLOOKUP($FA831,BM,LOOKUPS!J$5,0)*$FG$6+VLOOKUP($FA831,DIV,LOOKUPS!J$7,0)*$FH$6++VLOOKUP($FA831,SIZE,LOOKUPS!J$11,0)*$FI$6),"",VLOOKUP($FA831,MOM,LOOKUPS!J$12,0)*$FB$6+VLOOKUP($FA831,STREV,LOOKUPS!J$10,0)*$FC$6+VLOOKUP($FA831,LTREV,LOOKUPS!J$9,0)*$FD$6+VLOOKUP($FA831,CFP,LOOKUPS!J$6,0)*$FE$6+VLOOKUP($FA831,EP,LOOKUPS!J$8,0)*$FF$6+VLOOKUP($FA831,BM,LOOKUPS!J$5,0)*$FG$6+VLOOKUP($FA831,DIV,LOOKUPS!J$7,0)*$FH$6++VLOOKUP($FA831,SIZE,LOOKUPS!J$11,0)*$FI$6)</f>
        <v>4.5251000000000001</v>
      </c>
      <c r="FJ831" s="1">
        <f>IF(ISERROR(VLOOKUP($FA831,MOM,LOOKUPS!K$12,0)*$FB$6+VLOOKUP($FA831,STREV,LOOKUPS!K$10,0)*$FC$6+VLOOKUP($FA831,LTREV,LOOKUPS!K$9,0)*$FD$6+VLOOKUP($FA831,CFP,LOOKUPS!K$6,0)*$FE$6+VLOOKUP($FA831,EP,LOOKUPS!K$8,0)*$FF$6+VLOOKUP($FA831,BM,LOOKUPS!K$5,0)*$FG$6+VLOOKUP($FA831,DIV,LOOKUPS!K$7,0)*$FH$6++VLOOKUP($FA831,SIZE,LOOKUPS!K$11,0)*$FI$6),"",VLOOKUP($FA831,MOM,LOOKUPS!K$12,0)*$FB$6+VLOOKUP($FA831,STREV,LOOKUPS!K$10,0)*$FC$6+VLOOKUP($FA831,LTREV,LOOKUPS!K$9,0)*$FD$6+VLOOKUP($FA831,CFP,LOOKUPS!K$6,0)*$FE$6+VLOOKUP($FA831,EP,LOOKUPS!K$8,0)*$FF$6+VLOOKUP($FA831,BM,LOOKUPS!K$5,0)*$FG$6+VLOOKUP($FA831,DIV,LOOKUPS!K$7,0)*$FH$6++VLOOKUP($FA831,SIZE,LOOKUPS!K$11,0)*$FI$6)</f>
        <v>4.5519000000000007</v>
      </c>
      <c r="FK831" s="1">
        <f>IF(ISERROR(VLOOKUP($FA831,MOM,LOOKUPS!L$12,0)*$FB$6+VLOOKUP($FA831,STREV,LOOKUPS!L$10,0)*$FC$6+VLOOKUP($FA831,LTREV,LOOKUPS!L$9,0)*$FD$6+VLOOKUP($FA831,CFP,LOOKUPS!L$6,0)*$FE$6+VLOOKUP($FA831,EP,LOOKUPS!L$8,0)*$FF$6+VLOOKUP($FA831,BM,LOOKUPS!L$5,0)*$FG$6+VLOOKUP($FA831,DIV,LOOKUPS!L$7,0)*$FH$6++VLOOKUP($FA831,SIZE,LOOKUPS!L$11,0)*$FI$6),"",VLOOKUP($FA831,MOM,LOOKUPS!L$12,0)*$FB$6+VLOOKUP($FA831,STREV,LOOKUPS!L$10,0)*$FC$6+VLOOKUP($FA831,LTREV,LOOKUPS!L$9,0)*$FD$6+VLOOKUP($FA831,CFP,LOOKUPS!L$6,0)*$FE$6+VLOOKUP($FA831,EP,LOOKUPS!L$8,0)*$FF$6+VLOOKUP($FA831,BM,LOOKUPS!L$5,0)*$FG$6+VLOOKUP($FA831,DIV,LOOKUPS!L$7,0)*$FH$6++VLOOKUP($FA831,SIZE,LOOKUPS!L$11,0)*$FI$6)</f>
        <v>6.6353000000000009</v>
      </c>
    </row>
    <row r="832" spans="1:167" x14ac:dyDescent="0.3">
      <c r="A832" s="1">
        <v>199507</v>
      </c>
      <c r="B832" s="1">
        <v>6.91</v>
      </c>
      <c r="C832" s="1">
        <v>3.56</v>
      </c>
      <c r="D832" s="1">
        <v>4.09</v>
      </c>
      <c r="E832" s="1">
        <v>3.63</v>
      </c>
      <c r="F832" s="1">
        <v>5.41</v>
      </c>
      <c r="G832" s="1">
        <v>4.38</v>
      </c>
      <c r="H832" s="1">
        <v>4.51</v>
      </c>
      <c r="I832" s="1">
        <v>5.39</v>
      </c>
      <c r="J832" s="1">
        <v>5.87</v>
      </c>
      <c r="K832" s="1">
        <v>9.2200000000000006</v>
      </c>
      <c r="M832" s="1">
        <v>199408</v>
      </c>
      <c r="N832" s="1">
        <v>5.62</v>
      </c>
      <c r="O832" s="1">
        <v>2.81</v>
      </c>
      <c r="P832" s="1">
        <v>4.07</v>
      </c>
      <c r="Q832" s="1">
        <v>3.43</v>
      </c>
      <c r="R832" s="1">
        <v>4.29</v>
      </c>
      <c r="S832" s="1">
        <v>3.38</v>
      </c>
      <c r="T832" s="1">
        <v>4.71</v>
      </c>
      <c r="U832" s="1">
        <v>3.65</v>
      </c>
      <c r="V832" s="1">
        <v>2.98</v>
      </c>
      <c r="W832" s="1">
        <v>3.23</v>
      </c>
      <c r="Y832" s="1">
        <v>199907</v>
      </c>
      <c r="Z832" s="1">
        <v>3.86</v>
      </c>
      <c r="AA832" s="1">
        <v>1.08</v>
      </c>
      <c r="AB832" s="1">
        <v>0.57999999999999996</v>
      </c>
      <c r="AC832" s="1">
        <v>-0.88</v>
      </c>
      <c r="AD832" s="1">
        <v>0.6</v>
      </c>
      <c r="AE832" s="1">
        <v>-0.68</v>
      </c>
      <c r="AF832" s="1">
        <v>-0.14000000000000001</v>
      </c>
      <c r="AG832" s="1">
        <v>0.12</v>
      </c>
      <c r="AH832" s="1">
        <v>-0.02</v>
      </c>
      <c r="AI832" s="1">
        <v>-1.07</v>
      </c>
      <c r="AK832">
        <v>202001</v>
      </c>
      <c r="AL832">
        <v>3.08</v>
      </c>
      <c r="AM832">
        <v>-1.64</v>
      </c>
      <c r="AN832">
        <v>-3.78</v>
      </c>
      <c r="AO832">
        <v>-7.35</v>
      </c>
      <c r="AP832">
        <v>-1.1499999999999999</v>
      </c>
      <c r="AQ832">
        <v>-2.58</v>
      </c>
      <c r="AR832">
        <v>-3.86</v>
      </c>
      <c r="AS832">
        <v>-5.39</v>
      </c>
      <c r="AT832">
        <v>-8.2899999999999991</v>
      </c>
      <c r="AU832">
        <v>-1.01</v>
      </c>
      <c r="AV832">
        <v>-1.32</v>
      </c>
      <c r="AW832">
        <v>-2.89</v>
      </c>
      <c r="AX832">
        <v>-2.27</v>
      </c>
      <c r="AY832">
        <v>-3.17</v>
      </c>
      <c r="AZ832">
        <v>-4.5</v>
      </c>
      <c r="BA832">
        <v>-5.26</v>
      </c>
      <c r="BB832">
        <v>-5.53</v>
      </c>
      <c r="BC832">
        <v>-5.45</v>
      </c>
      <c r="BD832">
        <v>-11.11</v>
      </c>
      <c r="BF832" s="1">
        <v>202001</v>
      </c>
      <c r="BG832" s="1">
        <v>2.2999999999999998</v>
      </c>
      <c r="BH832" s="1">
        <v>-1.47</v>
      </c>
      <c r="BI832" s="1">
        <v>-3.88</v>
      </c>
      <c r="BJ832" s="1">
        <v>-6.83</v>
      </c>
      <c r="BK832" s="1">
        <v>-1.67</v>
      </c>
      <c r="BL832" s="1">
        <v>-1.45</v>
      </c>
      <c r="BM832" s="1">
        <v>-4.0599999999999996</v>
      </c>
      <c r="BN832" s="1">
        <v>-5.75</v>
      </c>
      <c r="BO832" s="1">
        <v>-7.11</v>
      </c>
      <c r="BP832" s="1">
        <v>-0.84</v>
      </c>
      <c r="BQ832" s="1">
        <v>-2.89</v>
      </c>
      <c r="BR832" s="1">
        <v>-0.98</v>
      </c>
      <c r="BS832" s="1">
        <v>-1.93</v>
      </c>
      <c r="BT832" s="1">
        <v>-4.4400000000000004</v>
      </c>
      <c r="BU832" s="1">
        <v>-3.71</v>
      </c>
      <c r="BV832" s="1">
        <v>-5.16</v>
      </c>
      <c r="BW832" s="1">
        <v>-6.39</v>
      </c>
      <c r="BX832" s="1">
        <v>-3.64</v>
      </c>
      <c r="BY832" s="1">
        <v>-10.35</v>
      </c>
      <c r="CA832" s="1">
        <v>199501</v>
      </c>
      <c r="CB832" s="1">
        <v>4.75</v>
      </c>
      <c r="CC832" s="1">
        <v>2.84</v>
      </c>
      <c r="CD832" s="1">
        <v>2.9</v>
      </c>
      <c r="CE832" s="1">
        <v>4.24</v>
      </c>
      <c r="CF832" s="1">
        <v>2.54</v>
      </c>
      <c r="CG832" s="1">
        <v>2.74</v>
      </c>
      <c r="CH832" s="1">
        <v>3.55</v>
      </c>
      <c r="CI832" s="1">
        <v>3.98</v>
      </c>
      <c r="CJ832" s="1">
        <v>4.0999999999999996</v>
      </c>
      <c r="CK832" s="1">
        <v>2.11</v>
      </c>
      <c r="CL832" s="1">
        <v>3.22</v>
      </c>
      <c r="CM832" s="1">
        <v>3.84</v>
      </c>
      <c r="CN832" s="1">
        <v>1.64</v>
      </c>
      <c r="CO832" s="1">
        <v>3.41</v>
      </c>
      <c r="CP832" s="1">
        <v>3.69</v>
      </c>
      <c r="CQ832" s="1">
        <v>3.09</v>
      </c>
      <c r="CR832" s="1">
        <v>4.68</v>
      </c>
      <c r="CS832" s="1">
        <v>5</v>
      </c>
      <c r="CT832" s="1">
        <v>3.54</v>
      </c>
      <c r="CV832" s="1">
        <v>199601</v>
      </c>
      <c r="CW832" s="1">
        <v>3.85</v>
      </c>
      <c r="CX832" s="1">
        <v>1.1299999999999999</v>
      </c>
      <c r="CY832" s="1">
        <v>1.22</v>
      </c>
      <c r="CZ832" s="1">
        <v>1.48</v>
      </c>
      <c r="DA832" s="1">
        <v>1.1100000000000001</v>
      </c>
      <c r="DB832" s="1">
        <v>1.1399999999999999</v>
      </c>
      <c r="DC832" s="1">
        <v>1.02</v>
      </c>
      <c r="DD832" s="1">
        <v>1.54</v>
      </c>
      <c r="DE832" s="1">
        <v>1.6</v>
      </c>
      <c r="DF832" s="1">
        <v>1.1100000000000001</v>
      </c>
      <c r="DG832" s="1">
        <v>1.1100000000000001</v>
      </c>
      <c r="DH832" s="1">
        <v>1.18</v>
      </c>
      <c r="DI832" s="1">
        <v>1.1000000000000001</v>
      </c>
      <c r="DJ832" s="1">
        <v>1.03</v>
      </c>
      <c r="DK832" s="1">
        <v>1.01</v>
      </c>
      <c r="DL832" s="1">
        <v>1.77</v>
      </c>
      <c r="DM832" s="1">
        <v>1.32</v>
      </c>
      <c r="DN832" s="1">
        <v>1.06</v>
      </c>
      <c r="DO832" s="1">
        <v>2.2000000000000002</v>
      </c>
      <c r="DQ832" s="1">
        <v>199501</v>
      </c>
      <c r="DR832" s="1">
        <v>-99.99</v>
      </c>
      <c r="DS832" s="1">
        <v>4.21</v>
      </c>
      <c r="DT832" s="1">
        <v>-0.44</v>
      </c>
      <c r="DU832" s="1">
        <v>2.68</v>
      </c>
      <c r="DV832" s="1">
        <v>4.72</v>
      </c>
      <c r="DW832" s="1">
        <v>-0.31</v>
      </c>
      <c r="DX832" s="1">
        <v>-0.9</v>
      </c>
      <c r="DY832" s="1">
        <v>1.7</v>
      </c>
      <c r="DZ832" s="1">
        <v>3.05</v>
      </c>
      <c r="EA832" s="1">
        <v>5.43</v>
      </c>
      <c r="EB832" s="1">
        <v>2.67</v>
      </c>
      <c r="EC832" s="1">
        <v>0.13</v>
      </c>
      <c r="ED832" s="1">
        <v>-0.96</v>
      </c>
      <c r="EE832" s="1">
        <v>-1.73</v>
      </c>
      <c r="EF832" s="1">
        <v>0.14000000000000001</v>
      </c>
      <c r="EG832" s="1">
        <v>1.43</v>
      </c>
      <c r="EH832" s="1">
        <v>2.0299999999999998</v>
      </c>
      <c r="EI832" s="1">
        <v>2.98</v>
      </c>
      <c r="EJ832" s="1">
        <v>3.12</v>
      </c>
      <c r="EL832">
        <v>199501</v>
      </c>
      <c r="EM832">
        <v>1.8</v>
      </c>
      <c r="EN832">
        <v>-3.53</v>
      </c>
      <c r="EO832">
        <v>2.54</v>
      </c>
      <c r="EP832">
        <v>0.42</v>
      </c>
      <c r="ER832" s="1">
        <v>199507</v>
      </c>
      <c r="ES832" s="1">
        <v>2.5299999999999998</v>
      </c>
      <c r="EU832" s="1">
        <v>199408</v>
      </c>
      <c r="EV832" s="1">
        <v>1.45</v>
      </c>
      <c r="EX832" s="1">
        <v>199907</v>
      </c>
      <c r="EY832" s="1">
        <v>1.87</v>
      </c>
      <c r="FA832" s="1">
        <v>199507</v>
      </c>
      <c r="FB832" s="1">
        <f>IF(ISERROR(VLOOKUP($FA832,MOM,LOOKUPS!C$12,0)*$FB$6+VLOOKUP($FA832,STREV,LOOKUPS!C$10,0)*$FC$6+VLOOKUP($FA832,LTREV,LOOKUPS!C$9,0)*$FD$6+VLOOKUP($FA832,CFP,LOOKUPS!C$6,0)*$FE$6+VLOOKUP($FA832,EP,LOOKUPS!C$8,0)*$FF$6+VLOOKUP($FA832,BM,LOOKUPS!C$5,0)*$FG$6+VLOOKUP($FA832,DIV,LOOKUPS!C$7,0)*$FH$6++VLOOKUP($FA832,SIZE,LOOKUPS!C$11,0)*$FI$6),"",VLOOKUP($FA832,MOM,LOOKUPS!C$12,0)*$FB$6+VLOOKUP($FA832,STREV,LOOKUPS!C$10,0)*$FC$6+VLOOKUP($FA832,LTREV,LOOKUPS!C$9,0)*$FD$6+VLOOKUP($FA832,CFP,LOOKUPS!C$6,0)*$FE$6+VLOOKUP($FA832,EP,LOOKUPS!C$8,0)*$FF$6+VLOOKUP($FA832,BM,LOOKUPS!C$5,0)*$FG$6+VLOOKUP($FA832,DIV,LOOKUPS!C$7,0)*$FH$6++VLOOKUP($FA832,SIZE,LOOKUPS!C$11,0)*$FI$6)</f>
        <v>7.6440000000000001</v>
      </c>
      <c r="FC832" s="1">
        <f>IF(ISERROR(VLOOKUP($FA832,MOM,LOOKUPS!D$12,0)*$FB$6+VLOOKUP($FA832,STREV,LOOKUPS!D$10,0)*$FC$6+VLOOKUP($FA832,LTREV,LOOKUPS!D$9,0)*$FD$6+VLOOKUP($FA832,CFP,LOOKUPS!D$6,0)*$FE$6+VLOOKUP($FA832,EP,LOOKUPS!D$8,0)*$FF$6+VLOOKUP($FA832,BM,LOOKUPS!D$5,0)*$FG$6+VLOOKUP($FA832,DIV,LOOKUPS!D$7,0)*$FH$6++VLOOKUP($FA832,SIZE,LOOKUPS!D$11,0)*$FI$6),"",VLOOKUP($FA832,MOM,LOOKUPS!D$12,0)*$FB$6+VLOOKUP($FA832,STREV,LOOKUPS!D$10,0)*$FC$6+VLOOKUP($FA832,LTREV,LOOKUPS!D$9,0)*$FD$6+VLOOKUP($FA832,CFP,LOOKUPS!D$6,0)*$FE$6+VLOOKUP($FA832,EP,LOOKUPS!D$8,0)*$FF$6+VLOOKUP($FA832,BM,LOOKUPS!D$5,0)*$FG$6+VLOOKUP($FA832,DIV,LOOKUPS!D$7,0)*$FH$6++VLOOKUP($FA832,SIZE,LOOKUPS!D$11,0)*$FI$6)</f>
        <v>5.2461000000000002</v>
      </c>
      <c r="FD832" s="1">
        <f>IF(ISERROR(VLOOKUP($FA832,MOM,LOOKUPS!E$12,0)*$FB$6+VLOOKUP($FA832,STREV,LOOKUPS!E$10,0)*$FC$6+VLOOKUP($FA832,LTREV,LOOKUPS!E$9,0)*$FD$6+VLOOKUP($FA832,CFP,LOOKUPS!E$6,0)*$FE$6+VLOOKUP($FA832,EP,LOOKUPS!E$8,0)*$FF$6+VLOOKUP($FA832,BM,LOOKUPS!E$5,0)*$FG$6+VLOOKUP($FA832,DIV,LOOKUPS!E$7,0)*$FH$6++VLOOKUP($FA832,SIZE,LOOKUPS!E$11,0)*$FI$6),"",VLOOKUP($FA832,MOM,LOOKUPS!E$12,0)*$FB$6+VLOOKUP($FA832,STREV,LOOKUPS!E$10,0)*$FC$6+VLOOKUP($FA832,LTREV,LOOKUPS!E$9,0)*$FD$6+VLOOKUP($FA832,CFP,LOOKUPS!E$6,0)*$FE$6+VLOOKUP($FA832,EP,LOOKUPS!E$8,0)*$FF$6+VLOOKUP($FA832,BM,LOOKUPS!E$5,0)*$FG$6+VLOOKUP($FA832,DIV,LOOKUPS!E$7,0)*$FH$6++VLOOKUP($FA832,SIZE,LOOKUPS!E$11,0)*$FI$6)</f>
        <v>5.1634000000000002</v>
      </c>
      <c r="FE832" s="1">
        <f>IF(ISERROR(VLOOKUP($FA832,MOM,LOOKUPS!F$12,0)*$FB$6+VLOOKUP($FA832,STREV,LOOKUPS!F$10,0)*$FC$6+VLOOKUP($FA832,LTREV,LOOKUPS!F$9,0)*$FD$6+VLOOKUP($FA832,CFP,LOOKUPS!F$6,0)*$FE$6+VLOOKUP($FA832,EP,LOOKUPS!F$8,0)*$FF$6+VLOOKUP($FA832,BM,LOOKUPS!F$5,0)*$FG$6+VLOOKUP($FA832,DIV,LOOKUPS!F$7,0)*$FH$6++VLOOKUP($FA832,SIZE,LOOKUPS!F$11,0)*$FI$6),"",VLOOKUP($FA832,MOM,LOOKUPS!F$12,0)*$FB$6+VLOOKUP($FA832,STREV,LOOKUPS!F$10,0)*$FC$6+VLOOKUP($FA832,LTREV,LOOKUPS!F$9,0)*$FD$6+VLOOKUP($FA832,CFP,LOOKUPS!F$6,0)*$FE$6+VLOOKUP($FA832,EP,LOOKUPS!F$8,0)*$FF$6+VLOOKUP($FA832,BM,LOOKUPS!F$5,0)*$FG$6+VLOOKUP($FA832,DIV,LOOKUPS!F$7,0)*$FH$6++VLOOKUP($FA832,SIZE,LOOKUPS!F$11,0)*$FI$6)</f>
        <v>4.4523000000000001</v>
      </c>
      <c r="FF832" s="1">
        <f>IF(ISERROR(VLOOKUP($FA832,MOM,LOOKUPS!G$12,0)*$FB$6+VLOOKUP($FA832,STREV,LOOKUPS!G$10,0)*$FC$6+VLOOKUP($FA832,LTREV,LOOKUPS!G$9,0)*$FD$6+VLOOKUP($FA832,CFP,LOOKUPS!G$6,0)*$FE$6+VLOOKUP($FA832,EP,LOOKUPS!G$8,0)*$FF$6+VLOOKUP($FA832,BM,LOOKUPS!G$5,0)*$FG$6+VLOOKUP($FA832,DIV,LOOKUPS!G$7,0)*$FH$6++VLOOKUP($FA832,SIZE,LOOKUPS!G$11,0)*$FI$6),"",VLOOKUP($FA832,MOM,LOOKUPS!G$12,0)*$FB$6+VLOOKUP($FA832,STREV,LOOKUPS!G$10,0)*$FC$6+VLOOKUP($FA832,LTREV,LOOKUPS!G$9,0)*$FD$6+VLOOKUP($FA832,CFP,LOOKUPS!G$6,0)*$FE$6+VLOOKUP($FA832,EP,LOOKUPS!G$8,0)*$FF$6+VLOOKUP($FA832,BM,LOOKUPS!G$5,0)*$FG$6+VLOOKUP($FA832,DIV,LOOKUPS!G$7,0)*$FH$6++VLOOKUP($FA832,SIZE,LOOKUPS!G$11,0)*$FI$6)</f>
        <v>4.8544</v>
      </c>
      <c r="FG832" s="1">
        <f>IF(ISERROR(VLOOKUP($FA832,MOM,LOOKUPS!H$12,0)*$FB$6+VLOOKUP($FA832,STREV,LOOKUPS!H$10,0)*$FC$6+VLOOKUP($FA832,LTREV,LOOKUPS!H$9,0)*$FD$6+VLOOKUP($FA832,CFP,LOOKUPS!H$6,0)*$FE$6+VLOOKUP($FA832,EP,LOOKUPS!H$8,0)*$FF$6+VLOOKUP($FA832,BM,LOOKUPS!H$5,0)*$FG$6+VLOOKUP($FA832,DIV,LOOKUPS!H$7,0)*$FH$6++VLOOKUP($FA832,SIZE,LOOKUPS!H$11,0)*$FI$6),"",VLOOKUP($FA832,MOM,LOOKUPS!H$12,0)*$FB$6+VLOOKUP($FA832,STREV,LOOKUPS!H$10,0)*$FC$6+VLOOKUP($FA832,LTREV,LOOKUPS!H$9,0)*$FD$6+VLOOKUP($FA832,CFP,LOOKUPS!H$6,0)*$FE$6+VLOOKUP($FA832,EP,LOOKUPS!H$8,0)*$FF$6+VLOOKUP($FA832,BM,LOOKUPS!H$5,0)*$FG$6+VLOOKUP($FA832,DIV,LOOKUPS!H$7,0)*$FH$6++VLOOKUP($FA832,SIZE,LOOKUPS!H$11,0)*$FI$6)</f>
        <v>4.4908000000000001</v>
      </c>
      <c r="FH832" s="1">
        <f>IF(ISERROR(VLOOKUP($FA832,MOM,LOOKUPS!I$12,0)*$FB$6+VLOOKUP($FA832,STREV,LOOKUPS!I$10,0)*$FC$6+VLOOKUP($FA832,LTREV,LOOKUPS!I$9,0)*$FD$6+VLOOKUP($FA832,CFP,LOOKUPS!I$6,0)*$FE$6+VLOOKUP($FA832,EP,LOOKUPS!I$8,0)*$FF$6+VLOOKUP($FA832,BM,LOOKUPS!I$5,0)*$FG$6+VLOOKUP($FA832,DIV,LOOKUPS!I$7,0)*$FH$6++VLOOKUP($FA832,SIZE,LOOKUPS!I$11,0)*$FI$6),"",VLOOKUP($FA832,MOM,LOOKUPS!I$12,0)*$FB$6+VLOOKUP($FA832,STREV,LOOKUPS!I$10,0)*$FC$6+VLOOKUP($FA832,LTREV,LOOKUPS!I$9,0)*$FD$6+VLOOKUP($FA832,CFP,LOOKUPS!I$6,0)*$FE$6+VLOOKUP($FA832,EP,LOOKUPS!I$8,0)*$FF$6+VLOOKUP($FA832,BM,LOOKUPS!I$5,0)*$FG$6+VLOOKUP($FA832,DIV,LOOKUPS!I$7,0)*$FH$6++VLOOKUP($FA832,SIZE,LOOKUPS!I$11,0)*$FI$6)</f>
        <v>4.9823000000000004</v>
      </c>
      <c r="FI832" s="1">
        <f>IF(ISERROR(VLOOKUP($FA832,MOM,LOOKUPS!J$12,0)*$FB$6+VLOOKUP($FA832,STREV,LOOKUPS!J$10,0)*$FC$6+VLOOKUP($FA832,LTREV,LOOKUPS!J$9,0)*$FD$6+VLOOKUP($FA832,CFP,LOOKUPS!J$6,0)*$FE$6+VLOOKUP($FA832,EP,LOOKUPS!J$8,0)*$FF$6+VLOOKUP($FA832,BM,LOOKUPS!J$5,0)*$FG$6+VLOOKUP($FA832,DIV,LOOKUPS!J$7,0)*$FH$6++VLOOKUP($FA832,SIZE,LOOKUPS!J$11,0)*$FI$6),"",VLOOKUP($FA832,MOM,LOOKUPS!J$12,0)*$FB$6+VLOOKUP($FA832,STREV,LOOKUPS!J$10,0)*$FC$6+VLOOKUP($FA832,LTREV,LOOKUPS!J$9,0)*$FD$6+VLOOKUP($FA832,CFP,LOOKUPS!J$6,0)*$FE$6+VLOOKUP($FA832,EP,LOOKUPS!J$8,0)*$FF$6+VLOOKUP($FA832,BM,LOOKUPS!J$5,0)*$FG$6+VLOOKUP($FA832,DIV,LOOKUPS!J$7,0)*$FH$6++VLOOKUP($FA832,SIZE,LOOKUPS!J$11,0)*$FI$6)</f>
        <v>4.7050000000000001</v>
      </c>
      <c r="FJ832" s="1">
        <f>IF(ISERROR(VLOOKUP($FA832,MOM,LOOKUPS!K$12,0)*$FB$6+VLOOKUP($FA832,STREV,LOOKUPS!K$10,0)*$FC$6+VLOOKUP($FA832,LTREV,LOOKUPS!K$9,0)*$FD$6+VLOOKUP($FA832,CFP,LOOKUPS!K$6,0)*$FE$6+VLOOKUP($FA832,EP,LOOKUPS!K$8,0)*$FF$6+VLOOKUP($FA832,BM,LOOKUPS!K$5,0)*$FG$6+VLOOKUP($FA832,DIV,LOOKUPS!K$7,0)*$FH$6++VLOOKUP($FA832,SIZE,LOOKUPS!K$11,0)*$FI$6),"",VLOOKUP($FA832,MOM,LOOKUPS!K$12,0)*$FB$6+VLOOKUP($FA832,STREV,LOOKUPS!K$10,0)*$FC$6+VLOOKUP($FA832,LTREV,LOOKUPS!K$9,0)*$FD$6+VLOOKUP($FA832,CFP,LOOKUPS!K$6,0)*$FE$6+VLOOKUP($FA832,EP,LOOKUPS!K$8,0)*$FF$6+VLOOKUP($FA832,BM,LOOKUPS!K$5,0)*$FG$6+VLOOKUP($FA832,DIV,LOOKUPS!K$7,0)*$FH$6++VLOOKUP($FA832,SIZE,LOOKUPS!K$11,0)*$FI$6)</f>
        <v>5.4402000000000008</v>
      </c>
      <c r="FK832" s="1">
        <f>IF(ISERROR(VLOOKUP($FA832,MOM,LOOKUPS!L$12,0)*$FB$6+VLOOKUP($FA832,STREV,LOOKUPS!L$10,0)*$FC$6+VLOOKUP($FA832,LTREV,LOOKUPS!L$9,0)*$FD$6+VLOOKUP($FA832,CFP,LOOKUPS!L$6,0)*$FE$6+VLOOKUP($FA832,EP,LOOKUPS!L$8,0)*$FF$6+VLOOKUP($FA832,BM,LOOKUPS!L$5,0)*$FG$6+VLOOKUP($FA832,DIV,LOOKUPS!L$7,0)*$FH$6++VLOOKUP($FA832,SIZE,LOOKUPS!L$11,0)*$FI$6),"",VLOOKUP($FA832,MOM,LOOKUPS!L$12,0)*$FB$6+VLOOKUP($FA832,STREV,LOOKUPS!L$10,0)*$FC$6+VLOOKUP($FA832,LTREV,LOOKUPS!L$9,0)*$FD$6+VLOOKUP($FA832,CFP,LOOKUPS!L$6,0)*$FE$6+VLOOKUP($FA832,EP,LOOKUPS!L$8,0)*$FF$6+VLOOKUP($FA832,BM,LOOKUPS!L$5,0)*$FG$6+VLOOKUP($FA832,DIV,LOOKUPS!L$7,0)*$FH$6++VLOOKUP($FA832,SIZE,LOOKUPS!L$11,0)*$FI$6)</f>
        <v>7.4035000000000011</v>
      </c>
    </row>
    <row r="833" spans="1:167" x14ac:dyDescent="0.3">
      <c r="A833" s="1">
        <v>199508</v>
      </c>
      <c r="B833" s="1">
        <v>3.81</v>
      </c>
      <c r="C833" s="1">
        <v>2.93</v>
      </c>
      <c r="D833" s="1">
        <v>1.77</v>
      </c>
      <c r="E833" s="1">
        <v>4.6500000000000004</v>
      </c>
      <c r="F833" s="1">
        <v>4.3</v>
      </c>
      <c r="G833" s="1">
        <v>3.85</v>
      </c>
      <c r="H833" s="1">
        <v>4.01</v>
      </c>
      <c r="I833" s="1">
        <v>3.82</v>
      </c>
      <c r="J833" s="1">
        <v>4.66</v>
      </c>
      <c r="K833" s="1">
        <v>3.35</v>
      </c>
      <c r="M833" s="1">
        <v>199409</v>
      </c>
      <c r="N833" s="1">
        <v>2.72</v>
      </c>
      <c r="O833" s="1">
        <v>0.75</v>
      </c>
      <c r="P833" s="1">
        <v>-0.21</v>
      </c>
      <c r="Q833" s="1">
        <v>-0.33</v>
      </c>
      <c r="R833" s="1">
        <v>0.05</v>
      </c>
      <c r="S833" s="1">
        <v>0.12</v>
      </c>
      <c r="T833" s="1">
        <v>-0.13</v>
      </c>
      <c r="U833" s="1">
        <v>0.33</v>
      </c>
      <c r="V833" s="1">
        <v>-0.1</v>
      </c>
      <c r="W833" s="1">
        <v>1.1399999999999999</v>
      </c>
      <c r="Y833" s="1">
        <v>199908</v>
      </c>
      <c r="Z833" s="1">
        <v>-3.4</v>
      </c>
      <c r="AA833" s="1">
        <v>-3.27</v>
      </c>
      <c r="AB833" s="1">
        <v>-3.01</v>
      </c>
      <c r="AC833" s="1">
        <v>-2.87</v>
      </c>
      <c r="AD833" s="1">
        <v>-3.22</v>
      </c>
      <c r="AE833" s="1">
        <v>-2.63</v>
      </c>
      <c r="AF833" s="1">
        <v>-3.6</v>
      </c>
      <c r="AG833" s="1">
        <v>-2.29</v>
      </c>
      <c r="AH833" s="1">
        <v>-4.6399999999999997</v>
      </c>
      <c r="AI833" s="1">
        <v>-4.12</v>
      </c>
      <c r="AK833">
        <v>202002</v>
      </c>
      <c r="AL833">
        <v>-4.18</v>
      </c>
      <c r="AM833">
        <v>-7.74</v>
      </c>
      <c r="AN833">
        <v>-8.8699999999999992</v>
      </c>
      <c r="AO833">
        <v>-11.29</v>
      </c>
      <c r="AP833">
        <v>-7.48</v>
      </c>
      <c r="AQ833">
        <v>-8.43</v>
      </c>
      <c r="AR833">
        <v>-8.34</v>
      </c>
      <c r="AS833">
        <v>-9.7200000000000006</v>
      </c>
      <c r="AT833">
        <v>-12.52</v>
      </c>
      <c r="AU833">
        <v>-7.32</v>
      </c>
      <c r="AV833">
        <v>-7.66</v>
      </c>
      <c r="AW833">
        <v>-8.42</v>
      </c>
      <c r="AX833">
        <v>-8.4499999999999993</v>
      </c>
      <c r="AY833">
        <v>-8.0399999999999991</v>
      </c>
      <c r="AZ833">
        <v>-8.6199999999999992</v>
      </c>
      <c r="BA833">
        <v>-10.45</v>
      </c>
      <c r="BB833">
        <v>-8.9</v>
      </c>
      <c r="BC833">
        <v>-11.32</v>
      </c>
      <c r="BD833">
        <v>-13.72</v>
      </c>
      <c r="BF833" s="1">
        <v>202002</v>
      </c>
      <c r="BG833" s="1">
        <v>-4.6900000000000004</v>
      </c>
      <c r="BH833" s="1">
        <v>-7.89</v>
      </c>
      <c r="BI833" s="1">
        <v>-8.83</v>
      </c>
      <c r="BJ833" s="1">
        <v>-10.86</v>
      </c>
      <c r="BK833" s="1">
        <v>-7.69</v>
      </c>
      <c r="BL833" s="1">
        <v>-8.59</v>
      </c>
      <c r="BM833" s="1">
        <v>-8.7899999999999991</v>
      </c>
      <c r="BN833" s="1">
        <v>-9.74</v>
      </c>
      <c r="BO833" s="1">
        <v>-11.01</v>
      </c>
      <c r="BP833" s="1">
        <v>-7.38</v>
      </c>
      <c r="BQ833" s="1">
        <v>-8.16</v>
      </c>
      <c r="BR833" s="1">
        <v>-8.3699999999999992</v>
      </c>
      <c r="BS833" s="1">
        <v>-8.82</v>
      </c>
      <c r="BT833" s="1">
        <v>-8.0500000000000007</v>
      </c>
      <c r="BU833" s="1">
        <v>-9.48</v>
      </c>
      <c r="BV833" s="1">
        <v>-8.89</v>
      </c>
      <c r="BW833" s="1">
        <v>-10.64</v>
      </c>
      <c r="BX833" s="1">
        <v>-9.64</v>
      </c>
      <c r="BY833" s="1">
        <v>-12.3</v>
      </c>
      <c r="CA833" s="1">
        <v>199502</v>
      </c>
      <c r="CB833" s="1">
        <v>3.58</v>
      </c>
      <c r="CC833" s="1">
        <v>3.06</v>
      </c>
      <c r="CD833" s="1">
        <v>2.85</v>
      </c>
      <c r="CE833" s="1">
        <v>3.65</v>
      </c>
      <c r="CF833" s="1">
        <v>2.93</v>
      </c>
      <c r="CG833" s="1">
        <v>3.36</v>
      </c>
      <c r="CH833" s="1">
        <v>3.07</v>
      </c>
      <c r="CI833" s="1">
        <v>2.27</v>
      </c>
      <c r="CJ833" s="1">
        <v>3.99</v>
      </c>
      <c r="CK833" s="1">
        <v>3.28</v>
      </c>
      <c r="CL833" s="1">
        <v>2.36</v>
      </c>
      <c r="CM833" s="1">
        <v>3.48</v>
      </c>
      <c r="CN833" s="1">
        <v>3.25</v>
      </c>
      <c r="CO833" s="1">
        <v>2.78</v>
      </c>
      <c r="CP833" s="1">
        <v>3.35</v>
      </c>
      <c r="CQ833" s="1">
        <v>1.91</v>
      </c>
      <c r="CR833" s="1">
        <v>2.5499999999999998</v>
      </c>
      <c r="CS833" s="1">
        <v>3.18</v>
      </c>
      <c r="CT833" s="1">
        <v>4.5</v>
      </c>
      <c r="CV833" s="1">
        <v>199602</v>
      </c>
      <c r="CW833" s="1">
        <v>4.8</v>
      </c>
      <c r="CX833" s="1">
        <v>2.87</v>
      </c>
      <c r="CY833" s="1">
        <v>1.92</v>
      </c>
      <c r="CZ833" s="1">
        <v>0.94</v>
      </c>
      <c r="DA833" s="1">
        <v>2.86</v>
      </c>
      <c r="DB833" s="1">
        <v>2.5</v>
      </c>
      <c r="DC833" s="1">
        <v>1.66</v>
      </c>
      <c r="DD833" s="1">
        <v>1.95</v>
      </c>
      <c r="DE833" s="1">
        <v>0.39</v>
      </c>
      <c r="DF833" s="1">
        <v>2.64</v>
      </c>
      <c r="DG833" s="1">
        <v>3.08</v>
      </c>
      <c r="DH833" s="1">
        <v>2.87</v>
      </c>
      <c r="DI833" s="1">
        <v>2.13</v>
      </c>
      <c r="DJ833" s="1">
        <v>1.36</v>
      </c>
      <c r="DK833" s="1">
        <v>1.96</v>
      </c>
      <c r="DL833" s="1">
        <v>2.19</v>
      </c>
      <c r="DM833" s="1">
        <v>1.72</v>
      </c>
      <c r="DN833" s="1">
        <v>1.06</v>
      </c>
      <c r="DO833" s="1">
        <v>-0.36</v>
      </c>
      <c r="DQ833" s="1">
        <v>199502</v>
      </c>
      <c r="DR833" s="1">
        <v>-99.99</v>
      </c>
      <c r="DS833" s="1">
        <v>2.62</v>
      </c>
      <c r="DT833" s="1">
        <v>4.6500000000000004</v>
      </c>
      <c r="DU833" s="1">
        <v>4.62</v>
      </c>
      <c r="DV833" s="1">
        <v>2.4900000000000002</v>
      </c>
      <c r="DW833" s="1">
        <v>3.67</v>
      </c>
      <c r="DX833" s="1">
        <v>5</v>
      </c>
      <c r="DY833" s="1">
        <v>4.92</v>
      </c>
      <c r="DZ833" s="1">
        <v>4.68</v>
      </c>
      <c r="EA833" s="1">
        <v>2</v>
      </c>
      <c r="EB833" s="1">
        <v>3.89</v>
      </c>
      <c r="EC833" s="1">
        <v>3.62</v>
      </c>
      <c r="ED833" s="1">
        <v>3.74</v>
      </c>
      <c r="EE833" s="1">
        <v>4.42</v>
      </c>
      <c r="EF833" s="1">
        <v>5.72</v>
      </c>
      <c r="EG833" s="1">
        <v>5.25</v>
      </c>
      <c r="EH833" s="1">
        <v>4.5199999999999996</v>
      </c>
      <c r="EI833" s="1">
        <v>5.76</v>
      </c>
      <c r="EJ833" s="1">
        <v>3.55</v>
      </c>
      <c r="EL833">
        <v>199502</v>
      </c>
      <c r="EM833">
        <v>3.63</v>
      </c>
      <c r="EN833">
        <v>-0.64</v>
      </c>
      <c r="EO833">
        <v>1.1200000000000001</v>
      </c>
      <c r="EP833">
        <v>0.4</v>
      </c>
      <c r="ER833" s="1">
        <v>199508</v>
      </c>
      <c r="ES833" s="1">
        <v>0.09</v>
      </c>
      <c r="EU833" s="1">
        <v>199409</v>
      </c>
      <c r="EV833" s="1">
        <v>-0.73</v>
      </c>
      <c r="EX833" s="1">
        <v>199908</v>
      </c>
      <c r="EY833" s="1">
        <v>-1.6</v>
      </c>
      <c r="FA833" s="1">
        <v>199508</v>
      </c>
      <c r="FB833" s="1">
        <f>IF(ISERROR(VLOOKUP($FA833,MOM,LOOKUPS!C$12,0)*$FB$6+VLOOKUP($FA833,STREV,LOOKUPS!C$10,0)*$FC$6+VLOOKUP($FA833,LTREV,LOOKUPS!C$9,0)*$FD$6+VLOOKUP($FA833,CFP,LOOKUPS!C$6,0)*$FE$6+VLOOKUP($FA833,EP,LOOKUPS!C$8,0)*$FF$6+VLOOKUP($FA833,BM,LOOKUPS!C$5,0)*$FG$6+VLOOKUP($FA833,DIV,LOOKUPS!C$7,0)*$FH$6++VLOOKUP($FA833,SIZE,LOOKUPS!C$11,0)*$FI$6),"",VLOOKUP($FA833,MOM,LOOKUPS!C$12,0)*$FB$6+VLOOKUP($FA833,STREV,LOOKUPS!C$10,0)*$FC$6+VLOOKUP($FA833,LTREV,LOOKUPS!C$9,0)*$FD$6+VLOOKUP($FA833,CFP,LOOKUPS!C$6,0)*$FE$6+VLOOKUP($FA833,EP,LOOKUPS!C$8,0)*$FF$6+VLOOKUP($FA833,BM,LOOKUPS!C$5,0)*$FG$6+VLOOKUP($FA833,DIV,LOOKUPS!C$7,0)*$FH$6++VLOOKUP($FA833,SIZE,LOOKUPS!C$11,0)*$FI$6)</f>
        <v>3.3057000000000003</v>
      </c>
      <c r="FC833" s="1">
        <f>IF(ISERROR(VLOOKUP($FA833,MOM,LOOKUPS!D$12,0)*$FB$6+VLOOKUP($FA833,STREV,LOOKUPS!D$10,0)*$FC$6+VLOOKUP($FA833,LTREV,LOOKUPS!D$9,0)*$FD$6+VLOOKUP($FA833,CFP,LOOKUPS!D$6,0)*$FE$6+VLOOKUP($FA833,EP,LOOKUPS!D$8,0)*$FF$6+VLOOKUP($FA833,BM,LOOKUPS!D$5,0)*$FG$6+VLOOKUP($FA833,DIV,LOOKUPS!D$7,0)*$FH$6++VLOOKUP($FA833,SIZE,LOOKUPS!D$11,0)*$FI$6),"",VLOOKUP($FA833,MOM,LOOKUPS!D$12,0)*$FB$6+VLOOKUP($FA833,STREV,LOOKUPS!D$10,0)*$FC$6+VLOOKUP($FA833,LTREV,LOOKUPS!D$9,0)*$FD$6+VLOOKUP($FA833,CFP,LOOKUPS!D$6,0)*$FE$6+VLOOKUP($FA833,EP,LOOKUPS!D$8,0)*$FF$6+VLOOKUP($FA833,BM,LOOKUPS!D$5,0)*$FG$6+VLOOKUP($FA833,DIV,LOOKUPS!D$7,0)*$FH$6++VLOOKUP($FA833,SIZE,LOOKUPS!D$11,0)*$FI$6)</f>
        <v>2.6204000000000001</v>
      </c>
      <c r="FD833" s="1">
        <f>IF(ISERROR(VLOOKUP($FA833,MOM,LOOKUPS!E$12,0)*$FB$6+VLOOKUP($FA833,STREV,LOOKUPS!E$10,0)*$FC$6+VLOOKUP($FA833,LTREV,LOOKUPS!E$9,0)*$FD$6+VLOOKUP($FA833,CFP,LOOKUPS!E$6,0)*$FE$6+VLOOKUP($FA833,EP,LOOKUPS!E$8,0)*$FF$6+VLOOKUP($FA833,BM,LOOKUPS!E$5,0)*$FG$6+VLOOKUP($FA833,DIV,LOOKUPS!E$7,0)*$FH$6++VLOOKUP($FA833,SIZE,LOOKUPS!E$11,0)*$FI$6),"",VLOOKUP($FA833,MOM,LOOKUPS!E$12,0)*$FB$6+VLOOKUP($FA833,STREV,LOOKUPS!E$10,0)*$FC$6+VLOOKUP($FA833,LTREV,LOOKUPS!E$9,0)*$FD$6+VLOOKUP($FA833,CFP,LOOKUPS!E$6,0)*$FE$6+VLOOKUP($FA833,EP,LOOKUPS!E$8,0)*$FF$6+VLOOKUP($FA833,BM,LOOKUPS!E$5,0)*$FG$6+VLOOKUP($FA833,DIV,LOOKUPS!E$7,0)*$FH$6++VLOOKUP($FA833,SIZE,LOOKUPS!E$11,0)*$FI$6)</f>
        <v>2.3912000000000004</v>
      </c>
      <c r="FE833" s="1">
        <f>IF(ISERROR(VLOOKUP($FA833,MOM,LOOKUPS!F$12,0)*$FB$6+VLOOKUP($FA833,STREV,LOOKUPS!F$10,0)*$FC$6+VLOOKUP($FA833,LTREV,LOOKUPS!F$9,0)*$FD$6+VLOOKUP($FA833,CFP,LOOKUPS!F$6,0)*$FE$6+VLOOKUP($FA833,EP,LOOKUPS!F$8,0)*$FF$6+VLOOKUP($FA833,BM,LOOKUPS!F$5,0)*$FG$6+VLOOKUP($FA833,DIV,LOOKUPS!F$7,0)*$FH$6++VLOOKUP($FA833,SIZE,LOOKUPS!F$11,0)*$FI$6),"",VLOOKUP($FA833,MOM,LOOKUPS!F$12,0)*$FB$6+VLOOKUP($FA833,STREV,LOOKUPS!F$10,0)*$FC$6+VLOOKUP($FA833,LTREV,LOOKUPS!F$9,0)*$FD$6+VLOOKUP($FA833,CFP,LOOKUPS!F$6,0)*$FE$6+VLOOKUP($FA833,EP,LOOKUPS!F$8,0)*$FF$6+VLOOKUP($FA833,BM,LOOKUPS!F$5,0)*$FG$6+VLOOKUP($FA833,DIV,LOOKUPS!F$7,0)*$FH$6++VLOOKUP($FA833,SIZE,LOOKUPS!F$11,0)*$FI$6)</f>
        <v>3.7396000000000003</v>
      </c>
      <c r="FF833" s="1">
        <f>IF(ISERROR(VLOOKUP($FA833,MOM,LOOKUPS!G$12,0)*$FB$6+VLOOKUP($FA833,STREV,LOOKUPS!G$10,0)*$FC$6+VLOOKUP($FA833,LTREV,LOOKUPS!G$9,0)*$FD$6+VLOOKUP($FA833,CFP,LOOKUPS!G$6,0)*$FE$6+VLOOKUP($FA833,EP,LOOKUPS!G$8,0)*$FF$6+VLOOKUP($FA833,BM,LOOKUPS!G$5,0)*$FG$6+VLOOKUP($FA833,DIV,LOOKUPS!G$7,0)*$FH$6++VLOOKUP($FA833,SIZE,LOOKUPS!G$11,0)*$FI$6),"",VLOOKUP($FA833,MOM,LOOKUPS!G$12,0)*$FB$6+VLOOKUP($FA833,STREV,LOOKUPS!G$10,0)*$FC$6+VLOOKUP($FA833,LTREV,LOOKUPS!G$9,0)*$FD$6+VLOOKUP($FA833,CFP,LOOKUPS!G$6,0)*$FE$6+VLOOKUP($FA833,EP,LOOKUPS!G$8,0)*$FF$6+VLOOKUP($FA833,BM,LOOKUPS!G$5,0)*$FG$6+VLOOKUP($FA833,DIV,LOOKUPS!G$7,0)*$FH$6++VLOOKUP($FA833,SIZE,LOOKUPS!G$11,0)*$FI$6)</f>
        <v>3.7671000000000001</v>
      </c>
      <c r="FG833" s="1">
        <f>IF(ISERROR(VLOOKUP($FA833,MOM,LOOKUPS!H$12,0)*$FB$6+VLOOKUP($FA833,STREV,LOOKUPS!H$10,0)*$FC$6+VLOOKUP($FA833,LTREV,LOOKUPS!H$9,0)*$FD$6+VLOOKUP($FA833,CFP,LOOKUPS!H$6,0)*$FE$6+VLOOKUP($FA833,EP,LOOKUPS!H$8,0)*$FF$6+VLOOKUP($FA833,BM,LOOKUPS!H$5,0)*$FG$6+VLOOKUP($FA833,DIV,LOOKUPS!H$7,0)*$FH$6++VLOOKUP($FA833,SIZE,LOOKUPS!H$11,0)*$FI$6),"",VLOOKUP($FA833,MOM,LOOKUPS!H$12,0)*$FB$6+VLOOKUP($FA833,STREV,LOOKUPS!H$10,0)*$FC$6+VLOOKUP($FA833,LTREV,LOOKUPS!H$9,0)*$FD$6+VLOOKUP($FA833,CFP,LOOKUPS!H$6,0)*$FE$6+VLOOKUP($FA833,EP,LOOKUPS!H$8,0)*$FF$6+VLOOKUP($FA833,BM,LOOKUPS!H$5,0)*$FG$6+VLOOKUP($FA833,DIV,LOOKUPS!H$7,0)*$FH$6++VLOOKUP($FA833,SIZE,LOOKUPS!H$11,0)*$FI$6)</f>
        <v>3.4702000000000002</v>
      </c>
      <c r="FH833" s="1">
        <f>IF(ISERROR(VLOOKUP($FA833,MOM,LOOKUPS!I$12,0)*$FB$6+VLOOKUP($FA833,STREV,LOOKUPS!I$10,0)*$FC$6+VLOOKUP($FA833,LTREV,LOOKUPS!I$9,0)*$FD$6+VLOOKUP($FA833,CFP,LOOKUPS!I$6,0)*$FE$6+VLOOKUP($FA833,EP,LOOKUPS!I$8,0)*$FF$6+VLOOKUP($FA833,BM,LOOKUPS!I$5,0)*$FG$6+VLOOKUP($FA833,DIV,LOOKUPS!I$7,0)*$FH$6++VLOOKUP($FA833,SIZE,LOOKUPS!I$11,0)*$FI$6),"",VLOOKUP($FA833,MOM,LOOKUPS!I$12,0)*$FB$6+VLOOKUP($FA833,STREV,LOOKUPS!I$10,0)*$FC$6+VLOOKUP($FA833,LTREV,LOOKUPS!I$9,0)*$FD$6+VLOOKUP($FA833,CFP,LOOKUPS!I$6,0)*$FE$6+VLOOKUP($FA833,EP,LOOKUPS!I$8,0)*$FF$6+VLOOKUP($FA833,BM,LOOKUPS!I$5,0)*$FG$6+VLOOKUP($FA833,DIV,LOOKUPS!I$7,0)*$FH$6++VLOOKUP($FA833,SIZE,LOOKUPS!I$11,0)*$FI$6)</f>
        <v>3.7281000000000004</v>
      </c>
      <c r="FI833" s="1">
        <f>IF(ISERROR(VLOOKUP($FA833,MOM,LOOKUPS!J$12,0)*$FB$6+VLOOKUP($FA833,STREV,LOOKUPS!J$10,0)*$FC$6+VLOOKUP($FA833,LTREV,LOOKUPS!J$9,0)*$FD$6+VLOOKUP($FA833,CFP,LOOKUPS!J$6,0)*$FE$6+VLOOKUP($FA833,EP,LOOKUPS!J$8,0)*$FF$6+VLOOKUP($FA833,BM,LOOKUPS!J$5,0)*$FG$6+VLOOKUP($FA833,DIV,LOOKUPS!J$7,0)*$FH$6++VLOOKUP($FA833,SIZE,LOOKUPS!J$11,0)*$FI$6),"",VLOOKUP($FA833,MOM,LOOKUPS!J$12,0)*$FB$6+VLOOKUP($FA833,STREV,LOOKUPS!J$10,0)*$FC$6+VLOOKUP($FA833,LTREV,LOOKUPS!J$9,0)*$FD$6+VLOOKUP($FA833,CFP,LOOKUPS!J$6,0)*$FE$6+VLOOKUP($FA833,EP,LOOKUPS!J$8,0)*$FF$6+VLOOKUP($FA833,BM,LOOKUPS!J$5,0)*$FG$6+VLOOKUP($FA833,DIV,LOOKUPS!J$7,0)*$FH$6++VLOOKUP($FA833,SIZE,LOOKUPS!J$11,0)*$FI$6)</f>
        <v>3.8383000000000003</v>
      </c>
      <c r="FJ833" s="1">
        <f>IF(ISERROR(VLOOKUP($FA833,MOM,LOOKUPS!K$12,0)*$FB$6+VLOOKUP($FA833,STREV,LOOKUPS!K$10,0)*$FC$6+VLOOKUP($FA833,LTREV,LOOKUPS!K$9,0)*$FD$6+VLOOKUP($FA833,CFP,LOOKUPS!K$6,0)*$FE$6+VLOOKUP($FA833,EP,LOOKUPS!K$8,0)*$FF$6+VLOOKUP($FA833,BM,LOOKUPS!K$5,0)*$FG$6+VLOOKUP($FA833,DIV,LOOKUPS!K$7,0)*$FH$6++VLOOKUP($FA833,SIZE,LOOKUPS!K$11,0)*$FI$6),"",VLOOKUP($FA833,MOM,LOOKUPS!K$12,0)*$FB$6+VLOOKUP($FA833,STREV,LOOKUPS!K$10,0)*$FC$6+VLOOKUP($FA833,LTREV,LOOKUPS!K$9,0)*$FD$6+VLOOKUP($FA833,CFP,LOOKUPS!K$6,0)*$FE$6+VLOOKUP($FA833,EP,LOOKUPS!K$8,0)*$FF$6+VLOOKUP($FA833,BM,LOOKUPS!K$5,0)*$FG$6+VLOOKUP($FA833,DIV,LOOKUPS!K$7,0)*$FH$6++VLOOKUP($FA833,SIZE,LOOKUPS!K$11,0)*$FI$6)</f>
        <v>4.2374000000000009</v>
      </c>
      <c r="FK833" s="1">
        <f>IF(ISERROR(VLOOKUP($FA833,MOM,LOOKUPS!L$12,0)*$FB$6+VLOOKUP($FA833,STREV,LOOKUPS!L$10,0)*$FC$6+VLOOKUP($FA833,LTREV,LOOKUPS!L$9,0)*$FD$6+VLOOKUP($FA833,CFP,LOOKUPS!L$6,0)*$FE$6+VLOOKUP($FA833,EP,LOOKUPS!L$8,0)*$FF$6+VLOOKUP($FA833,BM,LOOKUPS!L$5,0)*$FG$6+VLOOKUP($FA833,DIV,LOOKUPS!L$7,0)*$FH$6++VLOOKUP($FA833,SIZE,LOOKUPS!L$11,0)*$FI$6),"",VLOOKUP($FA833,MOM,LOOKUPS!L$12,0)*$FB$6+VLOOKUP($FA833,STREV,LOOKUPS!L$10,0)*$FC$6+VLOOKUP($FA833,LTREV,LOOKUPS!L$9,0)*$FD$6+VLOOKUP($FA833,CFP,LOOKUPS!L$6,0)*$FE$6+VLOOKUP($FA833,EP,LOOKUPS!L$8,0)*$FF$6+VLOOKUP($FA833,BM,LOOKUPS!L$5,0)*$FG$6+VLOOKUP($FA833,DIV,LOOKUPS!L$7,0)*$FH$6++VLOOKUP($FA833,SIZE,LOOKUPS!L$11,0)*$FI$6)</f>
        <v>4.7336</v>
      </c>
    </row>
    <row r="834" spans="1:167" x14ac:dyDescent="0.3">
      <c r="A834" s="1">
        <v>199509</v>
      </c>
      <c r="B834" s="1">
        <v>2.2999999999999998</v>
      </c>
      <c r="C834" s="1">
        <v>2.2000000000000002</v>
      </c>
      <c r="D834" s="1">
        <v>2.06</v>
      </c>
      <c r="E834" s="1">
        <v>2.76</v>
      </c>
      <c r="F834" s="1">
        <v>2.98</v>
      </c>
      <c r="G834" s="1">
        <v>3.36</v>
      </c>
      <c r="H834" s="1">
        <v>2.7</v>
      </c>
      <c r="I834" s="1">
        <v>3.07</v>
      </c>
      <c r="J834" s="1">
        <v>3.06</v>
      </c>
      <c r="K834" s="1">
        <v>3.95</v>
      </c>
      <c r="M834" s="1">
        <v>199410</v>
      </c>
      <c r="N834" s="1">
        <v>-0.43</v>
      </c>
      <c r="O834" s="1">
        <v>-0.22</v>
      </c>
      <c r="P834" s="1">
        <v>0.67</v>
      </c>
      <c r="Q834" s="1">
        <v>0.64</v>
      </c>
      <c r="R834" s="1">
        <v>0.5</v>
      </c>
      <c r="S834" s="1">
        <v>-0.14000000000000001</v>
      </c>
      <c r="T834" s="1">
        <v>-0.16</v>
      </c>
      <c r="U834" s="1">
        <v>0.49</v>
      </c>
      <c r="V834" s="1">
        <v>0.61</v>
      </c>
      <c r="W834" s="1">
        <v>-0.32</v>
      </c>
      <c r="Y834" s="1">
        <v>199909</v>
      </c>
      <c r="Z834" s="1">
        <v>7.0000000000000007E-2</v>
      </c>
      <c r="AA834" s="1">
        <v>-3.28</v>
      </c>
      <c r="AB834" s="1">
        <v>-4.41</v>
      </c>
      <c r="AC834" s="1">
        <v>-3.56</v>
      </c>
      <c r="AD834" s="1">
        <v>-3.88</v>
      </c>
      <c r="AE834" s="1">
        <v>-3.96</v>
      </c>
      <c r="AF834" s="1">
        <v>-2.2000000000000002</v>
      </c>
      <c r="AG834" s="1">
        <v>-3.05</v>
      </c>
      <c r="AH834" s="1">
        <v>-4.38</v>
      </c>
      <c r="AI834" s="1">
        <v>-1.85</v>
      </c>
      <c r="AK834">
        <v>202003</v>
      </c>
      <c r="AL834">
        <v>-21.85</v>
      </c>
      <c r="AM834">
        <v>-18.21</v>
      </c>
      <c r="AN834">
        <v>-22.56</v>
      </c>
      <c r="AO834">
        <v>-31.36</v>
      </c>
      <c r="AP834">
        <v>-17.510000000000002</v>
      </c>
      <c r="AQ834">
        <v>-20.079999999999998</v>
      </c>
      <c r="AR834">
        <v>-22.81</v>
      </c>
      <c r="AS834">
        <v>-25.71</v>
      </c>
      <c r="AT834">
        <v>-33.64</v>
      </c>
      <c r="AU834">
        <v>-17.149999999999999</v>
      </c>
      <c r="AV834">
        <v>-17.93</v>
      </c>
      <c r="AW834">
        <v>-19.98</v>
      </c>
      <c r="AX834">
        <v>-20.190000000000001</v>
      </c>
      <c r="AY834">
        <v>-20.47</v>
      </c>
      <c r="AZ834">
        <v>-24.99</v>
      </c>
      <c r="BA834">
        <v>-24.6</v>
      </c>
      <c r="BB834">
        <v>-26.96</v>
      </c>
      <c r="BC834">
        <v>-30.18</v>
      </c>
      <c r="BD834">
        <v>-37.119999999999997</v>
      </c>
      <c r="BF834" s="1">
        <v>202003</v>
      </c>
      <c r="BG834" s="1">
        <v>-22.36</v>
      </c>
      <c r="BH834" s="1">
        <v>-18.18</v>
      </c>
      <c r="BI834" s="1">
        <v>-22.41</v>
      </c>
      <c r="BJ834" s="1">
        <v>-29.44</v>
      </c>
      <c r="BK834" s="1">
        <v>-18.57</v>
      </c>
      <c r="BL834" s="1">
        <v>-19.059999999999999</v>
      </c>
      <c r="BM834" s="1">
        <v>-22.66</v>
      </c>
      <c r="BN834" s="1">
        <v>-23.66</v>
      </c>
      <c r="BO834" s="1">
        <v>-32.840000000000003</v>
      </c>
      <c r="BP834" s="1">
        <v>-18.170000000000002</v>
      </c>
      <c r="BQ834" s="1">
        <v>-19.13</v>
      </c>
      <c r="BR834" s="1">
        <v>-17.25</v>
      </c>
      <c r="BS834" s="1">
        <v>-20.95</v>
      </c>
      <c r="BT834" s="1">
        <v>-22.43</v>
      </c>
      <c r="BU834" s="1">
        <v>-22.88</v>
      </c>
      <c r="BV834" s="1">
        <v>-23.19</v>
      </c>
      <c r="BW834" s="1">
        <v>-24.15</v>
      </c>
      <c r="BX834" s="1">
        <v>-31.15</v>
      </c>
      <c r="BY834" s="1">
        <v>-34.450000000000003</v>
      </c>
      <c r="CA834" s="1">
        <v>199503</v>
      </c>
      <c r="CB834" s="1">
        <v>2.2599999999999998</v>
      </c>
      <c r="CC834" s="1">
        <v>2.1</v>
      </c>
      <c r="CD834" s="1">
        <v>1.67</v>
      </c>
      <c r="CE834" s="1">
        <v>1.5</v>
      </c>
      <c r="CF834" s="1">
        <v>2.13</v>
      </c>
      <c r="CG834" s="1">
        <v>2.33</v>
      </c>
      <c r="CH834" s="1">
        <v>1.42</v>
      </c>
      <c r="CI834" s="1">
        <v>1.22</v>
      </c>
      <c r="CJ834" s="1">
        <v>1.52</v>
      </c>
      <c r="CK834" s="1">
        <v>1.85</v>
      </c>
      <c r="CL834" s="1">
        <v>2.58</v>
      </c>
      <c r="CM834" s="1">
        <v>2</v>
      </c>
      <c r="CN834" s="1">
        <v>2.66</v>
      </c>
      <c r="CO834" s="1">
        <v>1.18</v>
      </c>
      <c r="CP834" s="1">
        <v>1.66</v>
      </c>
      <c r="CQ834" s="1">
        <v>0.97</v>
      </c>
      <c r="CR834" s="1">
        <v>1.43</v>
      </c>
      <c r="CS834" s="1">
        <v>1.25</v>
      </c>
      <c r="CT834" s="1">
        <v>1.69</v>
      </c>
      <c r="CV834" s="1">
        <v>199603</v>
      </c>
      <c r="CW834" s="1">
        <v>3.4</v>
      </c>
      <c r="CX834" s="1">
        <v>3.57</v>
      </c>
      <c r="CY834" s="1">
        <v>1.96</v>
      </c>
      <c r="CZ834" s="1">
        <v>1.38</v>
      </c>
      <c r="DA834" s="1">
        <v>3.54</v>
      </c>
      <c r="DB834" s="1">
        <v>2.67</v>
      </c>
      <c r="DC834" s="1">
        <v>1.99</v>
      </c>
      <c r="DD834" s="1">
        <v>2.1</v>
      </c>
      <c r="DE834" s="1">
        <v>0.91</v>
      </c>
      <c r="DF834" s="1">
        <v>3.65</v>
      </c>
      <c r="DG834" s="1">
        <v>3.43</v>
      </c>
      <c r="DH834" s="1">
        <v>3.63</v>
      </c>
      <c r="DI834" s="1">
        <v>1.74</v>
      </c>
      <c r="DJ834" s="1">
        <v>2.76</v>
      </c>
      <c r="DK834" s="1">
        <v>1.26</v>
      </c>
      <c r="DL834" s="1">
        <v>2.14</v>
      </c>
      <c r="DM834" s="1">
        <v>2.06</v>
      </c>
      <c r="DN834" s="1">
        <v>0.83</v>
      </c>
      <c r="DO834" s="1">
        <v>0.99</v>
      </c>
      <c r="DQ834" s="1">
        <v>199503</v>
      </c>
      <c r="DR834" s="1">
        <v>-99.99</v>
      </c>
      <c r="DS834" s="1">
        <v>1.66</v>
      </c>
      <c r="DT834" s="1">
        <v>2.2400000000000002</v>
      </c>
      <c r="DU834" s="1">
        <v>2.62</v>
      </c>
      <c r="DV834" s="1">
        <v>1.45</v>
      </c>
      <c r="DW834" s="1">
        <v>2.8</v>
      </c>
      <c r="DX834" s="1">
        <v>2.0299999999999998</v>
      </c>
      <c r="DY834" s="1">
        <v>2.68</v>
      </c>
      <c r="DZ834" s="1">
        <v>2.77</v>
      </c>
      <c r="EA834" s="1">
        <v>1.55</v>
      </c>
      <c r="EB834" s="1">
        <v>1.19</v>
      </c>
      <c r="EC834" s="1">
        <v>3.28</v>
      </c>
      <c r="ED834" s="1">
        <v>2.1</v>
      </c>
      <c r="EE834" s="1">
        <v>2.3199999999999998</v>
      </c>
      <c r="EF834" s="1">
        <v>1.66</v>
      </c>
      <c r="EG834" s="1">
        <v>2.95</v>
      </c>
      <c r="EH834" s="1">
        <v>2.35</v>
      </c>
      <c r="EI834" s="1">
        <v>3.31</v>
      </c>
      <c r="EJ834" s="1">
        <v>2.21</v>
      </c>
      <c r="EL834">
        <v>199503</v>
      </c>
      <c r="EM834">
        <v>2.19</v>
      </c>
      <c r="EN834">
        <v>-0.17</v>
      </c>
      <c r="EO834">
        <v>-2.15</v>
      </c>
      <c r="EP834">
        <v>0.46</v>
      </c>
      <c r="ER834" s="1">
        <v>199509</v>
      </c>
      <c r="ES834" s="1">
        <v>2.71</v>
      </c>
      <c r="EU834" s="1">
        <v>199410</v>
      </c>
      <c r="EV834" s="1">
        <v>-0.25</v>
      </c>
      <c r="EX834" s="1">
        <v>199909</v>
      </c>
      <c r="EY834" s="1">
        <v>0.15</v>
      </c>
      <c r="FA834" s="1">
        <v>199509</v>
      </c>
      <c r="FB834" s="1">
        <f>IF(ISERROR(VLOOKUP($FA834,MOM,LOOKUPS!C$12,0)*$FB$6+VLOOKUP($FA834,STREV,LOOKUPS!C$10,0)*$FC$6+VLOOKUP($FA834,LTREV,LOOKUPS!C$9,0)*$FD$6+VLOOKUP($FA834,CFP,LOOKUPS!C$6,0)*$FE$6+VLOOKUP($FA834,EP,LOOKUPS!C$8,0)*$FF$6+VLOOKUP($FA834,BM,LOOKUPS!C$5,0)*$FG$6+VLOOKUP($FA834,DIV,LOOKUPS!C$7,0)*$FH$6++VLOOKUP($FA834,SIZE,LOOKUPS!C$11,0)*$FI$6),"",VLOOKUP($FA834,MOM,LOOKUPS!C$12,0)*$FB$6+VLOOKUP($FA834,STREV,LOOKUPS!C$10,0)*$FC$6+VLOOKUP($FA834,LTREV,LOOKUPS!C$9,0)*$FD$6+VLOOKUP($FA834,CFP,LOOKUPS!C$6,0)*$FE$6+VLOOKUP($FA834,EP,LOOKUPS!C$8,0)*$FF$6+VLOOKUP($FA834,BM,LOOKUPS!C$5,0)*$FG$6+VLOOKUP($FA834,DIV,LOOKUPS!C$7,0)*$FH$6++VLOOKUP($FA834,SIZE,LOOKUPS!C$11,0)*$FI$6)</f>
        <v>2.8273000000000001</v>
      </c>
      <c r="FC834" s="1">
        <f>IF(ISERROR(VLOOKUP($FA834,MOM,LOOKUPS!D$12,0)*$FB$6+VLOOKUP($FA834,STREV,LOOKUPS!D$10,0)*$FC$6+VLOOKUP($FA834,LTREV,LOOKUPS!D$9,0)*$FD$6+VLOOKUP($FA834,CFP,LOOKUPS!D$6,0)*$FE$6+VLOOKUP($FA834,EP,LOOKUPS!D$8,0)*$FF$6+VLOOKUP($FA834,BM,LOOKUPS!D$5,0)*$FG$6+VLOOKUP($FA834,DIV,LOOKUPS!D$7,0)*$FH$6++VLOOKUP($FA834,SIZE,LOOKUPS!D$11,0)*$FI$6),"",VLOOKUP($FA834,MOM,LOOKUPS!D$12,0)*$FB$6+VLOOKUP($FA834,STREV,LOOKUPS!D$10,0)*$FC$6+VLOOKUP($FA834,LTREV,LOOKUPS!D$9,0)*$FD$6+VLOOKUP($FA834,CFP,LOOKUPS!D$6,0)*$FE$6+VLOOKUP($FA834,EP,LOOKUPS!D$8,0)*$FF$6+VLOOKUP($FA834,BM,LOOKUPS!D$5,0)*$FG$6+VLOOKUP($FA834,DIV,LOOKUPS!D$7,0)*$FH$6++VLOOKUP($FA834,SIZE,LOOKUPS!D$11,0)*$FI$6)</f>
        <v>2.1623000000000006</v>
      </c>
      <c r="FD834" s="1">
        <f>IF(ISERROR(VLOOKUP($FA834,MOM,LOOKUPS!E$12,0)*$FB$6+VLOOKUP($FA834,STREV,LOOKUPS!E$10,0)*$FC$6+VLOOKUP($FA834,LTREV,LOOKUPS!E$9,0)*$FD$6+VLOOKUP($FA834,CFP,LOOKUPS!E$6,0)*$FE$6+VLOOKUP($FA834,EP,LOOKUPS!E$8,0)*$FF$6+VLOOKUP($FA834,BM,LOOKUPS!E$5,0)*$FG$6+VLOOKUP($FA834,DIV,LOOKUPS!E$7,0)*$FH$6++VLOOKUP($FA834,SIZE,LOOKUPS!E$11,0)*$FI$6),"",VLOOKUP($FA834,MOM,LOOKUPS!E$12,0)*$FB$6+VLOOKUP($FA834,STREV,LOOKUPS!E$10,0)*$FC$6+VLOOKUP($FA834,LTREV,LOOKUPS!E$9,0)*$FD$6+VLOOKUP($FA834,CFP,LOOKUPS!E$6,0)*$FE$6+VLOOKUP($FA834,EP,LOOKUPS!E$8,0)*$FF$6+VLOOKUP($FA834,BM,LOOKUPS!E$5,0)*$FG$6+VLOOKUP($FA834,DIV,LOOKUPS!E$7,0)*$FH$6++VLOOKUP($FA834,SIZE,LOOKUPS!E$11,0)*$FI$6)</f>
        <v>2.1973000000000003</v>
      </c>
      <c r="FE834" s="1">
        <f>IF(ISERROR(VLOOKUP($FA834,MOM,LOOKUPS!F$12,0)*$FB$6+VLOOKUP($FA834,STREV,LOOKUPS!F$10,0)*$FC$6+VLOOKUP($FA834,LTREV,LOOKUPS!F$9,0)*$FD$6+VLOOKUP($FA834,CFP,LOOKUPS!F$6,0)*$FE$6+VLOOKUP($FA834,EP,LOOKUPS!F$8,0)*$FF$6+VLOOKUP($FA834,BM,LOOKUPS!F$5,0)*$FG$6+VLOOKUP($FA834,DIV,LOOKUPS!F$7,0)*$FH$6++VLOOKUP($FA834,SIZE,LOOKUPS!F$11,0)*$FI$6),"",VLOOKUP($FA834,MOM,LOOKUPS!F$12,0)*$FB$6+VLOOKUP($FA834,STREV,LOOKUPS!F$10,0)*$FC$6+VLOOKUP($FA834,LTREV,LOOKUPS!F$9,0)*$FD$6+VLOOKUP($FA834,CFP,LOOKUPS!F$6,0)*$FE$6+VLOOKUP($FA834,EP,LOOKUPS!F$8,0)*$FF$6+VLOOKUP($FA834,BM,LOOKUPS!F$5,0)*$FG$6+VLOOKUP($FA834,DIV,LOOKUPS!F$7,0)*$FH$6++VLOOKUP($FA834,SIZE,LOOKUPS!F$11,0)*$FI$6)</f>
        <v>2.5250000000000004</v>
      </c>
      <c r="FF834" s="1">
        <f>IF(ISERROR(VLOOKUP($FA834,MOM,LOOKUPS!G$12,0)*$FB$6+VLOOKUP($FA834,STREV,LOOKUPS!G$10,0)*$FC$6+VLOOKUP($FA834,LTREV,LOOKUPS!G$9,0)*$FD$6+VLOOKUP($FA834,CFP,LOOKUPS!G$6,0)*$FE$6+VLOOKUP($FA834,EP,LOOKUPS!G$8,0)*$FF$6+VLOOKUP($FA834,BM,LOOKUPS!G$5,0)*$FG$6+VLOOKUP($FA834,DIV,LOOKUPS!G$7,0)*$FH$6++VLOOKUP($FA834,SIZE,LOOKUPS!G$11,0)*$FI$6),"",VLOOKUP($FA834,MOM,LOOKUPS!G$12,0)*$FB$6+VLOOKUP($FA834,STREV,LOOKUPS!G$10,0)*$FC$6+VLOOKUP($FA834,LTREV,LOOKUPS!G$9,0)*$FD$6+VLOOKUP($FA834,CFP,LOOKUPS!G$6,0)*$FE$6+VLOOKUP($FA834,EP,LOOKUPS!G$8,0)*$FF$6+VLOOKUP($FA834,BM,LOOKUPS!G$5,0)*$FG$6+VLOOKUP($FA834,DIV,LOOKUPS!G$7,0)*$FH$6++VLOOKUP($FA834,SIZE,LOOKUPS!G$11,0)*$FI$6)</f>
        <v>2.5497999999999998</v>
      </c>
      <c r="FG834" s="1">
        <f>IF(ISERROR(VLOOKUP($FA834,MOM,LOOKUPS!H$12,0)*$FB$6+VLOOKUP($FA834,STREV,LOOKUPS!H$10,0)*$FC$6+VLOOKUP($FA834,LTREV,LOOKUPS!H$9,0)*$FD$6+VLOOKUP($FA834,CFP,LOOKUPS!H$6,0)*$FE$6+VLOOKUP($FA834,EP,LOOKUPS!H$8,0)*$FF$6+VLOOKUP($FA834,BM,LOOKUPS!H$5,0)*$FG$6+VLOOKUP($FA834,DIV,LOOKUPS!H$7,0)*$FH$6++VLOOKUP($FA834,SIZE,LOOKUPS!H$11,0)*$FI$6),"",VLOOKUP($FA834,MOM,LOOKUPS!H$12,0)*$FB$6+VLOOKUP($FA834,STREV,LOOKUPS!H$10,0)*$FC$6+VLOOKUP($FA834,LTREV,LOOKUPS!H$9,0)*$FD$6+VLOOKUP($FA834,CFP,LOOKUPS!H$6,0)*$FE$6+VLOOKUP($FA834,EP,LOOKUPS!H$8,0)*$FF$6+VLOOKUP($FA834,BM,LOOKUPS!H$5,0)*$FG$6+VLOOKUP($FA834,DIV,LOOKUPS!H$7,0)*$FH$6++VLOOKUP($FA834,SIZE,LOOKUPS!H$11,0)*$FI$6)</f>
        <v>2.8119000000000001</v>
      </c>
      <c r="FH834" s="1">
        <f>IF(ISERROR(VLOOKUP($FA834,MOM,LOOKUPS!I$12,0)*$FB$6+VLOOKUP($FA834,STREV,LOOKUPS!I$10,0)*$FC$6+VLOOKUP($FA834,LTREV,LOOKUPS!I$9,0)*$FD$6+VLOOKUP($FA834,CFP,LOOKUPS!I$6,0)*$FE$6+VLOOKUP($FA834,EP,LOOKUPS!I$8,0)*$FF$6+VLOOKUP($FA834,BM,LOOKUPS!I$5,0)*$FG$6+VLOOKUP($FA834,DIV,LOOKUPS!I$7,0)*$FH$6++VLOOKUP($FA834,SIZE,LOOKUPS!I$11,0)*$FI$6),"",VLOOKUP($FA834,MOM,LOOKUPS!I$12,0)*$FB$6+VLOOKUP($FA834,STREV,LOOKUPS!I$10,0)*$FC$6+VLOOKUP($FA834,LTREV,LOOKUPS!I$9,0)*$FD$6+VLOOKUP($FA834,CFP,LOOKUPS!I$6,0)*$FE$6+VLOOKUP($FA834,EP,LOOKUPS!I$8,0)*$FF$6+VLOOKUP($FA834,BM,LOOKUPS!I$5,0)*$FG$6+VLOOKUP($FA834,DIV,LOOKUPS!I$7,0)*$FH$6++VLOOKUP($FA834,SIZE,LOOKUPS!I$11,0)*$FI$6)</f>
        <v>2.8954000000000004</v>
      </c>
      <c r="FI834" s="1">
        <f>IF(ISERROR(VLOOKUP($FA834,MOM,LOOKUPS!J$12,0)*$FB$6+VLOOKUP($FA834,STREV,LOOKUPS!J$10,0)*$FC$6+VLOOKUP($FA834,LTREV,LOOKUPS!J$9,0)*$FD$6+VLOOKUP($FA834,CFP,LOOKUPS!J$6,0)*$FE$6+VLOOKUP($FA834,EP,LOOKUPS!J$8,0)*$FF$6+VLOOKUP($FA834,BM,LOOKUPS!J$5,0)*$FG$6+VLOOKUP($FA834,DIV,LOOKUPS!J$7,0)*$FH$6++VLOOKUP($FA834,SIZE,LOOKUPS!J$11,0)*$FI$6),"",VLOOKUP($FA834,MOM,LOOKUPS!J$12,0)*$FB$6+VLOOKUP($FA834,STREV,LOOKUPS!J$10,0)*$FC$6+VLOOKUP($FA834,LTREV,LOOKUPS!J$9,0)*$FD$6+VLOOKUP($FA834,CFP,LOOKUPS!J$6,0)*$FE$6+VLOOKUP($FA834,EP,LOOKUPS!J$8,0)*$FF$6+VLOOKUP($FA834,BM,LOOKUPS!J$5,0)*$FG$6+VLOOKUP($FA834,DIV,LOOKUPS!J$7,0)*$FH$6++VLOOKUP($FA834,SIZE,LOOKUPS!J$11,0)*$FI$6)</f>
        <v>2.6334999999999997</v>
      </c>
      <c r="FJ834" s="1">
        <f>IF(ISERROR(VLOOKUP($FA834,MOM,LOOKUPS!K$12,0)*$FB$6+VLOOKUP($FA834,STREV,LOOKUPS!K$10,0)*$FC$6+VLOOKUP($FA834,LTREV,LOOKUPS!K$9,0)*$FD$6+VLOOKUP($FA834,CFP,LOOKUPS!K$6,0)*$FE$6+VLOOKUP($FA834,EP,LOOKUPS!K$8,0)*$FF$6+VLOOKUP($FA834,BM,LOOKUPS!K$5,0)*$FG$6+VLOOKUP($FA834,DIV,LOOKUPS!K$7,0)*$FH$6++VLOOKUP($FA834,SIZE,LOOKUPS!K$11,0)*$FI$6),"",VLOOKUP($FA834,MOM,LOOKUPS!K$12,0)*$FB$6+VLOOKUP($FA834,STREV,LOOKUPS!K$10,0)*$FC$6+VLOOKUP($FA834,LTREV,LOOKUPS!K$9,0)*$FD$6+VLOOKUP($FA834,CFP,LOOKUPS!K$6,0)*$FE$6+VLOOKUP($FA834,EP,LOOKUPS!K$8,0)*$FF$6+VLOOKUP($FA834,BM,LOOKUPS!K$5,0)*$FG$6+VLOOKUP($FA834,DIV,LOOKUPS!K$7,0)*$FH$6++VLOOKUP($FA834,SIZE,LOOKUPS!K$11,0)*$FI$6)</f>
        <v>3.0351000000000004</v>
      </c>
      <c r="FK834" s="1">
        <f>IF(ISERROR(VLOOKUP($FA834,MOM,LOOKUPS!L$12,0)*$FB$6+VLOOKUP($FA834,STREV,LOOKUPS!L$10,0)*$FC$6+VLOOKUP($FA834,LTREV,LOOKUPS!L$9,0)*$FD$6+VLOOKUP($FA834,CFP,LOOKUPS!L$6,0)*$FE$6+VLOOKUP($FA834,EP,LOOKUPS!L$8,0)*$FF$6+VLOOKUP($FA834,BM,LOOKUPS!L$5,0)*$FG$6+VLOOKUP($FA834,DIV,LOOKUPS!L$7,0)*$FH$6++VLOOKUP($FA834,SIZE,LOOKUPS!L$11,0)*$FI$6),"",VLOOKUP($FA834,MOM,LOOKUPS!L$12,0)*$FB$6+VLOOKUP($FA834,STREV,LOOKUPS!L$10,0)*$FC$6+VLOOKUP($FA834,LTREV,LOOKUPS!L$9,0)*$FD$6+VLOOKUP($FA834,CFP,LOOKUPS!L$6,0)*$FE$6+VLOOKUP($FA834,EP,LOOKUPS!L$8,0)*$FF$6+VLOOKUP($FA834,BM,LOOKUPS!L$5,0)*$FG$6+VLOOKUP($FA834,DIV,LOOKUPS!L$7,0)*$FH$6++VLOOKUP($FA834,SIZE,LOOKUPS!L$11,0)*$FI$6)</f>
        <v>3.7990000000000004</v>
      </c>
    </row>
    <row r="835" spans="1:167" x14ac:dyDescent="0.3">
      <c r="A835" s="1">
        <v>199510</v>
      </c>
      <c r="B835" s="1">
        <v>-9.7799999999999994</v>
      </c>
      <c r="C835" s="1">
        <v>-5.43</v>
      </c>
      <c r="D835" s="1">
        <v>-3.26</v>
      </c>
      <c r="E835" s="1">
        <v>-2.67</v>
      </c>
      <c r="F835" s="1">
        <v>-1.77</v>
      </c>
      <c r="G835" s="1">
        <v>-2.04</v>
      </c>
      <c r="H835" s="1">
        <v>-2.4700000000000002</v>
      </c>
      <c r="I835" s="1">
        <v>-3.38</v>
      </c>
      <c r="J835" s="1">
        <v>-2.11</v>
      </c>
      <c r="K835" s="1">
        <v>-4.66</v>
      </c>
      <c r="M835" s="1">
        <v>199411</v>
      </c>
      <c r="N835" s="1">
        <v>-4.5</v>
      </c>
      <c r="O835" s="1">
        <v>-5.77</v>
      </c>
      <c r="P835" s="1">
        <v>-4.58</v>
      </c>
      <c r="Q835" s="1">
        <v>-4.5599999999999996</v>
      </c>
      <c r="R835" s="1">
        <v>-4.57</v>
      </c>
      <c r="S835" s="1">
        <v>-3.38</v>
      </c>
      <c r="T835" s="1">
        <v>-4.08</v>
      </c>
      <c r="U835" s="1">
        <v>-3.45</v>
      </c>
      <c r="V835" s="1">
        <v>-4.07</v>
      </c>
      <c r="W835" s="1">
        <v>-4.17</v>
      </c>
      <c r="Y835" s="1">
        <v>199910</v>
      </c>
      <c r="Z835" s="1">
        <v>-1.5</v>
      </c>
      <c r="AA835" s="1">
        <v>-2.59</v>
      </c>
      <c r="AB835" s="1">
        <v>-0.69</v>
      </c>
      <c r="AC835" s="1">
        <v>0.08</v>
      </c>
      <c r="AD835" s="1">
        <v>-1.79</v>
      </c>
      <c r="AE835" s="1">
        <v>1.32</v>
      </c>
      <c r="AF835" s="1">
        <v>0.57999999999999996</v>
      </c>
      <c r="AG835" s="1">
        <v>0.61</v>
      </c>
      <c r="AH835" s="1">
        <v>3.09</v>
      </c>
      <c r="AI835" s="1">
        <v>2.2400000000000002</v>
      </c>
      <c r="AK835">
        <v>202004</v>
      </c>
      <c r="AL835">
        <v>24</v>
      </c>
      <c r="AM835">
        <v>15.34</v>
      </c>
      <c r="AN835">
        <v>13.79</v>
      </c>
      <c r="AO835">
        <v>26.04</v>
      </c>
      <c r="AP835">
        <v>15.9</v>
      </c>
      <c r="AQ835">
        <v>13.24</v>
      </c>
      <c r="AR835">
        <v>14.24</v>
      </c>
      <c r="AS835">
        <v>14.83</v>
      </c>
      <c r="AT835">
        <v>31.5</v>
      </c>
      <c r="AU835">
        <v>17.48</v>
      </c>
      <c r="AV835">
        <v>14.07</v>
      </c>
      <c r="AW835">
        <v>13.93</v>
      </c>
      <c r="AX835">
        <v>12.54</v>
      </c>
      <c r="AY835">
        <v>12.81</v>
      </c>
      <c r="AZ835">
        <v>15.57</v>
      </c>
      <c r="BA835">
        <v>14.19</v>
      </c>
      <c r="BB835">
        <v>15.53</v>
      </c>
      <c r="BC835">
        <v>23</v>
      </c>
      <c r="BD835">
        <v>40.01</v>
      </c>
      <c r="BF835" s="1">
        <v>202004</v>
      </c>
      <c r="BG835" s="1">
        <v>23.89</v>
      </c>
      <c r="BH835" s="1">
        <v>16.46</v>
      </c>
      <c r="BI835" s="1">
        <v>14.03</v>
      </c>
      <c r="BJ835" s="1">
        <v>21.84</v>
      </c>
      <c r="BK835" s="1">
        <v>17.309999999999999</v>
      </c>
      <c r="BL835" s="1">
        <v>14.53</v>
      </c>
      <c r="BM835" s="1">
        <v>15.45</v>
      </c>
      <c r="BN835" s="1">
        <v>12.34</v>
      </c>
      <c r="BO835" s="1">
        <v>27.2</v>
      </c>
      <c r="BP835" s="1">
        <v>17.98</v>
      </c>
      <c r="BQ835" s="1">
        <v>16.350000000000001</v>
      </c>
      <c r="BR835" s="1">
        <v>14.41</v>
      </c>
      <c r="BS835" s="1">
        <v>14.66</v>
      </c>
      <c r="BT835" s="1">
        <v>13.56</v>
      </c>
      <c r="BU835" s="1">
        <v>17.22</v>
      </c>
      <c r="BV835" s="1">
        <v>11.21</v>
      </c>
      <c r="BW835" s="1">
        <v>13.52</v>
      </c>
      <c r="BX835" s="1">
        <v>20.28</v>
      </c>
      <c r="BY835" s="1">
        <v>33.75</v>
      </c>
      <c r="CA835" s="1">
        <v>199504</v>
      </c>
      <c r="CB835" s="1">
        <v>1.01</v>
      </c>
      <c r="CC835" s="1">
        <v>1.06</v>
      </c>
      <c r="CD835" s="1">
        <v>2.48</v>
      </c>
      <c r="CE835" s="1">
        <v>3.64</v>
      </c>
      <c r="CF835" s="1">
        <v>0.57999999999999996</v>
      </c>
      <c r="CG835" s="1">
        <v>2.69</v>
      </c>
      <c r="CH835" s="1">
        <v>2.6</v>
      </c>
      <c r="CI835" s="1">
        <v>2.6</v>
      </c>
      <c r="CJ835" s="1">
        <v>3.79</v>
      </c>
      <c r="CK835" s="1">
        <v>0.27</v>
      </c>
      <c r="CL835" s="1">
        <v>1.07</v>
      </c>
      <c r="CM835" s="1">
        <v>2.62</v>
      </c>
      <c r="CN835" s="1">
        <v>2.76</v>
      </c>
      <c r="CO835" s="1">
        <v>2.0699999999999998</v>
      </c>
      <c r="CP835" s="1">
        <v>3.15</v>
      </c>
      <c r="CQ835" s="1">
        <v>1.89</v>
      </c>
      <c r="CR835" s="1">
        <v>3.16</v>
      </c>
      <c r="CS835" s="1">
        <v>2.97</v>
      </c>
      <c r="CT835" s="1">
        <v>4.3099999999999996</v>
      </c>
      <c r="CV835" s="1">
        <v>199604</v>
      </c>
      <c r="CW835" s="1">
        <v>8.17</v>
      </c>
      <c r="CX835" s="1">
        <v>3.93</v>
      </c>
      <c r="CY835" s="1">
        <v>2</v>
      </c>
      <c r="CZ835" s="1">
        <v>0.67</v>
      </c>
      <c r="DA835" s="1">
        <v>4.34</v>
      </c>
      <c r="DB835" s="1">
        <v>2.94</v>
      </c>
      <c r="DC835" s="1">
        <v>1.97</v>
      </c>
      <c r="DD835" s="1">
        <v>1.4</v>
      </c>
      <c r="DE835" s="1">
        <v>0.15</v>
      </c>
      <c r="DF835" s="1">
        <v>4.2</v>
      </c>
      <c r="DG835" s="1">
        <v>4.4800000000000004</v>
      </c>
      <c r="DH835" s="1">
        <v>3.24</v>
      </c>
      <c r="DI835" s="1">
        <v>2.65</v>
      </c>
      <c r="DJ835" s="1">
        <v>2.42</v>
      </c>
      <c r="DK835" s="1">
        <v>1.54</v>
      </c>
      <c r="DL835" s="1">
        <v>1.37</v>
      </c>
      <c r="DM835" s="1">
        <v>1.43</v>
      </c>
      <c r="DN835" s="1">
        <v>1.4</v>
      </c>
      <c r="DO835" s="1">
        <v>-1.24</v>
      </c>
      <c r="DQ835" s="1">
        <v>199504</v>
      </c>
      <c r="DR835" s="1">
        <v>-99.99</v>
      </c>
      <c r="DS835" s="1">
        <v>2.5299999999999998</v>
      </c>
      <c r="DT835" s="1">
        <v>1.99</v>
      </c>
      <c r="DU835" s="1">
        <v>1.57</v>
      </c>
      <c r="DV835" s="1">
        <v>2.58</v>
      </c>
      <c r="DW835" s="1">
        <v>2.13</v>
      </c>
      <c r="DX835" s="1">
        <v>1.8</v>
      </c>
      <c r="DY835" s="1">
        <v>1.66</v>
      </c>
      <c r="DZ835" s="1">
        <v>1.93</v>
      </c>
      <c r="EA835" s="1">
        <v>2.6</v>
      </c>
      <c r="EB835" s="1">
        <v>2.5299999999999998</v>
      </c>
      <c r="EC835" s="1">
        <v>2.15</v>
      </c>
      <c r="ED835" s="1">
        <v>2.11</v>
      </c>
      <c r="EE835" s="1">
        <v>2.1</v>
      </c>
      <c r="EF835" s="1">
        <v>1.43</v>
      </c>
      <c r="EG835" s="1">
        <v>2.2599999999999998</v>
      </c>
      <c r="EH835" s="1">
        <v>0.93</v>
      </c>
      <c r="EI835" s="1">
        <v>1.59</v>
      </c>
      <c r="EJ835" s="1">
        <v>2.2799999999999998</v>
      </c>
      <c r="EL835">
        <v>199504</v>
      </c>
      <c r="EM835">
        <v>2.11</v>
      </c>
      <c r="EN835">
        <v>-0.53</v>
      </c>
      <c r="EO835">
        <v>1.71</v>
      </c>
      <c r="EP835">
        <v>0.44</v>
      </c>
      <c r="ER835" s="1">
        <v>199510</v>
      </c>
      <c r="ES835" s="1">
        <v>4.1100000000000003</v>
      </c>
      <c r="EU835" s="1">
        <v>199411</v>
      </c>
      <c r="EV835" s="1">
        <v>-2.09</v>
      </c>
      <c r="EX835" s="1">
        <v>199910</v>
      </c>
      <c r="EY835" s="1">
        <v>-2.69</v>
      </c>
      <c r="FA835" s="1">
        <v>199510</v>
      </c>
      <c r="FB835" s="1">
        <f>IF(ISERROR(VLOOKUP($FA835,MOM,LOOKUPS!C$12,0)*$FB$6+VLOOKUP($FA835,STREV,LOOKUPS!C$10,0)*$FC$6+VLOOKUP($FA835,LTREV,LOOKUPS!C$9,0)*$FD$6+VLOOKUP($FA835,CFP,LOOKUPS!C$6,0)*$FE$6+VLOOKUP($FA835,EP,LOOKUPS!C$8,0)*$FF$6+VLOOKUP($FA835,BM,LOOKUPS!C$5,0)*$FG$6+VLOOKUP($FA835,DIV,LOOKUPS!C$7,0)*$FH$6++VLOOKUP($FA835,SIZE,LOOKUPS!C$11,0)*$FI$6),"",VLOOKUP($FA835,MOM,LOOKUPS!C$12,0)*$FB$6+VLOOKUP($FA835,STREV,LOOKUPS!C$10,0)*$FC$6+VLOOKUP($FA835,LTREV,LOOKUPS!C$9,0)*$FD$6+VLOOKUP($FA835,CFP,LOOKUPS!C$6,0)*$FE$6+VLOOKUP($FA835,EP,LOOKUPS!C$8,0)*$FF$6+VLOOKUP($FA835,BM,LOOKUPS!C$5,0)*$FG$6+VLOOKUP($FA835,DIV,LOOKUPS!C$7,0)*$FH$6++VLOOKUP($FA835,SIZE,LOOKUPS!C$11,0)*$FI$6)</f>
        <v>-6.8568999999999996</v>
      </c>
      <c r="FC835" s="1">
        <f>IF(ISERROR(VLOOKUP($FA835,MOM,LOOKUPS!D$12,0)*$FB$6+VLOOKUP($FA835,STREV,LOOKUPS!D$10,0)*$FC$6+VLOOKUP($FA835,LTREV,LOOKUPS!D$9,0)*$FD$6+VLOOKUP($FA835,CFP,LOOKUPS!D$6,0)*$FE$6+VLOOKUP($FA835,EP,LOOKUPS!D$8,0)*$FF$6+VLOOKUP($FA835,BM,LOOKUPS!D$5,0)*$FG$6+VLOOKUP($FA835,DIV,LOOKUPS!D$7,0)*$FH$6++VLOOKUP($FA835,SIZE,LOOKUPS!D$11,0)*$FI$6),"",VLOOKUP($FA835,MOM,LOOKUPS!D$12,0)*$FB$6+VLOOKUP($FA835,STREV,LOOKUPS!D$10,0)*$FC$6+VLOOKUP($FA835,LTREV,LOOKUPS!D$9,0)*$FD$6+VLOOKUP($FA835,CFP,LOOKUPS!D$6,0)*$FE$6+VLOOKUP($FA835,EP,LOOKUPS!D$8,0)*$FF$6+VLOOKUP($FA835,BM,LOOKUPS!D$5,0)*$FG$6+VLOOKUP($FA835,DIV,LOOKUPS!D$7,0)*$FH$6++VLOOKUP($FA835,SIZE,LOOKUPS!D$11,0)*$FI$6)</f>
        <v>-4.5257000000000005</v>
      </c>
      <c r="FD835" s="1">
        <f>IF(ISERROR(VLOOKUP($FA835,MOM,LOOKUPS!E$12,0)*$FB$6+VLOOKUP($FA835,STREV,LOOKUPS!E$10,0)*$FC$6+VLOOKUP($FA835,LTREV,LOOKUPS!E$9,0)*$FD$6+VLOOKUP($FA835,CFP,LOOKUPS!E$6,0)*$FE$6+VLOOKUP($FA835,EP,LOOKUPS!E$8,0)*$FF$6+VLOOKUP($FA835,BM,LOOKUPS!E$5,0)*$FG$6+VLOOKUP($FA835,DIV,LOOKUPS!E$7,0)*$FH$6++VLOOKUP($FA835,SIZE,LOOKUPS!E$11,0)*$FI$6),"",VLOOKUP($FA835,MOM,LOOKUPS!E$12,0)*$FB$6+VLOOKUP($FA835,STREV,LOOKUPS!E$10,0)*$FC$6+VLOOKUP($FA835,LTREV,LOOKUPS!E$9,0)*$FD$6+VLOOKUP($FA835,CFP,LOOKUPS!E$6,0)*$FE$6+VLOOKUP($FA835,EP,LOOKUPS!E$8,0)*$FF$6+VLOOKUP($FA835,BM,LOOKUPS!E$5,0)*$FG$6+VLOOKUP($FA835,DIV,LOOKUPS!E$7,0)*$FH$6++VLOOKUP($FA835,SIZE,LOOKUPS!E$11,0)*$FI$6)</f>
        <v>-3.6408000000000005</v>
      </c>
      <c r="FE835" s="1">
        <f>IF(ISERROR(VLOOKUP($FA835,MOM,LOOKUPS!F$12,0)*$FB$6+VLOOKUP($FA835,STREV,LOOKUPS!F$10,0)*$FC$6+VLOOKUP($FA835,LTREV,LOOKUPS!F$9,0)*$FD$6+VLOOKUP($FA835,CFP,LOOKUPS!F$6,0)*$FE$6+VLOOKUP($FA835,EP,LOOKUPS!F$8,0)*$FF$6+VLOOKUP($FA835,BM,LOOKUPS!F$5,0)*$FG$6+VLOOKUP($FA835,DIV,LOOKUPS!F$7,0)*$FH$6++VLOOKUP($FA835,SIZE,LOOKUPS!F$11,0)*$FI$6),"",VLOOKUP($FA835,MOM,LOOKUPS!F$12,0)*$FB$6+VLOOKUP($FA835,STREV,LOOKUPS!F$10,0)*$FC$6+VLOOKUP($FA835,LTREV,LOOKUPS!F$9,0)*$FD$6+VLOOKUP($FA835,CFP,LOOKUPS!F$6,0)*$FE$6+VLOOKUP($FA835,EP,LOOKUPS!F$8,0)*$FF$6+VLOOKUP($FA835,BM,LOOKUPS!F$5,0)*$FG$6+VLOOKUP($FA835,DIV,LOOKUPS!F$7,0)*$FH$6++VLOOKUP($FA835,SIZE,LOOKUPS!F$11,0)*$FI$6)</f>
        <v>-4.2109000000000005</v>
      </c>
      <c r="FF835" s="1">
        <f>IF(ISERROR(VLOOKUP($FA835,MOM,LOOKUPS!G$12,0)*$FB$6+VLOOKUP($FA835,STREV,LOOKUPS!G$10,0)*$FC$6+VLOOKUP($FA835,LTREV,LOOKUPS!G$9,0)*$FD$6+VLOOKUP($FA835,CFP,LOOKUPS!G$6,0)*$FE$6+VLOOKUP($FA835,EP,LOOKUPS!G$8,0)*$FF$6+VLOOKUP($FA835,BM,LOOKUPS!G$5,0)*$FG$6+VLOOKUP($FA835,DIV,LOOKUPS!G$7,0)*$FH$6++VLOOKUP($FA835,SIZE,LOOKUPS!G$11,0)*$FI$6),"",VLOOKUP($FA835,MOM,LOOKUPS!G$12,0)*$FB$6+VLOOKUP($FA835,STREV,LOOKUPS!G$10,0)*$FC$6+VLOOKUP($FA835,LTREV,LOOKUPS!G$9,0)*$FD$6+VLOOKUP($FA835,CFP,LOOKUPS!G$6,0)*$FE$6+VLOOKUP($FA835,EP,LOOKUPS!G$8,0)*$FF$6+VLOOKUP($FA835,BM,LOOKUPS!G$5,0)*$FG$6+VLOOKUP($FA835,DIV,LOOKUPS!G$7,0)*$FH$6++VLOOKUP($FA835,SIZE,LOOKUPS!G$11,0)*$FI$6)</f>
        <v>-3.3468</v>
      </c>
      <c r="FG835" s="1">
        <f>IF(ISERROR(VLOOKUP($FA835,MOM,LOOKUPS!H$12,0)*$FB$6+VLOOKUP($FA835,STREV,LOOKUPS!H$10,0)*$FC$6+VLOOKUP($FA835,LTREV,LOOKUPS!H$9,0)*$FD$6+VLOOKUP($FA835,CFP,LOOKUPS!H$6,0)*$FE$6+VLOOKUP($FA835,EP,LOOKUPS!H$8,0)*$FF$6+VLOOKUP($FA835,BM,LOOKUPS!H$5,0)*$FG$6+VLOOKUP($FA835,DIV,LOOKUPS!H$7,0)*$FH$6++VLOOKUP($FA835,SIZE,LOOKUPS!H$11,0)*$FI$6),"",VLOOKUP($FA835,MOM,LOOKUPS!H$12,0)*$FB$6+VLOOKUP($FA835,STREV,LOOKUPS!H$10,0)*$FC$6+VLOOKUP($FA835,LTREV,LOOKUPS!H$9,0)*$FD$6+VLOOKUP($FA835,CFP,LOOKUPS!H$6,0)*$FE$6+VLOOKUP($FA835,EP,LOOKUPS!H$8,0)*$FF$6+VLOOKUP($FA835,BM,LOOKUPS!H$5,0)*$FG$6+VLOOKUP($FA835,DIV,LOOKUPS!H$7,0)*$FH$6++VLOOKUP($FA835,SIZE,LOOKUPS!H$11,0)*$FI$6)</f>
        <v>-2.6608000000000001</v>
      </c>
      <c r="FH835" s="1">
        <f>IF(ISERROR(VLOOKUP($FA835,MOM,LOOKUPS!I$12,0)*$FB$6+VLOOKUP($FA835,STREV,LOOKUPS!I$10,0)*$FC$6+VLOOKUP($FA835,LTREV,LOOKUPS!I$9,0)*$FD$6+VLOOKUP($FA835,CFP,LOOKUPS!I$6,0)*$FE$6+VLOOKUP($FA835,EP,LOOKUPS!I$8,0)*$FF$6+VLOOKUP($FA835,BM,LOOKUPS!I$5,0)*$FG$6+VLOOKUP($FA835,DIV,LOOKUPS!I$7,0)*$FH$6++VLOOKUP($FA835,SIZE,LOOKUPS!I$11,0)*$FI$6),"",VLOOKUP($FA835,MOM,LOOKUPS!I$12,0)*$FB$6+VLOOKUP($FA835,STREV,LOOKUPS!I$10,0)*$FC$6+VLOOKUP($FA835,LTREV,LOOKUPS!I$9,0)*$FD$6+VLOOKUP($FA835,CFP,LOOKUPS!I$6,0)*$FE$6+VLOOKUP($FA835,EP,LOOKUPS!I$8,0)*$FF$6+VLOOKUP($FA835,BM,LOOKUPS!I$5,0)*$FG$6+VLOOKUP($FA835,DIV,LOOKUPS!I$7,0)*$FH$6++VLOOKUP($FA835,SIZE,LOOKUPS!I$11,0)*$FI$6)</f>
        <v>-3.8399000000000001</v>
      </c>
      <c r="FI835" s="1">
        <f>IF(ISERROR(VLOOKUP($FA835,MOM,LOOKUPS!J$12,0)*$FB$6+VLOOKUP($FA835,STREV,LOOKUPS!J$10,0)*$FC$6+VLOOKUP($FA835,LTREV,LOOKUPS!J$9,0)*$FD$6+VLOOKUP($FA835,CFP,LOOKUPS!J$6,0)*$FE$6+VLOOKUP($FA835,EP,LOOKUPS!J$8,0)*$FF$6+VLOOKUP($FA835,BM,LOOKUPS!J$5,0)*$FG$6+VLOOKUP($FA835,DIV,LOOKUPS!J$7,0)*$FH$6++VLOOKUP($FA835,SIZE,LOOKUPS!J$11,0)*$FI$6),"",VLOOKUP($FA835,MOM,LOOKUPS!J$12,0)*$FB$6+VLOOKUP($FA835,STREV,LOOKUPS!J$10,0)*$FC$6+VLOOKUP($FA835,LTREV,LOOKUPS!J$9,0)*$FD$6+VLOOKUP($FA835,CFP,LOOKUPS!J$6,0)*$FE$6+VLOOKUP($FA835,EP,LOOKUPS!J$8,0)*$FF$6+VLOOKUP($FA835,BM,LOOKUPS!J$5,0)*$FG$6+VLOOKUP($FA835,DIV,LOOKUPS!J$7,0)*$FH$6++VLOOKUP($FA835,SIZE,LOOKUPS!J$11,0)*$FI$6)</f>
        <v>-3.5139000000000005</v>
      </c>
      <c r="FJ835" s="1">
        <f>IF(ISERROR(VLOOKUP($FA835,MOM,LOOKUPS!K$12,0)*$FB$6+VLOOKUP($FA835,STREV,LOOKUPS!K$10,0)*$FC$6+VLOOKUP($FA835,LTREV,LOOKUPS!K$9,0)*$FD$6+VLOOKUP($FA835,CFP,LOOKUPS!K$6,0)*$FE$6+VLOOKUP($FA835,EP,LOOKUPS!K$8,0)*$FF$6+VLOOKUP($FA835,BM,LOOKUPS!K$5,0)*$FG$6+VLOOKUP($FA835,DIV,LOOKUPS!K$7,0)*$FH$6++VLOOKUP($FA835,SIZE,LOOKUPS!K$11,0)*$FI$6),"",VLOOKUP($FA835,MOM,LOOKUPS!K$12,0)*$FB$6+VLOOKUP($FA835,STREV,LOOKUPS!K$10,0)*$FC$6+VLOOKUP($FA835,LTREV,LOOKUPS!K$9,0)*$FD$6+VLOOKUP($FA835,CFP,LOOKUPS!K$6,0)*$FE$6+VLOOKUP($FA835,EP,LOOKUPS!K$8,0)*$FF$6+VLOOKUP($FA835,BM,LOOKUPS!K$5,0)*$FG$6+VLOOKUP($FA835,DIV,LOOKUPS!K$7,0)*$FH$6++VLOOKUP($FA835,SIZE,LOOKUPS!K$11,0)*$FI$6)</f>
        <v>-3.758</v>
      </c>
      <c r="FK835" s="1">
        <f>IF(ISERROR(VLOOKUP($FA835,MOM,LOOKUPS!L$12,0)*$FB$6+VLOOKUP($FA835,STREV,LOOKUPS!L$10,0)*$FC$6+VLOOKUP($FA835,LTREV,LOOKUPS!L$9,0)*$FD$6+VLOOKUP($FA835,CFP,LOOKUPS!L$6,0)*$FE$6+VLOOKUP($FA835,EP,LOOKUPS!L$8,0)*$FF$6+VLOOKUP($FA835,BM,LOOKUPS!L$5,0)*$FG$6+VLOOKUP($FA835,DIV,LOOKUPS!L$7,0)*$FH$6++VLOOKUP($FA835,SIZE,LOOKUPS!L$11,0)*$FI$6),"",VLOOKUP($FA835,MOM,LOOKUPS!L$12,0)*$FB$6+VLOOKUP($FA835,STREV,LOOKUPS!L$10,0)*$FC$6+VLOOKUP($FA835,LTREV,LOOKUPS!L$9,0)*$FD$6+VLOOKUP($FA835,CFP,LOOKUPS!L$6,0)*$FE$6+VLOOKUP($FA835,EP,LOOKUPS!L$8,0)*$FF$6+VLOOKUP($FA835,BM,LOOKUPS!L$5,0)*$FG$6+VLOOKUP($FA835,DIV,LOOKUPS!L$7,0)*$FH$6++VLOOKUP($FA835,SIZE,LOOKUPS!L$11,0)*$FI$6)</f>
        <v>-4.7383000000000006</v>
      </c>
    </row>
    <row r="836" spans="1:167" x14ac:dyDescent="0.3">
      <c r="A836" s="1">
        <v>199511</v>
      </c>
      <c r="B836" s="1">
        <v>-3.67</v>
      </c>
      <c r="C836" s="1">
        <v>1.08</v>
      </c>
      <c r="D836" s="1">
        <v>2.31</v>
      </c>
      <c r="E836" s="1">
        <v>2.48</v>
      </c>
      <c r="F836" s="1">
        <v>2.39</v>
      </c>
      <c r="G836" s="1">
        <v>3.69</v>
      </c>
      <c r="H836" s="1">
        <v>3.01</v>
      </c>
      <c r="I836" s="1">
        <v>2.88</v>
      </c>
      <c r="J836" s="1">
        <v>2.86</v>
      </c>
      <c r="K836" s="1">
        <v>3.1</v>
      </c>
      <c r="M836" s="1">
        <v>199412</v>
      </c>
      <c r="N836" s="1">
        <v>-1.57</v>
      </c>
      <c r="O836" s="1">
        <v>-1.35</v>
      </c>
      <c r="P836" s="1">
        <v>-1.1200000000000001</v>
      </c>
      <c r="Q836" s="1">
        <v>-1.02</v>
      </c>
      <c r="R836" s="1">
        <v>-0.27</v>
      </c>
      <c r="S836" s="1">
        <v>0.66</v>
      </c>
      <c r="T836" s="1">
        <v>-0.25</v>
      </c>
      <c r="U836" s="1">
        <v>-1.72</v>
      </c>
      <c r="V836" s="1">
        <v>-0.34</v>
      </c>
      <c r="W836" s="1">
        <v>-3.15</v>
      </c>
      <c r="Y836" s="1">
        <v>199911</v>
      </c>
      <c r="Z836" s="1">
        <v>16</v>
      </c>
      <c r="AA836" s="1">
        <v>7.38</v>
      </c>
      <c r="AB836" s="1">
        <v>5.94</v>
      </c>
      <c r="AC836" s="1">
        <v>6.4</v>
      </c>
      <c r="AD836" s="1">
        <v>2.99</v>
      </c>
      <c r="AE836" s="1">
        <v>4.2</v>
      </c>
      <c r="AF836" s="1">
        <v>2.33</v>
      </c>
      <c r="AG836" s="1">
        <v>1.1499999999999999</v>
      </c>
      <c r="AH836" s="1">
        <v>0.56999999999999995</v>
      </c>
      <c r="AI836" s="1">
        <v>5.98</v>
      </c>
      <c r="AK836">
        <v>202005</v>
      </c>
      <c r="AL836">
        <v>14.51</v>
      </c>
      <c r="AM836">
        <v>5.89</v>
      </c>
      <c r="AN836">
        <v>3.33</v>
      </c>
      <c r="AO836">
        <v>4.8899999999999997</v>
      </c>
      <c r="AP836">
        <v>6.3</v>
      </c>
      <c r="AQ836">
        <v>4.3099999999999996</v>
      </c>
      <c r="AR836">
        <v>2.95</v>
      </c>
      <c r="AS836">
        <v>4.76</v>
      </c>
      <c r="AT836">
        <v>4.34</v>
      </c>
      <c r="AU836">
        <v>5.69</v>
      </c>
      <c r="AV836">
        <v>7.01</v>
      </c>
      <c r="AW836">
        <v>4.8600000000000003</v>
      </c>
      <c r="AX836">
        <v>3.75</v>
      </c>
      <c r="AY836">
        <v>3.82</v>
      </c>
      <c r="AZ836">
        <v>2.15</v>
      </c>
      <c r="BA836">
        <v>3.68</v>
      </c>
      <c r="BB836">
        <v>5.95</v>
      </c>
      <c r="BC836">
        <v>5.62</v>
      </c>
      <c r="BD836">
        <v>3.04</v>
      </c>
      <c r="BF836" s="1">
        <v>202005</v>
      </c>
      <c r="BG836" s="1">
        <v>13.26</v>
      </c>
      <c r="BH836" s="1">
        <v>7.54</v>
      </c>
      <c r="BI836" s="1">
        <v>3.23</v>
      </c>
      <c r="BJ836" s="1">
        <v>3.38</v>
      </c>
      <c r="BK836" s="1">
        <v>8.0399999999999991</v>
      </c>
      <c r="BL836" s="1">
        <v>5.13</v>
      </c>
      <c r="BM836" s="1">
        <v>3.53</v>
      </c>
      <c r="BN836" s="1">
        <v>2.34</v>
      </c>
      <c r="BO836" s="1">
        <v>3.94</v>
      </c>
      <c r="BP836" s="1">
        <v>6.9</v>
      </c>
      <c r="BQ836" s="1">
        <v>9.69</v>
      </c>
      <c r="BR836" s="1">
        <v>6.33</v>
      </c>
      <c r="BS836" s="1">
        <v>3.89</v>
      </c>
      <c r="BT836" s="1">
        <v>3.87</v>
      </c>
      <c r="BU836" s="1">
        <v>3.22</v>
      </c>
      <c r="BV836" s="1">
        <v>2.1800000000000002</v>
      </c>
      <c r="BW836" s="1">
        <v>2.5099999999999998</v>
      </c>
      <c r="BX836" s="1">
        <v>5.85</v>
      </c>
      <c r="BY836" s="1">
        <v>2.1</v>
      </c>
      <c r="CA836" s="1">
        <v>199505</v>
      </c>
      <c r="CB836" s="1">
        <v>-0.39</v>
      </c>
      <c r="CC836" s="1">
        <v>1.48</v>
      </c>
      <c r="CD836" s="1">
        <v>1.87</v>
      </c>
      <c r="CE836" s="1">
        <v>2.72</v>
      </c>
      <c r="CF836" s="1">
        <v>1.54</v>
      </c>
      <c r="CG836" s="1">
        <v>1.43</v>
      </c>
      <c r="CH836" s="1">
        <v>1.86</v>
      </c>
      <c r="CI836" s="1">
        <v>1.8</v>
      </c>
      <c r="CJ836" s="1">
        <v>3.14</v>
      </c>
      <c r="CK836" s="1">
        <v>1.68</v>
      </c>
      <c r="CL836" s="1">
        <v>1.31</v>
      </c>
      <c r="CM836" s="1">
        <v>1.31</v>
      </c>
      <c r="CN836" s="1">
        <v>1.55</v>
      </c>
      <c r="CO836" s="1">
        <v>1.39</v>
      </c>
      <c r="CP836" s="1">
        <v>2.33</v>
      </c>
      <c r="CQ836" s="1">
        <v>2.31</v>
      </c>
      <c r="CR836" s="1">
        <v>1.39</v>
      </c>
      <c r="CS836" s="1">
        <v>3.51</v>
      </c>
      <c r="CT836" s="1">
        <v>2.91</v>
      </c>
      <c r="CV836" s="1">
        <v>199605</v>
      </c>
      <c r="CW836" s="1">
        <v>9.34</v>
      </c>
      <c r="CX836" s="1">
        <v>3.28</v>
      </c>
      <c r="CY836" s="1">
        <v>2.5099999999999998</v>
      </c>
      <c r="CZ836" s="1">
        <v>2.65</v>
      </c>
      <c r="DA836" s="1">
        <v>3.64</v>
      </c>
      <c r="DB836" s="1">
        <v>3.06</v>
      </c>
      <c r="DC836" s="1">
        <v>2.34</v>
      </c>
      <c r="DD836" s="1">
        <v>2.11</v>
      </c>
      <c r="DE836" s="1">
        <v>2.87</v>
      </c>
      <c r="DF836" s="1">
        <v>3.25</v>
      </c>
      <c r="DG836" s="1">
        <v>4</v>
      </c>
      <c r="DH836" s="1">
        <v>2.68</v>
      </c>
      <c r="DI836" s="1">
        <v>3.42</v>
      </c>
      <c r="DJ836" s="1">
        <v>2.58</v>
      </c>
      <c r="DK836" s="1">
        <v>2.09</v>
      </c>
      <c r="DL836" s="1">
        <v>1.87</v>
      </c>
      <c r="DM836" s="1">
        <v>2.34</v>
      </c>
      <c r="DN836" s="1">
        <v>2.84</v>
      </c>
      <c r="DO836" s="1">
        <v>2.89</v>
      </c>
      <c r="DQ836" s="1">
        <v>199505</v>
      </c>
      <c r="DR836" s="1">
        <v>-99.99</v>
      </c>
      <c r="DS836" s="1">
        <v>1.73</v>
      </c>
      <c r="DT836" s="1">
        <v>1.78</v>
      </c>
      <c r="DU836" s="1">
        <v>3.7</v>
      </c>
      <c r="DV836" s="1">
        <v>1.74</v>
      </c>
      <c r="DW836" s="1">
        <v>1.65</v>
      </c>
      <c r="DX836" s="1">
        <v>1.63</v>
      </c>
      <c r="DY836" s="1">
        <v>2.58</v>
      </c>
      <c r="DZ836" s="1">
        <v>4.17</v>
      </c>
      <c r="EA836" s="1">
        <v>1.72</v>
      </c>
      <c r="EB836" s="1">
        <v>1.82</v>
      </c>
      <c r="EC836" s="1">
        <v>1.66</v>
      </c>
      <c r="ED836" s="1">
        <v>1.63</v>
      </c>
      <c r="EE836" s="1">
        <v>1.1599999999999999</v>
      </c>
      <c r="EF836" s="1">
        <v>2.2200000000000002</v>
      </c>
      <c r="EG836" s="1">
        <v>2.36</v>
      </c>
      <c r="EH836" s="1">
        <v>2.84</v>
      </c>
      <c r="EI836" s="1">
        <v>3.81</v>
      </c>
      <c r="EJ836" s="1">
        <v>4.55</v>
      </c>
      <c r="EL836">
        <v>199505</v>
      </c>
      <c r="EM836">
        <v>2.9</v>
      </c>
      <c r="EN836">
        <v>-2.5499999999999998</v>
      </c>
      <c r="EO836">
        <v>2.23</v>
      </c>
      <c r="EP836">
        <v>0.54</v>
      </c>
      <c r="ER836" s="1">
        <v>199511</v>
      </c>
      <c r="ES836" s="1">
        <v>-0.65</v>
      </c>
      <c r="EU836" s="1">
        <v>199412</v>
      </c>
      <c r="EV836" s="1">
        <v>0.83</v>
      </c>
      <c r="EX836" s="1">
        <v>199911</v>
      </c>
      <c r="EY836" s="1">
        <v>5.21</v>
      </c>
      <c r="FA836" s="1">
        <v>199511</v>
      </c>
      <c r="FB836" s="1">
        <f>IF(ISERROR(VLOOKUP($FA836,MOM,LOOKUPS!C$12,0)*$FB$6+VLOOKUP($FA836,STREV,LOOKUPS!C$10,0)*$FC$6+VLOOKUP($FA836,LTREV,LOOKUPS!C$9,0)*$FD$6+VLOOKUP($FA836,CFP,LOOKUPS!C$6,0)*$FE$6+VLOOKUP($FA836,EP,LOOKUPS!C$8,0)*$FF$6+VLOOKUP($FA836,BM,LOOKUPS!C$5,0)*$FG$6+VLOOKUP($FA836,DIV,LOOKUPS!C$7,0)*$FH$6++VLOOKUP($FA836,SIZE,LOOKUPS!C$11,0)*$FI$6),"",VLOOKUP($FA836,MOM,LOOKUPS!C$12,0)*$FB$6+VLOOKUP($FA836,STREV,LOOKUPS!C$10,0)*$FC$6+VLOOKUP($FA836,LTREV,LOOKUPS!C$9,0)*$FD$6+VLOOKUP($FA836,CFP,LOOKUPS!C$6,0)*$FE$6+VLOOKUP($FA836,EP,LOOKUPS!C$8,0)*$FF$6+VLOOKUP($FA836,BM,LOOKUPS!C$5,0)*$FG$6+VLOOKUP($FA836,DIV,LOOKUPS!C$7,0)*$FH$6++VLOOKUP($FA836,SIZE,LOOKUPS!C$11,0)*$FI$6)</f>
        <v>-3.1200000000000006E-2</v>
      </c>
      <c r="FC836" s="1">
        <f>IF(ISERROR(VLOOKUP($FA836,MOM,LOOKUPS!D$12,0)*$FB$6+VLOOKUP($FA836,STREV,LOOKUPS!D$10,0)*$FC$6+VLOOKUP($FA836,LTREV,LOOKUPS!D$9,0)*$FD$6+VLOOKUP($FA836,CFP,LOOKUPS!D$6,0)*$FE$6+VLOOKUP($FA836,EP,LOOKUPS!D$8,0)*$FF$6+VLOOKUP($FA836,BM,LOOKUPS!D$5,0)*$FG$6+VLOOKUP($FA836,DIV,LOOKUPS!D$7,0)*$FH$6++VLOOKUP($FA836,SIZE,LOOKUPS!D$11,0)*$FI$6),"",VLOOKUP($FA836,MOM,LOOKUPS!D$12,0)*$FB$6+VLOOKUP($FA836,STREV,LOOKUPS!D$10,0)*$FC$6+VLOOKUP($FA836,LTREV,LOOKUPS!D$9,0)*$FD$6+VLOOKUP($FA836,CFP,LOOKUPS!D$6,0)*$FE$6+VLOOKUP($FA836,EP,LOOKUPS!D$8,0)*$FF$6+VLOOKUP($FA836,BM,LOOKUPS!D$5,0)*$FG$6+VLOOKUP($FA836,DIV,LOOKUPS!D$7,0)*$FH$6++VLOOKUP($FA836,SIZE,LOOKUPS!D$11,0)*$FI$6)</f>
        <v>1.9434</v>
      </c>
      <c r="FD836" s="1">
        <f>IF(ISERROR(VLOOKUP($FA836,MOM,LOOKUPS!E$12,0)*$FB$6+VLOOKUP($FA836,STREV,LOOKUPS!E$10,0)*$FC$6+VLOOKUP($FA836,LTREV,LOOKUPS!E$9,0)*$FD$6+VLOOKUP($FA836,CFP,LOOKUPS!E$6,0)*$FE$6+VLOOKUP($FA836,EP,LOOKUPS!E$8,0)*$FF$6+VLOOKUP($FA836,BM,LOOKUPS!E$5,0)*$FG$6+VLOOKUP($FA836,DIV,LOOKUPS!E$7,0)*$FH$6++VLOOKUP($FA836,SIZE,LOOKUPS!E$11,0)*$FI$6),"",VLOOKUP($FA836,MOM,LOOKUPS!E$12,0)*$FB$6+VLOOKUP($FA836,STREV,LOOKUPS!E$10,0)*$FC$6+VLOOKUP($FA836,LTREV,LOOKUPS!E$9,0)*$FD$6+VLOOKUP($FA836,CFP,LOOKUPS!E$6,0)*$FE$6+VLOOKUP($FA836,EP,LOOKUPS!E$8,0)*$FF$6+VLOOKUP($FA836,BM,LOOKUPS!E$5,0)*$FG$6+VLOOKUP($FA836,DIV,LOOKUPS!E$7,0)*$FH$6++VLOOKUP($FA836,SIZE,LOOKUPS!E$11,0)*$FI$6)</f>
        <v>2.2196000000000002</v>
      </c>
      <c r="FE836" s="1">
        <f>IF(ISERROR(VLOOKUP($FA836,MOM,LOOKUPS!F$12,0)*$FB$6+VLOOKUP($FA836,STREV,LOOKUPS!F$10,0)*$FC$6+VLOOKUP($FA836,LTREV,LOOKUPS!F$9,0)*$FD$6+VLOOKUP($FA836,CFP,LOOKUPS!F$6,0)*$FE$6+VLOOKUP($FA836,EP,LOOKUPS!F$8,0)*$FF$6+VLOOKUP($FA836,BM,LOOKUPS!F$5,0)*$FG$6+VLOOKUP($FA836,DIV,LOOKUPS!F$7,0)*$FH$6++VLOOKUP($FA836,SIZE,LOOKUPS!F$11,0)*$FI$6),"",VLOOKUP($FA836,MOM,LOOKUPS!F$12,0)*$FB$6+VLOOKUP($FA836,STREV,LOOKUPS!F$10,0)*$FC$6+VLOOKUP($FA836,LTREV,LOOKUPS!F$9,0)*$FD$6+VLOOKUP($FA836,CFP,LOOKUPS!F$6,0)*$FE$6+VLOOKUP($FA836,EP,LOOKUPS!F$8,0)*$FF$6+VLOOKUP($FA836,BM,LOOKUPS!F$5,0)*$FG$6+VLOOKUP($FA836,DIV,LOOKUPS!F$7,0)*$FH$6++VLOOKUP($FA836,SIZE,LOOKUPS!F$11,0)*$FI$6)</f>
        <v>2.6712000000000002</v>
      </c>
      <c r="FF836" s="1">
        <f>IF(ISERROR(VLOOKUP($FA836,MOM,LOOKUPS!G$12,0)*$FB$6+VLOOKUP($FA836,STREV,LOOKUPS!G$10,0)*$FC$6+VLOOKUP($FA836,LTREV,LOOKUPS!G$9,0)*$FD$6+VLOOKUP($FA836,CFP,LOOKUPS!G$6,0)*$FE$6+VLOOKUP($FA836,EP,LOOKUPS!G$8,0)*$FF$6+VLOOKUP($FA836,BM,LOOKUPS!G$5,0)*$FG$6+VLOOKUP($FA836,DIV,LOOKUPS!G$7,0)*$FH$6++VLOOKUP($FA836,SIZE,LOOKUPS!G$11,0)*$FI$6),"",VLOOKUP($FA836,MOM,LOOKUPS!G$12,0)*$FB$6+VLOOKUP($FA836,STREV,LOOKUPS!G$10,0)*$FC$6+VLOOKUP($FA836,LTREV,LOOKUPS!G$9,0)*$FD$6+VLOOKUP($FA836,CFP,LOOKUPS!G$6,0)*$FE$6+VLOOKUP($FA836,EP,LOOKUPS!G$8,0)*$FF$6+VLOOKUP($FA836,BM,LOOKUPS!G$5,0)*$FG$6+VLOOKUP($FA836,DIV,LOOKUPS!G$7,0)*$FH$6++VLOOKUP($FA836,SIZE,LOOKUPS!G$11,0)*$FI$6)</f>
        <v>1.8451000000000002</v>
      </c>
      <c r="FG836" s="1">
        <f>IF(ISERROR(VLOOKUP($FA836,MOM,LOOKUPS!H$12,0)*$FB$6+VLOOKUP($FA836,STREV,LOOKUPS!H$10,0)*$FC$6+VLOOKUP($FA836,LTREV,LOOKUPS!H$9,0)*$FD$6+VLOOKUP($FA836,CFP,LOOKUPS!H$6,0)*$FE$6+VLOOKUP($FA836,EP,LOOKUPS!H$8,0)*$FF$6+VLOOKUP($FA836,BM,LOOKUPS!H$5,0)*$FG$6+VLOOKUP($FA836,DIV,LOOKUPS!H$7,0)*$FH$6++VLOOKUP($FA836,SIZE,LOOKUPS!H$11,0)*$FI$6),"",VLOOKUP($FA836,MOM,LOOKUPS!H$12,0)*$FB$6+VLOOKUP($FA836,STREV,LOOKUPS!H$10,0)*$FC$6+VLOOKUP($FA836,LTREV,LOOKUPS!H$9,0)*$FD$6+VLOOKUP($FA836,CFP,LOOKUPS!H$6,0)*$FE$6+VLOOKUP($FA836,EP,LOOKUPS!H$8,0)*$FF$6+VLOOKUP($FA836,BM,LOOKUPS!H$5,0)*$FG$6+VLOOKUP($FA836,DIV,LOOKUPS!H$7,0)*$FH$6++VLOOKUP($FA836,SIZE,LOOKUPS!H$11,0)*$FI$6)</f>
        <v>2.2121</v>
      </c>
      <c r="FH836" s="1">
        <f>IF(ISERROR(VLOOKUP($FA836,MOM,LOOKUPS!I$12,0)*$FB$6+VLOOKUP($FA836,STREV,LOOKUPS!I$10,0)*$FC$6+VLOOKUP($FA836,LTREV,LOOKUPS!I$9,0)*$FD$6+VLOOKUP($FA836,CFP,LOOKUPS!I$6,0)*$FE$6+VLOOKUP($FA836,EP,LOOKUPS!I$8,0)*$FF$6+VLOOKUP($FA836,BM,LOOKUPS!I$5,0)*$FG$6+VLOOKUP($FA836,DIV,LOOKUPS!I$7,0)*$FH$6++VLOOKUP($FA836,SIZE,LOOKUPS!I$11,0)*$FI$6),"",VLOOKUP($FA836,MOM,LOOKUPS!I$12,0)*$FB$6+VLOOKUP($FA836,STREV,LOOKUPS!I$10,0)*$FC$6+VLOOKUP($FA836,LTREV,LOOKUPS!I$9,0)*$FD$6+VLOOKUP($FA836,CFP,LOOKUPS!I$6,0)*$FE$6+VLOOKUP($FA836,EP,LOOKUPS!I$8,0)*$FF$6+VLOOKUP($FA836,BM,LOOKUPS!I$5,0)*$FG$6+VLOOKUP($FA836,DIV,LOOKUPS!I$7,0)*$FH$6++VLOOKUP($FA836,SIZE,LOOKUPS!I$11,0)*$FI$6)</f>
        <v>2.1368</v>
      </c>
      <c r="FI836" s="1">
        <f>IF(ISERROR(VLOOKUP($FA836,MOM,LOOKUPS!J$12,0)*$FB$6+VLOOKUP($FA836,STREV,LOOKUPS!J$10,0)*$FC$6+VLOOKUP($FA836,LTREV,LOOKUPS!J$9,0)*$FD$6+VLOOKUP($FA836,CFP,LOOKUPS!J$6,0)*$FE$6+VLOOKUP($FA836,EP,LOOKUPS!J$8,0)*$FF$6+VLOOKUP($FA836,BM,LOOKUPS!J$5,0)*$FG$6+VLOOKUP($FA836,DIV,LOOKUPS!J$7,0)*$FH$6++VLOOKUP($FA836,SIZE,LOOKUPS!J$11,0)*$FI$6),"",VLOOKUP($FA836,MOM,LOOKUPS!J$12,0)*$FB$6+VLOOKUP($FA836,STREV,LOOKUPS!J$10,0)*$FC$6+VLOOKUP($FA836,LTREV,LOOKUPS!J$9,0)*$FD$6+VLOOKUP($FA836,CFP,LOOKUPS!J$6,0)*$FE$6+VLOOKUP($FA836,EP,LOOKUPS!J$8,0)*$FF$6+VLOOKUP($FA836,BM,LOOKUPS!J$5,0)*$FG$6+VLOOKUP($FA836,DIV,LOOKUPS!J$7,0)*$FH$6++VLOOKUP($FA836,SIZE,LOOKUPS!J$11,0)*$FI$6)</f>
        <v>2.0979999999999999</v>
      </c>
      <c r="FJ836" s="1">
        <f>IF(ISERROR(VLOOKUP($FA836,MOM,LOOKUPS!K$12,0)*$FB$6+VLOOKUP($FA836,STREV,LOOKUPS!K$10,0)*$FC$6+VLOOKUP($FA836,LTREV,LOOKUPS!K$9,0)*$FD$6+VLOOKUP($FA836,CFP,LOOKUPS!K$6,0)*$FE$6+VLOOKUP($FA836,EP,LOOKUPS!K$8,0)*$FF$6+VLOOKUP($FA836,BM,LOOKUPS!K$5,0)*$FG$6+VLOOKUP($FA836,DIV,LOOKUPS!K$7,0)*$FH$6++VLOOKUP($FA836,SIZE,LOOKUPS!K$11,0)*$FI$6),"",VLOOKUP($FA836,MOM,LOOKUPS!K$12,0)*$FB$6+VLOOKUP($FA836,STREV,LOOKUPS!K$10,0)*$FC$6+VLOOKUP($FA836,LTREV,LOOKUPS!K$9,0)*$FD$6+VLOOKUP($FA836,CFP,LOOKUPS!K$6,0)*$FE$6+VLOOKUP($FA836,EP,LOOKUPS!K$8,0)*$FF$6+VLOOKUP($FA836,BM,LOOKUPS!K$5,0)*$FG$6+VLOOKUP($FA836,DIV,LOOKUPS!K$7,0)*$FH$6++VLOOKUP($FA836,SIZE,LOOKUPS!K$11,0)*$FI$6)</f>
        <v>1.6494</v>
      </c>
      <c r="FK836" s="1">
        <f>IF(ISERROR(VLOOKUP($FA836,MOM,LOOKUPS!L$12,0)*$FB$6+VLOOKUP($FA836,STREV,LOOKUPS!L$10,0)*$FC$6+VLOOKUP($FA836,LTREV,LOOKUPS!L$9,0)*$FD$6+VLOOKUP($FA836,CFP,LOOKUPS!L$6,0)*$FE$6+VLOOKUP($FA836,EP,LOOKUPS!L$8,0)*$FF$6+VLOOKUP($FA836,BM,LOOKUPS!L$5,0)*$FG$6+VLOOKUP($FA836,DIV,LOOKUPS!L$7,0)*$FH$6++VLOOKUP($FA836,SIZE,LOOKUPS!L$11,0)*$FI$6),"",VLOOKUP($FA836,MOM,LOOKUPS!L$12,0)*$FB$6+VLOOKUP($FA836,STREV,LOOKUPS!L$10,0)*$FC$6+VLOOKUP($FA836,LTREV,LOOKUPS!L$9,0)*$FD$6+VLOOKUP($FA836,CFP,LOOKUPS!L$6,0)*$FE$6+VLOOKUP($FA836,EP,LOOKUPS!L$8,0)*$FF$6+VLOOKUP($FA836,BM,LOOKUPS!L$5,0)*$FG$6+VLOOKUP($FA836,DIV,LOOKUPS!L$7,0)*$FH$6++VLOOKUP($FA836,SIZE,LOOKUPS!L$11,0)*$FI$6)</f>
        <v>1.5819000000000001</v>
      </c>
    </row>
    <row r="837" spans="1:167" x14ac:dyDescent="0.3">
      <c r="A837" s="1">
        <v>199512</v>
      </c>
      <c r="B837" s="1">
        <v>-2.91</v>
      </c>
      <c r="C837" s="1">
        <v>-0.45</v>
      </c>
      <c r="D837" s="1">
        <v>1.1000000000000001</v>
      </c>
      <c r="E837" s="1">
        <v>1.1000000000000001</v>
      </c>
      <c r="F837" s="1">
        <v>2.25</v>
      </c>
      <c r="G837" s="1">
        <v>1.98</v>
      </c>
      <c r="H837" s="1">
        <v>2.38</v>
      </c>
      <c r="I837" s="1">
        <v>2.34</v>
      </c>
      <c r="J837" s="1">
        <v>2.61</v>
      </c>
      <c r="K837" s="1">
        <v>2.33</v>
      </c>
      <c r="M837" s="1">
        <v>199501</v>
      </c>
      <c r="N837" s="1">
        <v>9.01</v>
      </c>
      <c r="O837" s="1">
        <v>3.96</v>
      </c>
      <c r="P837" s="1">
        <v>2.95</v>
      </c>
      <c r="Q837" s="1">
        <v>3.18</v>
      </c>
      <c r="R837" s="1">
        <v>1.66</v>
      </c>
      <c r="S837" s="1">
        <v>0.99</v>
      </c>
      <c r="T837" s="1">
        <v>1.42</v>
      </c>
      <c r="U837" s="1">
        <v>0.64</v>
      </c>
      <c r="V837" s="1">
        <v>0.75</v>
      </c>
      <c r="W837" s="1">
        <v>-2.65</v>
      </c>
      <c r="Y837" s="1">
        <v>199912</v>
      </c>
      <c r="Z837" s="1">
        <v>12.09</v>
      </c>
      <c r="AA837" s="1">
        <v>9.17</v>
      </c>
      <c r="AB837" s="1">
        <v>7.3</v>
      </c>
      <c r="AC837" s="1">
        <v>6.18</v>
      </c>
      <c r="AD837" s="1">
        <v>3.46</v>
      </c>
      <c r="AE837" s="1">
        <v>4.26</v>
      </c>
      <c r="AF837" s="1">
        <v>2.74</v>
      </c>
      <c r="AG837" s="1">
        <v>1.8</v>
      </c>
      <c r="AH837" s="1">
        <v>3.74</v>
      </c>
      <c r="AI837" s="1">
        <v>6.18</v>
      </c>
      <c r="AK837">
        <v>202006</v>
      </c>
      <c r="AL837">
        <v>12.39</v>
      </c>
      <c r="AM837">
        <v>3.36</v>
      </c>
      <c r="AN837">
        <v>2.27</v>
      </c>
      <c r="AO837">
        <v>6.6</v>
      </c>
      <c r="AP837">
        <v>3.53</v>
      </c>
      <c r="AQ837">
        <v>2.82</v>
      </c>
      <c r="AR837">
        <v>1.55</v>
      </c>
      <c r="AS837">
        <v>4.96</v>
      </c>
      <c r="AT837">
        <v>6.52</v>
      </c>
      <c r="AU837">
        <v>3.88</v>
      </c>
      <c r="AV837">
        <v>3.13</v>
      </c>
      <c r="AW837">
        <v>2.93</v>
      </c>
      <c r="AX837">
        <v>2.71</v>
      </c>
      <c r="AY837">
        <v>1.32</v>
      </c>
      <c r="AZ837">
        <v>1.76</v>
      </c>
      <c r="BA837">
        <v>3.33</v>
      </c>
      <c r="BB837">
        <v>6.75</v>
      </c>
      <c r="BC837">
        <v>5.69</v>
      </c>
      <c r="BD837">
        <v>7.37</v>
      </c>
      <c r="BF837" s="1">
        <v>202006</v>
      </c>
      <c r="BG837" s="1">
        <v>11.53</v>
      </c>
      <c r="BH837" s="1">
        <v>3.02</v>
      </c>
      <c r="BI837" s="1">
        <v>2.39</v>
      </c>
      <c r="BJ837" s="1">
        <v>6.22</v>
      </c>
      <c r="BK837" s="1">
        <v>3.3</v>
      </c>
      <c r="BL837" s="1">
        <v>2.5099999999999998</v>
      </c>
      <c r="BM837" s="1">
        <v>1.75</v>
      </c>
      <c r="BN837" s="1">
        <v>4.26</v>
      </c>
      <c r="BO837" s="1">
        <v>6.8</v>
      </c>
      <c r="BP837" s="1">
        <v>3.44</v>
      </c>
      <c r="BQ837" s="1">
        <v>3.1</v>
      </c>
      <c r="BR837" s="1">
        <v>2.34</v>
      </c>
      <c r="BS837" s="1">
        <v>2.67</v>
      </c>
      <c r="BT837" s="1">
        <v>1.1100000000000001</v>
      </c>
      <c r="BU837" s="1">
        <v>2.36</v>
      </c>
      <c r="BV837" s="1">
        <v>3.22</v>
      </c>
      <c r="BW837" s="1">
        <v>5.35</v>
      </c>
      <c r="BX837" s="1">
        <v>4.88</v>
      </c>
      <c r="BY837" s="1">
        <v>8.6999999999999993</v>
      </c>
      <c r="CA837" s="1">
        <v>199506</v>
      </c>
      <c r="CB837" s="1">
        <v>4.18</v>
      </c>
      <c r="CC837" s="1">
        <v>7.18</v>
      </c>
      <c r="CD837" s="1">
        <v>5.14</v>
      </c>
      <c r="CE837" s="1">
        <v>4.0199999999999996</v>
      </c>
      <c r="CF837" s="1">
        <v>7.63</v>
      </c>
      <c r="CG837" s="1">
        <v>5.61</v>
      </c>
      <c r="CH837" s="1">
        <v>5.14</v>
      </c>
      <c r="CI837" s="1">
        <v>4.3499999999999996</v>
      </c>
      <c r="CJ837" s="1">
        <v>4.0199999999999996</v>
      </c>
      <c r="CK837" s="1">
        <v>8.1</v>
      </c>
      <c r="CL837" s="1">
        <v>6.87</v>
      </c>
      <c r="CM837" s="1">
        <v>5.73</v>
      </c>
      <c r="CN837" s="1">
        <v>5.48</v>
      </c>
      <c r="CO837" s="1">
        <v>6.09</v>
      </c>
      <c r="CP837" s="1">
        <v>4.17</v>
      </c>
      <c r="CQ837" s="1">
        <v>4.72</v>
      </c>
      <c r="CR837" s="1">
        <v>4.04</v>
      </c>
      <c r="CS837" s="1">
        <v>3.75</v>
      </c>
      <c r="CT837" s="1">
        <v>4.1900000000000004</v>
      </c>
      <c r="CV837" s="1">
        <v>199606</v>
      </c>
      <c r="CW837" s="1">
        <v>-4.8099999999999996</v>
      </c>
      <c r="CX837" s="1">
        <v>-1.94</v>
      </c>
      <c r="CY837" s="1">
        <v>0.12</v>
      </c>
      <c r="CZ837" s="1">
        <v>0.25</v>
      </c>
      <c r="DA837" s="1">
        <v>-2.04</v>
      </c>
      <c r="DB837" s="1">
        <v>-0.35</v>
      </c>
      <c r="DC837" s="1">
        <v>7.0000000000000007E-2</v>
      </c>
      <c r="DD837" s="1">
        <v>-0.57999999999999996</v>
      </c>
      <c r="DE837" s="1">
        <v>0.73</v>
      </c>
      <c r="DF837" s="1">
        <v>-2.4500000000000002</v>
      </c>
      <c r="DG837" s="1">
        <v>-1.66</v>
      </c>
      <c r="DH837" s="1">
        <v>-1.77</v>
      </c>
      <c r="DI837" s="1">
        <v>0.99</v>
      </c>
      <c r="DJ837" s="1">
        <v>0.13</v>
      </c>
      <c r="DK837" s="1">
        <v>0</v>
      </c>
      <c r="DL837" s="1">
        <v>-0.74</v>
      </c>
      <c r="DM837" s="1">
        <v>-0.44</v>
      </c>
      <c r="DN837" s="1">
        <v>0.55000000000000004</v>
      </c>
      <c r="DO837" s="1">
        <v>0.92</v>
      </c>
      <c r="DQ837" s="1">
        <v>199506</v>
      </c>
      <c r="DR837" s="1">
        <v>-99.99</v>
      </c>
      <c r="DS837" s="1">
        <v>6.1</v>
      </c>
      <c r="DT837" s="1">
        <v>4.42</v>
      </c>
      <c r="DU837" s="1">
        <v>2.59</v>
      </c>
      <c r="DV837" s="1">
        <v>6.19</v>
      </c>
      <c r="DW837" s="1">
        <v>5.43</v>
      </c>
      <c r="DX837" s="1">
        <v>3.65</v>
      </c>
      <c r="DY837" s="1">
        <v>3.95</v>
      </c>
      <c r="DZ837" s="1">
        <v>2.2400000000000002</v>
      </c>
      <c r="EA837" s="1">
        <v>6.74</v>
      </c>
      <c r="EB837" s="1">
        <v>4.6100000000000003</v>
      </c>
      <c r="EC837" s="1">
        <v>5.4</v>
      </c>
      <c r="ED837" s="1">
        <v>5.48</v>
      </c>
      <c r="EE837" s="1">
        <v>3.46</v>
      </c>
      <c r="EF837" s="1">
        <v>3.89</v>
      </c>
      <c r="EG837" s="1">
        <v>4.5599999999999996</v>
      </c>
      <c r="EH837" s="1">
        <v>3.23</v>
      </c>
      <c r="EI837" s="1">
        <v>2.2799999999999998</v>
      </c>
      <c r="EJ837" s="1">
        <v>2.2000000000000002</v>
      </c>
      <c r="EL837">
        <v>199506</v>
      </c>
      <c r="EM837">
        <v>2.72</v>
      </c>
      <c r="EN837">
        <v>3.14</v>
      </c>
      <c r="EO837">
        <v>-2.5</v>
      </c>
      <c r="EP837">
        <v>0.47</v>
      </c>
      <c r="ER837" s="1">
        <v>199512</v>
      </c>
      <c r="ES837" s="1">
        <v>2.54</v>
      </c>
      <c r="EU837" s="1">
        <v>199501</v>
      </c>
      <c r="EV837" s="1">
        <v>4.0599999999999996</v>
      </c>
      <c r="EX837" s="1">
        <v>199912</v>
      </c>
      <c r="EY837" s="1">
        <v>5.55</v>
      </c>
      <c r="FA837" s="1">
        <v>199512</v>
      </c>
      <c r="FB837" s="1">
        <f>IF(ISERROR(VLOOKUP($FA837,MOM,LOOKUPS!C$12,0)*$FB$6+VLOOKUP($FA837,STREV,LOOKUPS!C$10,0)*$FC$6+VLOOKUP($FA837,LTREV,LOOKUPS!C$9,0)*$FD$6+VLOOKUP($FA837,CFP,LOOKUPS!C$6,0)*$FE$6+VLOOKUP($FA837,EP,LOOKUPS!C$8,0)*$FF$6+VLOOKUP($FA837,BM,LOOKUPS!C$5,0)*$FG$6+VLOOKUP($FA837,DIV,LOOKUPS!C$7,0)*$FH$6++VLOOKUP($FA837,SIZE,LOOKUPS!C$11,0)*$FI$6),"",VLOOKUP($FA837,MOM,LOOKUPS!C$12,0)*$FB$6+VLOOKUP($FA837,STREV,LOOKUPS!C$10,0)*$FC$6+VLOOKUP($FA837,LTREV,LOOKUPS!C$9,0)*$FD$6+VLOOKUP($FA837,CFP,LOOKUPS!C$6,0)*$FE$6+VLOOKUP($FA837,EP,LOOKUPS!C$8,0)*$FF$6+VLOOKUP($FA837,BM,LOOKUPS!C$5,0)*$FG$6+VLOOKUP($FA837,DIV,LOOKUPS!C$7,0)*$FH$6++VLOOKUP($FA837,SIZE,LOOKUPS!C$11,0)*$FI$6)</f>
        <v>-0.68640000000000012</v>
      </c>
      <c r="FC837" s="1">
        <f>IF(ISERROR(VLOOKUP($FA837,MOM,LOOKUPS!D$12,0)*$FB$6+VLOOKUP($FA837,STREV,LOOKUPS!D$10,0)*$FC$6+VLOOKUP($FA837,LTREV,LOOKUPS!D$9,0)*$FD$6+VLOOKUP($FA837,CFP,LOOKUPS!D$6,0)*$FE$6+VLOOKUP($FA837,EP,LOOKUPS!D$8,0)*$FF$6+VLOOKUP($FA837,BM,LOOKUPS!D$5,0)*$FG$6+VLOOKUP($FA837,DIV,LOOKUPS!D$7,0)*$FH$6++VLOOKUP($FA837,SIZE,LOOKUPS!D$11,0)*$FI$6),"",VLOOKUP($FA837,MOM,LOOKUPS!D$12,0)*$FB$6+VLOOKUP($FA837,STREV,LOOKUPS!D$10,0)*$FC$6+VLOOKUP($FA837,LTREV,LOOKUPS!D$9,0)*$FD$6+VLOOKUP($FA837,CFP,LOOKUPS!D$6,0)*$FE$6+VLOOKUP($FA837,EP,LOOKUPS!D$8,0)*$FF$6+VLOOKUP($FA837,BM,LOOKUPS!D$5,0)*$FG$6+VLOOKUP($FA837,DIV,LOOKUPS!D$7,0)*$FH$6++VLOOKUP($FA837,SIZE,LOOKUPS!D$11,0)*$FI$6)</f>
        <v>9.9299999999999916E-2</v>
      </c>
      <c r="FD837" s="1">
        <f>IF(ISERROR(VLOOKUP($FA837,MOM,LOOKUPS!E$12,0)*$FB$6+VLOOKUP($FA837,STREV,LOOKUPS!E$10,0)*$FC$6+VLOOKUP($FA837,LTREV,LOOKUPS!E$9,0)*$FD$6+VLOOKUP($FA837,CFP,LOOKUPS!E$6,0)*$FE$6+VLOOKUP($FA837,EP,LOOKUPS!E$8,0)*$FF$6+VLOOKUP($FA837,BM,LOOKUPS!E$5,0)*$FG$6+VLOOKUP($FA837,DIV,LOOKUPS!E$7,0)*$FH$6++VLOOKUP($FA837,SIZE,LOOKUPS!E$11,0)*$FI$6),"",VLOOKUP($FA837,MOM,LOOKUPS!E$12,0)*$FB$6+VLOOKUP($FA837,STREV,LOOKUPS!E$10,0)*$FC$6+VLOOKUP($FA837,LTREV,LOOKUPS!E$9,0)*$FD$6+VLOOKUP($FA837,CFP,LOOKUPS!E$6,0)*$FE$6+VLOOKUP($FA837,EP,LOOKUPS!E$8,0)*$FF$6+VLOOKUP($FA837,BM,LOOKUPS!E$5,0)*$FG$6+VLOOKUP($FA837,DIV,LOOKUPS!E$7,0)*$FH$6++VLOOKUP($FA837,SIZE,LOOKUPS!E$11,0)*$FI$6)</f>
        <v>0.7995000000000001</v>
      </c>
      <c r="FE837" s="1">
        <f>IF(ISERROR(VLOOKUP($FA837,MOM,LOOKUPS!F$12,0)*$FB$6+VLOOKUP($FA837,STREV,LOOKUPS!F$10,0)*$FC$6+VLOOKUP($FA837,LTREV,LOOKUPS!F$9,0)*$FD$6+VLOOKUP($FA837,CFP,LOOKUPS!F$6,0)*$FE$6+VLOOKUP($FA837,EP,LOOKUPS!F$8,0)*$FF$6+VLOOKUP($FA837,BM,LOOKUPS!F$5,0)*$FG$6+VLOOKUP($FA837,DIV,LOOKUPS!F$7,0)*$FH$6++VLOOKUP($FA837,SIZE,LOOKUPS!F$11,0)*$FI$6),"",VLOOKUP($FA837,MOM,LOOKUPS!F$12,0)*$FB$6+VLOOKUP($FA837,STREV,LOOKUPS!F$10,0)*$FC$6+VLOOKUP($FA837,LTREV,LOOKUPS!F$9,0)*$FD$6+VLOOKUP($FA837,CFP,LOOKUPS!F$6,0)*$FE$6+VLOOKUP($FA837,EP,LOOKUPS!F$8,0)*$FF$6+VLOOKUP($FA837,BM,LOOKUPS!F$5,0)*$FG$6+VLOOKUP($FA837,DIV,LOOKUPS!F$7,0)*$FH$6++VLOOKUP($FA837,SIZE,LOOKUPS!F$11,0)*$FI$6)</f>
        <v>1.1444000000000001</v>
      </c>
      <c r="FF837" s="1">
        <f>IF(ISERROR(VLOOKUP($FA837,MOM,LOOKUPS!G$12,0)*$FB$6+VLOOKUP($FA837,STREV,LOOKUPS!G$10,0)*$FC$6+VLOOKUP($FA837,LTREV,LOOKUPS!G$9,0)*$FD$6+VLOOKUP($FA837,CFP,LOOKUPS!G$6,0)*$FE$6+VLOOKUP($FA837,EP,LOOKUPS!G$8,0)*$FF$6+VLOOKUP($FA837,BM,LOOKUPS!G$5,0)*$FG$6+VLOOKUP($FA837,DIV,LOOKUPS!G$7,0)*$FH$6++VLOOKUP($FA837,SIZE,LOOKUPS!G$11,0)*$FI$6),"",VLOOKUP($FA837,MOM,LOOKUPS!G$12,0)*$FB$6+VLOOKUP($FA837,STREV,LOOKUPS!G$10,0)*$FC$6+VLOOKUP($FA837,LTREV,LOOKUPS!G$9,0)*$FD$6+VLOOKUP($FA837,CFP,LOOKUPS!G$6,0)*$FE$6+VLOOKUP($FA837,EP,LOOKUPS!G$8,0)*$FF$6+VLOOKUP($FA837,BM,LOOKUPS!G$5,0)*$FG$6+VLOOKUP($FA837,DIV,LOOKUPS!G$7,0)*$FH$6++VLOOKUP($FA837,SIZE,LOOKUPS!G$11,0)*$FI$6)</f>
        <v>1.8356000000000001</v>
      </c>
      <c r="FG837" s="1">
        <f>IF(ISERROR(VLOOKUP($FA837,MOM,LOOKUPS!H$12,0)*$FB$6+VLOOKUP($FA837,STREV,LOOKUPS!H$10,0)*$FC$6+VLOOKUP($FA837,LTREV,LOOKUPS!H$9,0)*$FD$6+VLOOKUP($FA837,CFP,LOOKUPS!H$6,0)*$FE$6+VLOOKUP($FA837,EP,LOOKUPS!H$8,0)*$FF$6+VLOOKUP($FA837,BM,LOOKUPS!H$5,0)*$FG$6+VLOOKUP($FA837,DIV,LOOKUPS!H$7,0)*$FH$6++VLOOKUP($FA837,SIZE,LOOKUPS!H$11,0)*$FI$6),"",VLOOKUP($FA837,MOM,LOOKUPS!H$12,0)*$FB$6+VLOOKUP($FA837,STREV,LOOKUPS!H$10,0)*$FC$6+VLOOKUP($FA837,LTREV,LOOKUPS!H$9,0)*$FD$6+VLOOKUP($FA837,CFP,LOOKUPS!H$6,0)*$FE$6+VLOOKUP($FA837,EP,LOOKUPS!H$8,0)*$FF$6+VLOOKUP($FA837,BM,LOOKUPS!H$5,0)*$FG$6+VLOOKUP($FA837,DIV,LOOKUPS!H$7,0)*$FH$6++VLOOKUP($FA837,SIZE,LOOKUPS!H$11,0)*$FI$6)</f>
        <v>1.5853999999999999</v>
      </c>
      <c r="FH837" s="1">
        <f>IF(ISERROR(VLOOKUP($FA837,MOM,LOOKUPS!I$12,0)*$FB$6+VLOOKUP($FA837,STREV,LOOKUPS!I$10,0)*$FC$6+VLOOKUP($FA837,LTREV,LOOKUPS!I$9,0)*$FD$6+VLOOKUP($FA837,CFP,LOOKUPS!I$6,0)*$FE$6+VLOOKUP($FA837,EP,LOOKUPS!I$8,0)*$FF$6+VLOOKUP($FA837,BM,LOOKUPS!I$5,0)*$FG$6+VLOOKUP($FA837,DIV,LOOKUPS!I$7,0)*$FH$6++VLOOKUP($FA837,SIZE,LOOKUPS!I$11,0)*$FI$6),"",VLOOKUP($FA837,MOM,LOOKUPS!I$12,0)*$FB$6+VLOOKUP($FA837,STREV,LOOKUPS!I$10,0)*$FC$6+VLOOKUP($FA837,LTREV,LOOKUPS!I$9,0)*$FD$6+VLOOKUP($FA837,CFP,LOOKUPS!I$6,0)*$FE$6+VLOOKUP($FA837,EP,LOOKUPS!I$8,0)*$FF$6+VLOOKUP($FA837,BM,LOOKUPS!I$5,0)*$FG$6+VLOOKUP($FA837,DIV,LOOKUPS!I$7,0)*$FH$6++VLOOKUP($FA837,SIZE,LOOKUPS!I$11,0)*$FI$6)</f>
        <v>1.8052999999999999</v>
      </c>
      <c r="FI837" s="1">
        <f>IF(ISERROR(VLOOKUP($FA837,MOM,LOOKUPS!J$12,0)*$FB$6+VLOOKUP($FA837,STREV,LOOKUPS!J$10,0)*$FC$6+VLOOKUP($FA837,LTREV,LOOKUPS!J$9,0)*$FD$6+VLOOKUP($FA837,CFP,LOOKUPS!J$6,0)*$FE$6+VLOOKUP($FA837,EP,LOOKUPS!J$8,0)*$FF$6+VLOOKUP($FA837,BM,LOOKUPS!J$5,0)*$FG$6+VLOOKUP($FA837,DIV,LOOKUPS!J$7,0)*$FH$6++VLOOKUP($FA837,SIZE,LOOKUPS!J$11,0)*$FI$6),"",VLOOKUP($FA837,MOM,LOOKUPS!J$12,0)*$FB$6+VLOOKUP($FA837,STREV,LOOKUPS!J$10,0)*$FC$6+VLOOKUP($FA837,LTREV,LOOKUPS!J$9,0)*$FD$6+VLOOKUP($FA837,CFP,LOOKUPS!J$6,0)*$FE$6+VLOOKUP($FA837,EP,LOOKUPS!J$8,0)*$FF$6+VLOOKUP($FA837,BM,LOOKUPS!J$5,0)*$FG$6+VLOOKUP($FA837,DIV,LOOKUPS!J$7,0)*$FH$6++VLOOKUP($FA837,SIZE,LOOKUPS!J$11,0)*$FI$6)</f>
        <v>1.6823000000000001</v>
      </c>
      <c r="FJ837" s="1">
        <f>IF(ISERROR(VLOOKUP($FA837,MOM,LOOKUPS!K$12,0)*$FB$6+VLOOKUP($FA837,STREV,LOOKUPS!K$10,0)*$FC$6+VLOOKUP($FA837,LTREV,LOOKUPS!K$9,0)*$FD$6+VLOOKUP($FA837,CFP,LOOKUPS!K$6,0)*$FE$6+VLOOKUP($FA837,EP,LOOKUPS!K$8,0)*$FF$6+VLOOKUP($FA837,BM,LOOKUPS!K$5,0)*$FG$6+VLOOKUP($FA837,DIV,LOOKUPS!K$7,0)*$FH$6++VLOOKUP($FA837,SIZE,LOOKUPS!K$11,0)*$FI$6),"",VLOOKUP($FA837,MOM,LOOKUPS!K$12,0)*$FB$6+VLOOKUP($FA837,STREV,LOOKUPS!K$10,0)*$FC$6+VLOOKUP($FA837,LTREV,LOOKUPS!K$9,0)*$FD$6+VLOOKUP($FA837,CFP,LOOKUPS!K$6,0)*$FE$6+VLOOKUP($FA837,EP,LOOKUPS!K$8,0)*$FF$6+VLOOKUP($FA837,BM,LOOKUPS!K$5,0)*$FG$6+VLOOKUP($FA837,DIV,LOOKUPS!K$7,0)*$FH$6++VLOOKUP($FA837,SIZE,LOOKUPS!K$11,0)*$FI$6)</f>
        <v>1.3955</v>
      </c>
      <c r="FK837" s="1">
        <f>IF(ISERROR(VLOOKUP($FA837,MOM,LOOKUPS!L$12,0)*$FB$6+VLOOKUP($FA837,STREV,LOOKUPS!L$10,0)*$FC$6+VLOOKUP($FA837,LTREV,LOOKUPS!L$9,0)*$FD$6+VLOOKUP($FA837,CFP,LOOKUPS!L$6,0)*$FE$6+VLOOKUP($FA837,EP,LOOKUPS!L$8,0)*$FF$6+VLOOKUP($FA837,BM,LOOKUPS!L$5,0)*$FG$6+VLOOKUP($FA837,DIV,LOOKUPS!L$7,0)*$FH$6++VLOOKUP($FA837,SIZE,LOOKUPS!L$11,0)*$FI$6),"",VLOOKUP($FA837,MOM,LOOKUPS!L$12,0)*$FB$6+VLOOKUP($FA837,STREV,LOOKUPS!L$10,0)*$FC$6+VLOOKUP($FA837,LTREV,LOOKUPS!L$9,0)*$FD$6+VLOOKUP($FA837,CFP,LOOKUPS!L$6,0)*$FE$6+VLOOKUP($FA837,EP,LOOKUPS!L$8,0)*$FF$6+VLOOKUP($FA837,BM,LOOKUPS!L$5,0)*$FG$6+VLOOKUP($FA837,DIV,LOOKUPS!L$7,0)*$FH$6++VLOOKUP($FA837,SIZE,LOOKUPS!L$11,0)*$FI$6)</f>
        <v>0.8579</v>
      </c>
    </row>
    <row r="838" spans="1:167" x14ac:dyDescent="0.3">
      <c r="A838" s="1">
        <v>199601</v>
      </c>
      <c r="B838" s="1">
        <v>7.41</v>
      </c>
      <c r="C838" s="1">
        <v>3.05</v>
      </c>
      <c r="D838" s="1">
        <v>2.88</v>
      </c>
      <c r="E838" s="1">
        <v>2.0299999999999998</v>
      </c>
      <c r="F838" s="1">
        <v>2.13</v>
      </c>
      <c r="G838" s="1">
        <v>2.38</v>
      </c>
      <c r="H838" s="1">
        <v>1.6</v>
      </c>
      <c r="I838" s="1">
        <v>1.76</v>
      </c>
      <c r="J838" s="1">
        <v>1.03</v>
      </c>
      <c r="K838" s="1">
        <v>1.43</v>
      </c>
      <c r="M838" s="1">
        <v>199502</v>
      </c>
      <c r="N838" s="1">
        <v>4.1500000000000004</v>
      </c>
      <c r="O838" s="1">
        <v>3.65</v>
      </c>
      <c r="P838" s="1">
        <v>3.95</v>
      </c>
      <c r="Q838" s="1">
        <v>3.74</v>
      </c>
      <c r="R838" s="1">
        <v>2.74</v>
      </c>
      <c r="S838" s="1">
        <v>3.87</v>
      </c>
      <c r="T838" s="1">
        <v>2.99</v>
      </c>
      <c r="U838" s="1">
        <v>3.73</v>
      </c>
      <c r="V838" s="1">
        <v>3.54</v>
      </c>
      <c r="W838" s="1">
        <v>1.25</v>
      </c>
      <c r="Y838" s="1">
        <v>200001</v>
      </c>
      <c r="Z838" s="1">
        <v>17.09</v>
      </c>
      <c r="AA838" s="1">
        <v>7.04</v>
      </c>
      <c r="AB838" s="1">
        <v>3.69</v>
      </c>
      <c r="AC838" s="1">
        <v>1.32</v>
      </c>
      <c r="AD838" s="1">
        <v>0.59</v>
      </c>
      <c r="AE838" s="1">
        <v>-0.96</v>
      </c>
      <c r="AF838" s="1">
        <v>-1.8</v>
      </c>
      <c r="AG838" s="1">
        <v>-4.01</v>
      </c>
      <c r="AH838" s="1">
        <v>-0.44</v>
      </c>
      <c r="AI838" s="1">
        <v>-0.77</v>
      </c>
      <c r="AK838">
        <v>202007</v>
      </c>
      <c r="AL838">
        <v>7.62</v>
      </c>
      <c r="AM838">
        <v>4.51</v>
      </c>
      <c r="AN838">
        <v>1.28</v>
      </c>
      <c r="AO838">
        <v>2.34</v>
      </c>
      <c r="AP838">
        <v>5.26</v>
      </c>
      <c r="AQ838">
        <v>3.02</v>
      </c>
      <c r="AR838">
        <v>0.82</v>
      </c>
      <c r="AS838">
        <v>1.05</v>
      </c>
      <c r="AT838">
        <v>2.4500000000000002</v>
      </c>
      <c r="AU838">
        <v>5.51</v>
      </c>
      <c r="AV838">
        <v>4.91</v>
      </c>
      <c r="AW838">
        <v>2.64</v>
      </c>
      <c r="AX838">
        <v>3.39</v>
      </c>
      <c r="AY838">
        <v>1.08</v>
      </c>
      <c r="AZ838">
        <v>0.56999999999999995</v>
      </c>
      <c r="BA838">
        <v>0.33</v>
      </c>
      <c r="BB838">
        <v>2.11</v>
      </c>
      <c r="BC838">
        <v>3.08</v>
      </c>
      <c r="BD838">
        <v>1.82</v>
      </c>
      <c r="BF838" s="1">
        <v>202007</v>
      </c>
      <c r="BG838" s="1">
        <v>7.48</v>
      </c>
      <c r="BH838" s="1">
        <v>4.9000000000000004</v>
      </c>
      <c r="BI838" s="1">
        <v>1.71</v>
      </c>
      <c r="BJ838" s="1">
        <v>0.45</v>
      </c>
      <c r="BK838" s="1">
        <v>4.4800000000000004</v>
      </c>
      <c r="BL838" s="1">
        <v>5.17</v>
      </c>
      <c r="BM838" s="1">
        <v>2.3199999999999998</v>
      </c>
      <c r="BN838" s="1">
        <v>-1.32</v>
      </c>
      <c r="BO838" s="1">
        <v>1.87</v>
      </c>
      <c r="BP838" s="1">
        <v>4.9800000000000004</v>
      </c>
      <c r="BQ838" s="1">
        <v>3.8</v>
      </c>
      <c r="BR838" s="1">
        <v>6.02</v>
      </c>
      <c r="BS838" s="1">
        <v>4.2300000000000004</v>
      </c>
      <c r="BT838" s="1">
        <v>2.61</v>
      </c>
      <c r="BU838" s="1">
        <v>2.09</v>
      </c>
      <c r="BV838" s="1">
        <v>-0.77</v>
      </c>
      <c r="BW838" s="1">
        <v>-1.94</v>
      </c>
      <c r="BX838" s="1">
        <v>0.41</v>
      </c>
      <c r="BY838" s="1">
        <v>3.58</v>
      </c>
      <c r="CA838" s="1">
        <v>199507</v>
      </c>
      <c r="CB838" s="1">
        <v>10.54</v>
      </c>
      <c r="CC838" s="1">
        <v>6.73</v>
      </c>
      <c r="CD838" s="1">
        <v>5.35</v>
      </c>
      <c r="CE838" s="1">
        <v>4.95</v>
      </c>
      <c r="CF838" s="1">
        <v>6.9</v>
      </c>
      <c r="CG838" s="1">
        <v>5.61</v>
      </c>
      <c r="CH838" s="1">
        <v>5.09</v>
      </c>
      <c r="CI838" s="1">
        <v>4.9400000000000004</v>
      </c>
      <c r="CJ838" s="1">
        <v>5.32</v>
      </c>
      <c r="CK838" s="1">
        <v>7.38</v>
      </c>
      <c r="CL838" s="1">
        <v>6.18</v>
      </c>
      <c r="CM838" s="1">
        <v>6.16</v>
      </c>
      <c r="CN838" s="1">
        <v>5.01</v>
      </c>
      <c r="CO838" s="1">
        <v>4.96</v>
      </c>
      <c r="CP838" s="1">
        <v>5.23</v>
      </c>
      <c r="CQ838" s="1">
        <v>6.2</v>
      </c>
      <c r="CR838" s="1">
        <v>3.88</v>
      </c>
      <c r="CS838" s="1">
        <v>5.13</v>
      </c>
      <c r="CT838" s="1">
        <v>5.44</v>
      </c>
      <c r="CV838" s="1">
        <v>199607</v>
      </c>
      <c r="CW838" s="1">
        <v>-11.08</v>
      </c>
      <c r="CX838" s="1">
        <v>-5.67</v>
      </c>
      <c r="CY838" s="1">
        <v>-3.59</v>
      </c>
      <c r="CZ838" s="1">
        <v>-2.65</v>
      </c>
      <c r="DA838" s="1">
        <v>-6.1</v>
      </c>
      <c r="DB838" s="1">
        <v>-4.57</v>
      </c>
      <c r="DC838" s="1">
        <v>-3.7</v>
      </c>
      <c r="DD838" s="1">
        <v>-2.69</v>
      </c>
      <c r="DE838" s="1">
        <v>-2.61</v>
      </c>
      <c r="DF838" s="1">
        <v>-6.33</v>
      </c>
      <c r="DG838" s="1">
        <v>-5.86</v>
      </c>
      <c r="DH838" s="1">
        <v>-4.8499999999999996</v>
      </c>
      <c r="DI838" s="1">
        <v>-4.33</v>
      </c>
      <c r="DJ838" s="1">
        <v>-3.91</v>
      </c>
      <c r="DK838" s="1">
        <v>-3.49</v>
      </c>
      <c r="DL838" s="1">
        <v>-2.67</v>
      </c>
      <c r="DM838" s="1">
        <v>-2.71</v>
      </c>
      <c r="DN838" s="1">
        <v>-2.2799999999999998</v>
      </c>
      <c r="DO838" s="1">
        <v>-3.08</v>
      </c>
      <c r="DQ838" s="1">
        <v>199507</v>
      </c>
      <c r="DR838" s="1">
        <v>-99.99</v>
      </c>
      <c r="DS838" s="1">
        <v>6.18</v>
      </c>
      <c r="DT838" s="1">
        <v>6.43</v>
      </c>
      <c r="DU838" s="1">
        <v>4.25</v>
      </c>
      <c r="DV838" s="1">
        <v>6.17</v>
      </c>
      <c r="DW838" s="1">
        <v>6.53</v>
      </c>
      <c r="DX838" s="1">
        <v>6.17</v>
      </c>
      <c r="DY838" s="1">
        <v>5.74</v>
      </c>
      <c r="DZ838" s="1">
        <v>3.62</v>
      </c>
      <c r="EA838" s="1">
        <v>5.86</v>
      </c>
      <c r="EB838" s="1">
        <v>7.24</v>
      </c>
      <c r="EC838" s="1">
        <v>6.22</v>
      </c>
      <c r="ED838" s="1">
        <v>7.06</v>
      </c>
      <c r="EE838" s="1">
        <v>6.37</v>
      </c>
      <c r="EF838" s="1">
        <v>5.94</v>
      </c>
      <c r="EG838" s="1">
        <v>6.11</v>
      </c>
      <c r="EH838" s="1">
        <v>5.3</v>
      </c>
      <c r="EI838" s="1">
        <v>3.94</v>
      </c>
      <c r="EJ838" s="1">
        <v>3.28</v>
      </c>
      <c r="EL838">
        <v>199507</v>
      </c>
      <c r="EM838">
        <v>3.72</v>
      </c>
      <c r="EN838">
        <v>2.08</v>
      </c>
      <c r="EO838">
        <v>-1.63</v>
      </c>
      <c r="EP838">
        <v>0.45</v>
      </c>
      <c r="ER838" s="1">
        <v>199601</v>
      </c>
      <c r="ES838" s="1">
        <v>0.56999999999999995</v>
      </c>
      <c r="EU838" s="1">
        <v>199502</v>
      </c>
      <c r="EV838" s="1">
        <v>2.41</v>
      </c>
      <c r="EX838" s="1">
        <v>200001</v>
      </c>
      <c r="EY838" s="1">
        <v>1.78</v>
      </c>
      <c r="FA838" s="1">
        <v>199601</v>
      </c>
      <c r="FB838" s="1">
        <f>IF(ISERROR(VLOOKUP($FA838,MOM,LOOKUPS!C$12,0)*$FB$6+VLOOKUP($FA838,STREV,LOOKUPS!C$10,0)*$FC$6+VLOOKUP($FA838,LTREV,LOOKUPS!C$9,0)*$FD$6+VLOOKUP($FA838,CFP,LOOKUPS!C$6,0)*$FE$6+VLOOKUP($FA838,EP,LOOKUPS!C$8,0)*$FF$6+VLOOKUP($FA838,BM,LOOKUPS!C$5,0)*$FG$6+VLOOKUP($FA838,DIV,LOOKUPS!C$7,0)*$FH$6++VLOOKUP($FA838,SIZE,LOOKUPS!C$11,0)*$FI$6),"",VLOOKUP($FA838,MOM,LOOKUPS!C$12,0)*$FB$6+VLOOKUP($FA838,STREV,LOOKUPS!C$10,0)*$FC$6+VLOOKUP($FA838,LTREV,LOOKUPS!C$9,0)*$FD$6+VLOOKUP($FA838,CFP,LOOKUPS!C$6,0)*$FE$6+VLOOKUP($FA838,EP,LOOKUPS!C$8,0)*$FF$6+VLOOKUP($FA838,BM,LOOKUPS!C$5,0)*$FG$6+VLOOKUP($FA838,DIV,LOOKUPS!C$7,0)*$FH$6++VLOOKUP($FA838,SIZE,LOOKUPS!C$11,0)*$FI$6)</f>
        <v>3.9468000000000001</v>
      </c>
      <c r="FC838" s="1">
        <f>IF(ISERROR(VLOOKUP($FA838,MOM,LOOKUPS!D$12,0)*$FB$6+VLOOKUP($FA838,STREV,LOOKUPS!D$10,0)*$FC$6+VLOOKUP($FA838,LTREV,LOOKUPS!D$9,0)*$FD$6+VLOOKUP($FA838,CFP,LOOKUPS!D$6,0)*$FE$6+VLOOKUP($FA838,EP,LOOKUPS!D$8,0)*$FF$6+VLOOKUP($FA838,BM,LOOKUPS!D$5,0)*$FG$6+VLOOKUP($FA838,DIV,LOOKUPS!D$7,0)*$FH$6++VLOOKUP($FA838,SIZE,LOOKUPS!D$11,0)*$FI$6),"",VLOOKUP($FA838,MOM,LOOKUPS!D$12,0)*$FB$6+VLOOKUP($FA838,STREV,LOOKUPS!D$10,0)*$FC$6+VLOOKUP($FA838,LTREV,LOOKUPS!D$9,0)*$FD$6+VLOOKUP($FA838,CFP,LOOKUPS!D$6,0)*$FE$6+VLOOKUP($FA838,EP,LOOKUPS!D$8,0)*$FF$6+VLOOKUP($FA838,BM,LOOKUPS!D$5,0)*$FG$6+VLOOKUP($FA838,DIV,LOOKUPS!D$7,0)*$FH$6++VLOOKUP($FA838,SIZE,LOOKUPS!D$11,0)*$FI$6)</f>
        <v>1.8345</v>
      </c>
      <c r="FD838" s="1">
        <f>IF(ISERROR(VLOOKUP($FA838,MOM,LOOKUPS!E$12,0)*$FB$6+VLOOKUP($FA838,STREV,LOOKUPS!E$10,0)*$FC$6+VLOOKUP($FA838,LTREV,LOOKUPS!E$9,0)*$FD$6+VLOOKUP($FA838,CFP,LOOKUPS!E$6,0)*$FE$6+VLOOKUP($FA838,EP,LOOKUPS!E$8,0)*$FF$6+VLOOKUP($FA838,BM,LOOKUPS!E$5,0)*$FG$6+VLOOKUP($FA838,DIV,LOOKUPS!E$7,0)*$FH$6++VLOOKUP($FA838,SIZE,LOOKUPS!E$11,0)*$FI$6),"",VLOOKUP($FA838,MOM,LOOKUPS!E$12,0)*$FB$6+VLOOKUP($FA838,STREV,LOOKUPS!E$10,0)*$FC$6+VLOOKUP($FA838,LTREV,LOOKUPS!E$9,0)*$FD$6+VLOOKUP($FA838,CFP,LOOKUPS!E$6,0)*$FE$6+VLOOKUP($FA838,EP,LOOKUPS!E$8,0)*$FF$6+VLOOKUP($FA838,BM,LOOKUPS!E$5,0)*$FG$6+VLOOKUP($FA838,DIV,LOOKUPS!E$7,0)*$FH$6++VLOOKUP($FA838,SIZE,LOOKUPS!E$11,0)*$FI$6)</f>
        <v>2.4510000000000001</v>
      </c>
      <c r="FE838" s="1">
        <f>IF(ISERROR(VLOOKUP($FA838,MOM,LOOKUPS!F$12,0)*$FB$6+VLOOKUP($FA838,STREV,LOOKUPS!F$10,0)*$FC$6+VLOOKUP($FA838,LTREV,LOOKUPS!F$9,0)*$FD$6+VLOOKUP($FA838,CFP,LOOKUPS!F$6,0)*$FE$6+VLOOKUP($FA838,EP,LOOKUPS!F$8,0)*$FF$6+VLOOKUP($FA838,BM,LOOKUPS!F$5,0)*$FG$6+VLOOKUP($FA838,DIV,LOOKUPS!F$7,0)*$FH$6++VLOOKUP($FA838,SIZE,LOOKUPS!F$11,0)*$FI$6),"",VLOOKUP($FA838,MOM,LOOKUPS!F$12,0)*$FB$6+VLOOKUP($FA838,STREV,LOOKUPS!F$10,0)*$FC$6+VLOOKUP($FA838,LTREV,LOOKUPS!F$9,0)*$FD$6+VLOOKUP($FA838,CFP,LOOKUPS!F$6,0)*$FE$6+VLOOKUP($FA838,EP,LOOKUPS!F$8,0)*$FF$6+VLOOKUP($FA838,BM,LOOKUPS!F$5,0)*$FG$6+VLOOKUP($FA838,DIV,LOOKUPS!F$7,0)*$FH$6++VLOOKUP($FA838,SIZE,LOOKUPS!F$11,0)*$FI$6)</f>
        <v>1.6133999999999999</v>
      </c>
      <c r="FF838" s="1">
        <f>IF(ISERROR(VLOOKUP($FA838,MOM,LOOKUPS!G$12,0)*$FB$6+VLOOKUP($FA838,STREV,LOOKUPS!G$10,0)*$FC$6+VLOOKUP($FA838,LTREV,LOOKUPS!G$9,0)*$FD$6+VLOOKUP($FA838,CFP,LOOKUPS!G$6,0)*$FE$6+VLOOKUP($FA838,EP,LOOKUPS!G$8,0)*$FF$6+VLOOKUP($FA838,BM,LOOKUPS!G$5,0)*$FG$6+VLOOKUP($FA838,DIV,LOOKUPS!G$7,0)*$FH$6++VLOOKUP($FA838,SIZE,LOOKUPS!G$11,0)*$FI$6),"",VLOOKUP($FA838,MOM,LOOKUPS!G$12,0)*$FB$6+VLOOKUP($FA838,STREV,LOOKUPS!G$10,0)*$FC$6+VLOOKUP($FA838,LTREV,LOOKUPS!G$9,0)*$FD$6+VLOOKUP($FA838,CFP,LOOKUPS!G$6,0)*$FE$6+VLOOKUP($FA838,EP,LOOKUPS!G$8,0)*$FF$6+VLOOKUP($FA838,BM,LOOKUPS!G$5,0)*$FG$6+VLOOKUP($FA838,DIV,LOOKUPS!G$7,0)*$FH$6++VLOOKUP($FA838,SIZE,LOOKUPS!G$11,0)*$FI$6)</f>
        <v>2.4041000000000001</v>
      </c>
      <c r="FG838" s="1">
        <f>IF(ISERROR(VLOOKUP($FA838,MOM,LOOKUPS!H$12,0)*$FB$6+VLOOKUP($FA838,STREV,LOOKUPS!H$10,0)*$FC$6+VLOOKUP($FA838,LTREV,LOOKUPS!H$9,0)*$FD$6+VLOOKUP($FA838,CFP,LOOKUPS!H$6,0)*$FE$6+VLOOKUP($FA838,EP,LOOKUPS!H$8,0)*$FF$6+VLOOKUP($FA838,BM,LOOKUPS!H$5,0)*$FG$6+VLOOKUP($FA838,DIV,LOOKUPS!H$7,0)*$FH$6++VLOOKUP($FA838,SIZE,LOOKUPS!H$11,0)*$FI$6),"",VLOOKUP($FA838,MOM,LOOKUPS!H$12,0)*$FB$6+VLOOKUP($FA838,STREV,LOOKUPS!H$10,0)*$FC$6+VLOOKUP($FA838,LTREV,LOOKUPS!H$9,0)*$FD$6+VLOOKUP($FA838,CFP,LOOKUPS!H$6,0)*$FE$6+VLOOKUP($FA838,EP,LOOKUPS!H$8,0)*$FF$6+VLOOKUP($FA838,BM,LOOKUPS!H$5,0)*$FG$6+VLOOKUP($FA838,DIV,LOOKUPS!H$7,0)*$FH$6++VLOOKUP($FA838,SIZE,LOOKUPS!H$11,0)*$FI$6)</f>
        <v>1.9072</v>
      </c>
      <c r="FH838" s="1">
        <f>IF(ISERROR(VLOOKUP($FA838,MOM,LOOKUPS!I$12,0)*$FB$6+VLOOKUP($FA838,STREV,LOOKUPS!I$10,0)*$FC$6+VLOOKUP($FA838,LTREV,LOOKUPS!I$9,0)*$FD$6+VLOOKUP($FA838,CFP,LOOKUPS!I$6,0)*$FE$6+VLOOKUP($FA838,EP,LOOKUPS!I$8,0)*$FF$6+VLOOKUP($FA838,BM,LOOKUPS!I$5,0)*$FG$6+VLOOKUP($FA838,DIV,LOOKUPS!I$7,0)*$FH$6++VLOOKUP($FA838,SIZE,LOOKUPS!I$11,0)*$FI$6),"",VLOOKUP($FA838,MOM,LOOKUPS!I$12,0)*$FB$6+VLOOKUP($FA838,STREV,LOOKUPS!I$10,0)*$FC$6+VLOOKUP($FA838,LTREV,LOOKUPS!I$9,0)*$FD$6+VLOOKUP($FA838,CFP,LOOKUPS!I$6,0)*$FE$6+VLOOKUP($FA838,EP,LOOKUPS!I$8,0)*$FF$6+VLOOKUP($FA838,BM,LOOKUPS!I$5,0)*$FG$6+VLOOKUP($FA838,DIV,LOOKUPS!I$7,0)*$FH$6++VLOOKUP($FA838,SIZE,LOOKUPS!I$11,0)*$FI$6)</f>
        <v>2.3168000000000002</v>
      </c>
      <c r="FI838" s="1">
        <f>IF(ISERROR(VLOOKUP($FA838,MOM,LOOKUPS!J$12,0)*$FB$6+VLOOKUP($FA838,STREV,LOOKUPS!J$10,0)*$FC$6+VLOOKUP($FA838,LTREV,LOOKUPS!J$9,0)*$FD$6+VLOOKUP($FA838,CFP,LOOKUPS!J$6,0)*$FE$6+VLOOKUP($FA838,EP,LOOKUPS!J$8,0)*$FF$6+VLOOKUP($FA838,BM,LOOKUPS!J$5,0)*$FG$6+VLOOKUP($FA838,DIV,LOOKUPS!J$7,0)*$FH$6++VLOOKUP($FA838,SIZE,LOOKUPS!J$11,0)*$FI$6),"",VLOOKUP($FA838,MOM,LOOKUPS!J$12,0)*$FB$6+VLOOKUP($FA838,STREV,LOOKUPS!J$10,0)*$FC$6+VLOOKUP($FA838,LTREV,LOOKUPS!J$9,0)*$FD$6+VLOOKUP($FA838,CFP,LOOKUPS!J$6,0)*$FE$6+VLOOKUP($FA838,EP,LOOKUPS!J$8,0)*$FF$6+VLOOKUP($FA838,BM,LOOKUPS!J$5,0)*$FG$6+VLOOKUP($FA838,DIV,LOOKUPS!J$7,0)*$FH$6++VLOOKUP($FA838,SIZE,LOOKUPS!J$11,0)*$FI$6)</f>
        <v>2.4502000000000002</v>
      </c>
      <c r="FJ838" s="1">
        <f>IF(ISERROR(VLOOKUP($FA838,MOM,LOOKUPS!K$12,0)*$FB$6+VLOOKUP($FA838,STREV,LOOKUPS!K$10,0)*$FC$6+VLOOKUP($FA838,LTREV,LOOKUPS!K$9,0)*$FD$6+VLOOKUP($FA838,CFP,LOOKUPS!K$6,0)*$FE$6+VLOOKUP($FA838,EP,LOOKUPS!K$8,0)*$FF$6+VLOOKUP($FA838,BM,LOOKUPS!K$5,0)*$FG$6+VLOOKUP($FA838,DIV,LOOKUPS!K$7,0)*$FH$6++VLOOKUP($FA838,SIZE,LOOKUPS!K$11,0)*$FI$6),"",VLOOKUP($FA838,MOM,LOOKUPS!K$12,0)*$FB$6+VLOOKUP($FA838,STREV,LOOKUPS!K$10,0)*$FC$6+VLOOKUP($FA838,LTREV,LOOKUPS!K$9,0)*$FD$6+VLOOKUP($FA838,CFP,LOOKUPS!K$6,0)*$FE$6+VLOOKUP($FA838,EP,LOOKUPS!K$8,0)*$FF$6+VLOOKUP($FA838,BM,LOOKUPS!K$5,0)*$FG$6+VLOOKUP($FA838,DIV,LOOKUPS!K$7,0)*$FH$6++VLOOKUP($FA838,SIZE,LOOKUPS!K$11,0)*$FI$6)</f>
        <v>2.5136000000000003</v>
      </c>
      <c r="FK838" s="1">
        <f>IF(ISERROR(VLOOKUP($FA838,MOM,LOOKUPS!L$12,0)*$FB$6+VLOOKUP($FA838,STREV,LOOKUPS!L$10,0)*$FC$6+VLOOKUP($FA838,LTREV,LOOKUPS!L$9,0)*$FD$6+VLOOKUP($FA838,CFP,LOOKUPS!L$6,0)*$FE$6+VLOOKUP($FA838,EP,LOOKUPS!L$8,0)*$FF$6+VLOOKUP($FA838,BM,LOOKUPS!L$5,0)*$FG$6+VLOOKUP($FA838,DIV,LOOKUPS!L$7,0)*$FH$6++VLOOKUP($FA838,SIZE,LOOKUPS!L$11,0)*$FI$6),"",VLOOKUP($FA838,MOM,LOOKUPS!L$12,0)*$FB$6+VLOOKUP($FA838,STREV,LOOKUPS!L$10,0)*$FC$6+VLOOKUP($FA838,LTREV,LOOKUPS!L$9,0)*$FD$6+VLOOKUP($FA838,CFP,LOOKUPS!L$6,0)*$FE$6+VLOOKUP($FA838,EP,LOOKUPS!L$8,0)*$FF$6+VLOOKUP($FA838,BM,LOOKUPS!L$5,0)*$FG$6+VLOOKUP($FA838,DIV,LOOKUPS!L$7,0)*$FH$6++VLOOKUP($FA838,SIZE,LOOKUPS!L$11,0)*$FI$6)</f>
        <v>4.2110000000000003</v>
      </c>
    </row>
    <row r="839" spans="1:167" x14ac:dyDescent="0.3">
      <c r="A839" s="1">
        <v>199602</v>
      </c>
      <c r="B839" s="1">
        <v>5.74</v>
      </c>
      <c r="C839" s="1">
        <v>3.35</v>
      </c>
      <c r="D839" s="1">
        <v>2.99</v>
      </c>
      <c r="E839" s="1">
        <v>3.42</v>
      </c>
      <c r="F839" s="1">
        <v>2.25</v>
      </c>
      <c r="G839" s="1">
        <v>2.37</v>
      </c>
      <c r="H839" s="1">
        <v>3.27</v>
      </c>
      <c r="I839" s="1">
        <v>2.59</v>
      </c>
      <c r="J839" s="1">
        <v>3.87</v>
      </c>
      <c r="K839" s="1">
        <v>4.08</v>
      </c>
      <c r="M839" s="1">
        <v>199503</v>
      </c>
      <c r="N839" s="1">
        <v>2.87</v>
      </c>
      <c r="O839" s="1">
        <v>1.99</v>
      </c>
      <c r="P839" s="1">
        <v>1.86</v>
      </c>
      <c r="Q839" s="1">
        <v>2.2400000000000002</v>
      </c>
      <c r="R839" s="1">
        <v>0.95</v>
      </c>
      <c r="S839" s="1">
        <v>2.46</v>
      </c>
      <c r="T839" s="1">
        <v>2.08</v>
      </c>
      <c r="U839" s="1">
        <v>0.67</v>
      </c>
      <c r="V839" s="1">
        <v>0.41</v>
      </c>
      <c r="W839" s="1">
        <v>1.5</v>
      </c>
      <c r="Y839" s="1">
        <v>200002</v>
      </c>
      <c r="Z839" s="1">
        <v>24.91</v>
      </c>
      <c r="AA839" s="1">
        <v>10.77</v>
      </c>
      <c r="AB839" s="1">
        <v>15.61</v>
      </c>
      <c r="AC839" s="1">
        <v>6.28</v>
      </c>
      <c r="AD839" s="1">
        <v>5.48</v>
      </c>
      <c r="AE839" s="1">
        <v>3.69</v>
      </c>
      <c r="AF839" s="1">
        <v>4.8099999999999996</v>
      </c>
      <c r="AG839" s="1">
        <v>1.24</v>
      </c>
      <c r="AH839" s="1">
        <v>5.0599999999999996</v>
      </c>
      <c r="AI839" s="1">
        <v>9.69</v>
      </c>
      <c r="AK839">
        <v>202008</v>
      </c>
      <c r="AL839">
        <v>3.18</v>
      </c>
      <c r="AM839">
        <v>5.72</v>
      </c>
      <c r="AN839">
        <v>4.54</v>
      </c>
      <c r="AO839">
        <v>6.8</v>
      </c>
      <c r="AP839">
        <v>6.01</v>
      </c>
      <c r="AQ839">
        <v>4.26</v>
      </c>
      <c r="AR839">
        <v>4.3099999999999996</v>
      </c>
      <c r="AS839">
        <v>5.52</v>
      </c>
      <c r="AT839">
        <v>7.6</v>
      </c>
      <c r="AU839">
        <v>6.39</v>
      </c>
      <c r="AV839">
        <v>5.5</v>
      </c>
      <c r="AW839">
        <v>4.96</v>
      </c>
      <c r="AX839">
        <v>3.57</v>
      </c>
      <c r="AY839">
        <v>4.6900000000000004</v>
      </c>
      <c r="AZ839">
        <v>3.94</v>
      </c>
      <c r="BA839">
        <v>5.74</v>
      </c>
      <c r="BB839">
        <v>5.19</v>
      </c>
      <c r="BC839">
        <v>6.77</v>
      </c>
      <c r="BD839">
        <v>8.4499999999999993</v>
      </c>
      <c r="BF839" s="1">
        <v>202008</v>
      </c>
      <c r="BG839" s="1">
        <v>3.64</v>
      </c>
      <c r="BH839" s="1">
        <v>4.9000000000000004</v>
      </c>
      <c r="BI839" s="1">
        <v>4.83</v>
      </c>
      <c r="BJ839" s="1">
        <v>6.47</v>
      </c>
      <c r="BK839" s="1">
        <v>4.79</v>
      </c>
      <c r="BL839" s="1">
        <v>5.36</v>
      </c>
      <c r="BM839" s="1">
        <v>4.41</v>
      </c>
      <c r="BN839" s="1">
        <v>5.03</v>
      </c>
      <c r="BO839" s="1">
        <v>7.27</v>
      </c>
      <c r="BP839" s="1">
        <v>5.3</v>
      </c>
      <c r="BQ839" s="1">
        <v>4.0999999999999996</v>
      </c>
      <c r="BR839" s="1">
        <v>5.19</v>
      </c>
      <c r="BS839" s="1">
        <v>5.55</v>
      </c>
      <c r="BT839" s="1">
        <v>4.5199999999999996</v>
      </c>
      <c r="BU839" s="1">
        <v>4.32</v>
      </c>
      <c r="BV839" s="1">
        <v>4.9400000000000004</v>
      </c>
      <c r="BW839" s="1">
        <v>5.13</v>
      </c>
      <c r="BX839" s="1">
        <v>5.39</v>
      </c>
      <c r="BY839" s="1">
        <v>9.49</v>
      </c>
      <c r="CA839" s="1">
        <v>199508</v>
      </c>
      <c r="CB839" s="1">
        <v>4.51</v>
      </c>
      <c r="CC839" s="1">
        <v>2.88</v>
      </c>
      <c r="CD839" s="1">
        <v>3.54</v>
      </c>
      <c r="CE839" s="1">
        <v>4.32</v>
      </c>
      <c r="CF839" s="1">
        <v>2.99</v>
      </c>
      <c r="CG839" s="1">
        <v>2.92</v>
      </c>
      <c r="CH839" s="1">
        <v>3.31</v>
      </c>
      <c r="CI839" s="1">
        <v>4.2699999999999996</v>
      </c>
      <c r="CJ839" s="1">
        <v>4.32</v>
      </c>
      <c r="CK839" s="1">
        <v>3.87</v>
      </c>
      <c r="CL839" s="1">
        <v>1.67</v>
      </c>
      <c r="CM839" s="1">
        <v>2.5099999999999998</v>
      </c>
      <c r="CN839" s="1">
        <v>3.37</v>
      </c>
      <c r="CO839" s="1">
        <v>3.15</v>
      </c>
      <c r="CP839" s="1">
        <v>3.49</v>
      </c>
      <c r="CQ839" s="1">
        <v>4.2</v>
      </c>
      <c r="CR839" s="1">
        <v>4.33</v>
      </c>
      <c r="CS839" s="1">
        <v>3.65</v>
      </c>
      <c r="CT839" s="1">
        <v>4.76</v>
      </c>
      <c r="CV839" s="1">
        <v>199608</v>
      </c>
      <c r="CW839" s="1">
        <v>4.6500000000000004</v>
      </c>
      <c r="CX839" s="1">
        <v>4.88</v>
      </c>
      <c r="CY839" s="1">
        <v>3.95</v>
      </c>
      <c r="CZ839" s="1">
        <v>3.23</v>
      </c>
      <c r="DA839" s="1">
        <v>4.99</v>
      </c>
      <c r="DB839" s="1">
        <v>4.43</v>
      </c>
      <c r="DC839" s="1">
        <v>3.76</v>
      </c>
      <c r="DD839" s="1">
        <v>3.8</v>
      </c>
      <c r="DE839" s="1">
        <v>3.05</v>
      </c>
      <c r="DF839" s="1">
        <v>5.23</v>
      </c>
      <c r="DG839" s="1">
        <v>4.76</v>
      </c>
      <c r="DH839" s="1">
        <v>4.67</v>
      </c>
      <c r="DI839" s="1">
        <v>4.22</v>
      </c>
      <c r="DJ839" s="1">
        <v>3.78</v>
      </c>
      <c r="DK839" s="1">
        <v>3.74</v>
      </c>
      <c r="DL839" s="1">
        <v>4.0599999999999996</v>
      </c>
      <c r="DM839" s="1">
        <v>3.55</v>
      </c>
      <c r="DN839" s="1">
        <v>2.98</v>
      </c>
      <c r="DO839" s="1">
        <v>3.14</v>
      </c>
      <c r="DQ839" s="1">
        <v>199508</v>
      </c>
      <c r="DR839" s="1">
        <v>-99.99</v>
      </c>
      <c r="DS839" s="1">
        <v>4.3099999999999996</v>
      </c>
      <c r="DT839" s="1">
        <v>1.85</v>
      </c>
      <c r="DU839" s="1">
        <v>1.54</v>
      </c>
      <c r="DV839" s="1">
        <v>4.66</v>
      </c>
      <c r="DW839" s="1">
        <v>2.04</v>
      </c>
      <c r="DX839" s="1">
        <v>1.88</v>
      </c>
      <c r="DY839" s="1">
        <v>1.43</v>
      </c>
      <c r="DZ839" s="1">
        <v>1.5</v>
      </c>
      <c r="EA839" s="1">
        <v>4.84</v>
      </c>
      <c r="EB839" s="1">
        <v>4.03</v>
      </c>
      <c r="EC839" s="1">
        <v>1.94</v>
      </c>
      <c r="ED839" s="1">
        <v>2.19</v>
      </c>
      <c r="EE839" s="1">
        <v>2.39</v>
      </c>
      <c r="EF839" s="1">
        <v>1.27</v>
      </c>
      <c r="EG839" s="1">
        <v>1.28</v>
      </c>
      <c r="EH839" s="1">
        <v>1.61</v>
      </c>
      <c r="EI839" s="1">
        <v>2.09</v>
      </c>
      <c r="EJ839" s="1">
        <v>0.87</v>
      </c>
      <c r="EL839">
        <v>199508</v>
      </c>
      <c r="EM839">
        <v>0.55000000000000004</v>
      </c>
      <c r="EN839">
        <v>1.36</v>
      </c>
      <c r="EO839">
        <v>2.84</v>
      </c>
      <c r="EP839">
        <v>0.47</v>
      </c>
      <c r="ER839" s="1">
        <v>199602</v>
      </c>
      <c r="ES839" s="1">
        <v>0.56999999999999995</v>
      </c>
      <c r="EU839" s="1">
        <v>199503</v>
      </c>
      <c r="EV839" s="1">
        <v>-0.12</v>
      </c>
      <c r="EX839" s="1">
        <v>200002</v>
      </c>
      <c r="EY839" s="1">
        <v>7.59</v>
      </c>
      <c r="FA839" s="1">
        <v>199602</v>
      </c>
      <c r="FB839" s="1">
        <f>IF(ISERROR(VLOOKUP($FA839,MOM,LOOKUPS!C$12,0)*$FB$6+VLOOKUP($FA839,STREV,LOOKUPS!C$10,0)*$FC$6+VLOOKUP($FA839,LTREV,LOOKUPS!C$9,0)*$FD$6+VLOOKUP($FA839,CFP,LOOKUPS!C$6,0)*$FE$6+VLOOKUP($FA839,EP,LOOKUPS!C$8,0)*$FF$6+VLOOKUP($FA839,BM,LOOKUPS!C$5,0)*$FG$6+VLOOKUP($FA839,DIV,LOOKUPS!C$7,0)*$FH$6++VLOOKUP($FA839,SIZE,LOOKUPS!C$11,0)*$FI$6),"",VLOOKUP($FA839,MOM,LOOKUPS!C$12,0)*$FB$6+VLOOKUP($FA839,STREV,LOOKUPS!C$10,0)*$FC$6+VLOOKUP($FA839,LTREV,LOOKUPS!C$9,0)*$FD$6+VLOOKUP($FA839,CFP,LOOKUPS!C$6,0)*$FE$6+VLOOKUP($FA839,EP,LOOKUPS!C$8,0)*$FF$6+VLOOKUP($FA839,BM,LOOKUPS!C$5,0)*$FG$6+VLOOKUP($FA839,DIV,LOOKUPS!C$7,0)*$FH$6++VLOOKUP($FA839,SIZE,LOOKUPS!C$11,0)*$FI$6)</f>
        <v>4.7288000000000006</v>
      </c>
      <c r="FC839" s="1">
        <f>IF(ISERROR(VLOOKUP($FA839,MOM,LOOKUPS!D$12,0)*$FB$6+VLOOKUP($FA839,STREV,LOOKUPS!D$10,0)*$FC$6+VLOOKUP($FA839,LTREV,LOOKUPS!D$9,0)*$FD$6+VLOOKUP($FA839,CFP,LOOKUPS!D$6,0)*$FE$6+VLOOKUP($FA839,EP,LOOKUPS!D$8,0)*$FF$6+VLOOKUP($FA839,BM,LOOKUPS!D$5,0)*$FG$6+VLOOKUP($FA839,DIV,LOOKUPS!D$7,0)*$FH$6++VLOOKUP($FA839,SIZE,LOOKUPS!D$11,0)*$FI$6),"",VLOOKUP($FA839,MOM,LOOKUPS!D$12,0)*$FB$6+VLOOKUP($FA839,STREV,LOOKUPS!D$10,0)*$FC$6+VLOOKUP($FA839,LTREV,LOOKUPS!D$9,0)*$FD$6+VLOOKUP($FA839,CFP,LOOKUPS!D$6,0)*$FE$6+VLOOKUP($FA839,EP,LOOKUPS!D$8,0)*$FF$6+VLOOKUP($FA839,BM,LOOKUPS!D$5,0)*$FG$6+VLOOKUP($FA839,DIV,LOOKUPS!D$7,0)*$FH$6++VLOOKUP($FA839,SIZE,LOOKUPS!D$11,0)*$FI$6)</f>
        <v>4.1729000000000003</v>
      </c>
      <c r="FD839" s="1">
        <f>IF(ISERROR(VLOOKUP($FA839,MOM,LOOKUPS!E$12,0)*$FB$6+VLOOKUP($FA839,STREV,LOOKUPS!E$10,0)*$FC$6+VLOOKUP($FA839,LTREV,LOOKUPS!E$9,0)*$FD$6+VLOOKUP($FA839,CFP,LOOKUPS!E$6,0)*$FE$6+VLOOKUP($FA839,EP,LOOKUPS!E$8,0)*$FF$6+VLOOKUP($FA839,BM,LOOKUPS!E$5,0)*$FG$6+VLOOKUP($FA839,DIV,LOOKUPS!E$7,0)*$FH$6++VLOOKUP($FA839,SIZE,LOOKUPS!E$11,0)*$FI$6),"",VLOOKUP($FA839,MOM,LOOKUPS!E$12,0)*$FB$6+VLOOKUP($FA839,STREV,LOOKUPS!E$10,0)*$FC$6+VLOOKUP($FA839,LTREV,LOOKUPS!E$9,0)*$FD$6+VLOOKUP($FA839,CFP,LOOKUPS!E$6,0)*$FE$6+VLOOKUP($FA839,EP,LOOKUPS!E$8,0)*$FF$6+VLOOKUP($FA839,BM,LOOKUPS!E$5,0)*$FG$6+VLOOKUP($FA839,DIV,LOOKUPS!E$7,0)*$FH$6++VLOOKUP($FA839,SIZE,LOOKUPS!E$11,0)*$FI$6)</f>
        <v>2.9720000000000004</v>
      </c>
      <c r="FE839" s="1">
        <f>IF(ISERROR(VLOOKUP($FA839,MOM,LOOKUPS!F$12,0)*$FB$6+VLOOKUP($FA839,STREV,LOOKUPS!F$10,0)*$FC$6+VLOOKUP($FA839,LTREV,LOOKUPS!F$9,0)*$FD$6+VLOOKUP($FA839,CFP,LOOKUPS!F$6,0)*$FE$6+VLOOKUP($FA839,EP,LOOKUPS!F$8,0)*$FF$6+VLOOKUP($FA839,BM,LOOKUPS!F$5,0)*$FG$6+VLOOKUP($FA839,DIV,LOOKUPS!F$7,0)*$FH$6++VLOOKUP($FA839,SIZE,LOOKUPS!F$11,0)*$FI$6),"",VLOOKUP($FA839,MOM,LOOKUPS!F$12,0)*$FB$6+VLOOKUP($FA839,STREV,LOOKUPS!F$10,0)*$FC$6+VLOOKUP($FA839,LTREV,LOOKUPS!F$9,0)*$FD$6+VLOOKUP($FA839,CFP,LOOKUPS!F$6,0)*$FE$6+VLOOKUP($FA839,EP,LOOKUPS!F$8,0)*$FF$6+VLOOKUP($FA839,BM,LOOKUPS!F$5,0)*$FG$6+VLOOKUP($FA839,DIV,LOOKUPS!F$7,0)*$FH$6++VLOOKUP($FA839,SIZE,LOOKUPS!F$11,0)*$FI$6)</f>
        <v>3.2966000000000006</v>
      </c>
      <c r="FF839" s="1">
        <f>IF(ISERROR(VLOOKUP($FA839,MOM,LOOKUPS!G$12,0)*$FB$6+VLOOKUP($FA839,STREV,LOOKUPS!G$10,0)*$FC$6+VLOOKUP($FA839,LTREV,LOOKUPS!G$9,0)*$FD$6+VLOOKUP($FA839,CFP,LOOKUPS!G$6,0)*$FE$6+VLOOKUP($FA839,EP,LOOKUPS!G$8,0)*$FF$6+VLOOKUP($FA839,BM,LOOKUPS!G$5,0)*$FG$6+VLOOKUP($FA839,DIV,LOOKUPS!G$7,0)*$FH$6++VLOOKUP($FA839,SIZE,LOOKUPS!G$11,0)*$FI$6),"",VLOOKUP($FA839,MOM,LOOKUPS!G$12,0)*$FB$6+VLOOKUP($FA839,STREV,LOOKUPS!G$10,0)*$FC$6+VLOOKUP($FA839,LTREV,LOOKUPS!G$9,0)*$FD$6+VLOOKUP($FA839,CFP,LOOKUPS!G$6,0)*$FE$6+VLOOKUP($FA839,EP,LOOKUPS!G$8,0)*$FF$6+VLOOKUP($FA839,BM,LOOKUPS!G$5,0)*$FG$6+VLOOKUP($FA839,DIV,LOOKUPS!G$7,0)*$FH$6++VLOOKUP($FA839,SIZE,LOOKUPS!G$11,0)*$FI$6)</f>
        <v>2.2523</v>
      </c>
      <c r="FG839" s="1">
        <f>IF(ISERROR(VLOOKUP($FA839,MOM,LOOKUPS!H$12,0)*$FB$6+VLOOKUP($FA839,STREV,LOOKUPS!H$10,0)*$FC$6+VLOOKUP($FA839,LTREV,LOOKUPS!H$9,0)*$FD$6+VLOOKUP($FA839,CFP,LOOKUPS!H$6,0)*$FE$6+VLOOKUP($FA839,EP,LOOKUPS!H$8,0)*$FF$6+VLOOKUP($FA839,BM,LOOKUPS!H$5,0)*$FG$6+VLOOKUP($FA839,DIV,LOOKUPS!H$7,0)*$FH$6++VLOOKUP($FA839,SIZE,LOOKUPS!H$11,0)*$FI$6),"",VLOOKUP($FA839,MOM,LOOKUPS!H$12,0)*$FB$6+VLOOKUP($FA839,STREV,LOOKUPS!H$10,0)*$FC$6+VLOOKUP($FA839,LTREV,LOOKUPS!H$9,0)*$FD$6+VLOOKUP($FA839,CFP,LOOKUPS!H$6,0)*$FE$6+VLOOKUP($FA839,EP,LOOKUPS!H$8,0)*$FF$6+VLOOKUP($FA839,BM,LOOKUPS!H$5,0)*$FG$6+VLOOKUP($FA839,DIV,LOOKUPS!H$7,0)*$FH$6++VLOOKUP($FA839,SIZE,LOOKUPS!H$11,0)*$FI$6)</f>
        <v>2.9954000000000005</v>
      </c>
      <c r="FH839" s="1">
        <f>IF(ISERROR(VLOOKUP($FA839,MOM,LOOKUPS!I$12,0)*$FB$6+VLOOKUP($FA839,STREV,LOOKUPS!I$10,0)*$FC$6+VLOOKUP($FA839,LTREV,LOOKUPS!I$9,0)*$FD$6+VLOOKUP($FA839,CFP,LOOKUPS!I$6,0)*$FE$6+VLOOKUP($FA839,EP,LOOKUPS!I$8,0)*$FF$6+VLOOKUP($FA839,BM,LOOKUPS!I$5,0)*$FG$6+VLOOKUP($FA839,DIV,LOOKUPS!I$7,0)*$FH$6++VLOOKUP($FA839,SIZE,LOOKUPS!I$11,0)*$FI$6),"",VLOOKUP($FA839,MOM,LOOKUPS!I$12,0)*$FB$6+VLOOKUP($FA839,STREV,LOOKUPS!I$10,0)*$FC$6+VLOOKUP($FA839,LTREV,LOOKUPS!I$9,0)*$FD$6+VLOOKUP($FA839,CFP,LOOKUPS!I$6,0)*$FE$6+VLOOKUP($FA839,EP,LOOKUPS!I$8,0)*$FF$6+VLOOKUP($FA839,BM,LOOKUPS!I$5,0)*$FG$6+VLOOKUP($FA839,DIV,LOOKUPS!I$7,0)*$FH$6++VLOOKUP($FA839,SIZE,LOOKUPS!I$11,0)*$FI$6)</f>
        <v>2.4965000000000002</v>
      </c>
      <c r="FI839" s="1">
        <f>IF(ISERROR(VLOOKUP($FA839,MOM,LOOKUPS!J$12,0)*$FB$6+VLOOKUP($FA839,STREV,LOOKUPS!J$10,0)*$FC$6+VLOOKUP($FA839,LTREV,LOOKUPS!J$9,0)*$FD$6+VLOOKUP($FA839,CFP,LOOKUPS!J$6,0)*$FE$6+VLOOKUP($FA839,EP,LOOKUPS!J$8,0)*$FF$6+VLOOKUP($FA839,BM,LOOKUPS!J$5,0)*$FG$6+VLOOKUP($FA839,DIV,LOOKUPS!J$7,0)*$FH$6++VLOOKUP($FA839,SIZE,LOOKUPS!J$11,0)*$FI$6),"",VLOOKUP($FA839,MOM,LOOKUPS!J$12,0)*$FB$6+VLOOKUP($FA839,STREV,LOOKUPS!J$10,0)*$FC$6+VLOOKUP($FA839,LTREV,LOOKUPS!J$9,0)*$FD$6+VLOOKUP($FA839,CFP,LOOKUPS!J$6,0)*$FE$6+VLOOKUP($FA839,EP,LOOKUPS!J$8,0)*$FF$6+VLOOKUP($FA839,BM,LOOKUPS!J$5,0)*$FG$6+VLOOKUP($FA839,DIV,LOOKUPS!J$7,0)*$FH$6++VLOOKUP($FA839,SIZE,LOOKUPS!J$11,0)*$FI$6)</f>
        <v>2.6621000000000001</v>
      </c>
      <c r="FJ839" s="1">
        <f>IF(ISERROR(VLOOKUP($FA839,MOM,LOOKUPS!K$12,0)*$FB$6+VLOOKUP($FA839,STREV,LOOKUPS!K$10,0)*$FC$6+VLOOKUP($FA839,LTREV,LOOKUPS!K$9,0)*$FD$6+VLOOKUP($FA839,CFP,LOOKUPS!K$6,0)*$FE$6+VLOOKUP($FA839,EP,LOOKUPS!K$8,0)*$FF$6+VLOOKUP($FA839,BM,LOOKUPS!K$5,0)*$FG$6+VLOOKUP($FA839,DIV,LOOKUPS!K$7,0)*$FH$6++VLOOKUP($FA839,SIZE,LOOKUPS!K$11,0)*$FI$6),"",VLOOKUP($FA839,MOM,LOOKUPS!K$12,0)*$FB$6+VLOOKUP($FA839,STREV,LOOKUPS!K$10,0)*$FC$6+VLOOKUP($FA839,LTREV,LOOKUPS!K$9,0)*$FD$6+VLOOKUP($FA839,CFP,LOOKUPS!K$6,0)*$FE$6+VLOOKUP($FA839,EP,LOOKUPS!K$8,0)*$FF$6+VLOOKUP($FA839,BM,LOOKUPS!K$5,0)*$FG$6+VLOOKUP($FA839,DIV,LOOKUPS!K$7,0)*$FH$6++VLOOKUP($FA839,SIZE,LOOKUPS!K$11,0)*$FI$6)</f>
        <v>3.7109000000000001</v>
      </c>
      <c r="FK839" s="1">
        <f>IF(ISERROR(VLOOKUP($FA839,MOM,LOOKUPS!L$12,0)*$FB$6+VLOOKUP($FA839,STREV,LOOKUPS!L$10,0)*$FC$6+VLOOKUP($FA839,LTREV,LOOKUPS!L$9,0)*$FD$6+VLOOKUP($FA839,CFP,LOOKUPS!L$6,0)*$FE$6+VLOOKUP($FA839,EP,LOOKUPS!L$8,0)*$FF$6+VLOOKUP($FA839,BM,LOOKUPS!L$5,0)*$FG$6+VLOOKUP($FA839,DIV,LOOKUPS!L$7,0)*$FH$6++VLOOKUP($FA839,SIZE,LOOKUPS!L$11,0)*$FI$6),"",VLOOKUP($FA839,MOM,LOOKUPS!L$12,0)*$FB$6+VLOOKUP($FA839,STREV,LOOKUPS!L$10,0)*$FC$6+VLOOKUP($FA839,LTREV,LOOKUPS!L$9,0)*$FD$6+VLOOKUP($FA839,CFP,LOOKUPS!L$6,0)*$FE$6+VLOOKUP($FA839,EP,LOOKUPS!L$8,0)*$FF$6+VLOOKUP($FA839,BM,LOOKUPS!L$5,0)*$FG$6+VLOOKUP($FA839,DIV,LOOKUPS!L$7,0)*$FH$6++VLOOKUP($FA839,SIZE,LOOKUPS!L$11,0)*$FI$6)</f>
        <v>5.1113</v>
      </c>
    </row>
    <row r="840" spans="1:167" x14ac:dyDescent="0.3">
      <c r="A840" s="1">
        <v>199603</v>
      </c>
      <c r="B840" s="1">
        <v>4.26</v>
      </c>
      <c r="C840" s="1">
        <v>4.13</v>
      </c>
      <c r="D840" s="1">
        <v>2.86</v>
      </c>
      <c r="E840" s="1">
        <v>2.67</v>
      </c>
      <c r="F840" s="1">
        <v>1.93</v>
      </c>
      <c r="G840" s="1">
        <v>1.18</v>
      </c>
      <c r="H840" s="1">
        <v>1.91</v>
      </c>
      <c r="I840" s="1">
        <v>2.87</v>
      </c>
      <c r="J840" s="1">
        <v>2.25</v>
      </c>
      <c r="K840" s="1">
        <v>2.77</v>
      </c>
      <c r="M840" s="1">
        <v>199504</v>
      </c>
      <c r="N840" s="1">
        <v>3.55</v>
      </c>
      <c r="O840" s="1">
        <v>2.4700000000000002</v>
      </c>
      <c r="P840" s="1">
        <v>2.35</v>
      </c>
      <c r="Q840" s="1">
        <v>2.35</v>
      </c>
      <c r="R840" s="1">
        <v>2.23</v>
      </c>
      <c r="S840" s="1">
        <v>2</v>
      </c>
      <c r="T840" s="1">
        <v>1.91</v>
      </c>
      <c r="U840" s="1">
        <v>2.2200000000000002</v>
      </c>
      <c r="V840" s="1">
        <v>1.97</v>
      </c>
      <c r="W840" s="1">
        <v>1.9</v>
      </c>
      <c r="Y840" s="1">
        <v>200003</v>
      </c>
      <c r="Z840" s="1">
        <v>-0.39</v>
      </c>
      <c r="AA840" s="1">
        <v>0.28000000000000003</v>
      </c>
      <c r="AB840" s="1">
        <v>1.93</v>
      </c>
      <c r="AC840" s="1">
        <v>2.97</v>
      </c>
      <c r="AD840" s="1">
        <v>3.76</v>
      </c>
      <c r="AE840" s="1">
        <v>4.1500000000000004</v>
      </c>
      <c r="AF840" s="1">
        <v>2.71</v>
      </c>
      <c r="AG840" s="1">
        <v>4.83</v>
      </c>
      <c r="AH840" s="1">
        <v>6.14</v>
      </c>
      <c r="AI840" s="1">
        <v>4.3499999999999996</v>
      </c>
      <c r="AK840">
        <v>202009</v>
      </c>
      <c r="AL840">
        <v>-1.28</v>
      </c>
      <c r="AM840">
        <v>-2.89</v>
      </c>
      <c r="AN840">
        <v>-3.99</v>
      </c>
      <c r="AO840">
        <v>-3.51</v>
      </c>
      <c r="AP840">
        <v>-3.16</v>
      </c>
      <c r="AQ840">
        <v>-3.35</v>
      </c>
      <c r="AR840">
        <v>-4.09</v>
      </c>
      <c r="AS840">
        <v>-3.61</v>
      </c>
      <c r="AT840">
        <v>-3.29</v>
      </c>
      <c r="AU840">
        <v>-3.88</v>
      </c>
      <c r="AV840">
        <v>-2.17</v>
      </c>
      <c r="AW840">
        <v>-2.2000000000000002</v>
      </c>
      <c r="AX840">
        <v>-4.5</v>
      </c>
      <c r="AY840">
        <v>-4.2300000000000004</v>
      </c>
      <c r="AZ840">
        <v>-3.96</v>
      </c>
      <c r="BA840">
        <v>-3.37</v>
      </c>
      <c r="BB840">
        <v>-3.96</v>
      </c>
      <c r="BC840">
        <v>-3.02</v>
      </c>
      <c r="BD840">
        <v>-3.57</v>
      </c>
      <c r="BF840" s="1">
        <v>202009</v>
      </c>
      <c r="BG840" s="1">
        <v>-1.78</v>
      </c>
      <c r="BH840" s="1">
        <v>-2.73</v>
      </c>
      <c r="BI840" s="1">
        <v>-4.16</v>
      </c>
      <c r="BJ840" s="1">
        <v>-2.92</v>
      </c>
      <c r="BK840" s="1">
        <v>-2.65</v>
      </c>
      <c r="BL840" s="1">
        <v>-3.48</v>
      </c>
      <c r="BM840" s="1">
        <v>-3.98</v>
      </c>
      <c r="BN840" s="1">
        <v>-4.21</v>
      </c>
      <c r="BO840" s="1">
        <v>-2.3199999999999998</v>
      </c>
      <c r="BP840" s="1">
        <v>-2.97</v>
      </c>
      <c r="BQ840" s="1">
        <v>-2.21</v>
      </c>
      <c r="BR840" s="1">
        <v>-2.96</v>
      </c>
      <c r="BS840" s="1">
        <v>-4.05</v>
      </c>
      <c r="BT840" s="1">
        <v>-4.6900000000000004</v>
      </c>
      <c r="BU840" s="1">
        <v>-3.39</v>
      </c>
      <c r="BV840" s="1">
        <v>-4.4800000000000004</v>
      </c>
      <c r="BW840" s="1">
        <v>-3.92</v>
      </c>
      <c r="BX840" s="1">
        <v>-1.91</v>
      </c>
      <c r="BY840" s="1">
        <v>-2.81</v>
      </c>
      <c r="CA840" s="1">
        <v>199509</v>
      </c>
      <c r="CB840" s="1">
        <v>3.59</v>
      </c>
      <c r="CC840" s="1">
        <v>2.92</v>
      </c>
      <c r="CD840" s="1">
        <v>2.52</v>
      </c>
      <c r="CE840" s="1">
        <v>2.97</v>
      </c>
      <c r="CF840" s="1">
        <v>3.22</v>
      </c>
      <c r="CG840" s="1">
        <v>1.82</v>
      </c>
      <c r="CH840" s="1">
        <v>2.44</v>
      </c>
      <c r="CI840" s="1">
        <v>2.64</v>
      </c>
      <c r="CJ840" s="1">
        <v>3.3</v>
      </c>
      <c r="CK840" s="1">
        <v>3.55</v>
      </c>
      <c r="CL840" s="1">
        <v>2.72</v>
      </c>
      <c r="CM840" s="1">
        <v>1.93</v>
      </c>
      <c r="CN840" s="1">
        <v>1.7</v>
      </c>
      <c r="CO840" s="1">
        <v>2.5299999999999998</v>
      </c>
      <c r="CP840" s="1">
        <v>2.34</v>
      </c>
      <c r="CQ840" s="1">
        <v>3.43</v>
      </c>
      <c r="CR840" s="1">
        <v>1.99</v>
      </c>
      <c r="CS840" s="1">
        <v>3.21</v>
      </c>
      <c r="CT840" s="1">
        <v>3.37</v>
      </c>
      <c r="CV840" s="1">
        <v>199609</v>
      </c>
      <c r="CW840" s="1">
        <v>2.73</v>
      </c>
      <c r="CX840" s="1">
        <v>3.26</v>
      </c>
      <c r="CY840" s="1">
        <v>3.52</v>
      </c>
      <c r="CZ840" s="1">
        <v>3.06</v>
      </c>
      <c r="DA840" s="1">
        <v>4.0199999999999996</v>
      </c>
      <c r="DB840" s="1">
        <v>2.72</v>
      </c>
      <c r="DC840" s="1">
        <v>3.29</v>
      </c>
      <c r="DD840" s="1">
        <v>3.7</v>
      </c>
      <c r="DE840" s="1">
        <v>2.82</v>
      </c>
      <c r="DF840" s="1">
        <v>5.05</v>
      </c>
      <c r="DG840" s="1">
        <v>3</v>
      </c>
      <c r="DH840" s="1">
        <v>1.79</v>
      </c>
      <c r="DI840" s="1">
        <v>3.54</v>
      </c>
      <c r="DJ840" s="1">
        <v>3.44</v>
      </c>
      <c r="DK840" s="1">
        <v>3.13</v>
      </c>
      <c r="DL840" s="1">
        <v>3.94</v>
      </c>
      <c r="DM840" s="1">
        <v>3.47</v>
      </c>
      <c r="DN840" s="1">
        <v>3.68</v>
      </c>
      <c r="DO840" s="1">
        <v>1.61</v>
      </c>
      <c r="DQ840" s="1">
        <v>199509</v>
      </c>
      <c r="DR840" s="1">
        <v>-99.99</v>
      </c>
      <c r="DS840" s="1">
        <v>3.02</v>
      </c>
      <c r="DT840" s="1">
        <v>1.8</v>
      </c>
      <c r="DU840" s="1">
        <v>2.96</v>
      </c>
      <c r="DV840" s="1">
        <v>3.24</v>
      </c>
      <c r="DW840" s="1">
        <v>1.58</v>
      </c>
      <c r="DX840" s="1">
        <v>1.58</v>
      </c>
      <c r="DY840" s="1">
        <v>2.38</v>
      </c>
      <c r="DZ840" s="1">
        <v>3.39</v>
      </c>
      <c r="EA840" s="1">
        <v>3.44</v>
      </c>
      <c r="EB840" s="1">
        <v>2.54</v>
      </c>
      <c r="EC840" s="1">
        <v>1.53</v>
      </c>
      <c r="ED840" s="1">
        <v>1.68</v>
      </c>
      <c r="EE840" s="1">
        <v>1.48</v>
      </c>
      <c r="EF840" s="1">
        <v>1.7</v>
      </c>
      <c r="EG840" s="1">
        <v>2.5099999999999998</v>
      </c>
      <c r="EH840" s="1">
        <v>2.2400000000000002</v>
      </c>
      <c r="EI840" s="1">
        <v>2.5299999999999998</v>
      </c>
      <c r="EJ840" s="1">
        <v>4.32</v>
      </c>
      <c r="EL840">
        <v>199509</v>
      </c>
      <c r="EM840">
        <v>3.35</v>
      </c>
      <c r="EN840">
        <v>-2.29</v>
      </c>
      <c r="EO840">
        <v>0.02</v>
      </c>
      <c r="EP840">
        <v>0.43</v>
      </c>
      <c r="ER840" s="1">
        <v>199603</v>
      </c>
      <c r="ES840" s="1">
        <v>-1.88</v>
      </c>
      <c r="EU840" s="1">
        <v>199504</v>
      </c>
      <c r="EV840" s="1">
        <v>-0.55000000000000004</v>
      </c>
      <c r="EX840" s="1">
        <v>200003</v>
      </c>
      <c r="EY840" s="1">
        <v>-5.21</v>
      </c>
      <c r="FA840" s="1">
        <v>199603</v>
      </c>
      <c r="FB840" s="1">
        <f>IF(ISERROR(VLOOKUP($FA840,MOM,LOOKUPS!C$12,0)*$FB$6+VLOOKUP($FA840,STREV,LOOKUPS!C$10,0)*$FC$6+VLOOKUP($FA840,LTREV,LOOKUPS!C$9,0)*$FD$6+VLOOKUP($FA840,CFP,LOOKUPS!C$6,0)*$FE$6+VLOOKUP($FA840,EP,LOOKUPS!C$8,0)*$FF$6+VLOOKUP($FA840,BM,LOOKUPS!C$5,0)*$FG$6+VLOOKUP($FA840,DIV,LOOKUPS!C$7,0)*$FH$6++VLOOKUP($FA840,SIZE,LOOKUPS!C$11,0)*$FI$6),"",VLOOKUP($FA840,MOM,LOOKUPS!C$12,0)*$FB$6+VLOOKUP($FA840,STREV,LOOKUPS!C$10,0)*$FC$6+VLOOKUP($FA840,LTREV,LOOKUPS!C$9,0)*$FD$6+VLOOKUP($FA840,CFP,LOOKUPS!C$6,0)*$FE$6+VLOOKUP($FA840,EP,LOOKUPS!C$8,0)*$FF$6+VLOOKUP($FA840,BM,LOOKUPS!C$5,0)*$FG$6+VLOOKUP($FA840,DIV,LOOKUPS!C$7,0)*$FH$6++VLOOKUP($FA840,SIZE,LOOKUPS!C$11,0)*$FI$6)</f>
        <v>3.0567000000000002</v>
      </c>
      <c r="FC840" s="1">
        <f>IF(ISERROR(VLOOKUP($FA840,MOM,LOOKUPS!D$12,0)*$FB$6+VLOOKUP($FA840,STREV,LOOKUPS!D$10,0)*$FC$6+VLOOKUP($FA840,LTREV,LOOKUPS!D$9,0)*$FD$6+VLOOKUP($FA840,CFP,LOOKUPS!D$6,0)*$FE$6+VLOOKUP($FA840,EP,LOOKUPS!D$8,0)*$FF$6+VLOOKUP($FA840,BM,LOOKUPS!D$5,0)*$FG$6+VLOOKUP($FA840,DIV,LOOKUPS!D$7,0)*$FH$6++VLOOKUP($FA840,SIZE,LOOKUPS!D$11,0)*$FI$6),"",VLOOKUP($FA840,MOM,LOOKUPS!D$12,0)*$FB$6+VLOOKUP($FA840,STREV,LOOKUPS!D$10,0)*$FC$6+VLOOKUP($FA840,LTREV,LOOKUPS!D$9,0)*$FD$6+VLOOKUP($FA840,CFP,LOOKUPS!D$6,0)*$FE$6+VLOOKUP($FA840,EP,LOOKUPS!D$8,0)*$FF$6+VLOOKUP($FA840,BM,LOOKUPS!D$5,0)*$FG$6+VLOOKUP($FA840,DIV,LOOKUPS!D$7,0)*$FH$6++VLOOKUP($FA840,SIZE,LOOKUPS!D$11,0)*$FI$6)</f>
        <v>3.6277999999999997</v>
      </c>
      <c r="FD840" s="1">
        <f>IF(ISERROR(VLOOKUP($FA840,MOM,LOOKUPS!E$12,0)*$FB$6+VLOOKUP($FA840,STREV,LOOKUPS!E$10,0)*$FC$6+VLOOKUP($FA840,LTREV,LOOKUPS!E$9,0)*$FD$6+VLOOKUP($FA840,CFP,LOOKUPS!E$6,0)*$FE$6+VLOOKUP($FA840,EP,LOOKUPS!E$8,0)*$FF$6+VLOOKUP($FA840,BM,LOOKUPS!E$5,0)*$FG$6+VLOOKUP($FA840,DIV,LOOKUPS!E$7,0)*$FH$6++VLOOKUP($FA840,SIZE,LOOKUPS!E$11,0)*$FI$6),"",VLOOKUP($FA840,MOM,LOOKUPS!E$12,0)*$FB$6+VLOOKUP($FA840,STREV,LOOKUPS!E$10,0)*$FC$6+VLOOKUP($FA840,LTREV,LOOKUPS!E$9,0)*$FD$6+VLOOKUP($FA840,CFP,LOOKUPS!E$6,0)*$FE$6+VLOOKUP($FA840,EP,LOOKUPS!E$8,0)*$FF$6+VLOOKUP($FA840,BM,LOOKUPS!E$5,0)*$FG$6+VLOOKUP($FA840,DIV,LOOKUPS!E$7,0)*$FH$6++VLOOKUP($FA840,SIZE,LOOKUPS!E$11,0)*$FI$6)</f>
        <v>2.5231000000000003</v>
      </c>
      <c r="FE840" s="1">
        <f>IF(ISERROR(VLOOKUP($FA840,MOM,LOOKUPS!F$12,0)*$FB$6+VLOOKUP($FA840,STREV,LOOKUPS!F$10,0)*$FC$6+VLOOKUP($FA840,LTREV,LOOKUPS!F$9,0)*$FD$6+VLOOKUP($FA840,CFP,LOOKUPS!F$6,0)*$FE$6+VLOOKUP($FA840,EP,LOOKUPS!F$8,0)*$FF$6+VLOOKUP($FA840,BM,LOOKUPS!F$5,0)*$FG$6+VLOOKUP($FA840,DIV,LOOKUPS!F$7,0)*$FH$6++VLOOKUP($FA840,SIZE,LOOKUPS!F$11,0)*$FI$6),"",VLOOKUP($FA840,MOM,LOOKUPS!F$12,0)*$FB$6+VLOOKUP($FA840,STREV,LOOKUPS!F$10,0)*$FC$6+VLOOKUP($FA840,LTREV,LOOKUPS!F$9,0)*$FD$6+VLOOKUP($FA840,CFP,LOOKUPS!F$6,0)*$FE$6+VLOOKUP($FA840,EP,LOOKUPS!F$8,0)*$FF$6+VLOOKUP($FA840,BM,LOOKUPS!F$5,0)*$FG$6+VLOOKUP($FA840,DIV,LOOKUPS!F$7,0)*$FH$6++VLOOKUP($FA840,SIZE,LOOKUPS!F$11,0)*$FI$6)</f>
        <v>2.4950999999999999</v>
      </c>
      <c r="FF840" s="1">
        <f>IF(ISERROR(VLOOKUP($FA840,MOM,LOOKUPS!G$12,0)*$FB$6+VLOOKUP($FA840,STREV,LOOKUPS!G$10,0)*$FC$6+VLOOKUP($FA840,LTREV,LOOKUPS!G$9,0)*$FD$6+VLOOKUP($FA840,CFP,LOOKUPS!G$6,0)*$FE$6+VLOOKUP($FA840,EP,LOOKUPS!G$8,0)*$FF$6+VLOOKUP($FA840,BM,LOOKUPS!G$5,0)*$FG$6+VLOOKUP($FA840,DIV,LOOKUPS!G$7,0)*$FH$6++VLOOKUP($FA840,SIZE,LOOKUPS!G$11,0)*$FI$6),"",VLOOKUP($FA840,MOM,LOOKUPS!G$12,0)*$FB$6+VLOOKUP($FA840,STREV,LOOKUPS!G$10,0)*$FC$6+VLOOKUP($FA840,LTREV,LOOKUPS!G$9,0)*$FD$6+VLOOKUP($FA840,CFP,LOOKUPS!G$6,0)*$FE$6+VLOOKUP($FA840,EP,LOOKUPS!G$8,0)*$FF$6+VLOOKUP($FA840,BM,LOOKUPS!G$5,0)*$FG$6+VLOOKUP($FA840,DIV,LOOKUPS!G$7,0)*$FH$6++VLOOKUP($FA840,SIZE,LOOKUPS!G$11,0)*$FI$6)</f>
        <v>2.7092000000000001</v>
      </c>
      <c r="FG840" s="1">
        <f>IF(ISERROR(VLOOKUP($FA840,MOM,LOOKUPS!H$12,0)*$FB$6+VLOOKUP($FA840,STREV,LOOKUPS!H$10,0)*$FC$6+VLOOKUP($FA840,LTREV,LOOKUPS!H$9,0)*$FD$6+VLOOKUP($FA840,CFP,LOOKUPS!H$6,0)*$FE$6+VLOOKUP($FA840,EP,LOOKUPS!H$8,0)*$FF$6+VLOOKUP($FA840,BM,LOOKUPS!H$5,0)*$FG$6+VLOOKUP($FA840,DIV,LOOKUPS!H$7,0)*$FH$6++VLOOKUP($FA840,SIZE,LOOKUPS!H$11,0)*$FI$6),"",VLOOKUP($FA840,MOM,LOOKUPS!H$12,0)*$FB$6+VLOOKUP($FA840,STREV,LOOKUPS!H$10,0)*$FC$6+VLOOKUP($FA840,LTREV,LOOKUPS!H$9,0)*$FD$6+VLOOKUP($FA840,CFP,LOOKUPS!H$6,0)*$FE$6+VLOOKUP($FA840,EP,LOOKUPS!H$8,0)*$FF$6+VLOOKUP($FA840,BM,LOOKUPS!H$5,0)*$FG$6+VLOOKUP($FA840,DIV,LOOKUPS!H$7,0)*$FH$6++VLOOKUP($FA840,SIZE,LOOKUPS!H$11,0)*$FI$6)</f>
        <v>2.0051000000000001</v>
      </c>
      <c r="FH840" s="1">
        <f>IF(ISERROR(VLOOKUP($FA840,MOM,LOOKUPS!I$12,0)*$FB$6+VLOOKUP($FA840,STREV,LOOKUPS!I$10,0)*$FC$6+VLOOKUP($FA840,LTREV,LOOKUPS!I$9,0)*$FD$6+VLOOKUP($FA840,CFP,LOOKUPS!I$6,0)*$FE$6+VLOOKUP($FA840,EP,LOOKUPS!I$8,0)*$FF$6+VLOOKUP($FA840,BM,LOOKUPS!I$5,0)*$FG$6+VLOOKUP($FA840,DIV,LOOKUPS!I$7,0)*$FH$6++VLOOKUP($FA840,SIZE,LOOKUPS!I$11,0)*$FI$6),"",VLOOKUP($FA840,MOM,LOOKUPS!I$12,0)*$FB$6+VLOOKUP($FA840,STREV,LOOKUPS!I$10,0)*$FC$6+VLOOKUP($FA840,LTREV,LOOKUPS!I$9,0)*$FD$6+VLOOKUP($FA840,CFP,LOOKUPS!I$6,0)*$FE$6+VLOOKUP($FA840,EP,LOOKUPS!I$8,0)*$FF$6+VLOOKUP($FA840,BM,LOOKUPS!I$5,0)*$FG$6+VLOOKUP($FA840,DIV,LOOKUPS!I$7,0)*$FH$6++VLOOKUP($FA840,SIZE,LOOKUPS!I$11,0)*$FI$6)</f>
        <v>2.5233999999999996</v>
      </c>
      <c r="FI840" s="1">
        <f>IF(ISERROR(VLOOKUP($FA840,MOM,LOOKUPS!J$12,0)*$FB$6+VLOOKUP($FA840,STREV,LOOKUPS!J$10,0)*$FC$6+VLOOKUP($FA840,LTREV,LOOKUPS!J$9,0)*$FD$6+VLOOKUP($FA840,CFP,LOOKUPS!J$6,0)*$FE$6+VLOOKUP($FA840,EP,LOOKUPS!J$8,0)*$FF$6+VLOOKUP($FA840,BM,LOOKUPS!J$5,0)*$FG$6+VLOOKUP($FA840,DIV,LOOKUPS!J$7,0)*$FH$6++VLOOKUP($FA840,SIZE,LOOKUPS!J$11,0)*$FI$6),"",VLOOKUP($FA840,MOM,LOOKUPS!J$12,0)*$FB$6+VLOOKUP($FA840,STREV,LOOKUPS!J$10,0)*$FC$6+VLOOKUP($FA840,LTREV,LOOKUPS!J$9,0)*$FD$6+VLOOKUP($FA840,CFP,LOOKUPS!J$6,0)*$FE$6+VLOOKUP($FA840,EP,LOOKUPS!J$8,0)*$FF$6+VLOOKUP($FA840,BM,LOOKUPS!J$5,0)*$FG$6+VLOOKUP($FA840,DIV,LOOKUPS!J$7,0)*$FH$6++VLOOKUP($FA840,SIZE,LOOKUPS!J$11,0)*$FI$6)</f>
        <v>2.5906000000000002</v>
      </c>
      <c r="FJ840" s="1">
        <f>IF(ISERROR(VLOOKUP($FA840,MOM,LOOKUPS!K$12,0)*$FB$6+VLOOKUP($FA840,STREV,LOOKUPS!K$10,0)*$FC$6+VLOOKUP($FA840,LTREV,LOOKUPS!K$9,0)*$FD$6+VLOOKUP($FA840,CFP,LOOKUPS!K$6,0)*$FE$6+VLOOKUP($FA840,EP,LOOKUPS!K$8,0)*$FF$6+VLOOKUP($FA840,BM,LOOKUPS!K$5,0)*$FG$6+VLOOKUP($FA840,DIV,LOOKUPS!K$7,0)*$FH$6++VLOOKUP($FA840,SIZE,LOOKUPS!K$11,0)*$FI$6),"",VLOOKUP($FA840,MOM,LOOKUPS!K$12,0)*$FB$6+VLOOKUP($FA840,STREV,LOOKUPS!K$10,0)*$FC$6+VLOOKUP($FA840,LTREV,LOOKUPS!K$9,0)*$FD$6+VLOOKUP($FA840,CFP,LOOKUPS!K$6,0)*$FE$6+VLOOKUP($FA840,EP,LOOKUPS!K$8,0)*$FF$6+VLOOKUP($FA840,BM,LOOKUPS!K$5,0)*$FG$6+VLOOKUP($FA840,DIV,LOOKUPS!K$7,0)*$FH$6++VLOOKUP($FA840,SIZE,LOOKUPS!K$11,0)*$FI$6)</f>
        <v>2.7144000000000004</v>
      </c>
      <c r="FK840" s="1">
        <f>IF(ISERROR(VLOOKUP($FA840,MOM,LOOKUPS!L$12,0)*$FB$6+VLOOKUP($FA840,STREV,LOOKUPS!L$10,0)*$FC$6+VLOOKUP($FA840,LTREV,LOOKUPS!L$9,0)*$FD$6+VLOOKUP($FA840,CFP,LOOKUPS!L$6,0)*$FE$6+VLOOKUP($FA840,EP,LOOKUPS!L$8,0)*$FF$6+VLOOKUP($FA840,BM,LOOKUPS!L$5,0)*$FG$6+VLOOKUP($FA840,DIV,LOOKUPS!L$7,0)*$FH$6++VLOOKUP($FA840,SIZE,LOOKUPS!L$11,0)*$FI$6),"",VLOOKUP($FA840,MOM,LOOKUPS!L$12,0)*$FB$6+VLOOKUP($FA840,STREV,LOOKUPS!L$10,0)*$FC$6+VLOOKUP($FA840,LTREV,LOOKUPS!L$9,0)*$FD$6+VLOOKUP($FA840,CFP,LOOKUPS!L$6,0)*$FE$6+VLOOKUP($FA840,EP,LOOKUPS!L$8,0)*$FF$6+VLOOKUP($FA840,BM,LOOKUPS!L$5,0)*$FG$6+VLOOKUP($FA840,DIV,LOOKUPS!L$7,0)*$FH$6++VLOOKUP($FA840,SIZE,LOOKUPS!L$11,0)*$FI$6)</f>
        <v>3.016</v>
      </c>
    </row>
    <row r="841" spans="1:167" x14ac:dyDescent="0.3">
      <c r="A841" s="1">
        <v>199604</v>
      </c>
      <c r="B841" s="1">
        <v>8.17</v>
      </c>
      <c r="C841" s="1">
        <v>5.6</v>
      </c>
      <c r="D841" s="1">
        <v>5.41</v>
      </c>
      <c r="E841" s="1">
        <v>4.53</v>
      </c>
      <c r="F841" s="1">
        <v>2.68</v>
      </c>
      <c r="G841" s="1">
        <v>3.49</v>
      </c>
      <c r="H841" s="1">
        <v>2.99</v>
      </c>
      <c r="I841" s="1">
        <v>4.3</v>
      </c>
      <c r="J841" s="1">
        <v>5.72</v>
      </c>
      <c r="K841" s="1">
        <v>10.029999999999999</v>
      </c>
      <c r="M841" s="1">
        <v>199505</v>
      </c>
      <c r="N841" s="1">
        <v>1.94</v>
      </c>
      <c r="O841" s="1">
        <v>1.0900000000000001</v>
      </c>
      <c r="P841" s="1">
        <v>1.97</v>
      </c>
      <c r="Q841" s="1">
        <v>2.27</v>
      </c>
      <c r="R841" s="1">
        <v>2.38</v>
      </c>
      <c r="S841" s="1">
        <v>2.0299999999999998</v>
      </c>
      <c r="T841" s="1">
        <v>2.06</v>
      </c>
      <c r="U841" s="1">
        <v>2.2200000000000002</v>
      </c>
      <c r="V841" s="1">
        <v>0.97</v>
      </c>
      <c r="W841" s="1">
        <v>2.21</v>
      </c>
      <c r="Y841" s="1">
        <v>200004</v>
      </c>
      <c r="Z841" s="1">
        <v>-13.34</v>
      </c>
      <c r="AA841" s="1">
        <v>-5.88</v>
      </c>
      <c r="AB841" s="1">
        <v>-5.24</v>
      </c>
      <c r="AC841" s="1">
        <v>-4.3499999999999996</v>
      </c>
      <c r="AD841" s="1">
        <v>-1.1499999999999999</v>
      </c>
      <c r="AE841" s="1">
        <v>-0.61</v>
      </c>
      <c r="AF841" s="1">
        <v>-3.18</v>
      </c>
      <c r="AG841" s="1">
        <v>-2.2400000000000002</v>
      </c>
      <c r="AH841" s="1">
        <v>-3.68</v>
      </c>
      <c r="AI841" s="1">
        <v>-6.33</v>
      </c>
      <c r="AK841">
        <v>202010</v>
      </c>
      <c r="AL841">
        <v>-1.18</v>
      </c>
      <c r="AM841">
        <v>1.18</v>
      </c>
      <c r="AN841">
        <v>4.16</v>
      </c>
      <c r="AO841">
        <v>2.52</v>
      </c>
      <c r="AP841">
        <v>1.1399999999999999</v>
      </c>
      <c r="AQ841">
        <v>1.92</v>
      </c>
      <c r="AR841">
        <v>4.6399999999999997</v>
      </c>
      <c r="AS841">
        <v>4.0199999999999996</v>
      </c>
      <c r="AT841">
        <v>2.2599999999999998</v>
      </c>
      <c r="AU841">
        <v>-0.17</v>
      </c>
      <c r="AV841">
        <v>2.9</v>
      </c>
      <c r="AW841">
        <v>1.3</v>
      </c>
      <c r="AX841">
        <v>2.5499999999999998</v>
      </c>
      <c r="AY841">
        <v>4.45</v>
      </c>
      <c r="AZ841">
        <v>4.83</v>
      </c>
      <c r="BA841">
        <v>4.66</v>
      </c>
      <c r="BB841">
        <v>3.05</v>
      </c>
      <c r="BC841">
        <v>2.78</v>
      </c>
      <c r="BD841">
        <v>1.73</v>
      </c>
      <c r="BF841" s="1">
        <v>202010</v>
      </c>
      <c r="BG841" s="1">
        <v>-1.21</v>
      </c>
      <c r="BH841" s="1">
        <v>1.37</v>
      </c>
      <c r="BI841" s="1">
        <v>3.17</v>
      </c>
      <c r="BJ841" s="1">
        <v>4.7300000000000004</v>
      </c>
      <c r="BK841" s="1">
        <v>1.17</v>
      </c>
      <c r="BL841" s="1">
        <v>1.57</v>
      </c>
      <c r="BM841" s="1">
        <v>2.68</v>
      </c>
      <c r="BN841" s="1">
        <v>5.56</v>
      </c>
      <c r="BO841" s="1">
        <v>3.93</v>
      </c>
      <c r="BP841" s="1">
        <v>0.57999999999999996</v>
      </c>
      <c r="BQ841" s="1">
        <v>1.99</v>
      </c>
      <c r="BR841" s="1">
        <v>1.9</v>
      </c>
      <c r="BS841" s="1">
        <v>1.19</v>
      </c>
      <c r="BT841" s="1">
        <v>2.06</v>
      </c>
      <c r="BU841" s="1">
        <v>3.2</v>
      </c>
      <c r="BV841" s="1">
        <v>5.13</v>
      </c>
      <c r="BW841" s="1">
        <v>6.04</v>
      </c>
      <c r="BX841" s="1">
        <v>5.57</v>
      </c>
      <c r="BY841" s="1">
        <v>2.0099999999999998</v>
      </c>
      <c r="CA841" s="1">
        <v>199510</v>
      </c>
      <c r="CB841" s="1">
        <v>-7.34</v>
      </c>
      <c r="CC841" s="1">
        <v>-5.22</v>
      </c>
      <c r="CD841" s="1">
        <v>-4.82</v>
      </c>
      <c r="CE841" s="1">
        <v>-3.34</v>
      </c>
      <c r="CF841" s="1">
        <v>-5.38</v>
      </c>
      <c r="CG841" s="1">
        <v>-5.47</v>
      </c>
      <c r="CH841" s="1">
        <v>-4.3899999999999997</v>
      </c>
      <c r="CI841" s="1">
        <v>-3.81</v>
      </c>
      <c r="CJ841" s="1">
        <v>-3.37</v>
      </c>
      <c r="CK841" s="1">
        <v>-5.56</v>
      </c>
      <c r="CL841" s="1">
        <v>-5.09</v>
      </c>
      <c r="CM841" s="1">
        <v>-4.71</v>
      </c>
      <c r="CN841" s="1">
        <v>-6.28</v>
      </c>
      <c r="CO841" s="1">
        <v>-5.01</v>
      </c>
      <c r="CP841" s="1">
        <v>-3.73</v>
      </c>
      <c r="CQ841" s="1">
        <v>-4.49</v>
      </c>
      <c r="CR841" s="1">
        <v>-3.24</v>
      </c>
      <c r="CS841" s="1">
        <v>-3.56</v>
      </c>
      <c r="CT841" s="1">
        <v>-3.25</v>
      </c>
      <c r="CV841" s="1">
        <v>199610</v>
      </c>
      <c r="CW841" s="1">
        <v>-4.3099999999999996</v>
      </c>
      <c r="CX841" s="1">
        <v>0.51</v>
      </c>
      <c r="CY841" s="1">
        <v>2.2799999999999998</v>
      </c>
      <c r="CZ841" s="1">
        <v>2.2000000000000002</v>
      </c>
      <c r="DA841" s="1">
        <v>-0.18</v>
      </c>
      <c r="DB841" s="1">
        <v>1.63</v>
      </c>
      <c r="DC841" s="1">
        <v>2.38</v>
      </c>
      <c r="DD841" s="1">
        <v>2.74</v>
      </c>
      <c r="DE841" s="1">
        <v>1.98</v>
      </c>
      <c r="DF841" s="1">
        <v>-0.69</v>
      </c>
      <c r="DG841" s="1">
        <v>0.33</v>
      </c>
      <c r="DH841" s="1">
        <v>1.83</v>
      </c>
      <c r="DI841" s="1">
        <v>1.45</v>
      </c>
      <c r="DJ841" s="1">
        <v>2.33</v>
      </c>
      <c r="DK841" s="1">
        <v>2.4300000000000002</v>
      </c>
      <c r="DL841" s="1">
        <v>2.89</v>
      </c>
      <c r="DM841" s="1">
        <v>2.6</v>
      </c>
      <c r="DN841" s="1">
        <v>2.25</v>
      </c>
      <c r="DO841" s="1">
        <v>1.59</v>
      </c>
      <c r="DQ841" s="1">
        <v>199510</v>
      </c>
      <c r="DR841" s="1">
        <v>-99.99</v>
      </c>
      <c r="DS841" s="1">
        <v>-4.93</v>
      </c>
      <c r="DT841" s="1">
        <v>-3.87</v>
      </c>
      <c r="DU841" s="1">
        <v>-1.97</v>
      </c>
      <c r="DV841" s="1">
        <v>-4.6399999999999997</v>
      </c>
      <c r="DW841" s="1">
        <v>-6.68</v>
      </c>
      <c r="DX841" s="1">
        <v>-3.31</v>
      </c>
      <c r="DY841" s="1">
        <v>-2.21</v>
      </c>
      <c r="DZ841" s="1">
        <v>-1.29</v>
      </c>
      <c r="EA841" s="1">
        <v>-4.6900000000000004</v>
      </c>
      <c r="EB841" s="1">
        <v>-4.4800000000000004</v>
      </c>
      <c r="EC841" s="1">
        <v>-6.84</v>
      </c>
      <c r="ED841" s="1">
        <v>-6.41</v>
      </c>
      <c r="EE841" s="1">
        <v>-4.4000000000000004</v>
      </c>
      <c r="EF841" s="1">
        <v>-2</v>
      </c>
      <c r="EG841" s="1">
        <v>-1.43</v>
      </c>
      <c r="EH841" s="1">
        <v>-3.1</v>
      </c>
      <c r="EI841" s="1">
        <v>-2.27</v>
      </c>
      <c r="EJ841" s="1">
        <v>-0.23</v>
      </c>
      <c r="EL841">
        <v>199510</v>
      </c>
      <c r="EM841">
        <v>-1.52</v>
      </c>
      <c r="EN841">
        <v>-3.82</v>
      </c>
      <c r="EO841">
        <v>-0.46</v>
      </c>
      <c r="EP841">
        <v>0.47</v>
      </c>
      <c r="ER841" s="1">
        <v>199604</v>
      </c>
      <c r="ES841" s="1">
        <v>-0.91</v>
      </c>
      <c r="EU841" s="1">
        <v>199505</v>
      </c>
      <c r="EV841" s="1">
        <v>-0.42</v>
      </c>
      <c r="EX841" s="1">
        <v>200004</v>
      </c>
      <c r="EY841" s="1">
        <v>0.45</v>
      </c>
      <c r="FA841" s="1">
        <v>199604</v>
      </c>
      <c r="FB841" s="1">
        <f>IF(ISERROR(VLOOKUP($FA841,MOM,LOOKUPS!C$12,0)*$FB$6+VLOOKUP($FA841,STREV,LOOKUPS!C$10,0)*$FC$6+VLOOKUP($FA841,LTREV,LOOKUPS!C$9,0)*$FD$6+VLOOKUP($FA841,CFP,LOOKUPS!C$6,0)*$FE$6+VLOOKUP($FA841,EP,LOOKUPS!C$8,0)*$FF$6+VLOOKUP($FA841,BM,LOOKUPS!C$5,0)*$FG$6+VLOOKUP($FA841,DIV,LOOKUPS!C$7,0)*$FH$6++VLOOKUP($FA841,SIZE,LOOKUPS!C$11,0)*$FI$6),"",VLOOKUP($FA841,MOM,LOOKUPS!C$12,0)*$FB$6+VLOOKUP($FA841,STREV,LOOKUPS!C$10,0)*$FC$6+VLOOKUP($FA841,LTREV,LOOKUPS!C$9,0)*$FD$6+VLOOKUP($FA841,CFP,LOOKUPS!C$6,0)*$FE$6+VLOOKUP($FA841,EP,LOOKUPS!C$8,0)*$FF$6+VLOOKUP($FA841,BM,LOOKUPS!C$5,0)*$FG$6+VLOOKUP($FA841,DIV,LOOKUPS!C$7,0)*$FH$6++VLOOKUP($FA841,SIZE,LOOKUPS!C$11,0)*$FI$6)</f>
        <v>7.6154000000000011</v>
      </c>
      <c r="FC841" s="1">
        <f>IF(ISERROR(VLOOKUP($FA841,MOM,LOOKUPS!D$12,0)*$FB$6+VLOOKUP($FA841,STREV,LOOKUPS!D$10,0)*$FC$6+VLOOKUP($FA841,LTREV,LOOKUPS!D$9,0)*$FD$6+VLOOKUP($FA841,CFP,LOOKUPS!D$6,0)*$FE$6+VLOOKUP($FA841,EP,LOOKUPS!D$8,0)*$FF$6+VLOOKUP($FA841,BM,LOOKUPS!D$5,0)*$FG$6+VLOOKUP($FA841,DIV,LOOKUPS!D$7,0)*$FH$6++VLOOKUP($FA841,SIZE,LOOKUPS!D$11,0)*$FI$6),"",VLOOKUP($FA841,MOM,LOOKUPS!D$12,0)*$FB$6+VLOOKUP($FA841,STREV,LOOKUPS!D$10,0)*$FC$6+VLOOKUP($FA841,LTREV,LOOKUPS!D$9,0)*$FD$6+VLOOKUP($FA841,CFP,LOOKUPS!D$6,0)*$FE$6+VLOOKUP($FA841,EP,LOOKUPS!D$8,0)*$FF$6+VLOOKUP($FA841,BM,LOOKUPS!D$5,0)*$FG$6+VLOOKUP($FA841,DIV,LOOKUPS!D$7,0)*$FH$6++VLOOKUP($FA841,SIZE,LOOKUPS!D$11,0)*$FI$6)</f>
        <v>6.0937000000000001</v>
      </c>
      <c r="FD841" s="1">
        <f>IF(ISERROR(VLOOKUP($FA841,MOM,LOOKUPS!E$12,0)*$FB$6+VLOOKUP($FA841,STREV,LOOKUPS!E$10,0)*$FC$6+VLOOKUP($FA841,LTREV,LOOKUPS!E$9,0)*$FD$6+VLOOKUP($FA841,CFP,LOOKUPS!E$6,0)*$FE$6+VLOOKUP($FA841,EP,LOOKUPS!E$8,0)*$FF$6+VLOOKUP($FA841,BM,LOOKUPS!E$5,0)*$FG$6+VLOOKUP($FA841,DIV,LOOKUPS!E$7,0)*$FH$6++VLOOKUP($FA841,SIZE,LOOKUPS!E$11,0)*$FI$6),"",VLOOKUP($FA841,MOM,LOOKUPS!E$12,0)*$FB$6+VLOOKUP($FA841,STREV,LOOKUPS!E$10,0)*$FC$6+VLOOKUP($FA841,LTREV,LOOKUPS!E$9,0)*$FD$6+VLOOKUP($FA841,CFP,LOOKUPS!E$6,0)*$FE$6+VLOOKUP($FA841,EP,LOOKUPS!E$8,0)*$FF$6+VLOOKUP($FA841,BM,LOOKUPS!E$5,0)*$FG$6+VLOOKUP($FA841,DIV,LOOKUPS!E$7,0)*$FH$6++VLOOKUP($FA841,SIZE,LOOKUPS!E$11,0)*$FI$6)</f>
        <v>6.4901999999999997</v>
      </c>
      <c r="FE841" s="1">
        <f>IF(ISERROR(VLOOKUP($FA841,MOM,LOOKUPS!F$12,0)*$FB$6+VLOOKUP($FA841,STREV,LOOKUPS!F$10,0)*$FC$6+VLOOKUP($FA841,LTREV,LOOKUPS!F$9,0)*$FD$6+VLOOKUP($FA841,CFP,LOOKUPS!F$6,0)*$FE$6+VLOOKUP($FA841,EP,LOOKUPS!F$8,0)*$FF$6+VLOOKUP($FA841,BM,LOOKUPS!F$5,0)*$FG$6+VLOOKUP($FA841,DIV,LOOKUPS!F$7,0)*$FH$6++VLOOKUP($FA841,SIZE,LOOKUPS!F$11,0)*$FI$6),"",VLOOKUP($FA841,MOM,LOOKUPS!F$12,0)*$FB$6+VLOOKUP($FA841,STREV,LOOKUPS!F$10,0)*$FC$6+VLOOKUP($FA841,LTREV,LOOKUPS!F$9,0)*$FD$6+VLOOKUP($FA841,CFP,LOOKUPS!F$6,0)*$FE$6+VLOOKUP($FA841,EP,LOOKUPS!F$8,0)*$FF$6+VLOOKUP($FA841,BM,LOOKUPS!F$5,0)*$FG$6+VLOOKUP($FA841,DIV,LOOKUPS!F$7,0)*$FH$6++VLOOKUP($FA841,SIZE,LOOKUPS!F$11,0)*$FI$6)</f>
        <v>5.8993000000000002</v>
      </c>
      <c r="FF841" s="1">
        <f>IF(ISERROR(VLOOKUP($FA841,MOM,LOOKUPS!G$12,0)*$FB$6+VLOOKUP($FA841,STREV,LOOKUPS!G$10,0)*$FC$6+VLOOKUP($FA841,LTREV,LOOKUPS!G$9,0)*$FD$6+VLOOKUP($FA841,CFP,LOOKUPS!G$6,0)*$FE$6+VLOOKUP($FA841,EP,LOOKUPS!G$8,0)*$FF$6+VLOOKUP($FA841,BM,LOOKUPS!G$5,0)*$FG$6+VLOOKUP($FA841,DIV,LOOKUPS!G$7,0)*$FH$6++VLOOKUP($FA841,SIZE,LOOKUPS!G$11,0)*$FI$6),"",VLOOKUP($FA841,MOM,LOOKUPS!G$12,0)*$FB$6+VLOOKUP($FA841,STREV,LOOKUPS!G$10,0)*$FC$6+VLOOKUP($FA841,LTREV,LOOKUPS!G$9,0)*$FD$6+VLOOKUP($FA841,CFP,LOOKUPS!G$6,0)*$FE$6+VLOOKUP($FA841,EP,LOOKUPS!G$8,0)*$FF$6+VLOOKUP($FA841,BM,LOOKUPS!G$5,0)*$FG$6+VLOOKUP($FA841,DIV,LOOKUPS!G$7,0)*$FH$6++VLOOKUP($FA841,SIZE,LOOKUPS!G$11,0)*$FI$6)</f>
        <v>4.0954000000000006</v>
      </c>
      <c r="FG841" s="1">
        <f>IF(ISERROR(VLOOKUP($FA841,MOM,LOOKUPS!H$12,0)*$FB$6+VLOOKUP($FA841,STREV,LOOKUPS!H$10,0)*$FC$6+VLOOKUP($FA841,LTREV,LOOKUPS!H$9,0)*$FD$6+VLOOKUP($FA841,CFP,LOOKUPS!H$6,0)*$FE$6+VLOOKUP($FA841,EP,LOOKUPS!H$8,0)*$FF$6+VLOOKUP($FA841,BM,LOOKUPS!H$5,0)*$FG$6+VLOOKUP($FA841,DIV,LOOKUPS!H$7,0)*$FH$6++VLOOKUP($FA841,SIZE,LOOKUPS!H$11,0)*$FI$6),"",VLOOKUP($FA841,MOM,LOOKUPS!H$12,0)*$FB$6+VLOOKUP($FA841,STREV,LOOKUPS!H$10,0)*$FC$6+VLOOKUP($FA841,LTREV,LOOKUPS!H$9,0)*$FD$6+VLOOKUP($FA841,CFP,LOOKUPS!H$6,0)*$FE$6+VLOOKUP($FA841,EP,LOOKUPS!H$8,0)*$FF$6+VLOOKUP($FA841,BM,LOOKUPS!H$5,0)*$FG$6+VLOOKUP($FA841,DIV,LOOKUPS!H$7,0)*$FH$6++VLOOKUP($FA841,SIZE,LOOKUPS!H$11,0)*$FI$6)</f>
        <v>4.5318000000000005</v>
      </c>
      <c r="FH841" s="1">
        <f>IF(ISERROR(VLOOKUP($FA841,MOM,LOOKUPS!I$12,0)*$FB$6+VLOOKUP($FA841,STREV,LOOKUPS!I$10,0)*$FC$6+VLOOKUP($FA841,LTREV,LOOKUPS!I$9,0)*$FD$6+VLOOKUP($FA841,CFP,LOOKUPS!I$6,0)*$FE$6+VLOOKUP($FA841,EP,LOOKUPS!I$8,0)*$FF$6+VLOOKUP($FA841,BM,LOOKUPS!I$5,0)*$FG$6+VLOOKUP($FA841,DIV,LOOKUPS!I$7,0)*$FH$6++VLOOKUP($FA841,SIZE,LOOKUPS!I$11,0)*$FI$6),"",VLOOKUP($FA841,MOM,LOOKUPS!I$12,0)*$FB$6+VLOOKUP($FA841,STREV,LOOKUPS!I$10,0)*$FC$6+VLOOKUP($FA841,LTREV,LOOKUPS!I$9,0)*$FD$6+VLOOKUP($FA841,CFP,LOOKUPS!I$6,0)*$FE$6+VLOOKUP($FA841,EP,LOOKUPS!I$8,0)*$FF$6+VLOOKUP($FA841,BM,LOOKUPS!I$5,0)*$FG$6+VLOOKUP($FA841,DIV,LOOKUPS!I$7,0)*$FH$6++VLOOKUP($FA841,SIZE,LOOKUPS!I$11,0)*$FI$6)</f>
        <v>4.1367000000000003</v>
      </c>
      <c r="FI841" s="1">
        <f>IF(ISERROR(VLOOKUP($FA841,MOM,LOOKUPS!J$12,0)*$FB$6+VLOOKUP($FA841,STREV,LOOKUPS!J$10,0)*$FC$6+VLOOKUP($FA841,LTREV,LOOKUPS!J$9,0)*$FD$6+VLOOKUP($FA841,CFP,LOOKUPS!J$6,0)*$FE$6+VLOOKUP($FA841,EP,LOOKUPS!J$8,0)*$FF$6+VLOOKUP($FA841,BM,LOOKUPS!J$5,0)*$FG$6+VLOOKUP($FA841,DIV,LOOKUPS!J$7,0)*$FH$6++VLOOKUP($FA841,SIZE,LOOKUPS!J$11,0)*$FI$6),"",VLOOKUP($FA841,MOM,LOOKUPS!J$12,0)*$FB$6+VLOOKUP($FA841,STREV,LOOKUPS!J$10,0)*$FC$6+VLOOKUP($FA841,LTREV,LOOKUPS!J$9,0)*$FD$6+VLOOKUP($FA841,CFP,LOOKUPS!J$6,0)*$FE$6+VLOOKUP($FA841,EP,LOOKUPS!J$8,0)*$FF$6+VLOOKUP($FA841,BM,LOOKUPS!J$5,0)*$FG$6+VLOOKUP($FA841,DIV,LOOKUPS!J$7,0)*$FH$6++VLOOKUP($FA841,SIZE,LOOKUPS!J$11,0)*$FI$6)</f>
        <v>4.4689000000000005</v>
      </c>
      <c r="FJ841" s="1">
        <f>IF(ISERROR(VLOOKUP($FA841,MOM,LOOKUPS!K$12,0)*$FB$6+VLOOKUP($FA841,STREV,LOOKUPS!K$10,0)*$FC$6+VLOOKUP($FA841,LTREV,LOOKUPS!K$9,0)*$FD$6+VLOOKUP($FA841,CFP,LOOKUPS!K$6,0)*$FE$6+VLOOKUP($FA841,EP,LOOKUPS!K$8,0)*$FF$6+VLOOKUP($FA841,BM,LOOKUPS!K$5,0)*$FG$6+VLOOKUP($FA841,DIV,LOOKUPS!K$7,0)*$FH$6++VLOOKUP($FA841,SIZE,LOOKUPS!K$11,0)*$FI$6),"",VLOOKUP($FA841,MOM,LOOKUPS!K$12,0)*$FB$6+VLOOKUP($FA841,STREV,LOOKUPS!K$10,0)*$FC$6+VLOOKUP($FA841,LTREV,LOOKUPS!K$9,0)*$FD$6+VLOOKUP($FA841,CFP,LOOKUPS!K$6,0)*$FE$6+VLOOKUP($FA841,EP,LOOKUPS!K$8,0)*$FF$6+VLOOKUP($FA841,BM,LOOKUPS!K$5,0)*$FG$6+VLOOKUP($FA841,DIV,LOOKUPS!K$7,0)*$FH$6++VLOOKUP($FA841,SIZE,LOOKUPS!K$11,0)*$FI$6)</f>
        <v>5.9707000000000008</v>
      </c>
      <c r="FK841" s="1">
        <f>IF(ISERROR(VLOOKUP($FA841,MOM,LOOKUPS!L$12,0)*$FB$6+VLOOKUP($FA841,STREV,LOOKUPS!L$10,0)*$FC$6+VLOOKUP($FA841,LTREV,LOOKUPS!L$9,0)*$FD$6+VLOOKUP($FA841,CFP,LOOKUPS!L$6,0)*$FE$6+VLOOKUP($FA841,EP,LOOKUPS!L$8,0)*$FF$6+VLOOKUP($FA841,BM,LOOKUPS!L$5,0)*$FG$6+VLOOKUP($FA841,DIV,LOOKUPS!L$7,0)*$FH$6++VLOOKUP($FA841,SIZE,LOOKUPS!L$11,0)*$FI$6),"",VLOOKUP($FA841,MOM,LOOKUPS!L$12,0)*$FB$6+VLOOKUP($FA841,STREV,LOOKUPS!L$10,0)*$FC$6+VLOOKUP($FA841,LTREV,LOOKUPS!L$9,0)*$FD$6+VLOOKUP($FA841,CFP,LOOKUPS!L$6,0)*$FE$6+VLOOKUP($FA841,EP,LOOKUPS!L$8,0)*$FF$6+VLOOKUP($FA841,BM,LOOKUPS!L$5,0)*$FG$6+VLOOKUP($FA841,DIV,LOOKUPS!L$7,0)*$FH$6++VLOOKUP($FA841,SIZE,LOOKUPS!L$11,0)*$FI$6)</f>
        <v>8.1489000000000011</v>
      </c>
    </row>
    <row r="842" spans="1:167" x14ac:dyDescent="0.3">
      <c r="A842" s="1">
        <v>199605</v>
      </c>
      <c r="B842" s="1">
        <v>9.7200000000000006</v>
      </c>
      <c r="C842" s="1">
        <v>8.42</v>
      </c>
      <c r="D842" s="1">
        <v>5.91</v>
      </c>
      <c r="E842" s="1">
        <v>5.28</v>
      </c>
      <c r="F842" s="1">
        <v>3.83</v>
      </c>
      <c r="G842" s="1">
        <v>5.39</v>
      </c>
      <c r="H842" s="1">
        <v>3.89</v>
      </c>
      <c r="I842" s="1">
        <v>5.23</v>
      </c>
      <c r="J842" s="1">
        <v>7.25</v>
      </c>
      <c r="K842" s="1">
        <v>8.48</v>
      </c>
      <c r="M842" s="1">
        <v>199506</v>
      </c>
      <c r="N842" s="1">
        <v>6.85</v>
      </c>
      <c r="O842" s="1">
        <v>4.32</v>
      </c>
      <c r="P842" s="1">
        <v>4.7</v>
      </c>
      <c r="Q842" s="1">
        <v>5.4</v>
      </c>
      <c r="R842" s="1">
        <v>4.7</v>
      </c>
      <c r="S842" s="1">
        <v>3.98</v>
      </c>
      <c r="T842" s="1">
        <v>3.5</v>
      </c>
      <c r="U842" s="1">
        <v>4.7699999999999996</v>
      </c>
      <c r="V842" s="1">
        <v>4.8</v>
      </c>
      <c r="W842" s="1">
        <v>7.59</v>
      </c>
      <c r="Y842" s="1">
        <v>200005</v>
      </c>
      <c r="Z842" s="1">
        <v>-8.59</v>
      </c>
      <c r="AA842" s="1">
        <v>-4.8600000000000003</v>
      </c>
      <c r="AB842" s="1">
        <v>-3.97</v>
      </c>
      <c r="AC842" s="1">
        <v>-2.92</v>
      </c>
      <c r="AD842" s="1">
        <v>-1.22</v>
      </c>
      <c r="AE842" s="1">
        <v>-0.8</v>
      </c>
      <c r="AF842" s="1">
        <v>-2.02</v>
      </c>
      <c r="AG842" s="1">
        <v>0.17</v>
      </c>
      <c r="AH842" s="1">
        <v>-0.94</v>
      </c>
      <c r="AI842" s="1">
        <v>-5.79</v>
      </c>
      <c r="AK842">
        <v>202011</v>
      </c>
      <c r="AL842">
        <v>25.11</v>
      </c>
      <c r="AM842">
        <v>16.93</v>
      </c>
      <c r="AN842">
        <v>16.04</v>
      </c>
      <c r="AO842">
        <v>22.46</v>
      </c>
      <c r="AP842">
        <v>17.3</v>
      </c>
      <c r="AQ842">
        <v>15.73</v>
      </c>
      <c r="AR842">
        <v>15.62</v>
      </c>
      <c r="AS842">
        <v>17.98</v>
      </c>
      <c r="AT842">
        <v>24.12</v>
      </c>
      <c r="AU842">
        <v>18.02</v>
      </c>
      <c r="AV842">
        <v>16.34</v>
      </c>
      <c r="AW842">
        <v>16.010000000000002</v>
      </c>
      <c r="AX842">
        <v>15.45</v>
      </c>
      <c r="AY842">
        <v>16.579999999999998</v>
      </c>
      <c r="AZ842">
        <v>14.7</v>
      </c>
      <c r="BA842">
        <v>17.25</v>
      </c>
      <c r="BB842">
        <v>19.079999999999998</v>
      </c>
      <c r="BC842">
        <v>22.29</v>
      </c>
      <c r="BD842">
        <v>26.01</v>
      </c>
      <c r="BF842" s="1">
        <v>202011</v>
      </c>
      <c r="BG842" s="1">
        <v>25.22</v>
      </c>
      <c r="BH842" s="1">
        <v>16.36</v>
      </c>
      <c r="BI842" s="1">
        <v>16.07</v>
      </c>
      <c r="BJ842" s="1">
        <v>19.98</v>
      </c>
      <c r="BK842" s="1">
        <v>16.46</v>
      </c>
      <c r="BL842" s="1">
        <v>15.41</v>
      </c>
      <c r="BM842" s="1">
        <v>16.420000000000002</v>
      </c>
      <c r="BN842" s="1">
        <v>16.61</v>
      </c>
      <c r="BO842" s="1">
        <v>21.95</v>
      </c>
      <c r="BP842" s="1">
        <v>17.02</v>
      </c>
      <c r="BQ842" s="1">
        <v>15.68</v>
      </c>
      <c r="BR842" s="1">
        <v>16.12</v>
      </c>
      <c r="BS842" s="1">
        <v>14.64</v>
      </c>
      <c r="BT842" s="1">
        <v>16.93</v>
      </c>
      <c r="BU842" s="1">
        <v>16</v>
      </c>
      <c r="BV842" s="1">
        <v>16.510000000000002</v>
      </c>
      <c r="BW842" s="1">
        <v>16.73</v>
      </c>
      <c r="BX842" s="1">
        <v>20.97</v>
      </c>
      <c r="BY842" s="1">
        <v>23.1</v>
      </c>
      <c r="CA842" s="1">
        <v>199511</v>
      </c>
      <c r="CB842" s="1">
        <v>-3.06</v>
      </c>
      <c r="CC842" s="1">
        <v>1.85</v>
      </c>
      <c r="CD842" s="1">
        <v>2.08</v>
      </c>
      <c r="CE842" s="1">
        <v>1.1499999999999999</v>
      </c>
      <c r="CF842" s="1">
        <v>1.94</v>
      </c>
      <c r="CG842" s="1">
        <v>2.6</v>
      </c>
      <c r="CH842" s="1">
        <v>1.22</v>
      </c>
      <c r="CI842" s="1">
        <v>2.17</v>
      </c>
      <c r="CJ842" s="1">
        <v>0.9</v>
      </c>
      <c r="CK842" s="1">
        <v>2.16</v>
      </c>
      <c r="CL842" s="1">
        <v>1.62</v>
      </c>
      <c r="CM842" s="1">
        <v>1.52</v>
      </c>
      <c r="CN842" s="1">
        <v>3.78</v>
      </c>
      <c r="CO842" s="1">
        <v>1.03</v>
      </c>
      <c r="CP842" s="1">
        <v>1.43</v>
      </c>
      <c r="CQ842" s="1">
        <v>2.48</v>
      </c>
      <c r="CR842" s="1">
        <v>1.9</v>
      </c>
      <c r="CS842" s="1">
        <v>1.59</v>
      </c>
      <c r="CT842" s="1">
        <v>0.45</v>
      </c>
      <c r="CV842" s="1">
        <v>199611</v>
      </c>
      <c r="CW842" s="1">
        <v>1.33</v>
      </c>
      <c r="CX842" s="1">
        <v>4.72</v>
      </c>
      <c r="CY842" s="1">
        <v>5.6</v>
      </c>
      <c r="CZ842" s="1">
        <v>4.74</v>
      </c>
      <c r="DA842" s="1">
        <v>4.5999999999999996</v>
      </c>
      <c r="DB842" s="1">
        <v>5.58</v>
      </c>
      <c r="DC842" s="1">
        <v>5.39</v>
      </c>
      <c r="DD842" s="1">
        <v>5.88</v>
      </c>
      <c r="DE842" s="1">
        <v>3.87</v>
      </c>
      <c r="DF842" s="1">
        <v>4.25</v>
      </c>
      <c r="DG842" s="1">
        <v>4.95</v>
      </c>
      <c r="DH842" s="1">
        <v>4.95</v>
      </c>
      <c r="DI842" s="1">
        <v>6.14</v>
      </c>
      <c r="DJ842" s="1">
        <v>4.99</v>
      </c>
      <c r="DK842" s="1">
        <v>5.79</v>
      </c>
      <c r="DL842" s="1">
        <v>5.48</v>
      </c>
      <c r="DM842" s="1">
        <v>6.25</v>
      </c>
      <c r="DN842" s="1">
        <v>4.68</v>
      </c>
      <c r="DO842" s="1">
        <v>2.72</v>
      </c>
      <c r="DQ842" s="1">
        <v>199511</v>
      </c>
      <c r="DR842" s="1">
        <v>-99.99</v>
      </c>
      <c r="DS842" s="1">
        <v>0.4</v>
      </c>
      <c r="DT842" s="1">
        <v>4.71</v>
      </c>
      <c r="DU842" s="1">
        <v>4.96</v>
      </c>
      <c r="DV842" s="1">
        <v>-0.14000000000000001</v>
      </c>
      <c r="DW842" s="1">
        <v>4.46</v>
      </c>
      <c r="DX842" s="1">
        <v>4.4800000000000004</v>
      </c>
      <c r="DY842" s="1">
        <v>4.55</v>
      </c>
      <c r="DZ842" s="1">
        <v>5.2</v>
      </c>
      <c r="EA842" s="1">
        <v>-0.86</v>
      </c>
      <c r="EB842" s="1">
        <v>2.31</v>
      </c>
      <c r="EC842" s="1">
        <v>4.03</v>
      </c>
      <c r="ED842" s="1">
        <v>5.2</v>
      </c>
      <c r="EE842" s="1">
        <v>3.42</v>
      </c>
      <c r="EF842" s="1">
        <v>5.76</v>
      </c>
      <c r="EG842" s="1">
        <v>4.53</v>
      </c>
      <c r="EH842" s="1">
        <v>4.57</v>
      </c>
      <c r="EI842" s="1">
        <v>5.49</v>
      </c>
      <c r="EJ842" s="1">
        <v>4.88</v>
      </c>
      <c r="EL842">
        <v>199511</v>
      </c>
      <c r="EM842">
        <v>3.96</v>
      </c>
      <c r="EN842">
        <v>-1.2</v>
      </c>
      <c r="EO842">
        <v>0.61</v>
      </c>
      <c r="EP842">
        <v>0.42</v>
      </c>
      <c r="ER842" s="1">
        <v>199605</v>
      </c>
      <c r="ES842" s="1">
        <v>1.55</v>
      </c>
      <c r="EU842" s="1">
        <v>199506</v>
      </c>
      <c r="EV842" s="1">
        <v>1.24</v>
      </c>
      <c r="EX842" s="1">
        <v>200005</v>
      </c>
      <c r="EY842" s="1">
        <v>-1.75</v>
      </c>
      <c r="FA842" s="1">
        <v>199605</v>
      </c>
      <c r="FB842" s="1">
        <f>IF(ISERROR(VLOOKUP($FA842,MOM,LOOKUPS!C$12,0)*$FB$6+VLOOKUP($FA842,STREV,LOOKUPS!C$10,0)*$FC$6+VLOOKUP($FA842,LTREV,LOOKUPS!C$9,0)*$FD$6+VLOOKUP($FA842,CFP,LOOKUPS!C$6,0)*$FE$6+VLOOKUP($FA842,EP,LOOKUPS!C$8,0)*$FF$6+VLOOKUP($FA842,BM,LOOKUPS!C$5,0)*$FG$6+VLOOKUP($FA842,DIV,LOOKUPS!C$7,0)*$FH$6++VLOOKUP($FA842,SIZE,LOOKUPS!C$11,0)*$FI$6),"",VLOOKUP($FA842,MOM,LOOKUPS!C$12,0)*$FB$6+VLOOKUP($FA842,STREV,LOOKUPS!C$10,0)*$FC$6+VLOOKUP($FA842,LTREV,LOOKUPS!C$9,0)*$FD$6+VLOOKUP($FA842,CFP,LOOKUPS!C$6,0)*$FE$6+VLOOKUP($FA842,EP,LOOKUPS!C$8,0)*$FF$6+VLOOKUP($FA842,BM,LOOKUPS!C$5,0)*$FG$6+VLOOKUP($FA842,DIV,LOOKUPS!C$7,0)*$FH$6++VLOOKUP($FA842,SIZE,LOOKUPS!C$11,0)*$FI$6)</f>
        <v>8.9047000000000001</v>
      </c>
      <c r="FC842" s="1">
        <f>IF(ISERROR(VLOOKUP($FA842,MOM,LOOKUPS!D$12,0)*$FB$6+VLOOKUP($FA842,STREV,LOOKUPS!D$10,0)*$FC$6+VLOOKUP($FA842,LTREV,LOOKUPS!D$9,0)*$FD$6+VLOOKUP($FA842,CFP,LOOKUPS!D$6,0)*$FE$6+VLOOKUP($FA842,EP,LOOKUPS!D$8,0)*$FF$6+VLOOKUP($FA842,BM,LOOKUPS!D$5,0)*$FG$6+VLOOKUP($FA842,DIV,LOOKUPS!D$7,0)*$FH$6++VLOOKUP($FA842,SIZE,LOOKUPS!D$11,0)*$FI$6),"",VLOOKUP($FA842,MOM,LOOKUPS!D$12,0)*$FB$6+VLOOKUP($FA842,STREV,LOOKUPS!D$10,0)*$FC$6+VLOOKUP($FA842,LTREV,LOOKUPS!D$9,0)*$FD$6+VLOOKUP($FA842,CFP,LOOKUPS!D$6,0)*$FE$6+VLOOKUP($FA842,EP,LOOKUPS!D$8,0)*$FF$6+VLOOKUP($FA842,BM,LOOKUPS!D$5,0)*$FG$6+VLOOKUP($FA842,DIV,LOOKUPS!D$7,0)*$FH$6++VLOOKUP($FA842,SIZE,LOOKUPS!D$11,0)*$FI$6)</f>
        <v>7.4124999999999996</v>
      </c>
      <c r="FD842" s="1">
        <f>IF(ISERROR(VLOOKUP($FA842,MOM,LOOKUPS!E$12,0)*$FB$6+VLOOKUP($FA842,STREV,LOOKUPS!E$10,0)*$FC$6+VLOOKUP($FA842,LTREV,LOOKUPS!E$9,0)*$FD$6+VLOOKUP($FA842,CFP,LOOKUPS!E$6,0)*$FE$6+VLOOKUP($FA842,EP,LOOKUPS!E$8,0)*$FF$6+VLOOKUP($FA842,BM,LOOKUPS!E$5,0)*$FG$6+VLOOKUP($FA842,DIV,LOOKUPS!E$7,0)*$FH$6++VLOOKUP($FA842,SIZE,LOOKUPS!E$11,0)*$FI$6),"",VLOOKUP($FA842,MOM,LOOKUPS!E$12,0)*$FB$6+VLOOKUP($FA842,STREV,LOOKUPS!E$10,0)*$FC$6+VLOOKUP($FA842,LTREV,LOOKUPS!E$9,0)*$FD$6+VLOOKUP($FA842,CFP,LOOKUPS!E$6,0)*$FE$6+VLOOKUP($FA842,EP,LOOKUPS!E$8,0)*$FF$6+VLOOKUP($FA842,BM,LOOKUPS!E$5,0)*$FG$6+VLOOKUP($FA842,DIV,LOOKUPS!E$7,0)*$FH$6++VLOOKUP($FA842,SIZE,LOOKUPS!E$11,0)*$FI$6)</f>
        <v>6.5827000000000009</v>
      </c>
      <c r="FE842" s="1">
        <f>IF(ISERROR(VLOOKUP($FA842,MOM,LOOKUPS!F$12,0)*$FB$6+VLOOKUP($FA842,STREV,LOOKUPS!F$10,0)*$FC$6+VLOOKUP($FA842,LTREV,LOOKUPS!F$9,0)*$FD$6+VLOOKUP($FA842,CFP,LOOKUPS!F$6,0)*$FE$6+VLOOKUP($FA842,EP,LOOKUPS!F$8,0)*$FF$6+VLOOKUP($FA842,BM,LOOKUPS!F$5,0)*$FG$6+VLOOKUP($FA842,DIV,LOOKUPS!F$7,0)*$FH$6++VLOOKUP($FA842,SIZE,LOOKUPS!F$11,0)*$FI$6),"",VLOOKUP($FA842,MOM,LOOKUPS!F$12,0)*$FB$6+VLOOKUP($FA842,STREV,LOOKUPS!F$10,0)*$FC$6+VLOOKUP($FA842,LTREV,LOOKUPS!F$9,0)*$FD$6+VLOOKUP($FA842,CFP,LOOKUPS!F$6,0)*$FE$6+VLOOKUP($FA842,EP,LOOKUPS!F$8,0)*$FF$6+VLOOKUP($FA842,BM,LOOKUPS!F$5,0)*$FG$6+VLOOKUP($FA842,DIV,LOOKUPS!F$7,0)*$FH$6++VLOOKUP($FA842,SIZE,LOOKUPS!F$11,0)*$FI$6)</f>
        <v>5.400500000000001</v>
      </c>
      <c r="FF842" s="1">
        <f>IF(ISERROR(VLOOKUP($FA842,MOM,LOOKUPS!G$12,0)*$FB$6+VLOOKUP($FA842,STREV,LOOKUPS!G$10,0)*$FC$6+VLOOKUP($FA842,LTREV,LOOKUPS!G$9,0)*$FD$6+VLOOKUP($FA842,CFP,LOOKUPS!G$6,0)*$FE$6+VLOOKUP($FA842,EP,LOOKUPS!G$8,0)*$FF$6+VLOOKUP($FA842,BM,LOOKUPS!G$5,0)*$FG$6+VLOOKUP($FA842,DIV,LOOKUPS!G$7,0)*$FH$6++VLOOKUP($FA842,SIZE,LOOKUPS!G$11,0)*$FI$6),"",VLOOKUP($FA842,MOM,LOOKUPS!G$12,0)*$FB$6+VLOOKUP($FA842,STREV,LOOKUPS!G$10,0)*$FC$6+VLOOKUP($FA842,LTREV,LOOKUPS!G$9,0)*$FD$6+VLOOKUP($FA842,CFP,LOOKUPS!G$6,0)*$FE$6+VLOOKUP($FA842,EP,LOOKUPS!G$8,0)*$FF$6+VLOOKUP($FA842,BM,LOOKUPS!G$5,0)*$FG$6+VLOOKUP($FA842,DIV,LOOKUPS!G$7,0)*$FH$6++VLOOKUP($FA842,SIZE,LOOKUPS!G$11,0)*$FI$6)</f>
        <v>4.6527000000000003</v>
      </c>
      <c r="FG842" s="1">
        <f>IF(ISERROR(VLOOKUP($FA842,MOM,LOOKUPS!H$12,0)*$FB$6+VLOOKUP($FA842,STREV,LOOKUPS!H$10,0)*$FC$6+VLOOKUP($FA842,LTREV,LOOKUPS!H$9,0)*$FD$6+VLOOKUP($FA842,CFP,LOOKUPS!H$6,0)*$FE$6+VLOOKUP($FA842,EP,LOOKUPS!H$8,0)*$FF$6+VLOOKUP($FA842,BM,LOOKUPS!H$5,0)*$FG$6+VLOOKUP($FA842,DIV,LOOKUPS!H$7,0)*$FH$6++VLOOKUP($FA842,SIZE,LOOKUPS!H$11,0)*$FI$6),"",VLOOKUP($FA842,MOM,LOOKUPS!H$12,0)*$FB$6+VLOOKUP($FA842,STREV,LOOKUPS!H$10,0)*$FC$6+VLOOKUP($FA842,LTREV,LOOKUPS!H$9,0)*$FD$6+VLOOKUP($FA842,CFP,LOOKUPS!H$6,0)*$FE$6+VLOOKUP($FA842,EP,LOOKUPS!H$8,0)*$FF$6+VLOOKUP($FA842,BM,LOOKUPS!H$5,0)*$FG$6+VLOOKUP($FA842,DIV,LOOKUPS!H$7,0)*$FH$6++VLOOKUP($FA842,SIZE,LOOKUPS!H$11,0)*$FI$6)</f>
        <v>5.0134000000000007</v>
      </c>
      <c r="FH842" s="1">
        <f>IF(ISERROR(VLOOKUP($FA842,MOM,LOOKUPS!I$12,0)*$FB$6+VLOOKUP($FA842,STREV,LOOKUPS!I$10,0)*$FC$6+VLOOKUP($FA842,LTREV,LOOKUPS!I$9,0)*$FD$6+VLOOKUP($FA842,CFP,LOOKUPS!I$6,0)*$FE$6+VLOOKUP($FA842,EP,LOOKUPS!I$8,0)*$FF$6+VLOOKUP($FA842,BM,LOOKUPS!I$5,0)*$FG$6+VLOOKUP($FA842,DIV,LOOKUPS!I$7,0)*$FH$6++VLOOKUP($FA842,SIZE,LOOKUPS!I$11,0)*$FI$6),"",VLOOKUP($FA842,MOM,LOOKUPS!I$12,0)*$FB$6+VLOOKUP($FA842,STREV,LOOKUPS!I$10,0)*$FC$6+VLOOKUP($FA842,LTREV,LOOKUPS!I$9,0)*$FD$6+VLOOKUP($FA842,CFP,LOOKUPS!I$6,0)*$FE$6+VLOOKUP($FA842,EP,LOOKUPS!I$8,0)*$FF$6+VLOOKUP($FA842,BM,LOOKUPS!I$5,0)*$FG$6+VLOOKUP($FA842,DIV,LOOKUPS!I$7,0)*$FH$6++VLOOKUP($FA842,SIZE,LOOKUPS!I$11,0)*$FI$6)</f>
        <v>5.5061999999999998</v>
      </c>
      <c r="FI842" s="1">
        <f>IF(ISERROR(VLOOKUP($FA842,MOM,LOOKUPS!J$12,0)*$FB$6+VLOOKUP($FA842,STREV,LOOKUPS!J$10,0)*$FC$6+VLOOKUP($FA842,LTREV,LOOKUPS!J$9,0)*$FD$6+VLOOKUP($FA842,CFP,LOOKUPS!J$6,0)*$FE$6+VLOOKUP($FA842,EP,LOOKUPS!J$8,0)*$FF$6+VLOOKUP($FA842,BM,LOOKUPS!J$5,0)*$FG$6+VLOOKUP($FA842,DIV,LOOKUPS!J$7,0)*$FH$6++VLOOKUP($FA842,SIZE,LOOKUPS!J$11,0)*$FI$6),"",VLOOKUP($FA842,MOM,LOOKUPS!J$12,0)*$FB$6+VLOOKUP($FA842,STREV,LOOKUPS!J$10,0)*$FC$6+VLOOKUP($FA842,LTREV,LOOKUPS!J$9,0)*$FD$6+VLOOKUP($FA842,CFP,LOOKUPS!J$6,0)*$FE$6+VLOOKUP($FA842,EP,LOOKUPS!J$8,0)*$FF$6+VLOOKUP($FA842,BM,LOOKUPS!J$5,0)*$FG$6+VLOOKUP($FA842,DIV,LOOKUPS!J$7,0)*$FH$6++VLOOKUP($FA842,SIZE,LOOKUPS!J$11,0)*$FI$6)</f>
        <v>5.4342000000000006</v>
      </c>
      <c r="FJ842" s="1">
        <f>IF(ISERROR(VLOOKUP($FA842,MOM,LOOKUPS!K$12,0)*$FB$6+VLOOKUP($FA842,STREV,LOOKUPS!K$10,0)*$FC$6+VLOOKUP($FA842,LTREV,LOOKUPS!K$9,0)*$FD$6+VLOOKUP($FA842,CFP,LOOKUPS!K$6,0)*$FE$6+VLOOKUP($FA842,EP,LOOKUPS!K$8,0)*$FF$6+VLOOKUP($FA842,BM,LOOKUPS!K$5,0)*$FG$6+VLOOKUP($FA842,DIV,LOOKUPS!K$7,0)*$FH$6++VLOOKUP($FA842,SIZE,LOOKUPS!K$11,0)*$FI$6),"",VLOOKUP($FA842,MOM,LOOKUPS!K$12,0)*$FB$6+VLOOKUP($FA842,STREV,LOOKUPS!K$10,0)*$FC$6+VLOOKUP($FA842,LTREV,LOOKUPS!K$9,0)*$FD$6+VLOOKUP($FA842,CFP,LOOKUPS!K$6,0)*$FE$6+VLOOKUP($FA842,EP,LOOKUPS!K$8,0)*$FF$6+VLOOKUP($FA842,BM,LOOKUPS!K$5,0)*$FG$6+VLOOKUP($FA842,DIV,LOOKUPS!K$7,0)*$FH$6++VLOOKUP($FA842,SIZE,LOOKUPS!K$11,0)*$FI$6)</f>
        <v>6.3281000000000001</v>
      </c>
      <c r="FK842" s="1">
        <f>IF(ISERROR(VLOOKUP($FA842,MOM,LOOKUPS!L$12,0)*$FB$6+VLOOKUP($FA842,STREV,LOOKUPS!L$10,0)*$FC$6+VLOOKUP($FA842,LTREV,LOOKUPS!L$9,0)*$FD$6+VLOOKUP($FA842,CFP,LOOKUPS!L$6,0)*$FE$6+VLOOKUP($FA842,EP,LOOKUPS!L$8,0)*$FF$6+VLOOKUP($FA842,BM,LOOKUPS!L$5,0)*$FG$6+VLOOKUP($FA842,DIV,LOOKUPS!L$7,0)*$FH$6++VLOOKUP($FA842,SIZE,LOOKUPS!L$11,0)*$FI$6),"",VLOOKUP($FA842,MOM,LOOKUPS!L$12,0)*$FB$6+VLOOKUP($FA842,STREV,LOOKUPS!L$10,0)*$FC$6+VLOOKUP($FA842,LTREV,LOOKUPS!L$9,0)*$FD$6+VLOOKUP($FA842,CFP,LOOKUPS!L$6,0)*$FE$6+VLOOKUP($FA842,EP,LOOKUPS!L$8,0)*$FF$6+VLOOKUP($FA842,BM,LOOKUPS!L$5,0)*$FG$6+VLOOKUP($FA842,DIV,LOOKUPS!L$7,0)*$FH$6++VLOOKUP($FA842,SIZE,LOOKUPS!L$11,0)*$FI$6)</f>
        <v>8.7917000000000005</v>
      </c>
    </row>
    <row r="843" spans="1:167" x14ac:dyDescent="0.3">
      <c r="A843" s="1">
        <v>199606</v>
      </c>
      <c r="B843" s="1">
        <v>-5.32</v>
      </c>
      <c r="C843" s="1">
        <v>-2.2000000000000002</v>
      </c>
      <c r="D843" s="1">
        <v>-2.5299999999999998</v>
      </c>
      <c r="E843" s="1">
        <v>-0.69</v>
      </c>
      <c r="F843" s="1">
        <v>-1.68</v>
      </c>
      <c r="G843" s="1">
        <v>-1.91</v>
      </c>
      <c r="H843" s="1">
        <v>-1.2</v>
      </c>
      <c r="I843" s="1">
        <v>-1.86</v>
      </c>
      <c r="J843" s="1">
        <v>-3.03</v>
      </c>
      <c r="K843" s="1">
        <v>-5.84</v>
      </c>
      <c r="M843" s="1">
        <v>199507</v>
      </c>
      <c r="N843" s="1">
        <v>7.61</v>
      </c>
      <c r="O843" s="1">
        <v>5.33</v>
      </c>
      <c r="P843" s="1">
        <v>4.87</v>
      </c>
      <c r="Q843" s="1">
        <v>4.2</v>
      </c>
      <c r="R843" s="1">
        <v>3.84</v>
      </c>
      <c r="S843" s="1">
        <v>4.1900000000000004</v>
      </c>
      <c r="T843" s="1">
        <v>4.7</v>
      </c>
      <c r="U843" s="1">
        <v>5.21</v>
      </c>
      <c r="V843" s="1">
        <v>5.97</v>
      </c>
      <c r="W843" s="1">
        <v>8.65</v>
      </c>
      <c r="Y843" s="1">
        <v>200006</v>
      </c>
      <c r="Z843" s="1">
        <v>10.38</v>
      </c>
      <c r="AA843" s="1">
        <v>8.2799999999999994</v>
      </c>
      <c r="AB843" s="1">
        <v>4.28</v>
      </c>
      <c r="AC843" s="1">
        <v>2.59</v>
      </c>
      <c r="AD843" s="1">
        <v>2.63</v>
      </c>
      <c r="AE843" s="1">
        <v>1.2</v>
      </c>
      <c r="AF843" s="1">
        <v>2.5299999999999998</v>
      </c>
      <c r="AG843" s="1">
        <v>1.88</v>
      </c>
      <c r="AH843" s="1">
        <v>4.3899999999999997</v>
      </c>
      <c r="AI843" s="1">
        <v>7.31</v>
      </c>
      <c r="AK843">
        <v>202012</v>
      </c>
      <c r="AL843">
        <v>12.41</v>
      </c>
      <c r="AM843">
        <v>7.81</v>
      </c>
      <c r="AN843">
        <v>6.52</v>
      </c>
      <c r="AO843">
        <v>8.1999999999999993</v>
      </c>
      <c r="AP843">
        <v>8.57</v>
      </c>
      <c r="AQ843">
        <v>6.45</v>
      </c>
      <c r="AR843">
        <v>5.8</v>
      </c>
      <c r="AS843">
        <v>7.33</v>
      </c>
      <c r="AT843">
        <v>8.67</v>
      </c>
      <c r="AU843">
        <v>8.5</v>
      </c>
      <c r="AV843">
        <v>8.65</v>
      </c>
      <c r="AW843">
        <v>5.9</v>
      </c>
      <c r="AX843">
        <v>7</v>
      </c>
      <c r="AY843">
        <v>5.9</v>
      </c>
      <c r="AZ843">
        <v>5.71</v>
      </c>
      <c r="BA843">
        <v>7.39</v>
      </c>
      <c r="BB843">
        <v>7.24</v>
      </c>
      <c r="BC843">
        <v>7.43</v>
      </c>
      <c r="BD843">
        <v>9.9600000000000009</v>
      </c>
      <c r="BF843" s="1">
        <v>202012</v>
      </c>
      <c r="BG843" s="1">
        <v>12.41</v>
      </c>
      <c r="BH843" s="1">
        <v>7.1</v>
      </c>
      <c r="BI843" s="1">
        <v>5.84</v>
      </c>
      <c r="BJ843" s="1">
        <v>8.4600000000000009</v>
      </c>
      <c r="BK843" s="1">
        <v>7.35</v>
      </c>
      <c r="BL843" s="1">
        <v>6.51</v>
      </c>
      <c r="BM843" s="1">
        <v>5.45</v>
      </c>
      <c r="BN843" s="1">
        <v>6.67</v>
      </c>
      <c r="BO843" s="1">
        <v>9</v>
      </c>
      <c r="BP843" s="1">
        <v>7.53</v>
      </c>
      <c r="BQ843" s="1">
        <v>7.1</v>
      </c>
      <c r="BR843" s="1">
        <v>6.41</v>
      </c>
      <c r="BS843" s="1">
        <v>6.62</v>
      </c>
      <c r="BT843" s="1">
        <v>5.95</v>
      </c>
      <c r="BU843" s="1">
        <v>5.04</v>
      </c>
      <c r="BV843" s="1">
        <v>5.88</v>
      </c>
      <c r="BW843" s="1">
        <v>7.56</v>
      </c>
      <c r="BX843" s="1">
        <v>7.71</v>
      </c>
      <c r="BY843" s="1">
        <v>10.51</v>
      </c>
      <c r="CA843" s="1">
        <v>199512</v>
      </c>
      <c r="CB843" s="1">
        <v>3.75</v>
      </c>
      <c r="CC843" s="1">
        <v>-0.1</v>
      </c>
      <c r="CD843" s="1">
        <v>1.28</v>
      </c>
      <c r="CE843" s="1">
        <v>1.0900000000000001</v>
      </c>
      <c r="CF843" s="1">
        <v>-0.25</v>
      </c>
      <c r="CG843" s="1">
        <v>0.82</v>
      </c>
      <c r="CH843" s="1">
        <v>1.42</v>
      </c>
      <c r="CI843" s="1">
        <v>1.68</v>
      </c>
      <c r="CJ843" s="1">
        <v>0.7</v>
      </c>
      <c r="CK843" s="1">
        <v>0</v>
      </c>
      <c r="CL843" s="1">
        <v>-0.63</v>
      </c>
      <c r="CM843" s="1">
        <v>0.42</v>
      </c>
      <c r="CN843" s="1">
        <v>1.25</v>
      </c>
      <c r="CO843" s="1">
        <v>1.07</v>
      </c>
      <c r="CP843" s="1">
        <v>1.79</v>
      </c>
      <c r="CQ843" s="1">
        <v>1.01</v>
      </c>
      <c r="CR843" s="1">
        <v>2.2400000000000002</v>
      </c>
      <c r="CS843" s="1">
        <v>1.28</v>
      </c>
      <c r="CT843" s="1">
        <v>0.32</v>
      </c>
      <c r="CV843" s="1">
        <v>199612</v>
      </c>
      <c r="CW843" s="1">
        <v>-1.83</v>
      </c>
      <c r="CX843" s="1">
        <v>1.76</v>
      </c>
      <c r="CY843" s="1">
        <v>1.3</v>
      </c>
      <c r="CZ843" s="1">
        <v>1.98</v>
      </c>
      <c r="DA843" s="1">
        <v>1.39</v>
      </c>
      <c r="DB843" s="1">
        <v>1.78</v>
      </c>
      <c r="DC843" s="1">
        <v>1.1499999999999999</v>
      </c>
      <c r="DD843" s="1">
        <v>2.11</v>
      </c>
      <c r="DE843" s="1">
        <v>1.69</v>
      </c>
      <c r="DF843" s="1">
        <v>1.48</v>
      </c>
      <c r="DG843" s="1">
        <v>1.31</v>
      </c>
      <c r="DH843" s="1">
        <v>2.4900000000000002</v>
      </c>
      <c r="DI843" s="1">
        <v>1.1499999999999999</v>
      </c>
      <c r="DJ843" s="1">
        <v>1.19</v>
      </c>
      <c r="DK843" s="1">
        <v>1.1200000000000001</v>
      </c>
      <c r="DL843" s="1">
        <v>1.73</v>
      </c>
      <c r="DM843" s="1">
        <v>2.48</v>
      </c>
      <c r="DN843" s="1">
        <v>2.2599999999999998</v>
      </c>
      <c r="DO843" s="1">
        <v>0.9</v>
      </c>
      <c r="DQ843" s="1">
        <v>199512</v>
      </c>
      <c r="DR843" s="1">
        <v>-99.99</v>
      </c>
      <c r="DS843" s="1">
        <v>0.56999999999999995</v>
      </c>
      <c r="DT843" s="1">
        <v>1.58</v>
      </c>
      <c r="DU843" s="1">
        <v>0.48</v>
      </c>
      <c r="DV843" s="1">
        <v>0.32</v>
      </c>
      <c r="DW843" s="1">
        <v>2.31</v>
      </c>
      <c r="DX843" s="1">
        <v>1.71</v>
      </c>
      <c r="DY843" s="1">
        <v>-0.26</v>
      </c>
      <c r="DZ843" s="1">
        <v>1.0900000000000001</v>
      </c>
      <c r="EA843" s="1">
        <v>-0.15</v>
      </c>
      <c r="EB843" s="1">
        <v>1.91</v>
      </c>
      <c r="EC843" s="1">
        <v>2.23</v>
      </c>
      <c r="ED843" s="1">
        <v>2.4500000000000002</v>
      </c>
      <c r="EE843" s="1">
        <v>0.95</v>
      </c>
      <c r="EF843" s="1">
        <v>2.62</v>
      </c>
      <c r="EG843" s="1">
        <v>-0.03</v>
      </c>
      <c r="EH843" s="1">
        <v>-0.53</v>
      </c>
      <c r="EI843" s="1">
        <v>0.76</v>
      </c>
      <c r="EJ843" s="1">
        <v>1.43</v>
      </c>
      <c r="EL843">
        <v>199512</v>
      </c>
      <c r="EM843">
        <v>1.03</v>
      </c>
      <c r="EN843">
        <v>0.64</v>
      </c>
      <c r="EO843">
        <v>0.33</v>
      </c>
      <c r="EP843">
        <v>0.49</v>
      </c>
      <c r="ER843" s="1">
        <v>199606</v>
      </c>
      <c r="ES843" s="1">
        <v>1.01</v>
      </c>
      <c r="EU843" s="1">
        <v>199507</v>
      </c>
      <c r="EV843" s="1">
        <v>-2.23</v>
      </c>
      <c r="EX843" s="1">
        <v>200006</v>
      </c>
      <c r="EY843" s="1">
        <v>2.39</v>
      </c>
      <c r="FA843" s="1">
        <v>199606</v>
      </c>
      <c r="FB843" s="1">
        <f>IF(ISERROR(VLOOKUP($FA843,MOM,LOOKUPS!C$12,0)*$FB$6+VLOOKUP($FA843,STREV,LOOKUPS!C$10,0)*$FC$6+VLOOKUP($FA843,LTREV,LOOKUPS!C$9,0)*$FD$6+VLOOKUP($FA843,CFP,LOOKUPS!C$6,0)*$FE$6+VLOOKUP($FA843,EP,LOOKUPS!C$8,0)*$FF$6+VLOOKUP($FA843,BM,LOOKUPS!C$5,0)*$FG$6+VLOOKUP($FA843,DIV,LOOKUPS!C$7,0)*$FH$6++VLOOKUP($FA843,SIZE,LOOKUPS!C$11,0)*$FI$6),"",VLOOKUP($FA843,MOM,LOOKUPS!C$12,0)*$FB$6+VLOOKUP($FA843,STREV,LOOKUPS!C$10,0)*$FC$6+VLOOKUP($FA843,LTREV,LOOKUPS!C$9,0)*$FD$6+VLOOKUP($FA843,CFP,LOOKUPS!C$6,0)*$FE$6+VLOOKUP($FA843,EP,LOOKUPS!C$8,0)*$FF$6+VLOOKUP($FA843,BM,LOOKUPS!C$5,0)*$FG$6+VLOOKUP($FA843,DIV,LOOKUPS!C$7,0)*$FH$6++VLOOKUP($FA843,SIZE,LOOKUPS!C$11,0)*$FI$6)</f>
        <v>-6.0749000000000013</v>
      </c>
      <c r="FC843" s="1">
        <f>IF(ISERROR(VLOOKUP($FA843,MOM,LOOKUPS!D$12,0)*$FB$6+VLOOKUP($FA843,STREV,LOOKUPS!D$10,0)*$FC$6+VLOOKUP($FA843,LTREV,LOOKUPS!D$9,0)*$FD$6+VLOOKUP($FA843,CFP,LOOKUPS!D$6,0)*$FE$6+VLOOKUP($FA843,EP,LOOKUPS!D$8,0)*$FF$6+VLOOKUP($FA843,BM,LOOKUPS!D$5,0)*$FG$6+VLOOKUP($FA843,DIV,LOOKUPS!D$7,0)*$FH$6++VLOOKUP($FA843,SIZE,LOOKUPS!D$11,0)*$FI$6),"",VLOOKUP($FA843,MOM,LOOKUPS!D$12,0)*$FB$6+VLOOKUP($FA843,STREV,LOOKUPS!D$10,0)*$FC$6+VLOOKUP($FA843,LTREV,LOOKUPS!D$9,0)*$FD$6+VLOOKUP($FA843,CFP,LOOKUPS!D$6,0)*$FE$6+VLOOKUP($FA843,EP,LOOKUPS!D$8,0)*$FF$6+VLOOKUP($FA843,BM,LOOKUPS!D$5,0)*$FG$6+VLOOKUP($FA843,DIV,LOOKUPS!D$7,0)*$FH$6++VLOOKUP($FA843,SIZE,LOOKUPS!D$11,0)*$FI$6)</f>
        <v>-3.8944999999999999</v>
      </c>
      <c r="FD843" s="1">
        <f>IF(ISERROR(VLOOKUP($FA843,MOM,LOOKUPS!E$12,0)*$FB$6+VLOOKUP($FA843,STREV,LOOKUPS!E$10,0)*$FC$6+VLOOKUP($FA843,LTREV,LOOKUPS!E$9,0)*$FD$6+VLOOKUP($FA843,CFP,LOOKUPS!E$6,0)*$FE$6+VLOOKUP($FA843,EP,LOOKUPS!E$8,0)*$FF$6+VLOOKUP($FA843,BM,LOOKUPS!E$5,0)*$FG$6+VLOOKUP($FA843,DIV,LOOKUPS!E$7,0)*$FH$6++VLOOKUP($FA843,SIZE,LOOKUPS!E$11,0)*$FI$6),"",VLOOKUP($FA843,MOM,LOOKUPS!E$12,0)*$FB$6+VLOOKUP($FA843,STREV,LOOKUPS!E$10,0)*$FC$6+VLOOKUP($FA843,LTREV,LOOKUPS!E$9,0)*$FD$6+VLOOKUP($FA843,CFP,LOOKUPS!E$6,0)*$FE$6+VLOOKUP($FA843,EP,LOOKUPS!E$8,0)*$FF$6+VLOOKUP($FA843,BM,LOOKUPS!E$5,0)*$FG$6+VLOOKUP($FA843,DIV,LOOKUPS!E$7,0)*$FH$6++VLOOKUP($FA843,SIZE,LOOKUPS!E$11,0)*$FI$6)</f>
        <v>-3.0989000000000004</v>
      </c>
      <c r="FE843" s="1">
        <f>IF(ISERROR(VLOOKUP($FA843,MOM,LOOKUPS!F$12,0)*$FB$6+VLOOKUP($FA843,STREV,LOOKUPS!F$10,0)*$FC$6+VLOOKUP($FA843,LTREV,LOOKUPS!F$9,0)*$FD$6+VLOOKUP($FA843,CFP,LOOKUPS!F$6,0)*$FE$6+VLOOKUP($FA843,EP,LOOKUPS!F$8,0)*$FF$6+VLOOKUP($FA843,BM,LOOKUPS!F$5,0)*$FG$6+VLOOKUP($FA843,DIV,LOOKUPS!F$7,0)*$FH$6++VLOOKUP($FA843,SIZE,LOOKUPS!F$11,0)*$FI$6),"",VLOOKUP($FA843,MOM,LOOKUPS!F$12,0)*$FB$6+VLOOKUP($FA843,STREV,LOOKUPS!F$10,0)*$FC$6+VLOOKUP($FA843,LTREV,LOOKUPS!F$9,0)*$FD$6+VLOOKUP($FA843,CFP,LOOKUPS!F$6,0)*$FE$6+VLOOKUP($FA843,EP,LOOKUPS!F$8,0)*$FF$6+VLOOKUP($FA843,BM,LOOKUPS!F$5,0)*$FG$6+VLOOKUP($FA843,DIV,LOOKUPS!F$7,0)*$FH$6++VLOOKUP($FA843,SIZE,LOOKUPS!F$11,0)*$FI$6)</f>
        <v>-2.0087999999999999</v>
      </c>
      <c r="FF843" s="1">
        <f>IF(ISERROR(VLOOKUP($FA843,MOM,LOOKUPS!G$12,0)*$FB$6+VLOOKUP($FA843,STREV,LOOKUPS!G$10,0)*$FC$6+VLOOKUP($FA843,LTREV,LOOKUPS!G$9,0)*$FD$6+VLOOKUP($FA843,CFP,LOOKUPS!G$6,0)*$FE$6+VLOOKUP($FA843,EP,LOOKUPS!G$8,0)*$FF$6+VLOOKUP($FA843,BM,LOOKUPS!G$5,0)*$FG$6+VLOOKUP($FA843,DIV,LOOKUPS!G$7,0)*$FH$6++VLOOKUP($FA843,SIZE,LOOKUPS!G$11,0)*$FI$6),"",VLOOKUP($FA843,MOM,LOOKUPS!G$12,0)*$FB$6+VLOOKUP($FA843,STREV,LOOKUPS!G$10,0)*$FC$6+VLOOKUP($FA843,LTREV,LOOKUPS!G$9,0)*$FD$6+VLOOKUP($FA843,CFP,LOOKUPS!G$6,0)*$FE$6+VLOOKUP($FA843,EP,LOOKUPS!G$8,0)*$FF$6+VLOOKUP($FA843,BM,LOOKUPS!G$5,0)*$FG$6+VLOOKUP($FA843,DIV,LOOKUPS!G$7,0)*$FH$6++VLOOKUP($FA843,SIZE,LOOKUPS!G$11,0)*$FI$6)</f>
        <v>-1.9487000000000001</v>
      </c>
      <c r="FG843" s="1">
        <f>IF(ISERROR(VLOOKUP($FA843,MOM,LOOKUPS!H$12,0)*$FB$6+VLOOKUP($FA843,STREV,LOOKUPS!H$10,0)*$FC$6+VLOOKUP($FA843,LTREV,LOOKUPS!H$9,0)*$FD$6+VLOOKUP($FA843,CFP,LOOKUPS!H$6,0)*$FE$6+VLOOKUP($FA843,EP,LOOKUPS!H$8,0)*$FF$6+VLOOKUP($FA843,BM,LOOKUPS!H$5,0)*$FG$6+VLOOKUP($FA843,DIV,LOOKUPS!H$7,0)*$FH$6++VLOOKUP($FA843,SIZE,LOOKUPS!H$11,0)*$FI$6),"",VLOOKUP($FA843,MOM,LOOKUPS!H$12,0)*$FB$6+VLOOKUP($FA843,STREV,LOOKUPS!H$10,0)*$FC$6+VLOOKUP($FA843,LTREV,LOOKUPS!H$9,0)*$FD$6+VLOOKUP($FA843,CFP,LOOKUPS!H$6,0)*$FE$6+VLOOKUP($FA843,EP,LOOKUPS!H$8,0)*$FF$6+VLOOKUP($FA843,BM,LOOKUPS!H$5,0)*$FG$6+VLOOKUP($FA843,DIV,LOOKUPS!H$7,0)*$FH$6++VLOOKUP($FA843,SIZE,LOOKUPS!H$11,0)*$FI$6)</f>
        <v>-1.8740999999999999</v>
      </c>
      <c r="FH843" s="1">
        <f>IF(ISERROR(VLOOKUP($FA843,MOM,LOOKUPS!I$12,0)*$FB$6+VLOOKUP($FA843,STREV,LOOKUPS!I$10,0)*$FC$6+VLOOKUP($FA843,LTREV,LOOKUPS!I$9,0)*$FD$6+VLOOKUP($FA843,CFP,LOOKUPS!I$6,0)*$FE$6+VLOOKUP($FA843,EP,LOOKUPS!I$8,0)*$FF$6+VLOOKUP($FA843,BM,LOOKUPS!I$5,0)*$FG$6+VLOOKUP($FA843,DIV,LOOKUPS!I$7,0)*$FH$6++VLOOKUP($FA843,SIZE,LOOKUPS!I$11,0)*$FI$6),"",VLOOKUP($FA843,MOM,LOOKUPS!I$12,0)*$FB$6+VLOOKUP($FA843,STREV,LOOKUPS!I$10,0)*$FC$6+VLOOKUP($FA843,LTREV,LOOKUPS!I$9,0)*$FD$6+VLOOKUP($FA843,CFP,LOOKUPS!I$6,0)*$FE$6+VLOOKUP($FA843,EP,LOOKUPS!I$8,0)*$FF$6+VLOOKUP($FA843,BM,LOOKUPS!I$5,0)*$FG$6+VLOOKUP($FA843,DIV,LOOKUPS!I$7,0)*$FH$6++VLOOKUP($FA843,SIZE,LOOKUPS!I$11,0)*$FI$6)</f>
        <v>-1.6646000000000001</v>
      </c>
      <c r="FI843" s="1">
        <f>IF(ISERROR(VLOOKUP($FA843,MOM,LOOKUPS!J$12,0)*$FB$6+VLOOKUP($FA843,STREV,LOOKUPS!J$10,0)*$FC$6+VLOOKUP($FA843,LTREV,LOOKUPS!J$9,0)*$FD$6+VLOOKUP($FA843,CFP,LOOKUPS!J$6,0)*$FE$6+VLOOKUP($FA843,EP,LOOKUPS!J$8,0)*$FF$6+VLOOKUP($FA843,BM,LOOKUPS!J$5,0)*$FG$6+VLOOKUP($FA843,DIV,LOOKUPS!J$7,0)*$FH$6++VLOOKUP($FA843,SIZE,LOOKUPS!J$11,0)*$FI$6),"",VLOOKUP($FA843,MOM,LOOKUPS!J$12,0)*$FB$6+VLOOKUP($FA843,STREV,LOOKUPS!J$10,0)*$FC$6+VLOOKUP($FA843,LTREV,LOOKUPS!J$9,0)*$FD$6+VLOOKUP($FA843,CFP,LOOKUPS!J$6,0)*$FE$6+VLOOKUP($FA843,EP,LOOKUPS!J$8,0)*$FF$6+VLOOKUP($FA843,BM,LOOKUPS!J$5,0)*$FG$6+VLOOKUP($FA843,DIV,LOOKUPS!J$7,0)*$FH$6++VLOOKUP($FA843,SIZE,LOOKUPS!J$11,0)*$FI$6)</f>
        <v>-1.5862000000000001</v>
      </c>
      <c r="FJ843" s="1">
        <f>IF(ISERROR(VLOOKUP($FA843,MOM,LOOKUPS!K$12,0)*$FB$6+VLOOKUP($FA843,STREV,LOOKUPS!K$10,0)*$FC$6+VLOOKUP($FA843,LTREV,LOOKUPS!K$9,0)*$FD$6+VLOOKUP($FA843,CFP,LOOKUPS!K$6,0)*$FE$6+VLOOKUP($FA843,EP,LOOKUPS!K$8,0)*$FF$6+VLOOKUP($FA843,BM,LOOKUPS!K$5,0)*$FG$6+VLOOKUP($FA843,DIV,LOOKUPS!K$7,0)*$FH$6++VLOOKUP($FA843,SIZE,LOOKUPS!K$11,0)*$FI$6),"",VLOOKUP($FA843,MOM,LOOKUPS!K$12,0)*$FB$6+VLOOKUP($FA843,STREV,LOOKUPS!K$10,0)*$FC$6+VLOOKUP($FA843,LTREV,LOOKUPS!K$9,0)*$FD$6+VLOOKUP($FA843,CFP,LOOKUPS!K$6,0)*$FE$6+VLOOKUP($FA843,EP,LOOKUPS!K$8,0)*$FF$6+VLOOKUP($FA843,BM,LOOKUPS!K$5,0)*$FG$6+VLOOKUP($FA843,DIV,LOOKUPS!K$7,0)*$FH$6++VLOOKUP($FA843,SIZE,LOOKUPS!K$11,0)*$FI$6)</f>
        <v>-2.2035999999999998</v>
      </c>
      <c r="FK843" s="1">
        <f>IF(ISERROR(VLOOKUP($FA843,MOM,LOOKUPS!L$12,0)*$FB$6+VLOOKUP($FA843,STREV,LOOKUPS!L$10,0)*$FC$6+VLOOKUP($FA843,LTREV,LOOKUPS!L$9,0)*$FD$6+VLOOKUP($FA843,CFP,LOOKUPS!L$6,0)*$FE$6+VLOOKUP($FA843,EP,LOOKUPS!L$8,0)*$FF$6+VLOOKUP($FA843,BM,LOOKUPS!L$5,0)*$FG$6+VLOOKUP($FA843,DIV,LOOKUPS!L$7,0)*$FH$6++VLOOKUP($FA843,SIZE,LOOKUPS!L$11,0)*$FI$6),"",VLOOKUP($FA843,MOM,LOOKUPS!L$12,0)*$FB$6+VLOOKUP($FA843,STREV,LOOKUPS!L$10,0)*$FC$6+VLOOKUP($FA843,LTREV,LOOKUPS!L$9,0)*$FD$6+VLOOKUP($FA843,CFP,LOOKUPS!L$6,0)*$FE$6+VLOOKUP($FA843,EP,LOOKUPS!L$8,0)*$FF$6+VLOOKUP($FA843,BM,LOOKUPS!L$5,0)*$FG$6+VLOOKUP($FA843,DIV,LOOKUPS!L$7,0)*$FH$6++VLOOKUP($FA843,SIZE,LOOKUPS!L$11,0)*$FI$6)</f>
        <v>-4.0137</v>
      </c>
    </row>
    <row r="844" spans="1:167" x14ac:dyDescent="0.3">
      <c r="A844" s="1">
        <v>199607</v>
      </c>
      <c r="B844" s="1">
        <v>-11.12</v>
      </c>
      <c r="C844" s="1">
        <v>-7.46</v>
      </c>
      <c r="D844" s="1">
        <v>-6.15</v>
      </c>
      <c r="E844" s="1">
        <v>-5.78</v>
      </c>
      <c r="F844" s="1">
        <v>-5.41</v>
      </c>
      <c r="G844" s="1">
        <v>-6.05</v>
      </c>
      <c r="H844" s="1">
        <v>-5.83</v>
      </c>
      <c r="I844" s="1">
        <v>-6.31</v>
      </c>
      <c r="J844" s="1">
        <v>-6.7</v>
      </c>
      <c r="K844" s="1">
        <v>-12.57</v>
      </c>
      <c r="M844" s="1">
        <v>199508</v>
      </c>
      <c r="N844" s="1">
        <v>6.09</v>
      </c>
      <c r="O844" s="1">
        <v>4.42</v>
      </c>
      <c r="P844" s="1">
        <v>3.35</v>
      </c>
      <c r="Q844" s="1">
        <v>2.96</v>
      </c>
      <c r="R844" s="1">
        <v>3.07</v>
      </c>
      <c r="S844" s="1">
        <v>3.87</v>
      </c>
      <c r="T844" s="1">
        <v>3.21</v>
      </c>
      <c r="U844" s="1">
        <v>2.89</v>
      </c>
      <c r="V844" s="1">
        <v>3.29</v>
      </c>
      <c r="W844" s="1">
        <v>2.2200000000000002</v>
      </c>
      <c r="Y844" s="1">
        <v>200007</v>
      </c>
      <c r="Z844" s="1">
        <v>-3.18</v>
      </c>
      <c r="AA844" s="1">
        <v>-0.8</v>
      </c>
      <c r="AB844" s="1">
        <v>-1.71</v>
      </c>
      <c r="AC844" s="1">
        <v>0.1</v>
      </c>
      <c r="AD844" s="1">
        <v>0.74</v>
      </c>
      <c r="AE844" s="1">
        <v>2.13</v>
      </c>
      <c r="AF844" s="1">
        <v>1.68</v>
      </c>
      <c r="AG844" s="1">
        <v>1.63</v>
      </c>
      <c r="AH844" s="1">
        <v>-0.86</v>
      </c>
      <c r="AI844" s="1">
        <v>-0.88</v>
      </c>
      <c r="CA844" s="1">
        <v>199601</v>
      </c>
      <c r="CB844" s="1">
        <v>1.73</v>
      </c>
      <c r="CC844" s="1">
        <v>2.33</v>
      </c>
      <c r="CD844" s="1">
        <v>2.81</v>
      </c>
      <c r="CE844" s="1">
        <v>3.64</v>
      </c>
      <c r="CF844" s="1">
        <v>2.16</v>
      </c>
      <c r="CG844" s="1">
        <v>2.59</v>
      </c>
      <c r="CH844" s="1">
        <v>3.25</v>
      </c>
      <c r="CI844" s="1">
        <v>2.77</v>
      </c>
      <c r="CJ844" s="1">
        <v>3.82</v>
      </c>
      <c r="CK844" s="1">
        <v>2.31</v>
      </c>
      <c r="CL844" s="1">
        <v>1.95</v>
      </c>
      <c r="CM844" s="1">
        <v>2.88</v>
      </c>
      <c r="CN844" s="1">
        <v>2.2799999999999998</v>
      </c>
      <c r="CO844" s="1">
        <v>4.13</v>
      </c>
      <c r="CP844" s="1">
        <v>2.29</v>
      </c>
      <c r="CQ844" s="1">
        <v>2.33</v>
      </c>
      <c r="CR844" s="1">
        <v>3.13</v>
      </c>
      <c r="CS844" s="1">
        <v>2.54</v>
      </c>
      <c r="CT844" s="1">
        <v>4.6399999999999997</v>
      </c>
      <c r="CV844" s="1">
        <v>199701</v>
      </c>
      <c r="CW844" s="1">
        <v>8.73</v>
      </c>
      <c r="CX844" s="1">
        <v>2.83</v>
      </c>
      <c r="CY844" s="1">
        <v>3.26</v>
      </c>
      <c r="CZ844" s="1">
        <v>3.13</v>
      </c>
      <c r="DA844" s="1">
        <v>2.6</v>
      </c>
      <c r="DB844" s="1">
        <v>3.07</v>
      </c>
      <c r="DC844" s="1">
        <v>3.34</v>
      </c>
      <c r="DD844" s="1">
        <v>3.72</v>
      </c>
      <c r="DE844" s="1">
        <v>2.63</v>
      </c>
      <c r="DF844" s="1">
        <v>2.09</v>
      </c>
      <c r="DG844" s="1">
        <v>3.12</v>
      </c>
      <c r="DH844" s="1">
        <v>3.26</v>
      </c>
      <c r="DI844" s="1">
        <v>2.9</v>
      </c>
      <c r="DJ844" s="1">
        <v>3.27</v>
      </c>
      <c r="DK844" s="1">
        <v>3.41</v>
      </c>
      <c r="DL844" s="1">
        <v>3.42</v>
      </c>
      <c r="DM844" s="1">
        <v>4.01</v>
      </c>
      <c r="DN844" s="1">
        <v>3.06</v>
      </c>
      <c r="DO844" s="1">
        <v>2.04</v>
      </c>
      <c r="DQ844" s="1">
        <v>199601</v>
      </c>
      <c r="DR844" s="1">
        <v>-99.99</v>
      </c>
      <c r="DS844" s="1">
        <v>3.51</v>
      </c>
      <c r="DT844" s="1">
        <v>0.16</v>
      </c>
      <c r="DU844" s="1">
        <v>3.04</v>
      </c>
      <c r="DV844" s="1">
        <v>4.1399999999999997</v>
      </c>
      <c r="DW844" s="1">
        <v>-0.4</v>
      </c>
      <c r="DX844" s="1">
        <v>0.03</v>
      </c>
      <c r="DY844" s="1">
        <v>1.62</v>
      </c>
      <c r="DZ844" s="1">
        <v>3.22</v>
      </c>
      <c r="EA844" s="1">
        <v>5.19</v>
      </c>
      <c r="EB844" s="1">
        <v>0.55000000000000004</v>
      </c>
      <c r="EC844" s="1">
        <v>-0.66</v>
      </c>
      <c r="ED844" s="1">
        <v>0.05</v>
      </c>
      <c r="EE844" s="1">
        <v>0.7</v>
      </c>
      <c r="EF844" s="1">
        <v>-0.79</v>
      </c>
      <c r="EG844" s="1">
        <v>0.62</v>
      </c>
      <c r="EH844" s="1">
        <v>2.75</v>
      </c>
      <c r="EI844" s="1">
        <v>3</v>
      </c>
      <c r="EJ844" s="1">
        <v>3.45</v>
      </c>
      <c r="EL844">
        <v>199601</v>
      </c>
      <c r="EM844">
        <v>2.2599999999999998</v>
      </c>
      <c r="EN844">
        <v>-2.63</v>
      </c>
      <c r="EO844">
        <v>0.22</v>
      </c>
      <c r="EP844">
        <v>0.43</v>
      </c>
      <c r="ER844" s="1">
        <v>199607</v>
      </c>
      <c r="ES844" s="1">
        <v>-0.11</v>
      </c>
      <c r="EU844" s="1">
        <v>199508</v>
      </c>
      <c r="EV844" s="1">
        <v>1.31</v>
      </c>
      <c r="EX844" s="1">
        <v>200007</v>
      </c>
      <c r="EY844" s="1">
        <v>-3.27</v>
      </c>
      <c r="FA844" s="1">
        <v>199607</v>
      </c>
      <c r="FB844" s="1">
        <f>IF(ISERROR(VLOOKUP($FA844,MOM,LOOKUPS!C$12,0)*$FB$6+VLOOKUP($FA844,STREV,LOOKUPS!C$10,0)*$FC$6+VLOOKUP($FA844,LTREV,LOOKUPS!C$9,0)*$FD$6+VLOOKUP($FA844,CFP,LOOKUPS!C$6,0)*$FE$6+VLOOKUP($FA844,EP,LOOKUPS!C$8,0)*$FF$6+VLOOKUP($FA844,BM,LOOKUPS!C$5,0)*$FG$6+VLOOKUP($FA844,DIV,LOOKUPS!C$7,0)*$FH$6++VLOOKUP($FA844,SIZE,LOOKUPS!C$11,0)*$FI$6),"",VLOOKUP($FA844,MOM,LOOKUPS!C$12,0)*$FB$6+VLOOKUP($FA844,STREV,LOOKUPS!C$10,0)*$FC$6+VLOOKUP($FA844,LTREV,LOOKUPS!C$9,0)*$FD$6+VLOOKUP($FA844,CFP,LOOKUPS!C$6,0)*$FE$6+VLOOKUP($FA844,EP,LOOKUPS!C$8,0)*$FF$6+VLOOKUP($FA844,BM,LOOKUPS!C$5,0)*$FG$6+VLOOKUP($FA844,DIV,LOOKUPS!C$7,0)*$FH$6++VLOOKUP($FA844,SIZE,LOOKUPS!C$11,0)*$FI$6)</f>
        <v>-11.915700000000001</v>
      </c>
      <c r="FC844" s="1">
        <f>IF(ISERROR(VLOOKUP($FA844,MOM,LOOKUPS!D$12,0)*$FB$6+VLOOKUP($FA844,STREV,LOOKUPS!D$10,0)*$FC$6+VLOOKUP($FA844,LTREV,LOOKUPS!D$9,0)*$FD$6+VLOOKUP($FA844,CFP,LOOKUPS!D$6,0)*$FE$6+VLOOKUP($FA844,EP,LOOKUPS!D$8,0)*$FF$6+VLOOKUP($FA844,BM,LOOKUPS!D$5,0)*$FG$6+VLOOKUP($FA844,DIV,LOOKUPS!D$7,0)*$FH$6++VLOOKUP($FA844,SIZE,LOOKUPS!D$11,0)*$FI$6),"",VLOOKUP($FA844,MOM,LOOKUPS!D$12,0)*$FB$6+VLOOKUP($FA844,STREV,LOOKUPS!D$10,0)*$FC$6+VLOOKUP($FA844,LTREV,LOOKUPS!D$9,0)*$FD$6+VLOOKUP($FA844,CFP,LOOKUPS!D$6,0)*$FE$6+VLOOKUP($FA844,EP,LOOKUPS!D$8,0)*$FF$6+VLOOKUP($FA844,BM,LOOKUPS!D$5,0)*$FG$6+VLOOKUP($FA844,DIV,LOOKUPS!D$7,0)*$FH$6++VLOOKUP($FA844,SIZE,LOOKUPS!D$11,0)*$FI$6)</f>
        <v>-8.9121000000000006</v>
      </c>
      <c r="FD844" s="1">
        <f>IF(ISERROR(VLOOKUP($FA844,MOM,LOOKUPS!E$12,0)*$FB$6+VLOOKUP($FA844,STREV,LOOKUPS!E$10,0)*$FC$6+VLOOKUP($FA844,LTREV,LOOKUPS!E$9,0)*$FD$6+VLOOKUP($FA844,CFP,LOOKUPS!E$6,0)*$FE$6+VLOOKUP($FA844,EP,LOOKUPS!E$8,0)*$FF$6+VLOOKUP($FA844,BM,LOOKUPS!E$5,0)*$FG$6+VLOOKUP($FA844,DIV,LOOKUPS!E$7,0)*$FH$6++VLOOKUP($FA844,SIZE,LOOKUPS!E$11,0)*$FI$6),"",VLOOKUP($FA844,MOM,LOOKUPS!E$12,0)*$FB$6+VLOOKUP($FA844,STREV,LOOKUPS!E$10,0)*$FC$6+VLOOKUP($FA844,LTREV,LOOKUPS!E$9,0)*$FD$6+VLOOKUP($FA844,CFP,LOOKUPS!E$6,0)*$FE$6+VLOOKUP($FA844,EP,LOOKUPS!E$8,0)*$FF$6+VLOOKUP($FA844,BM,LOOKUPS!E$5,0)*$FG$6+VLOOKUP($FA844,DIV,LOOKUPS!E$7,0)*$FH$6++VLOOKUP($FA844,SIZE,LOOKUPS!E$11,0)*$FI$6)</f>
        <v>-7.4786000000000001</v>
      </c>
      <c r="FE844" s="1">
        <f>IF(ISERROR(VLOOKUP($FA844,MOM,LOOKUPS!F$12,0)*$FB$6+VLOOKUP($FA844,STREV,LOOKUPS!F$10,0)*$FC$6+VLOOKUP($FA844,LTREV,LOOKUPS!F$9,0)*$FD$6+VLOOKUP($FA844,CFP,LOOKUPS!F$6,0)*$FE$6+VLOOKUP($FA844,EP,LOOKUPS!F$8,0)*$FF$6+VLOOKUP($FA844,BM,LOOKUPS!F$5,0)*$FG$6+VLOOKUP($FA844,DIV,LOOKUPS!F$7,0)*$FH$6++VLOOKUP($FA844,SIZE,LOOKUPS!F$11,0)*$FI$6),"",VLOOKUP($FA844,MOM,LOOKUPS!F$12,0)*$FB$6+VLOOKUP($FA844,STREV,LOOKUPS!F$10,0)*$FC$6+VLOOKUP($FA844,LTREV,LOOKUPS!F$9,0)*$FD$6+VLOOKUP($FA844,CFP,LOOKUPS!F$6,0)*$FE$6+VLOOKUP($FA844,EP,LOOKUPS!F$8,0)*$FF$6+VLOOKUP($FA844,BM,LOOKUPS!F$5,0)*$FG$6+VLOOKUP($FA844,DIV,LOOKUPS!F$7,0)*$FH$6++VLOOKUP($FA844,SIZE,LOOKUPS!F$11,0)*$FI$6)</f>
        <v>-6.1610000000000005</v>
      </c>
      <c r="FF844" s="1">
        <f>IF(ISERROR(VLOOKUP($FA844,MOM,LOOKUPS!G$12,0)*$FB$6+VLOOKUP($FA844,STREV,LOOKUPS!G$10,0)*$FC$6+VLOOKUP($FA844,LTREV,LOOKUPS!G$9,0)*$FD$6+VLOOKUP($FA844,CFP,LOOKUPS!G$6,0)*$FE$6+VLOOKUP($FA844,EP,LOOKUPS!G$8,0)*$FF$6+VLOOKUP($FA844,BM,LOOKUPS!G$5,0)*$FG$6+VLOOKUP($FA844,DIV,LOOKUPS!G$7,0)*$FH$6++VLOOKUP($FA844,SIZE,LOOKUPS!G$11,0)*$FI$6),"",VLOOKUP($FA844,MOM,LOOKUPS!G$12,0)*$FB$6+VLOOKUP($FA844,STREV,LOOKUPS!G$10,0)*$FC$6+VLOOKUP($FA844,LTREV,LOOKUPS!G$9,0)*$FD$6+VLOOKUP($FA844,CFP,LOOKUPS!G$6,0)*$FE$6+VLOOKUP($FA844,EP,LOOKUPS!G$8,0)*$FF$6+VLOOKUP($FA844,BM,LOOKUPS!G$5,0)*$FG$6+VLOOKUP($FA844,DIV,LOOKUPS!G$7,0)*$FH$6++VLOOKUP($FA844,SIZE,LOOKUPS!G$11,0)*$FI$6)</f>
        <v>-6.7094000000000005</v>
      </c>
      <c r="FG844" s="1">
        <f>IF(ISERROR(VLOOKUP($FA844,MOM,LOOKUPS!H$12,0)*$FB$6+VLOOKUP($FA844,STREV,LOOKUPS!H$10,0)*$FC$6+VLOOKUP($FA844,LTREV,LOOKUPS!H$9,0)*$FD$6+VLOOKUP($FA844,CFP,LOOKUPS!H$6,0)*$FE$6+VLOOKUP($FA844,EP,LOOKUPS!H$8,0)*$FF$6+VLOOKUP($FA844,BM,LOOKUPS!H$5,0)*$FG$6+VLOOKUP($FA844,DIV,LOOKUPS!H$7,0)*$FH$6++VLOOKUP($FA844,SIZE,LOOKUPS!H$11,0)*$FI$6),"",VLOOKUP($FA844,MOM,LOOKUPS!H$12,0)*$FB$6+VLOOKUP($FA844,STREV,LOOKUPS!H$10,0)*$FC$6+VLOOKUP($FA844,LTREV,LOOKUPS!H$9,0)*$FD$6+VLOOKUP($FA844,CFP,LOOKUPS!H$6,0)*$FE$6+VLOOKUP($FA844,EP,LOOKUPS!H$8,0)*$FF$6+VLOOKUP($FA844,BM,LOOKUPS!H$5,0)*$FG$6+VLOOKUP($FA844,DIV,LOOKUPS!H$7,0)*$FH$6++VLOOKUP($FA844,SIZE,LOOKUPS!H$11,0)*$FI$6)</f>
        <v>-6.6326000000000001</v>
      </c>
      <c r="FH844" s="1">
        <f>IF(ISERROR(VLOOKUP($FA844,MOM,LOOKUPS!I$12,0)*$FB$6+VLOOKUP($FA844,STREV,LOOKUPS!I$10,0)*$FC$6+VLOOKUP($FA844,LTREV,LOOKUPS!I$9,0)*$FD$6+VLOOKUP($FA844,CFP,LOOKUPS!I$6,0)*$FE$6+VLOOKUP($FA844,EP,LOOKUPS!I$8,0)*$FF$6+VLOOKUP($FA844,BM,LOOKUPS!I$5,0)*$FG$6+VLOOKUP($FA844,DIV,LOOKUPS!I$7,0)*$FH$6++VLOOKUP($FA844,SIZE,LOOKUPS!I$11,0)*$FI$6),"",VLOOKUP($FA844,MOM,LOOKUPS!I$12,0)*$FB$6+VLOOKUP($FA844,STREV,LOOKUPS!I$10,0)*$FC$6+VLOOKUP($FA844,LTREV,LOOKUPS!I$9,0)*$FD$6+VLOOKUP($FA844,CFP,LOOKUPS!I$6,0)*$FE$6+VLOOKUP($FA844,EP,LOOKUPS!I$8,0)*$FF$6+VLOOKUP($FA844,BM,LOOKUPS!I$5,0)*$FG$6+VLOOKUP($FA844,DIV,LOOKUPS!I$7,0)*$FH$6++VLOOKUP($FA844,SIZE,LOOKUPS!I$11,0)*$FI$6)</f>
        <v>-5.8749000000000002</v>
      </c>
      <c r="FI844" s="1">
        <f>IF(ISERROR(VLOOKUP($FA844,MOM,LOOKUPS!J$12,0)*$FB$6+VLOOKUP($FA844,STREV,LOOKUPS!J$10,0)*$FC$6+VLOOKUP($FA844,LTREV,LOOKUPS!J$9,0)*$FD$6+VLOOKUP($FA844,CFP,LOOKUPS!J$6,0)*$FE$6+VLOOKUP($FA844,EP,LOOKUPS!J$8,0)*$FF$6+VLOOKUP($FA844,BM,LOOKUPS!J$5,0)*$FG$6+VLOOKUP($FA844,DIV,LOOKUPS!J$7,0)*$FH$6++VLOOKUP($FA844,SIZE,LOOKUPS!J$11,0)*$FI$6),"",VLOOKUP($FA844,MOM,LOOKUPS!J$12,0)*$FB$6+VLOOKUP($FA844,STREV,LOOKUPS!J$10,0)*$FC$6+VLOOKUP($FA844,LTREV,LOOKUPS!J$9,0)*$FD$6+VLOOKUP($FA844,CFP,LOOKUPS!J$6,0)*$FE$6+VLOOKUP($FA844,EP,LOOKUPS!J$8,0)*$FF$6+VLOOKUP($FA844,BM,LOOKUPS!J$5,0)*$FG$6+VLOOKUP($FA844,DIV,LOOKUPS!J$7,0)*$FH$6++VLOOKUP($FA844,SIZE,LOOKUPS!J$11,0)*$FI$6)</f>
        <v>-6.8198000000000008</v>
      </c>
      <c r="FJ844" s="1">
        <f>IF(ISERROR(VLOOKUP($FA844,MOM,LOOKUPS!K$12,0)*$FB$6+VLOOKUP($FA844,STREV,LOOKUPS!K$10,0)*$FC$6+VLOOKUP($FA844,LTREV,LOOKUPS!K$9,0)*$FD$6+VLOOKUP($FA844,CFP,LOOKUPS!K$6,0)*$FE$6+VLOOKUP($FA844,EP,LOOKUPS!K$8,0)*$FF$6+VLOOKUP($FA844,BM,LOOKUPS!K$5,0)*$FG$6+VLOOKUP($FA844,DIV,LOOKUPS!K$7,0)*$FH$6++VLOOKUP($FA844,SIZE,LOOKUPS!K$11,0)*$FI$6),"",VLOOKUP($FA844,MOM,LOOKUPS!K$12,0)*$FB$6+VLOOKUP($FA844,STREV,LOOKUPS!K$10,0)*$FC$6+VLOOKUP($FA844,LTREV,LOOKUPS!K$9,0)*$FD$6+VLOOKUP($FA844,CFP,LOOKUPS!K$6,0)*$FE$6+VLOOKUP($FA844,EP,LOOKUPS!K$8,0)*$FF$6+VLOOKUP($FA844,BM,LOOKUPS!K$5,0)*$FG$6+VLOOKUP($FA844,DIV,LOOKUPS!K$7,0)*$FH$6++VLOOKUP($FA844,SIZE,LOOKUPS!K$11,0)*$FI$6)</f>
        <v>-7.1295000000000002</v>
      </c>
      <c r="FK844" s="1">
        <f>IF(ISERROR(VLOOKUP($FA844,MOM,LOOKUPS!L$12,0)*$FB$6+VLOOKUP($FA844,STREV,LOOKUPS!L$10,0)*$FC$6+VLOOKUP($FA844,LTREV,LOOKUPS!L$9,0)*$FD$6+VLOOKUP($FA844,CFP,LOOKUPS!L$6,0)*$FE$6+VLOOKUP($FA844,EP,LOOKUPS!L$8,0)*$FF$6+VLOOKUP($FA844,BM,LOOKUPS!L$5,0)*$FG$6+VLOOKUP($FA844,DIV,LOOKUPS!L$7,0)*$FH$6++VLOOKUP($FA844,SIZE,LOOKUPS!L$11,0)*$FI$6),"",VLOOKUP($FA844,MOM,LOOKUPS!L$12,0)*$FB$6+VLOOKUP($FA844,STREV,LOOKUPS!L$10,0)*$FC$6+VLOOKUP($FA844,LTREV,LOOKUPS!L$9,0)*$FD$6+VLOOKUP($FA844,CFP,LOOKUPS!L$6,0)*$FE$6+VLOOKUP($FA844,EP,LOOKUPS!L$8,0)*$FF$6+VLOOKUP($FA844,BM,LOOKUPS!L$5,0)*$FG$6+VLOOKUP($FA844,DIV,LOOKUPS!L$7,0)*$FH$6++VLOOKUP($FA844,SIZE,LOOKUPS!L$11,0)*$FI$6)</f>
        <v>-10.660300000000001</v>
      </c>
    </row>
    <row r="845" spans="1:167" x14ac:dyDescent="0.3">
      <c r="A845" s="1">
        <v>199608</v>
      </c>
      <c r="B845" s="1">
        <v>3.94</v>
      </c>
      <c r="C845" s="1">
        <v>4.25</v>
      </c>
      <c r="D845" s="1">
        <v>3.68</v>
      </c>
      <c r="E845" s="1">
        <v>4.05</v>
      </c>
      <c r="F845" s="1">
        <v>3.64</v>
      </c>
      <c r="G845" s="1">
        <v>3.55</v>
      </c>
      <c r="H845" s="1">
        <v>4.1900000000000004</v>
      </c>
      <c r="I845" s="1">
        <v>4.76</v>
      </c>
      <c r="J845" s="1">
        <v>4.1100000000000003</v>
      </c>
      <c r="K845" s="1">
        <v>6.7</v>
      </c>
      <c r="M845" s="1">
        <v>199509</v>
      </c>
      <c r="N845" s="1">
        <v>4.09</v>
      </c>
      <c r="O845" s="1">
        <v>2.83</v>
      </c>
      <c r="P845" s="1">
        <v>2.86</v>
      </c>
      <c r="Q845" s="1">
        <v>2.54</v>
      </c>
      <c r="R845" s="1">
        <v>2.75</v>
      </c>
      <c r="S845" s="1">
        <v>2.14</v>
      </c>
      <c r="T845" s="1">
        <v>3.14</v>
      </c>
      <c r="U845" s="1">
        <v>2.61</v>
      </c>
      <c r="V845" s="1">
        <v>1.55</v>
      </c>
      <c r="W845" s="1">
        <v>2.61</v>
      </c>
      <c r="Y845" s="1">
        <v>200008</v>
      </c>
      <c r="Z845" s="1">
        <v>7.67</v>
      </c>
      <c r="AA845" s="1">
        <v>4.22</v>
      </c>
      <c r="AB845" s="1">
        <v>6.9</v>
      </c>
      <c r="AC845" s="1">
        <v>4.8600000000000003</v>
      </c>
      <c r="AD845" s="1">
        <v>6.69</v>
      </c>
      <c r="AE845" s="1">
        <v>6.52</v>
      </c>
      <c r="AF845" s="1">
        <v>7.3</v>
      </c>
      <c r="AG845" s="1">
        <v>6.52</v>
      </c>
      <c r="AH845" s="1">
        <v>6.08</v>
      </c>
      <c r="AI845" s="1">
        <v>9.9499999999999993</v>
      </c>
      <c r="CA845" s="1">
        <v>199602</v>
      </c>
      <c r="CB845" s="1">
        <v>5.24</v>
      </c>
      <c r="CC845" s="1">
        <v>4.62</v>
      </c>
      <c r="CD845" s="1">
        <v>3.02</v>
      </c>
      <c r="CE845" s="1">
        <v>3.49</v>
      </c>
      <c r="CF845" s="1">
        <v>4.75</v>
      </c>
      <c r="CG845" s="1">
        <v>3.9</v>
      </c>
      <c r="CH845" s="1">
        <v>3.47</v>
      </c>
      <c r="CI845" s="1">
        <v>2.06</v>
      </c>
      <c r="CJ845" s="1">
        <v>3.81</v>
      </c>
      <c r="CK845" s="1">
        <v>4.28</v>
      </c>
      <c r="CL845" s="1">
        <v>5.45</v>
      </c>
      <c r="CM845" s="1">
        <v>4.16</v>
      </c>
      <c r="CN845" s="1">
        <v>3.62</v>
      </c>
      <c r="CO845" s="1">
        <v>2.81</v>
      </c>
      <c r="CP845" s="1">
        <v>4.1900000000000004</v>
      </c>
      <c r="CQ845" s="1">
        <v>1.49</v>
      </c>
      <c r="CR845" s="1">
        <v>2.54</v>
      </c>
      <c r="CS845" s="1">
        <v>3.14</v>
      </c>
      <c r="CT845" s="1">
        <v>4.25</v>
      </c>
      <c r="CV845" s="1">
        <v>199702</v>
      </c>
      <c r="CW845" s="1">
        <v>-3.11</v>
      </c>
      <c r="CX845" s="1">
        <v>0.28000000000000003</v>
      </c>
      <c r="CY845" s="1">
        <v>2.65</v>
      </c>
      <c r="CZ845" s="1">
        <v>2.23</v>
      </c>
      <c r="DA845" s="1">
        <v>7.0000000000000007E-2</v>
      </c>
      <c r="DB845" s="1">
        <v>1.37</v>
      </c>
      <c r="DC845" s="1">
        <v>2.94</v>
      </c>
      <c r="DD845" s="1">
        <v>3.21</v>
      </c>
      <c r="DE845" s="1">
        <v>1.41</v>
      </c>
      <c r="DF845" s="1">
        <v>-0.88</v>
      </c>
      <c r="DG845" s="1">
        <v>1.02</v>
      </c>
      <c r="DH845" s="1">
        <v>0.7</v>
      </c>
      <c r="DI845" s="1">
        <v>1.97</v>
      </c>
      <c r="DJ845" s="1">
        <v>3.01</v>
      </c>
      <c r="DK845" s="1">
        <v>2.87</v>
      </c>
      <c r="DL845" s="1">
        <v>2.73</v>
      </c>
      <c r="DM845" s="1">
        <v>3.66</v>
      </c>
      <c r="DN845" s="1">
        <v>1.87</v>
      </c>
      <c r="DO845" s="1">
        <v>0.77</v>
      </c>
      <c r="DQ845" s="1">
        <v>199602</v>
      </c>
      <c r="DR845" s="1">
        <v>-99.99</v>
      </c>
      <c r="DS845" s="1">
        <v>4.0199999999999996</v>
      </c>
      <c r="DT845" s="1">
        <v>3.52</v>
      </c>
      <c r="DU845" s="1">
        <v>1.8</v>
      </c>
      <c r="DV845" s="1">
        <v>4.09</v>
      </c>
      <c r="DW845" s="1">
        <v>3.51</v>
      </c>
      <c r="DX845" s="1">
        <v>3.95</v>
      </c>
      <c r="DY845" s="1">
        <v>2.25</v>
      </c>
      <c r="DZ845" s="1">
        <v>1.81</v>
      </c>
      <c r="EA845" s="1">
        <v>4.4000000000000004</v>
      </c>
      <c r="EB845" s="1">
        <v>3.04</v>
      </c>
      <c r="EC845" s="1">
        <v>3.56</v>
      </c>
      <c r="ED845" s="1">
        <v>3.42</v>
      </c>
      <c r="EE845" s="1">
        <v>3.82</v>
      </c>
      <c r="EF845" s="1">
        <v>4.1100000000000003</v>
      </c>
      <c r="EG845" s="1">
        <v>2.67</v>
      </c>
      <c r="EH845" s="1">
        <v>1.78</v>
      </c>
      <c r="EI845" s="1">
        <v>2.56</v>
      </c>
      <c r="EJ845" s="1">
        <v>1</v>
      </c>
      <c r="EL845">
        <v>199602</v>
      </c>
      <c r="EM845">
        <v>1.33</v>
      </c>
      <c r="EN845">
        <v>1.81</v>
      </c>
      <c r="EO845">
        <v>-1.1599999999999999</v>
      </c>
      <c r="EP845">
        <v>0.39</v>
      </c>
      <c r="ER845" s="1">
        <v>199608</v>
      </c>
      <c r="ES845" s="1">
        <v>-0.05</v>
      </c>
      <c r="EU845" s="1">
        <v>199509</v>
      </c>
      <c r="EV845" s="1">
        <v>-0.84</v>
      </c>
      <c r="EX845" s="1">
        <v>200008</v>
      </c>
      <c r="EY845" s="1">
        <v>0.99</v>
      </c>
      <c r="FA845" s="1">
        <v>199608</v>
      </c>
      <c r="FB845" s="1">
        <f>IF(ISERROR(VLOOKUP($FA845,MOM,LOOKUPS!C$12,0)*$FB$6+VLOOKUP($FA845,STREV,LOOKUPS!C$10,0)*$FC$6+VLOOKUP($FA845,LTREV,LOOKUPS!C$9,0)*$FD$6+VLOOKUP($FA845,CFP,LOOKUPS!C$6,0)*$FE$6+VLOOKUP($FA845,EP,LOOKUPS!C$8,0)*$FF$6+VLOOKUP($FA845,BM,LOOKUPS!C$5,0)*$FG$6+VLOOKUP($FA845,DIV,LOOKUPS!C$7,0)*$FH$6++VLOOKUP($FA845,SIZE,LOOKUPS!C$11,0)*$FI$6),"",VLOOKUP($FA845,MOM,LOOKUPS!C$12,0)*$FB$6+VLOOKUP($FA845,STREV,LOOKUPS!C$10,0)*$FC$6+VLOOKUP($FA845,LTREV,LOOKUPS!C$9,0)*$FD$6+VLOOKUP($FA845,CFP,LOOKUPS!C$6,0)*$FE$6+VLOOKUP($FA845,EP,LOOKUPS!C$8,0)*$FF$6+VLOOKUP($FA845,BM,LOOKUPS!C$5,0)*$FG$6+VLOOKUP($FA845,DIV,LOOKUPS!C$7,0)*$FH$6++VLOOKUP($FA845,SIZE,LOOKUPS!C$11,0)*$FI$6)</f>
        <v>4.1779999999999999</v>
      </c>
      <c r="FC845" s="1">
        <f>IF(ISERROR(VLOOKUP($FA845,MOM,LOOKUPS!D$12,0)*$FB$6+VLOOKUP($FA845,STREV,LOOKUPS!D$10,0)*$FC$6+VLOOKUP($FA845,LTREV,LOOKUPS!D$9,0)*$FD$6+VLOOKUP($FA845,CFP,LOOKUPS!D$6,0)*$FE$6+VLOOKUP($FA845,EP,LOOKUPS!D$8,0)*$FF$6+VLOOKUP($FA845,BM,LOOKUPS!D$5,0)*$FG$6+VLOOKUP($FA845,DIV,LOOKUPS!D$7,0)*$FH$6++VLOOKUP($FA845,SIZE,LOOKUPS!D$11,0)*$FI$6),"",VLOOKUP($FA845,MOM,LOOKUPS!D$12,0)*$FB$6+VLOOKUP($FA845,STREV,LOOKUPS!D$10,0)*$FC$6+VLOOKUP($FA845,LTREV,LOOKUPS!D$9,0)*$FD$6+VLOOKUP($FA845,CFP,LOOKUPS!D$6,0)*$FE$6+VLOOKUP($FA845,EP,LOOKUPS!D$8,0)*$FF$6+VLOOKUP($FA845,BM,LOOKUPS!D$5,0)*$FG$6+VLOOKUP($FA845,DIV,LOOKUPS!D$7,0)*$FH$6++VLOOKUP($FA845,SIZE,LOOKUPS!D$11,0)*$FI$6)</f>
        <v>4.2677000000000005</v>
      </c>
      <c r="FD845" s="1">
        <f>IF(ISERROR(VLOOKUP($FA845,MOM,LOOKUPS!E$12,0)*$FB$6+VLOOKUP($FA845,STREV,LOOKUPS!E$10,0)*$FC$6+VLOOKUP($FA845,LTREV,LOOKUPS!E$9,0)*$FD$6+VLOOKUP($FA845,CFP,LOOKUPS!E$6,0)*$FE$6+VLOOKUP($FA845,EP,LOOKUPS!E$8,0)*$FF$6+VLOOKUP($FA845,BM,LOOKUPS!E$5,0)*$FG$6+VLOOKUP($FA845,DIV,LOOKUPS!E$7,0)*$FH$6++VLOOKUP($FA845,SIZE,LOOKUPS!E$11,0)*$FI$6),"",VLOOKUP($FA845,MOM,LOOKUPS!E$12,0)*$FB$6+VLOOKUP($FA845,STREV,LOOKUPS!E$10,0)*$FC$6+VLOOKUP($FA845,LTREV,LOOKUPS!E$9,0)*$FD$6+VLOOKUP($FA845,CFP,LOOKUPS!E$6,0)*$FE$6+VLOOKUP($FA845,EP,LOOKUPS!E$8,0)*$FF$6+VLOOKUP($FA845,BM,LOOKUPS!E$5,0)*$FG$6+VLOOKUP($FA845,DIV,LOOKUPS!E$7,0)*$FH$6++VLOOKUP($FA845,SIZE,LOOKUPS!E$11,0)*$FI$6)</f>
        <v>3.6740000000000004</v>
      </c>
      <c r="FE845" s="1">
        <f>IF(ISERROR(VLOOKUP($FA845,MOM,LOOKUPS!F$12,0)*$FB$6+VLOOKUP($FA845,STREV,LOOKUPS!F$10,0)*$FC$6+VLOOKUP($FA845,LTREV,LOOKUPS!F$9,0)*$FD$6+VLOOKUP($FA845,CFP,LOOKUPS!F$6,0)*$FE$6+VLOOKUP($FA845,EP,LOOKUPS!F$8,0)*$FF$6+VLOOKUP($FA845,BM,LOOKUPS!F$5,0)*$FG$6+VLOOKUP($FA845,DIV,LOOKUPS!F$7,0)*$FH$6++VLOOKUP($FA845,SIZE,LOOKUPS!F$11,0)*$FI$6),"",VLOOKUP($FA845,MOM,LOOKUPS!F$12,0)*$FB$6+VLOOKUP($FA845,STREV,LOOKUPS!F$10,0)*$FC$6+VLOOKUP($FA845,LTREV,LOOKUPS!F$9,0)*$FD$6+VLOOKUP($FA845,CFP,LOOKUPS!F$6,0)*$FE$6+VLOOKUP($FA845,EP,LOOKUPS!F$8,0)*$FF$6+VLOOKUP($FA845,BM,LOOKUPS!F$5,0)*$FG$6+VLOOKUP($FA845,DIV,LOOKUPS!F$7,0)*$FH$6++VLOOKUP($FA845,SIZE,LOOKUPS!F$11,0)*$FI$6)</f>
        <v>4.2362000000000002</v>
      </c>
      <c r="FF845" s="1">
        <f>IF(ISERROR(VLOOKUP($FA845,MOM,LOOKUPS!G$12,0)*$FB$6+VLOOKUP($FA845,STREV,LOOKUPS!G$10,0)*$FC$6+VLOOKUP($FA845,LTREV,LOOKUPS!G$9,0)*$FD$6+VLOOKUP($FA845,CFP,LOOKUPS!G$6,0)*$FE$6+VLOOKUP($FA845,EP,LOOKUPS!G$8,0)*$FF$6+VLOOKUP($FA845,BM,LOOKUPS!G$5,0)*$FG$6+VLOOKUP($FA845,DIV,LOOKUPS!G$7,0)*$FH$6++VLOOKUP($FA845,SIZE,LOOKUPS!G$11,0)*$FI$6),"",VLOOKUP($FA845,MOM,LOOKUPS!G$12,0)*$FB$6+VLOOKUP($FA845,STREV,LOOKUPS!G$10,0)*$FC$6+VLOOKUP($FA845,LTREV,LOOKUPS!G$9,0)*$FD$6+VLOOKUP($FA845,CFP,LOOKUPS!G$6,0)*$FE$6+VLOOKUP($FA845,EP,LOOKUPS!G$8,0)*$FF$6+VLOOKUP($FA845,BM,LOOKUPS!G$5,0)*$FG$6+VLOOKUP($FA845,DIV,LOOKUPS!G$7,0)*$FH$6++VLOOKUP($FA845,SIZE,LOOKUPS!G$11,0)*$FI$6)</f>
        <v>3.5646000000000004</v>
      </c>
      <c r="FG845" s="1">
        <f>IF(ISERROR(VLOOKUP($FA845,MOM,LOOKUPS!H$12,0)*$FB$6+VLOOKUP($FA845,STREV,LOOKUPS!H$10,0)*$FC$6+VLOOKUP($FA845,LTREV,LOOKUPS!H$9,0)*$FD$6+VLOOKUP($FA845,CFP,LOOKUPS!H$6,0)*$FE$6+VLOOKUP($FA845,EP,LOOKUPS!H$8,0)*$FF$6+VLOOKUP($FA845,BM,LOOKUPS!H$5,0)*$FG$6+VLOOKUP($FA845,DIV,LOOKUPS!H$7,0)*$FH$6++VLOOKUP($FA845,SIZE,LOOKUPS!H$11,0)*$FI$6),"",VLOOKUP($FA845,MOM,LOOKUPS!H$12,0)*$FB$6+VLOOKUP($FA845,STREV,LOOKUPS!H$10,0)*$FC$6+VLOOKUP($FA845,LTREV,LOOKUPS!H$9,0)*$FD$6+VLOOKUP($FA845,CFP,LOOKUPS!H$6,0)*$FE$6+VLOOKUP($FA845,EP,LOOKUPS!H$8,0)*$FF$6+VLOOKUP($FA845,BM,LOOKUPS!H$5,0)*$FG$6+VLOOKUP($FA845,DIV,LOOKUPS!H$7,0)*$FH$6++VLOOKUP($FA845,SIZE,LOOKUPS!H$11,0)*$FI$6)</f>
        <v>4.0903</v>
      </c>
      <c r="FH845" s="1">
        <f>IF(ISERROR(VLOOKUP($FA845,MOM,LOOKUPS!I$12,0)*$FB$6+VLOOKUP($FA845,STREV,LOOKUPS!I$10,0)*$FC$6+VLOOKUP($FA845,LTREV,LOOKUPS!I$9,0)*$FD$6+VLOOKUP($FA845,CFP,LOOKUPS!I$6,0)*$FE$6+VLOOKUP($FA845,EP,LOOKUPS!I$8,0)*$FF$6+VLOOKUP($FA845,BM,LOOKUPS!I$5,0)*$FG$6+VLOOKUP($FA845,DIV,LOOKUPS!I$7,0)*$FH$6++VLOOKUP($FA845,SIZE,LOOKUPS!I$11,0)*$FI$6),"",VLOOKUP($FA845,MOM,LOOKUPS!I$12,0)*$FB$6+VLOOKUP($FA845,STREV,LOOKUPS!I$10,0)*$FC$6+VLOOKUP($FA845,LTREV,LOOKUPS!I$9,0)*$FD$6+VLOOKUP($FA845,CFP,LOOKUPS!I$6,0)*$FE$6+VLOOKUP($FA845,EP,LOOKUPS!I$8,0)*$FF$6+VLOOKUP($FA845,BM,LOOKUPS!I$5,0)*$FG$6+VLOOKUP($FA845,DIV,LOOKUPS!I$7,0)*$FH$6++VLOOKUP($FA845,SIZE,LOOKUPS!I$11,0)*$FI$6)</f>
        <v>3.9184999999999999</v>
      </c>
      <c r="FI845" s="1">
        <f>IF(ISERROR(VLOOKUP($FA845,MOM,LOOKUPS!J$12,0)*$FB$6+VLOOKUP($FA845,STREV,LOOKUPS!J$10,0)*$FC$6+VLOOKUP($FA845,LTREV,LOOKUPS!J$9,0)*$FD$6+VLOOKUP($FA845,CFP,LOOKUPS!J$6,0)*$FE$6+VLOOKUP($FA845,EP,LOOKUPS!J$8,0)*$FF$6+VLOOKUP($FA845,BM,LOOKUPS!J$5,0)*$FG$6+VLOOKUP($FA845,DIV,LOOKUPS!J$7,0)*$FH$6++VLOOKUP($FA845,SIZE,LOOKUPS!J$11,0)*$FI$6),"",VLOOKUP($FA845,MOM,LOOKUPS!J$12,0)*$FB$6+VLOOKUP($FA845,STREV,LOOKUPS!J$10,0)*$FC$6+VLOOKUP($FA845,LTREV,LOOKUPS!J$9,0)*$FD$6+VLOOKUP($FA845,CFP,LOOKUPS!J$6,0)*$FE$6+VLOOKUP($FA845,EP,LOOKUPS!J$8,0)*$FF$6+VLOOKUP($FA845,BM,LOOKUPS!J$5,0)*$FG$6+VLOOKUP($FA845,DIV,LOOKUPS!J$7,0)*$FH$6++VLOOKUP($FA845,SIZE,LOOKUPS!J$11,0)*$FI$6)</f>
        <v>4.3150000000000004</v>
      </c>
      <c r="FJ845" s="1">
        <f>IF(ISERROR(VLOOKUP($FA845,MOM,LOOKUPS!K$12,0)*$FB$6+VLOOKUP($FA845,STREV,LOOKUPS!K$10,0)*$FC$6+VLOOKUP($FA845,LTREV,LOOKUPS!K$9,0)*$FD$6+VLOOKUP($FA845,CFP,LOOKUPS!K$6,0)*$FE$6+VLOOKUP($FA845,EP,LOOKUPS!K$8,0)*$FF$6+VLOOKUP($FA845,BM,LOOKUPS!K$5,0)*$FG$6+VLOOKUP($FA845,DIV,LOOKUPS!K$7,0)*$FH$6++VLOOKUP($FA845,SIZE,LOOKUPS!K$11,0)*$FI$6),"",VLOOKUP($FA845,MOM,LOOKUPS!K$12,0)*$FB$6+VLOOKUP($FA845,STREV,LOOKUPS!K$10,0)*$FC$6+VLOOKUP($FA845,LTREV,LOOKUPS!K$9,0)*$FD$6+VLOOKUP($FA845,CFP,LOOKUPS!K$6,0)*$FE$6+VLOOKUP($FA845,EP,LOOKUPS!K$8,0)*$FF$6+VLOOKUP($FA845,BM,LOOKUPS!K$5,0)*$FG$6+VLOOKUP($FA845,DIV,LOOKUPS!K$7,0)*$FH$6++VLOOKUP($FA845,SIZE,LOOKUPS!K$11,0)*$FI$6)</f>
        <v>3.9992000000000001</v>
      </c>
      <c r="FK845" s="1">
        <f>IF(ISERROR(VLOOKUP($FA845,MOM,LOOKUPS!L$12,0)*$FB$6+VLOOKUP($FA845,STREV,LOOKUPS!L$10,0)*$FC$6+VLOOKUP($FA845,LTREV,LOOKUPS!L$9,0)*$FD$6+VLOOKUP($FA845,CFP,LOOKUPS!L$6,0)*$FE$6+VLOOKUP($FA845,EP,LOOKUPS!L$8,0)*$FF$6+VLOOKUP($FA845,BM,LOOKUPS!L$5,0)*$FG$6+VLOOKUP($FA845,DIV,LOOKUPS!L$7,0)*$FH$6++VLOOKUP($FA845,SIZE,LOOKUPS!L$11,0)*$FI$6),"",VLOOKUP($FA845,MOM,LOOKUPS!L$12,0)*$FB$6+VLOOKUP($FA845,STREV,LOOKUPS!L$10,0)*$FC$6+VLOOKUP($FA845,LTREV,LOOKUPS!L$9,0)*$FD$6+VLOOKUP($FA845,CFP,LOOKUPS!L$6,0)*$FE$6+VLOOKUP($FA845,EP,LOOKUPS!L$8,0)*$FF$6+VLOOKUP($FA845,BM,LOOKUPS!L$5,0)*$FG$6+VLOOKUP($FA845,DIV,LOOKUPS!L$7,0)*$FH$6++VLOOKUP($FA845,SIZE,LOOKUPS!L$11,0)*$FI$6)</f>
        <v>6.1519000000000004</v>
      </c>
    </row>
    <row r="846" spans="1:167" x14ac:dyDescent="0.3">
      <c r="A846" s="1">
        <v>199609</v>
      </c>
      <c r="B846" s="1">
        <v>0.99</v>
      </c>
      <c r="C846" s="1">
        <v>1.76</v>
      </c>
      <c r="D846" s="1">
        <v>2.8</v>
      </c>
      <c r="E846" s="1">
        <v>3.2</v>
      </c>
      <c r="F846" s="1">
        <v>2.93</v>
      </c>
      <c r="G846" s="1">
        <v>2.72</v>
      </c>
      <c r="H846" s="1">
        <v>3.41</v>
      </c>
      <c r="I846" s="1">
        <v>3.49</v>
      </c>
      <c r="J846" s="1">
        <v>3.04</v>
      </c>
      <c r="K846" s="1">
        <v>6.14</v>
      </c>
      <c r="M846" s="1">
        <v>199510</v>
      </c>
      <c r="N846" s="1">
        <v>-6.35</v>
      </c>
      <c r="O846" s="1">
        <v>-5.61</v>
      </c>
      <c r="P846" s="1">
        <v>-3.93</v>
      </c>
      <c r="Q846" s="1">
        <v>-4.54</v>
      </c>
      <c r="R846" s="1">
        <v>-2.1800000000000002</v>
      </c>
      <c r="S846" s="1">
        <v>-3.21</v>
      </c>
      <c r="T846" s="1">
        <v>-3.62</v>
      </c>
      <c r="U846" s="1">
        <v>-2.92</v>
      </c>
      <c r="V846" s="1">
        <v>-3.04</v>
      </c>
      <c r="W846" s="1">
        <v>-5.27</v>
      </c>
      <c r="Y846" s="1">
        <v>200009</v>
      </c>
      <c r="Z846" s="1">
        <v>-4.7</v>
      </c>
      <c r="AA846" s="1">
        <v>-3.05</v>
      </c>
      <c r="AB846" s="1">
        <v>-2.59</v>
      </c>
      <c r="AC846" s="1">
        <v>-1.36</v>
      </c>
      <c r="AD846" s="1">
        <v>-0.56000000000000005</v>
      </c>
      <c r="AE846" s="1">
        <v>0.65</v>
      </c>
      <c r="AF846" s="1">
        <v>1.1599999999999999</v>
      </c>
      <c r="AG846" s="1">
        <v>-0.61</v>
      </c>
      <c r="AH846" s="1">
        <v>-2.4700000000000002</v>
      </c>
      <c r="AI846" s="1">
        <v>-2.93</v>
      </c>
      <c r="CA846" s="1">
        <v>199603</v>
      </c>
      <c r="CB846" s="1">
        <v>4.58</v>
      </c>
      <c r="CC846" s="1">
        <v>2.91</v>
      </c>
      <c r="CD846" s="1">
        <v>3.03</v>
      </c>
      <c r="CE846" s="1">
        <v>2.78</v>
      </c>
      <c r="CF846" s="1">
        <v>2.94</v>
      </c>
      <c r="CG846" s="1">
        <v>2.4300000000000002</v>
      </c>
      <c r="CH846" s="1">
        <v>2.93</v>
      </c>
      <c r="CI846" s="1">
        <v>3.35</v>
      </c>
      <c r="CJ846" s="1">
        <v>2.83</v>
      </c>
      <c r="CK846" s="1">
        <v>2.4</v>
      </c>
      <c r="CL846" s="1">
        <v>3.74</v>
      </c>
      <c r="CM846" s="1">
        <v>2.83</v>
      </c>
      <c r="CN846" s="1">
        <v>2.0099999999999998</v>
      </c>
      <c r="CO846" s="1">
        <v>3.62</v>
      </c>
      <c r="CP846" s="1">
        <v>2.1800000000000002</v>
      </c>
      <c r="CQ846" s="1">
        <v>4.18</v>
      </c>
      <c r="CR846" s="1">
        <v>2.65</v>
      </c>
      <c r="CS846" s="1">
        <v>3.15</v>
      </c>
      <c r="CT846" s="1">
        <v>2.62</v>
      </c>
      <c r="CV846" s="1">
        <v>199703</v>
      </c>
      <c r="CW846" s="1">
        <v>-6.42</v>
      </c>
      <c r="CX846" s="1">
        <v>-2.88</v>
      </c>
      <c r="CY846" s="1">
        <v>-1.9</v>
      </c>
      <c r="CZ846" s="1">
        <v>-1.82</v>
      </c>
      <c r="DA846" s="1">
        <v>-2.73</v>
      </c>
      <c r="DB846" s="1">
        <v>-2.7</v>
      </c>
      <c r="DC846" s="1">
        <v>-2.1</v>
      </c>
      <c r="DD846" s="1">
        <v>-1.35</v>
      </c>
      <c r="DE846" s="1">
        <v>-1.98</v>
      </c>
      <c r="DF846" s="1">
        <v>-2.97</v>
      </c>
      <c r="DG846" s="1">
        <v>-2.4900000000000002</v>
      </c>
      <c r="DH846" s="1">
        <v>-3.16</v>
      </c>
      <c r="DI846" s="1">
        <v>-2.29</v>
      </c>
      <c r="DJ846" s="1">
        <v>-2.12</v>
      </c>
      <c r="DK846" s="1">
        <v>-2.08</v>
      </c>
      <c r="DL846" s="1">
        <v>-1.1399999999999999</v>
      </c>
      <c r="DM846" s="1">
        <v>-1.53</v>
      </c>
      <c r="DN846" s="1">
        <v>-1.57</v>
      </c>
      <c r="DO846" s="1">
        <v>-2.5499999999999998</v>
      </c>
      <c r="DQ846" s="1">
        <v>199603</v>
      </c>
      <c r="DR846" s="1">
        <v>-99.99</v>
      </c>
      <c r="DS846" s="1">
        <v>3.18</v>
      </c>
      <c r="DT846" s="1">
        <v>2.4900000000000002</v>
      </c>
      <c r="DU846" s="1">
        <v>1.24</v>
      </c>
      <c r="DV846" s="1">
        <v>3.37</v>
      </c>
      <c r="DW846" s="1">
        <v>2.21</v>
      </c>
      <c r="DX846" s="1">
        <v>2.4500000000000002</v>
      </c>
      <c r="DY846" s="1">
        <v>1.6</v>
      </c>
      <c r="DZ846" s="1">
        <v>1.5</v>
      </c>
      <c r="EA846" s="1">
        <v>3.49</v>
      </c>
      <c r="EB846" s="1">
        <v>2.94</v>
      </c>
      <c r="EC846" s="1">
        <v>1.95</v>
      </c>
      <c r="ED846" s="1">
        <v>2.67</v>
      </c>
      <c r="EE846" s="1">
        <v>2.58</v>
      </c>
      <c r="EF846" s="1">
        <v>2.29</v>
      </c>
      <c r="EG846" s="1">
        <v>2.31</v>
      </c>
      <c r="EH846" s="1">
        <v>0.81</v>
      </c>
      <c r="EI846" s="1">
        <v>1.61</v>
      </c>
      <c r="EJ846" s="1">
        <v>1.37</v>
      </c>
      <c r="EL846">
        <v>199603</v>
      </c>
      <c r="EM846">
        <v>0.73</v>
      </c>
      <c r="EN846">
        <v>1.52</v>
      </c>
      <c r="EO846">
        <v>0.31</v>
      </c>
      <c r="EP846">
        <v>0.39</v>
      </c>
      <c r="ER846" s="1">
        <v>199609</v>
      </c>
      <c r="ES846" s="1">
        <v>2.7</v>
      </c>
      <c r="EU846" s="1">
        <v>199510</v>
      </c>
      <c r="EV846" s="1">
        <v>-1.06</v>
      </c>
      <c r="EX846" s="1">
        <v>200009</v>
      </c>
      <c r="EY846" s="1">
        <v>-2.58</v>
      </c>
      <c r="FA846" s="1">
        <v>199609</v>
      </c>
      <c r="FB846" s="1">
        <f>IF(ISERROR(VLOOKUP($FA846,MOM,LOOKUPS!C$12,0)*$FB$6+VLOOKUP($FA846,STREV,LOOKUPS!C$10,0)*$FC$6+VLOOKUP($FA846,LTREV,LOOKUPS!C$9,0)*$FD$6+VLOOKUP($FA846,CFP,LOOKUPS!C$6,0)*$FE$6+VLOOKUP($FA846,EP,LOOKUPS!C$8,0)*$FF$6+VLOOKUP($FA846,BM,LOOKUPS!C$5,0)*$FG$6+VLOOKUP($FA846,DIV,LOOKUPS!C$7,0)*$FH$6++VLOOKUP($FA846,SIZE,LOOKUPS!C$11,0)*$FI$6),"",VLOOKUP($FA846,MOM,LOOKUPS!C$12,0)*$FB$6+VLOOKUP($FA846,STREV,LOOKUPS!C$10,0)*$FC$6+VLOOKUP($FA846,LTREV,LOOKUPS!C$9,0)*$FD$6+VLOOKUP($FA846,CFP,LOOKUPS!C$6,0)*$FE$6+VLOOKUP($FA846,EP,LOOKUPS!C$8,0)*$FF$6+VLOOKUP($FA846,BM,LOOKUPS!C$5,0)*$FG$6+VLOOKUP($FA846,DIV,LOOKUPS!C$7,0)*$FH$6++VLOOKUP($FA846,SIZE,LOOKUPS!C$11,0)*$FI$6)</f>
        <v>2.5442</v>
      </c>
      <c r="FC846" s="1">
        <f>IF(ISERROR(VLOOKUP($FA846,MOM,LOOKUPS!D$12,0)*$FB$6+VLOOKUP($FA846,STREV,LOOKUPS!D$10,0)*$FC$6+VLOOKUP($FA846,LTREV,LOOKUPS!D$9,0)*$FD$6+VLOOKUP($FA846,CFP,LOOKUPS!D$6,0)*$FE$6+VLOOKUP($FA846,EP,LOOKUPS!D$8,0)*$FF$6+VLOOKUP($FA846,BM,LOOKUPS!D$5,0)*$FG$6+VLOOKUP($FA846,DIV,LOOKUPS!D$7,0)*$FH$6++VLOOKUP($FA846,SIZE,LOOKUPS!D$11,0)*$FI$6),"",VLOOKUP($FA846,MOM,LOOKUPS!D$12,0)*$FB$6+VLOOKUP($FA846,STREV,LOOKUPS!D$10,0)*$FC$6+VLOOKUP($FA846,LTREV,LOOKUPS!D$9,0)*$FD$6+VLOOKUP($FA846,CFP,LOOKUPS!D$6,0)*$FE$6+VLOOKUP($FA846,EP,LOOKUPS!D$8,0)*$FF$6+VLOOKUP($FA846,BM,LOOKUPS!D$5,0)*$FG$6+VLOOKUP($FA846,DIV,LOOKUPS!D$7,0)*$FH$6++VLOOKUP($FA846,SIZE,LOOKUPS!D$11,0)*$FI$6)</f>
        <v>2.6425999999999998</v>
      </c>
      <c r="FD846" s="1">
        <f>IF(ISERROR(VLOOKUP($FA846,MOM,LOOKUPS!E$12,0)*$FB$6+VLOOKUP($FA846,STREV,LOOKUPS!E$10,0)*$FC$6+VLOOKUP($FA846,LTREV,LOOKUPS!E$9,0)*$FD$6+VLOOKUP($FA846,CFP,LOOKUPS!E$6,0)*$FE$6+VLOOKUP($FA846,EP,LOOKUPS!E$8,0)*$FF$6+VLOOKUP($FA846,BM,LOOKUPS!E$5,0)*$FG$6+VLOOKUP($FA846,DIV,LOOKUPS!E$7,0)*$FH$6++VLOOKUP($FA846,SIZE,LOOKUPS!E$11,0)*$FI$6),"",VLOOKUP($FA846,MOM,LOOKUPS!E$12,0)*$FB$6+VLOOKUP($FA846,STREV,LOOKUPS!E$10,0)*$FC$6+VLOOKUP($FA846,LTREV,LOOKUPS!E$9,0)*$FD$6+VLOOKUP($FA846,CFP,LOOKUPS!E$6,0)*$FE$6+VLOOKUP($FA846,EP,LOOKUPS!E$8,0)*$FF$6+VLOOKUP($FA846,BM,LOOKUPS!E$5,0)*$FG$6+VLOOKUP($FA846,DIV,LOOKUPS!E$7,0)*$FH$6++VLOOKUP($FA846,SIZE,LOOKUPS!E$11,0)*$FI$6)</f>
        <v>3.2827999999999999</v>
      </c>
      <c r="FE846" s="1">
        <f>IF(ISERROR(VLOOKUP($FA846,MOM,LOOKUPS!F$12,0)*$FB$6+VLOOKUP($FA846,STREV,LOOKUPS!F$10,0)*$FC$6+VLOOKUP($FA846,LTREV,LOOKUPS!F$9,0)*$FD$6+VLOOKUP($FA846,CFP,LOOKUPS!F$6,0)*$FE$6+VLOOKUP($FA846,EP,LOOKUPS!F$8,0)*$FF$6+VLOOKUP($FA846,BM,LOOKUPS!F$5,0)*$FG$6+VLOOKUP($FA846,DIV,LOOKUPS!F$7,0)*$FH$6++VLOOKUP($FA846,SIZE,LOOKUPS!F$11,0)*$FI$6),"",VLOOKUP($FA846,MOM,LOOKUPS!F$12,0)*$FB$6+VLOOKUP($FA846,STREV,LOOKUPS!F$10,0)*$FC$6+VLOOKUP($FA846,LTREV,LOOKUPS!F$9,0)*$FD$6+VLOOKUP($FA846,CFP,LOOKUPS!F$6,0)*$FE$6+VLOOKUP($FA846,EP,LOOKUPS!F$8,0)*$FF$6+VLOOKUP($FA846,BM,LOOKUPS!F$5,0)*$FG$6+VLOOKUP($FA846,DIV,LOOKUPS!F$7,0)*$FH$6++VLOOKUP($FA846,SIZE,LOOKUPS!F$11,0)*$FI$6)</f>
        <v>3.4563000000000006</v>
      </c>
      <c r="FF846" s="1">
        <f>IF(ISERROR(VLOOKUP($FA846,MOM,LOOKUPS!G$12,0)*$FB$6+VLOOKUP($FA846,STREV,LOOKUPS!G$10,0)*$FC$6+VLOOKUP($FA846,LTREV,LOOKUPS!G$9,0)*$FD$6+VLOOKUP($FA846,CFP,LOOKUPS!G$6,0)*$FE$6+VLOOKUP($FA846,EP,LOOKUPS!G$8,0)*$FF$6+VLOOKUP($FA846,BM,LOOKUPS!G$5,0)*$FG$6+VLOOKUP($FA846,DIV,LOOKUPS!G$7,0)*$FH$6++VLOOKUP($FA846,SIZE,LOOKUPS!G$11,0)*$FI$6),"",VLOOKUP($FA846,MOM,LOOKUPS!G$12,0)*$FB$6+VLOOKUP($FA846,STREV,LOOKUPS!G$10,0)*$FC$6+VLOOKUP($FA846,LTREV,LOOKUPS!G$9,0)*$FD$6+VLOOKUP($FA846,CFP,LOOKUPS!G$6,0)*$FE$6+VLOOKUP($FA846,EP,LOOKUPS!G$8,0)*$FF$6+VLOOKUP($FA846,BM,LOOKUPS!G$5,0)*$FG$6+VLOOKUP($FA846,DIV,LOOKUPS!G$7,0)*$FH$6++VLOOKUP($FA846,SIZE,LOOKUPS!G$11,0)*$FI$6)</f>
        <v>2.7296</v>
      </c>
      <c r="FG846" s="1">
        <f>IF(ISERROR(VLOOKUP($FA846,MOM,LOOKUPS!H$12,0)*$FB$6+VLOOKUP($FA846,STREV,LOOKUPS!H$10,0)*$FC$6+VLOOKUP($FA846,LTREV,LOOKUPS!H$9,0)*$FD$6+VLOOKUP($FA846,CFP,LOOKUPS!H$6,0)*$FE$6+VLOOKUP($FA846,EP,LOOKUPS!H$8,0)*$FF$6+VLOOKUP($FA846,BM,LOOKUPS!H$5,0)*$FG$6+VLOOKUP($FA846,DIV,LOOKUPS!H$7,0)*$FH$6++VLOOKUP($FA846,SIZE,LOOKUPS!H$11,0)*$FI$6),"",VLOOKUP($FA846,MOM,LOOKUPS!H$12,0)*$FB$6+VLOOKUP($FA846,STREV,LOOKUPS!H$10,0)*$FC$6+VLOOKUP($FA846,LTREV,LOOKUPS!H$9,0)*$FD$6+VLOOKUP($FA846,CFP,LOOKUPS!H$6,0)*$FE$6+VLOOKUP($FA846,EP,LOOKUPS!H$8,0)*$FF$6+VLOOKUP($FA846,BM,LOOKUPS!H$5,0)*$FG$6+VLOOKUP($FA846,DIV,LOOKUPS!H$7,0)*$FH$6++VLOOKUP($FA846,SIZE,LOOKUPS!H$11,0)*$FI$6)</f>
        <v>2.6606000000000001</v>
      </c>
      <c r="FH846" s="1">
        <f>IF(ISERROR(VLOOKUP($FA846,MOM,LOOKUPS!I$12,0)*$FB$6+VLOOKUP($FA846,STREV,LOOKUPS!I$10,0)*$FC$6+VLOOKUP($FA846,LTREV,LOOKUPS!I$9,0)*$FD$6+VLOOKUP($FA846,CFP,LOOKUPS!I$6,0)*$FE$6+VLOOKUP($FA846,EP,LOOKUPS!I$8,0)*$FF$6+VLOOKUP($FA846,BM,LOOKUPS!I$5,0)*$FG$6+VLOOKUP($FA846,DIV,LOOKUPS!I$7,0)*$FH$6++VLOOKUP($FA846,SIZE,LOOKUPS!I$11,0)*$FI$6),"",VLOOKUP($FA846,MOM,LOOKUPS!I$12,0)*$FB$6+VLOOKUP($FA846,STREV,LOOKUPS!I$10,0)*$FC$6+VLOOKUP($FA846,LTREV,LOOKUPS!I$9,0)*$FD$6+VLOOKUP($FA846,CFP,LOOKUPS!I$6,0)*$FE$6+VLOOKUP($FA846,EP,LOOKUPS!I$8,0)*$FF$6+VLOOKUP($FA846,BM,LOOKUPS!I$5,0)*$FG$6+VLOOKUP($FA846,DIV,LOOKUPS!I$7,0)*$FH$6++VLOOKUP($FA846,SIZE,LOOKUPS!I$11,0)*$FI$6)</f>
        <v>3.1353000000000004</v>
      </c>
      <c r="FI846" s="1">
        <f>IF(ISERROR(VLOOKUP($FA846,MOM,LOOKUPS!J$12,0)*$FB$6+VLOOKUP($FA846,STREV,LOOKUPS!J$10,0)*$FC$6+VLOOKUP($FA846,LTREV,LOOKUPS!J$9,0)*$FD$6+VLOOKUP($FA846,CFP,LOOKUPS!J$6,0)*$FE$6+VLOOKUP($FA846,EP,LOOKUPS!J$8,0)*$FF$6+VLOOKUP($FA846,BM,LOOKUPS!J$5,0)*$FG$6+VLOOKUP($FA846,DIV,LOOKUPS!J$7,0)*$FH$6++VLOOKUP($FA846,SIZE,LOOKUPS!J$11,0)*$FI$6),"",VLOOKUP($FA846,MOM,LOOKUPS!J$12,0)*$FB$6+VLOOKUP($FA846,STREV,LOOKUPS!J$10,0)*$FC$6+VLOOKUP($FA846,LTREV,LOOKUPS!J$9,0)*$FD$6+VLOOKUP($FA846,CFP,LOOKUPS!J$6,0)*$FE$6+VLOOKUP($FA846,EP,LOOKUPS!J$8,0)*$FF$6+VLOOKUP($FA846,BM,LOOKUPS!J$5,0)*$FG$6+VLOOKUP($FA846,DIV,LOOKUPS!J$7,0)*$FH$6++VLOOKUP($FA846,SIZE,LOOKUPS!J$11,0)*$FI$6)</f>
        <v>3.2086000000000001</v>
      </c>
      <c r="FJ846" s="1">
        <f>IF(ISERROR(VLOOKUP($FA846,MOM,LOOKUPS!K$12,0)*$FB$6+VLOOKUP($FA846,STREV,LOOKUPS!K$10,0)*$FC$6+VLOOKUP($FA846,LTREV,LOOKUPS!K$9,0)*$FD$6+VLOOKUP($FA846,CFP,LOOKUPS!K$6,0)*$FE$6+VLOOKUP($FA846,EP,LOOKUPS!K$8,0)*$FF$6+VLOOKUP($FA846,BM,LOOKUPS!K$5,0)*$FG$6+VLOOKUP($FA846,DIV,LOOKUPS!K$7,0)*$FH$6++VLOOKUP($FA846,SIZE,LOOKUPS!K$11,0)*$FI$6),"",VLOOKUP($FA846,MOM,LOOKUPS!K$12,0)*$FB$6+VLOOKUP($FA846,STREV,LOOKUPS!K$10,0)*$FC$6+VLOOKUP($FA846,LTREV,LOOKUPS!K$9,0)*$FD$6+VLOOKUP($FA846,CFP,LOOKUPS!K$6,0)*$FE$6+VLOOKUP($FA846,EP,LOOKUPS!K$8,0)*$FF$6+VLOOKUP($FA846,BM,LOOKUPS!K$5,0)*$FG$6+VLOOKUP($FA846,DIV,LOOKUPS!K$7,0)*$FH$6++VLOOKUP($FA846,SIZE,LOOKUPS!K$11,0)*$FI$6)</f>
        <v>2.9872000000000005</v>
      </c>
      <c r="FK846" s="1">
        <f>IF(ISERROR(VLOOKUP($FA846,MOM,LOOKUPS!L$12,0)*$FB$6+VLOOKUP($FA846,STREV,LOOKUPS!L$10,0)*$FC$6+VLOOKUP($FA846,LTREV,LOOKUPS!L$9,0)*$FD$6+VLOOKUP($FA846,CFP,LOOKUPS!L$6,0)*$FE$6+VLOOKUP($FA846,EP,LOOKUPS!L$8,0)*$FF$6+VLOOKUP($FA846,BM,LOOKUPS!L$5,0)*$FG$6+VLOOKUP($FA846,DIV,LOOKUPS!L$7,0)*$FH$6++VLOOKUP($FA846,SIZE,LOOKUPS!L$11,0)*$FI$6),"",VLOOKUP($FA846,MOM,LOOKUPS!L$12,0)*$FB$6+VLOOKUP($FA846,STREV,LOOKUPS!L$10,0)*$FC$6+VLOOKUP($FA846,LTREV,LOOKUPS!L$9,0)*$FD$6+VLOOKUP($FA846,CFP,LOOKUPS!L$6,0)*$FE$6+VLOOKUP($FA846,EP,LOOKUPS!L$8,0)*$FF$6+VLOOKUP($FA846,BM,LOOKUPS!L$5,0)*$FG$6+VLOOKUP($FA846,DIV,LOOKUPS!L$7,0)*$FH$6++VLOOKUP($FA846,SIZE,LOOKUPS!L$11,0)*$FI$6)</f>
        <v>3.7151999999999998</v>
      </c>
    </row>
    <row r="847" spans="1:167" x14ac:dyDescent="0.3">
      <c r="A847" s="1">
        <v>199610</v>
      </c>
      <c r="B847" s="1">
        <v>-6.69</v>
      </c>
      <c r="C847" s="1">
        <v>-3.59</v>
      </c>
      <c r="D847" s="1">
        <v>-1.0900000000000001</v>
      </c>
      <c r="E847" s="1">
        <v>0.45</v>
      </c>
      <c r="F847" s="1">
        <v>0.6</v>
      </c>
      <c r="G847" s="1">
        <v>0.57999999999999996</v>
      </c>
      <c r="H847" s="1">
        <v>0.6</v>
      </c>
      <c r="I847" s="1">
        <v>-0.59</v>
      </c>
      <c r="J847" s="1">
        <v>-0.3</v>
      </c>
      <c r="K847" s="1">
        <v>-2.2200000000000002</v>
      </c>
      <c r="M847" s="1">
        <v>199511</v>
      </c>
      <c r="N847" s="1">
        <v>1.23</v>
      </c>
      <c r="O847" s="1">
        <v>0.5</v>
      </c>
      <c r="P847" s="1">
        <v>1.52</v>
      </c>
      <c r="Q847" s="1">
        <v>0.91</v>
      </c>
      <c r="R847" s="1">
        <v>1.54</v>
      </c>
      <c r="S847" s="1">
        <v>2.14</v>
      </c>
      <c r="T847" s="1">
        <v>1.72</v>
      </c>
      <c r="U847" s="1">
        <v>2.85</v>
      </c>
      <c r="V847" s="1">
        <v>3.14</v>
      </c>
      <c r="W847" s="1">
        <v>1.35</v>
      </c>
      <c r="Y847" s="1">
        <v>200010</v>
      </c>
      <c r="Z847" s="1">
        <v>-9.2100000000000009</v>
      </c>
      <c r="AA847" s="1">
        <v>-4.9400000000000004</v>
      </c>
      <c r="AB847" s="1">
        <v>-3.25</v>
      </c>
      <c r="AC847" s="1">
        <v>-0.95</v>
      </c>
      <c r="AD847" s="1">
        <v>-2.2799999999999998</v>
      </c>
      <c r="AE847" s="1">
        <v>0.31</v>
      </c>
      <c r="AF847" s="1">
        <v>-1.52</v>
      </c>
      <c r="AG847" s="1">
        <v>-2.1800000000000002</v>
      </c>
      <c r="AH847" s="1">
        <v>-0.8</v>
      </c>
      <c r="AI847" s="1">
        <v>-3.91</v>
      </c>
      <c r="CA847" s="1">
        <v>199604</v>
      </c>
      <c r="CB847" s="1">
        <v>7.08</v>
      </c>
      <c r="CC847" s="1">
        <v>6.97</v>
      </c>
      <c r="CD847" s="1">
        <v>6.11</v>
      </c>
      <c r="CE847" s="1">
        <v>4.97</v>
      </c>
      <c r="CF847" s="1">
        <v>6.81</v>
      </c>
      <c r="CG847" s="1">
        <v>7.33</v>
      </c>
      <c r="CH847" s="1">
        <v>5.97</v>
      </c>
      <c r="CI847" s="1">
        <v>4.32</v>
      </c>
      <c r="CJ847" s="1">
        <v>5.52</v>
      </c>
      <c r="CK847" s="1">
        <v>6.83</v>
      </c>
      <c r="CL847" s="1">
        <v>6.79</v>
      </c>
      <c r="CM847" s="1">
        <v>7.5</v>
      </c>
      <c r="CN847" s="1">
        <v>7.15</v>
      </c>
      <c r="CO847" s="1">
        <v>5.62</v>
      </c>
      <c r="CP847" s="1">
        <v>6.36</v>
      </c>
      <c r="CQ847" s="1">
        <v>5.46</v>
      </c>
      <c r="CR847" s="1">
        <v>3.37</v>
      </c>
      <c r="CS847" s="1">
        <v>5.71</v>
      </c>
      <c r="CT847" s="1">
        <v>5.4</v>
      </c>
      <c r="CV847" s="1">
        <v>199704</v>
      </c>
      <c r="CW847" s="1">
        <v>-3.57</v>
      </c>
      <c r="CX847" s="1">
        <v>0.82</v>
      </c>
      <c r="CY847" s="1">
        <v>1.68</v>
      </c>
      <c r="CZ847" s="1">
        <v>7.0000000000000007E-2</v>
      </c>
      <c r="DA847" s="1">
        <v>1.18</v>
      </c>
      <c r="DB847" s="1">
        <v>1.05</v>
      </c>
      <c r="DC847" s="1">
        <v>1.92</v>
      </c>
      <c r="DD847" s="1">
        <v>0.8</v>
      </c>
      <c r="DE847" s="1">
        <v>-0.23</v>
      </c>
      <c r="DF847" s="1">
        <v>2.0499999999999998</v>
      </c>
      <c r="DG847" s="1">
        <v>0.28999999999999998</v>
      </c>
      <c r="DH847" s="1">
        <v>0.11</v>
      </c>
      <c r="DI847" s="1">
        <v>1.9</v>
      </c>
      <c r="DJ847" s="1">
        <v>2.25</v>
      </c>
      <c r="DK847" s="1">
        <v>1.57</v>
      </c>
      <c r="DL847" s="1">
        <v>1.03</v>
      </c>
      <c r="DM847" s="1">
        <v>0.59</v>
      </c>
      <c r="DN847" s="1">
        <v>0.55000000000000004</v>
      </c>
      <c r="DO847" s="1">
        <v>-1.3</v>
      </c>
      <c r="DQ847" s="1">
        <v>199604</v>
      </c>
      <c r="DR847" s="1">
        <v>-99.99</v>
      </c>
      <c r="DS847" s="1">
        <v>6.82</v>
      </c>
      <c r="DT847" s="1">
        <v>4.96</v>
      </c>
      <c r="DU847" s="1">
        <v>2.57</v>
      </c>
      <c r="DV847" s="1">
        <v>6.69</v>
      </c>
      <c r="DW847" s="1">
        <v>7.11</v>
      </c>
      <c r="DX847" s="1">
        <v>4.68</v>
      </c>
      <c r="DY847" s="1">
        <v>3.79</v>
      </c>
      <c r="DZ847" s="1">
        <v>1.85</v>
      </c>
      <c r="EA847" s="1">
        <v>6.46</v>
      </c>
      <c r="EB847" s="1">
        <v>7.43</v>
      </c>
      <c r="EC847" s="1">
        <v>7.67</v>
      </c>
      <c r="ED847" s="1">
        <v>6.17</v>
      </c>
      <c r="EE847" s="1">
        <v>4.8</v>
      </c>
      <c r="EF847" s="1">
        <v>4.53</v>
      </c>
      <c r="EG847" s="1">
        <v>3.83</v>
      </c>
      <c r="EH847" s="1">
        <v>3.76</v>
      </c>
      <c r="EI847" s="1">
        <v>2.37</v>
      </c>
      <c r="EJ847" s="1">
        <v>1.29</v>
      </c>
      <c r="EL847">
        <v>199604</v>
      </c>
      <c r="EM847">
        <v>2.06</v>
      </c>
      <c r="EN847">
        <v>5.24</v>
      </c>
      <c r="EO847">
        <v>-4.08</v>
      </c>
      <c r="EP847">
        <v>0.46</v>
      </c>
      <c r="ER847" s="1">
        <v>199610</v>
      </c>
      <c r="ES847" s="1">
        <v>3.91</v>
      </c>
      <c r="EU847" s="1">
        <v>199511</v>
      </c>
      <c r="EV847" s="1">
        <v>0.56999999999999995</v>
      </c>
      <c r="EX847" s="1">
        <v>200010</v>
      </c>
      <c r="EY847" s="1">
        <v>-1.04</v>
      </c>
      <c r="FA847" s="1">
        <v>199610</v>
      </c>
      <c r="FB847" s="1">
        <f>IF(ISERROR(VLOOKUP($FA847,MOM,LOOKUPS!C$12,0)*$FB$6+VLOOKUP($FA847,STREV,LOOKUPS!C$10,0)*$FC$6+VLOOKUP($FA847,LTREV,LOOKUPS!C$9,0)*$FD$6+VLOOKUP($FA847,CFP,LOOKUPS!C$6,0)*$FE$6+VLOOKUP($FA847,EP,LOOKUPS!C$8,0)*$FF$6+VLOOKUP($FA847,BM,LOOKUPS!C$5,0)*$FG$6+VLOOKUP($FA847,DIV,LOOKUPS!C$7,0)*$FH$6++VLOOKUP($FA847,SIZE,LOOKUPS!C$11,0)*$FI$6),"",VLOOKUP($FA847,MOM,LOOKUPS!C$12,0)*$FB$6+VLOOKUP($FA847,STREV,LOOKUPS!C$10,0)*$FC$6+VLOOKUP($FA847,LTREV,LOOKUPS!C$9,0)*$FD$6+VLOOKUP($FA847,CFP,LOOKUPS!C$6,0)*$FE$6+VLOOKUP($FA847,EP,LOOKUPS!C$8,0)*$FF$6+VLOOKUP($FA847,BM,LOOKUPS!C$5,0)*$FG$6+VLOOKUP($FA847,DIV,LOOKUPS!C$7,0)*$FH$6++VLOOKUP($FA847,SIZE,LOOKUPS!C$11,0)*$FI$6)</f>
        <v>-6.3600000000000012</v>
      </c>
      <c r="FC847" s="1">
        <f>IF(ISERROR(VLOOKUP($FA847,MOM,LOOKUPS!D$12,0)*$FB$6+VLOOKUP($FA847,STREV,LOOKUPS!D$10,0)*$FC$6+VLOOKUP($FA847,LTREV,LOOKUPS!D$9,0)*$FD$6+VLOOKUP($FA847,CFP,LOOKUPS!D$6,0)*$FE$6+VLOOKUP($FA847,EP,LOOKUPS!D$8,0)*$FF$6+VLOOKUP($FA847,BM,LOOKUPS!D$5,0)*$FG$6+VLOOKUP($FA847,DIV,LOOKUPS!D$7,0)*$FH$6++VLOOKUP($FA847,SIZE,LOOKUPS!D$11,0)*$FI$6),"",VLOOKUP($FA847,MOM,LOOKUPS!D$12,0)*$FB$6+VLOOKUP($FA847,STREV,LOOKUPS!D$10,0)*$FC$6+VLOOKUP($FA847,LTREV,LOOKUPS!D$9,0)*$FD$6+VLOOKUP($FA847,CFP,LOOKUPS!D$6,0)*$FE$6+VLOOKUP($FA847,EP,LOOKUPS!D$8,0)*$FF$6+VLOOKUP($FA847,BM,LOOKUPS!D$5,0)*$FG$6+VLOOKUP($FA847,DIV,LOOKUPS!D$7,0)*$FH$6++VLOOKUP($FA847,SIZE,LOOKUPS!D$11,0)*$FI$6)</f>
        <v>-3.3680000000000003</v>
      </c>
      <c r="FD847" s="1">
        <f>IF(ISERROR(VLOOKUP($FA847,MOM,LOOKUPS!E$12,0)*$FB$6+VLOOKUP($FA847,STREV,LOOKUPS!E$10,0)*$FC$6+VLOOKUP($FA847,LTREV,LOOKUPS!E$9,0)*$FD$6+VLOOKUP($FA847,CFP,LOOKUPS!E$6,0)*$FE$6+VLOOKUP($FA847,EP,LOOKUPS!E$8,0)*$FF$6+VLOOKUP($FA847,BM,LOOKUPS!E$5,0)*$FG$6+VLOOKUP($FA847,DIV,LOOKUPS!E$7,0)*$FH$6++VLOOKUP($FA847,SIZE,LOOKUPS!E$11,0)*$FI$6),"",VLOOKUP($FA847,MOM,LOOKUPS!E$12,0)*$FB$6+VLOOKUP($FA847,STREV,LOOKUPS!E$10,0)*$FC$6+VLOOKUP($FA847,LTREV,LOOKUPS!E$9,0)*$FD$6+VLOOKUP($FA847,CFP,LOOKUPS!E$6,0)*$FE$6+VLOOKUP($FA847,EP,LOOKUPS!E$8,0)*$FF$6+VLOOKUP($FA847,BM,LOOKUPS!E$5,0)*$FG$6+VLOOKUP($FA847,DIV,LOOKUPS!E$7,0)*$FH$6++VLOOKUP($FA847,SIZE,LOOKUPS!E$11,0)*$FI$6)</f>
        <v>-1.7212000000000001</v>
      </c>
      <c r="FE847" s="1">
        <f>IF(ISERROR(VLOOKUP($FA847,MOM,LOOKUPS!F$12,0)*$FB$6+VLOOKUP($FA847,STREV,LOOKUPS!F$10,0)*$FC$6+VLOOKUP($FA847,LTREV,LOOKUPS!F$9,0)*$FD$6+VLOOKUP($FA847,CFP,LOOKUPS!F$6,0)*$FE$6+VLOOKUP($FA847,EP,LOOKUPS!F$8,0)*$FF$6+VLOOKUP($FA847,BM,LOOKUPS!F$5,0)*$FG$6+VLOOKUP($FA847,DIV,LOOKUPS!F$7,0)*$FH$6++VLOOKUP($FA847,SIZE,LOOKUPS!F$11,0)*$FI$6),"",VLOOKUP($FA847,MOM,LOOKUPS!F$12,0)*$FB$6+VLOOKUP($FA847,STREV,LOOKUPS!F$10,0)*$FC$6+VLOOKUP($FA847,LTREV,LOOKUPS!F$9,0)*$FD$6+VLOOKUP($FA847,CFP,LOOKUPS!F$6,0)*$FE$6+VLOOKUP($FA847,EP,LOOKUPS!F$8,0)*$FF$6+VLOOKUP($FA847,BM,LOOKUPS!F$5,0)*$FG$6+VLOOKUP($FA847,DIV,LOOKUPS!F$7,0)*$FH$6++VLOOKUP($FA847,SIZE,LOOKUPS!F$11,0)*$FI$6)</f>
        <v>-0.73680000000000001</v>
      </c>
      <c r="FF847" s="1">
        <f>IF(ISERROR(VLOOKUP($FA847,MOM,LOOKUPS!G$12,0)*$FB$6+VLOOKUP($FA847,STREV,LOOKUPS!G$10,0)*$FC$6+VLOOKUP($FA847,LTREV,LOOKUPS!G$9,0)*$FD$6+VLOOKUP($FA847,CFP,LOOKUPS!G$6,0)*$FE$6+VLOOKUP($FA847,EP,LOOKUPS!G$8,0)*$FF$6+VLOOKUP($FA847,BM,LOOKUPS!G$5,0)*$FG$6+VLOOKUP($FA847,DIV,LOOKUPS!G$7,0)*$FH$6++VLOOKUP($FA847,SIZE,LOOKUPS!G$11,0)*$FI$6),"",VLOOKUP($FA847,MOM,LOOKUPS!G$12,0)*$FB$6+VLOOKUP($FA847,STREV,LOOKUPS!G$10,0)*$FC$6+VLOOKUP($FA847,LTREV,LOOKUPS!G$9,0)*$FD$6+VLOOKUP($FA847,CFP,LOOKUPS!G$6,0)*$FE$6+VLOOKUP($FA847,EP,LOOKUPS!G$8,0)*$FF$6+VLOOKUP($FA847,BM,LOOKUPS!G$5,0)*$FG$6+VLOOKUP($FA847,DIV,LOOKUPS!G$7,0)*$FH$6++VLOOKUP($FA847,SIZE,LOOKUPS!G$11,0)*$FI$6)</f>
        <v>-9.6499999999999975E-2</v>
      </c>
      <c r="FG847" s="1">
        <f>IF(ISERROR(VLOOKUP($FA847,MOM,LOOKUPS!H$12,0)*$FB$6+VLOOKUP($FA847,STREV,LOOKUPS!H$10,0)*$FC$6+VLOOKUP($FA847,LTREV,LOOKUPS!H$9,0)*$FD$6+VLOOKUP($FA847,CFP,LOOKUPS!H$6,0)*$FE$6+VLOOKUP($FA847,EP,LOOKUPS!H$8,0)*$FF$6+VLOOKUP($FA847,BM,LOOKUPS!H$5,0)*$FG$6+VLOOKUP($FA847,DIV,LOOKUPS!H$7,0)*$FH$6++VLOOKUP($FA847,SIZE,LOOKUPS!H$11,0)*$FI$6),"",VLOOKUP($FA847,MOM,LOOKUPS!H$12,0)*$FB$6+VLOOKUP($FA847,STREV,LOOKUPS!H$10,0)*$FC$6+VLOOKUP($FA847,LTREV,LOOKUPS!H$9,0)*$FD$6+VLOOKUP($FA847,CFP,LOOKUPS!H$6,0)*$FE$6+VLOOKUP($FA847,EP,LOOKUPS!H$8,0)*$FF$6+VLOOKUP($FA847,BM,LOOKUPS!H$5,0)*$FG$6+VLOOKUP($FA847,DIV,LOOKUPS!H$7,0)*$FH$6++VLOOKUP($FA847,SIZE,LOOKUPS!H$11,0)*$FI$6)</f>
        <v>7.2199999999999986E-2</v>
      </c>
      <c r="FH847" s="1">
        <f>IF(ISERROR(VLOOKUP($FA847,MOM,LOOKUPS!I$12,0)*$FB$6+VLOOKUP($FA847,STREV,LOOKUPS!I$10,0)*$FC$6+VLOOKUP($FA847,LTREV,LOOKUPS!I$9,0)*$FD$6+VLOOKUP($FA847,CFP,LOOKUPS!I$6,0)*$FE$6+VLOOKUP($FA847,EP,LOOKUPS!I$8,0)*$FF$6+VLOOKUP($FA847,BM,LOOKUPS!I$5,0)*$FG$6+VLOOKUP($FA847,DIV,LOOKUPS!I$7,0)*$FH$6++VLOOKUP($FA847,SIZE,LOOKUPS!I$11,0)*$FI$6),"",VLOOKUP($FA847,MOM,LOOKUPS!I$12,0)*$FB$6+VLOOKUP($FA847,STREV,LOOKUPS!I$10,0)*$FC$6+VLOOKUP($FA847,LTREV,LOOKUPS!I$9,0)*$FD$6+VLOOKUP($FA847,CFP,LOOKUPS!I$6,0)*$FE$6+VLOOKUP($FA847,EP,LOOKUPS!I$8,0)*$FF$6+VLOOKUP($FA847,BM,LOOKUPS!I$5,0)*$FG$6+VLOOKUP($FA847,DIV,LOOKUPS!I$7,0)*$FH$6++VLOOKUP($FA847,SIZE,LOOKUPS!I$11,0)*$FI$6)</f>
        <v>0.27390000000000003</v>
      </c>
      <c r="FI847" s="1">
        <f>IF(ISERROR(VLOOKUP($FA847,MOM,LOOKUPS!J$12,0)*$FB$6+VLOOKUP($FA847,STREV,LOOKUPS!J$10,0)*$FC$6+VLOOKUP($FA847,LTREV,LOOKUPS!J$9,0)*$FD$6+VLOOKUP($FA847,CFP,LOOKUPS!J$6,0)*$FE$6+VLOOKUP($FA847,EP,LOOKUPS!J$8,0)*$FF$6+VLOOKUP($FA847,BM,LOOKUPS!J$5,0)*$FG$6+VLOOKUP($FA847,DIV,LOOKUPS!J$7,0)*$FH$6++VLOOKUP($FA847,SIZE,LOOKUPS!J$11,0)*$FI$6),"",VLOOKUP($FA847,MOM,LOOKUPS!J$12,0)*$FB$6+VLOOKUP($FA847,STREV,LOOKUPS!J$10,0)*$FC$6+VLOOKUP($FA847,LTREV,LOOKUPS!J$9,0)*$FD$6+VLOOKUP($FA847,CFP,LOOKUPS!J$6,0)*$FE$6+VLOOKUP($FA847,EP,LOOKUPS!J$8,0)*$FF$6+VLOOKUP($FA847,BM,LOOKUPS!J$5,0)*$FG$6+VLOOKUP($FA847,DIV,LOOKUPS!J$7,0)*$FH$6++VLOOKUP($FA847,SIZE,LOOKUPS!J$11,0)*$FI$6)</f>
        <v>-0.24320000000000003</v>
      </c>
      <c r="FJ847" s="1">
        <f>IF(ISERROR(VLOOKUP($FA847,MOM,LOOKUPS!K$12,0)*$FB$6+VLOOKUP($FA847,STREV,LOOKUPS!K$10,0)*$FC$6+VLOOKUP($FA847,LTREV,LOOKUPS!K$9,0)*$FD$6+VLOOKUP($FA847,CFP,LOOKUPS!K$6,0)*$FE$6+VLOOKUP($FA847,EP,LOOKUPS!K$8,0)*$FF$6+VLOOKUP($FA847,BM,LOOKUPS!K$5,0)*$FG$6+VLOOKUP($FA847,DIV,LOOKUPS!K$7,0)*$FH$6++VLOOKUP($FA847,SIZE,LOOKUPS!K$11,0)*$FI$6),"",VLOOKUP($FA847,MOM,LOOKUPS!K$12,0)*$FB$6+VLOOKUP($FA847,STREV,LOOKUPS!K$10,0)*$FC$6+VLOOKUP($FA847,LTREV,LOOKUPS!K$9,0)*$FD$6+VLOOKUP($FA847,CFP,LOOKUPS!K$6,0)*$FE$6+VLOOKUP($FA847,EP,LOOKUPS!K$8,0)*$FF$6+VLOOKUP($FA847,BM,LOOKUPS!K$5,0)*$FG$6+VLOOKUP($FA847,DIV,LOOKUPS!K$7,0)*$FH$6++VLOOKUP($FA847,SIZE,LOOKUPS!K$11,0)*$FI$6)</f>
        <v>-0.93780000000000008</v>
      </c>
      <c r="FK847" s="1">
        <f>IF(ISERROR(VLOOKUP($FA847,MOM,LOOKUPS!L$12,0)*$FB$6+VLOOKUP($FA847,STREV,LOOKUPS!L$10,0)*$FC$6+VLOOKUP($FA847,LTREV,LOOKUPS!L$9,0)*$FD$6+VLOOKUP($FA847,CFP,LOOKUPS!L$6,0)*$FE$6+VLOOKUP($FA847,EP,LOOKUPS!L$8,0)*$FF$6+VLOOKUP($FA847,BM,LOOKUPS!L$5,0)*$FG$6+VLOOKUP($FA847,DIV,LOOKUPS!L$7,0)*$FH$6++VLOOKUP($FA847,SIZE,LOOKUPS!L$11,0)*$FI$6),"",VLOOKUP($FA847,MOM,LOOKUPS!L$12,0)*$FB$6+VLOOKUP($FA847,STREV,LOOKUPS!L$10,0)*$FC$6+VLOOKUP($FA847,LTREV,LOOKUPS!L$9,0)*$FD$6+VLOOKUP($FA847,CFP,LOOKUPS!L$6,0)*$FE$6+VLOOKUP($FA847,EP,LOOKUPS!L$8,0)*$FF$6+VLOOKUP($FA847,BM,LOOKUPS!L$5,0)*$FG$6+VLOOKUP($FA847,DIV,LOOKUPS!L$7,0)*$FH$6++VLOOKUP($FA847,SIZE,LOOKUPS!L$11,0)*$FI$6)</f>
        <v>-2.6345000000000001</v>
      </c>
    </row>
    <row r="848" spans="1:167" x14ac:dyDescent="0.3">
      <c r="A848" s="1">
        <v>199611</v>
      </c>
      <c r="B848" s="1">
        <v>1.69</v>
      </c>
      <c r="C848" s="1">
        <v>3.05</v>
      </c>
      <c r="D848" s="1">
        <v>2.3199999999999998</v>
      </c>
      <c r="E848" s="1">
        <v>3.29</v>
      </c>
      <c r="F848" s="1">
        <v>4.4800000000000004</v>
      </c>
      <c r="G848" s="1">
        <v>3.14</v>
      </c>
      <c r="H848" s="1">
        <v>4.38</v>
      </c>
      <c r="I848" s="1">
        <v>3.9</v>
      </c>
      <c r="J848" s="1">
        <v>2.6</v>
      </c>
      <c r="K848" s="1">
        <v>1.1299999999999999</v>
      </c>
      <c r="M848" s="1">
        <v>199512</v>
      </c>
      <c r="N848" s="1">
        <v>-0.06</v>
      </c>
      <c r="O848" s="1">
        <v>0.3</v>
      </c>
      <c r="P848" s="1">
        <v>0.45</v>
      </c>
      <c r="Q848" s="1">
        <v>2.0499999999999998</v>
      </c>
      <c r="R848" s="1">
        <v>0.98</v>
      </c>
      <c r="S848" s="1">
        <v>2.21</v>
      </c>
      <c r="T848" s="1">
        <v>1.08</v>
      </c>
      <c r="U848" s="1">
        <v>0.89</v>
      </c>
      <c r="V848" s="1">
        <v>1.4</v>
      </c>
      <c r="W848" s="1">
        <v>0.83</v>
      </c>
      <c r="Y848" s="1">
        <v>200011</v>
      </c>
      <c r="Z848" s="1">
        <v>-16.8</v>
      </c>
      <c r="AA848" s="1">
        <v>-11.24</v>
      </c>
      <c r="AB848" s="1">
        <v>-7.22</v>
      </c>
      <c r="AC848" s="1">
        <v>-5.35</v>
      </c>
      <c r="AD848" s="1">
        <v>-4.45</v>
      </c>
      <c r="AE848" s="1">
        <v>-2.77</v>
      </c>
      <c r="AF848" s="1">
        <v>-4.03</v>
      </c>
      <c r="AG848" s="1">
        <v>-4.5599999999999996</v>
      </c>
      <c r="AH848" s="1">
        <v>-6.93</v>
      </c>
      <c r="AI848" s="1">
        <v>-13.1</v>
      </c>
      <c r="CA848" s="1">
        <v>199605</v>
      </c>
      <c r="CB848" s="1">
        <v>10.55</v>
      </c>
      <c r="CC848" s="1">
        <v>6.86</v>
      </c>
      <c r="CD848" s="1">
        <v>6.28</v>
      </c>
      <c r="CE848" s="1">
        <v>7.21</v>
      </c>
      <c r="CF848" s="1">
        <v>6.96</v>
      </c>
      <c r="CG848" s="1">
        <v>6.16</v>
      </c>
      <c r="CH848" s="1">
        <v>6.27</v>
      </c>
      <c r="CI848" s="1">
        <v>6.63</v>
      </c>
      <c r="CJ848" s="1">
        <v>7.45</v>
      </c>
      <c r="CK848" s="1">
        <v>8.0500000000000007</v>
      </c>
      <c r="CL848" s="1">
        <v>5.35</v>
      </c>
      <c r="CM848" s="1">
        <v>6.52</v>
      </c>
      <c r="CN848" s="1">
        <v>5.78</v>
      </c>
      <c r="CO848" s="1">
        <v>5.91</v>
      </c>
      <c r="CP848" s="1">
        <v>6.67</v>
      </c>
      <c r="CQ848" s="1">
        <v>6.78</v>
      </c>
      <c r="CR848" s="1">
        <v>6.51</v>
      </c>
      <c r="CS848" s="1">
        <v>6.14</v>
      </c>
      <c r="CT848" s="1">
        <v>8.3000000000000007</v>
      </c>
      <c r="CV848" s="1">
        <v>199705</v>
      </c>
      <c r="CW848" s="1">
        <v>10</v>
      </c>
      <c r="CX848" s="1">
        <v>9.01</v>
      </c>
      <c r="CY848" s="1">
        <v>7.09</v>
      </c>
      <c r="CZ848" s="1">
        <v>5.77</v>
      </c>
      <c r="DA848" s="1">
        <v>9.81</v>
      </c>
      <c r="DB848" s="1">
        <v>6.84</v>
      </c>
      <c r="DC848" s="1">
        <v>7.61</v>
      </c>
      <c r="DD848" s="1">
        <v>6.7</v>
      </c>
      <c r="DE848" s="1">
        <v>5.31</v>
      </c>
      <c r="DF848" s="1">
        <v>10.46</v>
      </c>
      <c r="DG848" s="1">
        <v>9.1300000000000008</v>
      </c>
      <c r="DH848" s="1">
        <v>7.45</v>
      </c>
      <c r="DI848" s="1">
        <v>6.29</v>
      </c>
      <c r="DJ848" s="1">
        <v>7.7</v>
      </c>
      <c r="DK848" s="1">
        <v>7.53</v>
      </c>
      <c r="DL848" s="1">
        <v>6.82</v>
      </c>
      <c r="DM848" s="1">
        <v>6.58</v>
      </c>
      <c r="DN848" s="1">
        <v>6.04</v>
      </c>
      <c r="DO848" s="1">
        <v>4.3</v>
      </c>
      <c r="DQ848" s="1">
        <v>199605</v>
      </c>
      <c r="DR848" s="1">
        <v>-99.99</v>
      </c>
      <c r="DS848" s="1">
        <v>8.74</v>
      </c>
      <c r="DT848" s="1">
        <v>2.46</v>
      </c>
      <c r="DU848" s="1">
        <v>1.57</v>
      </c>
      <c r="DV848" s="1">
        <v>9.1999999999999993</v>
      </c>
      <c r="DW848" s="1">
        <v>4.8</v>
      </c>
      <c r="DX848" s="1">
        <v>2.48</v>
      </c>
      <c r="DY848" s="1">
        <v>1.25</v>
      </c>
      <c r="DZ848" s="1">
        <v>1.72</v>
      </c>
      <c r="EA848" s="1">
        <v>10.32</v>
      </c>
      <c r="EB848" s="1">
        <v>5.47</v>
      </c>
      <c r="EC848" s="1">
        <v>5.68</v>
      </c>
      <c r="ED848" s="1">
        <v>3.29</v>
      </c>
      <c r="EE848" s="1">
        <v>2.94</v>
      </c>
      <c r="EF848" s="1">
        <v>1.92</v>
      </c>
      <c r="EG848" s="1">
        <v>1.17</v>
      </c>
      <c r="EH848" s="1">
        <v>1.33</v>
      </c>
      <c r="EI848" s="1">
        <v>1.54</v>
      </c>
      <c r="EJ848" s="1">
        <v>1.91</v>
      </c>
      <c r="EL848">
        <v>199605</v>
      </c>
      <c r="EM848">
        <v>2.36</v>
      </c>
      <c r="EN848">
        <v>3.08</v>
      </c>
      <c r="EO848">
        <v>-0.8</v>
      </c>
      <c r="EP848">
        <v>0.42</v>
      </c>
      <c r="ER848" s="1">
        <v>199611</v>
      </c>
      <c r="ES848" s="1">
        <v>-2.23</v>
      </c>
      <c r="EU848" s="1">
        <v>199512</v>
      </c>
      <c r="EV848" s="1">
        <v>-0.97</v>
      </c>
      <c r="EX848" s="1">
        <v>200011</v>
      </c>
      <c r="EY848" s="1">
        <v>0.31</v>
      </c>
      <c r="FA848" s="1">
        <v>199611</v>
      </c>
      <c r="FB848" s="1">
        <f>IF(ISERROR(VLOOKUP($FA848,MOM,LOOKUPS!C$12,0)*$FB$6+VLOOKUP($FA848,STREV,LOOKUPS!C$10,0)*$FC$6+VLOOKUP($FA848,LTREV,LOOKUPS!C$9,0)*$FD$6+VLOOKUP($FA848,CFP,LOOKUPS!C$6,0)*$FE$6+VLOOKUP($FA848,EP,LOOKUPS!C$8,0)*$FF$6+VLOOKUP($FA848,BM,LOOKUPS!C$5,0)*$FG$6+VLOOKUP($FA848,DIV,LOOKUPS!C$7,0)*$FH$6++VLOOKUP($FA848,SIZE,LOOKUPS!C$11,0)*$FI$6),"",VLOOKUP($FA848,MOM,LOOKUPS!C$12,0)*$FB$6+VLOOKUP($FA848,STREV,LOOKUPS!C$10,0)*$FC$6+VLOOKUP($FA848,LTREV,LOOKUPS!C$9,0)*$FD$6+VLOOKUP($FA848,CFP,LOOKUPS!C$6,0)*$FE$6+VLOOKUP($FA848,EP,LOOKUPS!C$8,0)*$FF$6+VLOOKUP($FA848,BM,LOOKUPS!C$5,0)*$FG$6+VLOOKUP($FA848,DIV,LOOKUPS!C$7,0)*$FH$6++VLOOKUP($FA848,SIZE,LOOKUPS!C$11,0)*$FI$6)</f>
        <v>1.3280000000000001</v>
      </c>
      <c r="FC848" s="1">
        <f>IF(ISERROR(VLOOKUP($FA848,MOM,LOOKUPS!D$12,0)*$FB$6+VLOOKUP($FA848,STREV,LOOKUPS!D$10,0)*$FC$6+VLOOKUP($FA848,LTREV,LOOKUPS!D$9,0)*$FD$6+VLOOKUP($FA848,CFP,LOOKUPS!D$6,0)*$FE$6+VLOOKUP($FA848,EP,LOOKUPS!D$8,0)*$FF$6+VLOOKUP($FA848,BM,LOOKUPS!D$5,0)*$FG$6+VLOOKUP($FA848,DIV,LOOKUPS!D$7,0)*$FH$6++VLOOKUP($FA848,SIZE,LOOKUPS!D$11,0)*$FI$6),"",VLOOKUP($FA848,MOM,LOOKUPS!D$12,0)*$FB$6+VLOOKUP($FA848,STREV,LOOKUPS!D$10,0)*$FC$6+VLOOKUP($FA848,LTREV,LOOKUPS!D$9,0)*$FD$6+VLOOKUP($FA848,CFP,LOOKUPS!D$6,0)*$FE$6+VLOOKUP($FA848,EP,LOOKUPS!D$8,0)*$FF$6+VLOOKUP($FA848,BM,LOOKUPS!D$5,0)*$FG$6+VLOOKUP($FA848,DIV,LOOKUPS!D$7,0)*$FH$6++VLOOKUP($FA848,SIZE,LOOKUPS!D$11,0)*$FI$6)</f>
        <v>2.6006</v>
      </c>
      <c r="FD848" s="1">
        <f>IF(ISERROR(VLOOKUP($FA848,MOM,LOOKUPS!E$12,0)*$FB$6+VLOOKUP($FA848,STREV,LOOKUPS!E$10,0)*$FC$6+VLOOKUP($FA848,LTREV,LOOKUPS!E$9,0)*$FD$6+VLOOKUP($FA848,CFP,LOOKUPS!E$6,0)*$FE$6+VLOOKUP($FA848,EP,LOOKUPS!E$8,0)*$FF$6+VLOOKUP($FA848,BM,LOOKUPS!E$5,0)*$FG$6+VLOOKUP($FA848,DIV,LOOKUPS!E$7,0)*$FH$6++VLOOKUP($FA848,SIZE,LOOKUPS!E$11,0)*$FI$6),"",VLOOKUP($FA848,MOM,LOOKUPS!E$12,0)*$FB$6+VLOOKUP($FA848,STREV,LOOKUPS!E$10,0)*$FC$6+VLOOKUP($FA848,LTREV,LOOKUPS!E$9,0)*$FD$6+VLOOKUP($FA848,CFP,LOOKUPS!E$6,0)*$FE$6+VLOOKUP($FA848,EP,LOOKUPS!E$8,0)*$FF$6+VLOOKUP($FA848,BM,LOOKUPS!E$5,0)*$FG$6+VLOOKUP($FA848,DIV,LOOKUPS!E$7,0)*$FH$6++VLOOKUP($FA848,SIZE,LOOKUPS!E$11,0)*$FI$6)</f>
        <v>2.6406000000000001</v>
      </c>
      <c r="FE848" s="1">
        <f>IF(ISERROR(VLOOKUP($FA848,MOM,LOOKUPS!F$12,0)*$FB$6+VLOOKUP($FA848,STREV,LOOKUPS!F$10,0)*$FC$6+VLOOKUP($FA848,LTREV,LOOKUPS!F$9,0)*$FD$6+VLOOKUP($FA848,CFP,LOOKUPS!F$6,0)*$FE$6+VLOOKUP($FA848,EP,LOOKUPS!F$8,0)*$FF$6+VLOOKUP($FA848,BM,LOOKUPS!F$5,0)*$FG$6+VLOOKUP($FA848,DIV,LOOKUPS!F$7,0)*$FH$6++VLOOKUP($FA848,SIZE,LOOKUPS!F$11,0)*$FI$6),"",VLOOKUP($FA848,MOM,LOOKUPS!F$12,0)*$FB$6+VLOOKUP($FA848,STREV,LOOKUPS!F$10,0)*$FC$6+VLOOKUP($FA848,LTREV,LOOKUPS!F$9,0)*$FD$6+VLOOKUP($FA848,CFP,LOOKUPS!F$6,0)*$FE$6+VLOOKUP($FA848,EP,LOOKUPS!F$8,0)*$FF$6+VLOOKUP($FA848,BM,LOOKUPS!F$5,0)*$FG$6+VLOOKUP($FA848,DIV,LOOKUPS!F$7,0)*$FH$6++VLOOKUP($FA848,SIZE,LOOKUPS!F$11,0)*$FI$6)</f>
        <v>2.7906000000000004</v>
      </c>
      <c r="FF848" s="1">
        <f>IF(ISERROR(VLOOKUP($FA848,MOM,LOOKUPS!G$12,0)*$FB$6+VLOOKUP($FA848,STREV,LOOKUPS!G$10,0)*$FC$6+VLOOKUP($FA848,LTREV,LOOKUPS!G$9,0)*$FD$6+VLOOKUP($FA848,CFP,LOOKUPS!G$6,0)*$FE$6+VLOOKUP($FA848,EP,LOOKUPS!G$8,0)*$FF$6+VLOOKUP($FA848,BM,LOOKUPS!G$5,0)*$FG$6+VLOOKUP($FA848,DIV,LOOKUPS!G$7,0)*$FH$6++VLOOKUP($FA848,SIZE,LOOKUPS!G$11,0)*$FI$6),"",VLOOKUP($FA848,MOM,LOOKUPS!G$12,0)*$FB$6+VLOOKUP($FA848,STREV,LOOKUPS!G$10,0)*$FC$6+VLOOKUP($FA848,LTREV,LOOKUPS!G$9,0)*$FD$6+VLOOKUP($FA848,CFP,LOOKUPS!G$6,0)*$FE$6+VLOOKUP($FA848,EP,LOOKUPS!G$8,0)*$FF$6+VLOOKUP($FA848,BM,LOOKUPS!G$5,0)*$FG$6+VLOOKUP($FA848,DIV,LOOKUPS!G$7,0)*$FH$6++VLOOKUP($FA848,SIZE,LOOKUPS!G$11,0)*$FI$6)</f>
        <v>4.0023</v>
      </c>
      <c r="FG848" s="1">
        <f>IF(ISERROR(VLOOKUP($FA848,MOM,LOOKUPS!H$12,0)*$FB$6+VLOOKUP($FA848,STREV,LOOKUPS!H$10,0)*$FC$6+VLOOKUP($FA848,LTREV,LOOKUPS!H$9,0)*$FD$6+VLOOKUP($FA848,CFP,LOOKUPS!H$6,0)*$FE$6+VLOOKUP($FA848,EP,LOOKUPS!H$8,0)*$FF$6+VLOOKUP($FA848,BM,LOOKUPS!H$5,0)*$FG$6+VLOOKUP($FA848,DIV,LOOKUPS!H$7,0)*$FH$6++VLOOKUP($FA848,SIZE,LOOKUPS!H$11,0)*$FI$6),"",VLOOKUP($FA848,MOM,LOOKUPS!H$12,0)*$FB$6+VLOOKUP($FA848,STREV,LOOKUPS!H$10,0)*$FC$6+VLOOKUP($FA848,LTREV,LOOKUPS!H$9,0)*$FD$6+VLOOKUP($FA848,CFP,LOOKUPS!H$6,0)*$FE$6+VLOOKUP($FA848,EP,LOOKUPS!H$8,0)*$FF$6+VLOOKUP($FA848,BM,LOOKUPS!H$5,0)*$FG$6+VLOOKUP($FA848,DIV,LOOKUPS!H$7,0)*$FH$6++VLOOKUP($FA848,SIZE,LOOKUPS!H$11,0)*$FI$6)</f>
        <v>3.2124000000000001</v>
      </c>
      <c r="FH848" s="1">
        <f>IF(ISERROR(VLOOKUP($FA848,MOM,LOOKUPS!I$12,0)*$FB$6+VLOOKUP($FA848,STREV,LOOKUPS!I$10,0)*$FC$6+VLOOKUP($FA848,LTREV,LOOKUPS!I$9,0)*$FD$6+VLOOKUP($FA848,CFP,LOOKUPS!I$6,0)*$FE$6+VLOOKUP($FA848,EP,LOOKUPS!I$8,0)*$FF$6+VLOOKUP($FA848,BM,LOOKUPS!I$5,0)*$FG$6+VLOOKUP($FA848,DIV,LOOKUPS!I$7,0)*$FH$6++VLOOKUP($FA848,SIZE,LOOKUPS!I$11,0)*$FI$6),"",VLOOKUP($FA848,MOM,LOOKUPS!I$12,0)*$FB$6+VLOOKUP($FA848,STREV,LOOKUPS!I$10,0)*$FC$6+VLOOKUP($FA848,LTREV,LOOKUPS!I$9,0)*$FD$6+VLOOKUP($FA848,CFP,LOOKUPS!I$6,0)*$FE$6+VLOOKUP($FA848,EP,LOOKUPS!I$8,0)*$FF$6+VLOOKUP($FA848,BM,LOOKUPS!I$5,0)*$FG$6+VLOOKUP($FA848,DIV,LOOKUPS!I$7,0)*$FH$6++VLOOKUP($FA848,SIZE,LOOKUPS!I$11,0)*$FI$6)</f>
        <v>3.8843000000000005</v>
      </c>
      <c r="FI848" s="1">
        <f>IF(ISERROR(VLOOKUP($FA848,MOM,LOOKUPS!J$12,0)*$FB$6+VLOOKUP($FA848,STREV,LOOKUPS!J$10,0)*$FC$6+VLOOKUP($FA848,LTREV,LOOKUPS!J$9,0)*$FD$6+VLOOKUP($FA848,CFP,LOOKUPS!J$6,0)*$FE$6+VLOOKUP($FA848,EP,LOOKUPS!J$8,0)*$FF$6+VLOOKUP($FA848,BM,LOOKUPS!J$5,0)*$FG$6+VLOOKUP($FA848,DIV,LOOKUPS!J$7,0)*$FH$6++VLOOKUP($FA848,SIZE,LOOKUPS!J$11,0)*$FI$6),"",VLOOKUP($FA848,MOM,LOOKUPS!J$12,0)*$FB$6+VLOOKUP($FA848,STREV,LOOKUPS!J$10,0)*$FC$6+VLOOKUP($FA848,LTREV,LOOKUPS!J$9,0)*$FD$6+VLOOKUP($FA848,CFP,LOOKUPS!J$6,0)*$FE$6+VLOOKUP($FA848,EP,LOOKUPS!J$8,0)*$FF$6+VLOOKUP($FA848,BM,LOOKUPS!J$5,0)*$FG$6+VLOOKUP($FA848,DIV,LOOKUPS!J$7,0)*$FH$6++VLOOKUP($FA848,SIZE,LOOKUPS!J$11,0)*$FI$6)</f>
        <v>3.6452999999999998</v>
      </c>
      <c r="FJ848" s="1">
        <f>IF(ISERROR(VLOOKUP($FA848,MOM,LOOKUPS!K$12,0)*$FB$6+VLOOKUP($FA848,STREV,LOOKUPS!K$10,0)*$FC$6+VLOOKUP($FA848,LTREV,LOOKUPS!K$9,0)*$FD$6+VLOOKUP($FA848,CFP,LOOKUPS!K$6,0)*$FE$6+VLOOKUP($FA848,EP,LOOKUPS!K$8,0)*$FF$6+VLOOKUP($FA848,BM,LOOKUPS!K$5,0)*$FG$6+VLOOKUP($FA848,DIV,LOOKUPS!K$7,0)*$FH$6++VLOOKUP($FA848,SIZE,LOOKUPS!K$11,0)*$FI$6),"",VLOOKUP($FA848,MOM,LOOKUPS!K$12,0)*$FB$6+VLOOKUP($FA848,STREV,LOOKUPS!K$10,0)*$FC$6+VLOOKUP($FA848,LTREV,LOOKUPS!K$9,0)*$FD$6+VLOOKUP($FA848,CFP,LOOKUPS!K$6,0)*$FE$6+VLOOKUP($FA848,EP,LOOKUPS!K$8,0)*$FF$6+VLOOKUP($FA848,BM,LOOKUPS!K$5,0)*$FG$6+VLOOKUP($FA848,DIV,LOOKUPS!K$7,0)*$FH$6++VLOOKUP($FA848,SIZE,LOOKUPS!K$11,0)*$FI$6)</f>
        <v>2.1919000000000004</v>
      </c>
      <c r="FK848" s="1">
        <f>IF(ISERROR(VLOOKUP($FA848,MOM,LOOKUPS!L$12,0)*$FB$6+VLOOKUP($FA848,STREV,LOOKUPS!L$10,0)*$FC$6+VLOOKUP($FA848,LTREV,LOOKUPS!L$9,0)*$FD$6+VLOOKUP($FA848,CFP,LOOKUPS!L$6,0)*$FE$6+VLOOKUP($FA848,EP,LOOKUPS!L$8,0)*$FF$6+VLOOKUP($FA848,BM,LOOKUPS!L$5,0)*$FG$6+VLOOKUP($FA848,DIV,LOOKUPS!L$7,0)*$FH$6++VLOOKUP($FA848,SIZE,LOOKUPS!L$11,0)*$FI$6),"",VLOOKUP($FA848,MOM,LOOKUPS!L$12,0)*$FB$6+VLOOKUP($FA848,STREV,LOOKUPS!L$10,0)*$FC$6+VLOOKUP($FA848,LTREV,LOOKUPS!L$9,0)*$FD$6+VLOOKUP($FA848,CFP,LOOKUPS!L$6,0)*$FE$6+VLOOKUP($FA848,EP,LOOKUPS!L$8,0)*$FF$6+VLOOKUP($FA848,BM,LOOKUPS!L$5,0)*$FG$6+VLOOKUP($FA848,DIV,LOOKUPS!L$7,0)*$FH$6++VLOOKUP($FA848,SIZE,LOOKUPS!L$11,0)*$FI$6)</f>
        <v>1.9013000000000002</v>
      </c>
    </row>
    <row r="849" spans="1:167" x14ac:dyDescent="0.3">
      <c r="A849" s="1">
        <v>199612</v>
      </c>
      <c r="B849" s="1">
        <v>-7.27</v>
      </c>
      <c r="C849" s="1">
        <v>-0.38</v>
      </c>
      <c r="D849" s="1">
        <v>0.99</v>
      </c>
      <c r="E849" s="1">
        <v>1.66</v>
      </c>
      <c r="F849" s="1">
        <v>1.49</v>
      </c>
      <c r="G849" s="1">
        <v>2.19</v>
      </c>
      <c r="H849" s="1">
        <v>0.83</v>
      </c>
      <c r="I849" s="1">
        <v>2.15</v>
      </c>
      <c r="J849" s="1">
        <v>0.76</v>
      </c>
      <c r="K849" s="1">
        <v>1.18</v>
      </c>
      <c r="M849" s="1">
        <v>199601</v>
      </c>
      <c r="N849" s="1">
        <v>6.55</v>
      </c>
      <c r="O849" s="1">
        <v>3.97</v>
      </c>
      <c r="P849" s="1">
        <v>2.44</v>
      </c>
      <c r="Q849" s="1">
        <v>3.02</v>
      </c>
      <c r="R849" s="1">
        <v>1.04</v>
      </c>
      <c r="S849" s="1">
        <v>0.9</v>
      </c>
      <c r="T849" s="1">
        <v>0.51</v>
      </c>
      <c r="U849" s="1">
        <v>1.58</v>
      </c>
      <c r="V849" s="1">
        <v>0.5</v>
      </c>
      <c r="W849" s="1">
        <v>2.17</v>
      </c>
      <c r="Y849" s="1">
        <v>200012</v>
      </c>
      <c r="Z849" s="1">
        <v>-6.49</v>
      </c>
      <c r="AA849" s="1">
        <v>-1.61</v>
      </c>
      <c r="AB849" s="1">
        <v>1.68</v>
      </c>
      <c r="AC849" s="1">
        <v>3.33</v>
      </c>
      <c r="AD849" s="1">
        <v>4.8499999999999996</v>
      </c>
      <c r="AE849" s="1">
        <v>5.36</v>
      </c>
      <c r="AF849" s="1">
        <v>5.46</v>
      </c>
      <c r="AG849" s="1">
        <v>4.82</v>
      </c>
      <c r="AH849" s="1">
        <v>4.9000000000000004</v>
      </c>
      <c r="AI849" s="1">
        <v>2.17</v>
      </c>
      <c r="CA849" s="1">
        <v>199606</v>
      </c>
      <c r="CB849" s="1">
        <v>-3.6</v>
      </c>
      <c r="CC849" s="1">
        <v>-5.69</v>
      </c>
      <c r="CD849" s="1">
        <v>-2.52</v>
      </c>
      <c r="CE849" s="1">
        <v>-1.49</v>
      </c>
      <c r="CF849" s="1">
        <v>-6</v>
      </c>
      <c r="CG849" s="1">
        <v>-3.79</v>
      </c>
      <c r="CH849" s="1">
        <v>-2.56</v>
      </c>
      <c r="CI849" s="1">
        <v>-1.8</v>
      </c>
      <c r="CJ849" s="1">
        <v>-1.47</v>
      </c>
      <c r="CK849" s="1">
        <v>-6.23</v>
      </c>
      <c r="CL849" s="1">
        <v>-5.66</v>
      </c>
      <c r="CM849" s="1">
        <v>-4.6399999999999997</v>
      </c>
      <c r="CN849" s="1">
        <v>-2.88</v>
      </c>
      <c r="CO849" s="1">
        <v>-2.81</v>
      </c>
      <c r="CP849" s="1">
        <v>-2.2799999999999998</v>
      </c>
      <c r="CQ849" s="1">
        <v>-2.12</v>
      </c>
      <c r="CR849" s="1">
        <v>-1.54</v>
      </c>
      <c r="CS849" s="1">
        <v>-1.57</v>
      </c>
      <c r="CT849" s="1">
        <v>-1.41</v>
      </c>
      <c r="CV849" s="1">
        <v>199706</v>
      </c>
      <c r="CW849" s="1">
        <v>3.33</v>
      </c>
      <c r="CX849" s="1">
        <v>5.77</v>
      </c>
      <c r="CY849" s="1">
        <v>6.38</v>
      </c>
      <c r="CZ849" s="1">
        <v>4.88</v>
      </c>
      <c r="DA849" s="1">
        <v>5.61</v>
      </c>
      <c r="DB849" s="1">
        <v>6.43</v>
      </c>
      <c r="DC849" s="1">
        <v>6.56</v>
      </c>
      <c r="DD849" s="1">
        <v>5.63</v>
      </c>
      <c r="DE849" s="1">
        <v>4.47</v>
      </c>
      <c r="DF849" s="1">
        <v>5.83</v>
      </c>
      <c r="DG849" s="1">
        <v>5.38</v>
      </c>
      <c r="DH849" s="1">
        <v>6.1</v>
      </c>
      <c r="DI849" s="1">
        <v>6.73</v>
      </c>
      <c r="DJ849" s="1">
        <v>7.51</v>
      </c>
      <c r="DK849" s="1">
        <v>5.56</v>
      </c>
      <c r="DL849" s="1">
        <v>5.66</v>
      </c>
      <c r="DM849" s="1">
        <v>5.59</v>
      </c>
      <c r="DN849" s="1">
        <v>4.4400000000000004</v>
      </c>
      <c r="DO849" s="1">
        <v>4.53</v>
      </c>
      <c r="DQ849" s="1">
        <v>199606</v>
      </c>
      <c r="DR849" s="1">
        <v>-99.99</v>
      </c>
      <c r="DS849" s="1">
        <v>-3.47</v>
      </c>
      <c r="DT849" s="1">
        <v>-3.28</v>
      </c>
      <c r="DU849" s="1">
        <v>-0.9</v>
      </c>
      <c r="DV849" s="1">
        <v>-3.35</v>
      </c>
      <c r="DW849" s="1">
        <v>-4.2</v>
      </c>
      <c r="DX849" s="1">
        <v>-3.28</v>
      </c>
      <c r="DY849" s="1">
        <v>-2.0099999999999998</v>
      </c>
      <c r="DZ849" s="1">
        <v>-0.37</v>
      </c>
      <c r="EA849" s="1">
        <v>-2.87</v>
      </c>
      <c r="EB849" s="1">
        <v>-4.92</v>
      </c>
      <c r="EC849" s="1">
        <v>-4.3099999999999996</v>
      </c>
      <c r="ED849" s="1">
        <v>-4</v>
      </c>
      <c r="EE849" s="1">
        <v>-3.06</v>
      </c>
      <c r="EF849" s="1">
        <v>-3.55</v>
      </c>
      <c r="EG849" s="1">
        <v>-2.2200000000000002</v>
      </c>
      <c r="EH849" s="1">
        <v>-1.78</v>
      </c>
      <c r="EI849" s="1">
        <v>-0.87</v>
      </c>
      <c r="EJ849" s="1">
        <v>0.18</v>
      </c>
      <c r="EL849">
        <v>199606</v>
      </c>
      <c r="EM849">
        <v>-1.1399999999999999</v>
      </c>
      <c r="EN849">
        <v>-3.91</v>
      </c>
      <c r="EO849">
        <v>2.2599999999999998</v>
      </c>
      <c r="EP849">
        <v>0.4</v>
      </c>
      <c r="ER849" s="1">
        <v>199612</v>
      </c>
      <c r="ES849" s="1">
        <v>0.61</v>
      </c>
      <c r="EU849" s="1">
        <v>199601</v>
      </c>
      <c r="EV849" s="1">
        <v>1.07</v>
      </c>
      <c r="EX849" s="1">
        <v>200012</v>
      </c>
      <c r="EY849" s="1">
        <v>2.82</v>
      </c>
      <c r="FA849" s="1">
        <v>199612</v>
      </c>
      <c r="FB849" s="1">
        <f>IF(ISERROR(VLOOKUP($FA849,MOM,LOOKUPS!C$12,0)*$FB$6+VLOOKUP($FA849,STREV,LOOKUPS!C$10,0)*$FC$6+VLOOKUP($FA849,LTREV,LOOKUPS!C$9,0)*$FD$6+VLOOKUP($FA849,CFP,LOOKUPS!C$6,0)*$FE$6+VLOOKUP($FA849,EP,LOOKUPS!C$8,0)*$FF$6+VLOOKUP($FA849,BM,LOOKUPS!C$5,0)*$FG$6+VLOOKUP($FA849,DIV,LOOKUPS!C$7,0)*$FH$6++VLOOKUP($FA849,SIZE,LOOKUPS!C$11,0)*$FI$6),"",VLOOKUP($FA849,MOM,LOOKUPS!C$12,0)*$FB$6+VLOOKUP($FA849,STREV,LOOKUPS!C$10,0)*$FC$6+VLOOKUP($FA849,LTREV,LOOKUPS!C$9,0)*$FD$6+VLOOKUP($FA849,CFP,LOOKUPS!C$6,0)*$FE$6+VLOOKUP($FA849,EP,LOOKUPS!C$8,0)*$FF$6+VLOOKUP($FA849,BM,LOOKUPS!C$5,0)*$FG$6+VLOOKUP($FA849,DIV,LOOKUPS!C$7,0)*$FH$6++VLOOKUP($FA849,SIZE,LOOKUPS!C$11,0)*$FI$6)</f>
        <v>-4.1021000000000001</v>
      </c>
      <c r="FC849" s="1">
        <f>IF(ISERROR(VLOOKUP($FA849,MOM,LOOKUPS!D$12,0)*$FB$6+VLOOKUP($FA849,STREV,LOOKUPS!D$10,0)*$FC$6+VLOOKUP($FA849,LTREV,LOOKUPS!D$9,0)*$FD$6+VLOOKUP($FA849,CFP,LOOKUPS!D$6,0)*$FE$6+VLOOKUP($FA849,EP,LOOKUPS!D$8,0)*$FF$6+VLOOKUP($FA849,BM,LOOKUPS!D$5,0)*$FG$6+VLOOKUP($FA849,DIV,LOOKUPS!D$7,0)*$FH$6++VLOOKUP($FA849,SIZE,LOOKUPS!D$11,0)*$FI$6),"",VLOOKUP($FA849,MOM,LOOKUPS!D$12,0)*$FB$6+VLOOKUP($FA849,STREV,LOOKUPS!D$10,0)*$FC$6+VLOOKUP($FA849,LTREV,LOOKUPS!D$9,0)*$FD$6+VLOOKUP($FA849,CFP,LOOKUPS!D$6,0)*$FE$6+VLOOKUP($FA849,EP,LOOKUPS!D$8,0)*$FF$6+VLOOKUP($FA849,BM,LOOKUPS!D$5,0)*$FG$6+VLOOKUP($FA849,DIV,LOOKUPS!D$7,0)*$FH$6++VLOOKUP($FA849,SIZE,LOOKUPS!D$11,0)*$FI$6)</f>
        <v>-0.99450000000000005</v>
      </c>
      <c r="FD849" s="1">
        <f>IF(ISERROR(VLOOKUP($FA849,MOM,LOOKUPS!E$12,0)*$FB$6+VLOOKUP($FA849,STREV,LOOKUPS!E$10,0)*$FC$6+VLOOKUP($FA849,LTREV,LOOKUPS!E$9,0)*$FD$6+VLOOKUP($FA849,CFP,LOOKUPS!E$6,0)*$FE$6+VLOOKUP($FA849,EP,LOOKUPS!E$8,0)*$FF$6+VLOOKUP($FA849,BM,LOOKUPS!E$5,0)*$FG$6+VLOOKUP($FA849,DIV,LOOKUPS!E$7,0)*$FH$6++VLOOKUP($FA849,SIZE,LOOKUPS!E$11,0)*$FI$6),"",VLOOKUP($FA849,MOM,LOOKUPS!E$12,0)*$FB$6+VLOOKUP($FA849,STREV,LOOKUPS!E$10,0)*$FC$6+VLOOKUP($FA849,LTREV,LOOKUPS!E$9,0)*$FD$6+VLOOKUP($FA849,CFP,LOOKUPS!E$6,0)*$FE$6+VLOOKUP($FA849,EP,LOOKUPS!E$8,0)*$FF$6+VLOOKUP($FA849,BM,LOOKUPS!E$5,0)*$FG$6+VLOOKUP($FA849,DIV,LOOKUPS!E$7,0)*$FH$6++VLOOKUP($FA849,SIZE,LOOKUPS!E$11,0)*$FI$6)</f>
        <v>-9.0400000000000036E-2</v>
      </c>
      <c r="FE849" s="1">
        <f>IF(ISERROR(VLOOKUP($FA849,MOM,LOOKUPS!F$12,0)*$FB$6+VLOOKUP($FA849,STREV,LOOKUPS!F$10,0)*$FC$6+VLOOKUP($FA849,LTREV,LOOKUPS!F$9,0)*$FD$6+VLOOKUP($FA849,CFP,LOOKUPS!F$6,0)*$FE$6+VLOOKUP($FA849,EP,LOOKUPS!F$8,0)*$FF$6+VLOOKUP($FA849,BM,LOOKUPS!F$5,0)*$FG$6+VLOOKUP($FA849,DIV,LOOKUPS!F$7,0)*$FH$6++VLOOKUP($FA849,SIZE,LOOKUPS!F$11,0)*$FI$6),"",VLOOKUP($FA849,MOM,LOOKUPS!F$12,0)*$FB$6+VLOOKUP($FA849,STREV,LOOKUPS!F$10,0)*$FC$6+VLOOKUP($FA849,LTREV,LOOKUPS!F$9,0)*$FD$6+VLOOKUP($FA849,CFP,LOOKUPS!F$6,0)*$FE$6+VLOOKUP($FA849,EP,LOOKUPS!F$8,0)*$FF$6+VLOOKUP($FA849,BM,LOOKUPS!F$5,0)*$FG$6+VLOOKUP($FA849,DIV,LOOKUPS!F$7,0)*$FH$6++VLOOKUP($FA849,SIZE,LOOKUPS!F$11,0)*$FI$6)</f>
        <v>0.70099999999999996</v>
      </c>
      <c r="FF849" s="1">
        <f>IF(ISERROR(VLOOKUP($FA849,MOM,LOOKUPS!G$12,0)*$FB$6+VLOOKUP($FA849,STREV,LOOKUPS!G$10,0)*$FC$6+VLOOKUP($FA849,LTREV,LOOKUPS!G$9,0)*$FD$6+VLOOKUP($FA849,CFP,LOOKUPS!G$6,0)*$FE$6+VLOOKUP($FA849,EP,LOOKUPS!G$8,0)*$FF$6+VLOOKUP($FA849,BM,LOOKUPS!G$5,0)*$FG$6+VLOOKUP($FA849,DIV,LOOKUPS!G$7,0)*$FH$6++VLOOKUP($FA849,SIZE,LOOKUPS!G$11,0)*$FI$6),"",VLOOKUP($FA849,MOM,LOOKUPS!G$12,0)*$FB$6+VLOOKUP($FA849,STREV,LOOKUPS!G$10,0)*$FC$6+VLOOKUP($FA849,LTREV,LOOKUPS!G$9,0)*$FD$6+VLOOKUP($FA849,CFP,LOOKUPS!G$6,0)*$FE$6+VLOOKUP($FA849,EP,LOOKUPS!G$8,0)*$FF$6+VLOOKUP($FA849,BM,LOOKUPS!G$5,0)*$FG$6+VLOOKUP($FA849,DIV,LOOKUPS!G$7,0)*$FH$6++VLOOKUP($FA849,SIZE,LOOKUPS!G$11,0)*$FI$6)</f>
        <v>0.94790000000000008</v>
      </c>
      <c r="FG849" s="1">
        <f>IF(ISERROR(VLOOKUP($FA849,MOM,LOOKUPS!H$12,0)*$FB$6+VLOOKUP($FA849,STREV,LOOKUPS!H$10,0)*$FC$6+VLOOKUP($FA849,LTREV,LOOKUPS!H$9,0)*$FD$6+VLOOKUP($FA849,CFP,LOOKUPS!H$6,0)*$FE$6+VLOOKUP($FA849,EP,LOOKUPS!H$8,0)*$FF$6+VLOOKUP($FA849,BM,LOOKUPS!H$5,0)*$FG$6+VLOOKUP($FA849,DIV,LOOKUPS!H$7,0)*$FH$6++VLOOKUP($FA849,SIZE,LOOKUPS!H$11,0)*$FI$6),"",VLOOKUP($FA849,MOM,LOOKUPS!H$12,0)*$FB$6+VLOOKUP($FA849,STREV,LOOKUPS!H$10,0)*$FC$6+VLOOKUP($FA849,LTREV,LOOKUPS!H$9,0)*$FD$6+VLOOKUP($FA849,CFP,LOOKUPS!H$6,0)*$FE$6+VLOOKUP($FA849,EP,LOOKUPS!H$8,0)*$FF$6+VLOOKUP($FA849,BM,LOOKUPS!H$5,0)*$FG$6+VLOOKUP($FA849,DIV,LOOKUPS!H$7,0)*$FH$6++VLOOKUP($FA849,SIZE,LOOKUPS!H$11,0)*$FI$6)</f>
        <v>1.198</v>
      </c>
      <c r="FH849" s="1">
        <f>IF(ISERROR(VLOOKUP($FA849,MOM,LOOKUPS!I$12,0)*$FB$6+VLOOKUP($FA849,STREV,LOOKUPS!I$10,0)*$FC$6+VLOOKUP($FA849,LTREV,LOOKUPS!I$9,0)*$FD$6+VLOOKUP($FA849,CFP,LOOKUPS!I$6,0)*$FE$6+VLOOKUP($FA849,EP,LOOKUPS!I$8,0)*$FF$6+VLOOKUP($FA849,BM,LOOKUPS!I$5,0)*$FG$6+VLOOKUP($FA849,DIV,LOOKUPS!I$7,0)*$FH$6++VLOOKUP($FA849,SIZE,LOOKUPS!I$11,0)*$FI$6),"",VLOOKUP($FA849,MOM,LOOKUPS!I$12,0)*$FB$6+VLOOKUP($FA849,STREV,LOOKUPS!I$10,0)*$FC$6+VLOOKUP($FA849,LTREV,LOOKUPS!I$9,0)*$FD$6+VLOOKUP($FA849,CFP,LOOKUPS!I$6,0)*$FE$6+VLOOKUP($FA849,EP,LOOKUPS!I$8,0)*$FF$6+VLOOKUP($FA849,BM,LOOKUPS!I$5,0)*$FG$6+VLOOKUP($FA849,DIV,LOOKUPS!I$7,0)*$FH$6++VLOOKUP($FA849,SIZE,LOOKUPS!I$11,0)*$FI$6)</f>
        <v>1.0693999999999999</v>
      </c>
      <c r="FI849" s="1">
        <f>IF(ISERROR(VLOOKUP($FA849,MOM,LOOKUPS!J$12,0)*$FB$6+VLOOKUP($FA849,STREV,LOOKUPS!J$10,0)*$FC$6+VLOOKUP($FA849,LTREV,LOOKUPS!J$9,0)*$FD$6+VLOOKUP($FA849,CFP,LOOKUPS!J$6,0)*$FE$6+VLOOKUP($FA849,EP,LOOKUPS!J$8,0)*$FF$6+VLOOKUP($FA849,BM,LOOKUPS!J$5,0)*$FG$6+VLOOKUP($FA849,DIV,LOOKUPS!J$7,0)*$FH$6++VLOOKUP($FA849,SIZE,LOOKUPS!J$11,0)*$FI$6),"",VLOOKUP($FA849,MOM,LOOKUPS!J$12,0)*$FB$6+VLOOKUP($FA849,STREV,LOOKUPS!J$10,0)*$FC$6+VLOOKUP($FA849,LTREV,LOOKUPS!J$9,0)*$FD$6+VLOOKUP($FA849,CFP,LOOKUPS!J$6,0)*$FE$6+VLOOKUP($FA849,EP,LOOKUPS!J$8,0)*$FF$6+VLOOKUP($FA849,BM,LOOKUPS!J$5,0)*$FG$6+VLOOKUP($FA849,DIV,LOOKUPS!J$7,0)*$FH$6++VLOOKUP($FA849,SIZE,LOOKUPS!J$11,0)*$FI$6)</f>
        <v>1.2995000000000001</v>
      </c>
      <c r="FJ849" s="1">
        <f>IF(ISERROR(VLOOKUP($FA849,MOM,LOOKUPS!K$12,0)*$FB$6+VLOOKUP($FA849,STREV,LOOKUPS!K$10,0)*$FC$6+VLOOKUP($FA849,LTREV,LOOKUPS!K$9,0)*$FD$6+VLOOKUP($FA849,CFP,LOOKUPS!K$6,0)*$FE$6+VLOOKUP($FA849,EP,LOOKUPS!K$8,0)*$FF$6+VLOOKUP($FA849,BM,LOOKUPS!K$5,0)*$FG$6+VLOOKUP($FA849,DIV,LOOKUPS!K$7,0)*$FH$6++VLOOKUP($FA849,SIZE,LOOKUPS!K$11,0)*$FI$6),"",VLOOKUP($FA849,MOM,LOOKUPS!K$12,0)*$FB$6+VLOOKUP($FA849,STREV,LOOKUPS!K$10,0)*$FC$6+VLOOKUP($FA849,LTREV,LOOKUPS!K$9,0)*$FD$6+VLOOKUP($FA849,CFP,LOOKUPS!K$6,0)*$FE$6+VLOOKUP($FA849,EP,LOOKUPS!K$8,0)*$FF$6+VLOOKUP($FA849,BM,LOOKUPS!K$5,0)*$FG$6+VLOOKUP($FA849,DIV,LOOKUPS!K$7,0)*$FH$6++VLOOKUP($FA849,SIZE,LOOKUPS!K$11,0)*$FI$6)</f>
        <v>0.34240000000000004</v>
      </c>
      <c r="FK849" s="1">
        <f>IF(ISERROR(VLOOKUP($FA849,MOM,LOOKUPS!L$12,0)*$FB$6+VLOOKUP($FA849,STREV,LOOKUPS!L$10,0)*$FC$6+VLOOKUP($FA849,LTREV,LOOKUPS!L$9,0)*$FD$6+VLOOKUP($FA849,CFP,LOOKUPS!L$6,0)*$FE$6+VLOOKUP($FA849,EP,LOOKUPS!L$8,0)*$FF$6+VLOOKUP($FA849,BM,LOOKUPS!L$5,0)*$FG$6+VLOOKUP($FA849,DIV,LOOKUPS!L$7,0)*$FH$6++VLOOKUP($FA849,SIZE,LOOKUPS!L$11,0)*$FI$6),"",VLOOKUP($FA849,MOM,LOOKUPS!L$12,0)*$FB$6+VLOOKUP($FA849,STREV,LOOKUPS!L$10,0)*$FC$6+VLOOKUP($FA849,LTREV,LOOKUPS!L$9,0)*$FD$6+VLOOKUP($FA849,CFP,LOOKUPS!L$6,0)*$FE$6+VLOOKUP($FA849,EP,LOOKUPS!L$8,0)*$FF$6+VLOOKUP($FA849,BM,LOOKUPS!L$5,0)*$FG$6+VLOOKUP($FA849,DIV,LOOKUPS!L$7,0)*$FH$6++VLOOKUP($FA849,SIZE,LOOKUPS!L$11,0)*$FI$6)</f>
        <v>-0.55449999999999988</v>
      </c>
    </row>
    <row r="850" spans="1:167" x14ac:dyDescent="0.3">
      <c r="A850" s="1">
        <v>199701</v>
      </c>
      <c r="B850" s="1">
        <v>12.43</v>
      </c>
      <c r="C850" s="1">
        <v>6.91</v>
      </c>
      <c r="D850" s="1">
        <v>4.8600000000000003</v>
      </c>
      <c r="E850" s="1">
        <v>5.73</v>
      </c>
      <c r="F850" s="1">
        <v>4.75</v>
      </c>
      <c r="G850" s="1">
        <v>3.85</v>
      </c>
      <c r="H850" s="1">
        <v>4.1100000000000003</v>
      </c>
      <c r="I850" s="1">
        <v>4.2699999999999996</v>
      </c>
      <c r="J850" s="1">
        <v>4.3099999999999996</v>
      </c>
      <c r="K850" s="1">
        <v>5.77</v>
      </c>
      <c r="M850" s="1">
        <v>199602</v>
      </c>
      <c r="N850" s="1">
        <v>7.03</v>
      </c>
      <c r="O850" s="1">
        <v>4.1399999999999997</v>
      </c>
      <c r="P850" s="1">
        <v>2.86</v>
      </c>
      <c r="Q850" s="1">
        <v>2.76</v>
      </c>
      <c r="R850" s="1">
        <v>2.39</v>
      </c>
      <c r="S850" s="1">
        <v>1.68</v>
      </c>
      <c r="T850" s="1">
        <v>2.84</v>
      </c>
      <c r="U850" s="1">
        <v>1.73</v>
      </c>
      <c r="V850" s="1">
        <v>3.68</v>
      </c>
      <c r="W850" s="1">
        <v>4.18</v>
      </c>
      <c r="Y850" s="1">
        <v>200101</v>
      </c>
      <c r="Z850" s="1">
        <v>36.590000000000003</v>
      </c>
      <c r="AA850" s="1">
        <v>23.73</v>
      </c>
      <c r="AB850" s="1">
        <v>17.100000000000001</v>
      </c>
      <c r="AC850" s="1">
        <v>14.96</v>
      </c>
      <c r="AD850" s="1">
        <v>10.95</v>
      </c>
      <c r="AE850" s="1">
        <v>10.029999999999999</v>
      </c>
      <c r="AF850" s="1">
        <v>8.83</v>
      </c>
      <c r="AG850" s="1">
        <v>11.46</v>
      </c>
      <c r="AH850" s="1">
        <v>17.829999999999998</v>
      </c>
      <c r="AI850" s="1">
        <v>23.41</v>
      </c>
      <c r="CA850" s="1">
        <v>199607</v>
      </c>
      <c r="CB850" s="1">
        <v>-12.97</v>
      </c>
      <c r="CC850" s="1">
        <v>-12.57</v>
      </c>
      <c r="CD850" s="1">
        <v>-7.09</v>
      </c>
      <c r="CE850" s="1">
        <v>-5.86</v>
      </c>
      <c r="CF850" s="1">
        <v>-13.23</v>
      </c>
      <c r="CG850" s="1">
        <v>-8.93</v>
      </c>
      <c r="CH850" s="1">
        <v>-7.9</v>
      </c>
      <c r="CI850" s="1">
        <v>-5.35</v>
      </c>
      <c r="CJ850" s="1">
        <v>-5.88</v>
      </c>
      <c r="CK850" s="1">
        <v>-14.13</v>
      </c>
      <c r="CL850" s="1">
        <v>-11.76</v>
      </c>
      <c r="CM850" s="1">
        <v>-10.31</v>
      </c>
      <c r="CN850" s="1">
        <v>-7.58</v>
      </c>
      <c r="CO850" s="1">
        <v>-8.3000000000000007</v>
      </c>
      <c r="CP850" s="1">
        <v>-7.55</v>
      </c>
      <c r="CQ850" s="1">
        <v>-4.71</v>
      </c>
      <c r="CR850" s="1">
        <v>-5.81</v>
      </c>
      <c r="CS850" s="1">
        <v>-5.0999999999999996</v>
      </c>
      <c r="CT850" s="1">
        <v>-6.4</v>
      </c>
      <c r="CV850" s="1">
        <v>199707</v>
      </c>
      <c r="CW850" s="1">
        <v>4.82</v>
      </c>
      <c r="CX850" s="1">
        <v>5.71</v>
      </c>
      <c r="CY850" s="1">
        <v>5.94</v>
      </c>
      <c r="CZ850" s="1">
        <v>5.19</v>
      </c>
      <c r="DA850" s="1">
        <v>5.65</v>
      </c>
      <c r="DB850" s="1">
        <v>6.29</v>
      </c>
      <c r="DC850" s="1">
        <v>5.53</v>
      </c>
      <c r="DD850" s="1">
        <v>6.57</v>
      </c>
      <c r="DE850" s="1">
        <v>3.95</v>
      </c>
      <c r="DF850" s="1">
        <v>4.9400000000000004</v>
      </c>
      <c r="DG850" s="1">
        <v>6.25</v>
      </c>
      <c r="DH850" s="1">
        <v>5.8</v>
      </c>
      <c r="DI850" s="1">
        <v>6.8</v>
      </c>
      <c r="DJ850" s="1">
        <v>5.87</v>
      </c>
      <c r="DK850" s="1">
        <v>5.2</v>
      </c>
      <c r="DL850" s="1">
        <v>6</v>
      </c>
      <c r="DM850" s="1">
        <v>7.18</v>
      </c>
      <c r="DN850" s="1">
        <v>4.97</v>
      </c>
      <c r="DO850" s="1">
        <v>2.61</v>
      </c>
      <c r="DQ850" s="1">
        <v>199607</v>
      </c>
      <c r="DR850" s="1">
        <v>-99.99</v>
      </c>
      <c r="DS850" s="1">
        <v>-9.32</v>
      </c>
      <c r="DT850" s="1">
        <v>-8.32</v>
      </c>
      <c r="DU850" s="1">
        <v>-5.85</v>
      </c>
      <c r="DV850" s="1">
        <v>-9</v>
      </c>
      <c r="DW850" s="1">
        <v>-10.51</v>
      </c>
      <c r="DX850" s="1">
        <v>-8.6999999999999993</v>
      </c>
      <c r="DY850" s="1">
        <v>-6.27</v>
      </c>
      <c r="DZ850" s="1">
        <v>-5.41</v>
      </c>
      <c r="EA850" s="1">
        <v>-8.9499999999999993</v>
      </c>
      <c r="EB850" s="1">
        <v>-9.18</v>
      </c>
      <c r="EC850" s="1">
        <v>-11.46</v>
      </c>
      <c r="ED850" s="1">
        <v>-9.07</v>
      </c>
      <c r="EE850" s="1">
        <v>-8.77</v>
      </c>
      <c r="EF850" s="1">
        <v>-8.61</v>
      </c>
      <c r="EG850" s="1">
        <v>-5.96</v>
      </c>
      <c r="EH850" s="1">
        <v>-6.6</v>
      </c>
      <c r="EI850" s="1">
        <v>-6.27</v>
      </c>
      <c r="EJ850" s="1">
        <v>-4.45</v>
      </c>
      <c r="EL850">
        <v>199607</v>
      </c>
      <c r="EM850">
        <v>-5.97</v>
      </c>
      <c r="EN850">
        <v>-4.3099999999999996</v>
      </c>
      <c r="EO850">
        <v>5.16</v>
      </c>
      <c r="EP850">
        <v>0.45</v>
      </c>
      <c r="ER850" s="1">
        <v>199701</v>
      </c>
      <c r="ES850" s="1">
        <v>1.95</v>
      </c>
      <c r="EU850" s="1">
        <v>199602</v>
      </c>
      <c r="EV850" s="1">
        <v>2.15</v>
      </c>
      <c r="EX850" s="1">
        <v>200101</v>
      </c>
      <c r="EY850" s="1">
        <v>-2.68</v>
      </c>
      <c r="FA850" s="1">
        <v>199701</v>
      </c>
      <c r="FB850" s="1">
        <f>IF(ISERROR(VLOOKUP($FA850,MOM,LOOKUPS!C$12,0)*$FB$6+VLOOKUP($FA850,STREV,LOOKUPS!C$10,0)*$FC$6+VLOOKUP($FA850,LTREV,LOOKUPS!C$9,0)*$FD$6+VLOOKUP($FA850,CFP,LOOKUPS!C$6,0)*$FE$6+VLOOKUP($FA850,EP,LOOKUPS!C$8,0)*$FF$6+VLOOKUP($FA850,BM,LOOKUPS!C$5,0)*$FG$6+VLOOKUP($FA850,DIV,LOOKUPS!C$7,0)*$FH$6++VLOOKUP($FA850,SIZE,LOOKUPS!C$11,0)*$FI$6),"",VLOOKUP($FA850,MOM,LOOKUPS!C$12,0)*$FB$6+VLOOKUP($FA850,STREV,LOOKUPS!C$10,0)*$FC$6+VLOOKUP($FA850,LTREV,LOOKUPS!C$9,0)*$FD$6+VLOOKUP($FA850,CFP,LOOKUPS!C$6,0)*$FE$6+VLOOKUP($FA850,EP,LOOKUPS!C$8,0)*$FF$6+VLOOKUP($FA850,BM,LOOKUPS!C$5,0)*$FG$6+VLOOKUP($FA850,DIV,LOOKUPS!C$7,0)*$FH$6++VLOOKUP($FA850,SIZE,LOOKUPS!C$11,0)*$FI$6)</f>
        <v>7.6673999999999998</v>
      </c>
      <c r="FC850" s="1">
        <f>IF(ISERROR(VLOOKUP($FA850,MOM,LOOKUPS!D$12,0)*$FB$6+VLOOKUP($FA850,STREV,LOOKUPS!D$10,0)*$FC$6+VLOOKUP($FA850,LTREV,LOOKUPS!D$9,0)*$FD$6+VLOOKUP($FA850,CFP,LOOKUPS!D$6,0)*$FE$6+VLOOKUP($FA850,EP,LOOKUPS!D$8,0)*$FF$6+VLOOKUP($FA850,BM,LOOKUPS!D$5,0)*$FG$6+VLOOKUP($FA850,DIV,LOOKUPS!D$7,0)*$FH$6++VLOOKUP($FA850,SIZE,LOOKUPS!D$11,0)*$FI$6),"",VLOOKUP($FA850,MOM,LOOKUPS!D$12,0)*$FB$6+VLOOKUP($FA850,STREV,LOOKUPS!D$10,0)*$FC$6+VLOOKUP($FA850,LTREV,LOOKUPS!D$9,0)*$FD$6+VLOOKUP($FA850,CFP,LOOKUPS!D$6,0)*$FE$6+VLOOKUP($FA850,EP,LOOKUPS!D$8,0)*$FF$6+VLOOKUP($FA850,BM,LOOKUPS!D$5,0)*$FG$6+VLOOKUP($FA850,DIV,LOOKUPS!D$7,0)*$FH$6++VLOOKUP($FA850,SIZE,LOOKUPS!D$11,0)*$FI$6)</f>
        <v>5.3206000000000007</v>
      </c>
      <c r="FD850" s="1">
        <f>IF(ISERROR(VLOOKUP($FA850,MOM,LOOKUPS!E$12,0)*$FB$6+VLOOKUP($FA850,STREV,LOOKUPS!E$10,0)*$FC$6+VLOOKUP($FA850,LTREV,LOOKUPS!E$9,0)*$FD$6+VLOOKUP($FA850,CFP,LOOKUPS!E$6,0)*$FE$6+VLOOKUP($FA850,EP,LOOKUPS!E$8,0)*$FF$6+VLOOKUP($FA850,BM,LOOKUPS!E$5,0)*$FG$6+VLOOKUP($FA850,DIV,LOOKUPS!E$7,0)*$FH$6++VLOOKUP($FA850,SIZE,LOOKUPS!E$11,0)*$FI$6),"",VLOOKUP($FA850,MOM,LOOKUPS!E$12,0)*$FB$6+VLOOKUP($FA850,STREV,LOOKUPS!E$10,0)*$FC$6+VLOOKUP($FA850,LTREV,LOOKUPS!E$9,0)*$FD$6+VLOOKUP($FA850,CFP,LOOKUPS!E$6,0)*$FE$6+VLOOKUP($FA850,EP,LOOKUPS!E$8,0)*$FF$6+VLOOKUP($FA850,BM,LOOKUPS!E$5,0)*$FG$6+VLOOKUP($FA850,DIV,LOOKUPS!E$7,0)*$FH$6++VLOOKUP($FA850,SIZE,LOOKUPS!E$11,0)*$FI$6)</f>
        <v>5.8217000000000008</v>
      </c>
      <c r="FE850" s="1">
        <f>IF(ISERROR(VLOOKUP($FA850,MOM,LOOKUPS!F$12,0)*$FB$6+VLOOKUP($FA850,STREV,LOOKUPS!F$10,0)*$FC$6+VLOOKUP($FA850,LTREV,LOOKUPS!F$9,0)*$FD$6+VLOOKUP($FA850,CFP,LOOKUPS!F$6,0)*$FE$6+VLOOKUP($FA850,EP,LOOKUPS!F$8,0)*$FF$6+VLOOKUP($FA850,BM,LOOKUPS!F$5,0)*$FG$6+VLOOKUP($FA850,DIV,LOOKUPS!F$7,0)*$FH$6++VLOOKUP($FA850,SIZE,LOOKUPS!F$11,0)*$FI$6),"",VLOOKUP($FA850,MOM,LOOKUPS!F$12,0)*$FB$6+VLOOKUP($FA850,STREV,LOOKUPS!F$10,0)*$FC$6+VLOOKUP($FA850,LTREV,LOOKUPS!F$9,0)*$FD$6+VLOOKUP($FA850,CFP,LOOKUPS!F$6,0)*$FE$6+VLOOKUP($FA850,EP,LOOKUPS!F$8,0)*$FF$6+VLOOKUP($FA850,BM,LOOKUPS!F$5,0)*$FG$6+VLOOKUP($FA850,DIV,LOOKUPS!F$7,0)*$FH$6++VLOOKUP($FA850,SIZE,LOOKUPS!F$11,0)*$FI$6)</f>
        <v>5.4517000000000007</v>
      </c>
      <c r="FF850" s="1">
        <f>IF(ISERROR(VLOOKUP($FA850,MOM,LOOKUPS!G$12,0)*$FB$6+VLOOKUP($FA850,STREV,LOOKUPS!G$10,0)*$FC$6+VLOOKUP($FA850,LTREV,LOOKUPS!G$9,0)*$FD$6+VLOOKUP($FA850,CFP,LOOKUPS!G$6,0)*$FE$6+VLOOKUP($FA850,EP,LOOKUPS!G$8,0)*$FF$6+VLOOKUP($FA850,BM,LOOKUPS!G$5,0)*$FG$6+VLOOKUP($FA850,DIV,LOOKUPS!G$7,0)*$FH$6++VLOOKUP($FA850,SIZE,LOOKUPS!G$11,0)*$FI$6),"",VLOOKUP($FA850,MOM,LOOKUPS!G$12,0)*$FB$6+VLOOKUP($FA850,STREV,LOOKUPS!G$10,0)*$FC$6+VLOOKUP($FA850,LTREV,LOOKUPS!G$9,0)*$FD$6+VLOOKUP($FA850,CFP,LOOKUPS!G$6,0)*$FE$6+VLOOKUP($FA850,EP,LOOKUPS!G$8,0)*$FF$6+VLOOKUP($FA850,BM,LOOKUPS!G$5,0)*$FG$6+VLOOKUP($FA850,DIV,LOOKUPS!G$7,0)*$FH$6++VLOOKUP($FA850,SIZE,LOOKUPS!G$11,0)*$FI$6)</f>
        <v>5.2843999999999998</v>
      </c>
      <c r="FG850" s="1">
        <f>IF(ISERROR(VLOOKUP($FA850,MOM,LOOKUPS!H$12,0)*$FB$6+VLOOKUP($FA850,STREV,LOOKUPS!H$10,0)*$FC$6+VLOOKUP($FA850,LTREV,LOOKUPS!H$9,0)*$FD$6+VLOOKUP($FA850,CFP,LOOKUPS!H$6,0)*$FE$6+VLOOKUP($FA850,EP,LOOKUPS!H$8,0)*$FF$6+VLOOKUP($FA850,BM,LOOKUPS!H$5,0)*$FG$6+VLOOKUP($FA850,DIV,LOOKUPS!H$7,0)*$FH$6++VLOOKUP($FA850,SIZE,LOOKUPS!H$11,0)*$FI$6),"",VLOOKUP($FA850,MOM,LOOKUPS!H$12,0)*$FB$6+VLOOKUP($FA850,STREV,LOOKUPS!H$10,0)*$FC$6+VLOOKUP($FA850,LTREV,LOOKUPS!H$9,0)*$FD$6+VLOOKUP($FA850,CFP,LOOKUPS!H$6,0)*$FE$6+VLOOKUP($FA850,EP,LOOKUPS!H$8,0)*$FF$6+VLOOKUP($FA850,BM,LOOKUPS!H$5,0)*$FG$6+VLOOKUP($FA850,DIV,LOOKUPS!H$7,0)*$FH$6++VLOOKUP($FA850,SIZE,LOOKUPS!H$11,0)*$FI$6)</f>
        <v>5.3977000000000004</v>
      </c>
      <c r="FH850" s="1">
        <f>IF(ISERROR(VLOOKUP($FA850,MOM,LOOKUPS!I$12,0)*$FB$6+VLOOKUP($FA850,STREV,LOOKUPS!I$10,0)*$FC$6+VLOOKUP($FA850,LTREV,LOOKUPS!I$9,0)*$FD$6+VLOOKUP($FA850,CFP,LOOKUPS!I$6,0)*$FE$6+VLOOKUP($FA850,EP,LOOKUPS!I$8,0)*$FF$6+VLOOKUP($FA850,BM,LOOKUPS!I$5,0)*$FG$6+VLOOKUP($FA850,DIV,LOOKUPS!I$7,0)*$FH$6++VLOOKUP($FA850,SIZE,LOOKUPS!I$11,0)*$FI$6),"",VLOOKUP($FA850,MOM,LOOKUPS!I$12,0)*$FB$6+VLOOKUP($FA850,STREV,LOOKUPS!I$10,0)*$FC$6+VLOOKUP($FA850,LTREV,LOOKUPS!I$9,0)*$FD$6+VLOOKUP($FA850,CFP,LOOKUPS!I$6,0)*$FE$6+VLOOKUP($FA850,EP,LOOKUPS!I$8,0)*$FF$6+VLOOKUP($FA850,BM,LOOKUPS!I$5,0)*$FG$6+VLOOKUP($FA850,DIV,LOOKUPS!I$7,0)*$FH$6++VLOOKUP($FA850,SIZE,LOOKUPS!I$11,0)*$FI$6)</f>
        <v>4.980500000000001</v>
      </c>
      <c r="FI850" s="1">
        <f>IF(ISERROR(VLOOKUP($FA850,MOM,LOOKUPS!J$12,0)*$FB$6+VLOOKUP($FA850,STREV,LOOKUPS!J$10,0)*$FC$6+VLOOKUP($FA850,LTREV,LOOKUPS!J$9,0)*$FD$6+VLOOKUP($FA850,CFP,LOOKUPS!J$6,0)*$FE$6+VLOOKUP($FA850,EP,LOOKUPS!J$8,0)*$FF$6+VLOOKUP($FA850,BM,LOOKUPS!J$5,0)*$FG$6+VLOOKUP($FA850,DIV,LOOKUPS!J$7,0)*$FH$6++VLOOKUP($FA850,SIZE,LOOKUPS!J$11,0)*$FI$6),"",VLOOKUP($FA850,MOM,LOOKUPS!J$12,0)*$FB$6+VLOOKUP($FA850,STREV,LOOKUPS!J$10,0)*$FC$6+VLOOKUP($FA850,LTREV,LOOKUPS!J$9,0)*$FD$6+VLOOKUP($FA850,CFP,LOOKUPS!J$6,0)*$FE$6+VLOOKUP($FA850,EP,LOOKUPS!J$8,0)*$FF$6+VLOOKUP($FA850,BM,LOOKUPS!J$5,0)*$FG$6+VLOOKUP($FA850,DIV,LOOKUPS!J$7,0)*$FH$6++VLOOKUP($FA850,SIZE,LOOKUPS!J$11,0)*$FI$6)</f>
        <v>5.7320000000000002</v>
      </c>
      <c r="FJ850" s="1">
        <f>IF(ISERROR(VLOOKUP($FA850,MOM,LOOKUPS!K$12,0)*$FB$6+VLOOKUP($FA850,STREV,LOOKUPS!K$10,0)*$FC$6+VLOOKUP($FA850,LTREV,LOOKUPS!K$9,0)*$FD$6+VLOOKUP($FA850,CFP,LOOKUPS!K$6,0)*$FE$6+VLOOKUP($FA850,EP,LOOKUPS!K$8,0)*$FF$6+VLOOKUP($FA850,BM,LOOKUPS!K$5,0)*$FG$6+VLOOKUP($FA850,DIV,LOOKUPS!K$7,0)*$FH$6++VLOOKUP($FA850,SIZE,LOOKUPS!K$11,0)*$FI$6),"",VLOOKUP($FA850,MOM,LOOKUPS!K$12,0)*$FB$6+VLOOKUP($FA850,STREV,LOOKUPS!K$10,0)*$FC$6+VLOOKUP($FA850,LTREV,LOOKUPS!K$9,0)*$FD$6+VLOOKUP($FA850,CFP,LOOKUPS!K$6,0)*$FE$6+VLOOKUP($FA850,EP,LOOKUPS!K$8,0)*$FF$6+VLOOKUP($FA850,BM,LOOKUPS!K$5,0)*$FG$6+VLOOKUP($FA850,DIV,LOOKUPS!K$7,0)*$FH$6++VLOOKUP($FA850,SIZE,LOOKUPS!K$11,0)*$FI$6)</f>
        <v>6.0682</v>
      </c>
      <c r="FK850" s="1">
        <f>IF(ISERROR(VLOOKUP($FA850,MOM,LOOKUPS!L$12,0)*$FB$6+VLOOKUP($FA850,STREV,LOOKUPS!L$10,0)*$FC$6+VLOOKUP($FA850,LTREV,LOOKUPS!L$9,0)*$FD$6+VLOOKUP($FA850,CFP,LOOKUPS!L$6,0)*$FE$6+VLOOKUP($FA850,EP,LOOKUPS!L$8,0)*$FF$6+VLOOKUP($FA850,BM,LOOKUPS!L$5,0)*$FG$6+VLOOKUP($FA850,DIV,LOOKUPS!L$7,0)*$FH$6++VLOOKUP($FA850,SIZE,LOOKUPS!L$11,0)*$FI$6),"",VLOOKUP($FA850,MOM,LOOKUPS!L$12,0)*$FB$6+VLOOKUP($FA850,STREV,LOOKUPS!L$10,0)*$FC$6+VLOOKUP($FA850,LTREV,LOOKUPS!L$9,0)*$FD$6+VLOOKUP($FA850,CFP,LOOKUPS!L$6,0)*$FE$6+VLOOKUP($FA850,EP,LOOKUPS!L$8,0)*$FF$6+VLOOKUP($FA850,BM,LOOKUPS!L$5,0)*$FG$6+VLOOKUP($FA850,DIV,LOOKUPS!L$7,0)*$FH$6++VLOOKUP($FA850,SIZE,LOOKUPS!L$11,0)*$FI$6)</f>
        <v>8.4996000000000009</v>
      </c>
    </row>
    <row r="851" spans="1:167" x14ac:dyDescent="0.3">
      <c r="A851" s="1">
        <v>199702</v>
      </c>
      <c r="B851" s="1">
        <v>-2.97</v>
      </c>
      <c r="C851" s="1">
        <v>-1.54</v>
      </c>
      <c r="D851" s="1">
        <v>-0.21</v>
      </c>
      <c r="E851" s="1">
        <v>0.7</v>
      </c>
      <c r="F851" s="1">
        <v>1.36</v>
      </c>
      <c r="G851" s="1">
        <v>0.76</v>
      </c>
      <c r="H851" s="1">
        <v>1.26</v>
      </c>
      <c r="I851" s="1">
        <v>0.2</v>
      </c>
      <c r="J851" s="1">
        <v>-0.9</v>
      </c>
      <c r="K851" s="1">
        <v>-5.56</v>
      </c>
      <c r="M851" s="1">
        <v>199603</v>
      </c>
      <c r="N851" s="1">
        <v>3.67</v>
      </c>
      <c r="O851" s="1">
        <v>2.73</v>
      </c>
      <c r="P851" s="1">
        <v>2.25</v>
      </c>
      <c r="Q851" s="1">
        <v>1.43</v>
      </c>
      <c r="R851" s="1">
        <v>2.65</v>
      </c>
      <c r="S851" s="1">
        <v>2.5499999999999998</v>
      </c>
      <c r="T851" s="1">
        <v>2.82</v>
      </c>
      <c r="U851" s="1">
        <v>1.87</v>
      </c>
      <c r="V851" s="1">
        <v>3.01</v>
      </c>
      <c r="W851" s="1">
        <v>2.5299999999999998</v>
      </c>
      <c r="Y851" s="1">
        <v>200102</v>
      </c>
      <c r="Z851" s="1">
        <v>-3.33</v>
      </c>
      <c r="AA851" s="1">
        <v>-3.47</v>
      </c>
      <c r="AB851" s="1">
        <v>-3.63</v>
      </c>
      <c r="AC851" s="1">
        <v>-2.29</v>
      </c>
      <c r="AD851" s="1">
        <v>-0.75</v>
      </c>
      <c r="AE851" s="1">
        <v>-0.94</v>
      </c>
      <c r="AF851" s="1">
        <v>-1.46</v>
      </c>
      <c r="AG851" s="1">
        <v>-4.78</v>
      </c>
      <c r="AH851" s="1">
        <v>-7.56</v>
      </c>
      <c r="AI851" s="1">
        <v>-13.94</v>
      </c>
      <c r="CA851" s="1">
        <v>199608</v>
      </c>
      <c r="CB851" s="1">
        <v>1.19</v>
      </c>
      <c r="CC851" s="1">
        <v>5.25</v>
      </c>
      <c r="CD851" s="1">
        <v>4.63</v>
      </c>
      <c r="CE851" s="1">
        <v>3.78</v>
      </c>
      <c r="CF851" s="1">
        <v>5.4</v>
      </c>
      <c r="CG851" s="1">
        <v>4.96</v>
      </c>
      <c r="CH851" s="1">
        <v>4.43</v>
      </c>
      <c r="CI851" s="1">
        <v>4.2699999999999996</v>
      </c>
      <c r="CJ851" s="1">
        <v>3.66</v>
      </c>
      <c r="CK851" s="1">
        <v>5.63</v>
      </c>
      <c r="CL851" s="1">
        <v>5.03</v>
      </c>
      <c r="CM851" s="1">
        <v>4.7300000000000004</v>
      </c>
      <c r="CN851" s="1">
        <v>5.18</v>
      </c>
      <c r="CO851" s="1">
        <v>3.69</v>
      </c>
      <c r="CP851" s="1">
        <v>5.1100000000000003</v>
      </c>
      <c r="CQ851" s="1">
        <v>4.43</v>
      </c>
      <c r="CR851" s="1">
        <v>4.1500000000000004</v>
      </c>
      <c r="CS851" s="1">
        <v>3.59</v>
      </c>
      <c r="CT851" s="1">
        <v>3.7</v>
      </c>
      <c r="CV851" s="1">
        <v>199708</v>
      </c>
      <c r="CW851" s="1">
        <v>4.41</v>
      </c>
      <c r="CX851" s="1">
        <v>1.1399999999999999</v>
      </c>
      <c r="CY851" s="1">
        <v>1.17</v>
      </c>
      <c r="CZ851" s="1">
        <v>1.58</v>
      </c>
      <c r="DA851" s="1">
        <v>1.4</v>
      </c>
      <c r="DB851" s="1">
        <v>0.66</v>
      </c>
      <c r="DC851" s="1">
        <v>0.99</v>
      </c>
      <c r="DD851" s="1">
        <v>1.82</v>
      </c>
      <c r="DE851" s="1">
        <v>1.48</v>
      </c>
      <c r="DF851" s="1">
        <v>2.31</v>
      </c>
      <c r="DG851" s="1">
        <v>0.63</v>
      </c>
      <c r="DH851" s="1">
        <v>0.7</v>
      </c>
      <c r="DI851" s="1">
        <v>0.61</v>
      </c>
      <c r="DJ851" s="1">
        <v>0.7</v>
      </c>
      <c r="DK851" s="1">
        <v>1.29</v>
      </c>
      <c r="DL851" s="1">
        <v>1.9</v>
      </c>
      <c r="DM851" s="1">
        <v>1.74</v>
      </c>
      <c r="DN851" s="1">
        <v>2.0299999999999998</v>
      </c>
      <c r="DO851" s="1">
        <v>0.77</v>
      </c>
      <c r="DQ851" s="1">
        <v>199608</v>
      </c>
      <c r="DR851" s="1">
        <v>-99.99</v>
      </c>
      <c r="DS851" s="1">
        <v>4.05</v>
      </c>
      <c r="DT851" s="1">
        <v>6.64</v>
      </c>
      <c r="DU851" s="1">
        <v>3.95</v>
      </c>
      <c r="DV851" s="1">
        <v>3.77</v>
      </c>
      <c r="DW851" s="1">
        <v>6.06</v>
      </c>
      <c r="DX851" s="1">
        <v>7.26</v>
      </c>
      <c r="DY851" s="1">
        <v>5.47</v>
      </c>
      <c r="DZ851" s="1">
        <v>3.15</v>
      </c>
      <c r="EA851" s="1">
        <v>3.3</v>
      </c>
      <c r="EB851" s="1">
        <v>5.36</v>
      </c>
      <c r="EC851" s="1">
        <v>5.9</v>
      </c>
      <c r="ED851" s="1">
        <v>6.3</v>
      </c>
      <c r="EE851" s="1">
        <v>8.01</v>
      </c>
      <c r="EF851" s="1">
        <v>6.39</v>
      </c>
      <c r="EG851" s="1">
        <v>5.63</v>
      </c>
      <c r="EH851" s="1">
        <v>5.3</v>
      </c>
      <c r="EI851" s="1">
        <v>3.5</v>
      </c>
      <c r="EJ851" s="1">
        <v>2.77</v>
      </c>
      <c r="EL851">
        <v>199608</v>
      </c>
      <c r="EM851">
        <v>2.77</v>
      </c>
      <c r="EN851">
        <v>2.44</v>
      </c>
      <c r="EO851">
        <v>-0.78</v>
      </c>
      <c r="EP851">
        <v>0.41</v>
      </c>
      <c r="ER851" s="1">
        <v>199702</v>
      </c>
      <c r="ES851" s="1">
        <v>-2.0499999999999998</v>
      </c>
      <c r="EU851" s="1">
        <v>199603</v>
      </c>
      <c r="EV851" s="1">
        <v>-0.06</v>
      </c>
      <c r="EX851" s="1">
        <v>200102</v>
      </c>
      <c r="EY851" s="1">
        <v>11</v>
      </c>
      <c r="FA851" s="1">
        <v>199702</v>
      </c>
      <c r="FB851" s="1">
        <f>IF(ISERROR(VLOOKUP($FA851,MOM,LOOKUPS!C$12,0)*$FB$6+VLOOKUP($FA851,STREV,LOOKUPS!C$10,0)*$FC$6+VLOOKUP($FA851,LTREV,LOOKUPS!C$9,0)*$FD$6+VLOOKUP($FA851,CFP,LOOKUPS!C$6,0)*$FE$6+VLOOKUP($FA851,EP,LOOKUPS!C$8,0)*$FF$6+VLOOKUP($FA851,BM,LOOKUPS!C$5,0)*$FG$6+VLOOKUP($FA851,DIV,LOOKUPS!C$7,0)*$FH$6++VLOOKUP($FA851,SIZE,LOOKUPS!C$11,0)*$FI$6),"",VLOOKUP($FA851,MOM,LOOKUPS!C$12,0)*$FB$6+VLOOKUP($FA851,STREV,LOOKUPS!C$10,0)*$FC$6+VLOOKUP($FA851,LTREV,LOOKUPS!C$9,0)*$FD$6+VLOOKUP($FA851,CFP,LOOKUPS!C$6,0)*$FE$6+VLOOKUP($FA851,EP,LOOKUPS!C$8,0)*$FF$6+VLOOKUP($FA851,BM,LOOKUPS!C$5,0)*$FG$6+VLOOKUP($FA851,DIV,LOOKUPS!C$7,0)*$FH$6++VLOOKUP($FA851,SIZE,LOOKUPS!C$11,0)*$FI$6)</f>
        <v>-4.7050000000000001</v>
      </c>
      <c r="FC851" s="1">
        <f>IF(ISERROR(VLOOKUP($FA851,MOM,LOOKUPS!D$12,0)*$FB$6+VLOOKUP($FA851,STREV,LOOKUPS!D$10,0)*$FC$6+VLOOKUP($FA851,LTREV,LOOKUPS!D$9,0)*$FD$6+VLOOKUP($FA851,CFP,LOOKUPS!D$6,0)*$FE$6+VLOOKUP($FA851,EP,LOOKUPS!D$8,0)*$FF$6+VLOOKUP($FA851,BM,LOOKUPS!D$5,0)*$FG$6+VLOOKUP($FA851,DIV,LOOKUPS!D$7,0)*$FH$6++VLOOKUP($FA851,SIZE,LOOKUPS!D$11,0)*$FI$6),"",VLOOKUP($FA851,MOM,LOOKUPS!D$12,0)*$FB$6+VLOOKUP($FA851,STREV,LOOKUPS!D$10,0)*$FC$6+VLOOKUP($FA851,LTREV,LOOKUPS!D$9,0)*$FD$6+VLOOKUP($FA851,CFP,LOOKUPS!D$6,0)*$FE$6+VLOOKUP($FA851,EP,LOOKUPS!D$8,0)*$FF$6+VLOOKUP($FA851,BM,LOOKUPS!D$5,0)*$FG$6+VLOOKUP($FA851,DIV,LOOKUPS!D$7,0)*$FH$6++VLOOKUP($FA851,SIZE,LOOKUPS!D$11,0)*$FI$6)</f>
        <v>-2.5456000000000003</v>
      </c>
      <c r="FD851" s="1">
        <f>IF(ISERROR(VLOOKUP($FA851,MOM,LOOKUPS!E$12,0)*$FB$6+VLOOKUP($FA851,STREV,LOOKUPS!E$10,0)*$FC$6+VLOOKUP($FA851,LTREV,LOOKUPS!E$9,0)*$FD$6+VLOOKUP($FA851,CFP,LOOKUPS!E$6,0)*$FE$6+VLOOKUP($FA851,EP,LOOKUPS!E$8,0)*$FF$6+VLOOKUP($FA851,BM,LOOKUPS!E$5,0)*$FG$6+VLOOKUP($FA851,DIV,LOOKUPS!E$7,0)*$FH$6++VLOOKUP($FA851,SIZE,LOOKUPS!E$11,0)*$FI$6),"",VLOOKUP($FA851,MOM,LOOKUPS!E$12,0)*$FB$6+VLOOKUP($FA851,STREV,LOOKUPS!E$10,0)*$FC$6+VLOOKUP($FA851,LTREV,LOOKUPS!E$9,0)*$FD$6+VLOOKUP($FA851,CFP,LOOKUPS!E$6,0)*$FE$6+VLOOKUP($FA851,EP,LOOKUPS!E$8,0)*$FF$6+VLOOKUP($FA851,BM,LOOKUPS!E$5,0)*$FG$6+VLOOKUP($FA851,DIV,LOOKUPS!E$7,0)*$FH$6++VLOOKUP($FA851,SIZE,LOOKUPS!E$11,0)*$FI$6)</f>
        <v>-1.351</v>
      </c>
      <c r="FE851" s="1">
        <f>IF(ISERROR(VLOOKUP($FA851,MOM,LOOKUPS!F$12,0)*$FB$6+VLOOKUP($FA851,STREV,LOOKUPS!F$10,0)*$FC$6+VLOOKUP($FA851,LTREV,LOOKUPS!F$9,0)*$FD$6+VLOOKUP($FA851,CFP,LOOKUPS!F$6,0)*$FE$6+VLOOKUP($FA851,EP,LOOKUPS!F$8,0)*$FF$6+VLOOKUP($FA851,BM,LOOKUPS!F$5,0)*$FG$6+VLOOKUP($FA851,DIV,LOOKUPS!F$7,0)*$FH$6++VLOOKUP($FA851,SIZE,LOOKUPS!F$11,0)*$FI$6),"",VLOOKUP($FA851,MOM,LOOKUPS!F$12,0)*$FB$6+VLOOKUP($FA851,STREV,LOOKUPS!F$10,0)*$FC$6+VLOOKUP($FA851,LTREV,LOOKUPS!F$9,0)*$FD$6+VLOOKUP($FA851,CFP,LOOKUPS!F$6,0)*$FE$6+VLOOKUP($FA851,EP,LOOKUPS!F$8,0)*$FF$6+VLOOKUP($FA851,BM,LOOKUPS!F$5,0)*$FG$6+VLOOKUP($FA851,DIV,LOOKUPS!F$7,0)*$FH$6++VLOOKUP($FA851,SIZE,LOOKUPS!F$11,0)*$FI$6)</f>
        <v>-0.52210000000000001</v>
      </c>
      <c r="FF851" s="1">
        <f>IF(ISERROR(VLOOKUP($FA851,MOM,LOOKUPS!G$12,0)*$FB$6+VLOOKUP($FA851,STREV,LOOKUPS!G$10,0)*$FC$6+VLOOKUP($FA851,LTREV,LOOKUPS!G$9,0)*$FD$6+VLOOKUP($FA851,CFP,LOOKUPS!G$6,0)*$FE$6+VLOOKUP($FA851,EP,LOOKUPS!G$8,0)*$FF$6+VLOOKUP($FA851,BM,LOOKUPS!G$5,0)*$FG$6+VLOOKUP($FA851,DIV,LOOKUPS!G$7,0)*$FH$6++VLOOKUP($FA851,SIZE,LOOKUPS!G$11,0)*$FI$6),"",VLOOKUP($FA851,MOM,LOOKUPS!G$12,0)*$FB$6+VLOOKUP($FA851,STREV,LOOKUPS!G$10,0)*$FC$6+VLOOKUP($FA851,LTREV,LOOKUPS!G$9,0)*$FD$6+VLOOKUP($FA851,CFP,LOOKUPS!G$6,0)*$FE$6+VLOOKUP($FA851,EP,LOOKUPS!G$8,0)*$FF$6+VLOOKUP($FA851,BM,LOOKUPS!G$5,0)*$FG$6+VLOOKUP($FA851,DIV,LOOKUPS!G$7,0)*$FH$6++VLOOKUP($FA851,SIZE,LOOKUPS!G$11,0)*$FI$6)</f>
        <v>3.290000000000004E-2</v>
      </c>
      <c r="FG851" s="1">
        <f>IF(ISERROR(VLOOKUP($FA851,MOM,LOOKUPS!H$12,0)*$FB$6+VLOOKUP($FA851,STREV,LOOKUPS!H$10,0)*$FC$6+VLOOKUP($FA851,LTREV,LOOKUPS!H$9,0)*$FD$6+VLOOKUP($FA851,CFP,LOOKUPS!H$6,0)*$FE$6+VLOOKUP($FA851,EP,LOOKUPS!H$8,0)*$FF$6+VLOOKUP($FA851,BM,LOOKUPS!H$5,0)*$FG$6+VLOOKUP($FA851,DIV,LOOKUPS!H$7,0)*$FH$6++VLOOKUP($FA851,SIZE,LOOKUPS!H$11,0)*$FI$6),"",VLOOKUP($FA851,MOM,LOOKUPS!H$12,0)*$FB$6+VLOOKUP($FA851,STREV,LOOKUPS!H$10,0)*$FC$6+VLOOKUP($FA851,LTREV,LOOKUPS!H$9,0)*$FD$6+VLOOKUP($FA851,CFP,LOOKUPS!H$6,0)*$FE$6+VLOOKUP($FA851,EP,LOOKUPS!H$8,0)*$FF$6+VLOOKUP($FA851,BM,LOOKUPS!H$5,0)*$FG$6+VLOOKUP($FA851,DIV,LOOKUPS!H$7,0)*$FH$6++VLOOKUP($FA851,SIZE,LOOKUPS!H$11,0)*$FI$6)</f>
        <v>0.46970000000000001</v>
      </c>
      <c r="FH851" s="1">
        <f>IF(ISERROR(VLOOKUP($FA851,MOM,LOOKUPS!I$12,0)*$FB$6+VLOOKUP($FA851,STREV,LOOKUPS!I$10,0)*$FC$6+VLOOKUP($FA851,LTREV,LOOKUPS!I$9,0)*$FD$6+VLOOKUP($FA851,CFP,LOOKUPS!I$6,0)*$FE$6+VLOOKUP($FA851,EP,LOOKUPS!I$8,0)*$FF$6+VLOOKUP($FA851,BM,LOOKUPS!I$5,0)*$FG$6+VLOOKUP($FA851,DIV,LOOKUPS!I$7,0)*$FH$6++VLOOKUP($FA851,SIZE,LOOKUPS!I$11,0)*$FI$6),"",VLOOKUP($FA851,MOM,LOOKUPS!I$12,0)*$FB$6+VLOOKUP($FA851,STREV,LOOKUPS!I$10,0)*$FC$6+VLOOKUP($FA851,LTREV,LOOKUPS!I$9,0)*$FD$6+VLOOKUP($FA851,CFP,LOOKUPS!I$6,0)*$FE$6+VLOOKUP($FA851,EP,LOOKUPS!I$8,0)*$FF$6+VLOOKUP($FA851,BM,LOOKUPS!I$5,0)*$FG$6+VLOOKUP($FA851,DIV,LOOKUPS!I$7,0)*$FH$6++VLOOKUP($FA851,SIZE,LOOKUPS!I$11,0)*$FI$6)</f>
        <v>0.71479999999999999</v>
      </c>
      <c r="FI851" s="1">
        <f>IF(ISERROR(VLOOKUP($FA851,MOM,LOOKUPS!J$12,0)*$FB$6+VLOOKUP($FA851,STREV,LOOKUPS!J$10,0)*$FC$6+VLOOKUP($FA851,LTREV,LOOKUPS!J$9,0)*$FD$6+VLOOKUP($FA851,CFP,LOOKUPS!J$6,0)*$FE$6+VLOOKUP($FA851,EP,LOOKUPS!J$8,0)*$FF$6+VLOOKUP($FA851,BM,LOOKUPS!J$5,0)*$FG$6+VLOOKUP($FA851,DIV,LOOKUPS!J$7,0)*$FH$6++VLOOKUP($FA851,SIZE,LOOKUPS!J$11,0)*$FI$6),"",VLOOKUP($FA851,MOM,LOOKUPS!J$12,0)*$FB$6+VLOOKUP($FA851,STREV,LOOKUPS!J$10,0)*$FC$6+VLOOKUP($FA851,LTREV,LOOKUPS!J$9,0)*$FD$6+VLOOKUP($FA851,CFP,LOOKUPS!J$6,0)*$FE$6+VLOOKUP($FA851,EP,LOOKUPS!J$8,0)*$FF$6+VLOOKUP($FA851,BM,LOOKUPS!J$5,0)*$FG$6+VLOOKUP($FA851,DIV,LOOKUPS!J$7,0)*$FH$6++VLOOKUP($FA851,SIZE,LOOKUPS!J$11,0)*$FI$6)</f>
        <v>0.20929999999999999</v>
      </c>
      <c r="FJ851" s="1">
        <f>IF(ISERROR(VLOOKUP($FA851,MOM,LOOKUPS!K$12,0)*$FB$6+VLOOKUP($FA851,STREV,LOOKUPS!K$10,0)*$FC$6+VLOOKUP($FA851,LTREV,LOOKUPS!K$9,0)*$FD$6+VLOOKUP($FA851,CFP,LOOKUPS!K$6,0)*$FE$6+VLOOKUP($FA851,EP,LOOKUPS!K$8,0)*$FF$6+VLOOKUP($FA851,BM,LOOKUPS!K$5,0)*$FG$6+VLOOKUP($FA851,DIV,LOOKUPS!K$7,0)*$FH$6++VLOOKUP($FA851,SIZE,LOOKUPS!K$11,0)*$FI$6),"",VLOOKUP($FA851,MOM,LOOKUPS!K$12,0)*$FB$6+VLOOKUP($FA851,STREV,LOOKUPS!K$10,0)*$FC$6+VLOOKUP($FA851,LTREV,LOOKUPS!K$9,0)*$FD$6+VLOOKUP($FA851,CFP,LOOKUPS!K$6,0)*$FE$6+VLOOKUP($FA851,EP,LOOKUPS!K$8,0)*$FF$6+VLOOKUP($FA851,BM,LOOKUPS!K$5,0)*$FG$6+VLOOKUP($FA851,DIV,LOOKUPS!K$7,0)*$FH$6++VLOOKUP($FA851,SIZE,LOOKUPS!K$11,0)*$FI$6)</f>
        <v>-0.39980000000000004</v>
      </c>
      <c r="FK851" s="1">
        <f>IF(ISERROR(VLOOKUP($FA851,MOM,LOOKUPS!L$12,0)*$FB$6+VLOOKUP($FA851,STREV,LOOKUPS!L$10,0)*$FC$6+VLOOKUP($FA851,LTREV,LOOKUPS!L$9,0)*$FD$6+VLOOKUP($FA851,CFP,LOOKUPS!L$6,0)*$FE$6+VLOOKUP($FA851,EP,LOOKUPS!L$8,0)*$FF$6+VLOOKUP($FA851,BM,LOOKUPS!L$5,0)*$FG$6+VLOOKUP($FA851,DIV,LOOKUPS!L$7,0)*$FH$6++VLOOKUP($FA851,SIZE,LOOKUPS!L$11,0)*$FI$6),"",VLOOKUP($FA851,MOM,LOOKUPS!L$12,0)*$FB$6+VLOOKUP($FA851,STREV,LOOKUPS!L$10,0)*$FC$6+VLOOKUP($FA851,LTREV,LOOKUPS!L$9,0)*$FD$6+VLOOKUP($FA851,CFP,LOOKUPS!L$6,0)*$FE$6+VLOOKUP($FA851,EP,LOOKUPS!L$8,0)*$FF$6+VLOOKUP($FA851,BM,LOOKUPS!L$5,0)*$FG$6+VLOOKUP($FA851,DIV,LOOKUPS!L$7,0)*$FH$6++VLOOKUP($FA851,SIZE,LOOKUPS!L$11,0)*$FI$6)</f>
        <v>-1.6585999999999999</v>
      </c>
    </row>
    <row r="852" spans="1:167" x14ac:dyDescent="0.3">
      <c r="A852" s="1">
        <v>199703</v>
      </c>
      <c r="B852" s="1">
        <v>-8.68</v>
      </c>
      <c r="C852" s="1">
        <v>-4.45</v>
      </c>
      <c r="D852" s="1">
        <v>-4.16</v>
      </c>
      <c r="E852" s="1">
        <v>-3.65</v>
      </c>
      <c r="F852" s="1">
        <v>-2.88</v>
      </c>
      <c r="G852" s="1">
        <v>-2.7</v>
      </c>
      <c r="H852" s="1">
        <v>-3.33</v>
      </c>
      <c r="I852" s="1">
        <v>-3.78</v>
      </c>
      <c r="J852" s="1">
        <v>-4.4800000000000004</v>
      </c>
      <c r="K852" s="1">
        <v>-4.6399999999999997</v>
      </c>
      <c r="M852" s="1">
        <v>199604</v>
      </c>
      <c r="N852" s="1">
        <v>9.1</v>
      </c>
      <c r="O852" s="1">
        <v>6.49</v>
      </c>
      <c r="P852" s="1">
        <v>5.77</v>
      </c>
      <c r="Q852" s="1">
        <v>3.92</v>
      </c>
      <c r="R852" s="1">
        <v>3.69</v>
      </c>
      <c r="S852" s="1">
        <v>3.94</v>
      </c>
      <c r="T852" s="1">
        <v>5.98</v>
      </c>
      <c r="U852" s="1">
        <v>6.53</v>
      </c>
      <c r="V852" s="1">
        <v>5.87</v>
      </c>
      <c r="W852" s="1">
        <v>7.87</v>
      </c>
      <c r="Y852" s="1">
        <v>200103</v>
      </c>
      <c r="Z852" s="1">
        <v>-5.25</v>
      </c>
      <c r="AA852" s="1">
        <v>-5.34</v>
      </c>
      <c r="AB852" s="1">
        <v>-3.62</v>
      </c>
      <c r="AC852" s="1">
        <v>-3.37</v>
      </c>
      <c r="AD852" s="1">
        <v>-1.95</v>
      </c>
      <c r="AE852" s="1">
        <v>-2.04</v>
      </c>
      <c r="AF852" s="1">
        <v>-2.5099999999999998</v>
      </c>
      <c r="AG852" s="1">
        <v>-3.27</v>
      </c>
      <c r="AH852" s="1">
        <v>-6.79</v>
      </c>
      <c r="AI852" s="1">
        <v>-11.09</v>
      </c>
      <c r="CA852" s="1">
        <v>199609</v>
      </c>
      <c r="CB852" s="1">
        <v>2.0299999999999998</v>
      </c>
      <c r="CC852" s="1">
        <v>3.59</v>
      </c>
      <c r="CD852" s="1">
        <v>2.54</v>
      </c>
      <c r="CE852" s="1">
        <v>2.68</v>
      </c>
      <c r="CF852" s="1">
        <v>3.59</v>
      </c>
      <c r="CG852" s="1">
        <v>3.66</v>
      </c>
      <c r="CH852" s="1">
        <v>1.7</v>
      </c>
      <c r="CI852" s="1">
        <v>3.23</v>
      </c>
      <c r="CJ852" s="1">
        <v>2.4300000000000002</v>
      </c>
      <c r="CK852" s="1">
        <v>3.62</v>
      </c>
      <c r="CL852" s="1">
        <v>3.56</v>
      </c>
      <c r="CM852" s="1">
        <v>3.56</v>
      </c>
      <c r="CN852" s="1">
        <v>3.75</v>
      </c>
      <c r="CO852" s="1">
        <v>2.0299999999999998</v>
      </c>
      <c r="CP852" s="1">
        <v>1.4</v>
      </c>
      <c r="CQ852" s="1">
        <v>3</v>
      </c>
      <c r="CR852" s="1">
        <v>3.4</v>
      </c>
      <c r="CS852" s="1">
        <v>2.71</v>
      </c>
      <c r="CT852" s="1">
        <v>2.25</v>
      </c>
      <c r="CV852" s="1">
        <v>199709</v>
      </c>
      <c r="CW852" s="1">
        <v>9.33</v>
      </c>
      <c r="CX852" s="1">
        <v>7.52</v>
      </c>
      <c r="CY852" s="1">
        <v>7.53</v>
      </c>
      <c r="CZ852" s="1">
        <v>6.46</v>
      </c>
      <c r="DA852" s="1">
        <v>7.16</v>
      </c>
      <c r="DB852" s="1">
        <v>7.96</v>
      </c>
      <c r="DC852" s="1">
        <v>7.5</v>
      </c>
      <c r="DD852" s="1">
        <v>7.68</v>
      </c>
      <c r="DE852" s="1">
        <v>5.53</v>
      </c>
      <c r="DF852" s="1">
        <v>6.99</v>
      </c>
      <c r="DG852" s="1">
        <v>7.3</v>
      </c>
      <c r="DH852" s="1">
        <v>8.16</v>
      </c>
      <c r="DI852" s="1">
        <v>7.76</v>
      </c>
      <c r="DJ852" s="1">
        <v>7.01</v>
      </c>
      <c r="DK852" s="1">
        <v>7.98</v>
      </c>
      <c r="DL852" s="1">
        <v>7.42</v>
      </c>
      <c r="DM852" s="1">
        <v>7.96</v>
      </c>
      <c r="DN852" s="1">
        <v>6.54</v>
      </c>
      <c r="DO852" s="1">
        <v>4.2300000000000004</v>
      </c>
      <c r="DQ852" s="1">
        <v>199609</v>
      </c>
      <c r="DR852" s="1">
        <v>-99.99</v>
      </c>
      <c r="DS852" s="1">
        <v>2.38</v>
      </c>
      <c r="DT852" s="1">
        <v>4.43</v>
      </c>
      <c r="DU852" s="1">
        <v>5.47</v>
      </c>
      <c r="DV852" s="1">
        <v>2.15</v>
      </c>
      <c r="DW852" s="1">
        <v>3.91</v>
      </c>
      <c r="DX852" s="1">
        <v>4.91</v>
      </c>
      <c r="DY852" s="1">
        <v>4.57</v>
      </c>
      <c r="DZ852" s="1">
        <v>5.69</v>
      </c>
      <c r="EA852" s="1">
        <v>1.72</v>
      </c>
      <c r="EB852" s="1">
        <v>3.58</v>
      </c>
      <c r="EC852" s="1">
        <v>3.9</v>
      </c>
      <c r="ED852" s="1">
        <v>3.93</v>
      </c>
      <c r="EE852" s="1">
        <v>4.76</v>
      </c>
      <c r="EF852" s="1">
        <v>5.08</v>
      </c>
      <c r="EG852" s="1">
        <v>4.05</v>
      </c>
      <c r="EH852" s="1">
        <v>5.0999999999999996</v>
      </c>
      <c r="EI852" s="1">
        <v>5.49</v>
      </c>
      <c r="EJ852" s="1">
        <v>5.9</v>
      </c>
      <c r="EL852">
        <v>199609</v>
      </c>
      <c r="EM852">
        <v>5.01</v>
      </c>
      <c r="EN852">
        <v>-0.95</v>
      </c>
      <c r="EO852">
        <v>-2.76</v>
      </c>
      <c r="EP852">
        <v>0.44</v>
      </c>
      <c r="ER852" s="1">
        <v>199703</v>
      </c>
      <c r="ES852" s="1">
        <v>0.96</v>
      </c>
      <c r="EU852" s="1">
        <v>199604</v>
      </c>
      <c r="EV852" s="1">
        <v>0.72</v>
      </c>
      <c r="EX852" s="1">
        <v>200103</v>
      </c>
      <c r="EY852" s="1">
        <v>3.81</v>
      </c>
      <c r="FA852" s="1">
        <v>199703</v>
      </c>
      <c r="FB852" s="1">
        <f>IF(ISERROR(VLOOKUP($FA852,MOM,LOOKUPS!C$12,0)*$FB$6+VLOOKUP($FA852,STREV,LOOKUPS!C$10,0)*$FC$6+VLOOKUP($FA852,LTREV,LOOKUPS!C$9,0)*$FD$6+VLOOKUP($FA852,CFP,LOOKUPS!C$6,0)*$FE$6+VLOOKUP($FA852,EP,LOOKUPS!C$8,0)*$FF$6+VLOOKUP($FA852,BM,LOOKUPS!C$5,0)*$FG$6+VLOOKUP($FA852,DIV,LOOKUPS!C$7,0)*$FH$6++VLOOKUP($FA852,SIZE,LOOKUPS!C$11,0)*$FI$6),"",VLOOKUP($FA852,MOM,LOOKUPS!C$12,0)*$FB$6+VLOOKUP($FA852,STREV,LOOKUPS!C$10,0)*$FC$6+VLOOKUP($FA852,LTREV,LOOKUPS!C$9,0)*$FD$6+VLOOKUP($FA852,CFP,LOOKUPS!C$6,0)*$FE$6+VLOOKUP($FA852,EP,LOOKUPS!C$8,0)*$FF$6+VLOOKUP($FA852,BM,LOOKUPS!C$5,0)*$FG$6+VLOOKUP($FA852,DIV,LOOKUPS!C$7,0)*$FH$6++VLOOKUP($FA852,SIZE,LOOKUPS!C$11,0)*$FI$6)</f>
        <v>-8.1146000000000011</v>
      </c>
      <c r="FC852" s="1">
        <f>IF(ISERROR(VLOOKUP($FA852,MOM,LOOKUPS!D$12,0)*$FB$6+VLOOKUP($FA852,STREV,LOOKUPS!D$10,0)*$FC$6+VLOOKUP($FA852,LTREV,LOOKUPS!D$9,0)*$FD$6+VLOOKUP($FA852,CFP,LOOKUPS!D$6,0)*$FE$6+VLOOKUP($FA852,EP,LOOKUPS!D$8,0)*$FF$6+VLOOKUP($FA852,BM,LOOKUPS!D$5,0)*$FG$6+VLOOKUP($FA852,DIV,LOOKUPS!D$7,0)*$FH$6++VLOOKUP($FA852,SIZE,LOOKUPS!D$11,0)*$FI$6),"",VLOOKUP($FA852,MOM,LOOKUPS!D$12,0)*$FB$6+VLOOKUP($FA852,STREV,LOOKUPS!D$10,0)*$FC$6+VLOOKUP($FA852,LTREV,LOOKUPS!D$9,0)*$FD$6+VLOOKUP($FA852,CFP,LOOKUPS!D$6,0)*$FE$6+VLOOKUP($FA852,EP,LOOKUPS!D$8,0)*$FF$6+VLOOKUP($FA852,BM,LOOKUPS!D$5,0)*$FG$6+VLOOKUP($FA852,DIV,LOOKUPS!D$7,0)*$FH$6++VLOOKUP($FA852,SIZE,LOOKUPS!D$11,0)*$FI$6)</f>
        <v>-5.8272000000000013</v>
      </c>
      <c r="FD852" s="1">
        <f>IF(ISERROR(VLOOKUP($FA852,MOM,LOOKUPS!E$12,0)*$FB$6+VLOOKUP($FA852,STREV,LOOKUPS!E$10,0)*$FC$6+VLOOKUP($FA852,LTREV,LOOKUPS!E$9,0)*$FD$6+VLOOKUP($FA852,CFP,LOOKUPS!E$6,0)*$FE$6+VLOOKUP($FA852,EP,LOOKUPS!E$8,0)*$FF$6+VLOOKUP($FA852,BM,LOOKUPS!E$5,0)*$FG$6+VLOOKUP($FA852,DIV,LOOKUPS!E$7,0)*$FH$6++VLOOKUP($FA852,SIZE,LOOKUPS!E$11,0)*$FI$6),"",VLOOKUP($FA852,MOM,LOOKUPS!E$12,0)*$FB$6+VLOOKUP($FA852,STREV,LOOKUPS!E$10,0)*$FC$6+VLOOKUP($FA852,LTREV,LOOKUPS!E$9,0)*$FD$6+VLOOKUP($FA852,CFP,LOOKUPS!E$6,0)*$FE$6+VLOOKUP($FA852,EP,LOOKUPS!E$8,0)*$FF$6+VLOOKUP($FA852,BM,LOOKUPS!E$5,0)*$FG$6+VLOOKUP($FA852,DIV,LOOKUPS!E$7,0)*$FH$6++VLOOKUP($FA852,SIZE,LOOKUPS!E$11,0)*$FI$6)</f>
        <v>-5.0662000000000003</v>
      </c>
      <c r="FE852" s="1">
        <f>IF(ISERROR(VLOOKUP($FA852,MOM,LOOKUPS!F$12,0)*$FB$6+VLOOKUP($FA852,STREV,LOOKUPS!F$10,0)*$FC$6+VLOOKUP($FA852,LTREV,LOOKUPS!F$9,0)*$FD$6+VLOOKUP($FA852,CFP,LOOKUPS!F$6,0)*$FE$6+VLOOKUP($FA852,EP,LOOKUPS!F$8,0)*$FF$6+VLOOKUP($FA852,BM,LOOKUPS!F$5,0)*$FG$6+VLOOKUP($FA852,DIV,LOOKUPS!F$7,0)*$FH$6++VLOOKUP($FA852,SIZE,LOOKUPS!F$11,0)*$FI$6),"",VLOOKUP($FA852,MOM,LOOKUPS!F$12,0)*$FB$6+VLOOKUP($FA852,STREV,LOOKUPS!F$10,0)*$FC$6+VLOOKUP($FA852,LTREV,LOOKUPS!F$9,0)*$FD$6+VLOOKUP($FA852,CFP,LOOKUPS!F$6,0)*$FE$6+VLOOKUP($FA852,EP,LOOKUPS!F$8,0)*$FF$6+VLOOKUP($FA852,BM,LOOKUPS!F$5,0)*$FG$6+VLOOKUP($FA852,DIV,LOOKUPS!F$7,0)*$FH$6++VLOOKUP($FA852,SIZE,LOOKUPS!F$11,0)*$FI$6)</f>
        <v>-3.9613000000000005</v>
      </c>
      <c r="FF852" s="1">
        <f>IF(ISERROR(VLOOKUP($FA852,MOM,LOOKUPS!G$12,0)*$FB$6+VLOOKUP($FA852,STREV,LOOKUPS!G$10,0)*$FC$6+VLOOKUP($FA852,LTREV,LOOKUPS!G$9,0)*$FD$6+VLOOKUP($FA852,CFP,LOOKUPS!G$6,0)*$FE$6+VLOOKUP($FA852,EP,LOOKUPS!G$8,0)*$FF$6+VLOOKUP($FA852,BM,LOOKUPS!G$5,0)*$FG$6+VLOOKUP($FA852,DIV,LOOKUPS!G$7,0)*$FH$6++VLOOKUP($FA852,SIZE,LOOKUPS!G$11,0)*$FI$6),"",VLOOKUP($FA852,MOM,LOOKUPS!G$12,0)*$FB$6+VLOOKUP($FA852,STREV,LOOKUPS!G$10,0)*$FC$6+VLOOKUP($FA852,LTREV,LOOKUPS!G$9,0)*$FD$6+VLOOKUP($FA852,CFP,LOOKUPS!G$6,0)*$FE$6+VLOOKUP($FA852,EP,LOOKUPS!G$8,0)*$FF$6+VLOOKUP($FA852,BM,LOOKUPS!G$5,0)*$FG$6+VLOOKUP($FA852,DIV,LOOKUPS!G$7,0)*$FH$6++VLOOKUP($FA852,SIZE,LOOKUPS!G$11,0)*$FI$6)</f>
        <v>-3.1066000000000003</v>
      </c>
      <c r="FG852" s="1">
        <f>IF(ISERROR(VLOOKUP($FA852,MOM,LOOKUPS!H$12,0)*$FB$6+VLOOKUP($FA852,STREV,LOOKUPS!H$10,0)*$FC$6+VLOOKUP($FA852,LTREV,LOOKUPS!H$9,0)*$FD$6+VLOOKUP($FA852,CFP,LOOKUPS!H$6,0)*$FE$6+VLOOKUP($FA852,EP,LOOKUPS!H$8,0)*$FF$6+VLOOKUP($FA852,BM,LOOKUPS!H$5,0)*$FG$6+VLOOKUP($FA852,DIV,LOOKUPS!H$7,0)*$FH$6++VLOOKUP($FA852,SIZE,LOOKUPS!H$11,0)*$FI$6),"",VLOOKUP($FA852,MOM,LOOKUPS!H$12,0)*$FB$6+VLOOKUP($FA852,STREV,LOOKUPS!H$10,0)*$FC$6+VLOOKUP($FA852,LTREV,LOOKUPS!H$9,0)*$FD$6+VLOOKUP($FA852,CFP,LOOKUPS!H$6,0)*$FE$6+VLOOKUP($FA852,EP,LOOKUPS!H$8,0)*$FF$6+VLOOKUP($FA852,BM,LOOKUPS!H$5,0)*$FG$6+VLOOKUP($FA852,DIV,LOOKUPS!H$7,0)*$FH$6++VLOOKUP($FA852,SIZE,LOOKUPS!H$11,0)*$FI$6)</f>
        <v>-3.5026000000000002</v>
      </c>
      <c r="FH852" s="1">
        <f>IF(ISERROR(VLOOKUP($FA852,MOM,LOOKUPS!I$12,0)*$FB$6+VLOOKUP($FA852,STREV,LOOKUPS!I$10,0)*$FC$6+VLOOKUP($FA852,LTREV,LOOKUPS!I$9,0)*$FD$6+VLOOKUP($FA852,CFP,LOOKUPS!I$6,0)*$FE$6+VLOOKUP($FA852,EP,LOOKUPS!I$8,0)*$FF$6+VLOOKUP($FA852,BM,LOOKUPS!I$5,0)*$FG$6+VLOOKUP($FA852,DIV,LOOKUPS!I$7,0)*$FH$6++VLOOKUP($FA852,SIZE,LOOKUPS!I$11,0)*$FI$6),"",VLOOKUP($FA852,MOM,LOOKUPS!I$12,0)*$FB$6+VLOOKUP($FA852,STREV,LOOKUPS!I$10,0)*$FC$6+VLOOKUP($FA852,LTREV,LOOKUPS!I$9,0)*$FD$6+VLOOKUP($FA852,CFP,LOOKUPS!I$6,0)*$FE$6+VLOOKUP($FA852,EP,LOOKUPS!I$8,0)*$FF$6+VLOOKUP($FA852,BM,LOOKUPS!I$5,0)*$FG$6+VLOOKUP($FA852,DIV,LOOKUPS!I$7,0)*$FH$6++VLOOKUP($FA852,SIZE,LOOKUPS!I$11,0)*$FI$6)</f>
        <v>-3.9691000000000001</v>
      </c>
      <c r="FI852" s="1">
        <f>IF(ISERROR(VLOOKUP($FA852,MOM,LOOKUPS!J$12,0)*$FB$6+VLOOKUP($FA852,STREV,LOOKUPS!J$10,0)*$FC$6+VLOOKUP($FA852,LTREV,LOOKUPS!J$9,0)*$FD$6+VLOOKUP($FA852,CFP,LOOKUPS!J$6,0)*$FE$6+VLOOKUP($FA852,EP,LOOKUPS!J$8,0)*$FF$6+VLOOKUP($FA852,BM,LOOKUPS!J$5,0)*$FG$6+VLOOKUP($FA852,DIV,LOOKUPS!J$7,0)*$FH$6++VLOOKUP($FA852,SIZE,LOOKUPS!J$11,0)*$FI$6),"",VLOOKUP($FA852,MOM,LOOKUPS!J$12,0)*$FB$6+VLOOKUP($FA852,STREV,LOOKUPS!J$10,0)*$FC$6+VLOOKUP($FA852,LTREV,LOOKUPS!J$9,0)*$FD$6+VLOOKUP($FA852,CFP,LOOKUPS!J$6,0)*$FE$6+VLOOKUP($FA852,EP,LOOKUPS!J$8,0)*$FF$6+VLOOKUP($FA852,BM,LOOKUPS!J$5,0)*$FG$6+VLOOKUP($FA852,DIV,LOOKUPS!J$7,0)*$FH$6++VLOOKUP($FA852,SIZE,LOOKUPS!J$11,0)*$FI$6)</f>
        <v>-3.8753000000000002</v>
      </c>
      <c r="FJ852" s="1">
        <f>IF(ISERROR(VLOOKUP($FA852,MOM,LOOKUPS!K$12,0)*$FB$6+VLOOKUP($FA852,STREV,LOOKUPS!K$10,0)*$FC$6+VLOOKUP($FA852,LTREV,LOOKUPS!K$9,0)*$FD$6+VLOOKUP($FA852,CFP,LOOKUPS!K$6,0)*$FE$6+VLOOKUP($FA852,EP,LOOKUPS!K$8,0)*$FF$6+VLOOKUP($FA852,BM,LOOKUPS!K$5,0)*$FG$6+VLOOKUP($FA852,DIV,LOOKUPS!K$7,0)*$FH$6++VLOOKUP($FA852,SIZE,LOOKUPS!K$11,0)*$FI$6),"",VLOOKUP($FA852,MOM,LOOKUPS!K$12,0)*$FB$6+VLOOKUP($FA852,STREV,LOOKUPS!K$10,0)*$FC$6+VLOOKUP($FA852,LTREV,LOOKUPS!K$9,0)*$FD$6+VLOOKUP($FA852,CFP,LOOKUPS!K$6,0)*$FE$6+VLOOKUP($FA852,EP,LOOKUPS!K$8,0)*$FF$6+VLOOKUP($FA852,BM,LOOKUPS!K$5,0)*$FG$6+VLOOKUP($FA852,DIV,LOOKUPS!K$7,0)*$FH$6++VLOOKUP($FA852,SIZE,LOOKUPS!K$11,0)*$FI$6)</f>
        <v>-4.5615000000000006</v>
      </c>
      <c r="FK852" s="1">
        <f>IF(ISERROR(VLOOKUP($FA852,MOM,LOOKUPS!L$12,0)*$FB$6+VLOOKUP($FA852,STREV,LOOKUPS!L$10,0)*$FC$6+VLOOKUP($FA852,LTREV,LOOKUPS!L$9,0)*$FD$6+VLOOKUP($FA852,CFP,LOOKUPS!L$6,0)*$FE$6+VLOOKUP($FA852,EP,LOOKUPS!L$8,0)*$FF$6+VLOOKUP($FA852,BM,LOOKUPS!L$5,0)*$FG$6+VLOOKUP($FA852,DIV,LOOKUPS!L$7,0)*$FH$6++VLOOKUP($FA852,SIZE,LOOKUPS!L$11,0)*$FI$6),"",VLOOKUP($FA852,MOM,LOOKUPS!L$12,0)*$FB$6+VLOOKUP($FA852,STREV,LOOKUPS!L$10,0)*$FC$6+VLOOKUP($FA852,LTREV,LOOKUPS!L$9,0)*$FD$6+VLOOKUP($FA852,CFP,LOOKUPS!L$6,0)*$FE$6+VLOOKUP($FA852,EP,LOOKUPS!L$8,0)*$FF$6+VLOOKUP($FA852,BM,LOOKUPS!L$5,0)*$FG$6+VLOOKUP($FA852,DIV,LOOKUPS!L$7,0)*$FH$6++VLOOKUP($FA852,SIZE,LOOKUPS!L$11,0)*$FI$6)</f>
        <v>-4.6085000000000003</v>
      </c>
    </row>
    <row r="853" spans="1:167" x14ac:dyDescent="0.3">
      <c r="A853" s="1">
        <v>199704</v>
      </c>
      <c r="B853" s="1">
        <v>-5.64</v>
      </c>
      <c r="C853" s="1">
        <v>-2.79</v>
      </c>
      <c r="D853" s="1">
        <v>-2.41</v>
      </c>
      <c r="E853" s="1">
        <v>-1.56</v>
      </c>
      <c r="F853" s="1">
        <v>0.5</v>
      </c>
      <c r="G853" s="1">
        <v>-0.15</v>
      </c>
      <c r="H853" s="1">
        <v>-0.12</v>
      </c>
      <c r="I853" s="1">
        <v>-0.45</v>
      </c>
      <c r="J853" s="1">
        <v>-0.26</v>
      </c>
      <c r="K853" s="1">
        <v>-0.5</v>
      </c>
      <c r="M853" s="1">
        <v>199605</v>
      </c>
      <c r="N853" s="1">
        <v>9.61</v>
      </c>
      <c r="O853" s="1">
        <v>5.6</v>
      </c>
      <c r="P853" s="1">
        <v>4.53</v>
      </c>
      <c r="Q853" s="1">
        <v>5.81</v>
      </c>
      <c r="R853" s="1">
        <v>2.93</v>
      </c>
      <c r="S853" s="1">
        <v>4.18</v>
      </c>
      <c r="T853" s="1">
        <v>5.13</v>
      </c>
      <c r="U853" s="1">
        <v>7.32</v>
      </c>
      <c r="V853" s="1">
        <v>8.5299999999999994</v>
      </c>
      <c r="W853" s="1">
        <v>8.9700000000000006</v>
      </c>
      <c r="Y853" s="1">
        <v>200104</v>
      </c>
      <c r="Z853" s="1">
        <v>4.21</v>
      </c>
      <c r="AA853" s="1">
        <v>5.97</v>
      </c>
      <c r="AB853" s="1">
        <v>4.28</v>
      </c>
      <c r="AC853" s="1">
        <v>5.39</v>
      </c>
      <c r="AD853" s="1">
        <v>5.7</v>
      </c>
      <c r="AE853" s="1">
        <v>5.86</v>
      </c>
      <c r="AF853" s="1">
        <v>3.52</v>
      </c>
      <c r="AG853" s="1">
        <v>5.61</v>
      </c>
      <c r="AH853" s="1">
        <v>8.8699999999999992</v>
      </c>
      <c r="AI853" s="1">
        <v>13.65</v>
      </c>
      <c r="CA853" s="1">
        <v>199610</v>
      </c>
      <c r="CB853" s="1">
        <v>-8.89</v>
      </c>
      <c r="CC853" s="1">
        <v>-5.54</v>
      </c>
      <c r="CD853" s="1">
        <v>-0.59</v>
      </c>
      <c r="CE853" s="1">
        <v>-0.01</v>
      </c>
      <c r="CF853" s="1">
        <v>-6.15</v>
      </c>
      <c r="CG853" s="1">
        <v>-2.6</v>
      </c>
      <c r="CH853" s="1">
        <v>-0.55000000000000004</v>
      </c>
      <c r="CI853" s="1">
        <v>0.53</v>
      </c>
      <c r="CJ853" s="1">
        <v>-0.16</v>
      </c>
      <c r="CK853" s="1">
        <v>-7.35</v>
      </c>
      <c r="CL853" s="1">
        <v>-4.16</v>
      </c>
      <c r="CM853" s="1">
        <v>-3.49</v>
      </c>
      <c r="CN853" s="1">
        <v>-1.74</v>
      </c>
      <c r="CO853" s="1">
        <v>-0.74</v>
      </c>
      <c r="CP853" s="1">
        <v>-0.37</v>
      </c>
      <c r="CQ853" s="1">
        <v>0.66</v>
      </c>
      <c r="CR853" s="1">
        <v>0.43</v>
      </c>
      <c r="CS853" s="1">
        <v>0.27</v>
      </c>
      <c r="CT853" s="1">
        <v>-0.44</v>
      </c>
      <c r="CV853" s="1">
        <v>199710</v>
      </c>
      <c r="CW853" s="1">
        <v>-2.75</v>
      </c>
      <c r="CX853" s="1">
        <v>-1.98</v>
      </c>
      <c r="CY853" s="1">
        <v>-0.38</v>
      </c>
      <c r="CZ853" s="1">
        <v>0.19</v>
      </c>
      <c r="DA853" s="1">
        <v>-2.14</v>
      </c>
      <c r="DB853" s="1">
        <v>-1.03</v>
      </c>
      <c r="DC853" s="1">
        <v>-0.59</v>
      </c>
      <c r="DD853" s="1">
        <v>-0.02</v>
      </c>
      <c r="DE853" s="1">
        <v>0.31</v>
      </c>
      <c r="DF853" s="1">
        <v>-2.74</v>
      </c>
      <c r="DG853" s="1">
        <v>-1.64</v>
      </c>
      <c r="DH853" s="1">
        <v>-1.69</v>
      </c>
      <c r="DI853" s="1">
        <v>-0.36</v>
      </c>
      <c r="DJ853" s="1">
        <v>-0.66</v>
      </c>
      <c r="DK853" s="1">
        <v>-0.53</v>
      </c>
      <c r="DL853" s="1">
        <v>-0.02</v>
      </c>
      <c r="DM853" s="1">
        <v>-0.02</v>
      </c>
      <c r="DN853" s="1">
        <v>0.59</v>
      </c>
      <c r="DO853" s="1">
        <v>-0.04</v>
      </c>
      <c r="DQ853" s="1">
        <v>199610</v>
      </c>
      <c r="DR853" s="1">
        <v>-99.99</v>
      </c>
      <c r="DS853" s="1">
        <v>-2.95</v>
      </c>
      <c r="DT853" s="1">
        <v>-2.08</v>
      </c>
      <c r="DU853" s="1">
        <v>0.7</v>
      </c>
      <c r="DV853" s="1">
        <v>-3.06</v>
      </c>
      <c r="DW853" s="1">
        <v>-2.4</v>
      </c>
      <c r="DX853" s="1">
        <v>-2.79</v>
      </c>
      <c r="DY853" s="1">
        <v>0.18</v>
      </c>
      <c r="DZ853" s="1">
        <v>1.45</v>
      </c>
      <c r="EA853" s="1">
        <v>-3.35</v>
      </c>
      <c r="EB853" s="1">
        <v>-2.11</v>
      </c>
      <c r="EC853" s="1">
        <v>-2.21</v>
      </c>
      <c r="ED853" s="1">
        <v>-2.68</v>
      </c>
      <c r="EE853" s="1">
        <v>-3.14</v>
      </c>
      <c r="EF853" s="1">
        <v>-2.38</v>
      </c>
      <c r="EG853" s="1">
        <v>0.91</v>
      </c>
      <c r="EH853" s="1">
        <v>-0.57999999999999996</v>
      </c>
      <c r="EI853" s="1">
        <v>0.7</v>
      </c>
      <c r="EJ853" s="1">
        <v>2.29</v>
      </c>
      <c r="EL853">
        <v>199610</v>
      </c>
      <c r="EM853">
        <v>0.86</v>
      </c>
      <c r="EN853">
        <v>-4.45</v>
      </c>
      <c r="EO853">
        <v>4.92</v>
      </c>
      <c r="EP853">
        <v>0.42</v>
      </c>
      <c r="ER853" s="1">
        <v>199704</v>
      </c>
      <c r="ES853" s="1">
        <v>4.92</v>
      </c>
      <c r="EU853" s="1">
        <v>199605</v>
      </c>
      <c r="EV853" s="1">
        <v>-1.05</v>
      </c>
      <c r="EX853" s="1">
        <v>200104</v>
      </c>
      <c r="EY853" s="1">
        <v>-3.85</v>
      </c>
      <c r="FA853" s="1">
        <v>199704</v>
      </c>
      <c r="FB853" s="1">
        <f>IF(ISERROR(VLOOKUP($FA853,MOM,LOOKUPS!C$12,0)*$FB$6+VLOOKUP($FA853,STREV,LOOKUPS!C$10,0)*$FC$6+VLOOKUP($FA853,LTREV,LOOKUPS!C$9,0)*$FD$6+VLOOKUP($FA853,CFP,LOOKUPS!C$6,0)*$FE$6+VLOOKUP($FA853,EP,LOOKUPS!C$8,0)*$FF$6+VLOOKUP($FA853,BM,LOOKUPS!C$5,0)*$FG$6+VLOOKUP($FA853,DIV,LOOKUPS!C$7,0)*$FH$6++VLOOKUP($FA853,SIZE,LOOKUPS!C$11,0)*$FI$6),"",VLOOKUP($FA853,MOM,LOOKUPS!C$12,0)*$FB$6+VLOOKUP($FA853,STREV,LOOKUPS!C$10,0)*$FC$6+VLOOKUP($FA853,LTREV,LOOKUPS!C$9,0)*$FD$6+VLOOKUP($FA853,CFP,LOOKUPS!C$6,0)*$FE$6+VLOOKUP($FA853,EP,LOOKUPS!C$8,0)*$FF$6+VLOOKUP($FA853,BM,LOOKUPS!C$5,0)*$FG$6+VLOOKUP($FA853,DIV,LOOKUPS!C$7,0)*$FH$6++VLOOKUP($FA853,SIZE,LOOKUPS!C$11,0)*$FI$6)</f>
        <v>-4.3802000000000003</v>
      </c>
      <c r="FC853" s="1">
        <f>IF(ISERROR(VLOOKUP($FA853,MOM,LOOKUPS!D$12,0)*$FB$6+VLOOKUP($FA853,STREV,LOOKUPS!D$10,0)*$FC$6+VLOOKUP($FA853,LTREV,LOOKUPS!D$9,0)*$FD$6+VLOOKUP($FA853,CFP,LOOKUPS!D$6,0)*$FE$6+VLOOKUP($FA853,EP,LOOKUPS!D$8,0)*$FF$6+VLOOKUP($FA853,BM,LOOKUPS!D$5,0)*$FG$6+VLOOKUP($FA853,DIV,LOOKUPS!D$7,0)*$FH$6++VLOOKUP($FA853,SIZE,LOOKUPS!D$11,0)*$FI$6),"",VLOOKUP($FA853,MOM,LOOKUPS!D$12,0)*$FB$6+VLOOKUP($FA853,STREV,LOOKUPS!D$10,0)*$FC$6+VLOOKUP($FA853,LTREV,LOOKUPS!D$9,0)*$FD$6+VLOOKUP($FA853,CFP,LOOKUPS!D$6,0)*$FE$6+VLOOKUP($FA853,EP,LOOKUPS!D$8,0)*$FF$6+VLOOKUP($FA853,BM,LOOKUPS!D$5,0)*$FG$6+VLOOKUP($FA853,DIV,LOOKUPS!D$7,0)*$FH$6++VLOOKUP($FA853,SIZE,LOOKUPS!D$11,0)*$FI$6)</f>
        <v>-2.5258000000000003</v>
      </c>
      <c r="FD853" s="1">
        <f>IF(ISERROR(VLOOKUP($FA853,MOM,LOOKUPS!E$12,0)*$FB$6+VLOOKUP($FA853,STREV,LOOKUPS!E$10,0)*$FC$6+VLOOKUP($FA853,LTREV,LOOKUPS!E$9,0)*$FD$6+VLOOKUP($FA853,CFP,LOOKUPS!E$6,0)*$FE$6+VLOOKUP($FA853,EP,LOOKUPS!E$8,0)*$FF$6+VLOOKUP($FA853,BM,LOOKUPS!E$5,0)*$FG$6+VLOOKUP($FA853,DIV,LOOKUPS!E$7,0)*$FH$6++VLOOKUP($FA853,SIZE,LOOKUPS!E$11,0)*$FI$6),"",VLOOKUP($FA853,MOM,LOOKUPS!E$12,0)*$FB$6+VLOOKUP($FA853,STREV,LOOKUPS!E$10,0)*$FC$6+VLOOKUP($FA853,LTREV,LOOKUPS!E$9,0)*$FD$6+VLOOKUP($FA853,CFP,LOOKUPS!E$6,0)*$FE$6+VLOOKUP($FA853,EP,LOOKUPS!E$8,0)*$FF$6+VLOOKUP($FA853,BM,LOOKUPS!E$5,0)*$FG$6+VLOOKUP($FA853,DIV,LOOKUPS!E$7,0)*$FH$6++VLOOKUP($FA853,SIZE,LOOKUPS!E$11,0)*$FI$6)</f>
        <v>-1.9458000000000002</v>
      </c>
      <c r="FE853" s="1">
        <f>IF(ISERROR(VLOOKUP($FA853,MOM,LOOKUPS!F$12,0)*$FB$6+VLOOKUP($FA853,STREV,LOOKUPS!F$10,0)*$FC$6+VLOOKUP($FA853,LTREV,LOOKUPS!F$9,0)*$FD$6+VLOOKUP($FA853,CFP,LOOKUPS!F$6,0)*$FE$6+VLOOKUP($FA853,EP,LOOKUPS!F$8,0)*$FF$6+VLOOKUP($FA853,BM,LOOKUPS!F$5,0)*$FG$6+VLOOKUP($FA853,DIV,LOOKUPS!F$7,0)*$FH$6++VLOOKUP($FA853,SIZE,LOOKUPS!F$11,0)*$FI$6),"",VLOOKUP($FA853,MOM,LOOKUPS!F$12,0)*$FB$6+VLOOKUP($FA853,STREV,LOOKUPS!F$10,0)*$FC$6+VLOOKUP($FA853,LTREV,LOOKUPS!F$9,0)*$FD$6+VLOOKUP($FA853,CFP,LOOKUPS!F$6,0)*$FE$6+VLOOKUP($FA853,EP,LOOKUPS!F$8,0)*$FF$6+VLOOKUP($FA853,BM,LOOKUPS!F$5,0)*$FG$6+VLOOKUP($FA853,DIV,LOOKUPS!F$7,0)*$FH$6++VLOOKUP($FA853,SIZE,LOOKUPS!F$11,0)*$FI$6)</f>
        <v>-2.2808999999999999</v>
      </c>
      <c r="FF853" s="1">
        <f>IF(ISERROR(VLOOKUP($FA853,MOM,LOOKUPS!G$12,0)*$FB$6+VLOOKUP($FA853,STREV,LOOKUPS!G$10,0)*$FC$6+VLOOKUP($FA853,LTREV,LOOKUPS!G$9,0)*$FD$6+VLOOKUP($FA853,CFP,LOOKUPS!G$6,0)*$FE$6+VLOOKUP($FA853,EP,LOOKUPS!G$8,0)*$FF$6+VLOOKUP($FA853,BM,LOOKUPS!G$5,0)*$FG$6+VLOOKUP($FA853,DIV,LOOKUPS!G$7,0)*$FH$6++VLOOKUP($FA853,SIZE,LOOKUPS!G$11,0)*$FI$6),"",VLOOKUP($FA853,MOM,LOOKUPS!G$12,0)*$FB$6+VLOOKUP($FA853,STREV,LOOKUPS!G$10,0)*$FC$6+VLOOKUP($FA853,LTREV,LOOKUPS!G$9,0)*$FD$6+VLOOKUP($FA853,CFP,LOOKUPS!G$6,0)*$FE$6+VLOOKUP($FA853,EP,LOOKUPS!G$8,0)*$FF$6+VLOOKUP($FA853,BM,LOOKUPS!G$5,0)*$FG$6+VLOOKUP($FA853,DIV,LOOKUPS!G$7,0)*$FH$6++VLOOKUP($FA853,SIZE,LOOKUPS!G$11,0)*$FI$6)</f>
        <v>-0.95219999999999994</v>
      </c>
      <c r="FG853" s="1">
        <f>IF(ISERROR(VLOOKUP($FA853,MOM,LOOKUPS!H$12,0)*$FB$6+VLOOKUP($FA853,STREV,LOOKUPS!H$10,0)*$FC$6+VLOOKUP($FA853,LTREV,LOOKUPS!H$9,0)*$FD$6+VLOOKUP($FA853,CFP,LOOKUPS!H$6,0)*$FE$6+VLOOKUP($FA853,EP,LOOKUPS!H$8,0)*$FF$6+VLOOKUP($FA853,BM,LOOKUPS!H$5,0)*$FG$6+VLOOKUP($FA853,DIV,LOOKUPS!H$7,0)*$FH$6++VLOOKUP($FA853,SIZE,LOOKUPS!H$11,0)*$FI$6),"",VLOOKUP($FA853,MOM,LOOKUPS!H$12,0)*$FB$6+VLOOKUP($FA853,STREV,LOOKUPS!H$10,0)*$FC$6+VLOOKUP($FA853,LTREV,LOOKUPS!H$9,0)*$FD$6+VLOOKUP($FA853,CFP,LOOKUPS!H$6,0)*$FE$6+VLOOKUP($FA853,EP,LOOKUPS!H$8,0)*$FF$6+VLOOKUP($FA853,BM,LOOKUPS!H$5,0)*$FG$6+VLOOKUP($FA853,DIV,LOOKUPS!H$7,0)*$FH$6++VLOOKUP($FA853,SIZE,LOOKUPS!H$11,0)*$FI$6)</f>
        <v>-0.93010000000000004</v>
      </c>
      <c r="FH853" s="1">
        <f>IF(ISERROR(VLOOKUP($FA853,MOM,LOOKUPS!I$12,0)*$FB$6+VLOOKUP($FA853,STREV,LOOKUPS!I$10,0)*$FC$6+VLOOKUP($FA853,LTREV,LOOKUPS!I$9,0)*$FD$6+VLOOKUP($FA853,CFP,LOOKUPS!I$6,0)*$FE$6+VLOOKUP($FA853,EP,LOOKUPS!I$8,0)*$FF$6+VLOOKUP($FA853,BM,LOOKUPS!I$5,0)*$FG$6+VLOOKUP($FA853,DIV,LOOKUPS!I$7,0)*$FH$6++VLOOKUP($FA853,SIZE,LOOKUPS!I$11,0)*$FI$6),"",VLOOKUP($FA853,MOM,LOOKUPS!I$12,0)*$FB$6+VLOOKUP($FA853,STREV,LOOKUPS!I$10,0)*$FC$6+VLOOKUP($FA853,LTREV,LOOKUPS!I$9,0)*$FD$6+VLOOKUP($FA853,CFP,LOOKUPS!I$6,0)*$FE$6+VLOOKUP($FA853,EP,LOOKUPS!I$8,0)*$FF$6+VLOOKUP($FA853,BM,LOOKUPS!I$5,0)*$FG$6+VLOOKUP($FA853,DIV,LOOKUPS!I$7,0)*$FH$6++VLOOKUP($FA853,SIZE,LOOKUPS!I$11,0)*$FI$6)</f>
        <v>-0.72440000000000004</v>
      </c>
      <c r="FI853" s="1">
        <f>IF(ISERROR(VLOOKUP($FA853,MOM,LOOKUPS!J$12,0)*$FB$6+VLOOKUP($FA853,STREV,LOOKUPS!J$10,0)*$FC$6+VLOOKUP($FA853,LTREV,LOOKUPS!J$9,0)*$FD$6+VLOOKUP($FA853,CFP,LOOKUPS!J$6,0)*$FE$6+VLOOKUP($FA853,EP,LOOKUPS!J$8,0)*$FF$6+VLOOKUP($FA853,BM,LOOKUPS!J$5,0)*$FG$6+VLOOKUP($FA853,DIV,LOOKUPS!J$7,0)*$FH$6++VLOOKUP($FA853,SIZE,LOOKUPS!J$11,0)*$FI$6),"",VLOOKUP($FA853,MOM,LOOKUPS!J$12,0)*$FB$6+VLOOKUP($FA853,STREV,LOOKUPS!J$10,0)*$FC$6+VLOOKUP($FA853,LTREV,LOOKUPS!J$9,0)*$FD$6+VLOOKUP($FA853,CFP,LOOKUPS!J$6,0)*$FE$6+VLOOKUP($FA853,EP,LOOKUPS!J$8,0)*$FF$6+VLOOKUP($FA853,BM,LOOKUPS!J$5,0)*$FG$6+VLOOKUP($FA853,DIV,LOOKUPS!J$7,0)*$FH$6++VLOOKUP($FA853,SIZE,LOOKUPS!J$11,0)*$FI$6)</f>
        <v>-0.89410000000000012</v>
      </c>
      <c r="FJ853" s="1">
        <f>IF(ISERROR(VLOOKUP($FA853,MOM,LOOKUPS!K$12,0)*$FB$6+VLOOKUP($FA853,STREV,LOOKUPS!K$10,0)*$FC$6+VLOOKUP($FA853,LTREV,LOOKUPS!K$9,0)*$FD$6+VLOOKUP($FA853,CFP,LOOKUPS!K$6,0)*$FE$6+VLOOKUP($FA853,EP,LOOKUPS!K$8,0)*$FF$6+VLOOKUP($FA853,BM,LOOKUPS!K$5,0)*$FG$6+VLOOKUP($FA853,DIV,LOOKUPS!K$7,0)*$FH$6++VLOOKUP($FA853,SIZE,LOOKUPS!K$11,0)*$FI$6),"",VLOOKUP($FA853,MOM,LOOKUPS!K$12,0)*$FB$6+VLOOKUP($FA853,STREV,LOOKUPS!K$10,0)*$FC$6+VLOOKUP($FA853,LTREV,LOOKUPS!K$9,0)*$FD$6+VLOOKUP($FA853,CFP,LOOKUPS!K$6,0)*$FE$6+VLOOKUP($FA853,EP,LOOKUPS!K$8,0)*$FF$6+VLOOKUP($FA853,BM,LOOKUPS!K$5,0)*$FG$6+VLOOKUP($FA853,DIV,LOOKUPS!K$7,0)*$FH$6++VLOOKUP($FA853,SIZE,LOOKUPS!K$11,0)*$FI$6)</f>
        <v>-1.4079000000000002</v>
      </c>
      <c r="FK853" s="1">
        <f>IF(ISERROR(VLOOKUP($FA853,MOM,LOOKUPS!L$12,0)*$FB$6+VLOOKUP($FA853,STREV,LOOKUPS!L$10,0)*$FC$6+VLOOKUP($FA853,LTREV,LOOKUPS!L$9,0)*$FD$6+VLOOKUP($FA853,CFP,LOOKUPS!L$6,0)*$FE$6+VLOOKUP($FA853,EP,LOOKUPS!L$8,0)*$FF$6+VLOOKUP($FA853,BM,LOOKUPS!L$5,0)*$FG$6+VLOOKUP($FA853,DIV,LOOKUPS!L$7,0)*$FH$6++VLOOKUP($FA853,SIZE,LOOKUPS!L$11,0)*$FI$6),"",VLOOKUP($FA853,MOM,LOOKUPS!L$12,0)*$FB$6+VLOOKUP($FA853,STREV,LOOKUPS!L$10,0)*$FC$6+VLOOKUP($FA853,LTREV,LOOKUPS!L$9,0)*$FD$6+VLOOKUP($FA853,CFP,LOOKUPS!L$6,0)*$FE$6+VLOOKUP($FA853,EP,LOOKUPS!L$8,0)*$FF$6+VLOOKUP($FA853,BM,LOOKUPS!L$5,0)*$FG$6+VLOOKUP($FA853,DIV,LOOKUPS!L$7,0)*$FH$6++VLOOKUP($FA853,SIZE,LOOKUPS!L$11,0)*$FI$6)</f>
        <v>-1.9370000000000001</v>
      </c>
    </row>
    <row r="854" spans="1:167" x14ac:dyDescent="0.3">
      <c r="A854" s="1">
        <v>199705</v>
      </c>
      <c r="B854" s="1">
        <v>10.96</v>
      </c>
      <c r="C854" s="1">
        <v>10.02</v>
      </c>
      <c r="D854" s="1">
        <v>8.09</v>
      </c>
      <c r="E854" s="1">
        <v>8.2899999999999991</v>
      </c>
      <c r="F854" s="1">
        <v>6.81</v>
      </c>
      <c r="G854" s="1">
        <v>7.6</v>
      </c>
      <c r="H854" s="1">
        <v>7.41</v>
      </c>
      <c r="I854" s="1">
        <v>8.5399999999999991</v>
      </c>
      <c r="J854" s="1">
        <v>7.26</v>
      </c>
      <c r="K854" s="1">
        <v>9.6</v>
      </c>
      <c r="M854" s="1">
        <v>199606</v>
      </c>
      <c r="N854" s="1">
        <v>-4.87</v>
      </c>
      <c r="O854" s="1">
        <v>-2.0299999999999998</v>
      </c>
      <c r="P854" s="1">
        <v>-1.36</v>
      </c>
      <c r="Q854" s="1">
        <v>-1.66</v>
      </c>
      <c r="R854" s="1">
        <v>-1.42</v>
      </c>
      <c r="S854" s="1">
        <v>-1.33</v>
      </c>
      <c r="T854" s="1">
        <v>-2.4300000000000002</v>
      </c>
      <c r="U854" s="1">
        <v>-2.08</v>
      </c>
      <c r="V854" s="1">
        <v>-3.77</v>
      </c>
      <c r="W854" s="1">
        <v>-6.67</v>
      </c>
      <c r="Y854" s="1">
        <v>200105</v>
      </c>
      <c r="Z854" s="1">
        <v>10.32</v>
      </c>
      <c r="AA854" s="1">
        <v>8.82</v>
      </c>
      <c r="AB854" s="1">
        <v>7.82</v>
      </c>
      <c r="AC854" s="1">
        <v>5.62</v>
      </c>
      <c r="AD854" s="1">
        <v>4.7699999999999996</v>
      </c>
      <c r="AE854" s="1">
        <v>5.9</v>
      </c>
      <c r="AF854" s="1">
        <v>5.26</v>
      </c>
      <c r="AG854" s="1">
        <v>5.74</v>
      </c>
      <c r="AH854" s="1">
        <v>4.87</v>
      </c>
      <c r="AI854" s="1">
        <v>1.59</v>
      </c>
      <c r="CA854" s="1">
        <v>199611</v>
      </c>
      <c r="CB854" s="1">
        <v>-0.5</v>
      </c>
      <c r="CC854" s="1">
        <v>1.19</v>
      </c>
      <c r="CD854" s="1">
        <v>3.58</v>
      </c>
      <c r="CE854" s="1">
        <v>3.41</v>
      </c>
      <c r="CF854" s="1">
        <v>0.84</v>
      </c>
      <c r="CG854" s="1">
        <v>2.2799999999999998</v>
      </c>
      <c r="CH854" s="1">
        <v>3.99</v>
      </c>
      <c r="CI854" s="1">
        <v>4.42</v>
      </c>
      <c r="CJ854" s="1">
        <v>3.03</v>
      </c>
      <c r="CK854" s="1">
        <v>0.14000000000000001</v>
      </c>
      <c r="CL854" s="1">
        <v>2</v>
      </c>
      <c r="CM854" s="1">
        <v>2.37</v>
      </c>
      <c r="CN854" s="1">
        <v>2.19</v>
      </c>
      <c r="CO854" s="1">
        <v>4.2300000000000004</v>
      </c>
      <c r="CP854" s="1">
        <v>3.78</v>
      </c>
      <c r="CQ854" s="1">
        <v>4.3099999999999996</v>
      </c>
      <c r="CR854" s="1">
        <v>4.5</v>
      </c>
      <c r="CS854" s="1">
        <v>3.04</v>
      </c>
      <c r="CT854" s="1">
        <v>3.02</v>
      </c>
      <c r="CV854" s="1">
        <v>199711</v>
      </c>
      <c r="CW854" s="1">
        <v>-4.16</v>
      </c>
      <c r="CX854" s="1">
        <v>1.05</v>
      </c>
      <c r="CY854" s="1">
        <v>2.61</v>
      </c>
      <c r="CZ854" s="1">
        <v>3.16</v>
      </c>
      <c r="DA854" s="1">
        <v>1.06</v>
      </c>
      <c r="DB854" s="1">
        <v>1.43</v>
      </c>
      <c r="DC854" s="1">
        <v>2.73</v>
      </c>
      <c r="DD854" s="1">
        <v>2.9</v>
      </c>
      <c r="DE854" s="1">
        <v>3.38</v>
      </c>
      <c r="DF854" s="1">
        <v>0.2</v>
      </c>
      <c r="DG854" s="1">
        <v>1.79</v>
      </c>
      <c r="DH854" s="1">
        <v>1.03</v>
      </c>
      <c r="DI854" s="1">
        <v>1.84</v>
      </c>
      <c r="DJ854" s="1">
        <v>2.31</v>
      </c>
      <c r="DK854" s="1">
        <v>3.15</v>
      </c>
      <c r="DL854" s="1">
        <v>3</v>
      </c>
      <c r="DM854" s="1">
        <v>2.79</v>
      </c>
      <c r="DN854" s="1">
        <v>2.9</v>
      </c>
      <c r="DO854" s="1">
        <v>4.0199999999999996</v>
      </c>
      <c r="DQ854" s="1">
        <v>199611</v>
      </c>
      <c r="DR854" s="1">
        <v>-99.99</v>
      </c>
      <c r="DS854" s="1">
        <v>1.47</v>
      </c>
      <c r="DT854" s="1">
        <v>3.99</v>
      </c>
      <c r="DU854" s="1">
        <v>6.83</v>
      </c>
      <c r="DV854" s="1">
        <v>1.2</v>
      </c>
      <c r="DW854" s="1">
        <v>3.02</v>
      </c>
      <c r="DX854" s="1">
        <v>4.26</v>
      </c>
      <c r="DY854" s="1">
        <v>5.83</v>
      </c>
      <c r="DZ854" s="1">
        <v>7.36</v>
      </c>
      <c r="EA854" s="1">
        <v>0.7</v>
      </c>
      <c r="EB854" s="1">
        <v>2.86</v>
      </c>
      <c r="EC854" s="1">
        <v>3.25</v>
      </c>
      <c r="ED854" s="1">
        <v>2.65</v>
      </c>
      <c r="EE854" s="1">
        <v>4.09</v>
      </c>
      <c r="EF854" s="1">
        <v>4.45</v>
      </c>
      <c r="EG854" s="1">
        <v>5.72</v>
      </c>
      <c r="EH854" s="1">
        <v>5.94</v>
      </c>
      <c r="EI854" s="1">
        <v>7.17</v>
      </c>
      <c r="EJ854" s="1">
        <v>7.56</v>
      </c>
      <c r="EL854">
        <v>199611</v>
      </c>
      <c r="EM854">
        <v>6.25</v>
      </c>
      <c r="EN854">
        <v>-4.07</v>
      </c>
      <c r="EO854">
        <v>1.46</v>
      </c>
      <c r="EP854">
        <v>0.41</v>
      </c>
      <c r="ER854" s="1">
        <v>199705</v>
      </c>
      <c r="ES854" s="1">
        <v>-5.16</v>
      </c>
      <c r="EU854" s="1">
        <v>199606</v>
      </c>
      <c r="EV854" s="1">
        <v>-0.23</v>
      </c>
      <c r="EX854" s="1">
        <v>200105</v>
      </c>
      <c r="EY854" s="1">
        <v>3.86</v>
      </c>
      <c r="FA854" s="1">
        <v>199705</v>
      </c>
      <c r="FB854" s="1">
        <f>IF(ISERROR(VLOOKUP($FA854,MOM,LOOKUPS!C$12,0)*$FB$6+VLOOKUP($FA854,STREV,LOOKUPS!C$10,0)*$FC$6+VLOOKUP($FA854,LTREV,LOOKUPS!C$9,0)*$FD$6+VLOOKUP($FA854,CFP,LOOKUPS!C$6,0)*$FE$6+VLOOKUP($FA854,EP,LOOKUPS!C$8,0)*$FF$6+VLOOKUP($FA854,BM,LOOKUPS!C$5,0)*$FG$6+VLOOKUP($FA854,DIV,LOOKUPS!C$7,0)*$FH$6++VLOOKUP($FA854,SIZE,LOOKUPS!C$11,0)*$FI$6),"",VLOOKUP($FA854,MOM,LOOKUPS!C$12,0)*$FB$6+VLOOKUP($FA854,STREV,LOOKUPS!C$10,0)*$FC$6+VLOOKUP($FA854,LTREV,LOOKUPS!C$9,0)*$FD$6+VLOOKUP($FA854,CFP,LOOKUPS!C$6,0)*$FE$6+VLOOKUP($FA854,EP,LOOKUPS!C$8,0)*$FF$6+VLOOKUP($FA854,BM,LOOKUPS!C$5,0)*$FG$6+VLOOKUP($FA854,DIV,LOOKUPS!C$7,0)*$FH$6++VLOOKUP($FA854,SIZE,LOOKUPS!C$11,0)*$FI$6)</f>
        <v>10.234200000000001</v>
      </c>
      <c r="FC854" s="1">
        <f>IF(ISERROR(VLOOKUP($FA854,MOM,LOOKUPS!D$12,0)*$FB$6+VLOOKUP($FA854,STREV,LOOKUPS!D$10,0)*$FC$6+VLOOKUP($FA854,LTREV,LOOKUPS!D$9,0)*$FD$6+VLOOKUP($FA854,CFP,LOOKUPS!D$6,0)*$FE$6+VLOOKUP($FA854,EP,LOOKUPS!D$8,0)*$FF$6+VLOOKUP($FA854,BM,LOOKUPS!D$5,0)*$FG$6+VLOOKUP($FA854,DIV,LOOKUPS!D$7,0)*$FH$6++VLOOKUP($FA854,SIZE,LOOKUPS!D$11,0)*$FI$6),"",VLOOKUP($FA854,MOM,LOOKUPS!D$12,0)*$FB$6+VLOOKUP($FA854,STREV,LOOKUPS!D$10,0)*$FC$6+VLOOKUP($FA854,LTREV,LOOKUPS!D$9,0)*$FD$6+VLOOKUP($FA854,CFP,LOOKUPS!D$6,0)*$FE$6+VLOOKUP($FA854,EP,LOOKUPS!D$8,0)*$FF$6+VLOOKUP($FA854,BM,LOOKUPS!D$5,0)*$FG$6+VLOOKUP($FA854,DIV,LOOKUPS!D$7,0)*$FH$6++VLOOKUP($FA854,SIZE,LOOKUPS!D$11,0)*$FI$6)</f>
        <v>10.111699999999999</v>
      </c>
      <c r="FD854" s="1">
        <f>IF(ISERROR(VLOOKUP($FA854,MOM,LOOKUPS!E$12,0)*$FB$6+VLOOKUP($FA854,STREV,LOOKUPS!E$10,0)*$FC$6+VLOOKUP($FA854,LTREV,LOOKUPS!E$9,0)*$FD$6+VLOOKUP($FA854,CFP,LOOKUPS!E$6,0)*$FE$6+VLOOKUP($FA854,EP,LOOKUPS!E$8,0)*$FF$6+VLOOKUP($FA854,BM,LOOKUPS!E$5,0)*$FG$6+VLOOKUP($FA854,DIV,LOOKUPS!E$7,0)*$FH$6++VLOOKUP($FA854,SIZE,LOOKUPS!E$11,0)*$FI$6),"",VLOOKUP($FA854,MOM,LOOKUPS!E$12,0)*$FB$6+VLOOKUP($FA854,STREV,LOOKUPS!E$10,0)*$FC$6+VLOOKUP($FA854,LTREV,LOOKUPS!E$9,0)*$FD$6+VLOOKUP($FA854,CFP,LOOKUPS!E$6,0)*$FE$6+VLOOKUP($FA854,EP,LOOKUPS!E$8,0)*$FF$6+VLOOKUP($FA854,BM,LOOKUPS!E$5,0)*$FG$6+VLOOKUP($FA854,DIV,LOOKUPS!E$7,0)*$FH$6++VLOOKUP($FA854,SIZE,LOOKUPS!E$11,0)*$FI$6)</f>
        <v>8.9103000000000012</v>
      </c>
      <c r="FE854" s="1">
        <f>IF(ISERROR(VLOOKUP($FA854,MOM,LOOKUPS!F$12,0)*$FB$6+VLOOKUP($FA854,STREV,LOOKUPS!F$10,0)*$FC$6+VLOOKUP($FA854,LTREV,LOOKUPS!F$9,0)*$FD$6+VLOOKUP($FA854,CFP,LOOKUPS!F$6,0)*$FE$6+VLOOKUP($FA854,EP,LOOKUPS!F$8,0)*$FF$6+VLOOKUP($FA854,BM,LOOKUPS!F$5,0)*$FG$6+VLOOKUP($FA854,DIV,LOOKUPS!F$7,0)*$FH$6++VLOOKUP($FA854,SIZE,LOOKUPS!F$11,0)*$FI$6),"",VLOOKUP($FA854,MOM,LOOKUPS!F$12,0)*$FB$6+VLOOKUP($FA854,STREV,LOOKUPS!F$10,0)*$FC$6+VLOOKUP($FA854,LTREV,LOOKUPS!F$9,0)*$FD$6+VLOOKUP($FA854,CFP,LOOKUPS!F$6,0)*$FE$6+VLOOKUP($FA854,EP,LOOKUPS!F$8,0)*$FF$6+VLOOKUP($FA854,BM,LOOKUPS!F$5,0)*$FG$6+VLOOKUP($FA854,DIV,LOOKUPS!F$7,0)*$FH$6++VLOOKUP($FA854,SIZE,LOOKUPS!F$11,0)*$FI$6)</f>
        <v>8.7676999999999996</v>
      </c>
      <c r="FF854" s="1">
        <f>IF(ISERROR(VLOOKUP($FA854,MOM,LOOKUPS!G$12,0)*$FB$6+VLOOKUP($FA854,STREV,LOOKUPS!G$10,0)*$FC$6+VLOOKUP($FA854,LTREV,LOOKUPS!G$9,0)*$FD$6+VLOOKUP($FA854,CFP,LOOKUPS!G$6,0)*$FE$6+VLOOKUP($FA854,EP,LOOKUPS!G$8,0)*$FF$6+VLOOKUP($FA854,BM,LOOKUPS!G$5,0)*$FG$6+VLOOKUP($FA854,DIV,LOOKUPS!G$7,0)*$FH$6++VLOOKUP($FA854,SIZE,LOOKUPS!G$11,0)*$FI$6),"",VLOOKUP($FA854,MOM,LOOKUPS!G$12,0)*$FB$6+VLOOKUP($FA854,STREV,LOOKUPS!G$10,0)*$FC$6+VLOOKUP($FA854,LTREV,LOOKUPS!G$9,0)*$FD$6+VLOOKUP($FA854,CFP,LOOKUPS!G$6,0)*$FE$6+VLOOKUP($FA854,EP,LOOKUPS!G$8,0)*$FF$6+VLOOKUP($FA854,BM,LOOKUPS!G$5,0)*$FG$6+VLOOKUP($FA854,DIV,LOOKUPS!G$7,0)*$FH$6++VLOOKUP($FA854,SIZE,LOOKUPS!G$11,0)*$FI$6)</f>
        <v>8.3927000000000014</v>
      </c>
      <c r="FG854" s="1">
        <f>IF(ISERROR(VLOOKUP($FA854,MOM,LOOKUPS!H$12,0)*$FB$6+VLOOKUP($FA854,STREV,LOOKUPS!H$10,0)*$FC$6+VLOOKUP($FA854,LTREV,LOOKUPS!H$9,0)*$FD$6+VLOOKUP($FA854,CFP,LOOKUPS!H$6,0)*$FE$6+VLOOKUP($FA854,EP,LOOKUPS!H$8,0)*$FF$6+VLOOKUP($FA854,BM,LOOKUPS!H$5,0)*$FG$6+VLOOKUP($FA854,DIV,LOOKUPS!H$7,0)*$FH$6++VLOOKUP($FA854,SIZE,LOOKUPS!H$11,0)*$FI$6),"",VLOOKUP($FA854,MOM,LOOKUPS!H$12,0)*$FB$6+VLOOKUP($FA854,STREV,LOOKUPS!H$10,0)*$FC$6+VLOOKUP($FA854,LTREV,LOOKUPS!H$9,0)*$FD$6+VLOOKUP($FA854,CFP,LOOKUPS!H$6,0)*$FE$6+VLOOKUP($FA854,EP,LOOKUPS!H$8,0)*$FF$6+VLOOKUP($FA854,BM,LOOKUPS!H$5,0)*$FG$6+VLOOKUP($FA854,DIV,LOOKUPS!H$7,0)*$FH$6++VLOOKUP($FA854,SIZE,LOOKUPS!H$11,0)*$FI$6)</f>
        <v>7.1781000000000006</v>
      </c>
      <c r="FH854" s="1">
        <f>IF(ISERROR(VLOOKUP($FA854,MOM,LOOKUPS!I$12,0)*$FB$6+VLOOKUP($FA854,STREV,LOOKUPS!I$10,0)*$FC$6+VLOOKUP($FA854,LTREV,LOOKUPS!I$9,0)*$FD$6+VLOOKUP($FA854,CFP,LOOKUPS!I$6,0)*$FE$6+VLOOKUP($FA854,EP,LOOKUPS!I$8,0)*$FF$6+VLOOKUP($FA854,BM,LOOKUPS!I$5,0)*$FG$6+VLOOKUP($FA854,DIV,LOOKUPS!I$7,0)*$FH$6++VLOOKUP($FA854,SIZE,LOOKUPS!I$11,0)*$FI$6),"",VLOOKUP($FA854,MOM,LOOKUPS!I$12,0)*$FB$6+VLOOKUP($FA854,STREV,LOOKUPS!I$10,0)*$FC$6+VLOOKUP($FA854,LTREV,LOOKUPS!I$9,0)*$FD$6+VLOOKUP($FA854,CFP,LOOKUPS!I$6,0)*$FE$6+VLOOKUP($FA854,EP,LOOKUPS!I$8,0)*$FF$6+VLOOKUP($FA854,BM,LOOKUPS!I$5,0)*$FG$6+VLOOKUP($FA854,DIV,LOOKUPS!I$7,0)*$FH$6++VLOOKUP($FA854,SIZE,LOOKUPS!I$11,0)*$FI$6)</f>
        <v>7.9691000000000001</v>
      </c>
      <c r="FI854" s="1">
        <f>IF(ISERROR(VLOOKUP($FA854,MOM,LOOKUPS!J$12,0)*$FB$6+VLOOKUP($FA854,STREV,LOOKUPS!J$10,0)*$FC$6+VLOOKUP($FA854,LTREV,LOOKUPS!J$9,0)*$FD$6+VLOOKUP($FA854,CFP,LOOKUPS!J$6,0)*$FE$6+VLOOKUP($FA854,EP,LOOKUPS!J$8,0)*$FF$6+VLOOKUP($FA854,BM,LOOKUPS!J$5,0)*$FG$6+VLOOKUP($FA854,DIV,LOOKUPS!J$7,0)*$FH$6++VLOOKUP($FA854,SIZE,LOOKUPS!J$11,0)*$FI$6),"",VLOOKUP($FA854,MOM,LOOKUPS!J$12,0)*$FB$6+VLOOKUP($FA854,STREV,LOOKUPS!J$10,0)*$FC$6+VLOOKUP($FA854,LTREV,LOOKUPS!J$9,0)*$FD$6+VLOOKUP($FA854,CFP,LOOKUPS!J$6,0)*$FE$6+VLOOKUP($FA854,EP,LOOKUPS!J$8,0)*$FF$6+VLOOKUP($FA854,BM,LOOKUPS!J$5,0)*$FG$6+VLOOKUP($FA854,DIV,LOOKUPS!J$7,0)*$FH$6++VLOOKUP($FA854,SIZE,LOOKUPS!J$11,0)*$FI$6)</f>
        <v>7.9533000000000005</v>
      </c>
      <c r="FJ854" s="1">
        <f>IF(ISERROR(VLOOKUP($FA854,MOM,LOOKUPS!K$12,0)*$FB$6+VLOOKUP($FA854,STREV,LOOKUPS!K$10,0)*$FC$6+VLOOKUP($FA854,LTREV,LOOKUPS!K$9,0)*$FD$6+VLOOKUP($FA854,CFP,LOOKUPS!K$6,0)*$FE$6+VLOOKUP($FA854,EP,LOOKUPS!K$8,0)*$FF$6+VLOOKUP($FA854,BM,LOOKUPS!K$5,0)*$FG$6+VLOOKUP($FA854,DIV,LOOKUPS!K$7,0)*$FH$6++VLOOKUP($FA854,SIZE,LOOKUPS!K$11,0)*$FI$6),"",VLOOKUP($FA854,MOM,LOOKUPS!K$12,0)*$FB$6+VLOOKUP($FA854,STREV,LOOKUPS!K$10,0)*$FC$6+VLOOKUP($FA854,LTREV,LOOKUPS!K$9,0)*$FD$6+VLOOKUP($FA854,CFP,LOOKUPS!K$6,0)*$FE$6+VLOOKUP($FA854,EP,LOOKUPS!K$8,0)*$FF$6+VLOOKUP($FA854,BM,LOOKUPS!K$5,0)*$FG$6+VLOOKUP($FA854,DIV,LOOKUPS!K$7,0)*$FH$6++VLOOKUP($FA854,SIZE,LOOKUPS!K$11,0)*$FI$6)</f>
        <v>8.3842999999999996</v>
      </c>
      <c r="FK854" s="1">
        <f>IF(ISERROR(VLOOKUP($FA854,MOM,LOOKUPS!L$12,0)*$FB$6+VLOOKUP($FA854,STREV,LOOKUPS!L$10,0)*$FC$6+VLOOKUP($FA854,LTREV,LOOKUPS!L$9,0)*$FD$6+VLOOKUP($FA854,CFP,LOOKUPS!L$6,0)*$FE$6+VLOOKUP($FA854,EP,LOOKUPS!L$8,0)*$FF$6+VLOOKUP($FA854,BM,LOOKUPS!L$5,0)*$FG$6+VLOOKUP($FA854,DIV,LOOKUPS!L$7,0)*$FH$6++VLOOKUP($FA854,SIZE,LOOKUPS!L$11,0)*$FI$6),"",VLOOKUP($FA854,MOM,LOOKUPS!L$12,0)*$FB$6+VLOOKUP($FA854,STREV,LOOKUPS!L$10,0)*$FC$6+VLOOKUP($FA854,LTREV,LOOKUPS!L$9,0)*$FD$6+VLOOKUP($FA854,CFP,LOOKUPS!L$6,0)*$FE$6+VLOOKUP($FA854,EP,LOOKUPS!L$8,0)*$FF$6+VLOOKUP($FA854,BM,LOOKUPS!L$5,0)*$FG$6+VLOOKUP($FA854,DIV,LOOKUPS!L$7,0)*$FH$6++VLOOKUP($FA854,SIZE,LOOKUPS!L$11,0)*$FI$6)</f>
        <v>9.4284999999999997</v>
      </c>
    </row>
    <row r="855" spans="1:167" x14ac:dyDescent="0.3">
      <c r="A855" s="1">
        <v>199706</v>
      </c>
      <c r="B855" s="1">
        <v>1.41</v>
      </c>
      <c r="C855" s="1">
        <v>4.13</v>
      </c>
      <c r="D855" s="1">
        <v>4.87</v>
      </c>
      <c r="E855" s="1">
        <v>4.88</v>
      </c>
      <c r="F855" s="1">
        <v>5.15</v>
      </c>
      <c r="G855" s="1">
        <v>4.91</v>
      </c>
      <c r="H855" s="1">
        <v>5.71</v>
      </c>
      <c r="I855" s="1">
        <v>6.48</v>
      </c>
      <c r="J855" s="1">
        <v>6.37</v>
      </c>
      <c r="K855" s="1">
        <v>6.37</v>
      </c>
      <c r="M855" s="1">
        <v>199607</v>
      </c>
      <c r="N855" s="1">
        <v>-13.14</v>
      </c>
      <c r="O855" s="1">
        <v>-9.65</v>
      </c>
      <c r="P855" s="1">
        <v>-8.3699999999999992</v>
      </c>
      <c r="Q855" s="1">
        <v>-7.12</v>
      </c>
      <c r="R855" s="1">
        <v>-6.27</v>
      </c>
      <c r="S855" s="1">
        <v>-6.37</v>
      </c>
      <c r="T855" s="1">
        <v>-5.08</v>
      </c>
      <c r="U855" s="1">
        <v>-5.89</v>
      </c>
      <c r="V855" s="1">
        <v>-7.43</v>
      </c>
      <c r="W855" s="1">
        <v>-10.43</v>
      </c>
      <c r="Y855" s="1">
        <v>200106</v>
      </c>
      <c r="Z855" s="1">
        <v>1.03</v>
      </c>
      <c r="AA855" s="1">
        <v>2.2999999999999998</v>
      </c>
      <c r="AB855" s="1">
        <v>0.72</v>
      </c>
      <c r="AC855" s="1">
        <v>1.9</v>
      </c>
      <c r="AD855" s="1">
        <v>2.17</v>
      </c>
      <c r="AE855" s="1">
        <v>2.31</v>
      </c>
      <c r="AF855" s="1">
        <v>2.71</v>
      </c>
      <c r="AG855" s="1">
        <v>2.23</v>
      </c>
      <c r="AH855" s="1">
        <v>7.0000000000000007E-2</v>
      </c>
      <c r="AI855" s="1">
        <v>0.43</v>
      </c>
      <c r="CA855" s="1">
        <v>199612</v>
      </c>
      <c r="CB855" s="1">
        <v>-3.37</v>
      </c>
      <c r="CC855" s="1">
        <v>-2.39</v>
      </c>
      <c r="CD855" s="1">
        <v>0.11</v>
      </c>
      <c r="CE855" s="1">
        <v>0.42</v>
      </c>
      <c r="CF855" s="1">
        <v>-2.86</v>
      </c>
      <c r="CG855" s="1">
        <v>-0.82</v>
      </c>
      <c r="CH855" s="1">
        <v>0.21</v>
      </c>
      <c r="CI855" s="1">
        <v>1.53</v>
      </c>
      <c r="CJ855" s="1">
        <v>-0.11</v>
      </c>
      <c r="CK855" s="1">
        <v>-3.32</v>
      </c>
      <c r="CL855" s="1">
        <v>-2.1</v>
      </c>
      <c r="CM855" s="1">
        <v>-0.79</v>
      </c>
      <c r="CN855" s="1">
        <v>-0.85</v>
      </c>
      <c r="CO855" s="1">
        <v>0.08</v>
      </c>
      <c r="CP855" s="1">
        <v>0.34</v>
      </c>
      <c r="CQ855" s="1">
        <v>1.01</v>
      </c>
      <c r="CR855" s="1">
        <v>1.91</v>
      </c>
      <c r="CS855" s="1">
        <v>0.25</v>
      </c>
      <c r="CT855" s="1">
        <v>-0.34</v>
      </c>
      <c r="CV855" s="1">
        <v>199712</v>
      </c>
      <c r="CW855" s="1">
        <v>-6.65</v>
      </c>
      <c r="CX855" s="1">
        <v>2.58</v>
      </c>
      <c r="CY855" s="1">
        <v>4.9400000000000004</v>
      </c>
      <c r="CZ855" s="1">
        <v>5.44</v>
      </c>
      <c r="DA855" s="1">
        <v>2.19</v>
      </c>
      <c r="DB855" s="1">
        <v>4.24</v>
      </c>
      <c r="DC855" s="1">
        <v>4.72</v>
      </c>
      <c r="DD855" s="1">
        <v>5.16</v>
      </c>
      <c r="DE855" s="1">
        <v>5.56</v>
      </c>
      <c r="DF855" s="1">
        <v>2.54</v>
      </c>
      <c r="DG855" s="1">
        <v>1.9</v>
      </c>
      <c r="DH855" s="1">
        <v>3.24</v>
      </c>
      <c r="DI855" s="1">
        <v>5.26</v>
      </c>
      <c r="DJ855" s="1">
        <v>3.48</v>
      </c>
      <c r="DK855" s="1">
        <v>5.95</v>
      </c>
      <c r="DL855" s="1">
        <v>5.09</v>
      </c>
      <c r="DM855" s="1">
        <v>5.24</v>
      </c>
      <c r="DN855" s="1">
        <v>5.03</v>
      </c>
      <c r="DO855" s="1">
        <v>6.26</v>
      </c>
      <c r="DQ855" s="1">
        <v>199612</v>
      </c>
      <c r="DR855" s="1">
        <v>-99.99</v>
      </c>
      <c r="DS855" s="1">
        <v>-0.89</v>
      </c>
      <c r="DT855" s="1">
        <v>0.84</v>
      </c>
      <c r="DU855" s="1">
        <v>-1.78</v>
      </c>
      <c r="DV855" s="1">
        <v>-1.39</v>
      </c>
      <c r="DW855" s="1">
        <v>2.06</v>
      </c>
      <c r="DX855" s="1">
        <v>0.38</v>
      </c>
      <c r="DY855" s="1">
        <v>-0.1</v>
      </c>
      <c r="DZ855" s="1">
        <v>-2.2799999999999998</v>
      </c>
      <c r="EA855" s="1">
        <v>-2.21</v>
      </c>
      <c r="EB855" s="1">
        <v>1.32</v>
      </c>
      <c r="EC855" s="1">
        <v>2.38</v>
      </c>
      <c r="ED855" s="1">
        <v>1.58</v>
      </c>
      <c r="EE855" s="1">
        <v>0.31</v>
      </c>
      <c r="EF855" s="1">
        <v>0.47</v>
      </c>
      <c r="EG855" s="1">
        <v>0.73</v>
      </c>
      <c r="EH855" s="1">
        <v>-0.94</v>
      </c>
      <c r="EI855" s="1">
        <v>-2.4700000000000002</v>
      </c>
      <c r="EJ855" s="1">
        <v>-2.0699999999999998</v>
      </c>
      <c r="EL855">
        <v>199612</v>
      </c>
      <c r="EM855">
        <v>-1.7</v>
      </c>
      <c r="EN855">
        <v>3.08</v>
      </c>
      <c r="EO855">
        <v>1.33</v>
      </c>
      <c r="EP855">
        <v>0.46</v>
      </c>
      <c r="ER855" s="1">
        <v>199706</v>
      </c>
      <c r="ES855" s="1">
        <v>2.62</v>
      </c>
      <c r="EU855" s="1">
        <v>199607</v>
      </c>
      <c r="EV855" s="1">
        <v>-2.5</v>
      </c>
      <c r="EX855" s="1">
        <v>200106</v>
      </c>
      <c r="EY855" s="1">
        <v>1.93</v>
      </c>
      <c r="FA855" s="1">
        <v>199706</v>
      </c>
      <c r="FB855" s="1">
        <f>IF(ISERROR(VLOOKUP($FA855,MOM,LOOKUPS!C$12,0)*$FB$6+VLOOKUP($FA855,STREV,LOOKUPS!C$10,0)*$FC$6+VLOOKUP($FA855,LTREV,LOOKUPS!C$9,0)*$FD$6+VLOOKUP($FA855,CFP,LOOKUPS!C$6,0)*$FE$6+VLOOKUP($FA855,EP,LOOKUPS!C$8,0)*$FF$6+VLOOKUP($FA855,BM,LOOKUPS!C$5,0)*$FG$6+VLOOKUP($FA855,DIV,LOOKUPS!C$7,0)*$FH$6++VLOOKUP($FA855,SIZE,LOOKUPS!C$11,0)*$FI$6),"",VLOOKUP($FA855,MOM,LOOKUPS!C$12,0)*$FB$6+VLOOKUP($FA855,STREV,LOOKUPS!C$10,0)*$FC$6+VLOOKUP($FA855,LTREV,LOOKUPS!C$9,0)*$FD$6+VLOOKUP($FA855,CFP,LOOKUPS!C$6,0)*$FE$6+VLOOKUP($FA855,EP,LOOKUPS!C$8,0)*$FF$6+VLOOKUP($FA855,BM,LOOKUPS!C$5,0)*$FG$6+VLOOKUP($FA855,DIV,LOOKUPS!C$7,0)*$FH$6++VLOOKUP($FA855,SIZE,LOOKUPS!C$11,0)*$FI$6)</f>
        <v>2.0250000000000004</v>
      </c>
      <c r="FC855" s="1">
        <f>IF(ISERROR(VLOOKUP($FA855,MOM,LOOKUPS!D$12,0)*$FB$6+VLOOKUP($FA855,STREV,LOOKUPS!D$10,0)*$FC$6+VLOOKUP($FA855,LTREV,LOOKUPS!D$9,0)*$FD$6+VLOOKUP($FA855,CFP,LOOKUPS!D$6,0)*$FE$6+VLOOKUP($FA855,EP,LOOKUPS!D$8,0)*$FF$6+VLOOKUP($FA855,BM,LOOKUPS!D$5,0)*$FG$6+VLOOKUP($FA855,DIV,LOOKUPS!D$7,0)*$FH$6++VLOOKUP($FA855,SIZE,LOOKUPS!D$11,0)*$FI$6),"",VLOOKUP($FA855,MOM,LOOKUPS!D$12,0)*$FB$6+VLOOKUP($FA855,STREV,LOOKUPS!D$10,0)*$FC$6+VLOOKUP($FA855,LTREV,LOOKUPS!D$9,0)*$FD$6+VLOOKUP($FA855,CFP,LOOKUPS!D$6,0)*$FE$6+VLOOKUP($FA855,EP,LOOKUPS!D$8,0)*$FF$6+VLOOKUP($FA855,BM,LOOKUPS!D$5,0)*$FG$6+VLOOKUP($FA855,DIV,LOOKUPS!D$7,0)*$FH$6++VLOOKUP($FA855,SIZE,LOOKUPS!D$11,0)*$FI$6)</f>
        <v>3.8793000000000002</v>
      </c>
      <c r="FD855" s="1">
        <f>IF(ISERROR(VLOOKUP($FA855,MOM,LOOKUPS!E$12,0)*$FB$6+VLOOKUP($FA855,STREV,LOOKUPS!E$10,0)*$FC$6+VLOOKUP($FA855,LTREV,LOOKUPS!E$9,0)*$FD$6+VLOOKUP($FA855,CFP,LOOKUPS!E$6,0)*$FE$6+VLOOKUP($FA855,EP,LOOKUPS!E$8,0)*$FF$6+VLOOKUP($FA855,BM,LOOKUPS!E$5,0)*$FG$6+VLOOKUP($FA855,DIV,LOOKUPS!E$7,0)*$FH$6++VLOOKUP($FA855,SIZE,LOOKUPS!E$11,0)*$FI$6),"",VLOOKUP($FA855,MOM,LOOKUPS!E$12,0)*$FB$6+VLOOKUP($FA855,STREV,LOOKUPS!E$10,0)*$FC$6+VLOOKUP($FA855,LTREV,LOOKUPS!E$9,0)*$FD$6+VLOOKUP($FA855,CFP,LOOKUPS!E$6,0)*$FE$6+VLOOKUP($FA855,EP,LOOKUPS!E$8,0)*$FF$6+VLOOKUP($FA855,BM,LOOKUPS!E$5,0)*$FG$6+VLOOKUP($FA855,DIV,LOOKUPS!E$7,0)*$FH$6++VLOOKUP($FA855,SIZE,LOOKUPS!E$11,0)*$FI$6)</f>
        <v>4.2963000000000005</v>
      </c>
      <c r="FE855" s="1">
        <f>IF(ISERROR(VLOOKUP($FA855,MOM,LOOKUPS!F$12,0)*$FB$6+VLOOKUP($FA855,STREV,LOOKUPS!F$10,0)*$FC$6+VLOOKUP($FA855,LTREV,LOOKUPS!F$9,0)*$FD$6+VLOOKUP($FA855,CFP,LOOKUPS!F$6,0)*$FE$6+VLOOKUP($FA855,EP,LOOKUPS!F$8,0)*$FF$6+VLOOKUP($FA855,BM,LOOKUPS!F$5,0)*$FG$6+VLOOKUP($FA855,DIV,LOOKUPS!F$7,0)*$FH$6++VLOOKUP($FA855,SIZE,LOOKUPS!F$11,0)*$FI$6),"",VLOOKUP($FA855,MOM,LOOKUPS!F$12,0)*$FB$6+VLOOKUP($FA855,STREV,LOOKUPS!F$10,0)*$FC$6+VLOOKUP($FA855,LTREV,LOOKUPS!F$9,0)*$FD$6+VLOOKUP($FA855,CFP,LOOKUPS!F$6,0)*$FE$6+VLOOKUP($FA855,EP,LOOKUPS!F$8,0)*$FF$6+VLOOKUP($FA855,BM,LOOKUPS!F$5,0)*$FG$6+VLOOKUP($FA855,DIV,LOOKUPS!F$7,0)*$FH$6++VLOOKUP($FA855,SIZE,LOOKUPS!F$11,0)*$FI$6)</f>
        <v>5.2867000000000006</v>
      </c>
      <c r="FF855" s="1">
        <f>IF(ISERROR(VLOOKUP($FA855,MOM,LOOKUPS!G$12,0)*$FB$6+VLOOKUP($FA855,STREV,LOOKUPS!G$10,0)*$FC$6+VLOOKUP($FA855,LTREV,LOOKUPS!G$9,0)*$FD$6+VLOOKUP($FA855,CFP,LOOKUPS!G$6,0)*$FE$6+VLOOKUP($FA855,EP,LOOKUPS!G$8,0)*$FF$6+VLOOKUP($FA855,BM,LOOKUPS!G$5,0)*$FG$6+VLOOKUP($FA855,DIV,LOOKUPS!G$7,0)*$FH$6++VLOOKUP($FA855,SIZE,LOOKUPS!G$11,0)*$FI$6),"",VLOOKUP($FA855,MOM,LOOKUPS!G$12,0)*$FB$6+VLOOKUP($FA855,STREV,LOOKUPS!G$10,0)*$FC$6+VLOOKUP($FA855,LTREV,LOOKUPS!G$9,0)*$FD$6+VLOOKUP($FA855,CFP,LOOKUPS!G$6,0)*$FE$6+VLOOKUP($FA855,EP,LOOKUPS!G$8,0)*$FF$6+VLOOKUP($FA855,BM,LOOKUPS!G$5,0)*$FG$6+VLOOKUP($FA855,DIV,LOOKUPS!G$7,0)*$FH$6++VLOOKUP($FA855,SIZE,LOOKUPS!G$11,0)*$FI$6)</f>
        <v>5.4196999999999997</v>
      </c>
      <c r="FG855" s="1">
        <f>IF(ISERROR(VLOOKUP($FA855,MOM,LOOKUPS!H$12,0)*$FB$6+VLOOKUP($FA855,STREV,LOOKUPS!H$10,0)*$FC$6+VLOOKUP($FA855,LTREV,LOOKUPS!H$9,0)*$FD$6+VLOOKUP($FA855,CFP,LOOKUPS!H$6,0)*$FE$6+VLOOKUP($FA855,EP,LOOKUPS!H$8,0)*$FF$6+VLOOKUP($FA855,BM,LOOKUPS!H$5,0)*$FG$6+VLOOKUP($FA855,DIV,LOOKUPS!H$7,0)*$FH$6++VLOOKUP($FA855,SIZE,LOOKUPS!H$11,0)*$FI$6),"",VLOOKUP($FA855,MOM,LOOKUPS!H$12,0)*$FB$6+VLOOKUP($FA855,STREV,LOOKUPS!H$10,0)*$FC$6+VLOOKUP($FA855,LTREV,LOOKUPS!H$9,0)*$FD$6+VLOOKUP($FA855,CFP,LOOKUPS!H$6,0)*$FE$6+VLOOKUP($FA855,EP,LOOKUPS!H$8,0)*$FF$6+VLOOKUP($FA855,BM,LOOKUPS!H$5,0)*$FG$6+VLOOKUP($FA855,DIV,LOOKUPS!H$7,0)*$FH$6++VLOOKUP($FA855,SIZE,LOOKUPS!H$11,0)*$FI$6)</f>
        <v>5.6502999999999997</v>
      </c>
      <c r="FH855" s="1">
        <f>IF(ISERROR(VLOOKUP($FA855,MOM,LOOKUPS!I$12,0)*$FB$6+VLOOKUP($FA855,STREV,LOOKUPS!I$10,0)*$FC$6+VLOOKUP($FA855,LTREV,LOOKUPS!I$9,0)*$FD$6+VLOOKUP($FA855,CFP,LOOKUPS!I$6,0)*$FE$6+VLOOKUP($FA855,EP,LOOKUPS!I$8,0)*$FF$6+VLOOKUP($FA855,BM,LOOKUPS!I$5,0)*$FG$6+VLOOKUP($FA855,DIV,LOOKUPS!I$7,0)*$FH$6++VLOOKUP($FA855,SIZE,LOOKUPS!I$11,0)*$FI$6),"",VLOOKUP($FA855,MOM,LOOKUPS!I$12,0)*$FB$6+VLOOKUP($FA855,STREV,LOOKUPS!I$10,0)*$FC$6+VLOOKUP($FA855,LTREV,LOOKUPS!I$9,0)*$FD$6+VLOOKUP($FA855,CFP,LOOKUPS!I$6,0)*$FE$6+VLOOKUP($FA855,EP,LOOKUPS!I$8,0)*$FF$6+VLOOKUP($FA855,BM,LOOKUPS!I$5,0)*$FG$6+VLOOKUP($FA855,DIV,LOOKUPS!I$7,0)*$FH$6++VLOOKUP($FA855,SIZE,LOOKUPS!I$11,0)*$FI$6)</f>
        <v>5.0518000000000001</v>
      </c>
      <c r="FI855" s="1">
        <f>IF(ISERROR(VLOOKUP($FA855,MOM,LOOKUPS!J$12,0)*$FB$6+VLOOKUP($FA855,STREV,LOOKUPS!J$10,0)*$FC$6+VLOOKUP($FA855,LTREV,LOOKUPS!J$9,0)*$FD$6+VLOOKUP($FA855,CFP,LOOKUPS!J$6,0)*$FE$6+VLOOKUP($FA855,EP,LOOKUPS!J$8,0)*$FF$6+VLOOKUP($FA855,BM,LOOKUPS!J$5,0)*$FG$6+VLOOKUP($FA855,DIV,LOOKUPS!J$7,0)*$FH$6++VLOOKUP($FA855,SIZE,LOOKUPS!J$11,0)*$FI$6),"",VLOOKUP($FA855,MOM,LOOKUPS!J$12,0)*$FB$6+VLOOKUP($FA855,STREV,LOOKUPS!J$10,0)*$FC$6+VLOOKUP($FA855,LTREV,LOOKUPS!J$9,0)*$FD$6+VLOOKUP($FA855,CFP,LOOKUPS!J$6,0)*$FE$6+VLOOKUP($FA855,EP,LOOKUPS!J$8,0)*$FF$6+VLOOKUP($FA855,BM,LOOKUPS!J$5,0)*$FG$6+VLOOKUP($FA855,DIV,LOOKUPS!J$7,0)*$FH$6++VLOOKUP($FA855,SIZE,LOOKUPS!J$11,0)*$FI$6)</f>
        <v>5.3595000000000006</v>
      </c>
      <c r="FJ855" s="1">
        <f>IF(ISERROR(VLOOKUP($FA855,MOM,LOOKUPS!K$12,0)*$FB$6+VLOOKUP($FA855,STREV,LOOKUPS!K$10,0)*$FC$6+VLOOKUP($FA855,LTREV,LOOKUPS!K$9,0)*$FD$6+VLOOKUP($FA855,CFP,LOOKUPS!K$6,0)*$FE$6+VLOOKUP($FA855,EP,LOOKUPS!K$8,0)*$FF$6+VLOOKUP($FA855,BM,LOOKUPS!K$5,0)*$FG$6+VLOOKUP($FA855,DIV,LOOKUPS!K$7,0)*$FH$6++VLOOKUP($FA855,SIZE,LOOKUPS!K$11,0)*$FI$6),"",VLOOKUP($FA855,MOM,LOOKUPS!K$12,0)*$FB$6+VLOOKUP($FA855,STREV,LOOKUPS!K$10,0)*$FC$6+VLOOKUP($FA855,LTREV,LOOKUPS!K$9,0)*$FD$6+VLOOKUP($FA855,CFP,LOOKUPS!K$6,0)*$FE$6+VLOOKUP($FA855,EP,LOOKUPS!K$8,0)*$FF$6+VLOOKUP($FA855,BM,LOOKUPS!K$5,0)*$FG$6+VLOOKUP($FA855,DIV,LOOKUPS!K$7,0)*$FH$6++VLOOKUP($FA855,SIZE,LOOKUPS!K$11,0)*$FI$6)</f>
        <v>5.4083000000000006</v>
      </c>
      <c r="FK855" s="1">
        <f>IF(ISERROR(VLOOKUP($FA855,MOM,LOOKUPS!L$12,0)*$FB$6+VLOOKUP($FA855,STREV,LOOKUPS!L$10,0)*$FC$6+VLOOKUP($FA855,LTREV,LOOKUPS!L$9,0)*$FD$6+VLOOKUP($FA855,CFP,LOOKUPS!L$6,0)*$FE$6+VLOOKUP($FA855,EP,LOOKUPS!L$8,0)*$FF$6+VLOOKUP($FA855,BM,LOOKUPS!L$5,0)*$FG$6+VLOOKUP($FA855,DIV,LOOKUPS!L$7,0)*$FH$6++VLOOKUP($FA855,SIZE,LOOKUPS!L$11,0)*$FI$6),"",VLOOKUP($FA855,MOM,LOOKUPS!L$12,0)*$FB$6+VLOOKUP($FA855,STREV,LOOKUPS!L$10,0)*$FC$6+VLOOKUP($FA855,LTREV,LOOKUPS!L$9,0)*$FD$6+VLOOKUP($FA855,CFP,LOOKUPS!L$6,0)*$FE$6+VLOOKUP($FA855,EP,LOOKUPS!L$8,0)*$FF$6+VLOOKUP($FA855,BM,LOOKUPS!L$5,0)*$FG$6+VLOOKUP($FA855,DIV,LOOKUPS!L$7,0)*$FH$6++VLOOKUP($FA855,SIZE,LOOKUPS!L$11,0)*$FI$6)</f>
        <v>5.1097000000000001</v>
      </c>
    </row>
    <row r="856" spans="1:167" x14ac:dyDescent="0.3">
      <c r="A856" s="1">
        <v>199707</v>
      </c>
      <c r="B856" s="1">
        <v>3.08</v>
      </c>
      <c r="C856" s="1">
        <v>4.04</v>
      </c>
      <c r="D856" s="1">
        <v>5.92</v>
      </c>
      <c r="E856" s="1">
        <v>5.23</v>
      </c>
      <c r="F856" s="1">
        <v>4.3600000000000003</v>
      </c>
      <c r="G856" s="1">
        <v>6.46</v>
      </c>
      <c r="H856" s="1">
        <v>5.93</v>
      </c>
      <c r="I856" s="1">
        <v>6.07</v>
      </c>
      <c r="J856" s="1">
        <v>7.36</v>
      </c>
      <c r="K856" s="1">
        <v>9.0299999999999994</v>
      </c>
      <c r="M856" s="1">
        <v>199608</v>
      </c>
      <c r="N856" s="1">
        <v>8.1300000000000008</v>
      </c>
      <c r="O856" s="1">
        <v>4.3099999999999996</v>
      </c>
      <c r="P856" s="1">
        <v>4.04</v>
      </c>
      <c r="Q856" s="1">
        <v>3.12</v>
      </c>
      <c r="R856" s="1">
        <v>3.58</v>
      </c>
      <c r="S856" s="1">
        <v>3.36</v>
      </c>
      <c r="T856" s="1">
        <v>3.45</v>
      </c>
      <c r="U856" s="1">
        <v>2.58</v>
      </c>
      <c r="V856" s="1">
        <v>3.5</v>
      </c>
      <c r="W856" s="1">
        <v>2.92</v>
      </c>
      <c r="Y856" s="1">
        <v>200107</v>
      </c>
      <c r="Z856" s="1">
        <v>-2.54</v>
      </c>
      <c r="AA856" s="1">
        <v>-0.56000000000000005</v>
      </c>
      <c r="AB856" s="1">
        <v>-0.7</v>
      </c>
      <c r="AC856" s="1">
        <v>0.13</v>
      </c>
      <c r="AD856" s="1">
        <v>-0.47</v>
      </c>
      <c r="AE856" s="1">
        <v>0.79</v>
      </c>
      <c r="AF856" s="1">
        <v>0.95</v>
      </c>
      <c r="AG856" s="1">
        <v>-1.27</v>
      </c>
      <c r="AH856" s="1">
        <v>-1.94</v>
      </c>
      <c r="AI856" s="1">
        <v>-6.68</v>
      </c>
      <c r="CA856" s="1">
        <v>199701</v>
      </c>
      <c r="CB856" s="1">
        <v>9.1300000000000008</v>
      </c>
      <c r="CC856" s="1">
        <v>7.41</v>
      </c>
      <c r="CD856" s="1">
        <v>6.12</v>
      </c>
      <c r="CE856" s="1">
        <v>6.42</v>
      </c>
      <c r="CF856" s="1">
        <v>7.06</v>
      </c>
      <c r="CG856" s="1">
        <v>7.1</v>
      </c>
      <c r="CH856" s="1">
        <v>6.58</v>
      </c>
      <c r="CI856" s="1">
        <v>5.64</v>
      </c>
      <c r="CJ856" s="1">
        <v>6.7</v>
      </c>
      <c r="CK856" s="1">
        <v>8.07</v>
      </c>
      <c r="CL856" s="1">
        <v>5.38</v>
      </c>
      <c r="CM856" s="1">
        <v>8.6300000000000008</v>
      </c>
      <c r="CN856" s="1">
        <v>5.62</v>
      </c>
      <c r="CO856" s="1">
        <v>7.04</v>
      </c>
      <c r="CP856" s="1">
        <v>6.16</v>
      </c>
      <c r="CQ856" s="1">
        <v>5.69</v>
      </c>
      <c r="CR856" s="1">
        <v>5.6</v>
      </c>
      <c r="CS856" s="1">
        <v>7.54</v>
      </c>
      <c r="CT856" s="1">
        <v>6.15</v>
      </c>
      <c r="CV856" s="1">
        <v>199801</v>
      </c>
      <c r="CW856" s="1">
        <v>2.71</v>
      </c>
      <c r="CX856" s="1">
        <v>-1.1200000000000001</v>
      </c>
      <c r="CY856" s="1">
        <v>-1.55</v>
      </c>
      <c r="CZ856" s="1">
        <v>-1.65</v>
      </c>
      <c r="DA856" s="1">
        <v>-1.1000000000000001</v>
      </c>
      <c r="DB856" s="1">
        <v>-1.32</v>
      </c>
      <c r="DC856" s="1">
        <v>-1.35</v>
      </c>
      <c r="DD856" s="1">
        <v>-1.97</v>
      </c>
      <c r="DE856" s="1">
        <v>-1.44</v>
      </c>
      <c r="DF856" s="1">
        <v>-1.93</v>
      </c>
      <c r="DG856" s="1">
        <v>-0.39</v>
      </c>
      <c r="DH856" s="1">
        <v>-1.1399999999999999</v>
      </c>
      <c r="DI856" s="1">
        <v>-1.5</v>
      </c>
      <c r="DJ856" s="1">
        <v>-1.22</v>
      </c>
      <c r="DK856" s="1">
        <v>-1.48</v>
      </c>
      <c r="DL856" s="1">
        <v>-1.94</v>
      </c>
      <c r="DM856" s="1">
        <v>-2</v>
      </c>
      <c r="DN856" s="1">
        <v>-1.28</v>
      </c>
      <c r="DO856" s="1">
        <v>-1.64</v>
      </c>
      <c r="DQ856" s="1">
        <v>199701</v>
      </c>
      <c r="DR856" s="1">
        <v>-99.99</v>
      </c>
      <c r="DS856" s="1">
        <v>7.96</v>
      </c>
      <c r="DT856" s="1">
        <v>2.59</v>
      </c>
      <c r="DU856" s="1">
        <v>3.96</v>
      </c>
      <c r="DV856" s="1">
        <v>8.66</v>
      </c>
      <c r="DW856" s="1">
        <v>3.14</v>
      </c>
      <c r="DX856" s="1">
        <v>2.41</v>
      </c>
      <c r="DY856" s="1">
        <v>2.73</v>
      </c>
      <c r="DZ856" s="1">
        <v>4.7</v>
      </c>
      <c r="EA856" s="1">
        <v>9.89</v>
      </c>
      <c r="EB856" s="1">
        <v>4.59</v>
      </c>
      <c r="EC856" s="1">
        <v>3.4</v>
      </c>
      <c r="ED856" s="1">
        <v>2.75</v>
      </c>
      <c r="EE856" s="1">
        <v>3.45</v>
      </c>
      <c r="EF856" s="1">
        <v>1.2</v>
      </c>
      <c r="EG856" s="1">
        <v>2.76</v>
      </c>
      <c r="EH856" s="1">
        <v>2.71</v>
      </c>
      <c r="EI856" s="1">
        <v>4.51</v>
      </c>
      <c r="EJ856" s="1">
        <v>4.9000000000000004</v>
      </c>
      <c r="EL856">
        <v>199701</v>
      </c>
      <c r="EM856">
        <v>4.9800000000000004</v>
      </c>
      <c r="EN856">
        <v>-1.93</v>
      </c>
      <c r="EO856">
        <v>-1.43</v>
      </c>
      <c r="EP856">
        <v>0.45</v>
      </c>
      <c r="ER856" s="1">
        <v>199707</v>
      </c>
      <c r="ES856" s="1">
        <v>3.81</v>
      </c>
      <c r="EU856" s="1">
        <v>199608</v>
      </c>
      <c r="EV856" s="1">
        <v>2.65</v>
      </c>
      <c r="EX856" s="1">
        <v>200107</v>
      </c>
      <c r="EY856" s="1">
        <v>2.76</v>
      </c>
      <c r="FA856" s="1">
        <v>199707</v>
      </c>
      <c r="FB856" s="1">
        <f>IF(ISERROR(VLOOKUP($FA856,MOM,LOOKUPS!C$12,0)*$FB$6+VLOOKUP($FA856,STREV,LOOKUPS!C$10,0)*$FC$6+VLOOKUP($FA856,LTREV,LOOKUPS!C$9,0)*$FD$6+VLOOKUP($FA856,CFP,LOOKUPS!C$6,0)*$FE$6+VLOOKUP($FA856,EP,LOOKUPS!C$8,0)*$FF$6+VLOOKUP($FA856,BM,LOOKUPS!C$5,0)*$FG$6+VLOOKUP($FA856,DIV,LOOKUPS!C$7,0)*$FH$6++VLOOKUP($FA856,SIZE,LOOKUPS!C$11,0)*$FI$6),"",VLOOKUP($FA856,MOM,LOOKUPS!C$12,0)*$FB$6+VLOOKUP($FA856,STREV,LOOKUPS!C$10,0)*$FC$6+VLOOKUP($FA856,LTREV,LOOKUPS!C$9,0)*$FD$6+VLOOKUP($FA856,CFP,LOOKUPS!C$6,0)*$FE$6+VLOOKUP($FA856,EP,LOOKUPS!C$8,0)*$FF$6+VLOOKUP($FA856,BM,LOOKUPS!C$5,0)*$FG$6+VLOOKUP($FA856,DIV,LOOKUPS!C$7,0)*$FH$6++VLOOKUP($FA856,SIZE,LOOKUPS!C$11,0)*$FI$6)</f>
        <v>3.2595999999999998</v>
      </c>
      <c r="FC856" s="1">
        <f>IF(ISERROR(VLOOKUP($FA856,MOM,LOOKUPS!D$12,0)*$FB$6+VLOOKUP($FA856,STREV,LOOKUPS!D$10,0)*$FC$6+VLOOKUP($FA856,LTREV,LOOKUPS!D$9,0)*$FD$6+VLOOKUP($FA856,CFP,LOOKUPS!D$6,0)*$FE$6+VLOOKUP($FA856,EP,LOOKUPS!D$8,0)*$FF$6+VLOOKUP($FA856,BM,LOOKUPS!D$5,0)*$FG$6+VLOOKUP($FA856,DIV,LOOKUPS!D$7,0)*$FH$6++VLOOKUP($FA856,SIZE,LOOKUPS!D$11,0)*$FI$6),"",VLOOKUP($FA856,MOM,LOOKUPS!D$12,0)*$FB$6+VLOOKUP($FA856,STREV,LOOKUPS!D$10,0)*$FC$6+VLOOKUP($FA856,LTREV,LOOKUPS!D$9,0)*$FD$6+VLOOKUP($FA856,CFP,LOOKUPS!D$6,0)*$FE$6+VLOOKUP($FA856,EP,LOOKUPS!D$8,0)*$FF$6+VLOOKUP($FA856,BM,LOOKUPS!D$5,0)*$FG$6+VLOOKUP($FA856,DIV,LOOKUPS!D$7,0)*$FH$6++VLOOKUP($FA856,SIZE,LOOKUPS!D$11,0)*$FI$6)</f>
        <v>4.0475000000000003</v>
      </c>
      <c r="FD856" s="1">
        <f>IF(ISERROR(VLOOKUP($FA856,MOM,LOOKUPS!E$12,0)*$FB$6+VLOOKUP($FA856,STREV,LOOKUPS!E$10,0)*$FC$6+VLOOKUP($FA856,LTREV,LOOKUPS!E$9,0)*$FD$6+VLOOKUP($FA856,CFP,LOOKUPS!E$6,0)*$FE$6+VLOOKUP($FA856,EP,LOOKUPS!E$8,0)*$FF$6+VLOOKUP($FA856,BM,LOOKUPS!E$5,0)*$FG$6+VLOOKUP($FA856,DIV,LOOKUPS!E$7,0)*$FH$6++VLOOKUP($FA856,SIZE,LOOKUPS!E$11,0)*$FI$6),"",VLOOKUP($FA856,MOM,LOOKUPS!E$12,0)*$FB$6+VLOOKUP($FA856,STREV,LOOKUPS!E$10,0)*$FC$6+VLOOKUP($FA856,LTREV,LOOKUPS!E$9,0)*$FD$6+VLOOKUP($FA856,CFP,LOOKUPS!E$6,0)*$FE$6+VLOOKUP($FA856,EP,LOOKUPS!E$8,0)*$FF$6+VLOOKUP($FA856,BM,LOOKUPS!E$5,0)*$FG$6+VLOOKUP($FA856,DIV,LOOKUPS!E$7,0)*$FH$6++VLOOKUP($FA856,SIZE,LOOKUPS!E$11,0)*$FI$6)</f>
        <v>5.4047000000000001</v>
      </c>
      <c r="FE856" s="1">
        <f>IF(ISERROR(VLOOKUP($FA856,MOM,LOOKUPS!F$12,0)*$FB$6+VLOOKUP($FA856,STREV,LOOKUPS!F$10,0)*$FC$6+VLOOKUP($FA856,LTREV,LOOKUPS!F$9,0)*$FD$6+VLOOKUP($FA856,CFP,LOOKUPS!F$6,0)*$FE$6+VLOOKUP($FA856,EP,LOOKUPS!F$8,0)*$FF$6+VLOOKUP($FA856,BM,LOOKUPS!F$5,0)*$FG$6+VLOOKUP($FA856,DIV,LOOKUPS!F$7,0)*$FH$6++VLOOKUP($FA856,SIZE,LOOKUPS!F$11,0)*$FI$6),"",VLOOKUP($FA856,MOM,LOOKUPS!F$12,0)*$FB$6+VLOOKUP($FA856,STREV,LOOKUPS!F$10,0)*$FC$6+VLOOKUP($FA856,LTREV,LOOKUPS!F$9,0)*$FD$6+VLOOKUP($FA856,CFP,LOOKUPS!F$6,0)*$FE$6+VLOOKUP($FA856,EP,LOOKUPS!F$8,0)*$FF$6+VLOOKUP($FA856,BM,LOOKUPS!F$5,0)*$FG$6+VLOOKUP($FA856,DIV,LOOKUPS!F$7,0)*$FH$6++VLOOKUP($FA856,SIZE,LOOKUPS!F$11,0)*$FI$6)</f>
        <v>5.2418000000000005</v>
      </c>
      <c r="FF856" s="1">
        <f>IF(ISERROR(VLOOKUP($FA856,MOM,LOOKUPS!G$12,0)*$FB$6+VLOOKUP($FA856,STREV,LOOKUPS!G$10,0)*$FC$6+VLOOKUP($FA856,LTREV,LOOKUPS!G$9,0)*$FD$6+VLOOKUP($FA856,CFP,LOOKUPS!G$6,0)*$FE$6+VLOOKUP($FA856,EP,LOOKUPS!G$8,0)*$FF$6+VLOOKUP($FA856,BM,LOOKUPS!G$5,0)*$FG$6+VLOOKUP($FA856,DIV,LOOKUPS!G$7,0)*$FH$6++VLOOKUP($FA856,SIZE,LOOKUPS!G$11,0)*$FI$6),"",VLOOKUP($FA856,MOM,LOOKUPS!G$12,0)*$FB$6+VLOOKUP($FA856,STREV,LOOKUPS!G$10,0)*$FC$6+VLOOKUP($FA856,LTREV,LOOKUPS!G$9,0)*$FD$6+VLOOKUP($FA856,CFP,LOOKUPS!G$6,0)*$FE$6+VLOOKUP($FA856,EP,LOOKUPS!G$8,0)*$FF$6+VLOOKUP($FA856,BM,LOOKUPS!G$5,0)*$FG$6+VLOOKUP($FA856,DIV,LOOKUPS!G$7,0)*$FH$6++VLOOKUP($FA856,SIZE,LOOKUPS!G$11,0)*$FI$6)</f>
        <v>5.2591000000000001</v>
      </c>
      <c r="FG856" s="1">
        <f>IF(ISERROR(VLOOKUP($FA856,MOM,LOOKUPS!H$12,0)*$FB$6+VLOOKUP($FA856,STREV,LOOKUPS!H$10,0)*$FC$6+VLOOKUP($FA856,LTREV,LOOKUPS!H$9,0)*$FD$6+VLOOKUP($FA856,CFP,LOOKUPS!H$6,0)*$FE$6+VLOOKUP($FA856,EP,LOOKUPS!H$8,0)*$FF$6+VLOOKUP($FA856,BM,LOOKUPS!H$5,0)*$FG$6+VLOOKUP($FA856,DIV,LOOKUPS!H$7,0)*$FH$6++VLOOKUP($FA856,SIZE,LOOKUPS!H$11,0)*$FI$6),"",VLOOKUP($FA856,MOM,LOOKUPS!H$12,0)*$FB$6+VLOOKUP($FA856,STREV,LOOKUPS!H$10,0)*$FC$6+VLOOKUP($FA856,LTREV,LOOKUPS!H$9,0)*$FD$6+VLOOKUP($FA856,CFP,LOOKUPS!H$6,0)*$FE$6+VLOOKUP($FA856,EP,LOOKUPS!H$8,0)*$FF$6+VLOOKUP($FA856,BM,LOOKUPS!H$5,0)*$FG$6+VLOOKUP($FA856,DIV,LOOKUPS!H$7,0)*$FH$6++VLOOKUP($FA856,SIZE,LOOKUPS!H$11,0)*$FI$6)</f>
        <v>5.8118999999999996</v>
      </c>
      <c r="FH856" s="1">
        <f>IF(ISERROR(VLOOKUP($FA856,MOM,LOOKUPS!I$12,0)*$FB$6+VLOOKUP($FA856,STREV,LOOKUPS!I$10,0)*$FC$6+VLOOKUP($FA856,LTREV,LOOKUPS!I$9,0)*$FD$6+VLOOKUP($FA856,CFP,LOOKUPS!I$6,0)*$FE$6+VLOOKUP($FA856,EP,LOOKUPS!I$8,0)*$FF$6+VLOOKUP($FA856,BM,LOOKUPS!I$5,0)*$FG$6+VLOOKUP($FA856,DIV,LOOKUPS!I$7,0)*$FH$6++VLOOKUP($FA856,SIZE,LOOKUPS!I$11,0)*$FI$6),"",VLOOKUP($FA856,MOM,LOOKUPS!I$12,0)*$FB$6+VLOOKUP($FA856,STREV,LOOKUPS!I$10,0)*$FC$6+VLOOKUP($FA856,LTREV,LOOKUPS!I$9,0)*$FD$6+VLOOKUP($FA856,CFP,LOOKUPS!I$6,0)*$FE$6+VLOOKUP($FA856,EP,LOOKUPS!I$8,0)*$FF$6+VLOOKUP($FA856,BM,LOOKUPS!I$5,0)*$FG$6+VLOOKUP($FA856,DIV,LOOKUPS!I$7,0)*$FH$6++VLOOKUP($FA856,SIZE,LOOKUPS!I$11,0)*$FI$6)</f>
        <v>6.2446999999999999</v>
      </c>
      <c r="FI856" s="1">
        <f>IF(ISERROR(VLOOKUP($FA856,MOM,LOOKUPS!J$12,0)*$FB$6+VLOOKUP($FA856,STREV,LOOKUPS!J$10,0)*$FC$6+VLOOKUP($FA856,LTREV,LOOKUPS!J$9,0)*$FD$6+VLOOKUP($FA856,CFP,LOOKUPS!J$6,0)*$FE$6+VLOOKUP($FA856,EP,LOOKUPS!J$8,0)*$FF$6+VLOOKUP($FA856,BM,LOOKUPS!J$5,0)*$FG$6+VLOOKUP($FA856,DIV,LOOKUPS!J$7,0)*$FH$6++VLOOKUP($FA856,SIZE,LOOKUPS!J$11,0)*$FI$6),"",VLOOKUP($FA856,MOM,LOOKUPS!J$12,0)*$FB$6+VLOOKUP($FA856,STREV,LOOKUPS!J$10,0)*$FC$6+VLOOKUP($FA856,LTREV,LOOKUPS!J$9,0)*$FD$6+VLOOKUP($FA856,CFP,LOOKUPS!J$6,0)*$FE$6+VLOOKUP($FA856,EP,LOOKUPS!J$8,0)*$FF$6+VLOOKUP($FA856,BM,LOOKUPS!J$5,0)*$FG$6+VLOOKUP($FA856,DIV,LOOKUPS!J$7,0)*$FH$6++VLOOKUP($FA856,SIZE,LOOKUPS!J$11,0)*$FI$6)</f>
        <v>5.5806000000000004</v>
      </c>
      <c r="FJ856" s="1">
        <f>IF(ISERROR(VLOOKUP($FA856,MOM,LOOKUPS!K$12,0)*$FB$6+VLOOKUP($FA856,STREV,LOOKUPS!K$10,0)*$FC$6+VLOOKUP($FA856,LTREV,LOOKUPS!K$9,0)*$FD$6+VLOOKUP($FA856,CFP,LOOKUPS!K$6,0)*$FE$6+VLOOKUP($FA856,EP,LOOKUPS!K$8,0)*$FF$6+VLOOKUP($FA856,BM,LOOKUPS!K$5,0)*$FG$6+VLOOKUP($FA856,DIV,LOOKUPS!K$7,0)*$FH$6++VLOOKUP($FA856,SIZE,LOOKUPS!K$11,0)*$FI$6),"",VLOOKUP($FA856,MOM,LOOKUPS!K$12,0)*$FB$6+VLOOKUP($FA856,STREV,LOOKUPS!K$10,0)*$FC$6+VLOOKUP($FA856,LTREV,LOOKUPS!K$9,0)*$FD$6+VLOOKUP($FA856,CFP,LOOKUPS!K$6,0)*$FE$6+VLOOKUP($FA856,EP,LOOKUPS!K$8,0)*$FF$6+VLOOKUP($FA856,BM,LOOKUPS!K$5,0)*$FG$6+VLOOKUP($FA856,DIV,LOOKUPS!K$7,0)*$FH$6++VLOOKUP($FA856,SIZE,LOOKUPS!K$11,0)*$FI$6)</f>
        <v>6.2474000000000007</v>
      </c>
      <c r="FK856" s="1">
        <f>IF(ISERROR(VLOOKUP($FA856,MOM,LOOKUPS!L$12,0)*$FB$6+VLOOKUP($FA856,STREV,LOOKUPS!L$10,0)*$FC$6+VLOOKUP($FA856,LTREV,LOOKUPS!L$9,0)*$FD$6+VLOOKUP($FA856,CFP,LOOKUPS!L$6,0)*$FE$6+VLOOKUP($FA856,EP,LOOKUPS!L$8,0)*$FF$6+VLOOKUP($FA856,BM,LOOKUPS!L$5,0)*$FG$6+VLOOKUP($FA856,DIV,LOOKUPS!L$7,0)*$FH$6++VLOOKUP($FA856,SIZE,LOOKUPS!L$11,0)*$FI$6),"",VLOOKUP($FA856,MOM,LOOKUPS!L$12,0)*$FB$6+VLOOKUP($FA856,STREV,LOOKUPS!L$10,0)*$FC$6+VLOOKUP($FA856,LTREV,LOOKUPS!L$9,0)*$FD$6+VLOOKUP($FA856,CFP,LOOKUPS!L$6,0)*$FE$6+VLOOKUP($FA856,EP,LOOKUPS!L$8,0)*$FF$6+VLOOKUP($FA856,BM,LOOKUPS!L$5,0)*$FG$6+VLOOKUP($FA856,DIV,LOOKUPS!L$7,0)*$FH$6++VLOOKUP($FA856,SIZE,LOOKUPS!L$11,0)*$FI$6)</f>
        <v>6.6292999999999997</v>
      </c>
    </row>
    <row r="857" spans="1:167" x14ac:dyDescent="0.3">
      <c r="A857" s="1">
        <v>199708</v>
      </c>
      <c r="B857" s="1">
        <v>5.1100000000000003</v>
      </c>
      <c r="C857" s="1">
        <v>3.17</v>
      </c>
      <c r="D857" s="1">
        <v>2.37</v>
      </c>
      <c r="E857" s="1">
        <v>2.02</v>
      </c>
      <c r="F857" s="1">
        <v>1.93</v>
      </c>
      <c r="G857" s="1">
        <v>2.12</v>
      </c>
      <c r="H857" s="1">
        <v>4.7300000000000004</v>
      </c>
      <c r="I857" s="1">
        <v>1.69</v>
      </c>
      <c r="J857" s="1">
        <v>2.35</v>
      </c>
      <c r="K857" s="1">
        <v>3.97</v>
      </c>
      <c r="M857" s="1">
        <v>199609</v>
      </c>
      <c r="N857" s="1">
        <v>2.8</v>
      </c>
      <c r="O857" s="1">
        <v>3.22</v>
      </c>
      <c r="P857" s="1">
        <v>2.73</v>
      </c>
      <c r="Q857" s="1">
        <v>3</v>
      </c>
      <c r="R857" s="1">
        <v>3.9</v>
      </c>
      <c r="S857" s="1">
        <v>3.25</v>
      </c>
      <c r="T857" s="1">
        <v>3.41</v>
      </c>
      <c r="U857" s="1">
        <v>3.48</v>
      </c>
      <c r="V857" s="1">
        <v>2.58</v>
      </c>
      <c r="W857" s="1">
        <v>2.99</v>
      </c>
      <c r="Y857" s="1">
        <v>200108</v>
      </c>
      <c r="Z857" s="1">
        <v>-1.76</v>
      </c>
      <c r="AA857" s="1">
        <v>-2.4</v>
      </c>
      <c r="AB857" s="1">
        <v>-0.56000000000000005</v>
      </c>
      <c r="AC857" s="1">
        <v>-2.0699999999999998</v>
      </c>
      <c r="AD857" s="1">
        <v>-1.42</v>
      </c>
      <c r="AE857" s="1">
        <v>-0.27</v>
      </c>
      <c r="AF857" s="1">
        <v>-2.14</v>
      </c>
      <c r="AG857" s="1">
        <v>-2.69</v>
      </c>
      <c r="AH857" s="1">
        <v>-4.8600000000000003</v>
      </c>
      <c r="AI857" s="1">
        <v>-8.17</v>
      </c>
      <c r="CA857" s="1">
        <v>199702</v>
      </c>
      <c r="CB857" s="1">
        <v>-4.22</v>
      </c>
      <c r="CC857" s="1">
        <v>-4.75</v>
      </c>
      <c r="CD857" s="1">
        <v>-0.81</v>
      </c>
      <c r="CE857" s="1">
        <v>1.51</v>
      </c>
      <c r="CF857" s="1">
        <v>-5.23</v>
      </c>
      <c r="CG857" s="1">
        <v>-2.74</v>
      </c>
      <c r="CH857" s="1">
        <v>-0.73</v>
      </c>
      <c r="CI857" s="1">
        <v>1.02</v>
      </c>
      <c r="CJ857" s="1">
        <v>1.65</v>
      </c>
      <c r="CK857" s="1">
        <v>-6.52</v>
      </c>
      <c r="CL857" s="1">
        <v>-3.1</v>
      </c>
      <c r="CM857" s="1">
        <v>-3.1</v>
      </c>
      <c r="CN857" s="1">
        <v>-2.38</v>
      </c>
      <c r="CO857" s="1">
        <v>-1.66</v>
      </c>
      <c r="CP857" s="1">
        <v>0.11</v>
      </c>
      <c r="CQ857" s="1">
        <v>0.86</v>
      </c>
      <c r="CR857" s="1">
        <v>1.1299999999999999</v>
      </c>
      <c r="CS857" s="1">
        <v>0.94</v>
      </c>
      <c r="CT857" s="1">
        <v>2.11</v>
      </c>
      <c r="CV857" s="1">
        <v>199802</v>
      </c>
      <c r="CW857" s="1">
        <v>6.69</v>
      </c>
      <c r="CX857" s="1">
        <v>7.58</v>
      </c>
      <c r="CY857" s="1">
        <v>6.14</v>
      </c>
      <c r="CZ857" s="1">
        <v>4.37</v>
      </c>
      <c r="DA857" s="1">
        <v>7.87</v>
      </c>
      <c r="DB857" s="1">
        <v>6.81</v>
      </c>
      <c r="DC857" s="1">
        <v>6.33</v>
      </c>
      <c r="DD857" s="1">
        <v>5.69</v>
      </c>
      <c r="DE857" s="1">
        <v>3.4</v>
      </c>
      <c r="DF857" s="1">
        <v>9.4600000000000009</v>
      </c>
      <c r="DG857" s="1">
        <v>6.49</v>
      </c>
      <c r="DH857" s="1">
        <v>7.07</v>
      </c>
      <c r="DI857" s="1">
        <v>6.53</v>
      </c>
      <c r="DJ857" s="1">
        <v>6.36</v>
      </c>
      <c r="DK857" s="1">
        <v>6.31</v>
      </c>
      <c r="DL857" s="1">
        <v>5.49</v>
      </c>
      <c r="DM857" s="1">
        <v>5.9</v>
      </c>
      <c r="DN857" s="1">
        <v>4.3899999999999997</v>
      </c>
      <c r="DO857" s="1">
        <v>2.09</v>
      </c>
      <c r="DQ857" s="1">
        <v>199702</v>
      </c>
      <c r="DR857" s="1">
        <v>-99.99</v>
      </c>
      <c r="DS857" s="1">
        <v>-1.55</v>
      </c>
      <c r="DT857" s="1">
        <v>-1.96</v>
      </c>
      <c r="DU857" s="1">
        <v>0.33</v>
      </c>
      <c r="DV857" s="1">
        <v>-1.22</v>
      </c>
      <c r="DW857" s="1">
        <v>-3.32</v>
      </c>
      <c r="DX857" s="1">
        <v>-1.98</v>
      </c>
      <c r="DY857" s="1">
        <v>-0.28999999999999998</v>
      </c>
      <c r="DZ857" s="1">
        <v>0.55000000000000004</v>
      </c>
      <c r="EA857" s="1">
        <v>-0.91</v>
      </c>
      <c r="EB857" s="1">
        <v>-2.2400000000000002</v>
      </c>
      <c r="EC857" s="1">
        <v>-3.71</v>
      </c>
      <c r="ED857" s="1">
        <v>-2.7</v>
      </c>
      <c r="EE857" s="1">
        <v>-1.77</v>
      </c>
      <c r="EF857" s="1">
        <v>-2.2200000000000002</v>
      </c>
      <c r="EG857" s="1">
        <v>-0.53</v>
      </c>
      <c r="EH857" s="1">
        <v>-0.04</v>
      </c>
      <c r="EI857" s="1">
        <v>-0.16</v>
      </c>
      <c r="EJ857" s="1">
        <v>1.34</v>
      </c>
      <c r="EL857">
        <v>199702</v>
      </c>
      <c r="EM857">
        <v>-0.49</v>
      </c>
      <c r="EN857">
        <v>-3.29</v>
      </c>
      <c r="EO857">
        <v>5.7</v>
      </c>
      <c r="EP857">
        <v>0.39</v>
      </c>
      <c r="ER857" s="1">
        <v>199708</v>
      </c>
      <c r="ES857" s="1">
        <v>-2.5499999999999998</v>
      </c>
      <c r="EU857" s="1">
        <v>199609</v>
      </c>
      <c r="EV857" s="1">
        <v>0.55000000000000004</v>
      </c>
      <c r="EX857" s="1">
        <v>200108</v>
      </c>
      <c r="EY857" s="1">
        <v>5.87</v>
      </c>
      <c r="FA857" s="1">
        <v>199708</v>
      </c>
      <c r="FB857" s="1">
        <f>IF(ISERROR(VLOOKUP($FA857,MOM,LOOKUPS!C$12,0)*$FB$6+VLOOKUP($FA857,STREV,LOOKUPS!C$10,0)*$FC$6+VLOOKUP($FA857,LTREV,LOOKUPS!C$9,0)*$FD$6+VLOOKUP($FA857,CFP,LOOKUPS!C$6,0)*$FE$6+VLOOKUP($FA857,EP,LOOKUPS!C$8,0)*$FF$6+VLOOKUP($FA857,BM,LOOKUPS!C$5,0)*$FG$6+VLOOKUP($FA857,DIV,LOOKUPS!C$7,0)*$FH$6++VLOOKUP($FA857,SIZE,LOOKUPS!C$11,0)*$FI$6),"",VLOOKUP($FA857,MOM,LOOKUPS!C$12,0)*$FB$6+VLOOKUP($FA857,STREV,LOOKUPS!C$10,0)*$FC$6+VLOOKUP($FA857,LTREV,LOOKUPS!C$9,0)*$FD$6+VLOOKUP($FA857,CFP,LOOKUPS!C$6,0)*$FE$6+VLOOKUP($FA857,EP,LOOKUPS!C$8,0)*$FF$6+VLOOKUP($FA857,BM,LOOKUPS!C$5,0)*$FG$6+VLOOKUP($FA857,DIV,LOOKUPS!C$7,0)*$FH$6++VLOOKUP($FA857,SIZE,LOOKUPS!C$11,0)*$FI$6)</f>
        <v>4.5125000000000002</v>
      </c>
      <c r="FC857" s="1">
        <f>IF(ISERROR(VLOOKUP($FA857,MOM,LOOKUPS!D$12,0)*$FB$6+VLOOKUP($FA857,STREV,LOOKUPS!D$10,0)*$FC$6+VLOOKUP($FA857,LTREV,LOOKUPS!D$9,0)*$FD$6+VLOOKUP($FA857,CFP,LOOKUPS!D$6,0)*$FE$6+VLOOKUP($FA857,EP,LOOKUPS!D$8,0)*$FF$6+VLOOKUP($FA857,BM,LOOKUPS!D$5,0)*$FG$6+VLOOKUP($FA857,DIV,LOOKUPS!D$7,0)*$FH$6++VLOOKUP($FA857,SIZE,LOOKUPS!D$11,0)*$FI$6),"",VLOOKUP($FA857,MOM,LOOKUPS!D$12,0)*$FB$6+VLOOKUP($FA857,STREV,LOOKUPS!D$10,0)*$FC$6+VLOOKUP($FA857,LTREV,LOOKUPS!D$9,0)*$FD$6+VLOOKUP($FA857,CFP,LOOKUPS!D$6,0)*$FE$6+VLOOKUP($FA857,EP,LOOKUPS!D$8,0)*$FF$6+VLOOKUP($FA857,BM,LOOKUPS!D$5,0)*$FG$6+VLOOKUP($FA857,DIV,LOOKUPS!D$7,0)*$FH$6++VLOOKUP($FA857,SIZE,LOOKUPS!D$11,0)*$FI$6)</f>
        <v>3.4623000000000004</v>
      </c>
      <c r="FD857" s="1">
        <f>IF(ISERROR(VLOOKUP($FA857,MOM,LOOKUPS!E$12,0)*$FB$6+VLOOKUP($FA857,STREV,LOOKUPS!E$10,0)*$FC$6+VLOOKUP($FA857,LTREV,LOOKUPS!E$9,0)*$FD$6+VLOOKUP($FA857,CFP,LOOKUPS!E$6,0)*$FE$6+VLOOKUP($FA857,EP,LOOKUPS!E$8,0)*$FF$6+VLOOKUP($FA857,BM,LOOKUPS!E$5,0)*$FG$6+VLOOKUP($FA857,DIV,LOOKUPS!E$7,0)*$FH$6++VLOOKUP($FA857,SIZE,LOOKUPS!E$11,0)*$FI$6),"",VLOOKUP($FA857,MOM,LOOKUPS!E$12,0)*$FB$6+VLOOKUP($FA857,STREV,LOOKUPS!E$10,0)*$FC$6+VLOOKUP($FA857,LTREV,LOOKUPS!E$9,0)*$FD$6+VLOOKUP($FA857,CFP,LOOKUPS!E$6,0)*$FE$6+VLOOKUP($FA857,EP,LOOKUPS!E$8,0)*$FF$6+VLOOKUP($FA857,BM,LOOKUPS!E$5,0)*$FG$6+VLOOKUP($FA857,DIV,LOOKUPS!E$7,0)*$FH$6++VLOOKUP($FA857,SIZE,LOOKUPS!E$11,0)*$FI$6)</f>
        <v>2.1990000000000003</v>
      </c>
      <c r="FE857" s="1">
        <f>IF(ISERROR(VLOOKUP($FA857,MOM,LOOKUPS!F$12,0)*$FB$6+VLOOKUP($FA857,STREV,LOOKUPS!F$10,0)*$FC$6+VLOOKUP($FA857,LTREV,LOOKUPS!F$9,0)*$FD$6+VLOOKUP($FA857,CFP,LOOKUPS!F$6,0)*$FE$6+VLOOKUP($FA857,EP,LOOKUPS!F$8,0)*$FF$6+VLOOKUP($FA857,BM,LOOKUPS!F$5,0)*$FG$6+VLOOKUP($FA857,DIV,LOOKUPS!F$7,0)*$FH$6++VLOOKUP($FA857,SIZE,LOOKUPS!F$11,0)*$FI$6),"",VLOOKUP($FA857,MOM,LOOKUPS!F$12,0)*$FB$6+VLOOKUP($FA857,STREV,LOOKUPS!F$10,0)*$FC$6+VLOOKUP($FA857,LTREV,LOOKUPS!F$9,0)*$FD$6+VLOOKUP($FA857,CFP,LOOKUPS!F$6,0)*$FE$6+VLOOKUP($FA857,EP,LOOKUPS!F$8,0)*$FF$6+VLOOKUP($FA857,BM,LOOKUPS!F$5,0)*$FG$6+VLOOKUP($FA857,DIV,LOOKUPS!F$7,0)*$FH$6++VLOOKUP($FA857,SIZE,LOOKUPS!F$11,0)*$FI$6)</f>
        <v>2.3148</v>
      </c>
      <c r="FF857" s="1">
        <f>IF(ISERROR(VLOOKUP($FA857,MOM,LOOKUPS!G$12,0)*$FB$6+VLOOKUP($FA857,STREV,LOOKUPS!G$10,0)*$FC$6+VLOOKUP($FA857,LTREV,LOOKUPS!G$9,0)*$FD$6+VLOOKUP($FA857,CFP,LOOKUPS!G$6,0)*$FE$6+VLOOKUP($FA857,EP,LOOKUPS!G$8,0)*$FF$6+VLOOKUP($FA857,BM,LOOKUPS!G$5,0)*$FG$6+VLOOKUP($FA857,DIV,LOOKUPS!G$7,0)*$FH$6++VLOOKUP($FA857,SIZE,LOOKUPS!G$11,0)*$FI$6),"",VLOOKUP($FA857,MOM,LOOKUPS!G$12,0)*$FB$6+VLOOKUP($FA857,STREV,LOOKUPS!G$10,0)*$FC$6+VLOOKUP($FA857,LTREV,LOOKUPS!G$9,0)*$FD$6+VLOOKUP($FA857,CFP,LOOKUPS!G$6,0)*$FE$6+VLOOKUP($FA857,EP,LOOKUPS!G$8,0)*$FF$6+VLOOKUP($FA857,BM,LOOKUPS!G$5,0)*$FG$6+VLOOKUP($FA857,DIV,LOOKUPS!G$7,0)*$FH$6++VLOOKUP($FA857,SIZE,LOOKUPS!G$11,0)*$FI$6)</f>
        <v>2.5875000000000004</v>
      </c>
      <c r="FG857" s="1">
        <f>IF(ISERROR(VLOOKUP($FA857,MOM,LOOKUPS!H$12,0)*$FB$6+VLOOKUP($FA857,STREV,LOOKUPS!H$10,0)*$FC$6+VLOOKUP($FA857,LTREV,LOOKUPS!H$9,0)*$FD$6+VLOOKUP($FA857,CFP,LOOKUPS!H$6,0)*$FE$6+VLOOKUP($FA857,EP,LOOKUPS!H$8,0)*$FF$6+VLOOKUP($FA857,BM,LOOKUPS!H$5,0)*$FG$6+VLOOKUP($FA857,DIV,LOOKUPS!H$7,0)*$FH$6++VLOOKUP($FA857,SIZE,LOOKUPS!H$11,0)*$FI$6),"",VLOOKUP($FA857,MOM,LOOKUPS!H$12,0)*$FB$6+VLOOKUP($FA857,STREV,LOOKUPS!H$10,0)*$FC$6+VLOOKUP($FA857,LTREV,LOOKUPS!H$9,0)*$FD$6+VLOOKUP($FA857,CFP,LOOKUPS!H$6,0)*$FE$6+VLOOKUP($FA857,EP,LOOKUPS!H$8,0)*$FF$6+VLOOKUP($FA857,BM,LOOKUPS!H$5,0)*$FG$6+VLOOKUP($FA857,DIV,LOOKUPS!H$7,0)*$FH$6++VLOOKUP($FA857,SIZE,LOOKUPS!H$11,0)*$FI$6)</f>
        <v>2.6679000000000004</v>
      </c>
      <c r="FH857" s="1">
        <f>IF(ISERROR(VLOOKUP($FA857,MOM,LOOKUPS!I$12,0)*$FB$6+VLOOKUP($FA857,STREV,LOOKUPS!I$10,0)*$FC$6+VLOOKUP($FA857,LTREV,LOOKUPS!I$9,0)*$FD$6+VLOOKUP($FA857,CFP,LOOKUPS!I$6,0)*$FE$6+VLOOKUP($FA857,EP,LOOKUPS!I$8,0)*$FF$6+VLOOKUP($FA857,BM,LOOKUPS!I$5,0)*$FG$6+VLOOKUP($FA857,DIV,LOOKUPS!I$7,0)*$FH$6++VLOOKUP($FA857,SIZE,LOOKUPS!I$11,0)*$FI$6),"",VLOOKUP($FA857,MOM,LOOKUPS!I$12,0)*$FB$6+VLOOKUP($FA857,STREV,LOOKUPS!I$10,0)*$FC$6+VLOOKUP($FA857,LTREV,LOOKUPS!I$9,0)*$FD$6+VLOOKUP($FA857,CFP,LOOKUPS!I$6,0)*$FE$6+VLOOKUP($FA857,EP,LOOKUPS!I$8,0)*$FF$6+VLOOKUP($FA857,BM,LOOKUPS!I$5,0)*$FG$6+VLOOKUP($FA857,DIV,LOOKUPS!I$7,0)*$FH$6++VLOOKUP($FA857,SIZE,LOOKUPS!I$11,0)*$FI$6)</f>
        <v>3.2931000000000004</v>
      </c>
      <c r="FI857" s="1">
        <f>IF(ISERROR(VLOOKUP($FA857,MOM,LOOKUPS!J$12,0)*$FB$6+VLOOKUP($FA857,STREV,LOOKUPS!J$10,0)*$FC$6+VLOOKUP($FA857,LTREV,LOOKUPS!J$9,0)*$FD$6+VLOOKUP($FA857,CFP,LOOKUPS!J$6,0)*$FE$6+VLOOKUP($FA857,EP,LOOKUPS!J$8,0)*$FF$6+VLOOKUP($FA857,BM,LOOKUPS!J$5,0)*$FG$6+VLOOKUP($FA857,DIV,LOOKUPS!J$7,0)*$FH$6++VLOOKUP($FA857,SIZE,LOOKUPS!J$11,0)*$FI$6),"",VLOOKUP($FA857,MOM,LOOKUPS!J$12,0)*$FB$6+VLOOKUP($FA857,STREV,LOOKUPS!J$10,0)*$FC$6+VLOOKUP($FA857,LTREV,LOOKUPS!J$9,0)*$FD$6+VLOOKUP($FA857,CFP,LOOKUPS!J$6,0)*$FE$6+VLOOKUP($FA857,EP,LOOKUPS!J$8,0)*$FF$6+VLOOKUP($FA857,BM,LOOKUPS!J$5,0)*$FG$6+VLOOKUP($FA857,DIV,LOOKUPS!J$7,0)*$FH$6++VLOOKUP($FA857,SIZE,LOOKUPS!J$11,0)*$FI$6)</f>
        <v>2.3626</v>
      </c>
      <c r="FJ857" s="1">
        <f>IF(ISERROR(VLOOKUP($FA857,MOM,LOOKUPS!K$12,0)*$FB$6+VLOOKUP($FA857,STREV,LOOKUPS!K$10,0)*$FC$6+VLOOKUP($FA857,LTREV,LOOKUPS!K$9,0)*$FD$6+VLOOKUP($FA857,CFP,LOOKUPS!K$6,0)*$FE$6+VLOOKUP($FA857,EP,LOOKUPS!K$8,0)*$FF$6+VLOOKUP($FA857,BM,LOOKUPS!K$5,0)*$FG$6+VLOOKUP($FA857,DIV,LOOKUPS!K$7,0)*$FH$6++VLOOKUP($FA857,SIZE,LOOKUPS!K$11,0)*$FI$6),"",VLOOKUP($FA857,MOM,LOOKUPS!K$12,0)*$FB$6+VLOOKUP($FA857,STREV,LOOKUPS!K$10,0)*$FC$6+VLOOKUP($FA857,LTREV,LOOKUPS!K$9,0)*$FD$6+VLOOKUP($FA857,CFP,LOOKUPS!K$6,0)*$FE$6+VLOOKUP($FA857,EP,LOOKUPS!K$8,0)*$FF$6+VLOOKUP($FA857,BM,LOOKUPS!K$5,0)*$FG$6+VLOOKUP($FA857,DIV,LOOKUPS!K$7,0)*$FH$6++VLOOKUP($FA857,SIZE,LOOKUPS!K$11,0)*$FI$6)</f>
        <v>2.9472000000000005</v>
      </c>
      <c r="FK857" s="1">
        <f>IF(ISERROR(VLOOKUP($FA857,MOM,LOOKUPS!L$12,0)*$FB$6+VLOOKUP($FA857,STREV,LOOKUPS!L$10,0)*$FC$6+VLOOKUP($FA857,LTREV,LOOKUPS!L$9,0)*$FD$6+VLOOKUP($FA857,CFP,LOOKUPS!L$6,0)*$FE$6+VLOOKUP($FA857,EP,LOOKUPS!L$8,0)*$FF$6+VLOOKUP($FA857,BM,LOOKUPS!L$5,0)*$FG$6+VLOOKUP($FA857,DIV,LOOKUPS!L$7,0)*$FH$6++VLOOKUP($FA857,SIZE,LOOKUPS!L$11,0)*$FI$6),"",VLOOKUP($FA857,MOM,LOOKUPS!L$12,0)*$FB$6+VLOOKUP($FA857,STREV,LOOKUPS!L$10,0)*$FC$6+VLOOKUP($FA857,LTREV,LOOKUPS!L$9,0)*$FD$6+VLOOKUP($FA857,CFP,LOOKUPS!L$6,0)*$FE$6+VLOOKUP($FA857,EP,LOOKUPS!L$8,0)*$FF$6+VLOOKUP($FA857,BM,LOOKUPS!L$5,0)*$FG$6+VLOOKUP($FA857,DIV,LOOKUPS!L$7,0)*$FH$6++VLOOKUP($FA857,SIZE,LOOKUPS!L$11,0)*$FI$6)</f>
        <v>4.5960000000000001</v>
      </c>
    </row>
    <row r="858" spans="1:167" x14ac:dyDescent="0.3">
      <c r="A858" s="1">
        <v>199709</v>
      </c>
      <c r="B858" s="1">
        <v>8.5</v>
      </c>
      <c r="C858" s="1">
        <v>9.5399999999999991</v>
      </c>
      <c r="D858" s="1">
        <v>7.84</v>
      </c>
      <c r="E858" s="1">
        <v>8.35</v>
      </c>
      <c r="F858" s="1">
        <v>7.59</v>
      </c>
      <c r="G858" s="1">
        <v>8.2100000000000009</v>
      </c>
      <c r="H858" s="1">
        <v>7.76</v>
      </c>
      <c r="I858" s="1">
        <v>8.2799999999999994</v>
      </c>
      <c r="J858" s="1">
        <v>9.4700000000000006</v>
      </c>
      <c r="K858" s="1">
        <v>9.98</v>
      </c>
      <c r="M858" s="1">
        <v>199610</v>
      </c>
      <c r="N858" s="1">
        <v>-5.31</v>
      </c>
      <c r="O858" s="1">
        <v>-2.82</v>
      </c>
      <c r="P858" s="1">
        <v>-0.59</v>
      </c>
      <c r="Q858" s="1">
        <v>-0.45</v>
      </c>
      <c r="R858" s="1">
        <v>0.02</v>
      </c>
      <c r="S858" s="1">
        <v>-0.13</v>
      </c>
      <c r="T858" s="1">
        <v>-0.89</v>
      </c>
      <c r="U858" s="1">
        <v>-0.53</v>
      </c>
      <c r="V858" s="1">
        <v>-2.33</v>
      </c>
      <c r="W858" s="1">
        <v>-5.01</v>
      </c>
      <c r="Y858" s="1">
        <v>200109</v>
      </c>
      <c r="Z858" s="1">
        <v>-13.01</v>
      </c>
      <c r="AA858" s="1">
        <v>-14.23</v>
      </c>
      <c r="AB858" s="1">
        <v>-13.26</v>
      </c>
      <c r="AC858" s="1">
        <v>-9.57</v>
      </c>
      <c r="AD858" s="1">
        <v>-7.56</v>
      </c>
      <c r="AE858" s="1">
        <v>-7.66</v>
      </c>
      <c r="AF858" s="1">
        <v>-9.8800000000000008</v>
      </c>
      <c r="AG858" s="1">
        <v>-9.32</v>
      </c>
      <c r="AH858" s="1">
        <v>-12.54</v>
      </c>
      <c r="AI858" s="1">
        <v>-19</v>
      </c>
      <c r="CA858" s="1">
        <v>199703</v>
      </c>
      <c r="CB858" s="1">
        <v>-7.82</v>
      </c>
      <c r="CC858" s="1">
        <v>-8.31</v>
      </c>
      <c r="CD858" s="1">
        <v>-4.3099999999999996</v>
      </c>
      <c r="CE858" s="1">
        <v>-2.25</v>
      </c>
      <c r="CF858" s="1">
        <v>-8.8000000000000007</v>
      </c>
      <c r="CG858" s="1">
        <v>-6.03</v>
      </c>
      <c r="CH858" s="1">
        <v>-3.92</v>
      </c>
      <c r="CI858" s="1">
        <v>-3.04</v>
      </c>
      <c r="CJ858" s="1">
        <v>-2.19</v>
      </c>
      <c r="CK858" s="1">
        <v>-9.56</v>
      </c>
      <c r="CL858" s="1">
        <v>-7.53</v>
      </c>
      <c r="CM858" s="1">
        <v>-6.67</v>
      </c>
      <c r="CN858" s="1">
        <v>-5.41</v>
      </c>
      <c r="CO858" s="1">
        <v>-4.09</v>
      </c>
      <c r="CP858" s="1">
        <v>-3.76</v>
      </c>
      <c r="CQ858" s="1">
        <v>-3.88</v>
      </c>
      <c r="CR858" s="1">
        <v>-2.42</v>
      </c>
      <c r="CS858" s="1">
        <v>-2.73</v>
      </c>
      <c r="CT858" s="1">
        <v>-1.82</v>
      </c>
      <c r="CV858" s="1">
        <v>199803</v>
      </c>
      <c r="CW858" s="1">
        <v>5.26</v>
      </c>
      <c r="CX858" s="1">
        <v>4.58</v>
      </c>
      <c r="CY858" s="1">
        <v>4.29</v>
      </c>
      <c r="CZ858" s="1">
        <v>4.49</v>
      </c>
      <c r="DA858" s="1">
        <v>4.8099999999999996</v>
      </c>
      <c r="DB858" s="1">
        <v>4.3</v>
      </c>
      <c r="DC858" s="1">
        <v>4.24</v>
      </c>
      <c r="DD858" s="1">
        <v>4.21</v>
      </c>
      <c r="DE858" s="1">
        <v>4.72</v>
      </c>
      <c r="DF858" s="1">
        <v>5.56</v>
      </c>
      <c r="DG858" s="1">
        <v>4.1399999999999997</v>
      </c>
      <c r="DH858" s="1">
        <v>4.1900000000000004</v>
      </c>
      <c r="DI858" s="1">
        <v>4.41</v>
      </c>
      <c r="DJ858" s="1">
        <v>4.47</v>
      </c>
      <c r="DK858" s="1">
        <v>4.01</v>
      </c>
      <c r="DL858" s="1">
        <v>4.3</v>
      </c>
      <c r="DM858" s="1">
        <v>4.12</v>
      </c>
      <c r="DN858" s="1">
        <v>5.19</v>
      </c>
      <c r="DO858" s="1">
        <v>4.08</v>
      </c>
      <c r="DQ858" s="1">
        <v>199703</v>
      </c>
      <c r="DR858" s="1">
        <v>-99.99</v>
      </c>
      <c r="DS858" s="1">
        <v>-5.25</v>
      </c>
      <c r="DT858" s="1">
        <v>-5.23</v>
      </c>
      <c r="DU858" s="1">
        <v>-4.34</v>
      </c>
      <c r="DV858" s="1">
        <v>-5.03</v>
      </c>
      <c r="DW858" s="1">
        <v>-6.03</v>
      </c>
      <c r="DX858" s="1">
        <v>-5.25</v>
      </c>
      <c r="DY858" s="1">
        <v>-5.18</v>
      </c>
      <c r="DZ858" s="1">
        <v>-3.99</v>
      </c>
      <c r="EA858" s="1">
        <v>-4.84</v>
      </c>
      <c r="EB858" s="1">
        <v>-5.66</v>
      </c>
      <c r="EC858" s="1">
        <v>-6.64</v>
      </c>
      <c r="ED858" s="1">
        <v>-5.09</v>
      </c>
      <c r="EE858" s="1">
        <v>-5.55</v>
      </c>
      <c r="EF858" s="1">
        <v>-4.8899999999999997</v>
      </c>
      <c r="EG858" s="1">
        <v>-5.43</v>
      </c>
      <c r="EH858" s="1">
        <v>-4.93</v>
      </c>
      <c r="EI858" s="1">
        <v>-3.91</v>
      </c>
      <c r="EJ858" s="1">
        <v>-4.08</v>
      </c>
      <c r="EL858">
        <v>199703</v>
      </c>
      <c r="EM858">
        <v>-5.0199999999999996</v>
      </c>
      <c r="EN858">
        <v>-0.44</v>
      </c>
      <c r="EO858">
        <v>3.43</v>
      </c>
      <c r="EP858">
        <v>0.43</v>
      </c>
      <c r="ER858" s="1">
        <v>199709</v>
      </c>
      <c r="ES858" s="1">
        <v>1.45</v>
      </c>
      <c r="EU858" s="1">
        <v>199610</v>
      </c>
      <c r="EV858" s="1">
        <v>-1.1299999999999999</v>
      </c>
      <c r="EX858" s="1">
        <v>200109</v>
      </c>
      <c r="EY858" s="1">
        <v>-0.12</v>
      </c>
      <c r="FA858" s="1">
        <v>199709</v>
      </c>
      <c r="FB858" s="1">
        <f>IF(ISERROR(VLOOKUP($FA858,MOM,LOOKUPS!C$12,0)*$FB$6+VLOOKUP($FA858,STREV,LOOKUPS!C$10,0)*$FC$6+VLOOKUP($FA858,LTREV,LOOKUPS!C$9,0)*$FD$6+VLOOKUP($FA858,CFP,LOOKUPS!C$6,0)*$FE$6+VLOOKUP($FA858,EP,LOOKUPS!C$8,0)*$FF$6+VLOOKUP($FA858,BM,LOOKUPS!C$5,0)*$FG$6+VLOOKUP($FA858,DIV,LOOKUPS!C$7,0)*$FH$6++VLOOKUP($FA858,SIZE,LOOKUPS!C$11,0)*$FI$6),"",VLOOKUP($FA858,MOM,LOOKUPS!C$12,0)*$FB$6+VLOOKUP($FA858,STREV,LOOKUPS!C$10,0)*$FC$6+VLOOKUP($FA858,LTREV,LOOKUPS!C$9,0)*$FD$6+VLOOKUP($FA858,CFP,LOOKUPS!C$6,0)*$FE$6+VLOOKUP($FA858,EP,LOOKUPS!C$8,0)*$FF$6+VLOOKUP($FA858,BM,LOOKUPS!C$5,0)*$FG$6+VLOOKUP($FA858,DIV,LOOKUPS!C$7,0)*$FH$6++VLOOKUP($FA858,SIZE,LOOKUPS!C$11,0)*$FI$6)</f>
        <v>8.0885999999999996</v>
      </c>
      <c r="FC858" s="1">
        <f>IF(ISERROR(VLOOKUP($FA858,MOM,LOOKUPS!D$12,0)*$FB$6+VLOOKUP($FA858,STREV,LOOKUPS!D$10,0)*$FC$6+VLOOKUP($FA858,LTREV,LOOKUPS!D$9,0)*$FD$6+VLOOKUP($FA858,CFP,LOOKUPS!D$6,0)*$FE$6+VLOOKUP($FA858,EP,LOOKUPS!D$8,0)*$FF$6+VLOOKUP($FA858,BM,LOOKUPS!D$5,0)*$FG$6+VLOOKUP($FA858,DIV,LOOKUPS!D$7,0)*$FH$6++VLOOKUP($FA858,SIZE,LOOKUPS!D$11,0)*$FI$6),"",VLOOKUP($FA858,MOM,LOOKUPS!D$12,0)*$FB$6+VLOOKUP($FA858,STREV,LOOKUPS!D$10,0)*$FC$6+VLOOKUP($FA858,LTREV,LOOKUPS!D$9,0)*$FD$6+VLOOKUP($FA858,CFP,LOOKUPS!D$6,0)*$FE$6+VLOOKUP($FA858,EP,LOOKUPS!D$8,0)*$FF$6+VLOOKUP($FA858,BM,LOOKUPS!D$5,0)*$FG$6+VLOOKUP($FA858,DIV,LOOKUPS!D$7,0)*$FH$6++VLOOKUP($FA858,SIZE,LOOKUPS!D$11,0)*$FI$6)</f>
        <v>8.4520999999999997</v>
      </c>
      <c r="FD858" s="1">
        <f>IF(ISERROR(VLOOKUP($FA858,MOM,LOOKUPS!E$12,0)*$FB$6+VLOOKUP($FA858,STREV,LOOKUPS!E$10,0)*$FC$6+VLOOKUP($FA858,LTREV,LOOKUPS!E$9,0)*$FD$6+VLOOKUP($FA858,CFP,LOOKUPS!E$6,0)*$FE$6+VLOOKUP($FA858,EP,LOOKUPS!E$8,0)*$FF$6+VLOOKUP($FA858,BM,LOOKUPS!E$5,0)*$FG$6+VLOOKUP($FA858,DIV,LOOKUPS!E$7,0)*$FH$6++VLOOKUP($FA858,SIZE,LOOKUPS!E$11,0)*$FI$6),"",VLOOKUP($FA858,MOM,LOOKUPS!E$12,0)*$FB$6+VLOOKUP($FA858,STREV,LOOKUPS!E$10,0)*$FC$6+VLOOKUP($FA858,LTREV,LOOKUPS!E$9,0)*$FD$6+VLOOKUP($FA858,CFP,LOOKUPS!E$6,0)*$FE$6+VLOOKUP($FA858,EP,LOOKUPS!E$8,0)*$FF$6+VLOOKUP($FA858,BM,LOOKUPS!E$5,0)*$FG$6+VLOOKUP($FA858,DIV,LOOKUPS!E$7,0)*$FH$6++VLOOKUP($FA858,SIZE,LOOKUPS!E$11,0)*$FI$6)</f>
        <v>8.6959</v>
      </c>
      <c r="FE858" s="1">
        <f>IF(ISERROR(VLOOKUP($FA858,MOM,LOOKUPS!F$12,0)*$FB$6+VLOOKUP($FA858,STREV,LOOKUPS!F$10,0)*$FC$6+VLOOKUP($FA858,LTREV,LOOKUPS!F$9,0)*$FD$6+VLOOKUP($FA858,CFP,LOOKUPS!F$6,0)*$FE$6+VLOOKUP($FA858,EP,LOOKUPS!F$8,0)*$FF$6+VLOOKUP($FA858,BM,LOOKUPS!F$5,0)*$FG$6+VLOOKUP($FA858,DIV,LOOKUPS!F$7,0)*$FH$6++VLOOKUP($FA858,SIZE,LOOKUPS!F$11,0)*$FI$6),"",VLOOKUP($FA858,MOM,LOOKUPS!F$12,0)*$FB$6+VLOOKUP($FA858,STREV,LOOKUPS!F$10,0)*$FC$6+VLOOKUP($FA858,LTREV,LOOKUPS!F$9,0)*$FD$6+VLOOKUP($FA858,CFP,LOOKUPS!F$6,0)*$FE$6+VLOOKUP($FA858,EP,LOOKUPS!F$8,0)*$FF$6+VLOOKUP($FA858,BM,LOOKUPS!F$5,0)*$FG$6+VLOOKUP($FA858,DIV,LOOKUPS!F$7,0)*$FH$6++VLOOKUP($FA858,SIZE,LOOKUPS!F$11,0)*$FI$6)</f>
        <v>8.4870000000000001</v>
      </c>
      <c r="FF858" s="1">
        <f>IF(ISERROR(VLOOKUP($FA858,MOM,LOOKUPS!G$12,0)*$FB$6+VLOOKUP($FA858,STREV,LOOKUPS!G$10,0)*$FC$6+VLOOKUP($FA858,LTREV,LOOKUPS!G$9,0)*$FD$6+VLOOKUP($FA858,CFP,LOOKUPS!G$6,0)*$FE$6+VLOOKUP($FA858,EP,LOOKUPS!G$8,0)*$FF$6+VLOOKUP($FA858,BM,LOOKUPS!G$5,0)*$FG$6+VLOOKUP($FA858,DIV,LOOKUPS!G$7,0)*$FH$6++VLOOKUP($FA858,SIZE,LOOKUPS!G$11,0)*$FI$6),"",VLOOKUP($FA858,MOM,LOOKUPS!G$12,0)*$FB$6+VLOOKUP($FA858,STREV,LOOKUPS!G$10,0)*$FC$6+VLOOKUP($FA858,LTREV,LOOKUPS!G$9,0)*$FD$6+VLOOKUP($FA858,CFP,LOOKUPS!G$6,0)*$FE$6+VLOOKUP($FA858,EP,LOOKUPS!G$8,0)*$FF$6+VLOOKUP($FA858,BM,LOOKUPS!G$5,0)*$FG$6+VLOOKUP($FA858,DIV,LOOKUPS!G$7,0)*$FH$6++VLOOKUP($FA858,SIZE,LOOKUPS!G$11,0)*$FI$6)</f>
        <v>8.0421000000000014</v>
      </c>
      <c r="FG858" s="1">
        <f>IF(ISERROR(VLOOKUP($FA858,MOM,LOOKUPS!H$12,0)*$FB$6+VLOOKUP($FA858,STREV,LOOKUPS!H$10,0)*$FC$6+VLOOKUP($FA858,LTREV,LOOKUPS!H$9,0)*$FD$6+VLOOKUP($FA858,CFP,LOOKUPS!H$6,0)*$FE$6+VLOOKUP($FA858,EP,LOOKUPS!H$8,0)*$FF$6+VLOOKUP($FA858,BM,LOOKUPS!H$5,0)*$FG$6+VLOOKUP($FA858,DIV,LOOKUPS!H$7,0)*$FH$6++VLOOKUP($FA858,SIZE,LOOKUPS!H$11,0)*$FI$6),"",VLOOKUP($FA858,MOM,LOOKUPS!H$12,0)*$FB$6+VLOOKUP($FA858,STREV,LOOKUPS!H$10,0)*$FC$6+VLOOKUP($FA858,LTREV,LOOKUPS!H$9,0)*$FD$6+VLOOKUP($FA858,CFP,LOOKUPS!H$6,0)*$FE$6+VLOOKUP($FA858,EP,LOOKUPS!H$8,0)*$FF$6+VLOOKUP($FA858,BM,LOOKUPS!H$5,0)*$FG$6+VLOOKUP($FA858,DIV,LOOKUPS!H$7,0)*$FH$6++VLOOKUP($FA858,SIZE,LOOKUPS!H$11,0)*$FI$6)</f>
        <v>8.4038000000000004</v>
      </c>
      <c r="FH858" s="1">
        <f>IF(ISERROR(VLOOKUP($FA858,MOM,LOOKUPS!I$12,0)*$FB$6+VLOOKUP($FA858,STREV,LOOKUPS!I$10,0)*$FC$6+VLOOKUP($FA858,LTREV,LOOKUPS!I$9,0)*$FD$6+VLOOKUP($FA858,CFP,LOOKUPS!I$6,0)*$FE$6+VLOOKUP($FA858,EP,LOOKUPS!I$8,0)*$FF$6+VLOOKUP($FA858,BM,LOOKUPS!I$5,0)*$FG$6+VLOOKUP($FA858,DIV,LOOKUPS!I$7,0)*$FH$6++VLOOKUP($FA858,SIZE,LOOKUPS!I$11,0)*$FI$6),"",VLOOKUP($FA858,MOM,LOOKUPS!I$12,0)*$FB$6+VLOOKUP($FA858,STREV,LOOKUPS!I$10,0)*$FC$6+VLOOKUP($FA858,LTREV,LOOKUPS!I$9,0)*$FD$6+VLOOKUP($FA858,CFP,LOOKUPS!I$6,0)*$FE$6+VLOOKUP($FA858,EP,LOOKUPS!I$8,0)*$FF$6+VLOOKUP($FA858,BM,LOOKUPS!I$5,0)*$FG$6+VLOOKUP($FA858,DIV,LOOKUPS!I$7,0)*$FH$6++VLOOKUP($FA858,SIZE,LOOKUPS!I$11,0)*$FI$6)</f>
        <v>7.8653000000000004</v>
      </c>
      <c r="FI858" s="1">
        <f>IF(ISERROR(VLOOKUP($FA858,MOM,LOOKUPS!J$12,0)*$FB$6+VLOOKUP($FA858,STREV,LOOKUPS!J$10,0)*$FC$6+VLOOKUP($FA858,LTREV,LOOKUPS!J$9,0)*$FD$6+VLOOKUP($FA858,CFP,LOOKUPS!J$6,0)*$FE$6+VLOOKUP($FA858,EP,LOOKUPS!J$8,0)*$FF$6+VLOOKUP($FA858,BM,LOOKUPS!J$5,0)*$FG$6+VLOOKUP($FA858,DIV,LOOKUPS!J$7,0)*$FH$6++VLOOKUP($FA858,SIZE,LOOKUPS!J$11,0)*$FI$6),"",VLOOKUP($FA858,MOM,LOOKUPS!J$12,0)*$FB$6+VLOOKUP($FA858,STREV,LOOKUPS!J$10,0)*$FC$6+VLOOKUP($FA858,LTREV,LOOKUPS!J$9,0)*$FD$6+VLOOKUP($FA858,CFP,LOOKUPS!J$6,0)*$FE$6+VLOOKUP($FA858,EP,LOOKUPS!J$8,0)*$FF$6+VLOOKUP($FA858,BM,LOOKUPS!J$5,0)*$FG$6+VLOOKUP($FA858,DIV,LOOKUPS!J$7,0)*$FH$6++VLOOKUP($FA858,SIZE,LOOKUPS!J$11,0)*$FI$6)</f>
        <v>8.4788999999999994</v>
      </c>
      <c r="FJ858" s="1">
        <f>IF(ISERROR(VLOOKUP($FA858,MOM,LOOKUPS!K$12,0)*$FB$6+VLOOKUP($FA858,STREV,LOOKUPS!K$10,0)*$FC$6+VLOOKUP($FA858,LTREV,LOOKUPS!K$9,0)*$FD$6+VLOOKUP($FA858,CFP,LOOKUPS!K$6,0)*$FE$6+VLOOKUP($FA858,EP,LOOKUPS!K$8,0)*$FF$6+VLOOKUP($FA858,BM,LOOKUPS!K$5,0)*$FG$6+VLOOKUP($FA858,DIV,LOOKUPS!K$7,0)*$FH$6++VLOOKUP($FA858,SIZE,LOOKUPS!K$11,0)*$FI$6),"",VLOOKUP($FA858,MOM,LOOKUPS!K$12,0)*$FB$6+VLOOKUP($FA858,STREV,LOOKUPS!K$10,0)*$FC$6+VLOOKUP($FA858,LTREV,LOOKUPS!K$9,0)*$FD$6+VLOOKUP($FA858,CFP,LOOKUPS!K$6,0)*$FE$6+VLOOKUP($FA858,EP,LOOKUPS!K$8,0)*$FF$6+VLOOKUP($FA858,BM,LOOKUPS!K$5,0)*$FG$6+VLOOKUP($FA858,DIV,LOOKUPS!K$7,0)*$FH$6++VLOOKUP($FA858,SIZE,LOOKUPS!K$11,0)*$FI$6)</f>
        <v>9.2542000000000009</v>
      </c>
      <c r="FK858" s="1">
        <f>IF(ISERROR(VLOOKUP($FA858,MOM,LOOKUPS!L$12,0)*$FB$6+VLOOKUP($FA858,STREV,LOOKUPS!L$10,0)*$FC$6+VLOOKUP($FA858,LTREV,LOOKUPS!L$9,0)*$FD$6+VLOOKUP($FA858,CFP,LOOKUPS!L$6,0)*$FE$6+VLOOKUP($FA858,EP,LOOKUPS!L$8,0)*$FF$6+VLOOKUP($FA858,BM,LOOKUPS!L$5,0)*$FG$6+VLOOKUP($FA858,DIV,LOOKUPS!L$7,0)*$FH$6++VLOOKUP($FA858,SIZE,LOOKUPS!L$11,0)*$FI$6),"",VLOOKUP($FA858,MOM,LOOKUPS!L$12,0)*$FB$6+VLOOKUP($FA858,STREV,LOOKUPS!L$10,0)*$FC$6+VLOOKUP($FA858,LTREV,LOOKUPS!L$9,0)*$FD$6+VLOOKUP($FA858,CFP,LOOKUPS!L$6,0)*$FE$6+VLOOKUP($FA858,EP,LOOKUPS!L$8,0)*$FF$6+VLOOKUP($FA858,BM,LOOKUPS!L$5,0)*$FG$6+VLOOKUP($FA858,DIV,LOOKUPS!L$7,0)*$FH$6++VLOOKUP($FA858,SIZE,LOOKUPS!L$11,0)*$FI$6)</f>
        <v>10.1411</v>
      </c>
    </row>
    <row r="859" spans="1:167" x14ac:dyDescent="0.3">
      <c r="A859" s="1">
        <v>199710</v>
      </c>
      <c r="B859" s="1">
        <v>-2.9</v>
      </c>
      <c r="C859" s="1">
        <v>-1.72</v>
      </c>
      <c r="D859" s="1">
        <v>-1.79</v>
      </c>
      <c r="E859" s="1">
        <v>-1.5</v>
      </c>
      <c r="F859" s="1">
        <v>-1.81</v>
      </c>
      <c r="G859" s="1">
        <v>-1.22</v>
      </c>
      <c r="H859" s="1">
        <v>-0.32</v>
      </c>
      <c r="I859" s="1">
        <v>-1.04</v>
      </c>
      <c r="J859" s="1">
        <v>-0.85</v>
      </c>
      <c r="K859" s="1">
        <v>-4.5599999999999996</v>
      </c>
      <c r="M859" s="1">
        <v>199611</v>
      </c>
      <c r="N859" s="1">
        <v>1.52</v>
      </c>
      <c r="O859" s="1">
        <v>0.91</v>
      </c>
      <c r="P859" s="1">
        <v>2.5099999999999998</v>
      </c>
      <c r="Q859" s="1">
        <v>2.95</v>
      </c>
      <c r="R859" s="1">
        <v>2.7</v>
      </c>
      <c r="S859" s="1">
        <v>3.29</v>
      </c>
      <c r="T859" s="1">
        <v>2.91</v>
      </c>
      <c r="U859" s="1">
        <v>3.24</v>
      </c>
      <c r="V859" s="1">
        <v>2.77</v>
      </c>
      <c r="W859" s="1">
        <v>2.19</v>
      </c>
      <c r="Y859" s="1">
        <v>200110</v>
      </c>
      <c r="Z859" s="1">
        <v>6.68</v>
      </c>
      <c r="AA859" s="1">
        <v>6.04</v>
      </c>
      <c r="AB859" s="1">
        <v>6.99</v>
      </c>
      <c r="AC859" s="1">
        <v>5.97</v>
      </c>
      <c r="AD859" s="1">
        <v>3.94</v>
      </c>
      <c r="AE859" s="1">
        <v>3.14</v>
      </c>
      <c r="AF859" s="1">
        <v>4.13</v>
      </c>
      <c r="AG859" s="1">
        <v>5.38</v>
      </c>
      <c r="AH859" s="1">
        <v>6.93</v>
      </c>
      <c r="AI859" s="1">
        <v>14.38</v>
      </c>
      <c r="CA859" s="1">
        <v>199704</v>
      </c>
      <c r="CB859" s="1">
        <v>-5.0199999999999996</v>
      </c>
      <c r="CC859" s="1">
        <v>-3.03</v>
      </c>
      <c r="CD859" s="1">
        <v>-1.22</v>
      </c>
      <c r="CE859" s="1">
        <v>-1.54</v>
      </c>
      <c r="CF859" s="1">
        <v>-3.37</v>
      </c>
      <c r="CG859" s="1">
        <v>-2.2799999999999998</v>
      </c>
      <c r="CH859" s="1">
        <v>-1.22</v>
      </c>
      <c r="CI859" s="1">
        <v>-0.16</v>
      </c>
      <c r="CJ859" s="1">
        <v>-1.86</v>
      </c>
      <c r="CK859" s="1">
        <v>-3.74</v>
      </c>
      <c r="CL859" s="1">
        <v>-2.77</v>
      </c>
      <c r="CM859" s="1">
        <v>-1.86</v>
      </c>
      <c r="CN859" s="1">
        <v>-2.7</v>
      </c>
      <c r="CO859" s="1">
        <v>-1.17</v>
      </c>
      <c r="CP859" s="1">
        <v>-1.27</v>
      </c>
      <c r="CQ859" s="1">
        <v>0.49</v>
      </c>
      <c r="CR859" s="1">
        <v>-0.64</v>
      </c>
      <c r="CS859" s="1">
        <v>-1.2</v>
      </c>
      <c r="CT859" s="1">
        <v>-2.2999999999999998</v>
      </c>
      <c r="CV859" s="1">
        <v>199804</v>
      </c>
      <c r="CW859" s="1">
        <v>3.32</v>
      </c>
      <c r="CX859" s="1">
        <v>2.02</v>
      </c>
      <c r="CY859" s="1">
        <v>1.29</v>
      </c>
      <c r="CZ859" s="1">
        <v>0.26</v>
      </c>
      <c r="DA859" s="1">
        <v>1.52</v>
      </c>
      <c r="DB859" s="1">
        <v>2.2000000000000002</v>
      </c>
      <c r="DC859" s="1">
        <v>1.05</v>
      </c>
      <c r="DD859" s="1">
        <v>1.49</v>
      </c>
      <c r="DE859" s="1">
        <v>-0.48</v>
      </c>
      <c r="DF859" s="1">
        <v>0.74</v>
      </c>
      <c r="DG859" s="1">
        <v>2.21</v>
      </c>
      <c r="DH859" s="1">
        <v>2.9</v>
      </c>
      <c r="DI859" s="1">
        <v>1.5</v>
      </c>
      <c r="DJ859" s="1">
        <v>1.07</v>
      </c>
      <c r="DK859" s="1">
        <v>1.04</v>
      </c>
      <c r="DL859" s="1">
        <v>1.52</v>
      </c>
      <c r="DM859" s="1">
        <v>1.46</v>
      </c>
      <c r="DN859" s="1">
        <v>-0.35</v>
      </c>
      <c r="DO859" s="1">
        <v>-0.65</v>
      </c>
      <c r="DQ859" s="1">
        <v>199704</v>
      </c>
      <c r="DR859" s="1">
        <v>-99.99</v>
      </c>
      <c r="DS859" s="1">
        <v>-3.54</v>
      </c>
      <c r="DT859" s="1">
        <v>0.32</v>
      </c>
      <c r="DU859" s="1">
        <v>2.59</v>
      </c>
      <c r="DV859" s="1">
        <v>-3.73</v>
      </c>
      <c r="DW859" s="1">
        <v>-1.87</v>
      </c>
      <c r="DX859" s="1">
        <v>0.87</v>
      </c>
      <c r="DY859" s="1">
        <v>1.43</v>
      </c>
      <c r="DZ859" s="1">
        <v>3.49</v>
      </c>
      <c r="EA859" s="1">
        <v>-3.37</v>
      </c>
      <c r="EB859" s="1">
        <v>-4.9400000000000004</v>
      </c>
      <c r="EC859" s="1">
        <v>-2.2599999999999998</v>
      </c>
      <c r="ED859" s="1">
        <v>-1.28</v>
      </c>
      <c r="EE859" s="1">
        <v>0.25</v>
      </c>
      <c r="EF859" s="1">
        <v>1.59</v>
      </c>
      <c r="EG859" s="1">
        <v>1.78</v>
      </c>
      <c r="EH859" s="1">
        <v>1.08</v>
      </c>
      <c r="EI859" s="1">
        <v>2.42</v>
      </c>
      <c r="EJ859" s="1">
        <v>4.68</v>
      </c>
      <c r="EL859">
        <v>199704</v>
      </c>
      <c r="EM859">
        <v>4.04</v>
      </c>
      <c r="EN859">
        <v>-5.74</v>
      </c>
      <c r="EO859">
        <v>0.09</v>
      </c>
      <c r="EP859">
        <v>0.43</v>
      </c>
      <c r="ER859" s="1">
        <v>199710</v>
      </c>
      <c r="ES859" s="1">
        <v>-0.38</v>
      </c>
      <c r="EU859" s="1">
        <v>199611</v>
      </c>
      <c r="EV859" s="1">
        <v>0.16</v>
      </c>
      <c r="EX859" s="1">
        <v>200110</v>
      </c>
      <c r="EY859" s="1">
        <v>-1.56</v>
      </c>
      <c r="FA859" s="1">
        <v>199710</v>
      </c>
      <c r="FB859" s="1">
        <f>IF(ISERROR(VLOOKUP($FA859,MOM,LOOKUPS!C$12,0)*$FB$6+VLOOKUP($FA859,STREV,LOOKUPS!C$10,0)*$FC$6+VLOOKUP($FA859,LTREV,LOOKUPS!C$9,0)*$FD$6+VLOOKUP($FA859,CFP,LOOKUPS!C$6,0)*$FE$6+VLOOKUP($FA859,EP,LOOKUPS!C$8,0)*$FF$6+VLOOKUP($FA859,BM,LOOKUPS!C$5,0)*$FG$6+VLOOKUP($FA859,DIV,LOOKUPS!C$7,0)*$FH$6++VLOOKUP($FA859,SIZE,LOOKUPS!C$11,0)*$FI$6),"",VLOOKUP($FA859,MOM,LOOKUPS!C$12,0)*$FB$6+VLOOKUP($FA859,STREV,LOOKUPS!C$10,0)*$FC$6+VLOOKUP($FA859,LTREV,LOOKUPS!C$9,0)*$FD$6+VLOOKUP($FA859,CFP,LOOKUPS!C$6,0)*$FE$6+VLOOKUP($FA859,EP,LOOKUPS!C$8,0)*$FF$6+VLOOKUP($FA859,BM,LOOKUPS!C$5,0)*$FG$6+VLOOKUP($FA859,DIV,LOOKUPS!C$7,0)*$FH$6++VLOOKUP($FA859,SIZE,LOOKUPS!C$11,0)*$FI$6)</f>
        <v>-3.8477000000000006</v>
      </c>
      <c r="FC859" s="1">
        <f>IF(ISERROR(VLOOKUP($FA859,MOM,LOOKUPS!D$12,0)*$FB$6+VLOOKUP($FA859,STREV,LOOKUPS!D$10,0)*$FC$6+VLOOKUP($FA859,LTREV,LOOKUPS!D$9,0)*$FD$6+VLOOKUP($FA859,CFP,LOOKUPS!D$6,0)*$FE$6+VLOOKUP($FA859,EP,LOOKUPS!D$8,0)*$FF$6+VLOOKUP($FA859,BM,LOOKUPS!D$5,0)*$FG$6+VLOOKUP($FA859,DIV,LOOKUPS!D$7,0)*$FH$6++VLOOKUP($FA859,SIZE,LOOKUPS!D$11,0)*$FI$6),"",VLOOKUP($FA859,MOM,LOOKUPS!D$12,0)*$FB$6+VLOOKUP($FA859,STREV,LOOKUPS!D$10,0)*$FC$6+VLOOKUP($FA859,LTREV,LOOKUPS!D$9,0)*$FD$6+VLOOKUP($FA859,CFP,LOOKUPS!D$6,0)*$FE$6+VLOOKUP($FA859,EP,LOOKUPS!D$8,0)*$FF$6+VLOOKUP($FA859,BM,LOOKUPS!D$5,0)*$FG$6+VLOOKUP($FA859,DIV,LOOKUPS!D$7,0)*$FH$6++VLOOKUP($FA859,SIZE,LOOKUPS!D$11,0)*$FI$6)</f>
        <v>-2.8271000000000002</v>
      </c>
      <c r="FD859" s="1">
        <f>IF(ISERROR(VLOOKUP($FA859,MOM,LOOKUPS!E$12,0)*$FB$6+VLOOKUP($FA859,STREV,LOOKUPS!E$10,0)*$FC$6+VLOOKUP($FA859,LTREV,LOOKUPS!E$9,0)*$FD$6+VLOOKUP($FA859,CFP,LOOKUPS!E$6,0)*$FE$6+VLOOKUP($FA859,EP,LOOKUPS!E$8,0)*$FF$6+VLOOKUP($FA859,BM,LOOKUPS!E$5,0)*$FG$6+VLOOKUP($FA859,DIV,LOOKUPS!E$7,0)*$FH$6++VLOOKUP($FA859,SIZE,LOOKUPS!E$11,0)*$FI$6),"",VLOOKUP($FA859,MOM,LOOKUPS!E$12,0)*$FB$6+VLOOKUP($FA859,STREV,LOOKUPS!E$10,0)*$FC$6+VLOOKUP($FA859,LTREV,LOOKUPS!E$9,0)*$FD$6+VLOOKUP($FA859,CFP,LOOKUPS!E$6,0)*$FE$6+VLOOKUP($FA859,EP,LOOKUPS!E$8,0)*$FF$6+VLOOKUP($FA859,BM,LOOKUPS!E$5,0)*$FG$6+VLOOKUP($FA859,DIV,LOOKUPS!E$7,0)*$FH$6++VLOOKUP($FA859,SIZE,LOOKUPS!E$11,0)*$FI$6)</f>
        <v>-2.6709000000000005</v>
      </c>
      <c r="FE859" s="1">
        <f>IF(ISERROR(VLOOKUP($FA859,MOM,LOOKUPS!F$12,0)*$FB$6+VLOOKUP($FA859,STREV,LOOKUPS!F$10,0)*$FC$6+VLOOKUP($FA859,LTREV,LOOKUPS!F$9,0)*$FD$6+VLOOKUP($FA859,CFP,LOOKUPS!F$6,0)*$FE$6+VLOOKUP($FA859,EP,LOOKUPS!F$8,0)*$FF$6+VLOOKUP($FA859,BM,LOOKUPS!F$5,0)*$FG$6+VLOOKUP($FA859,DIV,LOOKUPS!F$7,0)*$FH$6++VLOOKUP($FA859,SIZE,LOOKUPS!F$11,0)*$FI$6),"",VLOOKUP($FA859,MOM,LOOKUPS!F$12,0)*$FB$6+VLOOKUP($FA859,STREV,LOOKUPS!F$10,0)*$FC$6+VLOOKUP($FA859,LTREV,LOOKUPS!F$9,0)*$FD$6+VLOOKUP($FA859,CFP,LOOKUPS!F$6,0)*$FE$6+VLOOKUP($FA859,EP,LOOKUPS!F$8,0)*$FF$6+VLOOKUP($FA859,BM,LOOKUPS!F$5,0)*$FG$6+VLOOKUP($FA859,DIV,LOOKUPS!F$7,0)*$FH$6++VLOOKUP($FA859,SIZE,LOOKUPS!F$11,0)*$FI$6)</f>
        <v>-1.9038000000000002</v>
      </c>
      <c r="FF859" s="1">
        <f>IF(ISERROR(VLOOKUP($FA859,MOM,LOOKUPS!G$12,0)*$FB$6+VLOOKUP($FA859,STREV,LOOKUPS!G$10,0)*$FC$6+VLOOKUP($FA859,LTREV,LOOKUPS!G$9,0)*$FD$6+VLOOKUP($FA859,CFP,LOOKUPS!G$6,0)*$FE$6+VLOOKUP($FA859,EP,LOOKUPS!G$8,0)*$FF$6+VLOOKUP($FA859,BM,LOOKUPS!G$5,0)*$FG$6+VLOOKUP($FA859,DIV,LOOKUPS!G$7,0)*$FH$6++VLOOKUP($FA859,SIZE,LOOKUPS!G$11,0)*$FI$6),"",VLOOKUP($FA859,MOM,LOOKUPS!G$12,0)*$FB$6+VLOOKUP($FA859,STREV,LOOKUPS!G$10,0)*$FC$6+VLOOKUP($FA859,LTREV,LOOKUPS!G$9,0)*$FD$6+VLOOKUP($FA859,CFP,LOOKUPS!G$6,0)*$FE$6+VLOOKUP($FA859,EP,LOOKUPS!G$8,0)*$FF$6+VLOOKUP($FA859,BM,LOOKUPS!G$5,0)*$FG$6+VLOOKUP($FA859,DIV,LOOKUPS!G$7,0)*$FH$6++VLOOKUP($FA859,SIZE,LOOKUPS!G$11,0)*$FI$6)</f>
        <v>-1.8641000000000001</v>
      </c>
      <c r="FG859" s="1">
        <f>IF(ISERROR(VLOOKUP($FA859,MOM,LOOKUPS!H$12,0)*$FB$6+VLOOKUP($FA859,STREV,LOOKUPS!H$10,0)*$FC$6+VLOOKUP($FA859,LTREV,LOOKUPS!H$9,0)*$FD$6+VLOOKUP($FA859,CFP,LOOKUPS!H$6,0)*$FE$6+VLOOKUP($FA859,EP,LOOKUPS!H$8,0)*$FF$6+VLOOKUP($FA859,BM,LOOKUPS!H$5,0)*$FG$6+VLOOKUP($FA859,DIV,LOOKUPS!H$7,0)*$FH$6++VLOOKUP($FA859,SIZE,LOOKUPS!H$11,0)*$FI$6),"",VLOOKUP($FA859,MOM,LOOKUPS!H$12,0)*$FB$6+VLOOKUP($FA859,STREV,LOOKUPS!H$10,0)*$FC$6+VLOOKUP($FA859,LTREV,LOOKUPS!H$9,0)*$FD$6+VLOOKUP($FA859,CFP,LOOKUPS!H$6,0)*$FE$6+VLOOKUP($FA859,EP,LOOKUPS!H$8,0)*$FF$6+VLOOKUP($FA859,BM,LOOKUPS!H$5,0)*$FG$6+VLOOKUP($FA859,DIV,LOOKUPS!H$7,0)*$FH$6++VLOOKUP($FA859,SIZE,LOOKUPS!H$11,0)*$FI$6)</f>
        <v>-1.6958000000000002</v>
      </c>
      <c r="FH859" s="1">
        <f>IF(ISERROR(VLOOKUP($FA859,MOM,LOOKUPS!I$12,0)*$FB$6+VLOOKUP($FA859,STREV,LOOKUPS!I$10,0)*$FC$6+VLOOKUP($FA859,LTREV,LOOKUPS!I$9,0)*$FD$6+VLOOKUP($FA859,CFP,LOOKUPS!I$6,0)*$FE$6+VLOOKUP($FA859,EP,LOOKUPS!I$8,0)*$FF$6+VLOOKUP($FA859,BM,LOOKUPS!I$5,0)*$FG$6+VLOOKUP($FA859,DIV,LOOKUPS!I$7,0)*$FH$6++VLOOKUP($FA859,SIZE,LOOKUPS!I$11,0)*$FI$6),"",VLOOKUP($FA859,MOM,LOOKUPS!I$12,0)*$FB$6+VLOOKUP($FA859,STREV,LOOKUPS!I$10,0)*$FC$6+VLOOKUP($FA859,LTREV,LOOKUPS!I$9,0)*$FD$6+VLOOKUP($FA859,CFP,LOOKUPS!I$6,0)*$FE$6+VLOOKUP($FA859,EP,LOOKUPS!I$8,0)*$FF$6+VLOOKUP($FA859,BM,LOOKUPS!I$5,0)*$FG$6+VLOOKUP($FA859,DIV,LOOKUPS!I$7,0)*$FH$6++VLOOKUP($FA859,SIZE,LOOKUPS!I$11,0)*$FI$6)</f>
        <v>-1.0508999999999999</v>
      </c>
      <c r="FI859" s="1">
        <f>IF(ISERROR(VLOOKUP($FA859,MOM,LOOKUPS!J$12,0)*$FB$6+VLOOKUP($FA859,STREV,LOOKUPS!J$10,0)*$FC$6+VLOOKUP($FA859,LTREV,LOOKUPS!J$9,0)*$FD$6+VLOOKUP($FA859,CFP,LOOKUPS!J$6,0)*$FE$6+VLOOKUP($FA859,EP,LOOKUPS!J$8,0)*$FF$6+VLOOKUP($FA859,BM,LOOKUPS!J$5,0)*$FG$6+VLOOKUP($FA859,DIV,LOOKUPS!J$7,0)*$FH$6++VLOOKUP($FA859,SIZE,LOOKUPS!J$11,0)*$FI$6),"",VLOOKUP($FA859,MOM,LOOKUPS!J$12,0)*$FB$6+VLOOKUP($FA859,STREV,LOOKUPS!J$10,0)*$FC$6+VLOOKUP($FA859,LTREV,LOOKUPS!J$9,0)*$FD$6+VLOOKUP($FA859,CFP,LOOKUPS!J$6,0)*$FE$6+VLOOKUP($FA859,EP,LOOKUPS!J$8,0)*$FF$6+VLOOKUP($FA859,BM,LOOKUPS!J$5,0)*$FG$6+VLOOKUP($FA859,DIV,LOOKUPS!J$7,0)*$FH$6++VLOOKUP($FA859,SIZE,LOOKUPS!J$11,0)*$FI$6)</f>
        <v>-0.77200000000000002</v>
      </c>
      <c r="FJ859" s="1">
        <f>IF(ISERROR(VLOOKUP($FA859,MOM,LOOKUPS!K$12,0)*$FB$6+VLOOKUP($FA859,STREV,LOOKUPS!K$10,0)*$FC$6+VLOOKUP($FA859,LTREV,LOOKUPS!K$9,0)*$FD$6+VLOOKUP($FA859,CFP,LOOKUPS!K$6,0)*$FE$6+VLOOKUP($FA859,EP,LOOKUPS!K$8,0)*$FF$6+VLOOKUP($FA859,BM,LOOKUPS!K$5,0)*$FG$6+VLOOKUP($FA859,DIV,LOOKUPS!K$7,0)*$FH$6++VLOOKUP($FA859,SIZE,LOOKUPS!K$11,0)*$FI$6),"",VLOOKUP($FA859,MOM,LOOKUPS!K$12,0)*$FB$6+VLOOKUP($FA859,STREV,LOOKUPS!K$10,0)*$FC$6+VLOOKUP($FA859,LTREV,LOOKUPS!K$9,0)*$FD$6+VLOOKUP($FA859,CFP,LOOKUPS!K$6,0)*$FE$6+VLOOKUP($FA859,EP,LOOKUPS!K$8,0)*$FF$6+VLOOKUP($FA859,BM,LOOKUPS!K$5,0)*$FG$6+VLOOKUP($FA859,DIV,LOOKUPS!K$7,0)*$FH$6++VLOOKUP($FA859,SIZE,LOOKUPS!K$11,0)*$FI$6)</f>
        <v>-1.3017000000000001</v>
      </c>
      <c r="FK859" s="1">
        <f>IF(ISERROR(VLOOKUP($FA859,MOM,LOOKUPS!L$12,0)*$FB$6+VLOOKUP($FA859,STREV,LOOKUPS!L$10,0)*$FC$6+VLOOKUP($FA859,LTREV,LOOKUPS!L$9,0)*$FD$6+VLOOKUP($FA859,CFP,LOOKUPS!L$6,0)*$FE$6+VLOOKUP($FA859,EP,LOOKUPS!L$8,0)*$FF$6+VLOOKUP($FA859,BM,LOOKUPS!L$5,0)*$FG$6+VLOOKUP($FA859,DIV,LOOKUPS!L$7,0)*$FH$6++VLOOKUP($FA859,SIZE,LOOKUPS!L$11,0)*$FI$6),"",VLOOKUP($FA859,MOM,LOOKUPS!L$12,0)*$FB$6+VLOOKUP($FA859,STREV,LOOKUPS!L$10,0)*$FC$6+VLOOKUP($FA859,LTREV,LOOKUPS!L$9,0)*$FD$6+VLOOKUP($FA859,CFP,LOOKUPS!L$6,0)*$FE$6+VLOOKUP($FA859,EP,LOOKUPS!L$8,0)*$FF$6+VLOOKUP($FA859,BM,LOOKUPS!L$5,0)*$FG$6+VLOOKUP($FA859,DIV,LOOKUPS!L$7,0)*$FH$6++VLOOKUP($FA859,SIZE,LOOKUPS!L$11,0)*$FI$6)</f>
        <v>-1.6323999999999999</v>
      </c>
    </row>
    <row r="860" spans="1:167" x14ac:dyDescent="0.3">
      <c r="A860" s="1">
        <v>199711</v>
      </c>
      <c r="B860" s="1">
        <v>-7.1</v>
      </c>
      <c r="C860" s="1">
        <v>-1.71</v>
      </c>
      <c r="D860" s="1">
        <v>-0.49</v>
      </c>
      <c r="E860" s="1">
        <v>-0.41</v>
      </c>
      <c r="F860" s="1">
        <v>0.33</v>
      </c>
      <c r="G860" s="1">
        <v>0.81</v>
      </c>
      <c r="H860" s="1">
        <v>0.72</v>
      </c>
      <c r="I860" s="1">
        <v>1.06</v>
      </c>
      <c r="J860" s="1">
        <v>-0.09</v>
      </c>
      <c r="K860" s="1">
        <v>-1.52</v>
      </c>
      <c r="M860" s="1">
        <v>199612</v>
      </c>
      <c r="N860" s="1">
        <v>-2.5099999999999998</v>
      </c>
      <c r="O860" s="1">
        <v>0.02</v>
      </c>
      <c r="P860" s="1">
        <v>-0.18</v>
      </c>
      <c r="Q860" s="1">
        <v>1.37</v>
      </c>
      <c r="R860" s="1">
        <v>1.0900000000000001</v>
      </c>
      <c r="S860" s="1">
        <v>1.3</v>
      </c>
      <c r="T860" s="1">
        <v>1.34</v>
      </c>
      <c r="U860" s="1">
        <v>-0.45</v>
      </c>
      <c r="V860" s="1">
        <v>-0.47</v>
      </c>
      <c r="W860" s="1">
        <v>-1.74</v>
      </c>
      <c r="Y860" s="1">
        <v>200111</v>
      </c>
      <c r="Z860" s="1">
        <v>7.58</v>
      </c>
      <c r="AA860" s="1">
        <v>8.3000000000000007</v>
      </c>
      <c r="AB860" s="1">
        <v>5.12</v>
      </c>
      <c r="AC860" s="1">
        <v>6.48</v>
      </c>
      <c r="AD860" s="1">
        <v>5.31</v>
      </c>
      <c r="AE860" s="1">
        <v>5.54</v>
      </c>
      <c r="AF860" s="1">
        <v>5.59</v>
      </c>
      <c r="AG860" s="1">
        <v>5.87</v>
      </c>
      <c r="AH860" s="1">
        <v>7.18</v>
      </c>
      <c r="AI860" s="1">
        <v>13.42</v>
      </c>
      <c r="CA860" s="1">
        <v>199705</v>
      </c>
      <c r="CB860" s="1">
        <v>7.51</v>
      </c>
      <c r="CC860" s="1">
        <v>11.38</v>
      </c>
      <c r="CD860" s="1">
        <v>9.16</v>
      </c>
      <c r="CE860" s="1">
        <v>6.98</v>
      </c>
      <c r="CF860" s="1">
        <v>11.71</v>
      </c>
      <c r="CG860" s="1">
        <v>9.89</v>
      </c>
      <c r="CH860" s="1">
        <v>9.4</v>
      </c>
      <c r="CI860" s="1">
        <v>8.06</v>
      </c>
      <c r="CJ860" s="1">
        <v>6.65</v>
      </c>
      <c r="CK860" s="1">
        <v>11.97</v>
      </c>
      <c r="CL860" s="1">
        <v>11.27</v>
      </c>
      <c r="CM860" s="1">
        <v>10.26</v>
      </c>
      <c r="CN860" s="1">
        <v>9.5299999999999994</v>
      </c>
      <c r="CO860" s="1">
        <v>10.97</v>
      </c>
      <c r="CP860" s="1">
        <v>7.98</v>
      </c>
      <c r="CQ860" s="1">
        <v>8.2100000000000009</v>
      </c>
      <c r="CR860" s="1">
        <v>7.95</v>
      </c>
      <c r="CS860" s="1">
        <v>7.16</v>
      </c>
      <c r="CT860" s="1">
        <v>6.31</v>
      </c>
      <c r="CV860" s="1">
        <v>199805</v>
      </c>
      <c r="CW860" s="1">
        <v>-5.32</v>
      </c>
      <c r="CX860" s="1">
        <v>-3.18</v>
      </c>
      <c r="CY860" s="1">
        <v>-2.1800000000000002</v>
      </c>
      <c r="CZ860" s="1">
        <v>-1.89</v>
      </c>
      <c r="DA860" s="1">
        <v>-2.59</v>
      </c>
      <c r="DB860" s="1">
        <v>-3.22</v>
      </c>
      <c r="DC860" s="1">
        <v>-2.2200000000000002</v>
      </c>
      <c r="DD860" s="1">
        <v>-2.04</v>
      </c>
      <c r="DE860" s="1">
        <v>-1.84</v>
      </c>
      <c r="DF860" s="1">
        <v>-2.5299999999999998</v>
      </c>
      <c r="DG860" s="1">
        <v>-2.64</v>
      </c>
      <c r="DH860" s="1">
        <v>-4.2300000000000004</v>
      </c>
      <c r="DI860" s="1">
        <v>-2.19</v>
      </c>
      <c r="DJ860" s="1">
        <v>-2.44</v>
      </c>
      <c r="DK860" s="1">
        <v>-2.0099999999999998</v>
      </c>
      <c r="DL860" s="1">
        <v>-2.11</v>
      </c>
      <c r="DM860" s="1">
        <v>-1.96</v>
      </c>
      <c r="DN860" s="1">
        <v>-1.46</v>
      </c>
      <c r="DO860" s="1">
        <v>-2.34</v>
      </c>
      <c r="DQ860" s="1">
        <v>199705</v>
      </c>
      <c r="DR860" s="1">
        <v>-99.99</v>
      </c>
      <c r="DS860" s="1">
        <v>8.16</v>
      </c>
      <c r="DT860" s="1">
        <v>12.76</v>
      </c>
      <c r="DU860" s="1">
        <v>8.01</v>
      </c>
      <c r="DV860" s="1">
        <v>7.26</v>
      </c>
      <c r="DW860" s="1">
        <v>13.76</v>
      </c>
      <c r="DX860" s="1">
        <v>13.31</v>
      </c>
      <c r="DY860" s="1">
        <v>9.51</v>
      </c>
      <c r="DZ860" s="1">
        <v>7.43</v>
      </c>
      <c r="EA860" s="1">
        <v>5.96</v>
      </c>
      <c r="EB860" s="1">
        <v>11.52</v>
      </c>
      <c r="EC860" s="1">
        <v>13.97</v>
      </c>
      <c r="ED860" s="1">
        <v>13.44</v>
      </c>
      <c r="EE860" s="1">
        <v>13.53</v>
      </c>
      <c r="EF860" s="1">
        <v>13.04</v>
      </c>
      <c r="EG860" s="1">
        <v>10.02</v>
      </c>
      <c r="EH860" s="1">
        <v>9.01</v>
      </c>
      <c r="EI860" s="1">
        <v>7.7</v>
      </c>
      <c r="EJ860" s="1">
        <v>7.12</v>
      </c>
      <c r="EL860">
        <v>199705</v>
      </c>
      <c r="EM860">
        <v>6.74</v>
      </c>
      <c r="EN860">
        <v>5.16</v>
      </c>
      <c r="EO860">
        <v>-4.08</v>
      </c>
      <c r="EP860">
        <v>0.49</v>
      </c>
      <c r="ER860" s="1">
        <v>199711</v>
      </c>
      <c r="ES860" s="1">
        <v>0.28999999999999998</v>
      </c>
      <c r="EU860" s="1">
        <v>199612</v>
      </c>
      <c r="EV860" s="1">
        <v>0.56000000000000005</v>
      </c>
      <c r="EX860" s="1">
        <v>200111</v>
      </c>
      <c r="EY860" s="1">
        <v>0.28999999999999998</v>
      </c>
      <c r="FA860" s="1">
        <v>199711</v>
      </c>
      <c r="FB860" s="1">
        <f>IF(ISERROR(VLOOKUP($FA860,MOM,LOOKUPS!C$12,0)*$FB$6+VLOOKUP($FA860,STREV,LOOKUPS!C$10,0)*$FC$6+VLOOKUP($FA860,LTREV,LOOKUPS!C$9,0)*$FD$6+VLOOKUP($FA860,CFP,LOOKUPS!C$6,0)*$FE$6+VLOOKUP($FA860,EP,LOOKUPS!C$8,0)*$FF$6+VLOOKUP($FA860,BM,LOOKUPS!C$5,0)*$FG$6+VLOOKUP($FA860,DIV,LOOKUPS!C$7,0)*$FH$6++VLOOKUP($FA860,SIZE,LOOKUPS!C$11,0)*$FI$6),"",VLOOKUP($FA860,MOM,LOOKUPS!C$12,0)*$FB$6+VLOOKUP($FA860,STREV,LOOKUPS!C$10,0)*$FC$6+VLOOKUP($FA860,LTREV,LOOKUPS!C$9,0)*$FD$6+VLOOKUP($FA860,CFP,LOOKUPS!C$6,0)*$FE$6+VLOOKUP($FA860,EP,LOOKUPS!C$8,0)*$FF$6+VLOOKUP($FA860,BM,LOOKUPS!C$5,0)*$FG$6+VLOOKUP($FA860,DIV,LOOKUPS!C$7,0)*$FH$6++VLOOKUP($FA860,SIZE,LOOKUPS!C$11,0)*$FI$6)</f>
        <v>-4.7816000000000001</v>
      </c>
      <c r="FC860" s="1">
        <f>IF(ISERROR(VLOOKUP($FA860,MOM,LOOKUPS!D$12,0)*$FB$6+VLOOKUP($FA860,STREV,LOOKUPS!D$10,0)*$FC$6+VLOOKUP($FA860,LTREV,LOOKUPS!D$9,0)*$FD$6+VLOOKUP($FA860,CFP,LOOKUPS!D$6,0)*$FE$6+VLOOKUP($FA860,EP,LOOKUPS!D$8,0)*$FF$6+VLOOKUP($FA860,BM,LOOKUPS!D$5,0)*$FG$6+VLOOKUP($FA860,DIV,LOOKUPS!D$7,0)*$FH$6++VLOOKUP($FA860,SIZE,LOOKUPS!D$11,0)*$FI$6),"",VLOOKUP($FA860,MOM,LOOKUPS!D$12,0)*$FB$6+VLOOKUP($FA860,STREV,LOOKUPS!D$10,0)*$FC$6+VLOOKUP($FA860,LTREV,LOOKUPS!D$9,0)*$FD$6+VLOOKUP($FA860,CFP,LOOKUPS!D$6,0)*$FE$6+VLOOKUP($FA860,EP,LOOKUPS!D$8,0)*$FF$6+VLOOKUP($FA860,BM,LOOKUPS!D$5,0)*$FG$6+VLOOKUP($FA860,DIV,LOOKUPS!D$7,0)*$FH$6++VLOOKUP($FA860,SIZE,LOOKUPS!D$11,0)*$FI$6)</f>
        <v>-1.8132000000000001</v>
      </c>
      <c r="FD860" s="1">
        <f>IF(ISERROR(VLOOKUP($FA860,MOM,LOOKUPS!E$12,0)*$FB$6+VLOOKUP($FA860,STREV,LOOKUPS!E$10,0)*$FC$6+VLOOKUP($FA860,LTREV,LOOKUPS!E$9,0)*$FD$6+VLOOKUP($FA860,CFP,LOOKUPS!E$6,0)*$FE$6+VLOOKUP($FA860,EP,LOOKUPS!E$8,0)*$FF$6+VLOOKUP($FA860,BM,LOOKUPS!E$5,0)*$FG$6+VLOOKUP($FA860,DIV,LOOKUPS!E$7,0)*$FH$6++VLOOKUP($FA860,SIZE,LOOKUPS!E$11,0)*$FI$6),"",VLOOKUP($FA860,MOM,LOOKUPS!E$12,0)*$FB$6+VLOOKUP($FA860,STREV,LOOKUPS!E$10,0)*$FC$6+VLOOKUP($FA860,LTREV,LOOKUPS!E$9,0)*$FD$6+VLOOKUP($FA860,CFP,LOOKUPS!E$6,0)*$FE$6+VLOOKUP($FA860,EP,LOOKUPS!E$8,0)*$FF$6+VLOOKUP($FA860,BM,LOOKUPS!E$5,0)*$FG$6+VLOOKUP($FA860,DIV,LOOKUPS!E$7,0)*$FH$6++VLOOKUP($FA860,SIZE,LOOKUPS!E$11,0)*$FI$6)</f>
        <v>-0.88150000000000017</v>
      </c>
      <c r="FE860" s="1">
        <f>IF(ISERROR(VLOOKUP($FA860,MOM,LOOKUPS!F$12,0)*$FB$6+VLOOKUP($FA860,STREV,LOOKUPS!F$10,0)*$FC$6+VLOOKUP($FA860,LTREV,LOOKUPS!F$9,0)*$FD$6+VLOOKUP($FA860,CFP,LOOKUPS!F$6,0)*$FE$6+VLOOKUP($FA860,EP,LOOKUPS!F$8,0)*$FF$6+VLOOKUP($FA860,BM,LOOKUPS!F$5,0)*$FG$6+VLOOKUP($FA860,DIV,LOOKUPS!F$7,0)*$FH$6++VLOOKUP($FA860,SIZE,LOOKUPS!F$11,0)*$FI$6),"",VLOOKUP($FA860,MOM,LOOKUPS!F$12,0)*$FB$6+VLOOKUP($FA860,STREV,LOOKUPS!F$10,0)*$FC$6+VLOOKUP($FA860,LTREV,LOOKUPS!F$9,0)*$FD$6+VLOOKUP($FA860,CFP,LOOKUPS!F$6,0)*$FE$6+VLOOKUP($FA860,EP,LOOKUPS!F$8,0)*$FF$6+VLOOKUP($FA860,BM,LOOKUPS!F$5,0)*$FG$6+VLOOKUP($FA860,DIV,LOOKUPS!F$7,0)*$FH$6++VLOOKUP($FA860,SIZE,LOOKUPS!F$11,0)*$FI$6)</f>
        <v>-0.97310000000000008</v>
      </c>
      <c r="FF860" s="1">
        <f>IF(ISERROR(VLOOKUP($FA860,MOM,LOOKUPS!G$12,0)*$FB$6+VLOOKUP($FA860,STREV,LOOKUPS!G$10,0)*$FC$6+VLOOKUP($FA860,LTREV,LOOKUPS!G$9,0)*$FD$6+VLOOKUP($FA860,CFP,LOOKUPS!G$6,0)*$FE$6+VLOOKUP($FA860,EP,LOOKUPS!G$8,0)*$FF$6+VLOOKUP($FA860,BM,LOOKUPS!G$5,0)*$FG$6+VLOOKUP($FA860,DIV,LOOKUPS!G$7,0)*$FH$6++VLOOKUP($FA860,SIZE,LOOKUPS!G$11,0)*$FI$6),"",VLOOKUP($FA860,MOM,LOOKUPS!G$12,0)*$FB$6+VLOOKUP($FA860,STREV,LOOKUPS!G$10,0)*$FC$6+VLOOKUP($FA860,LTREV,LOOKUPS!G$9,0)*$FD$6+VLOOKUP($FA860,CFP,LOOKUPS!G$6,0)*$FE$6+VLOOKUP($FA860,EP,LOOKUPS!G$8,0)*$FF$6+VLOOKUP($FA860,BM,LOOKUPS!G$5,0)*$FG$6+VLOOKUP($FA860,DIV,LOOKUPS!G$7,0)*$FH$6++VLOOKUP($FA860,SIZE,LOOKUPS!G$11,0)*$FI$6)</f>
        <v>-0.61630000000000007</v>
      </c>
      <c r="FG860" s="1">
        <f>IF(ISERROR(VLOOKUP($FA860,MOM,LOOKUPS!H$12,0)*$FB$6+VLOOKUP($FA860,STREV,LOOKUPS!H$10,0)*$FC$6+VLOOKUP($FA860,LTREV,LOOKUPS!H$9,0)*$FD$6+VLOOKUP($FA860,CFP,LOOKUPS!H$6,0)*$FE$6+VLOOKUP($FA860,EP,LOOKUPS!H$8,0)*$FF$6+VLOOKUP($FA860,BM,LOOKUPS!H$5,0)*$FG$6+VLOOKUP($FA860,DIV,LOOKUPS!H$7,0)*$FH$6++VLOOKUP($FA860,SIZE,LOOKUPS!H$11,0)*$FI$6),"",VLOOKUP($FA860,MOM,LOOKUPS!H$12,0)*$FB$6+VLOOKUP($FA860,STREV,LOOKUPS!H$10,0)*$FC$6+VLOOKUP($FA860,LTREV,LOOKUPS!H$9,0)*$FD$6+VLOOKUP($FA860,CFP,LOOKUPS!H$6,0)*$FE$6+VLOOKUP($FA860,EP,LOOKUPS!H$8,0)*$FF$6+VLOOKUP($FA860,BM,LOOKUPS!H$5,0)*$FG$6+VLOOKUP($FA860,DIV,LOOKUPS!H$7,0)*$FH$6++VLOOKUP($FA860,SIZE,LOOKUPS!H$11,0)*$FI$6)</f>
        <v>-0.4128</v>
      </c>
      <c r="FH860" s="1">
        <f>IF(ISERROR(VLOOKUP($FA860,MOM,LOOKUPS!I$12,0)*$FB$6+VLOOKUP($FA860,STREV,LOOKUPS!I$10,0)*$FC$6+VLOOKUP($FA860,LTREV,LOOKUPS!I$9,0)*$FD$6+VLOOKUP($FA860,CFP,LOOKUPS!I$6,0)*$FE$6+VLOOKUP($FA860,EP,LOOKUPS!I$8,0)*$FF$6+VLOOKUP($FA860,BM,LOOKUPS!I$5,0)*$FG$6+VLOOKUP($FA860,DIV,LOOKUPS!I$7,0)*$FH$6++VLOOKUP($FA860,SIZE,LOOKUPS!I$11,0)*$FI$6),"",VLOOKUP($FA860,MOM,LOOKUPS!I$12,0)*$FB$6+VLOOKUP($FA860,STREV,LOOKUPS!I$10,0)*$FC$6+VLOOKUP($FA860,LTREV,LOOKUPS!I$9,0)*$FD$6+VLOOKUP($FA860,CFP,LOOKUPS!I$6,0)*$FE$6+VLOOKUP($FA860,EP,LOOKUPS!I$8,0)*$FF$6+VLOOKUP($FA860,BM,LOOKUPS!I$5,0)*$FG$6+VLOOKUP($FA860,DIV,LOOKUPS!I$7,0)*$FH$6++VLOOKUP($FA860,SIZE,LOOKUPS!I$11,0)*$FI$6)</f>
        <v>-5.6600000000000011E-2</v>
      </c>
      <c r="FI860" s="1">
        <f>IF(ISERROR(VLOOKUP($FA860,MOM,LOOKUPS!J$12,0)*$FB$6+VLOOKUP($FA860,STREV,LOOKUPS!J$10,0)*$FC$6+VLOOKUP($FA860,LTREV,LOOKUPS!J$9,0)*$FD$6+VLOOKUP($FA860,CFP,LOOKUPS!J$6,0)*$FE$6+VLOOKUP($FA860,EP,LOOKUPS!J$8,0)*$FF$6+VLOOKUP($FA860,BM,LOOKUPS!J$5,0)*$FG$6+VLOOKUP($FA860,DIV,LOOKUPS!J$7,0)*$FH$6++VLOOKUP($FA860,SIZE,LOOKUPS!J$11,0)*$FI$6),"",VLOOKUP($FA860,MOM,LOOKUPS!J$12,0)*$FB$6+VLOOKUP($FA860,STREV,LOOKUPS!J$10,0)*$FC$6+VLOOKUP($FA860,LTREV,LOOKUPS!J$9,0)*$FD$6+VLOOKUP($FA860,CFP,LOOKUPS!J$6,0)*$FE$6+VLOOKUP($FA860,EP,LOOKUPS!J$8,0)*$FF$6+VLOOKUP($FA860,BM,LOOKUPS!J$5,0)*$FG$6+VLOOKUP($FA860,DIV,LOOKUPS!J$7,0)*$FH$6++VLOOKUP($FA860,SIZE,LOOKUPS!J$11,0)*$FI$6)</f>
        <v>-0.40339999999999998</v>
      </c>
      <c r="FJ860" s="1">
        <f>IF(ISERROR(VLOOKUP($FA860,MOM,LOOKUPS!K$12,0)*$FB$6+VLOOKUP($FA860,STREV,LOOKUPS!K$10,0)*$FC$6+VLOOKUP($FA860,LTREV,LOOKUPS!K$9,0)*$FD$6+VLOOKUP($FA860,CFP,LOOKUPS!K$6,0)*$FE$6+VLOOKUP($FA860,EP,LOOKUPS!K$8,0)*$FF$6+VLOOKUP($FA860,BM,LOOKUPS!K$5,0)*$FG$6+VLOOKUP($FA860,DIV,LOOKUPS!K$7,0)*$FH$6++VLOOKUP($FA860,SIZE,LOOKUPS!K$11,0)*$FI$6),"",VLOOKUP($FA860,MOM,LOOKUPS!K$12,0)*$FB$6+VLOOKUP($FA860,STREV,LOOKUPS!K$10,0)*$FC$6+VLOOKUP($FA860,LTREV,LOOKUPS!K$9,0)*$FD$6+VLOOKUP($FA860,CFP,LOOKUPS!K$6,0)*$FE$6+VLOOKUP($FA860,EP,LOOKUPS!K$8,0)*$FF$6+VLOOKUP($FA860,BM,LOOKUPS!K$5,0)*$FG$6+VLOOKUP($FA860,DIV,LOOKUPS!K$7,0)*$FH$6++VLOOKUP($FA860,SIZE,LOOKUPS!K$11,0)*$FI$6)</f>
        <v>-1.2944</v>
      </c>
      <c r="FK860" s="1">
        <f>IF(ISERROR(VLOOKUP($FA860,MOM,LOOKUPS!L$12,0)*$FB$6+VLOOKUP($FA860,STREV,LOOKUPS!L$10,0)*$FC$6+VLOOKUP($FA860,LTREV,LOOKUPS!L$9,0)*$FD$6+VLOOKUP($FA860,CFP,LOOKUPS!L$6,0)*$FE$6+VLOOKUP($FA860,EP,LOOKUPS!L$8,0)*$FF$6+VLOOKUP($FA860,BM,LOOKUPS!L$5,0)*$FG$6+VLOOKUP($FA860,DIV,LOOKUPS!L$7,0)*$FH$6++VLOOKUP($FA860,SIZE,LOOKUPS!L$11,0)*$FI$6),"",VLOOKUP($FA860,MOM,LOOKUPS!L$12,0)*$FB$6+VLOOKUP($FA860,STREV,LOOKUPS!L$10,0)*$FC$6+VLOOKUP($FA860,LTREV,LOOKUPS!L$9,0)*$FD$6+VLOOKUP($FA860,CFP,LOOKUPS!L$6,0)*$FE$6+VLOOKUP($FA860,EP,LOOKUPS!L$8,0)*$FF$6+VLOOKUP($FA860,BM,LOOKUPS!L$5,0)*$FG$6+VLOOKUP($FA860,DIV,LOOKUPS!L$7,0)*$FH$6++VLOOKUP($FA860,SIZE,LOOKUPS!L$11,0)*$FI$6)</f>
        <v>-2.9193000000000002</v>
      </c>
    </row>
    <row r="861" spans="1:167" x14ac:dyDescent="0.3">
      <c r="A861" s="1">
        <v>199712</v>
      </c>
      <c r="B861" s="1">
        <v>-13.32</v>
      </c>
      <c r="C861" s="1">
        <v>-5.1100000000000003</v>
      </c>
      <c r="D861" s="1">
        <v>-2.5299999999999998</v>
      </c>
      <c r="E861" s="1">
        <v>-0.66</v>
      </c>
      <c r="F861" s="1">
        <v>0.12</v>
      </c>
      <c r="G861" s="1">
        <v>1.06</v>
      </c>
      <c r="H861" s="1">
        <v>2.52</v>
      </c>
      <c r="I861" s="1">
        <v>2.39</v>
      </c>
      <c r="J861" s="1">
        <v>2.11</v>
      </c>
      <c r="K861" s="1">
        <v>-0.46</v>
      </c>
      <c r="M861" s="1">
        <v>199701</v>
      </c>
      <c r="N861" s="1">
        <v>13.65</v>
      </c>
      <c r="O861" s="1">
        <v>6.31</v>
      </c>
      <c r="P861" s="1">
        <v>7.33</v>
      </c>
      <c r="Q861" s="1">
        <v>5.12</v>
      </c>
      <c r="R861" s="1">
        <v>6.16</v>
      </c>
      <c r="S861" s="1">
        <v>4.01</v>
      </c>
      <c r="T861" s="1">
        <v>5</v>
      </c>
      <c r="U861" s="1">
        <v>3.89</v>
      </c>
      <c r="V861" s="1">
        <v>3.67</v>
      </c>
      <c r="W861" s="1">
        <v>2.4900000000000002</v>
      </c>
      <c r="Y861" s="1">
        <v>200112</v>
      </c>
      <c r="Z861" s="1">
        <v>6.37</v>
      </c>
      <c r="AA861" s="1">
        <v>5.95</v>
      </c>
      <c r="AB861" s="1">
        <v>5.41</v>
      </c>
      <c r="AC861" s="1">
        <v>4.18</v>
      </c>
      <c r="AD861" s="1">
        <v>3.89</v>
      </c>
      <c r="AE861" s="1">
        <v>6.5</v>
      </c>
      <c r="AF861" s="1">
        <v>5.3</v>
      </c>
      <c r="AG861" s="1">
        <v>6.17</v>
      </c>
      <c r="AH861" s="1">
        <v>6.14</v>
      </c>
      <c r="AI861" s="1">
        <v>5.46</v>
      </c>
      <c r="CA861" s="1">
        <v>199706</v>
      </c>
      <c r="CB861" s="1">
        <v>2.75</v>
      </c>
      <c r="CC861" s="1">
        <v>2.2999999999999998</v>
      </c>
      <c r="CD861" s="1">
        <v>5.25</v>
      </c>
      <c r="CE861" s="1">
        <v>5.25</v>
      </c>
      <c r="CF861" s="1">
        <v>2.31</v>
      </c>
      <c r="CG861" s="1">
        <v>3.63</v>
      </c>
      <c r="CH861" s="1">
        <v>5.56</v>
      </c>
      <c r="CI861" s="1">
        <v>4.95</v>
      </c>
      <c r="CJ861" s="1">
        <v>5.34</v>
      </c>
      <c r="CK861" s="1">
        <v>1.2</v>
      </c>
      <c r="CL861" s="1">
        <v>4.1399999999999997</v>
      </c>
      <c r="CM861" s="1">
        <v>2.2799999999999998</v>
      </c>
      <c r="CN861" s="1">
        <v>4.96</v>
      </c>
      <c r="CO861" s="1">
        <v>5.0599999999999996</v>
      </c>
      <c r="CP861" s="1">
        <v>6.01</v>
      </c>
      <c r="CQ861" s="1">
        <v>4.9000000000000004</v>
      </c>
      <c r="CR861" s="1">
        <v>4.9800000000000004</v>
      </c>
      <c r="CS861" s="1">
        <v>5.24</v>
      </c>
      <c r="CT861" s="1">
        <v>5.41</v>
      </c>
      <c r="CV861" s="1">
        <v>199806</v>
      </c>
      <c r="CW861" s="1">
        <v>-3.87</v>
      </c>
      <c r="CX861" s="1">
        <v>-1.07</v>
      </c>
      <c r="CY861" s="1">
        <v>-0.71</v>
      </c>
      <c r="CZ861" s="1">
        <v>-0.22</v>
      </c>
      <c r="DA861" s="1">
        <v>-1.51</v>
      </c>
      <c r="DB861" s="1">
        <v>-0.09</v>
      </c>
      <c r="DC861" s="1">
        <v>-0.5</v>
      </c>
      <c r="DD861" s="1">
        <v>-1.47</v>
      </c>
      <c r="DE861" s="1">
        <v>0.37</v>
      </c>
      <c r="DF861" s="1">
        <v>-1.42</v>
      </c>
      <c r="DG861" s="1">
        <v>-1.59</v>
      </c>
      <c r="DH861" s="1">
        <v>-0.31</v>
      </c>
      <c r="DI861" s="1">
        <v>0.13</v>
      </c>
      <c r="DJ861" s="1">
        <v>-0.55000000000000004</v>
      </c>
      <c r="DK861" s="1">
        <v>-0.44</v>
      </c>
      <c r="DL861" s="1">
        <v>-1.73</v>
      </c>
      <c r="DM861" s="1">
        <v>-1.18</v>
      </c>
      <c r="DN861" s="1">
        <v>0.05</v>
      </c>
      <c r="DO861" s="1">
        <v>0.8</v>
      </c>
      <c r="DQ861" s="1">
        <v>199706</v>
      </c>
      <c r="DR861" s="1">
        <v>-99.99</v>
      </c>
      <c r="DS861" s="1">
        <v>4.33</v>
      </c>
      <c r="DT861" s="1">
        <v>4.3899999999999997</v>
      </c>
      <c r="DU861" s="1">
        <v>3.45</v>
      </c>
      <c r="DV861" s="1">
        <v>4.32</v>
      </c>
      <c r="DW861" s="1">
        <v>4.26</v>
      </c>
      <c r="DX861" s="1">
        <v>4.79</v>
      </c>
      <c r="DY861" s="1">
        <v>3.52</v>
      </c>
      <c r="DZ861" s="1">
        <v>3.74</v>
      </c>
      <c r="EA861" s="1">
        <v>4.05</v>
      </c>
      <c r="EB861" s="1">
        <v>5.19</v>
      </c>
      <c r="EC861" s="1">
        <v>4.4400000000000004</v>
      </c>
      <c r="ED861" s="1">
        <v>3.98</v>
      </c>
      <c r="EE861" s="1">
        <v>5.25</v>
      </c>
      <c r="EF861" s="1">
        <v>4.2699999999999996</v>
      </c>
      <c r="EG861" s="1">
        <v>4.05</v>
      </c>
      <c r="EH861" s="1">
        <v>2.98</v>
      </c>
      <c r="EI861" s="1">
        <v>2.68</v>
      </c>
      <c r="EJ861" s="1">
        <v>4.88</v>
      </c>
      <c r="EL861">
        <v>199706</v>
      </c>
      <c r="EM861">
        <v>4.0999999999999996</v>
      </c>
      <c r="EN861">
        <v>1.19</v>
      </c>
      <c r="EO861">
        <v>1.62</v>
      </c>
      <c r="EP861">
        <v>0.37</v>
      </c>
      <c r="ER861" s="1">
        <v>199712</v>
      </c>
      <c r="ES861" s="1">
        <v>3.95</v>
      </c>
      <c r="EU861" s="1">
        <v>199701</v>
      </c>
      <c r="EV861" s="1">
        <v>2.68</v>
      </c>
      <c r="EX861" s="1">
        <v>200112</v>
      </c>
      <c r="EY861" s="1">
        <v>1.18</v>
      </c>
      <c r="FA861" s="1">
        <v>199712</v>
      </c>
      <c r="FB861" s="1">
        <f>IF(ISERROR(VLOOKUP($FA861,MOM,LOOKUPS!C$12,0)*$FB$6+VLOOKUP($FA861,STREV,LOOKUPS!C$10,0)*$FC$6+VLOOKUP($FA861,LTREV,LOOKUPS!C$9,0)*$FD$6+VLOOKUP($FA861,CFP,LOOKUPS!C$6,0)*$FE$6+VLOOKUP($FA861,EP,LOOKUPS!C$8,0)*$FF$6+VLOOKUP($FA861,BM,LOOKUPS!C$5,0)*$FG$6+VLOOKUP($FA861,DIV,LOOKUPS!C$7,0)*$FH$6++VLOOKUP($FA861,SIZE,LOOKUPS!C$11,0)*$FI$6),"",VLOOKUP($FA861,MOM,LOOKUPS!C$12,0)*$FB$6+VLOOKUP($FA861,STREV,LOOKUPS!C$10,0)*$FC$6+VLOOKUP($FA861,LTREV,LOOKUPS!C$9,0)*$FD$6+VLOOKUP($FA861,CFP,LOOKUPS!C$6,0)*$FE$6+VLOOKUP($FA861,EP,LOOKUPS!C$8,0)*$FF$6+VLOOKUP($FA861,BM,LOOKUPS!C$5,0)*$FG$6+VLOOKUP($FA861,DIV,LOOKUPS!C$7,0)*$FH$6++VLOOKUP($FA861,SIZE,LOOKUPS!C$11,0)*$FI$6)</f>
        <v>-8.0047999999999995</v>
      </c>
      <c r="FC861" s="1">
        <f>IF(ISERROR(VLOOKUP($FA861,MOM,LOOKUPS!D$12,0)*$FB$6+VLOOKUP($FA861,STREV,LOOKUPS!D$10,0)*$FC$6+VLOOKUP($FA861,LTREV,LOOKUPS!D$9,0)*$FD$6+VLOOKUP($FA861,CFP,LOOKUPS!D$6,0)*$FE$6+VLOOKUP($FA861,EP,LOOKUPS!D$8,0)*$FF$6+VLOOKUP($FA861,BM,LOOKUPS!D$5,0)*$FG$6+VLOOKUP($FA861,DIV,LOOKUPS!D$7,0)*$FH$6++VLOOKUP($FA861,SIZE,LOOKUPS!D$11,0)*$FI$6),"",VLOOKUP($FA861,MOM,LOOKUPS!D$12,0)*$FB$6+VLOOKUP($FA861,STREV,LOOKUPS!D$10,0)*$FC$6+VLOOKUP($FA861,LTREV,LOOKUPS!D$9,0)*$FD$6+VLOOKUP($FA861,CFP,LOOKUPS!D$6,0)*$FE$6+VLOOKUP($FA861,EP,LOOKUPS!D$8,0)*$FF$6+VLOOKUP($FA861,BM,LOOKUPS!D$5,0)*$FG$6+VLOOKUP($FA861,DIV,LOOKUPS!D$7,0)*$FH$6++VLOOKUP($FA861,SIZE,LOOKUPS!D$11,0)*$FI$6)</f>
        <v>-2.8163</v>
      </c>
      <c r="FD861" s="1">
        <f>IF(ISERROR(VLOOKUP($FA861,MOM,LOOKUPS!E$12,0)*$FB$6+VLOOKUP($FA861,STREV,LOOKUPS!E$10,0)*$FC$6+VLOOKUP($FA861,LTREV,LOOKUPS!E$9,0)*$FD$6+VLOOKUP($FA861,CFP,LOOKUPS!E$6,0)*$FE$6+VLOOKUP($FA861,EP,LOOKUPS!E$8,0)*$FF$6+VLOOKUP($FA861,BM,LOOKUPS!E$5,0)*$FG$6+VLOOKUP($FA861,DIV,LOOKUPS!E$7,0)*$FH$6++VLOOKUP($FA861,SIZE,LOOKUPS!E$11,0)*$FI$6),"",VLOOKUP($FA861,MOM,LOOKUPS!E$12,0)*$FB$6+VLOOKUP($FA861,STREV,LOOKUPS!E$10,0)*$FC$6+VLOOKUP($FA861,LTREV,LOOKUPS!E$9,0)*$FD$6+VLOOKUP($FA861,CFP,LOOKUPS!E$6,0)*$FE$6+VLOOKUP($FA861,EP,LOOKUPS!E$8,0)*$FF$6+VLOOKUP($FA861,BM,LOOKUPS!E$5,0)*$FG$6+VLOOKUP($FA861,DIV,LOOKUPS!E$7,0)*$FH$6++VLOOKUP($FA861,SIZE,LOOKUPS!E$11,0)*$FI$6)</f>
        <v>-1.9238000000000002</v>
      </c>
      <c r="FE861" s="1">
        <f>IF(ISERROR(VLOOKUP($FA861,MOM,LOOKUPS!F$12,0)*$FB$6+VLOOKUP($FA861,STREV,LOOKUPS!F$10,0)*$FC$6+VLOOKUP($FA861,LTREV,LOOKUPS!F$9,0)*$FD$6+VLOOKUP($FA861,CFP,LOOKUPS!F$6,0)*$FE$6+VLOOKUP($FA861,EP,LOOKUPS!F$8,0)*$FF$6+VLOOKUP($FA861,BM,LOOKUPS!F$5,0)*$FG$6+VLOOKUP($FA861,DIV,LOOKUPS!F$7,0)*$FH$6++VLOOKUP($FA861,SIZE,LOOKUPS!F$11,0)*$FI$6),"",VLOOKUP($FA861,MOM,LOOKUPS!F$12,0)*$FB$6+VLOOKUP($FA861,STREV,LOOKUPS!F$10,0)*$FC$6+VLOOKUP($FA861,LTREV,LOOKUPS!F$9,0)*$FD$6+VLOOKUP($FA861,CFP,LOOKUPS!F$6,0)*$FE$6+VLOOKUP($FA861,EP,LOOKUPS!F$8,0)*$FF$6+VLOOKUP($FA861,BM,LOOKUPS!F$5,0)*$FG$6+VLOOKUP($FA861,DIV,LOOKUPS!F$7,0)*$FH$6++VLOOKUP($FA861,SIZE,LOOKUPS!F$11,0)*$FI$6)</f>
        <v>-1.1057000000000001</v>
      </c>
      <c r="FF861" s="1">
        <f>IF(ISERROR(VLOOKUP($FA861,MOM,LOOKUPS!G$12,0)*$FB$6+VLOOKUP($FA861,STREV,LOOKUPS!G$10,0)*$FC$6+VLOOKUP($FA861,LTREV,LOOKUPS!G$9,0)*$FD$6+VLOOKUP($FA861,CFP,LOOKUPS!G$6,0)*$FE$6+VLOOKUP($FA861,EP,LOOKUPS!G$8,0)*$FF$6+VLOOKUP($FA861,BM,LOOKUPS!G$5,0)*$FG$6+VLOOKUP($FA861,DIV,LOOKUPS!G$7,0)*$FH$6++VLOOKUP($FA861,SIZE,LOOKUPS!G$11,0)*$FI$6),"",VLOOKUP($FA861,MOM,LOOKUPS!G$12,0)*$FB$6+VLOOKUP($FA861,STREV,LOOKUPS!G$10,0)*$FC$6+VLOOKUP($FA861,LTREV,LOOKUPS!G$9,0)*$FD$6+VLOOKUP($FA861,CFP,LOOKUPS!G$6,0)*$FE$6+VLOOKUP($FA861,EP,LOOKUPS!G$8,0)*$FF$6+VLOOKUP($FA861,BM,LOOKUPS!G$5,0)*$FG$6+VLOOKUP($FA861,DIV,LOOKUPS!G$7,0)*$FH$6++VLOOKUP($FA861,SIZE,LOOKUPS!G$11,0)*$FI$6)</f>
        <v>-0.72030000000000005</v>
      </c>
      <c r="FG861" s="1">
        <f>IF(ISERROR(VLOOKUP($FA861,MOM,LOOKUPS!H$12,0)*$FB$6+VLOOKUP($FA861,STREV,LOOKUPS!H$10,0)*$FC$6+VLOOKUP($FA861,LTREV,LOOKUPS!H$9,0)*$FD$6+VLOOKUP($FA861,CFP,LOOKUPS!H$6,0)*$FE$6+VLOOKUP($FA861,EP,LOOKUPS!H$8,0)*$FF$6+VLOOKUP($FA861,BM,LOOKUPS!H$5,0)*$FG$6+VLOOKUP($FA861,DIV,LOOKUPS!H$7,0)*$FH$6++VLOOKUP($FA861,SIZE,LOOKUPS!H$11,0)*$FI$6),"",VLOOKUP($FA861,MOM,LOOKUPS!H$12,0)*$FB$6+VLOOKUP($FA861,STREV,LOOKUPS!H$10,0)*$FC$6+VLOOKUP($FA861,LTREV,LOOKUPS!H$9,0)*$FD$6+VLOOKUP($FA861,CFP,LOOKUPS!H$6,0)*$FE$6+VLOOKUP($FA861,EP,LOOKUPS!H$8,0)*$FF$6+VLOOKUP($FA861,BM,LOOKUPS!H$5,0)*$FG$6+VLOOKUP($FA861,DIV,LOOKUPS!H$7,0)*$FH$6++VLOOKUP($FA861,SIZE,LOOKUPS!H$11,0)*$FI$6)</f>
        <v>0.16760000000000005</v>
      </c>
      <c r="FH861" s="1">
        <f>IF(ISERROR(VLOOKUP($FA861,MOM,LOOKUPS!I$12,0)*$FB$6+VLOOKUP($FA861,STREV,LOOKUPS!I$10,0)*$FC$6+VLOOKUP($FA861,LTREV,LOOKUPS!I$9,0)*$FD$6+VLOOKUP($FA861,CFP,LOOKUPS!I$6,0)*$FE$6+VLOOKUP($FA861,EP,LOOKUPS!I$8,0)*$FF$6+VLOOKUP($FA861,BM,LOOKUPS!I$5,0)*$FG$6+VLOOKUP($FA861,DIV,LOOKUPS!I$7,0)*$FH$6++VLOOKUP($FA861,SIZE,LOOKUPS!I$11,0)*$FI$6),"",VLOOKUP($FA861,MOM,LOOKUPS!I$12,0)*$FB$6+VLOOKUP($FA861,STREV,LOOKUPS!I$10,0)*$FC$6+VLOOKUP($FA861,LTREV,LOOKUPS!I$9,0)*$FD$6+VLOOKUP($FA861,CFP,LOOKUPS!I$6,0)*$FE$6+VLOOKUP($FA861,EP,LOOKUPS!I$8,0)*$FF$6+VLOOKUP($FA861,BM,LOOKUPS!I$5,0)*$FG$6+VLOOKUP($FA861,DIV,LOOKUPS!I$7,0)*$FH$6++VLOOKUP($FA861,SIZE,LOOKUPS!I$11,0)*$FI$6)</f>
        <v>0.63749999999999996</v>
      </c>
      <c r="FI861" s="1">
        <f>IF(ISERROR(VLOOKUP($FA861,MOM,LOOKUPS!J$12,0)*$FB$6+VLOOKUP($FA861,STREV,LOOKUPS!J$10,0)*$FC$6+VLOOKUP($FA861,LTREV,LOOKUPS!J$9,0)*$FD$6+VLOOKUP($FA861,CFP,LOOKUPS!J$6,0)*$FE$6+VLOOKUP($FA861,EP,LOOKUPS!J$8,0)*$FF$6+VLOOKUP($FA861,BM,LOOKUPS!J$5,0)*$FG$6+VLOOKUP($FA861,DIV,LOOKUPS!J$7,0)*$FH$6++VLOOKUP($FA861,SIZE,LOOKUPS!J$11,0)*$FI$6),"",VLOOKUP($FA861,MOM,LOOKUPS!J$12,0)*$FB$6+VLOOKUP($FA861,STREV,LOOKUPS!J$10,0)*$FC$6+VLOOKUP($FA861,LTREV,LOOKUPS!J$9,0)*$FD$6+VLOOKUP($FA861,CFP,LOOKUPS!J$6,0)*$FE$6+VLOOKUP($FA861,EP,LOOKUPS!J$8,0)*$FF$6+VLOOKUP($FA861,BM,LOOKUPS!J$5,0)*$FG$6+VLOOKUP($FA861,DIV,LOOKUPS!J$7,0)*$FH$6++VLOOKUP($FA861,SIZE,LOOKUPS!J$11,0)*$FI$6)</f>
        <v>4.0900000000000034E-2</v>
      </c>
      <c r="FJ861" s="1">
        <f>IF(ISERROR(VLOOKUP($FA861,MOM,LOOKUPS!K$12,0)*$FB$6+VLOOKUP($FA861,STREV,LOOKUPS!K$10,0)*$FC$6+VLOOKUP($FA861,LTREV,LOOKUPS!K$9,0)*$FD$6+VLOOKUP($FA861,CFP,LOOKUPS!K$6,0)*$FE$6+VLOOKUP($FA861,EP,LOOKUPS!K$8,0)*$FF$6+VLOOKUP($FA861,BM,LOOKUPS!K$5,0)*$FG$6+VLOOKUP($FA861,DIV,LOOKUPS!K$7,0)*$FH$6++VLOOKUP($FA861,SIZE,LOOKUPS!K$11,0)*$FI$6),"",VLOOKUP($FA861,MOM,LOOKUPS!K$12,0)*$FB$6+VLOOKUP($FA861,STREV,LOOKUPS!K$10,0)*$FC$6+VLOOKUP($FA861,LTREV,LOOKUPS!K$9,0)*$FD$6+VLOOKUP($FA861,CFP,LOOKUPS!K$6,0)*$FE$6+VLOOKUP($FA861,EP,LOOKUPS!K$8,0)*$FF$6+VLOOKUP($FA861,BM,LOOKUPS!K$5,0)*$FG$6+VLOOKUP($FA861,DIV,LOOKUPS!K$7,0)*$FH$6++VLOOKUP($FA861,SIZE,LOOKUPS!K$11,0)*$FI$6)</f>
        <v>-1.3926999999999998</v>
      </c>
      <c r="FK861" s="1">
        <f>IF(ISERROR(VLOOKUP($FA861,MOM,LOOKUPS!L$12,0)*$FB$6+VLOOKUP($FA861,STREV,LOOKUPS!L$10,0)*$FC$6+VLOOKUP($FA861,LTREV,LOOKUPS!L$9,0)*$FD$6+VLOOKUP($FA861,CFP,LOOKUPS!L$6,0)*$FE$6+VLOOKUP($FA861,EP,LOOKUPS!L$8,0)*$FF$6+VLOOKUP($FA861,BM,LOOKUPS!L$5,0)*$FG$6+VLOOKUP($FA861,DIV,LOOKUPS!L$7,0)*$FH$6++VLOOKUP($FA861,SIZE,LOOKUPS!L$11,0)*$FI$6),"",VLOOKUP($FA861,MOM,LOOKUPS!L$12,0)*$FB$6+VLOOKUP($FA861,STREV,LOOKUPS!L$10,0)*$FC$6+VLOOKUP($FA861,LTREV,LOOKUPS!L$9,0)*$FD$6+VLOOKUP($FA861,CFP,LOOKUPS!L$6,0)*$FE$6+VLOOKUP($FA861,EP,LOOKUPS!L$8,0)*$FF$6+VLOOKUP($FA861,BM,LOOKUPS!L$5,0)*$FG$6+VLOOKUP($FA861,DIV,LOOKUPS!L$7,0)*$FH$6++VLOOKUP($FA861,SIZE,LOOKUPS!L$11,0)*$FI$6)</f>
        <v>-4.3647</v>
      </c>
    </row>
    <row r="862" spans="1:167" x14ac:dyDescent="0.3">
      <c r="A862" s="1">
        <v>199801</v>
      </c>
      <c r="B862" s="1">
        <v>7.27</v>
      </c>
      <c r="C862" s="1">
        <v>1.1100000000000001</v>
      </c>
      <c r="D862" s="1">
        <v>-0.36</v>
      </c>
      <c r="E862" s="1">
        <v>0.61</v>
      </c>
      <c r="F862" s="1">
        <v>-0.8</v>
      </c>
      <c r="G862" s="1">
        <v>-0.94</v>
      </c>
      <c r="H862" s="1">
        <v>-0.12</v>
      </c>
      <c r="I862" s="1">
        <v>-0.49</v>
      </c>
      <c r="J862" s="1">
        <v>-1.36</v>
      </c>
      <c r="K862" s="1">
        <v>-0.38</v>
      </c>
      <c r="M862" s="1">
        <v>199702</v>
      </c>
      <c r="N862" s="1">
        <v>-1.64</v>
      </c>
      <c r="O862" s="1">
        <v>-1.28</v>
      </c>
      <c r="P862" s="1">
        <v>-0.73</v>
      </c>
      <c r="Q862" s="1">
        <v>0.02</v>
      </c>
      <c r="R862" s="1">
        <v>0.55000000000000004</v>
      </c>
      <c r="S862" s="1">
        <v>0.45</v>
      </c>
      <c r="T862" s="1">
        <v>0.17</v>
      </c>
      <c r="U862" s="1">
        <v>-0.69</v>
      </c>
      <c r="V862" s="1">
        <v>-2.98</v>
      </c>
      <c r="W862" s="1">
        <v>-4.57</v>
      </c>
      <c r="Y862" s="1">
        <v>200201</v>
      </c>
      <c r="Z862" s="1">
        <v>6.06</v>
      </c>
      <c r="AA862" s="1">
        <v>5.68</v>
      </c>
      <c r="AB862" s="1">
        <v>3.64</v>
      </c>
      <c r="AC862" s="1">
        <v>2.4300000000000002</v>
      </c>
      <c r="AD862" s="1">
        <v>2.1800000000000002</v>
      </c>
      <c r="AE862" s="1">
        <v>0.68</v>
      </c>
      <c r="AF862" s="1">
        <v>1.02</v>
      </c>
      <c r="AG862" s="1">
        <v>2.02</v>
      </c>
      <c r="AH862" s="1">
        <v>-0.75</v>
      </c>
      <c r="AI862" s="1">
        <v>-5.45</v>
      </c>
      <c r="CA862" s="1">
        <v>199707</v>
      </c>
      <c r="CB862" s="1">
        <v>4.07</v>
      </c>
      <c r="CC862" s="1">
        <v>4.03</v>
      </c>
      <c r="CD862" s="1">
        <v>5.82</v>
      </c>
      <c r="CE862" s="1">
        <v>5.33</v>
      </c>
      <c r="CF862" s="1">
        <v>3.85</v>
      </c>
      <c r="CG862" s="1">
        <v>4.99</v>
      </c>
      <c r="CH862" s="1">
        <v>5.74</v>
      </c>
      <c r="CI862" s="1">
        <v>6</v>
      </c>
      <c r="CJ862" s="1">
        <v>5.23</v>
      </c>
      <c r="CK862" s="1">
        <v>3.88</v>
      </c>
      <c r="CL862" s="1">
        <v>3.8</v>
      </c>
      <c r="CM862" s="1">
        <v>4.55</v>
      </c>
      <c r="CN862" s="1">
        <v>5.42</v>
      </c>
      <c r="CO862" s="1">
        <v>5.5</v>
      </c>
      <c r="CP862" s="1">
        <v>6</v>
      </c>
      <c r="CQ862" s="1">
        <v>6.38</v>
      </c>
      <c r="CR862" s="1">
        <v>5.64</v>
      </c>
      <c r="CS862" s="1">
        <v>5.66</v>
      </c>
      <c r="CT862" s="1">
        <v>4.91</v>
      </c>
      <c r="CV862" s="1">
        <v>199807</v>
      </c>
      <c r="CW862" s="1">
        <v>-6.39</v>
      </c>
      <c r="CX862" s="1">
        <v>-5.25</v>
      </c>
      <c r="CY862" s="1">
        <v>-4.5199999999999996</v>
      </c>
      <c r="CZ862" s="1">
        <v>-3.78</v>
      </c>
      <c r="DA862" s="1">
        <v>-4.1500000000000004</v>
      </c>
      <c r="DB862" s="1">
        <v>-6.11</v>
      </c>
      <c r="DC862" s="1">
        <v>-4.45</v>
      </c>
      <c r="DD862" s="1">
        <v>-3.75</v>
      </c>
      <c r="DE862" s="1">
        <v>-4.05</v>
      </c>
      <c r="DF862" s="1">
        <v>-4.13</v>
      </c>
      <c r="DG862" s="1">
        <v>-4.16</v>
      </c>
      <c r="DH862" s="1">
        <v>-7.12</v>
      </c>
      <c r="DI862" s="1">
        <v>-5.13</v>
      </c>
      <c r="DJ862" s="1">
        <v>-4.8</v>
      </c>
      <c r="DK862" s="1">
        <v>-4.13</v>
      </c>
      <c r="DL862" s="1">
        <v>-4.1500000000000004</v>
      </c>
      <c r="DM862" s="1">
        <v>-3.28</v>
      </c>
      <c r="DN862" s="1">
        <v>-4.24</v>
      </c>
      <c r="DO862" s="1">
        <v>-3.86</v>
      </c>
      <c r="DQ862" s="1">
        <v>199707</v>
      </c>
      <c r="DR862" s="1">
        <v>-99.99</v>
      </c>
      <c r="DS862" s="1">
        <v>4.45</v>
      </c>
      <c r="DT862" s="1">
        <v>6.2</v>
      </c>
      <c r="DU862" s="1">
        <v>8.52</v>
      </c>
      <c r="DV862" s="1">
        <v>4.59</v>
      </c>
      <c r="DW862" s="1">
        <v>4.71</v>
      </c>
      <c r="DX862" s="1">
        <v>5.91</v>
      </c>
      <c r="DY862" s="1">
        <v>6.87</v>
      </c>
      <c r="DZ862" s="1">
        <v>9.06</v>
      </c>
      <c r="EA862" s="1">
        <v>4.16</v>
      </c>
      <c r="EB862" s="1">
        <v>6.21</v>
      </c>
      <c r="EC862" s="1">
        <v>3.32</v>
      </c>
      <c r="ED862" s="1">
        <v>6.56</v>
      </c>
      <c r="EE862" s="1">
        <v>5.59</v>
      </c>
      <c r="EF862" s="1">
        <v>6.24</v>
      </c>
      <c r="EG862" s="1">
        <v>6.32</v>
      </c>
      <c r="EH862" s="1">
        <v>7.51</v>
      </c>
      <c r="EI862" s="1">
        <v>9.24</v>
      </c>
      <c r="EJ862" s="1">
        <v>8.8699999999999992</v>
      </c>
      <c r="EL862">
        <v>199707</v>
      </c>
      <c r="EM862">
        <v>7.33</v>
      </c>
      <c r="EN862">
        <v>-2.7</v>
      </c>
      <c r="EO862">
        <v>0.2</v>
      </c>
      <c r="EP862">
        <v>0.43</v>
      </c>
      <c r="ER862" s="1">
        <v>199801</v>
      </c>
      <c r="ES862" s="1">
        <v>0.11</v>
      </c>
      <c r="EU862" s="1">
        <v>199702</v>
      </c>
      <c r="EV862" s="1">
        <v>1.26</v>
      </c>
      <c r="EX862" s="1">
        <v>200201</v>
      </c>
      <c r="EY862" s="1">
        <v>3.55</v>
      </c>
      <c r="FA862" s="1">
        <v>199801</v>
      </c>
      <c r="FB862" s="1">
        <f>IF(ISERROR(VLOOKUP($FA862,MOM,LOOKUPS!C$12,0)*$FB$6+VLOOKUP($FA862,STREV,LOOKUPS!C$10,0)*$FC$6+VLOOKUP($FA862,LTREV,LOOKUPS!C$9,0)*$FD$6+VLOOKUP($FA862,CFP,LOOKUPS!C$6,0)*$FE$6+VLOOKUP($FA862,EP,LOOKUPS!C$8,0)*$FF$6+VLOOKUP($FA862,BM,LOOKUPS!C$5,0)*$FG$6+VLOOKUP($FA862,DIV,LOOKUPS!C$7,0)*$FH$6++VLOOKUP($FA862,SIZE,LOOKUPS!C$11,0)*$FI$6),"",VLOOKUP($FA862,MOM,LOOKUPS!C$12,0)*$FB$6+VLOOKUP($FA862,STREV,LOOKUPS!C$10,0)*$FC$6+VLOOKUP($FA862,LTREV,LOOKUPS!C$9,0)*$FD$6+VLOOKUP($FA862,CFP,LOOKUPS!C$6,0)*$FE$6+VLOOKUP($FA862,EP,LOOKUPS!C$8,0)*$FF$6+VLOOKUP($FA862,BM,LOOKUPS!C$5,0)*$FG$6+VLOOKUP($FA862,DIV,LOOKUPS!C$7,0)*$FH$6++VLOOKUP($FA862,SIZE,LOOKUPS!C$11,0)*$FI$6)</f>
        <v>2.0834999999999999</v>
      </c>
      <c r="FC862" s="1">
        <f>IF(ISERROR(VLOOKUP($FA862,MOM,LOOKUPS!D$12,0)*$FB$6+VLOOKUP($FA862,STREV,LOOKUPS!D$10,0)*$FC$6+VLOOKUP($FA862,LTREV,LOOKUPS!D$9,0)*$FD$6+VLOOKUP($FA862,CFP,LOOKUPS!D$6,0)*$FE$6+VLOOKUP($FA862,EP,LOOKUPS!D$8,0)*$FF$6+VLOOKUP($FA862,BM,LOOKUPS!D$5,0)*$FG$6+VLOOKUP($FA862,DIV,LOOKUPS!D$7,0)*$FH$6++VLOOKUP($FA862,SIZE,LOOKUPS!D$11,0)*$FI$6),"",VLOOKUP($FA862,MOM,LOOKUPS!D$12,0)*$FB$6+VLOOKUP($FA862,STREV,LOOKUPS!D$10,0)*$FC$6+VLOOKUP($FA862,LTREV,LOOKUPS!D$9,0)*$FD$6+VLOOKUP($FA862,CFP,LOOKUPS!D$6,0)*$FE$6+VLOOKUP($FA862,EP,LOOKUPS!D$8,0)*$FF$6+VLOOKUP($FA862,BM,LOOKUPS!D$5,0)*$FG$6+VLOOKUP($FA862,DIV,LOOKUPS!D$7,0)*$FH$6++VLOOKUP($FA862,SIZE,LOOKUPS!D$11,0)*$FI$6)</f>
        <v>0.37050000000000005</v>
      </c>
      <c r="FD862" s="1">
        <f>IF(ISERROR(VLOOKUP($FA862,MOM,LOOKUPS!E$12,0)*$FB$6+VLOOKUP($FA862,STREV,LOOKUPS!E$10,0)*$FC$6+VLOOKUP($FA862,LTREV,LOOKUPS!E$9,0)*$FD$6+VLOOKUP($FA862,CFP,LOOKUPS!E$6,0)*$FE$6+VLOOKUP($FA862,EP,LOOKUPS!E$8,0)*$FF$6+VLOOKUP($FA862,BM,LOOKUPS!E$5,0)*$FG$6+VLOOKUP($FA862,DIV,LOOKUPS!E$7,0)*$FH$6++VLOOKUP($FA862,SIZE,LOOKUPS!E$11,0)*$FI$6),"",VLOOKUP($FA862,MOM,LOOKUPS!E$12,0)*$FB$6+VLOOKUP($FA862,STREV,LOOKUPS!E$10,0)*$FC$6+VLOOKUP($FA862,LTREV,LOOKUPS!E$9,0)*$FD$6+VLOOKUP($FA862,CFP,LOOKUPS!E$6,0)*$FE$6+VLOOKUP($FA862,EP,LOOKUPS!E$8,0)*$FF$6+VLOOKUP($FA862,BM,LOOKUPS!E$5,0)*$FG$6+VLOOKUP($FA862,DIV,LOOKUPS!E$7,0)*$FH$6++VLOOKUP($FA862,SIZE,LOOKUPS!E$11,0)*$FI$6)</f>
        <v>-0.60100000000000009</v>
      </c>
      <c r="FE862" s="1">
        <f>IF(ISERROR(VLOOKUP($FA862,MOM,LOOKUPS!F$12,0)*$FB$6+VLOOKUP($FA862,STREV,LOOKUPS!F$10,0)*$FC$6+VLOOKUP($FA862,LTREV,LOOKUPS!F$9,0)*$FD$6+VLOOKUP($FA862,CFP,LOOKUPS!F$6,0)*$FE$6+VLOOKUP($FA862,EP,LOOKUPS!F$8,0)*$FF$6+VLOOKUP($FA862,BM,LOOKUPS!F$5,0)*$FG$6+VLOOKUP($FA862,DIV,LOOKUPS!F$7,0)*$FH$6++VLOOKUP($FA862,SIZE,LOOKUPS!F$11,0)*$FI$6),"",VLOOKUP($FA862,MOM,LOOKUPS!F$12,0)*$FB$6+VLOOKUP($FA862,STREV,LOOKUPS!F$10,0)*$FC$6+VLOOKUP($FA862,LTREV,LOOKUPS!F$9,0)*$FD$6+VLOOKUP($FA862,CFP,LOOKUPS!F$6,0)*$FE$6+VLOOKUP($FA862,EP,LOOKUPS!F$8,0)*$FF$6+VLOOKUP($FA862,BM,LOOKUPS!F$5,0)*$FG$6+VLOOKUP($FA862,DIV,LOOKUPS!F$7,0)*$FH$6++VLOOKUP($FA862,SIZE,LOOKUPS!F$11,0)*$FI$6)</f>
        <v>-7.0399999999999935E-2</v>
      </c>
      <c r="FF862" s="1">
        <f>IF(ISERROR(VLOOKUP($FA862,MOM,LOOKUPS!G$12,0)*$FB$6+VLOOKUP($FA862,STREV,LOOKUPS!G$10,0)*$FC$6+VLOOKUP($FA862,LTREV,LOOKUPS!G$9,0)*$FD$6+VLOOKUP($FA862,CFP,LOOKUPS!G$6,0)*$FE$6+VLOOKUP($FA862,EP,LOOKUPS!G$8,0)*$FF$6+VLOOKUP($FA862,BM,LOOKUPS!G$5,0)*$FG$6+VLOOKUP($FA862,DIV,LOOKUPS!G$7,0)*$FH$6++VLOOKUP($FA862,SIZE,LOOKUPS!G$11,0)*$FI$6),"",VLOOKUP($FA862,MOM,LOOKUPS!G$12,0)*$FB$6+VLOOKUP($FA862,STREV,LOOKUPS!G$10,0)*$FC$6+VLOOKUP($FA862,LTREV,LOOKUPS!G$9,0)*$FD$6+VLOOKUP($FA862,CFP,LOOKUPS!G$6,0)*$FE$6+VLOOKUP($FA862,EP,LOOKUPS!G$8,0)*$FF$6+VLOOKUP($FA862,BM,LOOKUPS!G$5,0)*$FG$6+VLOOKUP($FA862,DIV,LOOKUPS!G$7,0)*$FH$6++VLOOKUP($FA862,SIZE,LOOKUPS!G$11,0)*$FI$6)</f>
        <v>-0.35889999999999994</v>
      </c>
      <c r="FG862" s="1">
        <f>IF(ISERROR(VLOOKUP($FA862,MOM,LOOKUPS!H$12,0)*$FB$6+VLOOKUP($FA862,STREV,LOOKUPS!H$10,0)*$FC$6+VLOOKUP($FA862,LTREV,LOOKUPS!H$9,0)*$FD$6+VLOOKUP($FA862,CFP,LOOKUPS!H$6,0)*$FE$6+VLOOKUP($FA862,EP,LOOKUPS!H$8,0)*$FF$6+VLOOKUP($FA862,BM,LOOKUPS!H$5,0)*$FG$6+VLOOKUP($FA862,DIV,LOOKUPS!H$7,0)*$FH$6++VLOOKUP($FA862,SIZE,LOOKUPS!H$11,0)*$FI$6),"",VLOOKUP($FA862,MOM,LOOKUPS!H$12,0)*$FB$6+VLOOKUP($FA862,STREV,LOOKUPS!H$10,0)*$FC$6+VLOOKUP($FA862,LTREV,LOOKUPS!H$9,0)*$FD$6+VLOOKUP($FA862,CFP,LOOKUPS!H$6,0)*$FE$6+VLOOKUP($FA862,EP,LOOKUPS!H$8,0)*$FF$6+VLOOKUP($FA862,BM,LOOKUPS!H$5,0)*$FG$6+VLOOKUP($FA862,DIV,LOOKUPS!H$7,0)*$FH$6++VLOOKUP($FA862,SIZE,LOOKUPS!H$11,0)*$FI$6)</f>
        <v>-0.50629999999999997</v>
      </c>
      <c r="FH862" s="1">
        <f>IF(ISERROR(VLOOKUP($FA862,MOM,LOOKUPS!I$12,0)*$FB$6+VLOOKUP($FA862,STREV,LOOKUPS!I$10,0)*$FC$6+VLOOKUP($FA862,LTREV,LOOKUPS!I$9,0)*$FD$6+VLOOKUP($FA862,CFP,LOOKUPS!I$6,0)*$FE$6+VLOOKUP($FA862,EP,LOOKUPS!I$8,0)*$FF$6+VLOOKUP($FA862,BM,LOOKUPS!I$5,0)*$FG$6+VLOOKUP($FA862,DIV,LOOKUPS!I$7,0)*$FH$6++VLOOKUP($FA862,SIZE,LOOKUPS!I$11,0)*$FI$6),"",VLOOKUP($FA862,MOM,LOOKUPS!I$12,0)*$FB$6+VLOOKUP($FA862,STREV,LOOKUPS!I$10,0)*$FC$6+VLOOKUP($FA862,LTREV,LOOKUPS!I$9,0)*$FD$6+VLOOKUP($FA862,CFP,LOOKUPS!I$6,0)*$FE$6+VLOOKUP($FA862,EP,LOOKUPS!I$8,0)*$FF$6+VLOOKUP($FA862,BM,LOOKUPS!I$5,0)*$FG$6+VLOOKUP($FA862,DIV,LOOKUPS!I$7,0)*$FH$6++VLOOKUP($FA862,SIZE,LOOKUPS!I$11,0)*$FI$6)</f>
        <v>0.33900000000000002</v>
      </c>
      <c r="FI862" s="1">
        <f>IF(ISERROR(VLOOKUP($FA862,MOM,LOOKUPS!J$12,0)*$FB$6+VLOOKUP($FA862,STREV,LOOKUPS!J$10,0)*$FC$6+VLOOKUP($FA862,LTREV,LOOKUPS!J$9,0)*$FD$6+VLOOKUP($FA862,CFP,LOOKUPS!J$6,0)*$FE$6+VLOOKUP($FA862,EP,LOOKUPS!J$8,0)*$FF$6+VLOOKUP($FA862,BM,LOOKUPS!J$5,0)*$FG$6+VLOOKUP($FA862,DIV,LOOKUPS!J$7,0)*$FH$6++VLOOKUP($FA862,SIZE,LOOKUPS!J$11,0)*$FI$6),"",VLOOKUP($FA862,MOM,LOOKUPS!J$12,0)*$FB$6+VLOOKUP($FA862,STREV,LOOKUPS!J$10,0)*$FC$6+VLOOKUP($FA862,LTREV,LOOKUPS!J$9,0)*$FD$6+VLOOKUP($FA862,CFP,LOOKUPS!J$6,0)*$FE$6+VLOOKUP($FA862,EP,LOOKUPS!J$8,0)*$FF$6+VLOOKUP($FA862,BM,LOOKUPS!J$5,0)*$FG$6+VLOOKUP($FA862,DIV,LOOKUPS!J$7,0)*$FH$6++VLOOKUP($FA862,SIZE,LOOKUPS!J$11,0)*$FI$6)</f>
        <v>-0.60750000000000004</v>
      </c>
      <c r="FJ862" s="1">
        <f>IF(ISERROR(VLOOKUP($FA862,MOM,LOOKUPS!K$12,0)*$FB$6+VLOOKUP($FA862,STREV,LOOKUPS!K$10,0)*$FC$6+VLOOKUP($FA862,LTREV,LOOKUPS!K$9,0)*$FD$6+VLOOKUP($FA862,CFP,LOOKUPS!K$6,0)*$FE$6+VLOOKUP($FA862,EP,LOOKUPS!K$8,0)*$FF$6+VLOOKUP($FA862,BM,LOOKUPS!K$5,0)*$FG$6+VLOOKUP($FA862,DIV,LOOKUPS!K$7,0)*$FH$6++VLOOKUP($FA862,SIZE,LOOKUPS!K$11,0)*$FI$6),"",VLOOKUP($FA862,MOM,LOOKUPS!K$12,0)*$FB$6+VLOOKUP($FA862,STREV,LOOKUPS!K$10,0)*$FC$6+VLOOKUP($FA862,LTREV,LOOKUPS!K$9,0)*$FD$6+VLOOKUP($FA862,CFP,LOOKUPS!K$6,0)*$FE$6+VLOOKUP($FA862,EP,LOOKUPS!K$8,0)*$FF$6+VLOOKUP($FA862,BM,LOOKUPS!K$5,0)*$FG$6+VLOOKUP($FA862,DIV,LOOKUPS!K$7,0)*$FH$6++VLOOKUP($FA862,SIZE,LOOKUPS!K$11,0)*$FI$6)</f>
        <v>0.35739999999999994</v>
      </c>
      <c r="FK862" s="1">
        <f>IF(ISERROR(VLOOKUP($FA862,MOM,LOOKUPS!L$12,0)*$FB$6+VLOOKUP($FA862,STREV,LOOKUPS!L$10,0)*$FC$6+VLOOKUP($FA862,LTREV,LOOKUPS!L$9,0)*$FD$6+VLOOKUP($FA862,CFP,LOOKUPS!L$6,0)*$FE$6+VLOOKUP($FA862,EP,LOOKUPS!L$8,0)*$FF$6+VLOOKUP($FA862,BM,LOOKUPS!L$5,0)*$FG$6+VLOOKUP($FA862,DIV,LOOKUPS!L$7,0)*$FH$6++VLOOKUP($FA862,SIZE,LOOKUPS!L$11,0)*$FI$6),"",VLOOKUP($FA862,MOM,LOOKUPS!L$12,0)*$FB$6+VLOOKUP($FA862,STREV,LOOKUPS!L$10,0)*$FC$6+VLOOKUP($FA862,LTREV,LOOKUPS!L$9,0)*$FD$6+VLOOKUP($FA862,CFP,LOOKUPS!L$6,0)*$FE$6+VLOOKUP($FA862,EP,LOOKUPS!L$8,0)*$FF$6+VLOOKUP($FA862,BM,LOOKUPS!L$5,0)*$FG$6+VLOOKUP($FA862,DIV,LOOKUPS!L$7,0)*$FH$6++VLOOKUP($FA862,SIZE,LOOKUPS!L$11,0)*$FI$6)</f>
        <v>3.5629</v>
      </c>
    </row>
    <row r="863" spans="1:167" x14ac:dyDescent="0.3">
      <c r="A863" s="1">
        <v>199802</v>
      </c>
      <c r="B863" s="1">
        <v>6.19</v>
      </c>
      <c r="C863" s="1">
        <v>6.02</v>
      </c>
      <c r="D863" s="1">
        <v>6.53</v>
      </c>
      <c r="E863" s="1">
        <v>7.1</v>
      </c>
      <c r="F863" s="1">
        <v>6.12</v>
      </c>
      <c r="G863" s="1">
        <v>6.64</v>
      </c>
      <c r="H863" s="1">
        <v>6.27</v>
      </c>
      <c r="I863" s="1">
        <v>6.18</v>
      </c>
      <c r="J863" s="1">
        <v>7.03</v>
      </c>
      <c r="K863" s="1">
        <v>6.29</v>
      </c>
      <c r="M863" s="1">
        <v>199703</v>
      </c>
      <c r="N863" s="1">
        <v>-7.45</v>
      </c>
      <c r="O863" s="1">
        <v>-6.53</v>
      </c>
      <c r="P863" s="1">
        <v>-5.47</v>
      </c>
      <c r="Q863" s="1">
        <v>-4.7</v>
      </c>
      <c r="R863" s="1">
        <v>-4.04</v>
      </c>
      <c r="S863" s="1">
        <v>-2.3199999999999998</v>
      </c>
      <c r="T863" s="1">
        <v>-2.78</v>
      </c>
      <c r="U863" s="1">
        <v>-4.32</v>
      </c>
      <c r="V863" s="1">
        <v>-5.45</v>
      </c>
      <c r="W863" s="1">
        <v>-6.06</v>
      </c>
      <c r="Y863" s="1">
        <v>200202</v>
      </c>
      <c r="Z863" s="1">
        <v>-3.16</v>
      </c>
      <c r="AA863" s="1">
        <v>-2.36</v>
      </c>
      <c r="AB863" s="1">
        <v>-1.31</v>
      </c>
      <c r="AC863" s="1">
        <v>-1.69</v>
      </c>
      <c r="AD863" s="1">
        <v>-0.41</v>
      </c>
      <c r="AE863" s="1">
        <v>-1.0900000000000001</v>
      </c>
      <c r="AF863" s="1">
        <v>0.69</v>
      </c>
      <c r="AG863" s="1">
        <v>-0.37</v>
      </c>
      <c r="AH863" s="1">
        <v>-2.5299999999999998</v>
      </c>
      <c r="AI863" s="1">
        <v>-7.52</v>
      </c>
      <c r="CA863" s="1">
        <v>199708</v>
      </c>
      <c r="CB863" s="1">
        <v>1.27</v>
      </c>
      <c r="CC863" s="1">
        <v>3.49</v>
      </c>
      <c r="CD863" s="1">
        <v>2.95</v>
      </c>
      <c r="CE863" s="1">
        <v>3.86</v>
      </c>
      <c r="CF863" s="1">
        <v>3.87</v>
      </c>
      <c r="CG863" s="1">
        <v>2.61</v>
      </c>
      <c r="CH863" s="1">
        <v>3.25</v>
      </c>
      <c r="CI863" s="1">
        <v>2.78</v>
      </c>
      <c r="CJ863" s="1">
        <v>4.16</v>
      </c>
      <c r="CK863" s="1">
        <v>3.77</v>
      </c>
      <c r="CL863" s="1">
        <v>4.0199999999999996</v>
      </c>
      <c r="CM863" s="1">
        <v>2.4300000000000002</v>
      </c>
      <c r="CN863" s="1">
        <v>2.79</v>
      </c>
      <c r="CO863" s="1">
        <v>3.99</v>
      </c>
      <c r="CP863" s="1">
        <v>2.46</v>
      </c>
      <c r="CQ863" s="1">
        <v>2.61</v>
      </c>
      <c r="CR863" s="1">
        <v>2.95</v>
      </c>
      <c r="CS863" s="1">
        <v>3.66</v>
      </c>
      <c r="CT863" s="1">
        <v>4.53</v>
      </c>
      <c r="CV863" s="1">
        <v>199808</v>
      </c>
      <c r="CW863" s="1">
        <v>-22.99</v>
      </c>
      <c r="CX863" s="1">
        <v>-18.29</v>
      </c>
      <c r="CY863" s="1">
        <v>-14.8</v>
      </c>
      <c r="CZ863" s="1">
        <v>-9.48</v>
      </c>
      <c r="DA863" s="1">
        <v>-19.25</v>
      </c>
      <c r="DB863" s="1">
        <v>-16.91</v>
      </c>
      <c r="DC863" s="1">
        <v>-14.33</v>
      </c>
      <c r="DD863" s="1">
        <v>-13.64</v>
      </c>
      <c r="DE863" s="1">
        <v>-7.27</v>
      </c>
      <c r="DF863" s="1">
        <v>-19.37</v>
      </c>
      <c r="DG863" s="1">
        <v>-19.13</v>
      </c>
      <c r="DH863" s="1">
        <v>-16.64</v>
      </c>
      <c r="DI863" s="1">
        <v>-17.170000000000002</v>
      </c>
      <c r="DJ863" s="1">
        <v>-14.37</v>
      </c>
      <c r="DK863" s="1">
        <v>-14.29</v>
      </c>
      <c r="DL863" s="1">
        <v>-13.76</v>
      </c>
      <c r="DM863" s="1">
        <v>-13.5</v>
      </c>
      <c r="DN863" s="1">
        <v>-9.99</v>
      </c>
      <c r="DO863" s="1">
        <v>-4.3499999999999996</v>
      </c>
      <c r="DQ863" s="1">
        <v>199708</v>
      </c>
      <c r="DR863" s="1">
        <v>-99.99</v>
      </c>
      <c r="DS863" s="1">
        <v>4.49</v>
      </c>
      <c r="DT863" s="1">
        <v>1.82</v>
      </c>
      <c r="DU863" s="1">
        <v>-2.2599999999999998</v>
      </c>
      <c r="DV863" s="1">
        <v>4.59</v>
      </c>
      <c r="DW863" s="1">
        <v>3.11</v>
      </c>
      <c r="DX863" s="1">
        <v>2.0499999999999998</v>
      </c>
      <c r="DY863" s="1">
        <v>7.0000000000000007E-2</v>
      </c>
      <c r="DZ863" s="1">
        <v>-3.44</v>
      </c>
      <c r="EA863" s="1">
        <v>4.6100000000000003</v>
      </c>
      <c r="EB863" s="1">
        <v>4.49</v>
      </c>
      <c r="EC863" s="1">
        <v>3.64</v>
      </c>
      <c r="ED863" s="1">
        <v>2.42</v>
      </c>
      <c r="EE863" s="1">
        <v>2.91</v>
      </c>
      <c r="EF863" s="1">
        <v>1.1499999999999999</v>
      </c>
      <c r="EG863" s="1">
        <v>0.24</v>
      </c>
      <c r="EH863" s="1">
        <v>-0.12</v>
      </c>
      <c r="EI863" s="1">
        <v>-1.7</v>
      </c>
      <c r="EJ863" s="1">
        <v>-5.38</v>
      </c>
      <c r="EL863">
        <v>199708</v>
      </c>
      <c r="EM863">
        <v>-4.1500000000000004</v>
      </c>
      <c r="EN863">
        <v>7.33</v>
      </c>
      <c r="EO863">
        <v>1.1200000000000001</v>
      </c>
      <c r="EP863">
        <v>0.41</v>
      </c>
      <c r="ER863" s="1">
        <v>199802</v>
      </c>
      <c r="ES863" s="1">
        <v>-1.1499999999999999</v>
      </c>
      <c r="EU863" s="1">
        <v>199703</v>
      </c>
      <c r="EV863" s="1">
        <v>0.91</v>
      </c>
      <c r="EX863" s="1">
        <v>200202</v>
      </c>
      <c r="EY863" s="1">
        <v>4.07</v>
      </c>
      <c r="FA863" s="1">
        <v>199802</v>
      </c>
      <c r="FB863" s="1">
        <f>IF(ISERROR(VLOOKUP($FA863,MOM,LOOKUPS!C$12,0)*$FB$6+VLOOKUP($FA863,STREV,LOOKUPS!C$10,0)*$FC$6+VLOOKUP($FA863,LTREV,LOOKUPS!C$9,0)*$FD$6+VLOOKUP($FA863,CFP,LOOKUPS!C$6,0)*$FE$6+VLOOKUP($FA863,EP,LOOKUPS!C$8,0)*$FF$6+VLOOKUP($FA863,BM,LOOKUPS!C$5,0)*$FG$6+VLOOKUP($FA863,DIV,LOOKUPS!C$7,0)*$FH$6++VLOOKUP($FA863,SIZE,LOOKUPS!C$11,0)*$FI$6),"",VLOOKUP($FA863,MOM,LOOKUPS!C$12,0)*$FB$6+VLOOKUP($FA863,STREV,LOOKUPS!C$10,0)*$FC$6+VLOOKUP($FA863,LTREV,LOOKUPS!C$9,0)*$FD$6+VLOOKUP($FA863,CFP,LOOKUPS!C$6,0)*$FE$6+VLOOKUP($FA863,EP,LOOKUPS!C$8,0)*$FF$6+VLOOKUP($FA863,BM,LOOKUPS!C$5,0)*$FG$6+VLOOKUP($FA863,DIV,LOOKUPS!C$7,0)*$FH$6++VLOOKUP($FA863,SIZE,LOOKUPS!C$11,0)*$FI$6)</f>
        <v>5.7234000000000007</v>
      </c>
      <c r="FC863" s="1">
        <f>IF(ISERROR(VLOOKUP($FA863,MOM,LOOKUPS!D$12,0)*$FB$6+VLOOKUP($FA863,STREV,LOOKUPS!D$10,0)*$FC$6+VLOOKUP($FA863,LTREV,LOOKUPS!D$9,0)*$FD$6+VLOOKUP($FA863,CFP,LOOKUPS!D$6,0)*$FE$6+VLOOKUP($FA863,EP,LOOKUPS!D$8,0)*$FF$6+VLOOKUP($FA863,BM,LOOKUPS!D$5,0)*$FG$6+VLOOKUP($FA863,DIV,LOOKUPS!D$7,0)*$FH$6++VLOOKUP($FA863,SIZE,LOOKUPS!D$11,0)*$FI$6),"",VLOOKUP($FA863,MOM,LOOKUPS!D$12,0)*$FB$6+VLOOKUP($FA863,STREV,LOOKUPS!D$10,0)*$FC$6+VLOOKUP($FA863,LTREV,LOOKUPS!D$9,0)*$FD$6+VLOOKUP($FA863,CFP,LOOKUPS!D$6,0)*$FE$6+VLOOKUP($FA863,EP,LOOKUPS!D$8,0)*$FF$6+VLOOKUP($FA863,BM,LOOKUPS!D$5,0)*$FG$6+VLOOKUP($FA863,DIV,LOOKUPS!D$7,0)*$FH$6++VLOOKUP($FA863,SIZE,LOOKUPS!D$11,0)*$FI$6)</f>
        <v>5.8849</v>
      </c>
      <c r="FD863" s="1">
        <f>IF(ISERROR(VLOOKUP($FA863,MOM,LOOKUPS!E$12,0)*$FB$6+VLOOKUP($FA863,STREV,LOOKUPS!E$10,0)*$FC$6+VLOOKUP($FA863,LTREV,LOOKUPS!E$9,0)*$FD$6+VLOOKUP($FA863,CFP,LOOKUPS!E$6,0)*$FE$6+VLOOKUP($FA863,EP,LOOKUPS!E$8,0)*$FF$6+VLOOKUP($FA863,BM,LOOKUPS!E$5,0)*$FG$6+VLOOKUP($FA863,DIV,LOOKUPS!E$7,0)*$FH$6++VLOOKUP($FA863,SIZE,LOOKUPS!E$11,0)*$FI$6),"",VLOOKUP($FA863,MOM,LOOKUPS!E$12,0)*$FB$6+VLOOKUP($FA863,STREV,LOOKUPS!E$10,0)*$FC$6+VLOOKUP($FA863,LTREV,LOOKUPS!E$9,0)*$FD$6+VLOOKUP($FA863,CFP,LOOKUPS!E$6,0)*$FE$6+VLOOKUP($FA863,EP,LOOKUPS!E$8,0)*$FF$6+VLOOKUP($FA863,BM,LOOKUPS!E$5,0)*$FG$6+VLOOKUP($FA863,DIV,LOOKUPS!E$7,0)*$FH$6++VLOOKUP($FA863,SIZE,LOOKUPS!E$11,0)*$FI$6)</f>
        <v>7.1009999999999991</v>
      </c>
      <c r="FE863" s="1">
        <f>IF(ISERROR(VLOOKUP($FA863,MOM,LOOKUPS!F$12,0)*$FB$6+VLOOKUP($FA863,STREV,LOOKUPS!F$10,0)*$FC$6+VLOOKUP($FA863,LTREV,LOOKUPS!F$9,0)*$FD$6+VLOOKUP($FA863,CFP,LOOKUPS!F$6,0)*$FE$6+VLOOKUP($FA863,EP,LOOKUPS!F$8,0)*$FF$6+VLOOKUP($FA863,BM,LOOKUPS!F$5,0)*$FG$6+VLOOKUP($FA863,DIV,LOOKUPS!F$7,0)*$FH$6++VLOOKUP($FA863,SIZE,LOOKUPS!F$11,0)*$FI$6),"",VLOOKUP($FA863,MOM,LOOKUPS!F$12,0)*$FB$6+VLOOKUP($FA863,STREV,LOOKUPS!F$10,0)*$FC$6+VLOOKUP($FA863,LTREV,LOOKUPS!F$9,0)*$FD$6+VLOOKUP($FA863,CFP,LOOKUPS!F$6,0)*$FE$6+VLOOKUP($FA863,EP,LOOKUPS!F$8,0)*$FF$6+VLOOKUP($FA863,BM,LOOKUPS!F$5,0)*$FG$6+VLOOKUP($FA863,DIV,LOOKUPS!F$7,0)*$FH$6++VLOOKUP($FA863,SIZE,LOOKUPS!F$11,0)*$FI$6)</f>
        <v>6.5785</v>
      </c>
      <c r="FF863" s="1">
        <f>IF(ISERROR(VLOOKUP($FA863,MOM,LOOKUPS!G$12,0)*$FB$6+VLOOKUP($FA863,STREV,LOOKUPS!G$10,0)*$FC$6+VLOOKUP($FA863,LTREV,LOOKUPS!G$9,0)*$FD$6+VLOOKUP($FA863,CFP,LOOKUPS!G$6,0)*$FE$6+VLOOKUP($FA863,EP,LOOKUPS!G$8,0)*$FF$6+VLOOKUP($FA863,BM,LOOKUPS!G$5,0)*$FG$6+VLOOKUP($FA863,DIV,LOOKUPS!G$7,0)*$FH$6++VLOOKUP($FA863,SIZE,LOOKUPS!G$11,0)*$FI$6),"",VLOOKUP($FA863,MOM,LOOKUPS!G$12,0)*$FB$6+VLOOKUP($FA863,STREV,LOOKUPS!G$10,0)*$FC$6+VLOOKUP($FA863,LTREV,LOOKUPS!G$9,0)*$FD$6+VLOOKUP($FA863,CFP,LOOKUPS!G$6,0)*$FE$6+VLOOKUP($FA863,EP,LOOKUPS!G$8,0)*$FF$6+VLOOKUP($FA863,BM,LOOKUPS!G$5,0)*$FG$6+VLOOKUP($FA863,DIV,LOOKUPS!G$7,0)*$FH$6++VLOOKUP($FA863,SIZE,LOOKUPS!G$11,0)*$FI$6)</f>
        <v>6.3058000000000005</v>
      </c>
      <c r="FG863" s="1">
        <f>IF(ISERROR(VLOOKUP($FA863,MOM,LOOKUPS!H$12,0)*$FB$6+VLOOKUP($FA863,STREV,LOOKUPS!H$10,0)*$FC$6+VLOOKUP($FA863,LTREV,LOOKUPS!H$9,0)*$FD$6+VLOOKUP($FA863,CFP,LOOKUPS!H$6,0)*$FE$6+VLOOKUP($FA863,EP,LOOKUPS!H$8,0)*$FF$6+VLOOKUP($FA863,BM,LOOKUPS!H$5,0)*$FG$6+VLOOKUP($FA863,DIV,LOOKUPS!H$7,0)*$FH$6++VLOOKUP($FA863,SIZE,LOOKUPS!H$11,0)*$FI$6),"",VLOOKUP($FA863,MOM,LOOKUPS!H$12,0)*$FB$6+VLOOKUP($FA863,STREV,LOOKUPS!H$10,0)*$FC$6+VLOOKUP($FA863,LTREV,LOOKUPS!H$9,0)*$FD$6+VLOOKUP($FA863,CFP,LOOKUPS!H$6,0)*$FE$6+VLOOKUP($FA863,EP,LOOKUPS!H$8,0)*$FF$6+VLOOKUP($FA863,BM,LOOKUPS!H$5,0)*$FG$6+VLOOKUP($FA863,DIV,LOOKUPS!H$7,0)*$FH$6++VLOOKUP($FA863,SIZE,LOOKUPS!H$11,0)*$FI$6)</f>
        <v>6.6263000000000005</v>
      </c>
      <c r="FH863" s="1">
        <f>IF(ISERROR(VLOOKUP($FA863,MOM,LOOKUPS!I$12,0)*$FB$6+VLOOKUP($FA863,STREV,LOOKUPS!I$10,0)*$FC$6+VLOOKUP($FA863,LTREV,LOOKUPS!I$9,0)*$FD$6+VLOOKUP($FA863,CFP,LOOKUPS!I$6,0)*$FE$6+VLOOKUP($FA863,EP,LOOKUPS!I$8,0)*$FF$6+VLOOKUP($FA863,BM,LOOKUPS!I$5,0)*$FG$6+VLOOKUP($FA863,DIV,LOOKUPS!I$7,0)*$FH$6++VLOOKUP($FA863,SIZE,LOOKUPS!I$11,0)*$FI$6),"",VLOOKUP($FA863,MOM,LOOKUPS!I$12,0)*$FB$6+VLOOKUP($FA863,STREV,LOOKUPS!I$10,0)*$FC$6+VLOOKUP($FA863,LTREV,LOOKUPS!I$9,0)*$FD$6+VLOOKUP($FA863,CFP,LOOKUPS!I$6,0)*$FE$6+VLOOKUP($FA863,EP,LOOKUPS!I$8,0)*$FF$6+VLOOKUP($FA863,BM,LOOKUPS!I$5,0)*$FG$6+VLOOKUP($FA863,DIV,LOOKUPS!I$7,0)*$FH$6++VLOOKUP($FA863,SIZE,LOOKUPS!I$11,0)*$FI$6)</f>
        <v>6.3097000000000003</v>
      </c>
      <c r="FI863" s="1">
        <f>IF(ISERROR(VLOOKUP($FA863,MOM,LOOKUPS!J$12,0)*$FB$6+VLOOKUP($FA863,STREV,LOOKUPS!J$10,0)*$FC$6+VLOOKUP($FA863,LTREV,LOOKUPS!J$9,0)*$FD$6+VLOOKUP($FA863,CFP,LOOKUPS!J$6,0)*$FE$6+VLOOKUP($FA863,EP,LOOKUPS!J$8,0)*$FF$6+VLOOKUP($FA863,BM,LOOKUPS!J$5,0)*$FG$6+VLOOKUP($FA863,DIV,LOOKUPS!J$7,0)*$FH$6++VLOOKUP($FA863,SIZE,LOOKUPS!J$11,0)*$FI$6),"",VLOOKUP($FA863,MOM,LOOKUPS!J$12,0)*$FB$6+VLOOKUP($FA863,STREV,LOOKUPS!J$10,0)*$FC$6+VLOOKUP($FA863,LTREV,LOOKUPS!J$9,0)*$FD$6+VLOOKUP($FA863,CFP,LOOKUPS!J$6,0)*$FE$6+VLOOKUP($FA863,EP,LOOKUPS!J$8,0)*$FF$6+VLOOKUP($FA863,BM,LOOKUPS!J$5,0)*$FG$6+VLOOKUP($FA863,DIV,LOOKUPS!J$7,0)*$FH$6++VLOOKUP($FA863,SIZE,LOOKUPS!J$11,0)*$FI$6)</f>
        <v>6.3631000000000002</v>
      </c>
      <c r="FJ863" s="1">
        <f>IF(ISERROR(VLOOKUP($FA863,MOM,LOOKUPS!K$12,0)*$FB$6+VLOOKUP($FA863,STREV,LOOKUPS!K$10,0)*$FC$6+VLOOKUP($FA863,LTREV,LOOKUPS!K$9,0)*$FD$6+VLOOKUP($FA863,CFP,LOOKUPS!K$6,0)*$FE$6+VLOOKUP($FA863,EP,LOOKUPS!K$8,0)*$FF$6+VLOOKUP($FA863,BM,LOOKUPS!K$5,0)*$FG$6+VLOOKUP($FA863,DIV,LOOKUPS!K$7,0)*$FH$6++VLOOKUP($FA863,SIZE,LOOKUPS!K$11,0)*$FI$6),"",VLOOKUP($FA863,MOM,LOOKUPS!K$12,0)*$FB$6+VLOOKUP($FA863,STREV,LOOKUPS!K$10,0)*$FC$6+VLOOKUP($FA863,LTREV,LOOKUPS!K$9,0)*$FD$6+VLOOKUP($FA863,CFP,LOOKUPS!K$6,0)*$FE$6+VLOOKUP($FA863,EP,LOOKUPS!K$8,0)*$FF$6+VLOOKUP($FA863,BM,LOOKUPS!K$5,0)*$FG$6+VLOOKUP($FA863,DIV,LOOKUPS!K$7,0)*$FH$6++VLOOKUP($FA863,SIZE,LOOKUPS!K$11,0)*$FI$6)</f>
        <v>6.9374000000000002</v>
      </c>
      <c r="FK863" s="1">
        <f>IF(ISERROR(VLOOKUP($FA863,MOM,LOOKUPS!L$12,0)*$FB$6+VLOOKUP($FA863,STREV,LOOKUPS!L$10,0)*$FC$6+VLOOKUP($FA863,LTREV,LOOKUPS!L$9,0)*$FD$6+VLOOKUP($FA863,CFP,LOOKUPS!L$6,0)*$FE$6+VLOOKUP($FA863,EP,LOOKUPS!L$8,0)*$FF$6+VLOOKUP($FA863,BM,LOOKUPS!L$5,0)*$FG$6+VLOOKUP($FA863,DIV,LOOKUPS!L$7,0)*$FH$6++VLOOKUP($FA863,SIZE,LOOKUPS!L$11,0)*$FI$6),"",VLOOKUP($FA863,MOM,LOOKUPS!L$12,0)*$FB$6+VLOOKUP($FA863,STREV,LOOKUPS!L$10,0)*$FC$6+VLOOKUP($FA863,LTREV,LOOKUPS!L$9,0)*$FD$6+VLOOKUP($FA863,CFP,LOOKUPS!L$6,0)*$FE$6+VLOOKUP($FA863,EP,LOOKUPS!L$8,0)*$FF$6+VLOOKUP($FA863,BM,LOOKUPS!L$5,0)*$FG$6+VLOOKUP($FA863,DIV,LOOKUPS!L$7,0)*$FH$6++VLOOKUP($FA863,SIZE,LOOKUPS!L$11,0)*$FI$6)</f>
        <v>7.0963000000000012</v>
      </c>
    </row>
    <row r="864" spans="1:167" x14ac:dyDescent="0.3">
      <c r="A864" s="1">
        <v>199803</v>
      </c>
      <c r="B864" s="1">
        <v>4.1100000000000003</v>
      </c>
      <c r="C864" s="1">
        <v>4.99</v>
      </c>
      <c r="D864" s="1">
        <v>4.2699999999999996</v>
      </c>
      <c r="E864" s="1">
        <v>4.72</v>
      </c>
      <c r="F864" s="1">
        <v>5.0599999999999996</v>
      </c>
      <c r="G864" s="1">
        <v>6.18</v>
      </c>
      <c r="H864" s="1">
        <v>4.72</v>
      </c>
      <c r="I864" s="1">
        <v>5.25</v>
      </c>
      <c r="J864" s="1">
        <v>4.51</v>
      </c>
      <c r="K864" s="1">
        <v>6.46</v>
      </c>
      <c r="M864" s="1">
        <v>199704</v>
      </c>
      <c r="N864" s="1">
        <v>-3</v>
      </c>
      <c r="O864" s="1">
        <v>-2.77</v>
      </c>
      <c r="P864" s="1">
        <v>-1.6</v>
      </c>
      <c r="Q864" s="1">
        <v>-2.58</v>
      </c>
      <c r="R864" s="1">
        <v>-1.36</v>
      </c>
      <c r="S864" s="1">
        <v>-2.1800000000000002</v>
      </c>
      <c r="T864" s="1">
        <v>-2.57</v>
      </c>
      <c r="U864" s="1">
        <v>-1.57</v>
      </c>
      <c r="V864" s="1">
        <v>-2.0099999999999998</v>
      </c>
      <c r="W864" s="1">
        <v>-3.78</v>
      </c>
      <c r="Y864" s="1">
        <v>200203</v>
      </c>
      <c r="Z864" s="1">
        <v>10.029999999999999</v>
      </c>
      <c r="AA864" s="1">
        <v>8.69</v>
      </c>
      <c r="AB864" s="1">
        <v>8.61</v>
      </c>
      <c r="AC864" s="1">
        <v>6.9</v>
      </c>
      <c r="AD864" s="1">
        <v>6.51</v>
      </c>
      <c r="AE864" s="1">
        <v>7.32</v>
      </c>
      <c r="AF864" s="1">
        <v>7.22</v>
      </c>
      <c r="AG864" s="1">
        <v>6.71</v>
      </c>
      <c r="AH864" s="1">
        <v>7.95</v>
      </c>
      <c r="AI864" s="1">
        <v>8.67</v>
      </c>
      <c r="CA864" s="1">
        <v>199709</v>
      </c>
      <c r="CB864" s="1">
        <v>11.15</v>
      </c>
      <c r="CC864" s="1">
        <v>8.66</v>
      </c>
      <c r="CD864" s="1">
        <v>8.1199999999999992</v>
      </c>
      <c r="CE864" s="1">
        <v>8.89</v>
      </c>
      <c r="CF864" s="1">
        <v>8.56</v>
      </c>
      <c r="CG864" s="1">
        <v>8.73</v>
      </c>
      <c r="CH864" s="1">
        <v>8.48</v>
      </c>
      <c r="CI864" s="1">
        <v>7.74</v>
      </c>
      <c r="CJ864" s="1">
        <v>9.06</v>
      </c>
      <c r="CK864" s="1">
        <v>8.94</v>
      </c>
      <c r="CL864" s="1">
        <v>8</v>
      </c>
      <c r="CM864" s="1">
        <v>8.9499999999999993</v>
      </c>
      <c r="CN864" s="1">
        <v>8.52</v>
      </c>
      <c r="CO864" s="1">
        <v>7.59</v>
      </c>
      <c r="CP864" s="1">
        <v>9.44</v>
      </c>
      <c r="CQ864" s="1">
        <v>7.07</v>
      </c>
      <c r="CR864" s="1">
        <v>8.3699999999999992</v>
      </c>
      <c r="CS864" s="1">
        <v>8.35</v>
      </c>
      <c r="CT864" s="1">
        <v>9.59</v>
      </c>
      <c r="CV864" s="1">
        <v>199809</v>
      </c>
      <c r="CW864" s="1">
        <v>4.17</v>
      </c>
      <c r="CX864" s="1">
        <v>4.9800000000000004</v>
      </c>
      <c r="CY864" s="1">
        <v>2.7</v>
      </c>
      <c r="CZ864" s="1">
        <v>4.05</v>
      </c>
      <c r="DA864" s="1">
        <v>5.38</v>
      </c>
      <c r="DB864" s="1">
        <v>3.3</v>
      </c>
      <c r="DC864" s="1">
        <v>2.99</v>
      </c>
      <c r="DD864" s="1">
        <v>3.11</v>
      </c>
      <c r="DE864" s="1">
        <v>4.1399999999999997</v>
      </c>
      <c r="DF864" s="1">
        <v>5.42</v>
      </c>
      <c r="DG864" s="1">
        <v>5.35</v>
      </c>
      <c r="DH864" s="1">
        <v>4.3</v>
      </c>
      <c r="DI864" s="1">
        <v>2.34</v>
      </c>
      <c r="DJ864" s="1">
        <v>2.44</v>
      </c>
      <c r="DK864" s="1">
        <v>3.5</v>
      </c>
      <c r="DL864" s="1">
        <v>2.4500000000000002</v>
      </c>
      <c r="DM864" s="1">
        <v>3.89</v>
      </c>
      <c r="DN864" s="1">
        <v>4.01</v>
      </c>
      <c r="DO864" s="1">
        <v>4.2699999999999996</v>
      </c>
      <c r="DQ864" s="1">
        <v>199709</v>
      </c>
      <c r="DR864" s="1">
        <v>-99.99</v>
      </c>
      <c r="DS864" s="1">
        <v>9.44</v>
      </c>
      <c r="DT864" s="1">
        <v>7.37</v>
      </c>
      <c r="DU864" s="1">
        <v>5.16</v>
      </c>
      <c r="DV864" s="1">
        <v>9.57</v>
      </c>
      <c r="DW864" s="1">
        <v>8.2100000000000009</v>
      </c>
      <c r="DX864" s="1">
        <v>7.32</v>
      </c>
      <c r="DY864" s="1">
        <v>5.58</v>
      </c>
      <c r="DZ864" s="1">
        <v>5.44</v>
      </c>
      <c r="EA864" s="1">
        <v>9.6300000000000008</v>
      </c>
      <c r="EB864" s="1">
        <v>9.35</v>
      </c>
      <c r="EC864" s="1">
        <v>8.35</v>
      </c>
      <c r="ED864" s="1">
        <v>8.0399999999999991</v>
      </c>
      <c r="EE864" s="1">
        <v>8.09</v>
      </c>
      <c r="EF864" s="1">
        <v>6.49</v>
      </c>
      <c r="EG864" s="1">
        <v>6.39</v>
      </c>
      <c r="EH864" s="1">
        <v>4.66</v>
      </c>
      <c r="EI864" s="1">
        <v>5.53</v>
      </c>
      <c r="EJ864" s="1">
        <v>5.34</v>
      </c>
      <c r="EL864">
        <v>199709</v>
      </c>
      <c r="EM864">
        <v>5.35</v>
      </c>
      <c r="EN864">
        <v>2.56</v>
      </c>
      <c r="EO864">
        <v>0.28999999999999998</v>
      </c>
      <c r="EP864">
        <v>0.44</v>
      </c>
      <c r="ER864" s="1">
        <v>199803</v>
      </c>
      <c r="ES864" s="1">
        <v>2.15</v>
      </c>
      <c r="EU864" s="1">
        <v>199704</v>
      </c>
      <c r="EV864" s="1">
        <v>2.38</v>
      </c>
      <c r="EX864" s="1">
        <v>200203</v>
      </c>
      <c r="EY864" s="1">
        <v>2.09</v>
      </c>
      <c r="FA864" s="1">
        <v>199803</v>
      </c>
      <c r="FB864" s="1">
        <f>IF(ISERROR(VLOOKUP($FA864,MOM,LOOKUPS!C$12,0)*$FB$6+VLOOKUP($FA864,STREV,LOOKUPS!C$10,0)*$FC$6+VLOOKUP($FA864,LTREV,LOOKUPS!C$9,0)*$FD$6+VLOOKUP($FA864,CFP,LOOKUPS!C$6,0)*$FE$6+VLOOKUP($FA864,EP,LOOKUPS!C$8,0)*$FF$6+VLOOKUP($FA864,BM,LOOKUPS!C$5,0)*$FG$6+VLOOKUP($FA864,DIV,LOOKUPS!C$7,0)*$FH$6++VLOOKUP($FA864,SIZE,LOOKUPS!C$11,0)*$FI$6),"",VLOOKUP($FA864,MOM,LOOKUPS!C$12,0)*$FB$6+VLOOKUP($FA864,STREV,LOOKUPS!C$10,0)*$FC$6+VLOOKUP($FA864,LTREV,LOOKUPS!C$9,0)*$FD$6+VLOOKUP($FA864,CFP,LOOKUPS!C$6,0)*$FE$6+VLOOKUP($FA864,EP,LOOKUPS!C$8,0)*$FF$6+VLOOKUP($FA864,BM,LOOKUPS!C$5,0)*$FG$6+VLOOKUP($FA864,DIV,LOOKUPS!C$7,0)*$FH$6++VLOOKUP($FA864,SIZE,LOOKUPS!C$11,0)*$FI$6)</f>
        <v>3.5771000000000006</v>
      </c>
      <c r="FC864" s="1">
        <f>IF(ISERROR(VLOOKUP($FA864,MOM,LOOKUPS!D$12,0)*$FB$6+VLOOKUP($FA864,STREV,LOOKUPS!D$10,0)*$FC$6+VLOOKUP($FA864,LTREV,LOOKUPS!D$9,0)*$FD$6+VLOOKUP($FA864,CFP,LOOKUPS!D$6,0)*$FE$6+VLOOKUP($FA864,EP,LOOKUPS!D$8,0)*$FF$6+VLOOKUP($FA864,BM,LOOKUPS!D$5,0)*$FG$6+VLOOKUP($FA864,DIV,LOOKUPS!D$7,0)*$FH$6++VLOOKUP($FA864,SIZE,LOOKUPS!D$11,0)*$FI$6),"",VLOOKUP($FA864,MOM,LOOKUPS!D$12,0)*$FB$6+VLOOKUP($FA864,STREV,LOOKUPS!D$10,0)*$FC$6+VLOOKUP($FA864,LTREV,LOOKUPS!D$9,0)*$FD$6+VLOOKUP($FA864,CFP,LOOKUPS!D$6,0)*$FE$6+VLOOKUP($FA864,EP,LOOKUPS!D$8,0)*$FF$6+VLOOKUP($FA864,BM,LOOKUPS!D$5,0)*$FG$6+VLOOKUP($FA864,DIV,LOOKUPS!D$7,0)*$FH$6++VLOOKUP($FA864,SIZE,LOOKUPS!D$11,0)*$FI$6)</f>
        <v>4.8620000000000001</v>
      </c>
      <c r="FD864" s="1">
        <f>IF(ISERROR(VLOOKUP($FA864,MOM,LOOKUPS!E$12,0)*$FB$6+VLOOKUP($FA864,STREV,LOOKUPS!E$10,0)*$FC$6+VLOOKUP($FA864,LTREV,LOOKUPS!E$9,0)*$FD$6+VLOOKUP($FA864,CFP,LOOKUPS!E$6,0)*$FE$6+VLOOKUP($FA864,EP,LOOKUPS!E$8,0)*$FF$6+VLOOKUP($FA864,BM,LOOKUPS!E$5,0)*$FG$6+VLOOKUP($FA864,DIV,LOOKUPS!E$7,0)*$FH$6++VLOOKUP($FA864,SIZE,LOOKUPS!E$11,0)*$FI$6),"",VLOOKUP($FA864,MOM,LOOKUPS!E$12,0)*$FB$6+VLOOKUP($FA864,STREV,LOOKUPS!E$10,0)*$FC$6+VLOOKUP($FA864,LTREV,LOOKUPS!E$9,0)*$FD$6+VLOOKUP($FA864,CFP,LOOKUPS!E$6,0)*$FE$6+VLOOKUP($FA864,EP,LOOKUPS!E$8,0)*$FF$6+VLOOKUP($FA864,BM,LOOKUPS!E$5,0)*$FG$6+VLOOKUP($FA864,DIV,LOOKUPS!E$7,0)*$FH$6++VLOOKUP($FA864,SIZE,LOOKUPS!E$11,0)*$FI$6)</f>
        <v>4.7713999999999999</v>
      </c>
      <c r="FE864" s="1">
        <f>IF(ISERROR(VLOOKUP($FA864,MOM,LOOKUPS!F$12,0)*$FB$6+VLOOKUP($FA864,STREV,LOOKUPS!F$10,0)*$FC$6+VLOOKUP($FA864,LTREV,LOOKUPS!F$9,0)*$FD$6+VLOOKUP($FA864,CFP,LOOKUPS!F$6,0)*$FE$6+VLOOKUP($FA864,EP,LOOKUPS!F$8,0)*$FF$6+VLOOKUP($FA864,BM,LOOKUPS!F$5,0)*$FG$6+VLOOKUP($FA864,DIV,LOOKUPS!F$7,0)*$FH$6++VLOOKUP($FA864,SIZE,LOOKUPS!F$11,0)*$FI$6),"",VLOOKUP($FA864,MOM,LOOKUPS!F$12,0)*$FB$6+VLOOKUP($FA864,STREV,LOOKUPS!F$10,0)*$FC$6+VLOOKUP($FA864,LTREV,LOOKUPS!F$9,0)*$FD$6+VLOOKUP($FA864,CFP,LOOKUPS!F$6,0)*$FE$6+VLOOKUP($FA864,EP,LOOKUPS!F$8,0)*$FF$6+VLOOKUP($FA864,BM,LOOKUPS!F$5,0)*$FG$6+VLOOKUP($FA864,DIV,LOOKUPS!F$7,0)*$FH$6++VLOOKUP($FA864,SIZE,LOOKUPS!F$11,0)*$FI$6)</f>
        <v>5.8886000000000003</v>
      </c>
      <c r="FF864" s="1">
        <f>IF(ISERROR(VLOOKUP($FA864,MOM,LOOKUPS!G$12,0)*$FB$6+VLOOKUP($FA864,STREV,LOOKUPS!G$10,0)*$FC$6+VLOOKUP($FA864,LTREV,LOOKUPS!G$9,0)*$FD$6+VLOOKUP($FA864,CFP,LOOKUPS!G$6,0)*$FE$6+VLOOKUP($FA864,EP,LOOKUPS!G$8,0)*$FF$6+VLOOKUP($FA864,BM,LOOKUPS!G$5,0)*$FG$6+VLOOKUP($FA864,DIV,LOOKUPS!G$7,0)*$FH$6++VLOOKUP($FA864,SIZE,LOOKUPS!G$11,0)*$FI$6),"",VLOOKUP($FA864,MOM,LOOKUPS!G$12,0)*$FB$6+VLOOKUP($FA864,STREV,LOOKUPS!G$10,0)*$FC$6+VLOOKUP($FA864,LTREV,LOOKUPS!G$9,0)*$FD$6+VLOOKUP($FA864,CFP,LOOKUPS!G$6,0)*$FE$6+VLOOKUP($FA864,EP,LOOKUPS!G$8,0)*$FF$6+VLOOKUP($FA864,BM,LOOKUPS!G$5,0)*$FG$6+VLOOKUP($FA864,DIV,LOOKUPS!G$7,0)*$FH$6++VLOOKUP($FA864,SIZE,LOOKUPS!G$11,0)*$FI$6)</f>
        <v>5.2012999999999998</v>
      </c>
      <c r="FG864" s="1">
        <f>IF(ISERROR(VLOOKUP($FA864,MOM,LOOKUPS!H$12,0)*$FB$6+VLOOKUP($FA864,STREV,LOOKUPS!H$10,0)*$FC$6+VLOOKUP($FA864,LTREV,LOOKUPS!H$9,0)*$FD$6+VLOOKUP($FA864,CFP,LOOKUPS!H$6,0)*$FE$6+VLOOKUP($FA864,EP,LOOKUPS!H$8,0)*$FF$6+VLOOKUP($FA864,BM,LOOKUPS!H$5,0)*$FG$6+VLOOKUP($FA864,DIV,LOOKUPS!H$7,0)*$FH$6++VLOOKUP($FA864,SIZE,LOOKUPS!H$11,0)*$FI$6),"",VLOOKUP($FA864,MOM,LOOKUPS!H$12,0)*$FB$6+VLOOKUP($FA864,STREV,LOOKUPS!H$10,0)*$FC$6+VLOOKUP($FA864,LTREV,LOOKUPS!H$9,0)*$FD$6+VLOOKUP($FA864,CFP,LOOKUPS!H$6,0)*$FE$6+VLOOKUP($FA864,EP,LOOKUPS!H$8,0)*$FF$6+VLOOKUP($FA864,BM,LOOKUPS!H$5,0)*$FG$6+VLOOKUP($FA864,DIV,LOOKUPS!H$7,0)*$FH$6++VLOOKUP($FA864,SIZE,LOOKUPS!H$11,0)*$FI$6)</f>
        <v>4.6808000000000005</v>
      </c>
      <c r="FH864" s="1">
        <f>IF(ISERROR(VLOOKUP($FA864,MOM,LOOKUPS!I$12,0)*$FB$6+VLOOKUP($FA864,STREV,LOOKUPS!I$10,0)*$FC$6+VLOOKUP($FA864,LTREV,LOOKUPS!I$9,0)*$FD$6+VLOOKUP($FA864,CFP,LOOKUPS!I$6,0)*$FE$6+VLOOKUP($FA864,EP,LOOKUPS!I$8,0)*$FF$6+VLOOKUP($FA864,BM,LOOKUPS!I$5,0)*$FG$6+VLOOKUP($FA864,DIV,LOOKUPS!I$7,0)*$FH$6++VLOOKUP($FA864,SIZE,LOOKUPS!I$11,0)*$FI$6),"",VLOOKUP($FA864,MOM,LOOKUPS!I$12,0)*$FB$6+VLOOKUP($FA864,STREV,LOOKUPS!I$10,0)*$FC$6+VLOOKUP($FA864,LTREV,LOOKUPS!I$9,0)*$FD$6+VLOOKUP($FA864,CFP,LOOKUPS!I$6,0)*$FE$6+VLOOKUP($FA864,EP,LOOKUPS!I$8,0)*$FF$6+VLOOKUP($FA864,BM,LOOKUPS!I$5,0)*$FG$6+VLOOKUP($FA864,DIV,LOOKUPS!I$7,0)*$FH$6++VLOOKUP($FA864,SIZE,LOOKUPS!I$11,0)*$FI$6)</f>
        <v>4.9474</v>
      </c>
      <c r="FI864" s="1">
        <f>IF(ISERROR(VLOOKUP($FA864,MOM,LOOKUPS!J$12,0)*$FB$6+VLOOKUP($FA864,STREV,LOOKUPS!J$10,0)*$FC$6+VLOOKUP($FA864,LTREV,LOOKUPS!J$9,0)*$FD$6+VLOOKUP($FA864,CFP,LOOKUPS!J$6,0)*$FE$6+VLOOKUP($FA864,EP,LOOKUPS!J$8,0)*$FF$6+VLOOKUP($FA864,BM,LOOKUPS!J$5,0)*$FG$6+VLOOKUP($FA864,DIV,LOOKUPS!J$7,0)*$FH$6++VLOOKUP($FA864,SIZE,LOOKUPS!J$11,0)*$FI$6),"",VLOOKUP($FA864,MOM,LOOKUPS!J$12,0)*$FB$6+VLOOKUP($FA864,STREV,LOOKUPS!J$10,0)*$FC$6+VLOOKUP($FA864,LTREV,LOOKUPS!J$9,0)*$FD$6+VLOOKUP($FA864,CFP,LOOKUPS!J$6,0)*$FE$6+VLOOKUP($FA864,EP,LOOKUPS!J$8,0)*$FF$6+VLOOKUP($FA864,BM,LOOKUPS!J$5,0)*$FG$6+VLOOKUP($FA864,DIV,LOOKUPS!J$7,0)*$FH$6++VLOOKUP($FA864,SIZE,LOOKUPS!J$11,0)*$FI$6)</f>
        <v>5.0763000000000007</v>
      </c>
      <c r="FJ864" s="1">
        <f>IF(ISERROR(VLOOKUP($FA864,MOM,LOOKUPS!K$12,0)*$FB$6+VLOOKUP($FA864,STREV,LOOKUPS!K$10,0)*$FC$6+VLOOKUP($FA864,LTREV,LOOKUPS!K$9,0)*$FD$6+VLOOKUP($FA864,CFP,LOOKUPS!K$6,0)*$FE$6+VLOOKUP($FA864,EP,LOOKUPS!K$8,0)*$FF$6+VLOOKUP($FA864,BM,LOOKUPS!K$5,0)*$FG$6+VLOOKUP($FA864,DIV,LOOKUPS!K$7,0)*$FH$6++VLOOKUP($FA864,SIZE,LOOKUPS!K$11,0)*$FI$6),"",VLOOKUP($FA864,MOM,LOOKUPS!K$12,0)*$FB$6+VLOOKUP($FA864,STREV,LOOKUPS!K$10,0)*$FC$6+VLOOKUP($FA864,LTREV,LOOKUPS!K$9,0)*$FD$6+VLOOKUP($FA864,CFP,LOOKUPS!K$6,0)*$FE$6+VLOOKUP($FA864,EP,LOOKUPS!K$8,0)*$FF$6+VLOOKUP($FA864,BM,LOOKUPS!K$5,0)*$FG$6+VLOOKUP($FA864,DIV,LOOKUPS!K$7,0)*$FH$6++VLOOKUP($FA864,SIZE,LOOKUPS!K$11,0)*$FI$6)</f>
        <v>4.7046999999999999</v>
      </c>
      <c r="FK864" s="1">
        <f>IF(ISERROR(VLOOKUP($FA864,MOM,LOOKUPS!L$12,0)*$FB$6+VLOOKUP($FA864,STREV,LOOKUPS!L$10,0)*$FC$6+VLOOKUP($FA864,LTREV,LOOKUPS!L$9,0)*$FD$6+VLOOKUP($FA864,CFP,LOOKUPS!L$6,0)*$FE$6+VLOOKUP($FA864,EP,LOOKUPS!L$8,0)*$FF$6+VLOOKUP($FA864,BM,LOOKUPS!L$5,0)*$FG$6+VLOOKUP($FA864,DIV,LOOKUPS!L$7,0)*$FH$6++VLOOKUP($FA864,SIZE,LOOKUPS!L$11,0)*$FI$6),"",VLOOKUP($FA864,MOM,LOOKUPS!L$12,0)*$FB$6+VLOOKUP($FA864,STREV,LOOKUPS!L$10,0)*$FC$6+VLOOKUP($FA864,LTREV,LOOKUPS!L$9,0)*$FD$6+VLOOKUP($FA864,CFP,LOOKUPS!L$6,0)*$FE$6+VLOOKUP($FA864,EP,LOOKUPS!L$8,0)*$FF$6+VLOOKUP($FA864,BM,LOOKUPS!L$5,0)*$FG$6+VLOOKUP($FA864,DIV,LOOKUPS!L$7,0)*$FH$6++VLOOKUP($FA864,SIZE,LOOKUPS!L$11,0)*$FI$6)</f>
        <v>6.2382</v>
      </c>
    </row>
    <row r="865" spans="1:167" x14ac:dyDescent="0.3">
      <c r="A865" s="1">
        <v>199804</v>
      </c>
      <c r="B865" s="1">
        <v>4.3099999999999996</v>
      </c>
      <c r="C865" s="1">
        <v>3.26</v>
      </c>
      <c r="D865" s="1">
        <v>1.66</v>
      </c>
      <c r="E865" s="1">
        <v>2.16</v>
      </c>
      <c r="F865" s="1">
        <v>2.5</v>
      </c>
      <c r="G865" s="1">
        <v>1.26</v>
      </c>
      <c r="H865" s="1">
        <v>2.04</v>
      </c>
      <c r="I865" s="1">
        <v>1.42</v>
      </c>
      <c r="J865" s="1">
        <v>1.7</v>
      </c>
      <c r="K865" s="1">
        <v>2.67</v>
      </c>
      <c r="M865" s="1">
        <v>199705</v>
      </c>
      <c r="N865" s="1">
        <v>12.47</v>
      </c>
      <c r="O865" s="1">
        <v>10.77</v>
      </c>
      <c r="P865" s="1">
        <v>7.37</v>
      </c>
      <c r="Q865" s="1">
        <v>8.2799999999999994</v>
      </c>
      <c r="R865" s="1">
        <v>5.93</v>
      </c>
      <c r="S865" s="1">
        <v>7.32</v>
      </c>
      <c r="T865" s="1">
        <v>8.4600000000000009</v>
      </c>
      <c r="U865" s="1">
        <v>8.34</v>
      </c>
      <c r="V865" s="1">
        <v>9.01</v>
      </c>
      <c r="W865" s="1">
        <v>7.72</v>
      </c>
      <c r="Y865" s="1">
        <v>200204</v>
      </c>
      <c r="Z865" s="1">
        <v>1.81</v>
      </c>
      <c r="AA865" s="1">
        <v>2.98</v>
      </c>
      <c r="AB865" s="1">
        <v>1.22</v>
      </c>
      <c r="AC865" s="1">
        <v>1.41</v>
      </c>
      <c r="AD865" s="1">
        <v>0.49</v>
      </c>
      <c r="AE865" s="1">
        <v>3.04</v>
      </c>
      <c r="AF865" s="1">
        <v>2.75</v>
      </c>
      <c r="AG865" s="1">
        <v>-0.59</v>
      </c>
      <c r="AH865" s="1">
        <v>-0.61</v>
      </c>
      <c r="AI865" s="1">
        <v>-4.0199999999999996</v>
      </c>
      <c r="CA865" s="1">
        <v>199710</v>
      </c>
      <c r="CB865" s="1">
        <v>-3</v>
      </c>
      <c r="CC865" s="1">
        <v>-4.4000000000000004</v>
      </c>
      <c r="CD865" s="1">
        <v>-2.2000000000000002</v>
      </c>
      <c r="CE865" s="1">
        <v>0.04</v>
      </c>
      <c r="CF865" s="1">
        <v>-4.51</v>
      </c>
      <c r="CG865" s="1">
        <v>-3</v>
      </c>
      <c r="CH865" s="1">
        <v>-2.76</v>
      </c>
      <c r="CI865" s="1">
        <v>-1.38</v>
      </c>
      <c r="CJ865" s="1">
        <v>0.48</v>
      </c>
      <c r="CK865" s="1">
        <v>-4.28</v>
      </c>
      <c r="CL865" s="1">
        <v>-4.8499999999999996</v>
      </c>
      <c r="CM865" s="1">
        <v>-4.08</v>
      </c>
      <c r="CN865" s="1">
        <v>-1.95</v>
      </c>
      <c r="CO865" s="1">
        <v>-2.6</v>
      </c>
      <c r="CP865" s="1">
        <v>-2.93</v>
      </c>
      <c r="CQ865" s="1">
        <v>-1.47</v>
      </c>
      <c r="CR865" s="1">
        <v>-1.3</v>
      </c>
      <c r="CS865" s="1">
        <v>-0.81</v>
      </c>
      <c r="CT865" s="1">
        <v>1.43</v>
      </c>
      <c r="CV865" s="1">
        <v>199810</v>
      </c>
      <c r="CW865" s="1">
        <v>3.65</v>
      </c>
      <c r="CX865" s="1">
        <v>4.82</v>
      </c>
      <c r="CY865" s="1">
        <v>4.2300000000000004</v>
      </c>
      <c r="CZ865" s="1">
        <v>2.0299999999999998</v>
      </c>
      <c r="DA865" s="1">
        <v>4.8</v>
      </c>
      <c r="DB865" s="1">
        <v>5.34</v>
      </c>
      <c r="DC865" s="1">
        <v>3.81</v>
      </c>
      <c r="DD865" s="1">
        <v>3.47</v>
      </c>
      <c r="DE865" s="1">
        <v>1.41</v>
      </c>
      <c r="DF865" s="1">
        <v>4.51</v>
      </c>
      <c r="DG865" s="1">
        <v>5.1100000000000003</v>
      </c>
      <c r="DH865" s="1">
        <v>4.8600000000000003</v>
      </c>
      <c r="DI865" s="1">
        <v>5.8</v>
      </c>
      <c r="DJ865" s="1">
        <v>3.85</v>
      </c>
      <c r="DK865" s="1">
        <v>3.78</v>
      </c>
      <c r="DL865" s="1">
        <v>3.74</v>
      </c>
      <c r="DM865" s="1">
        <v>3.15</v>
      </c>
      <c r="DN865" s="1">
        <v>2.23</v>
      </c>
      <c r="DO865" s="1">
        <v>0.54</v>
      </c>
      <c r="DQ865" s="1">
        <v>199710</v>
      </c>
      <c r="DR865" s="1">
        <v>-99.99</v>
      </c>
      <c r="DS865" s="1">
        <v>-1.38</v>
      </c>
      <c r="DT865" s="1">
        <v>-4.12</v>
      </c>
      <c r="DU865" s="1">
        <v>-3.72</v>
      </c>
      <c r="DV865" s="1">
        <v>-0.98</v>
      </c>
      <c r="DW865" s="1">
        <v>-4.2</v>
      </c>
      <c r="DX865" s="1">
        <v>-4.37</v>
      </c>
      <c r="DY865" s="1">
        <v>-4.63</v>
      </c>
      <c r="DZ865" s="1">
        <v>-3.13</v>
      </c>
      <c r="EA865" s="1">
        <v>-0.27</v>
      </c>
      <c r="EB865" s="1">
        <v>-3.65</v>
      </c>
      <c r="EC865" s="1">
        <v>-4.71</v>
      </c>
      <c r="ED865" s="1">
        <v>-3.52</v>
      </c>
      <c r="EE865" s="1">
        <v>-5.05</v>
      </c>
      <c r="EF865" s="1">
        <v>-3.65</v>
      </c>
      <c r="EG865" s="1">
        <v>-4.4800000000000004</v>
      </c>
      <c r="EH865" s="1">
        <v>-4.79</v>
      </c>
      <c r="EI865" s="1">
        <v>-3.4</v>
      </c>
      <c r="EJ865" s="1">
        <v>-2.83</v>
      </c>
      <c r="EL865">
        <v>199710</v>
      </c>
      <c r="EM865">
        <v>-3.8</v>
      </c>
      <c r="EN865">
        <v>-0.8</v>
      </c>
      <c r="EO865">
        <v>2.33</v>
      </c>
      <c r="EP865">
        <v>0.42</v>
      </c>
      <c r="ER865" s="1">
        <v>199804</v>
      </c>
      <c r="ES865" s="1">
        <v>0.78</v>
      </c>
      <c r="EU865" s="1">
        <v>199705</v>
      </c>
      <c r="EV865" s="1">
        <v>2.87</v>
      </c>
      <c r="EX865" s="1">
        <v>200204</v>
      </c>
      <c r="EY865" s="1">
        <v>6.14</v>
      </c>
      <c r="FA865" s="1">
        <v>199804</v>
      </c>
      <c r="FB865" s="1">
        <f>IF(ISERROR(VLOOKUP($FA865,MOM,LOOKUPS!C$12,0)*$FB$6+VLOOKUP($FA865,STREV,LOOKUPS!C$10,0)*$FC$6+VLOOKUP($FA865,LTREV,LOOKUPS!C$9,0)*$FD$6+VLOOKUP($FA865,CFP,LOOKUPS!C$6,0)*$FE$6+VLOOKUP($FA865,EP,LOOKUPS!C$8,0)*$FF$6+VLOOKUP($FA865,BM,LOOKUPS!C$5,0)*$FG$6+VLOOKUP($FA865,DIV,LOOKUPS!C$7,0)*$FH$6++VLOOKUP($FA865,SIZE,LOOKUPS!C$11,0)*$FI$6),"",VLOOKUP($FA865,MOM,LOOKUPS!C$12,0)*$FB$6+VLOOKUP($FA865,STREV,LOOKUPS!C$10,0)*$FC$6+VLOOKUP($FA865,LTREV,LOOKUPS!C$9,0)*$FD$6+VLOOKUP($FA865,CFP,LOOKUPS!C$6,0)*$FE$6+VLOOKUP($FA865,EP,LOOKUPS!C$8,0)*$FF$6+VLOOKUP($FA865,BM,LOOKUPS!C$5,0)*$FG$6+VLOOKUP($FA865,DIV,LOOKUPS!C$7,0)*$FH$6++VLOOKUP($FA865,SIZE,LOOKUPS!C$11,0)*$FI$6)</f>
        <v>2.9641999999999999</v>
      </c>
      <c r="FC865" s="1">
        <f>IF(ISERROR(VLOOKUP($FA865,MOM,LOOKUPS!D$12,0)*$FB$6+VLOOKUP($FA865,STREV,LOOKUPS!D$10,0)*$FC$6+VLOOKUP($FA865,LTREV,LOOKUPS!D$9,0)*$FD$6+VLOOKUP($FA865,CFP,LOOKUPS!D$6,0)*$FE$6+VLOOKUP($FA865,EP,LOOKUPS!D$8,0)*$FF$6+VLOOKUP($FA865,BM,LOOKUPS!D$5,0)*$FG$6+VLOOKUP($FA865,DIV,LOOKUPS!D$7,0)*$FH$6++VLOOKUP($FA865,SIZE,LOOKUPS!D$11,0)*$FI$6),"",VLOOKUP($FA865,MOM,LOOKUPS!D$12,0)*$FB$6+VLOOKUP($FA865,STREV,LOOKUPS!D$10,0)*$FC$6+VLOOKUP($FA865,LTREV,LOOKUPS!D$9,0)*$FD$6+VLOOKUP($FA865,CFP,LOOKUPS!D$6,0)*$FE$6+VLOOKUP($FA865,EP,LOOKUPS!D$8,0)*$FF$6+VLOOKUP($FA865,BM,LOOKUPS!D$5,0)*$FG$6+VLOOKUP($FA865,DIV,LOOKUPS!D$7,0)*$FH$6++VLOOKUP($FA865,SIZE,LOOKUPS!D$11,0)*$FI$6)</f>
        <v>2.4000000000000004</v>
      </c>
      <c r="FD865" s="1">
        <f>IF(ISERROR(VLOOKUP($FA865,MOM,LOOKUPS!E$12,0)*$FB$6+VLOOKUP($FA865,STREV,LOOKUPS!E$10,0)*$FC$6+VLOOKUP($FA865,LTREV,LOOKUPS!E$9,0)*$FD$6+VLOOKUP($FA865,CFP,LOOKUPS!E$6,0)*$FE$6+VLOOKUP($FA865,EP,LOOKUPS!E$8,0)*$FF$6+VLOOKUP($FA865,BM,LOOKUPS!E$5,0)*$FG$6+VLOOKUP($FA865,DIV,LOOKUPS!E$7,0)*$FH$6++VLOOKUP($FA865,SIZE,LOOKUPS!E$11,0)*$FI$6),"",VLOOKUP($FA865,MOM,LOOKUPS!E$12,0)*$FB$6+VLOOKUP($FA865,STREV,LOOKUPS!E$10,0)*$FC$6+VLOOKUP($FA865,LTREV,LOOKUPS!E$9,0)*$FD$6+VLOOKUP($FA865,CFP,LOOKUPS!E$6,0)*$FE$6+VLOOKUP($FA865,EP,LOOKUPS!E$8,0)*$FF$6+VLOOKUP($FA865,BM,LOOKUPS!E$5,0)*$FG$6+VLOOKUP($FA865,DIV,LOOKUPS!E$7,0)*$FH$6++VLOOKUP($FA865,SIZE,LOOKUPS!E$11,0)*$FI$6)</f>
        <v>1.8883999999999999</v>
      </c>
      <c r="FE865" s="1">
        <f>IF(ISERROR(VLOOKUP($FA865,MOM,LOOKUPS!F$12,0)*$FB$6+VLOOKUP($FA865,STREV,LOOKUPS!F$10,0)*$FC$6+VLOOKUP($FA865,LTREV,LOOKUPS!F$9,0)*$FD$6+VLOOKUP($FA865,CFP,LOOKUPS!F$6,0)*$FE$6+VLOOKUP($FA865,EP,LOOKUPS!F$8,0)*$FF$6+VLOOKUP($FA865,BM,LOOKUPS!F$5,0)*$FG$6+VLOOKUP($FA865,DIV,LOOKUPS!F$7,0)*$FH$6++VLOOKUP($FA865,SIZE,LOOKUPS!F$11,0)*$FI$6),"",VLOOKUP($FA865,MOM,LOOKUPS!F$12,0)*$FB$6+VLOOKUP($FA865,STREV,LOOKUPS!F$10,0)*$FC$6+VLOOKUP($FA865,LTREV,LOOKUPS!F$9,0)*$FD$6+VLOOKUP($FA865,CFP,LOOKUPS!F$6,0)*$FE$6+VLOOKUP($FA865,EP,LOOKUPS!F$8,0)*$FF$6+VLOOKUP($FA865,BM,LOOKUPS!F$5,0)*$FG$6+VLOOKUP($FA865,DIV,LOOKUPS!F$7,0)*$FH$6++VLOOKUP($FA865,SIZE,LOOKUPS!F$11,0)*$FI$6)</f>
        <v>2.0967000000000002</v>
      </c>
      <c r="FF865" s="1">
        <f>IF(ISERROR(VLOOKUP($FA865,MOM,LOOKUPS!G$12,0)*$FB$6+VLOOKUP($FA865,STREV,LOOKUPS!G$10,0)*$FC$6+VLOOKUP($FA865,LTREV,LOOKUPS!G$9,0)*$FD$6+VLOOKUP($FA865,CFP,LOOKUPS!G$6,0)*$FE$6+VLOOKUP($FA865,EP,LOOKUPS!G$8,0)*$FF$6+VLOOKUP($FA865,BM,LOOKUPS!G$5,0)*$FG$6+VLOOKUP($FA865,DIV,LOOKUPS!G$7,0)*$FH$6++VLOOKUP($FA865,SIZE,LOOKUPS!G$11,0)*$FI$6),"",VLOOKUP($FA865,MOM,LOOKUPS!G$12,0)*$FB$6+VLOOKUP($FA865,STREV,LOOKUPS!G$10,0)*$FC$6+VLOOKUP($FA865,LTREV,LOOKUPS!G$9,0)*$FD$6+VLOOKUP($FA865,CFP,LOOKUPS!G$6,0)*$FE$6+VLOOKUP($FA865,EP,LOOKUPS!G$8,0)*$FF$6+VLOOKUP($FA865,BM,LOOKUPS!G$5,0)*$FG$6+VLOOKUP($FA865,DIV,LOOKUPS!G$7,0)*$FH$6++VLOOKUP($FA865,SIZE,LOOKUPS!G$11,0)*$FI$6)</f>
        <v>2.3616000000000001</v>
      </c>
      <c r="FG865" s="1">
        <f>IF(ISERROR(VLOOKUP($FA865,MOM,LOOKUPS!H$12,0)*$FB$6+VLOOKUP($FA865,STREV,LOOKUPS!H$10,0)*$FC$6+VLOOKUP($FA865,LTREV,LOOKUPS!H$9,0)*$FD$6+VLOOKUP($FA865,CFP,LOOKUPS!H$6,0)*$FE$6+VLOOKUP($FA865,EP,LOOKUPS!H$8,0)*$FF$6+VLOOKUP($FA865,BM,LOOKUPS!H$5,0)*$FG$6+VLOOKUP($FA865,DIV,LOOKUPS!H$7,0)*$FH$6++VLOOKUP($FA865,SIZE,LOOKUPS!H$11,0)*$FI$6),"",VLOOKUP($FA865,MOM,LOOKUPS!H$12,0)*$FB$6+VLOOKUP($FA865,STREV,LOOKUPS!H$10,0)*$FC$6+VLOOKUP($FA865,LTREV,LOOKUPS!H$9,0)*$FD$6+VLOOKUP($FA865,CFP,LOOKUPS!H$6,0)*$FE$6+VLOOKUP($FA865,EP,LOOKUPS!H$8,0)*$FF$6+VLOOKUP($FA865,BM,LOOKUPS!H$5,0)*$FG$6+VLOOKUP($FA865,DIV,LOOKUPS!H$7,0)*$FH$6++VLOOKUP($FA865,SIZE,LOOKUPS!H$11,0)*$FI$6)</f>
        <v>2.6421999999999999</v>
      </c>
      <c r="FH865" s="1">
        <f>IF(ISERROR(VLOOKUP($FA865,MOM,LOOKUPS!I$12,0)*$FB$6+VLOOKUP($FA865,STREV,LOOKUPS!I$10,0)*$FC$6+VLOOKUP($FA865,LTREV,LOOKUPS!I$9,0)*$FD$6+VLOOKUP($FA865,CFP,LOOKUPS!I$6,0)*$FE$6+VLOOKUP($FA865,EP,LOOKUPS!I$8,0)*$FF$6+VLOOKUP($FA865,BM,LOOKUPS!I$5,0)*$FG$6+VLOOKUP($FA865,DIV,LOOKUPS!I$7,0)*$FH$6++VLOOKUP($FA865,SIZE,LOOKUPS!I$11,0)*$FI$6),"",VLOOKUP($FA865,MOM,LOOKUPS!I$12,0)*$FB$6+VLOOKUP($FA865,STREV,LOOKUPS!I$10,0)*$FC$6+VLOOKUP($FA865,LTREV,LOOKUPS!I$9,0)*$FD$6+VLOOKUP($FA865,CFP,LOOKUPS!I$6,0)*$FE$6+VLOOKUP($FA865,EP,LOOKUPS!I$8,0)*$FF$6+VLOOKUP($FA865,BM,LOOKUPS!I$5,0)*$FG$6+VLOOKUP($FA865,DIV,LOOKUPS!I$7,0)*$FH$6++VLOOKUP($FA865,SIZE,LOOKUPS!I$11,0)*$FI$6)</f>
        <v>2.2736000000000001</v>
      </c>
      <c r="FI865" s="1">
        <f>IF(ISERROR(VLOOKUP($FA865,MOM,LOOKUPS!J$12,0)*$FB$6+VLOOKUP($FA865,STREV,LOOKUPS!J$10,0)*$FC$6+VLOOKUP($FA865,LTREV,LOOKUPS!J$9,0)*$FD$6+VLOOKUP($FA865,CFP,LOOKUPS!J$6,0)*$FE$6+VLOOKUP($FA865,EP,LOOKUPS!J$8,0)*$FF$6+VLOOKUP($FA865,BM,LOOKUPS!J$5,0)*$FG$6+VLOOKUP($FA865,DIV,LOOKUPS!J$7,0)*$FH$6++VLOOKUP($FA865,SIZE,LOOKUPS!J$11,0)*$FI$6),"",VLOOKUP($FA865,MOM,LOOKUPS!J$12,0)*$FB$6+VLOOKUP($FA865,STREV,LOOKUPS!J$10,0)*$FC$6+VLOOKUP($FA865,LTREV,LOOKUPS!J$9,0)*$FD$6+VLOOKUP($FA865,CFP,LOOKUPS!J$6,0)*$FE$6+VLOOKUP($FA865,EP,LOOKUPS!J$8,0)*$FF$6+VLOOKUP($FA865,BM,LOOKUPS!J$5,0)*$FG$6+VLOOKUP($FA865,DIV,LOOKUPS!J$7,0)*$FH$6++VLOOKUP($FA865,SIZE,LOOKUPS!J$11,0)*$FI$6)</f>
        <v>2.0933000000000002</v>
      </c>
      <c r="FJ865" s="1">
        <f>IF(ISERROR(VLOOKUP($FA865,MOM,LOOKUPS!K$12,0)*$FB$6+VLOOKUP($FA865,STREV,LOOKUPS!K$10,0)*$FC$6+VLOOKUP($FA865,LTREV,LOOKUPS!K$9,0)*$FD$6+VLOOKUP($FA865,CFP,LOOKUPS!K$6,0)*$FE$6+VLOOKUP($FA865,EP,LOOKUPS!K$8,0)*$FF$6+VLOOKUP($FA865,BM,LOOKUPS!K$5,0)*$FG$6+VLOOKUP($FA865,DIV,LOOKUPS!K$7,0)*$FH$6++VLOOKUP($FA865,SIZE,LOOKUPS!K$11,0)*$FI$6),"",VLOOKUP($FA865,MOM,LOOKUPS!K$12,0)*$FB$6+VLOOKUP($FA865,STREV,LOOKUPS!K$10,0)*$FC$6+VLOOKUP($FA865,LTREV,LOOKUPS!K$9,0)*$FD$6+VLOOKUP($FA865,CFP,LOOKUPS!K$6,0)*$FE$6+VLOOKUP($FA865,EP,LOOKUPS!K$8,0)*$FF$6+VLOOKUP($FA865,BM,LOOKUPS!K$5,0)*$FG$6+VLOOKUP($FA865,DIV,LOOKUPS!K$7,0)*$FH$6++VLOOKUP($FA865,SIZE,LOOKUPS!K$11,0)*$FI$6)</f>
        <v>2.2419000000000002</v>
      </c>
      <c r="FK865" s="1">
        <f>IF(ISERROR(VLOOKUP($FA865,MOM,LOOKUPS!L$12,0)*$FB$6+VLOOKUP($FA865,STREV,LOOKUPS!L$10,0)*$FC$6+VLOOKUP($FA865,LTREV,LOOKUPS!L$9,0)*$FD$6+VLOOKUP($FA865,CFP,LOOKUPS!L$6,0)*$FE$6+VLOOKUP($FA865,EP,LOOKUPS!L$8,0)*$FF$6+VLOOKUP($FA865,BM,LOOKUPS!L$5,0)*$FG$6+VLOOKUP($FA865,DIV,LOOKUPS!L$7,0)*$FH$6++VLOOKUP($FA865,SIZE,LOOKUPS!L$11,0)*$FI$6),"",VLOOKUP($FA865,MOM,LOOKUPS!L$12,0)*$FB$6+VLOOKUP($FA865,STREV,LOOKUPS!L$10,0)*$FC$6+VLOOKUP($FA865,LTREV,LOOKUPS!L$9,0)*$FD$6+VLOOKUP($FA865,CFP,LOOKUPS!L$6,0)*$FE$6+VLOOKUP($FA865,EP,LOOKUPS!L$8,0)*$FF$6+VLOOKUP($FA865,BM,LOOKUPS!L$5,0)*$FG$6+VLOOKUP($FA865,DIV,LOOKUPS!L$7,0)*$FH$6++VLOOKUP($FA865,SIZE,LOOKUPS!L$11,0)*$FI$6)</f>
        <v>3.5581000000000005</v>
      </c>
    </row>
    <row r="866" spans="1:167" x14ac:dyDescent="0.3">
      <c r="A866" s="1">
        <v>199805</v>
      </c>
      <c r="B866" s="1">
        <v>-6.37</v>
      </c>
      <c r="C866" s="1">
        <v>-3.85</v>
      </c>
      <c r="D866" s="1">
        <v>-3.62</v>
      </c>
      <c r="E866" s="1">
        <v>-3.76</v>
      </c>
      <c r="F866" s="1">
        <v>-3.64</v>
      </c>
      <c r="G866" s="1">
        <v>-3.39</v>
      </c>
      <c r="H866" s="1">
        <v>-3.44</v>
      </c>
      <c r="I866" s="1">
        <v>-3.45</v>
      </c>
      <c r="J866" s="1">
        <v>-4.18</v>
      </c>
      <c r="K866" s="1">
        <v>-5.13</v>
      </c>
      <c r="M866" s="1">
        <v>199706</v>
      </c>
      <c r="N866" s="1">
        <v>3.54</v>
      </c>
      <c r="O866" s="1">
        <v>4.62</v>
      </c>
      <c r="P866" s="1">
        <v>4.63</v>
      </c>
      <c r="Q866" s="1">
        <v>4.55</v>
      </c>
      <c r="R866" s="1">
        <v>6.02</v>
      </c>
      <c r="S866" s="1">
        <v>6.06</v>
      </c>
      <c r="T866" s="1">
        <v>6.03</v>
      </c>
      <c r="U866" s="1">
        <v>5.8</v>
      </c>
      <c r="V866" s="1">
        <v>3.36</v>
      </c>
      <c r="W866" s="1">
        <v>3.49</v>
      </c>
      <c r="Y866" s="1">
        <v>200205</v>
      </c>
      <c r="Z866" s="1">
        <v>0.68</v>
      </c>
      <c r="AA866" s="1">
        <v>-1.69</v>
      </c>
      <c r="AB866" s="1">
        <v>-2.2000000000000002</v>
      </c>
      <c r="AC866" s="1">
        <v>-1.24</v>
      </c>
      <c r="AD866" s="1">
        <v>-0.77</v>
      </c>
      <c r="AE866" s="1">
        <v>-2</v>
      </c>
      <c r="AF866" s="1">
        <v>-1.93</v>
      </c>
      <c r="AG866" s="1">
        <v>-1.62</v>
      </c>
      <c r="AH866" s="1">
        <v>-2.11</v>
      </c>
      <c r="AI866" s="1">
        <v>-6</v>
      </c>
      <c r="CA866" s="1">
        <v>199711</v>
      </c>
      <c r="CB866" s="1">
        <v>-6.69</v>
      </c>
      <c r="CC866" s="1">
        <v>-3.42</v>
      </c>
      <c r="CD866" s="1">
        <v>-1.56</v>
      </c>
      <c r="CE866" s="1">
        <v>-0.86</v>
      </c>
      <c r="CF866" s="1">
        <v>-3.68</v>
      </c>
      <c r="CG866" s="1">
        <v>-2.4700000000000002</v>
      </c>
      <c r="CH866" s="1">
        <v>-1.8</v>
      </c>
      <c r="CI866" s="1">
        <v>-0.39</v>
      </c>
      <c r="CJ866" s="1">
        <v>-1.01</v>
      </c>
      <c r="CK866" s="1">
        <v>-4.28</v>
      </c>
      <c r="CL866" s="1">
        <v>-2.79</v>
      </c>
      <c r="CM866" s="1">
        <v>-2.68</v>
      </c>
      <c r="CN866" s="1">
        <v>-2.27</v>
      </c>
      <c r="CO866" s="1">
        <v>-1.9</v>
      </c>
      <c r="CP866" s="1">
        <v>-1.68</v>
      </c>
      <c r="CQ866" s="1">
        <v>-0.38</v>
      </c>
      <c r="CR866" s="1">
        <v>-0.41</v>
      </c>
      <c r="CS866" s="1">
        <v>-0.74</v>
      </c>
      <c r="CT866" s="1">
        <v>-1.2</v>
      </c>
      <c r="CV866" s="1">
        <v>199811</v>
      </c>
      <c r="CW866" s="1">
        <v>10.01</v>
      </c>
      <c r="CX866" s="1">
        <v>4.66</v>
      </c>
      <c r="CY866" s="1">
        <v>4</v>
      </c>
      <c r="CZ866" s="1">
        <v>3.33</v>
      </c>
      <c r="DA866" s="1">
        <v>5.65</v>
      </c>
      <c r="DB866" s="1">
        <v>3.19</v>
      </c>
      <c r="DC866" s="1">
        <v>4.0599999999999996</v>
      </c>
      <c r="DD866" s="1">
        <v>4.1900000000000004</v>
      </c>
      <c r="DE866" s="1">
        <v>3</v>
      </c>
      <c r="DF866" s="1">
        <v>5.41</v>
      </c>
      <c r="DG866" s="1">
        <v>5.9</v>
      </c>
      <c r="DH866" s="1">
        <v>2.99</v>
      </c>
      <c r="DI866" s="1">
        <v>3.39</v>
      </c>
      <c r="DJ866" s="1">
        <v>3.84</v>
      </c>
      <c r="DK866" s="1">
        <v>4.25</v>
      </c>
      <c r="DL866" s="1">
        <v>4.4000000000000004</v>
      </c>
      <c r="DM866" s="1">
        <v>3.94</v>
      </c>
      <c r="DN866" s="1">
        <v>4.2300000000000004</v>
      </c>
      <c r="DO866" s="1">
        <v>1.69</v>
      </c>
      <c r="DQ866" s="1">
        <v>199711</v>
      </c>
      <c r="DR866" s="1">
        <v>-99.99</v>
      </c>
      <c r="DS866" s="1">
        <v>-3.07</v>
      </c>
      <c r="DT866" s="1">
        <v>-0.67</v>
      </c>
      <c r="DU866" s="1">
        <v>2.92</v>
      </c>
      <c r="DV866" s="1">
        <v>-3.23</v>
      </c>
      <c r="DW866" s="1">
        <v>-1.81</v>
      </c>
      <c r="DX866" s="1">
        <v>-0.67</v>
      </c>
      <c r="DY866" s="1">
        <v>1.72</v>
      </c>
      <c r="DZ866" s="1">
        <v>3.42</v>
      </c>
      <c r="EA866" s="1">
        <v>-3.69</v>
      </c>
      <c r="EB866" s="1">
        <v>-1.53</v>
      </c>
      <c r="EC866" s="1">
        <v>-1.68</v>
      </c>
      <c r="ED866" s="1">
        <v>-1.98</v>
      </c>
      <c r="EE866" s="1">
        <v>-0.68</v>
      </c>
      <c r="EF866" s="1">
        <v>-0.66</v>
      </c>
      <c r="EG866" s="1">
        <v>1.47</v>
      </c>
      <c r="EH866" s="1">
        <v>2.0099999999999998</v>
      </c>
      <c r="EI866" s="1">
        <v>2.59</v>
      </c>
      <c r="EJ866" s="1">
        <v>4.3499999999999996</v>
      </c>
      <c r="EL866">
        <v>199711</v>
      </c>
      <c r="EM866">
        <v>2.98</v>
      </c>
      <c r="EN866">
        <v>-5.1100000000000003</v>
      </c>
      <c r="EO866">
        <v>1.24</v>
      </c>
      <c r="EP866">
        <v>0.39</v>
      </c>
      <c r="ER866" s="1">
        <v>199805</v>
      </c>
      <c r="ES866" s="1">
        <v>1.88</v>
      </c>
      <c r="EU866" s="1">
        <v>199706</v>
      </c>
      <c r="EV866" s="1">
        <v>0.8</v>
      </c>
      <c r="EX866" s="1">
        <v>200205</v>
      </c>
      <c r="EY866" s="1">
        <v>2.3199999999999998</v>
      </c>
      <c r="FA866" s="1">
        <v>199805</v>
      </c>
      <c r="FB866" s="1">
        <f>IF(ISERROR(VLOOKUP($FA866,MOM,LOOKUPS!C$12,0)*$FB$6+VLOOKUP($FA866,STREV,LOOKUPS!C$10,0)*$FC$6+VLOOKUP($FA866,LTREV,LOOKUPS!C$9,0)*$FD$6+VLOOKUP($FA866,CFP,LOOKUPS!C$6,0)*$FE$6+VLOOKUP($FA866,EP,LOOKUPS!C$8,0)*$FF$6+VLOOKUP($FA866,BM,LOOKUPS!C$5,0)*$FG$6+VLOOKUP($FA866,DIV,LOOKUPS!C$7,0)*$FH$6++VLOOKUP($FA866,SIZE,LOOKUPS!C$11,0)*$FI$6),"",VLOOKUP($FA866,MOM,LOOKUPS!C$12,0)*$FB$6+VLOOKUP($FA866,STREV,LOOKUPS!C$10,0)*$FC$6+VLOOKUP($FA866,LTREV,LOOKUPS!C$9,0)*$FD$6+VLOOKUP($FA866,CFP,LOOKUPS!C$6,0)*$FE$6+VLOOKUP($FA866,EP,LOOKUPS!C$8,0)*$FF$6+VLOOKUP($FA866,BM,LOOKUPS!C$5,0)*$FG$6+VLOOKUP($FA866,DIV,LOOKUPS!C$7,0)*$FH$6++VLOOKUP($FA866,SIZE,LOOKUPS!C$11,0)*$FI$6)</f>
        <v>-6.7020000000000008</v>
      </c>
      <c r="FC866" s="1">
        <f>IF(ISERROR(VLOOKUP($FA866,MOM,LOOKUPS!D$12,0)*$FB$6+VLOOKUP($FA866,STREV,LOOKUPS!D$10,0)*$FC$6+VLOOKUP($FA866,LTREV,LOOKUPS!D$9,0)*$FD$6+VLOOKUP($FA866,CFP,LOOKUPS!D$6,0)*$FE$6+VLOOKUP($FA866,EP,LOOKUPS!D$8,0)*$FF$6+VLOOKUP($FA866,BM,LOOKUPS!D$5,0)*$FG$6+VLOOKUP($FA866,DIV,LOOKUPS!D$7,0)*$FH$6++VLOOKUP($FA866,SIZE,LOOKUPS!D$11,0)*$FI$6),"",VLOOKUP($FA866,MOM,LOOKUPS!D$12,0)*$FB$6+VLOOKUP($FA866,STREV,LOOKUPS!D$10,0)*$FC$6+VLOOKUP($FA866,LTREV,LOOKUPS!D$9,0)*$FD$6+VLOOKUP($FA866,CFP,LOOKUPS!D$6,0)*$FE$6+VLOOKUP($FA866,EP,LOOKUPS!D$8,0)*$FF$6+VLOOKUP($FA866,BM,LOOKUPS!D$5,0)*$FG$6+VLOOKUP($FA866,DIV,LOOKUPS!D$7,0)*$FH$6++VLOOKUP($FA866,SIZE,LOOKUPS!D$11,0)*$FI$6)</f>
        <v>-4.3944000000000001</v>
      </c>
      <c r="FD866" s="1">
        <f>IF(ISERROR(VLOOKUP($FA866,MOM,LOOKUPS!E$12,0)*$FB$6+VLOOKUP($FA866,STREV,LOOKUPS!E$10,0)*$FC$6+VLOOKUP($FA866,LTREV,LOOKUPS!E$9,0)*$FD$6+VLOOKUP($FA866,CFP,LOOKUPS!E$6,0)*$FE$6+VLOOKUP($FA866,EP,LOOKUPS!E$8,0)*$FF$6+VLOOKUP($FA866,BM,LOOKUPS!E$5,0)*$FG$6+VLOOKUP($FA866,DIV,LOOKUPS!E$7,0)*$FH$6++VLOOKUP($FA866,SIZE,LOOKUPS!E$11,0)*$FI$6),"",VLOOKUP($FA866,MOM,LOOKUPS!E$12,0)*$FB$6+VLOOKUP($FA866,STREV,LOOKUPS!E$10,0)*$FC$6+VLOOKUP($FA866,LTREV,LOOKUPS!E$9,0)*$FD$6+VLOOKUP($FA866,CFP,LOOKUPS!E$6,0)*$FE$6+VLOOKUP($FA866,EP,LOOKUPS!E$8,0)*$FF$6+VLOOKUP($FA866,BM,LOOKUPS!E$5,0)*$FG$6+VLOOKUP($FA866,DIV,LOOKUPS!E$7,0)*$FH$6++VLOOKUP($FA866,SIZE,LOOKUPS!E$11,0)*$FI$6)</f>
        <v>-4.5880000000000001</v>
      </c>
      <c r="FE866" s="1">
        <f>IF(ISERROR(VLOOKUP($FA866,MOM,LOOKUPS!F$12,0)*$FB$6+VLOOKUP($FA866,STREV,LOOKUPS!F$10,0)*$FC$6+VLOOKUP($FA866,LTREV,LOOKUPS!F$9,0)*$FD$6+VLOOKUP($FA866,CFP,LOOKUPS!F$6,0)*$FE$6+VLOOKUP($FA866,EP,LOOKUPS!F$8,0)*$FF$6+VLOOKUP($FA866,BM,LOOKUPS!F$5,0)*$FG$6+VLOOKUP($FA866,DIV,LOOKUPS!F$7,0)*$FH$6++VLOOKUP($FA866,SIZE,LOOKUPS!F$11,0)*$FI$6),"",VLOOKUP($FA866,MOM,LOOKUPS!F$12,0)*$FB$6+VLOOKUP($FA866,STREV,LOOKUPS!F$10,0)*$FC$6+VLOOKUP($FA866,LTREV,LOOKUPS!F$9,0)*$FD$6+VLOOKUP($FA866,CFP,LOOKUPS!F$6,0)*$FE$6+VLOOKUP($FA866,EP,LOOKUPS!F$8,0)*$FF$6+VLOOKUP($FA866,BM,LOOKUPS!F$5,0)*$FG$6+VLOOKUP($FA866,DIV,LOOKUPS!F$7,0)*$FH$6++VLOOKUP($FA866,SIZE,LOOKUPS!F$11,0)*$FI$6)</f>
        <v>-4.657</v>
      </c>
      <c r="FF866" s="1">
        <f>IF(ISERROR(VLOOKUP($FA866,MOM,LOOKUPS!G$12,0)*$FB$6+VLOOKUP($FA866,STREV,LOOKUPS!G$10,0)*$FC$6+VLOOKUP($FA866,LTREV,LOOKUPS!G$9,0)*$FD$6+VLOOKUP($FA866,CFP,LOOKUPS!G$6,0)*$FE$6+VLOOKUP($FA866,EP,LOOKUPS!G$8,0)*$FF$6+VLOOKUP($FA866,BM,LOOKUPS!G$5,0)*$FG$6+VLOOKUP($FA866,DIV,LOOKUPS!G$7,0)*$FH$6++VLOOKUP($FA866,SIZE,LOOKUPS!G$11,0)*$FI$6),"",VLOOKUP($FA866,MOM,LOOKUPS!G$12,0)*$FB$6+VLOOKUP($FA866,STREV,LOOKUPS!G$10,0)*$FC$6+VLOOKUP($FA866,LTREV,LOOKUPS!G$9,0)*$FD$6+VLOOKUP($FA866,CFP,LOOKUPS!G$6,0)*$FE$6+VLOOKUP($FA866,EP,LOOKUPS!G$8,0)*$FF$6+VLOOKUP($FA866,BM,LOOKUPS!G$5,0)*$FG$6+VLOOKUP($FA866,DIV,LOOKUPS!G$7,0)*$FH$6++VLOOKUP($FA866,SIZE,LOOKUPS!G$11,0)*$FI$6)</f>
        <v>-3.4092000000000002</v>
      </c>
      <c r="FG866" s="1">
        <f>IF(ISERROR(VLOOKUP($FA866,MOM,LOOKUPS!H$12,0)*$FB$6+VLOOKUP($FA866,STREV,LOOKUPS!H$10,0)*$FC$6+VLOOKUP($FA866,LTREV,LOOKUPS!H$9,0)*$FD$6+VLOOKUP($FA866,CFP,LOOKUPS!H$6,0)*$FE$6+VLOOKUP($FA866,EP,LOOKUPS!H$8,0)*$FF$6+VLOOKUP($FA866,BM,LOOKUPS!H$5,0)*$FG$6+VLOOKUP($FA866,DIV,LOOKUPS!H$7,0)*$FH$6++VLOOKUP($FA866,SIZE,LOOKUPS!H$11,0)*$FI$6),"",VLOOKUP($FA866,MOM,LOOKUPS!H$12,0)*$FB$6+VLOOKUP($FA866,STREV,LOOKUPS!H$10,0)*$FC$6+VLOOKUP($FA866,LTREV,LOOKUPS!H$9,0)*$FD$6+VLOOKUP($FA866,CFP,LOOKUPS!H$6,0)*$FE$6+VLOOKUP($FA866,EP,LOOKUPS!H$8,0)*$FF$6+VLOOKUP($FA866,BM,LOOKUPS!H$5,0)*$FG$6+VLOOKUP($FA866,DIV,LOOKUPS!H$7,0)*$FH$6++VLOOKUP($FA866,SIZE,LOOKUPS!H$11,0)*$FI$6)</f>
        <v>-3.6392000000000007</v>
      </c>
      <c r="FH866" s="1">
        <f>IF(ISERROR(VLOOKUP($FA866,MOM,LOOKUPS!I$12,0)*$FB$6+VLOOKUP($FA866,STREV,LOOKUPS!I$10,0)*$FC$6+VLOOKUP($FA866,LTREV,LOOKUPS!I$9,0)*$FD$6+VLOOKUP($FA866,CFP,LOOKUPS!I$6,0)*$FE$6+VLOOKUP($FA866,EP,LOOKUPS!I$8,0)*$FF$6+VLOOKUP($FA866,BM,LOOKUPS!I$5,0)*$FG$6+VLOOKUP($FA866,DIV,LOOKUPS!I$7,0)*$FH$6++VLOOKUP($FA866,SIZE,LOOKUPS!I$11,0)*$FI$6),"",VLOOKUP($FA866,MOM,LOOKUPS!I$12,0)*$FB$6+VLOOKUP($FA866,STREV,LOOKUPS!I$10,0)*$FC$6+VLOOKUP($FA866,LTREV,LOOKUPS!I$9,0)*$FD$6+VLOOKUP($FA866,CFP,LOOKUPS!I$6,0)*$FE$6+VLOOKUP($FA866,EP,LOOKUPS!I$8,0)*$FF$6+VLOOKUP($FA866,BM,LOOKUPS!I$5,0)*$FG$6+VLOOKUP($FA866,DIV,LOOKUPS!I$7,0)*$FH$6++VLOOKUP($FA866,SIZE,LOOKUPS!I$11,0)*$FI$6)</f>
        <v>-2.9857000000000005</v>
      </c>
      <c r="FI866" s="1">
        <f>IF(ISERROR(VLOOKUP($FA866,MOM,LOOKUPS!J$12,0)*$FB$6+VLOOKUP($FA866,STREV,LOOKUPS!J$10,0)*$FC$6+VLOOKUP($FA866,LTREV,LOOKUPS!J$9,0)*$FD$6+VLOOKUP($FA866,CFP,LOOKUPS!J$6,0)*$FE$6+VLOOKUP($FA866,EP,LOOKUPS!J$8,0)*$FF$6+VLOOKUP($FA866,BM,LOOKUPS!J$5,0)*$FG$6+VLOOKUP($FA866,DIV,LOOKUPS!J$7,0)*$FH$6++VLOOKUP($FA866,SIZE,LOOKUPS!J$11,0)*$FI$6),"",VLOOKUP($FA866,MOM,LOOKUPS!J$12,0)*$FB$6+VLOOKUP($FA866,STREV,LOOKUPS!J$10,0)*$FC$6+VLOOKUP($FA866,LTREV,LOOKUPS!J$9,0)*$FD$6+VLOOKUP($FA866,CFP,LOOKUPS!J$6,0)*$FE$6+VLOOKUP($FA866,EP,LOOKUPS!J$8,0)*$FF$6+VLOOKUP($FA866,BM,LOOKUPS!J$5,0)*$FG$6+VLOOKUP($FA866,DIV,LOOKUPS!J$7,0)*$FH$6++VLOOKUP($FA866,SIZE,LOOKUPS!J$11,0)*$FI$6)</f>
        <v>-3.6959</v>
      </c>
      <c r="FJ866" s="1">
        <f>IF(ISERROR(VLOOKUP($FA866,MOM,LOOKUPS!K$12,0)*$FB$6+VLOOKUP($FA866,STREV,LOOKUPS!K$10,0)*$FC$6+VLOOKUP($FA866,LTREV,LOOKUPS!K$9,0)*$FD$6+VLOOKUP($FA866,CFP,LOOKUPS!K$6,0)*$FE$6+VLOOKUP($FA866,EP,LOOKUPS!K$8,0)*$FF$6+VLOOKUP($FA866,BM,LOOKUPS!K$5,0)*$FG$6+VLOOKUP($FA866,DIV,LOOKUPS!K$7,0)*$FH$6++VLOOKUP($FA866,SIZE,LOOKUPS!K$11,0)*$FI$6),"",VLOOKUP($FA866,MOM,LOOKUPS!K$12,0)*$FB$6+VLOOKUP($FA866,STREV,LOOKUPS!K$10,0)*$FC$6+VLOOKUP($FA866,LTREV,LOOKUPS!K$9,0)*$FD$6+VLOOKUP($FA866,CFP,LOOKUPS!K$6,0)*$FE$6+VLOOKUP($FA866,EP,LOOKUPS!K$8,0)*$FF$6+VLOOKUP($FA866,BM,LOOKUPS!K$5,0)*$FG$6+VLOOKUP($FA866,DIV,LOOKUPS!K$7,0)*$FH$6++VLOOKUP($FA866,SIZE,LOOKUPS!K$11,0)*$FI$6)</f>
        <v>-3.4099000000000004</v>
      </c>
      <c r="FK866" s="1">
        <f>IF(ISERROR(VLOOKUP($FA866,MOM,LOOKUPS!L$12,0)*$FB$6+VLOOKUP($FA866,STREV,LOOKUPS!L$10,0)*$FC$6+VLOOKUP($FA866,LTREV,LOOKUPS!L$9,0)*$FD$6+VLOOKUP($FA866,CFP,LOOKUPS!L$6,0)*$FE$6+VLOOKUP($FA866,EP,LOOKUPS!L$8,0)*$FF$6+VLOOKUP($FA866,BM,LOOKUPS!L$5,0)*$FG$6+VLOOKUP($FA866,DIV,LOOKUPS!L$7,0)*$FH$6++VLOOKUP($FA866,SIZE,LOOKUPS!L$11,0)*$FI$6),"",VLOOKUP($FA866,MOM,LOOKUPS!L$12,0)*$FB$6+VLOOKUP($FA866,STREV,LOOKUPS!L$10,0)*$FC$6+VLOOKUP($FA866,LTREV,LOOKUPS!L$9,0)*$FD$6+VLOOKUP($FA866,CFP,LOOKUPS!L$6,0)*$FE$6+VLOOKUP($FA866,EP,LOOKUPS!L$8,0)*$FF$6+VLOOKUP($FA866,BM,LOOKUPS!L$5,0)*$FG$6+VLOOKUP($FA866,DIV,LOOKUPS!L$7,0)*$FH$6++VLOOKUP($FA866,SIZE,LOOKUPS!L$11,0)*$FI$6)</f>
        <v>-4.3969000000000005</v>
      </c>
    </row>
    <row r="867" spans="1:167" x14ac:dyDescent="0.3">
      <c r="A867" s="1">
        <v>199806</v>
      </c>
      <c r="B867" s="1">
        <v>-7.81</v>
      </c>
      <c r="C867" s="1">
        <v>-5.0999999999999996</v>
      </c>
      <c r="D867" s="1">
        <v>-4.9000000000000004</v>
      </c>
      <c r="E867" s="1">
        <v>-2.97</v>
      </c>
      <c r="F867" s="1">
        <v>-1.56</v>
      </c>
      <c r="G867" s="1">
        <v>-2.11</v>
      </c>
      <c r="H867" s="1">
        <v>-0.24</v>
      </c>
      <c r="I867" s="1">
        <v>0.04</v>
      </c>
      <c r="J867" s="1">
        <v>-0.46</v>
      </c>
      <c r="K867" s="1">
        <v>1.56</v>
      </c>
      <c r="M867" s="1">
        <v>199707</v>
      </c>
      <c r="N867" s="1">
        <v>6</v>
      </c>
      <c r="O867" s="1">
        <v>5.74</v>
      </c>
      <c r="P867" s="1">
        <v>5.03</v>
      </c>
      <c r="Q867" s="1">
        <v>6.42</v>
      </c>
      <c r="R867" s="1">
        <v>4.97</v>
      </c>
      <c r="S867" s="1">
        <v>5.91</v>
      </c>
      <c r="T867" s="1">
        <v>5.07</v>
      </c>
      <c r="U867" s="1">
        <v>5.77</v>
      </c>
      <c r="V867" s="1">
        <v>4.3099999999999996</v>
      </c>
      <c r="W867" s="1">
        <v>2.8</v>
      </c>
      <c r="Y867" s="1">
        <v>200206</v>
      </c>
      <c r="Z867" s="1">
        <v>-8.9700000000000006</v>
      </c>
      <c r="AA867" s="1">
        <v>-6.13</v>
      </c>
      <c r="AB867" s="1">
        <v>-4.1399999999999997</v>
      </c>
      <c r="AC867" s="1">
        <v>-3.6</v>
      </c>
      <c r="AD867" s="1">
        <v>-3.56</v>
      </c>
      <c r="AE867" s="1">
        <v>-4.54</v>
      </c>
      <c r="AF867" s="1">
        <v>-3.84</v>
      </c>
      <c r="AG867" s="1">
        <v>-5.59</v>
      </c>
      <c r="AH867" s="1">
        <v>-6.89</v>
      </c>
      <c r="AI867" s="1">
        <v>-10.97</v>
      </c>
      <c r="CA867" s="1">
        <v>199712</v>
      </c>
      <c r="CB867" s="1">
        <v>-8.76</v>
      </c>
      <c r="CC867" s="1">
        <v>-5.63</v>
      </c>
      <c r="CD867" s="1">
        <v>-1.87</v>
      </c>
      <c r="CE867" s="1">
        <v>-1.4</v>
      </c>
      <c r="CF867" s="1">
        <v>-6</v>
      </c>
      <c r="CG867" s="1">
        <v>-3.96</v>
      </c>
      <c r="CH867" s="1">
        <v>-2.1</v>
      </c>
      <c r="CI867" s="1">
        <v>0.1</v>
      </c>
      <c r="CJ867" s="1">
        <v>-1.92</v>
      </c>
      <c r="CK867" s="1">
        <v>-6.83</v>
      </c>
      <c r="CL867" s="1">
        <v>-4.76</v>
      </c>
      <c r="CM867" s="1">
        <v>-4.6100000000000003</v>
      </c>
      <c r="CN867" s="1">
        <v>-3.32</v>
      </c>
      <c r="CO867" s="1">
        <v>-3.39</v>
      </c>
      <c r="CP867" s="1">
        <v>-0.73</v>
      </c>
      <c r="CQ867" s="1">
        <v>0.06</v>
      </c>
      <c r="CR867" s="1">
        <v>0.13</v>
      </c>
      <c r="CS867" s="1">
        <v>-0.67</v>
      </c>
      <c r="CT867" s="1">
        <v>-2.85</v>
      </c>
      <c r="CV867" s="1">
        <v>199812</v>
      </c>
      <c r="CW867" s="1">
        <v>2.67</v>
      </c>
      <c r="CX867" s="1">
        <v>3.22</v>
      </c>
      <c r="CY867" s="1">
        <v>1.33</v>
      </c>
      <c r="CZ867" s="1">
        <v>0.96</v>
      </c>
      <c r="DA867" s="1">
        <v>5.03</v>
      </c>
      <c r="DB867" s="1">
        <v>0.64</v>
      </c>
      <c r="DC867" s="1">
        <v>1.62</v>
      </c>
      <c r="DD867" s="1">
        <v>1.17</v>
      </c>
      <c r="DE867" s="1">
        <v>0.72</v>
      </c>
      <c r="DF867" s="1">
        <v>5.38</v>
      </c>
      <c r="DG867" s="1">
        <v>4.66</v>
      </c>
      <c r="DH867" s="1">
        <v>0.17</v>
      </c>
      <c r="DI867" s="1">
        <v>1.1100000000000001</v>
      </c>
      <c r="DJ867" s="1">
        <v>1.3</v>
      </c>
      <c r="DK867" s="1">
        <v>1.91</v>
      </c>
      <c r="DL867" s="1">
        <v>0.98</v>
      </c>
      <c r="DM867" s="1">
        <v>1.4</v>
      </c>
      <c r="DN867" s="1">
        <v>0.55000000000000004</v>
      </c>
      <c r="DO867" s="1">
        <v>0.9</v>
      </c>
      <c r="DQ867" s="1">
        <v>199712</v>
      </c>
      <c r="DR867" s="1">
        <v>-99.99</v>
      </c>
      <c r="DS867" s="1">
        <v>-4.84</v>
      </c>
      <c r="DT867" s="1">
        <v>1.51</v>
      </c>
      <c r="DU867" s="1">
        <v>2.2000000000000002</v>
      </c>
      <c r="DV867" s="1">
        <v>-5.4</v>
      </c>
      <c r="DW867" s="1">
        <v>0.41</v>
      </c>
      <c r="DX867" s="1">
        <v>1.57</v>
      </c>
      <c r="DY867" s="1">
        <v>1.74</v>
      </c>
      <c r="DZ867" s="1">
        <v>2.73</v>
      </c>
      <c r="EA867" s="1">
        <v>-6.62</v>
      </c>
      <c r="EB867" s="1">
        <v>-0.88</v>
      </c>
      <c r="EC867" s="1">
        <v>-0.04</v>
      </c>
      <c r="ED867" s="1">
        <v>1</v>
      </c>
      <c r="EE867" s="1">
        <v>0.76</v>
      </c>
      <c r="EF867" s="1">
        <v>2.42</v>
      </c>
      <c r="EG867" s="1">
        <v>2.1800000000000002</v>
      </c>
      <c r="EH867" s="1">
        <v>1.24</v>
      </c>
      <c r="EI867" s="1">
        <v>3.22</v>
      </c>
      <c r="EJ867" s="1">
        <v>2.17</v>
      </c>
      <c r="EL867">
        <v>199712</v>
      </c>
      <c r="EM867">
        <v>1.32</v>
      </c>
      <c r="EN867">
        <v>-2.66</v>
      </c>
      <c r="EO867">
        <v>4.03</v>
      </c>
      <c r="EP867">
        <v>0.48</v>
      </c>
      <c r="ER867" s="1">
        <v>199806</v>
      </c>
      <c r="ES867" s="1">
        <v>7.26</v>
      </c>
      <c r="EU867" s="1">
        <v>199707</v>
      </c>
      <c r="EV867" s="1">
        <v>3.82</v>
      </c>
      <c r="EX867" s="1">
        <v>200206</v>
      </c>
      <c r="EY867" s="1">
        <v>2.2200000000000002</v>
      </c>
      <c r="FA867" s="1">
        <v>199806</v>
      </c>
      <c r="FB867" s="1">
        <f>IF(ISERROR(VLOOKUP($FA867,MOM,LOOKUPS!C$12,0)*$FB$6+VLOOKUP($FA867,STREV,LOOKUPS!C$10,0)*$FC$6+VLOOKUP($FA867,LTREV,LOOKUPS!C$9,0)*$FD$6+VLOOKUP($FA867,CFP,LOOKUPS!C$6,0)*$FE$6+VLOOKUP($FA867,EP,LOOKUPS!C$8,0)*$FF$6+VLOOKUP($FA867,BM,LOOKUPS!C$5,0)*$FG$6+VLOOKUP($FA867,DIV,LOOKUPS!C$7,0)*$FH$6++VLOOKUP($FA867,SIZE,LOOKUPS!C$11,0)*$FI$6),"",VLOOKUP($FA867,MOM,LOOKUPS!C$12,0)*$FB$6+VLOOKUP($FA867,STREV,LOOKUPS!C$10,0)*$FC$6+VLOOKUP($FA867,LTREV,LOOKUPS!C$9,0)*$FD$6+VLOOKUP($FA867,CFP,LOOKUPS!C$6,0)*$FE$6+VLOOKUP($FA867,EP,LOOKUPS!C$8,0)*$FF$6+VLOOKUP($FA867,BM,LOOKUPS!C$5,0)*$FG$6+VLOOKUP($FA867,DIV,LOOKUPS!C$7,0)*$FH$6++VLOOKUP($FA867,SIZE,LOOKUPS!C$11,0)*$FI$6)</f>
        <v>-4.3243000000000009</v>
      </c>
      <c r="FC867" s="1">
        <f>IF(ISERROR(VLOOKUP($FA867,MOM,LOOKUPS!D$12,0)*$FB$6+VLOOKUP($FA867,STREV,LOOKUPS!D$10,0)*$FC$6+VLOOKUP($FA867,LTREV,LOOKUPS!D$9,0)*$FD$6+VLOOKUP($FA867,CFP,LOOKUPS!D$6,0)*$FE$6+VLOOKUP($FA867,EP,LOOKUPS!D$8,0)*$FF$6+VLOOKUP($FA867,BM,LOOKUPS!D$5,0)*$FG$6+VLOOKUP($FA867,DIV,LOOKUPS!D$7,0)*$FH$6++VLOOKUP($FA867,SIZE,LOOKUPS!D$11,0)*$FI$6),"",VLOOKUP($FA867,MOM,LOOKUPS!D$12,0)*$FB$6+VLOOKUP($FA867,STREV,LOOKUPS!D$10,0)*$FC$6+VLOOKUP($FA867,LTREV,LOOKUPS!D$9,0)*$FD$6+VLOOKUP($FA867,CFP,LOOKUPS!D$6,0)*$FE$6+VLOOKUP($FA867,EP,LOOKUPS!D$8,0)*$FF$6+VLOOKUP($FA867,BM,LOOKUPS!D$5,0)*$FG$6+VLOOKUP($FA867,DIV,LOOKUPS!D$7,0)*$FH$6++VLOOKUP($FA867,SIZE,LOOKUPS!D$11,0)*$FI$6)</f>
        <v>-3.3012000000000001</v>
      </c>
      <c r="FD867" s="1">
        <f>IF(ISERROR(VLOOKUP($FA867,MOM,LOOKUPS!E$12,0)*$FB$6+VLOOKUP($FA867,STREV,LOOKUPS!E$10,0)*$FC$6+VLOOKUP($FA867,LTREV,LOOKUPS!E$9,0)*$FD$6+VLOOKUP($FA867,CFP,LOOKUPS!E$6,0)*$FE$6+VLOOKUP($FA867,EP,LOOKUPS!E$8,0)*$FF$6+VLOOKUP($FA867,BM,LOOKUPS!E$5,0)*$FG$6+VLOOKUP($FA867,DIV,LOOKUPS!E$7,0)*$FH$6++VLOOKUP($FA867,SIZE,LOOKUPS!E$11,0)*$FI$6),"",VLOOKUP($FA867,MOM,LOOKUPS!E$12,0)*$FB$6+VLOOKUP($FA867,STREV,LOOKUPS!E$10,0)*$FC$6+VLOOKUP($FA867,LTREV,LOOKUPS!E$9,0)*$FD$6+VLOOKUP($FA867,CFP,LOOKUPS!E$6,0)*$FE$6+VLOOKUP($FA867,EP,LOOKUPS!E$8,0)*$FF$6+VLOOKUP($FA867,BM,LOOKUPS!E$5,0)*$FG$6+VLOOKUP($FA867,DIV,LOOKUPS!E$7,0)*$FH$6++VLOOKUP($FA867,SIZE,LOOKUPS!E$11,0)*$FI$6)</f>
        <v>-3.3225000000000002</v>
      </c>
      <c r="FE867" s="1">
        <f>IF(ISERROR(VLOOKUP($FA867,MOM,LOOKUPS!F$12,0)*$FB$6+VLOOKUP($FA867,STREV,LOOKUPS!F$10,0)*$FC$6+VLOOKUP($FA867,LTREV,LOOKUPS!F$9,0)*$FD$6+VLOOKUP($FA867,CFP,LOOKUPS!F$6,0)*$FE$6+VLOOKUP($FA867,EP,LOOKUPS!F$8,0)*$FF$6+VLOOKUP($FA867,BM,LOOKUPS!F$5,0)*$FG$6+VLOOKUP($FA867,DIV,LOOKUPS!F$7,0)*$FH$6++VLOOKUP($FA867,SIZE,LOOKUPS!F$11,0)*$FI$6),"",VLOOKUP($FA867,MOM,LOOKUPS!F$12,0)*$FB$6+VLOOKUP($FA867,STREV,LOOKUPS!F$10,0)*$FC$6+VLOOKUP($FA867,LTREV,LOOKUPS!F$9,0)*$FD$6+VLOOKUP($FA867,CFP,LOOKUPS!F$6,0)*$FE$6+VLOOKUP($FA867,EP,LOOKUPS!F$8,0)*$FF$6+VLOOKUP($FA867,BM,LOOKUPS!F$5,0)*$FG$6+VLOOKUP($FA867,DIV,LOOKUPS!F$7,0)*$FH$6++VLOOKUP($FA867,SIZE,LOOKUPS!F$11,0)*$FI$6)</f>
        <v>-2.5872000000000002</v>
      </c>
      <c r="FF867" s="1">
        <f>IF(ISERROR(VLOOKUP($FA867,MOM,LOOKUPS!G$12,0)*$FB$6+VLOOKUP($FA867,STREV,LOOKUPS!G$10,0)*$FC$6+VLOOKUP($FA867,LTREV,LOOKUPS!G$9,0)*$FD$6+VLOOKUP($FA867,CFP,LOOKUPS!G$6,0)*$FE$6+VLOOKUP($FA867,EP,LOOKUPS!G$8,0)*$FF$6+VLOOKUP($FA867,BM,LOOKUPS!G$5,0)*$FG$6+VLOOKUP($FA867,DIV,LOOKUPS!G$7,0)*$FH$6++VLOOKUP($FA867,SIZE,LOOKUPS!G$11,0)*$FI$6),"",VLOOKUP($FA867,MOM,LOOKUPS!G$12,0)*$FB$6+VLOOKUP($FA867,STREV,LOOKUPS!G$10,0)*$FC$6+VLOOKUP($FA867,LTREV,LOOKUPS!G$9,0)*$FD$6+VLOOKUP($FA867,CFP,LOOKUPS!G$6,0)*$FE$6+VLOOKUP($FA867,EP,LOOKUPS!G$8,0)*$FF$6+VLOOKUP($FA867,BM,LOOKUPS!G$5,0)*$FG$6+VLOOKUP($FA867,DIV,LOOKUPS!G$7,0)*$FH$6++VLOOKUP($FA867,SIZE,LOOKUPS!G$11,0)*$FI$6)</f>
        <v>-2.2567000000000004</v>
      </c>
      <c r="FG867" s="1">
        <f>IF(ISERROR(VLOOKUP($FA867,MOM,LOOKUPS!H$12,0)*$FB$6+VLOOKUP($FA867,STREV,LOOKUPS!H$10,0)*$FC$6+VLOOKUP($FA867,LTREV,LOOKUPS!H$9,0)*$FD$6+VLOOKUP($FA867,CFP,LOOKUPS!H$6,0)*$FE$6+VLOOKUP($FA867,EP,LOOKUPS!H$8,0)*$FF$6+VLOOKUP($FA867,BM,LOOKUPS!H$5,0)*$FG$6+VLOOKUP($FA867,DIV,LOOKUPS!H$7,0)*$FH$6++VLOOKUP($FA867,SIZE,LOOKUPS!H$11,0)*$FI$6),"",VLOOKUP($FA867,MOM,LOOKUPS!H$12,0)*$FB$6+VLOOKUP($FA867,STREV,LOOKUPS!H$10,0)*$FC$6+VLOOKUP($FA867,LTREV,LOOKUPS!H$9,0)*$FD$6+VLOOKUP($FA867,CFP,LOOKUPS!H$6,0)*$FE$6+VLOOKUP($FA867,EP,LOOKUPS!H$8,0)*$FF$6+VLOOKUP($FA867,BM,LOOKUPS!H$5,0)*$FG$6+VLOOKUP($FA867,DIV,LOOKUPS!H$7,0)*$FH$6++VLOOKUP($FA867,SIZE,LOOKUPS!H$11,0)*$FI$6)</f>
        <v>-2.7075</v>
      </c>
      <c r="FH867" s="1">
        <f>IF(ISERROR(VLOOKUP($FA867,MOM,LOOKUPS!I$12,0)*$FB$6+VLOOKUP($FA867,STREV,LOOKUPS!I$10,0)*$FC$6+VLOOKUP($FA867,LTREV,LOOKUPS!I$9,0)*$FD$6+VLOOKUP($FA867,CFP,LOOKUPS!I$6,0)*$FE$6+VLOOKUP($FA867,EP,LOOKUPS!I$8,0)*$FF$6+VLOOKUP($FA867,BM,LOOKUPS!I$5,0)*$FG$6+VLOOKUP($FA867,DIV,LOOKUPS!I$7,0)*$FH$6++VLOOKUP($FA867,SIZE,LOOKUPS!I$11,0)*$FI$6),"",VLOOKUP($FA867,MOM,LOOKUPS!I$12,0)*$FB$6+VLOOKUP($FA867,STREV,LOOKUPS!I$10,0)*$FC$6+VLOOKUP($FA867,LTREV,LOOKUPS!I$9,0)*$FD$6+VLOOKUP($FA867,CFP,LOOKUPS!I$6,0)*$FE$6+VLOOKUP($FA867,EP,LOOKUPS!I$8,0)*$FF$6+VLOOKUP($FA867,BM,LOOKUPS!I$5,0)*$FG$6+VLOOKUP($FA867,DIV,LOOKUPS!I$7,0)*$FH$6++VLOOKUP($FA867,SIZE,LOOKUPS!I$11,0)*$FI$6)</f>
        <v>-1.3340000000000003</v>
      </c>
      <c r="FI867" s="1">
        <f>IF(ISERROR(VLOOKUP($FA867,MOM,LOOKUPS!J$12,0)*$FB$6+VLOOKUP($FA867,STREV,LOOKUPS!J$10,0)*$FC$6+VLOOKUP($FA867,LTREV,LOOKUPS!J$9,0)*$FD$6+VLOOKUP($FA867,CFP,LOOKUPS!J$6,0)*$FE$6+VLOOKUP($FA867,EP,LOOKUPS!J$8,0)*$FF$6+VLOOKUP($FA867,BM,LOOKUPS!J$5,0)*$FG$6+VLOOKUP($FA867,DIV,LOOKUPS!J$7,0)*$FH$6++VLOOKUP($FA867,SIZE,LOOKUPS!J$11,0)*$FI$6),"",VLOOKUP($FA867,MOM,LOOKUPS!J$12,0)*$FB$6+VLOOKUP($FA867,STREV,LOOKUPS!J$10,0)*$FC$6+VLOOKUP($FA867,LTREV,LOOKUPS!J$9,0)*$FD$6+VLOOKUP($FA867,CFP,LOOKUPS!J$6,0)*$FE$6+VLOOKUP($FA867,EP,LOOKUPS!J$8,0)*$FF$6+VLOOKUP($FA867,BM,LOOKUPS!J$5,0)*$FG$6+VLOOKUP($FA867,DIV,LOOKUPS!J$7,0)*$FH$6++VLOOKUP($FA867,SIZE,LOOKUPS!J$11,0)*$FI$6)</f>
        <v>-1.7658</v>
      </c>
      <c r="FJ867" s="1">
        <f>IF(ISERROR(VLOOKUP($FA867,MOM,LOOKUPS!K$12,0)*$FB$6+VLOOKUP($FA867,STREV,LOOKUPS!K$10,0)*$FC$6+VLOOKUP($FA867,LTREV,LOOKUPS!K$9,0)*$FD$6+VLOOKUP($FA867,CFP,LOOKUPS!K$6,0)*$FE$6+VLOOKUP($FA867,EP,LOOKUPS!K$8,0)*$FF$6+VLOOKUP($FA867,BM,LOOKUPS!K$5,0)*$FG$6+VLOOKUP($FA867,DIV,LOOKUPS!K$7,0)*$FH$6++VLOOKUP($FA867,SIZE,LOOKUPS!K$11,0)*$FI$6),"",VLOOKUP($FA867,MOM,LOOKUPS!K$12,0)*$FB$6+VLOOKUP($FA867,STREV,LOOKUPS!K$10,0)*$FC$6+VLOOKUP($FA867,LTREV,LOOKUPS!K$9,0)*$FD$6+VLOOKUP($FA867,CFP,LOOKUPS!K$6,0)*$FE$6+VLOOKUP($FA867,EP,LOOKUPS!K$8,0)*$FF$6+VLOOKUP($FA867,BM,LOOKUPS!K$5,0)*$FG$6+VLOOKUP($FA867,DIV,LOOKUPS!K$7,0)*$FH$6++VLOOKUP($FA867,SIZE,LOOKUPS!K$11,0)*$FI$6)</f>
        <v>-2.3824000000000001</v>
      </c>
      <c r="FK867" s="1">
        <f>IF(ISERROR(VLOOKUP($FA867,MOM,LOOKUPS!L$12,0)*$FB$6+VLOOKUP($FA867,STREV,LOOKUPS!L$10,0)*$FC$6+VLOOKUP($FA867,LTREV,LOOKUPS!L$9,0)*$FD$6+VLOOKUP($FA867,CFP,LOOKUPS!L$6,0)*$FE$6+VLOOKUP($FA867,EP,LOOKUPS!L$8,0)*$FF$6+VLOOKUP($FA867,BM,LOOKUPS!L$5,0)*$FG$6+VLOOKUP($FA867,DIV,LOOKUPS!L$7,0)*$FH$6++VLOOKUP($FA867,SIZE,LOOKUPS!L$11,0)*$FI$6),"",VLOOKUP($FA867,MOM,LOOKUPS!L$12,0)*$FB$6+VLOOKUP($FA867,STREV,LOOKUPS!L$10,0)*$FC$6+VLOOKUP($FA867,LTREV,LOOKUPS!L$9,0)*$FD$6+VLOOKUP($FA867,CFP,LOOKUPS!L$6,0)*$FE$6+VLOOKUP($FA867,EP,LOOKUPS!L$8,0)*$FF$6+VLOOKUP($FA867,BM,LOOKUPS!L$5,0)*$FG$6+VLOOKUP($FA867,DIV,LOOKUPS!L$7,0)*$FH$6++VLOOKUP($FA867,SIZE,LOOKUPS!L$11,0)*$FI$6)</f>
        <v>-1.9575</v>
      </c>
    </row>
    <row r="868" spans="1:167" x14ac:dyDescent="0.3">
      <c r="A868" s="1">
        <v>199807</v>
      </c>
      <c r="B868" s="1">
        <v>-6.57</v>
      </c>
      <c r="C868" s="1">
        <v>-7.86</v>
      </c>
      <c r="D868" s="1">
        <v>-7.3</v>
      </c>
      <c r="E868" s="1">
        <v>-4.2300000000000004</v>
      </c>
      <c r="F868" s="1">
        <v>-6.32</v>
      </c>
      <c r="G868" s="1">
        <v>-5.32</v>
      </c>
      <c r="H868" s="1">
        <v>-5.34</v>
      </c>
      <c r="I868" s="1">
        <v>-4.76</v>
      </c>
      <c r="J868" s="1">
        <v>-4.12</v>
      </c>
      <c r="K868" s="1">
        <v>-4.74</v>
      </c>
      <c r="M868" s="1">
        <v>199708</v>
      </c>
      <c r="N868" s="1">
        <v>5.29</v>
      </c>
      <c r="O868" s="1">
        <v>2.81</v>
      </c>
      <c r="P868" s="1">
        <v>2.4300000000000002</v>
      </c>
      <c r="Q868" s="1">
        <v>2.56</v>
      </c>
      <c r="R868" s="1">
        <v>3.43</v>
      </c>
      <c r="S868" s="1">
        <v>1.8</v>
      </c>
      <c r="T868" s="1">
        <v>2.12</v>
      </c>
      <c r="U868" s="1">
        <v>1.79</v>
      </c>
      <c r="V868" s="1">
        <v>3.18</v>
      </c>
      <c r="W868" s="1">
        <v>4.68</v>
      </c>
      <c r="Y868" s="1">
        <v>200207</v>
      </c>
      <c r="Z868" s="1">
        <v>-12.47</v>
      </c>
      <c r="AA868" s="1">
        <v>-12.52</v>
      </c>
      <c r="AB868" s="1">
        <v>-11.97</v>
      </c>
      <c r="AC868" s="1">
        <v>-11.17</v>
      </c>
      <c r="AD868" s="1">
        <v>-9.82</v>
      </c>
      <c r="AE868" s="1">
        <v>-9.6999999999999993</v>
      </c>
      <c r="AF868" s="1">
        <v>-10.47</v>
      </c>
      <c r="AG868" s="1">
        <v>-11.44</v>
      </c>
      <c r="AH868" s="1">
        <v>-11.62</v>
      </c>
      <c r="AI868" s="1">
        <v>-12.68</v>
      </c>
      <c r="CA868" s="1">
        <v>199801</v>
      </c>
      <c r="CB868" s="1">
        <v>3.42</v>
      </c>
      <c r="CC868" s="1">
        <v>1.79</v>
      </c>
      <c r="CD868" s="1">
        <v>0.45</v>
      </c>
      <c r="CE868" s="1">
        <v>1.44</v>
      </c>
      <c r="CF868" s="1">
        <v>2.2200000000000002</v>
      </c>
      <c r="CG868" s="1">
        <v>0.57999999999999996</v>
      </c>
      <c r="CH868" s="1">
        <v>0.32</v>
      </c>
      <c r="CI868" s="1">
        <v>-0.08</v>
      </c>
      <c r="CJ868" s="1">
        <v>2.16</v>
      </c>
      <c r="CK868" s="1">
        <v>2.1</v>
      </c>
      <c r="CL868" s="1">
        <v>2.4</v>
      </c>
      <c r="CM868" s="1">
        <v>0.62</v>
      </c>
      <c r="CN868" s="1">
        <v>0.55000000000000004</v>
      </c>
      <c r="CO868" s="1">
        <v>1.07</v>
      </c>
      <c r="CP868" s="1">
        <v>-0.47</v>
      </c>
      <c r="CQ868" s="1">
        <v>0.56999999999999995</v>
      </c>
      <c r="CR868" s="1">
        <v>-0.69</v>
      </c>
      <c r="CS868" s="1">
        <v>0.76</v>
      </c>
      <c r="CT868" s="1">
        <v>3.19</v>
      </c>
      <c r="CV868" s="1">
        <v>199901</v>
      </c>
      <c r="CW868" s="1">
        <v>10.98</v>
      </c>
      <c r="CX868" s="1">
        <v>-0.14000000000000001</v>
      </c>
      <c r="CY868" s="1">
        <v>-1.3</v>
      </c>
      <c r="CZ868" s="1">
        <v>-1.61</v>
      </c>
      <c r="DA868" s="1">
        <v>-0.17</v>
      </c>
      <c r="DB868" s="1">
        <v>-0.42</v>
      </c>
      <c r="DC868" s="1">
        <v>-2.13</v>
      </c>
      <c r="DD868" s="1">
        <v>-1.36</v>
      </c>
      <c r="DE868" s="1">
        <v>-1</v>
      </c>
      <c r="DF868" s="1">
        <v>0.12</v>
      </c>
      <c r="DG868" s="1">
        <v>-0.48</v>
      </c>
      <c r="DH868" s="1">
        <v>-0.09</v>
      </c>
      <c r="DI868" s="1">
        <v>-0.74</v>
      </c>
      <c r="DJ868" s="1">
        <v>-2.4</v>
      </c>
      <c r="DK868" s="1">
        <v>-1.89</v>
      </c>
      <c r="DL868" s="1">
        <v>-0.2</v>
      </c>
      <c r="DM868" s="1">
        <v>-2.75</v>
      </c>
      <c r="DN868" s="1">
        <v>-1.78</v>
      </c>
      <c r="DO868" s="1">
        <v>-0.17</v>
      </c>
      <c r="DQ868" s="1">
        <v>199801</v>
      </c>
      <c r="DR868" s="1">
        <v>-99.99</v>
      </c>
      <c r="DS868" s="1">
        <v>2.25</v>
      </c>
      <c r="DT868" s="1">
        <v>-0.94</v>
      </c>
      <c r="DU868" s="1">
        <v>-0.86</v>
      </c>
      <c r="DV868" s="1">
        <v>2.5099999999999998</v>
      </c>
      <c r="DW868" s="1">
        <v>-0.56999999999999995</v>
      </c>
      <c r="DX868" s="1">
        <v>-0.84</v>
      </c>
      <c r="DY868" s="1">
        <v>-0.78</v>
      </c>
      <c r="DZ868" s="1">
        <v>-0.69</v>
      </c>
      <c r="EA868" s="1">
        <v>3.23</v>
      </c>
      <c r="EB868" s="1">
        <v>-0.11</v>
      </c>
      <c r="EC868" s="1">
        <v>0.05</v>
      </c>
      <c r="ED868" s="1">
        <v>-1.38</v>
      </c>
      <c r="EE868" s="1">
        <v>-0.11</v>
      </c>
      <c r="EF868" s="1">
        <v>-1.6</v>
      </c>
      <c r="EG868" s="1">
        <v>-0.44</v>
      </c>
      <c r="EH868" s="1">
        <v>-1.17</v>
      </c>
      <c r="EI868" s="1">
        <v>-2.08</v>
      </c>
      <c r="EJ868" s="1">
        <v>0.89</v>
      </c>
      <c r="EL868">
        <v>199801</v>
      </c>
      <c r="EM868">
        <v>0.15</v>
      </c>
      <c r="EN868">
        <v>-1.02</v>
      </c>
      <c r="EO868">
        <v>-1.65</v>
      </c>
      <c r="EP868">
        <v>0.43</v>
      </c>
      <c r="ER868" s="1">
        <v>199807</v>
      </c>
      <c r="ES868" s="1">
        <v>3.68</v>
      </c>
      <c r="EU868" s="1">
        <v>199708</v>
      </c>
      <c r="EV868" s="1">
        <v>-7.0000000000000007E-2</v>
      </c>
      <c r="EX868" s="1">
        <v>200207</v>
      </c>
      <c r="EY868" s="1">
        <v>-3.06</v>
      </c>
      <c r="FA868" s="1">
        <v>199807</v>
      </c>
      <c r="FB868" s="1">
        <f>IF(ISERROR(VLOOKUP($FA868,MOM,LOOKUPS!C$12,0)*$FB$6+VLOOKUP($FA868,STREV,LOOKUPS!C$10,0)*$FC$6+VLOOKUP($FA868,LTREV,LOOKUPS!C$9,0)*$FD$6+VLOOKUP($FA868,CFP,LOOKUPS!C$6,0)*$FE$6+VLOOKUP($FA868,EP,LOOKUPS!C$8,0)*$FF$6+VLOOKUP($FA868,BM,LOOKUPS!C$5,0)*$FG$6+VLOOKUP($FA868,DIV,LOOKUPS!C$7,0)*$FH$6++VLOOKUP($FA868,SIZE,LOOKUPS!C$11,0)*$FI$6),"",VLOOKUP($FA868,MOM,LOOKUPS!C$12,0)*$FB$6+VLOOKUP($FA868,STREV,LOOKUPS!C$10,0)*$FC$6+VLOOKUP($FA868,LTREV,LOOKUPS!C$9,0)*$FD$6+VLOOKUP($FA868,CFP,LOOKUPS!C$6,0)*$FE$6+VLOOKUP($FA868,EP,LOOKUPS!C$8,0)*$FF$6+VLOOKUP($FA868,BM,LOOKUPS!C$5,0)*$FG$6+VLOOKUP($FA868,DIV,LOOKUPS!C$7,0)*$FH$6++VLOOKUP($FA868,SIZE,LOOKUPS!C$11,0)*$FI$6)</f>
        <v>-6.8552</v>
      </c>
      <c r="FC868" s="1">
        <f>IF(ISERROR(VLOOKUP($FA868,MOM,LOOKUPS!D$12,0)*$FB$6+VLOOKUP($FA868,STREV,LOOKUPS!D$10,0)*$FC$6+VLOOKUP($FA868,LTREV,LOOKUPS!D$9,0)*$FD$6+VLOOKUP($FA868,CFP,LOOKUPS!D$6,0)*$FE$6+VLOOKUP($FA868,EP,LOOKUPS!D$8,0)*$FF$6+VLOOKUP($FA868,BM,LOOKUPS!D$5,0)*$FG$6+VLOOKUP($FA868,DIV,LOOKUPS!D$7,0)*$FH$6++VLOOKUP($FA868,SIZE,LOOKUPS!D$11,0)*$FI$6),"",VLOOKUP($FA868,MOM,LOOKUPS!D$12,0)*$FB$6+VLOOKUP($FA868,STREV,LOOKUPS!D$10,0)*$FC$6+VLOOKUP($FA868,LTREV,LOOKUPS!D$9,0)*$FD$6+VLOOKUP($FA868,CFP,LOOKUPS!D$6,0)*$FE$6+VLOOKUP($FA868,EP,LOOKUPS!D$8,0)*$FF$6+VLOOKUP($FA868,BM,LOOKUPS!D$5,0)*$FG$6+VLOOKUP($FA868,DIV,LOOKUPS!D$7,0)*$FH$6++VLOOKUP($FA868,SIZE,LOOKUPS!D$11,0)*$FI$6)</f>
        <v>-6.6988000000000003</v>
      </c>
      <c r="FD868" s="1">
        <f>IF(ISERROR(VLOOKUP($FA868,MOM,LOOKUPS!E$12,0)*$FB$6+VLOOKUP($FA868,STREV,LOOKUPS!E$10,0)*$FC$6+VLOOKUP($FA868,LTREV,LOOKUPS!E$9,0)*$FD$6+VLOOKUP($FA868,CFP,LOOKUPS!E$6,0)*$FE$6+VLOOKUP($FA868,EP,LOOKUPS!E$8,0)*$FF$6+VLOOKUP($FA868,BM,LOOKUPS!E$5,0)*$FG$6+VLOOKUP($FA868,DIV,LOOKUPS!E$7,0)*$FH$6++VLOOKUP($FA868,SIZE,LOOKUPS!E$11,0)*$FI$6),"",VLOOKUP($FA868,MOM,LOOKUPS!E$12,0)*$FB$6+VLOOKUP($FA868,STREV,LOOKUPS!E$10,0)*$FC$6+VLOOKUP($FA868,LTREV,LOOKUPS!E$9,0)*$FD$6+VLOOKUP($FA868,CFP,LOOKUPS!E$6,0)*$FE$6+VLOOKUP($FA868,EP,LOOKUPS!E$8,0)*$FF$6+VLOOKUP($FA868,BM,LOOKUPS!E$5,0)*$FG$6+VLOOKUP($FA868,DIV,LOOKUPS!E$7,0)*$FH$6++VLOOKUP($FA868,SIZE,LOOKUPS!E$11,0)*$FI$6)</f>
        <v>-6.4024999999999999</v>
      </c>
      <c r="FE868" s="1">
        <f>IF(ISERROR(VLOOKUP($FA868,MOM,LOOKUPS!F$12,0)*$FB$6+VLOOKUP($FA868,STREV,LOOKUPS!F$10,0)*$FC$6+VLOOKUP($FA868,LTREV,LOOKUPS!F$9,0)*$FD$6+VLOOKUP($FA868,CFP,LOOKUPS!F$6,0)*$FE$6+VLOOKUP($FA868,EP,LOOKUPS!F$8,0)*$FF$6+VLOOKUP($FA868,BM,LOOKUPS!F$5,0)*$FG$6+VLOOKUP($FA868,DIV,LOOKUPS!F$7,0)*$FH$6++VLOOKUP($FA868,SIZE,LOOKUPS!F$11,0)*$FI$6),"",VLOOKUP($FA868,MOM,LOOKUPS!F$12,0)*$FB$6+VLOOKUP($FA868,STREV,LOOKUPS!F$10,0)*$FC$6+VLOOKUP($FA868,LTREV,LOOKUPS!F$9,0)*$FD$6+VLOOKUP($FA868,CFP,LOOKUPS!F$6,0)*$FE$6+VLOOKUP($FA868,EP,LOOKUPS!F$8,0)*$FF$6+VLOOKUP($FA868,BM,LOOKUPS!F$5,0)*$FG$6+VLOOKUP($FA868,DIV,LOOKUPS!F$7,0)*$FH$6++VLOOKUP($FA868,SIZE,LOOKUPS!F$11,0)*$FI$6)</f>
        <v>-5.2015000000000002</v>
      </c>
      <c r="FF868" s="1">
        <f>IF(ISERROR(VLOOKUP($FA868,MOM,LOOKUPS!G$12,0)*$FB$6+VLOOKUP($FA868,STREV,LOOKUPS!G$10,0)*$FC$6+VLOOKUP($FA868,LTREV,LOOKUPS!G$9,0)*$FD$6+VLOOKUP($FA868,CFP,LOOKUPS!G$6,0)*$FE$6+VLOOKUP($FA868,EP,LOOKUPS!G$8,0)*$FF$6+VLOOKUP($FA868,BM,LOOKUPS!G$5,0)*$FG$6+VLOOKUP($FA868,DIV,LOOKUPS!G$7,0)*$FH$6++VLOOKUP($FA868,SIZE,LOOKUPS!G$11,0)*$FI$6),"",VLOOKUP($FA868,MOM,LOOKUPS!G$12,0)*$FB$6+VLOOKUP($FA868,STREV,LOOKUPS!G$10,0)*$FC$6+VLOOKUP($FA868,LTREV,LOOKUPS!G$9,0)*$FD$6+VLOOKUP($FA868,CFP,LOOKUPS!G$6,0)*$FE$6+VLOOKUP($FA868,EP,LOOKUPS!G$8,0)*$FF$6+VLOOKUP($FA868,BM,LOOKUPS!G$5,0)*$FG$6+VLOOKUP($FA868,DIV,LOOKUPS!G$7,0)*$FH$6++VLOOKUP($FA868,SIZE,LOOKUPS!G$11,0)*$FI$6)</f>
        <v>-5.4619999999999997</v>
      </c>
      <c r="FG868" s="1">
        <f>IF(ISERROR(VLOOKUP($FA868,MOM,LOOKUPS!H$12,0)*$FB$6+VLOOKUP($FA868,STREV,LOOKUPS!H$10,0)*$FC$6+VLOOKUP($FA868,LTREV,LOOKUPS!H$9,0)*$FD$6+VLOOKUP($FA868,CFP,LOOKUPS!H$6,0)*$FE$6+VLOOKUP($FA868,EP,LOOKUPS!H$8,0)*$FF$6+VLOOKUP($FA868,BM,LOOKUPS!H$5,0)*$FG$6+VLOOKUP($FA868,DIV,LOOKUPS!H$7,0)*$FH$6++VLOOKUP($FA868,SIZE,LOOKUPS!H$11,0)*$FI$6),"",VLOOKUP($FA868,MOM,LOOKUPS!H$12,0)*$FB$6+VLOOKUP($FA868,STREV,LOOKUPS!H$10,0)*$FC$6+VLOOKUP($FA868,LTREV,LOOKUPS!H$9,0)*$FD$6+VLOOKUP($FA868,CFP,LOOKUPS!H$6,0)*$FE$6+VLOOKUP($FA868,EP,LOOKUPS!H$8,0)*$FF$6+VLOOKUP($FA868,BM,LOOKUPS!H$5,0)*$FG$6+VLOOKUP($FA868,DIV,LOOKUPS!H$7,0)*$FH$6++VLOOKUP($FA868,SIZE,LOOKUPS!H$11,0)*$FI$6)</f>
        <v>-5.7505000000000006</v>
      </c>
      <c r="FH868" s="1">
        <f>IF(ISERROR(VLOOKUP($FA868,MOM,LOOKUPS!I$12,0)*$FB$6+VLOOKUP($FA868,STREV,LOOKUPS!I$10,0)*$FC$6+VLOOKUP($FA868,LTREV,LOOKUPS!I$9,0)*$FD$6+VLOOKUP($FA868,CFP,LOOKUPS!I$6,0)*$FE$6+VLOOKUP($FA868,EP,LOOKUPS!I$8,0)*$FF$6+VLOOKUP($FA868,BM,LOOKUPS!I$5,0)*$FG$6+VLOOKUP($FA868,DIV,LOOKUPS!I$7,0)*$FH$6++VLOOKUP($FA868,SIZE,LOOKUPS!I$11,0)*$FI$6),"",VLOOKUP($FA868,MOM,LOOKUPS!I$12,0)*$FB$6+VLOOKUP($FA868,STREV,LOOKUPS!I$10,0)*$FC$6+VLOOKUP($FA868,LTREV,LOOKUPS!I$9,0)*$FD$6+VLOOKUP($FA868,CFP,LOOKUPS!I$6,0)*$FE$6+VLOOKUP($FA868,EP,LOOKUPS!I$8,0)*$FF$6+VLOOKUP($FA868,BM,LOOKUPS!I$5,0)*$FG$6+VLOOKUP($FA868,DIV,LOOKUPS!I$7,0)*$FH$6++VLOOKUP($FA868,SIZE,LOOKUPS!I$11,0)*$FI$6)</f>
        <v>-5.7309000000000001</v>
      </c>
      <c r="FI868" s="1">
        <f>IF(ISERROR(VLOOKUP($FA868,MOM,LOOKUPS!J$12,0)*$FB$6+VLOOKUP($FA868,STREV,LOOKUPS!J$10,0)*$FC$6+VLOOKUP($FA868,LTREV,LOOKUPS!J$9,0)*$FD$6+VLOOKUP($FA868,CFP,LOOKUPS!J$6,0)*$FE$6+VLOOKUP($FA868,EP,LOOKUPS!J$8,0)*$FF$6+VLOOKUP($FA868,BM,LOOKUPS!J$5,0)*$FG$6+VLOOKUP($FA868,DIV,LOOKUPS!J$7,0)*$FH$6++VLOOKUP($FA868,SIZE,LOOKUPS!J$11,0)*$FI$6),"",VLOOKUP($FA868,MOM,LOOKUPS!J$12,0)*$FB$6+VLOOKUP($FA868,STREV,LOOKUPS!J$10,0)*$FC$6+VLOOKUP($FA868,LTREV,LOOKUPS!J$9,0)*$FD$6+VLOOKUP($FA868,CFP,LOOKUPS!J$6,0)*$FE$6+VLOOKUP($FA868,EP,LOOKUPS!J$8,0)*$FF$6+VLOOKUP($FA868,BM,LOOKUPS!J$5,0)*$FG$6+VLOOKUP($FA868,DIV,LOOKUPS!J$7,0)*$FH$6++VLOOKUP($FA868,SIZE,LOOKUPS!J$11,0)*$FI$6)</f>
        <v>-5.4570000000000007</v>
      </c>
      <c r="FJ868" s="1">
        <f>IF(ISERROR(VLOOKUP($FA868,MOM,LOOKUPS!K$12,0)*$FB$6+VLOOKUP($FA868,STREV,LOOKUPS!K$10,0)*$FC$6+VLOOKUP($FA868,LTREV,LOOKUPS!K$9,0)*$FD$6+VLOOKUP($FA868,CFP,LOOKUPS!K$6,0)*$FE$6+VLOOKUP($FA868,EP,LOOKUPS!K$8,0)*$FF$6+VLOOKUP($FA868,BM,LOOKUPS!K$5,0)*$FG$6+VLOOKUP($FA868,DIV,LOOKUPS!K$7,0)*$FH$6++VLOOKUP($FA868,SIZE,LOOKUPS!K$11,0)*$FI$6),"",VLOOKUP($FA868,MOM,LOOKUPS!K$12,0)*$FB$6+VLOOKUP($FA868,STREV,LOOKUPS!K$10,0)*$FC$6+VLOOKUP($FA868,LTREV,LOOKUPS!K$9,0)*$FD$6+VLOOKUP($FA868,CFP,LOOKUPS!K$6,0)*$FE$6+VLOOKUP($FA868,EP,LOOKUPS!K$8,0)*$FF$6+VLOOKUP($FA868,BM,LOOKUPS!K$5,0)*$FG$6+VLOOKUP($FA868,DIV,LOOKUPS!K$7,0)*$FH$6++VLOOKUP($FA868,SIZE,LOOKUPS!K$11,0)*$FI$6)</f>
        <v>-5.3815999999999997</v>
      </c>
      <c r="FK868" s="1">
        <f>IF(ISERROR(VLOOKUP($FA868,MOM,LOOKUPS!L$12,0)*$FB$6+VLOOKUP($FA868,STREV,LOOKUPS!L$10,0)*$FC$6+VLOOKUP($FA868,LTREV,LOOKUPS!L$9,0)*$FD$6+VLOOKUP($FA868,CFP,LOOKUPS!L$6,0)*$FE$6+VLOOKUP($FA868,EP,LOOKUPS!L$8,0)*$FF$6+VLOOKUP($FA868,BM,LOOKUPS!L$5,0)*$FG$6+VLOOKUP($FA868,DIV,LOOKUPS!L$7,0)*$FH$6++VLOOKUP($FA868,SIZE,LOOKUPS!L$11,0)*$FI$6),"",VLOOKUP($FA868,MOM,LOOKUPS!L$12,0)*$FB$6+VLOOKUP($FA868,STREV,LOOKUPS!L$10,0)*$FC$6+VLOOKUP($FA868,LTREV,LOOKUPS!L$9,0)*$FD$6+VLOOKUP($FA868,CFP,LOOKUPS!L$6,0)*$FE$6+VLOOKUP($FA868,EP,LOOKUPS!L$8,0)*$FF$6+VLOOKUP($FA868,BM,LOOKUPS!L$5,0)*$FG$6+VLOOKUP($FA868,DIV,LOOKUPS!L$7,0)*$FH$6++VLOOKUP($FA868,SIZE,LOOKUPS!L$11,0)*$FI$6)</f>
        <v>-4.8136000000000001</v>
      </c>
    </row>
    <row r="869" spans="1:167" x14ac:dyDescent="0.3">
      <c r="A869" s="1">
        <v>199808</v>
      </c>
      <c r="B869" s="1">
        <v>-24.95</v>
      </c>
      <c r="C869" s="1">
        <v>-21.92</v>
      </c>
      <c r="D869" s="1">
        <v>-20.04</v>
      </c>
      <c r="E869" s="1">
        <v>-18.23</v>
      </c>
      <c r="F869" s="1">
        <v>-16.899999999999999</v>
      </c>
      <c r="G869" s="1">
        <v>-17.05</v>
      </c>
      <c r="H869" s="1">
        <v>-15.51</v>
      </c>
      <c r="I869" s="1">
        <v>-16.739999999999998</v>
      </c>
      <c r="J869" s="1">
        <v>-17.7</v>
      </c>
      <c r="K869" s="1">
        <v>-22.08</v>
      </c>
      <c r="M869" s="1">
        <v>199709</v>
      </c>
      <c r="N869" s="1">
        <v>10.87</v>
      </c>
      <c r="O869" s="1">
        <v>9.9700000000000006</v>
      </c>
      <c r="P869" s="1">
        <v>8.7899999999999991</v>
      </c>
      <c r="Q869" s="1">
        <v>8.7899999999999991</v>
      </c>
      <c r="R869" s="1">
        <v>7.53</v>
      </c>
      <c r="S869" s="1">
        <v>8.9600000000000009</v>
      </c>
      <c r="T869" s="1">
        <v>8.59</v>
      </c>
      <c r="U869" s="1">
        <v>9.2899999999999991</v>
      </c>
      <c r="V869" s="1">
        <v>7.83</v>
      </c>
      <c r="W869" s="1">
        <v>6.8</v>
      </c>
      <c r="Y869" s="1">
        <v>200208</v>
      </c>
      <c r="Z869" s="1">
        <v>0.35</v>
      </c>
      <c r="AA869" s="1">
        <v>-0.47</v>
      </c>
      <c r="AB869" s="1">
        <v>-0.74</v>
      </c>
      <c r="AC869" s="1">
        <v>0.61</v>
      </c>
      <c r="AD869" s="1">
        <v>-0.09</v>
      </c>
      <c r="AE869" s="1">
        <v>0.25</v>
      </c>
      <c r="AF869" s="1">
        <v>0.05</v>
      </c>
      <c r="AG869" s="1">
        <v>0.1</v>
      </c>
      <c r="AH869" s="1">
        <v>2.09</v>
      </c>
      <c r="AI869" s="1">
        <v>0.46</v>
      </c>
      <c r="CA869" s="1">
        <v>199802</v>
      </c>
      <c r="CB869" s="1">
        <v>4.67</v>
      </c>
      <c r="CC869" s="1">
        <v>6.78</v>
      </c>
      <c r="CD869" s="1">
        <v>6.62</v>
      </c>
      <c r="CE869" s="1">
        <v>6.21</v>
      </c>
      <c r="CF869" s="1">
        <v>6.38</v>
      </c>
      <c r="CG869" s="1">
        <v>7.3</v>
      </c>
      <c r="CH869" s="1">
        <v>6.73</v>
      </c>
      <c r="CI869" s="1">
        <v>6.48</v>
      </c>
      <c r="CJ869" s="1">
        <v>6.05</v>
      </c>
      <c r="CK869" s="1">
        <v>6.39</v>
      </c>
      <c r="CL869" s="1">
        <v>6.37</v>
      </c>
      <c r="CM869" s="1">
        <v>7.86</v>
      </c>
      <c r="CN869" s="1">
        <v>6.76</v>
      </c>
      <c r="CO869" s="1">
        <v>6.55</v>
      </c>
      <c r="CP869" s="1">
        <v>6.92</v>
      </c>
      <c r="CQ869" s="1">
        <v>6.28</v>
      </c>
      <c r="CR869" s="1">
        <v>6.67</v>
      </c>
      <c r="CS869" s="1">
        <v>6.02</v>
      </c>
      <c r="CT869" s="1">
        <v>6.07</v>
      </c>
      <c r="CV869" s="1">
        <v>199902</v>
      </c>
      <c r="CW869" s="1">
        <v>-5.55</v>
      </c>
      <c r="CX869" s="1">
        <v>-4.1500000000000004</v>
      </c>
      <c r="CY869" s="1">
        <v>-2.91</v>
      </c>
      <c r="CZ869" s="1">
        <v>-3.89</v>
      </c>
      <c r="DA869" s="1">
        <v>-4.41</v>
      </c>
      <c r="DB869" s="1">
        <v>-3.81</v>
      </c>
      <c r="DC869" s="1">
        <v>-2.71</v>
      </c>
      <c r="DD869" s="1">
        <v>-2.83</v>
      </c>
      <c r="DE869" s="1">
        <v>-4.24</v>
      </c>
      <c r="DF869" s="1">
        <v>-4.8600000000000003</v>
      </c>
      <c r="DG869" s="1">
        <v>-3.92</v>
      </c>
      <c r="DH869" s="1">
        <v>-3.72</v>
      </c>
      <c r="DI869" s="1">
        <v>-3.91</v>
      </c>
      <c r="DJ869" s="1">
        <v>-2.94</v>
      </c>
      <c r="DK869" s="1">
        <v>-2.5</v>
      </c>
      <c r="DL869" s="1">
        <v>-2.4700000000000002</v>
      </c>
      <c r="DM869" s="1">
        <v>-3.25</v>
      </c>
      <c r="DN869" s="1">
        <v>-4.2300000000000004</v>
      </c>
      <c r="DO869" s="1">
        <v>-4.25</v>
      </c>
      <c r="DQ869" s="1">
        <v>199802</v>
      </c>
      <c r="DR869" s="1">
        <v>-99.99</v>
      </c>
      <c r="DS869" s="1">
        <v>5.5</v>
      </c>
      <c r="DT869" s="1">
        <v>8.57</v>
      </c>
      <c r="DU869" s="1">
        <v>8.01</v>
      </c>
      <c r="DV869" s="1">
        <v>5.19</v>
      </c>
      <c r="DW869" s="1">
        <v>8.33</v>
      </c>
      <c r="DX869" s="1">
        <v>8.83</v>
      </c>
      <c r="DY869" s="1">
        <v>7.93</v>
      </c>
      <c r="DZ869" s="1">
        <v>8.07</v>
      </c>
      <c r="EA869" s="1">
        <v>4.74</v>
      </c>
      <c r="EB869" s="1">
        <v>6.85</v>
      </c>
      <c r="EC869" s="1">
        <v>8.15</v>
      </c>
      <c r="ED869" s="1">
        <v>8.57</v>
      </c>
      <c r="EE869" s="1">
        <v>8.61</v>
      </c>
      <c r="EF869" s="1">
        <v>9.06</v>
      </c>
      <c r="EG869" s="1">
        <v>7.95</v>
      </c>
      <c r="EH869" s="1">
        <v>7.91</v>
      </c>
      <c r="EI869" s="1">
        <v>8.42</v>
      </c>
      <c r="EJ869" s="1">
        <v>7.67</v>
      </c>
      <c r="EL869">
        <v>199802</v>
      </c>
      <c r="EM869">
        <v>7.04</v>
      </c>
      <c r="EN869">
        <v>0.26</v>
      </c>
      <c r="EO869">
        <v>-0.78</v>
      </c>
      <c r="EP869">
        <v>0.39</v>
      </c>
      <c r="ER869" s="1">
        <v>199808</v>
      </c>
      <c r="ES869" s="1">
        <v>1.88</v>
      </c>
      <c r="EU869" s="1">
        <v>199709</v>
      </c>
      <c r="EV869" s="1">
        <v>1.67</v>
      </c>
      <c r="EX869" s="1">
        <v>200208</v>
      </c>
      <c r="EY869" s="1">
        <v>-0.63</v>
      </c>
      <c r="FA869" s="1">
        <v>199808</v>
      </c>
      <c r="FB869" s="1">
        <f>IF(ISERROR(VLOOKUP($FA869,MOM,LOOKUPS!C$12,0)*$FB$6+VLOOKUP($FA869,STREV,LOOKUPS!C$10,0)*$FC$6+VLOOKUP($FA869,LTREV,LOOKUPS!C$9,0)*$FD$6+VLOOKUP($FA869,CFP,LOOKUPS!C$6,0)*$FE$6+VLOOKUP($FA869,EP,LOOKUPS!C$8,0)*$FF$6+VLOOKUP($FA869,BM,LOOKUPS!C$5,0)*$FG$6+VLOOKUP($FA869,DIV,LOOKUPS!C$7,0)*$FH$6++VLOOKUP($FA869,SIZE,LOOKUPS!C$11,0)*$FI$6),"",VLOOKUP($FA869,MOM,LOOKUPS!C$12,0)*$FB$6+VLOOKUP($FA869,STREV,LOOKUPS!C$10,0)*$FC$6+VLOOKUP($FA869,LTREV,LOOKUPS!C$9,0)*$FD$6+VLOOKUP($FA869,CFP,LOOKUPS!C$6,0)*$FE$6+VLOOKUP($FA869,EP,LOOKUPS!C$8,0)*$FF$6+VLOOKUP($FA869,BM,LOOKUPS!C$5,0)*$FG$6+VLOOKUP($FA869,DIV,LOOKUPS!C$7,0)*$FH$6++VLOOKUP($FA869,SIZE,LOOKUPS!C$11,0)*$FI$6)</f>
        <v>-24.2011</v>
      </c>
      <c r="FC869" s="1">
        <f>IF(ISERROR(VLOOKUP($FA869,MOM,LOOKUPS!D$12,0)*$FB$6+VLOOKUP($FA869,STREV,LOOKUPS!D$10,0)*$FC$6+VLOOKUP($FA869,LTREV,LOOKUPS!D$9,0)*$FD$6+VLOOKUP($FA869,CFP,LOOKUPS!D$6,0)*$FE$6+VLOOKUP($FA869,EP,LOOKUPS!D$8,0)*$FF$6+VLOOKUP($FA869,BM,LOOKUPS!D$5,0)*$FG$6+VLOOKUP($FA869,DIV,LOOKUPS!D$7,0)*$FH$6++VLOOKUP($FA869,SIZE,LOOKUPS!D$11,0)*$FI$6),"",VLOOKUP($FA869,MOM,LOOKUPS!D$12,0)*$FB$6+VLOOKUP($FA869,STREV,LOOKUPS!D$10,0)*$FC$6+VLOOKUP($FA869,LTREV,LOOKUPS!D$9,0)*$FD$6+VLOOKUP($FA869,CFP,LOOKUPS!D$6,0)*$FE$6+VLOOKUP($FA869,EP,LOOKUPS!D$8,0)*$FF$6+VLOOKUP($FA869,BM,LOOKUPS!D$5,0)*$FG$6+VLOOKUP($FA869,DIV,LOOKUPS!D$7,0)*$FH$6++VLOOKUP($FA869,SIZE,LOOKUPS!D$11,0)*$FI$6)</f>
        <v>-21.256200000000003</v>
      </c>
      <c r="FD869" s="1">
        <f>IF(ISERROR(VLOOKUP($FA869,MOM,LOOKUPS!E$12,0)*$FB$6+VLOOKUP($FA869,STREV,LOOKUPS!E$10,0)*$FC$6+VLOOKUP($FA869,LTREV,LOOKUPS!E$9,0)*$FD$6+VLOOKUP($FA869,CFP,LOOKUPS!E$6,0)*$FE$6+VLOOKUP($FA869,EP,LOOKUPS!E$8,0)*$FF$6+VLOOKUP($FA869,BM,LOOKUPS!E$5,0)*$FG$6+VLOOKUP($FA869,DIV,LOOKUPS!E$7,0)*$FH$6++VLOOKUP($FA869,SIZE,LOOKUPS!E$11,0)*$FI$6),"",VLOOKUP($FA869,MOM,LOOKUPS!E$12,0)*$FB$6+VLOOKUP($FA869,STREV,LOOKUPS!E$10,0)*$FC$6+VLOOKUP($FA869,LTREV,LOOKUPS!E$9,0)*$FD$6+VLOOKUP($FA869,CFP,LOOKUPS!E$6,0)*$FE$6+VLOOKUP($FA869,EP,LOOKUPS!E$8,0)*$FF$6+VLOOKUP($FA869,BM,LOOKUPS!E$5,0)*$FG$6+VLOOKUP($FA869,DIV,LOOKUPS!E$7,0)*$FH$6++VLOOKUP($FA869,SIZE,LOOKUPS!E$11,0)*$FI$6)</f>
        <v>-19.703600000000002</v>
      </c>
      <c r="FE869" s="1">
        <f>IF(ISERROR(VLOOKUP($FA869,MOM,LOOKUPS!F$12,0)*$FB$6+VLOOKUP($FA869,STREV,LOOKUPS!F$10,0)*$FC$6+VLOOKUP($FA869,LTREV,LOOKUPS!F$9,0)*$FD$6+VLOOKUP($FA869,CFP,LOOKUPS!F$6,0)*$FE$6+VLOOKUP($FA869,EP,LOOKUPS!F$8,0)*$FF$6+VLOOKUP($FA869,BM,LOOKUPS!F$5,0)*$FG$6+VLOOKUP($FA869,DIV,LOOKUPS!F$7,0)*$FH$6++VLOOKUP($FA869,SIZE,LOOKUPS!F$11,0)*$FI$6),"",VLOOKUP($FA869,MOM,LOOKUPS!F$12,0)*$FB$6+VLOOKUP($FA869,STREV,LOOKUPS!F$10,0)*$FC$6+VLOOKUP($FA869,LTREV,LOOKUPS!F$9,0)*$FD$6+VLOOKUP($FA869,CFP,LOOKUPS!F$6,0)*$FE$6+VLOOKUP($FA869,EP,LOOKUPS!F$8,0)*$FF$6+VLOOKUP($FA869,BM,LOOKUPS!F$5,0)*$FG$6+VLOOKUP($FA869,DIV,LOOKUPS!F$7,0)*$FH$6++VLOOKUP($FA869,SIZE,LOOKUPS!F$11,0)*$FI$6)</f>
        <v>-18.667900000000003</v>
      </c>
      <c r="FF869" s="1">
        <f>IF(ISERROR(VLOOKUP($FA869,MOM,LOOKUPS!G$12,0)*$FB$6+VLOOKUP($FA869,STREV,LOOKUPS!G$10,0)*$FC$6+VLOOKUP($FA869,LTREV,LOOKUPS!G$9,0)*$FD$6+VLOOKUP($FA869,CFP,LOOKUPS!G$6,0)*$FE$6+VLOOKUP($FA869,EP,LOOKUPS!G$8,0)*$FF$6+VLOOKUP($FA869,BM,LOOKUPS!G$5,0)*$FG$6+VLOOKUP($FA869,DIV,LOOKUPS!G$7,0)*$FH$6++VLOOKUP($FA869,SIZE,LOOKUPS!G$11,0)*$FI$6),"",VLOOKUP($FA869,MOM,LOOKUPS!G$12,0)*$FB$6+VLOOKUP($FA869,STREV,LOOKUPS!G$10,0)*$FC$6+VLOOKUP($FA869,LTREV,LOOKUPS!G$9,0)*$FD$6+VLOOKUP($FA869,CFP,LOOKUPS!G$6,0)*$FE$6+VLOOKUP($FA869,EP,LOOKUPS!G$8,0)*$FF$6+VLOOKUP($FA869,BM,LOOKUPS!G$5,0)*$FG$6+VLOOKUP($FA869,DIV,LOOKUPS!G$7,0)*$FH$6++VLOOKUP($FA869,SIZE,LOOKUPS!G$11,0)*$FI$6)</f>
        <v>-17.936700000000002</v>
      </c>
      <c r="FG869" s="1">
        <f>IF(ISERROR(VLOOKUP($FA869,MOM,LOOKUPS!H$12,0)*$FB$6+VLOOKUP($FA869,STREV,LOOKUPS!H$10,0)*$FC$6+VLOOKUP($FA869,LTREV,LOOKUPS!H$9,0)*$FD$6+VLOOKUP($FA869,CFP,LOOKUPS!H$6,0)*$FE$6+VLOOKUP($FA869,EP,LOOKUPS!H$8,0)*$FF$6+VLOOKUP($FA869,BM,LOOKUPS!H$5,0)*$FG$6+VLOOKUP($FA869,DIV,LOOKUPS!H$7,0)*$FH$6++VLOOKUP($FA869,SIZE,LOOKUPS!H$11,0)*$FI$6),"",VLOOKUP($FA869,MOM,LOOKUPS!H$12,0)*$FB$6+VLOOKUP($FA869,STREV,LOOKUPS!H$10,0)*$FC$6+VLOOKUP($FA869,LTREV,LOOKUPS!H$9,0)*$FD$6+VLOOKUP($FA869,CFP,LOOKUPS!H$6,0)*$FE$6+VLOOKUP($FA869,EP,LOOKUPS!H$8,0)*$FF$6+VLOOKUP($FA869,BM,LOOKUPS!H$5,0)*$FG$6+VLOOKUP($FA869,DIV,LOOKUPS!H$7,0)*$FH$6++VLOOKUP($FA869,SIZE,LOOKUPS!H$11,0)*$FI$6)</f>
        <v>-18.194299999999998</v>
      </c>
      <c r="FH869" s="1">
        <f>IF(ISERROR(VLOOKUP($FA869,MOM,LOOKUPS!I$12,0)*$FB$6+VLOOKUP($FA869,STREV,LOOKUPS!I$10,0)*$FC$6+VLOOKUP($FA869,LTREV,LOOKUPS!I$9,0)*$FD$6+VLOOKUP($FA869,CFP,LOOKUPS!I$6,0)*$FE$6+VLOOKUP($FA869,EP,LOOKUPS!I$8,0)*$FF$6+VLOOKUP($FA869,BM,LOOKUPS!I$5,0)*$FG$6+VLOOKUP($FA869,DIV,LOOKUPS!I$7,0)*$FH$6++VLOOKUP($FA869,SIZE,LOOKUPS!I$11,0)*$FI$6),"",VLOOKUP($FA869,MOM,LOOKUPS!I$12,0)*$FB$6+VLOOKUP($FA869,STREV,LOOKUPS!I$10,0)*$FC$6+VLOOKUP($FA869,LTREV,LOOKUPS!I$9,0)*$FD$6+VLOOKUP($FA869,CFP,LOOKUPS!I$6,0)*$FE$6+VLOOKUP($FA869,EP,LOOKUPS!I$8,0)*$FF$6+VLOOKUP($FA869,BM,LOOKUPS!I$5,0)*$FG$6+VLOOKUP($FA869,DIV,LOOKUPS!I$7,0)*$FH$6++VLOOKUP($FA869,SIZE,LOOKUPS!I$11,0)*$FI$6)</f>
        <v>-17.574100000000001</v>
      </c>
      <c r="FI869" s="1">
        <f>IF(ISERROR(VLOOKUP($FA869,MOM,LOOKUPS!J$12,0)*$FB$6+VLOOKUP($FA869,STREV,LOOKUPS!J$10,0)*$FC$6+VLOOKUP($FA869,LTREV,LOOKUPS!J$9,0)*$FD$6+VLOOKUP($FA869,CFP,LOOKUPS!J$6,0)*$FE$6+VLOOKUP($FA869,EP,LOOKUPS!J$8,0)*$FF$6+VLOOKUP($FA869,BM,LOOKUPS!J$5,0)*$FG$6+VLOOKUP($FA869,DIV,LOOKUPS!J$7,0)*$FH$6++VLOOKUP($FA869,SIZE,LOOKUPS!J$11,0)*$FI$6),"",VLOOKUP($FA869,MOM,LOOKUPS!J$12,0)*$FB$6+VLOOKUP($FA869,STREV,LOOKUPS!J$10,0)*$FC$6+VLOOKUP($FA869,LTREV,LOOKUPS!J$9,0)*$FD$6+VLOOKUP($FA869,CFP,LOOKUPS!J$6,0)*$FE$6+VLOOKUP($FA869,EP,LOOKUPS!J$8,0)*$FF$6+VLOOKUP($FA869,BM,LOOKUPS!J$5,0)*$FG$6+VLOOKUP($FA869,DIV,LOOKUPS!J$7,0)*$FH$6++VLOOKUP($FA869,SIZE,LOOKUPS!J$11,0)*$FI$6)</f>
        <v>-18.419</v>
      </c>
      <c r="FJ869" s="1">
        <f>IF(ISERROR(VLOOKUP($FA869,MOM,LOOKUPS!K$12,0)*$FB$6+VLOOKUP($FA869,STREV,LOOKUPS!K$10,0)*$FC$6+VLOOKUP($FA869,LTREV,LOOKUPS!K$9,0)*$FD$6+VLOOKUP($FA869,CFP,LOOKUPS!K$6,0)*$FE$6+VLOOKUP($FA869,EP,LOOKUPS!K$8,0)*$FF$6+VLOOKUP($FA869,BM,LOOKUPS!K$5,0)*$FG$6+VLOOKUP($FA869,DIV,LOOKUPS!K$7,0)*$FH$6++VLOOKUP($FA869,SIZE,LOOKUPS!K$11,0)*$FI$6),"",VLOOKUP($FA869,MOM,LOOKUPS!K$12,0)*$FB$6+VLOOKUP($FA869,STREV,LOOKUPS!K$10,0)*$FC$6+VLOOKUP($FA869,LTREV,LOOKUPS!K$9,0)*$FD$6+VLOOKUP($FA869,CFP,LOOKUPS!K$6,0)*$FE$6+VLOOKUP($FA869,EP,LOOKUPS!K$8,0)*$FF$6+VLOOKUP($FA869,BM,LOOKUPS!K$5,0)*$FG$6+VLOOKUP($FA869,DIV,LOOKUPS!K$7,0)*$FH$6++VLOOKUP($FA869,SIZE,LOOKUPS!K$11,0)*$FI$6)</f>
        <v>-19.228500000000004</v>
      </c>
      <c r="FK869" s="1">
        <f>IF(ISERROR(VLOOKUP($FA869,MOM,LOOKUPS!L$12,0)*$FB$6+VLOOKUP($FA869,STREV,LOOKUPS!L$10,0)*$FC$6+VLOOKUP($FA869,LTREV,LOOKUPS!L$9,0)*$FD$6+VLOOKUP($FA869,CFP,LOOKUPS!L$6,0)*$FE$6+VLOOKUP($FA869,EP,LOOKUPS!L$8,0)*$FF$6+VLOOKUP($FA869,BM,LOOKUPS!L$5,0)*$FG$6+VLOOKUP($FA869,DIV,LOOKUPS!L$7,0)*$FH$6++VLOOKUP($FA869,SIZE,LOOKUPS!L$11,0)*$FI$6),"",VLOOKUP($FA869,MOM,LOOKUPS!L$12,0)*$FB$6+VLOOKUP($FA869,STREV,LOOKUPS!L$10,0)*$FC$6+VLOOKUP($FA869,LTREV,LOOKUPS!L$9,0)*$FD$6+VLOOKUP($FA869,CFP,LOOKUPS!L$6,0)*$FE$6+VLOOKUP($FA869,EP,LOOKUPS!L$8,0)*$FF$6+VLOOKUP($FA869,BM,LOOKUPS!L$5,0)*$FG$6+VLOOKUP($FA869,DIV,LOOKUPS!L$7,0)*$FH$6++VLOOKUP($FA869,SIZE,LOOKUPS!L$11,0)*$FI$6)</f>
        <v>-21.742799999999999</v>
      </c>
    </row>
    <row r="870" spans="1:167" x14ac:dyDescent="0.3">
      <c r="A870" s="1">
        <v>199809</v>
      </c>
      <c r="B870" s="1">
        <v>2.19</v>
      </c>
      <c r="C870" s="1">
        <v>2.52</v>
      </c>
      <c r="D870" s="1">
        <v>5.76</v>
      </c>
      <c r="E870" s="1">
        <v>2.91</v>
      </c>
      <c r="F870" s="1">
        <v>3.55</v>
      </c>
      <c r="G870" s="1">
        <v>3.89</v>
      </c>
      <c r="H870" s="1">
        <v>3.18</v>
      </c>
      <c r="I870" s="1">
        <v>4.13</v>
      </c>
      <c r="J870" s="1">
        <v>5.27</v>
      </c>
      <c r="K870" s="1">
        <v>8.6199999999999992</v>
      </c>
      <c r="M870" s="1">
        <v>199710</v>
      </c>
      <c r="N870" s="1">
        <v>-1.86</v>
      </c>
      <c r="O870" s="1">
        <v>-2.2599999999999998</v>
      </c>
      <c r="P870" s="1">
        <v>0.04</v>
      </c>
      <c r="Q870" s="1">
        <v>-1.35</v>
      </c>
      <c r="R870" s="1">
        <v>-0.9</v>
      </c>
      <c r="S870" s="1">
        <v>-1.1599999999999999</v>
      </c>
      <c r="T870" s="1">
        <v>-2.2599999999999998</v>
      </c>
      <c r="U870" s="1">
        <v>-2.1</v>
      </c>
      <c r="V870" s="1">
        <v>-1.85</v>
      </c>
      <c r="W870" s="1">
        <v>-4.3499999999999996</v>
      </c>
      <c r="Y870" s="1">
        <v>200209</v>
      </c>
      <c r="Z870" s="1">
        <v>-11.62</v>
      </c>
      <c r="AA870" s="1">
        <v>-8.92</v>
      </c>
      <c r="AB870" s="1">
        <v>-8.08</v>
      </c>
      <c r="AC870" s="1">
        <v>-7.64</v>
      </c>
      <c r="AD870" s="1">
        <v>-6.29</v>
      </c>
      <c r="AE870" s="1">
        <v>-6.55</v>
      </c>
      <c r="AF870" s="1">
        <v>-6.72</v>
      </c>
      <c r="AG870" s="1">
        <v>-7.64</v>
      </c>
      <c r="AH870" s="1">
        <v>-8.36</v>
      </c>
      <c r="AI870" s="1">
        <v>-6.98</v>
      </c>
      <c r="CA870" s="1">
        <v>199803</v>
      </c>
      <c r="CB870" s="1">
        <v>4.18</v>
      </c>
      <c r="CC870" s="1">
        <v>4.3600000000000003</v>
      </c>
      <c r="CD870" s="1">
        <v>5.16</v>
      </c>
      <c r="CE870" s="1">
        <v>5.45</v>
      </c>
      <c r="CF870" s="1">
        <v>4.3899999999999997</v>
      </c>
      <c r="CG870" s="1">
        <v>5.84</v>
      </c>
      <c r="CH870" s="1">
        <v>4.09</v>
      </c>
      <c r="CI870" s="1">
        <v>4.87</v>
      </c>
      <c r="CJ870" s="1">
        <v>5.59</v>
      </c>
      <c r="CK870" s="1">
        <v>3.95</v>
      </c>
      <c r="CL870" s="1">
        <v>5.0599999999999996</v>
      </c>
      <c r="CM870" s="1">
        <v>4.25</v>
      </c>
      <c r="CN870" s="1">
        <v>7.4</v>
      </c>
      <c r="CO870" s="1">
        <v>5</v>
      </c>
      <c r="CP870" s="1">
        <v>3.11</v>
      </c>
      <c r="CQ870" s="1">
        <v>4.6900000000000004</v>
      </c>
      <c r="CR870" s="1">
        <v>5.04</v>
      </c>
      <c r="CS870" s="1">
        <v>4.51</v>
      </c>
      <c r="CT870" s="1">
        <v>6.39</v>
      </c>
      <c r="CV870" s="1">
        <v>199903</v>
      </c>
      <c r="CW870" s="1">
        <v>-1.51</v>
      </c>
      <c r="CX870" s="1">
        <v>-0.05</v>
      </c>
      <c r="CY870" s="1">
        <v>-1.44</v>
      </c>
      <c r="CZ870" s="1">
        <v>-1.96</v>
      </c>
      <c r="DA870" s="1">
        <v>-0.13</v>
      </c>
      <c r="DB870" s="1">
        <v>-0.47</v>
      </c>
      <c r="DC870" s="1">
        <v>-1.08</v>
      </c>
      <c r="DD870" s="1">
        <v>-1.97</v>
      </c>
      <c r="DE870" s="1">
        <v>-2.29</v>
      </c>
      <c r="DF870" s="1">
        <v>-1.29</v>
      </c>
      <c r="DG870" s="1">
        <v>1.1000000000000001</v>
      </c>
      <c r="DH870" s="1">
        <v>0.08</v>
      </c>
      <c r="DI870" s="1">
        <v>-1</v>
      </c>
      <c r="DJ870" s="1">
        <v>-0.23</v>
      </c>
      <c r="DK870" s="1">
        <v>-1.84</v>
      </c>
      <c r="DL870" s="1">
        <v>-2.5099999999999998</v>
      </c>
      <c r="DM870" s="1">
        <v>-1.35</v>
      </c>
      <c r="DN870" s="1">
        <v>-2.25</v>
      </c>
      <c r="DO870" s="1">
        <v>-2.34</v>
      </c>
      <c r="DQ870" s="1">
        <v>199803</v>
      </c>
      <c r="DR870" s="1">
        <v>-99.99</v>
      </c>
      <c r="DS870" s="1">
        <v>4.99</v>
      </c>
      <c r="DT870" s="1">
        <v>4.5999999999999996</v>
      </c>
      <c r="DU870" s="1">
        <v>4.66</v>
      </c>
      <c r="DV870" s="1">
        <v>5.1100000000000003</v>
      </c>
      <c r="DW870" s="1">
        <v>4.21</v>
      </c>
      <c r="DX870" s="1">
        <v>4.26</v>
      </c>
      <c r="DY870" s="1">
        <v>4.95</v>
      </c>
      <c r="DZ870" s="1">
        <v>4.8600000000000003</v>
      </c>
      <c r="EA870" s="1">
        <v>5.0999999999999996</v>
      </c>
      <c r="EB870" s="1">
        <v>5.17</v>
      </c>
      <c r="EC870" s="1">
        <v>3.95</v>
      </c>
      <c r="ED870" s="1">
        <v>4.53</v>
      </c>
      <c r="EE870" s="1">
        <v>4.1500000000000004</v>
      </c>
      <c r="EF870" s="1">
        <v>4.3600000000000003</v>
      </c>
      <c r="EG870" s="1">
        <v>5.56</v>
      </c>
      <c r="EH870" s="1">
        <v>4.28</v>
      </c>
      <c r="EI870" s="1">
        <v>4.3099999999999996</v>
      </c>
      <c r="EJ870" s="1">
        <v>5.49</v>
      </c>
      <c r="EL870">
        <v>199803</v>
      </c>
      <c r="EM870">
        <v>4.76</v>
      </c>
      <c r="EN870">
        <v>-1.21</v>
      </c>
      <c r="EO870">
        <v>1.54</v>
      </c>
      <c r="EP870">
        <v>0.39</v>
      </c>
      <c r="ER870" s="1">
        <v>199809</v>
      </c>
      <c r="ES870" s="1">
        <v>-0.71</v>
      </c>
      <c r="EU870" s="1">
        <v>199710</v>
      </c>
      <c r="EV870" s="1">
        <v>-0.96</v>
      </c>
      <c r="EX870" s="1">
        <v>200209</v>
      </c>
      <c r="EY870" s="1">
        <v>-0.56000000000000005</v>
      </c>
      <c r="FA870" s="1">
        <v>199809</v>
      </c>
      <c r="FB870" s="1">
        <f>IF(ISERROR(VLOOKUP($FA870,MOM,LOOKUPS!C$12,0)*$FB$6+VLOOKUP($FA870,STREV,LOOKUPS!C$10,0)*$FC$6+VLOOKUP($FA870,LTREV,LOOKUPS!C$9,0)*$FD$6+VLOOKUP($FA870,CFP,LOOKUPS!C$6,0)*$FE$6+VLOOKUP($FA870,EP,LOOKUPS!C$8,0)*$FF$6+VLOOKUP($FA870,BM,LOOKUPS!C$5,0)*$FG$6+VLOOKUP($FA870,DIV,LOOKUPS!C$7,0)*$FH$6++VLOOKUP($FA870,SIZE,LOOKUPS!C$11,0)*$FI$6),"",VLOOKUP($FA870,MOM,LOOKUPS!C$12,0)*$FB$6+VLOOKUP($FA870,STREV,LOOKUPS!C$10,0)*$FC$6+VLOOKUP($FA870,LTREV,LOOKUPS!C$9,0)*$FD$6+VLOOKUP($FA870,CFP,LOOKUPS!C$6,0)*$FE$6+VLOOKUP($FA870,EP,LOOKUPS!C$8,0)*$FF$6+VLOOKUP($FA870,BM,LOOKUPS!C$5,0)*$FG$6+VLOOKUP($FA870,DIV,LOOKUPS!C$7,0)*$FH$6++VLOOKUP($FA870,SIZE,LOOKUPS!C$11,0)*$FI$6)</f>
        <v>2.7675000000000001</v>
      </c>
      <c r="FC870" s="1">
        <f>IF(ISERROR(VLOOKUP($FA870,MOM,LOOKUPS!D$12,0)*$FB$6+VLOOKUP($FA870,STREV,LOOKUPS!D$10,0)*$FC$6+VLOOKUP($FA870,LTREV,LOOKUPS!D$9,0)*$FD$6+VLOOKUP($FA870,CFP,LOOKUPS!D$6,0)*$FE$6+VLOOKUP($FA870,EP,LOOKUPS!D$8,0)*$FF$6+VLOOKUP($FA870,BM,LOOKUPS!D$5,0)*$FG$6+VLOOKUP($FA870,DIV,LOOKUPS!D$7,0)*$FH$6++VLOOKUP($FA870,SIZE,LOOKUPS!D$11,0)*$FI$6),"",VLOOKUP($FA870,MOM,LOOKUPS!D$12,0)*$FB$6+VLOOKUP($FA870,STREV,LOOKUPS!D$10,0)*$FC$6+VLOOKUP($FA870,LTREV,LOOKUPS!D$9,0)*$FD$6+VLOOKUP($FA870,CFP,LOOKUPS!D$6,0)*$FE$6+VLOOKUP($FA870,EP,LOOKUPS!D$8,0)*$FF$6+VLOOKUP($FA870,BM,LOOKUPS!D$5,0)*$FG$6+VLOOKUP($FA870,DIV,LOOKUPS!D$7,0)*$FH$6++VLOOKUP($FA870,SIZE,LOOKUPS!D$11,0)*$FI$6)</f>
        <v>3.2907000000000002</v>
      </c>
      <c r="FD870" s="1">
        <f>IF(ISERROR(VLOOKUP($FA870,MOM,LOOKUPS!E$12,0)*$FB$6+VLOOKUP($FA870,STREV,LOOKUPS!E$10,0)*$FC$6+VLOOKUP($FA870,LTREV,LOOKUPS!E$9,0)*$FD$6+VLOOKUP($FA870,CFP,LOOKUPS!E$6,0)*$FE$6+VLOOKUP($FA870,EP,LOOKUPS!E$8,0)*$FF$6+VLOOKUP($FA870,BM,LOOKUPS!E$5,0)*$FG$6+VLOOKUP($FA870,DIV,LOOKUPS!E$7,0)*$FH$6++VLOOKUP($FA870,SIZE,LOOKUPS!E$11,0)*$FI$6),"",VLOOKUP($FA870,MOM,LOOKUPS!E$12,0)*$FB$6+VLOOKUP($FA870,STREV,LOOKUPS!E$10,0)*$FC$6+VLOOKUP($FA870,LTREV,LOOKUPS!E$9,0)*$FD$6+VLOOKUP($FA870,CFP,LOOKUPS!E$6,0)*$FE$6+VLOOKUP($FA870,EP,LOOKUPS!E$8,0)*$FF$6+VLOOKUP($FA870,BM,LOOKUPS!E$5,0)*$FG$6+VLOOKUP($FA870,DIV,LOOKUPS!E$7,0)*$FH$6++VLOOKUP($FA870,SIZE,LOOKUPS!E$11,0)*$FI$6)</f>
        <v>3.8822000000000001</v>
      </c>
      <c r="FE870" s="1">
        <f>IF(ISERROR(VLOOKUP($FA870,MOM,LOOKUPS!F$12,0)*$FB$6+VLOOKUP($FA870,STREV,LOOKUPS!F$10,0)*$FC$6+VLOOKUP($FA870,LTREV,LOOKUPS!F$9,0)*$FD$6+VLOOKUP($FA870,CFP,LOOKUPS!F$6,0)*$FE$6+VLOOKUP($FA870,EP,LOOKUPS!F$8,0)*$FF$6+VLOOKUP($FA870,BM,LOOKUPS!F$5,0)*$FG$6+VLOOKUP($FA870,DIV,LOOKUPS!F$7,0)*$FH$6++VLOOKUP($FA870,SIZE,LOOKUPS!F$11,0)*$FI$6),"",VLOOKUP($FA870,MOM,LOOKUPS!F$12,0)*$FB$6+VLOOKUP($FA870,STREV,LOOKUPS!F$10,0)*$FC$6+VLOOKUP($FA870,LTREV,LOOKUPS!F$9,0)*$FD$6+VLOOKUP($FA870,CFP,LOOKUPS!F$6,0)*$FE$6+VLOOKUP($FA870,EP,LOOKUPS!F$8,0)*$FF$6+VLOOKUP($FA870,BM,LOOKUPS!F$5,0)*$FG$6+VLOOKUP($FA870,DIV,LOOKUPS!F$7,0)*$FH$6++VLOOKUP($FA870,SIZE,LOOKUPS!F$11,0)*$FI$6)</f>
        <v>3.0891999999999999</v>
      </c>
      <c r="FF870" s="1">
        <f>IF(ISERROR(VLOOKUP($FA870,MOM,LOOKUPS!G$12,0)*$FB$6+VLOOKUP($FA870,STREV,LOOKUPS!G$10,0)*$FC$6+VLOOKUP($FA870,LTREV,LOOKUPS!G$9,0)*$FD$6+VLOOKUP($FA870,CFP,LOOKUPS!G$6,0)*$FE$6+VLOOKUP($FA870,EP,LOOKUPS!G$8,0)*$FF$6+VLOOKUP($FA870,BM,LOOKUPS!G$5,0)*$FG$6+VLOOKUP($FA870,DIV,LOOKUPS!G$7,0)*$FH$6++VLOOKUP($FA870,SIZE,LOOKUPS!G$11,0)*$FI$6),"",VLOOKUP($FA870,MOM,LOOKUPS!G$12,0)*$FB$6+VLOOKUP($FA870,STREV,LOOKUPS!G$10,0)*$FC$6+VLOOKUP($FA870,LTREV,LOOKUPS!G$9,0)*$FD$6+VLOOKUP($FA870,CFP,LOOKUPS!G$6,0)*$FE$6+VLOOKUP($FA870,EP,LOOKUPS!G$8,0)*$FF$6+VLOOKUP($FA870,BM,LOOKUPS!G$5,0)*$FG$6+VLOOKUP($FA870,DIV,LOOKUPS!G$7,0)*$FH$6++VLOOKUP($FA870,SIZE,LOOKUPS!G$11,0)*$FI$6)</f>
        <v>3.0936000000000003</v>
      </c>
      <c r="FG870" s="1">
        <f>IF(ISERROR(VLOOKUP($FA870,MOM,LOOKUPS!H$12,0)*$FB$6+VLOOKUP($FA870,STREV,LOOKUPS!H$10,0)*$FC$6+VLOOKUP($FA870,LTREV,LOOKUPS!H$9,0)*$FD$6+VLOOKUP($FA870,CFP,LOOKUPS!H$6,0)*$FE$6+VLOOKUP($FA870,EP,LOOKUPS!H$8,0)*$FF$6+VLOOKUP($FA870,BM,LOOKUPS!H$5,0)*$FG$6+VLOOKUP($FA870,DIV,LOOKUPS!H$7,0)*$FH$6++VLOOKUP($FA870,SIZE,LOOKUPS!H$11,0)*$FI$6),"",VLOOKUP($FA870,MOM,LOOKUPS!H$12,0)*$FB$6+VLOOKUP($FA870,STREV,LOOKUPS!H$10,0)*$FC$6+VLOOKUP($FA870,LTREV,LOOKUPS!H$9,0)*$FD$6+VLOOKUP($FA870,CFP,LOOKUPS!H$6,0)*$FE$6+VLOOKUP($FA870,EP,LOOKUPS!H$8,0)*$FF$6+VLOOKUP($FA870,BM,LOOKUPS!H$5,0)*$FG$6+VLOOKUP($FA870,DIV,LOOKUPS!H$7,0)*$FH$6++VLOOKUP($FA870,SIZE,LOOKUPS!H$11,0)*$FI$6)</f>
        <v>3.7061999999999999</v>
      </c>
      <c r="FH870" s="1">
        <f>IF(ISERROR(VLOOKUP($FA870,MOM,LOOKUPS!I$12,0)*$FB$6+VLOOKUP($FA870,STREV,LOOKUPS!I$10,0)*$FC$6+VLOOKUP($FA870,LTREV,LOOKUPS!I$9,0)*$FD$6+VLOOKUP($FA870,CFP,LOOKUPS!I$6,0)*$FE$6+VLOOKUP($FA870,EP,LOOKUPS!I$8,0)*$FF$6+VLOOKUP($FA870,BM,LOOKUPS!I$5,0)*$FG$6+VLOOKUP($FA870,DIV,LOOKUPS!I$7,0)*$FH$6++VLOOKUP($FA870,SIZE,LOOKUPS!I$11,0)*$FI$6),"",VLOOKUP($FA870,MOM,LOOKUPS!I$12,0)*$FB$6+VLOOKUP($FA870,STREV,LOOKUPS!I$10,0)*$FC$6+VLOOKUP($FA870,LTREV,LOOKUPS!I$9,0)*$FD$6+VLOOKUP($FA870,CFP,LOOKUPS!I$6,0)*$FE$6+VLOOKUP($FA870,EP,LOOKUPS!I$8,0)*$FF$6+VLOOKUP($FA870,BM,LOOKUPS!I$5,0)*$FG$6+VLOOKUP($FA870,DIV,LOOKUPS!I$7,0)*$FH$6++VLOOKUP($FA870,SIZE,LOOKUPS!I$11,0)*$FI$6)</f>
        <v>3.3403000000000005</v>
      </c>
      <c r="FI870" s="1">
        <f>IF(ISERROR(VLOOKUP($FA870,MOM,LOOKUPS!J$12,0)*$FB$6+VLOOKUP($FA870,STREV,LOOKUPS!J$10,0)*$FC$6+VLOOKUP($FA870,LTREV,LOOKUPS!J$9,0)*$FD$6+VLOOKUP($FA870,CFP,LOOKUPS!J$6,0)*$FE$6+VLOOKUP($FA870,EP,LOOKUPS!J$8,0)*$FF$6+VLOOKUP($FA870,BM,LOOKUPS!J$5,0)*$FG$6+VLOOKUP($FA870,DIV,LOOKUPS!J$7,0)*$FH$6++VLOOKUP($FA870,SIZE,LOOKUPS!J$11,0)*$FI$6),"",VLOOKUP($FA870,MOM,LOOKUPS!J$12,0)*$FB$6+VLOOKUP($FA870,STREV,LOOKUPS!J$10,0)*$FC$6+VLOOKUP($FA870,LTREV,LOOKUPS!J$9,0)*$FD$6+VLOOKUP($FA870,CFP,LOOKUPS!J$6,0)*$FE$6+VLOOKUP($FA870,EP,LOOKUPS!J$8,0)*$FF$6+VLOOKUP($FA870,BM,LOOKUPS!J$5,0)*$FG$6+VLOOKUP($FA870,DIV,LOOKUPS!J$7,0)*$FH$6++VLOOKUP($FA870,SIZE,LOOKUPS!J$11,0)*$FI$6)</f>
        <v>3.9887999999999995</v>
      </c>
      <c r="FJ870" s="1">
        <f>IF(ISERROR(VLOOKUP($FA870,MOM,LOOKUPS!K$12,0)*$FB$6+VLOOKUP($FA870,STREV,LOOKUPS!K$10,0)*$FC$6+VLOOKUP($FA870,LTREV,LOOKUPS!K$9,0)*$FD$6+VLOOKUP($FA870,CFP,LOOKUPS!K$6,0)*$FE$6+VLOOKUP($FA870,EP,LOOKUPS!K$8,0)*$FF$6+VLOOKUP($FA870,BM,LOOKUPS!K$5,0)*$FG$6+VLOOKUP($FA870,DIV,LOOKUPS!K$7,0)*$FH$6++VLOOKUP($FA870,SIZE,LOOKUPS!K$11,0)*$FI$6),"",VLOOKUP($FA870,MOM,LOOKUPS!K$12,0)*$FB$6+VLOOKUP($FA870,STREV,LOOKUPS!K$10,0)*$FC$6+VLOOKUP($FA870,LTREV,LOOKUPS!K$9,0)*$FD$6+VLOOKUP($FA870,CFP,LOOKUPS!K$6,0)*$FE$6+VLOOKUP($FA870,EP,LOOKUPS!K$8,0)*$FF$6+VLOOKUP($FA870,BM,LOOKUPS!K$5,0)*$FG$6+VLOOKUP($FA870,DIV,LOOKUPS!K$7,0)*$FH$6++VLOOKUP($FA870,SIZE,LOOKUPS!K$11,0)*$FI$6)</f>
        <v>4.5061999999999998</v>
      </c>
      <c r="FK870" s="1">
        <f>IF(ISERROR(VLOOKUP($FA870,MOM,LOOKUPS!L$12,0)*$FB$6+VLOOKUP($FA870,STREV,LOOKUPS!L$10,0)*$FC$6+VLOOKUP($FA870,LTREV,LOOKUPS!L$9,0)*$FD$6+VLOOKUP($FA870,CFP,LOOKUPS!L$6,0)*$FE$6+VLOOKUP($FA870,EP,LOOKUPS!L$8,0)*$FF$6+VLOOKUP($FA870,BM,LOOKUPS!L$5,0)*$FG$6+VLOOKUP($FA870,DIV,LOOKUPS!L$7,0)*$FH$6++VLOOKUP($FA870,SIZE,LOOKUPS!L$11,0)*$FI$6),"",VLOOKUP($FA870,MOM,LOOKUPS!L$12,0)*$FB$6+VLOOKUP($FA870,STREV,LOOKUPS!L$10,0)*$FC$6+VLOOKUP($FA870,LTREV,LOOKUPS!L$9,0)*$FD$6+VLOOKUP($FA870,CFP,LOOKUPS!L$6,0)*$FE$6+VLOOKUP($FA870,EP,LOOKUPS!L$8,0)*$FF$6+VLOOKUP($FA870,BM,LOOKUPS!L$5,0)*$FG$6+VLOOKUP($FA870,DIV,LOOKUPS!L$7,0)*$FH$6++VLOOKUP($FA870,SIZE,LOOKUPS!L$11,0)*$FI$6)</f>
        <v>6.6118000000000006</v>
      </c>
    </row>
    <row r="871" spans="1:167" x14ac:dyDescent="0.3">
      <c r="A871" s="1">
        <v>199810</v>
      </c>
      <c r="B871" s="1">
        <v>7.62</v>
      </c>
      <c r="C871" s="1">
        <v>3.06</v>
      </c>
      <c r="D871" s="1">
        <v>3.37</v>
      </c>
      <c r="E871" s="1">
        <v>3.48</v>
      </c>
      <c r="F871" s="1">
        <v>2.98</v>
      </c>
      <c r="G871" s="1">
        <v>2.4900000000000002</v>
      </c>
      <c r="H871" s="1">
        <v>2.64</v>
      </c>
      <c r="I871" s="1">
        <v>2.33</v>
      </c>
      <c r="J871" s="1">
        <v>2.11</v>
      </c>
      <c r="K871" s="1">
        <v>2.2999999999999998</v>
      </c>
      <c r="M871" s="1">
        <v>199711</v>
      </c>
      <c r="N871" s="1">
        <v>-6.09</v>
      </c>
      <c r="O871" s="1">
        <v>-3.07</v>
      </c>
      <c r="P871" s="1">
        <v>-1.86</v>
      </c>
      <c r="Q871" s="1">
        <v>-0.5</v>
      </c>
      <c r="R871" s="1">
        <v>-0.33</v>
      </c>
      <c r="S871" s="1">
        <v>-0.24</v>
      </c>
      <c r="T871" s="1">
        <v>-0.2</v>
      </c>
      <c r="U871" s="1">
        <v>0.57999999999999996</v>
      </c>
      <c r="V871" s="1">
        <v>-0.91</v>
      </c>
      <c r="W871" s="1">
        <v>-2.98</v>
      </c>
      <c r="Y871" s="1">
        <v>200210</v>
      </c>
      <c r="Z871" s="1">
        <v>3.66</v>
      </c>
      <c r="AA871" s="1">
        <v>4.9000000000000004</v>
      </c>
      <c r="AB871" s="1">
        <v>2.97</v>
      </c>
      <c r="AC871" s="1">
        <v>2.1800000000000002</v>
      </c>
      <c r="AD871" s="1">
        <v>4.42</v>
      </c>
      <c r="AE871" s="1">
        <v>3.01</v>
      </c>
      <c r="AF871" s="1">
        <v>3.16</v>
      </c>
      <c r="AG871" s="1">
        <v>3.33</v>
      </c>
      <c r="AH871" s="1">
        <v>6.36</v>
      </c>
      <c r="AI871" s="1">
        <v>6.19</v>
      </c>
      <c r="CA871" s="1">
        <v>199804</v>
      </c>
      <c r="CB871" s="1">
        <v>3.8</v>
      </c>
      <c r="CC871" s="1">
        <v>1.87</v>
      </c>
      <c r="CD871" s="1">
        <v>2.81</v>
      </c>
      <c r="CE871" s="1">
        <v>3.05</v>
      </c>
      <c r="CF871" s="1">
        <v>1.8</v>
      </c>
      <c r="CG871" s="1">
        <v>2.25</v>
      </c>
      <c r="CH871" s="1">
        <v>3.5</v>
      </c>
      <c r="CI871" s="1">
        <v>2.37</v>
      </c>
      <c r="CJ871" s="1">
        <v>3.16</v>
      </c>
      <c r="CK871" s="1">
        <v>2.06</v>
      </c>
      <c r="CL871" s="1">
        <v>1.41</v>
      </c>
      <c r="CM871" s="1">
        <v>2.06</v>
      </c>
      <c r="CN871" s="1">
        <v>2.4300000000000002</v>
      </c>
      <c r="CO871" s="1">
        <v>3.18</v>
      </c>
      <c r="CP871" s="1">
        <v>3.85</v>
      </c>
      <c r="CQ871" s="1">
        <v>1.97</v>
      </c>
      <c r="CR871" s="1">
        <v>2.75</v>
      </c>
      <c r="CS871" s="1">
        <v>2.4300000000000002</v>
      </c>
      <c r="CT871" s="1">
        <v>3.7</v>
      </c>
      <c r="CV871" s="1">
        <v>199904</v>
      </c>
      <c r="CW871" s="1">
        <v>9.34</v>
      </c>
      <c r="CX871" s="1">
        <v>8.41</v>
      </c>
      <c r="CY871" s="1">
        <v>8.15</v>
      </c>
      <c r="CZ871" s="1">
        <v>6.84</v>
      </c>
      <c r="DA871" s="1">
        <v>7.75</v>
      </c>
      <c r="DB871" s="1">
        <v>9.2100000000000009</v>
      </c>
      <c r="DC871" s="1">
        <v>7.69</v>
      </c>
      <c r="DD871" s="1">
        <v>8.08</v>
      </c>
      <c r="DE871" s="1">
        <v>6.33</v>
      </c>
      <c r="DF871" s="1">
        <v>7.46</v>
      </c>
      <c r="DG871" s="1">
        <v>8.07</v>
      </c>
      <c r="DH871" s="1">
        <v>9.5</v>
      </c>
      <c r="DI871" s="1">
        <v>8.93</v>
      </c>
      <c r="DJ871" s="1">
        <v>7.36</v>
      </c>
      <c r="DK871" s="1">
        <v>7.98</v>
      </c>
      <c r="DL871" s="1">
        <v>8.36</v>
      </c>
      <c r="DM871" s="1">
        <v>7.76</v>
      </c>
      <c r="DN871" s="1">
        <v>8.4</v>
      </c>
      <c r="DO871" s="1">
        <v>4.0999999999999996</v>
      </c>
      <c r="DQ871" s="1">
        <v>199804</v>
      </c>
      <c r="DR871" s="1">
        <v>-99.99</v>
      </c>
      <c r="DS871" s="1">
        <v>3.41</v>
      </c>
      <c r="DT871" s="1">
        <v>1.04</v>
      </c>
      <c r="DU871" s="1">
        <v>0.69</v>
      </c>
      <c r="DV871" s="1">
        <v>3.71</v>
      </c>
      <c r="DW871" s="1">
        <v>1.32</v>
      </c>
      <c r="DX871" s="1">
        <v>0.44</v>
      </c>
      <c r="DY871" s="1">
        <v>0.59</v>
      </c>
      <c r="DZ871" s="1">
        <v>1.04</v>
      </c>
      <c r="EA871" s="1">
        <v>4.22</v>
      </c>
      <c r="EB871" s="1">
        <v>1.83</v>
      </c>
      <c r="EC871" s="1">
        <v>0.86</v>
      </c>
      <c r="ED871" s="1">
        <v>1.91</v>
      </c>
      <c r="EE871" s="1">
        <v>0.19</v>
      </c>
      <c r="EF871" s="1">
        <v>0.69</v>
      </c>
      <c r="EG871" s="1">
        <v>1.08</v>
      </c>
      <c r="EH871" s="1">
        <v>0.06</v>
      </c>
      <c r="EI871" s="1">
        <v>0.87</v>
      </c>
      <c r="EJ871" s="1">
        <v>1.23</v>
      </c>
      <c r="EL871">
        <v>199804</v>
      </c>
      <c r="EM871">
        <v>0.73</v>
      </c>
      <c r="EN871">
        <v>0.03</v>
      </c>
      <c r="EO871">
        <v>0.89</v>
      </c>
      <c r="EP871">
        <v>0.43</v>
      </c>
      <c r="ER871" s="1">
        <v>199810</v>
      </c>
      <c r="ES871" s="1">
        <v>-5.36</v>
      </c>
      <c r="EU871" s="1">
        <v>199711</v>
      </c>
      <c r="EV871" s="1">
        <v>-2.0299999999999998</v>
      </c>
      <c r="EX871" s="1">
        <v>200210</v>
      </c>
      <c r="EY871" s="1">
        <v>-0.36</v>
      </c>
      <c r="FA871" s="1">
        <v>199810</v>
      </c>
      <c r="FB871" s="1">
        <f>IF(ISERROR(VLOOKUP($FA871,MOM,LOOKUPS!C$12,0)*$FB$6+VLOOKUP($FA871,STREV,LOOKUPS!C$10,0)*$FC$6+VLOOKUP($FA871,LTREV,LOOKUPS!C$9,0)*$FD$6+VLOOKUP($FA871,CFP,LOOKUPS!C$6,0)*$FE$6+VLOOKUP($FA871,EP,LOOKUPS!C$8,0)*$FF$6+VLOOKUP($FA871,BM,LOOKUPS!C$5,0)*$FG$6+VLOOKUP($FA871,DIV,LOOKUPS!C$7,0)*$FH$6++VLOOKUP($FA871,SIZE,LOOKUPS!C$11,0)*$FI$6),"",VLOOKUP($FA871,MOM,LOOKUPS!C$12,0)*$FB$6+VLOOKUP($FA871,STREV,LOOKUPS!C$10,0)*$FC$6+VLOOKUP($FA871,LTREV,LOOKUPS!C$9,0)*$FD$6+VLOOKUP($FA871,CFP,LOOKUPS!C$6,0)*$FE$6+VLOOKUP($FA871,EP,LOOKUPS!C$8,0)*$FF$6+VLOOKUP($FA871,BM,LOOKUPS!C$5,0)*$FG$6+VLOOKUP($FA871,DIV,LOOKUPS!C$7,0)*$FH$6++VLOOKUP($FA871,SIZE,LOOKUPS!C$11,0)*$FI$6)</f>
        <v>4.2962000000000007</v>
      </c>
      <c r="FC871" s="1">
        <f>IF(ISERROR(VLOOKUP($FA871,MOM,LOOKUPS!D$12,0)*$FB$6+VLOOKUP($FA871,STREV,LOOKUPS!D$10,0)*$FC$6+VLOOKUP($FA871,LTREV,LOOKUPS!D$9,0)*$FD$6+VLOOKUP($FA871,CFP,LOOKUPS!D$6,0)*$FE$6+VLOOKUP($FA871,EP,LOOKUPS!D$8,0)*$FF$6+VLOOKUP($FA871,BM,LOOKUPS!D$5,0)*$FG$6+VLOOKUP($FA871,DIV,LOOKUPS!D$7,0)*$FH$6++VLOOKUP($FA871,SIZE,LOOKUPS!D$11,0)*$FI$6),"",VLOOKUP($FA871,MOM,LOOKUPS!D$12,0)*$FB$6+VLOOKUP($FA871,STREV,LOOKUPS!D$10,0)*$FC$6+VLOOKUP($FA871,LTREV,LOOKUPS!D$9,0)*$FD$6+VLOOKUP($FA871,CFP,LOOKUPS!D$6,0)*$FE$6+VLOOKUP($FA871,EP,LOOKUPS!D$8,0)*$FF$6+VLOOKUP($FA871,BM,LOOKUPS!D$5,0)*$FG$6+VLOOKUP($FA871,DIV,LOOKUPS!D$7,0)*$FH$6++VLOOKUP($FA871,SIZE,LOOKUPS!D$11,0)*$FI$6)</f>
        <v>3.7328000000000001</v>
      </c>
      <c r="FD871" s="1">
        <f>IF(ISERROR(VLOOKUP($FA871,MOM,LOOKUPS!E$12,0)*$FB$6+VLOOKUP($FA871,STREV,LOOKUPS!E$10,0)*$FC$6+VLOOKUP($FA871,LTREV,LOOKUPS!E$9,0)*$FD$6+VLOOKUP($FA871,CFP,LOOKUPS!E$6,0)*$FE$6+VLOOKUP($FA871,EP,LOOKUPS!E$8,0)*$FF$6+VLOOKUP($FA871,BM,LOOKUPS!E$5,0)*$FG$6+VLOOKUP($FA871,DIV,LOOKUPS!E$7,0)*$FH$6++VLOOKUP($FA871,SIZE,LOOKUPS!E$11,0)*$FI$6),"",VLOOKUP($FA871,MOM,LOOKUPS!E$12,0)*$FB$6+VLOOKUP($FA871,STREV,LOOKUPS!E$10,0)*$FC$6+VLOOKUP($FA871,LTREV,LOOKUPS!E$9,0)*$FD$6+VLOOKUP($FA871,CFP,LOOKUPS!E$6,0)*$FE$6+VLOOKUP($FA871,EP,LOOKUPS!E$8,0)*$FF$6+VLOOKUP($FA871,BM,LOOKUPS!E$5,0)*$FG$6+VLOOKUP($FA871,DIV,LOOKUPS!E$7,0)*$FH$6++VLOOKUP($FA871,SIZE,LOOKUPS!E$11,0)*$FI$6)</f>
        <v>3.8609000000000004</v>
      </c>
      <c r="FE871" s="1">
        <f>IF(ISERROR(VLOOKUP($FA871,MOM,LOOKUPS!F$12,0)*$FB$6+VLOOKUP($FA871,STREV,LOOKUPS!F$10,0)*$FC$6+VLOOKUP($FA871,LTREV,LOOKUPS!F$9,0)*$FD$6+VLOOKUP($FA871,CFP,LOOKUPS!F$6,0)*$FE$6+VLOOKUP($FA871,EP,LOOKUPS!F$8,0)*$FF$6+VLOOKUP($FA871,BM,LOOKUPS!F$5,0)*$FG$6+VLOOKUP($FA871,DIV,LOOKUPS!F$7,0)*$FH$6++VLOOKUP($FA871,SIZE,LOOKUPS!F$11,0)*$FI$6),"",VLOOKUP($FA871,MOM,LOOKUPS!F$12,0)*$FB$6+VLOOKUP($FA871,STREV,LOOKUPS!F$10,0)*$FC$6+VLOOKUP($FA871,LTREV,LOOKUPS!F$9,0)*$FD$6+VLOOKUP($FA871,CFP,LOOKUPS!F$6,0)*$FE$6+VLOOKUP($FA871,EP,LOOKUPS!F$8,0)*$FF$6+VLOOKUP($FA871,BM,LOOKUPS!F$5,0)*$FG$6+VLOOKUP($FA871,DIV,LOOKUPS!F$7,0)*$FH$6++VLOOKUP($FA871,SIZE,LOOKUPS!F$11,0)*$FI$6)</f>
        <v>3.5629999999999997</v>
      </c>
      <c r="FF871" s="1">
        <f>IF(ISERROR(VLOOKUP($FA871,MOM,LOOKUPS!G$12,0)*$FB$6+VLOOKUP($FA871,STREV,LOOKUPS!G$10,0)*$FC$6+VLOOKUP($FA871,LTREV,LOOKUPS!G$9,0)*$FD$6+VLOOKUP($FA871,CFP,LOOKUPS!G$6,0)*$FE$6+VLOOKUP($FA871,EP,LOOKUPS!G$8,0)*$FF$6+VLOOKUP($FA871,BM,LOOKUPS!G$5,0)*$FG$6+VLOOKUP($FA871,DIV,LOOKUPS!G$7,0)*$FH$6++VLOOKUP($FA871,SIZE,LOOKUPS!G$11,0)*$FI$6),"",VLOOKUP($FA871,MOM,LOOKUPS!G$12,0)*$FB$6+VLOOKUP($FA871,STREV,LOOKUPS!G$10,0)*$FC$6+VLOOKUP($FA871,LTREV,LOOKUPS!G$9,0)*$FD$6+VLOOKUP($FA871,CFP,LOOKUPS!G$6,0)*$FE$6+VLOOKUP($FA871,EP,LOOKUPS!G$8,0)*$FF$6+VLOOKUP($FA871,BM,LOOKUPS!G$5,0)*$FG$6+VLOOKUP($FA871,DIV,LOOKUPS!G$7,0)*$FH$6++VLOOKUP($FA871,SIZE,LOOKUPS!G$11,0)*$FI$6)</f>
        <v>3.3642000000000003</v>
      </c>
      <c r="FG871" s="1">
        <f>IF(ISERROR(VLOOKUP($FA871,MOM,LOOKUPS!H$12,0)*$FB$6+VLOOKUP($FA871,STREV,LOOKUPS!H$10,0)*$FC$6+VLOOKUP($FA871,LTREV,LOOKUPS!H$9,0)*$FD$6+VLOOKUP($FA871,CFP,LOOKUPS!H$6,0)*$FE$6+VLOOKUP($FA871,EP,LOOKUPS!H$8,0)*$FF$6+VLOOKUP($FA871,BM,LOOKUPS!H$5,0)*$FG$6+VLOOKUP($FA871,DIV,LOOKUPS!H$7,0)*$FH$6++VLOOKUP($FA871,SIZE,LOOKUPS!H$11,0)*$FI$6),"",VLOOKUP($FA871,MOM,LOOKUPS!H$12,0)*$FB$6+VLOOKUP($FA871,STREV,LOOKUPS!H$10,0)*$FC$6+VLOOKUP($FA871,LTREV,LOOKUPS!H$9,0)*$FD$6+VLOOKUP($FA871,CFP,LOOKUPS!H$6,0)*$FE$6+VLOOKUP($FA871,EP,LOOKUPS!H$8,0)*$FF$6+VLOOKUP($FA871,BM,LOOKUPS!H$5,0)*$FG$6+VLOOKUP($FA871,DIV,LOOKUPS!H$7,0)*$FH$6++VLOOKUP($FA871,SIZE,LOOKUPS!H$11,0)*$FI$6)</f>
        <v>2.9016000000000002</v>
      </c>
      <c r="FH871" s="1">
        <f>IF(ISERROR(VLOOKUP($FA871,MOM,LOOKUPS!I$12,0)*$FB$6+VLOOKUP($FA871,STREV,LOOKUPS!I$10,0)*$FC$6+VLOOKUP($FA871,LTREV,LOOKUPS!I$9,0)*$FD$6+VLOOKUP($FA871,CFP,LOOKUPS!I$6,0)*$FE$6+VLOOKUP($FA871,EP,LOOKUPS!I$8,0)*$FF$6+VLOOKUP($FA871,BM,LOOKUPS!I$5,0)*$FG$6+VLOOKUP($FA871,DIV,LOOKUPS!I$7,0)*$FH$6++VLOOKUP($FA871,SIZE,LOOKUPS!I$11,0)*$FI$6),"",VLOOKUP($FA871,MOM,LOOKUPS!I$12,0)*$FB$6+VLOOKUP($FA871,STREV,LOOKUPS!I$10,0)*$FC$6+VLOOKUP($FA871,LTREV,LOOKUPS!I$9,0)*$FD$6+VLOOKUP($FA871,CFP,LOOKUPS!I$6,0)*$FE$6+VLOOKUP($FA871,EP,LOOKUPS!I$8,0)*$FF$6+VLOOKUP($FA871,BM,LOOKUPS!I$5,0)*$FG$6+VLOOKUP($FA871,DIV,LOOKUPS!I$7,0)*$FH$6++VLOOKUP($FA871,SIZE,LOOKUPS!I$11,0)*$FI$6)</f>
        <v>2.9081000000000001</v>
      </c>
      <c r="FI871" s="1">
        <f>IF(ISERROR(VLOOKUP($FA871,MOM,LOOKUPS!J$12,0)*$FB$6+VLOOKUP($FA871,STREV,LOOKUPS!J$10,0)*$FC$6+VLOOKUP($FA871,LTREV,LOOKUPS!J$9,0)*$FD$6+VLOOKUP($FA871,CFP,LOOKUPS!J$6,0)*$FE$6+VLOOKUP($FA871,EP,LOOKUPS!J$8,0)*$FF$6+VLOOKUP($FA871,BM,LOOKUPS!J$5,0)*$FG$6+VLOOKUP($FA871,DIV,LOOKUPS!J$7,0)*$FH$6++VLOOKUP($FA871,SIZE,LOOKUPS!J$11,0)*$FI$6),"",VLOOKUP($FA871,MOM,LOOKUPS!J$12,0)*$FB$6+VLOOKUP($FA871,STREV,LOOKUPS!J$10,0)*$FC$6+VLOOKUP($FA871,LTREV,LOOKUPS!J$9,0)*$FD$6+VLOOKUP($FA871,CFP,LOOKUPS!J$6,0)*$FE$6+VLOOKUP($FA871,EP,LOOKUPS!J$8,0)*$FF$6+VLOOKUP($FA871,BM,LOOKUPS!J$5,0)*$FG$6+VLOOKUP($FA871,DIV,LOOKUPS!J$7,0)*$FH$6++VLOOKUP($FA871,SIZE,LOOKUPS!J$11,0)*$FI$6)</f>
        <v>3.2773000000000003</v>
      </c>
      <c r="FJ871" s="1">
        <f>IF(ISERROR(VLOOKUP($FA871,MOM,LOOKUPS!K$12,0)*$FB$6+VLOOKUP($FA871,STREV,LOOKUPS!K$10,0)*$FC$6+VLOOKUP($FA871,LTREV,LOOKUPS!K$9,0)*$FD$6+VLOOKUP($FA871,CFP,LOOKUPS!K$6,0)*$FE$6+VLOOKUP($FA871,EP,LOOKUPS!K$8,0)*$FF$6+VLOOKUP($FA871,BM,LOOKUPS!K$5,0)*$FG$6+VLOOKUP($FA871,DIV,LOOKUPS!K$7,0)*$FH$6++VLOOKUP($FA871,SIZE,LOOKUPS!K$11,0)*$FI$6),"",VLOOKUP($FA871,MOM,LOOKUPS!K$12,0)*$FB$6+VLOOKUP($FA871,STREV,LOOKUPS!K$10,0)*$FC$6+VLOOKUP($FA871,LTREV,LOOKUPS!K$9,0)*$FD$6+VLOOKUP($FA871,CFP,LOOKUPS!K$6,0)*$FE$6+VLOOKUP($FA871,EP,LOOKUPS!K$8,0)*$FF$6+VLOOKUP($FA871,BM,LOOKUPS!K$5,0)*$FG$6+VLOOKUP($FA871,DIV,LOOKUPS!K$7,0)*$FH$6++VLOOKUP($FA871,SIZE,LOOKUPS!K$11,0)*$FI$6)</f>
        <v>2.9330000000000003</v>
      </c>
      <c r="FK871" s="1">
        <f>IF(ISERROR(VLOOKUP($FA871,MOM,LOOKUPS!L$12,0)*$FB$6+VLOOKUP($FA871,STREV,LOOKUPS!L$10,0)*$FC$6+VLOOKUP($FA871,LTREV,LOOKUPS!L$9,0)*$FD$6+VLOOKUP($FA871,CFP,LOOKUPS!L$6,0)*$FE$6+VLOOKUP($FA871,EP,LOOKUPS!L$8,0)*$FF$6+VLOOKUP($FA871,BM,LOOKUPS!L$5,0)*$FG$6+VLOOKUP($FA871,DIV,LOOKUPS!L$7,0)*$FH$6++VLOOKUP($FA871,SIZE,LOOKUPS!L$11,0)*$FI$6),"",VLOOKUP($FA871,MOM,LOOKUPS!L$12,0)*$FB$6+VLOOKUP($FA871,STREV,LOOKUPS!L$10,0)*$FC$6+VLOOKUP($FA871,LTREV,LOOKUPS!L$9,0)*$FD$6+VLOOKUP($FA871,CFP,LOOKUPS!L$6,0)*$FE$6+VLOOKUP($FA871,EP,LOOKUPS!L$8,0)*$FF$6+VLOOKUP($FA871,BM,LOOKUPS!L$5,0)*$FG$6+VLOOKUP($FA871,DIV,LOOKUPS!L$7,0)*$FH$6++VLOOKUP($FA871,SIZE,LOOKUPS!L$11,0)*$FI$6)</f>
        <v>4.4896000000000011</v>
      </c>
    </row>
    <row r="872" spans="1:167" x14ac:dyDescent="0.3">
      <c r="A872" s="1">
        <v>199811</v>
      </c>
      <c r="B872" s="1">
        <v>10.89</v>
      </c>
      <c r="C872" s="1">
        <v>9.17</v>
      </c>
      <c r="D872" s="1">
        <v>7.49</v>
      </c>
      <c r="E872" s="1">
        <v>8.2200000000000006</v>
      </c>
      <c r="F872" s="1">
        <v>6.67</v>
      </c>
      <c r="G872" s="1">
        <v>5.14</v>
      </c>
      <c r="H872" s="1">
        <v>6.86</v>
      </c>
      <c r="I872" s="1">
        <v>6.14</v>
      </c>
      <c r="J872" s="1">
        <v>4.97</v>
      </c>
      <c r="K872" s="1">
        <v>10.26</v>
      </c>
      <c r="M872" s="1">
        <v>199712</v>
      </c>
      <c r="N872" s="1">
        <v>-9.83</v>
      </c>
      <c r="O872" s="1">
        <v>-5.64</v>
      </c>
      <c r="P872" s="1">
        <v>-2.4</v>
      </c>
      <c r="Q872" s="1">
        <v>-0.65</v>
      </c>
      <c r="R872" s="1">
        <v>0.2</v>
      </c>
      <c r="S872" s="1">
        <v>1.19</v>
      </c>
      <c r="T872" s="1">
        <v>0.73</v>
      </c>
      <c r="U872" s="1">
        <v>1.45</v>
      </c>
      <c r="V872" s="1">
        <v>1.48</v>
      </c>
      <c r="W872" s="1">
        <v>-3.9</v>
      </c>
      <c r="Y872" s="1">
        <v>200211</v>
      </c>
      <c r="Z872" s="1">
        <v>17.53</v>
      </c>
      <c r="AA872" s="1">
        <v>12.02</v>
      </c>
      <c r="AB872" s="1">
        <v>11.14</v>
      </c>
      <c r="AC872" s="1">
        <v>12.21</v>
      </c>
      <c r="AD872" s="1">
        <v>7.82</v>
      </c>
      <c r="AE872" s="1">
        <v>8.11</v>
      </c>
      <c r="AF872" s="1">
        <v>8.39</v>
      </c>
      <c r="AG872" s="1">
        <v>6.88</v>
      </c>
      <c r="AH872" s="1">
        <v>8.4499999999999993</v>
      </c>
      <c r="AI872" s="1">
        <v>11.08</v>
      </c>
      <c r="CA872" s="1">
        <v>199805</v>
      </c>
      <c r="CB872" s="1">
        <v>-7.18</v>
      </c>
      <c r="CC872" s="1">
        <v>-6.18</v>
      </c>
      <c r="CD872" s="1">
        <v>-4.42</v>
      </c>
      <c r="CE872" s="1">
        <v>-2.42</v>
      </c>
      <c r="CF872" s="1">
        <v>-6.47</v>
      </c>
      <c r="CG872" s="1">
        <v>-5.86</v>
      </c>
      <c r="CH872" s="1">
        <v>-3.94</v>
      </c>
      <c r="CI872" s="1">
        <v>-3.09</v>
      </c>
      <c r="CJ872" s="1">
        <v>-2.2400000000000002</v>
      </c>
      <c r="CK872" s="1">
        <v>-7.56</v>
      </c>
      <c r="CL872" s="1">
        <v>-4.83</v>
      </c>
      <c r="CM872" s="1">
        <v>-5.38</v>
      </c>
      <c r="CN872" s="1">
        <v>-6.34</v>
      </c>
      <c r="CO872" s="1">
        <v>-3.99</v>
      </c>
      <c r="CP872" s="1">
        <v>-3.89</v>
      </c>
      <c r="CQ872" s="1">
        <v>-3.22</v>
      </c>
      <c r="CR872" s="1">
        <v>-2.96</v>
      </c>
      <c r="CS872" s="1">
        <v>-2.41</v>
      </c>
      <c r="CT872" s="1">
        <v>-2.11</v>
      </c>
      <c r="CV872" s="1">
        <v>199905</v>
      </c>
      <c r="CW872" s="1">
        <v>4.99</v>
      </c>
      <c r="CX872" s="1">
        <v>0.61</v>
      </c>
      <c r="CY872" s="1">
        <v>1.17</v>
      </c>
      <c r="CZ872" s="1">
        <v>3.44</v>
      </c>
      <c r="DA872" s="1">
        <v>0.43</v>
      </c>
      <c r="DB872" s="1">
        <v>1.2</v>
      </c>
      <c r="DC872" s="1">
        <v>1</v>
      </c>
      <c r="DD872" s="1">
        <v>1.91</v>
      </c>
      <c r="DE872" s="1">
        <v>3.83</v>
      </c>
      <c r="DF872" s="1">
        <v>1.73</v>
      </c>
      <c r="DG872" s="1">
        <v>-0.99</v>
      </c>
      <c r="DH872" s="1">
        <v>0.91</v>
      </c>
      <c r="DI872" s="1">
        <v>1.48</v>
      </c>
      <c r="DJ872" s="1">
        <v>1.92</v>
      </c>
      <c r="DK872" s="1">
        <v>0.18</v>
      </c>
      <c r="DL872" s="1">
        <v>1.21</v>
      </c>
      <c r="DM872" s="1">
        <v>2.73</v>
      </c>
      <c r="DN872" s="1">
        <v>1.83</v>
      </c>
      <c r="DO872" s="1">
        <v>5.98</v>
      </c>
      <c r="DQ872" s="1">
        <v>199805</v>
      </c>
      <c r="DR872" s="1">
        <v>-99.99</v>
      </c>
      <c r="DS872" s="1">
        <v>-4.42</v>
      </c>
      <c r="DT872" s="1">
        <v>-5.72</v>
      </c>
      <c r="DU872" s="1">
        <v>-3</v>
      </c>
      <c r="DV872" s="1">
        <v>-4.25</v>
      </c>
      <c r="DW872" s="1">
        <v>-5.86</v>
      </c>
      <c r="DX872" s="1">
        <v>-6.17</v>
      </c>
      <c r="DY872" s="1">
        <v>-4</v>
      </c>
      <c r="DZ872" s="1">
        <v>-2.6</v>
      </c>
      <c r="EA872" s="1">
        <v>-3.97</v>
      </c>
      <c r="EB872" s="1">
        <v>-5.26</v>
      </c>
      <c r="EC872" s="1">
        <v>-5.78</v>
      </c>
      <c r="ED872" s="1">
        <v>-5.95</v>
      </c>
      <c r="EE872" s="1">
        <v>-6.17</v>
      </c>
      <c r="EF872" s="1">
        <v>-6.17</v>
      </c>
      <c r="EG872" s="1">
        <v>-4.26</v>
      </c>
      <c r="EH872" s="1">
        <v>-3.72</v>
      </c>
      <c r="EI872" s="1">
        <v>-2.94</v>
      </c>
      <c r="EJ872" s="1">
        <v>-2.2200000000000002</v>
      </c>
      <c r="EL872">
        <v>199805</v>
      </c>
      <c r="EM872">
        <v>-3.07</v>
      </c>
      <c r="EN872">
        <v>-3.4</v>
      </c>
      <c r="EO872">
        <v>3.43</v>
      </c>
      <c r="EP872">
        <v>0.4</v>
      </c>
      <c r="ER872" s="1">
        <v>199811</v>
      </c>
      <c r="ES872" s="1">
        <v>1.1599999999999999</v>
      </c>
      <c r="EU872" s="1">
        <v>199712</v>
      </c>
      <c r="EV872" s="1">
        <v>-3.05</v>
      </c>
      <c r="EX872" s="1">
        <v>200211</v>
      </c>
      <c r="EY872" s="1">
        <v>4.08</v>
      </c>
      <c r="FA872" s="1">
        <v>199811</v>
      </c>
      <c r="FB872" s="1">
        <f>IF(ISERROR(VLOOKUP($FA872,MOM,LOOKUPS!C$12,0)*$FB$6+VLOOKUP($FA872,STREV,LOOKUPS!C$10,0)*$FC$6+VLOOKUP($FA872,LTREV,LOOKUPS!C$9,0)*$FD$6+VLOOKUP($FA872,CFP,LOOKUPS!C$6,0)*$FE$6+VLOOKUP($FA872,EP,LOOKUPS!C$8,0)*$FF$6+VLOOKUP($FA872,BM,LOOKUPS!C$5,0)*$FG$6+VLOOKUP($FA872,DIV,LOOKUPS!C$7,0)*$FH$6++VLOOKUP($FA872,SIZE,LOOKUPS!C$11,0)*$FI$6),"",VLOOKUP($FA872,MOM,LOOKUPS!C$12,0)*$FB$6+VLOOKUP($FA872,STREV,LOOKUPS!C$10,0)*$FC$6+VLOOKUP($FA872,LTREV,LOOKUPS!C$9,0)*$FD$6+VLOOKUP($FA872,CFP,LOOKUPS!C$6,0)*$FE$6+VLOOKUP($FA872,EP,LOOKUPS!C$8,0)*$FF$6+VLOOKUP($FA872,BM,LOOKUPS!C$5,0)*$FG$6+VLOOKUP($FA872,DIV,LOOKUPS!C$7,0)*$FH$6++VLOOKUP($FA872,SIZE,LOOKUPS!C$11,0)*$FI$6)</f>
        <v>10.305800000000001</v>
      </c>
      <c r="FC872" s="1">
        <f>IF(ISERROR(VLOOKUP($FA872,MOM,LOOKUPS!D$12,0)*$FB$6+VLOOKUP($FA872,STREV,LOOKUPS!D$10,0)*$FC$6+VLOOKUP($FA872,LTREV,LOOKUPS!D$9,0)*$FD$6+VLOOKUP($FA872,CFP,LOOKUPS!D$6,0)*$FE$6+VLOOKUP($FA872,EP,LOOKUPS!D$8,0)*$FF$6+VLOOKUP($FA872,BM,LOOKUPS!D$5,0)*$FG$6+VLOOKUP($FA872,DIV,LOOKUPS!D$7,0)*$FH$6++VLOOKUP($FA872,SIZE,LOOKUPS!D$11,0)*$FI$6),"",VLOOKUP($FA872,MOM,LOOKUPS!D$12,0)*$FB$6+VLOOKUP($FA872,STREV,LOOKUPS!D$10,0)*$FC$6+VLOOKUP($FA872,LTREV,LOOKUPS!D$9,0)*$FD$6+VLOOKUP($FA872,CFP,LOOKUPS!D$6,0)*$FE$6+VLOOKUP($FA872,EP,LOOKUPS!D$8,0)*$FF$6+VLOOKUP($FA872,BM,LOOKUPS!D$5,0)*$FG$6+VLOOKUP($FA872,DIV,LOOKUPS!D$7,0)*$FH$6++VLOOKUP($FA872,SIZE,LOOKUPS!D$11,0)*$FI$6)</f>
        <v>8.2761999999999993</v>
      </c>
      <c r="FD872" s="1">
        <f>IF(ISERROR(VLOOKUP($FA872,MOM,LOOKUPS!E$12,0)*$FB$6+VLOOKUP($FA872,STREV,LOOKUPS!E$10,0)*$FC$6+VLOOKUP($FA872,LTREV,LOOKUPS!E$9,0)*$FD$6+VLOOKUP($FA872,CFP,LOOKUPS!E$6,0)*$FE$6+VLOOKUP($FA872,EP,LOOKUPS!E$8,0)*$FF$6+VLOOKUP($FA872,BM,LOOKUPS!E$5,0)*$FG$6+VLOOKUP($FA872,DIV,LOOKUPS!E$7,0)*$FH$6++VLOOKUP($FA872,SIZE,LOOKUPS!E$11,0)*$FI$6),"",VLOOKUP($FA872,MOM,LOOKUPS!E$12,0)*$FB$6+VLOOKUP($FA872,STREV,LOOKUPS!E$10,0)*$FC$6+VLOOKUP($FA872,LTREV,LOOKUPS!E$9,0)*$FD$6+VLOOKUP($FA872,CFP,LOOKUPS!E$6,0)*$FE$6+VLOOKUP($FA872,EP,LOOKUPS!E$8,0)*$FF$6+VLOOKUP($FA872,BM,LOOKUPS!E$5,0)*$FG$6+VLOOKUP($FA872,DIV,LOOKUPS!E$7,0)*$FH$6++VLOOKUP($FA872,SIZE,LOOKUPS!E$11,0)*$FI$6)</f>
        <v>6.9056000000000006</v>
      </c>
      <c r="FE872" s="1">
        <f>IF(ISERROR(VLOOKUP($FA872,MOM,LOOKUPS!F$12,0)*$FB$6+VLOOKUP($FA872,STREV,LOOKUPS!F$10,0)*$FC$6+VLOOKUP($FA872,LTREV,LOOKUPS!F$9,0)*$FD$6+VLOOKUP($FA872,CFP,LOOKUPS!F$6,0)*$FE$6+VLOOKUP($FA872,EP,LOOKUPS!F$8,0)*$FF$6+VLOOKUP($FA872,BM,LOOKUPS!F$5,0)*$FG$6+VLOOKUP($FA872,DIV,LOOKUPS!F$7,0)*$FH$6++VLOOKUP($FA872,SIZE,LOOKUPS!F$11,0)*$FI$6),"",VLOOKUP($FA872,MOM,LOOKUPS!F$12,0)*$FB$6+VLOOKUP($FA872,STREV,LOOKUPS!F$10,0)*$FC$6+VLOOKUP($FA872,LTREV,LOOKUPS!F$9,0)*$FD$6+VLOOKUP($FA872,CFP,LOOKUPS!F$6,0)*$FE$6+VLOOKUP($FA872,EP,LOOKUPS!F$8,0)*$FF$6+VLOOKUP($FA872,BM,LOOKUPS!F$5,0)*$FG$6+VLOOKUP($FA872,DIV,LOOKUPS!F$7,0)*$FH$6++VLOOKUP($FA872,SIZE,LOOKUPS!F$11,0)*$FI$6)</f>
        <v>8.4777000000000022</v>
      </c>
      <c r="FF872" s="1">
        <f>IF(ISERROR(VLOOKUP($FA872,MOM,LOOKUPS!G$12,0)*$FB$6+VLOOKUP($FA872,STREV,LOOKUPS!G$10,0)*$FC$6+VLOOKUP($FA872,LTREV,LOOKUPS!G$9,0)*$FD$6+VLOOKUP($FA872,CFP,LOOKUPS!G$6,0)*$FE$6+VLOOKUP($FA872,EP,LOOKUPS!G$8,0)*$FF$6+VLOOKUP($FA872,BM,LOOKUPS!G$5,0)*$FG$6+VLOOKUP($FA872,DIV,LOOKUPS!G$7,0)*$FH$6++VLOOKUP($FA872,SIZE,LOOKUPS!G$11,0)*$FI$6),"",VLOOKUP($FA872,MOM,LOOKUPS!G$12,0)*$FB$6+VLOOKUP($FA872,STREV,LOOKUPS!G$10,0)*$FC$6+VLOOKUP($FA872,LTREV,LOOKUPS!G$9,0)*$FD$6+VLOOKUP($FA872,CFP,LOOKUPS!G$6,0)*$FE$6+VLOOKUP($FA872,EP,LOOKUPS!G$8,0)*$FF$6+VLOOKUP($FA872,BM,LOOKUPS!G$5,0)*$FG$6+VLOOKUP($FA872,DIV,LOOKUPS!G$7,0)*$FH$6++VLOOKUP($FA872,SIZE,LOOKUPS!G$11,0)*$FI$6)</f>
        <v>6.1848000000000001</v>
      </c>
      <c r="FG872" s="1">
        <f>IF(ISERROR(VLOOKUP($FA872,MOM,LOOKUPS!H$12,0)*$FB$6+VLOOKUP($FA872,STREV,LOOKUPS!H$10,0)*$FC$6+VLOOKUP($FA872,LTREV,LOOKUPS!H$9,0)*$FD$6+VLOOKUP($FA872,CFP,LOOKUPS!H$6,0)*$FE$6+VLOOKUP($FA872,EP,LOOKUPS!H$8,0)*$FF$6+VLOOKUP($FA872,BM,LOOKUPS!H$5,0)*$FG$6+VLOOKUP($FA872,DIV,LOOKUPS!H$7,0)*$FH$6++VLOOKUP($FA872,SIZE,LOOKUPS!H$11,0)*$FI$6),"",VLOOKUP($FA872,MOM,LOOKUPS!H$12,0)*$FB$6+VLOOKUP($FA872,STREV,LOOKUPS!H$10,0)*$FC$6+VLOOKUP($FA872,LTREV,LOOKUPS!H$9,0)*$FD$6+VLOOKUP($FA872,CFP,LOOKUPS!H$6,0)*$FE$6+VLOOKUP($FA872,EP,LOOKUPS!H$8,0)*$FF$6+VLOOKUP($FA872,BM,LOOKUPS!H$5,0)*$FG$6+VLOOKUP($FA872,DIV,LOOKUPS!H$7,0)*$FH$6++VLOOKUP($FA872,SIZE,LOOKUPS!H$11,0)*$FI$6)</f>
        <v>6.2176999999999998</v>
      </c>
      <c r="FH872" s="1">
        <f>IF(ISERROR(VLOOKUP($FA872,MOM,LOOKUPS!I$12,0)*$FB$6+VLOOKUP($FA872,STREV,LOOKUPS!I$10,0)*$FC$6+VLOOKUP($FA872,LTREV,LOOKUPS!I$9,0)*$FD$6+VLOOKUP($FA872,CFP,LOOKUPS!I$6,0)*$FE$6+VLOOKUP($FA872,EP,LOOKUPS!I$8,0)*$FF$6+VLOOKUP($FA872,BM,LOOKUPS!I$5,0)*$FG$6+VLOOKUP($FA872,DIV,LOOKUPS!I$7,0)*$FH$6++VLOOKUP($FA872,SIZE,LOOKUPS!I$11,0)*$FI$6),"",VLOOKUP($FA872,MOM,LOOKUPS!I$12,0)*$FB$6+VLOOKUP($FA872,STREV,LOOKUPS!I$10,0)*$FC$6+VLOOKUP($FA872,LTREV,LOOKUPS!I$9,0)*$FD$6+VLOOKUP($FA872,CFP,LOOKUPS!I$6,0)*$FE$6+VLOOKUP($FA872,EP,LOOKUPS!I$8,0)*$FF$6+VLOOKUP($FA872,BM,LOOKUPS!I$5,0)*$FG$6+VLOOKUP($FA872,DIV,LOOKUPS!I$7,0)*$FH$6++VLOOKUP($FA872,SIZE,LOOKUPS!I$11,0)*$FI$6)</f>
        <v>6.1545000000000005</v>
      </c>
      <c r="FI872" s="1">
        <f>IF(ISERROR(VLOOKUP($FA872,MOM,LOOKUPS!J$12,0)*$FB$6+VLOOKUP($FA872,STREV,LOOKUPS!J$10,0)*$FC$6+VLOOKUP($FA872,LTREV,LOOKUPS!J$9,0)*$FD$6+VLOOKUP($FA872,CFP,LOOKUPS!J$6,0)*$FE$6+VLOOKUP($FA872,EP,LOOKUPS!J$8,0)*$FF$6+VLOOKUP($FA872,BM,LOOKUPS!J$5,0)*$FG$6+VLOOKUP($FA872,DIV,LOOKUPS!J$7,0)*$FH$6++VLOOKUP($FA872,SIZE,LOOKUPS!J$11,0)*$FI$6),"",VLOOKUP($FA872,MOM,LOOKUPS!J$12,0)*$FB$6+VLOOKUP($FA872,STREV,LOOKUPS!J$10,0)*$FC$6+VLOOKUP($FA872,LTREV,LOOKUPS!J$9,0)*$FD$6+VLOOKUP($FA872,CFP,LOOKUPS!J$6,0)*$FE$6+VLOOKUP($FA872,EP,LOOKUPS!J$8,0)*$FF$6+VLOOKUP($FA872,BM,LOOKUPS!J$5,0)*$FG$6+VLOOKUP($FA872,DIV,LOOKUPS!J$7,0)*$FH$6++VLOOKUP($FA872,SIZE,LOOKUPS!J$11,0)*$FI$6)</f>
        <v>5.6079999999999997</v>
      </c>
      <c r="FJ872" s="1">
        <f>IF(ISERROR(VLOOKUP($FA872,MOM,LOOKUPS!K$12,0)*$FB$6+VLOOKUP($FA872,STREV,LOOKUPS!K$10,0)*$FC$6+VLOOKUP($FA872,LTREV,LOOKUPS!K$9,0)*$FD$6+VLOOKUP($FA872,CFP,LOOKUPS!K$6,0)*$FE$6+VLOOKUP($FA872,EP,LOOKUPS!K$8,0)*$FF$6+VLOOKUP($FA872,BM,LOOKUPS!K$5,0)*$FG$6+VLOOKUP($FA872,DIV,LOOKUPS!K$7,0)*$FH$6++VLOOKUP($FA872,SIZE,LOOKUPS!K$11,0)*$FI$6),"",VLOOKUP($FA872,MOM,LOOKUPS!K$12,0)*$FB$6+VLOOKUP($FA872,STREV,LOOKUPS!K$10,0)*$FC$6+VLOOKUP($FA872,LTREV,LOOKUPS!K$9,0)*$FD$6+VLOOKUP($FA872,CFP,LOOKUPS!K$6,0)*$FE$6+VLOOKUP($FA872,EP,LOOKUPS!K$8,0)*$FF$6+VLOOKUP($FA872,BM,LOOKUPS!K$5,0)*$FG$6+VLOOKUP($FA872,DIV,LOOKUPS!K$7,0)*$FH$6++VLOOKUP($FA872,SIZE,LOOKUPS!K$11,0)*$FI$6)</f>
        <v>7.1822000000000008</v>
      </c>
      <c r="FK872" s="1">
        <f>IF(ISERROR(VLOOKUP($FA872,MOM,LOOKUPS!L$12,0)*$FB$6+VLOOKUP($FA872,STREV,LOOKUPS!L$10,0)*$FC$6+VLOOKUP($FA872,LTREV,LOOKUPS!L$9,0)*$FD$6+VLOOKUP($FA872,CFP,LOOKUPS!L$6,0)*$FE$6+VLOOKUP($FA872,EP,LOOKUPS!L$8,0)*$FF$6+VLOOKUP($FA872,BM,LOOKUPS!L$5,0)*$FG$6+VLOOKUP($FA872,DIV,LOOKUPS!L$7,0)*$FH$6++VLOOKUP($FA872,SIZE,LOOKUPS!L$11,0)*$FI$6),"",VLOOKUP($FA872,MOM,LOOKUPS!L$12,0)*$FB$6+VLOOKUP($FA872,STREV,LOOKUPS!L$10,0)*$FC$6+VLOOKUP($FA872,LTREV,LOOKUPS!L$9,0)*$FD$6+VLOOKUP($FA872,CFP,LOOKUPS!L$6,0)*$FE$6+VLOOKUP($FA872,EP,LOOKUPS!L$8,0)*$FF$6+VLOOKUP($FA872,BM,LOOKUPS!L$5,0)*$FG$6+VLOOKUP($FA872,DIV,LOOKUPS!L$7,0)*$FH$6++VLOOKUP($FA872,SIZE,LOOKUPS!L$11,0)*$FI$6)</f>
        <v>11.0589</v>
      </c>
    </row>
    <row r="873" spans="1:167" x14ac:dyDescent="0.3">
      <c r="A873" s="1">
        <v>199812</v>
      </c>
      <c r="B873" s="1">
        <v>-1.89</v>
      </c>
      <c r="C873" s="1">
        <v>1.1399999999999999</v>
      </c>
      <c r="D873" s="1">
        <v>1.1299999999999999</v>
      </c>
      <c r="E873" s="1">
        <v>0.17</v>
      </c>
      <c r="F873" s="1">
        <v>3.11</v>
      </c>
      <c r="G873" s="1">
        <v>3.74</v>
      </c>
      <c r="H873" s="1">
        <v>4.0999999999999996</v>
      </c>
      <c r="I873" s="1">
        <v>4.07</v>
      </c>
      <c r="J873" s="1">
        <v>6.9</v>
      </c>
      <c r="K873" s="1">
        <v>9.36</v>
      </c>
      <c r="M873" s="1">
        <v>199801</v>
      </c>
      <c r="N873" s="1">
        <v>7.89</v>
      </c>
      <c r="O873" s="1">
        <v>1.66</v>
      </c>
      <c r="P873" s="1">
        <v>-0.64</v>
      </c>
      <c r="Q873" s="1">
        <v>0.56000000000000005</v>
      </c>
      <c r="R873" s="1">
        <v>-0.11</v>
      </c>
      <c r="S873" s="1">
        <v>-1.39</v>
      </c>
      <c r="T873" s="1">
        <v>-1.39</v>
      </c>
      <c r="U873" s="1">
        <v>-2.1</v>
      </c>
      <c r="V873" s="1">
        <v>-2.46</v>
      </c>
      <c r="W873" s="1">
        <v>-3.12</v>
      </c>
      <c r="Y873" s="1">
        <v>200212</v>
      </c>
      <c r="Z873" s="1">
        <v>-8.18</v>
      </c>
      <c r="AA873" s="1">
        <v>-3.4</v>
      </c>
      <c r="AB873" s="1">
        <v>-4.21</v>
      </c>
      <c r="AC873" s="1">
        <v>-2.34</v>
      </c>
      <c r="AD873" s="1">
        <v>-2.2599999999999998</v>
      </c>
      <c r="AE873" s="1">
        <v>-2.0299999999999998</v>
      </c>
      <c r="AF873" s="1">
        <v>-3.45</v>
      </c>
      <c r="AG873" s="1">
        <v>-3.13</v>
      </c>
      <c r="AH873" s="1">
        <v>-5.16</v>
      </c>
      <c r="AI873" s="1">
        <v>-7.44</v>
      </c>
      <c r="CA873" s="1">
        <v>199806</v>
      </c>
      <c r="CB873" s="1">
        <v>-5.44</v>
      </c>
      <c r="CC873" s="1">
        <v>-2.42</v>
      </c>
      <c r="CD873" s="1">
        <v>-2.5</v>
      </c>
      <c r="CE873" s="1">
        <v>-3.04</v>
      </c>
      <c r="CF873" s="1">
        <v>-2.2400000000000002</v>
      </c>
      <c r="CG873" s="1">
        <v>-3.1</v>
      </c>
      <c r="CH873" s="1">
        <v>-2.84</v>
      </c>
      <c r="CI873" s="1">
        <v>-1.71</v>
      </c>
      <c r="CJ873" s="1">
        <v>-3.27</v>
      </c>
      <c r="CK873" s="1">
        <v>-2.11</v>
      </c>
      <c r="CL873" s="1">
        <v>-2.4300000000000002</v>
      </c>
      <c r="CM873" s="1">
        <v>-2.91</v>
      </c>
      <c r="CN873" s="1">
        <v>-3.3</v>
      </c>
      <c r="CO873" s="1">
        <v>-2.2599999999999998</v>
      </c>
      <c r="CP873" s="1">
        <v>-3.45</v>
      </c>
      <c r="CQ873" s="1">
        <v>-1.07</v>
      </c>
      <c r="CR873" s="1">
        <v>-2.34</v>
      </c>
      <c r="CS873" s="1">
        <v>-3.61</v>
      </c>
      <c r="CT873" s="1">
        <v>-3.03</v>
      </c>
      <c r="CV873" s="1">
        <v>199906</v>
      </c>
      <c r="CW873" s="1">
        <v>4.38</v>
      </c>
      <c r="CX873" s="1">
        <v>3.79</v>
      </c>
      <c r="CY873" s="1">
        <v>3.14</v>
      </c>
      <c r="CZ873" s="1">
        <v>2.4700000000000002</v>
      </c>
      <c r="DA873" s="1">
        <v>4.16</v>
      </c>
      <c r="DB873" s="1">
        <v>3.08</v>
      </c>
      <c r="DC873" s="1">
        <v>2.83</v>
      </c>
      <c r="DD873" s="1">
        <v>3.16</v>
      </c>
      <c r="DE873" s="1">
        <v>2.5299999999999998</v>
      </c>
      <c r="DF873" s="1">
        <v>4.8600000000000003</v>
      </c>
      <c r="DG873" s="1">
        <v>3.39</v>
      </c>
      <c r="DH873" s="1">
        <v>3.16</v>
      </c>
      <c r="DI873" s="1">
        <v>3.01</v>
      </c>
      <c r="DJ873" s="1">
        <v>2.76</v>
      </c>
      <c r="DK873" s="1">
        <v>2.88</v>
      </c>
      <c r="DL873" s="1">
        <v>3.83</v>
      </c>
      <c r="DM873" s="1">
        <v>2.38</v>
      </c>
      <c r="DN873" s="1">
        <v>2.84</v>
      </c>
      <c r="DO873" s="1">
        <v>2.19</v>
      </c>
      <c r="DQ873" s="1">
        <v>199806</v>
      </c>
      <c r="DR873" s="1">
        <v>-99.99</v>
      </c>
      <c r="DS873" s="1">
        <v>-3.9</v>
      </c>
      <c r="DT873" s="1">
        <v>-0.41</v>
      </c>
      <c r="DU873" s="1">
        <v>0.94</v>
      </c>
      <c r="DV873" s="1">
        <v>-4.21</v>
      </c>
      <c r="DW873" s="1">
        <v>-0.81</v>
      </c>
      <c r="DX873" s="1">
        <v>-0.62</v>
      </c>
      <c r="DY873" s="1">
        <v>-0.72</v>
      </c>
      <c r="DZ873" s="1">
        <v>2.13</v>
      </c>
      <c r="EA873" s="1">
        <v>-4.9000000000000004</v>
      </c>
      <c r="EB873" s="1">
        <v>-1.75</v>
      </c>
      <c r="EC873" s="1">
        <v>-1.29</v>
      </c>
      <c r="ED873" s="1">
        <v>-0.19</v>
      </c>
      <c r="EE873" s="1">
        <v>-0.19</v>
      </c>
      <c r="EF873" s="1">
        <v>-1.06</v>
      </c>
      <c r="EG873" s="1">
        <v>-0.24</v>
      </c>
      <c r="EH873" s="1">
        <v>-1.24</v>
      </c>
      <c r="EI873" s="1">
        <v>1.32</v>
      </c>
      <c r="EJ873" s="1">
        <v>3.04</v>
      </c>
      <c r="EL873">
        <v>199806</v>
      </c>
      <c r="EM873">
        <v>3.18</v>
      </c>
      <c r="EN873">
        <v>-3.32</v>
      </c>
      <c r="EO873">
        <v>-1.8</v>
      </c>
      <c r="EP873">
        <v>0.41</v>
      </c>
      <c r="ER873" s="1">
        <v>199812</v>
      </c>
      <c r="ES873" s="1">
        <v>8.99</v>
      </c>
      <c r="EU873" s="1">
        <v>199801</v>
      </c>
      <c r="EV873" s="1">
        <v>5</v>
      </c>
      <c r="EX873" s="1">
        <v>200212</v>
      </c>
      <c r="EY873" s="1">
        <v>2.21</v>
      </c>
      <c r="FA873" s="1">
        <v>199812</v>
      </c>
      <c r="FB873" s="1">
        <f>IF(ISERROR(VLOOKUP($FA873,MOM,LOOKUPS!C$12,0)*$FB$6+VLOOKUP($FA873,STREV,LOOKUPS!C$10,0)*$FC$6+VLOOKUP($FA873,LTREV,LOOKUPS!C$9,0)*$FD$6+VLOOKUP($FA873,CFP,LOOKUPS!C$6,0)*$FE$6+VLOOKUP($FA873,EP,LOOKUPS!C$8,0)*$FF$6+VLOOKUP($FA873,BM,LOOKUPS!C$5,0)*$FG$6+VLOOKUP($FA873,DIV,LOOKUPS!C$7,0)*$FH$6++VLOOKUP($FA873,SIZE,LOOKUPS!C$11,0)*$FI$6),"",VLOOKUP($FA873,MOM,LOOKUPS!C$12,0)*$FB$6+VLOOKUP($FA873,STREV,LOOKUPS!C$10,0)*$FC$6+VLOOKUP($FA873,LTREV,LOOKUPS!C$9,0)*$FD$6+VLOOKUP($FA873,CFP,LOOKUPS!C$6,0)*$FE$6+VLOOKUP($FA873,EP,LOOKUPS!C$8,0)*$FF$6+VLOOKUP($FA873,BM,LOOKUPS!C$5,0)*$FG$6+VLOOKUP($FA873,DIV,LOOKUPS!C$7,0)*$FH$6++VLOOKUP($FA873,SIZE,LOOKUPS!C$11,0)*$FI$6)</f>
        <v>1.4054</v>
      </c>
      <c r="FC873" s="1">
        <f>IF(ISERROR(VLOOKUP($FA873,MOM,LOOKUPS!D$12,0)*$FB$6+VLOOKUP($FA873,STREV,LOOKUPS!D$10,0)*$FC$6+VLOOKUP($FA873,LTREV,LOOKUPS!D$9,0)*$FD$6+VLOOKUP($FA873,CFP,LOOKUPS!D$6,0)*$FE$6+VLOOKUP($FA873,EP,LOOKUPS!D$8,0)*$FF$6+VLOOKUP($FA873,BM,LOOKUPS!D$5,0)*$FG$6+VLOOKUP($FA873,DIV,LOOKUPS!D$7,0)*$FH$6++VLOOKUP($FA873,SIZE,LOOKUPS!D$11,0)*$FI$6),"",VLOOKUP($FA873,MOM,LOOKUPS!D$12,0)*$FB$6+VLOOKUP($FA873,STREV,LOOKUPS!D$10,0)*$FC$6+VLOOKUP($FA873,LTREV,LOOKUPS!D$9,0)*$FD$6+VLOOKUP($FA873,CFP,LOOKUPS!D$6,0)*$FE$6+VLOOKUP($FA873,EP,LOOKUPS!D$8,0)*$FF$6+VLOOKUP($FA873,BM,LOOKUPS!D$5,0)*$FG$6+VLOOKUP($FA873,DIV,LOOKUPS!D$7,0)*$FH$6++VLOOKUP($FA873,SIZE,LOOKUPS!D$11,0)*$FI$6)</f>
        <v>2.8260000000000001</v>
      </c>
      <c r="FD873" s="1">
        <f>IF(ISERROR(VLOOKUP($FA873,MOM,LOOKUPS!E$12,0)*$FB$6+VLOOKUP($FA873,STREV,LOOKUPS!E$10,0)*$FC$6+VLOOKUP($FA873,LTREV,LOOKUPS!E$9,0)*$FD$6+VLOOKUP($FA873,CFP,LOOKUPS!E$6,0)*$FE$6+VLOOKUP($FA873,EP,LOOKUPS!E$8,0)*$FF$6+VLOOKUP($FA873,BM,LOOKUPS!E$5,0)*$FG$6+VLOOKUP($FA873,DIV,LOOKUPS!E$7,0)*$FH$6++VLOOKUP($FA873,SIZE,LOOKUPS!E$11,0)*$FI$6),"",VLOOKUP($FA873,MOM,LOOKUPS!E$12,0)*$FB$6+VLOOKUP($FA873,STREV,LOOKUPS!E$10,0)*$FC$6+VLOOKUP($FA873,LTREV,LOOKUPS!E$9,0)*$FD$6+VLOOKUP($FA873,CFP,LOOKUPS!E$6,0)*$FE$6+VLOOKUP($FA873,EP,LOOKUPS!E$8,0)*$FF$6+VLOOKUP($FA873,BM,LOOKUPS!E$5,0)*$FG$6+VLOOKUP($FA873,DIV,LOOKUPS!E$7,0)*$FH$6++VLOOKUP($FA873,SIZE,LOOKUPS!E$11,0)*$FI$6)</f>
        <v>2.5962000000000001</v>
      </c>
      <c r="FE873" s="1">
        <f>IF(ISERROR(VLOOKUP($FA873,MOM,LOOKUPS!F$12,0)*$FB$6+VLOOKUP($FA873,STREV,LOOKUPS!F$10,0)*$FC$6+VLOOKUP($FA873,LTREV,LOOKUPS!F$9,0)*$FD$6+VLOOKUP($FA873,CFP,LOOKUPS!F$6,0)*$FE$6+VLOOKUP($FA873,EP,LOOKUPS!F$8,0)*$FF$6+VLOOKUP($FA873,BM,LOOKUPS!F$5,0)*$FG$6+VLOOKUP($FA873,DIV,LOOKUPS!F$7,0)*$FH$6++VLOOKUP($FA873,SIZE,LOOKUPS!F$11,0)*$FI$6),"",VLOOKUP($FA873,MOM,LOOKUPS!F$12,0)*$FB$6+VLOOKUP($FA873,STREV,LOOKUPS!F$10,0)*$FC$6+VLOOKUP($FA873,LTREV,LOOKUPS!F$9,0)*$FD$6+VLOOKUP($FA873,CFP,LOOKUPS!F$6,0)*$FE$6+VLOOKUP($FA873,EP,LOOKUPS!F$8,0)*$FF$6+VLOOKUP($FA873,BM,LOOKUPS!F$5,0)*$FG$6+VLOOKUP($FA873,DIV,LOOKUPS!F$7,0)*$FH$6++VLOOKUP($FA873,SIZE,LOOKUPS!F$11,0)*$FI$6)</f>
        <v>1.6841000000000002</v>
      </c>
      <c r="FF873" s="1">
        <f>IF(ISERROR(VLOOKUP($FA873,MOM,LOOKUPS!G$12,0)*$FB$6+VLOOKUP($FA873,STREV,LOOKUPS!G$10,0)*$FC$6+VLOOKUP($FA873,LTREV,LOOKUPS!G$9,0)*$FD$6+VLOOKUP($FA873,CFP,LOOKUPS!G$6,0)*$FE$6+VLOOKUP($FA873,EP,LOOKUPS!G$8,0)*$FF$6+VLOOKUP($FA873,BM,LOOKUPS!G$5,0)*$FG$6+VLOOKUP($FA873,DIV,LOOKUPS!G$7,0)*$FH$6++VLOOKUP($FA873,SIZE,LOOKUPS!G$11,0)*$FI$6),"",VLOOKUP($FA873,MOM,LOOKUPS!G$12,0)*$FB$6+VLOOKUP($FA873,STREV,LOOKUPS!G$10,0)*$FC$6+VLOOKUP($FA873,LTREV,LOOKUPS!G$9,0)*$FD$6+VLOOKUP($FA873,CFP,LOOKUPS!G$6,0)*$FE$6+VLOOKUP($FA873,EP,LOOKUPS!G$8,0)*$FF$6+VLOOKUP($FA873,BM,LOOKUPS!G$5,0)*$FG$6+VLOOKUP($FA873,DIV,LOOKUPS!G$7,0)*$FH$6++VLOOKUP($FA873,SIZE,LOOKUPS!G$11,0)*$FI$6)</f>
        <v>2.0205000000000002</v>
      </c>
      <c r="FG873" s="1">
        <f>IF(ISERROR(VLOOKUP($FA873,MOM,LOOKUPS!H$12,0)*$FB$6+VLOOKUP($FA873,STREV,LOOKUPS!H$10,0)*$FC$6+VLOOKUP($FA873,LTREV,LOOKUPS!H$9,0)*$FD$6+VLOOKUP($FA873,CFP,LOOKUPS!H$6,0)*$FE$6+VLOOKUP($FA873,EP,LOOKUPS!H$8,0)*$FF$6+VLOOKUP($FA873,BM,LOOKUPS!H$5,0)*$FG$6+VLOOKUP($FA873,DIV,LOOKUPS!H$7,0)*$FH$6++VLOOKUP($FA873,SIZE,LOOKUPS!H$11,0)*$FI$6),"",VLOOKUP($FA873,MOM,LOOKUPS!H$12,0)*$FB$6+VLOOKUP($FA873,STREV,LOOKUPS!H$10,0)*$FC$6+VLOOKUP($FA873,LTREV,LOOKUPS!H$9,0)*$FD$6+VLOOKUP($FA873,CFP,LOOKUPS!H$6,0)*$FE$6+VLOOKUP($FA873,EP,LOOKUPS!H$8,0)*$FF$6+VLOOKUP($FA873,BM,LOOKUPS!H$5,0)*$FG$6+VLOOKUP($FA873,DIV,LOOKUPS!H$7,0)*$FH$6++VLOOKUP($FA873,SIZE,LOOKUPS!H$11,0)*$FI$6)</f>
        <v>3.1132000000000004</v>
      </c>
      <c r="FH873" s="1">
        <f>IF(ISERROR(VLOOKUP($FA873,MOM,LOOKUPS!I$12,0)*$FB$6+VLOOKUP($FA873,STREV,LOOKUPS!I$10,0)*$FC$6+VLOOKUP($FA873,LTREV,LOOKUPS!I$9,0)*$FD$6+VLOOKUP($FA873,CFP,LOOKUPS!I$6,0)*$FE$6+VLOOKUP($FA873,EP,LOOKUPS!I$8,0)*$FF$6+VLOOKUP($FA873,BM,LOOKUPS!I$5,0)*$FG$6+VLOOKUP($FA873,DIV,LOOKUPS!I$7,0)*$FH$6++VLOOKUP($FA873,SIZE,LOOKUPS!I$11,0)*$FI$6),"",VLOOKUP($FA873,MOM,LOOKUPS!I$12,0)*$FB$6+VLOOKUP($FA873,STREV,LOOKUPS!I$10,0)*$FC$6+VLOOKUP($FA873,LTREV,LOOKUPS!I$9,0)*$FD$6+VLOOKUP($FA873,CFP,LOOKUPS!I$6,0)*$FE$6+VLOOKUP($FA873,EP,LOOKUPS!I$8,0)*$FF$6+VLOOKUP($FA873,BM,LOOKUPS!I$5,0)*$FG$6+VLOOKUP($FA873,DIV,LOOKUPS!I$7,0)*$FH$6++VLOOKUP($FA873,SIZE,LOOKUPS!I$11,0)*$FI$6)</f>
        <v>2.4866000000000001</v>
      </c>
      <c r="FI873" s="1">
        <f>IF(ISERROR(VLOOKUP($FA873,MOM,LOOKUPS!J$12,0)*$FB$6+VLOOKUP($FA873,STREV,LOOKUPS!J$10,0)*$FC$6+VLOOKUP($FA873,LTREV,LOOKUPS!J$9,0)*$FD$6+VLOOKUP($FA873,CFP,LOOKUPS!J$6,0)*$FE$6+VLOOKUP($FA873,EP,LOOKUPS!J$8,0)*$FF$6+VLOOKUP($FA873,BM,LOOKUPS!J$5,0)*$FG$6+VLOOKUP($FA873,DIV,LOOKUPS!J$7,0)*$FH$6++VLOOKUP($FA873,SIZE,LOOKUPS!J$11,0)*$FI$6),"",VLOOKUP($FA873,MOM,LOOKUPS!J$12,0)*$FB$6+VLOOKUP($FA873,STREV,LOOKUPS!J$10,0)*$FC$6+VLOOKUP($FA873,LTREV,LOOKUPS!J$9,0)*$FD$6+VLOOKUP($FA873,CFP,LOOKUPS!J$6,0)*$FE$6+VLOOKUP($FA873,EP,LOOKUPS!J$8,0)*$FF$6+VLOOKUP($FA873,BM,LOOKUPS!J$5,0)*$FG$6+VLOOKUP($FA873,DIV,LOOKUPS!J$7,0)*$FH$6++VLOOKUP($FA873,SIZE,LOOKUPS!J$11,0)*$FI$6)</f>
        <v>3.2625000000000006</v>
      </c>
      <c r="FJ873" s="1">
        <f>IF(ISERROR(VLOOKUP($FA873,MOM,LOOKUPS!K$12,0)*$FB$6+VLOOKUP($FA873,STREV,LOOKUPS!K$10,0)*$FC$6+VLOOKUP($FA873,LTREV,LOOKUPS!K$9,0)*$FD$6+VLOOKUP($FA873,CFP,LOOKUPS!K$6,0)*$FE$6+VLOOKUP($FA873,EP,LOOKUPS!K$8,0)*$FF$6+VLOOKUP($FA873,BM,LOOKUPS!K$5,0)*$FG$6+VLOOKUP($FA873,DIV,LOOKUPS!K$7,0)*$FH$6++VLOOKUP($FA873,SIZE,LOOKUPS!K$11,0)*$FI$6),"",VLOOKUP($FA873,MOM,LOOKUPS!K$12,0)*$FB$6+VLOOKUP($FA873,STREV,LOOKUPS!K$10,0)*$FC$6+VLOOKUP($FA873,LTREV,LOOKUPS!K$9,0)*$FD$6+VLOOKUP($FA873,CFP,LOOKUPS!K$6,0)*$FE$6+VLOOKUP($FA873,EP,LOOKUPS!K$8,0)*$FF$6+VLOOKUP($FA873,BM,LOOKUPS!K$5,0)*$FG$6+VLOOKUP($FA873,DIV,LOOKUPS!K$7,0)*$FH$6++VLOOKUP($FA873,SIZE,LOOKUPS!K$11,0)*$FI$6)</f>
        <v>3.7545999999999999</v>
      </c>
      <c r="FK873" s="1">
        <f>IF(ISERROR(VLOOKUP($FA873,MOM,LOOKUPS!L$12,0)*$FB$6+VLOOKUP($FA873,STREV,LOOKUPS!L$10,0)*$FC$6+VLOOKUP($FA873,LTREV,LOOKUPS!L$9,0)*$FD$6+VLOOKUP($FA873,CFP,LOOKUPS!L$6,0)*$FE$6+VLOOKUP($FA873,EP,LOOKUPS!L$8,0)*$FF$6+VLOOKUP($FA873,BM,LOOKUPS!L$5,0)*$FG$6+VLOOKUP($FA873,DIV,LOOKUPS!L$7,0)*$FH$6++VLOOKUP($FA873,SIZE,LOOKUPS!L$11,0)*$FI$6),"",VLOOKUP($FA873,MOM,LOOKUPS!L$12,0)*$FB$6+VLOOKUP($FA873,STREV,LOOKUPS!L$10,0)*$FC$6+VLOOKUP($FA873,LTREV,LOOKUPS!L$9,0)*$FD$6+VLOOKUP($FA873,CFP,LOOKUPS!L$6,0)*$FE$6+VLOOKUP($FA873,EP,LOOKUPS!L$8,0)*$FF$6+VLOOKUP($FA873,BM,LOOKUPS!L$5,0)*$FG$6+VLOOKUP($FA873,DIV,LOOKUPS!L$7,0)*$FH$6++VLOOKUP($FA873,SIZE,LOOKUPS!L$11,0)*$FI$6)</f>
        <v>4.4688999999999997</v>
      </c>
    </row>
    <row r="874" spans="1:167" x14ac:dyDescent="0.3">
      <c r="A874" s="1">
        <v>199901</v>
      </c>
      <c r="B874" s="1">
        <v>18.28</v>
      </c>
      <c r="C874" s="1">
        <v>10.15</v>
      </c>
      <c r="D874" s="1">
        <v>6.25</v>
      </c>
      <c r="E874" s="1">
        <v>3.08</v>
      </c>
      <c r="F874" s="1">
        <v>1.85</v>
      </c>
      <c r="G874" s="1">
        <v>1.54</v>
      </c>
      <c r="H874" s="1">
        <v>0.17</v>
      </c>
      <c r="I874" s="1">
        <v>1.1200000000000001</v>
      </c>
      <c r="J874" s="1">
        <v>2.82</v>
      </c>
      <c r="K874" s="1">
        <v>8.8699999999999992</v>
      </c>
      <c r="M874" s="1">
        <v>199802</v>
      </c>
      <c r="N874" s="1">
        <v>8.9600000000000009</v>
      </c>
      <c r="O874" s="1">
        <v>7.79</v>
      </c>
      <c r="P874" s="1">
        <v>6.23</v>
      </c>
      <c r="Q874" s="1">
        <v>6.38</v>
      </c>
      <c r="R874" s="1">
        <v>6.31</v>
      </c>
      <c r="S874" s="1">
        <v>6.24</v>
      </c>
      <c r="T874" s="1">
        <v>5.87</v>
      </c>
      <c r="U874" s="1">
        <v>6.89</v>
      </c>
      <c r="V874" s="1">
        <v>5.25</v>
      </c>
      <c r="W874" s="1">
        <v>4.57</v>
      </c>
      <c r="Y874" s="1">
        <v>200301</v>
      </c>
      <c r="Z874" s="1">
        <v>3.05</v>
      </c>
      <c r="AA874" s="1">
        <v>0.45</v>
      </c>
      <c r="AB874" s="1">
        <v>-0.7</v>
      </c>
      <c r="AC874" s="1">
        <v>0.12</v>
      </c>
      <c r="AD874" s="1">
        <v>-0.45</v>
      </c>
      <c r="AE874" s="1">
        <v>-1.72</v>
      </c>
      <c r="AF874" s="1">
        <v>-3.34</v>
      </c>
      <c r="AG874" s="1">
        <v>-2.21</v>
      </c>
      <c r="AH874" s="1">
        <v>-1.83</v>
      </c>
      <c r="AI874" s="1">
        <v>-1.55</v>
      </c>
      <c r="CA874" s="1">
        <v>199807</v>
      </c>
      <c r="CB874" s="1">
        <v>-5.79</v>
      </c>
      <c r="CC874" s="1">
        <v>-6.61</v>
      </c>
      <c r="CD874" s="1">
        <v>-6.24</v>
      </c>
      <c r="CE874" s="1">
        <v>-4.97</v>
      </c>
      <c r="CF874" s="1">
        <v>-6.46</v>
      </c>
      <c r="CG874" s="1">
        <v>-6.53</v>
      </c>
      <c r="CH874" s="1">
        <v>-6.06</v>
      </c>
      <c r="CI874" s="1">
        <v>-6.47</v>
      </c>
      <c r="CJ874" s="1">
        <v>-4.55</v>
      </c>
      <c r="CK874" s="1">
        <v>-6.38</v>
      </c>
      <c r="CL874" s="1">
        <v>-6.58</v>
      </c>
      <c r="CM874" s="1">
        <v>-6.98</v>
      </c>
      <c r="CN874" s="1">
        <v>-6.01</v>
      </c>
      <c r="CO874" s="1">
        <v>-6.32</v>
      </c>
      <c r="CP874" s="1">
        <v>-5.8</v>
      </c>
      <c r="CQ874" s="1">
        <v>-6.81</v>
      </c>
      <c r="CR874" s="1">
        <v>-6.15</v>
      </c>
      <c r="CS874" s="1">
        <v>-5.87</v>
      </c>
      <c r="CT874" s="1">
        <v>-3.52</v>
      </c>
      <c r="CV874" s="1">
        <v>199907</v>
      </c>
      <c r="CW874" s="1">
        <v>1.57</v>
      </c>
      <c r="CX874" s="1">
        <v>-1.73</v>
      </c>
      <c r="CY874" s="1">
        <v>-1.1299999999999999</v>
      </c>
      <c r="CZ874" s="1">
        <v>1.21</v>
      </c>
      <c r="DA874" s="1">
        <v>-2.14</v>
      </c>
      <c r="DB874" s="1">
        <v>-0.73</v>
      </c>
      <c r="DC874" s="1">
        <v>-1.32</v>
      </c>
      <c r="DD874" s="1">
        <v>-0.42</v>
      </c>
      <c r="DE874" s="1">
        <v>1.72</v>
      </c>
      <c r="DF874" s="1">
        <v>-3.27</v>
      </c>
      <c r="DG874" s="1">
        <v>-1.21</v>
      </c>
      <c r="DH874" s="1">
        <v>-0.99</v>
      </c>
      <c r="DI874" s="1">
        <v>-0.47</v>
      </c>
      <c r="DJ874" s="1">
        <v>-0.7</v>
      </c>
      <c r="DK874" s="1">
        <v>-1.9</v>
      </c>
      <c r="DL874" s="1">
        <v>-1.25</v>
      </c>
      <c r="DM874" s="1">
        <v>0.43</v>
      </c>
      <c r="DN874" s="1">
        <v>1.02</v>
      </c>
      <c r="DO874" s="1">
        <v>2.52</v>
      </c>
      <c r="DQ874" s="1">
        <v>199807</v>
      </c>
      <c r="DR874" s="1">
        <v>-99.99</v>
      </c>
      <c r="DS874" s="1">
        <v>-5.49</v>
      </c>
      <c r="DT874" s="1">
        <v>-7.43</v>
      </c>
      <c r="DU874" s="1">
        <v>-3.94</v>
      </c>
      <c r="DV874" s="1">
        <v>-5.19</v>
      </c>
      <c r="DW874" s="1">
        <v>-7.73</v>
      </c>
      <c r="DX874" s="1">
        <v>-7.9</v>
      </c>
      <c r="DY874" s="1">
        <v>-5.74</v>
      </c>
      <c r="DZ874" s="1">
        <v>-2.84</v>
      </c>
      <c r="EA874" s="1">
        <v>-4.9800000000000004</v>
      </c>
      <c r="EB874" s="1">
        <v>-6.08</v>
      </c>
      <c r="EC874" s="1">
        <v>-7.78</v>
      </c>
      <c r="ED874" s="1">
        <v>-7.66</v>
      </c>
      <c r="EE874" s="1">
        <v>-7.65</v>
      </c>
      <c r="EF874" s="1">
        <v>-8.19</v>
      </c>
      <c r="EG874" s="1">
        <v>-5.73</v>
      </c>
      <c r="EH874" s="1">
        <v>-5.75</v>
      </c>
      <c r="EI874" s="1">
        <v>-4.37</v>
      </c>
      <c r="EJ874" s="1">
        <v>-1.26</v>
      </c>
      <c r="EL874">
        <v>199807</v>
      </c>
      <c r="EM874">
        <v>-2.46</v>
      </c>
      <c r="EN874">
        <v>-4.9400000000000004</v>
      </c>
      <c r="EO874">
        <v>-1.71</v>
      </c>
      <c r="EP874">
        <v>0.4</v>
      </c>
      <c r="ER874" s="1">
        <v>199901</v>
      </c>
      <c r="ES874" s="1">
        <v>3.04</v>
      </c>
      <c r="EU874" s="1">
        <v>199802</v>
      </c>
      <c r="EV874" s="1">
        <v>1.87</v>
      </c>
      <c r="EX874" s="1">
        <v>200301</v>
      </c>
      <c r="EY874" s="1">
        <v>0.41</v>
      </c>
      <c r="FA874" s="1">
        <v>199901</v>
      </c>
      <c r="FB874" s="1">
        <f>IF(ISERROR(VLOOKUP($FA874,MOM,LOOKUPS!C$12,0)*$FB$6+VLOOKUP($FA874,STREV,LOOKUPS!C$10,0)*$FC$6+VLOOKUP($FA874,LTREV,LOOKUPS!C$9,0)*$FD$6+VLOOKUP($FA874,CFP,LOOKUPS!C$6,0)*$FE$6+VLOOKUP($FA874,EP,LOOKUPS!C$8,0)*$FF$6+VLOOKUP($FA874,BM,LOOKUPS!C$5,0)*$FG$6+VLOOKUP($FA874,DIV,LOOKUPS!C$7,0)*$FH$6++VLOOKUP($FA874,SIZE,LOOKUPS!C$11,0)*$FI$6),"",VLOOKUP($FA874,MOM,LOOKUPS!C$12,0)*$FB$6+VLOOKUP($FA874,STREV,LOOKUPS!C$10,0)*$FC$6+VLOOKUP($FA874,LTREV,LOOKUPS!C$9,0)*$FD$6+VLOOKUP($FA874,CFP,LOOKUPS!C$6,0)*$FE$6+VLOOKUP($FA874,EP,LOOKUPS!C$8,0)*$FF$6+VLOOKUP($FA874,BM,LOOKUPS!C$5,0)*$FG$6+VLOOKUP($FA874,DIV,LOOKUPS!C$7,0)*$FH$6++VLOOKUP($FA874,SIZE,LOOKUPS!C$11,0)*$FI$6)</f>
        <v>11.4739</v>
      </c>
      <c r="FC874" s="1">
        <f>IF(ISERROR(VLOOKUP($FA874,MOM,LOOKUPS!D$12,0)*$FB$6+VLOOKUP($FA874,STREV,LOOKUPS!D$10,0)*$FC$6+VLOOKUP($FA874,LTREV,LOOKUPS!D$9,0)*$FD$6+VLOOKUP($FA874,CFP,LOOKUPS!D$6,0)*$FE$6+VLOOKUP($FA874,EP,LOOKUPS!D$8,0)*$FF$6+VLOOKUP($FA874,BM,LOOKUPS!D$5,0)*$FG$6+VLOOKUP($FA874,DIV,LOOKUPS!D$7,0)*$FH$6++VLOOKUP($FA874,SIZE,LOOKUPS!D$11,0)*$FI$6),"",VLOOKUP($FA874,MOM,LOOKUPS!D$12,0)*$FB$6+VLOOKUP($FA874,STREV,LOOKUPS!D$10,0)*$FC$6+VLOOKUP($FA874,LTREV,LOOKUPS!D$9,0)*$FD$6+VLOOKUP($FA874,CFP,LOOKUPS!D$6,0)*$FE$6+VLOOKUP($FA874,EP,LOOKUPS!D$8,0)*$FF$6+VLOOKUP($FA874,BM,LOOKUPS!D$5,0)*$FG$6+VLOOKUP($FA874,DIV,LOOKUPS!D$7,0)*$FH$6++VLOOKUP($FA874,SIZE,LOOKUPS!D$11,0)*$FI$6)</f>
        <v>7.2122000000000002</v>
      </c>
      <c r="FD874" s="1">
        <f>IF(ISERROR(VLOOKUP($FA874,MOM,LOOKUPS!E$12,0)*$FB$6+VLOOKUP($FA874,STREV,LOOKUPS!E$10,0)*$FC$6+VLOOKUP($FA874,LTREV,LOOKUPS!E$9,0)*$FD$6+VLOOKUP($FA874,CFP,LOOKUPS!E$6,0)*$FE$6+VLOOKUP($FA874,EP,LOOKUPS!E$8,0)*$FF$6+VLOOKUP($FA874,BM,LOOKUPS!E$5,0)*$FG$6+VLOOKUP($FA874,DIV,LOOKUPS!E$7,0)*$FH$6++VLOOKUP($FA874,SIZE,LOOKUPS!E$11,0)*$FI$6),"",VLOOKUP($FA874,MOM,LOOKUPS!E$12,0)*$FB$6+VLOOKUP($FA874,STREV,LOOKUPS!E$10,0)*$FC$6+VLOOKUP($FA874,LTREV,LOOKUPS!E$9,0)*$FD$6+VLOOKUP($FA874,CFP,LOOKUPS!E$6,0)*$FE$6+VLOOKUP($FA874,EP,LOOKUPS!E$8,0)*$FF$6+VLOOKUP($FA874,BM,LOOKUPS!E$5,0)*$FG$6+VLOOKUP($FA874,DIV,LOOKUPS!E$7,0)*$FH$6++VLOOKUP($FA874,SIZE,LOOKUPS!E$11,0)*$FI$6)</f>
        <v>4.610100000000001</v>
      </c>
      <c r="FE874" s="1">
        <f>IF(ISERROR(VLOOKUP($FA874,MOM,LOOKUPS!F$12,0)*$FB$6+VLOOKUP($FA874,STREV,LOOKUPS!F$10,0)*$FC$6+VLOOKUP($FA874,LTREV,LOOKUPS!F$9,0)*$FD$6+VLOOKUP($FA874,CFP,LOOKUPS!F$6,0)*$FE$6+VLOOKUP($FA874,EP,LOOKUPS!F$8,0)*$FF$6+VLOOKUP($FA874,BM,LOOKUPS!F$5,0)*$FG$6+VLOOKUP($FA874,DIV,LOOKUPS!F$7,0)*$FH$6++VLOOKUP($FA874,SIZE,LOOKUPS!F$11,0)*$FI$6),"",VLOOKUP($FA874,MOM,LOOKUPS!F$12,0)*$FB$6+VLOOKUP($FA874,STREV,LOOKUPS!F$10,0)*$FC$6+VLOOKUP($FA874,LTREV,LOOKUPS!F$9,0)*$FD$6+VLOOKUP($FA874,CFP,LOOKUPS!F$6,0)*$FE$6+VLOOKUP($FA874,EP,LOOKUPS!F$8,0)*$FF$6+VLOOKUP($FA874,BM,LOOKUPS!F$5,0)*$FG$6+VLOOKUP($FA874,DIV,LOOKUPS!F$7,0)*$FH$6++VLOOKUP($FA874,SIZE,LOOKUPS!F$11,0)*$FI$6)</f>
        <v>3.9291</v>
      </c>
      <c r="FF874" s="1">
        <f>IF(ISERROR(VLOOKUP($FA874,MOM,LOOKUPS!G$12,0)*$FB$6+VLOOKUP($FA874,STREV,LOOKUPS!G$10,0)*$FC$6+VLOOKUP($FA874,LTREV,LOOKUPS!G$9,0)*$FD$6+VLOOKUP($FA874,CFP,LOOKUPS!G$6,0)*$FE$6+VLOOKUP($FA874,EP,LOOKUPS!G$8,0)*$FF$6+VLOOKUP($FA874,BM,LOOKUPS!G$5,0)*$FG$6+VLOOKUP($FA874,DIV,LOOKUPS!G$7,0)*$FH$6++VLOOKUP($FA874,SIZE,LOOKUPS!G$11,0)*$FI$6),"",VLOOKUP($FA874,MOM,LOOKUPS!G$12,0)*$FB$6+VLOOKUP($FA874,STREV,LOOKUPS!G$10,0)*$FC$6+VLOOKUP($FA874,LTREV,LOOKUPS!G$9,0)*$FD$6+VLOOKUP($FA874,CFP,LOOKUPS!G$6,0)*$FE$6+VLOOKUP($FA874,EP,LOOKUPS!G$8,0)*$FF$6+VLOOKUP($FA874,BM,LOOKUPS!G$5,0)*$FG$6+VLOOKUP($FA874,DIV,LOOKUPS!G$7,0)*$FH$6++VLOOKUP($FA874,SIZE,LOOKUPS!G$11,0)*$FI$6)</f>
        <v>2.6192000000000002</v>
      </c>
      <c r="FG874" s="1">
        <f>IF(ISERROR(VLOOKUP($FA874,MOM,LOOKUPS!H$12,0)*$FB$6+VLOOKUP($FA874,STREV,LOOKUPS!H$10,0)*$FC$6+VLOOKUP($FA874,LTREV,LOOKUPS!H$9,0)*$FD$6+VLOOKUP($FA874,CFP,LOOKUPS!H$6,0)*$FE$6+VLOOKUP($FA874,EP,LOOKUPS!H$8,0)*$FF$6+VLOOKUP($FA874,BM,LOOKUPS!H$5,0)*$FG$6+VLOOKUP($FA874,DIV,LOOKUPS!H$7,0)*$FH$6++VLOOKUP($FA874,SIZE,LOOKUPS!H$11,0)*$FI$6),"",VLOOKUP($FA874,MOM,LOOKUPS!H$12,0)*$FB$6+VLOOKUP($FA874,STREV,LOOKUPS!H$10,0)*$FC$6+VLOOKUP($FA874,LTREV,LOOKUPS!H$9,0)*$FD$6+VLOOKUP($FA874,CFP,LOOKUPS!H$6,0)*$FE$6+VLOOKUP($FA874,EP,LOOKUPS!H$8,0)*$FF$6+VLOOKUP($FA874,BM,LOOKUPS!H$5,0)*$FG$6+VLOOKUP($FA874,DIV,LOOKUPS!H$7,0)*$FH$6++VLOOKUP($FA874,SIZE,LOOKUPS!H$11,0)*$FI$6)</f>
        <v>3.6599000000000004</v>
      </c>
      <c r="FH874" s="1">
        <f>IF(ISERROR(VLOOKUP($FA874,MOM,LOOKUPS!I$12,0)*$FB$6+VLOOKUP($FA874,STREV,LOOKUPS!I$10,0)*$FC$6+VLOOKUP($FA874,LTREV,LOOKUPS!I$9,0)*$FD$6+VLOOKUP($FA874,CFP,LOOKUPS!I$6,0)*$FE$6+VLOOKUP($FA874,EP,LOOKUPS!I$8,0)*$FF$6+VLOOKUP($FA874,BM,LOOKUPS!I$5,0)*$FG$6+VLOOKUP($FA874,DIV,LOOKUPS!I$7,0)*$FH$6++VLOOKUP($FA874,SIZE,LOOKUPS!I$11,0)*$FI$6),"",VLOOKUP($FA874,MOM,LOOKUPS!I$12,0)*$FB$6+VLOOKUP($FA874,STREV,LOOKUPS!I$10,0)*$FC$6+VLOOKUP($FA874,LTREV,LOOKUPS!I$9,0)*$FD$6+VLOOKUP($FA874,CFP,LOOKUPS!I$6,0)*$FE$6+VLOOKUP($FA874,EP,LOOKUPS!I$8,0)*$FF$6+VLOOKUP($FA874,BM,LOOKUPS!I$5,0)*$FG$6+VLOOKUP($FA874,DIV,LOOKUPS!I$7,0)*$FH$6++VLOOKUP($FA874,SIZE,LOOKUPS!I$11,0)*$FI$6)</f>
        <v>2.1604000000000001</v>
      </c>
      <c r="FI874" s="1">
        <f>IF(ISERROR(VLOOKUP($FA874,MOM,LOOKUPS!J$12,0)*$FB$6+VLOOKUP($FA874,STREV,LOOKUPS!J$10,0)*$FC$6+VLOOKUP($FA874,LTREV,LOOKUPS!J$9,0)*$FD$6+VLOOKUP($FA874,CFP,LOOKUPS!J$6,0)*$FE$6+VLOOKUP($FA874,EP,LOOKUPS!J$8,0)*$FF$6+VLOOKUP($FA874,BM,LOOKUPS!J$5,0)*$FG$6+VLOOKUP($FA874,DIV,LOOKUPS!J$7,0)*$FH$6++VLOOKUP($FA874,SIZE,LOOKUPS!J$11,0)*$FI$6),"",VLOOKUP($FA874,MOM,LOOKUPS!J$12,0)*$FB$6+VLOOKUP($FA874,STREV,LOOKUPS!J$10,0)*$FC$6+VLOOKUP($FA874,LTREV,LOOKUPS!J$9,0)*$FD$6+VLOOKUP($FA874,CFP,LOOKUPS!J$6,0)*$FE$6+VLOOKUP($FA874,EP,LOOKUPS!J$8,0)*$FF$6+VLOOKUP($FA874,BM,LOOKUPS!J$5,0)*$FG$6+VLOOKUP($FA874,DIV,LOOKUPS!J$7,0)*$FH$6++VLOOKUP($FA874,SIZE,LOOKUPS!J$11,0)*$FI$6)</f>
        <v>3.7369000000000003</v>
      </c>
      <c r="FJ874" s="1">
        <f>IF(ISERROR(VLOOKUP($FA874,MOM,LOOKUPS!K$12,0)*$FB$6+VLOOKUP($FA874,STREV,LOOKUPS!K$10,0)*$FC$6+VLOOKUP($FA874,LTREV,LOOKUPS!K$9,0)*$FD$6+VLOOKUP($FA874,CFP,LOOKUPS!K$6,0)*$FE$6+VLOOKUP($FA874,EP,LOOKUPS!K$8,0)*$FF$6+VLOOKUP($FA874,BM,LOOKUPS!K$5,0)*$FG$6+VLOOKUP($FA874,DIV,LOOKUPS!K$7,0)*$FH$6++VLOOKUP($FA874,SIZE,LOOKUPS!K$11,0)*$FI$6),"",VLOOKUP($FA874,MOM,LOOKUPS!K$12,0)*$FB$6+VLOOKUP($FA874,STREV,LOOKUPS!K$10,0)*$FC$6+VLOOKUP($FA874,LTREV,LOOKUPS!K$9,0)*$FD$6+VLOOKUP($FA874,CFP,LOOKUPS!K$6,0)*$FE$6+VLOOKUP($FA874,EP,LOOKUPS!K$8,0)*$FF$6+VLOOKUP($FA874,BM,LOOKUPS!K$5,0)*$FG$6+VLOOKUP($FA874,DIV,LOOKUPS!K$7,0)*$FH$6++VLOOKUP($FA874,SIZE,LOOKUPS!K$11,0)*$FI$6)</f>
        <v>6.2242000000000006</v>
      </c>
      <c r="FK874" s="1">
        <f>IF(ISERROR(VLOOKUP($FA874,MOM,LOOKUPS!L$12,0)*$FB$6+VLOOKUP($FA874,STREV,LOOKUPS!L$10,0)*$FC$6+VLOOKUP($FA874,LTREV,LOOKUPS!L$9,0)*$FD$6+VLOOKUP($FA874,CFP,LOOKUPS!L$6,0)*$FE$6+VLOOKUP($FA874,EP,LOOKUPS!L$8,0)*$FF$6+VLOOKUP($FA874,BM,LOOKUPS!L$5,0)*$FG$6+VLOOKUP($FA874,DIV,LOOKUPS!L$7,0)*$FH$6++VLOOKUP($FA874,SIZE,LOOKUPS!L$11,0)*$FI$6),"",VLOOKUP($FA874,MOM,LOOKUPS!L$12,0)*$FB$6+VLOOKUP($FA874,STREV,LOOKUPS!L$10,0)*$FC$6+VLOOKUP($FA874,LTREV,LOOKUPS!L$9,0)*$FD$6+VLOOKUP($FA874,CFP,LOOKUPS!L$6,0)*$FE$6+VLOOKUP($FA874,EP,LOOKUPS!L$8,0)*$FF$6+VLOOKUP($FA874,BM,LOOKUPS!L$5,0)*$FG$6+VLOOKUP($FA874,DIV,LOOKUPS!L$7,0)*$FH$6++VLOOKUP($FA874,SIZE,LOOKUPS!L$11,0)*$FI$6)</f>
        <v>12.6989</v>
      </c>
    </row>
    <row r="875" spans="1:167" x14ac:dyDescent="0.3">
      <c r="A875" s="1">
        <v>199902</v>
      </c>
      <c r="B875" s="1">
        <v>-4.4400000000000004</v>
      </c>
      <c r="C875" s="1">
        <v>-5.55</v>
      </c>
      <c r="D875" s="1">
        <v>-4.9400000000000004</v>
      </c>
      <c r="E875" s="1">
        <v>-4.42</v>
      </c>
      <c r="F875" s="1">
        <v>-5.23</v>
      </c>
      <c r="G875" s="1">
        <v>-3.89</v>
      </c>
      <c r="H875" s="1">
        <v>-4.63</v>
      </c>
      <c r="I875" s="1">
        <v>-5.89</v>
      </c>
      <c r="J875" s="1">
        <v>-6.04</v>
      </c>
      <c r="K875" s="1">
        <v>-4.6500000000000004</v>
      </c>
      <c r="M875" s="1">
        <v>199803</v>
      </c>
      <c r="N875" s="1">
        <v>5.86</v>
      </c>
      <c r="O875" s="1">
        <v>5.0999999999999996</v>
      </c>
      <c r="P875" s="1">
        <v>4.9400000000000004</v>
      </c>
      <c r="Q875" s="1">
        <v>5.44</v>
      </c>
      <c r="R875" s="1">
        <v>4.8</v>
      </c>
      <c r="S875" s="1">
        <v>5.55</v>
      </c>
      <c r="T875" s="1">
        <v>5.5</v>
      </c>
      <c r="U875" s="1">
        <v>5.81</v>
      </c>
      <c r="V875" s="1">
        <v>4.53</v>
      </c>
      <c r="W875" s="1">
        <v>2.66</v>
      </c>
      <c r="Y875" s="1">
        <v>200302</v>
      </c>
      <c r="Z875" s="1">
        <v>-2.41</v>
      </c>
      <c r="AA875" s="1">
        <v>-3.43</v>
      </c>
      <c r="AB875" s="1">
        <v>-2.38</v>
      </c>
      <c r="AC875" s="1">
        <v>-2.96</v>
      </c>
      <c r="AD875" s="1">
        <v>-2.02</v>
      </c>
      <c r="AE875" s="1">
        <v>-2.31</v>
      </c>
      <c r="AF875" s="1">
        <v>-2.4900000000000002</v>
      </c>
      <c r="AG875" s="1">
        <v>-2.4900000000000002</v>
      </c>
      <c r="AH875" s="1">
        <v>-2.4900000000000002</v>
      </c>
      <c r="AI875" s="1">
        <v>-2.4300000000000002</v>
      </c>
      <c r="CA875" s="1">
        <v>199808</v>
      </c>
      <c r="CB875" s="1">
        <v>-26.69</v>
      </c>
      <c r="CC875" s="1">
        <v>-23.33</v>
      </c>
      <c r="CD875" s="1">
        <v>-18.95</v>
      </c>
      <c r="CE875" s="1">
        <v>-18.13</v>
      </c>
      <c r="CF875" s="1">
        <v>-24.28</v>
      </c>
      <c r="CG875" s="1">
        <v>-20.77</v>
      </c>
      <c r="CH875" s="1">
        <v>-19.100000000000001</v>
      </c>
      <c r="CI875" s="1">
        <v>-17.5</v>
      </c>
      <c r="CJ875" s="1">
        <v>-18.3</v>
      </c>
      <c r="CK875" s="1">
        <v>-25.3</v>
      </c>
      <c r="CL875" s="1">
        <v>-22.86</v>
      </c>
      <c r="CM875" s="1">
        <v>-21.05</v>
      </c>
      <c r="CN875" s="1">
        <v>-20.440000000000001</v>
      </c>
      <c r="CO875" s="1">
        <v>-19.920000000000002</v>
      </c>
      <c r="CP875" s="1">
        <v>-18.29</v>
      </c>
      <c r="CQ875" s="1">
        <v>-17.32</v>
      </c>
      <c r="CR875" s="1">
        <v>-17.66</v>
      </c>
      <c r="CS875" s="1">
        <v>-17.760000000000002</v>
      </c>
      <c r="CT875" s="1">
        <v>-18.72</v>
      </c>
      <c r="CV875" s="1">
        <v>199908</v>
      </c>
      <c r="CW875" s="1">
        <v>-3.49</v>
      </c>
      <c r="CX875" s="1">
        <v>-4.2</v>
      </c>
      <c r="CY875" s="1">
        <v>-3.49</v>
      </c>
      <c r="CZ875" s="1">
        <v>-1.94</v>
      </c>
      <c r="DA875" s="1">
        <v>-3.91</v>
      </c>
      <c r="DB875" s="1">
        <v>-3.94</v>
      </c>
      <c r="DC875" s="1">
        <v>-4.07</v>
      </c>
      <c r="DD875" s="1">
        <v>-2.81</v>
      </c>
      <c r="DE875" s="1">
        <v>-1.4</v>
      </c>
      <c r="DF875" s="1">
        <v>-4.55</v>
      </c>
      <c r="DG875" s="1">
        <v>-3.38</v>
      </c>
      <c r="DH875" s="1">
        <v>-4.71</v>
      </c>
      <c r="DI875" s="1">
        <v>-3.14</v>
      </c>
      <c r="DJ875" s="1">
        <v>-4.99</v>
      </c>
      <c r="DK875" s="1">
        <v>-3.21</v>
      </c>
      <c r="DL875" s="1">
        <v>-2.86</v>
      </c>
      <c r="DM875" s="1">
        <v>-2.75</v>
      </c>
      <c r="DN875" s="1">
        <v>-1.52</v>
      </c>
      <c r="DO875" s="1">
        <v>-1.26</v>
      </c>
      <c r="DQ875" s="1">
        <v>199808</v>
      </c>
      <c r="DR875" s="1">
        <v>-99.99</v>
      </c>
      <c r="DS875" s="1">
        <v>-20.96</v>
      </c>
      <c r="DT875" s="1">
        <v>-19.97</v>
      </c>
      <c r="DU875" s="1">
        <v>-16.11</v>
      </c>
      <c r="DV875" s="1">
        <v>-20.94</v>
      </c>
      <c r="DW875" s="1">
        <v>-20.55</v>
      </c>
      <c r="DX875" s="1">
        <v>-20.420000000000002</v>
      </c>
      <c r="DY875" s="1">
        <v>-18.47</v>
      </c>
      <c r="DZ875" s="1">
        <v>-15.07</v>
      </c>
      <c r="EA875" s="1">
        <v>-20.5</v>
      </c>
      <c r="EB875" s="1">
        <v>-22.78</v>
      </c>
      <c r="EC875" s="1">
        <v>-21.09</v>
      </c>
      <c r="ED875" s="1">
        <v>-19.739999999999998</v>
      </c>
      <c r="EE875" s="1">
        <v>-20.5</v>
      </c>
      <c r="EF875" s="1">
        <v>-20.32</v>
      </c>
      <c r="EG875" s="1">
        <v>-19.100000000000001</v>
      </c>
      <c r="EH875" s="1">
        <v>-17.86</v>
      </c>
      <c r="EI875" s="1">
        <v>-15.07</v>
      </c>
      <c r="EJ875" s="1">
        <v>-15.08</v>
      </c>
      <c r="EL875">
        <v>199808</v>
      </c>
      <c r="EM875">
        <v>-16.079999999999998</v>
      </c>
      <c r="EN875">
        <v>-5.68</v>
      </c>
      <c r="EO875">
        <v>3.56</v>
      </c>
      <c r="EP875">
        <v>0.43</v>
      </c>
      <c r="ER875" s="1">
        <v>199902</v>
      </c>
      <c r="ES875" s="1">
        <v>-0.16</v>
      </c>
      <c r="EU875" s="1">
        <v>199803</v>
      </c>
      <c r="EV875" s="1">
        <v>1.83</v>
      </c>
      <c r="EX875" s="1">
        <v>200302</v>
      </c>
      <c r="EY875" s="1">
        <v>-1.87</v>
      </c>
      <c r="FA875" s="1">
        <v>199902</v>
      </c>
      <c r="FB875" s="1">
        <f>IF(ISERROR(VLOOKUP($FA875,MOM,LOOKUPS!C$12,0)*$FB$6+VLOOKUP($FA875,STREV,LOOKUPS!C$10,0)*$FC$6+VLOOKUP($FA875,LTREV,LOOKUPS!C$9,0)*$FD$6+VLOOKUP($FA875,CFP,LOOKUPS!C$6,0)*$FE$6+VLOOKUP($FA875,EP,LOOKUPS!C$8,0)*$FF$6+VLOOKUP($FA875,BM,LOOKUPS!C$5,0)*$FG$6+VLOOKUP($FA875,DIV,LOOKUPS!C$7,0)*$FH$6++VLOOKUP($FA875,SIZE,LOOKUPS!C$11,0)*$FI$6),"",VLOOKUP($FA875,MOM,LOOKUPS!C$12,0)*$FB$6+VLOOKUP($FA875,STREV,LOOKUPS!C$10,0)*$FC$6+VLOOKUP($FA875,LTREV,LOOKUPS!C$9,0)*$FD$6+VLOOKUP($FA875,CFP,LOOKUPS!C$6,0)*$FE$6+VLOOKUP($FA875,EP,LOOKUPS!C$8,0)*$FF$6+VLOOKUP($FA875,BM,LOOKUPS!C$5,0)*$FG$6+VLOOKUP($FA875,DIV,LOOKUPS!C$7,0)*$FH$6++VLOOKUP($FA875,SIZE,LOOKUPS!C$11,0)*$FI$6)</f>
        <v>-5.6945000000000006</v>
      </c>
      <c r="FC875" s="1">
        <f>IF(ISERROR(VLOOKUP($FA875,MOM,LOOKUPS!D$12,0)*$FB$6+VLOOKUP($FA875,STREV,LOOKUPS!D$10,0)*$FC$6+VLOOKUP($FA875,LTREV,LOOKUPS!D$9,0)*$FD$6+VLOOKUP($FA875,CFP,LOOKUPS!D$6,0)*$FE$6+VLOOKUP($FA875,EP,LOOKUPS!D$8,0)*$FF$6+VLOOKUP($FA875,BM,LOOKUPS!D$5,0)*$FG$6+VLOOKUP($FA875,DIV,LOOKUPS!D$7,0)*$FH$6++VLOOKUP($FA875,SIZE,LOOKUPS!D$11,0)*$FI$6),"",VLOOKUP($FA875,MOM,LOOKUPS!D$12,0)*$FB$6+VLOOKUP($FA875,STREV,LOOKUPS!D$10,0)*$FC$6+VLOOKUP($FA875,LTREV,LOOKUPS!D$9,0)*$FD$6+VLOOKUP($FA875,CFP,LOOKUPS!D$6,0)*$FE$6+VLOOKUP($FA875,EP,LOOKUPS!D$8,0)*$FF$6+VLOOKUP($FA875,BM,LOOKUPS!D$5,0)*$FG$6+VLOOKUP($FA875,DIV,LOOKUPS!D$7,0)*$FH$6++VLOOKUP($FA875,SIZE,LOOKUPS!D$11,0)*$FI$6)</f>
        <v>-5.537700000000001</v>
      </c>
      <c r="FD875" s="1">
        <f>IF(ISERROR(VLOOKUP($FA875,MOM,LOOKUPS!E$12,0)*$FB$6+VLOOKUP($FA875,STREV,LOOKUPS!E$10,0)*$FC$6+VLOOKUP($FA875,LTREV,LOOKUPS!E$9,0)*$FD$6+VLOOKUP($FA875,CFP,LOOKUPS!E$6,0)*$FE$6+VLOOKUP($FA875,EP,LOOKUPS!E$8,0)*$FF$6+VLOOKUP($FA875,BM,LOOKUPS!E$5,0)*$FG$6+VLOOKUP($FA875,DIV,LOOKUPS!E$7,0)*$FH$6++VLOOKUP($FA875,SIZE,LOOKUPS!E$11,0)*$FI$6),"",VLOOKUP($FA875,MOM,LOOKUPS!E$12,0)*$FB$6+VLOOKUP($FA875,STREV,LOOKUPS!E$10,0)*$FC$6+VLOOKUP($FA875,LTREV,LOOKUPS!E$9,0)*$FD$6+VLOOKUP($FA875,CFP,LOOKUPS!E$6,0)*$FE$6+VLOOKUP($FA875,EP,LOOKUPS!E$8,0)*$FF$6+VLOOKUP($FA875,BM,LOOKUPS!E$5,0)*$FG$6+VLOOKUP($FA875,DIV,LOOKUPS!E$7,0)*$FH$6++VLOOKUP($FA875,SIZE,LOOKUPS!E$11,0)*$FI$6)</f>
        <v>-5.5817000000000014</v>
      </c>
      <c r="FE875" s="1">
        <f>IF(ISERROR(VLOOKUP($FA875,MOM,LOOKUPS!F$12,0)*$FB$6+VLOOKUP($FA875,STREV,LOOKUPS!F$10,0)*$FC$6+VLOOKUP($FA875,LTREV,LOOKUPS!F$9,0)*$FD$6+VLOOKUP($FA875,CFP,LOOKUPS!F$6,0)*$FE$6+VLOOKUP($FA875,EP,LOOKUPS!F$8,0)*$FF$6+VLOOKUP($FA875,BM,LOOKUPS!F$5,0)*$FG$6+VLOOKUP($FA875,DIV,LOOKUPS!F$7,0)*$FH$6++VLOOKUP($FA875,SIZE,LOOKUPS!F$11,0)*$FI$6),"",VLOOKUP($FA875,MOM,LOOKUPS!F$12,0)*$FB$6+VLOOKUP($FA875,STREV,LOOKUPS!F$10,0)*$FC$6+VLOOKUP($FA875,LTREV,LOOKUPS!F$9,0)*$FD$6+VLOOKUP($FA875,CFP,LOOKUPS!F$6,0)*$FE$6+VLOOKUP($FA875,EP,LOOKUPS!F$8,0)*$FF$6+VLOOKUP($FA875,BM,LOOKUPS!F$5,0)*$FG$6+VLOOKUP($FA875,DIV,LOOKUPS!F$7,0)*$FH$6++VLOOKUP($FA875,SIZE,LOOKUPS!F$11,0)*$FI$6)</f>
        <v>-4.7805999999999997</v>
      </c>
      <c r="FF875" s="1">
        <f>IF(ISERROR(VLOOKUP($FA875,MOM,LOOKUPS!G$12,0)*$FB$6+VLOOKUP($FA875,STREV,LOOKUPS!G$10,0)*$FC$6+VLOOKUP($FA875,LTREV,LOOKUPS!G$9,0)*$FD$6+VLOOKUP($FA875,CFP,LOOKUPS!G$6,0)*$FE$6+VLOOKUP($FA875,EP,LOOKUPS!G$8,0)*$FF$6+VLOOKUP($FA875,BM,LOOKUPS!G$5,0)*$FG$6+VLOOKUP($FA875,DIV,LOOKUPS!G$7,0)*$FH$6++VLOOKUP($FA875,SIZE,LOOKUPS!G$11,0)*$FI$6),"",VLOOKUP($FA875,MOM,LOOKUPS!G$12,0)*$FB$6+VLOOKUP($FA875,STREV,LOOKUPS!G$10,0)*$FC$6+VLOOKUP($FA875,LTREV,LOOKUPS!G$9,0)*$FD$6+VLOOKUP($FA875,CFP,LOOKUPS!G$6,0)*$FE$6+VLOOKUP($FA875,EP,LOOKUPS!G$8,0)*$FF$6+VLOOKUP($FA875,BM,LOOKUPS!G$5,0)*$FG$6+VLOOKUP($FA875,DIV,LOOKUPS!G$7,0)*$FH$6++VLOOKUP($FA875,SIZE,LOOKUPS!G$11,0)*$FI$6)</f>
        <v>-5.0757000000000003</v>
      </c>
      <c r="FG875" s="1">
        <f>IF(ISERROR(VLOOKUP($FA875,MOM,LOOKUPS!H$12,0)*$FB$6+VLOOKUP($FA875,STREV,LOOKUPS!H$10,0)*$FC$6+VLOOKUP($FA875,LTREV,LOOKUPS!H$9,0)*$FD$6+VLOOKUP($FA875,CFP,LOOKUPS!H$6,0)*$FE$6+VLOOKUP($FA875,EP,LOOKUPS!H$8,0)*$FF$6+VLOOKUP($FA875,BM,LOOKUPS!H$5,0)*$FG$6+VLOOKUP($FA875,DIV,LOOKUPS!H$7,0)*$FH$6++VLOOKUP($FA875,SIZE,LOOKUPS!H$11,0)*$FI$6),"",VLOOKUP($FA875,MOM,LOOKUPS!H$12,0)*$FB$6+VLOOKUP($FA875,STREV,LOOKUPS!H$10,0)*$FC$6+VLOOKUP($FA875,LTREV,LOOKUPS!H$9,0)*$FD$6+VLOOKUP($FA875,CFP,LOOKUPS!H$6,0)*$FE$6+VLOOKUP($FA875,EP,LOOKUPS!H$8,0)*$FF$6+VLOOKUP($FA875,BM,LOOKUPS!H$5,0)*$FG$6+VLOOKUP($FA875,DIV,LOOKUPS!H$7,0)*$FH$6++VLOOKUP($FA875,SIZE,LOOKUPS!H$11,0)*$FI$6)</f>
        <v>-4.0220000000000002</v>
      </c>
      <c r="FH875" s="1">
        <f>IF(ISERROR(VLOOKUP($FA875,MOM,LOOKUPS!I$12,0)*$FB$6+VLOOKUP($FA875,STREV,LOOKUPS!I$10,0)*$FC$6+VLOOKUP($FA875,LTREV,LOOKUPS!I$9,0)*$FD$6+VLOOKUP($FA875,CFP,LOOKUPS!I$6,0)*$FE$6+VLOOKUP($FA875,EP,LOOKUPS!I$8,0)*$FF$6+VLOOKUP($FA875,BM,LOOKUPS!I$5,0)*$FG$6+VLOOKUP($FA875,DIV,LOOKUPS!I$7,0)*$FH$6++VLOOKUP($FA875,SIZE,LOOKUPS!I$11,0)*$FI$6),"",VLOOKUP($FA875,MOM,LOOKUPS!I$12,0)*$FB$6+VLOOKUP($FA875,STREV,LOOKUPS!I$10,0)*$FC$6+VLOOKUP($FA875,LTREV,LOOKUPS!I$9,0)*$FD$6+VLOOKUP($FA875,CFP,LOOKUPS!I$6,0)*$FE$6+VLOOKUP($FA875,EP,LOOKUPS!I$8,0)*$FF$6+VLOOKUP($FA875,BM,LOOKUPS!I$5,0)*$FG$6+VLOOKUP($FA875,DIV,LOOKUPS!I$7,0)*$FH$6++VLOOKUP($FA875,SIZE,LOOKUPS!I$11,0)*$FI$6)</f>
        <v>-4.0762</v>
      </c>
      <c r="FI875" s="1">
        <f>IF(ISERROR(VLOOKUP($FA875,MOM,LOOKUPS!J$12,0)*$FB$6+VLOOKUP($FA875,STREV,LOOKUPS!J$10,0)*$FC$6+VLOOKUP($FA875,LTREV,LOOKUPS!J$9,0)*$FD$6+VLOOKUP($FA875,CFP,LOOKUPS!J$6,0)*$FE$6+VLOOKUP($FA875,EP,LOOKUPS!J$8,0)*$FF$6+VLOOKUP($FA875,BM,LOOKUPS!J$5,0)*$FG$6+VLOOKUP($FA875,DIV,LOOKUPS!J$7,0)*$FH$6++VLOOKUP($FA875,SIZE,LOOKUPS!J$11,0)*$FI$6),"",VLOOKUP($FA875,MOM,LOOKUPS!J$12,0)*$FB$6+VLOOKUP($FA875,STREV,LOOKUPS!J$10,0)*$FC$6+VLOOKUP($FA875,LTREV,LOOKUPS!J$9,0)*$FD$6+VLOOKUP($FA875,CFP,LOOKUPS!J$6,0)*$FE$6+VLOOKUP($FA875,EP,LOOKUPS!J$8,0)*$FF$6+VLOOKUP($FA875,BM,LOOKUPS!J$5,0)*$FG$6+VLOOKUP($FA875,DIV,LOOKUPS!J$7,0)*$FH$6++VLOOKUP($FA875,SIZE,LOOKUPS!J$11,0)*$FI$6)</f>
        <v>-5.0372000000000003</v>
      </c>
      <c r="FJ875" s="1">
        <f>IF(ISERROR(VLOOKUP($FA875,MOM,LOOKUPS!K$12,0)*$FB$6+VLOOKUP($FA875,STREV,LOOKUPS!K$10,0)*$FC$6+VLOOKUP($FA875,LTREV,LOOKUPS!K$9,0)*$FD$6+VLOOKUP($FA875,CFP,LOOKUPS!K$6,0)*$FE$6+VLOOKUP($FA875,EP,LOOKUPS!K$8,0)*$FF$6+VLOOKUP($FA875,BM,LOOKUPS!K$5,0)*$FG$6+VLOOKUP($FA875,DIV,LOOKUPS!K$7,0)*$FH$6++VLOOKUP($FA875,SIZE,LOOKUPS!K$11,0)*$FI$6),"",VLOOKUP($FA875,MOM,LOOKUPS!K$12,0)*$FB$6+VLOOKUP($FA875,STREV,LOOKUPS!K$10,0)*$FC$6+VLOOKUP($FA875,LTREV,LOOKUPS!K$9,0)*$FD$6+VLOOKUP($FA875,CFP,LOOKUPS!K$6,0)*$FE$6+VLOOKUP($FA875,EP,LOOKUPS!K$8,0)*$FF$6+VLOOKUP($FA875,BM,LOOKUPS!K$5,0)*$FG$6+VLOOKUP($FA875,DIV,LOOKUPS!K$7,0)*$FH$6++VLOOKUP($FA875,SIZE,LOOKUPS!K$11,0)*$FI$6)</f>
        <v>-4.8848000000000003</v>
      </c>
      <c r="FK875" s="1">
        <f>IF(ISERROR(VLOOKUP($FA875,MOM,LOOKUPS!L$12,0)*$FB$6+VLOOKUP($FA875,STREV,LOOKUPS!L$10,0)*$FC$6+VLOOKUP($FA875,LTREV,LOOKUPS!L$9,0)*$FD$6+VLOOKUP($FA875,CFP,LOOKUPS!L$6,0)*$FE$6+VLOOKUP($FA875,EP,LOOKUPS!L$8,0)*$FF$6+VLOOKUP($FA875,BM,LOOKUPS!L$5,0)*$FG$6+VLOOKUP($FA875,DIV,LOOKUPS!L$7,0)*$FH$6++VLOOKUP($FA875,SIZE,LOOKUPS!L$11,0)*$FI$6),"",VLOOKUP($FA875,MOM,LOOKUPS!L$12,0)*$FB$6+VLOOKUP($FA875,STREV,LOOKUPS!L$10,0)*$FC$6+VLOOKUP($FA875,LTREV,LOOKUPS!L$9,0)*$FD$6+VLOOKUP($FA875,CFP,LOOKUPS!L$6,0)*$FE$6+VLOOKUP($FA875,EP,LOOKUPS!L$8,0)*$FF$6+VLOOKUP($FA875,BM,LOOKUPS!L$5,0)*$FG$6+VLOOKUP($FA875,DIV,LOOKUPS!L$7,0)*$FH$6++VLOOKUP($FA875,SIZE,LOOKUPS!L$11,0)*$FI$6)</f>
        <v>-4.1447000000000003</v>
      </c>
    </row>
    <row r="876" spans="1:167" x14ac:dyDescent="0.3">
      <c r="A876" s="1">
        <v>199903</v>
      </c>
      <c r="B876" s="1">
        <v>0.83</v>
      </c>
      <c r="C876" s="1">
        <v>-3.35</v>
      </c>
      <c r="D876" s="1">
        <v>-3.08</v>
      </c>
      <c r="E876" s="1">
        <v>-2.2999999999999998</v>
      </c>
      <c r="F876" s="1">
        <v>-2.0499999999999998</v>
      </c>
      <c r="G876" s="1">
        <v>-3.53</v>
      </c>
      <c r="H876" s="1">
        <v>-3.34</v>
      </c>
      <c r="I876" s="1">
        <v>-0.5</v>
      </c>
      <c r="J876" s="1">
        <v>-2.91</v>
      </c>
      <c r="K876" s="1">
        <v>3.49</v>
      </c>
      <c r="M876" s="1">
        <v>199804</v>
      </c>
      <c r="N876" s="1">
        <v>4.3</v>
      </c>
      <c r="O876" s="1">
        <v>2.59</v>
      </c>
      <c r="P876" s="1">
        <v>2.09</v>
      </c>
      <c r="Q876" s="1">
        <v>2.82</v>
      </c>
      <c r="R876" s="1">
        <v>2.78</v>
      </c>
      <c r="S876" s="1">
        <v>1.38</v>
      </c>
      <c r="T876" s="1">
        <v>1.69</v>
      </c>
      <c r="U876" s="1">
        <v>1.94</v>
      </c>
      <c r="V876" s="1">
        <v>2.56</v>
      </c>
      <c r="W876" s="1">
        <v>2.5499999999999998</v>
      </c>
      <c r="Y876" s="1">
        <v>200303</v>
      </c>
      <c r="Z876" s="1">
        <v>2.12</v>
      </c>
      <c r="AA876" s="1">
        <v>-0.31</v>
      </c>
      <c r="AB876" s="1">
        <v>0.38</v>
      </c>
      <c r="AC876" s="1">
        <v>1.32</v>
      </c>
      <c r="AD876" s="1">
        <v>1.36</v>
      </c>
      <c r="AE876" s="1">
        <v>0.97</v>
      </c>
      <c r="AF876" s="1">
        <v>-0.21</v>
      </c>
      <c r="AG876" s="1">
        <v>0.71</v>
      </c>
      <c r="AH876" s="1">
        <v>2.76</v>
      </c>
      <c r="AI876" s="1">
        <v>2.2599999999999998</v>
      </c>
      <c r="CA876" s="1">
        <v>199809</v>
      </c>
      <c r="CB876" s="1">
        <v>0.8</v>
      </c>
      <c r="CC876" s="1">
        <v>7.06</v>
      </c>
      <c r="CD876" s="1">
        <v>4.08</v>
      </c>
      <c r="CE876" s="1">
        <v>1.6</v>
      </c>
      <c r="CF876" s="1">
        <v>7.6</v>
      </c>
      <c r="CG876" s="1">
        <v>5.55</v>
      </c>
      <c r="CH876" s="1">
        <v>4.22</v>
      </c>
      <c r="CI876" s="1">
        <v>3.14</v>
      </c>
      <c r="CJ876" s="1">
        <v>0.91</v>
      </c>
      <c r="CK876" s="1">
        <v>7.8</v>
      </c>
      <c r="CL876" s="1">
        <v>7.32</v>
      </c>
      <c r="CM876" s="1">
        <v>5.75</v>
      </c>
      <c r="CN876" s="1">
        <v>5.32</v>
      </c>
      <c r="CO876" s="1">
        <v>4.1100000000000003</v>
      </c>
      <c r="CP876" s="1">
        <v>4.32</v>
      </c>
      <c r="CQ876" s="1">
        <v>2.71</v>
      </c>
      <c r="CR876" s="1">
        <v>3.54</v>
      </c>
      <c r="CS876" s="1">
        <v>1.82</v>
      </c>
      <c r="CT876" s="1">
        <v>0.19</v>
      </c>
      <c r="CV876" s="1">
        <v>199909</v>
      </c>
      <c r="CW876" s="1">
        <v>-1.39</v>
      </c>
      <c r="CX876" s="1">
        <v>-2.72</v>
      </c>
      <c r="CY876" s="1">
        <v>-3.58</v>
      </c>
      <c r="CZ876" s="1">
        <v>-3.37</v>
      </c>
      <c r="DA876" s="1">
        <v>-2.2799999999999998</v>
      </c>
      <c r="DB876" s="1">
        <v>-3.74</v>
      </c>
      <c r="DC876" s="1">
        <v>-3.58</v>
      </c>
      <c r="DD876" s="1">
        <v>-3.39</v>
      </c>
      <c r="DE876" s="1">
        <v>-3.34</v>
      </c>
      <c r="DF876" s="1">
        <v>-2.0699999999999998</v>
      </c>
      <c r="DG876" s="1">
        <v>-2.4500000000000002</v>
      </c>
      <c r="DH876" s="1">
        <v>-3.5</v>
      </c>
      <c r="DI876" s="1">
        <v>-3.98</v>
      </c>
      <c r="DJ876" s="1">
        <v>-3.38</v>
      </c>
      <c r="DK876" s="1">
        <v>-3.78</v>
      </c>
      <c r="DL876" s="1">
        <v>-3.35</v>
      </c>
      <c r="DM876" s="1">
        <v>-3.43</v>
      </c>
      <c r="DN876" s="1">
        <v>-4.18</v>
      </c>
      <c r="DO876" s="1">
        <v>-2.39</v>
      </c>
      <c r="DQ876" s="1">
        <v>199809</v>
      </c>
      <c r="DR876" s="1">
        <v>-99.99</v>
      </c>
      <c r="DS876" s="1">
        <v>2.54</v>
      </c>
      <c r="DT876" s="1">
        <v>7.39</v>
      </c>
      <c r="DU876" s="1">
        <v>6.9</v>
      </c>
      <c r="DV876" s="1">
        <v>1.9</v>
      </c>
      <c r="DW876" s="1">
        <v>7.81</v>
      </c>
      <c r="DX876" s="1">
        <v>7.58</v>
      </c>
      <c r="DY876" s="1">
        <v>6.41</v>
      </c>
      <c r="DZ876" s="1">
        <v>6.43</v>
      </c>
      <c r="EA876" s="1">
        <v>0.62</v>
      </c>
      <c r="EB876" s="1">
        <v>7.19</v>
      </c>
      <c r="EC876" s="1">
        <v>7.39</v>
      </c>
      <c r="ED876" s="1">
        <v>8.4499999999999993</v>
      </c>
      <c r="EE876" s="1">
        <v>7.04</v>
      </c>
      <c r="EF876" s="1">
        <v>8.18</v>
      </c>
      <c r="EG876" s="1">
        <v>5.0999999999999996</v>
      </c>
      <c r="EH876" s="1">
        <v>7.69</v>
      </c>
      <c r="EI876" s="1">
        <v>6.07</v>
      </c>
      <c r="EJ876" s="1">
        <v>6.8</v>
      </c>
      <c r="EL876">
        <v>199809</v>
      </c>
      <c r="EM876">
        <v>6.15</v>
      </c>
      <c r="EN876">
        <v>0.06</v>
      </c>
      <c r="EO876">
        <v>-3.42</v>
      </c>
      <c r="EP876">
        <v>0.46</v>
      </c>
      <c r="ER876" s="1">
        <v>199903</v>
      </c>
      <c r="ES876" s="1">
        <v>-1.29</v>
      </c>
      <c r="EU876" s="1">
        <v>199804</v>
      </c>
      <c r="EV876" s="1">
        <v>1.72</v>
      </c>
      <c r="EX876" s="1">
        <v>200303</v>
      </c>
      <c r="EY876" s="1">
        <v>-2.61</v>
      </c>
      <c r="FA876" s="1">
        <v>199903</v>
      </c>
      <c r="FB876" s="1">
        <f>IF(ISERROR(VLOOKUP($FA876,MOM,LOOKUPS!C$12,0)*$FB$6+VLOOKUP($FA876,STREV,LOOKUPS!C$10,0)*$FC$6+VLOOKUP($FA876,LTREV,LOOKUPS!C$9,0)*$FD$6+VLOOKUP($FA876,CFP,LOOKUPS!C$6,0)*$FE$6+VLOOKUP($FA876,EP,LOOKUPS!C$8,0)*$FF$6+VLOOKUP($FA876,BM,LOOKUPS!C$5,0)*$FG$6+VLOOKUP($FA876,DIV,LOOKUPS!C$7,0)*$FH$6++VLOOKUP($FA876,SIZE,LOOKUPS!C$11,0)*$FI$6),"",VLOOKUP($FA876,MOM,LOOKUPS!C$12,0)*$FB$6+VLOOKUP($FA876,STREV,LOOKUPS!C$10,0)*$FC$6+VLOOKUP($FA876,LTREV,LOOKUPS!C$9,0)*$FD$6+VLOOKUP($FA876,CFP,LOOKUPS!C$6,0)*$FE$6+VLOOKUP($FA876,EP,LOOKUPS!C$8,0)*$FF$6+VLOOKUP($FA876,BM,LOOKUPS!C$5,0)*$FG$6+VLOOKUP($FA876,DIV,LOOKUPS!C$7,0)*$FH$6++VLOOKUP($FA876,SIZE,LOOKUPS!C$11,0)*$FI$6)</f>
        <v>-0.16970000000000005</v>
      </c>
      <c r="FC876" s="1">
        <f>IF(ISERROR(VLOOKUP($FA876,MOM,LOOKUPS!D$12,0)*$FB$6+VLOOKUP($FA876,STREV,LOOKUPS!D$10,0)*$FC$6+VLOOKUP($FA876,LTREV,LOOKUPS!D$9,0)*$FD$6+VLOOKUP($FA876,CFP,LOOKUPS!D$6,0)*$FE$6+VLOOKUP($FA876,EP,LOOKUPS!D$8,0)*$FF$6+VLOOKUP($FA876,BM,LOOKUPS!D$5,0)*$FG$6+VLOOKUP($FA876,DIV,LOOKUPS!D$7,0)*$FH$6++VLOOKUP($FA876,SIZE,LOOKUPS!D$11,0)*$FI$6),"",VLOOKUP($FA876,MOM,LOOKUPS!D$12,0)*$FB$6+VLOOKUP($FA876,STREV,LOOKUPS!D$10,0)*$FC$6+VLOOKUP($FA876,LTREV,LOOKUPS!D$9,0)*$FD$6+VLOOKUP($FA876,CFP,LOOKUPS!D$6,0)*$FE$6+VLOOKUP($FA876,EP,LOOKUPS!D$8,0)*$FF$6+VLOOKUP($FA876,BM,LOOKUPS!D$5,0)*$FG$6+VLOOKUP($FA876,DIV,LOOKUPS!D$7,0)*$FH$6++VLOOKUP($FA876,SIZE,LOOKUPS!D$11,0)*$FI$6)</f>
        <v>-1.7283000000000004</v>
      </c>
      <c r="FD876" s="1">
        <f>IF(ISERROR(VLOOKUP($FA876,MOM,LOOKUPS!E$12,0)*$FB$6+VLOOKUP($FA876,STREV,LOOKUPS!E$10,0)*$FC$6+VLOOKUP($FA876,LTREV,LOOKUPS!E$9,0)*$FD$6+VLOOKUP($FA876,CFP,LOOKUPS!E$6,0)*$FE$6+VLOOKUP($FA876,EP,LOOKUPS!E$8,0)*$FF$6+VLOOKUP($FA876,BM,LOOKUPS!E$5,0)*$FG$6+VLOOKUP($FA876,DIV,LOOKUPS!E$7,0)*$FH$6++VLOOKUP($FA876,SIZE,LOOKUPS!E$11,0)*$FI$6),"",VLOOKUP($FA876,MOM,LOOKUPS!E$12,0)*$FB$6+VLOOKUP($FA876,STREV,LOOKUPS!E$10,0)*$FC$6+VLOOKUP($FA876,LTREV,LOOKUPS!E$9,0)*$FD$6+VLOOKUP($FA876,CFP,LOOKUPS!E$6,0)*$FE$6+VLOOKUP($FA876,EP,LOOKUPS!E$8,0)*$FF$6+VLOOKUP($FA876,BM,LOOKUPS!E$5,0)*$FG$6+VLOOKUP($FA876,DIV,LOOKUPS!E$7,0)*$FH$6++VLOOKUP($FA876,SIZE,LOOKUPS!E$11,0)*$FI$6)</f>
        <v>-1.8126</v>
      </c>
      <c r="FE876" s="1">
        <f>IF(ISERROR(VLOOKUP($FA876,MOM,LOOKUPS!F$12,0)*$FB$6+VLOOKUP($FA876,STREV,LOOKUPS!F$10,0)*$FC$6+VLOOKUP($FA876,LTREV,LOOKUPS!F$9,0)*$FD$6+VLOOKUP($FA876,CFP,LOOKUPS!F$6,0)*$FE$6+VLOOKUP($FA876,EP,LOOKUPS!F$8,0)*$FF$6+VLOOKUP($FA876,BM,LOOKUPS!F$5,0)*$FG$6+VLOOKUP($FA876,DIV,LOOKUPS!F$7,0)*$FH$6++VLOOKUP($FA876,SIZE,LOOKUPS!F$11,0)*$FI$6),"",VLOOKUP($FA876,MOM,LOOKUPS!F$12,0)*$FB$6+VLOOKUP($FA876,STREV,LOOKUPS!F$10,0)*$FC$6+VLOOKUP($FA876,LTREV,LOOKUPS!F$9,0)*$FD$6+VLOOKUP($FA876,CFP,LOOKUPS!F$6,0)*$FE$6+VLOOKUP($FA876,EP,LOOKUPS!F$8,0)*$FF$6+VLOOKUP($FA876,BM,LOOKUPS!F$5,0)*$FG$6+VLOOKUP($FA876,DIV,LOOKUPS!F$7,0)*$FH$6++VLOOKUP($FA876,SIZE,LOOKUPS!F$11,0)*$FI$6)</f>
        <v>-1.9153</v>
      </c>
      <c r="FF876" s="1">
        <f>IF(ISERROR(VLOOKUP($FA876,MOM,LOOKUPS!G$12,0)*$FB$6+VLOOKUP($FA876,STREV,LOOKUPS!G$10,0)*$FC$6+VLOOKUP($FA876,LTREV,LOOKUPS!G$9,0)*$FD$6+VLOOKUP($FA876,CFP,LOOKUPS!G$6,0)*$FE$6+VLOOKUP($FA876,EP,LOOKUPS!G$8,0)*$FF$6+VLOOKUP($FA876,BM,LOOKUPS!G$5,0)*$FG$6+VLOOKUP($FA876,DIV,LOOKUPS!G$7,0)*$FH$6++VLOOKUP($FA876,SIZE,LOOKUPS!G$11,0)*$FI$6),"",VLOOKUP($FA876,MOM,LOOKUPS!G$12,0)*$FB$6+VLOOKUP($FA876,STREV,LOOKUPS!G$10,0)*$FC$6+VLOOKUP($FA876,LTREV,LOOKUPS!G$9,0)*$FD$6+VLOOKUP($FA876,CFP,LOOKUPS!G$6,0)*$FE$6+VLOOKUP($FA876,EP,LOOKUPS!G$8,0)*$FF$6+VLOOKUP($FA876,BM,LOOKUPS!G$5,0)*$FG$6+VLOOKUP($FA876,DIV,LOOKUPS!G$7,0)*$FH$6++VLOOKUP($FA876,SIZE,LOOKUPS!G$11,0)*$FI$6)</f>
        <v>-1.2751000000000001</v>
      </c>
      <c r="FG876" s="1">
        <f>IF(ISERROR(VLOOKUP($FA876,MOM,LOOKUPS!H$12,0)*$FB$6+VLOOKUP($FA876,STREV,LOOKUPS!H$10,0)*$FC$6+VLOOKUP($FA876,LTREV,LOOKUPS!H$9,0)*$FD$6+VLOOKUP($FA876,CFP,LOOKUPS!H$6,0)*$FE$6+VLOOKUP($FA876,EP,LOOKUPS!H$8,0)*$FF$6+VLOOKUP($FA876,BM,LOOKUPS!H$5,0)*$FG$6+VLOOKUP($FA876,DIV,LOOKUPS!H$7,0)*$FH$6++VLOOKUP($FA876,SIZE,LOOKUPS!H$11,0)*$FI$6),"",VLOOKUP($FA876,MOM,LOOKUPS!H$12,0)*$FB$6+VLOOKUP($FA876,STREV,LOOKUPS!H$10,0)*$FC$6+VLOOKUP($FA876,LTREV,LOOKUPS!H$9,0)*$FD$6+VLOOKUP($FA876,CFP,LOOKUPS!H$6,0)*$FE$6+VLOOKUP($FA876,EP,LOOKUPS!H$8,0)*$FF$6+VLOOKUP($FA876,BM,LOOKUPS!H$5,0)*$FG$6+VLOOKUP($FA876,DIV,LOOKUPS!H$7,0)*$FH$6++VLOOKUP($FA876,SIZE,LOOKUPS!H$11,0)*$FI$6)</f>
        <v>-1.7608000000000001</v>
      </c>
      <c r="FH876" s="1">
        <f>IF(ISERROR(VLOOKUP($FA876,MOM,LOOKUPS!I$12,0)*$FB$6+VLOOKUP($FA876,STREV,LOOKUPS!I$10,0)*$FC$6+VLOOKUP($FA876,LTREV,LOOKUPS!I$9,0)*$FD$6+VLOOKUP($FA876,CFP,LOOKUPS!I$6,0)*$FE$6+VLOOKUP($FA876,EP,LOOKUPS!I$8,0)*$FF$6+VLOOKUP($FA876,BM,LOOKUPS!I$5,0)*$FG$6+VLOOKUP($FA876,DIV,LOOKUPS!I$7,0)*$FH$6++VLOOKUP($FA876,SIZE,LOOKUPS!I$11,0)*$FI$6),"",VLOOKUP($FA876,MOM,LOOKUPS!I$12,0)*$FB$6+VLOOKUP($FA876,STREV,LOOKUPS!I$10,0)*$FC$6+VLOOKUP($FA876,LTREV,LOOKUPS!I$9,0)*$FD$6+VLOOKUP($FA876,CFP,LOOKUPS!I$6,0)*$FE$6+VLOOKUP($FA876,EP,LOOKUPS!I$8,0)*$FF$6+VLOOKUP($FA876,BM,LOOKUPS!I$5,0)*$FG$6+VLOOKUP($FA876,DIV,LOOKUPS!I$7,0)*$FH$6++VLOOKUP($FA876,SIZE,LOOKUPS!I$11,0)*$FI$6)</f>
        <v>-1.9186999999999999</v>
      </c>
      <c r="FI876" s="1">
        <f>IF(ISERROR(VLOOKUP($FA876,MOM,LOOKUPS!J$12,0)*$FB$6+VLOOKUP($FA876,STREV,LOOKUPS!J$10,0)*$FC$6+VLOOKUP($FA876,LTREV,LOOKUPS!J$9,0)*$FD$6+VLOOKUP($FA876,CFP,LOOKUPS!J$6,0)*$FE$6+VLOOKUP($FA876,EP,LOOKUPS!J$8,0)*$FF$6+VLOOKUP($FA876,BM,LOOKUPS!J$5,0)*$FG$6+VLOOKUP($FA876,DIV,LOOKUPS!J$7,0)*$FH$6++VLOOKUP($FA876,SIZE,LOOKUPS!J$11,0)*$FI$6),"",VLOOKUP($FA876,MOM,LOOKUPS!J$12,0)*$FB$6+VLOOKUP($FA876,STREV,LOOKUPS!J$10,0)*$FC$6+VLOOKUP($FA876,LTREV,LOOKUPS!J$9,0)*$FD$6+VLOOKUP($FA876,CFP,LOOKUPS!J$6,0)*$FE$6+VLOOKUP($FA876,EP,LOOKUPS!J$8,0)*$FF$6+VLOOKUP($FA876,BM,LOOKUPS!J$5,0)*$FG$6+VLOOKUP($FA876,DIV,LOOKUPS!J$7,0)*$FH$6++VLOOKUP($FA876,SIZE,LOOKUPS!J$11,0)*$FI$6)</f>
        <v>-1.8566000000000003</v>
      </c>
      <c r="FJ876" s="1">
        <f>IF(ISERROR(VLOOKUP($FA876,MOM,LOOKUPS!K$12,0)*$FB$6+VLOOKUP($FA876,STREV,LOOKUPS!K$10,0)*$FC$6+VLOOKUP($FA876,LTREV,LOOKUPS!K$9,0)*$FD$6+VLOOKUP($FA876,CFP,LOOKUPS!K$6,0)*$FE$6+VLOOKUP($FA876,EP,LOOKUPS!K$8,0)*$FF$6+VLOOKUP($FA876,BM,LOOKUPS!K$5,0)*$FG$6+VLOOKUP($FA876,DIV,LOOKUPS!K$7,0)*$FH$6++VLOOKUP($FA876,SIZE,LOOKUPS!K$11,0)*$FI$6),"",VLOOKUP($FA876,MOM,LOOKUPS!K$12,0)*$FB$6+VLOOKUP($FA876,STREV,LOOKUPS!K$10,0)*$FC$6+VLOOKUP($FA876,LTREV,LOOKUPS!K$9,0)*$FD$6+VLOOKUP($FA876,CFP,LOOKUPS!K$6,0)*$FE$6+VLOOKUP($FA876,EP,LOOKUPS!K$8,0)*$FF$6+VLOOKUP($FA876,BM,LOOKUPS!K$5,0)*$FG$6+VLOOKUP($FA876,DIV,LOOKUPS!K$7,0)*$FH$6++VLOOKUP($FA876,SIZE,LOOKUPS!K$11,0)*$FI$6)</f>
        <v>-2.1711999999999998</v>
      </c>
      <c r="FK876" s="1">
        <f>IF(ISERROR(VLOOKUP($FA876,MOM,LOOKUPS!L$12,0)*$FB$6+VLOOKUP($FA876,STREV,LOOKUPS!L$10,0)*$FC$6+VLOOKUP($FA876,LTREV,LOOKUPS!L$9,0)*$FD$6+VLOOKUP($FA876,CFP,LOOKUPS!L$6,0)*$FE$6+VLOOKUP($FA876,EP,LOOKUPS!L$8,0)*$FF$6+VLOOKUP($FA876,BM,LOOKUPS!L$5,0)*$FG$6+VLOOKUP($FA876,DIV,LOOKUPS!L$7,0)*$FH$6++VLOOKUP($FA876,SIZE,LOOKUPS!L$11,0)*$FI$6),"",VLOOKUP($FA876,MOM,LOOKUPS!L$12,0)*$FB$6+VLOOKUP($FA876,STREV,LOOKUPS!L$10,0)*$FC$6+VLOOKUP($FA876,LTREV,LOOKUPS!L$9,0)*$FD$6+VLOOKUP($FA876,CFP,LOOKUPS!L$6,0)*$FE$6+VLOOKUP($FA876,EP,LOOKUPS!L$8,0)*$FF$6+VLOOKUP($FA876,BM,LOOKUPS!L$5,0)*$FG$6+VLOOKUP($FA876,DIV,LOOKUPS!L$7,0)*$FH$6++VLOOKUP($FA876,SIZE,LOOKUPS!L$11,0)*$FI$6)</f>
        <v>0.4558000000000002</v>
      </c>
    </row>
    <row r="877" spans="1:167" x14ac:dyDescent="0.3">
      <c r="A877" s="1">
        <v>199904</v>
      </c>
      <c r="B877" s="1">
        <v>11.49</v>
      </c>
      <c r="C877" s="1">
        <v>11.67</v>
      </c>
      <c r="D877" s="1">
        <v>10.47</v>
      </c>
      <c r="E877" s="1">
        <v>8.26</v>
      </c>
      <c r="F877" s="1">
        <v>7.12</v>
      </c>
      <c r="G877" s="1">
        <v>6.92</v>
      </c>
      <c r="H877" s="1">
        <v>5.9</v>
      </c>
      <c r="I877" s="1">
        <v>6.1</v>
      </c>
      <c r="J877" s="1">
        <v>6.8</v>
      </c>
      <c r="K877" s="1">
        <v>9.23</v>
      </c>
      <c r="M877" s="1">
        <v>199805</v>
      </c>
      <c r="N877" s="1">
        <v>-6.02</v>
      </c>
      <c r="O877" s="1">
        <v>-3.67</v>
      </c>
      <c r="P877" s="1">
        <v>-4.7</v>
      </c>
      <c r="Q877" s="1">
        <v>-2.29</v>
      </c>
      <c r="R877" s="1">
        <v>-3.63</v>
      </c>
      <c r="S877" s="1">
        <v>-2.58</v>
      </c>
      <c r="T877" s="1">
        <v>-3.82</v>
      </c>
      <c r="U877" s="1">
        <v>-4.74</v>
      </c>
      <c r="V877" s="1">
        <v>-4.49</v>
      </c>
      <c r="W877" s="1">
        <v>-6.15</v>
      </c>
      <c r="Y877" s="1">
        <v>200304</v>
      </c>
      <c r="Z877" s="1">
        <v>11.91</v>
      </c>
      <c r="AA877" s="1">
        <v>10.97</v>
      </c>
      <c r="AB877" s="1">
        <v>7.94</v>
      </c>
      <c r="AC877" s="1">
        <v>8.65</v>
      </c>
      <c r="AD877" s="1">
        <v>8.32</v>
      </c>
      <c r="AE877" s="1">
        <v>8.6199999999999992</v>
      </c>
      <c r="AF877" s="1">
        <v>8.49</v>
      </c>
      <c r="AG877" s="1">
        <v>9.4</v>
      </c>
      <c r="AH877" s="1">
        <v>9.27</v>
      </c>
      <c r="AI877" s="1">
        <v>10.76</v>
      </c>
      <c r="CA877" s="1">
        <v>199810</v>
      </c>
      <c r="CB877" s="1">
        <v>2.16</v>
      </c>
      <c r="CC877" s="1">
        <v>5.92</v>
      </c>
      <c r="CD877" s="1">
        <v>4.0599999999999996</v>
      </c>
      <c r="CE877" s="1">
        <v>1.64</v>
      </c>
      <c r="CF877" s="1">
        <v>5.5</v>
      </c>
      <c r="CG877" s="1">
        <v>6.27</v>
      </c>
      <c r="CH877" s="1">
        <v>3.91</v>
      </c>
      <c r="CI877" s="1">
        <v>3.03</v>
      </c>
      <c r="CJ877" s="1">
        <v>1.1599999999999999</v>
      </c>
      <c r="CK877" s="1">
        <v>4.91</v>
      </c>
      <c r="CL877" s="1">
        <v>6.32</v>
      </c>
      <c r="CM877" s="1">
        <v>6.92</v>
      </c>
      <c r="CN877" s="1">
        <v>5.51</v>
      </c>
      <c r="CO877" s="1">
        <v>4.1100000000000003</v>
      </c>
      <c r="CP877" s="1">
        <v>3.72</v>
      </c>
      <c r="CQ877" s="1">
        <v>3.05</v>
      </c>
      <c r="CR877" s="1">
        <v>3.01</v>
      </c>
      <c r="CS877" s="1">
        <v>1.58</v>
      </c>
      <c r="CT877" s="1">
        <v>0.82</v>
      </c>
      <c r="CV877" s="1">
        <v>199910</v>
      </c>
      <c r="CW877" s="1">
        <v>-0.87</v>
      </c>
      <c r="CX877" s="1">
        <v>0.91</v>
      </c>
      <c r="CY877" s="1">
        <v>0.54</v>
      </c>
      <c r="CZ877" s="1">
        <v>0.41</v>
      </c>
      <c r="DA877" s="1">
        <v>0.71</v>
      </c>
      <c r="DB877" s="1">
        <v>0.3</v>
      </c>
      <c r="DC877" s="1">
        <v>1.1100000000000001</v>
      </c>
      <c r="DD877" s="1">
        <v>0.67</v>
      </c>
      <c r="DE877" s="1">
        <v>0.08</v>
      </c>
      <c r="DF877" s="1">
        <v>2.75</v>
      </c>
      <c r="DG877" s="1">
        <v>-1</v>
      </c>
      <c r="DH877" s="1">
        <v>1.27</v>
      </c>
      <c r="DI877" s="1">
        <v>-0.69</v>
      </c>
      <c r="DJ877" s="1">
        <v>1.1299999999999999</v>
      </c>
      <c r="DK877" s="1">
        <v>1.1000000000000001</v>
      </c>
      <c r="DL877" s="1">
        <v>0.44</v>
      </c>
      <c r="DM877" s="1">
        <v>0.9</v>
      </c>
      <c r="DN877" s="1">
        <v>-0.22</v>
      </c>
      <c r="DO877" s="1">
        <v>0.41</v>
      </c>
      <c r="DQ877" s="1">
        <v>199810</v>
      </c>
      <c r="DR877" s="1">
        <v>-99.99</v>
      </c>
      <c r="DS877" s="1">
        <v>2.23</v>
      </c>
      <c r="DT877" s="1">
        <v>6.51</v>
      </c>
      <c r="DU877" s="1">
        <v>9.0299999999999994</v>
      </c>
      <c r="DV877" s="1">
        <v>1.86</v>
      </c>
      <c r="DW877" s="1">
        <v>5.37</v>
      </c>
      <c r="DX877" s="1">
        <v>6</v>
      </c>
      <c r="DY877" s="1">
        <v>8.7100000000000009</v>
      </c>
      <c r="DZ877" s="1">
        <v>9.18</v>
      </c>
      <c r="EA877" s="1">
        <v>1.34</v>
      </c>
      <c r="EB877" s="1">
        <v>4</v>
      </c>
      <c r="EC877" s="1">
        <v>4.92</v>
      </c>
      <c r="ED877" s="1">
        <v>6.08</v>
      </c>
      <c r="EE877" s="1">
        <v>6.97</v>
      </c>
      <c r="EF877" s="1">
        <v>4.9000000000000004</v>
      </c>
      <c r="EG877" s="1">
        <v>8.6300000000000008</v>
      </c>
      <c r="EH877" s="1">
        <v>8.7899999999999991</v>
      </c>
      <c r="EI877" s="1">
        <v>9.16</v>
      </c>
      <c r="EJ877" s="1">
        <v>9.19</v>
      </c>
      <c r="EL877">
        <v>199810</v>
      </c>
      <c r="EM877">
        <v>7.13</v>
      </c>
      <c r="EN877">
        <v>-3.11</v>
      </c>
      <c r="EO877">
        <v>-2.21</v>
      </c>
      <c r="EP877">
        <v>0.32</v>
      </c>
      <c r="ER877" s="1">
        <v>199904</v>
      </c>
      <c r="ES877" s="1">
        <v>-9.06</v>
      </c>
      <c r="EU877" s="1">
        <v>199805</v>
      </c>
      <c r="EV877" s="1">
        <v>0.71</v>
      </c>
      <c r="EX877" s="1">
        <v>200304</v>
      </c>
      <c r="EY877" s="1">
        <v>-0.95</v>
      </c>
      <c r="FA877" s="1">
        <v>199904</v>
      </c>
      <c r="FB877" s="1">
        <f>IF(ISERROR(VLOOKUP($FA877,MOM,LOOKUPS!C$12,0)*$FB$6+VLOOKUP($FA877,STREV,LOOKUPS!C$10,0)*$FC$6+VLOOKUP($FA877,LTREV,LOOKUPS!C$9,0)*$FD$6+VLOOKUP($FA877,CFP,LOOKUPS!C$6,0)*$FE$6+VLOOKUP($FA877,EP,LOOKUPS!C$8,0)*$FF$6+VLOOKUP($FA877,BM,LOOKUPS!C$5,0)*$FG$6+VLOOKUP($FA877,DIV,LOOKUPS!C$7,0)*$FH$6++VLOOKUP($FA877,SIZE,LOOKUPS!C$11,0)*$FI$6),"",VLOOKUP($FA877,MOM,LOOKUPS!C$12,0)*$FB$6+VLOOKUP($FA877,STREV,LOOKUPS!C$10,0)*$FC$6+VLOOKUP($FA877,LTREV,LOOKUPS!C$9,0)*$FD$6+VLOOKUP($FA877,CFP,LOOKUPS!C$6,0)*$FE$6+VLOOKUP($FA877,EP,LOOKUPS!C$8,0)*$FF$6+VLOOKUP($FA877,BM,LOOKUPS!C$5,0)*$FG$6+VLOOKUP($FA877,DIV,LOOKUPS!C$7,0)*$FH$6++VLOOKUP($FA877,SIZE,LOOKUPS!C$11,0)*$FI$6)</f>
        <v>9.8330000000000002</v>
      </c>
      <c r="FC877" s="1">
        <f>IF(ISERROR(VLOOKUP($FA877,MOM,LOOKUPS!D$12,0)*$FB$6+VLOOKUP($FA877,STREV,LOOKUPS!D$10,0)*$FC$6+VLOOKUP($FA877,LTREV,LOOKUPS!D$9,0)*$FD$6+VLOOKUP($FA877,CFP,LOOKUPS!D$6,0)*$FE$6+VLOOKUP($FA877,EP,LOOKUPS!D$8,0)*$FF$6+VLOOKUP($FA877,BM,LOOKUPS!D$5,0)*$FG$6+VLOOKUP($FA877,DIV,LOOKUPS!D$7,0)*$FH$6++VLOOKUP($FA877,SIZE,LOOKUPS!D$11,0)*$FI$6),"",VLOOKUP($FA877,MOM,LOOKUPS!D$12,0)*$FB$6+VLOOKUP($FA877,STREV,LOOKUPS!D$10,0)*$FC$6+VLOOKUP($FA877,LTREV,LOOKUPS!D$9,0)*$FD$6+VLOOKUP($FA877,CFP,LOOKUPS!D$6,0)*$FE$6+VLOOKUP($FA877,EP,LOOKUPS!D$8,0)*$FF$6+VLOOKUP($FA877,BM,LOOKUPS!D$5,0)*$FG$6+VLOOKUP($FA877,DIV,LOOKUPS!D$7,0)*$FH$6++VLOOKUP($FA877,SIZE,LOOKUPS!D$11,0)*$FI$6)</f>
        <v>8.6599000000000004</v>
      </c>
      <c r="FD877" s="1">
        <f>IF(ISERROR(VLOOKUP($FA877,MOM,LOOKUPS!E$12,0)*$FB$6+VLOOKUP($FA877,STREV,LOOKUPS!E$10,0)*$FC$6+VLOOKUP($FA877,LTREV,LOOKUPS!E$9,0)*$FD$6+VLOOKUP($FA877,CFP,LOOKUPS!E$6,0)*$FE$6+VLOOKUP($FA877,EP,LOOKUPS!E$8,0)*$FF$6+VLOOKUP($FA877,BM,LOOKUPS!E$5,0)*$FG$6+VLOOKUP($FA877,DIV,LOOKUPS!E$7,0)*$FH$6++VLOOKUP($FA877,SIZE,LOOKUPS!E$11,0)*$FI$6),"",VLOOKUP($FA877,MOM,LOOKUPS!E$12,0)*$FB$6+VLOOKUP($FA877,STREV,LOOKUPS!E$10,0)*$FC$6+VLOOKUP($FA877,LTREV,LOOKUPS!E$9,0)*$FD$6+VLOOKUP($FA877,CFP,LOOKUPS!E$6,0)*$FE$6+VLOOKUP($FA877,EP,LOOKUPS!E$8,0)*$FF$6+VLOOKUP($FA877,BM,LOOKUPS!E$5,0)*$FG$6+VLOOKUP($FA877,DIV,LOOKUPS!E$7,0)*$FH$6++VLOOKUP($FA877,SIZE,LOOKUPS!E$11,0)*$FI$6)</f>
        <v>8.8396000000000008</v>
      </c>
      <c r="FE877" s="1">
        <f>IF(ISERROR(VLOOKUP($FA877,MOM,LOOKUPS!F$12,0)*$FB$6+VLOOKUP($FA877,STREV,LOOKUPS!F$10,0)*$FC$6+VLOOKUP($FA877,LTREV,LOOKUPS!F$9,0)*$FD$6+VLOOKUP($FA877,CFP,LOOKUPS!F$6,0)*$FE$6+VLOOKUP($FA877,EP,LOOKUPS!F$8,0)*$FF$6+VLOOKUP($FA877,BM,LOOKUPS!F$5,0)*$FG$6+VLOOKUP($FA877,DIV,LOOKUPS!F$7,0)*$FH$6++VLOOKUP($FA877,SIZE,LOOKUPS!F$11,0)*$FI$6),"",VLOOKUP($FA877,MOM,LOOKUPS!F$12,0)*$FB$6+VLOOKUP($FA877,STREV,LOOKUPS!F$10,0)*$FC$6+VLOOKUP($FA877,LTREV,LOOKUPS!F$9,0)*$FD$6+VLOOKUP($FA877,CFP,LOOKUPS!F$6,0)*$FE$6+VLOOKUP($FA877,EP,LOOKUPS!F$8,0)*$FF$6+VLOOKUP($FA877,BM,LOOKUPS!F$5,0)*$FG$6+VLOOKUP($FA877,DIV,LOOKUPS!F$7,0)*$FH$6++VLOOKUP($FA877,SIZE,LOOKUPS!F$11,0)*$FI$6)</f>
        <v>7.79</v>
      </c>
      <c r="FF877" s="1">
        <f>IF(ISERROR(VLOOKUP($FA877,MOM,LOOKUPS!G$12,0)*$FB$6+VLOOKUP($FA877,STREV,LOOKUPS!G$10,0)*$FC$6+VLOOKUP($FA877,LTREV,LOOKUPS!G$9,0)*$FD$6+VLOOKUP($FA877,CFP,LOOKUPS!G$6,0)*$FE$6+VLOOKUP($FA877,EP,LOOKUPS!G$8,0)*$FF$6+VLOOKUP($FA877,BM,LOOKUPS!G$5,0)*$FG$6+VLOOKUP($FA877,DIV,LOOKUPS!G$7,0)*$FH$6++VLOOKUP($FA877,SIZE,LOOKUPS!G$11,0)*$FI$6),"",VLOOKUP($FA877,MOM,LOOKUPS!G$12,0)*$FB$6+VLOOKUP($FA877,STREV,LOOKUPS!G$10,0)*$FC$6+VLOOKUP($FA877,LTREV,LOOKUPS!G$9,0)*$FD$6+VLOOKUP($FA877,CFP,LOOKUPS!G$6,0)*$FE$6+VLOOKUP($FA877,EP,LOOKUPS!G$8,0)*$FF$6+VLOOKUP($FA877,BM,LOOKUPS!G$5,0)*$FG$6+VLOOKUP($FA877,DIV,LOOKUPS!G$7,0)*$FH$6++VLOOKUP($FA877,SIZE,LOOKUPS!G$11,0)*$FI$6)</f>
        <v>7.1486999999999998</v>
      </c>
      <c r="FG877" s="1">
        <f>IF(ISERROR(VLOOKUP($FA877,MOM,LOOKUPS!H$12,0)*$FB$6+VLOOKUP($FA877,STREV,LOOKUPS!H$10,0)*$FC$6+VLOOKUP($FA877,LTREV,LOOKUPS!H$9,0)*$FD$6+VLOOKUP($FA877,CFP,LOOKUPS!H$6,0)*$FE$6+VLOOKUP($FA877,EP,LOOKUPS!H$8,0)*$FF$6+VLOOKUP($FA877,BM,LOOKUPS!H$5,0)*$FG$6+VLOOKUP($FA877,DIV,LOOKUPS!H$7,0)*$FH$6++VLOOKUP($FA877,SIZE,LOOKUPS!H$11,0)*$FI$6),"",VLOOKUP($FA877,MOM,LOOKUPS!H$12,0)*$FB$6+VLOOKUP($FA877,STREV,LOOKUPS!H$10,0)*$FC$6+VLOOKUP($FA877,LTREV,LOOKUPS!H$9,0)*$FD$6+VLOOKUP($FA877,CFP,LOOKUPS!H$6,0)*$FE$6+VLOOKUP($FA877,EP,LOOKUPS!H$8,0)*$FF$6+VLOOKUP($FA877,BM,LOOKUPS!H$5,0)*$FG$6+VLOOKUP($FA877,DIV,LOOKUPS!H$7,0)*$FH$6++VLOOKUP($FA877,SIZE,LOOKUPS!H$11,0)*$FI$6)</f>
        <v>7.6409000000000002</v>
      </c>
      <c r="FH877" s="1">
        <f>IF(ISERROR(VLOOKUP($FA877,MOM,LOOKUPS!I$12,0)*$FB$6+VLOOKUP($FA877,STREV,LOOKUPS!I$10,0)*$FC$6+VLOOKUP($FA877,LTREV,LOOKUPS!I$9,0)*$FD$6+VLOOKUP($FA877,CFP,LOOKUPS!I$6,0)*$FE$6+VLOOKUP($FA877,EP,LOOKUPS!I$8,0)*$FF$6+VLOOKUP($FA877,BM,LOOKUPS!I$5,0)*$FG$6+VLOOKUP($FA877,DIV,LOOKUPS!I$7,0)*$FH$6++VLOOKUP($FA877,SIZE,LOOKUPS!I$11,0)*$FI$6),"",VLOOKUP($FA877,MOM,LOOKUPS!I$12,0)*$FB$6+VLOOKUP($FA877,STREV,LOOKUPS!I$10,0)*$FC$6+VLOOKUP($FA877,LTREV,LOOKUPS!I$9,0)*$FD$6+VLOOKUP($FA877,CFP,LOOKUPS!I$6,0)*$FE$6+VLOOKUP($FA877,EP,LOOKUPS!I$8,0)*$FF$6+VLOOKUP($FA877,BM,LOOKUPS!I$5,0)*$FG$6+VLOOKUP($FA877,DIV,LOOKUPS!I$7,0)*$FH$6++VLOOKUP($FA877,SIZE,LOOKUPS!I$11,0)*$FI$6)</f>
        <v>7.1204999999999998</v>
      </c>
      <c r="FI877" s="1">
        <f>IF(ISERROR(VLOOKUP($FA877,MOM,LOOKUPS!J$12,0)*$FB$6+VLOOKUP($FA877,STREV,LOOKUPS!J$10,0)*$FC$6+VLOOKUP($FA877,LTREV,LOOKUPS!J$9,0)*$FD$6+VLOOKUP($FA877,CFP,LOOKUPS!J$6,0)*$FE$6+VLOOKUP($FA877,EP,LOOKUPS!J$8,0)*$FF$6+VLOOKUP($FA877,BM,LOOKUPS!J$5,0)*$FG$6+VLOOKUP($FA877,DIV,LOOKUPS!J$7,0)*$FH$6++VLOOKUP($FA877,SIZE,LOOKUPS!J$11,0)*$FI$6),"",VLOOKUP($FA877,MOM,LOOKUPS!J$12,0)*$FB$6+VLOOKUP($FA877,STREV,LOOKUPS!J$10,0)*$FC$6+VLOOKUP($FA877,LTREV,LOOKUPS!J$9,0)*$FD$6+VLOOKUP($FA877,CFP,LOOKUPS!J$6,0)*$FE$6+VLOOKUP($FA877,EP,LOOKUPS!J$8,0)*$FF$6+VLOOKUP($FA877,BM,LOOKUPS!J$5,0)*$FG$6+VLOOKUP($FA877,DIV,LOOKUPS!J$7,0)*$FH$6++VLOOKUP($FA877,SIZE,LOOKUPS!J$11,0)*$FI$6)</f>
        <v>8.0456000000000003</v>
      </c>
      <c r="FJ877" s="1">
        <f>IF(ISERROR(VLOOKUP($FA877,MOM,LOOKUPS!K$12,0)*$FB$6+VLOOKUP($FA877,STREV,LOOKUPS!K$10,0)*$FC$6+VLOOKUP($FA877,LTREV,LOOKUPS!K$9,0)*$FD$6+VLOOKUP($FA877,CFP,LOOKUPS!K$6,0)*$FE$6+VLOOKUP($FA877,EP,LOOKUPS!K$8,0)*$FF$6+VLOOKUP($FA877,BM,LOOKUPS!K$5,0)*$FG$6+VLOOKUP($FA877,DIV,LOOKUPS!K$7,0)*$FH$6++VLOOKUP($FA877,SIZE,LOOKUPS!K$11,0)*$FI$6),"",VLOOKUP($FA877,MOM,LOOKUPS!K$12,0)*$FB$6+VLOOKUP($FA877,STREV,LOOKUPS!K$10,0)*$FC$6+VLOOKUP($FA877,LTREV,LOOKUPS!K$9,0)*$FD$6+VLOOKUP($FA877,CFP,LOOKUPS!K$6,0)*$FE$6+VLOOKUP($FA877,EP,LOOKUPS!K$8,0)*$FF$6+VLOOKUP($FA877,BM,LOOKUPS!K$5,0)*$FG$6+VLOOKUP($FA877,DIV,LOOKUPS!K$7,0)*$FH$6++VLOOKUP($FA877,SIZE,LOOKUPS!K$11,0)*$FI$6)</f>
        <v>8.2837000000000014</v>
      </c>
      <c r="FK877" s="1">
        <f>IF(ISERROR(VLOOKUP($FA877,MOM,LOOKUPS!L$12,0)*$FB$6+VLOOKUP($FA877,STREV,LOOKUPS!L$10,0)*$FC$6+VLOOKUP($FA877,LTREV,LOOKUPS!L$9,0)*$FD$6+VLOOKUP($FA877,CFP,LOOKUPS!L$6,0)*$FE$6+VLOOKUP($FA877,EP,LOOKUPS!L$8,0)*$FF$6+VLOOKUP($FA877,BM,LOOKUPS!L$5,0)*$FG$6+VLOOKUP($FA877,DIV,LOOKUPS!L$7,0)*$FH$6++VLOOKUP($FA877,SIZE,LOOKUPS!L$11,0)*$FI$6),"",VLOOKUP($FA877,MOM,LOOKUPS!L$12,0)*$FB$6+VLOOKUP($FA877,STREV,LOOKUPS!L$10,0)*$FC$6+VLOOKUP($FA877,LTREV,LOOKUPS!L$9,0)*$FD$6+VLOOKUP($FA877,CFP,LOOKUPS!L$6,0)*$FE$6+VLOOKUP($FA877,EP,LOOKUPS!L$8,0)*$FF$6+VLOOKUP($FA877,BM,LOOKUPS!L$5,0)*$FG$6+VLOOKUP($FA877,DIV,LOOKUPS!L$7,0)*$FH$6++VLOOKUP($FA877,SIZE,LOOKUPS!L$11,0)*$FI$6)</f>
        <v>11.000700000000002</v>
      </c>
    </row>
    <row r="878" spans="1:167" x14ac:dyDescent="0.3">
      <c r="A878" s="1">
        <v>199905</v>
      </c>
      <c r="B878" s="1">
        <v>6.99</v>
      </c>
      <c r="C878" s="1">
        <v>6.46</v>
      </c>
      <c r="D878" s="1">
        <v>4.63</v>
      </c>
      <c r="E878" s="1">
        <v>4.26</v>
      </c>
      <c r="F878" s="1">
        <v>2.98</v>
      </c>
      <c r="G878" s="1">
        <v>2.4700000000000002</v>
      </c>
      <c r="H878" s="1">
        <v>2.14</v>
      </c>
      <c r="I878" s="1">
        <v>2.44</v>
      </c>
      <c r="J878" s="1">
        <v>2.1</v>
      </c>
      <c r="K878" s="1">
        <v>0.55000000000000004</v>
      </c>
      <c r="M878" s="1">
        <v>199806</v>
      </c>
      <c r="N878" s="1">
        <v>-4.37</v>
      </c>
      <c r="O878" s="1">
        <v>-3.04</v>
      </c>
      <c r="P878" s="1">
        <v>-2.98</v>
      </c>
      <c r="Q878" s="1">
        <v>-2.7</v>
      </c>
      <c r="R878" s="1">
        <v>-2.54</v>
      </c>
      <c r="S878" s="1">
        <v>-2.95</v>
      </c>
      <c r="T878" s="1">
        <v>-1.47</v>
      </c>
      <c r="U878" s="1">
        <v>-2.17</v>
      </c>
      <c r="V878" s="1">
        <v>-2.4</v>
      </c>
      <c r="W878" s="1">
        <v>-3.12</v>
      </c>
      <c r="Y878" s="1">
        <v>200305</v>
      </c>
      <c r="Z878" s="1">
        <v>20.98</v>
      </c>
      <c r="AA878" s="1">
        <v>13.8</v>
      </c>
      <c r="AB878" s="1">
        <v>11.51</v>
      </c>
      <c r="AC878" s="1">
        <v>8.18</v>
      </c>
      <c r="AD878" s="1">
        <v>8.83</v>
      </c>
      <c r="AE878" s="1">
        <v>8.0500000000000007</v>
      </c>
      <c r="AF878" s="1">
        <v>9.06</v>
      </c>
      <c r="AG878" s="1">
        <v>9.67</v>
      </c>
      <c r="AH878" s="1">
        <v>10.28</v>
      </c>
      <c r="AI878" s="1">
        <v>10.75</v>
      </c>
      <c r="CA878" s="1">
        <v>199811</v>
      </c>
      <c r="CB878" s="1">
        <v>13.82</v>
      </c>
      <c r="CC878" s="1">
        <v>10.26</v>
      </c>
      <c r="CD878" s="1">
        <v>6.41</v>
      </c>
      <c r="CE878" s="1">
        <v>7.51</v>
      </c>
      <c r="CF878" s="1">
        <v>11.29</v>
      </c>
      <c r="CG878" s="1">
        <v>8.16</v>
      </c>
      <c r="CH878" s="1">
        <v>6.33</v>
      </c>
      <c r="CI878" s="1">
        <v>4.8600000000000003</v>
      </c>
      <c r="CJ878" s="1">
        <v>8.3800000000000008</v>
      </c>
      <c r="CK878" s="1">
        <v>13.52</v>
      </c>
      <c r="CL878" s="1">
        <v>8.23</v>
      </c>
      <c r="CM878" s="1">
        <v>7.79</v>
      </c>
      <c r="CN878" s="1">
        <v>8.58</v>
      </c>
      <c r="CO878" s="1">
        <v>6</v>
      </c>
      <c r="CP878" s="1">
        <v>6.65</v>
      </c>
      <c r="CQ878" s="1">
        <v>4.62</v>
      </c>
      <c r="CR878" s="1">
        <v>5.08</v>
      </c>
      <c r="CS878" s="1">
        <v>8.06</v>
      </c>
      <c r="CT878" s="1">
        <v>8.64</v>
      </c>
      <c r="CV878" s="1">
        <v>199911</v>
      </c>
      <c r="CW878" s="1">
        <v>13.67</v>
      </c>
      <c r="CX878" s="1">
        <v>2.77</v>
      </c>
      <c r="CY878" s="1">
        <v>-0.62</v>
      </c>
      <c r="CZ878" s="1">
        <v>-0.46</v>
      </c>
      <c r="DA878" s="1">
        <v>3.22</v>
      </c>
      <c r="DB878" s="1">
        <v>0.71</v>
      </c>
      <c r="DC878" s="1">
        <v>-0.38</v>
      </c>
      <c r="DD878" s="1">
        <v>-0.77</v>
      </c>
      <c r="DE878" s="1">
        <v>-0.4</v>
      </c>
      <c r="DF878" s="1">
        <v>3.32</v>
      </c>
      <c r="DG878" s="1">
        <v>3.14</v>
      </c>
      <c r="DH878" s="1">
        <v>1.97</v>
      </c>
      <c r="DI878" s="1">
        <v>-0.59</v>
      </c>
      <c r="DJ878" s="1">
        <v>-1.25</v>
      </c>
      <c r="DK878" s="1">
        <v>0.42</v>
      </c>
      <c r="DL878" s="1">
        <v>-0.97</v>
      </c>
      <c r="DM878" s="1">
        <v>-0.56000000000000005</v>
      </c>
      <c r="DN878" s="1">
        <v>-0.7</v>
      </c>
      <c r="DO878" s="1">
        <v>-0.05</v>
      </c>
      <c r="DQ878" s="1">
        <v>199811</v>
      </c>
      <c r="DR878" s="1">
        <v>-99.99</v>
      </c>
      <c r="DS878" s="1">
        <v>9.2100000000000009</v>
      </c>
      <c r="DT878" s="1">
        <v>5.88</v>
      </c>
      <c r="DU878" s="1">
        <v>5.1100000000000003</v>
      </c>
      <c r="DV878" s="1">
        <v>9.5299999999999994</v>
      </c>
      <c r="DW878" s="1">
        <v>6.82</v>
      </c>
      <c r="DX878" s="1">
        <v>5.69</v>
      </c>
      <c r="DY878" s="1">
        <v>4.46</v>
      </c>
      <c r="DZ878" s="1">
        <v>5.81</v>
      </c>
      <c r="EA878" s="1">
        <v>9.67</v>
      </c>
      <c r="EB878" s="1">
        <v>8.9700000000000006</v>
      </c>
      <c r="EC878" s="1">
        <v>6.86</v>
      </c>
      <c r="ED878" s="1">
        <v>6.74</v>
      </c>
      <c r="EE878" s="1">
        <v>6.43</v>
      </c>
      <c r="EF878" s="1">
        <v>4.8600000000000003</v>
      </c>
      <c r="EG878" s="1">
        <v>5.0199999999999996</v>
      </c>
      <c r="EH878" s="1">
        <v>3.91</v>
      </c>
      <c r="EI878" s="1">
        <v>5.83</v>
      </c>
      <c r="EJ878" s="1">
        <v>5.78</v>
      </c>
      <c r="EL878">
        <v>199811</v>
      </c>
      <c r="EM878">
        <v>6.1</v>
      </c>
      <c r="EN878">
        <v>1.21</v>
      </c>
      <c r="EO878">
        <v>-3.16</v>
      </c>
      <c r="EP878">
        <v>0.31</v>
      </c>
      <c r="ER878" s="1">
        <v>199905</v>
      </c>
      <c r="ES878" s="1">
        <v>-5.28</v>
      </c>
      <c r="EU878" s="1">
        <v>199806</v>
      </c>
      <c r="EV878" s="1">
        <v>-1.48</v>
      </c>
      <c r="EX878" s="1">
        <v>200305</v>
      </c>
      <c r="EY878" s="1">
        <v>3.54</v>
      </c>
      <c r="FA878" s="1">
        <v>199905</v>
      </c>
      <c r="FB878" s="1">
        <f>IF(ISERROR(VLOOKUP($FA878,MOM,LOOKUPS!C$12,0)*$FB$6+VLOOKUP($FA878,STREV,LOOKUPS!C$10,0)*$FC$6+VLOOKUP($FA878,LTREV,LOOKUPS!C$9,0)*$FD$6+VLOOKUP($FA878,CFP,LOOKUPS!C$6,0)*$FE$6+VLOOKUP($FA878,EP,LOOKUPS!C$8,0)*$FF$6+VLOOKUP($FA878,BM,LOOKUPS!C$5,0)*$FG$6+VLOOKUP($FA878,DIV,LOOKUPS!C$7,0)*$FH$6++VLOOKUP($FA878,SIZE,LOOKUPS!C$11,0)*$FI$6),"",VLOOKUP($FA878,MOM,LOOKUPS!C$12,0)*$FB$6+VLOOKUP($FA878,STREV,LOOKUPS!C$10,0)*$FC$6+VLOOKUP($FA878,LTREV,LOOKUPS!C$9,0)*$FD$6+VLOOKUP($FA878,CFP,LOOKUPS!C$6,0)*$FE$6+VLOOKUP($FA878,EP,LOOKUPS!C$8,0)*$FF$6+VLOOKUP($FA878,BM,LOOKUPS!C$5,0)*$FG$6+VLOOKUP($FA878,DIV,LOOKUPS!C$7,0)*$FH$6++VLOOKUP($FA878,SIZE,LOOKUPS!C$11,0)*$FI$6)</f>
        <v>2.8617000000000004</v>
      </c>
      <c r="FC878" s="1">
        <f>IF(ISERROR(VLOOKUP($FA878,MOM,LOOKUPS!D$12,0)*$FB$6+VLOOKUP($FA878,STREV,LOOKUPS!D$10,0)*$FC$6+VLOOKUP($FA878,LTREV,LOOKUPS!D$9,0)*$FD$6+VLOOKUP($FA878,CFP,LOOKUPS!D$6,0)*$FE$6+VLOOKUP($FA878,EP,LOOKUPS!D$8,0)*$FF$6+VLOOKUP($FA878,BM,LOOKUPS!D$5,0)*$FG$6+VLOOKUP($FA878,DIV,LOOKUPS!D$7,0)*$FH$6++VLOOKUP($FA878,SIZE,LOOKUPS!D$11,0)*$FI$6),"",VLOOKUP($FA878,MOM,LOOKUPS!D$12,0)*$FB$6+VLOOKUP($FA878,STREV,LOOKUPS!D$10,0)*$FC$6+VLOOKUP($FA878,LTREV,LOOKUPS!D$9,0)*$FD$6+VLOOKUP($FA878,CFP,LOOKUPS!D$6,0)*$FE$6+VLOOKUP($FA878,EP,LOOKUPS!D$8,0)*$FF$6+VLOOKUP($FA878,BM,LOOKUPS!D$5,0)*$FG$6+VLOOKUP($FA878,DIV,LOOKUPS!D$7,0)*$FH$6++VLOOKUP($FA878,SIZE,LOOKUPS!D$11,0)*$FI$6)</f>
        <v>4.5456000000000003</v>
      </c>
      <c r="FD878" s="1">
        <f>IF(ISERROR(VLOOKUP($FA878,MOM,LOOKUPS!E$12,0)*$FB$6+VLOOKUP($FA878,STREV,LOOKUPS!E$10,0)*$FC$6+VLOOKUP($FA878,LTREV,LOOKUPS!E$9,0)*$FD$6+VLOOKUP($FA878,CFP,LOOKUPS!E$6,0)*$FE$6+VLOOKUP($FA878,EP,LOOKUPS!E$8,0)*$FF$6+VLOOKUP($FA878,BM,LOOKUPS!E$5,0)*$FG$6+VLOOKUP($FA878,DIV,LOOKUPS!E$7,0)*$FH$6++VLOOKUP($FA878,SIZE,LOOKUPS!E$11,0)*$FI$6),"",VLOOKUP($FA878,MOM,LOOKUPS!E$12,0)*$FB$6+VLOOKUP($FA878,STREV,LOOKUPS!E$10,0)*$FC$6+VLOOKUP($FA878,LTREV,LOOKUPS!E$9,0)*$FD$6+VLOOKUP($FA878,CFP,LOOKUPS!E$6,0)*$FE$6+VLOOKUP($FA878,EP,LOOKUPS!E$8,0)*$FF$6+VLOOKUP($FA878,BM,LOOKUPS!E$5,0)*$FG$6+VLOOKUP($FA878,DIV,LOOKUPS!E$7,0)*$FH$6++VLOOKUP($FA878,SIZE,LOOKUPS!E$11,0)*$FI$6)</f>
        <v>3.2252000000000005</v>
      </c>
      <c r="FE878" s="1">
        <f>IF(ISERROR(VLOOKUP($FA878,MOM,LOOKUPS!F$12,0)*$FB$6+VLOOKUP($FA878,STREV,LOOKUPS!F$10,0)*$FC$6+VLOOKUP($FA878,LTREV,LOOKUPS!F$9,0)*$FD$6+VLOOKUP($FA878,CFP,LOOKUPS!F$6,0)*$FE$6+VLOOKUP($FA878,EP,LOOKUPS!F$8,0)*$FF$6+VLOOKUP($FA878,BM,LOOKUPS!F$5,0)*$FG$6+VLOOKUP($FA878,DIV,LOOKUPS!F$7,0)*$FH$6++VLOOKUP($FA878,SIZE,LOOKUPS!F$11,0)*$FI$6),"",VLOOKUP($FA878,MOM,LOOKUPS!F$12,0)*$FB$6+VLOOKUP($FA878,STREV,LOOKUPS!F$10,0)*$FC$6+VLOOKUP($FA878,LTREV,LOOKUPS!F$9,0)*$FD$6+VLOOKUP($FA878,CFP,LOOKUPS!F$6,0)*$FE$6+VLOOKUP($FA878,EP,LOOKUPS!F$8,0)*$FF$6+VLOOKUP($FA878,BM,LOOKUPS!F$5,0)*$FG$6+VLOOKUP($FA878,DIV,LOOKUPS!F$7,0)*$FH$6++VLOOKUP($FA878,SIZE,LOOKUPS!F$11,0)*$FI$6)</f>
        <v>2.9576000000000002</v>
      </c>
      <c r="FF878" s="1">
        <f>IF(ISERROR(VLOOKUP($FA878,MOM,LOOKUPS!G$12,0)*$FB$6+VLOOKUP($FA878,STREV,LOOKUPS!G$10,0)*$FC$6+VLOOKUP($FA878,LTREV,LOOKUPS!G$9,0)*$FD$6+VLOOKUP($FA878,CFP,LOOKUPS!G$6,0)*$FE$6+VLOOKUP($FA878,EP,LOOKUPS!G$8,0)*$FF$6+VLOOKUP($FA878,BM,LOOKUPS!G$5,0)*$FG$6+VLOOKUP($FA878,DIV,LOOKUPS!G$7,0)*$FH$6++VLOOKUP($FA878,SIZE,LOOKUPS!G$11,0)*$FI$6),"",VLOOKUP($FA878,MOM,LOOKUPS!G$12,0)*$FB$6+VLOOKUP($FA878,STREV,LOOKUPS!G$10,0)*$FC$6+VLOOKUP($FA878,LTREV,LOOKUPS!G$9,0)*$FD$6+VLOOKUP($FA878,CFP,LOOKUPS!G$6,0)*$FE$6+VLOOKUP($FA878,EP,LOOKUPS!G$8,0)*$FF$6+VLOOKUP($FA878,BM,LOOKUPS!G$5,0)*$FG$6+VLOOKUP($FA878,DIV,LOOKUPS!G$7,0)*$FH$6++VLOOKUP($FA878,SIZE,LOOKUPS!G$11,0)*$FI$6)</f>
        <v>3.1888000000000005</v>
      </c>
      <c r="FG878" s="1">
        <f>IF(ISERROR(VLOOKUP($FA878,MOM,LOOKUPS!H$12,0)*$FB$6+VLOOKUP($FA878,STREV,LOOKUPS!H$10,0)*$FC$6+VLOOKUP($FA878,LTREV,LOOKUPS!H$9,0)*$FD$6+VLOOKUP($FA878,CFP,LOOKUPS!H$6,0)*$FE$6+VLOOKUP($FA878,EP,LOOKUPS!H$8,0)*$FF$6+VLOOKUP($FA878,BM,LOOKUPS!H$5,0)*$FG$6+VLOOKUP($FA878,DIV,LOOKUPS!H$7,0)*$FH$6++VLOOKUP($FA878,SIZE,LOOKUPS!H$11,0)*$FI$6),"",VLOOKUP($FA878,MOM,LOOKUPS!H$12,0)*$FB$6+VLOOKUP($FA878,STREV,LOOKUPS!H$10,0)*$FC$6+VLOOKUP($FA878,LTREV,LOOKUPS!H$9,0)*$FD$6+VLOOKUP($FA878,CFP,LOOKUPS!H$6,0)*$FE$6+VLOOKUP($FA878,EP,LOOKUPS!H$8,0)*$FF$6+VLOOKUP($FA878,BM,LOOKUPS!H$5,0)*$FG$6+VLOOKUP($FA878,DIV,LOOKUPS!H$7,0)*$FH$6++VLOOKUP($FA878,SIZE,LOOKUPS!H$11,0)*$FI$6)</f>
        <v>3.1532</v>
      </c>
      <c r="FH878" s="1">
        <f>IF(ISERROR(VLOOKUP($FA878,MOM,LOOKUPS!I$12,0)*$FB$6+VLOOKUP($FA878,STREV,LOOKUPS!I$10,0)*$FC$6+VLOOKUP($FA878,LTREV,LOOKUPS!I$9,0)*$FD$6+VLOOKUP($FA878,CFP,LOOKUPS!I$6,0)*$FE$6+VLOOKUP($FA878,EP,LOOKUPS!I$8,0)*$FF$6+VLOOKUP($FA878,BM,LOOKUPS!I$5,0)*$FG$6+VLOOKUP($FA878,DIV,LOOKUPS!I$7,0)*$FH$6++VLOOKUP($FA878,SIZE,LOOKUPS!I$11,0)*$FI$6),"",VLOOKUP($FA878,MOM,LOOKUPS!I$12,0)*$FB$6+VLOOKUP($FA878,STREV,LOOKUPS!I$10,0)*$FC$6+VLOOKUP($FA878,LTREV,LOOKUPS!I$9,0)*$FD$6+VLOOKUP($FA878,CFP,LOOKUPS!I$6,0)*$FE$6+VLOOKUP($FA878,EP,LOOKUPS!I$8,0)*$FF$6+VLOOKUP($FA878,BM,LOOKUPS!I$5,0)*$FG$6+VLOOKUP($FA878,DIV,LOOKUPS!I$7,0)*$FH$6++VLOOKUP($FA878,SIZE,LOOKUPS!I$11,0)*$FI$6)</f>
        <v>3.3999000000000006</v>
      </c>
      <c r="FI878" s="1">
        <f>IF(ISERROR(VLOOKUP($FA878,MOM,LOOKUPS!J$12,0)*$FB$6+VLOOKUP($FA878,STREV,LOOKUPS!J$10,0)*$FC$6+VLOOKUP($FA878,LTREV,LOOKUPS!J$9,0)*$FD$6+VLOOKUP($FA878,CFP,LOOKUPS!J$6,0)*$FE$6+VLOOKUP($FA878,EP,LOOKUPS!J$8,0)*$FF$6+VLOOKUP($FA878,BM,LOOKUPS!J$5,0)*$FG$6+VLOOKUP($FA878,DIV,LOOKUPS!J$7,0)*$FH$6++VLOOKUP($FA878,SIZE,LOOKUPS!J$11,0)*$FI$6),"",VLOOKUP($FA878,MOM,LOOKUPS!J$12,0)*$FB$6+VLOOKUP($FA878,STREV,LOOKUPS!J$10,0)*$FC$6+VLOOKUP($FA878,LTREV,LOOKUPS!J$9,0)*$FD$6+VLOOKUP($FA878,CFP,LOOKUPS!J$6,0)*$FE$6+VLOOKUP($FA878,EP,LOOKUPS!J$8,0)*$FF$6+VLOOKUP($FA878,BM,LOOKUPS!J$5,0)*$FG$6+VLOOKUP($FA878,DIV,LOOKUPS!J$7,0)*$FH$6++VLOOKUP($FA878,SIZE,LOOKUPS!J$11,0)*$FI$6)</f>
        <v>3.1478000000000002</v>
      </c>
      <c r="FJ878" s="1">
        <f>IF(ISERROR(VLOOKUP($FA878,MOM,LOOKUPS!K$12,0)*$FB$6+VLOOKUP($FA878,STREV,LOOKUPS!K$10,0)*$FC$6+VLOOKUP($FA878,LTREV,LOOKUPS!K$9,0)*$FD$6+VLOOKUP($FA878,CFP,LOOKUPS!K$6,0)*$FE$6+VLOOKUP($FA878,EP,LOOKUPS!K$8,0)*$FF$6+VLOOKUP($FA878,BM,LOOKUPS!K$5,0)*$FG$6+VLOOKUP($FA878,DIV,LOOKUPS!K$7,0)*$FH$6++VLOOKUP($FA878,SIZE,LOOKUPS!K$11,0)*$FI$6),"",VLOOKUP($FA878,MOM,LOOKUPS!K$12,0)*$FB$6+VLOOKUP($FA878,STREV,LOOKUPS!K$10,0)*$FC$6+VLOOKUP($FA878,LTREV,LOOKUPS!K$9,0)*$FD$6+VLOOKUP($FA878,CFP,LOOKUPS!K$6,0)*$FE$6+VLOOKUP($FA878,EP,LOOKUPS!K$8,0)*$FF$6+VLOOKUP($FA878,BM,LOOKUPS!K$5,0)*$FG$6+VLOOKUP($FA878,DIV,LOOKUPS!K$7,0)*$FH$6++VLOOKUP($FA878,SIZE,LOOKUPS!K$11,0)*$FI$6)</f>
        <v>3.7708000000000004</v>
      </c>
      <c r="FK878" s="1">
        <f>IF(ISERROR(VLOOKUP($FA878,MOM,LOOKUPS!L$12,0)*$FB$6+VLOOKUP($FA878,STREV,LOOKUPS!L$10,0)*$FC$6+VLOOKUP($FA878,LTREV,LOOKUPS!L$9,0)*$FD$6+VLOOKUP($FA878,CFP,LOOKUPS!L$6,0)*$FE$6+VLOOKUP($FA878,EP,LOOKUPS!L$8,0)*$FF$6+VLOOKUP($FA878,BM,LOOKUPS!L$5,0)*$FG$6+VLOOKUP($FA878,DIV,LOOKUPS!L$7,0)*$FH$6++VLOOKUP($FA878,SIZE,LOOKUPS!L$11,0)*$FI$6),"",VLOOKUP($FA878,MOM,LOOKUPS!L$12,0)*$FB$6+VLOOKUP($FA878,STREV,LOOKUPS!L$10,0)*$FC$6+VLOOKUP($FA878,LTREV,LOOKUPS!L$9,0)*$FD$6+VLOOKUP($FA878,CFP,LOOKUPS!L$6,0)*$FE$6+VLOOKUP($FA878,EP,LOOKUPS!L$8,0)*$FF$6+VLOOKUP($FA878,BM,LOOKUPS!L$5,0)*$FG$6+VLOOKUP($FA878,DIV,LOOKUPS!L$7,0)*$FH$6++VLOOKUP($FA878,SIZE,LOOKUPS!L$11,0)*$FI$6)</f>
        <v>4.1342000000000008</v>
      </c>
    </row>
    <row r="879" spans="1:167" x14ac:dyDescent="0.3">
      <c r="A879" s="1">
        <v>199906</v>
      </c>
      <c r="B879" s="1">
        <v>1.05</v>
      </c>
      <c r="C879" s="1">
        <v>4.28</v>
      </c>
      <c r="D879" s="1">
        <v>3.57</v>
      </c>
      <c r="E879" s="1">
        <v>2.4900000000000002</v>
      </c>
      <c r="F879" s="1">
        <v>3.8</v>
      </c>
      <c r="G879" s="1">
        <v>3.23</v>
      </c>
      <c r="H879" s="1">
        <v>4.57</v>
      </c>
      <c r="I879" s="1">
        <v>4.47</v>
      </c>
      <c r="J879" s="1">
        <v>6.55</v>
      </c>
      <c r="K879" s="1">
        <v>6.8</v>
      </c>
      <c r="M879" s="1">
        <v>199807</v>
      </c>
      <c r="N879" s="1">
        <v>-6.22</v>
      </c>
      <c r="O879" s="1">
        <v>-6.14</v>
      </c>
      <c r="P879" s="1">
        <v>-5.44</v>
      </c>
      <c r="Q879" s="1">
        <v>-5.01</v>
      </c>
      <c r="R879" s="1">
        <v>-6.13</v>
      </c>
      <c r="S879" s="1">
        <v>-3.72</v>
      </c>
      <c r="T879" s="1">
        <v>-5.34</v>
      </c>
      <c r="U879" s="1">
        <v>-4.91</v>
      </c>
      <c r="V879" s="1">
        <v>-5.66</v>
      </c>
      <c r="W879" s="1">
        <v>-7.63</v>
      </c>
      <c r="Y879" s="1">
        <v>200306</v>
      </c>
      <c r="Z879" s="1">
        <v>10.02</v>
      </c>
      <c r="AA879" s="1">
        <v>6.96</v>
      </c>
      <c r="AB879" s="1">
        <v>3.62</v>
      </c>
      <c r="AC879" s="1">
        <v>3.21</v>
      </c>
      <c r="AD879" s="1">
        <v>2.2999999999999998</v>
      </c>
      <c r="AE879" s="1">
        <v>1.76</v>
      </c>
      <c r="AF879" s="1">
        <v>1.44</v>
      </c>
      <c r="AG879" s="1">
        <v>2.61</v>
      </c>
      <c r="AH879" s="1">
        <v>2.65</v>
      </c>
      <c r="AI879" s="1">
        <v>4.2699999999999996</v>
      </c>
      <c r="CA879" s="1">
        <v>199812</v>
      </c>
      <c r="CB879" s="1">
        <v>-0.31</v>
      </c>
      <c r="CC879" s="1">
        <v>3.86</v>
      </c>
      <c r="CD879" s="1">
        <v>1.76</v>
      </c>
      <c r="CE879" s="1">
        <v>2.13</v>
      </c>
      <c r="CF879" s="1">
        <v>4.2699999999999996</v>
      </c>
      <c r="CG879" s="1">
        <v>2.67</v>
      </c>
      <c r="CH879" s="1">
        <v>1.61</v>
      </c>
      <c r="CI879" s="1">
        <v>2.0299999999999998</v>
      </c>
      <c r="CJ879" s="1">
        <v>1.98</v>
      </c>
      <c r="CK879" s="1">
        <v>3.92</v>
      </c>
      <c r="CL879" s="1">
        <v>4.74</v>
      </c>
      <c r="CM879" s="1">
        <v>2.88</v>
      </c>
      <c r="CN879" s="1">
        <v>2.42</v>
      </c>
      <c r="CO879" s="1">
        <v>0.75</v>
      </c>
      <c r="CP879" s="1">
        <v>2.44</v>
      </c>
      <c r="CQ879" s="1">
        <v>1.49</v>
      </c>
      <c r="CR879" s="1">
        <v>2.52</v>
      </c>
      <c r="CS879" s="1">
        <v>1.9</v>
      </c>
      <c r="CT879" s="1">
        <v>2.0499999999999998</v>
      </c>
      <c r="CV879" s="1">
        <v>199912</v>
      </c>
      <c r="CW879" s="1">
        <v>12.7</v>
      </c>
      <c r="CX879" s="1">
        <v>2.95</v>
      </c>
      <c r="CY879" s="1">
        <v>-0.85</v>
      </c>
      <c r="CZ879" s="1">
        <v>-2.0699999999999998</v>
      </c>
      <c r="DA879" s="1">
        <v>4.05</v>
      </c>
      <c r="DB879" s="1">
        <v>1.1399999999999999</v>
      </c>
      <c r="DC879" s="1">
        <v>-0.96</v>
      </c>
      <c r="DD879" s="1">
        <v>-2.62</v>
      </c>
      <c r="DE879" s="1">
        <v>-1.23</v>
      </c>
      <c r="DF879" s="1">
        <v>6.39</v>
      </c>
      <c r="DG879" s="1">
        <v>2.06</v>
      </c>
      <c r="DH879" s="1">
        <v>0.95</v>
      </c>
      <c r="DI879" s="1">
        <v>1.33</v>
      </c>
      <c r="DJ879" s="1">
        <v>-1.1100000000000001</v>
      </c>
      <c r="DK879" s="1">
        <v>-0.82</v>
      </c>
      <c r="DL879" s="1">
        <v>-1.93</v>
      </c>
      <c r="DM879" s="1">
        <v>-3.33</v>
      </c>
      <c r="DN879" s="1">
        <v>-1.42</v>
      </c>
      <c r="DO879" s="1">
        <v>-1.01</v>
      </c>
      <c r="DQ879" s="1">
        <v>199812</v>
      </c>
      <c r="DR879" s="1">
        <v>-99.99</v>
      </c>
      <c r="DS879" s="1">
        <v>1.18</v>
      </c>
      <c r="DT879" s="1">
        <v>5.67</v>
      </c>
      <c r="DU879" s="1">
        <v>5.12</v>
      </c>
      <c r="DV879" s="1">
        <v>0.7</v>
      </c>
      <c r="DW879" s="1">
        <v>4.71</v>
      </c>
      <c r="DX879" s="1">
        <v>6.34</v>
      </c>
      <c r="DY879" s="1">
        <v>5.22</v>
      </c>
      <c r="DZ879" s="1">
        <v>5.07</v>
      </c>
      <c r="EA879" s="1">
        <v>0.19</v>
      </c>
      <c r="EB879" s="1">
        <v>2.71</v>
      </c>
      <c r="EC879" s="1">
        <v>4.66</v>
      </c>
      <c r="ED879" s="1">
        <v>4.79</v>
      </c>
      <c r="EE879" s="1">
        <v>5.31</v>
      </c>
      <c r="EF879" s="1">
        <v>7.5</v>
      </c>
      <c r="EG879" s="1">
        <v>5.23</v>
      </c>
      <c r="EH879" s="1">
        <v>5.2</v>
      </c>
      <c r="EI879" s="1">
        <v>4.62</v>
      </c>
      <c r="EJ879" s="1">
        <v>5.53</v>
      </c>
      <c r="EL879">
        <v>199812</v>
      </c>
      <c r="EM879">
        <v>6.16</v>
      </c>
      <c r="EN879">
        <v>-0.54</v>
      </c>
      <c r="EO879">
        <v>-4.2</v>
      </c>
      <c r="EP879">
        <v>0.38</v>
      </c>
      <c r="ER879" s="1">
        <v>199906</v>
      </c>
      <c r="ES879" s="1">
        <v>4.88</v>
      </c>
      <c r="EU879" s="1">
        <v>199807</v>
      </c>
      <c r="EV879" s="1">
        <v>-1.84</v>
      </c>
      <c r="EX879" s="1">
        <v>200306</v>
      </c>
      <c r="EY879" s="1">
        <v>1.45</v>
      </c>
      <c r="FA879" s="1">
        <v>199906</v>
      </c>
      <c r="FB879" s="1">
        <f>IF(ISERROR(VLOOKUP($FA879,MOM,LOOKUPS!C$12,0)*$FB$6+VLOOKUP($FA879,STREV,LOOKUPS!C$10,0)*$FC$6+VLOOKUP($FA879,LTREV,LOOKUPS!C$9,0)*$FD$6+VLOOKUP($FA879,CFP,LOOKUPS!C$6,0)*$FE$6+VLOOKUP($FA879,EP,LOOKUPS!C$8,0)*$FF$6+VLOOKUP($FA879,BM,LOOKUPS!C$5,0)*$FG$6+VLOOKUP($FA879,DIV,LOOKUPS!C$7,0)*$FH$6++VLOOKUP($FA879,SIZE,LOOKUPS!C$11,0)*$FI$6),"",VLOOKUP($FA879,MOM,LOOKUPS!C$12,0)*$FB$6+VLOOKUP($FA879,STREV,LOOKUPS!C$10,0)*$FC$6+VLOOKUP($FA879,LTREV,LOOKUPS!C$9,0)*$FD$6+VLOOKUP($FA879,CFP,LOOKUPS!C$6,0)*$FE$6+VLOOKUP($FA879,EP,LOOKUPS!C$8,0)*$FF$6+VLOOKUP($FA879,BM,LOOKUPS!C$5,0)*$FG$6+VLOOKUP($FA879,DIV,LOOKUPS!C$7,0)*$FH$6++VLOOKUP($FA879,SIZE,LOOKUPS!C$11,0)*$FI$6)</f>
        <v>3.0463000000000005</v>
      </c>
      <c r="FC879" s="1">
        <f>IF(ISERROR(VLOOKUP($FA879,MOM,LOOKUPS!D$12,0)*$FB$6+VLOOKUP($FA879,STREV,LOOKUPS!D$10,0)*$FC$6+VLOOKUP($FA879,LTREV,LOOKUPS!D$9,0)*$FD$6+VLOOKUP($FA879,CFP,LOOKUPS!D$6,0)*$FE$6+VLOOKUP($FA879,EP,LOOKUPS!D$8,0)*$FF$6+VLOOKUP($FA879,BM,LOOKUPS!D$5,0)*$FG$6+VLOOKUP($FA879,DIV,LOOKUPS!D$7,0)*$FH$6++VLOOKUP($FA879,SIZE,LOOKUPS!D$11,0)*$FI$6),"",VLOOKUP($FA879,MOM,LOOKUPS!D$12,0)*$FB$6+VLOOKUP($FA879,STREV,LOOKUPS!D$10,0)*$FC$6+VLOOKUP($FA879,LTREV,LOOKUPS!D$9,0)*$FD$6+VLOOKUP($FA879,CFP,LOOKUPS!D$6,0)*$FE$6+VLOOKUP($FA879,EP,LOOKUPS!D$8,0)*$FF$6+VLOOKUP($FA879,BM,LOOKUPS!D$5,0)*$FG$6+VLOOKUP($FA879,DIV,LOOKUPS!D$7,0)*$FH$6++VLOOKUP($FA879,SIZE,LOOKUPS!D$11,0)*$FI$6)</f>
        <v>4.2012999999999998</v>
      </c>
      <c r="FD879" s="1">
        <f>IF(ISERROR(VLOOKUP($FA879,MOM,LOOKUPS!E$12,0)*$FB$6+VLOOKUP($FA879,STREV,LOOKUPS!E$10,0)*$FC$6+VLOOKUP($FA879,LTREV,LOOKUPS!E$9,0)*$FD$6+VLOOKUP($FA879,CFP,LOOKUPS!E$6,0)*$FE$6+VLOOKUP($FA879,EP,LOOKUPS!E$8,0)*$FF$6+VLOOKUP($FA879,BM,LOOKUPS!E$5,0)*$FG$6+VLOOKUP($FA879,DIV,LOOKUPS!E$7,0)*$FH$6++VLOOKUP($FA879,SIZE,LOOKUPS!E$11,0)*$FI$6),"",VLOOKUP($FA879,MOM,LOOKUPS!E$12,0)*$FB$6+VLOOKUP($FA879,STREV,LOOKUPS!E$10,0)*$FC$6+VLOOKUP($FA879,LTREV,LOOKUPS!E$9,0)*$FD$6+VLOOKUP($FA879,CFP,LOOKUPS!E$6,0)*$FE$6+VLOOKUP($FA879,EP,LOOKUPS!E$8,0)*$FF$6+VLOOKUP($FA879,BM,LOOKUPS!E$5,0)*$FG$6+VLOOKUP($FA879,DIV,LOOKUPS!E$7,0)*$FH$6++VLOOKUP($FA879,SIZE,LOOKUPS!E$11,0)*$FI$6)</f>
        <v>4.5564999999999998</v>
      </c>
      <c r="FE879" s="1">
        <f>IF(ISERROR(VLOOKUP($FA879,MOM,LOOKUPS!F$12,0)*$FB$6+VLOOKUP($FA879,STREV,LOOKUPS!F$10,0)*$FC$6+VLOOKUP($FA879,LTREV,LOOKUPS!F$9,0)*$FD$6+VLOOKUP($FA879,CFP,LOOKUPS!F$6,0)*$FE$6+VLOOKUP($FA879,EP,LOOKUPS!F$8,0)*$FF$6+VLOOKUP($FA879,BM,LOOKUPS!F$5,0)*$FG$6+VLOOKUP($FA879,DIV,LOOKUPS!F$7,0)*$FH$6++VLOOKUP($FA879,SIZE,LOOKUPS!F$11,0)*$FI$6),"",VLOOKUP($FA879,MOM,LOOKUPS!F$12,0)*$FB$6+VLOOKUP($FA879,STREV,LOOKUPS!F$10,0)*$FC$6+VLOOKUP($FA879,LTREV,LOOKUPS!F$9,0)*$FD$6+VLOOKUP($FA879,CFP,LOOKUPS!F$6,0)*$FE$6+VLOOKUP($FA879,EP,LOOKUPS!F$8,0)*$FF$6+VLOOKUP($FA879,BM,LOOKUPS!F$5,0)*$FG$6+VLOOKUP($FA879,DIV,LOOKUPS!F$7,0)*$FH$6++VLOOKUP($FA879,SIZE,LOOKUPS!F$11,0)*$FI$6)</f>
        <v>3.3101000000000003</v>
      </c>
      <c r="FF879" s="1">
        <f>IF(ISERROR(VLOOKUP($FA879,MOM,LOOKUPS!G$12,0)*$FB$6+VLOOKUP($FA879,STREV,LOOKUPS!G$10,0)*$FC$6+VLOOKUP($FA879,LTREV,LOOKUPS!G$9,0)*$FD$6+VLOOKUP($FA879,CFP,LOOKUPS!G$6,0)*$FE$6+VLOOKUP($FA879,EP,LOOKUPS!G$8,0)*$FF$6+VLOOKUP($FA879,BM,LOOKUPS!G$5,0)*$FG$6+VLOOKUP($FA879,DIV,LOOKUPS!G$7,0)*$FH$6++VLOOKUP($FA879,SIZE,LOOKUPS!G$11,0)*$FI$6),"",VLOOKUP($FA879,MOM,LOOKUPS!G$12,0)*$FB$6+VLOOKUP($FA879,STREV,LOOKUPS!G$10,0)*$FC$6+VLOOKUP($FA879,LTREV,LOOKUPS!G$9,0)*$FD$6+VLOOKUP($FA879,CFP,LOOKUPS!G$6,0)*$FE$6+VLOOKUP($FA879,EP,LOOKUPS!G$8,0)*$FF$6+VLOOKUP($FA879,BM,LOOKUPS!G$5,0)*$FG$6+VLOOKUP($FA879,DIV,LOOKUPS!G$7,0)*$FH$6++VLOOKUP($FA879,SIZE,LOOKUPS!G$11,0)*$FI$6)</f>
        <v>3.5613000000000001</v>
      </c>
      <c r="FG879" s="1">
        <f>IF(ISERROR(VLOOKUP($FA879,MOM,LOOKUPS!H$12,0)*$FB$6+VLOOKUP($FA879,STREV,LOOKUPS!H$10,0)*$FC$6+VLOOKUP($FA879,LTREV,LOOKUPS!H$9,0)*$FD$6+VLOOKUP($FA879,CFP,LOOKUPS!H$6,0)*$FE$6+VLOOKUP($FA879,EP,LOOKUPS!H$8,0)*$FF$6+VLOOKUP($FA879,BM,LOOKUPS!H$5,0)*$FG$6+VLOOKUP($FA879,DIV,LOOKUPS!H$7,0)*$FH$6++VLOOKUP($FA879,SIZE,LOOKUPS!H$11,0)*$FI$6),"",VLOOKUP($FA879,MOM,LOOKUPS!H$12,0)*$FB$6+VLOOKUP($FA879,STREV,LOOKUPS!H$10,0)*$FC$6+VLOOKUP($FA879,LTREV,LOOKUPS!H$9,0)*$FD$6+VLOOKUP($FA879,CFP,LOOKUPS!H$6,0)*$FE$6+VLOOKUP($FA879,EP,LOOKUPS!H$8,0)*$FF$6+VLOOKUP($FA879,BM,LOOKUPS!H$5,0)*$FG$6+VLOOKUP($FA879,DIV,LOOKUPS!H$7,0)*$FH$6++VLOOKUP($FA879,SIZE,LOOKUPS!H$11,0)*$FI$6)</f>
        <v>3.6384000000000003</v>
      </c>
      <c r="FH879" s="1">
        <f>IF(ISERROR(VLOOKUP($FA879,MOM,LOOKUPS!I$12,0)*$FB$6+VLOOKUP($FA879,STREV,LOOKUPS!I$10,0)*$FC$6+VLOOKUP($FA879,LTREV,LOOKUPS!I$9,0)*$FD$6+VLOOKUP($FA879,CFP,LOOKUPS!I$6,0)*$FE$6+VLOOKUP($FA879,EP,LOOKUPS!I$8,0)*$FF$6+VLOOKUP($FA879,BM,LOOKUPS!I$5,0)*$FG$6+VLOOKUP($FA879,DIV,LOOKUPS!I$7,0)*$FH$6++VLOOKUP($FA879,SIZE,LOOKUPS!I$11,0)*$FI$6),"",VLOOKUP($FA879,MOM,LOOKUPS!I$12,0)*$FB$6+VLOOKUP($FA879,STREV,LOOKUPS!I$10,0)*$FC$6+VLOOKUP($FA879,LTREV,LOOKUPS!I$9,0)*$FD$6+VLOOKUP($FA879,CFP,LOOKUPS!I$6,0)*$FE$6+VLOOKUP($FA879,EP,LOOKUPS!I$8,0)*$FF$6+VLOOKUP($FA879,BM,LOOKUPS!I$5,0)*$FG$6+VLOOKUP($FA879,DIV,LOOKUPS!I$7,0)*$FH$6++VLOOKUP($FA879,SIZE,LOOKUPS!I$11,0)*$FI$6)</f>
        <v>3.9477000000000002</v>
      </c>
      <c r="FI879" s="1">
        <f>IF(ISERROR(VLOOKUP($FA879,MOM,LOOKUPS!J$12,0)*$FB$6+VLOOKUP($FA879,STREV,LOOKUPS!J$10,0)*$FC$6+VLOOKUP($FA879,LTREV,LOOKUPS!J$9,0)*$FD$6+VLOOKUP($FA879,CFP,LOOKUPS!J$6,0)*$FE$6+VLOOKUP($FA879,EP,LOOKUPS!J$8,0)*$FF$6+VLOOKUP($FA879,BM,LOOKUPS!J$5,0)*$FG$6+VLOOKUP($FA879,DIV,LOOKUPS!J$7,0)*$FH$6++VLOOKUP($FA879,SIZE,LOOKUPS!J$11,0)*$FI$6),"",VLOOKUP($FA879,MOM,LOOKUPS!J$12,0)*$FB$6+VLOOKUP($FA879,STREV,LOOKUPS!J$10,0)*$FC$6+VLOOKUP($FA879,LTREV,LOOKUPS!J$9,0)*$FD$6+VLOOKUP($FA879,CFP,LOOKUPS!J$6,0)*$FE$6+VLOOKUP($FA879,EP,LOOKUPS!J$8,0)*$FF$6+VLOOKUP($FA879,BM,LOOKUPS!J$5,0)*$FG$6+VLOOKUP($FA879,DIV,LOOKUPS!J$7,0)*$FH$6++VLOOKUP($FA879,SIZE,LOOKUPS!J$11,0)*$FI$6)</f>
        <v>3.2696000000000001</v>
      </c>
      <c r="FJ879" s="1">
        <f>IF(ISERROR(VLOOKUP($FA879,MOM,LOOKUPS!K$12,0)*$FB$6+VLOOKUP($FA879,STREV,LOOKUPS!K$10,0)*$FC$6+VLOOKUP($FA879,LTREV,LOOKUPS!K$9,0)*$FD$6+VLOOKUP($FA879,CFP,LOOKUPS!K$6,0)*$FE$6+VLOOKUP($FA879,EP,LOOKUPS!K$8,0)*$FF$6+VLOOKUP($FA879,BM,LOOKUPS!K$5,0)*$FG$6+VLOOKUP($FA879,DIV,LOOKUPS!K$7,0)*$FH$6++VLOOKUP($FA879,SIZE,LOOKUPS!K$11,0)*$FI$6),"",VLOOKUP($FA879,MOM,LOOKUPS!K$12,0)*$FB$6+VLOOKUP($FA879,STREV,LOOKUPS!K$10,0)*$FC$6+VLOOKUP($FA879,LTREV,LOOKUPS!K$9,0)*$FD$6+VLOOKUP($FA879,CFP,LOOKUPS!K$6,0)*$FE$6+VLOOKUP($FA879,EP,LOOKUPS!K$8,0)*$FF$6+VLOOKUP($FA879,BM,LOOKUPS!K$5,0)*$FG$6+VLOOKUP($FA879,DIV,LOOKUPS!K$7,0)*$FH$6++VLOOKUP($FA879,SIZE,LOOKUPS!K$11,0)*$FI$6)</f>
        <v>4.9310999999999998</v>
      </c>
      <c r="FK879" s="1">
        <f>IF(ISERROR(VLOOKUP($FA879,MOM,LOOKUPS!L$12,0)*$FB$6+VLOOKUP($FA879,STREV,LOOKUPS!L$10,0)*$FC$6+VLOOKUP($FA879,LTREV,LOOKUPS!L$9,0)*$FD$6+VLOOKUP($FA879,CFP,LOOKUPS!L$6,0)*$FE$6+VLOOKUP($FA879,EP,LOOKUPS!L$8,0)*$FF$6+VLOOKUP($FA879,BM,LOOKUPS!L$5,0)*$FG$6+VLOOKUP($FA879,DIV,LOOKUPS!L$7,0)*$FH$6++VLOOKUP($FA879,SIZE,LOOKUPS!L$11,0)*$FI$6),"",VLOOKUP($FA879,MOM,LOOKUPS!L$12,0)*$FB$6+VLOOKUP($FA879,STREV,LOOKUPS!L$10,0)*$FC$6+VLOOKUP($FA879,LTREV,LOOKUPS!L$9,0)*$FD$6+VLOOKUP($FA879,CFP,LOOKUPS!L$6,0)*$FE$6+VLOOKUP($FA879,EP,LOOKUPS!L$8,0)*$FF$6+VLOOKUP($FA879,BM,LOOKUPS!L$5,0)*$FG$6+VLOOKUP($FA879,DIV,LOOKUPS!L$7,0)*$FH$6++VLOOKUP($FA879,SIZE,LOOKUPS!L$11,0)*$FI$6)</f>
        <v>5.3853</v>
      </c>
    </row>
    <row r="880" spans="1:167" x14ac:dyDescent="0.3">
      <c r="A880" s="1">
        <v>199907</v>
      </c>
      <c r="B880" s="1">
        <v>2.66</v>
      </c>
      <c r="C880" s="1">
        <v>-0.12</v>
      </c>
      <c r="D880" s="1">
        <v>1.1200000000000001</v>
      </c>
      <c r="E880" s="1">
        <v>1.28</v>
      </c>
      <c r="F880" s="1">
        <v>-0.31</v>
      </c>
      <c r="G880" s="1">
        <v>0.05</v>
      </c>
      <c r="H880" s="1">
        <v>1.62</v>
      </c>
      <c r="I880" s="1">
        <v>0.19</v>
      </c>
      <c r="J880" s="1">
        <v>1.04</v>
      </c>
      <c r="K880" s="1">
        <v>0.8</v>
      </c>
      <c r="M880" s="1">
        <v>199808</v>
      </c>
      <c r="N880" s="1">
        <v>-24.52</v>
      </c>
      <c r="O880" s="1">
        <v>-22.27</v>
      </c>
      <c r="P880" s="1">
        <v>-20.88</v>
      </c>
      <c r="Q880" s="1">
        <v>-19.899999999999999</v>
      </c>
      <c r="R880" s="1">
        <v>-19.239999999999998</v>
      </c>
      <c r="S880" s="1">
        <v>-16.93</v>
      </c>
      <c r="T880" s="1">
        <v>-17.28</v>
      </c>
      <c r="U880" s="1">
        <v>-17.98</v>
      </c>
      <c r="V880" s="1">
        <v>-18.940000000000001</v>
      </c>
      <c r="W880" s="1">
        <v>-22.32</v>
      </c>
      <c r="Y880" s="1">
        <v>200307</v>
      </c>
      <c r="Z880" s="1">
        <v>9.81</v>
      </c>
      <c r="AA880" s="1">
        <v>7.82</v>
      </c>
      <c r="AB880" s="1">
        <v>6.92</v>
      </c>
      <c r="AC880" s="1">
        <v>5.43</v>
      </c>
      <c r="AD880" s="1">
        <v>5.93</v>
      </c>
      <c r="AE880" s="1">
        <v>5.41</v>
      </c>
      <c r="AF880" s="1">
        <v>3.83</v>
      </c>
      <c r="AG880" s="1">
        <v>4.95</v>
      </c>
      <c r="AH880" s="1">
        <v>6.96</v>
      </c>
      <c r="AI880" s="1">
        <v>5.34</v>
      </c>
      <c r="CA880" s="1">
        <v>199901</v>
      </c>
      <c r="CB880" s="1">
        <v>19.2</v>
      </c>
      <c r="CC880" s="1">
        <v>7.96</v>
      </c>
      <c r="CD880" s="1">
        <v>4.37</v>
      </c>
      <c r="CE880" s="1">
        <v>8.02</v>
      </c>
      <c r="CF880" s="1">
        <v>9.23</v>
      </c>
      <c r="CG880" s="1">
        <v>5.05</v>
      </c>
      <c r="CH880" s="1">
        <v>4.6100000000000003</v>
      </c>
      <c r="CI880" s="1">
        <v>4</v>
      </c>
      <c r="CJ880" s="1">
        <v>9.2200000000000006</v>
      </c>
      <c r="CK880" s="1">
        <v>10.54</v>
      </c>
      <c r="CL880" s="1">
        <v>7.43</v>
      </c>
      <c r="CM880" s="1">
        <v>4.95</v>
      </c>
      <c r="CN880" s="1">
        <v>5.16</v>
      </c>
      <c r="CO880" s="1">
        <v>3.2</v>
      </c>
      <c r="CP880" s="1">
        <v>5.96</v>
      </c>
      <c r="CQ880" s="1">
        <v>3.19</v>
      </c>
      <c r="CR880" s="1">
        <v>4.75</v>
      </c>
      <c r="CS880" s="1">
        <v>7.96</v>
      </c>
      <c r="CT880" s="1">
        <v>10.28</v>
      </c>
      <c r="CV880" s="1">
        <v>200001</v>
      </c>
      <c r="CW880" s="1">
        <v>10.37</v>
      </c>
      <c r="CX880" s="1">
        <v>-3.63</v>
      </c>
      <c r="CY880" s="1">
        <v>-4.28</v>
      </c>
      <c r="CZ880" s="1">
        <v>-2.09</v>
      </c>
      <c r="DA880" s="1">
        <v>-4.05</v>
      </c>
      <c r="DB880" s="1">
        <v>-3.04</v>
      </c>
      <c r="DC880" s="1">
        <v>-4.3899999999999997</v>
      </c>
      <c r="DD880" s="1">
        <v>-4.5999999999999996</v>
      </c>
      <c r="DE880" s="1">
        <v>-0.52</v>
      </c>
      <c r="DF880" s="1">
        <v>-4.8899999999999997</v>
      </c>
      <c r="DG880" s="1">
        <v>-3.32</v>
      </c>
      <c r="DH880" s="1">
        <v>-2.87</v>
      </c>
      <c r="DI880" s="1">
        <v>-3.21</v>
      </c>
      <c r="DJ880" s="1">
        <v>-2.82</v>
      </c>
      <c r="DK880" s="1">
        <v>-5.85</v>
      </c>
      <c r="DL880" s="1">
        <v>-4.74</v>
      </c>
      <c r="DM880" s="1">
        <v>-4.46</v>
      </c>
      <c r="DN880" s="1">
        <v>-1.72</v>
      </c>
      <c r="DO880" s="1">
        <v>0.83</v>
      </c>
      <c r="DQ880" s="1">
        <v>199901</v>
      </c>
      <c r="DR880" s="1">
        <v>-99.99</v>
      </c>
      <c r="DS880" s="1">
        <v>9.9600000000000009</v>
      </c>
      <c r="DT880" s="1">
        <v>0</v>
      </c>
      <c r="DU880" s="1">
        <v>0.1</v>
      </c>
      <c r="DV880" s="1">
        <v>11.14</v>
      </c>
      <c r="DW880" s="1">
        <v>0.91</v>
      </c>
      <c r="DX880" s="1">
        <v>0.59</v>
      </c>
      <c r="DY880" s="1">
        <v>-1.93</v>
      </c>
      <c r="DZ880" s="1">
        <v>1.53</v>
      </c>
      <c r="EA880" s="1">
        <v>12.69</v>
      </c>
      <c r="EB880" s="1">
        <v>4.96</v>
      </c>
      <c r="EC880" s="1">
        <v>1.55</v>
      </c>
      <c r="ED880" s="1">
        <v>-0.06</v>
      </c>
      <c r="EE880" s="1">
        <v>1.81</v>
      </c>
      <c r="EF880" s="1">
        <v>-0.79</v>
      </c>
      <c r="EG880" s="1">
        <v>-1.55</v>
      </c>
      <c r="EH880" s="1">
        <v>-2.31</v>
      </c>
      <c r="EI880" s="1">
        <v>0.3</v>
      </c>
      <c r="EJ880" s="1">
        <v>2.84</v>
      </c>
      <c r="EL880">
        <v>199901</v>
      </c>
      <c r="EM880">
        <v>3.5</v>
      </c>
      <c r="EN880">
        <v>0.81</v>
      </c>
      <c r="EO880">
        <v>-4.66</v>
      </c>
      <c r="EP880">
        <v>0.35</v>
      </c>
      <c r="ER880" s="1">
        <v>199907</v>
      </c>
      <c r="ES880" s="1">
        <v>1.51</v>
      </c>
      <c r="EU880" s="1">
        <v>199808</v>
      </c>
      <c r="EV880" s="1">
        <v>-2.66</v>
      </c>
      <c r="EX880" s="1">
        <v>200307</v>
      </c>
      <c r="EY880" s="1">
        <v>0.33</v>
      </c>
      <c r="FA880" s="1">
        <v>199907</v>
      </c>
      <c r="FB880" s="1">
        <f>IF(ISERROR(VLOOKUP($FA880,MOM,LOOKUPS!C$12,0)*$FB$6+VLOOKUP($FA880,STREV,LOOKUPS!C$10,0)*$FC$6+VLOOKUP($FA880,LTREV,LOOKUPS!C$9,0)*$FD$6+VLOOKUP($FA880,CFP,LOOKUPS!C$6,0)*$FE$6+VLOOKUP($FA880,EP,LOOKUPS!C$8,0)*$FF$6+VLOOKUP($FA880,BM,LOOKUPS!C$5,0)*$FG$6+VLOOKUP($FA880,DIV,LOOKUPS!C$7,0)*$FH$6++VLOOKUP($FA880,SIZE,LOOKUPS!C$11,0)*$FI$6),"",VLOOKUP($FA880,MOM,LOOKUPS!C$12,0)*$FB$6+VLOOKUP($FA880,STREV,LOOKUPS!C$10,0)*$FC$6+VLOOKUP($FA880,LTREV,LOOKUPS!C$9,0)*$FD$6+VLOOKUP($FA880,CFP,LOOKUPS!C$6,0)*$FE$6+VLOOKUP($FA880,EP,LOOKUPS!C$8,0)*$FF$6+VLOOKUP($FA880,BM,LOOKUPS!C$5,0)*$FG$6+VLOOKUP($FA880,DIV,LOOKUPS!C$7,0)*$FH$6++VLOOKUP($FA880,SIZE,LOOKUPS!C$11,0)*$FI$6)</f>
        <v>0.35900000000000021</v>
      </c>
      <c r="FC880" s="1">
        <f>IF(ISERROR(VLOOKUP($FA880,MOM,LOOKUPS!D$12,0)*$FB$6+VLOOKUP($FA880,STREV,LOOKUPS!D$10,0)*$FC$6+VLOOKUP($FA880,LTREV,LOOKUPS!D$9,0)*$FD$6+VLOOKUP($FA880,CFP,LOOKUPS!D$6,0)*$FE$6+VLOOKUP($FA880,EP,LOOKUPS!D$8,0)*$FF$6+VLOOKUP($FA880,BM,LOOKUPS!D$5,0)*$FG$6+VLOOKUP($FA880,DIV,LOOKUPS!D$7,0)*$FH$6++VLOOKUP($FA880,SIZE,LOOKUPS!D$11,0)*$FI$6),"",VLOOKUP($FA880,MOM,LOOKUPS!D$12,0)*$FB$6+VLOOKUP($FA880,STREV,LOOKUPS!D$10,0)*$FC$6+VLOOKUP($FA880,LTREV,LOOKUPS!D$9,0)*$FD$6+VLOOKUP($FA880,CFP,LOOKUPS!D$6,0)*$FE$6+VLOOKUP($FA880,EP,LOOKUPS!D$8,0)*$FF$6+VLOOKUP($FA880,BM,LOOKUPS!D$5,0)*$FG$6+VLOOKUP($FA880,DIV,LOOKUPS!D$7,0)*$FH$6++VLOOKUP($FA880,SIZE,LOOKUPS!D$11,0)*$FI$6)</f>
        <v>-0.4675999999999999</v>
      </c>
      <c r="FD880" s="1">
        <f>IF(ISERROR(VLOOKUP($FA880,MOM,LOOKUPS!E$12,0)*$FB$6+VLOOKUP($FA880,STREV,LOOKUPS!E$10,0)*$FC$6+VLOOKUP($FA880,LTREV,LOOKUPS!E$9,0)*$FD$6+VLOOKUP($FA880,CFP,LOOKUPS!E$6,0)*$FE$6+VLOOKUP($FA880,EP,LOOKUPS!E$8,0)*$FF$6+VLOOKUP($FA880,BM,LOOKUPS!E$5,0)*$FG$6+VLOOKUP($FA880,DIV,LOOKUPS!E$7,0)*$FH$6++VLOOKUP($FA880,SIZE,LOOKUPS!E$11,0)*$FI$6),"",VLOOKUP($FA880,MOM,LOOKUPS!E$12,0)*$FB$6+VLOOKUP($FA880,STREV,LOOKUPS!E$10,0)*$FC$6+VLOOKUP($FA880,LTREV,LOOKUPS!E$9,0)*$FD$6+VLOOKUP($FA880,CFP,LOOKUPS!E$6,0)*$FE$6+VLOOKUP($FA880,EP,LOOKUPS!E$8,0)*$FF$6+VLOOKUP($FA880,BM,LOOKUPS!E$5,0)*$FG$6+VLOOKUP($FA880,DIV,LOOKUPS!E$7,0)*$FH$6++VLOOKUP($FA880,SIZE,LOOKUPS!E$11,0)*$FI$6)</f>
        <v>0.37960000000000005</v>
      </c>
      <c r="FE880" s="1">
        <f>IF(ISERROR(VLOOKUP($FA880,MOM,LOOKUPS!F$12,0)*$FB$6+VLOOKUP($FA880,STREV,LOOKUPS!F$10,0)*$FC$6+VLOOKUP($FA880,LTREV,LOOKUPS!F$9,0)*$FD$6+VLOOKUP($FA880,CFP,LOOKUPS!F$6,0)*$FE$6+VLOOKUP($FA880,EP,LOOKUPS!F$8,0)*$FF$6+VLOOKUP($FA880,BM,LOOKUPS!F$5,0)*$FG$6+VLOOKUP($FA880,DIV,LOOKUPS!F$7,0)*$FH$6++VLOOKUP($FA880,SIZE,LOOKUPS!F$11,0)*$FI$6),"",VLOOKUP($FA880,MOM,LOOKUPS!F$12,0)*$FB$6+VLOOKUP($FA880,STREV,LOOKUPS!F$10,0)*$FC$6+VLOOKUP($FA880,LTREV,LOOKUPS!F$9,0)*$FD$6+VLOOKUP($FA880,CFP,LOOKUPS!F$6,0)*$FE$6+VLOOKUP($FA880,EP,LOOKUPS!F$8,0)*$FF$6+VLOOKUP($FA880,BM,LOOKUPS!F$5,0)*$FG$6+VLOOKUP($FA880,DIV,LOOKUPS!F$7,0)*$FH$6++VLOOKUP($FA880,SIZE,LOOKUPS!F$11,0)*$FI$6)</f>
        <v>0.34060000000000001</v>
      </c>
      <c r="FF880" s="1">
        <f>IF(ISERROR(VLOOKUP($FA880,MOM,LOOKUPS!G$12,0)*$FB$6+VLOOKUP($FA880,STREV,LOOKUPS!G$10,0)*$FC$6+VLOOKUP($FA880,LTREV,LOOKUPS!G$9,0)*$FD$6+VLOOKUP($FA880,CFP,LOOKUPS!G$6,0)*$FE$6+VLOOKUP($FA880,EP,LOOKUPS!G$8,0)*$FF$6+VLOOKUP($FA880,BM,LOOKUPS!G$5,0)*$FG$6+VLOOKUP($FA880,DIV,LOOKUPS!G$7,0)*$FH$6++VLOOKUP($FA880,SIZE,LOOKUPS!G$11,0)*$FI$6),"",VLOOKUP($FA880,MOM,LOOKUPS!G$12,0)*$FB$6+VLOOKUP($FA880,STREV,LOOKUPS!G$10,0)*$FC$6+VLOOKUP($FA880,LTREV,LOOKUPS!G$9,0)*$FD$6+VLOOKUP($FA880,CFP,LOOKUPS!G$6,0)*$FE$6+VLOOKUP($FA880,EP,LOOKUPS!G$8,0)*$FF$6+VLOOKUP($FA880,BM,LOOKUPS!G$5,0)*$FG$6+VLOOKUP($FA880,DIV,LOOKUPS!G$7,0)*$FH$6++VLOOKUP($FA880,SIZE,LOOKUPS!G$11,0)*$FI$6)</f>
        <v>0.1704</v>
      </c>
      <c r="FG880" s="1">
        <f>IF(ISERROR(VLOOKUP($FA880,MOM,LOOKUPS!H$12,0)*$FB$6+VLOOKUP($FA880,STREV,LOOKUPS!H$10,0)*$FC$6+VLOOKUP($FA880,LTREV,LOOKUPS!H$9,0)*$FD$6+VLOOKUP($FA880,CFP,LOOKUPS!H$6,0)*$FE$6+VLOOKUP($FA880,EP,LOOKUPS!H$8,0)*$FF$6+VLOOKUP($FA880,BM,LOOKUPS!H$5,0)*$FG$6+VLOOKUP($FA880,DIV,LOOKUPS!H$7,0)*$FH$6++VLOOKUP($FA880,SIZE,LOOKUPS!H$11,0)*$FI$6),"",VLOOKUP($FA880,MOM,LOOKUPS!H$12,0)*$FB$6+VLOOKUP($FA880,STREV,LOOKUPS!H$10,0)*$FC$6+VLOOKUP($FA880,LTREV,LOOKUPS!H$9,0)*$FD$6+VLOOKUP($FA880,CFP,LOOKUPS!H$6,0)*$FE$6+VLOOKUP($FA880,EP,LOOKUPS!H$8,0)*$FF$6+VLOOKUP($FA880,BM,LOOKUPS!H$5,0)*$FG$6+VLOOKUP($FA880,DIV,LOOKUPS!H$7,0)*$FH$6++VLOOKUP($FA880,SIZE,LOOKUPS!H$11,0)*$FI$6)</f>
        <v>0.10830000000000001</v>
      </c>
      <c r="FH880" s="1">
        <f>IF(ISERROR(VLOOKUP($FA880,MOM,LOOKUPS!I$12,0)*$FB$6+VLOOKUP($FA880,STREV,LOOKUPS!I$10,0)*$FC$6+VLOOKUP($FA880,LTREV,LOOKUPS!I$9,0)*$FD$6+VLOOKUP($FA880,CFP,LOOKUPS!I$6,0)*$FE$6+VLOOKUP($FA880,EP,LOOKUPS!I$8,0)*$FF$6+VLOOKUP($FA880,BM,LOOKUPS!I$5,0)*$FG$6+VLOOKUP($FA880,DIV,LOOKUPS!I$7,0)*$FH$6++VLOOKUP($FA880,SIZE,LOOKUPS!I$11,0)*$FI$6),"",VLOOKUP($FA880,MOM,LOOKUPS!I$12,0)*$FB$6+VLOOKUP($FA880,STREV,LOOKUPS!I$10,0)*$FC$6+VLOOKUP($FA880,LTREV,LOOKUPS!I$9,0)*$FD$6+VLOOKUP($FA880,CFP,LOOKUPS!I$6,0)*$FE$6+VLOOKUP($FA880,EP,LOOKUPS!I$8,0)*$FF$6+VLOOKUP($FA880,BM,LOOKUPS!I$5,0)*$FG$6+VLOOKUP($FA880,DIV,LOOKUPS!I$7,0)*$FH$6++VLOOKUP($FA880,SIZE,LOOKUPS!I$11,0)*$FI$6)</f>
        <v>1.1503000000000001</v>
      </c>
      <c r="FI880" s="1">
        <f>IF(ISERROR(VLOOKUP($FA880,MOM,LOOKUPS!J$12,0)*$FB$6+VLOOKUP($FA880,STREV,LOOKUPS!J$10,0)*$FC$6+VLOOKUP($FA880,LTREV,LOOKUPS!J$9,0)*$FD$6+VLOOKUP($FA880,CFP,LOOKUPS!J$6,0)*$FE$6+VLOOKUP($FA880,EP,LOOKUPS!J$8,0)*$FF$6+VLOOKUP($FA880,BM,LOOKUPS!J$5,0)*$FG$6+VLOOKUP($FA880,DIV,LOOKUPS!J$7,0)*$FH$6++VLOOKUP($FA880,SIZE,LOOKUPS!J$11,0)*$FI$6),"",VLOOKUP($FA880,MOM,LOOKUPS!J$12,0)*$FB$6+VLOOKUP($FA880,STREV,LOOKUPS!J$10,0)*$FC$6+VLOOKUP($FA880,LTREV,LOOKUPS!J$9,0)*$FD$6+VLOOKUP($FA880,CFP,LOOKUPS!J$6,0)*$FE$6+VLOOKUP($FA880,EP,LOOKUPS!J$8,0)*$FF$6+VLOOKUP($FA880,BM,LOOKUPS!J$5,0)*$FG$6+VLOOKUP($FA880,DIV,LOOKUPS!J$7,0)*$FH$6++VLOOKUP($FA880,SIZE,LOOKUPS!J$11,0)*$FI$6)</f>
        <v>0.7016</v>
      </c>
      <c r="FJ880" s="1">
        <f>IF(ISERROR(VLOOKUP($FA880,MOM,LOOKUPS!K$12,0)*$FB$6+VLOOKUP($FA880,STREV,LOOKUPS!K$10,0)*$FC$6+VLOOKUP($FA880,LTREV,LOOKUPS!K$9,0)*$FD$6+VLOOKUP($FA880,CFP,LOOKUPS!K$6,0)*$FE$6+VLOOKUP($FA880,EP,LOOKUPS!K$8,0)*$FF$6+VLOOKUP($FA880,BM,LOOKUPS!K$5,0)*$FG$6+VLOOKUP($FA880,DIV,LOOKUPS!K$7,0)*$FH$6++VLOOKUP($FA880,SIZE,LOOKUPS!K$11,0)*$FI$6),"",VLOOKUP($FA880,MOM,LOOKUPS!K$12,0)*$FB$6+VLOOKUP($FA880,STREV,LOOKUPS!K$10,0)*$FC$6+VLOOKUP($FA880,LTREV,LOOKUPS!K$9,0)*$FD$6+VLOOKUP($FA880,CFP,LOOKUPS!K$6,0)*$FE$6+VLOOKUP($FA880,EP,LOOKUPS!K$8,0)*$FF$6+VLOOKUP($FA880,BM,LOOKUPS!K$5,0)*$FG$6+VLOOKUP($FA880,DIV,LOOKUPS!K$7,0)*$FH$6++VLOOKUP($FA880,SIZE,LOOKUPS!K$11,0)*$FI$6)</f>
        <v>1.9422000000000001</v>
      </c>
      <c r="FK880" s="1">
        <f>IF(ISERROR(VLOOKUP($FA880,MOM,LOOKUPS!L$12,0)*$FB$6+VLOOKUP($FA880,STREV,LOOKUPS!L$10,0)*$FC$6+VLOOKUP($FA880,LTREV,LOOKUPS!L$9,0)*$FD$6+VLOOKUP($FA880,CFP,LOOKUPS!L$6,0)*$FE$6+VLOOKUP($FA880,EP,LOOKUPS!L$8,0)*$FF$6+VLOOKUP($FA880,BM,LOOKUPS!L$5,0)*$FG$6+VLOOKUP($FA880,DIV,LOOKUPS!L$7,0)*$FH$6++VLOOKUP($FA880,SIZE,LOOKUPS!L$11,0)*$FI$6),"",VLOOKUP($FA880,MOM,LOOKUPS!L$12,0)*$FB$6+VLOOKUP($FA880,STREV,LOOKUPS!L$10,0)*$FC$6+VLOOKUP($FA880,LTREV,LOOKUPS!L$9,0)*$FD$6+VLOOKUP($FA880,CFP,LOOKUPS!L$6,0)*$FE$6+VLOOKUP($FA880,EP,LOOKUPS!L$8,0)*$FF$6+VLOOKUP($FA880,BM,LOOKUPS!L$5,0)*$FG$6+VLOOKUP($FA880,DIV,LOOKUPS!L$7,0)*$FH$6++VLOOKUP($FA880,SIZE,LOOKUPS!L$11,0)*$FI$6)</f>
        <v>2.1905000000000001</v>
      </c>
    </row>
    <row r="881" spans="1:167" x14ac:dyDescent="0.3">
      <c r="A881" s="1">
        <v>199908</v>
      </c>
      <c r="B881" s="1">
        <v>-6.26</v>
      </c>
      <c r="C881" s="1">
        <v>-3.7</v>
      </c>
      <c r="D881" s="1">
        <v>-2.97</v>
      </c>
      <c r="E881" s="1">
        <v>-3.18</v>
      </c>
      <c r="F881" s="1">
        <v>-2.66</v>
      </c>
      <c r="G881" s="1">
        <v>-2.94</v>
      </c>
      <c r="H881" s="1">
        <v>-3.6</v>
      </c>
      <c r="I881" s="1">
        <v>-2.9</v>
      </c>
      <c r="J881" s="1">
        <v>-1.96</v>
      </c>
      <c r="K881" s="1">
        <v>-1.24</v>
      </c>
      <c r="M881" s="1">
        <v>199809</v>
      </c>
      <c r="N881" s="1">
        <v>11.22</v>
      </c>
      <c r="O881" s="1">
        <v>6.51</v>
      </c>
      <c r="P881" s="1">
        <v>4.3099999999999996</v>
      </c>
      <c r="Q881" s="1">
        <v>4.1500000000000004</v>
      </c>
      <c r="R881" s="1">
        <v>2.89</v>
      </c>
      <c r="S881" s="1">
        <v>1.59</v>
      </c>
      <c r="T881" s="1">
        <v>0.97</v>
      </c>
      <c r="U881" s="1">
        <v>0.08</v>
      </c>
      <c r="V881" s="1">
        <v>-0.09</v>
      </c>
      <c r="W881" s="1">
        <v>-1.84</v>
      </c>
      <c r="Y881" s="1">
        <v>200308</v>
      </c>
      <c r="Z881" s="1">
        <v>7.89</v>
      </c>
      <c r="AA881" s="1">
        <v>5.8</v>
      </c>
      <c r="AB881" s="1">
        <v>6.15</v>
      </c>
      <c r="AC881" s="1">
        <v>4.18</v>
      </c>
      <c r="AD881" s="1">
        <v>3.63</v>
      </c>
      <c r="AE881" s="1">
        <v>3.97</v>
      </c>
      <c r="AF881" s="1">
        <v>3.12</v>
      </c>
      <c r="AG881" s="1">
        <v>3.67</v>
      </c>
      <c r="AH881" s="1">
        <v>4.95</v>
      </c>
      <c r="AI881" s="1">
        <v>5.84</v>
      </c>
      <c r="CA881" s="1">
        <v>199902</v>
      </c>
      <c r="CB881" s="1">
        <v>-3.99</v>
      </c>
      <c r="CC881" s="1">
        <v>-6.36</v>
      </c>
      <c r="CD881" s="1">
        <v>-4.8</v>
      </c>
      <c r="CE881" s="1">
        <v>-4.1399999999999997</v>
      </c>
      <c r="CF881" s="1">
        <v>-6.07</v>
      </c>
      <c r="CG881" s="1">
        <v>-6.8</v>
      </c>
      <c r="CH881" s="1">
        <v>-4.5999999999999996</v>
      </c>
      <c r="CI881" s="1">
        <v>-4.25</v>
      </c>
      <c r="CJ881" s="1">
        <v>-3.91</v>
      </c>
      <c r="CK881" s="1">
        <v>-6.14</v>
      </c>
      <c r="CL881" s="1">
        <v>-5.97</v>
      </c>
      <c r="CM881" s="1">
        <v>-7.07</v>
      </c>
      <c r="CN881" s="1">
        <v>-6.49</v>
      </c>
      <c r="CO881" s="1">
        <v>-4.9800000000000004</v>
      </c>
      <c r="CP881" s="1">
        <v>-4.22</v>
      </c>
      <c r="CQ881" s="1">
        <v>-3.7</v>
      </c>
      <c r="CR881" s="1">
        <v>-4.76</v>
      </c>
      <c r="CS881" s="1">
        <v>-5.03</v>
      </c>
      <c r="CT881" s="1">
        <v>-2.96</v>
      </c>
      <c r="CV881" s="1">
        <v>200002</v>
      </c>
      <c r="CW881" s="1">
        <v>21.07</v>
      </c>
      <c r="CX881" s="1">
        <v>-0.67</v>
      </c>
      <c r="CY881" s="1">
        <v>-3.6</v>
      </c>
      <c r="CZ881" s="1">
        <v>-1.97</v>
      </c>
      <c r="DA881" s="1">
        <v>-0.53</v>
      </c>
      <c r="DB881" s="1">
        <v>-2.57</v>
      </c>
      <c r="DC881" s="1">
        <v>-3.39</v>
      </c>
      <c r="DD881" s="1">
        <v>-3.59</v>
      </c>
      <c r="DE881" s="1">
        <v>-0.86</v>
      </c>
      <c r="DF881" s="1">
        <v>0.64</v>
      </c>
      <c r="DG881" s="1">
        <v>-1.53</v>
      </c>
      <c r="DH881" s="1">
        <v>-0.93</v>
      </c>
      <c r="DI881" s="1">
        <v>-4.24</v>
      </c>
      <c r="DJ881" s="1">
        <v>-2.75</v>
      </c>
      <c r="DK881" s="1">
        <v>-3.98</v>
      </c>
      <c r="DL881" s="1">
        <v>-3.55</v>
      </c>
      <c r="DM881" s="1">
        <v>-3.63</v>
      </c>
      <c r="DN881" s="1">
        <v>-2.91</v>
      </c>
      <c r="DO881" s="1">
        <v>1.38</v>
      </c>
      <c r="DQ881" s="1">
        <v>199902</v>
      </c>
      <c r="DR881" s="1">
        <v>-99.99</v>
      </c>
      <c r="DS881" s="1">
        <v>-4.51</v>
      </c>
      <c r="DT881" s="1">
        <v>-7.38</v>
      </c>
      <c r="DU881" s="1">
        <v>-2.56</v>
      </c>
      <c r="DV881" s="1">
        <v>-3.99</v>
      </c>
      <c r="DW881" s="1">
        <v>-8.59</v>
      </c>
      <c r="DX881" s="1">
        <v>-7.96</v>
      </c>
      <c r="DY881" s="1">
        <v>-3.44</v>
      </c>
      <c r="DZ881" s="1">
        <v>-1.72</v>
      </c>
      <c r="EA881" s="1">
        <v>-3.23</v>
      </c>
      <c r="EB881" s="1">
        <v>-6.98</v>
      </c>
      <c r="EC881" s="1">
        <v>-8.2200000000000006</v>
      </c>
      <c r="ED881" s="1">
        <v>-9.17</v>
      </c>
      <c r="EE881" s="1">
        <v>-8.59</v>
      </c>
      <c r="EF881" s="1">
        <v>-7.26</v>
      </c>
      <c r="EG881" s="1">
        <v>-2.88</v>
      </c>
      <c r="EH881" s="1">
        <v>-3.98</v>
      </c>
      <c r="EI881" s="1">
        <v>-1.43</v>
      </c>
      <c r="EJ881" s="1">
        <v>-2.0299999999999998</v>
      </c>
      <c r="EL881">
        <v>199902</v>
      </c>
      <c r="EM881">
        <v>-4.08</v>
      </c>
      <c r="EN881">
        <v>-6.08</v>
      </c>
      <c r="EO881">
        <v>1.91</v>
      </c>
      <c r="EP881">
        <v>0.35</v>
      </c>
      <c r="ER881" s="1">
        <v>199908</v>
      </c>
      <c r="ES881" s="1">
        <v>2.92</v>
      </c>
      <c r="EU881" s="1">
        <v>199809</v>
      </c>
      <c r="EV881" s="1">
        <v>2.79</v>
      </c>
      <c r="EX881" s="1">
        <v>200308</v>
      </c>
      <c r="EY881" s="1">
        <v>-0.31</v>
      </c>
      <c r="FA881" s="1">
        <v>199908</v>
      </c>
      <c r="FB881" s="1">
        <f>IF(ISERROR(VLOOKUP($FA881,MOM,LOOKUPS!C$12,0)*$FB$6+VLOOKUP($FA881,STREV,LOOKUPS!C$10,0)*$FC$6+VLOOKUP($FA881,LTREV,LOOKUPS!C$9,0)*$FD$6+VLOOKUP($FA881,CFP,LOOKUPS!C$6,0)*$FE$6+VLOOKUP($FA881,EP,LOOKUPS!C$8,0)*$FF$6+VLOOKUP($FA881,BM,LOOKUPS!C$5,0)*$FG$6+VLOOKUP($FA881,DIV,LOOKUPS!C$7,0)*$FH$6++VLOOKUP($FA881,SIZE,LOOKUPS!C$11,0)*$FI$6),"",VLOOKUP($FA881,MOM,LOOKUPS!C$12,0)*$FB$6+VLOOKUP($FA881,STREV,LOOKUPS!C$10,0)*$FC$6+VLOOKUP($FA881,LTREV,LOOKUPS!C$9,0)*$FD$6+VLOOKUP($FA881,CFP,LOOKUPS!C$6,0)*$FE$6+VLOOKUP($FA881,EP,LOOKUPS!C$8,0)*$FF$6+VLOOKUP($FA881,BM,LOOKUPS!C$5,0)*$FG$6+VLOOKUP($FA881,DIV,LOOKUPS!C$7,0)*$FH$6++VLOOKUP($FA881,SIZE,LOOKUPS!C$11,0)*$FI$6)</f>
        <v>-3.8035000000000001</v>
      </c>
      <c r="FC881" s="1">
        <f>IF(ISERROR(VLOOKUP($FA881,MOM,LOOKUPS!D$12,0)*$FB$6+VLOOKUP($FA881,STREV,LOOKUPS!D$10,0)*$FC$6+VLOOKUP($FA881,LTREV,LOOKUPS!D$9,0)*$FD$6+VLOOKUP($FA881,CFP,LOOKUPS!D$6,0)*$FE$6+VLOOKUP($FA881,EP,LOOKUPS!D$8,0)*$FF$6+VLOOKUP($FA881,BM,LOOKUPS!D$5,0)*$FG$6+VLOOKUP($FA881,DIV,LOOKUPS!D$7,0)*$FH$6++VLOOKUP($FA881,SIZE,LOOKUPS!D$11,0)*$FI$6),"",VLOOKUP($FA881,MOM,LOOKUPS!D$12,0)*$FB$6+VLOOKUP($FA881,STREV,LOOKUPS!D$10,0)*$FC$6+VLOOKUP($FA881,LTREV,LOOKUPS!D$9,0)*$FD$6+VLOOKUP($FA881,CFP,LOOKUPS!D$6,0)*$FE$6+VLOOKUP($FA881,EP,LOOKUPS!D$8,0)*$FF$6+VLOOKUP($FA881,BM,LOOKUPS!D$5,0)*$FG$6+VLOOKUP($FA881,DIV,LOOKUPS!D$7,0)*$FH$6++VLOOKUP($FA881,SIZE,LOOKUPS!D$11,0)*$FI$6)</f>
        <v>-3.7946000000000009</v>
      </c>
      <c r="FD881" s="1">
        <f>IF(ISERROR(VLOOKUP($FA881,MOM,LOOKUPS!E$12,0)*$FB$6+VLOOKUP($FA881,STREV,LOOKUPS!E$10,0)*$FC$6+VLOOKUP($FA881,LTREV,LOOKUPS!E$9,0)*$FD$6+VLOOKUP($FA881,CFP,LOOKUPS!E$6,0)*$FE$6+VLOOKUP($FA881,EP,LOOKUPS!E$8,0)*$FF$6+VLOOKUP($FA881,BM,LOOKUPS!E$5,0)*$FG$6+VLOOKUP($FA881,DIV,LOOKUPS!E$7,0)*$FH$6++VLOOKUP($FA881,SIZE,LOOKUPS!E$11,0)*$FI$6),"",VLOOKUP($FA881,MOM,LOOKUPS!E$12,0)*$FB$6+VLOOKUP($FA881,STREV,LOOKUPS!E$10,0)*$FC$6+VLOOKUP($FA881,LTREV,LOOKUPS!E$9,0)*$FD$6+VLOOKUP($FA881,CFP,LOOKUPS!E$6,0)*$FE$6+VLOOKUP($FA881,EP,LOOKUPS!E$8,0)*$FF$6+VLOOKUP($FA881,BM,LOOKUPS!E$5,0)*$FG$6+VLOOKUP($FA881,DIV,LOOKUPS!E$7,0)*$FH$6++VLOOKUP($FA881,SIZE,LOOKUPS!E$11,0)*$FI$6)</f>
        <v>-3.2263000000000002</v>
      </c>
      <c r="FE881" s="1">
        <f>IF(ISERROR(VLOOKUP($FA881,MOM,LOOKUPS!F$12,0)*$FB$6+VLOOKUP($FA881,STREV,LOOKUPS!F$10,0)*$FC$6+VLOOKUP($FA881,LTREV,LOOKUPS!F$9,0)*$FD$6+VLOOKUP($FA881,CFP,LOOKUPS!F$6,0)*$FE$6+VLOOKUP($FA881,EP,LOOKUPS!F$8,0)*$FF$6+VLOOKUP($FA881,BM,LOOKUPS!F$5,0)*$FG$6+VLOOKUP($FA881,DIV,LOOKUPS!F$7,0)*$FH$6++VLOOKUP($FA881,SIZE,LOOKUPS!F$11,0)*$FI$6),"",VLOOKUP($FA881,MOM,LOOKUPS!F$12,0)*$FB$6+VLOOKUP($FA881,STREV,LOOKUPS!F$10,0)*$FC$6+VLOOKUP($FA881,LTREV,LOOKUPS!F$9,0)*$FD$6+VLOOKUP($FA881,CFP,LOOKUPS!F$6,0)*$FE$6+VLOOKUP($FA881,EP,LOOKUPS!F$8,0)*$FF$6+VLOOKUP($FA881,BM,LOOKUPS!F$5,0)*$FG$6+VLOOKUP($FA881,DIV,LOOKUPS!F$7,0)*$FH$6++VLOOKUP($FA881,SIZE,LOOKUPS!F$11,0)*$FI$6)</f>
        <v>-2.7361000000000004</v>
      </c>
      <c r="FF881" s="1">
        <f>IF(ISERROR(VLOOKUP($FA881,MOM,LOOKUPS!G$12,0)*$FB$6+VLOOKUP($FA881,STREV,LOOKUPS!G$10,0)*$FC$6+VLOOKUP($FA881,LTREV,LOOKUPS!G$9,0)*$FD$6+VLOOKUP($FA881,CFP,LOOKUPS!G$6,0)*$FE$6+VLOOKUP($FA881,EP,LOOKUPS!G$8,0)*$FF$6+VLOOKUP($FA881,BM,LOOKUPS!G$5,0)*$FG$6+VLOOKUP($FA881,DIV,LOOKUPS!G$7,0)*$FH$6++VLOOKUP($FA881,SIZE,LOOKUPS!G$11,0)*$FI$6),"",VLOOKUP($FA881,MOM,LOOKUPS!G$12,0)*$FB$6+VLOOKUP($FA881,STREV,LOOKUPS!G$10,0)*$FC$6+VLOOKUP($FA881,LTREV,LOOKUPS!G$9,0)*$FD$6+VLOOKUP($FA881,CFP,LOOKUPS!G$6,0)*$FE$6+VLOOKUP($FA881,EP,LOOKUPS!G$8,0)*$FF$6+VLOOKUP($FA881,BM,LOOKUPS!G$5,0)*$FG$6+VLOOKUP($FA881,DIV,LOOKUPS!G$7,0)*$FH$6++VLOOKUP($FA881,SIZE,LOOKUPS!G$11,0)*$FI$6)</f>
        <v>-2.9326000000000003</v>
      </c>
      <c r="FG881" s="1">
        <f>IF(ISERROR(VLOOKUP($FA881,MOM,LOOKUPS!H$12,0)*$FB$6+VLOOKUP($FA881,STREV,LOOKUPS!H$10,0)*$FC$6+VLOOKUP($FA881,LTREV,LOOKUPS!H$9,0)*$FD$6+VLOOKUP($FA881,CFP,LOOKUPS!H$6,0)*$FE$6+VLOOKUP($FA881,EP,LOOKUPS!H$8,0)*$FF$6+VLOOKUP($FA881,BM,LOOKUPS!H$5,0)*$FG$6+VLOOKUP($FA881,DIV,LOOKUPS!H$7,0)*$FH$6++VLOOKUP($FA881,SIZE,LOOKUPS!H$11,0)*$FI$6),"",VLOOKUP($FA881,MOM,LOOKUPS!H$12,0)*$FB$6+VLOOKUP($FA881,STREV,LOOKUPS!H$10,0)*$FC$6+VLOOKUP($FA881,LTREV,LOOKUPS!H$9,0)*$FD$6+VLOOKUP($FA881,CFP,LOOKUPS!H$6,0)*$FE$6+VLOOKUP($FA881,EP,LOOKUPS!H$8,0)*$FF$6+VLOOKUP($FA881,BM,LOOKUPS!H$5,0)*$FG$6+VLOOKUP($FA881,DIV,LOOKUPS!H$7,0)*$FH$6++VLOOKUP($FA881,SIZE,LOOKUPS!H$11,0)*$FI$6)</f>
        <v>-3.1419000000000001</v>
      </c>
      <c r="FH881" s="1">
        <f>IF(ISERROR(VLOOKUP($FA881,MOM,LOOKUPS!I$12,0)*$FB$6+VLOOKUP($FA881,STREV,LOOKUPS!I$10,0)*$FC$6+VLOOKUP($FA881,LTREV,LOOKUPS!I$9,0)*$FD$6+VLOOKUP($FA881,CFP,LOOKUPS!I$6,0)*$FE$6+VLOOKUP($FA881,EP,LOOKUPS!I$8,0)*$FF$6+VLOOKUP($FA881,BM,LOOKUPS!I$5,0)*$FG$6+VLOOKUP($FA881,DIV,LOOKUPS!I$7,0)*$FH$6++VLOOKUP($FA881,SIZE,LOOKUPS!I$11,0)*$FI$6),"",VLOOKUP($FA881,MOM,LOOKUPS!I$12,0)*$FB$6+VLOOKUP($FA881,STREV,LOOKUPS!I$10,0)*$FC$6+VLOOKUP($FA881,LTREV,LOOKUPS!I$9,0)*$FD$6+VLOOKUP($FA881,CFP,LOOKUPS!I$6,0)*$FE$6+VLOOKUP($FA881,EP,LOOKUPS!I$8,0)*$FF$6+VLOOKUP($FA881,BM,LOOKUPS!I$5,0)*$FG$6+VLOOKUP($FA881,DIV,LOOKUPS!I$7,0)*$FH$6++VLOOKUP($FA881,SIZE,LOOKUPS!I$11,0)*$FI$6)</f>
        <v>-3.5942000000000003</v>
      </c>
      <c r="FI881" s="1">
        <f>IF(ISERROR(VLOOKUP($FA881,MOM,LOOKUPS!J$12,0)*$FB$6+VLOOKUP($FA881,STREV,LOOKUPS!J$10,0)*$FC$6+VLOOKUP($FA881,LTREV,LOOKUPS!J$9,0)*$FD$6+VLOOKUP($FA881,CFP,LOOKUPS!J$6,0)*$FE$6+VLOOKUP($FA881,EP,LOOKUPS!J$8,0)*$FF$6+VLOOKUP($FA881,BM,LOOKUPS!J$5,0)*$FG$6+VLOOKUP($FA881,DIV,LOOKUPS!J$7,0)*$FH$6++VLOOKUP($FA881,SIZE,LOOKUPS!J$11,0)*$FI$6),"",VLOOKUP($FA881,MOM,LOOKUPS!J$12,0)*$FB$6+VLOOKUP($FA881,STREV,LOOKUPS!J$10,0)*$FC$6+VLOOKUP($FA881,LTREV,LOOKUPS!J$9,0)*$FD$6+VLOOKUP($FA881,CFP,LOOKUPS!J$6,0)*$FE$6+VLOOKUP($FA881,EP,LOOKUPS!J$8,0)*$FF$6+VLOOKUP($FA881,BM,LOOKUPS!J$5,0)*$FG$6+VLOOKUP($FA881,DIV,LOOKUPS!J$7,0)*$FH$6++VLOOKUP($FA881,SIZE,LOOKUPS!J$11,0)*$FI$6)</f>
        <v>-2.8819000000000004</v>
      </c>
      <c r="FJ881" s="1">
        <f>IF(ISERROR(VLOOKUP($FA881,MOM,LOOKUPS!K$12,0)*$FB$6+VLOOKUP($FA881,STREV,LOOKUPS!K$10,0)*$FC$6+VLOOKUP($FA881,LTREV,LOOKUPS!K$9,0)*$FD$6+VLOOKUP($FA881,CFP,LOOKUPS!K$6,0)*$FE$6+VLOOKUP($FA881,EP,LOOKUPS!K$8,0)*$FF$6+VLOOKUP($FA881,BM,LOOKUPS!K$5,0)*$FG$6+VLOOKUP($FA881,DIV,LOOKUPS!K$7,0)*$FH$6++VLOOKUP($FA881,SIZE,LOOKUPS!K$11,0)*$FI$6),"",VLOOKUP($FA881,MOM,LOOKUPS!K$12,0)*$FB$6+VLOOKUP($FA881,STREV,LOOKUPS!K$10,0)*$FC$6+VLOOKUP($FA881,LTREV,LOOKUPS!K$9,0)*$FD$6+VLOOKUP($FA881,CFP,LOOKUPS!K$6,0)*$FE$6+VLOOKUP($FA881,EP,LOOKUPS!K$8,0)*$FF$6+VLOOKUP($FA881,BM,LOOKUPS!K$5,0)*$FG$6+VLOOKUP($FA881,DIV,LOOKUPS!K$7,0)*$FH$6++VLOOKUP($FA881,SIZE,LOOKUPS!K$11,0)*$FI$6)</f>
        <v>-3.6612999999999998</v>
      </c>
      <c r="FK881" s="1">
        <f>IF(ISERROR(VLOOKUP($FA881,MOM,LOOKUPS!L$12,0)*$FB$6+VLOOKUP($FA881,STREV,LOOKUPS!L$10,0)*$FC$6+VLOOKUP($FA881,LTREV,LOOKUPS!L$9,0)*$FD$6+VLOOKUP($FA881,CFP,LOOKUPS!L$6,0)*$FE$6+VLOOKUP($FA881,EP,LOOKUPS!L$8,0)*$FF$6+VLOOKUP($FA881,BM,LOOKUPS!L$5,0)*$FG$6+VLOOKUP($FA881,DIV,LOOKUPS!L$7,0)*$FH$6++VLOOKUP($FA881,SIZE,LOOKUPS!L$11,0)*$FI$6),"",VLOOKUP($FA881,MOM,LOOKUPS!L$12,0)*$FB$6+VLOOKUP($FA881,STREV,LOOKUPS!L$10,0)*$FC$6+VLOOKUP($FA881,LTREV,LOOKUPS!L$9,0)*$FD$6+VLOOKUP($FA881,CFP,LOOKUPS!L$6,0)*$FE$6+VLOOKUP($FA881,EP,LOOKUPS!L$8,0)*$FF$6+VLOOKUP($FA881,BM,LOOKUPS!L$5,0)*$FG$6+VLOOKUP($FA881,DIV,LOOKUPS!L$7,0)*$FH$6++VLOOKUP($FA881,SIZE,LOOKUPS!L$11,0)*$FI$6)</f>
        <v>-3.3969999999999998</v>
      </c>
    </row>
    <row r="882" spans="1:167" x14ac:dyDescent="0.3">
      <c r="A882" s="1">
        <v>199909</v>
      </c>
      <c r="B882" s="1">
        <v>-4.1900000000000004</v>
      </c>
      <c r="C882" s="1">
        <v>-4.17</v>
      </c>
      <c r="D882" s="1">
        <v>-3.34</v>
      </c>
      <c r="E882" s="1">
        <v>-2.61</v>
      </c>
      <c r="F882" s="1">
        <v>-2.69</v>
      </c>
      <c r="G882" s="1">
        <v>-2.78</v>
      </c>
      <c r="H882" s="1">
        <v>-2.48</v>
      </c>
      <c r="I882" s="1">
        <v>-0.28999999999999998</v>
      </c>
      <c r="J882" s="1">
        <v>-1.4</v>
      </c>
      <c r="K882" s="1">
        <v>2.56</v>
      </c>
      <c r="M882" s="1">
        <v>199810</v>
      </c>
      <c r="N882" s="1">
        <v>10.46</v>
      </c>
      <c r="O882" s="1">
        <v>5.15</v>
      </c>
      <c r="P882" s="1">
        <v>4.5</v>
      </c>
      <c r="Q882" s="1">
        <v>3.03</v>
      </c>
      <c r="R882" s="1">
        <v>2.4700000000000002</v>
      </c>
      <c r="S882" s="1">
        <v>2.98</v>
      </c>
      <c r="T882" s="1">
        <v>1.64</v>
      </c>
      <c r="U882" s="1">
        <v>1.2</v>
      </c>
      <c r="V882" s="1">
        <v>1.74</v>
      </c>
      <c r="W882" s="1">
        <v>0.34</v>
      </c>
      <c r="Y882" s="1">
        <v>200309</v>
      </c>
      <c r="Z882" s="1">
        <v>7.26</v>
      </c>
      <c r="AA882" s="1">
        <v>3.97</v>
      </c>
      <c r="AB882" s="1">
        <v>1.76</v>
      </c>
      <c r="AC882" s="1">
        <v>0.17</v>
      </c>
      <c r="AD882" s="1">
        <v>0.16</v>
      </c>
      <c r="AE882" s="1">
        <v>-0.11</v>
      </c>
      <c r="AF882" s="1">
        <v>-0.26</v>
      </c>
      <c r="AG882" s="1">
        <v>-0.15</v>
      </c>
      <c r="AH882" s="1">
        <v>-0.78</v>
      </c>
      <c r="AI882" s="1">
        <v>-0.62</v>
      </c>
      <c r="CA882" s="1">
        <v>199903</v>
      </c>
      <c r="CB882" s="1">
        <v>0.64</v>
      </c>
      <c r="CC882" s="1">
        <v>-1.1100000000000001</v>
      </c>
      <c r="CD882" s="1">
        <v>-0.72</v>
      </c>
      <c r="CE882" s="1">
        <v>-2.85</v>
      </c>
      <c r="CF882" s="1">
        <v>-0.98</v>
      </c>
      <c r="CG882" s="1">
        <v>-1.27</v>
      </c>
      <c r="CH882" s="1">
        <v>-0.34</v>
      </c>
      <c r="CI882" s="1">
        <v>-2.1800000000000002</v>
      </c>
      <c r="CJ882" s="1">
        <v>-2.73</v>
      </c>
      <c r="CK882" s="1">
        <v>-0.8</v>
      </c>
      <c r="CL882" s="1">
        <v>-1.23</v>
      </c>
      <c r="CM882" s="1">
        <v>-1.41</v>
      </c>
      <c r="CN882" s="1">
        <v>-1.1200000000000001</v>
      </c>
      <c r="CO882" s="1">
        <v>0.2</v>
      </c>
      <c r="CP882" s="1">
        <v>-0.85</v>
      </c>
      <c r="CQ882" s="1">
        <v>-1.1299999999999999</v>
      </c>
      <c r="CR882" s="1">
        <v>-3.17</v>
      </c>
      <c r="CS882" s="1">
        <v>-3.28</v>
      </c>
      <c r="CT882" s="1">
        <v>-2.27</v>
      </c>
      <c r="CV882" s="1">
        <v>200003</v>
      </c>
      <c r="CW882" s="1">
        <v>-0.98</v>
      </c>
      <c r="CX882" s="1">
        <v>8.67</v>
      </c>
      <c r="CY882" s="1">
        <v>4.95</v>
      </c>
      <c r="CZ882" s="1">
        <v>2.74</v>
      </c>
      <c r="DA882" s="1">
        <v>9.66</v>
      </c>
      <c r="DB882" s="1">
        <v>7.2</v>
      </c>
      <c r="DC882" s="1">
        <v>4.6500000000000004</v>
      </c>
      <c r="DD882" s="1">
        <v>3.21</v>
      </c>
      <c r="DE882" s="1">
        <v>2.89</v>
      </c>
      <c r="DF882" s="1">
        <v>9.8000000000000007</v>
      </c>
      <c r="DG882" s="1">
        <v>9.5399999999999991</v>
      </c>
      <c r="DH882" s="1">
        <v>6.87</v>
      </c>
      <c r="DI882" s="1">
        <v>7.54</v>
      </c>
      <c r="DJ882" s="1">
        <v>4.99</v>
      </c>
      <c r="DK882" s="1">
        <v>4.3499999999999996</v>
      </c>
      <c r="DL882" s="1">
        <v>3.87</v>
      </c>
      <c r="DM882" s="1">
        <v>2.52</v>
      </c>
      <c r="DN882" s="1">
        <v>3.18</v>
      </c>
      <c r="DO882" s="1">
        <v>2.58</v>
      </c>
      <c r="DQ882" s="1">
        <v>199903</v>
      </c>
      <c r="DR882" s="1">
        <v>-99.99</v>
      </c>
      <c r="DS882" s="1">
        <v>-2.77</v>
      </c>
      <c r="DT882" s="1">
        <v>1.74</v>
      </c>
      <c r="DU882" s="1">
        <v>3.91</v>
      </c>
      <c r="DV882" s="1">
        <v>-3.07</v>
      </c>
      <c r="DW882" s="1">
        <v>-0.02</v>
      </c>
      <c r="DX882" s="1">
        <v>2.54</v>
      </c>
      <c r="DY882" s="1">
        <v>2.6</v>
      </c>
      <c r="DZ882" s="1">
        <v>3.68</v>
      </c>
      <c r="EA882" s="1">
        <v>-3.03</v>
      </c>
      <c r="EB882" s="1">
        <v>-3.23</v>
      </c>
      <c r="EC882" s="1">
        <v>-0.61</v>
      </c>
      <c r="ED882" s="1">
        <v>0.89</v>
      </c>
      <c r="EE882" s="1">
        <v>2.2400000000000002</v>
      </c>
      <c r="EF882" s="1">
        <v>2.88</v>
      </c>
      <c r="EG882" s="1">
        <v>0.84</v>
      </c>
      <c r="EH882" s="1">
        <v>4.29</v>
      </c>
      <c r="EI882" s="1">
        <v>4.41</v>
      </c>
      <c r="EJ882" s="1">
        <v>2.91</v>
      </c>
      <c r="EL882">
        <v>199903</v>
      </c>
      <c r="EM882">
        <v>3.45</v>
      </c>
      <c r="EN882">
        <v>-3.76</v>
      </c>
      <c r="EO882">
        <v>-2.77</v>
      </c>
      <c r="EP882">
        <v>0.43</v>
      </c>
      <c r="ER882" s="1">
        <v>199909</v>
      </c>
      <c r="ES882" s="1">
        <v>6.46</v>
      </c>
      <c r="EU882" s="1">
        <v>199810</v>
      </c>
      <c r="EV882" s="1">
        <v>9.86</v>
      </c>
      <c r="EX882" s="1">
        <v>200309</v>
      </c>
      <c r="EY882" s="1">
        <v>1.1599999999999999</v>
      </c>
      <c r="FA882" s="1">
        <v>199909</v>
      </c>
      <c r="FB882" s="1">
        <f>IF(ISERROR(VLOOKUP($FA882,MOM,LOOKUPS!C$12,0)*$FB$6+VLOOKUP($FA882,STREV,LOOKUPS!C$10,0)*$FC$6+VLOOKUP($FA882,LTREV,LOOKUPS!C$9,0)*$FD$6+VLOOKUP($FA882,CFP,LOOKUPS!C$6,0)*$FE$6+VLOOKUP($FA882,EP,LOOKUPS!C$8,0)*$FF$6+VLOOKUP($FA882,BM,LOOKUPS!C$5,0)*$FG$6+VLOOKUP($FA882,DIV,LOOKUPS!C$7,0)*$FH$6++VLOOKUP($FA882,SIZE,LOOKUPS!C$11,0)*$FI$6),"",VLOOKUP($FA882,MOM,LOOKUPS!C$12,0)*$FB$6+VLOOKUP($FA882,STREV,LOOKUPS!C$10,0)*$FC$6+VLOOKUP($FA882,LTREV,LOOKUPS!C$9,0)*$FD$6+VLOOKUP($FA882,CFP,LOOKUPS!C$6,0)*$FE$6+VLOOKUP($FA882,EP,LOOKUPS!C$8,0)*$FF$6+VLOOKUP($FA882,BM,LOOKUPS!C$5,0)*$FG$6+VLOOKUP($FA882,DIV,LOOKUPS!C$7,0)*$FH$6++VLOOKUP($FA882,SIZE,LOOKUPS!C$11,0)*$FI$6)</f>
        <v>-1.0215000000000001</v>
      </c>
      <c r="FC882" s="1">
        <f>IF(ISERROR(VLOOKUP($FA882,MOM,LOOKUPS!D$12,0)*$FB$6+VLOOKUP($FA882,STREV,LOOKUPS!D$10,0)*$FC$6+VLOOKUP($FA882,LTREV,LOOKUPS!D$9,0)*$FD$6+VLOOKUP($FA882,CFP,LOOKUPS!D$6,0)*$FE$6+VLOOKUP($FA882,EP,LOOKUPS!D$8,0)*$FF$6+VLOOKUP($FA882,BM,LOOKUPS!D$5,0)*$FG$6+VLOOKUP($FA882,DIV,LOOKUPS!D$7,0)*$FH$6++VLOOKUP($FA882,SIZE,LOOKUPS!D$11,0)*$FI$6),"",VLOOKUP($FA882,MOM,LOOKUPS!D$12,0)*$FB$6+VLOOKUP($FA882,STREV,LOOKUPS!D$10,0)*$FC$6+VLOOKUP($FA882,LTREV,LOOKUPS!D$9,0)*$FD$6+VLOOKUP($FA882,CFP,LOOKUPS!D$6,0)*$FE$6+VLOOKUP($FA882,EP,LOOKUPS!D$8,0)*$FF$6+VLOOKUP($FA882,BM,LOOKUPS!D$5,0)*$FG$6+VLOOKUP($FA882,DIV,LOOKUPS!D$7,0)*$FH$6++VLOOKUP($FA882,SIZE,LOOKUPS!D$11,0)*$FI$6)</f>
        <v>-2.0159000000000002</v>
      </c>
      <c r="FD882" s="1">
        <f>IF(ISERROR(VLOOKUP($FA882,MOM,LOOKUPS!E$12,0)*$FB$6+VLOOKUP($FA882,STREV,LOOKUPS!E$10,0)*$FC$6+VLOOKUP($FA882,LTREV,LOOKUPS!E$9,0)*$FD$6+VLOOKUP($FA882,CFP,LOOKUPS!E$6,0)*$FE$6+VLOOKUP($FA882,EP,LOOKUPS!E$8,0)*$FF$6+VLOOKUP($FA882,BM,LOOKUPS!E$5,0)*$FG$6+VLOOKUP($FA882,DIV,LOOKUPS!E$7,0)*$FH$6++VLOOKUP($FA882,SIZE,LOOKUPS!E$11,0)*$FI$6),"",VLOOKUP($FA882,MOM,LOOKUPS!E$12,0)*$FB$6+VLOOKUP($FA882,STREV,LOOKUPS!E$10,0)*$FC$6+VLOOKUP($FA882,LTREV,LOOKUPS!E$9,0)*$FD$6+VLOOKUP($FA882,CFP,LOOKUPS!E$6,0)*$FE$6+VLOOKUP($FA882,EP,LOOKUPS!E$8,0)*$FF$6+VLOOKUP($FA882,BM,LOOKUPS!E$5,0)*$FG$6+VLOOKUP($FA882,DIV,LOOKUPS!E$7,0)*$FH$6++VLOOKUP($FA882,SIZE,LOOKUPS!E$11,0)*$FI$6)</f>
        <v>-1.7726000000000002</v>
      </c>
      <c r="FE882" s="1">
        <f>IF(ISERROR(VLOOKUP($FA882,MOM,LOOKUPS!F$12,0)*$FB$6+VLOOKUP($FA882,STREV,LOOKUPS!F$10,0)*$FC$6+VLOOKUP($FA882,LTREV,LOOKUPS!F$9,0)*$FD$6+VLOOKUP($FA882,CFP,LOOKUPS!F$6,0)*$FE$6+VLOOKUP($FA882,EP,LOOKUPS!F$8,0)*$FF$6+VLOOKUP($FA882,BM,LOOKUPS!F$5,0)*$FG$6+VLOOKUP($FA882,DIV,LOOKUPS!F$7,0)*$FH$6++VLOOKUP($FA882,SIZE,LOOKUPS!F$11,0)*$FI$6),"",VLOOKUP($FA882,MOM,LOOKUPS!F$12,0)*$FB$6+VLOOKUP($FA882,STREV,LOOKUPS!F$10,0)*$FC$6+VLOOKUP($FA882,LTREV,LOOKUPS!F$9,0)*$FD$6+VLOOKUP($FA882,CFP,LOOKUPS!F$6,0)*$FE$6+VLOOKUP($FA882,EP,LOOKUPS!F$8,0)*$FF$6+VLOOKUP($FA882,BM,LOOKUPS!F$5,0)*$FG$6+VLOOKUP($FA882,DIV,LOOKUPS!F$7,0)*$FH$6++VLOOKUP($FA882,SIZE,LOOKUPS!F$11,0)*$FI$6)</f>
        <v>-1.9314</v>
      </c>
      <c r="FF882" s="1">
        <f>IF(ISERROR(VLOOKUP($FA882,MOM,LOOKUPS!G$12,0)*$FB$6+VLOOKUP($FA882,STREV,LOOKUPS!G$10,0)*$FC$6+VLOOKUP($FA882,LTREV,LOOKUPS!G$9,0)*$FD$6+VLOOKUP($FA882,CFP,LOOKUPS!G$6,0)*$FE$6+VLOOKUP($FA882,EP,LOOKUPS!G$8,0)*$FF$6+VLOOKUP($FA882,BM,LOOKUPS!G$5,0)*$FG$6+VLOOKUP($FA882,DIV,LOOKUPS!G$7,0)*$FH$6++VLOOKUP($FA882,SIZE,LOOKUPS!G$11,0)*$FI$6),"",VLOOKUP($FA882,MOM,LOOKUPS!G$12,0)*$FB$6+VLOOKUP($FA882,STREV,LOOKUPS!G$10,0)*$FC$6+VLOOKUP($FA882,LTREV,LOOKUPS!G$9,0)*$FD$6+VLOOKUP($FA882,CFP,LOOKUPS!G$6,0)*$FE$6+VLOOKUP($FA882,EP,LOOKUPS!G$8,0)*$FF$6+VLOOKUP($FA882,BM,LOOKUPS!G$5,0)*$FG$6+VLOOKUP($FA882,DIV,LOOKUPS!G$7,0)*$FH$6++VLOOKUP($FA882,SIZE,LOOKUPS!G$11,0)*$FI$6)</f>
        <v>-2.3201999999999998</v>
      </c>
      <c r="FG882" s="1">
        <f>IF(ISERROR(VLOOKUP($FA882,MOM,LOOKUPS!H$12,0)*$FB$6+VLOOKUP($FA882,STREV,LOOKUPS!H$10,0)*$FC$6+VLOOKUP($FA882,LTREV,LOOKUPS!H$9,0)*$FD$6+VLOOKUP($FA882,CFP,LOOKUPS!H$6,0)*$FE$6+VLOOKUP($FA882,EP,LOOKUPS!H$8,0)*$FF$6+VLOOKUP($FA882,BM,LOOKUPS!H$5,0)*$FG$6+VLOOKUP($FA882,DIV,LOOKUPS!H$7,0)*$FH$6++VLOOKUP($FA882,SIZE,LOOKUPS!H$11,0)*$FI$6),"",VLOOKUP($FA882,MOM,LOOKUPS!H$12,0)*$FB$6+VLOOKUP($FA882,STREV,LOOKUPS!H$10,0)*$FC$6+VLOOKUP($FA882,LTREV,LOOKUPS!H$9,0)*$FD$6+VLOOKUP($FA882,CFP,LOOKUPS!H$6,0)*$FE$6+VLOOKUP($FA882,EP,LOOKUPS!H$8,0)*$FF$6+VLOOKUP($FA882,BM,LOOKUPS!H$5,0)*$FG$6+VLOOKUP($FA882,DIV,LOOKUPS!H$7,0)*$FH$6++VLOOKUP($FA882,SIZE,LOOKUPS!H$11,0)*$FI$6)</f>
        <v>-2.4890000000000003</v>
      </c>
      <c r="FH882" s="1">
        <f>IF(ISERROR(VLOOKUP($FA882,MOM,LOOKUPS!I$12,0)*$FB$6+VLOOKUP($FA882,STREV,LOOKUPS!I$10,0)*$FC$6+VLOOKUP($FA882,LTREV,LOOKUPS!I$9,0)*$FD$6+VLOOKUP($FA882,CFP,LOOKUPS!I$6,0)*$FE$6+VLOOKUP($FA882,EP,LOOKUPS!I$8,0)*$FF$6+VLOOKUP($FA882,BM,LOOKUPS!I$5,0)*$FG$6+VLOOKUP($FA882,DIV,LOOKUPS!I$7,0)*$FH$6++VLOOKUP($FA882,SIZE,LOOKUPS!I$11,0)*$FI$6),"",VLOOKUP($FA882,MOM,LOOKUPS!I$12,0)*$FB$6+VLOOKUP($FA882,STREV,LOOKUPS!I$10,0)*$FC$6+VLOOKUP($FA882,LTREV,LOOKUPS!I$9,0)*$FD$6+VLOOKUP($FA882,CFP,LOOKUPS!I$6,0)*$FE$6+VLOOKUP($FA882,EP,LOOKUPS!I$8,0)*$FF$6+VLOOKUP($FA882,BM,LOOKUPS!I$5,0)*$FG$6+VLOOKUP($FA882,DIV,LOOKUPS!I$7,0)*$FH$6++VLOOKUP($FA882,SIZE,LOOKUPS!I$11,0)*$FI$6)</f>
        <v>-1.8905000000000003</v>
      </c>
      <c r="FI882" s="1">
        <f>IF(ISERROR(VLOOKUP($FA882,MOM,LOOKUPS!J$12,0)*$FB$6+VLOOKUP($FA882,STREV,LOOKUPS!J$10,0)*$FC$6+VLOOKUP($FA882,LTREV,LOOKUPS!J$9,0)*$FD$6+VLOOKUP($FA882,CFP,LOOKUPS!J$6,0)*$FE$6+VLOOKUP($FA882,EP,LOOKUPS!J$8,0)*$FF$6+VLOOKUP($FA882,BM,LOOKUPS!J$5,0)*$FG$6+VLOOKUP($FA882,DIV,LOOKUPS!J$7,0)*$FH$6++VLOOKUP($FA882,SIZE,LOOKUPS!J$11,0)*$FI$6),"",VLOOKUP($FA882,MOM,LOOKUPS!J$12,0)*$FB$6+VLOOKUP($FA882,STREV,LOOKUPS!J$10,0)*$FC$6+VLOOKUP($FA882,LTREV,LOOKUPS!J$9,0)*$FD$6+VLOOKUP($FA882,CFP,LOOKUPS!J$6,0)*$FE$6+VLOOKUP($FA882,EP,LOOKUPS!J$8,0)*$FF$6+VLOOKUP($FA882,BM,LOOKUPS!J$5,0)*$FG$6+VLOOKUP($FA882,DIV,LOOKUPS!J$7,0)*$FH$6++VLOOKUP($FA882,SIZE,LOOKUPS!J$11,0)*$FI$6)</f>
        <v>-2.1781000000000001</v>
      </c>
      <c r="FJ882" s="1">
        <f>IF(ISERROR(VLOOKUP($FA882,MOM,LOOKUPS!K$12,0)*$FB$6+VLOOKUP($FA882,STREV,LOOKUPS!K$10,0)*$FC$6+VLOOKUP($FA882,LTREV,LOOKUPS!K$9,0)*$FD$6+VLOOKUP($FA882,CFP,LOOKUPS!K$6,0)*$FE$6+VLOOKUP($FA882,EP,LOOKUPS!K$8,0)*$FF$6+VLOOKUP($FA882,BM,LOOKUPS!K$5,0)*$FG$6+VLOOKUP($FA882,DIV,LOOKUPS!K$7,0)*$FH$6++VLOOKUP($FA882,SIZE,LOOKUPS!K$11,0)*$FI$6),"",VLOOKUP($FA882,MOM,LOOKUPS!K$12,0)*$FB$6+VLOOKUP($FA882,STREV,LOOKUPS!K$10,0)*$FC$6+VLOOKUP($FA882,LTREV,LOOKUPS!K$9,0)*$FD$6+VLOOKUP($FA882,CFP,LOOKUPS!K$6,0)*$FE$6+VLOOKUP($FA882,EP,LOOKUPS!K$8,0)*$FF$6+VLOOKUP($FA882,BM,LOOKUPS!K$5,0)*$FG$6+VLOOKUP($FA882,DIV,LOOKUPS!K$7,0)*$FH$6++VLOOKUP($FA882,SIZE,LOOKUPS!K$11,0)*$FI$6)</f>
        <v>-2.7731000000000003</v>
      </c>
      <c r="FK882" s="1">
        <f>IF(ISERROR(VLOOKUP($FA882,MOM,LOOKUPS!L$12,0)*$FB$6+VLOOKUP($FA882,STREV,LOOKUPS!L$10,0)*$FC$6+VLOOKUP($FA882,LTREV,LOOKUPS!L$9,0)*$FD$6+VLOOKUP($FA882,CFP,LOOKUPS!L$6,0)*$FE$6+VLOOKUP($FA882,EP,LOOKUPS!L$8,0)*$FF$6+VLOOKUP($FA882,BM,LOOKUPS!L$5,0)*$FG$6+VLOOKUP($FA882,DIV,LOOKUPS!L$7,0)*$FH$6++VLOOKUP($FA882,SIZE,LOOKUPS!L$11,0)*$FI$6),"",VLOOKUP($FA882,MOM,LOOKUPS!L$12,0)*$FB$6+VLOOKUP($FA882,STREV,LOOKUPS!L$10,0)*$FC$6+VLOOKUP($FA882,LTREV,LOOKUPS!L$9,0)*$FD$6+VLOOKUP($FA882,CFP,LOOKUPS!L$6,0)*$FE$6+VLOOKUP($FA882,EP,LOOKUPS!L$8,0)*$FF$6+VLOOKUP($FA882,BM,LOOKUPS!L$5,0)*$FG$6+VLOOKUP($FA882,DIV,LOOKUPS!L$7,0)*$FH$6++VLOOKUP($FA882,SIZE,LOOKUPS!L$11,0)*$FI$6)</f>
        <v>-0.98740000000000017</v>
      </c>
    </row>
    <row r="883" spans="1:167" x14ac:dyDescent="0.3">
      <c r="A883" s="1">
        <v>199910</v>
      </c>
      <c r="B883" s="1">
        <v>-5.75</v>
      </c>
      <c r="C883" s="1">
        <v>-2.94</v>
      </c>
      <c r="D883" s="1">
        <v>-1.42</v>
      </c>
      <c r="E883" s="1">
        <v>-0.9</v>
      </c>
      <c r="F883" s="1">
        <v>1.03</v>
      </c>
      <c r="G883" s="1">
        <v>1.1000000000000001</v>
      </c>
      <c r="H883" s="1">
        <v>0.26</v>
      </c>
      <c r="I883" s="1">
        <v>0.46</v>
      </c>
      <c r="J883" s="1">
        <v>-0.05</v>
      </c>
      <c r="K883" s="1">
        <v>4.5</v>
      </c>
      <c r="M883" s="1">
        <v>199811</v>
      </c>
      <c r="N883" s="1">
        <v>14.35</v>
      </c>
      <c r="O883" s="1">
        <v>8.49</v>
      </c>
      <c r="P883" s="1">
        <v>5.62</v>
      </c>
      <c r="Q883" s="1">
        <v>7.03</v>
      </c>
      <c r="R883" s="1">
        <v>6.85</v>
      </c>
      <c r="S883" s="1">
        <v>5.89</v>
      </c>
      <c r="T883" s="1">
        <v>8.6300000000000008</v>
      </c>
      <c r="U883" s="1">
        <v>5.41</v>
      </c>
      <c r="V883" s="1">
        <v>7.43</v>
      </c>
      <c r="W883" s="1">
        <v>6.41</v>
      </c>
      <c r="Y883" s="1">
        <v>200310</v>
      </c>
      <c r="Z883" s="1">
        <v>12.27</v>
      </c>
      <c r="AA883" s="1">
        <v>8.77</v>
      </c>
      <c r="AB883" s="1">
        <v>8.36</v>
      </c>
      <c r="AC883" s="1">
        <v>7.66</v>
      </c>
      <c r="AD883" s="1">
        <v>6.92</v>
      </c>
      <c r="AE883" s="1">
        <v>7.33</v>
      </c>
      <c r="AF883" s="1">
        <v>7.22</v>
      </c>
      <c r="AG883" s="1">
        <v>6.86</v>
      </c>
      <c r="AH883" s="1">
        <v>7.83</v>
      </c>
      <c r="AI883" s="1">
        <v>8.44</v>
      </c>
      <c r="CA883" s="1">
        <v>199904</v>
      </c>
      <c r="CB883" s="1">
        <v>11.12</v>
      </c>
      <c r="CC883" s="1">
        <v>7.24</v>
      </c>
      <c r="CD883" s="1">
        <v>9.76</v>
      </c>
      <c r="CE883" s="1">
        <v>9.42</v>
      </c>
      <c r="CF883" s="1">
        <v>6.58</v>
      </c>
      <c r="CG883" s="1">
        <v>9.1</v>
      </c>
      <c r="CH883" s="1">
        <v>10.19</v>
      </c>
      <c r="CI883" s="1">
        <v>9.89</v>
      </c>
      <c r="CJ883" s="1">
        <v>9</v>
      </c>
      <c r="CK883" s="1">
        <v>5.51</v>
      </c>
      <c r="CL883" s="1">
        <v>7.99</v>
      </c>
      <c r="CM883" s="1">
        <v>8.8000000000000007</v>
      </c>
      <c r="CN883" s="1">
        <v>9.44</v>
      </c>
      <c r="CO883" s="1">
        <v>9</v>
      </c>
      <c r="CP883" s="1">
        <v>11.36</v>
      </c>
      <c r="CQ883" s="1">
        <v>9.15</v>
      </c>
      <c r="CR883" s="1">
        <v>10.58</v>
      </c>
      <c r="CS883" s="1">
        <v>7.33</v>
      </c>
      <c r="CT883" s="1">
        <v>10.41</v>
      </c>
      <c r="CV883" s="1">
        <v>200004</v>
      </c>
      <c r="CW883" s="1">
        <v>-12.32</v>
      </c>
      <c r="CX883" s="1">
        <v>0.01</v>
      </c>
      <c r="CY883" s="1">
        <v>0.72</v>
      </c>
      <c r="CZ883" s="1">
        <v>1.9</v>
      </c>
      <c r="DA883" s="1">
        <v>-0.01</v>
      </c>
      <c r="DB883" s="1">
        <v>0.88</v>
      </c>
      <c r="DC883" s="1">
        <v>0</v>
      </c>
      <c r="DD883" s="1">
        <v>1.68</v>
      </c>
      <c r="DE883" s="1">
        <v>1.69</v>
      </c>
      <c r="DF883" s="1">
        <v>0.37</v>
      </c>
      <c r="DG883" s="1">
        <v>-0.32</v>
      </c>
      <c r="DH883" s="1">
        <v>0.05</v>
      </c>
      <c r="DI883" s="1">
        <v>1.73</v>
      </c>
      <c r="DJ883" s="1">
        <v>0.42</v>
      </c>
      <c r="DK883" s="1">
        <v>-0.38</v>
      </c>
      <c r="DL883" s="1">
        <v>1.17</v>
      </c>
      <c r="DM883" s="1">
        <v>2.21</v>
      </c>
      <c r="DN883" s="1">
        <v>1.43</v>
      </c>
      <c r="DO883" s="1">
        <v>1.98</v>
      </c>
      <c r="DQ883" s="1">
        <v>199904</v>
      </c>
      <c r="DR883" s="1">
        <v>-99.99</v>
      </c>
      <c r="DS883" s="1">
        <v>8.3800000000000008</v>
      </c>
      <c r="DT883" s="1">
        <v>9.3800000000000008</v>
      </c>
      <c r="DU883" s="1">
        <v>8.51</v>
      </c>
      <c r="DV883" s="1">
        <v>8.24</v>
      </c>
      <c r="DW883" s="1">
        <v>8.8800000000000008</v>
      </c>
      <c r="DX883" s="1">
        <v>10.14</v>
      </c>
      <c r="DY883" s="1">
        <v>10.37</v>
      </c>
      <c r="DZ883" s="1">
        <v>6.79</v>
      </c>
      <c r="EA883" s="1">
        <v>7.71</v>
      </c>
      <c r="EB883" s="1">
        <v>10.3</v>
      </c>
      <c r="EC883" s="1">
        <v>9.3800000000000008</v>
      </c>
      <c r="ED883" s="1">
        <v>8.1199999999999992</v>
      </c>
      <c r="EE883" s="1">
        <v>9.85</v>
      </c>
      <c r="EF883" s="1">
        <v>10.47</v>
      </c>
      <c r="EG883" s="1">
        <v>9.31</v>
      </c>
      <c r="EH883" s="1">
        <v>11.4</v>
      </c>
      <c r="EI883" s="1">
        <v>6.61</v>
      </c>
      <c r="EJ883" s="1">
        <v>6.98</v>
      </c>
      <c r="EL883">
        <v>199904</v>
      </c>
      <c r="EM883">
        <v>4.33</v>
      </c>
      <c r="EN883">
        <v>3.98</v>
      </c>
      <c r="EO883">
        <v>2.34</v>
      </c>
      <c r="EP883">
        <v>0.37</v>
      </c>
      <c r="ER883" s="1">
        <v>199910</v>
      </c>
      <c r="ES883" s="1">
        <v>5.47</v>
      </c>
      <c r="EU883" s="1">
        <v>199811</v>
      </c>
      <c r="EV883" s="1">
        <v>1.21</v>
      </c>
      <c r="EX883" s="1">
        <v>200310</v>
      </c>
      <c r="EY883" s="1">
        <v>1.99</v>
      </c>
      <c r="FA883" s="1">
        <v>199910</v>
      </c>
      <c r="FB883" s="1">
        <f>IF(ISERROR(VLOOKUP($FA883,MOM,LOOKUPS!C$12,0)*$FB$6+VLOOKUP($FA883,STREV,LOOKUPS!C$10,0)*$FC$6+VLOOKUP($FA883,LTREV,LOOKUPS!C$9,0)*$FD$6+VLOOKUP($FA883,CFP,LOOKUPS!C$6,0)*$FE$6+VLOOKUP($FA883,EP,LOOKUPS!C$8,0)*$FF$6+VLOOKUP($FA883,BM,LOOKUPS!C$5,0)*$FG$6+VLOOKUP($FA883,DIV,LOOKUPS!C$7,0)*$FH$6++VLOOKUP($FA883,SIZE,LOOKUPS!C$11,0)*$FI$6),"",VLOOKUP($FA883,MOM,LOOKUPS!C$12,0)*$FB$6+VLOOKUP($FA883,STREV,LOOKUPS!C$10,0)*$FC$6+VLOOKUP($FA883,LTREV,LOOKUPS!C$9,0)*$FD$6+VLOOKUP($FA883,CFP,LOOKUPS!C$6,0)*$FE$6+VLOOKUP($FA883,EP,LOOKUPS!C$8,0)*$FF$6+VLOOKUP($FA883,BM,LOOKUPS!C$5,0)*$FG$6+VLOOKUP($FA883,DIV,LOOKUPS!C$7,0)*$FH$6++VLOOKUP($FA883,SIZE,LOOKUPS!C$11,0)*$FI$6)</f>
        <v>-0.36660000000000026</v>
      </c>
      <c r="FC883" s="1">
        <f>IF(ISERROR(VLOOKUP($FA883,MOM,LOOKUPS!D$12,0)*$FB$6+VLOOKUP($FA883,STREV,LOOKUPS!D$10,0)*$FC$6+VLOOKUP($FA883,LTREV,LOOKUPS!D$9,0)*$FD$6+VLOOKUP($FA883,CFP,LOOKUPS!D$6,0)*$FE$6+VLOOKUP($FA883,EP,LOOKUPS!D$8,0)*$FF$6+VLOOKUP($FA883,BM,LOOKUPS!D$5,0)*$FG$6+VLOOKUP($FA883,DIV,LOOKUPS!D$7,0)*$FH$6++VLOOKUP($FA883,SIZE,LOOKUPS!D$11,0)*$FI$6),"",VLOOKUP($FA883,MOM,LOOKUPS!D$12,0)*$FB$6+VLOOKUP($FA883,STREV,LOOKUPS!D$10,0)*$FC$6+VLOOKUP($FA883,LTREV,LOOKUPS!D$9,0)*$FD$6+VLOOKUP($FA883,CFP,LOOKUPS!D$6,0)*$FE$6+VLOOKUP($FA883,EP,LOOKUPS!D$8,0)*$FF$6+VLOOKUP($FA883,BM,LOOKUPS!D$5,0)*$FG$6+VLOOKUP($FA883,DIV,LOOKUPS!D$7,0)*$FH$6++VLOOKUP($FA883,SIZE,LOOKUPS!D$11,0)*$FI$6)</f>
        <v>-0.64999999999999991</v>
      </c>
      <c r="FD883" s="1">
        <f>IF(ISERROR(VLOOKUP($FA883,MOM,LOOKUPS!E$12,0)*$FB$6+VLOOKUP($FA883,STREV,LOOKUPS!E$10,0)*$FC$6+VLOOKUP($FA883,LTREV,LOOKUPS!E$9,0)*$FD$6+VLOOKUP($FA883,CFP,LOOKUPS!E$6,0)*$FE$6+VLOOKUP($FA883,EP,LOOKUPS!E$8,0)*$FF$6+VLOOKUP($FA883,BM,LOOKUPS!E$5,0)*$FG$6+VLOOKUP($FA883,DIV,LOOKUPS!E$7,0)*$FH$6++VLOOKUP($FA883,SIZE,LOOKUPS!E$11,0)*$FI$6),"",VLOOKUP($FA883,MOM,LOOKUPS!E$12,0)*$FB$6+VLOOKUP($FA883,STREV,LOOKUPS!E$10,0)*$FC$6+VLOOKUP($FA883,LTREV,LOOKUPS!E$9,0)*$FD$6+VLOOKUP($FA883,CFP,LOOKUPS!E$6,0)*$FE$6+VLOOKUP($FA883,EP,LOOKUPS!E$8,0)*$FF$6+VLOOKUP($FA883,BM,LOOKUPS!E$5,0)*$FG$6+VLOOKUP($FA883,DIV,LOOKUPS!E$7,0)*$FH$6++VLOOKUP($FA883,SIZE,LOOKUPS!E$11,0)*$FI$6)</f>
        <v>-0.63869999999999993</v>
      </c>
      <c r="FE883" s="1">
        <f>IF(ISERROR(VLOOKUP($FA883,MOM,LOOKUPS!F$12,0)*$FB$6+VLOOKUP($FA883,STREV,LOOKUPS!F$10,0)*$FC$6+VLOOKUP($FA883,LTREV,LOOKUPS!F$9,0)*$FD$6+VLOOKUP($FA883,CFP,LOOKUPS!F$6,0)*$FE$6+VLOOKUP($FA883,EP,LOOKUPS!F$8,0)*$FF$6+VLOOKUP($FA883,BM,LOOKUPS!F$5,0)*$FG$6+VLOOKUP($FA883,DIV,LOOKUPS!F$7,0)*$FH$6++VLOOKUP($FA883,SIZE,LOOKUPS!F$11,0)*$FI$6),"",VLOOKUP($FA883,MOM,LOOKUPS!F$12,0)*$FB$6+VLOOKUP($FA883,STREV,LOOKUPS!F$10,0)*$FC$6+VLOOKUP($FA883,LTREV,LOOKUPS!F$9,0)*$FD$6+VLOOKUP($FA883,CFP,LOOKUPS!F$6,0)*$FE$6+VLOOKUP($FA883,EP,LOOKUPS!F$8,0)*$FF$6+VLOOKUP($FA883,BM,LOOKUPS!F$5,0)*$FG$6+VLOOKUP($FA883,DIV,LOOKUPS!F$7,0)*$FH$6++VLOOKUP($FA883,SIZE,LOOKUPS!F$11,0)*$FI$6)</f>
        <v>-1.0339</v>
      </c>
      <c r="FF883" s="1">
        <f>IF(ISERROR(VLOOKUP($FA883,MOM,LOOKUPS!G$12,0)*$FB$6+VLOOKUP($FA883,STREV,LOOKUPS!G$10,0)*$FC$6+VLOOKUP($FA883,LTREV,LOOKUPS!G$9,0)*$FD$6+VLOOKUP($FA883,CFP,LOOKUPS!G$6,0)*$FE$6+VLOOKUP($FA883,EP,LOOKUPS!G$8,0)*$FF$6+VLOOKUP($FA883,BM,LOOKUPS!G$5,0)*$FG$6+VLOOKUP($FA883,DIV,LOOKUPS!G$7,0)*$FH$6++VLOOKUP($FA883,SIZE,LOOKUPS!G$11,0)*$FI$6),"",VLOOKUP($FA883,MOM,LOOKUPS!G$12,0)*$FB$6+VLOOKUP($FA883,STREV,LOOKUPS!G$10,0)*$FC$6+VLOOKUP($FA883,LTREV,LOOKUPS!G$9,0)*$FD$6+VLOOKUP($FA883,CFP,LOOKUPS!G$6,0)*$FE$6+VLOOKUP($FA883,EP,LOOKUPS!G$8,0)*$FF$6+VLOOKUP($FA883,BM,LOOKUPS!G$5,0)*$FG$6+VLOOKUP($FA883,DIV,LOOKUPS!G$7,0)*$FH$6++VLOOKUP($FA883,SIZE,LOOKUPS!G$11,0)*$FI$6)</f>
        <v>-0.21789999999999998</v>
      </c>
      <c r="FG883" s="1">
        <f>IF(ISERROR(VLOOKUP($FA883,MOM,LOOKUPS!H$12,0)*$FB$6+VLOOKUP($FA883,STREV,LOOKUPS!H$10,0)*$FC$6+VLOOKUP($FA883,LTREV,LOOKUPS!H$9,0)*$FD$6+VLOOKUP($FA883,CFP,LOOKUPS!H$6,0)*$FE$6+VLOOKUP($FA883,EP,LOOKUPS!H$8,0)*$FF$6+VLOOKUP($FA883,BM,LOOKUPS!H$5,0)*$FG$6+VLOOKUP($FA883,DIV,LOOKUPS!H$7,0)*$FH$6++VLOOKUP($FA883,SIZE,LOOKUPS!H$11,0)*$FI$6),"",VLOOKUP($FA883,MOM,LOOKUPS!H$12,0)*$FB$6+VLOOKUP($FA883,STREV,LOOKUPS!H$10,0)*$FC$6+VLOOKUP($FA883,LTREV,LOOKUPS!H$9,0)*$FD$6+VLOOKUP($FA883,CFP,LOOKUPS!H$6,0)*$FE$6+VLOOKUP($FA883,EP,LOOKUPS!H$8,0)*$FF$6+VLOOKUP($FA883,BM,LOOKUPS!H$5,0)*$FG$6+VLOOKUP($FA883,DIV,LOOKUPS!H$7,0)*$FH$6++VLOOKUP($FA883,SIZE,LOOKUPS!H$11,0)*$FI$6)</f>
        <v>0.13770000000000004</v>
      </c>
      <c r="FH883" s="1">
        <f>IF(ISERROR(VLOOKUP($FA883,MOM,LOOKUPS!I$12,0)*$FB$6+VLOOKUP($FA883,STREV,LOOKUPS!I$10,0)*$FC$6+VLOOKUP($FA883,LTREV,LOOKUPS!I$9,0)*$FD$6+VLOOKUP($FA883,CFP,LOOKUPS!I$6,0)*$FE$6+VLOOKUP($FA883,EP,LOOKUPS!I$8,0)*$FF$6+VLOOKUP($FA883,BM,LOOKUPS!I$5,0)*$FG$6+VLOOKUP($FA883,DIV,LOOKUPS!I$7,0)*$FH$6++VLOOKUP($FA883,SIZE,LOOKUPS!I$11,0)*$FI$6),"",VLOOKUP($FA883,MOM,LOOKUPS!I$12,0)*$FB$6+VLOOKUP($FA883,STREV,LOOKUPS!I$10,0)*$FC$6+VLOOKUP($FA883,LTREV,LOOKUPS!I$9,0)*$FD$6+VLOOKUP($FA883,CFP,LOOKUPS!I$6,0)*$FE$6+VLOOKUP($FA883,EP,LOOKUPS!I$8,0)*$FF$6+VLOOKUP($FA883,BM,LOOKUPS!I$5,0)*$FG$6+VLOOKUP($FA883,DIV,LOOKUPS!I$7,0)*$FH$6++VLOOKUP($FA883,SIZE,LOOKUPS!I$11,0)*$FI$6)</f>
        <v>-0.48130000000000006</v>
      </c>
      <c r="FI883" s="1">
        <f>IF(ISERROR(VLOOKUP($FA883,MOM,LOOKUPS!J$12,0)*$FB$6+VLOOKUP($FA883,STREV,LOOKUPS!J$10,0)*$FC$6+VLOOKUP($FA883,LTREV,LOOKUPS!J$9,0)*$FD$6+VLOOKUP($FA883,CFP,LOOKUPS!J$6,0)*$FE$6+VLOOKUP($FA883,EP,LOOKUPS!J$8,0)*$FF$6+VLOOKUP($FA883,BM,LOOKUPS!J$5,0)*$FG$6+VLOOKUP($FA883,DIV,LOOKUPS!J$7,0)*$FH$6++VLOOKUP($FA883,SIZE,LOOKUPS!J$11,0)*$FI$6),"",VLOOKUP($FA883,MOM,LOOKUPS!J$12,0)*$FB$6+VLOOKUP($FA883,STREV,LOOKUPS!J$10,0)*$FC$6+VLOOKUP($FA883,LTREV,LOOKUPS!J$9,0)*$FD$6+VLOOKUP($FA883,CFP,LOOKUPS!J$6,0)*$FE$6+VLOOKUP($FA883,EP,LOOKUPS!J$8,0)*$FF$6+VLOOKUP($FA883,BM,LOOKUPS!J$5,0)*$FG$6+VLOOKUP($FA883,DIV,LOOKUPS!J$7,0)*$FH$6++VLOOKUP($FA883,SIZE,LOOKUPS!J$11,0)*$FI$6)</f>
        <v>-0.75759999999999994</v>
      </c>
      <c r="FJ883" s="1">
        <f>IF(ISERROR(VLOOKUP($FA883,MOM,LOOKUPS!K$12,0)*$FB$6+VLOOKUP($FA883,STREV,LOOKUPS!K$10,0)*$FC$6+VLOOKUP($FA883,LTREV,LOOKUPS!K$9,0)*$FD$6+VLOOKUP($FA883,CFP,LOOKUPS!K$6,0)*$FE$6+VLOOKUP($FA883,EP,LOOKUPS!K$8,0)*$FF$6+VLOOKUP($FA883,BM,LOOKUPS!K$5,0)*$FG$6+VLOOKUP($FA883,DIV,LOOKUPS!K$7,0)*$FH$6++VLOOKUP($FA883,SIZE,LOOKUPS!K$11,0)*$FI$6),"",VLOOKUP($FA883,MOM,LOOKUPS!K$12,0)*$FB$6+VLOOKUP($FA883,STREV,LOOKUPS!K$10,0)*$FC$6+VLOOKUP($FA883,LTREV,LOOKUPS!K$9,0)*$FD$6+VLOOKUP($FA883,CFP,LOOKUPS!K$6,0)*$FE$6+VLOOKUP($FA883,EP,LOOKUPS!K$8,0)*$FF$6+VLOOKUP($FA883,BM,LOOKUPS!K$5,0)*$FG$6+VLOOKUP($FA883,DIV,LOOKUPS!K$7,0)*$FH$6++VLOOKUP($FA883,SIZE,LOOKUPS!K$11,0)*$FI$6)</f>
        <v>-0.8871</v>
      </c>
      <c r="FK883" s="1">
        <f>IF(ISERROR(VLOOKUP($FA883,MOM,LOOKUPS!L$12,0)*$FB$6+VLOOKUP($FA883,STREV,LOOKUPS!L$10,0)*$FC$6+VLOOKUP($FA883,LTREV,LOOKUPS!L$9,0)*$FD$6+VLOOKUP($FA883,CFP,LOOKUPS!L$6,0)*$FE$6+VLOOKUP($FA883,EP,LOOKUPS!L$8,0)*$FF$6+VLOOKUP($FA883,BM,LOOKUPS!L$5,0)*$FG$6+VLOOKUP($FA883,DIV,LOOKUPS!L$7,0)*$FH$6++VLOOKUP($FA883,SIZE,LOOKUPS!L$11,0)*$FI$6),"",VLOOKUP($FA883,MOM,LOOKUPS!L$12,0)*$FB$6+VLOOKUP($FA883,STREV,LOOKUPS!L$10,0)*$FC$6+VLOOKUP($FA883,LTREV,LOOKUPS!L$9,0)*$FD$6+VLOOKUP($FA883,CFP,LOOKUPS!L$6,0)*$FE$6+VLOOKUP($FA883,EP,LOOKUPS!L$8,0)*$FF$6+VLOOKUP($FA883,BM,LOOKUPS!L$5,0)*$FG$6+VLOOKUP($FA883,DIV,LOOKUPS!L$7,0)*$FH$6++VLOOKUP($FA883,SIZE,LOOKUPS!L$11,0)*$FI$6)</f>
        <v>1.6084000000000001</v>
      </c>
    </row>
    <row r="884" spans="1:167" x14ac:dyDescent="0.3">
      <c r="A884" s="1">
        <v>199911</v>
      </c>
      <c r="B884" s="1">
        <v>13.7</v>
      </c>
      <c r="C884" s="1">
        <v>7.81</v>
      </c>
      <c r="D884" s="1">
        <v>5.47</v>
      </c>
      <c r="E884" s="1">
        <v>4.43</v>
      </c>
      <c r="F884" s="1">
        <v>2.86</v>
      </c>
      <c r="G884" s="1">
        <v>4.6500000000000004</v>
      </c>
      <c r="H884" s="1">
        <v>4.6900000000000004</v>
      </c>
      <c r="I884" s="1">
        <v>9.0500000000000007</v>
      </c>
      <c r="J884" s="1">
        <v>8.25</v>
      </c>
      <c r="K884" s="1">
        <v>18.23</v>
      </c>
      <c r="M884" s="1">
        <v>199812</v>
      </c>
      <c r="N884" s="1">
        <v>2.0699999999999998</v>
      </c>
      <c r="O884" s="1">
        <v>2.52</v>
      </c>
      <c r="P884" s="1">
        <v>3.22</v>
      </c>
      <c r="Q884" s="1">
        <v>1.9</v>
      </c>
      <c r="R884" s="1">
        <v>3.18</v>
      </c>
      <c r="S884" s="1">
        <v>2.2400000000000002</v>
      </c>
      <c r="T884" s="1">
        <v>2.44</v>
      </c>
      <c r="U884" s="1">
        <v>3.77</v>
      </c>
      <c r="V884" s="1">
        <v>2.54</v>
      </c>
      <c r="W884" s="1">
        <v>2.11</v>
      </c>
      <c r="Y884" s="1">
        <v>200311</v>
      </c>
      <c r="Z884" s="1">
        <v>5.07</v>
      </c>
      <c r="AA884" s="1">
        <v>4.97</v>
      </c>
      <c r="AB884" s="1">
        <v>4.29</v>
      </c>
      <c r="AC884" s="1">
        <v>3.14</v>
      </c>
      <c r="AD884" s="1">
        <v>4.2300000000000004</v>
      </c>
      <c r="AE884" s="1">
        <v>2.82</v>
      </c>
      <c r="AF884" s="1">
        <v>4.45</v>
      </c>
      <c r="AG884" s="1">
        <v>3.49</v>
      </c>
      <c r="AH884" s="1">
        <v>2.91</v>
      </c>
      <c r="AI884" s="1">
        <v>3.03</v>
      </c>
      <c r="CA884" s="1">
        <v>199905</v>
      </c>
      <c r="CB884" s="1">
        <v>4.3099999999999996</v>
      </c>
      <c r="CC884" s="1">
        <v>3.27</v>
      </c>
      <c r="CD884" s="1">
        <v>3.61</v>
      </c>
      <c r="CE884" s="1">
        <v>4.8</v>
      </c>
      <c r="CF884" s="1">
        <v>3.21</v>
      </c>
      <c r="CG884" s="1">
        <v>2.94</v>
      </c>
      <c r="CH884" s="1">
        <v>3.93</v>
      </c>
      <c r="CI884" s="1">
        <v>3.81</v>
      </c>
      <c r="CJ884" s="1">
        <v>5.25</v>
      </c>
      <c r="CK884" s="1">
        <v>2.04</v>
      </c>
      <c r="CL884" s="1">
        <v>4.7699999999999996</v>
      </c>
      <c r="CM884" s="1">
        <v>3.41</v>
      </c>
      <c r="CN884" s="1">
        <v>2.39</v>
      </c>
      <c r="CO884" s="1">
        <v>4.0599999999999996</v>
      </c>
      <c r="CP884" s="1">
        <v>3.8</v>
      </c>
      <c r="CQ884" s="1">
        <v>4.05</v>
      </c>
      <c r="CR884" s="1">
        <v>3.59</v>
      </c>
      <c r="CS884" s="1">
        <v>4.51</v>
      </c>
      <c r="CT884" s="1">
        <v>5.87</v>
      </c>
      <c r="CV884" s="1">
        <v>200005</v>
      </c>
      <c r="CW884" s="1">
        <v>-8.39</v>
      </c>
      <c r="CX884" s="1">
        <v>-0.36</v>
      </c>
      <c r="CY884" s="1">
        <v>0.87</v>
      </c>
      <c r="CZ884" s="1">
        <v>1</v>
      </c>
      <c r="DA884" s="1">
        <v>0.25</v>
      </c>
      <c r="DB884" s="1">
        <v>0.59</v>
      </c>
      <c r="DC884" s="1">
        <v>0.48</v>
      </c>
      <c r="DD884" s="1">
        <v>0.72</v>
      </c>
      <c r="DE884" s="1">
        <v>0.96</v>
      </c>
      <c r="DF884" s="1">
        <v>-1.68</v>
      </c>
      <c r="DG884" s="1">
        <v>1.87</v>
      </c>
      <c r="DH884" s="1">
        <v>-1.51</v>
      </c>
      <c r="DI884" s="1">
        <v>2.68</v>
      </c>
      <c r="DJ884" s="1">
        <v>0.02</v>
      </c>
      <c r="DK884" s="1">
        <v>0.9</v>
      </c>
      <c r="DL884" s="1">
        <v>0.39</v>
      </c>
      <c r="DM884" s="1">
        <v>1.07</v>
      </c>
      <c r="DN884" s="1">
        <v>1.01</v>
      </c>
      <c r="DO884" s="1">
        <v>0.9</v>
      </c>
      <c r="DQ884" s="1">
        <v>199905</v>
      </c>
      <c r="DR884" s="1">
        <v>-99.99</v>
      </c>
      <c r="DS884" s="1">
        <v>4.1900000000000004</v>
      </c>
      <c r="DT884" s="1">
        <v>3.49</v>
      </c>
      <c r="DU884" s="1">
        <v>0.27</v>
      </c>
      <c r="DV884" s="1">
        <v>4.3499999999999996</v>
      </c>
      <c r="DW884" s="1">
        <v>3.39</v>
      </c>
      <c r="DX884" s="1">
        <v>3.24</v>
      </c>
      <c r="DY884" s="1">
        <v>2.5099999999999998</v>
      </c>
      <c r="DZ884" s="1">
        <v>-0.48</v>
      </c>
      <c r="EA884" s="1">
        <v>4.5</v>
      </c>
      <c r="EB884" s="1">
        <v>3.78</v>
      </c>
      <c r="EC884" s="1">
        <v>3.05</v>
      </c>
      <c r="ED884" s="1">
        <v>3.91</v>
      </c>
      <c r="EE884" s="1">
        <v>3.53</v>
      </c>
      <c r="EF884" s="1">
        <v>2.93</v>
      </c>
      <c r="EG884" s="1">
        <v>3.51</v>
      </c>
      <c r="EH884" s="1">
        <v>1.54</v>
      </c>
      <c r="EI884" s="1">
        <v>0.42</v>
      </c>
      <c r="EJ884" s="1">
        <v>-1.41</v>
      </c>
      <c r="EL884">
        <v>199905</v>
      </c>
      <c r="EM884">
        <v>-2.46</v>
      </c>
      <c r="EN884">
        <v>3.33</v>
      </c>
      <c r="EO884">
        <v>2.36</v>
      </c>
      <c r="EP884">
        <v>0.34</v>
      </c>
      <c r="ER884" s="1">
        <v>199911</v>
      </c>
      <c r="ES884" s="1">
        <v>5.62</v>
      </c>
      <c r="EU884" s="1">
        <v>199812</v>
      </c>
      <c r="EV884" s="1">
        <v>-1.67</v>
      </c>
      <c r="EX884" s="1">
        <v>200311</v>
      </c>
      <c r="EY884" s="1">
        <v>1.89</v>
      </c>
      <c r="FA884" s="1">
        <v>199911</v>
      </c>
      <c r="FB884" s="1">
        <f>IF(ISERROR(VLOOKUP($FA884,MOM,LOOKUPS!C$12,0)*$FB$6+VLOOKUP($FA884,STREV,LOOKUPS!C$10,0)*$FC$6+VLOOKUP($FA884,LTREV,LOOKUPS!C$9,0)*$FD$6+VLOOKUP($FA884,CFP,LOOKUPS!C$6,0)*$FE$6+VLOOKUP($FA884,EP,LOOKUPS!C$8,0)*$FF$6+VLOOKUP($FA884,BM,LOOKUPS!C$5,0)*$FG$6+VLOOKUP($FA884,DIV,LOOKUPS!C$7,0)*$FH$6++VLOOKUP($FA884,SIZE,LOOKUPS!C$11,0)*$FI$6),"",VLOOKUP($FA884,MOM,LOOKUPS!C$12,0)*$FB$6+VLOOKUP($FA884,STREV,LOOKUPS!C$10,0)*$FC$6+VLOOKUP($FA884,LTREV,LOOKUPS!C$9,0)*$FD$6+VLOOKUP($FA884,CFP,LOOKUPS!C$6,0)*$FE$6+VLOOKUP($FA884,EP,LOOKUPS!C$8,0)*$FF$6+VLOOKUP($FA884,BM,LOOKUPS!C$5,0)*$FG$6+VLOOKUP($FA884,DIV,LOOKUPS!C$7,0)*$FH$6++VLOOKUP($FA884,SIZE,LOOKUPS!C$11,0)*$FI$6)</f>
        <v>15.0044</v>
      </c>
      <c r="FC884" s="1">
        <f>IF(ISERROR(VLOOKUP($FA884,MOM,LOOKUPS!D$12,0)*$FB$6+VLOOKUP($FA884,STREV,LOOKUPS!D$10,0)*$FC$6+VLOOKUP($FA884,LTREV,LOOKUPS!D$9,0)*$FD$6+VLOOKUP($FA884,CFP,LOOKUPS!D$6,0)*$FE$6+VLOOKUP($FA884,EP,LOOKUPS!D$8,0)*$FF$6+VLOOKUP($FA884,BM,LOOKUPS!D$5,0)*$FG$6+VLOOKUP($FA884,DIV,LOOKUPS!D$7,0)*$FH$6++VLOOKUP($FA884,SIZE,LOOKUPS!D$11,0)*$FI$6),"",VLOOKUP($FA884,MOM,LOOKUPS!D$12,0)*$FB$6+VLOOKUP($FA884,STREV,LOOKUPS!D$10,0)*$FC$6+VLOOKUP($FA884,LTREV,LOOKUPS!D$9,0)*$FD$6+VLOOKUP($FA884,CFP,LOOKUPS!D$6,0)*$FE$6+VLOOKUP($FA884,EP,LOOKUPS!D$8,0)*$FF$6+VLOOKUP($FA884,BM,LOOKUPS!D$5,0)*$FG$6+VLOOKUP($FA884,DIV,LOOKUPS!D$7,0)*$FH$6++VLOOKUP($FA884,SIZE,LOOKUPS!D$11,0)*$FI$6)</f>
        <v>10.093</v>
      </c>
      <c r="FD884" s="1">
        <f>IF(ISERROR(VLOOKUP($FA884,MOM,LOOKUPS!E$12,0)*$FB$6+VLOOKUP($FA884,STREV,LOOKUPS!E$10,0)*$FC$6+VLOOKUP($FA884,LTREV,LOOKUPS!E$9,0)*$FD$6+VLOOKUP($FA884,CFP,LOOKUPS!E$6,0)*$FE$6+VLOOKUP($FA884,EP,LOOKUPS!E$8,0)*$FF$6+VLOOKUP($FA884,BM,LOOKUPS!E$5,0)*$FG$6+VLOOKUP($FA884,DIV,LOOKUPS!E$7,0)*$FH$6++VLOOKUP($FA884,SIZE,LOOKUPS!E$11,0)*$FI$6),"",VLOOKUP($FA884,MOM,LOOKUPS!E$12,0)*$FB$6+VLOOKUP($FA884,STREV,LOOKUPS!E$10,0)*$FC$6+VLOOKUP($FA884,LTREV,LOOKUPS!E$9,0)*$FD$6+VLOOKUP($FA884,CFP,LOOKUPS!E$6,0)*$FE$6+VLOOKUP($FA884,EP,LOOKUPS!E$8,0)*$FF$6+VLOOKUP($FA884,BM,LOOKUPS!E$5,0)*$FG$6+VLOOKUP($FA884,DIV,LOOKUPS!E$7,0)*$FH$6++VLOOKUP($FA884,SIZE,LOOKUPS!E$11,0)*$FI$6)</f>
        <v>6.9316000000000004</v>
      </c>
      <c r="FE884" s="1">
        <f>IF(ISERROR(VLOOKUP($FA884,MOM,LOOKUPS!F$12,0)*$FB$6+VLOOKUP($FA884,STREV,LOOKUPS!F$10,0)*$FC$6+VLOOKUP($FA884,LTREV,LOOKUPS!F$9,0)*$FD$6+VLOOKUP($FA884,CFP,LOOKUPS!F$6,0)*$FE$6+VLOOKUP($FA884,EP,LOOKUPS!F$8,0)*$FF$6+VLOOKUP($FA884,BM,LOOKUPS!F$5,0)*$FG$6+VLOOKUP($FA884,DIV,LOOKUPS!F$7,0)*$FH$6++VLOOKUP($FA884,SIZE,LOOKUPS!F$11,0)*$FI$6),"",VLOOKUP($FA884,MOM,LOOKUPS!F$12,0)*$FB$6+VLOOKUP($FA884,STREV,LOOKUPS!F$10,0)*$FC$6+VLOOKUP($FA884,LTREV,LOOKUPS!F$9,0)*$FD$6+VLOOKUP($FA884,CFP,LOOKUPS!F$6,0)*$FE$6+VLOOKUP($FA884,EP,LOOKUPS!F$8,0)*$FF$6+VLOOKUP($FA884,BM,LOOKUPS!F$5,0)*$FG$6+VLOOKUP($FA884,DIV,LOOKUPS!F$7,0)*$FH$6++VLOOKUP($FA884,SIZE,LOOKUPS!F$11,0)*$FI$6)</f>
        <v>5.6392000000000007</v>
      </c>
      <c r="FF884" s="1">
        <f>IF(ISERROR(VLOOKUP($FA884,MOM,LOOKUPS!G$12,0)*$FB$6+VLOOKUP($FA884,STREV,LOOKUPS!G$10,0)*$FC$6+VLOOKUP($FA884,LTREV,LOOKUPS!G$9,0)*$FD$6+VLOOKUP($FA884,CFP,LOOKUPS!G$6,0)*$FE$6+VLOOKUP($FA884,EP,LOOKUPS!G$8,0)*$FF$6+VLOOKUP($FA884,BM,LOOKUPS!G$5,0)*$FG$6+VLOOKUP($FA884,DIV,LOOKUPS!G$7,0)*$FH$6++VLOOKUP($FA884,SIZE,LOOKUPS!G$11,0)*$FI$6),"",VLOOKUP($FA884,MOM,LOOKUPS!G$12,0)*$FB$6+VLOOKUP($FA884,STREV,LOOKUPS!G$10,0)*$FC$6+VLOOKUP($FA884,LTREV,LOOKUPS!G$9,0)*$FD$6+VLOOKUP($FA884,CFP,LOOKUPS!G$6,0)*$FE$6+VLOOKUP($FA884,EP,LOOKUPS!G$8,0)*$FF$6+VLOOKUP($FA884,BM,LOOKUPS!G$5,0)*$FG$6+VLOOKUP($FA884,DIV,LOOKUPS!G$7,0)*$FH$6++VLOOKUP($FA884,SIZE,LOOKUPS!G$11,0)*$FI$6)</f>
        <v>5.4856000000000007</v>
      </c>
      <c r="FG884" s="1">
        <f>IF(ISERROR(VLOOKUP($FA884,MOM,LOOKUPS!H$12,0)*$FB$6+VLOOKUP($FA884,STREV,LOOKUPS!H$10,0)*$FC$6+VLOOKUP($FA884,LTREV,LOOKUPS!H$9,0)*$FD$6+VLOOKUP($FA884,CFP,LOOKUPS!H$6,0)*$FE$6+VLOOKUP($FA884,EP,LOOKUPS!H$8,0)*$FF$6+VLOOKUP($FA884,BM,LOOKUPS!H$5,0)*$FG$6+VLOOKUP($FA884,DIV,LOOKUPS!H$7,0)*$FH$6++VLOOKUP($FA884,SIZE,LOOKUPS!H$11,0)*$FI$6),"",VLOOKUP($FA884,MOM,LOOKUPS!H$12,0)*$FB$6+VLOOKUP($FA884,STREV,LOOKUPS!H$10,0)*$FC$6+VLOOKUP($FA884,LTREV,LOOKUPS!H$9,0)*$FD$6+VLOOKUP($FA884,CFP,LOOKUPS!H$6,0)*$FE$6+VLOOKUP($FA884,EP,LOOKUPS!H$8,0)*$FF$6+VLOOKUP($FA884,BM,LOOKUPS!H$5,0)*$FG$6+VLOOKUP($FA884,DIV,LOOKUPS!H$7,0)*$FH$6++VLOOKUP($FA884,SIZE,LOOKUPS!H$11,0)*$FI$6)</f>
        <v>5.1694000000000004</v>
      </c>
      <c r="FH884" s="1">
        <f>IF(ISERROR(VLOOKUP($FA884,MOM,LOOKUPS!I$12,0)*$FB$6+VLOOKUP($FA884,STREV,LOOKUPS!I$10,0)*$FC$6+VLOOKUP($FA884,LTREV,LOOKUPS!I$9,0)*$FD$6+VLOOKUP($FA884,CFP,LOOKUPS!I$6,0)*$FE$6+VLOOKUP($FA884,EP,LOOKUPS!I$8,0)*$FF$6+VLOOKUP($FA884,BM,LOOKUPS!I$5,0)*$FG$6+VLOOKUP($FA884,DIV,LOOKUPS!I$7,0)*$FH$6++VLOOKUP($FA884,SIZE,LOOKUPS!I$11,0)*$FI$6),"",VLOOKUP($FA884,MOM,LOOKUPS!I$12,0)*$FB$6+VLOOKUP($FA884,STREV,LOOKUPS!I$10,0)*$FC$6+VLOOKUP($FA884,LTREV,LOOKUPS!I$9,0)*$FD$6+VLOOKUP($FA884,CFP,LOOKUPS!I$6,0)*$FE$6+VLOOKUP($FA884,EP,LOOKUPS!I$8,0)*$FF$6+VLOOKUP($FA884,BM,LOOKUPS!I$5,0)*$FG$6+VLOOKUP($FA884,DIV,LOOKUPS!I$7,0)*$FH$6++VLOOKUP($FA884,SIZE,LOOKUPS!I$11,0)*$FI$6)</f>
        <v>6.8048999999999999</v>
      </c>
      <c r="FI884" s="1">
        <f>IF(ISERROR(VLOOKUP($FA884,MOM,LOOKUPS!J$12,0)*$FB$6+VLOOKUP($FA884,STREV,LOOKUPS!J$10,0)*$FC$6+VLOOKUP($FA884,LTREV,LOOKUPS!J$9,0)*$FD$6+VLOOKUP($FA884,CFP,LOOKUPS!J$6,0)*$FE$6+VLOOKUP($FA884,EP,LOOKUPS!J$8,0)*$FF$6+VLOOKUP($FA884,BM,LOOKUPS!J$5,0)*$FG$6+VLOOKUP($FA884,DIV,LOOKUPS!J$7,0)*$FH$6++VLOOKUP($FA884,SIZE,LOOKUPS!J$11,0)*$FI$6),"",VLOOKUP($FA884,MOM,LOOKUPS!J$12,0)*$FB$6+VLOOKUP($FA884,STREV,LOOKUPS!J$10,0)*$FC$6+VLOOKUP($FA884,LTREV,LOOKUPS!J$9,0)*$FD$6+VLOOKUP($FA884,CFP,LOOKUPS!J$6,0)*$FE$6+VLOOKUP($FA884,EP,LOOKUPS!J$8,0)*$FF$6+VLOOKUP($FA884,BM,LOOKUPS!J$5,0)*$FG$6+VLOOKUP($FA884,DIV,LOOKUPS!J$7,0)*$FH$6++VLOOKUP($FA884,SIZE,LOOKUPS!J$11,0)*$FI$6)</f>
        <v>8.1988000000000003</v>
      </c>
      <c r="FJ884" s="1">
        <f>IF(ISERROR(VLOOKUP($FA884,MOM,LOOKUPS!K$12,0)*$FB$6+VLOOKUP($FA884,STREV,LOOKUPS!K$10,0)*$FC$6+VLOOKUP($FA884,LTREV,LOOKUPS!K$9,0)*$FD$6+VLOOKUP($FA884,CFP,LOOKUPS!K$6,0)*$FE$6+VLOOKUP($FA884,EP,LOOKUPS!K$8,0)*$FF$6+VLOOKUP($FA884,BM,LOOKUPS!K$5,0)*$FG$6+VLOOKUP($FA884,DIV,LOOKUPS!K$7,0)*$FH$6++VLOOKUP($FA884,SIZE,LOOKUPS!K$11,0)*$FI$6),"",VLOOKUP($FA884,MOM,LOOKUPS!K$12,0)*$FB$6+VLOOKUP($FA884,STREV,LOOKUPS!K$10,0)*$FC$6+VLOOKUP($FA884,LTREV,LOOKUPS!K$9,0)*$FD$6+VLOOKUP($FA884,CFP,LOOKUPS!K$6,0)*$FE$6+VLOOKUP($FA884,EP,LOOKUPS!K$8,0)*$FF$6+VLOOKUP($FA884,BM,LOOKUPS!K$5,0)*$FG$6+VLOOKUP($FA884,DIV,LOOKUPS!K$7,0)*$FH$6++VLOOKUP($FA884,SIZE,LOOKUPS!K$11,0)*$FI$6)</f>
        <v>8.3125999999999998</v>
      </c>
      <c r="FK884" s="1">
        <f>IF(ISERROR(VLOOKUP($FA884,MOM,LOOKUPS!L$12,0)*$FB$6+VLOOKUP($FA884,STREV,LOOKUPS!L$10,0)*$FC$6+VLOOKUP($FA884,LTREV,LOOKUPS!L$9,0)*$FD$6+VLOOKUP($FA884,CFP,LOOKUPS!L$6,0)*$FE$6+VLOOKUP($FA884,EP,LOOKUPS!L$8,0)*$FF$6+VLOOKUP($FA884,BM,LOOKUPS!L$5,0)*$FG$6+VLOOKUP($FA884,DIV,LOOKUPS!L$7,0)*$FH$6++VLOOKUP($FA884,SIZE,LOOKUPS!L$11,0)*$FI$6),"",VLOOKUP($FA884,MOM,LOOKUPS!L$12,0)*$FB$6+VLOOKUP($FA884,STREV,LOOKUPS!L$10,0)*$FC$6+VLOOKUP($FA884,LTREV,LOOKUPS!L$9,0)*$FD$6+VLOOKUP($FA884,CFP,LOOKUPS!L$6,0)*$FE$6+VLOOKUP($FA884,EP,LOOKUPS!L$8,0)*$FF$6+VLOOKUP($FA884,BM,LOOKUPS!L$5,0)*$FG$6+VLOOKUP($FA884,DIV,LOOKUPS!L$7,0)*$FH$6++VLOOKUP($FA884,SIZE,LOOKUPS!L$11,0)*$FI$6)</f>
        <v>16.237200000000001</v>
      </c>
    </row>
    <row r="885" spans="1:167" x14ac:dyDescent="0.3">
      <c r="A885" s="1">
        <v>199912</v>
      </c>
      <c r="B885" s="1">
        <v>10.57</v>
      </c>
      <c r="C885" s="1">
        <v>5.69</v>
      </c>
      <c r="D885" s="1">
        <v>4.0199999999999996</v>
      </c>
      <c r="E885" s="1">
        <v>1.95</v>
      </c>
      <c r="F885" s="1">
        <v>4.24</v>
      </c>
      <c r="G885" s="1">
        <v>2.2599999999999998</v>
      </c>
      <c r="H885" s="1">
        <v>2.99</v>
      </c>
      <c r="I885" s="1">
        <v>8.8699999999999992</v>
      </c>
      <c r="J885" s="1">
        <v>9.26</v>
      </c>
      <c r="K885" s="1">
        <v>20.82</v>
      </c>
      <c r="M885" s="1">
        <v>199901</v>
      </c>
      <c r="N885" s="1">
        <v>19.02</v>
      </c>
      <c r="O885" s="1">
        <v>7.84</v>
      </c>
      <c r="P885" s="1">
        <v>5.31</v>
      </c>
      <c r="Q885" s="1">
        <v>3.09</v>
      </c>
      <c r="R885" s="1">
        <v>3.41</v>
      </c>
      <c r="S885" s="1">
        <v>2.79</v>
      </c>
      <c r="T885" s="1">
        <v>3.51</v>
      </c>
      <c r="U885" s="1">
        <v>2.62</v>
      </c>
      <c r="V885" s="1">
        <v>4.05</v>
      </c>
      <c r="W885" s="1">
        <v>5.63</v>
      </c>
      <c r="Y885" s="1">
        <v>200312</v>
      </c>
      <c r="Z885" s="1">
        <v>5.6</v>
      </c>
      <c r="AA885" s="1">
        <v>4.12</v>
      </c>
      <c r="AB885" s="1">
        <v>3.63</v>
      </c>
      <c r="AC885" s="1">
        <v>3.91</v>
      </c>
      <c r="AD885" s="1">
        <v>4.17</v>
      </c>
      <c r="AE885" s="1">
        <v>2.38</v>
      </c>
      <c r="AF885" s="1">
        <v>3.11</v>
      </c>
      <c r="AG885" s="1">
        <v>3.23</v>
      </c>
      <c r="AH885" s="1">
        <v>3.44</v>
      </c>
      <c r="AI885" s="1">
        <v>2.2000000000000002</v>
      </c>
      <c r="CA885" s="1">
        <v>199906</v>
      </c>
      <c r="CB885" s="1">
        <v>2.33</v>
      </c>
      <c r="CC885" s="1">
        <v>4.79</v>
      </c>
      <c r="CD885" s="1">
        <v>3.72</v>
      </c>
      <c r="CE885" s="1">
        <v>3.78</v>
      </c>
      <c r="CF885" s="1">
        <v>4.62</v>
      </c>
      <c r="CG885" s="1">
        <v>4.49</v>
      </c>
      <c r="CH885" s="1">
        <v>4.25</v>
      </c>
      <c r="CI885" s="1">
        <v>2.4700000000000002</v>
      </c>
      <c r="CJ885" s="1">
        <v>4.34</v>
      </c>
      <c r="CK885" s="1">
        <v>4.33</v>
      </c>
      <c r="CL885" s="1">
        <v>4.99</v>
      </c>
      <c r="CM885" s="1">
        <v>5.2</v>
      </c>
      <c r="CN885" s="1">
        <v>3.65</v>
      </c>
      <c r="CO885" s="1">
        <v>4.3499999999999996</v>
      </c>
      <c r="CP885" s="1">
        <v>4.1399999999999997</v>
      </c>
      <c r="CQ885" s="1">
        <v>2.73</v>
      </c>
      <c r="CR885" s="1">
        <v>2.2400000000000002</v>
      </c>
      <c r="CS885" s="1">
        <v>4.05</v>
      </c>
      <c r="CT885" s="1">
        <v>4.59</v>
      </c>
      <c r="CV885" s="1">
        <v>200006</v>
      </c>
      <c r="CW885" s="1">
        <v>10.47</v>
      </c>
      <c r="CX885" s="1">
        <v>0.7</v>
      </c>
      <c r="CY885" s="1">
        <v>-0.11</v>
      </c>
      <c r="CZ885" s="1">
        <v>-0.61</v>
      </c>
      <c r="DA885" s="1">
        <v>1.29</v>
      </c>
      <c r="DB885" s="1">
        <v>0.17</v>
      </c>
      <c r="DC885" s="1">
        <v>-0.46</v>
      </c>
      <c r="DD885" s="1">
        <v>-0.33</v>
      </c>
      <c r="DE885" s="1">
        <v>-0.64</v>
      </c>
      <c r="DF885" s="1">
        <v>1.58</v>
      </c>
      <c r="DG885" s="1">
        <v>1.04</v>
      </c>
      <c r="DH885" s="1">
        <v>-0.38</v>
      </c>
      <c r="DI885" s="1">
        <v>0.72</v>
      </c>
      <c r="DJ885" s="1">
        <v>0.43</v>
      </c>
      <c r="DK885" s="1">
        <v>-1.27</v>
      </c>
      <c r="DL885" s="1">
        <v>-0.09</v>
      </c>
      <c r="DM885" s="1">
        <v>-0.56999999999999995</v>
      </c>
      <c r="DN885" s="1">
        <v>-1.21</v>
      </c>
      <c r="DO885" s="1">
        <v>-0.02</v>
      </c>
      <c r="DQ885" s="1">
        <v>199906</v>
      </c>
      <c r="DR885" s="1">
        <v>-99.99</v>
      </c>
      <c r="DS885" s="1">
        <v>3.55</v>
      </c>
      <c r="DT885" s="1">
        <v>4.9800000000000004</v>
      </c>
      <c r="DU885" s="1">
        <v>3.43</v>
      </c>
      <c r="DV885" s="1">
        <v>3.45</v>
      </c>
      <c r="DW885" s="1">
        <v>5.0999999999999996</v>
      </c>
      <c r="DX885" s="1">
        <v>4.03</v>
      </c>
      <c r="DY885" s="1">
        <v>4.88</v>
      </c>
      <c r="DZ885" s="1">
        <v>2.8</v>
      </c>
      <c r="EA885" s="1">
        <v>2.6</v>
      </c>
      <c r="EB885" s="1">
        <v>6.68</v>
      </c>
      <c r="EC885" s="1">
        <v>4.2300000000000004</v>
      </c>
      <c r="ED885" s="1">
        <v>6.44</v>
      </c>
      <c r="EE885" s="1">
        <v>4.43</v>
      </c>
      <c r="EF885" s="1">
        <v>3.58</v>
      </c>
      <c r="EG885" s="1">
        <v>5.25</v>
      </c>
      <c r="EH885" s="1">
        <v>4.51</v>
      </c>
      <c r="EI885" s="1">
        <v>1.97</v>
      </c>
      <c r="EJ885" s="1">
        <v>3.65</v>
      </c>
      <c r="EL885">
        <v>199906</v>
      </c>
      <c r="EM885">
        <v>4.7699999999999996</v>
      </c>
      <c r="EN885">
        <v>3.15</v>
      </c>
      <c r="EO885">
        <v>-3.4</v>
      </c>
      <c r="EP885">
        <v>0.4</v>
      </c>
      <c r="ER885" s="1">
        <v>199912</v>
      </c>
      <c r="ES885" s="1">
        <v>13.19</v>
      </c>
      <c r="EU885" s="1">
        <v>199901</v>
      </c>
      <c r="EV885" s="1">
        <v>-2.2999999999999998</v>
      </c>
      <c r="EX885" s="1">
        <v>200312</v>
      </c>
      <c r="EY885" s="1">
        <v>2.12</v>
      </c>
      <c r="FA885" s="1">
        <v>199912</v>
      </c>
      <c r="FB885" s="1">
        <f>IF(ISERROR(VLOOKUP($FA885,MOM,LOOKUPS!C$12,0)*$FB$6+VLOOKUP($FA885,STREV,LOOKUPS!C$10,0)*$FC$6+VLOOKUP($FA885,LTREV,LOOKUPS!C$9,0)*$FD$6+VLOOKUP($FA885,CFP,LOOKUPS!C$6,0)*$FE$6+VLOOKUP($FA885,EP,LOOKUPS!C$8,0)*$FF$6+VLOOKUP($FA885,BM,LOOKUPS!C$5,0)*$FG$6+VLOOKUP($FA885,DIV,LOOKUPS!C$7,0)*$FH$6++VLOOKUP($FA885,SIZE,LOOKUPS!C$11,0)*$FI$6),"",VLOOKUP($FA885,MOM,LOOKUPS!C$12,0)*$FB$6+VLOOKUP($FA885,STREV,LOOKUPS!C$10,0)*$FC$6+VLOOKUP($FA885,LTREV,LOOKUPS!C$9,0)*$FD$6+VLOOKUP($FA885,CFP,LOOKUPS!C$6,0)*$FE$6+VLOOKUP($FA885,EP,LOOKUPS!C$8,0)*$FF$6+VLOOKUP($FA885,BM,LOOKUPS!C$5,0)*$FG$6+VLOOKUP($FA885,DIV,LOOKUPS!C$7,0)*$FH$6++VLOOKUP($FA885,SIZE,LOOKUPS!C$11,0)*$FI$6)</f>
        <v>15.8005</v>
      </c>
      <c r="FC885" s="1">
        <f>IF(ISERROR(VLOOKUP($FA885,MOM,LOOKUPS!D$12,0)*$FB$6+VLOOKUP($FA885,STREV,LOOKUPS!D$10,0)*$FC$6+VLOOKUP($FA885,LTREV,LOOKUPS!D$9,0)*$FD$6+VLOOKUP($FA885,CFP,LOOKUPS!D$6,0)*$FE$6+VLOOKUP($FA885,EP,LOOKUPS!D$8,0)*$FF$6+VLOOKUP($FA885,BM,LOOKUPS!D$5,0)*$FG$6+VLOOKUP($FA885,DIV,LOOKUPS!D$7,0)*$FH$6++VLOOKUP($FA885,SIZE,LOOKUPS!D$11,0)*$FI$6),"",VLOOKUP($FA885,MOM,LOOKUPS!D$12,0)*$FB$6+VLOOKUP($FA885,STREV,LOOKUPS!D$10,0)*$FC$6+VLOOKUP($FA885,LTREV,LOOKUPS!D$9,0)*$FD$6+VLOOKUP($FA885,CFP,LOOKUPS!D$6,0)*$FE$6+VLOOKUP($FA885,EP,LOOKUPS!D$8,0)*$FF$6+VLOOKUP($FA885,BM,LOOKUPS!D$5,0)*$FG$6+VLOOKUP($FA885,DIV,LOOKUPS!D$7,0)*$FH$6++VLOOKUP($FA885,SIZE,LOOKUPS!D$11,0)*$FI$6)</f>
        <v>9.8082000000000011</v>
      </c>
      <c r="FD885" s="1">
        <f>IF(ISERROR(VLOOKUP($FA885,MOM,LOOKUPS!E$12,0)*$FB$6+VLOOKUP($FA885,STREV,LOOKUPS!E$10,0)*$FC$6+VLOOKUP($FA885,LTREV,LOOKUPS!E$9,0)*$FD$6+VLOOKUP($FA885,CFP,LOOKUPS!E$6,0)*$FE$6+VLOOKUP($FA885,EP,LOOKUPS!E$8,0)*$FF$6+VLOOKUP($FA885,BM,LOOKUPS!E$5,0)*$FG$6+VLOOKUP($FA885,DIV,LOOKUPS!E$7,0)*$FH$6++VLOOKUP($FA885,SIZE,LOOKUPS!E$11,0)*$FI$6),"",VLOOKUP($FA885,MOM,LOOKUPS!E$12,0)*$FB$6+VLOOKUP($FA885,STREV,LOOKUPS!E$10,0)*$FC$6+VLOOKUP($FA885,LTREV,LOOKUPS!E$9,0)*$FD$6+VLOOKUP($FA885,CFP,LOOKUPS!E$6,0)*$FE$6+VLOOKUP($FA885,EP,LOOKUPS!E$8,0)*$FF$6+VLOOKUP($FA885,BM,LOOKUPS!E$5,0)*$FG$6+VLOOKUP($FA885,DIV,LOOKUPS!E$7,0)*$FH$6++VLOOKUP($FA885,SIZE,LOOKUPS!E$11,0)*$FI$6)</f>
        <v>8.2512000000000008</v>
      </c>
      <c r="FE885" s="1">
        <f>IF(ISERROR(VLOOKUP($FA885,MOM,LOOKUPS!F$12,0)*$FB$6+VLOOKUP($FA885,STREV,LOOKUPS!F$10,0)*$FC$6+VLOOKUP($FA885,LTREV,LOOKUPS!F$9,0)*$FD$6+VLOOKUP($FA885,CFP,LOOKUPS!F$6,0)*$FE$6+VLOOKUP($FA885,EP,LOOKUPS!F$8,0)*$FF$6+VLOOKUP($FA885,BM,LOOKUPS!F$5,0)*$FG$6+VLOOKUP($FA885,DIV,LOOKUPS!F$7,0)*$FH$6++VLOOKUP($FA885,SIZE,LOOKUPS!F$11,0)*$FI$6),"",VLOOKUP($FA885,MOM,LOOKUPS!F$12,0)*$FB$6+VLOOKUP($FA885,STREV,LOOKUPS!F$10,0)*$FC$6+VLOOKUP($FA885,LTREV,LOOKUPS!F$9,0)*$FD$6+VLOOKUP($FA885,CFP,LOOKUPS!F$6,0)*$FE$6+VLOOKUP($FA885,EP,LOOKUPS!F$8,0)*$FF$6+VLOOKUP($FA885,BM,LOOKUPS!F$5,0)*$FG$6+VLOOKUP($FA885,DIV,LOOKUPS!F$7,0)*$FH$6++VLOOKUP($FA885,SIZE,LOOKUPS!F$11,0)*$FI$6)</f>
        <v>4.4105000000000008</v>
      </c>
      <c r="FF885" s="1">
        <f>IF(ISERROR(VLOOKUP($FA885,MOM,LOOKUPS!G$12,0)*$FB$6+VLOOKUP($FA885,STREV,LOOKUPS!G$10,0)*$FC$6+VLOOKUP($FA885,LTREV,LOOKUPS!G$9,0)*$FD$6+VLOOKUP($FA885,CFP,LOOKUPS!G$6,0)*$FE$6+VLOOKUP($FA885,EP,LOOKUPS!G$8,0)*$FF$6+VLOOKUP($FA885,BM,LOOKUPS!G$5,0)*$FG$6+VLOOKUP($FA885,DIV,LOOKUPS!G$7,0)*$FH$6++VLOOKUP($FA885,SIZE,LOOKUPS!G$11,0)*$FI$6),"",VLOOKUP($FA885,MOM,LOOKUPS!G$12,0)*$FB$6+VLOOKUP($FA885,STREV,LOOKUPS!G$10,0)*$FC$6+VLOOKUP($FA885,LTREV,LOOKUPS!G$9,0)*$FD$6+VLOOKUP($FA885,CFP,LOOKUPS!G$6,0)*$FE$6+VLOOKUP($FA885,EP,LOOKUPS!G$8,0)*$FF$6+VLOOKUP($FA885,BM,LOOKUPS!G$5,0)*$FG$6+VLOOKUP($FA885,DIV,LOOKUPS!G$7,0)*$FH$6++VLOOKUP($FA885,SIZE,LOOKUPS!G$11,0)*$FI$6)</f>
        <v>3.5322000000000005</v>
      </c>
      <c r="FG885" s="1">
        <f>IF(ISERROR(VLOOKUP($FA885,MOM,LOOKUPS!H$12,0)*$FB$6+VLOOKUP($FA885,STREV,LOOKUPS!H$10,0)*$FC$6+VLOOKUP($FA885,LTREV,LOOKUPS!H$9,0)*$FD$6+VLOOKUP($FA885,CFP,LOOKUPS!H$6,0)*$FE$6+VLOOKUP($FA885,EP,LOOKUPS!H$8,0)*$FF$6+VLOOKUP($FA885,BM,LOOKUPS!H$5,0)*$FG$6+VLOOKUP($FA885,DIV,LOOKUPS!H$7,0)*$FH$6++VLOOKUP($FA885,SIZE,LOOKUPS!H$11,0)*$FI$6),"",VLOOKUP($FA885,MOM,LOOKUPS!H$12,0)*$FB$6+VLOOKUP($FA885,STREV,LOOKUPS!H$10,0)*$FC$6+VLOOKUP($FA885,LTREV,LOOKUPS!H$9,0)*$FD$6+VLOOKUP($FA885,CFP,LOOKUPS!H$6,0)*$FE$6+VLOOKUP($FA885,EP,LOOKUPS!H$8,0)*$FF$6+VLOOKUP($FA885,BM,LOOKUPS!H$5,0)*$FG$6+VLOOKUP($FA885,DIV,LOOKUPS!H$7,0)*$FH$6++VLOOKUP($FA885,SIZE,LOOKUPS!H$11,0)*$FI$6)</f>
        <v>2.5834000000000001</v>
      </c>
      <c r="FH885" s="1">
        <f>IF(ISERROR(VLOOKUP($FA885,MOM,LOOKUPS!I$12,0)*$FB$6+VLOOKUP($FA885,STREV,LOOKUPS!I$10,0)*$FC$6+VLOOKUP($FA885,LTREV,LOOKUPS!I$9,0)*$FD$6+VLOOKUP($FA885,CFP,LOOKUPS!I$6,0)*$FE$6+VLOOKUP($FA885,EP,LOOKUPS!I$8,0)*$FF$6+VLOOKUP($FA885,BM,LOOKUPS!I$5,0)*$FG$6+VLOOKUP($FA885,DIV,LOOKUPS!I$7,0)*$FH$6++VLOOKUP($FA885,SIZE,LOOKUPS!I$11,0)*$FI$6),"",VLOOKUP($FA885,MOM,LOOKUPS!I$12,0)*$FB$6+VLOOKUP($FA885,STREV,LOOKUPS!I$10,0)*$FC$6+VLOOKUP($FA885,LTREV,LOOKUPS!I$9,0)*$FD$6+VLOOKUP($FA885,CFP,LOOKUPS!I$6,0)*$FE$6+VLOOKUP($FA885,EP,LOOKUPS!I$8,0)*$FF$6+VLOOKUP($FA885,BM,LOOKUPS!I$5,0)*$FG$6+VLOOKUP($FA885,DIV,LOOKUPS!I$7,0)*$FH$6++VLOOKUP($FA885,SIZE,LOOKUPS!I$11,0)*$FI$6)</f>
        <v>4.5983000000000009</v>
      </c>
      <c r="FI885" s="1">
        <f>IF(ISERROR(VLOOKUP($FA885,MOM,LOOKUPS!J$12,0)*$FB$6+VLOOKUP($FA885,STREV,LOOKUPS!J$10,0)*$FC$6+VLOOKUP($FA885,LTREV,LOOKUPS!J$9,0)*$FD$6+VLOOKUP($FA885,CFP,LOOKUPS!J$6,0)*$FE$6+VLOOKUP($FA885,EP,LOOKUPS!J$8,0)*$FF$6+VLOOKUP($FA885,BM,LOOKUPS!J$5,0)*$FG$6+VLOOKUP($FA885,DIV,LOOKUPS!J$7,0)*$FH$6++VLOOKUP($FA885,SIZE,LOOKUPS!J$11,0)*$FI$6),"",VLOOKUP($FA885,MOM,LOOKUPS!J$12,0)*$FB$6+VLOOKUP($FA885,STREV,LOOKUPS!J$10,0)*$FC$6+VLOOKUP($FA885,LTREV,LOOKUPS!J$9,0)*$FD$6+VLOOKUP($FA885,CFP,LOOKUPS!J$6,0)*$FE$6+VLOOKUP($FA885,EP,LOOKUPS!J$8,0)*$FF$6+VLOOKUP($FA885,BM,LOOKUPS!J$5,0)*$FG$6+VLOOKUP($FA885,DIV,LOOKUPS!J$7,0)*$FH$6++VLOOKUP($FA885,SIZE,LOOKUPS!J$11,0)*$FI$6)</f>
        <v>5.8534000000000006</v>
      </c>
      <c r="FJ885" s="1">
        <f>IF(ISERROR(VLOOKUP($FA885,MOM,LOOKUPS!K$12,0)*$FB$6+VLOOKUP($FA885,STREV,LOOKUPS!K$10,0)*$FC$6+VLOOKUP($FA885,LTREV,LOOKUPS!K$9,0)*$FD$6+VLOOKUP($FA885,CFP,LOOKUPS!K$6,0)*$FE$6+VLOOKUP($FA885,EP,LOOKUPS!K$8,0)*$FF$6+VLOOKUP($FA885,BM,LOOKUPS!K$5,0)*$FG$6+VLOOKUP($FA885,DIV,LOOKUPS!K$7,0)*$FH$6++VLOOKUP($FA885,SIZE,LOOKUPS!K$11,0)*$FI$6),"",VLOOKUP($FA885,MOM,LOOKUPS!K$12,0)*$FB$6+VLOOKUP($FA885,STREV,LOOKUPS!K$10,0)*$FC$6+VLOOKUP($FA885,LTREV,LOOKUPS!K$9,0)*$FD$6+VLOOKUP($FA885,CFP,LOOKUPS!K$6,0)*$FE$6+VLOOKUP($FA885,EP,LOOKUPS!K$8,0)*$FF$6+VLOOKUP($FA885,BM,LOOKUPS!K$5,0)*$FG$6+VLOOKUP($FA885,DIV,LOOKUPS!K$7,0)*$FH$6++VLOOKUP($FA885,SIZE,LOOKUPS!K$11,0)*$FI$6)</f>
        <v>5.6577000000000002</v>
      </c>
      <c r="FK885" s="1">
        <f>IF(ISERROR(VLOOKUP($FA885,MOM,LOOKUPS!L$12,0)*$FB$6+VLOOKUP($FA885,STREV,LOOKUPS!L$10,0)*$FC$6+VLOOKUP($FA885,LTREV,LOOKUPS!L$9,0)*$FD$6+VLOOKUP($FA885,CFP,LOOKUPS!L$6,0)*$FE$6+VLOOKUP($FA885,EP,LOOKUPS!L$8,0)*$FF$6+VLOOKUP($FA885,BM,LOOKUPS!L$5,0)*$FG$6+VLOOKUP($FA885,DIV,LOOKUPS!L$7,0)*$FH$6++VLOOKUP($FA885,SIZE,LOOKUPS!L$11,0)*$FI$6),"",VLOOKUP($FA885,MOM,LOOKUPS!L$12,0)*$FB$6+VLOOKUP($FA885,STREV,LOOKUPS!L$10,0)*$FC$6+VLOOKUP($FA885,LTREV,LOOKUPS!L$9,0)*$FD$6+VLOOKUP($FA885,CFP,LOOKUPS!L$6,0)*$FE$6+VLOOKUP($FA885,EP,LOOKUPS!L$8,0)*$FF$6+VLOOKUP($FA885,BM,LOOKUPS!L$5,0)*$FG$6+VLOOKUP($FA885,DIV,LOOKUPS!L$7,0)*$FH$6++VLOOKUP($FA885,SIZE,LOOKUPS!L$11,0)*$FI$6)</f>
        <v>11.693000000000001</v>
      </c>
    </row>
    <row r="886" spans="1:167" x14ac:dyDescent="0.3">
      <c r="A886" s="1">
        <v>200001</v>
      </c>
      <c r="B886" s="1">
        <v>17.39</v>
      </c>
      <c r="C886" s="1">
        <v>6.11</v>
      </c>
      <c r="D886" s="1">
        <v>2.35</v>
      </c>
      <c r="E886" s="1">
        <v>1.1499999999999999</v>
      </c>
      <c r="F886" s="1">
        <v>2.59</v>
      </c>
      <c r="G886" s="1">
        <v>3.87</v>
      </c>
      <c r="H886" s="1">
        <v>0.86</v>
      </c>
      <c r="I886" s="1">
        <v>1.01</v>
      </c>
      <c r="J886" s="1">
        <v>7.98</v>
      </c>
      <c r="K886" s="1">
        <v>7.48</v>
      </c>
      <c r="M886" s="1">
        <v>199902</v>
      </c>
      <c r="N886" s="1">
        <v>-4.8600000000000003</v>
      </c>
      <c r="O886" s="1">
        <v>-3.58</v>
      </c>
      <c r="P886" s="1">
        <v>-4.47</v>
      </c>
      <c r="Q886" s="1">
        <v>-3.91</v>
      </c>
      <c r="R886" s="1">
        <v>-3.95</v>
      </c>
      <c r="S886" s="1">
        <v>-5.0199999999999996</v>
      </c>
      <c r="T886" s="1">
        <v>-3.38</v>
      </c>
      <c r="U886" s="1">
        <v>-4.6900000000000004</v>
      </c>
      <c r="V886" s="1">
        <v>-5.08</v>
      </c>
      <c r="W886" s="1">
        <v>-6.49</v>
      </c>
      <c r="Y886" s="1">
        <v>200401</v>
      </c>
      <c r="Z886" s="1">
        <v>14.92</v>
      </c>
      <c r="AA886" s="1">
        <v>9.5299999999999994</v>
      </c>
      <c r="AB886" s="1">
        <v>7.34</v>
      </c>
      <c r="AC886" s="1">
        <v>6.48</v>
      </c>
      <c r="AD886" s="1">
        <v>3.4</v>
      </c>
      <c r="AE886" s="1">
        <v>3.89</v>
      </c>
      <c r="AF886" s="1">
        <v>3.36</v>
      </c>
      <c r="AG886" s="1">
        <v>3.55</v>
      </c>
      <c r="AH886" s="1">
        <v>3.66</v>
      </c>
      <c r="AI886" s="1">
        <v>2.61</v>
      </c>
      <c r="CA886" s="1">
        <v>199907</v>
      </c>
      <c r="CB886" s="1">
        <v>2.29</v>
      </c>
      <c r="CC886" s="1">
        <v>-0.74</v>
      </c>
      <c r="CD886" s="1">
        <v>0.93</v>
      </c>
      <c r="CE886" s="1">
        <v>1.92</v>
      </c>
      <c r="CF886" s="1">
        <v>-0.9</v>
      </c>
      <c r="CG886" s="1">
        <v>0.22</v>
      </c>
      <c r="CH886" s="1">
        <v>0.9</v>
      </c>
      <c r="CI886" s="1">
        <v>0.81</v>
      </c>
      <c r="CJ886" s="1">
        <v>2.52</v>
      </c>
      <c r="CK886" s="1">
        <v>-1.72</v>
      </c>
      <c r="CL886" s="1">
        <v>0.1</v>
      </c>
      <c r="CM886" s="1">
        <v>-0.32</v>
      </c>
      <c r="CN886" s="1">
        <v>0.73</v>
      </c>
      <c r="CO886" s="1">
        <v>0.87</v>
      </c>
      <c r="CP886" s="1">
        <v>0.93</v>
      </c>
      <c r="CQ886" s="1">
        <v>1.18</v>
      </c>
      <c r="CR886" s="1">
        <v>0.53</v>
      </c>
      <c r="CS886" s="1">
        <v>2.82</v>
      </c>
      <c r="CT886" s="1">
        <v>2.2400000000000002</v>
      </c>
      <c r="CV886" s="1">
        <v>200007</v>
      </c>
      <c r="CW886" s="1">
        <v>-4.12</v>
      </c>
      <c r="CX886" s="1">
        <v>2.12</v>
      </c>
      <c r="CY886" s="1">
        <v>1.73</v>
      </c>
      <c r="CZ886" s="1">
        <v>3.45</v>
      </c>
      <c r="DA886" s="1">
        <v>1.73</v>
      </c>
      <c r="DB886" s="1">
        <v>1.44</v>
      </c>
      <c r="DC886" s="1">
        <v>1.88</v>
      </c>
      <c r="DD886" s="1">
        <v>2.71</v>
      </c>
      <c r="DE886" s="1">
        <v>3.9</v>
      </c>
      <c r="DF886" s="1">
        <v>1.1000000000000001</v>
      </c>
      <c r="DG886" s="1">
        <v>2.27</v>
      </c>
      <c r="DH886" s="1">
        <v>2.78</v>
      </c>
      <c r="DI886" s="1">
        <v>0.15</v>
      </c>
      <c r="DJ886" s="1">
        <v>1.27</v>
      </c>
      <c r="DK886" s="1">
        <v>2.42</v>
      </c>
      <c r="DL886" s="1">
        <v>2.59</v>
      </c>
      <c r="DM886" s="1">
        <v>2.81</v>
      </c>
      <c r="DN886" s="1">
        <v>3.59</v>
      </c>
      <c r="DO886" s="1">
        <v>4.26</v>
      </c>
      <c r="DQ886" s="1">
        <v>199907</v>
      </c>
      <c r="DR886" s="1">
        <v>-99.99</v>
      </c>
      <c r="DS886" s="1">
        <v>2.2599999999999998</v>
      </c>
      <c r="DT886" s="1">
        <v>-1.91</v>
      </c>
      <c r="DU886" s="1">
        <v>-3.31</v>
      </c>
      <c r="DV886" s="1">
        <v>2.74</v>
      </c>
      <c r="DW886" s="1">
        <v>-1.47</v>
      </c>
      <c r="DX886" s="1">
        <v>-2.39</v>
      </c>
      <c r="DY886" s="1">
        <v>-1.41</v>
      </c>
      <c r="DZ886" s="1">
        <v>-3.74</v>
      </c>
      <c r="EA886" s="1">
        <v>3.17</v>
      </c>
      <c r="EB886" s="1">
        <v>1.24</v>
      </c>
      <c r="EC886" s="1">
        <v>-0.93</v>
      </c>
      <c r="ED886" s="1">
        <v>-2.2200000000000002</v>
      </c>
      <c r="EE886" s="1">
        <v>-2.2200000000000002</v>
      </c>
      <c r="EF886" s="1">
        <v>-2.58</v>
      </c>
      <c r="EG886" s="1">
        <v>-0.32</v>
      </c>
      <c r="EH886" s="1">
        <v>-2.58</v>
      </c>
      <c r="EI886" s="1">
        <v>-3.81</v>
      </c>
      <c r="EJ886" s="1">
        <v>-3.66</v>
      </c>
      <c r="EL886">
        <v>199907</v>
      </c>
      <c r="EM886">
        <v>-3.49</v>
      </c>
      <c r="EN886">
        <v>2.5499999999999998</v>
      </c>
      <c r="EO886">
        <v>-0.48</v>
      </c>
      <c r="EP886">
        <v>0.38</v>
      </c>
      <c r="ER886" s="1">
        <v>200001</v>
      </c>
      <c r="ES886" s="1">
        <v>1.86</v>
      </c>
      <c r="EU886" s="1">
        <v>199902</v>
      </c>
      <c r="EV886" s="1">
        <v>2.34</v>
      </c>
      <c r="EX886" s="1">
        <v>200401</v>
      </c>
      <c r="EY886" s="1">
        <v>1.93</v>
      </c>
      <c r="FA886" s="1">
        <v>200001</v>
      </c>
      <c r="FB886" s="1">
        <f>IF(ISERROR(VLOOKUP($FA886,MOM,LOOKUPS!C$12,0)*$FB$6+VLOOKUP($FA886,STREV,LOOKUPS!C$10,0)*$FC$6+VLOOKUP($FA886,LTREV,LOOKUPS!C$9,0)*$FD$6+VLOOKUP($FA886,CFP,LOOKUPS!C$6,0)*$FE$6+VLOOKUP($FA886,EP,LOOKUPS!C$8,0)*$FF$6+VLOOKUP($FA886,BM,LOOKUPS!C$5,0)*$FG$6+VLOOKUP($FA886,DIV,LOOKUPS!C$7,0)*$FH$6++VLOOKUP($FA886,SIZE,LOOKUPS!C$11,0)*$FI$6),"",VLOOKUP($FA886,MOM,LOOKUPS!C$12,0)*$FB$6+VLOOKUP($FA886,STREV,LOOKUPS!C$10,0)*$FC$6+VLOOKUP($FA886,LTREV,LOOKUPS!C$9,0)*$FD$6+VLOOKUP($FA886,CFP,LOOKUPS!C$6,0)*$FE$6+VLOOKUP($FA886,EP,LOOKUPS!C$8,0)*$FF$6+VLOOKUP($FA886,BM,LOOKUPS!C$5,0)*$FG$6+VLOOKUP($FA886,DIV,LOOKUPS!C$7,0)*$FH$6++VLOOKUP($FA886,SIZE,LOOKUPS!C$11,0)*$FI$6)</f>
        <v>10.2226</v>
      </c>
      <c r="FC886" s="1">
        <f>IF(ISERROR(VLOOKUP($FA886,MOM,LOOKUPS!D$12,0)*$FB$6+VLOOKUP($FA886,STREV,LOOKUPS!D$10,0)*$FC$6+VLOOKUP($FA886,LTREV,LOOKUPS!D$9,0)*$FD$6+VLOOKUP($FA886,CFP,LOOKUPS!D$6,0)*$FE$6+VLOOKUP($FA886,EP,LOOKUPS!D$8,0)*$FF$6+VLOOKUP($FA886,BM,LOOKUPS!D$5,0)*$FG$6+VLOOKUP($FA886,DIV,LOOKUPS!D$7,0)*$FH$6++VLOOKUP($FA886,SIZE,LOOKUPS!D$11,0)*$FI$6),"",VLOOKUP($FA886,MOM,LOOKUPS!D$12,0)*$FB$6+VLOOKUP($FA886,STREV,LOOKUPS!D$10,0)*$FC$6+VLOOKUP($FA886,LTREV,LOOKUPS!D$9,0)*$FD$6+VLOOKUP($FA886,CFP,LOOKUPS!D$6,0)*$FE$6+VLOOKUP($FA886,EP,LOOKUPS!D$8,0)*$FF$6+VLOOKUP($FA886,BM,LOOKUPS!D$5,0)*$FG$6+VLOOKUP($FA886,DIV,LOOKUPS!D$7,0)*$FH$6++VLOOKUP($FA886,SIZE,LOOKUPS!D$11,0)*$FI$6)</f>
        <v>4.7315000000000005</v>
      </c>
      <c r="FD886" s="1">
        <f>IF(ISERROR(VLOOKUP($FA886,MOM,LOOKUPS!E$12,0)*$FB$6+VLOOKUP($FA886,STREV,LOOKUPS!E$10,0)*$FC$6+VLOOKUP($FA886,LTREV,LOOKUPS!E$9,0)*$FD$6+VLOOKUP($FA886,CFP,LOOKUPS!E$6,0)*$FE$6+VLOOKUP($FA886,EP,LOOKUPS!E$8,0)*$FF$6+VLOOKUP($FA886,BM,LOOKUPS!E$5,0)*$FG$6+VLOOKUP($FA886,DIV,LOOKUPS!E$7,0)*$FH$6++VLOOKUP($FA886,SIZE,LOOKUPS!E$11,0)*$FI$6),"",VLOOKUP($FA886,MOM,LOOKUPS!E$12,0)*$FB$6+VLOOKUP($FA886,STREV,LOOKUPS!E$10,0)*$FC$6+VLOOKUP($FA886,LTREV,LOOKUPS!E$9,0)*$FD$6+VLOOKUP($FA886,CFP,LOOKUPS!E$6,0)*$FE$6+VLOOKUP($FA886,EP,LOOKUPS!E$8,0)*$FF$6+VLOOKUP($FA886,BM,LOOKUPS!E$5,0)*$FG$6+VLOOKUP($FA886,DIV,LOOKUPS!E$7,0)*$FH$6++VLOOKUP($FA886,SIZE,LOOKUPS!E$11,0)*$FI$6)</f>
        <v>4.1284999999999998</v>
      </c>
      <c r="FE886" s="1">
        <f>IF(ISERROR(VLOOKUP($FA886,MOM,LOOKUPS!F$12,0)*$FB$6+VLOOKUP($FA886,STREV,LOOKUPS!F$10,0)*$FC$6+VLOOKUP($FA886,LTREV,LOOKUPS!F$9,0)*$FD$6+VLOOKUP($FA886,CFP,LOOKUPS!F$6,0)*$FE$6+VLOOKUP($FA886,EP,LOOKUPS!F$8,0)*$FF$6+VLOOKUP($FA886,BM,LOOKUPS!F$5,0)*$FG$6+VLOOKUP($FA886,DIV,LOOKUPS!F$7,0)*$FH$6++VLOOKUP($FA886,SIZE,LOOKUPS!F$11,0)*$FI$6),"",VLOOKUP($FA886,MOM,LOOKUPS!F$12,0)*$FB$6+VLOOKUP($FA886,STREV,LOOKUPS!F$10,0)*$FC$6+VLOOKUP($FA886,LTREV,LOOKUPS!F$9,0)*$FD$6+VLOOKUP($FA886,CFP,LOOKUPS!F$6,0)*$FE$6+VLOOKUP($FA886,EP,LOOKUPS!F$8,0)*$FF$6+VLOOKUP($FA886,BM,LOOKUPS!F$5,0)*$FG$6+VLOOKUP($FA886,DIV,LOOKUPS!F$7,0)*$FH$6++VLOOKUP($FA886,SIZE,LOOKUPS!F$11,0)*$FI$6)</f>
        <v>1.9690000000000001</v>
      </c>
      <c r="FF886" s="1">
        <f>IF(ISERROR(VLOOKUP($FA886,MOM,LOOKUPS!G$12,0)*$FB$6+VLOOKUP($FA886,STREV,LOOKUPS!G$10,0)*$FC$6+VLOOKUP($FA886,LTREV,LOOKUPS!G$9,0)*$FD$6+VLOOKUP($FA886,CFP,LOOKUPS!G$6,0)*$FE$6+VLOOKUP($FA886,EP,LOOKUPS!G$8,0)*$FF$6+VLOOKUP($FA886,BM,LOOKUPS!G$5,0)*$FG$6+VLOOKUP($FA886,DIV,LOOKUPS!G$7,0)*$FH$6++VLOOKUP($FA886,SIZE,LOOKUPS!G$11,0)*$FI$6),"",VLOOKUP($FA886,MOM,LOOKUPS!G$12,0)*$FB$6+VLOOKUP($FA886,STREV,LOOKUPS!G$10,0)*$FC$6+VLOOKUP($FA886,LTREV,LOOKUPS!G$9,0)*$FD$6+VLOOKUP($FA886,CFP,LOOKUPS!G$6,0)*$FE$6+VLOOKUP($FA886,EP,LOOKUPS!G$8,0)*$FF$6+VLOOKUP($FA886,BM,LOOKUPS!G$5,0)*$FG$6+VLOOKUP($FA886,DIV,LOOKUPS!G$7,0)*$FH$6++VLOOKUP($FA886,SIZE,LOOKUPS!G$11,0)*$FI$6)</f>
        <v>2.1412</v>
      </c>
      <c r="FG886" s="1">
        <f>IF(ISERROR(VLOOKUP($FA886,MOM,LOOKUPS!H$12,0)*$FB$6+VLOOKUP($FA886,STREV,LOOKUPS!H$10,0)*$FC$6+VLOOKUP($FA886,LTREV,LOOKUPS!H$9,0)*$FD$6+VLOOKUP($FA886,CFP,LOOKUPS!H$6,0)*$FE$6+VLOOKUP($FA886,EP,LOOKUPS!H$8,0)*$FF$6+VLOOKUP($FA886,BM,LOOKUPS!H$5,0)*$FG$6+VLOOKUP($FA886,DIV,LOOKUPS!H$7,0)*$FH$6++VLOOKUP($FA886,SIZE,LOOKUPS!H$11,0)*$FI$6),"",VLOOKUP($FA886,MOM,LOOKUPS!H$12,0)*$FB$6+VLOOKUP($FA886,STREV,LOOKUPS!H$10,0)*$FC$6+VLOOKUP($FA886,LTREV,LOOKUPS!H$9,0)*$FD$6+VLOOKUP($FA886,CFP,LOOKUPS!H$6,0)*$FE$6+VLOOKUP($FA886,EP,LOOKUPS!H$8,0)*$FF$6+VLOOKUP($FA886,BM,LOOKUPS!H$5,0)*$FG$6+VLOOKUP($FA886,DIV,LOOKUPS!H$7,0)*$FH$6++VLOOKUP($FA886,SIZE,LOOKUPS!H$11,0)*$FI$6)</f>
        <v>3.0057000000000005</v>
      </c>
      <c r="FH886" s="1">
        <f>IF(ISERROR(VLOOKUP($FA886,MOM,LOOKUPS!I$12,0)*$FB$6+VLOOKUP($FA886,STREV,LOOKUPS!I$10,0)*$FC$6+VLOOKUP($FA886,LTREV,LOOKUPS!I$9,0)*$FD$6+VLOOKUP($FA886,CFP,LOOKUPS!I$6,0)*$FE$6+VLOOKUP($FA886,EP,LOOKUPS!I$8,0)*$FF$6+VLOOKUP($FA886,BM,LOOKUPS!I$5,0)*$FG$6+VLOOKUP($FA886,DIV,LOOKUPS!I$7,0)*$FH$6++VLOOKUP($FA886,SIZE,LOOKUPS!I$11,0)*$FI$6),"",VLOOKUP($FA886,MOM,LOOKUPS!I$12,0)*$FB$6+VLOOKUP($FA886,STREV,LOOKUPS!I$10,0)*$FC$6+VLOOKUP($FA886,LTREV,LOOKUPS!I$9,0)*$FD$6+VLOOKUP($FA886,CFP,LOOKUPS!I$6,0)*$FE$6+VLOOKUP($FA886,EP,LOOKUPS!I$8,0)*$FF$6+VLOOKUP($FA886,BM,LOOKUPS!I$5,0)*$FG$6+VLOOKUP($FA886,DIV,LOOKUPS!I$7,0)*$FH$6++VLOOKUP($FA886,SIZE,LOOKUPS!I$11,0)*$FI$6)</f>
        <v>1.8091000000000004</v>
      </c>
      <c r="FI886" s="1">
        <f>IF(ISERROR(VLOOKUP($FA886,MOM,LOOKUPS!J$12,0)*$FB$6+VLOOKUP($FA886,STREV,LOOKUPS!J$10,0)*$FC$6+VLOOKUP($FA886,LTREV,LOOKUPS!J$9,0)*$FD$6+VLOOKUP($FA886,CFP,LOOKUPS!J$6,0)*$FE$6+VLOOKUP($FA886,EP,LOOKUPS!J$8,0)*$FF$6+VLOOKUP($FA886,BM,LOOKUPS!J$5,0)*$FG$6+VLOOKUP($FA886,DIV,LOOKUPS!J$7,0)*$FH$6++VLOOKUP($FA886,SIZE,LOOKUPS!J$11,0)*$FI$6),"",VLOOKUP($FA886,MOM,LOOKUPS!J$12,0)*$FB$6+VLOOKUP($FA886,STREV,LOOKUPS!J$10,0)*$FC$6+VLOOKUP($FA886,LTREV,LOOKUPS!J$9,0)*$FD$6+VLOOKUP($FA886,CFP,LOOKUPS!J$6,0)*$FE$6+VLOOKUP($FA886,EP,LOOKUPS!J$8,0)*$FF$6+VLOOKUP($FA886,BM,LOOKUPS!J$5,0)*$FG$6+VLOOKUP($FA886,DIV,LOOKUPS!J$7,0)*$FH$6++VLOOKUP($FA886,SIZE,LOOKUPS!J$11,0)*$FI$6)</f>
        <v>3.1145000000000005</v>
      </c>
      <c r="FJ886" s="1">
        <f>IF(ISERROR(VLOOKUP($FA886,MOM,LOOKUPS!K$12,0)*$FB$6+VLOOKUP($FA886,STREV,LOOKUPS!K$10,0)*$FC$6+VLOOKUP($FA886,LTREV,LOOKUPS!K$9,0)*$FD$6+VLOOKUP($FA886,CFP,LOOKUPS!K$6,0)*$FE$6+VLOOKUP($FA886,EP,LOOKUPS!K$8,0)*$FF$6+VLOOKUP($FA886,BM,LOOKUPS!K$5,0)*$FG$6+VLOOKUP($FA886,DIV,LOOKUPS!K$7,0)*$FH$6++VLOOKUP($FA886,SIZE,LOOKUPS!K$11,0)*$FI$6),"",VLOOKUP($FA886,MOM,LOOKUPS!K$12,0)*$FB$6+VLOOKUP($FA886,STREV,LOOKUPS!K$10,0)*$FC$6+VLOOKUP($FA886,LTREV,LOOKUPS!K$9,0)*$FD$6+VLOOKUP($FA886,CFP,LOOKUPS!K$6,0)*$FE$6+VLOOKUP($FA886,EP,LOOKUPS!K$8,0)*$FF$6+VLOOKUP($FA886,BM,LOOKUPS!K$5,0)*$FG$6+VLOOKUP($FA886,DIV,LOOKUPS!K$7,0)*$FH$6++VLOOKUP($FA886,SIZE,LOOKUPS!K$11,0)*$FI$6)</f>
        <v>6.7202000000000002</v>
      </c>
      <c r="FK886" s="1">
        <f>IF(ISERROR(VLOOKUP($FA886,MOM,LOOKUPS!L$12,0)*$FB$6+VLOOKUP($FA886,STREV,LOOKUPS!L$10,0)*$FC$6+VLOOKUP($FA886,LTREV,LOOKUPS!L$9,0)*$FD$6+VLOOKUP($FA886,CFP,LOOKUPS!L$6,0)*$FE$6+VLOOKUP($FA886,EP,LOOKUPS!L$8,0)*$FF$6+VLOOKUP($FA886,BM,LOOKUPS!L$5,0)*$FG$6+VLOOKUP($FA886,DIV,LOOKUPS!L$7,0)*$FH$6++VLOOKUP($FA886,SIZE,LOOKUPS!L$11,0)*$FI$6),"",VLOOKUP($FA886,MOM,LOOKUPS!L$12,0)*$FB$6+VLOOKUP($FA886,STREV,LOOKUPS!L$10,0)*$FC$6+VLOOKUP($FA886,LTREV,LOOKUPS!L$9,0)*$FD$6+VLOOKUP($FA886,CFP,LOOKUPS!L$6,0)*$FE$6+VLOOKUP($FA886,EP,LOOKUPS!L$8,0)*$FF$6+VLOOKUP($FA886,BM,LOOKUPS!L$5,0)*$FG$6+VLOOKUP($FA886,DIV,LOOKUPS!L$7,0)*$FH$6++VLOOKUP($FA886,SIZE,LOOKUPS!L$11,0)*$FI$6)</f>
        <v>10.68</v>
      </c>
    </row>
    <row r="887" spans="1:167" x14ac:dyDescent="0.3">
      <c r="A887" s="1">
        <v>200002</v>
      </c>
      <c r="B887" s="1">
        <v>15.32</v>
      </c>
      <c r="C887" s="1">
        <v>7.85</v>
      </c>
      <c r="D887" s="1">
        <v>3.44</v>
      </c>
      <c r="E887" s="1">
        <v>4.4000000000000004</v>
      </c>
      <c r="F887" s="1">
        <v>4.6900000000000004</v>
      </c>
      <c r="G887" s="1">
        <v>4.28</v>
      </c>
      <c r="H887" s="1">
        <v>7.23</v>
      </c>
      <c r="I887" s="1">
        <v>13.39</v>
      </c>
      <c r="J887" s="1">
        <v>18.79</v>
      </c>
      <c r="K887" s="1">
        <v>31.45</v>
      </c>
      <c r="M887" s="1">
        <v>199903</v>
      </c>
      <c r="N887" s="1">
        <v>0.23</v>
      </c>
      <c r="O887" s="1">
        <v>-0.28999999999999998</v>
      </c>
      <c r="P887" s="1">
        <v>-1.86</v>
      </c>
      <c r="Q887" s="1">
        <v>-1.31</v>
      </c>
      <c r="R887" s="1">
        <v>-0.93</v>
      </c>
      <c r="S887" s="1">
        <v>-2.02</v>
      </c>
      <c r="T887" s="1">
        <v>-2.35</v>
      </c>
      <c r="U887" s="1">
        <v>-0.96</v>
      </c>
      <c r="V887" s="1">
        <v>-0.62</v>
      </c>
      <c r="W887" s="1">
        <v>-0.52</v>
      </c>
      <c r="Y887" s="1">
        <v>200402</v>
      </c>
      <c r="Z887" s="1">
        <v>-0.3</v>
      </c>
      <c r="AA887" s="1">
        <v>0.15</v>
      </c>
      <c r="AB887" s="1">
        <v>0.52</v>
      </c>
      <c r="AC887" s="1">
        <v>3.95</v>
      </c>
      <c r="AD887" s="1">
        <v>2.4500000000000002</v>
      </c>
      <c r="AE887" s="1">
        <v>2.2599999999999998</v>
      </c>
      <c r="AF887" s="1">
        <v>2.1</v>
      </c>
      <c r="AG887" s="1">
        <v>1.3</v>
      </c>
      <c r="AH887" s="1">
        <v>2.3199999999999998</v>
      </c>
      <c r="AI887" s="1">
        <v>1.85</v>
      </c>
      <c r="CA887" s="1">
        <v>199908</v>
      </c>
      <c r="CB887" s="1">
        <v>-7.33</v>
      </c>
      <c r="CC887" s="1">
        <v>-3.76</v>
      </c>
      <c r="CD887" s="1">
        <v>-3.04</v>
      </c>
      <c r="CE887" s="1">
        <v>-3.27</v>
      </c>
      <c r="CF887" s="1">
        <v>-3.59</v>
      </c>
      <c r="CG887" s="1">
        <v>-4.09</v>
      </c>
      <c r="CH887" s="1">
        <v>-3.09</v>
      </c>
      <c r="CI887" s="1">
        <v>-1.87</v>
      </c>
      <c r="CJ887" s="1">
        <v>-3.93</v>
      </c>
      <c r="CK887" s="1">
        <v>-2.5</v>
      </c>
      <c r="CL887" s="1">
        <v>-4.91</v>
      </c>
      <c r="CM887" s="1">
        <v>-4.18</v>
      </c>
      <c r="CN887" s="1">
        <v>-4</v>
      </c>
      <c r="CO887" s="1">
        <v>-3.19</v>
      </c>
      <c r="CP887" s="1">
        <v>-3</v>
      </c>
      <c r="CQ887" s="1">
        <v>-2.0299999999999998</v>
      </c>
      <c r="CR887" s="1">
        <v>-1.75</v>
      </c>
      <c r="CS887" s="1">
        <v>-4.12</v>
      </c>
      <c r="CT887" s="1">
        <v>-3.76</v>
      </c>
      <c r="CV887" s="1">
        <v>200008</v>
      </c>
      <c r="CW887" s="1">
        <v>7.19</v>
      </c>
      <c r="CX887" s="1">
        <v>6.92</v>
      </c>
      <c r="CY887" s="1">
        <v>4.08</v>
      </c>
      <c r="CZ887" s="1">
        <v>4.8</v>
      </c>
      <c r="DA887" s="1">
        <v>7.81</v>
      </c>
      <c r="DB887" s="1">
        <v>5.38</v>
      </c>
      <c r="DC887" s="1">
        <v>3.65</v>
      </c>
      <c r="DD887" s="1">
        <v>4.12</v>
      </c>
      <c r="DE887" s="1">
        <v>5.16</v>
      </c>
      <c r="DF887" s="1">
        <v>9.67</v>
      </c>
      <c r="DG887" s="1">
        <v>6.16</v>
      </c>
      <c r="DH887" s="1">
        <v>5.37</v>
      </c>
      <c r="DI887" s="1">
        <v>5.38</v>
      </c>
      <c r="DJ887" s="1">
        <v>3.1</v>
      </c>
      <c r="DK887" s="1">
        <v>4.1500000000000004</v>
      </c>
      <c r="DL887" s="1">
        <v>3.92</v>
      </c>
      <c r="DM887" s="1">
        <v>4.29</v>
      </c>
      <c r="DN887" s="1">
        <v>5.27</v>
      </c>
      <c r="DO887" s="1">
        <v>5.0199999999999996</v>
      </c>
      <c r="DQ887" s="1">
        <v>199908</v>
      </c>
      <c r="DR887" s="1">
        <v>-99.99</v>
      </c>
      <c r="DS887" s="1">
        <v>-3.59</v>
      </c>
      <c r="DT887" s="1">
        <v>-3.85</v>
      </c>
      <c r="DU887" s="1">
        <v>-2.06</v>
      </c>
      <c r="DV887" s="1">
        <v>-3.42</v>
      </c>
      <c r="DW887" s="1">
        <v>-4.3899999999999997</v>
      </c>
      <c r="DX887" s="1">
        <v>-3.53</v>
      </c>
      <c r="DY887" s="1">
        <v>-3.1</v>
      </c>
      <c r="DZ887" s="1">
        <v>-2.27</v>
      </c>
      <c r="EA887" s="1">
        <v>-3.56</v>
      </c>
      <c r="EB887" s="1">
        <v>-2.95</v>
      </c>
      <c r="EC887" s="1">
        <v>-4.7</v>
      </c>
      <c r="ED887" s="1">
        <v>-3.96</v>
      </c>
      <c r="EE887" s="1">
        <v>-2.91</v>
      </c>
      <c r="EF887" s="1">
        <v>-4.22</v>
      </c>
      <c r="EG887" s="1">
        <v>-4.42</v>
      </c>
      <c r="EH887" s="1">
        <v>-1.71</v>
      </c>
      <c r="EI887" s="1">
        <v>-2.5299999999999998</v>
      </c>
      <c r="EJ887" s="1">
        <v>-1.97</v>
      </c>
      <c r="EL887">
        <v>199908</v>
      </c>
      <c r="EM887">
        <v>-1.38</v>
      </c>
      <c r="EN887">
        <v>-1</v>
      </c>
      <c r="EO887">
        <v>-1.72</v>
      </c>
      <c r="EP887">
        <v>0.39</v>
      </c>
      <c r="ER887" s="1">
        <v>200002</v>
      </c>
      <c r="ES887" s="1">
        <v>18.36</v>
      </c>
      <c r="EU887" s="1">
        <v>199903</v>
      </c>
      <c r="EV887" s="1">
        <v>0.24</v>
      </c>
      <c r="EX887" s="1">
        <v>200402</v>
      </c>
      <c r="EY887" s="1">
        <v>-2.95</v>
      </c>
      <c r="FA887" s="1">
        <v>200002</v>
      </c>
      <c r="FB887" s="1">
        <f>IF(ISERROR(VLOOKUP($FA887,MOM,LOOKUPS!C$12,0)*$FB$6+VLOOKUP($FA887,STREV,LOOKUPS!C$10,0)*$FC$6+VLOOKUP($FA887,LTREV,LOOKUPS!C$9,0)*$FD$6+VLOOKUP($FA887,CFP,LOOKUPS!C$6,0)*$FE$6+VLOOKUP($FA887,EP,LOOKUPS!C$8,0)*$FF$6+VLOOKUP($FA887,BM,LOOKUPS!C$5,0)*$FG$6+VLOOKUP($FA887,DIV,LOOKUPS!C$7,0)*$FH$6++VLOOKUP($FA887,SIZE,LOOKUPS!C$11,0)*$FI$6),"",VLOOKUP($FA887,MOM,LOOKUPS!C$12,0)*$FB$6+VLOOKUP($FA887,STREV,LOOKUPS!C$10,0)*$FC$6+VLOOKUP($FA887,LTREV,LOOKUPS!C$9,0)*$FD$6+VLOOKUP($FA887,CFP,LOOKUPS!C$6,0)*$FE$6+VLOOKUP($FA887,EP,LOOKUPS!C$8,0)*$FF$6+VLOOKUP($FA887,BM,LOOKUPS!C$5,0)*$FG$6+VLOOKUP($FA887,DIV,LOOKUPS!C$7,0)*$FH$6++VLOOKUP($FA887,SIZE,LOOKUPS!C$11,0)*$FI$6)</f>
        <v>23.848800000000001</v>
      </c>
      <c r="FC887" s="1">
        <f>IF(ISERROR(VLOOKUP($FA887,MOM,LOOKUPS!D$12,0)*$FB$6+VLOOKUP($FA887,STREV,LOOKUPS!D$10,0)*$FC$6+VLOOKUP($FA887,LTREV,LOOKUPS!D$9,0)*$FD$6+VLOOKUP($FA887,CFP,LOOKUPS!D$6,0)*$FE$6+VLOOKUP($FA887,EP,LOOKUPS!D$8,0)*$FF$6+VLOOKUP($FA887,BM,LOOKUPS!D$5,0)*$FG$6+VLOOKUP($FA887,DIV,LOOKUPS!D$7,0)*$FH$6++VLOOKUP($FA887,SIZE,LOOKUPS!D$11,0)*$FI$6),"",VLOOKUP($FA887,MOM,LOOKUPS!D$12,0)*$FB$6+VLOOKUP($FA887,STREV,LOOKUPS!D$10,0)*$FC$6+VLOOKUP($FA887,LTREV,LOOKUPS!D$9,0)*$FD$6+VLOOKUP($FA887,CFP,LOOKUPS!D$6,0)*$FE$6+VLOOKUP($FA887,EP,LOOKUPS!D$8,0)*$FF$6+VLOOKUP($FA887,BM,LOOKUPS!D$5,0)*$FG$6+VLOOKUP($FA887,DIV,LOOKUPS!D$7,0)*$FH$6++VLOOKUP($FA887,SIZE,LOOKUPS!D$11,0)*$FI$6)</f>
        <v>11.351900000000001</v>
      </c>
      <c r="FD887" s="1">
        <f>IF(ISERROR(VLOOKUP($FA887,MOM,LOOKUPS!E$12,0)*$FB$6+VLOOKUP($FA887,STREV,LOOKUPS!E$10,0)*$FC$6+VLOOKUP($FA887,LTREV,LOOKUPS!E$9,0)*$FD$6+VLOOKUP($FA887,CFP,LOOKUPS!E$6,0)*$FE$6+VLOOKUP($FA887,EP,LOOKUPS!E$8,0)*$FF$6+VLOOKUP($FA887,BM,LOOKUPS!E$5,0)*$FG$6+VLOOKUP($FA887,DIV,LOOKUPS!E$7,0)*$FH$6++VLOOKUP($FA887,SIZE,LOOKUPS!E$11,0)*$FI$6),"",VLOOKUP($FA887,MOM,LOOKUPS!E$12,0)*$FB$6+VLOOKUP($FA887,STREV,LOOKUPS!E$10,0)*$FC$6+VLOOKUP($FA887,LTREV,LOOKUPS!E$9,0)*$FD$6+VLOOKUP($FA887,CFP,LOOKUPS!E$6,0)*$FE$6+VLOOKUP($FA887,EP,LOOKUPS!E$8,0)*$FF$6+VLOOKUP($FA887,BM,LOOKUPS!E$5,0)*$FG$6+VLOOKUP($FA887,DIV,LOOKUPS!E$7,0)*$FH$6++VLOOKUP($FA887,SIZE,LOOKUPS!E$11,0)*$FI$6)</f>
        <v>8.9436999999999998</v>
      </c>
      <c r="FE887" s="1">
        <f>IF(ISERROR(VLOOKUP($FA887,MOM,LOOKUPS!F$12,0)*$FB$6+VLOOKUP($FA887,STREV,LOOKUPS!F$10,0)*$FC$6+VLOOKUP($FA887,LTREV,LOOKUPS!F$9,0)*$FD$6+VLOOKUP($FA887,CFP,LOOKUPS!F$6,0)*$FE$6+VLOOKUP($FA887,EP,LOOKUPS!F$8,0)*$FF$6+VLOOKUP($FA887,BM,LOOKUPS!F$5,0)*$FG$6+VLOOKUP($FA887,DIV,LOOKUPS!F$7,0)*$FH$6++VLOOKUP($FA887,SIZE,LOOKUPS!F$11,0)*$FI$6),"",VLOOKUP($FA887,MOM,LOOKUPS!F$12,0)*$FB$6+VLOOKUP($FA887,STREV,LOOKUPS!F$10,0)*$FC$6+VLOOKUP($FA887,LTREV,LOOKUPS!F$9,0)*$FD$6+VLOOKUP($FA887,CFP,LOOKUPS!F$6,0)*$FE$6+VLOOKUP($FA887,EP,LOOKUPS!F$8,0)*$FF$6+VLOOKUP($FA887,BM,LOOKUPS!F$5,0)*$FG$6+VLOOKUP($FA887,DIV,LOOKUPS!F$7,0)*$FH$6++VLOOKUP($FA887,SIZE,LOOKUPS!F$11,0)*$FI$6)</f>
        <v>7.234700000000001</v>
      </c>
      <c r="FF887" s="1">
        <f>IF(ISERROR(VLOOKUP($FA887,MOM,LOOKUPS!G$12,0)*$FB$6+VLOOKUP($FA887,STREV,LOOKUPS!G$10,0)*$FC$6+VLOOKUP($FA887,LTREV,LOOKUPS!G$9,0)*$FD$6+VLOOKUP($FA887,CFP,LOOKUPS!G$6,0)*$FE$6+VLOOKUP($FA887,EP,LOOKUPS!G$8,0)*$FF$6+VLOOKUP($FA887,BM,LOOKUPS!G$5,0)*$FG$6+VLOOKUP($FA887,DIV,LOOKUPS!G$7,0)*$FH$6++VLOOKUP($FA887,SIZE,LOOKUPS!G$11,0)*$FI$6),"",VLOOKUP($FA887,MOM,LOOKUPS!G$12,0)*$FB$6+VLOOKUP($FA887,STREV,LOOKUPS!G$10,0)*$FC$6+VLOOKUP($FA887,LTREV,LOOKUPS!G$9,0)*$FD$6+VLOOKUP($FA887,CFP,LOOKUPS!G$6,0)*$FE$6+VLOOKUP($FA887,EP,LOOKUPS!G$8,0)*$FF$6+VLOOKUP($FA887,BM,LOOKUPS!G$5,0)*$FG$6+VLOOKUP($FA887,DIV,LOOKUPS!G$7,0)*$FH$6++VLOOKUP($FA887,SIZE,LOOKUPS!G$11,0)*$FI$6)</f>
        <v>4.6473000000000004</v>
      </c>
      <c r="FG887" s="1">
        <f>IF(ISERROR(VLOOKUP($FA887,MOM,LOOKUPS!H$12,0)*$FB$6+VLOOKUP($FA887,STREV,LOOKUPS!H$10,0)*$FC$6+VLOOKUP($FA887,LTREV,LOOKUPS!H$9,0)*$FD$6+VLOOKUP($FA887,CFP,LOOKUPS!H$6,0)*$FE$6+VLOOKUP($FA887,EP,LOOKUPS!H$8,0)*$FF$6+VLOOKUP($FA887,BM,LOOKUPS!H$5,0)*$FG$6+VLOOKUP($FA887,DIV,LOOKUPS!H$7,0)*$FH$6++VLOOKUP($FA887,SIZE,LOOKUPS!H$11,0)*$FI$6),"",VLOOKUP($FA887,MOM,LOOKUPS!H$12,0)*$FB$6+VLOOKUP($FA887,STREV,LOOKUPS!H$10,0)*$FC$6+VLOOKUP($FA887,LTREV,LOOKUPS!H$9,0)*$FD$6+VLOOKUP($FA887,CFP,LOOKUPS!H$6,0)*$FE$6+VLOOKUP($FA887,EP,LOOKUPS!H$8,0)*$FF$6+VLOOKUP($FA887,BM,LOOKUPS!H$5,0)*$FG$6+VLOOKUP($FA887,DIV,LOOKUPS!H$7,0)*$FH$6++VLOOKUP($FA887,SIZE,LOOKUPS!H$11,0)*$FI$6)</f>
        <v>5.5678999999999998</v>
      </c>
      <c r="FH887" s="1">
        <f>IF(ISERROR(VLOOKUP($FA887,MOM,LOOKUPS!I$12,0)*$FB$6+VLOOKUP($FA887,STREV,LOOKUPS!I$10,0)*$FC$6+VLOOKUP($FA887,LTREV,LOOKUPS!I$9,0)*$FD$6+VLOOKUP($FA887,CFP,LOOKUPS!I$6,0)*$FE$6+VLOOKUP($FA887,EP,LOOKUPS!I$8,0)*$FF$6+VLOOKUP($FA887,BM,LOOKUPS!I$5,0)*$FG$6+VLOOKUP($FA887,DIV,LOOKUPS!I$7,0)*$FH$6++VLOOKUP($FA887,SIZE,LOOKUPS!I$11,0)*$FI$6),"",VLOOKUP($FA887,MOM,LOOKUPS!I$12,0)*$FB$6+VLOOKUP($FA887,STREV,LOOKUPS!I$10,0)*$FC$6+VLOOKUP($FA887,LTREV,LOOKUPS!I$9,0)*$FD$6+VLOOKUP($FA887,CFP,LOOKUPS!I$6,0)*$FE$6+VLOOKUP($FA887,EP,LOOKUPS!I$8,0)*$FF$6+VLOOKUP($FA887,BM,LOOKUPS!I$5,0)*$FG$6+VLOOKUP($FA887,DIV,LOOKUPS!I$7,0)*$FH$6++VLOOKUP($FA887,SIZE,LOOKUPS!I$11,0)*$FI$6)</f>
        <v>6.8897000000000004</v>
      </c>
      <c r="FI887" s="1">
        <f>IF(ISERROR(VLOOKUP($FA887,MOM,LOOKUPS!J$12,0)*$FB$6+VLOOKUP($FA887,STREV,LOOKUPS!J$10,0)*$FC$6+VLOOKUP($FA887,LTREV,LOOKUPS!J$9,0)*$FD$6+VLOOKUP($FA887,CFP,LOOKUPS!J$6,0)*$FE$6+VLOOKUP($FA887,EP,LOOKUPS!J$8,0)*$FF$6+VLOOKUP($FA887,BM,LOOKUPS!J$5,0)*$FG$6+VLOOKUP($FA887,DIV,LOOKUPS!J$7,0)*$FH$6++VLOOKUP($FA887,SIZE,LOOKUPS!J$11,0)*$FI$6),"",VLOOKUP($FA887,MOM,LOOKUPS!J$12,0)*$FB$6+VLOOKUP($FA887,STREV,LOOKUPS!J$10,0)*$FC$6+VLOOKUP($FA887,LTREV,LOOKUPS!J$9,0)*$FD$6+VLOOKUP($FA887,CFP,LOOKUPS!J$6,0)*$FE$6+VLOOKUP($FA887,EP,LOOKUPS!J$8,0)*$FF$6+VLOOKUP($FA887,BM,LOOKUPS!J$5,0)*$FG$6+VLOOKUP($FA887,DIV,LOOKUPS!J$7,0)*$FH$6++VLOOKUP($FA887,SIZE,LOOKUPS!J$11,0)*$FI$6)</f>
        <v>10.106900000000001</v>
      </c>
      <c r="FJ887" s="1">
        <f>IF(ISERROR(VLOOKUP($FA887,MOM,LOOKUPS!K$12,0)*$FB$6+VLOOKUP($FA887,STREV,LOOKUPS!K$10,0)*$FC$6+VLOOKUP($FA887,LTREV,LOOKUPS!K$9,0)*$FD$6+VLOOKUP($FA887,CFP,LOOKUPS!K$6,0)*$FE$6+VLOOKUP($FA887,EP,LOOKUPS!K$8,0)*$FF$6+VLOOKUP($FA887,BM,LOOKUPS!K$5,0)*$FG$6+VLOOKUP($FA887,DIV,LOOKUPS!K$7,0)*$FH$6++VLOOKUP($FA887,SIZE,LOOKUPS!K$11,0)*$FI$6),"",VLOOKUP($FA887,MOM,LOOKUPS!K$12,0)*$FB$6+VLOOKUP($FA887,STREV,LOOKUPS!K$10,0)*$FC$6+VLOOKUP($FA887,LTREV,LOOKUPS!K$9,0)*$FD$6+VLOOKUP($FA887,CFP,LOOKUPS!K$6,0)*$FE$6+VLOOKUP($FA887,EP,LOOKUPS!K$8,0)*$FF$6+VLOOKUP($FA887,BM,LOOKUPS!K$5,0)*$FG$6+VLOOKUP($FA887,DIV,LOOKUPS!K$7,0)*$FH$6++VLOOKUP($FA887,SIZE,LOOKUPS!K$11,0)*$FI$6)</f>
        <v>11.4755</v>
      </c>
      <c r="FK887" s="1">
        <f>IF(ISERROR(VLOOKUP($FA887,MOM,LOOKUPS!L$12,0)*$FB$6+VLOOKUP($FA887,STREV,LOOKUPS!L$10,0)*$FC$6+VLOOKUP($FA887,LTREV,LOOKUPS!L$9,0)*$FD$6+VLOOKUP($FA887,CFP,LOOKUPS!L$6,0)*$FE$6+VLOOKUP($FA887,EP,LOOKUPS!L$8,0)*$FF$6+VLOOKUP($FA887,BM,LOOKUPS!L$5,0)*$FG$6+VLOOKUP($FA887,DIV,LOOKUPS!L$7,0)*$FH$6++VLOOKUP($FA887,SIZE,LOOKUPS!L$11,0)*$FI$6),"",VLOOKUP($FA887,MOM,LOOKUPS!L$12,0)*$FB$6+VLOOKUP($FA887,STREV,LOOKUPS!L$10,0)*$FC$6+VLOOKUP($FA887,LTREV,LOOKUPS!L$9,0)*$FD$6+VLOOKUP($FA887,CFP,LOOKUPS!L$6,0)*$FE$6+VLOOKUP($FA887,EP,LOOKUPS!L$8,0)*$FF$6+VLOOKUP($FA887,BM,LOOKUPS!L$5,0)*$FG$6+VLOOKUP($FA887,DIV,LOOKUPS!L$7,0)*$FH$6++VLOOKUP($FA887,SIZE,LOOKUPS!L$11,0)*$FI$6)</f>
        <v>19.003700000000002</v>
      </c>
    </row>
    <row r="888" spans="1:167" x14ac:dyDescent="0.3">
      <c r="A888" s="1">
        <v>200003</v>
      </c>
      <c r="B888" s="1">
        <v>-0.65</v>
      </c>
      <c r="C888" s="1">
        <v>2.2799999999999998</v>
      </c>
      <c r="D888" s="1">
        <v>2.72</v>
      </c>
      <c r="E888" s="1">
        <v>1.51</v>
      </c>
      <c r="F888" s="1">
        <v>2.4500000000000002</v>
      </c>
      <c r="G888" s="1">
        <v>3.01</v>
      </c>
      <c r="H888" s="1">
        <v>2.95</v>
      </c>
      <c r="I888" s="1">
        <v>3.82</v>
      </c>
      <c r="J888" s="1">
        <v>3.53</v>
      </c>
      <c r="K888" s="1">
        <v>-3.62</v>
      </c>
      <c r="M888" s="1">
        <v>199904</v>
      </c>
      <c r="N888" s="1">
        <v>13.38</v>
      </c>
      <c r="O888" s="1">
        <v>10.75</v>
      </c>
      <c r="P888" s="1">
        <v>7.38</v>
      </c>
      <c r="Q888" s="1">
        <v>6.25</v>
      </c>
      <c r="R888" s="1">
        <v>4.53</v>
      </c>
      <c r="S888" s="1">
        <v>5.27</v>
      </c>
      <c r="T888" s="1">
        <v>5.62</v>
      </c>
      <c r="U888" s="1">
        <v>7.25</v>
      </c>
      <c r="V888" s="1">
        <v>6.34</v>
      </c>
      <c r="W888" s="1">
        <v>12.63</v>
      </c>
      <c r="Y888" s="1">
        <v>200403</v>
      </c>
      <c r="Z888" s="1">
        <v>0.17</v>
      </c>
      <c r="AA888" s="1">
        <v>1.1200000000000001</v>
      </c>
      <c r="AB888" s="1">
        <v>-0.03</v>
      </c>
      <c r="AC888" s="1">
        <v>-0.28000000000000003</v>
      </c>
      <c r="AD888" s="1">
        <v>0.78</v>
      </c>
      <c r="AE888" s="1">
        <v>0.61</v>
      </c>
      <c r="AF888" s="1">
        <v>1.1100000000000001</v>
      </c>
      <c r="AG888" s="1">
        <v>0.42</v>
      </c>
      <c r="AH888" s="1">
        <v>0.19</v>
      </c>
      <c r="AI888" s="1">
        <v>1.08</v>
      </c>
      <c r="CA888" s="1">
        <v>199909</v>
      </c>
      <c r="CB888" s="1">
        <v>-3.43</v>
      </c>
      <c r="CC888" s="1">
        <v>-0.19</v>
      </c>
      <c r="CD888" s="1">
        <v>-1.66</v>
      </c>
      <c r="CE888" s="1">
        <v>-3.49</v>
      </c>
      <c r="CF888" s="1">
        <v>0.01</v>
      </c>
      <c r="CG888" s="1">
        <v>-0.9</v>
      </c>
      <c r="CH888" s="1">
        <v>-2.0299999999999998</v>
      </c>
      <c r="CI888" s="1">
        <v>-2.4</v>
      </c>
      <c r="CJ888" s="1">
        <v>-3.72</v>
      </c>
      <c r="CK888" s="1">
        <v>0.81</v>
      </c>
      <c r="CL888" s="1">
        <v>-0.95</v>
      </c>
      <c r="CM888" s="1">
        <v>-0.71</v>
      </c>
      <c r="CN888" s="1">
        <v>-1.08</v>
      </c>
      <c r="CO888" s="1">
        <v>-2.0099999999999998</v>
      </c>
      <c r="CP888" s="1">
        <v>-2.06</v>
      </c>
      <c r="CQ888" s="1">
        <v>-1.61</v>
      </c>
      <c r="CR888" s="1">
        <v>-2.98</v>
      </c>
      <c r="CS888" s="1">
        <v>-3.74</v>
      </c>
      <c r="CT888" s="1">
        <v>-3.7</v>
      </c>
      <c r="CV888" s="1">
        <v>200009</v>
      </c>
      <c r="CW888" s="1">
        <v>-6.32</v>
      </c>
      <c r="CX888" s="1">
        <v>-0.63</v>
      </c>
      <c r="CY888" s="1">
        <v>0.99</v>
      </c>
      <c r="CZ888" s="1">
        <v>1.45</v>
      </c>
      <c r="DA888" s="1">
        <v>-1.41</v>
      </c>
      <c r="DB888" s="1">
        <v>0.46</v>
      </c>
      <c r="DC888" s="1">
        <v>0.82</v>
      </c>
      <c r="DD888" s="1">
        <v>1.1499999999999999</v>
      </c>
      <c r="DE888" s="1">
        <v>2.0499999999999998</v>
      </c>
      <c r="DF888" s="1">
        <v>-3.01</v>
      </c>
      <c r="DG888" s="1">
        <v>0</v>
      </c>
      <c r="DH888" s="1">
        <v>0.72</v>
      </c>
      <c r="DI888" s="1">
        <v>0.22</v>
      </c>
      <c r="DJ888" s="1">
        <v>2.48</v>
      </c>
      <c r="DK888" s="1">
        <v>-0.68</v>
      </c>
      <c r="DL888" s="1">
        <v>1.85</v>
      </c>
      <c r="DM888" s="1">
        <v>0.59</v>
      </c>
      <c r="DN888" s="1">
        <v>2.75</v>
      </c>
      <c r="DO888" s="1">
        <v>1.21</v>
      </c>
      <c r="DQ888" s="1">
        <v>199909</v>
      </c>
      <c r="DR888" s="1">
        <v>-99.99</v>
      </c>
      <c r="DS888" s="1">
        <v>-2.0699999999999998</v>
      </c>
      <c r="DT888" s="1">
        <v>-0.03</v>
      </c>
      <c r="DU888" s="1">
        <v>-3.15</v>
      </c>
      <c r="DV888" s="1">
        <v>-2.34</v>
      </c>
      <c r="DW888" s="1">
        <v>-0.33</v>
      </c>
      <c r="DX888" s="1">
        <v>0.75</v>
      </c>
      <c r="DY888" s="1">
        <v>-1.44</v>
      </c>
      <c r="DZ888" s="1">
        <v>-3.98</v>
      </c>
      <c r="EA888" s="1">
        <v>-2.75</v>
      </c>
      <c r="EB888" s="1">
        <v>-0.94</v>
      </c>
      <c r="EC888" s="1">
        <v>-0.24</v>
      </c>
      <c r="ED888" s="1">
        <v>-0.45</v>
      </c>
      <c r="EE888" s="1">
        <v>1.45</v>
      </c>
      <c r="EF888" s="1">
        <v>-0.04</v>
      </c>
      <c r="EG888" s="1">
        <v>-1.1599999999999999</v>
      </c>
      <c r="EH888" s="1">
        <v>-1.73</v>
      </c>
      <c r="EI888" s="1">
        <v>-4.5999999999999996</v>
      </c>
      <c r="EJ888" s="1">
        <v>-3.29</v>
      </c>
      <c r="EL888">
        <v>199909</v>
      </c>
      <c r="EM888">
        <v>-2.79</v>
      </c>
      <c r="EN888">
        <v>3.36</v>
      </c>
      <c r="EO888">
        <v>-3.42</v>
      </c>
      <c r="EP888">
        <v>0.39</v>
      </c>
      <c r="ER888" s="1">
        <v>200003</v>
      </c>
      <c r="ES888" s="1">
        <v>-6.39</v>
      </c>
      <c r="EU888" s="1">
        <v>199904</v>
      </c>
      <c r="EV888" s="1">
        <v>2.44</v>
      </c>
      <c r="EX888" s="1">
        <v>200403</v>
      </c>
      <c r="EY888" s="1">
        <v>-1.69</v>
      </c>
      <c r="FA888" s="1">
        <v>200003</v>
      </c>
      <c r="FB888" s="1">
        <f>IF(ISERROR(VLOOKUP($FA888,MOM,LOOKUPS!C$12,0)*$FB$6+VLOOKUP($FA888,STREV,LOOKUPS!C$10,0)*$FC$6+VLOOKUP($FA888,LTREV,LOOKUPS!C$9,0)*$FD$6+VLOOKUP($FA888,CFP,LOOKUPS!C$6,0)*$FE$6+VLOOKUP($FA888,EP,LOOKUPS!C$8,0)*$FF$6+VLOOKUP($FA888,BM,LOOKUPS!C$5,0)*$FG$6+VLOOKUP($FA888,DIV,LOOKUPS!C$7,0)*$FH$6++VLOOKUP($FA888,SIZE,LOOKUPS!C$11,0)*$FI$6),"",VLOOKUP($FA888,MOM,LOOKUPS!C$12,0)*$FB$6+VLOOKUP($FA888,STREV,LOOKUPS!C$10,0)*$FC$6+VLOOKUP($FA888,LTREV,LOOKUPS!C$9,0)*$FD$6+VLOOKUP($FA888,CFP,LOOKUPS!C$6,0)*$FE$6+VLOOKUP($FA888,EP,LOOKUPS!C$8,0)*$FF$6+VLOOKUP($FA888,BM,LOOKUPS!C$5,0)*$FG$6+VLOOKUP($FA888,DIV,LOOKUPS!C$7,0)*$FH$6++VLOOKUP($FA888,SIZE,LOOKUPS!C$11,0)*$FI$6)</f>
        <v>-3.7705000000000002</v>
      </c>
      <c r="FC888" s="1">
        <f>IF(ISERROR(VLOOKUP($FA888,MOM,LOOKUPS!D$12,0)*$FB$6+VLOOKUP($FA888,STREV,LOOKUPS!D$10,0)*$FC$6+VLOOKUP($FA888,LTREV,LOOKUPS!D$9,0)*$FD$6+VLOOKUP($FA888,CFP,LOOKUPS!D$6,0)*$FE$6+VLOOKUP($FA888,EP,LOOKUPS!D$8,0)*$FF$6+VLOOKUP($FA888,BM,LOOKUPS!D$5,0)*$FG$6+VLOOKUP($FA888,DIV,LOOKUPS!D$7,0)*$FH$6++VLOOKUP($FA888,SIZE,LOOKUPS!D$11,0)*$FI$6),"",VLOOKUP($FA888,MOM,LOOKUPS!D$12,0)*$FB$6+VLOOKUP($FA888,STREV,LOOKUPS!D$10,0)*$FC$6+VLOOKUP($FA888,LTREV,LOOKUPS!D$9,0)*$FD$6+VLOOKUP($FA888,CFP,LOOKUPS!D$6,0)*$FE$6+VLOOKUP($FA888,EP,LOOKUPS!D$8,0)*$FF$6+VLOOKUP($FA888,BM,LOOKUPS!D$5,0)*$FG$6+VLOOKUP($FA888,DIV,LOOKUPS!D$7,0)*$FH$6++VLOOKUP($FA888,SIZE,LOOKUPS!D$11,0)*$FI$6)</f>
        <v>1.8416000000000001</v>
      </c>
      <c r="FD888" s="1">
        <f>IF(ISERROR(VLOOKUP($FA888,MOM,LOOKUPS!E$12,0)*$FB$6+VLOOKUP($FA888,STREV,LOOKUPS!E$10,0)*$FC$6+VLOOKUP($FA888,LTREV,LOOKUPS!E$9,0)*$FD$6+VLOOKUP($FA888,CFP,LOOKUPS!E$6,0)*$FE$6+VLOOKUP($FA888,EP,LOOKUPS!E$8,0)*$FF$6+VLOOKUP($FA888,BM,LOOKUPS!E$5,0)*$FG$6+VLOOKUP($FA888,DIV,LOOKUPS!E$7,0)*$FH$6++VLOOKUP($FA888,SIZE,LOOKUPS!E$11,0)*$FI$6),"",VLOOKUP($FA888,MOM,LOOKUPS!E$12,0)*$FB$6+VLOOKUP($FA888,STREV,LOOKUPS!E$10,0)*$FC$6+VLOOKUP($FA888,LTREV,LOOKUPS!E$9,0)*$FD$6+VLOOKUP($FA888,CFP,LOOKUPS!E$6,0)*$FE$6+VLOOKUP($FA888,EP,LOOKUPS!E$8,0)*$FF$6+VLOOKUP($FA888,BM,LOOKUPS!E$5,0)*$FG$6+VLOOKUP($FA888,DIV,LOOKUPS!E$7,0)*$FH$6++VLOOKUP($FA888,SIZE,LOOKUPS!E$11,0)*$FI$6)</f>
        <v>3.0141</v>
      </c>
      <c r="FE888" s="1">
        <f>IF(ISERROR(VLOOKUP($FA888,MOM,LOOKUPS!F$12,0)*$FB$6+VLOOKUP($FA888,STREV,LOOKUPS!F$10,0)*$FC$6+VLOOKUP($FA888,LTREV,LOOKUPS!F$9,0)*$FD$6+VLOOKUP($FA888,CFP,LOOKUPS!F$6,0)*$FE$6+VLOOKUP($FA888,EP,LOOKUPS!F$8,0)*$FF$6+VLOOKUP($FA888,BM,LOOKUPS!F$5,0)*$FG$6+VLOOKUP($FA888,DIV,LOOKUPS!F$7,0)*$FH$6++VLOOKUP($FA888,SIZE,LOOKUPS!F$11,0)*$FI$6),"",VLOOKUP($FA888,MOM,LOOKUPS!F$12,0)*$FB$6+VLOOKUP($FA888,STREV,LOOKUPS!F$10,0)*$FC$6+VLOOKUP($FA888,LTREV,LOOKUPS!F$9,0)*$FD$6+VLOOKUP($FA888,CFP,LOOKUPS!F$6,0)*$FE$6+VLOOKUP($FA888,EP,LOOKUPS!F$8,0)*$FF$6+VLOOKUP($FA888,BM,LOOKUPS!F$5,0)*$FG$6+VLOOKUP($FA888,DIV,LOOKUPS!F$7,0)*$FH$6++VLOOKUP($FA888,SIZE,LOOKUPS!F$11,0)*$FI$6)</f>
        <v>1.2202000000000002</v>
      </c>
      <c r="FF888" s="1">
        <f>IF(ISERROR(VLOOKUP($FA888,MOM,LOOKUPS!G$12,0)*$FB$6+VLOOKUP($FA888,STREV,LOOKUPS!G$10,0)*$FC$6+VLOOKUP($FA888,LTREV,LOOKUPS!G$9,0)*$FD$6+VLOOKUP($FA888,CFP,LOOKUPS!G$6,0)*$FE$6+VLOOKUP($FA888,EP,LOOKUPS!G$8,0)*$FF$6+VLOOKUP($FA888,BM,LOOKUPS!G$5,0)*$FG$6+VLOOKUP($FA888,DIV,LOOKUPS!G$7,0)*$FH$6++VLOOKUP($FA888,SIZE,LOOKUPS!G$11,0)*$FI$6),"",VLOOKUP($FA888,MOM,LOOKUPS!G$12,0)*$FB$6+VLOOKUP($FA888,STREV,LOOKUPS!G$10,0)*$FC$6+VLOOKUP($FA888,LTREV,LOOKUPS!G$9,0)*$FD$6+VLOOKUP($FA888,CFP,LOOKUPS!G$6,0)*$FE$6+VLOOKUP($FA888,EP,LOOKUPS!G$8,0)*$FF$6+VLOOKUP($FA888,BM,LOOKUPS!G$5,0)*$FG$6+VLOOKUP($FA888,DIV,LOOKUPS!G$7,0)*$FH$6++VLOOKUP($FA888,SIZE,LOOKUPS!G$11,0)*$FI$6)</f>
        <v>3.3765000000000001</v>
      </c>
      <c r="FG888" s="1">
        <f>IF(ISERROR(VLOOKUP($FA888,MOM,LOOKUPS!H$12,0)*$FB$6+VLOOKUP($FA888,STREV,LOOKUPS!H$10,0)*$FC$6+VLOOKUP($FA888,LTREV,LOOKUPS!H$9,0)*$FD$6+VLOOKUP($FA888,CFP,LOOKUPS!H$6,0)*$FE$6+VLOOKUP($FA888,EP,LOOKUPS!H$8,0)*$FF$6+VLOOKUP($FA888,BM,LOOKUPS!H$5,0)*$FG$6+VLOOKUP($FA888,DIV,LOOKUPS!H$7,0)*$FH$6++VLOOKUP($FA888,SIZE,LOOKUPS!H$11,0)*$FI$6),"",VLOOKUP($FA888,MOM,LOOKUPS!H$12,0)*$FB$6+VLOOKUP($FA888,STREV,LOOKUPS!H$10,0)*$FC$6+VLOOKUP($FA888,LTREV,LOOKUPS!H$9,0)*$FD$6+VLOOKUP($FA888,CFP,LOOKUPS!H$6,0)*$FE$6+VLOOKUP($FA888,EP,LOOKUPS!H$8,0)*$FF$6+VLOOKUP($FA888,BM,LOOKUPS!H$5,0)*$FG$6+VLOOKUP($FA888,DIV,LOOKUPS!H$7,0)*$FH$6++VLOOKUP($FA888,SIZE,LOOKUPS!H$11,0)*$FI$6)</f>
        <v>3.4620000000000002</v>
      </c>
      <c r="FH888" s="1">
        <f>IF(ISERROR(VLOOKUP($FA888,MOM,LOOKUPS!I$12,0)*$FB$6+VLOOKUP($FA888,STREV,LOOKUPS!I$10,0)*$FC$6+VLOOKUP($FA888,LTREV,LOOKUPS!I$9,0)*$FD$6+VLOOKUP($FA888,CFP,LOOKUPS!I$6,0)*$FE$6+VLOOKUP($FA888,EP,LOOKUPS!I$8,0)*$FF$6+VLOOKUP($FA888,BM,LOOKUPS!I$5,0)*$FG$6+VLOOKUP($FA888,DIV,LOOKUPS!I$7,0)*$FH$6++VLOOKUP($FA888,SIZE,LOOKUPS!I$11,0)*$FI$6),"",VLOOKUP($FA888,MOM,LOOKUPS!I$12,0)*$FB$6+VLOOKUP($FA888,STREV,LOOKUPS!I$10,0)*$FC$6+VLOOKUP($FA888,LTREV,LOOKUPS!I$9,0)*$FD$6+VLOOKUP($FA888,CFP,LOOKUPS!I$6,0)*$FE$6+VLOOKUP($FA888,EP,LOOKUPS!I$8,0)*$FF$6+VLOOKUP($FA888,BM,LOOKUPS!I$5,0)*$FG$6+VLOOKUP($FA888,DIV,LOOKUPS!I$7,0)*$FH$6++VLOOKUP($FA888,SIZE,LOOKUPS!I$11,0)*$FI$6)</f>
        <v>3.2110000000000003</v>
      </c>
      <c r="FI888" s="1">
        <f>IF(ISERROR(VLOOKUP($FA888,MOM,LOOKUPS!J$12,0)*$FB$6+VLOOKUP($FA888,STREV,LOOKUPS!J$10,0)*$FC$6+VLOOKUP($FA888,LTREV,LOOKUPS!J$9,0)*$FD$6+VLOOKUP($FA888,CFP,LOOKUPS!J$6,0)*$FE$6+VLOOKUP($FA888,EP,LOOKUPS!J$8,0)*$FF$6+VLOOKUP($FA888,BM,LOOKUPS!J$5,0)*$FG$6+VLOOKUP($FA888,DIV,LOOKUPS!J$7,0)*$FH$6++VLOOKUP($FA888,SIZE,LOOKUPS!J$11,0)*$FI$6),"",VLOOKUP($FA888,MOM,LOOKUPS!J$12,0)*$FB$6+VLOOKUP($FA888,STREV,LOOKUPS!J$10,0)*$FC$6+VLOOKUP($FA888,LTREV,LOOKUPS!J$9,0)*$FD$6+VLOOKUP($FA888,CFP,LOOKUPS!J$6,0)*$FE$6+VLOOKUP($FA888,EP,LOOKUPS!J$8,0)*$FF$6+VLOOKUP($FA888,BM,LOOKUPS!J$5,0)*$FG$6+VLOOKUP($FA888,DIV,LOOKUPS!J$7,0)*$FH$6++VLOOKUP($FA888,SIZE,LOOKUPS!J$11,0)*$FI$6)</f>
        <v>3.0261000000000005</v>
      </c>
      <c r="FJ888" s="1">
        <f>IF(ISERROR(VLOOKUP($FA888,MOM,LOOKUPS!K$12,0)*$FB$6+VLOOKUP($FA888,STREV,LOOKUPS!K$10,0)*$FC$6+VLOOKUP($FA888,LTREV,LOOKUPS!K$9,0)*$FD$6+VLOOKUP($FA888,CFP,LOOKUPS!K$6,0)*$FE$6+VLOOKUP($FA888,EP,LOOKUPS!K$8,0)*$FF$6+VLOOKUP($FA888,BM,LOOKUPS!K$5,0)*$FG$6+VLOOKUP($FA888,DIV,LOOKUPS!K$7,0)*$FH$6++VLOOKUP($FA888,SIZE,LOOKUPS!K$11,0)*$FI$6),"",VLOOKUP($FA888,MOM,LOOKUPS!K$12,0)*$FB$6+VLOOKUP($FA888,STREV,LOOKUPS!K$10,0)*$FC$6+VLOOKUP($FA888,LTREV,LOOKUPS!K$9,0)*$FD$6+VLOOKUP($FA888,CFP,LOOKUPS!K$6,0)*$FE$6+VLOOKUP($FA888,EP,LOOKUPS!K$8,0)*$FF$6+VLOOKUP($FA888,BM,LOOKUPS!K$5,0)*$FG$6+VLOOKUP($FA888,DIV,LOOKUPS!K$7,0)*$FH$6++VLOOKUP($FA888,SIZE,LOOKUPS!K$11,0)*$FI$6)</f>
        <v>3.4984000000000002</v>
      </c>
      <c r="FK888" s="1">
        <f>IF(ISERROR(VLOOKUP($FA888,MOM,LOOKUPS!L$12,0)*$FB$6+VLOOKUP($FA888,STREV,LOOKUPS!L$10,0)*$FC$6+VLOOKUP($FA888,LTREV,LOOKUPS!L$9,0)*$FD$6+VLOOKUP($FA888,CFP,LOOKUPS!L$6,0)*$FE$6+VLOOKUP($FA888,EP,LOOKUPS!L$8,0)*$FF$6+VLOOKUP($FA888,BM,LOOKUPS!L$5,0)*$FG$6+VLOOKUP($FA888,DIV,LOOKUPS!L$7,0)*$FH$6++VLOOKUP($FA888,SIZE,LOOKUPS!L$11,0)*$FI$6),"",VLOOKUP($FA888,MOM,LOOKUPS!L$12,0)*$FB$6+VLOOKUP($FA888,STREV,LOOKUPS!L$10,0)*$FC$6+VLOOKUP($FA888,LTREV,LOOKUPS!L$9,0)*$FD$6+VLOOKUP($FA888,CFP,LOOKUPS!L$6,0)*$FE$6+VLOOKUP($FA888,EP,LOOKUPS!L$8,0)*$FF$6+VLOOKUP($FA888,BM,LOOKUPS!L$5,0)*$FG$6+VLOOKUP($FA888,DIV,LOOKUPS!L$7,0)*$FH$6++VLOOKUP($FA888,SIZE,LOOKUPS!L$11,0)*$FI$6)</f>
        <v>0.39350000000000007</v>
      </c>
    </row>
    <row r="889" spans="1:167" x14ac:dyDescent="0.3">
      <c r="A889" s="1">
        <v>200004</v>
      </c>
      <c r="B889" s="1">
        <v>-11.11</v>
      </c>
      <c r="C889" s="1">
        <v>-5.81</v>
      </c>
      <c r="D889" s="1">
        <v>-3.01</v>
      </c>
      <c r="E889" s="1">
        <v>-1.34</v>
      </c>
      <c r="F889" s="1">
        <v>-0.77</v>
      </c>
      <c r="G889" s="1">
        <v>-2.9</v>
      </c>
      <c r="H889" s="1">
        <v>-3.61</v>
      </c>
      <c r="I889" s="1">
        <v>-4.0199999999999996</v>
      </c>
      <c r="J889" s="1">
        <v>-8.25</v>
      </c>
      <c r="K889" s="1">
        <v>-17.38</v>
      </c>
      <c r="M889" s="1">
        <v>199905</v>
      </c>
      <c r="N889" s="1">
        <v>5.93</v>
      </c>
      <c r="O889" s="1">
        <v>4.68</v>
      </c>
      <c r="P889" s="1">
        <v>3.4</v>
      </c>
      <c r="Q889" s="1">
        <v>3.99</v>
      </c>
      <c r="R889" s="1">
        <v>3.17</v>
      </c>
      <c r="S889" s="1">
        <v>2.5</v>
      </c>
      <c r="T889" s="1">
        <v>2.2400000000000002</v>
      </c>
      <c r="U889" s="1">
        <v>1.63</v>
      </c>
      <c r="V889" s="1">
        <v>2.4</v>
      </c>
      <c r="W889" s="1">
        <v>-0.42</v>
      </c>
      <c r="Y889" s="1">
        <v>200404</v>
      </c>
      <c r="Z889" s="1">
        <v>-4.7</v>
      </c>
      <c r="AA889" s="1">
        <v>-4.18</v>
      </c>
      <c r="AB889" s="1">
        <v>-2.21</v>
      </c>
      <c r="AC889" s="1">
        <v>-2.78</v>
      </c>
      <c r="AD889" s="1">
        <v>-1.71</v>
      </c>
      <c r="AE889" s="1">
        <v>-3.64</v>
      </c>
      <c r="AF889" s="1">
        <v>-1.48</v>
      </c>
      <c r="AG889" s="1">
        <v>-2.8</v>
      </c>
      <c r="AH889" s="1">
        <v>-2.4900000000000002</v>
      </c>
      <c r="AI889" s="1">
        <v>-1.46</v>
      </c>
      <c r="CA889" s="1">
        <v>199910</v>
      </c>
      <c r="CB889" s="1">
        <v>-1.04</v>
      </c>
      <c r="CC889" s="1">
        <v>1.72</v>
      </c>
      <c r="CD889" s="1">
        <v>-0.57999999999999996</v>
      </c>
      <c r="CE889" s="1">
        <v>-1.79</v>
      </c>
      <c r="CF889" s="1">
        <v>2.33</v>
      </c>
      <c r="CG889" s="1">
        <v>-0.15</v>
      </c>
      <c r="CH889" s="1">
        <v>-0.66</v>
      </c>
      <c r="CI889" s="1">
        <v>-0.94</v>
      </c>
      <c r="CJ889" s="1">
        <v>-2.06</v>
      </c>
      <c r="CK889" s="1">
        <v>2.61</v>
      </c>
      <c r="CL889" s="1">
        <v>1.99</v>
      </c>
      <c r="CM889" s="1">
        <v>0.15</v>
      </c>
      <c r="CN889" s="1">
        <v>-0.43</v>
      </c>
      <c r="CO889" s="1">
        <v>-1.66</v>
      </c>
      <c r="CP889" s="1">
        <v>0.24</v>
      </c>
      <c r="CQ889" s="1">
        <v>-0.61</v>
      </c>
      <c r="CR889" s="1">
        <v>-1.18</v>
      </c>
      <c r="CS889" s="1">
        <v>-1.92</v>
      </c>
      <c r="CT889" s="1">
        <v>-2.1800000000000002</v>
      </c>
      <c r="CV889" s="1">
        <v>200010</v>
      </c>
      <c r="CW889" s="1">
        <v>-9.09</v>
      </c>
      <c r="CX889" s="1">
        <v>0.84</v>
      </c>
      <c r="CY889" s="1">
        <v>0.5</v>
      </c>
      <c r="CZ889" s="1">
        <v>-0.95</v>
      </c>
      <c r="DA889" s="1">
        <v>0.87</v>
      </c>
      <c r="DB889" s="1">
        <v>1.1499999999999999</v>
      </c>
      <c r="DC889" s="1">
        <v>0.16</v>
      </c>
      <c r="DD889" s="1">
        <v>-0.37</v>
      </c>
      <c r="DE889" s="1">
        <v>-0.9</v>
      </c>
      <c r="DF889" s="1">
        <v>1.64</v>
      </c>
      <c r="DG889" s="1">
        <v>0.2</v>
      </c>
      <c r="DH889" s="1">
        <v>0.79</v>
      </c>
      <c r="DI889" s="1">
        <v>1.47</v>
      </c>
      <c r="DJ889" s="1">
        <v>1.41</v>
      </c>
      <c r="DK889" s="1">
        <v>-0.97</v>
      </c>
      <c r="DL889" s="1">
        <v>0.43</v>
      </c>
      <c r="DM889" s="1">
        <v>-1.01</v>
      </c>
      <c r="DN889" s="1">
        <v>-0.25</v>
      </c>
      <c r="DO889" s="1">
        <v>-1.67</v>
      </c>
      <c r="DQ889" s="1">
        <v>199910</v>
      </c>
      <c r="DR889" s="1">
        <v>-99.99</v>
      </c>
      <c r="DS889" s="1">
        <v>-1.4</v>
      </c>
      <c r="DT889" s="1">
        <v>1.0900000000000001</v>
      </c>
      <c r="DU889" s="1">
        <v>5.47</v>
      </c>
      <c r="DV889" s="1">
        <v>-1.5</v>
      </c>
      <c r="DW889" s="1">
        <v>-0.71</v>
      </c>
      <c r="DX889" s="1">
        <v>1.02</v>
      </c>
      <c r="DY889" s="1">
        <v>4.41</v>
      </c>
      <c r="DZ889" s="1">
        <v>5.9</v>
      </c>
      <c r="EA889" s="1">
        <v>-1.2</v>
      </c>
      <c r="EB889" s="1">
        <v>-2.5499999999999998</v>
      </c>
      <c r="EC889" s="1">
        <v>-0.72</v>
      </c>
      <c r="ED889" s="1">
        <v>-0.71</v>
      </c>
      <c r="EE889" s="1">
        <v>0.63</v>
      </c>
      <c r="EF889" s="1">
        <v>1.45</v>
      </c>
      <c r="EG889" s="1">
        <v>4.1100000000000003</v>
      </c>
      <c r="EH889" s="1">
        <v>4.74</v>
      </c>
      <c r="EI889" s="1">
        <v>5.44</v>
      </c>
      <c r="EJ889" s="1">
        <v>6.42</v>
      </c>
      <c r="EL889">
        <v>199910</v>
      </c>
      <c r="EM889">
        <v>6.12</v>
      </c>
      <c r="EN889">
        <v>-6.75</v>
      </c>
      <c r="EO889">
        <v>-3.16</v>
      </c>
      <c r="EP889">
        <v>0.39</v>
      </c>
      <c r="ER889" s="1">
        <v>200004</v>
      </c>
      <c r="ES889" s="1">
        <v>-8.57</v>
      </c>
      <c r="EU889" s="1">
        <v>199905</v>
      </c>
      <c r="EV889" s="1">
        <v>1.1100000000000001</v>
      </c>
      <c r="EX889" s="1">
        <v>200404</v>
      </c>
      <c r="EY889" s="1">
        <v>-2.29</v>
      </c>
      <c r="FA889" s="1">
        <v>200004</v>
      </c>
      <c r="FB889" s="1">
        <f>IF(ISERROR(VLOOKUP($FA889,MOM,LOOKUPS!C$12,0)*$FB$6+VLOOKUP($FA889,STREV,LOOKUPS!C$10,0)*$FC$6+VLOOKUP($FA889,LTREV,LOOKUPS!C$9,0)*$FD$6+VLOOKUP($FA889,CFP,LOOKUPS!C$6,0)*$FE$6+VLOOKUP($FA889,EP,LOOKUPS!C$8,0)*$FF$6+VLOOKUP($FA889,BM,LOOKUPS!C$5,0)*$FG$6+VLOOKUP($FA889,DIV,LOOKUPS!C$7,0)*$FH$6++VLOOKUP($FA889,SIZE,LOOKUPS!C$11,0)*$FI$6),"",VLOOKUP($FA889,MOM,LOOKUPS!C$12,0)*$FB$6+VLOOKUP($FA889,STREV,LOOKUPS!C$10,0)*$FC$6+VLOOKUP($FA889,LTREV,LOOKUPS!C$9,0)*$FD$6+VLOOKUP($FA889,CFP,LOOKUPS!C$6,0)*$FE$6+VLOOKUP($FA889,EP,LOOKUPS!C$8,0)*$FF$6+VLOOKUP($FA889,BM,LOOKUPS!C$5,0)*$FG$6+VLOOKUP($FA889,DIV,LOOKUPS!C$7,0)*$FH$6++VLOOKUP($FA889,SIZE,LOOKUPS!C$11,0)*$FI$6)</f>
        <v>-13.5318</v>
      </c>
      <c r="FC889" s="1">
        <f>IF(ISERROR(VLOOKUP($FA889,MOM,LOOKUPS!D$12,0)*$FB$6+VLOOKUP($FA889,STREV,LOOKUPS!D$10,0)*$FC$6+VLOOKUP($FA889,LTREV,LOOKUPS!D$9,0)*$FD$6+VLOOKUP($FA889,CFP,LOOKUPS!D$6,0)*$FE$6+VLOOKUP($FA889,EP,LOOKUPS!D$8,0)*$FF$6+VLOOKUP($FA889,BM,LOOKUPS!D$5,0)*$FG$6+VLOOKUP($FA889,DIV,LOOKUPS!D$7,0)*$FH$6++VLOOKUP($FA889,SIZE,LOOKUPS!D$11,0)*$FI$6),"",VLOOKUP($FA889,MOM,LOOKUPS!D$12,0)*$FB$6+VLOOKUP($FA889,STREV,LOOKUPS!D$10,0)*$FC$6+VLOOKUP($FA889,LTREV,LOOKUPS!D$9,0)*$FD$6+VLOOKUP($FA889,CFP,LOOKUPS!D$6,0)*$FE$6+VLOOKUP($FA889,EP,LOOKUPS!D$8,0)*$FF$6+VLOOKUP($FA889,BM,LOOKUPS!D$5,0)*$FG$6+VLOOKUP($FA889,DIV,LOOKUPS!D$7,0)*$FH$6++VLOOKUP($FA889,SIZE,LOOKUPS!D$11,0)*$FI$6)</f>
        <v>-8.7270000000000003</v>
      </c>
      <c r="FD889" s="1">
        <f>IF(ISERROR(VLOOKUP($FA889,MOM,LOOKUPS!E$12,0)*$FB$6+VLOOKUP($FA889,STREV,LOOKUPS!E$10,0)*$FC$6+VLOOKUP($FA889,LTREV,LOOKUPS!E$9,0)*$FD$6+VLOOKUP($FA889,CFP,LOOKUPS!E$6,0)*$FE$6+VLOOKUP($FA889,EP,LOOKUPS!E$8,0)*$FF$6+VLOOKUP($FA889,BM,LOOKUPS!E$5,0)*$FG$6+VLOOKUP($FA889,DIV,LOOKUPS!E$7,0)*$FH$6++VLOOKUP($FA889,SIZE,LOOKUPS!E$11,0)*$FI$6),"",VLOOKUP($FA889,MOM,LOOKUPS!E$12,0)*$FB$6+VLOOKUP($FA889,STREV,LOOKUPS!E$10,0)*$FC$6+VLOOKUP($FA889,LTREV,LOOKUPS!E$9,0)*$FD$6+VLOOKUP($FA889,CFP,LOOKUPS!E$6,0)*$FE$6+VLOOKUP($FA889,EP,LOOKUPS!E$8,0)*$FF$6+VLOOKUP($FA889,BM,LOOKUPS!E$5,0)*$FG$6+VLOOKUP($FA889,DIV,LOOKUPS!E$7,0)*$FH$6++VLOOKUP($FA889,SIZE,LOOKUPS!E$11,0)*$FI$6)</f>
        <v>-6.8071999999999999</v>
      </c>
      <c r="FE889" s="1">
        <f>IF(ISERROR(VLOOKUP($FA889,MOM,LOOKUPS!F$12,0)*$FB$6+VLOOKUP($FA889,STREV,LOOKUPS!F$10,0)*$FC$6+VLOOKUP($FA889,LTREV,LOOKUPS!F$9,0)*$FD$6+VLOOKUP($FA889,CFP,LOOKUPS!F$6,0)*$FE$6+VLOOKUP($FA889,EP,LOOKUPS!F$8,0)*$FF$6+VLOOKUP($FA889,BM,LOOKUPS!F$5,0)*$FG$6+VLOOKUP($FA889,DIV,LOOKUPS!F$7,0)*$FH$6++VLOOKUP($FA889,SIZE,LOOKUPS!F$11,0)*$FI$6),"",VLOOKUP($FA889,MOM,LOOKUPS!F$12,0)*$FB$6+VLOOKUP($FA889,STREV,LOOKUPS!F$10,0)*$FC$6+VLOOKUP($FA889,LTREV,LOOKUPS!F$9,0)*$FD$6+VLOOKUP($FA889,CFP,LOOKUPS!F$6,0)*$FE$6+VLOOKUP($FA889,EP,LOOKUPS!F$8,0)*$FF$6+VLOOKUP($FA889,BM,LOOKUPS!F$5,0)*$FG$6+VLOOKUP($FA889,DIV,LOOKUPS!F$7,0)*$FH$6++VLOOKUP($FA889,SIZE,LOOKUPS!F$11,0)*$FI$6)</f>
        <v>-5.0699000000000005</v>
      </c>
      <c r="FF889" s="1">
        <f>IF(ISERROR(VLOOKUP($FA889,MOM,LOOKUPS!G$12,0)*$FB$6+VLOOKUP($FA889,STREV,LOOKUPS!G$10,0)*$FC$6+VLOOKUP($FA889,LTREV,LOOKUPS!G$9,0)*$FD$6+VLOOKUP($FA889,CFP,LOOKUPS!G$6,0)*$FE$6+VLOOKUP($FA889,EP,LOOKUPS!G$8,0)*$FF$6+VLOOKUP($FA889,BM,LOOKUPS!G$5,0)*$FG$6+VLOOKUP($FA889,DIV,LOOKUPS!G$7,0)*$FH$6++VLOOKUP($FA889,SIZE,LOOKUPS!G$11,0)*$FI$6),"",VLOOKUP($FA889,MOM,LOOKUPS!G$12,0)*$FB$6+VLOOKUP($FA889,STREV,LOOKUPS!G$10,0)*$FC$6+VLOOKUP($FA889,LTREV,LOOKUPS!G$9,0)*$FD$6+VLOOKUP($FA889,CFP,LOOKUPS!G$6,0)*$FE$6+VLOOKUP($FA889,EP,LOOKUPS!G$8,0)*$FF$6+VLOOKUP($FA889,BM,LOOKUPS!G$5,0)*$FG$6+VLOOKUP($FA889,DIV,LOOKUPS!G$7,0)*$FH$6++VLOOKUP($FA889,SIZE,LOOKUPS!G$11,0)*$FI$6)</f>
        <v>-4.0365000000000002</v>
      </c>
      <c r="FG889" s="1">
        <f>IF(ISERROR(VLOOKUP($FA889,MOM,LOOKUPS!H$12,0)*$FB$6+VLOOKUP($FA889,STREV,LOOKUPS!H$10,0)*$FC$6+VLOOKUP($FA889,LTREV,LOOKUPS!H$9,0)*$FD$6+VLOOKUP($FA889,CFP,LOOKUPS!H$6,0)*$FE$6+VLOOKUP($FA889,EP,LOOKUPS!H$8,0)*$FF$6+VLOOKUP($FA889,BM,LOOKUPS!H$5,0)*$FG$6+VLOOKUP($FA889,DIV,LOOKUPS!H$7,0)*$FH$6++VLOOKUP($FA889,SIZE,LOOKUPS!H$11,0)*$FI$6),"",VLOOKUP($FA889,MOM,LOOKUPS!H$12,0)*$FB$6+VLOOKUP($FA889,STREV,LOOKUPS!H$10,0)*$FC$6+VLOOKUP($FA889,LTREV,LOOKUPS!H$9,0)*$FD$6+VLOOKUP($FA889,CFP,LOOKUPS!H$6,0)*$FE$6+VLOOKUP($FA889,EP,LOOKUPS!H$8,0)*$FF$6+VLOOKUP($FA889,BM,LOOKUPS!H$5,0)*$FG$6+VLOOKUP($FA889,DIV,LOOKUPS!H$7,0)*$FH$6++VLOOKUP($FA889,SIZE,LOOKUPS!H$11,0)*$FI$6)</f>
        <v>-3.5491000000000001</v>
      </c>
      <c r="FH889" s="1">
        <f>IF(ISERROR(VLOOKUP($FA889,MOM,LOOKUPS!I$12,0)*$FB$6+VLOOKUP($FA889,STREV,LOOKUPS!I$10,0)*$FC$6+VLOOKUP($FA889,LTREV,LOOKUPS!I$9,0)*$FD$6+VLOOKUP($FA889,CFP,LOOKUPS!I$6,0)*$FE$6+VLOOKUP($FA889,EP,LOOKUPS!I$8,0)*$FF$6+VLOOKUP($FA889,BM,LOOKUPS!I$5,0)*$FG$6+VLOOKUP($FA889,DIV,LOOKUPS!I$7,0)*$FH$6++VLOOKUP($FA889,SIZE,LOOKUPS!I$11,0)*$FI$6),"",VLOOKUP($FA889,MOM,LOOKUPS!I$12,0)*$FB$6+VLOOKUP($FA889,STREV,LOOKUPS!I$10,0)*$FC$6+VLOOKUP($FA889,LTREV,LOOKUPS!I$9,0)*$FD$6+VLOOKUP($FA889,CFP,LOOKUPS!I$6,0)*$FE$6+VLOOKUP($FA889,EP,LOOKUPS!I$8,0)*$FF$6+VLOOKUP($FA889,BM,LOOKUPS!I$5,0)*$FG$6+VLOOKUP($FA889,DIV,LOOKUPS!I$7,0)*$FH$6++VLOOKUP($FA889,SIZE,LOOKUPS!I$11,0)*$FI$6)</f>
        <v>-4.3835999999999995</v>
      </c>
      <c r="FI889" s="1">
        <f>IF(ISERROR(VLOOKUP($FA889,MOM,LOOKUPS!J$12,0)*$FB$6+VLOOKUP($FA889,STREV,LOOKUPS!J$10,0)*$FC$6+VLOOKUP($FA889,LTREV,LOOKUPS!J$9,0)*$FD$6+VLOOKUP($FA889,CFP,LOOKUPS!J$6,0)*$FE$6+VLOOKUP($FA889,EP,LOOKUPS!J$8,0)*$FF$6+VLOOKUP($FA889,BM,LOOKUPS!J$5,0)*$FG$6+VLOOKUP($FA889,DIV,LOOKUPS!J$7,0)*$FH$6++VLOOKUP($FA889,SIZE,LOOKUPS!J$11,0)*$FI$6),"",VLOOKUP($FA889,MOM,LOOKUPS!J$12,0)*$FB$6+VLOOKUP($FA889,STREV,LOOKUPS!J$10,0)*$FC$6+VLOOKUP($FA889,LTREV,LOOKUPS!J$9,0)*$FD$6+VLOOKUP($FA889,CFP,LOOKUPS!J$6,0)*$FE$6+VLOOKUP($FA889,EP,LOOKUPS!J$8,0)*$FF$6+VLOOKUP($FA889,BM,LOOKUPS!J$5,0)*$FG$6+VLOOKUP($FA889,DIV,LOOKUPS!J$7,0)*$FH$6++VLOOKUP($FA889,SIZE,LOOKUPS!J$11,0)*$FI$6)</f>
        <v>-4.7473000000000001</v>
      </c>
      <c r="FJ889" s="1">
        <f>IF(ISERROR(VLOOKUP($FA889,MOM,LOOKUPS!K$12,0)*$FB$6+VLOOKUP($FA889,STREV,LOOKUPS!K$10,0)*$FC$6+VLOOKUP($FA889,LTREV,LOOKUPS!K$9,0)*$FD$6+VLOOKUP($FA889,CFP,LOOKUPS!K$6,0)*$FE$6+VLOOKUP($FA889,EP,LOOKUPS!K$8,0)*$FF$6+VLOOKUP($FA889,BM,LOOKUPS!K$5,0)*$FG$6+VLOOKUP($FA889,DIV,LOOKUPS!K$7,0)*$FH$6++VLOOKUP($FA889,SIZE,LOOKUPS!K$11,0)*$FI$6),"",VLOOKUP($FA889,MOM,LOOKUPS!K$12,0)*$FB$6+VLOOKUP($FA889,STREV,LOOKUPS!K$10,0)*$FC$6+VLOOKUP($FA889,LTREV,LOOKUPS!K$9,0)*$FD$6+VLOOKUP($FA889,CFP,LOOKUPS!K$6,0)*$FE$6+VLOOKUP($FA889,EP,LOOKUPS!K$8,0)*$FF$6+VLOOKUP($FA889,BM,LOOKUPS!K$5,0)*$FG$6+VLOOKUP($FA889,DIV,LOOKUPS!K$7,0)*$FH$6++VLOOKUP($FA889,SIZE,LOOKUPS!K$11,0)*$FI$6)</f>
        <v>-7.0498000000000003</v>
      </c>
      <c r="FK889" s="1">
        <f>IF(ISERROR(VLOOKUP($FA889,MOM,LOOKUPS!L$12,0)*$FB$6+VLOOKUP($FA889,STREV,LOOKUPS!L$10,0)*$FC$6+VLOOKUP($FA889,LTREV,LOOKUPS!L$9,0)*$FD$6+VLOOKUP($FA889,CFP,LOOKUPS!L$6,0)*$FE$6+VLOOKUP($FA889,EP,LOOKUPS!L$8,0)*$FF$6+VLOOKUP($FA889,BM,LOOKUPS!L$5,0)*$FG$6+VLOOKUP($FA889,DIV,LOOKUPS!L$7,0)*$FH$6++VLOOKUP($FA889,SIZE,LOOKUPS!L$11,0)*$FI$6),"",VLOOKUP($FA889,MOM,LOOKUPS!L$12,0)*$FB$6+VLOOKUP($FA889,STREV,LOOKUPS!L$10,0)*$FC$6+VLOOKUP($FA889,LTREV,LOOKUPS!L$9,0)*$FD$6+VLOOKUP($FA889,CFP,LOOKUPS!L$6,0)*$FE$6+VLOOKUP($FA889,EP,LOOKUPS!L$8,0)*$FF$6+VLOOKUP($FA889,BM,LOOKUPS!L$5,0)*$FG$6+VLOOKUP($FA889,DIV,LOOKUPS!L$7,0)*$FH$6++VLOOKUP($FA889,SIZE,LOOKUPS!L$11,0)*$FI$6)</f>
        <v>-14.156700000000001</v>
      </c>
    </row>
    <row r="890" spans="1:167" x14ac:dyDescent="0.3">
      <c r="A890" s="1">
        <v>200005</v>
      </c>
      <c r="B890" s="1">
        <v>-8.7799999999999994</v>
      </c>
      <c r="C890" s="1">
        <v>-4.3</v>
      </c>
      <c r="D890" s="1">
        <v>-3.17</v>
      </c>
      <c r="E890" s="1">
        <v>-1.84</v>
      </c>
      <c r="F890" s="1">
        <v>-1.45</v>
      </c>
      <c r="G890" s="1">
        <v>-1.88</v>
      </c>
      <c r="H890" s="1">
        <v>-1.66</v>
      </c>
      <c r="I890" s="1">
        <v>-2.78</v>
      </c>
      <c r="J890" s="1">
        <v>-3.98</v>
      </c>
      <c r="K890" s="1">
        <v>-12.08</v>
      </c>
      <c r="M890" s="1">
        <v>199906</v>
      </c>
      <c r="N890" s="1">
        <v>4.79</v>
      </c>
      <c r="O890" s="1">
        <v>4.22</v>
      </c>
      <c r="P890" s="1">
        <v>3.13</v>
      </c>
      <c r="Q890" s="1">
        <v>4.58</v>
      </c>
      <c r="R890" s="1">
        <v>3.53</v>
      </c>
      <c r="S890" s="1">
        <v>2.5099999999999998</v>
      </c>
      <c r="T890" s="1">
        <v>3.78</v>
      </c>
      <c r="U890" s="1">
        <v>4.88</v>
      </c>
      <c r="V890" s="1">
        <v>3.31</v>
      </c>
      <c r="W890" s="1">
        <v>3.72</v>
      </c>
      <c r="Y890" s="1">
        <v>200405</v>
      </c>
      <c r="Z890" s="1">
        <v>-0.59</v>
      </c>
      <c r="AA890" s="1">
        <v>0.69</v>
      </c>
      <c r="AB890" s="1">
        <v>-0.15</v>
      </c>
      <c r="AC890" s="1">
        <v>0.96</v>
      </c>
      <c r="AD890" s="1">
        <v>1.85</v>
      </c>
      <c r="AE890" s="1">
        <v>-0.03</v>
      </c>
      <c r="AF890" s="1">
        <v>0.92</v>
      </c>
      <c r="AG890" s="1">
        <v>0.83</v>
      </c>
      <c r="AH890" s="1">
        <v>0.56000000000000005</v>
      </c>
      <c r="AI890" s="1">
        <v>0.01</v>
      </c>
      <c r="CA890" s="1">
        <v>199911</v>
      </c>
      <c r="CB890" s="1">
        <v>15.38</v>
      </c>
      <c r="CC890" s="1">
        <v>14.33</v>
      </c>
      <c r="CD890" s="1">
        <v>6.89</v>
      </c>
      <c r="CE890" s="1">
        <v>7.22</v>
      </c>
      <c r="CF890" s="1">
        <v>16.36</v>
      </c>
      <c r="CG890" s="1">
        <v>7.94</v>
      </c>
      <c r="CH890" s="1">
        <v>5.88</v>
      </c>
      <c r="CI890" s="1">
        <v>6.6</v>
      </c>
      <c r="CJ890" s="1">
        <v>8.16</v>
      </c>
      <c r="CK890" s="1">
        <v>17.75</v>
      </c>
      <c r="CL890" s="1">
        <v>14.68</v>
      </c>
      <c r="CM890" s="1">
        <v>9.07</v>
      </c>
      <c r="CN890" s="1">
        <v>6.88</v>
      </c>
      <c r="CO890" s="1">
        <v>6.37</v>
      </c>
      <c r="CP890" s="1">
        <v>5.44</v>
      </c>
      <c r="CQ890" s="1">
        <v>8.61</v>
      </c>
      <c r="CR890" s="1">
        <v>5.1100000000000003</v>
      </c>
      <c r="CS890" s="1">
        <v>6.92</v>
      </c>
      <c r="CT890" s="1">
        <v>9.36</v>
      </c>
      <c r="CV890" s="1">
        <v>200011</v>
      </c>
      <c r="CW890" s="1">
        <v>-16.739999999999998</v>
      </c>
      <c r="CX890" s="1">
        <v>-3.78</v>
      </c>
      <c r="CY890" s="1">
        <v>-1.1299999999999999</v>
      </c>
      <c r="CZ890" s="1">
        <v>-1.1499999999999999</v>
      </c>
      <c r="DA890" s="1">
        <v>-5.18</v>
      </c>
      <c r="DB890" s="1">
        <v>-0.84</v>
      </c>
      <c r="DC890" s="1">
        <v>-1.18</v>
      </c>
      <c r="DD890" s="1">
        <v>-1.39</v>
      </c>
      <c r="DE890" s="1">
        <v>-1.05</v>
      </c>
      <c r="DF890" s="1">
        <v>-6.66</v>
      </c>
      <c r="DG890" s="1">
        <v>-3.88</v>
      </c>
      <c r="DH890" s="1">
        <v>-1.24</v>
      </c>
      <c r="DI890" s="1">
        <v>-0.47</v>
      </c>
      <c r="DJ890" s="1">
        <v>-0.6</v>
      </c>
      <c r="DK890" s="1">
        <v>-1.73</v>
      </c>
      <c r="DL890" s="1">
        <v>-1.5</v>
      </c>
      <c r="DM890" s="1">
        <v>-1.3</v>
      </c>
      <c r="DN890" s="1">
        <v>-1.1499999999999999</v>
      </c>
      <c r="DO890" s="1">
        <v>-0.94</v>
      </c>
      <c r="DQ890" s="1">
        <v>199911</v>
      </c>
      <c r="DR890" s="1">
        <v>-99.99</v>
      </c>
      <c r="DS890" s="1">
        <v>11.46</v>
      </c>
      <c r="DT890" s="1">
        <v>6.1</v>
      </c>
      <c r="DU890" s="1">
        <v>2.52</v>
      </c>
      <c r="DV890" s="1">
        <v>11.91</v>
      </c>
      <c r="DW890" s="1">
        <v>7.89</v>
      </c>
      <c r="DX890" s="1">
        <v>5.82</v>
      </c>
      <c r="DY890" s="1">
        <v>4.22</v>
      </c>
      <c r="DZ890" s="1">
        <v>2.06</v>
      </c>
      <c r="EA890" s="1">
        <v>12.69</v>
      </c>
      <c r="EB890" s="1">
        <v>9.2200000000000006</v>
      </c>
      <c r="EC890" s="1">
        <v>8.43</v>
      </c>
      <c r="ED890" s="1">
        <v>7.15</v>
      </c>
      <c r="EE890" s="1">
        <v>6.92</v>
      </c>
      <c r="EF890" s="1">
        <v>4.57</v>
      </c>
      <c r="EG890" s="1">
        <v>5.09</v>
      </c>
      <c r="EH890" s="1">
        <v>3.3</v>
      </c>
      <c r="EI890" s="1">
        <v>2.66</v>
      </c>
      <c r="EJ890" s="1">
        <v>1.39</v>
      </c>
      <c r="EL890">
        <v>199911</v>
      </c>
      <c r="EM890">
        <v>3.37</v>
      </c>
      <c r="EN890">
        <v>7.17</v>
      </c>
      <c r="EO890">
        <v>-6.07</v>
      </c>
      <c r="EP890">
        <v>0.36</v>
      </c>
      <c r="ER890" s="1">
        <v>200005</v>
      </c>
      <c r="ES890" s="1">
        <v>-9.08</v>
      </c>
      <c r="EU890" s="1">
        <v>199906</v>
      </c>
      <c r="EV890" s="1">
        <v>1.53</v>
      </c>
      <c r="EX890" s="1">
        <v>200405</v>
      </c>
      <c r="EY890" s="1">
        <v>0.97</v>
      </c>
      <c r="FA890" s="1">
        <v>200005</v>
      </c>
      <c r="FB890" s="1">
        <f>IF(ISERROR(VLOOKUP($FA890,MOM,LOOKUPS!C$12,0)*$FB$6+VLOOKUP($FA890,STREV,LOOKUPS!C$10,0)*$FC$6+VLOOKUP($FA890,LTREV,LOOKUPS!C$9,0)*$FD$6+VLOOKUP($FA890,CFP,LOOKUPS!C$6,0)*$FE$6+VLOOKUP($FA890,EP,LOOKUPS!C$8,0)*$FF$6+VLOOKUP($FA890,BM,LOOKUPS!C$5,0)*$FG$6+VLOOKUP($FA890,DIV,LOOKUPS!C$7,0)*$FH$6++VLOOKUP($FA890,SIZE,LOOKUPS!C$11,0)*$FI$6),"",VLOOKUP($FA890,MOM,LOOKUPS!C$12,0)*$FB$6+VLOOKUP($FA890,STREV,LOOKUPS!C$10,0)*$FC$6+VLOOKUP($FA890,LTREV,LOOKUPS!C$9,0)*$FD$6+VLOOKUP($FA890,CFP,LOOKUPS!C$6,0)*$FE$6+VLOOKUP($FA890,EP,LOOKUPS!C$8,0)*$FF$6+VLOOKUP($FA890,BM,LOOKUPS!C$5,0)*$FG$6+VLOOKUP($FA890,DIV,LOOKUPS!C$7,0)*$FH$6++VLOOKUP($FA890,SIZE,LOOKUPS!C$11,0)*$FI$6)</f>
        <v>-7.1678999999999995</v>
      </c>
      <c r="FC890" s="1">
        <f>IF(ISERROR(VLOOKUP($FA890,MOM,LOOKUPS!D$12,0)*$FB$6+VLOOKUP($FA890,STREV,LOOKUPS!D$10,0)*$FC$6+VLOOKUP($FA890,LTREV,LOOKUPS!D$9,0)*$FD$6+VLOOKUP($FA890,CFP,LOOKUPS!D$6,0)*$FE$6+VLOOKUP($FA890,EP,LOOKUPS!D$8,0)*$FF$6+VLOOKUP($FA890,BM,LOOKUPS!D$5,0)*$FG$6+VLOOKUP($FA890,DIV,LOOKUPS!D$7,0)*$FH$6++VLOOKUP($FA890,SIZE,LOOKUPS!D$11,0)*$FI$6),"",VLOOKUP($FA890,MOM,LOOKUPS!D$12,0)*$FB$6+VLOOKUP($FA890,STREV,LOOKUPS!D$10,0)*$FC$6+VLOOKUP($FA890,LTREV,LOOKUPS!D$9,0)*$FD$6+VLOOKUP($FA890,CFP,LOOKUPS!D$6,0)*$FE$6+VLOOKUP($FA890,EP,LOOKUPS!D$8,0)*$FF$6+VLOOKUP($FA890,BM,LOOKUPS!D$5,0)*$FG$6+VLOOKUP($FA890,DIV,LOOKUPS!D$7,0)*$FH$6++VLOOKUP($FA890,SIZE,LOOKUPS!D$11,0)*$FI$6)</f>
        <v>-5.0315000000000003</v>
      </c>
      <c r="FD890" s="1">
        <f>IF(ISERROR(VLOOKUP($FA890,MOM,LOOKUPS!E$12,0)*$FB$6+VLOOKUP($FA890,STREV,LOOKUPS!E$10,0)*$FC$6+VLOOKUP($FA890,LTREV,LOOKUPS!E$9,0)*$FD$6+VLOOKUP($FA890,CFP,LOOKUPS!E$6,0)*$FE$6+VLOOKUP($FA890,EP,LOOKUPS!E$8,0)*$FF$6+VLOOKUP($FA890,BM,LOOKUPS!E$5,0)*$FG$6+VLOOKUP($FA890,DIV,LOOKUPS!E$7,0)*$FH$6++VLOOKUP($FA890,SIZE,LOOKUPS!E$11,0)*$FI$6),"",VLOOKUP($FA890,MOM,LOOKUPS!E$12,0)*$FB$6+VLOOKUP($FA890,STREV,LOOKUPS!E$10,0)*$FC$6+VLOOKUP($FA890,LTREV,LOOKUPS!E$9,0)*$FD$6+VLOOKUP($FA890,CFP,LOOKUPS!E$6,0)*$FE$6+VLOOKUP($FA890,EP,LOOKUPS!E$8,0)*$FF$6+VLOOKUP($FA890,BM,LOOKUPS!E$5,0)*$FG$6+VLOOKUP($FA890,DIV,LOOKUPS!E$7,0)*$FH$6++VLOOKUP($FA890,SIZE,LOOKUPS!E$11,0)*$FI$6)</f>
        <v>-3.0695000000000006</v>
      </c>
      <c r="FE890" s="1">
        <f>IF(ISERROR(VLOOKUP($FA890,MOM,LOOKUPS!F$12,0)*$FB$6+VLOOKUP($FA890,STREV,LOOKUPS!F$10,0)*$FC$6+VLOOKUP($FA890,LTREV,LOOKUPS!F$9,0)*$FD$6+VLOOKUP($FA890,CFP,LOOKUPS!F$6,0)*$FE$6+VLOOKUP($FA890,EP,LOOKUPS!F$8,0)*$FF$6+VLOOKUP($FA890,BM,LOOKUPS!F$5,0)*$FG$6+VLOOKUP($FA890,DIV,LOOKUPS!F$7,0)*$FH$6++VLOOKUP($FA890,SIZE,LOOKUPS!F$11,0)*$FI$6),"",VLOOKUP($FA890,MOM,LOOKUPS!F$12,0)*$FB$6+VLOOKUP($FA890,STREV,LOOKUPS!F$10,0)*$FC$6+VLOOKUP($FA890,LTREV,LOOKUPS!F$9,0)*$FD$6+VLOOKUP($FA890,CFP,LOOKUPS!F$6,0)*$FE$6+VLOOKUP($FA890,EP,LOOKUPS!F$8,0)*$FF$6+VLOOKUP($FA890,BM,LOOKUPS!F$5,0)*$FG$6+VLOOKUP($FA890,DIV,LOOKUPS!F$7,0)*$FH$6++VLOOKUP($FA890,SIZE,LOOKUPS!F$11,0)*$FI$6)</f>
        <v>-2.085</v>
      </c>
      <c r="FF890" s="1">
        <f>IF(ISERROR(VLOOKUP($FA890,MOM,LOOKUPS!G$12,0)*$FB$6+VLOOKUP($FA890,STREV,LOOKUPS!G$10,0)*$FC$6+VLOOKUP($FA890,LTREV,LOOKUPS!G$9,0)*$FD$6+VLOOKUP($FA890,CFP,LOOKUPS!G$6,0)*$FE$6+VLOOKUP($FA890,EP,LOOKUPS!G$8,0)*$FF$6+VLOOKUP($FA890,BM,LOOKUPS!G$5,0)*$FG$6+VLOOKUP($FA890,DIV,LOOKUPS!G$7,0)*$FH$6++VLOOKUP($FA890,SIZE,LOOKUPS!G$11,0)*$FI$6),"",VLOOKUP($FA890,MOM,LOOKUPS!G$12,0)*$FB$6+VLOOKUP($FA890,STREV,LOOKUPS!G$10,0)*$FC$6+VLOOKUP($FA890,LTREV,LOOKUPS!G$9,0)*$FD$6+VLOOKUP($FA890,CFP,LOOKUPS!G$6,0)*$FE$6+VLOOKUP($FA890,EP,LOOKUPS!G$8,0)*$FF$6+VLOOKUP($FA890,BM,LOOKUPS!G$5,0)*$FG$6+VLOOKUP($FA890,DIV,LOOKUPS!G$7,0)*$FH$6++VLOOKUP($FA890,SIZE,LOOKUPS!G$11,0)*$FI$6)</f>
        <v>-1.9118000000000002</v>
      </c>
      <c r="FG890" s="1">
        <f>IF(ISERROR(VLOOKUP($FA890,MOM,LOOKUPS!H$12,0)*$FB$6+VLOOKUP($FA890,STREV,LOOKUPS!H$10,0)*$FC$6+VLOOKUP($FA890,LTREV,LOOKUPS!H$9,0)*$FD$6+VLOOKUP($FA890,CFP,LOOKUPS!H$6,0)*$FE$6+VLOOKUP($FA890,EP,LOOKUPS!H$8,0)*$FF$6+VLOOKUP($FA890,BM,LOOKUPS!H$5,0)*$FG$6+VLOOKUP($FA890,DIV,LOOKUPS!H$7,0)*$FH$6++VLOOKUP($FA890,SIZE,LOOKUPS!H$11,0)*$FI$6),"",VLOOKUP($FA890,MOM,LOOKUPS!H$12,0)*$FB$6+VLOOKUP($FA890,STREV,LOOKUPS!H$10,0)*$FC$6+VLOOKUP($FA890,LTREV,LOOKUPS!H$9,0)*$FD$6+VLOOKUP($FA890,CFP,LOOKUPS!H$6,0)*$FE$6+VLOOKUP($FA890,EP,LOOKUPS!H$8,0)*$FF$6+VLOOKUP($FA890,BM,LOOKUPS!H$5,0)*$FG$6+VLOOKUP($FA890,DIV,LOOKUPS!H$7,0)*$FH$6++VLOOKUP($FA890,SIZE,LOOKUPS!H$11,0)*$FI$6)</f>
        <v>-2.6682999999999999</v>
      </c>
      <c r="FH890" s="1">
        <f>IF(ISERROR(VLOOKUP($FA890,MOM,LOOKUPS!I$12,0)*$FB$6+VLOOKUP($FA890,STREV,LOOKUPS!I$10,0)*$FC$6+VLOOKUP($FA890,LTREV,LOOKUPS!I$9,0)*$FD$6+VLOOKUP($FA890,CFP,LOOKUPS!I$6,0)*$FE$6+VLOOKUP($FA890,EP,LOOKUPS!I$8,0)*$FF$6+VLOOKUP($FA890,BM,LOOKUPS!I$5,0)*$FG$6+VLOOKUP($FA890,DIV,LOOKUPS!I$7,0)*$FH$6++VLOOKUP($FA890,SIZE,LOOKUPS!I$11,0)*$FI$6),"",VLOOKUP($FA890,MOM,LOOKUPS!I$12,0)*$FB$6+VLOOKUP($FA890,STREV,LOOKUPS!I$10,0)*$FC$6+VLOOKUP($FA890,LTREV,LOOKUPS!I$9,0)*$FD$6+VLOOKUP($FA890,CFP,LOOKUPS!I$6,0)*$FE$6+VLOOKUP($FA890,EP,LOOKUPS!I$8,0)*$FF$6+VLOOKUP($FA890,BM,LOOKUPS!I$5,0)*$FG$6+VLOOKUP($FA890,DIV,LOOKUPS!I$7,0)*$FH$6++VLOOKUP($FA890,SIZE,LOOKUPS!I$11,0)*$FI$6)</f>
        <v>-2.6189</v>
      </c>
      <c r="FI890" s="1">
        <f>IF(ISERROR(VLOOKUP($FA890,MOM,LOOKUPS!J$12,0)*$FB$6+VLOOKUP($FA890,STREV,LOOKUPS!J$10,0)*$FC$6+VLOOKUP($FA890,LTREV,LOOKUPS!J$9,0)*$FD$6+VLOOKUP($FA890,CFP,LOOKUPS!J$6,0)*$FE$6+VLOOKUP($FA890,EP,LOOKUPS!J$8,0)*$FF$6+VLOOKUP($FA890,BM,LOOKUPS!J$5,0)*$FG$6+VLOOKUP($FA890,DIV,LOOKUPS!J$7,0)*$FH$6++VLOOKUP($FA890,SIZE,LOOKUPS!J$11,0)*$FI$6),"",VLOOKUP($FA890,MOM,LOOKUPS!J$12,0)*$FB$6+VLOOKUP($FA890,STREV,LOOKUPS!J$10,0)*$FC$6+VLOOKUP($FA890,LTREV,LOOKUPS!J$9,0)*$FD$6+VLOOKUP($FA890,CFP,LOOKUPS!J$6,0)*$FE$6+VLOOKUP($FA890,EP,LOOKUPS!J$8,0)*$FF$6+VLOOKUP($FA890,BM,LOOKUPS!J$5,0)*$FG$6+VLOOKUP($FA890,DIV,LOOKUPS!J$7,0)*$FH$6++VLOOKUP($FA890,SIZE,LOOKUPS!J$11,0)*$FI$6)</f>
        <v>-3.3784000000000001</v>
      </c>
      <c r="FJ890" s="1">
        <f>IF(ISERROR(VLOOKUP($FA890,MOM,LOOKUPS!K$12,0)*$FB$6+VLOOKUP($FA890,STREV,LOOKUPS!K$10,0)*$FC$6+VLOOKUP($FA890,LTREV,LOOKUPS!K$9,0)*$FD$6+VLOOKUP($FA890,CFP,LOOKUPS!K$6,0)*$FE$6+VLOOKUP($FA890,EP,LOOKUPS!K$8,0)*$FF$6+VLOOKUP($FA890,BM,LOOKUPS!K$5,0)*$FG$6+VLOOKUP($FA890,DIV,LOOKUPS!K$7,0)*$FH$6++VLOOKUP($FA890,SIZE,LOOKUPS!K$11,0)*$FI$6),"",VLOOKUP($FA890,MOM,LOOKUPS!K$12,0)*$FB$6+VLOOKUP($FA890,STREV,LOOKUPS!K$10,0)*$FC$6+VLOOKUP($FA890,LTREV,LOOKUPS!K$9,0)*$FD$6+VLOOKUP($FA890,CFP,LOOKUPS!K$6,0)*$FE$6+VLOOKUP($FA890,EP,LOOKUPS!K$8,0)*$FF$6+VLOOKUP($FA890,BM,LOOKUPS!K$5,0)*$FG$6+VLOOKUP($FA890,DIV,LOOKUPS!K$7,0)*$FH$6++VLOOKUP($FA890,SIZE,LOOKUPS!K$11,0)*$FI$6)</f>
        <v>-4.6246999999999998</v>
      </c>
      <c r="FK890" s="1">
        <f>IF(ISERROR(VLOOKUP($FA890,MOM,LOOKUPS!L$12,0)*$FB$6+VLOOKUP($FA890,STREV,LOOKUPS!L$10,0)*$FC$6+VLOOKUP($FA890,LTREV,LOOKUPS!L$9,0)*$FD$6+VLOOKUP($FA890,CFP,LOOKUPS!L$6,0)*$FE$6+VLOOKUP($FA890,EP,LOOKUPS!L$8,0)*$FF$6+VLOOKUP($FA890,BM,LOOKUPS!L$5,0)*$FG$6+VLOOKUP($FA890,DIV,LOOKUPS!L$7,0)*$FH$6++VLOOKUP($FA890,SIZE,LOOKUPS!L$11,0)*$FI$6),"",VLOOKUP($FA890,MOM,LOOKUPS!L$12,0)*$FB$6+VLOOKUP($FA890,STREV,LOOKUPS!L$10,0)*$FC$6+VLOOKUP($FA890,LTREV,LOOKUPS!L$9,0)*$FD$6+VLOOKUP($FA890,CFP,LOOKUPS!L$6,0)*$FE$6+VLOOKUP($FA890,EP,LOOKUPS!L$8,0)*$FF$6+VLOOKUP($FA890,BM,LOOKUPS!L$5,0)*$FG$6+VLOOKUP($FA890,DIV,LOOKUPS!L$7,0)*$FH$6++VLOOKUP($FA890,SIZE,LOOKUPS!L$11,0)*$FI$6)</f>
        <v>-10.924900000000001</v>
      </c>
    </row>
    <row r="891" spans="1:167" x14ac:dyDescent="0.3">
      <c r="A891" s="1">
        <v>200006</v>
      </c>
      <c r="B891" s="1">
        <v>2.91</v>
      </c>
      <c r="C891" s="1">
        <v>3.01</v>
      </c>
      <c r="D891" s="1">
        <v>1.1499999999999999</v>
      </c>
      <c r="E891" s="1">
        <v>1.44</v>
      </c>
      <c r="F891" s="1">
        <v>1.46</v>
      </c>
      <c r="G891" s="1">
        <v>1.41</v>
      </c>
      <c r="H891" s="1">
        <v>1.97</v>
      </c>
      <c r="I891" s="1">
        <v>5.03</v>
      </c>
      <c r="J891" s="1">
        <v>8.09</v>
      </c>
      <c r="K891" s="1">
        <v>22.23</v>
      </c>
      <c r="M891" s="1">
        <v>199907</v>
      </c>
      <c r="N891" s="1">
        <v>3.53</v>
      </c>
      <c r="O891" s="1">
        <v>1.94</v>
      </c>
      <c r="P891" s="1">
        <v>1.39</v>
      </c>
      <c r="Q891" s="1">
        <v>0.65</v>
      </c>
      <c r="R891" s="1">
        <v>-0.68</v>
      </c>
      <c r="S891" s="1">
        <v>-7.0000000000000007E-2</v>
      </c>
      <c r="T891" s="1">
        <v>-1</v>
      </c>
      <c r="U891" s="1">
        <v>0.36</v>
      </c>
      <c r="V891" s="1">
        <v>-1.4</v>
      </c>
      <c r="W891" s="1">
        <v>0.2</v>
      </c>
      <c r="Y891" s="1">
        <v>200406</v>
      </c>
      <c r="Z891" s="1">
        <v>2.72</v>
      </c>
      <c r="AA891" s="1">
        <v>3.78</v>
      </c>
      <c r="AB891" s="1">
        <v>3.74</v>
      </c>
      <c r="AC891" s="1">
        <v>2.68</v>
      </c>
      <c r="AD891" s="1">
        <v>2.88</v>
      </c>
      <c r="AE891" s="1">
        <v>2.02</v>
      </c>
      <c r="AF891" s="1">
        <v>2.85</v>
      </c>
      <c r="AG891" s="1">
        <v>3.76</v>
      </c>
      <c r="AH891" s="1">
        <v>2.75</v>
      </c>
      <c r="AI891" s="1">
        <v>2.71</v>
      </c>
      <c r="CA891" s="1">
        <v>199912</v>
      </c>
      <c r="CB891" s="1">
        <v>17.420000000000002</v>
      </c>
      <c r="CC891" s="1">
        <v>13.91</v>
      </c>
      <c r="CD891" s="1">
        <v>6.16</v>
      </c>
      <c r="CE891" s="1">
        <v>5.63</v>
      </c>
      <c r="CF891" s="1">
        <v>14.52</v>
      </c>
      <c r="CG891" s="1">
        <v>9.98</v>
      </c>
      <c r="CH891" s="1">
        <v>4.3</v>
      </c>
      <c r="CI891" s="1">
        <v>7.23</v>
      </c>
      <c r="CJ891" s="1">
        <v>5.08</v>
      </c>
      <c r="CK891" s="1">
        <v>15.85</v>
      </c>
      <c r="CL891" s="1">
        <v>12.93</v>
      </c>
      <c r="CM891" s="1">
        <v>12.33</v>
      </c>
      <c r="CN891" s="1">
        <v>7.76</v>
      </c>
      <c r="CO891" s="1">
        <v>4.74</v>
      </c>
      <c r="CP891" s="1">
        <v>3.91</v>
      </c>
      <c r="CQ891" s="1">
        <v>7.73</v>
      </c>
      <c r="CR891" s="1">
        <v>6.85</v>
      </c>
      <c r="CS891" s="1">
        <v>4.4400000000000004</v>
      </c>
      <c r="CT891" s="1">
        <v>5.72</v>
      </c>
      <c r="CV891" s="1">
        <v>200012</v>
      </c>
      <c r="CW891" s="1">
        <v>-4.93</v>
      </c>
      <c r="CX891" s="1">
        <v>7.96</v>
      </c>
      <c r="CY891" s="1">
        <v>6.62</v>
      </c>
      <c r="CZ891" s="1">
        <v>6.45</v>
      </c>
      <c r="DA891" s="1">
        <v>7.92</v>
      </c>
      <c r="DB891" s="1">
        <v>7.13</v>
      </c>
      <c r="DC891" s="1">
        <v>6.79</v>
      </c>
      <c r="DD891" s="1">
        <v>6.36</v>
      </c>
      <c r="DE891" s="1">
        <v>6.62</v>
      </c>
      <c r="DF891" s="1">
        <v>6.54</v>
      </c>
      <c r="DG891" s="1">
        <v>9.1300000000000008</v>
      </c>
      <c r="DH891" s="1">
        <v>8.0299999999999994</v>
      </c>
      <c r="DI891" s="1">
        <v>6.31</v>
      </c>
      <c r="DJ891" s="1">
        <v>5.9</v>
      </c>
      <c r="DK891" s="1">
        <v>7.64</v>
      </c>
      <c r="DL891" s="1">
        <v>6.55</v>
      </c>
      <c r="DM891" s="1">
        <v>6.21</v>
      </c>
      <c r="DN891" s="1">
        <v>7.39</v>
      </c>
      <c r="DO891" s="1">
        <v>5.73</v>
      </c>
      <c r="DQ891" s="1">
        <v>199912</v>
      </c>
      <c r="DR891" s="1">
        <v>-99.99</v>
      </c>
      <c r="DS891" s="1">
        <v>8.89</v>
      </c>
      <c r="DT891" s="1">
        <v>8.1</v>
      </c>
      <c r="DU891" s="1">
        <v>5.98</v>
      </c>
      <c r="DV891" s="1">
        <v>9.24</v>
      </c>
      <c r="DW891" s="1">
        <v>8.01</v>
      </c>
      <c r="DX891" s="1">
        <v>7.08</v>
      </c>
      <c r="DY891" s="1">
        <v>8.26</v>
      </c>
      <c r="DZ891" s="1">
        <v>4.2300000000000004</v>
      </c>
      <c r="EA891" s="1">
        <v>9.35</v>
      </c>
      <c r="EB891" s="1">
        <v>8.85</v>
      </c>
      <c r="EC891" s="1">
        <v>6.61</v>
      </c>
      <c r="ED891" s="1">
        <v>9.92</v>
      </c>
      <c r="EE891" s="1">
        <v>8.82</v>
      </c>
      <c r="EF891" s="1">
        <v>5.15</v>
      </c>
      <c r="EG891" s="1">
        <v>7.57</v>
      </c>
      <c r="EH891" s="1">
        <v>8.99</v>
      </c>
      <c r="EI891" s="1">
        <v>5.27</v>
      </c>
      <c r="EJ891" s="1">
        <v>3.04</v>
      </c>
      <c r="EL891">
        <v>199912</v>
      </c>
      <c r="EM891">
        <v>7.72</v>
      </c>
      <c r="EN891">
        <v>7.07</v>
      </c>
      <c r="EO891">
        <v>-8.4</v>
      </c>
      <c r="EP891">
        <v>0.44</v>
      </c>
      <c r="ER891" s="1">
        <v>200006</v>
      </c>
      <c r="ES891" s="1">
        <v>16.59</v>
      </c>
      <c r="EU891" s="1">
        <v>199907</v>
      </c>
      <c r="EV891" s="1">
        <v>1.39</v>
      </c>
      <c r="EX891" s="1">
        <v>200406</v>
      </c>
      <c r="EY891" s="1">
        <v>1.73</v>
      </c>
      <c r="FA891" s="1">
        <v>200006</v>
      </c>
      <c r="FB891" s="1">
        <f>IF(ISERROR(VLOOKUP($FA891,MOM,LOOKUPS!C$12,0)*$FB$6+VLOOKUP($FA891,STREV,LOOKUPS!C$10,0)*$FC$6+VLOOKUP($FA891,LTREV,LOOKUPS!C$9,0)*$FD$6+VLOOKUP($FA891,CFP,LOOKUPS!C$6,0)*$FE$6+VLOOKUP($FA891,EP,LOOKUPS!C$8,0)*$FF$6+VLOOKUP($FA891,BM,LOOKUPS!C$5,0)*$FG$6+VLOOKUP($FA891,DIV,LOOKUPS!C$7,0)*$FH$6++VLOOKUP($FA891,SIZE,LOOKUPS!C$11,0)*$FI$6),"",VLOOKUP($FA891,MOM,LOOKUPS!C$12,0)*$FB$6+VLOOKUP($FA891,STREV,LOOKUPS!C$10,0)*$FC$6+VLOOKUP($FA891,LTREV,LOOKUPS!C$9,0)*$FD$6+VLOOKUP($FA891,CFP,LOOKUPS!C$6,0)*$FE$6+VLOOKUP($FA891,EP,LOOKUPS!C$8,0)*$FF$6+VLOOKUP($FA891,BM,LOOKUPS!C$5,0)*$FG$6+VLOOKUP($FA891,DIV,LOOKUPS!C$7,0)*$FH$6++VLOOKUP($FA891,SIZE,LOOKUPS!C$11,0)*$FI$6)</f>
        <v>6.8947000000000003</v>
      </c>
      <c r="FC891" s="1">
        <f>IF(ISERROR(VLOOKUP($FA891,MOM,LOOKUPS!D$12,0)*$FB$6+VLOOKUP($FA891,STREV,LOOKUPS!D$10,0)*$FC$6+VLOOKUP($FA891,LTREV,LOOKUPS!D$9,0)*$FD$6+VLOOKUP($FA891,CFP,LOOKUPS!D$6,0)*$FE$6+VLOOKUP($FA891,EP,LOOKUPS!D$8,0)*$FF$6+VLOOKUP($FA891,BM,LOOKUPS!D$5,0)*$FG$6+VLOOKUP($FA891,DIV,LOOKUPS!D$7,0)*$FH$6++VLOOKUP($FA891,SIZE,LOOKUPS!D$11,0)*$FI$6),"",VLOOKUP($FA891,MOM,LOOKUPS!D$12,0)*$FB$6+VLOOKUP($FA891,STREV,LOOKUPS!D$10,0)*$FC$6+VLOOKUP($FA891,LTREV,LOOKUPS!D$9,0)*$FD$6+VLOOKUP($FA891,CFP,LOOKUPS!D$6,0)*$FE$6+VLOOKUP($FA891,EP,LOOKUPS!D$8,0)*$FF$6+VLOOKUP($FA891,BM,LOOKUPS!D$5,0)*$FG$6+VLOOKUP($FA891,DIV,LOOKUPS!D$7,0)*$FH$6++VLOOKUP($FA891,SIZE,LOOKUPS!D$11,0)*$FI$6)</f>
        <v>4.8265000000000011</v>
      </c>
      <c r="FD891" s="1">
        <f>IF(ISERROR(VLOOKUP($FA891,MOM,LOOKUPS!E$12,0)*$FB$6+VLOOKUP($FA891,STREV,LOOKUPS!E$10,0)*$FC$6+VLOOKUP($FA891,LTREV,LOOKUPS!E$9,0)*$FD$6+VLOOKUP($FA891,CFP,LOOKUPS!E$6,0)*$FE$6+VLOOKUP($FA891,EP,LOOKUPS!E$8,0)*$FF$6+VLOOKUP($FA891,BM,LOOKUPS!E$5,0)*$FG$6+VLOOKUP($FA891,DIV,LOOKUPS!E$7,0)*$FH$6++VLOOKUP($FA891,SIZE,LOOKUPS!E$11,0)*$FI$6),"",VLOOKUP($FA891,MOM,LOOKUPS!E$12,0)*$FB$6+VLOOKUP($FA891,STREV,LOOKUPS!E$10,0)*$FC$6+VLOOKUP($FA891,LTREV,LOOKUPS!E$9,0)*$FD$6+VLOOKUP($FA891,CFP,LOOKUPS!E$6,0)*$FE$6+VLOOKUP($FA891,EP,LOOKUPS!E$8,0)*$FF$6+VLOOKUP($FA891,BM,LOOKUPS!E$5,0)*$FG$6+VLOOKUP($FA891,DIV,LOOKUPS!E$7,0)*$FH$6++VLOOKUP($FA891,SIZE,LOOKUPS!E$11,0)*$FI$6)</f>
        <v>4.5986000000000002</v>
      </c>
      <c r="FE891" s="1">
        <f>IF(ISERROR(VLOOKUP($FA891,MOM,LOOKUPS!F$12,0)*$FB$6+VLOOKUP($FA891,STREV,LOOKUPS!F$10,0)*$FC$6+VLOOKUP($FA891,LTREV,LOOKUPS!F$9,0)*$FD$6+VLOOKUP($FA891,CFP,LOOKUPS!F$6,0)*$FE$6+VLOOKUP($FA891,EP,LOOKUPS!F$8,0)*$FF$6+VLOOKUP($FA891,BM,LOOKUPS!F$5,0)*$FG$6+VLOOKUP($FA891,DIV,LOOKUPS!F$7,0)*$FH$6++VLOOKUP($FA891,SIZE,LOOKUPS!F$11,0)*$FI$6),"",VLOOKUP($FA891,MOM,LOOKUPS!F$12,0)*$FB$6+VLOOKUP($FA891,STREV,LOOKUPS!F$10,0)*$FC$6+VLOOKUP($FA891,LTREV,LOOKUPS!F$9,0)*$FD$6+VLOOKUP($FA891,CFP,LOOKUPS!F$6,0)*$FE$6+VLOOKUP($FA891,EP,LOOKUPS!F$8,0)*$FF$6+VLOOKUP($FA891,BM,LOOKUPS!F$5,0)*$FG$6+VLOOKUP($FA891,DIV,LOOKUPS!F$7,0)*$FH$6++VLOOKUP($FA891,SIZE,LOOKUPS!F$11,0)*$FI$6)</f>
        <v>3.2223000000000002</v>
      </c>
      <c r="FF891" s="1">
        <f>IF(ISERROR(VLOOKUP($FA891,MOM,LOOKUPS!G$12,0)*$FB$6+VLOOKUP($FA891,STREV,LOOKUPS!G$10,0)*$FC$6+VLOOKUP($FA891,LTREV,LOOKUPS!G$9,0)*$FD$6+VLOOKUP($FA891,CFP,LOOKUPS!G$6,0)*$FE$6+VLOOKUP($FA891,EP,LOOKUPS!G$8,0)*$FF$6+VLOOKUP($FA891,BM,LOOKUPS!G$5,0)*$FG$6+VLOOKUP($FA891,DIV,LOOKUPS!G$7,0)*$FH$6++VLOOKUP($FA891,SIZE,LOOKUPS!G$11,0)*$FI$6),"",VLOOKUP($FA891,MOM,LOOKUPS!G$12,0)*$FB$6+VLOOKUP($FA891,STREV,LOOKUPS!G$10,0)*$FC$6+VLOOKUP($FA891,LTREV,LOOKUPS!G$9,0)*$FD$6+VLOOKUP($FA891,CFP,LOOKUPS!G$6,0)*$FE$6+VLOOKUP($FA891,EP,LOOKUPS!G$8,0)*$FF$6+VLOOKUP($FA891,BM,LOOKUPS!G$5,0)*$FG$6+VLOOKUP($FA891,DIV,LOOKUPS!G$7,0)*$FH$6++VLOOKUP($FA891,SIZE,LOOKUPS!G$11,0)*$FI$6)</f>
        <v>3.2764000000000002</v>
      </c>
      <c r="FG891" s="1">
        <f>IF(ISERROR(VLOOKUP($FA891,MOM,LOOKUPS!H$12,0)*$FB$6+VLOOKUP($FA891,STREV,LOOKUPS!H$10,0)*$FC$6+VLOOKUP($FA891,LTREV,LOOKUPS!H$9,0)*$FD$6+VLOOKUP($FA891,CFP,LOOKUPS!H$6,0)*$FE$6+VLOOKUP($FA891,EP,LOOKUPS!H$8,0)*$FF$6+VLOOKUP($FA891,BM,LOOKUPS!H$5,0)*$FG$6+VLOOKUP($FA891,DIV,LOOKUPS!H$7,0)*$FH$6++VLOOKUP($FA891,SIZE,LOOKUPS!H$11,0)*$FI$6),"",VLOOKUP($FA891,MOM,LOOKUPS!H$12,0)*$FB$6+VLOOKUP($FA891,STREV,LOOKUPS!H$10,0)*$FC$6+VLOOKUP($FA891,LTREV,LOOKUPS!H$9,0)*$FD$6+VLOOKUP($FA891,CFP,LOOKUPS!H$6,0)*$FE$6+VLOOKUP($FA891,EP,LOOKUPS!H$8,0)*$FF$6+VLOOKUP($FA891,BM,LOOKUPS!H$5,0)*$FG$6+VLOOKUP($FA891,DIV,LOOKUPS!H$7,0)*$FH$6++VLOOKUP($FA891,SIZE,LOOKUPS!H$11,0)*$FI$6)</f>
        <v>3.7112000000000003</v>
      </c>
      <c r="FH891" s="1">
        <f>IF(ISERROR(VLOOKUP($FA891,MOM,LOOKUPS!I$12,0)*$FB$6+VLOOKUP($FA891,STREV,LOOKUPS!I$10,0)*$FC$6+VLOOKUP($FA891,LTREV,LOOKUPS!I$9,0)*$FD$6+VLOOKUP($FA891,CFP,LOOKUPS!I$6,0)*$FE$6+VLOOKUP($FA891,EP,LOOKUPS!I$8,0)*$FF$6+VLOOKUP($FA891,BM,LOOKUPS!I$5,0)*$FG$6+VLOOKUP($FA891,DIV,LOOKUPS!I$7,0)*$FH$6++VLOOKUP($FA891,SIZE,LOOKUPS!I$11,0)*$FI$6),"",VLOOKUP($FA891,MOM,LOOKUPS!I$12,0)*$FB$6+VLOOKUP($FA891,STREV,LOOKUPS!I$10,0)*$FC$6+VLOOKUP($FA891,LTREV,LOOKUPS!I$9,0)*$FD$6+VLOOKUP($FA891,CFP,LOOKUPS!I$6,0)*$FE$6+VLOOKUP($FA891,EP,LOOKUPS!I$8,0)*$FF$6+VLOOKUP($FA891,BM,LOOKUPS!I$5,0)*$FG$6+VLOOKUP($FA891,DIV,LOOKUPS!I$7,0)*$FH$6++VLOOKUP($FA891,SIZE,LOOKUPS!I$11,0)*$FI$6)</f>
        <v>4.0360000000000005</v>
      </c>
      <c r="FI891" s="1">
        <f>IF(ISERROR(VLOOKUP($FA891,MOM,LOOKUPS!J$12,0)*$FB$6+VLOOKUP($FA891,STREV,LOOKUPS!J$10,0)*$FC$6+VLOOKUP($FA891,LTREV,LOOKUPS!J$9,0)*$FD$6+VLOOKUP($FA891,CFP,LOOKUPS!J$6,0)*$FE$6+VLOOKUP($FA891,EP,LOOKUPS!J$8,0)*$FF$6+VLOOKUP($FA891,BM,LOOKUPS!J$5,0)*$FG$6+VLOOKUP($FA891,DIV,LOOKUPS!J$7,0)*$FH$6++VLOOKUP($FA891,SIZE,LOOKUPS!J$11,0)*$FI$6),"",VLOOKUP($FA891,MOM,LOOKUPS!J$12,0)*$FB$6+VLOOKUP($FA891,STREV,LOOKUPS!J$10,0)*$FC$6+VLOOKUP($FA891,LTREV,LOOKUPS!J$9,0)*$FD$6+VLOOKUP($FA891,CFP,LOOKUPS!J$6,0)*$FE$6+VLOOKUP($FA891,EP,LOOKUPS!J$8,0)*$FF$6+VLOOKUP($FA891,BM,LOOKUPS!J$5,0)*$FG$6+VLOOKUP($FA891,DIV,LOOKUPS!J$7,0)*$FH$6++VLOOKUP($FA891,SIZE,LOOKUPS!J$11,0)*$FI$6)</f>
        <v>5.3996000000000004</v>
      </c>
      <c r="FJ891" s="1">
        <f>IF(ISERROR(VLOOKUP($FA891,MOM,LOOKUPS!K$12,0)*$FB$6+VLOOKUP($FA891,STREV,LOOKUPS!K$10,0)*$FC$6+VLOOKUP($FA891,LTREV,LOOKUPS!K$9,0)*$FD$6+VLOOKUP($FA891,CFP,LOOKUPS!K$6,0)*$FE$6+VLOOKUP($FA891,EP,LOOKUPS!K$8,0)*$FF$6+VLOOKUP($FA891,BM,LOOKUPS!K$5,0)*$FG$6+VLOOKUP($FA891,DIV,LOOKUPS!K$7,0)*$FH$6++VLOOKUP($FA891,SIZE,LOOKUPS!K$11,0)*$FI$6),"",VLOOKUP($FA891,MOM,LOOKUPS!K$12,0)*$FB$6+VLOOKUP($FA891,STREV,LOOKUPS!K$10,0)*$FC$6+VLOOKUP($FA891,LTREV,LOOKUPS!K$9,0)*$FD$6+VLOOKUP($FA891,CFP,LOOKUPS!K$6,0)*$FE$6+VLOOKUP($FA891,EP,LOOKUPS!K$8,0)*$FF$6+VLOOKUP($FA891,BM,LOOKUPS!K$5,0)*$FG$6+VLOOKUP($FA891,DIV,LOOKUPS!K$7,0)*$FH$6++VLOOKUP($FA891,SIZE,LOOKUPS!K$11,0)*$FI$6)</f>
        <v>7.4084000000000003</v>
      </c>
      <c r="FK891" s="1">
        <f>IF(ISERROR(VLOOKUP($FA891,MOM,LOOKUPS!L$12,0)*$FB$6+VLOOKUP($FA891,STREV,LOOKUPS!L$10,0)*$FC$6+VLOOKUP($FA891,LTREV,LOOKUPS!L$9,0)*$FD$6+VLOOKUP($FA891,CFP,LOOKUPS!L$6,0)*$FE$6+VLOOKUP($FA891,EP,LOOKUPS!L$8,0)*$FF$6+VLOOKUP($FA891,BM,LOOKUPS!L$5,0)*$FG$6+VLOOKUP($FA891,DIV,LOOKUPS!L$7,0)*$FH$6++VLOOKUP($FA891,SIZE,LOOKUPS!L$11,0)*$FI$6),"",VLOOKUP($FA891,MOM,LOOKUPS!L$12,0)*$FB$6+VLOOKUP($FA891,STREV,LOOKUPS!L$10,0)*$FC$6+VLOOKUP($FA891,LTREV,LOOKUPS!L$9,0)*$FD$6+VLOOKUP($FA891,CFP,LOOKUPS!L$6,0)*$FE$6+VLOOKUP($FA891,EP,LOOKUPS!L$8,0)*$FF$6+VLOOKUP($FA891,BM,LOOKUPS!L$5,0)*$FG$6+VLOOKUP($FA891,DIV,LOOKUPS!L$7,0)*$FH$6++VLOOKUP($FA891,SIZE,LOOKUPS!L$11,0)*$FI$6)</f>
        <v>15.5299</v>
      </c>
    </row>
    <row r="892" spans="1:167" x14ac:dyDescent="0.3">
      <c r="A892" s="1">
        <v>200007</v>
      </c>
      <c r="B892" s="1">
        <v>-2.5</v>
      </c>
      <c r="C892" s="1">
        <v>-1.69</v>
      </c>
      <c r="D892" s="1">
        <v>-0.43</v>
      </c>
      <c r="E892" s="1">
        <v>0.26</v>
      </c>
      <c r="F892" s="1">
        <v>-0.32</v>
      </c>
      <c r="G892" s="1">
        <v>0.67</v>
      </c>
      <c r="H892" s="1">
        <v>2</v>
      </c>
      <c r="I892" s="1">
        <v>1.25</v>
      </c>
      <c r="J892" s="1">
        <v>-1.75</v>
      </c>
      <c r="K892" s="1">
        <v>-6.88</v>
      </c>
      <c r="M892" s="1">
        <v>199908</v>
      </c>
      <c r="N892" s="1">
        <v>-5.18</v>
      </c>
      <c r="O892" s="1">
        <v>-4.8899999999999997</v>
      </c>
      <c r="P892" s="1">
        <v>-4.03</v>
      </c>
      <c r="Q892" s="1">
        <v>-5.2</v>
      </c>
      <c r="R892" s="1">
        <v>-3.49</v>
      </c>
      <c r="S892" s="1">
        <v>-2.94</v>
      </c>
      <c r="T892" s="1">
        <v>-0.99</v>
      </c>
      <c r="U892" s="1">
        <v>-2.5</v>
      </c>
      <c r="V892" s="1">
        <v>-2.74</v>
      </c>
      <c r="W892" s="1">
        <v>-2.69</v>
      </c>
      <c r="Y892" s="1">
        <v>200407</v>
      </c>
      <c r="Z892" s="1">
        <v>-10.3</v>
      </c>
      <c r="AA892" s="1">
        <v>-8.52</v>
      </c>
      <c r="AB892" s="1">
        <v>-6.3</v>
      </c>
      <c r="AC892" s="1">
        <v>-4.6399999999999997</v>
      </c>
      <c r="AD892" s="1">
        <v>-4.84</v>
      </c>
      <c r="AE892" s="1">
        <v>-4.38</v>
      </c>
      <c r="AF892" s="1">
        <v>-4.58</v>
      </c>
      <c r="AG892" s="1">
        <v>-3.66</v>
      </c>
      <c r="AH892" s="1">
        <v>-4.2</v>
      </c>
      <c r="AI892" s="1">
        <v>-5.24</v>
      </c>
      <c r="CA892" s="1">
        <v>200001</v>
      </c>
      <c r="CB892" s="1">
        <v>18.32</v>
      </c>
      <c r="CC892" s="1">
        <v>5.0199999999999996</v>
      </c>
      <c r="CD892" s="1">
        <v>2.75</v>
      </c>
      <c r="CE892" s="1">
        <v>8.11</v>
      </c>
      <c r="CF892" s="1">
        <v>5.3</v>
      </c>
      <c r="CG892" s="1">
        <v>3.73</v>
      </c>
      <c r="CH892" s="1">
        <v>1.94</v>
      </c>
      <c r="CI892" s="1">
        <v>4.1900000000000004</v>
      </c>
      <c r="CJ892" s="1">
        <v>9.7200000000000006</v>
      </c>
      <c r="CK892" s="1">
        <v>6.19</v>
      </c>
      <c r="CL892" s="1">
        <v>4.22</v>
      </c>
      <c r="CM892" s="1">
        <v>4.3099999999999996</v>
      </c>
      <c r="CN892" s="1">
        <v>3.19</v>
      </c>
      <c r="CO892" s="1">
        <v>1.6</v>
      </c>
      <c r="CP892" s="1">
        <v>2.25</v>
      </c>
      <c r="CQ892" s="1">
        <v>3.7</v>
      </c>
      <c r="CR892" s="1">
        <v>4.55</v>
      </c>
      <c r="CS892" s="1">
        <v>6.74</v>
      </c>
      <c r="CT892" s="1">
        <v>12.66</v>
      </c>
      <c r="CV892" s="1">
        <v>200101</v>
      </c>
      <c r="CW892" s="1">
        <v>33.11</v>
      </c>
      <c r="CX892" s="1">
        <v>6.53</v>
      </c>
      <c r="CY892" s="1">
        <v>6.91</v>
      </c>
      <c r="CZ892" s="1">
        <v>7.36</v>
      </c>
      <c r="DA892" s="1">
        <v>6.67</v>
      </c>
      <c r="DB892" s="1">
        <v>6.15</v>
      </c>
      <c r="DC892" s="1">
        <v>6.83</v>
      </c>
      <c r="DD892" s="1">
        <v>7.95</v>
      </c>
      <c r="DE892" s="1">
        <v>6.81</v>
      </c>
      <c r="DF892" s="1">
        <v>7.91</v>
      </c>
      <c r="DG892" s="1">
        <v>5.6</v>
      </c>
      <c r="DH892" s="1">
        <v>6.27</v>
      </c>
      <c r="DI892" s="1">
        <v>6.03</v>
      </c>
      <c r="DJ892" s="1">
        <v>4.93</v>
      </c>
      <c r="DK892" s="1">
        <v>8.66</v>
      </c>
      <c r="DL892" s="1">
        <v>7.7</v>
      </c>
      <c r="DM892" s="1">
        <v>8.15</v>
      </c>
      <c r="DN892" s="1">
        <v>6.49</v>
      </c>
      <c r="DO892" s="1">
        <v>7.17</v>
      </c>
      <c r="DQ892" s="1">
        <v>200001</v>
      </c>
      <c r="DR892" s="1">
        <v>-99.99</v>
      </c>
      <c r="DS892" s="1">
        <v>9.92</v>
      </c>
      <c r="DT892" s="1">
        <v>-4.1399999999999997</v>
      </c>
      <c r="DU892" s="1">
        <v>-4.21</v>
      </c>
      <c r="DV892" s="1">
        <v>11.34</v>
      </c>
      <c r="DW892" s="1">
        <v>-1.08</v>
      </c>
      <c r="DX892" s="1">
        <v>-4.74</v>
      </c>
      <c r="DY892" s="1">
        <v>-4.1100000000000003</v>
      </c>
      <c r="DZ892" s="1">
        <v>-4.3600000000000003</v>
      </c>
      <c r="EA892" s="1">
        <v>13.64</v>
      </c>
      <c r="EB892" s="1">
        <v>3.51</v>
      </c>
      <c r="EC892" s="1">
        <v>0.44</v>
      </c>
      <c r="ED892" s="1">
        <v>-3.18</v>
      </c>
      <c r="EE892" s="1">
        <v>-4.87</v>
      </c>
      <c r="EF892" s="1">
        <v>-4.59</v>
      </c>
      <c r="EG892" s="1">
        <v>-4.26</v>
      </c>
      <c r="EH892" s="1">
        <v>-3.95</v>
      </c>
      <c r="EI892" s="1">
        <v>-4.8899999999999997</v>
      </c>
      <c r="EJ892" s="1">
        <v>-3.78</v>
      </c>
      <c r="EL892">
        <v>200001</v>
      </c>
      <c r="EM892">
        <v>-4.74</v>
      </c>
      <c r="EN892">
        <v>5.7</v>
      </c>
      <c r="EO892">
        <v>-1.75</v>
      </c>
      <c r="EP892">
        <v>0.41</v>
      </c>
      <c r="ER892" s="1">
        <v>200007</v>
      </c>
      <c r="ES892" s="1">
        <v>-0.11</v>
      </c>
      <c r="EU892" s="1">
        <v>199908</v>
      </c>
      <c r="EV892" s="1">
        <v>-3.23</v>
      </c>
      <c r="EX892" s="1">
        <v>200407</v>
      </c>
      <c r="EY892" s="1">
        <v>-2.4500000000000002</v>
      </c>
      <c r="FA892" s="1">
        <v>200007</v>
      </c>
      <c r="FB892" s="1">
        <f>IF(ISERROR(VLOOKUP($FA892,MOM,LOOKUPS!C$12,0)*$FB$6+VLOOKUP($FA892,STREV,LOOKUPS!C$10,0)*$FC$6+VLOOKUP($FA892,LTREV,LOOKUPS!C$9,0)*$FD$6+VLOOKUP($FA892,CFP,LOOKUPS!C$6,0)*$FE$6+VLOOKUP($FA892,EP,LOOKUPS!C$8,0)*$FF$6+VLOOKUP($FA892,BM,LOOKUPS!C$5,0)*$FG$6+VLOOKUP($FA892,DIV,LOOKUPS!C$7,0)*$FH$6++VLOOKUP($FA892,SIZE,LOOKUPS!C$11,0)*$FI$6),"",VLOOKUP($FA892,MOM,LOOKUPS!C$12,0)*$FB$6+VLOOKUP($FA892,STREV,LOOKUPS!C$10,0)*$FC$6+VLOOKUP($FA892,LTREV,LOOKUPS!C$9,0)*$FD$6+VLOOKUP($FA892,CFP,LOOKUPS!C$6,0)*$FE$6+VLOOKUP($FA892,EP,LOOKUPS!C$8,0)*$FF$6+VLOOKUP($FA892,BM,LOOKUPS!C$5,0)*$FG$6+VLOOKUP($FA892,DIV,LOOKUPS!C$7,0)*$FH$6++VLOOKUP($FA892,SIZE,LOOKUPS!C$11,0)*$FI$6)</f>
        <v>-6.8317000000000005</v>
      </c>
      <c r="FC892" s="1">
        <f>IF(ISERROR(VLOOKUP($FA892,MOM,LOOKUPS!D$12,0)*$FB$6+VLOOKUP($FA892,STREV,LOOKUPS!D$10,0)*$FC$6+VLOOKUP($FA892,LTREV,LOOKUPS!D$9,0)*$FD$6+VLOOKUP($FA892,CFP,LOOKUPS!D$6,0)*$FE$6+VLOOKUP($FA892,EP,LOOKUPS!D$8,0)*$FF$6+VLOOKUP($FA892,BM,LOOKUPS!D$5,0)*$FG$6+VLOOKUP($FA892,DIV,LOOKUPS!D$7,0)*$FH$6++VLOOKUP($FA892,SIZE,LOOKUPS!D$11,0)*$FI$6),"",VLOOKUP($FA892,MOM,LOOKUPS!D$12,0)*$FB$6+VLOOKUP($FA892,STREV,LOOKUPS!D$10,0)*$FC$6+VLOOKUP($FA892,LTREV,LOOKUPS!D$9,0)*$FD$6+VLOOKUP($FA892,CFP,LOOKUPS!D$6,0)*$FE$6+VLOOKUP($FA892,EP,LOOKUPS!D$8,0)*$FF$6+VLOOKUP($FA892,BM,LOOKUPS!D$5,0)*$FG$6+VLOOKUP($FA892,DIV,LOOKUPS!D$7,0)*$FH$6++VLOOKUP($FA892,SIZE,LOOKUPS!D$11,0)*$FI$6)</f>
        <v>-3.4495000000000005</v>
      </c>
      <c r="FD892" s="1">
        <f>IF(ISERROR(VLOOKUP($FA892,MOM,LOOKUPS!E$12,0)*$FB$6+VLOOKUP($FA892,STREV,LOOKUPS!E$10,0)*$FC$6+VLOOKUP($FA892,LTREV,LOOKUPS!E$9,0)*$FD$6+VLOOKUP($FA892,CFP,LOOKUPS!E$6,0)*$FE$6+VLOOKUP($FA892,EP,LOOKUPS!E$8,0)*$FF$6+VLOOKUP($FA892,BM,LOOKUPS!E$5,0)*$FG$6+VLOOKUP($FA892,DIV,LOOKUPS!E$7,0)*$FH$6++VLOOKUP($FA892,SIZE,LOOKUPS!E$11,0)*$FI$6),"",VLOOKUP($FA892,MOM,LOOKUPS!E$12,0)*$FB$6+VLOOKUP($FA892,STREV,LOOKUPS!E$10,0)*$FC$6+VLOOKUP($FA892,LTREV,LOOKUPS!E$9,0)*$FD$6+VLOOKUP($FA892,CFP,LOOKUPS!E$6,0)*$FE$6+VLOOKUP($FA892,EP,LOOKUPS!E$8,0)*$FF$6+VLOOKUP($FA892,BM,LOOKUPS!E$5,0)*$FG$6+VLOOKUP($FA892,DIV,LOOKUPS!E$7,0)*$FH$6++VLOOKUP($FA892,SIZE,LOOKUPS!E$11,0)*$FI$6)</f>
        <v>-1.3848</v>
      </c>
      <c r="FE892" s="1">
        <f>IF(ISERROR(VLOOKUP($FA892,MOM,LOOKUPS!F$12,0)*$FB$6+VLOOKUP($FA892,STREV,LOOKUPS!F$10,0)*$FC$6+VLOOKUP($FA892,LTREV,LOOKUPS!F$9,0)*$FD$6+VLOOKUP($FA892,CFP,LOOKUPS!F$6,0)*$FE$6+VLOOKUP($FA892,EP,LOOKUPS!F$8,0)*$FF$6+VLOOKUP($FA892,BM,LOOKUPS!F$5,0)*$FG$6+VLOOKUP($FA892,DIV,LOOKUPS!F$7,0)*$FH$6++VLOOKUP($FA892,SIZE,LOOKUPS!F$11,0)*$FI$6),"",VLOOKUP($FA892,MOM,LOOKUPS!F$12,0)*$FB$6+VLOOKUP($FA892,STREV,LOOKUPS!F$10,0)*$FC$6+VLOOKUP($FA892,LTREV,LOOKUPS!F$9,0)*$FD$6+VLOOKUP($FA892,CFP,LOOKUPS!F$6,0)*$FE$6+VLOOKUP($FA892,EP,LOOKUPS!F$8,0)*$FF$6+VLOOKUP($FA892,BM,LOOKUPS!F$5,0)*$FG$6+VLOOKUP($FA892,DIV,LOOKUPS!F$7,0)*$FH$6++VLOOKUP($FA892,SIZE,LOOKUPS!F$11,0)*$FI$6)</f>
        <v>5.6899999999999951E-2</v>
      </c>
      <c r="FF892" s="1">
        <f>IF(ISERROR(VLOOKUP($FA892,MOM,LOOKUPS!G$12,0)*$FB$6+VLOOKUP($FA892,STREV,LOOKUPS!G$10,0)*$FC$6+VLOOKUP($FA892,LTREV,LOOKUPS!G$9,0)*$FD$6+VLOOKUP($FA892,CFP,LOOKUPS!G$6,0)*$FE$6+VLOOKUP($FA892,EP,LOOKUPS!G$8,0)*$FF$6+VLOOKUP($FA892,BM,LOOKUPS!G$5,0)*$FG$6+VLOOKUP($FA892,DIV,LOOKUPS!G$7,0)*$FH$6++VLOOKUP($FA892,SIZE,LOOKUPS!G$11,0)*$FI$6),"",VLOOKUP($FA892,MOM,LOOKUPS!G$12,0)*$FB$6+VLOOKUP($FA892,STREV,LOOKUPS!G$10,0)*$FC$6+VLOOKUP($FA892,LTREV,LOOKUPS!G$9,0)*$FD$6+VLOOKUP($FA892,CFP,LOOKUPS!G$6,0)*$FE$6+VLOOKUP($FA892,EP,LOOKUPS!G$8,0)*$FF$6+VLOOKUP($FA892,BM,LOOKUPS!G$5,0)*$FG$6+VLOOKUP($FA892,DIV,LOOKUPS!G$7,0)*$FH$6++VLOOKUP($FA892,SIZE,LOOKUPS!G$11,0)*$FI$6)</f>
        <v>-4.2899999999999994E-2</v>
      </c>
      <c r="FG892" s="1">
        <f>IF(ISERROR(VLOOKUP($FA892,MOM,LOOKUPS!H$12,0)*$FB$6+VLOOKUP($FA892,STREV,LOOKUPS!H$10,0)*$FC$6+VLOOKUP($FA892,LTREV,LOOKUPS!H$9,0)*$FD$6+VLOOKUP($FA892,CFP,LOOKUPS!H$6,0)*$FE$6+VLOOKUP($FA892,EP,LOOKUPS!H$8,0)*$FF$6+VLOOKUP($FA892,BM,LOOKUPS!H$5,0)*$FG$6+VLOOKUP($FA892,DIV,LOOKUPS!H$7,0)*$FH$6++VLOOKUP($FA892,SIZE,LOOKUPS!H$11,0)*$FI$6),"",VLOOKUP($FA892,MOM,LOOKUPS!H$12,0)*$FB$6+VLOOKUP($FA892,STREV,LOOKUPS!H$10,0)*$FC$6+VLOOKUP($FA892,LTREV,LOOKUPS!H$9,0)*$FD$6+VLOOKUP($FA892,CFP,LOOKUPS!H$6,0)*$FE$6+VLOOKUP($FA892,EP,LOOKUPS!H$8,0)*$FF$6+VLOOKUP($FA892,BM,LOOKUPS!H$5,0)*$FG$6+VLOOKUP($FA892,DIV,LOOKUPS!H$7,0)*$FH$6++VLOOKUP($FA892,SIZE,LOOKUPS!H$11,0)*$FI$6)</f>
        <v>0.78000000000000014</v>
      </c>
      <c r="FH892" s="1">
        <f>IF(ISERROR(VLOOKUP($FA892,MOM,LOOKUPS!I$12,0)*$FB$6+VLOOKUP($FA892,STREV,LOOKUPS!I$10,0)*$FC$6+VLOOKUP($FA892,LTREV,LOOKUPS!I$9,0)*$FD$6+VLOOKUP($FA892,CFP,LOOKUPS!I$6,0)*$FE$6+VLOOKUP($FA892,EP,LOOKUPS!I$8,0)*$FF$6+VLOOKUP($FA892,BM,LOOKUPS!I$5,0)*$FG$6+VLOOKUP($FA892,DIV,LOOKUPS!I$7,0)*$FH$6++VLOOKUP($FA892,SIZE,LOOKUPS!I$11,0)*$FI$6),"",VLOOKUP($FA892,MOM,LOOKUPS!I$12,0)*$FB$6+VLOOKUP($FA892,STREV,LOOKUPS!I$10,0)*$FC$6+VLOOKUP($FA892,LTREV,LOOKUPS!I$9,0)*$FD$6+VLOOKUP($FA892,CFP,LOOKUPS!I$6,0)*$FE$6+VLOOKUP($FA892,EP,LOOKUPS!I$8,0)*$FF$6+VLOOKUP($FA892,BM,LOOKUPS!I$5,0)*$FG$6+VLOOKUP($FA892,DIV,LOOKUPS!I$7,0)*$FH$6++VLOOKUP($FA892,SIZE,LOOKUPS!I$11,0)*$FI$6)</f>
        <v>0.9042</v>
      </c>
      <c r="FI892" s="1">
        <f>IF(ISERROR(VLOOKUP($FA892,MOM,LOOKUPS!J$12,0)*$FB$6+VLOOKUP($FA892,STREV,LOOKUPS!J$10,0)*$FC$6+VLOOKUP($FA892,LTREV,LOOKUPS!J$9,0)*$FD$6+VLOOKUP($FA892,CFP,LOOKUPS!J$6,0)*$FE$6+VLOOKUP($FA892,EP,LOOKUPS!J$8,0)*$FF$6+VLOOKUP($FA892,BM,LOOKUPS!J$5,0)*$FG$6+VLOOKUP($FA892,DIV,LOOKUPS!J$7,0)*$FH$6++VLOOKUP($FA892,SIZE,LOOKUPS!J$11,0)*$FI$6),"",VLOOKUP($FA892,MOM,LOOKUPS!J$12,0)*$FB$6+VLOOKUP($FA892,STREV,LOOKUPS!J$10,0)*$FC$6+VLOOKUP($FA892,LTREV,LOOKUPS!J$9,0)*$FD$6+VLOOKUP($FA892,CFP,LOOKUPS!J$6,0)*$FE$6+VLOOKUP($FA892,EP,LOOKUPS!J$8,0)*$FF$6+VLOOKUP($FA892,BM,LOOKUPS!J$5,0)*$FG$6+VLOOKUP($FA892,DIV,LOOKUPS!J$7,0)*$FH$6++VLOOKUP($FA892,SIZE,LOOKUPS!J$11,0)*$FI$6)</f>
        <v>1.2603</v>
      </c>
      <c r="FJ892" s="1">
        <f>IF(ISERROR(VLOOKUP($FA892,MOM,LOOKUPS!K$12,0)*$FB$6+VLOOKUP($FA892,STREV,LOOKUPS!K$10,0)*$FC$6+VLOOKUP($FA892,LTREV,LOOKUPS!K$9,0)*$FD$6+VLOOKUP($FA892,CFP,LOOKUPS!K$6,0)*$FE$6+VLOOKUP($FA892,EP,LOOKUPS!K$8,0)*$FF$6+VLOOKUP($FA892,BM,LOOKUPS!K$5,0)*$FG$6+VLOOKUP($FA892,DIV,LOOKUPS!K$7,0)*$FH$6++VLOOKUP($FA892,SIZE,LOOKUPS!K$11,0)*$FI$6),"",VLOOKUP($FA892,MOM,LOOKUPS!K$12,0)*$FB$6+VLOOKUP($FA892,STREV,LOOKUPS!K$10,0)*$FC$6+VLOOKUP($FA892,LTREV,LOOKUPS!K$9,0)*$FD$6+VLOOKUP($FA892,CFP,LOOKUPS!K$6,0)*$FE$6+VLOOKUP($FA892,EP,LOOKUPS!K$8,0)*$FF$6+VLOOKUP($FA892,BM,LOOKUPS!K$5,0)*$FG$6+VLOOKUP($FA892,DIV,LOOKUPS!K$7,0)*$FH$6++VLOOKUP($FA892,SIZE,LOOKUPS!K$11,0)*$FI$6)</f>
        <v>0.21510000000000007</v>
      </c>
      <c r="FK892" s="1">
        <f>IF(ISERROR(VLOOKUP($FA892,MOM,LOOKUPS!L$12,0)*$FB$6+VLOOKUP($FA892,STREV,LOOKUPS!L$10,0)*$FC$6+VLOOKUP($FA892,LTREV,LOOKUPS!L$9,0)*$FD$6+VLOOKUP($FA892,CFP,LOOKUPS!L$6,0)*$FE$6+VLOOKUP($FA892,EP,LOOKUPS!L$8,0)*$FF$6+VLOOKUP($FA892,BM,LOOKUPS!L$5,0)*$FG$6+VLOOKUP($FA892,DIV,LOOKUPS!L$7,0)*$FH$6++VLOOKUP($FA892,SIZE,LOOKUPS!L$11,0)*$FI$6),"",VLOOKUP($FA892,MOM,LOOKUPS!L$12,0)*$FB$6+VLOOKUP($FA892,STREV,LOOKUPS!L$10,0)*$FC$6+VLOOKUP($FA892,LTREV,LOOKUPS!L$9,0)*$FD$6+VLOOKUP($FA892,CFP,LOOKUPS!L$6,0)*$FE$6+VLOOKUP($FA892,EP,LOOKUPS!L$8,0)*$FF$6+VLOOKUP($FA892,BM,LOOKUPS!L$5,0)*$FG$6+VLOOKUP($FA892,DIV,LOOKUPS!L$7,0)*$FH$6++VLOOKUP($FA892,SIZE,LOOKUPS!L$11,0)*$FI$6)</f>
        <v>-2.0882999999999998</v>
      </c>
    </row>
    <row r="893" spans="1:167" x14ac:dyDescent="0.3">
      <c r="A893" s="1">
        <v>200008</v>
      </c>
      <c r="B893" s="1">
        <v>4.83</v>
      </c>
      <c r="C893" s="1">
        <v>4.55</v>
      </c>
      <c r="D893" s="1">
        <v>3.91</v>
      </c>
      <c r="E893" s="1">
        <v>3.73</v>
      </c>
      <c r="F893" s="1">
        <v>4.05</v>
      </c>
      <c r="G893" s="1">
        <v>3.75</v>
      </c>
      <c r="H893" s="1">
        <v>4.2699999999999996</v>
      </c>
      <c r="I893" s="1">
        <v>5.93</v>
      </c>
      <c r="J893" s="1">
        <v>8.17</v>
      </c>
      <c r="K893" s="1">
        <v>14.15</v>
      </c>
      <c r="M893" s="1">
        <v>199909</v>
      </c>
      <c r="N893" s="1">
        <v>-1.74</v>
      </c>
      <c r="O893" s="1">
        <v>-3.15</v>
      </c>
      <c r="P893" s="1">
        <v>-3.24</v>
      </c>
      <c r="Q893" s="1">
        <v>-1.59</v>
      </c>
      <c r="R893" s="1">
        <v>-2.64</v>
      </c>
      <c r="S893" s="1">
        <v>-2.27</v>
      </c>
      <c r="T893" s="1">
        <v>-2.13</v>
      </c>
      <c r="U893" s="1">
        <v>-1.3</v>
      </c>
      <c r="V893" s="1">
        <v>-0.96</v>
      </c>
      <c r="W893" s="1">
        <v>0.26</v>
      </c>
      <c r="Y893" s="1">
        <v>200408</v>
      </c>
      <c r="Z893" s="1">
        <v>-3.43</v>
      </c>
      <c r="AA893" s="1">
        <v>-3.11</v>
      </c>
      <c r="AB893" s="1">
        <v>-1.02</v>
      </c>
      <c r="AC893" s="1">
        <v>-1.32</v>
      </c>
      <c r="AD893" s="1">
        <v>-1.54</v>
      </c>
      <c r="AE893" s="1">
        <v>-0.56000000000000005</v>
      </c>
      <c r="AF893" s="1">
        <v>0.17</v>
      </c>
      <c r="AG893" s="1">
        <v>0.4</v>
      </c>
      <c r="AH893" s="1">
        <v>0.87</v>
      </c>
      <c r="AI893" s="1">
        <v>-0.92</v>
      </c>
      <c r="CA893" s="1">
        <v>200002</v>
      </c>
      <c r="CB893" s="1">
        <v>32.96</v>
      </c>
      <c r="CC893" s="1">
        <v>17.989999999999998</v>
      </c>
      <c r="CD893" s="1">
        <v>8.2799999999999994</v>
      </c>
      <c r="CE893" s="1">
        <v>12.83</v>
      </c>
      <c r="CF893" s="1">
        <v>19.05</v>
      </c>
      <c r="CG893" s="1">
        <v>13.06</v>
      </c>
      <c r="CH893" s="1">
        <v>5.73</v>
      </c>
      <c r="CI893" s="1">
        <v>10</v>
      </c>
      <c r="CJ893" s="1">
        <v>14.06</v>
      </c>
      <c r="CK893" s="1">
        <v>23.4</v>
      </c>
      <c r="CL893" s="1">
        <v>13.85</v>
      </c>
      <c r="CM893" s="1">
        <v>15.25</v>
      </c>
      <c r="CN893" s="1">
        <v>11</v>
      </c>
      <c r="CO893" s="1">
        <v>5.04</v>
      </c>
      <c r="CP893" s="1">
        <v>6.35</v>
      </c>
      <c r="CQ893" s="1">
        <v>9.83</v>
      </c>
      <c r="CR893" s="1">
        <v>10.130000000000001</v>
      </c>
      <c r="CS893" s="1">
        <v>12.02</v>
      </c>
      <c r="CT893" s="1">
        <v>16.07</v>
      </c>
      <c r="CV893" s="1">
        <v>200102</v>
      </c>
      <c r="CW893" s="1">
        <v>-10.66</v>
      </c>
      <c r="CX893" s="1">
        <v>-3.04</v>
      </c>
      <c r="CY893" s="1">
        <v>0.76</v>
      </c>
      <c r="CZ893" s="1">
        <v>2.31</v>
      </c>
      <c r="DA893" s="1">
        <v>-4.51</v>
      </c>
      <c r="DB893" s="1">
        <v>-0.25</v>
      </c>
      <c r="DC893" s="1">
        <v>0.44</v>
      </c>
      <c r="DD893" s="1">
        <v>2</v>
      </c>
      <c r="DE893" s="1">
        <v>2.5299999999999998</v>
      </c>
      <c r="DF893" s="1">
        <v>-5.56</v>
      </c>
      <c r="DG893" s="1">
        <v>-3.6</v>
      </c>
      <c r="DH893" s="1">
        <v>-0.31</v>
      </c>
      <c r="DI893" s="1">
        <v>-0.19</v>
      </c>
      <c r="DJ893" s="1">
        <v>1.1100000000000001</v>
      </c>
      <c r="DK893" s="1">
        <v>-0.19</v>
      </c>
      <c r="DL893" s="1">
        <v>2.02</v>
      </c>
      <c r="DM893" s="1">
        <v>1.99</v>
      </c>
      <c r="DN893" s="1">
        <v>2.96</v>
      </c>
      <c r="DO893" s="1">
        <v>2.0499999999999998</v>
      </c>
      <c r="DQ893" s="1">
        <v>200002</v>
      </c>
      <c r="DR893" s="1">
        <v>-99.99</v>
      </c>
      <c r="DS893" s="1">
        <v>17.13</v>
      </c>
      <c r="DT893" s="1">
        <v>6.97</v>
      </c>
      <c r="DU893" s="1">
        <v>-0.96</v>
      </c>
      <c r="DV893" s="1">
        <v>18.12</v>
      </c>
      <c r="DW893" s="1">
        <v>10.23</v>
      </c>
      <c r="DX893" s="1">
        <v>6.06</v>
      </c>
      <c r="DY893" s="1">
        <v>3.74</v>
      </c>
      <c r="DZ893" s="1">
        <v>-3.16</v>
      </c>
      <c r="EA893" s="1">
        <v>19.489999999999998</v>
      </c>
      <c r="EB893" s="1">
        <v>13.47</v>
      </c>
      <c r="EC893" s="1">
        <v>10.52</v>
      </c>
      <c r="ED893" s="1">
        <v>9.84</v>
      </c>
      <c r="EE893" s="1">
        <v>7.75</v>
      </c>
      <c r="EF893" s="1">
        <v>4.18</v>
      </c>
      <c r="EG893" s="1">
        <v>4.62</v>
      </c>
      <c r="EH893" s="1">
        <v>2.82</v>
      </c>
      <c r="EI893" s="1">
        <v>-0.98</v>
      </c>
      <c r="EJ893" s="1">
        <v>-5.59</v>
      </c>
      <c r="EL893">
        <v>200002</v>
      </c>
      <c r="EM893">
        <v>2.4500000000000002</v>
      </c>
      <c r="EN893">
        <v>21.19</v>
      </c>
      <c r="EO893">
        <v>-8.94</v>
      </c>
      <c r="EP893">
        <v>0.43</v>
      </c>
      <c r="ER893" s="1">
        <v>200008</v>
      </c>
      <c r="ES893" s="1">
        <v>5.7</v>
      </c>
      <c r="EU893" s="1">
        <v>199909</v>
      </c>
      <c r="EV893" s="1">
        <v>-0.84</v>
      </c>
      <c r="EX893" s="1">
        <v>200408</v>
      </c>
      <c r="EY893" s="1">
        <v>-2.85</v>
      </c>
      <c r="FA893" s="1">
        <v>200008</v>
      </c>
      <c r="FB893" s="1">
        <f>IF(ISERROR(VLOOKUP($FA893,MOM,LOOKUPS!C$12,0)*$FB$6+VLOOKUP($FA893,STREV,LOOKUPS!C$10,0)*$FC$6+VLOOKUP($FA893,LTREV,LOOKUPS!C$9,0)*$FD$6+VLOOKUP($FA893,CFP,LOOKUPS!C$6,0)*$FE$6+VLOOKUP($FA893,EP,LOOKUPS!C$8,0)*$FF$6+VLOOKUP($FA893,BM,LOOKUPS!C$5,0)*$FG$6+VLOOKUP($FA893,DIV,LOOKUPS!C$7,0)*$FH$6++VLOOKUP($FA893,SIZE,LOOKUPS!C$11,0)*$FI$6),"",VLOOKUP($FA893,MOM,LOOKUPS!C$12,0)*$FB$6+VLOOKUP($FA893,STREV,LOOKUPS!C$10,0)*$FC$6+VLOOKUP($FA893,LTREV,LOOKUPS!C$9,0)*$FD$6+VLOOKUP($FA893,CFP,LOOKUPS!C$6,0)*$FE$6+VLOOKUP($FA893,EP,LOOKUPS!C$8,0)*$FF$6+VLOOKUP($FA893,BM,LOOKUPS!C$5,0)*$FG$6+VLOOKUP($FA893,DIV,LOOKUPS!C$7,0)*$FH$6++VLOOKUP($FA893,SIZE,LOOKUPS!C$11,0)*$FI$6)</f>
        <v>7.0381999999999998</v>
      </c>
      <c r="FC893" s="1">
        <f>IF(ISERROR(VLOOKUP($FA893,MOM,LOOKUPS!D$12,0)*$FB$6+VLOOKUP($FA893,STREV,LOOKUPS!D$10,0)*$FC$6+VLOOKUP($FA893,LTREV,LOOKUPS!D$9,0)*$FD$6+VLOOKUP($FA893,CFP,LOOKUPS!D$6,0)*$FE$6+VLOOKUP($FA893,EP,LOOKUPS!D$8,0)*$FF$6+VLOOKUP($FA893,BM,LOOKUPS!D$5,0)*$FG$6+VLOOKUP($FA893,DIV,LOOKUPS!D$7,0)*$FH$6++VLOOKUP($FA893,SIZE,LOOKUPS!D$11,0)*$FI$6),"",VLOOKUP($FA893,MOM,LOOKUPS!D$12,0)*$FB$6+VLOOKUP($FA893,STREV,LOOKUPS!D$10,0)*$FC$6+VLOOKUP($FA893,LTREV,LOOKUPS!D$9,0)*$FD$6+VLOOKUP($FA893,CFP,LOOKUPS!D$6,0)*$FE$6+VLOOKUP($FA893,EP,LOOKUPS!D$8,0)*$FF$6+VLOOKUP($FA893,BM,LOOKUPS!D$5,0)*$FG$6+VLOOKUP($FA893,DIV,LOOKUPS!D$7,0)*$FH$6++VLOOKUP($FA893,SIZE,LOOKUPS!D$11,0)*$FI$6)</f>
        <v>5.9790000000000001</v>
      </c>
      <c r="FD893" s="1">
        <f>IF(ISERROR(VLOOKUP($FA893,MOM,LOOKUPS!E$12,0)*$FB$6+VLOOKUP($FA893,STREV,LOOKUPS!E$10,0)*$FC$6+VLOOKUP($FA893,LTREV,LOOKUPS!E$9,0)*$FD$6+VLOOKUP($FA893,CFP,LOOKUPS!E$6,0)*$FE$6+VLOOKUP($FA893,EP,LOOKUPS!E$8,0)*$FF$6+VLOOKUP($FA893,BM,LOOKUPS!E$5,0)*$FG$6+VLOOKUP($FA893,DIV,LOOKUPS!E$7,0)*$FH$6++VLOOKUP($FA893,SIZE,LOOKUPS!E$11,0)*$FI$6),"",VLOOKUP($FA893,MOM,LOOKUPS!E$12,0)*$FB$6+VLOOKUP($FA893,STREV,LOOKUPS!E$10,0)*$FC$6+VLOOKUP($FA893,LTREV,LOOKUPS!E$9,0)*$FD$6+VLOOKUP($FA893,CFP,LOOKUPS!E$6,0)*$FE$6+VLOOKUP($FA893,EP,LOOKUPS!E$8,0)*$FF$6+VLOOKUP($FA893,BM,LOOKUPS!E$5,0)*$FG$6+VLOOKUP($FA893,DIV,LOOKUPS!E$7,0)*$FH$6++VLOOKUP($FA893,SIZE,LOOKUPS!E$11,0)*$FI$6)</f>
        <v>5.2439999999999998</v>
      </c>
      <c r="FE893" s="1">
        <f>IF(ISERROR(VLOOKUP($FA893,MOM,LOOKUPS!F$12,0)*$FB$6+VLOOKUP($FA893,STREV,LOOKUPS!F$10,0)*$FC$6+VLOOKUP($FA893,LTREV,LOOKUPS!F$9,0)*$FD$6+VLOOKUP($FA893,CFP,LOOKUPS!F$6,0)*$FE$6+VLOOKUP($FA893,EP,LOOKUPS!F$8,0)*$FF$6+VLOOKUP($FA893,BM,LOOKUPS!F$5,0)*$FG$6+VLOOKUP($FA893,DIV,LOOKUPS!F$7,0)*$FH$6++VLOOKUP($FA893,SIZE,LOOKUPS!F$11,0)*$FI$6),"",VLOOKUP($FA893,MOM,LOOKUPS!F$12,0)*$FB$6+VLOOKUP($FA893,STREV,LOOKUPS!F$10,0)*$FC$6+VLOOKUP($FA893,LTREV,LOOKUPS!F$9,0)*$FD$6+VLOOKUP($FA893,CFP,LOOKUPS!F$6,0)*$FE$6+VLOOKUP($FA893,EP,LOOKUPS!F$8,0)*$FF$6+VLOOKUP($FA893,BM,LOOKUPS!F$5,0)*$FG$6+VLOOKUP($FA893,DIV,LOOKUPS!F$7,0)*$FH$6++VLOOKUP($FA893,SIZE,LOOKUPS!F$11,0)*$FI$6)</f>
        <v>4.9292999999999996</v>
      </c>
      <c r="FF893" s="1">
        <f>IF(ISERROR(VLOOKUP($FA893,MOM,LOOKUPS!G$12,0)*$FB$6+VLOOKUP($FA893,STREV,LOOKUPS!G$10,0)*$FC$6+VLOOKUP($FA893,LTREV,LOOKUPS!G$9,0)*$FD$6+VLOOKUP($FA893,CFP,LOOKUPS!G$6,0)*$FE$6+VLOOKUP($FA893,EP,LOOKUPS!G$8,0)*$FF$6+VLOOKUP($FA893,BM,LOOKUPS!G$5,0)*$FG$6+VLOOKUP($FA893,DIV,LOOKUPS!G$7,0)*$FH$6++VLOOKUP($FA893,SIZE,LOOKUPS!G$11,0)*$FI$6),"",VLOOKUP($FA893,MOM,LOOKUPS!G$12,0)*$FB$6+VLOOKUP($FA893,STREV,LOOKUPS!G$10,0)*$FC$6+VLOOKUP($FA893,LTREV,LOOKUPS!G$9,0)*$FD$6+VLOOKUP($FA893,CFP,LOOKUPS!G$6,0)*$FE$6+VLOOKUP($FA893,EP,LOOKUPS!G$8,0)*$FF$6+VLOOKUP($FA893,BM,LOOKUPS!G$5,0)*$FG$6+VLOOKUP($FA893,DIV,LOOKUPS!G$7,0)*$FH$6++VLOOKUP($FA893,SIZE,LOOKUPS!G$11,0)*$FI$6)</f>
        <v>4.1437999999999997</v>
      </c>
      <c r="FG893" s="1">
        <f>IF(ISERROR(VLOOKUP($FA893,MOM,LOOKUPS!H$12,0)*$FB$6+VLOOKUP($FA893,STREV,LOOKUPS!H$10,0)*$FC$6+VLOOKUP($FA893,LTREV,LOOKUPS!H$9,0)*$FD$6+VLOOKUP($FA893,CFP,LOOKUPS!H$6,0)*$FE$6+VLOOKUP($FA893,EP,LOOKUPS!H$8,0)*$FF$6+VLOOKUP($FA893,BM,LOOKUPS!H$5,0)*$FG$6+VLOOKUP($FA893,DIV,LOOKUPS!H$7,0)*$FH$6++VLOOKUP($FA893,SIZE,LOOKUPS!H$11,0)*$FI$6),"",VLOOKUP($FA893,MOM,LOOKUPS!H$12,0)*$FB$6+VLOOKUP($FA893,STREV,LOOKUPS!H$10,0)*$FC$6+VLOOKUP($FA893,LTREV,LOOKUPS!H$9,0)*$FD$6+VLOOKUP($FA893,CFP,LOOKUPS!H$6,0)*$FE$6+VLOOKUP($FA893,EP,LOOKUPS!H$8,0)*$FF$6+VLOOKUP($FA893,BM,LOOKUPS!H$5,0)*$FG$6+VLOOKUP($FA893,DIV,LOOKUPS!H$7,0)*$FH$6++VLOOKUP($FA893,SIZE,LOOKUPS!H$11,0)*$FI$6)</f>
        <v>4.1768000000000001</v>
      </c>
      <c r="FH893" s="1">
        <f>IF(ISERROR(VLOOKUP($FA893,MOM,LOOKUPS!I$12,0)*$FB$6+VLOOKUP($FA893,STREV,LOOKUPS!I$10,0)*$FC$6+VLOOKUP($FA893,LTREV,LOOKUPS!I$9,0)*$FD$6+VLOOKUP($FA893,CFP,LOOKUPS!I$6,0)*$FE$6+VLOOKUP($FA893,EP,LOOKUPS!I$8,0)*$FF$6+VLOOKUP($FA893,BM,LOOKUPS!I$5,0)*$FG$6+VLOOKUP($FA893,DIV,LOOKUPS!I$7,0)*$FH$6++VLOOKUP($FA893,SIZE,LOOKUPS!I$11,0)*$FI$6),"",VLOOKUP($FA893,MOM,LOOKUPS!I$12,0)*$FB$6+VLOOKUP($FA893,STREV,LOOKUPS!I$10,0)*$FC$6+VLOOKUP($FA893,LTREV,LOOKUPS!I$9,0)*$FD$6+VLOOKUP($FA893,CFP,LOOKUPS!I$6,0)*$FE$6+VLOOKUP($FA893,EP,LOOKUPS!I$8,0)*$FF$6+VLOOKUP($FA893,BM,LOOKUPS!I$5,0)*$FG$6+VLOOKUP($FA893,DIV,LOOKUPS!I$7,0)*$FH$6++VLOOKUP($FA893,SIZE,LOOKUPS!I$11,0)*$FI$6)</f>
        <v>5.1359000000000004</v>
      </c>
      <c r="FI893" s="1">
        <f>IF(ISERROR(VLOOKUP($FA893,MOM,LOOKUPS!J$12,0)*$FB$6+VLOOKUP($FA893,STREV,LOOKUPS!J$10,0)*$FC$6+VLOOKUP($FA893,LTREV,LOOKUPS!J$9,0)*$FD$6+VLOOKUP($FA893,CFP,LOOKUPS!J$6,0)*$FE$6+VLOOKUP($FA893,EP,LOOKUPS!J$8,0)*$FF$6+VLOOKUP($FA893,BM,LOOKUPS!J$5,0)*$FG$6+VLOOKUP($FA893,DIV,LOOKUPS!J$7,0)*$FH$6++VLOOKUP($FA893,SIZE,LOOKUPS!J$11,0)*$FI$6),"",VLOOKUP($FA893,MOM,LOOKUPS!J$12,0)*$FB$6+VLOOKUP($FA893,STREV,LOOKUPS!J$10,0)*$FC$6+VLOOKUP($FA893,LTREV,LOOKUPS!J$9,0)*$FD$6+VLOOKUP($FA893,CFP,LOOKUPS!J$6,0)*$FE$6+VLOOKUP($FA893,EP,LOOKUPS!J$8,0)*$FF$6+VLOOKUP($FA893,BM,LOOKUPS!J$5,0)*$FG$6+VLOOKUP($FA893,DIV,LOOKUPS!J$7,0)*$FH$6++VLOOKUP($FA893,SIZE,LOOKUPS!J$11,0)*$FI$6)</f>
        <v>5.5407999999999999</v>
      </c>
      <c r="FJ893" s="1">
        <f>IF(ISERROR(VLOOKUP($FA893,MOM,LOOKUPS!K$12,0)*$FB$6+VLOOKUP($FA893,STREV,LOOKUPS!K$10,0)*$FC$6+VLOOKUP($FA893,LTREV,LOOKUPS!K$9,0)*$FD$6+VLOOKUP($FA893,CFP,LOOKUPS!K$6,0)*$FE$6+VLOOKUP($FA893,EP,LOOKUPS!K$8,0)*$FF$6+VLOOKUP($FA893,BM,LOOKUPS!K$5,0)*$FG$6+VLOOKUP($FA893,DIV,LOOKUPS!K$7,0)*$FH$6++VLOOKUP($FA893,SIZE,LOOKUPS!K$11,0)*$FI$6),"",VLOOKUP($FA893,MOM,LOOKUPS!K$12,0)*$FB$6+VLOOKUP($FA893,STREV,LOOKUPS!K$10,0)*$FC$6+VLOOKUP($FA893,LTREV,LOOKUPS!K$9,0)*$FD$6+VLOOKUP($FA893,CFP,LOOKUPS!K$6,0)*$FE$6+VLOOKUP($FA893,EP,LOOKUPS!K$8,0)*$FF$6+VLOOKUP($FA893,BM,LOOKUPS!K$5,0)*$FG$6+VLOOKUP($FA893,DIV,LOOKUPS!K$7,0)*$FH$6++VLOOKUP($FA893,SIZE,LOOKUPS!K$11,0)*$FI$6)</f>
        <v>6.7579000000000011</v>
      </c>
      <c r="FK893" s="1">
        <f>IF(ISERROR(VLOOKUP($FA893,MOM,LOOKUPS!L$12,0)*$FB$6+VLOOKUP($FA893,STREV,LOOKUPS!L$10,0)*$FC$6+VLOOKUP($FA893,LTREV,LOOKUPS!L$9,0)*$FD$6+VLOOKUP($FA893,CFP,LOOKUPS!L$6,0)*$FE$6+VLOOKUP($FA893,EP,LOOKUPS!L$8,0)*$FF$6+VLOOKUP($FA893,BM,LOOKUPS!L$5,0)*$FG$6+VLOOKUP($FA893,DIV,LOOKUPS!L$7,0)*$FH$6++VLOOKUP($FA893,SIZE,LOOKUPS!L$11,0)*$FI$6),"",VLOOKUP($FA893,MOM,LOOKUPS!L$12,0)*$FB$6+VLOOKUP($FA893,STREV,LOOKUPS!L$10,0)*$FC$6+VLOOKUP($FA893,LTREV,LOOKUPS!L$9,0)*$FD$6+VLOOKUP($FA893,CFP,LOOKUPS!L$6,0)*$FE$6+VLOOKUP($FA893,EP,LOOKUPS!L$8,0)*$FF$6+VLOOKUP($FA893,BM,LOOKUPS!L$5,0)*$FG$6+VLOOKUP($FA893,DIV,LOOKUPS!L$7,0)*$FH$6++VLOOKUP($FA893,SIZE,LOOKUPS!L$11,0)*$FI$6)</f>
        <v>9.4974000000000007</v>
      </c>
    </row>
    <row r="894" spans="1:167" x14ac:dyDescent="0.3">
      <c r="A894" s="1">
        <v>200009</v>
      </c>
      <c r="B894" s="1">
        <v>-12.17</v>
      </c>
      <c r="C894" s="1">
        <v>-5.97</v>
      </c>
      <c r="D894" s="1">
        <v>-3.96</v>
      </c>
      <c r="E894" s="1">
        <v>-0.56000000000000005</v>
      </c>
      <c r="F894" s="1">
        <v>-0.28000000000000003</v>
      </c>
      <c r="G894" s="1">
        <v>0.43</v>
      </c>
      <c r="H894" s="1">
        <v>-1.47</v>
      </c>
      <c r="I894" s="1">
        <v>-0.52</v>
      </c>
      <c r="J894" s="1">
        <v>-2.57</v>
      </c>
      <c r="K894" s="1">
        <v>-4.76</v>
      </c>
      <c r="M894" s="1">
        <v>199910</v>
      </c>
      <c r="N894" s="1">
        <v>2.62</v>
      </c>
      <c r="O894" s="1">
        <v>-0.66</v>
      </c>
      <c r="P894" s="1">
        <v>-1.54</v>
      </c>
      <c r="Q894" s="1">
        <v>-1.0900000000000001</v>
      </c>
      <c r="R894" s="1">
        <v>-0.93</v>
      </c>
      <c r="S894" s="1">
        <v>0.02</v>
      </c>
      <c r="T894" s="1">
        <v>-1.79</v>
      </c>
      <c r="U894" s="1">
        <v>-0.67</v>
      </c>
      <c r="V894" s="1">
        <v>-1.08</v>
      </c>
      <c r="W894" s="1">
        <v>1.95</v>
      </c>
      <c r="Y894" s="1">
        <v>200409</v>
      </c>
      <c r="Z894" s="1">
        <v>4.22</v>
      </c>
      <c r="AA894" s="1">
        <v>4.58</v>
      </c>
      <c r="AB894" s="1">
        <v>3.48</v>
      </c>
      <c r="AC894" s="1">
        <v>3.81</v>
      </c>
      <c r="AD894" s="1">
        <v>3.41</v>
      </c>
      <c r="AE894" s="1">
        <v>2.69</v>
      </c>
      <c r="AF894" s="1">
        <v>4.51</v>
      </c>
      <c r="AG894" s="1">
        <v>3.44</v>
      </c>
      <c r="AH894" s="1">
        <v>5.08</v>
      </c>
      <c r="AI894" s="1">
        <v>4.4400000000000004</v>
      </c>
      <c r="CA894" s="1">
        <v>200003</v>
      </c>
      <c r="CB894" s="1">
        <v>-5.48</v>
      </c>
      <c r="CC894" s="1">
        <v>0.25</v>
      </c>
      <c r="CD894" s="1">
        <v>2.93</v>
      </c>
      <c r="CE894" s="1">
        <v>0.7</v>
      </c>
      <c r="CF894" s="1">
        <v>-0.72</v>
      </c>
      <c r="CG894" s="1">
        <v>2.31</v>
      </c>
      <c r="CH894" s="1">
        <v>3.3</v>
      </c>
      <c r="CI894" s="1">
        <v>1.79</v>
      </c>
      <c r="CJ894" s="1">
        <v>0.71</v>
      </c>
      <c r="CK894" s="1">
        <v>-2.17</v>
      </c>
      <c r="CL894" s="1">
        <v>1.01</v>
      </c>
      <c r="CM894" s="1">
        <v>2.76</v>
      </c>
      <c r="CN894" s="1">
        <v>1.9</v>
      </c>
      <c r="CO894" s="1">
        <v>4.0199999999999996</v>
      </c>
      <c r="CP894" s="1">
        <v>2.67</v>
      </c>
      <c r="CQ894" s="1">
        <v>3.31</v>
      </c>
      <c r="CR894" s="1">
        <v>0.66</v>
      </c>
      <c r="CS894" s="1">
        <v>1.36</v>
      </c>
      <c r="CT894" s="1">
        <v>0.08</v>
      </c>
      <c r="CV894" s="1">
        <v>200103</v>
      </c>
      <c r="CW894" s="1">
        <v>-9.1</v>
      </c>
      <c r="CX894" s="1">
        <v>-4.4000000000000004</v>
      </c>
      <c r="CY894" s="1">
        <v>-0.84</v>
      </c>
      <c r="CZ894" s="1">
        <v>0.41</v>
      </c>
      <c r="DA894" s="1">
        <v>-4.4800000000000004</v>
      </c>
      <c r="DB894" s="1">
        <v>-3.36</v>
      </c>
      <c r="DC894" s="1">
        <v>-0.5</v>
      </c>
      <c r="DD894" s="1">
        <v>7.0000000000000007E-2</v>
      </c>
      <c r="DE894" s="1">
        <v>0.48</v>
      </c>
      <c r="DF894" s="1">
        <v>-5.33</v>
      </c>
      <c r="DG894" s="1">
        <v>-3.74</v>
      </c>
      <c r="DH894" s="1">
        <v>-4.25</v>
      </c>
      <c r="DI894" s="1">
        <v>-2.5299999999999998</v>
      </c>
      <c r="DJ894" s="1">
        <v>-1.1599999999999999</v>
      </c>
      <c r="DK894" s="1">
        <v>0.13</v>
      </c>
      <c r="DL894" s="1">
        <v>-0.25</v>
      </c>
      <c r="DM894" s="1">
        <v>0.32</v>
      </c>
      <c r="DN894" s="1">
        <v>0.26</v>
      </c>
      <c r="DO894" s="1">
        <v>0.73</v>
      </c>
      <c r="DQ894" s="1">
        <v>200003</v>
      </c>
      <c r="DR894" s="1">
        <v>-99.99</v>
      </c>
      <c r="DS894" s="1">
        <v>-1.8</v>
      </c>
      <c r="DT894" s="1">
        <v>4.37</v>
      </c>
      <c r="DU894" s="1">
        <v>10.74</v>
      </c>
      <c r="DV894" s="1">
        <v>-1.96</v>
      </c>
      <c r="DW894" s="1">
        <v>-0.56000000000000005</v>
      </c>
      <c r="DX894" s="1">
        <v>3.81</v>
      </c>
      <c r="DY894" s="1">
        <v>11.93</v>
      </c>
      <c r="DZ894" s="1">
        <v>10.65</v>
      </c>
      <c r="EA894" s="1">
        <v>-1.95</v>
      </c>
      <c r="EB894" s="1">
        <v>-2</v>
      </c>
      <c r="EC894" s="1">
        <v>-0.73</v>
      </c>
      <c r="ED894" s="1">
        <v>-0.34</v>
      </c>
      <c r="EE894" s="1">
        <v>1.25</v>
      </c>
      <c r="EF894" s="1">
        <v>6.66</v>
      </c>
      <c r="EG894" s="1">
        <v>12.94</v>
      </c>
      <c r="EH894" s="1">
        <v>10.89</v>
      </c>
      <c r="EI894" s="1">
        <v>10.02</v>
      </c>
      <c r="EJ894" s="1">
        <v>11.35</v>
      </c>
      <c r="EL894">
        <v>200003</v>
      </c>
      <c r="EM894">
        <v>5.2</v>
      </c>
      <c r="EN894">
        <v>-16.82</v>
      </c>
      <c r="EO894">
        <v>7.66</v>
      </c>
      <c r="EP894">
        <v>0.47</v>
      </c>
      <c r="ER894" s="1">
        <v>200009</v>
      </c>
      <c r="ES894" s="1">
        <v>2.2000000000000002</v>
      </c>
      <c r="EU894" s="1">
        <v>199910</v>
      </c>
      <c r="EV894" s="1">
        <v>-1.02</v>
      </c>
      <c r="EX894" s="1">
        <v>200409</v>
      </c>
      <c r="EY894" s="1">
        <v>-1.28</v>
      </c>
      <c r="FA894" s="1">
        <v>200009</v>
      </c>
      <c r="FB894" s="1">
        <f>IF(ISERROR(VLOOKUP($FA894,MOM,LOOKUPS!C$12,0)*$FB$6+VLOOKUP($FA894,STREV,LOOKUPS!C$10,0)*$FC$6+VLOOKUP($FA894,LTREV,LOOKUPS!C$9,0)*$FD$6+VLOOKUP($FA894,CFP,LOOKUPS!C$6,0)*$FE$6+VLOOKUP($FA894,EP,LOOKUPS!C$8,0)*$FF$6+VLOOKUP($FA894,BM,LOOKUPS!C$5,0)*$FG$6+VLOOKUP($FA894,DIV,LOOKUPS!C$7,0)*$FH$6++VLOOKUP($FA894,SIZE,LOOKUPS!C$11,0)*$FI$6),"",VLOOKUP($FA894,MOM,LOOKUPS!C$12,0)*$FB$6+VLOOKUP($FA894,STREV,LOOKUPS!C$10,0)*$FC$6+VLOOKUP($FA894,LTREV,LOOKUPS!C$9,0)*$FD$6+VLOOKUP($FA894,CFP,LOOKUPS!C$6,0)*$FE$6+VLOOKUP($FA894,EP,LOOKUPS!C$8,0)*$FF$6+VLOOKUP($FA894,BM,LOOKUPS!C$5,0)*$FG$6+VLOOKUP($FA894,DIV,LOOKUPS!C$7,0)*$FH$6++VLOOKUP($FA894,SIZE,LOOKUPS!C$11,0)*$FI$6)</f>
        <v>-9.6957000000000004</v>
      </c>
      <c r="FC894" s="1">
        <f>IF(ISERROR(VLOOKUP($FA894,MOM,LOOKUPS!D$12,0)*$FB$6+VLOOKUP($FA894,STREV,LOOKUPS!D$10,0)*$FC$6+VLOOKUP($FA894,LTREV,LOOKUPS!D$9,0)*$FD$6+VLOOKUP($FA894,CFP,LOOKUPS!D$6,0)*$FE$6+VLOOKUP($FA894,EP,LOOKUPS!D$8,0)*$FF$6+VLOOKUP($FA894,BM,LOOKUPS!D$5,0)*$FG$6+VLOOKUP($FA894,DIV,LOOKUPS!D$7,0)*$FH$6++VLOOKUP($FA894,SIZE,LOOKUPS!D$11,0)*$FI$6),"",VLOOKUP($FA894,MOM,LOOKUPS!D$12,0)*$FB$6+VLOOKUP($FA894,STREV,LOOKUPS!D$10,0)*$FC$6+VLOOKUP($FA894,LTREV,LOOKUPS!D$9,0)*$FD$6+VLOOKUP($FA894,CFP,LOOKUPS!D$6,0)*$FE$6+VLOOKUP($FA894,EP,LOOKUPS!D$8,0)*$FF$6+VLOOKUP($FA894,BM,LOOKUPS!D$5,0)*$FG$6+VLOOKUP($FA894,DIV,LOOKUPS!D$7,0)*$FH$6++VLOOKUP($FA894,SIZE,LOOKUPS!D$11,0)*$FI$6)</f>
        <v>-5.7414000000000005</v>
      </c>
      <c r="FD894" s="1">
        <f>IF(ISERROR(VLOOKUP($FA894,MOM,LOOKUPS!E$12,0)*$FB$6+VLOOKUP($FA894,STREV,LOOKUPS!E$10,0)*$FC$6+VLOOKUP($FA894,LTREV,LOOKUPS!E$9,0)*$FD$6+VLOOKUP($FA894,CFP,LOOKUPS!E$6,0)*$FE$6+VLOOKUP($FA894,EP,LOOKUPS!E$8,0)*$FF$6+VLOOKUP($FA894,BM,LOOKUPS!E$5,0)*$FG$6+VLOOKUP($FA894,DIV,LOOKUPS!E$7,0)*$FH$6++VLOOKUP($FA894,SIZE,LOOKUPS!E$11,0)*$FI$6),"",VLOOKUP($FA894,MOM,LOOKUPS!E$12,0)*$FB$6+VLOOKUP($FA894,STREV,LOOKUPS!E$10,0)*$FC$6+VLOOKUP($FA894,LTREV,LOOKUPS!E$9,0)*$FD$6+VLOOKUP($FA894,CFP,LOOKUPS!E$6,0)*$FE$6+VLOOKUP($FA894,EP,LOOKUPS!E$8,0)*$FF$6+VLOOKUP($FA894,BM,LOOKUPS!E$5,0)*$FG$6+VLOOKUP($FA894,DIV,LOOKUPS!E$7,0)*$FH$6++VLOOKUP($FA894,SIZE,LOOKUPS!E$11,0)*$FI$6)</f>
        <v>-3.6627999999999998</v>
      </c>
      <c r="FE894" s="1">
        <f>IF(ISERROR(VLOOKUP($FA894,MOM,LOOKUPS!F$12,0)*$FB$6+VLOOKUP($FA894,STREV,LOOKUPS!F$10,0)*$FC$6+VLOOKUP($FA894,LTREV,LOOKUPS!F$9,0)*$FD$6+VLOOKUP($FA894,CFP,LOOKUPS!F$6,0)*$FE$6+VLOOKUP($FA894,EP,LOOKUPS!F$8,0)*$FF$6+VLOOKUP($FA894,BM,LOOKUPS!F$5,0)*$FG$6+VLOOKUP($FA894,DIV,LOOKUPS!F$7,0)*$FH$6++VLOOKUP($FA894,SIZE,LOOKUPS!F$11,0)*$FI$6),"",VLOOKUP($FA894,MOM,LOOKUPS!F$12,0)*$FB$6+VLOOKUP($FA894,STREV,LOOKUPS!F$10,0)*$FC$6+VLOOKUP($FA894,LTREV,LOOKUPS!F$9,0)*$FD$6+VLOOKUP($FA894,CFP,LOOKUPS!F$6,0)*$FE$6+VLOOKUP($FA894,EP,LOOKUPS!F$8,0)*$FF$6+VLOOKUP($FA894,BM,LOOKUPS!F$5,0)*$FG$6+VLOOKUP($FA894,DIV,LOOKUPS!F$7,0)*$FH$6++VLOOKUP($FA894,SIZE,LOOKUPS!F$11,0)*$FI$6)</f>
        <v>-2.0380000000000003</v>
      </c>
      <c r="FF894" s="1">
        <f>IF(ISERROR(VLOOKUP($FA894,MOM,LOOKUPS!G$12,0)*$FB$6+VLOOKUP($FA894,STREV,LOOKUPS!G$10,0)*$FC$6+VLOOKUP($FA894,LTREV,LOOKUPS!G$9,0)*$FD$6+VLOOKUP($FA894,CFP,LOOKUPS!G$6,0)*$FE$6+VLOOKUP($FA894,EP,LOOKUPS!G$8,0)*$FF$6+VLOOKUP($FA894,BM,LOOKUPS!G$5,0)*$FG$6+VLOOKUP($FA894,DIV,LOOKUPS!G$7,0)*$FH$6++VLOOKUP($FA894,SIZE,LOOKUPS!G$11,0)*$FI$6),"",VLOOKUP($FA894,MOM,LOOKUPS!G$12,0)*$FB$6+VLOOKUP($FA894,STREV,LOOKUPS!G$10,0)*$FC$6+VLOOKUP($FA894,LTREV,LOOKUPS!G$9,0)*$FD$6+VLOOKUP($FA894,CFP,LOOKUPS!G$6,0)*$FE$6+VLOOKUP($FA894,EP,LOOKUPS!G$8,0)*$FF$6+VLOOKUP($FA894,BM,LOOKUPS!G$5,0)*$FG$6+VLOOKUP($FA894,DIV,LOOKUPS!G$7,0)*$FH$6++VLOOKUP($FA894,SIZE,LOOKUPS!G$11,0)*$FI$6)</f>
        <v>-1.1849000000000001</v>
      </c>
      <c r="FG894" s="1">
        <f>IF(ISERROR(VLOOKUP($FA894,MOM,LOOKUPS!H$12,0)*$FB$6+VLOOKUP($FA894,STREV,LOOKUPS!H$10,0)*$FC$6+VLOOKUP($FA894,LTREV,LOOKUPS!H$9,0)*$FD$6+VLOOKUP($FA894,CFP,LOOKUPS!H$6,0)*$FE$6+VLOOKUP($FA894,EP,LOOKUPS!H$8,0)*$FF$6+VLOOKUP($FA894,BM,LOOKUPS!H$5,0)*$FG$6+VLOOKUP($FA894,DIV,LOOKUPS!H$7,0)*$FH$6++VLOOKUP($FA894,SIZE,LOOKUPS!H$11,0)*$FI$6),"",VLOOKUP($FA894,MOM,LOOKUPS!H$12,0)*$FB$6+VLOOKUP($FA894,STREV,LOOKUPS!H$10,0)*$FC$6+VLOOKUP($FA894,LTREV,LOOKUPS!H$9,0)*$FD$6+VLOOKUP($FA894,CFP,LOOKUPS!H$6,0)*$FE$6+VLOOKUP($FA894,EP,LOOKUPS!H$8,0)*$FF$6+VLOOKUP($FA894,BM,LOOKUPS!H$5,0)*$FG$6+VLOOKUP($FA894,DIV,LOOKUPS!H$7,0)*$FH$6++VLOOKUP($FA894,SIZE,LOOKUPS!H$11,0)*$FI$6)</f>
        <v>-0.79869999999999997</v>
      </c>
      <c r="FH894" s="1">
        <f>IF(ISERROR(VLOOKUP($FA894,MOM,LOOKUPS!I$12,0)*$FB$6+VLOOKUP($FA894,STREV,LOOKUPS!I$10,0)*$FC$6+VLOOKUP($FA894,LTREV,LOOKUPS!I$9,0)*$FD$6+VLOOKUP($FA894,CFP,LOOKUPS!I$6,0)*$FE$6+VLOOKUP($FA894,EP,LOOKUPS!I$8,0)*$FF$6+VLOOKUP($FA894,BM,LOOKUPS!I$5,0)*$FG$6+VLOOKUP($FA894,DIV,LOOKUPS!I$7,0)*$FH$6++VLOOKUP($FA894,SIZE,LOOKUPS!I$11,0)*$FI$6),"",VLOOKUP($FA894,MOM,LOOKUPS!I$12,0)*$FB$6+VLOOKUP($FA894,STREV,LOOKUPS!I$10,0)*$FC$6+VLOOKUP($FA894,LTREV,LOOKUPS!I$9,0)*$FD$6+VLOOKUP($FA894,CFP,LOOKUPS!I$6,0)*$FE$6+VLOOKUP($FA894,EP,LOOKUPS!I$8,0)*$FF$6+VLOOKUP($FA894,BM,LOOKUPS!I$5,0)*$FG$6+VLOOKUP($FA894,DIV,LOOKUPS!I$7,0)*$FH$6++VLOOKUP($FA894,SIZE,LOOKUPS!I$11,0)*$FI$6)</f>
        <v>-1.5967000000000002</v>
      </c>
      <c r="FI894" s="1">
        <f>IF(ISERROR(VLOOKUP($FA894,MOM,LOOKUPS!J$12,0)*$FB$6+VLOOKUP($FA894,STREV,LOOKUPS!J$10,0)*$FC$6+VLOOKUP($FA894,LTREV,LOOKUPS!J$9,0)*$FD$6+VLOOKUP($FA894,CFP,LOOKUPS!J$6,0)*$FE$6+VLOOKUP($FA894,EP,LOOKUPS!J$8,0)*$FF$6+VLOOKUP($FA894,BM,LOOKUPS!J$5,0)*$FG$6+VLOOKUP($FA894,DIV,LOOKUPS!J$7,0)*$FH$6++VLOOKUP($FA894,SIZE,LOOKUPS!J$11,0)*$FI$6),"",VLOOKUP($FA894,MOM,LOOKUPS!J$12,0)*$FB$6+VLOOKUP($FA894,STREV,LOOKUPS!J$10,0)*$FC$6+VLOOKUP($FA894,LTREV,LOOKUPS!J$9,0)*$FD$6+VLOOKUP($FA894,CFP,LOOKUPS!J$6,0)*$FE$6+VLOOKUP($FA894,EP,LOOKUPS!J$8,0)*$FF$6+VLOOKUP($FA894,BM,LOOKUPS!J$5,0)*$FG$6+VLOOKUP($FA894,DIV,LOOKUPS!J$7,0)*$FH$6++VLOOKUP($FA894,SIZE,LOOKUPS!J$11,0)*$FI$6)</f>
        <v>-1.5368999999999999</v>
      </c>
      <c r="FJ894" s="1">
        <f>IF(ISERROR(VLOOKUP($FA894,MOM,LOOKUPS!K$12,0)*$FB$6+VLOOKUP($FA894,STREV,LOOKUPS!K$10,0)*$FC$6+VLOOKUP($FA894,LTREV,LOOKUPS!K$9,0)*$FD$6+VLOOKUP($FA894,CFP,LOOKUPS!K$6,0)*$FE$6+VLOOKUP($FA894,EP,LOOKUPS!K$8,0)*$FF$6+VLOOKUP($FA894,BM,LOOKUPS!K$5,0)*$FG$6+VLOOKUP($FA894,DIV,LOOKUPS!K$7,0)*$FH$6++VLOOKUP($FA894,SIZE,LOOKUPS!K$11,0)*$FI$6),"",VLOOKUP($FA894,MOM,LOOKUPS!K$12,0)*$FB$6+VLOOKUP($FA894,STREV,LOOKUPS!K$10,0)*$FC$6+VLOOKUP($FA894,LTREV,LOOKUPS!K$9,0)*$FD$6+VLOOKUP($FA894,CFP,LOOKUPS!K$6,0)*$FE$6+VLOOKUP($FA894,EP,LOOKUPS!K$8,0)*$FF$6+VLOOKUP($FA894,BM,LOOKUPS!K$5,0)*$FG$6+VLOOKUP($FA894,DIV,LOOKUPS!K$7,0)*$FH$6++VLOOKUP($FA894,SIZE,LOOKUPS!K$11,0)*$FI$6)</f>
        <v>-2.9971000000000001</v>
      </c>
      <c r="FK894" s="1">
        <f>IF(ISERROR(VLOOKUP($FA894,MOM,LOOKUPS!L$12,0)*$FB$6+VLOOKUP($FA894,STREV,LOOKUPS!L$10,0)*$FC$6+VLOOKUP($FA894,LTREV,LOOKUPS!L$9,0)*$FD$6+VLOOKUP($FA894,CFP,LOOKUPS!L$6,0)*$FE$6+VLOOKUP($FA894,EP,LOOKUPS!L$8,0)*$FF$6+VLOOKUP($FA894,BM,LOOKUPS!L$5,0)*$FG$6+VLOOKUP($FA894,DIV,LOOKUPS!L$7,0)*$FH$6++VLOOKUP($FA894,SIZE,LOOKUPS!L$11,0)*$FI$6),"",VLOOKUP($FA894,MOM,LOOKUPS!L$12,0)*$FB$6+VLOOKUP($FA894,STREV,LOOKUPS!L$10,0)*$FC$6+VLOOKUP($FA894,LTREV,LOOKUPS!L$9,0)*$FD$6+VLOOKUP($FA894,CFP,LOOKUPS!L$6,0)*$FE$6+VLOOKUP($FA894,EP,LOOKUPS!L$8,0)*$FF$6+VLOOKUP($FA894,BM,LOOKUPS!L$5,0)*$FG$6+VLOOKUP($FA894,DIV,LOOKUPS!L$7,0)*$FH$6++VLOOKUP($FA894,SIZE,LOOKUPS!L$11,0)*$FI$6)</f>
        <v>-5.0476000000000001</v>
      </c>
    </row>
    <row r="895" spans="1:167" x14ac:dyDescent="0.3">
      <c r="A895" s="1">
        <v>200010</v>
      </c>
      <c r="B895" s="1">
        <v>-11.16</v>
      </c>
      <c r="C895" s="1">
        <v>-7.34</v>
      </c>
      <c r="D895" s="1">
        <v>-3.6</v>
      </c>
      <c r="E895" s="1">
        <v>-2.56</v>
      </c>
      <c r="F895" s="1">
        <v>-3.4</v>
      </c>
      <c r="G895" s="1">
        <v>-1.86</v>
      </c>
      <c r="H895" s="1">
        <v>-4.13</v>
      </c>
      <c r="I895" s="1">
        <v>-4.41</v>
      </c>
      <c r="J895" s="1">
        <v>-4.3499999999999996</v>
      </c>
      <c r="K895" s="1">
        <v>-9.5</v>
      </c>
      <c r="M895" s="1">
        <v>199911</v>
      </c>
      <c r="N895" s="1">
        <v>21.33</v>
      </c>
      <c r="O895" s="1">
        <v>9.81</v>
      </c>
      <c r="P895" s="1">
        <v>10.53</v>
      </c>
      <c r="Q895" s="1">
        <v>7.06</v>
      </c>
      <c r="R895" s="1">
        <v>5.41</v>
      </c>
      <c r="S895" s="1">
        <v>7.2</v>
      </c>
      <c r="T895" s="1">
        <v>5.57</v>
      </c>
      <c r="U895" s="1">
        <v>6.19</v>
      </c>
      <c r="V895" s="1">
        <v>7.65</v>
      </c>
      <c r="W895" s="1">
        <v>13.48</v>
      </c>
      <c r="Y895" s="1">
        <v>200410</v>
      </c>
      <c r="Z895" s="1">
        <v>1.93</v>
      </c>
      <c r="AA895" s="1">
        <v>2.19</v>
      </c>
      <c r="AB895" s="1">
        <v>0.85</v>
      </c>
      <c r="AC895" s="1">
        <v>1.3</v>
      </c>
      <c r="AD895" s="1">
        <v>2.2999999999999998</v>
      </c>
      <c r="AE895" s="1">
        <v>2.33</v>
      </c>
      <c r="AF895" s="1">
        <v>1.41</v>
      </c>
      <c r="AG895" s="1">
        <v>2.5</v>
      </c>
      <c r="AH895" s="1">
        <v>2.69</v>
      </c>
      <c r="AI895" s="1">
        <v>1.51</v>
      </c>
      <c r="CA895" s="1">
        <v>200004</v>
      </c>
      <c r="CB895" s="1">
        <v>-16.97</v>
      </c>
      <c r="CC895" s="1">
        <v>-12.33</v>
      </c>
      <c r="CD895" s="1">
        <v>-4.9000000000000004</v>
      </c>
      <c r="CE895" s="1">
        <v>-6.73</v>
      </c>
      <c r="CF895" s="1">
        <v>-13.3</v>
      </c>
      <c r="CG895" s="1">
        <v>-8.0500000000000007</v>
      </c>
      <c r="CH895" s="1">
        <v>-4.33</v>
      </c>
      <c r="CI895" s="1">
        <v>-5.0199999999999996</v>
      </c>
      <c r="CJ895" s="1">
        <v>-7.31</v>
      </c>
      <c r="CK895" s="1">
        <v>-15.69</v>
      </c>
      <c r="CL895" s="1">
        <v>-10.41</v>
      </c>
      <c r="CM895" s="1">
        <v>-9.83</v>
      </c>
      <c r="CN895" s="1">
        <v>-6.38</v>
      </c>
      <c r="CO895" s="1">
        <v>-5.67</v>
      </c>
      <c r="CP895" s="1">
        <v>-3.13</v>
      </c>
      <c r="CQ895" s="1">
        <v>-4.41</v>
      </c>
      <c r="CR895" s="1">
        <v>-5.47</v>
      </c>
      <c r="CS895" s="1">
        <v>-6.04</v>
      </c>
      <c r="CT895" s="1">
        <v>-8.5500000000000007</v>
      </c>
      <c r="CV895" s="1">
        <v>200104</v>
      </c>
      <c r="CW895" s="1">
        <v>9.0500000000000007</v>
      </c>
      <c r="CX895" s="1">
        <v>6.77</v>
      </c>
      <c r="CY895" s="1">
        <v>3.53</v>
      </c>
      <c r="CZ895" s="1">
        <v>3.43</v>
      </c>
      <c r="DA895" s="1">
        <v>7.23</v>
      </c>
      <c r="DB895" s="1">
        <v>4.28</v>
      </c>
      <c r="DC895" s="1">
        <v>4.2699999999999996</v>
      </c>
      <c r="DD895" s="1">
        <v>3.05</v>
      </c>
      <c r="DE895" s="1">
        <v>3.51</v>
      </c>
      <c r="DF895" s="1">
        <v>10.8</v>
      </c>
      <c r="DG895" s="1">
        <v>4.0999999999999996</v>
      </c>
      <c r="DH895" s="1">
        <v>5.94</v>
      </c>
      <c r="DI895" s="1">
        <v>2.73</v>
      </c>
      <c r="DJ895" s="1">
        <v>4.05</v>
      </c>
      <c r="DK895" s="1">
        <v>4.4800000000000004</v>
      </c>
      <c r="DL895" s="1">
        <v>2.73</v>
      </c>
      <c r="DM895" s="1">
        <v>3.3</v>
      </c>
      <c r="DN895" s="1">
        <v>4.3600000000000003</v>
      </c>
      <c r="DO895" s="1">
        <v>2.57</v>
      </c>
      <c r="DQ895" s="1">
        <v>200004</v>
      </c>
      <c r="DR895" s="1">
        <v>-99.99</v>
      </c>
      <c r="DS895" s="1">
        <v>-10.78</v>
      </c>
      <c r="DT895" s="1">
        <v>-3.71</v>
      </c>
      <c r="DU895" s="1">
        <v>-1.8</v>
      </c>
      <c r="DV895" s="1">
        <v>-11.1</v>
      </c>
      <c r="DW895" s="1">
        <v>-7.15</v>
      </c>
      <c r="DX895" s="1">
        <v>-2.8</v>
      </c>
      <c r="DY895" s="1">
        <v>-3.47</v>
      </c>
      <c r="DZ895" s="1">
        <v>-0.91</v>
      </c>
      <c r="EA895" s="1">
        <v>-11.71</v>
      </c>
      <c r="EB895" s="1">
        <v>-9.0399999999999991</v>
      </c>
      <c r="EC895" s="1">
        <v>-8.6</v>
      </c>
      <c r="ED895" s="1">
        <v>-5.14</v>
      </c>
      <c r="EE895" s="1">
        <v>-3.79</v>
      </c>
      <c r="EF895" s="1">
        <v>-1.7</v>
      </c>
      <c r="EG895" s="1">
        <v>-3.61</v>
      </c>
      <c r="EH895" s="1">
        <v>-3.32</v>
      </c>
      <c r="EI895" s="1">
        <v>-1.17</v>
      </c>
      <c r="EJ895" s="1">
        <v>-0.62</v>
      </c>
      <c r="EL895">
        <v>200004</v>
      </c>
      <c r="EM895">
        <v>-6.4</v>
      </c>
      <c r="EN895">
        <v>-6.93</v>
      </c>
      <c r="EO895">
        <v>7.41</v>
      </c>
      <c r="EP895">
        <v>0.46</v>
      </c>
      <c r="ER895" s="1">
        <v>200010</v>
      </c>
      <c r="ES895" s="1">
        <v>-4.63</v>
      </c>
      <c r="EU895" s="1">
        <v>199911</v>
      </c>
      <c r="EV895" s="1">
        <v>0.17</v>
      </c>
      <c r="EX895" s="1">
        <v>200410</v>
      </c>
      <c r="EY895" s="1">
        <v>0.97</v>
      </c>
      <c r="FA895" s="1">
        <v>200010</v>
      </c>
      <c r="FB895" s="1">
        <f>IF(ISERROR(VLOOKUP($FA895,MOM,LOOKUPS!C$12,0)*$FB$6+VLOOKUP($FA895,STREV,LOOKUPS!C$10,0)*$FC$6+VLOOKUP($FA895,LTREV,LOOKUPS!C$9,0)*$FD$6+VLOOKUP($FA895,CFP,LOOKUPS!C$6,0)*$FE$6+VLOOKUP($FA895,EP,LOOKUPS!C$8,0)*$FF$6+VLOOKUP($FA895,BM,LOOKUPS!C$5,0)*$FG$6+VLOOKUP($FA895,DIV,LOOKUPS!C$7,0)*$FH$6++VLOOKUP($FA895,SIZE,LOOKUPS!C$11,0)*$FI$6),"",VLOOKUP($FA895,MOM,LOOKUPS!C$12,0)*$FB$6+VLOOKUP($FA895,STREV,LOOKUPS!C$10,0)*$FC$6+VLOOKUP($FA895,LTREV,LOOKUPS!C$9,0)*$FD$6+VLOOKUP($FA895,CFP,LOOKUPS!C$6,0)*$FE$6+VLOOKUP($FA895,EP,LOOKUPS!C$8,0)*$FF$6+VLOOKUP($FA895,BM,LOOKUPS!C$5,0)*$FG$6+VLOOKUP($FA895,DIV,LOOKUPS!C$7,0)*$FH$6++VLOOKUP($FA895,SIZE,LOOKUPS!C$11,0)*$FI$6)</f>
        <v>-10.461400000000001</v>
      </c>
      <c r="FC895" s="1">
        <f>IF(ISERROR(VLOOKUP($FA895,MOM,LOOKUPS!D$12,0)*$FB$6+VLOOKUP($FA895,STREV,LOOKUPS!D$10,0)*$FC$6+VLOOKUP($FA895,LTREV,LOOKUPS!D$9,0)*$FD$6+VLOOKUP($FA895,CFP,LOOKUPS!D$6,0)*$FE$6+VLOOKUP($FA895,EP,LOOKUPS!D$8,0)*$FF$6+VLOOKUP($FA895,BM,LOOKUPS!D$5,0)*$FG$6+VLOOKUP($FA895,DIV,LOOKUPS!D$7,0)*$FH$6++VLOOKUP($FA895,SIZE,LOOKUPS!D$11,0)*$FI$6),"",VLOOKUP($FA895,MOM,LOOKUPS!D$12,0)*$FB$6+VLOOKUP($FA895,STREV,LOOKUPS!D$10,0)*$FC$6+VLOOKUP($FA895,LTREV,LOOKUPS!D$9,0)*$FD$6+VLOOKUP($FA895,CFP,LOOKUPS!D$6,0)*$FE$6+VLOOKUP($FA895,EP,LOOKUPS!D$8,0)*$FF$6+VLOOKUP($FA895,BM,LOOKUPS!D$5,0)*$FG$6+VLOOKUP($FA895,DIV,LOOKUPS!D$7,0)*$FH$6++VLOOKUP($FA895,SIZE,LOOKUPS!D$11,0)*$FI$6)</f>
        <v>-6.3163</v>
      </c>
      <c r="FD895" s="1">
        <f>IF(ISERROR(VLOOKUP($FA895,MOM,LOOKUPS!E$12,0)*$FB$6+VLOOKUP($FA895,STREV,LOOKUPS!E$10,0)*$FC$6+VLOOKUP($FA895,LTREV,LOOKUPS!E$9,0)*$FD$6+VLOOKUP($FA895,CFP,LOOKUPS!E$6,0)*$FE$6+VLOOKUP($FA895,EP,LOOKUPS!E$8,0)*$FF$6+VLOOKUP($FA895,BM,LOOKUPS!E$5,0)*$FG$6+VLOOKUP($FA895,DIV,LOOKUPS!E$7,0)*$FH$6++VLOOKUP($FA895,SIZE,LOOKUPS!E$11,0)*$FI$6),"",VLOOKUP($FA895,MOM,LOOKUPS!E$12,0)*$FB$6+VLOOKUP($FA895,STREV,LOOKUPS!E$10,0)*$FC$6+VLOOKUP($FA895,LTREV,LOOKUPS!E$9,0)*$FD$6+VLOOKUP($FA895,CFP,LOOKUPS!E$6,0)*$FE$6+VLOOKUP($FA895,EP,LOOKUPS!E$8,0)*$FF$6+VLOOKUP($FA895,BM,LOOKUPS!E$5,0)*$FG$6+VLOOKUP($FA895,DIV,LOOKUPS!E$7,0)*$FH$6++VLOOKUP($FA895,SIZE,LOOKUPS!E$11,0)*$FI$6)</f>
        <v>-4.5063000000000004</v>
      </c>
      <c r="FE895" s="1">
        <f>IF(ISERROR(VLOOKUP($FA895,MOM,LOOKUPS!F$12,0)*$FB$6+VLOOKUP($FA895,STREV,LOOKUPS!F$10,0)*$FC$6+VLOOKUP($FA895,LTREV,LOOKUPS!F$9,0)*$FD$6+VLOOKUP($FA895,CFP,LOOKUPS!F$6,0)*$FE$6+VLOOKUP($FA895,EP,LOOKUPS!F$8,0)*$FF$6+VLOOKUP($FA895,BM,LOOKUPS!F$5,0)*$FG$6+VLOOKUP($FA895,DIV,LOOKUPS!F$7,0)*$FH$6++VLOOKUP($FA895,SIZE,LOOKUPS!F$11,0)*$FI$6),"",VLOOKUP($FA895,MOM,LOOKUPS!F$12,0)*$FB$6+VLOOKUP($FA895,STREV,LOOKUPS!F$10,0)*$FC$6+VLOOKUP($FA895,LTREV,LOOKUPS!F$9,0)*$FD$6+VLOOKUP($FA895,CFP,LOOKUPS!F$6,0)*$FE$6+VLOOKUP($FA895,EP,LOOKUPS!F$8,0)*$FF$6+VLOOKUP($FA895,BM,LOOKUPS!F$5,0)*$FG$6+VLOOKUP($FA895,DIV,LOOKUPS!F$7,0)*$FH$6++VLOOKUP($FA895,SIZE,LOOKUPS!F$11,0)*$FI$6)</f>
        <v>-2.8299000000000003</v>
      </c>
      <c r="FF895" s="1">
        <f>IF(ISERROR(VLOOKUP($FA895,MOM,LOOKUPS!G$12,0)*$FB$6+VLOOKUP($FA895,STREV,LOOKUPS!G$10,0)*$FC$6+VLOOKUP($FA895,LTREV,LOOKUPS!G$9,0)*$FD$6+VLOOKUP($FA895,CFP,LOOKUPS!G$6,0)*$FE$6+VLOOKUP($FA895,EP,LOOKUPS!G$8,0)*$FF$6+VLOOKUP($FA895,BM,LOOKUPS!G$5,0)*$FG$6+VLOOKUP($FA895,DIV,LOOKUPS!G$7,0)*$FH$6++VLOOKUP($FA895,SIZE,LOOKUPS!G$11,0)*$FI$6),"",VLOOKUP($FA895,MOM,LOOKUPS!G$12,0)*$FB$6+VLOOKUP($FA895,STREV,LOOKUPS!G$10,0)*$FC$6+VLOOKUP($FA895,LTREV,LOOKUPS!G$9,0)*$FD$6+VLOOKUP($FA895,CFP,LOOKUPS!G$6,0)*$FE$6+VLOOKUP($FA895,EP,LOOKUPS!G$8,0)*$FF$6+VLOOKUP($FA895,BM,LOOKUPS!G$5,0)*$FG$6+VLOOKUP($FA895,DIV,LOOKUPS!G$7,0)*$FH$6++VLOOKUP($FA895,SIZE,LOOKUPS!G$11,0)*$FI$6)</f>
        <v>-3.2874000000000003</v>
      </c>
      <c r="FG895" s="1">
        <f>IF(ISERROR(VLOOKUP($FA895,MOM,LOOKUPS!H$12,0)*$FB$6+VLOOKUP($FA895,STREV,LOOKUPS!H$10,0)*$FC$6+VLOOKUP($FA895,LTREV,LOOKUPS!H$9,0)*$FD$6+VLOOKUP($FA895,CFP,LOOKUPS!H$6,0)*$FE$6+VLOOKUP($FA895,EP,LOOKUPS!H$8,0)*$FF$6+VLOOKUP($FA895,BM,LOOKUPS!H$5,0)*$FG$6+VLOOKUP($FA895,DIV,LOOKUPS!H$7,0)*$FH$6++VLOOKUP($FA895,SIZE,LOOKUPS!H$11,0)*$FI$6),"",VLOOKUP($FA895,MOM,LOOKUPS!H$12,0)*$FB$6+VLOOKUP($FA895,STREV,LOOKUPS!H$10,0)*$FC$6+VLOOKUP($FA895,LTREV,LOOKUPS!H$9,0)*$FD$6+VLOOKUP($FA895,CFP,LOOKUPS!H$6,0)*$FE$6+VLOOKUP($FA895,EP,LOOKUPS!H$8,0)*$FF$6+VLOOKUP($FA895,BM,LOOKUPS!H$5,0)*$FG$6+VLOOKUP($FA895,DIV,LOOKUPS!H$7,0)*$FH$6++VLOOKUP($FA895,SIZE,LOOKUPS!H$11,0)*$FI$6)</f>
        <v>-3.1100000000000003</v>
      </c>
      <c r="FH895" s="1">
        <f>IF(ISERROR(VLOOKUP($FA895,MOM,LOOKUPS!I$12,0)*$FB$6+VLOOKUP($FA895,STREV,LOOKUPS!I$10,0)*$FC$6+VLOOKUP($FA895,LTREV,LOOKUPS!I$9,0)*$FD$6+VLOOKUP($FA895,CFP,LOOKUPS!I$6,0)*$FE$6+VLOOKUP($FA895,EP,LOOKUPS!I$8,0)*$FF$6+VLOOKUP($FA895,BM,LOOKUPS!I$5,0)*$FG$6+VLOOKUP($FA895,DIV,LOOKUPS!I$7,0)*$FH$6++VLOOKUP($FA895,SIZE,LOOKUPS!I$11,0)*$FI$6),"",VLOOKUP($FA895,MOM,LOOKUPS!I$12,0)*$FB$6+VLOOKUP($FA895,STREV,LOOKUPS!I$10,0)*$FC$6+VLOOKUP($FA895,LTREV,LOOKUPS!I$9,0)*$FD$6+VLOOKUP($FA895,CFP,LOOKUPS!I$6,0)*$FE$6+VLOOKUP($FA895,EP,LOOKUPS!I$8,0)*$FF$6+VLOOKUP($FA895,BM,LOOKUPS!I$5,0)*$FG$6+VLOOKUP($FA895,DIV,LOOKUPS!I$7,0)*$FH$6++VLOOKUP($FA895,SIZE,LOOKUPS!I$11,0)*$FI$6)</f>
        <v>-4.3016000000000005</v>
      </c>
      <c r="FI895" s="1">
        <f>IF(ISERROR(VLOOKUP($FA895,MOM,LOOKUPS!J$12,0)*$FB$6+VLOOKUP($FA895,STREV,LOOKUPS!J$10,0)*$FC$6+VLOOKUP($FA895,LTREV,LOOKUPS!J$9,0)*$FD$6+VLOOKUP($FA895,CFP,LOOKUPS!J$6,0)*$FE$6+VLOOKUP($FA895,EP,LOOKUPS!J$8,0)*$FF$6+VLOOKUP($FA895,BM,LOOKUPS!J$5,0)*$FG$6+VLOOKUP($FA895,DIV,LOOKUPS!J$7,0)*$FH$6++VLOOKUP($FA895,SIZE,LOOKUPS!J$11,0)*$FI$6),"",VLOOKUP($FA895,MOM,LOOKUPS!J$12,0)*$FB$6+VLOOKUP($FA895,STREV,LOOKUPS!J$10,0)*$FC$6+VLOOKUP($FA895,LTREV,LOOKUPS!J$9,0)*$FD$6+VLOOKUP($FA895,CFP,LOOKUPS!J$6,0)*$FE$6+VLOOKUP($FA895,EP,LOOKUPS!J$8,0)*$FF$6+VLOOKUP($FA895,BM,LOOKUPS!J$5,0)*$FG$6+VLOOKUP($FA895,DIV,LOOKUPS!J$7,0)*$FH$6++VLOOKUP($FA895,SIZE,LOOKUPS!J$11,0)*$FI$6)</f>
        <v>-5.2397000000000009</v>
      </c>
      <c r="FJ895" s="1">
        <f>IF(ISERROR(VLOOKUP($FA895,MOM,LOOKUPS!K$12,0)*$FB$6+VLOOKUP($FA895,STREV,LOOKUPS!K$10,0)*$FC$6+VLOOKUP($FA895,LTREV,LOOKUPS!K$9,0)*$FD$6+VLOOKUP($FA895,CFP,LOOKUPS!K$6,0)*$FE$6+VLOOKUP($FA895,EP,LOOKUPS!K$8,0)*$FF$6+VLOOKUP($FA895,BM,LOOKUPS!K$5,0)*$FG$6+VLOOKUP($FA895,DIV,LOOKUPS!K$7,0)*$FH$6++VLOOKUP($FA895,SIZE,LOOKUPS!K$11,0)*$FI$6),"",VLOOKUP($FA895,MOM,LOOKUPS!K$12,0)*$FB$6+VLOOKUP($FA895,STREV,LOOKUPS!K$10,0)*$FC$6+VLOOKUP($FA895,LTREV,LOOKUPS!K$9,0)*$FD$6+VLOOKUP($FA895,CFP,LOOKUPS!K$6,0)*$FE$6+VLOOKUP($FA895,EP,LOOKUPS!K$8,0)*$FF$6+VLOOKUP($FA895,BM,LOOKUPS!K$5,0)*$FG$6+VLOOKUP($FA895,DIV,LOOKUPS!K$7,0)*$FH$6++VLOOKUP($FA895,SIZE,LOOKUPS!K$11,0)*$FI$6)</f>
        <v>-5.7662000000000004</v>
      </c>
      <c r="FK895" s="1">
        <f>IF(ISERROR(VLOOKUP($FA895,MOM,LOOKUPS!L$12,0)*$FB$6+VLOOKUP($FA895,STREV,LOOKUPS!L$10,0)*$FC$6+VLOOKUP($FA895,LTREV,LOOKUPS!L$9,0)*$FD$6+VLOOKUP($FA895,CFP,LOOKUPS!L$6,0)*$FE$6+VLOOKUP($FA895,EP,LOOKUPS!L$8,0)*$FF$6+VLOOKUP($FA895,BM,LOOKUPS!L$5,0)*$FG$6+VLOOKUP($FA895,DIV,LOOKUPS!L$7,0)*$FH$6++VLOOKUP($FA895,SIZE,LOOKUPS!L$11,0)*$FI$6),"",VLOOKUP($FA895,MOM,LOOKUPS!L$12,0)*$FB$6+VLOOKUP($FA895,STREV,LOOKUPS!L$10,0)*$FC$6+VLOOKUP($FA895,LTREV,LOOKUPS!L$9,0)*$FD$6+VLOOKUP($FA895,CFP,LOOKUPS!L$6,0)*$FE$6+VLOOKUP($FA895,EP,LOOKUPS!L$8,0)*$FF$6+VLOOKUP($FA895,BM,LOOKUPS!L$5,0)*$FG$6+VLOOKUP($FA895,DIV,LOOKUPS!L$7,0)*$FH$6++VLOOKUP($FA895,SIZE,LOOKUPS!L$11,0)*$FI$6)</f>
        <v>-9.4488000000000021</v>
      </c>
    </row>
    <row r="896" spans="1:167" x14ac:dyDescent="0.3">
      <c r="A896" s="1">
        <v>200011</v>
      </c>
      <c r="B896" s="1">
        <v>-23</v>
      </c>
      <c r="C896" s="1">
        <v>-11.5</v>
      </c>
      <c r="D896" s="1">
        <v>-7.77</v>
      </c>
      <c r="E896" s="1">
        <v>-6.52</v>
      </c>
      <c r="F896" s="1">
        <v>-3.9</v>
      </c>
      <c r="G896" s="1">
        <v>-6.43</v>
      </c>
      <c r="H896" s="1">
        <v>-7.34</v>
      </c>
      <c r="I896" s="1">
        <v>-8.15</v>
      </c>
      <c r="J896" s="1">
        <v>-9.51</v>
      </c>
      <c r="K896" s="1">
        <v>-19.12</v>
      </c>
      <c r="M896" s="1">
        <v>199912</v>
      </c>
      <c r="N896" s="1">
        <v>8.7200000000000006</v>
      </c>
      <c r="O896" s="1">
        <v>3.31</v>
      </c>
      <c r="P896" s="1">
        <v>1.81</v>
      </c>
      <c r="Q896" s="1">
        <v>2.98</v>
      </c>
      <c r="R896" s="1">
        <v>1.54</v>
      </c>
      <c r="S896" s="1">
        <v>1.58</v>
      </c>
      <c r="T896" s="1">
        <v>3.42</v>
      </c>
      <c r="U896" s="1">
        <v>8.2799999999999994</v>
      </c>
      <c r="V896" s="1">
        <v>10.71</v>
      </c>
      <c r="W896" s="1">
        <v>20.98</v>
      </c>
      <c r="Y896" s="1">
        <v>200411</v>
      </c>
      <c r="Z896" s="1">
        <v>10.79</v>
      </c>
      <c r="AA896" s="1">
        <v>9.9700000000000006</v>
      </c>
      <c r="AB896" s="1">
        <v>7.84</v>
      </c>
      <c r="AC896" s="1">
        <v>7.36</v>
      </c>
      <c r="AD896" s="1">
        <v>6.76</v>
      </c>
      <c r="AE896" s="1">
        <v>8.3699999999999992</v>
      </c>
      <c r="AF896" s="1">
        <v>6.43</v>
      </c>
      <c r="AG896" s="1">
        <v>7.74</v>
      </c>
      <c r="AH896" s="1">
        <v>7.41</v>
      </c>
      <c r="AI896" s="1">
        <v>8.59</v>
      </c>
      <c r="CA896" s="1">
        <v>200005</v>
      </c>
      <c r="CB896" s="1">
        <v>-12.21</v>
      </c>
      <c r="CC896" s="1">
        <v>-7.35</v>
      </c>
      <c r="CD896" s="1">
        <v>-4.21</v>
      </c>
      <c r="CE896" s="1">
        <v>-4.75</v>
      </c>
      <c r="CF896" s="1">
        <v>-8.1300000000000008</v>
      </c>
      <c r="CG896" s="1">
        <v>-4.93</v>
      </c>
      <c r="CH896" s="1">
        <v>-3.63</v>
      </c>
      <c r="CI896" s="1">
        <v>-4.08</v>
      </c>
      <c r="CJ896" s="1">
        <v>-5.3</v>
      </c>
      <c r="CK896" s="1">
        <v>-8.94</v>
      </c>
      <c r="CL896" s="1">
        <v>-7.16</v>
      </c>
      <c r="CM896" s="1">
        <v>-5.33</v>
      </c>
      <c r="CN896" s="1">
        <v>-4.5599999999999996</v>
      </c>
      <c r="CO896" s="1">
        <v>-3.41</v>
      </c>
      <c r="CP896" s="1">
        <v>-3.82</v>
      </c>
      <c r="CQ896" s="1">
        <v>-4.82</v>
      </c>
      <c r="CR896" s="1">
        <v>-3.55</v>
      </c>
      <c r="CS896" s="1">
        <v>-4.0999999999999996</v>
      </c>
      <c r="CT896" s="1">
        <v>-6.46</v>
      </c>
      <c r="CV896" s="1">
        <v>200105</v>
      </c>
      <c r="CW896" s="1">
        <v>7.83</v>
      </c>
      <c r="CX896" s="1">
        <v>4.1399999999999997</v>
      </c>
      <c r="CY896" s="1">
        <v>4.8499999999999996</v>
      </c>
      <c r="CZ896" s="1">
        <v>5.2</v>
      </c>
      <c r="DA896" s="1">
        <v>3.87</v>
      </c>
      <c r="DB896" s="1">
        <v>4.37</v>
      </c>
      <c r="DC896" s="1">
        <v>4.58</v>
      </c>
      <c r="DD896" s="1">
        <v>5.82</v>
      </c>
      <c r="DE896" s="1">
        <v>4.8</v>
      </c>
      <c r="DF896" s="1">
        <v>3.26</v>
      </c>
      <c r="DG896" s="1">
        <v>4.4000000000000004</v>
      </c>
      <c r="DH896" s="1">
        <v>4.63</v>
      </c>
      <c r="DI896" s="1">
        <v>4.13</v>
      </c>
      <c r="DJ896" s="1">
        <v>4.29</v>
      </c>
      <c r="DK896" s="1">
        <v>4.8499999999999996</v>
      </c>
      <c r="DL896" s="1">
        <v>5.88</v>
      </c>
      <c r="DM896" s="1">
        <v>5.77</v>
      </c>
      <c r="DN896" s="1">
        <v>5.88</v>
      </c>
      <c r="DO896" s="1">
        <v>3.61</v>
      </c>
      <c r="DQ896" s="1">
        <v>200005</v>
      </c>
      <c r="DR896" s="1">
        <v>-99.99</v>
      </c>
      <c r="DS896" s="1">
        <v>-7.33</v>
      </c>
      <c r="DT896" s="1">
        <v>-2.91</v>
      </c>
      <c r="DU896" s="1">
        <v>0.04</v>
      </c>
      <c r="DV896" s="1">
        <v>-7.43</v>
      </c>
      <c r="DW896" s="1">
        <v>-5.79</v>
      </c>
      <c r="DX896" s="1">
        <v>-1.98</v>
      </c>
      <c r="DY896" s="1">
        <v>-1.67</v>
      </c>
      <c r="DZ896" s="1">
        <v>0.51</v>
      </c>
      <c r="EA896" s="1">
        <v>-7.43</v>
      </c>
      <c r="EB896" s="1">
        <v>-7.47</v>
      </c>
      <c r="EC896" s="1">
        <v>-6.66</v>
      </c>
      <c r="ED896" s="1">
        <v>-4.58</v>
      </c>
      <c r="EE896" s="1">
        <v>-2.12</v>
      </c>
      <c r="EF896" s="1">
        <v>-1.82</v>
      </c>
      <c r="EG896" s="1">
        <v>-2.5299999999999998</v>
      </c>
      <c r="EH896" s="1">
        <v>-0.78</v>
      </c>
      <c r="EI896" s="1">
        <v>-0.26</v>
      </c>
      <c r="EJ896" s="1">
        <v>1.39</v>
      </c>
      <c r="EL896">
        <v>200005</v>
      </c>
      <c r="EM896">
        <v>-4.42</v>
      </c>
      <c r="EN896">
        <v>-6.33</v>
      </c>
      <c r="EO896">
        <v>5.01</v>
      </c>
      <c r="EP896">
        <v>0.5</v>
      </c>
      <c r="ER896" s="1">
        <v>200011</v>
      </c>
      <c r="ES896" s="1">
        <v>-2.4</v>
      </c>
      <c r="EU896" s="1">
        <v>199912</v>
      </c>
      <c r="EV896" s="1">
        <v>-13.96</v>
      </c>
      <c r="EX896" s="1">
        <v>200411</v>
      </c>
      <c r="EY896" s="1">
        <v>-1.1499999999999999</v>
      </c>
      <c r="FA896" s="1">
        <v>200011</v>
      </c>
      <c r="FB896" s="1">
        <f>IF(ISERROR(VLOOKUP($FA896,MOM,LOOKUPS!C$12,0)*$FB$6+VLOOKUP($FA896,STREV,LOOKUPS!C$10,0)*$FC$6+VLOOKUP($FA896,LTREV,LOOKUPS!C$9,0)*$FD$6+VLOOKUP($FA896,CFP,LOOKUPS!C$6,0)*$FE$6+VLOOKUP($FA896,EP,LOOKUPS!C$8,0)*$FF$6+VLOOKUP($FA896,BM,LOOKUPS!C$5,0)*$FG$6+VLOOKUP($FA896,DIV,LOOKUPS!C$7,0)*$FH$6++VLOOKUP($FA896,SIZE,LOOKUPS!C$11,0)*$FI$6),"",VLOOKUP($FA896,MOM,LOOKUPS!C$12,0)*$FB$6+VLOOKUP($FA896,STREV,LOOKUPS!C$10,0)*$FC$6+VLOOKUP($FA896,LTREV,LOOKUPS!C$9,0)*$FD$6+VLOOKUP($FA896,CFP,LOOKUPS!C$6,0)*$FE$6+VLOOKUP($FA896,EP,LOOKUPS!C$8,0)*$FF$6+VLOOKUP($FA896,BM,LOOKUPS!C$5,0)*$FG$6+VLOOKUP($FA896,DIV,LOOKUPS!C$7,0)*$FH$6++VLOOKUP($FA896,SIZE,LOOKUPS!C$11,0)*$FI$6)</f>
        <v>-20.365300000000001</v>
      </c>
      <c r="FC896" s="1">
        <f>IF(ISERROR(VLOOKUP($FA896,MOM,LOOKUPS!D$12,0)*$FB$6+VLOOKUP($FA896,STREV,LOOKUPS!D$10,0)*$FC$6+VLOOKUP($FA896,LTREV,LOOKUPS!D$9,0)*$FD$6+VLOOKUP($FA896,CFP,LOOKUPS!D$6,0)*$FE$6+VLOOKUP($FA896,EP,LOOKUPS!D$8,0)*$FF$6+VLOOKUP($FA896,BM,LOOKUPS!D$5,0)*$FG$6+VLOOKUP($FA896,DIV,LOOKUPS!D$7,0)*$FH$6++VLOOKUP($FA896,SIZE,LOOKUPS!D$11,0)*$FI$6),"",VLOOKUP($FA896,MOM,LOOKUPS!D$12,0)*$FB$6+VLOOKUP($FA896,STREV,LOOKUPS!D$10,0)*$FC$6+VLOOKUP($FA896,LTREV,LOOKUPS!D$9,0)*$FD$6+VLOOKUP($FA896,CFP,LOOKUPS!D$6,0)*$FE$6+VLOOKUP($FA896,EP,LOOKUPS!D$8,0)*$FF$6+VLOOKUP($FA896,BM,LOOKUPS!D$5,0)*$FG$6+VLOOKUP($FA896,DIV,LOOKUPS!D$7,0)*$FH$6++VLOOKUP($FA896,SIZE,LOOKUPS!D$11,0)*$FI$6)</f>
        <v>-11.437600000000002</v>
      </c>
      <c r="FD896" s="1">
        <f>IF(ISERROR(VLOOKUP($FA896,MOM,LOOKUPS!E$12,0)*$FB$6+VLOOKUP($FA896,STREV,LOOKUPS!E$10,0)*$FC$6+VLOOKUP($FA896,LTREV,LOOKUPS!E$9,0)*$FD$6+VLOOKUP($FA896,CFP,LOOKUPS!E$6,0)*$FE$6+VLOOKUP($FA896,EP,LOOKUPS!E$8,0)*$FF$6+VLOOKUP($FA896,BM,LOOKUPS!E$5,0)*$FG$6+VLOOKUP($FA896,DIV,LOOKUPS!E$7,0)*$FH$6++VLOOKUP($FA896,SIZE,LOOKUPS!E$11,0)*$FI$6),"",VLOOKUP($FA896,MOM,LOOKUPS!E$12,0)*$FB$6+VLOOKUP($FA896,STREV,LOOKUPS!E$10,0)*$FC$6+VLOOKUP($FA896,LTREV,LOOKUPS!E$9,0)*$FD$6+VLOOKUP($FA896,CFP,LOOKUPS!E$6,0)*$FE$6+VLOOKUP($FA896,EP,LOOKUPS!E$8,0)*$FF$6+VLOOKUP($FA896,BM,LOOKUPS!E$5,0)*$FG$6+VLOOKUP($FA896,DIV,LOOKUPS!E$7,0)*$FH$6++VLOOKUP($FA896,SIZE,LOOKUPS!E$11,0)*$FI$6)</f>
        <v>-8.9907000000000004</v>
      </c>
      <c r="FE896" s="1">
        <f>IF(ISERROR(VLOOKUP($FA896,MOM,LOOKUPS!F$12,0)*$FB$6+VLOOKUP($FA896,STREV,LOOKUPS!F$10,0)*$FC$6+VLOOKUP($FA896,LTREV,LOOKUPS!F$9,0)*$FD$6+VLOOKUP($FA896,CFP,LOOKUPS!F$6,0)*$FE$6+VLOOKUP($FA896,EP,LOOKUPS!F$8,0)*$FF$6+VLOOKUP($FA896,BM,LOOKUPS!F$5,0)*$FG$6+VLOOKUP($FA896,DIV,LOOKUPS!F$7,0)*$FH$6++VLOOKUP($FA896,SIZE,LOOKUPS!F$11,0)*$FI$6),"",VLOOKUP($FA896,MOM,LOOKUPS!F$12,0)*$FB$6+VLOOKUP($FA896,STREV,LOOKUPS!F$10,0)*$FC$6+VLOOKUP($FA896,LTREV,LOOKUPS!F$9,0)*$FD$6+VLOOKUP($FA896,CFP,LOOKUPS!F$6,0)*$FE$6+VLOOKUP($FA896,EP,LOOKUPS!F$8,0)*$FF$6+VLOOKUP($FA896,BM,LOOKUPS!F$5,0)*$FG$6+VLOOKUP($FA896,DIV,LOOKUPS!F$7,0)*$FH$6++VLOOKUP($FA896,SIZE,LOOKUPS!F$11,0)*$FI$6)</f>
        <v>-6.7751000000000001</v>
      </c>
      <c r="FF896" s="1">
        <f>IF(ISERROR(VLOOKUP($FA896,MOM,LOOKUPS!G$12,0)*$FB$6+VLOOKUP($FA896,STREV,LOOKUPS!G$10,0)*$FC$6+VLOOKUP($FA896,LTREV,LOOKUPS!G$9,0)*$FD$6+VLOOKUP($FA896,CFP,LOOKUPS!G$6,0)*$FE$6+VLOOKUP($FA896,EP,LOOKUPS!G$8,0)*$FF$6+VLOOKUP($FA896,BM,LOOKUPS!G$5,0)*$FG$6+VLOOKUP($FA896,DIV,LOOKUPS!G$7,0)*$FH$6++VLOOKUP($FA896,SIZE,LOOKUPS!G$11,0)*$FI$6),"",VLOOKUP($FA896,MOM,LOOKUPS!G$12,0)*$FB$6+VLOOKUP($FA896,STREV,LOOKUPS!G$10,0)*$FC$6+VLOOKUP($FA896,LTREV,LOOKUPS!G$9,0)*$FD$6+VLOOKUP($FA896,CFP,LOOKUPS!G$6,0)*$FE$6+VLOOKUP($FA896,EP,LOOKUPS!G$8,0)*$FF$6+VLOOKUP($FA896,BM,LOOKUPS!G$5,0)*$FG$6+VLOOKUP($FA896,DIV,LOOKUPS!G$7,0)*$FH$6++VLOOKUP($FA896,SIZE,LOOKUPS!G$11,0)*$FI$6)</f>
        <v>-5.6414999999999997</v>
      </c>
      <c r="FG896" s="1">
        <f>IF(ISERROR(VLOOKUP($FA896,MOM,LOOKUPS!H$12,0)*$FB$6+VLOOKUP($FA896,STREV,LOOKUPS!H$10,0)*$FC$6+VLOOKUP($FA896,LTREV,LOOKUPS!H$9,0)*$FD$6+VLOOKUP($FA896,CFP,LOOKUPS!H$6,0)*$FE$6+VLOOKUP($FA896,EP,LOOKUPS!H$8,0)*$FF$6+VLOOKUP($FA896,BM,LOOKUPS!H$5,0)*$FG$6+VLOOKUP($FA896,DIV,LOOKUPS!H$7,0)*$FH$6++VLOOKUP($FA896,SIZE,LOOKUPS!H$11,0)*$FI$6),"",VLOOKUP($FA896,MOM,LOOKUPS!H$12,0)*$FB$6+VLOOKUP($FA896,STREV,LOOKUPS!H$10,0)*$FC$6+VLOOKUP($FA896,LTREV,LOOKUPS!H$9,0)*$FD$6+VLOOKUP($FA896,CFP,LOOKUPS!H$6,0)*$FE$6+VLOOKUP($FA896,EP,LOOKUPS!H$8,0)*$FF$6+VLOOKUP($FA896,BM,LOOKUPS!H$5,0)*$FG$6+VLOOKUP($FA896,DIV,LOOKUPS!H$7,0)*$FH$6++VLOOKUP($FA896,SIZE,LOOKUPS!H$11,0)*$FI$6)</f>
        <v>-6.1100000000000012</v>
      </c>
      <c r="FH896" s="1">
        <f>IF(ISERROR(VLOOKUP($FA896,MOM,LOOKUPS!I$12,0)*$FB$6+VLOOKUP($FA896,STREV,LOOKUPS!I$10,0)*$FC$6+VLOOKUP($FA896,LTREV,LOOKUPS!I$9,0)*$FD$6+VLOOKUP($FA896,CFP,LOOKUPS!I$6,0)*$FE$6+VLOOKUP($FA896,EP,LOOKUPS!I$8,0)*$FF$6+VLOOKUP($FA896,BM,LOOKUPS!I$5,0)*$FG$6+VLOOKUP($FA896,DIV,LOOKUPS!I$7,0)*$FH$6++VLOOKUP($FA896,SIZE,LOOKUPS!I$11,0)*$FI$6),"",VLOOKUP($FA896,MOM,LOOKUPS!I$12,0)*$FB$6+VLOOKUP($FA896,STREV,LOOKUPS!I$10,0)*$FC$6+VLOOKUP($FA896,LTREV,LOOKUPS!I$9,0)*$FD$6+VLOOKUP($FA896,CFP,LOOKUPS!I$6,0)*$FE$6+VLOOKUP($FA896,EP,LOOKUPS!I$8,0)*$FF$6+VLOOKUP($FA896,BM,LOOKUPS!I$5,0)*$FG$6+VLOOKUP($FA896,DIV,LOOKUPS!I$7,0)*$FH$6++VLOOKUP($FA896,SIZE,LOOKUPS!I$11,0)*$FI$6)</f>
        <v>-7.3168000000000006</v>
      </c>
      <c r="FI896" s="1">
        <f>IF(ISERROR(VLOOKUP($FA896,MOM,LOOKUPS!J$12,0)*$FB$6+VLOOKUP($FA896,STREV,LOOKUPS!J$10,0)*$FC$6+VLOOKUP($FA896,LTREV,LOOKUPS!J$9,0)*$FD$6+VLOOKUP($FA896,CFP,LOOKUPS!J$6,0)*$FE$6+VLOOKUP($FA896,EP,LOOKUPS!J$8,0)*$FF$6+VLOOKUP($FA896,BM,LOOKUPS!J$5,0)*$FG$6+VLOOKUP($FA896,DIV,LOOKUPS!J$7,0)*$FH$6++VLOOKUP($FA896,SIZE,LOOKUPS!J$11,0)*$FI$6),"",VLOOKUP($FA896,MOM,LOOKUPS!J$12,0)*$FB$6+VLOOKUP($FA896,STREV,LOOKUPS!J$10,0)*$FC$6+VLOOKUP($FA896,LTREV,LOOKUPS!J$9,0)*$FD$6+VLOOKUP($FA896,CFP,LOOKUPS!J$6,0)*$FE$6+VLOOKUP($FA896,EP,LOOKUPS!J$8,0)*$FF$6+VLOOKUP($FA896,BM,LOOKUPS!J$5,0)*$FG$6+VLOOKUP($FA896,DIV,LOOKUPS!J$7,0)*$FH$6++VLOOKUP($FA896,SIZE,LOOKUPS!J$11,0)*$FI$6)</f>
        <v>-8.4282000000000004</v>
      </c>
      <c r="FJ896" s="1">
        <f>IF(ISERROR(VLOOKUP($FA896,MOM,LOOKUPS!K$12,0)*$FB$6+VLOOKUP($FA896,STREV,LOOKUPS!K$10,0)*$FC$6+VLOOKUP($FA896,LTREV,LOOKUPS!K$9,0)*$FD$6+VLOOKUP($FA896,CFP,LOOKUPS!K$6,0)*$FE$6+VLOOKUP($FA896,EP,LOOKUPS!K$8,0)*$FF$6+VLOOKUP($FA896,BM,LOOKUPS!K$5,0)*$FG$6+VLOOKUP($FA896,DIV,LOOKUPS!K$7,0)*$FH$6++VLOOKUP($FA896,SIZE,LOOKUPS!K$11,0)*$FI$6),"",VLOOKUP($FA896,MOM,LOOKUPS!K$12,0)*$FB$6+VLOOKUP($FA896,STREV,LOOKUPS!K$10,0)*$FC$6+VLOOKUP($FA896,LTREV,LOOKUPS!K$9,0)*$FD$6+VLOOKUP($FA896,CFP,LOOKUPS!K$6,0)*$FE$6+VLOOKUP($FA896,EP,LOOKUPS!K$8,0)*$FF$6+VLOOKUP($FA896,BM,LOOKUPS!K$5,0)*$FG$6+VLOOKUP($FA896,DIV,LOOKUPS!K$7,0)*$FH$6++VLOOKUP($FA896,SIZE,LOOKUPS!K$11,0)*$FI$6)</f>
        <v>-10.369400000000001</v>
      </c>
      <c r="FK896" s="1">
        <f>IF(ISERROR(VLOOKUP($FA896,MOM,LOOKUPS!L$12,0)*$FB$6+VLOOKUP($FA896,STREV,LOOKUPS!L$10,0)*$FC$6+VLOOKUP($FA896,LTREV,LOOKUPS!L$9,0)*$FD$6+VLOOKUP($FA896,CFP,LOOKUPS!L$6,0)*$FE$6+VLOOKUP($FA896,EP,LOOKUPS!L$8,0)*$FF$6+VLOOKUP($FA896,BM,LOOKUPS!L$5,0)*$FG$6+VLOOKUP($FA896,DIV,LOOKUPS!L$7,0)*$FH$6++VLOOKUP($FA896,SIZE,LOOKUPS!L$11,0)*$FI$6),"",VLOOKUP($FA896,MOM,LOOKUPS!L$12,0)*$FB$6+VLOOKUP($FA896,STREV,LOOKUPS!L$10,0)*$FC$6+VLOOKUP($FA896,LTREV,LOOKUPS!L$9,0)*$FD$6+VLOOKUP($FA896,CFP,LOOKUPS!L$6,0)*$FE$6+VLOOKUP($FA896,EP,LOOKUPS!L$8,0)*$FF$6+VLOOKUP($FA896,BM,LOOKUPS!L$5,0)*$FG$6+VLOOKUP($FA896,DIV,LOOKUPS!L$7,0)*$FH$6++VLOOKUP($FA896,SIZE,LOOKUPS!L$11,0)*$FI$6)</f>
        <v>-17.834800000000001</v>
      </c>
    </row>
    <row r="897" spans="1:167" x14ac:dyDescent="0.3">
      <c r="A897" s="1">
        <v>200012</v>
      </c>
      <c r="B897" s="1">
        <v>-14.57</v>
      </c>
      <c r="C897" s="1">
        <v>-4.37</v>
      </c>
      <c r="D897" s="1">
        <v>-0.77</v>
      </c>
      <c r="E897" s="1">
        <v>2.72</v>
      </c>
      <c r="F897" s="1">
        <v>3.16</v>
      </c>
      <c r="G897" s="1">
        <v>2.14</v>
      </c>
      <c r="H897" s="1">
        <v>3.02</v>
      </c>
      <c r="I897" s="1">
        <v>2.92</v>
      </c>
      <c r="J897" s="1">
        <v>4.8499999999999996</v>
      </c>
      <c r="K897" s="1">
        <v>4.5599999999999996</v>
      </c>
      <c r="M897" s="1">
        <v>200001</v>
      </c>
      <c r="N897" s="1">
        <v>11.84</v>
      </c>
      <c r="O897" s="1">
        <v>5.44</v>
      </c>
      <c r="P897" s="1">
        <v>3.74</v>
      </c>
      <c r="Q897" s="1">
        <v>0.81</v>
      </c>
      <c r="R897" s="1">
        <v>2.92</v>
      </c>
      <c r="S897" s="1">
        <v>2.25</v>
      </c>
      <c r="T897" s="1">
        <v>1.53</v>
      </c>
      <c r="U897" s="1">
        <v>5.72</v>
      </c>
      <c r="V897" s="1">
        <v>3.88</v>
      </c>
      <c r="W897" s="1">
        <v>7.21</v>
      </c>
      <c r="Y897" s="1">
        <v>200412</v>
      </c>
      <c r="Z897" s="1">
        <v>9.34</v>
      </c>
      <c r="AA897" s="1">
        <v>7.02</v>
      </c>
      <c r="AB897" s="1">
        <v>5.45</v>
      </c>
      <c r="AC897" s="1">
        <v>5.36</v>
      </c>
      <c r="AD897" s="1">
        <v>4.3499999999999996</v>
      </c>
      <c r="AE897" s="1">
        <v>2.54</v>
      </c>
      <c r="AF897" s="1">
        <v>3.35</v>
      </c>
      <c r="AG897" s="1">
        <v>3.6</v>
      </c>
      <c r="AH897" s="1">
        <v>4.71</v>
      </c>
      <c r="AI897" s="1">
        <v>5.92</v>
      </c>
      <c r="CA897" s="1">
        <v>200006</v>
      </c>
      <c r="CB897" s="1">
        <v>12.05</v>
      </c>
      <c r="CC897" s="1">
        <v>10.24</v>
      </c>
      <c r="CD897" s="1">
        <v>5.31</v>
      </c>
      <c r="CE897" s="1">
        <v>5.63</v>
      </c>
      <c r="CF897" s="1">
        <v>10.44</v>
      </c>
      <c r="CG897" s="1">
        <v>7.71</v>
      </c>
      <c r="CH897" s="1">
        <v>4.8600000000000003</v>
      </c>
      <c r="CI897" s="1">
        <v>5.66</v>
      </c>
      <c r="CJ897" s="1">
        <v>5.61</v>
      </c>
      <c r="CK897" s="1">
        <v>12.64</v>
      </c>
      <c r="CL897" s="1">
        <v>7.78</v>
      </c>
      <c r="CM897" s="1">
        <v>9.74</v>
      </c>
      <c r="CN897" s="1">
        <v>5.76</v>
      </c>
      <c r="CO897" s="1">
        <v>4.9000000000000004</v>
      </c>
      <c r="CP897" s="1">
        <v>4.82</v>
      </c>
      <c r="CQ897" s="1">
        <v>5.62</v>
      </c>
      <c r="CR897" s="1">
        <v>5.69</v>
      </c>
      <c r="CS897" s="1">
        <v>5.6</v>
      </c>
      <c r="CT897" s="1">
        <v>5.62</v>
      </c>
      <c r="CV897" s="1">
        <v>200106</v>
      </c>
      <c r="CW897" s="1">
        <v>1.27</v>
      </c>
      <c r="CX897" s="1">
        <v>0.93</v>
      </c>
      <c r="CY897" s="1">
        <v>2.29</v>
      </c>
      <c r="CZ897" s="1">
        <v>3.09</v>
      </c>
      <c r="DA897" s="1">
        <v>0.67</v>
      </c>
      <c r="DB897" s="1">
        <v>1.1000000000000001</v>
      </c>
      <c r="DC897" s="1">
        <v>2.4</v>
      </c>
      <c r="DD897" s="1">
        <v>3.45</v>
      </c>
      <c r="DE897" s="1">
        <v>2.66</v>
      </c>
      <c r="DF897" s="1">
        <v>-0.08</v>
      </c>
      <c r="DG897" s="1">
        <v>1.33</v>
      </c>
      <c r="DH897" s="1">
        <v>1.4</v>
      </c>
      <c r="DI897" s="1">
        <v>0.82</v>
      </c>
      <c r="DJ897" s="1">
        <v>1.76</v>
      </c>
      <c r="DK897" s="1">
        <v>3.02</v>
      </c>
      <c r="DL897" s="1">
        <v>3.12</v>
      </c>
      <c r="DM897" s="1">
        <v>3.7</v>
      </c>
      <c r="DN897" s="1">
        <v>3.47</v>
      </c>
      <c r="DO897" s="1">
        <v>1.79</v>
      </c>
      <c r="DQ897" s="1">
        <v>200006</v>
      </c>
      <c r="DR897" s="1">
        <v>-99.99</v>
      </c>
      <c r="DS897" s="1">
        <v>9.14</v>
      </c>
      <c r="DT897" s="1">
        <v>4.5199999999999996</v>
      </c>
      <c r="DU897" s="1">
        <v>0.02</v>
      </c>
      <c r="DV897" s="1">
        <v>9.43</v>
      </c>
      <c r="DW897" s="1">
        <v>6.93</v>
      </c>
      <c r="DX897" s="1">
        <v>4.24</v>
      </c>
      <c r="DY897" s="1">
        <v>1.97</v>
      </c>
      <c r="DZ897" s="1">
        <v>-1.05</v>
      </c>
      <c r="EA897" s="1">
        <v>8.4700000000000006</v>
      </c>
      <c r="EB897" s="1">
        <v>12.71</v>
      </c>
      <c r="EC897" s="1">
        <v>7.18</v>
      </c>
      <c r="ED897" s="1">
        <v>6.57</v>
      </c>
      <c r="EE897" s="1">
        <v>4.3899999999999997</v>
      </c>
      <c r="EF897" s="1">
        <v>4.0599999999999996</v>
      </c>
      <c r="EG897" s="1">
        <v>2.0699999999999998</v>
      </c>
      <c r="EH897" s="1">
        <v>1.86</v>
      </c>
      <c r="EI897" s="1">
        <v>-0.24</v>
      </c>
      <c r="EJ897" s="1">
        <v>-1.97</v>
      </c>
      <c r="EL897">
        <v>200006</v>
      </c>
      <c r="EM897">
        <v>4.6399999999999997</v>
      </c>
      <c r="EN897">
        <v>12.8</v>
      </c>
      <c r="EO897">
        <v>-8.2200000000000006</v>
      </c>
      <c r="EP897">
        <v>0.4</v>
      </c>
      <c r="ER897" s="1">
        <v>200012</v>
      </c>
      <c r="ES897" s="1">
        <v>6.7</v>
      </c>
      <c r="EU897" s="1">
        <v>200001</v>
      </c>
      <c r="EV897" s="1">
        <v>2.59</v>
      </c>
      <c r="EX897" s="1">
        <v>200412</v>
      </c>
      <c r="EY897" s="1">
        <v>0.86</v>
      </c>
      <c r="FA897" s="1">
        <v>200012</v>
      </c>
      <c r="FB897" s="1">
        <f>IF(ISERROR(VLOOKUP($FA897,MOM,LOOKUPS!C$12,0)*$FB$6+VLOOKUP($FA897,STREV,LOOKUPS!C$10,0)*$FC$6+VLOOKUP($FA897,LTREV,LOOKUPS!C$9,0)*$FD$6+VLOOKUP($FA897,CFP,LOOKUPS!C$6,0)*$FE$6+VLOOKUP($FA897,EP,LOOKUPS!C$8,0)*$FF$6+VLOOKUP($FA897,BM,LOOKUPS!C$5,0)*$FG$6+VLOOKUP($FA897,DIV,LOOKUPS!C$7,0)*$FH$6++VLOOKUP($FA897,SIZE,LOOKUPS!C$11,0)*$FI$6),"",VLOOKUP($FA897,MOM,LOOKUPS!C$12,0)*$FB$6+VLOOKUP($FA897,STREV,LOOKUPS!C$10,0)*$FC$6+VLOOKUP($FA897,LTREV,LOOKUPS!C$9,0)*$FD$6+VLOOKUP($FA897,CFP,LOOKUPS!C$6,0)*$FE$6+VLOOKUP($FA897,EP,LOOKUPS!C$8,0)*$FF$6+VLOOKUP($FA897,BM,LOOKUPS!C$5,0)*$FG$6+VLOOKUP($FA897,DIV,LOOKUPS!C$7,0)*$FH$6++VLOOKUP($FA897,SIZE,LOOKUPS!C$11,0)*$FI$6)</f>
        <v>-6.8542000000000005</v>
      </c>
      <c r="FC897" s="1">
        <f>IF(ISERROR(VLOOKUP($FA897,MOM,LOOKUPS!D$12,0)*$FB$6+VLOOKUP($FA897,STREV,LOOKUPS!D$10,0)*$FC$6+VLOOKUP($FA897,LTREV,LOOKUPS!D$9,0)*$FD$6+VLOOKUP($FA897,CFP,LOOKUPS!D$6,0)*$FE$6+VLOOKUP($FA897,EP,LOOKUPS!D$8,0)*$FF$6+VLOOKUP($FA897,BM,LOOKUPS!D$5,0)*$FG$6+VLOOKUP($FA897,DIV,LOOKUPS!D$7,0)*$FH$6++VLOOKUP($FA897,SIZE,LOOKUPS!D$11,0)*$FI$6),"",VLOOKUP($FA897,MOM,LOOKUPS!D$12,0)*$FB$6+VLOOKUP($FA897,STREV,LOOKUPS!D$10,0)*$FC$6+VLOOKUP($FA897,LTREV,LOOKUPS!D$9,0)*$FD$6+VLOOKUP($FA897,CFP,LOOKUPS!D$6,0)*$FE$6+VLOOKUP($FA897,EP,LOOKUPS!D$8,0)*$FF$6+VLOOKUP($FA897,BM,LOOKUPS!D$5,0)*$FG$6+VLOOKUP($FA897,DIV,LOOKUPS!D$7,0)*$FH$6++VLOOKUP($FA897,SIZE,LOOKUPS!D$11,0)*$FI$6)</f>
        <v>-1.5973000000000002</v>
      </c>
      <c r="FD897" s="1">
        <f>IF(ISERROR(VLOOKUP($FA897,MOM,LOOKUPS!E$12,0)*$FB$6+VLOOKUP($FA897,STREV,LOOKUPS!E$10,0)*$FC$6+VLOOKUP($FA897,LTREV,LOOKUPS!E$9,0)*$FD$6+VLOOKUP($FA897,CFP,LOOKUPS!E$6,0)*$FE$6+VLOOKUP($FA897,EP,LOOKUPS!E$8,0)*$FF$6+VLOOKUP($FA897,BM,LOOKUPS!E$5,0)*$FG$6+VLOOKUP($FA897,DIV,LOOKUPS!E$7,0)*$FH$6++VLOOKUP($FA897,SIZE,LOOKUPS!E$11,0)*$FI$6),"",VLOOKUP($FA897,MOM,LOOKUPS!E$12,0)*$FB$6+VLOOKUP($FA897,STREV,LOOKUPS!E$10,0)*$FC$6+VLOOKUP($FA897,LTREV,LOOKUPS!E$9,0)*$FD$6+VLOOKUP($FA897,CFP,LOOKUPS!E$6,0)*$FE$6+VLOOKUP($FA897,EP,LOOKUPS!E$8,0)*$FF$6+VLOOKUP($FA897,BM,LOOKUPS!E$5,0)*$FG$6+VLOOKUP($FA897,DIV,LOOKUPS!E$7,0)*$FH$6++VLOOKUP($FA897,SIZE,LOOKUPS!E$11,0)*$FI$6)</f>
        <v>1.5823</v>
      </c>
      <c r="FE897" s="1">
        <f>IF(ISERROR(VLOOKUP($FA897,MOM,LOOKUPS!F$12,0)*$FB$6+VLOOKUP($FA897,STREV,LOOKUPS!F$10,0)*$FC$6+VLOOKUP($FA897,LTREV,LOOKUPS!F$9,0)*$FD$6+VLOOKUP($FA897,CFP,LOOKUPS!F$6,0)*$FE$6+VLOOKUP($FA897,EP,LOOKUPS!F$8,0)*$FF$6+VLOOKUP($FA897,BM,LOOKUPS!F$5,0)*$FG$6+VLOOKUP($FA897,DIV,LOOKUPS!F$7,0)*$FH$6++VLOOKUP($FA897,SIZE,LOOKUPS!F$11,0)*$FI$6),"",VLOOKUP($FA897,MOM,LOOKUPS!F$12,0)*$FB$6+VLOOKUP($FA897,STREV,LOOKUPS!F$10,0)*$FC$6+VLOOKUP($FA897,LTREV,LOOKUPS!F$9,0)*$FD$6+VLOOKUP($FA897,CFP,LOOKUPS!F$6,0)*$FE$6+VLOOKUP($FA897,EP,LOOKUPS!F$8,0)*$FF$6+VLOOKUP($FA897,BM,LOOKUPS!F$5,0)*$FG$6+VLOOKUP($FA897,DIV,LOOKUPS!F$7,0)*$FH$6++VLOOKUP($FA897,SIZE,LOOKUPS!F$11,0)*$FI$6)</f>
        <v>3.0631000000000004</v>
      </c>
      <c r="FF897" s="1">
        <f>IF(ISERROR(VLOOKUP($FA897,MOM,LOOKUPS!G$12,0)*$FB$6+VLOOKUP($FA897,STREV,LOOKUPS!G$10,0)*$FC$6+VLOOKUP($FA897,LTREV,LOOKUPS!G$9,0)*$FD$6+VLOOKUP($FA897,CFP,LOOKUPS!G$6,0)*$FE$6+VLOOKUP($FA897,EP,LOOKUPS!G$8,0)*$FF$6+VLOOKUP($FA897,BM,LOOKUPS!G$5,0)*$FG$6+VLOOKUP($FA897,DIV,LOOKUPS!G$7,0)*$FH$6++VLOOKUP($FA897,SIZE,LOOKUPS!G$11,0)*$FI$6),"",VLOOKUP($FA897,MOM,LOOKUPS!G$12,0)*$FB$6+VLOOKUP($FA897,STREV,LOOKUPS!G$10,0)*$FC$6+VLOOKUP($FA897,LTREV,LOOKUPS!G$9,0)*$FD$6+VLOOKUP($FA897,CFP,LOOKUPS!G$6,0)*$FE$6+VLOOKUP($FA897,EP,LOOKUPS!G$8,0)*$FF$6+VLOOKUP($FA897,BM,LOOKUPS!G$5,0)*$FG$6+VLOOKUP($FA897,DIV,LOOKUPS!G$7,0)*$FH$6++VLOOKUP($FA897,SIZE,LOOKUPS!G$11,0)*$FI$6)</f>
        <v>2.8542000000000005</v>
      </c>
      <c r="FG897" s="1">
        <f>IF(ISERROR(VLOOKUP($FA897,MOM,LOOKUPS!H$12,0)*$FB$6+VLOOKUP($FA897,STREV,LOOKUPS!H$10,0)*$FC$6+VLOOKUP($FA897,LTREV,LOOKUPS!H$9,0)*$FD$6+VLOOKUP($FA897,CFP,LOOKUPS!H$6,0)*$FE$6+VLOOKUP($FA897,EP,LOOKUPS!H$8,0)*$FF$6+VLOOKUP($FA897,BM,LOOKUPS!H$5,0)*$FG$6+VLOOKUP($FA897,DIV,LOOKUPS!H$7,0)*$FH$6++VLOOKUP($FA897,SIZE,LOOKUPS!H$11,0)*$FI$6),"",VLOOKUP($FA897,MOM,LOOKUPS!H$12,0)*$FB$6+VLOOKUP($FA897,STREV,LOOKUPS!H$10,0)*$FC$6+VLOOKUP($FA897,LTREV,LOOKUPS!H$9,0)*$FD$6+VLOOKUP($FA897,CFP,LOOKUPS!H$6,0)*$FE$6+VLOOKUP($FA897,EP,LOOKUPS!H$8,0)*$FF$6+VLOOKUP($FA897,BM,LOOKUPS!H$5,0)*$FG$6+VLOOKUP($FA897,DIV,LOOKUPS!H$7,0)*$FH$6++VLOOKUP($FA897,SIZE,LOOKUPS!H$11,0)*$FI$6)</f>
        <v>2.8689</v>
      </c>
      <c r="FH897" s="1">
        <f>IF(ISERROR(VLOOKUP($FA897,MOM,LOOKUPS!I$12,0)*$FB$6+VLOOKUP($FA897,STREV,LOOKUPS!I$10,0)*$FC$6+VLOOKUP($FA897,LTREV,LOOKUPS!I$9,0)*$FD$6+VLOOKUP($FA897,CFP,LOOKUPS!I$6,0)*$FE$6+VLOOKUP($FA897,EP,LOOKUPS!I$8,0)*$FF$6+VLOOKUP($FA897,BM,LOOKUPS!I$5,0)*$FG$6+VLOOKUP($FA897,DIV,LOOKUPS!I$7,0)*$FH$6++VLOOKUP($FA897,SIZE,LOOKUPS!I$11,0)*$FI$6),"",VLOOKUP($FA897,MOM,LOOKUPS!I$12,0)*$FB$6+VLOOKUP($FA897,STREV,LOOKUPS!I$10,0)*$FC$6+VLOOKUP($FA897,LTREV,LOOKUPS!I$9,0)*$FD$6+VLOOKUP($FA897,CFP,LOOKUPS!I$6,0)*$FE$6+VLOOKUP($FA897,EP,LOOKUPS!I$8,0)*$FF$6+VLOOKUP($FA897,BM,LOOKUPS!I$5,0)*$FG$6+VLOOKUP($FA897,DIV,LOOKUPS!I$7,0)*$FH$6++VLOOKUP($FA897,SIZE,LOOKUPS!I$11,0)*$FI$6)</f>
        <v>2.3121</v>
      </c>
      <c r="FI897" s="1">
        <f>IF(ISERROR(VLOOKUP($FA897,MOM,LOOKUPS!J$12,0)*$FB$6+VLOOKUP($FA897,STREV,LOOKUPS!J$10,0)*$FC$6+VLOOKUP($FA897,LTREV,LOOKUPS!J$9,0)*$FD$6+VLOOKUP($FA897,CFP,LOOKUPS!J$6,0)*$FE$6+VLOOKUP($FA897,EP,LOOKUPS!J$8,0)*$FF$6+VLOOKUP($FA897,BM,LOOKUPS!J$5,0)*$FG$6+VLOOKUP($FA897,DIV,LOOKUPS!J$7,0)*$FH$6++VLOOKUP($FA897,SIZE,LOOKUPS!J$11,0)*$FI$6),"",VLOOKUP($FA897,MOM,LOOKUPS!J$12,0)*$FB$6+VLOOKUP($FA897,STREV,LOOKUPS!J$10,0)*$FC$6+VLOOKUP($FA897,LTREV,LOOKUPS!J$9,0)*$FD$6+VLOOKUP($FA897,CFP,LOOKUPS!J$6,0)*$FE$6+VLOOKUP($FA897,EP,LOOKUPS!J$8,0)*$FF$6+VLOOKUP($FA897,BM,LOOKUPS!J$5,0)*$FG$6+VLOOKUP($FA897,DIV,LOOKUPS!J$7,0)*$FH$6++VLOOKUP($FA897,SIZE,LOOKUPS!J$11,0)*$FI$6)</f>
        <v>1.0206</v>
      </c>
      <c r="FJ897" s="1">
        <f>IF(ISERROR(VLOOKUP($FA897,MOM,LOOKUPS!K$12,0)*$FB$6+VLOOKUP($FA897,STREV,LOOKUPS!K$10,0)*$FC$6+VLOOKUP($FA897,LTREV,LOOKUPS!K$9,0)*$FD$6+VLOOKUP($FA897,CFP,LOOKUPS!K$6,0)*$FE$6+VLOOKUP($FA897,EP,LOOKUPS!K$8,0)*$FF$6+VLOOKUP($FA897,BM,LOOKUPS!K$5,0)*$FG$6+VLOOKUP($FA897,DIV,LOOKUPS!K$7,0)*$FH$6++VLOOKUP($FA897,SIZE,LOOKUPS!K$11,0)*$FI$6),"",VLOOKUP($FA897,MOM,LOOKUPS!K$12,0)*$FB$6+VLOOKUP($FA897,STREV,LOOKUPS!K$10,0)*$FC$6+VLOOKUP($FA897,LTREV,LOOKUPS!K$9,0)*$FD$6+VLOOKUP($FA897,CFP,LOOKUPS!K$6,0)*$FE$6+VLOOKUP($FA897,EP,LOOKUPS!K$8,0)*$FF$6+VLOOKUP($FA897,BM,LOOKUPS!K$5,0)*$FG$6+VLOOKUP($FA897,DIV,LOOKUPS!K$7,0)*$FH$6++VLOOKUP($FA897,SIZE,LOOKUPS!K$11,0)*$FI$6)</f>
        <v>1.0098</v>
      </c>
      <c r="FK897" s="1">
        <f>IF(ISERROR(VLOOKUP($FA897,MOM,LOOKUPS!L$12,0)*$FB$6+VLOOKUP($FA897,STREV,LOOKUPS!L$10,0)*$FC$6+VLOOKUP($FA897,LTREV,LOOKUPS!L$9,0)*$FD$6+VLOOKUP($FA897,CFP,LOOKUPS!L$6,0)*$FE$6+VLOOKUP($FA897,EP,LOOKUPS!L$8,0)*$FF$6+VLOOKUP($FA897,BM,LOOKUPS!L$5,0)*$FG$6+VLOOKUP($FA897,DIV,LOOKUPS!L$7,0)*$FH$6++VLOOKUP($FA897,SIZE,LOOKUPS!L$11,0)*$FI$6),"",VLOOKUP($FA897,MOM,LOOKUPS!L$12,0)*$FB$6+VLOOKUP($FA897,STREV,LOOKUPS!L$10,0)*$FC$6+VLOOKUP($FA897,LTREV,LOOKUPS!L$9,0)*$FD$6+VLOOKUP($FA897,CFP,LOOKUPS!L$6,0)*$FE$6+VLOOKUP($FA897,EP,LOOKUPS!L$8,0)*$FF$6+VLOOKUP($FA897,BM,LOOKUPS!L$5,0)*$FG$6+VLOOKUP($FA897,DIV,LOOKUPS!L$7,0)*$FH$6++VLOOKUP($FA897,SIZE,LOOKUPS!L$11,0)*$FI$6)</f>
        <v>-2.0232999999999999</v>
      </c>
    </row>
    <row r="898" spans="1:167" x14ac:dyDescent="0.3">
      <c r="A898" s="1">
        <v>200101</v>
      </c>
      <c r="B898" s="1">
        <v>64.75</v>
      </c>
      <c r="C898" s="1">
        <v>30.62</v>
      </c>
      <c r="D898" s="1">
        <v>19.89</v>
      </c>
      <c r="E898" s="1">
        <v>13.52</v>
      </c>
      <c r="F898" s="1">
        <v>11.69</v>
      </c>
      <c r="G898" s="1">
        <v>8.2799999999999994</v>
      </c>
      <c r="H898" s="1">
        <v>8.14</v>
      </c>
      <c r="I898" s="1">
        <v>5.52</v>
      </c>
      <c r="J898" s="1">
        <v>5.55</v>
      </c>
      <c r="K898" s="1">
        <v>4.8</v>
      </c>
      <c r="M898" s="1">
        <v>200002</v>
      </c>
      <c r="N898" s="1">
        <v>9.58</v>
      </c>
      <c r="O898" s="1">
        <v>3.6</v>
      </c>
      <c r="P898" s="1">
        <v>6.8</v>
      </c>
      <c r="Q898" s="1">
        <v>3.52</v>
      </c>
      <c r="R898" s="1">
        <v>6.05</v>
      </c>
      <c r="S898" s="1">
        <v>4.2</v>
      </c>
      <c r="T898" s="1">
        <v>6.19</v>
      </c>
      <c r="U898" s="1">
        <v>7.95</v>
      </c>
      <c r="V898" s="1">
        <v>12.28</v>
      </c>
      <c r="W898" s="1">
        <v>32.840000000000003</v>
      </c>
      <c r="Y898" s="1">
        <v>200501</v>
      </c>
      <c r="Z898" s="1">
        <v>-6.76</v>
      </c>
      <c r="AA898" s="1">
        <v>-3.82</v>
      </c>
      <c r="AB898" s="1">
        <v>-3.5</v>
      </c>
      <c r="AC898" s="1">
        <v>-2.57</v>
      </c>
      <c r="AD898" s="1">
        <v>-1.38</v>
      </c>
      <c r="AE898" s="1">
        <v>-2.12</v>
      </c>
      <c r="AF898" s="1">
        <v>-1.17</v>
      </c>
      <c r="AG898" s="1">
        <v>-1.38</v>
      </c>
      <c r="AH898" s="1">
        <v>-1.61</v>
      </c>
      <c r="AI898" s="1">
        <v>-2.34</v>
      </c>
      <c r="CA898" s="1">
        <v>200007</v>
      </c>
      <c r="CB898" s="1">
        <v>-6.43</v>
      </c>
      <c r="CC898" s="1">
        <v>-6.57</v>
      </c>
      <c r="CD898" s="1">
        <v>0.56999999999999995</v>
      </c>
      <c r="CE898" s="1">
        <v>0.88</v>
      </c>
      <c r="CF898" s="1">
        <v>-7.76</v>
      </c>
      <c r="CG898" s="1">
        <v>-1.72</v>
      </c>
      <c r="CH898" s="1">
        <v>1.21</v>
      </c>
      <c r="CI898" s="1">
        <v>1.31</v>
      </c>
      <c r="CJ898" s="1">
        <v>0.59</v>
      </c>
      <c r="CK898" s="1">
        <v>-8.98</v>
      </c>
      <c r="CL898" s="1">
        <v>-5.71</v>
      </c>
      <c r="CM898" s="1">
        <v>-2.19</v>
      </c>
      <c r="CN898" s="1">
        <v>-1.24</v>
      </c>
      <c r="CO898" s="1">
        <v>1.32</v>
      </c>
      <c r="CP898" s="1">
        <v>1.1100000000000001</v>
      </c>
      <c r="CQ898" s="1">
        <v>0.99</v>
      </c>
      <c r="CR898" s="1">
        <v>1.62</v>
      </c>
      <c r="CS898" s="1">
        <v>1.05</v>
      </c>
      <c r="CT898" s="1">
        <v>0.06</v>
      </c>
      <c r="CV898" s="1">
        <v>200107</v>
      </c>
      <c r="CW898" s="1">
        <v>-5.08</v>
      </c>
      <c r="CX898" s="1">
        <v>0.31</v>
      </c>
      <c r="CY898" s="1">
        <v>2.08</v>
      </c>
      <c r="CZ898" s="1">
        <v>1.87</v>
      </c>
      <c r="DA898" s="1">
        <v>0.11</v>
      </c>
      <c r="DB898" s="1">
        <v>0.57999999999999996</v>
      </c>
      <c r="DC898" s="1">
        <v>2.4500000000000002</v>
      </c>
      <c r="DD898" s="1">
        <v>2.4700000000000002</v>
      </c>
      <c r="DE898" s="1">
        <v>1.47</v>
      </c>
      <c r="DF898" s="1">
        <v>-0.96</v>
      </c>
      <c r="DG898" s="1">
        <v>1.19</v>
      </c>
      <c r="DH898" s="1">
        <v>0.69</v>
      </c>
      <c r="DI898" s="1">
        <v>0.48</v>
      </c>
      <c r="DJ898" s="1">
        <v>2.37</v>
      </c>
      <c r="DK898" s="1">
        <v>2.5099999999999998</v>
      </c>
      <c r="DL898" s="1">
        <v>2.42</v>
      </c>
      <c r="DM898" s="1">
        <v>2.5099999999999998</v>
      </c>
      <c r="DN898" s="1">
        <v>1.7</v>
      </c>
      <c r="DO898" s="1">
        <v>1.21</v>
      </c>
      <c r="DQ898" s="1">
        <v>200007</v>
      </c>
      <c r="DR898" s="1">
        <v>-99.99</v>
      </c>
      <c r="DS898" s="1">
        <v>-1.93</v>
      </c>
      <c r="DT898" s="1">
        <v>-3.74</v>
      </c>
      <c r="DU898" s="1">
        <v>-1.3</v>
      </c>
      <c r="DV898" s="1">
        <v>-2.0299999999999998</v>
      </c>
      <c r="DW898" s="1">
        <v>-2.66</v>
      </c>
      <c r="DX898" s="1">
        <v>-3.45</v>
      </c>
      <c r="DY898" s="1">
        <v>-2.7</v>
      </c>
      <c r="DZ898" s="1">
        <v>-1.08</v>
      </c>
      <c r="EA898" s="1">
        <v>-2.04</v>
      </c>
      <c r="EB898" s="1">
        <v>-2</v>
      </c>
      <c r="EC898" s="1">
        <v>-1.22</v>
      </c>
      <c r="ED898" s="1">
        <v>-4.32</v>
      </c>
      <c r="EE898" s="1">
        <v>-3.68</v>
      </c>
      <c r="EF898" s="1">
        <v>-3.16</v>
      </c>
      <c r="EG898" s="1">
        <v>-3.55</v>
      </c>
      <c r="EH898" s="1">
        <v>-1.7</v>
      </c>
      <c r="EI898" s="1">
        <v>-0.57999999999999996</v>
      </c>
      <c r="EJ898" s="1">
        <v>-1.63</v>
      </c>
      <c r="EL898">
        <v>200007</v>
      </c>
      <c r="EM898">
        <v>-2.5099999999999998</v>
      </c>
      <c r="EN898">
        <v>-3.16</v>
      </c>
      <c r="EO898">
        <v>8.4</v>
      </c>
      <c r="EP898">
        <v>0.48</v>
      </c>
      <c r="ER898" s="1">
        <v>200101</v>
      </c>
      <c r="ES898" s="1">
        <v>-25.05</v>
      </c>
      <c r="EU898" s="1">
        <v>200002</v>
      </c>
      <c r="EV898" s="1">
        <v>-13.38</v>
      </c>
      <c r="EX898" s="1">
        <v>200501</v>
      </c>
      <c r="EY898" s="1">
        <v>-2.9</v>
      </c>
      <c r="FA898" s="1">
        <v>200101</v>
      </c>
      <c r="FB898" s="1">
        <f>IF(ISERROR(VLOOKUP($FA898,MOM,LOOKUPS!C$12,0)*$FB$6+VLOOKUP($FA898,STREV,LOOKUPS!C$10,0)*$FC$6+VLOOKUP($FA898,LTREV,LOOKUPS!C$9,0)*$FD$6+VLOOKUP($FA898,CFP,LOOKUPS!C$6,0)*$FE$6+VLOOKUP($FA898,EP,LOOKUPS!C$8,0)*$FF$6+VLOOKUP($FA898,BM,LOOKUPS!C$5,0)*$FG$6+VLOOKUP($FA898,DIV,LOOKUPS!C$7,0)*$FH$6++VLOOKUP($FA898,SIZE,LOOKUPS!C$11,0)*$FI$6),"",VLOOKUP($FA898,MOM,LOOKUPS!C$12,0)*$FB$6+VLOOKUP($FA898,STREV,LOOKUPS!C$10,0)*$FC$6+VLOOKUP($FA898,LTREV,LOOKUPS!C$9,0)*$FD$6+VLOOKUP($FA898,CFP,LOOKUPS!C$6,0)*$FE$6+VLOOKUP($FA898,EP,LOOKUPS!C$8,0)*$FF$6+VLOOKUP($FA898,BM,LOOKUPS!C$5,0)*$FG$6+VLOOKUP($FA898,DIV,LOOKUPS!C$7,0)*$FH$6++VLOOKUP($FA898,SIZE,LOOKUPS!C$11,0)*$FI$6)</f>
        <v>36.302300000000002</v>
      </c>
      <c r="FC898" s="1">
        <f>IF(ISERROR(VLOOKUP($FA898,MOM,LOOKUPS!D$12,0)*$FB$6+VLOOKUP($FA898,STREV,LOOKUPS!D$10,0)*$FC$6+VLOOKUP($FA898,LTREV,LOOKUPS!D$9,0)*$FD$6+VLOOKUP($FA898,CFP,LOOKUPS!D$6,0)*$FE$6+VLOOKUP($FA898,EP,LOOKUPS!D$8,0)*$FF$6+VLOOKUP($FA898,BM,LOOKUPS!D$5,0)*$FG$6+VLOOKUP($FA898,DIV,LOOKUPS!D$7,0)*$FH$6++VLOOKUP($FA898,SIZE,LOOKUPS!D$11,0)*$FI$6),"",VLOOKUP($FA898,MOM,LOOKUPS!D$12,0)*$FB$6+VLOOKUP($FA898,STREV,LOOKUPS!D$10,0)*$FC$6+VLOOKUP($FA898,LTREV,LOOKUPS!D$9,0)*$FD$6+VLOOKUP($FA898,CFP,LOOKUPS!D$6,0)*$FE$6+VLOOKUP($FA898,EP,LOOKUPS!D$8,0)*$FF$6+VLOOKUP($FA898,BM,LOOKUPS!D$5,0)*$FG$6+VLOOKUP($FA898,DIV,LOOKUPS!D$7,0)*$FH$6++VLOOKUP($FA898,SIZE,LOOKUPS!D$11,0)*$FI$6)</f>
        <v>23.361200000000004</v>
      </c>
      <c r="FD898" s="1">
        <f>IF(ISERROR(VLOOKUP($FA898,MOM,LOOKUPS!E$12,0)*$FB$6+VLOOKUP($FA898,STREV,LOOKUPS!E$10,0)*$FC$6+VLOOKUP($FA898,LTREV,LOOKUPS!E$9,0)*$FD$6+VLOOKUP($FA898,CFP,LOOKUPS!E$6,0)*$FE$6+VLOOKUP($FA898,EP,LOOKUPS!E$8,0)*$FF$6+VLOOKUP($FA898,BM,LOOKUPS!E$5,0)*$FG$6+VLOOKUP($FA898,DIV,LOOKUPS!E$7,0)*$FH$6++VLOOKUP($FA898,SIZE,LOOKUPS!E$11,0)*$FI$6),"",VLOOKUP($FA898,MOM,LOOKUPS!E$12,0)*$FB$6+VLOOKUP($FA898,STREV,LOOKUPS!E$10,0)*$FC$6+VLOOKUP($FA898,LTREV,LOOKUPS!E$9,0)*$FD$6+VLOOKUP($FA898,CFP,LOOKUPS!E$6,0)*$FE$6+VLOOKUP($FA898,EP,LOOKUPS!E$8,0)*$FF$6+VLOOKUP($FA898,BM,LOOKUPS!E$5,0)*$FG$6+VLOOKUP($FA898,DIV,LOOKUPS!E$7,0)*$FH$6++VLOOKUP($FA898,SIZE,LOOKUPS!E$11,0)*$FI$6)</f>
        <v>16.139200000000002</v>
      </c>
      <c r="FE898" s="1">
        <f>IF(ISERROR(VLOOKUP($FA898,MOM,LOOKUPS!F$12,0)*$FB$6+VLOOKUP($FA898,STREV,LOOKUPS!F$10,0)*$FC$6+VLOOKUP($FA898,LTREV,LOOKUPS!F$9,0)*$FD$6+VLOOKUP($FA898,CFP,LOOKUPS!F$6,0)*$FE$6+VLOOKUP($FA898,EP,LOOKUPS!F$8,0)*$FF$6+VLOOKUP($FA898,BM,LOOKUPS!F$5,0)*$FG$6+VLOOKUP($FA898,DIV,LOOKUPS!F$7,0)*$FH$6++VLOOKUP($FA898,SIZE,LOOKUPS!F$11,0)*$FI$6),"",VLOOKUP($FA898,MOM,LOOKUPS!F$12,0)*$FB$6+VLOOKUP($FA898,STREV,LOOKUPS!F$10,0)*$FC$6+VLOOKUP($FA898,LTREV,LOOKUPS!F$9,0)*$FD$6+VLOOKUP($FA898,CFP,LOOKUPS!F$6,0)*$FE$6+VLOOKUP($FA898,EP,LOOKUPS!F$8,0)*$FF$6+VLOOKUP($FA898,BM,LOOKUPS!F$5,0)*$FG$6+VLOOKUP($FA898,DIV,LOOKUPS!F$7,0)*$FH$6++VLOOKUP($FA898,SIZE,LOOKUPS!F$11,0)*$FI$6)</f>
        <v>14.0002</v>
      </c>
      <c r="FF898" s="1">
        <f>IF(ISERROR(VLOOKUP($FA898,MOM,LOOKUPS!G$12,0)*$FB$6+VLOOKUP($FA898,STREV,LOOKUPS!G$10,0)*$FC$6+VLOOKUP($FA898,LTREV,LOOKUPS!G$9,0)*$FD$6+VLOOKUP($FA898,CFP,LOOKUPS!G$6,0)*$FE$6+VLOOKUP($FA898,EP,LOOKUPS!G$8,0)*$FF$6+VLOOKUP($FA898,BM,LOOKUPS!G$5,0)*$FG$6+VLOOKUP($FA898,DIV,LOOKUPS!G$7,0)*$FH$6++VLOOKUP($FA898,SIZE,LOOKUPS!G$11,0)*$FI$6),"",VLOOKUP($FA898,MOM,LOOKUPS!G$12,0)*$FB$6+VLOOKUP($FA898,STREV,LOOKUPS!G$10,0)*$FC$6+VLOOKUP($FA898,LTREV,LOOKUPS!G$9,0)*$FD$6+VLOOKUP($FA898,CFP,LOOKUPS!G$6,0)*$FE$6+VLOOKUP($FA898,EP,LOOKUPS!G$8,0)*$FF$6+VLOOKUP($FA898,BM,LOOKUPS!G$5,0)*$FG$6+VLOOKUP($FA898,DIV,LOOKUPS!G$7,0)*$FH$6++VLOOKUP($FA898,SIZE,LOOKUPS!G$11,0)*$FI$6)</f>
        <v>13.853200000000001</v>
      </c>
      <c r="FG898" s="1">
        <f>IF(ISERROR(VLOOKUP($FA898,MOM,LOOKUPS!H$12,0)*$FB$6+VLOOKUP($FA898,STREV,LOOKUPS!H$10,0)*$FC$6+VLOOKUP($FA898,LTREV,LOOKUPS!H$9,0)*$FD$6+VLOOKUP($FA898,CFP,LOOKUPS!H$6,0)*$FE$6+VLOOKUP($FA898,EP,LOOKUPS!H$8,0)*$FF$6+VLOOKUP($FA898,BM,LOOKUPS!H$5,0)*$FG$6+VLOOKUP($FA898,DIV,LOOKUPS!H$7,0)*$FH$6++VLOOKUP($FA898,SIZE,LOOKUPS!H$11,0)*$FI$6),"",VLOOKUP($FA898,MOM,LOOKUPS!H$12,0)*$FB$6+VLOOKUP($FA898,STREV,LOOKUPS!H$10,0)*$FC$6+VLOOKUP($FA898,LTREV,LOOKUPS!H$9,0)*$FD$6+VLOOKUP($FA898,CFP,LOOKUPS!H$6,0)*$FE$6+VLOOKUP($FA898,EP,LOOKUPS!H$8,0)*$FF$6+VLOOKUP($FA898,BM,LOOKUPS!H$5,0)*$FG$6+VLOOKUP($FA898,DIV,LOOKUPS!H$7,0)*$FH$6++VLOOKUP($FA898,SIZE,LOOKUPS!H$11,0)*$FI$6)</f>
        <v>11.250699999999998</v>
      </c>
      <c r="FH898" s="1">
        <f>IF(ISERROR(VLOOKUP($FA898,MOM,LOOKUPS!I$12,0)*$FB$6+VLOOKUP($FA898,STREV,LOOKUPS!I$10,0)*$FC$6+VLOOKUP($FA898,LTREV,LOOKUPS!I$9,0)*$FD$6+VLOOKUP($FA898,CFP,LOOKUPS!I$6,0)*$FE$6+VLOOKUP($FA898,EP,LOOKUPS!I$8,0)*$FF$6+VLOOKUP($FA898,BM,LOOKUPS!I$5,0)*$FG$6+VLOOKUP($FA898,DIV,LOOKUPS!I$7,0)*$FH$6++VLOOKUP($FA898,SIZE,LOOKUPS!I$11,0)*$FI$6),"",VLOOKUP($FA898,MOM,LOOKUPS!I$12,0)*$FB$6+VLOOKUP($FA898,STREV,LOOKUPS!I$10,0)*$FC$6+VLOOKUP($FA898,LTREV,LOOKUPS!I$9,0)*$FD$6+VLOOKUP($FA898,CFP,LOOKUPS!I$6,0)*$FE$6+VLOOKUP($FA898,EP,LOOKUPS!I$8,0)*$FF$6+VLOOKUP($FA898,BM,LOOKUPS!I$5,0)*$FG$6+VLOOKUP($FA898,DIV,LOOKUPS!I$7,0)*$FH$6++VLOOKUP($FA898,SIZE,LOOKUPS!I$11,0)*$FI$6)</f>
        <v>12.1463</v>
      </c>
      <c r="FI898" s="1">
        <f>IF(ISERROR(VLOOKUP($FA898,MOM,LOOKUPS!J$12,0)*$FB$6+VLOOKUP($FA898,STREV,LOOKUPS!J$10,0)*$FC$6+VLOOKUP($FA898,LTREV,LOOKUPS!J$9,0)*$FD$6+VLOOKUP($FA898,CFP,LOOKUPS!J$6,0)*$FE$6+VLOOKUP($FA898,EP,LOOKUPS!J$8,0)*$FF$6+VLOOKUP($FA898,BM,LOOKUPS!J$5,0)*$FG$6+VLOOKUP($FA898,DIV,LOOKUPS!J$7,0)*$FH$6++VLOOKUP($FA898,SIZE,LOOKUPS!J$11,0)*$FI$6),"",VLOOKUP($FA898,MOM,LOOKUPS!J$12,0)*$FB$6+VLOOKUP($FA898,STREV,LOOKUPS!J$10,0)*$FC$6+VLOOKUP($FA898,LTREV,LOOKUPS!J$9,0)*$FD$6+VLOOKUP($FA898,CFP,LOOKUPS!J$6,0)*$FE$6+VLOOKUP($FA898,EP,LOOKUPS!J$8,0)*$FF$6+VLOOKUP($FA898,BM,LOOKUPS!J$5,0)*$FG$6+VLOOKUP($FA898,DIV,LOOKUPS!J$7,0)*$FH$6++VLOOKUP($FA898,SIZE,LOOKUPS!J$11,0)*$FI$6)</f>
        <v>12.1252</v>
      </c>
      <c r="FJ898" s="1">
        <f>IF(ISERROR(VLOOKUP($FA898,MOM,LOOKUPS!K$12,0)*$FB$6+VLOOKUP($FA898,STREV,LOOKUPS!K$10,0)*$FC$6+VLOOKUP($FA898,LTREV,LOOKUPS!K$9,0)*$FD$6+VLOOKUP($FA898,CFP,LOOKUPS!K$6,0)*$FE$6+VLOOKUP($FA898,EP,LOOKUPS!K$8,0)*$FF$6+VLOOKUP($FA898,BM,LOOKUPS!K$5,0)*$FG$6+VLOOKUP($FA898,DIV,LOOKUPS!K$7,0)*$FH$6++VLOOKUP($FA898,SIZE,LOOKUPS!K$11,0)*$FI$6),"",VLOOKUP($FA898,MOM,LOOKUPS!K$12,0)*$FB$6+VLOOKUP($FA898,STREV,LOOKUPS!K$10,0)*$FC$6+VLOOKUP($FA898,LTREV,LOOKUPS!K$9,0)*$FD$6+VLOOKUP($FA898,CFP,LOOKUPS!K$6,0)*$FE$6+VLOOKUP($FA898,EP,LOOKUPS!K$8,0)*$FF$6+VLOOKUP($FA898,BM,LOOKUPS!K$5,0)*$FG$6+VLOOKUP($FA898,DIV,LOOKUPS!K$7,0)*$FH$6++VLOOKUP($FA898,SIZE,LOOKUPS!K$11,0)*$FI$6)</f>
        <v>16.343800000000002</v>
      </c>
      <c r="FK898" s="1">
        <f>IF(ISERROR(VLOOKUP($FA898,MOM,LOOKUPS!L$12,0)*$FB$6+VLOOKUP($FA898,STREV,LOOKUPS!L$10,0)*$FC$6+VLOOKUP($FA898,LTREV,LOOKUPS!L$9,0)*$FD$6+VLOOKUP($FA898,CFP,LOOKUPS!L$6,0)*$FE$6+VLOOKUP($FA898,EP,LOOKUPS!L$8,0)*$FF$6+VLOOKUP($FA898,BM,LOOKUPS!L$5,0)*$FG$6+VLOOKUP($FA898,DIV,LOOKUPS!L$7,0)*$FH$6++VLOOKUP($FA898,SIZE,LOOKUPS!L$11,0)*$FI$6),"",VLOOKUP($FA898,MOM,LOOKUPS!L$12,0)*$FB$6+VLOOKUP($FA898,STREV,LOOKUPS!L$10,0)*$FC$6+VLOOKUP($FA898,LTREV,LOOKUPS!L$9,0)*$FD$6+VLOOKUP($FA898,CFP,LOOKUPS!L$6,0)*$FE$6+VLOOKUP($FA898,EP,LOOKUPS!L$8,0)*$FF$6+VLOOKUP($FA898,BM,LOOKUPS!L$5,0)*$FG$6+VLOOKUP($FA898,DIV,LOOKUPS!L$7,0)*$FH$6++VLOOKUP($FA898,SIZE,LOOKUPS!L$11,0)*$FI$6)</f>
        <v>29.322800000000001</v>
      </c>
    </row>
    <row r="899" spans="1:167" x14ac:dyDescent="0.3">
      <c r="A899" s="1">
        <v>200102</v>
      </c>
      <c r="B899" s="1">
        <v>-16.510000000000002</v>
      </c>
      <c r="C899" s="1">
        <v>-6.78</v>
      </c>
      <c r="D899" s="1">
        <v>-3.74</v>
      </c>
      <c r="E899" s="1">
        <v>-1.94</v>
      </c>
      <c r="F899" s="1">
        <v>-1.98</v>
      </c>
      <c r="G899" s="1">
        <v>-1.63</v>
      </c>
      <c r="H899" s="1">
        <v>-1.54</v>
      </c>
      <c r="I899" s="1">
        <v>-2.89</v>
      </c>
      <c r="J899" s="1">
        <v>-1.96</v>
      </c>
      <c r="K899" s="1">
        <v>-5.61</v>
      </c>
      <c r="M899" s="1">
        <v>200003</v>
      </c>
      <c r="N899" s="1">
        <v>4.7300000000000004</v>
      </c>
      <c r="O899" s="1">
        <v>5.67</v>
      </c>
      <c r="P899" s="1">
        <v>4.67</v>
      </c>
      <c r="Q899" s="1">
        <v>3.37</v>
      </c>
      <c r="R899" s="1">
        <v>4.7300000000000004</v>
      </c>
      <c r="S899" s="1">
        <v>3.64</v>
      </c>
      <c r="T899" s="1">
        <v>0.23</v>
      </c>
      <c r="U899" s="1">
        <v>3.57</v>
      </c>
      <c r="V899" s="1">
        <v>2.2599999999999998</v>
      </c>
      <c r="W899" s="1">
        <v>-8.5399999999999991</v>
      </c>
      <c r="Y899" s="1">
        <v>200502</v>
      </c>
      <c r="Z899" s="1">
        <v>-1.3</v>
      </c>
      <c r="AA899" s="1">
        <v>1.24</v>
      </c>
      <c r="AB899" s="1">
        <v>2</v>
      </c>
      <c r="AC899" s="1">
        <v>1.42</v>
      </c>
      <c r="AD899" s="1">
        <v>2.69</v>
      </c>
      <c r="AE899" s="1">
        <v>2.27</v>
      </c>
      <c r="AF899" s="1">
        <v>1.93</v>
      </c>
      <c r="AG899" s="1">
        <v>1.83</v>
      </c>
      <c r="AH899" s="1">
        <v>1.69</v>
      </c>
      <c r="AI899" s="1">
        <v>2.02</v>
      </c>
      <c r="CA899" s="1">
        <v>200008</v>
      </c>
      <c r="CB899" s="1">
        <v>5.03</v>
      </c>
      <c r="CC899" s="1">
        <v>9.02</v>
      </c>
      <c r="CD899" s="1">
        <v>5.24</v>
      </c>
      <c r="CE899" s="1">
        <v>4.91</v>
      </c>
      <c r="CF899" s="1">
        <v>9.67</v>
      </c>
      <c r="CG899" s="1">
        <v>6.41</v>
      </c>
      <c r="CH899" s="1">
        <v>4.68</v>
      </c>
      <c r="CI899" s="1">
        <v>5</v>
      </c>
      <c r="CJ899" s="1">
        <v>5.0199999999999996</v>
      </c>
      <c r="CK899" s="1">
        <v>10.16</v>
      </c>
      <c r="CL899" s="1">
        <v>8.85</v>
      </c>
      <c r="CM899" s="1">
        <v>6.63</v>
      </c>
      <c r="CN899" s="1">
        <v>6.18</v>
      </c>
      <c r="CO899" s="1">
        <v>4.8499999999999996</v>
      </c>
      <c r="CP899" s="1">
        <v>4.5199999999999996</v>
      </c>
      <c r="CQ899" s="1">
        <v>5.39</v>
      </c>
      <c r="CR899" s="1">
        <v>4.63</v>
      </c>
      <c r="CS899" s="1">
        <v>6.22</v>
      </c>
      <c r="CT899" s="1">
        <v>3.63</v>
      </c>
      <c r="CV899" s="1">
        <v>200108</v>
      </c>
      <c r="CW899" s="1">
        <v>-5.7</v>
      </c>
      <c r="CX899" s="1">
        <v>-2.34</v>
      </c>
      <c r="CY899" s="1">
        <v>-0.2</v>
      </c>
      <c r="CZ899" s="1">
        <v>0.97</v>
      </c>
      <c r="DA899" s="1">
        <v>-3.03</v>
      </c>
      <c r="DB899" s="1">
        <v>-0.76</v>
      </c>
      <c r="DC899" s="1">
        <v>-0.03</v>
      </c>
      <c r="DD899" s="1">
        <v>-0.04</v>
      </c>
      <c r="DE899" s="1">
        <v>1.46</v>
      </c>
      <c r="DF899" s="1">
        <v>-4.5599999999999996</v>
      </c>
      <c r="DG899" s="1">
        <v>-1.51</v>
      </c>
      <c r="DH899" s="1">
        <v>-0.95</v>
      </c>
      <c r="DI899" s="1">
        <v>-0.59</v>
      </c>
      <c r="DJ899" s="1">
        <v>-0.86</v>
      </c>
      <c r="DK899" s="1">
        <v>0.56999999999999995</v>
      </c>
      <c r="DL899" s="1">
        <v>-0.26</v>
      </c>
      <c r="DM899" s="1">
        <v>0.16</v>
      </c>
      <c r="DN899" s="1">
        <v>0.43</v>
      </c>
      <c r="DO899" s="1">
        <v>2.68</v>
      </c>
      <c r="DQ899" s="1">
        <v>200008</v>
      </c>
      <c r="DR899" s="1">
        <v>-99.99</v>
      </c>
      <c r="DS899" s="1">
        <v>5.15</v>
      </c>
      <c r="DT899" s="1">
        <v>7.63</v>
      </c>
      <c r="DU899" s="1">
        <v>10.28</v>
      </c>
      <c r="DV899" s="1">
        <v>5.01</v>
      </c>
      <c r="DW899" s="1">
        <v>6.24</v>
      </c>
      <c r="DX899" s="1">
        <v>8.2200000000000006</v>
      </c>
      <c r="DY899" s="1">
        <v>9.26</v>
      </c>
      <c r="DZ899" s="1">
        <v>10.06</v>
      </c>
      <c r="EA899" s="1">
        <v>4.0599999999999996</v>
      </c>
      <c r="EB899" s="1">
        <v>7.8</v>
      </c>
      <c r="EC899" s="1">
        <v>6.1</v>
      </c>
      <c r="ED899" s="1">
        <v>6.4</v>
      </c>
      <c r="EE899" s="1">
        <v>7.93</v>
      </c>
      <c r="EF899" s="1">
        <v>8.6</v>
      </c>
      <c r="EG899" s="1">
        <v>8.0500000000000007</v>
      </c>
      <c r="EH899" s="1">
        <v>10.66</v>
      </c>
      <c r="EI899" s="1">
        <v>9.8800000000000008</v>
      </c>
      <c r="EJ899" s="1">
        <v>10.26</v>
      </c>
      <c r="EL899">
        <v>200008</v>
      </c>
      <c r="EM899">
        <v>7.03</v>
      </c>
      <c r="EN899">
        <v>-0.65</v>
      </c>
      <c r="EO899">
        <v>-1.47</v>
      </c>
      <c r="EP899">
        <v>0.5</v>
      </c>
      <c r="ER899" s="1">
        <v>200102</v>
      </c>
      <c r="ES899" s="1">
        <v>12.51</v>
      </c>
      <c r="EU899" s="1">
        <v>200003</v>
      </c>
      <c r="EV899" s="1">
        <v>9.8800000000000008</v>
      </c>
      <c r="EX899" s="1">
        <v>200502</v>
      </c>
      <c r="EY899" s="1">
        <v>-1.48</v>
      </c>
      <c r="FA899" s="1">
        <v>200102</v>
      </c>
      <c r="FB899" s="1">
        <f>IF(ISERROR(VLOOKUP($FA899,MOM,LOOKUPS!C$12,0)*$FB$6+VLOOKUP($FA899,STREV,LOOKUPS!C$10,0)*$FC$6+VLOOKUP($FA899,LTREV,LOOKUPS!C$9,0)*$FD$6+VLOOKUP($FA899,CFP,LOOKUPS!C$6,0)*$FE$6+VLOOKUP($FA899,EP,LOOKUPS!C$8,0)*$FF$6+VLOOKUP($FA899,BM,LOOKUPS!C$5,0)*$FG$6+VLOOKUP($FA899,DIV,LOOKUPS!C$7,0)*$FH$6++VLOOKUP($FA899,SIZE,LOOKUPS!C$11,0)*$FI$6),"",VLOOKUP($FA899,MOM,LOOKUPS!C$12,0)*$FB$6+VLOOKUP($FA899,STREV,LOOKUPS!C$10,0)*$FC$6+VLOOKUP($FA899,LTREV,LOOKUPS!C$9,0)*$FD$6+VLOOKUP($FA899,CFP,LOOKUPS!C$6,0)*$FE$6+VLOOKUP($FA899,EP,LOOKUPS!C$8,0)*$FF$6+VLOOKUP($FA899,BM,LOOKUPS!C$5,0)*$FG$6+VLOOKUP($FA899,DIV,LOOKUPS!C$7,0)*$FH$6++VLOOKUP($FA899,SIZE,LOOKUPS!C$11,0)*$FI$6)</f>
        <v>-18.3566</v>
      </c>
      <c r="FC899" s="1">
        <f>IF(ISERROR(VLOOKUP($FA899,MOM,LOOKUPS!D$12,0)*$FB$6+VLOOKUP($FA899,STREV,LOOKUPS!D$10,0)*$FC$6+VLOOKUP($FA899,LTREV,LOOKUPS!D$9,0)*$FD$6+VLOOKUP($FA899,CFP,LOOKUPS!D$6,0)*$FE$6+VLOOKUP($FA899,EP,LOOKUPS!D$8,0)*$FF$6+VLOOKUP($FA899,BM,LOOKUPS!D$5,0)*$FG$6+VLOOKUP($FA899,DIV,LOOKUPS!D$7,0)*$FH$6++VLOOKUP($FA899,SIZE,LOOKUPS!D$11,0)*$FI$6),"",VLOOKUP($FA899,MOM,LOOKUPS!D$12,0)*$FB$6+VLOOKUP($FA899,STREV,LOOKUPS!D$10,0)*$FC$6+VLOOKUP($FA899,LTREV,LOOKUPS!D$9,0)*$FD$6+VLOOKUP($FA899,CFP,LOOKUPS!D$6,0)*$FE$6+VLOOKUP($FA899,EP,LOOKUPS!D$8,0)*$FF$6+VLOOKUP($FA899,BM,LOOKUPS!D$5,0)*$FG$6+VLOOKUP($FA899,DIV,LOOKUPS!D$7,0)*$FH$6++VLOOKUP($FA899,SIZE,LOOKUPS!D$11,0)*$FI$6)</f>
        <v>-9.6977000000000011</v>
      </c>
      <c r="FD899" s="1">
        <f>IF(ISERROR(VLOOKUP($FA899,MOM,LOOKUPS!E$12,0)*$FB$6+VLOOKUP($FA899,STREV,LOOKUPS!E$10,0)*$FC$6+VLOOKUP($FA899,LTREV,LOOKUPS!E$9,0)*$FD$6+VLOOKUP($FA899,CFP,LOOKUPS!E$6,0)*$FE$6+VLOOKUP($FA899,EP,LOOKUPS!E$8,0)*$FF$6+VLOOKUP($FA899,BM,LOOKUPS!E$5,0)*$FG$6+VLOOKUP($FA899,DIV,LOOKUPS!E$7,0)*$FH$6++VLOOKUP($FA899,SIZE,LOOKUPS!E$11,0)*$FI$6),"",VLOOKUP($FA899,MOM,LOOKUPS!E$12,0)*$FB$6+VLOOKUP($FA899,STREV,LOOKUPS!E$10,0)*$FC$6+VLOOKUP($FA899,LTREV,LOOKUPS!E$9,0)*$FD$6+VLOOKUP($FA899,CFP,LOOKUPS!E$6,0)*$FE$6+VLOOKUP($FA899,EP,LOOKUPS!E$8,0)*$FF$6+VLOOKUP($FA899,BM,LOOKUPS!E$5,0)*$FG$6+VLOOKUP($FA899,DIV,LOOKUPS!E$7,0)*$FH$6++VLOOKUP($FA899,SIZE,LOOKUPS!E$11,0)*$FI$6)</f>
        <v>-5.9550000000000001</v>
      </c>
      <c r="FE899" s="1">
        <f>IF(ISERROR(VLOOKUP($FA899,MOM,LOOKUPS!F$12,0)*$FB$6+VLOOKUP($FA899,STREV,LOOKUPS!F$10,0)*$FC$6+VLOOKUP($FA899,LTREV,LOOKUPS!F$9,0)*$FD$6+VLOOKUP($FA899,CFP,LOOKUPS!F$6,0)*$FE$6+VLOOKUP($FA899,EP,LOOKUPS!F$8,0)*$FF$6+VLOOKUP($FA899,BM,LOOKUPS!F$5,0)*$FG$6+VLOOKUP($FA899,DIV,LOOKUPS!F$7,0)*$FH$6++VLOOKUP($FA899,SIZE,LOOKUPS!F$11,0)*$FI$6),"",VLOOKUP($FA899,MOM,LOOKUPS!F$12,0)*$FB$6+VLOOKUP($FA899,STREV,LOOKUPS!F$10,0)*$FC$6+VLOOKUP($FA899,LTREV,LOOKUPS!F$9,0)*$FD$6+VLOOKUP($FA899,CFP,LOOKUPS!F$6,0)*$FE$6+VLOOKUP($FA899,EP,LOOKUPS!F$8,0)*$FF$6+VLOOKUP($FA899,BM,LOOKUPS!F$5,0)*$FG$6+VLOOKUP($FA899,DIV,LOOKUPS!F$7,0)*$FH$6++VLOOKUP($FA899,SIZE,LOOKUPS!F$11,0)*$FI$6)</f>
        <v>-3.2061000000000002</v>
      </c>
      <c r="FF899" s="1">
        <f>IF(ISERROR(VLOOKUP($FA899,MOM,LOOKUPS!G$12,0)*$FB$6+VLOOKUP($FA899,STREV,LOOKUPS!G$10,0)*$FC$6+VLOOKUP($FA899,LTREV,LOOKUPS!G$9,0)*$FD$6+VLOOKUP($FA899,CFP,LOOKUPS!G$6,0)*$FE$6+VLOOKUP($FA899,EP,LOOKUPS!G$8,0)*$FF$6+VLOOKUP($FA899,BM,LOOKUPS!G$5,0)*$FG$6+VLOOKUP($FA899,DIV,LOOKUPS!G$7,0)*$FH$6++VLOOKUP($FA899,SIZE,LOOKUPS!G$11,0)*$FI$6),"",VLOOKUP($FA899,MOM,LOOKUPS!G$12,0)*$FB$6+VLOOKUP($FA899,STREV,LOOKUPS!G$10,0)*$FC$6+VLOOKUP($FA899,LTREV,LOOKUPS!G$9,0)*$FD$6+VLOOKUP($FA899,CFP,LOOKUPS!G$6,0)*$FE$6+VLOOKUP($FA899,EP,LOOKUPS!G$8,0)*$FF$6+VLOOKUP($FA899,BM,LOOKUPS!G$5,0)*$FG$6+VLOOKUP($FA899,DIV,LOOKUPS!G$7,0)*$FH$6++VLOOKUP($FA899,SIZE,LOOKUPS!G$11,0)*$FI$6)</f>
        <v>-2.7217000000000002</v>
      </c>
      <c r="FG899" s="1">
        <f>IF(ISERROR(VLOOKUP($FA899,MOM,LOOKUPS!H$12,0)*$FB$6+VLOOKUP($FA899,STREV,LOOKUPS!H$10,0)*$FC$6+VLOOKUP($FA899,LTREV,LOOKUPS!H$9,0)*$FD$6+VLOOKUP($FA899,CFP,LOOKUPS!H$6,0)*$FE$6+VLOOKUP($FA899,EP,LOOKUPS!H$8,0)*$FF$6+VLOOKUP($FA899,BM,LOOKUPS!H$5,0)*$FG$6+VLOOKUP($FA899,DIV,LOOKUPS!H$7,0)*$FH$6++VLOOKUP($FA899,SIZE,LOOKUPS!H$11,0)*$FI$6),"",VLOOKUP($FA899,MOM,LOOKUPS!H$12,0)*$FB$6+VLOOKUP($FA899,STREV,LOOKUPS!H$10,0)*$FC$6+VLOOKUP($FA899,LTREV,LOOKUPS!H$9,0)*$FD$6+VLOOKUP($FA899,CFP,LOOKUPS!H$6,0)*$FE$6+VLOOKUP($FA899,EP,LOOKUPS!H$8,0)*$FF$6+VLOOKUP($FA899,BM,LOOKUPS!H$5,0)*$FG$6+VLOOKUP($FA899,DIV,LOOKUPS!H$7,0)*$FH$6++VLOOKUP($FA899,SIZE,LOOKUPS!H$11,0)*$FI$6)</f>
        <v>-1.4462999999999999</v>
      </c>
      <c r="FH899" s="1">
        <f>IF(ISERROR(VLOOKUP($FA899,MOM,LOOKUPS!I$12,0)*$FB$6+VLOOKUP($FA899,STREV,LOOKUPS!I$10,0)*$FC$6+VLOOKUP($FA899,LTREV,LOOKUPS!I$9,0)*$FD$6+VLOOKUP($FA899,CFP,LOOKUPS!I$6,0)*$FE$6+VLOOKUP($FA899,EP,LOOKUPS!I$8,0)*$FF$6+VLOOKUP($FA899,BM,LOOKUPS!I$5,0)*$FG$6+VLOOKUP($FA899,DIV,LOOKUPS!I$7,0)*$FH$6++VLOOKUP($FA899,SIZE,LOOKUPS!I$11,0)*$FI$6),"",VLOOKUP($FA899,MOM,LOOKUPS!I$12,0)*$FB$6+VLOOKUP($FA899,STREV,LOOKUPS!I$10,0)*$FC$6+VLOOKUP($FA899,LTREV,LOOKUPS!I$9,0)*$FD$6+VLOOKUP($FA899,CFP,LOOKUPS!I$6,0)*$FE$6+VLOOKUP($FA899,EP,LOOKUPS!I$8,0)*$FF$6+VLOOKUP($FA899,BM,LOOKUPS!I$5,0)*$FG$6+VLOOKUP($FA899,DIV,LOOKUPS!I$7,0)*$FH$6++VLOOKUP($FA899,SIZE,LOOKUPS!I$11,0)*$FI$6)</f>
        <v>-1.5061999999999998</v>
      </c>
      <c r="FI899" s="1">
        <f>IF(ISERROR(VLOOKUP($FA899,MOM,LOOKUPS!J$12,0)*$FB$6+VLOOKUP($FA899,STREV,LOOKUPS!J$10,0)*$FC$6+VLOOKUP($FA899,LTREV,LOOKUPS!J$9,0)*$FD$6+VLOOKUP($FA899,CFP,LOOKUPS!J$6,0)*$FE$6+VLOOKUP($FA899,EP,LOOKUPS!J$8,0)*$FF$6+VLOOKUP($FA899,BM,LOOKUPS!J$5,0)*$FG$6+VLOOKUP($FA899,DIV,LOOKUPS!J$7,0)*$FH$6++VLOOKUP($FA899,SIZE,LOOKUPS!J$11,0)*$FI$6),"",VLOOKUP($FA899,MOM,LOOKUPS!J$12,0)*$FB$6+VLOOKUP($FA899,STREV,LOOKUPS!J$10,0)*$FC$6+VLOOKUP($FA899,LTREV,LOOKUPS!J$9,0)*$FD$6+VLOOKUP($FA899,CFP,LOOKUPS!J$6,0)*$FE$6+VLOOKUP($FA899,EP,LOOKUPS!J$8,0)*$FF$6+VLOOKUP($FA899,BM,LOOKUPS!J$5,0)*$FG$6+VLOOKUP($FA899,DIV,LOOKUPS!J$7,0)*$FH$6++VLOOKUP($FA899,SIZE,LOOKUPS!J$11,0)*$FI$6)</f>
        <v>-2.3199000000000005</v>
      </c>
      <c r="FJ899" s="1">
        <f>IF(ISERROR(VLOOKUP($FA899,MOM,LOOKUPS!K$12,0)*$FB$6+VLOOKUP($FA899,STREV,LOOKUPS!K$10,0)*$FC$6+VLOOKUP($FA899,LTREV,LOOKUPS!K$9,0)*$FD$6+VLOOKUP($FA899,CFP,LOOKUPS!K$6,0)*$FE$6+VLOOKUP($FA899,EP,LOOKUPS!K$8,0)*$FF$6+VLOOKUP($FA899,BM,LOOKUPS!K$5,0)*$FG$6+VLOOKUP($FA899,DIV,LOOKUPS!K$7,0)*$FH$6++VLOOKUP($FA899,SIZE,LOOKUPS!K$11,0)*$FI$6),"",VLOOKUP($FA899,MOM,LOOKUPS!K$12,0)*$FB$6+VLOOKUP($FA899,STREV,LOOKUPS!K$10,0)*$FC$6+VLOOKUP($FA899,LTREV,LOOKUPS!K$9,0)*$FD$6+VLOOKUP($FA899,CFP,LOOKUPS!K$6,0)*$FE$6+VLOOKUP($FA899,EP,LOOKUPS!K$8,0)*$FF$6+VLOOKUP($FA899,BM,LOOKUPS!K$5,0)*$FG$6+VLOOKUP($FA899,DIV,LOOKUPS!K$7,0)*$FH$6++VLOOKUP($FA899,SIZE,LOOKUPS!K$11,0)*$FI$6)</f>
        <v>-2.2316000000000003</v>
      </c>
      <c r="FK899" s="1">
        <f>IF(ISERROR(VLOOKUP($FA899,MOM,LOOKUPS!L$12,0)*$FB$6+VLOOKUP($FA899,STREV,LOOKUPS!L$10,0)*$FC$6+VLOOKUP($FA899,LTREV,LOOKUPS!L$9,0)*$FD$6+VLOOKUP($FA899,CFP,LOOKUPS!L$6,0)*$FE$6+VLOOKUP($FA899,EP,LOOKUPS!L$8,0)*$FF$6+VLOOKUP($FA899,BM,LOOKUPS!L$5,0)*$FG$6+VLOOKUP($FA899,DIV,LOOKUPS!L$7,0)*$FH$6++VLOOKUP($FA899,SIZE,LOOKUPS!L$11,0)*$FI$6),"",VLOOKUP($FA899,MOM,LOOKUPS!L$12,0)*$FB$6+VLOOKUP($FA899,STREV,LOOKUPS!L$10,0)*$FC$6+VLOOKUP($FA899,LTREV,LOOKUPS!L$9,0)*$FD$6+VLOOKUP($FA899,CFP,LOOKUPS!L$6,0)*$FE$6+VLOOKUP($FA899,EP,LOOKUPS!L$8,0)*$FF$6+VLOOKUP($FA899,BM,LOOKUPS!L$5,0)*$FG$6+VLOOKUP($FA899,DIV,LOOKUPS!L$7,0)*$FH$6++VLOOKUP($FA899,SIZE,LOOKUPS!L$11,0)*$FI$6)</f>
        <v>-4.3676000000000013</v>
      </c>
    </row>
    <row r="900" spans="1:167" x14ac:dyDescent="0.3">
      <c r="A900" s="1">
        <v>200103</v>
      </c>
      <c r="B900" s="1">
        <v>-15.36</v>
      </c>
      <c r="C900" s="1">
        <v>-6.22</v>
      </c>
      <c r="D900" s="1">
        <v>-2.17</v>
      </c>
      <c r="E900" s="1">
        <v>-0.93</v>
      </c>
      <c r="F900" s="1">
        <v>-3.04</v>
      </c>
      <c r="G900" s="1">
        <v>-0.7</v>
      </c>
      <c r="H900" s="1">
        <v>-1.66</v>
      </c>
      <c r="I900" s="1">
        <v>-2.1800000000000002</v>
      </c>
      <c r="J900" s="1">
        <v>-1.41</v>
      </c>
      <c r="K900" s="1">
        <v>-1.33</v>
      </c>
      <c r="M900" s="1">
        <v>200004</v>
      </c>
      <c r="N900" s="1">
        <v>-16.71</v>
      </c>
      <c r="O900" s="1">
        <v>-6.89</v>
      </c>
      <c r="P900" s="1">
        <v>-4.7300000000000004</v>
      </c>
      <c r="Q900" s="1">
        <v>-5.13</v>
      </c>
      <c r="R900" s="1">
        <v>-4.63</v>
      </c>
      <c r="S900" s="1">
        <v>-5.62</v>
      </c>
      <c r="T900" s="1">
        <v>-7.45</v>
      </c>
      <c r="U900" s="1">
        <v>-7.49</v>
      </c>
      <c r="V900" s="1">
        <v>-9.91</v>
      </c>
      <c r="W900" s="1">
        <v>-13.73</v>
      </c>
      <c r="Y900" s="1">
        <v>200503</v>
      </c>
      <c r="Z900" s="1">
        <v>-5.31</v>
      </c>
      <c r="AA900" s="1">
        <v>-2.92</v>
      </c>
      <c r="AB900" s="1">
        <v>-1.1200000000000001</v>
      </c>
      <c r="AC900" s="1">
        <v>-0.85</v>
      </c>
      <c r="AD900" s="1">
        <v>-1.41</v>
      </c>
      <c r="AE900" s="1">
        <v>-1.74</v>
      </c>
      <c r="AF900" s="1">
        <v>-1.49</v>
      </c>
      <c r="AG900" s="1">
        <v>-1.6</v>
      </c>
      <c r="AH900" s="1">
        <v>-1.58</v>
      </c>
      <c r="AI900" s="1">
        <v>-2.35</v>
      </c>
      <c r="CA900" s="1">
        <v>200009</v>
      </c>
      <c r="CB900" s="1">
        <v>-9.41</v>
      </c>
      <c r="CC900" s="1">
        <v>-7.96</v>
      </c>
      <c r="CD900" s="1">
        <v>-1.58</v>
      </c>
      <c r="CE900" s="1">
        <v>-1.67</v>
      </c>
      <c r="CF900" s="1">
        <v>-9.23</v>
      </c>
      <c r="CG900" s="1">
        <v>-2.9</v>
      </c>
      <c r="CH900" s="1">
        <v>-1.5</v>
      </c>
      <c r="CI900" s="1">
        <v>-0.75</v>
      </c>
      <c r="CJ900" s="1">
        <v>-2.1</v>
      </c>
      <c r="CK900" s="1">
        <v>-10.26</v>
      </c>
      <c r="CL900" s="1">
        <v>-7.53</v>
      </c>
      <c r="CM900" s="1">
        <v>-3.28</v>
      </c>
      <c r="CN900" s="1">
        <v>-2.5</v>
      </c>
      <c r="CO900" s="1">
        <v>-2</v>
      </c>
      <c r="CP900" s="1">
        <v>-1</v>
      </c>
      <c r="CQ900" s="1">
        <v>-0.94</v>
      </c>
      <c r="CR900" s="1">
        <v>-0.56999999999999995</v>
      </c>
      <c r="CS900" s="1">
        <v>-2.0499999999999998</v>
      </c>
      <c r="CT900" s="1">
        <v>-2.17</v>
      </c>
      <c r="CV900" s="1">
        <v>200109</v>
      </c>
      <c r="CW900" s="1">
        <v>-15.93</v>
      </c>
      <c r="CX900" s="1">
        <v>-10.65</v>
      </c>
      <c r="CY900" s="1">
        <v>-7.19</v>
      </c>
      <c r="CZ900" s="1">
        <v>-5.95</v>
      </c>
      <c r="DA900" s="1">
        <v>-11.53</v>
      </c>
      <c r="DB900" s="1">
        <v>-8.6</v>
      </c>
      <c r="DC900" s="1">
        <v>-7.28</v>
      </c>
      <c r="DD900" s="1">
        <v>-5.89</v>
      </c>
      <c r="DE900" s="1">
        <v>-6.22</v>
      </c>
      <c r="DF900" s="1">
        <v>-12.85</v>
      </c>
      <c r="DG900" s="1">
        <v>-10.210000000000001</v>
      </c>
      <c r="DH900" s="1">
        <v>-8.84</v>
      </c>
      <c r="DI900" s="1">
        <v>-8.3800000000000008</v>
      </c>
      <c r="DJ900" s="1">
        <v>-7.79</v>
      </c>
      <c r="DK900" s="1">
        <v>-6.93</v>
      </c>
      <c r="DL900" s="1">
        <v>-6.34</v>
      </c>
      <c r="DM900" s="1">
        <v>-5.48</v>
      </c>
      <c r="DN900" s="1">
        <v>-5.74</v>
      </c>
      <c r="DO900" s="1">
        <v>-6.8</v>
      </c>
      <c r="DQ900" s="1">
        <v>200009</v>
      </c>
      <c r="DR900" s="1">
        <v>-99.99</v>
      </c>
      <c r="DS900" s="1">
        <v>-4.28</v>
      </c>
      <c r="DT900" s="1">
        <v>-5.17</v>
      </c>
      <c r="DU900" s="1">
        <v>-3.33</v>
      </c>
      <c r="DV900" s="1">
        <v>-4.21</v>
      </c>
      <c r="DW900" s="1">
        <v>-4.45</v>
      </c>
      <c r="DX900" s="1">
        <v>-5.81</v>
      </c>
      <c r="DY900" s="1">
        <v>-5.28</v>
      </c>
      <c r="DZ900" s="1">
        <v>-2.15</v>
      </c>
      <c r="EA900" s="1">
        <v>-4.08</v>
      </c>
      <c r="EB900" s="1">
        <v>-4.6100000000000003</v>
      </c>
      <c r="EC900" s="1">
        <v>-4.71</v>
      </c>
      <c r="ED900" s="1">
        <v>-4.1500000000000004</v>
      </c>
      <c r="EE900" s="1">
        <v>-6.68</v>
      </c>
      <c r="EF900" s="1">
        <v>-4.71</v>
      </c>
      <c r="EG900" s="1">
        <v>-5.16</v>
      </c>
      <c r="EH900" s="1">
        <v>-5.42</v>
      </c>
      <c r="EI900" s="1">
        <v>-1.41</v>
      </c>
      <c r="EJ900" s="1">
        <v>-2.95</v>
      </c>
      <c r="EL900">
        <v>200009</v>
      </c>
      <c r="EM900">
        <v>-5.45</v>
      </c>
      <c r="EN900">
        <v>-1.89</v>
      </c>
      <c r="EO900">
        <v>7.28</v>
      </c>
      <c r="EP900">
        <v>0.51</v>
      </c>
      <c r="ER900" s="1">
        <v>200103</v>
      </c>
      <c r="ES900" s="1">
        <v>8.35</v>
      </c>
      <c r="EU900" s="1">
        <v>200004</v>
      </c>
      <c r="EV900" s="1">
        <v>-1.97</v>
      </c>
      <c r="EX900" s="1">
        <v>200503</v>
      </c>
      <c r="EY900" s="1">
        <v>-0.72</v>
      </c>
      <c r="FA900" s="1">
        <v>200103</v>
      </c>
      <c r="FB900" s="1">
        <f>IF(ISERROR(VLOOKUP($FA900,MOM,LOOKUPS!C$12,0)*$FB$6+VLOOKUP($FA900,STREV,LOOKUPS!C$10,0)*$FC$6+VLOOKUP($FA900,LTREV,LOOKUPS!C$9,0)*$FD$6+VLOOKUP($FA900,CFP,LOOKUPS!C$6,0)*$FE$6+VLOOKUP($FA900,EP,LOOKUPS!C$8,0)*$FF$6+VLOOKUP($FA900,BM,LOOKUPS!C$5,0)*$FG$6+VLOOKUP($FA900,DIV,LOOKUPS!C$7,0)*$FH$6++VLOOKUP($FA900,SIZE,LOOKUPS!C$11,0)*$FI$6),"",VLOOKUP($FA900,MOM,LOOKUPS!C$12,0)*$FB$6+VLOOKUP($FA900,STREV,LOOKUPS!C$10,0)*$FC$6+VLOOKUP($FA900,LTREV,LOOKUPS!C$9,0)*$FD$6+VLOOKUP($FA900,CFP,LOOKUPS!C$6,0)*$FE$6+VLOOKUP($FA900,EP,LOOKUPS!C$8,0)*$FF$6+VLOOKUP($FA900,BM,LOOKUPS!C$5,0)*$FG$6+VLOOKUP($FA900,DIV,LOOKUPS!C$7,0)*$FH$6++VLOOKUP($FA900,SIZE,LOOKUPS!C$11,0)*$FI$6)</f>
        <v>-12.372100000000001</v>
      </c>
      <c r="FC900" s="1">
        <f>IF(ISERROR(VLOOKUP($FA900,MOM,LOOKUPS!D$12,0)*$FB$6+VLOOKUP($FA900,STREV,LOOKUPS!D$10,0)*$FC$6+VLOOKUP($FA900,LTREV,LOOKUPS!D$9,0)*$FD$6+VLOOKUP($FA900,CFP,LOOKUPS!D$6,0)*$FE$6+VLOOKUP($FA900,EP,LOOKUPS!D$8,0)*$FF$6+VLOOKUP($FA900,BM,LOOKUPS!D$5,0)*$FG$6+VLOOKUP($FA900,DIV,LOOKUPS!D$7,0)*$FH$6++VLOOKUP($FA900,SIZE,LOOKUPS!D$11,0)*$FI$6),"",VLOOKUP($FA900,MOM,LOOKUPS!D$12,0)*$FB$6+VLOOKUP($FA900,STREV,LOOKUPS!D$10,0)*$FC$6+VLOOKUP($FA900,LTREV,LOOKUPS!D$9,0)*$FD$6+VLOOKUP($FA900,CFP,LOOKUPS!D$6,0)*$FE$6+VLOOKUP($FA900,EP,LOOKUPS!D$8,0)*$FF$6+VLOOKUP($FA900,BM,LOOKUPS!D$5,0)*$FG$6+VLOOKUP($FA900,DIV,LOOKUPS!D$7,0)*$FH$6++VLOOKUP($FA900,SIZE,LOOKUPS!D$11,0)*$FI$6)</f>
        <v>-5.9401999999999999</v>
      </c>
      <c r="FD900" s="1">
        <f>IF(ISERROR(VLOOKUP($FA900,MOM,LOOKUPS!E$12,0)*$FB$6+VLOOKUP($FA900,STREV,LOOKUPS!E$10,0)*$FC$6+VLOOKUP($FA900,LTREV,LOOKUPS!E$9,0)*$FD$6+VLOOKUP($FA900,CFP,LOOKUPS!E$6,0)*$FE$6+VLOOKUP($FA900,EP,LOOKUPS!E$8,0)*$FF$6+VLOOKUP($FA900,BM,LOOKUPS!E$5,0)*$FG$6+VLOOKUP($FA900,DIV,LOOKUPS!E$7,0)*$FH$6++VLOOKUP($FA900,SIZE,LOOKUPS!E$11,0)*$FI$6),"",VLOOKUP($FA900,MOM,LOOKUPS!E$12,0)*$FB$6+VLOOKUP($FA900,STREV,LOOKUPS!E$10,0)*$FC$6+VLOOKUP($FA900,LTREV,LOOKUPS!E$9,0)*$FD$6+VLOOKUP($FA900,CFP,LOOKUPS!E$6,0)*$FE$6+VLOOKUP($FA900,EP,LOOKUPS!E$8,0)*$FF$6+VLOOKUP($FA900,BM,LOOKUPS!E$5,0)*$FG$6+VLOOKUP($FA900,DIV,LOOKUPS!E$7,0)*$FH$6++VLOOKUP($FA900,SIZE,LOOKUPS!E$11,0)*$FI$6)</f>
        <v>-3.1513</v>
      </c>
      <c r="FE900" s="1">
        <f>IF(ISERROR(VLOOKUP($FA900,MOM,LOOKUPS!F$12,0)*$FB$6+VLOOKUP($FA900,STREV,LOOKUPS!F$10,0)*$FC$6+VLOOKUP($FA900,LTREV,LOOKUPS!F$9,0)*$FD$6+VLOOKUP($FA900,CFP,LOOKUPS!F$6,0)*$FE$6+VLOOKUP($FA900,EP,LOOKUPS!F$8,0)*$FF$6+VLOOKUP($FA900,BM,LOOKUPS!F$5,0)*$FG$6+VLOOKUP($FA900,DIV,LOOKUPS!F$7,0)*$FH$6++VLOOKUP($FA900,SIZE,LOOKUPS!F$11,0)*$FI$6),"",VLOOKUP($FA900,MOM,LOOKUPS!F$12,0)*$FB$6+VLOOKUP($FA900,STREV,LOOKUPS!F$10,0)*$FC$6+VLOOKUP($FA900,LTREV,LOOKUPS!F$9,0)*$FD$6+VLOOKUP($FA900,CFP,LOOKUPS!F$6,0)*$FE$6+VLOOKUP($FA900,EP,LOOKUPS!F$8,0)*$FF$6+VLOOKUP($FA900,BM,LOOKUPS!F$5,0)*$FG$6+VLOOKUP($FA900,DIV,LOOKUPS!F$7,0)*$FH$6++VLOOKUP($FA900,SIZE,LOOKUPS!F$11,0)*$FI$6)</f>
        <v>-2.4767999999999999</v>
      </c>
      <c r="FF900" s="1">
        <f>IF(ISERROR(VLOOKUP($FA900,MOM,LOOKUPS!G$12,0)*$FB$6+VLOOKUP($FA900,STREV,LOOKUPS!G$10,0)*$FC$6+VLOOKUP($FA900,LTREV,LOOKUPS!G$9,0)*$FD$6+VLOOKUP($FA900,CFP,LOOKUPS!G$6,0)*$FE$6+VLOOKUP($FA900,EP,LOOKUPS!G$8,0)*$FF$6+VLOOKUP($FA900,BM,LOOKUPS!G$5,0)*$FG$6+VLOOKUP($FA900,DIV,LOOKUPS!G$7,0)*$FH$6++VLOOKUP($FA900,SIZE,LOOKUPS!G$11,0)*$FI$6),"",VLOOKUP($FA900,MOM,LOOKUPS!G$12,0)*$FB$6+VLOOKUP($FA900,STREV,LOOKUPS!G$10,0)*$FC$6+VLOOKUP($FA900,LTREV,LOOKUPS!G$9,0)*$FD$6+VLOOKUP($FA900,CFP,LOOKUPS!G$6,0)*$FE$6+VLOOKUP($FA900,EP,LOOKUPS!G$8,0)*$FF$6+VLOOKUP($FA900,BM,LOOKUPS!G$5,0)*$FG$6+VLOOKUP($FA900,DIV,LOOKUPS!G$7,0)*$FH$6++VLOOKUP($FA900,SIZE,LOOKUPS!G$11,0)*$FI$6)</f>
        <v>-2.8020000000000005</v>
      </c>
      <c r="FG900" s="1">
        <f>IF(ISERROR(VLOOKUP($FA900,MOM,LOOKUPS!H$12,0)*$FB$6+VLOOKUP($FA900,STREV,LOOKUPS!H$10,0)*$FC$6+VLOOKUP($FA900,LTREV,LOOKUPS!H$9,0)*$FD$6+VLOOKUP($FA900,CFP,LOOKUPS!H$6,0)*$FE$6+VLOOKUP($FA900,EP,LOOKUPS!H$8,0)*$FF$6+VLOOKUP($FA900,BM,LOOKUPS!H$5,0)*$FG$6+VLOOKUP($FA900,DIV,LOOKUPS!H$7,0)*$FH$6++VLOOKUP($FA900,SIZE,LOOKUPS!H$11,0)*$FI$6),"",VLOOKUP($FA900,MOM,LOOKUPS!H$12,0)*$FB$6+VLOOKUP($FA900,STREV,LOOKUPS!H$10,0)*$FC$6+VLOOKUP($FA900,LTREV,LOOKUPS!H$9,0)*$FD$6+VLOOKUP($FA900,CFP,LOOKUPS!H$6,0)*$FE$6+VLOOKUP($FA900,EP,LOOKUPS!H$8,0)*$FF$6+VLOOKUP($FA900,BM,LOOKUPS!H$5,0)*$FG$6+VLOOKUP($FA900,DIV,LOOKUPS!H$7,0)*$FH$6++VLOOKUP($FA900,SIZE,LOOKUPS!H$11,0)*$FI$6)</f>
        <v>-1.8486</v>
      </c>
      <c r="FH900" s="1">
        <f>IF(ISERROR(VLOOKUP($FA900,MOM,LOOKUPS!I$12,0)*$FB$6+VLOOKUP($FA900,STREV,LOOKUPS!I$10,0)*$FC$6+VLOOKUP($FA900,LTREV,LOOKUPS!I$9,0)*$FD$6+VLOOKUP($FA900,CFP,LOOKUPS!I$6,0)*$FE$6+VLOOKUP($FA900,EP,LOOKUPS!I$8,0)*$FF$6+VLOOKUP($FA900,BM,LOOKUPS!I$5,0)*$FG$6+VLOOKUP($FA900,DIV,LOOKUPS!I$7,0)*$FH$6++VLOOKUP($FA900,SIZE,LOOKUPS!I$11,0)*$FI$6),"",VLOOKUP($FA900,MOM,LOOKUPS!I$12,0)*$FB$6+VLOOKUP($FA900,STREV,LOOKUPS!I$10,0)*$FC$6+VLOOKUP($FA900,LTREV,LOOKUPS!I$9,0)*$FD$6+VLOOKUP($FA900,CFP,LOOKUPS!I$6,0)*$FE$6+VLOOKUP($FA900,EP,LOOKUPS!I$8,0)*$FF$6+VLOOKUP($FA900,BM,LOOKUPS!I$5,0)*$FG$6+VLOOKUP($FA900,DIV,LOOKUPS!I$7,0)*$FH$6++VLOOKUP($FA900,SIZE,LOOKUPS!I$11,0)*$FI$6)</f>
        <v>-2.3523999999999998</v>
      </c>
      <c r="FI900" s="1">
        <f>IF(ISERROR(VLOOKUP($FA900,MOM,LOOKUPS!J$12,0)*$FB$6+VLOOKUP($FA900,STREV,LOOKUPS!J$10,0)*$FC$6+VLOOKUP($FA900,LTREV,LOOKUPS!J$9,0)*$FD$6+VLOOKUP($FA900,CFP,LOOKUPS!J$6,0)*$FE$6+VLOOKUP($FA900,EP,LOOKUPS!J$8,0)*$FF$6+VLOOKUP($FA900,BM,LOOKUPS!J$5,0)*$FG$6+VLOOKUP($FA900,DIV,LOOKUPS!J$7,0)*$FH$6++VLOOKUP($FA900,SIZE,LOOKUPS!J$11,0)*$FI$6),"",VLOOKUP($FA900,MOM,LOOKUPS!J$12,0)*$FB$6+VLOOKUP($FA900,STREV,LOOKUPS!J$10,0)*$FC$6+VLOOKUP($FA900,LTREV,LOOKUPS!J$9,0)*$FD$6+VLOOKUP($FA900,CFP,LOOKUPS!J$6,0)*$FE$6+VLOOKUP($FA900,EP,LOOKUPS!J$8,0)*$FF$6+VLOOKUP($FA900,BM,LOOKUPS!J$5,0)*$FG$6+VLOOKUP($FA900,DIV,LOOKUPS!J$7,0)*$FH$6++VLOOKUP($FA900,SIZE,LOOKUPS!J$11,0)*$FI$6)</f>
        <v>-3.4534000000000002</v>
      </c>
      <c r="FJ900" s="1">
        <f>IF(ISERROR(VLOOKUP($FA900,MOM,LOOKUPS!K$12,0)*$FB$6+VLOOKUP($FA900,STREV,LOOKUPS!K$10,0)*$FC$6+VLOOKUP($FA900,LTREV,LOOKUPS!K$9,0)*$FD$6+VLOOKUP($FA900,CFP,LOOKUPS!K$6,0)*$FE$6+VLOOKUP($FA900,EP,LOOKUPS!K$8,0)*$FF$6+VLOOKUP($FA900,BM,LOOKUPS!K$5,0)*$FG$6+VLOOKUP($FA900,DIV,LOOKUPS!K$7,0)*$FH$6++VLOOKUP($FA900,SIZE,LOOKUPS!K$11,0)*$FI$6),"",VLOOKUP($FA900,MOM,LOOKUPS!K$12,0)*$FB$6+VLOOKUP($FA900,STREV,LOOKUPS!K$10,0)*$FC$6+VLOOKUP($FA900,LTREV,LOOKUPS!K$9,0)*$FD$6+VLOOKUP($FA900,CFP,LOOKUPS!K$6,0)*$FE$6+VLOOKUP($FA900,EP,LOOKUPS!K$8,0)*$FF$6+VLOOKUP($FA900,BM,LOOKUPS!K$5,0)*$FG$6+VLOOKUP($FA900,DIV,LOOKUPS!K$7,0)*$FH$6++VLOOKUP($FA900,SIZE,LOOKUPS!K$11,0)*$FI$6)</f>
        <v>-4.3077000000000005</v>
      </c>
      <c r="FK900" s="1">
        <f>IF(ISERROR(VLOOKUP($FA900,MOM,LOOKUPS!L$12,0)*$FB$6+VLOOKUP($FA900,STREV,LOOKUPS!L$10,0)*$FC$6+VLOOKUP($FA900,LTREV,LOOKUPS!L$9,0)*$FD$6+VLOOKUP($FA900,CFP,LOOKUPS!L$6,0)*$FE$6+VLOOKUP($FA900,EP,LOOKUPS!L$8,0)*$FF$6+VLOOKUP($FA900,BM,LOOKUPS!L$5,0)*$FG$6+VLOOKUP($FA900,DIV,LOOKUPS!L$7,0)*$FH$6++VLOOKUP($FA900,SIZE,LOOKUPS!L$11,0)*$FI$6),"",VLOOKUP($FA900,MOM,LOOKUPS!L$12,0)*$FB$6+VLOOKUP($FA900,STREV,LOOKUPS!L$10,0)*$FC$6+VLOOKUP($FA900,LTREV,LOOKUPS!L$9,0)*$FD$6+VLOOKUP($FA900,CFP,LOOKUPS!L$6,0)*$FE$6+VLOOKUP($FA900,EP,LOOKUPS!L$8,0)*$FF$6+VLOOKUP($FA900,BM,LOOKUPS!L$5,0)*$FG$6+VLOOKUP($FA900,DIV,LOOKUPS!L$7,0)*$FH$6++VLOOKUP($FA900,SIZE,LOOKUPS!L$11,0)*$FI$6)</f>
        <v>-6.8718000000000004</v>
      </c>
    </row>
    <row r="901" spans="1:167" x14ac:dyDescent="0.3">
      <c r="A901" s="1">
        <v>200104</v>
      </c>
      <c r="B901" s="1">
        <v>11.59</v>
      </c>
      <c r="C901" s="1">
        <v>8.6300000000000008</v>
      </c>
      <c r="D901" s="1">
        <v>5.4</v>
      </c>
      <c r="E901" s="1">
        <v>5.89</v>
      </c>
      <c r="F901" s="1">
        <v>4.1500000000000004</v>
      </c>
      <c r="G901" s="1">
        <v>4.99</v>
      </c>
      <c r="H901" s="1">
        <v>4.03</v>
      </c>
      <c r="I901" s="1">
        <v>3.92</v>
      </c>
      <c r="J901" s="1">
        <v>5.01</v>
      </c>
      <c r="K901" s="1">
        <v>8.67</v>
      </c>
      <c r="M901" s="1">
        <v>200005</v>
      </c>
      <c r="N901" s="1">
        <v>-14.37</v>
      </c>
      <c r="O901" s="1">
        <v>-5.81</v>
      </c>
      <c r="P901" s="1">
        <v>-3.8</v>
      </c>
      <c r="Q901" s="1">
        <v>-1.31</v>
      </c>
      <c r="R901" s="1">
        <v>-2.27</v>
      </c>
      <c r="S901" s="1">
        <v>-0.83</v>
      </c>
      <c r="T901" s="1">
        <v>0.22</v>
      </c>
      <c r="U901" s="1">
        <v>-0.64</v>
      </c>
      <c r="V901" s="1">
        <v>-3.57</v>
      </c>
      <c r="W901" s="1">
        <v>-3.73</v>
      </c>
      <c r="Y901" s="1">
        <v>200504</v>
      </c>
      <c r="Z901" s="1">
        <v>-8.94</v>
      </c>
      <c r="AA901" s="1">
        <v>-6.94</v>
      </c>
      <c r="AB901" s="1">
        <v>-5.55</v>
      </c>
      <c r="AC901" s="1">
        <v>-6.45</v>
      </c>
      <c r="AD901" s="1">
        <v>-3.22</v>
      </c>
      <c r="AE901" s="1">
        <v>-4.6500000000000004</v>
      </c>
      <c r="AF901" s="1">
        <v>-4.0199999999999996</v>
      </c>
      <c r="AG901" s="1">
        <v>-3.96</v>
      </c>
      <c r="AH901" s="1">
        <v>-3.43</v>
      </c>
      <c r="AI901" s="1">
        <v>-4.41</v>
      </c>
      <c r="CA901" s="1">
        <v>200010</v>
      </c>
      <c r="CB901" s="1">
        <v>-15.34</v>
      </c>
      <c r="CC901" s="1">
        <v>-8.9499999999999993</v>
      </c>
      <c r="CD901" s="1">
        <v>-2.96</v>
      </c>
      <c r="CE901" s="1">
        <v>-5.33</v>
      </c>
      <c r="CF901" s="1">
        <v>-10.09</v>
      </c>
      <c r="CG901" s="1">
        <v>-3.99</v>
      </c>
      <c r="CH901" s="1">
        <v>-2.58</v>
      </c>
      <c r="CI901" s="1">
        <v>-4.03</v>
      </c>
      <c r="CJ901" s="1">
        <v>-5.63</v>
      </c>
      <c r="CK901" s="1">
        <v>-12.58</v>
      </c>
      <c r="CL901" s="1">
        <v>-5.95</v>
      </c>
      <c r="CM901" s="1">
        <v>-4.8</v>
      </c>
      <c r="CN901" s="1">
        <v>-3.15</v>
      </c>
      <c r="CO901" s="1">
        <v>-2.7</v>
      </c>
      <c r="CP901" s="1">
        <v>-2.4500000000000002</v>
      </c>
      <c r="CQ901" s="1">
        <v>-3.47</v>
      </c>
      <c r="CR901" s="1">
        <v>-4.55</v>
      </c>
      <c r="CS901" s="1">
        <v>-4.7300000000000004</v>
      </c>
      <c r="CT901" s="1">
        <v>-6.69</v>
      </c>
      <c r="CV901" s="1">
        <v>200110</v>
      </c>
      <c r="CW901" s="1">
        <v>11.43</v>
      </c>
      <c r="CX901" s="1">
        <v>2.83</v>
      </c>
      <c r="CY901" s="1">
        <v>1.72</v>
      </c>
      <c r="CZ901" s="1">
        <v>0.12</v>
      </c>
      <c r="DA901" s="1">
        <v>3.75</v>
      </c>
      <c r="DB901" s="1">
        <v>0.88</v>
      </c>
      <c r="DC901" s="1">
        <v>2.1</v>
      </c>
      <c r="DD901" s="1">
        <v>1.1499999999999999</v>
      </c>
      <c r="DE901" s="1">
        <v>-0.24</v>
      </c>
      <c r="DF901" s="1">
        <v>3.03</v>
      </c>
      <c r="DG901" s="1">
        <v>4.47</v>
      </c>
      <c r="DH901" s="1">
        <v>0.95</v>
      </c>
      <c r="DI901" s="1">
        <v>0.82</v>
      </c>
      <c r="DJ901" s="1">
        <v>2.17</v>
      </c>
      <c r="DK901" s="1">
        <v>2.0499999999999998</v>
      </c>
      <c r="DL901" s="1">
        <v>1.63</v>
      </c>
      <c r="DM901" s="1">
        <v>0.71</v>
      </c>
      <c r="DN901" s="1">
        <v>-0.23</v>
      </c>
      <c r="DO901" s="1">
        <v>-0.24</v>
      </c>
      <c r="DQ901" s="1">
        <v>200010</v>
      </c>
      <c r="DR901" s="1">
        <v>-99.99</v>
      </c>
      <c r="DS901" s="1">
        <v>-7.66</v>
      </c>
      <c r="DT901" s="1">
        <v>-6.64</v>
      </c>
      <c r="DU901" s="1">
        <v>-2.2400000000000002</v>
      </c>
      <c r="DV901" s="1">
        <v>-7.98</v>
      </c>
      <c r="DW901" s="1">
        <v>-6.25</v>
      </c>
      <c r="DX901" s="1">
        <v>-7</v>
      </c>
      <c r="DY901" s="1">
        <v>-3.81</v>
      </c>
      <c r="DZ901" s="1">
        <v>-2.19</v>
      </c>
      <c r="EA901" s="1">
        <v>-7.8</v>
      </c>
      <c r="EB901" s="1">
        <v>-8.52</v>
      </c>
      <c r="EC901" s="1">
        <v>-5.51</v>
      </c>
      <c r="ED901" s="1">
        <v>-7.08</v>
      </c>
      <c r="EE901" s="1">
        <v>-6.56</v>
      </c>
      <c r="EF901" s="1">
        <v>-7.58</v>
      </c>
      <c r="EG901" s="1">
        <v>-5.08</v>
      </c>
      <c r="EH901" s="1">
        <v>-2.34</v>
      </c>
      <c r="EI901" s="1">
        <v>-2.62</v>
      </c>
      <c r="EJ901" s="1">
        <v>-1.73</v>
      </c>
      <c r="EL901">
        <v>200010</v>
      </c>
      <c r="EM901">
        <v>-2.76</v>
      </c>
      <c r="EN901">
        <v>-3.87</v>
      </c>
      <c r="EO901">
        <v>5.71</v>
      </c>
      <c r="EP901">
        <v>0.56000000000000005</v>
      </c>
      <c r="ER901" s="1">
        <v>200104</v>
      </c>
      <c r="ES901" s="1">
        <v>-7.97</v>
      </c>
      <c r="EU901" s="1">
        <v>200005</v>
      </c>
      <c r="EV901" s="1">
        <v>-8.6999999999999993</v>
      </c>
      <c r="EX901" s="1">
        <v>200504</v>
      </c>
      <c r="EY901" s="1">
        <v>-1.5</v>
      </c>
      <c r="FA901" s="1">
        <v>200104</v>
      </c>
      <c r="FB901" s="1">
        <f>IF(ISERROR(VLOOKUP($FA901,MOM,LOOKUPS!C$12,0)*$FB$6+VLOOKUP($FA901,STREV,LOOKUPS!C$10,0)*$FC$6+VLOOKUP($FA901,LTREV,LOOKUPS!C$9,0)*$FD$6+VLOOKUP($FA901,CFP,LOOKUPS!C$6,0)*$FE$6+VLOOKUP($FA901,EP,LOOKUPS!C$8,0)*$FF$6+VLOOKUP($FA901,BM,LOOKUPS!C$5,0)*$FG$6+VLOOKUP($FA901,DIV,LOOKUPS!C$7,0)*$FH$6++VLOOKUP($FA901,SIZE,LOOKUPS!C$11,0)*$FI$6),"",VLOOKUP($FA901,MOM,LOOKUPS!C$12,0)*$FB$6+VLOOKUP($FA901,STREV,LOOKUPS!C$10,0)*$FC$6+VLOOKUP($FA901,LTREV,LOOKUPS!C$9,0)*$FD$6+VLOOKUP($FA901,CFP,LOOKUPS!C$6,0)*$FE$6+VLOOKUP($FA901,EP,LOOKUPS!C$8,0)*$FF$6+VLOOKUP($FA901,BM,LOOKUPS!C$5,0)*$FG$6+VLOOKUP($FA901,DIV,LOOKUPS!C$7,0)*$FH$6++VLOOKUP($FA901,SIZE,LOOKUPS!C$11,0)*$FI$6)</f>
        <v>9.4510000000000005</v>
      </c>
      <c r="FC901" s="1">
        <f>IF(ISERROR(VLOOKUP($FA901,MOM,LOOKUPS!D$12,0)*$FB$6+VLOOKUP($FA901,STREV,LOOKUPS!D$10,0)*$FC$6+VLOOKUP($FA901,LTREV,LOOKUPS!D$9,0)*$FD$6+VLOOKUP($FA901,CFP,LOOKUPS!D$6,0)*$FE$6+VLOOKUP($FA901,EP,LOOKUPS!D$8,0)*$FF$6+VLOOKUP($FA901,BM,LOOKUPS!D$5,0)*$FG$6+VLOOKUP($FA901,DIV,LOOKUPS!D$7,0)*$FH$6++VLOOKUP($FA901,SIZE,LOOKUPS!D$11,0)*$FI$6),"",VLOOKUP($FA901,MOM,LOOKUPS!D$12,0)*$FB$6+VLOOKUP($FA901,STREV,LOOKUPS!D$10,0)*$FC$6+VLOOKUP($FA901,LTREV,LOOKUPS!D$9,0)*$FD$6+VLOOKUP($FA901,CFP,LOOKUPS!D$6,0)*$FE$6+VLOOKUP($FA901,EP,LOOKUPS!D$8,0)*$FF$6+VLOOKUP($FA901,BM,LOOKUPS!D$5,0)*$FG$6+VLOOKUP($FA901,DIV,LOOKUPS!D$7,0)*$FH$6++VLOOKUP($FA901,SIZE,LOOKUPS!D$11,0)*$FI$6)</f>
        <v>7.988900000000001</v>
      </c>
      <c r="FD901" s="1">
        <f>IF(ISERROR(VLOOKUP($FA901,MOM,LOOKUPS!E$12,0)*$FB$6+VLOOKUP($FA901,STREV,LOOKUPS!E$10,0)*$FC$6+VLOOKUP($FA901,LTREV,LOOKUPS!E$9,0)*$FD$6+VLOOKUP($FA901,CFP,LOOKUPS!E$6,0)*$FE$6+VLOOKUP($FA901,EP,LOOKUPS!E$8,0)*$FF$6+VLOOKUP($FA901,BM,LOOKUPS!E$5,0)*$FG$6+VLOOKUP($FA901,DIV,LOOKUPS!E$7,0)*$FH$6++VLOOKUP($FA901,SIZE,LOOKUPS!E$11,0)*$FI$6),"",VLOOKUP($FA901,MOM,LOOKUPS!E$12,0)*$FB$6+VLOOKUP($FA901,STREV,LOOKUPS!E$10,0)*$FC$6+VLOOKUP($FA901,LTREV,LOOKUPS!E$9,0)*$FD$6+VLOOKUP($FA901,CFP,LOOKUPS!E$6,0)*$FE$6+VLOOKUP($FA901,EP,LOOKUPS!E$8,0)*$FF$6+VLOOKUP($FA901,BM,LOOKUPS!E$5,0)*$FG$6+VLOOKUP($FA901,DIV,LOOKUPS!E$7,0)*$FH$6++VLOOKUP($FA901,SIZE,LOOKUPS!E$11,0)*$FI$6)</f>
        <v>6.0043000000000006</v>
      </c>
      <c r="FE901" s="1">
        <f>IF(ISERROR(VLOOKUP($FA901,MOM,LOOKUPS!F$12,0)*$FB$6+VLOOKUP($FA901,STREV,LOOKUPS!F$10,0)*$FC$6+VLOOKUP($FA901,LTREV,LOOKUPS!F$9,0)*$FD$6+VLOOKUP($FA901,CFP,LOOKUPS!F$6,0)*$FE$6+VLOOKUP($FA901,EP,LOOKUPS!F$8,0)*$FF$6+VLOOKUP($FA901,BM,LOOKUPS!F$5,0)*$FG$6+VLOOKUP($FA901,DIV,LOOKUPS!F$7,0)*$FH$6++VLOOKUP($FA901,SIZE,LOOKUPS!F$11,0)*$FI$6),"",VLOOKUP($FA901,MOM,LOOKUPS!F$12,0)*$FB$6+VLOOKUP($FA901,STREV,LOOKUPS!F$10,0)*$FC$6+VLOOKUP($FA901,LTREV,LOOKUPS!F$9,0)*$FD$6+VLOOKUP($FA901,CFP,LOOKUPS!F$6,0)*$FE$6+VLOOKUP($FA901,EP,LOOKUPS!F$8,0)*$FF$6+VLOOKUP($FA901,BM,LOOKUPS!F$5,0)*$FG$6+VLOOKUP($FA901,DIV,LOOKUPS!F$7,0)*$FH$6++VLOOKUP($FA901,SIZE,LOOKUPS!F$11,0)*$FI$6)</f>
        <v>5.0366</v>
      </c>
      <c r="FF901" s="1">
        <f>IF(ISERROR(VLOOKUP($FA901,MOM,LOOKUPS!G$12,0)*$FB$6+VLOOKUP($FA901,STREV,LOOKUPS!G$10,0)*$FC$6+VLOOKUP($FA901,LTREV,LOOKUPS!G$9,0)*$FD$6+VLOOKUP($FA901,CFP,LOOKUPS!G$6,0)*$FE$6+VLOOKUP($FA901,EP,LOOKUPS!G$8,0)*$FF$6+VLOOKUP($FA901,BM,LOOKUPS!G$5,0)*$FG$6+VLOOKUP($FA901,DIV,LOOKUPS!G$7,0)*$FH$6++VLOOKUP($FA901,SIZE,LOOKUPS!G$11,0)*$FI$6),"",VLOOKUP($FA901,MOM,LOOKUPS!G$12,0)*$FB$6+VLOOKUP($FA901,STREV,LOOKUPS!G$10,0)*$FC$6+VLOOKUP($FA901,LTREV,LOOKUPS!G$9,0)*$FD$6+VLOOKUP($FA901,CFP,LOOKUPS!G$6,0)*$FE$6+VLOOKUP($FA901,EP,LOOKUPS!G$8,0)*$FF$6+VLOOKUP($FA901,BM,LOOKUPS!G$5,0)*$FG$6+VLOOKUP($FA901,DIV,LOOKUPS!G$7,0)*$FH$6++VLOOKUP($FA901,SIZE,LOOKUPS!G$11,0)*$FI$6)</f>
        <v>5.370000000000001</v>
      </c>
      <c r="FG901" s="1">
        <f>IF(ISERROR(VLOOKUP($FA901,MOM,LOOKUPS!H$12,0)*$FB$6+VLOOKUP($FA901,STREV,LOOKUPS!H$10,0)*$FC$6+VLOOKUP($FA901,LTREV,LOOKUPS!H$9,0)*$FD$6+VLOOKUP($FA901,CFP,LOOKUPS!H$6,0)*$FE$6+VLOOKUP($FA901,EP,LOOKUPS!H$8,0)*$FF$6+VLOOKUP($FA901,BM,LOOKUPS!H$5,0)*$FG$6+VLOOKUP($FA901,DIV,LOOKUPS!H$7,0)*$FH$6++VLOOKUP($FA901,SIZE,LOOKUPS!H$11,0)*$FI$6),"",VLOOKUP($FA901,MOM,LOOKUPS!H$12,0)*$FB$6+VLOOKUP($FA901,STREV,LOOKUPS!H$10,0)*$FC$6+VLOOKUP($FA901,LTREV,LOOKUPS!H$9,0)*$FD$6+VLOOKUP($FA901,CFP,LOOKUPS!H$6,0)*$FE$6+VLOOKUP($FA901,EP,LOOKUPS!H$8,0)*$FF$6+VLOOKUP($FA901,BM,LOOKUPS!H$5,0)*$FG$6+VLOOKUP($FA901,DIV,LOOKUPS!H$7,0)*$FH$6++VLOOKUP($FA901,SIZE,LOOKUPS!H$11,0)*$FI$6)</f>
        <v>5.1802000000000001</v>
      </c>
      <c r="FH901" s="1">
        <f>IF(ISERROR(VLOOKUP($FA901,MOM,LOOKUPS!I$12,0)*$FB$6+VLOOKUP($FA901,STREV,LOOKUPS!I$10,0)*$FC$6+VLOOKUP($FA901,LTREV,LOOKUPS!I$9,0)*$FD$6+VLOOKUP($FA901,CFP,LOOKUPS!I$6,0)*$FE$6+VLOOKUP($FA901,EP,LOOKUPS!I$8,0)*$FF$6+VLOOKUP($FA901,BM,LOOKUPS!I$5,0)*$FG$6+VLOOKUP($FA901,DIV,LOOKUPS!I$7,0)*$FH$6++VLOOKUP($FA901,SIZE,LOOKUPS!I$11,0)*$FI$6),"",VLOOKUP($FA901,MOM,LOOKUPS!I$12,0)*$FB$6+VLOOKUP($FA901,STREV,LOOKUPS!I$10,0)*$FC$6+VLOOKUP($FA901,LTREV,LOOKUPS!I$9,0)*$FD$6+VLOOKUP($FA901,CFP,LOOKUPS!I$6,0)*$FE$6+VLOOKUP($FA901,EP,LOOKUPS!I$8,0)*$FF$6+VLOOKUP($FA901,BM,LOOKUPS!I$5,0)*$FG$6+VLOOKUP($FA901,DIV,LOOKUPS!I$7,0)*$FH$6++VLOOKUP($FA901,SIZE,LOOKUPS!I$11,0)*$FI$6)</f>
        <v>4.9770000000000003</v>
      </c>
      <c r="FI901" s="1">
        <f>IF(ISERROR(VLOOKUP($FA901,MOM,LOOKUPS!J$12,0)*$FB$6+VLOOKUP($FA901,STREV,LOOKUPS!J$10,0)*$FC$6+VLOOKUP($FA901,LTREV,LOOKUPS!J$9,0)*$FD$6+VLOOKUP($FA901,CFP,LOOKUPS!J$6,0)*$FE$6+VLOOKUP($FA901,EP,LOOKUPS!J$8,0)*$FF$6+VLOOKUP($FA901,BM,LOOKUPS!J$5,0)*$FG$6+VLOOKUP($FA901,DIV,LOOKUPS!J$7,0)*$FH$6++VLOOKUP($FA901,SIZE,LOOKUPS!J$11,0)*$FI$6),"",VLOOKUP($FA901,MOM,LOOKUPS!J$12,0)*$FB$6+VLOOKUP($FA901,STREV,LOOKUPS!J$10,0)*$FC$6+VLOOKUP($FA901,LTREV,LOOKUPS!J$9,0)*$FD$6+VLOOKUP($FA901,CFP,LOOKUPS!J$6,0)*$FE$6+VLOOKUP($FA901,EP,LOOKUPS!J$8,0)*$FF$6+VLOOKUP($FA901,BM,LOOKUPS!J$5,0)*$FG$6+VLOOKUP($FA901,DIV,LOOKUPS!J$7,0)*$FH$6++VLOOKUP($FA901,SIZE,LOOKUPS!J$11,0)*$FI$6)</f>
        <v>4.8938000000000006</v>
      </c>
      <c r="FJ901" s="1">
        <f>IF(ISERROR(VLOOKUP($FA901,MOM,LOOKUPS!K$12,0)*$FB$6+VLOOKUP($FA901,STREV,LOOKUPS!K$10,0)*$FC$6+VLOOKUP($FA901,LTREV,LOOKUPS!K$9,0)*$FD$6+VLOOKUP($FA901,CFP,LOOKUPS!K$6,0)*$FE$6+VLOOKUP($FA901,EP,LOOKUPS!K$8,0)*$FF$6+VLOOKUP($FA901,BM,LOOKUPS!K$5,0)*$FG$6+VLOOKUP($FA901,DIV,LOOKUPS!K$7,0)*$FH$6++VLOOKUP($FA901,SIZE,LOOKUPS!K$11,0)*$FI$6),"",VLOOKUP($FA901,MOM,LOOKUPS!K$12,0)*$FB$6+VLOOKUP($FA901,STREV,LOOKUPS!K$10,0)*$FC$6+VLOOKUP($FA901,LTREV,LOOKUPS!K$9,0)*$FD$6+VLOOKUP($FA901,CFP,LOOKUPS!K$6,0)*$FE$6+VLOOKUP($FA901,EP,LOOKUPS!K$8,0)*$FF$6+VLOOKUP($FA901,BM,LOOKUPS!K$5,0)*$FG$6+VLOOKUP($FA901,DIV,LOOKUPS!K$7,0)*$FH$6++VLOOKUP($FA901,SIZE,LOOKUPS!K$11,0)*$FI$6)</f>
        <v>5.747300000000001</v>
      </c>
      <c r="FK901" s="1">
        <f>IF(ISERROR(VLOOKUP($FA901,MOM,LOOKUPS!L$12,0)*$FB$6+VLOOKUP($FA901,STREV,LOOKUPS!L$10,0)*$FC$6+VLOOKUP($FA901,LTREV,LOOKUPS!L$9,0)*$FD$6+VLOOKUP($FA901,CFP,LOOKUPS!L$6,0)*$FE$6+VLOOKUP($FA901,EP,LOOKUPS!L$8,0)*$FF$6+VLOOKUP($FA901,BM,LOOKUPS!L$5,0)*$FG$6+VLOOKUP($FA901,DIV,LOOKUPS!L$7,0)*$FH$6++VLOOKUP($FA901,SIZE,LOOKUPS!L$11,0)*$FI$6),"",VLOOKUP($FA901,MOM,LOOKUPS!L$12,0)*$FB$6+VLOOKUP($FA901,STREV,LOOKUPS!L$10,0)*$FC$6+VLOOKUP($FA901,LTREV,LOOKUPS!L$9,0)*$FD$6+VLOOKUP($FA901,CFP,LOOKUPS!L$6,0)*$FE$6+VLOOKUP($FA901,EP,LOOKUPS!L$8,0)*$FF$6+VLOOKUP($FA901,BM,LOOKUPS!L$5,0)*$FG$6+VLOOKUP($FA901,DIV,LOOKUPS!L$7,0)*$FH$6++VLOOKUP($FA901,SIZE,LOOKUPS!L$11,0)*$FI$6)</f>
        <v>9.3620000000000001</v>
      </c>
    </row>
    <row r="902" spans="1:167" x14ac:dyDescent="0.3">
      <c r="A902" s="1">
        <v>200105</v>
      </c>
      <c r="B902" s="1">
        <v>7.34</v>
      </c>
      <c r="C902" s="1">
        <v>7.45</v>
      </c>
      <c r="D902" s="1">
        <v>7</v>
      </c>
      <c r="E902" s="1">
        <v>5.67</v>
      </c>
      <c r="F902" s="1">
        <v>6.99</v>
      </c>
      <c r="G902" s="1">
        <v>5.55</v>
      </c>
      <c r="H902" s="1">
        <v>6.66</v>
      </c>
      <c r="I902" s="1">
        <v>6.08</v>
      </c>
      <c r="J902" s="1">
        <v>5.49</v>
      </c>
      <c r="K902" s="1">
        <v>7.8</v>
      </c>
      <c r="M902" s="1">
        <v>200006</v>
      </c>
      <c r="N902" s="1">
        <v>19.04</v>
      </c>
      <c r="O902" s="1">
        <v>8.59</v>
      </c>
      <c r="P902" s="1">
        <v>5.47</v>
      </c>
      <c r="Q902" s="1">
        <v>4.47</v>
      </c>
      <c r="R902" s="1">
        <v>4.87</v>
      </c>
      <c r="S902" s="1">
        <v>3.42</v>
      </c>
      <c r="T902" s="1">
        <v>2.39</v>
      </c>
      <c r="U902" s="1">
        <v>2.75</v>
      </c>
      <c r="V902" s="1">
        <v>3.6</v>
      </c>
      <c r="W902" s="1">
        <v>4.96</v>
      </c>
      <c r="Y902" s="1">
        <v>200505</v>
      </c>
      <c r="Z902" s="1">
        <v>6.79</v>
      </c>
      <c r="AA902" s="1">
        <v>5.09</v>
      </c>
      <c r="AB902" s="1">
        <v>4</v>
      </c>
      <c r="AC902" s="1">
        <v>3.13</v>
      </c>
      <c r="AD902" s="1">
        <v>3.78</v>
      </c>
      <c r="AE902" s="1">
        <v>4.7</v>
      </c>
      <c r="AF902" s="1">
        <v>5.15</v>
      </c>
      <c r="AG902" s="1">
        <v>4.6100000000000003</v>
      </c>
      <c r="AH902" s="1">
        <v>4.62</v>
      </c>
      <c r="AI902" s="1">
        <v>5.93</v>
      </c>
      <c r="CA902" s="1">
        <v>200011</v>
      </c>
      <c r="CB902" s="1">
        <v>-24.96</v>
      </c>
      <c r="CC902" s="1">
        <v>-19.72</v>
      </c>
      <c r="CD902" s="1">
        <v>-6.78</v>
      </c>
      <c r="CE902" s="1">
        <v>-6.62</v>
      </c>
      <c r="CF902" s="1">
        <v>-22.07</v>
      </c>
      <c r="CG902" s="1">
        <v>-9.67</v>
      </c>
      <c r="CH902" s="1">
        <v>-6.3</v>
      </c>
      <c r="CI902" s="1">
        <v>-5.97</v>
      </c>
      <c r="CJ902" s="1">
        <v>-7.03</v>
      </c>
      <c r="CK902" s="1">
        <v>-25.84</v>
      </c>
      <c r="CL902" s="1">
        <v>-15.82</v>
      </c>
      <c r="CM902" s="1">
        <v>-11.04</v>
      </c>
      <c r="CN902" s="1">
        <v>-8.27</v>
      </c>
      <c r="CO902" s="1">
        <v>-7.77</v>
      </c>
      <c r="CP902" s="1">
        <v>-4.79</v>
      </c>
      <c r="CQ902" s="1">
        <v>-6.34</v>
      </c>
      <c r="CR902" s="1">
        <v>-5.61</v>
      </c>
      <c r="CS902" s="1">
        <v>-5.03</v>
      </c>
      <c r="CT902" s="1">
        <v>-9.4</v>
      </c>
      <c r="CV902" s="1">
        <v>200111</v>
      </c>
      <c r="CW902" s="1">
        <v>9.77</v>
      </c>
      <c r="CX902" s="1">
        <v>6.44</v>
      </c>
      <c r="CY902" s="1">
        <v>5.69</v>
      </c>
      <c r="CZ902" s="1">
        <v>4.09</v>
      </c>
      <c r="DA902" s="1">
        <v>6.93</v>
      </c>
      <c r="DB902" s="1">
        <v>6.01</v>
      </c>
      <c r="DC902" s="1">
        <v>5.57</v>
      </c>
      <c r="DD902" s="1">
        <v>5.0599999999999996</v>
      </c>
      <c r="DE902" s="1">
        <v>3.67</v>
      </c>
      <c r="DF902" s="1">
        <v>7.84</v>
      </c>
      <c r="DG902" s="1">
        <v>6.02</v>
      </c>
      <c r="DH902" s="1">
        <v>5.44</v>
      </c>
      <c r="DI902" s="1">
        <v>6.55</v>
      </c>
      <c r="DJ902" s="1">
        <v>6.4</v>
      </c>
      <c r="DK902" s="1">
        <v>4.9800000000000004</v>
      </c>
      <c r="DL902" s="1">
        <v>5.37</v>
      </c>
      <c r="DM902" s="1">
        <v>4.78</v>
      </c>
      <c r="DN902" s="1">
        <v>4.04</v>
      </c>
      <c r="DO902" s="1">
        <v>3.22</v>
      </c>
      <c r="DQ902" s="1">
        <v>200011</v>
      </c>
      <c r="DR902" s="1">
        <v>-99.99</v>
      </c>
      <c r="DS902" s="1">
        <v>-12.48</v>
      </c>
      <c r="DT902" s="1">
        <v>-13.48</v>
      </c>
      <c r="DU902" s="1">
        <v>-12.42</v>
      </c>
      <c r="DV902" s="1">
        <v>-12.55</v>
      </c>
      <c r="DW902" s="1">
        <v>-12.74</v>
      </c>
      <c r="DX902" s="1">
        <v>-14.39</v>
      </c>
      <c r="DY902" s="1">
        <v>-11.67</v>
      </c>
      <c r="DZ902" s="1">
        <v>-12.5</v>
      </c>
      <c r="EA902" s="1">
        <v>-12.3</v>
      </c>
      <c r="EB902" s="1">
        <v>-13.25</v>
      </c>
      <c r="EC902" s="1">
        <v>-12.04</v>
      </c>
      <c r="ED902" s="1">
        <v>-13.53</v>
      </c>
      <c r="EE902" s="1">
        <v>-15.13</v>
      </c>
      <c r="EF902" s="1">
        <v>-13.45</v>
      </c>
      <c r="EG902" s="1">
        <v>-11.16</v>
      </c>
      <c r="EH902" s="1">
        <v>-12.27</v>
      </c>
      <c r="EI902" s="1">
        <v>-12.42</v>
      </c>
      <c r="EJ902" s="1">
        <v>-12.59</v>
      </c>
      <c r="EL902">
        <v>200011</v>
      </c>
      <c r="EM902">
        <v>-10.72</v>
      </c>
      <c r="EN902">
        <v>-3.5</v>
      </c>
      <c r="EO902">
        <v>12.53</v>
      </c>
      <c r="EP902">
        <v>0.51</v>
      </c>
      <c r="ER902" s="1">
        <v>200105</v>
      </c>
      <c r="ES902" s="1">
        <v>2.12</v>
      </c>
      <c r="EU902" s="1">
        <v>200006</v>
      </c>
      <c r="EV902" s="1">
        <v>12.24</v>
      </c>
      <c r="EX902" s="1">
        <v>200505</v>
      </c>
      <c r="EY902" s="1">
        <v>0.46</v>
      </c>
      <c r="FA902" s="1">
        <v>200105</v>
      </c>
      <c r="FB902" s="1">
        <f>IF(ISERROR(VLOOKUP($FA902,MOM,LOOKUPS!C$12,0)*$FB$6+VLOOKUP($FA902,STREV,LOOKUPS!C$10,0)*$FC$6+VLOOKUP($FA902,LTREV,LOOKUPS!C$9,0)*$FD$6+VLOOKUP($FA902,CFP,LOOKUPS!C$6,0)*$FE$6+VLOOKUP($FA902,EP,LOOKUPS!C$8,0)*$FF$6+VLOOKUP($FA902,BM,LOOKUPS!C$5,0)*$FG$6+VLOOKUP($FA902,DIV,LOOKUPS!C$7,0)*$FH$6++VLOOKUP($FA902,SIZE,LOOKUPS!C$11,0)*$FI$6),"",VLOOKUP($FA902,MOM,LOOKUPS!C$12,0)*$FB$6+VLOOKUP($FA902,STREV,LOOKUPS!C$10,0)*$FC$6+VLOOKUP($FA902,LTREV,LOOKUPS!C$9,0)*$FD$6+VLOOKUP($FA902,CFP,LOOKUPS!C$6,0)*$FE$6+VLOOKUP($FA902,EP,LOOKUPS!C$8,0)*$FF$6+VLOOKUP($FA902,BM,LOOKUPS!C$5,0)*$FG$6+VLOOKUP($FA902,DIV,LOOKUPS!C$7,0)*$FH$6++VLOOKUP($FA902,SIZE,LOOKUPS!C$11,0)*$FI$6)</f>
        <v>5.5593000000000004</v>
      </c>
      <c r="FC902" s="1">
        <f>IF(ISERROR(VLOOKUP($FA902,MOM,LOOKUPS!D$12,0)*$FB$6+VLOOKUP($FA902,STREV,LOOKUPS!D$10,0)*$FC$6+VLOOKUP($FA902,LTREV,LOOKUPS!D$9,0)*$FD$6+VLOOKUP($FA902,CFP,LOOKUPS!D$6,0)*$FE$6+VLOOKUP($FA902,EP,LOOKUPS!D$8,0)*$FF$6+VLOOKUP($FA902,BM,LOOKUPS!D$5,0)*$FG$6+VLOOKUP($FA902,DIV,LOOKUPS!D$7,0)*$FH$6++VLOOKUP($FA902,SIZE,LOOKUPS!D$11,0)*$FI$6),"",VLOOKUP($FA902,MOM,LOOKUPS!D$12,0)*$FB$6+VLOOKUP($FA902,STREV,LOOKUPS!D$10,0)*$FC$6+VLOOKUP($FA902,LTREV,LOOKUPS!D$9,0)*$FD$6+VLOOKUP($FA902,CFP,LOOKUPS!D$6,0)*$FE$6+VLOOKUP($FA902,EP,LOOKUPS!D$8,0)*$FF$6+VLOOKUP($FA902,BM,LOOKUPS!D$5,0)*$FG$6+VLOOKUP($FA902,DIV,LOOKUPS!D$7,0)*$FH$6++VLOOKUP($FA902,SIZE,LOOKUPS!D$11,0)*$FI$6)</f>
        <v>6.8729000000000013</v>
      </c>
      <c r="FD902" s="1">
        <f>IF(ISERROR(VLOOKUP($FA902,MOM,LOOKUPS!E$12,0)*$FB$6+VLOOKUP($FA902,STREV,LOOKUPS!E$10,0)*$FC$6+VLOOKUP($FA902,LTREV,LOOKUPS!E$9,0)*$FD$6+VLOOKUP($FA902,CFP,LOOKUPS!E$6,0)*$FE$6+VLOOKUP($FA902,EP,LOOKUPS!E$8,0)*$FF$6+VLOOKUP($FA902,BM,LOOKUPS!E$5,0)*$FG$6+VLOOKUP($FA902,DIV,LOOKUPS!E$7,0)*$FH$6++VLOOKUP($FA902,SIZE,LOOKUPS!E$11,0)*$FI$6),"",VLOOKUP($FA902,MOM,LOOKUPS!E$12,0)*$FB$6+VLOOKUP($FA902,STREV,LOOKUPS!E$10,0)*$FC$6+VLOOKUP($FA902,LTREV,LOOKUPS!E$9,0)*$FD$6+VLOOKUP($FA902,CFP,LOOKUPS!E$6,0)*$FE$6+VLOOKUP($FA902,EP,LOOKUPS!E$8,0)*$FF$6+VLOOKUP($FA902,BM,LOOKUPS!E$5,0)*$FG$6+VLOOKUP($FA902,DIV,LOOKUPS!E$7,0)*$FH$6++VLOOKUP($FA902,SIZE,LOOKUPS!E$11,0)*$FI$6)</f>
        <v>5.9495000000000005</v>
      </c>
      <c r="FE902" s="1">
        <f>IF(ISERROR(VLOOKUP($FA902,MOM,LOOKUPS!F$12,0)*$FB$6+VLOOKUP($FA902,STREV,LOOKUPS!F$10,0)*$FC$6+VLOOKUP($FA902,LTREV,LOOKUPS!F$9,0)*$FD$6+VLOOKUP($FA902,CFP,LOOKUPS!F$6,0)*$FE$6+VLOOKUP($FA902,EP,LOOKUPS!F$8,0)*$FF$6+VLOOKUP($FA902,BM,LOOKUPS!F$5,0)*$FG$6+VLOOKUP($FA902,DIV,LOOKUPS!F$7,0)*$FH$6++VLOOKUP($FA902,SIZE,LOOKUPS!F$11,0)*$FI$6),"",VLOOKUP($FA902,MOM,LOOKUPS!F$12,0)*$FB$6+VLOOKUP($FA902,STREV,LOOKUPS!F$10,0)*$FC$6+VLOOKUP($FA902,LTREV,LOOKUPS!F$9,0)*$FD$6+VLOOKUP($FA902,CFP,LOOKUPS!F$6,0)*$FE$6+VLOOKUP($FA902,EP,LOOKUPS!F$8,0)*$FF$6+VLOOKUP($FA902,BM,LOOKUPS!F$5,0)*$FG$6+VLOOKUP($FA902,DIV,LOOKUPS!F$7,0)*$FH$6++VLOOKUP($FA902,SIZE,LOOKUPS!F$11,0)*$FI$6)</f>
        <v>6.4853000000000005</v>
      </c>
      <c r="FF902" s="1">
        <f>IF(ISERROR(VLOOKUP($FA902,MOM,LOOKUPS!G$12,0)*$FB$6+VLOOKUP($FA902,STREV,LOOKUPS!G$10,0)*$FC$6+VLOOKUP($FA902,LTREV,LOOKUPS!G$9,0)*$FD$6+VLOOKUP($FA902,CFP,LOOKUPS!G$6,0)*$FE$6+VLOOKUP($FA902,EP,LOOKUPS!G$8,0)*$FF$6+VLOOKUP($FA902,BM,LOOKUPS!G$5,0)*$FG$6+VLOOKUP($FA902,DIV,LOOKUPS!G$7,0)*$FH$6++VLOOKUP($FA902,SIZE,LOOKUPS!G$11,0)*$FI$6),"",VLOOKUP($FA902,MOM,LOOKUPS!G$12,0)*$FB$6+VLOOKUP($FA902,STREV,LOOKUPS!G$10,0)*$FC$6+VLOOKUP($FA902,LTREV,LOOKUPS!G$9,0)*$FD$6+VLOOKUP($FA902,CFP,LOOKUPS!G$6,0)*$FE$6+VLOOKUP($FA902,EP,LOOKUPS!G$8,0)*$FF$6+VLOOKUP($FA902,BM,LOOKUPS!G$5,0)*$FG$6+VLOOKUP($FA902,DIV,LOOKUPS!G$7,0)*$FH$6++VLOOKUP($FA902,SIZE,LOOKUPS!G$11,0)*$FI$6)</f>
        <v>6.7439</v>
      </c>
      <c r="FG902" s="1">
        <f>IF(ISERROR(VLOOKUP($FA902,MOM,LOOKUPS!H$12,0)*$FB$6+VLOOKUP($FA902,STREV,LOOKUPS!H$10,0)*$FC$6+VLOOKUP($FA902,LTREV,LOOKUPS!H$9,0)*$FD$6+VLOOKUP($FA902,CFP,LOOKUPS!H$6,0)*$FE$6+VLOOKUP($FA902,EP,LOOKUPS!H$8,0)*$FF$6+VLOOKUP($FA902,BM,LOOKUPS!H$5,0)*$FG$6+VLOOKUP($FA902,DIV,LOOKUPS!H$7,0)*$FH$6++VLOOKUP($FA902,SIZE,LOOKUPS!H$11,0)*$FI$6),"",VLOOKUP($FA902,MOM,LOOKUPS!H$12,0)*$FB$6+VLOOKUP($FA902,STREV,LOOKUPS!H$10,0)*$FC$6+VLOOKUP($FA902,LTREV,LOOKUPS!H$9,0)*$FD$6+VLOOKUP($FA902,CFP,LOOKUPS!H$6,0)*$FE$6+VLOOKUP($FA902,EP,LOOKUPS!H$8,0)*$FF$6+VLOOKUP($FA902,BM,LOOKUPS!H$5,0)*$FG$6+VLOOKUP($FA902,DIV,LOOKUPS!H$7,0)*$FH$6++VLOOKUP($FA902,SIZE,LOOKUPS!H$11,0)*$FI$6)</f>
        <v>5.7233999999999998</v>
      </c>
      <c r="FH902" s="1">
        <f>IF(ISERROR(VLOOKUP($FA902,MOM,LOOKUPS!I$12,0)*$FB$6+VLOOKUP($FA902,STREV,LOOKUPS!I$10,0)*$FC$6+VLOOKUP($FA902,LTREV,LOOKUPS!I$9,0)*$FD$6+VLOOKUP($FA902,CFP,LOOKUPS!I$6,0)*$FE$6+VLOOKUP($FA902,EP,LOOKUPS!I$8,0)*$FF$6+VLOOKUP($FA902,BM,LOOKUPS!I$5,0)*$FG$6+VLOOKUP($FA902,DIV,LOOKUPS!I$7,0)*$FH$6++VLOOKUP($FA902,SIZE,LOOKUPS!I$11,0)*$FI$6),"",VLOOKUP($FA902,MOM,LOOKUPS!I$12,0)*$FB$6+VLOOKUP($FA902,STREV,LOOKUPS!I$10,0)*$FC$6+VLOOKUP($FA902,LTREV,LOOKUPS!I$9,0)*$FD$6+VLOOKUP($FA902,CFP,LOOKUPS!I$6,0)*$FE$6+VLOOKUP($FA902,EP,LOOKUPS!I$8,0)*$FF$6+VLOOKUP($FA902,BM,LOOKUPS!I$5,0)*$FG$6+VLOOKUP($FA902,DIV,LOOKUPS!I$7,0)*$FH$6++VLOOKUP($FA902,SIZE,LOOKUPS!I$11,0)*$FI$6)</f>
        <v>6.8496000000000006</v>
      </c>
      <c r="FI902" s="1">
        <f>IF(ISERROR(VLOOKUP($FA902,MOM,LOOKUPS!J$12,0)*$FB$6+VLOOKUP($FA902,STREV,LOOKUPS!J$10,0)*$FC$6+VLOOKUP($FA902,LTREV,LOOKUPS!J$9,0)*$FD$6+VLOOKUP($FA902,CFP,LOOKUPS!J$6,0)*$FE$6+VLOOKUP($FA902,EP,LOOKUPS!J$8,0)*$FF$6+VLOOKUP($FA902,BM,LOOKUPS!J$5,0)*$FG$6+VLOOKUP($FA902,DIV,LOOKUPS!J$7,0)*$FH$6++VLOOKUP($FA902,SIZE,LOOKUPS!J$11,0)*$FI$6),"",VLOOKUP($FA902,MOM,LOOKUPS!J$12,0)*$FB$6+VLOOKUP($FA902,STREV,LOOKUPS!J$10,0)*$FC$6+VLOOKUP($FA902,LTREV,LOOKUPS!J$9,0)*$FD$6+VLOOKUP($FA902,CFP,LOOKUPS!J$6,0)*$FE$6+VLOOKUP($FA902,EP,LOOKUPS!J$8,0)*$FF$6+VLOOKUP($FA902,BM,LOOKUPS!J$5,0)*$FG$6+VLOOKUP($FA902,DIV,LOOKUPS!J$7,0)*$FH$6++VLOOKUP($FA902,SIZE,LOOKUPS!J$11,0)*$FI$6)</f>
        <v>7.6690000000000005</v>
      </c>
      <c r="FJ902" s="1">
        <f>IF(ISERROR(VLOOKUP($FA902,MOM,LOOKUPS!K$12,0)*$FB$6+VLOOKUP($FA902,STREV,LOOKUPS!K$10,0)*$FC$6+VLOOKUP($FA902,LTREV,LOOKUPS!K$9,0)*$FD$6+VLOOKUP($FA902,CFP,LOOKUPS!K$6,0)*$FE$6+VLOOKUP($FA902,EP,LOOKUPS!K$8,0)*$FF$6+VLOOKUP($FA902,BM,LOOKUPS!K$5,0)*$FG$6+VLOOKUP($FA902,DIV,LOOKUPS!K$7,0)*$FH$6++VLOOKUP($FA902,SIZE,LOOKUPS!K$11,0)*$FI$6),"",VLOOKUP($FA902,MOM,LOOKUPS!K$12,0)*$FB$6+VLOOKUP($FA902,STREV,LOOKUPS!K$10,0)*$FC$6+VLOOKUP($FA902,LTREV,LOOKUPS!K$9,0)*$FD$6+VLOOKUP($FA902,CFP,LOOKUPS!K$6,0)*$FE$6+VLOOKUP($FA902,EP,LOOKUPS!K$8,0)*$FF$6+VLOOKUP($FA902,BM,LOOKUPS!K$5,0)*$FG$6+VLOOKUP($FA902,DIV,LOOKUPS!K$7,0)*$FH$6++VLOOKUP($FA902,SIZE,LOOKUPS!K$11,0)*$FI$6)</f>
        <v>7.0870999999999995</v>
      </c>
      <c r="FK902" s="1">
        <f>IF(ISERROR(VLOOKUP($FA902,MOM,LOOKUPS!L$12,0)*$FB$6+VLOOKUP($FA902,STREV,LOOKUPS!L$10,0)*$FC$6+VLOOKUP($FA902,LTREV,LOOKUPS!L$9,0)*$FD$6+VLOOKUP($FA902,CFP,LOOKUPS!L$6,0)*$FE$6+VLOOKUP($FA902,EP,LOOKUPS!L$8,0)*$FF$6+VLOOKUP($FA902,BM,LOOKUPS!L$5,0)*$FG$6+VLOOKUP($FA902,DIV,LOOKUPS!L$7,0)*$FH$6++VLOOKUP($FA902,SIZE,LOOKUPS!L$11,0)*$FI$6),"",VLOOKUP($FA902,MOM,LOOKUPS!L$12,0)*$FB$6+VLOOKUP($FA902,STREV,LOOKUPS!L$10,0)*$FC$6+VLOOKUP($FA902,LTREV,LOOKUPS!L$9,0)*$FD$6+VLOOKUP($FA902,CFP,LOOKUPS!L$6,0)*$FE$6+VLOOKUP($FA902,EP,LOOKUPS!L$8,0)*$FF$6+VLOOKUP($FA902,BM,LOOKUPS!L$5,0)*$FG$6+VLOOKUP($FA902,DIV,LOOKUPS!L$7,0)*$FH$6++VLOOKUP($FA902,SIZE,LOOKUPS!L$11,0)*$FI$6)</f>
        <v>9.1145999999999994</v>
      </c>
    </row>
    <row r="903" spans="1:167" x14ac:dyDescent="0.3">
      <c r="A903" s="1">
        <v>200106</v>
      </c>
      <c r="B903" s="1">
        <v>-1.86</v>
      </c>
      <c r="C903" s="1">
        <v>2.25</v>
      </c>
      <c r="D903" s="1">
        <v>3.03</v>
      </c>
      <c r="E903" s="1">
        <v>2.63</v>
      </c>
      <c r="F903" s="1">
        <v>2.14</v>
      </c>
      <c r="G903" s="1">
        <v>3.33</v>
      </c>
      <c r="H903" s="1">
        <v>2.57</v>
      </c>
      <c r="I903" s="1">
        <v>2.89</v>
      </c>
      <c r="J903" s="1">
        <v>2.79</v>
      </c>
      <c r="K903" s="1">
        <v>3.04</v>
      </c>
      <c r="M903" s="1">
        <v>200007</v>
      </c>
      <c r="N903" s="1">
        <v>0.49</v>
      </c>
      <c r="O903" s="1">
        <v>1.32</v>
      </c>
      <c r="P903" s="1">
        <v>0.9</v>
      </c>
      <c r="Q903" s="1">
        <v>-0.28000000000000003</v>
      </c>
      <c r="R903" s="1">
        <v>0.55000000000000004</v>
      </c>
      <c r="S903" s="1">
        <v>-1.17</v>
      </c>
      <c r="T903" s="1">
        <v>1.19</v>
      </c>
      <c r="U903" s="1">
        <v>-1.51</v>
      </c>
      <c r="V903" s="1">
        <v>-2.88</v>
      </c>
      <c r="W903" s="1">
        <v>-8.9499999999999993</v>
      </c>
      <c r="Y903" s="1">
        <v>200506</v>
      </c>
      <c r="Z903" s="1">
        <v>2.61</v>
      </c>
      <c r="AA903" s="1">
        <v>2.5299999999999998</v>
      </c>
      <c r="AB903" s="1">
        <v>4.37</v>
      </c>
      <c r="AC903" s="1">
        <v>3.29</v>
      </c>
      <c r="AD903" s="1">
        <v>2.63</v>
      </c>
      <c r="AE903" s="1">
        <v>3.24</v>
      </c>
      <c r="AF903" s="1">
        <v>2.65</v>
      </c>
      <c r="AG903" s="1">
        <v>3.4</v>
      </c>
      <c r="AH903" s="1">
        <v>3.13</v>
      </c>
      <c r="AI903" s="1">
        <v>3.81</v>
      </c>
      <c r="CA903" s="1">
        <v>200012</v>
      </c>
      <c r="CB903" s="1">
        <v>-12.05</v>
      </c>
      <c r="CC903" s="1">
        <v>-4.3499999999999996</v>
      </c>
      <c r="CD903" s="1">
        <v>2.29</v>
      </c>
      <c r="CE903" s="1">
        <v>0.18</v>
      </c>
      <c r="CF903" s="1">
        <v>-5.82</v>
      </c>
      <c r="CG903" s="1">
        <v>1.1000000000000001</v>
      </c>
      <c r="CH903" s="1">
        <v>3.34</v>
      </c>
      <c r="CI903" s="1">
        <v>1.98</v>
      </c>
      <c r="CJ903" s="1">
        <v>-0.73</v>
      </c>
      <c r="CK903" s="1">
        <v>-6.94</v>
      </c>
      <c r="CL903" s="1">
        <v>-3.97</v>
      </c>
      <c r="CM903" s="1">
        <v>1.1499999999999999</v>
      </c>
      <c r="CN903" s="1">
        <v>1.06</v>
      </c>
      <c r="CO903" s="1">
        <v>2.94</v>
      </c>
      <c r="CP903" s="1">
        <v>3.75</v>
      </c>
      <c r="CQ903" s="1">
        <v>1.53</v>
      </c>
      <c r="CR903" s="1">
        <v>2.4</v>
      </c>
      <c r="CS903" s="1">
        <v>0.33</v>
      </c>
      <c r="CT903" s="1">
        <v>-2.02</v>
      </c>
      <c r="CV903" s="1">
        <v>200112</v>
      </c>
      <c r="CW903" s="1">
        <v>7.46</v>
      </c>
      <c r="CX903" s="1">
        <v>5.96</v>
      </c>
      <c r="CY903" s="1">
        <v>4.0199999999999996</v>
      </c>
      <c r="CZ903" s="1">
        <v>3.77</v>
      </c>
      <c r="DA903" s="1">
        <v>6.47</v>
      </c>
      <c r="DB903" s="1">
        <v>4.6500000000000004</v>
      </c>
      <c r="DC903" s="1">
        <v>3.84</v>
      </c>
      <c r="DD903" s="1">
        <v>4.05</v>
      </c>
      <c r="DE903" s="1">
        <v>3.63</v>
      </c>
      <c r="DF903" s="1">
        <v>6.63</v>
      </c>
      <c r="DG903" s="1">
        <v>6.32</v>
      </c>
      <c r="DH903" s="1">
        <v>4.92</v>
      </c>
      <c r="DI903" s="1">
        <v>4.41</v>
      </c>
      <c r="DJ903" s="1">
        <v>3.45</v>
      </c>
      <c r="DK903" s="1">
        <v>4.13</v>
      </c>
      <c r="DL903" s="1">
        <v>4.0999999999999996</v>
      </c>
      <c r="DM903" s="1">
        <v>4.01</v>
      </c>
      <c r="DN903" s="1">
        <v>3.7</v>
      </c>
      <c r="DO903" s="1">
        <v>3.55</v>
      </c>
      <c r="DQ903" s="1">
        <v>200012</v>
      </c>
      <c r="DR903" s="1">
        <v>-99.99</v>
      </c>
      <c r="DS903" s="1">
        <v>-5.05</v>
      </c>
      <c r="DT903" s="1">
        <v>5.18</v>
      </c>
      <c r="DU903" s="1">
        <v>5.01</v>
      </c>
      <c r="DV903" s="1">
        <v>-6.34</v>
      </c>
      <c r="DW903" s="1">
        <v>3.22</v>
      </c>
      <c r="DX903" s="1">
        <v>5.48</v>
      </c>
      <c r="DY903" s="1">
        <v>6.87</v>
      </c>
      <c r="DZ903" s="1">
        <v>4.41</v>
      </c>
      <c r="EA903" s="1">
        <v>-7.39</v>
      </c>
      <c r="EB903" s="1">
        <v>-3.32</v>
      </c>
      <c r="EC903" s="1">
        <v>3.3</v>
      </c>
      <c r="ED903" s="1">
        <v>3.14</v>
      </c>
      <c r="EE903" s="1">
        <v>4.5599999999999996</v>
      </c>
      <c r="EF903" s="1">
        <v>6.63</v>
      </c>
      <c r="EG903" s="1">
        <v>7.55</v>
      </c>
      <c r="EH903" s="1">
        <v>6.08</v>
      </c>
      <c r="EI903" s="1">
        <v>6.52</v>
      </c>
      <c r="EJ903" s="1">
        <v>2.19</v>
      </c>
      <c r="EL903">
        <v>200012</v>
      </c>
      <c r="EM903">
        <v>1.19</v>
      </c>
      <c r="EN903">
        <v>0.73</v>
      </c>
      <c r="EO903">
        <v>7.67</v>
      </c>
      <c r="EP903">
        <v>0.5</v>
      </c>
      <c r="ER903" s="1">
        <v>200106</v>
      </c>
      <c r="ES903" s="1">
        <v>0.34</v>
      </c>
      <c r="EU903" s="1">
        <v>200007</v>
      </c>
      <c r="EV903" s="1">
        <v>6.5</v>
      </c>
      <c r="EX903" s="1">
        <v>200506</v>
      </c>
      <c r="EY903" s="1">
        <v>-1.52</v>
      </c>
      <c r="FA903" s="1">
        <v>200106</v>
      </c>
      <c r="FB903" s="1">
        <f>IF(ISERROR(VLOOKUP($FA903,MOM,LOOKUPS!C$12,0)*$FB$6+VLOOKUP($FA903,STREV,LOOKUPS!C$10,0)*$FC$6+VLOOKUP($FA903,LTREV,LOOKUPS!C$9,0)*$FD$6+VLOOKUP($FA903,CFP,LOOKUPS!C$6,0)*$FE$6+VLOOKUP($FA903,EP,LOOKUPS!C$8,0)*$FF$6+VLOOKUP($FA903,BM,LOOKUPS!C$5,0)*$FG$6+VLOOKUP($FA903,DIV,LOOKUPS!C$7,0)*$FH$6++VLOOKUP($FA903,SIZE,LOOKUPS!C$11,0)*$FI$6),"",VLOOKUP($FA903,MOM,LOOKUPS!C$12,0)*$FB$6+VLOOKUP($FA903,STREV,LOOKUPS!C$10,0)*$FC$6+VLOOKUP($FA903,LTREV,LOOKUPS!C$9,0)*$FD$6+VLOOKUP($FA903,CFP,LOOKUPS!C$6,0)*$FE$6+VLOOKUP($FA903,EP,LOOKUPS!C$8,0)*$FF$6+VLOOKUP($FA903,BM,LOOKUPS!C$5,0)*$FG$6+VLOOKUP($FA903,DIV,LOOKUPS!C$7,0)*$FH$6++VLOOKUP($FA903,SIZE,LOOKUPS!C$11,0)*$FI$6)</f>
        <v>-0.31270000000000003</v>
      </c>
      <c r="FC903" s="1">
        <f>IF(ISERROR(VLOOKUP($FA903,MOM,LOOKUPS!D$12,0)*$FB$6+VLOOKUP($FA903,STREV,LOOKUPS!D$10,0)*$FC$6+VLOOKUP($FA903,LTREV,LOOKUPS!D$9,0)*$FD$6+VLOOKUP($FA903,CFP,LOOKUPS!D$6,0)*$FE$6+VLOOKUP($FA903,EP,LOOKUPS!D$8,0)*$FF$6+VLOOKUP($FA903,BM,LOOKUPS!D$5,0)*$FG$6+VLOOKUP($FA903,DIV,LOOKUPS!D$7,0)*$FH$6++VLOOKUP($FA903,SIZE,LOOKUPS!D$11,0)*$FI$6),"",VLOOKUP($FA903,MOM,LOOKUPS!D$12,0)*$FB$6+VLOOKUP($FA903,STREV,LOOKUPS!D$10,0)*$FC$6+VLOOKUP($FA903,LTREV,LOOKUPS!D$9,0)*$FD$6+VLOOKUP($FA903,CFP,LOOKUPS!D$6,0)*$FE$6+VLOOKUP($FA903,EP,LOOKUPS!D$8,0)*$FF$6+VLOOKUP($FA903,BM,LOOKUPS!D$5,0)*$FG$6+VLOOKUP($FA903,DIV,LOOKUPS!D$7,0)*$FH$6++VLOOKUP($FA903,SIZE,LOOKUPS!D$11,0)*$FI$6)</f>
        <v>2.1920000000000002</v>
      </c>
      <c r="FD903" s="1">
        <f>IF(ISERROR(VLOOKUP($FA903,MOM,LOOKUPS!E$12,0)*$FB$6+VLOOKUP($FA903,STREV,LOOKUPS!E$10,0)*$FC$6+VLOOKUP($FA903,LTREV,LOOKUPS!E$9,0)*$FD$6+VLOOKUP($FA903,CFP,LOOKUPS!E$6,0)*$FE$6+VLOOKUP($FA903,EP,LOOKUPS!E$8,0)*$FF$6+VLOOKUP($FA903,BM,LOOKUPS!E$5,0)*$FG$6+VLOOKUP($FA903,DIV,LOOKUPS!E$7,0)*$FH$6++VLOOKUP($FA903,SIZE,LOOKUPS!E$11,0)*$FI$6),"",VLOOKUP($FA903,MOM,LOOKUPS!E$12,0)*$FB$6+VLOOKUP($FA903,STREV,LOOKUPS!E$10,0)*$FC$6+VLOOKUP($FA903,LTREV,LOOKUPS!E$9,0)*$FD$6+VLOOKUP($FA903,CFP,LOOKUPS!E$6,0)*$FE$6+VLOOKUP($FA903,EP,LOOKUPS!E$8,0)*$FF$6+VLOOKUP($FA903,BM,LOOKUPS!E$5,0)*$FG$6+VLOOKUP($FA903,DIV,LOOKUPS!E$7,0)*$FH$6++VLOOKUP($FA903,SIZE,LOOKUPS!E$11,0)*$FI$6)</f>
        <v>1.1998000000000002</v>
      </c>
      <c r="FE903" s="1">
        <f>IF(ISERROR(VLOOKUP($FA903,MOM,LOOKUPS!F$12,0)*$FB$6+VLOOKUP($FA903,STREV,LOOKUPS!F$10,0)*$FC$6+VLOOKUP($FA903,LTREV,LOOKUPS!F$9,0)*$FD$6+VLOOKUP($FA903,CFP,LOOKUPS!F$6,0)*$FE$6+VLOOKUP($FA903,EP,LOOKUPS!F$8,0)*$FF$6+VLOOKUP($FA903,BM,LOOKUPS!F$5,0)*$FG$6+VLOOKUP($FA903,DIV,LOOKUPS!F$7,0)*$FH$6++VLOOKUP($FA903,SIZE,LOOKUPS!F$11,0)*$FI$6),"",VLOOKUP($FA903,MOM,LOOKUPS!F$12,0)*$FB$6+VLOOKUP($FA903,STREV,LOOKUPS!F$10,0)*$FC$6+VLOOKUP($FA903,LTREV,LOOKUPS!F$9,0)*$FD$6+VLOOKUP($FA903,CFP,LOOKUPS!F$6,0)*$FE$6+VLOOKUP($FA903,EP,LOOKUPS!F$8,0)*$FF$6+VLOOKUP($FA903,BM,LOOKUPS!F$5,0)*$FG$6+VLOOKUP($FA903,DIV,LOOKUPS!F$7,0)*$FH$6++VLOOKUP($FA903,SIZE,LOOKUPS!F$11,0)*$FI$6)</f>
        <v>2.2000999999999999</v>
      </c>
      <c r="FF903" s="1">
        <f>IF(ISERROR(VLOOKUP($FA903,MOM,LOOKUPS!G$12,0)*$FB$6+VLOOKUP($FA903,STREV,LOOKUPS!G$10,0)*$FC$6+VLOOKUP($FA903,LTREV,LOOKUPS!G$9,0)*$FD$6+VLOOKUP($FA903,CFP,LOOKUPS!G$6,0)*$FE$6+VLOOKUP($FA903,EP,LOOKUPS!G$8,0)*$FF$6+VLOOKUP($FA903,BM,LOOKUPS!G$5,0)*$FG$6+VLOOKUP($FA903,DIV,LOOKUPS!G$7,0)*$FH$6++VLOOKUP($FA903,SIZE,LOOKUPS!G$11,0)*$FI$6),"",VLOOKUP($FA903,MOM,LOOKUPS!G$12,0)*$FB$6+VLOOKUP($FA903,STREV,LOOKUPS!G$10,0)*$FC$6+VLOOKUP($FA903,LTREV,LOOKUPS!G$9,0)*$FD$6+VLOOKUP($FA903,CFP,LOOKUPS!G$6,0)*$FE$6+VLOOKUP($FA903,EP,LOOKUPS!G$8,0)*$FF$6+VLOOKUP($FA903,BM,LOOKUPS!G$5,0)*$FG$6+VLOOKUP($FA903,DIV,LOOKUPS!G$7,0)*$FH$6++VLOOKUP($FA903,SIZE,LOOKUPS!G$11,0)*$FI$6)</f>
        <v>2.7468000000000004</v>
      </c>
      <c r="FG903" s="1">
        <f>IF(ISERROR(VLOOKUP($FA903,MOM,LOOKUPS!H$12,0)*$FB$6+VLOOKUP($FA903,STREV,LOOKUPS!H$10,0)*$FC$6+VLOOKUP($FA903,LTREV,LOOKUPS!H$9,0)*$FD$6+VLOOKUP($FA903,CFP,LOOKUPS!H$6,0)*$FE$6+VLOOKUP($FA903,EP,LOOKUPS!H$8,0)*$FF$6+VLOOKUP($FA903,BM,LOOKUPS!H$5,0)*$FG$6+VLOOKUP($FA903,DIV,LOOKUPS!H$7,0)*$FH$6++VLOOKUP($FA903,SIZE,LOOKUPS!H$11,0)*$FI$6),"",VLOOKUP($FA903,MOM,LOOKUPS!H$12,0)*$FB$6+VLOOKUP($FA903,STREV,LOOKUPS!H$10,0)*$FC$6+VLOOKUP($FA903,LTREV,LOOKUPS!H$9,0)*$FD$6+VLOOKUP($FA903,CFP,LOOKUPS!H$6,0)*$FE$6+VLOOKUP($FA903,EP,LOOKUPS!H$8,0)*$FF$6+VLOOKUP($FA903,BM,LOOKUPS!H$5,0)*$FG$6+VLOOKUP($FA903,DIV,LOOKUPS!H$7,0)*$FH$6++VLOOKUP($FA903,SIZE,LOOKUPS!H$11,0)*$FI$6)</f>
        <v>3.0608</v>
      </c>
      <c r="FH903" s="1">
        <f>IF(ISERROR(VLOOKUP($FA903,MOM,LOOKUPS!I$12,0)*$FB$6+VLOOKUP($FA903,STREV,LOOKUPS!I$10,0)*$FC$6+VLOOKUP($FA903,LTREV,LOOKUPS!I$9,0)*$FD$6+VLOOKUP($FA903,CFP,LOOKUPS!I$6,0)*$FE$6+VLOOKUP($FA903,EP,LOOKUPS!I$8,0)*$FF$6+VLOOKUP($FA903,BM,LOOKUPS!I$5,0)*$FG$6+VLOOKUP($FA903,DIV,LOOKUPS!I$7,0)*$FH$6++VLOOKUP($FA903,SIZE,LOOKUPS!I$11,0)*$FI$6),"",VLOOKUP($FA903,MOM,LOOKUPS!I$12,0)*$FB$6+VLOOKUP($FA903,STREV,LOOKUPS!I$10,0)*$FC$6+VLOOKUP($FA903,LTREV,LOOKUPS!I$9,0)*$FD$6+VLOOKUP($FA903,CFP,LOOKUPS!I$6,0)*$FE$6+VLOOKUP($FA903,EP,LOOKUPS!I$8,0)*$FF$6+VLOOKUP($FA903,BM,LOOKUPS!I$5,0)*$FG$6+VLOOKUP($FA903,DIV,LOOKUPS!I$7,0)*$FH$6++VLOOKUP($FA903,SIZE,LOOKUPS!I$11,0)*$FI$6)</f>
        <v>2.8546000000000005</v>
      </c>
      <c r="FI903" s="1">
        <f>IF(ISERROR(VLOOKUP($FA903,MOM,LOOKUPS!J$12,0)*$FB$6+VLOOKUP($FA903,STREV,LOOKUPS!J$10,0)*$FC$6+VLOOKUP($FA903,LTREV,LOOKUPS!J$9,0)*$FD$6+VLOOKUP($FA903,CFP,LOOKUPS!J$6,0)*$FE$6+VLOOKUP($FA903,EP,LOOKUPS!J$8,0)*$FF$6+VLOOKUP($FA903,BM,LOOKUPS!J$5,0)*$FG$6+VLOOKUP($FA903,DIV,LOOKUPS!J$7,0)*$FH$6++VLOOKUP($FA903,SIZE,LOOKUPS!J$11,0)*$FI$6),"",VLOOKUP($FA903,MOM,LOOKUPS!J$12,0)*$FB$6+VLOOKUP($FA903,STREV,LOOKUPS!J$10,0)*$FC$6+VLOOKUP($FA903,LTREV,LOOKUPS!J$9,0)*$FD$6+VLOOKUP($FA903,CFP,LOOKUPS!J$6,0)*$FE$6+VLOOKUP($FA903,EP,LOOKUPS!J$8,0)*$FF$6+VLOOKUP($FA903,BM,LOOKUPS!J$5,0)*$FG$6+VLOOKUP($FA903,DIV,LOOKUPS!J$7,0)*$FH$6++VLOOKUP($FA903,SIZE,LOOKUPS!J$11,0)*$FI$6)</f>
        <v>2.2221000000000002</v>
      </c>
      <c r="FJ903" s="1">
        <f>IF(ISERROR(VLOOKUP($FA903,MOM,LOOKUPS!K$12,0)*$FB$6+VLOOKUP($FA903,STREV,LOOKUPS!K$10,0)*$FC$6+VLOOKUP($FA903,LTREV,LOOKUPS!K$9,0)*$FD$6+VLOOKUP($FA903,CFP,LOOKUPS!K$6,0)*$FE$6+VLOOKUP($FA903,EP,LOOKUPS!K$8,0)*$FF$6+VLOOKUP($FA903,BM,LOOKUPS!K$5,0)*$FG$6+VLOOKUP($FA903,DIV,LOOKUPS!K$7,0)*$FH$6++VLOOKUP($FA903,SIZE,LOOKUPS!K$11,0)*$FI$6),"",VLOOKUP($FA903,MOM,LOOKUPS!K$12,0)*$FB$6+VLOOKUP($FA903,STREV,LOOKUPS!K$10,0)*$FC$6+VLOOKUP($FA903,LTREV,LOOKUPS!K$9,0)*$FD$6+VLOOKUP($FA903,CFP,LOOKUPS!K$6,0)*$FE$6+VLOOKUP($FA903,EP,LOOKUPS!K$8,0)*$FF$6+VLOOKUP($FA903,BM,LOOKUPS!K$5,0)*$FG$6+VLOOKUP($FA903,DIV,LOOKUPS!K$7,0)*$FH$6++VLOOKUP($FA903,SIZE,LOOKUPS!K$11,0)*$FI$6)</f>
        <v>2.3463000000000003</v>
      </c>
      <c r="FK903" s="1">
        <f>IF(ISERROR(VLOOKUP($FA903,MOM,LOOKUPS!L$12,0)*$FB$6+VLOOKUP($FA903,STREV,LOOKUPS!L$10,0)*$FC$6+VLOOKUP($FA903,LTREV,LOOKUPS!L$9,0)*$FD$6+VLOOKUP($FA903,CFP,LOOKUPS!L$6,0)*$FE$6+VLOOKUP($FA903,EP,LOOKUPS!L$8,0)*$FF$6+VLOOKUP($FA903,BM,LOOKUPS!L$5,0)*$FG$6+VLOOKUP($FA903,DIV,LOOKUPS!L$7,0)*$FH$6++VLOOKUP($FA903,SIZE,LOOKUPS!L$11,0)*$FI$6),"",VLOOKUP($FA903,MOM,LOOKUPS!L$12,0)*$FB$6+VLOOKUP($FA903,STREV,LOOKUPS!L$10,0)*$FC$6+VLOOKUP($FA903,LTREV,LOOKUPS!L$9,0)*$FD$6+VLOOKUP($FA903,CFP,LOOKUPS!L$6,0)*$FE$6+VLOOKUP($FA903,EP,LOOKUPS!L$8,0)*$FF$6+VLOOKUP($FA903,BM,LOOKUPS!L$5,0)*$FG$6+VLOOKUP($FA903,DIV,LOOKUPS!L$7,0)*$FH$6++VLOOKUP($FA903,SIZE,LOOKUPS!L$11,0)*$FI$6)</f>
        <v>1.0232000000000001</v>
      </c>
    </row>
    <row r="904" spans="1:167" x14ac:dyDescent="0.3">
      <c r="A904" s="1">
        <v>200107</v>
      </c>
      <c r="B904" s="1">
        <v>-9.14</v>
      </c>
      <c r="C904" s="1">
        <v>-2.4900000000000002</v>
      </c>
      <c r="D904" s="1">
        <v>-1.02</v>
      </c>
      <c r="E904" s="1">
        <v>-1.1000000000000001</v>
      </c>
      <c r="F904" s="1">
        <v>0.39</v>
      </c>
      <c r="G904" s="1">
        <v>1.06</v>
      </c>
      <c r="H904" s="1">
        <v>1.1599999999999999</v>
      </c>
      <c r="I904" s="1">
        <v>1.74</v>
      </c>
      <c r="J904" s="1">
        <v>1.08</v>
      </c>
      <c r="K904" s="1">
        <v>0.5</v>
      </c>
      <c r="M904" s="1">
        <v>200008</v>
      </c>
      <c r="N904" s="1">
        <v>10.89</v>
      </c>
      <c r="O904" s="1">
        <v>5.9</v>
      </c>
      <c r="P904" s="1">
        <v>6.09</v>
      </c>
      <c r="Q904" s="1">
        <v>5.74</v>
      </c>
      <c r="R904" s="1">
        <v>4.25</v>
      </c>
      <c r="S904" s="1">
        <v>3.51</v>
      </c>
      <c r="T904" s="1">
        <v>4.84</v>
      </c>
      <c r="U904" s="1">
        <v>5.15</v>
      </c>
      <c r="V904" s="1">
        <v>4.45</v>
      </c>
      <c r="W904" s="1">
        <v>6.03</v>
      </c>
      <c r="Y904" s="1">
        <v>200507</v>
      </c>
      <c r="Z904" s="1">
        <v>8.43</v>
      </c>
      <c r="AA904" s="1">
        <v>5.83</v>
      </c>
      <c r="AB904" s="1">
        <v>6.33</v>
      </c>
      <c r="AC904" s="1">
        <v>5.53</v>
      </c>
      <c r="AD904" s="1">
        <v>5.64</v>
      </c>
      <c r="AE904" s="1">
        <v>5.5</v>
      </c>
      <c r="AF904" s="1">
        <v>6.06</v>
      </c>
      <c r="AG904" s="1">
        <v>5.5</v>
      </c>
      <c r="AH904" s="1">
        <v>5.53</v>
      </c>
      <c r="AI904" s="1">
        <v>7.04</v>
      </c>
      <c r="CA904" s="1">
        <v>200101</v>
      </c>
      <c r="CB904" s="1">
        <v>46.59</v>
      </c>
      <c r="CC904" s="1">
        <v>33.26</v>
      </c>
      <c r="CD904" s="1">
        <v>18.18</v>
      </c>
      <c r="CE904" s="1">
        <v>19.11</v>
      </c>
      <c r="CF904" s="1">
        <v>36.36</v>
      </c>
      <c r="CG904" s="1">
        <v>20.99</v>
      </c>
      <c r="CH904" s="1">
        <v>17.399999999999999</v>
      </c>
      <c r="CI904" s="1">
        <v>16.309999999999999</v>
      </c>
      <c r="CJ904" s="1">
        <v>20.81</v>
      </c>
      <c r="CK904" s="1">
        <v>39.17</v>
      </c>
      <c r="CL904" s="1">
        <v>31.73</v>
      </c>
      <c r="CM904" s="1">
        <v>21.67</v>
      </c>
      <c r="CN904" s="1">
        <v>20.29</v>
      </c>
      <c r="CO904" s="1">
        <v>20.11</v>
      </c>
      <c r="CP904" s="1">
        <v>14.62</v>
      </c>
      <c r="CQ904" s="1">
        <v>17.72</v>
      </c>
      <c r="CR904" s="1">
        <v>14.95</v>
      </c>
      <c r="CS904" s="1">
        <v>17.71</v>
      </c>
      <c r="CT904" s="1">
        <v>24.65</v>
      </c>
      <c r="CV904" s="1">
        <v>200201</v>
      </c>
      <c r="CW904" s="1">
        <v>1.77</v>
      </c>
      <c r="CX904" s="1">
        <v>1.4</v>
      </c>
      <c r="CY904" s="1">
        <v>2.15</v>
      </c>
      <c r="CZ904" s="1">
        <v>3</v>
      </c>
      <c r="DA904" s="1">
        <v>1.38</v>
      </c>
      <c r="DB904" s="1">
        <v>1.89</v>
      </c>
      <c r="DC904" s="1">
        <v>2.2000000000000002</v>
      </c>
      <c r="DD904" s="1">
        <v>2.19</v>
      </c>
      <c r="DE904" s="1">
        <v>3.37</v>
      </c>
      <c r="DF904" s="1">
        <v>2.2000000000000002</v>
      </c>
      <c r="DG904" s="1">
        <v>0.59</v>
      </c>
      <c r="DH904" s="1">
        <v>1.44</v>
      </c>
      <c r="DI904" s="1">
        <v>2.3199999999999998</v>
      </c>
      <c r="DJ904" s="1">
        <v>1.37</v>
      </c>
      <c r="DK904" s="1">
        <v>2.8</v>
      </c>
      <c r="DL904" s="1">
        <v>1.97</v>
      </c>
      <c r="DM904" s="1">
        <v>2.39</v>
      </c>
      <c r="DN904" s="1">
        <v>3.57</v>
      </c>
      <c r="DO904" s="1">
        <v>3.12</v>
      </c>
      <c r="DQ904" s="1">
        <v>200101</v>
      </c>
      <c r="DR904" s="1">
        <v>-99.99</v>
      </c>
      <c r="DS904" s="1">
        <v>30.72</v>
      </c>
      <c r="DT904" s="1">
        <v>19.28</v>
      </c>
      <c r="DU904" s="1">
        <v>8.9600000000000009</v>
      </c>
      <c r="DV904" s="1">
        <v>31.79</v>
      </c>
      <c r="DW904" s="1">
        <v>23.19</v>
      </c>
      <c r="DX904" s="1">
        <v>19.93</v>
      </c>
      <c r="DY904" s="1">
        <v>11.6</v>
      </c>
      <c r="DZ904" s="1">
        <v>8.4</v>
      </c>
      <c r="EA904" s="1">
        <v>32.94</v>
      </c>
      <c r="EB904" s="1">
        <v>28.53</v>
      </c>
      <c r="EC904" s="1">
        <v>23.9</v>
      </c>
      <c r="ED904" s="1">
        <v>22.39</v>
      </c>
      <c r="EE904" s="1">
        <v>22.48</v>
      </c>
      <c r="EF904" s="1">
        <v>16.75</v>
      </c>
      <c r="EG904" s="1">
        <v>13.03</v>
      </c>
      <c r="EH904" s="1">
        <v>9.9499999999999993</v>
      </c>
      <c r="EI904" s="1">
        <v>9.92</v>
      </c>
      <c r="EJ904" s="1">
        <v>6.79</v>
      </c>
      <c r="EL904">
        <v>200101</v>
      </c>
      <c r="EM904">
        <v>3.13</v>
      </c>
      <c r="EN904">
        <v>6.76</v>
      </c>
      <c r="EO904">
        <v>-5.33</v>
      </c>
      <c r="EP904">
        <v>0.54</v>
      </c>
      <c r="ER904" s="1">
        <v>200107</v>
      </c>
      <c r="ES904" s="1">
        <v>5.47</v>
      </c>
      <c r="EU904" s="1">
        <v>200008</v>
      </c>
      <c r="EV904" s="1">
        <v>0.47</v>
      </c>
      <c r="EX904" s="1">
        <v>200507</v>
      </c>
      <c r="EY904" s="1">
        <v>0.93</v>
      </c>
      <c r="FA904" s="1">
        <v>200107</v>
      </c>
      <c r="FB904" s="1">
        <f>IF(ISERROR(VLOOKUP($FA904,MOM,LOOKUPS!C$12,0)*$FB$6+VLOOKUP($FA904,STREV,LOOKUPS!C$10,0)*$FC$6+VLOOKUP($FA904,LTREV,LOOKUPS!C$9,0)*$FD$6+VLOOKUP($FA904,CFP,LOOKUPS!C$6,0)*$FE$6+VLOOKUP($FA904,EP,LOOKUPS!C$8,0)*$FF$6+VLOOKUP($FA904,BM,LOOKUPS!C$5,0)*$FG$6+VLOOKUP($FA904,DIV,LOOKUPS!C$7,0)*$FH$6++VLOOKUP($FA904,SIZE,LOOKUPS!C$11,0)*$FI$6),"",VLOOKUP($FA904,MOM,LOOKUPS!C$12,0)*$FB$6+VLOOKUP($FA904,STREV,LOOKUPS!C$10,0)*$FC$6+VLOOKUP($FA904,LTREV,LOOKUPS!C$9,0)*$FD$6+VLOOKUP($FA904,CFP,LOOKUPS!C$6,0)*$FE$6+VLOOKUP($FA904,EP,LOOKUPS!C$8,0)*$FF$6+VLOOKUP($FA904,BM,LOOKUPS!C$5,0)*$FG$6+VLOOKUP($FA904,DIV,LOOKUPS!C$7,0)*$FH$6++VLOOKUP($FA904,SIZE,LOOKUPS!C$11,0)*$FI$6)</f>
        <v>-7.9952000000000005</v>
      </c>
      <c r="FC904" s="1">
        <f>IF(ISERROR(VLOOKUP($FA904,MOM,LOOKUPS!D$12,0)*$FB$6+VLOOKUP($FA904,STREV,LOOKUPS!D$10,0)*$FC$6+VLOOKUP($FA904,LTREV,LOOKUPS!D$9,0)*$FD$6+VLOOKUP($FA904,CFP,LOOKUPS!D$6,0)*$FE$6+VLOOKUP($FA904,EP,LOOKUPS!D$8,0)*$FF$6+VLOOKUP($FA904,BM,LOOKUPS!D$5,0)*$FG$6+VLOOKUP($FA904,DIV,LOOKUPS!D$7,0)*$FH$6++VLOOKUP($FA904,SIZE,LOOKUPS!D$11,0)*$FI$6),"",VLOOKUP($FA904,MOM,LOOKUPS!D$12,0)*$FB$6+VLOOKUP($FA904,STREV,LOOKUPS!D$10,0)*$FC$6+VLOOKUP($FA904,LTREV,LOOKUPS!D$9,0)*$FD$6+VLOOKUP($FA904,CFP,LOOKUPS!D$6,0)*$FE$6+VLOOKUP($FA904,EP,LOOKUPS!D$8,0)*$FF$6+VLOOKUP($FA904,BM,LOOKUPS!D$5,0)*$FG$6+VLOOKUP($FA904,DIV,LOOKUPS!D$7,0)*$FH$6++VLOOKUP($FA904,SIZE,LOOKUPS!D$11,0)*$FI$6)</f>
        <v>-3.5907</v>
      </c>
      <c r="FD904" s="1">
        <f>IF(ISERROR(VLOOKUP($FA904,MOM,LOOKUPS!E$12,0)*$FB$6+VLOOKUP($FA904,STREV,LOOKUPS!E$10,0)*$FC$6+VLOOKUP($FA904,LTREV,LOOKUPS!E$9,0)*$FD$6+VLOOKUP($FA904,CFP,LOOKUPS!E$6,0)*$FE$6+VLOOKUP($FA904,EP,LOOKUPS!E$8,0)*$FF$6+VLOOKUP($FA904,BM,LOOKUPS!E$5,0)*$FG$6+VLOOKUP($FA904,DIV,LOOKUPS!E$7,0)*$FH$6++VLOOKUP($FA904,SIZE,LOOKUPS!E$11,0)*$FI$6),"",VLOOKUP($FA904,MOM,LOOKUPS!E$12,0)*$FB$6+VLOOKUP($FA904,STREV,LOOKUPS!E$10,0)*$FC$6+VLOOKUP($FA904,LTREV,LOOKUPS!E$9,0)*$FD$6+VLOOKUP($FA904,CFP,LOOKUPS!E$6,0)*$FE$6+VLOOKUP($FA904,EP,LOOKUPS!E$8,0)*$FF$6+VLOOKUP($FA904,BM,LOOKUPS!E$5,0)*$FG$6+VLOOKUP($FA904,DIV,LOOKUPS!E$7,0)*$FH$6++VLOOKUP($FA904,SIZE,LOOKUPS!E$11,0)*$FI$6)</f>
        <v>-2.6782000000000004</v>
      </c>
      <c r="FE904" s="1">
        <f>IF(ISERROR(VLOOKUP($FA904,MOM,LOOKUPS!F$12,0)*$FB$6+VLOOKUP($FA904,STREV,LOOKUPS!F$10,0)*$FC$6+VLOOKUP($FA904,LTREV,LOOKUPS!F$9,0)*$FD$6+VLOOKUP($FA904,CFP,LOOKUPS!F$6,0)*$FE$6+VLOOKUP($FA904,EP,LOOKUPS!F$8,0)*$FF$6+VLOOKUP($FA904,BM,LOOKUPS!F$5,0)*$FG$6+VLOOKUP($FA904,DIV,LOOKUPS!F$7,0)*$FH$6++VLOOKUP($FA904,SIZE,LOOKUPS!F$11,0)*$FI$6),"",VLOOKUP($FA904,MOM,LOOKUPS!F$12,0)*$FB$6+VLOOKUP($FA904,STREV,LOOKUPS!F$10,0)*$FC$6+VLOOKUP($FA904,LTREV,LOOKUPS!F$9,0)*$FD$6+VLOOKUP($FA904,CFP,LOOKUPS!F$6,0)*$FE$6+VLOOKUP($FA904,EP,LOOKUPS!F$8,0)*$FF$6+VLOOKUP($FA904,BM,LOOKUPS!F$5,0)*$FG$6+VLOOKUP($FA904,DIV,LOOKUPS!F$7,0)*$FH$6++VLOOKUP($FA904,SIZE,LOOKUPS!F$11,0)*$FI$6)</f>
        <v>-2.0587000000000004</v>
      </c>
      <c r="FF904" s="1">
        <f>IF(ISERROR(VLOOKUP($FA904,MOM,LOOKUPS!G$12,0)*$FB$6+VLOOKUP($FA904,STREV,LOOKUPS!G$10,0)*$FC$6+VLOOKUP($FA904,LTREV,LOOKUPS!G$9,0)*$FD$6+VLOOKUP($FA904,CFP,LOOKUPS!G$6,0)*$FE$6+VLOOKUP($FA904,EP,LOOKUPS!G$8,0)*$FF$6+VLOOKUP($FA904,BM,LOOKUPS!G$5,0)*$FG$6+VLOOKUP($FA904,DIV,LOOKUPS!G$7,0)*$FH$6++VLOOKUP($FA904,SIZE,LOOKUPS!G$11,0)*$FI$6),"",VLOOKUP($FA904,MOM,LOOKUPS!G$12,0)*$FB$6+VLOOKUP($FA904,STREV,LOOKUPS!G$10,0)*$FC$6+VLOOKUP($FA904,LTREV,LOOKUPS!G$9,0)*$FD$6+VLOOKUP($FA904,CFP,LOOKUPS!G$6,0)*$FE$6+VLOOKUP($FA904,EP,LOOKUPS!G$8,0)*$FF$6+VLOOKUP($FA904,BM,LOOKUPS!G$5,0)*$FG$6+VLOOKUP($FA904,DIV,LOOKUPS!G$7,0)*$FH$6++VLOOKUP($FA904,SIZE,LOOKUPS!G$11,0)*$FI$6)</f>
        <v>-1.6034000000000002</v>
      </c>
      <c r="FG904" s="1">
        <f>IF(ISERROR(VLOOKUP($FA904,MOM,LOOKUPS!H$12,0)*$FB$6+VLOOKUP($FA904,STREV,LOOKUPS!H$10,0)*$FC$6+VLOOKUP($FA904,LTREV,LOOKUPS!H$9,0)*$FD$6+VLOOKUP($FA904,CFP,LOOKUPS!H$6,0)*$FE$6+VLOOKUP($FA904,EP,LOOKUPS!H$8,0)*$FF$6+VLOOKUP($FA904,BM,LOOKUPS!H$5,0)*$FG$6+VLOOKUP($FA904,DIV,LOOKUPS!H$7,0)*$FH$6++VLOOKUP($FA904,SIZE,LOOKUPS!H$11,0)*$FI$6),"",VLOOKUP($FA904,MOM,LOOKUPS!H$12,0)*$FB$6+VLOOKUP($FA904,STREV,LOOKUPS!H$10,0)*$FC$6+VLOOKUP($FA904,LTREV,LOOKUPS!H$9,0)*$FD$6+VLOOKUP($FA904,CFP,LOOKUPS!H$6,0)*$FE$6+VLOOKUP($FA904,EP,LOOKUPS!H$8,0)*$FF$6+VLOOKUP($FA904,BM,LOOKUPS!H$5,0)*$FG$6+VLOOKUP($FA904,DIV,LOOKUPS!H$7,0)*$FH$6++VLOOKUP($FA904,SIZE,LOOKUPS!H$11,0)*$FI$6)</f>
        <v>-1.0719000000000001</v>
      </c>
      <c r="FH904" s="1">
        <f>IF(ISERROR(VLOOKUP($FA904,MOM,LOOKUPS!I$12,0)*$FB$6+VLOOKUP($FA904,STREV,LOOKUPS!I$10,0)*$FC$6+VLOOKUP($FA904,LTREV,LOOKUPS!I$9,0)*$FD$6+VLOOKUP($FA904,CFP,LOOKUPS!I$6,0)*$FE$6+VLOOKUP($FA904,EP,LOOKUPS!I$8,0)*$FF$6+VLOOKUP($FA904,BM,LOOKUPS!I$5,0)*$FG$6+VLOOKUP($FA904,DIV,LOOKUPS!I$7,0)*$FH$6++VLOOKUP($FA904,SIZE,LOOKUPS!I$11,0)*$FI$6),"",VLOOKUP($FA904,MOM,LOOKUPS!I$12,0)*$FB$6+VLOOKUP($FA904,STREV,LOOKUPS!I$10,0)*$FC$6+VLOOKUP($FA904,LTREV,LOOKUPS!I$9,0)*$FD$6+VLOOKUP($FA904,CFP,LOOKUPS!I$6,0)*$FE$6+VLOOKUP($FA904,EP,LOOKUPS!I$8,0)*$FF$6+VLOOKUP($FA904,BM,LOOKUPS!I$5,0)*$FG$6+VLOOKUP($FA904,DIV,LOOKUPS!I$7,0)*$FH$6++VLOOKUP($FA904,SIZE,LOOKUPS!I$11,0)*$FI$6)</f>
        <v>-1.4000000000000679E-3</v>
      </c>
      <c r="FI904" s="1">
        <f>IF(ISERROR(VLOOKUP($FA904,MOM,LOOKUPS!J$12,0)*$FB$6+VLOOKUP($FA904,STREV,LOOKUPS!J$10,0)*$FC$6+VLOOKUP($FA904,LTREV,LOOKUPS!J$9,0)*$FD$6+VLOOKUP($FA904,CFP,LOOKUPS!J$6,0)*$FE$6+VLOOKUP($FA904,EP,LOOKUPS!J$8,0)*$FF$6+VLOOKUP($FA904,BM,LOOKUPS!J$5,0)*$FG$6+VLOOKUP($FA904,DIV,LOOKUPS!J$7,0)*$FH$6++VLOOKUP($FA904,SIZE,LOOKUPS!J$11,0)*$FI$6),"",VLOOKUP($FA904,MOM,LOOKUPS!J$12,0)*$FB$6+VLOOKUP($FA904,STREV,LOOKUPS!J$10,0)*$FC$6+VLOOKUP($FA904,LTREV,LOOKUPS!J$9,0)*$FD$6+VLOOKUP($FA904,CFP,LOOKUPS!J$6,0)*$FE$6+VLOOKUP($FA904,EP,LOOKUPS!J$8,0)*$FF$6+VLOOKUP($FA904,BM,LOOKUPS!J$5,0)*$FG$6+VLOOKUP($FA904,DIV,LOOKUPS!J$7,0)*$FH$6++VLOOKUP($FA904,SIZE,LOOKUPS!J$11,0)*$FI$6)</f>
        <v>-0.5161</v>
      </c>
      <c r="FJ904" s="1">
        <f>IF(ISERROR(VLOOKUP($FA904,MOM,LOOKUPS!K$12,0)*$FB$6+VLOOKUP($FA904,STREV,LOOKUPS!K$10,0)*$FC$6+VLOOKUP($FA904,LTREV,LOOKUPS!K$9,0)*$FD$6+VLOOKUP($FA904,CFP,LOOKUPS!K$6,0)*$FE$6+VLOOKUP($FA904,EP,LOOKUPS!K$8,0)*$FF$6+VLOOKUP($FA904,BM,LOOKUPS!K$5,0)*$FG$6+VLOOKUP($FA904,DIV,LOOKUPS!K$7,0)*$FH$6++VLOOKUP($FA904,SIZE,LOOKUPS!K$11,0)*$FI$6),"",VLOOKUP($FA904,MOM,LOOKUPS!K$12,0)*$FB$6+VLOOKUP($FA904,STREV,LOOKUPS!K$10,0)*$FC$6+VLOOKUP($FA904,LTREV,LOOKUPS!K$9,0)*$FD$6+VLOOKUP($FA904,CFP,LOOKUPS!K$6,0)*$FE$6+VLOOKUP($FA904,EP,LOOKUPS!K$8,0)*$FF$6+VLOOKUP($FA904,BM,LOOKUPS!K$5,0)*$FG$6+VLOOKUP($FA904,DIV,LOOKUPS!K$7,0)*$FH$6++VLOOKUP($FA904,SIZE,LOOKUPS!K$11,0)*$FI$6)</f>
        <v>-0.70399999999999996</v>
      </c>
      <c r="FK904" s="1">
        <f>IF(ISERROR(VLOOKUP($FA904,MOM,LOOKUPS!L$12,0)*$FB$6+VLOOKUP($FA904,STREV,LOOKUPS!L$10,0)*$FC$6+VLOOKUP($FA904,LTREV,LOOKUPS!L$9,0)*$FD$6+VLOOKUP($FA904,CFP,LOOKUPS!L$6,0)*$FE$6+VLOOKUP($FA904,EP,LOOKUPS!L$8,0)*$FF$6+VLOOKUP($FA904,BM,LOOKUPS!L$5,0)*$FG$6+VLOOKUP($FA904,DIV,LOOKUPS!L$7,0)*$FH$6++VLOOKUP($FA904,SIZE,LOOKUPS!L$11,0)*$FI$6),"",VLOOKUP($FA904,MOM,LOOKUPS!L$12,0)*$FB$6+VLOOKUP($FA904,STREV,LOOKUPS!L$10,0)*$FC$6+VLOOKUP($FA904,LTREV,LOOKUPS!L$9,0)*$FD$6+VLOOKUP($FA904,CFP,LOOKUPS!L$6,0)*$FE$6+VLOOKUP($FA904,EP,LOOKUPS!L$8,0)*$FF$6+VLOOKUP($FA904,BM,LOOKUPS!L$5,0)*$FG$6+VLOOKUP($FA904,DIV,LOOKUPS!L$7,0)*$FH$6++VLOOKUP($FA904,SIZE,LOOKUPS!L$11,0)*$FI$6)</f>
        <v>-2.3182999999999998</v>
      </c>
    </row>
    <row r="905" spans="1:167" x14ac:dyDescent="0.3">
      <c r="A905" s="1">
        <v>200108</v>
      </c>
      <c r="B905" s="1">
        <v>-8.68</v>
      </c>
      <c r="C905" s="1">
        <v>-4.01</v>
      </c>
      <c r="D905" s="1">
        <v>-2.17</v>
      </c>
      <c r="E905" s="1">
        <v>-0.91</v>
      </c>
      <c r="F905" s="1">
        <v>-1.37</v>
      </c>
      <c r="G905" s="1">
        <v>-0.27</v>
      </c>
      <c r="H905" s="1">
        <v>-0.55000000000000004</v>
      </c>
      <c r="I905" s="1">
        <v>-1.1599999999999999</v>
      </c>
      <c r="J905" s="1">
        <v>-1.6</v>
      </c>
      <c r="K905" s="1">
        <v>-2.79</v>
      </c>
      <c r="M905" s="1">
        <v>200009</v>
      </c>
      <c r="N905" s="1">
        <v>-8.3000000000000007</v>
      </c>
      <c r="O905" s="1">
        <v>-4.4000000000000004</v>
      </c>
      <c r="P905" s="1">
        <v>-3.55</v>
      </c>
      <c r="Q905" s="1">
        <v>-2.4</v>
      </c>
      <c r="R905" s="1">
        <v>-1.82</v>
      </c>
      <c r="S905" s="1">
        <v>-1.25</v>
      </c>
      <c r="T905" s="1">
        <v>-3.04</v>
      </c>
      <c r="U905" s="1">
        <v>-3.76</v>
      </c>
      <c r="V905" s="1">
        <v>-3.67</v>
      </c>
      <c r="W905" s="1">
        <v>-6.64</v>
      </c>
      <c r="Y905" s="1">
        <v>200508</v>
      </c>
      <c r="Z905" s="1">
        <v>-0.81</v>
      </c>
      <c r="AA905" s="1">
        <v>-0.56999999999999995</v>
      </c>
      <c r="AB905" s="1">
        <v>-1.71</v>
      </c>
      <c r="AC905" s="1">
        <v>-0.98</v>
      </c>
      <c r="AD905" s="1">
        <v>-1.27</v>
      </c>
      <c r="AE905" s="1">
        <v>-1.24</v>
      </c>
      <c r="AF905" s="1">
        <v>-1.3</v>
      </c>
      <c r="AG905" s="1">
        <v>-0.69</v>
      </c>
      <c r="AH905" s="1">
        <v>-1.86</v>
      </c>
      <c r="AI905" s="1">
        <v>-1.8</v>
      </c>
      <c r="CA905" s="1">
        <v>200102</v>
      </c>
      <c r="CB905" s="1">
        <v>-16.940000000000001</v>
      </c>
      <c r="CC905" s="1">
        <v>-15.29</v>
      </c>
      <c r="CD905" s="1">
        <v>-2.97</v>
      </c>
      <c r="CE905" s="1">
        <v>-0.63</v>
      </c>
      <c r="CF905" s="1">
        <v>-17.03</v>
      </c>
      <c r="CG905" s="1">
        <v>-6.97</v>
      </c>
      <c r="CH905" s="1">
        <v>-2.99</v>
      </c>
      <c r="CI905" s="1">
        <v>-1.06</v>
      </c>
      <c r="CJ905" s="1">
        <v>-0.48</v>
      </c>
      <c r="CK905" s="1">
        <v>-20</v>
      </c>
      <c r="CL905" s="1">
        <v>-12.11</v>
      </c>
      <c r="CM905" s="1">
        <v>-8.76</v>
      </c>
      <c r="CN905" s="1">
        <v>-5.13</v>
      </c>
      <c r="CO905" s="1">
        <v>-4.21</v>
      </c>
      <c r="CP905" s="1">
        <v>-1.74</v>
      </c>
      <c r="CQ905" s="1">
        <v>-1.1299999999999999</v>
      </c>
      <c r="CR905" s="1">
        <v>-0.99</v>
      </c>
      <c r="CS905" s="1">
        <v>-0.74</v>
      </c>
      <c r="CT905" s="1">
        <v>-0.17</v>
      </c>
      <c r="CV905" s="1">
        <v>200202</v>
      </c>
      <c r="CW905" s="1">
        <v>-6.49</v>
      </c>
      <c r="CX905" s="1">
        <v>0.72</v>
      </c>
      <c r="CY905" s="1">
        <v>2.37</v>
      </c>
      <c r="CZ905" s="1">
        <v>0.93</v>
      </c>
      <c r="DA905" s="1">
        <v>-0.05</v>
      </c>
      <c r="DB905" s="1">
        <v>2.68</v>
      </c>
      <c r="DC905" s="1">
        <v>2.5499999999999998</v>
      </c>
      <c r="DD905" s="1">
        <v>1.1499999999999999</v>
      </c>
      <c r="DE905" s="1">
        <v>1.1200000000000001</v>
      </c>
      <c r="DF905" s="1">
        <v>-1.43</v>
      </c>
      <c r="DG905" s="1">
        <v>1.3</v>
      </c>
      <c r="DH905" s="1">
        <v>2.33</v>
      </c>
      <c r="DI905" s="1">
        <v>3.02</v>
      </c>
      <c r="DJ905" s="1">
        <v>2.97</v>
      </c>
      <c r="DK905" s="1">
        <v>2.2400000000000002</v>
      </c>
      <c r="DL905" s="1">
        <v>1.72</v>
      </c>
      <c r="DM905" s="1">
        <v>0.63</v>
      </c>
      <c r="DN905" s="1">
        <v>1.01</v>
      </c>
      <c r="DO905" s="1">
        <v>1.24</v>
      </c>
      <c r="DQ905" s="1">
        <v>200102</v>
      </c>
      <c r="DR905" s="1">
        <v>-99.99</v>
      </c>
      <c r="DS905" s="1">
        <v>-5.7</v>
      </c>
      <c r="DT905" s="1">
        <v>-11.13</v>
      </c>
      <c r="DU905" s="1">
        <v>-11.23</v>
      </c>
      <c r="DV905" s="1">
        <v>-5.34</v>
      </c>
      <c r="DW905" s="1">
        <v>-8.75</v>
      </c>
      <c r="DX905" s="1">
        <v>-12.5</v>
      </c>
      <c r="DY905" s="1">
        <v>-10.51</v>
      </c>
      <c r="DZ905" s="1">
        <v>-11.3</v>
      </c>
      <c r="EA905" s="1">
        <v>-4.54</v>
      </c>
      <c r="EB905" s="1">
        <v>-7.59</v>
      </c>
      <c r="EC905" s="1">
        <v>-7.97</v>
      </c>
      <c r="ED905" s="1">
        <v>-9.65</v>
      </c>
      <c r="EE905" s="1">
        <v>-12.14</v>
      </c>
      <c r="EF905" s="1">
        <v>-12.96</v>
      </c>
      <c r="EG905" s="1">
        <v>-9.99</v>
      </c>
      <c r="EH905" s="1">
        <v>-11.1</v>
      </c>
      <c r="EI905" s="1">
        <v>-9.1199999999999992</v>
      </c>
      <c r="EJ905" s="1">
        <v>-13.64</v>
      </c>
      <c r="EL905">
        <v>200102</v>
      </c>
      <c r="EM905">
        <v>-10.050000000000001</v>
      </c>
      <c r="EN905">
        <v>-0.82</v>
      </c>
      <c r="EO905">
        <v>12.58</v>
      </c>
      <c r="EP905">
        <v>0.38</v>
      </c>
      <c r="ER905" s="1">
        <v>200108</v>
      </c>
      <c r="ES905" s="1">
        <v>5.54</v>
      </c>
      <c r="EU905" s="1">
        <v>200009</v>
      </c>
      <c r="EV905" s="1">
        <v>2.5</v>
      </c>
      <c r="EX905" s="1">
        <v>200508</v>
      </c>
      <c r="EY905" s="1">
        <v>0.33</v>
      </c>
      <c r="FA905" s="1">
        <v>200108</v>
      </c>
      <c r="FB905" s="1">
        <f>IF(ISERROR(VLOOKUP($FA905,MOM,LOOKUPS!C$12,0)*$FB$6+VLOOKUP($FA905,STREV,LOOKUPS!C$10,0)*$FC$6+VLOOKUP($FA905,LTREV,LOOKUPS!C$9,0)*$FD$6+VLOOKUP($FA905,CFP,LOOKUPS!C$6,0)*$FE$6+VLOOKUP($FA905,EP,LOOKUPS!C$8,0)*$FF$6+VLOOKUP($FA905,BM,LOOKUPS!C$5,0)*$FG$6+VLOOKUP($FA905,DIV,LOOKUPS!C$7,0)*$FH$6++VLOOKUP($FA905,SIZE,LOOKUPS!C$11,0)*$FI$6),"",VLOOKUP($FA905,MOM,LOOKUPS!C$12,0)*$FB$6+VLOOKUP($FA905,STREV,LOOKUPS!C$10,0)*$FC$6+VLOOKUP($FA905,LTREV,LOOKUPS!C$9,0)*$FD$6+VLOOKUP($FA905,CFP,LOOKUPS!C$6,0)*$FE$6+VLOOKUP($FA905,EP,LOOKUPS!C$8,0)*$FF$6+VLOOKUP($FA905,BM,LOOKUPS!C$5,0)*$FG$6+VLOOKUP($FA905,DIV,LOOKUPS!C$7,0)*$FH$6++VLOOKUP($FA905,SIZE,LOOKUPS!C$11,0)*$FI$6)</f>
        <v>-6.8508000000000004</v>
      </c>
      <c r="FC905" s="1">
        <f>IF(ISERROR(VLOOKUP($FA905,MOM,LOOKUPS!D$12,0)*$FB$6+VLOOKUP($FA905,STREV,LOOKUPS!D$10,0)*$FC$6+VLOOKUP($FA905,LTREV,LOOKUPS!D$9,0)*$FD$6+VLOOKUP($FA905,CFP,LOOKUPS!D$6,0)*$FE$6+VLOOKUP($FA905,EP,LOOKUPS!D$8,0)*$FF$6+VLOOKUP($FA905,BM,LOOKUPS!D$5,0)*$FG$6+VLOOKUP($FA905,DIV,LOOKUPS!D$7,0)*$FH$6++VLOOKUP($FA905,SIZE,LOOKUPS!D$11,0)*$FI$6),"",VLOOKUP($FA905,MOM,LOOKUPS!D$12,0)*$FB$6+VLOOKUP($FA905,STREV,LOOKUPS!D$10,0)*$FC$6+VLOOKUP($FA905,LTREV,LOOKUPS!D$9,0)*$FD$6+VLOOKUP($FA905,CFP,LOOKUPS!D$6,0)*$FE$6+VLOOKUP($FA905,EP,LOOKUPS!D$8,0)*$FF$6+VLOOKUP($FA905,BM,LOOKUPS!D$5,0)*$FG$6+VLOOKUP($FA905,DIV,LOOKUPS!D$7,0)*$FH$6++VLOOKUP($FA905,SIZE,LOOKUPS!D$11,0)*$FI$6)</f>
        <v>-5.2355999999999998</v>
      </c>
      <c r="FD905" s="1">
        <f>IF(ISERROR(VLOOKUP($FA905,MOM,LOOKUPS!E$12,0)*$FB$6+VLOOKUP($FA905,STREV,LOOKUPS!E$10,0)*$FC$6+VLOOKUP($FA905,LTREV,LOOKUPS!E$9,0)*$FD$6+VLOOKUP($FA905,CFP,LOOKUPS!E$6,0)*$FE$6+VLOOKUP($FA905,EP,LOOKUPS!E$8,0)*$FF$6+VLOOKUP($FA905,BM,LOOKUPS!E$5,0)*$FG$6+VLOOKUP($FA905,DIV,LOOKUPS!E$7,0)*$FH$6++VLOOKUP($FA905,SIZE,LOOKUPS!E$11,0)*$FI$6),"",VLOOKUP($FA905,MOM,LOOKUPS!E$12,0)*$FB$6+VLOOKUP($FA905,STREV,LOOKUPS!E$10,0)*$FC$6+VLOOKUP($FA905,LTREV,LOOKUPS!E$9,0)*$FD$6+VLOOKUP($FA905,CFP,LOOKUPS!E$6,0)*$FE$6+VLOOKUP($FA905,EP,LOOKUPS!E$8,0)*$FF$6+VLOOKUP($FA905,BM,LOOKUPS!E$5,0)*$FG$6+VLOOKUP($FA905,DIV,LOOKUPS!E$7,0)*$FH$6++VLOOKUP($FA905,SIZE,LOOKUPS!E$11,0)*$FI$6)</f>
        <v>-2.7618999999999998</v>
      </c>
      <c r="FE905" s="1">
        <f>IF(ISERROR(VLOOKUP($FA905,MOM,LOOKUPS!F$12,0)*$FB$6+VLOOKUP($FA905,STREV,LOOKUPS!F$10,0)*$FC$6+VLOOKUP($FA905,LTREV,LOOKUPS!F$9,0)*$FD$6+VLOOKUP($FA905,CFP,LOOKUPS!F$6,0)*$FE$6+VLOOKUP($FA905,EP,LOOKUPS!F$8,0)*$FF$6+VLOOKUP($FA905,BM,LOOKUPS!F$5,0)*$FG$6+VLOOKUP($FA905,DIV,LOOKUPS!F$7,0)*$FH$6++VLOOKUP($FA905,SIZE,LOOKUPS!F$11,0)*$FI$6),"",VLOOKUP($FA905,MOM,LOOKUPS!F$12,0)*$FB$6+VLOOKUP($FA905,STREV,LOOKUPS!F$10,0)*$FC$6+VLOOKUP($FA905,LTREV,LOOKUPS!F$9,0)*$FD$6+VLOOKUP($FA905,CFP,LOOKUPS!F$6,0)*$FE$6+VLOOKUP($FA905,EP,LOOKUPS!F$8,0)*$FF$6+VLOOKUP($FA905,BM,LOOKUPS!F$5,0)*$FG$6+VLOOKUP($FA905,DIV,LOOKUPS!F$7,0)*$FH$6++VLOOKUP($FA905,SIZE,LOOKUPS!F$11,0)*$FI$6)</f>
        <v>-2.0840000000000001</v>
      </c>
      <c r="FF905" s="1">
        <f>IF(ISERROR(VLOOKUP($FA905,MOM,LOOKUPS!G$12,0)*$FB$6+VLOOKUP($FA905,STREV,LOOKUPS!G$10,0)*$FC$6+VLOOKUP($FA905,LTREV,LOOKUPS!G$9,0)*$FD$6+VLOOKUP($FA905,CFP,LOOKUPS!G$6,0)*$FE$6+VLOOKUP($FA905,EP,LOOKUPS!G$8,0)*$FF$6+VLOOKUP($FA905,BM,LOOKUPS!G$5,0)*$FG$6+VLOOKUP($FA905,DIV,LOOKUPS!G$7,0)*$FH$6++VLOOKUP($FA905,SIZE,LOOKUPS!G$11,0)*$FI$6),"",VLOOKUP($FA905,MOM,LOOKUPS!G$12,0)*$FB$6+VLOOKUP($FA905,STREV,LOOKUPS!G$10,0)*$FC$6+VLOOKUP($FA905,LTREV,LOOKUPS!G$9,0)*$FD$6+VLOOKUP($FA905,CFP,LOOKUPS!G$6,0)*$FE$6+VLOOKUP($FA905,EP,LOOKUPS!G$8,0)*$FF$6+VLOOKUP($FA905,BM,LOOKUPS!G$5,0)*$FG$6+VLOOKUP($FA905,DIV,LOOKUPS!G$7,0)*$FH$6++VLOOKUP($FA905,SIZE,LOOKUPS!G$11,0)*$FI$6)</f>
        <v>-2.3400999999999996</v>
      </c>
      <c r="FG905" s="1">
        <f>IF(ISERROR(VLOOKUP($FA905,MOM,LOOKUPS!H$12,0)*$FB$6+VLOOKUP($FA905,STREV,LOOKUPS!H$10,0)*$FC$6+VLOOKUP($FA905,LTREV,LOOKUPS!H$9,0)*$FD$6+VLOOKUP($FA905,CFP,LOOKUPS!H$6,0)*$FE$6+VLOOKUP($FA905,EP,LOOKUPS!H$8,0)*$FF$6+VLOOKUP($FA905,BM,LOOKUPS!H$5,0)*$FG$6+VLOOKUP($FA905,DIV,LOOKUPS!H$7,0)*$FH$6++VLOOKUP($FA905,SIZE,LOOKUPS!H$11,0)*$FI$6),"",VLOOKUP($FA905,MOM,LOOKUPS!H$12,0)*$FB$6+VLOOKUP($FA905,STREV,LOOKUPS!H$10,0)*$FC$6+VLOOKUP($FA905,LTREV,LOOKUPS!H$9,0)*$FD$6+VLOOKUP($FA905,CFP,LOOKUPS!H$6,0)*$FE$6+VLOOKUP($FA905,EP,LOOKUPS!H$8,0)*$FF$6+VLOOKUP($FA905,BM,LOOKUPS!H$5,0)*$FG$6+VLOOKUP($FA905,DIV,LOOKUPS!H$7,0)*$FH$6++VLOOKUP($FA905,SIZE,LOOKUPS!H$11,0)*$FI$6)</f>
        <v>-1.8839000000000001</v>
      </c>
      <c r="FH905" s="1">
        <f>IF(ISERROR(VLOOKUP($FA905,MOM,LOOKUPS!I$12,0)*$FB$6+VLOOKUP($FA905,STREV,LOOKUPS!I$10,0)*$FC$6+VLOOKUP($FA905,LTREV,LOOKUPS!I$9,0)*$FD$6+VLOOKUP($FA905,CFP,LOOKUPS!I$6,0)*$FE$6+VLOOKUP($FA905,EP,LOOKUPS!I$8,0)*$FF$6+VLOOKUP($FA905,BM,LOOKUPS!I$5,0)*$FG$6+VLOOKUP($FA905,DIV,LOOKUPS!I$7,0)*$FH$6++VLOOKUP($FA905,SIZE,LOOKUPS!I$11,0)*$FI$6),"",VLOOKUP($FA905,MOM,LOOKUPS!I$12,0)*$FB$6+VLOOKUP($FA905,STREV,LOOKUPS!I$10,0)*$FC$6+VLOOKUP($FA905,LTREV,LOOKUPS!I$9,0)*$FD$6+VLOOKUP($FA905,CFP,LOOKUPS!I$6,0)*$FE$6+VLOOKUP($FA905,EP,LOOKUPS!I$8,0)*$FF$6+VLOOKUP($FA905,BM,LOOKUPS!I$5,0)*$FG$6+VLOOKUP($FA905,DIV,LOOKUPS!I$7,0)*$FH$6++VLOOKUP($FA905,SIZE,LOOKUPS!I$11,0)*$FI$6)</f>
        <v>-1.7755000000000001</v>
      </c>
      <c r="FI905" s="1">
        <f>IF(ISERROR(VLOOKUP($FA905,MOM,LOOKUPS!J$12,0)*$FB$6+VLOOKUP($FA905,STREV,LOOKUPS!J$10,0)*$FC$6+VLOOKUP($FA905,LTREV,LOOKUPS!J$9,0)*$FD$6+VLOOKUP($FA905,CFP,LOOKUPS!J$6,0)*$FE$6+VLOOKUP($FA905,EP,LOOKUPS!J$8,0)*$FF$6+VLOOKUP($FA905,BM,LOOKUPS!J$5,0)*$FG$6+VLOOKUP($FA905,DIV,LOOKUPS!J$7,0)*$FH$6++VLOOKUP($FA905,SIZE,LOOKUPS!J$11,0)*$FI$6),"",VLOOKUP($FA905,MOM,LOOKUPS!J$12,0)*$FB$6+VLOOKUP($FA905,STREV,LOOKUPS!J$10,0)*$FC$6+VLOOKUP($FA905,LTREV,LOOKUPS!J$9,0)*$FD$6+VLOOKUP($FA905,CFP,LOOKUPS!J$6,0)*$FE$6+VLOOKUP($FA905,EP,LOOKUPS!J$8,0)*$FF$6+VLOOKUP($FA905,BM,LOOKUPS!J$5,0)*$FG$6+VLOOKUP($FA905,DIV,LOOKUPS!J$7,0)*$FH$6++VLOOKUP($FA905,SIZE,LOOKUPS!J$11,0)*$FI$6)</f>
        <v>-2.5369999999999999</v>
      </c>
      <c r="FJ905" s="1">
        <f>IF(ISERROR(VLOOKUP($FA905,MOM,LOOKUPS!K$12,0)*$FB$6+VLOOKUP($FA905,STREV,LOOKUPS!K$10,0)*$FC$6+VLOOKUP($FA905,LTREV,LOOKUPS!K$9,0)*$FD$6+VLOOKUP($FA905,CFP,LOOKUPS!K$6,0)*$FE$6+VLOOKUP($FA905,EP,LOOKUPS!K$8,0)*$FF$6+VLOOKUP($FA905,BM,LOOKUPS!K$5,0)*$FG$6+VLOOKUP($FA905,DIV,LOOKUPS!K$7,0)*$FH$6++VLOOKUP($FA905,SIZE,LOOKUPS!K$11,0)*$FI$6),"",VLOOKUP($FA905,MOM,LOOKUPS!K$12,0)*$FB$6+VLOOKUP($FA905,STREV,LOOKUPS!K$10,0)*$FC$6+VLOOKUP($FA905,LTREV,LOOKUPS!K$9,0)*$FD$6+VLOOKUP($FA905,CFP,LOOKUPS!K$6,0)*$FE$6+VLOOKUP($FA905,EP,LOOKUPS!K$8,0)*$FF$6+VLOOKUP($FA905,BM,LOOKUPS!K$5,0)*$FG$6+VLOOKUP($FA905,DIV,LOOKUPS!K$7,0)*$FH$6++VLOOKUP($FA905,SIZE,LOOKUPS!K$11,0)*$FI$6)</f>
        <v>-2.6702000000000004</v>
      </c>
      <c r="FK905" s="1">
        <f>IF(ISERROR(VLOOKUP($FA905,MOM,LOOKUPS!L$12,0)*$FB$6+VLOOKUP($FA905,STREV,LOOKUPS!L$10,0)*$FC$6+VLOOKUP($FA905,LTREV,LOOKUPS!L$9,0)*$FD$6+VLOOKUP($FA905,CFP,LOOKUPS!L$6,0)*$FE$6+VLOOKUP($FA905,EP,LOOKUPS!L$8,0)*$FF$6+VLOOKUP($FA905,BM,LOOKUPS!L$5,0)*$FG$6+VLOOKUP($FA905,DIV,LOOKUPS!L$7,0)*$FH$6++VLOOKUP($FA905,SIZE,LOOKUPS!L$11,0)*$FI$6),"",VLOOKUP($FA905,MOM,LOOKUPS!L$12,0)*$FB$6+VLOOKUP($FA905,STREV,LOOKUPS!L$10,0)*$FC$6+VLOOKUP($FA905,LTREV,LOOKUPS!L$9,0)*$FD$6+VLOOKUP($FA905,CFP,LOOKUPS!L$6,0)*$FE$6+VLOOKUP($FA905,EP,LOOKUPS!L$8,0)*$FF$6+VLOOKUP($FA905,BM,LOOKUPS!L$5,0)*$FG$6+VLOOKUP($FA905,DIV,LOOKUPS!L$7,0)*$FH$6++VLOOKUP($FA905,SIZE,LOOKUPS!L$11,0)*$FI$6)</f>
        <v>-4.6001000000000003</v>
      </c>
    </row>
    <row r="906" spans="1:167" x14ac:dyDescent="0.3">
      <c r="A906" s="1">
        <v>200109</v>
      </c>
      <c r="B906" s="1">
        <v>-20.37</v>
      </c>
      <c r="C906" s="1">
        <v>-15.48</v>
      </c>
      <c r="D906" s="1">
        <v>-13.49</v>
      </c>
      <c r="E906" s="1">
        <v>-10.96</v>
      </c>
      <c r="F906" s="1">
        <v>-8.91</v>
      </c>
      <c r="G906" s="1">
        <v>-8.56</v>
      </c>
      <c r="H906" s="1">
        <v>-8.86</v>
      </c>
      <c r="I906" s="1">
        <v>-8.49</v>
      </c>
      <c r="J906" s="1">
        <v>-7.65</v>
      </c>
      <c r="K906" s="1">
        <v>-8.59</v>
      </c>
      <c r="M906" s="1">
        <v>200010</v>
      </c>
      <c r="N906" s="1">
        <v>-12.24</v>
      </c>
      <c r="O906" s="1">
        <v>-8.25</v>
      </c>
      <c r="P906" s="1">
        <v>-6.78</v>
      </c>
      <c r="Q906" s="1">
        <v>-5.33</v>
      </c>
      <c r="R906" s="1">
        <v>-5.04</v>
      </c>
      <c r="S906" s="1">
        <v>-3.78</v>
      </c>
      <c r="T906" s="1">
        <v>-2.77</v>
      </c>
      <c r="U906" s="1">
        <v>-5.1100000000000003</v>
      </c>
      <c r="V906" s="1">
        <v>-5.67</v>
      </c>
      <c r="W906" s="1">
        <v>-7.58</v>
      </c>
      <c r="Y906" s="1">
        <v>200509</v>
      </c>
      <c r="Z906" s="1">
        <v>1.38</v>
      </c>
      <c r="AA906" s="1">
        <v>0.35</v>
      </c>
      <c r="AB906" s="1">
        <v>1.94</v>
      </c>
      <c r="AC906" s="1">
        <v>-0.01</v>
      </c>
      <c r="AD906" s="1">
        <v>0.51</v>
      </c>
      <c r="AE906" s="1">
        <v>0.26</v>
      </c>
      <c r="AF906" s="1">
        <v>0.47</v>
      </c>
      <c r="AG906" s="1">
        <v>0.41</v>
      </c>
      <c r="AH906" s="1">
        <v>0.16</v>
      </c>
      <c r="AI906" s="1">
        <v>0.3</v>
      </c>
      <c r="CA906" s="1">
        <v>200103</v>
      </c>
      <c r="CB906" s="1">
        <v>-12.72</v>
      </c>
      <c r="CC906" s="1">
        <v>-12.14</v>
      </c>
      <c r="CD906" s="1">
        <v>-3.18</v>
      </c>
      <c r="CE906" s="1">
        <v>-2.91</v>
      </c>
      <c r="CF906" s="1">
        <v>-14.12</v>
      </c>
      <c r="CG906" s="1">
        <v>-4.54</v>
      </c>
      <c r="CH906" s="1">
        <v>-3.68</v>
      </c>
      <c r="CI906" s="1">
        <v>-1.88</v>
      </c>
      <c r="CJ906" s="1">
        <v>-3.09</v>
      </c>
      <c r="CK906" s="1">
        <v>-16.87</v>
      </c>
      <c r="CL906" s="1">
        <v>-9.59</v>
      </c>
      <c r="CM906" s="1">
        <v>-4.5999999999999996</v>
      </c>
      <c r="CN906" s="1">
        <v>-4.47</v>
      </c>
      <c r="CO906" s="1">
        <v>-3.99</v>
      </c>
      <c r="CP906" s="1">
        <v>-3.36</v>
      </c>
      <c r="CQ906" s="1">
        <v>-1.27</v>
      </c>
      <c r="CR906" s="1">
        <v>-2.4700000000000002</v>
      </c>
      <c r="CS906" s="1">
        <v>-3.09</v>
      </c>
      <c r="CT906" s="1">
        <v>-3.09</v>
      </c>
      <c r="CV906" s="1">
        <v>200203</v>
      </c>
      <c r="CW906" s="1">
        <v>9.18</v>
      </c>
      <c r="CX906" s="1">
        <v>7.25</v>
      </c>
      <c r="CY906" s="1">
        <v>5.52</v>
      </c>
      <c r="CZ906" s="1">
        <v>6.05</v>
      </c>
      <c r="DA906" s="1">
        <v>7.22</v>
      </c>
      <c r="DB906" s="1">
        <v>6.39</v>
      </c>
      <c r="DC906" s="1">
        <v>5.05</v>
      </c>
      <c r="DD906" s="1">
        <v>6.27</v>
      </c>
      <c r="DE906" s="1">
        <v>5.94</v>
      </c>
      <c r="DF906" s="1">
        <v>7.78</v>
      </c>
      <c r="DG906" s="1">
        <v>6.68</v>
      </c>
      <c r="DH906" s="1">
        <v>7.31</v>
      </c>
      <c r="DI906" s="1">
        <v>5.5</v>
      </c>
      <c r="DJ906" s="1">
        <v>5.29</v>
      </c>
      <c r="DK906" s="1">
        <v>4.8600000000000003</v>
      </c>
      <c r="DL906" s="1">
        <v>6.3</v>
      </c>
      <c r="DM906" s="1">
        <v>6.24</v>
      </c>
      <c r="DN906" s="1">
        <v>5.53</v>
      </c>
      <c r="DO906" s="1">
        <v>6.42</v>
      </c>
      <c r="DQ906" s="1">
        <v>200103</v>
      </c>
      <c r="DR906" s="1">
        <v>-99.99</v>
      </c>
      <c r="DS906" s="1">
        <v>-5.85</v>
      </c>
      <c r="DT906" s="1">
        <v>-9.27</v>
      </c>
      <c r="DU906" s="1">
        <v>-9.52</v>
      </c>
      <c r="DV906" s="1">
        <v>-5.61</v>
      </c>
      <c r="DW906" s="1">
        <v>-7.33</v>
      </c>
      <c r="DX906" s="1">
        <v>-10.220000000000001</v>
      </c>
      <c r="DY906" s="1">
        <v>-9.4600000000000009</v>
      </c>
      <c r="DZ906" s="1">
        <v>-9.84</v>
      </c>
      <c r="EA906" s="1">
        <v>-4.76</v>
      </c>
      <c r="EB906" s="1">
        <v>-7.99</v>
      </c>
      <c r="EC906" s="1">
        <v>-7.37</v>
      </c>
      <c r="ED906" s="1">
        <v>-7.29</v>
      </c>
      <c r="EE906" s="1">
        <v>-10.77</v>
      </c>
      <c r="EF906" s="1">
        <v>-9.5299999999999994</v>
      </c>
      <c r="EG906" s="1">
        <v>-9.9</v>
      </c>
      <c r="EH906" s="1">
        <v>-8.9600000000000009</v>
      </c>
      <c r="EI906" s="1">
        <v>-9</v>
      </c>
      <c r="EJ906" s="1">
        <v>-10.73</v>
      </c>
      <c r="EL906">
        <v>200103</v>
      </c>
      <c r="EM906">
        <v>-7.26</v>
      </c>
      <c r="EN906">
        <v>0.17</v>
      </c>
      <c r="EO906">
        <v>6.52</v>
      </c>
      <c r="EP906">
        <v>0.42</v>
      </c>
      <c r="ER906" s="1">
        <v>200109</v>
      </c>
      <c r="ES906" s="1">
        <v>11.54</v>
      </c>
      <c r="EU906" s="1">
        <v>200010</v>
      </c>
      <c r="EV906" s="1">
        <v>-4.7699999999999996</v>
      </c>
      <c r="EX906" s="1">
        <v>200509</v>
      </c>
      <c r="EY906" s="1">
        <v>-7.0000000000000007E-2</v>
      </c>
      <c r="FA906" s="1">
        <v>200109</v>
      </c>
      <c r="FB906" s="1">
        <f>IF(ISERROR(VLOOKUP($FA906,MOM,LOOKUPS!C$12,0)*$FB$6+VLOOKUP($FA906,STREV,LOOKUPS!C$10,0)*$FC$6+VLOOKUP($FA906,LTREV,LOOKUPS!C$9,0)*$FD$6+VLOOKUP($FA906,CFP,LOOKUPS!C$6,0)*$FE$6+VLOOKUP($FA906,EP,LOOKUPS!C$8,0)*$FF$6+VLOOKUP($FA906,BM,LOOKUPS!C$5,0)*$FG$6+VLOOKUP($FA906,DIV,LOOKUPS!C$7,0)*$FH$6++VLOOKUP($FA906,SIZE,LOOKUPS!C$11,0)*$FI$6),"",VLOOKUP($FA906,MOM,LOOKUPS!C$12,0)*$FB$6+VLOOKUP($FA906,STREV,LOOKUPS!C$10,0)*$FC$6+VLOOKUP($FA906,LTREV,LOOKUPS!C$9,0)*$FD$6+VLOOKUP($FA906,CFP,LOOKUPS!C$6,0)*$FE$6+VLOOKUP($FA906,EP,LOOKUPS!C$8,0)*$FF$6+VLOOKUP($FA906,BM,LOOKUPS!C$5,0)*$FG$6+VLOOKUP($FA906,DIV,LOOKUPS!C$7,0)*$FH$6++VLOOKUP($FA906,SIZE,LOOKUPS!C$11,0)*$FI$6)</f>
        <v>-17.4422</v>
      </c>
      <c r="FC906" s="1">
        <f>IF(ISERROR(VLOOKUP($FA906,MOM,LOOKUPS!D$12,0)*$FB$6+VLOOKUP($FA906,STREV,LOOKUPS!D$10,0)*$FC$6+VLOOKUP($FA906,LTREV,LOOKUPS!D$9,0)*$FD$6+VLOOKUP($FA906,CFP,LOOKUPS!D$6,0)*$FE$6+VLOOKUP($FA906,EP,LOOKUPS!D$8,0)*$FF$6+VLOOKUP($FA906,BM,LOOKUPS!D$5,0)*$FG$6+VLOOKUP($FA906,DIV,LOOKUPS!D$7,0)*$FH$6++VLOOKUP($FA906,SIZE,LOOKUPS!D$11,0)*$FI$6),"",VLOOKUP($FA906,MOM,LOOKUPS!D$12,0)*$FB$6+VLOOKUP($FA906,STREV,LOOKUPS!D$10,0)*$FC$6+VLOOKUP($FA906,LTREV,LOOKUPS!D$9,0)*$FD$6+VLOOKUP($FA906,CFP,LOOKUPS!D$6,0)*$FE$6+VLOOKUP($FA906,EP,LOOKUPS!D$8,0)*$FF$6+VLOOKUP($FA906,BM,LOOKUPS!D$5,0)*$FG$6+VLOOKUP($FA906,DIV,LOOKUPS!D$7,0)*$FH$6++VLOOKUP($FA906,SIZE,LOOKUPS!D$11,0)*$FI$6)</f>
        <v>-13.828000000000001</v>
      </c>
      <c r="FD906" s="1">
        <f>IF(ISERROR(VLOOKUP($FA906,MOM,LOOKUPS!E$12,0)*$FB$6+VLOOKUP($FA906,STREV,LOOKUPS!E$10,0)*$FC$6+VLOOKUP($FA906,LTREV,LOOKUPS!E$9,0)*$FD$6+VLOOKUP($FA906,CFP,LOOKUPS!E$6,0)*$FE$6+VLOOKUP($FA906,EP,LOOKUPS!E$8,0)*$FF$6+VLOOKUP($FA906,BM,LOOKUPS!E$5,0)*$FG$6+VLOOKUP($FA906,DIV,LOOKUPS!E$7,0)*$FH$6++VLOOKUP($FA906,SIZE,LOOKUPS!E$11,0)*$FI$6),"",VLOOKUP($FA906,MOM,LOOKUPS!E$12,0)*$FB$6+VLOOKUP($FA906,STREV,LOOKUPS!E$10,0)*$FC$6+VLOOKUP($FA906,LTREV,LOOKUPS!E$9,0)*$FD$6+VLOOKUP($FA906,CFP,LOOKUPS!E$6,0)*$FE$6+VLOOKUP($FA906,EP,LOOKUPS!E$8,0)*$FF$6+VLOOKUP($FA906,BM,LOOKUPS!E$5,0)*$FG$6+VLOOKUP($FA906,DIV,LOOKUPS!E$7,0)*$FH$6++VLOOKUP($FA906,SIZE,LOOKUPS!E$11,0)*$FI$6)</f>
        <v>-13.3889</v>
      </c>
      <c r="FE906" s="1">
        <f>IF(ISERROR(VLOOKUP($FA906,MOM,LOOKUPS!F$12,0)*$FB$6+VLOOKUP($FA906,STREV,LOOKUPS!F$10,0)*$FC$6+VLOOKUP($FA906,LTREV,LOOKUPS!F$9,0)*$FD$6+VLOOKUP($FA906,CFP,LOOKUPS!F$6,0)*$FE$6+VLOOKUP($FA906,EP,LOOKUPS!F$8,0)*$FF$6+VLOOKUP($FA906,BM,LOOKUPS!F$5,0)*$FG$6+VLOOKUP($FA906,DIV,LOOKUPS!F$7,0)*$FH$6++VLOOKUP($FA906,SIZE,LOOKUPS!F$11,0)*$FI$6),"",VLOOKUP($FA906,MOM,LOOKUPS!F$12,0)*$FB$6+VLOOKUP($FA906,STREV,LOOKUPS!F$10,0)*$FC$6+VLOOKUP($FA906,LTREV,LOOKUPS!F$9,0)*$FD$6+VLOOKUP($FA906,CFP,LOOKUPS!F$6,0)*$FE$6+VLOOKUP($FA906,EP,LOOKUPS!F$8,0)*$FF$6+VLOOKUP($FA906,BM,LOOKUPS!F$5,0)*$FG$6+VLOOKUP($FA906,DIV,LOOKUPS!F$7,0)*$FH$6++VLOOKUP($FA906,SIZE,LOOKUPS!F$11,0)*$FI$6)</f>
        <v>-11.407900000000001</v>
      </c>
      <c r="FF906" s="1">
        <f>IF(ISERROR(VLOOKUP($FA906,MOM,LOOKUPS!G$12,0)*$FB$6+VLOOKUP($FA906,STREV,LOOKUPS!G$10,0)*$FC$6+VLOOKUP($FA906,LTREV,LOOKUPS!G$9,0)*$FD$6+VLOOKUP($FA906,CFP,LOOKUPS!G$6,0)*$FE$6+VLOOKUP($FA906,EP,LOOKUPS!G$8,0)*$FF$6+VLOOKUP($FA906,BM,LOOKUPS!G$5,0)*$FG$6+VLOOKUP($FA906,DIV,LOOKUPS!G$7,0)*$FH$6++VLOOKUP($FA906,SIZE,LOOKUPS!G$11,0)*$FI$6),"",VLOOKUP($FA906,MOM,LOOKUPS!G$12,0)*$FB$6+VLOOKUP($FA906,STREV,LOOKUPS!G$10,0)*$FC$6+VLOOKUP($FA906,LTREV,LOOKUPS!G$9,0)*$FD$6+VLOOKUP($FA906,CFP,LOOKUPS!G$6,0)*$FE$6+VLOOKUP($FA906,EP,LOOKUPS!G$8,0)*$FF$6+VLOOKUP($FA906,BM,LOOKUPS!G$5,0)*$FG$6+VLOOKUP($FA906,DIV,LOOKUPS!G$7,0)*$FH$6++VLOOKUP($FA906,SIZE,LOOKUPS!G$11,0)*$FI$6)</f>
        <v>-10.2608</v>
      </c>
      <c r="FG906" s="1">
        <f>IF(ISERROR(VLOOKUP($FA906,MOM,LOOKUPS!H$12,0)*$FB$6+VLOOKUP($FA906,STREV,LOOKUPS!H$10,0)*$FC$6+VLOOKUP($FA906,LTREV,LOOKUPS!H$9,0)*$FD$6+VLOOKUP($FA906,CFP,LOOKUPS!H$6,0)*$FE$6+VLOOKUP($FA906,EP,LOOKUPS!H$8,0)*$FF$6+VLOOKUP($FA906,BM,LOOKUPS!H$5,0)*$FG$6+VLOOKUP($FA906,DIV,LOOKUPS!H$7,0)*$FH$6++VLOOKUP($FA906,SIZE,LOOKUPS!H$11,0)*$FI$6),"",VLOOKUP($FA906,MOM,LOOKUPS!H$12,0)*$FB$6+VLOOKUP($FA906,STREV,LOOKUPS!H$10,0)*$FC$6+VLOOKUP($FA906,LTREV,LOOKUPS!H$9,0)*$FD$6+VLOOKUP($FA906,CFP,LOOKUPS!H$6,0)*$FE$6+VLOOKUP($FA906,EP,LOOKUPS!H$8,0)*$FF$6+VLOOKUP($FA906,BM,LOOKUPS!H$5,0)*$FG$6+VLOOKUP($FA906,DIV,LOOKUPS!H$7,0)*$FH$6++VLOOKUP($FA906,SIZE,LOOKUPS!H$11,0)*$FI$6)</f>
        <v>-10.110300000000002</v>
      </c>
      <c r="FH906" s="1">
        <f>IF(ISERROR(VLOOKUP($FA906,MOM,LOOKUPS!I$12,0)*$FB$6+VLOOKUP($FA906,STREV,LOOKUPS!I$10,0)*$FC$6+VLOOKUP($FA906,LTREV,LOOKUPS!I$9,0)*$FD$6+VLOOKUP($FA906,CFP,LOOKUPS!I$6,0)*$FE$6+VLOOKUP($FA906,EP,LOOKUPS!I$8,0)*$FF$6+VLOOKUP($FA906,BM,LOOKUPS!I$5,0)*$FG$6+VLOOKUP($FA906,DIV,LOOKUPS!I$7,0)*$FH$6++VLOOKUP($FA906,SIZE,LOOKUPS!I$11,0)*$FI$6),"",VLOOKUP($FA906,MOM,LOOKUPS!I$12,0)*$FB$6+VLOOKUP($FA906,STREV,LOOKUPS!I$10,0)*$FC$6+VLOOKUP($FA906,LTREV,LOOKUPS!I$9,0)*$FD$6+VLOOKUP($FA906,CFP,LOOKUPS!I$6,0)*$FE$6+VLOOKUP($FA906,EP,LOOKUPS!I$8,0)*$FF$6+VLOOKUP($FA906,BM,LOOKUPS!I$5,0)*$FG$6+VLOOKUP($FA906,DIV,LOOKUPS!I$7,0)*$FH$6++VLOOKUP($FA906,SIZE,LOOKUPS!I$11,0)*$FI$6)</f>
        <v>-11.309200000000001</v>
      </c>
      <c r="FI906" s="1">
        <f>IF(ISERROR(VLOOKUP($FA906,MOM,LOOKUPS!J$12,0)*$FB$6+VLOOKUP($FA906,STREV,LOOKUPS!J$10,0)*$FC$6+VLOOKUP($FA906,LTREV,LOOKUPS!J$9,0)*$FD$6+VLOOKUP($FA906,CFP,LOOKUPS!J$6,0)*$FE$6+VLOOKUP($FA906,EP,LOOKUPS!J$8,0)*$FF$6+VLOOKUP($FA906,BM,LOOKUPS!J$5,0)*$FG$6+VLOOKUP($FA906,DIV,LOOKUPS!J$7,0)*$FH$6++VLOOKUP($FA906,SIZE,LOOKUPS!J$11,0)*$FI$6),"",VLOOKUP($FA906,MOM,LOOKUPS!J$12,0)*$FB$6+VLOOKUP($FA906,STREV,LOOKUPS!J$10,0)*$FC$6+VLOOKUP($FA906,LTREV,LOOKUPS!J$9,0)*$FD$6+VLOOKUP($FA906,CFP,LOOKUPS!J$6,0)*$FE$6+VLOOKUP($FA906,EP,LOOKUPS!J$8,0)*$FF$6+VLOOKUP($FA906,BM,LOOKUPS!J$5,0)*$FG$6+VLOOKUP($FA906,DIV,LOOKUPS!J$7,0)*$FH$6++VLOOKUP($FA906,SIZE,LOOKUPS!J$11,0)*$FI$6)</f>
        <v>-11.077200000000001</v>
      </c>
      <c r="FJ906" s="1">
        <f>IF(ISERROR(VLOOKUP($FA906,MOM,LOOKUPS!K$12,0)*$FB$6+VLOOKUP($FA906,STREV,LOOKUPS!K$10,0)*$FC$6+VLOOKUP($FA906,LTREV,LOOKUPS!K$9,0)*$FD$6+VLOOKUP($FA906,CFP,LOOKUPS!K$6,0)*$FE$6+VLOOKUP($FA906,EP,LOOKUPS!K$8,0)*$FF$6+VLOOKUP($FA906,BM,LOOKUPS!K$5,0)*$FG$6+VLOOKUP($FA906,DIV,LOOKUPS!K$7,0)*$FH$6++VLOOKUP($FA906,SIZE,LOOKUPS!K$11,0)*$FI$6),"",VLOOKUP($FA906,MOM,LOOKUPS!K$12,0)*$FB$6+VLOOKUP($FA906,STREV,LOOKUPS!K$10,0)*$FC$6+VLOOKUP($FA906,LTREV,LOOKUPS!K$9,0)*$FD$6+VLOOKUP($FA906,CFP,LOOKUPS!K$6,0)*$FE$6+VLOOKUP($FA906,EP,LOOKUPS!K$8,0)*$FF$6+VLOOKUP($FA906,BM,LOOKUPS!K$5,0)*$FG$6+VLOOKUP($FA906,DIV,LOOKUPS!K$7,0)*$FH$6++VLOOKUP($FA906,SIZE,LOOKUPS!K$11,0)*$FI$6)</f>
        <v>-11.2974</v>
      </c>
      <c r="FK906" s="1">
        <f>IF(ISERROR(VLOOKUP($FA906,MOM,LOOKUPS!L$12,0)*$FB$6+VLOOKUP($FA906,STREV,LOOKUPS!L$10,0)*$FC$6+VLOOKUP($FA906,LTREV,LOOKUPS!L$9,0)*$FD$6+VLOOKUP($FA906,CFP,LOOKUPS!L$6,0)*$FE$6+VLOOKUP($FA906,EP,LOOKUPS!L$8,0)*$FF$6+VLOOKUP($FA906,BM,LOOKUPS!L$5,0)*$FG$6+VLOOKUP($FA906,DIV,LOOKUPS!L$7,0)*$FH$6++VLOOKUP($FA906,SIZE,LOOKUPS!L$11,0)*$FI$6),"",VLOOKUP($FA906,MOM,LOOKUPS!L$12,0)*$FB$6+VLOOKUP($FA906,STREV,LOOKUPS!L$10,0)*$FC$6+VLOOKUP($FA906,LTREV,LOOKUPS!L$9,0)*$FD$6+VLOOKUP($FA906,CFP,LOOKUPS!L$6,0)*$FE$6+VLOOKUP($FA906,EP,LOOKUPS!L$8,0)*$FF$6+VLOOKUP($FA906,BM,LOOKUPS!L$5,0)*$FG$6+VLOOKUP($FA906,DIV,LOOKUPS!L$7,0)*$FH$6++VLOOKUP($FA906,SIZE,LOOKUPS!L$11,0)*$FI$6)</f>
        <v>-13.342000000000002</v>
      </c>
    </row>
    <row r="907" spans="1:167" x14ac:dyDescent="0.3">
      <c r="A907" s="1">
        <v>200110</v>
      </c>
      <c r="B907" s="1">
        <v>16.809999999999999</v>
      </c>
      <c r="C907" s="1">
        <v>5.75</v>
      </c>
      <c r="D907" s="1">
        <v>5.01</v>
      </c>
      <c r="E907" s="1">
        <v>6.11</v>
      </c>
      <c r="F907" s="1">
        <v>4.42</v>
      </c>
      <c r="G907" s="1">
        <v>3.99</v>
      </c>
      <c r="H907" s="1">
        <v>2.31</v>
      </c>
      <c r="I907" s="1">
        <v>4.1500000000000004</v>
      </c>
      <c r="J907" s="1">
        <v>2.91</v>
      </c>
      <c r="K907" s="1">
        <v>7.65</v>
      </c>
      <c r="M907" s="1">
        <v>200011</v>
      </c>
      <c r="N907" s="1">
        <v>-25.24</v>
      </c>
      <c r="O907" s="1">
        <v>-16.73</v>
      </c>
      <c r="P907" s="1">
        <v>-11.61</v>
      </c>
      <c r="Q907" s="1">
        <v>-8.3000000000000007</v>
      </c>
      <c r="R907" s="1">
        <v>-7.15</v>
      </c>
      <c r="S907" s="1">
        <v>-5.19</v>
      </c>
      <c r="T907" s="1">
        <v>-5.49</v>
      </c>
      <c r="U907" s="1">
        <v>-8.1</v>
      </c>
      <c r="V907" s="1">
        <v>-6.86</v>
      </c>
      <c r="W907" s="1">
        <v>-12.09</v>
      </c>
      <c r="Y907" s="1">
        <v>200510</v>
      </c>
      <c r="Z907" s="1">
        <v>-5.23</v>
      </c>
      <c r="AA907" s="1">
        <v>-3.85</v>
      </c>
      <c r="AB907" s="1">
        <v>-3.51</v>
      </c>
      <c r="AC907" s="1">
        <v>-3.69</v>
      </c>
      <c r="AD907" s="1">
        <v>-3.26</v>
      </c>
      <c r="AE907" s="1">
        <v>-2.21</v>
      </c>
      <c r="AF907" s="1">
        <v>-2.0299999999999998</v>
      </c>
      <c r="AG907" s="1">
        <v>-0.81</v>
      </c>
      <c r="AH907" s="1">
        <v>-0.88</v>
      </c>
      <c r="AI907" s="1">
        <v>-2.74</v>
      </c>
      <c r="CA907" s="1">
        <v>200104</v>
      </c>
      <c r="CB907" s="1">
        <v>9.8000000000000007</v>
      </c>
      <c r="CC907" s="1">
        <v>12.78</v>
      </c>
      <c r="CD907" s="1">
        <v>5.51</v>
      </c>
      <c r="CE907" s="1">
        <v>3.07</v>
      </c>
      <c r="CF907" s="1">
        <v>13.85</v>
      </c>
      <c r="CG907" s="1">
        <v>7.24</v>
      </c>
      <c r="CH907" s="1">
        <v>6.11</v>
      </c>
      <c r="CI907" s="1">
        <v>3.64</v>
      </c>
      <c r="CJ907" s="1">
        <v>3.12</v>
      </c>
      <c r="CK907" s="1">
        <v>15.49</v>
      </c>
      <c r="CL907" s="1">
        <v>11.18</v>
      </c>
      <c r="CM907" s="1">
        <v>8.74</v>
      </c>
      <c r="CN907" s="1">
        <v>5.69</v>
      </c>
      <c r="CO907" s="1">
        <v>6.69</v>
      </c>
      <c r="CP907" s="1">
        <v>5.53</v>
      </c>
      <c r="CQ907" s="1">
        <v>4.3499999999999996</v>
      </c>
      <c r="CR907" s="1">
        <v>2.96</v>
      </c>
      <c r="CS907" s="1">
        <v>3.5</v>
      </c>
      <c r="CT907" s="1">
        <v>2.63</v>
      </c>
      <c r="CV907" s="1">
        <v>200204</v>
      </c>
      <c r="CW907" s="1">
        <v>-1.96</v>
      </c>
      <c r="CX907" s="1">
        <v>1.56</v>
      </c>
      <c r="CY907" s="1">
        <v>4</v>
      </c>
      <c r="CZ907" s="1">
        <v>4.18</v>
      </c>
      <c r="DA907" s="1">
        <v>1.8</v>
      </c>
      <c r="DB907" s="1">
        <v>1.51</v>
      </c>
      <c r="DC907" s="1">
        <v>4.5999999999999996</v>
      </c>
      <c r="DD907" s="1">
        <v>4.3099999999999996</v>
      </c>
      <c r="DE907" s="1">
        <v>4.0199999999999996</v>
      </c>
      <c r="DF907" s="1">
        <v>0.48</v>
      </c>
      <c r="DG907" s="1">
        <v>3.1</v>
      </c>
      <c r="DH907" s="1">
        <v>1.05</v>
      </c>
      <c r="DI907" s="1">
        <v>1.96</v>
      </c>
      <c r="DJ907" s="1">
        <v>3.54</v>
      </c>
      <c r="DK907" s="1">
        <v>5.38</v>
      </c>
      <c r="DL907" s="1">
        <v>4.1900000000000004</v>
      </c>
      <c r="DM907" s="1">
        <v>4.43</v>
      </c>
      <c r="DN907" s="1">
        <v>3.97</v>
      </c>
      <c r="DO907" s="1">
        <v>4.09</v>
      </c>
      <c r="DQ907" s="1">
        <v>200104</v>
      </c>
      <c r="DR907" s="1">
        <v>-99.99</v>
      </c>
      <c r="DS907" s="1">
        <v>5.68</v>
      </c>
      <c r="DT907" s="1">
        <v>10.5</v>
      </c>
      <c r="DU907" s="1">
        <v>12.95</v>
      </c>
      <c r="DV907" s="1">
        <v>5.22</v>
      </c>
      <c r="DW907" s="1">
        <v>8.43</v>
      </c>
      <c r="DX907" s="1">
        <v>11.47</v>
      </c>
      <c r="DY907" s="1">
        <v>12.89</v>
      </c>
      <c r="DZ907" s="1">
        <v>11.97</v>
      </c>
      <c r="EA907" s="1">
        <v>3.56</v>
      </c>
      <c r="EB907" s="1">
        <v>9.7799999999999994</v>
      </c>
      <c r="EC907" s="1">
        <v>8.51</v>
      </c>
      <c r="ED907" s="1">
        <v>8.33</v>
      </c>
      <c r="EE907" s="1">
        <v>11.82</v>
      </c>
      <c r="EF907" s="1">
        <v>11.04</v>
      </c>
      <c r="EG907" s="1">
        <v>11.34</v>
      </c>
      <c r="EH907" s="1">
        <v>14.71</v>
      </c>
      <c r="EI907" s="1">
        <v>11.78</v>
      </c>
      <c r="EJ907" s="1">
        <v>12.17</v>
      </c>
      <c r="EL907">
        <v>200104</v>
      </c>
      <c r="EM907">
        <v>7.94</v>
      </c>
      <c r="EN907">
        <v>0.61</v>
      </c>
      <c r="EO907">
        <v>-4.8</v>
      </c>
      <c r="EP907">
        <v>0.39</v>
      </c>
      <c r="ER907" s="1">
        <v>200110</v>
      </c>
      <c r="ES907" s="1">
        <v>-8.41</v>
      </c>
      <c r="EU907" s="1">
        <v>200011</v>
      </c>
      <c r="EV907" s="1">
        <v>-14.6</v>
      </c>
      <c r="EX907" s="1">
        <v>200510</v>
      </c>
      <c r="EY907" s="1">
        <v>-1</v>
      </c>
      <c r="FA907" s="1">
        <v>200110</v>
      </c>
      <c r="FB907" s="1">
        <f>IF(ISERROR(VLOOKUP($FA907,MOM,LOOKUPS!C$12,0)*$FB$6+VLOOKUP($FA907,STREV,LOOKUPS!C$10,0)*$FC$6+VLOOKUP($FA907,LTREV,LOOKUPS!C$9,0)*$FD$6+VLOOKUP($FA907,CFP,LOOKUPS!C$6,0)*$FE$6+VLOOKUP($FA907,EP,LOOKUPS!C$8,0)*$FF$6+VLOOKUP($FA907,BM,LOOKUPS!C$5,0)*$FG$6+VLOOKUP($FA907,DIV,LOOKUPS!C$7,0)*$FH$6++VLOOKUP($FA907,SIZE,LOOKUPS!C$11,0)*$FI$6),"",VLOOKUP($FA907,MOM,LOOKUPS!C$12,0)*$FB$6+VLOOKUP($FA907,STREV,LOOKUPS!C$10,0)*$FC$6+VLOOKUP($FA907,LTREV,LOOKUPS!C$9,0)*$FD$6+VLOOKUP($FA907,CFP,LOOKUPS!C$6,0)*$FE$6+VLOOKUP($FA907,EP,LOOKUPS!C$8,0)*$FF$6+VLOOKUP($FA907,BM,LOOKUPS!C$5,0)*$FG$6+VLOOKUP($FA907,DIV,LOOKUPS!C$7,0)*$FH$6++VLOOKUP($FA907,SIZE,LOOKUPS!C$11,0)*$FI$6)</f>
        <v>12.257300000000001</v>
      </c>
      <c r="FC907" s="1">
        <f>IF(ISERROR(VLOOKUP($FA907,MOM,LOOKUPS!D$12,0)*$FB$6+VLOOKUP($FA907,STREV,LOOKUPS!D$10,0)*$FC$6+VLOOKUP($FA907,LTREV,LOOKUPS!D$9,0)*$FD$6+VLOOKUP($FA907,CFP,LOOKUPS!D$6,0)*$FE$6+VLOOKUP($FA907,EP,LOOKUPS!D$8,0)*$FF$6+VLOOKUP($FA907,BM,LOOKUPS!D$5,0)*$FG$6+VLOOKUP($FA907,DIV,LOOKUPS!D$7,0)*$FH$6++VLOOKUP($FA907,SIZE,LOOKUPS!D$11,0)*$FI$6),"",VLOOKUP($FA907,MOM,LOOKUPS!D$12,0)*$FB$6+VLOOKUP($FA907,STREV,LOOKUPS!D$10,0)*$FC$6+VLOOKUP($FA907,LTREV,LOOKUPS!D$9,0)*$FD$6+VLOOKUP($FA907,CFP,LOOKUPS!D$6,0)*$FE$6+VLOOKUP($FA907,EP,LOOKUPS!D$8,0)*$FF$6+VLOOKUP($FA907,BM,LOOKUPS!D$5,0)*$FG$6+VLOOKUP($FA907,DIV,LOOKUPS!D$7,0)*$FH$6++VLOOKUP($FA907,SIZE,LOOKUPS!D$11,0)*$FI$6)</f>
        <v>6.6035000000000004</v>
      </c>
      <c r="FD907" s="1">
        <f>IF(ISERROR(VLOOKUP($FA907,MOM,LOOKUPS!E$12,0)*$FB$6+VLOOKUP($FA907,STREV,LOOKUPS!E$10,0)*$FC$6+VLOOKUP($FA907,LTREV,LOOKUPS!E$9,0)*$FD$6+VLOOKUP($FA907,CFP,LOOKUPS!E$6,0)*$FE$6+VLOOKUP($FA907,EP,LOOKUPS!E$8,0)*$FF$6+VLOOKUP($FA907,BM,LOOKUPS!E$5,0)*$FG$6+VLOOKUP($FA907,DIV,LOOKUPS!E$7,0)*$FH$6++VLOOKUP($FA907,SIZE,LOOKUPS!E$11,0)*$FI$6),"",VLOOKUP($FA907,MOM,LOOKUPS!E$12,0)*$FB$6+VLOOKUP($FA907,STREV,LOOKUPS!E$10,0)*$FC$6+VLOOKUP($FA907,LTREV,LOOKUPS!E$9,0)*$FD$6+VLOOKUP($FA907,CFP,LOOKUPS!E$6,0)*$FE$6+VLOOKUP($FA907,EP,LOOKUPS!E$8,0)*$FF$6+VLOOKUP($FA907,BM,LOOKUPS!E$5,0)*$FG$6+VLOOKUP($FA907,DIV,LOOKUPS!E$7,0)*$FH$6++VLOOKUP($FA907,SIZE,LOOKUPS!E$11,0)*$FI$6)</f>
        <v>5.4134000000000002</v>
      </c>
      <c r="FE907" s="1">
        <f>IF(ISERROR(VLOOKUP($FA907,MOM,LOOKUPS!F$12,0)*$FB$6+VLOOKUP($FA907,STREV,LOOKUPS!F$10,0)*$FC$6+VLOOKUP($FA907,LTREV,LOOKUPS!F$9,0)*$FD$6+VLOOKUP($FA907,CFP,LOOKUPS!F$6,0)*$FE$6+VLOOKUP($FA907,EP,LOOKUPS!F$8,0)*$FF$6+VLOOKUP($FA907,BM,LOOKUPS!F$5,0)*$FG$6+VLOOKUP($FA907,DIV,LOOKUPS!F$7,0)*$FH$6++VLOOKUP($FA907,SIZE,LOOKUPS!F$11,0)*$FI$6),"",VLOOKUP($FA907,MOM,LOOKUPS!F$12,0)*$FB$6+VLOOKUP($FA907,STREV,LOOKUPS!F$10,0)*$FC$6+VLOOKUP($FA907,LTREV,LOOKUPS!F$9,0)*$FD$6+VLOOKUP($FA907,CFP,LOOKUPS!F$6,0)*$FE$6+VLOOKUP($FA907,EP,LOOKUPS!F$8,0)*$FF$6+VLOOKUP($FA907,BM,LOOKUPS!F$5,0)*$FG$6+VLOOKUP($FA907,DIV,LOOKUPS!F$7,0)*$FH$6++VLOOKUP($FA907,SIZE,LOOKUPS!F$11,0)*$FI$6)</f>
        <v>5.5505000000000004</v>
      </c>
      <c r="FF907" s="1">
        <f>IF(ISERROR(VLOOKUP($FA907,MOM,LOOKUPS!G$12,0)*$FB$6+VLOOKUP($FA907,STREV,LOOKUPS!G$10,0)*$FC$6+VLOOKUP($FA907,LTREV,LOOKUPS!G$9,0)*$FD$6+VLOOKUP($FA907,CFP,LOOKUPS!G$6,0)*$FE$6+VLOOKUP($FA907,EP,LOOKUPS!G$8,0)*$FF$6+VLOOKUP($FA907,BM,LOOKUPS!G$5,0)*$FG$6+VLOOKUP($FA907,DIV,LOOKUPS!G$7,0)*$FH$6++VLOOKUP($FA907,SIZE,LOOKUPS!G$11,0)*$FI$6),"",VLOOKUP($FA907,MOM,LOOKUPS!G$12,0)*$FB$6+VLOOKUP($FA907,STREV,LOOKUPS!G$10,0)*$FC$6+VLOOKUP($FA907,LTREV,LOOKUPS!G$9,0)*$FD$6+VLOOKUP($FA907,CFP,LOOKUPS!G$6,0)*$FE$6+VLOOKUP($FA907,EP,LOOKUPS!G$8,0)*$FF$6+VLOOKUP($FA907,BM,LOOKUPS!G$5,0)*$FG$6+VLOOKUP($FA907,DIV,LOOKUPS!G$7,0)*$FH$6++VLOOKUP($FA907,SIZE,LOOKUPS!G$11,0)*$FI$6)</f>
        <v>5.2752999999999997</v>
      </c>
      <c r="FG907" s="1">
        <f>IF(ISERROR(VLOOKUP($FA907,MOM,LOOKUPS!H$12,0)*$FB$6+VLOOKUP($FA907,STREV,LOOKUPS!H$10,0)*$FC$6+VLOOKUP($FA907,LTREV,LOOKUPS!H$9,0)*$FD$6+VLOOKUP($FA907,CFP,LOOKUPS!H$6,0)*$FE$6+VLOOKUP($FA907,EP,LOOKUPS!H$8,0)*$FF$6+VLOOKUP($FA907,BM,LOOKUPS!H$5,0)*$FG$6+VLOOKUP($FA907,DIV,LOOKUPS!H$7,0)*$FH$6++VLOOKUP($FA907,SIZE,LOOKUPS!H$11,0)*$FI$6),"",VLOOKUP($FA907,MOM,LOOKUPS!H$12,0)*$FB$6+VLOOKUP($FA907,STREV,LOOKUPS!H$10,0)*$FC$6+VLOOKUP($FA907,LTREV,LOOKUPS!H$9,0)*$FD$6+VLOOKUP($FA907,CFP,LOOKUPS!H$6,0)*$FE$6+VLOOKUP($FA907,EP,LOOKUPS!H$8,0)*$FF$6+VLOOKUP($FA907,BM,LOOKUPS!H$5,0)*$FG$6+VLOOKUP($FA907,DIV,LOOKUPS!H$7,0)*$FH$6++VLOOKUP($FA907,SIZE,LOOKUPS!H$11,0)*$FI$6)</f>
        <v>5.105500000000001</v>
      </c>
      <c r="FH907" s="1">
        <f>IF(ISERROR(VLOOKUP($FA907,MOM,LOOKUPS!I$12,0)*$FB$6+VLOOKUP($FA907,STREV,LOOKUPS!I$10,0)*$FC$6+VLOOKUP($FA907,LTREV,LOOKUPS!I$9,0)*$FD$6+VLOOKUP($FA907,CFP,LOOKUPS!I$6,0)*$FE$6+VLOOKUP($FA907,EP,LOOKUPS!I$8,0)*$FF$6+VLOOKUP($FA907,BM,LOOKUPS!I$5,0)*$FG$6+VLOOKUP($FA907,DIV,LOOKUPS!I$7,0)*$FH$6++VLOOKUP($FA907,SIZE,LOOKUPS!I$11,0)*$FI$6),"",VLOOKUP($FA907,MOM,LOOKUPS!I$12,0)*$FB$6+VLOOKUP($FA907,STREV,LOOKUPS!I$10,0)*$FC$6+VLOOKUP($FA907,LTREV,LOOKUPS!I$9,0)*$FD$6+VLOOKUP($FA907,CFP,LOOKUPS!I$6,0)*$FE$6+VLOOKUP($FA907,EP,LOOKUPS!I$8,0)*$FF$6+VLOOKUP($FA907,BM,LOOKUPS!I$5,0)*$FG$6+VLOOKUP($FA907,DIV,LOOKUPS!I$7,0)*$FH$6++VLOOKUP($FA907,SIZE,LOOKUPS!I$11,0)*$FI$6)</f>
        <v>5.2918000000000003</v>
      </c>
      <c r="FI907" s="1">
        <f>IF(ISERROR(VLOOKUP($FA907,MOM,LOOKUPS!J$12,0)*$FB$6+VLOOKUP($FA907,STREV,LOOKUPS!J$10,0)*$FC$6+VLOOKUP($FA907,LTREV,LOOKUPS!J$9,0)*$FD$6+VLOOKUP($FA907,CFP,LOOKUPS!J$6,0)*$FE$6+VLOOKUP($FA907,EP,LOOKUPS!J$8,0)*$FF$6+VLOOKUP($FA907,BM,LOOKUPS!J$5,0)*$FG$6+VLOOKUP($FA907,DIV,LOOKUPS!J$7,0)*$FH$6++VLOOKUP($FA907,SIZE,LOOKUPS!J$11,0)*$FI$6),"",VLOOKUP($FA907,MOM,LOOKUPS!J$12,0)*$FB$6+VLOOKUP($FA907,STREV,LOOKUPS!J$10,0)*$FC$6+VLOOKUP($FA907,LTREV,LOOKUPS!J$9,0)*$FD$6+VLOOKUP($FA907,CFP,LOOKUPS!J$6,0)*$FE$6+VLOOKUP($FA907,EP,LOOKUPS!J$8,0)*$FF$6+VLOOKUP($FA907,BM,LOOKUPS!J$5,0)*$FG$6+VLOOKUP($FA907,DIV,LOOKUPS!J$7,0)*$FH$6++VLOOKUP($FA907,SIZE,LOOKUPS!J$11,0)*$FI$6)</f>
        <v>6.9175000000000004</v>
      </c>
      <c r="FJ907" s="1">
        <f>IF(ISERROR(VLOOKUP($FA907,MOM,LOOKUPS!K$12,0)*$FB$6+VLOOKUP($FA907,STREV,LOOKUPS!K$10,0)*$FC$6+VLOOKUP($FA907,LTREV,LOOKUPS!K$9,0)*$FD$6+VLOOKUP($FA907,CFP,LOOKUPS!K$6,0)*$FE$6+VLOOKUP($FA907,EP,LOOKUPS!K$8,0)*$FF$6+VLOOKUP($FA907,BM,LOOKUPS!K$5,0)*$FG$6+VLOOKUP($FA907,DIV,LOOKUPS!K$7,0)*$FH$6++VLOOKUP($FA907,SIZE,LOOKUPS!K$11,0)*$FI$6),"",VLOOKUP($FA907,MOM,LOOKUPS!K$12,0)*$FB$6+VLOOKUP($FA907,STREV,LOOKUPS!K$10,0)*$FC$6+VLOOKUP($FA907,LTREV,LOOKUPS!K$9,0)*$FD$6+VLOOKUP($FA907,CFP,LOOKUPS!K$6,0)*$FE$6+VLOOKUP($FA907,EP,LOOKUPS!K$8,0)*$FF$6+VLOOKUP($FA907,BM,LOOKUPS!K$5,0)*$FG$6+VLOOKUP($FA907,DIV,LOOKUPS!K$7,0)*$FH$6++VLOOKUP($FA907,SIZE,LOOKUPS!K$11,0)*$FI$6)</f>
        <v>6.6472000000000007</v>
      </c>
      <c r="FK907" s="1">
        <f>IF(ISERROR(VLOOKUP($FA907,MOM,LOOKUPS!L$12,0)*$FB$6+VLOOKUP($FA907,STREV,LOOKUPS!L$10,0)*$FC$6+VLOOKUP($FA907,LTREV,LOOKUPS!L$9,0)*$FD$6+VLOOKUP($FA907,CFP,LOOKUPS!L$6,0)*$FE$6+VLOOKUP($FA907,EP,LOOKUPS!L$8,0)*$FF$6+VLOOKUP($FA907,BM,LOOKUPS!L$5,0)*$FG$6+VLOOKUP($FA907,DIV,LOOKUPS!L$7,0)*$FH$6++VLOOKUP($FA907,SIZE,LOOKUPS!L$11,0)*$FI$6),"",VLOOKUP($FA907,MOM,LOOKUPS!L$12,0)*$FB$6+VLOOKUP($FA907,STREV,LOOKUPS!L$10,0)*$FC$6+VLOOKUP($FA907,LTREV,LOOKUPS!L$9,0)*$FD$6+VLOOKUP($FA907,CFP,LOOKUPS!L$6,0)*$FE$6+VLOOKUP($FA907,EP,LOOKUPS!L$8,0)*$FF$6+VLOOKUP($FA907,BM,LOOKUPS!L$5,0)*$FG$6+VLOOKUP($FA907,DIV,LOOKUPS!L$7,0)*$FH$6++VLOOKUP($FA907,SIZE,LOOKUPS!L$11,0)*$FI$6)</f>
        <v>12.0021</v>
      </c>
    </row>
    <row r="908" spans="1:167" x14ac:dyDescent="0.3">
      <c r="A908" s="1">
        <v>200111</v>
      </c>
      <c r="B908" s="1">
        <v>15.46</v>
      </c>
      <c r="C908" s="1">
        <v>6.66</v>
      </c>
      <c r="D908" s="1">
        <v>7.16</v>
      </c>
      <c r="E908" s="1">
        <v>5.73</v>
      </c>
      <c r="F908" s="1">
        <v>6.89</v>
      </c>
      <c r="G908" s="1">
        <v>4.9800000000000004</v>
      </c>
      <c r="H908" s="1">
        <v>5.99</v>
      </c>
      <c r="I908" s="1">
        <v>5.24</v>
      </c>
      <c r="J908" s="1">
        <v>4.28</v>
      </c>
      <c r="K908" s="1">
        <v>5.95</v>
      </c>
      <c r="M908" s="1">
        <v>200012</v>
      </c>
      <c r="N908" s="1">
        <v>-8.61</v>
      </c>
      <c r="O908" s="1">
        <v>-2.13</v>
      </c>
      <c r="P908" s="1">
        <v>-2.2999999999999998</v>
      </c>
      <c r="Q908" s="1">
        <v>2.41</v>
      </c>
      <c r="R908" s="1">
        <v>2.69</v>
      </c>
      <c r="S908" s="1">
        <v>2.46</v>
      </c>
      <c r="T908" s="1">
        <v>5.47</v>
      </c>
      <c r="U908" s="1">
        <v>4.38</v>
      </c>
      <c r="V908" s="1">
        <v>3.62</v>
      </c>
      <c r="W908" s="1">
        <v>0.95</v>
      </c>
      <c r="Y908" s="1">
        <v>200511</v>
      </c>
      <c r="Z908" s="1">
        <v>3.6</v>
      </c>
      <c r="AA908" s="1">
        <v>3.21</v>
      </c>
      <c r="AB908" s="1">
        <v>4.6100000000000003</v>
      </c>
      <c r="AC908" s="1">
        <v>3.65</v>
      </c>
      <c r="AD908" s="1">
        <v>4.01</v>
      </c>
      <c r="AE908" s="1">
        <v>3.74</v>
      </c>
      <c r="AF908" s="1">
        <v>3.63</v>
      </c>
      <c r="AG908" s="1">
        <v>3.68</v>
      </c>
      <c r="AH908" s="1">
        <v>4.01</v>
      </c>
      <c r="AI908" s="1">
        <v>4.37</v>
      </c>
      <c r="CA908" s="1">
        <v>200105</v>
      </c>
      <c r="CB908" s="1">
        <v>7.78</v>
      </c>
      <c r="CC908" s="1">
        <v>5.64</v>
      </c>
      <c r="CD908" s="1">
        <v>6.37</v>
      </c>
      <c r="CE908" s="1">
        <v>8.6</v>
      </c>
      <c r="CF908" s="1">
        <v>5.84</v>
      </c>
      <c r="CG908" s="1">
        <v>5.62</v>
      </c>
      <c r="CH908" s="1">
        <v>5.93</v>
      </c>
      <c r="CI908" s="1">
        <v>7.53</v>
      </c>
      <c r="CJ908" s="1">
        <v>8.9</v>
      </c>
      <c r="CK908" s="1">
        <v>4.83</v>
      </c>
      <c r="CL908" s="1">
        <v>7.49</v>
      </c>
      <c r="CM908" s="1">
        <v>4.91</v>
      </c>
      <c r="CN908" s="1">
        <v>6.35</v>
      </c>
      <c r="CO908" s="1">
        <v>6.14</v>
      </c>
      <c r="CP908" s="1">
        <v>5.73</v>
      </c>
      <c r="CQ908" s="1">
        <v>7.14</v>
      </c>
      <c r="CR908" s="1">
        <v>7.9</v>
      </c>
      <c r="CS908" s="1">
        <v>8.1199999999999992</v>
      </c>
      <c r="CT908" s="1">
        <v>9.9</v>
      </c>
      <c r="CV908" s="1">
        <v>200205</v>
      </c>
      <c r="CW908" s="1">
        <v>-3.8</v>
      </c>
      <c r="CX908" s="1">
        <v>-1.07</v>
      </c>
      <c r="CY908" s="1">
        <v>0.4</v>
      </c>
      <c r="CZ908" s="1">
        <v>0.86</v>
      </c>
      <c r="DA908" s="1">
        <v>-1.77</v>
      </c>
      <c r="DB908" s="1">
        <v>0.05</v>
      </c>
      <c r="DC908" s="1">
        <v>0.34</v>
      </c>
      <c r="DD908" s="1">
        <v>1.17</v>
      </c>
      <c r="DE908" s="1">
        <v>0.49</v>
      </c>
      <c r="DF908" s="1">
        <v>-1.73</v>
      </c>
      <c r="DG908" s="1">
        <v>-1.8</v>
      </c>
      <c r="DH908" s="1">
        <v>0.33</v>
      </c>
      <c r="DI908" s="1">
        <v>-0.22</v>
      </c>
      <c r="DJ908" s="1">
        <v>0.33</v>
      </c>
      <c r="DK908" s="1">
        <v>0.36</v>
      </c>
      <c r="DL908" s="1">
        <v>0.86</v>
      </c>
      <c r="DM908" s="1">
        <v>1.46</v>
      </c>
      <c r="DN908" s="1">
        <v>0.53</v>
      </c>
      <c r="DO908" s="1">
        <v>0.45</v>
      </c>
      <c r="DQ908" s="1">
        <v>200105</v>
      </c>
      <c r="DR908" s="1">
        <v>-99.99</v>
      </c>
      <c r="DS908" s="1">
        <v>9</v>
      </c>
      <c r="DT908" s="1">
        <v>3.62</v>
      </c>
      <c r="DU908" s="1">
        <v>1.52</v>
      </c>
      <c r="DV908" s="1">
        <v>9.5299999999999994</v>
      </c>
      <c r="DW908" s="1">
        <v>4.3899999999999997</v>
      </c>
      <c r="DX908" s="1">
        <v>3.81</v>
      </c>
      <c r="DY908" s="1">
        <v>3.61</v>
      </c>
      <c r="DZ908" s="1">
        <v>0.88</v>
      </c>
      <c r="EA908" s="1">
        <v>8.64</v>
      </c>
      <c r="EB908" s="1">
        <v>11.9</v>
      </c>
      <c r="EC908" s="1">
        <v>5.8</v>
      </c>
      <c r="ED908" s="1">
        <v>2.76</v>
      </c>
      <c r="EE908" s="1">
        <v>3.32</v>
      </c>
      <c r="EF908" s="1">
        <v>4.43</v>
      </c>
      <c r="EG908" s="1">
        <v>4.41</v>
      </c>
      <c r="EH908" s="1">
        <v>2.68</v>
      </c>
      <c r="EI908" s="1">
        <v>2.4500000000000002</v>
      </c>
      <c r="EJ908" s="1">
        <v>-0.81</v>
      </c>
      <c r="EL908">
        <v>200105</v>
      </c>
      <c r="EM908">
        <v>0.72</v>
      </c>
      <c r="EN908">
        <v>2.5299999999999998</v>
      </c>
      <c r="EO908">
        <v>3.34</v>
      </c>
      <c r="EP908">
        <v>0.32</v>
      </c>
      <c r="ER908" s="1">
        <v>200111</v>
      </c>
      <c r="ES908" s="1">
        <v>-8.58</v>
      </c>
      <c r="EU908" s="1">
        <v>200012</v>
      </c>
      <c r="EV908" s="1">
        <v>-6.6</v>
      </c>
      <c r="EX908" s="1">
        <v>200511</v>
      </c>
      <c r="EY908" s="1">
        <v>0.25</v>
      </c>
      <c r="FA908" s="1">
        <v>200111</v>
      </c>
      <c r="FB908" s="1">
        <f>IF(ISERROR(VLOOKUP($FA908,MOM,LOOKUPS!C$12,0)*$FB$6+VLOOKUP($FA908,STREV,LOOKUPS!C$10,0)*$FC$6+VLOOKUP($FA908,LTREV,LOOKUPS!C$9,0)*$FD$6+VLOOKUP($FA908,CFP,LOOKUPS!C$6,0)*$FE$6+VLOOKUP($FA908,EP,LOOKUPS!C$8,0)*$FF$6+VLOOKUP($FA908,BM,LOOKUPS!C$5,0)*$FG$6+VLOOKUP($FA908,DIV,LOOKUPS!C$7,0)*$FH$6++VLOOKUP($FA908,SIZE,LOOKUPS!C$11,0)*$FI$6),"",VLOOKUP($FA908,MOM,LOOKUPS!C$12,0)*$FB$6+VLOOKUP($FA908,STREV,LOOKUPS!C$10,0)*$FC$6+VLOOKUP($FA908,LTREV,LOOKUPS!C$9,0)*$FD$6+VLOOKUP($FA908,CFP,LOOKUPS!C$6,0)*$FE$6+VLOOKUP($FA908,EP,LOOKUPS!C$8,0)*$FF$6+VLOOKUP($FA908,BM,LOOKUPS!C$5,0)*$FG$6+VLOOKUP($FA908,DIV,LOOKUPS!C$7,0)*$FH$6++VLOOKUP($FA908,SIZE,LOOKUPS!C$11,0)*$FI$6)</f>
        <v>12.536700000000002</v>
      </c>
      <c r="FC908" s="1">
        <f>IF(ISERROR(VLOOKUP($FA908,MOM,LOOKUPS!D$12,0)*$FB$6+VLOOKUP($FA908,STREV,LOOKUPS!D$10,0)*$FC$6+VLOOKUP($FA908,LTREV,LOOKUPS!D$9,0)*$FD$6+VLOOKUP($FA908,CFP,LOOKUPS!D$6,0)*$FE$6+VLOOKUP($FA908,EP,LOOKUPS!D$8,0)*$FF$6+VLOOKUP($FA908,BM,LOOKUPS!D$5,0)*$FG$6+VLOOKUP($FA908,DIV,LOOKUPS!D$7,0)*$FH$6++VLOOKUP($FA908,SIZE,LOOKUPS!D$11,0)*$FI$6),"",VLOOKUP($FA908,MOM,LOOKUPS!D$12,0)*$FB$6+VLOOKUP($FA908,STREV,LOOKUPS!D$10,0)*$FC$6+VLOOKUP($FA908,LTREV,LOOKUPS!D$9,0)*$FD$6+VLOOKUP($FA908,CFP,LOOKUPS!D$6,0)*$FE$6+VLOOKUP($FA908,EP,LOOKUPS!D$8,0)*$FF$6+VLOOKUP($FA908,BM,LOOKUPS!D$5,0)*$FG$6+VLOOKUP($FA908,DIV,LOOKUPS!D$7,0)*$FH$6++VLOOKUP($FA908,SIZE,LOOKUPS!D$11,0)*$FI$6)</f>
        <v>8.4098000000000006</v>
      </c>
      <c r="FD908" s="1">
        <f>IF(ISERROR(VLOOKUP($FA908,MOM,LOOKUPS!E$12,0)*$FB$6+VLOOKUP($FA908,STREV,LOOKUPS!E$10,0)*$FC$6+VLOOKUP($FA908,LTREV,LOOKUPS!E$9,0)*$FD$6+VLOOKUP($FA908,CFP,LOOKUPS!E$6,0)*$FE$6+VLOOKUP($FA908,EP,LOOKUPS!E$8,0)*$FF$6+VLOOKUP($FA908,BM,LOOKUPS!E$5,0)*$FG$6+VLOOKUP($FA908,DIV,LOOKUPS!E$7,0)*$FH$6++VLOOKUP($FA908,SIZE,LOOKUPS!E$11,0)*$FI$6),"",VLOOKUP($FA908,MOM,LOOKUPS!E$12,0)*$FB$6+VLOOKUP($FA908,STREV,LOOKUPS!E$10,0)*$FC$6+VLOOKUP($FA908,LTREV,LOOKUPS!E$9,0)*$FD$6+VLOOKUP($FA908,CFP,LOOKUPS!E$6,0)*$FE$6+VLOOKUP($FA908,EP,LOOKUPS!E$8,0)*$FF$6+VLOOKUP($FA908,BM,LOOKUPS!E$5,0)*$FG$6+VLOOKUP($FA908,DIV,LOOKUPS!E$7,0)*$FH$6++VLOOKUP($FA908,SIZE,LOOKUPS!E$11,0)*$FI$6)</f>
        <v>7.8765000000000009</v>
      </c>
      <c r="FE908" s="1">
        <f>IF(ISERROR(VLOOKUP($FA908,MOM,LOOKUPS!F$12,0)*$FB$6+VLOOKUP($FA908,STREV,LOOKUPS!F$10,0)*$FC$6+VLOOKUP($FA908,LTREV,LOOKUPS!F$9,0)*$FD$6+VLOOKUP($FA908,CFP,LOOKUPS!F$6,0)*$FE$6+VLOOKUP($FA908,EP,LOOKUPS!F$8,0)*$FF$6+VLOOKUP($FA908,BM,LOOKUPS!F$5,0)*$FG$6+VLOOKUP($FA908,DIV,LOOKUPS!F$7,0)*$FH$6++VLOOKUP($FA908,SIZE,LOOKUPS!F$11,0)*$FI$6),"",VLOOKUP($FA908,MOM,LOOKUPS!F$12,0)*$FB$6+VLOOKUP($FA908,STREV,LOOKUPS!F$10,0)*$FC$6+VLOOKUP($FA908,LTREV,LOOKUPS!F$9,0)*$FD$6+VLOOKUP($FA908,CFP,LOOKUPS!F$6,0)*$FE$6+VLOOKUP($FA908,EP,LOOKUPS!F$8,0)*$FF$6+VLOOKUP($FA908,BM,LOOKUPS!F$5,0)*$FG$6+VLOOKUP($FA908,DIV,LOOKUPS!F$7,0)*$FH$6++VLOOKUP($FA908,SIZE,LOOKUPS!F$11,0)*$FI$6)</f>
        <v>7.2645</v>
      </c>
      <c r="FF908" s="1">
        <f>IF(ISERROR(VLOOKUP($FA908,MOM,LOOKUPS!G$12,0)*$FB$6+VLOOKUP($FA908,STREV,LOOKUPS!G$10,0)*$FC$6+VLOOKUP($FA908,LTREV,LOOKUPS!G$9,0)*$FD$6+VLOOKUP($FA908,CFP,LOOKUPS!G$6,0)*$FE$6+VLOOKUP($FA908,EP,LOOKUPS!G$8,0)*$FF$6+VLOOKUP($FA908,BM,LOOKUPS!G$5,0)*$FG$6+VLOOKUP($FA908,DIV,LOOKUPS!G$7,0)*$FH$6++VLOOKUP($FA908,SIZE,LOOKUPS!G$11,0)*$FI$6),"",VLOOKUP($FA908,MOM,LOOKUPS!G$12,0)*$FB$6+VLOOKUP($FA908,STREV,LOOKUPS!G$10,0)*$FC$6+VLOOKUP($FA908,LTREV,LOOKUPS!G$9,0)*$FD$6+VLOOKUP($FA908,CFP,LOOKUPS!G$6,0)*$FE$6+VLOOKUP($FA908,EP,LOOKUPS!G$8,0)*$FF$6+VLOOKUP($FA908,BM,LOOKUPS!G$5,0)*$FG$6+VLOOKUP($FA908,DIV,LOOKUPS!G$7,0)*$FH$6++VLOOKUP($FA908,SIZE,LOOKUPS!G$11,0)*$FI$6)</f>
        <v>6.5447999999999995</v>
      </c>
      <c r="FG908" s="1">
        <f>IF(ISERROR(VLOOKUP($FA908,MOM,LOOKUPS!H$12,0)*$FB$6+VLOOKUP($FA908,STREV,LOOKUPS!H$10,0)*$FC$6+VLOOKUP($FA908,LTREV,LOOKUPS!H$9,0)*$FD$6+VLOOKUP($FA908,CFP,LOOKUPS!H$6,0)*$FE$6+VLOOKUP($FA908,EP,LOOKUPS!H$8,0)*$FF$6+VLOOKUP($FA908,BM,LOOKUPS!H$5,0)*$FG$6+VLOOKUP($FA908,DIV,LOOKUPS!H$7,0)*$FH$6++VLOOKUP($FA908,SIZE,LOOKUPS!H$11,0)*$FI$6),"",VLOOKUP($FA908,MOM,LOOKUPS!H$12,0)*$FB$6+VLOOKUP($FA908,STREV,LOOKUPS!H$10,0)*$FC$6+VLOOKUP($FA908,LTREV,LOOKUPS!H$9,0)*$FD$6+VLOOKUP($FA908,CFP,LOOKUPS!H$6,0)*$FE$6+VLOOKUP($FA908,EP,LOOKUPS!H$8,0)*$FF$6+VLOOKUP($FA908,BM,LOOKUPS!H$5,0)*$FG$6+VLOOKUP($FA908,DIV,LOOKUPS!H$7,0)*$FH$6++VLOOKUP($FA908,SIZE,LOOKUPS!H$11,0)*$FI$6)</f>
        <v>6.0021000000000004</v>
      </c>
      <c r="FH908" s="1">
        <f>IF(ISERROR(VLOOKUP($FA908,MOM,LOOKUPS!I$12,0)*$FB$6+VLOOKUP($FA908,STREV,LOOKUPS!I$10,0)*$FC$6+VLOOKUP($FA908,LTREV,LOOKUPS!I$9,0)*$FD$6+VLOOKUP($FA908,CFP,LOOKUPS!I$6,0)*$FE$6+VLOOKUP($FA908,EP,LOOKUPS!I$8,0)*$FF$6+VLOOKUP($FA908,BM,LOOKUPS!I$5,0)*$FG$6+VLOOKUP($FA908,DIV,LOOKUPS!I$7,0)*$FH$6++VLOOKUP($FA908,SIZE,LOOKUPS!I$11,0)*$FI$6),"",VLOOKUP($FA908,MOM,LOOKUPS!I$12,0)*$FB$6+VLOOKUP($FA908,STREV,LOOKUPS!I$10,0)*$FC$6+VLOOKUP($FA908,LTREV,LOOKUPS!I$9,0)*$FD$6+VLOOKUP($FA908,CFP,LOOKUPS!I$6,0)*$FE$6+VLOOKUP($FA908,EP,LOOKUPS!I$8,0)*$FF$6+VLOOKUP($FA908,BM,LOOKUPS!I$5,0)*$FG$6+VLOOKUP($FA908,DIV,LOOKUPS!I$7,0)*$FH$6++VLOOKUP($FA908,SIZE,LOOKUPS!I$11,0)*$FI$6)</f>
        <v>6.7681000000000004</v>
      </c>
      <c r="FI908" s="1">
        <f>IF(ISERROR(VLOOKUP($FA908,MOM,LOOKUPS!J$12,0)*$FB$6+VLOOKUP($FA908,STREV,LOOKUPS!J$10,0)*$FC$6+VLOOKUP($FA908,LTREV,LOOKUPS!J$9,0)*$FD$6+VLOOKUP($FA908,CFP,LOOKUPS!J$6,0)*$FE$6+VLOOKUP($FA908,EP,LOOKUPS!J$8,0)*$FF$6+VLOOKUP($FA908,BM,LOOKUPS!J$5,0)*$FG$6+VLOOKUP($FA908,DIV,LOOKUPS!J$7,0)*$FH$6++VLOOKUP($FA908,SIZE,LOOKUPS!J$11,0)*$FI$6),"",VLOOKUP($FA908,MOM,LOOKUPS!J$12,0)*$FB$6+VLOOKUP($FA908,STREV,LOOKUPS!J$10,0)*$FC$6+VLOOKUP($FA908,LTREV,LOOKUPS!J$9,0)*$FD$6+VLOOKUP($FA908,CFP,LOOKUPS!J$6,0)*$FE$6+VLOOKUP($FA908,EP,LOOKUPS!J$8,0)*$FF$6+VLOOKUP($FA908,BM,LOOKUPS!J$5,0)*$FG$6+VLOOKUP($FA908,DIV,LOOKUPS!J$7,0)*$FH$6++VLOOKUP($FA908,SIZE,LOOKUPS!J$11,0)*$FI$6)</f>
        <v>6.6273999999999997</v>
      </c>
      <c r="FJ908" s="1">
        <f>IF(ISERROR(VLOOKUP($FA908,MOM,LOOKUPS!K$12,0)*$FB$6+VLOOKUP($FA908,STREV,LOOKUPS!K$10,0)*$FC$6+VLOOKUP($FA908,LTREV,LOOKUPS!K$9,0)*$FD$6+VLOOKUP($FA908,CFP,LOOKUPS!K$6,0)*$FE$6+VLOOKUP($FA908,EP,LOOKUPS!K$8,0)*$FF$6+VLOOKUP($FA908,BM,LOOKUPS!K$5,0)*$FG$6+VLOOKUP($FA908,DIV,LOOKUPS!K$7,0)*$FH$6++VLOOKUP($FA908,SIZE,LOOKUPS!K$11,0)*$FI$6),"",VLOOKUP($FA908,MOM,LOOKUPS!K$12,0)*$FB$6+VLOOKUP($FA908,STREV,LOOKUPS!K$10,0)*$FC$6+VLOOKUP($FA908,LTREV,LOOKUPS!K$9,0)*$FD$6+VLOOKUP($FA908,CFP,LOOKUPS!K$6,0)*$FE$6+VLOOKUP($FA908,EP,LOOKUPS!K$8,0)*$FF$6+VLOOKUP($FA908,BM,LOOKUPS!K$5,0)*$FG$6+VLOOKUP($FA908,DIV,LOOKUPS!K$7,0)*$FH$6++VLOOKUP($FA908,SIZE,LOOKUPS!K$11,0)*$FI$6)</f>
        <v>6.3071999999999999</v>
      </c>
      <c r="FK908" s="1">
        <f>IF(ISERROR(VLOOKUP($FA908,MOM,LOOKUPS!L$12,0)*$FB$6+VLOOKUP($FA908,STREV,LOOKUPS!L$10,0)*$FC$6+VLOOKUP($FA908,LTREV,LOOKUPS!L$9,0)*$FD$6+VLOOKUP($FA908,CFP,LOOKUPS!L$6,0)*$FE$6+VLOOKUP($FA908,EP,LOOKUPS!L$8,0)*$FF$6+VLOOKUP($FA908,BM,LOOKUPS!L$5,0)*$FG$6+VLOOKUP($FA908,DIV,LOOKUPS!L$7,0)*$FH$6++VLOOKUP($FA908,SIZE,LOOKUPS!L$11,0)*$FI$6),"",VLOOKUP($FA908,MOM,LOOKUPS!L$12,0)*$FB$6+VLOOKUP($FA908,STREV,LOOKUPS!L$10,0)*$FC$6+VLOOKUP($FA908,LTREV,LOOKUPS!L$9,0)*$FD$6+VLOOKUP($FA908,CFP,LOOKUPS!L$6,0)*$FE$6+VLOOKUP($FA908,EP,LOOKUPS!L$8,0)*$FF$6+VLOOKUP($FA908,BM,LOOKUPS!L$5,0)*$FG$6+VLOOKUP($FA908,DIV,LOOKUPS!L$7,0)*$FH$6++VLOOKUP($FA908,SIZE,LOOKUPS!L$11,0)*$FI$6)</f>
        <v>8.5859000000000005</v>
      </c>
    </row>
    <row r="909" spans="1:167" x14ac:dyDescent="0.3">
      <c r="A909" s="1">
        <v>200112</v>
      </c>
      <c r="B909" s="1">
        <v>9.34</v>
      </c>
      <c r="C909" s="1">
        <v>6.4</v>
      </c>
      <c r="D909" s="1">
        <v>7.15</v>
      </c>
      <c r="E909" s="1">
        <v>4.79</v>
      </c>
      <c r="F909" s="1">
        <v>6.07</v>
      </c>
      <c r="G909" s="1">
        <v>5.15</v>
      </c>
      <c r="H909" s="1">
        <v>4.1900000000000004</v>
      </c>
      <c r="I909" s="1">
        <v>5.76</v>
      </c>
      <c r="J909" s="1">
        <v>5.37</v>
      </c>
      <c r="K909" s="1">
        <v>5.92</v>
      </c>
      <c r="M909" s="1">
        <v>200101</v>
      </c>
      <c r="N909" s="1">
        <v>58.66</v>
      </c>
      <c r="O909" s="1">
        <v>25.73</v>
      </c>
      <c r="P909" s="1">
        <v>15.82</v>
      </c>
      <c r="Q909" s="1">
        <v>10.41</v>
      </c>
      <c r="R909" s="1">
        <v>10.75</v>
      </c>
      <c r="S909" s="1">
        <v>9.57</v>
      </c>
      <c r="T909" s="1">
        <v>8</v>
      </c>
      <c r="U909" s="1">
        <v>6.69</v>
      </c>
      <c r="V909" s="1">
        <v>7.48</v>
      </c>
      <c r="W909" s="1">
        <v>4.9000000000000004</v>
      </c>
      <c r="Y909" s="1">
        <v>200512</v>
      </c>
      <c r="Z909" s="1">
        <v>1.02</v>
      </c>
      <c r="AA909" s="1">
        <v>0.01</v>
      </c>
      <c r="AB909" s="1">
        <v>-0.2</v>
      </c>
      <c r="AC909" s="1">
        <v>1.24</v>
      </c>
      <c r="AD909" s="1">
        <v>1.55</v>
      </c>
      <c r="AE909" s="1">
        <v>0.87</v>
      </c>
      <c r="AF909" s="1">
        <v>0.52</v>
      </c>
      <c r="AG909" s="1">
        <v>0.5</v>
      </c>
      <c r="AH909" s="1">
        <v>0.15</v>
      </c>
      <c r="AI909" s="1">
        <v>1.2</v>
      </c>
      <c r="CA909" s="1">
        <v>200106</v>
      </c>
      <c r="CB909" s="1">
        <v>-7.0000000000000007E-2</v>
      </c>
      <c r="CC909" s="1">
        <v>0.94</v>
      </c>
      <c r="CD909" s="1">
        <v>2.54</v>
      </c>
      <c r="CE909" s="1">
        <v>1.72</v>
      </c>
      <c r="CF909" s="1">
        <v>0.96</v>
      </c>
      <c r="CG909" s="1">
        <v>1.03</v>
      </c>
      <c r="CH909" s="1">
        <v>3.11</v>
      </c>
      <c r="CI909" s="1">
        <v>2.37</v>
      </c>
      <c r="CJ909" s="1">
        <v>1.56</v>
      </c>
      <c r="CK909" s="1">
        <v>0.08</v>
      </c>
      <c r="CL909" s="1">
        <v>2.39</v>
      </c>
      <c r="CM909" s="1">
        <v>0.85</v>
      </c>
      <c r="CN909" s="1">
        <v>1.22</v>
      </c>
      <c r="CO909" s="1">
        <v>3.42</v>
      </c>
      <c r="CP909" s="1">
        <v>2.81</v>
      </c>
      <c r="CQ909" s="1">
        <v>2.65</v>
      </c>
      <c r="CR909" s="1">
        <v>2.1</v>
      </c>
      <c r="CS909" s="1">
        <v>1.98</v>
      </c>
      <c r="CT909" s="1">
        <v>1.01</v>
      </c>
      <c r="CV909" s="1">
        <v>200206</v>
      </c>
      <c r="CW909" s="1">
        <v>-9.7100000000000009</v>
      </c>
      <c r="CX909" s="1">
        <v>-5.1100000000000003</v>
      </c>
      <c r="CY909" s="1">
        <v>-1.01</v>
      </c>
      <c r="CZ909" s="1">
        <v>-1.04</v>
      </c>
      <c r="DA909" s="1">
        <v>-5.72</v>
      </c>
      <c r="DB909" s="1">
        <v>-3.22</v>
      </c>
      <c r="DC909" s="1">
        <v>-0.72</v>
      </c>
      <c r="DD909" s="1">
        <v>-0.57999999999999996</v>
      </c>
      <c r="DE909" s="1">
        <v>-1.3</v>
      </c>
      <c r="DF909" s="1">
        <v>-7.1</v>
      </c>
      <c r="DG909" s="1">
        <v>-4.37</v>
      </c>
      <c r="DH909" s="1">
        <v>-3.86</v>
      </c>
      <c r="DI909" s="1">
        <v>-2.61</v>
      </c>
      <c r="DJ909" s="1">
        <v>-1.48</v>
      </c>
      <c r="DK909" s="1">
        <v>-0.17</v>
      </c>
      <c r="DL909" s="1">
        <v>-0.56000000000000005</v>
      </c>
      <c r="DM909" s="1">
        <v>-0.6</v>
      </c>
      <c r="DN909" s="1">
        <v>-1.08</v>
      </c>
      <c r="DO909" s="1">
        <v>-1.57</v>
      </c>
      <c r="DQ909" s="1">
        <v>200106</v>
      </c>
      <c r="DR909" s="1">
        <v>-99.99</v>
      </c>
      <c r="DS909" s="1">
        <v>1.76</v>
      </c>
      <c r="DT909" s="1">
        <v>2.56</v>
      </c>
      <c r="DU909" s="1">
        <v>-2.09</v>
      </c>
      <c r="DV909" s="1">
        <v>1.1399999999999999</v>
      </c>
      <c r="DW909" s="1">
        <v>4.9000000000000004</v>
      </c>
      <c r="DX909" s="1">
        <v>2.1800000000000002</v>
      </c>
      <c r="DY909" s="1">
        <v>0.16</v>
      </c>
      <c r="DZ909" s="1">
        <v>-2.76</v>
      </c>
      <c r="EA909" s="1">
        <v>0.8</v>
      </c>
      <c r="EB909" s="1">
        <v>2.0699999999999998</v>
      </c>
      <c r="EC909" s="1">
        <v>5.5</v>
      </c>
      <c r="ED909" s="1">
        <v>4.21</v>
      </c>
      <c r="EE909" s="1">
        <v>3.4</v>
      </c>
      <c r="EF909" s="1">
        <v>0.62</v>
      </c>
      <c r="EG909" s="1">
        <v>1.06</v>
      </c>
      <c r="EH909" s="1">
        <v>-0.87</v>
      </c>
      <c r="EI909" s="1">
        <v>-1.63</v>
      </c>
      <c r="EJ909" s="1">
        <v>-3.96</v>
      </c>
      <c r="EL909">
        <v>200106</v>
      </c>
      <c r="EM909">
        <v>-1.94</v>
      </c>
      <c r="EN909">
        <v>6.25</v>
      </c>
      <c r="EO909">
        <v>-1.1599999999999999</v>
      </c>
      <c r="EP909">
        <v>0.28000000000000003</v>
      </c>
      <c r="ER909" s="1">
        <v>200112</v>
      </c>
      <c r="ES909" s="1">
        <v>-0.02</v>
      </c>
      <c r="EU909" s="1">
        <v>200101</v>
      </c>
      <c r="EV909" s="1">
        <v>16.21</v>
      </c>
      <c r="EX909" s="1">
        <v>200512</v>
      </c>
      <c r="EY909" s="1">
        <v>-0.85</v>
      </c>
      <c r="FA909" s="1">
        <v>200112</v>
      </c>
      <c r="FB909" s="1">
        <f>IF(ISERROR(VLOOKUP($FA909,MOM,LOOKUPS!C$12,0)*$FB$6+VLOOKUP($FA909,STREV,LOOKUPS!C$10,0)*$FC$6+VLOOKUP($FA909,LTREV,LOOKUPS!C$9,0)*$FD$6+VLOOKUP($FA909,CFP,LOOKUPS!C$6,0)*$FE$6+VLOOKUP($FA909,EP,LOOKUPS!C$8,0)*$FF$6+VLOOKUP($FA909,BM,LOOKUPS!C$5,0)*$FG$6+VLOOKUP($FA909,DIV,LOOKUPS!C$7,0)*$FH$6++VLOOKUP($FA909,SIZE,LOOKUPS!C$11,0)*$FI$6),"",VLOOKUP($FA909,MOM,LOOKUPS!C$12,0)*$FB$6+VLOOKUP($FA909,STREV,LOOKUPS!C$10,0)*$FC$6+VLOOKUP($FA909,LTREV,LOOKUPS!C$9,0)*$FD$6+VLOOKUP($FA909,CFP,LOOKUPS!C$6,0)*$FE$6+VLOOKUP($FA909,EP,LOOKUPS!C$8,0)*$FF$6+VLOOKUP($FA909,BM,LOOKUPS!C$5,0)*$FG$6+VLOOKUP($FA909,DIV,LOOKUPS!C$7,0)*$FH$6++VLOOKUP($FA909,SIZE,LOOKUPS!C$11,0)*$FI$6)</f>
        <v>7.4213000000000005</v>
      </c>
      <c r="FC909" s="1">
        <f>IF(ISERROR(VLOOKUP($FA909,MOM,LOOKUPS!D$12,0)*$FB$6+VLOOKUP($FA909,STREV,LOOKUPS!D$10,0)*$FC$6+VLOOKUP($FA909,LTREV,LOOKUPS!D$9,0)*$FD$6+VLOOKUP($FA909,CFP,LOOKUPS!D$6,0)*$FE$6+VLOOKUP($FA909,EP,LOOKUPS!D$8,0)*$FF$6+VLOOKUP($FA909,BM,LOOKUPS!D$5,0)*$FG$6+VLOOKUP($FA909,DIV,LOOKUPS!D$7,0)*$FH$6++VLOOKUP($FA909,SIZE,LOOKUPS!D$11,0)*$FI$6),"",VLOOKUP($FA909,MOM,LOOKUPS!D$12,0)*$FB$6+VLOOKUP($FA909,STREV,LOOKUPS!D$10,0)*$FC$6+VLOOKUP($FA909,LTREV,LOOKUPS!D$9,0)*$FD$6+VLOOKUP($FA909,CFP,LOOKUPS!D$6,0)*$FE$6+VLOOKUP($FA909,EP,LOOKUPS!D$8,0)*$FF$6+VLOOKUP($FA909,BM,LOOKUPS!D$5,0)*$FG$6+VLOOKUP($FA909,DIV,LOOKUPS!D$7,0)*$FH$6++VLOOKUP($FA909,SIZE,LOOKUPS!D$11,0)*$FI$6)</f>
        <v>7.0847000000000007</v>
      </c>
      <c r="FD909" s="1">
        <f>IF(ISERROR(VLOOKUP($FA909,MOM,LOOKUPS!E$12,0)*$FB$6+VLOOKUP($FA909,STREV,LOOKUPS!E$10,0)*$FC$6+VLOOKUP($FA909,LTREV,LOOKUPS!E$9,0)*$FD$6+VLOOKUP($FA909,CFP,LOOKUPS!E$6,0)*$FE$6+VLOOKUP($FA909,EP,LOOKUPS!E$8,0)*$FF$6+VLOOKUP($FA909,BM,LOOKUPS!E$5,0)*$FG$6+VLOOKUP($FA909,DIV,LOOKUPS!E$7,0)*$FH$6++VLOOKUP($FA909,SIZE,LOOKUPS!E$11,0)*$FI$6),"",VLOOKUP($FA909,MOM,LOOKUPS!E$12,0)*$FB$6+VLOOKUP($FA909,STREV,LOOKUPS!E$10,0)*$FC$6+VLOOKUP($FA909,LTREV,LOOKUPS!E$9,0)*$FD$6+VLOOKUP($FA909,CFP,LOOKUPS!E$6,0)*$FE$6+VLOOKUP($FA909,EP,LOOKUPS!E$8,0)*$FF$6+VLOOKUP($FA909,BM,LOOKUPS!E$5,0)*$FG$6+VLOOKUP($FA909,DIV,LOOKUPS!E$7,0)*$FH$6++VLOOKUP($FA909,SIZE,LOOKUPS!E$11,0)*$FI$6)</f>
        <v>6.8586</v>
      </c>
      <c r="FE909" s="1">
        <f>IF(ISERROR(VLOOKUP($FA909,MOM,LOOKUPS!F$12,0)*$FB$6+VLOOKUP($FA909,STREV,LOOKUPS!F$10,0)*$FC$6+VLOOKUP($FA909,LTREV,LOOKUPS!F$9,0)*$FD$6+VLOOKUP($FA909,CFP,LOOKUPS!F$6,0)*$FE$6+VLOOKUP($FA909,EP,LOOKUPS!F$8,0)*$FF$6+VLOOKUP($FA909,BM,LOOKUPS!F$5,0)*$FG$6+VLOOKUP($FA909,DIV,LOOKUPS!F$7,0)*$FH$6++VLOOKUP($FA909,SIZE,LOOKUPS!F$11,0)*$FI$6),"",VLOOKUP($FA909,MOM,LOOKUPS!F$12,0)*$FB$6+VLOOKUP($FA909,STREV,LOOKUPS!F$10,0)*$FC$6+VLOOKUP($FA909,LTREV,LOOKUPS!F$9,0)*$FD$6+VLOOKUP($FA909,CFP,LOOKUPS!F$6,0)*$FE$6+VLOOKUP($FA909,EP,LOOKUPS!F$8,0)*$FF$6+VLOOKUP($FA909,BM,LOOKUPS!F$5,0)*$FG$6+VLOOKUP($FA909,DIV,LOOKUPS!F$7,0)*$FH$6++VLOOKUP($FA909,SIZE,LOOKUPS!F$11,0)*$FI$6)</f>
        <v>5.7952000000000012</v>
      </c>
      <c r="FF909" s="1">
        <f>IF(ISERROR(VLOOKUP($FA909,MOM,LOOKUPS!G$12,0)*$FB$6+VLOOKUP($FA909,STREV,LOOKUPS!G$10,0)*$FC$6+VLOOKUP($FA909,LTREV,LOOKUPS!G$9,0)*$FD$6+VLOOKUP($FA909,CFP,LOOKUPS!G$6,0)*$FE$6+VLOOKUP($FA909,EP,LOOKUPS!G$8,0)*$FF$6+VLOOKUP($FA909,BM,LOOKUPS!G$5,0)*$FG$6+VLOOKUP($FA909,DIV,LOOKUPS!G$7,0)*$FH$6++VLOOKUP($FA909,SIZE,LOOKUPS!G$11,0)*$FI$6),"",VLOOKUP($FA909,MOM,LOOKUPS!G$12,0)*$FB$6+VLOOKUP($FA909,STREV,LOOKUPS!G$10,0)*$FC$6+VLOOKUP($FA909,LTREV,LOOKUPS!G$9,0)*$FD$6+VLOOKUP($FA909,CFP,LOOKUPS!G$6,0)*$FE$6+VLOOKUP($FA909,EP,LOOKUPS!G$8,0)*$FF$6+VLOOKUP($FA909,BM,LOOKUPS!G$5,0)*$FG$6+VLOOKUP($FA909,DIV,LOOKUPS!G$7,0)*$FH$6++VLOOKUP($FA909,SIZE,LOOKUPS!G$11,0)*$FI$6)</f>
        <v>6.8150000000000004</v>
      </c>
      <c r="FG909" s="1">
        <f>IF(ISERROR(VLOOKUP($FA909,MOM,LOOKUPS!H$12,0)*$FB$6+VLOOKUP($FA909,STREV,LOOKUPS!H$10,0)*$FC$6+VLOOKUP($FA909,LTREV,LOOKUPS!H$9,0)*$FD$6+VLOOKUP($FA909,CFP,LOOKUPS!H$6,0)*$FE$6+VLOOKUP($FA909,EP,LOOKUPS!H$8,0)*$FF$6+VLOOKUP($FA909,BM,LOOKUPS!H$5,0)*$FG$6+VLOOKUP($FA909,DIV,LOOKUPS!H$7,0)*$FH$6++VLOOKUP($FA909,SIZE,LOOKUPS!H$11,0)*$FI$6),"",VLOOKUP($FA909,MOM,LOOKUPS!H$12,0)*$FB$6+VLOOKUP($FA909,STREV,LOOKUPS!H$10,0)*$FC$6+VLOOKUP($FA909,LTREV,LOOKUPS!H$9,0)*$FD$6+VLOOKUP($FA909,CFP,LOOKUPS!H$6,0)*$FE$6+VLOOKUP($FA909,EP,LOOKUPS!H$8,0)*$FF$6+VLOOKUP($FA909,BM,LOOKUPS!H$5,0)*$FG$6+VLOOKUP($FA909,DIV,LOOKUPS!H$7,0)*$FH$6++VLOOKUP($FA909,SIZE,LOOKUPS!H$11,0)*$FI$6)</f>
        <v>5.769000000000001</v>
      </c>
      <c r="FH909" s="1">
        <f>IF(ISERROR(VLOOKUP($FA909,MOM,LOOKUPS!I$12,0)*$FB$6+VLOOKUP($FA909,STREV,LOOKUPS!I$10,0)*$FC$6+VLOOKUP($FA909,LTREV,LOOKUPS!I$9,0)*$FD$6+VLOOKUP($FA909,CFP,LOOKUPS!I$6,0)*$FE$6+VLOOKUP($FA909,EP,LOOKUPS!I$8,0)*$FF$6+VLOOKUP($FA909,BM,LOOKUPS!I$5,0)*$FG$6+VLOOKUP($FA909,DIV,LOOKUPS!I$7,0)*$FH$6++VLOOKUP($FA909,SIZE,LOOKUPS!I$11,0)*$FI$6),"",VLOOKUP($FA909,MOM,LOOKUPS!I$12,0)*$FB$6+VLOOKUP($FA909,STREV,LOOKUPS!I$10,0)*$FC$6+VLOOKUP($FA909,LTREV,LOOKUPS!I$9,0)*$FD$6+VLOOKUP($FA909,CFP,LOOKUPS!I$6,0)*$FE$6+VLOOKUP($FA909,EP,LOOKUPS!I$8,0)*$FF$6+VLOOKUP($FA909,BM,LOOKUPS!I$5,0)*$FG$6+VLOOKUP($FA909,DIV,LOOKUPS!I$7,0)*$FH$6++VLOOKUP($FA909,SIZE,LOOKUPS!I$11,0)*$FI$6)</f>
        <v>5.2251000000000003</v>
      </c>
      <c r="FI909" s="1">
        <f>IF(ISERROR(VLOOKUP($FA909,MOM,LOOKUPS!J$12,0)*$FB$6+VLOOKUP($FA909,STREV,LOOKUPS!J$10,0)*$FC$6+VLOOKUP($FA909,LTREV,LOOKUPS!J$9,0)*$FD$6+VLOOKUP($FA909,CFP,LOOKUPS!J$6,0)*$FE$6+VLOOKUP($FA909,EP,LOOKUPS!J$8,0)*$FF$6+VLOOKUP($FA909,BM,LOOKUPS!J$5,0)*$FG$6+VLOOKUP($FA909,DIV,LOOKUPS!J$7,0)*$FH$6++VLOOKUP($FA909,SIZE,LOOKUPS!J$11,0)*$FI$6),"",VLOOKUP($FA909,MOM,LOOKUPS!J$12,0)*$FB$6+VLOOKUP($FA909,STREV,LOOKUPS!J$10,0)*$FC$6+VLOOKUP($FA909,LTREV,LOOKUPS!J$9,0)*$FD$6+VLOOKUP($FA909,CFP,LOOKUPS!J$6,0)*$FE$6+VLOOKUP($FA909,EP,LOOKUPS!J$8,0)*$FF$6+VLOOKUP($FA909,BM,LOOKUPS!J$5,0)*$FG$6+VLOOKUP($FA909,DIV,LOOKUPS!J$7,0)*$FH$6++VLOOKUP($FA909,SIZE,LOOKUPS!J$11,0)*$FI$6)</f>
        <v>5.6265000000000001</v>
      </c>
      <c r="FJ909" s="1">
        <f>IF(ISERROR(VLOOKUP($FA909,MOM,LOOKUPS!K$12,0)*$FB$6+VLOOKUP($FA909,STREV,LOOKUPS!K$10,0)*$FC$6+VLOOKUP($FA909,LTREV,LOOKUPS!K$9,0)*$FD$6+VLOOKUP($FA909,CFP,LOOKUPS!K$6,0)*$FE$6+VLOOKUP($FA909,EP,LOOKUPS!K$8,0)*$FF$6+VLOOKUP($FA909,BM,LOOKUPS!K$5,0)*$FG$6+VLOOKUP($FA909,DIV,LOOKUPS!K$7,0)*$FH$6++VLOOKUP($FA909,SIZE,LOOKUPS!K$11,0)*$FI$6),"",VLOOKUP($FA909,MOM,LOOKUPS!K$12,0)*$FB$6+VLOOKUP($FA909,STREV,LOOKUPS!K$10,0)*$FC$6+VLOOKUP($FA909,LTREV,LOOKUPS!K$9,0)*$FD$6+VLOOKUP($FA909,CFP,LOOKUPS!K$6,0)*$FE$6+VLOOKUP($FA909,EP,LOOKUPS!K$8,0)*$FF$6+VLOOKUP($FA909,BM,LOOKUPS!K$5,0)*$FG$6+VLOOKUP($FA909,DIV,LOOKUPS!K$7,0)*$FH$6++VLOOKUP($FA909,SIZE,LOOKUPS!K$11,0)*$FI$6)</f>
        <v>5.7963000000000005</v>
      </c>
      <c r="FK909" s="1">
        <f>IF(ISERROR(VLOOKUP($FA909,MOM,LOOKUPS!L$12,0)*$FB$6+VLOOKUP($FA909,STREV,LOOKUPS!L$10,0)*$FC$6+VLOOKUP($FA909,LTREV,LOOKUPS!L$9,0)*$FD$6+VLOOKUP($FA909,CFP,LOOKUPS!L$6,0)*$FE$6+VLOOKUP($FA909,EP,LOOKUPS!L$8,0)*$FF$6+VLOOKUP($FA909,BM,LOOKUPS!L$5,0)*$FG$6+VLOOKUP($FA909,DIV,LOOKUPS!L$7,0)*$FH$6++VLOOKUP($FA909,SIZE,LOOKUPS!L$11,0)*$FI$6),"",VLOOKUP($FA909,MOM,LOOKUPS!L$12,0)*$FB$6+VLOOKUP($FA909,STREV,LOOKUPS!L$10,0)*$FC$6+VLOOKUP($FA909,LTREV,LOOKUPS!L$9,0)*$FD$6+VLOOKUP($FA909,CFP,LOOKUPS!L$6,0)*$FE$6+VLOOKUP($FA909,EP,LOOKUPS!L$8,0)*$FF$6+VLOOKUP($FA909,BM,LOOKUPS!L$5,0)*$FG$6+VLOOKUP($FA909,DIV,LOOKUPS!L$7,0)*$FH$6++VLOOKUP($FA909,SIZE,LOOKUPS!L$11,0)*$FI$6)</f>
        <v>6.7152000000000012</v>
      </c>
    </row>
    <row r="910" spans="1:167" x14ac:dyDescent="0.3">
      <c r="A910" s="1">
        <v>200201</v>
      </c>
      <c r="B910" s="1">
        <v>1.31</v>
      </c>
      <c r="C910" s="1">
        <v>-0.98</v>
      </c>
      <c r="D910" s="1">
        <v>0.99</v>
      </c>
      <c r="E910" s="1">
        <v>0.9</v>
      </c>
      <c r="F910" s="1">
        <v>2.9</v>
      </c>
      <c r="G910" s="1">
        <v>0.95</v>
      </c>
      <c r="H910" s="1">
        <v>1.63</v>
      </c>
      <c r="I910" s="1">
        <v>3.15</v>
      </c>
      <c r="J910" s="1">
        <v>3.76</v>
      </c>
      <c r="K910" s="1">
        <v>3.1</v>
      </c>
      <c r="M910" s="1">
        <v>200102</v>
      </c>
      <c r="N910" s="1">
        <v>-7.45</v>
      </c>
      <c r="O910" s="1">
        <v>-4.04</v>
      </c>
      <c r="P910" s="1">
        <v>-3.12</v>
      </c>
      <c r="Q910" s="1">
        <v>-1.86</v>
      </c>
      <c r="R910" s="1">
        <v>-0.96</v>
      </c>
      <c r="S910" s="1">
        <v>-1.93</v>
      </c>
      <c r="T910" s="1">
        <v>-2.4900000000000002</v>
      </c>
      <c r="U910" s="1">
        <v>-5.28</v>
      </c>
      <c r="V910" s="1">
        <v>-10.130000000000001</v>
      </c>
      <c r="W910" s="1">
        <v>-18.510000000000002</v>
      </c>
      <c r="Y910" s="1">
        <v>200601</v>
      </c>
      <c r="Z910" s="1">
        <v>12.35</v>
      </c>
      <c r="AA910" s="1">
        <v>7.76</v>
      </c>
      <c r="AB910" s="1">
        <v>6.83</v>
      </c>
      <c r="AC910" s="1">
        <v>6.88</v>
      </c>
      <c r="AD910" s="1">
        <v>5.89</v>
      </c>
      <c r="AE910" s="1">
        <v>7.2</v>
      </c>
      <c r="AF910" s="1">
        <v>6.94</v>
      </c>
      <c r="AG910" s="1">
        <v>5.49</v>
      </c>
      <c r="AH910" s="1">
        <v>5.77</v>
      </c>
      <c r="AI910" s="1">
        <v>8.02</v>
      </c>
      <c r="CA910" s="1">
        <v>200107</v>
      </c>
      <c r="CB910" s="1">
        <v>-3.17</v>
      </c>
      <c r="CC910" s="1">
        <v>-6.74</v>
      </c>
      <c r="CD910" s="1">
        <v>-2.95</v>
      </c>
      <c r="CE910" s="1">
        <v>-0.69</v>
      </c>
      <c r="CF910" s="1">
        <v>-7.32</v>
      </c>
      <c r="CG910" s="1">
        <v>-4.8600000000000003</v>
      </c>
      <c r="CH910" s="1">
        <v>-3.53</v>
      </c>
      <c r="CI910" s="1">
        <v>-0.98</v>
      </c>
      <c r="CJ910" s="1">
        <v>-0.5</v>
      </c>
      <c r="CK910" s="1">
        <v>-8.18</v>
      </c>
      <c r="CL910" s="1">
        <v>-6.3</v>
      </c>
      <c r="CM910" s="1">
        <v>-5.14</v>
      </c>
      <c r="CN910" s="1">
        <v>-4.57</v>
      </c>
      <c r="CO910" s="1">
        <v>-4.25</v>
      </c>
      <c r="CP910" s="1">
        <v>-2.91</v>
      </c>
      <c r="CQ910" s="1">
        <v>-0.8</v>
      </c>
      <c r="CR910" s="1">
        <v>-1.1200000000000001</v>
      </c>
      <c r="CS910" s="1">
        <v>-0.77</v>
      </c>
      <c r="CT910" s="1">
        <v>-0.17</v>
      </c>
      <c r="CV910" s="1">
        <v>200207</v>
      </c>
      <c r="CW910" s="1">
        <v>-13.87</v>
      </c>
      <c r="CX910" s="1">
        <v>-10.61</v>
      </c>
      <c r="CY910" s="1">
        <v>-7.55</v>
      </c>
      <c r="CZ910" s="1">
        <v>-7.12</v>
      </c>
      <c r="DA910" s="1">
        <v>-10.92</v>
      </c>
      <c r="DB910" s="1">
        <v>-10.19</v>
      </c>
      <c r="DC910" s="1">
        <v>-7.26</v>
      </c>
      <c r="DD910" s="1">
        <v>-6.12</v>
      </c>
      <c r="DE910" s="1">
        <v>-7.89</v>
      </c>
      <c r="DF910" s="1">
        <v>-10.39</v>
      </c>
      <c r="DG910" s="1">
        <v>-11.46</v>
      </c>
      <c r="DH910" s="1">
        <v>-9.92</v>
      </c>
      <c r="DI910" s="1">
        <v>-10.4</v>
      </c>
      <c r="DJ910" s="1">
        <v>-8</v>
      </c>
      <c r="DK910" s="1">
        <v>-6.61</v>
      </c>
      <c r="DL910" s="1">
        <v>-6.18</v>
      </c>
      <c r="DM910" s="1">
        <v>-6.08</v>
      </c>
      <c r="DN910" s="1">
        <v>-7.07</v>
      </c>
      <c r="DO910" s="1">
        <v>-8.94</v>
      </c>
      <c r="DQ910" s="1">
        <v>200107</v>
      </c>
      <c r="DR910" s="1">
        <v>-99.99</v>
      </c>
      <c r="DS910" s="1">
        <v>-2.63</v>
      </c>
      <c r="DT910" s="1">
        <v>-4.82</v>
      </c>
      <c r="DU910" s="1">
        <v>-2.44</v>
      </c>
      <c r="DV910" s="1">
        <v>-2.02</v>
      </c>
      <c r="DW910" s="1">
        <v>-6.59</v>
      </c>
      <c r="DX910" s="1">
        <v>-4.82</v>
      </c>
      <c r="DY910" s="1">
        <v>-2.11</v>
      </c>
      <c r="DZ910" s="1">
        <v>-2.3199999999999998</v>
      </c>
      <c r="EA910" s="1">
        <v>-1.44</v>
      </c>
      <c r="EB910" s="1">
        <v>-4.04</v>
      </c>
      <c r="EC910" s="1">
        <v>-6.47</v>
      </c>
      <c r="ED910" s="1">
        <v>-6.75</v>
      </c>
      <c r="EE910" s="1">
        <v>-5.05</v>
      </c>
      <c r="EF910" s="1">
        <v>-4.55</v>
      </c>
      <c r="EG910" s="1">
        <v>-1.59</v>
      </c>
      <c r="EH910" s="1">
        <v>-2.66</v>
      </c>
      <c r="EI910" s="1">
        <v>-3.85</v>
      </c>
      <c r="EJ910" s="1">
        <v>-0.55000000000000004</v>
      </c>
      <c r="EL910">
        <v>200107</v>
      </c>
      <c r="EM910">
        <v>-2.13</v>
      </c>
      <c r="EN910">
        <v>-4.2300000000000004</v>
      </c>
      <c r="EO910">
        <v>5.35</v>
      </c>
      <c r="EP910">
        <v>0.3</v>
      </c>
      <c r="ER910" s="1">
        <v>200201</v>
      </c>
      <c r="ES910" s="1">
        <v>3.68</v>
      </c>
      <c r="EU910" s="1">
        <v>200102</v>
      </c>
      <c r="EV910" s="1">
        <v>12.21</v>
      </c>
      <c r="EX910" s="1">
        <v>200601</v>
      </c>
      <c r="EY910" s="1">
        <v>1.1499999999999999</v>
      </c>
      <c r="FA910" s="1">
        <v>200201</v>
      </c>
      <c r="FB910" s="1">
        <f>IF(ISERROR(VLOOKUP($FA910,MOM,LOOKUPS!C$12,0)*$FB$6+VLOOKUP($FA910,STREV,LOOKUPS!C$10,0)*$FC$6+VLOOKUP($FA910,LTREV,LOOKUPS!C$9,0)*$FD$6+VLOOKUP($FA910,CFP,LOOKUPS!C$6,0)*$FE$6+VLOOKUP($FA910,EP,LOOKUPS!C$8,0)*$FF$6+VLOOKUP($FA910,BM,LOOKUPS!C$5,0)*$FG$6+VLOOKUP($FA910,DIV,LOOKUPS!C$7,0)*$FH$6++VLOOKUP($FA910,SIZE,LOOKUPS!C$11,0)*$FI$6),"",VLOOKUP($FA910,MOM,LOOKUPS!C$12,0)*$FB$6+VLOOKUP($FA910,STREV,LOOKUPS!C$10,0)*$FC$6+VLOOKUP($FA910,LTREV,LOOKUPS!C$9,0)*$FD$6+VLOOKUP($FA910,CFP,LOOKUPS!C$6,0)*$FE$6+VLOOKUP($FA910,EP,LOOKUPS!C$8,0)*$FF$6+VLOOKUP($FA910,BM,LOOKUPS!C$5,0)*$FG$6+VLOOKUP($FA910,DIV,LOOKUPS!C$7,0)*$FH$6++VLOOKUP($FA910,SIZE,LOOKUPS!C$11,0)*$FI$6)</f>
        <v>-1.1437000000000002</v>
      </c>
      <c r="FC910" s="1">
        <f>IF(ISERROR(VLOOKUP($FA910,MOM,LOOKUPS!D$12,0)*$FB$6+VLOOKUP($FA910,STREV,LOOKUPS!D$10,0)*$FC$6+VLOOKUP($FA910,LTREV,LOOKUPS!D$9,0)*$FD$6+VLOOKUP($FA910,CFP,LOOKUPS!D$6,0)*$FE$6+VLOOKUP($FA910,EP,LOOKUPS!D$8,0)*$FF$6+VLOOKUP($FA910,BM,LOOKUPS!D$5,0)*$FG$6+VLOOKUP($FA910,DIV,LOOKUPS!D$7,0)*$FH$6++VLOOKUP($FA910,SIZE,LOOKUPS!D$11,0)*$FI$6),"",VLOOKUP($FA910,MOM,LOOKUPS!D$12,0)*$FB$6+VLOOKUP($FA910,STREV,LOOKUPS!D$10,0)*$FC$6+VLOOKUP($FA910,LTREV,LOOKUPS!D$9,0)*$FD$6+VLOOKUP($FA910,CFP,LOOKUPS!D$6,0)*$FE$6+VLOOKUP($FA910,EP,LOOKUPS!D$8,0)*$FF$6+VLOOKUP($FA910,BM,LOOKUPS!D$5,0)*$FG$6+VLOOKUP($FA910,DIV,LOOKUPS!D$7,0)*$FH$6++VLOOKUP($FA910,SIZE,LOOKUPS!D$11,0)*$FI$6)</f>
        <v>-1.6604000000000001</v>
      </c>
      <c r="FD910" s="1">
        <f>IF(ISERROR(VLOOKUP($FA910,MOM,LOOKUPS!E$12,0)*$FB$6+VLOOKUP($FA910,STREV,LOOKUPS!E$10,0)*$FC$6+VLOOKUP($FA910,LTREV,LOOKUPS!E$9,0)*$FD$6+VLOOKUP($FA910,CFP,LOOKUPS!E$6,0)*$FE$6+VLOOKUP($FA910,EP,LOOKUPS!E$8,0)*$FF$6+VLOOKUP($FA910,BM,LOOKUPS!E$5,0)*$FG$6+VLOOKUP($FA910,DIV,LOOKUPS!E$7,0)*$FH$6++VLOOKUP($FA910,SIZE,LOOKUPS!E$11,0)*$FI$6),"",VLOOKUP($FA910,MOM,LOOKUPS!E$12,0)*$FB$6+VLOOKUP($FA910,STREV,LOOKUPS!E$10,0)*$FC$6+VLOOKUP($FA910,LTREV,LOOKUPS!E$9,0)*$FD$6+VLOOKUP($FA910,CFP,LOOKUPS!E$6,0)*$FE$6+VLOOKUP($FA910,EP,LOOKUPS!E$8,0)*$FF$6+VLOOKUP($FA910,BM,LOOKUPS!E$5,0)*$FG$6+VLOOKUP($FA910,DIV,LOOKUPS!E$7,0)*$FH$6++VLOOKUP($FA910,SIZE,LOOKUPS!E$11,0)*$FI$6)</f>
        <v>7.9299999999999982E-2</v>
      </c>
      <c r="FE910" s="1">
        <f>IF(ISERROR(VLOOKUP($FA910,MOM,LOOKUPS!F$12,0)*$FB$6+VLOOKUP($FA910,STREV,LOOKUPS!F$10,0)*$FC$6+VLOOKUP($FA910,LTREV,LOOKUPS!F$9,0)*$FD$6+VLOOKUP($FA910,CFP,LOOKUPS!F$6,0)*$FE$6+VLOOKUP($FA910,EP,LOOKUPS!F$8,0)*$FF$6+VLOOKUP($FA910,BM,LOOKUPS!F$5,0)*$FG$6+VLOOKUP($FA910,DIV,LOOKUPS!F$7,0)*$FH$6++VLOOKUP($FA910,SIZE,LOOKUPS!F$11,0)*$FI$6),"",VLOOKUP($FA910,MOM,LOOKUPS!F$12,0)*$FB$6+VLOOKUP($FA910,STREV,LOOKUPS!F$10,0)*$FC$6+VLOOKUP($FA910,LTREV,LOOKUPS!F$9,0)*$FD$6+VLOOKUP($FA910,CFP,LOOKUPS!F$6,0)*$FE$6+VLOOKUP($FA910,EP,LOOKUPS!F$8,0)*$FF$6+VLOOKUP($FA910,BM,LOOKUPS!F$5,0)*$FG$6+VLOOKUP($FA910,DIV,LOOKUPS!F$7,0)*$FH$6++VLOOKUP($FA910,SIZE,LOOKUPS!F$11,0)*$FI$6)</f>
        <v>0.27310000000000001</v>
      </c>
      <c r="FF910" s="1">
        <f>IF(ISERROR(VLOOKUP($FA910,MOM,LOOKUPS!G$12,0)*$FB$6+VLOOKUP($FA910,STREV,LOOKUPS!G$10,0)*$FC$6+VLOOKUP($FA910,LTREV,LOOKUPS!G$9,0)*$FD$6+VLOOKUP($FA910,CFP,LOOKUPS!G$6,0)*$FE$6+VLOOKUP($FA910,EP,LOOKUPS!G$8,0)*$FF$6+VLOOKUP($FA910,BM,LOOKUPS!G$5,0)*$FG$6+VLOOKUP($FA910,DIV,LOOKUPS!G$7,0)*$FH$6++VLOOKUP($FA910,SIZE,LOOKUPS!G$11,0)*$FI$6),"",VLOOKUP($FA910,MOM,LOOKUPS!G$12,0)*$FB$6+VLOOKUP($FA910,STREV,LOOKUPS!G$10,0)*$FC$6+VLOOKUP($FA910,LTREV,LOOKUPS!G$9,0)*$FD$6+VLOOKUP($FA910,CFP,LOOKUPS!G$6,0)*$FE$6+VLOOKUP($FA910,EP,LOOKUPS!G$8,0)*$FF$6+VLOOKUP($FA910,BM,LOOKUPS!G$5,0)*$FG$6+VLOOKUP($FA910,DIV,LOOKUPS!G$7,0)*$FH$6++VLOOKUP($FA910,SIZE,LOOKUPS!G$11,0)*$FI$6)</f>
        <v>2.0531000000000001</v>
      </c>
      <c r="FG910" s="1">
        <f>IF(ISERROR(VLOOKUP($FA910,MOM,LOOKUPS!H$12,0)*$FB$6+VLOOKUP($FA910,STREV,LOOKUPS!H$10,0)*$FC$6+VLOOKUP($FA910,LTREV,LOOKUPS!H$9,0)*$FD$6+VLOOKUP($FA910,CFP,LOOKUPS!H$6,0)*$FE$6+VLOOKUP($FA910,EP,LOOKUPS!H$8,0)*$FF$6+VLOOKUP($FA910,BM,LOOKUPS!H$5,0)*$FG$6+VLOOKUP($FA910,DIV,LOOKUPS!H$7,0)*$FH$6++VLOOKUP($FA910,SIZE,LOOKUPS!H$11,0)*$FI$6),"",VLOOKUP($FA910,MOM,LOOKUPS!H$12,0)*$FB$6+VLOOKUP($FA910,STREV,LOOKUPS!H$10,0)*$FC$6+VLOOKUP($FA910,LTREV,LOOKUPS!H$9,0)*$FD$6+VLOOKUP($FA910,CFP,LOOKUPS!H$6,0)*$FE$6+VLOOKUP($FA910,EP,LOOKUPS!H$8,0)*$FF$6+VLOOKUP($FA910,BM,LOOKUPS!H$5,0)*$FG$6+VLOOKUP($FA910,DIV,LOOKUPS!H$7,0)*$FH$6++VLOOKUP($FA910,SIZE,LOOKUPS!H$11,0)*$FI$6)</f>
        <v>1.5968</v>
      </c>
      <c r="FH910" s="1">
        <f>IF(ISERROR(VLOOKUP($FA910,MOM,LOOKUPS!I$12,0)*$FB$6+VLOOKUP($FA910,STREV,LOOKUPS!I$10,0)*$FC$6+VLOOKUP($FA910,LTREV,LOOKUPS!I$9,0)*$FD$6+VLOOKUP($FA910,CFP,LOOKUPS!I$6,0)*$FE$6+VLOOKUP($FA910,EP,LOOKUPS!I$8,0)*$FF$6+VLOOKUP($FA910,BM,LOOKUPS!I$5,0)*$FG$6+VLOOKUP($FA910,DIV,LOOKUPS!I$7,0)*$FH$6++VLOOKUP($FA910,SIZE,LOOKUPS!I$11,0)*$FI$6),"",VLOOKUP($FA910,MOM,LOOKUPS!I$12,0)*$FB$6+VLOOKUP($FA910,STREV,LOOKUPS!I$10,0)*$FC$6+VLOOKUP($FA910,LTREV,LOOKUPS!I$9,0)*$FD$6+VLOOKUP($FA910,CFP,LOOKUPS!I$6,0)*$FE$6+VLOOKUP($FA910,EP,LOOKUPS!I$8,0)*$FF$6+VLOOKUP($FA910,BM,LOOKUPS!I$5,0)*$FG$6+VLOOKUP($FA910,DIV,LOOKUPS!I$7,0)*$FH$6++VLOOKUP($FA910,SIZE,LOOKUPS!I$11,0)*$FI$6)</f>
        <v>2.4098000000000002</v>
      </c>
      <c r="FI910" s="1">
        <f>IF(ISERROR(VLOOKUP($FA910,MOM,LOOKUPS!J$12,0)*$FB$6+VLOOKUP($FA910,STREV,LOOKUPS!J$10,0)*$FC$6+VLOOKUP($FA910,LTREV,LOOKUPS!J$9,0)*$FD$6+VLOOKUP($FA910,CFP,LOOKUPS!J$6,0)*$FE$6+VLOOKUP($FA910,EP,LOOKUPS!J$8,0)*$FF$6+VLOOKUP($FA910,BM,LOOKUPS!J$5,0)*$FG$6+VLOOKUP($FA910,DIV,LOOKUPS!J$7,0)*$FH$6++VLOOKUP($FA910,SIZE,LOOKUPS!J$11,0)*$FI$6),"",VLOOKUP($FA910,MOM,LOOKUPS!J$12,0)*$FB$6+VLOOKUP($FA910,STREV,LOOKUPS!J$10,0)*$FC$6+VLOOKUP($FA910,LTREV,LOOKUPS!J$9,0)*$FD$6+VLOOKUP($FA910,CFP,LOOKUPS!J$6,0)*$FE$6+VLOOKUP($FA910,EP,LOOKUPS!J$8,0)*$FF$6+VLOOKUP($FA910,BM,LOOKUPS!J$5,0)*$FG$6+VLOOKUP($FA910,DIV,LOOKUPS!J$7,0)*$FH$6++VLOOKUP($FA910,SIZE,LOOKUPS!J$11,0)*$FI$6)</f>
        <v>3.7636000000000003</v>
      </c>
      <c r="FJ910" s="1">
        <f>IF(ISERROR(VLOOKUP($FA910,MOM,LOOKUPS!K$12,0)*$FB$6+VLOOKUP($FA910,STREV,LOOKUPS!K$10,0)*$FC$6+VLOOKUP($FA910,LTREV,LOOKUPS!K$9,0)*$FD$6+VLOOKUP($FA910,CFP,LOOKUPS!K$6,0)*$FE$6+VLOOKUP($FA910,EP,LOOKUPS!K$8,0)*$FF$6+VLOOKUP($FA910,BM,LOOKUPS!K$5,0)*$FG$6+VLOOKUP($FA910,DIV,LOOKUPS!K$7,0)*$FH$6++VLOOKUP($FA910,SIZE,LOOKUPS!K$11,0)*$FI$6),"",VLOOKUP($FA910,MOM,LOOKUPS!K$12,0)*$FB$6+VLOOKUP($FA910,STREV,LOOKUPS!K$10,0)*$FC$6+VLOOKUP($FA910,LTREV,LOOKUPS!K$9,0)*$FD$6+VLOOKUP($FA910,CFP,LOOKUPS!K$6,0)*$FE$6+VLOOKUP($FA910,EP,LOOKUPS!K$8,0)*$FF$6+VLOOKUP($FA910,BM,LOOKUPS!K$5,0)*$FG$6+VLOOKUP($FA910,DIV,LOOKUPS!K$7,0)*$FH$6++VLOOKUP($FA910,SIZE,LOOKUPS!K$11,0)*$FI$6)</f>
        <v>3.9397000000000002</v>
      </c>
      <c r="FK910" s="1">
        <f>IF(ISERROR(VLOOKUP($FA910,MOM,LOOKUPS!L$12,0)*$FB$6+VLOOKUP($FA910,STREV,LOOKUPS!L$10,0)*$FC$6+VLOOKUP($FA910,LTREV,LOOKUPS!L$9,0)*$FD$6+VLOOKUP($FA910,CFP,LOOKUPS!L$6,0)*$FE$6+VLOOKUP($FA910,EP,LOOKUPS!L$8,0)*$FF$6+VLOOKUP($FA910,BM,LOOKUPS!L$5,0)*$FG$6+VLOOKUP($FA910,DIV,LOOKUPS!L$7,0)*$FH$6++VLOOKUP($FA910,SIZE,LOOKUPS!L$11,0)*$FI$6),"",VLOOKUP($FA910,MOM,LOOKUPS!L$12,0)*$FB$6+VLOOKUP($FA910,STREV,LOOKUPS!L$10,0)*$FC$6+VLOOKUP($FA910,LTREV,LOOKUPS!L$9,0)*$FD$6+VLOOKUP($FA910,CFP,LOOKUPS!L$6,0)*$FE$6+VLOOKUP($FA910,EP,LOOKUPS!L$8,0)*$FF$6+VLOOKUP($FA910,BM,LOOKUPS!L$5,0)*$FG$6+VLOOKUP($FA910,DIV,LOOKUPS!L$7,0)*$FH$6++VLOOKUP($FA910,SIZE,LOOKUPS!L$11,0)*$FI$6)</f>
        <v>5.0519999999999996</v>
      </c>
    </row>
    <row r="911" spans="1:167" x14ac:dyDescent="0.3">
      <c r="A911" s="1">
        <v>200202</v>
      </c>
      <c r="B911" s="1">
        <v>-12.32</v>
      </c>
      <c r="C911" s="1">
        <v>-4.0999999999999996</v>
      </c>
      <c r="D911" s="1">
        <v>-1.86</v>
      </c>
      <c r="E911" s="1">
        <v>-0.65</v>
      </c>
      <c r="F911" s="1">
        <v>-1.59</v>
      </c>
      <c r="G911" s="1">
        <v>0.37</v>
      </c>
      <c r="H911" s="1">
        <v>0.85</v>
      </c>
      <c r="I911" s="1">
        <v>-1.1000000000000001</v>
      </c>
      <c r="J911" s="1">
        <v>0.16</v>
      </c>
      <c r="K911" s="1">
        <v>-2.12</v>
      </c>
      <c r="M911" s="1">
        <v>200103</v>
      </c>
      <c r="N911" s="1">
        <v>-16.309999999999999</v>
      </c>
      <c r="O911" s="1">
        <v>-8.4600000000000009</v>
      </c>
      <c r="P911" s="1">
        <v>-5.74</v>
      </c>
      <c r="Q911" s="1">
        <v>-4.16</v>
      </c>
      <c r="R911" s="1">
        <v>-1.44</v>
      </c>
      <c r="S911" s="1">
        <v>-1.34</v>
      </c>
      <c r="T911" s="1">
        <v>-1.97</v>
      </c>
      <c r="U911" s="1">
        <v>-2.64</v>
      </c>
      <c r="V911" s="1">
        <v>-1.9</v>
      </c>
      <c r="W911" s="1">
        <v>-4.75</v>
      </c>
      <c r="Y911" s="1">
        <v>200602</v>
      </c>
      <c r="Z911" s="1">
        <v>1.99</v>
      </c>
      <c r="AA911" s="1">
        <v>0.17</v>
      </c>
      <c r="AB911" s="1">
        <v>-0.48</v>
      </c>
      <c r="AC911" s="1">
        <v>0.48</v>
      </c>
      <c r="AD911" s="1">
        <v>1.34</v>
      </c>
      <c r="AE911" s="1">
        <v>0.28000000000000003</v>
      </c>
      <c r="AF911" s="1">
        <v>0.27</v>
      </c>
      <c r="AG911" s="1">
        <v>-0.25</v>
      </c>
      <c r="AH911" s="1">
        <v>0.17</v>
      </c>
      <c r="AI911" s="1">
        <v>0.02</v>
      </c>
      <c r="CA911" s="1">
        <v>200108</v>
      </c>
      <c r="CB911" s="1">
        <v>-8.27</v>
      </c>
      <c r="CC911" s="1">
        <v>-7.4</v>
      </c>
      <c r="CD911" s="1">
        <v>-3.04</v>
      </c>
      <c r="CE911" s="1">
        <v>-2.13</v>
      </c>
      <c r="CF911" s="1">
        <v>-8.51</v>
      </c>
      <c r="CG911" s="1">
        <v>-4.53</v>
      </c>
      <c r="CH911" s="1">
        <v>-3.12</v>
      </c>
      <c r="CI911" s="1">
        <v>-2.1800000000000002</v>
      </c>
      <c r="CJ911" s="1">
        <v>-1.94</v>
      </c>
      <c r="CK911" s="1">
        <v>-8.58</v>
      </c>
      <c r="CL911" s="1">
        <v>-8.43</v>
      </c>
      <c r="CM911" s="1">
        <v>-4.2699999999999996</v>
      </c>
      <c r="CN911" s="1">
        <v>-4.79</v>
      </c>
      <c r="CO911" s="1">
        <v>-3.34</v>
      </c>
      <c r="CP911" s="1">
        <v>-2.93</v>
      </c>
      <c r="CQ911" s="1">
        <v>-1.66</v>
      </c>
      <c r="CR911" s="1">
        <v>-2.57</v>
      </c>
      <c r="CS911" s="1">
        <v>-1.37</v>
      </c>
      <c r="CT911" s="1">
        <v>-2.63</v>
      </c>
      <c r="CV911" s="1">
        <v>200208</v>
      </c>
      <c r="CW911" s="1">
        <v>-0.39</v>
      </c>
      <c r="CX911" s="1">
        <v>1.5</v>
      </c>
      <c r="CY911" s="1">
        <v>1.74</v>
      </c>
      <c r="CZ911" s="1">
        <v>1.81</v>
      </c>
      <c r="DA911" s="1">
        <v>1.29</v>
      </c>
      <c r="DB911" s="1">
        <v>2</v>
      </c>
      <c r="DC911" s="1">
        <v>1.37</v>
      </c>
      <c r="DD911" s="1">
        <v>1.72</v>
      </c>
      <c r="DE911" s="1">
        <v>2.19</v>
      </c>
      <c r="DF911" s="1">
        <v>2.2999999999999998</v>
      </c>
      <c r="DG911" s="1">
        <v>0.25</v>
      </c>
      <c r="DH911" s="1">
        <v>1.98</v>
      </c>
      <c r="DI911" s="1">
        <v>2.0299999999999998</v>
      </c>
      <c r="DJ911" s="1">
        <v>1.56</v>
      </c>
      <c r="DK911" s="1">
        <v>1.2</v>
      </c>
      <c r="DL911" s="1">
        <v>2.1800000000000002</v>
      </c>
      <c r="DM911" s="1">
        <v>1.3</v>
      </c>
      <c r="DN911" s="1">
        <v>1.58</v>
      </c>
      <c r="DO911" s="1">
        <v>2.97</v>
      </c>
      <c r="DQ911" s="1">
        <v>200108</v>
      </c>
      <c r="DR911" s="1">
        <v>-99.99</v>
      </c>
      <c r="DS911" s="1">
        <v>-3.48</v>
      </c>
      <c r="DT911" s="1">
        <v>-4.9000000000000004</v>
      </c>
      <c r="DU911" s="1">
        <v>-5.6</v>
      </c>
      <c r="DV911" s="1">
        <v>-3.28</v>
      </c>
      <c r="DW911" s="1">
        <v>-4.93</v>
      </c>
      <c r="DX911" s="1">
        <v>-4.5199999999999996</v>
      </c>
      <c r="DY911" s="1">
        <v>-5.43</v>
      </c>
      <c r="DZ911" s="1">
        <v>-5.62</v>
      </c>
      <c r="EA911" s="1">
        <v>-3.21</v>
      </c>
      <c r="EB911" s="1">
        <v>-3.53</v>
      </c>
      <c r="EC911" s="1">
        <v>-4.71</v>
      </c>
      <c r="ED911" s="1">
        <v>-5.25</v>
      </c>
      <c r="EE911" s="1">
        <v>-4.1399999999999997</v>
      </c>
      <c r="EF911" s="1">
        <v>-4.97</v>
      </c>
      <c r="EG911" s="1">
        <v>-5.31</v>
      </c>
      <c r="EH911" s="1">
        <v>-5.56</v>
      </c>
      <c r="EI911" s="1">
        <v>-5.1100000000000003</v>
      </c>
      <c r="EJ911" s="1">
        <v>-6.22</v>
      </c>
      <c r="EL911">
        <v>200108</v>
      </c>
      <c r="EM911">
        <v>-6.46</v>
      </c>
      <c r="EN911">
        <v>2.48</v>
      </c>
      <c r="EO911">
        <v>2.33</v>
      </c>
      <c r="EP911">
        <v>0.31</v>
      </c>
      <c r="ER911" s="1">
        <v>200202</v>
      </c>
      <c r="ES911" s="1">
        <v>6.77</v>
      </c>
      <c r="EU911" s="1">
        <v>200103</v>
      </c>
      <c r="EV911" s="1">
        <v>-7.65</v>
      </c>
      <c r="EX911" s="1">
        <v>200602</v>
      </c>
      <c r="EY911" s="1">
        <v>1.25</v>
      </c>
      <c r="FA911" s="1">
        <v>200202</v>
      </c>
      <c r="FB911" s="1">
        <f>IF(ISERROR(VLOOKUP($FA911,MOM,LOOKUPS!C$12,0)*$FB$6+VLOOKUP($FA911,STREV,LOOKUPS!C$10,0)*$FC$6+VLOOKUP($FA911,LTREV,LOOKUPS!C$9,0)*$FD$6+VLOOKUP($FA911,CFP,LOOKUPS!C$6,0)*$FE$6+VLOOKUP($FA911,EP,LOOKUPS!C$8,0)*$FF$6+VLOOKUP($FA911,BM,LOOKUPS!C$5,0)*$FG$6+VLOOKUP($FA911,DIV,LOOKUPS!C$7,0)*$FH$6++VLOOKUP($FA911,SIZE,LOOKUPS!C$11,0)*$FI$6),"",VLOOKUP($FA911,MOM,LOOKUPS!C$12,0)*$FB$6+VLOOKUP($FA911,STREV,LOOKUPS!C$10,0)*$FC$6+VLOOKUP($FA911,LTREV,LOOKUPS!C$9,0)*$FD$6+VLOOKUP($FA911,CFP,LOOKUPS!C$6,0)*$FE$6+VLOOKUP($FA911,EP,LOOKUPS!C$8,0)*$FF$6+VLOOKUP($FA911,BM,LOOKUPS!C$5,0)*$FG$6+VLOOKUP($FA911,DIV,LOOKUPS!C$7,0)*$FH$6++VLOOKUP($FA911,SIZE,LOOKUPS!C$11,0)*$FI$6)</f>
        <v>-9.3704999999999998</v>
      </c>
      <c r="FC911" s="1">
        <f>IF(ISERROR(VLOOKUP($FA911,MOM,LOOKUPS!D$12,0)*$FB$6+VLOOKUP($FA911,STREV,LOOKUPS!D$10,0)*$FC$6+VLOOKUP($FA911,LTREV,LOOKUPS!D$9,0)*$FD$6+VLOOKUP($FA911,CFP,LOOKUPS!D$6,0)*$FE$6+VLOOKUP($FA911,EP,LOOKUPS!D$8,0)*$FF$6+VLOOKUP($FA911,BM,LOOKUPS!D$5,0)*$FG$6+VLOOKUP($FA911,DIV,LOOKUPS!D$7,0)*$FH$6++VLOOKUP($FA911,SIZE,LOOKUPS!D$11,0)*$FI$6),"",VLOOKUP($FA911,MOM,LOOKUPS!D$12,0)*$FB$6+VLOOKUP($FA911,STREV,LOOKUPS!D$10,0)*$FC$6+VLOOKUP($FA911,LTREV,LOOKUPS!D$9,0)*$FD$6+VLOOKUP($FA911,CFP,LOOKUPS!D$6,0)*$FE$6+VLOOKUP($FA911,EP,LOOKUPS!D$8,0)*$FF$6+VLOOKUP($FA911,BM,LOOKUPS!D$5,0)*$FG$6+VLOOKUP($FA911,DIV,LOOKUPS!D$7,0)*$FH$6++VLOOKUP($FA911,SIZE,LOOKUPS!D$11,0)*$FI$6)</f>
        <v>-4.4805999999999999</v>
      </c>
      <c r="FD911" s="1">
        <f>IF(ISERROR(VLOOKUP($FA911,MOM,LOOKUPS!E$12,0)*$FB$6+VLOOKUP($FA911,STREV,LOOKUPS!E$10,0)*$FC$6+VLOOKUP($FA911,LTREV,LOOKUPS!E$9,0)*$FD$6+VLOOKUP($FA911,CFP,LOOKUPS!E$6,0)*$FE$6+VLOOKUP($FA911,EP,LOOKUPS!E$8,0)*$FF$6+VLOOKUP($FA911,BM,LOOKUPS!E$5,0)*$FG$6+VLOOKUP($FA911,DIV,LOOKUPS!E$7,0)*$FH$6++VLOOKUP($FA911,SIZE,LOOKUPS!E$11,0)*$FI$6),"",VLOOKUP($FA911,MOM,LOOKUPS!E$12,0)*$FB$6+VLOOKUP($FA911,STREV,LOOKUPS!E$10,0)*$FC$6+VLOOKUP($FA911,LTREV,LOOKUPS!E$9,0)*$FD$6+VLOOKUP($FA911,CFP,LOOKUPS!E$6,0)*$FE$6+VLOOKUP($FA911,EP,LOOKUPS!E$8,0)*$FF$6+VLOOKUP($FA911,BM,LOOKUPS!E$5,0)*$FG$6+VLOOKUP($FA911,DIV,LOOKUPS!E$7,0)*$FH$6++VLOOKUP($FA911,SIZE,LOOKUPS!E$11,0)*$FI$6)</f>
        <v>-2.7715000000000001</v>
      </c>
      <c r="FE911" s="1">
        <f>IF(ISERROR(VLOOKUP($FA911,MOM,LOOKUPS!F$12,0)*$FB$6+VLOOKUP($FA911,STREV,LOOKUPS!F$10,0)*$FC$6+VLOOKUP($FA911,LTREV,LOOKUPS!F$9,0)*$FD$6+VLOOKUP($FA911,CFP,LOOKUPS!F$6,0)*$FE$6+VLOOKUP($FA911,EP,LOOKUPS!F$8,0)*$FF$6+VLOOKUP($FA911,BM,LOOKUPS!F$5,0)*$FG$6+VLOOKUP($FA911,DIV,LOOKUPS!F$7,0)*$FH$6++VLOOKUP($FA911,SIZE,LOOKUPS!F$11,0)*$FI$6),"",VLOOKUP($FA911,MOM,LOOKUPS!F$12,0)*$FB$6+VLOOKUP($FA911,STREV,LOOKUPS!F$10,0)*$FC$6+VLOOKUP($FA911,LTREV,LOOKUPS!F$9,0)*$FD$6+VLOOKUP($FA911,CFP,LOOKUPS!F$6,0)*$FE$6+VLOOKUP($FA911,EP,LOOKUPS!F$8,0)*$FF$6+VLOOKUP($FA911,BM,LOOKUPS!F$5,0)*$FG$6+VLOOKUP($FA911,DIV,LOOKUPS!F$7,0)*$FH$6++VLOOKUP($FA911,SIZE,LOOKUPS!F$11,0)*$FI$6)</f>
        <v>-1.4919</v>
      </c>
      <c r="FF911" s="1">
        <f>IF(ISERROR(VLOOKUP($FA911,MOM,LOOKUPS!G$12,0)*$FB$6+VLOOKUP($FA911,STREV,LOOKUPS!G$10,0)*$FC$6+VLOOKUP($FA911,LTREV,LOOKUPS!G$9,0)*$FD$6+VLOOKUP($FA911,CFP,LOOKUPS!G$6,0)*$FE$6+VLOOKUP($FA911,EP,LOOKUPS!G$8,0)*$FF$6+VLOOKUP($FA911,BM,LOOKUPS!G$5,0)*$FG$6+VLOOKUP($FA911,DIV,LOOKUPS!G$7,0)*$FH$6++VLOOKUP($FA911,SIZE,LOOKUPS!G$11,0)*$FI$6),"",VLOOKUP($FA911,MOM,LOOKUPS!G$12,0)*$FB$6+VLOOKUP($FA911,STREV,LOOKUPS!G$10,0)*$FC$6+VLOOKUP($FA911,LTREV,LOOKUPS!G$9,0)*$FD$6+VLOOKUP($FA911,CFP,LOOKUPS!G$6,0)*$FE$6+VLOOKUP($FA911,EP,LOOKUPS!G$8,0)*$FF$6+VLOOKUP($FA911,BM,LOOKUPS!G$5,0)*$FG$6+VLOOKUP($FA911,DIV,LOOKUPS!G$7,0)*$FH$6++VLOOKUP($FA911,SIZE,LOOKUPS!G$11,0)*$FI$6)</f>
        <v>-2.0114000000000001</v>
      </c>
      <c r="FG911" s="1">
        <f>IF(ISERROR(VLOOKUP($FA911,MOM,LOOKUPS!H$12,0)*$FB$6+VLOOKUP($FA911,STREV,LOOKUPS!H$10,0)*$FC$6+VLOOKUP($FA911,LTREV,LOOKUPS!H$9,0)*$FD$6+VLOOKUP($FA911,CFP,LOOKUPS!H$6,0)*$FE$6+VLOOKUP($FA911,EP,LOOKUPS!H$8,0)*$FF$6+VLOOKUP($FA911,BM,LOOKUPS!H$5,0)*$FG$6+VLOOKUP($FA911,DIV,LOOKUPS!H$7,0)*$FH$6++VLOOKUP($FA911,SIZE,LOOKUPS!H$11,0)*$FI$6),"",VLOOKUP($FA911,MOM,LOOKUPS!H$12,0)*$FB$6+VLOOKUP($FA911,STREV,LOOKUPS!H$10,0)*$FC$6+VLOOKUP($FA911,LTREV,LOOKUPS!H$9,0)*$FD$6+VLOOKUP($FA911,CFP,LOOKUPS!H$6,0)*$FE$6+VLOOKUP($FA911,EP,LOOKUPS!H$8,0)*$FF$6+VLOOKUP($FA911,BM,LOOKUPS!H$5,0)*$FG$6+VLOOKUP($FA911,DIV,LOOKUPS!H$7,0)*$FH$6++VLOOKUP($FA911,SIZE,LOOKUPS!H$11,0)*$FI$6)</f>
        <v>-0.80220000000000002</v>
      </c>
      <c r="FH911" s="1">
        <f>IF(ISERROR(VLOOKUP($FA911,MOM,LOOKUPS!I$12,0)*$FB$6+VLOOKUP($FA911,STREV,LOOKUPS!I$10,0)*$FC$6+VLOOKUP($FA911,LTREV,LOOKUPS!I$9,0)*$FD$6+VLOOKUP($FA911,CFP,LOOKUPS!I$6,0)*$FE$6+VLOOKUP($FA911,EP,LOOKUPS!I$8,0)*$FF$6+VLOOKUP($FA911,BM,LOOKUPS!I$5,0)*$FG$6+VLOOKUP($FA911,DIV,LOOKUPS!I$7,0)*$FH$6++VLOOKUP($FA911,SIZE,LOOKUPS!I$11,0)*$FI$6),"",VLOOKUP($FA911,MOM,LOOKUPS!I$12,0)*$FB$6+VLOOKUP($FA911,STREV,LOOKUPS!I$10,0)*$FC$6+VLOOKUP($FA911,LTREV,LOOKUPS!I$9,0)*$FD$6+VLOOKUP($FA911,CFP,LOOKUPS!I$6,0)*$FE$6+VLOOKUP($FA911,EP,LOOKUPS!I$8,0)*$FF$6+VLOOKUP($FA911,BM,LOOKUPS!I$5,0)*$FG$6+VLOOKUP($FA911,DIV,LOOKUPS!I$7,0)*$FH$6++VLOOKUP($FA911,SIZE,LOOKUPS!I$11,0)*$FI$6)</f>
        <v>-0.92560000000000009</v>
      </c>
      <c r="FI911" s="1">
        <f>IF(ISERROR(VLOOKUP($FA911,MOM,LOOKUPS!J$12,0)*$FB$6+VLOOKUP($FA911,STREV,LOOKUPS!J$10,0)*$FC$6+VLOOKUP($FA911,LTREV,LOOKUPS!J$9,0)*$FD$6+VLOOKUP($FA911,CFP,LOOKUPS!J$6,0)*$FE$6+VLOOKUP($FA911,EP,LOOKUPS!J$8,0)*$FF$6+VLOOKUP($FA911,BM,LOOKUPS!J$5,0)*$FG$6+VLOOKUP($FA911,DIV,LOOKUPS!J$7,0)*$FH$6++VLOOKUP($FA911,SIZE,LOOKUPS!J$11,0)*$FI$6),"",VLOOKUP($FA911,MOM,LOOKUPS!J$12,0)*$FB$6+VLOOKUP($FA911,STREV,LOOKUPS!J$10,0)*$FC$6+VLOOKUP($FA911,LTREV,LOOKUPS!J$9,0)*$FD$6+VLOOKUP($FA911,CFP,LOOKUPS!J$6,0)*$FE$6+VLOOKUP($FA911,EP,LOOKUPS!J$8,0)*$FF$6+VLOOKUP($FA911,BM,LOOKUPS!J$5,0)*$FG$6+VLOOKUP($FA911,DIV,LOOKUPS!J$7,0)*$FH$6++VLOOKUP($FA911,SIZE,LOOKUPS!J$11,0)*$FI$6)</f>
        <v>-2.0621999999999998</v>
      </c>
      <c r="FJ911" s="1">
        <f>IF(ISERROR(VLOOKUP($FA911,MOM,LOOKUPS!K$12,0)*$FB$6+VLOOKUP($FA911,STREV,LOOKUPS!K$10,0)*$FC$6+VLOOKUP($FA911,LTREV,LOOKUPS!K$9,0)*$FD$6+VLOOKUP($FA911,CFP,LOOKUPS!K$6,0)*$FE$6+VLOOKUP($FA911,EP,LOOKUPS!K$8,0)*$FF$6+VLOOKUP($FA911,BM,LOOKUPS!K$5,0)*$FG$6+VLOOKUP($FA911,DIV,LOOKUPS!K$7,0)*$FH$6++VLOOKUP($FA911,SIZE,LOOKUPS!K$11,0)*$FI$6),"",VLOOKUP($FA911,MOM,LOOKUPS!K$12,0)*$FB$6+VLOOKUP($FA911,STREV,LOOKUPS!K$10,0)*$FC$6+VLOOKUP($FA911,LTREV,LOOKUPS!K$9,0)*$FD$6+VLOOKUP($FA911,CFP,LOOKUPS!K$6,0)*$FE$6+VLOOKUP($FA911,EP,LOOKUPS!K$8,0)*$FF$6+VLOOKUP($FA911,BM,LOOKUPS!K$5,0)*$FG$6+VLOOKUP($FA911,DIV,LOOKUPS!K$7,0)*$FH$6++VLOOKUP($FA911,SIZE,LOOKUPS!K$11,0)*$FI$6)</f>
        <v>-1.9122000000000001</v>
      </c>
      <c r="FK911" s="1">
        <f>IF(ISERROR(VLOOKUP($FA911,MOM,LOOKUPS!L$12,0)*$FB$6+VLOOKUP($FA911,STREV,LOOKUPS!L$10,0)*$FC$6+VLOOKUP($FA911,LTREV,LOOKUPS!L$9,0)*$FD$6+VLOOKUP($FA911,CFP,LOOKUPS!L$6,0)*$FE$6+VLOOKUP($FA911,EP,LOOKUPS!L$8,0)*$FF$6+VLOOKUP($FA911,BM,LOOKUPS!L$5,0)*$FG$6+VLOOKUP($FA911,DIV,LOOKUPS!L$7,0)*$FH$6++VLOOKUP($FA911,SIZE,LOOKUPS!L$11,0)*$FI$6),"",VLOOKUP($FA911,MOM,LOOKUPS!L$12,0)*$FB$6+VLOOKUP($FA911,STREV,LOOKUPS!L$10,0)*$FC$6+VLOOKUP($FA911,LTREV,LOOKUPS!L$9,0)*$FD$6+VLOOKUP($FA911,CFP,LOOKUPS!L$6,0)*$FE$6+VLOOKUP($FA911,EP,LOOKUPS!L$8,0)*$FF$6+VLOOKUP($FA911,BM,LOOKUPS!L$5,0)*$FG$6+VLOOKUP($FA911,DIV,LOOKUPS!L$7,0)*$FH$6++VLOOKUP($FA911,SIZE,LOOKUPS!L$11,0)*$FI$6)</f>
        <v>-5.1558000000000002</v>
      </c>
    </row>
    <row r="912" spans="1:167" x14ac:dyDescent="0.3">
      <c r="A912" s="1">
        <v>200203</v>
      </c>
      <c r="B912" s="1">
        <v>10.06</v>
      </c>
      <c r="C912" s="1">
        <v>9.66</v>
      </c>
      <c r="D912" s="1">
        <v>7.75</v>
      </c>
      <c r="E912" s="1">
        <v>6.89</v>
      </c>
      <c r="F912" s="1">
        <v>7.54</v>
      </c>
      <c r="G912" s="1">
        <v>6.81</v>
      </c>
      <c r="H912" s="1">
        <v>6.59</v>
      </c>
      <c r="I912" s="1">
        <v>6.35</v>
      </c>
      <c r="J912" s="1">
        <v>7.77</v>
      </c>
      <c r="K912" s="1">
        <v>8.77</v>
      </c>
      <c r="M912" s="1">
        <v>200104</v>
      </c>
      <c r="N912" s="1">
        <v>16.989999999999998</v>
      </c>
      <c r="O912" s="1">
        <v>8.8000000000000007</v>
      </c>
      <c r="P912" s="1">
        <v>7.86</v>
      </c>
      <c r="Q912" s="1">
        <v>6.57</v>
      </c>
      <c r="R912" s="1">
        <v>5.01</v>
      </c>
      <c r="S912" s="1">
        <v>5.23</v>
      </c>
      <c r="T912" s="1">
        <v>3.51</v>
      </c>
      <c r="U912" s="1">
        <v>3.79</v>
      </c>
      <c r="V912" s="1">
        <v>4.0599999999999996</v>
      </c>
      <c r="W912" s="1">
        <v>1.0900000000000001</v>
      </c>
      <c r="Y912" s="1">
        <v>200603</v>
      </c>
      <c r="Z912" s="1">
        <v>6.46</v>
      </c>
      <c r="AA912" s="1">
        <v>3.38</v>
      </c>
      <c r="AB912" s="1">
        <v>5.01</v>
      </c>
      <c r="AC912" s="1">
        <v>2.39</v>
      </c>
      <c r="AD912" s="1">
        <v>2.36</v>
      </c>
      <c r="AE912" s="1">
        <v>3.5</v>
      </c>
      <c r="AF912" s="1">
        <v>3.96</v>
      </c>
      <c r="AG912" s="1">
        <v>3.68</v>
      </c>
      <c r="AH912" s="1">
        <v>3.52</v>
      </c>
      <c r="AI912" s="1">
        <v>4.49</v>
      </c>
      <c r="CA912" s="1">
        <v>200109</v>
      </c>
      <c r="CB912" s="1">
        <v>-16.16</v>
      </c>
      <c r="CC912" s="1">
        <v>-16.649999999999999</v>
      </c>
      <c r="CD912" s="1">
        <v>-12.35</v>
      </c>
      <c r="CE912" s="1">
        <v>-11.57</v>
      </c>
      <c r="CF912" s="1">
        <v>-17.02</v>
      </c>
      <c r="CG912" s="1">
        <v>-15.21</v>
      </c>
      <c r="CH912" s="1">
        <v>-11.55</v>
      </c>
      <c r="CI912" s="1">
        <v>-11.09</v>
      </c>
      <c r="CJ912" s="1">
        <v>-12.04</v>
      </c>
      <c r="CK912" s="1">
        <v>-17.66</v>
      </c>
      <c r="CL912" s="1">
        <v>-16.27</v>
      </c>
      <c r="CM912" s="1">
        <v>-15.59</v>
      </c>
      <c r="CN912" s="1">
        <v>-14.83</v>
      </c>
      <c r="CO912" s="1">
        <v>-11.66</v>
      </c>
      <c r="CP912" s="1">
        <v>-11.46</v>
      </c>
      <c r="CQ912" s="1">
        <v>-11.89</v>
      </c>
      <c r="CR912" s="1">
        <v>-10.47</v>
      </c>
      <c r="CS912" s="1">
        <v>-11.37</v>
      </c>
      <c r="CT912" s="1">
        <v>-12.88</v>
      </c>
      <c r="CV912" s="1">
        <v>200209</v>
      </c>
      <c r="CW912" s="1">
        <v>-10.52</v>
      </c>
      <c r="CX912" s="1">
        <v>-6.14</v>
      </c>
      <c r="CY912" s="1">
        <v>-5.66</v>
      </c>
      <c r="CZ912" s="1">
        <v>-4.6100000000000003</v>
      </c>
      <c r="DA912" s="1">
        <v>-6.48</v>
      </c>
      <c r="DB912" s="1">
        <v>-5.64</v>
      </c>
      <c r="DC912" s="1">
        <v>-6.27</v>
      </c>
      <c r="DD912" s="1">
        <v>-3.75</v>
      </c>
      <c r="DE912" s="1">
        <v>-5.76</v>
      </c>
      <c r="DF912" s="1">
        <v>-5.76</v>
      </c>
      <c r="DG912" s="1">
        <v>-7.22</v>
      </c>
      <c r="DH912" s="1">
        <v>-5.39</v>
      </c>
      <c r="DI912" s="1">
        <v>-5.84</v>
      </c>
      <c r="DJ912" s="1">
        <v>-6.09</v>
      </c>
      <c r="DK912" s="1">
        <v>-6.44</v>
      </c>
      <c r="DL912" s="1">
        <v>-4.5</v>
      </c>
      <c r="DM912" s="1">
        <v>-3.07</v>
      </c>
      <c r="DN912" s="1">
        <v>-5.66</v>
      </c>
      <c r="DO912" s="1">
        <v>-5.88</v>
      </c>
      <c r="DQ912" s="1">
        <v>200109</v>
      </c>
      <c r="DR912" s="1">
        <v>-99.99</v>
      </c>
      <c r="DS912" s="1">
        <v>-12.67</v>
      </c>
      <c r="DT912" s="1">
        <v>-15.54</v>
      </c>
      <c r="DU912" s="1">
        <v>-13.14</v>
      </c>
      <c r="DV912" s="1">
        <v>-12.1</v>
      </c>
      <c r="DW912" s="1">
        <v>-16.53</v>
      </c>
      <c r="DX912" s="1">
        <v>-15.43</v>
      </c>
      <c r="DY912" s="1">
        <v>-14.81</v>
      </c>
      <c r="DZ912" s="1">
        <v>-11.41</v>
      </c>
      <c r="EA912" s="1">
        <v>-11.21</v>
      </c>
      <c r="EB912" s="1">
        <v>-15.09</v>
      </c>
      <c r="EC912" s="1">
        <v>-16.260000000000002</v>
      </c>
      <c r="ED912" s="1">
        <v>-16.920000000000002</v>
      </c>
      <c r="EE912" s="1">
        <v>-16.670000000000002</v>
      </c>
      <c r="EF912" s="1">
        <v>-13.94</v>
      </c>
      <c r="EG912" s="1">
        <v>-13.49</v>
      </c>
      <c r="EH912" s="1">
        <v>-16.18</v>
      </c>
      <c r="EI912" s="1">
        <v>-12.26</v>
      </c>
      <c r="EJ912" s="1">
        <v>-10.41</v>
      </c>
      <c r="EL912">
        <v>200109</v>
      </c>
      <c r="EM912">
        <v>-9.25</v>
      </c>
      <c r="EN912">
        <v>-6.25</v>
      </c>
      <c r="EO912">
        <v>1.57</v>
      </c>
      <c r="EP912">
        <v>0.28000000000000003</v>
      </c>
      <c r="ER912" s="1">
        <v>200203</v>
      </c>
      <c r="ES912" s="1">
        <v>-1.67</v>
      </c>
      <c r="EU912" s="1">
        <v>200104</v>
      </c>
      <c r="EV912" s="1">
        <v>9.86</v>
      </c>
      <c r="EX912" s="1">
        <v>200603</v>
      </c>
      <c r="EY912" s="1">
        <v>0.49</v>
      </c>
      <c r="FA912" s="1">
        <v>200203</v>
      </c>
      <c r="FB912" s="1">
        <f>IF(ISERROR(VLOOKUP($FA912,MOM,LOOKUPS!C$12,0)*$FB$6+VLOOKUP($FA912,STREV,LOOKUPS!C$10,0)*$FC$6+VLOOKUP($FA912,LTREV,LOOKUPS!C$9,0)*$FD$6+VLOOKUP($FA912,CFP,LOOKUPS!C$6,0)*$FE$6+VLOOKUP($FA912,EP,LOOKUPS!C$8,0)*$FF$6+VLOOKUP($FA912,BM,LOOKUPS!C$5,0)*$FG$6+VLOOKUP($FA912,DIV,LOOKUPS!C$7,0)*$FH$6++VLOOKUP($FA912,SIZE,LOOKUPS!C$11,0)*$FI$6),"",VLOOKUP($FA912,MOM,LOOKUPS!C$12,0)*$FB$6+VLOOKUP($FA912,STREV,LOOKUPS!C$10,0)*$FC$6+VLOOKUP($FA912,LTREV,LOOKUPS!C$9,0)*$FD$6+VLOOKUP($FA912,CFP,LOOKUPS!C$6,0)*$FE$6+VLOOKUP($FA912,EP,LOOKUPS!C$8,0)*$FF$6+VLOOKUP($FA912,BM,LOOKUPS!C$5,0)*$FG$6+VLOOKUP($FA912,DIV,LOOKUPS!C$7,0)*$FH$6++VLOOKUP($FA912,SIZE,LOOKUPS!C$11,0)*$FI$6)</f>
        <v>8.2042999999999999</v>
      </c>
      <c r="FC912" s="1">
        <f>IF(ISERROR(VLOOKUP($FA912,MOM,LOOKUPS!D$12,0)*$FB$6+VLOOKUP($FA912,STREV,LOOKUPS!D$10,0)*$FC$6+VLOOKUP($FA912,LTREV,LOOKUPS!D$9,0)*$FD$6+VLOOKUP($FA912,CFP,LOOKUPS!D$6,0)*$FE$6+VLOOKUP($FA912,EP,LOOKUPS!D$8,0)*$FF$6+VLOOKUP($FA912,BM,LOOKUPS!D$5,0)*$FG$6+VLOOKUP($FA912,DIV,LOOKUPS!D$7,0)*$FH$6++VLOOKUP($FA912,SIZE,LOOKUPS!D$11,0)*$FI$6),"",VLOOKUP($FA912,MOM,LOOKUPS!D$12,0)*$FB$6+VLOOKUP($FA912,STREV,LOOKUPS!D$10,0)*$FC$6+VLOOKUP($FA912,LTREV,LOOKUPS!D$9,0)*$FD$6+VLOOKUP($FA912,CFP,LOOKUPS!D$6,0)*$FE$6+VLOOKUP($FA912,EP,LOOKUPS!D$8,0)*$FF$6+VLOOKUP($FA912,BM,LOOKUPS!D$5,0)*$FG$6+VLOOKUP($FA912,DIV,LOOKUPS!D$7,0)*$FH$6++VLOOKUP($FA912,SIZE,LOOKUPS!D$11,0)*$FI$6)</f>
        <v>8.2663000000000011</v>
      </c>
      <c r="FD912" s="1">
        <f>IF(ISERROR(VLOOKUP($FA912,MOM,LOOKUPS!E$12,0)*$FB$6+VLOOKUP($FA912,STREV,LOOKUPS!E$10,0)*$FC$6+VLOOKUP($FA912,LTREV,LOOKUPS!E$9,0)*$FD$6+VLOOKUP($FA912,CFP,LOOKUPS!E$6,0)*$FE$6+VLOOKUP($FA912,EP,LOOKUPS!E$8,0)*$FF$6+VLOOKUP($FA912,BM,LOOKUPS!E$5,0)*$FG$6+VLOOKUP($FA912,DIV,LOOKUPS!E$7,0)*$FH$6++VLOOKUP($FA912,SIZE,LOOKUPS!E$11,0)*$FI$6),"",VLOOKUP($FA912,MOM,LOOKUPS!E$12,0)*$FB$6+VLOOKUP($FA912,STREV,LOOKUPS!E$10,0)*$FC$6+VLOOKUP($FA912,LTREV,LOOKUPS!E$9,0)*$FD$6+VLOOKUP($FA912,CFP,LOOKUPS!E$6,0)*$FE$6+VLOOKUP($FA912,EP,LOOKUPS!E$8,0)*$FF$6+VLOOKUP($FA912,BM,LOOKUPS!E$5,0)*$FG$6+VLOOKUP($FA912,DIV,LOOKUPS!E$7,0)*$FH$6++VLOOKUP($FA912,SIZE,LOOKUPS!E$11,0)*$FI$6)</f>
        <v>8.2225000000000001</v>
      </c>
      <c r="FE912" s="1">
        <f>IF(ISERROR(VLOOKUP($FA912,MOM,LOOKUPS!F$12,0)*$FB$6+VLOOKUP($FA912,STREV,LOOKUPS!F$10,0)*$FC$6+VLOOKUP($FA912,LTREV,LOOKUPS!F$9,0)*$FD$6+VLOOKUP($FA912,CFP,LOOKUPS!F$6,0)*$FE$6+VLOOKUP($FA912,EP,LOOKUPS!F$8,0)*$FF$6+VLOOKUP($FA912,BM,LOOKUPS!F$5,0)*$FG$6+VLOOKUP($FA912,DIV,LOOKUPS!F$7,0)*$FH$6++VLOOKUP($FA912,SIZE,LOOKUPS!F$11,0)*$FI$6),"",VLOOKUP($FA912,MOM,LOOKUPS!F$12,0)*$FB$6+VLOOKUP($FA912,STREV,LOOKUPS!F$10,0)*$FC$6+VLOOKUP($FA912,LTREV,LOOKUPS!F$9,0)*$FD$6+VLOOKUP($FA912,CFP,LOOKUPS!F$6,0)*$FE$6+VLOOKUP($FA912,EP,LOOKUPS!F$8,0)*$FF$6+VLOOKUP($FA912,BM,LOOKUPS!F$5,0)*$FG$6+VLOOKUP($FA912,DIV,LOOKUPS!F$7,0)*$FH$6++VLOOKUP($FA912,SIZE,LOOKUPS!F$11,0)*$FI$6)</f>
        <v>7.2153</v>
      </c>
      <c r="FF912" s="1">
        <f>IF(ISERROR(VLOOKUP($FA912,MOM,LOOKUPS!G$12,0)*$FB$6+VLOOKUP($FA912,STREV,LOOKUPS!G$10,0)*$FC$6+VLOOKUP($FA912,LTREV,LOOKUPS!G$9,0)*$FD$6+VLOOKUP($FA912,CFP,LOOKUPS!G$6,0)*$FE$6+VLOOKUP($FA912,EP,LOOKUPS!G$8,0)*$FF$6+VLOOKUP($FA912,BM,LOOKUPS!G$5,0)*$FG$6+VLOOKUP($FA912,DIV,LOOKUPS!G$7,0)*$FH$6++VLOOKUP($FA912,SIZE,LOOKUPS!G$11,0)*$FI$6),"",VLOOKUP($FA912,MOM,LOOKUPS!G$12,0)*$FB$6+VLOOKUP($FA912,STREV,LOOKUPS!G$10,0)*$FC$6+VLOOKUP($FA912,LTREV,LOOKUPS!G$9,0)*$FD$6+VLOOKUP($FA912,CFP,LOOKUPS!G$6,0)*$FE$6+VLOOKUP($FA912,EP,LOOKUPS!G$8,0)*$FF$6+VLOOKUP($FA912,BM,LOOKUPS!G$5,0)*$FG$6+VLOOKUP($FA912,DIV,LOOKUPS!G$7,0)*$FH$6++VLOOKUP($FA912,SIZE,LOOKUPS!G$11,0)*$FI$6)</f>
        <v>7.6455000000000002</v>
      </c>
      <c r="FG912" s="1">
        <f>IF(ISERROR(VLOOKUP($FA912,MOM,LOOKUPS!H$12,0)*$FB$6+VLOOKUP($FA912,STREV,LOOKUPS!H$10,0)*$FC$6+VLOOKUP($FA912,LTREV,LOOKUPS!H$9,0)*$FD$6+VLOOKUP($FA912,CFP,LOOKUPS!H$6,0)*$FE$6+VLOOKUP($FA912,EP,LOOKUPS!H$8,0)*$FF$6+VLOOKUP($FA912,BM,LOOKUPS!H$5,0)*$FG$6+VLOOKUP($FA912,DIV,LOOKUPS!H$7,0)*$FH$6++VLOOKUP($FA912,SIZE,LOOKUPS!H$11,0)*$FI$6),"",VLOOKUP($FA912,MOM,LOOKUPS!H$12,0)*$FB$6+VLOOKUP($FA912,STREV,LOOKUPS!H$10,0)*$FC$6+VLOOKUP($FA912,LTREV,LOOKUPS!H$9,0)*$FD$6+VLOOKUP($FA912,CFP,LOOKUPS!H$6,0)*$FE$6+VLOOKUP($FA912,EP,LOOKUPS!H$8,0)*$FF$6+VLOOKUP($FA912,BM,LOOKUPS!H$5,0)*$FG$6+VLOOKUP($FA912,DIV,LOOKUPS!H$7,0)*$FH$6++VLOOKUP($FA912,SIZE,LOOKUPS!H$11,0)*$FI$6)</f>
        <v>7.2446000000000002</v>
      </c>
      <c r="FH912" s="1">
        <f>IF(ISERROR(VLOOKUP($FA912,MOM,LOOKUPS!I$12,0)*$FB$6+VLOOKUP($FA912,STREV,LOOKUPS!I$10,0)*$FC$6+VLOOKUP($FA912,LTREV,LOOKUPS!I$9,0)*$FD$6+VLOOKUP($FA912,CFP,LOOKUPS!I$6,0)*$FE$6+VLOOKUP($FA912,EP,LOOKUPS!I$8,0)*$FF$6+VLOOKUP($FA912,BM,LOOKUPS!I$5,0)*$FG$6+VLOOKUP($FA912,DIV,LOOKUPS!I$7,0)*$FH$6++VLOOKUP($FA912,SIZE,LOOKUPS!I$11,0)*$FI$6),"",VLOOKUP($FA912,MOM,LOOKUPS!I$12,0)*$FB$6+VLOOKUP($FA912,STREV,LOOKUPS!I$10,0)*$FC$6+VLOOKUP($FA912,LTREV,LOOKUPS!I$9,0)*$FD$6+VLOOKUP($FA912,CFP,LOOKUPS!I$6,0)*$FE$6+VLOOKUP($FA912,EP,LOOKUPS!I$8,0)*$FF$6+VLOOKUP($FA912,BM,LOOKUPS!I$5,0)*$FG$6+VLOOKUP($FA912,DIV,LOOKUPS!I$7,0)*$FH$6++VLOOKUP($FA912,SIZE,LOOKUPS!I$11,0)*$FI$6)</f>
        <v>7.3612000000000002</v>
      </c>
      <c r="FI912" s="1">
        <f>IF(ISERROR(VLOOKUP($FA912,MOM,LOOKUPS!J$12,0)*$FB$6+VLOOKUP($FA912,STREV,LOOKUPS!J$10,0)*$FC$6+VLOOKUP($FA912,LTREV,LOOKUPS!J$9,0)*$FD$6+VLOOKUP($FA912,CFP,LOOKUPS!J$6,0)*$FE$6+VLOOKUP($FA912,EP,LOOKUPS!J$8,0)*$FF$6+VLOOKUP($FA912,BM,LOOKUPS!J$5,0)*$FG$6+VLOOKUP($FA912,DIV,LOOKUPS!J$7,0)*$FH$6++VLOOKUP($FA912,SIZE,LOOKUPS!J$11,0)*$FI$6),"",VLOOKUP($FA912,MOM,LOOKUPS!J$12,0)*$FB$6+VLOOKUP($FA912,STREV,LOOKUPS!J$10,0)*$FC$6+VLOOKUP($FA912,LTREV,LOOKUPS!J$9,0)*$FD$6+VLOOKUP($FA912,CFP,LOOKUPS!J$6,0)*$FE$6+VLOOKUP($FA912,EP,LOOKUPS!J$8,0)*$FF$6+VLOOKUP($FA912,BM,LOOKUPS!J$5,0)*$FG$6+VLOOKUP($FA912,DIV,LOOKUPS!J$7,0)*$FH$6++VLOOKUP($FA912,SIZE,LOOKUPS!J$11,0)*$FI$6)</f>
        <v>7.3739999999999997</v>
      </c>
      <c r="FJ912" s="1">
        <f>IF(ISERROR(VLOOKUP($FA912,MOM,LOOKUPS!K$12,0)*$FB$6+VLOOKUP($FA912,STREV,LOOKUPS!K$10,0)*$FC$6+VLOOKUP($FA912,LTREV,LOOKUPS!K$9,0)*$FD$6+VLOOKUP($FA912,CFP,LOOKUPS!K$6,0)*$FE$6+VLOOKUP($FA912,EP,LOOKUPS!K$8,0)*$FF$6+VLOOKUP($FA912,BM,LOOKUPS!K$5,0)*$FG$6+VLOOKUP($FA912,DIV,LOOKUPS!K$7,0)*$FH$6++VLOOKUP($FA912,SIZE,LOOKUPS!K$11,0)*$FI$6),"",VLOOKUP($FA912,MOM,LOOKUPS!K$12,0)*$FB$6+VLOOKUP($FA912,STREV,LOOKUPS!K$10,0)*$FC$6+VLOOKUP($FA912,LTREV,LOOKUPS!K$9,0)*$FD$6+VLOOKUP($FA912,CFP,LOOKUPS!K$6,0)*$FE$6+VLOOKUP($FA912,EP,LOOKUPS!K$8,0)*$FF$6+VLOOKUP($FA912,BM,LOOKUPS!K$5,0)*$FG$6+VLOOKUP($FA912,DIV,LOOKUPS!K$7,0)*$FH$6++VLOOKUP($FA912,SIZE,LOOKUPS!K$11,0)*$FI$6)</f>
        <v>7.7414000000000005</v>
      </c>
      <c r="FK912" s="1">
        <f>IF(ISERROR(VLOOKUP($FA912,MOM,LOOKUPS!L$12,0)*$FB$6+VLOOKUP($FA912,STREV,LOOKUPS!L$10,0)*$FC$6+VLOOKUP($FA912,LTREV,LOOKUPS!L$9,0)*$FD$6+VLOOKUP($FA912,CFP,LOOKUPS!L$6,0)*$FE$6+VLOOKUP($FA912,EP,LOOKUPS!L$8,0)*$FF$6+VLOOKUP($FA912,BM,LOOKUPS!L$5,0)*$FG$6+VLOOKUP($FA912,DIV,LOOKUPS!L$7,0)*$FH$6++VLOOKUP($FA912,SIZE,LOOKUPS!L$11,0)*$FI$6),"",VLOOKUP($FA912,MOM,LOOKUPS!L$12,0)*$FB$6+VLOOKUP($FA912,STREV,LOOKUPS!L$10,0)*$FC$6+VLOOKUP($FA912,LTREV,LOOKUPS!L$9,0)*$FD$6+VLOOKUP($FA912,CFP,LOOKUPS!L$6,0)*$FE$6+VLOOKUP($FA912,EP,LOOKUPS!L$8,0)*$FF$6+VLOOKUP($FA912,BM,LOOKUPS!L$5,0)*$FG$6+VLOOKUP($FA912,DIV,LOOKUPS!L$7,0)*$FH$6++VLOOKUP($FA912,SIZE,LOOKUPS!L$11,0)*$FI$6)</f>
        <v>9.9441999999999986</v>
      </c>
    </row>
    <row r="913" spans="1:167" x14ac:dyDescent="0.3">
      <c r="A913" s="1">
        <v>200204</v>
      </c>
      <c r="B913" s="1">
        <v>-5.86</v>
      </c>
      <c r="C913" s="1">
        <v>-1.59</v>
      </c>
      <c r="D913" s="1">
        <v>-0.88</v>
      </c>
      <c r="E913" s="1">
        <v>-0.51</v>
      </c>
      <c r="F913" s="1">
        <v>1.31</v>
      </c>
      <c r="G913" s="1">
        <v>2.08</v>
      </c>
      <c r="H913" s="1">
        <v>2.7</v>
      </c>
      <c r="I913" s="1">
        <v>3.41</v>
      </c>
      <c r="J913" s="1">
        <v>2.91</v>
      </c>
      <c r="K913" s="1">
        <v>0.81</v>
      </c>
      <c r="M913" s="1">
        <v>200105</v>
      </c>
      <c r="N913" s="1">
        <v>9.6199999999999992</v>
      </c>
      <c r="O913" s="1">
        <v>7.62</v>
      </c>
      <c r="P913" s="1">
        <v>9.02</v>
      </c>
      <c r="Q913" s="1">
        <v>6.74</v>
      </c>
      <c r="R913" s="1">
        <v>5.89</v>
      </c>
      <c r="S913" s="1">
        <v>7.12</v>
      </c>
      <c r="T913" s="1">
        <v>7.44</v>
      </c>
      <c r="U913" s="1">
        <v>5.97</v>
      </c>
      <c r="V913" s="1">
        <v>5.66</v>
      </c>
      <c r="W913" s="1">
        <v>4.53</v>
      </c>
      <c r="Y913" s="1">
        <v>200604</v>
      </c>
      <c r="Z913" s="1">
        <v>0.08</v>
      </c>
      <c r="AA913" s="1">
        <v>-0.14000000000000001</v>
      </c>
      <c r="AB913" s="1">
        <v>1.5</v>
      </c>
      <c r="AC913" s="1">
        <v>1.1399999999999999</v>
      </c>
      <c r="AD913" s="1">
        <v>0.73</v>
      </c>
      <c r="AE913" s="1">
        <v>0.81</v>
      </c>
      <c r="AF913" s="1">
        <v>1.32</v>
      </c>
      <c r="AG913" s="1">
        <v>1.25</v>
      </c>
      <c r="AH913" s="1">
        <v>0.45</v>
      </c>
      <c r="AI913" s="1">
        <v>0.32</v>
      </c>
      <c r="CA913" s="1">
        <v>200110</v>
      </c>
      <c r="CB913" s="1">
        <v>12.79</v>
      </c>
      <c r="CC913" s="1">
        <v>13.08</v>
      </c>
      <c r="CD913" s="1">
        <v>6.7</v>
      </c>
      <c r="CE913" s="1">
        <v>5.69</v>
      </c>
      <c r="CF913" s="1">
        <v>14.52</v>
      </c>
      <c r="CG913" s="1">
        <v>8.66</v>
      </c>
      <c r="CH913" s="1">
        <v>6.38</v>
      </c>
      <c r="CI913" s="1">
        <v>6.25</v>
      </c>
      <c r="CJ913" s="1">
        <v>5.42</v>
      </c>
      <c r="CK913" s="1">
        <v>15.62</v>
      </c>
      <c r="CL913" s="1">
        <v>13.22</v>
      </c>
      <c r="CM913" s="1">
        <v>9.0500000000000007</v>
      </c>
      <c r="CN913" s="1">
        <v>8.24</v>
      </c>
      <c r="CO913" s="1">
        <v>6.46</v>
      </c>
      <c r="CP913" s="1">
        <v>6.31</v>
      </c>
      <c r="CQ913" s="1">
        <v>6.13</v>
      </c>
      <c r="CR913" s="1">
        <v>6.34</v>
      </c>
      <c r="CS913" s="1">
        <v>6.04</v>
      </c>
      <c r="CT913" s="1">
        <v>4.62</v>
      </c>
      <c r="CV913" s="1">
        <v>200210</v>
      </c>
      <c r="CW913" s="1">
        <v>6.14</v>
      </c>
      <c r="CX913" s="1">
        <v>2.2000000000000002</v>
      </c>
      <c r="CY913" s="1">
        <v>2.1800000000000002</v>
      </c>
      <c r="CZ913" s="1">
        <v>1.46</v>
      </c>
      <c r="DA913" s="1">
        <v>2.77</v>
      </c>
      <c r="DB913" s="1">
        <v>2.89</v>
      </c>
      <c r="DC913" s="1">
        <v>1.5</v>
      </c>
      <c r="DD913" s="1">
        <v>1.96</v>
      </c>
      <c r="DE913" s="1">
        <v>1.03</v>
      </c>
      <c r="DF913" s="1">
        <v>3.55</v>
      </c>
      <c r="DG913" s="1">
        <v>1.97</v>
      </c>
      <c r="DH913" s="1">
        <v>0.95</v>
      </c>
      <c r="DI913" s="1">
        <v>4.4800000000000004</v>
      </c>
      <c r="DJ913" s="1">
        <v>1.31</v>
      </c>
      <c r="DK913" s="1">
        <v>1.67</v>
      </c>
      <c r="DL913" s="1">
        <v>1.87</v>
      </c>
      <c r="DM913" s="1">
        <v>2.0499999999999998</v>
      </c>
      <c r="DN913" s="1">
        <v>1.36</v>
      </c>
      <c r="DO913" s="1">
        <v>0.6</v>
      </c>
      <c r="DQ913" s="1">
        <v>200110</v>
      </c>
      <c r="DR913" s="1">
        <v>-99.99</v>
      </c>
      <c r="DS913" s="1">
        <v>7.95</v>
      </c>
      <c r="DT913" s="1">
        <v>10.52</v>
      </c>
      <c r="DU913" s="1">
        <v>5.63</v>
      </c>
      <c r="DV913" s="1">
        <v>7.78</v>
      </c>
      <c r="DW913" s="1">
        <v>9.59</v>
      </c>
      <c r="DX913" s="1">
        <v>11.07</v>
      </c>
      <c r="DY913" s="1">
        <v>8.49</v>
      </c>
      <c r="DZ913" s="1">
        <v>4.43</v>
      </c>
      <c r="EA913" s="1">
        <v>7.83</v>
      </c>
      <c r="EB913" s="1">
        <v>7.61</v>
      </c>
      <c r="EC913" s="1">
        <v>9.01</v>
      </c>
      <c r="ED913" s="1">
        <v>10.41</v>
      </c>
      <c r="EE913" s="1">
        <v>11.21</v>
      </c>
      <c r="EF913" s="1">
        <v>10.9</v>
      </c>
      <c r="EG913" s="1">
        <v>9.24</v>
      </c>
      <c r="EH913" s="1">
        <v>7.72</v>
      </c>
      <c r="EI913" s="1">
        <v>6.34</v>
      </c>
      <c r="EJ913" s="1">
        <v>2.19</v>
      </c>
      <c r="EL913">
        <v>200110</v>
      </c>
      <c r="EM913">
        <v>2.46</v>
      </c>
      <c r="EN913">
        <v>7.57</v>
      </c>
      <c r="EO913">
        <v>-7.66</v>
      </c>
      <c r="EP913">
        <v>0.22</v>
      </c>
      <c r="ER913" s="1">
        <v>200204</v>
      </c>
      <c r="ES913" s="1">
        <v>7.95</v>
      </c>
      <c r="EU913" s="1">
        <v>200105</v>
      </c>
      <c r="EV913" s="1">
        <v>3.63</v>
      </c>
      <c r="EX913" s="1">
        <v>200604</v>
      </c>
      <c r="EY913" s="1">
        <v>-0.46</v>
      </c>
      <c r="FA913" s="1">
        <v>200204</v>
      </c>
      <c r="FB913" s="1">
        <f>IF(ISERROR(VLOOKUP($FA913,MOM,LOOKUPS!C$12,0)*$FB$6+VLOOKUP($FA913,STREV,LOOKUPS!C$10,0)*$FC$6+VLOOKUP($FA913,LTREV,LOOKUPS!C$9,0)*$FD$6+VLOOKUP($FA913,CFP,LOOKUPS!C$6,0)*$FE$6+VLOOKUP($FA913,EP,LOOKUPS!C$8,0)*$FF$6+VLOOKUP($FA913,BM,LOOKUPS!C$5,0)*$FG$6+VLOOKUP($FA913,DIV,LOOKUPS!C$7,0)*$FH$6++VLOOKUP($FA913,SIZE,LOOKUPS!C$11,0)*$FI$6),"",VLOOKUP($FA913,MOM,LOOKUPS!C$12,0)*$FB$6+VLOOKUP($FA913,STREV,LOOKUPS!C$10,0)*$FC$6+VLOOKUP($FA913,LTREV,LOOKUPS!C$9,0)*$FD$6+VLOOKUP($FA913,CFP,LOOKUPS!C$6,0)*$FE$6+VLOOKUP($FA913,EP,LOOKUPS!C$8,0)*$FF$6+VLOOKUP($FA913,BM,LOOKUPS!C$5,0)*$FG$6+VLOOKUP($FA913,DIV,LOOKUPS!C$7,0)*$FH$6++VLOOKUP($FA913,SIZE,LOOKUPS!C$11,0)*$FI$6)</f>
        <v>-6.1172000000000004</v>
      </c>
      <c r="FC913" s="1">
        <f>IF(ISERROR(VLOOKUP($FA913,MOM,LOOKUPS!D$12,0)*$FB$6+VLOOKUP($FA913,STREV,LOOKUPS!D$10,0)*$FC$6+VLOOKUP($FA913,LTREV,LOOKUPS!D$9,0)*$FD$6+VLOOKUP($FA913,CFP,LOOKUPS!D$6,0)*$FE$6+VLOOKUP($FA913,EP,LOOKUPS!D$8,0)*$FF$6+VLOOKUP($FA913,BM,LOOKUPS!D$5,0)*$FG$6+VLOOKUP($FA913,DIV,LOOKUPS!D$7,0)*$FH$6++VLOOKUP($FA913,SIZE,LOOKUPS!D$11,0)*$FI$6),"",VLOOKUP($FA913,MOM,LOOKUPS!D$12,0)*$FB$6+VLOOKUP($FA913,STREV,LOOKUPS!D$10,0)*$FC$6+VLOOKUP($FA913,LTREV,LOOKUPS!D$9,0)*$FD$6+VLOOKUP($FA913,CFP,LOOKUPS!D$6,0)*$FE$6+VLOOKUP($FA913,EP,LOOKUPS!D$8,0)*$FF$6+VLOOKUP($FA913,BM,LOOKUPS!D$5,0)*$FG$6+VLOOKUP($FA913,DIV,LOOKUPS!D$7,0)*$FH$6++VLOOKUP($FA913,SIZE,LOOKUPS!D$11,0)*$FI$6)</f>
        <v>-2.5521000000000003</v>
      </c>
      <c r="FD913" s="1">
        <f>IF(ISERROR(VLOOKUP($FA913,MOM,LOOKUPS!E$12,0)*$FB$6+VLOOKUP($FA913,STREV,LOOKUPS!E$10,0)*$FC$6+VLOOKUP($FA913,LTREV,LOOKUPS!E$9,0)*$FD$6+VLOOKUP($FA913,CFP,LOOKUPS!E$6,0)*$FE$6+VLOOKUP($FA913,EP,LOOKUPS!E$8,0)*$FF$6+VLOOKUP($FA913,BM,LOOKUPS!E$5,0)*$FG$6+VLOOKUP($FA913,DIV,LOOKUPS!E$7,0)*$FH$6++VLOOKUP($FA913,SIZE,LOOKUPS!E$11,0)*$FI$6),"",VLOOKUP($FA913,MOM,LOOKUPS!E$12,0)*$FB$6+VLOOKUP($FA913,STREV,LOOKUPS!E$10,0)*$FC$6+VLOOKUP($FA913,LTREV,LOOKUPS!E$9,0)*$FD$6+VLOOKUP($FA913,CFP,LOOKUPS!E$6,0)*$FE$6+VLOOKUP($FA913,EP,LOOKUPS!E$8,0)*$FF$6+VLOOKUP($FA913,BM,LOOKUPS!E$5,0)*$FG$6+VLOOKUP($FA913,DIV,LOOKUPS!E$7,0)*$FH$6++VLOOKUP($FA913,SIZE,LOOKUPS!E$11,0)*$FI$6)</f>
        <v>-1.4881000000000002</v>
      </c>
      <c r="FE913" s="1">
        <f>IF(ISERROR(VLOOKUP($FA913,MOM,LOOKUPS!F$12,0)*$FB$6+VLOOKUP($FA913,STREV,LOOKUPS!F$10,0)*$FC$6+VLOOKUP($FA913,LTREV,LOOKUPS!F$9,0)*$FD$6+VLOOKUP($FA913,CFP,LOOKUPS!F$6,0)*$FE$6+VLOOKUP($FA913,EP,LOOKUPS!F$8,0)*$FF$6+VLOOKUP($FA913,BM,LOOKUPS!F$5,0)*$FG$6+VLOOKUP($FA913,DIV,LOOKUPS!F$7,0)*$FH$6++VLOOKUP($FA913,SIZE,LOOKUPS!F$11,0)*$FI$6),"",VLOOKUP($FA913,MOM,LOOKUPS!F$12,0)*$FB$6+VLOOKUP($FA913,STREV,LOOKUPS!F$10,0)*$FC$6+VLOOKUP($FA913,LTREV,LOOKUPS!F$9,0)*$FD$6+VLOOKUP($FA913,CFP,LOOKUPS!F$6,0)*$FE$6+VLOOKUP($FA913,EP,LOOKUPS!F$8,0)*$FF$6+VLOOKUP($FA913,BM,LOOKUPS!F$5,0)*$FG$6+VLOOKUP($FA913,DIV,LOOKUPS!F$7,0)*$FH$6++VLOOKUP($FA913,SIZE,LOOKUPS!F$11,0)*$FI$6)</f>
        <v>-0.46679999999999999</v>
      </c>
      <c r="FF913" s="1">
        <f>IF(ISERROR(VLOOKUP($FA913,MOM,LOOKUPS!G$12,0)*$FB$6+VLOOKUP($FA913,STREV,LOOKUPS!G$10,0)*$FC$6+VLOOKUP($FA913,LTREV,LOOKUPS!G$9,0)*$FD$6+VLOOKUP($FA913,CFP,LOOKUPS!G$6,0)*$FE$6+VLOOKUP($FA913,EP,LOOKUPS!G$8,0)*$FF$6+VLOOKUP($FA913,BM,LOOKUPS!G$5,0)*$FG$6+VLOOKUP($FA913,DIV,LOOKUPS!G$7,0)*$FH$6++VLOOKUP($FA913,SIZE,LOOKUPS!G$11,0)*$FI$6),"",VLOOKUP($FA913,MOM,LOOKUPS!G$12,0)*$FB$6+VLOOKUP($FA913,STREV,LOOKUPS!G$10,0)*$FC$6+VLOOKUP($FA913,LTREV,LOOKUPS!G$9,0)*$FD$6+VLOOKUP($FA913,CFP,LOOKUPS!G$6,0)*$FE$6+VLOOKUP($FA913,EP,LOOKUPS!G$8,0)*$FF$6+VLOOKUP($FA913,BM,LOOKUPS!G$5,0)*$FG$6+VLOOKUP($FA913,DIV,LOOKUPS!G$7,0)*$FH$6++VLOOKUP($FA913,SIZE,LOOKUPS!G$11,0)*$FI$6)</f>
        <v>0.77300000000000013</v>
      </c>
      <c r="FG913" s="1">
        <f>IF(ISERROR(VLOOKUP($FA913,MOM,LOOKUPS!H$12,0)*$FB$6+VLOOKUP($FA913,STREV,LOOKUPS!H$10,0)*$FC$6+VLOOKUP($FA913,LTREV,LOOKUPS!H$9,0)*$FD$6+VLOOKUP($FA913,CFP,LOOKUPS!H$6,0)*$FE$6+VLOOKUP($FA913,EP,LOOKUPS!H$8,0)*$FF$6+VLOOKUP($FA913,BM,LOOKUPS!H$5,0)*$FG$6+VLOOKUP($FA913,DIV,LOOKUPS!H$7,0)*$FH$6++VLOOKUP($FA913,SIZE,LOOKUPS!H$11,0)*$FI$6),"",VLOOKUP($FA913,MOM,LOOKUPS!H$12,0)*$FB$6+VLOOKUP($FA913,STREV,LOOKUPS!H$10,0)*$FC$6+VLOOKUP($FA913,LTREV,LOOKUPS!H$9,0)*$FD$6+VLOOKUP($FA913,CFP,LOOKUPS!H$6,0)*$FE$6+VLOOKUP($FA913,EP,LOOKUPS!H$8,0)*$FF$6+VLOOKUP($FA913,BM,LOOKUPS!H$5,0)*$FG$6+VLOOKUP($FA913,DIV,LOOKUPS!H$7,0)*$FH$6++VLOOKUP($FA913,SIZE,LOOKUPS!H$11,0)*$FI$6)</f>
        <v>1.5221000000000002</v>
      </c>
      <c r="FH913" s="1">
        <f>IF(ISERROR(VLOOKUP($FA913,MOM,LOOKUPS!I$12,0)*$FB$6+VLOOKUP($FA913,STREV,LOOKUPS!I$10,0)*$FC$6+VLOOKUP($FA913,LTREV,LOOKUPS!I$9,0)*$FD$6+VLOOKUP($FA913,CFP,LOOKUPS!I$6,0)*$FE$6+VLOOKUP($FA913,EP,LOOKUPS!I$8,0)*$FF$6+VLOOKUP($FA913,BM,LOOKUPS!I$5,0)*$FG$6+VLOOKUP($FA913,DIV,LOOKUPS!I$7,0)*$FH$6++VLOOKUP($FA913,SIZE,LOOKUPS!I$11,0)*$FI$6),"",VLOOKUP($FA913,MOM,LOOKUPS!I$12,0)*$FB$6+VLOOKUP($FA913,STREV,LOOKUPS!I$10,0)*$FC$6+VLOOKUP($FA913,LTREV,LOOKUPS!I$9,0)*$FD$6+VLOOKUP($FA913,CFP,LOOKUPS!I$6,0)*$FE$6+VLOOKUP($FA913,EP,LOOKUPS!I$8,0)*$FF$6+VLOOKUP($FA913,BM,LOOKUPS!I$5,0)*$FG$6+VLOOKUP($FA913,DIV,LOOKUPS!I$7,0)*$FH$6++VLOOKUP($FA913,SIZE,LOOKUPS!I$11,0)*$FI$6)</f>
        <v>2.0680000000000005</v>
      </c>
      <c r="FI913" s="1">
        <f>IF(ISERROR(VLOOKUP($FA913,MOM,LOOKUPS!J$12,0)*$FB$6+VLOOKUP($FA913,STREV,LOOKUPS!J$10,0)*$FC$6+VLOOKUP($FA913,LTREV,LOOKUPS!J$9,0)*$FD$6+VLOOKUP($FA913,CFP,LOOKUPS!J$6,0)*$FE$6+VLOOKUP($FA913,EP,LOOKUPS!J$8,0)*$FF$6+VLOOKUP($FA913,BM,LOOKUPS!J$5,0)*$FG$6+VLOOKUP($FA913,DIV,LOOKUPS!J$7,0)*$FH$6++VLOOKUP($FA913,SIZE,LOOKUPS!J$11,0)*$FI$6),"",VLOOKUP($FA913,MOM,LOOKUPS!J$12,0)*$FB$6+VLOOKUP($FA913,STREV,LOOKUPS!J$10,0)*$FC$6+VLOOKUP($FA913,LTREV,LOOKUPS!J$9,0)*$FD$6+VLOOKUP($FA913,CFP,LOOKUPS!J$6,0)*$FE$6+VLOOKUP($FA913,EP,LOOKUPS!J$8,0)*$FF$6+VLOOKUP($FA913,BM,LOOKUPS!J$5,0)*$FG$6+VLOOKUP($FA913,DIV,LOOKUPS!J$7,0)*$FH$6++VLOOKUP($FA913,SIZE,LOOKUPS!J$11,0)*$FI$6)</f>
        <v>3.0670000000000002</v>
      </c>
      <c r="FJ913" s="1">
        <f>IF(ISERROR(VLOOKUP($FA913,MOM,LOOKUPS!K$12,0)*$FB$6+VLOOKUP($FA913,STREV,LOOKUPS!K$10,0)*$FC$6+VLOOKUP($FA913,LTREV,LOOKUPS!K$9,0)*$FD$6+VLOOKUP($FA913,CFP,LOOKUPS!K$6,0)*$FE$6+VLOOKUP($FA913,EP,LOOKUPS!K$8,0)*$FF$6+VLOOKUP($FA913,BM,LOOKUPS!K$5,0)*$FG$6+VLOOKUP($FA913,DIV,LOOKUPS!K$7,0)*$FH$6++VLOOKUP($FA913,SIZE,LOOKUPS!K$11,0)*$FI$6),"",VLOOKUP($FA913,MOM,LOOKUPS!K$12,0)*$FB$6+VLOOKUP($FA913,STREV,LOOKUPS!K$10,0)*$FC$6+VLOOKUP($FA913,LTREV,LOOKUPS!K$9,0)*$FD$6+VLOOKUP($FA913,CFP,LOOKUPS!K$6,0)*$FE$6+VLOOKUP($FA913,EP,LOOKUPS!K$8,0)*$FF$6+VLOOKUP($FA913,BM,LOOKUPS!K$5,0)*$FG$6+VLOOKUP($FA913,DIV,LOOKUPS!K$7,0)*$FH$6++VLOOKUP($FA913,SIZE,LOOKUPS!K$11,0)*$FI$6)</f>
        <v>2.5247999999999999</v>
      </c>
      <c r="FK913" s="1">
        <f>IF(ISERROR(VLOOKUP($FA913,MOM,LOOKUPS!L$12,0)*$FB$6+VLOOKUP($FA913,STREV,LOOKUPS!L$10,0)*$FC$6+VLOOKUP($FA913,LTREV,LOOKUPS!L$9,0)*$FD$6+VLOOKUP($FA913,CFP,LOOKUPS!L$6,0)*$FE$6+VLOOKUP($FA913,EP,LOOKUPS!L$8,0)*$FF$6+VLOOKUP($FA913,BM,LOOKUPS!L$5,0)*$FG$6+VLOOKUP($FA913,DIV,LOOKUPS!L$7,0)*$FH$6++VLOOKUP($FA913,SIZE,LOOKUPS!L$11,0)*$FI$6),"",VLOOKUP($FA913,MOM,LOOKUPS!L$12,0)*$FB$6+VLOOKUP($FA913,STREV,LOOKUPS!L$10,0)*$FC$6+VLOOKUP($FA913,LTREV,LOOKUPS!L$9,0)*$FD$6+VLOOKUP($FA913,CFP,LOOKUPS!L$6,0)*$FE$6+VLOOKUP($FA913,EP,LOOKUPS!L$8,0)*$FF$6+VLOOKUP($FA913,BM,LOOKUPS!L$5,0)*$FG$6+VLOOKUP($FA913,DIV,LOOKUPS!L$7,0)*$FH$6++VLOOKUP($FA913,SIZE,LOOKUPS!L$11,0)*$FI$6)</f>
        <v>1.1228000000000002</v>
      </c>
    </row>
    <row r="914" spans="1:167" x14ac:dyDescent="0.3">
      <c r="A914" s="1">
        <v>200205</v>
      </c>
      <c r="B914" s="1">
        <v>-8.09</v>
      </c>
      <c r="C914" s="1">
        <v>-4.32</v>
      </c>
      <c r="D914" s="1">
        <v>-1.49</v>
      </c>
      <c r="E914" s="1">
        <v>-1.17</v>
      </c>
      <c r="F914" s="1">
        <v>-0.6</v>
      </c>
      <c r="G914" s="1">
        <v>-1.67</v>
      </c>
      <c r="H914" s="1">
        <v>0.59</v>
      </c>
      <c r="I914" s="1">
        <v>-1.43</v>
      </c>
      <c r="J914" s="1">
        <v>0.23</v>
      </c>
      <c r="K914" s="1">
        <v>0.36</v>
      </c>
      <c r="M914" s="1">
        <v>200106</v>
      </c>
      <c r="N914" s="1">
        <v>-0.98</v>
      </c>
      <c r="O914" s="1">
        <v>2.2799999999999998</v>
      </c>
      <c r="P914" s="1">
        <v>1.68</v>
      </c>
      <c r="Q914" s="1">
        <v>3.35</v>
      </c>
      <c r="R914" s="1">
        <v>3.05</v>
      </c>
      <c r="S914" s="1">
        <v>2.66</v>
      </c>
      <c r="T914" s="1">
        <v>2.78</v>
      </c>
      <c r="U914" s="1">
        <v>-0.27</v>
      </c>
      <c r="V914" s="1">
        <v>1.93</v>
      </c>
      <c r="W914" s="1">
        <v>0.83</v>
      </c>
      <c r="Y914" s="1">
        <v>200605</v>
      </c>
      <c r="Z914" s="1">
        <v>-8</v>
      </c>
      <c r="AA914" s="1">
        <v>-5.07</v>
      </c>
      <c r="AB914" s="1">
        <v>-5.09</v>
      </c>
      <c r="AC914" s="1">
        <v>-4.6500000000000004</v>
      </c>
      <c r="AD914" s="1">
        <v>-2.88</v>
      </c>
      <c r="AE914" s="1">
        <v>-3.39</v>
      </c>
      <c r="AF914" s="1">
        <v>-2.78</v>
      </c>
      <c r="AG914" s="1">
        <v>-3.14</v>
      </c>
      <c r="AH914" s="1">
        <v>-3.33</v>
      </c>
      <c r="AI914" s="1">
        <v>-4.71</v>
      </c>
      <c r="CA914" s="1">
        <v>200111</v>
      </c>
      <c r="CB914" s="1">
        <v>9.99</v>
      </c>
      <c r="CC914" s="1">
        <v>10.35</v>
      </c>
      <c r="CD914" s="1">
        <v>7.92</v>
      </c>
      <c r="CE914" s="1">
        <v>7.22</v>
      </c>
      <c r="CF914" s="1">
        <v>10.53</v>
      </c>
      <c r="CG914" s="1">
        <v>9.61</v>
      </c>
      <c r="CH914" s="1">
        <v>7.12</v>
      </c>
      <c r="CI914" s="1">
        <v>7.74</v>
      </c>
      <c r="CJ914" s="1">
        <v>7.15</v>
      </c>
      <c r="CK914" s="1">
        <v>11.22</v>
      </c>
      <c r="CL914" s="1">
        <v>9.7100000000000009</v>
      </c>
      <c r="CM914" s="1">
        <v>9.84</v>
      </c>
      <c r="CN914" s="1">
        <v>9.36</v>
      </c>
      <c r="CO914" s="1">
        <v>7.02</v>
      </c>
      <c r="CP914" s="1">
        <v>7.2</v>
      </c>
      <c r="CQ914" s="1">
        <v>8.23</v>
      </c>
      <c r="CR914" s="1">
        <v>7.36</v>
      </c>
      <c r="CS914" s="1">
        <v>6.36</v>
      </c>
      <c r="CT914" s="1">
        <v>8.18</v>
      </c>
      <c r="CV914" s="1">
        <v>200211</v>
      </c>
      <c r="CW914" s="1">
        <v>16.78</v>
      </c>
      <c r="CX914" s="1">
        <v>5.14</v>
      </c>
      <c r="CY914" s="1">
        <v>5.1100000000000003</v>
      </c>
      <c r="CZ914" s="1">
        <v>4.32</v>
      </c>
      <c r="DA914" s="1">
        <v>5.49</v>
      </c>
      <c r="DB914" s="1">
        <v>4.38</v>
      </c>
      <c r="DC914" s="1">
        <v>5.15</v>
      </c>
      <c r="DD914" s="1">
        <v>4.8899999999999997</v>
      </c>
      <c r="DE914" s="1">
        <v>4.3099999999999996</v>
      </c>
      <c r="DF914" s="1">
        <v>4.83</v>
      </c>
      <c r="DG914" s="1">
        <v>6.16</v>
      </c>
      <c r="DH914" s="1">
        <v>4.38</v>
      </c>
      <c r="DI914" s="1">
        <v>4.38</v>
      </c>
      <c r="DJ914" s="1">
        <v>4.12</v>
      </c>
      <c r="DK914" s="1">
        <v>6.06</v>
      </c>
      <c r="DL914" s="1">
        <v>5.51</v>
      </c>
      <c r="DM914" s="1">
        <v>4.32</v>
      </c>
      <c r="DN914" s="1">
        <v>4.62</v>
      </c>
      <c r="DO914" s="1">
        <v>3.93</v>
      </c>
      <c r="DQ914" s="1">
        <v>200111</v>
      </c>
      <c r="DR914" s="1">
        <v>-99.99</v>
      </c>
      <c r="DS914" s="1">
        <v>7.38</v>
      </c>
      <c r="DT914" s="1">
        <v>10.43</v>
      </c>
      <c r="DU914" s="1">
        <v>9.83</v>
      </c>
      <c r="DV914" s="1">
        <v>6.78</v>
      </c>
      <c r="DW914" s="1">
        <v>11.27</v>
      </c>
      <c r="DX914" s="1">
        <v>10.14</v>
      </c>
      <c r="DY914" s="1">
        <v>10.220000000000001</v>
      </c>
      <c r="DZ914" s="1">
        <v>9.02</v>
      </c>
      <c r="EA914" s="1">
        <v>5.9</v>
      </c>
      <c r="EB914" s="1">
        <v>9.75</v>
      </c>
      <c r="EC914" s="1">
        <v>11.02</v>
      </c>
      <c r="ED914" s="1">
        <v>11.64</v>
      </c>
      <c r="EE914" s="1">
        <v>10.64</v>
      </c>
      <c r="EF914" s="1">
        <v>9.52</v>
      </c>
      <c r="EG914" s="1">
        <v>9.2100000000000009</v>
      </c>
      <c r="EH914" s="1">
        <v>11.27</v>
      </c>
      <c r="EI914" s="1">
        <v>8.94</v>
      </c>
      <c r="EJ914" s="1">
        <v>9.11</v>
      </c>
      <c r="EL914">
        <v>200111</v>
      </c>
      <c r="EM914">
        <v>7.54</v>
      </c>
      <c r="EN914">
        <v>-0.48</v>
      </c>
      <c r="EO914">
        <v>2.16</v>
      </c>
      <c r="EP914">
        <v>0.17</v>
      </c>
      <c r="ER914" s="1">
        <v>200205</v>
      </c>
      <c r="ES914" s="1">
        <v>2.97</v>
      </c>
      <c r="EU914" s="1">
        <v>200106</v>
      </c>
      <c r="EV914" s="1">
        <v>0.5</v>
      </c>
      <c r="EX914" s="1">
        <v>200605</v>
      </c>
      <c r="EY914" s="1">
        <v>-0.17</v>
      </c>
      <c r="FA914" s="1">
        <v>200205</v>
      </c>
      <c r="FB914" s="1">
        <f>IF(ISERROR(VLOOKUP($FA914,MOM,LOOKUPS!C$12,0)*$FB$6+VLOOKUP($FA914,STREV,LOOKUPS!C$10,0)*$FC$6+VLOOKUP($FA914,LTREV,LOOKUPS!C$9,0)*$FD$6+VLOOKUP($FA914,CFP,LOOKUPS!C$6,0)*$FE$6+VLOOKUP($FA914,EP,LOOKUPS!C$8,0)*$FF$6+VLOOKUP($FA914,BM,LOOKUPS!C$5,0)*$FG$6+VLOOKUP($FA914,DIV,LOOKUPS!C$7,0)*$FH$6++VLOOKUP($FA914,SIZE,LOOKUPS!C$11,0)*$FI$6),"",VLOOKUP($FA914,MOM,LOOKUPS!C$12,0)*$FB$6+VLOOKUP($FA914,STREV,LOOKUPS!C$10,0)*$FC$6+VLOOKUP($FA914,LTREV,LOOKUPS!C$9,0)*$FD$6+VLOOKUP($FA914,CFP,LOOKUPS!C$6,0)*$FE$6+VLOOKUP($FA914,EP,LOOKUPS!C$8,0)*$FF$6+VLOOKUP($FA914,BM,LOOKUPS!C$5,0)*$FG$6+VLOOKUP($FA914,DIV,LOOKUPS!C$7,0)*$FH$6++VLOOKUP($FA914,SIZE,LOOKUPS!C$11,0)*$FI$6)</f>
        <v>-5.2799000000000005</v>
      </c>
      <c r="FC914" s="1">
        <f>IF(ISERROR(VLOOKUP($FA914,MOM,LOOKUPS!D$12,0)*$FB$6+VLOOKUP($FA914,STREV,LOOKUPS!D$10,0)*$FC$6+VLOOKUP($FA914,LTREV,LOOKUPS!D$9,0)*$FD$6+VLOOKUP($FA914,CFP,LOOKUPS!D$6,0)*$FE$6+VLOOKUP($FA914,EP,LOOKUPS!D$8,0)*$FF$6+VLOOKUP($FA914,BM,LOOKUPS!D$5,0)*$FG$6+VLOOKUP($FA914,DIV,LOOKUPS!D$7,0)*$FH$6++VLOOKUP($FA914,SIZE,LOOKUPS!D$11,0)*$FI$6),"",VLOOKUP($FA914,MOM,LOOKUPS!D$12,0)*$FB$6+VLOOKUP($FA914,STREV,LOOKUPS!D$10,0)*$FC$6+VLOOKUP($FA914,LTREV,LOOKUPS!D$9,0)*$FD$6+VLOOKUP($FA914,CFP,LOOKUPS!D$6,0)*$FE$6+VLOOKUP($FA914,EP,LOOKUPS!D$8,0)*$FF$6+VLOOKUP($FA914,BM,LOOKUPS!D$5,0)*$FG$6+VLOOKUP($FA914,DIV,LOOKUPS!D$7,0)*$FH$6++VLOOKUP($FA914,SIZE,LOOKUPS!D$11,0)*$FI$6)</f>
        <v>-4.3615000000000013</v>
      </c>
      <c r="FD914" s="1">
        <f>IF(ISERROR(VLOOKUP($FA914,MOM,LOOKUPS!E$12,0)*$FB$6+VLOOKUP($FA914,STREV,LOOKUPS!E$10,0)*$FC$6+VLOOKUP($FA914,LTREV,LOOKUPS!E$9,0)*$FD$6+VLOOKUP($FA914,CFP,LOOKUPS!E$6,0)*$FE$6+VLOOKUP($FA914,EP,LOOKUPS!E$8,0)*$FF$6+VLOOKUP($FA914,BM,LOOKUPS!E$5,0)*$FG$6+VLOOKUP($FA914,DIV,LOOKUPS!E$7,0)*$FH$6++VLOOKUP($FA914,SIZE,LOOKUPS!E$11,0)*$FI$6),"",VLOOKUP($FA914,MOM,LOOKUPS!E$12,0)*$FB$6+VLOOKUP($FA914,STREV,LOOKUPS!E$10,0)*$FC$6+VLOOKUP($FA914,LTREV,LOOKUPS!E$9,0)*$FD$6+VLOOKUP($FA914,CFP,LOOKUPS!E$6,0)*$FE$6+VLOOKUP($FA914,EP,LOOKUPS!E$8,0)*$FF$6+VLOOKUP($FA914,BM,LOOKUPS!E$5,0)*$FG$6+VLOOKUP($FA914,DIV,LOOKUPS!E$7,0)*$FH$6++VLOOKUP($FA914,SIZE,LOOKUPS!E$11,0)*$FI$6)</f>
        <v>-1.9790000000000003</v>
      </c>
      <c r="FE914" s="1">
        <f>IF(ISERROR(VLOOKUP($FA914,MOM,LOOKUPS!F$12,0)*$FB$6+VLOOKUP($FA914,STREV,LOOKUPS!F$10,0)*$FC$6+VLOOKUP($FA914,LTREV,LOOKUPS!F$9,0)*$FD$6+VLOOKUP($FA914,CFP,LOOKUPS!F$6,0)*$FE$6+VLOOKUP($FA914,EP,LOOKUPS!F$8,0)*$FF$6+VLOOKUP($FA914,BM,LOOKUPS!F$5,0)*$FG$6+VLOOKUP($FA914,DIV,LOOKUPS!F$7,0)*$FH$6++VLOOKUP($FA914,SIZE,LOOKUPS!F$11,0)*$FI$6),"",VLOOKUP($FA914,MOM,LOOKUPS!F$12,0)*$FB$6+VLOOKUP($FA914,STREV,LOOKUPS!F$10,0)*$FC$6+VLOOKUP($FA914,LTREV,LOOKUPS!F$9,0)*$FD$6+VLOOKUP($FA914,CFP,LOOKUPS!F$6,0)*$FE$6+VLOOKUP($FA914,EP,LOOKUPS!F$8,0)*$FF$6+VLOOKUP($FA914,BM,LOOKUPS!F$5,0)*$FG$6+VLOOKUP($FA914,DIV,LOOKUPS!F$7,0)*$FH$6++VLOOKUP($FA914,SIZE,LOOKUPS!F$11,0)*$FI$6)</f>
        <v>-2.1213000000000002</v>
      </c>
      <c r="FF914" s="1">
        <f>IF(ISERROR(VLOOKUP($FA914,MOM,LOOKUPS!G$12,0)*$FB$6+VLOOKUP($FA914,STREV,LOOKUPS!G$10,0)*$FC$6+VLOOKUP($FA914,LTREV,LOOKUPS!G$9,0)*$FD$6+VLOOKUP($FA914,CFP,LOOKUPS!G$6,0)*$FE$6+VLOOKUP($FA914,EP,LOOKUPS!G$8,0)*$FF$6+VLOOKUP($FA914,BM,LOOKUPS!G$5,0)*$FG$6+VLOOKUP($FA914,DIV,LOOKUPS!G$7,0)*$FH$6++VLOOKUP($FA914,SIZE,LOOKUPS!G$11,0)*$FI$6),"",VLOOKUP($FA914,MOM,LOOKUPS!G$12,0)*$FB$6+VLOOKUP($FA914,STREV,LOOKUPS!G$10,0)*$FC$6+VLOOKUP($FA914,LTREV,LOOKUPS!G$9,0)*$FD$6+VLOOKUP($FA914,CFP,LOOKUPS!G$6,0)*$FE$6+VLOOKUP($FA914,EP,LOOKUPS!G$8,0)*$FF$6+VLOOKUP($FA914,BM,LOOKUPS!G$5,0)*$FG$6+VLOOKUP($FA914,DIV,LOOKUPS!G$7,0)*$FH$6++VLOOKUP($FA914,SIZE,LOOKUPS!G$11,0)*$FI$6)</f>
        <v>-0.89140000000000008</v>
      </c>
      <c r="FG914" s="1">
        <f>IF(ISERROR(VLOOKUP($FA914,MOM,LOOKUPS!H$12,0)*$FB$6+VLOOKUP($FA914,STREV,LOOKUPS!H$10,0)*$FC$6+VLOOKUP($FA914,LTREV,LOOKUPS!H$9,0)*$FD$6+VLOOKUP($FA914,CFP,LOOKUPS!H$6,0)*$FE$6+VLOOKUP($FA914,EP,LOOKUPS!H$8,0)*$FF$6+VLOOKUP($FA914,BM,LOOKUPS!H$5,0)*$FG$6+VLOOKUP($FA914,DIV,LOOKUPS!H$7,0)*$FH$6++VLOOKUP($FA914,SIZE,LOOKUPS!H$11,0)*$FI$6),"",VLOOKUP($FA914,MOM,LOOKUPS!H$12,0)*$FB$6+VLOOKUP($FA914,STREV,LOOKUPS!H$10,0)*$FC$6+VLOOKUP($FA914,LTREV,LOOKUPS!H$9,0)*$FD$6+VLOOKUP($FA914,CFP,LOOKUPS!H$6,0)*$FE$6+VLOOKUP($FA914,EP,LOOKUPS!H$8,0)*$FF$6+VLOOKUP($FA914,BM,LOOKUPS!H$5,0)*$FG$6+VLOOKUP($FA914,DIV,LOOKUPS!H$7,0)*$FH$6++VLOOKUP($FA914,SIZE,LOOKUPS!H$11,0)*$FI$6)</f>
        <v>-1.548</v>
      </c>
      <c r="FH914" s="1">
        <f>IF(ISERROR(VLOOKUP($FA914,MOM,LOOKUPS!I$12,0)*$FB$6+VLOOKUP($FA914,STREV,LOOKUPS!I$10,0)*$FC$6+VLOOKUP($FA914,LTREV,LOOKUPS!I$9,0)*$FD$6+VLOOKUP($FA914,CFP,LOOKUPS!I$6,0)*$FE$6+VLOOKUP($FA914,EP,LOOKUPS!I$8,0)*$FF$6+VLOOKUP($FA914,BM,LOOKUPS!I$5,0)*$FG$6+VLOOKUP($FA914,DIV,LOOKUPS!I$7,0)*$FH$6++VLOOKUP($FA914,SIZE,LOOKUPS!I$11,0)*$FI$6),"",VLOOKUP($FA914,MOM,LOOKUPS!I$12,0)*$FB$6+VLOOKUP($FA914,STREV,LOOKUPS!I$10,0)*$FC$6+VLOOKUP($FA914,LTREV,LOOKUPS!I$9,0)*$FD$6+VLOOKUP($FA914,CFP,LOOKUPS!I$6,0)*$FE$6+VLOOKUP($FA914,EP,LOOKUPS!I$8,0)*$FF$6+VLOOKUP($FA914,BM,LOOKUPS!I$5,0)*$FG$6+VLOOKUP($FA914,DIV,LOOKUPS!I$7,0)*$FH$6++VLOOKUP($FA914,SIZE,LOOKUPS!I$11,0)*$FI$6)</f>
        <v>-0.57490000000000008</v>
      </c>
      <c r="FI914" s="1">
        <f>IF(ISERROR(VLOOKUP($FA914,MOM,LOOKUPS!J$12,0)*$FB$6+VLOOKUP($FA914,STREV,LOOKUPS!J$10,0)*$FC$6+VLOOKUP($FA914,LTREV,LOOKUPS!J$9,0)*$FD$6+VLOOKUP($FA914,CFP,LOOKUPS!J$6,0)*$FE$6+VLOOKUP($FA914,EP,LOOKUPS!J$8,0)*$FF$6+VLOOKUP($FA914,BM,LOOKUPS!J$5,0)*$FG$6+VLOOKUP($FA914,DIV,LOOKUPS!J$7,0)*$FH$6++VLOOKUP($FA914,SIZE,LOOKUPS!J$11,0)*$FI$6),"",VLOOKUP($FA914,MOM,LOOKUPS!J$12,0)*$FB$6+VLOOKUP($FA914,STREV,LOOKUPS!J$10,0)*$FC$6+VLOOKUP($FA914,LTREV,LOOKUPS!J$9,0)*$FD$6+VLOOKUP($FA914,CFP,LOOKUPS!J$6,0)*$FE$6+VLOOKUP($FA914,EP,LOOKUPS!J$8,0)*$FF$6+VLOOKUP($FA914,BM,LOOKUPS!J$5,0)*$FG$6+VLOOKUP($FA914,DIV,LOOKUPS!J$7,0)*$FH$6++VLOOKUP($FA914,SIZE,LOOKUPS!J$11,0)*$FI$6)</f>
        <v>-1.3881999999999999</v>
      </c>
      <c r="FJ914" s="1">
        <f>IF(ISERROR(VLOOKUP($FA914,MOM,LOOKUPS!K$12,0)*$FB$6+VLOOKUP($FA914,STREV,LOOKUPS!K$10,0)*$FC$6+VLOOKUP($FA914,LTREV,LOOKUPS!K$9,0)*$FD$6+VLOOKUP($FA914,CFP,LOOKUPS!K$6,0)*$FE$6+VLOOKUP($FA914,EP,LOOKUPS!K$8,0)*$FF$6+VLOOKUP($FA914,BM,LOOKUPS!K$5,0)*$FG$6+VLOOKUP($FA914,DIV,LOOKUPS!K$7,0)*$FH$6++VLOOKUP($FA914,SIZE,LOOKUPS!K$11,0)*$FI$6),"",VLOOKUP($FA914,MOM,LOOKUPS!K$12,0)*$FB$6+VLOOKUP($FA914,STREV,LOOKUPS!K$10,0)*$FC$6+VLOOKUP($FA914,LTREV,LOOKUPS!K$9,0)*$FD$6+VLOOKUP($FA914,CFP,LOOKUPS!K$6,0)*$FE$6+VLOOKUP($FA914,EP,LOOKUPS!K$8,0)*$FF$6+VLOOKUP($FA914,BM,LOOKUPS!K$5,0)*$FG$6+VLOOKUP($FA914,DIV,LOOKUPS!K$7,0)*$FH$6++VLOOKUP($FA914,SIZE,LOOKUPS!K$11,0)*$FI$6)</f>
        <v>-1.2972999999999999</v>
      </c>
      <c r="FK914" s="1">
        <f>IF(ISERROR(VLOOKUP($FA914,MOM,LOOKUPS!L$12,0)*$FB$6+VLOOKUP($FA914,STREV,LOOKUPS!L$10,0)*$FC$6+VLOOKUP($FA914,LTREV,LOOKUPS!L$9,0)*$FD$6+VLOOKUP($FA914,CFP,LOOKUPS!L$6,0)*$FE$6+VLOOKUP($FA914,EP,LOOKUPS!L$8,0)*$FF$6+VLOOKUP($FA914,BM,LOOKUPS!L$5,0)*$FG$6+VLOOKUP($FA914,DIV,LOOKUPS!L$7,0)*$FH$6++VLOOKUP($FA914,SIZE,LOOKUPS!L$11,0)*$FI$6),"",VLOOKUP($FA914,MOM,LOOKUPS!L$12,0)*$FB$6+VLOOKUP($FA914,STREV,LOOKUPS!L$10,0)*$FC$6+VLOOKUP($FA914,LTREV,LOOKUPS!L$9,0)*$FD$6+VLOOKUP($FA914,CFP,LOOKUPS!L$6,0)*$FE$6+VLOOKUP($FA914,EP,LOOKUPS!L$8,0)*$FF$6+VLOOKUP($FA914,BM,LOOKUPS!L$5,0)*$FG$6+VLOOKUP($FA914,DIV,LOOKUPS!L$7,0)*$FH$6++VLOOKUP($FA914,SIZE,LOOKUPS!L$11,0)*$FI$6)</f>
        <v>-1.5659000000000001</v>
      </c>
    </row>
    <row r="915" spans="1:167" x14ac:dyDescent="0.3">
      <c r="A915" s="1">
        <v>200206</v>
      </c>
      <c r="B915" s="1">
        <v>-15.9</v>
      </c>
      <c r="C915" s="1">
        <v>-9.42</v>
      </c>
      <c r="D915" s="1">
        <v>-6.68</v>
      </c>
      <c r="E915" s="1">
        <v>-6.54</v>
      </c>
      <c r="F915" s="1">
        <v>-4.71</v>
      </c>
      <c r="G915" s="1">
        <v>-3.12</v>
      </c>
      <c r="H915" s="1">
        <v>-3.17</v>
      </c>
      <c r="I915" s="1">
        <v>-2.85</v>
      </c>
      <c r="J915" s="1">
        <v>-1.67</v>
      </c>
      <c r="K915" s="1">
        <v>-3.37</v>
      </c>
      <c r="M915" s="1">
        <v>200107</v>
      </c>
      <c r="N915" s="1">
        <v>-7.35</v>
      </c>
      <c r="O915" s="1">
        <v>-2.42</v>
      </c>
      <c r="P915" s="1">
        <v>-2.15</v>
      </c>
      <c r="Q915" s="1">
        <v>-0.34</v>
      </c>
      <c r="R915" s="1">
        <v>-1.31</v>
      </c>
      <c r="S915" s="1">
        <v>-0.87</v>
      </c>
      <c r="T915" s="1">
        <v>-0.43</v>
      </c>
      <c r="U915" s="1">
        <v>-1.8</v>
      </c>
      <c r="V915" s="1">
        <v>-1.9</v>
      </c>
      <c r="W915" s="1">
        <v>-6.66</v>
      </c>
      <c r="Y915" s="1">
        <v>200606</v>
      </c>
      <c r="Z915" s="1">
        <v>-2.62</v>
      </c>
      <c r="AA915" s="1">
        <v>-0.64</v>
      </c>
      <c r="AB915" s="1">
        <v>-1.24</v>
      </c>
      <c r="AC915" s="1">
        <v>-0.84</v>
      </c>
      <c r="AD915" s="1">
        <v>-0.23</v>
      </c>
      <c r="AE915" s="1">
        <v>0.32</v>
      </c>
      <c r="AF915" s="1">
        <v>0.31</v>
      </c>
      <c r="AG915" s="1">
        <v>0.12</v>
      </c>
      <c r="AH915" s="1">
        <v>-0.76</v>
      </c>
      <c r="AI915" s="1">
        <v>-0.64</v>
      </c>
      <c r="CA915" s="1">
        <v>200112</v>
      </c>
      <c r="CB915" s="1">
        <v>7.81</v>
      </c>
      <c r="CC915" s="1">
        <v>7.06</v>
      </c>
      <c r="CD915" s="1">
        <v>6.58</v>
      </c>
      <c r="CE915" s="1">
        <v>5.86</v>
      </c>
      <c r="CF915" s="1">
        <v>7.29</v>
      </c>
      <c r="CG915" s="1">
        <v>6.19</v>
      </c>
      <c r="CH915" s="1">
        <v>6.56</v>
      </c>
      <c r="CI915" s="1">
        <v>6.24</v>
      </c>
      <c r="CJ915" s="1">
        <v>5.97</v>
      </c>
      <c r="CK915" s="1">
        <v>6.23</v>
      </c>
      <c r="CL915" s="1">
        <v>8.5399999999999991</v>
      </c>
      <c r="CM915" s="1">
        <v>6.39</v>
      </c>
      <c r="CN915" s="1">
        <v>5.98</v>
      </c>
      <c r="CO915" s="1">
        <v>7.64</v>
      </c>
      <c r="CP915" s="1">
        <v>5.67</v>
      </c>
      <c r="CQ915" s="1">
        <v>7.05</v>
      </c>
      <c r="CR915" s="1">
        <v>5.61</v>
      </c>
      <c r="CS915" s="1">
        <v>5.76</v>
      </c>
      <c r="CT915" s="1">
        <v>6.24</v>
      </c>
      <c r="CV915" s="1">
        <v>200212</v>
      </c>
      <c r="CW915" s="1">
        <v>-7.25</v>
      </c>
      <c r="CX915" s="1">
        <v>-2.5499999999999998</v>
      </c>
      <c r="CY915" s="1">
        <v>-0.98</v>
      </c>
      <c r="CZ915" s="1">
        <v>0.34</v>
      </c>
      <c r="DA915" s="1">
        <v>-2.92</v>
      </c>
      <c r="DB915" s="1">
        <v>-1.52</v>
      </c>
      <c r="DC915" s="1">
        <v>-0.64</v>
      </c>
      <c r="DD915" s="1">
        <v>-0.59</v>
      </c>
      <c r="DE915" s="1">
        <v>0.53</v>
      </c>
      <c r="DF915" s="1">
        <v>-3.83</v>
      </c>
      <c r="DG915" s="1">
        <v>-1.97</v>
      </c>
      <c r="DH915" s="1">
        <v>-1.74</v>
      </c>
      <c r="DI915" s="1">
        <v>-1.33</v>
      </c>
      <c r="DJ915" s="1">
        <v>-0.15</v>
      </c>
      <c r="DK915" s="1">
        <v>-1.07</v>
      </c>
      <c r="DL915" s="1">
        <v>-1.33</v>
      </c>
      <c r="DM915" s="1">
        <v>0.09</v>
      </c>
      <c r="DN915" s="1">
        <v>0.6</v>
      </c>
      <c r="DO915" s="1">
        <v>0.44</v>
      </c>
      <c r="DQ915" s="1">
        <v>200112</v>
      </c>
      <c r="DR915" s="1">
        <v>-99.99</v>
      </c>
      <c r="DS915" s="1">
        <v>6.75</v>
      </c>
      <c r="DT915" s="1">
        <v>7.24</v>
      </c>
      <c r="DU915" s="1">
        <v>2.91</v>
      </c>
      <c r="DV915" s="1">
        <v>6.46</v>
      </c>
      <c r="DW915" s="1">
        <v>8.49</v>
      </c>
      <c r="DX915" s="1">
        <v>6.76</v>
      </c>
      <c r="DY915" s="1">
        <v>5.13</v>
      </c>
      <c r="DZ915" s="1">
        <v>2.46</v>
      </c>
      <c r="EA915" s="1">
        <v>5.74</v>
      </c>
      <c r="EB915" s="1">
        <v>8.85</v>
      </c>
      <c r="EC915" s="1">
        <v>8.52</v>
      </c>
      <c r="ED915" s="1">
        <v>8.43</v>
      </c>
      <c r="EE915" s="1">
        <v>6.49</v>
      </c>
      <c r="EF915" s="1">
        <v>7.09</v>
      </c>
      <c r="EG915" s="1">
        <v>6.5</v>
      </c>
      <c r="EH915" s="1">
        <v>3.72</v>
      </c>
      <c r="EI915" s="1">
        <v>2.92</v>
      </c>
      <c r="EJ915" s="1">
        <v>1.93</v>
      </c>
      <c r="EL915">
        <v>200112</v>
      </c>
      <c r="EM915">
        <v>1.61</v>
      </c>
      <c r="EN915">
        <v>4.79</v>
      </c>
      <c r="EO915">
        <v>0.9</v>
      </c>
      <c r="EP915">
        <v>0.15</v>
      </c>
      <c r="ER915" s="1">
        <v>200206</v>
      </c>
      <c r="ES915" s="1">
        <v>6.15</v>
      </c>
      <c r="EU915" s="1">
        <v>200107</v>
      </c>
      <c r="EV915" s="1">
        <v>1.28</v>
      </c>
      <c r="EX915" s="1">
        <v>200606</v>
      </c>
      <c r="EY915" s="1">
        <v>-1.0900000000000001</v>
      </c>
      <c r="FA915" s="1">
        <v>200206</v>
      </c>
      <c r="FB915" s="1">
        <f>IF(ISERROR(VLOOKUP($FA915,MOM,LOOKUPS!C$12,0)*$FB$6+VLOOKUP($FA915,STREV,LOOKUPS!C$10,0)*$FC$6+VLOOKUP($FA915,LTREV,LOOKUPS!C$9,0)*$FD$6+VLOOKUP($FA915,CFP,LOOKUPS!C$6,0)*$FE$6+VLOOKUP($FA915,EP,LOOKUPS!C$8,0)*$FF$6+VLOOKUP($FA915,BM,LOOKUPS!C$5,0)*$FG$6+VLOOKUP($FA915,DIV,LOOKUPS!C$7,0)*$FH$6++VLOOKUP($FA915,SIZE,LOOKUPS!C$11,0)*$FI$6),"",VLOOKUP($FA915,MOM,LOOKUPS!C$12,0)*$FB$6+VLOOKUP($FA915,STREV,LOOKUPS!C$10,0)*$FC$6+VLOOKUP($FA915,LTREV,LOOKUPS!C$9,0)*$FD$6+VLOOKUP($FA915,CFP,LOOKUPS!C$6,0)*$FE$6+VLOOKUP($FA915,EP,LOOKUPS!C$8,0)*$FF$6+VLOOKUP($FA915,BM,LOOKUPS!C$5,0)*$FG$6+VLOOKUP($FA915,DIV,LOOKUPS!C$7,0)*$FH$6++VLOOKUP($FA915,SIZE,LOOKUPS!C$11,0)*$FI$6)</f>
        <v>-11.560200000000002</v>
      </c>
      <c r="FC915" s="1">
        <f>IF(ISERROR(VLOOKUP($FA915,MOM,LOOKUPS!D$12,0)*$FB$6+VLOOKUP($FA915,STREV,LOOKUPS!D$10,0)*$FC$6+VLOOKUP($FA915,LTREV,LOOKUPS!D$9,0)*$FD$6+VLOOKUP($FA915,CFP,LOOKUPS!D$6,0)*$FE$6+VLOOKUP($FA915,EP,LOOKUPS!D$8,0)*$FF$6+VLOOKUP($FA915,BM,LOOKUPS!D$5,0)*$FG$6+VLOOKUP($FA915,DIV,LOOKUPS!D$7,0)*$FH$6++VLOOKUP($FA915,SIZE,LOOKUPS!D$11,0)*$FI$6),"",VLOOKUP($FA915,MOM,LOOKUPS!D$12,0)*$FB$6+VLOOKUP($FA915,STREV,LOOKUPS!D$10,0)*$FC$6+VLOOKUP($FA915,LTREV,LOOKUPS!D$9,0)*$FD$6+VLOOKUP($FA915,CFP,LOOKUPS!D$6,0)*$FE$6+VLOOKUP($FA915,EP,LOOKUPS!D$8,0)*$FF$6+VLOOKUP($FA915,BM,LOOKUPS!D$5,0)*$FG$6+VLOOKUP($FA915,DIV,LOOKUPS!D$7,0)*$FH$6++VLOOKUP($FA915,SIZE,LOOKUPS!D$11,0)*$FI$6)</f>
        <v>-8.2286999999999999</v>
      </c>
      <c r="FD915" s="1">
        <f>IF(ISERROR(VLOOKUP($FA915,MOM,LOOKUPS!E$12,0)*$FB$6+VLOOKUP($FA915,STREV,LOOKUPS!E$10,0)*$FC$6+VLOOKUP($FA915,LTREV,LOOKUPS!E$9,0)*$FD$6+VLOOKUP($FA915,CFP,LOOKUPS!E$6,0)*$FE$6+VLOOKUP($FA915,EP,LOOKUPS!E$8,0)*$FF$6+VLOOKUP($FA915,BM,LOOKUPS!E$5,0)*$FG$6+VLOOKUP($FA915,DIV,LOOKUPS!E$7,0)*$FH$6++VLOOKUP($FA915,SIZE,LOOKUPS!E$11,0)*$FI$6),"",VLOOKUP($FA915,MOM,LOOKUPS!E$12,0)*$FB$6+VLOOKUP($FA915,STREV,LOOKUPS!E$10,0)*$FC$6+VLOOKUP($FA915,LTREV,LOOKUPS!E$9,0)*$FD$6+VLOOKUP($FA915,CFP,LOOKUPS!E$6,0)*$FE$6+VLOOKUP($FA915,EP,LOOKUPS!E$8,0)*$FF$6+VLOOKUP($FA915,BM,LOOKUPS!E$5,0)*$FG$6+VLOOKUP($FA915,DIV,LOOKUPS!E$7,0)*$FH$6++VLOOKUP($FA915,SIZE,LOOKUPS!E$11,0)*$FI$6)</f>
        <v>-7.1957000000000004</v>
      </c>
      <c r="FE915" s="1">
        <f>IF(ISERROR(VLOOKUP($FA915,MOM,LOOKUPS!F$12,0)*$FB$6+VLOOKUP($FA915,STREV,LOOKUPS!F$10,0)*$FC$6+VLOOKUP($FA915,LTREV,LOOKUPS!F$9,0)*$FD$6+VLOOKUP($FA915,CFP,LOOKUPS!F$6,0)*$FE$6+VLOOKUP($FA915,EP,LOOKUPS!F$8,0)*$FF$6+VLOOKUP($FA915,BM,LOOKUPS!F$5,0)*$FG$6+VLOOKUP($FA915,DIV,LOOKUPS!F$7,0)*$FH$6++VLOOKUP($FA915,SIZE,LOOKUPS!F$11,0)*$FI$6),"",VLOOKUP($FA915,MOM,LOOKUPS!F$12,0)*$FB$6+VLOOKUP($FA915,STREV,LOOKUPS!F$10,0)*$FC$6+VLOOKUP($FA915,LTREV,LOOKUPS!F$9,0)*$FD$6+VLOOKUP($FA915,CFP,LOOKUPS!F$6,0)*$FE$6+VLOOKUP($FA915,EP,LOOKUPS!F$8,0)*$FF$6+VLOOKUP($FA915,BM,LOOKUPS!F$5,0)*$FG$6+VLOOKUP($FA915,DIV,LOOKUPS!F$7,0)*$FH$6++VLOOKUP($FA915,SIZE,LOOKUPS!F$11,0)*$FI$6)</f>
        <v>-6.3820000000000006</v>
      </c>
      <c r="FF915" s="1">
        <f>IF(ISERROR(VLOOKUP($FA915,MOM,LOOKUPS!G$12,0)*$FB$6+VLOOKUP($FA915,STREV,LOOKUPS!G$10,0)*$FC$6+VLOOKUP($FA915,LTREV,LOOKUPS!G$9,0)*$FD$6+VLOOKUP($FA915,CFP,LOOKUPS!G$6,0)*$FE$6+VLOOKUP($FA915,EP,LOOKUPS!G$8,0)*$FF$6+VLOOKUP($FA915,BM,LOOKUPS!G$5,0)*$FG$6+VLOOKUP($FA915,DIV,LOOKUPS!G$7,0)*$FH$6++VLOOKUP($FA915,SIZE,LOOKUPS!G$11,0)*$FI$6),"",VLOOKUP($FA915,MOM,LOOKUPS!G$12,0)*$FB$6+VLOOKUP($FA915,STREV,LOOKUPS!G$10,0)*$FC$6+VLOOKUP($FA915,LTREV,LOOKUPS!G$9,0)*$FD$6+VLOOKUP($FA915,CFP,LOOKUPS!G$6,0)*$FE$6+VLOOKUP($FA915,EP,LOOKUPS!G$8,0)*$FF$6+VLOOKUP($FA915,BM,LOOKUPS!G$5,0)*$FG$6+VLOOKUP($FA915,DIV,LOOKUPS!G$7,0)*$FH$6++VLOOKUP($FA915,SIZE,LOOKUPS!G$11,0)*$FI$6)</f>
        <v>-5.1923000000000004</v>
      </c>
      <c r="FG915" s="1">
        <f>IF(ISERROR(VLOOKUP($FA915,MOM,LOOKUPS!H$12,0)*$FB$6+VLOOKUP($FA915,STREV,LOOKUPS!H$10,0)*$FC$6+VLOOKUP($FA915,LTREV,LOOKUPS!H$9,0)*$FD$6+VLOOKUP($FA915,CFP,LOOKUPS!H$6,0)*$FE$6+VLOOKUP($FA915,EP,LOOKUPS!H$8,0)*$FF$6+VLOOKUP($FA915,BM,LOOKUPS!H$5,0)*$FG$6+VLOOKUP($FA915,DIV,LOOKUPS!H$7,0)*$FH$6++VLOOKUP($FA915,SIZE,LOOKUPS!H$11,0)*$FI$6),"",VLOOKUP($FA915,MOM,LOOKUPS!H$12,0)*$FB$6+VLOOKUP($FA915,STREV,LOOKUPS!H$10,0)*$FC$6+VLOOKUP($FA915,LTREV,LOOKUPS!H$9,0)*$FD$6+VLOOKUP($FA915,CFP,LOOKUPS!H$6,0)*$FE$6+VLOOKUP($FA915,EP,LOOKUPS!H$8,0)*$FF$6+VLOOKUP($FA915,BM,LOOKUPS!H$5,0)*$FG$6+VLOOKUP($FA915,DIV,LOOKUPS!H$7,0)*$FH$6++VLOOKUP($FA915,SIZE,LOOKUPS!H$11,0)*$FI$6)</f>
        <v>-4.9365000000000006</v>
      </c>
      <c r="FH915" s="1">
        <f>IF(ISERROR(VLOOKUP($FA915,MOM,LOOKUPS!I$12,0)*$FB$6+VLOOKUP($FA915,STREV,LOOKUPS!I$10,0)*$FC$6+VLOOKUP($FA915,LTREV,LOOKUPS!I$9,0)*$FD$6+VLOOKUP($FA915,CFP,LOOKUPS!I$6,0)*$FE$6+VLOOKUP($FA915,EP,LOOKUPS!I$8,0)*$FF$6+VLOOKUP($FA915,BM,LOOKUPS!I$5,0)*$FG$6+VLOOKUP($FA915,DIV,LOOKUPS!I$7,0)*$FH$6++VLOOKUP($FA915,SIZE,LOOKUPS!I$11,0)*$FI$6),"",VLOOKUP($FA915,MOM,LOOKUPS!I$12,0)*$FB$6+VLOOKUP($FA915,STREV,LOOKUPS!I$10,0)*$FC$6+VLOOKUP($FA915,LTREV,LOOKUPS!I$9,0)*$FD$6+VLOOKUP($FA915,CFP,LOOKUPS!I$6,0)*$FE$6+VLOOKUP($FA915,EP,LOOKUPS!I$8,0)*$FF$6+VLOOKUP($FA915,BM,LOOKUPS!I$5,0)*$FG$6+VLOOKUP($FA915,DIV,LOOKUPS!I$7,0)*$FH$6++VLOOKUP($FA915,SIZE,LOOKUPS!I$11,0)*$FI$6)</f>
        <v>-4.4020000000000001</v>
      </c>
      <c r="FI915" s="1">
        <f>IF(ISERROR(VLOOKUP($FA915,MOM,LOOKUPS!J$12,0)*$FB$6+VLOOKUP($FA915,STREV,LOOKUPS!J$10,0)*$FC$6+VLOOKUP($FA915,LTREV,LOOKUPS!J$9,0)*$FD$6+VLOOKUP($FA915,CFP,LOOKUPS!J$6,0)*$FE$6+VLOOKUP($FA915,EP,LOOKUPS!J$8,0)*$FF$6+VLOOKUP($FA915,BM,LOOKUPS!J$5,0)*$FG$6+VLOOKUP($FA915,DIV,LOOKUPS!J$7,0)*$FH$6++VLOOKUP($FA915,SIZE,LOOKUPS!J$11,0)*$FI$6),"",VLOOKUP($FA915,MOM,LOOKUPS!J$12,0)*$FB$6+VLOOKUP($FA915,STREV,LOOKUPS!J$10,0)*$FC$6+VLOOKUP($FA915,LTREV,LOOKUPS!J$9,0)*$FD$6+VLOOKUP($FA915,CFP,LOOKUPS!J$6,0)*$FE$6+VLOOKUP($FA915,EP,LOOKUPS!J$8,0)*$FF$6+VLOOKUP($FA915,BM,LOOKUPS!J$5,0)*$FG$6+VLOOKUP($FA915,DIV,LOOKUPS!J$7,0)*$FH$6++VLOOKUP($FA915,SIZE,LOOKUPS!J$11,0)*$FI$6)</f>
        <v>-3.7680000000000002</v>
      </c>
      <c r="FJ915" s="1">
        <f>IF(ISERROR(VLOOKUP($FA915,MOM,LOOKUPS!K$12,0)*$FB$6+VLOOKUP($FA915,STREV,LOOKUPS!K$10,0)*$FC$6+VLOOKUP($FA915,LTREV,LOOKUPS!K$9,0)*$FD$6+VLOOKUP($FA915,CFP,LOOKUPS!K$6,0)*$FE$6+VLOOKUP($FA915,EP,LOOKUPS!K$8,0)*$FF$6+VLOOKUP($FA915,BM,LOOKUPS!K$5,0)*$FG$6+VLOOKUP($FA915,DIV,LOOKUPS!K$7,0)*$FH$6++VLOOKUP($FA915,SIZE,LOOKUPS!K$11,0)*$FI$6),"",VLOOKUP($FA915,MOM,LOOKUPS!K$12,0)*$FB$6+VLOOKUP($FA915,STREV,LOOKUPS!K$10,0)*$FC$6+VLOOKUP($FA915,LTREV,LOOKUPS!K$9,0)*$FD$6+VLOOKUP($FA915,CFP,LOOKUPS!K$6,0)*$FE$6+VLOOKUP($FA915,EP,LOOKUPS!K$8,0)*$FF$6+VLOOKUP($FA915,BM,LOOKUPS!K$5,0)*$FG$6+VLOOKUP($FA915,DIV,LOOKUPS!K$7,0)*$FH$6++VLOOKUP($FA915,SIZE,LOOKUPS!K$11,0)*$FI$6)</f>
        <v>-4.9550999999999998</v>
      </c>
      <c r="FK915" s="1">
        <f>IF(ISERROR(VLOOKUP($FA915,MOM,LOOKUPS!L$12,0)*$FB$6+VLOOKUP($FA915,STREV,LOOKUPS!L$10,0)*$FC$6+VLOOKUP($FA915,LTREV,LOOKUPS!L$9,0)*$FD$6+VLOOKUP($FA915,CFP,LOOKUPS!L$6,0)*$FE$6+VLOOKUP($FA915,EP,LOOKUPS!L$8,0)*$FF$6+VLOOKUP($FA915,BM,LOOKUPS!L$5,0)*$FG$6+VLOOKUP($FA915,DIV,LOOKUPS!L$7,0)*$FH$6++VLOOKUP($FA915,SIZE,LOOKUPS!L$11,0)*$FI$6),"",VLOOKUP($FA915,MOM,LOOKUPS!L$12,0)*$FB$6+VLOOKUP($FA915,STREV,LOOKUPS!L$10,0)*$FC$6+VLOOKUP($FA915,LTREV,LOOKUPS!L$9,0)*$FD$6+VLOOKUP($FA915,CFP,LOOKUPS!L$6,0)*$FE$6+VLOOKUP($FA915,EP,LOOKUPS!L$8,0)*$FF$6+VLOOKUP($FA915,BM,LOOKUPS!L$5,0)*$FG$6+VLOOKUP($FA915,DIV,LOOKUPS!L$7,0)*$FH$6++VLOOKUP($FA915,SIZE,LOOKUPS!L$11,0)*$FI$6)</f>
        <v>-7.8902000000000001</v>
      </c>
    </row>
    <row r="916" spans="1:167" x14ac:dyDescent="0.3">
      <c r="A916" s="1">
        <v>200207</v>
      </c>
      <c r="B916" s="1">
        <v>-16.190000000000001</v>
      </c>
      <c r="C916" s="1">
        <v>-12.17</v>
      </c>
      <c r="D916" s="1">
        <v>-13.38</v>
      </c>
      <c r="E916" s="1">
        <v>-10.32</v>
      </c>
      <c r="F916" s="1">
        <v>-10.97</v>
      </c>
      <c r="G916" s="1">
        <v>-9.67</v>
      </c>
      <c r="H916" s="1">
        <v>-8</v>
      </c>
      <c r="I916" s="1">
        <v>-9.0500000000000007</v>
      </c>
      <c r="J916" s="1">
        <v>-8.85</v>
      </c>
      <c r="K916" s="1">
        <v>-12.51</v>
      </c>
      <c r="M916" s="1">
        <v>200108</v>
      </c>
      <c r="N916" s="1">
        <v>-8.44</v>
      </c>
      <c r="O916" s="1">
        <v>-5.08</v>
      </c>
      <c r="P916" s="1">
        <v>-3.88</v>
      </c>
      <c r="Q916" s="1">
        <v>-3.12</v>
      </c>
      <c r="R916" s="1">
        <v>-2.42</v>
      </c>
      <c r="S916" s="1">
        <v>-2.2799999999999998</v>
      </c>
      <c r="T916" s="1">
        <v>-0.47</v>
      </c>
      <c r="U916" s="1">
        <v>-1.8</v>
      </c>
      <c r="V916" s="1">
        <v>-3.17</v>
      </c>
      <c r="W916" s="1">
        <v>-3.24</v>
      </c>
      <c r="Y916" s="1">
        <v>200607</v>
      </c>
      <c r="Z916" s="1">
        <v>-5.64</v>
      </c>
      <c r="AA916" s="1">
        <v>-2.87</v>
      </c>
      <c r="AB916" s="1">
        <v>-2.94</v>
      </c>
      <c r="AC916" s="1">
        <v>-2.72</v>
      </c>
      <c r="AD916" s="1">
        <v>-1.71</v>
      </c>
      <c r="AE916" s="1">
        <v>-1.93</v>
      </c>
      <c r="AF916" s="1">
        <v>-1.27</v>
      </c>
      <c r="AG916" s="1">
        <v>-1.52</v>
      </c>
      <c r="AH916" s="1">
        <v>-2.56</v>
      </c>
      <c r="AI916" s="1">
        <v>-4.2300000000000004</v>
      </c>
      <c r="CA916" s="1">
        <v>200201</v>
      </c>
      <c r="CB916" s="1">
        <v>1.84</v>
      </c>
      <c r="CC916" s="1">
        <v>-3.22</v>
      </c>
      <c r="CD916" s="1">
        <v>1.3</v>
      </c>
      <c r="CE916" s="1">
        <v>6.03</v>
      </c>
      <c r="CF916" s="1">
        <v>-4.04</v>
      </c>
      <c r="CG916" s="1">
        <v>-1.35</v>
      </c>
      <c r="CH916" s="1">
        <v>1.38</v>
      </c>
      <c r="CI916" s="1">
        <v>4.17</v>
      </c>
      <c r="CJ916" s="1">
        <v>6.57</v>
      </c>
      <c r="CK916" s="1">
        <v>-3.49</v>
      </c>
      <c r="CL916" s="1">
        <v>-4.67</v>
      </c>
      <c r="CM916" s="1">
        <v>-0.98</v>
      </c>
      <c r="CN916" s="1">
        <v>-1.73</v>
      </c>
      <c r="CO916" s="1">
        <v>0.71</v>
      </c>
      <c r="CP916" s="1">
        <v>1.94</v>
      </c>
      <c r="CQ916" s="1">
        <v>3.38</v>
      </c>
      <c r="CR916" s="1">
        <v>4.78</v>
      </c>
      <c r="CS916" s="1">
        <v>5.56</v>
      </c>
      <c r="CT916" s="1">
        <v>7.89</v>
      </c>
      <c r="CV916" s="1">
        <v>200301</v>
      </c>
      <c r="CW916" s="1">
        <v>0.82</v>
      </c>
      <c r="CX916" s="1">
        <v>-2.19</v>
      </c>
      <c r="CY916" s="1">
        <v>-1.46</v>
      </c>
      <c r="CZ916" s="1">
        <v>0</v>
      </c>
      <c r="DA916" s="1">
        <v>-2.29</v>
      </c>
      <c r="DB916" s="1">
        <v>-2.15</v>
      </c>
      <c r="DC916" s="1">
        <v>-1.58</v>
      </c>
      <c r="DD916" s="1">
        <v>-0.37</v>
      </c>
      <c r="DE916" s="1">
        <v>0.03</v>
      </c>
      <c r="DF916" s="1">
        <v>-1.78</v>
      </c>
      <c r="DG916" s="1">
        <v>-2.82</v>
      </c>
      <c r="DH916" s="1">
        <v>-1.98</v>
      </c>
      <c r="DI916" s="1">
        <v>-2.29</v>
      </c>
      <c r="DJ916" s="1">
        <v>-2.12</v>
      </c>
      <c r="DK916" s="1">
        <v>-1.1200000000000001</v>
      </c>
      <c r="DL916" s="1">
        <v>-0.74</v>
      </c>
      <c r="DM916" s="1">
        <v>-0.04</v>
      </c>
      <c r="DN916" s="1">
        <v>0.12</v>
      </c>
      <c r="DO916" s="1">
        <v>-0.08</v>
      </c>
      <c r="DQ916" s="1">
        <v>200201</v>
      </c>
      <c r="DR916" s="1">
        <v>-99.99</v>
      </c>
      <c r="DS916" s="1">
        <v>3.75</v>
      </c>
      <c r="DT916" s="1">
        <v>-2.3199999999999998</v>
      </c>
      <c r="DU916" s="1">
        <v>-1.81</v>
      </c>
      <c r="DV916" s="1">
        <v>4.7300000000000004</v>
      </c>
      <c r="DW916" s="1">
        <v>-2.5099999999999998</v>
      </c>
      <c r="DX916" s="1">
        <v>-2.2599999999999998</v>
      </c>
      <c r="DY916" s="1">
        <v>-2</v>
      </c>
      <c r="DZ916" s="1">
        <v>-1.1499999999999999</v>
      </c>
      <c r="EA916" s="1">
        <v>6.32</v>
      </c>
      <c r="EB916" s="1">
        <v>-0.49</v>
      </c>
      <c r="EC916" s="1">
        <v>-2.04</v>
      </c>
      <c r="ED916" s="1">
        <v>-3.19</v>
      </c>
      <c r="EE916" s="1">
        <v>-1.83</v>
      </c>
      <c r="EF916" s="1">
        <v>-2.78</v>
      </c>
      <c r="EG916" s="1">
        <v>-1.03</v>
      </c>
      <c r="EH916" s="1">
        <v>-3.01</v>
      </c>
      <c r="EI916" s="1">
        <v>-0.96</v>
      </c>
      <c r="EJ916" s="1">
        <v>-1.38</v>
      </c>
      <c r="EL916">
        <v>200201</v>
      </c>
      <c r="EM916">
        <v>-1.44</v>
      </c>
      <c r="EN916">
        <v>1.18</v>
      </c>
      <c r="EO916">
        <v>3.38</v>
      </c>
      <c r="EP916">
        <v>0.14000000000000001</v>
      </c>
      <c r="ER916" s="1">
        <v>200207</v>
      </c>
      <c r="ES916" s="1">
        <v>3.34</v>
      </c>
      <c r="EU916" s="1">
        <v>200108</v>
      </c>
      <c r="EV916" s="1">
        <v>-3.92</v>
      </c>
      <c r="EX916" s="1">
        <v>200607</v>
      </c>
      <c r="EY916" s="1">
        <v>1.37</v>
      </c>
      <c r="FA916" s="1">
        <v>200207</v>
      </c>
      <c r="FB916" s="1">
        <f>IF(ISERROR(VLOOKUP($FA916,MOM,LOOKUPS!C$12,0)*$FB$6+VLOOKUP($FA916,STREV,LOOKUPS!C$10,0)*$FC$6+VLOOKUP($FA916,LTREV,LOOKUPS!C$9,0)*$FD$6+VLOOKUP($FA916,CFP,LOOKUPS!C$6,0)*$FE$6+VLOOKUP($FA916,EP,LOOKUPS!C$8,0)*$FF$6+VLOOKUP($FA916,BM,LOOKUPS!C$5,0)*$FG$6+VLOOKUP($FA916,DIV,LOOKUPS!C$7,0)*$FH$6++VLOOKUP($FA916,SIZE,LOOKUPS!C$11,0)*$FI$6),"",VLOOKUP($FA916,MOM,LOOKUPS!C$12,0)*$FB$6+VLOOKUP($FA916,STREV,LOOKUPS!C$10,0)*$FC$6+VLOOKUP($FA916,LTREV,LOOKUPS!C$9,0)*$FD$6+VLOOKUP($FA916,CFP,LOOKUPS!C$6,0)*$FE$6+VLOOKUP($FA916,EP,LOOKUPS!C$8,0)*$FF$6+VLOOKUP($FA916,BM,LOOKUPS!C$5,0)*$FG$6+VLOOKUP($FA916,DIV,LOOKUPS!C$7,0)*$FH$6++VLOOKUP($FA916,SIZE,LOOKUPS!C$11,0)*$FI$6)</f>
        <v>-14.454400000000003</v>
      </c>
      <c r="FC916" s="1">
        <f>IF(ISERROR(VLOOKUP($FA916,MOM,LOOKUPS!D$12,0)*$FB$6+VLOOKUP($FA916,STREV,LOOKUPS!D$10,0)*$FC$6+VLOOKUP($FA916,LTREV,LOOKUPS!D$9,0)*$FD$6+VLOOKUP($FA916,CFP,LOOKUPS!D$6,0)*$FE$6+VLOOKUP($FA916,EP,LOOKUPS!D$8,0)*$FF$6+VLOOKUP($FA916,BM,LOOKUPS!D$5,0)*$FG$6+VLOOKUP($FA916,DIV,LOOKUPS!D$7,0)*$FH$6++VLOOKUP($FA916,SIZE,LOOKUPS!D$11,0)*$FI$6),"",VLOOKUP($FA916,MOM,LOOKUPS!D$12,0)*$FB$6+VLOOKUP($FA916,STREV,LOOKUPS!D$10,0)*$FC$6+VLOOKUP($FA916,LTREV,LOOKUPS!D$9,0)*$FD$6+VLOOKUP($FA916,CFP,LOOKUPS!D$6,0)*$FE$6+VLOOKUP($FA916,EP,LOOKUPS!D$8,0)*$FF$6+VLOOKUP($FA916,BM,LOOKUPS!D$5,0)*$FG$6+VLOOKUP($FA916,DIV,LOOKUPS!D$7,0)*$FH$6++VLOOKUP($FA916,SIZE,LOOKUPS!D$11,0)*$FI$6)</f>
        <v>-13.194700000000001</v>
      </c>
      <c r="FD916" s="1">
        <f>IF(ISERROR(VLOOKUP($FA916,MOM,LOOKUPS!E$12,0)*$FB$6+VLOOKUP($FA916,STREV,LOOKUPS!E$10,0)*$FC$6+VLOOKUP($FA916,LTREV,LOOKUPS!E$9,0)*$FD$6+VLOOKUP($FA916,CFP,LOOKUPS!E$6,0)*$FE$6+VLOOKUP($FA916,EP,LOOKUPS!E$8,0)*$FF$6+VLOOKUP($FA916,BM,LOOKUPS!E$5,0)*$FG$6+VLOOKUP($FA916,DIV,LOOKUPS!E$7,0)*$FH$6++VLOOKUP($FA916,SIZE,LOOKUPS!E$11,0)*$FI$6),"",VLOOKUP($FA916,MOM,LOOKUPS!E$12,0)*$FB$6+VLOOKUP($FA916,STREV,LOOKUPS!E$10,0)*$FC$6+VLOOKUP($FA916,LTREV,LOOKUPS!E$9,0)*$FD$6+VLOOKUP($FA916,CFP,LOOKUPS!E$6,0)*$FE$6+VLOOKUP($FA916,EP,LOOKUPS!E$8,0)*$FF$6+VLOOKUP($FA916,BM,LOOKUPS!E$5,0)*$FG$6+VLOOKUP($FA916,DIV,LOOKUPS!E$7,0)*$FH$6++VLOOKUP($FA916,SIZE,LOOKUPS!E$11,0)*$FI$6)</f>
        <v>-11.762900000000002</v>
      </c>
      <c r="FE916" s="1">
        <f>IF(ISERROR(VLOOKUP($FA916,MOM,LOOKUPS!F$12,0)*$FB$6+VLOOKUP($FA916,STREV,LOOKUPS!F$10,0)*$FC$6+VLOOKUP($FA916,LTREV,LOOKUPS!F$9,0)*$FD$6+VLOOKUP($FA916,CFP,LOOKUPS!F$6,0)*$FE$6+VLOOKUP($FA916,EP,LOOKUPS!F$8,0)*$FF$6+VLOOKUP($FA916,BM,LOOKUPS!F$5,0)*$FG$6+VLOOKUP($FA916,DIV,LOOKUPS!F$7,0)*$FH$6++VLOOKUP($FA916,SIZE,LOOKUPS!F$11,0)*$FI$6),"",VLOOKUP($FA916,MOM,LOOKUPS!F$12,0)*$FB$6+VLOOKUP($FA916,STREV,LOOKUPS!F$10,0)*$FC$6+VLOOKUP($FA916,LTREV,LOOKUPS!F$9,0)*$FD$6+VLOOKUP($FA916,CFP,LOOKUPS!F$6,0)*$FE$6+VLOOKUP($FA916,EP,LOOKUPS!F$8,0)*$FF$6+VLOOKUP($FA916,BM,LOOKUPS!F$5,0)*$FG$6+VLOOKUP($FA916,DIV,LOOKUPS!F$7,0)*$FH$6++VLOOKUP($FA916,SIZE,LOOKUPS!F$11,0)*$FI$6)</f>
        <v>-11.2072</v>
      </c>
      <c r="FF916" s="1">
        <f>IF(ISERROR(VLOOKUP($FA916,MOM,LOOKUPS!G$12,0)*$FB$6+VLOOKUP($FA916,STREV,LOOKUPS!G$10,0)*$FC$6+VLOOKUP($FA916,LTREV,LOOKUPS!G$9,0)*$FD$6+VLOOKUP($FA916,CFP,LOOKUPS!G$6,0)*$FE$6+VLOOKUP($FA916,EP,LOOKUPS!G$8,0)*$FF$6+VLOOKUP($FA916,BM,LOOKUPS!G$5,0)*$FG$6+VLOOKUP($FA916,DIV,LOOKUPS!G$7,0)*$FH$6++VLOOKUP($FA916,SIZE,LOOKUPS!G$11,0)*$FI$6),"",VLOOKUP($FA916,MOM,LOOKUPS!G$12,0)*$FB$6+VLOOKUP($FA916,STREV,LOOKUPS!G$10,0)*$FC$6+VLOOKUP($FA916,LTREV,LOOKUPS!G$9,0)*$FD$6+VLOOKUP($FA916,CFP,LOOKUPS!G$6,0)*$FE$6+VLOOKUP($FA916,EP,LOOKUPS!G$8,0)*$FF$6+VLOOKUP($FA916,BM,LOOKUPS!G$5,0)*$FG$6+VLOOKUP($FA916,DIV,LOOKUPS!G$7,0)*$FH$6++VLOOKUP($FA916,SIZE,LOOKUPS!G$11,0)*$FI$6)</f>
        <v>-11.386100000000001</v>
      </c>
      <c r="FG916" s="1">
        <f>IF(ISERROR(VLOOKUP($FA916,MOM,LOOKUPS!H$12,0)*$FB$6+VLOOKUP($FA916,STREV,LOOKUPS!H$10,0)*$FC$6+VLOOKUP($FA916,LTREV,LOOKUPS!H$9,0)*$FD$6+VLOOKUP($FA916,CFP,LOOKUPS!H$6,0)*$FE$6+VLOOKUP($FA916,EP,LOOKUPS!H$8,0)*$FF$6+VLOOKUP($FA916,BM,LOOKUPS!H$5,0)*$FG$6+VLOOKUP($FA916,DIV,LOOKUPS!H$7,0)*$FH$6++VLOOKUP($FA916,SIZE,LOOKUPS!H$11,0)*$FI$6),"",VLOOKUP($FA916,MOM,LOOKUPS!H$12,0)*$FB$6+VLOOKUP($FA916,STREV,LOOKUPS!H$10,0)*$FC$6+VLOOKUP($FA916,LTREV,LOOKUPS!H$9,0)*$FD$6+VLOOKUP($FA916,CFP,LOOKUPS!H$6,0)*$FE$6+VLOOKUP($FA916,EP,LOOKUPS!H$8,0)*$FF$6+VLOOKUP($FA916,BM,LOOKUPS!H$5,0)*$FG$6+VLOOKUP($FA916,DIV,LOOKUPS!H$7,0)*$FH$6++VLOOKUP($FA916,SIZE,LOOKUPS!H$11,0)*$FI$6)</f>
        <v>-11.1593</v>
      </c>
      <c r="FH916" s="1">
        <f>IF(ISERROR(VLOOKUP($FA916,MOM,LOOKUPS!I$12,0)*$FB$6+VLOOKUP($FA916,STREV,LOOKUPS!I$10,0)*$FC$6+VLOOKUP($FA916,LTREV,LOOKUPS!I$9,0)*$FD$6+VLOOKUP($FA916,CFP,LOOKUPS!I$6,0)*$FE$6+VLOOKUP($FA916,EP,LOOKUPS!I$8,0)*$FF$6+VLOOKUP($FA916,BM,LOOKUPS!I$5,0)*$FG$6+VLOOKUP($FA916,DIV,LOOKUPS!I$7,0)*$FH$6++VLOOKUP($FA916,SIZE,LOOKUPS!I$11,0)*$FI$6),"",VLOOKUP($FA916,MOM,LOOKUPS!I$12,0)*$FB$6+VLOOKUP($FA916,STREV,LOOKUPS!I$10,0)*$FC$6+VLOOKUP($FA916,LTREV,LOOKUPS!I$9,0)*$FD$6+VLOOKUP($FA916,CFP,LOOKUPS!I$6,0)*$FE$6+VLOOKUP($FA916,EP,LOOKUPS!I$8,0)*$FF$6+VLOOKUP($FA916,BM,LOOKUPS!I$5,0)*$FG$6+VLOOKUP($FA916,DIV,LOOKUPS!I$7,0)*$FH$6++VLOOKUP($FA916,SIZE,LOOKUPS!I$11,0)*$FI$6)</f>
        <v>-10.010000000000002</v>
      </c>
      <c r="FI916" s="1">
        <f>IF(ISERROR(VLOOKUP($FA916,MOM,LOOKUPS!J$12,0)*$FB$6+VLOOKUP($FA916,STREV,LOOKUPS!J$10,0)*$FC$6+VLOOKUP($FA916,LTREV,LOOKUPS!J$9,0)*$FD$6+VLOOKUP($FA916,CFP,LOOKUPS!J$6,0)*$FE$6+VLOOKUP($FA916,EP,LOOKUPS!J$8,0)*$FF$6+VLOOKUP($FA916,BM,LOOKUPS!J$5,0)*$FG$6+VLOOKUP($FA916,DIV,LOOKUPS!J$7,0)*$FH$6++VLOOKUP($FA916,SIZE,LOOKUPS!J$11,0)*$FI$6),"",VLOOKUP($FA916,MOM,LOOKUPS!J$12,0)*$FB$6+VLOOKUP($FA916,STREV,LOOKUPS!J$10,0)*$FC$6+VLOOKUP($FA916,LTREV,LOOKUPS!J$9,0)*$FD$6+VLOOKUP($FA916,CFP,LOOKUPS!J$6,0)*$FE$6+VLOOKUP($FA916,EP,LOOKUPS!J$8,0)*$FF$6+VLOOKUP($FA916,BM,LOOKUPS!J$5,0)*$FG$6+VLOOKUP($FA916,DIV,LOOKUPS!J$7,0)*$FH$6++VLOOKUP($FA916,SIZE,LOOKUPS!J$11,0)*$FI$6)</f>
        <v>-10.754100000000001</v>
      </c>
      <c r="FJ916" s="1">
        <f>IF(ISERROR(VLOOKUP($FA916,MOM,LOOKUPS!K$12,0)*$FB$6+VLOOKUP($FA916,STREV,LOOKUPS!K$10,0)*$FC$6+VLOOKUP($FA916,LTREV,LOOKUPS!K$9,0)*$FD$6+VLOOKUP($FA916,CFP,LOOKUPS!K$6,0)*$FE$6+VLOOKUP($FA916,EP,LOOKUPS!K$8,0)*$FF$6+VLOOKUP($FA916,BM,LOOKUPS!K$5,0)*$FG$6+VLOOKUP($FA916,DIV,LOOKUPS!K$7,0)*$FH$6++VLOOKUP($FA916,SIZE,LOOKUPS!K$11,0)*$FI$6),"",VLOOKUP($FA916,MOM,LOOKUPS!K$12,0)*$FB$6+VLOOKUP($FA916,STREV,LOOKUPS!K$10,0)*$FC$6+VLOOKUP($FA916,LTREV,LOOKUPS!K$9,0)*$FD$6+VLOOKUP($FA916,CFP,LOOKUPS!K$6,0)*$FE$6+VLOOKUP($FA916,EP,LOOKUPS!K$8,0)*$FF$6+VLOOKUP($FA916,BM,LOOKUPS!K$5,0)*$FG$6+VLOOKUP($FA916,DIV,LOOKUPS!K$7,0)*$FH$6++VLOOKUP($FA916,SIZE,LOOKUPS!K$11,0)*$FI$6)</f>
        <v>-10.726500000000001</v>
      </c>
      <c r="FK916" s="1">
        <f>IF(ISERROR(VLOOKUP($FA916,MOM,LOOKUPS!L$12,0)*$FB$6+VLOOKUP($FA916,STREV,LOOKUPS!L$10,0)*$FC$6+VLOOKUP($FA916,LTREV,LOOKUPS!L$9,0)*$FD$6+VLOOKUP($FA916,CFP,LOOKUPS!L$6,0)*$FE$6+VLOOKUP($FA916,EP,LOOKUPS!L$8,0)*$FF$6+VLOOKUP($FA916,BM,LOOKUPS!L$5,0)*$FG$6+VLOOKUP($FA916,DIV,LOOKUPS!L$7,0)*$FH$6++VLOOKUP($FA916,SIZE,LOOKUPS!L$11,0)*$FI$6),"",VLOOKUP($FA916,MOM,LOOKUPS!L$12,0)*$FB$6+VLOOKUP($FA916,STREV,LOOKUPS!L$10,0)*$FC$6+VLOOKUP($FA916,LTREV,LOOKUPS!L$9,0)*$FD$6+VLOOKUP($FA916,CFP,LOOKUPS!L$6,0)*$FE$6+VLOOKUP($FA916,EP,LOOKUPS!L$8,0)*$FF$6+VLOOKUP($FA916,BM,LOOKUPS!L$5,0)*$FG$6+VLOOKUP($FA916,DIV,LOOKUPS!L$7,0)*$FH$6++VLOOKUP($FA916,SIZE,LOOKUPS!L$11,0)*$FI$6)</f>
        <v>-12.2133</v>
      </c>
    </row>
    <row r="917" spans="1:167" x14ac:dyDescent="0.3">
      <c r="A917" s="1">
        <v>200208</v>
      </c>
      <c r="B917" s="1">
        <v>1.05</v>
      </c>
      <c r="C917" s="1">
        <v>-1.68</v>
      </c>
      <c r="D917" s="1">
        <v>-1.76</v>
      </c>
      <c r="E917" s="1">
        <v>0.67</v>
      </c>
      <c r="F917" s="1">
        <v>0.19</v>
      </c>
      <c r="G917" s="1">
        <v>0.4</v>
      </c>
      <c r="H917" s="1">
        <v>1.33</v>
      </c>
      <c r="I917" s="1">
        <v>1.05</v>
      </c>
      <c r="J917" s="1">
        <v>0.64</v>
      </c>
      <c r="K917" s="1">
        <v>0.37</v>
      </c>
      <c r="M917" s="1">
        <v>200109</v>
      </c>
      <c r="N917" s="1">
        <v>-18.57</v>
      </c>
      <c r="O917" s="1">
        <v>-14.87</v>
      </c>
      <c r="P917" s="1">
        <v>-14.29</v>
      </c>
      <c r="Q917" s="1">
        <v>-13.16</v>
      </c>
      <c r="R917" s="1">
        <v>-10.27</v>
      </c>
      <c r="S917" s="1">
        <v>-10.17</v>
      </c>
      <c r="T917" s="1">
        <v>-8.33</v>
      </c>
      <c r="U917" s="1">
        <v>-11.02</v>
      </c>
      <c r="V917" s="1">
        <v>-9.66</v>
      </c>
      <c r="W917" s="1">
        <v>-14.29</v>
      </c>
      <c r="Y917" s="1">
        <v>200608</v>
      </c>
      <c r="Z917" s="1">
        <v>4.4000000000000004</v>
      </c>
      <c r="AA917" s="1">
        <v>4.08</v>
      </c>
      <c r="AB917" s="1">
        <v>2.42</v>
      </c>
      <c r="AC917" s="1">
        <v>3.14</v>
      </c>
      <c r="AD917" s="1">
        <v>1.34</v>
      </c>
      <c r="AE917" s="1">
        <v>2.04</v>
      </c>
      <c r="AF917" s="1">
        <v>1.06</v>
      </c>
      <c r="AG917" s="1">
        <v>1.43</v>
      </c>
      <c r="AH917" s="1">
        <v>1.62</v>
      </c>
      <c r="AI917" s="1">
        <v>1.44</v>
      </c>
      <c r="CA917" s="1">
        <v>200202</v>
      </c>
      <c r="CB917" s="1">
        <v>-9.49</v>
      </c>
      <c r="CC917" s="1">
        <v>-7.64</v>
      </c>
      <c r="CD917" s="1">
        <v>-2.52</v>
      </c>
      <c r="CE917" s="1">
        <v>-2.13</v>
      </c>
      <c r="CF917" s="1">
        <v>-8.8800000000000008</v>
      </c>
      <c r="CG917" s="1">
        <v>-3.63</v>
      </c>
      <c r="CH917" s="1">
        <v>-2.5299999999999998</v>
      </c>
      <c r="CI917" s="1">
        <v>-2.0299999999999998</v>
      </c>
      <c r="CJ917" s="1">
        <v>-2.2200000000000002</v>
      </c>
      <c r="CK917" s="1">
        <v>-9.75</v>
      </c>
      <c r="CL917" s="1">
        <v>-7.84</v>
      </c>
      <c r="CM917" s="1">
        <v>-4.24</v>
      </c>
      <c r="CN917" s="1">
        <v>-3</v>
      </c>
      <c r="CO917" s="1">
        <v>-3.14</v>
      </c>
      <c r="CP917" s="1">
        <v>-2.0099999999999998</v>
      </c>
      <c r="CQ917" s="1">
        <v>-2.14</v>
      </c>
      <c r="CR917" s="1">
        <v>-1.95</v>
      </c>
      <c r="CS917" s="1">
        <v>-1.8</v>
      </c>
      <c r="CT917" s="1">
        <v>-2.76</v>
      </c>
      <c r="CV917" s="1">
        <v>200302</v>
      </c>
      <c r="CW917" s="1">
        <v>-3.06</v>
      </c>
      <c r="CX917" s="1">
        <v>-3.01</v>
      </c>
      <c r="CY917" s="1">
        <v>-1.8</v>
      </c>
      <c r="CZ917" s="1">
        <v>-1.1200000000000001</v>
      </c>
      <c r="DA917" s="1">
        <v>-3.52</v>
      </c>
      <c r="DB917" s="1">
        <v>-2.25</v>
      </c>
      <c r="DC917" s="1">
        <v>-1.9</v>
      </c>
      <c r="DD917" s="1">
        <v>-0.35</v>
      </c>
      <c r="DE917" s="1">
        <v>-2.23</v>
      </c>
      <c r="DF917" s="1">
        <v>-3.23</v>
      </c>
      <c r="DG917" s="1">
        <v>-3.81</v>
      </c>
      <c r="DH917" s="1">
        <v>-1.9</v>
      </c>
      <c r="DI917" s="1">
        <v>-2.5299999999999998</v>
      </c>
      <c r="DJ917" s="1">
        <v>-2.52</v>
      </c>
      <c r="DK917" s="1">
        <v>-1.35</v>
      </c>
      <c r="DL917" s="1">
        <v>-1.17</v>
      </c>
      <c r="DM917" s="1">
        <v>0.38</v>
      </c>
      <c r="DN917" s="1">
        <v>-1.69</v>
      </c>
      <c r="DO917" s="1">
        <v>-2.91</v>
      </c>
      <c r="DQ917" s="1">
        <v>200202</v>
      </c>
      <c r="DR917" s="1">
        <v>-99.99</v>
      </c>
      <c r="DS917" s="1">
        <v>-4.32</v>
      </c>
      <c r="DT917" s="1">
        <v>-3.58</v>
      </c>
      <c r="DU917" s="1">
        <v>-2.81</v>
      </c>
      <c r="DV917" s="1">
        <v>-4.17</v>
      </c>
      <c r="DW917" s="1">
        <v>-4.7699999999999996</v>
      </c>
      <c r="DX917" s="1">
        <v>-3.7</v>
      </c>
      <c r="DY917" s="1">
        <v>-2.4500000000000002</v>
      </c>
      <c r="DZ917" s="1">
        <v>-2.96</v>
      </c>
      <c r="EA917" s="1">
        <v>-3.65</v>
      </c>
      <c r="EB917" s="1">
        <v>-5.85</v>
      </c>
      <c r="EC917" s="1">
        <v>-5.23</v>
      </c>
      <c r="ED917" s="1">
        <v>-4.09</v>
      </c>
      <c r="EE917" s="1">
        <v>-3.98</v>
      </c>
      <c r="EF917" s="1">
        <v>-3.35</v>
      </c>
      <c r="EG917" s="1">
        <v>-2.39</v>
      </c>
      <c r="EH917" s="1">
        <v>-2.52</v>
      </c>
      <c r="EI917" s="1">
        <v>-2.9</v>
      </c>
      <c r="EJ917" s="1">
        <v>-3.04</v>
      </c>
      <c r="EL917">
        <v>200202</v>
      </c>
      <c r="EM917">
        <v>-2.29</v>
      </c>
      <c r="EN917">
        <v>-1.07</v>
      </c>
      <c r="EO917">
        <v>2.21</v>
      </c>
      <c r="EP917">
        <v>0.13</v>
      </c>
      <c r="ER917" s="1">
        <v>200208</v>
      </c>
      <c r="ES917" s="1">
        <v>1.76</v>
      </c>
      <c r="EU917" s="1">
        <v>200109</v>
      </c>
      <c r="EV917" s="1">
        <v>-4.92</v>
      </c>
      <c r="EX917" s="1">
        <v>200608</v>
      </c>
      <c r="EY917" s="1">
        <v>2.92</v>
      </c>
      <c r="FA917" s="1">
        <v>200208</v>
      </c>
      <c r="FB917" s="1">
        <f>IF(ISERROR(VLOOKUP($FA917,MOM,LOOKUPS!C$12,0)*$FB$6+VLOOKUP($FA917,STREV,LOOKUPS!C$10,0)*$FC$6+VLOOKUP($FA917,LTREV,LOOKUPS!C$9,0)*$FD$6+VLOOKUP($FA917,CFP,LOOKUPS!C$6,0)*$FE$6+VLOOKUP($FA917,EP,LOOKUPS!C$8,0)*$FF$6+VLOOKUP($FA917,BM,LOOKUPS!C$5,0)*$FG$6+VLOOKUP($FA917,DIV,LOOKUPS!C$7,0)*$FH$6++VLOOKUP($FA917,SIZE,LOOKUPS!C$11,0)*$FI$6),"",VLOOKUP($FA917,MOM,LOOKUPS!C$12,0)*$FB$6+VLOOKUP($FA917,STREV,LOOKUPS!C$10,0)*$FC$6+VLOOKUP($FA917,LTREV,LOOKUPS!C$9,0)*$FD$6+VLOOKUP($FA917,CFP,LOOKUPS!C$6,0)*$FE$6+VLOOKUP($FA917,EP,LOOKUPS!C$8,0)*$FF$6+VLOOKUP($FA917,BM,LOOKUPS!C$5,0)*$FG$6+VLOOKUP($FA917,DIV,LOOKUPS!C$7,0)*$FH$6++VLOOKUP($FA917,SIZE,LOOKUPS!C$11,0)*$FI$6)</f>
        <v>-0.63949999999999996</v>
      </c>
      <c r="FC917" s="1">
        <f>IF(ISERROR(VLOOKUP($FA917,MOM,LOOKUPS!D$12,0)*$FB$6+VLOOKUP($FA917,STREV,LOOKUPS!D$10,0)*$FC$6+VLOOKUP($FA917,LTREV,LOOKUPS!D$9,0)*$FD$6+VLOOKUP($FA917,CFP,LOOKUPS!D$6,0)*$FE$6+VLOOKUP($FA917,EP,LOOKUPS!D$8,0)*$FF$6+VLOOKUP($FA917,BM,LOOKUPS!D$5,0)*$FG$6+VLOOKUP($FA917,DIV,LOOKUPS!D$7,0)*$FH$6++VLOOKUP($FA917,SIZE,LOOKUPS!D$11,0)*$FI$6),"",VLOOKUP($FA917,MOM,LOOKUPS!D$12,0)*$FB$6+VLOOKUP($FA917,STREV,LOOKUPS!D$10,0)*$FC$6+VLOOKUP($FA917,LTREV,LOOKUPS!D$9,0)*$FD$6+VLOOKUP($FA917,CFP,LOOKUPS!D$6,0)*$FE$6+VLOOKUP($FA917,EP,LOOKUPS!D$8,0)*$FF$6+VLOOKUP($FA917,BM,LOOKUPS!D$5,0)*$FG$6+VLOOKUP($FA917,DIV,LOOKUPS!D$7,0)*$FH$6++VLOOKUP($FA917,SIZE,LOOKUPS!D$11,0)*$FI$6)</f>
        <v>-0.40339999999999998</v>
      </c>
      <c r="FD917" s="1">
        <f>IF(ISERROR(VLOOKUP($FA917,MOM,LOOKUPS!E$12,0)*$FB$6+VLOOKUP($FA917,STREV,LOOKUPS!E$10,0)*$FC$6+VLOOKUP($FA917,LTREV,LOOKUPS!E$9,0)*$FD$6+VLOOKUP($FA917,CFP,LOOKUPS!E$6,0)*$FE$6+VLOOKUP($FA917,EP,LOOKUPS!E$8,0)*$FF$6+VLOOKUP($FA917,BM,LOOKUPS!E$5,0)*$FG$6+VLOOKUP($FA917,DIV,LOOKUPS!E$7,0)*$FH$6++VLOOKUP($FA917,SIZE,LOOKUPS!E$11,0)*$FI$6),"",VLOOKUP($FA917,MOM,LOOKUPS!E$12,0)*$FB$6+VLOOKUP($FA917,STREV,LOOKUPS!E$10,0)*$FC$6+VLOOKUP($FA917,LTREV,LOOKUPS!E$9,0)*$FD$6+VLOOKUP($FA917,CFP,LOOKUPS!E$6,0)*$FE$6+VLOOKUP($FA917,EP,LOOKUPS!E$8,0)*$FF$6+VLOOKUP($FA917,BM,LOOKUPS!E$5,0)*$FG$6+VLOOKUP($FA917,DIV,LOOKUPS!E$7,0)*$FH$6++VLOOKUP($FA917,SIZE,LOOKUPS!E$11,0)*$FI$6)</f>
        <v>-0.23419999999999994</v>
      </c>
      <c r="FE917" s="1">
        <f>IF(ISERROR(VLOOKUP($FA917,MOM,LOOKUPS!F$12,0)*$FB$6+VLOOKUP($FA917,STREV,LOOKUPS!F$10,0)*$FC$6+VLOOKUP($FA917,LTREV,LOOKUPS!F$9,0)*$FD$6+VLOOKUP($FA917,CFP,LOOKUPS!F$6,0)*$FE$6+VLOOKUP($FA917,EP,LOOKUPS!F$8,0)*$FF$6+VLOOKUP($FA917,BM,LOOKUPS!F$5,0)*$FG$6+VLOOKUP($FA917,DIV,LOOKUPS!F$7,0)*$FH$6++VLOOKUP($FA917,SIZE,LOOKUPS!F$11,0)*$FI$6),"",VLOOKUP($FA917,MOM,LOOKUPS!F$12,0)*$FB$6+VLOOKUP($FA917,STREV,LOOKUPS!F$10,0)*$FC$6+VLOOKUP($FA917,LTREV,LOOKUPS!F$9,0)*$FD$6+VLOOKUP($FA917,CFP,LOOKUPS!F$6,0)*$FE$6+VLOOKUP($FA917,EP,LOOKUPS!F$8,0)*$FF$6+VLOOKUP($FA917,BM,LOOKUPS!F$5,0)*$FG$6+VLOOKUP($FA917,DIV,LOOKUPS!F$7,0)*$FH$6++VLOOKUP($FA917,SIZE,LOOKUPS!F$11,0)*$FI$6)</f>
        <v>4.250000000000001E-2</v>
      </c>
      <c r="FF917" s="1">
        <f>IF(ISERROR(VLOOKUP($FA917,MOM,LOOKUPS!G$12,0)*$FB$6+VLOOKUP($FA917,STREV,LOOKUPS!G$10,0)*$FC$6+VLOOKUP($FA917,LTREV,LOOKUPS!G$9,0)*$FD$6+VLOOKUP($FA917,CFP,LOOKUPS!G$6,0)*$FE$6+VLOOKUP($FA917,EP,LOOKUPS!G$8,0)*$FF$6+VLOOKUP($FA917,BM,LOOKUPS!G$5,0)*$FG$6+VLOOKUP($FA917,DIV,LOOKUPS!G$7,0)*$FH$6++VLOOKUP($FA917,SIZE,LOOKUPS!G$11,0)*$FI$6),"",VLOOKUP($FA917,MOM,LOOKUPS!G$12,0)*$FB$6+VLOOKUP($FA917,STREV,LOOKUPS!G$10,0)*$FC$6+VLOOKUP($FA917,LTREV,LOOKUPS!G$9,0)*$FD$6+VLOOKUP($FA917,CFP,LOOKUPS!G$6,0)*$FE$6+VLOOKUP($FA917,EP,LOOKUPS!G$8,0)*$FF$6+VLOOKUP($FA917,BM,LOOKUPS!G$5,0)*$FG$6+VLOOKUP($FA917,DIV,LOOKUPS!G$7,0)*$FH$6++VLOOKUP($FA917,SIZE,LOOKUPS!G$11,0)*$FI$6)</f>
        <v>-8.5599999999999982E-2</v>
      </c>
      <c r="FG917" s="1">
        <f>IF(ISERROR(VLOOKUP($FA917,MOM,LOOKUPS!H$12,0)*$FB$6+VLOOKUP($FA917,STREV,LOOKUPS!H$10,0)*$FC$6+VLOOKUP($FA917,LTREV,LOOKUPS!H$9,0)*$FD$6+VLOOKUP($FA917,CFP,LOOKUPS!H$6,0)*$FE$6+VLOOKUP($FA917,EP,LOOKUPS!H$8,0)*$FF$6+VLOOKUP($FA917,BM,LOOKUPS!H$5,0)*$FG$6+VLOOKUP($FA917,DIV,LOOKUPS!H$7,0)*$FH$6++VLOOKUP($FA917,SIZE,LOOKUPS!H$11,0)*$FI$6),"",VLOOKUP($FA917,MOM,LOOKUPS!H$12,0)*$FB$6+VLOOKUP($FA917,STREV,LOOKUPS!H$10,0)*$FC$6+VLOOKUP($FA917,LTREV,LOOKUPS!H$9,0)*$FD$6+VLOOKUP($FA917,CFP,LOOKUPS!H$6,0)*$FE$6+VLOOKUP($FA917,EP,LOOKUPS!H$8,0)*$FF$6+VLOOKUP($FA917,BM,LOOKUPS!H$5,0)*$FG$6+VLOOKUP($FA917,DIV,LOOKUPS!H$7,0)*$FH$6++VLOOKUP($FA917,SIZE,LOOKUPS!H$11,0)*$FI$6)</f>
        <v>0.46580000000000005</v>
      </c>
      <c r="FH917" s="1">
        <f>IF(ISERROR(VLOOKUP($FA917,MOM,LOOKUPS!I$12,0)*$FB$6+VLOOKUP($FA917,STREV,LOOKUPS!I$10,0)*$FC$6+VLOOKUP($FA917,LTREV,LOOKUPS!I$9,0)*$FD$6+VLOOKUP($FA917,CFP,LOOKUPS!I$6,0)*$FE$6+VLOOKUP($FA917,EP,LOOKUPS!I$8,0)*$FF$6+VLOOKUP($FA917,BM,LOOKUPS!I$5,0)*$FG$6+VLOOKUP($FA917,DIV,LOOKUPS!I$7,0)*$FH$6++VLOOKUP($FA917,SIZE,LOOKUPS!I$11,0)*$FI$6),"",VLOOKUP($FA917,MOM,LOOKUPS!I$12,0)*$FB$6+VLOOKUP($FA917,STREV,LOOKUPS!I$10,0)*$FC$6+VLOOKUP($FA917,LTREV,LOOKUPS!I$9,0)*$FD$6+VLOOKUP($FA917,CFP,LOOKUPS!I$6,0)*$FE$6+VLOOKUP($FA917,EP,LOOKUPS!I$8,0)*$FF$6+VLOOKUP($FA917,BM,LOOKUPS!I$5,0)*$FG$6+VLOOKUP($FA917,DIV,LOOKUPS!I$7,0)*$FH$6++VLOOKUP($FA917,SIZE,LOOKUPS!I$11,0)*$FI$6)</f>
        <v>0.5524</v>
      </c>
      <c r="FI917" s="1">
        <f>IF(ISERROR(VLOOKUP($FA917,MOM,LOOKUPS!J$12,0)*$FB$6+VLOOKUP($FA917,STREV,LOOKUPS!J$10,0)*$FC$6+VLOOKUP($FA917,LTREV,LOOKUPS!J$9,0)*$FD$6+VLOOKUP($FA917,CFP,LOOKUPS!J$6,0)*$FE$6+VLOOKUP($FA917,EP,LOOKUPS!J$8,0)*$FF$6+VLOOKUP($FA917,BM,LOOKUPS!J$5,0)*$FG$6+VLOOKUP($FA917,DIV,LOOKUPS!J$7,0)*$FH$6++VLOOKUP($FA917,SIZE,LOOKUPS!J$11,0)*$FI$6),"",VLOOKUP($FA917,MOM,LOOKUPS!J$12,0)*$FB$6+VLOOKUP($FA917,STREV,LOOKUPS!J$10,0)*$FC$6+VLOOKUP($FA917,LTREV,LOOKUPS!J$9,0)*$FD$6+VLOOKUP($FA917,CFP,LOOKUPS!J$6,0)*$FE$6+VLOOKUP($FA917,EP,LOOKUPS!J$8,0)*$FF$6+VLOOKUP($FA917,BM,LOOKUPS!J$5,0)*$FG$6+VLOOKUP($FA917,DIV,LOOKUPS!J$7,0)*$FH$6++VLOOKUP($FA917,SIZE,LOOKUPS!J$11,0)*$FI$6)</f>
        <v>0.60520000000000007</v>
      </c>
      <c r="FJ917" s="1">
        <f>IF(ISERROR(VLOOKUP($FA917,MOM,LOOKUPS!K$12,0)*$FB$6+VLOOKUP($FA917,STREV,LOOKUPS!K$10,0)*$FC$6+VLOOKUP($FA917,LTREV,LOOKUPS!K$9,0)*$FD$6+VLOOKUP($FA917,CFP,LOOKUPS!K$6,0)*$FE$6+VLOOKUP($FA917,EP,LOOKUPS!K$8,0)*$FF$6+VLOOKUP($FA917,BM,LOOKUPS!K$5,0)*$FG$6+VLOOKUP($FA917,DIV,LOOKUPS!K$7,0)*$FH$6++VLOOKUP($FA917,SIZE,LOOKUPS!K$11,0)*$FI$6),"",VLOOKUP($FA917,MOM,LOOKUPS!K$12,0)*$FB$6+VLOOKUP($FA917,STREV,LOOKUPS!K$10,0)*$FC$6+VLOOKUP($FA917,LTREV,LOOKUPS!K$9,0)*$FD$6+VLOOKUP($FA917,CFP,LOOKUPS!K$6,0)*$FE$6+VLOOKUP($FA917,EP,LOOKUPS!K$8,0)*$FF$6+VLOOKUP($FA917,BM,LOOKUPS!K$5,0)*$FG$6+VLOOKUP($FA917,DIV,LOOKUPS!K$7,0)*$FH$6++VLOOKUP($FA917,SIZE,LOOKUPS!K$11,0)*$FI$6)</f>
        <v>1.1224000000000001</v>
      </c>
      <c r="FK917" s="1">
        <f>IF(ISERROR(VLOOKUP($FA917,MOM,LOOKUPS!L$12,0)*$FB$6+VLOOKUP($FA917,STREV,LOOKUPS!L$10,0)*$FC$6+VLOOKUP($FA917,LTREV,LOOKUPS!L$9,0)*$FD$6+VLOOKUP($FA917,CFP,LOOKUPS!L$6,0)*$FE$6+VLOOKUP($FA917,EP,LOOKUPS!L$8,0)*$FF$6+VLOOKUP($FA917,BM,LOOKUPS!L$5,0)*$FG$6+VLOOKUP($FA917,DIV,LOOKUPS!L$7,0)*$FH$6++VLOOKUP($FA917,SIZE,LOOKUPS!L$11,0)*$FI$6),"",VLOOKUP($FA917,MOM,LOOKUPS!L$12,0)*$FB$6+VLOOKUP($FA917,STREV,LOOKUPS!L$10,0)*$FC$6+VLOOKUP($FA917,LTREV,LOOKUPS!L$9,0)*$FD$6+VLOOKUP($FA917,CFP,LOOKUPS!L$6,0)*$FE$6+VLOOKUP($FA917,EP,LOOKUPS!L$8,0)*$FF$6+VLOOKUP($FA917,BM,LOOKUPS!L$5,0)*$FG$6+VLOOKUP($FA917,DIV,LOOKUPS!L$7,0)*$FH$6++VLOOKUP($FA917,SIZE,LOOKUPS!L$11,0)*$FI$6)</f>
        <v>1.1320000000000001</v>
      </c>
    </row>
    <row r="918" spans="1:167" x14ac:dyDescent="0.3">
      <c r="A918" s="1">
        <v>200209</v>
      </c>
      <c r="B918" s="1">
        <v>-16.45</v>
      </c>
      <c r="C918" s="1">
        <v>-11.91</v>
      </c>
      <c r="D918" s="1">
        <v>-9.15</v>
      </c>
      <c r="E918" s="1">
        <v>-8.69</v>
      </c>
      <c r="F918" s="1">
        <v>-6.92</v>
      </c>
      <c r="G918" s="1">
        <v>-5.94</v>
      </c>
      <c r="H918" s="1">
        <v>-4.82</v>
      </c>
      <c r="I918" s="1">
        <v>-5.04</v>
      </c>
      <c r="J918" s="1">
        <v>-4.5599999999999996</v>
      </c>
      <c r="K918" s="1">
        <v>-4.9400000000000004</v>
      </c>
      <c r="M918" s="1">
        <v>200110</v>
      </c>
      <c r="N918" s="1">
        <v>23.96</v>
      </c>
      <c r="O918" s="1">
        <v>11.01</v>
      </c>
      <c r="P918" s="1">
        <v>10.28</v>
      </c>
      <c r="Q918" s="1">
        <v>7.41</v>
      </c>
      <c r="R918" s="1">
        <v>4.9800000000000004</v>
      </c>
      <c r="S918" s="1">
        <v>4.91</v>
      </c>
      <c r="T918" s="1">
        <v>2.2200000000000002</v>
      </c>
      <c r="U918" s="1">
        <v>2.0699999999999998</v>
      </c>
      <c r="V918" s="1">
        <v>0.64</v>
      </c>
      <c r="W918" s="1">
        <v>4.24</v>
      </c>
      <c r="Y918" s="1">
        <v>200609</v>
      </c>
      <c r="Z918" s="1">
        <v>-0.53</v>
      </c>
      <c r="AA918" s="1">
        <v>2.1</v>
      </c>
      <c r="AB918" s="1">
        <v>1.95</v>
      </c>
      <c r="AC918" s="1">
        <v>1.27</v>
      </c>
      <c r="AD918" s="1">
        <v>0.97</v>
      </c>
      <c r="AE918" s="1">
        <v>1.17</v>
      </c>
      <c r="AF918" s="1">
        <v>2.0299999999999998</v>
      </c>
      <c r="AG918" s="1">
        <v>1.65</v>
      </c>
      <c r="AH918" s="1">
        <v>0.84</v>
      </c>
      <c r="AI918" s="1">
        <v>0.61</v>
      </c>
      <c r="CA918" s="1">
        <v>200203</v>
      </c>
      <c r="CB918" s="1">
        <v>6.38</v>
      </c>
      <c r="CC918" s="1">
        <v>8.0399999999999991</v>
      </c>
      <c r="CD918" s="1">
        <v>8.07</v>
      </c>
      <c r="CE918" s="1">
        <v>8.5299999999999994</v>
      </c>
      <c r="CF918" s="1">
        <v>7.53</v>
      </c>
      <c r="CG918" s="1">
        <v>8.7799999999999994</v>
      </c>
      <c r="CH918" s="1">
        <v>8.23</v>
      </c>
      <c r="CI918" s="1">
        <v>8.16</v>
      </c>
      <c r="CJ918" s="1">
        <v>8.58</v>
      </c>
      <c r="CK918" s="1">
        <v>6.65</v>
      </c>
      <c r="CL918" s="1">
        <v>8.56</v>
      </c>
      <c r="CM918" s="1">
        <v>9.4600000000000009</v>
      </c>
      <c r="CN918" s="1">
        <v>8.07</v>
      </c>
      <c r="CO918" s="1">
        <v>8.85</v>
      </c>
      <c r="CP918" s="1">
        <v>7.7</v>
      </c>
      <c r="CQ918" s="1">
        <v>7.81</v>
      </c>
      <c r="CR918" s="1">
        <v>8.43</v>
      </c>
      <c r="CS918" s="1">
        <v>7.22</v>
      </c>
      <c r="CT918" s="1">
        <v>10.36</v>
      </c>
      <c r="CV918" s="1">
        <v>200303</v>
      </c>
      <c r="CW918" s="1">
        <v>1.48</v>
      </c>
      <c r="CX918" s="1">
        <v>1.0900000000000001</v>
      </c>
      <c r="CY918" s="1">
        <v>-0.01</v>
      </c>
      <c r="CZ918" s="1">
        <v>1.65</v>
      </c>
      <c r="DA918" s="1">
        <v>0.92</v>
      </c>
      <c r="DB918" s="1">
        <v>0.86</v>
      </c>
      <c r="DC918" s="1">
        <v>-0.32</v>
      </c>
      <c r="DD918" s="1">
        <v>1.31</v>
      </c>
      <c r="DE918" s="1">
        <v>1.22</v>
      </c>
      <c r="DF918" s="1">
        <v>1.26</v>
      </c>
      <c r="DG918" s="1">
        <v>0.56000000000000005</v>
      </c>
      <c r="DH918" s="1">
        <v>1.48</v>
      </c>
      <c r="DI918" s="1">
        <v>0.35</v>
      </c>
      <c r="DJ918" s="1">
        <v>-0.28999999999999998</v>
      </c>
      <c r="DK918" s="1">
        <v>-0.34</v>
      </c>
      <c r="DL918" s="1">
        <v>0.27</v>
      </c>
      <c r="DM918" s="1">
        <v>2.2200000000000002</v>
      </c>
      <c r="DN918" s="1">
        <v>1.2</v>
      </c>
      <c r="DO918" s="1">
        <v>1.25</v>
      </c>
      <c r="DQ918" s="1">
        <v>200203</v>
      </c>
      <c r="DR918" s="1">
        <v>-99.99</v>
      </c>
      <c r="DS918" s="1">
        <v>8.24</v>
      </c>
      <c r="DT918" s="1">
        <v>8.5299999999999994</v>
      </c>
      <c r="DU918" s="1">
        <v>7.52</v>
      </c>
      <c r="DV918" s="1">
        <v>7.93</v>
      </c>
      <c r="DW918" s="1">
        <v>9.73</v>
      </c>
      <c r="DX918" s="1">
        <v>8.51</v>
      </c>
      <c r="DY918" s="1">
        <v>7.79</v>
      </c>
      <c r="DZ918" s="1">
        <v>7.13</v>
      </c>
      <c r="EA918" s="1">
        <v>7.64</v>
      </c>
      <c r="EB918" s="1">
        <v>8.85</v>
      </c>
      <c r="EC918" s="1">
        <v>10.07</v>
      </c>
      <c r="ED918" s="1">
        <v>9.25</v>
      </c>
      <c r="EE918" s="1">
        <v>9.34</v>
      </c>
      <c r="EF918" s="1">
        <v>7.5</v>
      </c>
      <c r="EG918" s="1">
        <v>7.38</v>
      </c>
      <c r="EH918" s="1">
        <v>8.2200000000000006</v>
      </c>
      <c r="EI918" s="1">
        <v>7.52</v>
      </c>
      <c r="EJ918" s="1">
        <v>6.68</v>
      </c>
      <c r="EL918">
        <v>200203</v>
      </c>
      <c r="EM918">
        <v>4.24</v>
      </c>
      <c r="EN918">
        <v>4.1399999999999997</v>
      </c>
      <c r="EO918">
        <v>1.08</v>
      </c>
      <c r="EP918">
        <v>0.13</v>
      </c>
      <c r="ER918" s="1">
        <v>200209</v>
      </c>
      <c r="ES918" s="1">
        <v>9.09</v>
      </c>
      <c r="EU918" s="1">
        <v>200110</v>
      </c>
      <c r="EV918" s="1">
        <v>14.79</v>
      </c>
      <c r="EX918" s="1">
        <v>200609</v>
      </c>
      <c r="EY918" s="1">
        <v>1.74</v>
      </c>
      <c r="FA918" s="1">
        <v>200209</v>
      </c>
      <c r="FB918" s="1">
        <f>IF(ISERROR(VLOOKUP($FA918,MOM,LOOKUPS!C$12,0)*$FB$6+VLOOKUP($FA918,STREV,LOOKUPS!C$10,0)*$FC$6+VLOOKUP($FA918,LTREV,LOOKUPS!C$9,0)*$FD$6+VLOOKUP($FA918,CFP,LOOKUPS!C$6,0)*$FE$6+VLOOKUP($FA918,EP,LOOKUPS!C$8,0)*$FF$6+VLOOKUP($FA918,BM,LOOKUPS!C$5,0)*$FG$6+VLOOKUP($FA918,DIV,LOOKUPS!C$7,0)*$FH$6++VLOOKUP($FA918,SIZE,LOOKUPS!C$11,0)*$FI$6),"",VLOOKUP($FA918,MOM,LOOKUPS!C$12,0)*$FB$6+VLOOKUP($FA918,STREV,LOOKUPS!C$10,0)*$FC$6+VLOOKUP($FA918,LTREV,LOOKUPS!C$9,0)*$FD$6+VLOOKUP($FA918,CFP,LOOKUPS!C$6,0)*$FE$6+VLOOKUP($FA918,EP,LOOKUPS!C$8,0)*$FF$6+VLOOKUP($FA918,BM,LOOKUPS!C$5,0)*$FG$6+VLOOKUP($FA918,DIV,LOOKUPS!C$7,0)*$FH$6++VLOOKUP($FA918,SIZE,LOOKUPS!C$11,0)*$FI$6)</f>
        <v>-12.304100000000002</v>
      </c>
      <c r="FC918" s="1">
        <f>IF(ISERROR(VLOOKUP($FA918,MOM,LOOKUPS!D$12,0)*$FB$6+VLOOKUP($FA918,STREV,LOOKUPS!D$10,0)*$FC$6+VLOOKUP($FA918,LTREV,LOOKUPS!D$9,0)*$FD$6+VLOOKUP($FA918,CFP,LOOKUPS!D$6,0)*$FE$6+VLOOKUP($FA918,EP,LOOKUPS!D$8,0)*$FF$6+VLOOKUP($FA918,BM,LOOKUPS!D$5,0)*$FG$6+VLOOKUP($FA918,DIV,LOOKUPS!D$7,0)*$FH$6++VLOOKUP($FA918,SIZE,LOOKUPS!D$11,0)*$FI$6),"",VLOOKUP($FA918,MOM,LOOKUPS!D$12,0)*$FB$6+VLOOKUP($FA918,STREV,LOOKUPS!D$10,0)*$FC$6+VLOOKUP($FA918,LTREV,LOOKUPS!D$9,0)*$FD$6+VLOOKUP($FA918,CFP,LOOKUPS!D$6,0)*$FE$6+VLOOKUP($FA918,EP,LOOKUPS!D$8,0)*$FF$6+VLOOKUP($FA918,BM,LOOKUPS!D$5,0)*$FG$6+VLOOKUP($FA918,DIV,LOOKUPS!D$7,0)*$FH$6++VLOOKUP($FA918,SIZE,LOOKUPS!D$11,0)*$FI$6)</f>
        <v>-10.2857</v>
      </c>
      <c r="FD918" s="1">
        <f>IF(ISERROR(VLOOKUP($FA918,MOM,LOOKUPS!E$12,0)*$FB$6+VLOOKUP($FA918,STREV,LOOKUPS!E$10,0)*$FC$6+VLOOKUP($FA918,LTREV,LOOKUPS!E$9,0)*$FD$6+VLOOKUP($FA918,CFP,LOOKUPS!E$6,0)*$FE$6+VLOOKUP($FA918,EP,LOOKUPS!E$8,0)*$FF$6+VLOOKUP($FA918,BM,LOOKUPS!E$5,0)*$FG$6+VLOOKUP($FA918,DIV,LOOKUPS!E$7,0)*$FH$6++VLOOKUP($FA918,SIZE,LOOKUPS!E$11,0)*$FI$6),"",VLOOKUP($FA918,MOM,LOOKUPS!E$12,0)*$FB$6+VLOOKUP($FA918,STREV,LOOKUPS!E$10,0)*$FC$6+VLOOKUP($FA918,LTREV,LOOKUPS!E$9,0)*$FD$6+VLOOKUP($FA918,CFP,LOOKUPS!E$6,0)*$FE$6+VLOOKUP($FA918,EP,LOOKUPS!E$8,0)*$FF$6+VLOOKUP($FA918,BM,LOOKUPS!E$5,0)*$FG$6+VLOOKUP($FA918,DIV,LOOKUPS!E$7,0)*$FH$6++VLOOKUP($FA918,SIZE,LOOKUPS!E$11,0)*$FI$6)</f>
        <v>-8.8745000000000012</v>
      </c>
      <c r="FE918" s="1">
        <f>IF(ISERROR(VLOOKUP($FA918,MOM,LOOKUPS!F$12,0)*$FB$6+VLOOKUP($FA918,STREV,LOOKUPS!F$10,0)*$FC$6+VLOOKUP($FA918,LTREV,LOOKUPS!F$9,0)*$FD$6+VLOOKUP($FA918,CFP,LOOKUPS!F$6,0)*$FE$6+VLOOKUP($FA918,EP,LOOKUPS!F$8,0)*$FF$6+VLOOKUP($FA918,BM,LOOKUPS!F$5,0)*$FG$6+VLOOKUP($FA918,DIV,LOOKUPS!F$7,0)*$FH$6++VLOOKUP($FA918,SIZE,LOOKUPS!F$11,0)*$FI$6),"",VLOOKUP($FA918,MOM,LOOKUPS!F$12,0)*$FB$6+VLOOKUP($FA918,STREV,LOOKUPS!F$10,0)*$FC$6+VLOOKUP($FA918,LTREV,LOOKUPS!F$9,0)*$FD$6+VLOOKUP($FA918,CFP,LOOKUPS!F$6,0)*$FE$6+VLOOKUP($FA918,EP,LOOKUPS!F$8,0)*$FF$6+VLOOKUP($FA918,BM,LOOKUPS!F$5,0)*$FG$6+VLOOKUP($FA918,DIV,LOOKUPS!F$7,0)*$FH$6++VLOOKUP($FA918,SIZE,LOOKUPS!F$11,0)*$FI$6)</f>
        <v>-7.8968000000000007</v>
      </c>
      <c r="FF918" s="1">
        <f>IF(ISERROR(VLOOKUP($FA918,MOM,LOOKUPS!G$12,0)*$FB$6+VLOOKUP($FA918,STREV,LOOKUPS!G$10,0)*$FC$6+VLOOKUP($FA918,LTREV,LOOKUPS!G$9,0)*$FD$6+VLOOKUP($FA918,CFP,LOOKUPS!G$6,0)*$FE$6+VLOOKUP($FA918,EP,LOOKUPS!G$8,0)*$FF$6+VLOOKUP($FA918,BM,LOOKUPS!G$5,0)*$FG$6+VLOOKUP($FA918,DIV,LOOKUPS!G$7,0)*$FH$6++VLOOKUP($FA918,SIZE,LOOKUPS!G$11,0)*$FI$6),"",VLOOKUP($FA918,MOM,LOOKUPS!G$12,0)*$FB$6+VLOOKUP($FA918,STREV,LOOKUPS!G$10,0)*$FC$6+VLOOKUP($FA918,LTREV,LOOKUPS!G$9,0)*$FD$6+VLOOKUP($FA918,CFP,LOOKUPS!G$6,0)*$FE$6+VLOOKUP($FA918,EP,LOOKUPS!G$8,0)*$FF$6+VLOOKUP($FA918,BM,LOOKUPS!G$5,0)*$FG$6+VLOOKUP($FA918,DIV,LOOKUPS!G$7,0)*$FH$6++VLOOKUP($FA918,SIZE,LOOKUPS!G$11,0)*$FI$6)</f>
        <v>-7.2656000000000009</v>
      </c>
      <c r="FG918" s="1">
        <f>IF(ISERROR(VLOOKUP($FA918,MOM,LOOKUPS!H$12,0)*$FB$6+VLOOKUP($FA918,STREV,LOOKUPS!H$10,0)*$FC$6+VLOOKUP($FA918,LTREV,LOOKUPS!H$9,0)*$FD$6+VLOOKUP($FA918,CFP,LOOKUPS!H$6,0)*$FE$6+VLOOKUP($FA918,EP,LOOKUPS!H$8,0)*$FF$6+VLOOKUP($FA918,BM,LOOKUPS!H$5,0)*$FG$6+VLOOKUP($FA918,DIV,LOOKUPS!H$7,0)*$FH$6++VLOOKUP($FA918,SIZE,LOOKUPS!H$11,0)*$FI$6),"",VLOOKUP($FA918,MOM,LOOKUPS!H$12,0)*$FB$6+VLOOKUP($FA918,STREV,LOOKUPS!H$10,0)*$FC$6+VLOOKUP($FA918,LTREV,LOOKUPS!H$9,0)*$FD$6+VLOOKUP($FA918,CFP,LOOKUPS!H$6,0)*$FE$6+VLOOKUP($FA918,EP,LOOKUPS!H$8,0)*$FF$6+VLOOKUP($FA918,BM,LOOKUPS!H$5,0)*$FG$6+VLOOKUP($FA918,DIV,LOOKUPS!H$7,0)*$FH$6++VLOOKUP($FA918,SIZE,LOOKUPS!H$11,0)*$FI$6)</f>
        <v>-7.4525000000000006</v>
      </c>
      <c r="FH918" s="1">
        <f>IF(ISERROR(VLOOKUP($FA918,MOM,LOOKUPS!I$12,0)*$FB$6+VLOOKUP($FA918,STREV,LOOKUPS!I$10,0)*$FC$6+VLOOKUP($FA918,LTREV,LOOKUPS!I$9,0)*$FD$6+VLOOKUP($FA918,CFP,LOOKUPS!I$6,0)*$FE$6+VLOOKUP($FA918,EP,LOOKUPS!I$8,0)*$FF$6+VLOOKUP($FA918,BM,LOOKUPS!I$5,0)*$FG$6+VLOOKUP($FA918,DIV,LOOKUPS!I$7,0)*$FH$6++VLOOKUP($FA918,SIZE,LOOKUPS!I$11,0)*$FI$6),"",VLOOKUP($FA918,MOM,LOOKUPS!I$12,0)*$FB$6+VLOOKUP($FA918,STREV,LOOKUPS!I$10,0)*$FC$6+VLOOKUP($FA918,LTREV,LOOKUPS!I$9,0)*$FD$6+VLOOKUP($FA918,CFP,LOOKUPS!I$6,0)*$FE$6+VLOOKUP($FA918,EP,LOOKUPS!I$8,0)*$FF$6+VLOOKUP($FA918,BM,LOOKUPS!I$5,0)*$FG$6+VLOOKUP($FA918,DIV,LOOKUPS!I$7,0)*$FH$6++VLOOKUP($FA918,SIZE,LOOKUPS!I$11,0)*$FI$6)</f>
        <v>-6.7006000000000006</v>
      </c>
      <c r="FI918" s="1">
        <f>IF(ISERROR(VLOOKUP($FA918,MOM,LOOKUPS!J$12,0)*$FB$6+VLOOKUP($FA918,STREV,LOOKUPS!J$10,0)*$FC$6+VLOOKUP($FA918,LTREV,LOOKUPS!J$9,0)*$FD$6+VLOOKUP($FA918,CFP,LOOKUPS!J$6,0)*$FE$6+VLOOKUP($FA918,EP,LOOKUPS!J$8,0)*$FF$6+VLOOKUP($FA918,BM,LOOKUPS!J$5,0)*$FG$6+VLOOKUP($FA918,DIV,LOOKUPS!J$7,0)*$FH$6++VLOOKUP($FA918,SIZE,LOOKUPS!J$11,0)*$FI$6),"",VLOOKUP($FA918,MOM,LOOKUPS!J$12,0)*$FB$6+VLOOKUP($FA918,STREV,LOOKUPS!J$10,0)*$FC$6+VLOOKUP($FA918,LTREV,LOOKUPS!J$9,0)*$FD$6+VLOOKUP($FA918,CFP,LOOKUPS!J$6,0)*$FE$6+VLOOKUP($FA918,EP,LOOKUPS!J$8,0)*$FF$6+VLOOKUP($FA918,BM,LOOKUPS!J$5,0)*$FG$6+VLOOKUP($FA918,DIV,LOOKUPS!J$7,0)*$FH$6++VLOOKUP($FA918,SIZE,LOOKUPS!J$11,0)*$FI$6)</f>
        <v>-6.5765000000000002</v>
      </c>
      <c r="FJ918" s="1">
        <f>IF(ISERROR(VLOOKUP($FA918,MOM,LOOKUPS!K$12,0)*$FB$6+VLOOKUP($FA918,STREV,LOOKUPS!K$10,0)*$FC$6+VLOOKUP($FA918,LTREV,LOOKUPS!K$9,0)*$FD$6+VLOOKUP($FA918,CFP,LOOKUPS!K$6,0)*$FE$6+VLOOKUP($FA918,EP,LOOKUPS!K$8,0)*$FF$6+VLOOKUP($FA918,BM,LOOKUPS!K$5,0)*$FG$6+VLOOKUP($FA918,DIV,LOOKUPS!K$7,0)*$FH$6++VLOOKUP($FA918,SIZE,LOOKUPS!K$11,0)*$FI$6),"",VLOOKUP($FA918,MOM,LOOKUPS!K$12,0)*$FB$6+VLOOKUP($FA918,STREV,LOOKUPS!K$10,0)*$FC$6+VLOOKUP($FA918,LTREV,LOOKUPS!K$9,0)*$FD$6+VLOOKUP($FA918,CFP,LOOKUPS!K$6,0)*$FE$6+VLOOKUP($FA918,EP,LOOKUPS!K$8,0)*$FF$6+VLOOKUP($FA918,BM,LOOKUPS!K$5,0)*$FG$6+VLOOKUP($FA918,DIV,LOOKUPS!K$7,0)*$FH$6++VLOOKUP($FA918,SIZE,LOOKUPS!K$11,0)*$FI$6)</f>
        <v>-7.1433</v>
      </c>
      <c r="FK918" s="1">
        <f>IF(ISERROR(VLOOKUP($FA918,MOM,LOOKUPS!L$12,0)*$FB$6+VLOOKUP($FA918,STREV,LOOKUPS!L$10,0)*$FC$6+VLOOKUP($FA918,LTREV,LOOKUPS!L$9,0)*$FD$6+VLOOKUP($FA918,CFP,LOOKUPS!L$6,0)*$FE$6+VLOOKUP($FA918,EP,LOOKUPS!L$8,0)*$FF$6+VLOOKUP($FA918,BM,LOOKUPS!L$5,0)*$FG$6+VLOOKUP($FA918,DIV,LOOKUPS!L$7,0)*$FH$6++VLOOKUP($FA918,SIZE,LOOKUPS!L$11,0)*$FI$6),"",VLOOKUP($FA918,MOM,LOOKUPS!L$12,0)*$FB$6+VLOOKUP($FA918,STREV,LOOKUPS!L$10,0)*$FC$6+VLOOKUP($FA918,LTREV,LOOKUPS!L$9,0)*$FD$6+VLOOKUP($FA918,CFP,LOOKUPS!L$6,0)*$FE$6+VLOOKUP($FA918,EP,LOOKUPS!L$8,0)*$FF$6+VLOOKUP($FA918,BM,LOOKUPS!L$5,0)*$FG$6+VLOOKUP($FA918,DIV,LOOKUPS!L$7,0)*$FH$6++VLOOKUP($FA918,SIZE,LOOKUPS!L$11,0)*$FI$6)</f>
        <v>-8.870000000000001</v>
      </c>
    </row>
    <row r="919" spans="1:167" x14ac:dyDescent="0.3">
      <c r="A919" s="1">
        <v>200210</v>
      </c>
      <c r="B919" s="1">
        <v>10.63</v>
      </c>
      <c r="C919" s="1">
        <v>3.14</v>
      </c>
      <c r="D919" s="1">
        <v>2.82</v>
      </c>
      <c r="E919" s="1">
        <v>3.11</v>
      </c>
      <c r="F919" s="1">
        <v>1.08</v>
      </c>
      <c r="G919" s="1">
        <v>3.95</v>
      </c>
      <c r="H919" s="1">
        <v>3.64</v>
      </c>
      <c r="I919" s="1">
        <v>2.89</v>
      </c>
      <c r="J919" s="1">
        <v>3.84</v>
      </c>
      <c r="K919" s="1">
        <v>5.04</v>
      </c>
      <c r="M919" s="1">
        <v>200111</v>
      </c>
      <c r="N919" s="1">
        <v>11.64</v>
      </c>
      <c r="O919" s="1">
        <v>8.2799999999999994</v>
      </c>
      <c r="P919" s="1">
        <v>7.26</v>
      </c>
      <c r="Q919" s="1">
        <v>6.04</v>
      </c>
      <c r="R919" s="1">
        <v>5.79</v>
      </c>
      <c r="S919" s="1">
        <v>5.71</v>
      </c>
      <c r="T919" s="1">
        <v>6.64</v>
      </c>
      <c r="U919" s="1">
        <v>6.57</v>
      </c>
      <c r="V919" s="1">
        <v>8.82</v>
      </c>
      <c r="W919" s="1">
        <v>10.97</v>
      </c>
      <c r="Y919" s="1">
        <v>200610</v>
      </c>
      <c r="Z919" s="1">
        <v>6.19</v>
      </c>
      <c r="AA919" s="1">
        <v>4.12</v>
      </c>
      <c r="AB919" s="1">
        <v>4.24</v>
      </c>
      <c r="AC919" s="1">
        <v>3.51</v>
      </c>
      <c r="AD919" s="1">
        <v>4.4400000000000004</v>
      </c>
      <c r="AE919" s="1">
        <v>4.3499999999999996</v>
      </c>
      <c r="AF919" s="1">
        <v>4.0599999999999996</v>
      </c>
      <c r="AG919" s="1">
        <v>4.18</v>
      </c>
      <c r="AH919" s="1">
        <v>5.38</v>
      </c>
      <c r="AI919" s="1">
        <v>5.35</v>
      </c>
      <c r="CA919" s="1">
        <v>200204</v>
      </c>
      <c r="CB919" s="1">
        <v>-1.71</v>
      </c>
      <c r="CC919" s="1">
        <v>-6.06</v>
      </c>
      <c r="CD919" s="1">
        <v>0.33</v>
      </c>
      <c r="CE919" s="1">
        <v>3.64</v>
      </c>
      <c r="CF919" s="1">
        <v>-7.54</v>
      </c>
      <c r="CG919" s="1">
        <v>-1.72</v>
      </c>
      <c r="CH919" s="1">
        <v>0.01</v>
      </c>
      <c r="CI919" s="1">
        <v>3.08</v>
      </c>
      <c r="CJ919" s="1">
        <v>3.59</v>
      </c>
      <c r="CK919" s="1">
        <v>-8.81</v>
      </c>
      <c r="CL919" s="1">
        <v>-6.06</v>
      </c>
      <c r="CM919" s="1">
        <v>-1.96</v>
      </c>
      <c r="CN919" s="1">
        <v>-1.47</v>
      </c>
      <c r="CO919" s="1">
        <v>-1.24</v>
      </c>
      <c r="CP919" s="1">
        <v>1.07</v>
      </c>
      <c r="CQ919" s="1">
        <v>2.2000000000000002</v>
      </c>
      <c r="CR919" s="1">
        <v>3.76</v>
      </c>
      <c r="CS919" s="1">
        <v>3</v>
      </c>
      <c r="CT919" s="1">
        <v>4.37</v>
      </c>
      <c r="CV919" s="1">
        <v>200304</v>
      </c>
      <c r="CW919" s="1">
        <v>11.59</v>
      </c>
      <c r="CX919" s="1">
        <v>8.69</v>
      </c>
      <c r="CY919" s="1">
        <v>7.35</v>
      </c>
      <c r="CZ919" s="1">
        <v>6.65</v>
      </c>
      <c r="DA919" s="1">
        <v>8.61</v>
      </c>
      <c r="DB919" s="1">
        <v>8.9700000000000006</v>
      </c>
      <c r="DC919" s="1">
        <v>7.18</v>
      </c>
      <c r="DD919" s="1">
        <v>6.18</v>
      </c>
      <c r="DE919" s="1">
        <v>7.25</v>
      </c>
      <c r="DF919" s="1">
        <v>7.91</v>
      </c>
      <c r="DG919" s="1">
        <v>9.35</v>
      </c>
      <c r="DH919" s="1">
        <v>8.8800000000000008</v>
      </c>
      <c r="DI919" s="1">
        <v>9.0500000000000007</v>
      </c>
      <c r="DJ919" s="1">
        <v>7.17</v>
      </c>
      <c r="DK919" s="1">
        <v>7.19</v>
      </c>
      <c r="DL919" s="1">
        <v>6.56</v>
      </c>
      <c r="DM919" s="1">
        <v>5.85</v>
      </c>
      <c r="DN919" s="1">
        <v>7.47</v>
      </c>
      <c r="DO919" s="1">
        <v>6.97</v>
      </c>
      <c r="DQ919" s="1">
        <v>200204</v>
      </c>
      <c r="DR919" s="1">
        <v>-99.99</v>
      </c>
      <c r="DS919" s="1">
        <v>1.07</v>
      </c>
      <c r="DT919" s="1">
        <v>-2.0499999999999998</v>
      </c>
      <c r="DU919" s="1">
        <v>-4.33</v>
      </c>
      <c r="DV919" s="1">
        <v>1.28</v>
      </c>
      <c r="DW919" s="1">
        <v>-0.08</v>
      </c>
      <c r="DX919" s="1">
        <v>-2.83</v>
      </c>
      <c r="DY919" s="1">
        <v>-3.05</v>
      </c>
      <c r="DZ919" s="1">
        <v>-5.28</v>
      </c>
      <c r="EA919" s="1">
        <v>1.59</v>
      </c>
      <c r="EB919" s="1">
        <v>0.28999999999999998</v>
      </c>
      <c r="EC919" s="1">
        <v>-0.16</v>
      </c>
      <c r="ED919" s="1">
        <v>0.02</v>
      </c>
      <c r="EE919" s="1">
        <v>-2.69</v>
      </c>
      <c r="EF919" s="1">
        <v>-2.99</v>
      </c>
      <c r="EG919" s="1">
        <v>-3.49</v>
      </c>
      <c r="EH919" s="1">
        <v>-2.59</v>
      </c>
      <c r="EI919" s="1">
        <v>-4.59</v>
      </c>
      <c r="EJ919" s="1">
        <v>-6.08</v>
      </c>
      <c r="EL919">
        <v>200204</v>
      </c>
      <c r="EM919">
        <v>-5.2</v>
      </c>
      <c r="EN919">
        <v>5.84</v>
      </c>
      <c r="EO919">
        <v>3.96</v>
      </c>
      <c r="EP919">
        <v>0.15</v>
      </c>
      <c r="ER919" s="1">
        <v>200210</v>
      </c>
      <c r="ES919" s="1">
        <v>-5.31</v>
      </c>
      <c r="EU919" s="1">
        <v>200111</v>
      </c>
      <c r="EV919" s="1">
        <v>-3.14</v>
      </c>
      <c r="EX919" s="1">
        <v>200610</v>
      </c>
      <c r="EY919" s="1">
        <v>-0.47</v>
      </c>
      <c r="FA919" s="1">
        <v>200210</v>
      </c>
      <c r="FB919" s="1">
        <f>IF(ISERROR(VLOOKUP($FA919,MOM,LOOKUPS!C$12,0)*$FB$6+VLOOKUP($FA919,STREV,LOOKUPS!C$10,0)*$FC$6+VLOOKUP($FA919,LTREV,LOOKUPS!C$9,0)*$FD$6+VLOOKUP($FA919,CFP,LOOKUPS!C$6,0)*$FE$6+VLOOKUP($FA919,EP,LOOKUPS!C$8,0)*$FF$6+VLOOKUP($FA919,BM,LOOKUPS!C$5,0)*$FG$6+VLOOKUP($FA919,DIV,LOOKUPS!C$7,0)*$FH$6++VLOOKUP($FA919,SIZE,LOOKUPS!C$11,0)*$FI$6),"",VLOOKUP($FA919,MOM,LOOKUPS!C$12,0)*$FB$6+VLOOKUP($FA919,STREV,LOOKUPS!C$10,0)*$FC$6+VLOOKUP($FA919,LTREV,LOOKUPS!C$9,0)*$FD$6+VLOOKUP($FA919,CFP,LOOKUPS!C$6,0)*$FE$6+VLOOKUP($FA919,EP,LOOKUPS!C$8,0)*$FF$6+VLOOKUP($FA919,BM,LOOKUPS!C$5,0)*$FG$6+VLOOKUP($FA919,DIV,LOOKUPS!C$7,0)*$FH$6++VLOOKUP($FA919,SIZE,LOOKUPS!C$11,0)*$FI$6)</f>
        <v>6.8884000000000007</v>
      </c>
      <c r="FC919" s="1">
        <f>IF(ISERROR(VLOOKUP($FA919,MOM,LOOKUPS!D$12,0)*$FB$6+VLOOKUP($FA919,STREV,LOOKUPS!D$10,0)*$FC$6+VLOOKUP($FA919,LTREV,LOOKUPS!D$9,0)*$FD$6+VLOOKUP($FA919,CFP,LOOKUPS!D$6,0)*$FE$6+VLOOKUP($FA919,EP,LOOKUPS!D$8,0)*$FF$6+VLOOKUP($FA919,BM,LOOKUPS!D$5,0)*$FG$6+VLOOKUP($FA919,DIV,LOOKUPS!D$7,0)*$FH$6++VLOOKUP($FA919,SIZE,LOOKUPS!D$11,0)*$FI$6),"",VLOOKUP($FA919,MOM,LOOKUPS!D$12,0)*$FB$6+VLOOKUP($FA919,STREV,LOOKUPS!D$10,0)*$FC$6+VLOOKUP($FA919,LTREV,LOOKUPS!D$9,0)*$FD$6+VLOOKUP($FA919,CFP,LOOKUPS!D$6,0)*$FE$6+VLOOKUP($FA919,EP,LOOKUPS!D$8,0)*$FF$6+VLOOKUP($FA919,BM,LOOKUPS!D$5,0)*$FG$6+VLOOKUP($FA919,DIV,LOOKUPS!D$7,0)*$FH$6++VLOOKUP($FA919,SIZE,LOOKUPS!D$11,0)*$FI$6)</f>
        <v>4.6364000000000001</v>
      </c>
      <c r="FD919" s="1">
        <f>IF(ISERROR(VLOOKUP($FA919,MOM,LOOKUPS!E$12,0)*$FB$6+VLOOKUP($FA919,STREV,LOOKUPS!E$10,0)*$FC$6+VLOOKUP($FA919,LTREV,LOOKUPS!E$9,0)*$FD$6+VLOOKUP($FA919,CFP,LOOKUPS!E$6,0)*$FE$6+VLOOKUP($FA919,EP,LOOKUPS!E$8,0)*$FF$6+VLOOKUP($FA919,BM,LOOKUPS!E$5,0)*$FG$6+VLOOKUP($FA919,DIV,LOOKUPS!E$7,0)*$FH$6++VLOOKUP($FA919,SIZE,LOOKUPS!E$11,0)*$FI$6),"",VLOOKUP($FA919,MOM,LOOKUPS!E$12,0)*$FB$6+VLOOKUP($FA919,STREV,LOOKUPS!E$10,0)*$FC$6+VLOOKUP($FA919,LTREV,LOOKUPS!E$9,0)*$FD$6+VLOOKUP($FA919,CFP,LOOKUPS!E$6,0)*$FE$6+VLOOKUP($FA919,EP,LOOKUPS!E$8,0)*$FF$6+VLOOKUP($FA919,BM,LOOKUPS!E$5,0)*$FG$6+VLOOKUP($FA919,DIV,LOOKUPS!E$7,0)*$FH$6++VLOOKUP($FA919,SIZE,LOOKUPS!E$11,0)*$FI$6)</f>
        <v>3.4735000000000005</v>
      </c>
      <c r="FE919" s="1">
        <f>IF(ISERROR(VLOOKUP($FA919,MOM,LOOKUPS!F$12,0)*$FB$6+VLOOKUP($FA919,STREV,LOOKUPS!F$10,0)*$FC$6+VLOOKUP($FA919,LTREV,LOOKUPS!F$9,0)*$FD$6+VLOOKUP($FA919,CFP,LOOKUPS!F$6,0)*$FE$6+VLOOKUP($FA919,EP,LOOKUPS!F$8,0)*$FF$6+VLOOKUP($FA919,BM,LOOKUPS!F$5,0)*$FG$6+VLOOKUP($FA919,DIV,LOOKUPS!F$7,0)*$FH$6++VLOOKUP($FA919,SIZE,LOOKUPS!F$11,0)*$FI$6),"",VLOOKUP($FA919,MOM,LOOKUPS!F$12,0)*$FB$6+VLOOKUP($FA919,STREV,LOOKUPS!F$10,0)*$FC$6+VLOOKUP($FA919,LTREV,LOOKUPS!F$9,0)*$FD$6+VLOOKUP($FA919,CFP,LOOKUPS!F$6,0)*$FE$6+VLOOKUP($FA919,EP,LOOKUPS!F$8,0)*$FF$6+VLOOKUP($FA919,BM,LOOKUPS!F$5,0)*$FG$6+VLOOKUP($FA919,DIV,LOOKUPS!F$7,0)*$FH$6++VLOOKUP($FA919,SIZE,LOOKUPS!F$11,0)*$FI$6)</f>
        <v>3.4603999999999999</v>
      </c>
      <c r="FF919" s="1">
        <f>IF(ISERROR(VLOOKUP($FA919,MOM,LOOKUPS!G$12,0)*$FB$6+VLOOKUP($FA919,STREV,LOOKUPS!G$10,0)*$FC$6+VLOOKUP($FA919,LTREV,LOOKUPS!G$9,0)*$FD$6+VLOOKUP($FA919,CFP,LOOKUPS!G$6,0)*$FE$6+VLOOKUP($FA919,EP,LOOKUPS!G$8,0)*$FF$6+VLOOKUP($FA919,BM,LOOKUPS!G$5,0)*$FG$6+VLOOKUP($FA919,DIV,LOOKUPS!G$7,0)*$FH$6++VLOOKUP($FA919,SIZE,LOOKUPS!G$11,0)*$FI$6),"",VLOOKUP($FA919,MOM,LOOKUPS!G$12,0)*$FB$6+VLOOKUP($FA919,STREV,LOOKUPS!G$10,0)*$FC$6+VLOOKUP($FA919,LTREV,LOOKUPS!G$9,0)*$FD$6+VLOOKUP($FA919,CFP,LOOKUPS!G$6,0)*$FE$6+VLOOKUP($FA919,EP,LOOKUPS!G$8,0)*$FF$6+VLOOKUP($FA919,BM,LOOKUPS!G$5,0)*$FG$6+VLOOKUP($FA919,DIV,LOOKUPS!G$7,0)*$FH$6++VLOOKUP($FA919,SIZE,LOOKUPS!G$11,0)*$FI$6)</f>
        <v>3.0053000000000001</v>
      </c>
      <c r="FG919" s="1">
        <f>IF(ISERROR(VLOOKUP($FA919,MOM,LOOKUPS!H$12,0)*$FB$6+VLOOKUP($FA919,STREV,LOOKUPS!H$10,0)*$FC$6+VLOOKUP($FA919,LTREV,LOOKUPS!H$9,0)*$FD$6+VLOOKUP($FA919,CFP,LOOKUPS!H$6,0)*$FE$6+VLOOKUP($FA919,EP,LOOKUPS!H$8,0)*$FF$6+VLOOKUP($FA919,BM,LOOKUPS!H$5,0)*$FG$6+VLOOKUP($FA919,DIV,LOOKUPS!H$7,0)*$FH$6++VLOOKUP($FA919,SIZE,LOOKUPS!H$11,0)*$FI$6),"",VLOOKUP($FA919,MOM,LOOKUPS!H$12,0)*$FB$6+VLOOKUP($FA919,STREV,LOOKUPS!H$10,0)*$FC$6+VLOOKUP($FA919,LTREV,LOOKUPS!H$9,0)*$FD$6+VLOOKUP($FA919,CFP,LOOKUPS!H$6,0)*$FE$6+VLOOKUP($FA919,EP,LOOKUPS!H$8,0)*$FF$6+VLOOKUP($FA919,BM,LOOKUPS!H$5,0)*$FG$6+VLOOKUP($FA919,DIV,LOOKUPS!H$7,0)*$FH$6++VLOOKUP($FA919,SIZE,LOOKUPS!H$11,0)*$FI$6)</f>
        <v>3.5830000000000002</v>
      </c>
      <c r="FH919" s="1">
        <f>IF(ISERROR(VLOOKUP($FA919,MOM,LOOKUPS!I$12,0)*$FB$6+VLOOKUP($FA919,STREV,LOOKUPS!I$10,0)*$FC$6+VLOOKUP($FA919,LTREV,LOOKUPS!I$9,0)*$FD$6+VLOOKUP($FA919,CFP,LOOKUPS!I$6,0)*$FE$6+VLOOKUP($FA919,EP,LOOKUPS!I$8,0)*$FF$6+VLOOKUP($FA919,BM,LOOKUPS!I$5,0)*$FG$6+VLOOKUP($FA919,DIV,LOOKUPS!I$7,0)*$FH$6++VLOOKUP($FA919,SIZE,LOOKUPS!I$11,0)*$FI$6),"",VLOOKUP($FA919,MOM,LOOKUPS!I$12,0)*$FB$6+VLOOKUP($FA919,STREV,LOOKUPS!I$10,0)*$FC$6+VLOOKUP($FA919,LTREV,LOOKUPS!I$9,0)*$FD$6+VLOOKUP($FA919,CFP,LOOKUPS!I$6,0)*$FE$6+VLOOKUP($FA919,EP,LOOKUPS!I$8,0)*$FF$6+VLOOKUP($FA919,BM,LOOKUPS!I$5,0)*$FG$6+VLOOKUP($FA919,DIV,LOOKUPS!I$7,0)*$FH$6++VLOOKUP($FA919,SIZE,LOOKUPS!I$11,0)*$FI$6)</f>
        <v>3.9470000000000001</v>
      </c>
      <c r="FI919" s="1">
        <f>IF(ISERROR(VLOOKUP($FA919,MOM,LOOKUPS!J$12,0)*$FB$6+VLOOKUP($FA919,STREV,LOOKUPS!J$10,0)*$FC$6+VLOOKUP($FA919,LTREV,LOOKUPS!J$9,0)*$FD$6+VLOOKUP($FA919,CFP,LOOKUPS!J$6,0)*$FE$6+VLOOKUP($FA919,EP,LOOKUPS!J$8,0)*$FF$6+VLOOKUP($FA919,BM,LOOKUPS!J$5,0)*$FG$6+VLOOKUP($FA919,DIV,LOOKUPS!J$7,0)*$FH$6++VLOOKUP($FA919,SIZE,LOOKUPS!J$11,0)*$FI$6),"",VLOOKUP($FA919,MOM,LOOKUPS!J$12,0)*$FB$6+VLOOKUP($FA919,STREV,LOOKUPS!J$10,0)*$FC$6+VLOOKUP($FA919,LTREV,LOOKUPS!J$9,0)*$FD$6+VLOOKUP($FA919,CFP,LOOKUPS!J$6,0)*$FE$6+VLOOKUP($FA919,EP,LOOKUPS!J$8,0)*$FF$6+VLOOKUP($FA919,BM,LOOKUPS!J$5,0)*$FG$6+VLOOKUP($FA919,DIV,LOOKUPS!J$7,0)*$FH$6++VLOOKUP($FA919,SIZE,LOOKUPS!J$11,0)*$FI$6)</f>
        <v>3.1575000000000002</v>
      </c>
      <c r="FJ919" s="1">
        <f>IF(ISERROR(VLOOKUP($FA919,MOM,LOOKUPS!K$12,0)*$FB$6+VLOOKUP($FA919,STREV,LOOKUPS!K$10,0)*$FC$6+VLOOKUP($FA919,LTREV,LOOKUPS!K$9,0)*$FD$6+VLOOKUP($FA919,CFP,LOOKUPS!K$6,0)*$FE$6+VLOOKUP($FA919,EP,LOOKUPS!K$8,0)*$FF$6+VLOOKUP($FA919,BM,LOOKUPS!K$5,0)*$FG$6+VLOOKUP($FA919,DIV,LOOKUPS!K$7,0)*$FH$6++VLOOKUP($FA919,SIZE,LOOKUPS!K$11,0)*$FI$6),"",VLOOKUP($FA919,MOM,LOOKUPS!K$12,0)*$FB$6+VLOOKUP($FA919,STREV,LOOKUPS!K$10,0)*$FC$6+VLOOKUP($FA919,LTREV,LOOKUPS!K$9,0)*$FD$6+VLOOKUP($FA919,CFP,LOOKUPS!K$6,0)*$FE$6+VLOOKUP($FA919,EP,LOOKUPS!K$8,0)*$FF$6+VLOOKUP($FA919,BM,LOOKUPS!K$5,0)*$FG$6+VLOOKUP($FA919,DIV,LOOKUPS!K$7,0)*$FH$6++VLOOKUP($FA919,SIZE,LOOKUPS!K$11,0)*$FI$6)</f>
        <v>4.1652000000000005</v>
      </c>
      <c r="FK919" s="1">
        <f>IF(ISERROR(VLOOKUP($FA919,MOM,LOOKUPS!L$12,0)*$FB$6+VLOOKUP($FA919,STREV,LOOKUPS!L$10,0)*$FC$6+VLOOKUP($FA919,LTREV,LOOKUPS!L$9,0)*$FD$6+VLOOKUP($FA919,CFP,LOOKUPS!L$6,0)*$FE$6+VLOOKUP($FA919,EP,LOOKUPS!L$8,0)*$FF$6+VLOOKUP($FA919,BM,LOOKUPS!L$5,0)*$FG$6+VLOOKUP($FA919,DIV,LOOKUPS!L$7,0)*$FH$6++VLOOKUP($FA919,SIZE,LOOKUPS!L$11,0)*$FI$6),"",VLOOKUP($FA919,MOM,LOOKUPS!L$12,0)*$FB$6+VLOOKUP($FA919,STREV,LOOKUPS!L$10,0)*$FC$6+VLOOKUP($FA919,LTREV,LOOKUPS!L$9,0)*$FD$6+VLOOKUP($FA919,CFP,LOOKUPS!L$6,0)*$FE$6+VLOOKUP($FA919,EP,LOOKUPS!L$8,0)*$FF$6+VLOOKUP($FA919,BM,LOOKUPS!L$5,0)*$FG$6+VLOOKUP($FA919,DIV,LOOKUPS!L$7,0)*$FH$6++VLOOKUP($FA919,SIZE,LOOKUPS!L$11,0)*$FI$6)</f>
        <v>7.7828999999999997</v>
      </c>
    </row>
    <row r="920" spans="1:167" x14ac:dyDescent="0.3">
      <c r="A920" s="1">
        <v>200211</v>
      </c>
      <c r="B920" s="1">
        <v>32.47</v>
      </c>
      <c r="C920" s="1">
        <v>16.47</v>
      </c>
      <c r="D920" s="1">
        <v>13.48</v>
      </c>
      <c r="E920" s="1">
        <v>8.2100000000000009</v>
      </c>
      <c r="F920" s="1">
        <v>6.45</v>
      </c>
      <c r="G920" s="1">
        <v>4.2</v>
      </c>
      <c r="H920" s="1">
        <v>5.58</v>
      </c>
      <c r="I920" s="1">
        <v>4.1500000000000004</v>
      </c>
      <c r="J920" s="1">
        <v>3.3</v>
      </c>
      <c r="K920" s="1">
        <v>5.16</v>
      </c>
      <c r="M920" s="1">
        <v>200112</v>
      </c>
      <c r="N920" s="1">
        <v>8</v>
      </c>
      <c r="O920" s="1">
        <v>6.26</v>
      </c>
      <c r="P920" s="1">
        <v>5.51</v>
      </c>
      <c r="Q920" s="1">
        <v>4.38</v>
      </c>
      <c r="R920" s="1">
        <v>6.49</v>
      </c>
      <c r="S920" s="1">
        <v>6.71</v>
      </c>
      <c r="T920" s="1">
        <v>6.61</v>
      </c>
      <c r="U920" s="1">
        <v>7.05</v>
      </c>
      <c r="V920" s="1">
        <v>6.27</v>
      </c>
      <c r="W920" s="1">
        <v>6.73</v>
      </c>
      <c r="Y920" s="1">
        <v>200611</v>
      </c>
      <c r="Z920" s="1">
        <v>3.17</v>
      </c>
      <c r="AA920" s="1">
        <v>1.42</v>
      </c>
      <c r="AB920" s="1">
        <v>2.59</v>
      </c>
      <c r="AC920" s="1">
        <v>2.35</v>
      </c>
      <c r="AD920" s="1">
        <v>1.51</v>
      </c>
      <c r="AE920" s="1">
        <v>2.35</v>
      </c>
      <c r="AF920" s="1">
        <v>1.65</v>
      </c>
      <c r="AG920" s="1">
        <v>1.98</v>
      </c>
      <c r="AH920" s="1">
        <v>3.38</v>
      </c>
      <c r="AI920" s="1">
        <v>3.7</v>
      </c>
      <c r="CA920" s="1">
        <v>200205</v>
      </c>
      <c r="CB920" s="1">
        <v>-6.84</v>
      </c>
      <c r="CC920" s="1">
        <v>-6.28</v>
      </c>
      <c r="CD920" s="1">
        <v>-2.46</v>
      </c>
      <c r="CE920" s="1">
        <v>0.39</v>
      </c>
      <c r="CF920" s="1">
        <v>-7.03</v>
      </c>
      <c r="CG920" s="1">
        <v>-4.05</v>
      </c>
      <c r="CH920" s="1">
        <v>-2.85</v>
      </c>
      <c r="CI920" s="1">
        <v>-0.82</v>
      </c>
      <c r="CJ920" s="1">
        <v>0.94</v>
      </c>
      <c r="CK920" s="1">
        <v>-6.92</v>
      </c>
      <c r="CL920" s="1">
        <v>-7.15</v>
      </c>
      <c r="CM920" s="1">
        <v>-4.1900000000000004</v>
      </c>
      <c r="CN920" s="1">
        <v>-3.9</v>
      </c>
      <c r="CO920" s="1">
        <v>-2.68</v>
      </c>
      <c r="CP920" s="1">
        <v>-3</v>
      </c>
      <c r="CQ920" s="1">
        <v>-0.73</v>
      </c>
      <c r="CR920" s="1">
        <v>-0.88</v>
      </c>
      <c r="CS920" s="1">
        <v>0.28999999999999998</v>
      </c>
      <c r="CT920" s="1">
        <v>1.81</v>
      </c>
      <c r="CV920" s="1">
        <v>200305</v>
      </c>
      <c r="CW920" s="1">
        <v>18.27</v>
      </c>
      <c r="CX920" s="1">
        <v>8.0399999999999991</v>
      </c>
      <c r="CY920" s="1">
        <v>5.79</v>
      </c>
      <c r="CZ920" s="1">
        <v>6.65</v>
      </c>
      <c r="DA920" s="1">
        <v>8.5</v>
      </c>
      <c r="DB920" s="1">
        <v>6.34</v>
      </c>
      <c r="DC920" s="1">
        <v>6.53</v>
      </c>
      <c r="DD920" s="1">
        <v>4.7699999999999996</v>
      </c>
      <c r="DE920" s="1">
        <v>7.89</v>
      </c>
      <c r="DF920" s="1">
        <v>9.2200000000000006</v>
      </c>
      <c r="DG920" s="1">
        <v>7.73</v>
      </c>
      <c r="DH920" s="1">
        <v>7.03</v>
      </c>
      <c r="DI920" s="1">
        <v>5.76</v>
      </c>
      <c r="DJ920" s="1">
        <v>6.19</v>
      </c>
      <c r="DK920" s="1">
        <v>6.84</v>
      </c>
      <c r="DL920" s="1">
        <v>4.55</v>
      </c>
      <c r="DM920" s="1">
        <v>4.96</v>
      </c>
      <c r="DN920" s="1">
        <v>6.19</v>
      </c>
      <c r="DO920" s="1">
        <v>10.029999999999999</v>
      </c>
      <c r="DQ920" s="1">
        <v>200205</v>
      </c>
      <c r="DR920" s="1">
        <v>-99.99</v>
      </c>
      <c r="DS920" s="1">
        <v>-1.69</v>
      </c>
      <c r="DT920" s="1">
        <v>-5.19</v>
      </c>
      <c r="DU920" s="1">
        <v>-2.16</v>
      </c>
      <c r="DV920" s="1">
        <v>-0.83</v>
      </c>
      <c r="DW920" s="1">
        <v>-6.5</v>
      </c>
      <c r="DX920" s="1">
        <v>-5.46</v>
      </c>
      <c r="DY920" s="1">
        <v>-2.74</v>
      </c>
      <c r="DZ920" s="1">
        <v>-1.73</v>
      </c>
      <c r="EA920" s="1">
        <v>0.51</v>
      </c>
      <c r="EB920" s="1">
        <v>-5.15</v>
      </c>
      <c r="EC920" s="1">
        <v>-6.62</v>
      </c>
      <c r="ED920" s="1">
        <v>-6.32</v>
      </c>
      <c r="EE920" s="1">
        <v>-6.55</v>
      </c>
      <c r="EF920" s="1">
        <v>-4.1500000000000004</v>
      </c>
      <c r="EG920" s="1">
        <v>-2.56</v>
      </c>
      <c r="EH920" s="1">
        <v>-2.94</v>
      </c>
      <c r="EI920" s="1">
        <v>-2.02</v>
      </c>
      <c r="EJ920" s="1">
        <v>-1.4</v>
      </c>
      <c r="EL920">
        <v>200205</v>
      </c>
      <c r="EM920">
        <v>-1.38</v>
      </c>
      <c r="EN920">
        <v>-3.26</v>
      </c>
      <c r="EO920">
        <v>1.57</v>
      </c>
      <c r="EP920">
        <v>0.14000000000000001</v>
      </c>
      <c r="ER920" s="1">
        <v>200211</v>
      </c>
      <c r="ES920" s="1">
        <v>-16.190000000000001</v>
      </c>
      <c r="EU920" s="1">
        <v>200112</v>
      </c>
      <c r="EV920" s="1">
        <v>1.72</v>
      </c>
      <c r="EX920" s="1">
        <v>200611</v>
      </c>
      <c r="EY920" s="1">
        <v>-1.93</v>
      </c>
      <c r="FA920" s="1">
        <v>200211</v>
      </c>
      <c r="FB920" s="1">
        <f>IF(ISERROR(VLOOKUP($FA920,MOM,LOOKUPS!C$12,0)*$FB$6+VLOOKUP($FA920,STREV,LOOKUPS!C$10,0)*$FC$6+VLOOKUP($FA920,LTREV,LOOKUPS!C$9,0)*$FD$6+VLOOKUP($FA920,CFP,LOOKUPS!C$6,0)*$FE$6+VLOOKUP($FA920,EP,LOOKUPS!C$8,0)*$FF$6+VLOOKUP($FA920,BM,LOOKUPS!C$5,0)*$FG$6+VLOOKUP($FA920,DIV,LOOKUPS!C$7,0)*$FH$6++VLOOKUP($FA920,SIZE,LOOKUPS!C$11,0)*$FI$6),"",VLOOKUP($FA920,MOM,LOOKUPS!C$12,0)*$FB$6+VLOOKUP($FA920,STREV,LOOKUPS!C$10,0)*$FC$6+VLOOKUP($FA920,LTREV,LOOKUPS!C$9,0)*$FD$6+VLOOKUP($FA920,CFP,LOOKUPS!C$6,0)*$FE$6+VLOOKUP($FA920,EP,LOOKUPS!C$8,0)*$FF$6+VLOOKUP($FA920,BM,LOOKUPS!C$5,0)*$FG$6+VLOOKUP($FA920,DIV,LOOKUPS!C$7,0)*$FH$6++VLOOKUP($FA920,SIZE,LOOKUPS!C$11,0)*$FI$6)</f>
        <v>22.101700000000001</v>
      </c>
      <c r="FC920" s="1">
        <f>IF(ISERROR(VLOOKUP($FA920,MOM,LOOKUPS!D$12,0)*$FB$6+VLOOKUP($FA920,STREV,LOOKUPS!D$10,0)*$FC$6+VLOOKUP($FA920,LTREV,LOOKUPS!D$9,0)*$FD$6+VLOOKUP($FA920,CFP,LOOKUPS!D$6,0)*$FE$6+VLOOKUP($FA920,EP,LOOKUPS!D$8,0)*$FF$6+VLOOKUP($FA920,BM,LOOKUPS!D$5,0)*$FG$6+VLOOKUP($FA920,DIV,LOOKUPS!D$7,0)*$FH$6++VLOOKUP($FA920,SIZE,LOOKUPS!D$11,0)*$FI$6),"",VLOOKUP($FA920,MOM,LOOKUPS!D$12,0)*$FB$6+VLOOKUP($FA920,STREV,LOOKUPS!D$10,0)*$FC$6+VLOOKUP($FA920,LTREV,LOOKUPS!D$9,0)*$FD$6+VLOOKUP($FA920,CFP,LOOKUPS!D$6,0)*$FE$6+VLOOKUP($FA920,EP,LOOKUPS!D$8,0)*$FF$6+VLOOKUP($FA920,BM,LOOKUPS!D$5,0)*$FG$6+VLOOKUP($FA920,DIV,LOOKUPS!D$7,0)*$FH$6++VLOOKUP($FA920,SIZE,LOOKUPS!D$11,0)*$FI$6)</f>
        <v>14.204600000000001</v>
      </c>
      <c r="FD920" s="1">
        <f>IF(ISERROR(VLOOKUP($FA920,MOM,LOOKUPS!E$12,0)*$FB$6+VLOOKUP($FA920,STREV,LOOKUPS!E$10,0)*$FC$6+VLOOKUP($FA920,LTREV,LOOKUPS!E$9,0)*$FD$6+VLOOKUP($FA920,CFP,LOOKUPS!E$6,0)*$FE$6+VLOOKUP($FA920,EP,LOOKUPS!E$8,0)*$FF$6+VLOOKUP($FA920,BM,LOOKUPS!E$5,0)*$FG$6+VLOOKUP($FA920,DIV,LOOKUPS!E$7,0)*$FH$6++VLOOKUP($FA920,SIZE,LOOKUPS!E$11,0)*$FI$6),"",VLOOKUP($FA920,MOM,LOOKUPS!E$12,0)*$FB$6+VLOOKUP($FA920,STREV,LOOKUPS!E$10,0)*$FC$6+VLOOKUP($FA920,LTREV,LOOKUPS!E$9,0)*$FD$6+VLOOKUP($FA920,CFP,LOOKUPS!E$6,0)*$FE$6+VLOOKUP($FA920,EP,LOOKUPS!E$8,0)*$FF$6+VLOOKUP($FA920,BM,LOOKUPS!E$5,0)*$FG$6+VLOOKUP($FA920,DIV,LOOKUPS!E$7,0)*$FH$6++VLOOKUP($FA920,SIZE,LOOKUPS!E$11,0)*$FI$6)</f>
        <v>12.509400000000001</v>
      </c>
      <c r="FE920" s="1">
        <f>IF(ISERROR(VLOOKUP($FA920,MOM,LOOKUPS!F$12,0)*$FB$6+VLOOKUP($FA920,STREV,LOOKUPS!F$10,0)*$FC$6+VLOOKUP($FA920,LTREV,LOOKUPS!F$9,0)*$FD$6+VLOOKUP($FA920,CFP,LOOKUPS!F$6,0)*$FE$6+VLOOKUP($FA920,EP,LOOKUPS!F$8,0)*$FF$6+VLOOKUP($FA920,BM,LOOKUPS!F$5,0)*$FG$6+VLOOKUP($FA920,DIV,LOOKUPS!F$7,0)*$FH$6++VLOOKUP($FA920,SIZE,LOOKUPS!F$11,0)*$FI$6),"",VLOOKUP($FA920,MOM,LOOKUPS!F$12,0)*$FB$6+VLOOKUP($FA920,STREV,LOOKUPS!F$10,0)*$FC$6+VLOOKUP($FA920,LTREV,LOOKUPS!F$9,0)*$FD$6+VLOOKUP($FA920,CFP,LOOKUPS!F$6,0)*$FE$6+VLOOKUP($FA920,EP,LOOKUPS!F$8,0)*$FF$6+VLOOKUP($FA920,BM,LOOKUPS!F$5,0)*$FG$6+VLOOKUP($FA920,DIV,LOOKUPS!F$7,0)*$FH$6++VLOOKUP($FA920,SIZE,LOOKUPS!F$11,0)*$FI$6)</f>
        <v>9.4954999999999998</v>
      </c>
      <c r="FF920" s="1">
        <f>IF(ISERROR(VLOOKUP($FA920,MOM,LOOKUPS!G$12,0)*$FB$6+VLOOKUP($FA920,STREV,LOOKUPS!G$10,0)*$FC$6+VLOOKUP($FA920,LTREV,LOOKUPS!G$9,0)*$FD$6+VLOOKUP($FA920,CFP,LOOKUPS!G$6,0)*$FE$6+VLOOKUP($FA920,EP,LOOKUPS!G$8,0)*$FF$6+VLOOKUP($FA920,BM,LOOKUPS!G$5,0)*$FG$6+VLOOKUP($FA920,DIV,LOOKUPS!G$7,0)*$FH$6++VLOOKUP($FA920,SIZE,LOOKUPS!G$11,0)*$FI$6),"",VLOOKUP($FA920,MOM,LOOKUPS!G$12,0)*$FB$6+VLOOKUP($FA920,STREV,LOOKUPS!G$10,0)*$FC$6+VLOOKUP($FA920,LTREV,LOOKUPS!G$9,0)*$FD$6+VLOOKUP($FA920,CFP,LOOKUPS!G$6,0)*$FE$6+VLOOKUP($FA920,EP,LOOKUPS!G$8,0)*$FF$6+VLOOKUP($FA920,BM,LOOKUPS!G$5,0)*$FG$6+VLOOKUP($FA920,DIV,LOOKUPS!G$7,0)*$FH$6++VLOOKUP($FA920,SIZE,LOOKUPS!G$11,0)*$FI$6)</f>
        <v>8.1677999999999997</v>
      </c>
      <c r="FG920" s="1">
        <f>IF(ISERROR(VLOOKUP($FA920,MOM,LOOKUPS!H$12,0)*$FB$6+VLOOKUP($FA920,STREV,LOOKUPS!H$10,0)*$FC$6+VLOOKUP($FA920,LTREV,LOOKUPS!H$9,0)*$FD$6+VLOOKUP($FA920,CFP,LOOKUPS!H$6,0)*$FE$6+VLOOKUP($FA920,EP,LOOKUPS!H$8,0)*$FF$6+VLOOKUP($FA920,BM,LOOKUPS!H$5,0)*$FG$6+VLOOKUP($FA920,DIV,LOOKUPS!H$7,0)*$FH$6++VLOOKUP($FA920,SIZE,LOOKUPS!H$11,0)*$FI$6),"",VLOOKUP($FA920,MOM,LOOKUPS!H$12,0)*$FB$6+VLOOKUP($FA920,STREV,LOOKUPS!H$10,0)*$FC$6+VLOOKUP($FA920,LTREV,LOOKUPS!H$9,0)*$FD$6+VLOOKUP($FA920,CFP,LOOKUPS!H$6,0)*$FE$6+VLOOKUP($FA920,EP,LOOKUPS!H$8,0)*$FF$6+VLOOKUP($FA920,BM,LOOKUPS!H$5,0)*$FG$6+VLOOKUP($FA920,DIV,LOOKUPS!H$7,0)*$FH$6++VLOOKUP($FA920,SIZE,LOOKUPS!H$11,0)*$FI$6)</f>
        <v>9.7541000000000011</v>
      </c>
      <c r="FH920" s="1">
        <f>IF(ISERROR(VLOOKUP($FA920,MOM,LOOKUPS!I$12,0)*$FB$6+VLOOKUP($FA920,STREV,LOOKUPS!I$10,0)*$FC$6+VLOOKUP($FA920,LTREV,LOOKUPS!I$9,0)*$FD$6+VLOOKUP($FA920,CFP,LOOKUPS!I$6,0)*$FE$6+VLOOKUP($FA920,EP,LOOKUPS!I$8,0)*$FF$6+VLOOKUP($FA920,BM,LOOKUPS!I$5,0)*$FG$6+VLOOKUP($FA920,DIV,LOOKUPS!I$7,0)*$FH$6++VLOOKUP($FA920,SIZE,LOOKUPS!I$11,0)*$FI$6),"",VLOOKUP($FA920,MOM,LOOKUPS!I$12,0)*$FB$6+VLOOKUP($FA920,STREV,LOOKUPS!I$10,0)*$FC$6+VLOOKUP($FA920,LTREV,LOOKUPS!I$9,0)*$FD$6+VLOOKUP($FA920,CFP,LOOKUPS!I$6,0)*$FE$6+VLOOKUP($FA920,EP,LOOKUPS!I$8,0)*$FF$6+VLOOKUP($FA920,BM,LOOKUPS!I$5,0)*$FG$6+VLOOKUP($FA920,DIV,LOOKUPS!I$7,0)*$FH$6++VLOOKUP($FA920,SIZE,LOOKUPS!I$11,0)*$FI$6)</f>
        <v>7.7588000000000008</v>
      </c>
      <c r="FI920" s="1">
        <f>IF(ISERROR(VLOOKUP($FA920,MOM,LOOKUPS!J$12,0)*$FB$6+VLOOKUP($FA920,STREV,LOOKUPS!J$10,0)*$FC$6+VLOOKUP($FA920,LTREV,LOOKUPS!J$9,0)*$FD$6+VLOOKUP($FA920,CFP,LOOKUPS!J$6,0)*$FE$6+VLOOKUP($FA920,EP,LOOKUPS!J$8,0)*$FF$6+VLOOKUP($FA920,BM,LOOKUPS!J$5,0)*$FG$6+VLOOKUP($FA920,DIV,LOOKUPS!J$7,0)*$FH$6++VLOOKUP($FA920,SIZE,LOOKUPS!J$11,0)*$FI$6),"",VLOOKUP($FA920,MOM,LOOKUPS!J$12,0)*$FB$6+VLOOKUP($FA920,STREV,LOOKUPS!J$10,0)*$FC$6+VLOOKUP($FA920,LTREV,LOOKUPS!J$9,0)*$FD$6+VLOOKUP($FA920,CFP,LOOKUPS!J$6,0)*$FE$6+VLOOKUP($FA920,EP,LOOKUPS!J$8,0)*$FF$6+VLOOKUP($FA920,BM,LOOKUPS!J$5,0)*$FG$6+VLOOKUP($FA920,DIV,LOOKUPS!J$7,0)*$FH$6++VLOOKUP($FA920,SIZE,LOOKUPS!J$11,0)*$FI$6)</f>
        <v>8.1333000000000002</v>
      </c>
      <c r="FJ920" s="1">
        <f>IF(ISERROR(VLOOKUP($FA920,MOM,LOOKUPS!K$12,0)*$FB$6+VLOOKUP($FA920,STREV,LOOKUPS!K$10,0)*$FC$6+VLOOKUP($FA920,LTREV,LOOKUPS!K$9,0)*$FD$6+VLOOKUP($FA920,CFP,LOOKUPS!K$6,0)*$FE$6+VLOOKUP($FA920,EP,LOOKUPS!K$8,0)*$FF$6+VLOOKUP($FA920,BM,LOOKUPS!K$5,0)*$FG$6+VLOOKUP($FA920,DIV,LOOKUPS!K$7,0)*$FH$6++VLOOKUP($FA920,SIZE,LOOKUPS!K$11,0)*$FI$6),"",VLOOKUP($FA920,MOM,LOOKUPS!K$12,0)*$FB$6+VLOOKUP($FA920,STREV,LOOKUPS!K$10,0)*$FC$6+VLOOKUP($FA920,LTREV,LOOKUPS!K$9,0)*$FD$6+VLOOKUP($FA920,CFP,LOOKUPS!K$6,0)*$FE$6+VLOOKUP($FA920,EP,LOOKUPS!K$8,0)*$FF$6+VLOOKUP($FA920,BM,LOOKUPS!K$5,0)*$FG$6+VLOOKUP($FA920,DIV,LOOKUPS!K$7,0)*$FH$6++VLOOKUP($FA920,SIZE,LOOKUPS!K$11,0)*$FI$6)</f>
        <v>9.5274000000000001</v>
      </c>
      <c r="FK920" s="1">
        <f>IF(ISERROR(VLOOKUP($FA920,MOM,LOOKUPS!L$12,0)*$FB$6+VLOOKUP($FA920,STREV,LOOKUPS!L$10,0)*$FC$6+VLOOKUP($FA920,LTREV,LOOKUPS!L$9,0)*$FD$6+VLOOKUP($FA920,CFP,LOOKUPS!L$6,0)*$FE$6+VLOOKUP($FA920,EP,LOOKUPS!L$8,0)*$FF$6+VLOOKUP($FA920,BM,LOOKUPS!L$5,0)*$FG$6+VLOOKUP($FA920,DIV,LOOKUPS!L$7,0)*$FH$6++VLOOKUP($FA920,SIZE,LOOKUPS!L$11,0)*$FI$6),"",VLOOKUP($FA920,MOM,LOOKUPS!L$12,0)*$FB$6+VLOOKUP($FA920,STREV,LOOKUPS!L$10,0)*$FC$6+VLOOKUP($FA920,LTREV,LOOKUPS!L$9,0)*$FD$6+VLOOKUP($FA920,CFP,LOOKUPS!L$6,0)*$FE$6+VLOOKUP($FA920,EP,LOOKUPS!L$8,0)*$FF$6+VLOOKUP($FA920,BM,LOOKUPS!L$5,0)*$FG$6+VLOOKUP($FA920,DIV,LOOKUPS!L$7,0)*$FH$6++VLOOKUP($FA920,SIZE,LOOKUPS!L$11,0)*$FI$6)</f>
        <v>13.954699999999999</v>
      </c>
    </row>
    <row r="921" spans="1:167" x14ac:dyDescent="0.3">
      <c r="A921" s="1">
        <v>200212</v>
      </c>
      <c r="B921" s="1">
        <v>-14.51</v>
      </c>
      <c r="C921" s="1">
        <v>-8.5399999999999991</v>
      </c>
      <c r="D921" s="1">
        <v>-4.25</v>
      </c>
      <c r="E921" s="1">
        <v>-5.64</v>
      </c>
      <c r="F921" s="1">
        <v>-3.23</v>
      </c>
      <c r="G921" s="1">
        <v>-0.93</v>
      </c>
      <c r="H921" s="1">
        <v>-1.1499999999999999</v>
      </c>
      <c r="I921" s="1">
        <v>-0.34</v>
      </c>
      <c r="J921" s="1">
        <v>0.01</v>
      </c>
      <c r="K921" s="1">
        <v>-0.51</v>
      </c>
      <c r="M921" s="1">
        <v>200201</v>
      </c>
      <c r="N921" s="1">
        <v>4.08</v>
      </c>
      <c r="O921" s="1">
        <v>2.4500000000000002</v>
      </c>
      <c r="P921" s="1">
        <v>3.33</v>
      </c>
      <c r="Q921" s="1">
        <v>2.19</v>
      </c>
      <c r="R921" s="1">
        <v>1.89</v>
      </c>
      <c r="S921" s="1">
        <v>2.59</v>
      </c>
      <c r="T921" s="1">
        <v>1.71</v>
      </c>
      <c r="U921" s="1">
        <v>0.26</v>
      </c>
      <c r="V921" s="1">
        <v>0.76</v>
      </c>
      <c r="W921" s="1">
        <v>-1.18</v>
      </c>
      <c r="Y921" s="1">
        <v>200612</v>
      </c>
      <c r="Z921" s="1">
        <v>1.8</v>
      </c>
      <c r="AA921" s="1">
        <v>1.6</v>
      </c>
      <c r="AB921" s="1">
        <v>2.0099999999999998</v>
      </c>
      <c r="AC921" s="1">
        <v>0.77</v>
      </c>
      <c r="AD921" s="1">
        <v>2.09</v>
      </c>
      <c r="AE921" s="1">
        <v>0.86</v>
      </c>
      <c r="AF921" s="1">
        <v>1.28</v>
      </c>
      <c r="AG921" s="1">
        <v>0.56000000000000005</v>
      </c>
      <c r="AH921" s="1">
        <v>0.76</v>
      </c>
      <c r="AI921" s="1">
        <v>0.75</v>
      </c>
      <c r="CA921" s="1">
        <v>200206</v>
      </c>
      <c r="CB921" s="1">
        <v>-14.97</v>
      </c>
      <c r="CC921" s="1">
        <v>-10.96</v>
      </c>
      <c r="CD921" s="1">
        <v>-6.03</v>
      </c>
      <c r="CE921" s="1">
        <v>-4.79</v>
      </c>
      <c r="CF921" s="1">
        <v>-11.27</v>
      </c>
      <c r="CG921" s="1">
        <v>-9.16</v>
      </c>
      <c r="CH921" s="1">
        <v>-6.47</v>
      </c>
      <c r="CI921" s="1">
        <v>-3.78</v>
      </c>
      <c r="CJ921" s="1">
        <v>-5.19</v>
      </c>
      <c r="CK921" s="1">
        <v>-12.57</v>
      </c>
      <c r="CL921" s="1">
        <v>-9.75</v>
      </c>
      <c r="CM921" s="1">
        <v>-10.07</v>
      </c>
      <c r="CN921" s="1">
        <v>-8.23</v>
      </c>
      <c r="CO921" s="1">
        <v>-6.74</v>
      </c>
      <c r="CP921" s="1">
        <v>-6.24</v>
      </c>
      <c r="CQ921" s="1">
        <v>-3.61</v>
      </c>
      <c r="CR921" s="1">
        <v>-3.9</v>
      </c>
      <c r="CS921" s="1">
        <v>-4.1399999999999997</v>
      </c>
      <c r="CT921" s="1">
        <v>-6.59</v>
      </c>
      <c r="CV921" s="1">
        <v>200306</v>
      </c>
      <c r="CW921" s="1">
        <v>6.74</v>
      </c>
      <c r="CX921" s="1">
        <v>2.8</v>
      </c>
      <c r="CY921" s="1">
        <v>1.49</v>
      </c>
      <c r="CZ921" s="1">
        <v>1.31</v>
      </c>
      <c r="DA921" s="1">
        <v>2.72</v>
      </c>
      <c r="DB921" s="1">
        <v>2.08</v>
      </c>
      <c r="DC921" s="1">
        <v>2.02</v>
      </c>
      <c r="DD921" s="1">
        <v>1.08</v>
      </c>
      <c r="DE921" s="1">
        <v>1.23</v>
      </c>
      <c r="DF921" s="1">
        <v>3.18</v>
      </c>
      <c r="DG921" s="1">
        <v>2.2400000000000002</v>
      </c>
      <c r="DH921" s="1">
        <v>2.97</v>
      </c>
      <c r="DI921" s="1">
        <v>1.34</v>
      </c>
      <c r="DJ921" s="1">
        <v>2.14</v>
      </c>
      <c r="DK921" s="1">
        <v>1.92</v>
      </c>
      <c r="DL921" s="1">
        <v>0.68</v>
      </c>
      <c r="DM921" s="1">
        <v>1.43</v>
      </c>
      <c r="DN921" s="1">
        <v>1.03</v>
      </c>
      <c r="DO921" s="1">
        <v>1.48</v>
      </c>
      <c r="DQ921" s="1">
        <v>200206</v>
      </c>
      <c r="DR921" s="1">
        <v>-99.99</v>
      </c>
      <c r="DS921" s="1">
        <v>-6.36</v>
      </c>
      <c r="DT921" s="1">
        <v>-8.2200000000000006</v>
      </c>
      <c r="DU921" s="1">
        <v>-9.86</v>
      </c>
      <c r="DV921" s="1">
        <v>-6.43</v>
      </c>
      <c r="DW921" s="1">
        <v>-6.64</v>
      </c>
      <c r="DX921" s="1">
        <v>-8.06</v>
      </c>
      <c r="DY921" s="1">
        <v>-9.94</v>
      </c>
      <c r="DZ921" s="1">
        <v>-9.58</v>
      </c>
      <c r="EA921" s="1">
        <v>-7.22</v>
      </c>
      <c r="EB921" s="1">
        <v>-3.88</v>
      </c>
      <c r="EC921" s="1">
        <v>-5.93</v>
      </c>
      <c r="ED921" s="1">
        <v>-7.68</v>
      </c>
      <c r="EE921" s="1">
        <v>-7.73</v>
      </c>
      <c r="EF921" s="1">
        <v>-8.4600000000000009</v>
      </c>
      <c r="EG921" s="1">
        <v>-9.5299999999999994</v>
      </c>
      <c r="EH921" s="1">
        <v>-10.37</v>
      </c>
      <c r="EI921" s="1">
        <v>-9.19</v>
      </c>
      <c r="EJ921" s="1">
        <v>-10.029999999999999</v>
      </c>
      <c r="EL921">
        <v>200206</v>
      </c>
      <c r="EM921">
        <v>-7.21</v>
      </c>
      <c r="EN921">
        <v>4.2</v>
      </c>
      <c r="EO921">
        <v>0.04</v>
      </c>
      <c r="EP921">
        <v>0.13</v>
      </c>
      <c r="ER921" s="1">
        <v>200212</v>
      </c>
      <c r="ES921" s="1">
        <v>9.64</v>
      </c>
      <c r="EU921" s="1">
        <v>200201</v>
      </c>
      <c r="EV921" s="1">
        <v>1.55</v>
      </c>
      <c r="EX921" s="1">
        <v>200612</v>
      </c>
      <c r="EY921" s="1">
        <v>1.92</v>
      </c>
      <c r="FA921" s="1">
        <v>200212</v>
      </c>
      <c r="FB921" s="1">
        <f>IF(ISERROR(VLOOKUP($FA921,MOM,LOOKUPS!C$12,0)*$FB$6+VLOOKUP($FA921,STREV,LOOKUPS!C$10,0)*$FC$6+VLOOKUP($FA921,LTREV,LOOKUPS!C$9,0)*$FD$6+VLOOKUP($FA921,CFP,LOOKUPS!C$6,0)*$FE$6+VLOOKUP($FA921,EP,LOOKUPS!C$8,0)*$FF$6+VLOOKUP($FA921,BM,LOOKUPS!C$5,0)*$FG$6+VLOOKUP($FA921,DIV,LOOKUPS!C$7,0)*$FH$6++VLOOKUP($FA921,SIZE,LOOKUPS!C$11,0)*$FI$6),"",VLOOKUP($FA921,MOM,LOOKUPS!C$12,0)*$FB$6+VLOOKUP($FA921,STREV,LOOKUPS!C$10,0)*$FC$6+VLOOKUP($FA921,LTREV,LOOKUPS!C$9,0)*$FD$6+VLOOKUP($FA921,CFP,LOOKUPS!C$6,0)*$FE$6+VLOOKUP($FA921,EP,LOOKUPS!C$8,0)*$FF$6+VLOOKUP($FA921,BM,LOOKUPS!C$5,0)*$FG$6+VLOOKUP($FA921,DIV,LOOKUPS!C$7,0)*$FH$6++VLOOKUP($FA921,SIZE,LOOKUPS!C$11,0)*$FI$6)</f>
        <v>-12.800599999999999</v>
      </c>
      <c r="FC921" s="1">
        <f>IF(ISERROR(VLOOKUP($FA921,MOM,LOOKUPS!D$12,0)*$FB$6+VLOOKUP($FA921,STREV,LOOKUPS!D$10,0)*$FC$6+VLOOKUP($FA921,LTREV,LOOKUPS!D$9,0)*$FD$6+VLOOKUP($FA921,CFP,LOOKUPS!D$6,0)*$FE$6+VLOOKUP($FA921,EP,LOOKUPS!D$8,0)*$FF$6+VLOOKUP($FA921,BM,LOOKUPS!D$5,0)*$FG$6+VLOOKUP($FA921,DIV,LOOKUPS!D$7,0)*$FH$6++VLOOKUP($FA921,SIZE,LOOKUPS!D$11,0)*$FI$6),"",VLOOKUP($FA921,MOM,LOOKUPS!D$12,0)*$FB$6+VLOOKUP($FA921,STREV,LOOKUPS!D$10,0)*$FC$6+VLOOKUP($FA921,LTREV,LOOKUPS!D$9,0)*$FD$6+VLOOKUP($FA921,CFP,LOOKUPS!D$6,0)*$FE$6+VLOOKUP($FA921,EP,LOOKUPS!D$8,0)*$FF$6+VLOOKUP($FA921,BM,LOOKUPS!D$5,0)*$FG$6+VLOOKUP($FA921,DIV,LOOKUPS!D$7,0)*$FH$6++VLOOKUP($FA921,SIZE,LOOKUPS!D$11,0)*$FI$6)</f>
        <v>-8.2863000000000007</v>
      </c>
      <c r="FD921" s="1">
        <f>IF(ISERROR(VLOOKUP($FA921,MOM,LOOKUPS!E$12,0)*$FB$6+VLOOKUP($FA921,STREV,LOOKUPS!E$10,0)*$FC$6+VLOOKUP($FA921,LTREV,LOOKUPS!E$9,0)*$FD$6+VLOOKUP($FA921,CFP,LOOKUPS!E$6,0)*$FE$6+VLOOKUP($FA921,EP,LOOKUPS!E$8,0)*$FF$6+VLOOKUP($FA921,BM,LOOKUPS!E$5,0)*$FG$6+VLOOKUP($FA921,DIV,LOOKUPS!E$7,0)*$FH$6++VLOOKUP($FA921,SIZE,LOOKUPS!E$11,0)*$FI$6),"",VLOOKUP($FA921,MOM,LOOKUPS!E$12,0)*$FB$6+VLOOKUP($FA921,STREV,LOOKUPS!E$10,0)*$FC$6+VLOOKUP($FA921,LTREV,LOOKUPS!E$9,0)*$FD$6+VLOOKUP($FA921,CFP,LOOKUPS!E$6,0)*$FE$6+VLOOKUP($FA921,EP,LOOKUPS!E$8,0)*$FF$6+VLOOKUP($FA921,BM,LOOKUPS!E$5,0)*$FG$6+VLOOKUP($FA921,DIV,LOOKUPS!E$7,0)*$FH$6++VLOOKUP($FA921,SIZE,LOOKUPS!E$11,0)*$FI$6)</f>
        <v>-5.5296000000000003</v>
      </c>
      <c r="FE921" s="1">
        <f>IF(ISERROR(VLOOKUP($FA921,MOM,LOOKUPS!F$12,0)*$FB$6+VLOOKUP($FA921,STREV,LOOKUPS!F$10,0)*$FC$6+VLOOKUP($FA921,LTREV,LOOKUPS!F$9,0)*$FD$6+VLOOKUP($FA921,CFP,LOOKUPS!F$6,0)*$FE$6+VLOOKUP($FA921,EP,LOOKUPS!F$8,0)*$FF$6+VLOOKUP($FA921,BM,LOOKUPS!F$5,0)*$FG$6+VLOOKUP($FA921,DIV,LOOKUPS!F$7,0)*$FH$6++VLOOKUP($FA921,SIZE,LOOKUPS!F$11,0)*$FI$6),"",VLOOKUP($FA921,MOM,LOOKUPS!F$12,0)*$FB$6+VLOOKUP($FA921,STREV,LOOKUPS!F$10,0)*$FC$6+VLOOKUP($FA921,LTREV,LOOKUPS!F$9,0)*$FD$6+VLOOKUP($FA921,CFP,LOOKUPS!F$6,0)*$FE$6+VLOOKUP($FA921,EP,LOOKUPS!F$8,0)*$FF$6+VLOOKUP($FA921,BM,LOOKUPS!F$5,0)*$FG$6+VLOOKUP($FA921,DIV,LOOKUPS!F$7,0)*$FH$6++VLOOKUP($FA921,SIZE,LOOKUPS!F$11,0)*$FI$6)</f>
        <v>-5.2442000000000002</v>
      </c>
      <c r="FF921" s="1">
        <f>IF(ISERROR(VLOOKUP($FA921,MOM,LOOKUPS!G$12,0)*$FB$6+VLOOKUP($FA921,STREV,LOOKUPS!G$10,0)*$FC$6+VLOOKUP($FA921,LTREV,LOOKUPS!G$9,0)*$FD$6+VLOOKUP($FA921,CFP,LOOKUPS!G$6,0)*$FE$6+VLOOKUP($FA921,EP,LOOKUPS!G$8,0)*$FF$6+VLOOKUP($FA921,BM,LOOKUPS!G$5,0)*$FG$6+VLOOKUP($FA921,DIV,LOOKUPS!G$7,0)*$FH$6++VLOOKUP($FA921,SIZE,LOOKUPS!G$11,0)*$FI$6),"",VLOOKUP($FA921,MOM,LOOKUPS!G$12,0)*$FB$6+VLOOKUP($FA921,STREV,LOOKUPS!G$10,0)*$FC$6+VLOOKUP($FA921,LTREV,LOOKUPS!G$9,0)*$FD$6+VLOOKUP($FA921,CFP,LOOKUPS!G$6,0)*$FE$6+VLOOKUP($FA921,EP,LOOKUPS!G$8,0)*$FF$6+VLOOKUP($FA921,BM,LOOKUPS!G$5,0)*$FG$6+VLOOKUP($FA921,DIV,LOOKUPS!G$7,0)*$FH$6++VLOOKUP($FA921,SIZE,LOOKUPS!G$11,0)*$FI$6)</f>
        <v>-3.3784999999999998</v>
      </c>
      <c r="FG921" s="1">
        <f>IF(ISERROR(VLOOKUP($FA921,MOM,LOOKUPS!H$12,0)*$FB$6+VLOOKUP($FA921,STREV,LOOKUPS!H$10,0)*$FC$6+VLOOKUP($FA921,LTREV,LOOKUPS!H$9,0)*$FD$6+VLOOKUP($FA921,CFP,LOOKUPS!H$6,0)*$FE$6+VLOOKUP($FA921,EP,LOOKUPS!H$8,0)*$FF$6+VLOOKUP($FA921,BM,LOOKUPS!H$5,0)*$FG$6+VLOOKUP($FA921,DIV,LOOKUPS!H$7,0)*$FH$6++VLOOKUP($FA921,SIZE,LOOKUPS!H$11,0)*$FI$6),"",VLOOKUP($FA921,MOM,LOOKUPS!H$12,0)*$FB$6+VLOOKUP($FA921,STREV,LOOKUPS!H$10,0)*$FC$6+VLOOKUP($FA921,LTREV,LOOKUPS!H$9,0)*$FD$6+VLOOKUP($FA921,CFP,LOOKUPS!H$6,0)*$FE$6+VLOOKUP($FA921,EP,LOOKUPS!H$8,0)*$FF$6+VLOOKUP($FA921,BM,LOOKUPS!H$5,0)*$FG$6+VLOOKUP($FA921,DIV,LOOKUPS!H$7,0)*$FH$6++VLOOKUP($FA921,SIZE,LOOKUPS!H$11,0)*$FI$6)</f>
        <v>-2.4966999999999997</v>
      </c>
      <c r="FH921" s="1">
        <f>IF(ISERROR(VLOOKUP($FA921,MOM,LOOKUPS!I$12,0)*$FB$6+VLOOKUP($FA921,STREV,LOOKUPS!I$10,0)*$FC$6+VLOOKUP($FA921,LTREV,LOOKUPS!I$9,0)*$FD$6+VLOOKUP($FA921,CFP,LOOKUPS!I$6,0)*$FE$6+VLOOKUP($FA921,EP,LOOKUPS!I$8,0)*$FF$6+VLOOKUP($FA921,BM,LOOKUPS!I$5,0)*$FG$6+VLOOKUP($FA921,DIV,LOOKUPS!I$7,0)*$FH$6++VLOOKUP($FA921,SIZE,LOOKUPS!I$11,0)*$FI$6),"",VLOOKUP($FA921,MOM,LOOKUPS!I$12,0)*$FB$6+VLOOKUP($FA921,STREV,LOOKUPS!I$10,0)*$FC$6+VLOOKUP($FA921,LTREV,LOOKUPS!I$9,0)*$FD$6+VLOOKUP($FA921,CFP,LOOKUPS!I$6,0)*$FE$6+VLOOKUP($FA921,EP,LOOKUPS!I$8,0)*$FF$6+VLOOKUP($FA921,BM,LOOKUPS!I$5,0)*$FG$6+VLOOKUP($FA921,DIV,LOOKUPS!I$7,0)*$FH$6++VLOOKUP($FA921,SIZE,LOOKUPS!I$11,0)*$FI$6)</f>
        <v>-1.1632000000000002</v>
      </c>
      <c r="FI921" s="1">
        <f>IF(ISERROR(VLOOKUP($FA921,MOM,LOOKUPS!J$12,0)*$FB$6+VLOOKUP($FA921,STREV,LOOKUPS!J$10,0)*$FC$6+VLOOKUP($FA921,LTREV,LOOKUPS!J$9,0)*$FD$6+VLOOKUP($FA921,CFP,LOOKUPS!J$6,0)*$FE$6+VLOOKUP($FA921,EP,LOOKUPS!J$8,0)*$FF$6+VLOOKUP($FA921,BM,LOOKUPS!J$5,0)*$FG$6+VLOOKUP($FA921,DIV,LOOKUPS!J$7,0)*$FH$6++VLOOKUP($FA921,SIZE,LOOKUPS!J$11,0)*$FI$6),"",VLOOKUP($FA921,MOM,LOOKUPS!J$12,0)*$FB$6+VLOOKUP($FA921,STREV,LOOKUPS!J$10,0)*$FC$6+VLOOKUP($FA921,LTREV,LOOKUPS!J$9,0)*$FD$6+VLOOKUP($FA921,CFP,LOOKUPS!J$6,0)*$FE$6+VLOOKUP($FA921,EP,LOOKUPS!J$8,0)*$FF$6+VLOOKUP($FA921,BM,LOOKUPS!J$5,0)*$FG$6+VLOOKUP($FA921,DIV,LOOKUPS!J$7,0)*$FH$6++VLOOKUP($FA921,SIZE,LOOKUPS!J$11,0)*$FI$6)</f>
        <v>-1.5538000000000001</v>
      </c>
      <c r="FJ921" s="1">
        <f>IF(ISERROR(VLOOKUP($FA921,MOM,LOOKUPS!K$12,0)*$FB$6+VLOOKUP($FA921,STREV,LOOKUPS!K$10,0)*$FC$6+VLOOKUP($FA921,LTREV,LOOKUPS!K$9,0)*$FD$6+VLOOKUP($FA921,CFP,LOOKUPS!K$6,0)*$FE$6+VLOOKUP($FA921,EP,LOOKUPS!K$8,0)*$FF$6+VLOOKUP($FA921,BM,LOOKUPS!K$5,0)*$FG$6+VLOOKUP($FA921,DIV,LOOKUPS!K$7,0)*$FH$6++VLOOKUP($FA921,SIZE,LOOKUPS!K$11,0)*$FI$6),"",VLOOKUP($FA921,MOM,LOOKUPS!K$12,0)*$FB$6+VLOOKUP($FA921,STREV,LOOKUPS!K$10,0)*$FC$6+VLOOKUP($FA921,LTREV,LOOKUPS!K$9,0)*$FD$6+VLOOKUP($FA921,CFP,LOOKUPS!K$6,0)*$FE$6+VLOOKUP($FA921,EP,LOOKUPS!K$8,0)*$FF$6+VLOOKUP($FA921,BM,LOOKUPS!K$5,0)*$FG$6+VLOOKUP($FA921,DIV,LOOKUPS!K$7,0)*$FH$6++VLOOKUP($FA921,SIZE,LOOKUPS!K$11,0)*$FI$6)</f>
        <v>-1.1994</v>
      </c>
      <c r="FK921" s="1">
        <f>IF(ISERROR(VLOOKUP($FA921,MOM,LOOKUPS!L$12,0)*$FB$6+VLOOKUP($FA921,STREV,LOOKUPS!L$10,0)*$FC$6+VLOOKUP($FA921,LTREV,LOOKUPS!L$9,0)*$FD$6+VLOOKUP($FA921,CFP,LOOKUPS!L$6,0)*$FE$6+VLOOKUP($FA921,EP,LOOKUPS!L$8,0)*$FF$6+VLOOKUP($FA921,BM,LOOKUPS!L$5,0)*$FG$6+VLOOKUP($FA921,DIV,LOOKUPS!L$7,0)*$FH$6++VLOOKUP($FA921,SIZE,LOOKUPS!L$11,0)*$FI$6),"",VLOOKUP($FA921,MOM,LOOKUPS!L$12,0)*$FB$6+VLOOKUP($FA921,STREV,LOOKUPS!L$10,0)*$FC$6+VLOOKUP($FA921,LTREV,LOOKUPS!L$9,0)*$FD$6+VLOOKUP($FA921,CFP,LOOKUPS!L$6,0)*$FE$6+VLOOKUP($FA921,EP,LOOKUPS!L$8,0)*$FF$6+VLOOKUP($FA921,BM,LOOKUPS!L$5,0)*$FG$6+VLOOKUP($FA921,DIV,LOOKUPS!L$7,0)*$FH$6++VLOOKUP($FA921,SIZE,LOOKUPS!L$11,0)*$FI$6)</f>
        <v>-2.8422000000000001</v>
      </c>
    </row>
    <row r="922" spans="1:167" x14ac:dyDescent="0.3">
      <c r="A922" s="1">
        <v>200301</v>
      </c>
      <c r="B922" s="1">
        <v>2.1800000000000002</v>
      </c>
      <c r="C922" s="1">
        <v>-0.28000000000000003</v>
      </c>
      <c r="D922" s="1">
        <v>-1.8</v>
      </c>
      <c r="E922" s="1">
        <v>-1.44</v>
      </c>
      <c r="F922" s="1">
        <v>-2.0699999999999998</v>
      </c>
      <c r="G922" s="1">
        <v>-0.31</v>
      </c>
      <c r="H922" s="1">
        <v>0</v>
      </c>
      <c r="I922" s="1">
        <v>-0.17</v>
      </c>
      <c r="J922" s="1">
        <v>-0.06</v>
      </c>
      <c r="K922" s="1">
        <v>0.96</v>
      </c>
      <c r="M922" s="1">
        <v>200202</v>
      </c>
      <c r="N922" s="1">
        <v>-10.66</v>
      </c>
      <c r="O922" s="1">
        <v>-4.0999999999999996</v>
      </c>
      <c r="P922" s="1">
        <v>-3.14</v>
      </c>
      <c r="Q922" s="1">
        <v>-1.45</v>
      </c>
      <c r="R922" s="1">
        <v>-0.73</v>
      </c>
      <c r="S922" s="1">
        <v>-1.27</v>
      </c>
      <c r="T922" s="1">
        <v>-0.78</v>
      </c>
      <c r="U922" s="1">
        <v>-2.17</v>
      </c>
      <c r="V922" s="1">
        <v>-1.4</v>
      </c>
      <c r="W922" s="1">
        <v>-6.03</v>
      </c>
      <c r="Y922" s="1">
        <v>200701</v>
      </c>
      <c r="Z922" s="1">
        <v>3.67</v>
      </c>
      <c r="AA922" s="1">
        <v>2.7</v>
      </c>
      <c r="AB922" s="1">
        <v>1.71</v>
      </c>
      <c r="AC922" s="1">
        <v>1.69</v>
      </c>
      <c r="AD922" s="1">
        <v>2.13</v>
      </c>
      <c r="AE922" s="1">
        <v>1.27</v>
      </c>
      <c r="AF922" s="1">
        <v>2.09</v>
      </c>
      <c r="AG922" s="1">
        <v>1.7</v>
      </c>
      <c r="AH922" s="1">
        <v>2.76</v>
      </c>
      <c r="AI922" s="1">
        <v>2.48</v>
      </c>
      <c r="CA922" s="1">
        <v>200207</v>
      </c>
      <c r="CB922" s="1">
        <v>-13.13</v>
      </c>
      <c r="CC922" s="1">
        <v>-12.93</v>
      </c>
      <c r="CD922" s="1">
        <v>-12.36</v>
      </c>
      <c r="CE922" s="1">
        <v>-10.94</v>
      </c>
      <c r="CF922" s="1">
        <v>-13.12</v>
      </c>
      <c r="CG922" s="1">
        <v>-13.15</v>
      </c>
      <c r="CH922" s="1">
        <v>-12.35</v>
      </c>
      <c r="CI922" s="1">
        <v>-10.91</v>
      </c>
      <c r="CJ922" s="1">
        <v>-10.97</v>
      </c>
      <c r="CK922" s="1">
        <v>-11.92</v>
      </c>
      <c r="CL922" s="1">
        <v>-14.32</v>
      </c>
      <c r="CM922" s="1">
        <v>-12.38</v>
      </c>
      <c r="CN922" s="1">
        <v>-13.9</v>
      </c>
      <c r="CO922" s="1">
        <v>-12.65</v>
      </c>
      <c r="CP922" s="1">
        <v>-12.08</v>
      </c>
      <c r="CQ922" s="1">
        <v>-11</v>
      </c>
      <c r="CR922" s="1">
        <v>-10.83</v>
      </c>
      <c r="CS922" s="1">
        <v>-10.71</v>
      </c>
      <c r="CT922" s="1">
        <v>-11.22</v>
      </c>
      <c r="CV922" s="1">
        <v>200307</v>
      </c>
      <c r="CW922" s="1">
        <v>8.65</v>
      </c>
      <c r="CX922" s="1">
        <v>4.38</v>
      </c>
      <c r="CY922" s="1">
        <v>5.21</v>
      </c>
      <c r="CZ922" s="1">
        <v>3.72</v>
      </c>
      <c r="DA922" s="1">
        <v>4.49</v>
      </c>
      <c r="DB922" s="1">
        <v>4.38</v>
      </c>
      <c r="DC922" s="1">
        <v>5.19</v>
      </c>
      <c r="DD922" s="1">
        <v>5.44</v>
      </c>
      <c r="DE922" s="1">
        <v>2.77</v>
      </c>
      <c r="DF922" s="1">
        <v>3.92</v>
      </c>
      <c r="DG922" s="1">
        <v>5.07</v>
      </c>
      <c r="DH922" s="1">
        <v>4.12</v>
      </c>
      <c r="DI922" s="1">
        <v>4.5599999999999996</v>
      </c>
      <c r="DJ922" s="1">
        <v>5.72</v>
      </c>
      <c r="DK922" s="1">
        <v>4.55</v>
      </c>
      <c r="DL922" s="1">
        <v>5.69</v>
      </c>
      <c r="DM922" s="1">
        <v>5.15</v>
      </c>
      <c r="DN922" s="1">
        <v>3.04</v>
      </c>
      <c r="DO922" s="1">
        <v>2.42</v>
      </c>
      <c r="DQ922" s="1">
        <v>200207</v>
      </c>
      <c r="DR922" s="1">
        <v>-99.99</v>
      </c>
      <c r="DS922" s="1">
        <v>-12.3</v>
      </c>
      <c r="DT922" s="1">
        <v>-12.71</v>
      </c>
      <c r="DU922" s="1">
        <v>-9.4</v>
      </c>
      <c r="DV922" s="1">
        <v>-11.89</v>
      </c>
      <c r="DW922" s="1">
        <v>-15.9</v>
      </c>
      <c r="DX922" s="1">
        <v>-11.34</v>
      </c>
      <c r="DY922" s="1">
        <v>-10.31</v>
      </c>
      <c r="DZ922" s="1">
        <v>-8.7100000000000009</v>
      </c>
      <c r="EA922" s="1">
        <v>-10.59</v>
      </c>
      <c r="EB922" s="1">
        <v>-16.739999999999998</v>
      </c>
      <c r="EC922" s="1">
        <v>-15.64</v>
      </c>
      <c r="ED922" s="1">
        <v>-16.22</v>
      </c>
      <c r="EE922" s="1">
        <v>-12.7</v>
      </c>
      <c r="EF922" s="1">
        <v>-9.7100000000000009</v>
      </c>
      <c r="EG922" s="1">
        <v>-9.98</v>
      </c>
      <c r="EH922" s="1">
        <v>-10.64</v>
      </c>
      <c r="EI922" s="1">
        <v>-9.66</v>
      </c>
      <c r="EJ922" s="1">
        <v>-7.64</v>
      </c>
      <c r="EL922">
        <v>200207</v>
      </c>
      <c r="EM922">
        <v>-8.18</v>
      </c>
      <c r="EN922">
        <v>-5.22</v>
      </c>
      <c r="EO922">
        <v>-3.71</v>
      </c>
      <c r="EP922">
        <v>0.15</v>
      </c>
      <c r="ER922" s="1">
        <v>200301</v>
      </c>
      <c r="ES922" s="1">
        <v>1.6</v>
      </c>
      <c r="EU922" s="1">
        <v>200202</v>
      </c>
      <c r="EV922" s="1">
        <v>-0.08</v>
      </c>
      <c r="EX922" s="1">
        <v>200701</v>
      </c>
      <c r="EY922" s="1">
        <v>-0.63</v>
      </c>
      <c r="FA922" s="1">
        <v>200301</v>
      </c>
      <c r="FB922" s="1">
        <f>IF(ISERROR(VLOOKUP($FA922,MOM,LOOKUPS!C$12,0)*$FB$6+VLOOKUP($FA922,STREV,LOOKUPS!C$10,0)*$FC$6+VLOOKUP($FA922,LTREV,LOOKUPS!C$9,0)*$FD$6+VLOOKUP($FA922,CFP,LOOKUPS!C$6,0)*$FE$6+VLOOKUP($FA922,EP,LOOKUPS!C$8,0)*$FF$6+VLOOKUP($FA922,BM,LOOKUPS!C$5,0)*$FG$6+VLOOKUP($FA922,DIV,LOOKUPS!C$7,0)*$FH$6++VLOOKUP($FA922,SIZE,LOOKUPS!C$11,0)*$FI$6),"",VLOOKUP($FA922,MOM,LOOKUPS!C$12,0)*$FB$6+VLOOKUP($FA922,STREV,LOOKUPS!C$10,0)*$FC$6+VLOOKUP($FA922,LTREV,LOOKUPS!C$9,0)*$FD$6+VLOOKUP($FA922,CFP,LOOKUPS!C$6,0)*$FE$6+VLOOKUP($FA922,EP,LOOKUPS!C$8,0)*$FF$6+VLOOKUP($FA922,BM,LOOKUPS!C$5,0)*$FG$6+VLOOKUP($FA922,DIV,LOOKUPS!C$7,0)*$FH$6++VLOOKUP($FA922,SIZE,LOOKUPS!C$11,0)*$FI$6)</f>
        <v>0.5726</v>
      </c>
      <c r="FC922" s="1">
        <f>IF(ISERROR(VLOOKUP($FA922,MOM,LOOKUPS!D$12,0)*$FB$6+VLOOKUP($FA922,STREV,LOOKUPS!D$10,0)*$FC$6+VLOOKUP($FA922,LTREV,LOOKUPS!D$9,0)*$FD$6+VLOOKUP($FA922,CFP,LOOKUPS!D$6,0)*$FE$6+VLOOKUP($FA922,EP,LOOKUPS!D$8,0)*$FF$6+VLOOKUP($FA922,BM,LOOKUPS!D$5,0)*$FG$6+VLOOKUP($FA922,DIV,LOOKUPS!D$7,0)*$FH$6++VLOOKUP($FA922,SIZE,LOOKUPS!D$11,0)*$FI$6),"",VLOOKUP($FA922,MOM,LOOKUPS!D$12,0)*$FB$6+VLOOKUP($FA922,STREV,LOOKUPS!D$10,0)*$FC$6+VLOOKUP($FA922,LTREV,LOOKUPS!D$9,0)*$FD$6+VLOOKUP($FA922,CFP,LOOKUPS!D$6,0)*$FE$6+VLOOKUP($FA922,EP,LOOKUPS!D$8,0)*$FF$6+VLOOKUP($FA922,BM,LOOKUPS!D$5,0)*$FG$6+VLOOKUP($FA922,DIV,LOOKUPS!D$7,0)*$FH$6++VLOOKUP($FA922,SIZE,LOOKUPS!D$11,0)*$FI$6)</f>
        <v>-0.33690000000000009</v>
      </c>
      <c r="FD922" s="1">
        <f>IF(ISERROR(VLOOKUP($FA922,MOM,LOOKUPS!E$12,0)*$FB$6+VLOOKUP($FA922,STREV,LOOKUPS!E$10,0)*$FC$6+VLOOKUP($FA922,LTREV,LOOKUPS!E$9,0)*$FD$6+VLOOKUP($FA922,CFP,LOOKUPS!E$6,0)*$FE$6+VLOOKUP($FA922,EP,LOOKUPS!E$8,0)*$FF$6+VLOOKUP($FA922,BM,LOOKUPS!E$5,0)*$FG$6+VLOOKUP($FA922,DIV,LOOKUPS!E$7,0)*$FH$6++VLOOKUP($FA922,SIZE,LOOKUPS!E$11,0)*$FI$6),"",VLOOKUP($FA922,MOM,LOOKUPS!E$12,0)*$FB$6+VLOOKUP($FA922,STREV,LOOKUPS!E$10,0)*$FC$6+VLOOKUP($FA922,LTREV,LOOKUPS!E$9,0)*$FD$6+VLOOKUP($FA922,CFP,LOOKUPS!E$6,0)*$FE$6+VLOOKUP($FA922,EP,LOOKUPS!E$8,0)*$FF$6+VLOOKUP($FA922,BM,LOOKUPS!E$5,0)*$FG$6+VLOOKUP($FA922,DIV,LOOKUPS!E$7,0)*$FH$6++VLOOKUP($FA922,SIZE,LOOKUPS!E$11,0)*$FI$6)</f>
        <v>-0.73630000000000007</v>
      </c>
      <c r="FE922" s="1">
        <f>IF(ISERROR(VLOOKUP($FA922,MOM,LOOKUPS!F$12,0)*$FB$6+VLOOKUP($FA922,STREV,LOOKUPS!F$10,0)*$FC$6+VLOOKUP($FA922,LTREV,LOOKUPS!F$9,0)*$FD$6+VLOOKUP($FA922,CFP,LOOKUPS!F$6,0)*$FE$6+VLOOKUP($FA922,EP,LOOKUPS!F$8,0)*$FF$6+VLOOKUP($FA922,BM,LOOKUPS!F$5,0)*$FG$6+VLOOKUP($FA922,DIV,LOOKUPS!F$7,0)*$FH$6++VLOOKUP($FA922,SIZE,LOOKUPS!F$11,0)*$FI$6),"",VLOOKUP($FA922,MOM,LOOKUPS!F$12,0)*$FB$6+VLOOKUP($FA922,STREV,LOOKUPS!F$10,0)*$FC$6+VLOOKUP($FA922,LTREV,LOOKUPS!F$9,0)*$FD$6+VLOOKUP($FA922,CFP,LOOKUPS!F$6,0)*$FE$6+VLOOKUP($FA922,EP,LOOKUPS!F$8,0)*$FF$6+VLOOKUP($FA922,BM,LOOKUPS!F$5,0)*$FG$6+VLOOKUP($FA922,DIV,LOOKUPS!F$7,0)*$FH$6++VLOOKUP($FA922,SIZE,LOOKUPS!F$11,0)*$FI$6)</f>
        <v>-0.52229999999999999</v>
      </c>
      <c r="FF922" s="1">
        <f>IF(ISERROR(VLOOKUP($FA922,MOM,LOOKUPS!G$12,0)*$FB$6+VLOOKUP($FA922,STREV,LOOKUPS!G$10,0)*$FC$6+VLOOKUP($FA922,LTREV,LOOKUPS!G$9,0)*$FD$6+VLOOKUP($FA922,CFP,LOOKUPS!G$6,0)*$FE$6+VLOOKUP($FA922,EP,LOOKUPS!G$8,0)*$FF$6+VLOOKUP($FA922,BM,LOOKUPS!G$5,0)*$FG$6+VLOOKUP($FA922,DIV,LOOKUPS!G$7,0)*$FH$6++VLOOKUP($FA922,SIZE,LOOKUPS!G$11,0)*$FI$6),"",VLOOKUP($FA922,MOM,LOOKUPS!G$12,0)*$FB$6+VLOOKUP($FA922,STREV,LOOKUPS!G$10,0)*$FC$6+VLOOKUP($FA922,LTREV,LOOKUPS!G$9,0)*$FD$6+VLOOKUP($FA922,CFP,LOOKUPS!G$6,0)*$FE$6+VLOOKUP($FA922,EP,LOOKUPS!G$8,0)*$FF$6+VLOOKUP($FA922,BM,LOOKUPS!G$5,0)*$FG$6+VLOOKUP($FA922,DIV,LOOKUPS!G$7,0)*$FH$6++VLOOKUP($FA922,SIZE,LOOKUPS!G$11,0)*$FI$6)</f>
        <v>-1.5493999999999999</v>
      </c>
      <c r="FG922" s="1">
        <f>IF(ISERROR(VLOOKUP($FA922,MOM,LOOKUPS!H$12,0)*$FB$6+VLOOKUP($FA922,STREV,LOOKUPS!H$10,0)*$FC$6+VLOOKUP($FA922,LTREV,LOOKUPS!H$9,0)*$FD$6+VLOOKUP($FA922,CFP,LOOKUPS!H$6,0)*$FE$6+VLOOKUP($FA922,EP,LOOKUPS!H$8,0)*$FF$6+VLOOKUP($FA922,BM,LOOKUPS!H$5,0)*$FG$6+VLOOKUP($FA922,DIV,LOOKUPS!H$7,0)*$FH$6++VLOOKUP($FA922,SIZE,LOOKUPS!H$11,0)*$FI$6),"",VLOOKUP($FA922,MOM,LOOKUPS!H$12,0)*$FB$6+VLOOKUP($FA922,STREV,LOOKUPS!H$10,0)*$FC$6+VLOOKUP($FA922,LTREV,LOOKUPS!H$9,0)*$FD$6+VLOOKUP($FA922,CFP,LOOKUPS!H$6,0)*$FE$6+VLOOKUP($FA922,EP,LOOKUPS!H$8,0)*$FF$6+VLOOKUP($FA922,BM,LOOKUPS!H$5,0)*$FG$6+VLOOKUP($FA922,DIV,LOOKUPS!H$7,0)*$FH$6++VLOOKUP($FA922,SIZE,LOOKUPS!H$11,0)*$FI$6)</f>
        <v>-0.60109999999999997</v>
      </c>
      <c r="FH922" s="1">
        <f>IF(ISERROR(VLOOKUP($FA922,MOM,LOOKUPS!I$12,0)*$FB$6+VLOOKUP($FA922,STREV,LOOKUPS!I$10,0)*$FC$6+VLOOKUP($FA922,LTREV,LOOKUPS!I$9,0)*$FD$6+VLOOKUP($FA922,CFP,LOOKUPS!I$6,0)*$FE$6+VLOOKUP($FA922,EP,LOOKUPS!I$8,0)*$FF$6+VLOOKUP($FA922,BM,LOOKUPS!I$5,0)*$FG$6+VLOOKUP($FA922,DIV,LOOKUPS!I$7,0)*$FH$6++VLOOKUP($FA922,SIZE,LOOKUPS!I$11,0)*$FI$6),"",VLOOKUP($FA922,MOM,LOOKUPS!I$12,0)*$FB$6+VLOOKUP($FA922,STREV,LOOKUPS!I$10,0)*$FC$6+VLOOKUP($FA922,LTREV,LOOKUPS!I$9,0)*$FD$6+VLOOKUP($FA922,CFP,LOOKUPS!I$6,0)*$FE$6+VLOOKUP($FA922,EP,LOOKUPS!I$8,0)*$FF$6+VLOOKUP($FA922,BM,LOOKUPS!I$5,0)*$FG$6+VLOOKUP($FA922,DIV,LOOKUPS!I$7,0)*$FH$6++VLOOKUP($FA922,SIZE,LOOKUPS!I$11,0)*$FI$6)</f>
        <v>-0.97389999999999999</v>
      </c>
      <c r="FI922" s="1">
        <f>IF(ISERROR(VLOOKUP($FA922,MOM,LOOKUPS!J$12,0)*$FB$6+VLOOKUP($FA922,STREV,LOOKUPS!J$10,0)*$FC$6+VLOOKUP($FA922,LTREV,LOOKUPS!J$9,0)*$FD$6+VLOOKUP($FA922,CFP,LOOKUPS!J$6,0)*$FE$6+VLOOKUP($FA922,EP,LOOKUPS!J$8,0)*$FF$6+VLOOKUP($FA922,BM,LOOKUPS!J$5,0)*$FG$6+VLOOKUP($FA922,DIV,LOOKUPS!J$7,0)*$FH$6++VLOOKUP($FA922,SIZE,LOOKUPS!J$11,0)*$FI$6),"",VLOOKUP($FA922,MOM,LOOKUPS!J$12,0)*$FB$6+VLOOKUP($FA922,STREV,LOOKUPS!J$10,0)*$FC$6+VLOOKUP($FA922,LTREV,LOOKUPS!J$9,0)*$FD$6+VLOOKUP($FA922,CFP,LOOKUPS!J$6,0)*$FE$6+VLOOKUP($FA922,EP,LOOKUPS!J$8,0)*$FF$6+VLOOKUP($FA922,BM,LOOKUPS!J$5,0)*$FG$6+VLOOKUP($FA922,DIV,LOOKUPS!J$7,0)*$FH$6++VLOOKUP($FA922,SIZE,LOOKUPS!J$11,0)*$FI$6)</f>
        <v>-0.35260000000000002</v>
      </c>
      <c r="FJ922" s="1">
        <f>IF(ISERROR(VLOOKUP($FA922,MOM,LOOKUPS!K$12,0)*$FB$6+VLOOKUP($FA922,STREV,LOOKUPS!K$10,0)*$FC$6+VLOOKUP($FA922,LTREV,LOOKUPS!K$9,0)*$FD$6+VLOOKUP($FA922,CFP,LOOKUPS!K$6,0)*$FE$6+VLOOKUP($FA922,EP,LOOKUPS!K$8,0)*$FF$6+VLOOKUP($FA922,BM,LOOKUPS!K$5,0)*$FG$6+VLOOKUP($FA922,DIV,LOOKUPS!K$7,0)*$FH$6++VLOOKUP($FA922,SIZE,LOOKUPS!K$11,0)*$FI$6),"",VLOOKUP($FA922,MOM,LOOKUPS!K$12,0)*$FB$6+VLOOKUP($FA922,STREV,LOOKUPS!K$10,0)*$FC$6+VLOOKUP($FA922,LTREV,LOOKUPS!K$9,0)*$FD$6+VLOOKUP($FA922,CFP,LOOKUPS!K$6,0)*$FE$6+VLOOKUP($FA922,EP,LOOKUPS!K$8,0)*$FF$6+VLOOKUP($FA922,BM,LOOKUPS!K$5,0)*$FG$6+VLOOKUP($FA922,DIV,LOOKUPS!K$7,0)*$FH$6++VLOOKUP($FA922,SIZE,LOOKUPS!K$11,0)*$FI$6)</f>
        <v>1.05</v>
      </c>
      <c r="FK922" s="1">
        <f>IF(ISERROR(VLOOKUP($FA922,MOM,LOOKUPS!L$12,0)*$FB$6+VLOOKUP($FA922,STREV,LOOKUPS!L$10,0)*$FC$6+VLOOKUP($FA922,LTREV,LOOKUPS!L$9,0)*$FD$6+VLOOKUP($FA922,CFP,LOOKUPS!L$6,0)*$FE$6+VLOOKUP($FA922,EP,LOOKUPS!L$8,0)*$FF$6+VLOOKUP($FA922,BM,LOOKUPS!L$5,0)*$FG$6+VLOOKUP($FA922,DIV,LOOKUPS!L$7,0)*$FH$6++VLOOKUP($FA922,SIZE,LOOKUPS!L$11,0)*$FI$6),"",VLOOKUP($FA922,MOM,LOOKUPS!L$12,0)*$FB$6+VLOOKUP($FA922,STREV,LOOKUPS!L$10,0)*$FC$6+VLOOKUP($FA922,LTREV,LOOKUPS!L$9,0)*$FD$6+VLOOKUP($FA922,CFP,LOOKUPS!L$6,0)*$FE$6+VLOOKUP($FA922,EP,LOOKUPS!L$8,0)*$FF$6+VLOOKUP($FA922,BM,LOOKUPS!L$5,0)*$FG$6+VLOOKUP($FA922,DIV,LOOKUPS!L$7,0)*$FH$6++VLOOKUP($FA922,SIZE,LOOKUPS!L$11,0)*$FI$6)</f>
        <v>1.6618000000000002</v>
      </c>
    </row>
    <row r="923" spans="1:167" x14ac:dyDescent="0.3">
      <c r="A923" s="1">
        <v>200302</v>
      </c>
      <c r="B923" s="1">
        <v>-4.9000000000000004</v>
      </c>
      <c r="C923" s="1">
        <v>-3.88</v>
      </c>
      <c r="D923" s="1">
        <v>-3.36</v>
      </c>
      <c r="E923" s="1">
        <v>-2.74</v>
      </c>
      <c r="F923" s="1">
        <v>-3.08</v>
      </c>
      <c r="G923" s="1">
        <v>-1.37</v>
      </c>
      <c r="H923" s="1">
        <v>-1.56</v>
      </c>
      <c r="I923" s="1">
        <v>-0.64</v>
      </c>
      <c r="J923" s="1">
        <v>-0.67</v>
      </c>
      <c r="K923" s="1">
        <v>-1.1200000000000001</v>
      </c>
      <c r="M923" s="1">
        <v>200203</v>
      </c>
      <c r="N923" s="1">
        <v>10.69</v>
      </c>
      <c r="O923" s="1">
        <v>8.25</v>
      </c>
      <c r="P923" s="1">
        <v>7.31</v>
      </c>
      <c r="Q923" s="1">
        <v>7.67</v>
      </c>
      <c r="R923" s="1">
        <v>7.21</v>
      </c>
      <c r="S923" s="1">
        <v>6.51</v>
      </c>
      <c r="T923" s="1">
        <v>6.66</v>
      </c>
      <c r="U923" s="1">
        <v>7.42</v>
      </c>
      <c r="V923" s="1">
        <v>6.57</v>
      </c>
      <c r="W923" s="1">
        <v>7.95</v>
      </c>
      <c r="Y923" s="1">
        <v>200702</v>
      </c>
      <c r="Z923" s="1">
        <v>1.22</v>
      </c>
      <c r="AA923" s="1">
        <v>1.28</v>
      </c>
      <c r="AB923" s="1">
        <v>-0.91</v>
      </c>
      <c r="AC923" s="1">
        <v>-0.21</v>
      </c>
      <c r="AD923" s="1">
        <v>0.01</v>
      </c>
      <c r="AE923" s="1">
        <v>0.21</v>
      </c>
      <c r="AF923" s="1">
        <v>-0.16</v>
      </c>
      <c r="AG923" s="1">
        <v>-0.47</v>
      </c>
      <c r="AH923" s="1">
        <v>-0.36</v>
      </c>
      <c r="AI923" s="1">
        <v>0.73</v>
      </c>
      <c r="CA923" s="1">
        <v>200208</v>
      </c>
      <c r="CB923" s="1">
        <v>0.23</v>
      </c>
      <c r="CC923" s="1">
        <v>-0.18</v>
      </c>
      <c r="CD923" s="1">
        <v>0.57999999999999996</v>
      </c>
      <c r="CE923" s="1">
        <v>0.37</v>
      </c>
      <c r="CF923" s="1">
        <v>-0.5</v>
      </c>
      <c r="CG923" s="1">
        <v>0.14000000000000001</v>
      </c>
      <c r="CH923" s="1">
        <v>0.55000000000000004</v>
      </c>
      <c r="CI923" s="1">
        <v>0.95</v>
      </c>
      <c r="CJ923" s="1">
        <v>0.34</v>
      </c>
      <c r="CK923" s="1">
        <v>-0.92</v>
      </c>
      <c r="CL923" s="1">
        <v>-0.08</v>
      </c>
      <c r="CM923" s="1">
        <v>0.67</v>
      </c>
      <c r="CN923" s="1">
        <v>-0.37</v>
      </c>
      <c r="CO923" s="1">
        <v>0.02</v>
      </c>
      <c r="CP923" s="1">
        <v>1.04</v>
      </c>
      <c r="CQ923" s="1">
        <v>1.45</v>
      </c>
      <c r="CR923" s="1">
        <v>0.46</v>
      </c>
      <c r="CS923" s="1">
        <v>1.03</v>
      </c>
      <c r="CT923" s="1">
        <v>-0.32</v>
      </c>
      <c r="CV923" s="1">
        <v>200308</v>
      </c>
      <c r="CW923" s="1">
        <v>6.27</v>
      </c>
      <c r="CX923" s="1">
        <v>4.3600000000000003</v>
      </c>
      <c r="CY923" s="1">
        <v>3.23</v>
      </c>
      <c r="CZ923" s="1">
        <v>1.62</v>
      </c>
      <c r="DA923" s="1">
        <v>5.32</v>
      </c>
      <c r="DB923" s="1">
        <v>2.2999999999999998</v>
      </c>
      <c r="DC923" s="1">
        <v>4.05</v>
      </c>
      <c r="DD923" s="1">
        <v>2.37</v>
      </c>
      <c r="DE923" s="1">
        <v>1.35</v>
      </c>
      <c r="DF923" s="1">
        <v>5.34</v>
      </c>
      <c r="DG923" s="1">
        <v>5.29</v>
      </c>
      <c r="DH923" s="1">
        <v>2.2400000000000002</v>
      </c>
      <c r="DI923" s="1">
        <v>2.34</v>
      </c>
      <c r="DJ923" s="1">
        <v>4.32</v>
      </c>
      <c r="DK923" s="1">
        <v>3.72</v>
      </c>
      <c r="DL923" s="1">
        <v>2.64</v>
      </c>
      <c r="DM923" s="1">
        <v>2.04</v>
      </c>
      <c r="DN923" s="1">
        <v>1.87</v>
      </c>
      <c r="DO923" s="1">
        <v>0.67</v>
      </c>
      <c r="DQ923" s="1">
        <v>200208</v>
      </c>
      <c r="DR923" s="1">
        <v>-99.99</v>
      </c>
      <c r="DS923" s="1">
        <v>-0.06</v>
      </c>
      <c r="DT923" s="1">
        <v>1.28</v>
      </c>
      <c r="DU923" s="1">
        <v>0.83</v>
      </c>
      <c r="DV923" s="1">
        <v>0.03</v>
      </c>
      <c r="DW923" s="1">
        <v>0.25</v>
      </c>
      <c r="DX923" s="1">
        <v>1.46</v>
      </c>
      <c r="DY923" s="1">
        <v>0.73</v>
      </c>
      <c r="DZ923" s="1">
        <v>0.72</v>
      </c>
      <c r="EA923" s="1">
        <v>0.44</v>
      </c>
      <c r="EB923" s="1">
        <v>-1.47</v>
      </c>
      <c r="EC923" s="1">
        <v>-0.77</v>
      </c>
      <c r="ED923" s="1">
        <v>1.5</v>
      </c>
      <c r="EE923" s="1">
        <v>1.04</v>
      </c>
      <c r="EF923" s="1">
        <v>1.97</v>
      </c>
      <c r="EG923" s="1">
        <v>0.44</v>
      </c>
      <c r="EH923" s="1">
        <v>1.03</v>
      </c>
      <c r="EI923" s="1">
        <v>0.55000000000000004</v>
      </c>
      <c r="EJ923" s="1">
        <v>0.9</v>
      </c>
      <c r="EL923">
        <v>200208</v>
      </c>
      <c r="EM923">
        <v>0.5</v>
      </c>
      <c r="EN923">
        <v>-2.94</v>
      </c>
      <c r="EO923">
        <v>3.23</v>
      </c>
      <c r="EP923">
        <v>0.14000000000000001</v>
      </c>
      <c r="ER923" s="1">
        <v>200302</v>
      </c>
      <c r="ES923" s="1">
        <v>1.25</v>
      </c>
      <c r="EU923" s="1">
        <v>200203</v>
      </c>
      <c r="EV923" s="1">
        <v>2.83</v>
      </c>
      <c r="EX923" s="1">
        <v>200702</v>
      </c>
      <c r="EY923" s="1">
        <v>-0.66</v>
      </c>
      <c r="FA923" s="1">
        <v>200302</v>
      </c>
      <c r="FB923" s="1">
        <f>IF(ISERROR(VLOOKUP($FA923,MOM,LOOKUPS!C$12,0)*$FB$6+VLOOKUP($FA923,STREV,LOOKUPS!C$10,0)*$FC$6+VLOOKUP($FA923,LTREV,LOOKUPS!C$9,0)*$FD$6+VLOOKUP($FA923,CFP,LOOKUPS!C$6,0)*$FE$6+VLOOKUP($FA923,EP,LOOKUPS!C$8,0)*$FF$6+VLOOKUP($FA923,BM,LOOKUPS!C$5,0)*$FG$6+VLOOKUP($FA923,DIV,LOOKUPS!C$7,0)*$FH$6++VLOOKUP($FA923,SIZE,LOOKUPS!C$11,0)*$FI$6),"",VLOOKUP($FA923,MOM,LOOKUPS!C$12,0)*$FB$6+VLOOKUP($FA923,STREV,LOOKUPS!C$10,0)*$FC$6+VLOOKUP($FA923,LTREV,LOOKUPS!C$9,0)*$FD$6+VLOOKUP($FA923,CFP,LOOKUPS!C$6,0)*$FE$6+VLOOKUP($FA923,EP,LOOKUPS!C$8,0)*$FF$6+VLOOKUP($FA923,BM,LOOKUPS!C$5,0)*$FG$6+VLOOKUP($FA923,DIV,LOOKUPS!C$7,0)*$FH$6++VLOOKUP($FA923,SIZE,LOOKUPS!C$11,0)*$FI$6)</f>
        <v>-3.6688000000000009</v>
      </c>
      <c r="FC923" s="1">
        <f>IF(ISERROR(VLOOKUP($FA923,MOM,LOOKUPS!D$12,0)*$FB$6+VLOOKUP($FA923,STREV,LOOKUPS!D$10,0)*$FC$6+VLOOKUP($FA923,LTREV,LOOKUPS!D$9,0)*$FD$6+VLOOKUP($FA923,CFP,LOOKUPS!D$6,0)*$FE$6+VLOOKUP($FA923,EP,LOOKUPS!D$8,0)*$FF$6+VLOOKUP($FA923,BM,LOOKUPS!D$5,0)*$FG$6+VLOOKUP($FA923,DIV,LOOKUPS!D$7,0)*$FH$6++VLOOKUP($FA923,SIZE,LOOKUPS!D$11,0)*$FI$6),"",VLOOKUP($FA923,MOM,LOOKUPS!D$12,0)*$FB$6+VLOOKUP($FA923,STREV,LOOKUPS!D$10,0)*$FC$6+VLOOKUP($FA923,LTREV,LOOKUPS!D$9,0)*$FD$6+VLOOKUP($FA923,CFP,LOOKUPS!D$6,0)*$FE$6+VLOOKUP($FA923,EP,LOOKUPS!D$8,0)*$FF$6+VLOOKUP($FA923,BM,LOOKUPS!D$5,0)*$FG$6+VLOOKUP($FA923,DIV,LOOKUPS!D$7,0)*$FH$6++VLOOKUP($FA923,SIZE,LOOKUPS!D$11,0)*$FI$6)</f>
        <v>-3.4344000000000001</v>
      </c>
      <c r="FD923" s="1">
        <f>IF(ISERROR(VLOOKUP($FA923,MOM,LOOKUPS!E$12,0)*$FB$6+VLOOKUP($FA923,STREV,LOOKUPS!E$10,0)*$FC$6+VLOOKUP($FA923,LTREV,LOOKUPS!E$9,0)*$FD$6+VLOOKUP($FA923,CFP,LOOKUPS!E$6,0)*$FE$6+VLOOKUP($FA923,EP,LOOKUPS!E$8,0)*$FF$6+VLOOKUP($FA923,BM,LOOKUPS!E$5,0)*$FG$6+VLOOKUP($FA923,DIV,LOOKUPS!E$7,0)*$FH$6++VLOOKUP($FA923,SIZE,LOOKUPS!E$11,0)*$FI$6),"",VLOOKUP($FA923,MOM,LOOKUPS!E$12,0)*$FB$6+VLOOKUP($FA923,STREV,LOOKUPS!E$10,0)*$FC$6+VLOOKUP($FA923,LTREV,LOOKUPS!E$9,0)*$FD$6+VLOOKUP($FA923,CFP,LOOKUPS!E$6,0)*$FE$6+VLOOKUP($FA923,EP,LOOKUPS!E$8,0)*$FF$6+VLOOKUP($FA923,BM,LOOKUPS!E$5,0)*$FG$6+VLOOKUP($FA923,DIV,LOOKUPS!E$7,0)*$FH$6++VLOOKUP($FA923,SIZE,LOOKUPS!E$11,0)*$FI$6)</f>
        <v>-2.6063000000000001</v>
      </c>
      <c r="FE923" s="1">
        <f>IF(ISERROR(VLOOKUP($FA923,MOM,LOOKUPS!F$12,0)*$FB$6+VLOOKUP($FA923,STREV,LOOKUPS!F$10,0)*$FC$6+VLOOKUP($FA923,LTREV,LOOKUPS!F$9,0)*$FD$6+VLOOKUP($FA923,CFP,LOOKUPS!F$6,0)*$FE$6+VLOOKUP($FA923,EP,LOOKUPS!F$8,0)*$FF$6+VLOOKUP($FA923,BM,LOOKUPS!F$5,0)*$FG$6+VLOOKUP($FA923,DIV,LOOKUPS!F$7,0)*$FH$6++VLOOKUP($FA923,SIZE,LOOKUPS!F$11,0)*$FI$6),"",VLOOKUP($FA923,MOM,LOOKUPS!F$12,0)*$FB$6+VLOOKUP($FA923,STREV,LOOKUPS!F$10,0)*$FC$6+VLOOKUP($FA923,LTREV,LOOKUPS!F$9,0)*$FD$6+VLOOKUP($FA923,CFP,LOOKUPS!F$6,0)*$FE$6+VLOOKUP($FA923,EP,LOOKUPS!F$8,0)*$FF$6+VLOOKUP($FA923,BM,LOOKUPS!F$5,0)*$FG$6+VLOOKUP($FA923,DIV,LOOKUPS!F$7,0)*$FH$6++VLOOKUP($FA923,SIZE,LOOKUPS!F$11,0)*$FI$6)</f>
        <v>-2.3516000000000004</v>
      </c>
      <c r="FF923" s="1">
        <f>IF(ISERROR(VLOOKUP($FA923,MOM,LOOKUPS!G$12,0)*$FB$6+VLOOKUP($FA923,STREV,LOOKUPS!G$10,0)*$FC$6+VLOOKUP($FA923,LTREV,LOOKUPS!G$9,0)*$FD$6+VLOOKUP($FA923,CFP,LOOKUPS!G$6,0)*$FE$6+VLOOKUP($FA923,EP,LOOKUPS!G$8,0)*$FF$6+VLOOKUP($FA923,BM,LOOKUPS!G$5,0)*$FG$6+VLOOKUP($FA923,DIV,LOOKUPS!G$7,0)*$FH$6++VLOOKUP($FA923,SIZE,LOOKUPS!G$11,0)*$FI$6),"",VLOOKUP($FA923,MOM,LOOKUPS!G$12,0)*$FB$6+VLOOKUP($FA923,STREV,LOOKUPS!G$10,0)*$FC$6+VLOOKUP($FA923,LTREV,LOOKUPS!G$9,0)*$FD$6+VLOOKUP($FA923,CFP,LOOKUPS!G$6,0)*$FE$6+VLOOKUP($FA923,EP,LOOKUPS!G$8,0)*$FF$6+VLOOKUP($FA923,BM,LOOKUPS!G$5,0)*$FG$6+VLOOKUP($FA923,DIV,LOOKUPS!G$7,0)*$FH$6++VLOOKUP($FA923,SIZE,LOOKUPS!G$11,0)*$FI$6)</f>
        <v>-2.2418999999999998</v>
      </c>
      <c r="FG923" s="1">
        <f>IF(ISERROR(VLOOKUP($FA923,MOM,LOOKUPS!H$12,0)*$FB$6+VLOOKUP($FA923,STREV,LOOKUPS!H$10,0)*$FC$6+VLOOKUP($FA923,LTREV,LOOKUPS!H$9,0)*$FD$6+VLOOKUP($FA923,CFP,LOOKUPS!H$6,0)*$FE$6+VLOOKUP($FA923,EP,LOOKUPS!H$8,0)*$FF$6+VLOOKUP($FA923,BM,LOOKUPS!H$5,0)*$FG$6+VLOOKUP($FA923,DIV,LOOKUPS!H$7,0)*$FH$6++VLOOKUP($FA923,SIZE,LOOKUPS!H$11,0)*$FI$6),"",VLOOKUP($FA923,MOM,LOOKUPS!H$12,0)*$FB$6+VLOOKUP($FA923,STREV,LOOKUPS!H$10,0)*$FC$6+VLOOKUP($FA923,LTREV,LOOKUPS!H$9,0)*$FD$6+VLOOKUP($FA923,CFP,LOOKUPS!H$6,0)*$FE$6+VLOOKUP($FA923,EP,LOOKUPS!H$8,0)*$FF$6+VLOOKUP($FA923,BM,LOOKUPS!H$5,0)*$FG$6+VLOOKUP($FA923,DIV,LOOKUPS!H$7,0)*$FH$6++VLOOKUP($FA923,SIZE,LOOKUPS!H$11,0)*$FI$6)</f>
        <v>-2.4702999999999999</v>
      </c>
      <c r="FH923" s="1">
        <f>IF(ISERROR(VLOOKUP($FA923,MOM,LOOKUPS!I$12,0)*$FB$6+VLOOKUP($FA923,STREV,LOOKUPS!I$10,0)*$FC$6+VLOOKUP($FA923,LTREV,LOOKUPS!I$9,0)*$FD$6+VLOOKUP($FA923,CFP,LOOKUPS!I$6,0)*$FE$6+VLOOKUP($FA923,EP,LOOKUPS!I$8,0)*$FF$6+VLOOKUP($FA923,BM,LOOKUPS!I$5,0)*$FG$6+VLOOKUP($FA923,DIV,LOOKUPS!I$7,0)*$FH$6++VLOOKUP($FA923,SIZE,LOOKUPS!I$11,0)*$FI$6),"",VLOOKUP($FA923,MOM,LOOKUPS!I$12,0)*$FB$6+VLOOKUP($FA923,STREV,LOOKUPS!I$10,0)*$FC$6+VLOOKUP($FA923,LTREV,LOOKUPS!I$9,0)*$FD$6+VLOOKUP($FA923,CFP,LOOKUPS!I$6,0)*$FE$6+VLOOKUP($FA923,EP,LOOKUPS!I$8,0)*$FF$6+VLOOKUP($FA923,BM,LOOKUPS!I$5,0)*$FG$6+VLOOKUP($FA923,DIV,LOOKUPS!I$7,0)*$FH$6++VLOOKUP($FA923,SIZE,LOOKUPS!I$11,0)*$FI$6)</f>
        <v>-1.7755000000000001</v>
      </c>
      <c r="FI923" s="1">
        <f>IF(ISERROR(VLOOKUP($FA923,MOM,LOOKUPS!J$12,0)*$FB$6+VLOOKUP($FA923,STREV,LOOKUPS!J$10,0)*$FC$6+VLOOKUP($FA923,LTREV,LOOKUPS!J$9,0)*$FD$6+VLOOKUP($FA923,CFP,LOOKUPS!J$6,0)*$FE$6+VLOOKUP($FA923,EP,LOOKUPS!J$8,0)*$FF$6+VLOOKUP($FA923,BM,LOOKUPS!J$5,0)*$FG$6+VLOOKUP($FA923,DIV,LOOKUPS!J$7,0)*$FH$6++VLOOKUP($FA923,SIZE,LOOKUPS!J$11,0)*$FI$6),"",VLOOKUP($FA923,MOM,LOOKUPS!J$12,0)*$FB$6+VLOOKUP($FA923,STREV,LOOKUPS!J$10,0)*$FC$6+VLOOKUP($FA923,LTREV,LOOKUPS!J$9,0)*$FD$6+VLOOKUP($FA923,CFP,LOOKUPS!J$6,0)*$FE$6+VLOOKUP($FA923,EP,LOOKUPS!J$8,0)*$FF$6+VLOOKUP($FA923,BM,LOOKUPS!J$5,0)*$FG$6+VLOOKUP($FA923,DIV,LOOKUPS!J$7,0)*$FH$6++VLOOKUP($FA923,SIZE,LOOKUPS!J$11,0)*$FI$6)</f>
        <v>-1.9015000000000002</v>
      </c>
      <c r="FJ923" s="1">
        <f>IF(ISERROR(VLOOKUP($FA923,MOM,LOOKUPS!K$12,0)*$FB$6+VLOOKUP($FA923,STREV,LOOKUPS!K$10,0)*$FC$6+VLOOKUP($FA923,LTREV,LOOKUPS!K$9,0)*$FD$6+VLOOKUP($FA923,CFP,LOOKUPS!K$6,0)*$FE$6+VLOOKUP($FA923,EP,LOOKUPS!K$8,0)*$FF$6+VLOOKUP($FA923,BM,LOOKUPS!K$5,0)*$FG$6+VLOOKUP($FA923,DIV,LOOKUPS!K$7,0)*$FH$6++VLOOKUP($FA923,SIZE,LOOKUPS!K$11,0)*$FI$6),"",VLOOKUP($FA923,MOM,LOOKUPS!K$12,0)*$FB$6+VLOOKUP($FA923,STREV,LOOKUPS!K$10,0)*$FC$6+VLOOKUP($FA923,LTREV,LOOKUPS!K$9,0)*$FD$6+VLOOKUP($FA923,CFP,LOOKUPS!K$6,0)*$FE$6+VLOOKUP($FA923,EP,LOOKUPS!K$8,0)*$FF$6+VLOOKUP($FA923,BM,LOOKUPS!K$5,0)*$FG$6+VLOOKUP($FA923,DIV,LOOKUPS!K$7,0)*$FH$6++VLOOKUP($FA923,SIZE,LOOKUPS!K$11,0)*$FI$6)</f>
        <v>-1.7766000000000002</v>
      </c>
      <c r="FK923" s="1">
        <f>IF(ISERROR(VLOOKUP($FA923,MOM,LOOKUPS!L$12,0)*$FB$6+VLOOKUP($FA923,STREV,LOOKUPS!L$10,0)*$FC$6+VLOOKUP($FA923,LTREV,LOOKUPS!L$9,0)*$FD$6+VLOOKUP($FA923,CFP,LOOKUPS!L$6,0)*$FE$6+VLOOKUP($FA923,EP,LOOKUPS!L$8,0)*$FF$6+VLOOKUP($FA923,BM,LOOKUPS!L$5,0)*$FG$6+VLOOKUP($FA923,DIV,LOOKUPS!L$7,0)*$FH$6++VLOOKUP($FA923,SIZE,LOOKUPS!L$11,0)*$FI$6),"",VLOOKUP($FA923,MOM,LOOKUPS!L$12,0)*$FB$6+VLOOKUP($FA923,STREV,LOOKUPS!L$10,0)*$FC$6+VLOOKUP($FA923,LTREV,LOOKUPS!L$9,0)*$FD$6+VLOOKUP($FA923,CFP,LOOKUPS!L$6,0)*$FE$6+VLOOKUP($FA923,EP,LOOKUPS!L$8,0)*$FF$6+VLOOKUP($FA923,BM,LOOKUPS!L$5,0)*$FG$6+VLOOKUP($FA923,DIV,LOOKUPS!L$7,0)*$FH$6++VLOOKUP($FA923,SIZE,LOOKUPS!L$11,0)*$FI$6)</f>
        <v>-2.8601000000000005</v>
      </c>
    </row>
    <row r="924" spans="1:167" x14ac:dyDescent="0.3">
      <c r="A924" s="1">
        <v>200303</v>
      </c>
      <c r="B924" s="1">
        <v>2.46</v>
      </c>
      <c r="C924" s="1">
        <v>-7.0000000000000007E-2</v>
      </c>
      <c r="D924" s="1">
        <v>-0.81</v>
      </c>
      <c r="E924" s="1">
        <v>-0.25</v>
      </c>
      <c r="F924" s="1">
        <v>-0.61</v>
      </c>
      <c r="G924" s="1">
        <v>0.91</v>
      </c>
      <c r="H924" s="1">
        <v>1.33</v>
      </c>
      <c r="I924" s="1">
        <v>0.05</v>
      </c>
      <c r="J924" s="1">
        <v>2.21</v>
      </c>
      <c r="K924" s="1">
        <v>2.92</v>
      </c>
      <c r="M924" s="1">
        <v>200204</v>
      </c>
      <c r="N924" s="1">
        <v>-1.91</v>
      </c>
      <c r="O924" s="1">
        <v>1.65</v>
      </c>
      <c r="P924" s="1">
        <v>2.0099999999999998</v>
      </c>
      <c r="Q924" s="1">
        <v>1.3</v>
      </c>
      <c r="R924" s="1">
        <v>1.43</v>
      </c>
      <c r="S924" s="1">
        <v>2.31</v>
      </c>
      <c r="T924" s="1">
        <v>0.61</v>
      </c>
      <c r="U924" s="1">
        <v>-1.61</v>
      </c>
      <c r="V924" s="1">
        <v>0.1</v>
      </c>
      <c r="W924" s="1">
        <v>-3.6</v>
      </c>
      <c r="Y924" s="1">
        <v>200703</v>
      </c>
      <c r="Z924" s="1">
        <v>-1.55</v>
      </c>
      <c r="AA924" s="1">
        <v>-0.18</v>
      </c>
      <c r="AB924" s="1">
        <v>1.06</v>
      </c>
      <c r="AC924" s="1">
        <v>0.28000000000000003</v>
      </c>
      <c r="AD924" s="1">
        <v>1.2</v>
      </c>
      <c r="AE924" s="1">
        <v>1.53</v>
      </c>
      <c r="AF924" s="1">
        <v>0.48</v>
      </c>
      <c r="AG924" s="1">
        <v>1.01</v>
      </c>
      <c r="AH924" s="1">
        <v>0.21</v>
      </c>
      <c r="AI924" s="1">
        <v>1.36</v>
      </c>
      <c r="CA924" s="1">
        <v>200209</v>
      </c>
      <c r="CB924" s="1">
        <v>-11.95</v>
      </c>
      <c r="CC924" s="1">
        <v>-10.130000000000001</v>
      </c>
      <c r="CD924" s="1">
        <v>-8.7200000000000006</v>
      </c>
      <c r="CE924" s="1">
        <v>-7.86</v>
      </c>
      <c r="CF924" s="1">
        <v>-10.3</v>
      </c>
      <c r="CG924" s="1">
        <v>-9.27</v>
      </c>
      <c r="CH924" s="1">
        <v>-9.41</v>
      </c>
      <c r="CI924" s="1">
        <v>-7.15</v>
      </c>
      <c r="CJ924" s="1">
        <v>-8.19</v>
      </c>
      <c r="CK924" s="1">
        <v>-9.41</v>
      </c>
      <c r="CL924" s="1">
        <v>-11.18</v>
      </c>
      <c r="CM924" s="1">
        <v>-9.65</v>
      </c>
      <c r="CN924" s="1">
        <v>-8.9</v>
      </c>
      <c r="CO924" s="1">
        <v>-9.4700000000000006</v>
      </c>
      <c r="CP924" s="1">
        <v>-9.35</v>
      </c>
      <c r="CQ924" s="1">
        <v>-7.42</v>
      </c>
      <c r="CR924" s="1">
        <v>-6.89</v>
      </c>
      <c r="CS924" s="1">
        <v>-6.81</v>
      </c>
      <c r="CT924" s="1">
        <v>-9.5299999999999994</v>
      </c>
      <c r="CV924" s="1">
        <v>200309</v>
      </c>
      <c r="CW924" s="1">
        <v>3.41</v>
      </c>
      <c r="CX924" s="1">
        <v>-0.71</v>
      </c>
      <c r="CY924" s="1">
        <v>-0.01</v>
      </c>
      <c r="CZ924" s="1">
        <v>0.71</v>
      </c>
      <c r="DA924" s="1">
        <v>-1.03</v>
      </c>
      <c r="DB924" s="1">
        <v>-0.1</v>
      </c>
      <c r="DC924" s="1">
        <v>0.2</v>
      </c>
      <c r="DD924" s="1">
        <v>-0.18</v>
      </c>
      <c r="DE924" s="1">
        <v>1.29</v>
      </c>
      <c r="DF924" s="1">
        <v>-1.36</v>
      </c>
      <c r="DG924" s="1">
        <v>-0.69</v>
      </c>
      <c r="DH924" s="1">
        <v>-0.02</v>
      </c>
      <c r="DI924" s="1">
        <v>-0.16</v>
      </c>
      <c r="DJ924" s="1">
        <v>0.77</v>
      </c>
      <c r="DK924" s="1">
        <v>-0.49</v>
      </c>
      <c r="DL924" s="1">
        <v>-0.2</v>
      </c>
      <c r="DM924" s="1">
        <v>-0.16</v>
      </c>
      <c r="DN924" s="1">
        <v>0.96</v>
      </c>
      <c r="DO924" s="1">
        <v>1.72</v>
      </c>
      <c r="DQ924" s="1">
        <v>200209</v>
      </c>
      <c r="DR924" s="1">
        <v>-99.99</v>
      </c>
      <c r="DS924" s="1">
        <v>-8.76</v>
      </c>
      <c r="DT924" s="1">
        <v>-8.5399999999999991</v>
      </c>
      <c r="DU924" s="1">
        <v>-10.24</v>
      </c>
      <c r="DV924" s="1">
        <v>-8.86</v>
      </c>
      <c r="DW924" s="1">
        <v>-8.02</v>
      </c>
      <c r="DX924" s="1">
        <v>-8.32</v>
      </c>
      <c r="DY924" s="1">
        <v>-10.75</v>
      </c>
      <c r="DZ924" s="1">
        <v>-9.5299999999999994</v>
      </c>
      <c r="EA924" s="1">
        <v>-8.86</v>
      </c>
      <c r="EB924" s="1">
        <v>-8.8800000000000008</v>
      </c>
      <c r="EC924" s="1">
        <v>-8.01</v>
      </c>
      <c r="ED924" s="1">
        <v>-8.0299999999999994</v>
      </c>
      <c r="EE924" s="1">
        <v>-7.81</v>
      </c>
      <c r="EF924" s="1">
        <v>-8.92</v>
      </c>
      <c r="EG924" s="1">
        <v>-10.01</v>
      </c>
      <c r="EH924" s="1">
        <v>-11.5</v>
      </c>
      <c r="EI924" s="1">
        <v>-8.7200000000000006</v>
      </c>
      <c r="EJ924" s="1">
        <v>-10.45</v>
      </c>
      <c r="EL924">
        <v>200209</v>
      </c>
      <c r="EM924">
        <v>-10.35</v>
      </c>
      <c r="EN924">
        <v>2.39</v>
      </c>
      <c r="EO924">
        <v>1.49</v>
      </c>
      <c r="EP924">
        <v>0.14000000000000001</v>
      </c>
      <c r="ER924" s="1">
        <v>200303</v>
      </c>
      <c r="ES924" s="1">
        <v>1.6</v>
      </c>
      <c r="EU924" s="1">
        <v>200204</v>
      </c>
      <c r="EV924" s="1">
        <v>2.06</v>
      </c>
      <c r="EX924" s="1">
        <v>200703</v>
      </c>
      <c r="EY924" s="1">
        <v>-1.23</v>
      </c>
      <c r="FA924" s="1">
        <v>200303</v>
      </c>
      <c r="FB924" s="1">
        <f>IF(ISERROR(VLOOKUP($FA924,MOM,LOOKUPS!C$12,0)*$FB$6+VLOOKUP($FA924,STREV,LOOKUPS!C$10,0)*$FC$6+VLOOKUP($FA924,LTREV,LOOKUPS!C$9,0)*$FD$6+VLOOKUP($FA924,CFP,LOOKUPS!C$6,0)*$FE$6+VLOOKUP($FA924,EP,LOOKUPS!C$8,0)*$FF$6+VLOOKUP($FA924,BM,LOOKUPS!C$5,0)*$FG$6+VLOOKUP($FA924,DIV,LOOKUPS!C$7,0)*$FH$6++VLOOKUP($FA924,SIZE,LOOKUPS!C$11,0)*$FI$6),"",VLOOKUP($FA924,MOM,LOOKUPS!C$12,0)*$FB$6+VLOOKUP($FA924,STREV,LOOKUPS!C$10,0)*$FC$6+VLOOKUP($FA924,LTREV,LOOKUPS!C$9,0)*$FD$6+VLOOKUP($FA924,CFP,LOOKUPS!C$6,0)*$FE$6+VLOOKUP($FA924,EP,LOOKUPS!C$8,0)*$FF$6+VLOOKUP($FA924,BM,LOOKUPS!C$5,0)*$FG$6+VLOOKUP($FA924,DIV,LOOKUPS!C$7,0)*$FH$6++VLOOKUP($FA924,SIZE,LOOKUPS!C$11,0)*$FI$6)</f>
        <v>2.3837000000000002</v>
      </c>
      <c r="FC924" s="1">
        <f>IF(ISERROR(VLOOKUP($FA924,MOM,LOOKUPS!D$12,0)*$FB$6+VLOOKUP($FA924,STREV,LOOKUPS!D$10,0)*$FC$6+VLOOKUP($FA924,LTREV,LOOKUPS!D$9,0)*$FD$6+VLOOKUP($FA924,CFP,LOOKUPS!D$6,0)*$FE$6+VLOOKUP($FA924,EP,LOOKUPS!D$8,0)*$FF$6+VLOOKUP($FA924,BM,LOOKUPS!D$5,0)*$FG$6+VLOOKUP($FA924,DIV,LOOKUPS!D$7,0)*$FH$6++VLOOKUP($FA924,SIZE,LOOKUPS!D$11,0)*$FI$6),"",VLOOKUP($FA924,MOM,LOOKUPS!D$12,0)*$FB$6+VLOOKUP($FA924,STREV,LOOKUPS!D$10,0)*$FC$6+VLOOKUP($FA924,LTREV,LOOKUPS!D$9,0)*$FD$6+VLOOKUP($FA924,CFP,LOOKUPS!D$6,0)*$FE$6+VLOOKUP($FA924,EP,LOOKUPS!D$8,0)*$FF$6+VLOOKUP($FA924,BM,LOOKUPS!D$5,0)*$FG$6+VLOOKUP($FA924,DIV,LOOKUPS!D$7,0)*$FH$6++VLOOKUP($FA924,SIZE,LOOKUPS!D$11,0)*$FI$6)</f>
        <v>0.78129999999999999</v>
      </c>
      <c r="FD924" s="1">
        <f>IF(ISERROR(VLOOKUP($FA924,MOM,LOOKUPS!E$12,0)*$FB$6+VLOOKUP($FA924,STREV,LOOKUPS!E$10,0)*$FC$6+VLOOKUP($FA924,LTREV,LOOKUPS!E$9,0)*$FD$6+VLOOKUP($FA924,CFP,LOOKUPS!E$6,0)*$FE$6+VLOOKUP($FA924,EP,LOOKUPS!E$8,0)*$FF$6+VLOOKUP($FA924,BM,LOOKUPS!E$5,0)*$FG$6+VLOOKUP($FA924,DIV,LOOKUPS!E$7,0)*$FH$6++VLOOKUP($FA924,SIZE,LOOKUPS!E$11,0)*$FI$6),"",VLOOKUP($FA924,MOM,LOOKUPS!E$12,0)*$FB$6+VLOOKUP($FA924,STREV,LOOKUPS!E$10,0)*$FC$6+VLOOKUP($FA924,LTREV,LOOKUPS!E$9,0)*$FD$6+VLOOKUP($FA924,CFP,LOOKUPS!E$6,0)*$FE$6+VLOOKUP($FA924,EP,LOOKUPS!E$8,0)*$FF$6+VLOOKUP($FA924,BM,LOOKUPS!E$5,0)*$FG$6+VLOOKUP($FA924,DIV,LOOKUPS!E$7,0)*$FH$6++VLOOKUP($FA924,SIZE,LOOKUPS!E$11,0)*$FI$6)</f>
        <v>0.92999999999999994</v>
      </c>
      <c r="FE924" s="1">
        <f>IF(ISERROR(VLOOKUP($FA924,MOM,LOOKUPS!F$12,0)*$FB$6+VLOOKUP($FA924,STREV,LOOKUPS!F$10,0)*$FC$6+VLOOKUP($FA924,LTREV,LOOKUPS!F$9,0)*$FD$6+VLOOKUP($FA924,CFP,LOOKUPS!F$6,0)*$FE$6+VLOOKUP($FA924,EP,LOOKUPS!F$8,0)*$FF$6+VLOOKUP($FA924,BM,LOOKUPS!F$5,0)*$FG$6+VLOOKUP($FA924,DIV,LOOKUPS!F$7,0)*$FH$6++VLOOKUP($FA924,SIZE,LOOKUPS!F$11,0)*$FI$6),"",VLOOKUP($FA924,MOM,LOOKUPS!F$12,0)*$FB$6+VLOOKUP($FA924,STREV,LOOKUPS!F$10,0)*$FC$6+VLOOKUP($FA924,LTREV,LOOKUPS!F$9,0)*$FD$6+VLOOKUP($FA924,CFP,LOOKUPS!F$6,0)*$FE$6+VLOOKUP($FA924,EP,LOOKUPS!F$8,0)*$FF$6+VLOOKUP($FA924,BM,LOOKUPS!F$5,0)*$FG$6+VLOOKUP($FA924,DIV,LOOKUPS!F$7,0)*$FH$6++VLOOKUP($FA924,SIZE,LOOKUPS!F$11,0)*$FI$6)</f>
        <v>0.26380000000000003</v>
      </c>
      <c r="FF924" s="1">
        <f>IF(ISERROR(VLOOKUP($FA924,MOM,LOOKUPS!G$12,0)*$FB$6+VLOOKUP($FA924,STREV,LOOKUPS!G$10,0)*$FC$6+VLOOKUP($FA924,LTREV,LOOKUPS!G$9,0)*$FD$6+VLOOKUP($FA924,CFP,LOOKUPS!G$6,0)*$FE$6+VLOOKUP($FA924,EP,LOOKUPS!G$8,0)*$FF$6+VLOOKUP($FA924,BM,LOOKUPS!G$5,0)*$FG$6+VLOOKUP($FA924,DIV,LOOKUPS!G$7,0)*$FH$6++VLOOKUP($FA924,SIZE,LOOKUPS!G$11,0)*$FI$6),"",VLOOKUP($FA924,MOM,LOOKUPS!G$12,0)*$FB$6+VLOOKUP($FA924,STREV,LOOKUPS!G$10,0)*$FC$6+VLOOKUP($FA924,LTREV,LOOKUPS!G$9,0)*$FD$6+VLOOKUP($FA924,CFP,LOOKUPS!G$6,0)*$FE$6+VLOOKUP($FA924,EP,LOOKUPS!G$8,0)*$FF$6+VLOOKUP($FA924,BM,LOOKUPS!G$5,0)*$FG$6+VLOOKUP($FA924,DIV,LOOKUPS!G$7,0)*$FH$6++VLOOKUP($FA924,SIZE,LOOKUPS!G$11,0)*$FI$6)</f>
        <v>8.1600000000000006E-2</v>
      </c>
      <c r="FG924" s="1">
        <f>IF(ISERROR(VLOOKUP($FA924,MOM,LOOKUPS!H$12,0)*$FB$6+VLOOKUP($FA924,STREV,LOOKUPS!H$10,0)*$FC$6+VLOOKUP($FA924,LTREV,LOOKUPS!H$9,0)*$FD$6+VLOOKUP($FA924,CFP,LOOKUPS!H$6,0)*$FE$6+VLOOKUP($FA924,EP,LOOKUPS!H$8,0)*$FF$6+VLOOKUP($FA924,BM,LOOKUPS!H$5,0)*$FG$6+VLOOKUP($FA924,DIV,LOOKUPS!H$7,0)*$FH$6++VLOOKUP($FA924,SIZE,LOOKUPS!H$11,0)*$FI$6),"",VLOOKUP($FA924,MOM,LOOKUPS!H$12,0)*$FB$6+VLOOKUP($FA924,STREV,LOOKUPS!H$10,0)*$FC$6+VLOOKUP($FA924,LTREV,LOOKUPS!H$9,0)*$FD$6+VLOOKUP($FA924,CFP,LOOKUPS!H$6,0)*$FE$6+VLOOKUP($FA924,EP,LOOKUPS!H$8,0)*$FF$6+VLOOKUP($FA924,BM,LOOKUPS!H$5,0)*$FG$6+VLOOKUP($FA924,DIV,LOOKUPS!H$7,0)*$FH$6++VLOOKUP($FA924,SIZE,LOOKUPS!H$11,0)*$FI$6)</f>
        <v>0.59360000000000013</v>
      </c>
      <c r="FH924" s="1">
        <f>IF(ISERROR(VLOOKUP($FA924,MOM,LOOKUPS!I$12,0)*$FB$6+VLOOKUP($FA924,STREV,LOOKUPS!I$10,0)*$FC$6+VLOOKUP($FA924,LTREV,LOOKUPS!I$9,0)*$FD$6+VLOOKUP($FA924,CFP,LOOKUPS!I$6,0)*$FE$6+VLOOKUP($FA924,EP,LOOKUPS!I$8,0)*$FF$6+VLOOKUP($FA924,BM,LOOKUPS!I$5,0)*$FG$6+VLOOKUP($FA924,DIV,LOOKUPS!I$7,0)*$FH$6++VLOOKUP($FA924,SIZE,LOOKUPS!I$11,0)*$FI$6),"",VLOOKUP($FA924,MOM,LOOKUPS!I$12,0)*$FB$6+VLOOKUP($FA924,STREV,LOOKUPS!I$10,0)*$FC$6+VLOOKUP($FA924,LTREV,LOOKUPS!I$9,0)*$FD$6+VLOOKUP($FA924,CFP,LOOKUPS!I$6,0)*$FE$6+VLOOKUP($FA924,EP,LOOKUPS!I$8,0)*$FF$6+VLOOKUP($FA924,BM,LOOKUPS!I$5,0)*$FG$6+VLOOKUP($FA924,DIV,LOOKUPS!I$7,0)*$FH$6++VLOOKUP($FA924,SIZE,LOOKUPS!I$11,0)*$FI$6)</f>
        <v>1.3305000000000002</v>
      </c>
      <c r="FI924" s="1">
        <f>IF(ISERROR(VLOOKUP($FA924,MOM,LOOKUPS!J$12,0)*$FB$6+VLOOKUP($FA924,STREV,LOOKUPS!J$10,0)*$FC$6+VLOOKUP($FA924,LTREV,LOOKUPS!J$9,0)*$FD$6+VLOOKUP($FA924,CFP,LOOKUPS!J$6,0)*$FE$6+VLOOKUP($FA924,EP,LOOKUPS!J$8,0)*$FF$6+VLOOKUP($FA924,BM,LOOKUPS!J$5,0)*$FG$6+VLOOKUP($FA924,DIV,LOOKUPS!J$7,0)*$FH$6++VLOOKUP($FA924,SIZE,LOOKUPS!J$11,0)*$FI$6),"",VLOOKUP($FA924,MOM,LOOKUPS!J$12,0)*$FB$6+VLOOKUP($FA924,STREV,LOOKUPS!J$10,0)*$FC$6+VLOOKUP($FA924,LTREV,LOOKUPS!J$9,0)*$FD$6+VLOOKUP($FA924,CFP,LOOKUPS!J$6,0)*$FE$6+VLOOKUP($FA924,EP,LOOKUPS!J$8,0)*$FF$6+VLOOKUP($FA924,BM,LOOKUPS!J$5,0)*$FG$6+VLOOKUP($FA924,DIV,LOOKUPS!J$7,0)*$FH$6++VLOOKUP($FA924,SIZE,LOOKUPS!J$11,0)*$FI$6)</f>
        <v>0.73080000000000012</v>
      </c>
      <c r="FJ924" s="1">
        <f>IF(ISERROR(VLOOKUP($FA924,MOM,LOOKUPS!K$12,0)*$FB$6+VLOOKUP($FA924,STREV,LOOKUPS!K$10,0)*$FC$6+VLOOKUP($FA924,LTREV,LOOKUPS!K$9,0)*$FD$6+VLOOKUP($FA924,CFP,LOOKUPS!K$6,0)*$FE$6+VLOOKUP($FA924,EP,LOOKUPS!K$8,0)*$FF$6+VLOOKUP($FA924,BM,LOOKUPS!K$5,0)*$FG$6+VLOOKUP($FA924,DIV,LOOKUPS!K$7,0)*$FH$6++VLOOKUP($FA924,SIZE,LOOKUPS!K$11,0)*$FI$6),"",VLOOKUP($FA924,MOM,LOOKUPS!K$12,0)*$FB$6+VLOOKUP($FA924,STREV,LOOKUPS!K$10,0)*$FC$6+VLOOKUP($FA924,LTREV,LOOKUPS!K$9,0)*$FD$6+VLOOKUP($FA924,CFP,LOOKUPS!K$6,0)*$FE$6+VLOOKUP($FA924,EP,LOOKUPS!K$8,0)*$FF$6+VLOOKUP($FA924,BM,LOOKUPS!K$5,0)*$FG$6+VLOOKUP($FA924,DIV,LOOKUPS!K$7,0)*$FH$6++VLOOKUP($FA924,SIZE,LOOKUPS!K$11,0)*$FI$6)</f>
        <v>1.1424000000000001</v>
      </c>
      <c r="FK924" s="1">
        <f>IF(ISERROR(VLOOKUP($FA924,MOM,LOOKUPS!L$12,0)*$FB$6+VLOOKUP($FA924,STREV,LOOKUPS!L$10,0)*$FC$6+VLOOKUP($FA924,LTREV,LOOKUPS!L$9,0)*$FD$6+VLOOKUP($FA924,CFP,LOOKUPS!L$6,0)*$FE$6+VLOOKUP($FA924,EP,LOOKUPS!L$8,0)*$FF$6+VLOOKUP($FA924,BM,LOOKUPS!L$5,0)*$FG$6+VLOOKUP($FA924,DIV,LOOKUPS!L$7,0)*$FH$6++VLOOKUP($FA924,SIZE,LOOKUPS!L$11,0)*$FI$6),"",VLOOKUP($FA924,MOM,LOOKUPS!L$12,0)*$FB$6+VLOOKUP($FA924,STREV,LOOKUPS!L$10,0)*$FC$6+VLOOKUP($FA924,LTREV,LOOKUPS!L$9,0)*$FD$6+VLOOKUP($FA924,CFP,LOOKUPS!L$6,0)*$FE$6+VLOOKUP($FA924,EP,LOOKUPS!L$8,0)*$FF$6+VLOOKUP($FA924,BM,LOOKUPS!L$5,0)*$FG$6+VLOOKUP($FA924,DIV,LOOKUPS!L$7,0)*$FH$6++VLOOKUP($FA924,SIZE,LOOKUPS!L$11,0)*$FI$6)</f>
        <v>1.8004</v>
      </c>
    </row>
    <row r="925" spans="1:167" x14ac:dyDescent="0.3">
      <c r="A925" s="1">
        <v>200304</v>
      </c>
      <c r="B925" s="1">
        <v>18.7</v>
      </c>
      <c r="C925" s="1">
        <v>13.21</v>
      </c>
      <c r="D925" s="1">
        <v>10.53</v>
      </c>
      <c r="E925" s="1">
        <v>11.16</v>
      </c>
      <c r="F925" s="1">
        <v>7.86</v>
      </c>
      <c r="G925" s="1">
        <v>6.76</v>
      </c>
      <c r="H925" s="1">
        <v>7.3</v>
      </c>
      <c r="I925" s="1">
        <v>6.59</v>
      </c>
      <c r="J925" s="1">
        <v>5.54</v>
      </c>
      <c r="K925" s="1">
        <v>7.18</v>
      </c>
      <c r="M925" s="1">
        <v>200205</v>
      </c>
      <c r="N925" s="1">
        <v>-6.97</v>
      </c>
      <c r="O925" s="1">
        <v>-4.46</v>
      </c>
      <c r="P925" s="1">
        <v>-1.87</v>
      </c>
      <c r="Q925" s="1">
        <v>-1.58</v>
      </c>
      <c r="R925" s="1">
        <v>7.0000000000000007E-2</v>
      </c>
      <c r="S925" s="1">
        <v>0.66</v>
      </c>
      <c r="T925" s="1">
        <v>-1.24</v>
      </c>
      <c r="U925" s="1">
        <v>-0.19</v>
      </c>
      <c r="V925" s="1">
        <v>-1.53</v>
      </c>
      <c r="W925" s="1">
        <v>-0.78</v>
      </c>
      <c r="Y925" s="1">
        <v>200704</v>
      </c>
      <c r="Z925" s="1">
        <v>2.4500000000000002</v>
      </c>
      <c r="AA925" s="1">
        <v>2.87</v>
      </c>
      <c r="AB925" s="1">
        <v>1.91</v>
      </c>
      <c r="AC925" s="1">
        <v>2.63</v>
      </c>
      <c r="AD925" s="1">
        <v>1.42</v>
      </c>
      <c r="AE925" s="1">
        <v>1.86</v>
      </c>
      <c r="AF925" s="1">
        <v>1.98</v>
      </c>
      <c r="AG925" s="1">
        <v>2.08</v>
      </c>
      <c r="AH925" s="1">
        <v>2.65</v>
      </c>
      <c r="AI925" s="1">
        <v>2.9</v>
      </c>
      <c r="CA925" s="1">
        <v>200210</v>
      </c>
      <c r="CB925" s="1">
        <v>2.23</v>
      </c>
      <c r="CC925" s="1">
        <v>7.91</v>
      </c>
      <c r="CD925" s="1">
        <v>4.88</v>
      </c>
      <c r="CE925" s="1">
        <v>2.66</v>
      </c>
      <c r="CF925" s="1">
        <v>9.3000000000000007</v>
      </c>
      <c r="CG925" s="1">
        <v>4.99</v>
      </c>
      <c r="CH925" s="1">
        <v>5.13</v>
      </c>
      <c r="CI925" s="1">
        <v>2.77</v>
      </c>
      <c r="CJ925" s="1">
        <v>2.92</v>
      </c>
      <c r="CK925" s="1">
        <v>9.6999999999999993</v>
      </c>
      <c r="CL925" s="1">
        <v>8.9</v>
      </c>
      <c r="CM925" s="1">
        <v>4.1500000000000004</v>
      </c>
      <c r="CN925" s="1">
        <v>5.81</v>
      </c>
      <c r="CO925" s="1">
        <v>6.5</v>
      </c>
      <c r="CP925" s="1">
        <v>3.88</v>
      </c>
      <c r="CQ925" s="1">
        <v>3.65</v>
      </c>
      <c r="CR925" s="1">
        <v>1.92</v>
      </c>
      <c r="CS925" s="1">
        <v>2.04</v>
      </c>
      <c r="CT925" s="1">
        <v>3.78</v>
      </c>
      <c r="CV925" s="1">
        <v>200310</v>
      </c>
      <c r="CW925" s="1">
        <v>9.4499999999999993</v>
      </c>
      <c r="CX925" s="1">
        <v>7.83</v>
      </c>
      <c r="CY925" s="1">
        <v>6.3</v>
      </c>
      <c r="CZ925" s="1">
        <v>6.41</v>
      </c>
      <c r="DA925" s="1">
        <v>8.0299999999999994</v>
      </c>
      <c r="DB925" s="1">
        <v>7.46</v>
      </c>
      <c r="DC925" s="1">
        <v>5.96</v>
      </c>
      <c r="DD925" s="1">
        <v>6.27</v>
      </c>
      <c r="DE925" s="1">
        <v>6.27</v>
      </c>
      <c r="DF925" s="1">
        <v>7.65</v>
      </c>
      <c r="DG925" s="1">
        <v>8.4</v>
      </c>
      <c r="DH925" s="1">
        <v>7.41</v>
      </c>
      <c r="DI925" s="1">
        <v>7.5</v>
      </c>
      <c r="DJ925" s="1">
        <v>5.67</v>
      </c>
      <c r="DK925" s="1">
        <v>6.32</v>
      </c>
      <c r="DL925" s="1">
        <v>5.98</v>
      </c>
      <c r="DM925" s="1">
        <v>6.63</v>
      </c>
      <c r="DN925" s="1">
        <v>5.59</v>
      </c>
      <c r="DO925" s="1">
        <v>7.17</v>
      </c>
      <c r="DQ925" s="1">
        <v>200210</v>
      </c>
      <c r="DR925" s="1">
        <v>-99.99</v>
      </c>
      <c r="DS925" s="1">
        <v>4.3899999999999997</v>
      </c>
      <c r="DT925" s="1">
        <v>5.15</v>
      </c>
      <c r="DU925" s="1">
        <v>6.44</v>
      </c>
      <c r="DV925" s="1">
        <v>4.33</v>
      </c>
      <c r="DW925" s="1">
        <v>4.66</v>
      </c>
      <c r="DX925" s="1">
        <v>5.48</v>
      </c>
      <c r="DY925" s="1">
        <v>5.67</v>
      </c>
      <c r="DZ925" s="1">
        <v>6.82</v>
      </c>
      <c r="EA925" s="1">
        <v>4.1500000000000004</v>
      </c>
      <c r="EB925" s="1">
        <v>4.97</v>
      </c>
      <c r="EC925" s="1">
        <v>4.8600000000000003</v>
      </c>
      <c r="ED925" s="1">
        <v>4.42</v>
      </c>
      <c r="EE925" s="1">
        <v>6.38</v>
      </c>
      <c r="EF925" s="1">
        <v>4.3899999999999997</v>
      </c>
      <c r="EG925" s="1">
        <v>5.59</v>
      </c>
      <c r="EH925" s="1">
        <v>5.75</v>
      </c>
      <c r="EI925" s="1">
        <v>7.1</v>
      </c>
      <c r="EJ925" s="1">
        <v>6.51</v>
      </c>
      <c r="EL925">
        <v>200210</v>
      </c>
      <c r="EM925">
        <v>7.84</v>
      </c>
      <c r="EN925">
        <v>-3.44</v>
      </c>
      <c r="EO925">
        <v>-4.07</v>
      </c>
      <c r="EP925">
        <v>0.14000000000000001</v>
      </c>
      <c r="ER925" s="1">
        <v>200304</v>
      </c>
      <c r="ES925" s="1">
        <v>-9.49</v>
      </c>
      <c r="EU925" s="1">
        <v>200205</v>
      </c>
      <c r="EV925" s="1">
        <v>-2.68</v>
      </c>
      <c r="EX925" s="1">
        <v>200704</v>
      </c>
      <c r="EY925" s="1">
        <v>0.31</v>
      </c>
      <c r="FA925" s="1">
        <v>200304</v>
      </c>
      <c r="FB925" s="1">
        <f>IF(ISERROR(VLOOKUP($FA925,MOM,LOOKUPS!C$12,0)*$FB$6+VLOOKUP($FA925,STREV,LOOKUPS!C$10,0)*$FC$6+VLOOKUP($FA925,LTREV,LOOKUPS!C$9,0)*$FD$6+VLOOKUP($FA925,CFP,LOOKUPS!C$6,0)*$FE$6+VLOOKUP($FA925,EP,LOOKUPS!C$8,0)*$FF$6+VLOOKUP($FA925,BM,LOOKUPS!C$5,0)*$FG$6+VLOOKUP($FA925,DIV,LOOKUPS!C$7,0)*$FH$6++VLOOKUP($FA925,SIZE,LOOKUPS!C$11,0)*$FI$6),"",VLOOKUP($FA925,MOM,LOOKUPS!C$12,0)*$FB$6+VLOOKUP($FA925,STREV,LOOKUPS!C$10,0)*$FC$6+VLOOKUP($FA925,LTREV,LOOKUPS!C$9,0)*$FD$6+VLOOKUP($FA925,CFP,LOOKUPS!C$6,0)*$FE$6+VLOOKUP($FA925,EP,LOOKUPS!C$8,0)*$FF$6+VLOOKUP($FA925,BM,LOOKUPS!C$5,0)*$FG$6+VLOOKUP($FA925,DIV,LOOKUPS!C$7,0)*$FH$6++VLOOKUP($FA925,SIZE,LOOKUPS!C$11,0)*$FI$6)</f>
        <v>14.484100000000002</v>
      </c>
      <c r="FC925" s="1">
        <f>IF(ISERROR(VLOOKUP($FA925,MOM,LOOKUPS!D$12,0)*$FB$6+VLOOKUP($FA925,STREV,LOOKUPS!D$10,0)*$FC$6+VLOOKUP($FA925,LTREV,LOOKUPS!D$9,0)*$FD$6+VLOOKUP($FA925,CFP,LOOKUPS!D$6,0)*$FE$6+VLOOKUP($FA925,EP,LOOKUPS!D$8,0)*$FF$6+VLOOKUP($FA925,BM,LOOKUPS!D$5,0)*$FG$6+VLOOKUP($FA925,DIV,LOOKUPS!D$7,0)*$FH$6++VLOOKUP($FA925,SIZE,LOOKUPS!D$11,0)*$FI$6),"",VLOOKUP($FA925,MOM,LOOKUPS!D$12,0)*$FB$6+VLOOKUP($FA925,STREV,LOOKUPS!D$10,0)*$FC$6+VLOOKUP($FA925,LTREV,LOOKUPS!D$9,0)*$FD$6+VLOOKUP($FA925,CFP,LOOKUPS!D$6,0)*$FE$6+VLOOKUP($FA925,EP,LOOKUPS!D$8,0)*$FF$6+VLOOKUP($FA925,BM,LOOKUPS!D$5,0)*$FG$6+VLOOKUP($FA925,DIV,LOOKUPS!D$7,0)*$FH$6++VLOOKUP($FA925,SIZE,LOOKUPS!D$11,0)*$FI$6)</f>
        <v>11.1615</v>
      </c>
      <c r="FD925" s="1">
        <f>IF(ISERROR(VLOOKUP($FA925,MOM,LOOKUPS!E$12,0)*$FB$6+VLOOKUP($FA925,STREV,LOOKUPS!E$10,0)*$FC$6+VLOOKUP($FA925,LTREV,LOOKUPS!E$9,0)*$FD$6+VLOOKUP($FA925,CFP,LOOKUPS!E$6,0)*$FE$6+VLOOKUP($FA925,EP,LOOKUPS!E$8,0)*$FF$6+VLOOKUP($FA925,BM,LOOKUPS!E$5,0)*$FG$6+VLOOKUP($FA925,DIV,LOOKUPS!E$7,0)*$FH$6++VLOOKUP($FA925,SIZE,LOOKUPS!E$11,0)*$FI$6),"",VLOOKUP($FA925,MOM,LOOKUPS!E$12,0)*$FB$6+VLOOKUP($FA925,STREV,LOOKUPS!E$10,0)*$FC$6+VLOOKUP($FA925,LTREV,LOOKUPS!E$9,0)*$FD$6+VLOOKUP($FA925,CFP,LOOKUPS!E$6,0)*$FE$6+VLOOKUP($FA925,EP,LOOKUPS!E$8,0)*$FF$6+VLOOKUP($FA925,BM,LOOKUPS!E$5,0)*$FG$6+VLOOKUP($FA925,DIV,LOOKUPS!E$7,0)*$FH$6++VLOOKUP($FA925,SIZE,LOOKUPS!E$11,0)*$FI$6)</f>
        <v>9.9134999999999991</v>
      </c>
      <c r="FE925" s="1">
        <f>IF(ISERROR(VLOOKUP($FA925,MOM,LOOKUPS!F$12,0)*$FB$6+VLOOKUP($FA925,STREV,LOOKUPS!F$10,0)*$FC$6+VLOOKUP($FA925,LTREV,LOOKUPS!F$9,0)*$FD$6+VLOOKUP($FA925,CFP,LOOKUPS!F$6,0)*$FE$6+VLOOKUP($FA925,EP,LOOKUPS!F$8,0)*$FF$6+VLOOKUP($FA925,BM,LOOKUPS!F$5,0)*$FG$6+VLOOKUP($FA925,DIV,LOOKUPS!F$7,0)*$FH$6++VLOOKUP($FA925,SIZE,LOOKUPS!F$11,0)*$FI$6),"",VLOOKUP($FA925,MOM,LOOKUPS!F$12,0)*$FB$6+VLOOKUP($FA925,STREV,LOOKUPS!F$10,0)*$FC$6+VLOOKUP($FA925,LTREV,LOOKUPS!F$9,0)*$FD$6+VLOOKUP($FA925,CFP,LOOKUPS!F$6,0)*$FE$6+VLOOKUP($FA925,EP,LOOKUPS!F$8,0)*$FF$6+VLOOKUP($FA925,BM,LOOKUPS!F$5,0)*$FG$6+VLOOKUP($FA925,DIV,LOOKUPS!F$7,0)*$FH$6++VLOOKUP($FA925,SIZE,LOOKUPS!F$11,0)*$FI$6)</f>
        <v>9.6408000000000023</v>
      </c>
      <c r="FF925" s="1">
        <f>IF(ISERROR(VLOOKUP($FA925,MOM,LOOKUPS!G$12,0)*$FB$6+VLOOKUP($FA925,STREV,LOOKUPS!G$10,0)*$FC$6+VLOOKUP($FA925,LTREV,LOOKUPS!G$9,0)*$FD$6+VLOOKUP($FA925,CFP,LOOKUPS!G$6,0)*$FE$6+VLOOKUP($FA925,EP,LOOKUPS!G$8,0)*$FF$6+VLOOKUP($FA925,BM,LOOKUPS!G$5,0)*$FG$6+VLOOKUP($FA925,DIV,LOOKUPS!G$7,0)*$FH$6++VLOOKUP($FA925,SIZE,LOOKUPS!G$11,0)*$FI$6),"",VLOOKUP($FA925,MOM,LOOKUPS!G$12,0)*$FB$6+VLOOKUP($FA925,STREV,LOOKUPS!G$10,0)*$FC$6+VLOOKUP($FA925,LTREV,LOOKUPS!G$9,0)*$FD$6+VLOOKUP($FA925,CFP,LOOKUPS!G$6,0)*$FE$6+VLOOKUP($FA925,EP,LOOKUPS!G$8,0)*$FF$6+VLOOKUP($FA925,BM,LOOKUPS!G$5,0)*$FG$6+VLOOKUP($FA925,DIV,LOOKUPS!G$7,0)*$FH$6++VLOOKUP($FA925,SIZE,LOOKUPS!G$11,0)*$FI$6)</f>
        <v>8.6353000000000009</v>
      </c>
      <c r="FG925" s="1">
        <f>IF(ISERROR(VLOOKUP($FA925,MOM,LOOKUPS!H$12,0)*$FB$6+VLOOKUP($FA925,STREV,LOOKUPS!H$10,0)*$FC$6+VLOOKUP($FA925,LTREV,LOOKUPS!H$9,0)*$FD$6+VLOOKUP($FA925,CFP,LOOKUPS!H$6,0)*$FE$6+VLOOKUP($FA925,EP,LOOKUPS!H$8,0)*$FF$6+VLOOKUP($FA925,BM,LOOKUPS!H$5,0)*$FG$6+VLOOKUP($FA925,DIV,LOOKUPS!H$7,0)*$FH$6++VLOOKUP($FA925,SIZE,LOOKUPS!H$11,0)*$FI$6),"",VLOOKUP($FA925,MOM,LOOKUPS!H$12,0)*$FB$6+VLOOKUP($FA925,STREV,LOOKUPS!H$10,0)*$FC$6+VLOOKUP($FA925,LTREV,LOOKUPS!H$9,0)*$FD$6+VLOOKUP($FA925,CFP,LOOKUPS!H$6,0)*$FE$6+VLOOKUP($FA925,EP,LOOKUPS!H$8,0)*$FF$6+VLOOKUP($FA925,BM,LOOKUPS!H$5,0)*$FG$6+VLOOKUP($FA925,DIV,LOOKUPS!H$7,0)*$FH$6++VLOOKUP($FA925,SIZE,LOOKUPS!H$11,0)*$FI$6)</f>
        <v>8.6958000000000002</v>
      </c>
      <c r="FH925" s="1">
        <f>IF(ISERROR(VLOOKUP($FA925,MOM,LOOKUPS!I$12,0)*$FB$6+VLOOKUP($FA925,STREV,LOOKUPS!I$10,0)*$FC$6+VLOOKUP($FA925,LTREV,LOOKUPS!I$9,0)*$FD$6+VLOOKUP($FA925,CFP,LOOKUPS!I$6,0)*$FE$6+VLOOKUP($FA925,EP,LOOKUPS!I$8,0)*$FF$6+VLOOKUP($FA925,BM,LOOKUPS!I$5,0)*$FG$6+VLOOKUP($FA925,DIV,LOOKUPS!I$7,0)*$FH$6++VLOOKUP($FA925,SIZE,LOOKUPS!I$11,0)*$FI$6),"",VLOOKUP($FA925,MOM,LOOKUPS!I$12,0)*$FB$6+VLOOKUP($FA925,STREV,LOOKUPS!I$10,0)*$FC$6+VLOOKUP($FA925,LTREV,LOOKUPS!I$9,0)*$FD$6+VLOOKUP($FA925,CFP,LOOKUPS!I$6,0)*$FE$6+VLOOKUP($FA925,EP,LOOKUPS!I$8,0)*$FF$6+VLOOKUP($FA925,BM,LOOKUPS!I$5,0)*$FG$6+VLOOKUP($FA925,DIV,LOOKUPS!I$7,0)*$FH$6++VLOOKUP($FA925,SIZE,LOOKUPS!I$11,0)*$FI$6)</f>
        <v>7.9272000000000009</v>
      </c>
      <c r="FI925" s="1">
        <f>IF(ISERROR(VLOOKUP($FA925,MOM,LOOKUPS!J$12,0)*$FB$6+VLOOKUP($FA925,STREV,LOOKUPS!J$10,0)*$FC$6+VLOOKUP($FA925,LTREV,LOOKUPS!J$9,0)*$FD$6+VLOOKUP($FA925,CFP,LOOKUPS!J$6,0)*$FE$6+VLOOKUP($FA925,EP,LOOKUPS!J$8,0)*$FF$6+VLOOKUP($FA925,BM,LOOKUPS!J$5,0)*$FG$6+VLOOKUP($FA925,DIV,LOOKUPS!J$7,0)*$FH$6++VLOOKUP($FA925,SIZE,LOOKUPS!J$11,0)*$FI$6),"",VLOOKUP($FA925,MOM,LOOKUPS!J$12,0)*$FB$6+VLOOKUP($FA925,STREV,LOOKUPS!J$10,0)*$FC$6+VLOOKUP($FA925,LTREV,LOOKUPS!J$9,0)*$FD$6+VLOOKUP($FA925,CFP,LOOKUPS!J$6,0)*$FE$6+VLOOKUP($FA925,EP,LOOKUPS!J$8,0)*$FF$6+VLOOKUP($FA925,BM,LOOKUPS!J$5,0)*$FG$6+VLOOKUP($FA925,DIV,LOOKUPS!J$7,0)*$FH$6++VLOOKUP($FA925,SIZE,LOOKUPS!J$11,0)*$FI$6)</f>
        <v>7.8100000000000005</v>
      </c>
      <c r="FJ925" s="1">
        <f>IF(ISERROR(VLOOKUP($FA925,MOM,LOOKUPS!K$12,0)*$FB$6+VLOOKUP($FA925,STREV,LOOKUPS!K$10,0)*$FC$6+VLOOKUP($FA925,LTREV,LOOKUPS!K$9,0)*$FD$6+VLOOKUP($FA925,CFP,LOOKUPS!K$6,0)*$FE$6+VLOOKUP($FA925,EP,LOOKUPS!K$8,0)*$FF$6+VLOOKUP($FA925,BM,LOOKUPS!K$5,0)*$FG$6+VLOOKUP($FA925,DIV,LOOKUPS!K$7,0)*$FH$6++VLOOKUP($FA925,SIZE,LOOKUPS!K$11,0)*$FI$6),"",VLOOKUP($FA925,MOM,LOOKUPS!K$12,0)*$FB$6+VLOOKUP($FA925,STREV,LOOKUPS!K$10,0)*$FC$6+VLOOKUP($FA925,LTREV,LOOKUPS!K$9,0)*$FD$6+VLOOKUP($FA925,CFP,LOOKUPS!K$6,0)*$FE$6+VLOOKUP($FA925,EP,LOOKUPS!K$8,0)*$FF$6+VLOOKUP($FA925,BM,LOOKUPS!K$5,0)*$FG$6+VLOOKUP($FA925,DIV,LOOKUPS!K$7,0)*$FH$6++VLOOKUP($FA925,SIZE,LOOKUPS!K$11,0)*$FI$6)</f>
        <v>8.475200000000001</v>
      </c>
      <c r="FK925" s="1">
        <f>IF(ISERROR(VLOOKUP($FA925,MOM,LOOKUPS!L$12,0)*$FB$6+VLOOKUP($FA925,STREV,LOOKUPS!L$10,0)*$FC$6+VLOOKUP($FA925,LTREV,LOOKUPS!L$9,0)*$FD$6+VLOOKUP($FA925,CFP,LOOKUPS!L$6,0)*$FE$6+VLOOKUP($FA925,EP,LOOKUPS!L$8,0)*$FF$6+VLOOKUP($FA925,BM,LOOKUPS!L$5,0)*$FG$6+VLOOKUP($FA925,DIV,LOOKUPS!L$7,0)*$FH$6++VLOOKUP($FA925,SIZE,LOOKUPS!L$11,0)*$FI$6),"",VLOOKUP($FA925,MOM,LOOKUPS!L$12,0)*$FB$6+VLOOKUP($FA925,STREV,LOOKUPS!L$10,0)*$FC$6+VLOOKUP($FA925,LTREV,LOOKUPS!L$9,0)*$FD$6+VLOOKUP($FA925,CFP,LOOKUPS!L$6,0)*$FE$6+VLOOKUP($FA925,EP,LOOKUPS!L$8,0)*$FF$6+VLOOKUP($FA925,BM,LOOKUPS!L$5,0)*$FG$6+VLOOKUP($FA925,DIV,LOOKUPS!L$7,0)*$FH$6++VLOOKUP($FA925,SIZE,LOOKUPS!L$11,0)*$FI$6)</f>
        <v>10.3423</v>
      </c>
    </row>
    <row r="926" spans="1:167" x14ac:dyDescent="0.3">
      <c r="A926" s="1">
        <v>200305</v>
      </c>
      <c r="B926" s="1">
        <v>32.85</v>
      </c>
      <c r="C926" s="1">
        <v>20.8</v>
      </c>
      <c r="D926" s="1">
        <v>13.94</v>
      </c>
      <c r="E926" s="1">
        <v>12.52</v>
      </c>
      <c r="F926" s="1">
        <v>10.27</v>
      </c>
      <c r="G926" s="1">
        <v>10.16</v>
      </c>
      <c r="H926" s="1">
        <v>8.9499999999999993</v>
      </c>
      <c r="I926" s="1">
        <v>8.48</v>
      </c>
      <c r="J926" s="1">
        <v>7.97</v>
      </c>
      <c r="K926" s="1">
        <v>7.89</v>
      </c>
      <c r="M926" s="1">
        <v>200206</v>
      </c>
      <c r="N926" s="1">
        <v>-13.75</v>
      </c>
      <c r="O926" s="1">
        <v>-9.08</v>
      </c>
      <c r="P926" s="1">
        <v>-4.55</v>
      </c>
      <c r="Q926" s="1">
        <v>-6.45</v>
      </c>
      <c r="R926" s="1">
        <v>-5.41</v>
      </c>
      <c r="S926" s="1">
        <v>-4.08</v>
      </c>
      <c r="T926" s="1">
        <v>-4.32</v>
      </c>
      <c r="U926" s="1">
        <v>-4.75</v>
      </c>
      <c r="V926" s="1">
        <v>-5.47</v>
      </c>
      <c r="W926" s="1">
        <v>-6.18</v>
      </c>
      <c r="Y926" s="1">
        <v>200705</v>
      </c>
      <c r="Z926" s="1">
        <v>-0.43</v>
      </c>
      <c r="AA926" s="1">
        <v>2.65</v>
      </c>
      <c r="AB926" s="1">
        <v>2.02</v>
      </c>
      <c r="AC926" s="1">
        <v>2.7</v>
      </c>
      <c r="AD926" s="1">
        <v>1.92</v>
      </c>
      <c r="AE926" s="1">
        <v>2.91</v>
      </c>
      <c r="AF926" s="1">
        <v>3.01</v>
      </c>
      <c r="AG926" s="1">
        <v>4.37</v>
      </c>
      <c r="AH926" s="1">
        <v>3.43</v>
      </c>
      <c r="AI926" s="1">
        <v>4.4400000000000004</v>
      </c>
      <c r="CA926" s="1">
        <v>200211</v>
      </c>
      <c r="CB926" s="1">
        <v>17.989999999999998</v>
      </c>
      <c r="CC926" s="1">
        <v>14.93</v>
      </c>
      <c r="CD926" s="1">
        <v>12.14</v>
      </c>
      <c r="CE926" s="1">
        <v>11.49</v>
      </c>
      <c r="CF926" s="1">
        <v>15</v>
      </c>
      <c r="CG926" s="1">
        <v>13.71</v>
      </c>
      <c r="CH926" s="1">
        <v>12.96</v>
      </c>
      <c r="CI926" s="1">
        <v>10.36</v>
      </c>
      <c r="CJ926" s="1">
        <v>11.84</v>
      </c>
      <c r="CK926" s="1">
        <v>15.01</v>
      </c>
      <c r="CL926" s="1">
        <v>14.99</v>
      </c>
      <c r="CM926" s="1">
        <v>14.76</v>
      </c>
      <c r="CN926" s="1">
        <v>12.68</v>
      </c>
      <c r="CO926" s="1">
        <v>10.59</v>
      </c>
      <c r="CP926" s="1">
        <v>15.11</v>
      </c>
      <c r="CQ926" s="1">
        <v>10.28</v>
      </c>
      <c r="CR926" s="1">
        <v>10.44</v>
      </c>
      <c r="CS926" s="1">
        <v>10.92</v>
      </c>
      <c r="CT926" s="1">
        <v>12.77</v>
      </c>
      <c r="CV926" s="1">
        <v>200311</v>
      </c>
      <c r="CW926" s="1">
        <v>4.18</v>
      </c>
      <c r="CX926" s="1">
        <v>3.8</v>
      </c>
      <c r="CY926" s="1">
        <v>3.44</v>
      </c>
      <c r="CZ926" s="1">
        <v>2.67</v>
      </c>
      <c r="DA926" s="1">
        <v>3.48</v>
      </c>
      <c r="DB926" s="1">
        <v>3.77</v>
      </c>
      <c r="DC926" s="1">
        <v>3.72</v>
      </c>
      <c r="DD926" s="1">
        <v>3.3</v>
      </c>
      <c r="DE926" s="1">
        <v>2.15</v>
      </c>
      <c r="DF926" s="1">
        <v>2.92</v>
      </c>
      <c r="DG926" s="1">
        <v>4.04</v>
      </c>
      <c r="DH926" s="1">
        <v>4.5199999999999996</v>
      </c>
      <c r="DI926" s="1">
        <v>3.23</v>
      </c>
      <c r="DJ926" s="1">
        <v>3.97</v>
      </c>
      <c r="DK926" s="1">
        <v>3.42</v>
      </c>
      <c r="DL926" s="1">
        <v>3.17</v>
      </c>
      <c r="DM926" s="1">
        <v>3.46</v>
      </c>
      <c r="DN926" s="1">
        <v>2.4900000000000002</v>
      </c>
      <c r="DO926" s="1">
        <v>1.7</v>
      </c>
      <c r="DQ926" s="1">
        <v>200211</v>
      </c>
      <c r="DR926" s="1">
        <v>-99.99</v>
      </c>
      <c r="DS926" s="1">
        <v>14.32</v>
      </c>
      <c r="DT926" s="1">
        <v>10.6</v>
      </c>
      <c r="DU926" s="1">
        <v>8.4700000000000006</v>
      </c>
      <c r="DV926" s="1">
        <v>14.36</v>
      </c>
      <c r="DW926" s="1">
        <v>13.06</v>
      </c>
      <c r="DX926" s="1">
        <v>9.6199999999999992</v>
      </c>
      <c r="DY926" s="1">
        <v>11.31</v>
      </c>
      <c r="DZ926" s="1">
        <v>6.6</v>
      </c>
      <c r="EA926" s="1">
        <v>13.98</v>
      </c>
      <c r="EB926" s="1">
        <v>15.69</v>
      </c>
      <c r="EC926" s="1">
        <v>14.02</v>
      </c>
      <c r="ED926" s="1">
        <v>11.89</v>
      </c>
      <c r="EE926" s="1">
        <v>10.47</v>
      </c>
      <c r="EF926" s="1">
        <v>8.59</v>
      </c>
      <c r="EG926" s="1">
        <v>10.81</v>
      </c>
      <c r="EH926" s="1">
        <v>11.82</v>
      </c>
      <c r="EI926" s="1">
        <v>6.35</v>
      </c>
      <c r="EJ926" s="1">
        <v>6.89</v>
      </c>
      <c r="EL926">
        <v>200211</v>
      </c>
      <c r="EM926">
        <v>5.96</v>
      </c>
      <c r="EN926">
        <v>3.23</v>
      </c>
      <c r="EO926">
        <v>-1.51</v>
      </c>
      <c r="EP926">
        <v>0.12</v>
      </c>
      <c r="ER926" s="1">
        <v>200305</v>
      </c>
      <c r="ES926" s="1">
        <v>-10.85</v>
      </c>
      <c r="EU926" s="1">
        <v>200206</v>
      </c>
      <c r="EV926" s="1">
        <v>-3.36</v>
      </c>
      <c r="EX926" s="1">
        <v>200705</v>
      </c>
      <c r="EY926" s="1">
        <v>-2.4700000000000002</v>
      </c>
      <c r="FA926" s="1">
        <v>200305</v>
      </c>
      <c r="FB926" s="1">
        <f>IF(ISERROR(VLOOKUP($FA926,MOM,LOOKUPS!C$12,0)*$FB$6+VLOOKUP($FA926,STREV,LOOKUPS!C$10,0)*$FC$6+VLOOKUP($FA926,LTREV,LOOKUPS!C$9,0)*$FD$6+VLOOKUP($FA926,CFP,LOOKUPS!C$6,0)*$FE$6+VLOOKUP($FA926,EP,LOOKUPS!C$8,0)*$FF$6+VLOOKUP($FA926,BM,LOOKUPS!C$5,0)*$FG$6+VLOOKUP($FA926,DIV,LOOKUPS!C$7,0)*$FH$6++VLOOKUP($FA926,SIZE,LOOKUPS!C$11,0)*$FI$6),"",VLOOKUP($FA926,MOM,LOOKUPS!C$12,0)*$FB$6+VLOOKUP($FA926,STREV,LOOKUPS!C$10,0)*$FC$6+VLOOKUP($FA926,LTREV,LOOKUPS!C$9,0)*$FD$6+VLOOKUP($FA926,CFP,LOOKUPS!C$6,0)*$FE$6+VLOOKUP($FA926,EP,LOOKUPS!C$8,0)*$FF$6+VLOOKUP($FA926,BM,LOOKUPS!C$5,0)*$FG$6+VLOOKUP($FA926,DIV,LOOKUPS!C$7,0)*$FH$6++VLOOKUP($FA926,SIZE,LOOKUPS!C$11,0)*$FI$6)</f>
        <v>23.215299999999999</v>
      </c>
      <c r="FC926" s="1">
        <f>IF(ISERROR(VLOOKUP($FA926,MOM,LOOKUPS!D$12,0)*$FB$6+VLOOKUP($FA926,STREV,LOOKUPS!D$10,0)*$FC$6+VLOOKUP($FA926,LTREV,LOOKUPS!D$9,0)*$FD$6+VLOOKUP($FA926,CFP,LOOKUPS!D$6,0)*$FE$6+VLOOKUP($FA926,EP,LOOKUPS!D$8,0)*$FF$6+VLOOKUP($FA926,BM,LOOKUPS!D$5,0)*$FG$6+VLOOKUP($FA926,DIV,LOOKUPS!D$7,0)*$FH$6++VLOOKUP($FA926,SIZE,LOOKUPS!D$11,0)*$FI$6),"",VLOOKUP($FA926,MOM,LOOKUPS!D$12,0)*$FB$6+VLOOKUP($FA926,STREV,LOOKUPS!D$10,0)*$FC$6+VLOOKUP($FA926,LTREV,LOOKUPS!D$9,0)*$FD$6+VLOOKUP($FA926,CFP,LOOKUPS!D$6,0)*$FE$6+VLOOKUP($FA926,EP,LOOKUPS!D$8,0)*$FF$6+VLOOKUP($FA926,BM,LOOKUPS!D$5,0)*$FG$6+VLOOKUP($FA926,DIV,LOOKUPS!D$7,0)*$FH$6++VLOOKUP($FA926,SIZE,LOOKUPS!D$11,0)*$FI$6)</f>
        <v>18.453700000000001</v>
      </c>
      <c r="FD926" s="1">
        <f>IF(ISERROR(VLOOKUP($FA926,MOM,LOOKUPS!E$12,0)*$FB$6+VLOOKUP($FA926,STREV,LOOKUPS!E$10,0)*$FC$6+VLOOKUP($FA926,LTREV,LOOKUPS!E$9,0)*$FD$6+VLOOKUP($FA926,CFP,LOOKUPS!E$6,0)*$FE$6+VLOOKUP($FA926,EP,LOOKUPS!E$8,0)*$FF$6+VLOOKUP($FA926,BM,LOOKUPS!E$5,0)*$FG$6+VLOOKUP($FA926,DIV,LOOKUPS!E$7,0)*$FH$6++VLOOKUP($FA926,SIZE,LOOKUPS!E$11,0)*$FI$6),"",VLOOKUP($FA926,MOM,LOOKUPS!E$12,0)*$FB$6+VLOOKUP($FA926,STREV,LOOKUPS!E$10,0)*$FC$6+VLOOKUP($FA926,LTREV,LOOKUPS!E$9,0)*$FD$6+VLOOKUP($FA926,CFP,LOOKUPS!E$6,0)*$FE$6+VLOOKUP($FA926,EP,LOOKUPS!E$8,0)*$FF$6+VLOOKUP($FA926,BM,LOOKUPS!E$5,0)*$FG$6+VLOOKUP($FA926,DIV,LOOKUPS!E$7,0)*$FH$6++VLOOKUP($FA926,SIZE,LOOKUPS!E$11,0)*$FI$6)</f>
        <v>14.4643</v>
      </c>
      <c r="FE926" s="1">
        <f>IF(ISERROR(VLOOKUP($FA926,MOM,LOOKUPS!F$12,0)*$FB$6+VLOOKUP($FA926,STREV,LOOKUPS!F$10,0)*$FC$6+VLOOKUP($FA926,LTREV,LOOKUPS!F$9,0)*$FD$6+VLOOKUP($FA926,CFP,LOOKUPS!F$6,0)*$FE$6+VLOOKUP($FA926,EP,LOOKUPS!F$8,0)*$FF$6+VLOOKUP($FA926,BM,LOOKUPS!F$5,0)*$FG$6+VLOOKUP($FA926,DIV,LOOKUPS!F$7,0)*$FH$6++VLOOKUP($FA926,SIZE,LOOKUPS!F$11,0)*$FI$6),"",VLOOKUP($FA926,MOM,LOOKUPS!F$12,0)*$FB$6+VLOOKUP($FA926,STREV,LOOKUPS!F$10,0)*$FC$6+VLOOKUP($FA926,LTREV,LOOKUPS!F$9,0)*$FD$6+VLOOKUP($FA926,CFP,LOOKUPS!F$6,0)*$FE$6+VLOOKUP($FA926,EP,LOOKUPS!F$8,0)*$FF$6+VLOOKUP($FA926,BM,LOOKUPS!F$5,0)*$FG$6+VLOOKUP($FA926,DIV,LOOKUPS!F$7,0)*$FH$6++VLOOKUP($FA926,SIZE,LOOKUPS!F$11,0)*$FI$6)</f>
        <v>12.427099999999999</v>
      </c>
      <c r="FF926" s="1">
        <f>IF(ISERROR(VLOOKUP($FA926,MOM,LOOKUPS!G$12,0)*$FB$6+VLOOKUP($FA926,STREV,LOOKUPS!G$10,0)*$FC$6+VLOOKUP($FA926,LTREV,LOOKUPS!G$9,0)*$FD$6+VLOOKUP($FA926,CFP,LOOKUPS!G$6,0)*$FE$6+VLOOKUP($FA926,EP,LOOKUPS!G$8,0)*$FF$6+VLOOKUP($FA926,BM,LOOKUPS!G$5,0)*$FG$6+VLOOKUP($FA926,DIV,LOOKUPS!G$7,0)*$FH$6++VLOOKUP($FA926,SIZE,LOOKUPS!G$11,0)*$FI$6),"",VLOOKUP($FA926,MOM,LOOKUPS!G$12,0)*$FB$6+VLOOKUP($FA926,STREV,LOOKUPS!G$10,0)*$FC$6+VLOOKUP($FA926,LTREV,LOOKUPS!G$9,0)*$FD$6+VLOOKUP($FA926,CFP,LOOKUPS!G$6,0)*$FE$6+VLOOKUP($FA926,EP,LOOKUPS!G$8,0)*$FF$6+VLOOKUP($FA926,BM,LOOKUPS!G$5,0)*$FG$6+VLOOKUP($FA926,DIV,LOOKUPS!G$7,0)*$FH$6++VLOOKUP($FA926,SIZE,LOOKUPS!G$11,0)*$FI$6)</f>
        <v>11.7654</v>
      </c>
      <c r="FG926" s="1">
        <f>IF(ISERROR(VLOOKUP($FA926,MOM,LOOKUPS!H$12,0)*$FB$6+VLOOKUP($FA926,STREV,LOOKUPS!H$10,0)*$FC$6+VLOOKUP($FA926,LTREV,LOOKUPS!H$9,0)*$FD$6+VLOOKUP($FA926,CFP,LOOKUPS!H$6,0)*$FE$6+VLOOKUP($FA926,EP,LOOKUPS!H$8,0)*$FF$6+VLOOKUP($FA926,BM,LOOKUPS!H$5,0)*$FG$6+VLOOKUP($FA926,DIV,LOOKUPS!H$7,0)*$FH$6++VLOOKUP($FA926,SIZE,LOOKUPS!H$11,0)*$FI$6),"",VLOOKUP($FA926,MOM,LOOKUPS!H$12,0)*$FB$6+VLOOKUP($FA926,STREV,LOOKUPS!H$10,0)*$FC$6+VLOOKUP($FA926,LTREV,LOOKUPS!H$9,0)*$FD$6+VLOOKUP($FA926,CFP,LOOKUPS!H$6,0)*$FE$6+VLOOKUP($FA926,EP,LOOKUPS!H$8,0)*$FF$6+VLOOKUP($FA926,BM,LOOKUPS!H$5,0)*$FG$6+VLOOKUP($FA926,DIV,LOOKUPS!H$7,0)*$FH$6++VLOOKUP($FA926,SIZE,LOOKUPS!H$11,0)*$FI$6)</f>
        <v>10.7029</v>
      </c>
      <c r="FH926" s="1">
        <f>IF(ISERROR(VLOOKUP($FA926,MOM,LOOKUPS!I$12,0)*$FB$6+VLOOKUP($FA926,STREV,LOOKUPS!I$10,0)*$FC$6+VLOOKUP($FA926,LTREV,LOOKUPS!I$9,0)*$FD$6+VLOOKUP($FA926,CFP,LOOKUPS!I$6,0)*$FE$6+VLOOKUP($FA926,EP,LOOKUPS!I$8,0)*$FF$6+VLOOKUP($FA926,BM,LOOKUPS!I$5,0)*$FG$6+VLOOKUP($FA926,DIV,LOOKUPS!I$7,0)*$FH$6++VLOOKUP($FA926,SIZE,LOOKUPS!I$11,0)*$FI$6),"",VLOOKUP($FA926,MOM,LOOKUPS!I$12,0)*$FB$6+VLOOKUP($FA926,STREV,LOOKUPS!I$10,0)*$FC$6+VLOOKUP($FA926,LTREV,LOOKUPS!I$9,0)*$FD$6+VLOOKUP($FA926,CFP,LOOKUPS!I$6,0)*$FE$6+VLOOKUP($FA926,EP,LOOKUPS!I$8,0)*$FF$6+VLOOKUP($FA926,BM,LOOKUPS!I$5,0)*$FG$6+VLOOKUP($FA926,DIV,LOOKUPS!I$7,0)*$FH$6++VLOOKUP($FA926,SIZE,LOOKUPS!I$11,0)*$FI$6)</f>
        <v>10.5007</v>
      </c>
      <c r="FI926" s="1">
        <f>IF(ISERROR(VLOOKUP($FA926,MOM,LOOKUPS!J$12,0)*$FB$6+VLOOKUP($FA926,STREV,LOOKUPS!J$10,0)*$FC$6+VLOOKUP($FA926,LTREV,LOOKUPS!J$9,0)*$FD$6+VLOOKUP($FA926,CFP,LOOKUPS!J$6,0)*$FE$6+VLOOKUP($FA926,EP,LOOKUPS!J$8,0)*$FF$6+VLOOKUP($FA926,BM,LOOKUPS!J$5,0)*$FG$6+VLOOKUP($FA926,DIV,LOOKUPS!J$7,0)*$FH$6++VLOOKUP($FA926,SIZE,LOOKUPS!J$11,0)*$FI$6),"",VLOOKUP($FA926,MOM,LOOKUPS!J$12,0)*$FB$6+VLOOKUP($FA926,STREV,LOOKUPS!J$10,0)*$FC$6+VLOOKUP($FA926,LTREV,LOOKUPS!J$9,0)*$FD$6+VLOOKUP($FA926,CFP,LOOKUPS!J$6,0)*$FE$6+VLOOKUP($FA926,EP,LOOKUPS!J$8,0)*$FF$6+VLOOKUP($FA926,BM,LOOKUPS!J$5,0)*$FG$6+VLOOKUP($FA926,DIV,LOOKUPS!J$7,0)*$FH$6++VLOOKUP($FA926,SIZE,LOOKUPS!J$11,0)*$FI$6)</f>
        <v>10.020700000000001</v>
      </c>
      <c r="FJ926" s="1">
        <f>IF(ISERROR(VLOOKUP($FA926,MOM,LOOKUPS!K$12,0)*$FB$6+VLOOKUP($FA926,STREV,LOOKUPS!K$10,0)*$FC$6+VLOOKUP($FA926,LTREV,LOOKUPS!K$9,0)*$FD$6+VLOOKUP($FA926,CFP,LOOKUPS!K$6,0)*$FE$6+VLOOKUP($FA926,EP,LOOKUPS!K$8,0)*$FF$6+VLOOKUP($FA926,BM,LOOKUPS!K$5,0)*$FG$6+VLOOKUP($FA926,DIV,LOOKUPS!K$7,0)*$FH$6++VLOOKUP($FA926,SIZE,LOOKUPS!K$11,0)*$FI$6),"",VLOOKUP($FA926,MOM,LOOKUPS!K$12,0)*$FB$6+VLOOKUP($FA926,STREV,LOOKUPS!K$10,0)*$FC$6+VLOOKUP($FA926,LTREV,LOOKUPS!K$9,0)*$FD$6+VLOOKUP($FA926,CFP,LOOKUPS!K$6,0)*$FE$6+VLOOKUP($FA926,EP,LOOKUPS!K$8,0)*$FF$6+VLOOKUP($FA926,BM,LOOKUPS!K$5,0)*$FG$6+VLOOKUP($FA926,DIV,LOOKUPS!K$7,0)*$FH$6++VLOOKUP($FA926,SIZE,LOOKUPS!K$11,0)*$FI$6)</f>
        <v>10.246</v>
      </c>
      <c r="FK926" s="1">
        <f>IF(ISERROR(VLOOKUP($FA926,MOM,LOOKUPS!L$12,0)*$FB$6+VLOOKUP($FA926,STREV,LOOKUPS!L$10,0)*$FC$6+VLOOKUP($FA926,LTREV,LOOKUPS!L$9,0)*$FD$6+VLOOKUP($FA926,CFP,LOOKUPS!L$6,0)*$FE$6+VLOOKUP($FA926,EP,LOOKUPS!L$8,0)*$FF$6+VLOOKUP($FA926,BM,LOOKUPS!L$5,0)*$FG$6+VLOOKUP($FA926,DIV,LOOKUPS!L$7,0)*$FH$6++VLOOKUP($FA926,SIZE,LOOKUPS!L$11,0)*$FI$6),"",VLOOKUP($FA926,MOM,LOOKUPS!L$12,0)*$FB$6+VLOOKUP($FA926,STREV,LOOKUPS!L$10,0)*$FC$6+VLOOKUP($FA926,LTREV,LOOKUPS!L$9,0)*$FD$6+VLOOKUP($FA926,CFP,LOOKUPS!L$6,0)*$FE$6+VLOOKUP($FA926,EP,LOOKUPS!L$8,0)*$FF$6+VLOOKUP($FA926,BM,LOOKUPS!L$5,0)*$FG$6+VLOOKUP($FA926,DIV,LOOKUPS!L$7,0)*$FH$6++VLOOKUP($FA926,SIZE,LOOKUPS!L$11,0)*$FI$6)</f>
        <v>14.1525</v>
      </c>
    </row>
    <row r="927" spans="1:167" x14ac:dyDescent="0.3">
      <c r="A927" s="1">
        <v>200306</v>
      </c>
      <c r="B927" s="1">
        <v>11.38</v>
      </c>
      <c r="C927" s="1">
        <v>5.25</v>
      </c>
      <c r="D927" s="1">
        <v>5.03</v>
      </c>
      <c r="E927" s="1">
        <v>3.67</v>
      </c>
      <c r="F927" s="1">
        <v>4.17</v>
      </c>
      <c r="G927" s="1">
        <v>4.2</v>
      </c>
      <c r="H927" s="1">
        <v>2.3199999999999998</v>
      </c>
      <c r="I927" s="1">
        <v>4.1500000000000004</v>
      </c>
      <c r="J927" s="1">
        <v>3.53</v>
      </c>
      <c r="K927" s="1">
        <v>4.2</v>
      </c>
      <c r="M927" s="1">
        <v>200207</v>
      </c>
      <c r="N927" s="1">
        <v>-12.94</v>
      </c>
      <c r="O927" s="1">
        <v>-12.62</v>
      </c>
      <c r="P927" s="1">
        <v>-12.38</v>
      </c>
      <c r="Q927" s="1">
        <v>-11</v>
      </c>
      <c r="R927" s="1">
        <v>-11.7</v>
      </c>
      <c r="S927" s="1">
        <v>-10.5</v>
      </c>
      <c r="T927" s="1">
        <v>-9.32</v>
      </c>
      <c r="U927" s="1">
        <v>-9.51</v>
      </c>
      <c r="V927" s="1">
        <v>-13.06</v>
      </c>
      <c r="W927" s="1">
        <v>-15.33</v>
      </c>
      <c r="Y927" s="1">
        <v>200706</v>
      </c>
      <c r="Z927" s="1">
        <v>-0.51</v>
      </c>
      <c r="AA927" s="1">
        <v>-1.4</v>
      </c>
      <c r="AB927" s="1">
        <v>-1.23</v>
      </c>
      <c r="AC927" s="1">
        <v>-1.1200000000000001</v>
      </c>
      <c r="AD927" s="1">
        <v>-1.29</v>
      </c>
      <c r="AE927" s="1">
        <v>-0.92</v>
      </c>
      <c r="AF927" s="1">
        <v>-1.31</v>
      </c>
      <c r="AG927" s="1">
        <v>-0.82</v>
      </c>
      <c r="AH927" s="1">
        <v>-0.94</v>
      </c>
      <c r="AI927" s="1">
        <v>0.71</v>
      </c>
      <c r="CA927" s="1">
        <v>200212</v>
      </c>
      <c r="CB927" s="1">
        <v>-5.05</v>
      </c>
      <c r="CC927" s="1">
        <v>-8.42</v>
      </c>
      <c r="CD927" s="1">
        <v>-4.2</v>
      </c>
      <c r="CE927" s="1">
        <v>-3.45</v>
      </c>
      <c r="CF927" s="1">
        <v>-8.9</v>
      </c>
      <c r="CG927" s="1">
        <v>-6.39</v>
      </c>
      <c r="CH927" s="1">
        <v>-4.84</v>
      </c>
      <c r="CI927" s="1">
        <v>-2.7</v>
      </c>
      <c r="CJ927" s="1">
        <v>-3.41</v>
      </c>
      <c r="CK927" s="1">
        <v>-8.9</v>
      </c>
      <c r="CL927" s="1">
        <v>-8.91</v>
      </c>
      <c r="CM927" s="1">
        <v>-7.14</v>
      </c>
      <c r="CN927" s="1">
        <v>-5.66</v>
      </c>
      <c r="CO927" s="1">
        <v>-4.88</v>
      </c>
      <c r="CP927" s="1">
        <v>-4.8099999999999996</v>
      </c>
      <c r="CQ927" s="1">
        <v>-1.81</v>
      </c>
      <c r="CR927" s="1">
        <v>-3.58</v>
      </c>
      <c r="CS927" s="1">
        <v>-2.13</v>
      </c>
      <c r="CT927" s="1">
        <v>-4.71</v>
      </c>
      <c r="CV927" s="1">
        <v>200312</v>
      </c>
      <c r="CW927" s="1">
        <v>3.23</v>
      </c>
      <c r="CX927" s="1">
        <v>3.52</v>
      </c>
      <c r="CY927" s="1">
        <v>3.95</v>
      </c>
      <c r="CZ927" s="1">
        <v>4.5599999999999996</v>
      </c>
      <c r="DA927" s="1">
        <v>2.96</v>
      </c>
      <c r="DB927" s="1">
        <v>5.07</v>
      </c>
      <c r="DC927" s="1">
        <v>3.97</v>
      </c>
      <c r="DD927" s="1">
        <v>3.42</v>
      </c>
      <c r="DE927" s="1">
        <v>5</v>
      </c>
      <c r="DF927" s="1">
        <v>3.41</v>
      </c>
      <c r="DG927" s="1">
        <v>2.4900000000000002</v>
      </c>
      <c r="DH927" s="1">
        <v>4.78</v>
      </c>
      <c r="DI927" s="1">
        <v>5.27</v>
      </c>
      <c r="DJ927" s="1">
        <v>3.78</v>
      </c>
      <c r="DK927" s="1">
        <v>4.1900000000000004</v>
      </c>
      <c r="DL927" s="1">
        <v>3.03</v>
      </c>
      <c r="DM927" s="1">
        <v>3.89</v>
      </c>
      <c r="DN927" s="1">
        <v>4.76</v>
      </c>
      <c r="DO927" s="1">
        <v>5.31</v>
      </c>
      <c r="DQ927" s="1">
        <v>200212</v>
      </c>
      <c r="DR927" s="1">
        <v>-99.99</v>
      </c>
      <c r="DS927" s="1">
        <v>-5.29</v>
      </c>
      <c r="DT927" s="1">
        <v>-5.0599999999999996</v>
      </c>
      <c r="DU927" s="1">
        <v>-4.51</v>
      </c>
      <c r="DV927" s="1">
        <v>-5.13</v>
      </c>
      <c r="DW927" s="1">
        <v>-5.8</v>
      </c>
      <c r="DX927" s="1">
        <v>-5</v>
      </c>
      <c r="DY927" s="1">
        <v>-4.96</v>
      </c>
      <c r="DZ927" s="1">
        <v>-4.5</v>
      </c>
      <c r="EA927" s="1">
        <v>-4.75</v>
      </c>
      <c r="EB927" s="1">
        <v>-6.48</v>
      </c>
      <c r="EC927" s="1">
        <v>-6.48</v>
      </c>
      <c r="ED927" s="1">
        <v>-4.97</v>
      </c>
      <c r="EE927" s="1">
        <v>-5.9</v>
      </c>
      <c r="EF927" s="1">
        <v>-3.92</v>
      </c>
      <c r="EG927" s="1">
        <v>-5.39</v>
      </c>
      <c r="EH927" s="1">
        <v>-4.53</v>
      </c>
      <c r="EI927" s="1">
        <v>-3.61</v>
      </c>
      <c r="EJ927" s="1">
        <v>-5.49</v>
      </c>
      <c r="EL927">
        <v>200212</v>
      </c>
      <c r="EM927">
        <v>-5.76</v>
      </c>
      <c r="EN927">
        <v>-0.01</v>
      </c>
      <c r="EO927">
        <v>2.2799999999999998</v>
      </c>
      <c r="EP927">
        <v>0.11</v>
      </c>
      <c r="ER927" s="1">
        <v>200306</v>
      </c>
      <c r="ES927" s="1">
        <v>-1.0900000000000001</v>
      </c>
      <c r="EU927" s="1">
        <v>200207</v>
      </c>
      <c r="EV927" s="1">
        <v>1.5</v>
      </c>
      <c r="EX927" s="1">
        <v>200706</v>
      </c>
      <c r="EY927" s="1">
        <v>-0.27</v>
      </c>
      <c r="FA927" s="1">
        <v>200306</v>
      </c>
      <c r="FB927" s="1">
        <f>IF(ISERROR(VLOOKUP($FA927,MOM,LOOKUPS!C$12,0)*$FB$6+VLOOKUP($FA927,STREV,LOOKUPS!C$10,0)*$FC$6+VLOOKUP($FA927,LTREV,LOOKUPS!C$9,0)*$FD$6+VLOOKUP($FA927,CFP,LOOKUPS!C$6,0)*$FE$6+VLOOKUP($FA927,EP,LOOKUPS!C$8,0)*$FF$6+VLOOKUP($FA927,BM,LOOKUPS!C$5,0)*$FG$6+VLOOKUP($FA927,DIV,LOOKUPS!C$7,0)*$FH$6++VLOOKUP($FA927,SIZE,LOOKUPS!C$11,0)*$FI$6),"",VLOOKUP($FA927,MOM,LOOKUPS!C$12,0)*$FB$6+VLOOKUP($FA927,STREV,LOOKUPS!C$10,0)*$FC$6+VLOOKUP($FA927,LTREV,LOOKUPS!C$9,0)*$FD$6+VLOOKUP($FA927,CFP,LOOKUPS!C$6,0)*$FE$6+VLOOKUP($FA927,EP,LOOKUPS!C$8,0)*$FF$6+VLOOKUP($FA927,BM,LOOKUPS!C$5,0)*$FG$6+VLOOKUP($FA927,DIV,LOOKUPS!C$7,0)*$FH$6++VLOOKUP($FA927,SIZE,LOOKUPS!C$11,0)*$FI$6)</f>
        <v>7.9110000000000005</v>
      </c>
      <c r="FC927" s="1">
        <f>IF(ISERROR(VLOOKUP($FA927,MOM,LOOKUPS!D$12,0)*$FB$6+VLOOKUP($FA927,STREV,LOOKUPS!D$10,0)*$FC$6+VLOOKUP($FA927,LTREV,LOOKUPS!D$9,0)*$FD$6+VLOOKUP($FA927,CFP,LOOKUPS!D$6,0)*$FE$6+VLOOKUP($FA927,EP,LOOKUPS!D$8,0)*$FF$6+VLOOKUP($FA927,BM,LOOKUPS!D$5,0)*$FG$6+VLOOKUP($FA927,DIV,LOOKUPS!D$7,0)*$FH$6++VLOOKUP($FA927,SIZE,LOOKUPS!D$11,0)*$FI$6),"",VLOOKUP($FA927,MOM,LOOKUPS!D$12,0)*$FB$6+VLOOKUP($FA927,STREV,LOOKUPS!D$10,0)*$FC$6+VLOOKUP($FA927,LTREV,LOOKUPS!D$9,0)*$FD$6+VLOOKUP($FA927,CFP,LOOKUPS!D$6,0)*$FE$6+VLOOKUP($FA927,EP,LOOKUPS!D$8,0)*$FF$6+VLOOKUP($FA927,BM,LOOKUPS!D$5,0)*$FG$6+VLOOKUP($FA927,DIV,LOOKUPS!D$7,0)*$FH$6++VLOOKUP($FA927,SIZE,LOOKUPS!D$11,0)*$FI$6)</f>
        <v>5.2415000000000003</v>
      </c>
      <c r="FD927" s="1">
        <f>IF(ISERROR(VLOOKUP($FA927,MOM,LOOKUPS!E$12,0)*$FB$6+VLOOKUP($FA927,STREV,LOOKUPS!E$10,0)*$FC$6+VLOOKUP($FA927,LTREV,LOOKUPS!E$9,0)*$FD$6+VLOOKUP($FA927,CFP,LOOKUPS!E$6,0)*$FE$6+VLOOKUP($FA927,EP,LOOKUPS!E$8,0)*$FF$6+VLOOKUP($FA927,BM,LOOKUPS!E$5,0)*$FG$6+VLOOKUP($FA927,DIV,LOOKUPS!E$7,0)*$FH$6++VLOOKUP($FA927,SIZE,LOOKUPS!E$11,0)*$FI$6),"",VLOOKUP($FA927,MOM,LOOKUPS!E$12,0)*$FB$6+VLOOKUP($FA927,STREV,LOOKUPS!E$10,0)*$FC$6+VLOOKUP($FA927,LTREV,LOOKUPS!E$9,0)*$FD$6+VLOOKUP($FA927,CFP,LOOKUPS!E$6,0)*$FE$6+VLOOKUP($FA927,EP,LOOKUPS!E$8,0)*$FF$6+VLOOKUP($FA927,BM,LOOKUPS!E$5,0)*$FG$6+VLOOKUP($FA927,DIV,LOOKUPS!E$7,0)*$FH$6++VLOOKUP($FA927,SIZE,LOOKUPS!E$11,0)*$FI$6)</f>
        <v>4.6345000000000001</v>
      </c>
      <c r="FE927" s="1">
        <f>IF(ISERROR(VLOOKUP($FA927,MOM,LOOKUPS!F$12,0)*$FB$6+VLOOKUP($FA927,STREV,LOOKUPS!F$10,0)*$FC$6+VLOOKUP($FA927,LTREV,LOOKUPS!F$9,0)*$FD$6+VLOOKUP($FA927,CFP,LOOKUPS!F$6,0)*$FE$6+VLOOKUP($FA927,EP,LOOKUPS!F$8,0)*$FF$6+VLOOKUP($FA927,BM,LOOKUPS!F$5,0)*$FG$6+VLOOKUP($FA927,DIV,LOOKUPS!F$7,0)*$FH$6++VLOOKUP($FA927,SIZE,LOOKUPS!F$11,0)*$FI$6),"",VLOOKUP($FA927,MOM,LOOKUPS!F$12,0)*$FB$6+VLOOKUP($FA927,STREV,LOOKUPS!F$10,0)*$FC$6+VLOOKUP($FA927,LTREV,LOOKUPS!F$9,0)*$FD$6+VLOOKUP($FA927,CFP,LOOKUPS!F$6,0)*$FE$6+VLOOKUP($FA927,EP,LOOKUPS!F$8,0)*$FF$6+VLOOKUP($FA927,BM,LOOKUPS!F$5,0)*$FG$6+VLOOKUP($FA927,DIV,LOOKUPS!F$7,0)*$FH$6++VLOOKUP($FA927,SIZE,LOOKUPS!F$11,0)*$FI$6)</f>
        <v>3.4995000000000003</v>
      </c>
      <c r="FF927" s="1">
        <f>IF(ISERROR(VLOOKUP($FA927,MOM,LOOKUPS!G$12,0)*$FB$6+VLOOKUP($FA927,STREV,LOOKUPS!G$10,0)*$FC$6+VLOOKUP($FA927,LTREV,LOOKUPS!G$9,0)*$FD$6+VLOOKUP($FA927,CFP,LOOKUPS!G$6,0)*$FE$6+VLOOKUP($FA927,EP,LOOKUPS!G$8,0)*$FF$6+VLOOKUP($FA927,BM,LOOKUPS!G$5,0)*$FG$6+VLOOKUP($FA927,DIV,LOOKUPS!G$7,0)*$FH$6++VLOOKUP($FA927,SIZE,LOOKUPS!G$11,0)*$FI$6),"",VLOOKUP($FA927,MOM,LOOKUPS!G$12,0)*$FB$6+VLOOKUP($FA927,STREV,LOOKUPS!G$10,0)*$FC$6+VLOOKUP($FA927,LTREV,LOOKUPS!G$9,0)*$FD$6+VLOOKUP($FA927,CFP,LOOKUPS!G$6,0)*$FE$6+VLOOKUP($FA927,EP,LOOKUPS!G$8,0)*$FF$6+VLOOKUP($FA927,BM,LOOKUPS!G$5,0)*$FG$6+VLOOKUP($FA927,DIV,LOOKUPS!G$7,0)*$FH$6++VLOOKUP($FA927,SIZE,LOOKUPS!G$11,0)*$FI$6)</f>
        <v>4.2848000000000006</v>
      </c>
      <c r="FG927" s="1">
        <f>IF(ISERROR(VLOOKUP($FA927,MOM,LOOKUPS!H$12,0)*$FB$6+VLOOKUP($FA927,STREV,LOOKUPS!H$10,0)*$FC$6+VLOOKUP($FA927,LTREV,LOOKUPS!H$9,0)*$FD$6+VLOOKUP($FA927,CFP,LOOKUPS!H$6,0)*$FE$6+VLOOKUP($FA927,EP,LOOKUPS!H$8,0)*$FF$6+VLOOKUP($FA927,BM,LOOKUPS!H$5,0)*$FG$6+VLOOKUP($FA927,DIV,LOOKUPS!H$7,0)*$FH$6++VLOOKUP($FA927,SIZE,LOOKUPS!H$11,0)*$FI$6),"",VLOOKUP($FA927,MOM,LOOKUPS!H$12,0)*$FB$6+VLOOKUP($FA927,STREV,LOOKUPS!H$10,0)*$FC$6+VLOOKUP($FA927,LTREV,LOOKUPS!H$9,0)*$FD$6+VLOOKUP($FA927,CFP,LOOKUPS!H$6,0)*$FE$6+VLOOKUP($FA927,EP,LOOKUPS!H$8,0)*$FF$6+VLOOKUP($FA927,BM,LOOKUPS!H$5,0)*$FG$6+VLOOKUP($FA927,DIV,LOOKUPS!H$7,0)*$FH$6++VLOOKUP($FA927,SIZE,LOOKUPS!H$11,0)*$FI$6)</f>
        <v>3.3580000000000005</v>
      </c>
      <c r="FH927" s="1">
        <f>IF(ISERROR(VLOOKUP($FA927,MOM,LOOKUPS!I$12,0)*$FB$6+VLOOKUP($FA927,STREV,LOOKUPS!I$10,0)*$FC$6+VLOOKUP($FA927,LTREV,LOOKUPS!I$9,0)*$FD$6+VLOOKUP($FA927,CFP,LOOKUPS!I$6,0)*$FE$6+VLOOKUP($FA927,EP,LOOKUPS!I$8,0)*$FF$6+VLOOKUP($FA927,BM,LOOKUPS!I$5,0)*$FG$6+VLOOKUP($FA927,DIV,LOOKUPS!I$7,0)*$FH$6++VLOOKUP($FA927,SIZE,LOOKUPS!I$11,0)*$FI$6),"",VLOOKUP($FA927,MOM,LOOKUPS!I$12,0)*$FB$6+VLOOKUP($FA927,STREV,LOOKUPS!I$10,0)*$FC$6+VLOOKUP($FA927,LTREV,LOOKUPS!I$9,0)*$FD$6+VLOOKUP($FA927,CFP,LOOKUPS!I$6,0)*$FE$6+VLOOKUP($FA927,EP,LOOKUPS!I$8,0)*$FF$6+VLOOKUP($FA927,BM,LOOKUPS!I$5,0)*$FG$6+VLOOKUP($FA927,DIV,LOOKUPS!I$7,0)*$FH$6++VLOOKUP($FA927,SIZE,LOOKUPS!I$11,0)*$FI$6)</f>
        <v>2.7134999999999998</v>
      </c>
      <c r="FI927" s="1">
        <f>IF(ISERROR(VLOOKUP($FA927,MOM,LOOKUPS!J$12,0)*$FB$6+VLOOKUP($FA927,STREV,LOOKUPS!J$10,0)*$FC$6+VLOOKUP($FA927,LTREV,LOOKUPS!J$9,0)*$FD$6+VLOOKUP($FA927,CFP,LOOKUPS!J$6,0)*$FE$6+VLOOKUP($FA927,EP,LOOKUPS!J$8,0)*$FF$6+VLOOKUP($FA927,BM,LOOKUPS!J$5,0)*$FG$6+VLOOKUP($FA927,DIV,LOOKUPS!J$7,0)*$FH$6++VLOOKUP($FA927,SIZE,LOOKUPS!J$11,0)*$FI$6),"",VLOOKUP($FA927,MOM,LOOKUPS!J$12,0)*$FB$6+VLOOKUP($FA927,STREV,LOOKUPS!J$10,0)*$FC$6+VLOOKUP($FA927,LTREV,LOOKUPS!J$9,0)*$FD$6+VLOOKUP($FA927,CFP,LOOKUPS!J$6,0)*$FE$6+VLOOKUP($FA927,EP,LOOKUPS!J$8,0)*$FF$6+VLOOKUP($FA927,BM,LOOKUPS!J$5,0)*$FG$6+VLOOKUP($FA927,DIV,LOOKUPS!J$7,0)*$FH$6++VLOOKUP($FA927,SIZE,LOOKUPS!J$11,0)*$FI$6)</f>
        <v>4.6564000000000005</v>
      </c>
      <c r="FJ927" s="1">
        <f>IF(ISERROR(VLOOKUP($FA927,MOM,LOOKUPS!K$12,0)*$FB$6+VLOOKUP($FA927,STREV,LOOKUPS!K$10,0)*$FC$6+VLOOKUP($FA927,LTREV,LOOKUPS!K$9,0)*$FD$6+VLOOKUP($FA927,CFP,LOOKUPS!K$6,0)*$FE$6+VLOOKUP($FA927,EP,LOOKUPS!K$8,0)*$FF$6+VLOOKUP($FA927,BM,LOOKUPS!K$5,0)*$FG$6+VLOOKUP($FA927,DIV,LOOKUPS!K$7,0)*$FH$6++VLOOKUP($FA927,SIZE,LOOKUPS!K$11,0)*$FI$6),"",VLOOKUP($FA927,MOM,LOOKUPS!K$12,0)*$FB$6+VLOOKUP($FA927,STREV,LOOKUPS!K$10,0)*$FC$6+VLOOKUP($FA927,LTREV,LOOKUPS!K$9,0)*$FD$6+VLOOKUP($FA927,CFP,LOOKUPS!K$6,0)*$FE$6+VLOOKUP($FA927,EP,LOOKUPS!K$8,0)*$FF$6+VLOOKUP($FA927,BM,LOOKUPS!K$5,0)*$FG$6+VLOOKUP($FA927,DIV,LOOKUPS!K$7,0)*$FH$6++VLOOKUP($FA927,SIZE,LOOKUPS!K$11,0)*$FI$6)</f>
        <v>4.4142000000000001</v>
      </c>
      <c r="FK927" s="1">
        <f>IF(ISERROR(VLOOKUP($FA927,MOM,LOOKUPS!L$12,0)*$FB$6+VLOOKUP($FA927,STREV,LOOKUPS!L$10,0)*$FC$6+VLOOKUP($FA927,LTREV,LOOKUPS!L$9,0)*$FD$6+VLOOKUP($FA927,CFP,LOOKUPS!L$6,0)*$FE$6+VLOOKUP($FA927,EP,LOOKUPS!L$8,0)*$FF$6+VLOOKUP($FA927,BM,LOOKUPS!L$5,0)*$FG$6+VLOOKUP($FA927,DIV,LOOKUPS!L$7,0)*$FH$6++VLOOKUP($FA927,SIZE,LOOKUPS!L$11,0)*$FI$6),"",VLOOKUP($FA927,MOM,LOOKUPS!L$12,0)*$FB$6+VLOOKUP($FA927,STREV,LOOKUPS!L$10,0)*$FC$6+VLOOKUP($FA927,LTREV,LOOKUPS!L$9,0)*$FD$6+VLOOKUP($FA927,CFP,LOOKUPS!L$6,0)*$FE$6+VLOOKUP($FA927,EP,LOOKUPS!L$8,0)*$FF$6+VLOOKUP($FA927,BM,LOOKUPS!L$5,0)*$FG$6+VLOOKUP($FA927,DIV,LOOKUPS!L$7,0)*$FH$6++VLOOKUP($FA927,SIZE,LOOKUPS!L$11,0)*$FI$6)</f>
        <v>6.6653000000000002</v>
      </c>
    </row>
    <row r="928" spans="1:167" x14ac:dyDescent="0.3">
      <c r="A928" s="1">
        <v>200307</v>
      </c>
      <c r="B928" s="1">
        <v>8.0500000000000007</v>
      </c>
      <c r="C928" s="1">
        <v>8.56</v>
      </c>
      <c r="D928" s="1">
        <v>7.09</v>
      </c>
      <c r="E928" s="1">
        <v>5.95</v>
      </c>
      <c r="F928" s="1">
        <v>7.15</v>
      </c>
      <c r="G928" s="1">
        <v>6.1</v>
      </c>
      <c r="H928" s="1">
        <v>4.32</v>
      </c>
      <c r="I928" s="1">
        <v>6.26</v>
      </c>
      <c r="J928" s="1">
        <v>5.79</v>
      </c>
      <c r="K928" s="1">
        <v>9.39</v>
      </c>
      <c r="M928" s="1">
        <v>200208</v>
      </c>
      <c r="N928" s="1">
        <v>3.39</v>
      </c>
      <c r="O928" s="1">
        <v>1.7</v>
      </c>
      <c r="P928" s="1">
        <v>0.31</v>
      </c>
      <c r="Q928" s="1">
        <v>-1.1499999999999999</v>
      </c>
      <c r="R928" s="1">
        <v>-0.06</v>
      </c>
      <c r="S928" s="1">
        <v>-0.47</v>
      </c>
      <c r="T928" s="1">
        <v>-0.16</v>
      </c>
      <c r="U928" s="1">
        <v>0.36</v>
      </c>
      <c r="V928" s="1">
        <v>0.54</v>
      </c>
      <c r="W928" s="1">
        <v>-2.04</v>
      </c>
      <c r="Y928" s="1">
        <v>200707</v>
      </c>
      <c r="Z928" s="1">
        <v>-6.45</v>
      </c>
      <c r="AA928" s="1">
        <v>-5.28</v>
      </c>
      <c r="AB928" s="1">
        <v>-5.29</v>
      </c>
      <c r="AC928" s="1">
        <v>-4.29</v>
      </c>
      <c r="AD928" s="1">
        <v>-4.54</v>
      </c>
      <c r="AE928" s="1">
        <v>-4.3899999999999997</v>
      </c>
      <c r="AF928" s="1">
        <v>-5.37</v>
      </c>
      <c r="AG928" s="1">
        <v>-3.96</v>
      </c>
      <c r="AH928" s="1">
        <v>-4.2699999999999996</v>
      </c>
      <c r="AI928" s="1">
        <v>-4.7300000000000004</v>
      </c>
      <c r="CA928" s="1">
        <v>200301</v>
      </c>
      <c r="CB928" s="1">
        <v>4.93</v>
      </c>
      <c r="CC928" s="1">
        <v>-0.28000000000000003</v>
      </c>
      <c r="CD928" s="1">
        <v>-1.33</v>
      </c>
      <c r="CE928" s="1">
        <v>1.45</v>
      </c>
      <c r="CF928" s="1">
        <v>-0.25</v>
      </c>
      <c r="CG928" s="1">
        <v>-0.73</v>
      </c>
      <c r="CH928" s="1">
        <v>-1.24</v>
      </c>
      <c r="CI928" s="1">
        <v>-1.31</v>
      </c>
      <c r="CJ928" s="1">
        <v>2.2599999999999998</v>
      </c>
      <c r="CK928" s="1">
        <v>-0.82</v>
      </c>
      <c r="CL928" s="1">
        <v>0.3</v>
      </c>
      <c r="CM928" s="1">
        <v>-0.37</v>
      </c>
      <c r="CN928" s="1">
        <v>-1.08</v>
      </c>
      <c r="CO928" s="1">
        <v>-1.82</v>
      </c>
      <c r="CP928" s="1">
        <v>-0.71</v>
      </c>
      <c r="CQ928" s="1">
        <v>-1.69</v>
      </c>
      <c r="CR928" s="1">
        <v>-0.94</v>
      </c>
      <c r="CS928" s="1">
        <v>2.04</v>
      </c>
      <c r="CT928" s="1">
        <v>2.5</v>
      </c>
      <c r="CV928" s="1">
        <v>200401</v>
      </c>
      <c r="CW928" s="1">
        <v>9.59</v>
      </c>
      <c r="CX928" s="1">
        <v>2.17</v>
      </c>
      <c r="CY928" s="1">
        <v>2.13</v>
      </c>
      <c r="CZ928" s="1">
        <v>2.34</v>
      </c>
      <c r="DA928" s="1">
        <v>2.02</v>
      </c>
      <c r="DB928" s="1">
        <v>2.16</v>
      </c>
      <c r="DC928" s="1">
        <v>2.44</v>
      </c>
      <c r="DD928" s="1">
        <v>1.86</v>
      </c>
      <c r="DE928" s="1">
        <v>2.61</v>
      </c>
      <c r="DF928" s="1">
        <v>2.31</v>
      </c>
      <c r="DG928" s="1">
        <v>1.73</v>
      </c>
      <c r="DH928" s="1">
        <v>2.5</v>
      </c>
      <c r="DI928" s="1">
        <v>1.92</v>
      </c>
      <c r="DJ928" s="1">
        <v>2.96</v>
      </c>
      <c r="DK928" s="1">
        <v>1.82</v>
      </c>
      <c r="DL928" s="1">
        <v>1.81</v>
      </c>
      <c r="DM928" s="1">
        <v>1.92</v>
      </c>
      <c r="DN928" s="1">
        <v>1.63</v>
      </c>
      <c r="DO928" s="1">
        <v>3.87</v>
      </c>
      <c r="DQ928" s="1">
        <v>200301</v>
      </c>
      <c r="DR928" s="1">
        <v>-99.99</v>
      </c>
      <c r="DS928" s="1">
        <v>1.53</v>
      </c>
      <c r="DT928" s="1">
        <v>-2.95</v>
      </c>
      <c r="DU928" s="1">
        <v>-2.23</v>
      </c>
      <c r="DV928" s="1">
        <v>2.2000000000000002</v>
      </c>
      <c r="DW928" s="1">
        <v>-3.42</v>
      </c>
      <c r="DX928" s="1">
        <v>-3.24</v>
      </c>
      <c r="DY928" s="1">
        <v>-2.0299999999999998</v>
      </c>
      <c r="DZ928" s="1">
        <v>-2.06</v>
      </c>
      <c r="EA928" s="1">
        <v>3.62</v>
      </c>
      <c r="EB928" s="1">
        <v>-2.77</v>
      </c>
      <c r="EC928" s="1">
        <v>-3.49</v>
      </c>
      <c r="ED928" s="1">
        <v>-3.33</v>
      </c>
      <c r="EE928" s="1">
        <v>-3.09</v>
      </c>
      <c r="EF928" s="1">
        <v>-3.43</v>
      </c>
      <c r="EG928" s="1">
        <v>-1.54</v>
      </c>
      <c r="EH928" s="1">
        <v>-2.54</v>
      </c>
      <c r="EI928" s="1">
        <v>-1.71</v>
      </c>
      <c r="EJ928" s="1">
        <v>-2.46</v>
      </c>
      <c r="EL928">
        <v>200301</v>
      </c>
      <c r="EM928">
        <v>-2.57</v>
      </c>
      <c r="EN928">
        <v>1.28</v>
      </c>
      <c r="EO928">
        <v>-0.86</v>
      </c>
      <c r="EP928">
        <v>0.1</v>
      </c>
      <c r="ER928" s="1">
        <v>200307</v>
      </c>
      <c r="ES928" s="1">
        <v>-0.31</v>
      </c>
      <c r="EU928" s="1">
        <v>200208</v>
      </c>
      <c r="EV928" s="1">
        <v>1.37</v>
      </c>
      <c r="EX928" s="1">
        <v>200707</v>
      </c>
      <c r="EY928" s="1">
        <v>-2.0299999999999998</v>
      </c>
      <c r="FA928" s="1">
        <v>200307</v>
      </c>
      <c r="FB928" s="1">
        <f>IF(ISERROR(VLOOKUP($FA928,MOM,LOOKUPS!C$12,0)*$FB$6+VLOOKUP($FA928,STREV,LOOKUPS!C$10,0)*$FC$6+VLOOKUP($FA928,LTREV,LOOKUPS!C$9,0)*$FD$6+VLOOKUP($FA928,CFP,LOOKUPS!C$6,0)*$FE$6+VLOOKUP($FA928,EP,LOOKUPS!C$8,0)*$FF$6+VLOOKUP($FA928,BM,LOOKUPS!C$5,0)*$FG$6+VLOOKUP($FA928,DIV,LOOKUPS!C$7,0)*$FH$6++VLOOKUP($FA928,SIZE,LOOKUPS!C$11,0)*$FI$6),"",VLOOKUP($FA928,MOM,LOOKUPS!C$12,0)*$FB$6+VLOOKUP($FA928,STREV,LOOKUPS!C$10,0)*$FC$6+VLOOKUP($FA928,LTREV,LOOKUPS!C$9,0)*$FD$6+VLOOKUP($FA928,CFP,LOOKUPS!C$6,0)*$FE$6+VLOOKUP($FA928,EP,LOOKUPS!C$8,0)*$FF$6+VLOOKUP($FA928,BM,LOOKUPS!C$5,0)*$FG$6+VLOOKUP($FA928,DIV,LOOKUPS!C$7,0)*$FH$6++VLOOKUP($FA928,SIZE,LOOKUPS!C$11,0)*$FI$6)</f>
        <v>7.5258000000000003</v>
      </c>
      <c r="FC928" s="1">
        <f>IF(ISERROR(VLOOKUP($FA928,MOM,LOOKUPS!D$12,0)*$FB$6+VLOOKUP($FA928,STREV,LOOKUPS!D$10,0)*$FC$6+VLOOKUP($FA928,LTREV,LOOKUPS!D$9,0)*$FD$6+VLOOKUP($FA928,CFP,LOOKUPS!D$6,0)*$FE$6+VLOOKUP($FA928,EP,LOOKUPS!D$8,0)*$FF$6+VLOOKUP($FA928,BM,LOOKUPS!D$5,0)*$FG$6+VLOOKUP($FA928,DIV,LOOKUPS!D$7,0)*$FH$6++VLOOKUP($FA928,SIZE,LOOKUPS!D$11,0)*$FI$6),"",VLOOKUP($FA928,MOM,LOOKUPS!D$12,0)*$FB$6+VLOOKUP($FA928,STREV,LOOKUPS!D$10,0)*$FC$6+VLOOKUP($FA928,LTREV,LOOKUPS!D$9,0)*$FD$6+VLOOKUP($FA928,CFP,LOOKUPS!D$6,0)*$FE$6+VLOOKUP($FA928,EP,LOOKUPS!D$8,0)*$FF$6+VLOOKUP($FA928,BM,LOOKUPS!D$5,0)*$FG$6+VLOOKUP($FA928,DIV,LOOKUPS!D$7,0)*$FH$6++VLOOKUP($FA928,SIZE,LOOKUPS!D$11,0)*$FI$6)</f>
        <v>7.1669</v>
      </c>
      <c r="FD928" s="1">
        <f>IF(ISERROR(VLOOKUP($FA928,MOM,LOOKUPS!E$12,0)*$FB$6+VLOOKUP($FA928,STREV,LOOKUPS!E$10,0)*$FC$6+VLOOKUP($FA928,LTREV,LOOKUPS!E$9,0)*$FD$6+VLOOKUP($FA928,CFP,LOOKUPS!E$6,0)*$FE$6+VLOOKUP($FA928,EP,LOOKUPS!E$8,0)*$FF$6+VLOOKUP($FA928,BM,LOOKUPS!E$5,0)*$FG$6+VLOOKUP($FA928,DIV,LOOKUPS!E$7,0)*$FH$6++VLOOKUP($FA928,SIZE,LOOKUPS!E$11,0)*$FI$6),"",VLOOKUP($FA928,MOM,LOOKUPS!E$12,0)*$FB$6+VLOOKUP($FA928,STREV,LOOKUPS!E$10,0)*$FC$6+VLOOKUP($FA928,LTREV,LOOKUPS!E$9,0)*$FD$6+VLOOKUP($FA928,CFP,LOOKUPS!E$6,0)*$FE$6+VLOOKUP($FA928,EP,LOOKUPS!E$8,0)*$FF$6+VLOOKUP($FA928,BM,LOOKUPS!E$5,0)*$FG$6+VLOOKUP($FA928,DIV,LOOKUPS!E$7,0)*$FH$6++VLOOKUP($FA928,SIZE,LOOKUPS!E$11,0)*$FI$6)</f>
        <v>6.7956000000000003</v>
      </c>
      <c r="FE928" s="1">
        <f>IF(ISERROR(VLOOKUP($FA928,MOM,LOOKUPS!F$12,0)*$FB$6+VLOOKUP($FA928,STREV,LOOKUPS!F$10,0)*$FC$6+VLOOKUP($FA928,LTREV,LOOKUPS!F$9,0)*$FD$6+VLOOKUP($FA928,CFP,LOOKUPS!F$6,0)*$FE$6+VLOOKUP($FA928,EP,LOOKUPS!F$8,0)*$FF$6+VLOOKUP($FA928,BM,LOOKUPS!F$5,0)*$FG$6+VLOOKUP($FA928,DIV,LOOKUPS!F$7,0)*$FH$6++VLOOKUP($FA928,SIZE,LOOKUPS!F$11,0)*$FI$6),"",VLOOKUP($FA928,MOM,LOOKUPS!F$12,0)*$FB$6+VLOOKUP($FA928,STREV,LOOKUPS!F$10,0)*$FC$6+VLOOKUP($FA928,LTREV,LOOKUPS!F$9,0)*$FD$6+VLOOKUP($FA928,CFP,LOOKUPS!F$6,0)*$FE$6+VLOOKUP($FA928,EP,LOOKUPS!F$8,0)*$FF$6+VLOOKUP($FA928,BM,LOOKUPS!F$5,0)*$FG$6+VLOOKUP($FA928,DIV,LOOKUPS!F$7,0)*$FH$6++VLOOKUP($FA928,SIZE,LOOKUPS!F$11,0)*$FI$6)</f>
        <v>5.9973999999999998</v>
      </c>
      <c r="FF928" s="1">
        <f>IF(ISERROR(VLOOKUP($FA928,MOM,LOOKUPS!G$12,0)*$FB$6+VLOOKUP($FA928,STREV,LOOKUPS!G$10,0)*$FC$6+VLOOKUP($FA928,LTREV,LOOKUPS!G$9,0)*$FD$6+VLOOKUP($FA928,CFP,LOOKUPS!G$6,0)*$FE$6+VLOOKUP($FA928,EP,LOOKUPS!G$8,0)*$FF$6+VLOOKUP($FA928,BM,LOOKUPS!G$5,0)*$FG$6+VLOOKUP($FA928,DIV,LOOKUPS!G$7,0)*$FH$6++VLOOKUP($FA928,SIZE,LOOKUPS!G$11,0)*$FI$6),"",VLOOKUP($FA928,MOM,LOOKUPS!G$12,0)*$FB$6+VLOOKUP($FA928,STREV,LOOKUPS!G$10,0)*$FC$6+VLOOKUP($FA928,LTREV,LOOKUPS!G$9,0)*$FD$6+VLOOKUP($FA928,CFP,LOOKUPS!G$6,0)*$FE$6+VLOOKUP($FA928,EP,LOOKUPS!G$8,0)*$FF$6+VLOOKUP($FA928,BM,LOOKUPS!G$5,0)*$FG$6+VLOOKUP($FA928,DIV,LOOKUPS!G$7,0)*$FH$6++VLOOKUP($FA928,SIZE,LOOKUPS!G$11,0)*$FI$6)</f>
        <v>6.5206999999999997</v>
      </c>
      <c r="FG928" s="1">
        <f>IF(ISERROR(VLOOKUP($FA928,MOM,LOOKUPS!H$12,0)*$FB$6+VLOOKUP($FA928,STREV,LOOKUPS!H$10,0)*$FC$6+VLOOKUP($FA928,LTREV,LOOKUPS!H$9,0)*$FD$6+VLOOKUP($FA928,CFP,LOOKUPS!H$6,0)*$FE$6+VLOOKUP($FA928,EP,LOOKUPS!H$8,0)*$FF$6+VLOOKUP($FA928,BM,LOOKUPS!H$5,0)*$FG$6+VLOOKUP($FA928,DIV,LOOKUPS!H$7,0)*$FH$6++VLOOKUP($FA928,SIZE,LOOKUPS!H$11,0)*$FI$6),"",VLOOKUP($FA928,MOM,LOOKUPS!H$12,0)*$FB$6+VLOOKUP($FA928,STREV,LOOKUPS!H$10,0)*$FC$6+VLOOKUP($FA928,LTREV,LOOKUPS!H$9,0)*$FD$6+VLOOKUP($FA928,CFP,LOOKUPS!H$6,0)*$FE$6+VLOOKUP($FA928,EP,LOOKUPS!H$8,0)*$FF$6+VLOOKUP($FA928,BM,LOOKUPS!H$5,0)*$FG$6+VLOOKUP($FA928,DIV,LOOKUPS!H$7,0)*$FH$6++VLOOKUP($FA928,SIZE,LOOKUPS!H$11,0)*$FI$6)</f>
        <v>6.3826000000000001</v>
      </c>
      <c r="FH928" s="1">
        <f>IF(ISERROR(VLOOKUP($FA928,MOM,LOOKUPS!I$12,0)*$FB$6+VLOOKUP($FA928,STREV,LOOKUPS!I$10,0)*$FC$6+VLOOKUP($FA928,LTREV,LOOKUPS!I$9,0)*$FD$6+VLOOKUP($FA928,CFP,LOOKUPS!I$6,0)*$FE$6+VLOOKUP($FA928,EP,LOOKUPS!I$8,0)*$FF$6+VLOOKUP($FA928,BM,LOOKUPS!I$5,0)*$FG$6+VLOOKUP($FA928,DIV,LOOKUPS!I$7,0)*$FH$6++VLOOKUP($FA928,SIZE,LOOKUPS!I$11,0)*$FI$6),"",VLOOKUP($FA928,MOM,LOOKUPS!I$12,0)*$FB$6+VLOOKUP($FA928,STREV,LOOKUPS!I$10,0)*$FC$6+VLOOKUP($FA928,LTREV,LOOKUPS!I$9,0)*$FD$6+VLOOKUP($FA928,CFP,LOOKUPS!I$6,0)*$FE$6+VLOOKUP($FA928,EP,LOOKUPS!I$8,0)*$FF$6+VLOOKUP($FA928,BM,LOOKUPS!I$5,0)*$FG$6+VLOOKUP($FA928,DIV,LOOKUPS!I$7,0)*$FH$6++VLOOKUP($FA928,SIZE,LOOKUPS!I$11,0)*$FI$6)</f>
        <v>6.1277000000000008</v>
      </c>
      <c r="FI928" s="1">
        <f>IF(ISERROR(VLOOKUP($FA928,MOM,LOOKUPS!J$12,0)*$FB$6+VLOOKUP($FA928,STREV,LOOKUPS!J$10,0)*$FC$6+VLOOKUP($FA928,LTREV,LOOKUPS!J$9,0)*$FD$6+VLOOKUP($FA928,CFP,LOOKUPS!J$6,0)*$FE$6+VLOOKUP($FA928,EP,LOOKUPS!J$8,0)*$FF$6+VLOOKUP($FA928,BM,LOOKUPS!J$5,0)*$FG$6+VLOOKUP($FA928,DIV,LOOKUPS!J$7,0)*$FH$6++VLOOKUP($FA928,SIZE,LOOKUPS!J$11,0)*$FI$6),"",VLOOKUP($FA928,MOM,LOOKUPS!J$12,0)*$FB$6+VLOOKUP($FA928,STREV,LOOKUPS!J$10,0)*$FC$6+VLOOKUP($FA928,LTREV,LOOKUPS!J$9,0)*$FD$6+VLOOKUP($FA928,CFP,LOOKUPS!J$6,0)*$FE$6+VLOOKUP($FA928,EP,LOOKUPS!J$8,0)*$FF$6+VLOOKUP($FA928,BM,LOOKUPS!J$5,0)*$FG$6+VLOOKUP($FA928,DIV,LOOKUPS!J$7,0)*$FH$6++VLOOKUP($FA928,SIZE,LOOKUPS!J$11,0)*$FI$6)</f>
        <v>6.948599999999999</v>
      </c>
      <c r="FJ928" s="1">
        <f>IF(ISERROR(VLOOKUP($FA928,MOM,LOOKUPS!K$12,0)*$FB$6+VLOOKUP($FA928,STREV,LOOKUPS!K$10,0)*$FC$6+VLOOKUP($FA928,LTREV,LOOKUPS!K$9,0)*$FD$6+VLOOKUP($FA928,CFP,LOOKUPS!K$6,0)*$FE$6+VLOOKUP($FA928,EP,LOOKUPS!K$8,0)*$FF$6+VLOOKUP($FA928,BM,LOOKUPS!K$5,0)*$FG$6+VLOOKUP($FA928,DIV,LOOKUPS!K$7,0)*$FH$6++VLOOKUP($FA928,SIZE,LOOKUPS!K$11,0)*$FI$6),"",VLOOKUP($FA928,MOM,LOOKUPS!K$12,0)*$FB$6+VLOOKUP($FA928,STREV,LOOKUPS!K$10,0)*$FC$6+VLOOKUP($FA928,LTREV,LOOKUPS!K$9,0)*$FD$6+VLOOKUP($FA928,CFP,LOOKUPS!K$6,0)*$FE$6+VLOOKUP($FA928,EP,LOOKUPS!K$8,0)*$FF$6+VLOOKUP($FA928,BM,LOOKUPS!K$5,0)*$FG$6+VLOOKUP($FA928,DIV,LOOKUPS!K$7,0)*$FH$6++VLOOKUP($FA928,SIZE,LOOKUPS!K$11,0)*$FI$6)</f>
        <v>7.5715000000000003</v>
      </c>
      <c r="FK928" s="1">
        <f>IF(ISERROR(VLOOKUP($FA928,MOM,LOOKUPS!L$12,0)*$FB$6+VLOOKUP($FA928,STREV,LOOKUPS!L$10,0)*$FC$6+VLOOKUP($FA928,LTREV,LOOKUPS!L$9,0)*$FD$6+VLOOKUP($FA928,CFP,LOOKUPS!L$6,0)*$FE$6+VLOOKUP($FA928,EP,LOOKUPS!L$8,0)*$FF$6+VLOOKUP($FA928,BM,LOOKUPS!L$5,0)*$FG$6+VLOOKUP($FA928,DIV,LOOKUPS!L$7,0)*$FH$6++VLOOKUP($FA928,SIZE,LOOKUPS!L$11,0)*$FI$6),"",VLOOKUP($FA928,MOM,LOOKUPS!L$12,0)*$FB$6+VLOOKUP($FA928,STREV,LOOKUPS!L$10,0)*$FC$6+VLOOKUP($FA928,LTREV,LOOKUPS!L$9,0)*$FD$6+VLOOKUP($FA928,CFP,LOOKUPS!L$6,0)*$FE$6+VLOOKUP($FA928,EP,LOOKUPS!L$8,0)*$FF$6+VLOOKUP($FA928,BM,LOOKUPS!L$5,0)*$FG$6+VLOOKUP($FA928,DIV,LOOKUPS!L$7,0)*$FH$6++VLOOKUP($FA928,SIZE,LOOKUPS!L$11,0)*$FI$6)</f>
        <v>9.1474000000000011</v>
      </c>
    </row>
    <row r="929" spans="1:167" x14ac:dyDescent="0.3">
      <c r="A929" s="1">
        <v>200308</v>
      </c>
      <c r="B929" s="1">
        <v>5.57</v>
      </c>
      <c r="C929" s="1">
        <v>5.03</v>
      </c>
      <c r="D929" s="1">
        <v>5.47</v>
      </c>
      <c r="E929" s="1">
        <v>4.12</v>
      </c>
      <c r="F929" s="1">
        <v>3.81</v>
      </c>
      <c r="G929" s="1">
        <v>3.95</v>
      </c>
      <c r="H929" s="1">
        <v>5.08</v>
      </c>
      <c r="I929" s="1">
        <v>5.79</v>
      </c>
      <c r="J929" s="1">
        <v>5.46</v>
      </c>
      <c r="K929" s="1">
        <v>5.95</v>
      </c>
      <c r="M929" s="1">
        <v>200209</v>
      </c>
      <c r="N929" s="1">
        <v>-12.12</v>
      </c>
      <c r="O929" s="1">
        <v>-10.07</v>
      </c>
      <c r="P929" s="1">
        <v>-7.79</v>
      </c>
      <c r="Q929" s="1">
        <v>-7.84</v>
      </c>
      <c r="R929" s="1">
        <v>-7.01</v>
      </c>
      <c r="S929" s="1">
        <v>-5.34</v>
      </c>
      <c r="T929" s="1">
        <v>-6.07</v>
      </c>
      <c r="U929" s="1">
        <v>-7.8</v>
      </c>
      <c r="V929" s="1">
        <v>-7.74</v>
      </c>
      <c r="W929" s="1">
        <v>-11.14</v>
      </c>
      <c r="Y929" s="1">
        <v>200708</v>
      </c>
      <c r="Z929" s="1">
        <v>-4.8600000000000003</v>
      </c>
      <c r="AA929" s="1">
        <v>-1.24</v>
      </c>
      <c r="AB929" s="1">
        <v>0.04</v>
      </c>
      <c r="AC929" s="1">
        <v>0.86</v>
      </c>
      <c r="AD929" s="1">
        <v>1.45</v>
      </c>
      <c r="AE929" s="1">
        <v>0.18</v>
      </c>
      <c r="AF929" s="1">
        <v>-0.26</v>
      </c>
      <c r="AG929" s="1">
        <v>0.19</v>
      </c>
      <c r="AH929" s="1">
        <v>0.76</v>
      </c>
      <c r="AI929" s="1">
        <v>-0.78</v>
      </c>
      <c r="CA929" s="1">
        <v>200302</v>
      </c>
      <c r="CB929" s="1">
        <v>-4.88</v>
      </c>
      <c r="CC929" s="1">
        <v>-3.56</v>
      </c>
      <c r="CD929" s="1">
        <v>-2.25</v>
      </c>
      <c r="CE929" s="1">
        <v>-2.0499999999999998</v>
      </c>
      <c r="CF929" s="1">
        <v>-4.04</v>
      </c>
      <c r="CG929" s="1">
        <v>-2.38</v>
      </c>
      <c r="CH929" s="1">
        <v>-2.67</v>
      </c>
      <c r="CI929" s="1">
        <v>-2.02</v>
      </c>
      <c r="CJ929" s="1">
        <v>-1.82</v>
      </c>
      <c r="CK929" s="1">
        <v>-3.88</v>
      </c>
      <c r="CL929" s="1">
        <v>-4.2</v>
      </c>
      <c r="CM929" s="1">
        <v>-2.2400000000000002</v>
      </c>
      <c r="CN929" s="1">
        <v>-2.5099999999999998</v>
      </c>
      <c r="CO929" s="1">
        <v>-1.77</v>
      </c>
      <c r="CP929" s="1">
        <v>-3.49</v>
      </c>
      <c r="CQ929" s="1">
        <v>-1.33</v>
      </c>
      <c r="CR929" s="1">
        <v>-2.71</v>
      </c>
      <c r="CS929" s="1">
        <v>-2.1</v>
      </c>
      <c r="CT929" s="1">
        <v>-1.55</v>
      </c>
      <c r="CV929" s="1">
        <v>200402</v>
      </c>
      <c r="CW929" s="1">
        <v>0.46</v>
      </c>
      <c r="CX929" s="1">
        <v>2.8</v>
      </c>
      <c r="CY929" s="1">
        <v>2.19</v>
      </c>
      <c r="CZ929" s="1">
        <v>1.87</v>
      </c>
      <c r="DA929" s="1">
        <v>2.84</v>
      </c>
      <c r="DB929" s="1">
        <v>2.76</v>
      </c>
      <c r="DC929" s="1">
        <v>2.17</v>
      </c>
      <c r="DD929" s="1">
        <v>1.31</v>
      </c>
      <c r="DE929" s="1">
        <v>2.62</v>
      </c>
      <c r="DF929" s="1">
        <v>2.9</v>
      </c>
      <c r="DG929" s="1">
        <v>2.78</v>
      </c>
      <c r="DH929" s="1">
        <v>2.71</v>
      </c>
      <c r="DI929" s="1">
        <v>2.8</v>
      </c>
      <c r="DJ929" s="1">
        <v>1.93</v>
      </c>
      <c r="DK929" s="1">
        <v>2.44</v>
      </c>
      <c r="DL929" s="1">
        <v>1.82</v>
      </c>
      <c r="DM929" s="1">
        <v>0.72</v>
      </c>
      <c r="DN929" s="1">
        <v>2.54</v>
      </c>
      <c r="DO929" s="1">
        <v>2.73</v>
      </c>
      <c r="DQ929" s="1">
        <v>200302</v>
      </c>
      <c r="DR929" s="1">
        <v>-99.99</v>
      </c>
      <c r="DS929" s="1">
        <v>-2.67</v>
      </c>
      <c r="DT929" s="1">
        <v>-3.05</v>
      </c>
      <c r="DU929" s="1">
        <v>-2.04</v>
      </c>
      <c r="DV929" s="1">
        <v>-2.62</v>
      </c>
      <c r="DW929" s="1">
        <v>-2.98</v>
      </c>
      <c r="DX929" s="1">
        <v>-3.47</v>
      </c>
      <c r="DY929" s="1">
        <v>-2.3199999999999998</v>
      </c>
      <c r="DZ929" s="1">
        <v>-1.88</v>
      </c>
      <c r="EA929" s="1">
        <v>-1.83</v>
      </c>
      <c r="EB929" s="1">
        <v>-5.35</v>
      </c>
      <c r="EC929" s="1">
        <v>-3.09</v>
      </c>
      <c r="ED929" s="1">
        <v>-2.85</v>
      </c>
      <c r="EE929" s="1">
        <v>-3.94</v>
      </c>
      <c r="EF929" s="1">
        <v>-2.91</v>
      </c>
      <c r="EG929" s="1">
        <v>-2.31</v>
      </c>
      <c r="EH929" s="1">
        <v>-2.33</v>
      </c>
      <c r="EI929" s="1">
        <v>-0.93</v>
      </c>
      <c r="EJ929" s="1">
        <v>-2.94</v>
      </c>
      <c r="EL929">
        <v>200302</v>
      </c>
      <c r="EM929">
        <v>-1.88</v>
      </c>
      <c r="EN929">
        <v>-0.46</v>
      </c>
      <c r="EO929">
        <v>-1.33</v>
      </c>
      <c r="EP929">
        <v>0.09</v>
      </c>
      <c r="ER929" s="1">
        <v>200308</v>
      </c>
      <c r="ES929" s="1">
        <v>-0.55000000000000004</v>
      </c>
      <c r="EU929" s="1">
        <v>200209</v>
      </c>
      <c r="EV929" s="1">
        <v>-1.85</v>
      </c>
      <c r="EX929" s="1">
        <v>200708</v>
      </c>
      <c r="EY929" s="1">
        <v>-0.25</v>
      </c>
      <c r="FA929" s="1">
        <v>200308</v>
      </c>
      <c r="FB929" s="1">
        <f>IF(ISERROR(VLOOKUP($FA929,MOM,LOOKUPS!C$12,0)*$FB$6+VLOOKUP($FA929,STREV,LOOKUPS!C$10,0)*$FC$6+VLOOKUP($FA929,LTREV,LOOKUPS!C$9,0)*$FD$6+VLOOKUP($FA929,CFP,LOOKUPS!C$6,0)*$FE$6+VLOOKUP($FA929,EP,LOOKUPS!C$8,0)*$FF$6+VLOOKUP($FA929,BM,LOOKUPS!C$5,0)*$FG$6+VLOOKUP($FA929,DIV,LOOKUPS!C$7,0)*$FH$6++VLOOKUP($FA929,SIZE,LOOKUPS!C$11,0)*$FI$6),"",VLOOKUP($FA929,MOM,LOOKUPS!C$12,0)*$FB$6+VLOOKUP($FA929,STREV,LOOKUPS!C$10,0)*$FC$6+VLOOKUP($FA929,LTREV,LOOKUPS!C$9,0)*$FD$6+VLOOKUP($FA929,CFP,LOOKUPS!C$6,0)*$FE$6+VLOOKUP($FA929,EP,LOOKUPS!C$8,0)*$FF$6+VLOOKUP($FA929,BM,LOOKUPS!C$5,0)*$FG$6+VLOOKUP($FA929,DIV,LOOKUPS!C$7,0)*$FH$6++VLOOKUP($FA929,SIZE,LOOKUPS!C$11,0)*$FI$6)</f>
        <v>5.4493999999999998</v>
      </c>
      <c r="FC929" s="1">
        <f>IF(ISERROR(VLOOKUP($FA929,MOM,LOOKUPS!D$12,0)*$FB$6+VLOOKUP($FA929,STREV,LOOKUPS!D$10,0)*$FC$6+VLOOKUP($FA929,LTREV,LOOKUPS!D$9,0)*$FD$6+VLOOKUP($FA929,CFP,LOOKUPS!D$6,0)*$FE$6+VLOOKUP($FA929,EP,LOOKUPS!D$8,0)*$FF$6+VLOOKUP($FA929,BM,LOOKUPS!D$5,0)*$FG$6+VLOOKUP($FA929,DIV,LOOKUPS!D$7,0)*$FH$6++VLOOKUP($FA929,SIZE,LOOKUPS!D$11,0)*$FI$6),"",VLOOKUP($FA929,MOM,LOOKUPS!D$12,0)*$FB$6+VLOOKUP($FA929,STREV,LOOKUPS!D$10,0)*$FC$6+VLOOKUP($FA929,LTREV,LOOKUPS!D$9,0)*$FD$6+VLOOKUP($FA929,CFP,LOOKUPS!D$6,0)*$FE$6+VLOOKUP($FA929,EP,LOOKUPS!D$8,0)*$FF$6+VLOOKUP($FA929,BM,LOOKUPS!D$5,0)*$FG$6+VLOOKUP($FA929,DIV,LOOKUPS!D$7,0)*$FH$6++VLOOKUP($FA929,SIZE,LOOKUPS!D$11,0)*$FI$6)</f>
        <v>4.6409000000000002</v>
      </c>
      <c r="FD929" s="1">
        <f>IF(ISERROR(VLOOKUP($FA929,MOM,LOOKUPS!E$12,0)*$FB$6+VLOOKUP($FA929,STREV,LOOKUPS!E$10,0)*$FC$6+VLOOKUP($FA929,LTREV,LOOKUPS!E$9,0)*$FD$6+VLOOKUP($FA929,CFP,LOOKUPS!E$6,0)*$FE$6+VLOOKUP($FA929,EP,LOOKUPS!E$8,0)*$FF$6+VLOOKUP($FA929,BM,LOOKUPS!E$5,0)*$FG$6+VLOOKUP($FA929,DIV,LOOKUPS!E$7,0)*$FH$6++VLOOKUP($FA929,SIZE,LOOKUPS!E$11,0)*$FI$6),"",VLOOKUP($FA929,MOM,LOOKUPS!E$12,0)*$FB$6+VLOOKUP($FA929,STREV,LOOKUPS!E$10,0)*$FC$6+VLOOKUP($FA929,LTREV,LOOKUPS!E$9,0)*$FD$6+VLOOKUP($FA929,CFP,LOOKUPS!E$6,0)*$FE$6+VLOOKUP($FA929,EP,LOOKUPS!E$8,0)*$FF$6+VLOOKUP($FA929,BM,LOOKUPS!E$5,0)*$FG$6+VLOOKUP($FA929,DIV,LOOKUPS!E$7,0)*$FH$6++VLOOKUP($FA929,SIZE,LOOKUPS!E$11,0)*$FI$6)</f>
        <v>4.9851000000000001</v>
      </c>
      <c r="FE929" s="1">
        <f>IF(ISERROR(VLOOKUP($FA929,MOM,LOOKUPS!F$12,0)*$FB$6+VLOOKUP($FA929,STREV,LOOKUPS!F$10,0)*$FC$6+VLOOKUP($FA929,LTREV,LOOKUPS!F$9,0)*$FD$6+VLOOKUP($FA929,CFP,LOOKUPS!F$6,0)*$FE$6+VLOOKUP($FA929,EP,LOOKUPS!F$8,0)*$FF$6+VLOOKUP($FA929,BM,LOOKUPS!F$5,0)*$FG$6+VLOOKUP($FA929,DIV,LOOKUPS!F$7,0)*$FH$6++VLOOKUP($FA929,SIZE,LOOKUPS!F$11,0)*$FI$6),"",VLOOKUP($FA929,MOM,LOOKUPS!F$12,0)*$FB$6+VLOOKUP($FA929,STREV,LOOKUPS!F$10,0)*$FC$6+VLOOKUP($FA929,LTREV,LOOKUPS!F$9,0)*$FD$6+VLOOKUP($FA929,CFP,LOOKUPS!F$6,0)*$FE$6+VLOOKUP($FA929,EP,LOOKUPS!F$8,0)*$FF$6+VLOOKUP($FA929,BM,LOOKUPS!F$5,0)*$FG$6+VLOOKUP($FA929,DIV,LOOKUPS!F$7,0)*$FH$6++VLOOKUP($FA929,SIZE,LOOKUPS!F$11,0)*$FI$6)</f>
        <v>4.2401</v>
      </c>
      <c r="FF929" s="1">
        <f>IF(ISERROR(VLOOKUP($FA929,MOM,LOOKUPS!G$12,0)*$FB$6+VLOOKUP($FA929,STREV,LOOKUPS!G$10,0)*$FC$6+VLOOKUP($FA929,LTREV,LOOKUPS!G$9,0)*$FD$6+VLOOKUP($FA929,CFP,LOOKUPS!G$6,0)*$FE$6+VLOOKUP($FA929,EP,LOOKUPS!G$8,0)*$FF$6+VLOOKUP($FA929,BM,LOOKUPS!G$5,0)*$FG$6+VLOOKUP($FA929,DIV,LOOKUPS!G$7,0)*$FH$6++VLOOKUP($FA929,SIZE,LOOKUPS!G$11,0)*$FI$6),"",VLOOKUP($FA929,MOM,LOOKUPS!G$12,0)*$FB$6+VLOOKUP($FA929,STREV,LOOKUPS!G$10,0)*$FC$6+VLOOKUP($FA929,LTREV,LOOKUPS!G$9,0)*$FD$6+VLOOKUP($FA929,CFP,LOOKUPS!G$6,0)*$FE$6+VLOOKUP($FA929,EP,LOOKUPS!G$8,0)*$FF$6+VLOOKUP($FA929,BM,LOOKUPS!G$5,0)*$FG$6+VLOOKUP($FA929,DIV,LOOKUPS!G$7,0)*$FH$6++VLOOKUP($FA929,SIZE,LOOKUPS!G$11,0)*$FI$6)</f>
        <v>3.9678000000000004</v>
      </c>
      <c r="FG929" s="1">
        <f>IF(ISERROR(VLOOKUP($FA929,MOM,LOOKUPS!H$12,0)*$FB$6+VLOOKUP($FA929,STREV,LOOKUPS!H$10,0)*$FC$6+VLOOKUP($FA929,LTREV,LOOKUPS!H$9,0)*$FD$6+VLOOKUP($FA929,CFP,LOOKUPS!H$6,0)*$FE$6+VLOOKUP($FA929,EP,LOOKUPS!H$8,0)*$FF$6+VLOOKUP($FA929,BM,LOOKUPS!H$5,0)*$FG$6+VLOOKUP($FA929,DIV,LOOKUPS!H$7,0)*$FH$6++VLOOKUP($FA929,SIZE,LOOKUPS!H$11,0)*$FI$6),"",VLOOKUP($FA929,MOM,LOOKUPS!H$12,0)*$FB$6+VLOOKUP($FA929,STREV,LOOKUPS!H$10,0)*$FC$6+VLOOKUP($FA929,LTREV,LOOKUPS!H$9,0)*$FD$6+VLOOKUP($FA929,CFP,LOOKUPS!H$6,0)*$FE$6+VLOOKUP($FA929,EP,LOOKUPS!H$8,0)*$FF$6+VLOOKUP($FA929,BM,LOOKUPS!H$5,0)*$FG$6+VLOOKUP($FA929,DIV,LOOKUPS!H$7,0)*$FH$6++VLOOKUP($FA929,SIZE,LOOKUPS!H$11,0)*$FI$6)</f>
        <v>4.1430000000000007</v>
      </c>
      <c r="FH929" s="1">
        <f>IF(ISERROR(VLOOKUP($FA929,MOM,LOOKUPS!I$12,0)*$FB$6+VLOOKUP($FA929,STREV,LOOKUPS!I$10,0)*$FC$6+VLOOKUP($FA929,LTREV,LOOKUPS!I$9,0)*$FD$6+VLOOKUP($FA929,CFP,LOOKUPS!I$6,0)*$FE$6+VLOOKUP($FA929,EP,LOOKUPS!I$8,0)*$FF$6+VLOOKUP($FA929,BM,LOOKUPS!I$5,0)*$FG$6+VLOOKUP($FA929,DIV,LOOKUPS!I$7,0)*$FH$6++VLOOKUP($FA929,SIZE,LOOKUPS!I$11,0)*$FI$6),"",VLOOKUP($FA929,MOM,LOOKUPS!I$12,0)*$FB$6+VLOOKUP($FA929,STREV,LOOKUPS!I$10,0)*$FC$6+VLOOKUP($FA929,LTREV,LOOKUPS!I$9,0)*$FD$6+VLOOKUP($FA929,CFP,LOOKUPS!I$6,0)*$FE$6+VLOOKUP($FA929,EP,LOOKUPS!I$8,0)*$FF$6+VLOOKUP($FA929,BM,LOOKUPS!I$5,0)*$FG$6+VLOOKUP($FA929,DIV,LOOKUPS!I$7,0)*$FH$6++VLOOKUP($FA929,SIZE,LOOKUPS!I$11,0)*$FI$6)</f>
        <v>4.2733000000000008</v>
      </c>
      <c r="FI929" s="1">
        <f>IF(ISERROR(VLOOKUP($FA929,MOM,LOOKUPS!J$12,0)*$FB$6+VLOOKUP($FA929,STREV,LOOKUPS!J$10,0)*$FC$6+VLOOKUP($FA929,LTREV,LOOKUPS!J$9,0)*$FD$6+VLOOKUP($FA929,CFP,LOOKUPS!J$6,0)*$FE$6+VLOOKUP($FA929,EP,LOOKUPS!J$8,0)*$FF$6+VLOOKUP($FA929,BM,LOOKUPS!J$5,0)*$FG$6+VLOOKUP($FA929,DIV,LOOKUPS!J$7,0)*$FH$6++VLOOKUP($FA929,SIZE,LOOKUPS!J$11,0)*$FI$6),"",VLOOKUP($FA929,MOM,LOOKUPS!J$12,0)*$FB$6+VLOOKUP($FA929,STREV,LOOKUPS!J$10,0)*$FC$6+VLOOKUP($FA929,LTREV,LOOKUPS!J$9,0)*$FD$6+VLOOKUP($FA929,CFP,LOOKUPS!J$6,0)*$FE$6+VLOOKUP($FA929,EP,LOOKUPS!J$8,0)*$FF$6+VLOOKUP($FA929,BM,LOOKUPS!J$5,0)*$FG$6+VLOOKUP($FA929,DIV,LOOKUPS!J$7,0)*$FH$6++VLOOKUP($FA929,SIZE,LOOKUPS!J$11,0)*$FI$6)</f>
        <v>5.0419999999999998</v>
      </c>
      <c r="FJ929" s="1">
        <f>IF(ISERROR(VLOOKUP($FA929,MOM,LOOKUPS!K$12,0)*$FB$6+VLOOKUP($FA929,STREV,LOOKUPS!K$10,0)*$FC$6+VLOOKUP($FA929,LTREV,LOOKUPS!K$9,0)*$FD$6+VLOOKUP($FA929,CFP,LOOKUPS!K$6,0)*$FE$6+VLOOKUP($FA929,EP,LOOKUPS!K$8,0)*$FF$6+VLOOKUP($FA929,BM,LOOKUPS!K$5,0)*$FG$6+VLOOKUP($FA929,DIV,LOOKUPS!K$7,0)*$FH$6++VLOOKUP($FA929,SIZE,LOOKUPS!K$11,0)*$FI$6),"",VLOOKUP($FA929,MOM,LOOKUPS!K$12,0)*$FB$6+VLOOKUP($FA929,STREV,LOOKUPS!K$10,0)*$FC$6+VLOOKUP($FA929,LTREV,LOOKUPS!K$9,0)*$FD$6+VLOOKUP($FA929,CFP,LOOKUPS!K$6,0)*$FE$6+VLOOKUP($FA929,EP,LOOKUPS!K$8,0)*$FF$6+VLOOKUP($FA929,BM,LOOKUPS!K$5,0)*$FG$6+VLOOKUP($FA929,DIV,LOOKUPS!K$7,0)*$FH$6++VLOOKUP($FA929,SIZE,LOOKUPS!K$11,0)*$FI$6)</f>
        <v>5.6656000000000004</v>
      </c>
      <c r="FK929" s="1">
        <f>IF(ISERROR(VLOOKUP($FA929,MOM,LOOKUPS!L$12,0)*$FB$6+VLOOKUP($FA929,STREV,LOOKUPS!L$10,0)*$FC$6+VLOOKUP($FA929,LTREV,LOOKUPS!L$9,0)*$FD$6+VLOOKUP($FA929,CFP,LOOKUPS!L$6,0)*$FE$6+VLOOKUP($FA929,EP,LOOKUPS!L$8,0)*$FF$6+VLOOKUP($FA929,BM,LOOKUPS!L$5,0)*$FG$6+VLOOKUP($FA929,DIV,LOOKUPS!L$7,0)*$FH$6++VLOOKUP($FA929,SIZE,LOOKUPS!L$11,0)*$FI$6),"",VLOOKUP($FA929,MOM,LOOKUPS!L$12,0)*$FB$6+VLOOKUP($FA929,STREV,LOOKUPS!L$10,0)*$FC$6+VLOOKUP($FA929,LTREV,LOOKUPS!L$9,0)*$FD$6+VLOOKUP($FA929,CFP,LOOKUPS!L$6,0)*$FE$6+VLOOKUP($FA929,EP,LOOKUPS!L$8,0)*$FF$6+VLOOKUP($FA929,BM,LOOKUPS!L$5,0)*$FG$6+VLOOKUP($FA929,DIV,LOOKUPS!L$7,0)*$FH$6++VLOOKUP($FA929,SIZE,LOOKUPS!L$11,0)*$FI$6)</f>
        <v>6.9676000000000009</v>
      </c>
    </row>
    <row r="930" spans="1:167" x14ac:dyDescent="0.3">
      <c r="A930" s="1">
        <v>200309</v>
      </c>
      <c r="B930" s="1">
        <v>7.66</v>
      </c>
      <c r="C930" s="1">
        <v>1.81</v>
      </c>
      <c r="D930" s="1">
        <v>0.05</v>
      </c>
      <c r="E930" s="1">
        <v>0.15</v>
      </c>
      <c r="F930" s="1">
        <v>1.33</v>
      </c>
      <c r="G930" s="1">
        <v>0.82</v>
      </c>
      <c r="H930" s="1">
        <v>0.35</v>
      </c>
      <c r="I930" s="1">
        <v>1.53</v>
      </c>
      <c r="J930" s="1">
        <v>1.92</v>
      </c>
      <c r="K930" s="1">
        <v>3.08</v>
      </c>
      <c r="M930" s="1">
        <v>200210</v>
      </c>
      <c r="N930" s="1">
        <v>14.65</v>
      </c>
      <c r="O930" s="1">
        <v>6.68</v>
      </c>
      <c r="P930" s="1">
        <v>4.7</v>
      </c>
      <c r="Q930" s="1">
        <v>4.5599999999999996</v>
      </c>
      <c r="R930" s="1">
        <v>2.91</v>
      </c>
      <c r="S930" s="1">
        <v>1.33</v>
      </c>
      <c r="T930" s="1">
        <v>1.39</v>
      </c>
      <c r="U930" s="1">
        <v>3.43</v>
      </c>
      <c r="V930" s="1">
        <v>1.74</v>
      </c>
      <c r="W930" s="1">
        <v>0.25</v>
      </c>
      <c r="Y930" s="1">
        <v>200709</v>
      </c>
      <c r="Z930" s="1">
        <v>0.68</v>
      </c>
      <c r="AA930" s="1">
        <v>-0.74</v>
      </c>
      <c r="AB930" s="1">
        <v>0.66</v>
      </c>
      <c r="AC930" s="1">
        <v>0.7</v>
      </c>
      <c r="AD930" s="1">
        <v>0.09</v>
      </c>
      <c r="AE930" s="1">
        <v>0.87</v>
      </c>
      <c r="AF930" s="1">
        <v>0.82</v>
      </c>
      <c r="AG930" s="1">
        <v>1.68</v>
      </c>
      <c r="AH930" s="1">
        <v>2.3199999999999998</v>
      </c>
      <c r="AI930" s="1">
        <v>3.77</v>
      </c>
      <c r="CA930" s="1">
        <v>200303</v>
      </c>
      <c r="CB930" s="1">
        <v>6.29</v>
      </c>
      <c r="CC930" s="1">
        <v>2.1800000000000002</v>
      </c>
      <c r="CD930" s="1">
        <v>0.35</v>
      </c>
      <c r="CE930" s="1">
        <v>0.76</v>
      </c>
      <c r="CF930" s="1">
        <v>2.15</v>
      </c>
      <c r="CG930" s="1">
        <v>1.1000000000000001</v>
      </c>
      <c r="CH930" s="1">
        <v>-0.25</v>
      </c>
      <c r="CI930" s="1">
        <v>1.92</v>
      </c>
      <c r="CJ930" s="1">
        <v>0.28999999999999998</v>
      </c>
      <c r="CK930" s="1">
        <v>3.08</v>
      </c>
      <c r="CL930" s="1">
        <v>1.24</v>
      </c>
      <c r="CM930" s="1">
        <v>2.25</v>
      </c>
      <c r="CN930" s="1">
        <v>-0.02</v>
      </c>
      <c r="CO930" s="1">
        <v>0.24</v>
      </c>
      <c r="CP930" s="1">
        <v>-0.7</v>
      </c>
      <c r="CQ930" s="1">
        <v>1.71</v>
      </c>
      <c r="CR930" s="1">
        <v>2.13</v>
      </c>
      <c r="CS930" s="1">
        <v>0.39</v>
      </c>
      <c r="CT930" s="1">
        <v>0.19</v>
      </c>
      <c r="CV930" s="1">
        <v>200403</v>
      </c>
      <c r="CW930" s="1">
        <v>0.13</v>
      </c>
      <c r="CX930" s="1">
        <v>1.29</v>
      </c>
      <c r="CY930" s="1">
        <v>0.06</v>
      </c>
      <c r="CZ930" s="1">
        <v>0.26</v>
      </c>
      <c r="DA930" s="1">
        <v>1.34</v>
      </c>
      <c r="DB930" s="1">
        <v>0.8</v>
      </c>
      <c r="DC930" s="1">
        <v>-0.12</v>
      </c>
      <c r="DD930" s="1">
        <v>0.11</v>
      </c>
      <c r="DE930" s="1">
        <v>0.26</v>
      </c>
      <c r="DF930" s="1">
        <v>0.8</v>
      </c>
      <c r="DG930" s="1">
        <v>1.9</v>
      </c>
      <c r="DH930" s="1">
        <v>1.17</v>
      </c>
      <c r="DI930" s="1">
        <v>0.54</v>
      </c>
      <c r="DJ930" s="1">
        <v>-0.17</v>
      </c>
      <c r="DK930" s="1">
        <v>-0.06</v>
      </c>
      <c r="DL930" s="1">
        <v>-0.02</v>
      </c>
      <c r="DM930" s="1">
        <v>0.27</v>
      </c>
      <c r="DN930" s="1">
        <v>-0.26</v>
      </c>
      <c r="DO930" s="1">
        <v>0.93</v>
      </c>
      <c r="DQ930" s="1">
        <v>200303</v>
      </c>
      <c r="DR930" s="1">
        <v>-99.99</v>
      </c>
      <c r="DS930" s="1">
        <v>1.33</v>
      </c>
      <c r="DT930" s="1">
        <v>1.1599999999999999</v>
      </c>
      <c r="DU930" s="1">
        <v>0.8</v>
      </c>
      <c r="DV930" s="1">
        <v>1.29</v>
      </c>
      <c r="DW930" s="1">
        <v>1.53</v>
      </c>
      <c r="DX930" s="1">
        <v>1.08</v>
      </c>
      <c r="DY930" s="1">
        <v>0.86</v>
      </c>
      <c r="DZ930" s="1">
        <v>0.82</v>
      </c>
      <c r="EA930" s="1">
        <v>1.61</v>
      </c>
      <c r="EB930" s="1">
        <v>0.22</v>
      </c>
      <c r="EC930" s="1">
        <v>1.63</v>
      </c>
      <c r="ED930" s="1">
        <v>1.4</v>
      </c>
      <c r="EE930" s="1">
        <v>0.85</v>
      </c>
      <c r="EF930" s="1">
        <v>1.36</v>
      </c>
      <c r="EG930" s="1">
        <v>0.95</v>
      </c>
      <c r="EH930" s="1">
        <v>0.78</v>
      </c>
      <c r="EI930" s="1">
        <v>1.18</v>
      </c>
      <c r="EJ930" s="1">
        <v>0.4</v>
      </c>
      <c r="EL930">
        <v>200303</v>
      </c>
      <c r="EM930">
        <v>1.0900000000000001</v>
      </c>
      <c r="EN930">
        <v>0.93</v>
      </c>
      <c r="EO930">
        <v>-2.15</v>
      </c>
      <c r="EP930">
        <v>0.1</v>
      </c>
      <c r="ER930" s="1">
        <v>200309</v>
      </c>
      <c r="ES930" s="1">
        <v>-0.19</v>
      </c>
      <c r="EU930" s="1">
        <v>200210</v>
      </c>
      <c r="EV930" s="1">
        <v>7.52</v>
      </c>
      <c r="EX930" s="1">
        <v>200709</v>
      </c>
      <c r="EY930" s="1">
        <v>-2.76</v>
      </c>
      <c r="FA930" s="1">
        <v>200309</v>
      </c>
      <c r="FB930" s="1">
        <f>IF(ISERROR(VLOOKUP($FA930,MOM,LOOKUPS!C$12,0)*$FB$6+VLOOKUP($FA930,STREV,LOOKUPS!C$10,0)*$FC$6+VLOOKUP($FA930,LTREV,LOOKUPS!C$9,0)*$FD$6+VLOOKUP($FA930,CFP,LOOKUPS!C$6,0)*$FE$6+VLOOKUP($FA930,EP,LOOKUPS!C$8,0)*$FF$6+VLOOKUP($FA930,BM,LOOKUPS!C$5,0)*$FG$6+VLOOKUP($FA930,DIV,LOOKUPS!C$7,0)*$FH$6++VLOOKUP($FA930,SIZE,LOOKUPS!C$11,0)*$FI$6),"",VLOOKUP($FA930,MOM,LOOKUPS!C$12,0)*$FB$6+VLOOKUP($FA930,STREV,LOOKUPS!C$10,0)*$FC$6+VLOOKUP($FA930,LTREV,LOOKUPS!C$9,0)*$FD$6+VLOOKUP($FA930,CFP,LOOKUPS!C$6,0)*$FE$6+VLOOKUP($FA930,EP,LOOKUPS!C$8,0)*$FF$6+VLOOKUP($FA930,BM,LOOKUPS!C$5,0)*$FG$6+VLOOKUP($FA930,DIV,LOOKUPS!C$7,0)*$FH$6++VLOOKUP($FA930,SIZE,LOOKUPS!C$11,0)*$FI$6)</f>
        <v>4.2661999999999995</v>
      </c>
      <c r="FC930" s="1">
        <f>IF(ISERROR(VLOOKUP($FA930,MOM,LOOKUPS!D$12,0)*$FB$6+VLOOKUP($FA930,STREV,LOOKUPS!D$10,0)*$FC$6+VLOOKUP($FA930,LTREV,LOOKUPS!D$9,0)*$FD$6+VLOOKUP($FA930,CFP,LOOKUPS!D$6,0)*$FE$6+VLOOKUP($FA930,EP,LOOKUPS!D$8,0)*$FF$6+VLOOKUP($FA930,BM,LOOKUPS!D$5,0)*$FG$6+VLOOKUP($FA930,DIV,LOOKUPS!D$7,0)*$FH$6++VLOOKUP($FA930,SIZE,LOOKUPS!D$11,0)*$FI$6),"",VLOOKUP($FA930,MOM,LOOKUPS!D$12,0)*$FB$6+VLOOKUP($FA930,STREV,LOOKUPS!D$10,0)*$FC$6+VLOOKUP($FA930,LTREV,LOOKUPS!D$9,0)*$FD$6+VLOOKUP($FA930,CFP,LOOKUPS!D$6,0)*$FE$6+VLOOKUP($FA930,EP,LOOKUPS!D$8,0)*$FF$6+VLOOKUP($FA930,BM,LOOKUPS!D$5,0)*$FG$6+VLOOKUP($FA930,DIV,LOOKUPS!D$7,0)*$FH$6++VLOOKUP($FA930,SIZE,LOOKUPS!D$11,0)*$FI$6)</f>
        <v>0.7259000000000001</v>
      </c>
      <c r="FD930" s="1">
        <f>IF(ISERROR(VLOOKUP($FA930,MOM,LOOKUPS!E$12,0)*$FB$6+VLOOKUP($FA930,STREV,LOOKUPS!E$10,0)*$FC$6+VLOOKUP($FA930,LTREV,LOOKUPS!E$9,0)*$FD$6+VLOOKUP($FA930,CFP,LOOKUPS!E$6,0)*$FE$6+VLOOKUP($FA930,EP,LOOKUPS!E$8,0)*$FF$6+VLOOKUP($FA930,BM,LOOKUPS!E$5,0)*$FG$6+VLOOKUP($FA930,DIV,LOOKUPS!E$7,0)*$FH$6++VLOOKUP($FA930,SIZE,LOOKUPS!E$11,0)*$FI$6),"",VLOOKUP($FA930,MOM,LOOKUPS!E$12,0)*$FB$6+VLOOKUP($FA930,STREV,LOOKUPS!E$10,0)*$FC$6+VLOOKUP($FA930,LTREV,LOOKUPS!E$9,0)*$FD$6+VLOOKUP($FA930,CFP,LOOKUPS!E$6,0)*$FE$6+VLOOKUP($FA930,EP,LOOKUPS!E$8,0)*$FF$6+VLOOKUP($FA930,BM,LOOKUPS!E$5,0)*$FG$6+VLOOKUP($FA930,DIV,LOOKUPS!E$7,0)*$FH$6++VLOOKUP($FA930,SIZE,LOOKUPS!E$11,0)*$FI$6)</f>
        <v>0.35820000000000002</v>
      </c>
      <c r="FE930" s="1">
        <f>IF(ISERROR(VLOOKUP($FA930,MOM,LOOKUPS!F$12,0)*$FB$6+VLOOKUP($FA930,STREV,LOOKUPS!F$10,0)*$FC$6+VLOOKUP($FA930,LTREV,LOOKUPS!F$9,0)*$FD$6+VLOOKUP($FA930,CFP,LOOKUPS!F$6,0)*$FE$6+VLOOKUP($FA930,EP,LOOKUPS!F$8,0)*$FF$6+VLOOKUP($FA930,BM,LOOKUPS!F$5,0)*$FG$6+VLOOKUP($FA930,DIV,LOOKUPS!F$7,0)*$FH$6++VLOOKUP($FA930,SIZE,LOOKUPS!F$11,0)*$FI$6),"",VLOOKUP($FA930,MOM,LOOKUPS!F$12,0)*$FB$6+VLOOKUP($FA930,STREV,LOOKUPS!F$10,0)*$FC$6+VLOOKUP($FA930,LTREV,LOOKUPS!F$9,0)*$FD$6+VLOOKUP($FA930,CFP,LOOKUPS!F$6,0)*$FE$6+VLOOKUP($FA930,EP,LOOKUPS!F$8,0)*$FF$6+VLOOKUP($FA930,BM,LOOKUPS!F$5,0)*$FG$6+VLOOKUP($FA930,DIV,LOOKUPS!F$7,0)*$FH$6++VLOOKUP($FA930,SIZE,LOOKUPS!F$11,0)*$FI$6)</f>
        <v>0.39659999999999995</v>
      </c>
      <c r="FF930" s="1">
        <f>IF(ISERROR(VLOOKUP($FA930,MOM,LOOKUPS!G$12,0)*$FB$6+VLOOKUP($FA930,STREV,LOOKUPS!G$10,0)*$FC$6+VLOOKUP($FA930,LTREV,LOOKUPS!G$9,0)*$FD$6+VLOOKUP($FA930,CFP,LOOKUPS!G$6,0)*$FE$6+VLOOKUP($FA930,EP,LOOKUPS!G$8,0)*$FF$6+VLOOKUP($FA930,BM,LOOKUPS!G$5,0)*$FG$6+VLOOKUP($FA930,DIV,LOOKUPS!G$7,0)*$FH$6++VLOOKUP($FA930,SIZE,LOOKUPS!G$11,0)*$FI$6),"",VLOOKUP($FA930,MOM,LOOKUPS!G$12,0)*$FB$6+VLOOKUP($FA930,STREV,LOOKUPS!G$10,0)*$FC$6+VLOOKUP($FA930,LTREV,LOOKUPS!G$9,0)*$FD$6+VLOOKUP($FA930,CFP,LOOKUPS!G$6,0)*$FE$6+VLOOKUP($FA930,EP,LOOKUPS!G$8,0)*$FF$6+VLOOKUP($FA930,BM,LOOKUPS!G$5,0)*$FG$6+VLOOKUP($FA930,DIV,LOOKUPS!G$7,0)*$FH$6++VLOOKUP($FA930,SIZE,LOOKUPS!G$11,0)*$FI$6)</f>
        <v>0.95200000000000007</v>
      </c>
      <c r="FG930" s="1">
        <f>IF(ISERROR(VLOOKUP($FA930,MOM,LOOKUPS!H$12,0)*$FB$6+VLOOKUP($FA930,STREV,LOOKUPS!H$10,0)*$FC$6+VLOOKUP($FA930,LTREV,LOOKUPS!H$9,0)*$FD$6+VLOOKUP($FA930,CFP,LOOKUPS!H$6,0)*$FE$6+VLOOKUP($FA930,EP,LOOKUPS!H$8,0)*$FF$6+VLOOKUP($FA930,BM,LOOKUPS!H$5,0)*$FG$6+VLOOKUP($FA930,DIV,LOOKUPS!H$7,0)*$FH$6++VLOOKUP($FA930,SIZE,LOOKUPS!H$11,0)*$FI$6),"",VLOOKUP($FA930,MOM,LOOKUPS!H$12,0)*$FB$6+VLOOKUP($FA930,STREV,LOOKUPS!H$10,0)*$FC$6+VLOOKUP($FA930,LTREV,LOOKUPS!H$9,0)*$FD$6+VLOOKUP($FA930,CFP,LOOKUPS!H$6,0)*$FE$6+VLOOKUP($FA930,EP,LOOKUPS!H$8,0)*$FF$6+VLOOKUP($FA930,BM,LOOKUPS!H$5,0)*$FG$6+VLOOKUP($FA930,DIV,LOOKUPS!H$7,0)*$FH$6++VLOOKUP($FA930,SIZE,LOOKUPS!H$11,0)*$FI$6)</f>
        <v>0.58909999999999996</v>
      </c>
      <c r="FH930" s="1">
        <f>IF(ISERROR(VLOOKUP($FA930,MOM,LOOKUPS!I$12,0)*$FB$6+VLOOKUP($FA930,STREV,LOOKUPS!I$10,0)*$FC$6+VLOOKUP($FA930,LTREV,LOOKUPS!I$9,0)*$FD$6+VLOOKUP($FA930,CFP,LOOKUPS!I$6,0)*$FE$6+VLOOKUP($FA930,EP,LOOKUPS!I$8,0)*$FF$6+VLOOKUP($FA930,BM,LOOKUPS!I$5,0)*$FG$6+VLOOKUP($FA930,DIV,LOOKUPS!I$7,0)*$FH$6++VLOOKUP($FA930,SIZE,LOOKUPS!I$11,0)*$FI$6),"",VLOOKUP($FA930,MOM,LOOKUPS!I$12,0)*$FB$6+VLOOKUP($FA930,STREV,LOOKUPS!I$10,0)*$FC$6+VLOOKUP($FA930,LTREV,LOOKUPS!I$9,0)*$FD$6+VLOOKUP($FA930,CFP,LOOKUPS!I$6,0)*$FE$6+VLOOKUP($FA930,EP,LOOKUPS!I$8,0)*$FF$6+VLOOKUP($FA930,BM,LOOKUPS!I$5,0)*$FG$6+VLOOKUP($FA930,DIV,LOOKUPS!I$7,0)*$FH$6++VLOOKUP($FA930,SIZE,LOOKUPS!I$11,0)*$FI$6)</f>
        <v>0.73439999999999994</v>
      </c>
      <c r="FI930" s="1">
        <f>IF(ISERROR(VLOOKUP($FA930,MOM,LOOKUPS!J$12,0)*$FB$6+VLOOKUP($FA930,STREV,LOOKUPS!J$10,0)*$FC$6+VLOOKUP($FA930,LTREV,LOOKUPS!J$9,0)*$FD$6+VLOOKUP($FA930,CFP,LOOKUPS!J$6,0)*$FE$6+VLOOKUP($FA930,EP,LOOKUPS!J$8,0)*$FF$6+VLOOKUP($FA930,BM,LOOKUPS!J$5,0)*$FG$6+VLOOKUP($FA930,DIV,LOOKUPS!J$7,0)*$FH$6++VLOOKUP($FA930,SIZE,LOOKUPS!J$11,0)*$FI$6),"",VLOOKUP($FA930,MOM,LOOKUPS!J$12,0)*$FB$6+VLOOKUP($FA930,STREV,LOOKUPS!J$10,0)*$FC$6+VLOOKUP($FA930,LTREV,LOOKUPS!J$9,0)*$FD$6+VLOOKUP($FA930,CFP,LOOKUPS!J$6,0)*$FE$6+VLOOKUP($FA930,EP,LOOKUPS!J$8,0)*$FF$6+VLOOKUP($FA930,BM,LOOKUPS!J$5,0)*$FG$6+VLOOKUP($FA930,DIV,LOOKUPS!J$7,0)*$FH$6++VLOOKUP($FA930,SIZE,LOOKUPS!J$11,0)*$FI$6)</f>
        <v>2.2503000000000002</v>
      </c>
      <c r="FJ930" s="1">
        <f>IF(ISERROR(VLOOKUP($FA930,MOM,LOOKUPS!K$12,0)*$FB$6+VLOOKUP($FA930,STREV,LOOKUPS!K$10,0)*$FC$6+VLOOKUP($FA930,LTREV,LOOKUPS!K$9,0)*$FD$6+VLOOKUP($FA930,CFP,LOOKUPS!K$6,0)*$FE$6+VLOOKUP($FA930,EP,LOOKUPS!K$8,0)*$FF$6+VLOOKUP($FA930,BM,LOOKUPS!K$5,0)*$FG$6+VLOOKUP($FA930,DIV,LOOKUPS!K$7,0)*$FH$6++VLOOKUP($FA930,SIZE,LOOKUPS!K$11,0)*$FI$6),"",VLOOKUP($FA930,MOM,LOOKUPS!K$12,0)*$FB$6+VLOOKUP($FA930,STREV,LOOKUPS!K$10,0)*$FC$6+VLOOKUP($FA930,LTREV,LOOKUPS!K$9,0)*$FD$6+VLOOKUP($FA930,CFP,LOOKUPS!K$6,0)*$FE$6+VLOOKUP($FA930,EP,LOOKUPS!K$8,0)*$FF$6+VLOOKUP($FA930,BM,LOOKUPS!K$5,0)*$FG$6+VLOOKUP($FA930,DIV,LOOKUPS!K$7,0)*$FH$6++VLOOKUP($FA930,SIZE,LOOKUPS!K$11,0)*$FI$6)</f>
        <v>3.4160000000000004</v>
      </c>
      <c r="FK930" s="1">
        <f>IF(ISERROR(VLOOKUP($FA930,MOM,LOOKUPS!L$12,0)*$FB$6+VLOOKUP($FA930,STREV,LOOKUPS!L$10,0)*$FC$6+VLOOKUP($FA930,LTREV,LOOKUPS!L$9,0)*$FD$6+VLOOKUP($FA930,CFP,LOOKUPS!L$6,0)*$FE$6+VLOOKUP($FA930,EP,LOOKUPS!L$8,0)*$FF$6+VLOOKUP($FA930,BM,LOOKUPS!L$5,0)*$FG$6+VLOOKUP($FA930,DIV,LOOKUPS!L$7,0)*$FH$6++VLOOKUP($FA930,SIZE,LOOKUPS!L$11,0)*$FI$6),"",VLOOKUP($FA930,MOM,LOOKUPS!L$12,0)*$FB$6+VLOOKUP($FA930,STREV,LOOKUPS!L$10,0)*$FC$6+VLOOKUP($FA930,LTREV,LOOKUPS!L$9,0)*$FD$6+VLOOKUP($FA930,CFP,LOOKUPS!L$6,0)*$FE$6+VLOOKUP($FA930,EP,LOOKUPS!L$8,0)*$FF$6+VLOOKUP($FA930,BM,LOOKUPS!L$5,0)*$FG$6+VLOOKUP($FA930,DIV,LOOKUPS!L$7,0)*$FH$6++VLOOKUP($FA930,SIZE,LOOKUPS!L$11,0)*$FI$6)</f>
        <v>5.0466999999999995</v>
      </c>
    </row>
    <row r="931" spans="1:167" x14ac:dyDescent="0.3">
      <c r="A931" s="1">
        <v>200310</v>
      </c>
      <c r="B931" s="1">
        <v>7.92</v>
      </c>
      <c r="C931" s="1">
        <v>5.96</v>
      </c>
      <c r="D931" s="1">
        <v>6.58</v>
      </c>
      <c r="E931" s="1">
        <v>7.07</v>
      </c>
      <c r="F931" s="1">
        <v>6.76</v>
      </c>
      <c r="G931" s="1">
        <v>7.08</v>
      </c>
      <c r="H931" s="1">
        <v>8.68</v>
      </c>
      <c r="I931" s="1">
        <v>8.5</v>
      </c>
      <c r="J931" s="1">
        <v>8.3699999999999992</v>
      </c>
      <c r="K931" s="1">
        <v>11.88</v>
      </c>
      <c r="M931" s="1">
        <v>200211</v>
      </c>
      <c r="N931" s="1">
        <v>23.97</v>
      </c>
      <c r="O931" s="1">
        <v>14.32</v>
      </c>
      <c r="P931" s="1">
        <v>9.74</v>
      </c>
      <c r="Q931" s="1">
        <v>7.34</v>
      </c>
      <c r="R931" s="1">
        <v>9.7899999999999991</v>
      </c>
      <c r="S931" s="1">
        <v>7.39</v>
      </c>
      <c r="T931" s="1">
        <v>7.5</v>
      </c>
      <c r="U931" s="1">
        <v>9.2200000000000006</v>
      </c>
      <c r="V931" s="1">
        <v>11.13</v>
      </c>
      <c r="W931" s="1">
        <v>19.04</v>
      </c>
      <c r="Y931" s="1">
        <v>200710</v>
      </c>
      <c r="Z931" s="1">
        <v>0.19</v>
      </c>
      <c r="AA931" s="1">
        <v>1.84</v>
      </c>
      <c r="AB931" s="1">
        <v>0.04</v>
      </c>
      <c r="AC931" s="1">
        <v>0.13</v>
      </c>
      <c r="AD931" s="1">
        <v>1.23</v>
      </c>
      <c r="AE931" s="1">
        <v>0.56000000000000005</v>
      </c>
      <c r="AF931" s="1">
        <v>0.84</v>
      </c>
      <c r="AG931" s="1">
        <v>1.68</v>
      </c>
      <c r="AH931" s="1">
        <v>1.88</v>
      </c>
      <c r="AI931" s="1">
        <v>2.72</v>
      </c>
      <c r="CA931" s="1">
        <v>200304</v>
      </c>
      <c r="CB931" s="1">
        <v>14.3</v>
      </c>
      <c r="CC931" s="1">
        <v>11.58</v>
      </c>
      <c r="CD931" s="1">
        <v>10.07</v>
      </c>
      <c r="CE931" s="1">
        <v>8.74</v>
      </c>
      <c r="CF931" s="1">
        <v>11.95</v>
      </c>
      <c r="CG931" s="1">
        <v>10.49</v>
      </c>
      <c r="CH931" s="1">
        <v>10.56</v>
      </c>
      <c r="CI931" s="1">
        <v>8.56</v>
      </c>
      <c r="CJ931" s="1">
        <v>8.9499999999999993</v>
      </c>
      <c r="CK931" s="1">
        <v>12.58</v>
      </c>
      <c r="CL931" s="1">
        <v>11.31</v>
      </c>
      <c r="CM931" s="1">
        <v>10.59</v>
      </c>
      <c r="CN931" s="1">
        <v>10.38</v>
      </c>
      <c r="CO931" s="1">
        <v>9.82</v>
      </c>
      <c r="CP931" s="1">
        <v>11.25</v>
      </c>
      <c r="CQ931" s="1">
        <v>8.9700000000000006</v>
      </c>
      <c r="CR931" s="1">
        <v>8.14</v>
      </c>
      <c r="CS931" s="1">
        <v>8.66</v>
      </c>
      <c r="CT931" s="1">
        <v>9.25</v>
      </c>
      <c r="CV931" s="1">
        <v>200404</v>
      </c>
      <c r="CW931" s="1">
        <v>-3.5</v>
      </c>
      <c r="CX931" s="1">
        <v>-2.0499999999999998</v>
      </c>
      <c r="CY931" s="1">
        <v>-2.5</v>
      </c>
      <c r="CZ931" s="1">
        <v>-2.46</v>
      </c>
      <c r="DA931" s="1">
        <v>-1.83</v>
      </c>
      <c r="DB931" s="1">
        <v>-2.82</v>
      </c>
      <c r="DC931" s="1">
        <v>-2.61</v>
      </c>
      <c r="DD931" s="1">
        <v>-2.0499999999999998</v>
      </c>
      <c r="DE931" s="1">
        <v>-2.71</v>
      </c>
      <c r="DF931" s="1">
        <v>-1.33</v>
      </c>
      <c r="DG931" s="1">
        <v>-2.3199999999999998</v>
      </c>
      <c r="DH931" s="1">
        <v>-2.58</v>
      </c>
      <c r="DI931" s="1">
        <v>-2.99</v>
      </c>
      <c r="DJ931" s="1">
        <v>-2.31</v>
      </c>
      <c r="DK931" s="1">
        <v>-2.94</v>
      </c>
      <c r="DL931" s="1">
        <v>-2.02</v>
      </c>
      <c r="DM931" s="1">
        <v>-2.09</v>
      </c>
      <c r="DN931" s="1">
        <v>-1.49</v>
      </c>
      <c r="DO931" s="1">
        <v>-4.32</v>
      </c>
      <c r="DQ931" s="1">
        <v>200304</v>
      </c>
      <c r="DR931" s="1">
        <v>-99.99</v>
      </c>
      <c r="DS931" s="1">
        <v>10.210000000000001</v>
      </c>
      <c r="DT931" s="1">
        <v>10.81</v>
      </c>
      <c r="DU931" s="1">
        <v>8.66</v>
      </c>
      <c r="DV931" s="1">
        <v>10.029999999999999</v>
      </c>
      <c r="DW931" s="1">
        <v>10.91</v>
      </c>
      <c r="DX931" s="1">
        <v>10.96</v>
      </c>
      <c r="DY931" s="1">
        <v>10.61</v>
      </c>
      <c r="DZ931" s="1">
        <v>8.1300000000000008</v>
      </c>
      <c r="EA931" s="1">
        <v>9.49</v>
      </c>
      <c r="EB931" s="1">
        <v>11.83</v>
      </c>
      <c r="EC931" s="1">
        <v>11.55</v>
      </c>
      <c r="ED931" s="1">
        <v>10.14</v>
      </c>
      <c r="EE931" s="1">
        <v>12.56</v>
      </c>
      <c r="EF931" s="1">
        <v>9.02</v>
      </c>
      <c r="EG931" s="1">
        <v>11.59</v>
      </c>
      <c r="EH931" s="1">
        <v>9.61</v>
      </c>
      <c r="EI931" s="1">
        <v>7.06</v>
      </c>
      <c r="EJ931" s="1">
        <v>9.35</v>
      </c>
      <c r="EL931">
        <v>200304</v>
      </c>
      <c r="EM931">
        <v>8.2200000000000006</v>
      </c>
      <c r="EN931">
        <v>0.64</v>
      </c>
      <c r="EO931">
        <v>0.89</v>
      </c>
      <c r="EP931">
        <v>0.1</v>
      </c>
      <c r="ER931" s="1">
        <v>200310</v>
      </c>
      <c r="ES931" s="1">
        <v>3.73</v>
      </c>
      <c r="EU931" s="1">
        <v>200211</v>
      </c>
      <c r="EV931" s="1">
        <v>0.22</v>
      </c>
      <c r="EX931" s="1">
        <v>200710</v>
      </c>
      <c r="EY931" s="1">
        <v>-1.48</v>
      </c>
      <c r="FA931" s="1">
        <v>200310</v>
      </c>
      <c r="FB931" s="1">
        <f>IF(ISERROR(VLOOKUP($FA931,MOM,LOOKUPS!C$12,0)*$FB$6+VLOOKUP($FA931,STREV,LOOKUPS!C$10,0)*$FC$6+VLOOKUP($FA931,LTREV,LOOKUPS!C$9,0)*$FD$6+VLOOKUP($FA931,CFP,LOOKUPS!C$6,0)*$FE$6+VLOOKUP($FA931,EP,LOOKUPS!C$8,0)*$FF$6+VLOOKUP($FA931,BM,LOOKUPS!C$5,0)*$FG$6+VLOOKUP($FA931,DIV,LOOKUPS!C$7,0)*$FH$6++VLOOKUP($FA931,SIZE,LOOKUPS!C$11,0)*$FI$6),"",VLOOKUP($FA931,MOM,LOOKUPS!C$12,0)*$FB$6+VLOOKUP($FA931,STREV,LOOKUPS!C$10,0)*$FC$6+VLOOKUP($FA931,LTREV,LOOKUPS!C$9,0)*$FD$6+VLOOKUP($FA931,CFP,LOOKUPS!C$6,0)*$FE$6+VLOOKUP($FA931,EP,LOOKUPS!C$8,0)*$FF$6+VLOOKUP($FA931,BM,LOOKUPS!C$5,0)*$FG$6+VLOOKUP($FA931,DIV,LOOKUPS!C$7,0)*$FH$6++VLOOKUP($FA931,SIZE,LOOKUPS!C$11,0)*$FI$6)</f>
        <v>8.1385000000000005</v>
      </c>
      <c r="FC931" s="1">
        <f>IF(ISERROR(VLOOKUP($FA931,MOM,LOOKUPS!D$12,0)*$FB$6+VLOOKUP($FA931,STREV,LOOKUPS!D$10,0)*$FC$6+VLOOKUP($FA931,LTREV,LOOKUPS!D$9,0)*$FD$6+VLOOKUP($FA931,CFP,LOOKUPS!D$6,0)*$FE$6+VLOOKUP($FA931,EP,LOOKUPS!D$8,0)*$FF$6+VLOOKUP($FA931,BM,LOOKUPS!D$5,0)*$FG$6+VLOOKUP($FA931,DIV,LOOKUPS!D$7,0)*$FH$6++VLOOKUP($FA931,SIZE,LOOKUPS!D$11,0)*$FI$6),"",VLOOKUP($FA931,MOM,LOOKUPS!D$12,0)*$FB$6+VLOOKUP($FA931,STREV,LOOKUPS!D$10,0)*$FC$6+VLOOKUP($FA931,LTREV,LOOKUPS!D$9,0)*$FD$6+VLOOKUP($FA931,CFP,LOOKUPS!D$6,0)*$FE$6+VLOOKUP($FA931,EP,LOOKUPS!D$8,0)*$FF$6+VLOOKUP($FA931,BM,LOOKUPS!D$5,0)*$FG$6+VLOOKUP($FA931,DIV,LOOKUPS!D$7,0)*$FH$6++VLOOKUP($FA931,SIZE,LOOKUPS!D$11,0)*$FI$6)</f>
        <v>7.6467000000000009</v>
      </c>
      <c r="FD931" s="1">
        <f>IF(ISERROR(VLOOKUP($FA931,MOM,LOOKUPS!E$12,0)*$FB$6+VLOOKUP($FA931,STREV,LOOKUPS!E$10,0)*$FC$6+VLOOKUP($FA931,LTREV,LOOKUPS!E$9,0)*$FD$6+VLOOKUP($FA931,CFP,LOOKUPS!E$6,0)*$FE$6+VLOOKUP($FA931,EP,LOOKUPS!E$8,0)*$FF$6+VLOOKUP($FA931,BM,LOOKUPS!E$5,0)*$FG$6+VLOOKUP($FA931,DIV,LOOKUPS!E$7,0)*$FH$6++VLOOKUP($FA931,SIZE,LOOKUPS!E$11,0)*$FI$6),"",VLOOKUP($FA931,MOM,LOOKUPS!E$12,0)*$FB$6+VLOOKUP($FA931,STREV,LOOKUPS!E$10,0)*$FC$6+VLOOKUP($FA931,LTREV,LOOKUPS!E$9,0)*$FD$6+VLOOKUP($FA931,CFP,LOOKUPS!E$6,0)*$FE$6+VLOOKUP($FA931,EP,LOOKUPS!E$8,0)*$FF$6+VLOOKUP($FA931,BM,LOOKUPS!E$5,0)*$FG$6+VLOOKUP($FA931,DIV,LOOKUPS!E$7,0)*$FH$6++VLOOKUP($FA931,SIZE,LOOKUPS!E$11,0)*$FI$6)</f>
        <v>7.2749000000000006</v>
      </c>
      <c r="FE931" s="1">
        <f>IF(ISERROR(VLOOKUP($FA931,MOM,LOOKUPS!F$12,0)*$FB$6+VLOOKUP($FA931,STREV,LOOKUPS!F$10,0)*$FC$6+VLOOKUP($FA931,LTREV,LOOKUPS!F$9,0)*$FD$6+VLOOKUP($FA931,CFP,LOOKUPS!F$6,0)*$FE$6+VLOOKUP($FA931,EP,LOOKUPS!F$8,0)*$FF$6+VLOOKUP($FA931,BM,LOOKUPS!F$5,0)*$FG$6+VLOOKUP($FA931,DIV,LOOKUPS!F$7,0)*$FH$6++VLOOKUP($FA931,SIZE,LOOKUPS!F$11,0)*$FI$6),"",VLOOKUP($FA931,MOM,LOOKUPS!F$12,0)*$FB$6+VLOOKUP($FA931,STREV,LOOKUPS!F$10,0)*$FC$6+VLOOKUP($FA931,LTREV,LOOKUPS!F$9,0)*$FD$6+VLOOKUP($FA931,CFP,LOOKUPS!F$6,0)*$FE$6+VLOOKUP($FA931,EP,LOOKUPS!F$8,0)*$FF$6+VLOOKUP($FA931,BM,LOOKUPS!F$5,0)*$FG$6+VLOOKUP($FA931,DIV,LOOKUPS!F$7,0)*$FH$6++VLOOKUP($FA931,SIZE,LOOKUPS!F$11,0)*$FI$6)</f>
        <v>7.3512000000000004</v>
      </c>
      <c r="FF931" s="1">
        <f>IF(ISERROR(VLOOKUP($FA931,MOM,LOOKUPS!G$12,0)*$FB$6+VLOOKUP($FA931,STREV,LOOKUPS!G$10,0)*$FC$6+VLOOKUP($FA931,LTREV,LOOKUPS!G$9,0)*$FD$6+VLOOKUP($FA931,CFP,LOOKUPS!G$6,0)*$FE$6+VLOOKUP($FA931,EP,LOOKUPS!G$8,0)*$FF$6+VLOOKUP($FA931,BM,LOOKUPS!G$5,0)*$FG$6+VLOOKUP($FA931,DIV,LOOKUPS!G$7,0)*$FH$6++VLOOKUP($FA931,SIZE,LOOKUPS!G$11,0)*$FI$6),"",VLOOKUP($FA931,MOM,LOOKUPS!G$12,0)*$FB$6+VLOOKUP($FA931,STREV,LOOKUPS!G$10,0)*$FC$6+VLOOKUP($FA931,LTREV,LOOKUPS!G$9,0)*$FD$6+VLOOKUP($FA931,CFP,LOOKUPS!G$6,0)*$FE$6+VLOOKUP($FA931,EP,LOOKUPS!G$8,0)*$FF$6+VLOOKUP($FA931,BM,LOOKUPS!G$5,0)*$FG$6+VLOOKUP($FA931,DIV,LOOKUPS!G$7,0)*$FH$6++VLOOKUP($FA931,SIZE,LOOKUPS!G$11,0)*$FI$6)</f>
        <v>6.5173000000000005</v>
      </c>
      <c r="FG931" s="1">
        <f>IF(ISERROR(VLOOKUP($FA931,MOM,LOOKUPS!H$12,0)*$FB$6+VLOOKUP($FA931,STREV,LOOKUPS!H$10,0)*$FC$6+VLOOKUP($FA931,LTREV,LOOKUPS!H$9,0)*$FD$6+VLOOKUP($FA931,CFP,LOOKUPS!H$6,0)*$FE$6+VLOOKUP($FA931,EP,LOOKUPS!H$8,0)*$FF$6+VLOOKUP($FA931,BM,LOOKUPS!H$5,0)*$FG$6+VLOOKUP($FA931,DIV,LOOKUPS!H$7,0)*$FH$6++VLOOKUP($FA931,SIZE,LOOKUPS!H$11,0)*$FI$6),"",VLOOKUP($FA931,MOM,LOOKUPS!H$12,0)*$FB$6+VLOOKUP($FA931,STREV,LOOKUPS!H$10,0)*$FC$6+VLOOKUP($FA931,LTREV,LOOKUPS!H$9,0)*$FD$6+VLOOKUP($FA931,CFP,LOOKUPS!H$6,0)*$FE$6+VLOOKUP($FA931,EP,LOOKUPS!H$8,0)*$FF$6+VLOOKUP($FA931,BM,LOOKUPS!H$5,0)*$FG$6+VLOOKUP($FA931,DIV,LOOKUPS!H$7,0)*$FH$6++VLOOKUP($FA931,SIZE,LOOKUPS!H$11,0)*$FI$6)</f>
        <v>7.6064000000000007</v>
      </c>
      <c r="FH931" s="1">
        <f>IF(ISERROR(VLOOKUP($FA931,MOM,LOOKUPS!I$12,0)*$FB$6+VLOOKUP($FA931,STREV,LOOKUPS!I$10,0)*$FC$6+VLOOKUP($FA931,LTREV,LOOKUPS!I$9,0)*$FD$6+VLOOKUP($FA931,CFP,LOOKUPS!I$6,0)*$FE$6+VLOOKUP($FA931,EP,LOOKUPS!I$8,0)*$FF$6+VLOOKUP($FA931,BM,LOOKUPS!I$5,0)*$FG$6+VLOOKUP($FA931,DIV,LOOKUPS!I$7,0)*$FH$6++VLOOKUP($FA931,SIZE,LOOKUPS!I$11,0)*$FI$6),"",VLOOKUP($FA931,MOM,LOOKUPS!I$12,0)*$FB$6+VLOOKUP($FA931,STREV,LOOKUPS!I$10,0)*$FC$6+VLOOKUP($FA931,LTREV,LOOKUPS!I$9,0)*$FD$6+VLOOKUP($FA931,CFP,LOOKUPS!I$6,0)*$FE$6+VLOOKUP($FA931,EP,LOOKUPS!I$8,0)*$FF$6+VLOOKUP($FA931,BM,LOOKUPS!I$5,0)*$FG$6+VLOOKUP($FA931,DIV,LOOKUPS!I$7,0)*$FH$6++VLOOKUP($FA931,SIZE,LOOKUPS!I$11,0)*$FI$6)</f>
        <v>8.3669999999999991</v>
      </c>
      <c r="FI931" s="1">
        <f>IF(ISERROR(VLOOKUP($FA931,MOM,LOOKUPS!J$12,0)*$FB$6+VLOOKUP($FA931,STREV,LOOKUPS!J$10,0)*$FC$6+VLOOKUP($FA931,LTREV,LOOKUPS!J$9,0)*$FD$6+VLOOKUP($FA931,CFP,LOOKUPS!J$6,0)*$FE$6+VLOOKUP($FA931,EP,LOOKUPS!J$8,0)*$FF$6+VLOOKUP($FA931,BM,LOOKUPS!J$5,0)*$FG$6+VLOOKUP($FA931,DIV,LOOKUPS!J$7,0)*$FH$6++VLOOKUP($FA931,SIZE,LOOKUPS!J$11,0)*$FI$6),"",VLOOKUP($FA931,MOM,LOOKUPS!J$12,0)*$FB$6+VLOOKUP($FA931,STREV,LOOKUPS!J$10,0)*$FC$6+VLOOKUP($FA931,LTREV,LOOKUPS!J$9,0)*$FD$6+VLOOKUP($FA931,CFP,LOOKUPS!J$6,0)*$FE$6+VLOOKUP($FA931,EP,LOOKUPS!J$8,0)*$FF$6+VLOOKUP($FA931,BM,LOOKUPS!J$5,0)*$FG$6+VLOOKUP($FA931,DIV,LOOKUPS!J$7,0)*$FH$6++VLOOKUP($FA931,SIZE,LOOKUPS!J$11,0)*$FI$6)</f>
        <v>8.2226000000000017</v>
      </c>
      <c r="FJ931" s="1">
        <f>IF(ISERROR(VLOOKUP($FA931,MOM,LOOKUPS!K$12,0)*$FB$6+VLOOKUP($FA931,STREV,LOOKUPS!K$10,0)*$FC$6+VLOOKUP($FA931,LTREV,LOOKUPS!K$9,0)*$FD$6+VLOOKUP($FA931,CFP,LOOKUPS!K$6,0)*$FE$6+VLOOKUP($FA931,EP,LOOKUPS!K$8,0)*$FF$6+VLOOKUP($FA931,BM,LOOKUPS!K$5,0)*$FG$6+VLOOKUP($FA931,DIV,LOOKUPS!K$7,0)*$FH$6++VLOOKUP($FA931,SIZE,LOOKUPS!K$11,0)*$FI$6),"",VLOOKUP($FA931,MOM,LOOKUPS!K$12,0)*$FB$6+VLOOKUP($FA931,STREV,LOOKUPS!K$10,0)*$FC$6+VLOOKUP($FA931,LTREV,LOOKUPS!K$9,0)*$FD$6+VLOOKUP($FA931,CFP,LOOKUPS!K$6,0)*$FE$6+VLOOKUP($FA931,EP,LOOKUPS!K$8,0)*$FF$6+VLOOKUP($FA931,BM,LOOKUPS!K$5,0)*$FG$6+VLOOKUP($FA931,DIV,LOOKUPS!K$7,0)*$FH$6++VLOOKUP($FA931,SIZE,LOOKUPS!K$11,0)*$FI$6)</f>
        <v>10.005500000000001</v>
      </c>
      <c r="FK931" s="1">
        <f>IF(ISERROR(VLOOKUP($FA931,MOM,LOOKUPS!L$12,0)*$FB$6+VLOOKUP($FA931,STREV,LOOKUPS!L$10,0)*$FC$6+VLOOKUP($FA931,LTREV,LOOKUPS!L$9,0)*$FD$6+VLOOKUP($FA931,CFP,LOOKUPS!L$6,0)*$FE$6+VLOOKUP($FA931,EP,LOOKUPS!L$8,0)*$FF$6+VLOOKUP($FA931,BM,LOOKUPS!L$5,0)*$FG$6+VLOOKUP($FA931,DIV,LOOKUPS!L$7,0)*$FH$6++VLOOKUP($FA931,SIZE,LOOKUPS!L$11,0)*$FI$6),"",VLOOKUP($FA931,MOM,LOOKUPS!L$12,0)*$FB$6+VLOOKUP($FA931,STREV,LOOKUPS!L$10,0)*$FC$6+VLOOKUP($FA931,LTREV,LOOKUPS!L$9,0)*$FD$6+VLOOKUP($FA931,CFP,LOOKUPS!L$6,0)*$FE$6+VLOOKUP($FA931,EP,LOOKUPS!L$8,0)*$FF$6+VLOOKUP($FA931,BM,LOOKUPS!L$5,0)*$FG$6+VLOOKUP($FA931,DIV,LOOKUPS!L$7,0)*$FH$6++VLOOKUP($FA931,SIZE,LOOKUPS!L$11,0)*$FI$6)</f>
        <v>10.704300000000002</v>
      </c>
    </row>
    <row r="932" spans="1:167" x14ac:dyDescent="0.3">
      <c r="A932" s="1">
        <v>200311</v>
      </c>
      <c r="B932" s="1">
        <v>2.06</v>
      </c>
      <c r="C932" s="1">
        <v>3.6</v>
      </c>
      <c r="D932" s="1">
        <v>2.8</v>
      </c>
      <c r="E932" s="1">
        <v>3.67</v>
      </c>
      <c r="F932" s="1">
        <v>3.38</v>
      </c>
      <c r="G932" s="1">
        <v>3.75</v>
      </c>
      <c r="H932" s="1">
        <v>3.5</v>
      </c>
      <c r="I932" s="1">
        <v>4.18</v>
      </c>
      <c r="J932" s="1">
        <v>4.16</v>
      </c>
      <c r="K932" s="1">
        <v>5.1100000000000003</v>
      </c>
      <c r="M932" s="1">
        <v>200212</v>
      </c>
      <c r="N932" s="1">
        <v>-3.25</v>
      </c>
      <c r="O932" s="1">
        <v>-1.45</v>
      </c>
      <c r="P932" s="1">
        <v>-0.68</v>
      </c>
      <c r="Q932" s="1">
        <v>-0.51</v>
      </c>
      <c r="R932" s="1">
        <v>-1.68</v>
      </c>
      <c r="S932" s="1">
        <v>-1.98</v>
      </c>
      <c r="T932" s="1">
        <v>-4.42</v>
      </c>
      <c r="U932" s="1">
        <v>-5.15</v>
      </c>
      <c r="V932" s="1">
        <v>-7.39</v>
      </c>
      <c r="W932" s="1">
        <v>-15.11</v>
      </c>
      <c r="Y932" s="1">
        <v>200711</v>
      </c>
      <c r="Z932" s="1">
        <v>-12.49</v>
      </c>
      <c r="AA932" s="1">
        <v>-6.17</v>
      </c>
      <c r="AB932" s="1">
        <v>-5.9</v>
      </c>
      <c r="AC932" s="1">
        <v>-6.32</v>
      </c>
      <c r="AD932" s="1">
        <v>-6.7</v>
      </c>
      <c r="AE932" s="1">
        <v>-6.57</v>
      </c>
      <c r="AF932" s="1">
        <v>-6.73</v>
      </c>
      <c r="AG932" s="1">
        <v>-6.49</v>
      </c>
      <c r="AH932" s="1">
        <v>-7.67</v>
      </c>
      <c r="AI932" s="1">
        <v>-8.93</v>
      </c>
      <c r="CA932" s="1">
        <v>200305</v>
      </c>
      <c r="CB932" s="1">
        <v>22.67</v>
      </c>
      <c r="CC932" s="1">
        <v>17.2</v>
      </c>
      <c r="CD932" s="1">
        <v>13.01</v>
      </c>
      <c r="CE932" s="1">
        <v>12.47</v>
      </c>
      <c r="CF932" s="1">
        <v>17.82</v>
      </c>
      <c r="CG932" s="1">
        <v>14.32</v>
      </c>
      <c r="CH932" s="1">
        <v>12.64</v>
      </c>
      <c r="CI932" s="1">
        <v>12.14</v>
      </c>
      <c r="CJ932" s="1">
        <v>13.07</v>
      </c>
      <c r="CK932" s="1">
        <v>16.809999999999999</v>
      </c>
      <c r="CL932" s="1">
        <v>18.82</v>
      </c>
      <c r="CM932" s="1">
        <v>15.55</v>
      </c>
      <c r="CN932" s="1">
        <v>13.13</v>
      </c>
      <c r="CO932" s="1">
        <v>12.63</v>
      </c>
      <c r="CP932" s="1">
        <v>12.64</v>
      </c>
      <c r="CQ932" s="1">
        <v>13.54</v>
      </c>
      <c r="CR932" s="1">
        <v>10.75</v>
      </c>
      <c r="CS932" s="1">
        <v>11.17</v>
      </c>
      <c r="CT932" s="1">
        <v>15.06</v>
      </c>
      <c r="CV932" s="1">
        <v>200405</v>
      </c>
      <c r="CW932" s="1">
        <v>-0.21</v>
      </c>
      <c r="CX932" s="1">
        <v>0.83</v>
      </c>
      <c r="CY932" s="1">
        <v>0.42</v>
      </c>
      <c r="CZ932" s="1">
        <v>0.57999999999999996</v>
      </c>
      <c r="DA932" s="1">
        <v>0.6</v>
      </c>
      <c r="DB932" s="1">
        <v>1.39</v>
      </c>
      <c r="DC932" s="1">
        <v>0.36</v>
      </c>
      <c r="DD932" s="1">
        <v>0.31</v>
      </c>
      <c r="DE932" s="1">
        <v>0.4</v>
      </c>
      <c r="DF932" s="1">
        <v>0.7</v>
      </c>
      <c r="DG932" s="1">
        <v>0.5</v>
      </c>
      <c r="DH932" s="1">
        <v>1.34</v>
      </c>
      <c r="DI932" s="1">
        <v>1.42</v>
      </c>
      <c r="DJ932" s="1">
        <v>0.87</v>
      </c>
      <c r="DK932" s="1">
        <v>-0.22</v>
      </c>
      <c r="DL932" s="1">
        <v>-0.16</v>
      </c>
      <c r="DM932" s="1">
        <v>0.86</v>
      </c>
      <c r="DN932" s="1">
        <v>1.06</v>
      </c>
      <c r="DO932" s="1">
        <v>-0.48</v>
      </c>
      <c r="DQ932" s="1">
        <v>200305</v>
      </c>
      <c r="DR932" s="1">
        <v>-99.99</v>
      </c>
      <c r="DS932" s="1">
        <v>16.170000000000002</v>
      </c>
      <c r="DT932" s="1">
        <v>11.12</v>
      </c>
      <c r="DU932" s="1">
        <v>8.85</v>
      </c>
      <c r="DV932" s="1">
        <v>16.68</v>
      </c>
      <c r="DW932" s="1">
        <v>12.7</v>
      </c>
      <c r="DX932" s="1">
        <v>9.99</v>
      </c>
      <c r="DY932" s="1">
        <v>10.51</v>
      </c>
      <c r="DZ932" s="1">
        <v>8.14</v>
      </c>
      <c r="EA932" s="1">
        <v>16.97</v>
      </c>
      <c r="EB932" s="1">
        <v>15.71</v>
      </c>
      <c r="EC932" s="1">
        <v>12.55</v>
      </c>
      <c r="ED932" s="1">
        <v>12.89</v>
      </c>
      <c r="EE932" s="1">
        <v>10.94</v>
      </c>
      <c r="EF932" s="1">
        <v>8.83</v>
      </c>
      <c r="EG932" s="1">
        <v>10.9</v>
      </c>
      <c r="EH932" s="1">
        <v>10.11</v>
      </c>
      <c r="EI932" s="1">
        <v>9.2200000000000006</v>
      </c>
      <c r="EJ932" s="1">
        <v>6.93</v>
      </c>
      <c r="EL932">
        <v>200305</v>
      </c>
      <c r="EM932">
        <v>6.05</v>
      </c>
      <c r="EN932">
        <v>4.49</v>
      </c>
      <c r="EO932">
        <v>0.11</v>
      </c>
      <c r="EP932">
        <v>0.09</v>
      </c>
      <c r="ER932" s="1">
        <v>200311</v>
      </c>
      <c r="ES932" s="1">
        <v>1.63</v>
      </c>
      <c r="EU932" s="1">
        <v>200212</v>
      </c>
      <c r="EV932" s="1">
        <v>10.59</v>
      </c>
      <c r="EX932" s="1">
        <v>200711</v>
      </c>
      <c r="EY932" s="1">
        <v>0.46</v>
      </c>
      <c r="FA932" s="1">
        <v>200311</v>
      </c>
      <c r="FB932" s="1">
        <f>IF(ISERROR(VLOOKUP($FA932,MOM,LOOKUPS!C$12,0)*$FB$6+VLOOKUP($FA932,STREV,LOOKUPS!C$10,0)*$FC$6+VLOOKUP($FA932,LTREV,LOOKUPS!C$9,0)*$FD$6+VLOOKUP($FA932,CFP,LOOKUPS!C$6,0)*$FE$6+VLOOKUP($FA932,EP,LOOKUPS!C$8,0)*$FF$6+VLOOKUP($FA932,BM,LOOKUPS!C$5,0)*$FG$6+VLOOKUP($FA932,DIV,LOOKUPS!C$7,0)*$FH$6++VLOOKUP($FA932,SIZE,LOOKUPS!C$11,0)*$FI$6),"",VLOOKUP($FA932,MOM,LOOKUPS!C$12,0)*$FB$6+VLOOKUP($FA932,STREV,LOOKUPS!C$10,0)*$FC$6+VLOOKUP($FA932,LTREV,LOOKUPS!C$9,0)*$FD$6+VLOOKUP($FA932,CFP,LOOKUPS!C$6,0)*$FE$6+VLOOKUP($FA932,EP,LOOKUPS!C$8,0)*$FF$6+VLOOKUP($FA932,BM,LOOKUPS!C$5,0)*$FG$6+VLOOKUP($FA932,DIV,LOOKUPS!C$7,0)*$FH$6++VLOOKUP($FA932,SIZE,LOOKUPS!C$11,0)*$FI$6)</f>
        <v>3.2155</v>
      </c>
      <c r="FC932" s="1">
        <f>IF(ISERROR(VLOOKUP($FA932,MOM,LOOKUPS!D$12,0)*$FB$6+VLOOKUP($FA932,STREV,LOOKUPS!D$10,0)*$FC$6+VLOOKUP($FA932,LTREV,LOOKUPS!D$9,0)*$FD$6+VLOOKUP($FA932,CFP,LOOKUPS!D$6,0)*$FE$6+VLOOKUP($FA932,EP,LOOKUPS!D$8,0)*$FF$6+VLOOKUP($FA932,BM,LOOKUPS!D$5,0)*$FG$6+VLOOKUP($FA932,DIV,LOOKUPS!D$7,0)*$FH$6++VLOOKUP($FA932,SIZE,LOOKUPS!D$11,0)*$FI$6),"",VLOOKUP($FA932,MOM,LOOKUPS!D$12,0)*$FB$6+VLOOKUP($FA932,STREV,LOOKUPS!D$10,0)*$FC$6+VLOOKUP($FA932,LTREV,LOOKUPS!D$9,0)*$FD$6+VLOOKUP($FA932,CFP,LOOKUPS!D$6,0)*$FE$6+VLOOKUP($FA932,EP,LOOKUPS!D$8,0)*$FF$6+VLOOKUP($FA932,BM,LOOKUPS!D$5,0)*$FG$6+VLOOKUP($FA932,DIV,LOOKUPS!D$7,0)*$FH$6++VLOOKUP($FA932,SIZE,LOOKUPS!D$11,0)*$FI$6)</f>
        <v>3.0337000000000001</v>
      </c>
      <c r="FD932" s="1">
        <f>IF(ISERROR(VLOOKUP($FA932,MOM,LOOKUPS!E$12,0)*$FB$6+VLOOKUP($FA932,STREV,LOOKUPS!E$10,0)*$FC$6+VLOOKUP($FA932,LTREV,LOOKUPS!E$9,0)*$FD$6+VLOOKUP($FA932,CFP,LOOKUPS!E$6,0)*$FE$6+VLOOKUP($FA932,EP,LOOKUPS!E$8,0)*$FF$6+VLOOKUP($FA932,BM,LOOKUPS!E$5,0)*$FG$6+VLOOKUP($FA932,DIV,LOOKUPS!E$7,0)*$FH$6++VLOOKUP($FA932,SIZE,LOOKUPS!E$11,0)*$FI$6),"",VLOOKUP($FA932,MOM,LOOKUPS!E$12,0)*$FB$6+VLOOKUP($FA932,STREV,LOOKUPS!E$10,0)*$FC$6+VLOOKUP($FA932,LTREV,LOOKUPS!E$9,0)*$FD$6+VLOOKUP($FA932,CFP,LOOKUPS!E$6,0)*$FE$6+VLOOKUP($FA932,EP,LOOKUPS!E$8,0)*$FF$6+VLOOKUP($FA932,BM,LOOKUPS!E$5,0)*$FG$6+VLOOKUP($FA932,DIV,LOOKUPS!E$7,0)*$FH$6++VLOOKUP($FA932,SIZE,LOOKUPS!E$11,0)*$FI$6)</f>
        <v>2.9980000000000002</v>
      </c>
      <c r="FE932" s="1">
        <f>IF(ISERROR(VLOOKUP($FA932,MOM,LOOKUPS!F$12,0)*$FB$6+VLOOKUP($FA932,STREV,LOOKUPS!F$10,0)*$FC$6+VLOOKUP($FA932,LTREV,LOOKUPS!F$9,0)*$FD$6+VLOOKUP($FA932,CFP,LOOKUPS!F$6,0)*$FE$6+VLOOKUP($FA932,EP,LOOKUPS!F$8,0)*$FF$6+VLOOKUP($FA932,BM,LOOKUPS!F$5,0)*$FG$6+VLOOKUP($FA932,DIV,LOOKUPS!F$7,0)*$FH$6++VLOOKUP($FA932,SIZE,LOOKUPS!F$11,0)*$FI$6),"",VLOOKUP($FA932,MOM,LOOKUPS!F$12,0)*$FB$6+VLOOKUP($FA932,STREV,LOOKUPS!F$10,0)*$FC$6+VLOOKUP($FA932,LTREV,LOOKUPS!F$9,0)*$FD$6+VLOOKUP($FA932,CFP,LOOKUPS!F$6,0)*$FE$6+VLOOKUP($FA932,EP,LOOKUPS!F$8,0)*$FF$6+VLOOKUP($FA932,BM,LOOKUPS!F$5,0)*$FG$6+VLOOKUP($FA932,DIV,LOOKUPS!F$7,0)*$FH$6++VLOOKUP($FA932,SIZE,LOOKUPS!F$11,0)*$FI$6)</f>
        <v>3.9836999999999998</v>
      </c>
      <c r="FF932" s="1">
        <f>IF(ISERROR(VLOOKUP($FA932,MOM,LOOKUPS!G$12,0)*$FB$6+VLOOKUP($FA932,STREV,LOOKUPS!G$10,0)*$FC$6+VLOOKUP($FA932,LTREV,LOOKUPS!G$9,0)*$FD$6+VLOOKUP($FA932,CFP,LOOKUPS!G$6,0)*$FE$6+VLOOKUP($FA932,EP,LOOKUPS!G$8,0)*$FF$6+VLOOKUP($FA932,BM,LOOKUPS!G$5,0)*$FG$6+VLOOKUP($FA932,DIV,LOOKUPS!G$7,0)*$FH$6++VLOOKUP($FA932,SIZE,LOOKUPS!G$11,0)*$FI$6),"",VLOOKUP($FA932,MOM,LOOKUPS!G$12,0)*$FB$6+VLOOKUP($FA932,STREV,LOOKUPS!G$10,0)*$FC$6+VLOOKUP($FA932,LTREV,LOOKUPS!G$9,0)*$FD$6+VLOOKUP($FA932,CFP,LOOKUPS!G$6,0)*$FE$6+VLOOKUP($FA932,EP,LOOKUPS!G$8,0)*$FF$6+VLOOKUP($FA932,BM,LOOKUPS!G$5,0)*$FG$6+VLOOKUP($FA932,DIV,LOOKUPS!G$7,0)*$FH$6++VLOOKUP($FA932,SIZE,LOOKUPS!G$11,0)*$FI$6)</f>
        <v>3.5086000000000004</v>
      </c>
      <c r="FG932" s="1">
        <f>IF(ISERROR(VLOOKUP($FA932,MOM,LOOKUPS!H$12,0)*$FB$6+VLOOKUP($FA932,STREV,LOOKUPS!H$10,0)*$FC$6+VLOOKUP($FA932,LTREV,LOOKUPS!H$9,0)*$FD$6+VLOOKUP($FA932,CFP,LOOKUPS!H$6,0)*$FE$6+VLOOKUP($FA932,EP,LOOKUPS!H$8,0)*$FF$6+VLOOKUP($FA932,BM,LOOKUPS!H$5,0)*$FG$6+VLOOKUP($FA932,DIV,LOOKUPS!H$7,0)*$FH$6++VLOOKUP($FA932,SIZE,LOOKUPS!H$11,0)*$FI$6),"",VLOOKUP($FA932,MOM,LOOKUPS!H$12,0)*$FB$6+VLOOKUP($FA932,STREV,LOOKUPS!H$10,0)*$FC$6+VLOOKUP($FA932,LTREV,LOOKUPS!H$9,0)*$FD$6+VLOOKUP($FA932,CFP,LOOKUPS!H$6,0)*$FE$6+VLOOKUP($FA932,EP,LOOKUPS!H$8,0)*$FF$6+VLOOKUP($FA932,BM,LOOKUPS!H$5,0)*$FG$6+VLOOKUP($FA932,DIV,LOOKUPS!H$7,0)*$FH$6++VLOOKUP($FA932,SIZE,LOOKUPS!H$11,0)*$FI$6)</f>
        <v>3.7958000000000003</v>
      </c>
      <c r="FH932" s="1">
        <f>IF(ISERROR(VLOOKUP($FA932,MOM,LOOKUPS!I$12,0)*$FB$6+VLOOKUP($FA932,STREV,LOOKUPS!I$10,0)*$FC$6+VLOOKUP($FA932,LTREV,LOOKUPS!I$9,0)*$FD$6+VLOOKUP($FA932,CFP,LOOKUPS!I$6,0)*$FE$6+VLOOKUP($FA932,EP,LOOKUPS!I$8,0)*$FF$6+VLOOKUP($FA932,BM,LOOKUPS!I$5,0)*$FG$6+VLOOKUP($FA932,DIV,LOOKUPS!I$7,0)*$FH$6++VLOOKUP($FA932,SIZE,LOOKUPS!I$11,0)*$FI$6),"",VLOOKUP($FA932,MOM,LOOKUPS!I$12,0)*$FB$6+VLOOKUP($FA932,STREV,LOOKUPS!I$10,0)*$FC$6+VLOOKUP($FA932,LTREV,LOOKUPS!I$9,0)*$FD$6+VLOOKUP($FA932,CFP,LOOKUPS!I$6,0)*$FE$6+VLOOKUP($FA932,EP,LOOKUPS!I$8,0)*$FF$6+VLOOKUP($FA932,BM,LOOKUPS!I$5,0)*$FG$6+VLOOKUP($FA932,DIV,LOOKUPS!I$7,0)*$FH$6++VLOOKUP($FA932,SIZE,LOOKUPS!I$11,0)*$FI$6)</f>
        <v>3.8544</v>
      </c>
      <c r="FI932" s="1">
        <f>IF(ISERROR(VLOOKUP($FA932,MOM,LOOKUPS!J$12,0)*$FB$6+VLOOKUP($FA932,STREV,LOOKUPS!J$10,0)*$FC$6+VLOOKUP($FA932,LTREV,LOOKUPS!J$9,0)*$FD$6+VLOOKUP($FA932,CFP,LOOKUPS!J$6,0)*$FE$6+VLOOKUP($FA932,EP,LOOKUPS!J$8,0)*$FF$6+VLOOKUP($FA932,BM,LOOKUPS!J$5,0)*$FG$6+VLOOKUP($FA932,DIV,LOOKUPS!J$7,0)*$FH$6++VLOOKUP($FA932,SIZE,LOOKUPS!J$11,0)*$FI$6),"",VLOOKUP($FA932,MOM,LOOKUPS!J$12,0)*$FB$6+VLOOKUP($FA932,STREV,LOOKUPS!J$10,0)*$FC$6+VLOOKUP($FA932,LTREV,LOOKUPS!J$9,0)*$FD$6+VLOOKUP($FA932,CFP,LOOKUPS!J$6,0)*$FE$6+VLOOKUP($FA932,EP,LOOKUPS!J$8,0)*$FF$6+VLOOKUP($FA932,BM,LOOKUPS!J$5,0)*$FG$6+VLOOKUP($FA932,DIV,LOOKUPS!J$7,0)*$FH$6++VLOOKUP($FA932,SIZE,LOOKUPS!J$11,0)*$FI$6)</f>
        <v>3.74</v>
      </c>
      <c r="FJ932" s="1">
        <f>IF(ISERROR(VLOOKUP($FA932,MOM,LOOKUPS!K$12,0)*$FB$6+VLOOKUP($FA932,STREV,LOOKUPS!K$10,0)*$FC$6+VLOOKUP($FA932,LTREV,LOOKUPS!K$9,0)*$FD$6+VLOOKUP($FA932,CFP,LOOKUPS!K$6,0)*$FE$6+VLOOKUP($FA932,EP,LOOKUPS!K$8,0)*$FF$6+VLOOKUP($FA932,BM,LOOKUPS!K$5,0)*$FG$6+VLOOKUP($FA932,DIV,LOOKUPS!K$7,0)*$FH$6++VLOOKUP($FA932,SIZE,LOOKUPS!K$11,0)*$FI$6),"",VLOOKUP($FA932,MOM,LOOKUPS!K$12,0)*$FB$6+VLOOKUP($FA932,STREV,LOOKUPS!K$10,0)*$FC$6+VLOOKUP($FA932,LTREV,LOOKUPS!K$9,0)*$FD$6+VLOOKUP($FA932,CFP,LOOKUPS!K$6,0)*$FE$6+VLOOKUP($FA932,EP,LOOKUPS!K$8,0)*$FF$6+VLOOKUP($FA932,BM,LOOKUPS!K$5,0)*$FG$6+VLOOKUP($FA932,DIV,LOOKUPS!K$7,0)*$FH$6++VLOOKUP($FA932,SIZE,LOOKUPS!K$11,0)*$FI$6)</f>
        <v>4.1288999999999998</v>
      </c>
      <c r="FK932" s="1">
        <f>IF(ISERROR(VLOOKUP($FA932,MOM,LOOKUPS!L$12,0)*$FB$6+VLOOKUP($FA932,STREV,LOOKUPS!L$10,0)*$FC$6+VLOOKUP($FA932,LTREV,LOOKUPS!L$9,0)*$FD$6+VLOOKUP($FA932,CFP,LOOKUPS!L$6,0)*$FE$6+VLOOKUP($FA932,EP,LOOKUPS!L$8,0)*$FF$6+VLOOKUP($FA932,BM,LOOKUPS!L$5,0)*$FG$6+VLOOKUP($FA932,DIV,LOOKUPS!L$7,0)*$FH$6++VLOOKUP($FA932,SIZE,LOOKUPS!L$11,0)*$FI$6),"",VLOOKUP($FA932,MOM,LOOKUPS!L$12,0)*$FB$6+VLOOKUP($FA932,STREV,LOOKUPS!L$10,0)*$FC$6+VLOOKUP($FA932,LTREV,LOOKUPS!L$9,0)*$FD$6+VLOOKUP($FA932,CFP,LOOKUPS!L$6,0)*$FE$6+VLOOKUP($FA932,EP,LOOKUPS!L$8,0)*$FF$6+VLOOKUP($FA932,BM,LOOKUPS!L$5,0)*$FG$6+VLOOKUP($FA932,DIV,LOOKUPS!L$7,0)*$FH$6++VLOOKUP($FA932,SIZE,LOOKUPS!L$11,0)*$FI$6)</f>
        <v>4.8641000000000005</v>
      </c>
    </row>
    <row r="933" spans="1:167" x14ac:dyDescent="0.3">
      <c r="A933" s="1">
        <v>200312</v>
      </c>
      <c r="B933" s="1">
        <v>6.55</v>
      </c>
      <c r="C933" s="1">
        <v>5.6</v>
      </c>
      <c r="D933" s="1">
        <v>4.24</v>
      </c>
      <c r="E933" s="1">
        <v>4.66</v>
      </c>
      <c r="F933" s="1">
        <v>4</v>
      </c>
      <c r="G933" s="1">
        <v>2.74</v>
      </c>
      <c r="H933" s="1">
        <v>2.81</v>
      </c>
      <c r="I933" s="1">
        <v>1.96</v>
      </c>
      <c r="J933" s="1">
        <v>3.48</v>
      </c>
      <c r="K933" s="1">
        <v>1.91</v>
      </c>
      <c r="M933" s="1">
        <v>200301</v>
      </c>
      <c r="N933" s="1">
        <v>1.5</v>
      </c>
      <c r="O933" s="1">
        <v>1.1399999999999999</v>
      </c>
      <c r="P933" s="1">
        <v>7.0000000000000007E-2</v>
      </c>
      <c r="Q933" s="1">
        <v>-1.21</v>
      </c>
      <c r="R933" s="1">
        <v>-0.78</v>
      </c>
      <c r="S933" s="1">
        <v>-0.75</v>
      </c>
      <c r="T933" s="1">
        <v>0.97</v>
      </c>
      <c r="U933" s="1">
        <v>-0.05</v>
      </c>
      <c r="V933" s="1">
        <v>-1.05</v>
      </c>
      <c r="W933" s="1">
        <v>0.4</v>
      </c>
      <c r="Y933" s="1">
        <v>200712</v>
      </c>
      <c r="Z933" s="1">
        <v>-2.2400000000000002</v>
      </c>
      <c r="AA933" s="1">
        <v>-1.59</v>
      </c>
      <c r="AB933" s="1">
        <v>-3.02</v>
      </c>
      <c r="AC933" s="1">
        <v>-3.16</v>
      </c>
      <c r="AD933" s="1">
        <v>-0.45</v>
      </c>
      <c r="AE933" s="1">
        <v>-1.76</v>
      </c>
      <c r="AF933" s="1">
        <v>-2.44</v>
      </c>
      <c r="AG933" s="1">
        <v>-1.5</v>
      </c>
      <c r="AH933" s="1">
        <v>0.03</v>
      </c>
      <c r="AI933" s="1">
        <v>0.48</v>
      </c>
      <c r="CA933" s="1">
        <v>200306</v>
      </c>
      <c r="CB933" s="1">
        <v>10.37</v>
      </c>
      <c r="CC933" s="1">
        <v>4.88</v>
      </c>
      <c r="CD933" s="1">
        <v>3.58</v>
      </c>
      <c r="CE933" s="1">
        <v>6.06</v>
      </c>
      <c r="CF933" s="1">
        <v>5.56</v>
      </c>
      <c r="CG933" s="1">
        <v>3.11</v>
      </c>
      <c r="CH933" s="1">
        <v>3.75</v>
      </c>
      <c r="CI933" s="1">
        <v>3.85</v>
      </c>
      <c r="CJ933" s="1">
        <v>6.79</v>
      </c>
      <c r="CK933" s="1">
        <v>4.71</v>
      </c>
      <c r="CL933" s="1">
        <v>6.38</v>
      </c>
      <c r="CM933" s="1">
        <v>3.1</v>
      </c>
      <c r="CN933" s="1">
        <v>3.12</v>
      </c>
      <c r="CO933" s="1">
        <v>4.76</v>
      </c>
      <c r="CP933" s="1">
        <v>2.83</v>
      </c>
      <c r="CQ933" s="1">
        <v>3.72</v>
      </c>
      <c r="CR933" s="1">
        <v>3.97</v>
      </c>
      <c r="CS933" s="1">
        <v>5.16</v>
      </c>
      <c r="CT933" s="1">
        <v>8.51</v>
      </c>
      <c r="CV933" s="1">
        <v>200406</v>
      </c>
      <c r="CW933" s="1">
        <v>2.12</v>
      </c>
      <c r="CX933" s="1">
        <v>4.12</v>
      </c>
      <c r="CY933" s="1">
        <v>3.67</v>
      </c>
      <c r="CZ933" s="1">
        <v>3.32</v>
      </c>
      <c r="DA933" s="1">
        <v>4.5599999999999996</v>
      </c>
      <c r="DB933" s="1">
        <v>3.52</v>
      </c>
      <c r="DC933" s="1">
        <v>3.57</v>
      </c>
      <c r="DD933" s="1">
        <v>3.69</v>
      </c>
      <c r="DE933" s="1">
        <v>3.09</v>
      </c>
      <c r="DF933" s="1">
        <v>3.88</v>
      </c>
      <c r="DG933" s="1">
        <v>5.24</v>
      </c>
      <c r="DH933" s="1">
        <v>3.1</v>
      </c>
      <c r="DI933" s="1">
        <v>3.82</v>
      </c>
      <c r="DJ933" s="1">
        <v>3.54</v>
      </c>
      <c r="DK933" s="1">
        <v>3.61</v>
      </c>
      <c r="DL933" s="1">
        <v>3.71</v>
      </c>
      <c r="DM933" s="1">
        <v>3.67</v>
      </c>
      <c r="DN933" s="1">
        <v>3.64</v>
      </c>
      <c r="DO933" s="1">
        <v>2.36</v>
      </c>
      <c r="DQ933" s="1">
        <v>200306</v>
      </c>
      <c r="DR933" s="1">
        <v>-99.99</v>
      </c>
      <c r="DS933" s="1">
        <v>6.83</v>
      </c>
      <c r="DT933" s="1">
        <v>2.2000000000000002</v>
      </c>
      <c r="DU933" s="1">
        <v>0.47</v>
      </c>
      <c r="DV933" s="1">
        <v>7.46</v>
      </c>
      <c r="DW933" s="1">
        <v>2.27</v>
      </c>
      <c r="DX933" s="1">
        <v>2.21</v>
      </c>
      <c r="DY933" s="1">
        <v>1.26</v>
      </c>
      <c r="DZ933" s="1">
        <v>0.55000000000000004</v>
      </c>
      <c r="EA933" s="1">
        <v>7.87</v>
      </c>
      <c r="EB933" s="1">
        <v>6.14</v>
      </c>
      <c r="EC933" s="1">
        <v>2.35</v>
      </c>
      <c r="ED933" s="1">
        <v>2.1800000000000002</v>
      </c>
      <c r="EE933" s="1">
        <v>2.2200000000000002</v>
      </c>
      <c r="EF933" s="1">
        <v>2.2000000000000002</v>
      </c>
      <c r="EG933" s="1">
        <v>2.17</v>
      </c>
      <c r="EH933" s="1">
        <v>0.33</v>
      </c>
      <c r="EI933" s="1">
        <v>0.02</v>
      </c>
      <c r="EJ933" s="1">
        <v>1.1499999999999999</v>
      </c>
      <c r="EL933">
        <v>200306</v>
      </c>
      <c r="EM933">
        <v>1.42</v>
      </c>
      <c r="EN933">
        <v>1.75</v>
      </c>
      <c r="EO933">
        <v>0.39</v>
      </c>
      <c r="EP933">
        <v>0.1</v>
      </c>
      <c r="ER933" s="1">
        <v>200312</v>
      </c>
      <c r="ES933" s="1">
        <v>-5.69</v>
      </c>
      <c r="EU933" s="1">
        <v>200301</v>
      </c>
      <c r="EV933" s="1">
        <v>0.22</v>
      </c>
      <c r="EX933" s="1">
        <v>200712</v>
      </c>
      <c r="EY933" s="1">
        <v>-2.2200000000000002</v>
      </c>
      <c r="FA933" s="1">
        <v>200312</v>
      </c>
      <c r="FB933" s="1">
        <f>IF(ISERROR(VLOOKUP($FA933,MOM,LOOKUPS!C$12,0)*$FB$6+VLOOKUP($FA933,STREV,LOOKUPS!C$10,0)*$FC$6+VLOOKUP($FA933,LTREV,LOOKUPS!C$9,0)*$FD$6+VLOOKUP($FA933,CFP,LOOKUPS!C$6,0)*$FE$6+VLOOKUP($FA933,EP,LOOKUPS!C$8,0)*$FF$6+VLOOKUP($FA933,BM,LOOKUPS!C$5,0)*$FG$6+VLOOKUP($FA933,DIV,LOOKUPS!C$7,0)*$FH$6++VLOOKUP($FA933,SIZE,LOOKUPS!C$11,0)*$FI$6),"",VLOOKUP($FA933,MOM,LOOKUPS!C$12,0)*$FB$6+VLOOKUP($FA933,STREV,LOOKUPS!C$10,0)*$FC$6+VLOOKUP($FA933,LTREV,LOOKUPS!C$9,0)*$FD$6+VLOOKUP($FA933,CFP,LOOKUPS!C$6,0)*$FE$6+VLOOKUP($FA933,EP,LOOKUPS!C$8,0)*$FF$6+VLOOKUP($FA933,BM,LOOKUPS!C$5,0)*$FG$6+VLOOKUP($FA933,DIV,LOOKUPS!C$7,0)*$FH$6++VLOOKUP($FA933,SIZE,LOOKUPS!C$11,0)*$FI$6)</f>
        <v>3.7013000000000003</v>
      </c>
      <c r="FC933" s="1">
        <f>IF(ISERROR(VLOOKUP($FA933,MOM,LOOKUPS!D$12,0)*$FB$6+VLOOKUP($FA933,STREV,LOOKUPS!D$10,0)*$FC$6+VLOOKUP($FA933,LTREV,LOOKUPS!D$9,0)*$FD$6+VLOOKUP($FA933,CFP,LOOKUPS!D$6,0)*$FE$6+VLOOKUP($FA933,EP,LOOKUPS!D$8,0)*$FF$6+VLOOKUP($FA933,BM,LOOKUPS!D$5,0)*$FG$6+VLOOKUP($FA933,DIV,LOOKUPS!D$7,0)*$FH$6++VLOOKUP($FA933,SIZE,LOOKUPS!D$11,0)*$FI$6),"",VLOOKUP($FA933,MOM,LOOKUPS!D$12,0)*$FB$6+VLOOKUP($FA933,STREV,LOOKUPS!D$10,0)*$FC$6+VLOOKUP($FA933,LTREV,LOOKUPS!D$9,0)*$FD$6+VLOOKUP($FA933,CFP,LOOKUPS!D$6,0)*$FE$6+VLOOKUP($FA933,EP,LOOKUPS!D$8,0)*$FF$6+VLOOKUP($FA933,BM,LOOKUPS!D$5,0)*$FG$6+VLOOKUP($FA933,DIV,LOOKUPS!D$7,0)*$FH$6++VLOOKUP($FA933,SIZE,LOOKUPS!D$11,0)*$FI$6)</f>
        <v>3.3821999999999997</v>
      </c>
      <c r="FD933" s="1">
        <f>IF(ISERROR(VLOOKUP($FA933,MOM,LOOKUPS!E$12,0)*$FB$6+VLOOKUP($FA933,STREV,LOOKUPS!E$10,0)*$FC$6+VLOOKUP($FA933,LTREV,LOOKUPS!E$9,0)*$FD$6+VLOOKUP($FA933,CFP,LOOKUPS!E$6,0)*$FE$6+VLOOKUP($FA933,EP,LOOKUPS!E$8,0)*$FF$6+VLOOKUP($FA933,BM,LOOKUPS!E$5,0)*$FG$6+VLOOKUP($FA933,DIV,LOOKUPS!E$7,0)*$FH$6++VLOOKUP($FA933,SIZE,LOOKUPS!E$11,0)*$FI$6),"",VLOOKUP($FA933,MOM,LOOKUPS!E$12,0)*$FB$6+VLOOKUP($FA933,STREV,LOOKUPS!E$10,0)*$FC$6+VLOOKUP($FA933,LTREV,LOOKUPS!E$9,0)*$FD$6+VLOOKUP($FA933,CFP,LOOKUPS!E$6,0)*$FE$6+VLOOKUP($FA933,EP,LOOKUPS!E$8,0)*$FF$6+VLOOKUP($FA933,BM,LOOKUPS!E$5,0)*$FG$6+VLOOKUP($FA933,DIV,LOOKUPS!E$7,0)*$FH$6++VLOOKUP($FA933,SIZE,LOOKUPS!E$11,0)*$FI$6)</f>
        <v>3.7394000000000007</v>
      </c>
      <c r="FE933" s="1">
        <f>IF(ISERROR(VLOOKUP($FA933,MOM,LOOKUPS!F$12,0)*$FB$6+VLOOKUP($FA933,STREV,LOOKUPS!F$10,0)*$FC$6+VLOOKUP($FA933,LTREV,LOOKUPS!F$9,0)*$FD$6+VLOOKUP($FA933,CFP,LOOKUPS!F$6,0)*$FE$6+VLOOKUP($FA933,EP,LOOKUPS!F$8,0)*$FF$6+VLOOKUP($FA933,BM,LOOKUPS!F$5,0)*$FG$6+VLOOKUP($FA933,DIV,LOOKUPS!F$7,0)*$FH$6++VLOOKUP($FA933,SIZE,LOOKUPS!F$11,0)*$FI$6),"",VLOOKUP($FA933,MOM,LOOKUPS!F$12,0)*$FB$6+VLOOKUP($FA933,STREV,LOOKUPS!F$10,0)*$FC$6+VLOOKUP($FA933,LTREV,LOOKUPS!F$9,0)*$FD$6+VLOOKUP($FA933,CFP,LOOKUPS!F$6,0)*$FE$6+VLOOKUP($FA933,EP,LOOKUPS!F$8,0)*$FF$6+VLOOKUP($FA933,BM,LOOKUPS!F$5,0)*$FG$6+VLOOKUP($FA933,DIV,LOOKUPS!F$7,0)*$FH$6++VLOOKUP($FA933,SIZE,LOOKUPS!F$11,0)*$FI$6)</f>
        <v>3.8416000000000001</v>
      </c>
      <c r="FF933" s="1">
        <f>IF(ISERROR(VLOOKUP($FA933,MOM,LOOKUPS!G$12,0)*$FB$6+VLOOKUP($FA933,STREV,LOOKUPS!G$10,0)*$FC$6+VLOOKUP($FA933,LTREV,LOOKUPS!G$9,0)*$FD$6+VLOOKUP($FA933,CFP,LOOKUPS!G$6,0)*$FE$6+VLOOKUP($FA933,EP,LOOKUPS!G$8,0)*$FF$6+VLOOKUP($FA933,BM,LOOKUPS!G$5,0)*$FG$6+VLOOKUP($FA933,DIV,LOOKUPS!G$7,0)*$FH$6++VLOOKUP($FA933,SIZE,LOOKUPS!G$11,0)*$FI$6),"",VLOOKUP($FA933,MOM,LOOKUPS!G$12,0)*$FB$6+VLOOKUP($FA933,STREV,LOOKUPS!G$10,0)*$FC$6+VLOOKUP($FA933,LTREV,LOOKUPS!G$9,0)*$FD$6+VLOOKUP($FA933,CFP,LOOKUPS!G$6,0)*$FE$6+VLOOKUP($FA933,EP,LOOKUPS!G$8,0)*$FF$6+VLOOKUP($FA933,BM,LOOKUPS!G$5,0)*$FG$6+VLOOKUP($FA933,DIV,LOOKUPS!G$7,0)*$FH$6++VLOOKUP($FA933,SIZE,LOOKUPS!G$11,0)*$FI$6)</f>
        <v>3.3292000000000002</v>
      </c>
      <c r="FG933" s="1">
        <f>IF(ISERROR(VLOOKUP($FA933,MOM,LOOKUPS!H$12,0)*$FB$6+VLOOKUP($FA933,STREV,LOOKUPS!H$10,0)*$FC$6+VLOOKUP($FA933,LTREV,LOOKUPS!H$9,0)*$FD$6+VLOOKUP($FA933,CFP,LOOKUPS!H$6,0)*$FE$6+VLOOKUP($FA933,EP,LOOKUPS!H$8,0)*$FF$6+VLOOKUP($FA933,BM,LOOKUPS!H$5,0)*$FG$6+VLOOKUP($FA933,DIV,LOOKUPS!H$7,0)*$FH$6++VLOOKUP($FA933,SIZE,LOOKUPS!H$11,0)*$FI$6),"",VLOOKUP($FA933,MOM,LOOKUPS!H$12,0)*$FB$6+VLOOKUP($FA933,STREV,LOOKUPS!H$10,0)*$FC$6+VLOOKUP($FA933,LTREV,LOOKUPS!H$9,0)*$FD$6+VLOOKUP($FA933,CFP,LOOKUPS!H$6,0)*$FE$6+VLOOKUP($FA933,EP,LOOKUPS!H$8,0)*$FF$6+VLOOKUP($FA933,BM,LOOKUPS!H$5,0)*$FG$6+VLOOKUP($FA933,DIV,LOOKUPS!H$7,0)*$FH$6++VLOOKUP($FA933,SIZE,LOOKUPS!H$11,0)*$FI$6)</f>
        <v>3.5033000000000003</v>
      </c>
      <c r="FH933" s="1">
        <f>IF(ISERROR(VLOOKUP($FA933,MOM,LOOKUPS!I$12,0)*$FB$6+VLOOKUP($FA933,STREV,LOOKUPS!I$10,0)*$FC$6+VLOOKUP($FA933,LTREV,LOOKUPS!I$9,0)*$FD$6+VLOOKUP($FA933,CFP,LOOKUPS!I$6,0)*$FE$6+VLOOKUP($FA933,EP,LOOKUPS!I$8,0)*$FF$6+VLOOKUP($FA933,BM,LOOKUPS!I$5,0)*$FG$6+VLOOKUP($FA933,DIV,LOOKUPS!I$7,0)*$FH$6++VLOOKUP($FA933,SIZE,LOOKUPS!I$11,0)*$FI$6),"",VLOOKUP($FA933,MOM,LOOKUPS!I$12,0)*$FB$6+VLOOKUP($FA933,STREV,LOOKUPS!I$10,0)*$FC$6+VLOOKUP($FA933,LTREV,LOOKUPS!I$9,0)*$FD$6+VLOOKUP($FA933,CFP,LOOKUPS!I$6,0)*$FE$6+VLOOKUP($FA933,EP,LOOKUPS!I$8,0)*$FF$6+VLOOKUP($FA933,BM,LOOKUPS!I$5,0)*$FG$6+VLOOKUP($FA933,DIV,LOOKUPS!I$7,0)*$FH$6++VLOOKUP($FA933,SIZE,LOOKUPS!I$11,0)*$FI$6)</f>
        <v>2.8721999999999999</v>
      </c>
      <c r="FI933" s="1">
        <f>IF(ISERROR(VLOOKUP($FA933,MOM,LOOKUPS!J$12,0)*$FB$6+VLOOKUP($FA933,STREV,LOOKUPS!J$10,0)*$FC$6+VLOOKUP($FA933,LTREV,LOOKUPS!J$9,0)*$FD$6+VLOOKUP($FA933,CFP,LOOKUPS!J$6,0)*$FE$6+VLOOKUP($FA933,EP,LOOKUPS!J$8,0)*$FF$6+VLOOKUP($FA933,BM,LOOKUPS!J$5,0)*$FG$6+VLOOKUP($FA933,DIV,LOOKUPS!J$7,0)*$FH$6++VLOOKUP($FA933,SIZE,LOOKUPS!J$11,0)*$FI$6),"",VLOOKUP($FA933,MOM,LOOKUPS!J$12,0)*$FB$6+VLOOKUP($FA933,STREV,LOOKUPS!J$10,0)*$FC$6+VLOOKUP($FA933,LTREV,LOOKUPS!J$9,0)*$FD$6+VLOOKUP($FA933,CFP,LOOKUPS!J$6,0)*$FE$6+VLOOKUP($FA933,EP,LOOKUPS!J$8,0)*$FF$6+VLOOKUP($FA933,BM,LOOKUPS!J$5,0)*$FG$6+VLOOKUP($FA933,DIV,LOOKUPS!J$7,0)*$FH$6++VLOOKUP($FA933,SIZE,LOOKUPS!J$11,0)*$FI$6)</f>
        <v>3.0205000000000002</v>
      </c>
      <c r="FJ933" s="1">
        <f>IF(ISERROR(VLOOKUP($FA933,MOM,LOOKUPS!K$12,0)*$FB$6+VLOOKUP($FA933,STREV,LOOKUPS!K$10,0)*$FC$6+VLOOKUP($FA933,LTREV,LOOKUPS!K$9,0)*$FD$6+VLOOKUP($FA933,CFP,LOOKUPS!K$6,0)*$FE$6+VLOOKUP($FA933,EP,LOOKUPS!K$8,0)*$FF$6+VLOOKUP($FA933,BM,LOOKUPS!K$5,0)*$FG$6+VLOOKUP($FA933,DIV,LOOKUPS!K$7,0)*$FH$6++VLOOKUP($FA933,SIZE,LOOKUPS!K$11,0)*$FI$6),"",VLOOKUP($FA933,MOM,LOOKUPS!K$12,0)*$FB$6+VLOOKUP($FA933,STREV,LOOKUPS!K$10,0)*$FC$6+VLOOKUP($FA933,LTREV,LOOKUPS!K$9,0)*$FD$6+VLOOKUP($FA933,CFP,LOOKUPS!K$6,0)*$FE$6+VLOOKUP($FA933,EP,LOOKUPS!K$8,0)*$FF$6+VLOOKUP($FA933,BM,LOOKUPS!K$5,0)*$FG$6+VLOOKUP($FA933,DIV,LOOKUPS!K$7,0)*$FH$6++VLOOKUP($FA933,SIZE,LOOKUPS!K$11,0)*$FI$6)</f>
        <v>4.1269000000000009</v>
      </c>
      <c r="FK933" s="1">
        <f>IF(ISERROR(VLOOKUP($FA933,MOM,LOOKUPS!L$12,0)*$FB$6+VLOOKUP($FA933,STREV,LOOKUPS!L$10,0)*$FC$6+VLOOKUP($FA933,LTREV,LOOKUPS!L$9,0)*$FD$6+VLOOKUP($FA933,CFP,LOOKUPS!L$6,0)*$FE$6+VLOOKUP($FA933,EP,LOOKUPS!L$8,0)*$FF$6+VLOOKUP($FA933,BM,LOOKUPS!L$5,0)*$FG$6+VLOOKUP($FA933,DIV,LOOKUPS!L$7,0)*$FH$6++VLOOKUP($FA933,SIZE,LOOKUPS!L$11,0)*$FI$6),"",VLOOKUP($FA933,MOM,LOOKUPS!L$12,0)*$FB$6+VLOOKUP($FA933,STREV,LOOKUPS!L$10,0)*$FC$6+VLOOKUP($FA933,LTREV,LOOKUPS!L$9,0)*$FD$6+VLOOKUP($FA933,CFP,LOOKUPS!L$6,0)*$FE$6+VLOOKUP($FA933,EP,LOOKUPS!L$8,0)*$FF$6+VLOOKUP($FA933,BM,LOOKUPS!L$5,0)*$FG$6+VLOOKUP($FA933,DIV,LOOKUPS!L$7,0)*$FH$6++VLOOKUP($FA933,SIZE,LOOKUPS!L$11,0)*$FI$6)</f>
        <v>4.3323999999999998</v>
      </c>
    </row>
    <row r="934" spans="1:167" x14ac:dyDescent="0.3">
      <c r="A934" s="1">
        <v>200401</v>
      </c>
      <c r="B934" s="1">
        <v>9.57</v>
      </c>
      <c r="C934" s="1">
        <v>4.62</v>
      </c>
      <c r="D934" s="1">
        <v>4.7300000000000004</v>
      </c>
      <c r="E934" s="1">
        <v>4.75</v>
      </c>
      <c r="F934" s="1">
        <v>5.84</v>
      </c>
      <c r="G934" s="1">
        <v>4.07</v>
      </c>
      <c r="H934" s="1">
        <v>4.33</v>
      </c>
      <c r="I934" s="1">
        <v>6.4</v>
      </c>
      <c r="J934" s="1">
        <v>8.26</v>
      </c>
      <c r="K934" s="1">
        <v>10.6</v>
      </c>
      <c r="M934" s="1">
        <v>200302</v>
      </c>
      <c r="N934" s="1">
        <v>-5.95</v>
      </c>
      <c r="O934" s="1">
        <v>-2.5499999999999998</v>
      </c>
      <c r="P934" s="1">
        <v>-2.33</v>
      </c>
      <c r="Q934" s="1">
        <v>-2.4500000000000002</v>
      </c>
      <c r="R934" s="1">
        <v>-2.52</v>
      </c>
      <c r="S934" s="1">
        <v>-1.89</v>
      </c>
      <c r="T934" s="1">
        <v>-1.8</v>
      </c>
      <c r="U934" s="1">
        <v>-2.23</v>
      </c>
      <c r="V934" s="1">
        <v>-2.2000000000000002</v>
      </c>
      <c r="W934" s="1">
        <v>-2.2200000000000002</v>
      </c>
      <c r="Y934" s="1">
        <v>200801</v>
      </c>
      <c r="Z934" s="1">
        <v>-5.34</v>
      </c>
      <c r="AA934" s="1">
        <v>-4.3499999999999996</v>
      </c>
      <c r="AB934" s="1">
        <v>-3.48</v>
      </c>
      <c r="AC934" s="1">
        <v>-2.71</v>
      </c>
      <c r="AD934" s="1">
        <v>-2.96</v>
      </c>
      <c r="AE934" s="1">
        <v>-3.4</v>
      </c>
      <c r="AF934" s="1">
        <v>-3.25</v>
      </c>
      <c r="AG934" s="1">
        <v>-3.47</v>
      </c>
      <c r="AH934" s="1">
        <v>-7.28</v>
      </c>
      <c r="AI934" s="1">
        <v>-7.5</v>
      </c>
      <c r="CA934" s="1">
        <v>200307</v>
      </c>
      <c r="CB934" s="1">
        <v>8.33</v>
      </c>
      <c r="CC934" s="1">
        <v>6.86</v>
      </c>
      <c r="CD934" s="1">
        <v>6.48</v>
      </c>
      <c r="CE934" s="1">
        <v>8.3000000000000007</v>
      </c>
      <c r="CF934" s="1">
        <v>6.49</v>
      </c>
      <c r="CG934" s="1">
        <v>6.68</v>
      </c>
      <c r="CH934" s="1">
        <v>6.48</v>
      </c>
      <c r="CI934" s="1">
        <v>7.36</v>
      </c>
      <c r="CJ934" s="1">
        <v>8.65</v>
      </c>
      <c r="CK934" s="1">
        <v>6.45</v>
      </c>
      <c r="CL934" s="1">
        <v>6.53</v>
      </c>
      <c r="CM934" s="1">
        <v>7.68</v>
      </c>
      <c r="CN934" s="1">
        <v>5.74</v>
      </c>
      <c r="CO934" s="1">
        <v>5.93</v>
      </c>
      <c r="CP934" s="1">
        <v>6.97</v>
      </c>
      <c r="CQ934" s="1">
        <v>7.22</v>
      </c>
      <c r="CR934" s="1">
        <v>7.47</v>
      </c>
      <c r="CS934" s="1">
        <v>8.3800000000000008</v>
      </c>
      <c r="CT934" s="1">
        <v>8.89</v>
      </c>
      <c r="CV934" s="1">
        <v>200407</v>
      </c>
      <c r="CW934" s="1">
        <v>-8.8000000000000007</v>
      </c>
      <c r="CX934" s="1">
        <v>-4.32</v>
      </c>
      <c r="CY934" s="1">
        <v>-2.7</v>
      </c>
      <c r="CZ934" s="1">
        <v>-1.27</v>
      </c>
      <c r="DA934" s="1">
        <v>-4.41</v>
      </c>
      <c r="DB934" s="1">
        <v>-3.21</v>
      </c>
      <c r="DC934" s="1">
        <v>-2.52</v>
      </c>
      <c r="DD934" s="1">
        <v>-2.31</v>
      </c>
      <c r="DE934" s="1">
        <v>-1.22</v>
      </c>
      <c r="DF934" s="1">
        <v>-4.13</v>
      </c>
      <c r="DG934" s="1">
        <v>-4.63</v>
      </c>
      <c r="DH934" s="1">
        <v>-4.1500000000000004</v>
      </c>
      <c r="DI934" s="1">
        <v>-2.25</v>
      </c>
      <c r="DJ934" s="1">
        <v>-3.16</v>
      </c>
      <c r="DK934" s="1">
        <v>-1.92</v>
      </c>
      <c r="DL934" s="1">
        <v>-3.26</v>
      </c>
      <c r="DM934" s="1">
        <v>-1.36</v>
      </c>
      <c r="DN934" s="1">
        <v>-1.1599999999999999</v>
      </c>
      <c r="DO934" s="1">
        <v>-1.31</v>
      </c>
      <c r="DQ934" s="1">
        <v>200307</v>
      </c>
      <c r="DR934" s="1">
        <v>-99.99</v>
      </c>
      <c r="DS934" s="1">
        <v>8.67</v>
      </c>
      <c r="DT934" s="1">
        <v>5.22</v>
      </c>
      <c r="DU934" s="1">
        <v>2.48</v>
      </c>
      <c r="DV934" s="1">
        <v>8.77</v>
      </c>
      <c r="DW934" s="1">
        <v>7.32</v>
      </c>
      <c r="DX934" s="1">
        <v>4.71</v>
      </c>
      <c r="DY934" s="1">
        <v>3.81</v>
      </c>
      <c r="DZ934" s="1">
        <v>1.88</v>
      </c>
      <c r="EA934" s="1">
        <v>9.01</v>
      </c>
      <c r="EB934" s="1">
        <v>7.88</v>
      </c>
      <c r="EC934" s="1">
        <v>7.9</v>
      </c>
      <c r="ED934" s="1">
        <v>6.65</v>
      </c>
      <c r="EE934" s="1">
        <v>5.35</v>
      </c>
      <c r="EF934" s="1">
        <v>3.94</v>
      </c>
      <c r="EG934" s="1">
        <v>4.0199999999999996</v>
      </c>
      <c r="EH934" s="1">
        <v>3.59</v>
      </c>
      <c r="EI934" s="1">
        <v>1.97</v>
      </c>
      <c r="EJ934" s="1">
        <v>1.79</v>
      </c>
      <c r="EL934">
        <v>200307</v>
      </c>
      <c r="EM934">
        <v>2.35</v>
      </c>
      <c r="EN934">
        <v>5.23</v>
      </c>
      <c r="EO934">
        <v>-1.08</v>
      </c>
      <c r="EP934">
        <v>7.0000000000000007E-2</v>
      </c>
      <c r="ER934" s="1">
        <v>200401</v>
      </c>
      <c r="ES934" s="1">
        <v>2.59</v>
      </c>
      <c r="EU934" s="1">
        <v>200302</v>
      </c>
      <c r="EV934" s="1">
        <v>-0.78</v>
      </c>
      <c r="EX934" s="1">
        <v>200801</v>
      </c>
      <c r="EY934" s="1">
        <v>1.73</v>
      </c>
      <c r="FA934" s="1">
        <v>200401</v>
      </c>
      <c r="FB934" s="1">
        <f>IF(ISERROR(VLOOKUP($FA934,MOM,LOOKUPS!C$12,0)*$FB$6+VLOOKUP($FA934,STREV,LOOKUPS!C$10,0)*$FC$6+VLOOKUP($FA934,LTREV,LOOKUPS!C$9,0)*$FD$6+VLOOKUP($FA934,CFP,LOOKUPS!C$6,0)*$FE$6+VLOOKUP($FA934,EP,LOOKUPS!C$8,0)*$FF$6+VLOOKUP($FA934,BM,LOOKUPS!C$5,0)*$FG$6+VLOOKUP($FA934,DIV,LOOKUPS!C$7,0)*$FH$6++VLOOKUP($FA934,SIZE,LOOKUPS!C$11,0)*$FI$6),"",VLOOKUP($FA934,MOM,LOOKUPS!C$12,0)*$FB$6+VLOOKUP($FA934,STREV,LOOKUPS!C$10,0)*$FC$6+VLOOKUP($FA934,LTREV,LOOKUPS!C$9,0)*$FD$6+VLOOKUP($FA934,CFP,LOOKUPS!C$6,0)*$FE$6+VLOOKUP($FA934,EP,LOOKUPS!C$8,0)*$FF$6+VLOOKUP($FA934,BM,LOOKUPS!C$5,0)*$FG$6+VLOOKUP($FA934,DIV,LOOKUPS!C$7,0)*$FH$6++VLOOKUP($FA934,SIZE,LOOKUPS!C$11,0)*$FI$6)</f>
        <v>6.829600000000001</v>
      </c>
      <c r="FC934" s="1">
        <f>IF(ISERROR(VLOOKUP($FA934,MOM,LOOKUPS!D$12,0)*$FB$6+VLOOKUP($FA934,STREV,LOOKUPS!D$10,0)*$FC$6+VLOOKUP($FA934,LTREV,LOOKUPS!D$9,0)*$FD$6+VLOOKUP($FA934,CFP,LOOKUPS!D$6,0)*$FE$6+VLOOKUP($FA934,EP,LOOKUPS!D$8,0)*$FF$6+VLOOKUP($FA934,BM,LOOKUPS!D$5,0)*$FG$6+VLOOKUP($FA934,DIV,LOOKUPS!D$7,0)*$FH$6++VLOOKUP($FA934,SIZE,LOOKUPS!D$11,0)*$FI$6),"",VLOOKUP($FA934,MOM,LOOKUPS!D$12,0)*$FB$6+VLOOKUP($FA934,STREV,LOOKUPS!D$10,0)*$FC$6+VLOOKUP($FA934,LTREV,LOOKUPS!D$9,0)*$FD$6+VLOOKUP($FA934,CFP,LOOKUPS!D$6,0)*$FE$6+VLOOKUP($FA934,EP,LOOKUPS!D$8,0)*$FF$6+VLOOKUP($FA934,BM,LOOKUPS!D$5,0)*$FG$6+VLOOKUP($FA934,DIV,LOOKUPS!D$7,0)*$FH$6++VLOOKUP($FA934,SIZE,LOOKUPS!D$11,0)*$FI$6)</f>
        <v>5.4405000000000001</v>
      </c>
      <c r="FD934" s="1">
        <f>IF(ISERROR(VLOOKUP($FA934,MOM,LOOKUPS!E$12,0)*$FB$6+VLOOKUP($FA934,STREV,LOOKUPS!E$10,0)*$FC$6+VLOOKUP($FA934,LTREV,LOOKUPS!E$9,0)*$FD$6+VLOOKUP($FA934,CFP,LOOKUPS!E$6,0)*$FE$6+VLOOKUP($FA934,EP,LOOKUPS!E$8,0)*$FF$6+VLOOKUP($FA934,BM,LOOKUPS!E$5,0)*$FG$6+VLOOKUP($FA934,DIV,LOOKUPS!E$7,0)*$FH$6++VLOOKUP($FA934,SIZE,LOOKUPS!E$11,0)*$FI$6),"",VLOOKUP($FA934,MOM,LOOKUPS!E$12,0)*$FB$6+VLOOKUP($FA934,STREV,LOOKUPS!E$10,0)*$FC$6+VLOOKUP($FA934,LTREV,LOOKUPS!E$9,0)*$FD$6+VLOOKUP($FA934,CFP,LOOKUPS!E$6,0)*$FE$6+VLOOKUP($FA934,EP,LOOKUPS!E$8,0)*$FF$6+VLOOKUP($FA934,BM,LOOKUPS!E$5,0)*$FG$6+VLOOKUP($FA934,DIV,LOOKUPS!E$7,0)*$FH$6++VLOOKUP($FA934,SIZE,LOOKUPS!E$11,0)*$FI$6)</f>
        <v>4.9795000000000007</v>
      </c>
      <c r="FE934" s="1">
        <f>IF(ISERROR(VLOOKUP($FA934,MOM,LOOKUPS!F$12,0)*$FB$6+VLOOKUP($FA934,STREV,LOOKUPS!F$10,0)*$FC$6+VLOOKUP($FA934,LTREV,LOOKUPS!F$9,0)*$FD$6+VLOOKUP($FA934,CFP,LOOKUPS!F$6,0)*$FE$6+VLOOKUP($FA934,EP,LOOKUPS!F$8,0)*$FF$6+VLOOKUP($FA934,BM,LOOKUPS!F$5,0)*$FG$6+VLOOKUP($FA934,DIV,LOOKUPS!F$7,0)*$FH$6++VLOOKUP($FA934,SIZE,LOOKUPS!F$11,0)*$FI$6),"",VLOOKUP($FA934,MOM,LOOKUPS!F$12,0)*$FB$6+VLOOKUP($FA934,STREV,LOOKUPS!F$10,0)*$FC$6+VLOOKUP($FA934,LTREV,LOOKUPS!F$9,0)*$FD$6+VLOOKUP($FA934,CFP,LOOKUPS!F$6,0)*$FE$6+VLOOKUP($FA934,EP,LOOKUPS!F$8,0)*$FF$6+VLOOKUP($FA934,BM,LOOKUPS!F$5,0)*$FG$6+VLOOKUP($FA934,DIV,LOOKUPS!F$7,0)*$FH$6++VLOOKUP($FA934,SIZE,LOOKUPS!F$11,0)*$FI$6)</f>
        <v>4.5422000000000002</v>
      </c>
      <c r="FF934" s="1">
        <f>IF(ISERROR(VLOOKUP($FA934,MOM,LOOKUPS!G$12,0)*$FB$6+VLOOKUP($FA934,STREV,LOOKUPS!G$10,0)*$FC$6+VLOOKUP($FA934,LTREV,LOOKUPS!G$9,0)*$FD$6+VLOOKUP($FA934,CFP,LOOKUPS!G$6,0)*$FE$6+VLOOKUP($FA934,EP,LOOKUPS!G$8,0)*$FF$6+VLOOKUP($FA934,BM,LOOKUPS!G$5,0)*$FG$6+VLOOKUP($FA934,DIV,LOOKUPS!G$7,0)*$FH$6++VLOOKUP($FA934,SIZE,LOOKUPS!G$11,0)*$FI$6),"",VLOOKUP($FA934,MOM,LOOKUPS!G$12,0)*$FB$6+VLOOKUP($FA934,STREV,LOOKUPS!G$10,0)*$FC$6+VLOOKUP($FA934,LTREV,LOOKUPS!G$9,0)*$FD$6+VLOOKUP($FA934,CFP,LOOKUPS!G$6,0)*$FE$6+VLOOKUP($FA934,EP,LOOKUPS!G$8,0)*$FF$6+VLOOKUP($FA934,BM,LOOKUPS!G$5,0)*$FG$6+VLOOKUP($FA934,DIV,LOOKUPS!G$7,0)*$FH$6++VLOOKUP($FA934,SIZE,LOOKUPS!G$11,0)*$FI$6)</f>
        <v>5.6881000000000004</v>
      </c>
      <c r="FG934" s="1">
        <f>IF(ISERROR(VLOOKUP($FA934,MOM,LOOKUPS!H$12,0)*$FB$6+VLOOKUP($FA934,STREV,LOOKUPS!H$10,0)*$FC$6+VLOOKUP($FA934,LTREV,LOOKUPS!H$9,0)*$FD$6+VLOOKUP($FA934,CFP,LOOKUPS!H$6,0)*$FE$6+VLOOKUP($FA934,EP,LOOKUPS!H$8,0)*$FF$6+VLOOKUP($FA934,BM,LOOKUPS!H$5,0)*$FG$6+VLOOKUP($FA934,DIV,LOOKUPS!H$7,0)*$FH$6++VLOOKUP($FA934,SIZE,LOOKUPS!H$11,0)*$FI$6),"",VLOOKUP($FA934,MOM,LOOKUPS!H$12,0)*$FB$6+VLOOKUP($FA934,STREV,LOOKUPS!H$10,0)*$FC$6+VLOOKUP($FA934,LTREV,LOOKUPS!H$9,0)*$FD$6+VLOOKUP($FA934,CFP,LOOKUPS!H$6,0)*$FE$6+VLOOKUP($FA934,EP,LOOKUPS!H$8,0)*$FF$6+VLOOKUP($FA934,BM,LOOKUPS!H$5,0)*$FG$6+VLOOKUP($FA934,DIV,LOOKUPS!H$7,0)*$FH$6++VLOOKUP($FA934,SIZE,LOOKUPS!H$11,0)*$FI$6)</f>
        <v>4.9055999999999997</v>
      </c>
      <c r="FH934" s="1">
        <f>IF(ISERROR(VLOOKUP($FA934,MOM,LOOKUPS!I$12,0)*$FB$6+VLOOKUP($FA934,STREV,LOOKUPS!I$10,0)*$FC$6+VLOOKUP($FA934,LTREV,LOOKUPS!I$9,0)*$FD$6+VLOOKUP($FA934,CFP,LOOKUPS!I$6,0)*$FE$6+VLOOKUP($FA934,EP,LOOKUPS!I$8,0)*$FF$6+VLOOKUP($FA934,BM,LOOKUPS!I$5,0)*$FG$6+VLOOKUP($FA934,DIV,LOOKUPS!I$7,0)*$FH$6++VLOOKUP($FA934,SIZE,LOOKUPS!I$11,0)*$FI$6),"",VLOOKUP($FA934,MOM,LOOKUPS!I$12,0)*$FB$6+VLOOKUP($FA934,STREV,LOOKUPS!I$10,0)*$FC$6+VLOOKUP($FA934,LTREV,LOOKUPS!I$9,0)*$FD$6+VLOOKUP($FA934,CFP,LOOKUPS!I$6,0)*$FE$6+VLOOKUP($FA934,EP,LOOKUPS!I$8,0)*$FF$6+VLOOKUP($FA934,BM,LOOKUPS!I$5,0)*$FG$6+VLOOKUP($FA934,DIV,LOOKUPS!I$7,0)*$FH$6++VLOOKUP($FA934,SIZE,LOOKUPS!I$11,0)*$FI$6)</f>
        <v>4.7561</v>
      </c>
      <c r="FI934" s="1">
        <f>IF(ISERROR(VLOOKUP($FA934,MOM,LOOKUPS!J$12,0)*$FB$6+VLOOKUP($FA934,STREV,LOOKUPS!J$10,0)*$FC$6+VLOOKUP($FA934,LTREV,LOOKUPS!J$9,0)*$FD$6+VLOOKUP($FA934,CFP,LOOKUPS!J$6,0)*$FE$6+VLOOKUP($FA934,EP,LOOKUPS!J$8,0)*$FF$6+VLOOKUP($FA934,BM,LOOKUPS!J$5,0)*$FG$6+VLOOKUP($FA934,DIV,LOOKUPS!J$7,0)*$FH$6++VLOOKUP($FA934,SIZE,LOOKUPS!J$11,0)*$FI$6),"",VLOOKUP($FA934,MOM,LOOKUPS!J$12,0)*$FB$6+VLOOKUP($FA934,STREV,LOOKUPS!J$10,0)*$FC$6+VLOOKUP($FA934,LTREV,LOOKUPS!J$9,0)*$FD$6+VLOOKUP($FA934,CFP,LOOKUPS!J$6,0)*$FE$6+VLOOKUP($FA934,EP,LOOKUPS!J$8,0)*$FF$6+VLOOKUP($FA934,BM,LOOKUPS!J$5,0)*$FG$6+VLOOKUP($FA934,DIV,LOOKUPS!J$7,0)*$FH$6++VLOOKUP($FA934,SIZE,LOOKUPS!J$11,0)*$FI$6)</f>
        <v>6.3466000000000005</v>
      </c>
      <c r="FJ934" s="1">
        <f>IF(ISERROR(VLOOKUP($FA934,MOM,LOOKUPS!K$12,0)*$FB$6+VLOOKUP($FA934,STREV,LOOKUPS!K$10,0)*$FC$6+VLOOKUP($FA934,LTREV,LOOKUPS!K$9,0)*$FD$6+VLOOKUP($FA934,CFP,LOOKUPS!K$6,0)*$FE$6+VLOOKUP($FA934,EP,LOOKUPS!K$8,0)*$FF$6+VLOOKUP($FA934,BM,LOOKUPS!K$5,0)*$FG$6+VLOOKUP($FA934,DIV,LOOKUPS!K$7,0)*$FH$6++VLOOKUP($FA934,SIZE,LOOKUPS!K$11,0)*$FI$6),"",VLOOKUP($FA934,MOM,LOOKUPS!K$12,0)*$FB$6+VLOOKUP($FA934,STREV,LOOKUPS!K$10,0)*$FC$6+VLOOKUP($FA934,LTREV,LOOKUPS!K$9,0)*$FD$6+VLOOKUP($FA934,CFP,LOOKUPS!K$6,0)*$FE$6+VLOOKUP($FA934,EP,LOOKUPS!K$8,0)*$FF$6+VLOOKUP($FA934,BM,LOOKUPS!K$5,0)*$FG$6+VLOOKUP($FA934,DIV,LOOKUPS!K$7,0)*$FH$6++VLOOKUP($FA934,SIZE,LOOKUPS!K$11,0)*$FI$6)</f>
        <v>7.9391000000000007</v>
      </c>
      <c r="FK934" s="1">
        <f>IF(ISERROR(VLOOKUP($FA934,MOM,LOOKUPS!L$12,0)*$FB$6+VLOOKUP($FA934,STREV,LOOKUPS!L$10,0)*$FC$6+VLOOKUP($FA934,LTREV,LOOKUPS!L$9,0)*$FD$6+VLOOKUP($FA934,CFP,LOOKUPS!L$6,0)*$FE$6+VLOOKUP($FA934,EP,LOOKUPS!L$8,0)*$FF$6+VLOOKUP($FA934,BM,LOOKUPS!L$5,0)*$FG$6+VLOOKUP($FA934,DIV,LOOKUPS!L$7,0)*$FH$6++VLOOKUP($FA934,SIZE,LOOKUPS!L$11,0)*$FI$6),"",VLOOKUP($FA934,MOM,LOOKUPS!L$12,0)*$FB$6+VLOOKUP($FA934,STREV,LOOKUPS!L$10,0)*$FC$6+VLOOKUP($FA934,LTREV,LOOKUPS!L$9,0)*$FD$6+VLOOKUP($FA934,CFP,LOOKUPS!L$6,0)*$FE$6+VLOOKUP($FA934,EP,LOOKUPS!L$8,0)*$FF$6+VLOOKUP($FA934,BM,LOOKUPS!L$5,0)*$FG$6+VLOOKUP($FA934,DIV,LOOKUPS!L$7,0)*$FH$6++VLOOKUP($FA934,SIZE,LOOKUPS!L$11,0)*$FI$6)</f>
        <v>11.5474</v>
      </c>
    </row>
    <row r="935" spans="1:167" x14ac:dyDescent="0.3">
      <c r="A935" s="1">
        <v>200402</v>
      </c>
      <c r="B935" s="1">
        <v>0.81</v>
      </c>
      <c r="C935" s="1">
        <v>1.59</v>
      </c>
      <c r="D935" s="1">
        <v>1.46</v>
      </c>
      <c r="E935" s="1">
        <v>2.44</v>
      </c>
      <c r="F935" s="1">
        <v>1.27</v>
      </c>
      <c r="G935" s="1">
        <v>1.25</v>
      </c>
      <c r="H935" s="1">
        <v>0.75</v>
      </c>
      <c r="I935" s="1">
        <v>1.77</v>
      </c>
      <c r="J935" s="1">
        <v>0.96</v>
      </c>
      <c r="K935" s="1">
        <v>0.18</v>
      </c>
      <c r="M935" s="1">
        <v>200303</v>
      </c>
      <c r="N935" s="1">
        <v>2.34</v>
      </c>
      <c r="O935" s="1">
        <v>0.85</v>
      </c>
      <c r="P935" s="1">
        <v>-0.03</v>
      </c>
      <c r="Q935" s="1">
        <v>0.94</v>
      </c>
      <c r="R935" s="1">
        <v>1.61</v>
      </c>
      <c r="S935" s="1">
        <v>0.61</v>
      </c>
      <c r="T935" s="1">
        <v>1.07</v>
      </c>
      <c r="U935" s="1">
        <v>1.31</v>
      </c>
      <c r="V935" s="1">
        <v>1.1599999999999999</v>
      </c>
      <c r="W935" s="1">
        <v>1.59</v>
      </c>
      <c r="Y935" s="1">
        <v>200802</v>
      </c>
      <c r="Z935" s="1">
        <v>-2.4700000000000002</v>
      </c>
      <c r="AA935" s="1">
        <v>-1.83</v>
      </c>
      <c r="AB935" s="1">
        <v>-1.72</v>
      </c>
      <c r="AC935" s="1">
        <v>-3.87</v>
      </c>
      <c r="AD935" s="1">
        <v>-4.62</v>
      </c>
      <c r="AE935" s="1">
        <v>-3.83</v>
      </c>
      <c r="AF935" s="1">
        <v>-3.27</v>
      </c>
      <c r="AG935" s="1">
        <v>-4.8499999999999996</v>
      </c>
      <c r="AH935" s="1">
        <v>-0.56000000000000005</v>
      </c>
      <c r="AI935" s="1">
        <v>-1.37</v>
      </c>
      <c r="CA935" s="1">
        <v>200308</v>
      </c>
      <c r="CB935" s="1">
        <v>7.89</v>
      </c>
      <c r="CC935" s="1">
        <v>4.51</v>
      </c>
      <c r="CD935" s="1">
        <v>4.2699999999999996</v>
      </c>
      <c r="CE935" s="1">
        <v>6.18</v>
      </c>
      <c r="CF935" s="1">
        <v>4.37</v>
      </c>
      <c r="CG935" s="1">
        <v>4.3600000000000003</v>
      </c>
      <c r="CH935" s="1">
        <v>4.45</v>
      </c>
      <c r="CI935" s="1">
        <v>4.45</v>
      </c>
      <c r="CJ935" s="1">
        <v>6.86</v>
      </c>
      <c r="CK935" s="1">
        <v>4.07</v>
      </c>
      <c r="CL935" s="1">
        <v>4.7300000000000004</v>
      </c>
      <c r="CM935" s="1">
        <v>4.83</v>
      </c>
      <c r="CN935" s="1">
        <v>3.92</v>
      </c>
      <c r="CO935" s="1">
        <v>4.08</v>
      </c>
      <c r="CP935" s="1">
        <v>4.7699999999999996</v>
      </c>
      <c r="CQ935" s="1">
        <v>4.2699999999999996</v>
      </c>
      <c r="CR935" s="1">
        <v>4.58</v>
      </c>
      <c r="CS935" s="1">
        <v>5.89</v>
      </c>
      <c r="CT935" s="1">
        <v>7.72</v>
      </c>
      <c r="CV935" s="1">
        <v>200408</v>
      </c>
      <c r="CW935" s="1">
        <v>-2.61</v>
      </c>
      <c r="CX935" s="1">
        <v>-0.64</v>
      </c>
      <c r="CY935" s="1">
        <v>0.08</v>
      </c>
      <c r="CZ935" s="1">
        <v>2.21</v>
      </c>
      <c r="DA935" s="1">
        <v>-0.98</v>
      </c>
      <c r="DB935" s="1">
        <v>-0.41</v>
      </c>
      <c r="DC935" s="1">
        <v>0.24</v>
      </c>
      <c r="DD935" s="1">
        <v>1.18</v>
      </c>
      <c r="DE935" s="1">
        <v>2.38</v>
      </c>
      <c r="DF935" s="1">
        <v>-1.24</v>
      </c>
      <c r="DG935" s="1">
        <v>-0.77</v>
      </c>
      <c r="DH935" s="1">
        <v>0.03</v>
      </c>
      <c r="DI935" s="1">
        <v>-0.87</v>
      </c>
      <c r="DJ935" s="1">
        <v>-0.1</v>
      </c>
      <c r="DK935" s="1">
        <v>0.56999999999999995</v>
      </c>
      <c r="DL935" s="1">
        <v>0.47</v>
      </c>
      <c r="DM935" s="1">
        <v>1.89</v>
      </c>
      <c r="DN935" s="1">
        <v>2.5</v>
      </c>
      <c r="DO935" s="1">
        <v>2.2000000000000002</v>
      </c>
      <c r="DQ935" s="1">
        <v>200308</v>
      </c>
      <c r="DR935" s="1">
        <v>-99.99</v>
      </c>
      <c r="DS935" s="1">
        <v>5.37</v>
      </c>
      <c r="DT935" s="1">
        <v>5.15</v>
      </c>
      <c r="DU935" s="1">
        <v>3.84</v>
      </c>
      <c r="DV935" s="1">
        <v>5.47</v>
      </c>
      <c r="DW935" s="1">
        <v>4.6399999999999997</v>
      </c>
      <c r="DX935" s="1">
        <v>5.38</v>
      </c>
      <c r="DY935" s="1">
        <v>5.03</v>
      </c>
      <c r="DZ935" s="1">
        <v>3.39</v>
      </c>
      <c r="EA935" s="1">
        <v>5.63</v>
      </c>
      <c r="EB935" s="1">
        <v>4.8600000000000003</v>
      </c>
      <c r="EC935" s="1">
        <v>4.57</v>
      </c>
      <c r="ED935" s="1">
        <v>4.72</v>
      </c>
      <c r="EE935" s="1">
        <v>5.5</v>
      </c>
      <c r="EF935" s="1">
        <v>5.22</v>
      </c>
      <c r="EG935" s="1">
        <v>5.35</v>
      </c>
      <c r="EH935" s="1">
        <v>4.68</v>
      </c>
      <c r="EI935" s="1">
        <v>4.05</v>
      </c>
      <c r="EJ935" s="1">
        <v>2.64</v>
      </c>
      <c r="EL935">
        <v>200308</v>
      </c>
      <c r="EM935">
        <v>2.34</v>
      </c>
      <c r="EN935">
        <v>2.7</v>
      </c>
      <c r="EO935">
        <v>1.61</v>
      </c>
      <c r="EP935">
        <v>7.0000000000000007E-2</v>
      </c>
      <c r="ER935" s="1">
        <v>200402</v>
      </c>
      <c r="ES935" s="1">
        <v>-1.07</v>
      </c>
      <c r="EU935" s="1">
        <v>200303</v>
      </c>
      <c r="EV935" s="1">
        <v>-0.21</v>
      </c>
      <c r="EX935" s="1">
        <v>200802</v>
      </c>
      <c r="EY935" s="1">
        <v>-2.1</v>
      </c>
      <c r="FA935" s="1">
        <v>200402</v>
      </c>
      <c r="FB935" s="1">
        <f>IF(ISERROR(VLOOKUP($FA935,MOM,LOOKUPS!C$12,0)*$FB$6+VLOOKUP($FA935,STREV,LOOKUPS!C$10,0)*$FC$6+VLOOKUP($FA935,LTREV,LOOKUPS!C$9,0)*$FD$6+VLOOKUP($FA935,CFP,LOOKUPS!C$6,0)*$FE$6+VLOOKUP($FA935,EP,LOOKUPS!C$8,0)*$FF$6+VLOOKUP($FA935,BM,LOOKUPS!C$5,0)*$FG$6+VLOOKUP($FA935,DIV,LOOKUPS!C$7,0)*$FH$6++VLOOKUP($FA935,SIZE,LOOKUPS!C$11,0)*$FI$6),"",VLOOKUP($FA935,MOM,LOOKUPS!C$12,0)*$FB$6+VLOOKUP($FA935,STREV,LOOKUPS!C$10,0)*$FC$6+VLOOKUP($FA935,LTREV,LOOKUPS!C$9,0)*$FD$6+VLOOKUP($FA935,CFP,LOOKUPS!C$6,0)*$FE$6+VLOOKUP($FA935,EP,LOOKUPS!C$8,0)*$FF$6+VLOOKUP($FA935,BM,LOOKUPS!C$5,0)*$FG$6+VLOOKUP($FA935,DIV,LOOKUPS!C$7,0)*$FH$6++VLOOKUP($FA935,SIZE,LOOKUPS!C$11,0)*$FI$6)</f>
        <v>0.38660000000000005</v>
      </c>
      <c r="FC935" s="1">
        <f>IF(ISERROR(VLOOKUP($FA935,MOM,LOOKUPS!D$12,0)*$FB$6+VLOOKUP($FA935,STREV,LOOKUPS!D$10,0)*$FC$6+VLOOKUP($FA935,LTREV,LOOKUPS!D$9,0)*$FD$6+VLOOKUP($FA935,CFP,LOOKUPS!D$6,0)*$FE$6+VLOOKUP($FA935,EP,LOOKUPS!D$8,0)*$FF$6+VLOOKUP($FA935,BM,LOOKUPS!D$5,0)*$FG$6+VLOOKUP($FA935,DIV,LOOKUPS!D$7,0)*$FH$6++VLOOKUP($FA935,SIZE,LOOKUPS!D$11,0)*$FI$6),"",VLOOKUP($FA935,MOM,LOOKUPS!D$12,0)*$FB$6+VLOOKUP($FA935,STREV,LOOKUPS!D$10,0)*$FC$6+VLOOKUP($FA935,LTREV,LOOKUPS!D$9,0)*$FD$6+VLOOKUP($FA935,CFP,LOOKUPS!D$6,0)*$FE$6+VLOOKUP($FA935,EP,LOOKUPS!D$8,0)*$FF$6+VLOOKUP($FA935,BM,LOOKUPS!D$5,0)*$FG$6+VLOOKUP($FA935,DIV,LOOKUPS!D$7,0)*$FH$6++VLOOKUP($FA935,SIZE,LOOKUPS!D$11,0)*$FI$6)</f>
        <v>0.95020000000000016</v>
      </c>
      <c r="FD935" s="1">
        <f>IF(ISERROR(VLOOKUP($FA935,MOM,LOOKUPS!E$12,0)*$FB$6+VLOOKUP($FA935,STREV,LOOKUPS!E$10,0)*$FC$6+VLOOKUP($FA935,LTREV,LOOKUPS!E$9,0)*$FD$6+VLOOKUP($FA935,CFP,LOOKUPS!E$6,0)*$FE$6+VLOOKUP($FA935,EP,LOOKUPS!E$8,0)*$FF$6+VLOOKUP($FA935,BM,LOOKUPS!E$5,0)*$FG$6+VLOOKUP($FA935,DIV,LOOKUPS!E$7,0)*$FH$6++VLOOKUP($FA935,SIZE,LOOKUPS!E$11,0)*$FI$6),"",VLOOKUP($FA935,MOM,LOOKUPS!E$12,0)*$FB$6+VLOOKUP($FA935,STREV,LOOKUPS!E$10,0)*$FC$6+VLOOKUP($FA935,LTREV,LOOKUPS!E$9,0)*$FD$6+VLOOKUP($FA935,CFP,LOOKUPS!E$6,0)*$FE$6+VLOOKUP($FA935,EP,LOOKUPS!E$8,0)*$FF$6+VLOOKUP($FA935,BM,LOOKUPS!E$5,0)*$FG$6+VLOOKUP($FA935,DIV,LOOKUPS!E$7,0)*$FH$6++VLOOKUP($FA935,SIZE,LOOKUPS!E$11,0)*$FI$6)</f>
        <v>1.0545</v>
      </c>
      <c r="FE935" s="1">
        <f>IF(ISERROR(VLOOKUP($FA935,MOM,LOOKUPS!F$12,0)*$FB$6+VLOOKUP($FA935,STREV,LOOKUPS!F$10,0)*$FC$6+VLOOKUP($FA935,LTREV,LOOKUPS!F$9,0)*$FD$6+VLOOKUP($FA935,CFP,LOOKUPS!F$6,0)*$FE$6+VLOOKUP($FA935,EP,LOOKUPS!F$8,0)*$FF$6+VLOOKUP($FA935,BM,LOOKUPS!F$5,0)*$FG$6+VLOOKUP($FA935,DIV,LOOKUPS!F$7,0)*$FH$6++VLOOKUP($FA935,SIZE,LOOKUPS!F$11,0)*$FI$6),"",VLOOKUP($FA935,MOM,LOOKUPS!F$12,0)*$FB$6+VLOOKUP($FA935,STREV,LOOKUPS!F$10,0)*$FC$6+VLOOKUP($FA935,LTREV,LOOKUPS!F$9,0)*$FD$6+VLOOKUP($FA935,CFP,LOOKUPS!F$6,0)*$FE$6+VLOOKUP($FA935,EP,LOOKUPS!F$8,0)*$FF$6+VLOOKUP($FA935,BM,LOOKUPS!F$5,0)*$FG$6+VLOOKUP($FA935,DIV,LOOKUPS!F$7,0)*$FH$6++VLOOKUP($FA935,SIZE,LOOKUPS!F$11,0)*$FI$6)</f>
        <v>2.1034000000000002</v>
      </c>
      <c r="FF935" s="1">
        <f>IF(ISERROR(VLOOKUP($FA935,MOM,LOOKUPS!G$12,0)*$FB$6+VLOOKUP($FA935,STREV,LOOKUPS!G$10,0)*$FC$6+VLOOKUP($FA935,LTREV,LOOKUPS!G$9,0)*$FD$6+VLOOKUP($FA935,CFP,LOOKUPS!G$6,0)*$FE$6+VLOOKUP($FA935,EP,LOOKUPS!G$8,0)*$FF$6+VLOOKUP($FA935,BM,LOOKUPS!G$5,0)*$FG$6+VLOOKUP($FA935,DIV,LOOKUPS!G$7,0)*$FH$6++VLOOKUP($FA935,SIZE,LOOKUPS!G$11,0)*$FI$6),"",VLOOKUP($FA935,MOM,LOOKUPS!G$12,0)*$FB$6+VLOOKUP($FA935,STREV,LOOKUPS!G$10,0)*$FC$6+VLOOKUP($FA935,LTREV,LOOKUPS!G$9,0)*$FD$6+VLOOKUP($FA935,CFP,LOOKUPS!G$6,0)*$FE$6+VLOOKUP($FA935,EP,LOOKUPS!G$8,0)*$FF$6+VLOOKUP($FA935,BM,LOOKUPS!G$5,0)*$FG$6+VLOOKUP($FA935,DIV,LOOKUPS!G$7,0)*$FH$6++VLOOKUP($FA935,SIZE,LOOKUPS!G$11,0)*$FI$6)</f>
        <v>1.6793</v>
      </c>
      <c r="FG935" s="1">
        <f>IF(ISERROR(VLOOKUP($FA935,MOM,LOOKUPS!H$12,0)*$FB$6+VLOOKUP($FA935,STREV,LOOKUPS!H$10,0)*$FC$6+VLOOKUP($FA935,LTREV,LOOKUPS!H$9,0)*$FD$6+VLOOKUP($FA935,CFP,LOOKUPS!H$6,0)*$FE$6+VLOOKUP($FA935,EP,LOOKUPS!H$8,0)*$FF$6+VLOOKUP($FA935,BM,LOOKUPS!H$5,0)*$FG$6+VLOOKUP($FA935,DIV,LOOKUPS!H$7,0)*$FH$6++VLOOKUP($FA935,SIZE,LOOKUPS!H$11,0)*$FI$6),"",VLOOKUP($FA935,MOM,LOOKUPS!H$12,0)*$FB$6+VLOOKUP($FA935,STREV,LOOKUPS!H$10,0)*$FC$6+VLOOKUP($FA935,LTREV,LOOKUPS!H$9,0)*$FD$6+VLOOKUP($FA935,CFP,LOOKUPS!H$6,0)*$FE$6+VLOOKUP($FA935,EP,LOOKUPS!H$8,0)*$FF$6+VLOOKUP($FA935,BM,LOOKUPS!H$5,0)*$FG$6+VLOOKUP($FA935,DIV,LOOKUPS!H$7,0)*$FH$6++VLOOKUP($FA935,SIZE,LOOKUPS!H$11,0)*$FI$6)</f>
        <v>1.5972000000000002</v>
      </c>
      <c r="FH935" s="1">
        <f>IF(ISERROR(VLOOKUP($FA935,MOM,LOOKUPS!I$12,0)*$FB$6+VLOOKUP($FA935,STREV,LOOKUPS!I$10,0)*$FC$6+VLOOKUP($FA935,LTREV,LOOKUPS!I$9,0)*$FD$6+VLOOKUP($FA935,CFP,LOOKUPS!I$6,0)*$FE$6+VLOOKUP($FA935,EP,LOOKUPS!I$8,0)*$FF$6+VLOOKUP($FA935,BM,LOOKUPS!I$5,0)*$FG$6+VLOOKUP($FA935,DIV,LOOKUPS!I$7,0)*$FH$6++VLOOKUP($FA935,SIZE,LOOKUPS!I$11,0)*$FI$6),"",VLOOKUP($FA935,MOM,LOOKUPS!I$12,0)*$FB$6+VLOOKUP($FA935,STREV,LOOKUPS!I$10,0)*$FC$6+VLOOKUP($FA935,LTREV,LOOKUPS!I$9,0)*$FD$6+VLOOKUP($FA935,CFP,LOOKUPS!I$6,0)*$FE$6+VLOOKUP($FA935,EP,LOOKUPS!I$8,0)*$FF$6+VLOOKUP($FA935,BM,LOOKUPS!I$5,0)*$FG$6+VLOOKUP($FA935,DIV,LOOKUPS!I$7,0)*$FH$6++VLOOKUP($FA935,SIZE,LOOKUPS!I$11,0)*$FI$6)</f>
        <v>1.2248000000000001</v>
      </c>
      <c r="FI935" s="1">
        <f>IF(ISERROR(VLOOKUP($FA935,MOM,LOOKUPS!J$12,0)*$FB$6+VLOOKUP($FA935,STREV,LOOKUPS!J$10,0)*$FC$6+VLOOKUP($FA935,LTREV,LOOKUPS!J$9,0)*$FD$6+VLOOKUP($FA935,CFP,LOOKUPS!J$6,0)*$FE$6+VLOOKUP($FA935,EP,LOOKUPS!J$8,0)*$FF$6+VLOOKUP($FA935,BM,LOOKUPS!J$5,0)*$FG$6+VLOOKUP($FA935,DIV,LOOKUPS!J$7,0)*$FH$6++VLOOKUP($FA935,SIZE,LOOKUPS!J$11,0)*$FI$6),"",VLOOKUP($FA935,MOM,LOOKUPS!J$12,0)*$FB$6+VLOOKUP($FA935,STREV,LOOKUPS!J$10,0)*$FC$6+VLOOKUP($FA935,LTREV,LOOKUPS!J$9,0)*$FD$6+VLOOKUP($FA935,CFP,LOOKUPS!J$6,0)*$FE$6+VLOOKUP($FA935,EP,LOOKUPS!J$8,0)*$FF$6+VLOOKUP($FA935,BM,LOOKUPS!J$5,0)*$FG$6+VLOOKUP($FA935,DIV,LOOKUPS!J$7,0)*$FH$6++VLOOKUP($FA935,SIZE,LOOKUPS!J$11,0)*$FI$6)</f>
        <v>1.8373000000000002</v>
      </c>
      <c r="FJ935" s="1">
        <f>IF(ISERROR(VLOOKUP($FA935,MOM,LOOKUPS!K$12,0)*$FB$6+VLOOKUP($FA935,STREV,LOOKUPS!K$10,0)*$FC$6+VLOOKUP($FA935,LTREV,LOOKUPS!K$9,0)*$FD$6+VLOOKUP($FA935,CFP,LOOKUPS!K$6,0)*$FE$6+VLOOKUP($FA935,EP,LOOKUPS!K$8,0)*$FF$6+VLOOKUP($FA935,BM,LOOKUPS!K$5,0)*$FG$6+VLOOKUP($FA935,DIV,LOOKUPS!K$7,0)*$FH$6++VLOOKUP($FA935,SIZE,LOOKUPS!K$11,0)*$FI$6),"",VLOOKUP($FA935,MOM,LOOKUPS!K$12,0)*$FB$6+VLOOKUP($FA935,STREV,LOOKUPS!K$10,0)*$FC$6+VLOOKUP($FA935,LTREV,LOOKUPS!K$9,0)*$FD$6+VLOOKUP($FA935,CFP,LOOKUPS!K$6,0)*$FE$6+VLOOKUP($FA935,EP,LOOKUPS!K$8,0)*$FF$6+VLOOKUP($FA935,BM,LOOKUPS!K$5,0)*$FG$6+VLOOKUP($FA935,DIV,LOOKUPS!K$7,0)*$FH$6++VLOOKUP($FA935,SIZE,LOOKUPS!K$11,0)*$FI$6)</f>
        <v>1.4584999999999999</v>
      </c>
      <c r="FK935" s="1">
        <f>IF(ISERROR(VLOOKUP($FA935,MOM,LOOKUPS!L$12,0)*$FB$6+VLOOKUP($FA935,STREV,LOOKUPS!L$10,0)*$FC$6+VLOOKUP($FA935,LTREV,LOOKUPS!L$9,0)*$FD$6+VLOOKUP($FA935,CFP,LOOKUPS!L$6,0)*$FE$6+VLOOKUP($FA935,EP,LOOKUPS!L$8,0)*$FF$6+VLOOKUP($FA935,BM,LOOKUPS!L$5,0)*$FG$6+VLOOKUP($FA935,DIV,LOOKUPS!L$7,0)*$FH$6++VLOOKUP($FA935,SIZE,LOOKUPS!L$11,0)*$FI$6),"",VLOOKUP($FA935,MOM,LOOKUPS!L$12,0)*$FB$6+VLOOKUP($FA935,STREV,LOOKUPS!L$10,0)*$FC$6+VLOOKUP($FA935,LTREV,LOOKUPS!L$9,0)*$FD$6+VLOOKUP($FA935,CFP,LOOKUPS!L$6,0)*$FE$6+VLOOKUP($FA935,EP,LOOKUPS!L$8,0)*$FF$6+VLOOKUP($FA935,BM,LOOKUPS!L$5,0)*$FG$6+VLOOKUP($FA935,DIV,LOOKUPS!L$7,0)*$FH$6++VLOOKUP($FA935,SIZE,LOOKUPS!L$11,0)*$FI$6)</f>
        <v>0.443</v>
      </c>
    </row>
    <row r="936" spans="1:167" x14ac:dyDescent="0.3">
      <c r="A936" s="1">
        <v>200403</v>
      </c>
      <c r="B936" s="1">
        <v>0.06</v>
      </c>
      <c r="C936" s="1">
        <v>-0.32</v>
      </c>
      <c r="D936" s="1">
        <v>1.17</v>
      </c>
      <c r="E936" s="1">
        <v>1.17</v>
      </c>
      <c r="F936" s="1">
        <v>1.0900000000000001</v>
      </c>
      <c r="G936" s="1">
        <v>0.23</v>
      </c>
      <c r="H936" s="1">
        <v>0.46</v>
      </c>
      <c r="I936" s="1">
        <v>0.99</v>
      </c>
      <c r="J936" s="1">
        <v>1.06</v>
      </c>
      <c r="K936" s="1">
        <v>-1.18</v>
      </c>
      <c r="M936" s="1">
        <v>200304</v>
      </c>
      <c r="N936" s="1">
        <v>14.63</v>
      </c>
      <c r="O936" s="1">
        <v>11.22</v>
      </c>
      <c r="P936" s="1">
        <v>8.69</v>
      </c>
      <c r="Q936" s="1">
        <v>7.48</v>
      </c>
      <c r="R936" s="1">
        <v>8</v>
      </c>
      <c r="S936" s="1">
        <v>8.19</v>
      </c>
      <c r="T936" s="1">
        <v>7.36</v>
      </c>
      <c r="U936" s="1">
        <v>8.6</v>
      </c>
      <c r="V936" s="1">
        <v>8.9600000000000009</v>
      </c>
      <c r="W936" s="1">
        <v>12.23</v>
      </c>
      <c r="Y936" s="1">
        <v>200803</v>
      </c>
      <c r="Z936" s="1">
        <v>-2.78</v>
      </c>
      <c r="AA936" s="1">
        <v>0.74</v>
      </c>
      <c r="AB936" s="1">
        <v>-0.39</v>
      </c>
      <c r="AC936" s="1">
        <v>-1.27</v>
      </c>
      <c r="AD936" s="1">
        <v>0.02</v>
      </c>
      <c r="AE936" s="1">
        <v>-0.67</v>
      </c>
      <c r="AF936" s="1">
        <v>-1.51</v>
      </c>
      <c r="AG936" s="1">
        <v>-0.97</v>
      </c>
      <c r="AH936" s="1">
        <v>-2.08</v>
      </c>
      <c r="AI936" s="1">
        <v>-3.51</v>
      </c>
      <c r="CA936" s="1">
        <v>200309</v>
      </c>
      <c r="CB936" s="1">
        <v>5.19</v>
      </c>
      <c r="CC936" s="1">
        <v>1.04</v>
      </c>
      <c r="CD936" s="1">
        <v>0.06</v>
      </c>
      <c r="CE936" s="1">
        <v>4.9400000000000004</v>
      </c>
      <c r="CF936" s="1">
        <v>1.57</v>
      </c>
      <c r="CG936" s="1">
        <v>-0.55000000000000004</v>
      </c>
      <c r="CH936" s="1">
        <v>0</v>
      </c>
      <c r="CI936" s="1">
        <v>1.61</v>
      </c>
      <c r="CJ936" s="1">
        <v>6.21</v>
      </c>
      <c r="CK936" s="1">
        <v>2.9</v>
      </c>
      <c r="CL936" s="1">
        <v>-0.01</v>
      </c>
      <c r="CM936" s="1">
        <v>-0.15</v>
      </c>
      <c r="CN936" s="1">
        <v>-0.93</v>
      </c>
      <c r="CO936" s="1">
        <v>0.16</v>
      </c>
      <c r="CP936" s="1">
        <v>-0.16</v>
      </c>
      <c r="CQ936" s="1">
        <v>1.17</v>
      </c>
      <c r="CR936" s="1">
        <v>1.95</v>
      </c>
      <c r="CS936" s="1">
        <v>5.66</v>
      </c>
      <c r="CT936" s="1">
        <v>6.7</v>
      </c>
      <c r="CV936" s="1">
        <v>200409</v>
      </c>
      <c r="CW936" s="1">
        <v>4.58</v>
      </c>
      <c r="CX936" s="1">
        <v>4.4400000000000004</v>
      </c>
      <c r="CY936" s="1">
        <v>3.61</v>
      </c>
      <c r="CZ936" s="1">
        <v>2.02</v>
      </c>
      <c r="DA936" s="1">
        <v>4.04</v>
      </c>
      <c r="DB936" s="1">
        <v>4.28</v>
      </c>
      <c r="DC936" s="1">
        <v>3.92</v>
      </c>
      <c r="DD936" s="1">
        <v>3.01</v>
      </c>
      <c r="DE936" s="1">
        <v>1.67</v>
      </c>
      <c r="DF936" s="1">
        <v>4.82</v>
      </c>
      <c r="DG936" s="1">
        <v>3.39</v>
      </c>
      <c r="DH936" s="1">
        <v>5.24</v>
      </c>
      <c r="DI936" s="1">
        <v>3.28</v>
      </c>
      <c r="DJ936" s="1">
        <v>3.77</v>
      </c>
      <c r="DK936" s="1">
        <v>4.07</v>
      </c>
      <c r="DL936" s="1">
        <v>3.38</v>
      </c>
      <c r="DM936" s="1">
        <v>2.64</v>
      </c>
      <c r="DN936" s="1">
        <v>1.7</v>
      </c>
      <c r="DO936" s="1">
        <v>1.62</v>
      </c>
      <c r="DQ936" s="1">
        <v>200309</v>
      </c>
      <c r="DR936" s="1">
        <v>-99.99</v>
      </c>
      <c r="DS936" s="1">
        <v>4.24</v>
      </c>
      <c r="DT936" s="1">
        <v>-1.94</v>
      </c>
      <c r="DU936" s="1">
        <v>-1.56</v>
      </c>
      <c r="DV936" s="1">
        <v>5.05</v>
      </c>
      <c r="DW936" s="1">
        <v>-2.1800000000000002</v>
      </c>
      <c r="DX936" s="1">
        <v>-1.85</v>
      </c>
      <c r="DY936" s="1">
        <v>-1.34</v>
      </c>
      <c r="DZ936" s="1">
        <v>-1.63</v>
      </c>
      <c r="EA936" s="1">
        <v>6.32</v>
      </c>
      <c r="EB936" s="1">
        <v>0.33</v>
      </c>
      <c r="EC936" s="1">
        <v>-1.91</v>
      </c>
      <c r="ED936" s="1">
        <v>-2.48</v>
      </c>
      <c r="EE936" s="1">
        <v>-2.34</v>
      </c>
      <c r="EF936" s="1">
        <v>-1.25</v>
      </c>
      <c r="EG936" s="1">
        <v>-1.25</v>
      </c>
      <c r="EH936" s="1">
        <v>-1.43</v>
      </c>
      <c r="EI936" s="1">
        <v>-1.54</v>
      </c>
      <c r="EJ936" s="1">
        <v>-1.73</v>
      </c>
      <c r="EL936">
        <v>200309</v>
      </c>
      <c r="EM936">
        <v>-1.24</v>
      </c>
      <c r="EN936">
        <v>0.71</v>
      </c>
      <c r="EO936">
        <v>0.05</v>
      </c>
      <c r="EP936">
        <v>0.08</v>
      </c>
      <c r="ER936" s="1">
        <v>200403</v>
      </c>
      <c r="ES936" s="1">
        <v>0.22</v>
      </c>
      <c r="EU936" s="1">
        <v>200304</v>
      </c>
      <c r="EV936" s="1">
        <v>3.11</v>
      </c>
      <c r="EX936" s="1">
        <v>200803</v>
      </c>
      <c r="EY936" s="1">
        <v>2.94</v>
      </c>
      <c r="FA936" s="1">
        <v>200403</v>
      </c>
      <c r="FB936" s="1">
        <f>IF(ISERROR(VLOOKUP($FA936,MOM,LOOKUPS!C$12,0)*$FB$6+VLOOKUP($FA936,STREV,LOOKUPS!C$10,0)*$FC$6+VLOOKUP($FA936,LTREV,LOOKUPS!C$9,0)*$FD$6+VLOOKUP($FA936,CFP,LOOKUPS!C$6,0)*$FE$6+VLOOKUP($FA936,EP,LOOKUPS!C$8,0)*$FF$6+VLOOKUP($FA936,BM,LOOKUPS!C$5,0)*$FG$6+VLOOKUP($FA936,DIV,LOOKUPS!C$7,0)*$FH$6++VLOOKUP($FA936,SIZE,LOOKUPS!C$11,0)*$FI$6),"",VLOOKUP($FA936,MOM,LOOKUPS!C$12,0)*$FB$6+VLOOKUP($FA936,STREV,LOOKUPS!C$10,0)*$FC$6+VLOOKUP($FA936,LTREV,LOOKUPS!C$9,0)*$FD$6+VLOOKUP($FA936,CFP,LOOKUPS!C$6,0)*$FE$6+VLOOKUP($FA936,EP,LOOKUPS!C$8,0)*$FF$6+VLOOKUP($FA936,BM,LOOKUPS!C$5,0)*$FG$6+VLOOKUP($FA936,DIV,LOOKUPS!C$7,0)*$FH$6++VLOOKUP($FA936,SIZE,LOOKUPS!C$11,0)*$FI$6)</f>
        <v>0.55840000000000001</v>
      </c>
      <c r="FC936" s="1">
        <f>IF(ISERROR(VLOOKUP($FA936,MOM,LOOKUPS!D$12,0)*$FB$6+VLOOKUP($FA936,STREV,LOOKUPS!D$10,0)*$FC$6+VLOOKUP($FA936,LTREV,LOOKUPS!D$9,0)*$FD$6+VLOOKUP($FA936,CFP,LOOKUPS!D$6,0)*$FE$6+VLOOKUP($FA936,EP,LOOKUPS!D$8,0)*$FF$6+VLOOKUP($FA936,BM,LOOKUPS!D$5,0)*$FG$6+VLOOKUP($FA936,DIV,LOOKUPS!D$7,0)*$FH$6++VLOOKUP($FA936,SIZE,LOOKUPS!D$11,0)*$FI$6),"",VLOOKUP($FA936,MOM,LOOKUPS!D$12,0)*$FB$6+VLOOKUP($FA936,STREV,LOOKUPS!D$10,0)*$FC$6+VLOOKUP($FA936,LTREV,LOOKUPS!D$9,0)*$FD$6+VLOOKUP($FA936,CFP,LOOKUPS!D$6,0)*$FE$6+VLOOKUP($FA936,EP,LOOKUPS!D$8,0)*$FF$6+VLOOKUP($FA936,BM,LOOKUPS!D$5,0)*$FG$6+VLOOKUP($FA936,DIV,LOOKUPS!D$7,0)*$FH$6++VLOOKUP($FA936,SIZE,LOOKUPS!D$11,0)*$FI$6)</f>
        <v>9.0299999999999978E-2</v>
      </c>
      <c r="FD936" s="1">
        <f>IF(ISERROR(VLOOKUP($FA936,MOM,LOOKUPS!E$12,0)*$FB$6+VLOOKUP($FA936,STREV,LOOKUPS!E$10,0)*$FC$6+VLOOKUP($FA936,LTREV,LOOKUPS!E$9,0)*$FD$6+VLOOKUP($FA936,CFP,LOOKUPS!E$6,0)*$FE$6+VLOOKUP($FA936,EP,LOOKUPS!E$8,0)*$FF$6+VLOOKUP($FA936,BM,LOOKUPS!E$5,0)*$FG$6+VLOOKUP($FA936,DIV,LOOKUPS!E$7,0)*$FH$6++VLOOKUP($FA936,SIZE,LOOKUPS!E$11,0)*$FI$6),"",VLOOKUP($FA936,MOM,LOOKUPS!E$12,0)*$FB$6+VLOOKUP($FA936,STREV,LOOKUPS!E$10,0)*$FC$6+VLOOKUP($FA936,LTREV,LOOKUPS!E$9,0)*$FD$6+VLOOKUP($FA936,CFP,LOOKUPS!E$6,0)*$FE$6+VLOOKUP($FA936,EP,LOOKUPS!E$8,0)*$FF$6+VLOOKUP($FA936,BM,LOOKUPS!E$5,0)*$FG$6+VLOOKUP($FA936,DIV,LOOKUPS!E$7,0)*$FH$6++VLOOKUP($FA936,SIZE,LOOKUPS!E$11,0)*$FI$6)</f>
        <v>1.2456</v>
      </c>
      <c r="FE936" s="1">
        <f>IF(ISERROR(VLOOKUP($FA936,MOM,LOOKUPS!F$12,0)*$FB$6+VLOOKUP($FA936,STREV,LOOKUPS!F$10,0)*$FC$6+VLOOKUP($FA936,LTREV,LOOKUPS!F$9,0)*$FD$6+VLOOKUP($FA936,CFP,LOOKUPS!F$6,0)*$FE$6+VLOOKUP($FA936,EP,LOOKUPS!F$8,0)*$FF$6+VLOOKUP($FA936,BM,LOOKUPS!F$5,0)*$FG$6+VLOOKUP($FA936,DIV,LOOKUPS!F$7,0)*$FH$6++VLOOKUP($FA936,SIZE,LOOKUPS!F$11,0)*$FI$6),"",VLOOKUP($FA936,MOM,LOOKUPS!F$12,0)*$FB$6+VLOOKUP($FA936,STREV,LOOKUPS!F$10,0)*$FC$6+VLOOKUP($FA936,LTREV,LOOKUPS!F$9,0)*$FD$6+VLOOKUP($FA936,CFP,LOOKUPS!F$6,0)*$FE$6+VLOOKUP($FA936,EP,LOOKUPS!F$8,0)*$FF$6+VLOOKUP($FA936,BM,LOOKUPS!F$5,0)*$FG$6+VLOOKUP($FA936,DIV,LOOKUPS!F$7,0)*$FH$6++VLOOKUP($FA936,SIZE,LOOKUPS!F$11,0)*$FI$6)</f>
        <v>0.26199999999999996</v>
      </c>
      <c r="FF936" s="1">
        <f>IF(ISERROR(VLOOKUP($FA936,MOM,LOOKUPS!G$12,0)*$FB$6+VLOOKUP($FA936,STREV,LOOKUPS!G$10,0)*$FC$6+VLOOKUP($FA936,LTREV,LOOKUPS!G$9,0)*$FD$6+VLOOKUP($FA936,CFP,LOOKUPS!G$6,0)*$FE$6+VLOOKUP($FA936,EP,LOOKUPS!G$8,0)*$FF$6+VLOOKUP($FA936,BM,LOOKUPS!G$5,0)*$FG$6+VLOOKUP($FA936,DIV,LOOKUPS!G$7,0)*$FH$6++VLOOKUP($FA936,SIZE,LOOKUPS!G$11,0)*$FI$6),"",VLOOKUP($FA936,MOM,LOOKUPS!G$12,0)*$FB$6+VLOOKUP($FA936,STREV,LOOKUPS!G$10,0)*$FC$6+VLOOKUP($FA936,LTREV,LOOKUPS!G$9,0)*$FD$6+VLOOKUP($FA936,CFP,LOOKUPS!G$6,0)*$FE$6+VLOOKUP($FA936,EP,LOOKUPS!G$8,0)*$FF$6+VLOOKUP($FA936,BM,LOOKUPS!G$5,0)*$FG$6+VLOOKUP($FA936,DIV,LOOKUPS!G$7,0)*$FH$6++VLOOKUP($FA936,SIZE,LOOKUPS!G$11,0)*$FI$6)</f>
        <v>0.6603</v>
      </c>
      <c r="FG936" s="1">
        <f>IF(ISERROR(VLOOKUP($FA936,MOM,LOOKUPS!H$12,0)*$FB$6+VLOOKUP($FA936,STREV,LOOKUPS!H$10,0)*$FC$6+VLOOKUP($FA936,LTREV,LOOKUPS!H$9,0)*$FD$6+VLOOKUP($FA936,CFP,LOOKUPS!H$6,0)*$FE$6+VLOOKUP($FA936,EP,LOOKUPS!H$8,0)*$FF$6+VLOOKUP($FA936,BM,LOOKUPS!H$5,0)*$FG$6+VLOOKUP($FA936,DIV,LOOKUPS!H$7,0)*$FH$6++VLOOKUP($FA936,SIZE,LOOKUPS!H$11,0)*$FI$6),"",VLOOKUP($FA936,MOM,LOOKUPS!H$12,0)*$FB$6+VLOOKUP($FA936,STREV,LOOKUPS!H$10,0)*$FC$6+VLOOKUP($FA936,LTREV,LOOKUPS!H$9,0)*$FD$6+VLOOKUP($FA936,CFP,LOOKUPS!H$6,0)*$FE$6+VLOOKUP($FA936,EP,LOOKUPS!H$8,0)*$FF$6+VLOOKUP($FA936,BM,LOOKUPS!H$5,0)*$FG$6+VLOOKUP($FA936,DIV,LOOKUPS!H$7,0)*$FH$6++VLOOKUP($FA936,SIZE,LOOKUPS!H$11,0)*$FI$6)</f>
        <v>8.7000000000000008E-2</v>
      </c>
      <c r="FH936" s="1">
        <f>IF(ISERROR(VLOOKUP($FA936,MOM,LOOKUPS!I$12,0)*$FB$6+VLOOKUP($FA936,STREV,LOOKUPS!I$10,0)*$FC$6+VLOOKUP($FA936,LTREV,LOOKUPS!I$9,0)*$FD$6+VLOOKUP($FA936,CFP,LOOKUPS!I$6,0)*$FE$6+VLOOKUP($FA936,EP,LOOKUPS!I$8,0)*$FF$6+VLOOKUP($FA936,BM,LOOKUPS!I$5,0)*$FG$6+VLOOKUP($FA936,DIV,LOOKUPS!I$7,0)*$FH$6++VLOOKUP($FA936,SIZE,LOOKUPS!I$11,0)*$FI$6),"",VLOOKUP($FA936,MOM,LOOKUPS!I$12,0)*$FB$6+VLOOKUP($FA936,STREV,LOOKUPS!I$10,0)*$FC$6+VLOOKUP($FA936,LTREV,LOOKUPS!I$9,0)*$FD$6+VLOOKUP($FA936,CFP,LOOKUPS!I$6,0)*$FE$6+VLOOKUP($FA936,EP,LOOKUPS!I$8,0)*$FF$6+VLOOKUP($FA936,BM,LOOKUPS!I$5,0)*$FG$6+VLOOKUP($FA936,DIV,LOOKUPS!I$7,0)*$FH$6++VLOOKUP($FA936,SIZE,LOOKUPS!I$11,0)*$FI$6)</f>
        <v>0.57490000000000008</v>
      </c>
      <c r="FI936" s="1">
        <f>IF(ISERROR(VLOOKUP($FA936,MOM,LOOKUPS!J$12,0)*$FB$6+VLOOKUP($FA936,STREV,LOOKUPS!J$10,0)*$FC$6+VLOOKUP($FA936,LTREV,LOOKUPS!J$9,0)*$FD$6+VLOOKUP($FA936,CFP,LOOKUPS!J$6,0)*$FE$6+VLOOKUP($FA936,EP,LOOKUPS!J$8,0)*$FF$6+VLOOKUP($FA936,BM,LOOKUPS!J$5,0)*$FG$6+VLOOKUP($FA936,DIV,LOOKUPS!J$7,0)*$FH$6++VLOOKUP($FA936,SIZE,LOOKUPS!J$11,0)*$FI$6),"",VLOOKUP($FA936,MOM,LOOKUPS!J$12,0)*$FB$6+VLOOKUP($FA936,STREV,LOOKUPS!J$10,0)*$FC$6+VLOOKUP($FA936,LTREV,LOOKUPS!J$9,0)*$FD$6+VLOOKUP($FA936,CFP,LOOKUPS!J$6,0)*$FE$6+VLOOKUP($FA936,EP,LOOKUPS!J$8,0)*$FF$6+VLOOKUP($FA936,BM,LOOKUPS!J$5,0)*$FG$6+VLOOKUP($FA936,DIV,LOOKUPS!J$7,0)*$FH$6++VLOOKUP($FA936,SIZE,LOOKUPS!J$11,0)*$FI$6)</f>
        <v>0.36580000000000001</v>
      </c>
      <c r="FJ936" s="1">
        <f>IF(ISERROR(VLOOKUP($FA936,MOM,LOOKUPS!K$12,0)*$FB$6+VLOOKUP($FA936,STREV,LOOKUPS!K$10,0)*$FC$6+VLOOKUP($FA936,LTREV,LOOKUPS!K$9,0)*$FD$6+VLOOKUP($FA936,CFP,LOOKUPS!K$6,0)*$FE$6+VLOOKUP($FA936,EP,LOOKUPS!K$8,0)*$FF$6+VLOOKUP($FA936,BM,LOOKUPS!K$5,0)*$FG$6+VLOOKUP($FA936,DIV,LOOKUPS!K$7,0)*$FH$6++VLOOKUP($FA936,SIZE,LOOKUPS!K$11,0)*$FI$6),"",VLOOKUP($FA936,MOM,LOOKUPS!K$12,0)*$FB$6+VLOOKUP($FA936,STREV,LOOKUPS!K$10,0)*$FC$6+VLOOKUP($FA936,LTREV,LOOKUPS!K$9,0)*$FD$6+VLOOKUP($FA936,CFP,LOOKUPS!K$6,0)*$FE$6+VLOOKUP($FA936,EP,LOOKUPS!K$8,0)*$FF$6+VLOOKUP($FA936,BM,LOOKUPS!K$5,0)*$FG$6+VLOOKUP($FA936,DIV,LOOKUPS!K$7,0)*$FH$6++VLOOKUP($FA936,SIZE,LOOKUPS!K$11,0)*$FI$6)</f>
        <v>0.38110000000000005</v>
      </c>
      <c r="FK936" s="1">
        <f>IF(ISERROR(VLOOKUP($FA936,MOM,LOOKUPS!L$12,0)*$FB$6+VLOOKUP($FA936,STREV,LOOKUPS!L$10,0)*$FC$6+VLOOKUP($FA936,LTREV,LOOKUPS!L$9,0)*$FD$6+VLOOKUP($FA936,CFP,LOOKUPS!L$6,0)*$FE$6+VLOOKUP($FA936,EP,LOOKUPS!L$8,0)*$FF$6+VLOOKUP($FA936,BM,LOOKUPS!L$5,0)*$FG$6+VLOOKUP($FA936,DIV,LOOKUPS!L$7,0)*$FH$6++VLOOKUP($FA936,SIZE,LOOKUPS!L$11,0)*$FI$6),"",VLOOKUP($FA936,MOM,LOOKUPS!L$12,0)*$FB$6+VLOOKUP($FA936,STREV,LOOKUPS!L$10,0)*$FC$6+VLOOKUP($FA936,LTREV,LOOKUPS!L$9,0)*$FD$6+VLOOKUP($FA936,CFP,LOOKUPS!L$6,0)*$FE$6+VLOOKUP($FA936,EP,LOOKUPS!L$8,0)*$FF$6+VLOOKUP($FA936,BM,LOOKUPS!L$5,0)*$FG$6+VLOOKUP($FA936,DIV,LOOKUPS!L$7,0)*$FH$6++VLOOKUP($FA936,SIZE,LOOKUPS!L$11,0)*$FI$6)</f>
        <v>-0.20499999999999996</v>
      </c>
    </row>
    <row r="937" spans="1:167" x14ac:dyDescent="0.3">
      <c r="A937" s="1">
        <v>200404</v>
      </c>
      <c r="B937" s="1">
        <v>-1.73</v>
      </c>
      <c r="C937" s="1">
        <v>-1.1000000000000001</v>
      </c>
      <c r="D937" s="1">
        <v>-1.58</v>
      </c>
      <c r="E937" s="1">
        <v>-1.02</v>
      </c>
      <c r="F937" s="1">
        <v>-0.87</v>
      </c>
      <c r="G937" s="1">
        <v>-3.07</v>
      </c>
      <c r="H937" s="1">
        <v>-2.76</v>
      </c>
      <c r="I937" s="1">
        <v>-4.0599999999999996</v>
      </c>
      <c r="J937" s="1">
        <v>-3.4</v>
      </c>
      <c r="K937" s="1">
        <v>-6.74</v>
      </c>
      <c r="M937" s="1">
        <v>200305</v>
      </c>
      <c r="N937" s="1">
        <v>19.48</v>
      </c>
      <c r="O937" s="1">
        <v>11.57</v>
      </c>
      <c r="P937" s="1">
        <v>10.81</v>
      </c>
      <c r="Q937" s="1">
        <v>8.92</v>
      </c>
      <c r="R937" s="1">
        <v>9.25</v>
      </c>
      <c r="S937" s="1">
        <v>12.37</v>
      </c>
      <c r="T937" s="1">
        <v>11.61</v>
      </c>
      <c r="U937" s="1">
        <v>13.87</v>
      </c>
      <c r="V937" s="1">
        <v>15.73</v>
      </c>
      <c r="W937" s="1">
        <v>20.18</v>
      </c>
      <c r="Y937" s="1">
        <v>200804</v>
      </c>
      <c r="Z937" s="1">
        <v>0.68</v>
      </c>
      <c r="AA937" s="1">
        <v>1.66</v>
      </c>
      <c r="AB937" s="1">
        <v>0.11</v>
      </c>
      <c r="AC937" s="1">
        <v>0.38</v>
      </c>
      <c r="AD937" s="1">
        <v>1.5</v>
      </c>
      <c r="AE937" s="1">
        <v>3.18</v>
      </c>
      <c r="AF937" s="1">
        <v>3.5</v>
      </c>
      <c r="AG937" s="1">
        <v>3.6</v>
      </c>
      <c r="AH937" s="1">
        <v>5.45</v>
      </c>
      <c r="AI937" s="1">
        <v>4.3</v>
      </c>
      <c r="CA937" s="1">
        <v>200310</v>
      </c>
      <c r="CB937" s="1">
        <v>6.4</v>
      </c>
      <c r="CC937" s="1">
        <v>7.4</v>
      </c>
      <c r="CD937" s="1">
        <v>7.63</v>
      </c>
      <c r="CE937" s="1">
        <v>10.55</v>
      </c>
      <c r="CF937" s="1">
        <v>7.09</v>
      </c>
      <c r="CG937" s="1">
        <v>7.77</v>
      </c>
      <c r="CH937" s="1">
        <v>7.32</v>
      </c>
      <c r="CI937" s="1">
        <v>9</v>
      </c>
      <c r="CJ937" s="1">
        <v>11.01</v>
      </c>
      <c r="CK937" s="1">
        <v>6.34</v>
      </c>
      <c r="CL937" s="1">
        <v>7.98</v>
      </c>
      <c r="CM937" s="1">
        <v>8.09</v>
      </c>
      <c r="CN937" s="1">
        <v>7.47</v>
      </c>
      <c r="CO937" s="1">
        <v>5.92</v>
      </c>
      <c r="CP937" s="1">
        <v>8.57</v>
      </c>
      <c r="CQ937" s="1">
        <v>8.4</v>
      </c>
      <c r="CR937" s="1">
        <v>9.4700000000000006</v>
      </c>
      <c r="CS937" s="1">
        <v>10.88</v>
      </c>
      <c r="CT937" s="1">
        <v>11.13</v>
      </c>
      <c r="CV937" s="1">
        <v>200410</v>
      </c>
      <c r="CW937" s="1">
        <v>2.0499999999999998</v>
      </c>
      <c r="CX937" s="1">
        <v>1.74</v>
      </c>
      <c r="CY937" s="1">
        <v>1.62</v>
      </c>
      <c r="CZ937" s="1">
        <v>1.62</v>
      </c>
      <c r="DA937" s="1">
        <v>1.6</v>
      </c>
      <c r="DB937" s="1">
        <v>2.33</v>
      </c>
      <c r="DC937" s="1">
        <v>1.47</v>
      </c>
      <c r="DD937" s="1">
        <v>1.54</v>
      </c>
      <c r="DE937" s="1">
        <v>1.45</v>
      </c>
      <c r="DF937" s="1">
        <v>1.04</v>
      </c>
      <c r="DG937" s="1">
        <v>2.0699999999999998</v>
      </c>
      <c r="DH937" s="1">
        <v>2.0099999999999998</v>
      </c>
      <c r="DI937" s="1">
        <v>2.65</v>
      </c>
      <c r="DJ937" s="1">
        <v>0.79</v>
      </c>
      <c r="DK937" s="1">
        <v>2.11</v>
      </c>
      <c r="DL937" s="1">
        <v>1.1299999999999999</v>
      </c>
      <c r="DM937" s="1">
        <v>1.95</v>
      </c>
      <c r="DN937" s="1">
        <v>1.6</v>
      </c>
      <c r="DO937" s="1">
        <v>1.22</v>
      </c>
      <c r="DQ937" s="1">
        <v>200310</v>
      </c>
      <c r="DR937" s="1">
        <v>-99.99</v>
      </c>
      <c r="DS937" s="1">
        <v>8.82</v>
      </c>
      <c r="DT937" s="1">
        <v>8.27</v>
      </c>
      <c r="DU937" s="1">
        <v>7.26</v>
      </c>
      <c r="DV937" s="1">
        <v>8.8000000000000007</v>
      </c>
      <c r="DW937" s="1">
        <v>8.85</v>
      </c>
      <c r="DX937" s="1">
        <v>8.2100000000000009</v>
      </c>
      <c r="DY937" s="1">
        <v>8.06</v>
      </c>
      <c r="DZ937" s="1">
        <v>6.65</v>
      </c>
      <c r="EA937" s="1">
        <v>8.7799999999999994</v>
      </c>
      <c r="EB937" s="1">
        <v>8.86</v>
      </c>
      <c r="EC937" s="1">
        <v>9</v>
      </c>
      <c r="ED937" s="1">
        <v>8.68</v>
      </c>
      <c r="EE937" s="1">
        <v>8.2899999999999991</v>
      </c>
      <c r="EF937" s="1">
        <v>8.11</v>
      </c>
      <c r="EG937" s="1">
        <v>7.74</v>
      </c>
      <c r="EH937" s="1">
        <v>8.39</v>
      </c>
      <c r="EI937" s="1">
        <v>6.81</v>
      </c>
      <c r="EJ937" s="1">
        <v>6.48</v>
      </c>
      <c r="EL937">
        <v>200310</v>
      </c>
      <c r="EM937">
        <v>6.08</v>
      </c>
      <c r="EN937">
        <v>2.64</v>
      </c>
      <c r="EO937">
        <v>1.92</v>
      </c>
      <c r="EP937">
        <v>7.0000000000000007E-2</v>
      </c>
      <c r="ER937" s="1">
        <v>200404</v>
      </c>
      <c r="ES937" s="1">
        <v>-5.37</v>
      </c>
      <c r="EU937" s="1">
        <v>200305</v>
      </c>
      <c r="EV937" s="1">
        <v>-1.38</v>
      </c>
      <c r="EX937" s="1">
        <v>200804</v>
      </c>
      <c r="EY937" s="1">
        <v>-4.54</v>
      </c>
      <c r="FA937" s="1">
        <v>200404</v>
      </c>
      <c r="FB937" s="1">
        <f>IF(ISERROR(VLOOKUP($FA937,MOM,LOOKUPS!C$12,0)*$FB$6+VLOOKUP($FA937,STREV,LOOKUPS!C$10,0)*$FC$6+VLOOKUP($FA937,LTREV,LOOKUPS!C$9,0)*$FD$6+VLOOKUP($FA937,CFP,LOOKUPS!C$6,0)*$FE$6+VLOOKUP($FA937,EP,LOOKUPS!C$8,0)*$FF$6+VLOOKUP($FA937,BM,LOOKUPS!C$5,0)*$FG$6+VLOOKUP($FA937,DIV,LOOKUPS!C$7,0)*$FH$6++VLOOKUP($FA937,SIZE,LOOKUPS!C$11,0)*$FI$6),"",VLOOKUP($FA937,MOM,LOOKUPS!C$12,0)*$FB$6+VLOOKUP($FA937,STREV,LOOKUPS!C$10,0)*$FC$6+VLOOKUP($FA937,LTREV,LOOKUPS!C$9,0)*$FD$6+VLOOKUP($FA937,CFP,LOOKUPS!C$6,0)*$FE$6+VLOOKUP($FA937,EP,LOOKUPS!C$8,0)*$FF$6+VLOOKUP($FA937,BM,LOOKUPS!C$5,0)*$FG$6+VLOOKUP($FA937,DIV,LOOKUPS!C$7,0)*$FH$6++VLOOKUP($FA937,SIZE,LOOKUPS!C$11,0)*$FI$6)</f>
        <v>-2.3672</v>
      </c>
      <c r="FC937" s="1">
        <f>IF(ISERROR(VLOOKUP($FA937,MOM,LOOKUPS!D$12,0)*$FB$6+VLOOKUP($FA937,STREV,LOOKUPS!D$10,0)*$FC$6+VLOOKUP($FA937,LTREV,LOOKUPS!D$9,0)*$FD$6+VLOOKUP($FA937,CFP,LOOKUPS!D$6,0)*$FE$6+VLOOKUP($FA937,EP,LOOKUPS!D$8,0)*$FF$6+VLOOKUP($FA937,BM,LOOKUPS!D$5,0)*$FG$6+VLOOKUP($FA937,DIV,LOOKUPS!D$7,0)*$FH$6++VLOOKUP($FA937,SIZE,LOOKUPS!D$11,0)*$FI$6),"",VLOOKUP($FA937,MOM,LOOKUPS!D$12,0)*$FB$6+VLOOKUP($FA937,STREV,LOOKUPS!D$10,0)*$FC$6+VLOOKUP($FA937,LTREV,LOOKUPS!D$9,0)*$FD$6+VLOOKUP($FA937,CFP,LOOKUPS!D$6,0)*$FE$6+VLOOKUP($FA937,EP,LOOKUPS!D$8,0)*$FF$6+VLOOKUP($FA937,BM,LOOKUPS!D$5,0)*$FG$6+VLOOKUP($FA937,DIV,LOOKUPS!D$7,0)*$FH$6++VLOOKUP($FA937,SIZE,LOOKUPS!D$11,0)*$FI$6)</f>
        <v>-1.9530000000000003</v>
      </c>
      <c r="FD937" s="1">
        <f>IF(ISERROR(VLOOKUP($FA937,MOM,LOOKUPS!E$12,0)*$FB$6+VLOOKUP($FA937,STREV,LOOKUPS!E$10,0)*$FC$6+VLOOKUP($FA937,LTREV,LOOKUPS!E$9,0)*$FD$6+VLOOKUP($FA937,CFP,LOOKUPS!E$6,0)*$FE$6+VLOOKUP($FA937,EP,LOOKUPS!E$8,0)*$FF$6+VLOOKUP($FA937,BM,LOOKUPS!E$5,0)*$FG$6+VLOOKUP($FA937,DIV,LOOKUPS!E$7,0)*$FH$6++VLOOKUP($FA937,SIZE,LOOKUPS!E$11,0)*$FI$6),"",VLOOKUP($FA937,MOM,LOOKUPS!E$12,0)*$FB$6+VLOOKUP($FA937,STREV,LOOKUPS!E$10,0)*$FC$6+VLOOKUP($FA937,LTREV,LOOKUPS!E$9,0)*$FD$6+VLOOKUP($FA937,CFP,LOOKUPS!E$6,0)*$FE$6+VLOOKUP($FA937,EP,LOOKUPS!E$8,0)*$FF$6+VLOOKUP($FA937,BM,LOOKUPS!E$5,0)*$FG$6+VLOOKUP($FA937,DIV,LOOKUPS!E$7,0)*$FH$6++VLOOKUP($FA937,SIZE,LOOKUPS!E$11,0)*$FI$6)</f>
        <v>-2.4180999999999999</v>
      </c>
      <c r="FE937" s="1">
        <f>IF(ISERROR(VLOOKUP($FA937,MOM,LOOKUPS!F$12,0)*$FB$6+VLOOKUP($FA937,STREV,LOOKUPS!F$10,0)*$FC$6+VLOOKUP($FA937,LTREV,LOOKUPS!F$9,0)*$FD$6+VLOOKUP($FA937,CFP,LOOKUPS!F$6,0)*$FE$6+VLOOKUP($FA937,EP,LOOKUPS!F$8,0)*$FF$6+VLOOKUP($FA937,BM,LOOKUPS!F$5,0)*$FG$6+VLOOKUP($FA937,DIV,LOOKUPS!F$7,0)*$FH$6++VLOOKUP($FA937,SIZE,LOOKUPS!F$11,0)*$FI$6),"",VLOOKUP($FA937,MOM,LOOKUPS!F$12,0)*$FB$6+VLOOKUP($FA937,STREV,LOOKUPS!F$10,0)*$FC$6+VLOOKUP($FA937,LTREV,LOOKUPS!F$9,0)*$FD$6+VLOOKUP($FA937,CFP,LOOKUPS!F$6,0)*$FE$6+VLOOKUP($FA937,EP,LOOKUPS!F$8,0)*$FF$6+VLOOKUP($FA937,BM,LOOKUPS!F$5,0)*$FG$6+VLOOKUP($FA937,DIV,LOOKUPS!F$7,0)*$FH$6++VLOOKUP($FA937,SIZE,LOOKUPS!F$11,0)*$FI$6)</f>
        <v>-2.5468000000000002</v>
      </c>
      <c r="FF937" s="1">
        <f>IF(ISERROR(VLOOKUP($FA937,MOM,LOOKUPS!G$12,0)*$FB$6+VLOOKUP($FA937,STREV,LOOKUPS!G$10,0)*$FC$6+VLOOKUP($FA937,LTREV,LOOKUPS!G$9,0)*$FD$6+VLOOKUP($FA937,CFP,LOOKUPS!G$6,0)*$FE$6+VLOOKUP($FA937,EP,LOOKUPS!G$8,0)*$FF$6+VLOOKUP($FA937,BM,LOOKUPS!G$5,0)*$FG$6+VLOOKUP($FA937,DIV,LOOKUPS!G$7,0)*$FH$6++VLOOKUP($FA937,SIZE,LOOKUPS!G$11,0)*$FI$6),"",VLOOKUP($FA937,MOM,LOOKUPS!G$12,0)*$FB$6+VLOOKUP($FA937,STREV,LOOKUPS!G$10,0)*$FC$6+VLOOKUP($FA937,LTREV,LOOKUPS!G$9,0)*$FD$6+VLOOKUP($FA937,CFP,LOOKUPS!G$6,0)*$FE$6+VLOOKUP($FA937,EP,LOOKUPS!G$8,0)*$FF$6+VLOOKUP($FA937,BM,LOOKUPS!G$5,0)*$FG$6+VLOOKUP($FA937,DIV,LOOKUPS!G$7,0)*$FH$6++VLOOKUP($FA937,SIZE,LOOKUPS!G$11,0)*$FI$6)</f>
        <v>-1.9537</v>
      </c>
      <c r="FG937" s="1">
        <f>IF(ISERROR(VLOOKUP($FA937,MOM,LOOKUPS!H$12,0)*$FB$6+VLOOKUP($FA937,STREV,LOOKUPS!H$10,0)*$FC$6+VLOOKUP($FA937,LTREV,LOOKUPS!H$9,0)*$FD$6+VLOOKUP($FA937,CFP,LOOKUPS!H$6,0)*$FE$6+VLOOKUP($FA937,EP,LOOKUPS!H$8,0)*$FF$6+VLOOKUP($FA937,BM,LOOKUPS!H$5,0)*$FG$6+VLOOKUP($FA937,DIV,LOOKUPS!H$7,0)*$FH$6++VLOOKUP($FA937,SIZE,LOOKUPS!H$11,0)*$FI$6),"",VLOOKUP($FA937,MOM,LOOKUPS!H$12,0)*$FB$6+VLOOKUP($FA937,STREV,LOOKUPS!H$10,0)*$FC$6+VLOOKUP($FA937,LTREV,LOOKUPS!H$9,0)*$FD$6+VLOOKUP($FA937,CFP,LOOKUPS!H$6,0)*$FE$6+VLOOKUP($FA937,EP,LOOKUPS!H$8,0)*$FF$6+VLOOKUP($FA937,BM,LOOKUPS!H$5,0)*$FG$6+VLOOKUP($FA937,DIV,LOOKUPS!H$7,0)*$FH$6++VLOOKUP($FA937,SIZE,LOOKUPS!H$11,0)*$FI$6)</f>
        <v>-2.6705000000000001</v>
      </c>
      <c r="FH937" s="1">
        <f>IF(ISERROR(VLOOKUP($FA937,MOM,LOOKUPS!I$12,0)*$FB$6+VLOOKUP($FA937,STREV,LOOKUPS!I$10,0)*$FC$6+VLOOKUP($FA937,LTREV,LOOKUPS!I$9,0)*$FD$6+VLOOKUP($FA937,CFP,LOOKUPS!I$6,0)*$FE$6+VLOOKUP($FA937,EP,LOOKUPS!I$8,0)*$FF$6+VLOOKUP($FA937,BM,LOOKUPS!I$5,0)*$FG$6+VLOOKUP($FA937,DIV,LOOKUPS!I$7,0)*$FH$6++VLOOKUP($FA937,SIZE,LOOKUPS!I$11,0)*$FI$6),"",VLOOKUP($FA937,MOM,LOOKUPS!I$12,0)*$FB$6+VLOOKUP($FA937,STREV,LOOKUPS!I$10,0)*$FC$6+VLOOKUP($FA937,LTREV,LOOKUPS!I$9,0)*$FD$6+VLOOKUP($FA937,CFP,LOOKUPS!I$6,0)*$FE$6+VLOOKUP($FA937,EP,LOOKUPS!I$8,0)*$FF$6+VLOOKUP($FA937,BM,LOOKUPS!I$5,0)*$FG$6+VLOOKUP($FA937,DIV,LOOKUPS!I$7,0)*$FH$6++VLOOKUP($FA937,SIZE,LOOKUPS!I$11,0)*$FI$6)</f>
        <v>-2.4657</v>
      </c>
      <c r="FI937" s="1">
        <f>IF(ISERROR(VLOOKUP($FA937,MOM,LOOKUPS!J$12,0)*$FB$6+VLOOKUP($FA937,STREV,LOOKUPS!J$10,0)*$FC$6+VLOOKUP($FA937,LTREV,LOOKUPS!J$9,0)*$FD$6+VLOOKUP($FA937,CFP,LOOKUPS!J$6,0)*$FE$6+VLOOKUP($FA937,EP,LOOKUPS!J$8,0)*$FF$6+VLOOKUP($FA937,BM,LOOKUPS!J$5,0)*$FG$6+VLOOKUP($FA937,DIV,LOOKUPS!J$7,0)*$FH$6++VLOOKUP($FA937,SIZE,LOOKUPS!J$11,0)*$FI$6),"",VLOOKUP($FA937,MOM,LOOKUPS!J$12,0)*$FB$6+VLOOKUP($FA937,STREV,LOOKUPS!J$10,0)*$FC$6+VLOOKUP($FA937,LTREV,LOOKUPS!J$9,0)*$FD$6+VLOOKUP($FA937,CFP,LOOKUPS!J$6,0)*$FE$6+VLOOKUP($FA937,EP,LOOKUPS!J$8,0)*$FF$6+VLOOKUP($FA937,BM,LOOKUPS!J$5,0)*$FG$6+VLOOKUP($FA937,DIV,LOOKUPS!J$7,0)*$FH$6++VLOOKUP($FA937,SIZE,LOOKUPS!J$11,0)*$FI$6)</f>
        <v>-3.3888999999999996</v>
      </c>
      <c r="FJ937" s="1">
        <f>IF(ISERROR(VLOOKUP($FA937,MOM,LOOKUPS!K$12,0)*$FB$6+VLOOKUP($FA937,STREV,LOOKUPS!K$10,0)*$FC$6+VLOOKUP($FA937,LTREV,LOOKUPS!K$9,0)*$FD$6+VLOOKUP($FA937,CFP,LOOKUPS!K$6,0)*$FE$6+VLOOKUP($FA937,EP,LOOKUPS!K$8,0)*$FF$6+VLOOKUP($FA937,BM,LOOKUPS!K$5,0)*$FG$6+VLOOKUP($FA937,DIV,LOOKUPS!K$7,0)*$FH$6++VLOOKUP($FA937,SIZE,LOOKUPS!K$11,0)*$FI$6),"",VLOOKUP($FA937,MOM,LOOKUPS!K$12,0)*$FB$6+VLOOKUP($FA937,STREV,LOOKUPS!K$10,0)*$FC$6+VLOOKUP($FA937,LTREV,LOOKUPS!K$9,0)*$FD$6+VLOOKUP($FA937,CFP,LOOKUPS!K$6,0)*$FE$6+VLOOKUP($FA937,EP,LOOKUPS!K$8,0)*$FF$6+VLOOKUP($FA937,BM,LOOKUPS!K$5,0)*$FG$6+VLOOKUP($FA937,DIV,LOOKUPS!K$7,0)*$FH$6++VLOOKUP($FA937,SIZE,LOOKUPS!K$11,0)*$FI$6)</f>
        <v>-3.7225000000000001</v>
      </c>
      <c r="FK937" s="1">
        <f>IF(ISERROR(VLOOKUP($FA937,MOM,LOOKUPS!L$12,0)*$FB$6+VLOOKUP($FA937,STREV,LOOKUPS!L$10,0)*$FC$6+VLOOKUP($FA937,LTREV,LOOKUPS!L$9,0)*$FD$6+VLOOKUP($FA937,CFP,LOOKUPS!L$6,0)*$FE$6+VLOOKUP($FA937,EP,LOOKUPS!L$8,0)*$FF$6+VLOOKUP($FA937,BM,LOOKUPS!L$5,0)*$FG$6+VLOOKUP($FA937,DIV,LOOKUPS!L$7,0)*$FH$6++VLOOKUP($FA937,SIZE,LOOKUPS!L$11,0)*$FI$6),"",VLOOKUP($FA937,MOM,LOOKUPS!L$12,0)*$FB$6+VLOOKUP($FA937,STREV,LOOKUPS!L$10,0)*$FC$6+VLOOKUP($FA937,LTREV,LOOKUPS!L$9,0)*$FD$6+VLOOKUP($FA937,CFP,LOOKUPS!L$6,0)*$FE$6+VLOOKUP($FA937,EP,LOOKUPS!L$8,0)*$FF$6+VLOOKUP($FA937,BM,LOOKUPS!L$5,0)*$FG$6+VLOOKUP($FA937,DIV,LOOKUPS!L$7,0)*$FH$6++VLOOKUP($FA937,SIZE,LOOKUPS!L$11,0)*$FI$6)</f>
        <v>-4.8815</v>
      </c>
    </row>
    <row r="938" spans="1:167" x14ac:dyDescent="0.3">
      <c r="A938" s="1">
        <v>200405</v>
      </c>
      <c r="B938" s="1">
        <v>-2.62</v>
      </c>
      <c r="C938" s="1">
        <v>0.18</v>
      </c>
      <c r="D938" s="1">
        <v>0.3</v>
      </c>
      <c r="E938" s="1">
        <v>0.78</v>
      </c>
      <c r="F938" s="1">
        <v>0.57999999999999996</v>
      </c>
      <c r="G938" s="1">
        <v>0.13</v>
      </c>
      <c r="H938" s="1">
        <v>0.06</v>
      </c>
      <c r="I938" s="1">
        <v>0.48</v>
      </c>
      <c r="J938" s="1">
        <v>-0.13</v>
      </c>
      <c r="K938" s="1">
        <v>0.84</v>
      </c>
      <c r="M938" s="1">
        <v>200306</v>
      </c>
      <c r="N938" s="1">
        <v>7.23</v>
      </c>
      <c r="O938" s="1">
        <v>4.53</v>
      </c>
      <c r="P938" s="1">
        <v>5.87</v>
      </c>
      <c r="Q938" s="1">
        <v>2.0699999999999998</v>
      </c>
      <c r="R938" s="1">
        <v>3.06</v>
      </c>
      <c r="S938" s="1">
        <v>3.91</v>
      </c>
      <c r="T938" s="1">
        <v>3.72</v>
      </c>
      <c r="U938" s="1">
        <v>5.82</v>
      </c>
      <c r="V938" s="1">
        <v>4.0599999999999996</v>
      </c>
      <c r="W938" s="1">
        <v>7.74</v>
      </c>
      <c r="Y938" s="1">
        <v>200805</v>
      </c>
      <c r="Z938" s="1">
        <v>2.94</v>
      </c>
      <c r="AA938" s="1">
        <v>1.78</v>
      </c>
      <c r="AB938" s="1">
        <v>2.0299999999999998</v>
      </c>
      <c r="AC938" s="1">
        <v>1.93</v>
      </c>
      <c r="AD938" s="1">
        <v>2.23</v>
      </c>
      <c r="AE938" s="1">
        <v>3.39</v>
      </c>
      <c r="AF938" s="1">
        <v>3.44</v>
      </c>
      <c r="AG938" s="1">
        <v>6.01</v>
      </c>
      <c r="AH938" s="1">
        <v>5.16</v>
      </c>
      <c r="AI938" s="1">
        <v>4.29</v>
      </c>
      <c r="CA938" s="1">
        <v>200311</v>
      </c>
      <c r="CB938" s="1">
        <v>2.78</v>
      </c>
      <c r="CC938" s="1">
        <v>2.42</v>
      </c>
      <c r="CD938" s="1">
        <v>3.77</v>
      </c>
      <c r="CE938" s="1">
        <v>5.1100000000000003</v>
      </c>
      <c r="CF938" s="1">
        <v>2.4</v>
      </c>
      <c r="CG938" s="1">
        <v>3.1</v>
      </c>
      <c r="CH938" s="1">
        <v>3.72</v>
      </c>
      <c r="CI938" s="1">
        <v>3.84</v>
      </c>
      <c r="CJ938" s="1">
        <v>5.7</v>
      </c>
      <c r="CK938" s="1">
        <v>2.11</v>
      </c>
      <c r="CL938" s="1">
        <v>2.74</v>
      </c>
      <c r="CM938" s="1">
        <v>2.4700000000000002</v>
      </c>
      <c r="CN938" s="1">
        <v>3.69</v>
      </c>
      <c r="CO938" s="1">
        <v>3.37</v>
      </c>
      <c r="CP938" s="1">
        <v>4.04</v>
      </c>
      <c r="CQ938" s="1">
        <v>3.96</v>
      </c>
      <c r="CR938" s="1">
        <v>3.74</v>
      </c>
      <c r="CS938" s="1">
        <v>4.3499999999999996</v>
      </c>
      <c r="CT938" s="1">
        <v>6.92</v>
      </c>
      <c r="CV938" s="1">
        <v>200411</v>
      </c>
      <c r="CW938" s="1">
        <v>10.08</v>
      </c>
      <c r="CX938" s="1">
        <v>7.08</v>
      </c>
      <c r="CY938" s="1">
        <v>7.51</v>
      </c>
      <c r="CZ938" s="1">
        <v>5.25</v>
      </c>
      <c r="DA938" s="1">
        <v>7</v>
      </c>
      <c r="DB938" s="1">
        <v>7.44</v>
      </c>
      <c r="DC938" s="1">
        <v>7.85</v>
      </c>
      <c r="DD938" s="1">
        <v>6.31</v>
      </c>
      <c r="DE938" s="1">
        <v>5</v>
      </c>
      <c r="DF938" s="1">
        <v>7.62</v>
      </c>
      <c r="DG938" s="1">
        <v>6.49</v>
      </c>
      <c r="DH938" s="1">
        <v>7.24</v>
      </c>
      <c r="DI938" s="1">
        <v>7.65</v>
      </c>
      <c r="DJ938" s="1">
        <v>8.07</v>
      </c>
      <c r="DK938" s="1">
        <v>7.65</v>
      </c>
      <c r="DL938" s="1">
        <v>6.9</v>
      </c>
      <c r="DM938" s="1">
        <v>5.7</v>
      </c>
      <c r="DN938" s="1">
        <v>4.9000000000000004</v>
      </c>
      <c r="DO938" s="1">
        <v>5.15</v>
      </c>
      <c r="DQ938" s="1">
        <v>200311</v>
      </c>
      <c r="DR938" s="1">
        <v>-99.99</v>
      </c>
      <c r="DS938" s="1">
        <v>4.28</v>
      </c>
      <c r="DT938" s="1">
        <v>3.34</v>
      </c>
      <c r="DU938" s="1">
        <v>2.12</v>
      </c>
      <c r="DV938" s="1">
        <v>4.41</v>
      </c>
      <c r="DW938" s="1">
        <v>3.33</v>
      </c>
      <c r="DX938" s="1">
        <v>3.4</v>
      </c>
      <c r="DY938" s="1">
        <v>2.87</v>
      </c>
      <c r="DZ938" s="1">
        <v>1.87</v>
      </c>
      <c r="EA938" s="1">
        <v>4.59</v>
      </c>
      <c r="EB938" s="1">
        <v>3.78</v>
      </c>
      <c r="EC938" s="1">
        <v>3.31</v>
      </c>
      <c r="ED938" s="1">
        <v>3.35</v>
      </c>
      <c r="EE938" s="1">
        <v>2.98</v>
      </c>
      <c r="EF938" s="1">
        <v>3.92</v>
      </c>
      <c r="EG938" s="1">
        <v>3.14</v>
      </c>
      <c r="EH938" s="1">
        <v>2.59</v>
      </c>
      <c r="EI938" s="1">
        <v>2.23</v>
      </c>
      <c r="EJ938" s="1">
        <v>1.48</v>
      </c>
      <c r="EL938">
        <v>200311</v>
      </c>
      <c r="EM938">
        <v>1.35</v>
      </c>
      <c r="EN938">
        <v>1.99</v>
      </c>
      <c r="EO938">
        <v>1.8</v>
      </c>
      <c r="EP938">
        <v>7.0000000000000007E-2</v>
      </c>
      <c r="ER938" s="1">
        <v>200405</v>
      </c>
      <c r="ES938" s="1">
        <v>1.59</v>
      </c>
      <c r="EU938" s="1">
        <v>200306</v>
      </c>
      <c r="EV938" s="1">
        <v>-0.03</v>
      </c>
      <c r="EX938" s="1">
        <v>200805</v>
      </c>
      <c r="EY938" s="1">
        <v>-4.4400000000000004</v>
      </c>
      <c r="FA938" s="1">
        <v>200405</v>
      </c>
      <c r="FB938" s="1">
        <f>IF(ISERROR(VLOOKUP($FA938,MOM,LOOKUPS!C$12,0)*$FB$6+VLOOKUP($FA938,STREV,LOOKUPS!C$10,0)*$FC$6+VLOOKUP($FA938,LTREV,LOOKUPS!C$9,0)*$FD$6+VLOOKUP($FA938,CFP,LOOKUPS!C$6,0)*$FE$6+VLOOKUP($FA938,EP,LOOKUPS!C$8,0)*$FF$6+VLOOKUP($FA938,BM,LOOKUPS!C$5,0)*$FG$6+VLOOKUP($FA938,DIV,LOOKUPS!C$7,0)*$FH$6++VLOOKUP($FA938,SIZE,LOOKUPS!C$11,0)*$FI$6),"",VLOOKUP($FA938,MOM,LOOKUPS!C$12,0)*$FB$6+VLOOKUP($FA938,STREV,LOOKUPS!C$10,0)*$FC$6+VLOOKUP($FA938,LTREV,LOOKUPS!C$9,0)*$FD$6+VLOOKUP($FA938,CFP,LOOKUPS!C$6,0)*$FE$6+VLOOKUP($FA938,EP,LOOKUPS!C$8,0)*$FF$6+VLOOKUP($FA938,BM,LOOKUPS!C$5,0)*$FG$6+VLOOKUP($FA938,DIV,LOOKUPS!C$7,0)*$FH$6++VLOOKUP($FA938,SIZE,LOOKUPS!C$11,0)*$FI$6)</f>
        <v>-1.0414000000000001</v>
      </c>
      <c r="FC938" s="1">
        <f>IF(ISERROR(VLOOKUP($FA938,MOM,LOOKUPS!D$12,0)*$FB$6+VLOOKUP($FA938,STREV,LOOKUPS!D$10,0)*$FC$6+VLOOKUP($FA938,LTREV,LOOKUPS!D$9,0)*$FD$6+VLOOKUP($FA938,CFP,LOOKUPS!D$6,0)*$FE$6+VLOOKUP($FA938,EP,LOOKUPS!D$8,0)*$FF$6+VLOOKUP($FA938,BM,LOOKUPS!D$5,0)*$FG$6+VLOOKUP($FA938,DIV,LOOKUPS!D$7,0)*$FH$6++VLOOKUP($FA938,SIZE,LOOKUPS!D$11,0)*$FI$6),"",VLOOKUP($FA938,MOM,LOOKUPS!D$12,0)*$FB$6+VLOOKUP($FA938,STREV,LOOKUPS!D$10,0)*$FC$6+VLOOKUP($FA938,LTREV,LOOKUPS!D$9,0)*$FD$6+VLOOKUP($FA938,CFP,LOOKUPS!D$6,0)*$FE$6+VLOOKUP($FA938,EP,LOOKUPS!D$8,0)*$FF$6+VLOOKUP($FA938,BM,LOOKUPS!D$5,0)*$FG$6+VLOOKUP($FA938,DIV,LOOKUPS!D$7,0)*$FH$6++VLOOKUP($FA938,SIZE,LOOKUPS!D$11,0)*$FI$6)</f>
        <v>0.14979999999999999</v>
      </c>
      <c r="FD938" s="1">
        <f>IF(ISERROR(VLOOKUP($FA938,MOM,LOOKUPS!E$12,0)*$FB$6+VLOOKUP($FA938,STREV,LOOKUPS!E$10,0)*$FC$6+VLOOKUP($FA938,LTREV,LOOKUPS!E$9,0)*$FD$6+VLOOKUP($FA938,CFP,LOOKUPS!E$6,0)*$FE$6+VLOOKUP($FA938,EP,LOOKUPS!E$8,0)*$FF$6+VLOOKUP($FA938,BM,LOOKUPS!E$5,0)*$FG$6+VLOOKUP($FA938,DIV,LOOKUPS!E$7,0)*$FH$6++VLOOKUP($FA938,SIZE,LOOKUPS!E$11,0)*$FI$6),"",VLOOKUP($FA938,MOM,LOOKUPS!E$12,0)*$FB$6+VLOOKUP($FA938,STREV,LOOKUPS!E$10,0)*$FC$6+VLOOKUP($FA938,LTREV,LOOKUPS!E$9,0)*$FD$6+VLOOKUP($FA938,CFP,LOOKUPS!E$6,0)*$FE$6+VLOOKUP($FA938,EP,LOOKUPS!E$8,0)*$FF$6+VLOOKUP($FA938,BM,LOOKUPS!E$5,0)*$FG$6+VLOOKUP($FA938,DIV,LOOKUPS!E$7,0)*$FH$6++VLOOKUP($FA938,SIZE,LOOKUPS!E$11,0)*$FI$6)</f>
        <v>-5.7099999999999998E-2</v>
      </c>
      <c r="FE938" s="1">
        <f>IF(ISERROR(VLOOKUP($FA938,MOM,LOOKUPS!F$12,0)*$FB$6+VLOOKUP($FA938,STREV,LOOKUPS!F$10,0)*$FC$6+VLOOKUP($FA938,LTREV,LOOKUPS!F$9,0)*$FD$6+VLOOKUP($FA938,CFP,LOOKUPS!F$6,0)*$FE$6+VLOOKUP($FA938,EP,LOOKUPS!F$8,0)*$FF$6+VLOOKUP($FA938,BM,LOOKUPS!F$5,0)*$FG$6+VLOOKUP($FA938,DIV,LOOKUPS!F$7,0)*$FH$6++VLOOKUP($FA938,SIZE,LOOKUPS!F$11,0)*$FI$6),"",VLOOKUP($FA938,MOM,LOOKUPS!F$12,0)*$FB$6+VLOOKUP($FA938,STREV,LOOKUPS!F$10,0)*$FC$6+VLOOKUP($FA938,LTREV,LOOKUPS!F$9,0)*$FD$6+VLOOKUP($FA938,CFP,LOOKUPS!F$6,0)*$FE$6+VLOOKUP($FA938,EP,LOOKUPS!F$8,0)*$FF$6+VLOOKUP($FA938,BM,LOOKUPS!F$5,0)*$FG$6+VLOOKUP($FA938,DIV,LOOKUPS!F$7,0)*$FH$6++VLOOKUP($FA938,SIZE,LOOKUPS!F$11,0)*$FI$6)</f>
        <v>0.21210000000000001</v>
      </c>
      <c r="FF938" s="1">
        <f>IF(ISERROR(VLOOKUP($FA938,MOM,LOOKUPS!G$12,0)*$FB$6+VLOOKUP($FA938,STREV,LOOKUPS!G$10,0)*$FC$6+VLOOKUP($FA938,LTREV,LOOKUPS!G$9,0)*$FD$6+VLOOKUP($FA938,CFP,LOOKUPS!G$6,0)*$FE$6+VLOOKUP($FA938,EP,LOOKUPS!G$8,0)*$FF$6+VLOOKUP($FA938,BM,LOOKUPS!G$5,0)*$FG$6+VLOOKUP($FA938,DIV,LOOKUPS!G$7,0)*$FH$6++VLOOKUP($FA938,SIZE,LOOKUPS!G$11,0)*$FI$6),"",VLOOKUP($FA938,MOM,LOOKUPS!G$12,0)*$FB$6+VLOOKUP($FA938,STREV,LOOKUPS!G$10,0)*$FC$6+VLOOKUP($FA938,LTREV,LOOKUPS!G$9,0)*$FD$6+VLOOKUP($FA938,CFP,LOOKUPS!G$6,0)*$FE$6+VLOOKUP($FA938,EP,LOOKUPS!G$8,0)*$FF$6+VLOOKUP($FA938,BM,LOOKUPS!G$5,0)*$FG$6+VLOOKUP($FA938,DIV,LOOKUPS!G$7,0)*$FH$6++VLOOKUP($FA938,SIZE,LOOKUPS!G$11,0)*$FI$6)</f>
        <v>1.9499999999999976E-2</v>
      </c>
      <c r="FG938" s="1">
        <f>IF(ISERROR(VLOOKUP($FA938,MOM,LOOKUPS!H$12,0)*$FB$6+VLOOKUP($FA938,STREV,LOOKUPS!H$10,0)*$FC$6+VLOOKUP($FA938,LTREV,LOOKUPS!H$9,0)*$FD$6+VLOOKUP($FA938,CFP,LOOKUPS!H$6,0)*$FE$6+VLOOKUP($FA938,EP,LOOKUPS!H$8,0)*$FF$6+VLOOKUP($FA938,BM,LOOKUPS!H$5,0)*$FG$6+VLOOKUP($FA938,DIV,LOOKUPS!H$7,0)*$FH$6++VLOOKUP($FA938,SIZE,LOOKUPS!H$11,0)*$FI$6),"",VLOOKUP($FA938,MOM,LOOKUPS!H$12,0)*$FB$6+VLOOKUP($FA938,STREV,LOOKUPS!H$10,0)*$FC$6+VLOOKUP($FA938,LTREV,LOOKUPS!H$9,0)*$FD$6+VLOOKUP($FA938,CFP,LOOKUPS!H$6,0)*$FE$6+VLOOKUP($FA938,EP,LOOKUPS!H$8,0)*$FF$6+VLOOKUP($FA938,BM,LOOKUPS!H$5,0)*$FG$6+VLOOKUP($FA938,DIV,LOOKUPS!H$7,0)*$FH$6++VLOOKUP($FA938,SIZE,LOOKUPS!H$11,0)*$FI$6)</f>
        <v>-5.6499999999999967E-2</v>
      </c>
      <c r="FH938" s="1">
        <f>IF(ISERROR(VLOOKUP($FA938,MOM,LOOKUPS!I$12,0)*$FB$6+VLOOKUP($FA938,STREV,LOOKUPS!I$10,0)*$FC$6+VLOOKUP($FA938,LTREV,LOOKUPS!I$9,0)*$FD$6+VLOOKUP($FA938,CFP,LOOKUPS!I$6,0)*$FE$6+VLOOKUP($FA938,EP,LOOKUPS!I$8,0)*$FF$6+VLOOKUP($FA938,BM,LOOKUPS!I$5,0)*$FG$6+VLOOKUP($FA938,DIV,LOOKUPS!I$7,0)*$FH$6++VLOOKUP($FA938,SIZE,LOOKUPS!I$11,0)*$FI$6),"",VLOOKUP($FA938,MOM,LOOKUPS!I$12,0)*$FB$6+VLOOKUP($FA938,STREV,LOOKUPS!I$10,0)*$FC$6+VLOOKUP($FA938,LTREV,LOOKUPS!I$9,0)*$FD$6+VLOOKUP($FA938,CFP,LOOKUPS!I$6,0)*$FE$6+VLOOKUP($FA938,EP,LOOKUPS!I$8,0)*$FF$6+VLOOKUP($FA938,BM,LOOKUPS!I$5,0)*$FG$6+VLOOKUP($FA938,DIV,LOOKUPS!I$7,0)*$FH$6++VLOOKUP($FA938,SIZE,LOOKUPS!I$11,0)*$FI$6)</f>
        <v>-4.2100000000000012E-2</v>
      </c>
      <c r="FI938" s="1">
        <f>IF(ISERROR(VLOOKUP($FA938,MOM,LOOKUPS!J$12,0)*$FB$6+VLOOKUP($FA938,STREV,LOOKUPS!J$10,0)*$FC$6+VLOOKUP($FA938,LTREV,LOOKUPS!J$9,0)*$FD$6+VLOOKUP($FA938,CFP,LOOKUPS!J$6,0)*$FE$6+VLOOKUP($FA938,EP,LOOKUPS!J$8,0)*$FF$6+VLOOKUP($FA938,BM,LOOKUPS!J$5,0)*$FG$6+VLOOKUP($FA938,DIV,LOOKUPS!J$7,0)*$FH$6++VLOOKUP($FA938,SIZE,LOOKUPS!J$11,0)*$FI$6),"",VLOOKUP($FA938,MOM,LOOKUPS!J$12,0)*$FB$6+VLOOKUP($FA938,STREV,LOOKUPS!J$10,0)*$FC$6+VLOOKUP($FA938,LTREV,LOOKUPS!J$9,0)*$FD$6+VLOOKUP($FA938,CFP,LOOKUPS!J$6,0)*$FE$6+VLOOKUP($FA938,EP,LOOKUPS!J$8,0)*$FF$6+VLOOKUP($FA938,BM,LOOKUPS!J$5,0)*$FG$6+VLOOKUP($FA938,DIV,LOOKUPS!J$7,0)*$FH$6++VLOOKUP($FA938,SIZE,LOOKUPS!J$11,0)*$FI$6)</f>
        <v>0.54600000000000004</v>
      </c>
      <c r="FJ938" s="1">
        <f>IF(ISERROR(VLOOKUP($FA938,MOM,LOOKUPS!K$12,0)*$FB$6+VLOOKUP($FA938,STREV,LOOKUPS!K$10,0)*$FC$6+VLOOKUP($FA938,LTREV,LOOKUPS!K$9,0)*$FD$6+VLOOKUP($FA938,CFP,LOOKUPS!K$6,0)*$FE$6+VLOOKUP($FA938,EP,LOOKUPS!K$8,0)*$FF$6+VLOOKUP($FA938,BM,LOOKUPS!K$5,0)*$FG$6+VLOOKUP($FA938,DIV,LOOKUPS!K$7,0)*$FH$6++VLOOKUP($FA938,SIZE,LOOKUPS!K$11,0)*$FI$6),"",VLOOKUP($FA938,MOM,LOOKUPS!K$12,0)*$FB$6+VLOOKUP($FA938,STREV,LOOKUPS!K$10,0)*$FC$6+VLOOKUP($FA938,LTREV,LOOKUPS!K$9,0)*$FD$6+VLOOKUP($FA938,CFP,LOOKUPS!K$6,0)*$FE$6+VLOOKUP($FA938,EP,LOOKUPS!K$8,0)*$FF$6+VLOOKUP($FA938,BM,LOOKUPS!K$5,0)*$FG$6+VLOOKUP($FA938,DIV,LOOKUPS!K$7,0)*$FH$6++VLOOKUP($FA938,SIZE,LOOKUPS!K$11,0)*$FI$6)</f>
        <v>-0.17649999999999999</v>
      </c>
      <c r="FK938" s="1">
        <f>IF(ISERROR(VLOOKUP($FA938,MOM,LOOKUPS!L$12,0)*$FB$6+VLOOKUP($FA938,STREV,LOOKUPS!L$10,0)*$FC$6+VLOOKUP($FA938,LTREV,LOOKUPS!L$9,0)*$FD$6+VLOOKUP($FA938,CFP,LOOKUPS!L$6,0)*$FE$6+VLOOKUP($FA938,EP,LOOKUPS!L$8,0)*$FF$6+VLOOKUP($FA938,BM,LOOKUPS!L$5,0)*$FG$6+VLOOKUP($FA938,DIV,LOOKUPS!L$7,0)*$FH$6++VLOOKUP($FA938,SIZE,LOOKUPS!L$11,0)*$FI$6),"",VLOOKUP($FA938,MOM,LOOKUPS!L$12,0)*$FB$6+VLOOKUP($FA938,STREV,LOOKUPS!L$10,0)*$FC$6+VLOOKUP($FA938,LTREV,LOOKUPS!L$9,0)*$FD$6+VLOOKUP($FA938,CFP,LOOKUPS!L$6,0)*$FE$6+VLOOKUP($FA938,EP,LOOKUPS!L$8,0)*$FF$6+VLOOKUP($FA938,BM,LOOKUPS!L$5,0)*$FG$6+VLOOKUP($FA938,DIV,LOOKUPS!L$7,0)*$FH$6++VLOOKUP($FA938,SIZE,LOOKUPS!L$11,0)*$FI$6)</f>
        <v>0.73000000000000009</v>
      </c>
    </row>
    <row r="939" spans="1:167" x14ac:dyDescent="0.3">
      <c r="A939" s="1">
        <v>200406</v>
      </c>
      <c r="B939" s="1">
        <v>1.36</v>
      </c>
      <c r="C939" s="1">
        <v>1.22</v>
      </c>
      <c r="D939" s="1">
        <v>3</v>
      </c>
      <c r="E939" s="1">
        <v>2.58</v>
      </c>
      <c r="F939" s="1">
        <v>2.48</v>
      </c>
      <c r="G939" s="1">
        <v>3.38</v>
      </c>
      <c r="H939" s="1">
        <v>2.39</v>
      </c>
      <c r="I939" s="1">
        <v>3.57</v>
      </c>
      <c r="J939" s="1">
        <v>4.05</v>
      </c>
      <c r="K939" s="1">
        <v>2.84</v>
      </c>
      <c r="M939" s="1">
        <v>200307</v>
      </c>
      <c r="N939" s="1">
        <v>9.17</v>
      </c>
      <c r="O939" s="1">
        <v>8.52</v>
      </c>
      <c r="P939" s="1">
        <v>7.1</v>
      </c>
      <c r="Q939" s="1">
        <v>6.81</v>
      </c>
      <c r="R939" s="1">
        <v>6.06</v>
      </c>
      <c r="S939" s="1">
        <v>6.5</v>
      </c>
      <c r="T939" s="1">
        <v>6.31</v>
      </c>
      <c r="U939" s="1">
        <v>5.59</v>
      </c>
      <c r="V939" s="1">
        <v>6.43</v>
      </c>
      <c r="W939" s="1">
        <v>8.11</v>
      </c>
      <c r="Y939" s="1">
        <v>200806</v>
      </c>
      <c r="Z939" s="1">
        <v>-10.35</v>
      </c>
      <c r="AA939" s="1">
        <v>-10.63</v>
      </c>
      <c r="AB939" s="1">
        <v>-10.23</v>
      </c>
      <c r="AC939" s="1">
        <v>-12.04</v>
      </c>
      <c r="AD939" s="1">
        <v>-10.55</v>
      </c>
      <c r="AE939" s="1">
        <v>-9.8699999999999992</v>
      </c>
      <c r="AF939" s="1">
        <v>-9.82</v>
      </c>
      <c r="AG939" s="1">
        <v>-8.57</v>
      </c>
      <c r="AH939" s="1">
        <v>-7.36</v>
      </c>
      <c r="AI939" s="1">
        <v>-7.97</v>
      </c>
      <c r="CA939" s="1">
        <v>200312</v>
      </c>
      <c r="CB939" s="1">
        <v>0.51</v>
      </c>
      <c r="CC939" s="1">
        <v>2.44</v>
      </c>
      <c r="CD939" s="1">
        <v>3.23</v>
      </c>
      <c r="CE939" s="1">
        <v>4.72</v>
      </c>
      <c r="CF939" s="1">
        <v>2.04</v>
      </c>
      <c r="CG939" s="1">
        <v>3.17</v>
      </c>
      <c r="CH939" s="1">
        <v>3.58</v>
      </c>
      <c r="CI939" s="1">
        <v>2.75</v>
      </c>
      <c r="CJ939" s="1">
        <v>5.58</v>
      </c>
      <c r="CK939" s="1">
        <v>1.85</v>
      </c>
      <c r="CL939" s="1">
        <v>2.2799999999999998</v>
      </c>
      <c r="CM939" s="1">
        <v>3.35</v>
      </c>
      <c r="CN939" s="1">
        <v>3.01</v>
      </c>
      <c r="CO939" s="1">
        <v>2.92</v>
      </c>
      <c r="CP939" s="1">
        <v>4.16</v>
      </c>
      <c r="CQ939" s="1">
        <v>2.76</v>
      </c>
      <c r="CR939" s="1">
        <v>2.74</v>
      </c>
      <c r="CS939" s="1">
        <v>4.1500000000000004</v>
      </c>
      <c r="CT939" s="1">
        <v>6.88</v>
      </c>
      <c r="CV939" s="1">
        <v>200412</v>
      </c>
      <c r="CW939" s="1">
        <v>7.88</v>
      </c>
      <c r="CX939" s="1">
        <v>3.5</v>
      </c>
      <c r="CY939" s="1">
        <v>2.85</v>
      </c>
      <c r="CZ939" s="1">
        <v>2.31</v>
      </c>
      <c r="DA939" s="1">
        <v>3.79</v>
      </c>
      <c r="DB939" s="1">
        <v>3.11</v>
      </c>
      <c r="DC939" s="1">
        <v>2.5499999999999998</v>
      </c>
      <c r="DD939" s="1">
        <v>2.5099999999999998</v>
      </c>
      <c r="DE939" s="1">
        <v>2.4700000000000002</v>
      </c>
      <c r="DF939" s="1">
        <v>3.16</v>
      </c>
      <c r="DG939" s="1">
        <v>4.3</v>
      </c>
      <c r="DH939" s="1">
        <v>2.93</v>
      </c>
      <c r="DI939" s="1">
        <v>3.3</v>
      </c>
      <c r="DJ939" s="1">
        <v>2.74</v>
      </c>
      <c r="DK939" s="1">
        <v>2.38</v>
      </c>
      <c r="DL939" s="1">
        <v>3</v>
      </c>
      <c r="DM939" s="1">
        <v>2.0099999999999998</v>
      </c>
      <c r="DN939" s="1">
        <v>1.94</v>
      </c>
      <c r="DO939" s="1">
        <v>3.28</v>
      </c>
      <c r="DQ939" s="1">
        <v>200312</v>
      </c>
      <c r="DR939" s="1">
        <v>-99.99</v>
      </c>
      <c r="DS939" s="1">
        <v>3.64</v>
      </c>
      <c r="DT939" s="1">
        <v>2.78</v>
      </c>
      <c r="DU939" s="1">
        <v>4.1100000000000003</v>
      </c>
      <c r="DV939" s="1">
        <v>3.74</v>
      </c>
      <c r="DW939" s="1">
        <v>2.89</v>
      </c>
      <c r="DX939" s="1">
        <v>2.92</v>
      </c>
      <c r="DY939" s="1">
        <v>2.76</v>
      </c>
      <c r="DZ939" s="1">
        <v>4.5599999999999996</v>
      </c>
      <c r="EA939" s="1">
        <v>4.0199999999999996</v>
      </c>
      <c r="EB939" s="1">
        <v>2.73</v>
      </c>
      <c r="EC939" s="1">
        <v>2.9</v>
      </c>
      <c r="ED939" s="1">
        <v>2.88</v>
      </c>
      <c r="EE939" s="1">
        <v>2.36</v>
      </c>
      <c r="EF939" s="1">
        <v>3.6</v>
      </c>
      <c r="EG939" s="1">
        <v>2.2799999999999998</v>
      </c>
      <c r="EH939" s="1">
        <v>3.28</v>
      </c>
      <c r="EI939" s="1">
        <v>3.81</v>
      </c>
      <c r="EJ939" s="1">
        <v>5.39</v>
      </c>
      <c r="EL939">
        <v>200312</v>
      </c>
      <c r="EM939">
        <v>4.29</v>
      </c>
      <c r="EN939">
        <v>-2.76</v>
      </c>
      <c r="EO939">
        <v>1.58</v>
      </c>
      <c r="EP939">
        <v>0.08</v>
      </c>
      <c r="ER939" s="1">
        <v>200406</v>
      </c>
      <c r="ES939" s="1">
        <v>2.09</v>
      </c>
      <c r="EU939" s="1">
        <v>200307</v>
      </c>
      <c r="EV939" s="1">
        <v>2.48</v>
      </c>
      <c r="EX939" s="1">
        <v>200806</v>
      </c>
      <c r="EY939" s="1">
        <v>-3.12</v>
      </c>
      <c r="FA939" s="1">
        <v>200406</v>
      </c>
      <c r="FB939" s="1">
        <f>IF(ISERROR(VLOOKUP($FA939,MOM,LOOKUPS!C$12,0)*$FB$6+VLOOKUP($FA939,STREV,LOOKUPS!C$10,0)*$FC$6+VLOOKUP($FA939,LTREV,LOOKUPS!C$9,0)*$FD$6+VLOOKUP($FA939,CFP,LOOKUPS!C$6,0)*$FE$6+VLOOKUP($FA939,EP,LOOKUPS!C$8,0)*$FF$6+VLOOKUP($FA939,BM,LOOKUPS!C$5,0)*$FG$6+VLOOKUP($FA939,DIV,LOOKUPS!C$7,0)*$FH$6++VLOOKUP($FA939,SIZE,LOOKUPS!C$11,0)*$FI$6),"",VLOOKUP($FA939,MOM,LOOKUPS!C$12,0)*$FB$6+VLOOKUP($FA939,STREV,LOOKUPS!C$10,0)*$FC$6+VLOOKUP($FA939,LTREV,LOOKUPS!C$9,0)*$FD$6+VLOOKUP($FA939,CFP,LOOKUPS!C$6,0)*$FE$6+VLOOKUP($FA939,EP,LOOKUPS!C$8,0)*$FF$6+VLOOKUP($FA939,BM,LOOKUPS!C$5,0)*$FG$6+VLOOKUP($FA939,DIV,LOOKUPS!C$7,0)*$FH$6++VLOOKUP($FA939,SIZE,LOOKUPS!C$11,0)*$FI$6)</f>
        <v>1.3425</v>
      </c>
      <c r="FC939" s="1">
        <f>IF(ISERROR(VLOOKUP($FA939,MOM,LOOKUPS!D$12,0)*$FB$6+VLOOKUP($FA939,STREV,LOOKUPS!D$10,0)*$FC$6+VLOOKUP($FA939,LTREV,LOOKUPS!D$9,0)*$FD$6+VLOOKUP($FA939,CFP,LOOKUPS!D$6,0)*$FE$6+VLOOKUP($FA939,EP,LOOKUPS!D$8,0)*$FF$6+VLOOKUP($FA939,BM,LOOKUPS!D$5,0)*$FG$6+VLOOKUP($FA939,DIV,LOOKUPS!D$7,0)*$FH$6++VLOOKUP($FA939,SIZE,LOOKUPS!D$11,0)*$FI$6),"",VLOOKUP($FA939,MOM,LOOKUPS!D$12,0)*$FB$6+VLOOKUP($FA939,STREV,LOOKUPS!D$10,0)*$FC$6+VLOOKUP($FA939,LTREV,LOOKUPS!D$9,0)*$FD$6+VLOOKUP($FA939,CFP,LOOKUPS!D$6,0)*$FE$6+VLOOKUP($FA939,EP,LOOKUPS!D$8,0)*$FF$6+VLOOKUP($FA939,BM,LOOKUPS!D$5,0)*$FG$6+VLOOKUP($FA939,DIV,LOOKUPS!D$7,0)*$FH$6++VLOOKUP($FA939,SIZE,LOOKUPS!D$11,0)*$FI$6)</f>
        <v>1.8212999999999999</v>
      </c>
      <c r="FD939" s="1">
        <f>IF(ISERROR(VLOOKUP($FA939,MOM,LOOKUPS!E$12,0)*$FB$6+VLOOKUP($FA939,STREV,LOOKUPS!E$10,0)*$FC$6+VLOOKUP($FA939,LTREV,LOOKUPS!E$9,0)*$FD$6+VLOOKUP($FA939,CFP,LOOKUPS!E$6,0)*$FE$6+VLOOKUP($FA939,EP,LOOKUPS!E$8,0)*$FF$6+VLOOKUP($FA939,BM,LOOKUPS!E$5,0)*$FG$6+VLOOKUP($FA939,DIV,LOOKUPS!E$7,0)*$FH$6++VLOOKUP($FA939,SIZE,LOOKUPS!E$11,0)*$FI$6),"",VLOOKUP($FA939,MOM,LOOKUPS!E$12,0)*$FB$6+VLOOKUP($FA939,STREV,LOOKUPS!E$10,0)*$FC$6+VLOOKUP($FA939,LTREV,LOOKUPS!E$9,0)*$FD$6+VLOOKUP($FA939,CFP,LOOKUPS!E$6,0)*$FE$6+VLOOKUP($FA939,EP,LOOKUPS!E$8,0)*$FF$6+VLOOKUP($FA939,BM,LOOKUPS!E$5,0)*$FG$6+VLOOKUP($FA939,DIV,LOOKUPS!E$7,0)*$FH$6++VLOOKUP($FA939,SIZE,LOOKUPS!E$11,0)*$FI$6)</f>
        <v>2.8958000000000004</v>
      </c>
      <c r="FE939" s="1">
        <f>IF(ISERROR(VLOOKUP($FA939,MOM,LOOKUPS!F$12,0)*$FB$6+VLOOKUP($FA939,STREV,LOOKUPS!F$10,0)*$FC$6+VLOOKUP($FA939,LTREV,LOOKUPS!F$9,0)*$FD$6+VLOOKUP($FA939,CFP,LOOKUPS!F$6,0)*$FE$6+VLOOKUP($FA939,EP,LOOKUPS!F$8,0)*$FF$6+VLOOKUP($FA939,BM,LOOKUPS!F$5,0)*$FG$6+VLOOKUP($FA939,DIV,LOOKUPS!F$7,0)*$FH$6++VLOOKUP($FA939,SIZE,LOOKUPS!F$11,0)*$FI$6),"",VLOOKUP($FA939,MOM,LOOKUPS!F$12,0)*$FB$6+VLOOKUP($FA939,STREV,LOOKUPS!F$10,0)*$FC$6+VLOOKUP($FA939,LTREV,LOOKUPS!F$9,0)*$FD$6+VLOOKUP($FA939,CFP,LOOKUPS!F$6,0)*$FE$6+VLOOKUP($FA939,EP,LOOKUPS!F$8,0)*$FF$6+VLOOKUP($FA939,BM,LOOKUPS!F$5,0)*$FG$6+VLOOKUP($FA939,DIV,LOOKUPS!F$7,0)*$FH$6++VLOOKUP($FA939,SIZE,LOOKUPS!F$11,0)*$FI$6)</f>
        <v>3.2382000000000004</v>
      </c>
      <c r="FF939" s="1">
        <f>IF(ISERROR(VLOOKUP($FA939,MOM,LOOKUPS!G$12,0)*$FB$6+VLOOKUP($FA939,STREV,LOOKUPS!G$10,0)*$FC$6+VLOOKUP($FA939,LTREV,LOOKUPS!G$9,0)*$FD$6+VLOOKUP($FA939,CFP,LOOKUPS!G$6,0)*$FE$6+VLOOKUP($FA939,EP,LOOKUPS!G$8,0)*$FF$6+VLOOKUP($FA939,BM,LOOKUPS!G$5,0)*$FG$6+VLOOKUP($FA939,DIV,LOOKUPS!G$7,0)*$FH$6++VLOOKUP($FA939,SIZE,LOOKUPS!G$11,0)*$FI$6),"",VLOOKUP($FA939,MOM,LOOKUPS!G$12,0)*$FB$6+VLOOKUP($FA939,STREV,LOOKUPS!G$10,0)*$FC$6+VLOOKUP($FA939,LTREV,LOOKUPS!G$9,0)*$FD$6+VLOOKUP($FA939,CFP,LOOKUPS!G$6,0)*$FE$6+VLOOKUP($FA939,EP,LOOKUPS!G$8,0)*$FF$6+VLOOKUP($FA939,BM,LOOKUPS!G$5,0)*$FG$6+VLOOKUP($FA939,DIV,LOOKUPS!G$7,0)*$FH$6++VLOOKUP($FA939,SIZE,LOOKUPS!G$11,0)*$FI$6)</f>
        <v>2.7190000000000003</v>
      </c>
      <c r="FG939" s="1">
        <f>IF(ISERROR(VLOOKUP($FA939,MOM,LOOKUPS!H$12,0)*$FB$6+VLOOKUP($FA939,STREV,LOOKUPS!H$10,0)*$FC$6+VLOOKUP($FA939,LTREV,LOOKUPS!H$9,0)*$FD$6+VLOOKUP($FA939,CFP,LOOKUPS!H$6,0)*$FE$6+VLOOKUP($FA939,EP,LOOKUPS!H$8,0)*$FF$6+VLOOKUP($FA939,BM,LOOKUPS!H$5,0)*$FG$6+VLOOKUP($FA939,DIV,LOOKUPS!H$7,0)*$FH$6++VLOOKUP($FA939,SIZE,LOOKUPS!H$11,0)*$FI$6),"",VLOOKUP($FA939,MOM,LOOKUPS!H$12,0)*$FB$6+VLOOKUP($FA939,STREV,LOOKUPS!H$10,0)*$FC$6+VLOOKUP($FA939,LTREV,LOOKUPS!H$9,0)*$FD$6+VLOOKUP($FA939,CFP,LOOKUPS!H$6,0)*$FE$6+VLOOKUP($FA939,EP,LOOKUPS!H$8,0)*$FF$6+VLOOKUP($FA939,BM,LOOKUPS!H$5,0)*$FG$6+VLOOKUP($FA939,DIV,LOOKUPS!H$7,0)*$FH$6++VLOOKUP($FA939,SIZE,LOOKUPS!H$11,0)*$FI$6)</f>
        <v>2.8771</v>
      </c>
      <c r="FH939" s="1">
        <f>IF(ISERROR(VLOOKUP($FA939,MOM,LOOKUPS!I$12,0)*$FB$6+VLOOKUP($FA939,STREV,LOOKUPS!I$10,0)*$FC$6+VLOOKUP($FA939,LTREV,LOOKUPS!I$9,0)*$FD$6+VLOOKUP($FA939,CFP,LOOKUPS!I$6,0)*$FE$6+VLOOKUP($FA939,EP,LOOKUPS!I$8,0)*$FF$6+VLOOKUP($FA939,BM,LOOKUPS!I$5,0)*$FG$6+VLOOKUP($FA939,DIV,LOOKUPS!I$7,0)*$FH$6++VLOOKUP($FA939,SIZE,LOOKUPS!I$11,0)*$FI$6),"",VLOOKUP($FA939,MOM,LOOKUPS!I$12,0)*$FB$6+VLOOKUP($FA939,STREV,LOOKUPS!I$10,0)*$FC$6+VLOOKUP($FA939,LTREV,LOOKUPS!I$9,0)*$FD$6+VLOOKUP($FA939,CFP,LOOKUPS!I$6,0)*$FE$6+VLOOKUP($FA939,EP,LOOKUPS!I$8,0)*$FF$6+VLOOKUP($FA939,BM,LOOKUPS!I$5,0)*$FG$6+VLOOKUP($FA939,DIV,LOOKUPS!I$7,0)*$FH$6++VLOOKUP($FA939,SIZE,LOOKUPS!I$11,0)*$FI$6)</f>
        <v>2.7252999999999998</v>
      </c>
      <c r="FI939" s="1">
        <f>IF(ISERROR(VLOOKUP($FA939,MOM,LOOKUPS!J$12,0)*$FB$6+VLOOKUP($FA939,STREV,LOOKUPS!J$10,0)*$FC$6+VLOOKUP($FA939,LTREV,LOOKUPS!J$9,0)*$FD$6+VLOOKUP($FA939,CFP,LOOKUPS!J$6,0)*$FE$6+VLOOKUP($FA939,EP,LOOKUPS!J$8,0)*$FF$6+VLOOKUP($FA939,BM,LOOKUPS!J$5,0)*$FG$6+VLOOKUP($FA939,DIV,LOOKUPS!J$7,0)*$FH$6++VLOOKUP($FA939,SIZE,LOOKUPS!J$11,0)*$FI$6),"",VLOOKUP($FA939,MOM,LOOKUPS!J$12,0)*$FB$6+VLOOKUP($FA939,STREV,LOOKUPS!J$10,0)*$FC$6+VLOOKUP($FA939,LTREV,LOOKUPS!J$9,0)*$FD$6+VLOOKUP($FA939,CFP,LOOKUPS!J$6,0)*$FE$6+VLOOKUP($FA939,EP,LOOKUPS!J$8,0)*$FF$6+VLOOKUP($FA939,BM,LOOKUPS!J$5,0)*$FG$6+VLOOKUP($FA939,DIV,LOOKUPS!J$7,0)*$FH$6++VLOOKUP($FA939,SIZE,LOOKUPS!J$11,0)*$FI$6)</f>
        <v>3.0291000000000001</v>
      </c>
      <c r="FJ939" s="1">
        <f>IF(ISERROR(VLOOKUP($FA939,MOM,LOOKUPS!K$12,0)*$FB$6+VLOOKUP($FA939,STREV,LOOKUPS!K$10,0)*$FC$6+VLOOKUP($FA939,LTREV,LOOKUPS!K$9,0)*$FD$6+VLOOKUP($FA939,CFP,LOOKUPS!K$6,0)*$FE$6+VLOOKUP($FA939,EP,LOOKUPS!K$8,0)*$FF$6+VLOOKUP($FA939,BM,LOOKUPS!K$5,0)*$FG$6+VLOOKUP($FA939,DIV,LOOKUPS!K$7,0)*$FH$6++VLOOKUP($FA939,SIZE,LOOKUPS!K$11,0)*$FI$6),"",VLOOKUP($FA939,MOM,LOOKUPS!K$12,0)*$FB$6+VLOOKUP($FA939,STREV,LOOKUPS!K$10,0)*$FC$6+VLOOKUP($FA939,LTREV,LOOKUPS!K$9,0)*$FD$6+VLOOKUP($FA939,CFP,LOOKUPS!K$6,0)*$FE$6+VLOOKUP($FA939,EP,LOOKUPS!K$8,0)*$FF$6+VLOOKUP($FA939,BM,LOOKUPS!K$5,0)*$FG$6+VLOOKUP($FA939,DIV,LOOKUPS!K$7,0)*$FH$6++VLOOKUP($FA939,SIZE,LOOKUPS!K$11,0)*$FI$6)</f>
        <v>2.9252000000000002</v>
      </c>
      <c r="FK939" s="1">
        <f>IF(ISERROR(VLOOKUP($FA939,MOM,LOOKUPS!L$12,0)*$FB$6+VLOOKUP($FA939,STREV,LOOKUPS!L$10,0)*$FC$6+VLOOKUP($FA939,LTREV,LOOKUPS!L$9,0)*$FD$6+VLOOKUP($FA939,CFP,LOOKUPS!L$6,0)*$FE$6+VLOOKUP($FA939,EP,LOOKUPS!L$8,0)*$FF$6+VLOOKUP($FA939,BM,LOOKUPS!L$5,0)*$FG$6+VLOOKUP($FA939,DIV,LOOKUPS!L$7,0)*$FH$6++VLOOKUP($FA939,SIZE,LOOKUPS!L$11,0)*$FI$6),"",VLOOKUP($FA939,MOM,LOOKUPS!L$12,0)*$FB$6+VLOOKUP($FA939,STREV,LOOKUPS!L$10,0)*$FC$6+VLOOKUP($FA939,LTREV,LOOKUPS!L$9,0)*$FD$6+VLOOKUP($FA939,CFP,LOOKUPS!L$6,0)*$FE$6+VLOOKUP($FA939,EP,LOOKUPS!L$8,0)*$FF$6+VLOOKUP($FA939,BM,LOOKUPS!L$5,0)*$FG$6+VLOOKUP($FA939,DIV,LOOKUPS!L$7,0)*$FH$6++VLOOKUP($FA939,SIZE,LOOKUPS!L$11,0)*$FI$6)</f>
        <v>2.8494999999999999</v>
      </c>
    </row>
    <row r="940" spans="1:167" x14ac:dyDescent="0.3">
      <c r="A940" s="1">
        <v>200407</v>
      </c>
      <c r="B940" s="1">
        <v>-9.44</v>
      </c>
      <c r="C940" s="1">
        <v>-5.38</v>
      </c>
      <c r="D940" s="1">
        <v>-4.13</v>
      </c>
      <c r="E940" s="1">
        <v>-5.74</v>
      </c>
      <c r="F940" s="1">
        <v>-4.2699999999999996</v>
      </c>
      <c r="G940" s="1">
        <v>-3.45</v>
      </c>
      <c r="H940" s="1">
        <v>-5.51</v>
      </c>
      <c r="I940" s="1">
        <v>-6.09</v>
      </c>
      <c r="J940" s="1">
        <v>-6.61</v>
      </c>
      <c r="K940" s="1">
        <v>-8.77</v>
      </c>
      <c r="M940" s="1">
        <v>200308</v>
      </c>
      <c r="N940" s="1">
        <v>7.21</v>
      </c>
      <c r="O940" s="1">
        <v>5.64</v>
      </c>
      <c r="P940" s="1">
        <v>4.7699999999999996</v>
      </c>
      <c r="Q940" s="1">
        <v>3.47</v>
      </c>
      <c r="R940" s="1">
        <v>3.69</v>
      </c>
      <c r="S940" s="1">
        <v>4.01</v>
      </c>
      <c r="T940" s="1">
        <v>4.6900000000000004</v>
      </c>
      <c r="U940" s="1">
        <v>4.66</v>
      </c>
      <c r="V940" s="1">
        <v>4.16</v>
      </c>
      <c r="W940" s="1">
        <v>6.75</v>
      </c>
      <c r="Y940" s="1">
        <v>200807</v>
      </c>
      <c r="Z940" s="1">
        <v>1.03</v>
      </c>
      <c r="AA940" s="1">
        <v>3.37</v>
      </c>
      <c r="AB940" s="1">
        <v>3.92</v>
      </c>
      <c r="AC940" s="1">
        <v>2.46</v>
      </c>
      <c r="AD940" s="1">
        <v>2.9</v>
      </c>
      <c r="AE940" s="1">
        <v>3.58</v>
      </c>
      <c r="AF940" s="1">
        <v>2.35</v>
      </c>
      <c r="AG940" s="1">
        <v>0.93</v>
      </c>
      <c r="AH940" s="1">
        <v>2.5499999999999998</v>
      </c>
      <c r="AI940" s="1">
        <v>-3.19</v>
      </c>
      <c r="CA940" s="1">
        <v>200401</v>
      </c>
      <c r="CB940" s="1">
        <v>19.86</v>
      </c>
      <c r="CC940" s="1">
        <v>5.5</v>
      </c>
      <c r="CD940" s="1">
        <v>4.6100000000000003</v>
      </c>
      <c r="CE940" s="1">
        <v>9.2899999999999991</v>
      </c>
      <c r="CF940" s="1">
        <v>5.6</v>
      </c>
      <c r="CG940" s="1">
        <v>4.32</v>
      </c>
      <c r="CH940" s="1">
        <v>5.13</v>
      </c>
      <c r="CI940" s="1">
        <v>5.99</v>
      </c>
      <c r="CJ940" s="1">
        <v>10.3</v>
      </c>
      <c r="CK940" s="1">
        <v>5.14</v>
      </c>
      <c r="CL940" s="1">
        <v>6.15</v>
      </c>
      <c r="CM940" s="1">
        <v>5.26</v>
      </c>
      <c r="CN940" s="1">
        <v>3.44</v>
      </c>
      <c r="CO940" s="1">
        <v>5.5</v>
      </c>
      <c r="CP940" s="1">
        <v>4.8</v>
      </c>
      <c r="CQ940" s="1">
        <v>4.7</v>
      </c>
      <c r="CR940" s="1">
        <v>7</v>
      </c>
      <c r="CS940" s="1">
        <v>8.84</v>
      </c>
      <c r="CT940" s="1">
        <v>11.62</v>
      </c>
      <c r="CV940" s="1">
        <v>200501</v>
      </c>
      <c r="CW940" s="1">
        <v>-4.37</v>
      </c>
      <c r="CX940" s="1">
        <v>-1.71</v>
      </c>
      <c r="CY940" s="1">
        <v>-2.0099999999999998</v>
      </c>
      <c r="CZ940" s="1">
        <v>-2.02</v>
      </c>
      <c r="DA940" s="1">
        <v>-2.11</v>
      </c>
      <c r="DB940" s="1">
        <v>-1.36</v>
      </c>
      <c r="DC940" s="1">
        <v>-1.67</v>
      </c>
      <c r="DD940" s="1">
        <v>-2.11</v>
      </c>
      <c r="DE940" s="1">
        <v>-2.2599999999999998</v>
      </c>
      <c r="DF940" s="1">
        <v>-1.9</v>
      </c>
      <c r="DG940" s="1">
        <v>-2.2799999999999998</v>
      </c>
      <c r="DH940" s="1">
        <v>-0.93</v>
      </c>
      <c r="DI940" s="1">
        <v>-1.8</v>
      </c>
      <c r="DJ940" s="1">
        <v>-2.0299999999999998</v>
      </c>
      <c r="DK940" s="1">
        <v>-1.33</v>
      </c>
      <c r="DL940" s="1">
        <v>-2.65</v>
      </c>
      <c r="DM940" s="1">
        <v>-1.57</v>
      </c>
      <c r="DN940" s="1">
        <v>-2.59</v>
      </c>
      <c r="DO940" s="1">
        <v>-1.76</v>
      </c>
      <c r="DQ940" s="1">
        <v>200401</v>
      </c>
      <c r="DR940" s="1">
        <v>-99.99</v>
      </c>
      <c r="DS940" s="1">
        <v>9.09</v>
      </c>
      <c r="DT940" s="1">
        <v>3.53</v>
      </c>
      <c r="DU940" s="1">
        <v>1.96</v>
      </c>
      <c r="DV940" s="1">
        <v>9.69</v>
      </c>
      <c r="DW940" s="1">
        <v>4.53</v>
      </c>
      <c r="DX940" s="1">
        <v>3.03</v>
      </c>
      <c r="DY940" s="1">
        <v>2.61</v>
      </c>
      <c r="DZ940" s="1">
        <v>1.94</v>
      </c>
      <c r="EA940" s="1">
        <v>10.66</v>
      </c>
      <c r="EB940" s="1">
        <v>6.17</v>
      </c>
      <c r="EC940" s="1">
        <v>4.6100000000000003</v>
      </c>
      <c r="ED940" s="1">
        <v>4.4400000000000004</v>
      </c>
      <c r="EE940" s="1">
        <v>3.13</v>
      </c>
      <c r="EF940" s="1">
        <v>2.92</v>
      </c>
      <c r="EG940" s="1">
        <v>3.19</v>
      </c>
      <c r="EH940" s="1">
        <v>2</v>
      </c>
      <c r="EI940" s="1">
        <v>2.7</v>
      </c>
      <c r="EJ940" s="1">
        <v>1.1000000000000001</v>
      </c>
      <c r="EL940">
        <v>200401</v>
      </c>
      <c r="EM940">
        <v>2.15</v>
      </c>
      <c r="EN940">
        <v>2.5299999999999998</v>
      </c>
      <c r="EO940">
        <v>2.4500000000000002</v>
      </c>
      <c r="EP940">
        <v>7.0000000000000007E-2</v>
      </c>
      <c r="ER940" s="1">
        <v>200407</v>
      </c>
      <c r="ES940" s="1">
        <v>-2.2799999999999998</v>
      </c>
      <c r="EU940" s="1">
        <v>200308</v>
      </c>
      <c r="EV940" s="1">
        <v>-1.46</v>
      </c>
      <c r="EX940" s="1">
        <v>200807</v>
      </c>
      <c r="EY940" s="1">
        <v>7.5</v>
      </c>
      <c r="FA940" s="1">
        <v>200407</v>
      </c>
      <c r="FB940" s="1">
        <f>IF(ISERROR(VLOOKUP($FA940,MOM,LOOKUPS!C$12,0)*$FB$6+VLOOKUP($FA940,STREV,LOOKUPS!C$10,0)*$FC$6+VLOOKUP($FA940,LTREV,LOOKUPS!C$9,0)*$FD$6+VLOOKUP($FA940,CFP,LOOKUPS!C$6,0)*$FE$6+VLOOKUP($FA940,EP,LOOKUPS!C$8,0)*$FF$6+VLOOKUP($FA940,BM,LOOKUPS!C$5,0)*$FG$6+VLOOKUP($FA940,DIV,LOOKUPS!C$7,0)*$FH$6++VLOOKUP($FA940,SIZE,LOOKUPS!C$11,0)*$FI$6),"",VLOOKUP($FA940,MOM,LOOKUPS!C$12,0)*$FB$6+VLOOKUP($FA940,STREV,LOOKUPS!C$10,0)*$FC$6+VLOOKUP($FA940,LTREV,LOOKUPS!C$9,0)*$FD$6+VLOOKUP($FA940,CFP,LOOKUPS!C$6,0)*$FE$6+VLOOKUP($FA940,EP,LOOKUPS!C$8,0)*$FF$6+VLOOKUP($FA940,BM,LOOKUPS!C$5,0)*$FG$6+VLOOKUP($FA940,DIV,LOOKUPS!C$7,0)*$FH$6++VLOOKUP($FA940,SIZE,LOOKUPS!C$11,0)*$FI$6)</f>
        <v>-9.5168999999999997</v>
      </c>
      <c r="FC940" s="1">
        <f>IF(ISERROR(VLOOKUP($FA940,MOM,LOOKUPS!D$12,0)*$FB$6+VLOOKUP($FA940,STREV,LOOKUPS!D$10,0)*$FC$6+VLOOKUP($FA940,LTREV,LOOKUPS!D$9,0)*$FD$6+VLOOKUP($FA940,CFP,LOOKUPS!D$6,0)*$FE$6+VLOOKUP($FA940,EP,LOOKUPS!D$8,0)*$FF$6+VLOOKUP($FA940,BM,LOOKUPS!D$5,0)*$FG$6+VLOOKUP($FA940,DIV,LOOKUPS!D$7,0)*$FH$6++VLOOKUP($FA940,SIZE,LOOKUPS!D$11,0)*$FI$6),"",VLOOKUP($FA940,MOM,LOOKUPS!D$12,0)*$FB$6+VLOOKUP($FA940,STREV,LOOKUPS!D$10,0)*$FC$6+VLOOKUP($FA940,LTREV,LOOKUPS!D$9,0)*$FD$6+VLOOKUP($FA940,CFP,LOOKUPS!D$6,0)*$FE$6+VLOOKUP($FA940,EP,LOOKUPS!D$8,0)*$FF$6+VLOOKUP($FA940,BM,LOOKUPS!D$5,0)*$FG$6+VLOOKUP($FA940,DIV,LOOKUPS!D$7,0)*$FH$6++VLOOKUP($FA940,SIZE,LOOKUPS!D$11,0)*$FI$6)</f>
        <v>-6.6791</v>
      </c>
      <c r="FD940" s="1">
        <f>IF(ISERROR(VLOOKUP($FA940,MOM,LOOKUPS!E$12,0)*$FB$6+VLOOKUP($FA940,STREV,LOOKUPS!E$10,0)*$FC$6+VLOOKUP($FA940,LTREV,LOOKUPS!E$9,0)*$FD$6+VLOOKUP($FA940,CFP,LOOKUPS!E$6,0)*$FE$6+VLOOKUP($FA940,EP,LOOKUPS!E$8,0)*$FF$6+VLOOKUP($FA940,BM,LOOKUPS!E$5,0)*$FG$6+VLOOKUP($FA940,DIV,LOOKUPS!E$7,0)*$FH$6++VLOOKUP($FA940,SIZE,LOOKUPS!E$11,0)*$FI$6),"",VLOOKUP($FA940,MOM,LOOKUPS!E$12,0)*$FB$6+VLOOKUP($FA940,STREV,LOOKUPS!E$10,0)*$FC$6+VLOOKUP($FA940,LTREV,LOOKUPS!E$9,0)*$FD$6+VLOOKUP($FA940,CFP,LOOKUPS!E$6,0)*$FE$6+VLOOKUP($FA940,EP,LOOKUPS!E$8,0)*$FF$6+VLOOKUP($FA940,BM,LOOKUPS!E$5,0)*$FG$6+VLOOKUP($FA940,DIV,LOOKUPS!E$7,0)*$FH$6++VLOOKUP($FA940,SIZE,LOOKUPS!E$11,0)*$FI$6)</f>
        <v>-5.8774000000000006</v>
      </c>
      <c r="FE940" s="1">
        <f>IF(ISERROR(VLOOKUP($FA940,MOM,LOOKUPS!F$12,0)*$FB$6+VLOOKUP($FA940,STREV,LOOKUPS!F$10,0)*$FC$6+VLOOKUP($FA940,LTREV,LOOKUPS!F$9,0)*$FD$6+VLOOKUP($FA940,CFP,LOOKUPS!F$6,0)*$FE$6+VLOOKUP($FA940,EP,LOOKUPS!F$8,0)*$FF$6+VLOOKUP($FA940,BM,LOOKUPS!F$5,0)*$FG$6+VLOOKUP($FA940,DIV,LOOKUPS!F$7,0)*$FH$6++VLOOKUP($FA940,SIZE,LOOKUPS!F$11,0)*$FI$6),"",VLOOKUP($FA940,MOM,LOOKUPS!F$12,0)*$FB$6+VLOOKUP($FA940,STREV,LOOKUPS!F$10,0)*$FC$6+VLOOKUP($FA940,LTREV,LOOKUPS!F$9,0)*$FD$6+VLOOKUP($FA940,CFP,LOOKUPS!F$6,0)*$FE$6+VLOOKUP($FA940,EP,LOOKUPS!F$8,0)*$FF$6+VLOOKUP($FA940,BM,LOOKUPS!F$5,0)*$FG$6+VLOOKUP($FA940,DIV,LOOKUPS!F$7,0)*$FH$6++VLOOKUP($FA940,SIZE,LOOKUPS!F$11,0)*$FI$6)</f>
        <v>-5.7714999999999996</v>
      </c>
      <c r="FF940" s="1">
        <f>IF(ISERROR(VLOOKUP($FA940,MOM,LOOKUPS!G$12,0)*$FB$6+VLOOKUP($FA940,STREV,LOOKUPS!G$10,0)*$FC$6+VLOOKUP($FA940,LTREV,LOOKUPS!G$9,0)*$FD$6+VLOOKUP($FA940,CFP,LOOKUPS!G$6,0)*$FE$6+VLOOKUP($FA940,EP,LOOKUPS!G$8,0)*$FF$6+VLOOKUP($FA940,BM,LOOKUPS!G$5,0)*$FG$6+VLOOKUP($FA940,DIV,LOOKUPS!G$7,0)*$FH$6++VLOOKUP($FA940,SIZE,LOOKUPS!G$11,0)*$FI$6),"",VLOOKUP($FA940,MOM,LOOKUPS!G$12,0)*$FB$6+VLOOKUP($FA940,STREV,LOOKUPS!G$10,0)*$FC$6+VLOOKUP($FA940,LTREV,LOOKUPS!G$9,0)*$FD$6+VLOOKUP($FA940,CFP,LOOKUPS!G$6,0)*$FE$6+VLOOKUP($FA940,EP,LOOKUPS!G$8,0)*$FF$6+VLOOKUP($FA940,BM,LOOKUPS!G$5,0)*$FG$6+VLOOKUP($FA940,DIV,LOOKUPS!G$7,0)*$FH$6++VLOOKUP($FA940,SIZE,LOOKUPS!G$11,0)*$FI$6)</f>
        <v>-4.6973000000000003</v>
      </c>
      <c r="FG940" s="1">
        <f>IF(ISERROR(VLOOKUP($FA940,MOM,LOOKUPS!H$12,0)*$FB$6+VLOOKUP($FA940,STREV,LOOKUPS!H$10,0)*$FC$6+VLOOKUP($FA940,LTREV,LOOKUPS!H$9,0)*$FD$6+VLOOKUP($FA940,CFP,LOOKUPS!H$6,0)*$FE$6+VLOOKUP($FA940,EP,LOOKUPS!H$8,0)*$FF$6+VLOOKUP($FA940,BM,LOOKUPS!H$5,0)*$FG$6+VLOOKUP($FA940,DIV,LOOKUPS!H$7,0)*$FH$6++VLOOKUP($FA940,SIZE,LOOKUPS!H$11,0)*$FI$6),"",VLOOKUP($FA940,MOM,LOOKUPS!H$12,0)*$FB$6+VLOOKUP($FA940,STREV,LOOKUPS!H$10,0)*$FC$6+VLOOKUP($FA940,LTREV,LOOKUPS!H$9,0)*$FD$6+VLOOKUP($FA940,CFP,LOOKUPS!H$6,0)*$FE$6+VLOOKUP($FA940,EP,LOOKUPS!H$8,0)*$FF$6+VLOOKUP($FA940,BM,LOOKUPS!H$5,0)*$FG$6+VLOOKUP($FA940,DIV,LOOKUPS!H$7,0)*$FH$6++VLOOKUP($FA940,SIZE,LOOKUPS!H$11,0)*$FI$6)</f>
        <v>-4.7000999999999999</v>
      </c>
      <c r="FH940" s="1">
        <f>IF(ISERROR(VLOOKUP($FA940,MOM,LOOKUPS!I$12,0)*$FB$6+VLOOKUP($FA940,STREV,LOOKUPS!I$10,0)*$FC$6+VLOOKUP($FA940,LTREV,LOOKUPS!I$9,0)*$FD$6+VLOOKUP($FA940,CFP,LOOKUPS!I$6,0)*$FE$6+VLOOKUP($FA940,EP,LOOKUPS!I$8,0)*$FF$6+VLOOKUP($FA940,BM,LOOKUPS!I$5,0)*$FG$6+VLOOKUP($FA940,DIV,LOOKUPS!I$7,0)*$FH$6++VLOOKUP($FA940,SIZE,LOOKUPS!I$11,0)*$FI$6),"",VLOOKUP($FA940,MOM,LOOKUPS!I$12,0)*$FB$6+VLOOKUP($FA940,STREV,LOOKUPS!I$10,0)*$FC$6+VLOOKUP($FA940,LTREV,LOOKUPS!I$9,0)*$FD$6+VLOOKUP($FA940,CFP,LOOKUPS!I$6,0)*$FE$6+VLOOKUP($FA940,EP,LOOKUPS!I$8,0)*$FF$6+VLOOKUP($FA940,BM,LOOKUPS!I$5,0)*$FG$6+VLOOKUP($FA940,DIV,LOOKUPS!I$7,0)*$FH$6++VLOOKUP($FA940,SIZE,LOOKUPS!I$11,0)*$FI$6)</f>
        <v>-5.2437000000000005</v>
      </c>
      <c r="FI940" s="1">
        <f>IF(ISERROR(VLOOKUP($FA940,MOM,LOOKUPS!J$12,0)*$FB$6+VLOOKUP($FA940,STREV,LOOKUPS!J$10,0)*$FC$6+VLOOKUP($FA940,LTREV,LOOKUPS!J$9,0)*$FD$6+VLOOKUP($FA940,CFP,LOOKUPS!J$6,0)*$FE$6+VLOOKUP($FA940,EP,LOOKUPS!J$8,0)*$FF$6+VLOOKUP($FA940,BM,LOOKUPS!J$5,0)*$FG$6+VLOOKUP($FA940,DIV,LOOKUPS!J$7,0)*$FH$6++VLOOKUP($FA940,SIZE,LOOKUPS!J$11,0)*$FI$6),"",VLOOKUP($FA940,MOM,LOOKUPS!J$12,0)*$FB$6+VLOOKUP($FA940,STREV,LOOKUPS!J$10,0)*$FC$6+VLOOKUP($FA940,LTREV,LOOKUPS!J$9,0)*$FD$6+VLOOKUP($FA940,CFP,LOOKUPS!J$6,0)*$FE$6+VLOOKUP($FA940,EP,LOOKUPS!J$8,0)*$FF$6+VLOOKUP($FA940,BM,LOOKUPS!J$5,0)*$FG$6+VLOOKUP($FA940,DIV,LOOKUPS!J$7,0)*$FH$6++VLOOKUP($FA940,SIZE,LOOKUPS!J$11,0)*$FI$6)</f>
        <v>-5.2445000000000004</v>
      </c>
      <c r="FJ940" s="1">
        <f>IF(ISERROR(VLOOKUP($FA940,MOM,LOOKUPS!K$12,0)*$FB$6+VLOOKUP($FA940,STREV,LOOKUPS!K$10,0)*$FC$6+VLOOKUP($FA940,LTREV,LOOKUPS!K$9,0)*$FD$6+VLOOKUP($FA940,CFP,LOOKUPS!K$6,0)*$FE$6+VLOOKUP($FA940,EP,LOOKUPS!K$8,0)*$FF$6+VLOOKUP($FA940,BM,LOOKUPS!K$5,0)*$FG$6+VLOOKUP($FA940,DIV,LOOKUPS!K$7,0)*$FH$6++VLOOKUP($FA940,SIZE,LOOKUPS!K$11,0)*$FI$6),"",VLOOKUP($FA940,MOM,LOOKUPS!K$12,0)*$FB$6+VLOOKUP($FA940,STREV,LOOKUPS!K$10,0)*$FC$6+VLOOKUP($FA940,LTREV,LOOKUPS!K$9,0)*$FD$6+VLOOKUP($FA940,CFP,LOOKUPS!K$6,0)*$FE$6+VLOOKUP($FA940,EP,LOOKUPS!K$8,0)*$FF$6+VLOOKUP($FA940,BM,LOOKUPS!K$5,0)*$FG$6+VLOOKUP($FA940,DIV,LOOKUPS!K$7,0)*$FH$6++VLOOKUP($FA940,SIZE,LOOKUPS!K$11,0)*$FI$6)</f>
        <v>-5.5610999999999997</v>
      </c>
      <c r="FK940" s="1">
        <f>IF(ISERROR(VLOOKUP($FA940,MOM,LOOKUPS!L$12,0)*$FB$6+VLOOKUP($FA940,STREV,LOOKUPS!L$10,0)*$FC$6+VLOOKUP($FA940,LTREV,LOOKUPS!L$9,0)*$FD$6+VLOOKUP($FA940,CFP,LOOKUPS!L$6,0)*$FE$6+VLOOKUP($FA940,EP,LOOKUPS!L$8,0)*$FF$6+VLOOKUP($FA940,BM,LOOKUPS!L$5,0)*$FG$6+VLOOKUP($FA940,DIV,LOOKUPS!L$7,0)*$FH$6++VLOOKUP($FA940,SIZE,LOOKUPS!L$11,0)*$FI$6),"",VLOOKUP($FA940,MOM,LOOKUPS!L$12,0)*$FB$6+VLOOKUP($FA940,STREV,LOOKUPS!L$10,0)*$FC$6+VLOOKUP($FA940,LTREV,LOOKUPS!L$9,0)*$FD$6+VLOOKUP($FA940,CFP,LOOKUPS!L$6,0)*$FE$6+VLOOKUP($FA940,EP,LOOKUPS!L$8,0)*$FF$6+VLOOKUP($FA940,BM,LOOKUPS!L$5,0)*$FG$6+VLOOKUP($FA940,DIV,LOOKUPS!L$7,0)*$FH$6++VLOOKUP($FA940,SIZE,LOOKUPS!L$11,0)*$FI$6)</f>
        <v>-7.0705000000000009</v>
      </c>
    </row>
    <row r="941" spans="1:167" x14ac:dyDescent="0.3">
      <c r="A941" s="1">
        <v>200408</v>
      </c>
      <c r="B941" s="1">
        <v>-2.56</v>
      </c>
      <c r="C941" s="1">
        <v>0.23</v>
      </c>
      <c r="D941" s="1">
        <v>-0.37</v>
      </c>
      <c r="E941" s="1">
        <v>-0.57999999999999996</v>
      </c>
      <c r="F941" s="1">
        <v>-0.74</v>
      </c>
      <c r="G941" s="1">
        <v>0.19</v>
      </c>
      <c r="H941" s="1">
        <v>-1.45</v>
      </c>
      <c r="I941" s="1">
        <v>-1.17</v>
      </c>
      <c r="J941" s="1">
        <v>-1.51</v>
      </c>
      <c r="K941" s="1">
        <v>-3.08</v>
      </c>
      <c r="M941" s="1">
        <v>200309</v>
      </c>
      <c r="N941" s="1">
        <v>5.31</v>
      </c>
      <c r="O941" s="1">
        <v>2.6</v>
      </c>
      <c r="P941" s="1">
        <v>3.28</v>
      </c>
      <c r="Q941" s="1">
        <v>0.67</v>
      </c>
      <c r="R941" s="1">
        <v>1.1299999999999999</v>
      </c>
      <c r="S941" s="1">
        <v>1.39</v>
      </c>
      <c r="T941" s="1">
        <v>2.0099999999999998</v>
      </c>
      <c r="U941" s="1">
        <v>1.19</v>
      </c>
      <c r="V941" s="1">
        <v>0.4</v>
      </c>
      <c r="W941" s="1">
        <v>2.2799999999999998</v>
      </c>
      <c r="Y941" s="1">
        <v>200808</v>
      </c>
      <c r="Z941" s="1">
        <v>0.88</v>
      </c>
      <c r="AA941" s="1">
        <v>3.79</v>
      </c>
      <c r="AB941" s="1">
        <v>4.47</v>
      </c>
      <c r="AC941" s="1">
        <v>3.05</v>
      </c>
      <c r="AD941" s="1">
        <v>4.8600000000000003</v>
      </c>
      <c r="AE941" s="1">
        <v>3.33</v>
      </c>
      <c r="AF941" s="1">
        <v>1.1299999999999999</v>
      </c>
      <c r="AG941" s="1">
        <v>4.18</v>
      </c>
      <c r="AH941" s="1">
        <v>3.96</v>
      </c>
      <c r="AI941" s="1">
        <v>2.19</v>
      </c>
      <c r="CA941" s="1">
        <v>200402</v>
      </c>
      <c r="CB941" s="1">
        <v>-1.54</v>
      </c>
      <c r="CC941" s="1">
        <v>0.83</v>
      </c>
      <c r="CD941" s="1">
        <v>1.25</v>
      </c>
      <c r="CE941" s="1">
        <v>1.3</v>
      </c>
      <c r="CF941" s="1">
        <v>0.83</v>
      </c>
      <c r="CG941" s="1">
        <v>1.1599999999999999</v>
      </c>
      <c r="CH941" s="1">
        <v>1.08</v>
      </c>
      <c r="CI941" s="1">
        <v>1.29</v>
      </c>
      <c r="CJ941" s="1">
        <v>1.33</v>
      </c>
      <c r="CK941" s="1">
        <v>0.71</v>
      </c>
      <c r="CL941" s="1">
        <v>0.97</v>
      </c>
      <c r="CM941" s="1">
        <v>0.84</v>
      </c>
      <c r="CN941" s="1">
        <v>1.45</v>
      </c>
      <c r="CO941" s="1">
        <v>1.94</v>
      </c>
      <c r="CP941" s="1">
        <v>0.33</v>
      </c>
      <c r="CQ941" s="1">
        <v>1.37</v>
      </c>
      <c r="CR941" s="1">
        <v>1.24</v>
      </c>
      <c r="CS941" s="1">
        <v>1.97</v>
      </c>
      <c r="CT941" s="1">
        <v>0.74</v>
      </c>
      <c r="CV941" s="1">
        <v>200502</v>
      </c>
      <c r="CW941" s="1">
        <v>0.66</v>
      </c>
      <c r="CX941" s="1">
        <v>2.46</v>
      </c>
      <c r="CY941" s="1">
        <v>1.74</v>
      </c>
      <c r="CZ941" s="1">
        <v>0.96</v>
      </c>
      <c r="DA941" s="1">
        <v>2.87</v>
      </c>
      <c r="DB941" s="1">
        <v>1.95</v>
      </c>
      <c r="DC941" s="1">
        <v>2.27</v>
      </c>
      <c r="DD941" s="1">
        <v>0.5</v>
      </c>
      <c r="DE941" s="1">
        <v>1.26</v>
      </c>
      <c r="DF941" s="1">
        <v>3.19</v>
      </c>
      <c r="DG941" s="1">
        <v>2.6</v>
      </c>
      <c r="DH941" s="1">
        <v>1.65</v>
      </c>
      <c r="DI941" s="1">
        <v>2.2599999999999998</v>
      </c>
      <c r="DJ941" s="1">
        <v>2.0499999999999998</v>
      </c>
      <c r="DK941" s="1">
        <v>2.4700000000000002</v>
      </c>
      <c r="DL941" s="1">
        <v>0.59</v>
      </c>
      <c r="DM941" s="1">
        <v>0.42</v>
      </c>
      <c r="DN941" s="1">
        <v>0.69</v>
      </c>
      <c r="DO941" s="1">
        <v>2.1</v>
      </c>
      <c r="DQ941" s="1">
        <v>200402</v>
      </c>
      <c r="DR941" s="1">
        <v>-99.99</v>
      </c>
      <c r="DS941" s="1">
        <v>0.64</v>
      </c>
      <c r="DT941" s="1">
        <v>1.88</v>
      </c>
      <c r="DU941" s="1">
        <v>2.19</v>
      </c>
      <c r="DV941" s="1">
        <v>0.7</v>
      </c>
      <c r="DW941" s="1">
        <v>0.73</v>
      </c>
      <c r="DX941" s="1">
        <v>1.92</v>
      </c>
      <c r="DY941" s="1">
        <v>2.44</v>
      </c>
      <c r="DZ941" s="1">
        <v>2.2000000000000002</v>
      </c>
      <c r="EA941" s="1">
        <v>0.8</v>
      </c>
      <c r="EB941" s="1">
        <v>0.34</v>
      </c>
      <c r="EC941" s="1">
        <v>0.17</v>
      </c>
      <c r="ED941" s="1">
        <v>1.35</v>
      </c>
      <c r="EE941" s="1">
        <v>1.01</v>
      </c>
      <c r="EF941" s="1">
        <v>3</v>
      </c>
      <c r="EG941" s="1">
        <v>2.69</v>
      </c>
      <c r="EH941" s="1">
        <v>2.17</v>
      </c>
      <c r="EI941" s="1">
        <v>2.39</v>
      </c>
      <c r="EJ941" s="1">
        <v>1.98</v>
      </c>
      <c r="EL941">
        <v>200402</v>
      </c>
      <c r="EM941">
        <v>1.4</v>
      </c>
      <c r="EN941">
        <v>-1.56</v>
      </c>
      <c r="EO941">
        <v>0.86</v>
      </c>
      <c r="EP941">
        <v>0.06</v>
      </c>
      <c r="ER941" s="1">
        <v>200408</v>
      </c>
      <c r="ES941" s="1">
        <v>-1.58</v>
      </c>
      <c r="EU941" s="1">
        <v>200309</v>
      </c>
      <c r="EV941" s="1">
        <v>4.51</v>
      </c>
      <c r="EX941" s="1">
        <v>200808</v>
      </c>
      <c r="EY941" s="1">
        <v>1.1000000000000001</v>
      </c>
      <c r="FA941" s="1">
        <v>200408</v>
      </c>
      <c r="FB941" s="1">
        <f>IF(ISERROR(VLOOKUP($FA941,MOM,LOOKUPS!C$12,0)*$FB$6+VLOOKUP($FA941,STREV,LOOKUPS!C$10,0)*$FC$6+VLOOKUP($FA941,LTREV,LOOKUPS!C$9,0)*$FD$6+VLOOKUP($FA941,CFP,LOOKUPS!C$6,0)*$FE$6+VLOOKUP($FA941,EP,LOOKUPS!C$8,0)*$FF$6+VLOOKUP($FA941,BM,LOOKUPS!C$5,0)*$FG$6+VLOOKUP($FA941,DIV,LOOKUPS!C$7,0)*$FH$6++VLOOKUP($FA941,SIZE,LOOKUPS!C$11,0)*$FI$6),"",VLOOKUP($FA941,MOM,LOOKUPS!C$12,0)*$FB$6+VLOOKUP($FA941,STREV,LOOKUPS!C$10,0)*$FC$6+VLOOKUP($FA941,LTREV,LOOKUPS!C$9,0)*$FD$6+VLOOKUP($FA941,CFP,LOOKUPS!C$6,0)*$FE$6+VLOOKUP($FA941,EP,LOOKUPS!C$8,0)*$FF$6+VLOOKUP($FA941,BM,LOOKUPS!C$5,0)*$FG$6+VLOOKUP($FA941,DIV,LOOKUPS!C$7,0)*$FH$6++VLOOKUP($FA941,SIZE,LOOKUPS!C$11,0)*$FI$6)</f>
        <v>-2.2789000000000001</v>
      </c>
      <c r="FC941" s="1">
        <f>IF(ISERROR(VLOOKUP($FA941,MOM,LOOKUPS!D$12,0)*$FB$6+VLOOKUP($FA941,STREV,LOOKUPS!D$10,0)*$FC$6+VLOOKUP($FA941,LTREV,LOOKUPS!D$9,0)*$FD$6+VLOOKUP($FA941,CFP,LOOKUPS!D$6,0)*$FE$6+VLOOKUP($FA941,EP,LOOKUPS!D$8,0)*$FF$6+VLOOKUP($FA941,BM,LOOKUPS!D$5,0)*$FG$6+VLOOKUP($FA941,DIV,LOOKUPS!D$7,0)*$FH$6++VLOOKUP($FA941,SIZE,LOOKUPS!D$11,0)*$FI$6),"",VLOOKUP($FA941,MOM,LOOKUPS!D$12,0)*$FB$6+VLOOKUP($FA941,STREV,LOOKUPS!D$10,0)*$FC$6+VLOOKUP($FA941,LTREV,LOOKUPS!D$9,0)*$FD$6+VLOOKUP($FA941,CFP,LOOKUPS!D$6,0)*$FE$6+VLOOKUP($FA941,EP,LOOKUPS!D$8,0)*$FF$6+VLOOKUP($FA941,BM,LOOKUPS!D$5,0)*$FG$6+VLOOKUP($FA941,DIV,LOOKUPS!D$7,0)*$FH$6++VLOOKUP($FA941,SIZE,LOOKUPS!D$11,0)*$FI$6)</f>
        <v>-1.0873999999999999</v>
      </c>
      <c r="FD941" s="1">
        <f>IF(ISERROR(VLOOKUP($FA941,MOM,LOOKUPS!E$12,0)*$FB$6+VLOOKUP($FA941,STREV,LOOKUPS!E$10,0)*$FC$6+VLOOKUP($FA941,LTREV,LOOKUPS!E$9,0)*$FD$6+VLOOKUP($FA941,CFP,LOOKUPS!E$6,0)*$FE$6+VLOOKUP($FA941,EP,LOOKUPS!E$8,0)*$FF$6+VLOOKUP($FA941,BM,LOOKUPS!E$5,0)*$FG$6+VLOOKUP($FA941,DIV,LOOKUPS!E$7,0)*$FH$6++VLOOKUP($FA941,SIZE,LOOKUPS!E$11,0)*$FI$6),"",VLOOKUP($FA941,MOM,LOOKUPS!E$12,0)*$FB$6+VLOOKUP($FA941,STREV,LOOKUPS!E$10,0)*$FC$6+VLOOKUP($FA941,LTREV,LOOKUPS!E$9,0)*$FD$6+VLOOKUP($FA941,CFP,LOOKUPS!E$6,0)*$FE$6+VLOOKUP($FA941,EP,LOOKUPS!E$8,0)*$FF$6+VLOOKUP($FA941,BM,LOOKUPS!E$5,0)*$FG$6+VLOOKUP($FA941,DIV,LOOKUPS!E$7,0)*$FH$6++VLOOKUP($FA941,SIZE,LOOKUPS!E$11,0)*$FI$6)</f>
        <v>-0.61010000000000009</v>
      </c>
      <c r="FE941" s="1">
        <f>IF(ISERROR(VLOOKUP($FA941,MOM,LOOKUPS!F$12,0)*$FB$6+VLOOKUP($FA941,STREV,LOOKUPS!F$10,0)*$FC$6+VLOOKUP($FA941,LTREV,LOOKUPS!F$9,0)*$FD$6+VLOOKUP($FA941,CFP,LOOKUPS!F$6,0)*$FE$6+VLOOKUP($FA941,EP,LOOKUPS!F$8,0)*$FF$6+VLOOKUP($FA941,BM,LOOKUPS!F$5,0)*$FG$6+VLOOKUP($FA941,DIV,LOOKUPS!F$7,0)*$FH$6++VLOOKUP($FA941,SIZE,LOOKUPS!F$11,0)*$FI$6),"",VLOOKUP($FA941,MOM,LOOKUPS!F$12,0)*$FB$6+VLOOKUP($FA941,STREV,LOOKUPS!F$10,0)*$FC$6+VLOOKUP($FA941,LTREV,LOOKUPS!F$9,0)*$FD$6+VLOOKUP($FA941,CFP,LOOKUPS!F$6,0)*$FE$6+VLOOKUP($FA941,EP,LOOKUPS!F$8,0)*$FF$6+VLOOKUP($FA941,BM,LOOKUPS!F$5,0)*$FG$6+VLOOKUP($FA941,DIV,LOOKUPS!F$7,0)*$FH$6++VLOOKUP($FA941,SIZE,LOOKUPS!F$11,0)*$FI$6)</f>
        <v>-0.46299999999999997</v>
      </c>
      <c r="FF941" s="1">
        <f>IF(ISERROR(VLOOKUP($FA941,MOM,LOOKUPS!G$12,0)*$FB$6+VLOOKUP($FA941,STREV,LOOKUPS!G$10,0)*$FC$6+VLOOKUP($FA941,LTREV,LOOKUPS!G$9,0)*$FD$6+VLOOKUP($FA941,CFP,LOOKUPS!G$6,0)*$FE$6+VLOOKUP($FA941,EP,LOOKUPS!G$8,0)*$FF$6+VLOOKUP($FA941,BM,LOOKUPS!G$5,0)*$FG$6+VLOOKUP($FA941,DIV,LOOKUPS!G$7,0)*$FH$6++VLOOKUP($FA941,SIZE,LOOKUPS!G$11,0)*$FI$6),"",VLOOKUP($FA941,MOM,LOOKUPS!G$12,0)*$FB$6+VLOOKUP($FA941,STREV,LOOKUPS!G$10,0)*$FC$6+VLOOKUP($FA941,LTREV,LOOKUPS!G$9,0)*$FD$6+VLOOKUP($FA941,CFP,LOOKUPS!G$6,0)*$FE$6+VLOOKUP($FA941,EP,LOOKUPS!G$8,0)*$FF$6+VLOOKUP($FA941,BM,LOOKUPS!G$5,0)*$FG$6+VLOOKUP($FA941,DIV,LOOKUPS!G$7,0)*$FH$6++VLOOKUP($FA941,SIZE,LOOKUPS!G$11,0)*$FI$6)</f>
        <v>-0.65539999999999998</v>
      </c>
      <c r="FG941" s="1">
        <f>IF(ISERROR(VLOOKUP($FA941,MOM,LOOKUPS!H$12,0)*$FB$6+VLOOKUP($FA941,STREV,LOOKUPS!H$10,0)*$FC$6+VLOOKUP($FA941,LTREV,LOOKUPS!H$9,0)*$FD$6+VLOOKUP($FA941,CFP,LOOKUPS!H$6,0)*$FE$6+VLOOKUP($FA941,EP,LOOKUPS!H$8,0)*$FF$6+VLOOKUP($FA941,BM,LOOKUPS!H$5,0)*$FG$6+VLOOKUP($FA941,DIV,LOOKUPS!H$7,0)*$FH$6++VLOOKUP($FA941,SIZE,LOOKUPS!H$11,0)*$FI$6),"",VLOOKUP($FA941,MOM,LOOKUPS!H$12,0)*$FB$6+VLOOKUP($FA941,STREV,LOOKUPS!H$10,0)*$FC$6+VLOOKUP($FA941,LTREV,LOOKUPS!H$9,0)*$FD$6+VLOOKUP($FA941,CFP,LOOKUPS!H$6,0)*$FE$6+VLOOKUP($FA941,EP,LOOKUPS!H$8,0)*$FF$6+VLOOKUP($FA941,BM,LOOKUPS!H$5,0)*$FG$6+VLOOKUP($FA941,DIV,LOOKUPS!H$7,0)*$FH$6++VLOOKUP($FA941,SIZE,LOOKUPS!H$11,0)*$FI$6)</f>
        <v>-0.20630000000000004</v>
      </c>
      <c r="FH941" s="1">
        <f>IF(ISERROR(VLOOKUP($FA941,MOM,LOOKUPS!I$12,0)*$FB$6+VLOOKUP($FA941,STREV,LOOKUPS!I$10,0)*$FC$6+VLOOKUP($FA941,LTREV,LOOKUPS!I$9,0)*$FD$6+VLOOKUP($FA941,CFP,LOOKUPS!I$6,0)*$FE$6+VLOOKUP($FA941,EP,LOOKUPS!I$8,0)*$FF$6+VLOOKUP($FA941,BM,LOOKUPS!I$5,0)*$FG$6+VLOOKUP($FA941,DIV,LOOKUPS!I$7,0)*$FH$6++VLOOKUP($FA941,SIZE,LOOKUPS!I$11,0)*$FI$6),"",VLOOKUP($FA941,MOM,LOOKUPS!I$12,0)*$FB$6+VLOOKUP($FA941,STREV,LOOKUPS!I$10,0)*$FC$6+VLOOKUP($FA941,LTREV,LOOKUPS!I$9,0)*$FD$6+VLOOKUP($FA941,CFP,LOOKUPS!I$6,0)*$FE$6+VLOOKUP($FA941,EP,LOOKUPS!I$8,0)*$FF$6+VLOOKUP($FA941,BM,LOOKUPS!I$5,0)*$FG$6+VLOOKUP($FA941,DIV,LOOKUPS!I$7,0)*$FH$6++VLOOKUP($FA941,SIZE,LOOKUPS!I$11,0)*$FI$6)</f>
        <v>-0.95299999999999996</v>
      </c>
      <c r="FI941" s="1">
        <f>IF(ISERROR(VLOOKUP($FA941,MOM,LOOKUPS!J$12,0)*$FB$6+VLOOKUP($FA941,STREV,LOOKUPS!J$10,0)*$FC$6+VLOOKUP($FA941,LTREV,LOOKUPS!J$9,0)*$FD$6+VLOOKUP($FA941,CFP,LOOKUPS!J$6,0)*$FE$6+VLOOKUP($FA941,EP,LOOKUPS!J$8,0)*$FF$6+VLOOKUP($FA941,BM,LOOKUPS!J$5,0)*$FG$6+VLOOKUP($FA941,DIV,LOOKUPS!J$7,0)*$FH$6++VLOOKUP($FA941,SIZE,LOOKUPS!J$11,0)*$FI$6),"",VLOOKUP($FA941,MOM,LOOKUPS!J$12,0)*$FB$6+VLOOKUP($FA941,STREV,LOOKUPS!J$10,0)*$FC$6+VLOOKUP($FA941,LTREV,LOOKUPS!J$9,0)*$FD$6+VLOOKUP($FA941,CFP,LOOKUPS!J$6,0)*$FE$6+VLOOKUP($FA941,EP,LOOKUPS!J$8,0)*$FF$6+VLOOKUP($FA941,BM,LOOKUPS!J$5,0)*$FG$6+VLOOKUP($FA941,DIV,LOOKUPS!J$7,0)*$FH$6++VLOOKUP($FA941,SIZE,LOOKUPS!J$11,0)*$FI$6)</f>
        <v>-1.0906</v>
      </c>
      <c r="FJ941" s="1">
        <f>IF(ISERROR(VLOOKUP($FA941,MOM,LOOKUPS!K$12,0)*$FB$6+VLOOKUP($FA941,STREV,LOOKUPS!K$10,0)*$FC$6+VLOOKUP($FA941,LTREV,LOOKUPS!K$9,0)*$FD$6+VLOOKUP($FA941,CFP,LOOKUPS!K$6,0)*$FE$6+VLOOKUP($FA941,EP,LOOKUPS!K$8,0)*$FF$6+VLOOKUP($FA941,BM,LOOKUPS!K$5,0)*$FG$6+VLOOKUP($FA941,DIV,LOOKUPS!K$7,0)*$FH$6++VLOOKUP($FA941,SIZE,LOOKUPS!K$11,0)*$FI$6),"",VLOOKUP($FA941,MOM,LOOKUPS!K$12,0)*$FB$6+VLOOKUP($FA941,STREV,LOOKUPS!K$10,0)*$FC$6+VLOOKUP($FA941,LTREV,LOOKUPS!K$9,0)*$FD$6+VLOOKUP($FA941,CFP,LOOKUPS!K$6,0)*$FE$6+VLOOKUP($FA941,EP,LOOKUPS!K$8,0)*$FF$6+VLOOKUP($FA941,BM,LOOKUPS!K$5,0)*$FG$6+VLOOKUP($FA941,DIV,LOOKUPS!K$7,0)*$FH$6++VLOOKUP($FA941,SIZE,LOOKUPS!K$11,0)*$FI$6)</f>
        <v>-1.4611000000000001</v>
      </c>
      <c r="FK941" s="1">
        <f>IF(ISERROR(VLOOKUP($FA941,MOM,LOOKUPS!L$12,0)*$FB$6+VLOOKUP($FA941,STREV,LOOKUPS!L$10,0)*$FC$6+VLOOKUP($FA941,LTREV,LOOKUPS!L$9,0)*$FD$6+VLOOKUP($FA941,CFP,LOOKUPS!L$6,0)*$FE$6+VLOOKUP($FA941,EP,LOOKUPS!L$8,0)*$FF$6+VLOOKUP($FA941,BM,LOOKUPS!L$5,0)*$FG$6+VLOOKUP($FA941,DIV,LOOKUPS!L$7,0)*$FH$6++VLOOKUP($FA941,SIZE,LOOKUPS!L$11,0)*$FI$6),"",VLOOKUP($FA941,MOM,LOOKUPS!L$12,0)*$FB$6+VLOOKUP($FA941,STREV,LOOKUPS!L$10,0)*$FC$6+VLOOKUP($FA941,LTREV,LOOKUPS!L$9,0)*$FD$6+VLOOKUP($FA941,CFP,LOOKUPS!L$6,0)*$FE$6+VLOOKUP($FA941,EP,LOOKUPS!L$8,0)*$FF$6+VLOOKUP($FA941,BM,LOOKUPS!L$5,0)*$FG$6+VLOOKUP($FA941,DIV,LOOKUPS!L$7,0)*$FH$6++VLOOKUP($FA941,SIZE,LOOKUPS!L$11,0)*$FI$6)</f>
        <v>-2.5267999999999997</v>
      </c>
    </row>
    <row r="942" spans="1:167" x14ac:dyDescent="0.3">
      <c r="A942" s="1">
        <v>200409</v>
      </c>
      <c r="B942" s="1">
        <v>2.73</v>
      </c>
      <c r="C942" s="1">
        <v>2.38</v>
      </c>
      <c r="D942" s="1">
        <v>3.37</v>
      </c>
      <c r="E942" s="1">
        <v>2.99</v>
      </c>
      <c r="F942" s="1">
        <v>3.51</v>
      </c>
      <c r="G942" s="1">
        <v>3.91</v>
      </c>
      <c r="H942" s="1">
        <v>4.08</v>
      </c>
      <c r="I942" s="1">
        <v>4.59</v>
      </c>
      <c r="J942" s="1">
        <v>6.09</v>
      </c>
      <c r="K942" s="1">
        <v>7.39</v>
      </c>
      <c r="M942" s="1">
        <v>200310</v>
      </c>
      <c r="N942" s="1">
        <v>9.09</v>
      </c>
      <c r="O942" s="1">
        <v>10.74</v>
      </c>
      <c r="P942" s="1">
        <v>6.66</v>
      </c>
      <c r="Q942" s="1">
        <v>8.02</v>
      </c>
      <c r="R942" s="1">
        <v>7.14</v>
      </c>
      <c r="S942" s="1">
        <v>6.89</v>
      </c>
      <c r="T942" s="1">
        <v>7.51</v>
      </c>
      <c r="U942" s="1">
        <v>7.13</v>
      </c>
      <c r="V942" s="1">
        <v>8.99</v>
      </c>
      <c r="W942" s="1">
        <v>10.210000000000001</v>
      </c>
      <c r="Y942" s="1">
        <v>200809</v>
      </c>
      <c r="Z942" s="1">
        <v>-15.45</v>
      </c>
      <c r="AA942" s="1">
        <v>-8.0399999999999991</v>
      </c>
      <c r="AB942" s="1">
        <v>-5.31</v>
      </c>
      <c r="AC942" s="1">
        <v>-6.95</v>
      </c>
      <c r="AD942" s="1">
        <v>-5.13</v>
      </c>
      <c r="AE942" s="1">
        <v>-6.8</v>
      </c>
      <c r="AF942" s="1">
        <v>-8.35</v>
      </c>
      <c r="AG942" s="1">
        <v>-10.130000000000001</v>
      </c>
      <c r="AH942" s="1">
        <v>-12.56</v>
      </c>
      <c r="AI942" s="1">
        <v>-16.059999999999999</v>
      </c>
      <c r="CA942" s="1">
        <v>200403</v>
      </c>
      <c r="CB942" s="1">
        <v>-2.6</v>
      </c>
      <c r="CC942" s="1">
        <v>0.15</v>
      </c>
      <c r="CD942" s="1">
        <v>0</v>
      </c>
      <c r="CE942" s="1">
        <v>0.83</v>
      </c>
      <c r="CF942" s="1">
        <v>-0.44</v>
      </c>
      <c r="CG942" s="1">
        <v>0.43</v>
      </c>
      <c r="CH942" s="1">
        <v>-0.1</v>
      </c>
      <c r="CI942" s="1">
        <v>0.48</v>
      </c>
      <c r="CJ942" s="1">
        <v>1.08</v>
      </c>
      <c r="CK942" s="1">
        <v>-0.92</v>
      </c>
      <c r="CL942" s="1">
        <v>0.12</v>
      </c>
      <c r="CM942" s="1">
        <v>1.47</v>
      </c>
      <c r="CN942" s="1">
        <v>-0.53</v>
      </c>
      <c r="CO942" s="1">
        <v>0.03</v>
      </c>
      <c r="CP942" s="1">
        <v>-0.21</v>
      </c>
      <c r="CQ942" s="1">
        <v>0.73</v>
      </c>
      <c r="CR942" s="1">
        <v>0.28000000000000003</v>
      </c>
      <c r="CS942" s="1">
        <v>0.49</v>
      </c>
      <c r="CT942" s="1">
        <v>1.61</v>
      </c>
      <c r="CV942" s="1">
        <v>200503</v>
      </c>
      <c r="CW942" s="1">
        <v>-3.49</v>
      </c>
      <c r="CX942" s="1">
        <v>-1.88</v>
      </c>
      <c r="CY942" s="1">
        <v>-1.95</v>
      </c>
      <c r="CZ942" s="1">
        <v>-1.54</v>
      </c>
      <c r="DA942" s="1">
        <v>-1.79</v>
      </c>
      <c r="DB942" s="1">
        <v>-2.2599999999999998</v>
      </c>
      <c r="DC942" s="1">
        <v>-2.23</v>
      </c>
      <c r="DD942" s="1">
        <v>-1.32</v>
      </c>
      <c r="DE942" s="1">
        <v>-1.57</v>
      </c>
      <c r="DF942" s="1">
        <v>-2.77</v>
      </c>
      <c r="DG942" s="1">
        <v>-0.98</v>
      </c>
      <c r="DH942" s="1">
        <v>-2.06</v>
      </c>
      <c r="DI942" s="1">
        <v>-2.4700000000000002</v>
      </c>
      <c r="DJ942" s="1">
        <v>-2.94</v>
      </c>
      <c r="DK942" s="1">
        <v>-1.56</v>
      </c>
      <c r="DL942" s="1">
        <v>-1.17</v>
      </c>
      <c r="DM942" s="1">
        <v>-1.48</v>
      </c>
      <c r="DN942" s="1">
        <v>-1.79</v>
      </c>
      <c r="DO942" s="1">
        <v>-1.24</v>
      </c>
      <c r="DQ942" s="1">
        <v>200403</v>
      </c>
      <c r="DR942" s="1">
        <v>-99.99</v>
      </c>
      <c r="DS942" s="1">
        <v>0.25</v>
      </c>
      <c r="DT942" s="1">
        <v>0.76</v>
      </c>
      <c r="DU942" s="1">
        <v>-0.73</v>
      </c>
      <c r="DV942" s="1">
        <v>0.18</v>
      </c>
      <c r="DW942" s="1">
        <v>0.9</v>
      </c>
      <c r="DX942" s="1">
        <v>0.9</v>
      </c>
      <c r="DY942" s="1">
        <v>-0.22</v>
      </c>
      <c r="DZ942" s="1">
        <v>-0.92</v>
      </c>
      <c r="EA942" s="1">
        <v>0.48</v>
      </c>
      <c r="EB942" s="1">
        <v>-0.91</v>
      </c>
      <c r="EC942" s="1">
        <v>0.77</v>
      </c>
      <c r="ED942" s="1">
        <v>1.04</v>
      </c>
      <c r="EE942" s="1">
        <v>1.1000000000000001</v>
      </c>
      <c r="EF942" s="1">
        <v>0.66</v>
      </c>
      <c r="EG942" s="1">
        <v>-7.0000000000000007E-2</v>
      </c>
      <c r="EH942" s="1">
        <v>-0.37</v>
      </c>
      <c r="EI942" s="1">
        <v>-0.49</v>
      </c>
      <c r="EJ942" s="1">
        <v>-1.38</v>
      </c>
      <c r="EL942">
        <v>200403</v>
      </c>
      <c r="EM942">
        <v>-1.32</v>
      </c>
      <c r="EN942">
        <v>1.75</v>
      </c>
      <c r="EO942">
        <v>0.24</v>
      </c>
      <c r="EP942">
        <v>0.09</v>
      </c>
      <c r="ER942" s="1">
        <v>200409</v>
      </c>
      <c r="ES942" s="1">
        <v>5.25</v>
      </c>
      <c r="EU942" s="1">
        <v>200310</v>
      </c>
      <c r="EV942" s="1">
        <v>2.11</v>
      </c>
      <c r="EX942" s="1">
        <v>200809</v>
      </c>
      <c r="EY942" s="1">
        <v>5.85</v>
      </c>
      <c r="FA942" s="1">
        <v>200409</v>
      </c>
      <c r="FB942" s="1">
        <f>IF(ISERROR(VLOOKUP($FA942,MOM,LOOKUPS!C$12,0)*$FB$6+VLOOKUP($FA942,STREV,LOOKUPS!C$10,0)*$FC$6+VLOOKUP($FA942,LTREV,LOOKUPS!C$9,0)*$FD$6+VLOOKUP($FA942,CFP,LOOKUPS!C$6,0)*$FE$6+VLOOKUP($FA942,EP,LOOKUPS!C$8,0)*$FF$6+VLOOKUP($FA942,BM,LOOKUPS!C$5,0)*$FG$6+VLOOKUP($FA942,DIV,LOOKUPS!C$7,0)*$FH$6++VLOOKUP($FA942,SIZE,LOOKUPS!C$11,0)*$FI$6),"",VLOOKUP($FA942,MOM,LOOKUPS!C$12,0)*$FB$6+VLOOKUP($FA942,STREV,LOOKUPS!C$10,0)*$FC$6+VLOOKUP($FA942,LTREV,LOOKUPS!C$9,0)*$FD$6+VLOOKUP($FA942,CFP,LOOKUPS!C$6,0)*$FE$6+VLOOKUP($FA942,EP,LOOKUPS!C$8,0)*$FF$6+VLOOKUP($FA942,BM,LOOKUPS!C$5,0)*$FG$6+VLOOKUP($FA942,DIV,LOOKUPS!C$7,0)*$FH$6++VLOOKUP($FA942,SIZE,LOOKUPS!C$11,0)*$FI$6)</f>
        <v>3.4222999999999999</v>
      </c>
      <c r="FC942" s="1">
        <f>IF(ISERROR(VLOOKUP($FA942,MOM,LOOKUPS!D$12,0)*$FB$6+VLOOKUP($FA942,STREV,LOOKUPS!D$10,0)*$FC$6+VLOOKUP($FA942,LTREV,LOOKUPS!D$9,0)*$FD$6+VLOOKUP($FA942,CFP,LOOKUPS!D$6,0)*$FE$6+VLOOKUP($FA942,EP,LOOKUPS!D$8,0)*$FF$6+VLOOKUP($FA942,BM,LOOKUPS!D$5,0)*$FG$6+VLOOKUP($FA942,DIV,LOOKUPS!D$7,0)*$FH$6++VLOOKUP($FA942,SIZE,LOOKUPS!D$11,0)*$FI$6),"",VLOOKUP($FA942,MOM,LOOKUPS!D$12,0)*$FB$6+VLOOKUP($FA942,STREV,LOOKUPS!D$10,0)*$FC$6+VLOOKUP($FA942,LTREV,LOOKUPS!D$9,0)*$FD$6+VLOOKUP($FA942,CFP,LOOKUPS!D$6,0)*$FE$6+VLOOKUP($FA942,EP,LOOKUPS!D$8,0)*$FF$6+VLOOKUP($FA942,BM,LOOKUPS!D$5,0)*$FG$6+VLOOKUP($FA942,DIV,LOOKUPS!D$7,0)*$FH$6++VLOOKUP($FA942,SIZE,LOOKUPS!D$11,0)*$FI$6)</f>
        <v>3.3767</v>
      </c>
      <c r="FD942" s="1">
        <f>IF(ISERROR(VLOOKUP($FA942,MOM,LOOKUPS!E$12,0)*$FB$6+VLOOKUP($FA942,STREV,LOOKUPS!E$10,0)*$FC$6+VLOOKUP($FA942,LTREV,LOOKUPS!E$9,0)*$FD$6+VLOOKUP($FA942,CFP,LOOKUPS!E$6,0)*$FE$6+VLOOKUP($FA942,EP,LOOKUPS!E$8,0)*$FF$6+VLOOKUP($FA942,BM,LOOKUPS!E$5,0)*$FG$6+VLOOKUP($FA942,DIV,LOOKUPS!E$7,0)*$FH$6++VLOOKUP($FA942,SIZE,LOOKUPS!E$11,0)*$FI$6),"",VLOOKUP($FA942,MOM,LOOKUPS!E$12,0)*$FB$6+VLOOKUP($FA942,STREV,LOOKUPS!E$10,0)*$FC$6+VLOOKUP($FA942,LTREV,LOOKUPS!E$9,0)*$FD$6+VLOOKUP($FA942,CFP,LOOKUPS!E$6,0)*$FE$6+VLOOKUP($FA942,EP,LOOKUPS!E$8,0)*$FF$6+VLOOKUP($FA942,BM,LOOKUPS!E$5,0)*$FG$6+VLOOKUP($FA942,DIV,LOOKUPS!E$7,0)*$FH$6++VLOOKUP($FA942,SIZE,LOOKUPS!E$11,0)*$FI$6)</f>
        <v>3.6208</v>
      </c>
      <c r="FE942" s="1">
        <f>IF(ISERROR(VLOOKUP($FA942,MOM,LOOKUPS!F$12,0)*$FB$6+VLOOKUP($FA942,STREV,LOOKUPS!F$10,0)*$FC$6+VLOOKUP($FA942,LTREV,LOOKUPS!F$9,0)*$FD$6+VLOOKUP($FA942,CFP,LOOKUPS!F$6,0)*$FE$6+VLOOKUP($FA942,EP,LOOKUPS!F$8,0)*$FF$6+VLOOKUP($FA942,BM,LOOKUPS!F$5,0)*$FG$6+VLOOKUP($FA942,DIV,LOOKUPS!F$7,0)*$FH$6++VLOOKUP($FA942,SIZE,LOOKUPS!F$11,0)*$FI$6),"",VLOOKUP($FA942,MOM,LOOKUPS!F$12,0)*$FB$6+VLOOKUP($FA942,STREV,LOOKUPS!F$10,0)*$FC$6+VLOOKUP($FA942,LTREV,LOOKUPS!F$9,0)*$FD$6+VLOOKUP($FA942,CFP,LOOKUPS!F$6,0)*$FE$6+VLOOKUP($FA942,EP,LOOKUPS!F$8,0)*$FF$6+VLOOKUP($FA942,BM,LOOKUPS!F$5,0)*$FG$6+VLOOKUP($FA942,DIV,LOOKUPS!F$7,0)*$FH$6++VLOOKUP($FA942,SIZE,LOOKUPS!F$11,0)*$FI$6)</f>
        <v>3.5485000000000002</v>
      </c>
      <c r="FF942" s="1">
        <f>IF(ISERROR(VLOOKUP($FA942,MOM,LOOKUPS!G$12,0)*$FB$6+VLOOKUP($FA942,STREV,LOOKUPS!G$10,0)*$FC$6+VLOOKUP($FA942,LTREV,LOOKUPS!G$9,0)*$FD$6+VLOOKUP($FA942,CFP,LOOKUPS!G$6,0)*$FE$6+VLOOKUP($FA942,EP,LOOKUPS!G$8,0)*$FF$6+VLOOKUP($FA942,BM,LOOKUPS!G$5,0)*$FG$6+VLOOKUP($FA942,DIV,LOOKUPS!G$7,0)*$FH$6++VLOOKUP($FA942,SIZE,LOOKUPS!G$11,0)*$FI$6),"",VLOOKUP($FA942,MOM,LOOKUPS!G$12,0)*$FB$6+VLOOKUP($FA942,STREV,LOOKUPS!G$10,0)*$FC$6+VLOOKUP($FA942,LTREV,LOOKUPS!G$9,0)*$FD$6+VLOOKUP($FA942,CFP,LOOKUPS!G$6,0)*$FE$6+VLOOKUP($FA942,EP,LOOKUPS!G$8,0)*$FF$6+VLOOKUP($FA942,BM,LOOKUPS!G$5,0)*$FG$6+VLOOKUP($FA942,DIV,LOOKUPS!G$7,0)*$FH$6++VLOOKUP($FA942,SIZE,LOOKUPS!G$11,0)*$FI$6)</f>
        <v>3.7451999999999996</v>
      </c>
      <c r="FG942" s="1">
        <f>IF(ISERROR(VLOOKUP($FA942,MOM,LOOKUPS!H$12,0)*$FB$6+VLOOKUP($FA942,STREV,LOOKUPS!H$10,0)*$FC$6+VLOOKUP($FA942,LTREV,LOOKUPS!H$9,0)*$FD$6+VLOOKUP($FA942,CFP,LOOKUPS!H$6,0)*$FE$6+VLOOKUP($FA942,EP,LOOKUPS!H$8,0)*$FF$6+VLOOKUP($FA942,BM,LOOKUPS!H$5,0)*$FG$6+VLOOKUP($FA942,DIV,LOOKUPS!H$7,0)*$FH$6++VLOOKUP($FA942,SIZE,LOOKUPS!H$11,0)*$FI$6),"",VLOOKUP($FA942,MOM,LOOKUPS!H$12,0)*$FB$6+VLOOKUP($FA942,STREV,LOOKUPS!H$10,0)*$FC$6+VLOOKUP($FA942,LTREV,LOOKUPS!H$9,0)*$FD$6+VLOOKUP($FA942,CFP,LOOKUPS!H$6,0)*$FE$6+VLOOKUP($FA942,EP,LOOKUPS!H$8,0)*$FF$6+VLOOKUP($FA942,BM,LOOKUPS!H$5,0)*$FG$6+VLOOKUP($FA942,DIV,LOOKUPS!H$7,0)*$FH$6++VLOOKUP($FA942,SIZE,LOOKUPS!H$11,0)*$FI$6)</f>
        <v>4.1464999999999996</v>
      </c>
      <c r="FH942" s="1">
        <f>IF(ISERROR(VLOOKUP($FA942,MOM,LOOKUPS!I$12,0)*$FB$6+VLOOKUP($FA942,STREV,LOOKUPS!I$10,0)*$FC$6+VLOOKUP($FA942,LTREV,LOOKUPS!I$9,0)*$FD$6+VLOOKUP($FA942,CFP,LOOKUPS!I$6,0)*$FE$6+VLOOKUP($FA942,EP,LOOKUPS!I$8,0)*$FF$6+VLOOKUP($FA942,BM,LOOKUPS!I$5,0)*$FG$6+VLOOKUP($FA942,DIV,LOOKUPS!I$7,0)*$FH$6++VLOOKUP($FA942,SIZE,LOOKUPS!I$11,0)*$FI$6),"",VLOOKUP($FA942,MOM,LOOKUPS!I$12,0)*$FB$6+VLOOKUP($FA942,STREV,LOOKUPS!I$10,0)*$FC$6+VLOOKUP($FA942,LTREV,LOOKUPS!I$9,0)*$FD$6+VLOOKUP($FA942,CFP,LOOKUPS!I$6,0)*$FE$6+VLOOKUP($FA942,EP,LOOKUPS!I$8,0)*$FF$6+VLOOKUP($FA942,BM,LOOKUPS!I$5,0)*$FG$6+VLOOKUP($FA942,DIV,LOOKUPS!I$7,0)*$FH$6++VLOOKUP($FA942,SIZE,LOOKUPS!I$11,0)*$FI$6)</f>
        <v>4.0939000000000005</v>
      </c>
      <c r="FI942" s="1">
        <f>IF(ISERROR(VLOOKUP($FA942,MOM,LOOKUPS!J$12,0)*$FB$6+VLOOKUP($FA942,STREV,LOOKUPS!J$10,0)*$FC$6+VLOOKUP($FA942,LTREV,LOOKUPS!J$9,0)*$FD$6+VLOOKUP($FA942,CFP,LOOKUPS!J$6,0)*$FE$6+VLOOKUP($FA942,EP,LOOKUPS!J$8,0)*$FF$6+VLOOKUP($FA942,BM,LOOKUPS!J$5,0)*$FG$6+VLOOKUP($FA942,DIV,LOOKUPS!J$7,0)*$FH$6++VLOOKUP($FA942,SIZE,LOOKUPS!J$11,0)*$FI$6),"",VLOOKUP($FA942,MOM,LOOKUPS!J$12,0)*$FB$6+VLOOKUP($FA942,STREV,LOOKUPS!J$10,0)*$FC$6+VLOOKUP($FA942,LTREV,LOOKUPS!J$9,0)*$FD$6+VLOOKUP($FA942,CFP,LOOKUPS!J$6,0)*$FE$6+VLOOKUP($FA942,EP,LOOKUPS!J$8,0)*$FF$6+VLOOKUP($FA942,BM,LOOKUPS!J$5,0)*$FG$6+VLOOKUP($FA942,DIV,LOOKUPS!J$7,0)*$FH$6++VLOOKUP($FA942,SIZE,LOOKUPS!J$11,0)*$FI$6)</f>
        <v>4.1594999999999995</v>
      </c>
      <c r="FJ942" s="1">
        <f>IF(ISERROR(VLOOKUP($FA942,MOM,LOOKUPS!K$12,0)*$FB$6+VLOOKUP($FA942,STREV,LOOKUPS!K$10,0)*$FC$6+VLOOKUP($FA942,LTREV,LOOKUPS!K$9,0)*$FD$6+VLOOKUP($FA942,CFP,LOOKUPS!K$6,0)*$FE$6+VLOOKUP($FA942,EP,LOOKUPS!K$8,0)*$FF$6+VLOOKUP($FA942,BM,LOOKUPS!K$5,0)*$FG$6+VLOOKUP($FA942,DIV,LOOKUPS!K$7,0)*$FH$6++VLOOKUP($FA942,SIZE,LOOKUPS!K$11,0)*$FI$6),"",VLOOKUP($FA942,MOM,LOOKUPS!K$12,0)*$FB$6+VLOOKUP($FA942,STREV,LOOKUPS!K$10,0)*$FC$6+VLOOKUP($FA942,LTREV,LOOKUPS!K$9,0)*$FD$6+VLOOKUP($FA942,CFP,LOOKUPS!K$6,0)*$FE$6+VLOOKUP($FA942,EP,LOOKUPS!K$8,0)*$FF$6+VLOOKUP($FA942,BM,LOOKUPS!K$5,0)*$FG$6+VLOOKUP($FA942,DIV,LOOKUPS!K$7,0)*$FH$6++VLOOKUP($FA942,SIZE,LOOKUPS!K$11,0)*$FI$6)</f>
        <v>4.7391000000000005</v>
      </c>
      <c r="FK942" s="1">
        <f>IF(ISERROR(VLOOKUP($FA942,MOM,LOOKUPS!L$12,0)*$FB$6+VLOOKUP($FA942,STREV,LOOKUPS!L$10,0)*$FC$6+VLOOKUP($FA942,LTREV,LOOKUPS!L$9,0)*$FD$6+VLOOKUP($FA942,CFP,LOOKUPS!L$6,0)*$FE$6+VLOOKUP($FA942,EP,LOOKUPS!L$8,0)*$FF$6+VLOOKUP($FA942,BM,LOOKUPS!L$5,0)*$FG$6+VLOOKUP($FA942,DIV,LOOKUPS!L$7,0)*$FH$6++VLOOKUP($FA942,SIZE,LOOKUPS!L$11,0)*$FI$6),"",VLOOKUP($FA942,MOM,LOOKUPS!L$12,0)*$FB$6+VLOOKUP($FA942,STREV,LOOKUPS!L$10,0)*$FC$6+VLOOKUP($FA942,LTREV,LOOKUPS!L$9,0)*$FD$6+VLOOKUP($FA942,CFP,LOOKUPS!L$6,0)*$FE$6+VLOOKUP($FA942,EP,LOOKUPS!L$8,0)*$FF$6+VLOOKUP($FA942,BM,LOOKUPS!L$5,0)*$FG$6+VLOOKUP($FA942,DIV,LOOKUPS!L$7,0)*$FH$6++VLOOKUP($FA942,SIZE,LOOKUPS!L$11,0)*$FI$6)</f>
        <v>5.6330999999999998</v>
      </c>
    </row>
    <row r="943" spans="1:167" x14ac:dyDescent="0.3">
      <c r="A943" s="1">
        <v>200410</v>
      </c>
      <c r="B943" s="1">
        <v>2.2200000000000002</v>
      </c>
      <c r="C943" s="1">
        <v>1.64</v>
      </c>
      <c r="D943" s="1">
        <v>1.96</v>
      </c>
      <c r="E943" s="1">
        <v>2.54</v>
      </c>
      <c r="F943" s="1">
        <v>1.83</v>
      </c>
      <c r="G943" s="1">
        <v>2.27</v>
      </c>
      <c r="H943" s="1">
        <v>1.45</v>
      </c>
      <c r="I943" s="1">
        <v>3</v>
      </c>
      <c r="J943" s="1">
        <v>1.78</v>
      </c>
      <c r="K943" s="1">
        <v>0.65</v>
      </c>
      <c r="M943" s="1">
        <v>200311</v>
      </c>
      <c r="N943" s="1">
        <v>2.5</v>
      </c>
      <c r="O943" s="1">
        <v>3.87</v>
      </c>
      <c r="P943" s="1">
        <v>3.3</v>
      </c>
      <c r="Q943" s="1">
        <v>4.0999999999999996</v>
      </c>
      <c r="R943" s="1">
        <v>3.59</v>
      </c>
      <c r="S943" s="1">
        <v>3.78</v>
      </c>
      <c r="T943" s="1">
        <v>4.5999999999999996</v>
      </c>
      <c r="U943" s="1">
        <v>3.74</v>
      </c>
      <c r="V943" s="1">
        <v>2.77</v>
      </c>
      <c r="W943" s="1">
        <v>5.51</v>
      </c>
      <c r="Y943" s="1">
        <v>200810</v>
      </c>
      <c r="Z943" s="1">
        <v>-22.14</v>
      </c>
      <c r="AA943" s="1">
        <v>-18.739999999999998</v>
      </c>
      <c r="AB943" s="1">
        <v>-19.420000000000002</v>
      </c>
      <c r="AC943" s="1">
        <v>-16.62</v>
      </c>
      <c r="AD943" s="1">
        <v>-18.91</v>
      </c>
      <c r="AE943" s="1">
        <v>-19.71</v>
      </c>
      <c r="AF943" s="1">
        <v>-20.38</v>
      </c>
      <c r="AG943" s="1">
        <v>-22.17</v>
      </c>
      <c r="AH943" s="1">
        <v>-22.85</v>
      </c>
      <c r="AI943" s="1">
        <v>-24.37</v>
      </c>
      <c r="CA943" s="1">
        <v>200404</v>
      </c>
      <c r="CB943" s="1">
        <v>-4.75</v>
      </c>
      <c r="CC943" s="1">
        <v>-2.69</v>
      </c>
      <c r="CD943" s="1">
        <v>-2.9</v>
      </c>
      <c r="CE943" s="1">
        <v>-3.52</v>
      </c>
      <c r="CF943" s="1">
        <v>-2.31</v>
      </c>
      <c r="CG943" s="1">
        <v>-3.73</v>
      </c>
      <c r="CH943" s="1">
        <v>-2.84</v>
      </c>
      <c r="CI943" s="1">
        <v>-3.12</v>
      </c>
      <c r="CJ943" s="1">
        <v>-3.33</v>
      </c>
      <c r="CK943" s="1">
        <v>-2.09</v>
      </c>
      <c r="CL943" s="1">
        <v>-2.58</v>
      </c>
      <c r="CM943" s="1">
        <v>-3.55</v>
      </c>
      <c r="CN943" s="1">
        <v>-3.88</v>
      </c>
      <c r="CO943" s="1">
        <v>-2.98</v>
      </c>
      <c r="CP943" s="1">
        <v>-2.72</v>
      </c>
      <c r="CQ943" s="1">
        <v>-2.04</v>
      </c>
      <c r="CR943" s="1">
        <v>-3.94</v>
      </c>
      <c r="CS943" s="1">
        <v>-3.64</v>
      </c>
      <c r="CT943" s="1">
        <v>-3.05</v>
      </c>
      <c r="CV943" s="1">
        <v>200504</v>
      </c>
      <c r="CW943" s="1">
        <v>-6.94</v>
      </c>
      <c r="CX943" s="1">
        <v>-4.3</v>
      </c>
      <c r="CY943" s="1">
        <v>-4.6100000000000003</v>
      </c>
      <c r="CZ943" s="1">
        <v>-2.59</v>
      </c>
      <c r="DA943" s="1">
        <v>-4.54</v>
      </c>
      <c r="DB943" s="1">
        <v>-4.66</v>
      </c>
      <c r="DC943" s="1">
        <v>-4.25</v>
      </c>
      <c r="DD943" s="1">
        <v>-3.99</v>
      </c>
      <c r="DE943" s="1">
        <v>-2.13</v>
      </c>
      <c r="DF943" s="1">
        <v>-4.8</v>
      </c>
      <c r="DG943" s="1">
        <v>-4.32</v>
      </c>
      <c r="DH943" s="1">
        <v>-3.83</v>
      </c>
      <c r="DI943" s="1">
        <v>-5.52</v>
      </c>
      <c r="DJ943" s="1">
        <v>-4.8499999999999996</v>
      </c>
      <c r="DK943" s="1">
        <v>-3.68</v>
      </c>
      <c r="DL943" s="1">
        <v>-4.5199999999999996</v>
      </c>
      <c r="DM943" s="1">
        <v>-3.44</v>
      </c>
      <c r="DN943" s="1">
        <v>-1.82</v>
      </c>
      <c r="DO943" s="1">
        <v>-2.58</v>
      </c>
      <c r="DQ943" s="1">
        <v>200404</v>
      </c>
      <c r="DR943" s="1">
        <v>-99.99</v>
      </c>
      <c r="DS943" s="1">
        <v>-3.25</v>
      </c>
      <c r="DT943" s="1">
        <v>-3.43</v>
      </c>
      <c r="DU943" s="1">
        <v>-1.95</v>
      </c>
      <c r="DV943" s="1">
        <v>-3.11</v>
      </c>
      <c r="DW943" s="1">
        <v>-4.21</v>
      </c>
      <c r="DX943" s="1">
        <v>-3.04</v>
      </c>
      <c r="DY943" s="1">
        <v>-3.14</v>
      </c>
      <c r="DZ943" s="1">
        <v>-1.37</v>
      </c>
      <c r="EA943" s="1">
        <v>-2.52</v>
      </c>
      <c r="EB943" s="1">
        <v>-5.2</v>
      </c>
      <c r="EC943" s="1">
        <v>-4.3</v>
      </c>
      <c r="ED943" s="1">
        <v>-4.1100000000000003</v>
      </c>
      <c r="EE943" s="1">
        <v>-2.78</v>
      </c>
      <c r="EF943" s="1">
        <v>-3.35</v>
      </c>
      <c r="EG943" s="1">
        <v>-3.24</v>
      </c>
      <c r="EH943" s="1">
        <v>-3.03</v>
      </c>
      <c r="EI943" s="1">
        <v>-1.62</v>
      </c>
      <c r="EJ943" s="1">
        <v>-1.0900000000000001</v>
      </c>
      <c r="EL943">
        <v>200404</v>
      </c>
      <c r="EM943">
        <v>-1.83</v>
      </c>
      <c r="EN943">
        <v>-1.73</v>
      </c>
      <c r="EO943">
        <v>-3.07</v>
      </c>
      <c r="EP943">
        <v>0.08</v>
      </c>
      <c r="ER943" s="1">
        <v>200410</v>
      </c>
      <c r="ES943" s="1">
        <v>-1.52</v>
      </c>
      <c r="EU943" s="1">
        <v>200311</v>
      </c>
      <c r="EV943" s="1">
        <v>-1.49</v>
      </c>
      <c r="EX943" s="1">
        <v>200810</v>
      </c>
      <c r="EY943" s="1">
        <v>2.66</v>
      </c>
      <c r="FA943" s="1">
        <v>200410</v>
      </c>
      <c r="FB943" s="1">
        <f>IF(ISERROR(VLOOKUP($FA943,MOM,LOOKUPS!C$12,0)*$FB$6+VLOOKUP($FA943,STREV,LOOKUPS!C$10,0)*$FC$6+VLOOKUP($FA943,LTREV,LOOKUPS!C$9,0)*$FD$6+VLOOKUP($FA943,CFP,LOOKUPS!C$6,0)*$FE$6+VLOOKUP($FA943,EP,LOOKUPS!C$8,0)*$FF$6+VLOOKUP($FA943,BM,LOOKUPS!C$5,0)*$FG$6+VLOOKUP($FA943,DIV,LOOKUPS!C$7,0)*$FH$6++VLOOKUP($FA943,SIZE,LOOKUPS!C$11,0)*$FI$6),"",VLOOKUP($FA943,MOM,LOOKUPS!C$12,0)*$FB$6+VLOOKUP($FA943,STREV,LOOKUPS!C$10,0)*$FC$6+VLOOKUP($FA943,LTREV,LOOKUPS!C$9,0)*$FD$6+VLOOKUP($FA943,CFP,LOOKUPS!C$6,0)*$FE$6+VLOOKUP($FA943,EP,LOOKUPS!C$8,0)*$FF$6+VLOOKUP($FA943,BM,LOOKUPS!C$5,0)*$FG$6+VLOOKUP($FA943,DIV,LOOKUPS!C$7,0)*$FH$6++VLOOKUP($FA943,SIZE,LOOKUPS!C$11,0)*$FI$6)</f>
        <v>1.6963000000000001</v>
      </c>
      <c r="FC943" s="1">
        <f>IF(ISERROR(VLOOKUP($FA943,MOM,LOOKUPS!D$12,0)*$FB$6+VLOOKUP($FA943,STREV,LOOKUPS!D$10,0)*$FC$6+VLOOKUP($FA943,LTREV,LOOKUPS!D$9,0)*$FD$6+VLOOKUP($FA943,CFP,LOOKUPS!D$6,0)*$FE$6+VLOOKUP($FA943,EP,LOOKUPS!D$8,0)*$FF$6+VLOOKUP($FA943,BM,LOOKUPS!D$5,0)*$FG$6+VLOOKUP($FA943,DIV,LOOKUPS!D$7,0)*$FH$6++VLOOKUP($FA943,SIZE,LOOKUPS!D$11,0)*$FI$6),"",VLOOKUP($FA943,MOM,LOOKUPS!D$12,0)*$FB$6+VLOOKUP($FA943,STREV,LOOKUPS!D$10,0)*$FC$6+VLOOKUP($FA943,LTREV,LOOKUPS!D$9,0)*$FD$6+VLOOKUP($FA943,CFP,LOOKUPS!D$6,0)*$FE$6+VLOOKUP($FA943,EP,LOOKUPS!D$8,0)*$FF$6+VLOOKUP($FA943,BM,LOOKUPS!D$5,0)*$FG$6+VLOOKUP($FA943,DIV,LOOKUPS!D$7,0)*$FH$6++VLOOKUP($FA943,SIZE,LOOKUPS!D$11,0)*$FI$6)</f>
        <v>2.3337000000000003</v>
      </c>
      <c r="FD943" s="1">
        <f>IF(ISERROR(VLOOKUP($FA943,MOM,LOOKUPS!E$12,0)*$FB$6+VLOOKUP($FA943,STREV,LOOKUPS!E$10,0)*$FC$6+VLOOKUP($FA943,LTREV,LOOKUPS!E$9,0)*$FD$6+VLOOKUP($FA943,CFP,LOOKUPS!E$6,0)*$FE$6+VLOOKUP($FA943,EP,LOOKUPS!E$8,0)*$FF$6+VLOOKUP($FA943,BM,LOOKUPS!E$5,0)*$FG$6+VLOOKUP($FA943,DIV,LOOKUPS!E$7,0)*$FH$6++VLOOKUP($FA943,SIZE,LOOKUPS!E$11,0)*$FI$6),"",VLOOKUP($FA943,MOM,LOOKUPS!E$12,0)*$FB$6+VLOOKUP($FA943,STREV,LOOKUPS!E$10,0)*$FC$6+VLOOKUP($FA943,LTREV,LOOKUPS!E$9,0)*$FD$6+VLOOKUP($FA943,CFP,LOOKUPS!E$6,0)*$FE$6+VLOOKUP($FA943,EP,LOOKUPS!E$8,0)*$FF$6+VLOOKUP($FA943,BM,LOOKUPS!E$5,0)*$FG$6+VLOOKUP($FA943,DIV,LOOKUPS!E$7,0)*$FH$6++VLOOKUP($FA943,SIZE,LOOKUPS!E$11,0)*$FI$6)</f>
        <v>2.0794000000000001</v>
      </c>
      <c r="FE943" s="1">
        <f>IF(ISERROR(VLOOKUP($FA943,MOM,LOOKUPS!F$12,0)*$FB$6+VLOOKUP($FA943,STREV,LOOKUPS!F$10,0)*$FC$6+VLOOKUP($FA943,LTREV,LOOKUPS!F$9,0)*$FD$6+VLOOKUP($FA943,CFP,LOOKUPS!F$6,0)*$FE$6+VLOOKUP($FA943,EP,LOOKUPS!F$8,0)*$FF$6+VLOOKUP($FA943,BM,LOOKUPS!F$5,0)*$FG$6+VLOOKUP($FA943,DIV,LOOKUPS!F$7,0)*$FH$6++VLOOKUP($FA943,SIZE,LOOKUPS!F$11,0)*$FI$6),"",VLOOKUP($FA943,MOM,LOOKUPS!F$12,0)*$FB$6+VLOOKUP($FA943,STREV,LOOKUPS!F$10,0)*$FC$6+VLOOKUP($FA943,LTREV,LOOKUPS!F$9,0)*$FD$6+VLOOKUP($FA943,CFP,LOOKUPS!F$6,0)*$FE$6+VLOOKUP($FA943,EP,LOOKUPS!F$8,0)*$FF$6+VLOOKUP($FA943,BM,LOOKUPS!F$5,0)*$FG$6+VLOOKUP($FA943,DIV,LOOKUPS!F$7,0)*$FH$6++VLOOKUP($FA943,SIZE,LOOKUPS!F$11,0)*$FI$6)</f>
        <v>2.5832000000000002</v>
      </c>
      <c r="FF943" s="1">
        <f>IF(ISERROR(VLOOKUP($FA943,MOM,LOOKUPS!G$12,0)*$FB$6+VLOOKUP($FA943,STREV,LOOKUPS!G$10,0)*$FC$6+VLOOKUP($FA943,LTREV,LOOKUPS!G$9,0)*$FD$6+VLOOKUP($FA943,CFP,LOOKUPS!G$6,0)*$FE$6+VLOOKUP($FA943,EP,LOOKUPS!G$8,0)*$FF$6+VLOOKUP($FA943,BM,LOOKUPS!G$5,0)*$FG$6+VLOOKUP($FA943,DIV,LOOKUPS!G$7,0)*$FH$6++VLOOKUP($FA943,SIZE,LOOKUPS!G$11,0)*$FI$6),"",VLOOKUP($FA943,MOM,LOOKUPS!G$12,0)*$FB$6+VLOOKUP($FA943,STREV,LOOKUPS!G$10,0)*$FC$6+VLOOKUP($FA943,LTREV,LOOKUPS!G$9,0)*$FD$6+VLOOKUP($FA943,CFP,LOOKUPS!G$6,0)*$FE$6+VLOOKUP($FA943,EP,LOOKUPS!G$8,0)*$FF$6+VLOOKUP($FA943,BM,LOOKUPS!G$5,0)*$FG$6+VLOOKUP($FA943,DIV,LOOKUPS!G$7,0)*$FH$6++VLOOKUP($FA943,SIZE,LOOKUPS!G$11,0)*$FI$6)</f>
        <v>2.0798000000000001</v>
      </c>
      <c r="FG943" s="1">
        <f>IF(ISERROR(VLOOKUP($FA943,MOM,LOOKUPS!H$12,0)*$FB$6+VLOOKUP($FA943,STREV,LOOKUPS!H$10,0)*$FC$6+VLOOKUP($FA943,LTREV,LOOKUPS!H$9,0)*$FD$6+VLOOKUP($FA943,CFP,LOOKUPS!H$6,0)*$FE$6+VLOOKUP($FA943,EP,LOOKUPS!H$8,0)*$FF$6+VLOOKUP($FA943,BM,LOOKUPS!H$5,0)*$FG$6+VLOOKUP($FA943,DIV,LOOKUPS!H$7,0)*$FH$6++VLOOKUP($FA943,SIZE,LOOKUPS!H$11,0)*$FI$6),"",VLOOKUP($FA943,MOM,LOOKUPS!H$12,0)*$FB$6+VLOOKUP($FA943,STREV,LOOKUPS!H$10,0)*$FC$6+VLOOKUP($FA943,LTREV,LOOKUPS!H$9,0)*$FD$6+VLOOKUP($FA943,CFP,LOOKUPS!H$6,0)*$FE$6+VLOOKUP($FA943,EP,LOOKUPS!H$8,0)*$FF$6+VLOOKUP($FA943,BM,LOOKUPS!H$5,0)*$FG$6+VLOOKUP($FA943,DIV,LOOKUPS!H$7,0)*$FH$6++VLOOKUP($FA943,SIZE,LOOKUPS!H$11,0)*$FI$6)</f>
        <v>2.1718999999999999</v>
      </c>
      <c r="FH943" s="1">
        <f>IF(ISERROR(VLOOKUP($FA943,MOM,LOOKUPS!I$12,0)*$FB$6+VLOOKUP($FA943,STREV,LOOKUPS!I$10,0)*$FC$6+VLOOKUP($FA943,LTREV,LOOKUPS!I$9,0)*$FD$6+VLOOKUP($FA943,CFP,LOOKUPS!I$6,0)*$FE$6+VLOOKUP($FA943,EP,LOOKUPS!I$8,0)*$FF$6+VLOOKUP($FA943,BM,LOOKUPS!I$5,0)*$FG$6+VLOOKUP($FA943,DIV,LOOKUPS!I$7,0)*$FH$6++VLOOKUP($FA943,SIZE,LOOKUPS!I$11,0)*$FI$6),"",VLOOKUP($FA943,MOM,LOOKUPS!I$12,0)*$FB$6+VLOOKUP($FA943,STREV,LOOKUPS!I$10,0)*$FC$6+VLOOKUP($FA943,LTREV,LOOKUPS!I$9,0)*$FD$6+VLOOKUP($FA943,CFP,LOOKUPS!I$6,0)*$FE$6+VLOOKUP($FA943,EP,LOOKUPS!I$8,0)*$FF$6+VLOOKUP($FA943,BM,LOOKUPS!I$5,0)*$FG$6+VLOOKUP($FA943,DIV,LOOKUPS!I$7,0)*$FH$6++VLOOKUP($FA943,SIZE,LOOKUPS!I$11,0)*$FI$6)</f>
        <v>1.7392000000000003</v>
      </c>
      <c r="FI943" s="1">
        <f>IF(ISERROR(VLOOKUP($FA943,MOM,LOOKUPS!J$12,0)*$FB$6+VLOOKUP($FA943,STREV,LOOKUPS!J$10,0)*$FC$6+VLOOKUP($FA943,LTREV,LOOKUPS!J$9,0)*$FD$6+VLOOKUP($FA943,CFP,LOOKUPS!J$6,0)*$FE$6+VLOOKUP($FA943,EP,LOOKUPS!J$8,0)*$FF$6+VLOOKUP($FA943,BM,LOOKUPS!J$5,0)*$FG$6+VLOOKUP($FA943,DIV,LOOKUPS!J$7,0)*$FH$6++VLOOKUP($FA943,SIZE,LOOKUPS!J$11,0)*$FI$6),"",VLOOKUP($FA943,MOM,LOOKUPS!J$12,0)*$FB$6+VLOOKUP($FA943,STREV,LOOKUPS!J$10,0)*$FC$6+VLOOKUP($FA943,LTREV,LOOKUPS!J$9,0)*$FD$6+VLOOKUP($FA943,CFP,LOOKUPS!J$6,0)*$FE$6+VLOOKUP($FA943,EP,LOOKUPS!J$8,0)*$FF$6+VLOOKUP($FA943,BM,LOOKUPS!J$5,0)*$FG$6+VLOOKUP($FA943,DIV,LOOKUPS!J$7,0)*$FH$6++VLOOKUP($FA943,SIZE,LOOKUPS!J$11,0)*$FI$6)</f>
        <v>2.1469</v>
      </c>
      <c r="FJ943" s="1">
        <f>IF(ISERROR(VLOOKUP($FA943,MOM,LOOKUPS!K$12,0)*$FB$6+VLOOKUP($FA943,STREV,LOOKUPS!K$10,0)*$FC$6+VLOOKUP($FA943,LTREV,LOOKUPS!K$9,0)*$FD$6+VLOOKUP($FA943,CFP,LOOKUPS!K$6,0)*$FE$6+VLOOKUP($FA943,EP,LOOKUPS!K$8,0)*$FF$6+VLOOKUP($FA943,BM,LOOKUPS!K$5,0)*$FG$6+VLOOKUP($FA943,DIV,LOOKUPS!K$7,0)*$FH$6++VLOOKUP($FA943,SIZE,LOOKUPS!K$11,0)*$FI$6),"",VLOOKUP($FA943,MOM,LOOKUPS!K$12,0)*$FB$6+VLOOKUP($FA943,STREV,LOOKUPS!K$10,0)*$FC$6+VLOOKUP($FA943,LTREV,LOOKUPS!K$9,0)*$FD$6+VLOOKUP($FA943,CFP,LOOKUPS!K$6,0)*$FE$6+VLOOKUP($FA943,EP,LOOKUPS!K$8,0)*$FF$6+VLOOKUP($FA943,BM,LOOKUPS!K$5,0)*$FG$6+VLOOKUP($FA943,DIV,LOOKUPS!K$7,0)*$FH$6++VLOOKUP($FA943,SIZE,LOOKUPS!K$11,0)*$FI$6)</f>
        <v>1.3796999999999999</v>
      </c>
      <c r="FK943" s="1">
        <f>IF(ISERROR(VLOOKUP($FA943,MOM,LOOKUPS!L$12,0)*$FB$6+VLOOKUP($FA943,STREV,LOOKUPS!L$10,0)*$FC$6+VLOOKUP($FA943,LTREV,LOOKUPS!L$9,0)*$FD$6+VLOOKUP($FA943,CFP,LOOKUPS!L$6,0)*$FE$6+VLOOKUP($FA943,EP,LOOKUPS!L$8,0)*$FF$6+VLOOKUP($FA943,BM,LOOKUPS!L$5,0)*$FG$6+VLOOKUP($FA943,DIV,LOOKUPS!L$7,0)*$FH$6++VLOOKUP($FA943,SIZE,LOOKUPS!L$11,0)*$FI$6),"",VLOOKUP($FA943,MOM,LOOKUPS!L$12,0)*$FB$6+VLOOKUP($FA943,STREV,LOOKUPS!L$10,0)*$FC$6+VLOOKUP($FA943,LTREV,LOOKUPS!L$9,0)*$FD$6+VLOOKUP($FA943,CFP,LOOKUPS!L$6,0)*$FE$6+VLOOKUP($FA943,EP,LOOKUPS!L$8,0)*$FF$6+VLOOKUP($FA943,BM,LOOKUPS!L$5,0)*$FG$6+VLOOKUP($FA943,DIV,LOOKUPS!L$7,0)*$FH$6++VLOOKUP($FA943,SIZE,LOOKUPS!L$11,0)*$FI$6)</f>
        <v>1.4858000000000002</v>
      </c>
    </row>
    <row r="944" spans="1:167" x14ac:dyDescent="0.3">
      <c r="A944" s="1">
        <v>200411</v>
      </c>
      <c r="B944" s="1">
        <v>12.53</v>
      </c>
      <c r="C944" s="1">
        <v>7.1</v>
      </c>
      <c r="D944" s="1">
        <v>7.18</v>
      </c>
      <c r="E944" s="1">
        <v>6.23</v>
      </c>
      <c r="F944" s="1">
        <v>6.74</v>
      </c>
      <c r="G944" s="1">
        <v>7.25</v>
      </c>
      <c r="H944" s="1">
        <v>8.48</v>
      </c>
      <c r="I944" s="1">
        <v>8.43</v>
      </c>
      <c r="J944" s="1">
        <v>8.56</v>
      </c>
      <c r="K944" s="1">
        <v>9.6</v>
      </c>
      <c r="M944" s="1">
        <v>200312</v>
      </c>
      <c r="N944" s="1">
        <v>4.13</v>
      </c>
      <c r="O944" s="1">
        <v>4.75</v>
      </c>
      <c r="P944" s="1">
        <v>4.37</v>
      </c>
      <c r="Q944" s="1">
        <v>3.05</v>
      </c>
      <c r="R944" s="1">
        <v>3.59</v>
      </c>
      <c r="S944" s="1">
        <v>3.08</v>
      </c>
      <c r="T944" s="1">
        <v>3.88</v>
      </c>
      <c r="U944" s="1">
        <v>3.64</v>
      </c>
      <c r="V944" s="1">
        <v>2.2999999999999998</v>
      </c>
      <c r="W944" s="1">
        <v>2.76</v>
      </c>
      <c r="Y944" s="1">
        <v>200811</v>
      </c>
      <c r="Z944" s="1">
        <v>-19.04</v>
      </c>
      <c r="AA944" s="1">
        <v>-15.09</v>
      </c>
      <c r="AB944" s="1">
        <v>-11.59</v>
      </c>
      <c r="AC944" s="1">
        <v>-14.8</v>
      </c>
      <c r="AD944" s="1">
        <v>-9.61</v>
      </c>
      <c r="AE944" s="1">
        <v>-11.49</v>
      </c>
      <c r="AF944" s="1">
        <v>-11.96</v>
      </c>
      <c r="AG944" s="1">
        <v>-12.35</v>
      </c>
      <c r="AH944" s="1">
        <v>-11.49</v>
      </c>
      <c r="AI944" s="1">
        <v>-13.94</v>
      </c>
      <c r="CA944" s="1">
        <v>200405</v>
      </c>
      <c r="CB944" s="1">
        <v>-2.86</v>
      </c>
      <c r="CC944" s="1">
        <v>-0.21</v>
      </c>
      <c r="CD944" s="1">
        <v>0.45</v>
      </c>
      <c r="CE944" s="1">
        <v>0.13</v>
      </c>
      <c r="CF944" s="1">
        <v>-0.4</v>
      </c>
      <c r="CG944" s="1">
        <v>0.67</v>
      </c>
      <c r="CH944" s="1">
        <v>0.32</v>
      </c>
      <c r="CI944" s="1">
        <v>0.31</v>
      </c>
      <c r="CJ944" s="1">
        <v>-0.03</v>
      </c>
      <c r="CK944" s="1">
        <v>-0.85</v>
      </c>
      <c r="CL944" s="1">
        <v>0.13</v>
      </c>
      <c r="CM944" s="1">
        <v>0.23</v>
      </c>
      <c r="CN944" s="1">
        <v>1.08</v>
      </c>
      <c r="CO944" s="1">
        <v>-0.03</v>
      </c>
      <c r="CP944" s="1">
        <v>0.62</v>
      </c>
      <c r="CQ944" s="1">
        <v>0.08</v>
      </c>
      <c r="CR944" s="1">
        <v>0.48</v>
      </c>
      <c r="CS944" s="1">
        <v>-0.49</v>
      </c>
      <c r="CT944" s="1">
        <v>0.4</v>
      </c>
      <c r="CV944" s="1">
        <v>200505</v>
      </c>
      <c r="CW944" s="1">
        <v>5.67</v>
      </c>
      <c r="CX944" s="1">
        <v>5.0999999999999996</v>
      </c>
      <c r="CY944" s="1">
        <v>3.88</v>
      </c>
      <c r="CZ944" s="1">
        <v>3.6</v>
      </c>
      <c r="DA944" s="1">
        <v>5.12</v>
      </c>
      <c r="DB944" s="1">
        <v>4.3899999999999997</v>
      </c>
      <c r="DC944" s="1">
        <v>3.98</v>
      </c>
      <c r="DD944" s="1">
        <v>4</v>
      </c>
      <c r="DE944" s="1">
        <v>3.3</v>
      </c>
      <c r="DF944" s="1">
        <v>5.24</v>
      </c>
      <c r="DG944" s="1">
        <v>5.0199999999999996</v>
      </c>
      <c r="DH944" s="1">
        <v>5.0599999999999996</v>
      </c>
      <c r="DI944" s="1">
        <v>3.69</v>
      </c>
      <c r="DJ944" s="1">
        <v>3.84</v>
      </c>
      <c r="DK944" s="1">
        <v>4.12</v>
      </c>
      <c r="DL944" s="1">
        <v>3.84</v>
      </c>
      <c r="DM944" s="1">
        <v>4.16</v>
      </c>
      <c r="DN944" s="1">
        <v>2.66</v>
      </c>
      <c r="DO944" s="1">
        <v>4.2699999999999996</v>
      </c>
      <c r="DQ944" s="1">
        <v>200405</v>
      </c>
      <c r="DR944" s="1">
        <v>-99.99</v>
      </c>
      <c r="DS944" s="1">
        <v>-0.82</v>
      </c>
      <c r="DT944" s="1">
        <v>1.75</v>
      </c>
      <c r="DU944" s="1">
        <v>1.88</v>
      </c>
      <c r="DV944" s="1">
        <v>-1.08</v>
      </c>
      <c r="DW944" s="1">
        <v>1.34</v>
      </c>
      <c r="DX944" s="1">
        <v>1.77</v>
      </c>
      <c r="DY944" s="1">
        <v>2.04</v>
      </c>
      <c r="DZ944" s="1">
        <v>1.63</v>
      </c>
      <c r="EA944" s="1">
        <v>-1.1100000000000001</v>
      </c>
      <c r="EB944" s="1">
        <v>-0.97</v>
      </c>
      <c r="EC944" s="1">
        <v>1.02</v>
      </c>
      <c r="ED944" s="1">
        <v>1.7</v>
      </c>
      <c r="EE944" s="1">
        <v>1.71</v>
      </c>
      <c r="EF944" s="1">
        <v>1.85</v>
      </c>
      <c r="EG944" s="1">
        <v>1.76</v>
      </c>
      <c r="EH944" s="1">
        <v>2.33</v>
      </c>
      <c r="EI944" s="1">
        <v>2.11</v>
      </c>
      <c r="EJ944" s="1">
        <v>1.1100000000000001</v>
      </c>
      <c r="EL944">
        <v>200405</v>
      </c>
      <c r="EM944">
        <v>1.17</v>
      </c>
      <c r="EN944">
        <v>-0.24</v>
      </c>
      <c r="EO944">
        <v>-0.28999999999999998</v>
      </c>
      <c r="EP944">
        <v>0.06</v>
      </c>
      <c r="ER944" s="1">
        <v>200411</v>
      </c>
      <c r="ES944" s="1">
        <v>3.23</v>
      </c>
      <c r="EU944" s="1">
        <v>200312</v>
      </c>
      <c r="EV944" s="1">
        <v>1.71</v>
      </c>
      <c r="EX944" s="1">
        <v>200811</v>
      </c>
      <c r="EY944" s="1">
        <v>-2.57</v>
      </c>
      <c r="FA944" s="1">
        <v>200411</v>
      </c>
      <c r="FB944" s="1">
        <f>IF(ISERROR(VLOOKUP($FA944,MOM,LOOKUPS!C$12,0)*$FB$6+VLOOKUP($FA944,STREV,LOOKUPS!C$10,0)*$FC$6+VLOOKUP($FA944,LTREV,LOOKUPS!C$9,0)*$FD$6+VLOOKUP($FA944,CFP,LOOKUPS!C$6,0)*$FE$6+VLOOKUP($FA944,EP,LOOKUPS!C$8,0)*$FF$6+VLOOKUP($FA944,BM,LOOKUPS!C$5,0)*$FG$6+VLOOKUP($FA944,DIV,LOOKUPS!C$7,0)*$FH$6++VLOOKUP($FA944,SIZE,LOOKUPS!C$11,0)*$FI$6),"",VLOOKUP($FA944,MOM,LOOKUPS!C$12,0)*$FB$6+VLOOKUP($FA944,STREV,LOOKUPS!C$10,0)*$FC$6+VLOOKUP($FA944,LTREV,LOOKUPS!C$9,0)*$FD$6+VLOOKUP($FA944,CFP,LOOKUPS!C$6,0)*$FE$6+VLOOKUP($FA944,EP,LOOKUPS!C$8,0)*$FF$6+VLOOKUP($FA944,BM,LOOKUPS!C$5,0)*$FG$6+VLOOKUP($FA944,DIV,LOOKUPS!C$7,0)*$FH$6++VLOOKUP($FA944,SIZE,LOOKUPS!C$11,0)*$FI$6)</f>
        <v>10.114800000000001</v>
      </c>
      <c r="FC944" s="1">
        <f>IF(ISERROR(VLOOKUP($FA944,MOM,LOOKUPS!D$12,0)*$FB$6+VLOOKUP($FA944,STREV,LOOKUPS!D$10,0)*$FC$6+VLOOKUP($FA944,LTREV,LOOKUPS!D$9,0)*$FD$6+VLOOKUP($FA944,CFP,LOOKUPS!D$6,0)*$FE$6+VLOOKUP($FA944,EP,LOOKUPS!D$8,0)*$FF$6+VLOOKUP($FA944,BM,LOOKUPS!D$5,0)*$FG$6+VLOOKUP($FA944,DIV,LOOKUPS!D$7,0)*$FH$6++VLOOKUP($FA944,SIZE,LOOKUPS!D$11,0)*$FI$6),"",VLOOKUP($FA944,MOM,LOOKUPS!D$12,0)*$FB$6+VLOOKUP($FA944,STREV,LOOKUPS!D$10,0)*$FC$6+VLOOKUP($FA944,LTREV,LOOKUPS!D$9,0)*$FD$6+VLOOKUP($FA944,CFP,LOOKUPS!D$6,0)*$FE$6+VLOOKUP($FA944,EP,LOOKUPS!D$8,0)*$FF$6+VLOOKUP($FA944,BM,LOOKUPS!D$5,0)*$FG$6+VLOOKUP($FA944,DIV,LOOKUPS!D$7,0)*$FH$6++VLOOKUP($FA944,SIZE,LOOKUPS!D$11,0)*$FI$6)</f>
        <v>7.8207000000000004</v>
      </c>
      <c r="FD944" s="1">
        <f>IF(ISERROR(VLOOKUP($FA944,MOM,LOOKUPS!E$12,0)*$FB$6+VLOOKUP($FA944,STREV,LOOKUPS!E$10,0)*$FC$6+VLOOKUP($FA944,LTREV,LOOKUPS!E$9,0)*$FD$6+VLOOKUP($FA944,CFP,LOOKUPS!E$6,0)*$FE$6+VLOOKUP($FA944,EP,LOOKUPS!E$8,0)*$FF$6+VLOOKUP($FA944,BM,LOOKUPS!E$5,0)*$FG$6+VLOOKUP($FA944,DIV,LOOKUPS!E$7,0)*$FH$6++VLOOKUP($FA944,SIZE,LOOKUPS!E$11,0)*$FI$6),"",VLOOKUP($FA944,MOM,LOOKUPS!E$12,0)*$FB$6+VLOOKUP($FA944,STREV,LOOKUPS!E$10,0)*$FC$6+VLOOKUP($FA944,LTREV,LOOKUPS!E$9,0)*$FD$6+VLOOKUP($FA944,CFP,LOOKUPS!E$6,0)*$FE$6+VLOOKUP($FA944,EP,LOOKUPS!E$8,0)*$FF$6+VLOOKUP($FA944,BM,LOOKUPS!E$5,0)*$FG$6+VLOOKUP($FA944,DIV,LOOKUPS!E$7,0)*$FH$6++VLOOKUP($FA944,SIZE,LOOKUPS!E$11,0)*$FI$6)</f>
        <v>7.3751000000000007</v>
      </c>
      <c r="FE944" s="1">
        <f>IF(ISERROR(VLOOKUP($FA944,MOM,LOOKUPS!F$12,0)*$FB$6+VLOOKUP($FA944,STREV,LOOKUPS!F$10,0)*$FC$6+VLOOKUP($FA944,LTREV,LOOKUPS!F$9,0)*$FD$6+VLOOKUP($FA944,CFP,LOOKUPS!F$6,0)*$FE$6+VLOOKUP($FA944,EP,LOOKUPS!F$8,0)*$FF$6+VLOOKUP($FA944,BM,LOOKUPS!F$5,0)*$FG$6+VLOOKUP($FA944,DIV,LOOKUPS!F$7,0)*$FH$6++VLOOKUP($FA944,SIZE,LOOKUPS!F$11,0)*$FI$6),"",VLOOKUP($FA944,MOM,LOOKUPS!F$12,0)*$FB$6+VLOOKUP($FA944,STREV,LOOKUPS!F$10,0)*$FC$6+VLOOKUP($FA944,LTREV,LOOKUPS!F$9,0)*$FD$6+VLOOKUP($FA944,CFP,LOOKUPS!F$6,0)*$FE$6+VLOOKUP($FA944,EP,LOOKUPS!F$8,0)*$FF$6+VLOOKUP($FA944,BM,LOOKUPS!F$5,0)*$FG$6+VLOOKUP($FA944,DIV,LOOKUPS!F$7,0)*$FH$6++VLOOKUP($FA944,SIZE,LOOKUPS!F$11,0)*$FI$6)</f>
        <v>8.0611000000000015</v>
      </c>
      <c r="FF944" s="1">
        <f>IF(ISERROR(VLOOKUP($FA944,MOM,LOOKUPS!G$12,0)*$FB$6+VLOOKUP($FA944,STREV,LOOKUPS!G$10,0)*$FC$6+VLOOKUP($FA944,LTREV,LOOKUPS!G$9,0)*$FD$6+VLOOKUP($FA944,CFP,LOOKUPS!G$6,0)*$FE$6+VLOOKUP($FA944,EP,LOOKUPS!G$8,0)*$FF$6+VLOOKUP($FA944,BM,LOOKUPS!G$5,0)*$FG$6+VLOOKUP($FA944,DIV,LOOKUPS!G$7,0)*$FH$6++VLOOKUP($FA944,SIZE,LOOKUPS!G$11,0)*$FI$6),"",VLOOKUP($FA944,MOM,LOOKUPS!G$12,0)*$FB$6+VLOOKUP($FA944,STREV,LOOKUPS!G$10,0)*$FC$6+VLOOKUP($FA944,LTREV,LOOKUPS!G$9,0)*$FD$6+VLOOKUP($FA944,CFP,LOOKUPS!G$6,0)*$FE$6+VLOOKUP($FA944,EP,LOOKUPS!G$8,0)*$FF$6+VLOOKUP($FA944,BM,LOOKUPS!G$5,0)*$FG$6+VLOOKUP($FA944,DIV,LOOKUPS!G$7,0)*$FH$6++VLOOKUP($FA944,SIZE,LOOKUPS!G$11,0)*$FI$6)</f>
        <v>6.7628000000000004</v>
      </c>
      <c r="FG944" s="1">
        <f>IF(ISERROR(VLOOKUP($FA944,MOM,LOOKUPS!H$12,0)*$FB$6+VLOOKUP($FA944,STREV,LOOKUPS!H$10,0)*$FC$6+VLOOKUP($FA944,LTREV,LOOKUPS!H$9,0)*$FD$6+VLOOKUP($FA944,CFP,LOOKUPS!H$6,0)*$FE$6+VLOOKUP($FA944,EP,LOOKUPS!H$8,0)*$FF$6+VLOOKUP($FA944,BM,LOOKUPS!H$5,0)*$FG$6+VLOOKUP($FA944,DIV,LOOKUPS!H$7,0)*$FH$6++VLOOKUP($FA944,SIZE,LOOKUPS!H$11,0)*$FI$6),"",VLOOKUP($FA944,MOM,LOOKUPS!H$12,0)*$FB$6+VLOOKUP($FA944,STREV,LOOKUPS!H$10,0)*$FC$6+VLOOKUP($FA944,LTREV,LOOKUPS!H$9,0)*$FD$6+VLOOKUP($FA944,CFP,LOOKUPS!H$6,0)*$FE$6+VLOOKUP($FA944,EP,LOOKUPS!H$8,0)*$FF$6+VLOOKUP($FA944,BM,LOOKUPS!H$5,0)*$FG$6+VLOOKUP($FA944,DIV,LOOKUPS!H$7,0)*$FH$6++VLOOKUP($FA944,SIZE,LOOKUPS!H$11,0)*$FI$6)</f>
        <v>8.0925000000000011</v>
      </c>
      <c r="FH944" s="1">
        <f>IF(ISERROR(VLOOKUP($FA944,MOM,LOOKUPS!I$12,0)*$FB$6+VLOOKUP($FA944,STREV,LOOKUPS!I$10,0)*$FC$6+VLOOKUP($FA944,LTREV,LOOKUPS!I$9,0)*$FD$6+VLOOKUP($FA944,CFP,LOOKUPS!I$6,0)*$FE$6+VLOOKUP($FA944,EP,LOOKUPS!I$8,0)*$FF$6+VLOOKUP($FA944,BM,LOOKUPS!I$5,0)*$FG$6+VLOOKUP($FA944,DIV,LOOKUPS!I$7,0)*$FH$6++VLOOKUP($FA944,SIZE,LOOKUPS!I$11,0)*$FI$6),"",VLOOKUP($FA944,MOM,LOOKUPS!I$12,0)*$FB$6+VLOOKUP($FA944,STREV,LOOKUPS!I$10,0)*$FC$6+VLOOKUP($FA944,LTREV,LOOKUPS!I$9,0)*$FD$6+VLOOKUP($FA944,CFP,LOOKUPS!I$6,0)*$FE$6+VLOOKUP($FA944,EP,LOOKUPS!I$8,0)*$FF$6+VLOOKUP($FA944,BM,LOOKUPS!I$5,0)*$FG$6+VLOOKUP($FA944,DIV,LOOKUPS!I$7,0)*$FH$6++VLOOKUP($FA944,SIZE,LOOKUPS!I$11,0)*$FI$6)</f>
        <v>8.3974000000000011</v>
      </c>
      <c r="FI944" s="1">
        <f>IF(ISERROR(VLOOKUP($FA944,MOM,LOOKUPS!J$12,0)*$FB$6+VLOOKUP($FA944,STREV,LOOKUPS!J$10,0)*$FC$6+VLOOKUP($FA944,LTREV,LOOKUPS!J$9,0)*$FD$6+VLOOKUP($FA944,CFP,LOOKUPS!J$6,0)*$FE$6+VLOOKUP($FA944,EP,LOOKUPS!J$8,0)*$FF$6+VLOOKUP($FA944,BM,LOOKUPS!J$5,0)*$FG$6+VLOOKUP($FA944,DIV,LOOKUPS!J$7,0)*$FH$6++VLOOKUP($FA944,SIZE,LOOKUPS!J$11,0)*$FI$6),"",VLOOKUP($FA944,MOM,LOOKUPS!J$12,0)*$FB$6+VLOOKUP($FA944,STREV,LOOKUPS!J$10,0)*$FC$6+VLOOKUP($FA944,LTREV,LOOKUPS!J$9,0)*$FD$6+VLOOKUP($FA944,CFP,LOOKUPS!J$6,0)*$FE$6+VLOOKUP($FA944,EP,LOOKUPS!J$8,0)*$FF$6+VLOOKUP($FA944,BM,LOOKUPS!J$5,0)*$FG$6+VLOOKUP($FA944,DIV,LOOKUPS!J$7,0)*$FH$6++VLOOKUP($FA944,SIZE,LOOKUPS!J$11,0)*$FI$6)</f>
        <v>8.1495999999999995</v>
      </c>
      <c r="FJ944" s="1">
        <f>IF(ISERROR(VLOOKUP($FA944,MOM,LOOKUPS!K$12,0)*$FB$6+VLOOKUP($FA944,STREV,LOOKUPS!K$10,0)*$FC$6+VLOOKUP($FA944,LTREV,LOOKUPS!K$9,0)*$FD$6+VLOOKUP($FA944,CFP,LOOKUPS!K$6,0)*$FE$6+VLOOKUP($FA944,EP,LOOKUPS!K$8,0)*$FF$6+VLOOKUP($FA944,BM,LOOKUPS!K$5,0)*$FG$6+VLOOKUP($FA944,DIV,LOOKUPS!K$7,0)*$FH$6++VLOOKUP($FA944,SIZE,LOOKUPS!K$11,0)*$FI$6),"",VLOOKUP($FA944,MOM,LOOKUPS!K$12,0)*$FB$6+VLOOKUP($FA944,STREV,LOOKUPS!K$10,0)*$FC$6+VLOOKUP($FA944,LTREV,LOOKUPS!K$9,0)*$FD$6+VLOOKUP($FA944,CFP,LOOKUPS!K$6,0)*$FE$6+VLOOKUP($FA944,EP,LOOKUPS!K$8,0)*$FF$6+VLOOKUP($FA944,BM,LOOKUPS!K$5,0)*$FG$6+VLOOKUP($FA944,DIV,LOOKUPS!K$7,0)*$FH$6++VLOOKUP($FA944,SIZE,LOOKUPS!K$11,0)*$FI$6)</f>
        <v>8.2423999999999999</v>
      </c>
      <c r="FK944" s="1">
        <f>IF(ISERROR(VLOOKUP($FA944,MOM,LOOKUPS!L$12,0)*$FB$6+VLOOKUP($FA944,STREV,LOOKUPS!L$10,0)*$FC$6+VLOOKUP($FA944,LTREV,LOOKUPS!L$9,0)*$FD$6+VLOOKUP($FA944,CFP,LOOKUPS!L$6,0)*$FE$6+VLOOKUP($FA944,EP,LOOKUPS!L$8,0)*$FF$6+VLOOKUP($FA944,BM,LOOKUPS!L$5,0)*$FG$6+VLOOKUP($FA944,DIV,LOOKUPS!L$7,0)*$FH$6++VLOOKUP($FA944,SIZE,LOOKUPS!L$11,0)*$FI$6),"",VLOOKUP($FA944,MOM,LOOKUPS!L$12,0)*$FB$6+VLOOKUP($FA944,STREV,LOOKUPS!L$10,0)*$FC$6+VLOOKUP($FA944,LTREV,LOOKUPS!L$9,0)*$FD$6+VLOOKUP($FA944,CFP,LOOKUPS!L$6,0)*$FE$6+VLOOKUP($FA944,EP,LOOKUPS!L$8,0)*$FF$6+VLOOKUP($FA944,BM,LOOKUPS!L$5,0)*$FG$6+VLOOKUP($FA944,DIV,LOOKUPS!L$7,0)*$FH$6++VLOOKUP($FA944,SIZE,LOOKUPS!L$11,0)*$FI$6)</f>
        <v>11.566500000000001</v>
      </c>
    </row>
    <row r="945" spans="1:167" x14ac:dyDescent="0.3">
      <c r="A945" s="1">
        <v>200412</v>
      </c>
      <c r="B945" s="1">
        <v>10.81</v>
      </c>
      <c r="C945" s="1">
        <v>6.22</v>
      </c>
      <c r="D945" s="1">
        <v>5.04</v>
      </c>
      <c r="E945" s="1">
        <v>3.62</v>
      </c>
      <c r="F945" s="1">
        <v>4.3099999999999996</v>
      </c>
      <c r="G945" s="1">
        <v>4.05</v>
      </c>
      <c r="H945" s="1">
        <v>3.28</v>
      </c>
      <c r="I945" s="1">
        <v>2.87</v>
      </c>
      <c r="J945" s="1">
        <v>4.1500000000000004</v>
      </c>
      <c r="K945" s="1">
        <v>6.12</v>
      </c>
      <c r="M945" s="1">
        <v>200401</v>
      </c>
      <c r="N945" s="1">
        <v>12.42</v>
      </c>
      <c r="O945" s="1">
        <v>6.69</v>
      </c>
      <c r="P945" s="1">
        <v>5.62</v>
      </c>
      <c r="Q945" s="1">
        <v>5.24</v>
      </c>
      <c r="R945" s="1">
        <v>5.85</v>
      </c>
      <c r="S945" s="1">
        <v>5.73</v>
      </c>
      <c r="T945" s="1">
        <v>5.47</v>
      </c>
      <c r="U945" s="1">
        <v>4.9400000000000004</v>
      </c>
      <c r="V945" s="1">
        <v>5.53</v>
      </c>
      <c r="W945" s="1">
        <v>5.83</v>
      </c>
      <c r="Y945" s="1">
        <v>200812</v>
      </c>
      <c r="Z945" s="1">
        <v>0.6</v>
      </c>
      <c r="AA945" s="1">
        <v>1.45</v>
      </c>
      <c r="AB945" s="1">
        <v>1.72</v>
      </c>
      <c r="AC945" s="1">
        <v>3.45</v>
      </c>
      <c r="AD945" s="1">
        <v>4.68</v>
      </c>
      <c r="AE945" s="1">
        <v>3.82</v>
      </c>
      <c r="AF945" s="1">
        <v>6.24</v>
      </c>
      <c r="AG945" s="1">
        <v>4.6900000000000004</v>
      </c>
      <c r="AH945" s="1">
        <v>5.14</v>
      </c>
      <c r="AI945" s="1">
        <v>4.33</v>
      </c>
      <c r="CA945" s="1">
        <v>200406</v>
      </c>
      <c r="CB945" s="1">
        <v>1.43</v>
      </c>
      <c r="CC945" s="1">
        <v>1.92</v>
      </c>
      <c r="CD945" s="1">
        <v>3.12</v>
      </c>
      <c r="CE945" s="1">
        <v>2.85</v>
      </c>
      <c r="CF945" s="1">
        <v>1.38</v>
      </c>
      <c r="CG945" s="1">
        <v>3.44</v>
      </c>
      <c r="CH945" s="1">
        <v>3.07</v>
      </c>
      <c r="CI945" s="1">
        <v>2.6</v>
      </c>
      <c r="CJ945" s="1">
        <v>2.96</v>
      </c>
      <c r="CK945" s="1">
        <v>0.6</v>
      </c>
      <c r="CL945" s="1">
        <v>2.2799999999999998</v>
      </c>
      <c r="CM945" s="1">
        <v>3.14</v>
      </c>
      <c r="CN945" s="1">
        <v>3.72</v>
      </c>
      <c r="CO945" s="1">
        <v>3.61</v>
      </c>
      <c r="CP945" s="1">
        <v>2.59</v>
      </c>
      <c r="CQ945" s="1">
        <v>2.59</v>
      </c>
      <c r="CR945" s="1">
        <v>2.61</v>
      </c>
      <c r="CS945" s="1">
        <v>2.78</v>
      </c>
      <c r="CT945" s="1">
        <v>3.13</v>
      </c>
      <c r="CV945" s="1">
        <v>200506</v>
      </c>
      <c r="CW945" s="1">
        <v>3.45</v>
      </c>
      <c r="CX945" s="1">
        <v>2.72</v>
      </c>
      <c r="CY945" s="1">
        <v>2.95</v>
      </c>
      <c r="CZ945" s="1">
        <v>2.64</v>
      </c>
      <c r="DA945" s="1">
        <v>2.5099999999999998</v>
      </c>
      <c r="DB945" s="1">
        <v>3.53</v>
      </c>
      <c r="DC945" s="1">
        <v>3.13</v>
      </c>
      <c r="DD945" s="1">
        <v>2.29</v>
      </c>
      <c r="DE945" s="1">
        <v>2.66</v>
      </c>
      <c r="DF945" s="1">
        <v>1.95</v>
      </c>
      <c r="DG945" s="1">
        <v>2.97</v>
      </c>
      <c r="DH945" s="1">
        <v>3.14</v>
      </c>
      <c r="DI945" s="1">
        <v>3.94</v>
      </c>
      <c r="DJ945" s="1">
        <v>4</v>
      </c>
      <c r="DK945" s="1">
        <v>2.31</v>
      </c>
      <c r="DL945" s="1">
        <v>1.98</v>
      </c>
      <c r="DM945" s="1">
        <v>2.59</v>
      </c>
      <c r="DN945" s="1">
        <v>2.52</v>
      </c>
      <c r="DO945" s="1">
        <v>2.87</v>
      </c>
      <c r="DQ945" s="1">
        <v>200406</v>
      </c>
      <c r="DR945" s="1">
        <v>-99.99</v>
      </c>
      <c r="DS945" s="1">
        <v>2.42</v>
      </c>
      <c r="DT945" s="1">
        <v>3.67</v>
      </c>
      <c r="DU945" s="1">
        <v>2.09</v>
      </c>
      <c r="DV945" s="1">
        <v>2.04</v>
      </c>
      <c r="DW945" s="1">
        <v>5.21</v>
      </c>
      <c r="DX945" s="1">
        <v>3.09</v>
      </c>
      <c r="DY945" s="1">
        <v>2.2000000000000002</v>
      </c>
      <c r="DZ945" s="1">
        <v>2.16</v>
      </c>
      <c r="EA945" s="1">
        <v>1.18</v>
      </c>
      <c r="EB945" s="1">
        <v>5.09</v>
      </c>
      <c r="EC945" s="1">
        <v>5.17</v>
      </c>
      <c r="ED945" s="1">
        <v>5.25</v>
      </c>
      <c r="EE945" s="1">
        <v>3.27</v>
      </c>
      <c r="EF945" s="1">
        <v>2.89</v>
      </c>
      <c r="EG945" s="1">
        <v>2.4300000000000002</v>
      </c>
      <c r="EH945" s="1">
        <v>1.95</v>
      </c>
      <c r="EI945" s="1">
        <v>2.64</v>
      </c>
      <c r="EJ945" s="1">
        <v>1.63</v>
      </c>
      <c r="EL945">
        <v>200406</v>
      </c>
      <c r="EM945">
        <v>1.86</v>
      </c>
      <c r="EN945">
        <v>2.2799999999999998</v>
      </c>
      <c r="EO945">
        <v>1.23</v>
      </c>
      <c r="EP945">
        <v>0.08</v>
      </c>
      <c r="ER945" s="1">
        <v>200412</v>
      </c>
      <c r="ES945" s="1">
        <v>-2.83</v>
      </c>
      <c r="EU945" s="1">
        <v>200401</v>
      </c>
      <c r="EV945" s="1">
        <v>2.29</v>
      </c>
      <c r="EX945" s="1">
        <v>200812</v>
      </c>
      <c r="EY945" s="1">
        <v>0.27</v>
      </c>
      <c r="FA945" s="1">
        <v>200412</v>
      </c>
      <c r="FB945" s="1">
        <f>IF(ISERROR(VLOOKUP($FA945,MOM,LOOKUPS!C$12,0)*$FB$6+VLOOKUP($FA945,STREV,LOOKUPS!C$10,0)*$FC$6+VLOOKUP($FA945,LTREV,LOOKUPS!C$9,0)*$FD$6+VLOOKUP($FA945,CFP,LOOKUPS!C$6,0)*$FE$6+VLOOKUP($FA945,EP,LOOKUPS!C$8,0)*$FF$6+VLOOKUP($FA945,BM,LOOKUPS!C$5,0)*$FG$6+VLOOKUP($FA945,DIV,LOOKUPS!C$7,0)*$FH$6++VLOOKUP($FA945,SIZE,LOOKUPS!C$11,0)*$FI$6),"",VLOOKUP($FA945,MOM,LOOKUPS!C$12,0)*$FB$6+VLOOKUP($FA945,STREV,LOOKUPS!C$10,0)*$FC$6+VLOOKUP($FA945,LTREV,LOOKUPS!C$9,0)*$FD$6+VLOOKUP($FA945,CFP,LOOKUPS!C$6,0)*$FE$6+VLOOKUP($FA945,EP,LOOKUPS!C$8,0)*$FF$6+VLOOKUP($FA945,BM,LOOKUPS!C$5,0)*$FG$6+VLOOKUP($FA945,DIV,LOOKUPS!C$7,0)*$FH$6++VLOOKUP($FA945,SIZE,LOOKUPS!C$11,0)*$FI$6)</f>
        <v>8.375</v>
      </c>
      <c r="FC945" s="1">
        <f>IF(ISERROR(VLOOKUP($FA945,MOM,LOOKUPS!D$12,0)*$FB$6+VLOOKUP($FA945,STREV,LOOKUPS!D$10,0)*$FC$6+VLOOKUP($FA945,LTREV,LOOKUPS!D$9,0)*$FD$6+VLOOKUP($FA945,CFP,LOOKUPS!D$6,0)*$FE$6+VLOOKUP($FA945,EP,LOOKUPS!D$8,0)*$FF$6+VLOOKUP($FA945,BM,LOOKUPS!D$5,0)*$FG$6+VLOOKUP($FA945,DIV,LOOKUPS!D$7,0)*$FH$6++VLOOKUP($FA945,SIZE,LOOKUPS!D$11,0)*$FI$6),"",VLOOKUP($FA945,MOM,LOOKUPS!D$12,0)*$FB$6+VLOOKUP($FA945,STREV,LOOKUPS!D$10,0)*$FC$6+VLOOKUP($FA945,LTREV,LOOKUPS!D$9,0)*$FD$6+VLOOKUP($FA945,CFP,LOOKUPS!D$6,0)*$FE$6+VLOOKUP($FA945,EP,LOOKUPS!D$8,0)*$FF$6+VLOOKUP($FA945,BM,LOOKUPS!D$5,0)*$FG$6+VLOOKUP($FA945,DIV,LOOKUPS!D$7,0)*$FH$6++VLOOKUP($FA945,SIZE,LOOKUPS!D$11,0)*$FI$6)</f>
        <v>6.3143000000000011</v>
      </c>
      <c r="FD945" s="1">
        <f>IF(ISERROR(VLOOKUP($FA945,MOM,LOOKUPS!E$12,0)*$FB$6+VLOOKUP($FA945,STREV,LOOKUPS!E$10,0)*$FC$6+VLOOKUP($FA945,LTREV,LOOKUPS!E$9,0)*$FD$6+VLOOKUP($FA945,CFP,LOOKUPS!E$6,0)*$FE$6+VLOOKUP($FA945,EP,LOOKUPS!E$8,0)*$FF$6+VLOOKUP($FA945,BM,LOOKUPS!E$5,0)*$FG$6+VLOOKUP($FA945,DIV,LOOKUPS!E$7,0)*$FH$6++VLOOKUP($FA945,SIZE,LOOKUPS!E$11,0)*$FI$6),"",VLOOKUP($FA945,MOM,LOOKUPS!E$12,0)*$FB$6+VLOOKUP($FA945,STREV,LOOKUPS!E$10,0)*$FC$6+VLOOKUP($FA945,LTREV,LOOKUPS!E$9,0)*$FD$6+VLOOKUP($FA945,CFP,LOOKUPS!E$6,0)*$FE$6+VLOOKUP($FA945,EP,LOOKUPS!E$8,0)*$FF$6+VLOOKUP($FA945,BM,LOOKUPS!E$5,0)*$FG$6+VLOOKUP($FA945,DIV,LOOKUPS!E$7,0)*$FH$6++VLOOKUP($FA945,SIZE,LOOKUPS!E$11,0)*$FI$6)</f>
        <v>4.7373000000000003</v>
      </c>
      <c r="FE945" s="1">
        <f>IF(ISERROR(VLOOKUP($FA945,MOM,LOOKUPS!F$12,0)*$FB$6+VLOOKUP($FA945,STREV,LOOKUPS!F$10,0)*$FC$6+VLOOKUP($FA945,LTREV,LOOKUPS!F$9,0)*$FD$6+VLOOKUP($FA945,CFP,LOOKUPS!F$6,0)*$FE$6+VLOOKUP($FA945,EP,LOOKUPS!F$8,0)*$FF$6+VLOOKUP($FA945,BM,LOOKUPS!F$5,0)*$FG$6+VLOOKUP($FA945,DIV,LOOKUPS!F$7,0)*$FH$6++VLOOKUP($FA945,SIZE,LOOKUPS!F$11,0)*$FI$6),"",VLOOKUP($FA945,MOM,LOOKUPS!F$12,0)*$FB$6+VLOOKUP($FA945,STREV,LOOKUPS!F$10,0)*$FC$6+VLOOKUP($FA945,LTREV,LOOKUPS!F$9,0)*$FD$6+VLOOKUP($FA945,CFP,LOOKUPS!F$6,0)*$FE$6+VLOOKUP($FA945,EP,LOOKUPS!F$8,0)*$FF$6+VLOOKUP($FA945,BM,LOOKUPS!F$5,0)*$FG$6+VLOOKUP($FA945,DIV,LOOKUPS!F$7,0)*$FH$6++VLOOKUP($FA945,SIZE,LOOKUPS!F$11,0)*$FI$6)</f>
        <v>4.6910000000000007</v>
      </c>
      <c r="FF945" s="1">
        <f>IF(ISERROR(VLOOKUP($FA945,MOM,LOOKUPS!G$12,0)*$FB$6+VLOOKUP($FA945,STREV,LOOKUPS!G$10,0)*$FC$6+VLOOKUP($FA945,LTREV,LOOKUPS!G$9,0)*$FD$6+VLOOKUP($FA945,CFP,LOOKUPS!G$6,0)*$FE$6+VLOOKUP($FA945,EP,LOOKUPS!G$8,0)*$FF$6+VLOOKUP($FA945,BM,LOOKUPS!G$5,0)*$FG$6+VLOOKUP($FA945,DIV,LOOKUPS!G$7,0)*$FH$6++VLOOKUP($FA945,SIZE,LOOKUPS!G$11,0)*$FI$6),"",VLOOKUP($FA945,MOM,LOOKUPS!G$12,0)*$FB$6+VLOOKUP($FA945,STREV,LOOKUPS!G$10,0)*$FC$6+VLOOKUP($FA945,LTREV,LOOKUPS!G$9,0)*$FD$6+VLOOKUP($FA945,CFP,LOOKUPS!G$6,0)*$FE$6+VLOOKUP($FA945,EP,LOOKUPS!G$8,0)*$FF$6+VLOOKUP($FA945,BM,LOOKUPS!G$5,0)*$FG$6+VLOOKUP($FA945,DIV,LOOKUPS!G$7,0)*$FH$6++VLOOKUP($FA945,SIZE,LOOKUPS!G$11,0)*$FI$6)</f>
        <v>4.5130999999999997</v>
      </c>
      <c r="FG945" s="1">
        <f>IF(ISERROR(VLOOKUP($FA945,MOM,LOOKUPS!H$12,0)*$FB$6+VLOOKUP($FA945,STREV,LOOKUPS!H$10,0)*$FC$6+VLOOKUP($FA945,LTREV,LOOKUPS!H$9,0)*$FD$6+VLOOKUP($FA945,CFP,LOOKUPS!H$6,0)*$FE$6+VLOOKUP($FA945,EP,LOOKUPS!H$8,0)*$FF$6+VLOOKUP($FA945,BM,LOOKUPS!H$5,0)*$FG$6+VLOOKUP($FA945,DIV,LOOKUPS!H$7,0)*$FH$6++VLOOKUP($FA945,SIZE,LOOKUPS!H$11,0)*$FI$6),"",VLOOKUP($FA945,MOM,LOOKUPS!H$12,0)*$FB$6+VLOOKUP($FA945,STREV,LOOKUPS!H$10,0)*$FC$6+VLOOKUP($FA945,LTREV,LOOKUPS!H$9,0)*$FD$6+VLOOKUP($FA945,CFP,LOOKUPS!H$6,0)*$FE$6+VLOOKUP($FA945,EP,LOOKUPS!H$8,0)*$FF$6+VLOOKUP($FA945,BM,LOOKUPS!H$5,0)*$FG$6+VLOOKUP($FA945,DIV,LOOKUPS!H$7,0)*$FH$6++VLOOKUP($FA945,SIZE,LOOKUPS!H$11,0)*$FI$6)</f>
        <v>4.5663000000000009</v>
      </c>
      <c r="FH945" s="1">
        <f>IF(ISERROR(VLOOKUP($FA945,MOM,LOOKUPS!I$12,0)*$FB$6+VLOOKUP($FA945,STREV,LOOKUPS!I$10,0)*$FC$6+VLOOKUP($FA945,LTREV,LOOKUPS!I$9,0)*$FD$6+VLOOKUP($FA945,CFP,LOOKUPS!I$6,0)*$FE$6+VLOOKUP($FA945,EP,LOOKUPS!I$8,0)*$FF$6+VLOOKUP($FA945,BM,LOOKUPS!I$5,0)*$FG$6+VLOOKUP($FA945,DIV,LOOKUPS!I$7,0)*$FH$6++VLOOKUP($FA945,SIZE,LOOKUPS!I$11,0)*$FI$6),"",VLOOKUP($FA945,MOM,LOOKUPS!I$12,0)*$FB$6+VLOOKUP($FA945,STREV,LOOKUPS!I$10,0)*$FC$6+VLOOKUP($FA945,LTREV,LOOKUPS!I$9,0)*$FD$6+VLOOKUP($FA945,CFP,LOOKUPS!I$6,0)*$FE$6+VLOOKUP($FA945,EP,LOOKUPS!I$8,0)*$FF$6+VLOOKUP($FA945,BM,LOOKUPS!I$5,0)*$FG$6+VLOOKUP($FA945,DIV,LOOKUPS!I$7,0)*$FH$6++VLOOKUP($FA945,SIZE,LOOKUPS!I$11,0)*$FI$6)</f>
        <v>4.1519000000000004</v>
      </c>
      <c r="FI945" s="1">
        <f>IF(ISERROR(VLOOKUP($FA945,MOM,LOOKUPS!J$12,0)*$FB$6+VLOOKUP($FA945,STREV,LOOKUPS!J$10,0)*$FC$6+VLOOKUP($FA945,LTREV,LOOKUPS!J$9,0)*$FD$6+VLOOKUP($FA945,CFP,LOOKUPS!J$6,0)*$FE$6+VLOOKUP($FA945,EP,LOOKUPS!J$8,0)*$FF$6+VLOOKUP($FA945,BM,LOOKUPS!J$5,0)*$FG$6+VLOOKUP($FA945,DIV,LOOKUPS!J$7,0)*$FH$6++VLOOKUP($FA945,SIZE,LOOKUPS!J$11,0)*$FI$6),"",VLOOKUP($FA945,MOM,LOOKUPS!J$12,0)*$FB$6+VLOOKUP($FA945,STREV,LOOKUPS!J$10,0)*$FC$6+VLOOKUP($FA945,LTREV,LOOKUPS!J$9,0)*$FD$6+VLOOKUP($FA945,CFP,LOOKUPS!J$6,0)*$FE$6+VLOOKUP($FA945,EP,LOOKUPS!J$8,0)*$FF$6+VLOOKUP($FA945,BM,LOOKUPS!J$5,0)*$FG$6+VLOOKUP($FA945,DIV,LOOKUPS!J$7,0)*$FH$6++VLOOKUP($FA945,SIZE,LOOKUPS!J$11,0)*$FI$6)</f>
        <v>4.2149999999999999</v>
      </c>
      <c r="FJ945" s="1">
        <f>IF(ISERROR(VLOOKUP($FA945,MOM,LOOKUPS!K$12,0)*$FB$6+VLOOKUP($FA945,STREV,LOOKUPS!K$10,0)*$FC$6+VLOOKUP($FA945,LTREV,LOOKUPS!K$9,0)*$FD$6+VLOOKUP($FA945,CFP,LOOKUPS!K$6,0)*$FE$6+VLOOKUP($FA945,EP,LOOKUPS!K$8,0)*$FF$6+VLOOKUP($FA945,BM,LOOKUPS!K$5,0)*$FG$6+VLOOKUP($FA945,DIV,LOOKUPS!K$7,0)*$FH$6++VLOOKUP($FA945,SIZE,LOOKUPS!K$11,0)*$FI$6),"",VLOOKUP($FA945,MOM,LOOKUPS!K$12,0)*$FB$6+VLOOKUP($FA945,STREV,LOOKUPS!K$10,0)*$FC$6+VLOOKUP($FA945,LTREV,LOOKUPS!K$9,0)*$FD$6+VLOOKUP($FA945,CFP,LOOKUPS!K$6,0)*$FE$6+VLOOKUP($FA945,EP,LOOKUPS!K$8,0)*$FF$6+VLOOKUP($FA945,BM,LOOKUPS!K$5,0)*$FG$6+VLOOKUP($FA945,DIV,LOOKUPS!K$7,0)*$FH$6++VLOOKUP($FA945,SIZE,LOOKUPS!K$11,0)*$FI$6)</f>
        <v>4.7983000000000002</v>
      </c>
      <c r="FK945" s="1">
        <f>IF(ISERROR(VLOOKUP($FA945,MOM,LOOKUPS!L$12,0)*$FB$6+VLOOKUP($FA945,STREV,LOOKUPS!L$10,0)*$FC$6+VLOOKUP($FA945,LTREV,LOOKUPS!L$9,0)*$FD$6+VLOOKUP($FA945,CFP,LOOKUPS!L$6,0)*$FE$6+VLOOKUP($FA945,EP,LOOKUPS!L$8,0)*$FF$6+VLOOKUP($FA945,BM,LOOKUPS!L$5,0)*$FG$6+VLOOKUP($FA945,DIV,LOOKUPS!L$7,0)*$FH$6++VLOOKUP($FA945,SIZE,LOOKUPS!L$11,0)*$FI$6),"",VLOOKUP($FA945,MOM,LOOKUPS!L$12,0)*$FB$6+VLOOKUP($FA945,STREV,LOOKUPS!L$10,0)*$FC$6+VLOOKUP($FA945,LTREV,LOOKUPS!L$9,0)*$FD$6+VLOOKUP($FA945,CFP,LOOKUPS!L$6,0)*$FE$6+VLOOKUP($FA945,EP,LOOKUPS!L$8,0)*$FF$6+VLOOKUP($FA945,BM,LOOKUPS!L$5,0)*$FG$6+VLOOKUP($FA945,DIV,LOOKUPS!L$7,0)*$FH$6++VLOOKUP($FA945,SIZE,LOOKUPS!L$11,0)*$FI$6)</f>
        <v>7.7211000000000007</v>
      </c>
    </row>
    <row r="946" spans="1:167" x14ac:dyDescent="0.3">
      <c r="A946" s="1">
        <v>200501</v>
      </c>
      <c r="B946" s="1">
        <v>-7.91</v>
      </c>
      <c r="C946" s="1">
        <v>-2.61</v>
      </c>
      <c r="D946" s="1">
        <v>-3.18</v>
      </c>
      <c r="E946" s="1">
        <v>-2.4500000000000002</v>
      </c>
      <c r="F946" s="1">
        <v>-2.2599999999999998</v>
      </c>
      <c r="G946" s="1">
        <v>-2.44</v>
      </c>
      <c r="H946" s="1">
        <v>-1.61</v>
      </c>
      <c r="I946" s="1">
        <v>-1.6</v>
      </c>
      <c r="J946" s="1">
        <v>-1.5</v>
      </c>
      <c r="K946" s="1">
        <v>-2.29</v>
      </c>
      <c r="M946" s="1">
        <v>200402</v>
      </c>
      <c r="N946" s="1">
        <v>0.4</v>
      </c>
      <c r="O946" s="1">
        <v>1.43</v>
      </c>
      <c r="P946" s="1">
        <v>2.52</v>
      </c>
      <c r="Q946" s="1">
        <v>1.55</v>
      </c>
      <c r="R946" s="1">
        <v>3.25</v>
      </c>
      <c r="S946" s="1">
        <v>1.82</v>
      </c>
      <c r="T946" s="1">
        <v>2.44</v>
      </c>
      <c r="U946" s="1">
        <v>0.87</v>
      </c>
      <c r="V946" s="1">
        <v>0.28999999999999998</v>
      </c>
      <c r="W946" s="1">
        <v>-0.37</v>
      </c>
      <c r="Y946" s="1">
        <v>200901</v>
      </c>
      <c r="Z946" s="1">
        <v>2.59</v>
      </c>
      <c r="AA946" s="1">
        <v>-8.65</v>
      </c>
      <c r="AB946" s="1">
        <v>-9.07</v>
      </c>
      <c r="AC946" s="1">
        <v>-8.02</v>
      </c>
      <c r="AD946" s="1">
        <v>-6.44</v>
      </c>
      <c r="AE946" s="1">
        <v>-8.17</v>
      </c>
      <c r="AF946" s="1">
        <v>-5.91</v>
      </c>
      <c r="AG946" s="1">
        <v>-4.93</v>
      </c>
      <c r="AH946" s="1">
        <v>-5.2</v>
      </c>
      <c r="AI946" s="1">
        <v>-4.83</v>
      </c>
      <c r="CA946" s="1">
        <v>200407</v>
      </c>
      <c r="CB946" s="1">
        <v>-11.23</v>
      </c>
      <c r="CC946" s="1">
        <v>-9.43</v>
      </c>
      <c r="CD946" s="1">
        <v>-5.09</v>
      </c>
      <c r="CE946" s="1">
        <v>-4.13</v>
      </c>
      <c r="CF946" s="1">
        <v>-10.16</v>
      </c>
      <c r="CG946" s="1">
        <v>-6.58</v>
      </c>
      <c r="CH946" s="1">
        <v>-4.72</v>
      </c>
      <c r="CI946" s="1">
        <v>-4.99</v>
      </c>
      <c r="CJ946" s="1">
        <v>-3.72</v>
      </c>
      <c r="CK946" s="1">
        <v>-10.86</v>
      </c>
      <c r="CL946" s="1">
        <v>-9.23</v>
      </c>
      <c r="CM946" s="1">
        <v>-7.27</v>
      </c>
      <c r="CN946" s="1">
        <v>-5.92</v>
      </c>
      <c r="CO946" s="1">
        <v>-4.43</v>
      </c>
      <c r="CP946" s="1">
        <v>-5.04</v>
      </c>
      <c r="CQ946" s="1">
        <v>-4.95</v>
      </c>
      <c r="CR946" s="1">
        <v>-5.03</v>
      </c>
      <c r="CS946" s="1">
        <v>-4.0199999999999996</v>
      </c>
      <c r="CT946" s="1">
        <v>-3.49</v>
      </c>
      <c r="CV946" s="1">
        <v>200507</v>
      </c>
      <c r="CW946" s="1">
        <v>7.49</v>
      </c>
      <c r="CX946" s="1">
        <v>6.09</v>
      </c>
      <c r="CY946" s="1">
        <v>5.43</v>
      </c>
      <c r="CZ946" s="1">
        <v>3.87</v>
      </c>
      <c r="DA946" s="1">
        <v>6.18</v>
      </c>
      <c r="DB946" s="1">
        <v>6.97</v>
      </c>
      <c r="DC946" s="1">
        <v>4.99</v>
      </c>
      <c r="DD946" s="1">
        <v>3.91</v>
      </c>
      <c r="DE946" s="1">
        <v>3.93</v>
      </c>
      <c r="DF946" s="1">
        <v>6.1</v>
      </c>
      <c r="DG946" s="1">
        <v>6.25</v>
      </c>
      <c r="DH946" s="1">
        <v>5.92</v>
      </c>
      <c r="DI946" s="1">
        <v>8.0399999999999991</v>
      </c>
      <c r="DJ946" s="1">
        <v>5.34</v>
      </c>
      <c r="DK946" s="1">
        <v>4.68</v>
      </c>
      <c r="DL946" s="1">
        <v>4.1100000000000003</v>
      </c>
      <c r="DM946" s="1">
        <v>3.75</v>
      </c>
      <c r="DN946" s="1">
        <v>3.78</v>
      </c>
      <c r="DO946" s="1">
        <v>4.0999999999999996</v>
      </c>
      <c r="DQ946" s="1">
        <v>200407</v>
      </c>
      <c r="DR946" s="1">
        <v>-99.99</v>
      </c>
      <c r="DS946" s="1">
        <v>-7.16</v>
      </c>
      <c r="DT946" s="1">
        <v>-5.89</v>
      </c>
      <c r="DU946" s="1">
        <v>-4.3899999999999997</v>
      </c>
      <c r="DV946" s="1">
        <v>-7.16</v>
      </c>
      <c r="DW946" s="1">
        <v>-6.98</v>
      </c>
      <c r="DX946" s="1">
        <v>-5.7</v>
      </c>
      <c r="DY946" s="1">
        <v>-5.25</v>
      </c>
      <c r="DZ946" s="1">
        <v>-3.76</v>
      </c>
      <c r="EA946" s="1">
        <v>-6.52</v>
      </c>
      <c r="EB946" s="1">
        <v>-9.6199999999999992</v>
      </c>
      <c r="EC946" s="1">
        <v>-7.16</v>
      </c>
      <c r="ED946" s="1">
        <v>-6.77</v>
      </c>
      <c r="EE946" s="1">
        <v>-5.86</v>
      </c>
      <c r="EF946" s="1">
        <v>-5.52</v>
      </c>
      <c r="EG946" s="1">
        <v>-5.01</v>
      </c>
      <c r="EH946" s="1">
        <v>-5.5</v>
      </c>
      <c r="EI946" s="1">
        <v>-3.58</v>
      </c>
      <c r="EJ946" s="1">
        <v>-3.94</v>
      </c>
      <c r="EL946">
        <v>200407</v>
      </c>
      <c r="EM946">
        <v>-4.0599999999999996</v>
      </c>
      <c r="EN946">
        <v>-3.85</v>
      </c>
      <c r="EO946">
        <v>3.28</v>
      </c>
      <c r="EP946">
        <v>0.1</v>
      </c>
      <c r="ER946" s="1">
        <v>200501</v>
      </c>
      <c r="ES946" s="1">
        <v>3.19</v>
      </c>
      <c r="EU946" s="1">
        <v>200402</v>
      </c>
      <c r="EV946" s="1">
        <v>1.43</v>
      </c>
      <c r="EX946" s="1">
        <v>200901</v>
      </c>
      <c r="EY946" s="1">
        <v>-7.15</v>
      </c>
      <c r="FA946" s="1">
        <v>200501</v>
      </c>
      <c r="FB946" s="1">
        <f>IF(ISERROR(VLOOKUP($FA946,MOM,LOOKUPS!C$12,0)*$FB$6+VLOOKUP($FA946,STREV,LOOKUPS!C$10,0)*$FC$6+VLOOKUP($FA946,LTREV,LOOKUPS!C$9,0)*$FD$6+VLOOKUP($FA946,CFP,LOOKUPS!C$6,0)*$FE$6+VLOOKUP($FA946,EP,LOOKUPS!C$8,0)*$FF$6+VLOOKUP($FA946,BM,LOOKUPS!C$5,0)*$FG$6+VLOOKUP($FA946,DIV,LOOKUPS!C$7,0)*$FH$6++VLOOKUP($FA946,SIZE,LOOKUPS!C$11,0)*$FI$6),"",VLOOKUP($FA946,MOM,LOOKUPS!C$12,0)*$FB$6+VLOOKUP($FA946,STREV,LOOKUPS!C$10,0)*$FC$6+VLOOKUP($FA946,LTREV,LOOKUPS!C$9,0)*$FD$6+VLOOKUP($FA946,CFP,LOOKUPS!C$6,0)*$FE$6+VLOOKUP($FA946,EP,LOOKUPS!C$8,0)*$FF$6+VLOOKUP($FA946,BM,LOOKUPS!C$5,0)*$FG$6+VLOOKUP($FA946,DIV,LOOKUPS!C$7,0)*$FH$6++VLOOKUP($FA946,SIZE,LOOKUPS!C$11,0)*$FI$6)</f>
        <v>-6.7423000000000002</v>
      </c>
      <c r="FC946" s="1">
        <f>IF(ISERROR(VLOOKUP($FA946,MOM,LOOKUPS!D$12,0)*$FB$6+VLOOKUP($FA946,STREV,LOOKUPS!D$10,0)*$FC$6+VLOOKUP($FA946,LTREV,LOOKUPS!D$9,0)*$FD$6+VLOOKUP($FA946,CFP,LOOKUPS!D$6,0)*$FE$6+VLOOKUP($FA946,EP,LOOKUPS!D$8,0)*$FF$6+VLOOKUP($FA946,BM,LOOKUPS!D$5,0)*$FG$6+VLOOKUP($FA946,DIV,LOOKUPS!D$7,0)*$FH$6++VLOOKUP($FA946,SIZE,LOOKUPS!D$11,0)*$FI$6),"",VLOOKUP($FA946,MOM,LOOKUPS!D$12,0)*$FB$6+VLOOKUP($FA946,STREV,LOOKUPS!D$10,0)*$FC$6+VLOOKUP($FA946,LTREV,LOOKUPS!D$9,0)*$FD$6+VLOOKUP($FA946,CFP,LOOKUPS!D$6,0)*$FE$6+VLOOKUP($FA946,EP,LOOKUPS!D$8,0)*$FF$6+VLOOKUP($FA946,BM,LOOKUPS!D$5,0)*$FG$6+VLOOKUP($FA946,DIV,LOOKUPS!D$7,0)*$FH$6++VLOOKUP($FA946,SIZE,LOOKUPS!D$11,0)*$FI$6)</f>
        <v>-3.1545000000000005</v>
      </c>
      <c r="FD946" s="1">
        <f>IF(ISERROR(VLOOKUP($FA946,MOM,LOOKUPS!E$12,0)*$FB$6+VLOOKUP($FA946,STREV,LOOKUPS!E$10,0)*$FC$6+VLOOKUP($FA946,LTREV,LOOKUPS!E$9,0)*$FD$6+VLOOKUP($FA946,CFP,LOOKUPS!E$6,0)*$FE$6+VLOOKUP($FA946,EP,LOOKUPS!E$8,0)*$FF$6+VLOOKUP($FA946,BM,LOOKUPS!E$5,0)*$FG$6+VLOOKUP($FA946,DIV,LOOKUPS!E$7,0)*$FH$6++VLOOKUP($FA946,SIZE,LOOKUPS!E$11,0)*$FI$6),"",VLOOKUP($FA946,MOM,LOOKUPS!E$12,0)*$FB$6+VLOOKUP($FA946,STREV,LOOKUPS!E$10,0)*$FC$6+VLOOKUP($FA946,LTREV,LOOKUPS!E$9,0)*$FD$6+VLOOKUP($FA946,CFP,LOOKUPS!E$6,0)*$FE$6+VLOOKUP($FA946,EP,LOOKUPS!E$8,0)*$FF$6+VLOOKUP($FA946,BM,LOOKUPS!E$5,0)*$FG$6+VLOOKUP($FA946,DIV,LOOKUPS!E$7,0)*$FH$6++VLOOKUP($FA946,SIZE,LOOKUPS!E$11,0)*$FI$6)</f>
        <v>-3.4876000000000005</v>
      </c>
      <c r="FE946" s="1">
        <f>IF(ISERROR(VLOOKUP($FA946,MOM,LOOKUPS!F$12,0)*$FB$6+VLOOKUP($FA946,STREV,LOOKUPS!F$10,0)*$FC$6+VLOOKUP($FA946,LTREV,LOOKUPS!F$9,0)*$FD$6+VLOOKUP($FA946,CFP,LOOKUPS!F$6,0)*$FE$6+VLOOKUP($FA946,EP,LOOKUPS!F$8,0)*$FF$6+VLOOKUP($FA946,BM,LOOKUPS!F$5,0)*$FG$6+VLOOKUP($FA946,DIV,LOOKUPS!F$7,0)*$FH$6++VLOOKUP($FA946,SIZE,LOOKUPS!F$11,0)*$FI$6),"",VLOOKUP($FA946,MOM,LOOKUPS!F$12,0)*$FB$6+VLOOKUP($FA946,STREV,LOOKUPS!F$10,0)*$FC$6+VLOOKUP($FA946,LTREV,LOOKUPS!F$9,0)*$FD$6+VLOOKUP($FA946,CFP,LOOKUPS!F$6,0)*$FE$6+VLOOKUP($FA946,EP,LOOKUPS!F$8,0)*$FF$6+VLOOKUP($FA946,BM,LOOKUPS!F$5,0)*$FG$6+VLOOKUP($FA946,DIV,LOOKUPS!F$7,0)*$FH$6++VLOOKUP($FA946,SIZE,LOOKUPS!F$11,0)*$FI$6)</f>
        <v>-2.8509000000000002</v>
      </c>
      <c r="FF946" s="1">
        <f>IF(ISERROR(VLOOKUP($FA946,MOM,LOOKUPS!G$12,0)*$FB$6+VLOOKUP($FA946,STREV,LOOKUPS!G$10,0)*$FC$6+VLOOKUP($FA946,LTREV,LOOKUPS!G$9,0)*$FD$6+VLOOKUP($FA946,CFP,LOOKUPS!G$6,0)*$FE$6+VLOOKUP($FA946,EP,LOOKUPS!G$8,0)*$FF$6+VLOOKUP($FA946,BM,LOOKUPS!G$5,0)*$FG$6+VLOOKUP($FA946,DIV,LOOKUPS!G$7,0)*$FH$6++VLOOKUP($FA946,SIZE,LOOKUPS!G$11,0)*$FI$6),"",VLOOKUP($FA946,MOM,LOOKUPS!G$12,0)*$FB$6+VLOOKUP($FA946,STREV,LOOKUPS!G$10,0)*$FC$6+VLOOKUP($FA946,LTREV,LOOKUPS!G$9,0)*$FD$6+VLOOKUP($FA946,CFP,LOOKUPS!G$6,0)*$FE$6+VLOOKUP($FA946,EP,LOOKUPS!G$8,0)*$FF$6+VLOOKUP($FA946,BM,LOOKUPS!G$5,0)*$FG$6+VLOOKUP($FA946,DIV,LOOKUPS!G$7,0)*$FH$6++VLOOKUP($FA946,SIZE,LOOKUPS!G$11,0)*$FI$6)</f>
        <v>-2.8641000000000001</v>
      </c>
      <c r="FG946" s="1">
        <f>IF(ISERROR(VLOOKUP($FA946,MOM,LOOKUPS!H$12,0)*$FB$6+VLOOKUP($FA946,STREV,LOOKUPS!H$10,0)*$FC$6+VLOOKUP($FA946,LTREV,LOOKUPS!H$9,0)*$FD$6+VLOOKUP($FA946,CFP,LOOKUPS!H$6,0)*$FE$6+VLOOKUP($FA946,EP,LOOKUPS!H$8,0)*$FF$6+VLOOKUP($FA946,BM,LOOKUPS!H$5,0)*$FG$6+VLOOKUP($FA946,DIV,LOOKUPS!H$7,0)*$FH$6++VLOOKUP($FA946,SIZE,LOOKUPS!H$11,0)*$FI$6),"",VLOOKUP($FA946,MOM,LOOKUPS!H$12,0)*$FB$6+VLOOKUP($FA946,STREV,LOOKUPS!H$10,0)*$FC$6+VLOOKUP($FA946,LTREV,LOOKUPS!H$9,0)*$FD$6+VLOOKUP($FA946,CFP,LOOKUPS!H$6,0)*$FE$6+VLOOKUP($FA946,EP,LOOKUPS!H$8,0)*$FF$6+VLOOKUP($FA946,BM,LOOKUPS!H$5,0)*$FG$6+VLOOKUP($FA946,DIV,LOOKUPS!H$7,0)*$FH$6++VLOOKUP($FA946,SIZE,LOOKUPS!H$11,0)*$FI$6)</f>
        <v>-3.0870000000000002</v>
      </c>
      <c r="FH946" s="1">
        <f>IF(ISERROR(VLOOKUP($FA946,MOM,LOOKUPS!I$12,0)*$FB$6+VLOOKUP($FA946,STREV,LOOKUPS!I$10,0)*$FC$6+VLOOKUP($FA946,LTREV,LOOKUPS!I$9,0)*$FD$6+VLOOKUP($FA946,CFP,LOOKUPS!I$6,0)*$FE$6+VLOOKUP($FA946,EP,LOOKUPS!I$8,0)*$FF$6+VLOOKUP($FA946,BM,LOOKUPS!I$5,0)*$FG$6+VLOOKUP($FA946,DIV,LOOKUPS!I$7,0)*$FH$6++VLOOKUP($FA946,SIZE,LOOKUPS!I$11,0)*$FI$6),"",VLOOKUP($FA946,MOM,LOOKUPS!I$12,0)*$FB$6+VLOOKUP($FA946,STREV,LOOKUPS!I$10,0)*$FC$6+VLOOKUP($FA946,LTREV,LOOKUPS!I$9,0)*$FD$6+VLOOKUP($FA946,CFP,LOOKUPS!I$6,0)*$FE$6+VLOOKUP($FA946,EP,LOOKUPS!I$8,0)*$FF$6+VLOOKUP($FA946,BM,LOOKUPS!I$5,0)*$FG$6+VLOOKUP($FA946,DIV,LOOKUPS!I$7,0)*$FH$6++VLOOKUP($FA946,SIZE,LOOKUPS!I$11,0)*$FI$6)</f>
        <v>-1.9596</v>
      </c>
      <c r="FI946" s="1">
        <f>IF(ISERROR(VLOOKUP($FA946,MOM,LOOKUPS!J$12,0)*$FB$6+VLOOKUP($FA946,STREV,LOOKUPS!J$10,0)*$FC$6+VLOOKUP($FA946,LTREV,LOOKUPS!J$9,0)*$FD$6+VLOOKUP($FA946,CFP,LOOKUPS!J$6,0)*$FE$6+VLOOKUP($FA946,EP,LOOKUPS!J$8,0)*$FF$6+VLOOKUP($FA946,BM,LOOKUPS!J$5,0)*$FG$6+VLOOKUP($FA946,DIV,LOOKUPS!J$7,0)*$FH$6++VLOOKUP($FA946,SIZE,LOOKUPS!J$11,0)*$FI$6),"",VLOOKUP($FA946,MOM,LOOKUPS!J$12,0)*$FB$6+VLOOKUP($FA946,STREV,LOOKUPS!J$10,0)*$FC$6+VLOOKUP($FA946,LTREV,LOOKUPS!J$9,0)*$FD$6+VLOOKUP($FA946,CFP,LOOKUPS!J$6,0)*$FE$6+VLOOKUP($FA946,EP,LOOKUPS!J$8,0)*$FF$6+VLOOKUP($FA946,BM,LOOKUPS!J$5,0)*$FG$6+VLOOKUP($FA946,DIV,LOOKUPS!J$7,0)*$FH$6++VLOOKUP($FA946,SIZE,LOOKUPS!J$11,0)*$FI$6)</f>
        <v>-2.4308000000000005</v>
      </c>
      <c r="FJ946" s="1">
        <f>IF(ISERROR(VLOOKUP($FA946,MOM,LOOKUPS!K$12,0)*$FB$6+VLOOKUP($FA946,STREV,LOOKUPS!K$10,0)*$FC$6+VLOOKUP($FA946,LTREV,LOOKUPS!K$9,0)*$FD$6+VLOOKUP($FA946,CFP,LOOKUPS!K$6,0)*$FE$6+VLOOKUP($FA946,EP,LOOKUPS!K$8,0)*$FF$6+VLOOKUP($FA946,BM,LOOKUPS!K$5,0)*$FG$6+VLOOKUP($FA946,DIV,LOOKUPS!K$7,0)*$FH$6++VLOOKUP($FA946,SIZE,LOOKUPS!K$11,0)*$FI$6),"",VLOOKUP($FA946,MOM,LOOKUPS!K$12,0)*$FB$6+VLOOKUP($FA946,STREV,LOOKUPS!K$10,0)*$FC$6+VLOOKUP($FA946,LTREV,LOOKUPS!K$9,0)*$FD$6+VLOOKUP($FA946,CFP,LOOKUPS!K$6,0)*$FE$6+VLOOKUP($FA946,EP,LOOKUPS!K$8,0)*$FF$6+VLOOKUP($FA946,BM,LOOKUPS!K$5,0)*$FG$6+VLOOKUP($FA946,DIV,LOOKUPS!K$7,0)*$FH$6++VLOOKUP($FA946,SIZE,LOOKUPS!K$11,0)*$FI$6)</f>
        <v>-1.7281</v>
      </c>
      <c r="FK946" s="1">
        <f>IF(ISERROR(VLOOKUP($FA946,MOM,LOOKUPS!L$12,0)*$FB$6+VLOOKUP($FA946,STREV,LOOKUPS!L$10,0)*$FC$6+VLOOKUP($FA946,LTREV,LOOKUPS!L$9,0)*$FD$6+VLOOKUP($FA946,CFP,LOOKUPS!L$6,0)*$FE$6+VLOOKUP($FA946,EP,LOOKUPS!L$8,0)*$FF$6+VLOOKUP($FA946,BM,LOOKUPS!L$5,0)*$FG$6+VLOOKUP($FA946,DIV,LOOKUPS!L$7,0)*$FH$6++VLOOKUP($FA946,SIZE,LOOKUPS!L$11,0)*$FI$6),"",VLOOKUP($FA946,MOM,LOOKUPS!L$12,0)*$FB$6+VLOOKUP($FA946,STREV,LOOKUPS!L$10,0)*$FC$6+VLOOKUP($FA946,LTREV,LOOKUPS!L$9,0)*$FD$6+VLOOKUP($FA946,CFP,LOOKUPS!L$6,0)*$FE$6+VLOOKUP($FA946,EP,LOOKUPS!L$8,0)*$FF$6+VLOOKUP($FA946,BM,LOOKUPS!L$5,0)*$FG$6+VLOOKUP($FA946,DIV,LOOKUPS!L$7,0)*$FH$6++VLOOKUP($FA946,SIZE,LOOKUPS!L$11,0)*$FI$6)</f>
        <v>-2.4816000000000003</v>
      </c>
    </row>
    <row r="947" spans="1:167" x14ac:dyDescent="0.3">
      <c r="A947" s="1">
        <v>200502</v>
      </c>
      <c r="B947" s="1">
        <v>-1.1200000000000001</v>
      </c>
      <c r="C947" s="1">
        <v>-0.28000000000000003</v>
      </c>
      <c r="D947" s="1">
        <v>0.22</v>
      </c>
      <c r="E947" s="1">
        <v>1.19</v>
      </c>
      <c r="F947" s="1">
        <v>1.55</v>
      </c>
      <c r="G947" s="1">
        <v>0.95</v>
      </c>
      <c r="H947" s="1">
        <v>2.5099999999999998</v>
      </c>
      <c r="I947" s="1">
        <v>1.51</v>
      </c>
      <c r="J947" s="1">
        <v>2.99</v>
      </c>
      <c r="K947" s="1">
        <v>4.62</v>
      </c>
      <c r="M947" s="1">
        <v>200403</v>
      </c>
      <c r="N947" s="1">
        <v>-1.1000000000000001</v>
      </c>
      <c r="O947" s="1">
        <v>-0.41</v>
      </c>
      <c r="P947" s="1">
        <v>-0.17</v>
      </c>
      <c r="Q947" s="1">
        <v>0.53</v>
      </c>
      <c r="R947" s="1">
        <v>0.25</v>
      </c>
      <c r="S947" s="1">
        <v>0.88</v>
      </c>
      <c r="T947" s="1">
        <v>0.17</v>
      </c>
      <c r="U947" s="1">
        <v>1.0900000000000001</v>
      </c>
      <c r="V947" s="1">
        <v>0.47</v>
      </c>
      <c r="W947" s="1">
        <v>2.58</v>
      </c>
      <c r="Y947" s="1">
        <v>200902</v>
      </c>
      <c r="Z947" s="1">
        <v>-11.04</v>
      </c>
      <c r="AA947" s="1">
        <v>-11.74</v>
      </c>
      <c r="AB947" s="1">
        <v>-12.85</v>
      </c>
      <c r="AC947" s="1">
        <v>-13.3</v>
      </c>
      <c r="AD947" s="1">
        <v>-11.33</v>
      </c>
      <c r="AE947" s="1">
        <v>-11.24</v>
      </c>
      <c r="AF947" s="1">
        <v>-11.23</v>
      </c>
      <c r="AG947" s="1">
        <v>-11.3</v>
      </c>
      <c r="AH947" s="1">
        <v>-11.83</v>
      </c>
      <c r="AI947" s="1">
        <v>-11.81</v>
      </c>
      <c r="CA947" s="1">
        <v>200408</v>
      </c>
      <c r="CB947" s="1">
        <v>-3.57</v>
      </c>
      <c r="CC947" s="1">
        <v>-2.2999999999999998</v>
      </c>
      <c r="CD947" s="1">
        <v>-0.36</v>
      </c>
      <c r="CE947" s="1">
        <v>-1.25</v>
      </c>
      <c r="CF947" s="1">
        <v>-2.54</v>
      </c>
      <c r="CG947" s="1">
        <v>-1.17</v>
      </c>
      <c r="CH947" s="1">
        <v>-0.38</v>
      </c>
      <c r="CI947" s="1">
        <v>-0.21</v>
      </c>
      <c r="CJ947" s="1">
        <v>-1.6</v>
      </c>
      <c r="CK947" s="1">
        <v>-2.83</v>
      </c>
      <c r="CL947" s="1">
        <v>-2.15</v>
      </c>
      <c r="CM947" s="1">
        <v>-1.61</v>
      </c>
      <c r="CN947" s="1">
        <v>-0.76</v>
      </c>
      <c r="CO947" s="1">
        <v>-0.86</v>
      </c>
      <c r="CP947" s="1">
        <v>0.16</v>
      </c>
      <c r="CQ947" s="1">
        <v>7.0000000000000007E-2</v>
      </c>
      <c r="CR947" s="1">
        <v>-0.49</v>
      </c>
      <c r="CS947" s="1">
        <v>-1.24</v>
      </c>
      <c r="CT947" s="1">
        <v>-1.88</v>
      </c>
      <c r="CV947" s="1">
        <v>200508</v>
      </c>
      <c r="CW947" s="1">
        <v>-1.05</v>
      </c>
      <c r="CX947" s="1">
        <v>-1.18</v>
      </c>
      <c r="CY947" s="1">
        <v>-1.46</v>
      </c>
      <c r="CZ947" s="1">
        <v>-1.36</v>
      </c>
      <c r="DA947" s="1">
        <v>-0.42</v>
      </c>
      <c r="DB947" s="1">
        <v>-2.23</v>
      </c>
      <c r="DC947" s="1">
        <v>-1.17</v>
      </c>
      <c r="DD947" s="1">
        <v>-1.38</v>
      </c>
      <c r="DE947" s="1">
        <v>-1.47</v>
      </c>
      <c r="DF947" s="1">
        <v>-1.46</v>
      </c>
      <c r="DG947" s="1">
        <v>0.57999999999999996</v>
      </c>
      <c r="DH947" s="1">
        <v>-2.58</v>
      </c>
      <c r="DI947" s="1">
        <v>-1.87</v>
      </c>
      <c r="DJ947" s="1">
        <v>-1.22</v>
      </c>
      <c r="DK947" s="1">
        <v>-1.1200000000000001</v>
      </c>
      <c r="DL947" s="1">
        <v>-1.62</v>
      </c>
      <c r="DM947" s="1">
        <v>-1.18</v>
      </c>
      <c r="DN947" s="1">
        <v>-1.05</v>
      </c>
      <c r="DO947" s="1">
        <v>-1.93</v>
      </c>
      <c r="DQ947" s="1">
        <v>200408</v>
      </c>
      <c r="DR947" s="1">
        <v>-99.99</v>
      </c>
      <c r="DS947" s="1">
        <v>-1.61</v>
      </c>
      <c r="DT947" s="1">
        <v>-1.31</v>
      </c>
      <c r="DU947" s="1">
        <v>-0.01</v>
      </c>
      <c r="DV947" s="1">
        <v>-1.74</v>
      </c>
      <c r="DW947" s="1">
        <v>-1.2</v>
      </c>
      <c r="DX947" s="1">
        <v>-1.01</v>
      </c>
      <c r="DY947" s="1">
        <v>-0.65</v>
      </c>
      <c r="DZ947" s="1">
        <v>0.19</v>
      </c>
      <c r="EA947" s="1">
        <v>-1.84</v>
      </c>
      <c r="EB947" s="1">
        <v>-1.36</v>
      </c>
      <c r="EC947" s="1">
        <v>-0.48</v>
      </c>
      <c r="ED947" s="1">
        <v>-2.0299999999999998</v>
      </c>
      <c r="EE947" s="1">
        <v>-0.75</v>
      </c>
      <c r="EF947" s="1">
        <v>-1.32</v>
      </c>
      <c r="EG947" s="1">
        <v>-0.91</v>
      </c>
      <c r="EH947" s="1">
        <v>-0.37</v>
      </c>
      <c r="EI947" s="1">
        <v>0.25</v>
      </c>
      <c r="EJ947" s="1">
        <v>0.12</v>
      </c>
      <c r="EL947">
        <v>200408</v>
      </c>
      <c r="EM947">
        <v>0.08</v>
      </c>
      <c r="EN947">
        <v>-1.56</v>
      </c>
      <c r="EO947">
        <v>0.96</v>
      </c>
      <c r="EP947">
        <v>0.11</v>
      </c>
      <c r="ER947" s="1">
        <v>200502</v>
      </c>
      <c r="ES947" s="1">
        <v>3.18</v>
      </c>
      <c r="EU947" s="1">
        <v>200403</v>
      </c>
      <c r="EV947" s="1">
        <v>-2.13</v>
      </c>
      <c r="EX947" s="1">
        <v>200902</v>
      </c>
      <c r="EY947" s="1">
        <v>1.06</v>
      </c>
      <c r="FA947" s="1">
        <v>200502</v>
      </c>
      <c r="FB947" s="1">
        <f>IF(ISERROR(VLOOKUP($FA947,MOM,LOOKUPS!C$12,0)*$FB$6+VLOOKUP($FA947,STREV,LOOKUPS!C$10,0)*$FC$6+VLOOKUP($FA947,LTREV,LOOKUPS!C$9,0)*$FD$6+VLOOKUP($FA947,CFP,LOOKUPS!C$6,0)*$FE$6+VLOOKUP($FA947,EP,LOOKUPS!C$8,0)*$FF$6+VLOOKUP($FA947,BM,LOOKUPS!C$5,0)*$FG$6+VLOOKUP($FA947,DIV,LOOKUPS!C$7,0)*$FH$6++VLOOKUP($FA947,SIZE,LOOKUPS!C$11,0)*$FI$6),"",VLOOKUP($FA947,MOM,LOOKUPS!C$12,0)*$FB$6+VLOOKUP($FA947,STREV,LOOKUPS!C$10,0)*$FC$6+VLOOKUP($FA947,LTREV,LOOKUPS!C$9,0)*$FD$6+VLOOKUP($FA947,CFP,LOOKUPS!C$6,0)*$FE$6+VLOOKUP($FA947,EP,LOOKUPS!C$8,0)*$FF$6+VLOOKUP($FA947,BM,LOOKUPS!C$5,0)*$FG$6+VLOOKUP($FA947,DIV,LOOKUPS!C$7,0)*$FH$6++VLOOKUP($FA947,SIZE,LOOKUPS!C$11,0)*$FI$6)</f>
        <v>0.54100000000000004</v>
      </c>
      <c r="FC947" s="1">
        <f>IF(ISERROR(VLOOKUP($FA947,MOM,LOOKUPS!D$12,0)*$FB$6+VLOOKUP($FA947,STREV,LOOKUPS!D$10,0)*$FC$6+VLOOKUP($FA947,LTREV,LOOKUPS!D$9,0)*$FD$6+VLOOKUP($FA947,CFP,LOOKUPS!D$6,0)*$FE$6+VLOOKUP($FA947,EP,LOOKUPS!D$8,0)*$FF$6+VLOOKUP($FA947,BM,LOOKUPS!D$5,0)*$FG$6+VLOOKUP($FA947,DIV,LOOKUPS!D$7,0)*$FH$6++VLOOKUP($FA947,SIZE,LOOKUPS!D$11,0)*$FI$6),"",VLOOKUP($FA947,MOM,LOOKUPS!D$12,0)*$FB$6+VLOOKUP($FA947,STREV,LOOKUPS!D$10,0)*$FC$6+VLOOKUP($FA947,LTREV,LOOKUPS!D$9,0)*$FD$6+VLOOKUP($FA947,CFP,LOOKUPS!D$6,0)*$FE$6+VLOOKUP($FA947,EP,LOOKUPS!D$8,0)*$FF$6+VLOOKUP($FA947,BM,LOOKUPS!D$5,0)*$FG$6+VLOOKUP($FA947,DIV,LOOKUPS!D$7,0)*$FH$6++VLOOKUP($FA947,SIZE,LOOKUPS!D$11,0)*$FI$6)</f>
        <v>1.022</v>
      </c>
      <c r="FD947" s="1">
        <f>IF(ISERROR(VLOOKUP($FA947,MOM,LOOKUPS!E$12,0)*$FB$6+VLOOKUP($FA947,STREV,LOOKUPS!E$10,0)*$FC$6+VLOOKUP($FA947,LTREV,LOOKUPS!E$9,0)*$FD$6+VLOOKUP($FA947,CFP,LOOKUPS!E$6,0)*$FE$6+VLOOKUP($FA947,EP,LOOKUPS!E$8,0)*$FF$6+VLOOKUP($FA947,BM,LOOKUPS!E$5,0)*$FG$6+VLOOKUP($FA947,DIV,LOOKUPS!E$7,0)*$FH$6++VLOOKUP($FA947,SIZE,LOOKUPS!E$11,0)*$FI$6),"",VLOOKUP($FA947,MOM,LOOKUPS!E$12,0)*$FB$6+VLOOKUP($FA947,STREV,LOOKUPS!E$10,0)*$FC$6+VLOOKUP($FA947,LTREV,LOOKUPS!E$9,0)*$FD$6+VLOOKUP($FA947,CFP,LOOKUPS!E$6,0)*$FE$6+VLOOKUP($FA947,EP,LOOKUPS!E$8,0)*$FF$6+VLOOKUP($FA947,BM,LOOKUPS!E$5,0)*$FG$6+VLOOKUP($FA947,DIV,LOOKUPS!E$7,0)*$FH$6++VLOOKUP($FA947,SIZE,LOOKUPS!E$11,0)*$FI$6)</f>
        <v>1.0792000000000002</v>
      </c>
      <c r="FE947" s="1">
        <f>IF(ISERROR(VLOOKUP($FA947,MOM,LOOKUPS!F$12,0)*$FB$6+VLOOKUP($FA947,STREV,LOOKUPS!F$10,0)*$FC$6+VLOOKUP($FA947,LTREV,LOOKUPS!F$9,0)*$FD$6+VLOOKUP($FA947,CFP,LOOKUPS!F$6,0)*$FE$6+VLOOKUP($FA947,EP,LOOKUPS!F$8,0)*$FF$6+VLOOKUP($FA947,BM,LOOKUPS!F$5,0)*$FG$6+VLOOKUP($FA947,DIV,LOOKUPS!F$7,0)*$FH$6++VLOOKUP($FA947,SIZE,LOOKUPS!F$11,0)*$FI$6),"",VLOOKUP($FA947,MOM,LOOKUPS!F$12,0)*$FB$6+VLOOKUP($FA947,STREV,LOOKUPS!F$10,0)*$FC$6+VLOOKUP($FA947,LTREV,LOOKUPS!F$9,0)*$FD$6+VLOOKUP($FA947,CFP,LOOKUPS!F$6,0)*$FE$6+VLOOKUP($FA947,EP,LOOKUPS!F$8,0)*$FF$6+VLOOKUP($FA947,BM,LOOKUPS!F$5,0)*$FG$6+VLOOKUP($FA947,DIV,LOOKUPS!F$7,0)*$FH$6++VLOOKUP($FA947,SIZE,LOOKUPS!F$11,0)*$FI$6)</f>
        <v>1.4399</v>
      </c>
      <c r="FF947" s="1">
        <f>IF(ISERROR(VLOOKUP($FA947,MOM,LOOKUPS!G$12,0)*$FB$6+VLOOKUP($FA947,STREV,LOOKUPS!G$10,0)*$FC$6+VLOOKUP($FA947,LTREV,LOOKUPS!G$9,0)*$FD$6+VLOOKUP($FA947,CFP,LOOKUPS!G$6,0)*$FE$6+VLOOKUP($FA947,EP,LOOKUPS!G$8,0)*$FF$6+VLOOKUP($FA947,BM,LOOKUPS!G$5,0)*$FG$6+VLOOKUP($FA947,DIV,LOOKUPS!G$7,0)*$FH$6++VLOOKUP($FA947,SIZE,LOOKUPS!G$11,0)*$FI$6),"",VLOOKUP($FA947,MOM,LOOKUPS!G$12,0)*$FB$6+VLOOKUP($FA947,STREV,LOOKUPS!G$10,0)*$FC$6+VLOOKUP($FA947,LTREV,LOOKUPS!G$9,0)*$FD$6+VLOOKUP($FA947,CFP,LOOKUPS!G$6,0)*$FE$6+VLOOKUP($FA947,EP,LOOKUPS!G$8,0)*$FF$6+VLOOKUP($FA947,BM,LOOKUPS!G$5,0)*$FG$6+VLOOKUP($FA947,DIV,LOOKUPS!G$7,0)*$FH$6++VLOOKUP($FA947,SIZE,LOOKUPS!G$11,0)*$FI$6)</f>
        <v>1.6616000000000002</v>
      </c>
      <c r="FG947" s="1">
        <f>IF(ISERROR(VLOOKUP($FA947,MOM,LOOKUPS!H$12,0)*$FB$6+VLOOKUP($FA947,STREV,LOOKUPS!H$10,0)*$FC$6+VLOOKUP($FA947,LTREV,LOOKUPS!H$9,0)*$FD$6+VLOOKUP($FA947,CFP,LOOKUPS!H$6,0)*$FE$6+VLOOKUP($FA947,EP,LOOKUPS!H$8,0)*$FF$6+VLOOKUP($FA947,BM,LOOKUPS!H$5,0)*$FG$6+VLOOKUP($FA947,DIV,LOOKUPS!H$7,0)*$FH$6++VLOOKUP($FA947,SIZE,LOOKUPS!H$11,0)*$FI$6),"",VLOOKUP($FA947,MOM,LOOKUPS!H$12,0)*$FB$6+VLOOKUP($FA947,STREV,LOOKUPS!H$10,0)*$FC$6+VLOOKUP($FA947,LTREV,LOOKUPS!H$9,0)*$FD$6+VLOOKUP($FA947,CFP,LOOKUPS!H$6,0)*$FE$6+VLOOKUP($FA947,EP,LOOKUPS!H$8,0)*$FF$6+VLOOKUP($FA947,BM,LOOKUPS!H$5,0)*$FG$6+VLOOKUP($FA947,DIV,LOOKUPS!H$7,0)*$FH$6++VLOOKUP($FA947,SIZE,LOOKUPS!H$11,0)*$FI$6)</f>
        <v>1.1852</v>
      </c>
      <c r="FH947" s="1">
        <f>IF(ISERROR(VLOOKUP($FA947,MOM,LOOKUPS!I$12,0)*$FB$6+VLOOKUP($FA947,STREV,LOOKUPS!I$10,0)*$FC$6+VLOOKUP($FA947,LTREV,LOOKUPS!I$9,0)*$FD$6+VLOOKUP($FA947,CFP,LOOKUPS!I$6,0)*$FE$6+VLOOKUP($FA947,EP,LOOKUPS!I$8,0)*$FF$6+VLOOKUP($FA947,BM,LOOKUPS!I$5,0)*$FG$6+VLOOKUP($FA947,DIV,LOOKUPS!I$7,0)*$FH$6++VLOOKUP($FA947,SIZE,LOOKUPS!I$11,0)*$FI$6),"",VLOOKUP($FA947,MOM,LOOKUPS!I$12,0)*$FB$6+VLOOKUP($FA947,STREV,LOOKUPS!I$10,0)*$FC$6+VLOOKUP($FA947,LTREV,LOOKUPS!I$9,0)*$FD$6+VLOOKUP($FA947,CFP,LOOKUPS!I$6,0)*$FE$6+VLOOKUP($FA947,EP,LOOKUPS!I$8,0)*$FF$6+VLOOKUP($FA947,BM,LOOKUPS!I$5,0)*$FG$6+VLOOKUP($FA947,DIV,LOOKUPS!I$7,0)*$FH$6++VLOOKUP($FA947,SIZE,LOOKUPS!I$11,0)*$FI$6)</f>
        <v>1.6880999999999997</v>
      </c>
      <c r="FI947" s="1">
        <f>IF(ISERROR(VLOOKUP($FA947,MOM,LOOKUPS!J$12,0)*$FB$6+VLOOKUP($FA947,STREV,LOOKUPS!J$10,0)*$FC$6+VLOOKUP($FA947,LTREV,LOOKUPS!J$9,0)*$FD$6+VLOOKUP($FA947,CFP,LOOKUPS!J$6,0)*$FE$6+VLOOKUP($FA947,EP,LOOKUPS!J$8,0)*$FF$6+VLOOKUP($FA947,BM,LOOKUPS!J$5,0)*$FG$6+VLOOKUP($FA947,DIV,LOOKUPS!J$7,0)*$FH$6++VLOOKUP($FA947,SIZE,LOOKUPS!J$11,0)*$FI$6),"",VLOOKUP($FA947,MOM,LOOKUPS!J$12,0)*$FB$6+VLOOKUP($FA947,STREV,LOOKUPS!J$10,0)*$FC$6+VLOOKUP($FA947,LTREV,LOOKUPS!J$9,0)*$FD$6+VLOOKUP($FA947,CFP,LOOKUPS!J$6,0)*$FE$6+VLOOKUP($FA947,EP,LOOKUPS!J$8,0)*$FF$6+VLOOKUP($FA947,BM,LOOKUPS!J$5,0)*$FG$6+VLOOKUP($FA947,DIV,LOOKUPS!J$7,0)*$FH$6++VLOOKUP($FA947,SIZE,LOOKUPS!J$11,0)*$FI$6)</f>
        <v>1.0691999999999999</v>
      </c>
      <c r="FJ947" s="1">
        <f>IF(ISERROR(VLOOKUP($FA947,MOM,LOOKUPS!K$12,0)*$FB$6+VLOOKUP($FA947,STREV,LOOKUPS!K$10,0)*$FC$6+VLOOKUP($FA947,LTREV,LOOKUPS!K$9,0)*$FD$6+VLOOKUP($FA947,CFP,LOOKUPS!K$6,0)*$FE$6+VLOOKUP($FA947,EP,LOOKUPS!K$8,0)*$FF$6+VLOOKUP($FA947,BM,LOOKUPS!K$5,0)*$FG$6+VLOOKUP($FA947,DIV,LOOKUPS!K$7,0)*$FH$6++VLOOKUP($FA947,SIZE,LOOKUPS!K$11,0)*$FI$6),"",VLOOKUP($FA947,MOM,LOOKUPS!K$12,0)*$FB$6+VLOOKUP($FA947,STREV,LOOKUPS!K$10,0)*$FC$6+VLOOKUP($FA947,LTREV,LOOKUPS!K$9,0)*$FD$6+VLOOKUP($FA947,CFP,LOOKUPS!K$6,0)*$FE$6+VLOOKUP($FA947,EP,LOOKUPS!K$8,0)*$FF$6+VLOOKUP($FA947,BM,LOOKUPS!K$5,0)*$FG$6+VLOOKUP($FA947,DIV,LOOKUPS!K$7,0)*$FH$6++VLOOKUP($FA947,SIZE,LOOKUPS!K$11,0)*$FI$6)</f>
        <v>1.8907000000000003</v>
      </c>
      <c r="FK947" s="1">
        <f>IF(ISERROR(VLOOKUP($FA947,MOM,LOOKUPS!L$12,0)*$FB$6+VLOOKUP($FA947,STREV,LOOKUPS!L$10,0)*$FC$6+VLOOKUP($FA947,LTREV,LOOKUPS!L$9,0)*$FD$6+VLOOKUP($FA947,CFP,LOOKUPS!L$6,0)*$FE$6+VLOOKUP($FA947,EP,LOOKUPS!L$8,0)*$FF$6+VLOOKUP($FA947,BM,LOOKUPS!L$5,0)*$FG$6+VLOOKUP($FA947,DIV,LOOKUPS!L$7,0)*$FH$6++VLOOKUP($FA947,SIZE,LOOKUPS!L$11,0)*$FI$6),"",VLOOKUP($FA947,MOM,LOOKUPS!L$12,0)*$FB$6+VLOOKUP($FA947,STREV,LOOKUPS!L$10,0)*$FC$6+VLOOKUP($FA947,LTREV,LOOKUPS!L$9,0)*$FD$6+VLOOKUP($FA947,CFP,LOOKUPS!L$6,0)*$FE$6+VLOOKUP($FA947,EP,LOOKUPS!L$8,0)*$FF$6+VLOOKUP($FA947,BM,LOOKUPS!L$5,0)*$FG$6+VLOOKUP($FA947,DIV,LOOKUPS!L$7,0)*$FH$6++VLOOKUP($FA947,SIZE,LOOKUPS!L$11,0)*$FI$6)</f>
        <v>1.6306</v>
      </c>
    </row>
    <row r="948" spans="1:167" x14ac:dyDescent="0.3">
      <c r="A948" s="1">
        <v>200503</v>
      </c>
      <c r="B948" s="1">
        <v>-5.84</v>
      </c>
      <c r="C948" s="1">
        <v>-2.3199999999999998</v>
      </c>
      <c r="D948" s="1">
        <v>-1.23</v>
      </c>
      <c r="E948" s="1">
        <v>-2.4900000000000002</v>
      </c>
      <c r="F948" s="1">
        <v>-1.68</v>
      </c>
      <c r="G948" s="1">
        <v>-1.86</v>
      </c>
      <c r="H948" s="1">
        <v>-1.84</v>
      </c>
      <c r="I948" s="1">
        <v>-1.42</v>
      </c>
      <c r="J948" s="1">
        <v>-2.42</v>
      </c>
      <c r="K948" s="1">
        <v>-2.98</v>
      </c>
      <c r="M948" s="1">
        <v>200404</v>
      </c>
      <c r="N948" s="1">
        <v>-4.91</v>
      </c>
      <c r="O948" s="1">
        <v>-4.13</v>
      </c>
      <c r="P948" s="1">
        <v>-2.15</v>
      </c>
      <c r="Q948" s="1">
        <v>-2.61</v>
      </c>
      <c r="R948" s="1">
        <v>-2.2200000000000002</v>
      </c>
      <c r="S948" s="1">
        <v>-1.98</v>
      </c>
      <c r="T948" s="1">
        <v>-2.7</v>
      </c>
      <c r="U948" s="1">
        <v>-2.09</v>
      </c>
      <c r="V948" s="1">
        <v>-2.16</v>
      </c>
      <c r="W948" s="1">
        <v>-3.29</v>
      </c>
      <c r="Y948" s="1">
        <v>200903</v>
      </c>
      <c r="Z948" s="1">
        <v>19.350000000000001</v>
      </c>
      <c r="AA948" s="1">
        <v>13.36</v>
      </c>
      <c r="AB948" s="1">
        <v>14.52</v>
      </c>
      <c r="AC948" s="1">
        <v>9.59</v>
      </c>
      <c r="AD948" s="1">
        <v>8.56</v>
      </c>
      <c r="AE948" s="1">
        <v>9.5500000000000007</v>
      </c>
      <c r="AF948" s="1">
        <v>10.38</v>
      </c>
      <c r="AG948" s="1">
        <v>10.45</v>
      </c>
      <c r="AH948" s="1">
        <v>6.5</v>
      </c>
      <c r="AI948" s="1">
        <v>9.3800000000000008</v>
      </c>
      <c r="CA948" s="1">
        <v>200409</v>
      </c>
      <c r="CB948" s="1">
        <v>3.35</v>
      </c>
      <c r="CC948" s="1">
        <v>4.21</v>
      </c>
      <c r="CD948" s="1">
        <v>4.63</v>
      </c>
      <c r="CE948" s="1">
        <v>3.36</v>
      </c>
      <c r="CF948" s="1">
        <v>4.38</v>
      </c>
      <c r="CG948" s="1">
        <v>4.05</v>
      </c>
      <c r="CH948" s="1">
        <v>4.84</v>
      </c>
      <c r="CI948" s="1">
        <v>4.13</v>
      </c>
      <c r="CJ948" s="1">
        <v>3.17</v>
      </c>
      <c r="CK948" s="1">
        <v>4.6399999999999997</v>
      </c>
      <c r="CL948" s="1">
        <v>4.04</v>
      </c>
      <c r="CM948" s="1">
        <v>3.7</v>
      </c>
      <c r="CN948" s="1">
        <v>4.3899999999999997</v>
      </c>
      <c r="CO948" s="1">
        <v>4.59</v>
      </c>
      <c r="CP948" s="1">
        <v>5.12</v>
      </c>
      <c r="CQ948" s="1">
        <v>4.4800000000000004</v>
      </c>
      <c r="CR948" s="1">
        <v>3.78</v>
      </c>
      <c r="CS948" s="1">
        <v>3</v>
      </c>
      <c r="CT948" s="1">
        <v>3.3</v>
      </c>
      <c r="CV948" s="1">
        <v>200509</v>
      </c>
      <c r="CW948" s="1">
        <v>1.1000000000000001</v>
      </c>
      <c r="CX948" s="1">
        <v>0.82</v>
      </c>
      <c r="CY948" s="1">
        <v>-0.19</v>
      </c>
      <c r="CZ948" s="1">
        <v>-0.21</v>
      </c>
      <c r="DA948" s="1">
        <v>1.02</v>
      </c>
      <c r="DB948" s="1">
        <v>0.57999999999999996</v>
      </c>
      <c r="DC948" s="1">
        <v>-0.22</v>
      </c>
      <c r="DD948" s="1">
        <v>-0.22</v>
      </c>
      <c r="DE948" s="1">
        <v>-0.51</v>
      </c>
      <c r="DF948" s="1">
        <v>0.77</v>
      </c>
      <c r="DG948" s="1">
        <v>1.25</v>
      </c>
      <c r="DH948" s="1">
        <v>0.46</v>
      </c>
      <c r="DI948" s="1">
        <v>0.7</v>
      </c>
      <c r="DJ948" s="1">
        <v>-0.18</v>
      </c>
      <c r="DK948" s="1">
        <v>-0.25</v>
      </c>
      <c r="DL948" s="1">
        <v>-0.84</v>
      </c>
      <c r="DM948" s="1">
        <v>0.27</v>
      </c>
      <c r="DN948" s="1">
        <v>-0.1</v>
      </c>
      <c r="DO948" s="1">
        <v>-0.97</v>
      </c>
      <c r="DQ948" s="1">
        <v>200409</v>
      </c>
      <c r="DR948" s="1">
        <v>-99.99</v>
      </c>
      <c r="DS948" s="1">
        <v>4.12</v>
      </c>
      <c r="DT948" s="1">
        <v>4.4800000000000004</v>
      </c>
      <c r="DU948" s="1">
        <v>3.07</v>
      </c>
      <c r="DV948" s="1">
        <v>3.92</v>
      </c>
      <c r="DW948" s="1">
        <v>5.78</v>
      </c>
      <c r="DX948" s="1">
        <v>4.03</v>
      </c>
      <c r="DY948" s="1">
        <v>3.43</v>
      </c>
      <c r="DZ948" s="1">
        <v>3.03</v>
      </c>
      <c r="EA948" s="1">
        <v>3.56</v>
      </c>
      <c r="EB948" s="1">
        <v>5.26</v>
      </c>
      <c r="EC948" s="1">
        <v>5.86</v>
      </c>
      <c r="ED948" s="1">
        <v>5.7</v>
      </c>
      <c r="EE948" s="1">
        <v>4.57</v>
      </c>
      <c r="EF948" s="1">
        <v>3.37</v>
      </c>
      <c r="EG948" s="1">
        <v>3.71</v>
      </c>
      <c r="EH948" s="1">
        <v>3.14</v>
      </c>
      <c r="EI948" s="1">
        <v>4.13</v>
      </c>
      <c r="EJ948" s="1">
        <v>1.88</v>
      </c>
      <c r="EL948">
        <v>200409</v>
      </c>
      <c r="EM948">
        <v>1.6</v>
      </c>
      <c r="EN948">
        <v>3.01</v>
      </c>
      <c r="EO948">
        <v>-7.0000000000000007E-2</v>
      </c>
      <c r="EP948">
        <v>0.11</v>
      </c>
      <c r="ER948" s="1">
        <v>200503</v>
      </c>
      <c r="ES948" s="1">
        <v>0.55000000000000004</v>
      </c>
      <c r="EU948" s="1">
        <v>200404</v>
      </c>
      <c r="EV948" s="1">
        <v>-0.2</v>
      </c>
      <c r="EX948" s="1">
        <v>200903</v>
      </c>
      <c r="EY948" s="1">
        <v>4.01</v>
      </c>
      <c r="FA948" s="1">
        <v>200503</v>
      </c>
      <c r="FB948" s="1">
        <f>IF(ISERROR(VLOOKUP($FA948,MOM,LOOKUPS!C$12,0)*$FB$6+VLOOKUP($FA948,STREV,LOOKUPS!C$10,0)*$FC$6+VLOOKUP($FA948,LTREV,LOOKUPS!C$9,0)*$FD$6+VLOOKUP($FA948,CFP,LOOKUPS!C$6,0)*$FE$6+VLOOKUP($FA948,EP,LOOKUPS!C$8,0)*$FF$6+VLOOKUP($FA948,BM,LOOKUPS!C$5,0)*$FG$6+VLOOKUP($FA948,DIV,LOOKUPS!C$7,0)*$FH$6++VLOOKUP($FA948,SIZE,LOOKUPS!C$11,0)*$FI$6),"",VLOOKUP($FA948,MOM,LOOKUPS!C$12,0)*$FB$6+VLOOKUP($FA948,STREV,LOOKUPS!C$10,0)*$FC$6+VLOOKUP($FA948,LTREV,LOOKUPS!C$9,0)*$FD$6+VLOOKUP($FA948,CFP,LOOKUPS!C$6,0)*$FE$6+VLOOKUP($FA948,EP,LOOKUPS!C$8,0)*$FF$6+VLOOKUP($FA948,BM,LOOKUPS!C$5,0)*$FG$6+VLOOKUP($FA948,DIV,LOOKUPS!C$7,0)*$FH$6++VLOOKUP($FA948,SIZE,LOOKUPS!C$11,0)*$FI$6)</f>
        <v>-4.7942</v>
      </c>
      <c r="FC948" s="1">
        <f>IF(ISERROR(VLOOKUP($FA948,MOM,LOOKUPS!D$12,0)*$FB$6+VLOOKUP($FA948,STREV,LOOKUPS!D$10,0)*$FC$6+VLOOKUP($FA948,LTREV,LOOKUPS!D$9,0)*$FD$6+VLOOKUP($FA948,CFP,LOOKUPS!D$6,0)*$FE$6+VLOOKUP($FA948,EP,LOOKUPS!D$8,0)*$FF$6+VLOOKUP($FA948,BM,LOOKUPS!D$5,0)*$FG$6+VLOOKUP($FA948,DIV,LOOKUPS!D$7,0)*$FH$6++VLOOKUP($FA948,SIZE,LOOKUPS!D$11,0)*$FI$6),"",VLOOKUP($FA948,MOM,LOOKUPS!D$12,0)*$FB$6+VLOOKUP($FA948,STREV,LOOKUPS!D$10,0)*$FC$6+VLOOKUP($FA948,LTREV,LOOKUPS!D$9,0)*$FD$6+VLOOKUP($FA948,CFP,LOOKUPS!D$6,0)*$FE$6+VLOOKUP($FA948,EP,LOOKUPS!D$8,0)*$FF$6+VLOOKUP($FA948,BM,LOOKUPS!D$5,0)*$FG$6+VLOOKUP($FA948,DIV,LOOKUPS!D$7,0)*$FH$6++VLOOKUP($FA948,SIZE,LOOKUPS!D$11,0)*$FI$6)</f>
        <v>-2.9572000000000003</v>
      </c>
      <c r="FD948" s="1">
        <f>IF(ISERROR(VLOOKUP($FA948,MOM,LOOKUPS!E$12,0)*$FB$6+VLOOKUP($FA948,STREV,LOOKUPS!E$10,0)*$FC$6+VLOOKUP($FA948,LTREV,LOOKUPS!E$9,0)*$FD$6+VLOOKUP($FA948,CFP,LOOKUPS!E$6,0)*$FE$6+VLOOKUP($FA948,EP,LOOKUPS!E$8,0)*$FF$6+VLOOKUP($FA948,BM,LOOKUPS!E$5,0)*$FG$6+VLOOKUP($FA948,DIV,LOOKUPS!E$7,0)*$FH$6++VLOOKUP($FA948,SIZE,LOOKUPS!E$11,0)*$FI$6),"",VLOOKUP($FA948,MOM,LOOKUPS!E$12,0)*$FB$6+VLOOKUP($FA948,STREV,LOOKUPS!E$10,0)*$FC$6+VLOOKUP($FA948,LTREV,LOOKUPS!E$9,0)*$FD$6+VLOOKUP($FA948,CFP,LOOKUPS!E$6,0)*$FE$6+VLOOKUP($FA948,EP,LOOKUPS!E$8,0)*$FF$6+VLOOKUP($FA948,BM,LOOKUPS!E$5,0)*$FG$6+VLOOKUP($FA948,DIV,LOOKUPS!E$7,0)*$FH$6++VLOOKUP($FA948,SIZE,LOOKUPS!E$11,0)*$FI$6)</f>
        <v>-2.0055000000000005</v>
      </c>
      <c r="FE948" s="1">
        <f>IF(ISERROR(VLOOKUP($FA948,MOM,LOOKUPS!F$12,0)*$FB$6+VLOOKUP($FA948,STREV,LOOKUPS!F$10,0)*$FC$6+VLOOKUP($FA948,LTREV,LOOKUPS!F$9,0)*$FD$6+VLOOKUP($FA948,CFP,LOOKUPS!F$6,0)*$FE$6+VLOOKUP($FA948,EP,LOOKUPS!F$8,0)*$FF$6+VLOOKUP($FA948,BM,LOOKUPS!F$5,0)*$FG$6+VLOOKUP($FA948,DIV,LOOKUPS!F$7,0)*$FH$6++VLOOKUP($FA948,SIZE,LOOKUPS!F$11,0)*$FI$6),"",VLOOKUP($FA948,MOM,LOOKUPS!F$12,0)*$FB$6+VLOOKUP($FA948,STREV,LOOKUPS!F$10,0)*$FC$6+VLOOKUP($FA948,LTREV,LOOKUPS!F$9,0)*$FD$6+VLOOKUP($FA948,CFP,LOOKUPS!F$6,0)*$FE$6+VLOOKUP($FA948,EP,LOOKUPS!F$8,0)*$FF$6+VLOOKUP($FA948,BM,LOOKUPS!F$5,0)*$FG$6+VLOOKUP($FA948,DIV,LOOKUPS!F$7,0)*$FH$6++VLOOKUP($FA948,SIZE,LOOKUPS!F$11,0)*$FI$6)</f>
        <v>-1.8014000000000001</v>
      </c>
      <c r="FF948" s="1">
        <f>IF(ISERROR(VLOOKUP($FA948,MOM,LOOKUPS!G$12,0)*$FB$6+VLOOKUP($FA948,STREV,LOOKUPS!G$10,0)*$FC$6+VLOOKUP($FA948,LTREV,LOOKUPS!G$9,0)*$FD$6+VLOOKUP($FA948,CFP,LOOKUPS!G$6,0)*$FE$6+VLOOKUP($FA948,EP,LOOKUPS!G$8,0)*$FF$6+VLOOKUP($FA948,BM,LOOKUPS!G$5,0)*$FG$6+VLOOKUP($FA948,DIV,LOOKUPS!G$7,0)*$FH$6++VLOOKUP($FA948,SIZE,LOOKUPS!G$11,0)*$FI$6),"",VLOOKUP($FA948,MOM,LOOKUPS!G$12,0)*$FB$6+VLOOKUP($FA948,STREV,LOOKUPS!G$10,0)*$FC$6+VLOOKUP($FA948,LTREV,LOOKUPS!G$9,0)*$FD$6+VLOOKUP($FA948,CFP,LOOKUPS!G$6,0)*$FE$6+VLOOKUP($FA948,EP,LOOKUPS!G$8,0)*$FF$6+VLOOKUP($FA948,BM,LOOKUPS!G$5,0)*$FG$6+VLOOKUP($FA948,DIV,LOOKUPS!G$7,0)*$FH$6++VLOOKUP($FA948,SIZE,LOOKUPS!G$11,0)*$FI$6)</f>
        <v>-1.8062</v>
      </c>
      <c r="FG948" s="1">
        <f>IF(ISERROR(VLOOKUP($FA948,MOM,LOOKUPS!H$12,0)*$FB$6+VLOOKUP($FA948,STREV,LOOKUPS!H$10,0)*$FC$6+VLOOKUP($FA948,LTREV,LOOKUPS!H$9,0)*$FD$6+VLOOKUP($FA948,CFP,LOOKUPS!H$6,0)*$FE$6+VLOOKUP($FA948,EP,LOOKUPS!H$8,0)*$FF$6+VLOOKUP($FA948,BM,LOOKUPS!H$5,0)*$FG$6+VLOOKUP($FA948,DIV,LOOKUPS!H$7,0)*$FH$6++VLOOKUP($FA948,SIZE,LOOKUPS!H$11,0)*$FI$6),"",VLOOKUP($FA948,MOM,LOOKUPS!H$12,0)*$FB$6+VLOOKUP($FA948,STREV,LOOKUPS!H$10,0)*$FC$6+VLOOKUP($FA948,LTREV,LOOKUPS!H$9,0)*$FD$6+VLOOKUP($FA948,CFP,LOOKUPS!H$6,0)*$FE$6+VLOOKUP($FA948,EP,LOOKUPS!H$8,0)*$FF$6+VLOOKUP($FA948,BM,LOOKUPS!H$5,0)*$FG$6+VLOOKUP($FA948,DIV,LOOKUPS!H$7,0)*$FH$6++VLOOKUP($FA948,SIZE,LOOKUPS!H$11,0)*$FI$6)</f>
        <v>-2.2810000000000001</v>
      </c>
      <c r="FH948" s="1">
        <f>IF(ISERROR(VLOOKUP($FA948,MOM,LOOKUPS!I$12,0)*$FB$6+VLOOKUP($FA948,STREV,LOOKUPS!I$10,0)*$FC$6+VLOOKUP($FA948,LTREV,LOOKUPS!I$9,0)*$FD$6+VLOOKUP($FA948,CFP,LOOKUPS!I$6,0)*$FE$6+VLOOKUP($FA948,EP,LOOKUPS!I$8,0)*$FF$6+VLOOKUP($FA948,BM,LOOKUPS!I$5,0)*$FG$6+VLOOKUP($FA948,DIV,LOOKUPS!I$7,0)*$FH$6++VLOOKUP($FA948,SIZE,LOOKUPS!I$11,0)*$FI$6),"",VLOOKUP($FA948,MOM,LOOKUPS!I$12,0)*$FB$6+VLOOKUP($FA948,STREV,LOOKUPS!I$10,0)*$FC$6+VLOOKUP($FA948,LTREV,LOOKUPS!I$9,0)*$FD$6+VLOOKUP($FA948,CFP,LOOKUPS!I$6,0)*$FE$6+VLOOKUP($FA948,EP,LOOKUPS!I$8,0)*$FF$6+VLOOKUP($FA948,BM,LOOKUPS!I$5,0)*$FG$6+VLOOKUP($FA948,DIV,LOOKUPS!I$7,0)*$FH$6++VLOOKUP($FA948,SIZE,LOOKUPS!I$11,0)*$FI$6)</f>
        <v>-1.7723</v>
      </c>
      <c r="FI948" s="1">
        <f>IF(ISERROR(VLOOKUP($FA948,MOM,LOOKUPS!J$12,0)*$FB$6+VLOOKUP($FA948,STREV,LOOKUPS!J$10,0)*$FC$6+VLOOKUP($FA948,LTREV,LOOKUPS!J$9,0)*$FD$6+VLOOKUP($FA948,CFP,LOOKUPS!J$6,0)*$FE$6+VLOOKUP($FA948,EP,LOOKUPS!J$8,0)*$FF$6+VLOOKUP($FA948,BM,LOOKUPS!J$5,0)*$FG$6+VLOOKUP($FA948,DIV,LOOKUPS!J$7,0)*$FH$6++VLOOKUP($FA948,SIZE,LOOKUPS!J$11,0)*$FI$6),"",VLOOKUP($FA948,MOM,LOOKUPS!J$12,0)*$FB$6+VLOOKUP($FA948,STREV,LOOKUPS!J$10,0)*$FC$6+VLOOKUP($FA948,LTREV,LOOKUPS!J$9,0)*$FD$6+VLOOKUP($FA948,CFP,LOOKUPS!J$6,0)*$FE$6+VLOOKUP($FA948,EP,LOOKUPS!J$8,0)*$FF$6+VLOOKUP($FA948,BM,LOOKUPS!J$5,0)*$FG$6+VLOOKUP($FA948,DIV,LOOKUPS!J$7,0)*$FH$6++VLOOKUP($FA948,SIZE,LOOKUPS!J$11,0)*$FI$6)</f>
        <v>-1.6010000000000002</v>
      </c>
      <c r="FJ948" s="1">
        <f>IF(ISERROR(VLOOKUP($FA948,MOM,LOOKUPS!K$12,0)*$FB$6+VLOOKUP($FA948,STREV,LOOKUPS!K$10,0)*$FC$6+VLOOKUP($FA948,LTREV,LOOKUPS!K$9,0)*$FD$6+VLOOKUP($FA948,CFP,LOOKUPS!K$6,0)*$FE$6+VLOOKUP($FA948,EP,LOOKUPS!K$8,0)*$FF$6+VLOOKUP($FA948,BM,LOOKUPS!K$5,0)*$FG$6+VLOOKUP($FA948,DIV,LOOKUPS!K$7,0)*$FH$6++VLOOKUP($FA948,SIZE,LOOKUPS!K$11,0)*$FI$6),"",VLOOKUP($FA948,MOM,LOOKUPS!K$12,0)*$FB$6+VLOOKUP($FA948,STREV,LOOKUPS!K$10,0)*$FC$6+VLOOKUP($FA948,LTREV,LOOKUPS!K$9,0)*$FD$6+VLOOKUP($FA948,CFP,LOOKUPS!K$6,0)*$FE$6+VLOOKUP($FA948,EP,LOOKUPS!K$8,0)*$FF$6+VLOOKUP($FA948,BM,LOOKUPS!K$5,0)*$FG$6+VLOOKUP($FA948,DIV,LOOKUPS!K$7,0)*$FH$6++VLOOKUP($FA948,SIZE,LOOKUPS!K$11,0)*$FI$6)</f>
        <v>-2.6457999999999999</v>
      </c>
      <c r="FK948" s="1">
        <f>IF(ISERROR(VLOOKUP($FA948,MOM,LOOKUPS!L$12,0)*$FB$6+VLOOKUP($FA948,STREV,LOOKUPS!L$10,0)*$FC$6+VLOOKUP($FA948,LTREV,LOOKUPS!L$9,0)*$FD$6+VLOOKUP($FA948,CFP,LOOKUPS!L$6,0)*$FE$6+VLOOKUP($FA948,EP,LOOKUPS!L$8,0)*$FF$6+VLOOKUP($FA948,BM,LOOKUPS!L$5,0)*$FG$6+VLOOKUP($FA948,DIV,LOOKUPS!L$7,0)*$FH$6++VLOOKUP($FA948,SIZE,LOOKUPS!L$11,0)*$FI$6),"",VLOOKUP($FA948,MOM,LOOKUPS!L$12,0)*$FB$6+VLOOKUP($FA948,STREV,LOOKUPS!L$10,0)*$FC$6+VLOOKUP($FA948,LTREV,LOOKUPS!L$9,0)*$FD$6+VLOOKUP($FA948,CFP,LOOKUPS!L$6,0)*$FE$6+VLOOKUP($FA948,EP,LOOKUPS!L$8,0)*$FF$6+VLOOKUP($FA948,BM,LOOKUPS!L$5,0)*$FG$6+VLOOKUP($FA948,DIV,LOOKUPS!L$7,0)*$FH$6++VLOOKUP($FA948,SIZE,LOOKUPS!L$11,0)*$FI$6)</f>
        <v>-3.1623000000000001</v>
      </c>
    </row>
    <row r="949" spans="1:167" x14ac:dyDescent="0.3">
      <c r="A949" s="1">
        <v>200504</v>
      </c>
      <c r="B949" s="1">
        <v>-9.4</v>
      </c>
      <c r="C949" s="1">
        <v>-5.25</v>
      </c>
      <c r="D949" s="1">
        <v>-4.58</v>
      </c>
      <c r="E949" s="1">
        <v>-3.6</v>
      </c>
      <c r="F949" s="1">
        <v>-4.08</v>
      </c>
      <c r="G949" s="1">
        <v>-3.46</v>
      </c>
      <c r="H949" s="1">
        <v>-3.85</v>
      </c>
      <c r="I949" s="1">
        <v>-4.62</v>
      </c>
      <c r="J949" s="1">
        <v>-4.66</v>
      </c>
      <c r="K949" s="1">
        <v>-7.71</v>
      </c>
      <c r="M949" s="1">
        <v>200405</v>
      </c>
      <c r="N949" s="1">
        <v>0.96</v>
      </c>
      <c r="O949" s="1">
        <v>0.1</v>
      </c>
      <c r="P949" s="1">
        <v>0.68</v>
      </c>
      <c r="Q949" s="1">
        <v>-0.27</v>
      </c>
      <c r="R949" s="1">
        <v>-0.94</v>
      </c>
      <c r="S949" s="1">
        <v>-0.49</v>
      </c>
      <c r="T949" s="1">
        <v>-1.25</v>
      </c>
      <c r="U949" s="1">
        <v>-0.71</v>
      </c>
      <c r="V949" s="1">
        <v>0.14000000000000001</v>
      </c>
      <c r="W949" s="1">
        <v>0.34</v>
      </c>
      <c r="Y949" s="1">
        <v>200904</v>
      </c>
      <c r="Z949" s="1">
        <v>29.9</v>
      </c>
      <c r="AA949" s="1">
        <v>26.2</v>
      </c>
      <c r="AB949" s="1">
        <v>19.5</v>
      </c>
      <c r="AC949" s="1">
        <v>15.65</v>
      </c>
      <c r="AD949" s="1">
        <v>18.57</v>
      </c>
      <c r="AE949" s="1">
        <v>15.73</v>
      </c>
      <c r="AF949" s="1">
        <v>16.66</v>
      </c>
      <c r="AG949" s="1">
        <v>18.28</v>
      </c>
      <c r="AH949" s="1">
        <v>22.35</v>
      </c>
      <c r="AI949" s="1">
        <v>19.559999999999999</v>
      </c>
      <c r="CA949" s="1">
        <v>200410</v>
      </c>
      <c r="CB949" s="1">
        <v>-1.04</v>
      </c>
      <c r="CC949" s="1">
        <v>2.36</v>
      </c>
      <c r="CD949" s="1">
        <v>2.2599999999999998</v>
      </c>
      <c r="CE949" s="1">
        <v>1.32</v>
      </c>
      <c r="CF949" s="1">
        <v>2.25</v>
      </c>
      <c r="CG949" s="1">
        <v>2.96</v>
      </c>
      <c r="CH949" s="1">
        <v>2.2200000000000002</v>
      </c>
      <c r="CI949" s="1">
        <v>1.59</v>
      </c>
      <c r="CJ949" s="1">
        <v>1.08</v>
      </c>
      <c r="CK949" s="1">
        <v>1.66</v>
      </c>
      <c r="CL949" s="1">
        <v>3.03</v>
      </c>
      <c r="CM949" s="1">
        <v>2.68</v>
      </c>
      <c r="CN949" s="1">
        <v>3.23</v>
      </c>
      <c r="CO949" s="1">
        <v>2.39</v>
      </c>
      <c r="CP949" s="1">
        <v>2.0299999999999998</v>
      </c>
      <c r="CQ949" s="1">
        <v>1.33</v>
      </c>
      <c r="CR949" s="1">
        <v>1.84</v>
      </c>
      <c r="CS949" s="1">
        <v>0.69</v>
      </c>
      <c r="CT949" s="1">
        <v>1.4</v>
      </c>
      <c r="CV949" s="1">
        <v>200510</v>
      </c>
      <c r="CW949" s="1">
        <v>-4.1399999999999997</v>
      </c>
      <c r="CX949" s="1">
        <v>-2.2599999999999998</v>
      </c>
      <c r="CY949" s="1">
        <v>-1.61</v>
      </c>
      <c r="CZ949" s="1">
        <v>-1.76</v>
      </c>
      <c r="DA949" s="1">
        <v>-2.17</v>
      </c>
      <c r="DB949" s="1">
        <v>-1.65</v>
      </c>
      <c r="DC949" s="1">
        <v>-2.02</v>
      </c>
      <c r="DD949" s="1">
        <v>-1.1399999999999999</v>
      </c>
      <c r="DE949" s="1">
        <v>-2.35</v>
      </c>
      <c r="DF949" s="1">
        <v>-3.38</v>
      </c>
      <c r="DG949" s="1">
        <v>-1</v>
      </c>
      <c r="DH949" s="1">
        <v>-2.4300000000000002</v>
      </c>
      <c r="DI949" s="1">
        <v>-0.86</v>
      </c>
      <c r="DJ949" s="1">
        <v>-1.94</v>
      </c>
      <c r="DK949" s="1">
        <v>-2.08</v>
      </c>
      <c r="DL949" s="1">
        <v>-1.53</v>
      </c>
      <c r="DM949" s="1">
        <v>-0.82</v>
      </c>
      <c r="DN949" s="1">
        <v>-1.55</v>
      </c>
      <c r="DO949" s="1">
        <v>-3.24</v>
      </c>
      <c r="DQ949" s="1">
        <v>200410</v>
      </c>
      <c r="DR949" s="1">
        <v>-99.99</v>
      </c>
      <c r="DS949" s="1">
        <v>1.71</v>
      </c>
      <c r="DT949" s="1">
        <v>2.2599999999999998</v>
      </c>
      <c r="DU949" s="1">
        <v>2.23</v>
      </c>
      <c r="DV949" s="1">
        <v>1.54</v>
      </c>
      <c r="DW949" s="1">
        <v>2.4900000000000002</v>
      </c>
      <c r="DX949" s="1">
        <v>2.4900000000000002</v>
      </c>
      <c r="DY949" s="1">
        <v>2.57</v>
      </c>
      <c r="DZ949" s="1">
        <v>1.92</v>
      </c>
      <c r="EA949" s="1">
        <v>1.46</v>
      </c>
      <c r="EB949" s="1">
        <v>1.85</v>
      </c>
      <c r="EC949" s="1">
        <v>3.07</v>
      </c>
      <c r="ED949" s="1">
        <v>1.83</v>
      </c>
      <c r="EE949" s="1">
        <v>2.31</v>
      </c>
      <c r="EF949" s="1">
        <v>2.7</v>
      </c>
      <c r="EG949" s="1">
        <v>2.37</v>
      </c>
      <c r="EH949" s="1">
        <v>2.78</v>
      </c>
      <c r="EI949" s="1">
        <v>3.01</v>
      </c>
      <c r="EJ949" s="1">
        <v>0.79</v>
      </c>
      <c r="EL949">
        <v>200410</v>
      </c>
      <c r="EM949">
        <v>1.43</v>
      </c>
      <c r="EN949">
        <v>0.13</v>
      </c>
      <c r="EO949">
        <v>-0.28999999999999998</v>
      </c>
      <c r="EP949">
        <v>0.11</v>
      </c>
      <c r="ER949" s="1">
        <v>200504</v>
      </c>
      <c r="ES949" s="1">
        <v>-0.85</v>
      </c>
      <c r="EU949" s="1">
        <v>200405</v>
      </c>
      <c r="EV949" s="1">
        <v>2.2599999999999998</v>
      </c>
      <c r="EX949" s="1">
        <v>200904</v>
      </c>
      <c r="EY949" s="1">
        <v>-0.38</v>
      </c>
      <c r="FA949" s="1">
        <v>200504</v>
      </c>
      <c r="FB949" s="1">
        <f>IF(ISERROR(VLOOKUP($FA949,MOM,LOOKUPS!C$12,0)*$FB$6+VLOOKUP($FA949,STREV,LOOKUPS!C$10,0)*$FC$6+VLOOKUP($FA949,LTREV,LOOKUPS!C$9,0)*$FD$6+VLOOKUP($FA949,CFP,LOOKUPS!C$6,0)*$FE$6+VLOOKUP($FA949,EP,LOOKUPS!C$8,0)*$FF$6+VLOOKUP($FA949,BM,LOOKUPS!C$5,0)*$FG$6+VLOOKUP($FA949,DIV,LOOKUPS!C$7,0)*$FH$6++VLOOKUP($FA949,SIZE,LOOKUPS!C$11,0)*$FI$6),"",VLOOKUP($FA949,MOM,LOOKUPS!C$12,0)*$FB$6+VLOOKUP($FA949,STREV,LOOKUPS!C$10,0)*$FC$6+VLOOKUP($FA949,LTREV,LOOKUPS!C$9,0)*$FD$6+VLOOKUP($FA949,CFP,LOOKUPS!C$6,0)*$FE$6+VLOOKUP($FA949,EP,LOOKUPS!C$8,0)*$FF$6+VLOOKUP($FA949,BM,LOOKUPS!C$5,0)*$FG$6+VLOOKUP($FA949,DIV,LOOKUPS!C$7,0)*$FH$6++VLOOKUP($FA949,SIZE,LOOKUPS!C$11,0)*$FI$6)</f>
        <v>-7.8263999999999996</v>
      </c>
      <c r="FC949" s="1">
        <f>IF(ISERROR(VLOOKUP($FA949,MOM,LOOKUPS!D$12,0)*$FB$6+VLOOKUP($FA949,STREV,LOOKUPS!D$10,0)*$FC$6+VLOOKUP($FA949,LTREV,LOOKUPS!D$9,0)*$FD$6+VLOOKUP($FA949,CFP,LOOKUPS!D$6,0)*$FE$6+VLOOKUP($FA949,EP,LOOKUPS!D$8,0)*$FF$6+VLOOKUP($FA949,BM,LOOKUPS!D$5,0)*$FG$6+VLOOKUP($FA949,DIV,LOOKUPS!D$7,0)*$FH$6++VLOOKUP($FA949,SIZE,LOOKUPS!D$11,0)*$FI$6),"",VLOOKUP($FA949,MOM,LOOKUPS!D$12,0)*$FB$6+VLOOKUP($FA949,STREV,LOOKUPS!D$10,0)*$FC$6+VLOOKUP($FA949,LTREV,LOOKUPS!D$9,0)*$FD$6+VLOOKUP($FA949,CFP,LOOKUPS!D$6,0)*$FE$6+VLOOKUP($FA949,EP,LOOKUPS!D$8,0)*$FF$6+VLOOKUP($FA949,BM,LOOKUPS!D$5,0)*$FG$6+VLOOKUP($FA949,DIV,LOOKUPS!D$7,0)*$FH$6++VLOOKUP($FA949,SIZE,LOOKUPS!D$11,0)*$FI$6)</f>
        <v>-4.9708000000000006</v>
      </c>
      <c r="FD949" s="1">
        <f>IF(ISERROR(VLOOKUP($FA949,MOM,LOOKUPS!E$12,0)*$FB$6+VLOOKUP($FA949,STREV,LOOKUPS!E$10,0)*$FC$6+VLOOKUP($FA949,LTREV,LOOKUPS!E$9,0)*$FD$6+VLOOKUP($FA949,CFP,LOOKUPS!E$6,0)*$FE$6+VLOOKUP($FA949,EP,LOOKUPS!E$8,0)*$FF$6+VLOOKUP($FA949,BM,LOOKUPS!E$5,0)*$FG$6+VLOOKUP($FA949,DIV,LOOKUPS!E$7,0)*$FH$6++VLOOKUP($FA949,SIZE,LOOKUPS!E$11,0)*$FI$6),"",VLOOKUP($FA949,MOM,LOOKUPS!E$12,0)*$FB$6+VLOOKUP($FA949,STREV,LOOKUPS!E$10,0)*$FC$6+VLOOKUP($FA949,LTREV,LOOKUPS!E$9,0)*$FD$6+VLOOKUP($FA949,CFP,LOOKUPS!E$6,0)*$FE$6+VLOOKUP($FA949,EP,LOOKUPS!E$8,0)*$FF$6+VLOOKUP($FA949,BM,LOOKUPS!E$5,0)*$FG$6+VLOOKUP($FA949,DIV,LOOKUPS!E$7,0)*$FH$6++VLOOKUP($FA949,SIZE,LOOKUPS!E$11,0)*$FI$6)</f>
        <v>-4.5714000000000006</v>
      </c>
      <c r="FE949" s="1">
        <f>IF(ISERROR(VLOOKUP($FA949,MOM,LOOKUPS!F$12,0)*$FB$6+VLOOKUP($FA949,STREV,LOOKUPS!F$10,0)*$FC$6+VLOOKUP($FA949,LTREV,LOOKUPS!F$9,0)*$FD$6+VLOOKUP($FA949,CFP,LOOKUPS!F$6,0)*$FE$6+VLOOKUP($FA949,EP,LOOKUPS!F$8,0)*$FF$6+VLOOKUP($FA949,BM,LOOKUPS!F$5,0)*$FG$6+VLOOKUP($FA949,DIV,LOOKUPS!F$7,0)*$FH$6++VLOOKUP($FA949,SIZE,LOOKUPS!F$11,0)*$FI$6),"",VLOOKUP($FA949,MOM,LOOKUPS!F$12,0)*$FB$6+VLOOKUP($FA949,STREV,LOOKUPS!F$10,0)*$FC$6+VLOOKUP($FA949,LTREV,LOOKUPS!F$9,0)*$FD$6+VLOOKUP($FA949,CFP,LOOKUPS!F$6,0)*$FE$6+VLOOKUP($FA949,EP,LOOKUPS!F$8,0)*$FF$6+VLOOKUP($FA949,BM,LOOKUPS!F$5,0)*$FG$6+VLOOKUP($FA949,DIV,LOOKUPS!F$7,0)*$FH$6++VLOOKUP($FA949,SIZE,LOOKUPS!F$11,0)*$FI$6)</f>
        <v>-4.5189000000000004</v>
      </c>
      <c r="FF949" s="1">
        <f>IF(ISERROR(VLOOKUP($FA949,MOM,LOOKUPS!G$12,0)*$FB$6+VLOOKUP($FA949,STREV,LOOKUPS!G$10,0)*$FC$6+VLOOKUP($FA949,LTREV,LOOKUPS!G$9,0)*$FD$6+VLOOKUP($FA949,CFP,LOOKUPS!G$6,0)*$FE$6+VLOOKUP($FA949,EP,LOOKUPS!G$8,0)*$FF$6+VLOOKUP($FA949,BM,LOOKUPS!G$5,0)*$FG$6+VLOOKUP($FA949,DIV,LOOKUPS!G$7,0)*$FH$6++VLOOKUP($FA949,SIZE,LOOKUPS!G$11,0)*$FI$6),"",VLOOKUP($FA949,MOM,LOOKUPS!G$12,0)*$FB$6+VLOOKUP($FA949,STREV,LOOKUPS!G$10,0)*$FC$6+VLOOKUP($FA949,LTREV,LOOKUPS!G$9,0)*$FD$6+VLOOKUP($FA949,CFP,LOOKUPS!G$6,0)*$FE$6+VLOOKUP($FA949,EP,LOOKUPS!G$8,0)*$FF$6+VLOOKUP($FA949,BM,LOOKUPS!G$5,0)*$FG$6+VLOOKUP($FA949,DIV,LOOKUPS!G$7,0)*$FH$6++VLOOKUP($FA949,SIZE,LOOKUPS!G$11,0)*$FI$6)</f>
        <v>-4.9237000000000002</v>
      </c>
      <c r="FG949" s="1">
        <f>IF(ISERROR(VLOOKUP($FA949,MOM,LOOKUPS!H$12,0)*$FB$6+VLOOKUP($FA949,STREV,LOOKUPS!H$10,0)*$FC$6+VLOOKUP($FA949,LTREV,LOOKUPS!H$9,0)*$FD$6+VLOOKUP($FA949,CFP,LOOKUPS!H$6,0)*$FE$6+VLOOKUP($FA949,EP,LOOKUPS!H$8,0)*$FF$6+VLOOKUP($FA949,BM,LOOKUPS!H$5,0)*$FG$6+VLOOKUP($FA949,DIV,LOOKUPS!H$7,0)*$FH$6++VLOOKUP($FA949,SIZE,LOOKUPS!H$11,0)*$FI$6),"",VLOOKUP($FA949,MOM,LOOKUPS!H$12,0)*$FB$6+VLOOKUP($FA949,STREV,LOOKUPS!H$10,0)*$FC$6+VLOOKUP($FA949,LTREV,LOOKUPS!H$9,0)*$FD$6+VLOOKUP($FA949,CFP,LOOKUPS!H$6,0)*$FE$6+VLOOKUP($FA949,EP,LOOKUPS!H$8,0)*$FF$6+VLOOKUP($FA949,BM,LOOKUPS!H$5,0)*$FG$6+VLOOKUP($FA949,DIV,LOOKUPS!H$7,0)*$FH$6++VLOOKUP($FA949,SIZE,LOOKUPS!H$11,0)*$FI$6)</f>
        <v>-4.5592000000000006</v>
      </c>
      <c r="FH949" s="1">
        <f>IF(ISERROR(VLOOKUP($FA949,MOM,LOOKUPS!I$12,0)*$FB$6+VLOOKUP($FA949,STREV,LOOKUPS!I$10,0)*$FC$6+VLOOKUP($FA949,LTREV,LOOKUPS!I$9,0)*$FD$6+VLOOKUP($FA949,CFP,LOOKUPS!I$6,0)*$FE$6+VLOOKUP($FA949,EP,LOOKUPS!I$8,0)*$FF$6+VLOOKUP($FA949,BM,LOOKUPS!I$5,0)*$FG$6+VLOOKUP($FA949,DIV,LOOKUPS!I$7,0)*$FH$6++VLOOKUP($FA949,SIZE,LOOKUPS!I$11,0)*$FI$6),"",VLOOKUP($FA949,MOM,LOOKUPS!I$12,0)*$FB$6+VLOOKUP($FA949,STREV,LOOKUPS!I$10,0)*$FC$6+VLOOKUP($FA949,LTREV,LOOKUPS!I$9,0)*$FD$6+VLOOKUP($FA949,CFP,LOOKUPS!I$6,0)*$FE$6+VLOOKUP($FA949,EP,LOOKUPS!I$8,0)*$FF$6+VLOOKUP($FA949,BM,LOOKUPS!I$5,0)*$FG$6+VLOOKUP($FA949,DIV,LOOKUPS!I$7,0)*$FH$6++VLOOKUP($FA949,SIZE,LOOKUPS!I$11,0)*$FI$6)</f>
        <v>-4.4718999999999998</v>
      </c>
      <c r="FI949" s="1">
        <f>IF(ISERROR(VLOOKUP($FA949,MOM,LOOKUPS!J$12,0)*$FB$6+VLOOKUP($FA949,STREV,LOOKUPS!J$10,0)*$FC$6+VLOOKUP($FA949,LTREV,LOOKUPS!J$9,0)*$FD$6+VLOOKUP($FA949,CFP,LOOKUPS!J$6,0)*$FE$6+VLOOKUP($FA949,EP,LOOKUPS!J$8,0)*$FF$6+VLOOKUP($FA949,BM,LOOKUPS!J$5,0)*$FG$6+VLOOKUP($FA949,DIV,LOOKUPS!J$7,0)*$FH$6++VLOOKUP($FA949,SIZE,LOOKUPS!J$11,0)*$FI$6),"",VLOOKUP($FA949,MOM,LOOKUPS!J$12,0)*$FB$6+VLOOKUP($FA949,STREV,LOOKUPS!J$10,0)*$FC$6+VLOOKUP($FA949,LTREV,LOOKUPS!J$9,0)*$FD$6+VLOOKUP($FA949,CFP,LOOKUPS!J$6,0)*$FE$6+VLOOKUP($FA949,EP,LOOKUPS!J$8,0)*$FF$6+VLOOKUP($FA949,BM,LOOKUPS!J$5,0)*$FG$6+VLOOKUP($FA949,DIV,LOOKUPS!J$7,0)*$FH$6++VLOOKUP($FA949,SIZE,LOOKUPS!J$11,0)*$FI$6)</f>
        <v>-5.3255000000000008</v>
      </c>
      <c r="FJ949" s="1">
        <f>IF(ISERROR(VLOOKUP($FA949,MOM,LOOKUPS!K$12,0)*$FB$6+VLOOKUP($FA949,STREV,LOOKUPS!K$10,0)*$FC$6+VLOOKUP($FA949,LTREV,LOOKUPS!K$9,0)*$FD$6+VLOOKUP($FA949,CFP,LOOKUPS!K$6,0)*$FE$6+VLOOKUP($FA949,EP,LOOKUPS!K$8,0)*$FF$6+VLOOKUP($FA949,BM,LOOKUPS!K$5,0)*$FG$6+VLOOKUP($FA949,DIV,LOOKUPS!K$7,0)*$FH$6++VLOOKUP($FA949,SIZE,LOOKUPS!K$11,0)*$FI$6),"",VLOOKUP($FA949,MOM,LOOKUPS!K$12,0)*$FB$6+VLOOKUP($FA949,STREV,LOOKUPS!K$10,0)*$FC$6+VLOOKUP($FA949,LTREV,LOOKUPS!K$9,0)*$FD$6+VLOOKUP($FA949,CFP,LOOKUPS!K$6,0)*$FE$6+VLOOKUP($FA949,EP,LOOKUPS!K$8,0)*$FF$6+VLOOKUP($FA949,BM,LOOKUPS!K$5,0)*$FG$6+VLOOKUP($FA949,DIV,LOOKUPS!K$7,0)*$FH$6++VLOOKUP($FA949,SIZE,LOOKUPS!K$11,0)*$FI$6)</f>
        <v>-5.2024999999999997</v>
      </c>
      <c r="FK949" s="1">
        <f>IF(ISERROR(VLOOKUP($FA949,MOM,LOOKUPS!L$12,0)*$FB$6+VLOOKUP($FA949,STREV,LOOKUPS!L$10,0)*$FC$6+VLOOKUP($FA949,LTREV,LOOKUPS!L$9,0)*$FD$6+VLOOKUP($FA949,CFP,LOOKUPS!L$6,0)*$FE$6+VLOOKUP($FA949,EP,LOOKUPS!L$8,0)*$FF$6+VLOOKUP($FA949,BM,LOOKUPS!L$5,0)*$FG$6+VLOOKUP($FA949,DIV,LOOKUPS!L$7,0)*$FH$6++VLOOKUP($FA949,SIZE,LOOKUPS!L$11,0)*$FI$6),"",VLOOKUP($FA949,MOM,LOOKUPS!L$12,0)*$FB$6+VLOOKUP($FA949,STREV,LOOKUPS!L$10,0)*$FC$6+VLOOKUP($FA949,LTREV,LOOKUPS!L$9,0)*$FD$6+VLOOKUP($FA949,CFP,LOOKUPS!L$6,0)*$FE$6+VLOOKUP($FA949,EP,LOOKUPS!L$8,0)*$FF$6+VLOOKUP($FA949,BM,LOOKUPS!L$5,0)*$FG$6+VLOOKUP($FA949,DIV,LOOKUPS!L$7,0)*$FH$6++VLOOKUP($FA949,SIZE,LOOKUPS!L$11,0)*$FI$6)</f>
        <v>-7.1883000000000008</v>
      </c>
    </row>
    <row r="950" spans="1:167" x14ac:dyDescent="0.3">
      <c r="A950" s="1">
        <v>200505</v>
      </c>
      <c r="B950" s="1">
        <v>5.47</v>
      </c>
      <c r="C950" s="1">
        <v>4.05</v>
      </c>
      <c r="D950" s="1">
        <v>4.12</v>
      </c>
      <c r="E950" s="1">
        <v>4.24</v>
      </c>
      <c r="F950" s="1">
        <v>4.13</v>
      </c>
      <c r="G950" s="1">
        <v>4.92</v>
      </c>
      <c r="H950" s="1">
        <v>4.24</v>
      </c>
      <c r="I950" s="1">
        <v>4.88</v>
      </c>
      <c r="J950" s="1">
        <v>5.56</v>
      </c>
      <c r="K950" s="1">
        <v>7.68</v>
      </c>
      <c r="M950" s="1">
        <v>200406</v>
      </c>
      <c r="N950" s="1">
        <v>2.57</v>
      </c>
      <c r="O950" s="1">
        <v>1.95</v>
      </c>
      <c r="P950" s="1">
        <v>2.92</v>
      </c>
      <c r="Q950" s="1">
        <v>3.2</v>
      </c>
      <c r="R950" s="1">
        <v>2.67</v>
      </c>
      <c r="S950" s="1">
        <v>2.04</v>
      </c>
      <c r="T950" s="1">
        <v>3.4</v>
      </c>
      <c r="U950" s="1">
        <v>2.54</v>
      </c>
      <c r="V950" s="1">
        <v>1.95</v>
      </c>
      <c r="W950" s="1">
        <v>2.09</v>
      </c>
      <c r="Y950" s="1">
        <v>200905</v>
      </c>
      <c r="Z950" s="1">
        <v>15.86</v>
      </c>
      <c r="AA950" s="1">
        <v>8.57</v>
      </c>
      <c r="AB950" s="1">
        <v>4.32</v>
      </c>
      <c r="AC950" s="1">
        <v>4.8600000000000003</v>
      </c>
      <c r="AD950" s="1">
        <v>4.5</v>
      </c>
      <c r="AE950" s="1">
        <v>5.61</v>
      </c>
      <c r="AF950" s="1">
        <v>5.14</v>
      </c>
      <c r="AG950" s="1">
        <v>4.6900000000000004</v>
      </c>
      <c r="AH950" s="1">
        <v>7.59</v>
      </c>
      <c r="AI950" s="1">
        <v>11.51</v>
      </c>
      <c r="CA950" s="1">
        <v>200411</v>
      </c>
      <c r="CB950" s="1">
        <v>8.7100000000000009</v>
      </c>
      <c r="CC950" s="1">
        <v>8.66</v>
      </c>
      <c r="CD950" s="1">
        <v>8.42</v>
      </c>
      <c r="CE950" s="1">
        <v>9.25</v>
      </c>
      <c r="CF950" s="1">
        <v>8.82</v>
      </c>
      <c r="CG950" s="1">
        <v>9.0399999999999991</v>
      </c>
      <c r="CH950" s="1">
        <v>8.16</v>
      </c>
      <c r="CI950" s="1">
        <v>7.8</v>
      </c>
      <c r="CJ950" s="1">
        <v>9.77</v>
      </c>
      <c r="CK950" s="1">
        <v>9.27</v>
      </c>
      <c r="CL950" s="1">
        <v>8.2200000000000006</v>
      </c>
      <c r="CM950" s="1">
        <v>8.2100000000000009</v>
      </c>
      <c r="CN950" s="1">
        <v>9.82</v>
      </c>
      <c r="CO950" s="1">
        <v>7.7</v>
      </c>
      <c r="CP950" s="1">
        <v>8.67</v>
      </c>
      <c r="CQ950" s="1">
        <v>7.48</v>
      </c>
      <c r="CR950" s="1">
        <v>8.11</v>
      </c>
      <c r="CS950" s="1">
        <v>7.16</v>
      </c>
      <c r="CT950" s="1">
        <v>11.88</v>
      </c>
      <c r="CV950" s="1">
        <v>200511</v>
      </c>
      <c r="CW950" s="1">
        <v>3.98</v>
      </c>
      <c r="CX950" s="1">
        <v>4.67</v>
      </c>
      <c r="CY950" s="1">
        <v>3.44</v>
      </c>
      <c r="CZ950" s="1">
        <v>2.02</v>
      </c>
      <c r="DA950" s="1">
        <v>4.21</v>
      </c>
      <c r="DB950" s="1">
        <v>4.95</v>
      </c>
      <c r="DC950" s="1">
        <v>3.5</v>
      </c>
      <c r="DD950" s="1">
        <v>2.4900000000000002</v>
      </c>
      <c r="DE950" s="1">
        <v>1.8</v>
      </c>
      <c r="DF950" s="1">
        <v>4.29</v>
      </c>
      <c r="DG950" s="1">
        <v>4.1500000000000004</v>
      </c>
      <c r="DH950" s="1">
        <v>5.52</v>
      </c>
      <c r="DI950" s="1">
        <v>4.3600000000000003</v>
      </c>
      <c r="DJ950" s="1">
        <v>3.43</v>
      </c>
      <c r="DK950" s="1">
        <v>3.55</v>
      </c>
      <c r="DL950" s="1">
        <v>2.64</v>
      </c>
      <c r="DM950" s="1">
        <v>2.38</v>
      </c>
      <c r="DN950" s="1">
        <v>1.78</v>
      </c>
      <c r="DO950" s="1">
        <v>1.83</v>
      </c>
      <c r="DQ950" s="1">
        <v>200411</v>
      </c>
      <c r="DR950" s="1">
        <v>-99.99</v>
      </c>
      <c r="DS950" s="1">
        <v>9.56</v>
      </c>
      <c r="DT950" s="1">
        <v>7.68</v>
      </c>
      <c r="DU950" s="1">
        <v>5.66</v>
      </c>
      <c r="DV950" s="1">
        <v>9.5299999999999994</v>
      </c>
      <c r="DW950" s="1">
        <v>9.35</v>
      </c>
      <c r="DX950" s="1">
        <v>7.29</v>
      </c>
      <c r="DY950" s="1">
        <v>6.84</v>
      </c>
      <c r="DZ950" s="1">
        <v>5.01</v>
      </c>
      <c r="EA950" s="1">
        <v>9.41</v>
      </c>
      <c r="EB950" s="1">
        <v>10.02</v>
      </c>
      <c r="EC950" s="1">
        <v>9.81</v>
      </c>
      <c r="ED950" s="1">
        <v>8.82</v>
      </c>
      <c r="EE950" s="1">
        <v>7.86</v>
      </c>
      <c r="EF950" s="1">
        <v>6.62</v>
      </c>
      <c r="EG950" s="1">
        <v>6.87</v>
      </c>
      <c r="EH950" s="1">
        <v>6.81</v>
      </c>
      <c r="EI950" s="1">
        <v>5.61</v>
      </c>
      <c r="EJ950" s="1">
        <v>4.4000000000000004</v>
      </c>
      <c r="EL950">
        <v>200411</v>
      </c>
      <c r="EM950">
        <v>4.54</v>
      </c>
      <c r="EN950">
        <v>3.72</v>
      </c>
      <c r="EO950">
        <v>1.43</v>
      </c>
      <c r="EP950">
        <v>0.15</v>
      </c>
      <c r="ER950" s="1">
        <v>200505</v>
      </c>
      <c r="ES950" s="1">
        <v>0.43</v>
      </c>
      <c r="EU950" s="1">
        <v>200406</v>
      </c>
      <c r="EV950" s="1">
        <v>0.28000000000000003</v>
      </c>
      <c r="EX950" s="1">
        <v>200905</v>
      </c>
      <c r="EY950" s="1">
        <v>-1.7</v>
      </c>
      <c r="FA950" s="1">
        <v>200505</v>
      </c>
      <c r="FB950" s="1">
        <f>IF(ISERROR(VLOOKUP($FA950,MOM,LOOKUPS!C$12,0)*$FB$6+VLOOKUP($FA950,STREV,LOOKUPS!C$10,0)*$FC$6+VLOOKUP($FA950,LTREV,LOOKUPS!C$9,0)*$FD$6+VLOOKUP($FA950,CFP,LOOKUPS!C$6,0)*$FE$6+VLOOKUP($FA950,EP,LOOKUPS!C$8,0)*$FF$6+VLOOKUP($FA950,BM,LOOKUPS!C$5,0)*$FG$6+VLOOKUP($FA950,DIV,LOOKUPS!C$7,0)*$FH$6++VLOOKUP($FA950,SIZE,LOOKUPS!C$11,0)*$FI$6),"",VLOOKUP($FA950,MOM,LOOKUPS!C$12,0)*$FB$6+VLOOKUP($FA950,STREV,LOOKUPS!C$10,0)*$FC$6+VLOOKUP($FA950,LTREV,LOOKUPS!C$9,0)*$FD$6+VLOOKUP($FA950,CFP,LOOKUPS!C$6,0)*$FE$6+VLOOKUP($FA950,EP,LOOKUPS!C$8,0)*$FF$6+VLOOKUP($FA950,BM,LOOKUPS!C$5,0)*$FG$6+VLOOKUP($FA950,DIV,LOOKUPS!C$7,0)*$FH$6++VLOOKUP($FA950,SIZE,LOOKUPS!C$11,0)*$FI$6)</f>
        <v>5.1577000000000002</v>
      </c>
      <c r="FC950" s="1">
        <f>IF(ISERROR(VLOOKUP($FA950,MOM,LOOKUPS!D$12,0)*$FB$6+VLOOKUP($FA950,STREV,LOOKUPS!D$10,0)*$FC$6+VLOOKUP($FA950,LTREV,LOOKUPS!D$9,0)*$FD$6+VLOOKUP($FA950,CFP,LOOKUPS!D$6,0)*$FE$6+VLOOKUP($FA950,EP,LOOKUPS!D$8,0)*$FF$6+VLOOKUP($FA950,BM,LOOKUPS!D$5,0)*$FG$6+VLOOKUP($FA950,DIV,LOOKUPS!D$7,0)*$FH$6++VLOOKUP($FA950,SIZE,LOOKUPS!D$11,0)*$FI$6),"",VLOOKUP($FA950,MOM,LOOKUPS!D$12,0)*$FB$6+VLOOKUP($FA950,STREV,LOOKUPS!D$10,0)*$FC$6+VLOOKUP($FA950,LTREV,LOOKUPS!D$9,0)*$FD$6+VLOOKUP($FA950,CFP,LOOKUPS!D$6,0)*$FE$6+VLOOKUP($FA950,EP,LOOKUPS!D$8,0)*$FF$6+VLOOKUP($FA950,BM,LOOKUPS!D$5,0)*$FG$6+VLOOKUP($FA950,DIV,LOOKUPS!D$7,0)*$FH$6++VLOOKUP($FA950,SIZE,LOOKUPS!D$11,0)*$FI$6)</f>
        <v>4.7385000000000002</v>
      </c>
      <c r="FD950" s="1">
        <f>IF(ISERROR(VLOOKUP($FA950,MOM,LOOKUPS!E$12,0)*$FB$6+VLOOKUP($FA950,STREV,LOOKUPS!E$10,0)*$FC$6+VLOOKUP($FA950,LTREV,LOOKUPS!E$9,0)*$FD$6+VLOOKUP($FA950,CFP,LOOKUPS!E$6,0)*$FE$6+VLOOKUP($FA950,EP,LOOKUPS!E$8,0)*$FF$6+VLOOKUP($FA950,BM,LOOKUPS!E$5,0)*$FG$6+VLOOKUP($FA950,DIV,LOOKUPS!E$7,0)*$FH$6++VLOOKUP($FA950,SIZE,LOOKUPS!E$11,0)*$FI$6),"",VLOOKUP($FA950,MOM,LOOKUPS!E$12,0)*$FB$6+VLOOKUP($FA950,STREV,LOOKUPS!E$10,0)*$FC$6+VLOOKUP($FA950,LTREV,LOOKUPS!E$9,0)*$FD$6+VLOOKUP($FA950,CFP,LOOKUPS!E$6,0)*$FE$6+VLOOKUP($FA950,EP,LOOKUPS!E$8,0)*$FF$6+VLOOKUP($FA950,BM,LOOKUPS!E$5,0)*$FG$6+VLOOKUP($FA950,DIV,LOOKUPS!E$7,0)*$FH$6++VLOOKUP($FA950,SIZE,LOOKUPS!E$11,0)*$FI$6)</f>
        <v>4.6969000000000012</v>
      </c>
      <c r="FE950" s="1">
        <f>IF(ISERROR(VLOOKUP($FA950,MOM,LOOKUPS!F$12,0)*$FB$6+VLOOKUP($FA950,STREV,LOOKUPS!F$10,0)*$FC$6+VLOOKUP($FA950,LTREV,LOOKUPS!F$9,0)*$FD$6+VLOOKUP($FA950,CFP,LOOKUPS!F$6,0)*$FE$6+VLOOKUP($FA950,EP,LOOKUPS!F$8,0)*$FF$6+VLOOKUP($FA950,BM,LOOKUPS!F$5,0)*$FG$6+VLOOKUP($FA950,DIV,LOOKUPS!F$7,0)*$FH$6++VLOOKUP($FA950,SIZE,LOOKUPS!F$11,0)*$FI$6),"",VLOOKUP($FA950,MOM,LOOKUPS!F$12,0)*$FB$6+VLOOKUP($FA950,STREV,LOOKUPS!F$10,0)*$FC$6+VLOOKUP($FA950,LTREV,LOOKUPS!F$9,0)*$FD$6+VLOOKUP($FA950,CFP,LOOKUPS!F$6,0)*$FE$6+VLOOKUP($FA950,EP,LOOKUPS!F$8,0)*$FF$6+VLOOKUP($FA950,BM,LOOKUPS!F$5,0)*$FG$6+VLOOKUP($FA950,DIV,LOOKUPS!F$7,0)*$FH$6++VLOOKUP($FA950,SIZE,LOOKUPS!F$11,0)*$FI$6)</f>
        <v>4.7054000000000009</v>
      </c>
      <c r="FF950" s="1">
        <f>IF(ISERROR(VLOOKUP($FA950,MOM,LOOKUPS!G$12,0)*$FB$6+VLOOKUP($FA950,STREV,LOOKUPS!G$10,0)*$FC$6+VLOOKUP($FA950,LTREV,LOOKUPS!G$9,0)*$FD$6+VLOOKUP($FA950,CFP,LOOKUPS!G$6,0)*$FE$6+VLOOKUP($FA950,EP,LOOKUPS!G$8,0)*$FF$6+VLOOKUP($FA950,BM,LOOKUPS!G$5,0)*$FG$6+VLOOKUP($FA950,DIV,LOOKUPS!G$7,0)*$FH$6++VLOOKUP($FA950,SIZE,LOOKUPS!G$11,0)*$FI$6),"",VLOOKUP($FA950,MOM,LOOKUPS!G$12,0)*$FB$6+VLOOKUP($FA950,STREV,LOOKUPS!G$10,0)*$FC$6+VLOOKUP($FA950,LTREV,LOOKUPS!G$9,0)*$FD$6+VLOOKUP($FA950,CFP,LOOKUPS!G$6,0)*$FE$6+VLOOKUP($FA950,EP,LOOKUPS!G$8,0)*$FF$6+VLOOKUP($FA950,BM,LOOKUPS!G$5,0)*$FG$6+VLOOKUP($FA950,DIV,LOOKUPS!G$7,0)*$FH$6++VLOOKUP($FA950,SIZE,LOOKUPS!G$11,0)*$FI$6)</f>
        <v>4.4489000000000001</v>
      </c>
      <c r="FG950" s="1">
        <f>IF(ISERROR(VLOOKUP($FA950,MOM,LOOKUPS!H$12,0)*$FB$6+VLOOKUP($FA950,STREV,LOOKUPS!H$10,0)*$FC$6+VLOOKUP($FA950,LTREV,LOOKUPS!H$9,0)*$FD$6+VLOOKUP($FA950,CFP,LOOKUPS!H$6,0)*$FE$6+VLOOKUP($FA950,EP,LOOKUPS!H$8,0)*$FF$6+VLOOKUP($FA950,BM,LOOKUPS!H$5,0)*$FG$6+VLOOKUP($FA950,DIV,LOOKUPS!H$7,0)*$FH$6++VLOOKUP($FA950,SIZE,LOOKUPS!H$11,0)*$FI$6),"",VLOOKUP($FA950,MOM,LOOKUPS!H$12,0)*$FB$6+VLOOKUP($FA950,STREV,LOOKUPS!H$10,0)*$FC$6+VLOOKUP($FA950,LTREV,LOOKUPS!H$9,0)*$FD$6+VLOOKUP($FA950,CFP,LOOKUPS!H$6,0)*$FE$6+VLOOKUP($FA950,EP,LOOKUPS!H$8,0)*$FF$6+VLOOKUP($FA950,BM,LOOKUPS!H$5,0)*$FG$6+VLOOKUP($FA950,DIV,LOOKUPS!H$7,0)*$FH$6++VLOOKUP($FA950,SIZE,LOOKUPS!H$11,0)*$FI$6)</f>
        <v>4.829600000000001</v>
      </c>
      <c r="FH950" s="1">
        <f>IF(ISERROR(VLOOKUP($FA950,MOM,LOOKUPS!I$12,0)*$FB$6+VLOOKUP($FA950,STREV,LOOKUPS!I$10,0)*$FC$6+VLOOKUP($FA950,LTREV,LOOKUPS!I$9,0)*$FD$6+VLOOKUP($FA950,CFP,LOOKUPS!I$6,0)*$FE$6+VLOOKUP($FA950,EP,LOOKUPS!I$8,0)*$FF$6+VLOOKUP($FA950,BM,LOOKUPS!I$5,0)*$FG$6+VLOOKUP($FA950,DIV,LOOKUPS!I$7,0)*$FH$6++VLOOKUP($FA950,SIZE,LOOKUPS!I$11,0)*$FI$6),"",VLOOKUP($FA950,MOM,LOOKUPS!I$12,0)*$FB$6+VLOOKUP($FA950,STREV,LOOKUPS!I$10,0)*$FC$6+VLOOKUP($FA950,LTREV,LOOKUPS!I$9,0)*$FD$6+VLOOKUP($FA950,CFP,LOOKUPS!I$6,0)*$FE$6+VLOOKUP($FA950,EP,LOOKUPS!I$8,0)*$FF$6+VLOOKUP($FA950,BM,LOOKUPS!I$5,0)*$FG$6+VLOOKUP($FA950,DIV,LOOKUPS!I$7,0)*$FH$6++VLOOKUP($FA950,SIZE,LOOKUPS!I$11,0)*$FI$6)</f>
        <v>4.5760000000000005</v>
      </c>
      <c r="FI950" s="1">
        <f>IF(ISERROR(VLOOKUP($FA950,MOM,LOOKUPS!J$12,0)*$FB$6+VLOOKUP($FA950,STREV,LOOKUPS!J$10,0)*$FC$6+VLOOKUP($FA950,LTREV,LOOKUPS!J$9,0)*$FD$6+VLOOKUP($FA950,CFP,LOOKUPS!J$6,0)*$FE$6+VLOOKUP($FA950,EP,LOOKUPS!J$8,0)*$FF$6+VLOOKUP($FA950,BM,LOOKUPS!J$5,0)*$FG$6+VLOOKUP($FA950,DIV,LOOKUPS!J$7,0)*$FH$6++VLOOKUP($FA950,SIZE,LOOKUPS!J$11,0)*$FI$6),"",VLOOKUP($FA950,MOM,LOOKUPS!J$12,0)*$FB$6+VLOOKUP($FA950,STREV,LOOKUPS!J$10,0)*$FC$6+VLOOKUP($FA950,LTREV,LOOKUPS!J$9,0)*$FD$6+VLOOKUP($FA950,CFP,LOOKUPS!J$6,0)*$FE$6+VLOOKUP($FA950,EP,LOOKUPS!J$8,0)*$FF$6+VLOOKUP($FA950,BM,LOOKUPS!J$5,0)*$FG$6+VLOOKUP($FA950,DIV,LOOKUPS!J$7,0)*$FH$6++VLOOKUP($FA950,SIZE,LOOKUPS!J$11,0)*$FI$6)</f>
        <v>4.6783999999999999</v>
      </c>
      <c r="FJ950" s="1">
        <f>IF(ISERROR(VLOOKUP($FA950,MOM,LOOKUPS!K$12,0)*$FB$6+VLOOKUP($FA950,STREV,LOOKUPS!K$10,0)*$FC$6+VLOOKUP($FA950,LTREV,LOOKUPS!K$9,0)*$FD$6+VLOOKUP($FA950,CFP,LOOKUPS!K$6,0)*$FE$6+VLOOKUP($FA950,EP,LOOKUPS!K$8,0)*$FF$6+VLOOKUP($FA950,BM,LOOKUPS!K$5,0)*$FG$6+VLOOKUP($FA950,DIV,LOOKUPS!K$7,0)*$FH$6++VLOOKUP($FA950,SIZE,LOOKUPS!K$11,0)*$FI$6),"",VLOOKUP($FA950,MOM,LOOKUPS!K$12,0)*$FB$6+VLOOKUP($FA950,STREV,LOOKUPS!K$10,0)*$FC$6+VLOOKUP($FA950,LTREV,LOOKUPS!K$9,0)*$FD$6+VLOOKUP($FA950,CFP,LOOKUPS!K$6,0)*$FE$6+VLOOKUP($FA950,EP,LOOKUPS!K$8,0)*$FF$6+VLOOKUP($FA950,BM,LOOKUPS!K$5,0)*$FG$6+VLOOKUP($FA950,DIV,LOOKUPS!K$7,0)*$FH$6++VLOOKUP($FA950,SIZE,LOOKUPS!K$11,0)*$FI$6)</f>
        <v>4.6219999999999999</v>
      </c>
      <c r="FK950" s="1">
        <f>IF(ISERROR(VLOOKUP($FA950,MOM,LOOKUPS!L$12,0)*$FB$6+VLOOKUP($FA950,STREV,LOOKUPS!L$10,0)*$FC$6+VLOOKUP($FA950,LTREV,LOOKUPS!L$9,0)*$FD$6+VLOOKUP($FA950,CFP,LOOKUPS!L$6,0)*$FE$6+VLOOKUP($FA950,EP,LOOKUPS!L$8,0)*$FF$6+VLOOKUP($FA950,BM,LOOKUPS!L$5,0)*$FG$6+VLOOKUP($FA950,DIV,LOOKUPS!L$7,0)*$FH$6++VLOOKUP($FA950,SIZE,LOOKUPS!L$11,0)*$FI$6),"",VLOOKUP($FA950,MOM,LOOKUPS!L$12,0)*$FB$6+VLOOKUP($FA950,STREV,LOOKUPS!L$10,0)*$FC$6+VLOOKUP($FA950,LTREV,LOOKUPS!L$9,0)*$FD$6+VLOOKUP($FA950,CFP,LOOKUPS!L$6,0)*$FE$6+VLOOKUP($FA950,EP,LOOKUPS!L$8,0)*$FF$6+VLOOKUP($FA950,BM,LOOKUPS!L$5,0)*$FG$6+VLOOKUP($FA950,DIV,LOOKUPS!L$7,0)*$FH$6++VLOOKUP($FA950,SIZE,LOOKUPS!L$11,0)*$FI$6)</f>
        <v>6.5955000000000004</v>
      </c>
    </row>
    <row r="951" spans="1:167" x14ac:dyDescent="0.3">
      <c r="A951" s="1">
        <v>200506</v>
      </c>
      <c r="B951" s="1">
        <v>3.47</v>
      </c>
      <c r="C951" s="1">
        <v>3.11</v>
      </c>
      <c r="D951" s="1">
        <v>2.59</v>
      </c>
      <c r="E951" s="1">
        <v>3.02</v>
      </c>
      <c r="F951" s="1">
        <v>3.03</v>
      </c>
      <c r="G951" s="1">
        <v>2.34</v>
      </c>
      <c r="H951" s="1">
        <v>3.91</v>
      </c>
      <c r="I951" s="1">
        <v>3.68</v>
      </c>
      <c r="J951" s="1">
        <v>3.18</v>
      </c>
      <c r="K951" s="1">
        <v>4.63</v>
      </c>
      <c r="M951" s="1">
        <v>200407</v>
      </c>
      <c r="N951" s="1">
        <v>-9.06</v>
      </c>
      <c r="O951" s="1">
        <v>-6.1</v>
      </c>
      <c r="P951" s="1">
        <v>-4.62</v>
      </c>
      <c r="Q951" s="1">
        <v>-5.28</v>
      </c>
      <c r="R951" s="1">
        <v>-5.6</v>
      </c>
      <c r="S951" s="1">
        <v>-5.4</v>
      </c>
      <c r="T951" s="1">
        <v>-5.65</v>
      </c>
      <c r="U951" s="1">
        <v>-6.19</v>
      </c>
      <c r="V951" s="1">
        <v>-5.35</v>
      </c>
      <c r="W951" s="1">
        <v>-8.2100000000000009</v>
      </c>
      <c r="Y951" s="1">
        <v>200906</v>
      </c>
      <c r="Z951" s="1">
        <v>6.77</v>
      </c>
      <c r="AA951" s="1">
        <v>2.78</v>
      </c>
      <c r="AB951" s="1">
        <v>3.1</v>
      </c>
      <c r="AC951" s="1">
        <v>2.4500000000000002</v>
      </c>
      <c r="AD951" s="1">
        <v>2.04</v>
      </c>
      <c r="AE951" s="1">
        <v>1.9</v>
      </c>
      <c r="AF951" s="1">
        <v>4.4000000000000004</v>
      </c>
      <c r="AG951" s="1">
        <v>1.04</v>
      </c>
      <c r="AH951" s="1">
        <v>1.85</v>
      </c>
      <c r="AI951" s="1">
        <v>-0.48</v>
      </c>
      <c r="CA951" s="1">
        <v>200412</v>
      </c>
      <c r="CB951" s="1">
        <v>9.84</v>
      </c>
      <c r="CC951" s="1">
        <v>6.8</v>
      </c>
      <c r="CD951" s="1">
        <v>4.88</v>
      </c>
      <c r="CE951" s="1">
        <v>5.96</v>
      </c>
      <c r="CF951" s="1">
        <v>7.58</v>
      </c>
      <c r="CG951" s="1">
        <v>5.31</v>
      </c>
      <c r="CH951" s="1">
        <v>4.33</v>
      </c>
      <c r="CI951" s="1">
        <v>4.6900000000000004</v>
      </c>
      <c r="CJ951" s="1">
        <v>6.55</v>
      </c>
      <c r="CK951" s="1">
        <v>8.2100000000000009</v>
      </c>
      <c r="CL951" s="1">
        <v>6.74</v>
      </c>
      <c r="CM951" s="1">
        <v>4.47</v>
      </c>
      <c r="CN951" s="1">
        <v>6.11</v>
      </c>
      <c r="CO951" s="1">
        <v>4.16</v>
      </c>
      <c r="CP951" s="1">
        <v>4.53</v>
      </c>
      <c r="CQ951" s="1">
        <v>4.67</v>
      </c>
      <c r="CR951" s="1">
        <v>4.71</v>
      </c>
      <c r="CS951" s="1">
        <v>4.96</v>
      </c>
      <c r="CT951" s="1">
        <v>7.83</v>
      </c>
      <c r="CV951" s="1">
        <v>200512</v>
      </c>
      <c r="CW951" s="1">
        <v>1.17</v>
      </c>
      <c r="CX951" s="1">
        <v>0.84</v>
      </c>
      <c r="CY951" s="1">
        <v>0.14000000000000001</v>
      </c>
      <c r="CZ951" s="1">
        <v>0.01</v>
      </c>
      <c r="DA951" s="1">
        <v>1.26</v>
      </c>
      <c r="DB951" s="1">
        <v>0.1</v>
      </c>
      <c r="DC951" s="1">
        <v>0.52</v>
      </c>
      <c r="DD951" s="1">
        <v>-0.22</v>
      </c>
      <c r="DE951" s="1">
        <v>0.02</v>
      </c>
      <c r="DF951" s="1">
        <v>0.95</v>
      </c>
      <c r="DG951" s="1">
        <v>1.55</v>
      </c>
      <c r="DH951" s="1">
        <v>0.08</v>
      </c>
      <c r="DI951" s="1">
        <v>0.12</v>
      </c>
      <c r="DJ951" s="1">
        <v>0.53</v>
      </c>
      <c r="DK951" s="1">
        <v>0.52</v>
      </c>
      <c r="DL951" s="1">
        <v>-0.49</v>
      </c>
      <c r="DM951" s="1">
        <v>-0.01</v>
      </c>
      <c r="DN951" s="1">
        <v>-0.52</v>
      </c>
      <c r="DO951" s="1">
        <v>0.62</v>
      </c>
      <c r="DQ951" s="1">
        <v>200412</v>
      </c>
      <c r="DR951" s="1">
        <v>-99.99</v>
      </c>
      <c r="DS951" s="1">
        <v>7.07</v>
      </c>
      <c r="DT951" s="1">
        <v>3.81</v>
      </c>
      <c r="DU951" s="1">
        <v>3.73</v>
      </c>
      <c r="DV951" s="1">
        <v>7.42</v>
      </c>
      <c r="DW951" s="1">
        <v>3.69</v>
      </c>
      <c r="DX951" s="1">
        <v>3.63</v>
      </c>
      <c r="DY951" s="1">
        <v>4.57</v>
      </c>
      <c r="DZ951" s="1">
        <v>3.67</v>
      </c>
      <c r="EA951" s="1">
        <v>8.39</v>
      </c>
      <c r="EB951" s="1">
        <v>3.72</v>
      </c>
      <c r="EC951" s="1">
        <v>4.2</v>
      </c>
      <c r="ED951" s="1">
        <v>3.1</v>
      </c>
      <c r="EE951" s="1">
        <v>2.99</v>
      </c>
      <c r="EF951" s="1">
        <v>4.3899999999999997</v>
      </c>
      <c r="EG951" s="1">
        <v>5.25</v>
      </c>
      <c r="EH951" s="1">
        <v>3.85</v>
      </c>
      <c r="EI951" s="1">
        <v>3.45</v>
      </c>
      <c r="EJ951" s="1">
        <v>3.9</v>
      </c>
      <c r="EL951">
        <v>200412</v>
      </c>
      <c r="EM951">
        <v>3.43</v>
      </c>
      <c r="EN951">
        <v>-7.0000000000000007E-2</v>
      </c>
      <c r="EO951">
        <v>-0.18</v>
      </c>
      <c r="EP951">
        <v>0.16</v>
      </c>
      <c r="ER951" s="1">
        <v>200506</v>
      </c>
      <c r="ES951" s="1">
        <v>2.06</v>
      </c>
      <c r="EU951" s="1">
        <v>200407</v>
      </c>
      <c r="EV951" s="1">
        <v>-1.37</v>
      </c>
      <c r="EX951" s="1">
        <v>200906</v>
      </c>
      <c r="EY951" s="1">
        <v>1.34</v>
      </c>
      <c r="FA951" s="1">
        <v>200506</v>
      </c>
      <c r="FB951" s="1">
        <f>IF(ISERROR(VLOOKUP($FA951,MOM,LOOKUPS!C$12,0)*$FB$6+VLOOKUP($FA951,STREV,LOOKUPS!C$10,0)*$FC$6+VLOOKUP($FA951,LTREV,LOOKUPS!C$9,0)*$FD$6+VLOOKUP($FA951,CFP,LOOKUPS!C$6,0)*$FE$6+VLOOKUP($FA951,EP,LOOKUPS!C$8,0)*$FF$6+VLOOKUP($FA951,BM,LOOKUPS!C$5,0)*$FG$6+VLOOKUP($FA951,DIV,LOOKUPS!C$7,0)*$FH$6++VLOOKUP($FA951,SIZE,LOOKUPS!C$11,0)*$FI$6),"",VLOOKUP($FA951,MOM,LOOKUPS!C$12,0)*$FB$6+VLOOKUP($FA951,STREV,LOOKUPS!C$10,0)*$FC$6+VLOOKUP($FA951,LTREV,LOOKUPS!C$9,0)*$FD$6+VLOOKUP($FA951,CFP,LOOKUPS!C$6,0)*$FE$6+VLOOKUP($FA951,EP,LOOKUPS!C$8,0)*$FF$6+VLOOKUP($FA951,BM,LOOKUPS!C$5,0)*$FG$6+VLOOKUP($FA951,DIV,LOOKUPS!C$7,0)*$FH$6++VLOOKUP($FA951,SIZE,LOOKUPS!C$11,0)*$FI$6)</f>
        <v>2.2352000000000003</v>
      </c>
      <c r="FC951" s="1">
        <f>IF(ISERROR(VLOOKUP($FA951,MOM,LOOKUPS!D$12,0)*$FB$6+VLOOKUP($FA951,STREV,LOOKUPS!D$10,0)*$FC$6+VLOOKUP($FA951,LTREV,LOOKUPS!D$9,0)*$FD$6+VLOOKUP($FA951,CFP,LOOKUPS!D$6,0)*$FE$6+VLOOKUP($FA951,EP,LOOKUPS!D$8,0)*$FF$6+VLOOKUP($FA951,BM,LOOKUPS!D$5,0)*$FG$6+VLOOKUP($FA951,DIV,LOOKUPS!D$7,0)*$FH$6++VLOOKUP($FA951,SIZE,LOOKUPS!D$11,0)*$FI$6),"",VLOOKUP($FA951,MOM,LOOKUPS!D$12,0)*$FB$6+VLOOKUP($FA951,STREV,LOOKUPS!D$10,0)*$FC$6+VLOOKUP($FA951,LTREV,LOOKUPS!D$9,0)*$FD$6+VLOOKUP($FA951,CFP,LOOKUPS!D$6,0)*$FE$6+VLOOKUP($FA951,EP,LOOKUPS!D$8,0)*$FF$6+VLOOKUP($FA951,BM,LOOKUPS!D$5,0)*$FG$6+VLOOKUP($FA951,DIV,LOOKUPS!D$7,0)*$FH$6++VLOOKUP($FA951,SIZE,LOOKUPS!D$11,0)*$FI$6)</f>
        <v>2.7875999999999999</v>
      </c>
      <c r="FD951" s="1">
        <f>IF(ISERROR(VLOOKUP($FA951,MOM,LOOKUPS!E$12,0)*$FB$6+VLOOKUP($FA951,STREV,LOOKUPS!E$10,0)*$FC$6+VLOOKUP($FA951,LTREV,LOOKUPS!E$9,0)*$FD$6+VLOOKUP($FA951,CFP,LOOKUPS!E$6,0)*$FE$6+VLOOKUP($FA951,EP,LOOKUPS!E$8,0)*$FF$6+VLOOKUP($FA951,BM,LOOKUPS!E$5,0)*$FG$6+VLOOKUP($FA951,DIV,LOOKUPS!E$7,0)*$FH$6++VLOOKUP($FA951,SIZE,LOOKUPS!E$11,0)*$FI$6),"",VLOOKUP($FA951,MOM,LOOKUPS!E$12,0)*$FB$6+VLOOKUP($FA951,STREV,LOOKUPS!E$10,0)*$FC$6+VLOOKUP($FA951,LTREV,LOOKUPS!E$9,0)*$FD$6+VLOOKUP($FA951,CFP,LOOKUPS!E$6,0)*$FE$6+VLOOKUP($FA951,EP,LOOKUPS!E$8,0)*$FF$6+VLOOKUP($FA951,BM,LOOKUPS!E$5,0)*$FG$6+VLOOKUP($FA951,DIV,LOOKUPS!E$7,0)*$FH$6++VLOOKUP($FA951,SIZE,LOOKUPS!E$11,0)*$FI$6)</f>
        <v>3.1899000000000002</v>
      </c>
      <c r="FE951" s="1">
        <f>IF(ISERROR(VLOOKUP($FA951,MOM,LOOKUPS!F$12,0)*$FB$6+VLOOKUP($FA951,STREV,LOOKUPS!F$10,0)*$FC$6+VLOOKUP($FA951,LTREV,LOOKUPS!F$9,0)*$FD$6+VLOOKUP($FA951,CFP,LOOKUPS!F$6,0)*$FE$6+VLOOKUP($FA951,EP,LOOKUPS!F$8,0)*$FF$6+VLOOKUP($FA951,BM,LOOKUPS!F$5,0)*$FG$6+VLOOKUP($FA951,DIV,LOOKUPS!F$7,0)*$FH$6++VLOOKUP($FA951,SIZE,LOOKUPS!F$11,0)*$FI$6),"",VLOOKUP($FA951,MOM,LOOKUPS!F$12,0)*$FB$6+VLOOKUP($FA951,STREV,LOOKUPS!F$10,0)*$FC$6+VLOOKUP($FA951,LTREV,LOOKUPS!F$9,0)*$FD$6+VLOOKUP($FA951,CFP,LOOKUPS!F$6,0)*$FE$6+VLOOKUP($FA951,EP,LOOKUPS!F$8,0)*$FF$6+VLOOKUP($FA951,BM,LOOKUPS!F$5,0)*$FG$6+VLOOKUP($FA951,DIV,LOOKUPS!F$7,0)*$FH$6++VLOOKUP($FA951,SIZE,LOOKUPS!F$11,0)*$FI$6)</f>
        <v>3.6008000000000004</v>
      </c>
      <c r="FF951" s="1">
        <f>IF(ISERROR(VLOOKUP($FA951,MOM,LOOKUPS!G$12,0)*$FB$6+VLOOKUP($FA951,STREV,LOOKUPS!G$10,0)*$FC$6+VLOOKUP($FA951,LTREV,LOOKUPS!G$9,0)*$FD$6+VLOOKUP($FA951,CFP,LOOKUPS!G$6,0)*$FE$6+VLOOKUP($FA951,EP,LOOKUPS!G$8,0)*$FF$6+VLOOKUP($FA951,BM,LOOKUPS!G$5,0)*$FG$6+VLOOKUP($FA951,DIV,LOOKUPS!G$7,0)*$FH$6++VLOOKUP($FA951,SIZE,LOOKUPS!G$11,0)*$FI$6),"",VLOOKUP($FA951,MOM,LOOKUPS!G$12,0)*$FB$6+VLOOKUP($FA951,STREV,LOOKUPS!G$10,0)*$FC$6+VLOOKUP($FA951,LTREV,LOOKUPS!G$9,0)*$FD$6+VLOOKUP($FA951,CFP,LOOKUPS!G$6,0)*$FE$6+VLOOKUP($FA951,EP,LOOKUPS!G$8,0)*$FF$6+VLOOKUP($FA951,BM,LOOKUPS!G$5,0)*$FG$6+VLOOKUP($FA951,DIV,LOOKUPS!G$7,0)*$FH$6++VLOOKUP($FA951,SIZE,LOOKUPS!G$11,0)*$FI$6)</f>
        <v>2.9591000000000003</v>
      </c>
      <c r="FG951" s="1">
        <f>IF(ISERROR(VLOOKUP($FA951,MOM,LOOKUPS!H$12,0)*$FB$6+VLOOKUP($FA951,STREV,LOOKUPS!H$10,0)*$FC$6+VLOOKUP($FA951,LTREV,LOOKUPS!H$9,0)*$FD$6+VLOOKUP($FA951,CFP,LOOKUPS!H$6,0)*$FE$6+VLOOKUP($FA951,EP,LOOKUPS!H$8,0)*$FF$6+VLOOKUP($FA951,BM,LOOKUPS!H$5,0)*$FG$6+VLOOKUP($FA951,DIV,LOOKUPS!H$7,0)*$FH$6++VLOOKUP($FA951,SIZE,LOOKUPS!H$11,0)*$FI$6),"",VLOOKUP($FA951,MOM,LOOKUPS!H$12,0)*$FB$6+VLOOKUP($FA951,STREV,LOOKUPS!H$10,0)*$FC$6+VLOOKUP($FA951,LTREV,LOOKUPS!H$9,0)*$FD$6+VLOOKUP($FA951,CFP,LOOKUPS!H$6,0)*$FE$6+VLOOKUP($FA951,EP,LOOKUPS!H$8,0)*$FF$6+VLOOKUP($FA951,BM,LOOKUPS!H$5,0)*$FG$6+VLOOKUP($FA951,DIV,LOOKUPS!H$7,0)*$FH$6++VLOOKUP($FA951,SIZE,LOOKUPS!H$11,0)*$FI$6)</f>
        <v>3.0114999999999998</v>
      </c>
      <c r="FH951" s="1">
        <f>IF(ISERROR(VLOOKUP($FA951,MOM,LOOKUPS!I$12,0)*$FB$6+VLOOKUP($FA951,STREV,LOOKUPS!I$10,0)*$FC$6+VLOOKUP($FA951,LTREV,LOOKUPS!I$9,0)*$FD$6+VLOOKUP($FA951,CFP,LOOKUPS!I$6,0)*$FE$6+VLOOKUP($FA951,EP,LOOKUPS!I$8,0)*$FF$6+VLOOKUP($FA951,BM,LOOKUPS!I$5,0)*$FG$6+VLOOKUP($FA951,DIV,LOOKUPS!I$7,0)*$FH$6++VLOOKUP($FA951,SIZE,LOOKUPS!I$11,0)*$FI$6),"",VLOOKUP($FA951,MOM,LOOKUPS!I$12,0)*$FB$6+VLOOKUP($FA951,STREV,LOOKUPS!I$10,0)*$FC$6+VLOOKUP($FA951,LTREV,LOOKUPS!I$9,0)*$FD$6+VLOOKUP($FA951,CFP,LOOKUPS!I$6,0)*$FE$6+VLOOKUP($FA951,EP,LOOKUPS!I$8,0)*$FF$6+VLOOKUP($FA951,BM,LOOKUPS!I$5,0)*$FG$6+VLOOKUP($FA951,DIV,LOOKUPS!I$7,0)*$FH$6++VLOOKUP($FA951,SIZE,LOOKUPS!I$11,0)*$FI$6)</f>
        <v>3.9438</v>
      </c>
      <c r="FI951" s="1">
        <f>IF(ISERROR(VLOOKUP($FA951,MOM,LOOKUPS!J$12,0)*$FB$6+VLOOKUP($FA951,STREV,LOOKUPS!J$10,0)*$FC$6+VLOOKUP($FA951,LTREV,LOOKUPS!J$9,0)*$FD$6+VLOOKUP($FA951,CFP,LOOKUPS!J$6,0)*$FE$6+VLOOKUP($FA951,EP,LOOKUPS!J$8,0)*$FF$6+VLOOKUP($FA951,BM,LOOKUPS!J$5,0)*$FG$6+VLOOKUP($FA951,DIV,LOOKUPS!J$7,0)*$FH$6++VLOOKUP($FA951,SIZE,LOOKUPS!J$11,0)*$FI$6),"",VLOOKUP($FA951,MOM,LOOKUPS!J$12,0)*$FB$6+VLOOKUP($FA951,STREV,LOOKUPS!J$10,0)*$FC$6+VLOOKUP($FA951,LTREV,LOOKUPS!J$9,0)*$FD$6+VLOOKUP($FA951,CFP,LOOKUPS!J$6,0)*$FE$6+VLOOKUP($FA951,EP,LOOKUPS!J$8,0)*$FF$6+VLOOKUP($FA951,BM,LOOKUPS!J$5,0)*$FG$6+VLOOKUP($FA951,DIV,LOOKUPS!J$7,0)*$FH$6++VLOOKUP($FA951,SIZE,LOOKUPS!J$11,0)*$FI$6)</f>
        <v>3.6201000000000003</v>
      </c>
      <c r="FJ951" s="1">
        <f>IF(ISERROR(VLOOKUP($FA951,MOM,LOOKUPS!K$12,0)*$FB$6+VLOOKUP($FA951,STREV,LOOKUPS!K$10,0)*$FC$6+VLOOKUP($FA951,LTREV,LOOKUPS!K$9,0)*$FD$6+VLOOKUP($FA951,CFP,LOOKUPS!K$6,0)*$FE$6+VLOOKUP($FA951,EP,LOOKUPS!K$8,0)*$FF$6+VLOOKUP($FA951,BM,LOOKUPS!K$5,0)*$FG$6+VLOOKUP($FA951,DIV,LOOKUPS!K$7,0)*$FH$6++VLOOKUP($FA951,SIZE,LOOKUPS!K$11,0)*$FI$6),"",VLOOKUP($FA951,MOM,LOOKUPS!K$12,0)*$FB$6+VLOOKUP($FA951,STREV,LOOKUPS!K$10,0)*$FC$6+VLOOKUP($FA951,LTREV,LOOKUPS!K$9,0)*$FD$6+VLOOKUP($FA951,CFP,LOOKUPS!K$6,0)*$FE$6+VLOOKUP($FA951,EP,LOOKUPS!K$8,0)*$FF$6+VLOOKUP($FA951,BM,LOOKUPS!K$5,0)*$FG$6+VLOOKUP($FA951,DIV,LOOKUPS!K$7,0)*$FH$6++VLOOKUP($FA951,SIZE,LOOKUPS!K$11,0)*$FI$6)</f>
        <v>3.5252000000000003</v>
      </c>
      <c r="FK951" s="1">
        <f>IF(ISERROR(VLOOKUP($FA951,MOM,LOOKUPS!L$12,0)*$FB$6+VLOOKUP($FA951,STREV,LOOKUPS!L$10,0)*$FC$6+VLOOKUP($FA951,LTREV,LOOKUPS!L$9,0)*$FD$6+VLOOKUP($FA951,CFP,LOOKUPS!L$6,0)*$FE$6+VLOOKUP($FA951,EP,LOOKUPS!L$8,0)*$FF$6+VLOOKUP($FA951,BM,LOOKUPS!L$5,0)*$FG$6+VLOOKUP($FA951,DIV,LOOKUPS!L$7,0)*$FH$6++VLOOKUP($FA951,SIZE,LOOKUPS!L$11,0)*$FI$6),"",VLOOKUP($FA951,MOM,LOOKUPS!L$12,0)*$FB$6+VLOOKUP($FA951,STREV,LOOKUPS!L$10,0)*$FC$6+VLOOKUP($FA951,LTREV,LOOKUPS!L$9,0)*$FD$6+VLOOKUP($FA951,CFP,LOOKUPS!L$6,0)*$FE$6+VLOOKUP($FA951,EP,LOOKUPS!L$8,0)*$FF$6+VLOOKUP($FA951,BM,LOOKUPS!L$5,0)*$FG$6+VLOOKUP($FA951,DIV,LOOKUPS!L$7,0)*$FH$6++VLOOKUP($FA951,SIZE,LOOKUPS!L$11,0)*$FI$6)</f>
        <v>4.5708000000000002</v>
      </c>
    </row>
    <row r="952" spans="1:167" x14ac:dyDescent="0.3">
      <c r="A952" s="1">
        <v>200507</v>
      </c>
      <c r="B952" s="1">
        <v>8.3800000000000008</v>
      </c>
      <c r="C952" s="1">
        <v>6.87</v>
      </c>
      <c r="D952" s="1">
        <v>5.23</v>
      </c>
      <c r="E952" s="1">
        <v>5.52</v>
      </c>
      <c r="F952" s="1">
        <v>4.58</v>
      </c>
      <c r="G952" s="1">
        <v>5.23</v>
      </c>
      <c r="H952" s="1">
        <v>5.99</v>
      </c>
      <c r="I952" s="1">
        <v>5.61</v>
      </c>
      <c r="J952" s="1">
        <v>5.77</v>
      </c>
      <c r="K952" s="1">
        <v>8.52</v>
      </c>
      <c r="M952" s="1">
        <v>200408</v>
      </c>
      <c r="N952" s="1">
        <v>-2.64</v>
      </c>
      <c r="O952" s="1">
        <v>-1.64</v>
      </c>
      <c r="P952" s="1">
        <v>-1.63</v>
      </c>
      <c r="Q952" s="1">
        <v>-1.51</v>
      </c>
      <c r="R952" s="1">
        <v>-0.98</v>
      </c>
      <c r="S952" s="1">
        <v>-0.36</v>
      </c>
      <c r="T952" s="1">
        <v>-0.04</v>
      </c>
      <c r="U952" s="1">
        <v>0.18</v>
      </c>
      <c r="V952" s="1">
        <v>-1.31</v>
      </c>
      <c r="W952" s="1">
        <v>-1.43</v>
      </c>
      <c r="Y952" s="1">
        <v>200907</v>
      </c>
      <c r="Z952" s="1">
        <v>12.57</v>
      </c>
      <c r="AA952" s="1">
        <v>8.5500000000000007</v>
      </c>
      <c r="AB952" s="1">
        <v>8.81</v>
      </c>
      <c r="AC952" s="1">
        <v>9.6300000000000008</v>
      </c>
      <c r="AD952" s="1">
        <v>9.58</v>
      </c>
      <c r="AE952" s="1">
        <v>8.4499999999999993</v>
      </c>
      <c r="AF952" s="1">
        <v>7.78</v>
      </c>
      <c r="AG952" s="1">
        <v>7.43</v>
      </c>
      <c r="AH952" s="1">
        <v>6.81</v>
      </c>
      <c r="AI952" s="1">
        <v>8.15</v>
      </c>
      <c r="CA952" s="1">
        <v>200501</v>
      </c>
      <c r="CB952" s="1">
        <v>-5.82</v>
      </c>
      <c r="CC952" s="1">
        <v>-4.78</v>
      </c>
      <c r="CD952" s="1">
        <v>-2.97</v>
      </c>
      <c r="CE952" s="1">
        <v>-2.25</v>
      </c>
      <c r="CF952" s="1">
        <v>-4.96</v>
      </c>
      <c r="CG952" s="1">
        <v>-4.08</v>
      </c>
      <c r="CH952" s="1">
        <v>-3.18</v>
      </c>
      <c r="CI952" s="1">
        <v>-2.4</v>
      </c>
      <c r="CJ952" s="1">
        <v>-1.82</v>
      </c>
      <c r="CK952" s="1">
        <v>-5.98</v>
      </c>
      <c r="CL952" s="1">
        <v>-3.6</v>
      </c>
      <c r="CM952" s="1">
        <v>-4.24</v>
      </c>
      <c r="CN952" s="1">
        <v>-3.93</v>
      </c>
      <c r="CO952" s="1">
        <v>-2.94</v>
      </c>
      <c r="CP952" s="1">
        <v>-3.45</v>
      </c>
      <c r="CQ952" s="1">
        <v>-1.59</v>
      </c>
      <c r="CR952" s="1">
        <v>-3.17</v>
      </c>
      <c r="CS952" s="1">
        <v>-1.21</v>
      </c>
      <c r="CT952" s="1">
        <v>-2.31</v>
      </c>
      <c r="CV952" s="1">
        <v>200601</v>
      </c>
      <c r="CW952" s="1">
        <v>9.8800000000000008</v>
      </c>
      <c r="CX952" s="1">
        <v>5.57</v>
      </c>
      <c r="CY952" s="1">
        <v>5.33</v>
      </c>
      <c r="CZ952" s="1">
        <v>3.72</v>
      </c>
      <c r="DA952" s="1">
        <v>5.86</v>
      </c>
      <c r="DB952" s="1">
        <v>5.74</v>
      </c>
      <c r="DC952" s="1">
        <v>5.86</v>
      </c>
      <c r="DD952" s="1">
        <v>3.78</v>
      </c>
      <c r="DE952" s="1">
        <v>3.58</v>
      </c>
      <c r="DF952" s="1">
        <v>4.78</v>
      </c>
      <c r="DG952" s="1">
        <v>6.91</v>
      </c>
      <c r="DH952" s="1">
        <v>5.05</v>
      </c>
      <c r="DI952" s="1">
        <v>6.47</v>
      </c>
      <c r="DJ952" s="1">
        <v>6.12</v>
      </c>
      <c r="DK952" s="1">
        <v>5.62</v>
      </c>
      <c r="DL952" s="1">
        <v>3.58</v>
      </c>
      <c r="DM952" s="1">
        <v>3.94</v>
      </c>
      <c r="DN952" s="1">
        <v>2.93</v>
      </c>
      <c r="DO952" s="1">
        <v>4.3099999999999996</v>
      </c>
      <c r="DQ952" s="1">
        <v>200501</v>
      </c>
      <c r="DR952" s="1">
        <v>-99.99</v>
      </c>
      <c r="DS952" s="1">
        <v>-3.7</v>
      </c>
      <c r="DT952" s="1">
        <v>-3.33</v>
      </c>
      <c r="DU952" s="1">
        <v>-2.75</v>
      </c>
      <c r="DV952" s="1">
        <v>-3.58</v>
      </c>
      <c r="DW952" s="1">
        <v>-4.2699999999999996</v>
      </c>
      <c r="DX952" s="1">
        <v>-3.67</v>
      </c>
      <c r="DY952" s="1">
        <v>-2.7</v>
      </c>
      <c r="DZ952" s="1">
        <v>-2.25</v>
      </c>
      <c r="EA952" s="1">
        <v>-3.2</v>
      </c>
      <c r="EB952" s="1">
        <v>-5.01</v>
      </c>
      <c r="EC952" s="1">
        <v>-4.66</v>
      </c>
      <c r="ED952" s="1">
        <v>-3.83</v>
      </c>
      <c r="EE952" s="1">
        <v>-4.4000000000000004</v>
      </c>
      <c r="EF952" s="1">
        <v>-2.82</v>
      </c>
      <c r="EG952" s="1">
        <v>-1.84</v>
      </c>
      <c r="EH952" s="1">
        <v>-3.61</v>
      </c>
      <c r="EI952" s="1">
        <v>-1.64</v>
      </c>
      <c r="EJ952" s="1">
        <v>-2.89</v>
      </c>
      <c r="EL952">
        <v>200501</v>
      </c>
      <c r="EM952">
        <v>-2.76</v>
      </c>
      <c r="EN952">
        <v>-1.72</v>
      </c>
      <c r="EO952">
        <v>2.0099999999999998</v>
      </c>
      <c r="EP952">
        <v>0.16</v>
      </c>
      <c r="ER952" s="1">
        <v>200507</v>
      </c>
      <c r="ES952" s="1">
        <v>-0.03</v>
      </c>
      <c r="EU952" s="1">
        <v>200408</v>
      </c>
      <c r="EV952" s="1">
        <v>-2.4</v>
      </c>
      <c r="EX952" s="1">
        <v>200907</v>
      </c>
      <c r="EY952" s="1">
        <v>4.92</v>
      </c>
      <c r="FA952" s="1">
        <v>200507</v>
      </c>
      <c r="FB952" s="1">
        <f>IF(ISERROR(VLOOKUP($FA952,MOM,LOOKUPS!C$12,0)*$FB$6+VLOOKUP($FA952,STREV,LOOKUPS!C$10,0)*$FC$6+VLOOKUP($FA952,LTREV,LOOKUPS!C$9,0)*$FD$6+VLOOKUP($FA952,CFP,LOOKUPS!C$6,0)*$FE$6+VLOOKUP($FA952,EP,LOOKUPS!C$8,0)*$FF$6+VLOOKUP($FA952,BM,LOOKUPS!C$5,0)*$FG$6+VLOOKUP($FA952,DIV,LOOKUPS!C$7,0)*$FH$6++VLOOKUP($FA952,SIZE,LOOKUPS!C$11,0)*$FI$6),"",VLOOKUP($FA952,MOM,LOOKUPS!C$12,0)*$FB$6+VLOOKUP($FA952,STREV,LOOKUPS!C$10,0)*$FC$6+VLOOKUP($FA952,LTREV,LOOKUPS!C$9,0)*$FD$6+VLOOKUP($FA952,CFP,LOOKUPS!C$6,0)*$FE$6+VLOOKUP($FA952,EP,LOOKUPS!C$8,0)*$FF$6+VLOOKUP($FA952,BM,LOOKUPS!C$5,0)*$FG$6+VLOOKUP($FA952,DIV,LOOKUPS!C$7,0)*$FH$6++VLOOKUP($FA952,SIZE,LOOKUPS!C$11,0)*$FI$6)</f>
        <v>7.2763000000000009</v>
      </c>
      <c r="FC952" s="1">
        <f>IF(ISERROR(VLOOKUP($FA952,MOM,LOOKUPS!D$12,0)*$FB$6+VLOOKUP($FA952,STREV,LOOKUPS!D$10,0)*$FC$6+VLOOKUP($FA952,LTREV,LOOKUPS!D$9,0)*$FD$6+VLOOKUP($FA952,CFP,LOOKUPS!D$6,0)*$FE$6+VLOOKUP($FA952,EP,LOOKUPS!D$8,0)*$FF$6+VLOOKUP($FA952,BM,LOOKUPS!D$5,0)*$FG$6+VLOOKUP($FA952,DIV,LOOKUPS!D$7,0)*$FH$6++VLOOKUP($FA952,SIZE,LOOKUPS!D$11,0)*$FI$6),"",VLOOKUP($FA952,MOM,LOOKUPS!D$12,0)*$FB$6+VLOOKUP($FA952,STREV,LOOKUPS!D$10,0)*$FC$6+VLOOKUP($FA952,LTREV,LOOKUPS!D$9,0)*$FD$6+VLOOKUP($FA952,CFP,LOOKUPS!D$6,0)*$FE$6+VLOOKUP($FA952,EP,LOOKUPS!D$8,0)*$FF$6+VLOOKUP($FA952,BM,LOOKUPS!D$5,0)*$FG$6+VLOOKUP($FA952,DIV,LOOKUPS!D$7,0)*$FH$6++VLOOKUP($FA952,SIZE,LOOKUPS!D$11,0)*$FI$6)</f>
        <v>6.6462000000000003</v>
      </c>
      <c r="FD952" s="1">
        <f>IF(ISERROR(VLOOKUP($FA952,MOM,LOOKUPS!E$12,0)*$FB$6+VLOOKUP($FA952,STREV,LOOKUPS!E$10,0)*$FC$6+VLOOKUP($FA952,LTREV,LOOKUPS!E$9,0)*$FD$6+VLOOKUP($FA952,CFP,LOOKUPS!E$6,0)*$FE$6+VLOOKUP($FA952,EP,LOOKUPS!E$8,0)*$FF$6+VLOOKUP($FA952,BM,LOOKUPS!E$5,0)*$FG$6+VLOOKUP($FA952,DIV,LOOKUPS!E$7,0)*$FH$6++VLOOKUP($FA952,SIZE,LOOKUPS!E$11,0)*$FI$6),"",VLOOKUP($FA952,MOM,LOOKUPS!E$12,0)*$FB$6+VLOOKUP($FA952,STREV,LOOKUPS!E$10,0)*$FC$6+VLOOKUP($FA952,LTREV,LOOKUPS!E$9,0)*$FD$6+VLOOKUP($FA952,CFP,LOOKUPS!E$6,0)*$FE$6+VLOOKUP($FA952,EP,LOOKUPS!E$8,0)*$FF$6+VLOOKUP($FA952,BM,LOOKUPS!E$5,0)*$FG$6+VLOOKUP($FA952,DIV,LOOKUPS!E$7,0)*$FH$6++VLOOKUP($FA952,SIZE,LOOKUPS!E$11,0)*$FI$6)</f>
        <v>6.1875</v>
      </c>
      <c r="FE952" s="1">
        <f>IF(ISERROR(VLOOKUP($FA952,MOM,LOOKUPS!F$12,0)*$FB$6+VLOOKUP($FA952,STREV,LOOKUPS!F$10,0)*$FC$6+VLOOKUP($FA952,LTREV,LOOKUPS!F$9,0)*$FD$6+VLOOKUP($FA952,CFP,LOOKUPS!F$6,0)*$FE$6+VLOOKUP($FA952,EP,LOOKUPS!F$8,0)*$FF$6+VLOOKUP($FA952,BM,LOOKUPS!F$5,0)*$FG$6+VLOOKUP($FA952,DIV,LOOKUPS!F$7,0)*$FH$6++VLOOKUP($FA952,SIZE,LOOKUPS!F$11,0)*$FI$6),"",VLOOKUP($FA952,MOM,LOOKUPS!F$12,0)*$FB$6+VLOOKUP($FA952,STREV,LOOKUPS!F$10,0)*$FC$6+VLOOKUP($FA952,LTREV,LOOKUPS!F$9,0)*$FD$6+VLOOKUP($FA952,CFP,LOOKUPS!F$6,0)*$FE$6+VLOOKUP($FA952,EP,LOOKUPS!F$8,0)*$FF$6+VLOOKUP($FA952,BM,LOOKUPS!F$5,0)*$FG$6+VLOOKUP($FA952,DIV,LOOKUPS!F$7,0)*$FH$6++VLOOKUP($FA952,SIZE,LOOKUPS!F$11,0)*$FI$6)</f>
        <v>6.6129000000000007</v>
      </c>
      <c r="FF952" s="1">
        <f>IF(ISERROR(VLOOKUP($FA952,MOM,LOOKUPS!G$12,0)*$FB$6+VLOOKUP($FA952,STREV,LOOKUPS!G$10,0)*$FC$6+VLOOKUP($FA952,LTREV,LOOKUPS!G$9,0)*$FD$6+VLOOKUP($FA952,CFP,LOOKUPS!G$6,0)*$FE$6+VLOOKUP($FA952,EP,LOOKUPS!G$8,0)*$FF$6+VLOOKUP($FA952,BM,LOOKUPS!G$5,0)*$FG$6+VLOOKUP($FA952,DIV,LOOKUPS!G$7,0)*$FH$6++VLOOKUP($FA952,SIZE,LOOKUPS!G$11,0)*$FI$6),"",VLOOKUP($FA952,MOM,LOOKUPS!G$12,0)*$FB$6+VLOOKUP($FA952,STREV,LOOKUPS!G$10,0)*$FC$6+VLOOKUP($FA952,LTREV,LOOKUPS!G$9,0)*$FD$6+VLOOKUP($FA952,CFP,LOOKUPS!G$6,0)*$FE$6+VLOOKUP($FA952,EP,LOOKUPS!G$8,0)*$FF$6+VLOOKUP($FA952,BM,LOOKUPS!G$5,0)*$FG$6+VLOOKUP($FA952,DIV,LOOKUPS!G$7,0)*$FH$6++VLOOKUP($FA952,SIZE,LOOKUPS!G$11,0)*$FI$6)</f>
        <v>5.5495000000000001</v>
      </c>
      <c r="FG952" s="1">
        <f>IF(ISERROR(VLOOKUP($FA952,MOM,LOOKUPS!H$12,0)*$FB$6+VLOOKUP($FA952,STREV,LOOKUPS!H$10,0)*$FC$6+VLOOKUP($FA952,LTREV,LOOKUPS!H$9,0)*$FD$6+VLOOKUP($FA952,CFP,LOOKUPS!H$6,0)*$FE$6+VLOOKUP($FA952,EP,LOOKUPS!H$8,0)*$FF$6+VLOOKUP($FA952,BM,LOOKUPS!H$5,0)*$FG$6+VLOOKUP($FA952,DIV,LOOKUPS!H$7,0)*$FH$6++VLOOKUP($FA952,SIZE,LOOKUPS!H$11,0)*$FI$6),"",VLOOKUP($FA952,MOM,LOOKUPS!H$12,0)*$FB$6+VLOOKUP($FA952,STREV,LOOKUPS!H$10,0)*$FC$6+VLOOKUP($FA952,LTREV,LOOKUPS!H$9,0)*$FD$6+VLOOKUP($FA952,CFP,LOOKUPS!H$6,0)*$FE$6+VLOOKUP($FA952,EP,LOOKUPS!H$8,0)*$FF$6+VLOOKUP($FA952,BM,LOOKUPS!H$5,0)*$FG$6+VLOOKUP($FA952,DIV,LOOKUPS!H$7,0)*$FH$6++VLOOKUP($FA952,SIZE,LOOKUPS!H$11,0)*$FI$6)</f>
        <v>6.3160000000000007</v>
      </c>
      <c r="FH952" s="1">
        <f>IF(ISERROR(VLOOKUP($FA952,MOM,LOOKUPS!I$12,0)*$FB$6+VLOOKUP($FA952,STREV,LOOKUPS!I$10,0)*$FC$6+VLOOKUP($FA952,LTREV,LOOKUPS!I$9,0)*$FD$6+VLOOKUP($FA952,CFP,LOOKUPS!I$6,0)*$FE$6+VLOOKUP($FA952,EP,LOOKUPS!I$8,0)*$FF$6+VLOOKUP($FA952,BM,LOOKUPS!I$5,0)*$FG$6+VLOOKUP($FA952,DIV,LOOKUPS!I$7,0)*$FH$6++VLOOKUP($FA952,SIZE,LOOKUPS!I$11,0)*$FI$6),"",VLOOKUP($FA952,MOM,LOOKUPS!I$12,0)*$FB$6+VLOOKUP($FA952,STREV,LOOKUPS!I$10,0)*$FC$6+VLOOKUP($FA952,LTREV,LOOKUPS!I$9,0)*$FD$6+VLOOKUP($FA952,CFP,LOOKUPS!I$6,0)*$FE$6+VLOOKUP($FA952,EP,LOOKUPS!I$8,0)*$FF$6+VLOOKUP($FA952,BM,LOOKUPS!I$5,0)*$FG$6+VLOOKUP($FA952,DIV,LOOKUPS!I$7,0)*$FH$6++VLOOKUP($FA952,SIZE,LOOKUPS!I$11,0)*$FI$6)</f>
        <v>6.2513000000000005</v>
      </c>
      <c r="FI952" s="1">
        <f>IF(ISERROR(VLOOKUP($FA952,MOM,LOOKUPS!J$12,0)*$FB$6+VLOOKUP($FA952,STREV,LOOKUPS!J$10,0)*$FC$6+VLOOKUP($FA952,LTREV,LOOKUPS!J$9,0)*$FD$6+VLOOKUP($FA952,CFP,LOOKUPS!J$6,0)*$FE$6+VLOOKUP($FA952,EP,LOOKUPS!J$8,0)*$FF$6+VLOOKUP($FA952,BM,LOOKUPS!J$5,0)*$FG$6+VLOOKUP($FA952,DIV,LOOKUPS!J$7,0)*$FH$6++VLOOKUP($FA952,SIZE,LOOKUPS!J$11,0)*$FI$6),"",VLOOKUP($FA952,MOM,LOOKUPS!J$12,0)*$FB$6+VLOOKUP($FA952,STREV,LOOKUPS!J$10,0)*$FC$6+VLOOKUP($FA952,LTREV,LOOKUPS!J$9,0)*$FD$6+VLOOKUP($FA952,CFP,LOOKUPS!J$6,0)*$FE$6+VLOOKUP($FA952,EP,LOOKUPS!J$8,0)*$FF$6+VLOOKUP($FA952,BM,LOOKUPS!J$5,0)*$FG$6+VLOOKUP($FA952,DIV,LOOKUPS!J$7,0)*$FH$6++VLOOKUP($FA952,SIZE,LOOKUPS!J$11,0)*$FI$6)</f>
        <v>5.7046000000000001</v>
      </c>
      <c r="FJ952" s="1">
        <f>IF(ISERROR(VLOOKUP($FA952,MOM,LOOKUPS!K$12,0)*$FB$6+VLOOKUP($FA952,STREV,LOOKUPS!K$10,0)*$FC$6+VLOOKUP($FA952,LTREV,LOOKUPS!K$9,0)*$FD$6+VLOOKUP($FA952,CFP,LOOKUPS!K$6,0)*$FE$6+VLOOKUP($FA952,EP,LOOKUPS!K$8,0)*$FF$6+VLOOKUP($FA952,BM,LOOKUPS!K$5,0)*$FG$6+VLOOKUP($FA952,DIV,LOOKUPS!K$7,0)*$FH$6++VLOOKUP($FA952,SIZE,LOOKUPS!K$11,0)*$FI$6),"",VLOOKUP($FA952,MOM,LOOKUPS!K$12,0)*$FB$6+VLOOKUP($FA952,STREV,LOOKUPS!K$10,0)*$FC$6+VLOOKUP($FA952,LTREV,LOOKUPS!K$9,0)*$FD$6+VLOOKUP($FA952,CFP,LOOKUPS!K$6,0)*$FE$6+VLOOKUP($FA952,EP,LOOKUPS!K$8,0)*$FF$6+VLOOKUP($FA952,BM,LOOKUPS!K$5,0)*$FG$6+VLOOKUP($FA952,DIV,LOOKUPS!K$7,0)*$FH$6++VLOOKUP($FA952,SIZE,LOOKUPS!K$11,0)*$FI$6)</f>
        <v>5.8738999999999999</v>
      </c>
      <c r="FK952" s="1">
        <f>IF(ISERROR(VLOOKUP($FA952,MOM,LOOKUPS!L$12,0)*$FB$6+VLOOKUP($FA952,STREV,LOOKUPS!L$10,0)*$FC$6+VLOOKUP($FA952,LTREV,LOOKUPS!L$9,0)*$FD$6+VLOOKUP($FA952,CFP,LOOKUPS!L$6,0)*$FE$6+VLOOKUP($FA952,EP,LOOKUPS!L$8,0)*$FF$6+VLOOKUP($FA952,BM,LOOKUPS!L$5,0)*$FG$6+VLOOKUP($FA952,DIV,LOOKUPS!L$7,0)*$FH$6++VLOOKUP($FA952,SIZE,LOOKUPS!L$11,0)*$FI$6),"",VLOOKUP($FA952,MOM,LOOKUPS!L$12,0)*$FB$6+VLOOKUP($FA952,STREV,LOOKUPS!L$10,0)*$FC$6+VLOOKUP($FA952,LTREV,LOOKUPS!L$9,0)*$FD$6+VLOOKUP($FA952,CFP,LOOKUPS!L$6,0)*$FE$6+VLOOKUP($FA952,EP,LOOKUPS!L$8,0)*$FF$6+VLOOKUP($FA952,BM,LOOKUPS!L$5,0)*$FG$6+VLOOKUP($FA952,DIV,LOOKUPS!L$7,0)*$FH$6++VLOOKUP($FA952,SIZE,LOOKUPS!L$11,0)*$FI$6)</f>
        <v>7.6254</v>
      </c>
    </row>
    <row r="953" spans="1:167" x14ac:dyDescent="0.3">
      <c r="A953" s="1">
        <v>200508</v>
      </c>
      <c r="B953" s="1">
        <v>-2.78</v>
      </c>
      <c r="C953" s="1">
        <v>-0.76</v>
      </c>
      <c r="D953" s="1">
        <v>-1.1000000000000001</v>
      </c>
      <c r="E953" s="1">
        <v>-1.1200000000000001</v>
      </c>
      <c r="F953" s="1">
        <v>-1.78</v>
      </c>
      <c r="G953" s="1">
        <v>-0.91</v>
      </c>
      <c r="H953" s="1">
        <v>-0.5</v>
      </c>
      <c r="I953" s="1">
        <v>-0.68</v>
      </c>
      <c r="J953" s="1">
        <v>0.18</v>
      </c>
      <c r="K953" s="1">
        <v>0.28000000000000003</v>
      </c>
      <c r="M953" s="1">
        <v>200409</v>
      </c>
      <c r="N953" s="1">
        <v>6.28</v>
      </c>
      <c r="O953" s="1">
        <v>5.18</v>
      </c>
      <c r="P953" s="1">
        <v>4.12</v>
      </c>
      <c r="Q953" s="1">
        <v>3.71</v>
      </c>
      <c r="R953" s="1">
        <v>3.38</v>
      </c>
      <c r="S953" s="1">
        <v>3.11</v>
      </c>
      <c r="T953" s="1">
        <v>3.24</v>
      </c>
      <c r="U953" s="1">
        <v>3.79</v>
      </c>
      <c r="V953" s="1">
        <v>3.69</v>
      </c>
      <c r="W953" s="1">
        <v>2.86</v>
      </c>
      <c r="Y953" s="1">
        <v>200908</v>
      </c>
      <c r="Z953" s="1">
        <v>18.36</v>
      </c>
      <c r="AA953" s="1">
        <v>8.48</v>
      </c>
      <c r="AB953" s="1">
        <v>3.71</v>
      </c>
      <c r="AC953" s="1">
        <v>2.23</v>
      </c>
      <c r="AD953" s="1">
        <v>2.66</v>
      </c>
      <c r="AE953" s="1">
        <v>3.68</v>
      </c>
      <c r="AF953" s="1">
        <v>3.36</v>
      </c>
      <c r="AG953" s="1">
        <v>4.05</v>
      </c>
      <c r="AH953" s="1">
        <v>3.56</v>
      </c>
      <c r="AI953" s="1">
        <v>2.46</v>
      </c>
      <c r="CA953" s="1">
        <v>200502</v>
      </c>
      <c r="CB953" s="1">
        <v>-3.62</v>
      </c>
      <c r="CC953" s="1">
        <v>0.56000000000000005</v>
      </c>
      <c r="CD953" s="1">
        <v>1.37</v>
      </c>
      <c r="CE953" s="1">
        <v>1.66</v>
      </c>
      <c r="CF953" s="1">
        <v>0.41</v>
      </c>
      <c r="CG953" s="1">
        <v>1.22</v>
      </c>
      <c r="CH953" s="1">
        <v>1.45</v>
      </c>
      <c r="CI953" s="1">
        <v>1.41</v>
      </c>
      <c r="CJ953" s="1">
        <v>1.66</v>
      </c>
      <c r="CK953" s="1">
        <v>0.31</v>
      </c>
      <c r="CL953" s="1">
        <v>0.56000000000000005</v>
      </c>
      <c r="CM953" s="1">
        <v>1</v>
      </c>
      <c r="CN953" s="1">
        <v>1.43</v>
      </c>
      <c r="CO953" s="1">
        <v>1.82</v>
      </c>
      <c r="CP953" s="1">
        <v>1.04</v>
      </c>
      <c r="CQ953" s="1">
        <v>1.17</v>
      </c>
      <c r="CR953" s="1">
        <v>1.65</v>
      </c>
      <c r="CS953" s="1">
        <v>1.63</v>
      </c>
      <c r="CT953" s="1">
        <v>1.69</v>
      </c>
      <c r="CV953" s="1">
        <v>200602</v>
      </c>
      <c r="CW953" s="1">
        <v>0.9</v>
      </c>
      <c r="CX953" s="1">
        <v>-0.96</v>
      </c>
      <c r="CY953" s="1">
        <v>0.38</v>
      </c>
      <c r="CZ953" s="1">
        <v>0.39</v>
      </c>
      <c r="DA953" s="1">
        <v>-1.36</v>
      </c>
      <c r="DB953" s="1">
        <v>-0.8</v>
      </c>
      <c r="DC953" s="1">
        <v>1.0900000000000001</v>
      </c>
      <c r="DD953" s="1">
        <v>0.41</v>
      </c>
      <c r="DE953" s="1">
        <v>0.46</v>
      </c>
      <c r="DF953" s="1">
        <v>-1.4</v>
      </c>
      <c r="DG953" s="1">
        <v>-1.31</v>
      </c>
      <c r="DH953" s="1">
        <v>-0.24</v>
      </c>
      <c r="DI953" s="1">
        <v>-1.37</v>
      </c>
      <c r="DJ953" s="1">
        <v>1.07</v>
      </c>
      <c r="DK953" s="1">
        <v>1.1000000000000001</v>
      </c>
      <c r="DL953" s="1">
        <v>0.56000000000000005</v>
      </c>
      <c r="DM953" s="1">
        <v>0.28999999999999998</v>
      </c>
      <c r="DN953" s="1">
        <v>0.09</v>
      </c>
      <c r="DO953" s="1">
        <v>0.89</v>
      </c>
      <c r="DQ953" s="1">
        <v>200502</v>
      </c>
      <c r="DR953" s="1">
        <v>-99.99</v>
      </c>
      <c r="DS953" s="1">
        <v>0.45</v>
      </c>
      <c r="DT953" s="1">
        <v>2.5</v>
      </c>
      <c r="DU953" s="1">
        <v>2.27</v>
      </c>
      <c r="DV953" s="1">
        <v>0.32</v>
      </c>
      <c r="DW953" s="1">
        <v>2.14</v>
      </c>
      <c r="DX953" s="1">
        <v>1.99</v>
      </c>
      <c r="DY953" s="1">
        <v>2.65</v>
      </c>
      <c r="DZ953" s="1">
        <v>2.29</v>
      </c>
      <c r="EA953" s="1">
        <v>0.55000000000000004</v>
      </c>
      <c r="EB953" s="1">
        <v>-0.55000000000000004</v>
      </c>
      <c r="EC953" s="1">
        <v>1.49</v>
      </c>
      <c r="ED953" s="1">
        <v>2.9</v>
      </c>
      <c r="EE953" s="1">
        <v>2.16</v>
      </c>
      <c r="EF953" s="1">
        <v>1.78</v>
      </c>
      <c r="EG953" s="1">
        <v>3.04</v>
      </c>
      <c r="EH953" s="1">
        <v>2.23</v>
      </c>
      <c r="EI953" s="1">
        <v>3.41</v>
      </c>
      <c r="EJ953" s="1">
        <v>1.1299999999999999</v>
      </c>
      <c r="EL953">
        <v>200502</v>
      </c>
      <c r="EM953">
        <v>1.89</v>
      </c>
      <c r="EN953">
        <v>-0.55000000000000004</v>
      </c>
      <c r="EO953">
        <v>1.63</v>
      </c>
      <c r="EP953">
        <v>0.16</v>
      </c>
      <c r="ER953" s="1">
        <v>200508</v>
      </c>
      <c r="ES953" s="1">
        <v>2.27</v>
      </c>
      <c r="EU953" s="1">
        <v>200409</v>
      </c>
      <c r="EV953" s="1">
        <v>3.04</v>
      </c>
      <c r="EX953" s="1">
        <v>200908</v>
      </c>
      <c r="EY953" s="1">
        <v>5.45</v>
      </c>
      <c r="FA953" s="1">
        <v>200508</v>
      </c>
      <c r="FB953" s="1">
        <f>IF(ISERROR(VLOOKUP($FA953,MOM,LOOKUPS!C$12,0)*$FB$6+VLOOKUP($FA953,STREV,LOOKUPS!C$10,0)*$FC$6+VLOOKUP($FA953,LTREV,LOOKUPS!C$9,0)*$FD$6+VLOOKUP($FA953,CFP,LOOKUPS!C$6,0)*$FE$6+VLOOKUP($FA953,EP,LOOKUPS!C$8,0)*$FF$6+VLOOKUP($FA953,BM,LOOKUPS!C$5,0)*$FG$6+VLOOKUP($FA953,DIV,LOOKUPS!C$7,0)*$FH$6++VLOOKUP($FA953,SIZE,LOOKUPS!C$11,0)*$FI$6),"",VLOOKUP($FA953,MOM,LOOKUPS!C$12,0)*$FB$6+VLOOKUP($FA953,STREV,LOOKUPS!C$10,0)*$FC$6+VLOOKUP($FA953,LTREV,LOOKUPS!C$9,0)*$FD$6+VLOOKUP($FA953,CFP,LOOKUPS!C$6,0)*$FE$6+VLOOKUP($FA953,EP,LOOKUPS!C$8,0)*$FF$6+VLOOKUP($FA953,BM,LOOKUPS!C$5,0)*$FG$6+VLOOKUP($FA953,DIV,LOOKUPS!C$7,0)*$FH$6++VLOOKUP($FA953,SIZE,LOOKUPS!C$11,0)*$FI$6)</f>
        <v>-2.2911999999999999</v>
      </c>
      <c r="FC953" s="1">
        <f>IF(ISERROR(VLOOKUP($FA953,MOM,LOOKUPS!D$12,0)*$FB$6+VLOOKUP($FA953,STREV,LOOKUPS!D$10,0)*$FC$6+VLOOKUP($FA953,LTREV,LOOKUPS!D$9,0)*$FD$6+VLOOKUP($FA953,CFP,LOOKUPS!D$6,0)*$FE$6+VLOOKUP($FA953,EP,LOOKUPS!D$8,0)*$FF$6+VLOOKUP($FA953,BM,LOOKUPS!D$5,0)*$FG$6+VLOOKUP($FA953,DIV,LOOKUPS!D$7,0)*$FH$6++VLOOKUP($FA953,SIZE,LOOKUPS!D$11,0)*$FI$6),"",VLOOKUP($FA953,MOM,LOOKUPS!D$12,0)*$FB$6+VLOOKUP($FA953,STREV,LOOKUPS!D$10,0)*$FC$6+VLOOKUP($FA953,LTREV,LOOKUPS!D$9,0)*$FD$6+VLOOKUP($FA953,CFP,LOOKUPS!D$6,0)*$FE$6+VLOOKUP($FA953,EP,LOOKUPS!D$8,0)*$FF$6+VLOOKUP($FA953,BM,LOOKUPS!D$5,0)*$FG$6+VLOOKUP($FA953,DIV,LOOKUPS!D$7,0)*$FH$6++VLOOKUP($FA953,SIZE,LOOKUPS!D$11,0)*$FI$6)</f>
        <v>-1.4441999999999999</v>
      </c>
      <c r="FD953" s="1">
        <f>IF(ISERROR(VLOOKUP($FA953,MOM,LOOKUPS!E$12,0)*$FB$6+VLOOKUP($FA953,STREV,LOOKUPS!E$10,0)*$FC$6+VLOOKUP($FA953,LTREV,LOOKUPS!E$9,0)*$FD$6+VLOOKUP($FA953,CFP,LOOKUPS!E$6,0)*$FE$6+VLOOKUP($FA953,EP,LOOKUPS!E$8,0)*$FF$6+VLOOKUP($FA953,BM,LOOKUPS!E$5,0)*$FG$6+VLOOKUP($FA953,DIV,LOOKUPS!E$7,0)*$FH$6++VLOOKUP($FA953,SIZE,LOOKUPS!E$11,0)*$FI$6),"",VLOOKUP($FA953,MOM,LOOKUPS!E$12,0)*$FB$6+VLOOKUP($FA953,STREV,LOOKUPS!E$10,0)*$FC$6+VLOOKUP($FA953,LTREV,LOOKUPS!E$9,0)*$FD$6+VLOOKUP($FA953,CFP,LOOKUPS!E$6,0)*$FE$6+VLOOKUP($FA953,EP,LOOKUPS!E$8,0)*$FF$6+VLOOKUP($FA953,BM,LOOKUPS!E$5,0)*$FG$6+VLOOKUP($FA953,DIV,LOOKUPS!E$7,0)*$FH$6++VLOOKUP($FA953,SIZE,LOOKUPS!E$11,0)*$FI$6)</f>
        <v>-0.74860000000000015</v>
      </c>
      <c r="FE953" s="1">
        <f>IF(ISERROR(VLOOKUP($FA953,MOM,LOOKUPS!F$12,0)*$FB$6+VLOOKUP($FA953,STREV,LOOKUPS!F$10,0)*$FC$6+VLOOKUP($FA953,LTREV,LOOKUPS!F$9,0)*$FD$6+VLOOKUP($FA953,CFP,LOOKUPS!F$6,0)*$FE$6+VLOOKUP($FA953,EP,LOOKUPS!F$8,0)*$FF$6+VLOOKUP($FA953,BM,LOOKUPS!F$5,0)*$FG$6+VLOOKUP($FA953,DIV,LOOKUPS!F$7,0)*$FH$6++VLOOKUP($FA953,SIZE,LOOKUPS!F$11,0)*$FI$6),"",VLOOKUP($FA953,MOM,LOOKUPS!F$12,0)*$FB$6+VLOOKUP($FA953,STREV,LOOKUPS!F$10,0)*$FC$6+VLOOKUP($FA953,LTREV,LOOKUPS!F$9,0)*$FD$6+VLOOKUP($FA953,CFP,LOOKUPS!F$6,0)*$FE$6+VLOOKUP($FA953,EP,LOOKUPS!F$8,0)*$FF$6+VLOOKUP($FA953,BM,LOOKUPS!F$5,0)*$FG$6+VLOOKUP($FA953,DIV,LOOKUPS!F$7,0)*$FH$6++VLOOKUP($FA953,SIZE,LOOKUPS!F$11,0)*$FI$6)</f>
        <v>-1.1758999999999999</v>
      </c>
      <c r="FF953" s="1">
        <f>IF(ISERROR(VLOOKUP($FA953,MOM,LOOKUPS!G$12,0)*$FB$6+VLOOKUP($FA953,STREV,LOOKUPS!G$10,0)*$FC$6+VLOOKUP($FA953,LTREV,LOOKUPS!G$9,0)*$FD$6+VLOOKUP($FA953,CFP,LOOKUPS!G$6,0)*$FE$6+VLOOKUP($FA953,EP,LOOKUPS!G$8,0)*$FF$6+VLOOKUP($FA953,BM,LOOKUPS!G$5,0)*$FG$6+VLOOKUP($FA953,DIV,LOOKUPS!G$7,0)*$FH$6++VLOOKUP($FA953,SIZE,LOOKUPS!G$11,0)*$FI$6),"",VLOOKUP($FA953,MOM,LOOKUPS!G$12,0)*$FB$6+VLOOKUP($FA953,STREV,LOOKUPS!G$10,0)*$FC$6+VLOOKUP($FA953,LTREV,LOOKUPS!G$9,0)*$FD$6+VLOOKUP($FA953,CFP,LOOKUPS!G$6,0)*$FE$6+VLOOKUP($FA953,EP,LOOKUPS!G$8,0)*$FF$6+VLOOKUP($FA953,BM,LOOKUPS!G$5,0)*$FG$6+VLOOKUP($FA953,DIV,LOOKUPS!G$7,0)*$FH$6++VLOOKUP($FA953,SIZE,LOOKUPS!G$11,0)*$FI$6)</f>
        <v>-1.5661</v>
      </c>
      <c r="FG953" s="1">
        <f>IF(ISERROR(VLOOKUP($FA953,MOM,LOOKUPS!H$12,0)*$FB$6+VLOOKUP($FA953,STREV,LOOKUPS!H$10,0)*$FC$6+VLOOKUP($FA953,LTREV,LOOKUPS!H$9,0)*$FD$6+VLOOKUP($FA953,CFP,LOOKUPS!H$6,0)*$FE$6+VLOOKUP($FA953,EP,LOOKUPS!H$8,0)*$FF$6+VLOOKUP($FA953,BM,LOOKUPS!H$5,0)*$FG$6+VLOOKUP($FA953,DIV,LOOKUPS!H$7,0)*$FH$6++VLOOKUP($FA953,SIZE,LOOKUPS!H$11,0)*$FI$6),"",VLOOKUP($FA953,MOM,LOOKUPS!H$12,0)*$FB$6+VLOOKUP($FA953,STREV,LOOKUPS!H$10,0)*$FC$6+VLOOKUP($FA953,LTREV,LOOKUPS!H$9,0)*$FD$6+VLOOKUP($FA953,CFP,LOOKUPS!H$6,0)*$FE$6+VLOOKUP($FA953,EP,LOOKUPS!H$8,0)*$FF$6+VLOOKUP($FA953,BM,LOOKUPS!H$5,0)*$FG$6+VLOOKUP($FA953,DIV,LOOKUPS!H$7,0)*$FH$6++VLOOKUP($FA953,SIZE,LOOKUPS!H$11,0)*$FI$6)</f>
        <v>-0.90890000000000004</v>
      </c>
      <c r="FH953" s="1">
        <f>IF(ISERROR(VLOOKUP($FA953,MOM,LOOKUPS!I$12,0)*$FB$6+VLOOKUP($FA953,STREV,LOOKUPS!I$10,0)*$FC$6+VLOOKUP($FA953,LTREV,LOOKUPS!I$9,0)*$FD$6+VLOOKUP($FA953,CFP,LOOKUPS!I$6,0)*$FE$6+VLOOKUP($FA953,EP,LOOKUPS!I$8,0)*$FF$6+VLOOKUP($FA953,BM,LOOKUPS!I$5,0)*$FG$6+VLOOKUP($FA953,DIV,LOOKUPS!I$7,0)*$FH$6++VLOOKUP($FA953,SIZE,LOOKUPS!I$11,0)*$FI$6),"",VLOOKUP($FA953,MOM,LOOKUPS!I$12,0)*$FB$6+VLOOKUP($FA953,STREV,LOOKUPS!I$10,0)*$FC$6+VLOOKUP($FA953,LTREV,LOOKUPS!I$9,0)*$FD$6+VLOOKUP($FA953,CFP,LOOKUPS!I$6,0)*$FE$6+VLOOKUP($FA953,EP,LOOKUPS!I$8,0)*$FF$6+VLOOKUP($FA953,BM,LOOKUPS!I$5,0)*$FG$6+VLOOKUP($FA953,DIV,LOOKUPS!I$7,0)*$FH$6++VLOOKUP($FA953,SIZE,LOOKUPS!I$11,0)*$FI$6)</f>
        <v>-0.60580000000000012</v>
      </c>
      <c r="FI953" s="1">
        <f>IF(ISERROR(VLOOKUP($FA953,MOM,LOOKUPS!J$12,0)*$FB$6+VLOOKUP($FA953,STREV,LOOKUPS!J$10,0)*$FC$6+VLOOKUP($FA953,LTREV,LOOKUPS!J$9,0)*$FD$6+VLOOKUP($FA953,CFP,LOOKUPS!J$6,0)*$FE$6+VLOOKUP($FA953,EP,LOOKUPS!J$8,0)*$FF$6+VLOOKUP($FA953,BM,LOOKUPS!J$5,0)*$FG$6+VLOOKUP($FA953,DIV,LOOKUPS!J$7,0)*$FH$6++VLOOKUP($FA953,SIZE,LOOKUPS!J$11,0)*$FI$6),"",VLOOKUP($FA953,MOM,LOOKUPS!J$12,0)*$FB$6+VLOOKUP($FA953,STREV,LOOKUPS!J$10,0)*$FC$6+VLOOKUP($FA953,LTREV,LOOKUPS!J$9,0)*$FD$6+VLOOKUP($FA953,CFP,LOOKUPS!J$6,0)*$FE$6+VLOOKUP($FA953,EP,LOOKUPS!J$8,0)*$FF$6+VLOOKUP($FA953,BM,LOOKUPS!J$5,0)*$FG$6+VLOOKUP($FA953,DIV,LOOKUPS!J$7,0)*$FH$6++VLOOKUP($FA953,SIZE,LOOKUPS!J$11,0)*$FI$6)</f>
        <v>-1.0594000000000001</v>
      </c>
      <c r="FJ953" s="1">
        <f>IF(ISERROR(VLOOKUP($FA953,MOM,LOOKUPS!K$12,0)*$FB$6+VLOOKUP($FA953,STREV,LOOKUPS!K$10,0)*$FC$6+VLOOKUP($FA953,LTREV,LOOKUPS!K$9,0)*$FD$6+VLOOKUP($FA953,CFP,LOOKUPS!K$6,0)*$FE$6+VLOOKUP($FA953,EP,LOOKUPS!K$8,0)*$FF$6+VLOOKUP($FA953,BM,LOOKUPS!K$5,0)*$FG$6+VLOOKUP($FA953,DIV,LOOKUPS!K$7,0)*$FH$6++VLOOKUP($FA953,SIZE,LOOKUPS!K$11,0)*$FI$6),"",VLOOKUP($FA953,MOM,LOOKUPS!K$12,0)*$FB$6+VLOOKUP($FA953,STREV,LOOKUPS!K$10,0)*$FC$6+VLOOKUP($FA953,LTREV,LOOKUPS!K$9,0)*$FD$6+VLOOKUP($FA953,CFP,LOOKUPS!K$6,0)*$FE$6+VLOOKUP($FA953,EP,LOOKUPS!K$8,0)*$FF$6+VLOOKUP($FA953,BM,LOOKUPS!K$5,0)*$FG$6+VLOOKUP($FA953,DIV,LOOKUPS!K$7,0)*$FH$6++VLOOKUP($FA953,SIZE,LOOKUPS!K$11,0)*$FI$6)</f>
        <v>0.41210000000000002</v>
      </c>
      <c r="FK953" s="1">
        <f>IF(ISERROR(VLOOKUP($FA953,MOM,LOOKUPS!L$12,0)*$FB$6+VLOOKUP($FA953,STREV,LOOKUPS!L$10,0)*$FC$6+VLOOKUP($FA953,LTREV,LOOKUPS!L$9,0)*$FD$6+VLOOKUP($FA953,CFP,LOOKUPS!L$6,0)*$FE$6+VLOOKUP($FA953,EP,LOOKUPS!L$8,0)*$FF$6+VLOOKUP($FA953,BM,LOOKUPS!L$5,0)*$FG$6+VLOOKUP($FA953,DIV,LOOKUPS!L$7,0)*$FH$6++VLOOKUP($FA953,SIZE,LOOKUPS!L$11,0)*$FI$6),"",VLOOKUP($FA953,MOM,LOOKUPS!L$12,0)*$FB$6+VLOOKUP($FA953,STREV,LOOKUPS!L$10,0)*$FC$6+VLOOKUP($FA953,LTREV,LOOKUPS!L$9,0)*$FD$6+VLOOKUP($FA953,CFP,LOOKUPS!L$6,0)*$FE$6+VLOOKUP($FA953,EP,LOOKUPS!L$8,0)*$FF$6+VLOOKUP($FA953,BM,LOOKUPS!L$5,0)*$FG$6+VLOOKUP($FA953,DIV,LOOKUPS!L$7,0)*$FH$6++VLOOKUP($FA953,SIZE,LOOKUPS!L$11,0)*$FI$6)</f>
        <v>-0.76839999999999997</v>
      </c>
    </row>
    <row r="954" spans="1:167" x14ac:dyDescent="0.3">
      <c r="A954" s="1">
        <v>200509</v>
      </c>
      <c r="B954" s="1">
        <v>-0.2</v>
      </c>
      <c r="C954" s="1">
        <v>-0.21</v>
      </c>
      <c r="D954" s="1">
        <v>-0.42</v>
      </c>
      <c r="E954" s="1">
        <v>-0.17</v>
      </c>
      <c r="F954" s="1">
        <v>0.55000000000000004</v>
      </c>
      <c r="G954" s="1">
        <v>2.09</v>
      </c>
      <c r="H954" s="1">
        <v>0.86</v>
      </c>
      <c r="I954" s="1">
        <v>0.69</v>
      </c>
      <c r="J954" s="1">
        <v>1.87</v>
      </c>
      <c r="K954" s="1">
        <v>2.72</v>
      </c>
      <c r="M954" s="1">
        <v>200410</v>
      </c>
      <c r="N954" s="1">
        <v>2.41</v>
      </c>
      <c r="O954" s="1">
        <v>1.69</v>
      </c>
      <c r="P954" s="1">
        <v>1.61</v>
      </c>
      <c r="Q954" s="1">
        <v>2.4500000000000002</v>
      </c>
      <c r="R954" s="1">
        <v>2.2200000000000002</v>
      </c>
      <c r="S954" s="1">
        <v>2.0099999999999998</v>
      </c>
      <c r="T954" s="1">
        <v>1.96</v>
      </c>
      <c r="U954" s="1">
        <v>1.58</v>
      </c>
      <c r="V954" s="1">
        <v>2.31</v>
      </c>
      <c r="W954" s="1">
        <v>1.21</v>
      </c>
      <c r="Y954" s="1">
        <v>200909</v>
      </c>
      <c r="Z954" s="1">
        <v>9.51</v>
      </c>
      <c r="AA954" s="1">
        <v>4.76</v>
      </c>
      <c r="AB954" s="1">
        <v>4.0599999999999996</v>
      </c>
      <c r="AC954" s="1">
        <v>4.57</v>
      </c>
      <c r="AD954" s="1">
        <v>4.33</v>
      </c>
      <c r="AE954" s="1">
        <v>5.68</v>
      </c>
      <c r="AF954" s="1">
        <v>6.76</v>
      </c>
      <c r="AG954" s="1">
        <v>7.01</v>
      </c>
      <c r="AH954" s="1">
        <v>6.96</v>
      </c>
      <c r="AI954" s="1">
        <v>9.0299999999999994</v>
      </c>
      <c r="CA954" s="1">
        <v>200503</v>
      </c>
      <c r="CB954" s="1">
        <v>-8.09</v>
      </c>
      <c r="CC954" s="1">
        <v>-4.42</v>
      </c>
      <c r="CD954" s="1">
        <v>-2.08</v>
      </c>
      <c r="CE954" s="1">
        <v>-1.4</v>
      </c>
      <c r="CF954" s="1">
        <v>-5.16</v>
      </c>
      <c r="CG954" s="1">
        <v>-2.08</v>
      </c>
      <c r="CH954" s="1">
        <v>-2.21</v>
      </c>
      <c r="CI954" s="1">
        <v>-1.68</v>
      </c>
      <c r="CJ954" s="1">
        <v>-1.42</v>
      </c>
      <c r="CK954" s="1">
        <v>-5.54</v>
      </c>
      <c r="CL954" s="1">
        <v>-4.66</v>
      </c>
      <c r="CM954" s="1">
        <v>-2.2200000000000002</v>
      </c>
      <c r="CN954" s="1">
        <v>-1.94</v>
      </c>
      <c r="CO954" s="1">
        <v>-1.76</v>
      </c>
      <c r="CP954" s="1">
        <v>-2.71</v>
      </c>
      <c r="CQ954" s="1">
        <v>-2</v>
      </c>
      <c r="CR954" s="1">
        <v>-1.37</v>
      </c>
      <c r="CS954" s="1">
        <v>-2.23</v>
      </c>
      <c r="CT954" s="1">
        <v>-0.75</v>
      </c>
      <c r="CV954" s="1">
        <v>200603</v>
      </c>
      <c r="CW954" s="1">
        <v>4.8899999999999997</v>
      </c>
      <c r="CX954" s="1">
        <v>3.73</v>
      </c>
      <c r="CY954" s="1">
        <v>3.68</v>
      </c>
      <c r="CZ954" s="1">
        <v>2.37</v>
      </c>
      <c r="DA954" s="1">
        <v>3.77</v>
      </c>
      <c r="DB954" s="1">
        <v>4.3</v>
      </c>
      <c r="DC954" s="1">
        <v>3.37</v>
      </c>
      <c r="DD954" s="1">
        <v>2.79</v>
      </c>
      <c r="DE954" s="1">
        <v>2.33</v>
      </c>
      <c r="DF954" s="1">
        <v>2.88</v>
      </c>
      <c r="DG954" s="1">
        <v>4.6100000000000003</v>
      </c>
      <c r="DH954" s="1">
        <v>3.68</v>
      </c>
      <c r="DI954" s="1">
        <v>4.95</v>
      </c>
      <c r="DJ954" s="1">
        <v>3.36</v>
      </c>
      <c r="DK954" s="1">
        <v>3.38</v>
      </c>
      <c r="DL954" s="1">
        <v>3.22</v>
      </c>
      <c r="DM954" s="1">
        <v>2.4300000000000002</v>
      </c>
      <c r="DN954" s="1">
        <v>2.16</v>
      </c>
      <c r="DO954" s="1">
        <v>2.5299999999999998</v>
      </c>
      <c r="DQ954" s="1">
        <v>200503</v>
      </c>
      <c r="DR954" s="1">
        <v>-99.99</v>
      </c>
      <c r="DS954" s="1">
        <v>-3.56</v>
      </c>
      <c r="DT954" s="1">
        <v>-1.91</v>
      </c>
      <c r="DU954" s="1">
        <v>-1.17</v>
      </c>
      <c r="DV954" s="1">
        <v>-3.65</v>
      </c>
      <c r="DW954" s="1">
        <v>-2.52</v>
      </c>
      <c r="DX954" s="1">
        <v>-2.2400000000000002</v>
      </c>
      <c r="DY954" s="1">
        <v>-1.06</v>
      </c>
      <c r="DZ954" s="1">
        <v>-1.1100000000000001</v>
      </c>
      <c r="EA954" s="1">
        <v>-3.61</v>
      </c>
      <c r="EB954" s="1">
        <v>-3.76</v>
      </c>
      <c r="EC954" s="1">
        <v>-2.86</v>
      </c>
      <c r="ED954" s="1">
        <v>-2.12</v>
      </c>
      <c r="EE954" s="1">
        <v>-2.78</v>
      </c>
      <c r="EF954" s="1">
        <v>-1.61</v>
      </c>
      <c r="EG954" s="1">
        <v>-0.87</v>
      </c>
      <c r="EH954" s="1">
        <v>-1.26</v>
      </c>
      <c r="EI954" s="1">
        <v>-0.5</v>
      </c>
      <c r="EJ954" s="1">
        <v>-1.74</v>
      </c>
      <c r="EL954">
        <v>200503</v>
      </c>
      <c r="EM954">
        <v>-1.97</v>
      </c>
      <c r="EN954">
        <v>-1.35</v>
      </c>
      <c r="EO954">
        <v>2.14</v>
      </c>
      <c r="EP954">
        <v>0.21</v>
      </c>
      <c r="ER954" s="1">
        <v>200509</v>
      </c>
      <c r="ES954" s="1">
        <v>3.45</v>
      </c>
      <c r="EU954" s="1">
        <v>200410</v>
      </c>
      <c r="EV954" s="1">
        <v>0.16</v>
      </c>
      <c r="EX954" s="1">
        <v>200909</v>
      </c>
      <c r="EY954" s="1">
        <v>-1.71</v>
      </c>
      <c r="FA954" s="1">
        <v>200509</v>
      </c>
      <c r="FB954" s="1">
        <f>IF(ISERROR(VLOOKUP($FA954,MOM,LOOKUPS!C$12,0)*$FB$6+VLOOKUP($FA954,STREV,LOOKUPS!C$10,0)*$FC$6+VLOOKUP($FA954,LTREV,LOOKUPS!C$9,0)*$FD$6+VLOOKUP($FA954,CFP,LOOKUPS!C$6,0)*$FE$6+VLOOKUP($FA954,EP,LOOKUPS!C$8,0)*$FF$6+VLOOKUP($FA954,BM,LOOKUPS!C$5,0)*$FG$6+VLOOKUP($FA954,DIV,LOOKUPS!C$7,0)*$FH$6++VLOOKUP($FA954,SIZE,LOOKUPS!C$11,0)*$FI$6),"",VLOOKUP($FA954,MOM,LOOKUPS!C$12,0)*$FB$6+VLOOKUP($FA954,STREV,LOOKUPS!C$10,0)*$FC$6+VLOOKUP($FA954,LTREV,LOOKUPS!C$9,0)*$FD$6+VLOOKUP($FA954,CFP,LOOKUPS!C$6,0)*$FE$6+VLOOKUP($FA954,EP,LOOKUPS!C$8,0)*$FF$6+VLOOKUP($FA954,BM,LOOKUPS!C$5,0)*$FG$6+VLOOKUP($FA954,DIV,LOOKUPS!C$7,0)*$FH$6++VLOOKUP($FA954,SIZE,LOOKUPS!C$11,0)*$FI$6)</f>
        <v>1.1308000000000002</v>
      </c>
      <c r="FC954" s="1">
        <f>IF(ISERROR(VLOOKUP($FA954,MOM,LOOKUPS!D$12,0)*$FB$6+VLOOKUP($FA954,STREV,LOOKUPS!D$10,0)*$FC$6+VLOOKUP($FA954,LTREV,LOOKUPS!D$9,0)*$FD$6+VLOOKUP($FA954,CFP,LOOKUPS!D$6,0)*$FE$6+VLOOKUP($FA954,EP,LOOKUPS!D$8,0)*$FF$6+VLOOKUP($FA954,BM,LOOKUPS!D$5,0)*$FG$6+VLOOKUP($FA954,DIV,LOOKUPS!D$7,0)*$FH$6++VLOOKUP($FA954,SIZE,LOOKUPS!D$11,0)*$FI$6),"",VLOOKUP($FA954,MOM,LOOKUPS!D$12,0)*$FB$6+VLOOKUP($FA954,STREV,LOOKUPS!D$10,0)*$FC$6+VLOOKUP($FA954,LTREV,LOOKUPS!D$9,0)*$FD$6+VLOOKUP($FA954,CFP,LOOKUPS!D$6,0)*$FE$6+VLOOKUP($FA954,EP,LOOKUPS!D$8,0)*$FF$6+VLOOKUP($FA954,BM,LOOKUPS!D$5,0)*$FG$6+VLOOKUP($FA954,DIV,LOOKUPS!D$7,0)*$FH$6++VLOOKUP($FA954,SIZE,LOOKUPS!D$11,0)*$FI$6)</f>
        <v>0.27629999999999993</v>
      </c>
      <c r="FD954" s="1">
        <f>IF(ISERROR(VLOOKUP($FA954,MOM,LOOKUPS!E$12,0)*$FB$6+VLOOKUP($FA954,STREV,LOOKUPS!E$10,0)*$FC$6+VLOOKUP($FA954,LTREV,LOOKUPS!E$9,0)*$FD$6+VLOOKUP($FA954,CFP,LOOKUPS!E$6,0)*$FE$6+VLOOKUP($FA954,EP,LOOKUPS!E$8,0)*$FF$6+VLOOKUP($FA954,BM,LOOKUPS!E$5,0)*$FG$6+VLOOKUP($FA954,DIV,LOOKUPS!E$7,0)*$FH$6++VLOOKUP($FA954,SIZE,LOOKUPS!E$11,0)*$FI$6),"",VLOOKUP($FA954,MOM,LOOKUPS!E$12,0)*$FB$6+VLOOKUP($FA954,STREV,LOOKUPS!E$10,0)*$FC$6+VLOOKUP($FA954,LTREV,LOOKUPS!E$9,0)*$FD$6+VLOOKUP($FA954,CFP,LOOKUPS!E$6,0)*$FE$6+VLOOKUP($FA954,EP,LOOKUPS!E$8,0)*$FF$6+VLOOKUP($FA954,BM,LOOKUPS!E$5,0)*$FG$6+VLOOKUP($FA954,DIV,LOOKUPS!E$7,0)*$FH$6++VLOOKUP($FA954,SIZE,LOOKUPS!E$11,0)*$FI$6)</f>
        <v>0.78659999999999997</v>
      </c>
      <c r="FE954" s="1">
        <f>IF(ISERROR(VLOOKUP($FA954,MOM,LOOKUPS!F$12,0)*$FB$6+VLOOKUP($FA954,STREV,LOOKUPS!F$10,0)*$FC$6+VLOOKUP($FA954,LTREV,LOOKUPS!F$9,0)*$FD$6+VLOOKUP($FA954,CFP,LOOKUPS!F$6,0)*$FE$6+VLOOKUP($FA954,EP,LOOKUPS!F$8,0)*$FF$6+VLOOKUP($FA954,BM,LOOKUPS!F$5,0)*$FG$6+VLOOKUP($FA954,DIV,LOOKUPS!F$7,0)*$FH$6++VLOOKUP($FA954,SIZE,LOOKUPS!F$11,0)*$FI$6),"",VLOOKUP($FA954,MOM,LOOKUPS!F$12,0)*$FB$6+VLOOKUP($FA954,STREV,LOOKUPS!F$10,0)*$FC$6+VLOOKUP($FA954,LTREV,LOOKUPS!F$9,0)*$FD$6+VLOOKUP($FA954,CFP,LOOKUPS!F$6,0)*$FE$6+VLOOKUP($FA954,EP,LOOKUPS!F$8,0)*$FF$6+VLOOKUP($FA954,BM,LOOKUPS!F$5,0)*$FG$6+VLOOKUP($FA954,DIV,LOOKUPS!F$7,0)*$FH$6++VLOOKUP($FA954,SIZE,LOOKUPS!F$11,0)*$FI$6)</f>
        <v>0.54820000000000002</v>
      </c>
      <c r="FF954" s="1">
        <f>IF(ISERROR(VLOOKUP($FA954,MOM,LOOKUPS!G$12,0)*$FB$6+VLOOKUP($FA954,STREV,LOOKUPS!G$10,0)*$FC$6+VLOOKUP($FA954,LTREV,LOOKUPS!G$9,0)*$FD$6+VLOOKUP($FA954,CFP,LOOKUPS!G$6,0)*$FE$6+VLOOKUP($FA954,EP,LOOKUPS!G$8,0)*$FF$6+VLOOKUP($FA954,BM,LOOKUPS!G$5,0)*$FG$6+VLOOKUP($FA954,DIV,LOOKUPS!G$7,0)*$FH$6++VLOOKUP($FA954,SIZE,LOOKUPS!G$11,0)*$FI$6),"",VLOOKUP($FA954,MOM,LOOKUPS!G$12,0)*$FB$6+VLOOKUP($FA954,STREV,LOOKUPS!G$10,0)*$FC$6+VLOOKUP($FA954,LTREV,LOOKUPS!G$9,0)*$FD$6+VLOOKUP($FA954,CFP,LOOKUPS!G$6,0)*$FE$6+VLOOKUP($FA954,EP,LOOKUPS!G$8,0)*$FF$6+VLOOKUP($FA954,BM,LOOKUPS!G$5,0)*$FG$6+VLOOKUP($FA954,DIV,LOOKUPS!G$7,0)*$FH$6++VLOOKUP($FA954,SIZE,LOOKUPS!G$11,0)*$FI$6)</f>
        <v>0.5092000000000001</v>
      </c>
      <c r="FG954" s="1">
        <f>IF(ISERROR(VLOOKUP($FA954,MOM,LOOKUPS!H$12,0)*$FB$6+VLOOKUP($FA954,STREV,LOOKUPS!H$10,0)*$FC$6+VLOOKUP($FA954,LTREV,LOOKUPS!H$9,0)*$FD$6+VLOOKUP($FA954,CFP,LOOKUPS!H$6,0)*$FE$6+VLOOKUP($FA954,EP,LOOKUPS!H$8,0)*$FF$6+VLOOKUP($FA954,BM,LOOKUPS!H$5,0)*$FG$6+VLOOKUP($FA954,DIV,LOOKUPS!H$7,0)*$FH$6++VLOOKUP($FA954,SIZE,LOOKUPS!H$11,0)*$FI$6),"",VLOOKUP($FA954,MOM,LOOKUPS!H$12,0)*$FB$6+VLOOKUP($FA954,STREV,LOOKUPS!H$10,0)*$FC$6+VLOOKUP($FA954,LTREV,LOOKUPS!H$9,0)*$FD$6+VLOOKUP($FA954,CFP,LOOKUPS!H$6,0)*$FE$6+VLOOKUP($FA954,EP,LOOKUPS!H$8,0)*$FF$6+VLOOKUP($FA954,BM,LOOKUPS!H$5,0)*$FG$6+VLOOKUP($FA954,DIV,LOOKUPS!H$7,0)*$FH$6++VLOOKUP($FA954,SIZE,LOOKUPS!H$11,0)*$FI$6)</f>
        <v>0.8085</v>
      </c>
      <c r="FH954" s="1">
        <f>IF(ISERROR(VLOOKUP($FA954,MOM,LOOKUPS!I$12,0)*$FB$6+VLOOKUP($FA954,STREV,LOOKUPS!I$10,0)*$FC$6+VLOOKUP($FA954,LTREV,LOOKUPS!I$9,0)*$FD$6+VLOOKUP($FA954,CFP,LOOKUPS!I$6,0)*$FE$6+VLOOKUP($FA954,EP,LOOKUPS!I$8,0)*$FF$6+VLOOKUP($FA954,BM,LOOKUPS!I$5,0)*$FG$6+VLOOKUP($FA954,DIV,LOOKUPS!I$7,0)*$FH$6++VLOOKUP($FA954,SIZE,LOOKUPS!I$11,0)*$FI$6),"",VLOOKUP($FA954,MOM,LOOKUPS!I$12,0)*$FB$6+VLOOKUP($FA954,STREV,LOOKUPS!I$10,0)*$FC$6+VLOOKUP($FA954,LTREV,LOOKUPS!I$9,0)*$FD$6+VLOOKUP($FA954,CFP,LOOKUPS!I$6,0)*$FE$6+VLOOKUP($FA954,EP,LOOKUPS!I$8,0)*$FF$6+VLOOKUP($FA954,BM,LOOKUPS!I$5,0)*$FG$6+VLOOKUP($FA954,DIV,LOOKUPS!I$7,0)*$FH$6++VLOOKUP($FA954,SIZE,LOOKUPS!I$11,0)*$FI$6)</f>
        <v>0.57390000000000008</v>
      </c>
      <c r="FI954" s="1">
        <f>IF(ISERROR(VLOOKUP($FA954,MOM,LOOKUPS!J$12,0)*$FB$6+VLOOKUP($FA954,STREV,LOOKUPS!J$10,0)*$FC$6+VLOOKUP($FA954,LTREV,LOOKUPS!J$9,0)*$FD$6+VLOOKUP($FA954,CFP,LOOKUPS!J$6,0)*$FE$6+VLOOKUP($FA954,EP,LOOKUPS!J$8,0)*$FF$6+VLOOKUP($FA954,BM,LOOKUPS!J$5,0)*$FG$6+VLOOKUP($FA954,DIV,LOOKUPS!J$7,0)*$FH$6++VLOOKUP($FA954,SIZE,LOOKUPS!J$11,0)*$FI$6),"",VLOOKUP($FA954,MOM,LOOKUPS!J$12,0)*$FB$6+VLOOKUP($FA954,STREV,LOOKUPS!J$10,0)*$FC$6+VLOOKUP($FA954,LTREV,LOOKUPS!J$9,0)*$FD$6+VLOOKUP($FA954,CFP,LOOKUPS!J$6,0)*$FE$6+VLOOKUP($FA954,EP,LOOKUPS!J$8,0)*$FF$6+VLOOKUP($FA954,BM,LOOKUPS!J$5,0)*$FG$6+VLOOKUP($FA954,DIV,LOOKUPS!J$7,0)*$FH$6++VLOOKUP($FA954,SIZE,LOOKUPS!J$11,0)*$FI$6)</f>
        <v>0.79090000000000005</v>
      </c>
      <c r="FJ954" s="1">
        <f>IF(ISERROR(VLOOKUP($FA954,MOM,LOOKUPS!K$12,0)*$FB$6+VLOOKUP($FA954,STREV,LOOKUPS!K$10,0)*$FC$6+VLOOKUP($FA954,LTREV,LOOKUPS!K$9,0)*$FD$6+VLOOKUP($FA954,CFP,LOOKUPS!K$6,0)*$FE$6+VLOOKUP($FA954,EP,LOOKUPS!K$8,0)*$FF$6+VLOOKUP($FA954,BM,LOOKUPS!K$5,0)*$FG$6+VLOOKUP($FA954,DIV,LOOKUPS!K$7,0)*$FH$6++VLOOKUP($FA954,SIZE,LOOKUPS!K$11,0)*$FI$6),"",VLOOKUP($FA954,MOM,LOOKUPS!K$12,0)*$FB$6+VLOOKUP($FA954,STREV,LOOKUPS!K$10,0)*$FC$6+VLOOKUP($FA954,LTREV,LOOKUPS!K$9,0)*$FD$6+VLOOKUP($FA954,CFP,LOOKUPS!K$6,0)*$FE$6+VLOOKUP($FA954,EP,LOOKUPS!K$8,0)*$FF$6+VLOOKUP($FA954,BM,LOOKUPS!K$5,0)*$FG$6+VLOOKUP($FA954,DIV,LOOKUPS!K$7,0)*$FH$6++VLOOKUP($FA954,SIZE,LOOKUPS!K$11,0)*$FI$6)</f>
        <v>0.92930000000000001</v>
      </c>
      <c r="FK954" s="1">
        <f>IF(ISERROR(VLOOKUP($FA954,MOM,LOOKUPS!L$12,0)*$FB$6+VLOOKUP($FA954,STREV,LOOKUPS!L$10,0)*$FC$6+VLOOKUP($FA954,LTREV,LOOKUPS!L$9,0)*$FD$6+VLOOKUP($FA954,CFP,LOOKUPS!L$6,0)*$FE$6+VLOOKUP($FA954,EP,LOOKUPS!L$8,0)*$FF$6+VLOOKUP($FA954,BM,LOOKUPS!L$5,0)*$FG$6+VLOOKUP($FA954,DIV,LOOKUPS!L$7,0)*$FH$6++VLOOKUP($FA954,SIZE,LOOKUPS!L$11,0)*$FI$6),"",VLOOKUP($FA954,MOM,LOOKUPS!L$12,0)*$FB$6+VLOOKUP($FA954,STREV,LOOKUPS!L$10,0)*$FC$6+VLOOKUP($FA954,LTREV,LOOKUPS!L$9,0)*$FD$6+VLOOKUP($FA954,CFP,LOOKUPS!L$6,0)*$FE$6+VLOOKUP($FA954,EP,LOOKUPS!L$8,0)*$FF$6+VLOOKUP($FA954,BM,LOOKUPS!L$5,0)*$FG$6+VLOOKUP($FA954,DIV,LOOKUPS!L$7,0)*$FH$6++VLOOKUP($FA954,SIZE,LOOKUPS!L$11,0)*$FI$6)</f>
        <v>0.81289999999999996</v>
      </c>
    </row>
    <row r="955" spans="1:167" x14ac:dyDescent="0.3">
      <c r="A955" s="1">
        <v>200510</v>
      </c>
      <c r="B955" s="1">
        <v>-5.45</v>
      </c>
      <c r="C955" s="1">
        <v>-3.3</v>
      </c>
      <c r="D955" s="1">
        <v>-1.93</v>
      </c>
      <c r="E955" s="1">
        <v>-1.77</v>
      </c>
      <c r="F955" s="1">
        <v>-1.48</v>
      </c>
      <c r="G955" s="1">
        <v>-2.9</v>
      </c>
      <c r="H955" s="1">
        <v>-2.2000000000000002</v>
      </c>
      <c r="I955" s="1">
        <v>-2.33</v>
      </c>
      <c r="J955" s="1">
        <v>-3.14</v>
      </c>
      <c r="K955" s="1">
        <v>-4.75</v>
      </c>
      <c r="M955" s="1">
        <v>200411</v>
      </c>
      <c r="N955" s="1">
        <v>13.21</v>
      </c>
      <c r="O955" s="1">
        <v>9.0399999999999991</v>
      </c>
      <c r="P955" s="1">
        <v>7.91</v>
      </c>
      <c r="Q955" s="1">
        <v>9.26</v>
      </c>
      <c r="R955" s="1">
        <v>8.34</v>
      </c>
      <c r="S955" s="1">
        <v>5.82</v>
      </c>
      <c r="T955" s="1">
        <v>8.08</v>
      </c>
      <c r="U955" s="1">
        <v>6.71</v>
      </c>
      <c r="V955" s="1">
        <v>8.1300000000000008</v>
      </c>
      <c r="W955" s="1">
        <v>8.57</v>
      </c>
      <c r="Y955" s="1">
        <v>200910</v>
      </c>
      <c r="Z955" s="1">
        <v>-10.37</v>
      </c>
      <c r="AA955" s="1">
        <v>-5.73</v>
      </c>
      <c r="AB955" s="1">
        <v>-5.94</v>
      </c>
      <c r="AC955" s="1">
        <v>-6.51</v>
      </c>
      <c r="AD955" s="1">
        <v>-5.09</v>
      </c>
      <c r="AE955" s="1">
        <v>-4.01</v>
      </c>
      <c r="AF955" s="1">
        <v>-3.79</v>
      </c>
      <c r="AG955" s="1">
        <v>-4.97</v>
      </c>
      <c r="AH955" s="1">
        <v>-4.8099999999999996</v>
      </c>
      <c r="AI955" s="1">
        <v>-4.91</v>
      </c>
      <c r="CA955" s="1">
        <v>200504</v>
      </c>
      <c r="CB955" s="1">
        <v>-8.89</v>
      </c>
      <c r="CC955" s="1">
        <v>-6.06</v>
      </c>
      <c r="CD955" s="1">
        <v>-5.45</v>
      </c>
      <c r="CE955" s="1">
        <v>-5.39</v>
      </c>
      <c r="CF955" s="1">
        <v>-6.29</v>
      </c>
      <c r="CG955" s="1">
        <v>-5.38</v>
      </c>
      <c r="CH955" s="1">
        <v>-5.55</v>
      </c>
      <c r="CI955" s="1">
        <v>-5.43</v>
      </c>
      <c r="CJ955" s="1">
        <v>-5.32</v>
      </c>
      <c r="CK955" s="1">
        <v>-7.47</v>
      </c>
      <c r="CL955" s="1">
        <v>-4.72</v>
      </c>
      <c r="CM955" s="1">
        <v>-5.37</v>
      </c>
      <c r="CN955" s="1">
        <v>-5.4</v>
      </c>
      <c r="CO955" s="1">
        <v>-5.62</v>
      </c>
      <c r="CP955" s="1">
        <v>-5.47</v>
      </c>
      <c r="CQ955" s="1">
        <v>-5.32</v>
      </c>
      <c r="CR955" s="1">
        <v>-5.54</v>
      </c>
      <c r="CS955" s="1">
        <v>-4.46</v>
      </c>
      <c r="CT955" s="1">
        <v>-6.03</v>
      </c>
      <c r="CV955" s="1">
        <v>200604</v>
      </c>
      <c r="CW955" s="1">
        <v>0.35</v>
      </c>
      <c r="CX955" s="1">
        <v>0.47</v>
      </c>
      <c r="CY955" s="1">
        <v>0.98</v>
      </c>
      <c r="CZ955" s="1">
        <v>1.43</v>
      </c>
      <c r="DA955" s="1">
        <v>-0.28000000000000003</v>
      </c>
      <c r="DB955" s="1">
        <v>0.96</v>
      </c>
      <c r="DC955" s="1">
        <v>1.2</v>
      </c>
      <c r="DD955" s="1">
        <v>1.32</v>
      </c>
      <c r="DE955" s="1">
        <v>1.51</v>
      </c>
      <c r="DF955" s="1">
        <v>-0.71</v>
      </c>
      <c r="DG955" s="1">
        <v>0.14000000000000001</v>
      </c>
      <c r="DH955" s="1">
        <v>1.82</v>
      </c>
      <c r="DI955" s="1">
        <v>0.05</v>
      </c>
      <c r="DJ955" s="1">
        <v>0.9</v>
      </c>
      <c r="DK955" s="1">
        <v>1.45</v>
      </c>
      <c r="DL955" s="1">
        <v>1.35</v>
      </c>
      <c r="DM955" s="1">
        <v>1.3</v>
      </c>
      <c r="DN955" s="1">
        <v>1.64</v>
      </c>
      <c r="DO955" s="1">
        <v>1.36</v>
      </c>
      <c r="DQ955" s="1">
        <v>200504</v>
      </c>
      <c r="DR955" s="1">
        <v>-99.99</v>
      </c>
      <c r="DS955" s="1">
        <v>-6.32</v>
      </c>
      <c r="DT955" s="1">
        <v>-5.35</v>
      </c>
      <c r="DU955" s="1">
        <v>-2.98</v>
      </c>
      <c r="DV955" s="1">
        <v>-6.28</v>
      </c>
      <c r="DW955" s="1">
        <v>-6.59</v>
      </c>
      <c r="DX955" s="1">
        <v>-5.3</v>
      </c>
      <c r="DY955" s="1">
        <v>-4</v>
      </c>
      <c r="DZ955" s="1">
        <v>-2.27</v>
      </c>
      <c r="EA955" s="1">
        <v>-6.06</v>
      </c>
      <c r="EB955" s="1">
        <v>-7.09</v>
      </c>
      <c r="EC955" s="1">
        <v>-6.67</v>
      </c>
      <c r="ED955" s="1">
        <v>-6.49</v>
      </c>
      <c r="EE955" s="1">
        <v>-5.86</v>
      </c>
      <c r="EF955" s="1">
        <v>-4.66</v>
      </c>
      <c r="EG955" s="1">
        <v>-3.8</v>
      </c>
      <c r="EH955" s="1">
        <v>-4.2</v>
      </c>
      <c r="EI955" s="1">
        <v>-3.02</v>
      </c>
      <c r="EJ955" s="1">
        <v>-1.51</v>
      </c>
      <c r="EL955">
        <v>200504</v>
      </c>
      <c r="EM955">
        <v>-2.61</v>
      </c>
      <c r="EN955">
        <v>-3.97</v>
      </c>
      <c r="EO955">
        <v>0.05</v>
      </c>
      <c r="EP955">
        <v>0.21</v>
      </c>
      <c r="ER955" s="1">
        <v>200510</v>
      </c>
      <c r="ES955" s="1">
        <v>-1.3</v>
      </c>
      <c r="EU955" s="1">
        <v>200411</v>
      </c>
      <c r="EV955" s="1">
        <v>1.48</v>
      </c>
      <c r="EX955" s="1">
        <v>200910</v>
      </c>
      <c r="EY955" s="1">
        <v>-4.71</v>
      </c>
      <c r="FA955" s="1">
        <v>200510</v>
      </c>
      <c r="FB955" s="1">
        <f>IF(ISERROR(VLOOKUP($FA955,MOM,LOOKUPS!C$12,0)*$FB$6+VLOOKUP($FA955,STREV,LOOKUPS!C$10,0)*$FC$6+VLOOKUP($FA955,LTREV,LOOKUPS!C$9,0)*$FD$6+VLOOKUP($FA955,CFP,LOOKUPS!C$6,0)*$FE$6+VLOOKUP($FA955,EP,LOOKUPS!C$8,0)*$FF$6+VLOOKUP($FA955,BM,LOOKUPS!C$5,0)*$FG$6+VLOOKUP($FA955,DIV,LOOKUPS!C$7,0)*$FH$6++VLOOKUP($FA955,SIZE,LOOKUPS!C$11,0)*$FI$6),"",VLOOKUP($FA955,MOM,LOOKUPS!C$12,0)*$FB$6+VLOOKUP($FA955,STREV,LOOKUPS!C$10,0)*$FC$6+VLOOKUP($FA955,LTREV,LOOKUPS!C$9,0)*$FD$6+VLOOKUP($FA955,CFP,LOOKUPS!C$6,0)*$FE$6+VLOOKUP($FA955,EP,LOOKUPS!C$8,0)*$FF$6+VLOOKUP($FA955,BM,LOOKUPS!C$5,0)*$FG$6+VLOOKUP($FA955,DIV,LOOKUPS!C$7,0)*$FH$6++VLOOKUP($FA955,SIZE,LOOKUPS!C$11,0)*$FI$6)</f>
        <v>-4.3359000000000005</v>
      </c>
      <c r="FC955" s="1">
        <f>IF(ISERROR(VLOOKUP($FA955,MOM,LOOKUPS!D$12,0)*$FB$6+VLOOKUP($FA955,STREV,LOOKUPS!D$10,0)*$FC$6+VLOOKUP($FA955,LTREV,LOOKUPS!D$9,0)*$FD$6+VLOOKUP($FA955,CFP,LOOKUPS!D$6,0)*$FE$6+VLOOKUP($FA955,EP,LOOKUPS!D$8,0)*$FF$6+VLOOKUP($FA955,BM,LOOKUPS!D$5,0)*$FG$6+VLOOKUP($FA955,DIV,LOOKUPS!D$7,0)*$FH$6++VLOOKUP($FA955,SIZE,LOOKUPS!D$11,0)*$FI$6),"",VLOOKUP($FA955,MOM,LOOKUPS!D$12,0)*$FB$6+VLOOKUP($FA955,STREV,LOOKUPS!D$10,0)*$FC$6+VLOOKUP($FA955,LTREV,LOOKUPS!D$9,0)*$FD$6+VLOOKUP($FA955,CFP,LOOKUPS!D$6,0)*$FE$6+VLOOKUP($FA955,EP,LOOKUPS!D$8,0)*$FF$6+VLOOKUP($FA955,BM,LOOKUPS!D$5,0)*$FG$6+VLOOKUP($FA955,DIV,LOOKUPS!D$7,0)*$FH$6++VLOOKUP($FA955,SIZE,LOOKUPS!D$11,0)*$FI$6)</f>
        <v>-3.1540000000000004</v>
      </c>
      <c r="FD955" s="1">
        <f>IF(ISERROR(VLOOKUP($FA955,MOM,LOOKUPS!E$12,0)*$FB$6+VLOOKUP($FA955,STREV,LOOKUPS!E$10,0)*$FC$6+VLOOKUP($FA955,LTREV,LOOKUPS!E$9,0)*$FD$6+VLOOKUP($FA955,CFP,LOOKUPS!E$6,0)*$FE$6+VLOOKUP($FA955,EP,LOOKUPS!E$8,0)*$FF$6+VLOOKUP($FA955,BM,LOOKUPS!E$5,0)*$FG$6+VLOOKUP($FA955,DIV,LOOKUPS!E$7,0)*$FH$6++VLOOKUP($FA955,SIZE,LOOKUPS!E$11,0)*$FI$6),"",VLOOKUP($FA955,MOM,LOOKUPS!E$12,0)*$FB$6+VLOOKUP($FA955,STREV,LOOKUPS!E$10,0)*$FC$6+VLOOKUP($FA955,LTREV,LOOKUPS!E$9,0)*$FD$6+VLOOKUP($FA955,CFP,LOOKUPS!E$6,0)*$FE$6+VLOOKUP($FA955,EP,LOOKUPS!E$8,0)*$FF$6+VLOOKUP($FA955,BM,LOOKUPS!E$5,0)*$FG$6+VLOOKUP($FA955,DIV,LOOKUPS!E$7,0)*$FH$6++VLOOKUP($FA955,SIZE,LOOKUPS!E$11,0)*$FI$6)</f>
        <v>-2.9231000000000003</v>
      </c>
      <c r="FE955" s="1">
        <f>IF(ISERROR(VLOOKUP($FA955,MOM,LOOKUPS!F$12,0)*$FB$6+VLOOKUP($FA955,STREV,LOOKUPS!F$10,0)*$FC$6+VLOOKUP($FA955,LTREV,LOOKUPS!F$9,0)*$FD$6+VLOOKUP($FA955,CFP,LOOKUPS!F$6,0)*$FE$6+VLOOKUP($FA955,EP,LOOKUPS!F$8,0)*$FF$6+VLOOKUP($FA955,BM,LOOKUPS!F$5,0)*$FG$6+VLOOKUP($FA955,DIV,LOOKUPS!F$7,0)*$FH$6++VLOOKUP($FA955,SIZE,LOOKUPS!F$11,0)*$FI$6),"",VLOOKUP($FA955,MOM,LOOKUPS!F$12,0)*$FB$6+VLOOKUP($FA955,STREV,LOOKUPS!F$10,0)*$FC$6+VLOOKUP($FA955,LTREV,LOOKUPS!F$9,0)*$FD$6+VLOOKUP($FA955,CFP,LOOKUPS!F$6,0)*$FE$6+VLOOKUP($FA955,EP,LOOKUPS!F$8,0)*$FF$6+VLOOKUP($FA955,BM,LOOKUPS!F$5,0)*$FG$6+VLOOKUP($FA955,DIV,LOOKUPS!F$7,0)*$FH$6++VLOOKUP($FA955,SIZE,LOOKUPS!F$11,0)*$FI$6)</f>
        <v>-2.2425000000000002</v>
      </c>
      <c r="FF955" s="1">
        <f>IF(ISERROR(VLOOKUP($FA955,MOM,LOOKUPS!G$12,0)*$FB$6+VLOOKUP($FA955,STREV,LOOKUPS!G$10,0)*$FC$6+VLOOKUP($FA955,LTREV,LOOKUPS!G$9,0)*$FD$6+VLOOKUP($FA955,CFP,LOOKUPS!G$6,0)*$FE$6+VLOOKUP($FA955,EP,LOOKUPS!G$8,0)*$FF$6+VLOOKUP($FA955,BM,LOOKUPS!G$5,0)*$FG$6+VLOOKUP($FA955,DIV,LOOKUPS!G$7,0)*$FH$6++VLOOKUP($FA955,SIZE,LOOKUPS!G$11,0)*$FI$6),"",VLOOKUP($FA955,MOM,LOOKUPS!G$12,0)*$FB$6+VLOOKUP($FA955,STREV,LOOKUPS!G$10,0)*$FC$6+VLOOKUP($FA955,LTREV,LOOKUPS!G$9,0)*$FD$6+VLOOKUP($FA955,CFP,LOOKUPS!G$6,0)*$FE$6+VLOOKUP($FA955,EP,LOOKUPS!G$8,0)*$FF$6+VLOOKUP($FA955,BM,LOOKUPS!G$5,0)*$FG$6+VLOOKUP($FA955,DIV,LOOKUPS!G$7,0)*$FH$6++VLOOKUP($FA955,SIZE,LOOKUPS!G$11,0)*$FI$6)</f>
        <v>-2.3460999999999999</v>
      </c>
      <c r="FG955" s="1">
        <f>IF(ISERROR(VLOOKUP($FA955,MOM,LOOKUPS!H$12,0)*$FB$6+VLOOKUP($FA955,STREV,LOOKUPS!H$10,0)*$FC$6+VLOOKUP($FA955,LTREV,LOOKUPS!H$9,0)*$FD$6+VLOOKUP($FA955,CFP,LOOKUPS!H$6,0)*$FE$6+VLOOKUP($FA955,EP,LOOKUPS!H$8,0)*$FF$6+VLOOKUP($FA955,BM,LOOKUPS!H$5,0)*$FG$6+VLOOKUP($FA955,DIV,LOOKUPS!H$7,0)*$FH$6++VLOOKUP($FA955,SIZE,LOOKUPS!H$11,0)*$FI$6),"",VLOOKUP($FA955,MOM,LOOKUPS!H$12,0)*$FB$6+VLOOKUP($FA955,STREV,LOOKUPS!H$10,0)*$FC$6+VLOOKUP($FA955,LTREV,LOOKUPS!H$9,0)*$FD$6+VLOOKUP($FA955,CFP,LOOKUPS!H$6,0)*$FE$6+VLOOKUP($FA955,EP,LOOKUPS!H$8,0)*$FF$6+VLOOKUP($FA955,BM,LOOKUPS!H$5,0)*$FG$6+VLOOKUP($FA955,DIV,LOOKUPS!H$7,0)*$FH$6++VLOOKUP($FA955,SIZE,LOOKUPS!H$11,0)*$FI$6)</f>
        <v>-2.8144999999999998</v>
      </c>
      <c r="FH955" s="1">
        <f>IF(ISERROR(VLOOKUP($FA955,MOM,LOOKUPS!I$12,0)*$FB$6+VLOOKUP($FA955,STREV,LOOKUPS!I$10,0)*$FC$6+VLOOKUP($FA955,LTREV,LOOKUPS!I$9,0)*$FD$6+VLOOKUP($FA955,CFP,LOOKUPS!I$6,0)*$FE$6+VLOOKUP($FA955,EP,LOOKUPS!I$8,0)*$FF$6+VLOOKUP($FA955,BM,LOOKUPS!I$5,0)*$FG$6+VLOOKUP($FA955,DIV,LOOKUPS!I$7,0)*$FH$6++VLOOKUP($FA955,SIZE,LOOKUPS!I$11,0)*$FI$6),"",VLOOKUP($FA955,MOM,LOOKUPS!I$12,0)*$FB$6+VLOOKUP($FA955,STREV,LOOKUPS!I$10,0)*$FC$6+VLOOKUP($FA955,LTREV,LOOKUPS!I$9,0)*$FD$6+VLOOKUP($FA955,CFP,LOOKUPS!I$6,0)*$FE$6+VLOOKUP($FA955,EP,LOOKUPS!I$8,0)*$FF$6+VLOOKUP($FA955,BM,LOOKUPS!I$5,0)*$FG$6+VLOOKUP($FA955,DIV,LOOKUPS!I$7,0)*$FH$6++VLOOKUP($FA955,SIZE,LOOKUPS!I$11,0)*$FI$6)</f>
        <v>-2.6557000000000004</v>
      </c>
      <c r="FI955" s="1">
        <f>IF(ISERROR(VLOOKUP($FA955,MOM,LOOKUPS!J$12,0)*$FB$6+VLOOKUP($FA955,STREV,LOOKUPS!J$10,0)*$FC$6+VLOOKUP($FA955,LTREV,LOOKUPS!J$9,0)*$FD$6+VLOOKUP($FA955,CFP,LOOKUPS!J$6,0)*$FE$6+VLOOKUP($FA955,EP,LOOKUPS!J$8,0)*$FF$6+VLOOKUP($FA955,BM,LOOKUPS!J$5,0)*$FG$6+VLOOKUP($FA955,DIV,LOOKUPS!J$7,0)*$FH$6++VLOOKUP($FA955,SIZE,LOOKUPS!J$11,0)*$FI$6),"",VLOOKUP($FA955,MOM,LOOKUPS!J$12,0)*$FB$6+VLOOKUP($FA955,STREV,LOOKUPS!J$10,0)*$FC$6+VLOOKUP($FA955,LTREV,LOOKUPS!J$9,0)*$FD$6+VLOOKUP($FA955,CFP,LOOKUPS!J$6,0)*$FE$6+VLOOKUP($FA955,EP,LOOKUPS!J$8,0)*$FF$6+VLOOKUP($FA955,BM,LOOKUPS!J$5,0)*$FG$6+VLOOKUP($FA955,DIV,LOOKUPS!J$7,0)*$FH$6++VLOOKUP($FA955,SIZE,LOOKUPS!J$11,0)*$FI$6)</f>
        <v>-2.4977000000000005</v>
      </c>
      <c r="FJ955" s="1">
        <f>IF(ISERROR(VLOOKUP($FA955,MOM,LOOKUPS!K$12,0)*$FB$6+VLOOKUP($FA955,STREV,LOOKUPS!K$10,0)*$FC$6+VLOOKUP($FA955,LTREV,LOOKUPS!K$9,0)*$FD$6+VLOOKUP($FA955,CFP,LOOKUPS!K$6,0)*$FE$6+VLOOKUP($FA955,EP,LOOKUPS!K$8,0)*$FF$6+VLOOKUP($FA955,BM,LOOKUPS!K$5,0)*$FG$6+VLOOKUP($FA955,DIV,LOOKUPS!K$7,0)*$FH$6++VLOOKUP($FA955,SIZE,LOOKUPS!K$11,0)*$FI$6),"",VLOOKUP($FA955,MOM,LOOKUPS!K$12,0)*$FB$6+VLOOKUP($FA955,STREV,LOOKUPS!K$10,0)*$FC$6+VLOOKUP($FA955,LTREV,LOOKUPS!K$9,0)*$FD$6+VLOOKUP($FA955,CFP,LOOKUPS!K$6,0)*$FE$6+VLOOKUP($FA955,EP,LOOKUPS!K$8,0)*$FF$6+VLOOKUP($FA955,BM,LOOKUPS!K$5,0)*$FG$6+VLOOKUP($FA955,DIV,LOOKUPS!K$7,0)*$FH$6++VLOOKUP($FA955,SIZE,LOOKUPS!K$11,0)*$FI$6)</f>
        <v>-2.7446000000000002</v>
      </c>
      <c r="FK955" s="1">
        <f>IF(ISERROR(VLOOKUP($FA955,MOM,LOOKUPS!L$12,0)*$FB$6+VLOOKUP($FA955,STREV,LOOKUPS!L$10,0)*$FC$6+VLOOKUP($FA955,LTREV,LOOKUPS!L$9,0)*$FD$6+VLOOKUP($FA955,CFP,LOOKUPS!L$6,0)*$FE$6+VLOOKUP($FA955,EP,LOOKUPS!L$8,0)*$FF$6+VLOOKUP($FA955,BM,LOOKUPS!L$5,0)*$FG$6+VLOOKUP($FA955,DIV,LOOKUPS!L$7,0)*$FH$6++VLOOKUP($FA955,SIZE,LOOKUPS!L$11,0)*$FI$6),"",VLOOKUP($FA955,MOM,LOOKUPS!L$12,0)*$FB$6+VLOOKUP($FA955,STREV,LOOKUPS!L$10,0)*$FC$6+VLOOKUP($FA955,LTREV,LOOKUPS!L$9,0)*$FD$6+VLOOKUP($FA955,CFP,LOOKUPS!L$6,0)*$FE$6+VLOOKUP($FA955,EP,LOOKUPS!L$8,0)*$FF$6+VLOOKUP($FA955,BM,LOOKUPS!L$5,0)*$FG$6+VLOOKUP($FA955,DIV,LOOKUPS!L$7,0)*$FH$6++VLOOKUP($FA955,SIZE,LOOKUPS!L$11,0)*$FI$6)</f>
        <v>-4.4126000000000003</v>
      </c>
    </row>
    <row r="956" spans="1:167" x14ac:dyDescent="0.3">
      <c r="A956" s="1">
        <v>200511</v>
      </c>
      <c r="B956" s="1">
        <v>3.56</v>
      </c>
      <c r="C956" s="1">
        <v>3.14</v>
      </c>
      <c r="D956" s="1">
        <v>3.09</v>
      </c>
      <c r="E956" s="1">
        <v>3</v>
      </c>
      <c r="F956" s="1">
        <v>4.0999999999999996</v>
      </c>
      <c r="G956" s="1">
        <v>3.86</v>
      </c>
      <c r="H956" s="1">
        <v>3.48</v>
      </c>
      <c r="I956" s="1">
        <v>4.7</v>
      </c>
      <c r="J956" s="1">
        <v>2.95</v>
      </c>
      <c r="K956" s="1">
        <v>5.36</v>
      </c>
      <c r="M956" s="1">
        <v>200412</v>
      </c>
      <c r="N956" s="1">
        <v>9.2100000000000009</v>
      </c>
      <c r="O956" s="1">
        <v>5.28</v>
      </c>
      <c r="P956" s="1">
        <v>5.05</v>
      </c>
      <c r="Q956" s="1">
        <v>4.49</v>
      </c>
      <c r="R956" s="1">
        <v>5.12</v>
      </c>
      <c r="S956" s="1">
        <v>5.08</v>
      </c>
      <c r="T956" s="1">
        <v>4.3</v>
      </c>
      <c r="U956" s="1">
        <v>4.71</v>
      </c>
      <c r="V956" s="1">
        <v>5.97</v>
      </c>
      <c r="W956" s="1">
        <v>6.11</v>
      </c>
      <c r="Y956" s="1">
        <v>200911</v>
      </c>
      <c r="Z956" s="1">
        <v>1.01</v>
      </c>
      <c r="AA956" s="1">
        <v>2.15</v>
      </c>
      <c r="AB956" s="1">
        <v>0.4</v>
      </c>
      <c r="AC956" s="1">
        <v>2.17</v>
      </c>
      <c r="AD956" s="1">
        <v>2.5</v>
      </c>
      <c r="AE956" s="1">
        <v>1.66</v>
      </c>
      <c r="AF956" s="1">
        <v>2.11</v>
      </c>
      <c r="AG956" s="1">
        <v>2.99</v>
      </c>
      <c r="AH956" s="1">
        <v>3.68</v>
      </c>
      <c r="AI956" s="1">
        <v>2.71</v>
      </c>
      <c r="CA956" s="1">
        <v>200505</v>
      </c>
      <c r="CB956" s="1">
        <v>3.87</v>
      </c>
      <c r="CC956" s="1">
        <v>6.43</v>
      </c>
      <c r="CD956" s="1">
        <v>4.97</v>
      </c>
      <c r="CE956" s="1">
        <v>3.75</v>
      </c>
      <c r="CF956" s="1">
        <v>6.67</v>
      </c>
      <c r="CG956" s="1">
        <v>5.98</v>
      </c>
      <c r="CH956" s="1">
        <v>5.23</v>
      </c>
      <c r="CI956" s="1">
        <v>3.7</v>
      </c>
      <c r="CJ956" s="1">
        <v>3.54</v>
      </c>
      <c r="CK956" s="1">
        <v>6.25</v>
      </c>
      <c r="CL956" s="1">
        <v>7.23</v>
      </c>
      <c r="CM956" s="1">
        <v>5.71</v>
      </c>
      <c r="CN956" s="1">
        <v>6.23</v>
      </c>
      <c r="CO956" s="1">
        <v>5.33</v>
      </c>
      <c r="CP956" s="1">
        <v>5.12</v>
      </c>
      <c r="CQ956" s="1">
        <v>3.19</v>
      </c>
      <c r="CR956" s="1">
        <v>4.1900000000000004</v>
      </c>
      <c r="CS956" s="1">
        <v>3.17</v>
      </c>
      <c r="CT956" s="1">
        <v>3.84</v>
      </c>
      <c r="CV956" s="1">
        <v>200605</v>
      </c>
      <c r="CW956" s="1">
        <v>-6.27</v>
      </c>
      <c r="CX956" s="1">
        <v>-3.86</v>
      </c>
      <c r="CY956" s="1">
        <v>-2.4900000000000002</v>
      </c>
      <c r="CZ956" s="1">
        <v>-1.6</v>
      </c>
      <c r="DA956" s="1">
        <v>-4.3499999999999996</v>
      </c>
      <c r="DB956" s="1">
        <v>-2.97</v>
      </c>
      <c r="DC956" s="1">
        <v>-2.69</v>
      </c>
      <c r="DD956" s="1">
        <v>-1.78</v>
      </c>
      <c r="DE956" s="1">
        <v>-1.49</v>
      </c>
      <c r="DF956" s="1">
        <v>-4.55</v>
      </c>
      <c r="DG956" s="1">
        <v>-4.1500000000000004</v>
      </c>
      <c r="DH956" s="1">
        <v>-2.98</v>
      </c>
      <c r="DI956" s="1">
        <v>-2.95</v>
      </c>
      <c r="DJ956" s="1">
        <v>-2.74</v>
      </c>
      <c r="DK956" s="1">
        <v>-2.65</v>
      </c>
      <c r="DL956" s="1">
        <v>-1.8</v>
      </c>
      <c r="DM956" s="1">
        <v>-1.76</v>
      </c>
      <c r="DN956" s="1">
        <v>-1.51</v>
      </c>
      <c r="DO956" s="1">
        <v>-1.47</v>
      </c>
      <c r="DQ956" s="1">
        <v>200505</v>
      </c>
      <c r="DR956" s="1">
        <v>-99.99</v>
      </c>
      <c r="DS956" s="1">
        <v>4.53</v>
      </c>
      <c r="DT956" s="1">
        <v>6.8</v>
      </c>
      <c r="DU956" s="1">
        <v>4.47</v>
      </c>
      <c r="DV956" s="1">
        <v>4.2</v>
      </c>
      <c r="DW956" s="1">
        <v>7.42</v>
      </c>
      <c r="DX956" s="1">
        <v>6.46</v>
      </c>
      <c r="DY956" s="1">
        <v>6.01</v>
      </c>
      <c r="DZ956" s="1">
        <v>3.75</v>
      </c>
      <c r="EA956" s="1">
        <v>3.55</v>
      </c>
      <c r="EB956" s="1">
        <v>6.62</v>
      </c>
      <c r="EC956" s="1">
        <v>7.18</v>
      </c>
      <c r="ED956" s="1">
        <v>7.7</v>
      </c>
      <c r="EE956" s="1">
        <v>7.05</v>
      </c>
      <c r="EF956" s="1">
        <v>5.78</v>
      </c>
      <c r="EG956" s="1">
        <v>6.29</v>
      </c>
      <c r="EH956" s="1">
        <v>5.72</v>
      </c>
      <c r="EI956" s="1">
        <v>3.97</v>
      </c>
      <c r="EJ956" s="1">
        <v>3.52</v>
      </c>
      <c r="EL956">
        <v>200505</v>
      </c>
      <c r="EM956">
        <v>3.65</v>
      </c>
      <c r="EN956">
        <v>2.8</v>
      </c>
      <c r="EO956">
        <v>-0.66</v>
      </c>
      <c r="EP956">
        <v>0.24</v>
      </c>
      <c r="ER956" s="1">
        <v>200511</v>
      </c>
      <c r="ES956" s="1">
        <v>0.27</v>
      </c>
      <c r="EU956" s="1">
        <v>200412</v>
      </c>
      <c r="EV956" s="1">
        <v>0.91</v>
      </c>
      <c r="EX956" s="1">
        <v>200911</v>
      </c>
      <c r="EY956" s="1">
        <v>1.46</v>
      </c>
      <c r="FA956" s="1">
        <v>200511</v>
      </c>
      <c r="FB956" s="1">
        <f>IF(ISERROR(VLOOKUP($FA956,MOM,LOOKUPS!C$12,0)*$FB$6+VLOOKUP($FA956,STREV,LOOKUPS!C$10,0)*$FC$6+VLOOKUP($FA956,LTREV,LOOKUPS!C$9,0)*$FD$6+VLOOKUP($FA956,CFP,LOOKUPS!C$6,0)*$FE$6+VLOOKUP($FA956,EP,LOOKUPS!C$8,0)*$FF$6+VLOOKUP($FA956,BM,LOOKUPS!C$5,0)*$FG$6+VLOOKUP($FA956,DIV,LOOKUPS!C$7,0)*$FH$6++VLOOKUP($FA956,SIZE,LOOKUPS!C$11,0)*$FI$6),"",VLOOKUP($FA956,MOM,LOOKUPS!C$12,0)*$FB$6+VLOOKUP($FA956,STREV,LOOKUPS!C$10,0)*$FC$6+VLOOKUP($FA956,LTREV,LOOKUPS!C$9,0)*$FD$6+VLOOKUP($FA956,CFP,LOOKUPS!C$6,0)*$FE$6+VLOOKUP($FA956,EP,LOOKUPS!C$8,0)*$FF$6+VLOOKUP($FA956,BM,LOOKUPS!C$5,0)*$FG$6+VLOOKUP($FA956,DIV,LOOKUPS!C$7,0)*$FH$6++VLOOKUP($FA956,SIZE,LOOKUPS!C$11,0)*$FI$6)</f>
        <v>3.9238999999999997</v>
      </c>
      <c r="FC956" s="1">
        <f>IF(ISERROR(VLOOKUP($FA956,MOM,LOOKUPS!D$12,0)*$FB$6+VLOOKUP($FA956,STREV,LOOKUPS!D$10,0)*$FC$6+VLOOKUP($FA956,LTREV,LOOKUPS!D$9,0)*$FD$6+VLOOKUP($FA956,CFP,LOOKUPS!D$6,0)*$FE$6+VLOOKUP($FA956,EP,LOOKUPS!D$8,0)*$FF$6+VLOOKUP($FA956,BM,LOOKUPS!D$5,0)*$FG$6+VLOOKUP($FA956,DIV,LOOKUPS!D$7,0)*$FH$6++VLOOKUP($FA956,SIZE,LOOKUPS!D$11,0)*$FI$6),"",VLOOKUP($FA956,MOM,LOOKUPS!D$12,0)*$FB$6+VLOOKUP($FA956,STREV,LOOKUPS!D$10,0)*$FC$6+VLOOKUP($FA956,LTREV,LOOKUPS!D$9,0)*$FD$6+VLOOKUP($FA956,CFP,LOOKUPS!D$6,0)*$FE$6+VLOOKUP($FA956,EP,LOOKUPS!D$8,0)*$FF$6+VLOOKUP($FA956,BM,LOOKUPS!D$5,0)*$FG$6+VLOOKUP($FA956,DIV,LOOKUPS!D$7,0)*$FH$6++VLOOKUP($FA956,SIZE,LOOKUPS!D$11,0)*$FI$6)</f>
        <v>3.8066999999999998</v>
      </c>
      <c r="FD956" s="1">
        <f>IF(ISERROR(VLOOKUP($FA956,MOM,LOOKUPS!E$12,0)*$FB$6+VLOOKUP($FA956,STREV,LOOKUPS!E$10,0)*$FC$6+VLOOKUP($FA956,LTREV,LOOKUPS!E$9,0)*$FD$6+VLOOKUP($FA956,CFP,LOOKUPS!E$6,0)*$FE$6+VLOOKUP($FA956,EP,LOOKUPS!E$8,0)*$FF$6+VLOOKUP($FA956,BM,LOOKUPS!E$5,0)*$FG$6+VLOOKUP($FA956,DIV,LOOKUPS!E$7,0)*$FH$6++VLOOKUP($FA956,SIZE,LOOKUPS!E$11,0)*$FI$6),"",VLOOKUP($FA956,MOM,LOOKUPS!E$12,0)*$FB$6+VLOOKUP($FA956,STREV,LOOKUPS!E$10,0)*$FC$6+VLOOKUP($FA956,LTREV,LOOKUPS!E$9,0)*$FD$6+VLOOKUP($FA956,CFP,LOOKUPS!E$6,0)*$FE$6+VLOOKUP($FA956,EP,LOOKUPS!E$8,0)*$FF$6+VLOOKUP($FA956,BM,LOOKUPS!E$5,0)*$FG$6+VLOOKUP($FA956,DIV,LOOKUPS!E$7,0)*$FH$6++VLOOKUP($FA956,SIZE,LOOKUPS!E$11,0)*$FI$6)</f>
        <v>2.9253</v>
      </c>
      <c r="FE956" s="1">
        <f>IF(ISERROR(VLOOKUP($FA956,MOM,LOOKUPS!F$12,0)*$FB$6+VLOOKUP($FA956,STREV,LOOKUPS!F$10,0)*$FC$6+VLOOKUP($FA956,LTREV,LOOKUPS!F$9,0)*$FD$6+VLOOKUP($FA956,CFP,LOOKUPS!F$6,0)*$FE$6+VLOOKUP($FA956,EP,LOOKUPS!F$8,0)*$FF$6+VLOOKUP($FA956,BM,LOOKUPS!F$5,0)*$FG$6+VLOOKUP($FA956,DIV,LOOKUPS!F$7,0)*$FH$6++VLOOKUP($FA956,SIZE,LOOKUPS!F$11,0)*$FI$6),"",VLOOKUP($FA956,MOM,LOOKUPS!F$12,0)*$FB$6+VLOOKUP($FA956,STREV,LOOKUPS!F$10,0)*$FC$6+VLOOKUP($FA956,LTREV,LOOKUPS!F$9,0)*$FD$6+VLOOKUP($FA956,CFP,LOOKUPS!F$6,0)*$FE$6+VLOOKUP($FA956,EP,LOOKUPS!F$8,0)*$FF$6+VLOOKUP($FA956,BM,LOOKUPS!F$5,0)*$FG$6+VLOOKUP($FA956,DIV,LOOKUPS!F$7,0)*$FH$6++VLOOKUP($FA956,SIZE,LOOKUPS!F$11,0)*$FI$6)</f>
        <v>3.2359999999999998</v>
      </c>
      <c r="FF956" s="1">
        <f>IF(ISERROR(VLOOKUP($FA956,MOM,LOOKUPS!G$12,0)*$FB$6+VLOOKUP($FA956,STREV,LOOKUPS!G$10,0)*$FC$6+VLOOKUP($FA956,LTREV,LOOKUPS!G$9,0)*$FD$6+VLOOKUP($FA956,CFP,LOOKUPS!G$6,0)*$FE$6+VLOOKUP($FA956,EP,LOOKUPS!G$8,0)*$FF$6+VLOOKUP($FA956,BM,LOOKUPS!G$5,0)*$FG$6+VLOOKUP($FA956,DIV,LOOKUPS!G$7,0)*$FH$6++VLOOKUP($FA956,SIZE,LOOKUPS!G$11,0)*$FI$6),"",VLOOKUP($FA956,MOM,LOOKUPS!G$12,0)*$FB$6+VLOOKUP($FA956,STREV,LOOKUPS!G$10,0)*$FC$6+VLOOKUP($FA956,LTREV,LOOKUPS!G$9,0)*$FD$6+VLOOKUP($FA956,CFP,LOOKUPS!G$6,0)*$FE$6+VLOOKUP($FA956,EP,LOOKUPS!G$8,0)*$FF$6+VLOOKUP($FA956,BM,LOOKUPS!G$5,0)*$FG$6+VLOOKUP($FA956,DIV,LOOKUPS!G$7,0)*$FH$6++VLOOKUP($FA956,SIZE,LOOKUPS!G$11,0)*$FI$6)</f>
        <v>3.8522000000000007</v>
      </c>
      <c r="FG956" s="1">
        <f>IF(ISERROR(VLOOKUP($FA956,MOM,LOOKUPS!H$12,0)*$FB$6+VLOOKUP($FA956,STREV,LOOKUPS!H$10,0)*$FC$6+VLOOKUP($FA956,LTREV,LOOKUPS!H$9,0)*$FD$6+VLOOKUP($FA956,CFP,LOOKUPS!H$6,0)*$FE$6+VLOOKUP($FA956,EP,LOOKUPS!H$8,0)*$FF$6+VLOOKUP($FA956,BM,LOOKUPS!H$5,0)*$FG$6+VLOOKUP($FA956,DIV,LOOKUPS!H$7,0)*$FH$6++VLOOKUP($FA956,SIZE,LOOKUPS!H$11,0)*$FI$6),"",VLOOKUP($FA956,MOM,LOOKUPS!H$12,0)*$FB$6+VLOOKUP($FA956,STREV,LOOKUPS!H$10,0)*$FC$6+VLOOKUP($FA956,LTREV,LOOKUPS!H$9,0)*$FD$6+VLOOKUP($FA956,CFP,LOOKUPS!H$6,0)*$FE$6+VLOOKUP($FA956,EP,LOOKUPS!H$8,0)*$FF$6+VLOOKUP($FA956,BM,LOOKUPS!H$5,0)*$FG$6+VLOOKUP($FA956,DIV,LOOKUPS!H$7,0)*$FH$6++VLOOKUP($FA956,SIZE,LOOKUPS!H$11,0)*$FI$6)</f>
        <v>3.7023999999999999</v>
      </c>
      <c r="FH956" s="1">
        <f>IF(ISERROR(VLOOKUP($FA956,MOM,LOOKUPS!I$12,0)*$FB$6+VLOOKUP($FA956,STREV,LOOKUPS!I$10,0)*$FC$6+VLOOKUP($FA956,LTREV,LOOKUPS!I$9,0)*$FD$6+VLOOKUP($FA956,CFP,LOOKUPS!I$6,0)*$FE$6+VLOOKUP($FA956,EP,LOOKUPS!I$8,0)*$FF$6+VLOOKUP($FA956,BM,LOOKUPS!I$5,0)*$FG$6+VLOOKUP($FA956,DIV,LOOKUPS!I$7,0)*$FH$6++VLOOKUP($FA956,SIZE,LOOKUPS!I$11,0)*$FI$6),"",VLOOKUP($FA956,MOM,LOOKUPS!I$12,0)*$FB$6+VLOOKUP($FA956,STREV,LOOKUPS!I$10,0)*$FC$6+VLOOKUP($FA956,LTREV,LOOKUPS!I$9,0)*$FD$6+VLOOKUP($FA956,CFP,LOOKUPS!I$6,0)*$FE$6+VLOOKUP($FA956,EP,LOOKUPS!I$8,0)*$FF$6+VLOOKUP($FA956,BM,LOOKUPS!I$5,0)*$FG$6+VLOOKUP($FA956,DIV,LOOKUPS!I$7,0)*$FH$6++VLOOKUP($FA956,SIZE,LOOKUPS!I$11,0)*$FI$6)</f>
        <v>3.1943999999999999</v>
      </c>
      <c r="FI956" s="1">
        <f>IF(ISERROR(VLOOKUP($FA956,MOM,LOOKUPS!J$12,0)*$FB$6+VLOOKUP($FA956,STREV,LOOKUPS!J$10,0)*$FC$6+VLOOKUP($FA956,LTREV,LOOKUPS!J$9,0)*$FD$6+VLOOKUP($FA956,CFP,LOOKUPS!J$6,0)*$FE$6+VLOOKUP($FA956,EP,LOOKUPS!J$8,0)*$FF$6+VLOOKUP($FA956,BM,LOOKUPS!J$5,0)*$FG$6+VLOOKUP($FA956,DIV,LOOKUPS!J$7,0)*$FH$6++VLOOKUP($FA956,SIZE,LOOKUPS!J$11,0)*$FI$6),"",VLOOKUP($FA956,MOM,LOOKUPS!J$12,0)*$FB$6+VLOOKUP($FA956,STREV,LOOKUPS!J$10,0)*$FC$6+VLOOKUP($FA956,LTREV,LOOKUPS!J$9,0)*$FD$6+VLOOKUP($FA956,CFP,LOOKUPS!J$6,0)*$FE$6+VLOOKUP($FA956,EP,LOOKUPS!J$8,0)*$FF$6+VLOOKUP($FA956,BM,LOOKUPS!J$5,0)*$FG$6+VLOOKUP($FA956,DIV,LOOKUPS!J$7,0)*$FH$6++VLOOKUP($FA956,SIZE,LOOKUPS!J$11,0)*$FI$6)</f>
        <v>4.0522</v>
      </c>
      <c r="FJ956" s="1">
        <f>IF(ISERROR(VLOOKUP($FA956,MOM,LOOKUPS!K$12,0)*$FB$6+VLOOKUP($FA956,STREV,LOOKUPS!K$10,0)*$FC$6+VLOOKUP($FA956,LTREV,LOOKUPS!K$9,0)*$FD$6+VLOOKUP($FA956,CFP,LOOKUPS!K$6,0)*$FE$6+VLOOKUP($FA956,EP,LOOKUPS!K$8,0)*$FF$6+VLOOKUP($FA956,BM,LOOKUPS!K$5,0)*$FG$6+VLOOKUP($FA956,DIV,LOOKUPS!K$7,0)*$FH$6++VLOOKUP($FA956,SIZE,LOOKUPS!K$11,0)*$FI$6),"",VLOOKUP($FA956,MOM,LOOKUPS!K$12,0)*$FB$6+VLOOKUP($FA956,STREV,LOOKUPS!K$10,0)*$FC$6+VLOOKUP($FA956,LTREV,LOOKUPS!K$9,0)*$FD$6+VLOOKUP($FA956,CFP,LOOKUPS!K$6,0)*$FE$6+VLOOKUP($FA956,EP,LOOKUPS!K$8,0)*$FF$6+VLOOKUP($FA956,BM,LOOKUPS!K$5,0)*$FG$6+VLOOKUP($FA956,DIV,LOOKUPS!K$7,0)*$FH$6++VLOOKUP($FA956,SIZE,LOOKUPS!K$11,0)*$FI$6)</f>
        <v>3.5599000000000003</v>
      </c>
      <c r="FK956" s="1">
        <f>IF(ISERROR(VLOOKUP($FA956,MOM,LOOKUPS!L$12,0)*$FB$6+VLOOKUP($FA956,STREV,LOOKUPS!L$10,0)*$FC$6+VLOOKUP($FA956,LTREV,LOOKUPS!L$9,0)*$FD$6+VLOOKUP($FA956,CFP,LOOKUPS!L$6,0)*$FE$6+VLOOKUP($FA956,EP,LOOKUPS!L$8,0)*$FF$6+VLOOKUP($FA956,BM,LOOKUPS!L$5,0)*$FG$6+VLOOKUP($FA956,DIV,LOOKUPS!L$7,0)*$FH$6++VLOOKUP($FA956,SIZE,LOOKUPS!L$11,0)*$FI$6),"",VLOOKUP($FA956,MOM,LOOKUPS!L$12,0)*$FB$6+VLOOKUP($FA956,STREV,LOOKUPS!L$10,0)*$FC$6+VLOOKUP($FA956,LTREV,LOOKUPS!L$9,0)*$FD$6+VLOOKUP($FA956,CFP,LOOKUPS!L$6,0)*$FE$6+VLOOKUP($FA956,EP,LOOKUPS!L$8,0)*$FF$6+VLOOKUP($FA956,BM,LOOKUPS!L$5,0)*$FG$6+VLOOKUP($FA956,DIV,LOOKUPS!L$7,0)*$FH$6++VLOOKUP($FA956,SIZE,LOOKUPS!L$11,0)*$FI$6)</f>
        <v>4.2442000000000002</v>
      </c>
    </row>
    <row r="957" spans="1:167" x14ac:dyDescent="0.3">
      <c r="A957" s="1">
        <v>200512</v>
      </c>
      <c r="B957" s="1">
        <v>1.6</v>
      </c>
      <c r="C957" s="1">
        <v>0.87</v>
      </c>
      <c r="D957" s="1">
        <v>-0.04</v>
      </c>
      <c r="E957" s="1">
        <v>0.09</v>
      </c>
      <c r="F957" s="1">
        <v>0.41</v>
      </c>
      <c r="G957" s="1">
        <v>0.62</v>
      </c>
      <c r="H957" s="1">
        <v>0.33</v>
      </c>
      <c r="I957" s="1">
        <v>0.96</v>
      </c>
      <c r="J957" s="1">
        <v>1.89</v>
      </c>
      <c r="K957" s="1">
        <v>0.8</v>
      </c>
      <c r="M957" s="1">
        <v>200501</v>
      </c>
      <c r="N957" s="1">
        <v>-2.85</v>
      </c>
      <c r="O957" s="1">
        <v>-2.4900000000000002</v>
      </c>
      <c r="P957" s="1">
        <v>-2.5</v>
      </c>
      <c r="Q957" s="1">
        <v>-2.69</v>
      </c>
      <c r="R957" s="1">
        <v>-3.36</v>
      </c>
      <c r="S957" s="1">
        <v>-3.39</v>
      </c>
      <c r="T957" s="1">
        <v>-2.14</v>
      </c>
      <c r="U957" s="1">
        <v>-3.02</v>
      </c>
      <c r="V957" s="1">
        <v>-3.24</v>
      </c>
      <c r="W957" s="1">
        <v>-6.36</v>
      </c>
      <c r="Y957" s="1">
        <v>200912</v>
      </c>
      <c r="Z957" s="1">
        <v>8.84</v>
      </c>
      <c r="AA957" s="1">
        <v>6.21</v>
      </c>
      <c r="AB957" s="1">
        <v>6.8</v>
      </c>
      <c r="AC957" s="1">
        <v>5.5</v>
      </c>
      <c r="AD957" s="1">
        <v>5.26</v>
      </c>
      <c r="AE957" s="1">
        <v>6.42</v>
      </c>
      <c r="AF957" s="1">
        <v>5.24</v>
      </c>
      <c r="AG957" s="1">
        <v>5.79</v>
      </c>
      <c r="AH957" s="1">
        <v>6.28</v>
      </c>
      <c r="AI957" s="1">
        <v>6.78</v>
      </c>
      <c r="CA957" s="1">
        <v>200506</v>
      </c>
      <c r="CB957" s="1">
        <v>2.69</v>
      </c>
      <c r="CC957" s="1">
        <v>2.1800000000000002</v>
      </c>
      <c r="CD957" s="1">
        <v>3.51</v>
      </c>
      <c r="CE957" s="1">
        <v>4.04</v>
      </c>
      <c r="CF957" s="1">
        <v>1.73</v>
      </c>
      <c r="CG957" s="1">
        <v>3.6</v>
      </c>
      <c r="CH957" s="1">
        <v>3.34</v>
      </c>
      <c r="CI957" s="1">
        <v>3.65</v>
      </c>
      <c r="CJ957" s="1">
        <v>4.2300000000000004</v>
      </c>
      <c r="CK957" s="1">
        <v>1.1000000000000001</v>
      </c>
      <c r="CL957" s="1">
        <v>2.5499999999999998</v>
      </c>
      <c r="CM957" s="1">
        <v>3.51</v>
      </c>
      <c r="CN957" s="1">
        <v>3.68</v>
      </c>
      <c r="CO957" s="1">
        <v>3.2</v>
      </c>
      <c r="CP957" s="1">
        <v>3.49</v>
      </c>
      <c r="CQ957" s="1">
        <v>3.66</v>
      </c>
      <c r="CR957" s="1">
        <v>3.63</v>
      </c>
      <c r="CS957" s="1">
        <v>3.71</v>
      </c>
      <c r="CT957" s="1">
        <v>4.6500000000000004</v>
      </c>
      <c r="CV957" s="1">
        <v>200606</v>
      </c>
      <c r="CW957" s="1">
        <v>-1.62</v>
      </c>
      <c r="CX957" s="1">
        <v>-0.41</v>
      </c>
      <c r="CY957" s="1">
        <v>0.46</v>
      </c>
      <c r="CZ957" s="1">
        <v>0.76</v>
      </c>
      <c r="DA957" s="1">
        <v>-0.4</v>
      </c>
      <c r="DB957" s="1">
        <v>0.32</v>
      </c>
      <c r="DC957" s="1">
        <v>0.1</v>
      </c>
      <c r="DD957" s="1">
        <v>0.92</v>
      </c>
      <c r="DE957" s="1">
        <v>0.48</v>
      </c>
      <c r="DF957" s="1">
        <v>-0.32</v>
      </c>
      <c r="DG957" s="1">
        <v>-0.47</v>
      </c>
      <c r="DH957" s="1">
        <v>-0.42</v>
      </c>
      <c r="DI957" s="1">
        <v>1.0900000000000001</v>
      </c>
      <c r="DJ957" s="1">
        <v>-0.18</v>
      </c>
      <c r="DK957" s="1">
        <v>0.36</v>
      </c>
      <c r="DL957" s="1">
        <v>0.56000000000000005</v>
      </c>
      <c r="DM957" s="1">
        <v>1.22</v>
      </c>
      <c r="DN957" s="1">
        <v>0.28000000000000003</v>
      </c>
      <c r="DO957" s="1">
        <v>0.7</v>
      </c>
      <c r="DQ957" s="1">
        <v>200506</v>
      </c>
      <c r="DR957" s="1">
        <v>-99.99</v>
      </c>
      <c r="DS957" s="1">
        <v>3.76</v>
      </c>
      <c r="DT957" s="1">
        <v>3.02</v>
      </c>
      <c r="DU957" s="1">
        <v>1.49</v>
      </c>
      <c r="DV957" s="1">
        <v>3.71</v>
      </c>
      <c r="DW957" s="1">
        <v>3.92</v>
      </c>
      <c r="DX957" s="1">
        <v>2.94</v>
      </c>
      <c r="DY957" s="1">
        <v>2.17</v>
      </c>
      <c r="DZ957" s="1">
        <v>1.24</v>
      </c>
      <c r="EA957" s="1">
        <v>3.36</v>
      </c>
      <c r="EB957" s="1">
        <v>4.9800000000000004</v>
      </c>
      <c r="EC957" s="1">
        <v>4.2</v>
      </c>
      <c r="ED957" s="1">
        <v>3.58</v>
      </c>
      <c r="EE957" s="1">
        <v>3.16</v>
      </c>
      <c r="EF957" s="1">
        <v>2.69</v>
      </c>
      <c r="EG957" s="1">
        <v>2.39</v>
      </c>
      <c r="EH957" s="1">
        <v>1.94</v>
      </c>
      <c r="EI957" s="1">
        <v>2.36</v>
      </c>
      <c r="EJ957" s="1">
        <v>0.09</v>
      </c>
      <c r="EL957">
        <v>200506</v>
      </c>
      <c r="EM957">
        <v>0.56999999999999995</v>
      </c>
      <c r="EN957">
        <v>2.5499999999999998</v>
      </c>
      <c r="EO957">
        <v>2.82</v>
      </c>
      <c r="EP957">
        <v>0.23</v>
      </c>
      <c r="ER957" s="1">
        <v>200512</v>
      </c>
      <c r="ES957" s="1">
        <v>0.76</v>
      </c>
      <c r="EU957" s="1">
        <v>200501</v>
      </c>
      <c r="EV957" s="1">
        <v>1.5</v>
      </c>
      <c r="EX957" s="1">
        <v>200912</v>
      </c>
      <c r="EY957" s="1">
        <v>0.71</v>
      </c>
      <c r="FA957" s="1">
        <v>200512</v>
      </c>
      <c r="FB957" s="1">
        <f>IF(ISERROR(VLOOKUP($FA957,MOM,LOOKUPS!C$12,0)*$FB$6+VLOOKUP($FA957,STREV,LOOKUPS!C$10,0)*$FC$6+VLOOKUP($FA957,LTREV,LOOKUPS!C$9,0)*$FD$6+VLOOKUP($FA957,CFP,LOOKUPS!C$6,0)*$FE$6+VLOOKUP($FA957,EP,LOOKUPS!C$8,0)*$FF$6+VLOOKUP($FA957,BM,LOOKUPS!C$5,0)*$FG$6+VLOOKUP($FA957,DIV,LOOKUPS!C$7,0)*$FH$6++VLOOKUP($FA957,SIZE,LOOKUPS!C$11,0)*$FI$6),"",VLOOKUP($FA957,MOM,LOOKUPS!C$12,0)*$FB$6+VLOOKUP($FA957,STREV,LOOKUPS!C$10,0)*$FC$6+VLOOKUP($FA957,LTREV,LOOKUPS!C$9,0)*$FD$6+VLOOKUP($FA957,CFP,LOOKUPS!C$6,0)*$FE$6+VLOOKUP($FA957,EP,LOOKUPS!C$8,0)*$FF$6+VLOOKUP($FA957,BM,LOOKUPS!C$5,0)*$FG$6+VLOOKUP($FA957,DIV,LOOKUPS!C$7,0)*$FH$6++VLOOKUP($FA957,SIZE,LOOKUPS!C$11,0)*$FI$6)</f>
        <v>1.1552</v>
      </c>
      <c r="FC957" s="1">
        <f>IF(ISERROR(VLOOKUP($FA957,MOM,LOOKUPS!D$12,0)*$FB$6+VLOOKUP($FA957,STREV,LOOKUPS!D$10,0)*$FC$6+VLOOKUP($FA957,LTREV,LOOKUPS!D$9,0)*$FD$6+VLOOKUP($FA957,CFP,LOOKUPS!D$6,0)*$FE$6+VLOOKUP($FA957,EP,LOOKUPS!D$8,0)*$FF$6+VLOOKUP($FA957,BM,LOOKUPS!D$5,0)*$FG$6+VLOOKUP($FA957,DIV,LOOKUPS!D$7,0)*$FH$6++VLOOKUP($FA957,SIZE,LOOKUPS!D$11,0)*$FI$6),"",VLOOKUP($FA957,MOM,LOOKUPS!D$12,0)*$FB$6+VLOOKUP($FA957,STREV,LOOKUPS!D$10,0)*$FC$6+VLOOKUP($FA957,LTREV,LOOKUPS!D$9,0)*$FD$6+VLOOKUP($FA957,CFP,LOOKUPS!D$6,0)*$FE$6+VLOOKUP($FA957,EP,LOOKUPS!D$8,0)*$FF$6+VLOOKUP($FA957,BM,LOOKUPS!D$5,0)*$FG$6+VLOOKUP($FA957,DIV,LOOKUPS!D$7,0)*$FH$6++VLOOKUP($FA957,SIZE,LOOKUPS!D$11,0)*$FI$6)</f>
        <v>0.78150000000000008</v>
      </c>
      <c r="FD957" s="1">
        <f>IF(ISERROR(VLOOKUP($FA957,MOM,LOOKUPS!E$12,0)*$FB$6+VLOOKUP($FA957,STREV,LOOKUPS!E$10,0)*$FC$6+VLOOKUP($FA957,LTREV,LOOKUPS!E$9,0)*$FD$6+VLOOKUP($FA957,CFP,LOOKUPS!E$6,0)*$FE$6+VLOOKUP($FA957,EP,LOOKUPS!E$8,0)*$FF$6+VLOOKUP($FA957,BM,LOOKUPS!E$5,0)*$FG$6+VLOOKUP($FA957,DIV,LOOKUPS!E$7,0)*$FH$6++VLOOKUP($FA957,SIZE,LOOKUPS!E$11,0)*$FI$6),"",VLOOKUP($FA957,MOM,LOOKUPS!E$12,0)*$FB$6+VLOOKUP($FA957,STREV,LOOKUPS!E$10,0)*$FC$6+VLOOKUP($FA957,LTREV,LOOKUPS!E$9,0)*$FD$6+VLOOKUP($FA957,CFP,LOOKUPS!E$6,0)*$FE$6+VLOOKUP($FA957,EP,LOOKUPS!E$8,0)*$FF$6+VLOOKUP($FA957,BM,LOOKUPS!E$5,0)*$FG$6+VLOOKUP($FA957,DIV,LOOKUPS!E$7,0)*$FH$6++VLOOKUP($FA957,SIZE,LOOKUPS!E$11,0)*$FI$6)</f>
        <v>0.33040000000000003</v>
      </c>
      <c r="FE957" s="1">
        <f>IF(ISERROR(VLOOKUP($FA957,MOM,LOOKUPS!F$12,0)*$FB$6+VLOOKUP($FA957,STREV,LOOKUPS!F$10,0)*$FC$6+VLOOKUP($FA957,LTREV,LOOKUPS!F$9,0)*$FD$6+VLOOKUP($FA957,CFP,LOOKUPS!F$6,0)*$FE$6+VLOOKUP($FA957,EP,LOOKUPS!F$8,0)*$FF$6+VLOOKUP($FA957,BM,LOOKUPS!F$5,0)*$FG$6+VLOOKUP($FA957,DIV,LOOKUPS!F$7,0)*$FH$6++VLOOKUP($FA957,SIZE,LOOKUPS!F$11,0)*$FI$6),"",VLOOKUP($FA957,MOM,LOOKUPS!F$12,0)*$FB$6+VLOOKUP($FA957,STREV,LOOKUPS!F$10,0)*$FC$6+VLOOKUP($FA957,LTREV,LOOKUPS!F$9,0)*$FD$6+VLOOKUP($FA957,CFP,LOOKUPS!F$6,0)*$FE$6+VLOOKUP($FA957,EP,LOOKUPS!F$8,0)*$FF$6+VLOOKUP($FA957,BM,LOOKUPS!F$5,0)*$FG$6+VLOOKUP($FA957,DIV,LOOKUPS!F$7,0)*$FH$6++VLOOKUP($FA957,SIZE,LOOKUPS!F$11,0)*$FI$6)</f>
        <v>0.46830000000000005</v>
      </c>
      <c r="FF957" s="1">
        <f>IF(ISERROR(VLOOKUP($FA957,MOM,LOOKUPS!G$12,0)*$FB$6+VLOOKUP($FA957,STREV,LOOKUPS!G$10,0)*$FC$6+VLOOKUP($FA957,LTREV,LOOKUPS!G$9,0)*$FD$6+VLOOKUP($FA957,CFP,LOOKUPS!G$6,0)*$FE$6+VLOOKUP($FA957,EP,LOOKUPS!G$8,0)*$FF$6+VLOOKUP($FA957,BM,LOOKUPS!G$5,0)*$FG$6+VLOOKUP($FA957,DIV,LOOKUPS!G$7,0)*$FH$6++VLOOKUP($FA957,SIZE,LOOKUPS!G$11,0)*$FI$6),"",VLOOKUP($FA957,MOM,LOOKUPS!G$12,0)*$FB$6+VLOOKUP($FA957,STREV,LOOKUPS!G$10,0)*$FC$6+VLOOKUP($FA957,LTREV,LOOKUPS!G$9,0)*$FD$6+VLOOKUP($FA957,CFP,LOOKUPS!G$6,0)*$FE$6+VLOOKUP($FA957,EP,LOOKUPS!G$8,0)*$FF$6+VLOOKUP($FA957,BM,LOOKUPS!G$5,0)*$FG$6+VLOOKUP($FA957,DIV,LOOKUPS!G$7,0)*$FH$6++VLOOKUP($FA957,SIZE,LOOKUPS!G$11,0)*$FI$6)</f>
        <v>0.43330000000000002</v>
      </c>
      <c r="FG957" s="1">
        <f>IF(ISERROR(VLOOKUP($FA957,MOM,LOOKUPS!H$12,0)*$FB$6+VLOOKUP($FA957,STREV,LOOKUPS!H$10,0)*$FC$6+VLOOKUP($FA957,LTREV,LOOKUPS!H$9,0)*$FD$6+VLOOKUP($FA957,CFP,LOOKUPS!H$6,0)*$FE$6+VLOOKUP($FA957,EP,LOOKUPS!H$8,0)*$FF$6+VLOOKUP($FA957,BM,LOOKUPS!H$5,0)*$FG$6+VLOOKUP($FA957,DIV,LOOKUPS!H$7,0)*$FH$6++VLOOKUP($FA957,SIZE,LOOKUPS!H$11,0)*$FI$6),"",VLOOKUP($FA957,MOM,LOOKUPS!H$12,0)*$FB$6+VLOOKUP($FA957,STREV,LOOKUPS!H$10,0)*$FC$6+VLOOKUP($FA957,LTREV,LOOKUPS!H$9,0)*$FD$6+VLOOKUP($FA957,CFP,LOOKUPS!H$6,0)*$FE$6+VLOOKUP($FA957,EP,LOOKUPS!H$8,0)*$FF$6+VLOOKUP($FA957,BM,LOOKUPS!H$5,0)*$FG$6+VLOOKUP($FA957,DIV,LOOKUPS!H$7,0)*$FH$6++VLOOKUP($FA957,SIZE,LOOKUPS!H$11,0)*$FI$6)</f>
        <v>0.46200000000000002</v>
      </c>
      <c r="FH957" s="1">
        <f>IF(ISERROR(VLOOKUP($FA957,MOM,LOOKUPS!I$12,0)*$FB$6+VLOOKUP($FA957,STREV,LOOKUPS!I$10,0)*$FC$6+VLOOKUP($FA957,LTREV,LOOKUPS!I$9,0)*$FD$6+VLOOKUP($FA957,CFP,LOOKUPS!I$6,0)*$FE$6+VLOOKUP($FA957,EP,LOOKUPS!I$8,0)*$FF$6+VLOOKUP($FA957,BM,LOOKUPS!I$5,0)*$FG$6+VLOOKUP($FA957,DIV,LOOKUPS!I$7,0)*$FH$6++VLOOKUP($FA957,SIZE,LOOKUPS!I$11,0)*$FI$6),"",VLOOKUP($FA957,MOM,LOOKUPS!I$12,0)*$FB$6+VLOOKUP($FA957,STREV,LOOKUPS!I$10,0)*$FC$6+VLOOKUP($FA957,LTREV,LOOKUPS!I$9,0)*$FD$6+VLOOKUP($FA957,CFP,LOOKUPS!I$6,0)*$FE$6+VLOOKUP($FA957,EP,LOOKUPS!I$8,0)*$FF$6+VLOOKUP($FA957,BM,LOOKUPS!I$5,0)*$FG$6+VLOOKUP($FA957,DIV,LOOKUPS!I$7,0)*$FH$6++VLOOKUP($FA957,SIZE,LOOKUPS!I$11,0)*$FI$6)</f>
        <v>0.50150000000000006</v>
      </c>
      <c r="FI957" s="1">
        <f>IF(ISERROR(VLOOKUP($FA957,MOM,LOOKUPS!J$12,0)*$FB$6+VLOOKUP($FA957,STREV,LOOKUPS!J$10,0)*$FC$6+VLOOKUP($FA957,LTREV,LOOKUPS!J$9,0)*$FD$6+VLOOKUP($FA957,CFP,LOOKUPS!J$6,0)*$FE$6+VLOOKUP($FA957,EP,LOOKUPS!J$8,0)*$FF$6+VLOOKUP($FA957,BM,LOOKUPS!J$5,0)*$FG$6+VLOOKUP($FA957,DIV,LOOKUPS!J$7,0)*$FH$6++VLOOKUP($FA957,SIZE,LOOKUPS!J$11,0)*$FI$6),"",VLOOKUP($FA957,MOM,LOOKUPS!J$12,0)*$FB$6+VLOOKUP($FA957,STREV,LOOKUPS!J$10,0)*$FC$6+VLOOKUP($FA957,LTREV,LOOKUPS!J$9,0)*$FD$6+VLOOKUP($FA957,CFP,LOOKUPS!J$6,0)*$FE$6+VLOOKUP($FA957,EP,LOOKUPS!J$8,0)*$FF$6+VLOOKUP($FA957,BM,LOOKUPS!J$5,0)*$FG$6+VLOOKUP($FA957,DIV,LOOKUPS!J$7,0)*$FH$6++VLOOKUP($FA957,SIZE,LOOKUPS!J$11,0)*$FI$6)</f>
        <v>0.96950000000000003</v>
      </c>
      <c r="FJ957" s="1">
        <f>IF(ISERROR(VLOOKUP($FA957,MOM,LOOKUPS!K$12,0)*$FB$6+VLOOKUP($FA957,STREV,LOOKUPS!K$10,0)*$FC$6+VLOOKUP($FA957,LTREV,LOOKUPS!K$9,0)*$FD$6+VLOOKUP($FA957,CFP,LOOKUPS!K$6,0)*$FE$6+VLOOKUP($FA957,EP,LOOKUPS!K$8,0)*$FF$6+VLOOKUP($FA957,BM,LOOKUPS!K$5,0)*$FG$6+VLOOKUP($FA957,DIV,LOOKUPS!K$7,0)*$FH$6++VLOOKUP($FA957,SIZE,LOOKUPS!K$11,0)*$FI$6),"",VLOOKUP($FA957,MOM,LOOKUPS!K$12,0)*$FB$6+VLOOKUP($FA957,STREV,LOOKUPS!K$10,0)*$FC$6+VLOOKUP($FA957,LTREV,LOOKUPS!K$9,0)*$FD$6+VLOOKUP($FA957,CFP,LOOKUPS!K$6,0)*$FE$6+VLOOKUP($FA957,EP,LOOKUPS!K$8,0)*$FF$6+VLOOKUP($FA957,BM,LOOKUPS!K$5,0)*$FG$6+VLOOKUP($FA957,DIV,LOOKUPS!K$7,0)*$FH$6++VLOOKUP($FA957,SIZE,LOOKUPS!K$11,0)*$FI$6)</f>
        <v>1.2425999999999999</v>
      </c>
      <c r="FK957" s="1">
        <f>IF(ISERROR(VLOOKUP($FA957,MOM,LOOKUPS!L$12,0)*$FB$6+VLOOKUP($FA957,STREV,LOOKUPS!L$10,0)*$FC$6+VLOOKUP($FA957,LTREV,LOOKUPS!L$9,0)*$FD$6+VLOOKUP($FA957,CFP,LOOKUPS!L$6,0)*$FE$6+VLOOKUP($FA957,EP,LOOKUPS!L$8,0)*$FF$6+VLOOKUP($FA957,BM,LOOKUPS!L$5,0)*$FG$6+VLOOKUP($FA957,DIV,LOOKUPS!L$7,0)*$FH$6++VLOOKUP($FA957,SIZE,LOOKUPS!L$11,0)*$FI$6),"",VLOOKUP($FA957,MOM,LOOKUPS!L$12,0)*$FB$6+VLOOKUP($FA957,STREV,LOOKUPS!L$10,0)*$FC$6+VLOOKUP($FA957,LTREV,LOOKUPS!L$9,0)*$FD$6+VLOOKUP($FA957,CFP,LOOKUPS!L$6,0)*$FE$6+VLOOKUP($FA957,EP,LOOKUPS!L$8,0)*$FF$6+VLOOKUP($FA957,BM,LOOKUPS!L$5,0)*$FG$6+VLOOKUP($FA957,DIV,LOOKUPS!L$7,0)*$FH$6++VLOOKUP($FA957,SIZE,LOOKUPS!L$11,0)*$FI$6)</f>
        <v>1.2924</v>
      </c>
    </row>
    <row r="958" spans="1:167" x14ac:dyDescent="0.3">
      <c r="A958" s="1">
        <v>200601</v>
      </c>
      <c r="B958" s="1">
        <v>10.26</v>
      </c>
      <c r="C958" s="1">
        <v>7.39</v>
      </c>
      <c r="D958" s="1">
        <v>6.51</v>
      </c>
      <c r="E958" s="1">
        <v>5.71</v>
      </c>
      <c r="F958" s="1">
        <v>6.19</v>
      </c>
      <c r="G958" s="1">
        <v>4.42</v>
      </c>
      <c r="H958" s="1">
        <v>5.89</v>
      </c>
      <c r="I958" s="1">
        <v>6.53</v>
      </c>
      <c r="J958" s="1">
        <v>8.76</v>
      </c>
      <c r="K958" s="1">
        <v>12.89</v>
      </c>
      <c r="M958" s="1">
        <v>200502</v>
      </c>
      <c r="N958" s="1">
        <v>-1.42</v>
      </c>
      <c r="O958" s="1">
        <v>1.06</v>
      </c>
      <c r="P958" s="1">
        <v>0.03</v>
      </c>
      <c r="Q958" s="1">
        <v>1.4</v>
      </c>
      <c r="R958" s="1">
        <v>1.57</v>
      </c>
      <c r="S958" s="1">
        <v>1.61</v>
      </c>
      <c r="T958" s="1">
        <v>1.7</v>
      </c>
      <c r="U958" s="1">
        <v>2.02</v>
      </c>
      <c r="V958" s="1">
        <v>2.8</v>
      </c>
      <c r="W958" s="1">
        <v>2.44</v>
      </c>
      <c r="Y958" s="1">
        <v>201001</v>
      </c>
      <c r="Z958" s="1">
        <v>4.72</v>
      </c>
      <c r="AA958" s="1">
        <v>0.66</v>
      </c>
      <c r="AB958" s="1">
        <v>-0.91</v>
      </c>
      <c r="AC958" s="1">
        <v>-0.7</v>
      </c>
      <c r="AD958" s="1">
        <v>-2.34</v>
      </c>
      <c r="AE958" s="1">
        <v>-2.33</v>
      </c>
      <c r="AF958" s="1">
        <v>-2.31</v>
      </c>
      <c r="AG958" s="1">
        <v>-2.99</v>
      </c>
      <c r="AH958" s="1">
        <v>-2.61</v>
      </c>
      <c r="AI958" s="1">
        <v>-4.37</v>
      </c>
      <c r="CA958" s="1">
        <v>200507</v>
      </c>
      <c r="CB958" s="1">
        <v>3.75</v>
      </c>
      <c r="CC958" s="1">
        <v>7.12</v>
      </c>
      <c r="CD958" s="1">
        <v>6.83</v>
      </c>
      <c r="CE958" s="1">
        <v>5.92</v>
      </c>
      <c r="CF958" s="1">
        <v>6.94</v>
      </c>
      <c r="CG958" s="1">
        <v>7.58</v>
      </c>
      <c r="CH958" s="1">
        <v>6.52</v>
      </c>
      <c r="CI958" s="1">
        <v>6.09</v>
      </c>
      <c r="CJ958" s="1">
        <v>6.1</v>
      </c>
      <c r="CK958" s="1">
        <v>7.24</v>
      </c>
      <c r="CL958" s="1">
        <v>6.6</v>
      </c>
      <c r="CM958" s="1">
        <v>7.59</v>
      </c>
      <c r="CN958" s="1">
        <v>7.56</v>
      </c>
      <c r="CO958" s="1">
        <v>5.83</v>
      </c>
      <c r="CP958" s="1">
        <v>7.24</v>
      </c>
      <c r="CQ958" s="1">
        <v>6.71</v>
      </c>
      <c r="CR958" s="1">
        <v>5.5</v>
      </c>
      <c r="CS958" s="1">
        <v>5.6</v>
      </c>
      <c r="CT958" s="1">
        <v>6.51</v>
      </c>
      <c r="CV958" s="1">
        <v>200607</v>
      </c>
      <c r="CW958" s="1">
        <v>-4.67</v>
      </c>
      <c r="CX958" s="1">
        <v>-3.36</v>
      </c>
      <c r="CY958" s="1">
        <v>-1.54</v>
      </c>
      <c r="CZ958" s="1">
        <v>0.36</v>
      </c>
      <c r="DA958" s="1">
        <v>-3.49</v>
      </c>
      <c r="DB958" s="1">
        <v>-3.18</v>
      </c>
      <c r="DC958" s="1">
        <v>-1.1000000000000001</v>
      </c>
      <c r="DD958" s="1">
        <v>-0.3</v>
      </c>
      <c r="DE958" s="1">
        <v>0.3</v>
      </c>
      <c r="DF958" s="1">
        <v>-4.3</v>
      </c>
      <c r="DG958" s="1">
        <v>-2.7</v>
      </c>
      <c r="DH958" s="1">
        <v>-3.16</v>
      </c>
      <c r="DI958" s="1">
        <v>-3.2</v>
      </c>
      <c r="DJ958" s="1">
        <v>-1.89</v>
      </c>
      <c r="DK958" s="1">
        <v>-0.36</v>
      </c>
      <c r="DL958" s="1">
        <v>-1.07</v>
      </c>
      <c r="DM958" s="1">
        <v>0.47</v>
      </c>
      <c r="DN958" s="1">
        <v>0.28000000000000003</v>
      </c>
      <c r="DO958" s="1">
        <v>0.33</v>
      </c>
      <c r="DQ958" s="1">
        <v>200507</v>
      </c>
      <c r="DR958" s="1">
        <v>-99.99</v>
      </c>
      <c r="DS958" s="1">
        <v>7.06</v>
      </c>
      <c r="DT958" s="1">
        <v>5.72</v>
      </c>
      <c r="DU958" s="1">
        <v>4.92</v>
      </c>
      <c r="DV958" s="1">
        <v>7.01</v>
      </c>
      <c r="DW958" s="1">
        <v>6.88</v>
      </c>
      <c r="DX958" s="1">
        <v>5.55</v>
      </c>
      <c r="DY958" s="1">
        <v>5.55</v>
      </c>
      <c r="DZ958" s="1">
        <v>4.63</v>
      </c>
      <c r="EA958" s="1">
        <v>7.17</v>
      </c>
      <c r="EB958" s="1">
        <v>6.38</v>
      </c>
      <c r="EC958" s="1">
        <v>7.55</v>
      </c>
      <c r="ED958" s="1">
        <v>6.02</v>
      </c>
      <c r="EE958" s="1">
        <v>5.88</v>
      </c>
      <c r="EF958" s="1">
        <v>5.17</v>
      </c>
      <c r="EG958" s="1">
        <v>5.67</v>
      </c>
      <c r="EH958" s="1">
        <v>5.43</v>
      </c>
      <c r="EI958" s="1">
        <v>4.93</v>
      </c>
      <c r="EJ958" s="1">
        <v>4.3</v>
      </c>
      <c r="EL958">
        <v>200507</v>
      </c>
      <c r="EM958">
        <v>3.92</v>
      </c>
      <c r="EN958">
        <v>2.87</v>
      </c>
      <c r="EO958">
        <v>-0.83</v>
      </c>
      <c r="EP958">
        <v>0.24</v>
      </c>
      <c r="ER958" s="1">
        <v>200601</v>
      </c>
      <c r="ES958" s="1">
        <v>2.68</v>
      </c>
      <c r="EU958" s="1">
        <v>200502</v>
      </c>
      <c r="EV958" s="1">
        <v>-2.34</v>
      </c>
      <c r="EX958" s="1">
        <v>201001</v>
      </c>
      <c r="EY958" s="1">
        <v>1.63</v>
      </c>
      <c r="FA958" s="1">
        <v>200601</v>
      </c>
      <c r="FB958" s="1">
        <f>IF(ISERROR(VLOOKUP($FA958,MOM,LOOKUPS!C$12,0)*$FB$6+VLOOKUP($FA958,STREV,LOOKUPS!C$10,0)*$FC$6+VLOOKUP($FA958,LTREV,LOOKUPS!C$9,0)*$FD$6+VLOOKUP($FA958,CFP,LOOKUPS!C$6,0)*$FE$6+VLOOKUP($FA958,EP,LOOKUPS!C$8,0)*$FF$6+VLOOKUP($FA958,BM,LOOKUPS!C$5,0)*$FG$6+VLOOKUP($FA958,DIV,LOOKUPS!C$7,0)*$FH$6++VLOOKUP($FA958,SIZE,LOOKUPS!C$11,0)*$FI$6),"",VLOOKUP($FA958,MOM,LOOKUPS!C$12,0)*$FB$6+VLOOKUP($FA958,STREV,LOOKUPS!C$10,0)*$FC$6+VLOOKUP($FA958,LTREV,LOOKUPS!C$9,0)*$FD$6+VLOOKUP($FA958,CFP,LOOKUPS!C$6,0)*$FE$6+VLOOKUP($FA958,EP,LOOKUPS!C$8,0)*$FF$6+VLOOKUP($FA958,BM,LOOKUPS!C$5,0)*$FG$6+VLOOKUP($FA958,DIV,LOOKUPS!C$7,0)*$FH$6++VLOOKUP($FA958,SIZE,LOOKUPS!C$11,0)*$FI$6)</f>
        <v>8.9458000000000002</v>
      </c>
      <c r="FC958" s="1">
        <f>IF(ISERROR(VLOOKUP($FA958,MOM,LOOKUPS!D$12,0)*$FB$6+VLOOKUP($FA958,STREV,LOOKUPS!D$10,0)*$FC$6+VLOOKUP($FA958,LTREV,LOOKUPS!D$9,0)*$FD$6+VLOOKUP($FA958,CFP,LOOKUPS!D$6,0)*$FE$6+VLOOKUP($FA958,EP,LOOKUPS!D$8,0)*$FF$6+VLOOKUP($FA958,BM,LOOKUPS!D$5,0)*$FG$6+VLOOKUP($FA958,DIV,LOOKUPS!D$7,0)*$FH$6++VLOOKUP($FA958,SIZE,LOOKUPS!D$11,0)*$FI$6),"",VLOOKUP($FA958,MOM,LOOKUPS!D$12,0)*$FB$6+VLOOKUP($FA958,STREV,LOOKUPS!D$10,0)*$FC$6+VLOOKUP($FA958,LTREV,LOOKUPS!D$9,0)*$FD$6+VLOOKUP($FA958,CFP,LOOKUPS!D$6,0)*$FE$6+VLOOKUP($FA958,EP,LOOKUPS!D$8,0)*$FF$6+VLOOKUP($FA958,BM,LOOKUPS!D$5,0)*$FG$6+VLOOKUP($FA958,DIV,LOOKUPS!D$7,0)*$FH$6++VLOOKUP($FA958,SIZE,LOOKUPS!D$11,0)*$FI$6)</f>
        <v>8.1510999999999996</v>
      </c>
      <c r="FD958" s="1">
        <f>IF(ISERROR(VLOOKUP($FA958,MOM,LOOKUPS!E$12,0)*$FB$6+VLOOKUP($FA958,STREV,LOOKUPS!E$10,0)*$FC$6+VLOOKUP($FA958,LTREV,LOOKUPS!E$9,0)*$FD$6+VLOOKUP($FA958,CFP,LOOKUPS!E$6,0)*$FE$6+VLOOKUP($FA958,EP,LOOKUPS!E$8,0)*$FF$6+VLOOKUP($FA958,BM,LOOKUPS!E$5,0)*$FG$6+VLOOKUP($FA958,DIV,LOOKUPS!E$7,0)*$FH$6++VLOOKUP($FA958,SIZE,LOOKUPS!E$11,0)*$FI$6),"",VLOOKUP($FA958,MOM,LOOKUPS!E$12,0)*$FB$6+VLOOKUP($FA958,STREV,LOOKUPS!E$10,0)*$FC$6+VLOOKUP($FA958,LTREV,LOOKUPS!E$9,0)*$FD$6+VLOOKUP($FA958,CFP,LOOKUPS!E$6,0)*$FE$6+VLOOKUP($FA958,EP,LOOKUPS!E$8,0)*$FF$6+VLOOKUP($FA958,BM,LOOKUPS!E$5,0)*$FG$6+VLOOKUP($FA958,DIV,LOOKUPS!E$7,0)*$FH$6++VLOOKUP($FA958,SIZE,LOOKUPS!E$11,0)*$FI$6)</f>
        <v>7.3059000000000003</v>
      </c>
      <c r="FE958" s="1">
        <f>IF(ISERROR(VLOOKUP($FA958,MOM,LOOKUPS!F$12,0)*$FB$6+VLOOKUP($FA958,STREV,LOOKUPS!F$10,0)*$FC$6+VLOOKUP($FA958,LTREV,LOOKUPS!F$9,0)*$FD$6+VLOOKUP($FA958,CFP,LOOKUPS!F$6,0)*$FE$6+VLOOKUP($FA958,EP,LOOKUPS!F$8,0)*$FF$6+VLOOKUP($FA958,BM,LOOKUPS!F$5,0)*$FG$6+VLOOKUP($FA958,DIV,LOOKUPS!F$7,0)*$FH$6++VLOOKUP($FA958,SIZE,LOOKUPS!F$11,0)*$FI$6),"",VLOOKUP($FA958,MOM,LOOKUPS!F$12,0)*$FB$6+VLOOKUP($FA958,STREV,LOOKUPS!F$10,0)*$FC$6+VLOOKUP($FA958,LTREV,LOOKUPS!F$9,0)*$FD$6+VLOOKUP($FA958,CFP,LOOKUPS!F$6,0)*$FE$6+VLOOKUP($FA958,EP,LOOKUPS!F$8,0)*$FF$6+VLOOKUP($FA958,BM,LOOKUPS!F$5,0)*$FG$6+VLOOKUP($FA958,DIV,LOOKUPS!F$7,0)*$FH$6++VLOOKUP($FA958,SIZE,LOOKUPS!F$11,0)*$FI$6)</f>
        <v>7.3699000000000003</v>
      </c>
      <c r="FF958" s="1">
        <f>IF(ISERROR(VLOOKUP($FA958,MOM,LOOKUPS!G$12,0)*$FB$6+VLOOKUP($FA958,STREV,LOOKUPS!G$10,0)*$FC$6+VLOOKUP($FA958,LTREV,LOOKUPS!G$9,0)*$FD$6+VLOOKUP($FA958,CFP,LOOKUPS!G$6,0)*$FE$6+VLOOKUP($FA958,EP,LOOKUPS!G$8,0)*$FF$6+VLOOKUP($FA958,BM,LOOKUPS!G$5,0)*$FG$6+VLOOKUP($FA958,DIV,LOOKUPS!G$7,0)*$FH$6++VLOOKUP($FA958,SIZE,LOOKUPS!G$11,0)*$FI$6),"",VLOOKUP($FA958,MOM,LOOKUPS!G$12,0)*$FB$6+VLOOKUP($FA958,STREV,LOOKUPS!G$10,0)*$FC$6+VLOOKUP($FA958,LTREV,LOOKUPS!G$9,0)*$FD$6+VLOOKUP($FA958,CFP,LOOKUPS!G$6,0)*$FE$6+VLOOKUP($FA958,EP,LOOKUPS!G$8,0)*$FF$6+VLOOKUP($FA958,BM,LOOKUPS!G$5,0)*$FG$6+VLOOKUP($FA958,DIV,LOOKUPS!G$7,0)*$FH$6++VLOOKUP($FA958,SIZE,LOOKUPS!G$11,0)*$FI$6)</f>
        <v>6.6693000000000007</v>
      </c>
      <c r="FG958" s="1">
        <f>IF(ISERROR(VLOOKUP($FA958,MOM,LOOKUPS!H$12,0)*$FB$6+VLOOKUP($FA958,STREV,LOOKUPS!H$10,0)*$FC$6+VLOOKUP($FA958,LTREV,LOOKUPS!H$9,0)*$FD$6+VLOOKUP($FA958,CFP,LOOKUPS!H$6,0)*$FE$6+VLOOKUP($FA958,EP,LOOKUPS!H$8,0)*$FF$6+VLOOKUP($FA958,BM,LOOKUPS!H$5,0)*$FG$6+VLOOKUP($FA958,DIV,LOOKUPS!H$7,0)*$FH$6++VLOOKUP($FA958,SIZE,LOOKUPS!H$11,0)*$FI$6),"",VLOOKUP($FA958,MOM,LOOKUPS!H$12,0)*$FB$6+VLOOKUP($FA958,STREV,LOOKUPS!H$10,0)*$FC$6+VLOOKUP($FA958,LTREV,LOOKUPS!H$9,0)*$FD$6+VLOOKUP($FA958,CFP,LOOKUPS!H$6,0)*$FE$6+VLOOKUP($FA958,EP,LOOKUPS!H$8,0)*$FF$6+VLOOKUP($FA958,BM,LOOKUPS!H$5,0)*$FG$6+VLOOKUP($FA958,DIV,LOOKUPS!H$7,0)*$FH$6++VLOOKUP($FA958,SIZE,LOOKUPS!H$11,0)*$FI$6)</f>
        <v>5.7590000000000003</v>
      </c>
      <c r="FH958" s="1">
        <f>IF(ISERROR(VLOOKUP($FA958,MOM,LOOKUPS!I$12,0)*$FB$6+VLOOKUP($FA958,STREV,LOOKUPS!I$10,0)*$FC$6+VLOOKUP($FA958,LTREV,LOOKUPS!I$9,0)*$FD$6+VLOOKUP($FA958,CFP,LOOKUPS!I$6,0)*$FE$6+VLOOKUP($FA958,EP,LOOKUPS!I$8,0)*$FF$6+VLOOKUP($FA958,BM,LOOKUPS!I$5,0)*$FG$6+VLOOKUP($FA958,DIV,LOOKUPS!I$7,0)*$FH$6++VLOOKUP($FA958,SIZE,LOOKUPS!I$11,0)*$FI$6),"",VLOOKUP($FA958,MOM,LOOKUPS!I$12,0)*$FB$6+VLOOKUP($FA958,STREV,LOOKUPS!I$10,0)*$FC$6+VLOOKUP($FA958,LTREV,LOOKUPS!I$9,0)*$FD$6+VLOOKUP($FA958,CFP,LOOKUPS!I$6,0)*$FE$6+VLOOKUP($FA958,EP,LOOKUPS!I$8,0)*$FF$6+VLOOKUP($FA958,BM,LOOKUPS!I$5,0)*$FG$6+VLOOKUP($FA958,DIV,LOOKUPS!I$7,0)*$FH$6++VLOOKUP($FA958,SIZE,LOOKUPS!I$11,0)*$FI$6)</f>
        <v>6.6816000000000004</v>
      </c>
      <c r="FI958" s="1">
        <f>IF(ISERROR(VLOOKUP($FA958,MOM,LOOKUPS!J$12,0)*$FB$6+VLOOKUP($FA958,STREV,LOOKUPS!J$10,0)*$FC$6+VLOOKUP($FA958,LTREV,LOOKUPS!J$9,0)*$FD$6+VLOOKUP($FA958,CFP,LOOKUPS!J$6,0)*$FE$6+VLOOKUP($FA958,EP,LOOKUPS!J$8,0)*$FF$6+VLOOKUP($FA958,BM,LOOKUPS!J$5,0)*$FG$6+VLOOKUP($FA958,DIV,LOOKUPS!J$7,0)*$FH$6++VLOOKUP($FA958,SIZE,LOOKUPS!J$11,0)*$FI$6),"",VLOOKUP($FA958,MOM,LOOKUPS!J$12,0)*$FB$6+VLOOKUP($FA958,STREV,LOOKUPS!J$10,0)*$FC$6+VLOOKUP($FA958,LTREV,LOOKUPS!J$9,0)*$FD$6+VLOOKUP($FA958,CFP,LOOKUPS!J$6,0)*$FE$6+VLOOKUP($FA958,EP,LOOKUPS!J$8,0)*$FF$6+VLOOKUP($FA958,BM,LOOKUPS!J$5,0)*$FG$6+VLOOKUP($FA958,DIV,LOOKUPS!J$7,0)*$FH$6++VLOOKUP($FA958,SIZE,LOOKUPS!J$11,0)*$FI$6)</f>
        <v>6.6737000000000011</v>
      </c>
      <c r="FJ958" s="1">
        <f>IF(ISERROR(VLOOKUP($FA958,MOM,LOOKUPS!K$12,0)*$FB$6+VLOOKUP($FA958,STREV,LOOKUPS!K$10,0)*$FC$6+VLOOKUP($FA958,LTREV,LOOKUPS!K$9,0)*$FD$6+VLOOKUP($FA958,CFP,LOOKUPS!K$6,0)*$FE$6+VLOOKUP($FA958,EP,LOOKUPS!K$8,0)*$FF$6+VLOOKUP($FA958,BM,LOOKUPS!K$5,0)*$FG$6+VLOOKUP($FA958,DIV,LOOKUPS!K$7,0)*$FH$6++VLOOKUP($FA958,SIZE,LOOKUPS!K$11,0)*$FI$6),"",VLOOKUP($FA958,MOM,LOOKUPS!K$12,0)*$FB$6+VLOOKUP($FA958,STREV,LOOKUPS!K$10,0)*$FC$6+VLOOKUP($FA958,LTREV,LOOKUPS!K$9,0)*$FD$6+VLOOKUP($FA958,CFP,LOOKUPS!K$6,0)*$FE$6+VLOOKUP($FA958,EP,LOOKUPS!K$8,0)*$FF$6+VLOOKUP($FA958,BM,LOOKUPS!K$5,0)*$FG$6+VLOOKUP($FA958,DIV,LOOKUPS!K$7,0)*$FH$6++VLOOKUP($FA958,SIZE,LOOKUPS!K$11,0)*$FI$6)</f>
        <v>7.6332000000000004</v>
      </c>
      <c r="FK958" s="1">
        <f>IF(ISERROR(VLOOKUP($FA958,MOM,LOOKUPS!L$12,0)*$FB$6+VLOOKUP($FA958,STREV,LOOKUPS!L$10,0)*$FC$6+VLOOKUP($FA958,LTREV,LOOKUPS!L$9,0)*$FD$6+VLOOKUP($FA958,CFP,LOOKUPS!L$6,0)*$FE$6+VLOOKUP($FA958,EP,LOOKUPS!L$8,0)*$FF$6+VLOOKUP($FA958,BM,LOOKUPS!L$5,0)*$FG$6+VLOOKUP($FA958,DIV,LOOKUPS!L$7,0)*$FH$6++VLOOKUP($FA958,SIZE,LOOKUPS!L$11,0)*$FI$6),"",VLOOKUP($FA958,MOM,LOOKUPS!L$12,0)*$FB$6+VLOOKUP($FA958,STREV,LOOKUPS!L$10,0)*$FC$6+VLOOKUP($FA958,LTREV,LOOKUPS!L$9,0)*$FD$6+VLOOKUP($FA958,CFP,LOOKUPS!L$6,0)*$FE$6+VLOOKUP($FA958,EP,LOOKUPS!L$8,0)*$FF$6+VLOOKUP($FA958,BM,LOOKUPS!L$5,0)*$FG$6+VLOOKUP($FA958,DIV,LOOKUPS!L$7,0)*$FH$6++VLOOKUP($FA958,SIZE,LOOKUPS!L$11,0)*$FI$6)</f>
        <v>10.5854</v>
      </c>
    </row>
    <row r="959" spans="1:167" x14ac:dyDescent="0.3">
      <c r="A959" s="1">
        <v>200602</v>
      </c>
      <c r="B959" s="1">
        <v>0.96</v>
      </c>
      <c r="C959" s="1">
        <v>-7.0000000000000007E-2</v>
      </c>
      <c r="D959" s="1">
        <v>0.8</v>
      </c>
      <c r="E959" s="1">
        <v>0.97</v>
      </c>
      <c r="F959" s="1">
        <v>1.41</v>
      </c>
      <c r="G959" s="1">
        <v>0.76</v>
      </c>
      <c r="H959" s="1">
        <v>1.89</v>
      </c>
      <c r="I959" s="1">
        <v>1.2</v>
      </c>
      <c r="J959" s="1">
        <v>-0.44</v>
      </c>
      <c r="K959" s="1">
        <v>-1.61</v>
      </c>
      <c r="M959" s="1">
        <v>200503</v>
      </c>
      <c r="N959" s="1">
        <v>-5.83</v>
      </c>
      <c r="O959" s="1">
        <v>-3.3</v>
      </c>
      <c r="P959" s="1">
        <v>-2.02</v>
      </c>
      <c r="Q959" s="1">
        <v>-1.47</v>
      </c>
      <c r="R959" s="1">
        <v>-2.2599999999999998</v>
      </c>
      <c r="S959" s="1">
        <v>-1.98</v>
      </c>
      <c r="T959" s="1">
        <v>-0.97</v>
      </c>
      <c r="U959" s="1">
        <v>-2.56</v>
      </c>
      <c r="V959" s="1">
        <v>-1.84</v>
      </c>
      <c r="W959" s="1">
        <v>-2.98</v>
      </c>
      <c r="Y959" s="1">
        <v>201002</v>
      </c>
      <c r="Z959" s="1">
        <v>3.59</v>
      </c>
      <c r="AA959" s="1">
        <v>5.85</v>
      </c>
      <c r="AB959" s="1">
        <v>3.97</v>
      </c>
      <c r="AC959" s="1">
        <v>4.3499999999999996</v>
      </c>
      <c r="AD959" s="1">
        <v>3.75</v>
      </c>
      <c r="AE959" s="1">
        <v>4.58</v>
      </c>
      <c r="AF959" s="1">
        <v>3.47</v>
      </c>
      <c r="AG959" s="1">
        <v>3.41</v>
      </c>
      <c r="AH959" s="1">
        <v>2.65</v>
      </c>
      <c r="AI959" s="1">
        <v>2.88</v>
      </c>
      <c r="CA959" s="1">
        <v>200508</v>
      </c>
      <c r="CB959" s="1">
        <v>-2.85</v>
      </c>
      <c r="CC959" s="1">
        <v>-2.09</v>
      </c>
      <c r="CD959" s="1">
        <v>-0.83</v>
      </c>
      <c r="CE959" s="1">
        <v>-0.36</v>
      </c>
      <c r="CF959" s="1">
        <v>-2.66</v>
      </c>
      <c r="CG959" s="1">
        <v>-0.69</v>
      </c>
      <c r="CH959" s="1">
        <v>-1</v>
      </c>
      <c r="CI959" s="1">
        <v>-0.76</v>
      </c>
      <c r="CJ959" s="1">
        <v>-0.09</v>
      </c>
      <c r="CK959" s="1">
        <v>-3.07</v>
      </c>
      <c r="CL959" s="1">
        <v>-2.19</v>
      </c>
      <c r="CM959" s="1">
        <v>-0.61</v>
      </c>
      <c r="CN959" s="1">
        <v>-0.77</v>
      </c>
      <c r="CO959" s="1">
        <v>-1.18</v>
      </c>
      <c r="CP959" s="1">
        <v>-0.8</v>
      </c>
      <c r="CQ959" s="1">
        <v>-0.52</v>
      </c>
      <c r="CR959" s="1">
        <v>-1</v>
      </c>
      <c r="CS959" s="1">
        <v>0.95</v>
      </c>
      <c r="CT959" s="1">
        <v>-0.94</v>
      </c>
      <c r="CV959" s="1">
        <v>200608</v>
      </c>
      <c r="CW959" s="1">
        <v>2.37</v>
      </c>
      <c r="CX959" s="1">
        <v>1.32</v>
      </c>
      <c r="CY959" s="1">
        <v>2.17</v>
      </c>
      <c r="CZ959" s="1">
        <v>2.1</v>
      </c>
      <c r="DA959" s="1">
        <v>1</v>
      </c>
      <c r="DB959" s="1">
        <v>2.4300000000000002</v>
      </c>
      <c r="DC959" s="1">
        <v>1.92</v>
      </c>
      <c r="DD959" s="1">
        <v>2.02</v>
      </c>
      <c r="DE959" s="1">
        <v>2.08</v>
      </c>
      <c r="DF959" s="1">
        <v>1.1499999999999999</v>
      </c>
      <c r="DG959" s="1">
        <v>0.85</v>
      </c>
      <c r="DH959" s="1">
        <v>1.83</v>
      </c>
      <c r="DI959" s="1">
        <v>3.09</v>
      </c>
      <c r="DJ959" s="1">
        <v>1.85</v>
      </c>
      <c r="DK959" s="1">
        <v>1.99</v>
      </c>
      <c r="DL959" s="1">
        <v>1.91</v>
      </c>
      <c r="DM959" s="1">
        <v>2.13</v>
      </c>
      <c r="DN959" s="1">
        <v>1.87</v>
      </c>
      <c r="DO959" s="1">
        <v>2.33</v>
      </c>
      <c r="DQ959" s="1">
        <v>200508</v>
      </c>
      <c r="DR959" s="1">
        <v>-99.99</v>
      </c>
      <c r="DS959" s="1">
        <v>-1.1299999999999999</v>
      </c>
      <c r="DT959" s="1">
        <v>-1.1399999999999999</v>
      </c>
      <c r="DU959" s="1">
        <v>-0.92</v>
      </c>
      <c r="DV959" s="1">
        <v>-1.05</v>
      </c>
      <c r="DW959" s="1">
        <v>-1.56</v>
      </c>
      <c r="DX959" s="1">
        <v>-1.26</v>
      </c>
      <c r="DY959" s="1">
        <v>-0.85</v>
      </c>
      <c r="DZ959" s="1">
        <v>-0.88</v>
      </c>
      <c r="EA959" s="1">
        <v>-0.83</v>
      </c>
      <c r="EB959" s="1">
        <v>-1.84</v>
      </c>
      <c r="EC959" s="1">
        <v>-1.79</v>
      </c>
      <c r="ED959" s="1">
        <v>-1.26</v>
      </c>
      <c r="EE959" s="1">
        <v>-1.7</v>
      </c>
      <c r="EF959" s="1">
        <v>-0.77</v>
      </c>
      <c r="EG959" s="1">
        <v>-0.72</v>
      </c>
      <c r="EH959" s="1">
        <v>-0.98</v>
      </c>
      <c r="EI959" s="1">
        <v>-0.98</v>
      </c>
      <c r="EJ959" s="1">
        <v>-0.78</v>
      </c>
      <c r="EL959">
        <v>200508</v>
      </c>
      <c r="EM959">
        <v>-1.22</v>
      </c>
      <c r="EN959">
        <v>-0.98</v>
      </c>
      <c r="EO959">
        <v>1.38</v>
      </c>
      <c r="EP959">
        <v>0.3</v>
      </c>
      <c r="ER959" s="1">
        <v>200602</v>
      </c>
      <c r="ES959" s="1">
        <v>-1.84</v>
      </c>
      <c r="EU959" s="1">
        <v>200503</v>
      </c>
      <c r="EV959" s="1">
        <v>0.12</v>
      </c>
      <c r="EX959" s="1">
        <v>201002</v>
      </c>
      <c r="EY959" s="1">
        <v>2.62</v>
      </c>
      <c r="FA959" s="1">
        <v>200602</v>
      </c>
      <c r="FB959" s="1">
        <f>IF(ISERROR(VLOOKUP($FA959,MOM,LOOKUPS!C$12,0)*$FB$6+VLOOKUP($FA959,STREV,LOOKUPS!C$10,0)*$FC$6+VLOOKUP($FA959,LTREV,LOOKUPS!C$9,0)*$FD$6+VLOOKUP($FA959,CFP,LOOKUPS!C$6,0)*$FE$6+VLOOKUP($FA959,EP,LOOKUPS!C$8,0)*$FF$6+VLOOKUP($FA959,BM,LOOKUPS!C$5,0)*$FG$6+VLOOKUP($FA959,DIV,LOOKUPS!C$7,0)*$FH$6++VLOOKUP($FA959,SIZE,LOOKUPS!C$11,0)*$FI$6),"",VLOOKUP($FA959,MOM,LOOKUPS!C$12,0)*$FB$6+VLOOKUP($FA959,STREV,LOOKUPS!C$10,0)*$FC$6+VLOOKUP($FA959,LTREV,LOOKUPS!C$9,0)*$FD$6+VLOOKUP($FA959,CFP,LOOKUPS!C$6,0)*$FE$6+VLOOKUP($FA959,EP,LOOKUPS!C$8,0)*$FF$6+VLOOKUP($FA959,BM,LOOKUPS!C$5,0)*$FG$6+VLOOKUP($FA959,DIV,LOOKUPS!C$7,0)*$FH$6++VLOOKUP($FA959,SIZE,LOOKUPS!C$11,0)*$FI$6)</f>
        <v>-0.48409999999999997</v>
      </c>
      <c r="FC959" s="1">
        <f>IF(ISERROR(VLOOKUP($FA959,MOM,LOOKUPS!D$12,0)*$FB$6+VLOOKUP($FA959,STREV,LOOKUPS!D$10,0)*$FC$6+VLOOKUP($FA959,LTREV,LOOKUPS!D$9,0)*$FD$6+VLOOKUP($FA959,CFP,LOOKUPS!D$6,0)*$FE$6+VLOOKUP($FA959,EP,LOOKUPS!D$8,0)*$FF$6+VLOOKUP($FA959,BM,LOOKUPS!D$5,0)*$FG$6+VLOOKUP($FA959,DIV,LOOKUPS!D$7,0)*$FH$6++VLOOKUP($FA959,SIZE,LOOKUPS!D$11,0)*$FI$6),"",VLOOKUP($FA959,MOM,LOOKUPS!D$12,0)*$FB$6+VLOOKUP($FA959,STREV,LOOKUPS!D$10,0)*$FC$6+VLOOKUP($FA959,LTREV,LOOKUPS!D$9,0)*$FD$6+VLOOKUP($FA959,CFP,LOOKUPS!D$6,0)*$FE$6+VLOOKUP($FA959,EP,LOOKUPS!D$8,0)*$FF$6+VLOOKUP($FA959,BM,LOOKUPS!D$5,0)*$FG$6+VLOOKUP($FA959,DIV,LOOKUPS!D$7,0)*$FH$6++VLOOKUP($FA959,SIZE,LOOKUPS!D$11,0)*$FI$6)</f>
        <v>0.22940000000000002</v>
      </c>
      <c r="FD959" s="1">
        <f>IF(ISERROR(VLOOKUP($FA959,MOM,LOOKUPS!E$12,0)*$FB$6+VLOOKUP($FA959,STREV,LOOKUPS!E$10,0)*$FC$6+VLOOKUP($FA959,LTREV,LOOKUPS!E$9,0)*$FD$6+VLOOKUP($FA959,CFP,LOOKUPS!E$6,0)*$FE$6+VLOOKUP($FA959,EP,LOOKUPS!E$8,0)*$FF$6+VLOOKUP($FA959,BM,LOOKUPS!E$5,0)*$FG$6+VLOOKUP($FA959,DIV,LOOKUPS!E$7,0)*$FH$6++VLOOKUP($FA959,SIZE,LOOKUPS!E$11,0)*$FI$6),"",VLOOKUP($FA959,MOM,LOOKUPS!E$12,0)*$FB$6+VLOOKUP($FA959,STREV,LOOKUPS!E$10,0)*$FC$6+VLOOKUP($FA959,LTREV,LOOKUPS!E$9,0)*$FD$6+VLOOKUP($FA959,CFP,LOOKUPS!E$6,0)*$FE$6+VLOOKUP($FA959,EP,LOOKUPS!E$8,0)*$FF$6+VLOOKUP($FA959,BM,LOOKUPS!E$5,0)*$FG$6+VLOOKUP($FA959,DIV,LOOKUPS!E$7,0)*$FH$6++VLOOKUP($FA959,SIZE,LOOKUPS!E$11,0)*$FI$6)</f>
        <v>0.82710000000000017</v>
      </c>
      <c r="FE959" s="1">
        <f>IF(ISERROR(VLOOKUP($FA959,MOM,LOOKUPS!F$12,0)*$FB$6+VLOOKUP($FA959,STREV,LOOKUPS!F$10,0)*$FC$6+VLOOKUP($FA959,LTREV,LOOKUPS!F$9,0)*$FD$6+VLOOKUP($FA959,CFP,LOOKUPS!F$6,0)*$FE$6+VLOOKUP($FA959,EP,LOOKUPS!F$8,0)*$FF$6+VLOOKUP($FA959,BM,LOOKUPS!F$5,0)*$FG$6+VLOOKUP($FA959,DIV,LOOKUPS!F$7,0)*$FH$6++VLOOKUP($FA959,SIZE,LOOKUPS!F$11,0)*$FI$6),"",VLOOKUP($FA959,MOM,LOOKUPS!F$12,0)*$FB$6+VLOOKUP($FA959,STREV,LOOKUPS!F$10,0)*$FC$6+VLOOKUP($FA959,LTREV,LOOKUPS!F$9,0)*$FD$6+VLOOKUP($FA959,CFP,LOOKUPS!F$6,0)*$FE$6+VLOOKUP($FA959,EP,LOOKUPS!F$8,0)*$FF$6+VLOOKUP($FA959,BM,LOOKUPS!F$5,0)*$FG$6+VLOOKUP($FA959,DIV,LOOKUPS!F$7,0)*$FH$6++VLOOKUP($FA959,SIZE,LOOKUPS!F$11,0)*$FI$6)</f>
        <v>0.71750000000000003</v>
      </c>
      <c r="FF959" s="1">
        <f>IF(ISERROR(VLOOKUP($FA959,MOM,LOOKUPS!G$12,0)*$FB$6+VLOOKUP($FA959,STREV,LOOKUPS!G$10,0)*$FC$6+VLOOKUP($FA959,LTREV,LOOKUPS!G$9,0)*$FD$6+VLOOKUP($FA959,CFP,LOOKUPS!G$6,0)*$FE$6+VLOOKUP($FA959,EP,LOOKUPS!G$8,0)*$FF$6+VLOOKUP($FA959,BM,LOOKUPS!G$5,0)*$FG$6+VLOOKUP($FA959,DIV,LOOKUPS!G$7,0)*$FH$6++VLOOKUP($FA959,SIZE,LOOKUPS!G$11,0)*$FI$6),"",VLOOKUP($FA959,MOM,LOOKUPS!G$12,0)*$FB$6+VLOOKUP($FA959,STREV,LOOKUPS!G$10,0)*$FC$6+VLOOKUP($FA959,LTREV,LOOKUPS!G$9,0)*$FD$6+VLOOKUP($FA959,CFP,LOOKUPS!G$6,0)*$FE$6+VLOOKUP($FA959,EP,LOOKUPS!G$8,0)*$FF$6+VLOOKUP($FA959,BM,LOOKUPS!G$5,0)*$FG$6+VLOOKUP($FA959,DIV,LOOKUPS!G$7,0)*$FH$6++VLOOKUP($FA959,SIZE,LOOKUPS!G$11,0)*$FI$6)</f>
        <v>1.0926</v>
      </c>
      <c r="FG959" s="1">
        <f>IF(ISERROR(VLOOKUP($FA959,MOM,LOOKUPS!H$12,0)*$FB$6+VLOOKUP($FA959,STREV,LOOKUPS!H$10,0)*$FC$6+VLOOKUP($FA959,LTREV,LOOKUPS!H$9,0)*$FD$6+VLOOKUP($FA959,CFP,LOOKUPS!H$6,0)*$FE$6+VLOOKUP($FA959,EP,LOOKUPS!H$8,0)*$FF$6+VLOOKUP($FA959,BM,LOOKUPS!H$5,0)*$FG$6+VLOOKUP($FA959,DIV,LOOKUPS!H$7,0)*$FH$6++VLOOKUP($FA959,SIZE,LOOKUPS!H$11,0)*$FI$6),"",VLOOKUP($FA959,MOM,LOOKUPS!H$12,0)*$FB$6+VLOOKUP($FA959,STREV,LOOKUPS!H$10,0)*$FC$6+VLOOKUP($FA959,LTREV,LOOKUPS!H$9,0)*$FD$6+VLOOKUP($FA959,CFP,LOOKUPS!H$6,0)*$FE$6+VLOOKUP($FA959,EP,LOOKUPS!H$8,0)*$FF$6+VLOOKUP($FA959,BM,LOOKUPS!H$5,0)*$FG$6+VLOOKUP($FA959,DIV,LOOKUPS!H$7,0)*$FH$6++VLOOKUP($FA959,SIZE,LOOKUPS!H$11,0)*$FI$6)</f>
        <v>0.62590000000000001</v>
      </c>
      <c r="FH959" s="1">
        <f>IF(ISERROR(VLOOKUP($FA959,MOM,LOOKUPS!I$12,0)*$FB$6+VLOOKUP($FA959,STREV,LOOKUPS!I$10,0)*$FC$6+VLOOKUP($FA959,LTREV,LOOKUPS!I$9,0)*$FD$6+VLOOKUP($FA959,CFP,LOOKUPS!I$6,0)*$FE$6+VLOOKUP($FA959,EP,LOOKUPS!I$8,0)*$FF$6+VLOOKUP($FA959,BM,LOOKUPS!I$5,0)*$FG$6+VLOOKUP($FA959,DIV,LOOKUPS!I$7,0)*$FH$6++VLOOKUP($FA959,SIZE,LOOKUPS!I$11,0)*$FI$6),"",VLOOKUP($FA959,MOM,LOOKUPS!I$12,0)*$FB$6+VLOOKUP($FA959,STREV,LOOKUPS!I$10,0)*$FC$6+VLOOKUP($FA959,LTREV,LOOKUPS!I$9,0)*$FD$6+VLOOKUP($FA959,CFP,LOOKUPS!I$6,0)*$FE$6+VLOOKUP($FA959,EP,LOOKUPS!I$8,0)*$FF$6+VLOOKUP($FA959,BM,LOOKUPS!I$5,0)*$FG$6+VLOOKUP($FA959,DIV,LOOKUPS!I$7,0)*$FH$6++VLOOKUP($FA959,SIZE,LOOKUPS!I$11,0)*$FI$6)</f>
        <v>1.1990000000000001</v>
      </c>
      <c r="FI959" s="1">
        <f>IF(ISERROR(VLOOKUP($FA959,MOM,LOOKUPS!J$12,0)*$FB$6+VLOOKUP($FA959,STREV,LOOKUPS!J$10,0)*$FC$6+VLOOKUP($FA959,LTREV,LOOKUPS!J$9,0)*$FD$6+VLOOKUP($FA959,CFP,LOOKUPS!J$6,0)*$FE$6+VLOOKUP($FA959,EP,LOOKUPS!J$8,0)*$FF$6+VLOOKUP($FA959,BM,LOOKUPS!J$5,0)*$FG$6+VLOOKUP($FA959,DIV,LOOKUPS!J$7,0)*$FH$6++VLOOKUP($FA959,SIZE,LOOKUPS!J$11,0)*$FI$6),"",VLOOKUP($FA959,MOM,LOOKUPS!J$12,0)*$FB$6+VLOOKUP($FA959,STREV,LOOKUPS!J$10,0)*$FC$6+VLOOKUP($FA959,LTREV,LOOKUPS!J$9,0)*$FD$6+VLOOKUP($FA959,CFP,LOOKUPS!J$6,0)*$FE$6+VLOOKUP($FA959,EP,LOOKUPS!J$8,0)*$FF$6+VLOOKUP($FA959,BM,LOOKUPS!J$5,0)*$FG$6+VLOOKUP($FA959,DIV,LOOKUPS!J$7,0)*$FH$6++VLOOKUP($FA959,SIZE,LOOKUPS!J$11,0)*$FI$6)</f>
        <v>0.79089999999999994</v>
      </c>
      <c r="FJ959" s="1">
        <f>IF(ISERROR(VLOOKUP($FA959,MOM,LOOKUPS!K$12,0)*$FB$6+VLOOKUP($FA959,STREV,LOOKUPS!K$10,0)*$FC$6+VLOOKUP($FA959,LTREV,LOOKUPS!K$9,0)*$FD$6+VLOOKUP($FA959,CFP,LOOKUPS!K$6,0)*$FE$6+VLOOKUP($FA959,EP,LOOKUPS!K$8,0)*$FF$6+VLOOKUP($FA959,BM,LOOKUPS!K$5,0)*$FG$6+VLOOKUP($FA959,DIV,LOOKUPS!K$7,0)*$FH$6++VLOOKUP($FA959,SIZE,LOOKUPS!K$11,0)*$FI$6),"",VLOOKUP($FA959,MOM,LOOKUPS!K$12,0)*$FB$6+VLOOKUP($FA959,STREV,LOOKUPS!K$10,0)*$FC$6+VLOOKUP($FA959,LTREV,LOOKUPS!K$9,0)*$FD$6+VLOOKUP($FA959,CFP,LOOKUPS!K$6,0)*$FE$6+VLOOKUP($FA959,EP,LOOKUPS!K$8,0)*$FF$6+VLOOKUP($FA959,BM,LOOKUPS!K$5,0)*$FG$6+VLOOKUP($FA959,DIV,LOOKUPS!K$7,0)*$FH$6++VLOOKUP($FA959,SIZE,LOOKUPS!K$11,0)*$FI$6)</f>
        <v>0.45550000000000007</v>
      </c>
      <c r="FK959" s="1">
        <f>IF(ISERROR(VLOOKUP($FA959,MOM,LOOKUPS!L$12,0)*$FB$6+VLOOKUP($FA959,STREV,LOOKUPS!L$10,0)*$FC$6+VLOOKUP($FA959,LTREV,LOOKUPS!L$9,0)*$FD$6+VLOOKUP($FA959,CFP,LOOKUPS!L$6,0)*$FE$6+VLOOKUP($FA959,EP,LOOKUPS!L$8,0)*$FF$6+VLOOKUP($FA959,BM,LOOKUPS!L$5,0)*$FG$6+VLOOKUP($FA959,DIV,LOOKUPS!L$7,0)*$FH$6++VLOOKUP($FA959,SIZE,LOOKUPS!L$11,0)*$FI$6),"",VLOOKUP($FA959,MOM,LOOKUPS!L$12,0)*$FB$6+VLOOKUP($FA959,STREV,LOOKUPS!L$10,0)*$FC$6+VLOOKUP($FA959,LTREV,LOOKUPS!L$9,0)*$FD$6+VLOOKUP($FA959,CFP,LOOKUPS!L$6,0)*$FE$6+VLOOKUP($FA959,EP,LOOKUPS!L$8,0)*$FF$6+VLOOKUP($FA959,BM,LOOKUPS!L$5,0)*$FG$6+VLOOKUP($FA959,DIV,LOOKUPS!L$7,0)*$FH$6++VLOOKUP($FA959,SIZE,LOOKUPS!L$11,0)*$FI$6)</f>
        <v>0.24059999999999998</v>
      </c>
    </row>
    <row r="960" spans="1:167" x14ac:dyDescent="0.3">
      <c r="A960" s="1">
        <v>200603</v>
      </c>
      <c r="B960" s="1">
        <v>4.59</v>
      </c>
      <c r="C960" s="1">
        <v>3.56</v>
      </c>
      <c r="D960" s="1">
        <v>3.25</v>
      </c>
      <c r="E960" s="1">
        <v>2.79</v>
      </c>
      <c r="F960" s="1">
        <v>3.38</v>
      </c>
      <c r="G960" s="1">
        <v>4.1900000000000004</v>
      </c>
      <c r="H960" s="1">
        <v>4.55</v>
      </c>
      <c r="I960" s="1">
        <v>4.3499999999999996</v>
      </c>
      <c r="J960" s="1">
        <v>5.18</v>
      </c>
      <c r="K960" s="1">
        <v>5.64</v>
      </c>
      <c r="M960" s="1">
        <v>200504</v>
      </c>
      <c r="N960" s="1">
        <v>-7.86</v>
      </c>
      <c r="O960" s="1">
        <v>-6.51</v>
      </c>
      <c r="P960" s="1">
        <v>-5.81</v>
      </c>
      <c r="Q960" s="1">
        <v>-4.22</v>
      </c>
      <c r="R960" s="1">
        <v>-4.72</v>
      </c>
      <c r="S960" s="1">
        <v>-5.05</v>
      </c>
      <c r="T960" s="1">
        <v>-4.53</v>
      </c>
      <c r="U960" s="1">
        <v>-3.74</v>
      </c>
      <c r="V960" s="1">
        <v>-4.95</v>
      </c>
      <c r="W960" s="1">
        <v>-6.62</v>
      </c>
      <c r="Y960" s="1">
        <v>201003</v>
      </c>
      <c r="Z960" s="1">
        <v>14.64</v>
      </c>
      <c r="AA960" s="1">
        <v>8.68</v>
      </c>
      <c r="AB960" s="1">
        <v>8.19</v>
      </c>
      <c r="AC960" s="1">
        <v>7.55</v>
      </c>
      <c r="AD960" s="1">
        <v>8.0299999999999994</v>
      </c>
      <c r="AE960" s="1">
        <v>6.99</v>
      </c>
      <c r="AF960" s="1">
        <v>6.18</v>
      </c>
      <c r="AG960" s="1">
        <v>6.03</v>
      </c>
      <c r="AH960" s="1">
        <v>5.5</v>
      </c>
      <c r="AI960" s="1">
        <v>7.69</v>
      </c>
      <c r="CA960" s="1">
        <v>200509</v>
      </c>
      <c r="CB960" s="1">
        <v>0.33</v>
      </c>
      <c r="CC960" s="1">
        <v>0.62</v>
      </c>
      <c r="CD960" s="1">
        <v>0.78</v>
      </c>
      <c r="CE960" s="1">
        <v>0.81</v>
      </c>
      <c r="CF960" s="1">
        <v>0.43</v>
      </c>
      <c r="CG960" s="1">
        <v>1.23</v>
      </c>
      <c r="CH960" s="1">
        <v>0.55000000000000004</v>
      </c>
      <c r="CI960" s="1">
        <v>0.76</v>
      </c>
      <c r="CJ960" s="1">
        <v>0.78</v>
      </c>
      <c r="CK960" s="1">
        <v>0.88</v>
      </c>
      <c r="CL960" s="1">
        <v>-0.09</v>
      </c>
      <c r="CM960" s="1">
        <v>1.1100000000000001</v>
      </c>
      <c r="CN960" s="1">
        <v>1.36</v>
      </c>
      <c r="CO960" s="1">
        <v>0.76</v>
      </c>
      <c r="CP960" s="1">
        <v>0.33</v>
      </c>
      <c r="CQ960" s="1">
        <v>0.63</v>
      </c>
      <c r="CR960" s="1">
        <v>0.88</v>
      </c>
      <c r="CS960" s="1">
        <v>1.19</v>
      </c>
      <c r="CT960" s="1">
        <v>0.44</v>
      </c>
      <c r="CV960" s="1">
        <v>200609</v>
      </c>
      <c r="CW960" s="1">
        <v>0.6</v>
      </c>
      <c r="CX960" s="1">
        <v>0.69</v>
      </c>
      <c r="CY960" s="1">
        <v>1.9</v>
      </c>
      <c r="CZ960" s="1">
        <v>1.72</v>
      </c>
      <c r="DA960" s="1">
        <v>0.13</v>
      </c>
      <c r="DB960" s="1">
        <v>1.8</v>
      </c>
      <c r="DC960" s="1">
        <v>1.75</v>
      </c>
      <c r="DD960" s="1">
        <v>1.8</v>
      </c>
      <c r="DE960" s="1">
        <v>1.83</v>
      </c>
      <c r="DF960" s="1">
        <v>-7.0000000000000007E-2</v>
      </c>
      <c r="DG960" s="1">
        <v>0.32</v>
      </c>
      <c r="DH960" s="1">
        <v>1.58</v>
      </c>
      <c r="DI960" s="1">
        <v>2.0499999999999998</v>
      </c>
      <c r="DJ960" s="1">
        <v>1.56</v>
      </c>
      <c r="DK960" s="1">
        <v>1.92</v>
      </c>
      <c r="DL960" s="1">
        <v>2.06</v>
      </c>
      <c r="DM960" s="1">
        <v>1.54</v>
      </c>
      <c r="DN960" s="1">
        <v>1.1599999999999999</v>
      </c>
      <c r="DO960" s="1">
        <v>2.65</v>
      </c>
      <c r="DQ960" s="1">
        <v>200509</v>
      </c>
      <c r="DR960" s="1">
        <v>-99.99</v>
      </c>
      <c r="DS960" s="1">
        <v>0.54</v>
      </c>
      <c r="DT960" s="1">
        <v>0.64</v>
      </c>
      <c r="DU960" s="1">
        <v>0.95</v>
      </c>
      <c r="DV960" s="1">
        <v>0.65</v>
      </c>
      <c r="DW960" s="1">
        <v>0.23</v>
      </c>
      <c r="DX960" s="1">
        <v>0.27</v>
      </c>
      <c r="DY960" s="1">
        <v>0.85</v>
      </c>
      <c r="DZ960" s="1">
        <v>1.07</v>
      </c>
      <c r="EA960" s="1">
        <v>0.88</v>
      </c>
      <c r="EB960" s="1">
        <v>-0.2</v>
      </c>
      <c r="EC960" s="1">
        <v>-0.36</v>
      </c>
      <c r="ED960" s="1">
        <v>0.99</v>
      </c>
      <c r="EE960" s="1">
        <v>0.47</v>
      </c>
      <c r="EF960" s="1">
        <v>0.04</v>
      </c>
      <c r="EG960" s="1">
        <v>0.97</v>
      </c>
      <c r="EH960" s="1">
        <v>0.73</v>
      </c>
      <c r="EI960" s="1">
        <v>1.73</v>
      </c>
      <c r="EJ960" s="1">
        <v>0.36</v>
      </c>
      <c r="EL960">
        <v>200509</v>
      </c>
      <c r="EM960">
        <v>0.49</v>
      </c>
      <c r="EN960">
        <v>-0.66</v>
      </c>
      <c r="EO960">
        <v>0.74</v>
      </c>
      <c r="EP960">
        <v>0.28999999999999998</v>
      </c>
      <c r="ER960" s="1">
        <v>200603</v>
      </c>
      <c r="ES960" s="1">
        <v>1.26</v>
      </c>
      <c r="EU960" s="1">
        <v>200504</v>
      </c>
      <c r="EV960" s="1">
        <v>-1.86</v>
      </c>
      <c r="EX960" s="1">
        <v>201003</v>
      </c>
      <c r="EY960" s="1">
        <v>4.28</v>
      </c>
      <c r="FA960" s="1">
        <v>200603</v>
      </c>
      <c r="FB960" s="1">
        <f>IF(ISERROR(VLOOKUP($FA960,MOM,LOOKUPS!C$12,0)*$FB$6+VLOOKUP($FA960,STREV,LOOKUPS!C$10,0)*$FC$6+VLOOKUP($FA960,LTREV,LOOKUPS!C$9,0)*$FD$6+VLOOKUP($FA960,CFP,LOOKUPS!C$6,0)*$FE$6+VLOOKUP($FA960,EP,LOOKUPS!C$8,0)*$FF$6+VLOOKUP($FA960,BM,LOOKUPS!C$5,0)*$FG$6+VLOOKUP($FA960,DIV,LOOKUPS!C$7,0)*$FH$6++VLOOKUP($FA960,SIZE,LOOKUPS!C$11,0)*$FI$6),"",VLOOKUP($FA960,MOM,LOOKUPS!C$12,0)*$FB$6+VLOOKUP($FA960,STREV,LOOKUPS!C$10,0)*$FC$6+VLOOKUP($FA960,LTREV,LOOKUPS!C$9,0)*$FD$6+VLOOKUP($FA960,CFP,LOOKUPS!C$6,0)*$FE$6+VLOOKUP($FA960,EP,LOOKUPS!C$8,0)*$FF$6+VLOOKUP($FA960,BM,LOOKUPS!C$5,0)*$FG$6+VLOOKUP($FA960,DIV,LOOKUPS!C$7,0)*$FH$6++VLOOKUP($FA960,SIZE,LOOKUPS!C$11,0)*$FI$6)</f>
        <v>4.8741000000000003</v>
      </c>
      <c r="FC960" s="1">
        <f>IF(ISERROR(VLOOKUP($FA960,MOM,LOOKUPS!D$12,0)*$FB$6+VLOOKUP($FA960,STREV,LOOKUPS!D$10,0)*$FC$6+VLOOKUP($FA960,LTREV,LOOKUPS!D$9,0)*$FD$6+VLOOKUP($FA960,CFP,LOOKUPS!D$6,0)*$FE$6+VLOOKUP($FA960,EP,LOOKUPS!D$8,0)*$FF$6+VLOOKUP($FA960,BM,LOOKUPS!D$5,0)*$FG$6+VLOOKUP($FA960,DIV,LOOKUPS!D$7,0)*$FH$6++VLOOKUP($FA960,SIZE,LOOKUPS!D$11,0)*$FI$6),"",VLOOKUP($FA960,MOM,LOOKUPS!D$12,0)*$FB$6+VLOOKUP($FA960,STREV,LOOKUPS!D$10,0)*$FC$6+VLOOKUP($FA960,LTREV,LOOKUPS!D$9,0)*$FD$6+VLOOKUP($FA960,CFP,LOOKUPS!D$6,0)*$FE$6+VLOOKUP($FA960,EP,LOOKUPS!D$8,0)*$FF$6+VLOOKUP($FA960,BM,LOOKUPS!D$5,0)*$FG$6+VLOOKUP($FA960,DIV,LOOKUPS!D$7,0)*$FH$6++VLOOKUP($FA960,SIZE,LOOKUPS!D$11,0)*$FI$6)</f>
        <v>3.8811999999999998</v>
      </c>
      <c r="FD960" s="1">
        <f>IF(ISERROR(VLOOKUP($FA960,MOM,LOOKUPS!E$12,0)*$FB$6+VLOOKUP($FA960,STREV,LOOKUPS!E$10,0)*$FC$6+VLOOKUP($FA960,LTREV,LOOKUPS!E$9,0)*$FD$6+VLOOKUP($FA960,CFP,LOOKUPS!E$6,0)*$FE$6+VLOOKUP($FA960,EP,LOOKUPS!E$8,0)*$FF$6+VLOOKUP($FA960,BM,LOOKUPS!E$5,0)*$FG$6+VLOOKUP($FA960,DIV,LOOKUPS!E$7,0)*$FH$6++VLOOKUP($FA960,SIZE,LOOKUPS!E$11,0)*$FI$6),"",VLOOKUP($FA960,MOM,LOOKUPS!E$12,0)*$FB$6+VLOOKUP($FA960,STREV,LOOKUPS!E$10,0)*$FC$6+VLOOKUP($FA960,LTREV,LOOKUPS!E$9,0)*$FD$6+VLOOKUP($FA960,CFP,LOOKUPS!E$6,0)*$FE$6+VLOOKUP($FA960,EP,LOOKUPS!E$8,0)*$FF$6+VLOOKUP($FA960,BM,LOOKUPS!E$5,0)*$FG$6+VLOOKUP($FA960,DIV,LOOKUPS!E$7,0)*$FH$6++VLOOKUP($FA960,SIZE,LOOKUPS!E$11,0)*$FI$6)</f>
        <v>3.3817000000000004</v>
      </c>
      <c r="FE960" s="1">
        <f>IF(ISERROR(VLOOKUP($FA960,MOM,LOOKUPS!F$12,0)*$FB$6+VLOOKUP($FA960,STREV,LOOKUPS!F$10,0)*$FC$6+VLOOKUP($FA960,LTREV,LOOKUPS!F$9,0)*$FD$6+VLOOKUP($FA960,CFP,LOOKUPS!F$6,0)*$FE$6+VLOOKUP($FA960,EP,LOOKUPS!F$8,0)*$FF$6+VLOOKUP($FA960,BM,LOOKUPS!F$5,0)*$FG$6+VLOOKUP($FA960,DIV,LOOKUPS!F$7,0)*$FH$6++VLOOKUP($FA960,SIZE,LOOKUPS!F$11,0)*$FI$6),"",VLOOKUP($FA960,MOM,LOOKUPS!F$12,0)*$FB$6+VLOOKUP($FA960,STREV,LOOKUPS!F$10,0)*$FC$6+VLOOKUP($FA960,LTREV,LOOKUPS!F$9,0)*$FD$6+VLOOKUP($FA960,CFP,LOOKUPS!F$6,0)*$FE$6+VLOOKUP($FA960,EP,LOOKUPS!F$8,0)*$FF$6+VLOOKUP($FA960,BM,LOOKUPS!F$5,0)*$FG$6+VLOOKUP($FA960,DIV,LOOKUPS!F$7,0)*$FH$6++VLOOKUP($FA960,SIZE,LOOKUPS!F$11,0)*$FI$6)</f>
        <v>3.8229000000000002</v>
      </c>
      <c r="FF960" s="1">
        <f>IF(ISERROR(VLOOKUP($FA960,MOM,LOOKUPS!G$12,0)*$FB$6+VLOOKUP($FA960,STREV,LOOKUPS!G$10,0)*$FC$6+VLOOKUP($FA960,LTREV,LOOKUPS!G$9,0)*$FD$6+VLOOKUP($FA960,CFP,LOOKUPS!G$6,0)*$FE$6+VLOOKUP($FA960,EP,LOOKUPS!G$8,0)*$FF$6+VLOOKUP($FA960,BM,LOOKUPS!G$5,0)*$FG$6+VLOOKUP($FA960,DIV,LOOKUPS!G$7,0)*$FH$6++VLOOKUP($FA960,SIZE,LOOKUPS!G$11,0)*$FI$6),"",VLOOKUP($FA960,MOM,LOOKUPS!G$12,0)*$FB$6+VLOOKUP($FA960,STREV,LOOKUPS!G$10,0)*$FC$6+VLOOKUP($FA960,LTREV,LOOKUPS!G$9,0)*$FD$6+VLOOKUP($FA960,CFP,LOOKUPS!G$6,0)*$FE$6+VLOOKUP($FA960,EP,LOOKUPS!G$8,0)*$FF$6+VLOOKUP($FA960,BM,LOOKUPS!G$5,0)*$FG$6+VLOOKUP($FA960,DIV,LOOKUPS!G$7,0)*$FH$6++VLOOKUP($FA960,SIZE,LOOKUPS!G$11,0)*$FI$6)</f>
        <v>3.6027000000000005</v>
      </c>
      <c r="FG960" s="1">
        <f>IF(ISERROR(VLOOKUP($FA960,MOM,LOOKUPS!H$12,0)*$FB$6+VLOOKUP($FA960,STREV,LOOKUPS!H$10,0)*$FC$6+VLOOKUP($FA960,LTREV,LOOKUPS!H$9,0)*$FD$6+VLOOKUP($FA960,CFP,LOOKUPS!H$6,0)*$FE$6+VLOOKUP($FA960,EP,LOOKUPS!H$8,0)*$FF$6+VLOOKUP($FA960,BM,LOOKUPS!H$5,0)*$FG$6+VLOOKUP($FA960,DIV,LOOKUPS!H$7,0)*$FH$6++VLOOKUP($FA960,SIZE,LOOKUPS!H$11,0)*$FI$6),"",VLOOKUP($FA960,MOM,LOOKUPS!H$12,0)*$FB$6+VLOOKUP($FA960,STREV,LOOKUPS!H$10,0)*$FC$6+VLOOKUP($FA960,LTREV,LOOKUPS!H$9,0)*$FD$6+VLOOKUP($FA960,CFP,LOOKUPS!H$6,0)*$FE$6+VLOOKUP($FA960,EP,LOOKUPS!H$8,0)*$FF$6+VLOOKUP($FA960,BM,LOOKUPS!H$5,0)*$FG$6+VLOOKUP($FA960,DIV,LOOKUPS!H$7,0)*$FH$6++VLOOKUP($FA960,SIZE,LOOKUPS!H$11,0)*$FI$6)</f>
        <v>3.4645000000000006</v>
      </c>
      <c r="FH960" s="1">
        <f>IF(ISERROR(VLOOKUP($FA960,MOM,LOOKUPS!I$12,0)*$FB$6+VLOOKUP($FA960,STREV,LOOKUPS!I$10,0)*$FC$6+VLOOKUP($FA960,LTREV,LOOKUPS!I$9,0)*$FD$6+VLOOKUP($FA960,CFP,LOOKUPS!I$6,0)*$FE$6+VLOOKUP($FA960,EP,LOOKUPS!I$8,0)*$FF$6+VLOOKUP($FA960,BM,LOOKUPS!I$5,0)*$FG$6+VLOOKUP($FA960,DIV,LOOKUPS!I$7,0)*$FH$6++VLOOKUP($FA960,SIZE,LOOKUPS!I$11,0)*$FI$6),"",VLOOKUP($FA960,MOM,LOOKUPS!I$12,0)*$FB$6+VLOOKUP($FA960,STREV,LOOKUPS!I$10,0)*$FC$6+VLOOKUP($FA960,LTREV,LOOKUPS!I$9,0)*$FD$6+VLOOKUP($FA960,CFP,LOOKUPS!I$6,0)*$FE$6+VLOOKUP($FA960,EP,LOOKUPS!I$8,0)*$FF$6+VLOOKUP($FA960,BM,LOOKUPS!I$5,0)*$FG$6+VLOOKUP($FA960,DIV,LOOKUPS!I$7,0)*$FH$6++VLOOKUP($FA960,SIZE,LOOKUPS!I$11,0)*$FI$6)</f>
        <v>3.5476999999999999</v>
      </c>
      <c r="FI960" s="1">
        <f>IF(ISERROR(VLOOKUP($FA960,MOM,LOOKUPS!J$12,0)*$FB$6+VLOOKUP($FA960,STREV,LOOKUPS!J$10,0)*$FC$6+VLOOKUP($FA960,LTREV,LOOKUPS!J$9,0)*$FD$6+VLOOKUP($FA960,CFP,LOOKUPS!J$6,0)*$FE$6+VLOOKUP($FA960,EP,LOOKUPS!J$8,0)*$FF$6+VLOOKUP($FA960,BM,LOOKUPS!J$5,0)*$FG$6+VLOOKUP($FA960,DIV,LOOKUPS!J$7,0)*$FH$6++VLOOKUP($FA960,SIZE,LOOKUPS!J$11,0)*$FI$6),"",VLOOKUP($FA960,MOM,LOOKUPS!J$12,0)*$FB$6+VLOOKUP($FA960,STREV,LOOKUPS!J$10,0)*$FC$6+VLOOKUP($FA960,LTREV,LOOKUPS!J$9,0)*$FD$6+VLOOKUP($FA960,CFP,LOOKUPS!J$6,0)*$FE$6+VLOOKUP($FA960,EP,LOOKUPS!J$8,0)*$FF$6+VLOOKUP($FA960,BM,LOOKUPS!J$5,0)*$FG$6+VLOOKUP($FA960,DIV,LOOKUPS!J$7,0)*$FH$6++VLOOKUP($FA960,SIZE,LOOKUPS!J$11,0)*$FI$6)</f>
        <v>4.2168000000000001</v>
      </c>
      <c r="FJ960" s="1">
        <f>IF(ISERROR(VLOOKUP($FA960,MOM,LOOKUPS!K$12,0)*$FB$6+VLOOKUP($FA960,STREV,LOOKUPS!K$10,0)*$FC$6+VLOOKUP($FA960,LTREV,LOOKUPS!K$9,0)*$FD$6+VLOOKUP($FA960,CFP,LOOKUPS!K$6,0)*$FE$6+VLOOKUP($FA960,EP,LOOKUPS!K$8,0)*$FF$6+VLOOKUP($FA960,BM,LOOKUPS!K$5,0)*$FG$6+VLOOKUP($FA960,DIV,LOOKUPS!K$7,0)*$FH$6++VLOOKUP($FA960,SIZE,LOOKUPS!K$11,0)*$FI$6),"",VLOOKUP($FA960,MOM,LOOKUPS!K$12,0)*$FB$6+VLOOKUP($FA960,STREV,LOOKUPS!K$10,0)*$FC$6+VLOOKUP($FA960,LTREV,LOOKUPS!K$9,0)*$FD$6+VLOOKUP($FA960,CFP,LOOKUPS!K$6,0)*$FE$6+VLOOKUP($FA960,EP,LOOKUPS!K$8,0)*$FF$6+VLOOKUP($FA960,BM,LOOKUPS!K$5,0)*$FG$6+VLOOKUP($FA960,DIV,LOOKUPS!K$7,0)*$FH$6++VLOOKUP($FA960,SIZE,LOOKUPS!K$11,0)*$FI$6)</f>
        <v>4.8487999999999998</v>
      </c>
      <c r="FK960" s="1">
        <f>IF(ISERROR(VLOOKUP($FA960,MOM,LOOKUPS!L$12,0)*$FB$6+VLOOKUP($FA960,STREV,LOOKUPS!L$10,0)*$FC$6+VLOOKUP($FA960,LTREV,LOOKUPS!L$9,0)*$FD$6+VLOOKUP($FA960,CFP,LOOKUPS!L$6,0)*$FE$6+VLOOKUP($FA960,EP,LOOKUPS!L$8,0)*$FF$6+VLOOKUP($FA960,BM,LOOKUPS!L$5,0)*$FG$6+VLOOKUP($FA960,DIV,LOOKUPS!L$7,0)*$FH$6++VLOOKUP($FA960,SIZE,LOOKUPS!L$11,0)*$FI$6),"",VLOOKUP($FA960,MOM,LOOKUPS!L$12,0)*$FB$6+VLOOKUP($FA960,STREV,LOOKUPS!L$10,0)*$FC$6+VLOOKUP($FA960,LTREV,LOOKUPS!L$9,0)*$FD$6+VLOOKUP($FA960,CFP,LOOKUPS!L$6,0)*$FE$6+VLOOKUP($FA960,EP,LOOKUPS!L$8,0)*$FF$6+VLOOKUP($FA960,BM,LOOKUPS!L$5,0)*$FG$6+VLOOKUP($FA960,DIV,LOOKUPS!L$7,0)*$FH$6++VLOOKUP($FA960,SIZE,LOOKUPS!L$11,0)*$FI$6)</f>
        <v>5.5091000000000001</v>
      </c>
    </row>
    <row r="961" spans="1:167" x14ac:dyDescent="0.3">
      <c r="A961" s="1">
        <v>200604</v>
      </c>
      <c r="B961" s="1">
        <v>0.71</v>
      </c>
      <c r="C961" s="1">
        <v>0.15</v>
      </c>
      <c r="D961" s="1">
        <v>0.72</v>
      </c>
      <c r="E961" s="1">
        <v>0.42</v>
      </c>
      <c r="F961" s="1">
        <v>0.25</v>
      </c>
      <c r="G961" s="1">
        <v>-0.34</v>
      </c>
      <c r="H961" s="1">
        <v>0.48</v>
      </c>
      <c r="I961" s="1">
        <v>1.04</v>
      </c>
      <c r="J961" s="1">
        <v>1.33</v>
      </c>
      <c r="K961" s="1">
        <v>1.02</v>
      </c>
      <c r="M961" s="1">
        <v>200505</v>
      </c>
      <c r="N961" s="1">
        <v>8.35</v>
      </c>
      <c r="O961" s="1">
        <v>5.18</v>
      </c>
      <c r="P961" s="1">
        <v>4.9800000000000004</v>
      </c>
      <c r="Q961" s="1">
        <v>6.34</v>
      </c>
      <c r="R961" s="1">
        <v>4.4400000000000004</v>
      </c>
      <c r="S961" s="1">
        <v>3.86</v>
      </c>
      <c r="T961" s="1">
        <v>3.6</v>
      </c>
      <c r="U961" s="1">
        <v>4.2300000000000004</v>
      </c>
      <c r="V961" s="1">
        <v>2.86</v>
      </c>
      <c r="W961" s="1">
        <v>3.72</v>
      </c>
      <c r="Y961" s="1">
        <v>201004</v>
      </c>
      <c r="Z961" s="1">
        <v>16.12</v>
      </c>
      <c r="AA961" s="1">
        <v>12.51</v>
      </c>
      <c r="AB961" s="1">
        <v>8.2200000000000006</v>
      </c>
      <c r="AC961" s="1">
        <v>6.78</v>
      </c>
      <c r="AD961" s="1">
        <v>5.93</v>
      </c>
      <c r="AE961" s="1">
        <v>4.99</v>
      </c>
      <c r="AF961" s="1">
        <v>4.43</v>
      </c>
      <c r="AG961" s="1">
        <v>3.77</v>
      </c>
      <c r="AH961" s="1">
        <v>3.74</v>
      </c>
      <c r="AI961" s="1">
        <v>3.7</v>
      </c>
      <c r="CA961" s="1">
        <v>200510</v>
      </c>
      <c r="CB961" s="1">
        <v>-7.66</v>
      </c>
      <c r="CC961" s="1">
        <v>-3.7</v>
      </c>
      <c r="CD961" s="1">
        <v>-2.88</v>
      </c>
      <c r="CE961" s="1">
        <v>-2.57</v>
      </c>
      <c r="CF961" s="1">
        <v>-3.62</v>
      </c>
      <c r="CG961" s="1">
        <v>-3.04</v>
      </c>
      <c r="CH961" s="1">
        <v>-2.94</v>
      </c>
      <c r="CI961" s="1">
        <v>-2.72</v>
      </c>
      <c r="CJ961" s="1">
        <v>-2.84</v>
      </c>
      <c r="CK961" s="1">
        <v>-4.26</v>
      </c>
      <c r="CL961" s="1">
        <v>-2.89</v>
      </c>
      <c r="CM961" s="1">
        <v>-3.89</v>
      </c>
      <c r="CN961" s="1">
        <v>-2.16</v>
      </c>
      <c r="CO961" s="1">
        <v>-2.95</v>
      </c>
      <c r="CP961" s="1">
        <v>-2.93</v>
      </c>
      <c r="CQ961" s="1">
        <v>-3.55</v>
      </c>
      <c r="CR961" s="1">
        <v>-1.94</v>
      </c>
      <c r="CS961" s="1">
        <v>-2.21</v>
      </c>
      <c r="CT961" s="1">
        <v>-3.35</v>
      </c>
      <c r="CV961" s="1">
        <v>200610</v>
      </c>
      <c r="CW961" s="1">
        <v>5.55</v>
      </c>
      <c r="CX961" s="1">
        <v>4.63</v>
      </c>
      <c r="CY961" s="1">
        <v>3.81</v>
      </c>
      <c r="CZ961" s="1">
        <v>4</v>
      </c>
      <c r="DA961" s="1">
        <v>4.79</v>
      </c>
      <c r="DB961" s="1">
        <v>4.1100000000000003</v>
      </c>
      <c r="DC961" s="1">
        <v>3.87</v>
      </c>
      <c r="DD961" s="1">
        <v>3.8</v>
      </c>
      <c r="DE961" s="1">
        <v>4.0599999999999996</v>
      </c>
      <c r="DF961" s="1">
        <v>5.34</v>
      </c>
      <c r="DG961" s="1">
        <v>4.2699999999999996</v>
      </c>
      <c r="DH961" s="1">
        <v>4.37</v>
      </c>
      <c r="DI961" s="1">
        <v>3.82</v>
      </c>
      <c r="DJ961" s="1">
        <v>3.89</v>
      </c>
      <c r="DK961" s="1">
        <v>3.85</v>
      </c>
      <c r="DL961" s="1">
        <v>3.7</v>
      </c>
      <c r="DM961" s="1">
        <v>3.89</v>
      </c>
      <c r="DN961" s="1">
        <v>3.62</v>
      </c>
      <c r="DO961" s="1">
        <v>4.5999999999999996</v>
      </c>
      <c r="DQ961" s="1">
        <v>200510</v>
      </c>
      <c r="DR961" s="1">
        <v>-99.99</v>
      </c>
      <c r="DS961" s="1">
        <v>-3.44</v>
      </c>
      <c r="DT961" s="1">
        <v>-3.03</v>
      </c>
      <c r="DU961" s="1">
        <v>-2.0299999999999998</v>
      </c>
      <c r="DV961" s="1">
        <v>-3.53</v>
      </c>
      <c r="DW961" s="1">
        <v>-2.94</v>
      </c>
      <c r="DX961" s="1">
        <v>-3.02</v>
      </c>
      <c r="DY961" s="1">
        <v>-2.61</v>
      </c>
      <c r="DZ961" s="1">
        <v>-1.78</v>
      </c>
      <c r="EA961" s="1">
        <v>-3.79</v>
      </c>
      <c r="EB961" s="1">
        <v>-2.58</v>
      </c>
      <c r="EC961" s="1">
        <v>-2.71</v>
      </c>
      <c r="ED961" s="1">
        <v>-3.25</v>
      </c>
      <c r="EE961" s="1">
        <v>-3.34</v>
      </c>
      <c r="EF961" s="1">
        <v>-2.68</v>
      </c>
      <c r="EG961" s="1">
        <v>-2.74</v>
      </c>
      <c r="EH961" s="1">
        <v>-2.4700000000000002</v>
      </c>
      <c r="EI961" s="1">
        <v>-2.42</v>
      </c>
      <c r="EJ961" s="1">
        <v>-1.0900000000000001</v>
      </c>
      <c r="EL961">
        <v>200510</v>
      </c>
      <c r="EM961">
        <v>-2.02</v>
      </c>
      <c r="EN961">
        <v>-1.19</v>
      </c>
      <c r="EO961">
        <v>0.45</v>
      </c>
      <c r="EP961">
        <v>0.27</v>
      </c>
      <c r="ER961" s="1">
        <v>200604</v>
      </c>
      <c r="ES961" s="1">
        <v>0.61</v>
      </c>
      <c r="EU961" s="1">
        <v>200505</v>
      </c>
      <c r="EV961" s="1">
        <v>3.17</v>
      </c>
      <c r="EX961" s="1">
        <v>201004</v>
      </c>
      <c r="EY961" s="1">
        <v>4.78</v>
      </c>
      <c r="FA961" s="1">
        <v>200604</v>
      </c>
      <c r="FB961" s="1">
        <f>IF(ISERROR(VLOOKUP($FA961,MOM,LOOKUPS!C$12,0)*$FB$6+VLOOKUP($FA961,STREV,LOOKUPS!C$10,0)*$FC$6+VLOOKUP($FA961,LTREV,LOOKUPS!C$9,0)*$FD$6+VLOOKUP($FA961,CFP,LOOKUPS!C$6,0)*$FE$6+VLOOKUP($FA961,EP,LOOKUPS!C$8,0)*$FF$6+VLOOKUP($FA961,BM,LOOKUPS!C$5,0)*$FG$6+VLOOKUP($FA961,DIV,LOOKUPS!C$7,0)*$FH$6++VLOOKUP($FA961,SIZE,LOOKUPS!C$11,0)*$FI$6),"",VLOOKUP($FA961,MOM,LOOKUPS!C$12,0)*$FB$6+VLOOKUP($FA961,STREV,LOOKUPS!C$10,0)*$FC$6+VLOOKUP($FA961,LTREV,LOOKUPS!C$9,0)*$FD$6+VLOOKUP($FA961,CFP,LOOKUPS!C$6,0)*$FE$6+VLOOKUP($FA961,EP,LOOKUPS!C$8,0)*$FF$6+VLOOKUP($FA961,BM,LOOKUPS!C$5,0)*$FG$6+VLOOKUP($FA961,DIV,LOOKUPS!C$7,0)*$FH$6++VLOOKUP($FA961,SIZE,LOOKUPS!C$11,0)*$FI$6)</f>
        <v>0.12290000000000001</v>
      </c>
      <c r="FC961" s="1">
        <f>IF(ISERROR(VLOOKUP($FA961,MOM,LOOKUPS!D$12,0)*$FB$6+VLOOKUP($FA961,STREV,LOOKUPS!D$10,0)*$FC$6+VLOOKUP($FA961,LTREV,LOOKUPS!D$9,0)*$FD$6+VLOOKUP($FA961,CFP,LOOKUPS!D$6,0)*$FE$6+VLOOKUP($FA961,EP,LOOKUPS!D$8,0)*$FF$6+VLOOKUP($FA961,BM,LOOKUPS!D$5,0)*$FG$6+VLOOKUP($FA961,DIV,LOOKUPS!D$7,0)*$FH$6++VLOOKUP($FA961,SIZE,LOOKUPS!D$11,0)*$FI$6),"",VLOOKUP($FA961,MOM,LOOKUPS!D$12,0)*$FB$6+VLOOKUP($FA961,STREV,LOOKUPS!D$10,0)*$FC$6+VLOOKUP($FA961,LTREV,LOOKUPS!D$9,0)*$FD$6+VLOOKUP($FA961,CFP,LOOKUPS!D$6,0)*$FE$6+VLOOKUP($FA961,EP,LOOKUPS!D$8,0)*$FF$6+VLOOKUP($FA961,BM,LOOKUPS!D$5,0)*$FG$6+VLOOKUP($FA961,DIV,LOOKUPS!D$7,0)*$FH$6++VLOOKUP($FA961,SIZE,LOOKUPS!D$11,0)*$FI$6)</f>
        <v>0.42470000000000002</v>
      </c>
      <c r="FD961" s="1">
        <f>IF(ISERROR(VLOOKUP($FA961,MOM,LOOKUPS!E$12,0)*$FB$6+VLOOKUP($FA961,STREV,LOOKUPS!E$10,0)*$FC$6+VLOOKUP($FA961,LTREV,LOOKUPS!E$9,0)*$FD$6+VLOOKUP($FA961,CFP,LOOKUPS!E$6,0)*$FE$6+VLOOKUP($FA961,EP,LOOKUPS!E$8,0)*$FF$6+VLOOKUP($FA961,BM,LOOKUPS!E$5,0)*$FG$6+VLOOKUP($FA961,DIV,LOOKUPS!E$7,0)*$FH$6++VLOOKUP($FA961,SIZE,LOOKUPS!E$11,0)*$FI$6),"",VLOOKUP($FA961,MOM,LOOKUPS!E$12,0)*$FB$6+VLOOKUP($FA961,STREV,LOOKUPS!E$10,0)*$FC$6+VLOOKUP($FA961,LTREV,LOOKUPS!E$9,0)*$FD$6+VLOOKUP($FA961,CFP,LOOKUPS!E$6,0)*$FE$6+VLOOKUP($FA961,EP,LOOKUPS!E$8,0)*$FF$6+VLOOKUP($FA961,BM,LOOKUPS!E$5,0)*$FG$6+VLOOKUP($FA961,DIV,LOOKUPS!E$7,0)*$FH$6++VLOOKUP($FA961,SIZE,LOOKUPS!E$11,0)*$FI$6)</f>
        <v>0.60270000000000001</v>
      </c>
      <c r="FE961" s="1">
        <f>IF(ISERROR(VLOOKUP($FA961,MOM,LOOKUPS!F$12,0)*$FB$6+VLOOKUP($FA961,STREV,LOOKUPS!F$10,0)*$FC$6+VLOOKUP($FA961,LTREV,LOOKUPS!F$9,0)*$FD$6+VLOOKUP($FA961,CFP,LOOKUPS!F$6,0)*$FE$6+VLOOKUP($FA961,EP,LOOKUPS!F$8,0)*$FF$6+VLOOKUP($FA961,BM,LOOKUPS!F$5,0)*$FG$6+VLOOKUP($FA961,DIV,LOOKUPS!F$7,0)*$FH$6++VLOOKUP($FA961,SIZE,LOOKUPS!F$11,0)*$FI$6),"",VLOOKUP($FA961,MOM,LOOKUPS!F$12,0)*$FB$6+VLOOKUP($FA961,STREV,LOOKUPS!F$10,0)*$FC$6+VLOOKUP($FA961,LTREV,LOOKUPS!F$9,0)*$FD$6+VLOOKUP($FA961,CFP,LOOKUPS!F$6,0)*$FE$6+VLOOKUP($FA961,EP,LOOKUPS!F$8,0)*$FF$6+VLOOKUP($FA961,BM,LOOKUPS!F$5,0)*$FG$6+VLOOKUP($FA961,DIV,LOOKUPS!F$7,0)*$FH$6++VLOOKUP($FA961,SIZE,LOOKUPS!F$11,0)*$FI$6)</f>
        <v>1.0789000000000002</v>
      </c>
      <c r="FF961" s="1">
        <f>IF(ISERROR(VLOOKUP($FA961,MOM,LOOKUPS!G$12,0)*$FB$6+VLOOKUP($FA961,STREV,LOOKUPS!G$10,0)*$FC$6+VLOOKUP($FA961,LTREV,LOOKUPS!G$9,0)*$FD$6+VLOOKUP($FA961,CFP,LOOKUPS!G$6,0)*$FE$6+VLOOKUP($FA961,EP,LOOKUPS!G$8,0)*$FF$6+VLOOKUP($FA961,BM,LOOKUPS!G$5,0)*$FG$6+VLOOKUP($FA961,DIV,LOOKUPS!G$7,0)*$FH$6++VLOOKUP($FA961,SIZE,LOOKUPS!G$11,0)*$FI$6),"",VLOOKUP($FA961,MOM,LOOKUPS!G$12,0)*$FB$6+VLOOKUP($FA961,STREV,LOOKUPS!G$10,0)*$FC$6+VLOOKUP($FA961,LTREV,LOOKUPS!G$9,0)*$FD$6+VLOOKUP($FA961,CFP,LOOKUPS!G$6,0)*$FE$6+VLOOKUP($FA961,EP,LOOKUPS!G$8,0)*$FF$6+VLOOKUP($FA961,BM,LOOKUPS!G$5,0)*$FG$6+VLOOKUP($FA961,DIV,LOOKUPS!G$7,0)*$FH$6++VLOOKUP($FA961,SIZE,LOOKUPS!G$11,0)*$FI$6)</f>
        <v>0.50530000000000008</v>
      </c>
      <c r="FG961" s="1">
        <f>IF(ISERROR(VLOOKUP($FA961,MOM,LOOKUPS!H$12,0)*$FB$6+VLOOKUP($FA961,STREV,LOOKUPS!H$10,0)*$FC$6+VLOOKUP($FA961,LTREV,LOOKUPS!H$9,0)*$FD$6+VLOOKUP($FA961,CFP,LOOKUPS!H$6,0)*$FE$6+VLOOKUP($FA961,EP,LOOKUPS!H$8,0)*$FF$6+VLOOKUP($FA961,BM,LOOKUPS!H$5,0)*$FG$6+VLOOKUP($FA961,DIV,LOOKUPS!H$7,0)*$FH$6++VLOOKUP($FA961,SIZE,LOOKUPS!H$11,0)*$FI$6),"",VLOOKUP($FA961,MOM,LOOKUPS!H$12,0)*$FB$6+VLOOKUP($FA961,STREV,LOOKUPS!H$10,0)*$FC$6+VLOOKUP($FA961,LTREV,LOOKUPS!H$9,0)*$FD$6+VLOOKUP($FA961,CFP,LOOKUPS!H$6,0)*$FE$6+VLOOKUP($FA961,EP,LOOKUPS!H$8,0)*$FF$6+VLOOKUP($FA961,BM,LOOKUPS!H$5,0)*$FG$6+VLOOKUP($FA961,DIV,LOOKUPS!H$7,0)*$FH$6++VLOOKUP($FA961,SIZE,LOOKUPS!H$11,0)*$FI$6)</f>
        <v>0.51300000000000001</v>
      </c>
      <c r="FH961" s="1">
        <f>IF(ISERROR(VLOOKUP($FA961,MOM,LOOKUPS!I$12,0)*$FB$6+VLOOKUP($FA961,STREV,LOOKUPS!I$10,0)*$FC$6+VLOOKUP($FA961,LTREV,LOOKUPS!I$9,0)*$FD$6+VLOOKUP($FA961,CFP,LOOKUPS!I$6,0)*$FE$6+VLOOKUP($FA961,EP,LOOKUPS!I$8,0)*$FF$6+VLOOKUP($FA961,BM,LOOKUPS!I$5,0)*$FG$6+VLOOKUP($FA961,DIV,LOOKUPS!I$7,0)*$FH$6++VLOOKUP($FA961,SIZE,LOOKUPS!I$11,0)*$FI$6),"",VLOOKUP($FA961,MOM,LOOKUPS!I$12,0)*$FB$6+VLOOKUP($FA961,STREV,LOOKUPS!I$10,0)*$FC$6+VLOOKUP($FA961,LTREV,LOOKUPS!I$9,0)*$FD$6+VLOOKUP($FA961,CFP,LOOKUPS!I$6,0)*$FE$6+VLOOKUP($FA961,EP,LOOKUPS!I$8,0)*$FF$6+VLOOKUP($FA961,BM,LOOKUPS!I$5,0)*$FG$6+VLOOKUP($FA961,DIV,LOOKUPS!I$7,0)*$FH$6++VLOOKUP($FA961,SIZE,LOOKUPS!I$11,0)*$FI$6)</f>
        <v>0.35930000000000006</v>
      </c>
      <c r="FI961" s="1">
        <f>IF(ISERROR(VLOOKUP($FA961,MOM,LOOKUPS!J$12,0)*$FB$6+VLOOKUP($FA961,STREV,LOOKUPS!J$10,0)*$FC$6+VLOOKUP($FA961,LTREV,LOOKUPS!J$9,0)*$FD$6+VLOOKUP($FA961,CFP,LOOKUPS!J$6,0)*$FE$6+VLOOKUP($FA961,EP,LOOKUPS!J$8,0)*$FF$6+VLOOKUP($FA961,BM,LOOKUPS!J$5,0)*$FG$6+VLOOKUP($FA961,DIV,LOOKUPS!J$7,0)*$FH$6++VLOOKUP($FA961,SIZE,LOOKUPS!J$11,0)*$FI$6),"",VLOOKUP($FA961,MOM,LOOKUPS!J$12,0)*$FB$6+VLOOKUP($FA961,STREV,LOOKUPS!J$10,0)*$FC$6+VLOOKUP($FA961,LTREV,LOOKUPS!J$9,0)*$FD$6+VLOOKUP($FA961,CFP,LOOKUPS!J$6,0)*$FE$6+VLOOKUP($FA961,EP,LOOKUPS!J$8,0)*$FF$6+VLOOKUP($FA961,BM,LOOKUPS!J$5,0)*$FG$6+VLOOKUP($FA961,DIV,LOOKUPS!J$7,0)*$FH$6++VLOOKUP($FA961,SIZE,LOOKUPS!J$11,0)*$FI$6)</f>
        <v>0.97870000000000001</v>
      </c>
      <c r="FJ961" s="1">
        <f>IF(ISERROR(VLOOKUP($FA961,MOM,LOOKUPS!K$12,0)*$FB$6+VLOOKUP($FA961,STREV,LOOKUPS!K$10,0)*$FC$6+VLOOKUP($FA961,LTREV,LOOKUPS!K$9,0)*$FD$6+VLOOKUP($FA961,CFP,LOOKUPS!K$6,0)*$FE$6+VLOOKUP($FA961,EP,LOOKUPS!K$8,0)*$FF$6+VLOOKUP($FA961,BM,LOOKUPS!K$5,0)*$FG$6+VLOOKUP($FA961,DIV,LOOKUPS!K$7,0)*$FH$6++VLOOKUP($FA961,SIZE,LOOKUPS!K$11,0)*$FI$6),"",VLOOKUP($FA961,MOM,LOOKUPS!K$12,0)*$FB$6+VLOOKUP($FA961,STREV,LOOKUPS!K$10,0)*$FC$6+VLOOKUP($FA961,LTREV,LOOKUPS!K$9,0)*$FD$6+VLOOKUP($FA961,CFP,LOOKUPS!K$6,0)*$FE$6+VLOOKUP($FA961,EP,LOOKUPS!K$8,0)*$FF$6+VLOOKUP($FA961,BM,LOOKUPS!K$5,0)*$FG$6+VLOOKUP($FA961,DIV,LOOKUPS!K$7,0)*$FH$6++VLOOKUP($FA961,SIZE,LOOKUPS!K$11,0)*$FI$6)</f>
        <v>1.0843</v>
      </c>
      <c r="FK961" s="1">
        <f>IF(ISERROR(VLOOKUP($FA961,MOM,LOOKUPS!L$12,0)*$FB$6+VLOOKUP($FA961,STREV,LOOKUPS!L$10,0)*$FC$6+VLOOKUP($FA961,LTREV,LOOKUPS!L$9,0)*$FD$6+VLOOKUP($FA961,CFP,LOOKUPS!L$6,0)*$FE$6+VLOOKUP($FA961,EP,LOOKUPS!L$8,0)*$FF$6+VLOOKUP($FA961,BM,LOOKUPS!L$5,0)*$FG$6+VLOOKUP($FA961,DIV,LOOKUPS!L$7,0)*$FH$6++VLOOKUP($FA961,SIZE,LOOKUPS!L$11,0)*$FI$6),"",VLOOKUP($FA961,MOM,LOOKUPS!L$12,0)*$FB$6+VLOOKUP($FA961,STREV,LOOKUPS!L$10,0)*$FC$6+VLOOKUP($FA961,LTREV,LOOKUPS!L$9,0)*$FD$6+VLOOKUP($FA961,CFP,LOOKUPS!L$6,0)*$FE$6+VLOOKUP($FA961,EP,LOOKUPS!L$8,0)*$FF$6+VLOOKUP($FA961,BM,LOOKUPS!L$5,0)*$FG$6+VLOOKUP($FA961,DIV,LOOKUPS!L$7,0)*$FH$6++VLOOKUP($FA961,SIZE,LOOKUPS!L$11,0)*$FI$6)</f>
        <v>0.91620000000000013</v>
      </c>
    </row>
    <row r="962" spans="1:167" x14ac:dyDescent="0.3">
      <c r="A962" s="1">
        <v>200605</v>
      </c>
      <c r="B962" s="1">
        <v>-5.94</v>
      </c>
      <c r="C962" s="1">
        <v>-2.64</v>
      </c>
      <c r="D962" s="1">
        <v>-3.8</v>
      </c>
      <c r="E962" s="1">
        <v>-3.11</v>
      </c>
      <c r="F962" s="1">
        <v>-3.08</v>
      </c>
      <c r="G962" s="1">
        <v>-3.28</v>
      </c>
      <c r="H962" s="1">
        <v>-4.22</v>
      </c>
      <c r="I962" s="1">
        <v>-4.54</v>
      </c>
      <c r="J962" s="1">
        <v>-5.67</v>
      </c>
      <c r="K962" s="1">
        <v>-8.8000000000000007</v>
      </c>
      <c r="M962" s="1">
        <v>200506</v>
      </c>
      <c r="N962" s="1">
        <v>4.43</v>
      </c>
      <c r="O962" s="1">
        <v>3.68</v>
      </c>
      <c r="P962" s="1">
        <v>3.55</v>
      </c>
      <c r="Q962" s="1">
        <v>4.2699999999999996</v>
      </c>
      <c r="R962" s="1">
        <v>3.19</v>
      </c>
      <c r="S962" s="1">
        <v>2.64</v>
      </c>
      <c r="T962" s="1">
        <v>4.0999999999999996</v>
      </c>
      <c r="U962" s="1">
        <v>3.46</v>
      </c>
      <c r="V962" s="1">
        <v>2.71</v>
      </c>
      <c r="W962" s="1">
        <v>2.17</v>
      </c>
      <c r="Y962" s="1">
        <v>201005</v>
      </c>
      <c r="Z962" s="1">
        <v>-12.23</v>
      </c>
      <c r="AA962" s="1">
        <v>-8.82</v>
      </c>
      <c r="AB962" s="1">
        <v>-6.99</v>
      </c>
      <c r="AC962" s="1">
        <v>-7.02</v>
      </c>
      <c r="AD962" s="1">
        <v>-7.2</v>
      </c>
      <c r="AE962" s="1">
        <v>-6.63</v>
      </c>
      <c r="AF962" s="1">
        <v>-6.78</v>
      </c>
      <c r="AG962" s="1">
        <v>-7.33</v>
      </c>
      <c r="AH962" s="1">
        <v>-7.08</v>
      </c>
      <c r="AI962" s="1">
        <v>-7.19</v>
      </c>
      <c r="CA962" s="1">
        <v>200511</v>
      </c>
      <c r="CB962" s="1">
        <v>3.87</v>
      </c>
      <c r="CC962" s="1">
        <v>3.92</v>
      </c>
      <c r="CD962" s="1">
        <v>3.8</v>
      </c>
      <c r="CE962" s="1">
        <v>3.22</v>
      </c>
      <c r="CF962" s="1">
        <v>4.2300000000000004</v>
      </c>
      <c r="CG962" s="1">
        <v>3.47</v>
      </c>
      <c r="CH962" s="1">
        <v>4.01</v>
      </c>
      <c r="CI962" s="1">
        <v>3.63</v>
      </c>
      <c r="CJ962" s="1">
        <v>2.92</v>
      </c>
      <c r="CK962" s="1">
        <v>4.3099999999999996</v>
      </c>
      <c r="CL962" s="1">
        <v>4.1399999999999997</v>
      </c>
      <c r="CM962" s="1">
        <v>3.12</v>
      </c>
      <c r="CN962" s="1">
        <v>3.83</v>
      </c>
      <c r="CO962" s="1">
        <v>4.4000000000000004</v>
      </c>
      <c r="CP962" s="1">
        <v>3.61</v>
      </c>
      <c r="CQ962" s="1">
        <v>3.3</v>
      </c>
      <c r="CR962" s="1">
        <v>3.94</v>
      </c>
      <c r="CS962" s="1">
        <v>3.22</v>
      </c>
      <c r="CT962" s="1">
        <v>2.68</v>
      </c>
      <c r="CV962" s="1">
        <v>200611</v>
      </c>
      <c r="CW962" s="1">
        <v>2.93</v>
      </c>
      <c r="CX962" s="1">
        <v>2.75</v>
      </c>
      <c r="CY962" s="1">
        <v>2.25</v>
      </c>
      <c r="CZ962" s="1">
        <v>1.87</v>
      </c>
      <c r="DA962" s="1">
        <v>3.17</v>
      </c>
      <c r="DB962" s="1">
        <v>1.72</v>
      </c>
      <c r="DC962" s="1">
        <v>2.54</v>
      </c>
      <c r="DD962" s="1">
        <v>2.1</v>
      </c>
      <c r="DE962" s="1">
        <v>1.94</v>
      </c>
      <c r="DF962" s="1">
        <v>2.33</v>
      </c>
      <c r="DG962" s="1">
        <v>3.96</v>
      </c>
      <c r="DH962" s="1">
        <v>2.0699999999999998</v>
      </c>
      <c r="DI962" s="1">
        <v>1.34</v>
      </c>
      <c r="DJ962" s="1">
        <v>2.42</v>
      </c>
      <c r="DK962" s="1">
        <v>2.64</v>
      </c>
      <c r="DL962" s="1">
        <v>2.4500000000000002</v>
      </c>
      <c r="DM962" s="1">
        <v>1.75</v>
      </c>
      <c r="DN962" s="1">
        <v>2.0499999999999998</v>
      </c>
      <c r="DO962" s="1">
        <v>1.8</v>
      </c>
      <c r="DQ962" s="1">
        <v>200511</v>
      </c>
      <c r="DR962" s="1">
        <v>-99.99</v>
      </c>
      <c r="DS962" s="1">
        <v>3.23</v>
      </c>
      <c r="DT962" s="1">
        <v>4.88</v>
      </c>
      <c r="DU962" s="1">
        <v>4.13</v>
      </c>
      <c r="DV962" s="1">
        <v>3.04</v>
      </c>
      <c r="DW962" s="1">
        <v>4.76</v>
      </c>
      <c r="DX962" s="1">
        <v>5.33</v>
      </c>
      <c r="DY962" s="1">
        <v>4.3499999999999996</v>
      </c>
      <c r="DZ962" s="1">
        <v>3.83</v>
      </c>
      <c r="EA962" s="1">
        <v>2.41</v>
      </c>
      <c r="EB962" s="1">
        <v>5.38</v>
      </c>
      <c r="EC962" s="1">
        <v>4.75</v>
      </c>
      <c r="ED962" s="1">
        <v>4.76</v>
      </c>
      <c r="EE962" s="1">
        <v>4.91</v>
      </c>
      <c r="EF962" s="1">
        <v>5.79</v>
      </c>
      <c r="EG962" s="1">
        <v>4.0599999999999996</v>
      </c>
      <c r="EH962" s="1">
        <v>4.6500000000000004</v>
      </c>
      <c r="EI962" s="1">
        <v>4.1900000000000004</v>
      </c>
      <c r="EJ962" s="1">
        <v>3.45</v>
      </c>
      <c r="EL962">
        <v>200511</v>
      </c>
      <c r="EM962">
        <v>3.61</v>
      </c>
      <c r="EN962">
        <v>0.97</v>
      </c>
      <c r="EO962">
        <v>-1.1599999999999999</v>
      </c>
      <c r="EP962">
        <v>0.31</v>
      </c>
      <c r="ER962" s="1">
        <v>200605</v>
      </c>
      <c r="ES962" s="1">
        <v>-3.65</v>
      </c>
      <c r="EU962" s="1">
        <v>200506</v>
      </c>
      <c r="EV962" s="1">
        <v>0.03</v>
      </c>
      <c r="EX962" s="1">
        <v>201005</v>
      </c>
      <c r="EY962" s="1">
        <v>-2.93</v>
      </c>
      <c r="FA962" s="1">
        <v>200605</v>
      </c>
      <c r="FB962" s="1">
        <f>IF(ISERROR(VLOOKUP($FA962,MOM,LOOKUPS!C$12,0)*$FB$6+VLOOKUP($FA962,STREV,LOOKUPS!C$10,0)*$FC$6+VLOOKUP($FA962,LTREV,LOOKUPS!C$9,0)*$FD$6+VLOOKUP($FA962,CFP,LOOKUPS!C$6,0)*$FE$6+VLOOKUP($FA962,EP,LOOKUPS!C$8,0)*$FF$6+VLOOKUP($FA962,BM,LOOKUPS!C$5,0)*$FG$6+VLOOKUP($FA962,DIV,LOOKUPS!C$7,0)*$FH$6++VLOOKUP($FA962,SIZE,LOOKUPS!C$11,0)*$FI$6),"",VLOOKUP($FA962,MOM,LOOKUPS!C$12,0)*$FB$6+VLOOKUP($FA962,STREV,LOOKUPS!C$10,0)*$FC$6+VLOOKUP($FA962,LTREV,LOOKUPS!C$9,0)*$FD$6+VLOOKUP($FA962,CFP,LOOKUPS!C$6,0)*$FE$6+VLOOKUP($FA962,EP,LOOKUPS!C$8,0)*$FF$6+VLOOKUP($FA962,BM,LOOKUPS!C$5,0)*$FG$6+VLOOKUP($FA962,DIV,LOOKUPS!C$7,0)*$FH$6++VLOOKUP($FA962,SIZE,LOOKUPS!C$11,0)*$FI$6)</f>
        <v>-6.5542999999999996</v>
      </c>
      <c r="FC962" s="1">
        <f>IF(ISERROR(VLOOKUP($FA962,MOM,LOOKUPS!D$12,0)*$FB$6+VLOOKUP($FA962,STREV,LOOKUPS!D$10,0)*$FC$6+VLOOKUP($FA962,LTREV,LOOKUPS!D$9,0)*$FD$6+VLOOKUP($FA962,CFP,LOOKUPS!D$6,0)*$FE$6+VLOOKUP($FA962,EP,LOOKUPS!D$8,0)*$FF$6+VLOOKUP($FA962,BM,LOOKUPS!D$5,0)*$FG$6+VLOOKUP($FA962,DIV,LOOKUPS!D$7,0)*$FH$6++VLOOKUP($FA962,SIZE,LOOKUPS!D$11,0)*$FI$6),"",VLOOKUP($FA962,MOM,LOOKUPS!D$12,0)*$FB$6+VLOOKUP($FA962,STREV,LOOKUPS!D$10,0)*$FC$6+VLOOKUP($FA962,LTREV,LOOKUPS!D$9,0)*$FD$6+VLOOKUP($FA962,CFP,LOOKUPS!D$6,0)*$FE$6+VLOOKUP($FA962,EP,LOOKUPS!D$8,0)*$FF$6+VLOOKUP($FA962,BM,LOOKUPS!D$5,0)*$FG$6+VLOOKUP($FA962,DIV,LOOKUPS!D$7,0)*$FH$6++VLOOKUP($FA962,SIZE,LOOKUPS!D$11,0)*$FI$6)</f>
        <v>-4.5326000000000004</v>
      </c>
      <c r="FD962" s="1">
        <f>IF(ISERROR(VLOOKUP($FA962,MOM,LOOKUPS!E$12,0)*$FB$6+VLOOKUP($FA962,STREV,LOOKUPS!E$10,0)*$FC$6+VLOOKUP($FA962,LTREV,LOOKUPS!E$9,0)*$FD$6+VLOOKUP($FA962,CFP,LOOKUPS!E$6,0)*$FE$6+VLOOKUP($FA962,EP,LOOKUPS!E$8,0)*$FF$6+VLOOKUP($FA962,BM,LOOKUPS!E$5,0)*$FG$6+VLOOKUP($FA962,DIV,LOOKUPS!E$7,0)*$FH$6++VLOOKUP($FA962,SIZE,LOOKUPS!E$11,0)*$FI$6),"",VLOOKUP($FA962,MOM,LOOKUPS!E$12,0)*$FB$6+VLOOKUP($FA962,STREV,LOOKUPS!E$10,0)*$FC$6+VLOOKUP($FA962,LTREV,LOOKUPS!E$9,0)*$FD$6+VLOOKUP($FA962,CFP,LOOKUPS!E$6,0)*$FE$6+VLOOKUP($FA962,EP,LOOKUPS!E$8,0)*$FF$6+VLOOKUP($FA962,BM,LOOKUPS!E$5,0)*$FG$6+VLOOKUP($FA962,DIV,LOOKUPS!E$7,0)*$FH$6++VLOOKUP($FA962,SIZE,LOOKUPS!E$11,0)*$FI$6)</f>
        <v>-4.6295000000000002</v>
      </c>
      <c r="FE962" s="1">
        <f>IF(ISERROR(VLOOKUP($FA962,MOM,LOOKUPS!F$12,0)*$FB$6+VLOOKUP($FA962,STREV,LOOKUPS!F$10,0)*$FC$6+VLOOKUP($FA962,LTREV,LOOKUPS!F$9,0)*$FD$6+VLOOKUP($FA962,CFP,LOOKUPS!F$6,0)*$FE$6+VLOOKUP($FA962,EP,LOOKUPS!F$8,0)*$FF$6+VLOOKUP($FA962,BM,LOOKUPS!F$5,0)*$FG$6+VLOOKUP($FA962,DIV,LOOKUPS!F$7,0)*$FH$6++VLOOKUP($FA962,SIZE,LOOKUPS!F$11,0)*$FI$6),"",VLOOKUP($FA962,MOM,LOOKUPS!F$12,0)*$FB$6+VLOOKUP($FA962,STREV,LOOKUPS!F$10,0)*$FC$6+VLOOKUP($FA962,LTREV,LOOKUPS!F$9,0)*$FD$6+VLOOKUP($FA962,CFP,LOOKUPS!F$6,0)*$FE$6+VLOOKUP($FA962,EP,LOOKUPS!F$8,0)*$FF$6+VLOOKUP($FA962,BM,LOOKUPS!F$5,0)*$FG$6+VLOOKUP($FA962,DIV,LOOKUPS!F$7,0)*$FH$6++VLOOKUP($FA962,SIZE,LOOKUPS!F$11,0)*$FI$6)</f>
        <v>-4.3737000000000004</v>
      </c>
      <c r="FF962" s="1">
        <f>IF(ISERROR(VLOOKUP($FA962,MOM,LOOKUPS!G$12,0)*$FB$6+VLOOKUP($FA962,STREV,LOOKUPS!G$10,0)*$FC$6+VLOOKUP($FA962,LTREV,LOOKUPS!G$9,0)*$FD$6+VLOOKUP($FA962,CFP,LOOKUPS!G$6,0)*$FE$6+VLOOKUP($FA962,EP,LOOKUPS!G$8,0)*$FF$6+VLOOKUP($FA962,BM,LOOKUPS!G$5,0)*$FG$6+VLOOKUP($FA962,DIV,LOOKUPS!G$7,0)*$FH$6++VLOOKUP($FA962,SIZE,LOOKUPS!G$11,0)*$FI$6),"",VLOOKUP($FA962,MOM,LOOKUPS!G$12,0)*$FB$6+VLOOKUP($FA962,STREV,LOOKUPS!G$10,0)*$FC$6+VLOOKUP($FA962,LTREV,LOOKUPS!G$9,0)*$FD$6+VLOOKUP($FA962,CFP,LOOKUPS!G$6,0)*$FE$6+VLOOKUP($FA962,EP,LOOKUPS!G$8,0)*$FF$6+VLOOKUP($FA962,BM,LOOKUPS!G$5,0)*$FG$6+VLOOKUP($FA962,DIV,LOOKUPS!G$7,0)*$FH$6++VLOOKUP($FA962,SIZE,LOOKUPS!G$11,0)*$FI$6)</f>
        <v>-3.3244000000000002</v>
      </c>
      <c r="FG962" s="1">
        <f>IF(ISERROR(VLOOKUP($FA962,MOM,LOOKUPS!H$12,0)*$FB$6+VLOOKUP($FA962,STREV,LOOKUPS!H$10,0)*$FC$6+VLOOKUP($FA962,LTREV,LOOKUPS!H$9,0)*$FD$6+VLOOKUP($FA962,CFP,LOOKUPS!H$6,0)*$FE$6+VLOOKUP($FA962,EP,LOOKUPS!H$8,0)*$FF$6+VLOOKUP($FA962,BM,LOOKUPS!H$5,0)*$FG$6+VLOOKUP($FA962,DIV,LOOKUPS!H$7,0)*$FH$6++VLOOKUP($FA962,SIZE,LOOKUPS!H$11,0)*$FI$6),"",VLOOKUP($FA962,MOM,LOOKUPS!H$12,0)*$FB$6+VLOOKUP($FA962,STREV,LOOKUPS!H$10,0)*$FC$6+VLOOKUP($FA962,LTREV,LOOKUPS!H$9,0)*$FD$6+VLOOKUP($FA962,CFP,LOOKUPS!H$6,0)*$FE$6+VLOOKUP($FA962,EP,LOOKUPS!H$8,0)*$FF$6+VLOOKUP($FA962,BM,LOOKUPS!H$5,0)*$FG$6+VLOOKUP($FA962,DIV,LOOKUPS!H$7,0)*$FH$6++VLOOKUP($FA962,SIZE,LOOKUPS!H$11,0)*$FI$6)</f>
        <v>-3.4689000000000001</v>
      </c>
      <c r="FH962" s="1">
        <f>IF(ISERROR(VLOOKUP($FA962,MOM,LOOKUPS!I$12,0)*$FB$6+VLOOKUP($FA962,STREV,LOOKUPS!I$10,0)*$FC$6+VLOOKUP($FA962,LTREV,LOOKUPS!I$9,0)*$FD$6+VLOOKUP($FA962,CFP,LOOKUPS!I$6,0)*$FE$6+VLOOKUP($FA962,EP,LOOKUPS!I$8,0)*$FF$6+VLOOKUP($FA962,BM,LOOKUPS!I$5,0)*$FG$6+VLOOKUP($FA962,DIV,LOOKUPS!I$7,0)*$FH$6++VLOOKUP($FA962,SIZE,LOOKUPS!I$11,0)*$FI$6),"",VLOOKUP($FA962,MOM,LOOKUPS!I$12,0)*$FB$6+VLOOKUP($FA962,STREV,LOOKUPS!I$10,0)*$FC$6+VLOOKUP($FA962,LTREV,LOOKUPS!I$9,0)*$FD$6+VLOOKUP($FA962,CFP,LOOKUPS!I$6,0)*$FE$6+VLOOKUP($FA962,EP,LOOKUPS!I$8,0)*$FF$6+VLOOKUP($FA962,BM,LOOKUPS!I$5,0)*$FG$6+VLOOKUP($FA962,DIV,LOOKUPS!I$7,0)*$FH$6++VLOOKUP($FA962,SIZE,LOOKUPS!I$11,0)*$FI$6)</f>
        <v>-3.4243000000000001</v>
      </c>
      <c r="FI962" s="1">
        <f>IF(ISERROR(VLOOKUP($FA962,MOM,LOOKUPS!J$12,0)*$FB$6+VLOOKUP($FA962,STREV,LOOKUPS!J$10,0)*$FC$6+VLOOKUP($FA962,LTREV,LOOKUPS!J$9,0)*$FD$6+VLOOKUP($FA962,CFP,LOOKUPS!J$6,0)*$FE$6+VLOOKUP($FA962,EP,LOOKUPS!J$8,0)*$FF$6+VLOOKUP($FA962,BM,LOOKUPS!J$5,0)*$FG$6+VLOOKUP($FA962,DIV,LOOKUPS!J$7,0)*$FH$6++VLOOKUP($FA962,SIZE,LOOKUPS!J$11,0)*$FI$6),"",VLOOKUP($FA962,MOM,LOOKUPS!J$12,0)*$FB$6+VLOOKUP($FA962,STREV,LOOKUPS!J$10,0)*$FC$6+VLOOKUP($FA962,LTREV,LOOKUPS!J$9,0)*$FD$6+VLOOKUP($FA962,CFP,LOOKUPS!J$6,0)*$FE$6+VLOOKUP($FA962,EP,LOOKUPS!J$8,0)*$FF$6+VLOOKUP($FA962,BM,LOOKUPS!J$5,0)*$FG$6+VLOOKUP($FA962,DIV,LOOKUPS!J$7,0)*$FH$6++VLOOKUP($FA962,SIZE,LOOKUPS!J$11,0)*$FI$6)</f>
        <v>-4.3669000000000002</v>
      </c>
      <c r="FJ962" s="1">
        <f>IF(ISERROR(VLOOKUP($FA962,MOM,LOOKUPS!K$12,0)*$FB$6+VLOOKUP($FA962,STREV,LOOKUPS!K$10,0)*$FC$6+VLOOKUP($FA962,LTREV,LOOKUPS!K$9,0)*$FD$6+VLOOKUP($FA962,CFP,LOOKUPS!K$6,0)*$FE$6+VLOOKUP($FA962,EP,LOOKUPS!K$8,0)*$FF$6+VLOOKUP($FA962,BM,LOOKUPS!K$5,0)*$FG$6+VLOOKUP($FA962,DIV,LOOKUPS!K$7,0)*$FH$6++VLOOKUP($FA962,SIZE,LOOKUPS!K$11,0)*$FI$6),"",VLOOKUP($FA962,MOM,LOOKUPS!K$12,0)*$FB$6+VLOOKUP($FA962,STREV,LOOKUPS!K$10,0)*$FC$6+VLOOKUP($FA962,LTREV,LOOKUPS!K$9,0)*$FD$6+VLOOKUP($FA962,CFP,LOOKUPS!K$6,0)*$FE$6+VLOOKUP($FA962,EP,LOOKUPS!K$8,0)*$FF$6+VLOOKUP($FA962,BM,LOOKUPS!K$5,0)*$FG$6+VLOOKUP($FA962,DIV,LOOKUPS!K$7,0)*$FH$6++VLOOKUP($FA962,SIZE,LOOKUPS!K$11,0)*$FI$6)</f>
        <v>-4.7496</v>
      </c>
      <c r="FK962" s="1">
        <f>IF(ISERROR(VLOOKUP($FA962,MOM,LOOKUPS!L$12,0)*$FB$6+VLOOKUP($FA962,STREV,LOOKUPS!L$10,0)*$FC$6+VLOOKUP($FA962,LTREV,LOOKUPS!L$9,0)*$FD$6+VLOOKUP($FA962,CFP,LOOKUPS!L$6,0)*$FE$6+VLOOKUP($FA962,EP,LOOKUPS!L$8,0)*$FF$6+VLOOKUP($FA962,BM,LOOKUPS!L$5,0)*$FG$6+VLOOKUP($FA962,DIV,LOOKUPS!L$7,0)*$FH$6++VLOOKUP($FA962,SIZE,LOOKUPS!L$11,0)*$FI$6),"",VLOOKUP($FA962,MOM,LOOKUPS!L$12,0)*$FB$6+VLOOKUP($FA962,STREV,LOOKUPS!L$10,0)*$FC$6+VLOOKUP($FA962,LTREV,LOOKUPS!L$9,0)*$FD$6+VLOOKUP($FA962,CFP,LOOKUPS!L$6,0)*$FE$6+VLOOKUP($FA962,EP,LOOKUPS!L$8,0)*$FF$6+VLOOKUP($FA962,BM,LOOKUPS!L$5,0)*$FG$6+VLOOKUP($FA962,DIV,LOOKUPS!L$7,0)*$FH$6++VLOOKUP($FA962,SIZE,LOOKUPS!L$11,0)*$FI$6)</f>
        <v>-6.3800999999999997</v>
      </c>
    </row>
    <row r="963" spans="1:167" x14ac:dyDescent="0.3">
      <c r="A963" s="1">
        <v>200606</v>
      </c>
      <c r="B963" s="1">
        <v>-2.35</v>
      </c>
      <c r="C963" s="1">
        <v>-1.83</v>
      </c>
      <c r="D963" s="1">
        <v>-1.33</v>
      </c>
      <c r="E963" s="1">
        <v>-0.48</v>
      </c>
      <c r="F963" s="1">
        <v>0.47</v>
      </c>
      <c r="G963" s="1">
        <v>0.06</v>
      </c>
      <c r="H963" s="1">
        <v>0.56999999999999995</v>
      </c>
      <c r="I963" s="1">
        <v>-0.37</v>
      </c>
      <c r="J963" s="1">
        <v>-7.0000000000000007E-2</v>
      </c>
      <c r="K963" s="1">
        <v>-1.81</v>
      </c>
      <c r="M963" s="1">
        <v>200507</v>
      </c>
      <c r="N963" s="1">
        <v>7.88</v>
      </c>
      <c r="O963" s="1">
        <v>6.26</v>
      </c>
      <c r="P963" s="1">
        <v>6.01</v>
      </c>
      <c r="Q963" s="1">
        <v>6.04</v>
      </c>
      <c r="R963" s="1">
        <v>6.45</v>
      </c>
      <c r="S963" s="1">
        <v>6.23</v>
      </c>
      <c r="T963" s="1">
        <v>6.73</v>
      </c>
      <c r="U963" s="1">
        <v>5.7</v>
      </c>
      <c r="V963" s="1">
        <v>6.47</v>
      </c>
      <c r="W963" s="1">
        <v>6.21</v>
      </c>
      <c r="Y963" s="1">
        <v>201006</v>
      </c>
      <c r="Z963" s="1">
        <v>-15.97</v>
      </c>
      <c r="AA963" s="1">
        <v>-9.48</v>
      </c>
      <c r="AB963" s="1">
        <v>-8.1999999999999993</v>
      </c>
      <c r="AC963" s="1">
        <v>-7.24</v>
      </c>
      <c r="AD963" s="1">
        <v>-5.86</v>
      </c>
      <c r="AE963" s="1">
        <v>-4.93</v>
      </c>
      <c r="AF963" s="1">
        <v>-5.85</v>
      </c>
      <c r="AG963" s="1">
        <v>-4.3</v>
      </c>
      <c r="AH963" s="1">
        <v>-5.42</v>
      </c>
      <c r="AI963" s="1">
        <v>-5.2</v>
      </c>
      <c r="CA963" s="1">
        <v>200512</v>
      </c>
      <c r="CB963" s="1">
        <v>0.98</v>
      </c>
      <c r="CC963" s="1">
        <v>0.75</v>
      </c>
      <c r="CD963" s="1">
        <v>0.36</v>
      </c>
      <c r="CE963" s="1">
        <v>1.24</v>
      </c>
      <c r="CF963" s="1">
        <v>0.78</v>
      </c>
      <c r="CG963" s="1">
        <v>0.5</v>
      </c>
      <c r="CH963" s="1">
        <v>0.55000000000000004</v>
      </c>
      <c r="CI963" s="1">
        <v>0.47</v>
      </c>
      <c r="CJ963" s="1">
        <v>1.37</v>
      </c>
      <c r="CK963" s="1">
        <v>0.35</v>
      </c>
      <c r="CL963" s="1">
        <v>1.26</v>
      </c>
      <c r="CM963" s="1">
        <v>0.7</v>
      </c>
      <c r="CN963" s="1">
        <v>0.3</v>
      </c>
      <c r="CO963" s="1">
        <v>0.76</v>
      </c>
      <c r="CP963" s="1">
        <v>0.33</v>
      </c>
      <c r="CQ963" s="1">
        <v>-0.01</v>
      </c>
      <c r="CR963" s="1">
        <v>0.92</v>
      </c>
      <c r="CS963" s="1">
        <v>1.17</v>
      </c>
      <c r="CT963" s="1">
        <v>1.53</v>
      </c>
      <c r="CV963" s="1">
        <v>200612</v>
      </c>
      <c r="CW963" s="1">
        <v>1.41</v>
      </c>
      <c r="CX963" s="1">
        <v>0.32</v>
      </c>
      <c r="CY963" s="1">
        <v>1.22</v>
      </c>
      <c r="CZ963" s="1">
        <v>1.45</v>
      </c>
      <c r="DA963" s="1">
        <v>-0.09</v>
      </c>
      <c r="DB963" s="1">
        <v>0.84</v>
      </c>
      <c r="DC963" s="1">
        <v>1.21</v>
      </c>
      <c r="DD963" s="1">
        <v>1.6</v>
      </c>
      <c r="DE963" s="1">
        <v>1.39</v>
      </c>
      <c r="DF963" s="1">
        <v>-0.82</v>
      </c>
      <c r="DG963" s="1">
        <v>0.6</v>
      </c>
      <c r="DH963" s="1">
        <v>0.99</v>
      </c>
      <c r="DI963" s="1">
        <v>0.67</v>
      </c>
      <c r="DJ963" s="1">
        <v>0.83</v>
      </c>
      <c r="DK963" s="1">
        <v>1.55</v>
      </c>
      <c r="DL963" s="1">
        <v>1.65</v>
      </c>
      <c r="DM963" s="1">
        <v>1.54</v>
      </c>
      <c r="DN963" s="1">
        <v>1.81</v>
      </c>
      <c r="DO963" s="1">
        <v>0.89</v>
      </c>
      <c r="DQ963" s="1">
        <v>200512</v>
      </c>
      <c r="DR963" s="1">
        <v>-99.99</v>
      </c>
      <c r="DS963" s="1">
        <v>1.06</v>
      </c>
      <c r="DT963" s="1">
        <v>0.16</v>
      </c>
      <c r="DU963" s="1">
        <v>0.69</v>
      </c>
      <c r="DV963" s="1">
        <v>1.1299999999999999</v>
      </c>
      <c r="DW963" s="1">
        <v>-0.06</v>
      </c>
      <c r="DX963" s="1">
        <v>0.39</v>
      </c>
      <c r="DY963" s="1">
        <v>0.87</v>
      </c>
      <c r="DZ963" s="1">
        <v>0.63</v>
      </c>
      <c r="EA963" s="1">
        <v>1.52</v>
      </c>
      <c r="EB963" s="1">
        <v>-0.28000000000000003</v>
      </c>
      <c r="EC963" s="1">
        <v>0.49</v>
      </c>
      <c r="ED963" s="1">
        <v>-0.75</v>
      </c>
      <c r="EE963" s="1">
        <v>-0.39</v>
      </c>
      <c r="EF963" s="1">
        <v>1.26</v>
      </c>
      <c r="EG963" s="1">
        <v>0.93</v>
      </c>
      <c r="EH963" s="1">
        <v>0.81</v>
      </c>
      <c r="EI963" s="1">
        <v>0.77</v>
      </c>
      <c r="EJ963" s="1">
        <v>0.48</v>
      </c>
      <c r="EL963">
        <v>200512</v>
      </c>
      <c r="EM963">
        <v>-0.25</v>
      </c>
      <c r="EN963">
        <v>-0.46</v>
      </c>
      <c r="EO963">
        <v>0.24</v>
      </c>
      <c r="EP963">
        <v>0.32</v>
      </c>
      <c r="ER963" s="1">
        <v>200606</v>
      </c>
      <c r="ES963" s="1">
        <v>1.47</v>
      </c>
      <c r="EU963" s="1">
        <v>200507</v>
      </c>
      <c r="EV963" s="1">
        <v>-0.13</v>
      </c>
      <c r="EX963" s="1">
        <v>201006</v>
      </c>
      <c r="EY963" s="1">
        <v>-5.29</v>
      </c>
      <c r="FA963" s="1">
        <v>200606</v>
      </c>
      <c r="FB963" s="1">
        <f>IF(ISERROR(VLOOKUP($FA963,MOM,LOOKUPS!C$12,0)*$FB$6+VLOOKUP($FA963,STREV,LOOKUPS!C$10,0)*$FC$6+VLOOKUP($FA963,LTREV,LOOKUPS!C$9,0)*$FD$6+VLOOKUP($FA963,CFP,LOOKUPS!C$6,0)*$FE$6+VLOOKUP($FA963,EP,LOOKUPS!C$8,0)*$FF$6+VLOOKUP($FA963,BM,LOOKUPS!C$5,0)*$FG$6+VLOOKUP($FA963,DIV,LOOKUPS!C$7,0)*$FH$6++VLOOKUP($FA963,SIZE,LOOKUPS!C$11,0)*$FI$6),"",VLOOKUP($FA963,MOM,LOOKUPS!C$12,0)*$FB$6+VLOOKUP($FA963,STREV,LOOKUPS!C$10,0)*$FC$6+VLOOKUP($FA963,LTREV,LOOKUPS!C$9,0)*$FD$6+VLOOKUP($FA963,CFP,LOOKUPS!C$6,0)*$FE$6+VLOOKUP($FA963,EP,LOOKUPS!C$8,0)*$FF$6+VLOOKUP($FA963,BM,LOOKUPS!C$5,0)*$FG$6+VLOOKUP($FA963,DIV,LOOKUPS!C$7,0)*$FH$6++VLOOKUP($FA963,SIZE,LOOKUPS!C$11,0)*$FI$6)</f>
        <v>-0.98470000000000013</v>
      </c>
      <c r="FC963" s="1">
        <f>IF(ISERROR(VLOOKUP($FA963,MOM,LOOKUPS!D$12,0)*$FB$6+VLOOKUP($FA963,STREV,LOOKUPS!D$10,0)*$FC$6+VLOOKUP($FA963,LTREV,LOOKUPS!D$9,0)*$FD$6+VLOOKUP($FA963,CFP,LOOKUPS!D$6,0)*$FE$6+VLOOKUP($FA963,EP,LOOKUPS!D$8,0)*$FF$6+VLOOKUP($FA963,BM,LOOKUPS!D$5,0)*$FG$6+VLOOKUP($FA963,DIV,LOOKUPS!D$7,0)*$FH$6++VLOOKUP($FA963,SIZE,LOOKUPS!D$11,0)*$FI$6),"",VLOOKUP($FA963,MOM,LOOKUPS!D$12,0)*$FB$6+VLOOKUP($FA963,STREV,LOOKUPS!D$10,0)*$FC$6+VLOOKUP($FA963,LTREV,LOOKUPS!D$9,0)*$FD$6+VLOOKUP($FA963,CFP,LOOKUPS!D$6,0)*$FE$6+VLOOKUP($FA963,EP,LOOKUPS!D$8,0)*$FF$6+VLOOKUP($FA963,BM,LOOKUPS!D$5,0)*$FG$6+VLOOKUP($FA963,DIV,LOOKUPS!D$7,0)*$FH$6++VLOOKUP($FA963,SIZE,LOOKUPS!D$11,0)*$FI$6)</f>
        <v>-1.2047000000000001</v>
      </c>
      <c r="FD963" s="1">
        <f>IF(ISERROR(VLOOKUP($FA963,MOM,LOOKUPS!E$12,0)*$FB$6+VLOOKUP($FA963,STREV,LOOKUPS!E$10,0)*$FC$6+VLOOKUP($FA963,LTREV,LOOKUPS!E$9,0)*$FD$6+VLOOKUP($FA963,CFP,LOOKUPS!E$6,0)*$FE$6+VLOOKUP($FA963,EP,LOOKUPS!E$8,0)*$FF$6+VLOOKUP($FA963,BM,LOOKUPS!E$5,0)*$FG$6+VLOOKUP($FA963,DIV,LOOKUPS!E$7,0)*$FH$6++VLOOKUP($FA963,SIZE,LOOKUPS!E$11,0)*$FI$6),"",VLOOKUP($FA963,MOM,LOOKUPS!E$12,0)*$FB$6+VLOOKUP($FA963,STREV,LOOKUPS!E$10,0)*$FC$6+VLOOKUP($FA963,LTREV,LOOKUPS!E$9,0)*$FD$6+VLOOKUP($FA963,CFP,LOOKUPS!E$6,0)*$FE$6+VLOOKUP($FA963,EP,LOOKUPS!E$8,0)*$FF$6+VLOOKUP($FA963,BM,LOOKUPS!E$5,0)*$FG$6+VLOOKUP($FA963,DIV,LOOKUPS!E$7,0)*$FH$6++VLOOKUP($FA963,SIZE,LOOKUPS!E$11,0)*$FI$6)</f>
        <v>-1.0250000000000001</v>
      </c>
      <c r="FE963" s="1">
        <f>IF(ISERROR(VLOOKUP($FA963,MOM,LOOKUPS!F$12,0)*$FB$6+VLOOKUP($FA963,STREV,LOOKUPS!F$10,0)*$FC$6+VLOOKUP($FA963,LTREV,LOOKUPS!F$9,0)*$FD$6+VLOOKUP($FA963,CFP,LOOKUPS!F$6,0)*$FE$6+VLOOKUP($FA963,EP,LOOKUPS!F$8,0)*$FF$6+VLOOKUP($FA963,BM,LOOKUPS!F$5,0)*$FG$6+VLOOKUP($FA963,DIV,LOOKUPS!F$7,0)*$FH$6++VLOOKUP($FA963,SIZE,LOOKUPS!F$11,0)*$FI$6),"",VLOOKUP($FA963,MOM,LOOKUPS!F$12,0)*$FB$6+VLOOKUP($FA963,STREV,LOOKUPS!F$10,0)*$FC$6+VLOOKUP($FA963,LTREV,LOOKUPS!F$9,0)*$FD$6+VLOOKUP($FA963,CFP,LOOKUPS!F$6,0)*$FE$6+VLOOKUP($FA963,EP,LOOKUPS!F$8,0)*$FF$6+VLOOKUP($FA963,BM,LOOKUPS!F$5,0)*$FG$6+VLOOKUP($FA963,DIV,LOOKUPS!F$7,0)*$FH$6++VLOOKUP($FA963,SIZE,LOOKUPS!F$11,0)*$FI$6)</f>
        <v>-0.69690000000000007</v>
      </c>
      <c r="FF963" s="1">
        <f>IF(ISERROR(VLOOKUP($FA963,MOM,LOOKUPS!G$12,0)*$FB$6+VLOOKUP($FA963,STREV,LOOKUPS!G$10,0)*$FC$6+VLOOKUP($FA963,LTREV,LOOKUPS!G$9,0)*$FD$6+VLOOKUP($FA963,CFP,LOOKUPS!G$6,0)*$FE$6+VLOOKUP($FA963,EP,LOOKUPS!G$8,0)*$FF$6+VLOOKUP($FA963,BM,LOOKUPS!G$5,0)*$FG$6+VLOOKUP($FA963,DIV,LOOKUPS!G$7,0)*$FH$6++VLOOKUP($FA963,SIZE,LOOKUPS!G$11,0)*$FI$6),"",VLOOKUP($FA963,MOM,LOOKUPS!G$12,0)*$FB$6+VLOOKUP($FA963,STREV,LOOKUPS!G$10,0)*$FC$6+VLOOKUP($FA963,LTREV,LOOKUPS!G$9,0)*$FD$6+VLOOKUP($FA963,CFP,LOOKUPS!G$6,0)*$FE$6+VLOOKUP($FA963,EP,LOOKUPS!G$8,0)*$FF$6+VLOOKUP($FA963,BM,LOOKUPS!G$5,0)*$FG$6+VLOOKUP($FA963,DIV,LOOKUPS!G$7,0)*$FH$6++VLOOKUP($FA963,SIZE,LOOKUPS!G$11,0)*$FI$6)</f>
        <v>-4.0000000000000591E-3</v>
      </c>
      <c r="FG963" s="1">
        <f>IF(ISERROR(VLOOKUP($FA963,MOM,LOOKUPS!H$12,0)*$FB$6+VLOOKUP($FA963,STREV,LOOKUPS!H$10,0)*$FC$6+VLOOKUP($FA963,LTREV,LOOKUPS!H$9,0)*$FD$6+VLOOKUP($FA963,CFP,LOOKUPS!H$6,0)*$FE$6+VLOOKUP($FA963,EP,LOOKUPS!H$8,0)*$FF$6+VLOOKUP($FA963,BM,LOOKUPS!H$5,0)*$FG$6+VLOOKUP($FA963,DIV,LOOKUPS!H$7,0)*$FH$6++VLOOKUP($FA963,SIZE,LOOKUPS!H$11,0)*$FI$6),"",VLOOKUP($FA963,MOM,LOOKUPS!H$12,0)*$FB$6+VLOOKUP($FA963,STREV,LOOKUPS!H$10,0)*$FC$6+VLOOKUP($FA963,LTREV,LOOKUPS!H$9,0)*$FD$6+VLOOKUP($FA963,CFP,LOOKUPS!H$6,0)*$FE$6+VLOOKUP($FA963,EP,LOOKUPS!H$8,0)*$FF$6+VLOOKUP($FA963,BM,LOOKUPS!H$5,0)*$FG$6+VLOOKUP($FA963,DIV,LOOKUPS!H$7,0)*$FH$6++VLOOKUP($FA963,SIZE,LOOKUPS!H$11,0)*$FI$6)</f>
        <v>-0.19879999999999998</v>
      </c>
      <c r="FH963" s="1">
        <f>IF(ISERROR(VLOOKUP($FA963,MOM,LOOKUPS!I$12,0)*$FB$6+VLOOKUP($FA963,STREV,LOOKUPS!I$10,0)*$FC$6+VLOOKUP($FA963,LTREV,LOOKUPS!I$9,0)*$FD$6+VLOOKUP($FA963,CFP,LOOKUPS!I$6,0)*$FE$6+VLOOKUP($FA963,EP,LOOKUPS!I$8,0)*$FF$6+VLOOKUP($FA963,BM,LOOKUPS!I$5,0)*$FG$6+VLOOKUP($FA963,DIV,LOOKUPS!I$7,0)*$FH$6++VLOOKUP($FA963,SIZE,LOOKUPS!I$11,0)*$FI$6),"",VLOOKUP($FA963,MOM,LOOKUPS!I$12,0)*$FB$6+VLOOKUP($FA963,STREV,LOOKUPS!I$10,0)*$FC$6+VLOOKUP($FA963,LTREV,LOOKUPS!I$9,0)*$FD$6+VLOOKUP($FA963,CFP,LOOKUPS!I$6,0)*$FE$6+VLOOKUP($FA963,EP,LOOKUPS!I$8,0)*$FF$6+VLOOKUP($FA963,BM,LOOKUPS!I$5,0)*$FG$6+VLOOKUP($FA963,DIV,LOOKUPS!I$7,0)*$FH$6++VLOOKUP($FA963,SIZE,LOOKUPS!I$11,0)*$FI$6)</f>
        <v>-0.35170000000000001</v>
      </c>
      <c r="FI963" s="1">
        <f>IF(ISERROR(VLOOKUP($FA963,MOM,LOOKUPS!J$12,0)*$FB$6+VLOOKUP($FA963,STREV,LOOKUPS!J$10,0)*$FC$6+VLOOKUP($FA963,LTREV,LOOKUPS!J$9,0)*$FD$6+VLOOKUP($FA963,CFP,LOOKUPS!J$6,0)*$FE$6+VLOOKUP($FA963,EP,LOOKUPS!J$8,0)*$FF$6+VLOOKUP($FA963,BM,LOOKUPS!J$5,0)*$FG$6+VLOOKUP($FA963,DIV,LOOKUPS!J$7,0)*$FH$6++VLOOKUP($FA963,SIZE,LOOKUPS!J$11,0)*$FI$6),"",VLOOKUP($FA963,MOM,LOOKUPS!J$12,0)*$FB$6+VLOOKUP($FA963,STREV,LOOKUPS!J$10,0)*$FC$6+VLOOKUP($FA963,LTREV,LOOKUPS!J$9,0)*$FD$6+VLOOKUP($FA963,CFP,LOOKUPS!J$6,0)*$FE$6+VLOOKUP($FA963,EP,LOOKUPS!J$8,0)*$FF$6+VLOOKUP($FA963,BM,LOOKUPS!J$5,0)*$FG$6+VLOOKUP($FA963,DIV,LOOKUPS!J$7,0)*$FH$6++VLOOKUP($FA963,SIZE,LOOKUPS!J$11,0)*$FI$6)</f>
        <v>-0.86129999999999995</v>
      </c>
      <c r="FJ963" s="1">
        <f>IF(ISERROR(VLOOKUP($FA963,MOM,LOOKUPS!K$12,0)*$FB$6+VLOOKUP($FA963,STREV,LOOKUPS!K$10,0)*$FC$6+VLOOKUP($FA963,LTREV,LOOKUPS!K$9,0)*$FD$6+VLOOKUP($FA963,CFP,LOOKUPS!K$6,0)*$FE$6+VLOOKUP($FA963,EP,LOOKUPS!K$8,0)*$FF$6+VLOOKUP($FA963,BM,LOOKUPS!K$5,0)*$FG$6+VLOOKUP($FA963,DIV,LOOKUPS!K$7,0)*$FH$6++VLOOKUP($FA963,SIZE,LOOKUPS!K$11,0)*$FI$6),"",VLOOKUP($FA963,MOM,LOOKUPS!K$12,0)*$FB$6+VLOOKUP($FA963,STREV,LOOKUPS!K$10,0)*$FC$6+VLOOKUP($FA963,LTREV,LOOKUPS!K$9,0)*$FD$6+VLOOKUP($FA963,CFP,LOOKUPS!K$6,0)*$FE$6+VLOOKUP($FA963,EP,LOOKUPS!K$8,0)*$FF$6+VLOOKUP($FA963,BM,LOOKUPS!K$5,0)*$FG$6+VLOOKUP($FA963,DIV,LOOKUPS!K$7,0)*$FH$6++VLOOKUP($FA963,SIZE,LOOKUPS!K$11,0)*$FI$6)</f>
        <v>-0.48640000000000011</v>
      </c>
      <c r="FK963" s="1">
        <f>IF(ISERROR(VLOOKUP($FA963,MOM,LOOKUPS!L$12,0)*$FB$6+VLOOKUP($FA963,STREV,LOOKUPS!L$10,0)*$FC$6+VLOOKUP($FA963,LTREV,LOOKUPS!L$9,0)*$FD$6+VLOOKUP($FA963,CFP,LOOKUPS!L$6,0)*$FE$6+VLOOKUP($FA963,EP,LOOKUPS!L$8,0)*$FF$6+VLOOKUP($FA963,BM,LOOKUPS!L$5,0)*$FG$6+VLOOKUP($FA963,DIV,LOOKUPS!L$7,0)*$FH$6++VLOOKUP($FA963,SIZE,LOOKUPS!L$11,0)*$FI$6),"",VLOOKUP($FA963,MOM,LOOKUPS!L$12,0)*$FB$6+VLOOKUP($FA963,STREV,LOOKUPS!L$10,0)*$FC$6+VLOOKUP($FA963,LTREV,LOOKUPS!L$9,0)*$FD$6+VLOOKUP($FA963,CFP,LOOKUPS!L$6,0)*$FE$6+VLOOKUP($FA963,EP,LOOKUPS!L$8,0)*$FF$6+VLOOKUP($FA963,BM,LOOKUPS!L$5,0)*$FG$6+VLOOKUP($FA963,DIV,LOOKUPS!L$7,0)*$FH$6++VLOOKUP($FA963,SIZE,LOOKUPS!L$11,0)*$FI$6)</f>
        <v>-1.35</v>
      </c>
    </row>
    <row r="964" spans="1:167" x14ac:dyDescent="0.3">
      <c r="A964" s="1">
        <v>200607</v>
      </c>
      <c r="B964" s="1">
        <v>-5.83</v>
      </c>
      <c r="C964" s="1">
        <v>-3.51</v>
      </c>
      <c r="D964" s="1">
        <v>-1.91</v>
      </c>
      <c r="E964" s="1">
        <v>-2.19</v>
      </c>
      <c r="F964" s="1">
        <v>-1.45</v>
      </c>
      <c r="G964" s="1">
        <v>-1.96</v>
      </c>
      <c r="H964" s="1">
        <v>-1.75</v>
      </c>
      <c r="I964" s="1">
        <v>-3.03</v>
      </c>
      <c r="J964" s="1">
        <v>-3.12</v>
      </c>
      <c r="K964" s="1">
        <v>-5.69</v>
      </c>
      <c r="M964" s="1">
        <v>200508</v>
      </c>
      <c r="N964" s="1">
        <v>-1.64</v>
      </c>
      <c r="O964" s="1">
        <v>0.09</v>
      </c>
      <c r="P964" s="1">
        <v>-1.5</v>
      </c>
      <c r="Q964" s="1">
        <v>-0.8</v>
      </c>
      <c r="R964" s="1">
        <v>-1.02</v>
      </c>
      <c r="S964" s="1">
        <v>-1.75</v>
      </c>
      <c r="T964" s="1">
        <v>-1.65</v>
      </c>
      <c r="U964" s="1">
        <v>-0.54</v>
      </c>
      <c r="V964" s="1">
        <v>-1.36</v>
      </c>
      <c r="W964" s="1">
        <v>-1</v>
      </c>
      <c r="Y964" s="1">
        <v>201007</v>
      </c>
      <c r="Z964" s="1">
        <v>6.17</v>
      </c>
      <c r="AA964" s="1">
        <v>5.85</v>
      </c>
      <c r="AB964" s="1">
        <v>4.5999999999999996</v>
      </c>
      <c r="AC964" s="1">
        <v>6.08</v>
      </c>
      <c r="AD964" s="1">
        <v>7.76</v>
      </c>
      <c r="AE964" s="1">
        <v>6.15</v>
      </c>
      <c r="AF964" s="1">
        <v>6.01</v>
      </c>
      <c r="AG964" s="1">
        <v>6.31</v>
      </c>
      <c r="AH964" s="1">
        <v>6.57</v>
      </c>
      <c r="AI964" s="1">
        <v>6.26</v>
      </c>
      <c r="CA964" s="1">
        <v>200601</v>
      </c>
      <c r="CB964" s="1">
        <v>7.81</v>
      </c>
      <c r="CC964" s="1">
        <v>8.4700000000000006</v>
      </c>
      <c r="CD964" s="1">
        <v>8.01</v>
      </c>
      <c r="CE964" s="1">
        <v>6.85</v>
      </c>
      <c r="CF964" s="1">
        <v>8.56</v>
      </c>
      <c r="CG964" s="1">
        <v>8.4499999999999993</v>
      </c>
      <c r="CH964" s="1">
        <v>7.46</v>
      </c>
      <c r="CI964" s="1">
        <v>7.74</v>
      </c>
      <c r="CJ964" s="1">
        <v>6.77</v>
      </c>
      <c r="CK964" s="1">
        <v>8.5299999999999994</v>
      </c>
      <c r="CL964" s="1">
        <v>8.59</v>
      </c>
      <c r="CM964" s="1">
        <v>8.2200000000000006</v>
      </c>
      <c r="CN964" s="1">
        <v>8.68</v>
      </c>
      <c r="CO964" s="1">
        <v>7.92</v>
      </c>
      <c r="CP964" s="1">
        <v>6.98</v>
      </c>
      <c r="CQ964" s="1">
        <v>8.49</v>
      </c>
      <c r="CR964" s="1">
        <v>7.04</v>
      </c>
      <c r="CS964" s="1">
        <v>6.3</v>
      </c>
      <c r="CT964" s="1">
        <v>7.16</v>
      </c>
      <c r="CV964" s="1">
        <v>200701</v>
      </c>
      <c r="CW964" s="1">
        <v>2.91</v>
      </c>
      <c r="CX964" s="1">
        <v>2.48</v>
      </c>
      <c r="CY964" s="1">
        <v>1.82</v>
      </c>
      <c r="CZ964" s="1">
        <v>0.95</v>
      </c>
      <c r="DA964" s="1">
        <v>2.9</v>
      </c>
      <c r="DB964" s="1">
        <v>2.4500000000000002</v>
      </c>
      <c r="DC964" s="1">
        <v>1.68</v>
      </c>
      <c r="DD964" s="1">
        <v>0.73</v>
      </c>
      <c r="DE964" s="1">
        <v>1.27</v>
      </c>
      <c r="DF964" s="1">
        <v>2.29</v>
      </c>
      <c r="DG964" s="1">
        <v>3.48</v>
      </c>
      <c r="DH964" s="1">
        <v>1.8</v>
      </c>
      <c r="DI964" s="1">
        <v>3.15</v>
      </c>
      <c r="DJ964" s="1">
        <v>1.64</v>
      </c>
      <c r="DK964" s="1">
        <v>1.7</v>
      </c>
      <c r="DL964" s="1">
        <v>1.07</v>
      </c>
      <c r="DM964" s="1">
        <v>0.37</v>
      </c>
      <c r="DN964" s="1">
        <v>0.9</v>
      </c>
      <c r="DO964" s="1">
        <v>1.73</v>
      </c>
      <c r="DQ964" s="1">
        <v>200601</v>
      </c>
      <c r="DR964" s="1">
        <v>-99.99</v>
      </c>
      <c r="DS964" s="1">
        <v>8.98</v>
      </c>
      <c r="DT964" s="1">
        <v>6.88</v>
      </c>
      <c r="DU964" s="1">
        <v>3.51</v>
      </c>
      <c r="DV964" s="1">
        <v>9</v>
      </c>
      <c r="DW964" s="1">
        <v>8.57</v>
      </c>
      <c r="DX964" s="1">
        <v>6.93</v>
      </c>
      <c r="DY964" s="1">
        <v>4.3099999999999996</v>
      </c>
      <c r="DZ964" s="1">
        <v>3.37</v>
      </c>
      <c r="EA964" s="1">
        <v>8.89</v>
      </c>
      <c r="EB964" s="1">
        <v>9.39</v>
      </c>
      <c r="EC964" s="1">
        <v>8.85</v>
      </c>
      <c r="ED964" s="1">
        <v>8.2100000000000009</v>
      </c>
      <c r="EE964" s="1">
        <v>8.1</v>
      </c>
      <c r="EF964" s="1">
        <v>5.64</v>
      </c>
      <c r="EG964" s="1">
        <v>4.8499999999999996</v>
      </c>
      <c r="EH964" s="1">
        <v>3.76</v>
      </c>
      <c r="EI964" s="1">
        <v>3.89</v>
      </c>
      <c r="EJ964" s="1">
        <v>2.83</v>
      </c>
      <c r="EL964">
        <v>200601</v>
      </c>
      <c r="EM964">
        <v>3.04</v>
      </c>
      <c r="EN964">
        <v>5.4</v>
      </c>
      <c r="EO964">
        <v>0.99</v>
      </c>
      <c r="EP964">
        <v>0.35</v>
      </c>
      <c r="ER964" s="1">
        <v>200607</v>
      </c>
      <c r="ES964" s="1">
        <v>-2.2200000000000002</v>
      </c>
      <c r="EU964" s="1">
        <v>200508</v>
      </c>
      <c r="EV964" s="1">
        <v>-1.44</v>
      </c>
      <c r="EX964" s="1">
        <v>201007</v>
      </c>
      <c r="EY964" s="1">
        <v>0.63</v>
      </c>
      <c r="FA964" s="1">
        <v>200607</v>
      </c>
      <c r="FB964" s="1">
        <f>IF(ISERROR(VLOOKUP($FA964,MOM,LOOKUPS!C$12,0)*$FB$6+VLOOKUP($FA964,STREV,LOOKUPS!C$10,0)*$FC$6+VLOOKUP($FA964,LTREV,LOOKUPS!C$9,0)*$FD$6+VLOOKUP($FA964,CFP,LOOKUPS!C$6,0)*$FE$6+VLOOKUP($FA964,EP,LOOKUPS!C$8,0)*$FF$6+VLOOKUP($FA964,BM,LOOKUPS!C$5,0)*$FG$6+VLOOKUP($FA964,DIV,LOOKUPS!C$7,0)*$FH$6++VLOOKUP($FA964,SIZE,LOOKUPS!C$11,0)*$FI$6),"",VLOOKUP($FA964,MOM,LOOKUPS!C$12,0)*$FB$6+VLOOKUP($FA964,STREV,LOOKUPS!C$10,0)*$FC$6+VLOOKUP($FA964,LTREV,LOOKUPS!C$9,0)*$FD$6+VLOOKUP($FA964,CFP,LOOKUPS!C$6,0)*$FE$6+VLOOKUP($FA964,EP,LOOKUPS!C$8,0)*$FF$6+VLOOKUP($FA964,BM,LOOKUPS!C$5,0)*$FG$6+VLOOKUP($FA964,DIV,LOOKUPS!C$7,0)*$FH$6++VLOOKUP($FA964,SIZE,LOOKUPS!C$11,0)*$FI$6)</f>
        <v>-5.5953000000000008</v>
      </c>
      <c r="FC964" s="1">
        <f>IF(ISERROR(VLOOKUP($FA964,MOM,LOOKUPS!D$12,0)*$FB$6+VLOOKUP($FA964,STREV,LOOKUPS!D$10,0)*$FC$6+VLOOKUP($FA964,LTREV,LOOKUPS!D$9,0)*$FD$6+VLOOKUP($FA964,CFP,LOOKUPS!D$6,0)*$FE$6+VLOOKUP($FA964,EP,LOOKUPS!D$8,0)*$FF$6+VLOOKUP($FA964,BM,LOOKUPS!D$5,0)*$FG$6+VLOOKUP($FA964,DIV,LOOKUPS!D$7,0)*$FH$6++VLOOKUP($FA964,SIZE,LOOKUPS!D$11,0)*$FI$6),"",VLOOKUP($FA964,MOM,LOOKUPS!D$12,0)*$FB$6+VLOOKUP($FA964,STREV,LOOKUPS!D$10,0)*$FC$6+VLOOKUP($FA964,LTREV,LOOKUPS!D$9,0)*$FD$6+VLOOKUP($FA964,CFP,LOOKUPS!D$6,0)*$FE$6+VLOOKUP($FA964,EP,LOOKUPS!D$8,0)*$FF$6+VLOOKUP($FA964,BM,LOOKUPS!D$5,0)*$FG$6+VLOOKUP($FA964,DIV,LOOKUPS!D$7,0)*$FH$6++VLOOKUP($FA964,SIZE,LOOKUPS!D$11,0)*$FI$6)</f>
        <v>-3.8148999999999997</v>
      </c>
      <c r="FD964" s="1">
        <f>IF(ISERROR(VLOOKUP($FA964,MOM,LOOKUPS!E$12,0)*$FB$6+VLOOKUP($FA964,STREV,LOOKUPS!E$10,0)*$FC$6+VLOOKUP($FA964,LTREV,LOOKUPS!E$9,0)*$FD$6+VLOOKUP($FA964,CFP,LOOKUPS!E$6,0)*$FE$6+VLOOKUP($FA964,EP,LOOKUPS!E$8,0)*$FF$6+VLOOKUP($FA964,BM,LOOKUPS!E$5,0)*$FG$6+VLOOKUP($FA964,DIV,LOOKUPS!E$7,0)*$FH$6++VLOOKUP($FA964,SIZE,LOOKUPS!E$11,0)*$FI$6),"",VLOOKUP($FA964,MOM,LOOKUPS!E$12,0)*$FB$6+VLOOKUP($FA964,STREV,LOOKUPS!E$10,0)*$FC$6+VLOOKUP($FA964,LTREV,LOOKUPS!E$9,0)*$FD$6+VLOOKUP($FA964,CFP,LOOKUPS!E$6,0)*$FE$6+VLOOKUP($FA964,EP,LOOKUPS!E$8,0)*$FF$6+VLOOKUP($FA964,BM,LOOKUPS!E$5,0)*$FG$6+VLOOKUP($FA964,DIV,LOOKUPS!E$7,0)*$FH$6++VLOOKUP($FA964,SIZE,LOOKUPS!E$11,0)*$FI$6)</f>
        <v>-2.9785000000000004</v>
      </c>
      <c r="FE964" s="1">
        <f>IF(ISERROR(VLOOKUP($FA964,MOM,LOOKUPS!F$12,0)*$FB$6+VLOOKUP($FA964,STREV,LOOKUPS!F$10,0)*$FC$6+VLOOKUP($FA964,LTREV,LOOKUPS!F$9,0)*$FD$6+VLOOKUP($FA964,CFP,LOOKUPS!F$6,0)*$FE$6+VLOOKUP($FA964,EP,LOOKUPS!F$8,0)*$FF$6+VLOOKUP($FA964,BM,LOOKUPS!F$5,0)*$FG$6+VLOOKUP($FA964,DIV,LOOKUPS!F$7,0)*$FH$6++VLOOKUP($FA964,SIZE,LOOKUPS!F$11,0)*$FI$6),"",VLOOKUP($FA964,MOM,LOOKUPS!F$12,0)*$FB$6+VLOOKUP($FA964,STREV,LOOKUPS!F$10,0)*$FC$6+VLOOKUP($FA964,LTREV,LOOKUPS!F$9,0)*$FD$6+VLOOKUP($FA964,CFP,LOOKUPS!F$6,0)*$FE$6+VLOOKUP($FA964,EP,LOOKUPS!F$8,0)*$FF$6+VLOOKUP($FA964,BM,LOOKUPS!F$5,0)*$FG$6+VLOOKUP($FA964,DIV,LOOKUPS!F$7,0)*$FH$6++VLOOKUP($FA964,SIZE,LOOKUPS!F$11,0)*$FI$6)</f>
        <v>-2.9430000000000001</v>
      </c>
      <c r="FF964" s="1">
        <f>IF(ISERROR(VLOOKUP($FA964,MOM,LOOKUPS!G$12,0)*$FB$6+VLOOKUP($FA964,STREV,LOOKUPS!G$10,0)*$FC$6+VLOOKUP($FA964,LTREV,LOOKUPS!G$9,0)*$FD$6+VLOOKUP($FA964,CFP,LOOKUPS!G$6,0)*$FE$6+VLOOKUP($FA964,EP,LOOKUPS!G$8,0)*$FF$6+VLOOKUP($FA964,BM,LOOKUPS!G$5,0)*$FG$6+VLOOKUP($FA964,DIV,LOOKUPS!G$7,0)*$FH$6++VLOOKUP($FA964,SIZE,LOOKUPS!G$11,0)*$FI$6),"",VLOOKUP($FA964,MOM,LOOKUPS!G$12,0)*$FB$6+VLOOKUP($FA964,STREV,LOOKUPS!G$10,0)*$FC$6+VLOOKUP($FA964,LTREV,LOOKUPS!G$9,0)*$FD$6+VLOOKUP($FA964,CFP,LOOKUPS!G$6,0)*$FE$6+VLOOKUP($FA964,EP,LOOKUPS!G$8,0)*$FF$6+VLOOKUP($FA964,BM,LOOKUPS!G$5,0)*$FG$6+VLOOKUP($FA964,DIV,LOOKUPS!G$7,0)*$FH$6++VLOOKUP($FA964,SIZE,LOOKUPS!G$11,0)*$FI$6)</f>
        <v>-1.9866000000000001</v>
      </c>
      <c r="FG964" s="1">
        <f>IF(ISERROR(VLOOKUP($FA964,MOM,LOOKUPS!H$12,0)*$FB$6+VLOOKUP($FA964,STREV,LOOKUPS!H$10,0)*$FC$6+VLOOKUP($FA964,LTREV,LOOKUPS!H$9,0)*$FD$6+VLOOKUP($FA964,CFP,LOOKUPS!H$6,0)*$FE$6+VLOOKUP($FA964,EP,LOOKUPS!H$8,0)*$FF$6+VLOOKUP($FA964,BM,LOOKUPS!H$5,0)*$FG$6+VLOOKUP($FA964,DIV,LOOKUPS!H$7,0)*$FH$6++VLOOKUP($FA964,SIZE,LOOKUPS!H$11,0)*$FI$6),"",VLOOKUP($FA964,MOM,LOOKUPS!H$12,0)*$FB$6+VLOOKUP($FA964,STREV,LOOKUPS!H$10,0)*$FC$6+VLOOKUP($FA964,LTREV,LOOKUPS!H$9,0)*$FD$6+VLOOKUP($FA964,CFP,LOOKUPS!H$6,0)*$FE$6+VLOOKUP($FA964,EP,LOOKUPS!H$8,0)*$FF$6+VLOOKUP($FA964,BM,LOOKUPS!H$5,0)*$FG$6+VLOOKUP($FA964,DIV,LOOKUPS!H$7,0)*$FH$6++VLOOKUP($FA964,SIZE,LOOKUPS!H$11,0)*$FI$6)</f>
        <v>-2.4798999999999998</v>
      </c>
      <c r="FH964" s="1">
        <f>IF(ISERROR(VLOOKUP($FA964,MOM,LOOKUPS!I$12,0)*$FB$6+VLOOKUP($FA964,STREV,LOOKUPS!I$10,0)*$FC$6+VLOOKUP($FA964,LTREV,LOOKUPS!I$9,0)*$FD$6+VLOOKUP($FA964,CFP,LOOKUPS!I$6,0)*$FE$6+VLOOKUP($FA964,EP,LOOKUPS!I$8,0)*$FF$6+VLOOKUP($FA964,BM,LOOKUPS!I$5,0)*$FG$6+VLOOKUP($FA964,DIV,LOOKUPS!I$7,0)*$FH$6++VLOOKUP($FA964,SIZE,LOOKUPS!I$11,0)*$FI$6),"",VLOOKUP($FA964,MOM,LOOKUPS!I$12,0)*$FB$6+VLOOKUP($FA964,STREV,LOOKUPS!I$10,0)*$FC$6+VLOOKUP($FA964,LTREV,LOOKUPS!I$9,0)*$FD$6+VLOOKUP($FA964,CFP,LOOKUPS!I$6,0)*$FE$6+VLOOKUP($FA964,EP,LOOKUPS!I$8,0)*$FF$6+VLOOKUP($FA964,BM,LOOKUPS!I$5,0)*$FG$6+VLOOKUP($FA964,DIV,LOOKUPS!I$7,0)*$FH$6++VLOOKUP($FA964,SIZE,LOOKUPS!I$11,0)*$FI$6)</f>
        <v>-2.2575000000000003</v>
      </c>
      <c r="FI964" s="1">
        <f>IF(ISERROR(VLOOKUP($FA964,MOM,LOOKUPS!J$12,0)*$FB$6+VLOOKUP($FA964,STREV,LOOKUPS!J$10,0)*$FC$6+VLOOKUP($FA964,LTREV,LOOKUPS!J$9,0)*$FD$6+VLOOKUP($FA964,CFP,LOOKUPS!J$6,0)*$FE$6+VLOOKUP($FA964,EP,LOOKUPS!J$8,0)*$FF$6+VLOOKUP($FA964,BM,LOOKUPS!J$5,0)*$FG$6+VLOOKUP($FA964,DIV,LOOKUPS!J$7,0)*$FH$6++VLOOKUP($FA964,SIZE,LOOKUPS!J$11,0)*$FI$6),"",VLOOKUP($FA964,MOM,LOOKUPS!J$12,0)*$FB$6+VLOOKUP($FA964,STREV,LOOKUPS!J$10,0)*$FC$6+VLOOKUP($FA964,LTREV,LOOKUPS!J$9,0)*$FD$6+VLOOKUP($FA964,CFP,LOOKUPS!J$6,0)*$FE$6+VLOOKUP($FA964,EP,LOOKUPS!J$8,0)*$FF$6+VLOOKUP($FA964,BM,LOOKUPS!J$5,0)*$FG$6+VLOOKUP($FA964,DIV,LOOKUPS!J$7,0)*$FH$6++VLOOKUP($FA964,SIZE,LOOKUPS!J$11,0)*$FI$6)</f>
        <v>-2.2787999999999999</v>
      </c>
      <c r="FJ964" s="1">
        <f>IF(ISERROR(VLOOKUP($FA964,MOM,LOOKUPS!K$12,0)*$FB$6+VLOOKUP($FA964,STREV,LOOKUPS!K$10,0)*$FC$6+VLOOKUP($FA964,LTREV,LOOKUPS!K$9,0)*$FD$6+VLOOKUP($FA964,CFP,LOOKUPS!K$6,0)*$FE$6+VLOOKUP($FA964,EP,LOOKUPS!K$8,0)*$FF$6+VLOOKUP($FA964,BM,LOOKUPS!K$5,0)*$FG$6+VLOOKUP($FA964,DIV,LOOKUPS!K$7,0)*$FH$6++VLOOKUP($FA964,SIZE,LOOKUPS!K$11,0)*$FI$6),"",VLOOKUP($FA964,MOM,LOOKUPS!K$12,0)*$FB$6+VLOOKUP($FA964,STREV,LOOKUPS!K$10,0)*$FC$6+VLOOKUP($FA964,LTREV,LOOKUPS!K$9,0)*$FD$6+VLOOKUP($FA964,CFP,LOOKUPS!K$6,0)*$FE$6+VLOOKUP($FA964,EP,LOOKUPS!K$8,0)*$FF$6+VLOOKUP($FA964,BM,LOOKUPS!K$5,0)*$FG$6+VLOOKUP($FA964,DIV,LOOKUPS!K$7,0)*$FH$6++VLOOKUP($FA964,SIZE,LOOKUPS!K$11,0)*$FI$6)</f>
        <v>-2.8169</v>
      </c>
      <c r="FK964" s="1">
        <f>IF(ISERROR(VLOOKUP($FA964,MOM,LOOKUPS!L$12,0)*$FB$6+VLOOKUP($FA964,STREV,LOOKUPS!L$10,0)*$FC$6+VLOOKUP($FA964,LTREV,LOOKUPS!L$9,0)*$FD$6+VLOOKUP($FA964,CFP,LOOKUPS!L$6,0)*$FE$6+VLOOKUP($FA964,EP,LOOKUPS!L$8,0)*$FF$6+VLOOKUP($FA964,BM,LOOKUPS!L$5,0)*$FG$6+VLOOKUP($FA964,DIV,LOOKUPS!L$7,0)*$FH$6++VLOOKUP($FA964,SIZE,LOOKUPS!L$11,0)*$FI$6),"",VLOOKUP($FA964,MOM,LOOKUPS!L$12,0)*$FB$6+VLOOKUP($FA964,STREV,LOOKUPS!L$10,0)*$FC$6+VLOOKUP($FA964,LTREV,LOOKUPS!L$9,0)*$FD$6+VLOOKUP($FA964,CFP,LOOKUPS!L$6,0)*$FE$6+VLOOKUP($FA964,EP,LOOKUPS!L$8,0)*$FF$6+VLOOKUP($FA964,BM,LOOKUPS!L$5,0)*$FG$6+VLOOKUP($FA964,DIV,LOOKUPS!L$7,0)*$FH$6++VLOOKUP($FA964,SIZE,LOOKUPS!L$11,0)*$FI$6)</f>
        <v>-4.5332000000000008</v>
      </c>
    </row>
    <row r="965" spans="1:167" x14ac:dyDescent="0.3">
      <c r="A965" s="1">
        <v>200608</v>
      </c>
      <c r="B965" s="1">
        <v>3.28</v>
      </c>
      <c r="C965" s="1">
        <v>3.69</v>
      </c>
      <c r="D965" s="1">
        <v>2.6</v>
      </c>
      <c r="E965" s="1">
        <v>2.2200000000000002</v>
      </c>
      <c r="F965" s="1">
        <v>2.0699999999999998</v>
      </c>
      <c r="G965" s="1">
        <v>1.66</v>
      </c>
      <c r="H965" s="1">
        <v>2.04</v>
      </c>
      <c r="I965" s="1">
        <v>2.16</v>
      </c>
      <c r="J965" s="1">
        <v>1.42</v>
      </c>
      <c r="K965" s="1">
        <v>0.86</v>
      </c>
      <c r="M965" s="1">
        <v>200509</v>
      </c>
      <c r="N965" s="1">
        <v>-0.71</v>
      </c>
      <c r="O965" s="1">
        <v>-0.28000000000000003</v>
      </c>
      <c r="P965" s="1">
        <v>0.8</v>
      </c>
      <c r="Q965" s="1">
        <v>0.23</v>
      </c>
      <c r="R965" s="1">
        <v>0.02</v>
      </c>
      <c r="S965" s="1">
        <v>0.21</v>
      </c>
      <c r="T965" s="1">
        <v>0.43</v>
      </c>
      <c r="U965" s="1">
        <v>1.66</v>
      </c>
      <c r="V965" s="1">
        <v>1.1399999999999999</v>
      </c>
      <c r="W965" s="1">
        <v>2.72</v>
      </c>
      <c r="Y965" s="1">
        <v>201008</v>
      </c>
      <c r="Z965" s="1">
        <v>-11.04</v>
      </c>
      <c r="AA965" s="1">
        <v>-7.3</v>
      </c>
      <c r="AB965" s="1">
        <v>-6.65</v>
      </c>
      <c r="AC965" s="1">
        <v>-7.21</v>
      </c>
      <c r="AD965" s="1">
        <v>-4.95</v>
      </c>
      <c r="AE965" s="1">
        <v>-6.14</v>
      </c>
      <c r="AF965" s="1">
        <v>-5.52</v>
      </c>
      <c r="AG965" s="1">
        <v>-4.68</v>
      </c>
      <c r="AH965" s="1">
        <v>-5.28</v>
      </c>
      <c r="AI965" s="1">
        <v>-6.15</v>
      </c>
      <c r="CA965" s="1">
        <v>200602</v>
      </c>
      <c r="CB965" s="1">
        <v>2.2000000000000002</v>
      </c>
      <c r="CC965" s="1">
        <v>0.67</v>
      </c>
      <c r="CD965" s="1">
        <v>0.38</v>
      </c>
      <c r="CE965" s="1">
        <v>0.47</v>
      </c>
      <c r="CF965" s="1">
        <v>0.59</v>
      </c>
      <c r="CG965" s="1">
        <v>0.67</v>
      </c>
      <c r="CH965" s="1">
        <v>0.46</v>
      </c>
      <c r="CI965" s="1">
        <v>-0.17</v>
      </c>
      <c r="CJ965" s="1">
        <v>0.86</v>
      </c>
      <c r="CK965" s="1">
        <v>0.1</v>
      </c>
      <c r="CL965" s="1">
        <v>1.1599999999999999</v>
      </c>
      <c r="CM965" s="1">
        <v>0.87</v>
      </c>
      <c r="CN965" s="1">
        <v>0.47</v>
      </c>
      <c r="CO965" s="1">
        <v>0.69</v>
      </c>
      <c r="CP965" s="1">
        <v>0.22</v>
      </c>
      <c r="CQ965" s="1">
        <v>0.11</v>
      </c>
      <c r="CR965" s="1">
        <v>-0.44</v>
      </c>
      <c r="CS965" s="1">
        <v>0.34</v>
      </c>
      <c r="CT965" s="1">
        <v>1.29</v>
      </c>
      <c r="CV965" s="1">
        <v>200702</v>
      </c>
      <c r="CW965" s="1">
        <v>0.53</v>
      </c>
      <c r="CX965" s="1">
        <v>-0.11</v>
      </c>
      <c r="CY965" s="1">
        <v>-0.75</v>
      </c>
      <c r="CZ965" s="1">
        <v>-0.08</v>
      </c>
      <c r="DA965" s="1">
        <v>-0.14000000000000001</v>
      </c>
      <c r="DB965" s="1">
        <v>-0.13</v>
      </c>
      <c r="DC965" s="1">
        <v>-0.85</v>
      </c>
      <c r="DD965" s="1">
        <v>-0.73</v>
      </c>
      <c r="DE965" s="1">
        <v>0.12</v>
      </c>
      <c r="DF965" s="1">
        <v>0.57999999999999996</v>
      </c>
      <c r="DG965" s="1">
        <v>-0.82</v>
      </c>
      <c r="DH965" s="1">
        <v>-0.06</v>
      </c>
      <c r="DI965" s="1">
        <v>-0.2</v>
      </c>
      <c r="DJ965" s="1">
        <v>-0.92</v>
      </c>
      <c r="DK965" s="1">
        <v>-0.78</v>
      </c>
      <c r="DL965" s="1">
        <v>-1.01</v>
      </c>
      <c r="DM965" s="1">
        <v>-0.44</v>
      </c>
      <c r="DN965" s="1">
        <v>-0.22</v>
      </c>
      <c r="DO965" s="1">
        <v>0.53</v>
      </c>
      <c r="DQ965" s="1">
        <v>200602</v>
      </c>
      <c r="DR965" s="1">
        <v>-99.99</v>
      </c>
      <c r="DS965" s="1">
        <v>0.84</v>
      </c>
      <c r="DT965" s="1">
        <v>-0.51</v>
      </c>
      <c r="DU965" s="1">
        <v>0.32</v>
      </c>
      <c r="DV965" s="1">
        <v>0.95</v>
      </c>
      <c r="DW965" s="1">
        <v>-0.32</v>
      </c>
      <c r="DX965" s="1">
        <v>-0.54</v>
      </c>
      <c r="DY965" s="1">
        <v>0.33</v>
      </c>
      <c r="DZ965" s="1">
        <v>0.08</v>
      </c>
      <c r="EA965" s="1">
        <v>1.41</v>
      </c>
      <c r="EB965" s="1">
        <v>-0.72</v>
      </c>
      <c r="EC965" s="1">
        <v>0.03</v>
      </c>
      <c r="ED965" s="1">
        <v>-0.76</v>
      </c>
      <c r="EE965" s="1">
        <v>-0.67</v>
      </c>
      <c r="EF965" s="1">
        <v>-0.4</v>
      </c>
      <c r="EG965" s="1">
        <v>-0.08</v>
      </c>
      <c r="EH965" s="1">
        <v>0.75</v>
      </c>
      <c r="EI965" s="1">
        <v>-0.38</v>
      </c>
      <c r="EJ965" s="1">
        <v>0.56999999999999995</v>
      </c>
      <c r="EL965">
        <v>200602</v>
      </c>
      <c r="EM965">
        <v>-0.3</v>
      </c>
      <c r="EN965">
        <v>-0.37</v>
      </c>
      <c r="EO965">
        <v>-0.26</v>
      </c>
      <c r="EP965">
        <v>0.34</v>
      </c>
      <c r="ER965" s="1">
        <v>200608</v>
      </c>
      <c r="ES965" s="1">
        <v>-3.46</v>
      </c>
      <c r="EU965" s="1">
        <v>200509</v>
      </c>
      <c r="EV965" s="1">
        <v>-3.74</v>
      </c>
      <c r="EX965" s="1">
        <v>201008</v>
      </c>
      <c r="EY965" s="1">
        <v>-3.83</v>
      </c>
      <c r="FA965" s="1">
        <v>200608</v>
      </c>
      <c r="FB965" s="1">
        <f>IF(ISERROR(VLOOKUP($FA965,MOM,LOOKUPS!C$12,0)*$FB$6+VLOOKUP($FA965,STREV,LOOKUPS!C$10,0)*$FC$6+VLOOKUP($FA965,LTREV,LOOKUPS!C$9,0)*$FD$6+VLOOKUP($FA965,CFP,LOOKUPS!C$6,0)*$FE$6+VLOOKUP($FA965,EP,LOOKUPS!C$8,0)*$FF$6+VLOOKUP($FA965,BM,LOOKUPS!C$5,0)*$FG$6+VLOOKUP($FA965,DIV,LOOKUPS!C$7,0)*$FH$6++VLOOKUP($FA965,SIZE,LOOKUPS!C$11,0)*$FI$6),"",VLOOKUP($FA965,MOM,LOOKUPS!C$12,0)*$FB$6+VLOOKUP($FA965,STREV,LOOKUPS!C$10,0)*$FC$6+VLOOKUP($FA965,LTREV,LOOKUPS!C$9,0)*$FD$6+VLOOKUP($FA965,CFP,LOOKUPS!C$6,0)*$FE$6+VLOOKUP($FA965,EP,LOOKUPS!C$8,0)*$FF$6+VLOOKUP($FA965,BM,LOOKUPS!C$5,0)*$FG$6+VLOOKUP($FA965,DIV,LOOKUPS!C$7,0)*$FH$6++VLOOKUP($FA965,SIZE,LOOKUPS!C$11,0)*$FI$6)</f>
        <v>2.3085</v>
      </c>
      <c r="FC965" s="1">
        <f>IF(ISERROR(VLOOKUP($FA965,MOM,LOOKUPS!D$12,0)*$FB$6+VLOOKUP($FA965,STREV,LOOKUPS!D$10,0)*$FC$6+VLOOKUP($FA965,LTREV,LOOKUPS!D$9,0)*$FD$6+VLOOKUP($FA965,CFP,LOOKUPS!D$6,0)*$FE$6+VLOOKUP($FA965,EP,LOOKUPS!D$8,0)*$FF$6+VLOOKUP($FA965,BM,LOOKUPS!D$5,0)*$FG$6+VLOOKUP($FA965,DIV,LOOKUPS!D$7,0)*$FH$6++VLOOKUP($FA965,SIZE,LOOKUPS!D$11,0)*$FI$6),"",VLOOKUP($FA965,MOM,LOOKUPS!D$12,0)*$FB$6+VLOOKUP($FA965,STREV,LOOKUPS!D$10,0)*$FC$6+VLOOKUP($FA965,LTREV,LOOKUPS!D$9,0)*$FD$6+VLOOKUP($FA965,CFP,LOOKUPS!D$6,0)*$FE$6+VLOOKUP($FA965,EP,LOOKUPS!D$8,0)*$FF$6+VLOOKUP($FA965,BM,LOOKUPS!D$5,0)*$FG$6+VLOOKUP($FA965,DIV,LOOKUPS!D$7,0)*$FH$6++VLOOKUP($FA965,SIZE,LOOKUPS!D$11,0)*$FI$6)</f>
        <v>2.8159000000000001</v>
      </c>
      <c r="FD965" s="1">
        <f>IF(ISERROR(VLOOKUP($FA965,MOM,LOOKUPS!E$12,0)*$FB$6+VLOOKUP($FA965,STREV,LOOKUPS!E$10,0)*$FC$6+VLOOKUP($FA965,LTREV,LOOKUPS!E$9,0)*$FD$6+VLOOKUP($FA965,CFP,LOOKUPS!E$6,0)*$FE$6+VLOOKUP($FA965,EP,LOOKUPS!E$8,0)*$FF$6+VLOOKUP($FA965,BM,LOOKUPS!E$5,0)*$FG$6+VLOOKUP($FA965,DIV,LOOKUPS!E$7,0)*$FH$6++VLOOKUP($FA965,SIZE,LOOKUPS!E$11,0)*$FI$6),"",VLOOKUP($FA965,MOM,LOOKUPS!E$12,0)*$FB$6+VLOOKUP($FA965,STREV,LOOKUPS!E$10,0)*$FC$6+VLOOKUP($FA965,LTREV,LOOKUPS!E$9,0)*$FD$6+VLOOKUP($FA965,CFP,LOOKUPS!E$6,0)*$FE$6+VLOOKUP($FA965,EP,LOOKUPS!E$8,0)*$FF$6+VLOOKUP($FA965,BM,LOOKUPS!E$5,0)*$FG$6+VLOOKUP($FA965,DIV,LOOKUPS!E$7,0)*$FH$6++VLOOKUP($FA965,SIZE,LOOKUPS!E$11,0)*$FI$6)</f>
        <v>2.5091000000000001</v>
      </c>
      <c r="FE965" s="1">
        <f>IF(ISERROR(VLOOKUP($FA965,MOM,LOOKUPS!F$12,0)*$FB$6+VLOOKUP($FA965,STREV,LOOKUPS!F$10,0)*$FC$6+VLOOKUP($FA965,LTREV,LOOKUPS!F$9,0)*$FD$6+VLOOKUP($FA965,CFP,LOOKUPS!F$6,0)*$FE$6+VLOOKUP($FA965,EP,LOOKUPS!F$8,0)*$FF$6+VLOOKUP($FA965,BM,LOOKUPS!F$5,0)*$FG$6+VLOOKUP($FA965,DIV,LOOKUPS!F$7,0)*$FH$6++VLOOKUP($FA965,SIZE,LOOKUPS!F$11,0)*$FI$6),"",VLOOKUP($FA965,MOM,LOOKUPS!F$12,0)*$FB$6+VLOOKUP($FA965,STREV,LOOKUPS!F$10,0)*$FC$6+VLOOKUP($FA965,LTREV,LOOKUPS!F$9,0)*$FD$6+VLOOKUP($FA965,CFP,LOOKUPS!F$6,0)*$FE$6+VLOOKUP($FA965,EP,LOOKUPS!F$8,0)*$FF$6+VLOOKUP($FA965,BM,LOOKUPS!F$5,0)*$FG$6+VLOOKUP($FA965,DIV,LOOKUPS!F$7,0)*$FH$6++VLOOKUP($FA965,SIZE,LOOKUPS!F$11,0)*$FI$6)</f>
        <v>1.7519000000000002</v>
      </c>
      <c r="FF965" s="1">
        <f>IF(ISERROR(VLOOKUP($FA965,MOM,LOOKUPS!G$12,0)*$FB$6+VLOOKUP($FA965,STREV,LOOKUPS!G$10,0)*$FC$6+VLOOKUP($FA965,LTREV,LOOKUPS!G$9,0)*$FD$6+VLOOKUP($FA965,CFP,LOOKUPS!G$6,0)*$FE$6+VLOOKUP($FA965,EP,LOOKUPS!G$8,0)*$FF$6+VLOOKUP($FA965,BM,LOOKUPS!G$5,0)*$FG$6+VLOOKUP($FA965,DIV,LOOKUPS!G$7,0)*$FH$6++VLOOKUP($FA965,SIZE,LOOKUPS!G$11,0)*$FI$6),"",VLOOKUP($FA965,MOM,LOOKUPS!G$12,0)*$FB$6+VLOOKUP($FA965,STREV,LOOKUPS!G$10,0)*$FC$6+VLOOKUP($FA965,LTREV,LOOKUPS!G$9,0)*$FD$6+VLOOKUP($FA965,CFP,LOOKUPS!G$6,0)*$FE$6+VLOOKUP($FA965,EP,LOOKUPS!G$8,0)*$FF$6+VLOOKUP($FA965,BM,LOOKUPS!G$5,0)*$FG$6+VLOOKUP($FA965,DIV,LOOKUPS!G$7,0)*$FH$6++VLOOKUP($FA965,SIZE,LOOKUPS!G$11,0)*$FI$6)</f>
        <v>2.1853000000000002</v>
      </c>
      <c r="FG965" s="1">
        <f>IF(ISERROR(VLOOKUP($FA965,MOM,LOOKUPS!H$12,0)*$FB$6+VLOOKUP($FA965,STREV,LOOKUPS!H$10,0)*$FC$6+VLOOKUP($FA965,LTREV,LOOKUPS!H$9,0)*$FD$6+VLOOKUP($FA965,CFP,LOOKUPS!H$6,0)*$FE$6+VLOOKUP($FA965,EP,LOOKUPS!H$8,0)*$FF$6+VLOOKUP($FA965,BM,LOOKUPS!H$5,0)*$FG$6+VLOOKUP($FA965,DIV,LOOKUPS!H$7,0)*$FH$6++VLOOKUP($FA965,SIZE,LOOKUPS!H$11,0)*$FI$6),"",VLOOKUP($FA965,MOM,LOOKUPS!H$12,0)*$FB$6+VLOOKUP($FA965,STREV,LOOKUPS!H$10,0)*$FC$6+VLOOKUP($FA965,LTREV,LOOKUPS!H$9,0)*$FD$6+VLOOKUP($FA965,CFP,LOOKUPS!H$6,0)*$FE$6+VLOOKUP($FA965,EP,LOOKUPS!H$8,0)*$FF$6+VLOOKUP($FA965,BM,LOOKUPS!H$5,0)*$FG$6+VLOOKUP($FA965,DIV,LOOKUPS!H$7,0)*$FH$6++VLOOKUP($FA965,SIZE,LOOKUPS!H$11,0)*$FI$6)</f>
        <v>1.7748999999999999</v>
      </c>
      <c r="FH965" s="1">
        <f>IF(ISERROR(VLOOKUP($FA965,MOM,LOOKUPS!I$12,0)*$FB$6+VLOOKUP($FA965,STREV,LOOKUPS!I$10,0)*$FC$6+VLOOKUP($FA965,LTREV,LOOKUPS!I$9,0)*$FD$6+VLOOKUP($FA965,CFP,LOOKUPS!I$6,0)*$FE$6+VLOOKUP($FA965,EP,LOOKUPS!I$8,0)*$FF$6+VLOOKUP($FA965,BM,LOOKUPS!I$5,0)*$FG$6+VLOOKUP($FA965,DIV,LOOKUPS!I$7,0)*$FH$6++VLOOKUP($FA965,SIZE,LOOKUPS!I$11,0)*$FI$6),"",VLOOKUP($FA965,MOM,LOOKUPS!I$12,0)*$FB$6+VLOOKUP($FA965,STREV,LOOKUPS!I$10,0)*$FC$6+VLOOKUP($FA965,LTREV,LOOKUPS!I$9,0)*$FD$6+VLOOKUP($FA965,CFP,LOOKUPS!I$6,0)*$FE$6+VLOOKUP($FA965,EP,LOOKUPS!I$8,0)*$FF$6+VLOOKUP($FA965,BM,LOOKUPS!I$5,0)*$FG$6+VLOOKUP($FA965,DIV,LOOKUPS!I$7,0)*$FH$6++VLOOKUP($FA965,SIZE,LOOKUPS!I$11,0)*$FI$6)</f>
        <v>2.2366000000000001</v>
      </c>
      <c r="FI965" s="1">
        <f>IF(ISERROR(VLOOKUP($FA965,MOM,LOOKUPS!J$12,0)*$FB$6+VLOOKUP($FA965,STREV,LOOKUPS!J$10,0)*$FC$6+VLOOKUP($FA965,LTREV,LOOKUPS!J$9,0)*$FD$6+VLOOKUP($FA965,CFP,LOOKUPS!J$6,0)*$FE$6+VLOOKUP($FA965,EP,LOOKUPS!J$8,0)*$FF$6+VLOOKUP($FA965,BM,LOOKUPS!J$5,0)*$FG$6+VLOOKUP($FA965,DIV,LOOKUPS!J$7,0)*$FH$6++VLOOKUP($FA965,SIZE,LOOKUPS!J$11,0)*$FI$6),"",VLOOKUP($FA965,MOM,LOOKUPS!J$12,0)*$FB$6+VLOOKUP($FA965,STREV,LOOKUPS!J$10,0)*$FC$6+VLOOKUP($FA965,LTREV,LOOKUPS!J$9,0)*$FD$6+VLOOKUP($FA965,CFP,LOOKUPS!J$6,0)*$FE$6+VLOOKUP($FA965,EP,LOOKUPS!J$8,0)*$FF$6+VLOOKUP($FA965,BM,LOOKUPS!J$5,0)*$FG$6+VLOOKUP($FA965,DIV,LOOKUPS!J$7,0)*$FH$6++VLOOKUP($FA965,SIZE,LOOKUPS!J$11,0)*$FI$6)</f>
        <v>1.9211000000000003</v>
      </c>
      <c r="FJ965" s="1">
        <f>IF(ISERROR(VLOOKUP($FA965,MOM,LOOKUPS!K$12,0)*$FB$6+VLOOKUP($FA965,STREV,LOOKUPS!K$10,0)*$FC$6+VLOOKUP($FA965,LTREV,LOOKUPS!K$9,0)*$FD$6+VLOOKUP($FA965,CFP,LOOKUPS!K$6,0)*$FE$6+VLOOKUP($FA965,EP,LOOKUPS!K$8,0)*$FF$6+VLOOKUP($FA965,BM,LOOKUPS!K$5,0)*$FG$6+VLOOKUP($FA965,DIV,LOOKUPS!K$7,0)*$FH$6++VLOOKUP($FA965,SIZE,LOOKUPS!K$11,0)*$FI$6),"",VLOOKUP($FA965,MOM,LOOKUPS!K$12,0)*$FB$6+VLOOKUP($FA965,STREV,LOOKUPS!K$10,0)*$FC$6+VLOOKUP($FA965,LTREV,LOOKUPS!K$9,0)*$FD$6+VLOOKUP($FA965,CFP,LOOKUPS!K$6,0)*$FE$6+VLOOKUP($FA965,EP,LOOKUPS!K$8,0)*$FF$6+VLOOKUP($FA965,BM,LOOKUPS!K$5,0)*$FG$6+VLOOKUP($FA965,DIV,LOOKUPS!K$7,0)*$FH$6++VLOOKUP($FA965,SIZE,LOOKUPS!K$11,0)*$FI$6)</f>
        <v>1.7277000000000002</v>
      </c>
      <c r="FK965" s="1">
        <f>IF(ISERROR(VLOOKUP($FA965,MOM,LOOKUPS!L$12,0)*$FB$6+VLOOKUP($FA965,STREV,LOOKUPS!L$10,0)*$FC$6+VLOOKUP($FA965,LTREV,LOOKUPS!L$9,0)*$FD$6+VLOOKUP($FA965,CFP,LOOKUPS!L$6,0)*$FE$6+VLOOKUP($FA965,EP,LOOKUPS!L$8,0)*$FF$6+VLOOKUP($FA965,BM,LOOKUPS!L$5,0)*$FG$6+VLOOKUP($FA965,DIV,LOOKUPS!L$7,0)*$FH$6++VLOOKUP($FA965,SIZE,LOOKUPS!L$11,0)*$FI$6),"",VLOOKUP($FA965,MOM,LOOKUPS!L$12,0)*$FB$6+VLOOKUP($FA965,STREV,LOOKUPS!L$10,0)*$FC$6+VLOOKUP($FA965,LTREV,LOOKUPS!L$9,0)*$FD$6+VLOOKUP($FA965,CFP,LOOKUPS!L$6,0)*$FE$6+VLOOKUP($FA965,EP,LOOKUPS!L$8,0)*$FF$6+VLOOKUP($FA965,BM,LOOKUPS!L$5,0)*$FG$6+VLOOKUP($FA965,DIV,LOOKUPS!L$7,0)*$FH$6++VLOOKUP($FA965,SIZE,LOOKUPS!L$11,0)*$FI$6)</f>
        <v>2.1442999999999999</v>
      </c>
    </row>
    <row r="966" spans="1:167" x14ac:dyDescent="0.3">
      <c r="A966" s="1">
        <v>200609</v>
      </c>
      <c r="B966" s="1">
        <v>-0.08</v>
      </c>
      <c r="C966" s="1">
        <v>1.39</v>
      </c>
      <c r="D966" s="1">
        <v>1.49</v>
      </c>
      <c r="E966" s="1">
        <v>1.39</v>
      </c>
      <c r="F966" s="1">
        <v>0.73</v>
      </c>
      <c r="G966" s="1">
        <v>0.81</v>
      </c>
      <c r="H966" s="1">
        <v>1.95</v>
      </c>
      <c r="I966" s="1">
        <v>0.89</v>
      </c>
      <c r="J966" s="1">
        <v>1.48</v>
      </c>
      <c r="K966" s="1">
        <v>0.75</v>
      </c>
      <c r="M966" s="1">
        <v>200510</v>
      </c>
      <c r="N966" s="1">
        <v>-5.17</v>
      </c>
      <c r="O966" s="1">
        <v>-2.9</v>
      </c>
      <c r="P966" s="1">
        <v>-3.24</v>
      </c>
      <c r="Q966" s="1">
        <v>-2.19</v>
      </c>
      <c r="R966" s="1">
        <v>-2.61</v>
      </c>
      <c r="S966" s="1">
        <v>-2.59</v>
      </c>
      <c r="T966" s="1">
        <v>-2.8</v>
      </c>
      <c r="U966" s="1">
        <v>-2.92</v>
      </c>
      <c r="V966" s="1">
        <v>-3.28</v>
      </c>
      <c r="W966" s="1">
        <v>-3.3</v>
      </c>
      <c r="Y966" s="1">
        <v>201009</v>
      </c>
      <c r="Z966" s="1">
        <v>11.05</v>
      </c>
      <c r="AA966" s="1">
        <v>11.23</v>
      </c>
      <c r="AB966" s="1">
        <v>12.13</v>
      </c>
      <c r="AC966" s="1">
        <v>9.82</v>
      </c>
      <c r="AD966" s="1">
        <v>10.57</v>
      </c>
      <c r="AE966" s="1">
        <v>12.04</v>
      </c>
      <c r="AF966" s="1">
        <v>8.92</v>
      </c>
      <c r="AG966" s="1">
        <v>10.28</v>
      </c>
      <c r="AH966" s="1">
        <v>10.15</v>
      </c>
      <c r="AI966" s="1">
        <v>12.38</v>
      </c>
      <c r="CA966" s="1">
        <v>200603</v>
      </c>
      <c r="CB966" s="1">
        <v>6.4</v>
      </c>
      <c r="CC966" s="1">
        <v>3.64</v>
      </c>
      <c r="CD966" s="1">
        <v>4.0999999999999996</v>
      </c>
      <c r="CE966" s="1">
        <v>4.95</v>
      </c>
      <c r="CF966" s="1">
        <v>3.68</v>
      </c>
      <c r="CG966" s="1">
        <v>4.3099999999999996</v>
      </c>
      <c r="CH966" s="1">
        <v>4.2300000000000004</v>
      </c>
      <c r="CI966" s="1">
        <v>3.47</v>
      </c>
      <c r="CJ966" s="1">
        <v>5.26</v>
      </c>
      <c r="CK966" s="1">
        <v>3.96</v>
      </c>
      <c r="CL966" s="1">
        <v>3.34</v>
      </c>
      <c r="CM966" s="1">
        <v>3.55</v>
      </c>
      <c r="CN966" s="1">
        <v>5.0999999999999996</v>
      </c>
      <c r="CO966" s="1">
        <v>4.53</v>
      </c>
      <c r="CP966" s="1">
        <v>3.91</v>
      </c>
      <c r="CQ966" s="1">
        <v>2.66</v>
      </c>
      <c r="CR966" s="1">
        <v>4.2300000000000004</v>
      </c>
      <c r="CS966" s="1">
        <v>5.0599999999999996</v>
      </c>
      <c r="CT966" s="1">
        <v>5.42</v>
      </c>
      <c r="CV966" s="1">
        <v>200703</v>
      </c>
      <c r="CW966" s="1">
        <v>0.19</v>
      </c>
      <c r="CX966" s="1">
        <v>0.62</v>
      </c>
      <c r="CY966" s="1">
        <v>0.56999999999999995</v>
      </c>
      <c r="CZ966" s="1">
        <v>0.41</v>
      </c>
      <c r="DA966" s="1">
        <v>0.77</v>
      </c>
      <c r="DB966" s="1">
        <v>0.15</v>
      </c>
      <c r="DC966" s="1">
        <v>1.06</v>
      </c>
      <c r="DD966" s="1">
        <v>-0.01</v>
      </c>
      <c r="DE966" s="1">
        <v>0.79</v>
      </c>
      <c r="DF966" s="1">
        <v>0.72</v>
      </c>
      <c r="DG966" s="1">
        <v>0.82</v>
      </c>
      <c r="DH966" s="1">
        <v>0.37</v>
      </c>
      <c r="DI966" s="1">
        <v>-0.08</v>
      </c>
      <c r="DJ966" s="1">
        <v>-0.14000000000000001</v>
      </c>
      <c r="DK966" s="1">
        <v>2.16</v>
      </c>
      <c r="DL966" s="1">
        <v>0.23</v>
      </c>
      <c r="DM966" s="1">
        <v>-0.25</v>
      </c>
      <c r="DN966" s="1">
        <v>0.88</v>
      </c>
      <c r="DO966" s="1">
        <v>0.67</v>
      </c>
      <c r="DQ966" s="1">
        <v>200603</v>
      </c>
      <c r="DR966" s="1">
        <v>-99.99</v>
      </c>
      <c r="DS966" s="1">
        <v>4.74</v>
      </c>
      <c r="DT966" s="1">
        <v>3.61</v>
      </c>
      <c r="DU966" s="1">
        <v>1.81</v>
      </c>
      <c r="DV966" s="1">
        <v>4.8</v>
      </c>
      <c r="DW966" s="1">
        <v>4.26</v>
      </c>
      <c r="DX966" s="1">
        <v>3.68</v>
      </c>
      <c r="DY966" s="1">
        <v>2.48</v>
      </c>
      <c r="DZ966" s="1">
        <v>1.44</v>
      </c>
      <c r="EA966" s="1">
        <v>4.88</v>
      </c>
      <c r="EB966" s="1">
        <v>4.5199999999999996</v>
      </c>
      <c r="EC966" s="1">
        <v>4.24</v>
      </c>
      <c r="ED966" s="1">
        <v>4.28</v>
      </c>
      <c r="EE966" s="1">
        <v>4.47</v>
      </c>
      <c r="EF966" s="1">
        <v>2.8</v>
      </c>
      <c r="EG966" s="1">
        <v>2.48</v>
      </c>
      <c r="EH966" s="1">
        <v>2.4900000000000002</v>
      </c>
      <c r="EI966" s="1">
        <v>1.66</v>
      </c>
      <c r="EJ966" s="1">
        <v>1.21</v>
      </c>
      <c r="EL966">
        <v>200603</v>
      </c>
      <c r="EM966">
        <v>1.46</v>
      </c>
      <c r="EN966">
        <v>3.49</v>
      </c>
      <c r="EO966">
        <v>0.68</v>
      </c>
      <c r="EP966">
        <v>0.37</v>
      </c>
      <c r="ER966" s="1">
        <v>200609</v>
      </c>
      <c r="ES966" s="1">
        <v>-0.95</v>
      </c>
      <c r="EU966" s="1">
        <v>200510</v>
      </c>
      <c r="EV966" s="1">
        <v>1.56</v>
      </c>
      <c r="EX966" s="1">
        <v>201009</v>
      </c>
      <c r="EY966" s="1">
        <v>1.9</v>
      </c>
      <c r="FA966" s="1">
        <v>200609</v>
      </c>
      <c r="FB966" s="1">
        <f>IF(ISERROR(VLOOKUP($FA966,MOM,LOOKUPS!C$12,0)*$FB$6+VLOOKUP($FA966,STREV,LOOKUPS!C$10,0)*$FC$6+VLOOKUP($FA966,LTREV,LOOKUPS!C$9,0)*$FD$6+VLOOKUP($FA966,CFP,LOOKUPS!C$6,0)*$FE$6+VLOOKUP($FA966,EP,LOOKUPS!C$8,0)*$FF$6+VLOOKUP($FA966,BM,LOOKUPS!C$5,0)*$FG$6+VLOOKUP($FA966,DIV,LOOKUPS!C$7,0)*$FH$6++VLOOKUP($FA966,SIZE,LOOKUPS!C$11,0)*$FI$6),"",VLOOKUP($FA966,MOM,LOOKUPS!C$12,0)*$FB$6+VLOOKUP($FA966,STREV,LOOKUPS!C$10,0)*$FC$6+VLOOKUP($FA966,LTREV,LOOKUPS!C$9,0)*$FD$6+VLOOKUP($FA966,CFP,LOOKUPS!C$6,0)*$FE$6+VLOOKUP($FA966,EP,LOOKUPS!C$8,0)*$FF$6+VLOOKUP($FA966,BM,LOOKUPS!C$5,0)*$FG$6+VLOOKUP($FA966,DIV,LOOKUPS!C$7,0)*$FH$6++VLOOKUP($FA966,SIZE,LOOKUPS!C$11,0)*$FI$6)</f>
        <v>1.5699999999999992E-2</v>
      </c>
      <c r="FC966" s="1">
        <f>IF(ISERROR(VLOOKUP($FA966,MOM,LOOKUPS!D$12,0)*$FB$6+VLOOKUP($FA966,STREV,LOOKUPS!D$10,0)*$FC$6+VLOOKUP($FA966,LTREV,LOOKUPS!D$9,0)*$FD$6+VLOOKUP($FA966,CFP,LOOKUPS!D$6,0)*$FE$6+VLOOKUP($FA966,EP,LOOKUPS!D$8,0)*$FF$6+VLOOKUP($FA966,BM,LOOKUPS!D$5,0)*$FG$6+VLOOKUP($FA966,DIV,LOOKUPS!D$7,0)*$FH$6++VLOOKUP($FA966,SIZE,LOOKUPS!D$11,0)*$FI$6),"",VLOOKUP($FA966,MOM,LOOKUPS!D$12,0)*$FB$6+VLOOKUP($FA966,STREV,LOOKUPS!D$10,0)*$FC$6+VLOOKUP($FA966,LTREV,LOOKUPS!D$9,0)*$FD$6+VLOOKUP($FA966,CFP,LOOKUPS!D$6,0)*$FE$6+VLOOKUP($FA966,EP,LOOKUPS!D$8,0)*$FF$6+VLOOKUP($FA966,BM,LOOKUPS!D$5,0)*$FG$6+VLOOKUP($FA966,DIV,LOOKUPS!D$7,0)*$FH$6++VLOOKUP($FA966,SIZE,LOOKUPS!D$11,0)*$FI$6)</f>
        <v>0.88740000000000008</v>
      </c>
      <c r="FD966" s="1">
        <f>IF(ISERROR(VLOOKUP($FA966,MOM,LOOKUPS!E$12,0)*$FB$6+VLOOKUP($FA966,STREV,LOOKUPS!E$10,0)*$FC$6+VLOOKUP($FA966,LTREV,LOOKUPS!E$9,0)*$FD$6+VLOOKUP($FA966,CFP,LOOKUPS!E$6,0)*$FE$6+VLOOKUP($FA966,EP,LOOKUPS!E$8,0)*$FF$6+VLOOKUP($FA966,BM,LOOKUPS!E$5,0)*$FG$6+VLOOKUP($FA966,DIV,LOOKUPS!E$7,0)*$FH$6++VLOOKUP($FA966,SIZE,LOOKUPS!E$11,0)*$FI$6),"",VLOOKUP($FA966,MOM,LOOKUPS!E$12,0)*$FB$6+VLOOKUP($FA966,STREV,LOOKUPS!E$10,0)*$FC$6+VLOOKUP($FA966,LTREV,LOOKUPS!E$9,0)*$FD$6+VLOOKUP($FA966,CFP,LOOKUPS!E$6,0)*$FE$6+VLOOKUP($FA966,EP,LOOKUPS!E$8,0)*$FF$6+VLOOKUP($FA966,BM,LOOKUPS!E$5,0)*$FG$6+VLOOKUP($FA966,DIV,LOOKUPS!E$7,0)*$FH$6++VLOOKUP($FA966,SIZE,LOOKUPS!E$11,0)*$FI$6)</f>
        <v>0.99790000000000001</v>
      </c>
      <c r="FE966" s="1">
        <f>IF(ISERROR(VLOOKUP($FA966,MOM,LOOKUPS!F$12,0)*$FB$6+VLOOKUP($FA966,STREV,LOOKUPS!F$10,0)*$FC$6+VLOOKUP($FA966,LTREV,LOOKUPS!F$9,0)*$FD$6+VLOOKUP($FA966,CFP,LOOKUPS!F$6,0)*$FE$6+VLOOKUP($FA966,EP,LOOKUPS!F$8,0)*$FF$6+VLOOKUP($FA966,BM,LOOKUPS!F$5,0)*$FG$6+VLOOKUP($FA966,DIV,LOOKUPS!F$7,0)*$FH$6++VLOOKUP($FA966,SIZE,LOOKUPS!F$11,0)*$FI$6),"",VLOOKUP($FA966,MOM,LOOKUPS!F$12,0)*$FB$6+VLOOKUP($FA966,STREV,LOOKUPS!F$10,0)*$FC$6+VLOOKUP($FA966,LTREV,LOOKUPS!F$9,0)*$FD$6+VLOOKUP($FA966,CFP,LOOKUPS!F$6,0)*$FE$6+VLOOKUP($FA966,EP,LOOKUPS!F$8,0)*$FF$6+VLOOKUP($FA966,BM,LOOKUPS!F$5,0)*$FG$6+VLOOKUP($FA966,DIV,LOOKUPS!F$7,0)*$FH$6++VLOOKUP($FA966,SIZE,LOOKUPS!F$11,0)*$FI$6)</f>
        <v>1.1452</v>
      </c>
      <c r="FF966" s="1">
        <f>IF(ISERROR(VLOOKUP($FA966,MOM,LOOKUPS!G$12,0)*$FB$6+VLOOKUP($FA966,STREV,LOOKUPS!G$10,0)*$FC$6+VLOOKUP($FA966,LTREV,LOOKUPS!G$9,0)*$FD$6+VLOOKUP($FA966,CFP,LOOKUPS!G$6,0)*$FE$6+VLOOKUP($FA966,EP,LOOKUPS!G$8,0)*$FF$6+VLOOKUP($FA966,BM,LOOKUPS!G$5,0)*$FG$6+VLOOKUP($FA966,DIV,LOOKUPS!G$7,0)*$FH$6++VLOOKUP($FA966,SIZE,LOOKUPS!G$11,0)*$FI$6),"",VLOOKUP($FA966,MOM,LOOKUPS!G$12,0)*$FB$6+VLOOKUP($FA966,STREV,LOOKUPS!G$10,0)*$FC$6+VLOOKUP($FA966,LTREV,LOOKUPS!G$9,0)*$FD$6+VLOOKUP($FA966,CFP,LOOKUPS!G$6,0)*$FE$6+VLOOKUP($FA966,EP,LOOKUPS!G$8,0)*$FF$6+VLOOKUP($FA966,BM,LOOKUPS!G$5,0)*$FG$6+VLOOKUP($FA966,DIV,LOOKUPS!G$7,0)*$FH$6++VLOOKUP($FA966,SIZE,LOOKUPS!G$11,0)*$FI$6)</f>
        <v>1.0265</v>
      </c>
      <c r="FG966" s="1">
        <f>IF(ISERROR(VLOOKUP($FA966,MOM,LOOKUPS!H$12,0)*$FB$6+VLOOKUP($FA966,STREV,LOOKUPS!H$10,0)*$FC$6+VLOOKUP($FA966,LTREV,LOOKUPS!H$9,0)*$FD$6+VLOOKUP($FA966,CFP,LOOKUPS!H$6,0)*$FE$6+VLOOKUP($FA966,EP,LOOKUPS!H$8,0)*$FF$6+VLOOKUP($FA966,BM,LOOKUPS!H$5,0)*$FG$6+VLOOKUP($FA966,DIV,LOOKUPS!H$7,0)*$FH$6++VLOOKUP($FA966,SIZE,LOOKUPS!H$11,0)*$FI$6),"",VLOOKUP($FA966,MOM,LOOKUPS!H$12,0)*$FB$6+VLOOKUP($FA966,STREV,LOOKUPS!H$10,0)*$FC$6+VLOOKUP($FA966,LTREV,LOOKUPS!H$9,0)*$FD$6+VLOOKUP($FA966,CFP,LOOKUPS!H$6,0)*$FE$6+VLOOKUP($FA966,EP,LOOKUPS!H$8,0)*$FF$6+VLOOKUP($FA966,BM,LOOKUPS!H$5,0)*$FG$6+VLOOKUP($FA966,DIV,LOOKUPS!H$7,0)*$FH$6++VLOOKUP($FA966,SIZE,LOOKUPS!H$11,0)*$FI$6)</f>
        <v>0.83130000000000004</v>
      </c>
      <c r="FH966" s="1">
        <f>IF(ISERROR(VLOOKUP($FA966,MOM,LOOKUPS!I$12,0)*$FB$6+VLOOKUP($FA966,STREV,LOOKUPS!I$10,0)*$FC$6+VLOOKUP($FA966,LTREV,LOOKUPS!I$9,0)*$FD$6+VLOOKUP($FA966,CFP,LOOKUPS!I$6,0)*$FE$6+VLOOKUP($FA966,EP,LOOKUPS!I$8,0)*$FF$6+VLOOKUP($FA966,BM,LOOKUPS!I$5,0)*$FG$6+VLOOKUP($FA966,DIV,LOOKUPS!I$7,0)*$FH$6++VLOOKUP($FA966,SIZE,LOOKUPS!I$11,0)*$FI$6),"",VLOOKUP($FA966,MOM,LOOKUPS!I$12,0)*$FB$6+VLOOKUP($FA966,STREV,LOOKUPS!I$10,0)*$FC$6+VLOOKUP($FA966,LTREV,LOOKUPS!I$9,0)*$FD$6+VLOOKUP($FA966,CFP,LOOKUPS!I$6,0)*$FE$6+VLOOKUP($FA966,EP,LOOKUPS!I$8,0)*$FF$6+VLOOKUP($FA966,BM,LOOKUPS!I$5,0)*$FG$6+VLOOKUP($FA966,DIV,LOOKUPS!I$7,0)*$FH$6++VLOOKUP($FA966,SIZE,LOOKUPS!I$11,0)*$FI$6)</f>
        <v>1.7564</v>
      </c>
      <c r="FI966" s="1">
        <f>IF(ISERROR(VLOOKUP($FA966,MOM,LOOKUPS!J$12,0)*$FB$6+VLOOKUP($FA966,STREV,LOOKUPS!J$10,0)*$FC$6+VLOOKUP($FA966,LTREV,LOOKUPS!J$9,0)*$FD$6+VLOOKUP($FA966,CFP,LOOKUPS!J$6,0)*$FE$6+VLOOKUP($FA966,EP,LOOKUPS!J$8,0)*$FF$6+VLOOKUP($FA966,BM,LOOKUPS!J$5,0)*$FG$6+VLOOKUP($FA966,DIV,LOOKUPS!J$7,0)*$FH$6++VLOOKUP($FA966,SIZE,LOOKUPS!J$11,0)*$FI$6),"",VLOOKUP($FA966,MOM,LOOKUPS!J$12,0)*$FB$6+VLOOKUP($FA966,STREV,LOOKUPS!J$10,0)*$FC$6+VLOOKUP($FA966,LTREV,LOOKUPS!J$9,0)*$FD$6+VLOOKUP($FA966,CFP,LOOKUPS!J$6,0)*$FE$6+VLOOKUP($FA966,EP,LOOKUPS!J$8,0)*$FF$6+VLOOKUP($FA966,BM,LOOKUPS!J$5,0)*$FG$6+VLOOKUP($FA966,DIV,LOOKUPS!J$7,0)*$FH$6++VLOOKUP($FA966,SIZE,LOOKUPS!J$11,0)*$FI$6)</f>
        <v>0.93920000000000003</v>
      </c>
      <c r="FJ966" s="1">
        <f>IF(ISERROR(VLOOKUP($FA966,MOM,LOOKUPS!K$12,0)*$FB$6+VLOOKUP($FA966,STREV,LOOKUPS!K$10,0)*$FC$6+VLOOKUP($FA966,LTREV,LOOKUPS!K$9,0)*$FD$6+VLOOKUP($FA966,CFP,LOOKUPS!K$6,0)*$FE$6+VLOOKUP($FA966,EP,LOOKUPS!K$8,0)*$FF$6+VLOOKUP($FA966,BM,LOOKUPS!K$5,0)*$FG$6+VLOOKUP($FA966,DIV,LOOKUPS!K$7,0)*$FH$6++VLOOKUP($FA966,SIZE,LOOKUPS!K$11,0)*$FI$6),"",VLOOKUP($FA966,MOM,LOOKUPS!K$12,0)*$FB$6+VLOOKUP($FA966,STREV,LOOKUPS!K$10,0)*$FC$6+VLOOKUP($FA966,LTREV,LOOKUPS!K$9,0)*$FD$6+VLOOKUP($FA966,CFP,LOOKUPS!K$6,0)*$FE$6+VLOOKUP($FA966,EP,LOOKUPS!K$8,0)*$FF$6+VLOOKUP($FA966,BM,LOOKUPS!K$5,0)*$FG$6+VLOOKUP($FA966,DIV,LOOKUPS!K$7,0)*$FH$6++VLOOKUP($FA966,SIZE,LOOKUPS!K$11,0)*$FI$6)</f>
        <v>1.3740000000000001</v>
      </c>
      <c r="FK966" s="1">
        <f>IF(ISERROR(VLOOKUP($FA966,MOM,LOOKUPS!L$12,0)*$FB$6+VLOOKUP($FA966,STREV,LOOKUPS!L$10,0)*$FC$6+VLOOKUP($FA966,LTREV,LOOKUPS!L$9,0)*$FD$6+VLOOKUP($FA966,CFP,LOOKUPS!L$6,0)*$FE$6+VLOOKUP($FA966,EP,LOOKUPS!L$8,0)*$FF$6+VLOOKUP($FA966,BM,LOOKUPS!L$5,0)*$FG$6+VLOOKUP($FA966,DIV,LOOKUPS!L$7,0)*$FH$6++VLOOKUP($FA966,SIZE,LOOKUPS!L$11,0)*$FI$6),"",VLOOKUP($FA966,MOM,LOOKUPS!L$12,0)*$FB$6+VLOOKUP($FA966,STREV,LOOKUPS!L$10,0)*$FC$6+VLOOKUP($FA966,LTREV,LOOKUPS!L$9,0)*$FD$6+VLOOKUP($FA966,CFP,LOOKUPS!L$6,0)*$FE$6+VLOOKUP($FA966,EP,LOOKUPS!L$8,0)*$FF$6+VLOOKUP($FA966,BM,LOOKUPS!L$5,0)*$FG$6+VLOOKUP($FA966,DIV,LOOKUPS!L$7,0)*$FH$6++VLOOKUP($FA966,SIZE,LOOKUPS!L$11,0)*$FI$6)</f>
        <v>1.2159000000000002</v>
      </c>
    </row>
    <row r="967" spans="1:167" x14ac:dyDescent="0.3">
      <c r="A967" s="1">
        <v>200610</v>
      </c>
      <c r="B967" s="1">
        <v>6.12</v>
      </c>
      <c r="C967" s="1">
        <v>5.03</v>
      </c>
      <c r="D967" s="1">
        <v>4.32</v>
      </c>
      <c r="E967" s="1">
        <v>5.37</v>
      </c>
      <c r="F967" s="1">
        <v>3.72</v>
      </c>
      <c r="G967" s="1">
        <v>4.17</v>
      </c>
      <c r="H967" s="1">
        <v>4.54</v>
      </c>
      <c r="I967" s="1">
        <v>3.36</v>
      </c>
      <c r="J967" s="1">
        <v>5.49</v>
      </c>
      <c r="K967" s="1">
        <v>5.83</v>
      </c>
      <c r="M967" s="1">
        <v>200511</v>
      </c>
      <c r="N967" s="1">
        <v>4.74</v>
      </c>
      <c r="O967" s="1">
        <v>4.5199999999999996</v>
      </c>
      <c r="P967" s="1">
        <v>3.52</v>
      </c>
      <c r="Q967" s="1">
        <v>2.8</v>
      </c>
      <c r="R967" s="1">
        <v>3.64</v>
      </c>
      <c r="S967" s="1">
        <v>3.04</v>
      </c>
      <c r="T967" s="1">
        <v>2.86</v>
      </c>
      <c r="U967" s="1">
        <v>2.56</v>
      </c>
      <c r="V967" s="1">
        <v>4.13</v>
      </c>
      <c r="W967" s="1">
        <v>3.89</v>
      </c>
      <c r="Y967" s="1">
        <v>201010</v>
      </c>
      <c r="Z967" s="1">
        <v>2.19</v>
      </c>
      <c r="AA967" s="1">
        <v>3.51</v>
      </c>
      <c r="AB967" s="1">
        <v>4.2300000000000004</v>
      </c>
      <c r="AC967" s="1">
        <v>3.87</v>
      </c>
      <c r="AD967" s="1">
        <v>4.53</v>
      </c>
      <c r="AE967" s="1">
        <v>3.07</v>
      </c>
      <c r="AF967" s="1">
        <v>3.92</v>
      </c>
      <c r="AG967" s="1">
        <v>4.4800000000000004</v>
      </c>
      <c r="AH967" s="1">
        <v>3.75</v>
      </c>
      <c r="AI967" s="1">
        <v>5.66</v>
      </c>
      <c r="CA967" s="1">
        <v>200604</v>
      </c>
      <c r="CB967" s="1">
        <v>0.53</v>
      </c>
      <c r="CC967" s="1">
        <v>-0.56000000000000005</v>
      </c>
      <c r="CD967" s="1">
        <v>0.86</v>
      </c>
      <c r="CE967" s="1">
        <v>1.65</v>
      </c>
      <c r="CF967" s="1">
        <v>-0.73</v>
      </c>
      <c r="CG967" s="1">
        <v>0.42</v>
      </c>
      <c r="CH967" s="1">
        <v>0.91</v>
      </c>
      <c r="CI967" s="1">
        <v>0.91</v>
      </c>
      <c r="CJ967" s="1">
        <v>1.85</v>
      </c>
      <c r="CK967" s="1">
        <v>-1.57</v>
      </c>
      <c r="CL967" s="1">
        <v>0.23</v>
      </c>
      <c r="CM967" s="1">
        <v>-0.12</v>
      </c>
      <c r="CN967" s="1">
        <v>0.97</v>
      </c>
      <c r="CO967" s="1">
        <v>0.37</v>
      </c>
      <c r="CP967" s="1">
        <v>1.47</v>
      </c>
      <c r="CQ967" s="1">
        <v>0.62</v>
      </c>
      <c r="CR967" s="1">
        <v>1.18</v>
      </c>
      <c r="CS967" s="1">
        <v>1.84</v>
      </c>
      <c r="CT967" s="1">
        <v>1.86</v>
      </c>
      <c r="CV967" s="1">
        <v>200704</v>
      </c>
      <c r="CW967" s="1">
        <v>2.92</v>
      </c>
      <c r="CX967" s="1">
        <v>2.2200000000000002</v>
      </c>
      <c r="CY967" s="1">
        <v>1.54</v>
      </c>
      <c r="CZ967" s="1">
        <v>1.07</v>
      </c>
      <c r="DA967" s="1">
        <v>2.41</v>
      </c>
      <c r="DB967" s="1">
        <v>1.91</v>
      </c>
      <c r="DC967" s="1">
        <v>1.62</v>
      </c>
      <c r="DD967" s="1">
        <v>0.61</v>
      </c>
      <c r="DE967" s="1">
        <v>1.62</v>
      </c>
      <c r="DF967" s="1">
        <v>3.06</v>
      </c>
      <c r="DG967" s="1">
        <v>1.8</v>
      </c>
      <c r="DH967" s="1">
        <v>1.9</v>
      </c>
      <c r="DI967" s="1">
        <v>1.93</v>
      </c>
      <c r="DJ967" s="1">
        <v>2.17</v>
      </c>
      <c r="DK967" s="1">
        <v>1.1100000000000001</v>
      </c>
      <c r="DL967" s="1">
        <v>1.1100000000000001</v>
      </c>
      <c r="DM967" s="1">
        <v>0.09</v>
      </c>
      <c r="DN967" s="1">
        <v>1.41</v>
      </c>
      <c r="DO967" s="1">
        <v>1.89</v>
      </c>
      <c r="DQ967" s="1">
        <v>200604</v>
      </c>
      <c r="DR967" s="1">
        <v>-99.99</v>
      </c>
      <c r="DS967" s="1">
        <v>0.65</v>
      </c>
      <c r="DT967" s="1">
        <v>0.51</v>
      </c>
      <c r="DU967" s="1">
        <v>1.08</v>
      </c>
      <c r="DV967" s="1">
        <v>0.65</v>
      </c>
      <c r="DW967" s="1">
        <v>0.49</v>
      </c>
      <c r="DX967" s="1">
        <v>0.32</v>
      </c>
      <c r="DY967" s="1">
        <v>0.89</v>
      </c>
      <c r="DZ967" s="1">
        <v>1.46</v>
      </c>
      <c r="EA967" s="1">
        <v>0.95</v>
      </c>
      <c r="EB967" s="1">
        <v>-0.45</v>
      </c>
      <c r="EC967" s="1">
        <v>0.73</v>
      </c>
      <c r="ED967" s="1">
        <v>0.19</v>
      </c>
      <c r="EE967" s="1">
        <v>0.33</v>
      </c>
      <c r="EF967" s="1">
        <v>0.3</v>
      </c>
      <c r="EG967" s="1">
        <v>1.38</v>
      </c>
      <c r="EH967" s="1">
        <v>0.38</v>
      </c>
      <c r="EI967" s="1">
        <v>1.35</v>
      </c>
      <c r="EJ967" s="1">
        <v>1.59</v>
      </c>
      <c r="EL967">
        <v>200604</v>
      </c>
      <c r="EM967">
        <v>0.73</v>
      </c>
      <c r="EN967">
        <v>-1.41</v>
      </c>
      <c r="EO967">
        <v>2.37</v>
      </c>
      <c r="EP967">
        <v>0.36</v>
      </c>
      <c r="ER967" s="1">
        <v>200610</v>
      </c>
      <c r="ES967" s="1">
        <v>-0.24</v>
      </c>
      <c r="EU967" s="1">
        <v>200511</v>
      </c>
      <c r="EV967" s="1">
        <v>0.08</v>
      </c>
      <c r="EX967" s="1">
        <v>201010</v>
      </c>
      <c r="EY967" s="1">
        <v>-2.2599999999999998</v>
      </c>
      <c r="FA967" s="1">
        <v>200610</v>
      </c>
      <c r="FB967" s="1">
        <f>IF(ISERROR(VLOOKUP($FA967,MOM,LOOKUPS!C$12,0)*$FB$6+VLOOKUP($FA967,STREV,LOOKUPS!C$10,0)*$FC$6+VLOOKUP($FA967,LTREV,LOOKUPS!C$9,0)*$FD$6+VLOOKUP($FA967,CFP,LOOKUPS!C$6,0)*$FE$6+VLOOKUP($FA967,EP,LOOKUPS!C$8,0)*$FF$6+VLOOKUP($FA967,BM,LOOKUPS!C$5,0)*$FG$6+VLOOKUP($FA967,DIV,LOOKUPS!C$7,0)*$FH$6++VLOOKUP($FA967,SIZE,LOOKUPS!C$11,0)*$FI$6),"",VLOOKUP($FA967,MOM,LOOKUPS!C$12,0)*$FB$6+VLOOKUP($FA967,STREV,LOOKUPS!C$10,0)*$FC$6+VLOOKUP($FA967,LTREV,LOOKUPS!C$9,0)*$FD$6+VLOOKUP($FA967,CFP,LOOKUPS!C$6,0)*$FE$6+VLOOKUP($FA967,EP,LOOKUPS!C$8,0)*$FF$6+VLOOKUP($FA967,BM,LOOKUPS!C$5,0)*$FG$6+VLOOKUP($FA967,DIV,LOOKUPS!C$7,0)*$FH$6++VLOOKUP($FA967,SIZE,LOOKUPS!C$11,0)*$FI$6)</f>
        <v>5.6135999999999999</v>
      </c>
      <c r="FC967" s="1">
        <f>IF(ISERROR(VLOOKUP($FA967,MOM,LOOKUPS!D$12,0)*$FB$6+VLOOKUP($FA967,STREV,LOOKUPS!D$10,0)*$FC$6+VLOOKUP($FA967,LTREV,LOOKUPS!D$9,0)*$FD$6+VLOOKUP($FA967,CFP,LOOKUPS!D$6,0)*$FE$6+VLOOKUP($FA967,EP,LOOKUPS!D$8,0)*$FF$6+VLOOKUP($FA967,BM,LOOKUPS!D$5,0)*$FG$6+VLOOKUP($FA967,DIV,LOOKUPS!D$7,0)*$FH$6++VLOOKUP($FA967,SIZE,LOOKUPS!D$11,0)*$FI$6),"",VLOOKUP($FA967,MOM,LOOKUPS!D$12,0)*$FB$6+VLOOKUP($FA967,STREV,LOOKUPS!D$10,0)*$FC$6+VLOOKUP($FA967,LTREV,LOOKUPS!D$9,0)*$FD$6+VLOOKUP($FA967,CFP,LOOKUPS!D$6,0)*$FE$6+VLOOKUP($FA967,EP,LOOKUPS!D$8,0)*$FF$6+VLOOKUP($FA967,BM,LOOKUPS!D$5,0)*$FG$6+VLOOKUP($FA967,DIV,LOOKUPS!D$7,0)*$FH$6++VLOOKUP($FA967,SIZE,LOOKUPS!D$11,0)*$FI$6)</f>
        <v>5.4014000000000006</v>
      </c>
      <c r="FD967" s="1">
        <f>IF(ISERROR(VLOOKUP($FA967,MOM,LOOKUPS!E$12,0)*$FB$6+VLOOKUP($FA967,STREV,LOOKUPS!E$10,0)*$FC$6+VLOOKUP($FA967,LTREV,LOOKUPS!E$9,0)*$FD$6+VLOOKUP($FA967,CFP,LOOKUPS!E$6,0)*$FE$6+VLOOKUP($FA967,EP,LOOKUPS!E$8,0)*$FF$6+VLOOKUP($FA967,BM,LOOKUPS!E$5,0)*$FG$6+VLOOKUP($FA967,DIV,LOOKUPS!E$7,0)*$FH$6++VLOOKUP($FA967,SIZE,LOOKUPS!E$11,0)*$FI$6),"",VLOOKUP($FA967,MOM,LOOKUPS!E$12,0)*$FB$6+VLOOKUP($FA967,STREV,LOOKUPS!E$10,0)*$FC$6+VLOOKUP($FA967,LTREV,LOOKUPS!E$9,0)*$FD$6+VLOOKUP($FA967,CFP,LOOKUPS!E$6,0)*$FE$6+VLOOKUP($FA967,EP,LOOKUPS!E$8,0)*$FF$6+VLOOKUP($FA967,BM,LOOKUPS!E$5,0)*$FG$6+VLOOKUP($FA967,DIV,LOOKUPS!E$7,0)*$FH$6++VLOOKUP($FA967,SIZE,LOOKUPS!E$11,0)*$FI$6)</f>
        <v>4.4801000000000002</v>
      </c>
      <c r="FE967" s="1">
        <f>IF(ISERROR(VLOOKUP($FA967,MOM,LOOKUPS!F$12,0)*$FB$6+VLOOKUP($FA967,STREV,LOOKUPS!F$10,0)*$FC$6+VLOOKUP($FA967,LTREV,LOOKUPS!F$9,0)*$FD$6+VLOOKUP($FA967,CFP,LOOKUPS!F$6,0)*$FE$6+VLOOKUP($FA967,EP,LOOKUPS!F$8,0)*$FF$6+VLOOKUP($FA967,BM,LOOKUPS!F$5,0)*$FG$6+VLOOKUP($FA967,DIV,LOOKUPS!F$7,0)*$FH$6++VLOOKUP($FA967,SIZE,LOOKUPS!F$11,0)*$FI$6),"",VLOOKUP($FA967,MOM,LOOKUPS!F$12,0)*$FB$6+VLOOKUP($FA967,STREV,LOOKUPS!F$10,0)*$FC$6+VLOOKUP($FA967,LTREV,LOOKUPS!F$9,0)*$FD$6+VLOOKUP($FA967,CFP,LOOKUPS!F$6,0)*$FE$6+VLOOKUP($FA967,EP,LOOKUPS!F$8,0)*$FF$6+VLOOKUP($FA967,BM,LOOKUPS!F$5,0)*$FG$6+VLOOKUP($FA967,DIV,LOOKUPS!F$7,0)*$FH$6++VLOOKUP($FA967,SIZE,LOOKUPS!F$11,0)*$FI$6)</f>
        <v>5.6872000000000007</v>
      </c>
      <c r="FF967" s="1">
        <f>IF(ISERROR(VLOOKUP($FA967,MOM,LOOKUPS!G$12,0)*$FB$6+VLOOKUP($FA967,STREV,LOOKUPS!G$10,0)*$FC$6+VLOOKUP($FA967,LTREV,LOOKUPS!G$9,0)*$FD$6+VLOOKUP($FA967,CFP,LOOKUPS!G$6,0)*$FE$6+VLOOKUP($FA967,EP,LOOKUPS!G$8,0)*$FF$6+VLOOKUP($FA967,BM,LOOKUPS!G$5,0)*$FG$6+VLOOKUP($FA967,DIV,LOOKUPS!G$7,0)*$FH$6++VLOOKUP($FA967,SIZE,LOOKUPS!G$11,0)*$FI$6),"",VLOOKUP($FA967,MOM,LOOKUPS!G$12,0)*$FB$6+VLOOKUP($FA967,STREV,LOOKUPS!G$10,0)*$FC$6+VLOOKUP($FA967,LTREV,LOOKUPS!G$9,0)*$FD$6+VLOOKUP($FA967,CFP,LOOKUPS!G$6,0)*$FE$6+VLOOKUP($FA967,EP,LOOKUPS!G$8,0)*$FF$6+VLOOKUP($FA967,BM,LOOKUPS!G$5,0)*$FG$6+VLOOKUP($FA967,DIV,LOOKUPS!G$7,0)*$FH$6++VLOOKUP($FA967,SIZE,LOOKUPS!G$11,0)*$FI$6)</f>
        <v>4.4791999999999996</v>
      </c>
      <c r="FG967" s="1">
        <f>IF(ISERROR(VLOOKUP($FA967,MOM,LOOKUPS!H$12,0)*$FB$6+VLOOKUP($FA967,STREV,LOOKUPS!H$10,0)*$FC$6+VLOOKUP($FA967,LTREV,LOOKUPS!H$9,0)*$FD$6+VLOOKUP($FA967,CFP,LOOKUPS!H$6,0)*$FE$6+VLOOKUP($FA967,EP,LOOKUPS!H$8,0)*$FF$6+VLOOKUP($FA967,BM,LOOKUPS!H$5,0)*$FG$6+VLOOKUP($FA967,DIV,LOOKUPS!H$7,0)*$FH$6++VLOOKUP($FA967,SIZE,LOOKUPS!H$11,0)*$FI$6),"",VLOOKUP($FA967,MOM,LOOKUPS!H$12,0)*$FB$6+VLOOKUP($FA967,STREV,LOOKUPS!H$10,0)*$FC$6+VLOOKUP($FA967,LTREV,LOOKUPS!H$9,0)*$FD$6+VLOOKUP($FA967,CFP,LOOKUPS!H$6,0)*$FE$6+VLOOKUP($FA967,EP,LOOKUPS!H$8,0)*$FF$6+VLOOKUP($FA967,BM,LOOKUPS!H$5,0)*$FG$6+VLOOKUP($FA967,DIV,LOOKUPS!H$7,0)*$FH$6++VLOOKUP($FA967,SIZE,LOOKUPS!H$11,0)*$FI$6)</f>
        <v>4.484</v>
      </c>
      <c r="FH967" s="1">
        <f>IF(ISERROR(VLOOKUP($FA967,MOM,LOOKUPS!I$12,0)*$FB$6+VLOOKUP($FA967,STREV,LOOKUPS!I$10,0)*$FC$6+VLOOKUP($FA967,LTREV,LOOKUPS!I$9,0)*$FD$6+VLOOKUP($FA967,CFP,LOOKUPS!I$6,0)*$FE$6+VLOOKUP($FA967,EP,LOOKUPS!I$8,0)*$FF$6+VLOOKUP($FA967,BM,LOOKUPS!I$5,0)*$FG$6+VLOOKUP($FA967,DIV,LOOKUPS!I$7,0)*$FH$6++VLOOKUP($FA967,SIZE,LOOKUPS!I$11,0)*$FI$6),"",VLOOKUP($FA967,MOM,LOOKUPS!I$12,0)*$FB$6+VLOOKUP($FA967,STREV,LOOKUPS!I$10,0)*$FC$6+VLOOKUP($FA967,LTREV,LOOKUPS!I$9,0)*$FD$6+VLOOKUP($FA967,CFP,LOOKUPS!I$6,0)*$FE$6+VLOOKUP($FA967,EP,LOOKUPS!I$8,0)*$FF$6+VLOOKUP($FA967,BM,LOOKUPS!I$5,0)*$FG$6+VLOOKUP($FA967,DIV,LOOKUPS!I$7,0)*$FH$6++VLOOKUP($FA967,SIZE,LOOKUPS!I$11,0)*$FI$6)</f>
        <v>4.6002999999999998</v>
      </c>
      <c r="FI967" s="1">
        <f>IF(ISERROR(VLOOKUP($FA967,MOM,LOOKUPS!J$12,0)*$FB$6+VLOOKUP($FA967,STREV,LOOKUPS!J$10,0)*$FC$6+VLOOKUP($FA967,LTREV,LOOKUPS!J$9,0)*$FD$6+VLOOKUP($FA967,CFP,LOOKUPS!J$6,0)*$FE$6+VLOOKUP($FA967,EP,LOOKUPS!J$8,0)*$FF$6+VLOOKUP($FA967,BM,LOOKUPS!J$5,0)*$FG$6+VLOOKUP($FA967,DIV,LOOKUPS!J$7,0)*$FH$6++VLOOKUP($FA967,SIZE,LOOKUPS!J$11,0)*$FI$6),"",VLOOKUP($FA967,MOM,LOOKUPS!J$12,0)*$FB$6+VLOOKUP($FA967,STREV,LOOKUPS!J$10,0)*$FC$6+VLOOKUP($FA967,LTREV,LOOKUPS!J$9,0)*$FD$6+VLOOKUP($FA967,CFP,LOOKUPS!J$6,0)*$FE$6+VLOOKUP($FA967,EP,LOOKUPS!J$8,0)*$FF$6+VLOOKUP($FA967,BM,LOOKUPS!J$5,0)*$FG$6+VLOOKUP($FA967,DIV,LOOKUPS!J$7,0)*$FH$6++VLOOKUP($FA967,SIZE,LOOKUPS!J$11,0)*$FI$6)</f>
        <v>4.2801000000000009</v>
      </c>
      <c r="FJ967" s="1">
        <f>IF(ISERROR(VLOOKUP($FA967,MOM,LOOKUPS!K$12,0)*$FB$6+VLOOKUP($FA967,STREV,LOOKUPS!K$10,0)*$FC$6+VLOOKUP($FA967,LTREV,LOOKUPS!K$9,0)*$FD$6+VLOOKUP($FA967,CFP,LOOKUPS!K$6,0)*$FE$6+VLOOKUP($FA967,EP,LOOKUPS!K$8,0)*$FF$6+VLOOKUP($FA967,BM,LOOKUPS!K$5,0)*$FG$6+VLOOKUP($FA967,DIV,LOOKUPS!K$7,0)*$FH$6++VLOOKUP($FA967,SIZE,LOOKUPS!K$11,0)*$FI$6),"",VLOOKUP($FA967,MOM,LOOKUPS!K$12,0)*$FB$6+VLOOKUP($FA967,STREV,LOOKUPS!K$10,0)*$FC$6+VLOOKUP($FA967,LTREV,LOOKUPS!K$9,0)*$FD$6+VLOOKUP($FA967,CFP,LOOKUPS!K$6,0)*$FE$6+VLOOKUP($FA967,EP,LOOKUPS!K$8,0)*$FF$6+VLOOKUP($FA967,BM,LOOKUPS!K$5,0)*$FG$6+VLOOKUP($FA967,DIV,LOOKUPS!K$7,0)*$FH$6++VLOOKUP($FA967,SIZE,LOOKUPS!K$11,0)*$FI$6)</f>
        <v>4.6225000000000005</v>
      </c>
      <c r="FK967" s="1">
        <f>IF(ISERROR(VLOOKUP($FA967,MOM,LOOKUPS!L$12,0)*$FB$6+VLOOKUP($FA967,STREV,LOOKUPS!L$10,0)*$FC$6+VLOOKUP($FA967,LTREV,LOOKUPS!L$9,0)*$FD$6+VLOOKUP($FA967,CFP,LOOKUPS!L$6,0)*$FE$6+VLOOKUP($FA967,EP,LOOKUPS!L$8,0)*$FF$6+VLOOKUP($FA967,BM,LOOKUPS!L$5,0)*$FG$6+VLOOKUP($FA967,DIV,LOOKUPS!L$7,0)*$FH$6++VLOOKUP($FA967,SIZE,LOOKUPS!L$11,0)*$FI$6),"",VLOOKUP($FA967,MOM,LOOKUPS!L$12,0)*$FB$6+VLOOKUP($FA967,STREV,LOOKUPS!L$10,0)*$FC$6+VLOOKUP($FA967,LTREV,LOOKUPS!L$9,0)*$FD$6+VLOOKUP($FA967,CFP,LOOKUPS!L$6,0)*$FE$6+VLOOKUP($FA967,EP,LOOKUPS!L$8,0)*$FF$6+VLOOKUP($FA967,BM,LOOKUPS!L$5,0)*$FG$6+VLOOKUP($FA967,DIV,LOOKUPS!L$7,0)*$FH$6++VLOOKUP($FA967,SIZE,LOOKUPS!L$11,0)*$FI$6)</f>
        <v>5.2498000000000005</v>
      </c>
    </row>
    <row r="968" spans="1:167" x14ac:dyDescent="0.3">
      <c r="A968" s="1">
        <v>200611</v>
      </c>
      <c r="B968" s="1">
        <v>2.99</v>
      </c>
      <c r="C968" s="1">
        <v>2.96</v>
      </c>
      <c r="D968" s="1">
        <v>3.41</v>
      </c>
      <c r="E968" s="1">
        <v>2.19</v>
      </c>
      <c r="F968" s="1">
        <v>2.66</v>
      </c>
      <c r="G968" s="1">
        <v>1.68</v>
      </c>
      <c r="H968" s="1">
        <v>2.5299999999999998</v>
      </c>
      <c r="I968" s="1">
        <v>2.77</v>
      </c>
      <c r="J968" s="1">
        <v>1.89</v>
      </c>
      <c r="K968" s="1">
        <v>2.56</v>
      </c>
      <c r="M968" s="1">
        <v>200512</v>
      </c>
      <c r="N968" s="1">
        <v>1.54</v>
      </c>
      <c r="O968" s="1">
        <v>0.67</v>
      </c>
      <c r="P968" s="1">
        <v>1.03</v>
      </c>
      <c r="Q968" s="1">
        <v>1.2</v>
      </c>
      <c r="R968" s="1">
        <v>0.44</v>
      </c>
      <c r="S968" s="1">
        <v>0.12</v>
      </c>
      <c r="T968" s="1">
        <v>1.02</v>
      </c>
      <c r="U968" s="1">
        <v>0.32</v>
      </c>
      <c r="V968" s="1">
        <v>0.2</v>
      </c>
      <c r="W968" s="1">
        <v>1.54</v>
      </c>
      <c r="Y968" s="1">
        <v>201011</v>
      </c>
      <c r="Z968" s="1">
        <v>0.56000000000000005</v>
      </c>
      <c r="AA968" s="1">
        <v>2.2200000000000002</v>
      </c>
      <c r="AB968" s="1">
        <v>2.2999999999999998</v>
      </c>
      <c r="AC968" s="1">
        <v>2.77</v>
      </c>
      <c r="AD968" s="1">
        <v>2.16</v>
      </c>
      <c r="AE968" s="1">
        <v>2.74</v>
      </c>
      <c r="AF968" s="1">
        <v>2.17</v>
      </c>
      <c r="AG968" s="1">
        <v>2.36</v>
      </c>
      <c r="AH968" s="1">
        <v>3.28</v>
      </c>
      <c r="AI968" s="1">
        <v>3.65</v>
      </c>
      <c r="CA968" s="1">
        <v>200605</v>
      </c>
      <c r="CB968" s="1">
        <v>-7.86</v>
      </c>
      <c r="CC968" s="1">
        <v>-6.78</v>
      </c>
      <c r="CD968" s="1">
        <v>-4.04</v>
      </c>
      <c r="CE968" s="1">
        <v>-3.29</v>
      </c>
      <c r="CF968" s="1">
        <v>-7.24</v>
      </c>
      <c r="CG968" s="1">
        <v>-5.32</v>
      </c>
      <c r="CH968" s="1">
        <v>-3.89</v>
      </c>
      <c r="CI968" s="1">
        <v>-3.48</v>
      </c>
      <c r="CJ968" s="1">
        <v>-3.1</v>
      </c>
      <c r="CK968" s="1">
        <v>-7.64</v>
      </c>
      <c r="CL968" s="1">
        <v>-6.77</v>
      </c>
      <c r="CM968" s="1">
        <v>-5.57</v>
      </c>
      <c r="CN968" s="1">
        <v>-5.07</v>
      </c>
      <c r="CO968" s="1">
        <v>-3.76</v>
      </c>
      <c r="CP968" s="1">
        <v>-4.0199999999999996</v>
      </c>
      <c r="CQ968" s="1">
        <v>-3.19</v>
      </c>
      <c r="CR968" s="1">
        <v>-3.73</v>
      </c>
      <c r="CS968" s="1">
        <v>-2.73</v>
      </c>
      <c r="CT968" s="1">
        <v>-3.42</v>
      </c>
      <c r="CV968" s="1">
        <v>200705</v>
      </c>
      <c r="CW968" s="1">
        <v>2.12</v>
      </c>
      <c r="CX968" s="1">
        <v>4.32</v>
      </c>
      <c r="CY968" s="1">
        <v>3.18</v>
      </c>
      <c r="CZ968" s="1">
        <v>1.72</v>
      </c>
      <c r="DA968" s="1">
        <v>4.03</v>
      </c>
      <c r="DB968" s="1">
        <v>3.97</v>
      </c>
      <c r="DC968" s="1">
        <v>3.06</v>
      </c>
      <c r="DD968" s="1">
        <v>2.74</v>
      </c>
      <c r="DE968" s="1">
        <v>1.57</v>
      </c>
      <c r="DF968" s="1">
        <v>3.9</v>
      </c>
      <c r="DG968" s="1">
        <v>4.1500000000000004</v>
      </c>
      <c r="DH968" s="1">
        <v>4.79</v>
      </c>
      <c r="DI968" s="1">
        <v>3.09</v>
      </c>
      <c r="DJ968" s="1">
        <v>3.06</v>
      </c>
      <c r="DK968" s="1">
        <v>3.05</v>
      </c>
      <c r="DL968" s="1">
        <v>3.44</v>
      </c>
      <c r="DM968" s="1">
        <v>1.99</v>
      </c>
      <c r="DN968" s="1">
        <v>0.9</v>
      </c>
      <c r="DO968" s="1">
        <v>2.41</v>
      </c>
      <c r="DQ968" s="1">
        <v>200605</v>
      </c>
      <c r="DR968" s="1">
        <v>-99.99</v>
      </c>
      <c r="DS968" s="1">
        <v>-5.23</v>
      </c>
      <c r="DT968" s="1">
        <v>-4.55</v>
      </c>
      <c r="DU968" s="1">
        <v>-2.88</v>
      </c>
      <c r="DV968" s="1">
        <v>-5.34</v>
      </c>
      <c r="DW968" s="1">
        <v>-4.74</v>
      </c>
      <c r="DX968" s="1">
        <v>-4.3600000000000003</v>
      </c>
      <c r="DY968" s="1">
        <v>-3.58</v>
      </c>
      <c r="DZ968" s="1">
        <v>-2.68</v>
      </c>
      <c r="EA968" s="1">
        <v>-5.24</v>
      </c>
      <c r="EB968" s="1">
        <v>-5.71</v>
      </c>
      <c r="EC968" s="1">
        <v>-4.3</v>
      </c>
      <c r="ED968" s="1">
        <v>-5.29</v>
      </c>
      <c r="EE968" s="1">
        <v>-5.52</v>
      </c>
      <c r="EF968" s="1">
        <v>-3.07</v>
      </c>
      <c r="EG968" s="1">
        <v>-3.9</v>
      </c>
      <c r="EH968" s="1">
        <v>-3.25</v>
      </c>
      <c r="EI968" s="1">
        <v>-3.4</v>
      </c>
      <c r="EJ968" s="1">
        <v>-1.9</v>
      </c>
      <c r="EL968">
        <v>200605</v>
      </c>
      <c r="EM968">
        <v>-3.57</v>
      </c>
      <c r="EN968">
        <v>-3.09</v>
      </c>
      <c r="EO968">
        <v>2.4500000000000002</v>
      </c>
      <c r="EP968">
        <v>0.43</v>
      </c>
      <c r="ER968" s="1">
        <v>200611</v>
      </c>
      <c r="ES968" s="1">
        <v>-1.01</v>
      </c>
      <c r="EU968" s="1">
        <v>200512</v>
      </c>
      <c r="EV968" s="1">
        <v>1.95</v>
      </c>
      <c r="EX968" s="1">
        <v>201011</v>
      </c>
      <c r="EY968" s="1">
        <v>-0.83</v>
      </c>
      <c r="FA968" s="1">
        <v>200611</v>
      </c>
      <c r="FB968" s="1">
        <f>IF(ISERROR(VLOOKUP($FA968,MOM,LOOKUPS!C$12,0)*$FB$6+VLOOKUP($FA968,STREV,LOOKUPS!C$10,0)*$FC$6+VLOOKUP($FA968,LTREV,LOOKUPS!C$9,0)*$FD$6+VLOOKUP($FA968,CFP,LOOKUPS!C$6,0)*$FE$6+VLOOKUP($FA968,EP,LOOKUPS!C$8,0)*$FF$6+VLOOKUP($FA968,BM,LOOKUPS!C$5,0)*$FG$6+VLOOKUP($FA968,DIV,LOOKUPS!C$7,0)*$FH$6++VLOOKUP($FA968,SIZE,LOOKUPS!C$11,0)*$FI$6),"",VLOOKUP($FA968,MOM,LOOKUPS!C$12,0)*$FB$6+VLOOKUP($FA968,STREV,LOOKUPS!C$10,0)*$FC$6+VLOOKUP($FA968,LTREV,LOOKUPS!C$9,0)*$FD$6+VLOOKUP($FA968,CFP,LOOKUPS!C$6,0)*$FE$6+VLOOKUP($FA968,EP,LOOKUPS!C$8,0)*$FF$6+VLOOKUP($FA968,BM,LOOKUPS!C$5,0)*$FG$6+VLOOKUP($FA968,DIV,LOOKUPS!C$7,0)*$FH$6++VLOOKUP($FA968,SIZE,LOOKUPS!C$11,0)*$FI$6)</f>
        <v>2.9211000000000005</v>
      </c>
      <c r="FC968" s="1">
        <f>IF(ISERROR(VLOOKUP($FA968,MOM,LOOKUPS!D$12,0)*$FB$6+VLOOKUP($FA968,STREV,LOOKUPS!D$10,0)*$FC$6+VLOOKUP($FA968,LTREV,LOOKUPS!D$9,0)*$FD$6+VLOOKUP($FA968,CFP,LOOKUPS!D$6,0)*$FE$6+VLOOKUP($FA968,EP,LOOKUPS!D$8,0)*$FF$6+VLOOKUP($FA968,BM,LOOKUPS!D$5,0)*$FG$6+VLOOKUP($FA968,DIV,LOOKUPS!D$7,0)*$FH$6++VLOOKUP($FA968,SIZE,LOOKUPS!D$11,0)*$FI$6),"",VLOOKUP($FA968,MOM,LOOKUPS!D$12,0)*$FB$6+VLOOKUP($FA968,STREV,LOOKUPS!D$10,0)*$FC$6+VLOOKUP($FA968,LTREV,LOOKUPS!D$9,0)*$FD$6+VLOOKUP($FA968,CFP,LOOKUPS!D$6,0)*$FE$6+VLOOKUP($FA968,EP,LOOKUPS!D$8,0)*$FF$6+VLOOKUP($FA968,BM,LOOKUPS!D$5,0)*$FG$6+VLOOKUP($FA968,DIV,LOOKUPS!D$7,0)*$FH$6++VLOOKUP($FA968,SIZE,LOOKUPS!D$11,0)*$FI$6)</f>
        <v>2.5023</v>
      </c>
      <c r="FD968" s="1">
        <f>IF(ISERROR(VLOOKUP($FA968,MOM,LOOKUPS!E$12,0)*$FB$6+VLOOKUP($FA968,STREV,LOOKUPS!E$10,0)*$FC$6+VLOOKUP($FA968,LTREV,LOOKUPS!E$9,0)*$FD$6+VLOOKUP($FA968,CFP,LOOKUPS!E$6,0)*$FE$6+VLOOKUP($FA968,EP,LOOKUPS!E$8,0)*$FF$6+VLOOKUP($FA968,BM,LOOKUPS!E$5,0)*$FG$6+VLOOKUP($FA968,DIV,LOOKUPS!E$7,0)*$FH$6++VLOOKUP($FA968,SIZE,LOOKUPS!E$11,0)*$FI$6),"",VLOOKUP($FA968,MOM,LOOKUPS!E$12,0)*$FB$6+VLOOKUP($FA968,STREV,LOOKUPS!E$10,0)*$FC$6+VLOOKUP($FA968,LTREV,LOOKUPS!E$9,0)*$FD$6+VLOOKUP($FA968,CFP,LOOKUPS!E$6,0)*$FE$6+VLOOKUP($FA968,EP,LOOKUPS!E$8,0)*$FF$6+VLOOKUP($FA968,BM,LOOKUPS!E$5,0)*$FG$6+VLOOKUP($FA968,DIV,LOOKUPS!E$7,0)*$FH$6++VLOOKUP($FA968,SIZE,LOOKUPS!E$11,0)*$FI$6)</f>
        <v>3.5458000000000007</v>
      </c>
      <c r="FE968" s="1">
        <f>IF(ISERROR(VLOOKUP($FA968,MOM,LOOKUPS!F$12,0)*$FB$6+VLOOKUP($FA968,STREV,LOOKUPS!F$10,0)*$FC$6+VLOOKUP($FA968,LTREV,LOOKUPS!F$9,0)*$FD$6+VLOOKUP($FA968,CFP,LOOKUPS!F$6,0)*$FE$6+VLOOKUP($FA968,EP,LOOKUPS!F$8,0)*$FF$6+VLOOKUP($FA968,BM,LOOKUPS!F$5,0)*$FG$6+VLOOKUP($FA968,DIV,LOOKUPS!F$7,0)*$FH$6++VLOOKUP($FA968,SIZE,LOOKUPS!F$11,0)*$FI$6),"",VLOOKUP($FA968,MOM,LOOKUPS!F$12,0)*$FB$6+VLOOKUP($FA968,STREV,LOOKUPS!F$10,0)*$FC$6+VLOOKUP($FA968,LTREV,LOOKUPS!F$9,0)*$FD$6+VLOOKUP($FA968,CFP,LOOKUPS!F$6,0)*$FE$6+VLOOKUP($FA968,EP,LOOKUPS!F$8,0)*$FF$6+VLOOKUP($FA968,BM,LOOKUPS!F$5,0)*$FG$6+VLOOKUP($FA968,DIV,LOOKUPS!F$7,0)*$FH$6++VLOOKUP($FA968,SIZE,LOOKUPS!F$11,0)*$FI$6)</f>
        <v>2.7446000000000002</v>
      </c>
      <c r="FF968" s="1">
        <f>IF(ISERROR(VLOOKUP($FA968,MOM,LOOKUPS!G$12,0)*$FB$6+VLOOKUP($FA968,STREV,LOOKUPS!G$10,0)*$FC$6+VLOOKUP($FA968,LTREV,LOOKUPS!G$9,0)*$FD$6+VLOOKUP($FA968,CFP,LOOKUPS!G$6,0)*$FE$6+VLOOKUP($FA968,EP,LOOKUPS!G$8,0)*$FF$6+VLOOKUP($FA968,BM,LOOKUPS!G$5,0)*$FG$6+VLOOKUP($FA968,DIV,LOOKUPS!G$7,0)*$FH$6++VLOOKUP($FA968,SIZE,LOOKUPS!G$11,0)*$FI$6),"",VLOOKUP($FA968,MOM,LOOKUPS!G$12,0)*$FB$6+VLOOKUP($FA968,STREV,LOOKUPS!G$10,0)*$FC$6+VLOOKUP($FA968,LTREV,LOOKUPS!G$9,0)*$FD$6+VLOOKUP($FA968,CFP,LOOKUPS!G$6,0)*$FE$6+VLOOKUP($FA968,EP,LOOKUPS!G$8,0)*$FF$6+VLOOKUP($FA968,BM,LOOKUPS!G$5,0)*$FG$6+VLOOKUP($FA968,DIV,LOOKUPS!G$7,0)*$FH$6++VLOOKUP($FA968,SIZE,LOOKUPS!G$11,0)*$FI$6)</f>
        <v>2.4546000000000006</v>
      </c>
      <c r="FG968" s="1">
        <f>IF(ISERROR(VLOOKUP($FA968,MOM,LOOKUPS!H$12,0)*$FB$6+VLOOKUP($FA968,STREV,LOOKUPS!H$10,0)*$FC$6+VLOOKUP($FA968,LTREV,LOOKUPS!H$9,0)*$FD$6+VLOOKUP($FA968,CFP,LOOKUPS!H$6,0)*$FE$6+VLOOKUP($FA968,EP,LOOKUPS!H$8,0)*$FF$6+VLOOKUP($FA968,BM,LOOKUPS!H$5,0)*$FG$6+VLOOKUP($FA968,DIV,LOOKUPS!H$7,0)*$FH$6++VLOOKUP($FA968,SIZE,LOOKUPS!H$11,0)*$FI$6),"",VLOOKUP($FA968,MOM,LOOKUPS!H$12,0)*$FB$6+VLOOKUP($FA968,STREV,LOOKUPS!H$10,0)*$FC$6+VLOOKUP($FA968,LTREV,LOOKUPS!H$9,0)*$FD$6+VLOOKUP($FA968,CFP,LOOKUPS!H$6,0)*$FE$6+VLOOKUP($FA968,EP,LOOKUPS!H$8,0)*$FF$6+VLOOKUP($FA968,BM,LOOKUPS!H$5,0)*$FG$6+VLOOKUP($FA968,DIV,LOOKUPS!H$7,0)*$FH$6++VLOOKUP($FA968,SIZE,LOOKUPS!H$11,0)*$FI$6)</f>
        <v>2.0853000000000002</v>
      </c>
      <c r="FH968" s="1">
        <f>IF(ISERROR(VLOOKUP($FA968,MOM,LOOKUPS!I$12,0)*$FB$6+VLOOKUP($FA968,STREV,LOOKUPS!I$10,0)*$FC$6+VLOOKUP($FA968,LTREV,LOOKUPS!I$9,0)*$FD$6+VLOOKUP($FA968,CFP,LOOKUPS!I$6,0)*$FE$6+VLOOKUP($FA968,EP,LOOKUPS!I$8,0)*$FF$6+VLOOKUP($FA968,BM,LOOKUPS!I$5,0)*$FG$6+VLOOKUP($FA968,DIV,LOOKUPS!I$7,0)*$FH$6++VLOOKUP($FA968,SIZE,LOOKUPS!I$11,0)*$FI$6),"",VLOOKUP($FA968,MOM,LOOKUPS!I$12,0)*$FB$6+VLOOKUP($FA968,STREV,LOOKUPS!I$10,0)*$FC$6+VLOOKUP($FA968,LTREV,LOOKUPS!I$9,0)*$FD$6+VLOOKUP($FA968,CFP,LOOKUPS!I$6,0)*$FE$6+VLOOKUP($FA968,EP,LOOKUPS!I$8,0)*$FF$6+VLOOKUP($FA968,BM,LOOKUPS!I$5,0)*$FG$6+VLOOKUP($FA968,DIV,LOOKUPS!I$7,0)*$FH$6++VLOOKUP($FA968,SIZE,LOOKUPS!I$11,0)*$FI$6)</f>
        <v>2.6078999999999999</v>
      </c>
      <c r="FI968" s="1">
        <f>IF(ISERROR(VLOOKUP($FA968,MOM,LOOKUPS!J$12,0)*$FB$6+VLOOKUP($FA968,STREV,LOOKUPS!J$10,0)*$FC$6+VLOOKUP($FA968,LTREV,LOOKUPS!J$9,0)*$FD$6+VLOOKUP($FA968,CFP,LOOKUPS!J$6,0)*$FE$6+VLOOKUP($FA968,EP,LOOKUPS!J$8,0)*$FF$6+VLOOKUP($FA968,BM,LOOKUPS!J$5,0)*$FG$6+VLOOKUP($FA968,DIV,LOOKUPS!J$7,0)*$FH$6++VLOOKUP($FA968,SIZE,LOOKUPS!J$11,0)*$FI$6),"",VLOOKUP($FA968,MOM,LOOKUPS!J$12,0)*$FB$6+VLOOKUP($FA968,STREV,LOOKUPS!J$10,0)*$FC$6+VLOOKUP($FA968,LTREV,LOOKUPS!J$9,0)*$FD$6+VLOOKUP($FA968,CFP,LOOKUPS!J$6,0)*$FE$6+VLOOKUP($FA968,EP,LOOKUPS!J$8,0)*$FF$6+VLOOKUP($FA968,BM,LOOKUPS!J$5,0)*$FG$6+VLOOKUP($FA968,DIV,LOOKUPS!J$7,0)*$FH$6++VLOOKUP($FA968,SIZE,LOOKUPS!J$11,0)*$FI$6)</f>
        <v>2.3384</v>
      </c>
      <c r="FJ968" s="1">
        <f>IF(ISERROR(VLOOKUP($FA968,MOM,LOOKUPS!K$12,0)*$FB$6+VLOOKUP($FA968,STREV,LOOKUPS!K$10,0)*$FC$6+VLOOKUP($FA968,LTREV,LOOKUPS!K$9,0)*$FD$6+VLOOKUP($FA968,CFP,LOOKUPS!K$6,0)*$FE$6+VLOOKUP($FA968,EP,LOOKUPS!K$8,0)*$FF$6+VLOOKUP($FA968,BM,LOOKUPS!K$5,0)*$FG$6+VLOOKUP($FA968,DIV,LOOKUPS!K$7,0)*$FH$6++VLOOKUP($FA968,SIZE,LOOKUPS!K$11,0)*$FI$6),"",VLOOKUP($FA968,MOM,LOOKUPS!K$12,0)*$FB$6+VLOOKUP($FA968,STREV,LOOKUPS!K$10,0)*$FC$6+VLOOKUP($FA968,LTREV,LOOKUPS!K$9,0)*$FD$6+VLOOKUP($FA968,CFP,LOOKUPS!K$6,0)*$FE$6+VLOOKUP($FA968,EP,LOOKUPS!K$8,0)*$FF$6+VLOOKUP($FA968,BM,LOOKUPS!K$5,0)*$FG$6+VLOOKUP($FA968,DIV,LOOKUPS!K$7,0)*$FH$6++VLOOKUP($FA968,SIZE,LOOKUPS!K$11,0)*$FI$6)</f>
        <v>2.9133</v>
      </c>
      <c r="FK968" s="1">
        <f>IF(ISERROR(VLOOKUP($FA968,MOM,LOOKUPS!L$12,0)*$FB$6+VLOOKUP($FA968,STREV,LOOKUPS!L$10,0)*$FC$6+VLOOKUP($FA968,LTREV,LOOKUPS!L$9,0)*$FD$6+VLOOKUP($FA968,CFP,LOOKUPS!L$6,0)*$FE$6+VLOOKUP($FA968,EP,LOOKUPS!L$8,0)*$FF$6+VLOOKUP($FA968,BM,LOOKUPS!L$5,0)*$FG$6+VLOOKUP($FA968,DIV,LOOKUPS!L$7,0)*$FH$6++VLOOKUP($FA968,SIZE,LOOKUPS!L$11,0)*$FI$6),"",VLOOKUP($FA968,MOM,LOOKUPS!L$12,0)*$FB$6+VLOOKUP($FA968,STREV,LOOKUPS!L$10,0)*$FC$6+VLOOKUP($FA968,LTREV,LOOKUPS!L$9,0)*$FD$6+VLOOKUP($FA968,CFP,LOOKUPS!L$6,0)*$FE$6+VLOOKUP($FA968,EP,LOOKUPS!L$8,0)*$FF$6+VLOOKUP($FA968,BM,LOOKUPS!L$5,0)*$FG$6+VLOOKUP($FA968,DIV,LOOKUPS!L$7,0)*$FH$6++VLOOKUP($FA968,SIZE,LOOKUPS!L$11,0)*$FI$6)</f>
        <v>2.5116000000000001</v>
      </c>
    </row>
    <row r="969" spans="1:167" x14ac:dyDescent="0.3">
      <c r="A969" s="1">
        <v>200612</v>
      </c>
      <c r="B969" s="1">
        <v>1.02</v>
      </c>
      <c r="C969" s="1">
        <v>0.4</v>
      </c>
      <c r="D969" s="1">
        <v>1.1399999999999999</v>
      </c>
      <c r="E969" s="1">
        <v>0.39</v>
      </c>
      <c r="F969" s="1">
        <v>1.38</v>
      </c>
      <c r="G969" s="1">
        <v>1.6</v>
      </c>
      <c r="H969" s="1">
        <v>1.98</v>
      </c>
      <c r="I969" s="1">
        <v>1.41</v>
      </c>
      <c r="J969" s="1">
        <v>0.48</v>
      </c>
      <c r="K969" s="1">
        <v>3</v>
      </c>
      <c r="M969" s="1">
        <v>200601</v>
      </c>
      <c r="N969" s="1">
        <v>11.81</v>
      </c>
      <c r="O969" s="1">
        <v>7.88</v>
      </c>
      <c r="P969" s="1">
        <v>6.44</v>
      </c>
      <c r="Q969" s="1">
        <v>5.61</v>
      </c>
      <c r="R969" s="1">
        <v>5.84</v>
      </c>
      <c r="S969" s="1">
        <v>5.86</v>
      </c>
      <c r="T969" s="1">
        <v>7.68</v>
      </c>
      <c r="U969" s="1">
        <v>7.16</v>
      </c>
      <c r="V969" s="1">
        <v>8.4600000000000009</v>
      </c>
      <c r="W969" s="1">
        <v>8.06</v>
      </c>
      <c r="Y969" s="1">
        <v>201012</v>
      </c>
      <c r="Z969" s="1">
        <v>11.56</v>
      </c>
      <c r="AA969" s="1">
        <v>7.93</v>
      </c>
      <c r="AB969" s="1">
        <v>8.42</v>
      </c>
      <c r="AC969" s="1">
        <v>8.4600000000000009</v>
      </c>
      <c r="AD969" s="1">
        <v>8.3800000000000008</v>
      </c>
      <c r="AE969" s="1">
        <v>8.61</v>
      </c>
      <c r="AF969" s="1">
        <v>6.4</v>
      </c>
      <c r="AG969" s="1">
        <v>6.49</v>
      </c>
      <c r="AH969" s="1">
        <v>7.37</v>
      </c>
      <c r="AI969" s="1">
        <v>6.74</v>
      </c>
      <c r="CA969" s="1">
        <v>200606</v>
      </c>
      <c r="CB969" s="1">
        <v>-4.5999999999999996</v>
      </c>
      <c r="CC969" s="1">
        <v>-1.19</v>
      </c>
      <c r="CD969" s="1">
        <v>-0.78</v>
      </c>
      <c r="CE969" s="1">
        <v>-0.05</v>
      </c>
      <c r="CF969" s="1">
        <v>-1.2</v>
      </c>
      <c r="CG969" s="1">
        <v>-1.1200000000000001</v>
      </c>
      <c r="CH969" s="1">
        <v>-0.91</v>
      </c>
      <c r="CI969" s="1">
        <v>-0.26</v>
      </c>
      <c r="CJ969" s="1">
        <v>7.0000000000000007E-2</v>
      </c>
      <c r="CK969" s="1">
        <v>-0.79</v>
      </c>
      <c r="CL969" s="1">
        <v>-1.67</v>
      </c>
      <c r="CM969" s="1">
        <v>-1.19</v>
      </c>
      <c r="CN969" s="1">
        <v>-1.05</v>
      </c>
      <c r="CO969" s="1">
        <v>-1.06</v>
      </c>
      <c r="CP969" s="1">
        <v>-0.74</v>
      </c>
      <c r="CQ969" s="1">
        <v>-0.19</v>
      </c>
      <c r="CR969" s="1">
        <v>-0.33</v>
      </c>
      <c r="CS969" s="1">
        <v>0.2</v>
      </c>
      <c r="CT969" s="1">
        <v>-0.03</v>
      </c>
      <c r="CV969" s="1">
        <v>200706</v>
      </c>
      <c r="CW969" s="1">
        <v>-0.61</v>
      </c>
      <c r="CX969" s="1">
        <v>-0.59</v>
      </c>
      <c r="CY969" s="1">
        <v>-1.06</v>
      </c>
      <c r="CZ969" s="1">
        <v>-1.21</v>
      </c>
      <c r="DA969" s="1">
        <v>-1.1399999999999999</v>
      </c>
      <c r="DB969" s="1">
        <v>-0.84</v>
      </c>
      <c r="DC969" s="1">
        <v>-0.7</v>
      </c>
      <c r="DD969" s="1">
        <v>-1.5</v>
      </c>
      <c r="DE969" s="1">
        <v>-0.71</v>
      </c>
      <c r="DF969" s="1">
        <v>-1.9</v>
      </c>
      <c r="DG969" s="1">
        <v>-0.43</v>
      </c>
      <c r="DH969" s="1">
        <v>0.3</v>
      </c>
      <c r="DI969" s="1">
        <v>-2.06</v>
      </c>
      <c r="DJ969" s="1">
        <v>-0.33</v>
      </c>
      <c r="DK969" s="1">
        <v>-1.03</v>
      </c>
      <c r="DL969" s="1">
        <v>-0.92</v>
      </c>
      <c r="DM969" s="1">
        <v>-2.1</v>
      </c>
      <c r="DN969" s="1">
        <v>-0.56999999999999995</v>
      </c>
      <c r="DO969" s="1">
        <v>-0.88</v>
      </c>
      <c r="DQ969" s="1">
        <v>200606</v>
      </c>
      <c r="DR969" s="1">
        <v>-99.99</v>
      </c>
      <c r="DS969" s="1">
        <v>-1.04</v>
      </c>
      <c r="DT969" s="1">
        <v>-0.67</v>
      </c>
      <c r="DU969" s="1">
        <v>-0.03</v>
      </c>
      <c r="DV969" s="1">
        <v>-1.1299999999999999</v>
      </c>
      <c r="DW969" s="1">
        <v>-0.33</v>
      </c>
      <c r="DX969" s="1">
        <v>-0.75</v>
      </c>
      <c r="DY969" s="1">
        <v>-0.95</v>
      </c>
      <c r="DZ969" s="1">
        <v>0.46</v>
      </c>
      <c r="EA969" s="1">
        <v>-1.38</v>
      </c>
      <c r="EB969" s="1">
        <v>-0.25</v>
      </c>
      <c r="EC969" s="1">
        <v>-0.34</v>
      </c>
      <c r="ED969" s="1">
        <v>-0.33</v>
      </c>
      <c r="EE969" s="1">
        <v>-0.65</v>
      </c>
      <c r="EF969" s="1">
        <v>-0.87</v>
      </c>
      <c r="EG969" s="1">
        <v>-0.97</v>
      </c>
      <c r="EH969" s="1">
        <v>-0.92</v>
      </c>
      <c r="EI969" s="1">
        <v>0.68</v>
      </c>
      <c r="EJ969" s="1">
        <v>0.21</v>
      </c>
      <c r="EL969">
        <v>200606</v>
      </c>
      <c r="EM969">
        <v>-0.35</v>
      </c>
      <c r="EN969">
        <v>-0.36</v>
      </c>
      <c r="EO969">
        <v>0.92</v>
      </c>
      <c r="EP969">
        <v>0.4</v>
      </c>
      <c r="ER969" s="1">
        <v>200612</v>
      </c>
      <c r="ES969" s="1">
        <v>0.84</v>
      </c>
      <c r="EU969" s="1">
        <v>200601</v>
      </c>
      <c r="EV969" s="1">
        <v>-1.1000000000000001</v>
      </c>
      <c r="EX969" s="1">
        <v>201012</v>
      </c>
      <c r="EY969" s="1">
        <v>4.82</v>
      </c>
      <c r="FA969" s="1">
        <v>200612</v>
      </c>
      <c r="FB969" s="1">
        <f>IF(ISERROR(VLOOKUP($FA969,MOM,LOOKUPS!C$12,0)*$FB$6+VLOOKUP($FA969,STREV,LOOKUPS!C$10,0)*$FC$6+VLOOKUP($FA969,LTREV,LOOKUPS!C$9,0)*$FD$6+VLOOKUP($FA969,CFP,LOOKUPS!C$6,0)*$FE$6+VLOOKUP($FA969,EP,LOOKUPS!C$8,0)*$FF$6+VLOOKUP($FA969,BM,LOOKUPS!C$5,0)*$FG$6+VLOOKUP($FA969,DIV,LOOKUPS!C$7,0)*$FH$6++VLOOKUP($FA969,SIZE,LOOKUPS!C$11,0)*$FI$6),"",VLOOKUP($FA969,MOM,LOOKUPS!C$12,0)*$FB$6+VLOOKUP($FA969,STREV,LOOKUPS!C$10,0)*$FC$6+VLOOKUP($FA969,LTREV,LOOKUPS!C$9,0)*$FD$6+VLOOKUP($FA969,CFP,LOOKUPS!C$6,0)*$FE$6+VLOOKUP($FA969,EP,LOOKUPS!C$8,0)*$FF$6+VLOOKUP($FA969,BM,LOOKUPS!C$5,0)*$FG$6+VLOOKUP($FA969,DIV,LOOKUPS!C$7,0)*$FH$6++VLOOKUP($FA969,SIZE,LOOKUPS!C$11,0)*$FI$6)</f>
        <v>0.32529999999999998</v>
      </c>
      <c r="FC969" s="1">
        <f>IF(ISERROR(VLOOKUP($FA969,MOM,LOOKUPS!D$12,0)*$FB$6+VLOOKUP($FA969,STREV,LOOKUPS!D$10,0)*$FC$6+VLOOKUP($FA969,LTREV,LOOKUPS!D$9,0)*$FD$6+VLOOKUP($FA969,CFP,LOOKUPS!D$6,0)*$FE$6+VLOOKUP($FA969,EP,LOOKUPS!D$8,0)*$FF$6+VLOOKUP($FA969,BM,LOOKUPS!D$5,0)*$FG$6+VLOOKUP($FA969,DIV,LOOKUPS!D$7,0)*$FH$6++VLOOKUP($FA969,SIZE,LOOKUPS!D$11,0)*$FI$6),"",VLOOKUP($FA969,MOM,LOOKUPS!D$12,0)*$FB$6+VLOOKUP($FA969,STREV,LOOKUPS!D$10,0)*$FC$6+VLOOKUP($FA969,LTREV,LOOKUPS!D$9,0)*$FD$6+VLOOKUP($FA969,CFP,LOOKUPS!D$6,0)*$FE$6+VLOOKUP($FA969,EP,LOOKUPS!D$8,0)*$FF$6+VLOOKUP($FA969,BM,LOOKUPS!D$5,0)*$FG$6+VLOOKUP($FA969,DIV,LOOKUPS!D$7,0)*$FH$6++VLOOKUP($FA969,SIZE,LOOKUPS!D$11,0)*$FI$6)</f>
        <v>1.5699999999999992E-2</v>
      </c>
      <c r="FD969" s="1">
        <f>IF(ISERROR(VLOOKUP($FA969,MOM,LOOKUPS!E$12,0)*$FB$6+VLOOKUP($FA969,STREV,LOOKUPS!E$10,0)*$FC$6+VLOOKUP($FA969,LTREV,LOOKUPS!E$9,0)*$FD$6+VLOOKUP($FA969,CFP,LOOKUPS!E$6,0)*$FE$6+VLOOKUP($FA969,EP,LOOKUPS!E$8,0)*$FF$6+VLOOKUP($FA969,BM,LOOKUPS!E$5,0)*$FG$6+VLOOKUP($FA969,DIV,LOOKUPS!E$7,0)*$FH$6++VLOOKUP($FA969,SIZE,LOOKUPS!E$11,0)*$FI$6),"",VLOOKUP($FA969,MOM,LOOKUPS!E$12,0)*$FB$6+VLOOKUP($FA969,STREV,LOOKUPS!E$10,0)*$FC$6+VLOOKUP($FA969,LTREV,LOOKUPS!E$9,0)*$FD$6+VLOOKUP($FA969,CFP,LOOKUPS!E$6,0)*$FE$6+VLOOKUP($FA969,EP,LOOKUPS!E$8,0)*$FF$6+VLOOKUP($FA969,BM,LOOKUPS!E$5,0)*$FG$6+VLOOKUP($FA969,DIV,LOOKUPS!E$7,0)*$FH$6++VLOOKUP($FA969,SIZE,LOOKUPS!E$11,0)*$FI$6)</f>
        <v>0.73799999999999999</v>
      </c>
      <c r="FE969" s="1">
        <f>IF(ISERROR(VLOOKUP($FA969,MOM,LOOKUPS!F$12,0)*$FB$6+VLOOKUP($FA969,STREV,LOOKUPS!F$10,0)*$FC$6+VLOOKUP($FA969,LTREV,LOOKUPS!F$9,0)*$FD$6+VLOOKUP($FA969,CFP,LOOKUPS!F$6,0)*$FE$6+VLOOKUP($FA969,EP,LOOKUPS!F$8,0)*$FF$6+VLOOKUP($FA969,BM,LOOKUPS!F$5,0)*$FG$6+VLOOKUP($FA969,DIV,LOOKUPS!F$7,0)*$FH$6++VLOOKUP($FA969,SIZE,LOOKUPS!F$11,0)*$FI$6),"",VLOOKUP($FA969,MOM,LOOKUPS!F$12,0)*$FB$6+VLOOKUP($FA969,STREV,LOOKUPS!F$10,0)*$FC$6+VLOOKUP($FA969,LTREV,LOOKUPS!F$9,0)*$FD$6+VLOOKUP($FA969,CFP,LOOKUPS!F$6,0)*$FE$6+VLOOKUP($FA969,EP,LOOKUPS!F$8,0)*$FF$6+VLOOKUP($FA969,BM,LOOKUPS!F$5,0)*$FG$6+VLOOKUP($FA969,DIV,LOOKUPS!F$7,0)*$FH$6++VLOOKUP($FA969,SIZE,LOOKUPS!F$11,0)*$FI$6)</f>
        <v>0.62300000000000011</v>
      </c>
      <c r="FF969" s="1">
        <f>IF(ISERROR(VLOOKUP($FA969,MOM,LOOKUPS!G$12,0)*$FB$6+VLOOKUP($FA969,STREV,LOOKUPS!G$10,0)*$FC$6+VLOOKUP($FA969,LTREV,LOOKUPS!G$9,0)*$FD$6+VLOOKUP($FA969,CFP,LOOKUPS!G$6,0)*$FE$6+VLOOKUP($FA969,EP,LOOKUPS!G$8,0)*$FF$6+VLOOKUP($FA969,BM,LOOKUPS!G$5,0)*$FG$6+VLOOKUP($FA969,DIV,LOOKUPS!G$7,0)*$FH$6++VLOOKUP($FA969,SIZE,LOOKUPS!G$11,0)*$FI$6),"",VLOOKUP($FA969,MOM,LOOKUPS!G$12,0)*$FB$6+VLOOKUP($FA969,STREV,LOOKUPS!G$10,0)*$FC$6+VLOOKUP($FA969,LTREV,LOOKUPS!G$9,0)*$FD$6+VLOOKUP($FA969,CFP,LOOKUPS!G$6,0)*$FE$6+VLOOKUP($FA969,EP,LOOKUPS!G$8,0)*$FF$6+VLOOKUP($FA969,BM,LOOKUPS!G$5,0)*$FG$6+VLOOKUP($FA969,DIV,LOOKUPS!G$7,0)*$FH$6++VLOOKUP($FA969,SIZE,LOOKUPS!G$11,0)*$FI$6)</f>
        <v>1.5056</v>
      </c>
      <c r="FG969" s="1">
        <f>IF(ISERROR(VLOOKUP($FA969,MOM,LOOKUPS!H$12,0)*$FB$6+VLOOKUP($FA969,STREV,LOOKUPS!H$10,0)*$FC$6+VLOOKUP($FA969,LTREV,LOOKUPS!H$9,0)*$FD$6+VLOOKUP($FA969,CFP,LOOKUPS!H$6,0)*$FE$6+VLOOKUP($FA969,EP,LOOKUPS!H$8,0)*$FF$6+VLOOKUP($FA969,BM,LOOKUPS!H$5,0)*$FG$6+VLOOKUP($FA969,DIV,LOOKUPS!H$7,0)*$FH$6++VLOOKUP($FA969,SIZE,LOOKUPS!H$11,0)*$FI$6),"",VLOOKUP($FA969,MOM,LOOKUPS!H$12,0)*$FB$6+VLOOKUP($FA969,STREV,LOOKUPS!H$10,0)*$FC$6+VLOOKUP($FA969,LTREV,LOOKUPS!H$9,0)*$FD$6+VLOOKUP($FA969,CFP,LOOKUPS!H$6,0)*$FE$6+VLOOKUP($FA969,EP,LOOKUPS!H$8,0)*$FF$6+VLOOKUP($FA969,BM,LOOKUPS!H$5,0)*$FG$6+VLOOKUP($FA969,DIV,LOOKUPS!H$7,0)*$FH$6++VLOOKUP($FA969,SIZE,LOOKUPS!H$11,0)*$FI$6)</f>
        <v>1.6997</v>
      </c>
      <c r="FH969" s="1">
        <f>IF(ISERROR(VLOOKUP($FA969,MOM,LOOKUPS!I$12,0)*$FB$6+VLOOKUP($FA969,STREV,LOOKUPS!I$10,0)*$FC$6+VLOOKUP($FA969,LTREV,LOOKUPS!I$9,0)*$FD$6+VLOOKUP($FA969,CFP,LOOKUPS!I$6,0)*$FE$6+VLOOKUP($FA969,EP,LOOKUPS!I$8,0)*$FF$6+VLOOKUP($FA969,BM,LOOKUPS!I$5,0)*$FG$6+VLOOKUP($FA969,DIV,LOOKUPS!I$7,0)*$FH$6++VLOOKUP($FA969,SIZE,LOOKUPS!I$11,0)*$FI$6),"",VLOOKUP($FA969,MOM,LOOKUPS!I$12,0)*$FB$6+VLOOKUP($FA969,STREV,LOOKUPS!I$10,0)*$FC$6+VLOOKUP($FA969,LTREV,LOOKUPS!I$9,0)*$FD$6+VLOOKUP($FA969,CFP,LOOKUPS!I$6,0)*$FE$6+VLOOKUP($FA969,EP,LOOKUPS!I$8,0)*$FF$6+VLOOKUP($FA969,BM,LOOKUPS!I$5,0)*$FG$6+VLOOKUP($FA969,DIV,LOOKUPS!I$7,0)*$FH$6++VLOOKUP($FA969,SIZE,LOOKUPS!I$11,0)*$FI$6)</f>
        <v>1.7786</v>
      </c>
      <c r="FI969" s="1">
        <f>IF(ISERROR(VLOOKUP($FA969,MOM,LOOKUPS!J$12,0)*$FB$6+VLOOKUP($FA969,STREV,LOOKUPS!J$10,0)*$FC$6+VLOOKUP($FA969,LTREV,LOOKUPS!J$9,0)*$FD$6+VLOOKUP($FA969,CFP,LOOKUPS!J$6,0)*$FE$6+VLOOKUP($FA969,EP,LOOKUPS!J$8,0)*$FF$6+VLOOKUP($FA969,BM,LOOKUPS!J$5,0)*$FG$6+VLOOKUP($FA969,DIV,LOOKUPS!J$7,0)*$FH$6++VLOOKUP($FA969,SIZE,LOOKUPS!J$11,0)*$FI$6),"",VLOOKUP($FA969,MOM,LOOKUPS!J$12,0)*$FB$6+VLOOKUP($FA969,STREV,LOOKUPS!J$10,0)*$FC$6+VLOOKUP($FA969,LTREV,LOOKUPS!J$9,0)*$FD$6+VLOOKUP($FA969,CFP,LOOKUPS!J$6,0)*$FE$6+VLOOKUP($FA969,EP,LOOKUPS!J$8,0)*$FF$6+VLOOKUP($FA969,BM,LOOKUPS!J$5,0)*$FG$6+VLOOKUP($FA969,DIV,LOOKUPS!J$7,0)*$FH$6++VLOOKUP($FA969,SIZE,LOOKUPS!J$11,0)*$FI$6)</f>
        <v>1.504</v>
      </c>
      <c r="FJ969" s="1">
        <f>IF(ISERROR(VLOOKUP($FA969,MOM,LOOKUPS!K$12,0)*$FB$6+VLOOKUP($FA969,STREV,LOOKUPS!K$10,0)*$FC$6+VLOOKUP($FA969,LTREV,LOOKUPS!K$9,0)*$FD$6+VLOOKUP($FA969,CFP,LOOKUPS!K$6,0)*$FE$6+VLOOKUP($FA969,EP,LOOKUPS!K$8,0)*$FF$6+VLOOKUP($FA969,BM,LOOKUPS!K$5,0)*$FG$6+VLOOKUP($FA969,DIV,LOOKUPS!K$7,0)*$FH$6++VLOOKUP($FA969,SIZE,LOOKUPS!K$11,0)*$FI$6),"",VLOOKUP($FA969,MOM,LOOKUPS!K$12,0)*$FB$6+VLOOKUP($FA969,STREV,LOOKUPS!K$10,0)*$FC$6+VLOOKUP($FA969,LTREV,LOOKUPS!K$9,0)*$FD$6+VLOOKUP($FA969,CFP,LOOKUPS!K$6,0)*$FE$6+VLOOKUP($FA969,EP,LOOKUPS!K$8,0)*$FF$6+VLOOKUP($FA969,BM,LOOKUPS!K$5,0)*$FG$6+VLOOKUP($FA969,DIV,LOOKUPS!K$7,0)*$FH$6++VLOOKUP($FA969,SIZE,LOOKUPS!K$11,0)*$FI$6)</f>
        <v>1.5949</v>
      </c>
      <c r="FK969" s="1">
        <f>IF(ISERROR(VLOOKUP($FA969,MOM,LOOKUPS!L$12,0)*$FB$6+VLOOKUP($FA969,STREV,LOOKUPS!L$10,0)*$FC$6+VLOOKUP($FA969,LTREV,LOOKUPS!L$9,0)*$FD$6+VLOOKUP($FA969,CFP,LOOKUPS!L$6,0)*$FE$6+VLOOKUP($FA969,EP,LOOKUPS!L$8,0)*$FF$6+VLOOKUP($FA969,BM,LOOKUPS!L$5,0)*$FG$6+VLOOKUP($FA969,DIV,LOOKUPS!L$7,0)*$FH$6++VLOOKUP($FA969,SIZE,LOOKUPS!L$11,0)*$FI$6),"",VLOOKUP($FA969,MOM,LOOKUPS!L$12,0)*$FB$6+VLOOKUP($FA969,STREV,LOOKUPS!L$10,0)*$FC$6+VLOOKUP($FA969,LTREV,LOOKUPS!L$9,0)*$FD$6+VLOOKUP($FA969,CFP,LOOKUPS!L$6,0)*$FE$6+VLOOKUP($FA969,EP,LOOKUPS!L$8,0)*$FF$6+VLOOKUP($FA969,BM,LOOKUPS!L$5,0)*$FG$6+VLOOKUP($FA969,DIV,LOOKUPS!L$7,0)*$FH$6++VLOOKUP($FA969,SIZE,LOOKUPS!L$11,0)*$FI$6)</f>
        <v>2.7824999999999998</v>
      </c>
    </row>
    <row r="970" spans="1:167" x14ac:dyDescent="0.3">
      <c r="A970" s="1">
        <v>200701</v>
      </c>
      <c r="B970" s="1">
        <v>3.41</v>
      </c>
      <c r="C970" s="1">
        <v>2.5299999999999998</v>
      </c>
      <c r="D970" s="1">
        <v>1.8</v>
      </c>
      <c r="E970" s="1">
        <v>0.74</v>
      </c>
      <c r="F970" s="1">
        <v>2.08</v>
      </c>
      <c r="G970" s="1">
        <v>2.2000000000000002</v>
      </c>
      <c r="H970" s="1">
        <v>1.81</v>
      </c>
      <c r="I970" s="1">
        <v>2.6</v>
      </c>
      <c r="J970" s="1">
        <v>1.8</v>
      </c>
      <c r="K970" s="1">
        <v>3.65</v>
      </c>
      <c r="M970" s="1">
        <v>200602</v>
      </c>
      <c r="N970" s="1">
        <v>1.01</v>
      </c>
      <c r="O970" s="1">
        <v>1.47</v>
      </c>
      <c r="P970" s="1">
        <v>1.65</v>
      </c>
      <c r="Q970" s="1">
        <v>1.63</v>
      </c>
      <c r="R970" s="1">
        <v>0.91</v>
      </c>
      <c r="S970" s="1">
        <v>1.19</v>
      </c>
      <c r="T970" s="1">
        <v>0.72</v>
      </c>
      <c r="U970" s="1">
        <v>0.81</v>
      </c>
      <c r="V970" s="1">
        <v>-0.43</v>
      </c>
      <c r="W970" s="1">
        <v>-2.5299999999999998</v>
      </c>
      <c r="Y970" s="1">
        <v>201101</v>
      </c>
      <c r="Z970" s="1">
        <v>6.27</v>
      </c>
      <c r="AA970" s="1">
        <v>2.96</v>
      </c>
      <c r="AB970" s="1">
        <v>1.66</v>
      </c>
      <c r="AC970" s="1">
        <v>0.57999999999999996</v>
      </c>
      <c r="AD970" s="1">
        <v>1.2</v>
      </c>
      <c r="AE970" s="1">
        <v>0.05</v>
      </c>
      <c r="AF970" s="1">
        <v>1.46</v>
      </c>
      <c r="AG970" s="1">
        <v>0.88</v>
      </c>
      <c r="AH970" s="1">
        <v>0.11</v>
      </c>
      <c r="AI970" s="1">
        <v>0.03</v>
      </c>
      <c r="CA970" s="1">
        <v>200607</v>
      </c>
      <c r="CB970" s="1">
        <v>-5.44</v>
      </c>
      <c r="CC970" s="1">
        <v>-4.93</v>
      </c>
      <c r="CD970" s="1">
        <v>-2.75</v>
      </c>
      <c r="CE970" s="1">
        <v>-2.2999999999999998</v>
      </c>
      <c r="CF970" s="1">
        <v>-4.99</v>
      </c>
      <c r="CG970" s="1">
        <v>-4.2</v>
      </c>
      <c r="CH970" s="1">
        <v>-2.72</v>
      </c>
      <c r="CI970" s="1">
        <v>-2.09</v>
      </c>
      <c r="CJ970" s="1">
        <v>-2.37</v>
      </c>
      <c r="CK970" s="1">
        <v>-5.79</v>
      </c>
      <c r="CL970" s="1">
        <v>-3.97</v>
      </c>
      <c r="CM970" s="1">
        <v>-4.8099999999999996</v>
      </c>
      <c r="CN970" s="1">
        <v>-3.57</v>
      </c>
      <c r="CO970" s="1">
        <v>-2.64</v>
      </c>
      <c r="CP970" s="1">
        <v>-2.8</v>
      </c>
      <c r="CQ970" s="1">
        <v>-2.0099999999999998</v>
      </c>
      <c r="CR970" s="1">
        <v>-2.16</v>
      </c>
      <c r="CS970" s="1">
        <v>-1.85</v>
      </c>
      <c r="CT970" s="1">
        <v>-2.87</v>
      </c>
      <c r="CV970" s="1">
        <v>200707</v>
      </c>
      <c r="CW970" s="1">
        <v>-4.72</v>
      </c>
      <c r="CX970" s="1">
        <v>-5.1100000000000003</v>
      </c>
      <c r="CY970" s="1">
        <v>-5.95</v>
      </c>
      <c r="CZ970" s="1">
        <v>-5.57</v>
      </c>
      <c r="DA970" s="1">
        <v>-4.8499999999999996</v>
      </c>
      <c r="DB970" s="1">
        <v>-5.14</v>
      </c>
      <c r="DC970" s="1">
        <v>-6.65</v>
      </c>
      <c r="DD970" s="1">
        <v>-5.57</v>
      </c>
      <c r="DE970" s="1">
        <v>-5.62</v>
      </c>
      <c r="DF970" s="1">
        <v>-4.55</v>
      </c>
      <c r="DG970" s="1">
        <v>-5.16</v>
      </c>
      <c r="DH970" s="1">
        <v>-5.56</v>
      </c>
      <c r="DI970" s="1">
        <v>-4.71</v>
      </c>
      <c r="DJ970" s="1">
        <v>-6.32</v>
      </c>
      <c r="DK970" s="1">
        <v>-6.94</v>
      </c>
      <c r="DL970" s="1">
        <v>-5.68</v>
      </c>
      <c r="DM970" s="1">
        <v>-5.47</v>
      </c>
      <c r="DN970" s="1">
        <v>-5.82</v>
      </c>
      <c r="DO970" s="1">
        <v>-5.37</v>
      </c>
      <c r="DQ970" s="1">
        <v>200607</v>
      </c>
      <c r="DR970" s="1">
        <v>-99.99</v>
      </c>
      <c r="DS970" s="1">
        <v>-3.69</v>
      </c>
      <c r="DT970" s="1">
        <v>-3.87</v>
      </c>
      <c r="DU970" s="1">
        <v>-1.47</v>
      </c>
      <c r="DV970" s="1">
        <v>-3.67</v>
      </c>
      <c r="DW970" s="1">
        <v>-3.83</v>
      </c>
      <c r="DX970" s="1">
        <v>-3.69</v>
      </c>
      <c r="DY970" s="1">
        <v>-3.5</v>
      </c>
      <c r="DZ970" s="1">
        <v>-0.77</v>
      </c>
      <c r="EA970" s="1">
        <v>-3.59</v>
      </c>
      <c r="EB970" s="1">
        <v>-3.97</v>
      </c>
      <c r="EC970" s="1">
        <v>-3.82</v>
      </c>
      <c r="ED970" s="1">
        <v>-3.85</v>
      </c>
      <c r="EE970" s="1">
        <v>-3.78</v>
      </c>
      <c r="EF970" s="1">
        <v>-3.57</v>
      </c>
      <c r="EG970" s="1">
        <v>-4.34</v>
      </c>
      <c r="EH970" s="1">
        <v>-2.7</v>
      </c>
      <c r="EI970" s="1">
        <v>-1.1399999999999999</v>
      </c>
      <c r="EJ970" s="1">
        <v>-0.38</v>
      </c>
      <c r="EL970">
        <v>200607</v>
      </c>
      <c r="EM970">
        <v>-0.78</v>
      </c>
      <c r="EN970">
        <v>-3.99</v>
      </c>
      <c r="EO970">
        <v>2.67</v>
      </c>
      <c r="EP970">
        <v>0.4</v>
      </c>
      <c r="ER970" s="1">
        <v>200701</v>
      </c>
      <c r="ES970" s="1">
        <v>0.18</v>
      </c>
      <c r="EU970" s="1">
        <v>200602</v>
      </c>
      <c r="EV970" s="1">
        <v>3.35</v>
      </c>
      <c r="EX970" s="1">
        <v>201101</v>
      </c>
      <c r="EY970" s="1">
        <v>1.01</v>
      </c>
      <c r="FA970" s="1">
        <v>200701</v>
      </c>
      <c r="FB970" s="1">
        <f>IF(ISERROR(VLOOKUP($FA970,MOM,LOOKUPS!C$12,0)*$FB$6+VLOOKUP($FA970,STREV,LOOKUPS!C$10,0)*$FC$6+VLOOKUP($FA970,LTREV,LOOKUPS!C$9,0)*$FD$6+VLOOKUP($FA970,CFP,LOOKUPS!C$6,0)*$FE$6+VLOOKUP($FA970,EP,LOOKUPS!C$8,0)*$FF$6+VLOOKUP($FA970,BM,LOOKUPS!C$5,0)*$FG$6+VLOOKUP($FA970,DIV,LOOKUPS!C$7,0)*$FH$6++VLOOKUP($FA970,SIZE,LOOKUPS!C$11,0)*$FI$6),"",VLOOKUP($FA970,MOM,LOOKUPS!C$12,0)*$FB$6+VLOOKUP($FA970,STREV,LOOKUPS!C$10,0)*$FC$6+VLOOKUP($FA970,LTREV,LOOKUPS!C$9,0)*$FD$6+VLOOKUP($FA970,CFP,LOOKUPS!C$6,0)*$FE$6+VLOOKUP($FA970,EP,LOOKUPS!C$8,0)*$FF$6+VLOOKUP($FA970,BM,LOOKUPS!C$5,0)*$FG$6+VLOOKUP($FA970,DIV,LOOKUPS!C$7,0)*$FH$6++VLOOKUP($FA970,SIZE,LOOKUPS!C$11,0)*$FI$6)</f>
        <v>3.2983000000000007</v>
      </c>
      <c r="FC970" s="1">
        <f>IF(ISERROR(VLOOKUP($FA970,MOM,LOOKUPS!D$12,0)*$FB$6+VLOOKUP($FA970,STREV,LOOKUPS!D$10,0)*$FC$6+VLOOKUP($FA970,LTREV,LOOKUPS!D$9,0)*$FD$6+VLOOKUP($FA970,CFP,LOOKUPS!D$6,0)*$FE$6+VLOOKUP($FA970,EP,LOOKUPS!D$8,0)*$FF$6+VLOOKUP($FA970,BM,LOOKUPS!D$5,0)*$FG$6+VLOOKUP($FA970,DIV,LOOKUPS!D$7,0)*$FH$6++VLOOKUP($FA970,SIZE,LOOKUPS!D$11,0)*$FI$6),"",VLOOKUP($FA970,MOM,LOOKUPS!D$12,0)*$FB$6+VLOOKUP($FA970,STREV,LOOKUPS!D$10,0)*$FC$6+VLOOKUP($FA970,LTREV,LOOKUPS!D$9,0)*$FD$6+VLOOKUP($FA970,CFP,LOOKUPS!D$6,0)*$FE$6+VLOOKUP($FA970,EP,LOOKUPS!D$8,0)*$FF$6+VLOOKUP($FA970,BM,LOOKUPS!D$5,0)*$FG$6+VLOOKUP($FA970,DIV,LOOKUPS!D$7,0)*$FH$6++VLOOKUP($FA970,SIZE,LOOKUPS!D$11,0)*$FI$6)</f>
        <v>2.4988000000000001</v>
      </c>
      <c r="FD970" s="1">
        <f>IF(ISERROR(VLOOKUP($FA970,MOM,LOOKUPS!E$12,0)*$FB$6+VLOOKUP($FA970,STREV,LOOKUPS!E$10,0)*$FC$6+VLOOKUP($FA970,LTREV,LOOKUPS!E$9,0)*$FD$6+VLOOKUP($FA970,CFP,LOOKUPS!E$6,0)*$FE$6+VLOOKUP($FA970,EP,LOOKUPS!E$8,0)*$FF$6+VLOOKUP($FA970,BM,LOOKUPS!E$5,0)*$FG$6+VLOOKUP($FA970,DIV,LOOKUPS!E$7,0)*$FH$6++VLOOKUP($FA970,SIZE,LOOKUPS!E$11,0)*$FI$6),"",VLOOKUP($FA970,MOM,LOOKUPS!E$12,0)*$FB$6+VLOOKUP($FA970,STREV,LOOKUPS!E$10,0)*$FC$6+VLOOKUP($FA970,LTREV,LOOKUPS!E$9,0)*$FD$6+VLOOKUP($FA970,CFP,LOOKUPS!E$6,0)*$FE$6+VLOOKUP($FA970,EP,LOOKUPS!E$8,0)*$FF$6+VLOOKUP($FA970,BM,LOOKUPS!E$5,0)*$FG$6+VLOOKUP($FA970,DIV,LOOKUPS!E$7,0)*$FH$6++VLOOKUP($FA970,SIZE,LOOKUPS!E$11,0)*$FI$6)</f>
        <v>1.8740000000000001</v>
      </c>
      <c r="FE970" s="1">
        <f>IF(ISERROR(VLOOKUP($FA970,MOM,LOOKUPS!F$12,0)*$FB$6+VLOOKUP($FA970,STREV,LOOKUPS!F$10,0)*$FC$6+VLOOKUP($FA970,LTREV,LOOKUPS!F$9,0)*$FD$6+VLOOKUP($FA970,CFP,LOOKUPS!F$6,0)*$FE$6+VLOOKUP($FA970,EP,LOOKUPS!F$8,0)*$FF$6+VLOOKUP($FA970,BM,LOOKUPS!F$5,0)*$FG$6+VLOOKUP($FA970,DIV,LOOKUPS!F$7,0)*$FH$6++VLOOKUP($FA970,SIZE,LOOKUPS!F$11,0)*$FI$6),"",VLOOKUP($FA970,MOM,LOOKUPS!F$12,0)*$FB$6+VLOOKUP($FA970,STREV,LOOKUPS!F$10,0)*$FC$6+VLOOKUP($FA970,LTREV,LOOKUPS!F$9,0)*$FD$6+VLOOKUP($FA970,CFP,LOOKUPS!F$6,0)*$FE$6+VLOOKUP($FA970,EP,LOOKUPS!F$8,0)*$FF$6+VLOOKUP($FA970,BM,LOOKUPS!F$5,0)*$FG$6+VLOOKUP($FA970,DIV,LOOKUPS!F$7,0)*$FH$6++VLOOKUP($FA970,SIZE,LOOKUPS!F$11,0)*$FI$6)</f>
        <v>1.4369000000000001</v>
      </c>
      <c r="FF970" s="1">
        <f>IF(ISERROR(VLOOKUP($FA970,MOM,LOOKUPS!G$12,0)*$FB$6+VLOOKUP($FA970,STREV,LOOKUPS!G$10,0)*$FC$6+VLOOKUP($FA970,LTREV,LOOKUPS!G$9,0)*$FD$6+VLOOKUP($FA970,CFP,LOOKUPS!G$6,0)*$FE$6+VLOOKUP($FA970,EP,LOOKUPS!G$8,0)*$FF$6+VLOOKUP($FA970,BM,LOOKUPS!G$5,0)*$FG$6+VLOOKUP($FA970,DIV,LOOKUPS!G$7,0)*$FH$6++VLOOKUP($FA970,SIZE,LOOKUPS!G$11,0)*$FI$6),"",VLOOKUP($FA970,MOM,LOOKUPS!G$12,0)*$FB$6+VLOOKUP($FA970,STREV,LOOKUPS!G$10,0)*$FC$6+VLOOKUP($FA970,LTREV,LOOKUPS!G$9,0)*$FD$6+VLOOKUP($FA970,CFP,LOOKUPS!G$6,0)*$FE$6+VLOOKUP($FA970,EP,LOOKUPS!G$8,0)*$FF$6+VLOOKUP($FA970,BM,LOOKUPS!G$5,0)*$FG$6+VLOOKUP($FA970,DIV,LOOKUPS!G$7,0)*$FH$6++VLOOKUP($FA970,SIZE,LOOKUPS!G$11,0)*$FI$6)</f>
        <v>1.6819999999999999</v>
      </c>
      <c r="FG970" s="1">
        <f>IF(ISERROR(VLOOKUP($FA970,MOM,LOOKUPS!H$12,0)*$FB$6+VLOOKUP($FA970,STREV,LOOKUPS!H$10,0)*$FC$6+VLOOKUP($FA970,LTREV,LOOKUPS!H$9,0)*$FD$6+VLOOKUP($FA970,CFP,LOOKUPS!H$6,0)*$FE$6+VLOOKUP($FA970,EP,LOOKUPS!H$8,0)*$FF$6+VLOOKUP($FA970,BM,LOOKUPS!H$5,0)*$FG$6+VLOOKUP($FA970,DIV,LOOKUPS!H$7,0)*$FH$6++VLOOKUP($FA970,SIZE,LOOKUPS!H$11,0)*$FI$6),"",VLOOKUP($FA970,MOM,LOOKUPS!H$12,0)*$FB$6+VLOOKUP($FA970,STREV,LOOKUPS!H$10,0)*$FC$6+VLOOKUP($FA970,LTREV,LOOKUPS!H$9,0)*$FD$6+VLOOKUP($FA970,CFP,LOOKUPS!H$6,0)*$FE$6+VLOOKUP($FA970,EP,LOOKUPS!H$8,0)*$FF$6+VLOOKUP($FA970,BM,LOOKUPS!H$5,0)*$FG$6+VLOOKUP($FA970,DIV,LOOKUPS!H$7,0)*$FH$6++VLOOKUP($FA970,SIZE,LOOKUPS!H$11,0)*$FI$6)</f>
        <v>1.7110000000000003</v>
      </c>
      <c r="FH970" s="1">
        <f>IF(ISERROR(VLOOKUP($FA970,MOM,LOOKUPS!I$12,0)*$FB$6+VLOOKUP($FA970,STREV,LOOKUPS!I$10,0)*$FC$6+VLOOKUP($FA970,LTREV,LOOKUPS!I$9,0)*$FD$6+VLOOKUP($FA970,CFP,LOOKUPS!I$6,0)*$FE$6+VLOOKUP($FA970,EP,LOOKUPS!I$8,0)*$FF$6+VLOOKUP($FA970,BM,LOOKUPS!I$5,0)*$FG$6+VLOOKUP($FA970,DIV,LOOKUPS!I$7,0)*$FH$6++VLOOKUP($FA970,SIZE,LOOKUPS!I$11,0)*$FI$6),"",VLOOKUP($FA970,MOM,LOOKUPS!I$12,0)*$FB$6+VLOOKUP($FA970,STREV,LOOKUPS!I$10,0)*$FC$6+VLOOKUP($FA970,LTREV,LOOKUPS!I$9,0)*$FD$6+VLOOKUP($FA970,CFP,LOOKUPS!I$6,0)*$FE$6+VLOOKUP($FA970,EP,LOOKUPS!I$8,0)*$FF$6+VLOOKUP($FA970,BM,LOOKUPS!I$5,0)*$FG$6+VLOOKUP($FA970,DIV,LOOKUPS!I$7,0)*$FH$6++VLOOKUP($FA970,SIZE,LOOKUPS!I$11,0)*$FI$6)</f>
        <v>1.6254</v>
      </c>
      <c r="FI970" s="1">
        <f>IF(ISERROR(VLOOKUP($FA970,MOM,LOOKUPS!J$12,0)*$FB$6+VLOOKUP($FA970,STREV,LOOKUPS!J$10,0)*$FC$6+VLOOKUP($FA970,LTREV,LOOKUPS!J$9,0)*$FD$6+VLOOKUP($FA970,CFP,LOOKUPS!J$6,0)*$FE$6+VLOOKUP($FA970,EP,LOOKUPS!J$8,0)*$FF$6+VLOOKUP($FA970,BM,LOOKUPS!J$5,0)*$FG$6+VLOOKUP($FA970,DIV,LOOKUPS!J$7,0)*$FH$6++VLOOKUP($FA970,SIZE,LOOKUPS!J$11,0)*$FI$6),"",VLOOKUP($FA970,MOM,LOOKUPS!J$12,0)*$FB$6+VLOOKUP($FA970,STREV,LOOKUPS!J$10,0)*$FC$6+VLOOKUP($FA970,LTREV,LOOKUPS!J$9,0)*$FD$6+VLOOKUP($FA970,CFP,LOOKUPS!J$6,0)*$FE$6+VLOOKUP($FA970,EP,LOOKUPS!J$8,0)*$FF$6+VLOOKUP($FA970,BM,LOOKUPS!J$5,0)*$FG$6+VLOOKUP($FA970,DIV,LOOKUPS!J$7,0)*$FH$6++VLOOKUP($FA970,SIZE,LOOKUPS!J$11,0)*$FI$6)</f>
        <v>2.2376</v>
      </c>
      <c r="FJ970" s="1">
        <f>IF(ISERROR(VLOOKUP($FA970,MOM,LOOKUPS!K$12,0)*$FB$6+VLOOKUP($FA970,STREV,LOOKUPS!K$10,0)*$FC$6+VLOOKUP($FA970,LTREV,LOOKUPS!K$9,0)*$FD$6+VLOOKUP($FA970,CFP,LOOKUPS!K$6,0)*$FE$6+VLOOKUP($FA970,EP,LOOKUPS!K$8,0)*$FF$6+VLOOKUP($FA970,BM,LOOKUPS!K$5,0)*$FG$6+VLOOKUP($FA970,DIV,LOOKUPS!K$7,0)*$FH$6++VLOOKUP($FA970,SIZE,LOOKUPS!K$11,0)*$FI$6),"",VLOOKUP($FA970,MOM,LOOKUPS!K$12,0)*$FB$6+VLOOKUP($FA970,STREV,LOOKUPS!K$10,0)*$FC$6+VLOOKUP($FA970,LTREV,LOOKUPS!K$9,0)*$FD$6+VLOOKUP($FA970,CFP,LOOKUPS!K$6,0)*$FE$6+VLOOKUP($FA970,EP,LOOKUPS!K$8,0)*$FF$6+VLOOKUP($FA970,BM,LOOKUPS!K$5,0)*$FG$6+VLOOKUP($FA970,DIV,LOOKUPS!K$7,0)*$FH$6++VLOOKUP($FA970,SIZE,LOOKUPS!K$11,0)*$FI$6)</f>
        <v>2.3802000000000003</v>
      </c>
      <c r="FK970" s="1">
        <f>IF(ISERROR(VLOOKUP($FA970,MOM,LOOKUPS!L$12,0)*$FB$6+VLOOKUP($FA970,STREV,LOOKUPS!L$10,0)*$FC$6+VLOOKUP($FA970,LTREV,LOOKUPS!L$9,0)*$FD$6+VLOOKUP($FA970,CFP,LOOKUPS!L$6,0)*$FE$6+VLOOKUP($FA970,EP,LOOKUPS!L$8,0)*$FF$6+VLOOKUP($FA970,BM,LOOKUPS!L$5,0)*$FG$6+VLOOKUP($FA970,DIV,LOOKUPS!L$7,0)*$FH$6++VLOOKUP($FA970,SIZE,LOOKUPS!L$11,0)*$FI$6),"",VLOOKUP($FA970,MOM,LOOKUPS!L$12,0)*$FB$6+VLOOKUP($FA970,STREV,LOOKUPS!L$10,0)*$FC$6+VLOOKUP($FA970,LTREV,LOOKUPS!L$9,0)*$FD$6+VLOOKUP($FA970,CFP,LOOKUPS!L$6,0)*$FE$6+VLOOKUP($FA970,EP,LOOKUPS!L$8,0)*$FF$6+VLOOKUP($FA970,BM,LOOKUPS!L$5,0)*$FG$6+VLOOKUP($FA970,DIV,LOOKUPS!L$7,0)*$FH$6++VLOOKUP($FA970,SIZE,LOOKUPS!L$11,0)*$FI$6)</f>
        <v>3.6602000000000001</v>
      </c>
    </row>
    <row r="971" spans="1:167" x14ac:dyDescent="0.3">
      <c r="A971" s="1">
        <v>200702</v>
      </c>
      <c r="B971" s="1">
        <v>0.24</v>
      </c>
      <c r="C971" s="1">
        <v>1.25</v>
      </c>
      <c r="D971" s="1">
        <v>0.06</v>
      </c>
      <c r="E971" s="1">
        <v>-0.1</v>
      </c>
      <c r="F971" s="1">
        <v>0.56999999999999995</v>
      </c>
      <c r="G971" s="1">
        <v>0.56000000000000005</v>
      </c>
      <c r="H971" s="1">
        <v>1.1499999999999999</v>
      </c>
      <c r="I971" s="1">
        <v>-0.35</v>
      </c>
      <c r="J971" s="1">
        <v>-0.69</v>
      </c>
      <c r="K971" s="1">
        <v>-0.82</v>
      </c>
      <c r="M971" s="1">
        <v>200603</v>
      </c>
      <c r="N971" s="1">
        <v>5.47</v>
      </c>
      <c r="O971" s="1">
        <v>4.3</v>
      </c>
      <c r="P971" s="1">
        <v>4.07</v>
      </c>
      <c r="Q971" s="1">
        <v>3.46</v>
      </c>
      <c r="R971" s="1">
        <v>2.2799999999999998</v>
      </c>
      <c r="S971" s="1">
        <v>2.87</v>
      </c>
      <c r="T971" s="1">
        <v>3.54</v>
      </c>
      <c r="U971" s="1">
        <v>3.34</v>
      </c>
      <c r="V971" s="1">
        <v>4.76</v>
      </c>
      <c r="W971" s="1">
        <v>6.1</v>
      </c>
      <c r="Y971" s="1">
        <v>201102</v>
      </c>
      <c r="Z971" s="1">
        <v>4.53</v>
      </c>
      <c r="AA971" s="1">
        <v>5.87</v>
      </c>
      <c r="AB971" s="1">
        <v>4.45</v>
      </c>
      <c r="AC971" s="1">
        <v>5.35</v>
      </c>
      <c r="AD971" s="1">
        <v>4.34</v>
      </c>
      <c r="AE971" s="1">
        <v>3.51</v>
      </c>
      <c r="AF971" s="1">
        <v>3.37</v>
      </c>
      <c r="AG971" s="1">
        <v>3.43</v>
      </c>
      <c r="AH971" s="1">
        <v>4.33</v>
      </c>
      <c r="AI971" s="1">
        <v>3.65</v>
      </c>
      <c r="CA971" s="1">
        <v>200608</v>
      </c>
      <c r="CB971" s="1">
        <v>1.5</v>
      </c>
      <c r="CC971" s="1">
        <v>2.97</v>
      </c>
      <c r="CD971" s="1">
        <v>2.02</v>
      </c>
      <c r="CE971" s="1">
        <v>1.7</v>
      </c>
      <c r="CF971" s="1">
        <v>2.93</v>
      </c>
      <c r="CG971" s="1">
        <v>2.36</v>
      </c>
      <c r="CH971" s="1">
        <v>2.5099999999999998</v>
      </c>
      <c r="CI971" s="1">
        <v>1.64</v>
      </c>
      <c r="CJ971" s="1">
        <v>1.7</v>
      </c>
      <c r="CK971" s="1">
        <v>2.82</v>
      </c>
      <c r="CL971" s="1">
        <v>3.07</v>
      </c>
      <c r="CM971" s="1">
        <v>3.08</v>
      </c>
      <c r="CN971" s="1">
        <v>1.61</v>
      </c>
      <c r="CO971" s="1">
        <v>2.71</v>
      </c>
      <c r="CP971" s="1">
        <v>2.2599999999999998</v>
      </c>
      <c r="CQ971" s="1">
        <v>1.57</v>
      </c>
      <c r="CR971" s="1">
        <v>1.7</v>
      </c>
      <c r="CS971" s="1">
        <v>1.83</v>
      </c>
      <c r="CT971" s="1">
        <v>1.58</v>
      </c>
      <c r="CV971" s="1">
        <v>200708</v>
      </c>
      <c r="CW971" s="1">
        <v>-2.13</v>
      </c>
      <c r="CX971" s="1">
        <v>0.14000000000000001</v>
      </c>
      <c r="CY971" s="1">
        <v>0.33</v>
      </c>
      <c r="CZ971" s="1">
        <v>1.97</v>
      </c>
      <c r="DA971" s="1">
        <v>-0.08</v>
      </c>
      <c r="DB971" s="1">
        <v>0.06</v>
      </c>
      <c r="DC971" s="1">
        <v>0.49</v>
      </c>
      <c r="DD971" s="1">
        <v>1.05</v>
      </c>
      <c r="DE971" s="1">
        <v>2.2200000000000002</v>
      </c>
      <c r="DF971" s="1">
        <v>-0.39</v>
      </c>
      <c r="DG971" s="1">
        <v>0.23</v>
      </c>
      <c r="DH971" s="1">
        <v>0.52</v>
      </c>
      <c r="DI971" s="1">
        <v>-0.42</v>
      </c>
      <c r="DJ971" s="1">
        <v>0.38</v>
      </c>
      <c r="DK971" s="1">
        <v>0.57999999999999996</v>
      </c>
      <c r="DL971" s="1">
        <v>0.59</v>
      </c>
      <c r="DM971" s="1">
        <v>1.48</v>
      </c>
      <c r="DN971" s="1">
        <v>3.19</v>
      </c>
      <c r="DO971" s="1">
        <v>1</v>
      </c>
      <c r="DQ971" s="1">
        <v>200608</v>
      </c>
      <c r="DR971" s="1">
        <v>-99.99</v>
      </c>
      <c r="DS971" s="1">
        <v>2.02</v>
      </c>
      <c r="DT971" s="1">
        <v>2.29</v>
      </c>
      <c r="DU971" s="1">
        <v>2.34</v>
      </c>
      <c r="DV971" s="1">
        <v>1.83</v>
      </c>
      <c r="DW971" s="1">
        <v>3.16</v>
      </c>
      <c r="DX971" s="1">
        <v>2.38</v>
      </c>
      <c r="DY971" s="1">
        <v>2.09</v>
      </c>
      <c r="DZ971" s="1">
        <v>2.27</v>
      </c>
      <c r="EA971" s="1">
        <v>1.39</v>
      </c>
      <c r="EB971" s="1">
        <v>3.55</v>
      </c>
      <c r="EC971" s="1">
        <v>3.73</v>
      </c>
      <c r="ED971" s="1">
        <v>2.5099999999999998</v>
      </c>
      <c r="EE971" s="1">
        <v>2.54</v>
      </c>
      <c r="EF971" s="1">
        <v>2.1800000000000002</v>
      </c>
      <c r="EG971" s="1">
        <v>1.7</v>
      </c>
      <c r="EH971" s="1">
        <v>2.46</v>
      </c>
      <c r="EI971" s="1">
        <v>2.46</v>
      </c>
      <c r="EJ971" s="1">
        <v>2.06</v>
      </c>
      <c r="EL971">
        <v>200608</v>
      </c>
      <c r="EM971">
        <v>2.0299999999999998</v>
      </c>
      <c r="EN971">
        <v>1.02</v>
      </c>
      <c r="EO971">
        <v>-1.98</v>
      </c>
      <c r="EP971">
        <v>0.42</v>
      </c>
      <c r="ER971" s="1">
        <v>200702</v>
      </c>
      <c r="ES971" s="1">
        <v>-1.36</v>
      </c>
      <c r="EU971" s="1">
        <v>200603</v>
      </c>
      <c r="EV971" s="1">
        <v>0.03</v>
      </c>
      <c r="EX971" s="1">
        <v>201102</v>
      </c>
      <c r="EY971" s="1">
        <v>1.36</v>
      </c>
      <c r="FA971" s="1">
        <v>200702</v>
      </c>
      <c r="FB971" s="1">
        <f>IF(ISERROR(VLOOKUP($FA971,MOM,LOOKUPS!C$12,0)*$FB$6+VLOOKUP($FA971,STREV,LOOKUPS!C$10,0)*$FC$6+VLOOKUP($FA971,LTREV,LOOKUPS!C$9,0)*$FD$6+VLOOKUP($FA971,CFP,LOOKUPS!C$6,0)*$FE$6+VLOOKUP($FA971,EP,LOOKUPS!C$8,0)*$FF$6+VLOOKUP($FA971,BM,LOOKUPS!C$5,0)*$FG$6+VLOOKUP($FA971,DIV,LOOKUPS!C$7,0)*$FH$6++VLOOKUP($FA971,SIZE,LOOKUPS!C$11,0)*$FI$6),"",VLOOKUP($FA971,MOM,LOOKUPS!C$12,0)*$FB$6+VLOOKUP($FA971,STREV,LOOKUPS!C$10,0)*$FC$6+VLOOKUP($FA971,LTREV,LOOKUPS!C$9,0)*$FD$6+VLOOKUP($FA971,CFP,LOOKUPS!C$6,0)*$FE$6+VLOOKUP($FA971,EP,LOOKUPS!C$8,0)*$FF$6+VLOOKUP($FA971,BM,LOOKUPS!C$5,0)*$FG$6+VLOOKUP($FA971,DIV,LOOKUPS!C$7,0)*$FH$6++VLOOKUP($FA971,SIZE,LOOKUPS!C$11,0)*$FI$6)</f>
        <v>-0.24730000000000005</v>
      </c>
      <c r="FC971" s="1">
        <f>IF(ISERROR(VLOOKUP($FA971,MOM,LOOKUPS!D$12,0)*$FB$6+VLOOKUP($FA971,STREV,LOOKUPS!D$10,0)*$FC$6+VLOOKUP($FA971,LTREV,LOOKUPS!D$9,0)*$FD$6+VLOOKUP($FA971,CFP,LOOKUPS!D$6,0)*$FE$6+VLOOKUP($FA971,EP,LOOKUPS!D$8,0)*$FF$6+VLOOKUP($FA971,BM,LOOKUPS!D$5,0)*$FG$6+VLOOKUP($FA971,DIV,LOOKUPS!D$7,0)*$FH$6++VLOOKUP($FA971,SIZE,LOOKUPS!D$11,0)*$FI$6),"",VLOOKUP($FA971,MOM,LOOKUPS!D$12,0)*$FB$6+VLOOKUP($FA971,STREV,LOOKUPS!D$10,0)*$FC$6+VLOOKUP($FA971,LTREV,LOOKUPS!D$9,0)*$FD$6+VLOOKUP($FA971,CFP,LOOKUPS!D$6,0)*$FE$6+VLOOKUP($FA971,EP,LOOKUPS!D$8,0)*$FF$6+VLOOKUP($FA971,BM,LOOKUPS!D$5,0)*$FG$6+VLOOKUP($FA971,DIV,LOOKUPS!D$7,0)*$FH$6++VLOOKUP($FA971,SIZE,LOOKUPS!D$11,0)*$FI$6)</f>
        <v>0.27940000000000004</v>
      </c>
      <c r="FD971" s="1">
        <f>IF(ISERROR(VLOOKUP($FA971,MOM,LOOKUPS!E$12,0)*$FB$6+VLOOKUP($FA971,STREV,LOOKUPS!E$10,0)*$FC$6+VLOOKUP($FA971,LTREV,LOOKUPS!E$9,0)*$FD$6+VLOOKUP($FA971,CFP,LOOKUPS!E$6,0)*$FE$6+VLOOKUP($FA971,EP,LOOKUPS!E$8,0)*$FF$6+VLOOKUP($FA971,BM,LOOKUPS!E$5,0)*$FG$6+VLOOKUP($FA971,DIV,LOOKUPS!E$7,0)*$FH$6++VLOOKUP($FA971,SIZE,LOOKUPS!E$11,0)*$FI$6),"",VLOOKUP($FA971,MOM,LOOKUPS!E$12,0)*$FB$6+VLOOKUP($FA971,STREV,LOOKUPS!E$10,0)*$FC$6+VLOOKUP($FA971,LTREV,LOOKUPS!E$9,0)*$FD$6+VLOOKUP($FA971,CFP,LOOKUPS!E$6,0)*$FE$6+VLOOKUP($FA971,EP,LOOKUPS!E$8,0)*$FF$6+VLOOKUP($FA971,BM,LOOKUPS!E$5,0)*$FG$6+VLOOKUP($FA971,DIV,LOOKUPS!E$7,0)*$FH$6++VLOOKUP($FA971,SIZE,LOOKUPS!E$11,0)*$FI$6)</f>
        <v>0.32250000000000001</v>
      </c>
      <c r="FE971" s="1">
        <f>IF(ISERROR(VLOOKUP($FA971,MOM,LOOKUPS!F$12,0)*$FB$6+VLOOKUP($FA971,STREV,LOOKUPS!F$10,0)*$FC$6+VLOOKUP($FA971,LTREV,LOOKUPS!F$9,0)*$FD$6+VLOOKUP($FA971,CFP,LOOKUPS!F$6,0)*$FE$6+VLOOKUP($FA971,EP,LOOKUPS!F$8,0)*$FF$6+VLOOKUP($FA971,BM,LOOKUPS!F$5,0)*$FG$6+VLOOKUP($FA971,DIV,LOOKUPS!F$7,0)*$FH$6++VLOOKUP($FA971,SIZE,LOOKUPS!F$11,0)*$FI$6),"",VLOOKUP($FA971,MOM,LOOKUPS!F$12,0)*$FB$6+VLOOKUP($FA971,STREV,LOOKUPS!F$10,0)*$FC$6+VLOOKUP($FA971,LTREV,LOOKUPS!F$9,0)*$FD$6+VLOOKUP($FA971,CFP,LOOKUPS!F$6,0)*$FE$6+VLOOKUP($FA971,EP,LOOKUPS!F$8,0)*$FF$6+VLOOKUP($FA971,BM,LOOKUPS!F$5,0)*$FG$6+VLOOKUP($FA971,DIV,LOOKUPS!F$7,0)*$FH$6++VLOOKUP($FA971,SIZE,LOOKUPS!F$11,0)*$FI$6)</f>
        <v>0.20560000000000006</v>
      </c>
      <c r="FF971" s="1">
        <f>IF(ISERROR(VLOOKUP($FA971,MOM,LOOKUPS!G$12,0)*$FB$6+VLOOKUP($FA971,STREV,LOOKUPS!G$10,0)*$FC$6+VLOOKUP($FA971,LTREV,LOOKUPS!G$9,0)*$FD$6+VLOOKUP($FA971,CFP,LOOKUPS!G$6,0)*$FE$6+VLOOKUP($FA971,EP,LOOKUPS!G$8,0)*$FF$6+VLOOKUP($FA971,BM,LOOKUPS!G$5,0)*$FG$6+VLOOKUP($FA971,DIV,LOOKUPS!G$7,0)*$FH$6++VLOOKUP($FA971,SIZE,LOOKUPS!G$11,0)*$FI$6),"",VLOOKUP($FA971,MOM,LOOKUPS!G$12,0)*$FB$6+VLOOKUP($FA971,STREV,LOOKUPS!G$10,0)*$FC$6+VLOOKUP($FA971,LTREV,LOOKUPS!G$9,0)*$FD$6+VLOOKUP($FA971,CFP,LOOKUPS!G$6,0)*$FE$6+VLOOKUP($FA971,EP,LOOKUPS!G$8,0)*$FF$6+VLOOKUP($FA971,BM,LOOKUPS!G$5,0)*$FG$6+VLOOKUP($FA971,DIV,LOOKUPS!G$7,0)*$FH$6++VLOOKUP($FA971,SIZE,LOOKUPS!G$11,0)*$FI$6)</f>
        <v>0.17679999999999998</v>
      </c>
      <c r="FG971" s="1">
        <f>IF(ISERROR(VLOOKUP($FA971,MOM,LOOKUPS!H$12,0)*$FB$6+VLOOKUP($FA971,STREV,LOOKUPS!H$10,0)*$FC$6+VLOOKUP($FA971,LTREV,LOOKUPS!H$9,0)*$FD$6+VLOOKUP($FA971,CFP,LOOKUPS!H$6,0)*$FE$6+VLOOKUP($FA971,EP,LOOKUPS!H$8,0)*$FF$6+VLOOKUP($FA971,BM,LOOKUPS!H$5,0)*$FG$6+VLOOKUP($FA971,DIV,LOOKUPS!H$7,0)*$FH$6++VLOOKUP($FA971,SIZE,LOOKUPS!H$11,0)*$FI$6),"",VLOOKUP($FA971,MOM,LOOKUPS!H$12,0)*$FB$6+VLOOKUP($FA971,STREV,LOOKUPS!H$10,0)*$FC$6+VLOOKUP($FA971,LTREV,LOOKUPS!H$9,0)*$FD$6+VLOOKUP($FA971,CFP,LOOKUPS!H$6,0)*$FE$6+VLOOKUP($FA971,EP,LOOKUPS!H$8,0)*$FF$6+VLOOKUP($FA971,BM,LOOKUPS!H$5,0)*$FG$6+VLOOKUP($FA971,DIV,LOOKUPS!H$7,0)*$FH$6++VLOOKUP($FA971,SIZE,LOOKUPS!H$11,0)*$FI$6)</f>
        <v>0.50429999999999997</v>
      </c>
      <c r="FH971" s="1">
        <f>IF(ISERROR(VLOOKUP($FA971,MOM,LOOKUPS!I$12,0)*$FB$6+VLOOKUP($FA971,STREV,LOOKUPS!I$10,0)*$FC$6+VLOOKUP($FA971,LTREV,LOOKUPS!I$9,0)*$FD$6+VLOOKUP($FA971,CFP,LOOKUPS!I$6,0)*$FE$6+VLOOKUP($FA971,EP,LOOKUPS!I$8,0)*$FF$6+VLOOKUP($FA971,BM,LOOKUPS!I$5,0)*$FG$6+VLOOKUP($FA971,DIV,LOOKUPS!I$7,0)*$FH$6++VLOOKUP($FA971,SIZE,LOOKUPS!I$11,0)*$FI$6),"",VLOOKUP($FA971,MOM,LOOKUPS!I$12,0)*$FB$6+VLOOKUP($FA971,STREV,LOOKUPS!I$10,0)*$FC$6+VLOOKUP($FA971,LTREV,LOOKUPS!I$9,0)*$FD$6+VLOOKUP($FA971,CFP,LOOKUPS!I$6,0)*$FE$6+VLOOKUP($FA971,EP,LOOKUPS!I$8,0)*$FF$6+VLOOKUP($FA971,BM,LOOKUPS!I$5,0)*$FG$6+VLOOKUP($FA971,DIV,LOOKUPS!I$7,0)*$FH$6++VLOOKUP($FA971,SIZE,LOOKUPS!I$11,0)*$FI$6)</f>
        <v>0.85510000000000008</v>
      </c>
      <c r="FI971" s="1">
        <f>IF(ISERROR(VLOOKUP($FA971,MOM,LOOKUPS!J$12,0)*$FB$6+VLOOKUP($FA971,STREV,LOOKUPS!J$10,0)*$FC$6+VLOOKUP($FA971,LTREV,LOOKUPS!J$9,0)*$FD$6+VLOOKUP($FA971,CFP,LOOKUPS!J$6,0)*$FE$6+VLOOKUP($FA971,EP,LOOKUPS!J$8,0)*$FF$6+VLOOKUP($FA971,BM,LOOKUPS!J$5,0)*$FG$6+VLOOKUP($FA971,DIV,LOOKUPS!J$7,0)*$FH$6++VLOOKUP($FA971,SIZE,LOOKUPS!J$11,0)*$FI$6),"",VLOOKUP($FA971,MOM,LOOKUPS!J$12,0)*$FB$6+VLOOKUP($FA971,STREV,LOOKUPS!J$10,0)*$FC$6+VLOOKUP($FA971,LTREV,LOOKUPS!J$9,0)*$FD$6+VLOOKUP($FA971,CFP,LOOKUPS!J$6,0)*$FE$6+VLOOKUP($FA971,EP,LOOKUPS!J$8,0)*$FF$6+VLOOKUP($FA971,BM,LOOKUPS!J$5,0)*$FG$6+VLOOKUP($FA971,DIV,LOOKUPS!J$7,0)*$FH$6++VLOOKUP($FA971,SIZE,LOOKUPS!J$11,0)*$FI$6)</f>
        <v>0.21000000000000008</v>
      </c>
      <c r="FJ971" s="1">
        <f>IF(ISERROR(VLOOKUP($FA971,MOM,LOOKUPS!K$12,0)*$FB$6+VLOOKUP($FA971,STREV,LOOKUPS!K$10,0)*$FC$6+VLOOKUP($FA971,LTREV,LOOKUPS!K$9,0)*$FD$6+VLOOKUP($FA971,CFP,LOOKUPS!K$6,0)*$FE$6+VLOOKUP($FA971,EP,LOOKUPS!K$8,0)*$FF$6+VLOOKUP($FA971,BM,LOOKUPS!K$5,0)*$FG$6+VLOOKUP($FA971,DIV,LOOKUPS!K$7,0)*$FH$6++VLOOKUP($FA971,SIZE,LOOKUPS!K$11,0)*$FI$6),"",VLOOKUP($FA971,MOM,LOOKUPS!K$12,0)*$FB$6+VLOOKUP($FA971,STREV,LOOKUPS!K$10,0)*$FC$6+VLOOKUP($FA971,LTREV,LOOKUPS!K$9,0)*$FD$6+VLOOKUP($FA971,CFP,LOOKUPS!K$6,0)*$FE$6+VLOOKUP($FA971,EP,LOOKUPS!K$8,0)*$FF$6+VLOOKUP($FA971,BM,LOOKUPS!K$5,0)*$FG$6+VLOOKUP($FA971,DIV,LOOKUPS!K$7,0)*$FH$6++VLOOKUP($FA971,SIZE,LOOKUPS!K$11,0)*$FI$6)</f>
        <v>-0.26119999999999999</v>
      </c>
      <c r="FK971" s="1">
        <f>IF(ISERROR(VLOOKUP($FA971,MOM,LOOKUPS!L$12,0)*$FB$6+VLOOKUP($FA971,STREV,LOOKUPS!L$10,0)*$FC$6+VLOOKUP($FA971,LTREV,LOOKUPS!L$9,0)*$FD$6+VLOOKUP($FA971,CFP,LOOKUPS!L$6,0)*$FE$6+VLOOKUP($FA971,EP,LOOKUPS!L$8,0)*$FF$6+VLOOKUP($FA971,BM,LOOKUPS!L$5,0)*$FG$6+VLOOKUP($FA971,DIV,LOOKUPS!L$7,0)*$FH$6++VLOOKUP($FA971,SIZE,LOOKUPS!L$11,0)*$FI$6),"",VLOOKUP($FA971,MOM,LOOKUPS!L$12,0)*$FB$6+VLOOKUP($FA971,STREV,LOOKUPS!L$10,0)*$FC$6+VLOOKUP($FA971,LTREV,LOOKUPS!L$9,0)*$FD$6+VLOOKUP($FA971,CFP,LOOKUPS!L$6,0)*$FE$6+VLOOKUP($FA971,EP,LOOKUPS!L$8,0)*$FF$6+VLOOKUP($FA971,BM,LOOKUPS!L$5,0)*$FG$6+VLOOKUP($FA971,DIV,LOOKUPS!L$7,0)*$FH$6++VLOOKUP($FA971,SIZE,LOOKUPS!L$11,0)*$FI$6)</f>
        <v>0.30859999999999999</v>
      </c>
    </row>
    <row r="972" spans="1:167" x14ac:dyDescent="0.3">
      <c r="A972" s="1">
        <v>200703</v>
      </c>
      <c r="B972" s="1">
        <v>-2.09</v>
      </c>
      <c r="C972" s="1">
        <v>-0.13</v>
      </c>
      <c r="D972" s="1">
        <v>0.39</v>
      </c>
      <c r="E972" s="1">
        <v>0.54</v>
      </c>
      <c r="F972" s="1">
        <v>0.86</v>
      </c>
      <c r="G972" s="1">
        <v>0.98</v>
      </c>
      <c r="H972" s="1">
        <v>1.06</v>
      </c>
      <c r="I972" s="1">
        <v>1.42</v>
      </c>
      <c r="J972" s="1">
        <v>2.29</v>
      </c>
      <c r="K972" s="1">
        <v>2.33</v>
      </c>
      <c r="M972" s="1">
        <v>200604</v>
      </c>
      <c r="N972" s="1">
        <v>-0.16</v>
      </c>
      <c r="O972" s="1">
        <v>0.06</v>
      </c>
      <c r="P972" s="1">
        <v>0.71</v>
      </c>
      <c r="Q972" s="1">
        <v>-0.03</v>
      </c>
      <c r="R972" s="1">
        <v>0.38</v>
      </c>
      <c r="S972" s="1">
        <v>0.9</v>
      </c>
      <c r="T972" s="1">
        <v>1.85</v>
      </c>
      <c r="U972" s="1">
        <v>1.23</v>
      </c>
      <c r="V972" s="1">
        <v>0.9</v>
      </c>
      <c r="W972" s="1">
        <v>1.28</v>
      </c>
      <c r="Y972" s="1">
        <v>201103</v>
      </c>
      <c r="Z972" s="1">
        <v>-1.45</v>
      </c>
      <c r="AA972" s="1">
        <v>1.66</v>
      </c>
      <c r="AB972" s="1">
        <v>2.8</v>
      </c>
      <c r="AC972" s="1">
        <v>1.86</v>
      </c>
      <c r="AD972" s="1">
        <v>2.48</v>
      </c>
      <c r="AE972" s="1">
        <v>1.95</v>
      </c>
      <c r="AF972" s="1">
        <v>1.76</v>
      </c>
      <c r="AG972" s="1">
        <v>1.57</v>
      </c>
      <c r="AH972" s="1">
        <v>3.32</v>
      </c>
      <c r="AI972" s="1">
        <v>2.57</v>
      </c>
      <c r="CA972" s="1">
        <v>200609</v>
      </c>
      <c r="CB972" s="1">
        <v>0.94</v>
      </c>
      <c r="CC972" s="1">
        <v>0.49</v>
      </c>
      <c r="CD972" s="1">
        <v>1.01</v>
      </c>
      <c r="CE972" s="1">
        <v>1.37</v>
      </c>
      <c r="CF972" s="1">
        <v>0.23</v>
      </c>
      <c r="CG972" s="1">
        <v>0.9</v>
      </c>
      <c r="CH972" s="1">
        <v>0.99</v>
      </c>
      <c r="CI972" s="1">
        <v>0.94</v>
      </c>
      <c r="CJ972" s="1">
        <v>1.79</v>
      </c>
      <c r="CK972" s="1">
        <v>-0.08</v>
      </c>
      <c r="CL972" s="1">
        <v>0.63</v>
      </c>
      <c r="CM972" s="1">
        <v>1.1200000000000001</v>
      </c>
      <c r="CN972" s="1">
        <v>0.67</v>
      </c>
      <c r="CO972" s="1">
        <v>1.01</v>
      </c>
      <c r="CP972" s="1">
        <v>0.96</v>
      </c>
      <c r="CQ972" s="1">
        <v>1.4</v>
      </c>
      <c r="CR972" s="1">
        <v>0.53</v>
      </c>
      <c r="CS972" s="1">
        <v>1.77</v>
      </c>
      <c r="CT972" s="1">
        <v>1.8</v>
      </c>
      <c r="CV972" s="1">
        <v>200709</v>
      </c>
      <c r="CW972" s="1">
        <v>2.11</v>
      </c>
      <c r="CX972" s="1">
        <v>1.86</v>
      </c>
      <c r="CY972" s="1">
        <v>0.04</v>
      </c>
      <c r="CZ972" s="1">
        <v>-0.1</v>
      </c>
      <c r="DA972" s="1">
        <v>2.34</v>
      </c>
      <c r="DB972" s="1">
        <v>0.45</v>
      </c>
      <c r="DC972" s="1">
        <v>-0.08</v>
      </c>
      <c r="DD972" s="1">
        <v>0.31</v>
      </c>
      <c r="DE972" s="1">
        <v>-0.27</v>
      </c>
      <c r="DF972" s="1">
        <v>2.0299999999999998</v>
      </c>
      <c r="DG972" s="1">
        <v>2.67</v>
      </c>
      <c r="DH972" s="1">
        <v>1.02</v>
      </c>
      <c r="DI972" s="1">
        <v>-0.16</v>
      </c>
      <c r="DJ972" s="1">
        <v>0.81</v>
      </c>
      <c r="DK972" s="1">
        <v>-0.83</v>
      </c>
      <c r="DL972" s="1">
        <v>0.37</v>
      </c>
      <c r="DM972" s="1">
        <v>0.24</v>
      </c>
      <c r="DN972" s="1">
        <v>-0.37</v>
      </c>
      <c r="DO972" s="1">
        <v>-0.14000000000000001</v>
      </c>
      <c r="DQ972" s="1">
        <v>200609</v>
      </c>
      <c r="DR972" s="1">
        <v>-99.99</v>
      </c>
      <c r="DS972" s="1">
        <v>0.69</v>
      </c>
      <c r="DT972" s="1">
        <v>1.22</v>
      </c>
      <c r="DU972" s="1">
        <v>2.23</v>
      </c>
      <c r="DV972" s="1">
        <v>0.6</v>
      </c>
      <c r="DW972" s="1">
        <v>1.2</v>
      </c>
      <c r="DX972" s="1">
        <v>1.1399999999999999</v>
      </c>
      <c r="DY972" s="1">
        <v>1.89</v>
      </c>
      <c r="DZ972" s="1">
        <v>2.4500000000000002</v>
      </c>
      <c r="EA972" s="1">
        <v>0.64</v>
      </c>
      <c r="EB972" s="1">
        <v>0.44</v>
      </c>
      <c r="EC972" s="1">
        <v>1.48</v>
      </c>
      <c r="ED972" s="1">
        <v>0.88</v>
      </c>
      <c r="EE972" s="1">
        <v>1.3</v>
      </c>
      <c r="EF972" s="1">
        <v>0.93</v>
      </c>
      <c r="EG972" s="1">
        <v>1.94</v>
      </c>
      <c r="EH972" s="1">
        <v>1.84</v>
      </c>
      <c r="EI972" s="1">
        <v>2.1</v>
      </c>
      <c r="EJ972" s="1">
        <v>2.81</v>
      </c>
      <c r="EL972">
        <v>200609</v>
      </c>
      <c r="EM972">
        <v>1.84</v>
      </c>
      <c r="EN972">
        <v>-1.29</v>
      </c>
      <c r="EO972">
        <v>-0.04</v>
      </c>
      <c r="EP972">
        <v>0.41</v>
      </c>
      <c r="ER972" s="1">
        <v>200703</v>
      </c>
      <c r="ES972" s="1">
        <v>2.5</v>
      </c>
      <c r="EU972" s="1">
        <v>200604</v>
      </c>
      <c r="EV972" s="1">
        <v>-0.35</v>
      </c>
      <c r="EX972" s="1">
        <v>201103</v>
      </c>
      <c r="EY972" s="1">
        <v>-1.84</v>
      </c>
      <c r="FA972" s="1">
        <v>200703</v>
      </c>
      <c r="FB972" s="1">
        <f>IF(ISERROR(VLOOKUP($FA972,MOM,LOOKUPS!C$12,0)*$FB$6+VLOOKUP($FA972,STREV,LOOKUPS!C$10,0)*$FC$6+VLOOKUP($FA972,LTREV,LOOKUPS!C$9,0)*$FD$6+VLOOKUP($FA972,CFP,LOOKUPS!C$6,0)*$FE$6+VLOOKUP($FA972,EP,LOOKUPS!C$8,0)*$FF$6+VLOOKUP($FA972,BM,LOOKUPS!C$5,0)*$FG$6+VLOOKUP($FA972,DIV,LOOKUPS!C$7,0)*$FH$6++VLOOKUP($FA972,SIZE,LOOKUPS!C$11,0)*$FI$6),"",VLOOKUP($FA972,MOM,LOOKUPS!C$12,0)*$FB$6+VLOOKUP($FA972,STREV,LOOKUPS!C$10,0)*$FC$6+VLOOKUP($FA972,LTREV,LOOKUPS!C$9,0)*$FD$6+VLOOKUP($FA972,CFP,LOOKUPS!C$6,0)*$FE$6+VLOOKUP($FA972,EP,LOOKUPS!C$8,0)*$FF$6+VLOOKUP($FA972,BM,LOOKUPS!C$5,0)*$FG$6+VLOOKUP($FA972,DIV,LOOKUPS!C$7,0)*$FH$6++VLOOKUP($FA972,SIZE,LOOKUPS!C$11,0)*$FI$6)</f>
        <v>0.24740000000000012</v>
      </c>
      <c r="FC972" s="1">
        <f>IF(ISERROR(VLOOKUP($FA972,MOM,LOOKUPS!D$12,0)*$FB$6+VLOOKUP($FA972,STREV,LOOKUPS!D$10,0)*$FC$6+VLOOKUP($FA972,LTREV,LOOKUPS!D$9,0)*$FD$6+VLOOKUP($FA972,CFP,LOOKUPS!D$6,0)*$FE$6+VLOOKUP($FA972,EP,LOOKUPS!D$8,0)*$FF$6+VLOOKUP($FA972,BM,LOOKUPS!D$5,0)*$FG$6+VLOOKUP($FA972,DIV,LOOKUPS!D$7,0)*$FH$6++VLOOKUP($FA972,SIZE,LOOKUPS!D$11,0)*$FI$6),"",VLOOKUP($FA972,MOM,LOOKUPS!D$12,0)*$FB$6+VLOOKUP($FA972,STREV,LOOKUPS!D$10,0)*$FC$6+VLOOKUP($FA972,LTREV,LOOKUPS!D$9,0)*$FD$6+VLOOKUP($FA972,CFP,LOOKUPS!D$6,0)*$FE$6+VLOOKUP($FA972,EP,LOOKUPS!D$8,0)*$FF$6+VLOOKUP($FA972,BM,LOOKUPS!D$5,0)*$FG$6+VLOOKUP($FA972,DIV,LOOKUPS!D$7,0)*$FH$6++VLOOKUP($FA972,SIZE,LOOKUPS!D$11,0)*$FI$6)</f>
        <v>0.71799999999999997</v>
      </c>
      <c r="FD972" s="1">
        <f>IF(ISERROR(VLOOKUP($FA972,MOM,LOOKUPS!E$12,0)*$FB$6+VLOOKUP($FA972,STREV,LOOKUPS!E$10,0)*$FC$6+VLOOKUP($FA972,LTREV,LOOKUPS!E$9,0)*$FD$6+VLOOKUP($FA972,CFP,LOOKUPS!E$6,0)*$FE$6+VLOOKUP($FA972,EP,LOOKUPS!E$8,0)*$FF$6+VLOOKUP($FA972,BM,LOOKUPS!E$5,0)*$FG$6+VLOOKUP($FA972,DIV,LOOKUPS!E$7,0)*$FH$6++VLOOKUP($FA972,SIZE,LOOKUPS!E$11,0)*$FI$6),"",VLOOKUP($FA972,MOM,LOOKUPS!E$12,0)*$FB$6+VLOOKUP($FA972,STREV,LOOKUPS!E$10,0)*$FC$6+VLOOKUP($FA972,LTREV,LOOKUPS!E$9,0)*$FD$6+VLOOKUP($FA972,CFP,LOOKUPS!E$6,0)*$FE$6+VLOOKUP($FA972,EP,LOOKUPS!E$8,0)*$FF$6+VLOOKUP($FA972,BM,LOOKUPS!E$5,0)*$FG$6+VLOOKUP($FA972,DIV,LOOKUPS!E$7,0)*$FH$6++VLOOKUP($FA972,SIZE,LOOKUPS!E$11,0)*$FI$6)</f>
        <v>0.54280000000000006</v>
      </c>
      <c r="FE972" s="1">
        <f>IF(ISERROR(VLOOKUP($FA972,MOM,LOOKUPS!F$12,0)*$FB$6+VLOOKUP($FA972,STREV,LOOKUPS!F$10,0)*$FC$6+VLOOKUP($FA972,LTREV,LOOKUPS!F$9,0)*$FD$6+VLOOKUP($FA972,CFP,LOOKUPS!F$6,0)*$FE$6+VLOOKUP($FA972,EP,LOOKUPS!F$8,0)*$FF$6+VLOOKUP($FA972,BM,LOOKUPS!F$5,0)*$FG$6+VLOOKUP($FA972,DIV,LOOKUPS!F$7,0)*$FH$6++VLOOKUP($FA972,SIZE,LOOKUPS!F$11,0)*$FI$6),"",VLOOKUP($FA972,MOM,LOOKUPS!F$12,0)*$FB$6+VLOOKUP($FA972,STREV,LOOKUPS!F$10,0)*$FC$6+VLOOKUP($FA972,LTREV,LOOKUPS!F$9,0)*$FD$6+VLOOKUP($FA972,CFP,LOOKUPS!F$6,0)*$FE$6+VLOOKUP($FA972,EP,LOOKUPS!F$8,0)*$FF$6+VLOOKUP($FA972,BM,LOOKUPS!F$5,0)*$FG$6+VLOOKUP($FA972,DIV,LOOKUPS!F$7,0)*$FH$6++VLOOKUP($FA972,SIZE,LOOKUPS!F$11,0)*$FI$6)</f>
        <v>0.55540000000000012</v>
      </c>
      <c r="FF972" s="1">
        <f>IF(ISERROR(VLOOKUP($FA972,MOM,LOOKUPS!G$12,0)*$FB$6+VLOOKUP($FA972,STREV,LOOKUPS!G$10,0)*$FC$6+VLOOKUP($FA972,LTREV,LOOKUPS!G$9,0)*$FD$6+VLOOKUP($FA972,CFP,LOOKUPS!G$6,0)*$FE$6+VLOOKUP($FA972,EP,LOOKUPS!G$8,0)*$FF$6+VLOOKUP($FA972,BM,LOOKUPS!G$5,0)*$FG$6+VLOOKUP($FA972,DIV,LOOKUPS!G$7,0)*$FH$6++VLOOKUP($FA972,SIZE,LOOKUPS!G$11,0)*$FI$6),"",VLOOKUP($FA972,MOM,LOOKUPS!G$12,0)*$FB$6+VLOOKUP($FA972,STREV,LOOKUPS!G$10,0)*$FC$6+VLOOKUP($FA972,LTREV,LOOKUPS!G$9,0)*$FD$6+VLOOKUP($FA972,CFP,LOOKUPS!G$6,0)*$FE$6+VLOOKUP($FA972,EP,LOOKUPS!G$8,0)*$FF$6+VLOOKUP($FA972,BM,LOOKUPS!G$5,0)*$FG$6+VLOOKUP($FA972,DIV,LOOKUPS!G$7,0)*$FH$6++VLOOKUP($FA972,SIZE,LOOKUPS!G$11,0)*$FI$6)</f>
        <v>0.80290000000000006</v>
      </c>
      <c r="FG972" s="1">
        <f>IF(ISERROR(VLOOKUP($FA972,MOM,LOOKUPS!H$12,0)*$FB$6+VLOOKUP($FA972,STREV,LOOKUPS!H$10,0)*$FC$6+VLOOKUP($FA972,LTREV,LOOKUPS!H$9,0)*$FD$6+VLOOKUP($FA972,CFP,LOOKUPS!H$6,0)*$FE$6+VLOOKUP($FA972,EP,LOOKUPS!H$8,0)*$FF$6+VLOOKUP($FA972,BM,LOOKUPS!H$5,0)*$FG$6+VLOOKUP($FA972,DIV,LOOKUPS!H$7,0)*$FH$6++VLOOKUP($FA972,SIZE,LOOKUPS!H$11,0)*$FI$6),"",VLOOKUP($FA972,MOM,LOOKUPS!H$12,0)*$FB$6+VLOOKUP($FA972,STREV,LOOKUPS!H$10,0)*$FC$6+VLOOKUP($FA972,LTREV,LOOKUPS!H$9,0)*$FD$6+VLOOKUP($FA972,CFP,LOOKUPS!H$6,0)*$FE$6+VLOOKUP($FA972,EP,LOOKUPS!H$8,0)*$FF$6+VLOOKUP($FA972,BM,LOOKUPS!H$5,0)*$FG$6+VLOOKUP($FA972,DIV,LOOKUPS!H$7,0)*$FH$6++VLOOKUP($FA972,SIZE,LOOKUPS!H$11,0)*$FI$6)</f>
        <v>0.49820000000000003</v>
      </c>
      <c r="FH972" s="1">
        <f>IF(ISERROR(VLOOKUP($FA972,MOM,LOOKUPS!I$12,0)*$FB$6+VLOOKUP($FA972,STREV,LOOKUPS!I$10,0)*$FC$6+VLOOKUP($FA972,LTREV,LOOKUPS!I$9,0)*$FD$6+VLOOKUP($FA972,CFP,LOOKUPS!I$6,0)*$FE$6+VLOOKUP($FA972,EP,LOOKUPS!I$8,0)*$FF$6+VLOOKUP($FA972,BM,LOOKUPS!I$5,0)*$FG$6+VLOOKUP($FA972,DIV,LOOKUPS!I$7,0)*$FH$6++VLOOKUP($FA972,SIZE,LOOKUPS!I$11,0)*$FI$6),"",VLOOKUP($FA972,MOM,LOOKUPS!I$12,0)*$FB$6+VLOOKUP($FA972,STREV,LOOKUPS!I$10,0)*$FC$6+VLOOKUP($FA972,LTREV,LOOKUPS!I$9,0)*$FD$6+VLOOKUP($FA972,CFP,LOOKUPS!I$6,0)*$FE$6+VLOOKUP($FA972,EP,LOOKUPS!I$8,0)*$FF$6+VLOOKUP($FA972,BM,LOOKUPS!I$5,0)*$FG$6+VLOOKUP($FA972,DIV,LOOKUPS!I$7,0)*$FH$6++VLOOKUP($FA972,SIZE,LOOKUPS!I$11,0)*$FI$6)</f>
        <v>1.2909000000000002</v>
      </c>
      <c r="FI972" s="1">
        <f>IF(ISERROR(VLOOKUP($FA972,MOM,LOOKUPS!J$12,0)*$FB$6+VLOOKUP($FA972,STREV,LOOKUPS!J$10,0)*$FC$6+VLOOKUP($FA972,LTREV,LOOKUPS!J$9,0)*$FD$6+VLOOKUP($FA972,CFP,LOOKUPS!J$6,0)*$FE$6+VLOOKUP($FA972,EP,LOOKUPS!J$8,0)*$FF$6+VLOOKUP($FA972,BM,LOOKUPS!J$5,0)*$FG$6+VLOOKUP($FA972,DIV,LOOKUPS!J$7,0)*$FH$6++VLOOKUP($FA972,SIZE,LOOKUPS!J$11,0)*$FI$6),"",VLOOKUP($FA972,MOM,LOOKUPS!J$12,0)*$FB$6+VLOOKUP($FA972,STREV,LOOKUPS!J$10,0)*$FC$6+VLOOKUP($FA972,LTREV,LOOKUPS!J$9,0)*$FD$6+VLOOKUP($FA972,CFP,LOOKUPS!J$6,0)*$FE$6+VLOOKUP($FA972,EP,LOOKUPS!J$8,0)*$FF$6+VLOOKUP($FA972,BM,LOOKUPS!J$5,0)*$FG$6+VLOOKUP($FA972,DIV,LOOKUPS!J$7,0)*$FH$6++VLOOKUP($FA972,SIZE,LOOKUPS!J$11,0)*$FI$6)</f>
        <v>0.52229999999999999</v>
      </c>
      <c r="FJ972" s="1">
        <f>IF(ISERROR(VLOOKUP($FA972,MOM,LOOKUPS!K$12,0)*$FB$6+VLOOKUP($FA972,STREV,LOOKUPS!K$10,0)*$FC$6+VLOOKUP($FA972,LTREV,LOOKUPS!K$9,0)*$FD$6+VLOOKUP($FA972,CFP,LOOKUPS!K$6,0)*$FE$6+VLOOKUP($FA972,EP,LOOKUPS!K$8,0)*$FF$6+VLOOKUP($FA972,BM,LOOKUPS!K$5,0)*$FG$6+VLOOKUP($FA972,DIV,LOOKUPS!K$7,0)*$FH$6++VLOOKUP($FA972,SIZE,LOOKUPS!K$11,0)*$FI$6),"",VLOOKUP($FA972,MOM,LOOKUPS!K$12,0)*$FB$6+VLOOKUP($FA972,STREV,LOOKUPS!K$10,0)*$FC$6+VLOOKUP($FA972,LTREV,LOOKUPS!K$9,0)*$FD$6+VLOOKUP($FA972,CFP,LOOKUPS!K$6,0)*$FE$6+VLOOKUP($FA972,EP,LOOKUPS!K$8,0)*$FF$6+VLOOKUP($FA972,BM,LOOKUPS!K$5,0)*$FG$6+VLOOKUP($FA972,DIV,LOOKUPS!K$7,0)*$FH$6++VLOOKUP($FA972,SIZE,LOOKUPS!K$11,0)*$FI$6)</f>
        <v>0.26130000000000003</v>
      </c>
      <c r="FK972" s="1">
        <f>IF(ISERROR(VLOOKUP($FA972,MOM,LOOKUPS!L$12,0)*$FB$6+VLOOKUP($FA972,STREV,LOOKUPS!L$10,0)*$FC$6+VLOOKUP($FA972,LTREV,LOOKUPS!L$9,0)*$FD$6+VLOOKUP($FA972,CFP,LOOKUPS!L$6,0)*$FE$6+VLOOKUP($FA972,EP,LOOKUPS!L$8,0)*$FF$6+VLOOKUP($FA972,BM,LOOKUPS!L$5,0)*$FG$6+VLOOKUP($FA972,DIV,LOOKUPS!L$7,0)*$FH$6++VLOOKUP($FA972,SIZE,LOOKUPS!L$11,0)*$FI$6),"",VLOOKUP($FA972,MOM,LOOKUPS!L$12,0)*$FB$6+VLOOKUP($FA972,STREV,LOOKUPS!L$10,0)*$FC$6+VLOOKUP($FA972,LTREV,LOOKUPS!L$9,0)*$FD$6+VLOOKUP($FA972,CFP,LOOKUPS!L$6,0)*$FE$6+VLOOKUP($FA972,EP,LOOKUPS!L$8,0)*$FF$6+VLOOKUP($FA972,BM,LOOKUPS!L$5,0)*$FG$6+VLOOKUP($FA972,DIV,LOOKUPS!L$7,0)*$FH$6++VLOOKUP($FA972,SIZE,LOOKUPS!L$11,0)*$FI$6)</f>
        <v>-0.1279000000000001</v>
      </c>
    </row>
    <row r="973" spans="1:167" x14ac:dyDescent="0.3">
      <c r="A973" s="1">
        <v>200704</v>
      </c>
      <c r="B973" s="1">
        <v>3</v>
      </c>
      <c r="C973" s="1">
        <v>1.96</v>
      </c>
      <c r="D973" s="1">
        <v>1.45</v>
      </c>
      <c r="E973" s="1">
        <v>1.75</v>
      </c>
      <c r="F973" s="1">
        <v>2.57</v>
      </c>
      <c r="G973" s="1">
        <v>1.91</v>
      </c>
      <c r="H973" s="1">
        <v>2.08</v>
      </c>
      <c r="I973" s="1">
        <v>2.9</v>
      </c>
      <c r="J973" s="1">
        <v>3.21</v>
      </c>
      <c r="K973" s="1">
        <v>3.24</v>
      </c>
      <c r="M973" s="1">
        <v>200605</v>
      </c>
      <c r="N973" s="1">
        <v>-7.01</v>
      </c>
      <c r="O973" s="1">
        <v>-5.91</v>
      </c>
      <c r="P973" s="1">
        <v>-4.8499999999999996</v>
      </c>
      <c r="Q973" s="1">
        <v>-2.87</v>
      </c>
      <c r="R973" s="1">
        <v>-3.09</v>
      </c>
      <c r="S973" s="1">
        <v>-3.12</v>
      </c>
      <c r="T973" s="1">
        <v>-4.92</v>
      </c>
      <c r="U973" s="1">
        <v>-4.49</v>
      </c>
      <c r="V973" s="1">
        <v>-4.12</v>
      </c>
      <c r="W973" s="1">
        <v>-6.05</v>
      </c>
      <c r="Y973" s="1">
        <v>201104</v>
      </c>
      <c r="Z973" s="1">
        <v>-0.42</v>
      </c>
      <c r="AA973" s="1">
        <v>1.8</v>
      </c>
      <c r="AB973" s="1">
        <v>1.5</v>
      </c>
      <c r="AC973" s="1">
        <v>1.53</v>
      </c>
      <c r="AD973" s="1">
        <v>2.29</v>
      </c>
      <c r="AE973" s="1">
        <v>2.15</v>
      </c>
      <c r="AF973" s="1">
        <v>2.4900000000000002</v>
      </c>
      <c r="AG973" s="1">
        <v>3.28</v>
      </c>
      <c r="AH973" s="1">
        <v>3.26</v>
      </c>
      <c r="AI973" s="1">
        <v>3.21</v>
      </c>
      <c r="CA973" s="1">
        <v>200610</v>
      </c>
      <c r="CB973" s="1">
        <v>6.38</v>
      </c>
      <c r="CC973" s="1">
        <v>5.5</v>
      </c>
      <c r="CD973" s="1">
        <v>5.33</v>
      </c>
      <c r="CE973" s="1">
        <v>3.92</v>
      </c>
      <c r="CF973" s="1">
        <v>5.93</v>
      </c>
      <c r="CG973" s="1">
        <v>5.58</v>
      </c>
      <c r="CH973" s="1">
        <v>4.9800000000000004</v>
      </c>
      <c r="CI973" s="1">
        <v>4.45</v>
      </c>
      <c r="CJ973" s="1">
        <v>3.74</v>
      </c>
      <c r="CK973" s="1">
        <v>5.97</v>
      </c>
      <c r="CL973" s="1">
        <v>5.87</v>
      </c>
      <c r="CM973" s="1">
        <v>4.49</v>
      </c>
      <c r="CN973" s="1">
        <v>6.73</v>
      </c>
      <c r="CO973" s="1">
        <v>5.0599999999999996</v>
      </c>
      <c r="CP973" s="1">
        <v>4.88</v>
      </c>
      <c r="CQ973" s="1">
        <v>4.63</v>
      </c>
      <c r="CR973" s="1">
        <v>4.29</v>
      </c>
      <c r="CS973" s="1">
        <v>3.22</v>
      </c>
      <c r="CT973" s="1">
        <v>4.24</v>
      </c>
      <c r="CV973" s="1">
        <v>200710</v>
      </c>
      <c r="CW973" s="1">
        <v>1.72</v>
      </c>
      <c r="CX973" s="1">
        <v>0.97</v>
      </c>
      <c r="CY973" s="1">
        <v>-0.5</v>
      </c>
      <c r="CZ973" s="1">
        <v>-0.78</v>
      </c>
      <c r="DA973" s="1">
        <v>1.55</v>
      </c>
      <c r="DB973" s="1">
        <v>0.21</v>
      </c>
      <c r="DC973" s="1">
        <v>-0.1</v>
      </c>
      <c r="DD973" s="1">
        <v>-1.73</v>
      </c>
      <c r="DE973" s="1">
        <v>-0.36</v>
      </c>
      <c r="DF973" s="1">
        <v>2.17</v>
      </c>
      <c r="DG973" s="1">
        <v>0.91</v>
      </c>
      <c r="DH973" s="1">
        <v>-0.02</v>
      </c>
      <c r="DI973" s="1">
        <v>0.46</v>
      </c>
      <c r="DJ973" s="1">
        <v>0.42</v>
      </c>
      <c r="DK973" s="1">
        <v>-0.55000000000000004</v>
      </c>
      <c r="DL973" s="1">
        <v>-1.88</v>
      </c>
      <c r="DM973" s="1">
        <v>-1.6</v>
      </c>
      <c r="DN973" s="1">
        <v>-0.79</v>
      </c>
      <c r="DO973" s="1">
        <v>0.17</v>
      </c>
      <c r="DQ973" s="1">
        <v>200610</v>
      </c>
      <c r="DR973" s="1">
        <v>-99.99</v>
      </c>
      <c r="DS973" s="1">
        <v>5.16</v>
      </c>
      <c r="DT973" s="1">
        <v>4.95</v>
      </c>
      <c r="DU973" s="1">
        <v>3.72</v>
      </c>
      <c r="DV973" s="1">
        <v>5.08</v>
      </c>
      <c r="DW973" s="1">
        <v>5.7</v>
      </c>
      <c r="DX973" s="1">
        <v>5.0999999999999996</v>
      </c>
      <c r="DY973" s="1">
        <v>4.17</v>
      </c>
      <c r="DZ973" s="1">
        <v>3.27</v>
      </c>
      <c r="EA973" s="1">
        <v>4.72</v>
      </c>
      <c r="EB973" s="1">
        <v>6.48</v>
      </c>
      <c r="EC973" s="1">
        <v>5.92</v>
      </c>
      <c r="ED973" s="1">
        <v>5.45</v>
      </c>
      <c r="EE973" s="1">
        <v>5.28</v>
      </c>
      <c r="EF973" s="1">
        <v>4.87</v>
      </c>
      <c r="EG973" s="1">
        <v>3.82</v>
      </c>
      <c r="EH973" s="1">
        <v>4.5</v>
      </c>
      <c r="EI973" s="1">
        <v>3.32</v>
      </c>
      <c r="EJ973" s="1">
        <v>3.23</v>
      </c>
      <c r="EL973">
        <v>200610</v>
      </c>
      <c r="EM973">
        <v>3.23</v>
      </c>
      <c r="EN973">
        <v>1.72</v>
      </c>
      <c r="EO973">
        <v>-0.3</v>
      </c>
      <c r="EP973">
        <v>0.41</v>
      </c>
      <c r="ER973" s="1">
        <v>200704</v>
      </c>
      <c r="ES973" s="1">
        <v>-0.15</v>
      </c>
      <c r="EU973" s="1">
        <v>200605</v>
      </c>
      <c r="EV973" s="1">
        <v>-0.03</v>
      </c>
      <c r="EX973" s="1">
        <v>201104</v>
      </c>
      <c r="EY973" s="1">
        <v>-2.15</v>
      </c>
      <c r="FA973" s="1">
        <v>200704</v>
      </c>
      <c r="FB973" s="1">
        <f>IF(ISERROR(VLOOKUP($FA973,MOM,LOOKUPS!C$12,0)*$FB$6+VLOOKUP($FA973,STREV,LOOKUPS!C$10,0)*$FC$6+VLOOKUP($FA973,LTREV,LOOKUPS!C$9,0)*$FD$6+VLOOKUP($FA973,CFP,LOOKUPS!C$6,0)*$FE$6+VLOOKUP($FA973,EP,LOOKUPS!C$8,0)*$FF$6+VLOOKUP($FA973,BM,LOOKUPS!C$5,0)*$FG$6+VLOOKUP($FA973,DIV,LOOKUPS!C$7,0)*$FH$6++VLOOKUP($FA973,SIZE,LOOKUPS!C$11,0)*$FI$6),"",VLOOKUP($FA973,MOM,LOOKUPS!C$12,0)*$FB$6+VLOOKUP($FA973,STREV,LOOKUPS!C$10,0)*$FC$6+VLOOKUP($FA973,LTREV,LOOKUPS!C$9,0)*$FD$6+VLOOKUP($FA973,CFP,LOOKUPS!C$6,0)*$FE$6+VLOOKUP($FA973,EP,LOOKUPS!C$8,0)*$FF$6+VLOOKUP($FA973,BM,LOOKUPS!C$5,0)*$FG$6+VLOOKUP($FA973,DIV,LOOKUPS!C$7,0)*$FH$6++VLOOKUP($FA973,SIZE,LOOKUPS!C$11,0)*$FI$6)</f>
        <v>3.4295999999999998</v>
      </c>
      <c r="FC973" s="1">
        <f>IF(ISERROR(VLOOKUP($FA973,MOM,LOOKUPS!D$12,0)*$FB$6+VLOOKUP($FA973,STREV,LOOKUPS!D$10,0)*$FC$6+VLOOKUP($FA973,LTREV,LOOKUPS!D$9,0)*$FD$6+VLOOKUP($FA973,CFP,LOOKUPS!D$6,0)*$FE$6+VLOOKUP($FA973,EP,LOOKUPS!D$8,0)*$FF$6+VLOOKUP($FA973,BM,LOOKUPS!D$5,0)*$FG$6+VLOOKUP($FA973,DIV,LOOKUPS!D$7,0)*$FH$6++VLOOKUP($FA973,SIZE,LOOKUPS!D$11,0)*$FI$6),"",VLOOKUP($FA973,MOM,LOOKUPS!D$12,0)*$FB$6+VLOOKUP($FA973,STREV,LOOKUPS!D$10,0)*$FC$6+VLOOKUP($FA973,LTREV,LOOKUPS!D$9,0)*$FD$6+VLOOKUP($FA973,CFP,LOOKUPS!D$6,0)*$FE$6+VLOOKUP($FA973,EP,LOOKUPS!D$8,0)*$FF$6+VLOOKUP($FA973,BM,LOOKUPS!D$5,0)*$FG$6+VLOOKUP($FA973,DIV,LOOKUPS!D$7,0)*$FH$6++VLOOKUP($FA973,SIZE,LOOKUPS!D$11,0)*$FI$6)</f>
        <v>2.8506</v>
      </c>
      <c r="FD973" s="1">
        <f>IF(ISERROR(VLOOKUP($FA973,MOM,LOOKUPS!E$12,0)*$FB$6+VLOOKUP($FA973,STREV,LOOKUPS!E$10,0)*$FC$6+VLOOKUP($FA973,LTREV,LOOKUPS!E$9,0)*$FD$6+VLOOKUP($FA973,CFP,LOOKUPS!E$6,0)*$FE$6+VLOOKUP($FA973,EP,LOOKUPS!E$8,0)*$FF$6+VLOOKUP($FA973,BM,LOOKUPS!E$5,0)*$FG$6+VLOOKUP($FA973,DIV,LOOKUPS!E$7,0)*$FH$6++VLOOKUP($FA973,SIZE,LOOKUPS!E$11,0)*$FI$6),"",VLOOKUP($FA973,MOM,LOOKUPS!E$12,0)*$FB$6+VLOOKUP($FA973,STREV,LOOKUPS!E$10,0)*$FC$6+VLOOKUP($FA973,LTREV,LOOKUPS!E$9,0)*$FD$6+VLOOKUP($FA973,CFP,LOOKUPS!E$6,0)*$FE$6+VLOOKUP($FA973,EP,LOOKUPS!E$8,0)*$FF$6+VLOOKUP($FA973,BM,LOOKUPS!E$5,0)*$FG$6+VLOOKUP($FA973,DIV,LOOKUPS!E$7,0)*$FH$6++VLOOKUP($FA973,SIZE,LOOKUPS!E$11,0)*$FI$6)</f>
        <v>2.4581999999999997</v>
      </c>
      <c r="FE973" s="1">
        <f>IF(ISERROR(VLOOKUP($FA973,MOM,LOOKUPS!F$12,0)*$FB$6+VLOOKUP($FA973,STREV,LOOKUPS!F$10,0)*$FC$6+VLOOKUP($FA973,LTREV,LOOKUPS!F$9,0)*$FD$6+VLOOKUP($FA973,CFP,LOOKUPS!F$6,0)*$FE$6+VLOOKUP($FA973,EP,LOOKUPS!F$8,0)*$FF$6+VLOOKUP($FA973,BM,LOOKUPS!F$5,0)*$FG$6+VLOOKUP($FA973,DIV,LOOKUPS!F$7,0)*$FH$6++VLOOKUP($FA973,SIZE,LOOKUPS!F$11,0)*$FI$6),"",VLOOKUP($FA973,MOM,LOOKUPS!F$12,0)*$FB$6+VLOOKUP($FA973,STREV,LOOKUPS!F$10,0)*$FC$6+VLOOKUP($FA973,LTREV,LOOKUPS!F$9,0)*$FD$6+VLOOKUP($FA973,CFP,LOOKUPS!F$6,0)*$FE$6+VLOOKUP($FA973,EP,LOOKUPS!F$8,0)*$FF$6+VLOOKUP($FA973,BM,LOOKUPS!F$5,0)*$FG$6+VLOOKUP($FA973,DIV,LOOKUPS!F$7,0)*$FH$6++VLOOKUP($FA973,SIZE,LOOKUPS!F$11,0)*$FI$6)</f>
        <v>2.1204000000000001</v>
      </c>
      <c r="FF973" s="1">
        <f>IF(ISERROR(VLOOKUP($FA973,MOM,LOOKUPS!G$12,0)*$FB$6+VLOOKUP($FA973,STREV,LOOKUPS!G$10,0)*$FC$6+VLOOKUP($FA973,LTREV,LOOKUPS!G$9,0)*$FD$6+VLOOKUP($FA973,CFP,LOOKUPS!G$6,0)*$FE$6+VLOOKUP($FA973,EP,LOOKUPS!G$8,0)*$FF$6+VLOOKUP($FA973,BM,LOOKUPS!G$5,0)*$FG$6+VLOOKUP($FA973,DIV,LOOKUPS!G$7,0)*$FH$6++VLOOKUP($FA973,SIZE,LOOKUPS!G$11,0)*$FI$6),"",VLOOKUP($FA973,MOM,LOOKUPS!G$12,0)*$FB$6+VLOOKUP($FA973,STREV,LOOKUPS!G$10,0)*$FC$6+VLOOKUP($FA973,LTREV,LOOKUPS!G$9,0)*$FD$6+VLOOKUP($FA973,CFP,LOOKUPS!G$6,0)*$FE$6+VLOOKUP($FA973,EP,LOOKUPS!G$8,0)*$FF$6+VLOOKUP($FA973,BM,LOOKUPS!G$5,0)*$FG$6+VLOOKUP($FA973,DIV,LOOKUPS!G$7,0)*$FH$6++VLOOKUP($FA973,SIZE,LOOKUPS!G$11,0)*$FI$6)</f>
        <v>2.4226999999999999</v>
      </c>
      <c r="FG973" s="1">
        <f>IF(ISERROR(VLOOKUP($FA973,MOM,LOOKUPS!H$12,0)*$FB$6+VLOOKUP($FA973,STREV,LOOKUPS!H$10,0)*$FC$6+VLOOKUP($FA973,LTREV,LOOKUPS!H$9,0)*$FD$6+VLOOKUP($FA973,CFP,LOOKUPS!H$6,0)*$FE$6+VLOOKUP($FA973,EP,LOOKUPS!H$8,0)*$FF$6+VLOOKUP($FA973,BM,LOOKUPS!H$5,0)*$FG$6+VLOOKUP($FA973,DIV,LOOKUPS!H$7,0)*$FH$6++VLOOKUP($FA973,SIZE,LOOKUPS!H$11,0)*$FI$6),"",VLOOKUP($FA973,MOM,LOOKUPS!H$12,0)*$FB$6+VLOOKUP($FA973,STREV,LOOKUPS!H$10,0)*$FC$6+VLOOKUP($FA973,LTREV,LOOKUPS!H$9,0)*$FD$6+VLOOKUP($FA973,CFP,LOOKUPS!H$6,0)*$FE$6+VLOOKUP($FA973,EP,LOOKUPS!H$8,0)*$FF$6+VLOOKUP($FA973,BM,LOOKUPS!H$5,0)*$FG$6+VLOOKUP($FA973,DIV,LOOKUPS!H$7,0)*$FH$6++VLOOKUP($FA973,SIZE,LOOKUPS!H$11,0)*$FI$6)</f>
        <v>1.9237000000000002</v>
      </c>
      <c r="FH973" s="1">
        <f>IF(ISERROR(VLOOKUP($FA973,MOM,LOOKUPS!I$12,0)*$FB$6+VLOOKUP($FA973,STREV,LOOKUPS!I$10,0)*$FC$6+VLOOKUP($FA973,LTREV,LOOKUPS!I$9,0)*$FD$6+VLOOKUP($FA973,CFP,LOOKUPS!I$6,0)*$FE$6+VLOOKUP($FA973,EP,LOOKUPS!I$8,0)*$FF$6+VLOOKUP($FA973,BM,LOOKUPS!I$5,0)*$FG$6+VLOOKUP($FA973,DIV,LOOKUPS!I$7,0)*$FH$6++VLOOKUP($FA973,SIZE,LOOKUPS!I$11,0)*$FI$6),"",VLOOKUP($FA973,MOM,LOOKUPS!I$12,0)*$FB$6+VLOOKUP($FA973,STREV,LOOKUPS!I$10,0)*$FC$6+VLOOKUP($FA973,LTREV,LOOKUPS!I$9,0)*$FD$6+VLOOKUP($FA973,CFP,LOOKUPS!I$6,0)*$FE$6+VLOOKUP($FA973,EP,LOOKUPS!I$8,0)*$FF$6+VLOOKUP($FA973,BM,LOOKUPS!I$5,0)*$FG$6+VLOOKUP($FA973,DIV,LOOKUPS!I$7,0)*$FH$6++VLOOKUP($FA973,SIZE,LOOKUPS!I$11,0)*$FI$6)</f>
        <v>1.4783999999999999</v>
      </c>
      <c r="FI973" s="1">
        <f>IF(ISERROR(VLOOKUP($FA973,MOM,LOOKUPS!J$12,0)*$FB$6+VLOOKUP($FA973,STREV,LOOKUPS!J$10,0)*$FC$6+VLOOKUP($FA973,LTREV,LOOKUPS!J$9,0)*$FD$6+VLOOKUP($FA973,CFP,LOOKUPS!J$6,0)*$FE$6+VLOOKUP($FA973,EP,LOOKUPS!J$8,0)*$FF$6+VLOOKUP($FA973,BM,LOOKUPS!J$5,0)*$FG$6+VLOOKUP($FA973,DIV,LOOKUPS!J$7,0)*$FH$6++VLOOKUP($FA973,SIZE,LOOKUPS!J$11,0)*$FI$6),"",VLOOKUP($FA973,MOM,LOOKUPS!J$12,0)*$FB$6+VLOOKUP($FA973,STREV,LOOKUPS!J$10,0)*$FC$6+VLOOKUP($FA973,LTREV,LOOKUPS!J$9,0)*$FD$6+VLOOKUP($FA973,CFP,LOOKUPS!J$6,0)*$FE$6+VLOOKUP($FA973,EP,LOOKUPS!J$8,0)*$FF$6+VLOOKUP($FA973,BM,LOOKUPS!J$5,0)*$FG$6+VLOOKUP($FA973,DIV,LOOKUPS!J$7,0)*$FH$6++VLOOKUP($FA973,SIZE,LOOKUPS!J$11,0)*$FI$6)</f>
        <v>1.9331</v>
      </c>
      <c r="FJ973" s="1">
        <f>IF(ISERROR(VLOOKUP($FA973,MOM,LOOKUPS!K$12,0)*$FB$6+VLOOKUP($FA973,STREV,LOOKUPS!K$10,0)*$FC$6+VLOOKUP($FA973,LTREV,LOOKUPS!K$9,0)*$FD$6+VLOOKUP($FA973,CFP,LOOKUPS!K$6,0)*$FE$6+VLOOKUP($FA973,EP,LOOKUPS!K$8,0)*$FF$6+VLOOKUP($FA973,BM,LOOKUPS!K$5,0)*$FG$6+VLOOKUP($FA973,DIV,LOOKUPS!K$7,0)*$FH$6++VLOOKUP($FA973,SIZE,LOOKUPS!K$11,0)*$FI$6),"",VLOOKUP($FA973,MOM,LOOKUPS!K$12,0)*$FB$6+VLOOKUP($FA973,STREV,LOOKUPS!K$10,0)*$FC$6+VLOOKUP($FA973,LTREV,LOOKUPS!K$9,0)*$FD$6+VLOOKUP($FA973,CFP,LOOKUPS!K$6,0)*$FE$6+VLOOKUP($FA973,EP,LOOKUPS!K$8,0)*$FF$6+VLOOKUP($FA973,BM,LOOKUPS!K$5,0)*$FG$6+VLOOKUP($FA973,DIV,LOOKUPS!K$7,0)*$FH$6++VLOOKUP($FA973,SIZE,LOOKUPS!K$11,0)*$FI$6)</f>
        <v>2.5723000000000003</v>
      </c>
      <c r="FK973" s="1">
        <f>IF(ISERROR(VLOOKUP($FA973,MOM,LOOKUPS!L$12,0)*$FB$6+VLOOKUP($FA973,STREV,LOOKUPS!L$10,0)*$FC$6+VLOOKUP($FA973,LTREV,LOOKUPS!L$9,0)*$FD$6+VLOOKUP($FA973,CFP,LOOKUPS!L$6,0)*$FE$6+VLOOKUP($FA973,EP,LOOKUPS!L$8,0)*$FF$6+VLOOKUP($FA973,BM,LOOKUPS!L$5,0)*$FG$6+VLOOKUP($FA973,DIV,LOOKUPS!L$7,0)*$FH$6++VLOOKUP($FA973,SIZE,LOOKUPS!L$11,0)*$FI$6),"",VLOOKUP($FA973,MOM,LOOKUPS!L$12,0)*$FB$6+VLOOKUP($FA973,STREV,LOOKUPS!L$10,0)*$FC$6+VLOOKUP($FA973,LTREV,LOOKUPS!L$9,0)*$FD$6+VLOOKUP($FA973,CFP,LOOKUPS!L$6,0)*$FE$6+VLOOKUP($FA973,EP,LOOKUPS!L$8,0)*$FF$6+VLOOKUP($FA973,BM,LOOKUPS!L$5,0)*$FG$6+VLOOKUP($FA973,DIV,LOOKUPS!L$7,0)*$FH$6++VLOOKUP($FA973,SIZE,LOOKUPS!L$11,0)*$FI$6)</f>
        <v>2.2522000000000002</v>
      </c>
    </row>
    <row r="974" spans="1:167" x14ac:dyDescent="0.3">
      <c r="A974" s="1">
        <v>200705</v>
      </c>
      <c r="B974" s="1">
        <v>0.97</v>
      </c>
      <c r="C974" s="1">
        <v>3.02</v>
      </c>
      <c r="D974" s="1">
        <v>2.0699999999999998</v>
      </c>
      <c r="E974" s="1">
        <v>3.2</v>
      </c>
      <c r="F974" s="1">
        <v>2.58</v>
      </c>
      <c r="G974" s="1">
        <v>3.6</v>
      </c>
      <c r="H974" s="1">
        <v>2.81</v>
      </c>
      <c r="I974" s="1">
        <v>3.67</v>
      </c>
      <c r="J974" s="1">
        <v>2.3199999999999998</v>
      </c>
      <c r="K974" s="1">
        <v>2.29</v>
      </c>
      <c r="M974" s="1">
        <v>200606</v>
      </c>
      <c r="N974" s="1">
        <v>-2.25</v>
      </c>
      <c r="O974" s="1">
        <v>-1.61</v>
      </c>
      <c r="P974" s="1">
        <v>-1.9</v>
      </c>
      <c r="Q974" s="1">
        <v>-1.44</v>
      </c>
      <c r="R974" s="1">
        <v>0.1</v>
      </c>
      <c r="S974" s="1">
        <v>0.61</v>
      </c>
      <c r="T974" s="1">
        <v>-0.55000000000000004</v>
      </c>
      <c r="U974" s="1">
        <v>-0.55000000000000004</v>
      </c>
      <c r="V974" s="1">
        <v>-0.1</v>
      </c>
      <c r="W974" s="1">
        <v>0.18</v>
      </c>
      <c r="Y974" s="1">
        <v>201105</v>
      </c>
      <c r="Z974" s="1">
        <v>-2.77</v>
      </c>
      <c r="AA974" s="1">
        <v>-2.76</v>
      </c>
      <c r="AB974" s="1">
        <v>-2.34</v>
      </c>
      <c r="AC974" s="1">
        <v>-1.35</v>
      </c>
      <c r="AD974" s="1">
        <v>-1.82</v>
      </c>
      <c r="AE974" s="1">
        <v>-1.69</v>
      </c>
      <c r="AF974" s="1">
        <v>-1.36</v>
      </c>
      <c r="AG974" s="1">
        <v>-0.46</v>
      </c>
      <c r="AH974" s="1">
        <v>-0.88</v>
      </c>
      <c r="AI974" s="1">
        <v>-1</v>
      </c>
      <c r="CA974" s="1">
        <v>200611</v>
      </c>
      <c r="CB974" s="1">
        <v>1.94</v>
      </c>
      <c r="CC974" s="1">
        <v>2.89</v>
      </c>
      <c r="CD974" s="1">
        <v>2.63</v>
      </c>
      <c r="CE974" s="1">
        <v>2.4700000000000002</v>
      </c>
      <c r="CF974" s="1">
        <v>2.23</v>
      </c>
      <c r="CG974" s="1">
        <v>3.68</v>
      </c>
      <c r="CH974" s="1">
        <v>2.44</v>
      </c>
      <c r="CI974" s="1">
        <v>2.09</v>
      </c>
      <c r="CJ974" s="1">
        <v>2.94</v>
      </c>
      <c r="CK974" s="1">
        <v>2.37</v>
      </c>
      <c r="CL974" s="1">
        <v>2.0699999999999998</v>
      </c>
      <c r="CM974" s="1">
        <v>4.45</v>
      </c>
      <c r="CN974" s="1">
        <v>2.87</v>
      </c>
      <c r="CO974" s="1">
        <v>2.58</v>
      </c>
      <c r="CP974" s="1">
        <v>2.2799999999999998</v>
      </c>
      <c r="CQ974" s="1">
        <v>2.73</v>
      </c>
      <c r="CR974" s="1">
        <v>1.52</v>
      </c>
      <c r="CS974" s="1">
        <v>3.57</v>
      </c>
      <c r="CT974" s="1">
        <v>2.34</v>
      </c>
      <c r="CV974" s="1">
        <v>200711</v>
      </c>
      <c r="CW974" s="1">
        <v>-9.73</v>
      </c>
      <c r="CX974" s="1">
        <v>-6.6</v>
      </c>
      <c r="CY974" s="1">
        <v>-6.1</v>
      </c>
      <c r="CZ974" s="1">
        <v>-5.67</v>
      </c>
      <c r="DA974" s="1">
        <v>-6.14</v>
      </c>
      <c r="DB974" s="1">
        <v>-6.87</v>
      </c>
      <c r="DC974" s="1">
        <v>-6.96</v>
      </c>
      <c r="DD974" s="1">
        <v>-4.93</v>
      </c>
      <c r="DE974" s="1">
        <v>-5.85</v>
      </c>
      <c r="DF974" s="1">
        <v>-6.16</v>
      </c>
      <c r="DG974" s="1">
        <v>-6.13</v>
      </c>
      <c r="DH974" s="1">
        <v>-7.4</v>
      </c>
      <c r="DI974" s="1">
        <v>-6.33</v>
      </c>
      <c r="DJ974" s="1">
        <v>-6.04</v>
      </c>
      <c r="DK974" s="1">
        <v>-7.76</v>
      </c>
      <c r="DL974" s="1">
        <v>-4.4800000000000004</v>
      </c>
      <c r="DM974" s="1">
        <v>-5.33</v>
      </c>
      <c r="DN974" s="1">
        <v>-5.03</v>
      </c>
      <c r="DO974" s="1">
        <v>-6.9</v>
      </c>
      <c r="DQ974" s="1">
        <v>200611</v>
      </c>
      <c r="DR974" s="1">
        <v>-99.99</v>
      </c>
      <c r="DS974" s="1">
        <v>2.41</v>
      </c>
      <c r="DT974" s="1">
        <v>3.56</v>
      </c>
      <c r="DU974" s="1">
        <v>2.78</v>
      </c>
      <c r="DV974" s="1">
        <v>2.34</v>
      </c>
      <c r="DW974" s="1">
        <v>2.71</v>
      </c>
      <c r="DX974" s="1">
        <v>4.1100000000000003</v>
      </c>
      <c r="DY974" s="1">
        <v>3.92</v>
      </c>
      <c r="DZ974" s="1">
        <v>2.19</v>
      </c>
      <c r="EA974" s="1">
        <v>2.39</v>
      </c>
      <c r="EB974" s="1">
        <v>2.17</v>
      </c>
      <c r="EC974" s="1">
        <v>3</v>
      </c>
      <c r="ED974" s="1">
        <v>2.37</v>
      </c>
      <c r="EE974" s="1">
        <v>3.97</v>
      </c>
      <c r="EF974" s="1">
        <v>4.28</v>
      </c>
      <c r="EG974" s="1">
        <v>4.01</v>
      </c>
      <c r="EH974" s="1">
        <v>3.83</v>
      </c>
      <c r="EI974" s="1">
        <v>3.11</v>
      </c>
      <c r="EJ974" s="1">
        <v>1.22</v>
      </c>
      <c r="EL974">
        <v>200611</v>
      </c>
      <c r="EM974">
        <v>1.71</v>
      </c>
      <c r="EN974">
        <v>0.78</v>
      </c>
      <c r="EO974">
        <v>7.0000000000000007E-2</v>
      </c>
      <c r="EP974">
        <v>0.42</v>
      </c>
      <c r="ER974" s="1">
        <v>200705</v>
      </c>
      <c r="ES974" s="1">
        <v>-0.27</v>
      </c>
      <c r="EU974" s="1">
        <v>200606</v>
      </c>
      <c r="EV974" s="1">
        <v>-0.62</v>
      </c>
      <c r="EX974" s="1">
        <v>201105</v>
      </c>
      <c r="EY974" s="1">
        <v>-2.57</v>
      </c>
      <c r="FA974" s="1">
        <v>200705</v>
      </c>
      <c r="FB974" s="1">
        <f>IF(ISERROR(VLOOKUP($FA974,MOM,LOOKUPS!C$12,0)*$FB$6+VLOOKUP($FA974,STREV,LOOKUPS!C$10,0)*$FC$6+VLOOKUP($FA974,LTREV,LOOKUPS!C$9,0)*$FD$6+VLOOKUP($FA974,CFP,LOOKUPS!C$6,0)*$FE$6+VLOOKUP($FA974,EP,LOOKUPS!C$8,0)*$FF$6+VLOOKUP($FA974,BM,LOOKUPS!C$5,0)*$FG$6+VLOOKUP($FA974,DIV,LOOKUPS!C$7,0)*$FH$6++VLOOKUP($FA974,SIZE,LOOKUPS!C$11,0)*$FI$6),"",VLOOKUP($FA974,MOM,LOOKUPS!C$12,0)*$FB$6+VLOOKUP($FA974,STREV,LOOKUPS!C$10,0)*$FC$6+VLOOKUP($FA974,LTREV,LOOKUPS!C$9,0)*$FD$6+VLOOKUP($FA974,CFP,LOOKUPS!C$6,0)*$FE$6+VLOOKUP($FA974,EP,LOOKUPS!C$8,0)*$FF$6+VLOOKUP($FA974,BM,LOOKUPS!C$5,0)*$FG$6+VLOOKUP($FA974,DIV,LOOKUPS!C$7,0)*$FH$6++VLOOKUP($FA974,SIZE,LOOKUPS!C$11,0)*$FI$6)</f>
        <v>1.5320999999999998</v>
      </c>
      <c r="FC974" s="1">
        <f>IF(ISERROR(VLOOKUP($FA974,MOM,LOOKUPS!D$12,0)*$FB$6+VLOOKUP($FA974,STREV,LOOKUPS!D$10,0)*$FC$6+VLOOKUP($FA974,LTREV,LOOKUPS!D$9,0)*$FD$6+VLOOKUP($FA974,CFP,LOOKUPS!D$6,0)*$FE$6+VLOOKUP($FA974,EP,LOOKUPS!D$8,0)*$FF$6+VLOOKUP($FA974,BM,LOOKUPS!D$5,0)*$FG$6+VLOOKUP($FA974,DIV,LOOKUPS!D$7,0)*$FH$6++VLOOKUP($FA974,SIZE,LOOKUPS!D$11,0)*$FI$6),"",VLOOKUP($FA974,MOM,LOOKUPS!D$12,0)*$FB$6+VLOOKUP($FA974,STREV,LOOKUPS!D$10,0)*$FC$6+VLOOKUP($FA974,LTREV,LOOKUPS!D$9,0)*$FD$6+VLOOKUP($FA974,CFP,LOOKUPS!D$6,0)*$FE$6+VLOOKUP($FA974,EP,LOOKUPS!D$8,0)*$FF$6+VLOOKUP($FA974,BM,LOOKUPS!D$5,0)*$FG$6+VLOOKUP($FA974,DIV,LOOKUPS!D$7,0)*$FH$6++VLOOKUP($FA974,SIZE,LOOKUPS!D$11,0)*$FI$6)</f>
        <v>3.5241000000000002</v>
      </c>
      <c r="FD974" s="1">
        <f>IF(ISERROR(VLOOKUP($FA974,MOM,LOOKUPS!E$12,0)*$FB$6+VLOOKUP($FA974,STREV,LOOKUPS!E$10,0)*$FC$6+VLOOKUP($FA974,LTREV,LOOKUPS!E$9,0)*$FD$6+VLOOKUP($FA974,CFP,LOOKUPS!E$6,0)*$FE$6+VLOOKUP($FA974,EP,LOOKUPS!E$8,0)*$FF$6+VLOOKUP($FA974,BM,LOOKUPS!E$5,0)*$FG$6+VLOOKUP($FA974,DIV,LOOKUPS!E$7,0)*$FH$6++VLOOKUP($FA974,SIZE,LOOKUPS!E$11,0)*$FI$6),"",VLOOKUP($FA974,MOM,LOOKUPS!E$12,0)*$FB$6+VLOOKUP($FA974,STREV,LOOKUPS!E$10,0)*$FC$6+VLOOKUP($FA974,LTREV,LOOKUPS!E$9,0)*$FD$6+VLOOKUP($FA974,CFP,LOOKUPS!E$6,0)*$FE$6+VLOOKUP($FA974,EP,LOOKUPS!E$8,0)*$FF$6+VLOOKUP($FA974,BM,LOOKUPS!E$5,0)*$FG$6+VLOOKUP($FA974,DIV,LOOKUPS!E$7,0)*$FH$6++VLOOKUP($FA974,SIZE,LOOKUPS!E$11,0)*$FI$6)</f>
        <v>2.9229000000000003</v>
      </c>
      <c r="FE974" s="1">
        <f>IF(ISERROR(VLOOKUP($FA974,MOM,LOOKUPS!F$12,0)*$FB$6+VLOOKUP($FA974,STREV,LOOKUPS!F$10,0)*$FC$6+VLOOKUP($FA974,LTREV,LOOKUPS!F$9,0)*$FD$6+VLOOKUP($FA974,CFP,LOOKUPS!F$6,0)*$FE$6+VLOOKUP($FA974,EP,LOOKUPS!F$8,0)*$FF$6+VLOOKUP($FA974,BM,LOOKUPS!F$5,0)*$FG$6+VLOOKUP($FA974,DIV,LOOKUPS!F$7,0)*$FH$6++VLOOKUP($FA974,SIZE,LOOKUPS!F$11,0)*$FI$6),"",VLOOKUP($FA974,MOM,LOOKUPS!F$12,0)*$FB$6+VLOOKUP($FA974,STREV,LOOKUPS!F$10,0)*$FC$6+VLOOKUP($FA974,LTREV,LOOKUPS!F$9,0)*$FD$6+VLOOKUP($FA974,CFP,LOOKUPS!F$6,0)*$FE$6+VLOOKUP($FA974,EP,LOOKUPS!F$8,0)*$FF$6+VLOOKUP($FA974,BM,LOOKUPS!F$5,0)*$FG$6+VLOOKUP($FA974,DIV,LOOKUPS!F$7,0)*$FH$6++VLOOKUP($FA974,SIZE,LOOKUPS!F$11,0)*$FI$6)</f>
        <v>3.5245000000000006</v>
      </c>
      <c r="FF974" s="1">
        <f>IF(ISERROR(VLOOKUP($FA974,MOM,LOOKUPS!G$12,0)*$FB$6+VLOOKUP($FA974,STREV,LOOKUPS!G$10,0)*$FC$6+VLOOKUP($FA974,LTREV,LOOKUPS!G$9,0)*$FD$6+VLOOKUP($FA974,CFP,LOOKUPS!G$6,0)*$FE$6+VLOOKUP($FA974,EP,LOOKUPS!G$8,0)*$FF$6+VLOOKUP($FA974,BM,LOOKUPS!G$5,0)*$FG$6+VLOOKUP($FA974,DIV,LOOKUPS!G$7,0)*$FH$6++VLOOKUP($FA974,SIZE,LOOKUPS!G$11,0)*$FI$6),"",VLOOKUP($FA974,MOM,LOOKUPS!G$12,0)*$FB$6+VLOOKUP($FA974,STREV,LOOKUPS!G$10,0)*$FC$6+VLOOKUP($FA974,LTREV,LOOKUPS!G$9,0)*$FD$6+VLOOKUP($FA974,CFP,LOOKUPS!G$6,0)*$FE$6+VLOOKUP($FA974,EP,LOOKUPS!G$8,0)*$FF$6+VLOOKUP($FA974,BM,LOOKUPS!G$5,0)*$FG$6+VLOOKUP($FA974,DIV,LOOKUPS!G$7,0)*$FH$6++VLOOKUP($FA974,SIZE,LOOKUPS!G$11,0)*$FI$6)</f>
        <v>2.5552000000000001</v>
      </c>
      <c r="FG974" s="1">
        <f>IF(ISERROR(VLOOKUP($FA974,MOM,LOOKUPS!H$12,0)*$FB$6+VLOOKUP($FA974,STREV,LOOKUPS!H$10,0)*$FC$6+VLOOKUP($FA974,LTREV,LOOKUPS!H$9,0)*$FD$6+VLOOKUP($FA974,CFP,LOOKUPS!H$6,0)*$FE$6+VLOOKUP($FA974,EP,LOOKUPS!H$8,0)*$FF$6+VLOOKUP($FA974,BM,LOOKUPS!H$5,0)*$FG$6+VLOOKUP($FA974,DIV,LOOKUPS!H$7,0)*$FH$6++VLOOKUP($FA974,SIZE,LOOKUPS!H$11,0)*$FI$6),"",VLOOKUP($FA974,MOM,LOOKUPS!H$12,0)*$FB$6+VLOOKUP($FA974,STREV,LOOKUPS!H$10,0)*$FC$6+VLOOKUP($FA974,LTREV,LOOKUPS!H$9,0)*$FD$6+VLOOKUP($FA974,CFP,LOOKUPS!H$6,0)*$FE$6+VLOOKUP($FA974,EP,LOOKUPS!H$8,0)*$FF$6+VLOOKUP($FA974,BM,LOOKUPS!H$5,0)*$FG$6+VLOOKUP($FA974,DIV,LOOKUPS!H$7,0)*$FH$6++VLOOKUP($FA974,SIZE,LOOKUPS!H$11,0)*$FI$6)</f>
        <v>3.2911000000000006</v>
      </c>
      <c r="FH974" s="1">
        <f>IF(ISERROR(VLOOKUP($FA974,MOM,LOOKUPS!I$12,0)*$FB$6+VLOOKUP($FA974,STREV,LOOKUPS!I$10,0)*$FC$6+VLOOKUP($FA974,LTREV,LOOKUPS!I$9,0)*$FD$6+VLOOKUP($FA974,CFP,LOOKUPS!I$6,0)*$FE$6+VLOOKUP($FA974,EP,LOOKUPS!I$8,0)*$FF$6+VLOOKUP($FA974,BM,LOOKUPS!I$5,0)*$FG$6+VLOOKUP($FA974,DIV,LOOKUPS!I$7,0)*$FH$6++VLOOKUP($FA974,SIZE,LOOKUPS!I$11,0)*$FI$6),"",VLOOKUP($FA974,MOM,LOOKUPS!I$12,0)*$FB$6+VLOOKUP($FA974,STREV,LOOKUPS!I$10,0)*$FC$6+VLOOKUP($FA974,LTREV,LOOKUPS!I$9,0)*$FD$6+VLOOKUP($FA974,CFP,LOOKUPS!I$6,0)*$FE$6+VLOOKUP($FA974,EP,LOOKUPS!I$8,0)*$FF$6+VLOOKUP($FA974,BM,LOOKUPS!I$5,0)*$FG$6+VLOOKUP($FA974,DIV,LOOKUPS!I$7,0)*$FH$6++VLOOKUP($FA974,SIZE,LOOKUPS!I$11,0)*$FI$6)</f>
        <v>2.08</v>
      </c>
      <c r="FI974" s="1">
        <f>IF(ISERROR(VLOOKUP($FA974,MOM,LOOKUPS!J$12,0)*$FB$6+VLOOKUP($FA974,STREV,LOOKUPS!J$10,0)*$FC$6+VLOOKUP($FA974,LTREV,LOOKUPS!J$9,0)*$FD$6+VLOOKUP($FA974,CFP,LOOKUPS!J$6,0)*$FE$6+VLOOKUP($FA974,EP,LOOKUPS!J$8,0)*$FF$6+VLOOKUP($FA974,BM,LOOKUPS!J$5,0)*$FG$6+VLOOKUP($FA974,DIV,LOOKUPS!J$7,0)*$FH$6++VLOOKUP($FA974,SIZE,LOOKUPS!J$11,0)*$FI$6),"",VLOOKUP($FA974,MOM,LOOKUPS!J$12,0)*$FB$6+VLOOKUP($FA974,STREV,LOOKUPS!J$10,0)*$FC$6+VLOOKUP($FA974,LTREV,LOOKUPS!J$9,0)*$FD$6+VLOOKUP($FA974,CFP,LOOKUPS!J$6,0)*$FE$6+VLOOKUP($FA974,EP,LOOKUPS!J$8,0)*$FF$6+VLOOKUP($FA974,BM,LOOKUPS!J$5,0)*$FG$6+VLOOKUP($FA974,DIV,LOOKUPS!J$7,0)*$FH$6++VLOOKUP($FA974,SIZE,LOOKUPS!J$11,0)*$FI$6)</f>
        <v>2.8152999999999997</v>
      </c>
      <c r="FJ974" s="1">
        <f>IF(ISERROR(VLOOKUP($FA974,MOM,LOOKUPS!K$12,0)*$FB$6+VLOOKUP($FA974,STREV,LOOKUPS!K$10,0)*$FC$6+VLOOKUP($FA974,LTREV,LOOKUPS!K$9,0)*$FD$6+VLOOKUP($FA974,CFP,LOOKUPS!K$6,0)*$FE$6+VLOOKUP($FA974,EP,LOOKUPS!K$8,0)*$FF$6+VLOOKUP($FA974,BM,LOOKUPS!K$5,0)*$FG$6+VLOOKUP($FA974,DIV,LOOKUPS!K$7,0)*$FH$6++VLOOKUP($FA974,SIZE,LOOKUPS!K$11,0)*$FI$6),"",VLOOKUP($FA974,MOM,LOOKUPS!K$12,0)*$FB$6+VLOOKUP($FA974,STREV,LOOKUPS!K$10,0)*$FC$6+VLOOKUP($FA974,LTREV,LOOKUPS!K$9,0)*$FD$6+VLOOKUP($FA974,CFP,LOOKUPS!K$6,0)*$FE$6+VLOOKUP($FA974,EP,LOOKUPS!K$8,0)*$FF$6+VLOOKUP($FA974,BM,LOOKUPS!K$5,0)*$FG$6+VLOOKUP($FA974,DIV,LOOKUPS!K$7,0)*$FH$6++VLOOKUP($FA974,SIZE,LOOKUPS!K$11,0)*$FI$6)</f>
        <v>2.0931000000000002</v>
      </c>
      <c r="FK974" s="1">
        <f>IF(ISERROR(VLOOKUP($FA974,MOM,LOOKUPS!L$12,0)*$FB$6+VLOOKUP($FA974,STREV,LOOKUPS!L$10,0)*$FC$6+VLOOKUP($FA974,LTREV,LOOKUPS!L$9,0)*$FD$6+VLOOKUP($FA974,CFP,LOOKUPS!L$6,0)*$FE$6+VLOOKUP($FA974,EP,LOOKUPS!L$8,0)*$FF$6+VLOOKUP($FA974,BM,LOOKUPS!L$5,0)*$FG$6+VLOOKUP($FA974,DIV,LOOKUPS!L$7,0)*$FH$6++VLOOKUP($FA974,SIZE,LOOKUPS!L$11,0)*$FI$6),"",VLOOKUP($FA974,MOM,LOOKUPS!L$12,0)*$FB$6+VLOOKUP($FA974,STREV,LOOKUPS!L$10,0)*$FC$6+VLOOKUP($FA974,LTREV,LOOKUPS!L$9,0)*$FD$6+VLOOKUP($FA974,CFP,LOOKUPS!L$6,0)*$FE$6+VLOOKUP($FA974,EP,LOOKUPS!L$8,0)*$FF$6+VLOOKUP($FA974,BM,LOOKUPS!L$5,0)*$FG$6+VLOOKUP($FA974,DIV,LOOKUPS!L$7,0)*$FH$6++VLOOKUP($FA974,SIZE,LOOKUPS!L$11,0)*$FI$6)</f>
        <v>1.6901999999999999</v>
      </c>
    </row>
    <row r="975" spans="1:167" x14ac:dyDescent="0.3">
      <c r="A975" s="1">
        <v>200706</v>
      </c>
      <c r="B975" s="1">
        <v>-0.93</v>
      </c>
      <c r="C975" s="1">
        <v>-0.69</v>
      </c>
      <c r="D975" s="1">
        <v>-0.97</v>
      </c>
      <c r="E975" s="1">
        <v>-0.23</v>
      </c>
      <c r="F975" s="1">
        <v>-0.28999999999999998</v>
      </c>
      <c r="G975" s="1">
        <v>-1.17</v>
      </c>
      <c r="H975" s="1">
        <v>-0.41</v>
      </c>
      <c r="I975" s="1">
        <v>-0.86</v>
      </c>
      <c r="J975" s="1">
        <v>-0.92</v>
      </c>
      <c r="K975" s="1">
        <v>-0.55000000000000004</v>
      </c>
      <c r="M975" s="1">
        <v>200607</v>
      </c>
      <c r="N975" s="1">
        <v>-5.09</v>
      </c>
      <c r="O975" s="1">
        <v>-3.51</v>
      </c>
      <c r="P975" s="1">
        <v>-1.65</v>
      </c>
      <c r="Q975" s="1">
        <v>-3.02</v>
      </c>
      <c r="R975" s="1">
        <v>-2.67</v>
      </c>
      <c r="S975" s="1">
        <v>-1.85</v>
      </c>
      <c r="T975" s="1">
        <v>-3.05</v>
      </c>
      <c r="U975" s="1">
        <v>-2.16</v>
      </c>
      <c r="V975" s="1">
        <v>-3.96</v>
      </c>
      <c r="W975" s="1">
        <v>-5.16</v>
      </c>
      <c r="Y975" s="1">
        <v>201106</v>
      </c>
      <c r="Z975" s="1">
        <v>-5.14</v>
      </c>
      <c r="AA975" s="1">
        <v>-2.77</v>
      </c>
      <c r="AB975" s="1">
        <v>-2.27</v>
      </c>
      <c r="AC975" s="1">
        <v>-1.44</v>
      </c>
      <c r="AD975" s="1">
        <v>-1.57</v>
      </c>
      <c r="AE975" s="1">
        <v>-1.17</v>
      </c>
      <c r="AF975" s="1">
        <v>-1.62</v>
      </c>
      <c r="AG975" s="1">
        <v>-0.83</v>
      </c>
      <c r="AH975" s="1">
        <v>-0.81</v>
      </c>
      <c r="AI975" s="1">
        <v>-1.86</v>
      </c>
      <c r="CA975" s="1">
        <v>200612</v>
      </c>
      <c r="CB975" s="1">
        <v>2.9</v>
      </c>
      <c r="CC975" s="1">
        <v>-0.02</v>
      </c>
      <c r="CD975" s="1">
        <v>1.33</v>
      </c>
      <c r="CE975" s="1">
        <v>2.46</v>
      </c>
      <c r="CF975" s="1">
        <v>-0.11</v>
      </c>
      <c r="CG975" s="1">
        <v>0.24</v>
      </c>
      <c r="CH975" s="1">
        <v>1.55</v>
      </c>
      <c r="CI975" s="1">
        <v>1.93</v>
      </c>
      <c r="CJ975" s="1">
        <v>2.73</v>
      </c>
      <c r="CK975" s="1">
        <v>-0.14000000000000001</v>
      </c>
      <c r="CL975" s="1">
        <v>-0.08</v>
      </c>
      <c r="CM975" s="1">
        <v>0.21</v>
      </c>
      <c r="CN975" s="1">
        <v>0.26</v>
      </c>
      <c r="CO975" s="1">
        <v>1.73</v>
      </c>
      <c r="CP975" s="1">
        <v>1.34</v>
      </c>
      <c r="CQ975" s="1">
        <v>1.97</v>
      </c>
      <c r="CR975" s="1">
        <v>1.9</v>
      </c>
      <c r="CS975" s="1">
        <v>2.08</v>
      </c>
      <c r="CT975" s="1">
        <v>3.36</v>
      </c>
      <c r="CV975" s="1">
        <v>200712</v>
      </c>
      <c r="CW975" s="1">
        <v>-1.53</v>
      </c>
      <c r="CX975" s="1">
        <v>0.15</v>
      </c>
      <c r="CY975" s="1">
        <v>-1.84</v>
      </c>
      <c r="CZ975" s="1">
        <v>-2.0699999999999998</v>
      </c>
      <c r="DA975" s="1">
        <v>0.77</v>
      </c>
      <c r="DB975" s="1">
        <v>-0.67</v>
      </c>
      <c r="DC975" s="1">
        <v>-1.93</v>
      </c>
      <c r="DD975" s="1">
        <v>-2.2200000000000002</v>
      </c>
      <c r="DE975" s="1">
        <v>-2.25</v>
      </c>
      <c r="DF975" s="1">
        <v>-0.19</v>
      </c>
      <c r="DG975" s="1">
        <v>1.76</v>
      </c>
      <c r="DH975" s="1">
        <v>-0.95</v>
      </c>
      <c r="DI975" s="1">
        <v>-0.38</v>
      </c>
      <c r="DJ975" s="1">
        <v>-1.36</v>
      </c>
      <c r="DK975" s="1">
        <v>-2.42</v>
      </c>
      <c r="DL975" s="1">
        <v>-2.75</v>
      </c>
      <c r="DM975" s="1">
        <v>-1.72</v>
      </c>
      <c r="DN975" s="1">
        <v>-2.78</v>
      </c>
      <c r="DO975" s="1">
        <v>-1.57</v>
      </c>
      <c r="DQ975" s="1">
        <v>200612</v>
      </c>
      <c r="DR975" s="1">
        <v>-99.99</v>
      </c>
      <c r="DS975" s="1">
        <v>1.76</v>
      </c>
      <c r="DT975" s="1">
        <v>0.28000000000000003</v>
      </c>
      <c r="DU975" s="1">
        <v>0.51</v>
      </c>
      <c r="DV975" s="1">
        <v>2</v>
      </c>
      <c r="DW975" s="1">
        <v>-0.03</v>
      </c>
      <c r="DX975" s="1">
        <v>0.22</v>
      </c>
      <c r="DY975" s="1">
        <v>0.21</v>
      </c>
      <c r="DZ975" s="1">
        <v>0.75</v>
      </c>
      <c r="EA975" s="1">
        <v>2.2000000000000002</v>
      </c>
      <c r="EB975" s="1">
        <v>1.25</v>
      </c>
      <c r="EC975" s="1">
        <v>-0.33</v>
      </c>
      <c r="ED975" s="1">
        <v>0.33</v>
      </c>
      <c r="EE975" s="1">
        <v>0.15</v>
      </c>
      <c r="EF975" s="1">
        <v>0.32</v>
      </c>
      <c r="EG975" s="1">
        <v>0.34</v>
      </c>
      <c r="EH975" s="1">
        <v>0.08</v>
      </c>
      <c r="EI975" s="1">
        <v>-0.12</v>
      </c>
      <c r="EJ975" s="1">
        <v>1.64</v>
      </c>
      <c r="EL975">
        <v>200612</v>
      </c>
      <c r="EM975">
        <v>0.87</v>
      </c>
      <c r="EN975">
        <v>-1.1399999999999999</v>
      </c>
      <c r="EO975">
        <v>2.72</v>
      </c>
      <c r="EP975">
        <v>0.4</v>
      </c>
      <c r="ER975" s="1">
        <v>200706</v>
      </c>
      <c r="ES975" s="1">
        <v>0.39</v>
      </c>
      <c r="EU975" s="1">
        <v>200607</v>
      </c>
      <c r="EV975" s="1">
        <v>0.23</v>
      </c>
      <c r="EX975" s="1">
        <v>201106</v>
      </c>
      <c r="EY975" s="1">
        <v>-1.92</v>
      </c>
      <c r="FA975" s="1">
        <v>200706</v>
      </c>
      <c r="FB975" s="1">
        <f>IF(ISERROR(VLOOKUP($FA975,MOM,LOOKUPS!C$12,0)*$FB$6+VLOOKUP($FA975,STREV,LOOKUPS!C$10,0)*$FC$6+VLOOKUP($FA975,LTREV,LOOKUPS!C$9,0)*$FD$6+VLOOKUP($FA975,CFP,LOOKUPS!C$6,0)*$FE$6+VLOOKUP($FA975,EP,LOOKUPS!C$8,0)*$FF$6+VLOOKUP($FA975,BM,LOOKUPS!C$5,0)*$FG$6+VLOOKUP($FA975,DIV,LOOKUPS!C$7,0)*$FH$6++VLOOKUP($FA975,SIZE,LOOKUPS!C$11,0)*$FI$6),"",VLOOKUP($FA975,MOM,LOOKUPS!C$12,0)*$FB$6+VLOOKUP($FA975,STREV,LOOKUPS!C$10,0)*$FC$6+VLOOKUP($FA975,LTREV,LOOKUPS!C$9,0)*$FD$6+VLOOKUP($FA975,CFP,LOOKUPS!C$6,0)*$FE$6+VLOOKUP($FA975,EP,LOOKUPS!C$8,0)*$FF$6+VLOOKUP($FA975,BM,LOOKUPS!C$5,0)*$FG$6+VLOOKUP($FA975,DIV,LOOKUPS!C$7,0)*$FH$6++VLOOKUP($FA975,SIZE,LOOKUPS!C$11,0)*$FI$6)</f>
        <v>-0.62070000000000003</v>
      </c>
      <c r="FC975" s="1">
        <f>IF(ISERROR(VLOOKUP($FA975,MOM,LOOKUPS!D$12,0)*$FB$6+VLOOKUP($FA975,STREV,LOOKUPS!D$10,0)*$FC$6+VLOOKUP($FA975,LTREV,LOOKUPS!D$9,0)*$FD$6+VLOOKUP($FA975,CFP,LOOKUPS!D$6,0)*$FE$6+VLOOKUP($FA975,EP,LOOKUPS!D$8,0)*$FF$6+VLOOKUP($FA975,BM,LOOKUPS!D$5,0)*$FG$6+VLOOKUP($FA975,DIV,LOOKUPS!D$7,0)*$FH$6++VLOOKUP($FA975,SIZE,LOOKUPS!D$11,0)*$FI$6),"",VLOOKUP($FA975,MOM,LOOKUPS!D$12,0)*$FB$6+VLOOKUP($FA975,STREV,LOOKUPS!D$10,0)*$FC$6+VLOOKUP($FA975,LTREV,LOOKUPS!D$9,0)*$FD$6+VLOOKUP($FA975,CFP,LOOKUPS!D$6,0)*$FE$6+VLOOKUP($FA975,EP,LOOKUPS!D$8,0)*$FF$6+VLOOKUP($FA975,BM,LOOKUPS!D$5,0)*$FG$6+VLOOKUP($FA975,DIV,LOOKUPS!D$7,0)*$FH$6++VLOOKUP($FA975,SIZE,LOOKUPS!D$11,0)*$FI$6)</f>
        <v>-0.41459999999999997</v>
      </c>
      <c r="FD975" s="1">
        <f>IF(ISERROR(VLOOKUP($FA975,MOM,LOOKUPS!E$12,0)*$FB$6+VLOOKUP($FA975,STREV,LOOKUPS!E$10,0)*$FC$6+VLOOKUP($FA975,LTREV,LOOKUPS!E$9,0)*$FD$6+VLOOKUP($FA975,CFP,LOOKUPS!E$6,0)*$FE$6+VLOOKUP($FA975,EP,LOOKUPS!E$8,0)*$FF$6+VLOOKUP($FA975,BM,LOOKUPS!E$5,0)*$FG$6+VLOOKUP($FA975,DIV,LOOKUPS!E$7,0)*$FH$6++VLOOKUP($FA975,SIZE,LOOKUPS!E$11,0)*$FI$6),"",VLOOKUP($FA975,MOM,LOOKUPS!E$12,0)*$FB$6+VLOOKUP($FA975,STREV,LOOKUPS!E$10,0)*$FC$6+VLOOKUP($FA975,LTREV,LOOKUPS!E$9,0)*$FD$6+VLOOKUP($FA975,CFP,LOOKUPS!E$6,0)*$FE$6+VLOOKUP($FA975,EP,LOOKUPS!E$8,0)*$FF$6+VLOOKUP($FA975,BM,LOOKUPS!E$5,0)*$FG$6+VLOOKUP($FA975,DIV,LOOKUPS!E$7,0)*$FH$6++VLOOKUP($FA975,SIZE,LOOKUPS!E$11,0)*$FI$6)</f>
        <v>-0.66579999999999995</v>
      </c>
      <c r="FE975" s="1">
        <f>IF(ISERROR(VLOOKUP($FA975,MOM,LOOKUPS!F$12,0)*$FB$6+VLOOKUP($FA975,STREV,LOOKUPS!F$10,0)*$FC$6+VLOOKUP($FA975,LTREV,LOOKUPS!F$9,0)*$FD$6+VLOOKUP($FA975,CFP,LOOKUPS!F$6,0)*$FE$6+VLOOKUP($FA975,EP,LOOKUPS!F$8,0)*$FF$6+VLOOKUP($FA975,BM,LOOKUPS!F$5,0)*$FG$6+VLOOKUP($FA975,DIV,LOOKUPS!F$7,0)*$FH$6++VLOOKUP($FA975,SIZE,LOOKUPS!F$11,0)*$FI$6),"",VLOOKUP($FA975,MOM,LOOKUPS!F$12,0)*$FB$6+VLOOKUP($FA975,STREV,LOOKUPS!F$10,0)*$FC$6+VLOOKUP($FA975,LTREV,LOOKUPS!F$9,0)*$FD$6+VLOOKUP($FA975,CFP,LOOKUPS!F$6,0)*$FE$6+VLOOKUP($FA975,EP,LOOKUPS!F$8,0)*$FF$6+VLOOKUP($FA975,BM,LOOKUPS!F$5,0)*$FG$6+VLOOKUP($FA975,DIV,LOOKUPS!F$7,0)*$FH$6++VLOOKUP($FA975,SIZE,LOOKUPS!F$11,0)*$FI$6)</f>
        <v>-0.42980000000000002</v>
      </c>
      <c r="FF975" s="1">
        <f>IF(ISERROR(VLOOKUP($FA975,MOM,LOOKUPS!G$12,0)*$FB$6+VLOOKUP($FA975,STREV,LOOKUPS!G$10,0)*$FC$6+VLOOKUP($FA975,LTREV,LOOKUPS!G$9,0)*$FD$6+VLOOKUP($FA975,CFP,LOOKUPS!G$6,0)*$FE$6+VLOOKUP($FA975,EP,LOOKUPS!G$8,0)*$FF$6+VLOOKUP($FA975,BM,LOOKUPS!G$5,0)*$FG$6+VLOOKUP($FA975,DIV,LOOKUPS!G$7,0)*$FH$6++VLOOKUP($FA975,SIZE,LOOKUPS!G$11,0)*$FI$6),"",VLOOKUP($FA975,MOM,LOOKUPS!G$12,0)*$FB$6+VLOOKUP($FA975,STREV,LOOKUPS!G$10,0)*$FC$6+VLOOKUP($FA975,LTREV,LOOKUPS!G$9,0)*$FD$6+VLOOKUP($FA975,CFP,LOOKUPS!G$6,0)*$FE$6+VLOOKUP($FA975,EP,LOOKUPS!G$8,0)*$FF$6+VLOOKUP($FA975,BM,LOOKUPS!G$5,0)*$FG$6+VLOOKUP($FA975,DIV,LOOKUPS!G$7,0)*$FH$6++VLOOKUP($FA975,SIZE,LOOKUPS!G$11,0)*$FI$6)</f>
        <v>-0.87680000000000002</v>
      </c>
      <c r="FG975" s="1">
        <f>IF(ISERROR(VLOOKUP($FA975,MOM,LOOKUPS!H$12,0)*$FB$6+VLOOKUP($FA975,STREV,LOOKUPS!H$10,0)*$FC$6+VLOOKUP($FA975,LTREV,LOOKUPS!H$9,0)*$FD$6+VLOOKUP($FA975,CFP,LOOKUPS!H$6,0)*$FE$6+VLOOKUP($FA975,EP,LOOKUPS!H$8,0)*$FF$6+VLOOKUP($FA975,BM,LOOKUPS!H$5,0)*$FG$6+VLOOKUP($FA975,DIV,LOOKUPS!H$7,0)*$FH$6++VLOOKUP($FA975,SIZE,LOOKUPS!H$11,0)*$FI$6),"",VLOOKUP($FA975,MOM,LOOKUPS!H$12,0)*$FB$6+VLOOKUP($FA975,STREV,LOOKUPS!H$10,0)*$FC$6+VLOOKUP($FA975,LTREV,LOOKUPS!H$9,0)*$FD$6+VLOOKUP($FA975,CFP,LOOKUPS!H$6,0)*$FE$6+VLOOKUP($FA975,EP,LOOKUPS!H$8,0)*$FF$6+VLOOKUP($FA975,BM,LOOKUPS!H$5,0)*$FG$6+VLOOKUP($FA975,DIV,LOOKUPS!H$7,0)*$FH$6++VLOOKUP($FA975,SIZE,LOOKUPS!H$11,0)*$FI$6)</f>
        <v>-0.89639999999999997</v>
      </c>
      <c r="FH975" s="1">
        <f>IF(ISERROR(VLOOKUP($FA975,MOM,LOOKUPS!I$12,0)*$FB$6+VLOOKUP($FA975,STREV,LOOKUPS!I$10,0)*$FC$6+VLOOKUP($FA975,LTREV,LOOKUPS!I$9,0)*$FD$6+VLOOKUP($FA975,CFP,LOOKUPS!I$6,0)*$FE$6+VLOOKUP($FA975,EP,LOOKUPS!I$8,0)*$FF$6+VLOOKUP($FA975,BM,LOOKUPS!I$5,0)*$FG$6+VLOOKUP($FA975,DIV,LOOKUPS!I$7,0)*$FH$6++VLOOKUP($FA975,SIZE,LOOKUPS!I$11,0)*$FI$6),"",VLOOKUP($FA975,MOM,LOOKUPS!I$12,0)*$FB$6+VLOOKUP($FA975,STREV,LOOKUPS!I$10,0)*$FC$6+VLOOKUP($FA975,LTREV,LOOKUPS!I$9,0)*$FD$6+VLOOKUP($FA975,CFP,LOOKUPS!I$6,0)*$FE$6+VLOOKUP($FA975,EP,LOOKUPS!I$8,0)*$FF$6+VLOOKUP($FA975,BM,LOOKUPS!I$5,0)*$FG$6+VLOOKUP($FA975,DIV,LOOKUPS!I$7,0)*$FH$6++VLOOKUP($FA975,SIZE,LOOKUPS!I$11,0)*$FI$6)</f>
        <v>-1.0253000000000001</v>
      </c>
      <c r="FI975" s="1">
        <f>IF(ISERROR(VLOOKUP($FA975,MOM,LOOKUPS!J$12,0)*$FB$6+VLOOKUP($FA975,STREV,LOOKUPS!J$10,0)*$FC$6+VLOOKUP($FA975,LTREV,LOOKUPS!J$9,0)*$FD$6+VLOOKUP($FA975,CFP,LOOKUPS!J$6,0)*$FE$6+VLOOKUP($FA975,EP,LOOKUPS!J$8,0)*$FF$6+VLOOKUP($FA975,BM,LOOKUPS!J$5,0)*$FG$6+VLOOKUP($FA975,DIV,LOOKUPS!J$7,0)*$FH$6++VLOOKUP($FA975,SIZE,LOOKUPS!J$11,0)*$FI$6),"",VLOOKUP($FA975,MOM,LOOKUPS!J$12,0)*$FB$6+VLOOKUP($FA975,STREV,LOOKUPS!J$10,0)*$FC$6+VLOOKUP($FA975,LTREV,LOOKUPS!J$9,0)*$FD$6+VLOOKUP($FA975,CFP,LOOKUPS!J$6,0)*$FE$6+VLOOKUP($FA975,EP,LOOKUPS!J$8,0)*$FF$6+VLOOKUP($FA975,BM,LOOKUPS!J$5,0)*$FG$6+VLOOKUP($FA975,DIV,LOOKUPS!J$7,0)*$FH$6++VLOOKUP($FA975,SIZE,LOOKUPS!J$11,0)*$FI$6)</f>
        <v>-1.0968</v>
      </c>
      <c r="FJ975" s="1">
        <f>IF(ISERROR(VLOOKUP($FA975,MOM,LOOKUPS!K$12,0)*$FB$6+VLOOKUP($FA975,STREV,LOOKUPS!K$10,0)*$FC$6+VLOOKUP($FA975,LTREV,LOOKUPS!K$9,0)*$FD$6+VLOOKUP($FA975,CFP,LOOKUPS!K$6,0)*$FE$6+VLOOKUP($FA975,EP,LOOKUPS!K$8,0)*$FF$6+VLOOKUP($FA975,BM,LOOKUPS!K$5,0)*$FG$6+VLOOKUP($FA975,DIV,LOOKUPS!K$7,0)*$FH$6++VLOOKUP($FA975,SIZE,LOOKUPS!K$11,0)*$FI$6),"",VLOOKUP($FA975,MOM,LOOKUPS!K$12,0)*$FB$6+VLOOKUP($FA975,STREV,LOOKUPS!K$10,0)*$FC$6+VLOOKUP($FA975,LTREV,LOOKUPS!K$9,0)*$FD$6+VLOOKUP($FA975,CFP,LOOKUPS!K$6,0)*$FE$6+VLOOKUP($FA975,EP,LOOKUPS!K$8,0)*$FF$6+VLOOKUP($FA975,BM,LOOKUPS!K$5,0)*$FG$6+VLOOKUP($FA975,DIV,LOOKUPS!K$7,0)*$FH$6++VLOOKUP($FA975,SIZE,LOOKUPS!K$11,0)*$FI$6)</f>
        <v>-0.83830000000000005</v>
      </c>
      <c r="FK975" s="1">
        <f>IF(ISERROR(VLOOKUP($FA975,MOM,LOOKUPS!L$12,0)*$FB$6+VLOOKUP($FA975,STREV,LOOKUPS!L$10,0)*$FC$6+VLOOKUP($FA975,LTREV,LOOKUPS!L$9,0)*$FD$6+VLOOKUP($FA975,CFP,LOOKUPS!L$6,0)*$FE$6+VLOOKUP($FA975,EP,LOOKUPS!L$8,0)*$FF$6+VLOOKUP($FA975,BM,LOOKUPS!L$5,0)*$FG$6+VLOOKUP($FA975,DIV,LOOKUPS!L$7,0)*$FH$6++VLOOKUP($FA975,SIZE,LOOKUPS!L$11,0)*$FI$6),"",VLOOKUP($FA975,MOM,LOOKUPS!L$12,0)*$FB$6+VLOOKUP($FA975,STREV,LOOKUPS!L$10,0)*$FC$6+VLOOKUP($FA975,LTREV,LOOKUPS!L$9,0)*$FD$6+VLOOKUP($FA975,CFP,LOOKUPS!L$6,0)*$FE$6+VLOOKUP($FA975,EP,LOOKUPS!L$8,0)*$FF$6+VLOOKUP($FA975,BM,LOOKUPS!L$5,0)*$FG$6+VLOOKUP($FA975,DIV,LOOKUPS!L$7,0)*$FH$6++VLOOKUP($FA975,SIZE,LOOKUPS!L$11,0)*$FI$6)</f>
        <v>-0.19650000000000001</v>
      </c>
    </row>
    <row r="976" spans="1:167" x14ac:dyDescent="0.3">
      <c r="A976" s="1">
        <v>200707</v>
      </c>
      <c r="B976" s="1">
        <v>-5.83</v>
      </c>
      <c r="C976" s="1">
        <v>-5.67</v>
      </c>
      <c r="D976" s="1">
        <v>-5.78</v>
      </c>
      <c r="E976" s="1">
        <v>-5.05</v>
      </c>
      <c r="F976" s="1">
        <v>-4.5599999999999996</v>
      </c>
      <c r="G976" s="1">
        <v>-5.05</v>
      </c>
      <c r="H976" s="1">
        <v>-4.1500000000000004</v>
      </c>
      <c r="I976" s="1">
        <v>-3.16</v>
      </c>
      <c r="J976" s="1">
        <v>-3.78</v>
      </c>
      <c r="K976" s="1">
        <v>-4.76</v>
      </c>
      <c r="M976" s="1">
        <v>200608</v>
      </c>
      <c r="N976" s="1">
        <v>4.01</v>
      </c>
      <c r="O976" s="1">
        <v>1.93</v>
      </c>
      <c r="P976" s="1">
        <v>1.91</v>
      </c>
      <c r="Q976" s="1">
        <v>3.12</v>
      </c>
      <c r="R976" s="1">
        <v>1.39</v>
      </c>
      <c r="S976" s="1">
        <v>1.76</v>
      </c>
      <c r="T976" s="1">
        <v>1.43</v>
      </c>
      <c r="U976" s="1">
        <v>1.83</v>
      </c>
      <c r="V976" s="1">
        <v>1.68</v>
      </c>
      <c r="W976" s="1">
        <v>0.81</v>
      </c>
      <c r="Y976" s="1">
        <v>201107</v>
      </c>
      <c r="Z976" s="1">
        <v>-2.2799999999999998</v>
      </c>
      <c r="AA976" s="1">
        <v>-2.92</v>
      </c>
      <c r="AB976" s="1">
        <v>-1.93</v>
      </c>
      <c r="AC976" s="1">
        <v>-2.92</v>
      </c>
      <c r="AD976" s="1">
        <v>-3.24</v>
      </c>
      <c r="AE976" s="1">
        <v>-3.83</v>
      </c>
      <c r="AF976" s="1">
        <v>-2.5299999999999998</v>
      </c>
      <c r="AG976" s="1">
        <v>-3.27</v>
      </c>
      <c r="AH976" s="1">
        <v>-1.31</v>
      </c>
      <c r="AI976" s="1">
        <v>-2.2599999999999998</v>
      </c>
      <c r="CA976" s="1">
        <v>200701</v>
      </c>
      <c r="CB976" s="1">
        <v>6.53</v>
      </c>
      <c r="CC976" s="1">
        <v>3</v>
      </c>
      <c r="CD976" s="1">
        <v>1.42</v>
      </c>
      <c r="CE976" s="1">
        <v>2.6</v>
      </c>
      <c r="CF976" s="1">
        <v>3.31</v>
      </c>
      <c r="CG976" s="1">
        <v>2.2000000000000002</v>
      </c>
      <c r="CH976" s="1">
        <v>1.19</v>
      </c>
      <c r="CI976" s="1">
        <v>1.43</v>
      </c>
      <c r="CJ976" s="1">
        <v>3.06</v>
      </c>
      <c r="CK976" s="1">
        <v>3.79</v>
      </c>
      <c r="CL976" s="1">
        <v>2.71</v>
      </c>
      <c r="CM976" s="1">
        <v>2.27</v>
      </c>
      <c r="CN976" s="1">
        <v>2.12</v>
      </c>
      <c r="CO976" s="1">
        <v>1.22</v>
      </c>
      <c r="CP976" s="1">
        <v>1.1499999999999999</v>
      </c>
      <c r="CQ976" s="1">
        <v>1.17</v>
      </c>
      <c r="CR976" s="1">
        <v>1.67</v>
      </c>
      <c r="CS976" s="1">
        <v>2.0699999999999998</v>
      </c>
      <c r="CT976" s="1">
        <v>4.01</v>
      </c>
      <c r="CV976" s="1">
        <v>200801</v>
      </c>
      <c r="CW976" s="1">
        <v>-6.62</v>
      </c>
      <c r="CX976" s="1">
        <v>-5.59</v>
      </c>
      <c r="CY976" s="1">
        <v>-3</v>
      </c>
      <c r="CZ976" s="1">
        <v>-0.24</v>
      </c>
      <c r="DA976" s="1">
        <v>-6.12</v>
      </c>
      <c r="DB976" s="1">
        <v>-4.3</v>
      </c>
      <c r="DC976" s="1">
        <v>-3.2</v>
      </c>
      <c r="DD976" s="1">
        <v>-1.22</v>
      </c>
      <c r="DE976" s="1">
        <v>-0.1</v>
      </c>
      <c r="DF976" s="1">
        <v>-6.49</v>
      </c>
      <c r="DG976" s="1">
        <v>-5.75</v>
      </c>
      <c r="DH976" s="1">
        <v>-4.67</v>
      </c>
      <c r="DI976" s="1">
        <v>-3.92</v>
      </c>
      <c r="DJ976" s="1">
        <v>-4.09</v>
      </c>
      <c r="DK976" s="1">
        <v>-2.41</v>
      </c>
      <c r="DL976" s="1">
        <v>-1.98</v>
      </c>
      <c r="DM976" s="1">
        <v>-0.53</v>
      </c>
      <c r="DN976" s="1">
        <v>0.94</v>
      </c>
      <c r="DO976" s="1">
        <v>-1.39</v>
      </c>
      <c r="DQ976" s="1">
        <v>200701</v>
      </c>
      <c r="DR976" s="1">
        <v>-99.99</v>
      </c>
      <c r="DS976" s="1">
        <v>2.31</v>
      </c>
      <c r="DT976" s="1">
        <v>2.46</v>
      </c>
      <c r="DU976" s="1">
        <v>2.65</v>
      </c>
      <c r="DV976" s="1">
        <v>2.35</v>
      </c>
      <c r="DW976" s="1">
        <v>1.7</v>
      </c>
      <c r="DX976" s="1">
        <v>2.6</v>
      </c>
      <c r="DY976" s="1">
        <v>3.45</v>
      </c>
      <c r="DZ976" s="1">
        <v>2.34</v>
      </c>
      <c r="EA976" s="1">
        <v>2.85</v>
      </c>
      <c r="EB976" s="1">
        <v>0.46</v>
      </c>
      <c r="EC976" s="1">
        <v>1.98</v>
      </c>
      <c r="ED976" s="1">
        <v>1.38</v>
      </c>
      <c r="EE976" s="1">
        <v>2.2999999999999998</v>
      </c>
      <c r="EF976" s="1">
        <v>2.98</v>
      </c>
      <c r="EG976" s="1">
        <v>3.72</v>
      </c>
      <c r="EH976" s="1">
        <v>3.19</v>
      </c>
      <c r="EI976" s="1">
        <v>2.81</v>
      </c>
      <c r="EJ976" s="1">
        <v>1.84</v>
      </c>
      <c r="EL976">
        <v>200701</v>
      </c>
      <c r="EM976">
        <v>1.4</v>
      </c>
      <c r="EN976">
        <v>0.16</v>
      </c>
      <c r="EO976">
        <v>-0.69</v>
      </c>
      <c r="EP976">
        <v>0.44</v>
      </c>
      <c r="ER976" s="1">
        <v>200707</v>
      </c>
      <c r="ES976" s="1">
        <v>2.81</v>
      </c>
      <c r="EU976" s="1">
        <v>200608</v>
      </c>
      <c r="EV976" s="1">
        <v>1.75</v>
      </c>
      <c r="EX976" s="1">
        <v>201107</v>
      </c>
      <c r="EY976" s="1">
        <v>-2.39</v>
      </c>
      <c r="FA976" s="1">
        <v>200707</v>
      </c>
      <c r="FB976" s="1">
        <f>IF(ISERROR(VLOOKUP($FA976,MOM,LOOKUPS!C$12,0)*$FB$6+VLOOKUP($FA976,STREV,LOOKUPS!C$10,0)*$FC$6+VLOOKUP($FA976,LTREV,LOOKUPS!C$9,0)*$FD$6+VLOOKUP($FA976,CFP,LOOKUPS!C$6,0)*$FE$6+VLOOKUP($FA976,EP,LOOKUPS!C$8,0)*$FF$6+VLOOKUP($FA976,BM,LOOKUPS!C$5,0)*$FG$6+VLOOKUP($FA976,DIV,LOOKUPS!C$7,0)*$FH$6++VLOOKUP($FA976,SIZE,LOOKUPS!C$11,0)*$FI$6),"",VLOOKUP($FA976,MOM,LOOKUPS!C$12,0)*$FB$6+VLOOKUP($FA976,STREV,LOOKUPS!C$10,0)*$FC$6+VLOOKUP($FA976,LTREV,LOOKUPS!C$9,0)*$FD$6+VLOOKUP($FA976,CFP,LOOKUPS!C$6,0)*$FE$6+VLOOKUP($FA976,EP,LOOKUPS!C$8,0)*$FF$6+VLOOKUP($FA976,BM,LOOKUPS!C$5,0)*$FG$6+VLOOKUP($FA976,DIV,LOOKUPS!C$7,0)*$FH$6++VLOOKUP($FA976,SIZE,LOOKUPS!C$11,0)*$FI$6)</f>
        <v>-4.4397000000000002</v>
      </c>
      <c r="FC976" s="1">
        <f>IF(ISERROR(VLOOKUP($FA976,MOM,LOOKUPS!D$12,0)*$FB$6+VLOOKUP($FA976,STREV,LOOKUPS!D$10,0)*$FC$6+VLOOKUP($FA976,LTREV,LOOKUPS!D$9,0)*$FD$6+VLOOKUP($FA976,CFP,LOOKUPS!D$6,0)*$FE$6+VLOOKUP($FA976,EP,LOOKUPS!D$8,0)*$FF$6+VLOOKUP($FA976,BM,LOOKUPS!D$5,0)*$FG$6+VLOOKUP($FA976,DIV,LOOKUPS!D$7,0)*$FH$6++VLOOKUP($FA976,SIZE,LOOKUPS!D$11,0)*$FI$6),"",VLOOKUP($FA976,MOM,LOOKUPS!D$12,0)*$FB$6+VLOOKUP($FA976,STREV,LOOKUPS!D$10,0)*$FC$6+VLOOKUP($FA976,LTREV,LOOKUPS!D$9,0)*$FD$6+VLOOKUP($FA976,CFP,LOOKUPS!D$6,0)*$FE$6+VLOOKUP($FA976,EP,LOOKUPS!D$8,0)*$FF$6+VLOOKUP($FA976,BM,LOOKUPS!D$5,0)*$FG$6+VLOOKUP($FA976,DIV,LOOKUPS!D$7,0)*$FH$6++VLOOKUP($FA976,SIZE,LOOKUPS!D$11,0)*$FI$6)</f>
        <v>-4.6941000000000006</v>
      </c>
      <c r="FD976" s="1">
        <f>IF(ISERROR(VLOOKUP($FA976,MOM,LOOKUPS!E$12,0)*$FB$6+VLOOKUP($FA976,STREV,LOOKUPS!E$10,0)*$FC$6+VLOOKUP($FA976,LTREV,LOOKUPS!E$9,0)*$FD$6+VLOOKUP($FA976,CFP,LOOKUPS!E$6,0)*$FE$6+VLOOKUP($FA976,EP,LOOKUPS!E$8,0)*$FF$6+VLOOKUP($FA976,BM,LOOKUPS!E$5,0)*$FG$6+VLOOKUP($FA976,DIV,LOOKUPS!E$7,0)*$FH$6++VLOOKUP($FA976,SIZE,LOOKUPS!E$11,0)*$FI$6),"",VLOOKUP($FA976,MOM,LOOKUPS!E$12,0)*$FB$6+VLOOKUP($FA976,STREV,LOOKUPS!E$10,0)*$FC$6+VLOOKUP($FA976,LTREV,LOOKUPS!E$9,0)*$FD$6+VLOOKUP($FA976,CFP,LOOKUPS!E$6,0)*$FE$6+VLOOKUP($FA976,EP,LOOKUPS!E$8,0)*$FF$6+VLOOKUP($FA976,BM,LOOKUPS!E$5,0)*$FG$6+VLOOKUP($FA976,DIV,LOOKUPS!E$7,0)*$FH$6++VLOOKUP($FA976,SIZE,LOOKUPS!E$11,0)*$FI$6)</f>
        <v>-4.7986000000000004</v>
      </c>
      <c r="FE976" s="1">
        <f>IF(ISERROR(VLOOKUP($FA976,MOM,LOOKUPS!F$12,0)*$FB$6+VLOOKUP($FA976,STREV,LOOKUPS!F$10,0)*$FC$6+VLOOKUP($FA976,LTREV,LOOKUPS!F$9,0)*$FD$6+VLOOKUP($FA976,CFP,LOOKUPS!F$6,0)*$FE$6+VLOOKUP($FA976,EP,LOOKUPS!F$8,0)*$FF$6+VLOOKUP($FA976,BM,LOOKUPS!F$5,0)*$FG$6+VLOOKUP($FA976,DIV,LOOKUPS!F$7,0)*$FH$6++VLOOKUP($FA976,SIZE,LOOKUPS!F$11,0)*$FI$6),"",VLOOKUP($FA976,MOM,LOOKUPS!F$12,0)*$FB$6+VLOOKUP($FA976,STREV,LOOKUPS!F$10,0)*$FC$6+VLOOKUP($FA976,LTREV,LOOKUPS!F$9,0)*$FD$6+VLOOKUP($FA976,CFP,LOOKUPS!F$6,0)*$FE$6+VLOOKUP($FA976,EP,LOOKUPS!F$8,0)*$FF$6+VLOOKUP($FA976,BM,LOOKUPS!F$5,0)*$FG$6+VLOOKUP($FA976,DIV,LOOKUPS!F$7,0)*$FH$6++VLOOKUP($FA976,SIZE,LOOKUPS!F$11,0)*$FI$6)</f>
        <v>-4.6807000000000007</v>
      </c>
      <c r="FF976" s="1">
        <f>IF(ISERROR(VLOOKUP($FA976,MOM,LOOKUPS!G$12,0)*$FB$6+VLOOKUP($FA976,STREV,LOOKUPS!G$10,0)*$FC$6+VLOOKUP($FA976,LTREV,LOOKUPS!G$9,0)*$FD$6+VLOOKUP($FA976,CFP,LOOKUPS!G$6,0)*$FE$6+VLOOKUP($FA976,EP,LOOKUPS!G$8,0)*$FF$6+VLOOKUP($FA976,BM,LOOKUPS!G$5,0)*$FG$6+VLOOKUP($FA976,DIV,LOOKUPS!G$7,0)*$FH$6++VLOOKUP($FA976,SIZE,LOOKUPS!G$11,0)*$FI$6),"",VLOOKUP($FA976,MOM,LOOKUPS!G$12,0)*$FB$6+VLOOKUP($FA976,STREV,LOOKUPS!G$10,0)*$FC$6+VLOOKUP($FA976,LTREV,LOOKUPS!G$9,0)*$FD$6+VLOOKUP($FA976,CFP,LOOKUPS!G$6,0)*$FE$6+VLOOKUP($FA976,EP,LOOKUPS!G$8,0)*$FF$6+VLOOKUP($FA976,BM,LOOKUPS!G$5,0)*$FG$6+VLOOKUP($FA976,DIV,LOOKUPS!G$7,0)*$FH$6++VLOOKUP($FA976,SIZE,LOOKUPS!G$11,0)*$FI$6)</f>
        <v>-4.7758000000000003</v>
      </c>
      <c r="FG976" s="1">
        <f>IF(ISERROR(VLOOKUP($FA976,MOM,LOOKUPS!H$12,0)*$FB$6+VLOOKUP($FA976,STREV,LOOKUPS!H$10,0)*$FC$6+VLOOKUP($FA976,LTREV,LOOKUPS!H$9,0)*$FD$6+VLOOKUP($FA976,CFP,LOOKUPS!H$6,0)*$FE$6+VLOOKUP($FA976,EP,LOOKUPS!H$8,0)*$FF$6+VLOOKUP($FA976,BM,LOOKUPS!H$5,0)*$FG$6+VLOOKUP($FA976,DIV,LOOKUPS!H$7,0)*$FH$6++VLOOKUP($FA976,SIZE,LOOKUPS!H$11,0)*$FI$6),"",VLOOKUP($FA976,MOM,LOOKUPS!H$12,0)*$FB$6+VLOOKUP($FA976,STREV,LOOKUPS!H$10,0)*$FC$6+VLOOKUP($FA976,LTREV,LOOKUPS!H$9,0)*$FD$6+VLOOKUP($FA976,CFP,LOOKUPS!H$6,0)*$FE$6+VLOOKUP($FA976,EP,LOOKUPS!H$8,0)*$FF$6+VLOOKUP($FA976,BM,LOOKUPS!H$5,0)*$FG$6+VLOOKUP($FA976,DIV,LOOKUPS!H$7,0)*$FH$6++VLOOKUP($FA976,SIZE,LOOKUPS!H$11,0)*$FI$6)</f>
        <v>-4.8780000000000001</v>
      </c>
      <c r="FH976" s="1">
        <f>IF(ISERROR(VLOOKUP($FA976,MOM,LOOKUPS!I$12,0)*$FB$6+VLOOKUP($FA976,STREV,LOOKUPS!I$10,0)*$FC$6+VLOOKUP($FA976,LTREV,LOOKUPS!I$9,0)*$FD$6+VLOOKUP($FA976,CFP,LOOKUPS!I$6,0)*$FE$6+VLOOKUP($FA976,EP,LOOKUPS!I$8,0)*$FF$6+VLOOKUP($FA976,BM,LOOKUPS!I$5,0)*$FG$6+VLOOKUP($FA976,DIV,LOOKUPS!I$7,0)*$FH$6++VLOOKUP($FA976,SIZE,LOOKUPS!I$11,0)*$FI$6),"",VLOOKUP($FA976,MOM,LOOKUPS!I$12,0)*$FB$6+VLOOKUP($FA976,STREV,LOOKUPS!I$10,0)*$FC$6+VLOOKUP($FA976,LTREV,LOOKUPS!I$9,0)*$FD$6+VLOOKUP($FA976,CFP,LOOKUPS!I$6,0)*$FE$6+VLOOKUP($FA976,EP,LOOKUPS!I$8,0)*$FF$6+VLOOKUP($FA976,BM,LOOKUPS!I$5,0)*$FG$6+VLOOKUP($FA976,DIV,LOOKUPS!I$7,0)*$FH$6++VLOOKUP($FA976,SIZE,LOOKUPS!I$11,0)*$FI$6)</f>
        <v>-5.025500000000001</v>
      </c>
      <c r="FI976" s="1">
        <f>IF(ISERROR(VLOOKUP($FA976,MOM,LOOKUPS!J$12,0)*$FB$6+VLOOKUP($FA976,STREV,LOOKUPS!J$10,0)*$FC$6+VLOOKUP($FA976,LTREV,LOOKUPS!J$9,0)*$FD$6+VLOOKUP($FA976,CFP,LOOKUPS!J$6,0)*$FE$6+VLOOKUP($FA976,EP,LOOKUPS!J$8,0)*$FF$6+VLOOKUP($FA976,BM,LOOKUPS!J$5,0)*$FG$6+VLOOKUP($FA976,DIV,LOOKUPS!J$7,0)*$FH$6++VLOOKUP($FA976,SIZE,LOOKUPS!J$11,0)*$FI$6),"",VLOOKUP($FA976,MOM,LOOKUPS!J$12,0)*$FB$6+VLOOKUP($FA976,STREV,LOOKUPS!J$10,0)*$FC$6+VLOOKUP($FA976,LTREV,LOOKUPS!J$9,0)*$FD$6+VLOOKUP($FA976,CFP,LOOKUPS!J$6,0)*$FE$6+VLOOKUP($FA976,EP,LOOKUPS!J$8,0)*$FF$6+VLOOKUP($FA976,BM,LOOKUPS!J$5,0)*$FG$6+VLOOKUP($FA976,DIV,LOOKUPS!J$7,0)*$FH$6++VLOOKUP($FA976,SIZE,LOOKUPS!J$11,0)*$FI$6)</f>
        <v>-5.1585000000000001</v>
      </c>
      <c r="FJ976" s="1">
        <f>IF(ISERROR(VLOOKUP($FA976,MOM,LOOKUPS!K$12,0)*$FB$6+VLOOKUP($FA976,STREV,LOOKUPS!K$10,0)*$FC$6+VLOOKUP($FA976,LTREV,LOOKUPS!K$9,0)*$FD$6+VLOOKUP($FA976,CFP,LOOKUPS!K$6,0)*$FE$6+VLOOKUP($FA976,EP,LOOKUPS!K$8,0)*$FF$6+VLOOKUP($FA976,BM,LOOKUPS!K$5,0)*$FG$6+VLOOKUP($FA976,DIV,LOOKUPS!K$7,0)*$FH$6++VLOOKUP($FA976,SIZE,LOOKUPS!K$11,0)*$FI$6),"",VLOOKUP($FA976,MOM,LOOKUPS!K$12,0)*$FB$6+VLOOKUP($FA976,STREV,LOOKUPS!K$10,0)*$FC$6+VLOOKUP($FA976,LTREV,LOOKUPS!K$9,0)*$FD$6+VLOOKUP($FA976,CFP,LOOKUPS!K$6,0)*$FE$6+VLOOKUP($FA976,EP,LOOKUPS!K$8,0)*$FF$6+VLOOKUP($FA976,BM,LOOKUPS!K$5,0)*$FG$6+VLOOKUP($FA976,DIV,LOOKUPS!K$7,0)*$FH$6++VLOOKUP($FA976,SIZE,LOOKUPS!K$11,0)*$FI$6)</f>
        <v>-5.3595000000000006</v>
      </c>
      <c r="FK976" s="1">
        <f>IF(ISERROR(VLOOKUP($FA976,MOM,LOOKUPS!L$12,0)*$FB$6+VLOOKUP($FA976,STREV,LOOKUPS!L$10,0)*$FC$6+VLOOKUP($FA976,LTREV,LOOKUPS!L$9,0)*$FD$6+VLOOKUP($FA976,CFP,LOOKUPS!L$6,0)*$FE$6+VLOOKUP($FA976,EP,LOOKUPS!L$8,0)*$FF$6+VLOOKUP($FA976,BM,LOOKUPS!L$5,0)*$FG$6+VLOOKUP($FA976,DIV,LOOKUPS!L$7,0)*$FH$6++VLOOKUP($FA976,SIZE,LOOKUPS!L$11,0)*$FI$6),"",VLOOKUP($FA976,MOM,LOOKUPS!L$12,0)*$FB$6+VLOOKUP($FA976,STREV,LOOKUPS!L$10,0)*$FC$6+VLOOKUP($FA976,LTREV,LOOKUPS!L$9,0)*$FD$6+VLOOKUP($FA976,CFP,LOOKUPS!L$6,0)*$FE$6+VLOOKUP($FA976,EP,LOOKUPS!L$8,0)*$FF$6+VLOOKUP($FA976,BM,LOOKUPS!L$5,0)*$FG$6+VLOOKUP($FA976,DIV,LOOKUPS!L$7,0)*$FH$6++VLOOKUP($FA976,SIZE,LOOKUPS!L$11,0)*$FI$6)</f>
        <v>-5.6843000000000004</v>
      </c>
    </row>
    <row r="977" spans="1:167" x14ac:dyDescent="0.3">
      <c r="A977" s="1">
        <v>200708</v>
      </c>
      <c r="B977" s="1">
        <v>-3.55</v>
      </c>
      <c r="C977" s="1">
        <v>0.14000000000000001</v>
      </c>
      <c r="D977" s="1">
        <v>0.66</v>
      </c>
      <c r="E977" s="1">
        <v>-0.35</v>
      </c>
      <c r="F977" s="1">
        <v>-0.81</v>
      </c>
      <c r="G977" s="1">
        <v>-0.01</v>
      </c>
      <c r="H977" s="1">
        <v>-0.74</v>
      </c>
      <c r="I977" s="1">
        <v>-1.37</v>
      </c>
      <c r="J977" s="1">
        <v>0.66</v>
      </c>
      <c r="K977" s="1">
        <v>-0.55000000000000004</v>
      </c>
      <c r="M977" s="1">
        <v>200609</v>
      </c>
      <c r="N977" s="1">
        <v>1.08</v>
      </c>
      <c r="O977" s="1">
        <v>0.86</v>
      </c>
      <c r="P977" s="1">
        <v>1.41</v>
      </c>
      <c r="Q977" s="1">
        <v>1.93</v>
      </c>
      <c r="R977" s="1">
        <v>0.72</v>
      </c>
      <c r="S977" s="1">
        <v>1.34</v>
      </c>
      <c r="T977" s="1">
        <v>1.39</v>
      </c>
      <c r="U977" s="1">
        <v>0.38</v>
      </c>
      <c r="V977" s="1">
        <v>0.65</v>
      </c>
      <c r="W977" s="1">
        <v>0.21</v>
      </c>
      <c r="Y977" s="1">
        <v>201108</v>
      </c>
      <c r="Z977" s="1">
        <v>-13.26</v>
      </c>
      <c r="AA977" s="1">
        <v>-10.4</v>
      </c>
      <c r="AB977" s="1">
        <v>-10.33</v>
      </c>
      <c r="AC977" s="1">
        <v>-9.15</v>
      </c>
      <c r="AD977" s="1">
        <v>-7.72</v>
      </c>
      <c r="AE977" s="1">
        <v>-7.05</v>
      </c>
      <c r="AF977" s="1">
        <v>-6.04</v>
      </c>
      <c r="AG977" s="1">
        <v>-5.78</v>
      </c>
      <c r="AH977" s="1">
        <v>-5.84</v>
      </c>
      <c r="AI977" s="1">
        <v>-7</v>
      </c>
      <c r="CA977" s="1">
        <v>200702</v>
      </c>
      <c r="CB977" s="1">
        <v>-1</v>
      </c>
      <c r="CC977" s="1">
        <v>0.14000000000000001</v>
      </c>
      <c r="CD977" s="1">
        <v>0</v>
      </c>
      <c r="CE977" s="1">
        <v>0.56999999999999995</v>
      </c>
      <c r="CF977" s="1">
        <v>-0.04</v>
      </c>
      <c r="CG977" s="1">
        <v>0.19</v>
      </c>
      <c r="CH977" s="1">
        <v>-0.08</v>
      </c>
      <c r="CI977" s="1">
        <v>0.11</v>
      </c>
      <c r="CJ977" s="1">
        <v>0.91</v>
      </c>
      <c r="CK977" s="1">
        <v>0.02</v>
      </c>
      <c r="CL977" s="1">
        <v>-0.11</v>
      </c>
      <c r="CM977" s="1">
        <v>0.56999999999999995</v>
      </c>
      <c r="CN977" s="1">
        <v>-0.23</v>
      </c>
      <c r="CO977" s="1">
        <v>0.19</v>
      </c>
      <c r="CP977" s="1">
        <v>-0.39</v>
      </c>
      <c r="CQ977" s="1">
        <v>0.37</v>
      </c>
      <c r="CR977" s="1">
        <v>-0.12</v>
      </c>
      <c r="CS977" s="1">
        <v>-0.05</v>
      </c>
      <c r="CT977" s="1">
        <v>1.82</v>
      </c>
      <c r="CV977" s="1">
        <v>200802</v>
      </c>
      <c r="CW977" s="1">
        <v>-2.37</v>
      </c>
      <c r="CX977" s="1">
        <v>-1.06</v>
      </c>
      <c r="CY977" s="1">
        <v>-3.92</v>
      </c>
      <c r="CZ977" s="1">
        <v>-4.3899999999999997</v>
      </c>
      <c r="DA977" s="1">
        <v>-0.33</v>
      </c>
      <c r="DB977" s="1">
        <v>-2.0299999999999998</v>
      </c>
      <c r="DC977" s="1">
        <v>-4.6399999999999997</v>
      </c>
      <c r="DD977" s="1">
        <v>-4.2</v>
      </c>
      <c r="DE977" s="1">
        <v>-4.55</v>
      </c>
      <c r="DF977" s="1">
        <v>0.6</v>
      </c>
      <c r="DG977" s="1">
        <v>-1.26</v>
      </c>
      <c r="DH977" s="1">
        <v>-2.35</v>
      </c>
      <c r="DI977" s="1">
        <v>-1.7</v>
      </c>
      <c r="DJ977" s="1">
        <v>-4.24</v>
      </c>
      <c r="DK977" s="1">
        <v>-5</v>
      </c>
      <c r="DL977" s="1">
        <v>-4.32</v>
      </c>
      <c r="DM977" s="1">
        <v>-4.09</v>
      </c>
      <c r="DN977" s="1">
        <v>-4.95</v>
      </c>
      <c r="DO977" s="1">
        <v>-4.04</v>
      </c>
      <c r="DQ977" s="1">
        <v>200702</v>
      </c>
      <c r="DR977" s="1">
        <v>-99.99</v>
      </c>
      <c r="DS977" s="1">
        <v>0.27</v>
      </c>
      <c r="DT977" s="1">
        <v>0.2</v>
      </c>
      <c r="DU977" s="1">
        <v>-0.35</v>
      </c>
      <c r="DV977" s="1">
        <v>0.32</v>
      </c>
      <c r="DW977" s="1">
        <v>-0.23</v>
      </c>
      <c r="DX977" s="1">
        <v>0.46</v>
      </c>
      <c r="DY977" s="1">
        <v>0.19</v>
      </c>
      <c r="DZ977" s="1">
        <v>-0.59</v>
      </c>
      <c r="EA977" s="1">
        <v>0.6</v>
      </c>
      <c r="EB977" s="1">
        <v>-0.75</v>
      </c>
      <c r="EC977" s="1">
        <v>-0.18</v>
      </c>
      <c r="ED977" s="1">
        <v>-0.28999999999999998</v>
      </c>
      <c r="EE977" s="1">
        <v>0.24</v>
      </c>
      <c r="EF977" s="1">
        <v>0.72</v>
      </c>
      <c r="EG977" s="1">
        <v>0.33</v>
      </c>
      <c r="EH977" s="1">
        <v>0.05</v>
      </c>
      <c r="EI977" s="1">
        <v>0.35</v>
      </c>
      <c r="EJ977" s="1">
        <v>-1.56</v>
      </c>
      <c r="EL977">
        <v>200702</v>
      </c>
      <c r="EM977">
        <v>-1.96</v>
      </c>
      <c r="EN977">
        <v>1.29</v>
      </c>
      <c r="EO977">
        <v>-0.17</v>
      </c>
      <c r="EP977">
        <v>0.38</v>
      </c>
      <c r="ER977" s="1">
        <v>200708</v>
      </c>
      <c r="ES977" s="1">
        <v>0.1</v>
      </c>
      <c r="EU977" s="1">
        <v>200609</v>
      </c>
      <c r="EV977" s="1">
        <v>0.73</v>
      </c>
      <c r="EX977" s="1">
        <v>201108</v>
      </c>
      <c r="EY977" s="1">
        <v>-6.37</v>
      </c>
      <c r="FA977" s="1">
        <v>200708</v>
      </c>
      <c r="FB977" s="1">
        <f>IF(ISERROR(VLOOKUP($FA977,MOM,LOOKUPS!C$12,0)*$FB$6+VLOOKUP($FA977,STREV,LOOKUPS!C$10,0)*$FC$6+VLOOKUP($FA977,LTREV,LOOKUPS!C$9,0)*$FD$6+VLOOKUP($FA977,CFP,LOOKUPS!C$6,0)*$FE$6+VLOOKUP($FA977,EP,LOOKUPS!C$8,0)*$FF$6+VLOOKUP($FA977,BM,LOOKUPS!C$5,0)*$FG$6+VLOOKUP($FA977,DIV,LOOKUPS!C$7,0)*$FH$6++VLOOKUP($FA977,SIZE,LOOKUPS!C$11,0)*$FI$6),"",VLOOKUP($FA977,MOM,LOOKUPS!C$12,0)*$FB$6+VLOOKUP($FA977,STREV,LOOKUPS!C$10,0)*$FC$6+VLOOKUP($FA977,LTREV,LOOKUPS!C$9,0)*$FD$6+VLOOKUP($FA977,CFP,LOOKUPS!C$6,0)*$FE$6+VLOOKUP($FA977,EP,LOOKUPS!C$8,0)*$FF$6+VLOOKUP($FA977,BM,LOOKUPS!C$5,0)*$FG$6+VLOOKUP($FA977,DIV,LOOKUPS!C$7,0)*$FH$6++VLOOKUP($FA977,SIZE,LOOKUPS!C$11,0)*$FI$6)</f>
        <v>-2.1683000000000003</v>
      </c>
      <c r="FC977" s="1">
        <f>IF(ISERROR(VLOOKUP($FA977,MOM,LOOKUPS!D$12,0)*$FB$6+VLOOKUP($FA977,STREV,LOOKUPS!D$10,0)*$FC$6+VLOOKUP($FA977,LTREV,LOOKUPS!D$9,0)*$FD$6+VLOOKUP($FA977,CFP,LOOKUPS!D$6,0)*$FE$6+VLOOKUP($FA977,EP,LOOKUPS!D$8,0)*$FF$6+VLOOKUP($FA977,BM,LOOKUPS!D$5,0)*$FG$6+VLOOKUP($FA977,DIV,LOOKUPS!D$7,0)*$FH$6++VLOOKUP($FA977,SIZE,LOOKUPS!D$11,0)*$FI$6),"",VLOOKUP($FA977,MOM,LOOKUPS!D$12,0)*$FB$6+VLOOKUP($FA977,STREV,LOOKUPS!D$10,0)*$FC$6+VLOOKUP($FA977,LTREV,LOOKUPS!D$9,0)*$FD$6+VLOOKUP($FA977,CFP,LOOKUPS!D$6,0)*$FE$6+VLOOKUP($FA977,EP,LOOKUPS!D$8,0)*$FF$6+VLOOKUP($FA977,BM,LOOKUPS!D$5,0)*$FG$6+VLOOKUP($FA977,DIV,LOOKUPS!D$7,0)*$FH$6++VLOOKUP($FA977,SIZE,LOOKUPS!D$11,0)*$FI$6)</f>
        <v>0.1285</v>
      </c>
      <c r="FD977" s="1">
        <f>IF(ISERROR(VLOOKUP($FA977,MOM,LOOKUPS!E$12,0)*$FB$6+VLOOKUP($FA977,STREV,LOOKUPS!E$10,0)*$FC$6+VLOOKUP($FA977,LTREV,LOOKUPS!E$9,0)*$FD$6+VLOOKUP($FA977,CFP,LOOKUPS!E$6,0)*$FE$6+VLOOKUP($FA977,EP,LOOKUPS!E$8,0)*$FF$6+VLOOKUP($FA977,BM,LOOKUPS!E$5,0)*$FG$6+VLOOKUP($FA977,DIV,LOOKUPS!E$7,0)*$FH$6++VLOOKUP($FA977,SIZE,LOOKUPS!E$11,0)*$FI$6),"",VLOOKUP($FA977,MOM,LOOKUPS!E$12,0)*$FB$6+VLOOKUP($FA977,STREV,LOOKUPS!E$10,0)*$FC$6+VLOOKUP($FA977,LTREV,LOOKUPS!E$9,0)*$FD$6+VLOOKUP($FA977,CFP,LOOKUPS!E$6,0)*$FE$6+VLOOKUP($FA977,EP,LOOKUPS!E$8,0)*$FF$6+VLOOKUP($FA977,BM,LOOKUPS!E$5,0)*$FG$6+VLOOKUP($FA977,DIV,LOOKUPS!E$7,0)*$FH$6++VLOOKUP($FA977,SIZE,LOOKUPS!E$11,0)*$FI$6)</f>
        <v>-0.52910000000000001</v>
      </c>
      <c r="FE977" s="1">
        <f>IF(ISERROR(VLOOKUP($FA977,MOM,LOOKUPS!F$12,0)*$FB$6+VLOOKUP($FA977,STREV,LOOKUPS!F$10,0)*$FC$6+VLOOKUP($FA977,LTREV,LOOKUPS!F$9,0)*$FD$6+VLOOKUP($FA977,CFP,LOOKUPS!F$6,0)*$FE$6+VLOOKUP($FA977,EP,LOOKUPS!F$8,0)*$FF$6+VLOOKUP($FA977,BM,LOOKUPS!F$5,0)*$FG$6+VLOOKUP($FA977,DIV,LOOKUPS!F$7,0)*$FH$6++VLOOKUP($FA977,SIZE,LOOKUPS!F$11,0)*$FI$6),"",VLOOKUP($FA977,MOM,LOOKUPS!F$12,0)*$FB$6+VLOOKUP($FA977,STREV,LOOKUPS!F$10,0)*$FC$6+VLOOKUP($FA977,LTREV,LOOKUPS!F$9,0)*$FD$6+VLOOKUP($FA977,CFP,LOOKUPS!F$6,0)*$FE$6+VLOOKUP($FA977,EP,LOOKUPS!F$8,0)*$FF$6+VLOOKUP($FA977,BM,LOOKUPS!F$5,0)*$FG$6+VLOOKUP($FA977,DIV,LOOKUPS!F$7,0)*$FH$6++VLOOKUP($FA977,SIZE,LOOKUPS!F$11,0)*$FI$6)</f>
        <v>-4.1899999999999993E-2</v>
      </c>
      <c r="FF977" s="1">
        <f>IF(ISERROR(VLOOKUP($FA977,MOM,LOOKUPS!G$12,0)*$FB$6+VLOOKUP($FA977,STREV,LOOKUPS!G$10,0)*$FC$6+VLOOKUP($FA977,LTREV,LOOKUPS!G$9,0)*$FD$6+VLOOKUP($FA977,CFP,LOOKUPS!G$6,0)*$FE$6+VLOOKUP($FA977,EP,LOOKUPS!G$8,0)*$FF$6+VLOOKUP($FA977,BM,LOOKUPS!G$5,0)*$FG$6+VLOOKUP($FA977,DIV,LOOKUPS!G$7,0)*$FH$6++VLOOKUP($FA977,SIZE,LOOKUPS!G$11,0)*$FI$6),"",VLOOKUP($FA977,MOM,LOOKUPS!G$12,0)*$FB$6+VLOOKUP($FA977,STREV,LOOKUPS!G$10,0)*$FC$6+VLOOKUP($FA977,LTREV,LOOKUPS!G$9,0)*$FD$6+VLOOKUP($FA977,CFP,LOOKUPS!G$6,0)*$FE$6+VLOOKUP($FA977,EP,LOOKUPS!G$8,0)*$FF$6+VLOOKUP($FA977,BM,LOOKUPS!G$5,0)*$FG$6+VLOOKUP($FA977,DIV,LOOKUPS!G$7,0)*$FH$6++VLOOKUP($FA977,SIZE,LOOKUPS!G$11,0)*$FI$6)</f>
        <v>-0.4864</v>
      </c>
      <c r="FG977" s="1">
        <f>IF(ISERROR(VLOOKUP($FA977,MOM,LOOKUPS!H$12,0)*$FB$6+VLOOKUP($FA977,STREV,LOOKUPS!H$10,0)*$FC$6+VLOOKUP($FA977,LTREV,LOOKUPS!H$9,0)*$FD$6+VLOOKUP($FA977,CFP,LOOKUPS!H$6,0)*$FE$6+VLOOKUP($FA977,EP,LOOKUPS!H$8,0)*$FF$6+VLOOKUP($FA977,BM,LOOKUPS!H$5,0)*$FG$6+VLOOKUP($FA977,DIV,LOOKUPS!H$7,0)*$FH$6++VLOOKUP($FA977,SIZE,LOOKUPS!H$11,0)*$FI$6),"",VLOOKUP($FA977,MOM,LOOKUPS!H$12,0)*$FB$6+VLOOKUP($FA977,STREV,LOOKUPS!H$10,0)*$FC$6+VLOOKUP($FA977,LTREV,LOOKUPS!H$9,0)*$FD$6+VLOOKUP($FA977,CFP,LOOKUPS!H$6,0)*$FE$6+VLOOKUP($FA977,EP,LOOKUPS!H$8,0)*$FF$6+VLOOKUP($FA977,BM,LOOKUPS!H$5,0)*$FG$6+VLOOKUP($FA977,DIV,LOOKUPS!H$7,0)*$FH$6++VLOOKUP($FA977,SIZE,LOOKUPS!H$11,0)*$FI$6)</f>
        <v>1.7000000000000001E-2</v>
      </c>
      <c r="FH977" s="1">
        <f>IF(ISERROR(VLOOKUP($FA977,MOM,LOOKUPS!I$12,0)*$FB$6+VLOOKUP($FA977,STREV,LOOKUPS!I$10,0)*$FC$6+VLOOKUP($FA977,LTREV,LOOKUPS!I$9,0)*$FD$6+VLOOKUP($FA977,CFP,LOOKUPS!I$6,0)*$FE$6+VLOOKUP($FA977,EP,LOOKUPS!I$8,0)*$FF$6+VLOOKUP($FA977,BM,LOOKUPS!I$5,0)*$FG$6+VLOOKUP($FA977,DIV,LOOKUPS!I$7,0)*$FH$6++VLOOKUP($FA977,SIZE,LOOKUPS!I$11,0)*$FI$6),"",VLOOKUP($FA977,MOM,LOOKUPS!I$12,0)*$FB$6+VLOOKUP($FA977,STREV,LOOKUPS!I$10,0)*$FC$6+VLOOKUP($FA977,LTREV,LOOKUPS!I$9,0)*$FD$6+VLOOKUP($FA977,CFP,LOOKUPS!I$6,0)*$FE$6+VLOOKUP($FA977,EP,LOOKUPS!I$8,0)*$FF$6+VLOOKUP($FA977,BM,LOOKUPS!I$5,0)*$FG$6+VLOOKUP($FA977,DIV,LOOKUPS!I$7,0)*$FH$6++VLOOKUP($FA977,SIZE,LOOKUPS!I$11,0)*$FI$6)</f>
        <v>-0.51700000000000002</v>
      </c>
      <c r="FI977" s="1">
        <f>IF(ISERROR(VLOOKUP($FA977,MOM,LOOKUPS!J$12,0)*$FB$6+VLOOKUP($FA977,STREV,LOOKUPS!J$10,0)*$FC$6+VLOOKUP($FA977,LTREV,LOOKUPS!J$9,0)*$FD$6+VLOOKUP($FA977,CFP,LOOKUPS!J$6,0)*$FE$6+VLOOKUP($FA977,EP,LOOKUPS!J$8,0)*$FF$6+VLOOKUP($FA977,BM,LOOKUPS!J$5,0)*$FG$6+VLOOKUP($FA977,DIV,LOOKUPS!J$7,0)*$FH$6++VLOOKUP($FA977,SIZE,LOOKUPS!J$11,0)*$FI$6),"",VLOOKUP($FA977,MOM,LOOKUPS!J$12,0)*$FB$6+VLOOKUP($FA977,STREV,LOOKUPS!J$10,0)*$FC$6+VLOOKUP($FA977,LTREV,LOOKUPS!J$9,0)*$FD$6+VLOOKUP($FA977,CFP,LOOKUPS!J$6,0)*$FE$6+VLOOKUP($FA977,EP,LOOKUPS!J$8,0)*$FF$6+VLOOKUP($FA977,BM,LOOKUPS!J$5,0)*$FG$6+VLOOKUP($FA977,DIV,LOOKUPS!J$7,0)*$FH$6++VLOOKUP($FA977,SIZE,LOOKUPS!J$11,0)*$FI$6)</f>
        <v>-0.75870000000000015</v>
      </c>
      <c r="FJ977" s="1">
        <f>IF(ISERROR(VLOOKUP($FA977,MOM,LOOKUPS!K$12,0)*$FB$6+VLOOKUP($FA977,STREV,LOOKUPS!K$10,0)*$FC$6+VLOOKUP($FA977,LTREV,LOOKUPS!K$9,0)*$FD$6+VLOOKUP($FA977,CFP,LOOKUPS!K$6,0)*$FE$6+VLOOKUP($FA977,EP,LOOKUPS!K$8,0)*$FF$6+VLOOKUP($FA977,BM,LOOKUPS!K$5,0)*$FG$6+VLOOKUP($FA977,DIV,LOOKUPS!K$7,0)*$FH$6++VLOOKUP($FA977,SIZE,LOOKUPS!K$11,0)*$FI$6),"",VLOOKUP($FA977,MOM,LOOKUPS!K$12,0)*$FB$6+VLOOKUP($FA977,STREV,LOOKUPS!K$10,0)*$FC$6+VLOOKUP($FA977,LTREV,LOOKUPS!K$9,0)*$FD$6+VLOOKUP($FA977,CFP,LOOKUPS!K$6,0)*$FE$6+VLOOKUP($FA977,EP,LOOKUPS!K$8,0)*$FF$6+VLOOKUP($FA977,BM,LOOKUPS!K$5,0)*$FG$6+VLOOKUP($FA977,DIV,LOOKUPS!K$7,0)*$FH$6++VLOOKUP($FA977,SIZE,LOOKUPS!K$11,0)*$FI$6)</f>
        <v>-0.72310000000000008</v>
      </c>
      <c r="FK977" s="1">
        <f>IF(ISERROR(VLOOKUP($FA977,MOM,LOOKUPS!L$12,0)*$FB$6+VLOOKUP($FA977,STREV,LOOKUPS!L$10,0)*$FC$6+VLOOKUP($FA977,LTREV,LOOKUPS!L$9,0)*$FD$6+VLOOKUP($FA977,CFP,LOOKUPS!L$6,0)*$FE$6+VLOOKUP($FA977,EP,LOOKUPS!L$8,0)*$FF$6+VLOOKUP($FA977,BM,LOOKUPS!L$5,0)*$FG$6+VLOOKUP($FA977,DIV,LOOKUPS!L$7,0)*$FH$6++VLOOKUP($FA977,SIZE,LOOKUPS!L$11,0)*$FI$6),"",VLOOKUP($FA977,MOM,LOOKUPS!L$12,0)*$FB$6+VLOOKUP($FA977,STREV,LOOKUPS!L$10,0)*$FC$6+VLOOKUP($FA977,LTREV,LOOKUPS!L$9,0)*$FD$6+VLOOKUP($FA977,CFP,LOOKUPS!L$6,0)*$FE$6+VLOOKUP($FA977,EP,LOOKUPS!L$8,0)*$FF$6+VLOOKUP($FA977,BM,LOOKUPS!L$5,0)*$FG$6+VLOOKUP($FA977,DIV,LOOKUPS!L$7,0)*$FH$6++VLOOKUP($FA977,SIZE,LOOKUPS!L$11,0)*$FI$6)</f>
        <v>-2.6142000000000003</v>
      </c>
    </row>
    <row r="978" spans="1:167" x14ac:dyDescent="0.3">
      <c r="A978" s="1">
        <v>200709</v>
      </c>
      <c r="B978" s="1">
        <v>-0.72</v>
      </c>
      <c r="C978" s="1">
        <v>0.25</v>
      </c>
      <c r="D978" s="1">
        <v>0.96</v>
      </c>
      <c r="E978" s="1">
        <v>0.24</v>
      </c>
      <c r="F978" s="1">
        <v>0.74</v>
      </c>
      <c r="G978" s="1">
        <v>1.54</v>
      </c>
      <c r="H978" s="1">
        <v>2.39</v>
      </c>
      <c r="I978" s="1">
        <v>2.1</v>
      </c>
      <c r="J978" s="1">
        <v>3.93</v>
      </c>
      <c r="K978" s="1">
        <v>5.23</v>
      </c>
      <c r="M978" s="1">
        <v>200610</v>
      </c>
      <c r="N978" s="1">
        <v>5.71</v>
      </c>
      <c r="O978" s="1">
        <v>5.2</v>
      </c>
      <c r="P978" s="1">
        <v>5.19</v>
      </c>
      <c r="Q978" s="1">
        <v>4.63</v>
      </c>
      <c r="R978" s="1">
        <v>4.3899999999999997</v>
      </c>
      <c r="S978" s="1">
        <v>4.6399999999999997</v>
      </c>
      <c r="T978" s="1">
        <v>4.93</v>
      </c>
      <c r="U978" s="1">
        <v>4.63</v>
      </c>
      <c r="V978" s="1">
        <v>5.29</v>
      </c>
      <c r="W978" s="1">
        <v>4.74</v>
      </c>
      <c r="Y978" s="1">
        <v>201109</v>
      </c>
      <c r="Z978" s="1">
        <v>-14.06</v>
      </c>
      <c r="AA978" s="1">
        <v>-11.92</v>
      </c>
      <c r="AB978" s="1">
        <v>-10.48</v>
      </c>
      <c r="AC978" s="1">
        <v>-9.5299999999999994</v>
      </c>
      <c r="AD978" s="1">
        <v>-8.98</v>
      </c>
      <c r="AE978" s="1">
        <v>-8.2899999999999991</v>
      </c>
      <c r="AF978" s="1">
        <v>-8.35</v>
      </c>
      <c r="AG978" s="1">
        <v>-7.88</v>
      </c>
      <c r="AH978" s="1">
        <v>-8.65</v>
      </c>
      <c r="AI978" s="1">
        <v>-9.3800000000000008</v>
      </c>
      <c r="CA978" s="1">
        <v>200703</v>
      </c>
      <c r="CB978" s="1">
        <v>-1.4</v>
      </c>
      <c r="CC978" s="1">
        <v>0.7</v>
      </c>
      <c r="CD978" s="1">
        <v>0.75</v>
      </c>
      <c r="CE978" s="1">
        <v>-0.36</v>
      </c>
      <c r="CF978" s="1">
        <v>1.07</v>
      </c>
      <c r="CG978" s="1">
        <v>0.28000000000000003</v>
      </c>
      <c r="CH978" s="1">
        <v>0.57999999999999996</v>
      </c>
      <c r="CI978" s="1">
        <v>0.37</v>
      </c>
      <c r="CJ978" s="1">
        <v>-0.43</v>
      </c>
      <c r="CK978" s="1">
        <v>0.98</v>
      </c>
      <c r="CL978" s="1">
        <v>1.18</v>
      </c>
      <c r="CM978" s="1">
        <v>-0.17</v>
      </c>
      <c r="CN978" s="1">
        <v>0.76</v>
      </c>
      <c r="CO978" s="1">
        <v>1.0900000000000001</v>
      </c>
      <c r="CP978" s="1">
        <v>-0.01</v>
      </c>
      <c r="CQ978" s="1">
        <v>1.05</v>
      </c>
      <c r="CR978" s="1">
        <v>-0.24</v>
      </c>
      <c r="CS978" s="1">
        <v>-0.27</v>
      </c>
      <c r="CT978" s="1">
        <v>-0.57999999999999996</v>
      </c>
      <c r="CV978" s="1">
        <v>200803</v>
      </c>
      <c r="CW978" s="1">
        <v>-3.88</v>
      </c>
      <c r="CX978" s="1">
        <v>-0.89</v>
      </c>
      <c r="CY978" s="1">
        <v>-0.33</v>
      </c>
      <c r="CZ978" s="1">
        <v>1.1100000000000001</v>
      </c>
      <c r="DA978" s="1">
        <v>-0.91</v>
      </c>
      <c r="DB978" s="1">
        <v>-0.22</v>
      </c>
      <c r="DC978" s="1">
        <v>-0.51</v>
      </c>
      <c r="DD978" s="1">
        <v>0.23</v>
      </c>
      <c r="DE978" s="1">
        <v>1.2</v>
      </c>
      <c r="DF978" s="1">
        <v>-1.51</v>
      </c>
      <c r="DG978" s="1">
        <v>-0.3</v>
      </c>
      <c r="DH978" s="1">
        <v>-0.85</v>
      </c>
      <c r="DI978" s="1">
        <v>0.42</v>
      </c>
      <c r="DJ978" s="1">
        <v>-0.88</v>
      </c>
      <c r="DK978" s="1">
        <v>-0.18</v>
      </c>
      <c r="DL978" s="1">
        <v>-0.56000000000000005</v>
      </c>
      <c r="DM978" s="1">
        <v>0.94</v>
      </c>
      <c r="DN978" s="1">
        <v>1.84</v>
      </c>
      <c r="DO978" s="1">
        <v>0.41</v>
      </c>
      <c r="DQ978" s="1">
        <v>200703</v>
      </c>
      <c r="DR978" s="1">
        <v>-99.99</v>
      </c>
      <c r="DS978" s="1">
        <v>0</v>
      </c>
      <c r="DT978" s="1">
        <v>1.35</v>
      </c>
      <c r="DU978" s="1">
        <v>0.99</v>
      </c>
      <c r="DV978" s="1">
        <v>-0.08</v>
      </c>
      <c r="DW978" s="1">
        <v>0.49</v>
      </c>
      <c r="DX978" s="1">
        <v>2.0699999999999998</v>
      </c>
      <c r="DY978" s="1">
        <v>1.02</v>
      </c>
      <c r="DZ978" s="1">
        <v>1.07</v>
      </c>
      <c r="EA978" s="1">
        <v>-0.27</v>
      </c>
      <c r="EB978" s="1">
        <v>0.65</v>
      </c>
      <c r="EC978" s="1">
        <v>0.7</v>
      </c>
      <c r="ED978" s="1">
        <v>0.25</v>
      </c>
      <c r="EE978" s="1">
        <v>2.4900000000000002</v>
      </c>
      <c r="EF978" s="1">
        <v>1.56</v>
      </c>
      <c r="EG978" s="1">
        <v>1.21</v>
      </c>
      <c r="EH978" s="1">
        <v>0.85</v>
      </c>
      <c r="EI978" s="1">
        <v>0.96</v>
      </c>
      <c r="EJ978" s="1">
        <v>1.19</v>
      </c>
      <c r="EL978">
        <v>200703</v>
      </c>
      <c r="EM978">
        <v>0.68</v>
      </c>
      <c r="EN978">
        <v>0.08</v>
      </c>
      <c r="EO978">
        <v>-0.83</v>
      </c>
      <c r="EP978">
        <v>0.43</v>
      </c>
      <c r="ER978" s="1">
        <v>200709</v>
      </c>
      <c r="ES978" s="1">
        <v>4.57</v>
      </c>
      <c r="EU978" s="1">
        <v>200610</v>
      </c>
      <c r="EV978" s="1">
        <v>-0.23</v>
      </c>
      <c r="EX978" s="1">
        <v>201109</v>
      </c>
      <c r="EY978" s="1">
        <v>-5.05</v>
      </c>
      <c r="FA978" s="1">
        <v>200709</v>
      </c>
      <c r="FB978" s="1">
        <f>IF(ISERROR(VLOOKUP($FA978,MOM,LOOKUPS!C$12,0)*$FB$6+VLOOKUP($FA978,STREV,LOOKUPS!C$10,0)*$FC$6+VLOOKUP($FA978,LTREV,LOOKUPS!C$9,0)*$FD$6+VLOOKUP($FA978,CFP,LOOKUPS!C$6,0)*$FE$6+VLOOKUP($FA978,EP,LOOKUPS!C$8,0)*$FF$6+VLOOKUP($FA978,BM,LOOKUPS!C$5,0)*$FG$6+VLOOKUP($FA978,DIV,LOOKUPS!C$7,0)*$FH$6++VLOOKUP($FA978,SIZE,LOOKUPS!C$11,0)*$FI$6),"",VLOOKUP($FA978,MOM,LOOKUPS!C$12,0)*$FB$6+VLOOKUP($FA978,STREV,LOOKUPS!C$10,0)*$FC$6+VLOOKUP($FA978,LTREV,LOOKUPS!C$9,0)*$FD$6+VLOOKUP($FA978,CFP,LOOKUPS!C$6,0)*$FE$6+VLOOKUP($FA978,EP,LOOKUPS!C$8,0)*$FF$6+VLOOKUP($FA978,BM,LOOKUPS!C$5,0)*$FG$6+VLOOKUP($FA978,DIV,LOOKUPS!C$7,0)*$FH$6++VLOOKUP($FA978,SIZE,LOOKUPS!C$11,0)*$FI$6)</f>
        <v>1.5403000000000002</v>
      </c>
      <c r="FC978" s="1">
        <f>IF(ISERROR(VLOOKUP($FA978,MOM,LOOKUPS!D$12,0)*$FB$6+VLOOKUP($FA978,STREV,LOOKUPS!D$10,0)*$FC$6+VLOOKUP($FA978,LTREV,LOOKUPS!D$9,0)*$FD$6+VLOOKUP($FA978,CFP,LOOKUPS!D$6,0)*$FE$6+VLOOKUP($FA978,EP,LOOKUPS!D$8,0)*$FF$6+VLOOKUP($FA978,BM,LOOKUPS!D$5,0)*$FG$6+VLOOKUP($FA978,DIV,LOOKUPS!D$7,0)*$FH$6++VLOOKUP($FA978,SIZE,LOOKUPS!D$11,0)*$FI$6),"",VLOOKUP($FA978,MOM,LOOKUPS!D$12,0)*$FB$6+VLOOKUP($FA978,STREV,LOOKUPS!D$10,0)*$FC$6+VLOOKUP($FA978,LTREV,LOOKUPS!D$9,0)*$FD$6+VLOOKUP($FA978,CFP,LOOKUPS!D$6,0)*$FE$6+VLOOKUP($FA978,EP,LOOKUPS!D$8,0)*$FF$6+VLOOKUP($FA978,BM,LOOKUPS!D$5,0)*$FG$6+VLOOKUP($FA978,DIV,LOOKUPS!D$7,0)*$FH$6++VLOOKUP($FA978,SIZE,LOOKUPS!D$11,0)*$FI$6)</f>
        <v>1.4479000000000002</v>
      </c>
      <c r="FD978" s="1">
        <f>IF(ISERROR(VLOOKUP($FA978,MOM,LOOKUPS!E$12,0)*$FB$6+VLOOKUP($FA978,STREV,LOOKUPS!E$10,0)*$FC$6+VLOOKUP($FA978,LTREV,LOOKUPS!E$9,0)*$FD$6+VLOOKUP($FA978,CFP,LOOKUPS!E$6,0)*$FE$6+VLOOKUP($FA978,EP,LOOKUPS!E$8,0)*$FF$6+VLOOKUP($FA978,BM,LOOKUPS!E$5,0)*$FG$6+VLOOKUP($FA978,DIV,LOOKUPS!E$7,0)*$FH$6++VLOOKUP($FA978,SIZE,LOOKUPS!E$11,0)*$FI$6),"",VLOOKUP($FA978,MOM,LOOKUPS!E$12,0)*$FB$6+VLOOKUP($FA978,STREV,LOOKUPS!E$10,0)*$FC$6+VLOOKUP($FA978,LTREV,LOOKUPS!E$9,0)*$FD$6+VLOOKUP($FA978,CFP,LOOKUPS!E$6,0)*$FE$6+VLOOKUP($FA978,EP,LOOKUPS!E$8,0)*$FF$6+VLOOKUP($FA978,BM,LOOKUPS!E$5,0)*$FG$6+VLOOKUP($FA978,DIV,LOOKUPS!E$7,0)*$FH$6++VLOOKUP($FA978,SIZE,LOOKUPS!E$11,0)*$FI$6)</f>
        <v>2.1421999999999999</v>
      </c>
      <c r="FE978" s="1">
        <f>IF(ISERROR(VLOOKUP($FA978,MOM,LOOKUPS!F$12,0)*$FB$6+VLOOKUP($FA978,STREV,LOOKUPS!F$10,0)*$FC$6+VLOOKUP($FA978,LTREV,LOOKUPS!F$9,0)*$FD$6+VLOOKUP($FA978,CFP,LOOKUPS!F$6,0)*$FE$6+VLOOKUP($FA978,EP,LOOKUPS!F$8,0)*$FF$6+VLOOKUP($FA978,BM,LOOKUPS!F$5,0)*$FG$6+VLOOKUP($FA978,DIV,LOOKUPS!F$7,0)*$FH$6++VLOOKUP($FA978,SIZE,LOOKUPS!F$11,0)*$FI$6),"",VLOOKUP($FA978,MOM,LOOKUPS!F$12,0)*$FB$6+VLOOKUP($FA978,STREV,LOOKUPS!F$10,0)*$FC$6+VLOOKUP($FA978,LTREV,LOOKUPS!F$9,0)*$FD$6+VLOOKUP($FA978,CFP,LOOKUPS!F$6,0)*$FE$6+VLOOKUP($FA978,EP,LOOKUPS!F$8,0)*$FF$6+VLOOKUP($FA978,BM,LOOKUPS!F$5,0)*$FG$6+VLOOKUP($FA978,DIV,LOOKUPS!F$7,0)*$FH$6++VLOOKUP($FA978,SIZE,LOOKUPS!F$11,0)*$FI$6)</f>
        <v>1.1051000000000002</v>
      </c>
      <c r="FF978" s="1">
        <f>IF(ISERROR(VLOOKUP($FA978,MOM,LOOKUPS!G$12,0)*$FB$6+VLOOKUP($FA978,STREV,LOOKUPS!G$10,0)*$FC$6+VLOOKUP($FA978,LTREV,LOOKUPS!G$9,0)*$FD$6+VLOOKUP($FA978,CFP,LOOKUPS!G$6,0)*$FE$6+VLOOKUP($FA978,EP,LOOKUPS!G$8,0)*$FF$6+VLOOKUP($FA978,BM,LOOKUPS!G$5,0)*$FG$6+VLOOKUP($FA978,DIV,LOOKUPS!G$7,0)*$FH$6++VLOOKUP($FA978,SIZE,LOOKUPS!G$11,0)*$FI$6),"",VLOOKUP($FA978,MOM,LOOKUPS!G$12,0)*$FB$6+VLOOKUP($FA978,STREV,LOOKUPS!G$10,0)*$FC$6+VLOOKUP($FA978,LTREV,LOOKUPS!G$9,0)*$FD$6+VLOOKUP($FA978,CFP,LOOKUPS!G$6,0)*$FE$6+VLOOKUP($FA978,EP,LOOKUPS!G$8,0)*$FF$6+VLOOKUP($FA978,BM,LOOKUPS!G$5,0)*$FG$6+VLOOKUP($FA978,DIV,LOOKUPS!G$7,0)*$FH$6++VLOOKUP($FA978,SIZE,LOOKUPS!G$11,0)*$FI$6)</f>
        <v>1.2972000000000001</v>
      </c>
      <c r="FG978" s="1">
        <f>IF(ISERROR(VLOOKUP($FA978,MOM,LOOKUPS!H$12,0)*$FB$6+VLOOKUP($FA978,STREV,LOOKUPS!H$10,0)*$FC$6+VLOOKUP($FA978,LTREV,LOOKUPS!H$9,0)*$FD$6+VLOOKUP($FA978,CFP,LOOKUPS!H$6,0)*$FE$6+VLOOKUP($FA978,EP,LOOKUPS!H$8,0)*$FF$6+VLOOKUP($FA978,BM,LOOKUPS!H$5,0)*$FG$6+VLOOKUP($FA978,DIV,LOOKUPS!H$7,0)*$FH$6++VLOOKUP($FA978,SIZE,LOOKUPS!H$11,0)*$FI$6),"",VLOOKUP($FA978,MOM,LOOKUPS!H$12,0)*$FB$6+VLOOKUP($FA978,STREV,LOOKUPS!H$10,0)*$FC$6+VLOOKUP($FA978,LTREV,LOOKUPS!H$9,0)*$FD$6+VLOOKUP($FA978,CFP,LOOKUPS!H$6,0)*$FE$6+VLOOKUP($FA978,EP,LOOKUPS!H$8,0)*$FF$6+VLOOKUP($FA978,BM,LOOKUPS!H$5,0)*$FG$6+VLOOKUP($FA978,DIV,LOOKUPS!H$7,0)*$FH$6++VLOOKUP($FA978,SIZE,LOOKUPS!H$11,0)*$FI$6)</f>
        <v>1.4231</v>
      </c>
      <c r="FH978" s="1">
        <f>IF(ISERROR(VLOOKUP($FA978,MOM,LOOKUPS!I$12,0)*$FB$6+VLOOKUP($FA978,STREV,LOOKUPS!I$10,0)*$FC$6+VLOOKUP($FA978,LTREV,LOOKUPS!I$9,0)*$FD$6+VLOOKUP($FA978,CFP,LOOKUPS!I$6,0)*$FE$6+VLOOKUP($FA978,EP,LOOKUPS!I$8,0)*$FF$6+VLOOKUP($FA978,BM,LOOKUPS!I$5,0)*$FG$6+VLOOKUP($FA978,DIV,LOOKUPS!I$7,0)*$FH$6++VLOOKUP($FA978,SIZE,LOOKUPS!I$11,0)*$FI$6),"",VLOOKUP($FA978,MOM,LOOKUPS!I$12,0)*$FB$6+VLOOKUP($FA978,STREV,LOOKUPS!I$10,0)*$FC$6+VLOOKUP($FA978,LTREV,LOOKUPS!I$9,0)*$FD$6+VLOOKUP($FA978,CFP,LOOKUPS!I$6,0)*$FE$6+VLOOKUP($FA978,EP,LOOKUPS!I$8,0)*$FF$6+VLOOKUP($FA978,BM,LOOKUPS!I$5,0)*$FG$6+VLOOKUP($FA978,DIV,LOOKUPS!I$7,0)*$FH$6++VLOOKUP($FA978,SIZE,LOOKUPS!I$11,0)*$FI$6)</f>
        <v>1.2366000000000001</v>
      </c>
      <c r="FI978" s="1">
        <f>IF(ISERROR(VLOOKUP($FA978,MOM,LOOKUPS!J$12,0)*$FB$6+VLOOKUP($FA978,STREV,LOOKUPS!J$10,0)*$FC$6+VLOOKUP($FA978,LTREV,LOOKUPS!J$9,0)*$FD$6+VLOOKUP($FA978,CFP,LOOKUPS!J$6,0)*$FE$6+VLOOKUP($FA978,EP,LOOKUPS!J$8,0)*$FF$6+VLOOKUP($FA978,BM,LOOKUPS!J$5,0)*$FG$6+VLOOKUP($FA978,DIV,LOOKUPS!J$7,0)*$FH$6++VLOOKUP($FA978,SIZE,LOOKUPS!J$11,0)*$FI$6),"",VLOOKUP($FA978,MOM,LOOKUPS!J$12,0)*$FB$6+VLOOKUP($FA978,STREV,LOOKUPS!J$10,0)*$FC$6+VLOOKUP($FA978,LTREV,LOOKUPS!J$9,0)*$FD$6+VLOOKUP($FA978,CFP,LOOKUPS!J$6,0)*$FE$6+VLOOKUP($FA978,EP,LOOKUPS!J$8,0)*$FF$6+VLOOKUP($FA978,BM,LOOKUPS!J$5,0)*$FG$6+VLOOKUP($FA978,DIV,LOOKUPS!J$7,0)*$FH$6++VLOOKUP($FA978,SIZE,LOOKUPS!J$11,0)*$FI$6)</f>
        <v>1.4387000000000001</v>
      </c>
      <c r="FJ978" s="1">
        <f>IF(ISERROR(VLOOKUP($FA978,MOM,LOOKUPS!K$12,0)*$FB$6+VLOOKUP($FA978,STREV,LOOKUPS!K$10,0)*$FC$6+VLOOKUP($FA978,LTREV,LOOKUPS!K$9,0)*$FD$6+VLOOKUP($FA978,CFP,LOOKUPS!K$6,0)*$FE$6+VLOOKUP($FA978,EP,LOOKUPS!K$8,0)*$FF$6+VLOOKUP($FA978,BM,LOOKUPS!K$5,0)*$FG$6+VLOOKUP($FA978,DIV,LOOKUPS!K$7,0)*$FH$6++VLOOKUP($FA978,SIZE,LOOKUPS!K$11,0)*$FI$6),"",VLOOKUP($FA978,MOM,LOOKUPS!K$12,0)*$FB$6+VLOOKUP($FA978,STREV,LOOKUPS!K$10,0)*$FC$6+VLOOKUP($FA978,LTREV,LOOKUPS!K$9,0)*$FD$6+VLOOKUP($FA978,CFP,LOOKUPS!K$6,0)*$FE$6+VLOOKUP($FA978,EP,LOOKUPS!K$8,0)*$FF$6+VLOOKUP($FA978,BM,LOOKUPS!K$5,0)*$FG$6+VLOOKUP($FA978,DIV,LOOKUPS!K$7,0)*$FH$6++VLOOKUP($FA978,SIZE,LOOKUPS!K$11,0)*$FI$6)</f>
        <v>2.0221</v>
      </c>
      <c r="FK978" s="1">
        <f>IF(ISERROR(VLOOKUP($FA978,MOM,LOOKUPS!L$12,0)*$FB$6+VLOOKUP($FA978,STREV,LOOKUPS!L$10,0)*$FC$6+VLOOKUP($FA978,LTREV,LOOKUPS!L$9,0)*$FD$6+VLOOKUP($FA978,CFP,LOOKUPS!L$6,0)*$FE$6+VLOOKUP($FA978,EP,LOOKUPS!L$8,0)*$FF$6+VLOOKUP($FA978,BM,LOOKUPS!L$5,0)*$FG$6+VLOOKUP($FA978,DIV,LOOKUPS!L$7,0)*$FH$6++VLOOKUP($FA978,SIZE,LOOKUPS!L$11,0)*$FI$6),"",VLOOKUP($FA978,MOM,LOOKUPS!L$12,0)*$FB$6+VLOOKUP($FA978,STREV,LOOKUPS!L$10,0)*$FC$6+VLOOKUP($FA978,LTREV,LOOKUPS!L$9,0)*$FD$6+VLOOKUP($FA978,CFP,LOOKUPS!L$6,0)*$FE$6+VLOOKUP($FA978,EP,LOOKUPS!L$8,0)*$FF$6+VLOOKUP($FA978,BM,LOOKUPS!L$5,0)*$FG$6+VLOOKUP($FA978,DIV,LOOKUPS!L$7,0)*$FH$6++VLOOKUP($FA978,SIZE,LOOKUPS!L$11,0)*$FI$6)</f>
        <v>1.9710000000000005</v>
      </c>
    </row>
    <row r="979" spans="1:167" x14ac:dyDescent="0.3">
      <c r="A979" s="1">
        <v>200710</v>
      </c>
      <c r="B979" s="1">
        <v>-1.77</v>
      </c>
      <c r="C979" s="1">
        <v>-1.66</v>
      </c>
      <c r="D979" s="1">
        <v>-0.32</v>
      </c>
      <c r="E979" s="1">
        <v>0.54</v>
      </c>
      <c r="F979" s="1">
        <v>1.25</v>
      </c>
      <c r="G979" s="1">
        <v>2.2400000000000002</v>
      </c>
      <c r="H979" s="1">
        <v>2.1</v>
      </c>
      <c r="I979" s="1">
        <v>3.65</v>
      </c>
      <c r="J979" s="1">
        <v>3.69</v>
      </c>
      <c r="K979" s="1">
        <v>4.8499999999999996</v>
      </c>
      <c r="M979" s="1">
        <v>200611</v>
      </c>
      <c r="N979" s="1">
        <v>2.64</v>
      </c>
      <c r="O979" s="1">
        <v>3.26</v>
      </c>
      <c r="P979" s="1">
        <v>2.75</v>
      </c>
      <c r="Q979" s="1">
        <v>2.56</v>
      </c>
      <c r="R979" s="1">
        <v>2.29</v>
      </c>
      <c r="S979" s="1">
        <v>2.12</v>
      </c>
      <c r="T979" s="1">
        <v>3.17</v>
      </c>
      <c r="U979" s="1">
        <v>2.75</v>
      </c>
      <c r="V979" s="1">
        <v>2.4900000000000002</v>
      </c>
      <c r="W979" s="1">
        <v>3.42</v>
      </c>
      <c r="Y979" s="1">
        <v>201110</v>
      </c>
      <c r="Z979" s="1">
        <v>8.8800000000000008</v>
      </c>
      <c r="AA979" s="1">
        <v>12.87</v>
      </c>
      <c r="AB979" s="1">
        <v>13.62</v>
      </c>
      <c r="AC979" s="1">
        <v>14.24</v>
      </c>
      <c r="AD979" s="1">
        <v>13.63</v>
      </c>
      <c r="AE979" s="1">
        <v>12.51</v>
      </c>
      <c r="AF979" s="1">
        <v>12.07</v>
      </c>
      <c r="AG979" s="1">
        <v>12.93</v>
      </c>
      <c r="AH979" s="1">
        <v>13.02</v>
      </c>
      <c r="AI979" s="1">
        <v>14.72</v>
      </c>
      <c r="CA979" s="1">
        <v>200704</v>
      </c>
      <c r="CB979" s="1">
        <v>4</v>
      </c>
      <c r="CC979" s="1">
        <v>3.58</v>
      </c>
      <c r="CD979" s="1">
        <v>1.7</v>
      </c>
      <c r="CE979" s="1">
        <v>1.62</v>
      </c>
      <c r="CF979" s="1">
        <v>3.98</v>
      </c>
      <c r="CG979" s="1">
        <v>2.71</v>
      </c>
      <c r="CH979" s="1">
        <v>1.51</v>
      </c>
      <c r="CI979" s="1">
        <v>1.31</v>
      </c>
      <c r="CJ979" s="1">
        <v>1.64</v>
      </c>
      <c r="CK979" s="1">
        <v>4.05</v>
      </c>
      <c r="CL979" s="1">
        <v>3.9</v>
      </c>
      <c r="CM979" s="1">
        <v>2.61</v>
      </c>
      <c r="CN979" s="1">
        <v>2.82</v>
      </c>
      <c r="CO979" s="1">
        <v>1.7</v>
      </c>
      <c r="CP979" s="1">
        <v>1.3</v>
      </c>
      <c r="CQ979" s="1">
        <v>0.99</v>
      </c>
      <c r="CR979" s="1">
        <v>1.58</v>
      </c>
      <c r="CS979" s="1">
        <v>1.81</v>
      </c>
      <c r="CT979" s="1">
        <v>1.48</v>
      </c>
      <c r="CV979" s="1">
        <v>200804</v>
      </c>
      <c r="CW979" s="1">
        <v>2.68</v>
      </c>
      <c r="CX979" s="1">
        <v>4.53</v>
      </c>
      <c r="CY979" s="1">
        <v>1.39</v>
      </c>
      <c r="CZ979" s="1">
        <v>0.62</v>
      </c>
      <c r="DA979" s="1">
        <v>5.28</v>
      </c>
      <c r="DB979" s="1">
        <v>3.43</v>
      </c>
      <c r="DC979" s="1">
        <v>1.07</v>
      </c>
      <c r="DD979" s="1">
        <v>0.68</v>
      </c>
      <c r="DE979" s="1">
        <v>0.39</v>
      </c>
      <c r="DF979" s="1">
        <v>5.39</v>
      </c>
      <c r="DG979" s="1">
        <v>5.18</v>
      </c>
      <c r="DH979" s="1">
        <v>3.18</v>
      </c>
      <c r="DI979" s="1">
        <v>3.69</v>
      </c>
      <c r="DJ979" s="1">
        <v>1.41</v>
      </c>
      <c r="DK979" s="1">
        <v>0.77</v>
      </c>
      <c r="DL979" s="1">
        <v>0.24</v>
      </c>
      <c r="DM979" s="1">
        <v>1.07</v>
      </c>
      <c r="DN979" s="1">
        <v>1.07</v>
      </c>
      <c r="DO979" s="1">
        <v>-0.45</v>
      </c>
      <c r="DQ979" s="1">
        <v>200704</v>
      </c>
      <c r="DR979" s="1">
        <v>-99.99</v>
      </c>
      <c r="DS979" s="1">
        <v>1.91</v>
      </c>
      <c r="DT979" s="1">
        <v>3.13</v>
      </c>
      <c r="DU979" s="1">
        <v>4.24</v>
      </c>
      <c r="DV979" s="1">
        <v>1.93</v>
      </c>
      <c r="DW979" s="1">
        <v>1.84</v>
      </c>
      <c r="DX979" s="1">
        <v>3.5</v>
      </c>
      <c r="DY979" s="1">
        <v>4.09</v>
      </c>
      <c r="DZ979" s="1">
        <v>4.2300000000000004</v>
      </c>
      <c r="EA979" s="1">
        <v>2.2000000000000002</v>
      </c>
      <c r="EB979" s="1">
        <v>0.9</v>
      </c>
      <c r="EC979" s="1">
        <v>1.73</v>
      </c>
      <c r="ED979" s="1">
        <v>1.98</v>
      </c>
      <c r="EE979" s="1">
        <v>3.12</v>
      </c>
      <c r="EF979" s="1">
        <v>3.98</v>
      </c>
      <c r="EG979" s="1">
        <v>3.93</v>
      </c>
      <c r="EH979" s="1">
        <v>4.24</v>
      </c>
      <c r="EI979" s="1">
        <v>4.09</v>
      </c>
      <c r="EJ979" s="1">
        <v>4.3899999999999997</v>
      </c>
      <c r="EL979">
        <v>200704</v>
      </c>
      <c r="EM979">
        <v>3.49</v>
      </c>
      <c r="EN979">
        <v>-2.1800000000000002</v>
      </c>
      <c r="EO979">
        <v>-1.38</v>
      </c>
      <c r="EP979">
        <v>0.44</v>
      </c>
      <c r="ER979" s="1">
        <v>200710</v>
      </c>
      <c r="ES979" s="1">
        <v>4.88</v>
      </c>
      <c r="EU979" s="1">
        <v>200611</v>
      </c>
      <c r="EV979" s="1">
        <v>-0.94</v>
      </c>
      <c r="EX979" s="1">
        <v>201110</v>
      </c>
      <c r="EY979" s="1">
        <v>3.31</v>
      </c>
      <c r="FA979" s="1">
        <v>200710</v>
      </c>
      <c r="FB979" s="1">
        <f>IF(ISERROR(VLOOKUP($FA979,MOM,LOOKUPS!C$12,0)*$FB$6+VLOOKUP($FA979,STREV,LOOKUPS!C$10,0)*$FC$6+VLOOKUP($FA979,LTREV,LOOKUPS!C$9,0)*$FD$6+VLOOKUP($FA979,CFP,LOOKUPS!C$6,0)*$FE$6+VLOOKUP($FA979,EP,LOOKUPS!C$8,0)*$FF$6+VLOOKUP($FA979,BM,LOOKUPS!C$5,0)*$FG$6+VLOOKUP($FA979,DIV,LOOKUPS!C$7,0)*$FH$6++VLOOKUP($FA979,SIZE,LOOKUPS!C$11,0)*$FI$6),"",VLOOKUP($FA979,MOM,LOOKUPS!C$12,0)*$FB$6+VLOOKUP($FA979,STREV,LOOKUPS!C$10,0)*$FC$6+VLOOKUP($FA979,LTREV,LOOKUPS!C$9,0)*$FD$6+VLOOKUP($FA979,CFP,LOOKUPS!C$6,0)*$FE$6+VLOOKUP($FA979,EP,LOOKUPS!C$8,0)*$FF$6+VLOOKUP($FA979,BM,LOOKUPS!C$5,0)*$FG$6+VLOOKUP($FA979,DIV,LOOKUPS!C$7,0)*$FH$6++VLOOKUP($FA979,SIZE,LOOKUPS!C$11,0)*$FI$6)</f>
        <v>1.4918</v>
      </c>
      <c r="FC979" s="1">
        <f>IF(ISERROR(VLOOKUP($FA979,MOM,LOOKUPS!D$12,0)*$FB$6+VLOOKUP($FA979,STREV,LOOKUPS!D$10,0)*$FC$6+VLOOKUP($FA979,LTREV,LOOKUPS!D$9,0)*$FD$6+VLOOKUP($FA979,CFP,LOOKUPS!D$6,0)*$FE$6+VLOOKUP($FA979,EP,LOOKUPS!D$8,0)*$FF$6+VLOOKUP($FA979,BM,LOOKUPS!D$5,0)*$FG$6+VLOOKUP($FA979,DIV,LOOKUPS!D$7,0)*$FH$6++VLOOKUP($FA979,SIZE,LOOKUPS!D$11,0)*$FI$6),"",VLOOKUP($FA979,MOM,LOOKUPS!D$12,0)*$FB$6+VLOOKUP($FA979,STREV,LOOKUPS!D$10,0)*$FC$6+VLOOKUP($FA979,LTREV,LOOKUPS!D$9,0)*$FD$6+VLOOKUP($FA979,CFP,LOOKUPS!D$6,0)*$FE$6+VLOOKUP($FA979,EP,LOOKUPS!D$8,0)*$FF$6+VLOOKUP($FA979,BM,LOOKUPS!D$5,0)*$FG$6+VLOOKUP($FA979,DIV,LOOKUPS!D$7,0)*$FH$6++VLOOKUP($FA979,SIZE,LOOKUPS!D$11,0)*$FI$6)</f>
        <v>2.1955</v>
      </c>
      <c r="FD979" s="1">
        <f>IF(ISERROR(VLOOKUP($FA979,MOM,LOOKUPS!E$12,0)*$FB$6+VLOOKUP($FA979,STREV,LOOKUPS!E$10,0)*$FC$6+VLOOKUP($FA979,LTREV,LOOKUPS!E$9,0)*$FD$6+VLOOKUP($FA979,CFP,LOOKUPS!E$6,0)*$FE$6+VLOOKUP($FA979,EP,LOOKUPS!E$8,0)*$FF$6+VLOOKUP($FA979,BM,LOOKUPS!E$5,0)*$FG$6+VLOOKUP($FA979,DIV,LOOKUPS!E$7,0)*$FH$6++VLOOKUP($FA979,SIZE,LOOKUPS!E$11,0)*$FI$6),"",VLOOKUP($FA979,MOM,LOOKUPS!E$12,0)*$FB$6+VLOOKUP($FA979,STREV,LOOKUPS!E$10,0)*$FC$6+VLOOKUP($FA979,LTREV,LOOKUPS!E$9,0)*$FD$6+VLOOKUP($FA979,CFP,LOOKUPS!E$6,0)*$FE$6+VLOOKUP($FA979,EP,LOOKUPS!E$8,0)*$FF$6+VLOOKUP($FA979,BM,LOOKUPS!E$5,0)*$FG$6+VLOOKUP($FA979,DIV,LOOKUPS!E$7,0)*$FH$6++VLOOKUP($FA979,SIZE,LOOKUPS!E$11,0)*$FI$6)</f>
        <v>1.1675</v>
      </c>
      <c r="FE979" s="1">
        <f>IF(ISERROR(VLOOKUP($FA979,MOM,LOOKUPS!F$12,0)*$FB$6+VLOOKUP($FA979,STREV,LOOKUPS!F$10,0)*$FC$6+VLOOKUP($FA979,LTREV,LOOKUPS!F$9,0)*$FD$6+VLOOKUP($FA979,CFP,LOOKUPS!F$6,0)*$FE$6+VLOOKUP($FA979,EP,LOOKUPS!F$8,0)*$FF$6+VLOOKUP($FA979,BM,LOOKUPS!F$5,0)*$FG$6+VLOOKUP($FA979,DIV,LOOKUPS!F$7,0)*$FH$6++VLOOKUP($FA979,SIZE,LOOKUPS!F$11,0)*$FI$6),"",VLOOKUP($FA979,MOM,LOOKUPS!F$12,0)*$FB$6+VLOOKUP($FA979,STREV,LOOKUPS!F$10,0)*$FC$6+VLOOKUP($FA979,LTREV,LOOKUPS!F$9,0)*$FD$6+VLOOKUP($FA979,CFP,LOOKUPS!F$6,0)*$FE$6+VLOOKUP($FA979,EP,LOOKUPS!F$8,0)*$FF$6+VLOOKUP($FA979,BM,LOOKUPS!F$5,0)*$FG$6+VLOOKUP($FA979,DIV,LOOKUPS!F$7,0)*$FH$6++VLOOKUP($FA979,SIZE,LOOKUPS!F$11,0)*$FI$6)</f>
        <v>1.1668000000000001</v>
      </c>
      <c r="FF979" s="1">
        <f>IF(ISERROR(VLOOKUP($FA979,MOM,LOOKUPS!G$12,0)*$FB$6+VLOOKUP($FA979,STREV,LOOKUPS!G$10,0)*$FC$6+VLOOKUP($FA979,LTREV,LOOKUPS!G$9,0)*$FD$6+VLOOKUP($FA979,CFP,LOOKUPS!G$6,0)*$FE$6+VLOOKUP($FA979,EP,LOOKUPS!G$8,0)*$FF$6+VLOOKUP($FA979,BM,LOOKUPS!G$5,0)*$FG$6+VLOOKUP($FA979,DIV,LOOKUPS!G$7,0)*$FH$6++VLOOKUP($FA979,SIZE,LOOKUPS!G$11,0)*$FI$6),"",VLOOKUP($FA979,MOM,LOOKUPS!G$12,0)*$FB$6+VLOOKUP($FA979,STREV,LOOKUPS!G$10,0)*$FC$6+VLOOKUP($FA979,LTREV,LOOKUPS!G$9,0)*$FD$6+VLOOKUP($FA979,CFP,LOOKUPS!G$6,0)*$FE$6+VLOOKUP($FA979,EP,LOOKUPS!G$8,0)*$FF$6+VLOOKUP($FA979,BM,LOOKUPS!G$5,0)*$FG$6+VLOOKUP($FA979,DIV,LOOKUPS!G$7,0)*$FH$6++VLOOKUP($FA979,SIZE,LOOKUPS!G$11,0)*$FI$6)</f>
        <v>0.51960000000000006</v>
      </c>
      <c r="FG979" s="1">
        <f>IF(ISERROR(VLOOKUP($FA979,MOM,LOOKUPS!H$12,0)*$FB$6+VLOOKUP($FA979,STREV,LOOKUPS!H$10,0)*$FC$6+VLOOKUP($FA979,LTREV,LOOKUPS!H$9,0)*$FD$6+VLOOKUP($FA979,CFP,LOOKUPS!H$6,0)*$FE$6+VLOOKUP($FA979,EP,LOOKUPS!H$8,0)*$FF$6+VLOOKUP($FA979,BM,LOOKUPS!H$5,0)*$FG$6+VLOOKUP($FA979,DIV,LOOKUPS!H$7,0)*$FH$6++VLOOKUP($FA979,SIZE,LOOKUPS!H$11,0)*$FI$6),"",VLOOKUP($FA979,MOM,LOOKUPS!H$12,0)*$FB$6+VLOOKUP($FA979,STREV,LOOKUPS!H$10,0)*$FC$6+VLOOKUP($FA979,LTREV,LOOKUPS!H$9,0)*$FD$6+VLOOKUP($FA979,CFP,LOOKUPS!H$6,0)*$FE$6+VLOOKUP($FA979,EP,LOOKUPS!H$8,0)*$FF$6+VLOOKUP($FA979,BM,LOOKUPS!H$5,0)*$FG$6+VLOOKUP($FA979,DIV,LOOKUPS!H$7,0)*$FH$6++VLOOKUP($FA979,SIZE,LOOKUPS!H$11,0)*$FI$6)</f>
        <v>1.2378000000000002</v>
      </c>
      <c r="FH979" s="1">
        <f>IF(ISERROR(VLOOKUP($FA979,MOM,LOOKUPS!I$12,0)*$FB$6+VLOOKUP($FA979,STREV,LOOKUPS!I$10,0)*$FC$6+VLOOKUP($FA979,LTREV,LOOKUPS!I$9,0)*$FD$6+VLOOKUP($FA979,CFP,LOOKUPS!I$6,0)*$FE$6+VLOOKUP($FA979,EP,LOOKUPS!I$8,0)*$FF$6+VLOOKUP($FA979,BM,LOOKUPS!I$5,0)*$FG$6+VLOOKUP($FA979,DIV,LOOKUPS!I$7,0)*$FH$6++VLOOKUP($FA979,SIZE,LOOKUPS!I$11,0)*$FI$6),"",VLOOKUP($FA979,MOM,LOOKUPS!I$12,0)*$FB$6+VLOOKUP($FA979,STREV,LOOKUPS!I$10,0)*$FC$6+VLOOKUP($FA979,LTREV,LOOKUPS!I$9,0)*$FD$6+VLOOKUP($FA979,CFP,LOOKUPS!I$6,0)*$FE$6+VLOOKUP($FA979,EP,LOOKUPS!I$8,0)*$FF$6+VLOOKUP($FA979,BM,LOOKUPS!I$5,0)*$FG$6+VLOOKUP($FA979,DIV,LOOKUPS!I$7,0)*$FH$6++VLOOKUP($FA979,SIZE,LOOKUPS!I$11,0)*$FI$6)</f>
        <v>0.74870000000000014</v>
      </c>
      <c r="FI979" s="1">
        <f>IF(ISERROR(VLOOKUP($FA979,MOM,LOOKUPS!J$12,0)*$FB$6+VLOOKUP($FA979,STREV,LOOKUPS!J$10,0)*$FC$6+VLOOKUP($FA979,LTREV,LOOKUPS!J$9,0)*$FD$6+VLOOKUP($FA979,CFP,LOOKUPS!J$6,0)*$FE$6+VLOOKUP($FA979,EP,LOOKUPS!J$8,0)*$FF$6+VLOOKUP($FA979,BM,LOOKUPS!J$5,0)*$FG$6+VLOOKUP($FA979,DIV,LOOKUPS!J$7,0)*$FH$6++VLOOKUP($FA979,SIZE,LOOKUPS!J$11,0)*$FI$6),"",VLOOKUP($FA979,MOM,LOOKUPS!J$12,0)*$FB$6+VLOOKUP($FA979,STREV,LOOKUPS!J$10,0)*$FC$6+VLOOKUP($FA979,LTREV,LOOKUPS!J$9,0)*$FD$6+VLOOKUP($FA979,CFP,LOOKUPS!J$6,0)*$FE$6+VLOOKUP($FA979,EP,LOOKUPS!J$8,0)*$FF$6+VLOOKUP($FA979,BM,LOOKUPS!J$5,0)*$FG$6+VLOOKUP($FA979,DIV,LOOKUPS!J$7,0)*$FH$6++VLOOKUP($FA979,SIZE,LOOKUPS!J$11,0)*$FI$6)</f>
        <v>1.6606000000000001</v>
      </c>
      <c r="FJ979" s="1">
        <f>IF(ISERROR(VLOOKUP($FA979,MOM,LOOKUPS!K$12,0)*$FB$6+VLOOKUP($FA979,STREV,LOOKUPS!K$10,0)*$FC$6+VLOOKUP($FA979,LTREV,LOOKUPS!K$9,0)*$FD$6+VLOOKUP($FA979,CFP,LOOKUPS!K$6,0)*$FE$6+VLOOKUP($FA979,EP,LOOKUPS!K$8,0)*$FF$6+VLOOKUP($FA979,BM,LOOKUPS!K$5,0)*$FG$6+VLOOKUP($FA979,DIV,LOOKUPS!K$7,0)*$FH$6++VLOOKUP($FA979,SIZE,LOOKUPS!K$11,0)*$FI$6),"",VLOOKUP($FA979,MOM,LOOKUPS!K$12,0)*$FB$6+VLOOKUP($FA979,STREV,LOOKUPS!K$10,0)*$FC$6+VLOOKUP($FA979,LTREV,LOOKUPS!K$9,0)*$FD$6+VLOOKUP($FA979,CFP,LOOKUPS!K$6,0)*$FE$6+VLOOKUP($FA979,EP,LOOKUPS!K$8,0)*$FF$6+VLOOKUP($FA979,BM,LOOKUPS!K$5,0)*$FG$6+VLOOKUP($FA979,DIV,LOOKUPS!K$7,0)*$FH$6++VLOOKUP($FA979,SIZE,LOOKUPS!K$11,0)*$FI$6)</f>
        <v>0.31309999999999993</v>
      </c>
      <c r="FK979" s="1">
        <f>IF(ISERROR(VLOOKUP($FA979,MOM,LOOKUPS!L$12,0)*$FB$6+VLOOKUP($FA979,STREV,LOOKUPS!L$10,0)*$FC$6+VLOOKUP($FA979,LTREV,LOOKUPS!L$9,0)*$FD$6+VLOOKUP($FA979,CFP,LOOKUPS!L$6,0)*$FE$6+VLOOKUP($FA979,EP,LOOKUPS!L$8,0)*$FF$6+VLOOKUP($FA979,BM,LOOKUPS!L$5,0)*$FG$6+VLOOKUP($FA979,DIV,LOOKUPS!L$7,0)*$FH$6++VLOOKUP($FA979,SIZE,LOOKUPS!L$11,0)*$FI$6),"",VLOOKUP($FA979,MOM,LOOKUPS!L$12,0)*$FB$6+VLOOKUP($FA979,STREV,LOOKUPS!L$10,0)*$FC$6+VLOOKUP($FA979,LTREV,LOOKUPS!L$9,0)*$FD$6+VLOOKUP($FA979,CFP,LOOKUPS!L$6,0)*$FE$6+VLOOKUP($FA979,EP,LOOKUPS!L$8,0)*$FF$6+VLOOKUP($FA979,BM,LOOKUPS!L$5,0)*$FG$6+VLOOKUP($FA979,DIV,LOOKUPS!L$7,0)*$FH$6++VLOOKUP($FA979,SIZE,LOOKUPS!L$11,0)*$FI$6)</f>
        <v>1.1515</v>
      </c>
    </row>
    <row r="980" spans="1:167" x14ac:dyDescent="0.3">
      <c r="A980" s="1">
        <v>200711</v>
      </c>
      <c r="B980" s="1">
        <v>-14.06</v>
      </c>
      <c r="C980" s="1">
        <v>-8.76</v>
      </c>
      <c r="D980" s="1">
        <v>-6.95</v>
      </c>
      <c r="E980" s="1">
        <v>-5.56</v>
      </c>
      <c r="F980" s="1">
        <v>-6.25</v>
      </c>
      <c r="G980" s="1">
        <v>-5.78</v>
      </c>
      <c r="H980" s="1">
        <v>-6.49</v>
      </c>
      <c r="I980" s="1">
        <v>-6.75</v>
      </c>
      <c r="J980" s="1">
        <v>-7.66</v>
      </c>
      <c r="K980" s="1">
        <v>-8.2200000000000006</v>
      </c>
      <c r="M980" s="1">
        <v>200612</v>
      </c>
      <c r="N980" s="1">
        <v>1.97</v>
      </c>
      <c r="O980" s="1">
        <v>2.21</v>
      </c>
      <c r="P980" s="1">
        <v>1.19</v>
      </c>
      <c r="Q980" s="1">
        <v>1.38</v>
      </c>
      <c r="R980" s="1">
        <v>2.17</v>
      </c>
      <c r="S980" s="1">
        <v>1.4</v>
      </c>
      <c r="T980" s="1">
        <v>1.23</v>
      </c>
      <c r="U980" s="1">
        <v>0.88</v>
      </c>
      <c r="V980" s="1">
        <v>-0.27</v>
      </c>
      <c r="W980" s="1">
        <v>0.11</v>
      </c>
      <c r="Y980" s="1">
        <v>201111</v>
      </c>
      <c r="Z980" s="1">
        <v>-5.44</v>
      </c>
      <c r="AA980" s="1">
        <v>-1.31</v>
      </c>
      <c r="AB980" s="1">
        <v>-1.64</v>
      </c>
      <c r="AC980" s="1">
        <v>-1.55</v>
      </c>
      <c r="AD980" s="1">
        <v>-0.69</v>
      </c>
      <c r="AE980" s="1">
        <v>-0.17</v>
      </c>
      <c r="AF980" s="1">
        <v>0.04</v>
      </c>
      <c r="AG980" s="1">
        <v>2.76</v>
      </c>
      <c r="AH980" s="1">
        <v>-0.41</v>
      </c>
      <c r="AI980" s="1">
        <v>-1.82</v>
      </c>
      <c r="CA980" s="1">
        <v>200705</v>
      </c>
      <c r="CB980" s="1">
        <v>2.82</v>
      </c>
      <c r="CC980" s="1">
        <v>2.84</v>
      </c>
      <c r="CD980" s="1">
        <v>2.85</v>
      </c>
      <c r="CE980" s="1">
        <v>1.61</v>
      </c>
      <c r="CF980" s="1">
        <v>2.5499999999999998</v>
      </c>
      <c r="CG980" s="1">
        <v>3.43</v>
      </c>
      <c r="CH980" s="1">
        <v>3.04</v>
      </c>
      <c r="CI980" s="1">
        <v>2.0499999999999998</v>
      </c>
      <c r="CJ980" s="1">
        <v>1.4</v>
      </c>
      <c r="CK980" s="1">
        <v>1.74</v>
      </c>
      <c r="CL980" s="1">
        <v>3.6</v>
      </c>
      <c r="CM980" s="1">
        <v>3.54</v>
      </c>
      <c r="CN980" s="1">
        <v>3.31</v>
      </c>
      <c r="CO980" s="1">
        <v>2.74</v>
      </c>
      <c r="CP980" s="1">
        <v>3.4</v>
      </c>
      <c r="CQ980" s="1">
        <v>2.08</v>
      </c>
      <c r="CR980" s="1">
        <v>2.02</v>
      </c>
      <c r="CS980" s="1">
        <v>1.08</v>
      </c>
      <c r="CT980" s="1">
        <v>1.71</v>
      </c>
      <c r="CV980" s="1">
        <v>200805</v>
      </c>
      <c r="CW980" s="1">
        <v>4.8099999999999996</v>
      </c>
      <c r="CX980" s="1">
        <v>4.05</v>
      </c>
      <c r="CY980" s="1">
        <v>1.18</v>
      </c>
      <c r="CZ980" s="1">
        <v>-0.08</v>
      </c>
      <c r="DA980" s="1">
        <v>4.75</v>
      </c>
      <c r="DB980" s="1">
        <v>2.65</v>
      </c>
      <c r="DC980" s="1">
        <v>1.26</v>
      </c>
      <c r="DD980" s="1">
        <v>-0.44</v>
      </c>
      <c r="DE980" s="1">
        <v>0.32</v>
      </c>
      <c r="DF980" s="1">
        <v>5.07</v>
      </c>
      <c r="DG980" s="1">
        <v>4.42</v>
      </c>
      <c r="DH980" s="1">
        <v>2.79</v>
      </c>
      <c r="DI980" s="1">
        <v>2.5</v>
      </c>
      <c r="DJ980" s="1">
        <v>1.66</v>
      </c>
      <c r="DK980" s="1">
        <v>0.91</v>
      </c>
      <c r="DL980" s="1">
        <v>0.05</v>
      </c>
      <c r="DM980" s="1">
        <v>-0.87</v>
      </c>
      <c r="DN980" s="1">
        <v>0.41</v>
      </c>
      <c r="DO980" s="1">
        <v>0.22</v>
      </c>
      <c r="DQ980" s="1">
        <v>200705</v>
      </c>
      <c r="DR980" s="1">
        <v>-99.99</v>
      </c>
      <c r="DS980" s="1">
        <v>1.51</v>
      </c>
      <c r="DT980" s="1">
        <v>4.7300000000000004</v>
      </c>
      <c r="DU980" s="1">
        <v>3.76</v>
      </c>
      <c r="DV980" s="1">
        <v>1.31</v>
      </c>
      <c r="DW980" s="1">
        <v>3.65</v>
      </c>
      <c r="DX980" s="1">
        <v>5.45</v>
      </c>
      <c r="DY980" s="1">
        <v>4.1100000000000003</v>
      </c>
      <c r="DZ980" s="1">
        <v>3.5</v>
      </c>
      <c r="EA980" s="1">
        <v>0.83</v>
      </c>
      <c r="EB980" s="1">
        <v>3.1</v>
      </c>
      <c r="EC980" s="1">
        <v>3.31</v>
      </c>
      <c r="ED980" s="1">
        <v>4.05</v>
      </c>
      <c r="EE980" s="1">
        <v>5.38</v>
      </c>
      <c r="EF980" s="1">
        <v>5.53</v>
      </c>
      <c r="EG980" s="1">
        <v>4.01</v>
      </c>
      <c r="EH980" s="1">
        <v>4.2</v>
      </c>
      <c r="EI980" s="1">
        <v>3.32</v>
      </c>
      <c r="EJ980" s="1">
        <v>3.69</v>
      </c>
      <c r="EL980">
        <v>200705</v>
      </c>
      <c r="EM980">
        <v>3.24</v>
      </c>
      <c r="EN980">
        <v>0.27</v>
      </c>
      <c r="EO980">
        <v>-0.63</v>
      </c>
      <c r="EP980">
        <v>0.41</v>
      </c>
      <c r="ER980" s="1">
        <v>200711</v>
      </c>
      <c r="ES980" s="1">
        <v>0.9</v>
      </c>
      <c r="EU980" s="1">
        <v>200612</v>
      </c>
      <c r="EV980" s="1">
        <v>2.4</v>
      </c>
      <c r="EX980" s="1">
        <v>201111</v>
      </c>
      <c r="EY980" s="1">
        <v>-3.48</v>
      </c>
      <c r="FA980" s="1">
        <v>200711</v>
      </c>
      <c r="FB980" s="1">
        <f>IF(ISERROR(VLOOKUP($FA980,MOM,LOOKUPS!C$12,0)*$FB$6+VLOOKUP($FA980,STREV,LOOKUPS!C$10,0)*$FC$6+VLOOKUP($FA980,LTREV,LOOKUPS!C$9,0)*$FD$6+VLOOKUP($FA980,CFP,LOOKUPS!C$6,0)*$FE$6+VLOOKUP($FA980,EP,LOOKUPS!C$8,0)*$FF$6+VLOOKUP($FA980,BM,LOOKUPS!C$5,0)*$FG$6+VLOOKUP($FA980,DIV,LOOKUPS!C$7,0)*$FH$6++VLOOKUP($FA980,SIZE,LOOKUPS!C$11,0)*$FI$6),"",VLOOKUP($FA980,MOM,LOOKUPS!C$12,0)*$FB$6+VLOOKUP($FA980,STREV,LOOKUPS!C$10,0)*$FC$6+VLOOKUP($FA980,LTREV,LOOKUPS!C$9,0)*$FD$6+VLOOKUP($FA980,CFP,LOOKUPS!C$6,0)*$FE$6+VLOOKUP($FA980,EP,LOOKUPS!C$8,0)*$FF$6+VLOOKUP($FA980,BM,LOOKUPS!C$5,0)*$FG$6+VLOOKUP($FA980,DIV,LOOKUPS!C$7,0)*$FH$6++VLOOKUP($FA980,SIZE,LOOKUPS!C$11,0)*$FI$6)</f>
        <v>-10.576300000000002</v>
      </c>
      <c r="FC980" s="1">
        <f>IF(ISERROR(VLOOKUP($FA980,MOM,LOOKUPS!D$12,0)*$FB$6+VLOOKUP($FA980,STREV,LOOKUPS!D$10,0)*$FC$6+VLOOKUP($FA980,LTREV,LOOKUPS!D$9,0)*$FD$6+VLOOKUP($FA980,CFP,LOOKUPS!D$6,0)*$FE$6+VLOOKUP($FA980,EP,LOOKUPS!D$8,0)*$FF$6+VLOOKUP($FA980,BM,LOOKUPS!D$5,0)*$FG$6+VLOOKUP($FA980,DIV,LOOKUPS!D$7,0)*$FH$6++VLOOKUP($FA980,SIZE,LOOKUPS!D$11,0)*$FI$6),"",VLOOKUP($FA980,MOM,LOOKUPS!D$12,0)*$FB$6+VLOOKUP($FA980,STREV,LOOKUPS!D$10,0)*$FC$6+VLOOKUP($FA980,LTREV,LOOKUPS!D$9,0)*$FD$6+VLOOKUP($FA980,CFP,LOOKUPS!D$6,0)*$FE$6+VLOOKUP($FA980,EP,LOOKUPS!D$8,0)*$FF$6+VLOOKUP($FA980,BM,LOOKUPS!D$5,0)*$FG$6+VLOOKUP($FA980,DIV,LOOKUPS!D$7,0)*$FH$6++VLOOKUP($FA980,SIZE,LOOKUPS!D$11,0)*$FI$6)</f>
        <v>-7.8827000000000007</v>
      </c>
      <c r="FD980" s="1">
        <f>IF(ISERROR(VLOOKUP($FA980,MOM,LOOKUPS!E$12,0)*$FB$6+VLOOKUP($FA980,STREV,LOOKUPS!E$10,0)*$FC$6+VLOOKUP($FA980,LTREV,LOOKUPS!E$9,0)*$FD$6+VLOOKUP($FA980,CFP,LOOKUPS!E$6,0)*$FE$6+VLOOKUP($FA980,EP,LOOKUPS!E$8,0)*$FF$6+VLOOKUP($FA980,BM,LOOKUPS!E$5,0)*$FG$6+VLOOKUP($FA980,DIV,LOOKUPS!E$7,0)*$FH$6++VLOOKUP($FA980,SIZE,LOOKUPS!E$11,0)*$FI$6),"",VLOOKUP($FA980,MOM,LOOKUPS!E$12,0)*$FB$6+VLOOKUP($FA980,STREV,LOOKUPS!E$10,0)*$FC$6+VLOOKUP($FA980,LTREV,LOOKUPS!E$9,0)*$FD$6+VLOOKUP($FA980,CFP,LOOKUPS!E$6,0)*$FE$6+VLOOKUP($FA980,EP,LOOKUPS!E$8,0)*$FF$6+VLOOKUP($FA980,BM,LOOKUPS!E$5,0)*$FG$6+VLOOKUP($FA980,DIV,LOOKUPS!E$7,0)*$FH$6++VLOOKUP($FA980,SIZE,LOOKUPS!E$11,0)*$FI$6)</f>
        <v>-7.5053000000000001</v>
      </c>
      <c r="FE980" s="1">
        <f>IF(ISERROR(VLOOKUP($FA980,MOM,LOOKUPS!F$12,0)*$FB$6+VLOOKUP($FA980,STREV,LOOKUPS!F$10,0)*$FC$6+VLOOKUP($FA980,LTREV,LOOKUPS!F$9,0)*$FD$6+VLOOKUP($FA980,CFP,LOOKUPS!F$6,0)*$FE$6+VLOOKUP($FA980,EP,LOOKUPS!F$8,0)*$FF$6+VLOOKUP($FA980,BM,LOOKUPS!F$5,0)*$FG$6+VLOOKUP($FA980,DIV,LOOKUPS!F$7,0)*$FH$6++VLOOKUP($FA980,SIZE,LOOKUPS!F$11,0)*$FI$6),"",VLOOKUP($FA980,MOM,LOOKUPS!F$12,0)*$FB$6+VLOOKUP($FA980,STREV,LOOKUPS!F$10,0)*$FC$6+VLOOKUP($FA980,LTREV,LOOKUPS!F$9,0)*$FD$6+VLOOKUP($FA980,CFP,LOOKUPS!F$6,0)*$FE$6+VLOOKUP($FA980,EP,LOOKUPS!F$8,0)*$FF$6+VLOOKUP($FA980,BM,LOOKUPS!F$5,0)*$FG$6+VLOOKUP($FA980,DIV,LOOKUPS!F$7,0)*$FH$6++VLOOKUP($FA980,SIZE,LOOKUPS!F$11,0)*$FI$6)</f>
        <v>-6.8688000000000002</v>
      </c>
      <c r="FF980" s="1">
        <f>IF(ISERROR(VLOOKUP($FA980,MOM,LOOKUPS!G$12,0)*$FB$6+VLOOKUP($FA980,STREV,LOOKUPS!G$10,0)*$FC$6+VLOOKUP($FA980,LTREV,LOOKUPS!G$9,0)*$FD$6+VLOOKUP($FA980,CFP,LOOKUPS!G$6,0)*$FE$6+VLOOKUP($FA980,EP,LOOKUPS!G$8,0)*$FF$6+VLOOKUP($FA980,BM,LOOKUPS!G$5,0)*$FG$6+VLOOKUP($FA980,DIV,LOOKUPS!G$7,0)*$FH$6++VLOOKUP($FA980,SIZE,LOOKUPS!G$11,0)*$FI$6),"",VLOOKUP($FA980,MOM,LOOKUPS!G$12,0)*$FB$6+VLOOKUP($FA980,STREV,LOOKUPS!G$10,0)*$FC$6+VLOOKUP($FA980,LTREV,LOOKUPS!G$9,0)*$FD$6+VLOOKUP($FA980,CFP,LOOKUPS!G$6,0)*$FE$6+VLOOKUP($FA980,EP,LOOKUPS!G$8,0)*$FF$6+VLOOKUP($FA980,BM,LOOKUPS!G$5,0)*$FG$6+VLOOKUP($FA980,DIV,LOOKUPS!G$7,0)*$FH$6++VLOOKUP($FA980,SIZE,LOOKUPS!G$11,0)*$FI$6)</f>
        <v>-6.8353000000000002</v>
      </c>
      <c r="FG980" s="1">
        <f>IF(ISERROR(VLOOKUP($FA980,MOM,LOOKUPS!H$12,0)*$FB$6+VLOOKUP($FA980,STREV,LOOKUPS!H$10,0)*$FC$6+VLOOKUP($FA980,LTREV,LOOKUPS!H$9,0)*$FD$6+VLOOKUP($FA980,CFP,LOOKUPS!H$6,0)*$FE$6+VLOOKUP($FA980,EP,LOOKUPS!H$8,0)*$FF$6+VLOOKUP($FA980,BM,LOOKUPS!H$5,0)*$FG$6+VLOOKUP($FA980,DIV,LOOKUPS!H$7,0)*$FH$6++VLOOKUP($FA980,SIZE,LOOKUPS!H$11,0)*$FI$6),"",VLOOKUP($FA980,MOM,LOOKUPS!H$12,0)*$FB$6+VLOOKUP($FA980,STREV,LOOKUPS!H$10,0)*$FC$6+VLOOKUP($FA980,LTREV,LOOKUPS!H$9,0)*$FD$6+VLOOKUP($FA980,CFP,LOOKUPS!H$6,0)*$FE$6+VLOOKUP($FA980,EP,LOOKUPS!H$8,0)*$FF$6+VLOOKUP($FA980,BM,LOOKUPS!H$5,0)*$FG$6+VLOOKUP($FA980,DIV,LOOKUPS!H$7,0)*$FH$6++VLOOKUP($FA980,SIZE,LOOKUPS!H$11,0)*$FI$6)</f>
        <v>-6.7948000000000004</v>
      </c>
      <c r="FH980" s="1">
        <f>IF(ISERROR(VLOOKUP($FA980,MOM,LOOKUPS!I$12,0)*$FB$6+VLOOKUP($FA980,STREV,LOOKUPS!I$10,0)*$FC$6+VLOOKUP($FA980,LTREV,LOOKUPS!I$9,0)*$FD$6+VLOOKUP($FA980,CFP,LOOKUPS!I$6,0)*$FE$6+VLOOKUP($FA980,EP,LOOKUPS!I$8,0)*$FF$6+VLOOKUP($FA980,BM,LOOKUPS!I$5,0)*$FG$6+VLOOKUP($FA980,DIV,LOOKUPS!I$7,0)*$FH$6++VLOOKUP($FA980,SIZE,LOOKUPS!I$11,0)*$FI$6),"",VLOOKUP($FA980,MOM,LOOKUPS!I$12,0)*$FB$6+VLOOKUP($FA980,STREV,LOOKUPS!I$10,0)*$FC$6+VLOOKUP($FA980,LTREV,LOOKUPS!I$9,0)*$FD$6+VLOOKUP($FA980,CFP,LOOKUPS!I$6,0)*$FE$6+VLOOKUP($FA980,EP,LOOKUPS!I$8,0)*$FF$6+VLOOKUP($FA980,BM,LOOKUPS!I$5,0)*$FG$6+VLOOKUP($FA980,DIV,LOOKUPS!I$7,0)*$FH$6++VLOOKUP($FA980,SIZE,LOOKUPS!I$11,0)*$FI$6)</f>
        <v>-7.3536000000000001</v>
      </c>
      <c r="FI980" s="1">
        <f>IF(ISERROR(VLOOKUP($FA980,MOM,LOOKUPS!J$12,0)*$FB$6+VLOOKUP($FA980,STREV,LOOKUPS!J$10,0)*$FC$6+VLOOKUP($FA980,LTREV,LOOKUPS!J$9,0)*$FD$6+VLOOKUP($FA980,CFP,LOOKUPS!J$6,0)*$FE$6+VLOOKUP($FA980,EP,LOOKUPS!J$8,0)*$FF$6+VLOOKUP($FA980,BM,LOOKUPS!J$5,0)*$FG$6+VLOOKUP($FA980,DIV,LOOKUPS!J$7,0)*$FH$6++VLOOKUP($FA980,SIZE,LOOKUPS!J$11,0)*$FI$6),"",VLOOKUP($FA980,MOM,LOOKUPS!J$12,0)*$FB$6+VLOOKUP($FA980,STREV,LOOKUPS!J$10,0)*$FC$6+VLOOKUP($FA980,LTREV,LOOKUPS!J$9,0)*$FD$6+VLOOKUP($FA980,CFP,LOOKUPS!J$6,0)*$FE$6+VLOOKUP($FA980,EP,LOOKUPS!J$8,0)*$FF$6+VLOOKUP($FA980,BM,LOOKUPS!J$5,0)*$FG$6+VLOOKUP($FA980,DIV,LOOKUPS!J$7,0)*$FH$6++VLOOKUP($FA980,SIZE,LOOKUPS!J$11,0)*$FI$6)</f>
        <v>-7.3811</v>
      </c>
      <c r="FJ980" s="1">
        <f>IF(ISERROR(VLOOKUP($FA980,MOM,LOOKUPS!K$12,0)*$FB$6+VLOOKUP($FA980,STREV,LOOKUPS!K$10,0)*$FC$6+VLOOKUP($FA980,LTREV,LOOKUPS!K$9,0)*$FD$6+VLOOKUP($FA980,CFP,LOOKUPS!K$6,0)*$FE$6+VLOOKUP($FA980,EP,LOOKUPS!K$8,0)*$FF$6+VLOOKUP($FA980,BM,LOOKUPS!K$5,0)*$FG$6+VLOOKUP($FA980,DIV,LOOKUPS!K$7,0)*$FH$6++VLOOKUP($FA980,SIZE,LOOKUPS!K$11,0)*$FI$6),"",VLOOKUP($FA980,MOM,LOOKUPS!K$12,0)*$FB$6+VLOOKUP($FA980,STREV,LOOKUPS!K$10,0)*$FC$6+VLOOKUP($FA980,LTREV,LOOKUPS!K$9,0)*$FD$6+VLOOKUP($FA980,CFP,LOOKUPS!K$6,0)*$FE$6+VLOOKUP($FA980,EP,LOOKUPS!K$8,0)*$FF$6+VLOOKUP($FA980,BM,LOOKUPS!K$5,0)*$FG$6+VLOOKUP($FA980,DIV,LOOKUPS!K$7,0)*$FH$6++VLOOKUP($FA980,SIZE,LOOKUPS!K$11,0)*$FI$6)</f>
        <v>-8.0188000000000006</v>
      </c>
      <c r="FK980" s="1">
        <f>IF(ISERROR(VLOOKUP($FA980,MOM,LOOKUPS!L$12,0)*$FB$6+VLOOKUP($FA980,STREV,LOOKUPS!L$10,0)*$FC$6+VLOOKUP($FA980,LTREV,LOOKUPS!L$9,0)*$FD$6+VLOOKUP($FA980,CFP,LOOKUPS!L$6,0)*$FE$6+VLOOKUP($FA980,EP,LOOKUPS!L$8,0)*$FF$6+VLOOKUP($FA980,BM,LOOKUPS!L$5,0)*$FG$6+VLOOKUP($FA980,DIV,LOOKUPS!L$7,0)*$FH$6++VLOOKUP($FA980,SIZE,LOOKUPS!L$11,0)*$FI$6),"",VLOOKUP($FA980,MOM,LOOKUPS!L$12,0)*$FB$6+VLOOKUP($FA980,STREV,LOOKUPS!L$10,0)*$FC$6+VLOOKUP($FA980,LTREV,LOOKUPS!L$9,0)*$FD$6+VLOOKUP($FA980,CFP,LOOKUPS!L$6,0)*$FE$6+VLOOKUP($FA980,EP,LOOKUPS!L$8,0)*$FF$6+VLOOKUP($FA980,BM,LOOKUPS!L$5,0)*$FG$6+VLOOKUP($FA980,DIV,LOOKUPS!L$7,0)*$FH$6++VLOOKUP($FA980,SIZE,LOOKUPS!L$11,0)*$FI$6)</f>
        <v>-10.1889</v>
      </c>
    </row>
    <row r="981" spans="1:167" x14ac:dyDescent="0.3">
      <c r="A981" s="1">
        <v>200712</v>
      </c>
      <c r="B981" s="1">
        <v>-4.3099999999999996</v>
      </c>
      <c r="C981" s="1">
        <v>-2.77</v>
      </c>
      <c r="D981" s="1">
        <v>-2.96</v>
      </c>
      <c r="E981" s="1">
        <v>-1.74</v>
      </c>
      <c r="F981" s="1">
        <v>-1.7</v>
      </c>
      <c r="G981" s="1">
        <v>-1.37</v>
      </c>
      <c r="H981" s="1">
        <v>7.0000000000000007E-2</v>
      </c>
      <c r="I981" s="1">
        <v>0.73</v>
      </c>
      <c r="J981" s="1">
        <v>0.92</v>
      </c>
      <c r="K981" s="1">
        <v>1.8</v>
      </c>
      <c r="M981" s="1">
        <v>200701</v>
      </c>
      <c r="N981" s="1">
        <v>3.31</v>
      </c>
      <c r="O981" s="1">
        <v>3.28</v>
      </c>
      <c r="P981" s="1">
        <v>2.46</v>
      </c>
      <c r="Q981" s="1">
        <v>1.91</v>
      </c>
      <c r="R981" s="1">
        <v>1.8</v>
      </c>
      <c r="S981" s="1">
        <v>1.76</v>
      </c>
      <c r="T981" s="1">
        <v>1.43</v>
      </c>
      <c r="U981" s="1">
        <v>1.54</v>
      </c>
      <c r="V981" s="1">
        <v>2.25</v>
      </c>
      <c r="W981" s="1">
        <v>2.68</v>
      </c>
      <c r="Y981" s="1">
        <v>201112</v>
      </c>
      <c r="Z981" s="1">
        <v>0.32</v>
      </c>
      <c r="AA981" s="1">
        <v>0.69</v>
      </c>
      <c r="AB981" s="1">
        <v>1.04</v>
      </c>
      <c r="AC981" s="1">
        <v>0.87</v>
      </c>
      <c r="AD981" s="1">
        <v>0.15</v>
      </c>
      <c r="AE981" s="1">
        <v>0.23</v>
      </c>
      <c r="AF981" s="1">
        <v>0.39</v>
      </c>
      <c r="AG981" s="1">
        <v>0.01</v>
      </c>
      <c r="AH981" s="1">
        <v>-0.82</v>
      </c>
      <c r="AI981" s="1">
        <v>-0.8</v>
      </c>
      <c r="CA981" s="1">
        <v>200706</v>
      </c>
      <c r="CB981" s="1">
        <v>-1.61</v>
      </c>
      <c r="CC981" s="1">
        <v>-0.81</v>
      </c>
      <c r="CD981" s="1">
        <v>-0.96</v>
      </c>
      <c r="CE981" s="1">
        <v>-0.43</v>
      </c>
      <c r="CF981" s="1">
        <v>-1.04</v>
      </c>
      <c r="CG981" s="1">
        <v>-0.49</v>
      </c>
      <c r="CH981" s="1">
        <v>-0.73</v>
      </c>
      <c r="CI981" s="1">
        <v>-1.31</v>
      </c>
      <c r="CJ981" s="1">
        <v>-0.09</v>
      </c>
      <c r="CK981" s="1">
        <v>-1.68</v>
      </c>
      <c r="CL981" s="1">
        <v>-0.21</v>
      </c>
      <c r="CM981" s="1">
        <v>-0.25</v>
      </c>
      <c r="CN981" s="1">
        <v>-0.74</v>
      </c>
      <c r="CO981" s="1">
        <v>-0.89</v>
      </c>
      <c r="CP981" s="1">
        <v>-0.54</v>
      </c>
      <c r="CQ981" s="1">
        <v>-1.55</v>
      </c>
      <c r="CR981" s="1">
        <v>-1.1100000000000001</v>
      </c>
      <c r="CS981" s="1">
        <v>-0.67</v>
      </c>
      <c r="CT981" s="1">
        <v>0.48</v>
      </c>
      <c r="CV981" s="1">
        <v>200806</v>
      </c>
      <c r="CW981" s="1">
        <v>-8.64</v>
      </c>
      <c r="CX981" s="1">
        <v>-8.84</v>
      </c>
      <c r="CY981" s="1">
        <v>-12.03</v>
      </c>
      <c r="CZ981" s="1">
        <v>-12.1</v>
      </c>
      <c r="DA981" s="1">
        <v>-8.5299999999999994</v>
      </c>
      <c r="DB981" s="1">
        <v>-9.76</v>
      </c>
      <c r="DC981" s="1">
        <v>-12.3</v>
      </c>
      <c r="DD981" s="1">
        <v>-12.68</v>
      </c>
      <c r="DE981" s="1">
        <v>-11.93</v>
      </c>
      <c r="DF981" s="1">
        <v>-9.34</v>
      </c>
      <c r="DG981" s="1">
        <v>-7.71</v>
      </c>
      <c r="DH981" s="1">
        <v>-9.41</v>
      </c>
      <c r="DI981" s="1">
        <v>-10.130000000000001</v>
      </c>
      <c r="DJ981" s="1">
        <v>-11.42</v>
      </c>
      <c r="DK981" s="1">
        <v>-13.08</v>
      </c>
      <c r="DL981" s="1">
        <v>-12.97</v>
      </c>
      <c r="DM981" s="1">
        <v>-12.43</v>
      </c>
      <c r="DN981" s="1">
        <v>-12.13</v>
      </c>
      <c r="DO981" s="1">
        <v>-11.69</v>
      </c>
      <c r="DQ981" s="1">
        <v>200706</v>
      </c>
      <c r="DR981" s="1">
        <v>-99.99</v>
      </c>
      <c r="DS981" s="1">
        <v>-0.3</v>
      </c>
      <c r="DT981" s="1">
        <v>-1.5</v>
      </c>
      <c r="DU981" s="1">
        <v>-1.72</v>
      </c>
      <c r="DV981" s="1">
        <v>-0.14000000000000001</v>
      </c>
      <c r="DW981" s="1">
        <v>-1.85</v>
      </c>
      <c r="DX981" s="1">
        <v>-1.02</v>
      </c>
      <c r="DY981" s="1">
        <v>-1.93</v>
      </c>
      <c r="DZ981" s="1">
        <v>-1.55</v>
      </c>
      <c r="EA981" s="1">
        <v>-0.08</v>
      </c>
      <c r="EB981" s="1">
        <v>-0.38</v>
      </c>
      <c r="EC981" s="1">
        <v>-1.68</v>
      </c>
      <c r="ED981" s="1">
        <v>-2.04</v>
      </c>
      <c r="EE981" s="1">
        <v>-1.29</v>
      </c>
      <c r="EF981" s="1">
        <v>-0.68</v>
      </c>
      <c r="EG981" s="1">
        <v>-1.85</v>
      </c>
      <c r="EH981" s="1">
        <v>-2.0099999999999998</v>
      </c>
      <c r="EI981" s="1">
        <v>-1.27</v>
      </c>
      <c r="EJ981" s="1">
        <v>-1.85</v>
      </c>
      <c r="EL981">
        <v>200706</v>
      </c>
      <c r="EM981">
        <v>-1.96</v>
      </c>
      <c r="EN981">
        <v>0.78</v>
      </c>
      <c r="EO981">
        <v>-1.1000000000000001</v>
      </c>
      <c r="EP981">
        <v>0.4</v>
      </c>
      <c r="ER981" s="1">
        <v>200712</v>
      </c>
      <c r="ES981" s="1">
        <v>6.54</v>
      </c>
      <c r="EU981" s="1">
        <v>200701</v>
      </c>
      <c r="EV981" s="1">
        <v>1.04</v>
      </c>
      <c r="EX981" s="1">
        <v>201112</v>
      </c>
      <c r="EY981" s="1">
        <v>1.86</v>
      </c>
      <c r="FA981" s="1">
        <v>200712</v>
      </c>
      <c r="FB981" s="1">
        <f>IF(ISERROR(VLOOKUP($FA981,MOM,LOOKUPS!C$12,0)*$FB$6+VLOOKUP($FA981,STREV,LOOKUPS!C$10,0)*$FC$6+VLOOKUP($FA981,LTREV,LOOKUPS!C$9,0)*$FD$6+VLOOKUP($FA981,CFP,LOOKUPS!C$6,0)*$FE$6+VLOOKUP($FA981,EP,LOOKUPS!C$8,0)*$FF$6+VLOOKUP($FA981,BM,LOOKUPS!C$5,0)*$FG$6+VLOOKUP($FA981,DIV,LOOKUPS!C$7,0)*$FH$6++VLOOKUP($FA981,SIZE,LOOKUPS!C$11,0)*$FI$6),"",VLOOKUP($FA981,MOM,LOOKUPS!C$12,0)*$FB$6+VLOOKUP($FA981,STREV,LOOKUPS!C$10,0)*$FC$6+VLOOKUP($FA981,LTREV,LOOKUPS!C$9,0)*$FD$6+VLOOKUP($FA981,CFP,LOOKUPS!C$6,0)*$FE$6+VLOOKUP($FA981,EP,LOOKUPS!C$8,0)*$FF$6+VLOOKUP($FA981,BM,LOOKUPS!C$5,0)*$FG$6+VLOOKUP($FA981,DIV,LOOKUPS!C$7,0)*$FH$6++VLOOKUP($FA981,SIZE,LOOKUPS!C$11,0)*$FI$6)</f>
        <v>-2.4200999999999997</v>
      </c>
      <c r="FC981" s="1">
        <f>IF(ISERROR(VLOOKUP($FA981,MOM,LOOKUPS!D$12,0)*$FB$6+VLOOKUP($FA981,STREV,LOOKUPS!D$10,0)*$FC$6+VLOOKUP($FA981,LTREV,LOOKUPS!D$9,0)*$FD$6+VLOOKUP($FA981,CFP,LOOKUPS!D$6,0)*$FE$6+VLOOKUP($FA981,EP,LOOKUPS!D$8,0)*$FF$6+VLOOKUP($FA981,BM,LOOKUPS!D$5,0)*$FG$6+VLOOKUP($FA981,DIV,LOOKUPS!D$7,0)*$FH$6++VLOOKUP($FA981,SIZE,LOOKUPS!D$11,0)*$FI$6),"",VLOOKUP($FA981,MOM,LOOKUPS!D$12,0)*$FB$6+VLOOKUP($FA981,STREV,LOOKUPS!D$10,0)*$FC$6+VLOOKUP($FA981,LTREV,LOOKUPS!D$9,0)*$FD$6+VLOOKUP($FA981,CFP,LOOKUPS!D$6,0)*$FE$6+VLOOKUP($FA981,EP,LOOKUPS!D$8,0)*$FF$6+VLOOKUP($FA981,BM,LOOKUPS!D$5,0)*$FG$6+VLOOKUP($FA981,DIV,LOOKUPS!D$7,0)*$FH$6++VLOOKUP($FA981,SIZE,LOOKUPS!D$11,0)*$FI$6)</f>
        <v>-1.4877</v>
      </c>
      <c r="FD981" s="1">
        <f>IF(ISERROR(VLOOKUP($FA981,MOM,LOOKUPS!E$12,0)*$FB$6+VLOOKUP($FA981,STREV,LOOKUPS!E$10,0)*$FC$6+VLOOKUP($FA981,LTREV,LOOKUPS!E$9,0)*$FD$6+VLOOKUP($FA981,CFP,LOOKUPS!E$6,0)*$FE$6+VLOOKUP($FA981,EP,LOOKUPS!E$8,0)*$FF$6+VLOOKUP($FA981,BM,LOOKUPS!E$5,0)*$FG$6+VLOOKUP($FA981,DIV,LOOKUPS!E$7,0)*$FH$6++VLOOKUP($FA981,SIZE,LOOKUPS!E$11,0)*$FI$6),"",VLOOKUP($FA981,MOM,LOOKUPS!E$12,0)*$FB$6+VLOOKUP($FA981,STREV,LOOKUPS!E$10,0)*$FC$6+VLOOKUP($FA981,LTREV,LOOKUPS!E$9,0)*$FD$6+VLOOKUP($FA981,CFP,LOOKUPS!E$6,0)*$FE$6+VLOOKUP($FA981,EP,LOOKUPS!E$8,0)*$FF$6+VLOOKUP($FA981,BM,LOOKUPS!E$5,0)*$FG$6+VLOOKUP($FA981,DIV,LOOKUPS!E$7,0)*$FH$6++VLOOKUP($FA981,SIZE,LOOKUPS!E$11,0)*$FI$6)</f>
        <v>-1.3525</v>
      </c>
      <c r="FE981" s="1">
        <f>IF(ISERROR(VLOOKUP($FA981,MOM,LOOKUPS!F$12,0)*$FB$6+VLOOKUP($FA981,STREV,LOOKUPS!F$10,0)*$FC$6+VLOOKUP($FA981,LTREV,LOOKUPS!F$9,0)*$FD$6+VLOOKUP($FA981,CFP,LOOKUPS!F$6,0)*$FE$6+VLOOKUP($FA981,EP,LOOKUPS!F$8,0)*$FF$6+VLOOKUP($FA981,BM,LOOKUPS!F$5,0)*$FG$6+VLOOKUP($FA981,DIV,LOOKUPS!F$7,0)*$FH$6++VLOOKUP($FA981,SIZE,LOOKUPS!F$11,0)*$FI$6),"",VLOOKUP($FA981,MOM,LOOKUPS!F$12,0)*$FB$6+VLOOKUP($FA981,STREV,LOOKUPS!F$10,0)*$FC$6+VLOOKUP($FA981,LTREV,LOOKUPS!F$9,0)*$FD$6+VLOOKUP($FA981,CFP,LOOKUPS!F$6,0)*$FE$6+VLOOKUP($FA981,EP,LOOKUPS!F$8,0)*$FF$6+VLOOKUP($FA981,BM,LOOKUPS!F$5,0)*$FG$6+VLOOKUP($FA981,DIV,LOOKUPS!F$7,0)*$FH$6++VLOOKUP($FA981,SIZE,LOOKUPS!F$11,0)*$FI$6)</f>
        <v>-0.95250000000000001</v>
      </c>
      <c r="FF981" s="1">
        <f>IF(ISERROR(VLOOKUP($FA981,MOM,LOOKUPS!G$12,0)*$FB$6+VLOOKUP($FA981,STREV,LOOKUPS!G$10,0)*$FC$6+VLOOKUP($FA981,LTREV,LOOKUPS!G$9,0)*$FD$6+VLOOKUP($FA981,CFP,LOOKUPS!G$6,0)*$FE$6+VLOOKUP($FA981,EP,LOOKUPS!G$8,0)*$FF$6+VLOOKUP($FA981,BM,LOOKUPS!G$5,0)*$FG$6+VLOOKUP($FA981,DIV,LOOKUPS!G$7,0)*$FH$6++VLOOKUP($FA981,SIZE,LOOKUPS!G$11,0)*$FI$6),"",VLOOKUP($FA981,MOM,LOOKUPS!G$12,0)*$FB$6+VLOOKUP($FA981,STREV,LOOKUPS!G$10,0)*$FC$6+VLOOKUP($FA981,LTREV,LOOKUPS!G$9,0)*$FD$6+VLOOKUP($FA981,CFP,LOOKUPS!G$6,0)*$FE$6+VLOOKUP($FA981,EP,LOOKUPS!G$8,0)*$FF$6+VLOOKUP($FA981,BM,LOOKUPS!G$5,0)*$FG$6+VLOOKUP($FA981,DIV,LOOKUPS!G$7,0)*$FH$6++VLOOKUP($FA981,SIZE,LOOKUPS!G$11,0)*$FI$6)</f>
        <v>-1.1716000000000002</v>
      </c>
      <c r="FG981" s="1">
        <f>IF(ISERROR(VLOOKUP($FA981,MOM,LOOKUPS!H$12,0)*$FB$6+VLOOKUP($FA981,STREV,LOOKUPS!H$10,0)*$FC$6+VLOOKUP($FA981,LTREV,LOOKUPS!H$9,0)*$FD$6+VLOOKUP($FA981,CFP,LOOKUPS!H$6,0)*$FE$6+VLOOKUP($FA981,EP,LOOKUPS!H$8,0)*$FF$6+VLOOKUP($FA981,BM,LOOKUPS!H$5,0)*$FG$6+VLOOKUP($FA981,DIV,LOOKUPS!H$7,0)*$FH$6++VLOOKUP($FA981,SIZE,LOOKUPS!H$11,0)*$FI$6),"",VLOOKUP($FA981,MOM,LOOKUPS!H$12,0)*$FB$6+VLOOKUP($FA981,STREV,LOOKUPS!H$10,0)*$FC$6+VLOOKUP($FA981,LTREV,LOOKUPS!H$9,0)*$FD$6+VLOOKUP($FA981,CFP,LOOKUPS!H$6,0)*$FE$6+VLOOKUP($FA981,EP,LOOKUPS!H$8,0)*$FF$6+VLOOKUP($FA981,BM,LOOKUPS!H$5,0)*$FG$6+VLOOKUP($FA981,DIV,LOOKUPS!H$7,0)*$FH$6++VLOOKUP($FA981,SIZE,LOOKUPS!H$11,0)*$FI$6)</f>
        <v>-1.4755000000000003</v>
      </c>
      <c r="FH981" s="1">
        <f>IF(ISERROR(VLOOKUP($FA981,MOM,LOOKUPS!I$12,0)*$FB$6+VLOOKUP($FA981,STREV,LOOKUPS!I$10,0)*$FC$6+VLOOKUP($FA981,LTREV,LOOKUPS!I$9,0)*$FD$6+VLOOKUP($FA981,CFP,LOOKUPS!I$6,0)*$FE$6+VLOOKUP($FA981,EP,LOOKUPS!I$8,0)*$FF$6+VLOOKUP($FA981,BM,LOOKUPS!I$5,0)*$FG$6+VLOOKUP($FA981,DIV,LOOKUPS!I$7,0)*$FH$6++VLOOKUP($FA981,SIZE,LOOKUPS!I$11,0)*$FI$6),"",VLOOKUP($FA981,MOM,LOOKUPS!I$12,0)*$FB$6+VLOOKUP($FA981,STREV,LOOKUPS!I$10,0)*$FC$6+VLOOKUP($FA981,LTREV,LOOKUPS!I$9,0)*$FD$6+VLOOKUP($FA981,CFP,LOOKUPS!I$6,0)*$FE$6+VLOOKUP($FA981,EP,LOOKUPS!I$8,0)*$FF$6+VLOOKUP($FA981,BM,LOOKUPS!I$5,0)*$FG$6+VLOOKUP($FA981,DIV,LOOKUPS!I$7,0)*$FH$6++VLOOKUP($FA981,SIZE,LOOKUPS!I$11,0)*$FI$6)</f>
        <v>-0.99570000000000003</v>
      </c>
      <c r="FI981" s="1">
        <f>IF(ISERROR(VLOOKUP($FA981,MOM,LOOKUPS!J$12,0)*$FB$6+VLOOKUP($FA981,STREV,LOOKUPS!J$10,0)*$FC$6+VLOOKUP($FA981,LTREV,LOOKUPS!J$9,0)*$FD$6+VLOOKUP($FA981,CFP,LOOKUPS!J$6,0)*$FE$6+VLOOKUP($FA981,EP,LOOKUPS!J$8,0)*$FF$6+VLOOKUP($FA981,BM,LOOKUPS!J$5,0)*$FG$6+VLOOKUP($FA981,DIV,LOOKUPS!J$7,0)*$FH$6++VLOOKUP($FA981,SIZE,LOOKUPS!J$11,0)*$FI$6),"",VLOOKUP($FA981,MOM,LOOKUPS!J$12,0)*$FB$6+VLOOKUP($FA981,STREV,LOOKUPS!J$10,0)*$FC$6+VLOOKUP($FA981,LTREV,LOOKUPS!J$9,0)*$FD$6+VLOOKUP($FA981,CFP,LOOKUPS!J$6,0)*$FE$6+VLOOKUP($FA981,EP,LOOKUPS!J$8,0)*$FF$6+VLOOKUP($FA981,BM,LOOKUPS!J$5,0)*$FG$6+VLOOKUP($FA981,DIV,LOOKUPS!J$7,0)*$FH$6++VLOOKUP($FA981,SIZE,LOOKUPS!J$11,0)*$FI$6)</f>
        <v>-0.85350000000000004</v>
      </c>
      <c r="FJ981" s="1">
        <f>IF(ISERROR(VLOOKUP($FA981,MOM,LOOKUPS!K$12,0)*$FB$6+VLOOKUP($FA981,STREV,LOOKUPS!K$10,0)*$FC$6+VLOOKUP($FA981,LTREV,LOOKUPS!K$9,0)*$FD$6+VLOOKUP($FA981,CFP,LOOKUPS!K$6,0)*$FE$6+VLOOKUP($FA981,EP,LOOKUPS!K$8,0)*$FF$6+VLOOKUP($FA981,BM,LOOKUPS!K$5,0)*$FG$6+VLOOKUP($FA981,DIV,LOOKUPS!K$7,0)*$FH$6++VLOOKUP($FA981,SIZE,LOOKUPS!K$11,0)*$FI$6),"",VLOOKUP($FA981,MOM,LOOKUPS!K$12,0)*$FB$6+VLOOKUP($FA981,STREV,LOOKUPS!K$10,0)*$FC$6+VLOOKUP($FA981,LTREV,LOOKUPS!K$9,0)*$FD$6+VLOOKUP($FA981,CFP,LOOKUPS!K$6,0)*$FE$6+VLOOKUP($FA981,EP,LOOKUPS!K$8,0)*$FF$6+VLOOKUP($FA981,BM,LOOKUPS!K$5,0)*$FG$6+VLOOKUP($FA981,DIV,LOOKUPS!K$7,0)*$FH$6++VLOOKUP($FA981,SIZE,LOOKUPS!K$11,0)*$FI$6)</f>
        <v>-1.6118000000000001</v>
      </c>
      <c r="FK981" s="1">
        <f>IF(ISERROR(VLOOKUP($FA981,MOM,LOOKUPS!L$12,0)*$FB$6+VLOOKUP($FA981,STREV,LOOKUPS!L$10,0)*$FC$6+VLOOKUP($FA981,LTREV,LOOKUPS!L$9,0)*$FD$6+VLOOKUP($FA981,CFP,LOOKUPS!L$6,0)*$FE$6+VLOOKUP($FA981,EP,LOOKUPS!L$8,0)*$FF$6+VLOOKUP($FA981,BM,LOOKUPS!L$5,0)*$FG$6+VLOOKUP($FA981,DIV,LOOKUPS!L$7,0)*$FH$6++VLOOKUP($FA981,SIZE,LOOKUPS!L$11,0)*$FI$6),"",VLOOKUP($FA981,MOM,LOOKUPS!L$12,0)*$FB$6+VLOOKUP($FA981,STREV,LOOKUPS!L$10,0)*$FC$6+VLOOKUP($FA981,LTREV,LOOKUPS!L$9,0)*$FD$6+VLOOKUP($FA981,CFP,LOOKUPS!L$6,0)*$FE$6+VLOOKUP($FA981,EP,LOOKUPS!L$8,0)*$FF$6+VLOOKUP($FA981,BM,LOOKUPS!L$5,0)*$FG$6+VLOOKUP($FA981,DIV,LOOKUPS!L$7,0)*$FH$6++VLOOKUP($FA981,SIZE,LOOKUPS!L$11,0)*$FI$6)</f>
        <v>-0.78220000000000001</v>
      </c>
    </row>
    <row r="982" spans="1:167" x14ac:dyDescent="0.3">
      <c r="A982" s="1">
        <v>200801</v>
      </c>
      <c r="B982" s="1">
        <v>0.18</v>
      </c>
      <c r="C982" s="1">
        <v>-3.18</v>
      </c>
      <c r="D982" s="1">
        <v>-4.32</v>
      </c>
      <c r="E982" s="1">
        <v>-4</v>
      </c>
      <c r="F982" s="1">
        <v>-4.6399999999999997</v>
      </c>
      <c r="G982" s="1">
        <v>-5.05</v>
      </c>
      <c r="H982" s="1">
        <v>-8.08</v>
      </c>
      <c r="I982" s="1">
        <v>-6.5</v>
      </c>
      <c r="J982" s="1">
        <v>-9.39</v>
      </c>
      <c r="K982" s="1">
        <v>-11.54</v>
      </c>
      <c r="M982" s="1">
        <v>200702</v>
      </c>
      <c r="N982" s="1">
        <v>-0.12</v>
      </c>
      <c r="O982" s="1">
        <v>-0.05</v>
      </c>
      <c r="P982" s="1">
        <v>1.1100000000000001</v>
      </c>
      <c r="Q982" s="1">
        <v>1.06</v>
      </c>
      <c r="R982" s="1">
        <v>1.37</v>
      </c>
      <c r="S982" s="1">
        <v>-0.23</v>
      </c>
      <c r="T982" s="1">
        <v>0.96</v>
      </c>
      <c r="U982" s="1">
        <v>0.33</v>
      </c>
      <c r="V982" s="1">
        <v>-0.28999999999999998</v>
      </c>
      <c r="W982" s="1">
        <v>-1.01</v>
      </c>
      <c r="Y982" s="1">
        <v>201201</v>
      </c>
      <c r="Z982" s="1">
        <v>13.88</v>
      </c>
      <c r="AA982" s="1">
        <v>10.29</v>
      </c>
      <c r="AB982" s="1">
        <v>7.46</v>
      </c>
      <c r="AC982" s="1">
        <v>6.76</v>
      </c>
      <c r="AD982" s="1">
        <v>7.41</v>
      </c>
      <c r="AE982" s="1">
        <v>6.39</v>
      </c>
      <c r="AF982" s="1">
        <v>6.54</v>
      </c>
      <c r="AG982" s="1">
        <v>5.96</v>
      </c>
      <c r="AH982" s="1">
        <v>7.8</v>
      </c>
      <c r="AI982" s="1">
        <v>9.2799999999999994</v>
      </c>
      <c r="CA982" s="1">
        <v>200707</v>
      </c>
      <c r="CB982" s="1">
        <v>-9.92</v>
      </c>
      <c r="CC982" s="1">
        <v>-4.24</v>
      </c>
      <c r="CD982" s="1">
        <v>-5.18</v>
      </c>
      <c r="CE982" s="1">
        <v>-5.35</v>
      </c>
      <c r="CF982" s="1">
        <v>-4.21</v>
      </c>
      <c r="CG982" s="1">
        <v>-4.9000000000000004</v>
      </c>
      <c r="CH982" s="1">
        <v>-4.87</v>
      </c>
      <c r="CI982" s="1">
        <v>-5.46</v>
      </c>
      <c r="CJ982" s="1">
        <v>-5.35</v>
      </c>
      <c r="CK982" s="1">
        <v>-3.75</v>
      </c>
      <c r="CL982" s="1">
        <v>-4.7699999999999996</v>
      </c>
      <c r="CM982" s="1">
        <v>-4.33</v>
      </c>
      <c r="CN982" s="1">
        <v>-5.41</v>
      </c>
      <c r="CO982" s="1">
        <v>-5.0199999999999996</v>
      </c>
      <c r="CP982" s="1">
        <v>-4.68</v>
      </c>
      <c r="CQ982" s="1">
        <v>-5.57</v>
      </c>
      <c r="CR982" s="1">
        <v>-5.34</v>
      </c>
      <c r="CS982" s="1">
        <v>-6.3</v>
      </c>
      <c r="CT982" s="1">
        <v>-4.46</v>
      </c>
      <c r="CV982" s="1">
        <v>200807</v>
      </c>
      <c r="CW982" s="1">
        <v>-0.3</v>
      </c>
      <c r="CX982" s="1">
        <v>0.08</v>
      </c>
      <c r="CY982" s="1">
        <v>2.73</v>
      </c>
      <c r="CZ982" s="1">
        <v>4.92</v>
      </c>
      <c r="DA982" s="1">
        <v>-0.06</v>
      </c>
      <c r="DB982" s="1">
        <v>0.61</v>
      </c>
      <c r="DC982" s="1">
        <v>3.52</v>
      </c>
      <c r="DD982" s="1">
        <v>3.36</v>
      </c>
      <c r="DE982" s="1">
        <v>5.44</v>
      </c>
      <c r="DF982" s="1">
        <v>-3.7</v>
      </c>
      <c r="DG982" s="1">
        <v>2.76</v>
      </c>
      <c r="DH982" s="1">
        <v>0.36</v>
      </c>
      <c r="DI982" s="1">
        <v>0.84</v>
      </c>
      <c r="DJ982" s="1">
        <v>4.34</v>
      </c>
      <c r="DK982" s="1">
        <v>2.71</v>
      </c>
      <c r="DL982" s="1">
        <v>2.99</v>
      </c>
      <c r="DM982" s="1">
        <v>3.74</v>
      </c>
      <c r="DN982" s="1">
        <v>4.4400000000000004</v>
      </c>
      <c r="DO982" s="1">
        <v>6.57</v>
      </c>
      <c r="DQ982" s="1">
        <v>200707</v>
      </c>
      <c r="DR982" s="1">
        <v>-99.99</v>
      </c>
      <c r="DS982" s="1">
        <v>-5.34</v>
      </c>
      <c r="DT982" s="1">
        <v>-5.14</v>
      </c>
      <c r="DU982" s="1">
        <v>-3.44</v>
      </c>
      <c r="DV982" s="1">
        <v>-5.17</v>
      </c>
      <c r="DW982" s="1">
        <v>-6.44</v>
      </c>
      <c r="DX982" s="1">
        <v>-4.78</v>
      </c>
      <c r="DY982" s="1">
        <v>-4.55</v>
      </c>
      <c r="DZ982" s="1">
        <v>-2.86</v>
      </c>
      <c r="EA982" s="1">
        <v>-4.63</v>
      </c>
      <c r="EB982" s="1">
        <v>-7.32</v>
      </c>
      <c r="EC982" s="1">
        <v>-6.75</v>
      </c>
      <c r="ED982" s="1">
        <v>-6.04</v>
      </c>
      <c r="EE982" s="1">
        <v>-5.03</v>
      </c>
      <c r="EF982" s="1">
        <v>-4.4800000000000004</v>
      </c>
      <c r="EG982" s="1">
        <v>-4.62</v>
      </c>
      <c r="EH982" s="1">
        <v>-4.47</v>
      </c>
      <c r="EI982" s="1">
        <v>-2.71</v>
      </c>
      <c r="EJ982" s="1">
        <v>-3.02</v>
      </c>
      <c r="EL982">
        <v>200707</v>
      </c>
      <c r="EM982">
        <v>-3.73</v>
      </c>
      <c r="EN982">
        <v>-2.4500000000000002</v>
      </c>
      <c r="EO982">
        <v>-3.55</v>
      </c>
      <c r="EP982">
        <v>0.4</v>
      </c>
      <c r="ER982" s="1">
        <v>200801</v>
      </c>
      <c r="ES982" s="1">
        <v>-7.88</v>
      </c>
      <c r="EU982" s="1">
        <v>200702</v>
      </c>
      <c r="EV982" s="1">
        <v>0.23</v>
      </c>
      <c r="EX982" s="1">
        <v>201201</v>
      </c>
      <c r="EY982" s="1">
        <v>1.49</v>
      </c>
      <c r="FA982" s="1">
        <v>200801</v>
      </c>
      <c r="FB982" s="1">
        <f>IF(ISERROR(VLOOKUP($FA982,MOM,LOOKUPS!C$12,0)*$FB$6+VLOOKUP($FA982,STREV,LOOKUPS!C$10,0)*$FC$6+VLOOKUP($FA982,LTREV,LOOKUPS!C$9,0)*$FD$6+VLOOKUP($FA982,CFP,LOOKUPS!C$6,0)*$FE$6+VLOOKUP($FA982,EP,LOOKUPS!C$8,0)*$FF$6+VLOOKUP($FA982,BM,LOOKUPS!C$5,0)*$FG$6+VLOOKUP($FA982,DIV,LOOKUPS!C$7,0)*$FH$6++VLOOKUP($FA982,SIZE,LOOKUPS!C$11,0)*$FI$6),"",VLOOKUP($FA982,MOM,LOOKUPS!C$12,0)*$FB$6+VLOOKUP($FA982,STREV,LOOKUPS!C$10,0)*$FC$6+VLOOKUP($FA982,LTREV,LOOKUPS!C$9,0)*$FD$6+VLOOKUP($FA982,CFP,LOOKUPS!C$6,0)*$FE$6+VLOOKUP($FA982,EP,LOOKUPS!C$8,0)*$FF$6+VLOOKUP($FA982,BM,LOOKUPS!C$5,0)*$FG$6+VLOOKUP($FA982,DIV,LOOKUPS!C$7,0)*$FH$6++VLOOKUP($FA982,SIZE,LOOKUPS!C$11,0)*$FI$6)</f>
        <v>-5.4077000000000002</v>
      </c>
      <c r="FC982" s="1">
        <f>IF(ISERROR(VLOOKUP($FA982,MOM,LOOKUPS!D$12,0)*$FB$6+VLOOKUP($FA982,STREV,LOOKUPS!D$10,0)*$FC$6+VLOOKUP($FA982,LTREV,LOOKUPS!D$9,0)*$FD$6+VLOOKUP($FA982,CFP,LOOKUPS!D$6,0)*$FE$6+VLOOKUP($FA982,EP,LOOKUPS!D$8,0)*$FF$6+VLOOKUP($FA982,BM,LOOKUPS!D$5,0)*$FG$6+VLOOKUP($FA982,DIV,LOOKUPS!D$7,0)*$FH$6++VLOOKUP($FA982,SIZE,LOOKUPS!D$11,0)*$FI$6),"",VLOOKUP($FA982,MOM,LOOKUPS!D$12,0)*$FB$6+VLOOKUP($FA982,STREV,LOOKUPS!D$10,0)*$FC$6+VLOOKUP($FA982,LTREV,LOOKUPS!D$9,0)*$FD$6+VLOOKUP($FA982,CFP,LOOKUPS!D$6,0)*$FE$6+VLOOKUP($FA982,EP,LOOKUPS!D$8,0)*$FF$6+VLOOKUP($FA982,BM,LOOKUPS!D$5,0)*$FG$6+VLOOKUP($FA982,DIV,LOOKUPS!D$7,0)*$FH$6++VLOOKUP($FA982,SIZE,LOOKUPS!D$11,0)*$FI$6)</f>
        <v>-6.3579000000000008</v>
      </c>
      <c r="FD982" s="1">
        <f>IF(ISERROR(VLOOKUP($FA982,MOM,LOOKUPS!E$12,0)*$FB$6+VLOOKUP($FA982,STREV,LOOKUPS!E$10,0)*$FC$6+VLOOKUP($FA982,LTREV,LOOKUPS!E$9,0)*$FD$6+VLOOKUP($FA982,CFP,LOOKUPS!E$6,0)*$FE$6+VLOOKUP($FA982,EP,LOOKUPS!E$8,0)*$FF$6+VLOOKUP($FA982,BM,LOOKUPS!E$5,0)*$FG$6+VLOOKUP($FA982,DIV,LOOKUPS!E$7,0)*$FH$6++VLOOKUP($FA982,SIZE,LOOKUPS!E$11,0)*$FI$6),"",VLOOKUP($FA982,MOM,LOOKUPS!E$12,0)*$FB$6+VLOOKUP($FA982,STREV,LOOKUPS!E$10,0)*$FC$6+VLOOKUP($FA982,LTREV,LOOKUPS!E$9,0)*$FD$6+VLOOKUP($FA982,CFP,LOOKUPS!E$6,0)*$FE$6+VLOOKUP($FA982,EP,LOOKUPS!E$8,0)*$FF$6+VLOOKUP($FA982,BM,LOOKUPS!E$5,0)*$FG$6+VLOOKUP($FA982,DIV,LOOKUPS!E$7,0)*$FH$6++VLOOKUP($FA982,SIZE,LOOKUPS!E$11,0)*$FI$6)</f>
        <v>-5.8205</v>
      </c>
      <c r="FE982" s="1">
        <f>IF(ISERROR(VLOOKUP($FA982,MOM,LOOKUPS!F$12,0)*$FB$6+VLOOKUP($FA982,STREV,LOOKUPS!F$10,0)*$FC$6+VLOOKUP($FA982,LTREV,LOOKUPS!F$9,0)*$FD$6+VLOOKUP($FA982,CFP,LOOKUPS!F$6,0)*$FE$6+VLOOKUP($FA982,EP,LOOKUPS!F$8,0)*$FF$6+VLOOKUP($FA982,BM,LOOKUPS!F$5,0)*$FG$6+VLOOKUP($FA982,DIV,LOOKUPS!F$7,0)*$FH$6++VLOOKUP($FA982,SIZE,LOOKUPS!F$11,0)*$FI$6),"",VLOOKUP($FA982,MOM,LOOKUPS!F$12,0)*$FB$6+VLOOKUP($FA982,STREV,LOOKUPS!F$10,0)*$FC$6+VLOOKUP($FA982,LTREV,LOOKUPS!F$9,0)*$FD$6+VLOOKUP($FA982,CFP,LOOKUPS!F$6,0)*$FE$6+VLOOKUP($FA982,EP,LOOKUPS!F$8,0)*$FF$6+VLOOKUP($FA982,BM,LOOKUPS!F$5,0)*$FG$6+VLOOKUP($FA982,DIV,LOOKUPS!F$7,0)*$FH$6++VLOOKUP($FA982,SIZE,LOOKUPS!F$11,0)*$FI$6)</f>
        <v>-5.6705000000000005</v>
      </c>
      <c r="FF982" s="1">
        <f>IF(ISERROR(VLOOKUP($FA982,MOM,LOOKUPS!G$12,0)*$FB$6+VLOOKUP($FA982,STREV,LOOKUPS!G$10,0)*$FC$6+VLOOKUP($FA982,LTREV,LOOKUPS!G$9,0)*$FD$6+VLOOKUP($FA982,CFP,LOOKUPS!G$6,0)*$FE$6+VLOOKUP($FA982,EP,LOOKUPS!G$8,0)*$FF$6+VLOOKUP($FA982,BM,LOOKUPS!G$5,0)*$FG$6+VLOOKUP($FA982,DIV,LOOKUPS!G$7,0)*$FH$6++VLOOKUP($FA982,SIZE,LOOKUPS!G$11,0)*$FI$6),"",VLOOKUP($FA982,MOM,LOOKUPS!G$12,0)*$FB$6+VLOOKUP($FA982,STREV,LOOKUPS!G$10,0)*$FC$6+VLOOKUP($FA982,LTREV,LOOKUPS!G$9,0)*$FD$6+VLOOKUP($FA982,CFP,LOOKUPS!G$6,0)*$FE$6+VLOOKUP($FA982,EP,LOOKUPS!G$8,0)*$FF$6+VLOOKUP($FA982,BM,LOOKUPS!G$5,0)*$FG$6+VLOOKUP($FA982,DIV,LOOKUPS!G$7,0)*$FH$6++VLOOKUP($FA982,SIZE,LOOKUPS!G$11,0)*$FI$6)</f>
        <v>-5.4236000000000004</v>
      </c>
      <c r="FG982" s="1">
        <f>IF(ISERROR(VLOOKUP($FA982,MOM,LOOKUPS!H$12,0)*$FB$6+VLOOKUP($FA982,STREV,LOOKUPS!H$10,0)*$FC$6+VLOOKUP($FA982,LTREV,LOOKUPS!H$9,0)*$FD$6+VLOOKUP($FA982,CFP,LOOKUPS!H$6,0)*$FE$6+VLOOKUP($FA982,EP,LOOKUPS!H$8,0)*$FF$6+VLOOKUP($FA982,BM,LOOKUPS!H$5,0)*$FG$6+VLOOKUP($FA982,DIV,LOOKUPS!H$7,0)*$FH$6++VLOOKUP($FA982,SIZE,LOOKUPS!H$11,0)*$FI$6),"",VLOOKUP($FA982,MOM,LOOKUPS!H$12,0)*$FB$6+VLOOKUP($FA982,STREV,LOOKUPS!H$10,0)*$FC$6+VLOOKUP($FA982,LTREV,LOOKUPS!H$9,0)*$FD$6+VLOOKUP($FA982,CFP,LOOKUPS!H$6,0)*$FE$6+VLOOKUP($FA982,EP,LOOKUPS!H$8,0)*$FF$6+VLOOKUP($FA982,BM,LOOKUPS!H$5,0)*$FG$6+VLOOKUP($FA982,DIV,LOOKUPS!H$7,0)*$FH$6++VLOOKUP($FA982,SIZE,LOOKUPS!H$11,0)*$FI$6)</f>
        <v>-4.729000000000001</v>
      </c>
      <c r="FH982" s="1">
        <f>IF(ISERROR(VLOOKUP($FA982,MOM,LOOKUPS!I$12,0)*$FB$6+VLOOKUP($FA982,STREV,LOOKUPS!I$10,0)*$FC$6+VLOOKUP($FA982,LTREV,LOOKUPS!I$9,0)*$FD$6+VLOOKUP($FA982,CFP,LOOKUPS!I$6,0)*$FE$6+VLOOKUP($FA982,EP,LOOKUPS!I$8,0)*$FF$6+VLOOKUP($FA982,BM,LOOKUPS!I$5,0)*$FG$6+VLOOKUP($FA982,DIV,LOOKUPS!I$7,0)*$FH$6++VLOOKUP($FA982,SIZE,LOOKUPS!I$11,0)*$FI$6),"",VLOOKUP($FA982,MOM,LOOKUPS!I$12,0)*$FB$6+VLOOKUP($FA982,STREV,LOOKUPS!I$10,0)*$FC$6+VLOOKUP($FA982,LTREV,LOOKUPS!I$9,0)*$FD$6+VLOOKUP($FA982,CFP,LOOKUPS!I$6,0)*$FE$6+VLOOKUP($FA982,EP,LOOKUPS!I$8,0)*$FF$6+VLOOKUP($FA982,BM,LOOKUPS!I$5,0)*$FG$6+VLOOKUP($FA982,DIV,LOOKUPS!I$7,0)*$FH$6++VLOOKUP($FA982,SIZE,LOOKUPS!I$11,0)*$FI$6)</f>
        <v>-5.2864000000000004</v>
      </c>
      <c r="FI982" s="1">
        <f>IF(ISERROR(VLOOKUP($FA982,MOM,LOOKUPS!J$12,0)*$FB$6+VLOOKUP($FA982,STREV,LOOKUPS!J$10,0)*$FC$6+VLOOKUP($FA982,LTREV,LOOKUPS!J$9,0)*$FD$6+VLOOKUP($FA982,CFP,LOOKUPS!J$6,0)*$FE$6+VLOOKUP($FA982,EP,LOOKUPS!J$8,0)*$FF$6+VLOOKUP($FA982,BM,LOOKUPS!J$5,0)*$FG$6+VLOOKUP($FA982,DIV,LOOKUPS!J$7,0)*$FH$6++VLOOKUP($FA982,SIZE,LOOKUPS!J$11,0)*$FI$6),"",VLOOKUP($FA982,MOM,LOOKUPS!J$12,0)*$FB$6+VLOOKUP($FA982,STREV,LOOKUPS!J$10,0)*$FC$6+VLOOKUP($FA982,LTREV,LOOKUPS!J$9,0)*$FD$6+VLOOKUP($FA982,CFP,LOOKUPS!J$6,0)*$FE$6+VLOOKUP($FA982,EP,LOOKUPS!J$8,0)*$FF$6+VLOOKUP($FA982,BM,LOOKUPS!J$5,0)*$FG$6+VLOOKUP($FA982,DIV,LOOKUPS!J$7,0)*$FH$6++VLOOKUP($FA982,SIZE,LOOKUPS!J$11,0)*$FI$6)</f>
        <v>-5.0297000000000001</v>
      </c>
      <c r="FJ982" s="1">
        <f>IF(ISERROR(VLOOKUP($FA982,MOM,LOOKUPS!K$12,0)*$FB$6+VLOOKUP($FA982,STREV,LOOKUPS!K$10,0)*$FC$6+VLOOKUP($FA982,LTREV,LOOKUPS!K$9,0)*$FD$6+VLOOKUP($FA982,CFP,LOOKUPS!K$6,0)*$FE$6+VLOOKUP($FA982,EP,LOOKUPS!K$8,0)*$FF$6+VLOOKUP($FA982,BM,LOOKUPS!K$5,0)*$FG$6+VLOOKUP($FA982,DIV,LOOKUPS!K$7,0)*$FH$6++VLOOKUP($FA982,SIZE,LOOKUPS!K$11,0)*$FI$6),"",VLOOKUP($FA982,MOM,LOOKUPS!K$12,0)*$FB$6+VLOOKUP($FA982,STREV,LOOKUPS!K$10,0)*$FC$6+VLOOKUP($FA982,LTREV,LOOKUPS!K$9,0)*$FD$6+VLOOKUP($FA982,CFP,LOOKUPS!K$6,0)*$FE$6+VLOOKUP($FA982,EP,LOOKUPS!K$8,0)*$FF$6+VLOOKUP($FA982,BM,LOOKUPS!K$5,0)*$FG$6+VLOOKUP($FA982,DIV,LOOKUPS!K$7,0)*$FH$6++VLOOKUP($FA982,SIZE,LOOKUPS!K$11,0)*$FI$6)</f>
        <v>-5.4165000000000001</v>
      </c>
      <c r="FK982" s="1">
        <f>IF(ISERROR(VLOOKUP($FA982,MOM,LOOKUPS!L$12,0)*$FB$6+VLOOKUP($FA982,STREV,LOOKUPS!L$10,0)*$FC$6+VLOOKUP($FA982,LTREV,LOOKUPS!L$9,0)*$FD$6+VLOOKUP($FA982,CFP,LOOKUPS!L$6,0)*$FE$6+VLOOKUP($FA982,EP,LOOKUPS!L$8,0)*$FF$6+VLOOKUP($FA982,BM,LOOKUPS!L$5,0)*$FG$6+VLOOKUP($FA982,DIV,LOOKUPS!L$7,0)*$FH$6++VLOOKUP($FA982,SIZE,LOOKUPS!L$11,0)*$FI$6),"",VLOOKUP($FA982,MOM,LOOKUPS!L$12,0)*$FB$6+VLOOKUP($FA982,STREV,LOOKUPS!L$10,0)*$FC$6+VLOOKUP($FA982,LTREV,LOOKUPS!L$9,0)*$FD$6+VLOOKUP($FA982,CFP,LOOKUPS!L$6,0)*$FE$6+VLOOKUP($FA982,EP,LOOKUPS!L$8,0)*$FF$6+VLOOKUP($FA982,BM,LOOKUPS!L$5,0)*$FG$6+VLOOKUP($FA982,DIV,LOOKUPS!L$7,0)*$FH$6++VLOOKUP($FA982,SIZE,LOOKUPS!L$11,0)*$FI$6)</f>
        <v>-4.8694999999999995</v>
      </c>
    </row>
    <row r="983" spans="1:167" x14ac:dyDescent="0.3">
      <c r="A983" s="1">
        <v>200802</v>
      </c>
      <c r="B983" s="1">
        <v>-4.66</v>
      </c>
      <c r="C983" s="1">
        <v>-4.0999999999999996</v>
      </c>
      <c r="D983" s="1">
        <v>-3.93</v>
      </c>
      <c r="E983" s="1">
        <v>-3.56</v>
      </c>
      <c r="F983" s="1">
        <v>-2.14</v>
      </c>
      <c r="G983" s="1">
        <v>-2.04</v>
      </c>
      <c r="H983" s="1">
        <v>-1.49</v>
      </c>
      <c r="I983" s="1">
        <v>-1.25</v>
      </c>
      <c r="J983" s="1">
        <v>0.01</v>
      </c>
      <c r="K983" s="1">
        <v>-0.83</v>
      </c>
      <c r="M983" s="1">
        <v>200703</v>
      </c>
      <c r="N983" s="1">
        <v>-2.12</v>
      </c>
      <c r="O983" s="1">
        <v>-1.22</v>
      </c>
      <c r="P983" s="1">
        <v>0.41</v>
      </c>
      <c r="Q983" s="1">
        <v>1.77</v>
      </c>
      <c r="R983" s="1">
        <v>0.54</v>
      </c>
      <c r="S983" s="1">
        <v>0.45</v>
      </c>
      <c r="T983" s="1">
        <v>0.36</v>
      </c>
      <c r="U983" s="1">
        <v>1.43</v>
      </c>
      <c r="V983" s="1">
        <v>1.0900000000000001</v>
      </c>
      <c r="W983" s="1">
        <v>1.83</v>
      </c>
      <c r="Y983" s="1">
        <v>201202</v>
      </c>
      <c r="Z983" s="1">
        <v>7.12</v>
      </c>
      <c r="AA983" s="1">
        <v>3.97</v>
      </c>
      <c r="AB983" s="1">
        <v>3.26</v>
      </c>
      <c r="AC983" s="1">
        <v>2.64</v>
      </c>
      <c r="AD983" s="1">
        <v>3.17</v>
      </c>
      <c r="AE983" s="1">
        <v>2.93</v>
      </c>
      <c r="AF983" s="1">
        <v>3.02</v>
      </c>
      <c r="AG983" s="1">
        <v>1.96</v>
      </c>
      <c r="AH983" s="1">
        <v>3.7</v>
      </c>
      <c r="AI983" s="1">
        <v>2.63</v>
      </c>
      <c r="CA983" s="1">
        <v>200708</v>
      </c>
      <c r="CB983" s="1">
        <v>-4.1399999999999997</v>
      </c>
      <c r="CC983" s="1">
        <v>-0.33</v>
      </c>
      <c r="CD983" s="1">
        <v>0.36</v>
      </c>
      <c r="CE983" s="1">
        <v>-2.72</v>
      </c>
      <c r="CF983" s="1">
        <v>-0.17</v>
      </c>
      <c r="CG983" s="1">
        <v>0.04</v>
      </c>
      <c r="CH983" s="1">
        <v>0.28000000000000003</v>
      </c>
      <c r="CI983" s="1">
        <v>-0.41</v>
      </c>
      <c r="CJ983" s="1">
        <v>-3.42</v>
      </c>
      <c r="CK983" s="1">
        <v>-0.02</v>
      </c>
      <c r="CL983" s="1">
        <v>-0.35</v>
      </c>
      <c r="CM983" s="1">
        <v>-0.77</v>
      </c>
      <c r="CN983" s="1">
        <v>0.76</v>
      </c>
      <c r="CO983" s="1">
        <v>0.2</v>
      </c>
      <c r="CP983" s="1">
        <v>0.38</v>
      </c>
      <c r="CQ983" s="1">
        <v>0.11</v>
      </c>
      <c r="CR983" s="1">
        <v>-0.96</v>
      </c>
      <c r="CS983" s="1">
        <v>-1.36</v>
      </c>
      <c r="CT983" s="1">
        <v>-5.34</v>
      </c>
      <c r="CV983" s="1">
        <v>200808</v>
      </c>
      <c r="CW983" s="1">
        <v>1.73</v>
      </c>
      <c r="CX983" s="1">
        <v>1.62</v>
      </c>
      <c r="CY983" s="1">
        <v>3.86</v>
      </c>
      <c r="CZ983" s="1">
        <v>4.16</v>
      </c>
      <c r="DA983" s="1">
        <v>0.35</v>
      </c>
      <c r="DB983" s="1">
        <v>4.17</v>
      </c>
      <c r="DC983" s="1">
        <v>3.91</v>
      </c>
      <c r="DD983" s="1">
        <v>2.76</v>
      </c>
      <c r="DE983" s="1">
        <v>5.12</v>
      </c>
      <c r="DF983" s="1">
        <v>-0.57999999999999996</v>
      </c>
      <c r="DG983" s="1">
        <v>1.07</v>
      </c>
      <c r="DH983" s="1">
        <v>4.0599999999999996</v>
      </c>
      <c r="DI983" s="1">
        <v>4.28</v>
      </c>
      <c r="DJ983" s="1">
        <v>4.21</v>
      </c>
      <c r="DK983" s="1">
        <v>3.61</v>
      </c>
      <c r="DL983" s="1">
        <v>3.48</v>
      </c>
      <c r="DM983" s="1">
        <v>2.0099999999999998</v>
      </c>
      <c r="DN983" s="1">
        <v>4.74</v>
      </c>
      <c r="DO983" s="1">
        <v>5.55</v>
      </c>
      <c r="DQ983" s="1">
        <v>200708</v>
      </c>
      <c r="DR983" s="1">
        <v>-99.99</v>
      </c>
      <c r="DS983" s="1">
        <v>-1.83</v>
      </c>
      <c r="DT983" s="1">
        <v>0.51</v>
      </c>
      <c r="DU983" s="1">
        <v>0.56999999999999995</v>
      </c>
      <c r="DV983" s="1">
        <v>-2.35</v>
      </c>
      <c r="DW983" s="1">
        <v>1.98</v>
      </c>
      <c r="DX983" s="1">
        <v>0.52</v>
      </c>
      <c r="DY983" s="1">
        <v>-0.23</v>
      </c>
      <c r="DZ983" s="1">
        <v>0.68</v>
      </c>
      <c r="EA983" s="1">
        <v>-3.3</v>
      </c>
      <c r="EB983" s="1">
        <v>1.42</v>
      </c>
      <c r="EC983" s="1">
        <v>2.46</v>
      </c>
      <c r="ED983" s="1">
        <v>1.37</v>
      </c>
      <c r="EE983" s="1">
        <v>1.79</v>
      </c>
      <c r="EF983" s="1">
        <v>-1.0900000000000001</v>
      </c>
      <c r="EG983" s="1">
        <v>-0.82</v>
      </c>
      <c r="EH983" s="1">
        <v>0.35</v>
      </c>
      <c r="EI983" s="1">
        <v>-0.31</v>
      </c>
      <c r="EJ983" s="1">
        <v>1.72</v>
      </c>
      <c r="EL983">
        <v>200708</v>
      </c>
      <c r="EM983">
        <v>0.92</v>
      </c>
      <c r="EN983">
        <v>-0.17</v>
      </c>
      <c r="EO983">
        <v>-1.91</v>
      </c>
      <c r="EP983">
        <v>0.42</v>
      </c>
      <c r="ER983" s="1">
        <v>200802</v>
      </c>
      <c r="ES983" s="1">
        <v>6.11</v>
      </c>
      <c r="EU983" s="1">
        <v>200703</v>
      </c>
      <c r="EV983" s="1">
        <v>-2.0299999999999998</v>
      </c>
      <c r="EX983" s="1">
        <v>201202</v>
      </c>
      <c r="EY983" s="1">
        <v>1.65</v>
      </c>
      <c r="FA983" s="1">
        <v>200802</v>
      </c>
      <c r="FB983" s="1">
        <f>IF(ISERROR(VLOOKUP($FA983,MOM,LOOKUPS!C$12,0)*$FB$6+VLOOKUP($FA983,STREV,LOOKUPS!C$10,0)*$FC$6+VLOOKUP($FA983,LTREV,LOOKUPS!C$9,0)*$FD$6+VLOOKUP($FA983,CFP,LOOKUPS!C$6,0)*$FE$6+VLOOKUP($FA983,EP,LOOKUPS!C$8,0)*$FF$6+VLOOKUP($FA983,BM,LOOKUPS!C$5,0)*$FG$6+VLOOKUP($FA983,DIV,LOOKUPS!C$7,0)*$FH$6++VLOOKUP($FA983,SIZE,LOOKUPS!C$11,0)*$FI$6),"",VLOOKUP($FA983,MOM,LOOKUPS!C$12,0)*$FB$6+VLOOKUP($FA983,STREV,LOOKUPS!C$10,0)*$FC$6+VLOOKUP($FA983,LTREV,LOOKUPS!C$9,0)*$FD$6+VLOOKUP($FA983,CFP,LOOKUPS!C$6,0)*$FE$6+VLOOKUP($FA983,EP,LOOKUPS!C$8,0)*$FF$6+VLOOKUP($FA983,BM,LOOKUPS!C$5,0)*$FG$6+VLOOKUP($FA983,DIV,LOOKUPS!C$7,0)*$FH$6++VLOOKUP($FA983,SIZE,LOOKUPS!C$11,0)*$FI$6)</f>
        <v>-5.6373000000000006</v>
      </c>
      <c r="FC983" s="1">
        <f>IF(ISERROR(VLOOKUP($FA983,MOM,LOOKUPS!D$12,0)*$FB$6+VLOOKUP($FA983,STREV,LOOKUPS!D$10,0)*$FC$6+VLOOKUP($FA983,LTREV,LOOKUPS!D$9,0)*$FD$6+VLOOKUP($FA983,CFP,LOOKUPS!D$6,0)*$FE$6+VLOOKUP($FA983,EP,LOOKUPS!D$8,0)*$FF$6+VLOOKUP($FA983,BM,LOOKUPS!D$5,0)*$FG$6+VLOOKUP($FA983,DIV,LOOKUPS!D$7,0)*$FH$6++VLOOKUP($FA983,SIZE,LOOKUPS!D$11,0)*$FI$6),"",VLOOKUP($FA983,MOM,LOOKUPS!D$12,0)*$FB$6+VLOOKUP($FA983,STREV,LOOKUPS!D$10,0)*$FC$6+VLOOKUP($FA983,LTREV,LOOKUPS!D$9,0)*$FD$6+VLOOKUP($FA983,CFP,LOOKUPS!D$6,0)*$FE$6+VLOOKUP($FA983,EP,LOOKUPS!D$8,0)*$FF$6+VLOOKUP($FA983,BM,LOOKUPS!D$5,0)*$FG$6+VLOOKUP($FA983,DIV,LOOKUPS!D$7,0)*$FH$6++VLOOKUP($FA983,SIZE,LOOKUPS!D$11,0)*$FI$6)</f>
        <v>-3.3576000000000001</v>
      </c>
      <c r="FD983" s="1">
        <f>IF(ISERROR(VLOOKUP($FA983,MOM,LOOKUPS!E$12,0)*$FB$6+VLOOKUP($FA983,STREV,LOOKUPS!E$10,0)*$FC$6+VLOOKUP($FA983,LTREV,LOOKUPS!E$9,0)*$FD$6+VLOOKUP($FA983,CFP,LOOKUPS!E$6,0)*$FE$6+VLOOKUP($FA983,EP,LOOKUPS!E$8,0)*$FF$6+VLOOKUP($FA983,BM,LOOKUPS!E$5,0)*$FG$6+VLOOKUP($FA983,DIV,LOOKUPS!E$7,0)*$FH$6++VLOOKUP($FA983,SIZE,LOOKUPS!E$11,0)*$FI$6),"",VLOOKUP($FA983,MOM,LOOKUPS!E$12,0)*$FB$6+VLOOKUP($FA983,STREV,LOOKUPS!E$10,0)*$FC$6+VLOOKUP($FA983,LTREV,LOOKUPS!E$9,0)*$FD$6+VLOOKUP($FA983,CFP,LOOKUPS!E$6,0)*$FE$6+VLOOKUP($FA983,EP,LOOKUPS!E$8,0)*$FF$6+VLOOKUP($FA983,BM,LOOKUPS!E$5,0)*$FG$6+VLOOKUP($FA983,DIV,LOOKUPS!E$7,0)*$FH$6++VLOOKUP($FA983,SIZE,LOOKUPS!E$11,0)*$FI$6)</f>
        <v>-2.7280000000000002</v>
      </c>
      <c r="FE983" s="1">
        <f>IF(ISERROR(VLOOKUP($FA983,MOM,LOOKUPS!F$12,0)*$FB$6+VLOOKUP($FA983,STREV,LOOKUPS!F$10,0)*$FC$6+VLOOKUP($FA983,LTREV,LOOKUPS!F$9,0)*$FD$6+VLOOKUP($FA983,CFP,LOOKUPS!F$6,0)*$FE$6+VLOOKUP($FA983,EP,LOOKUPS!F$8,0)*$FF$6+VLOOKUP($FA983,BM,LOOKUPS!F$5,0)*$FG$6+VLOOKUP($FA983,DIV,LOOKUPS!F$7,0)*$FH$6++VLOOKUP($FA983,SIZE,LOOKUPS!F$11,0)*$FI$6),"",VLOOKUP($FA983,MOM,LOOKUPS!F$12,0)*$FB$6+VLOOKUP($FA983,STREV,LOOKUPS!F$10,0)*$FC$6+VLOOKUP($FA983,LTREV,LOOKUPS!F$9,0)*$FD$6+VLOOKUP($FA983,CFP,LOOKUPS!F$6,0)*$FE$6+VLOOKUP($FA983,EP,LOOKUPS!F$8,0)*$FF$6+VLOOKUP($FA983,BM,LOOKUPS!F$5,0)*$FG$6+VLOOKUP($FA983,DIV,LOOKUPS!F$7,0)*$FH$6++VLOOKUP($FA983,SIZE,LOOKUPS!F$11,0)*$FI$6)</f>
        <v>-2.4649000000000001</v>
      </c>
      <c r="FF983" s="1">
        <f>IF(ISERROR(VLOOKUP($FA983,MOM,LOOKUPS!G$12,0)*$FB$6+VLOOKUP($FA983,STREV,LOOKUPS!G$10,0)*$FC$6+VLOOKUP($FA983,LTREV,LOOKUPS!G$9,0)*$FD$6+VLOOKUP($FA983,CFP,LOOKUPS!G$6,0)*$FE$6+VLOOKUP($FA983,EP,LOOKUPS!G$8,0)*$FF$6+VLOOKUP($FA983,BM,LOOKUPS!G$5,0)*$FG$6+VLOOKUP($FA983,DIV,LOOKUPS!G$7,0)*$FH$6++VLOOKUP($FA983,SIZE,LOOKUPS!G$11,0)*$FI$6),"",VLOOKUP($FA983,MOM,LOOKUPS!G$12,0)*$FB$6+VLOOKUP($FA983,STREV,LOOKUPS!G$10,0)*$FC$6+VLOOKUP($FA983,LTREV,LOOKUPS!G$9,0)*$FD$6+VLOOKUP($FA983,CFP,LOOKUPS!G$6,0)*$FE$6+VLOOKUP($FA983,EP,LOOKUPS!G$8,0)*$FF$6+VLOOKUP($FA983,BM,LOOKUPS!G$5,0)*$FG$6+VLOOKUP($FA983,DIV,LOOKUPS!G$7,0)*$FH$6++VLOOKUP($FA983,SIZE,LOOKUPS!G$11,0)*$FI$6)</f>
        <v>-3.2042000000000002</v>
      </c>
      <c r="FG983" s="1">
        <f>IF(ISERROR(VLOOKUP($FA983,MOM,LOOKUPS!H$12,0)*$FB$6+VLOOKUP($FA983,STREV,LOOKUPS!H$10,0)*$FC$6+VLOOKUP($FA983,LTREV,LOOKUPS!H$9,0)*$FD$6+VLOOKUP($FA983,CFP,LOOKUPS!H$6,0)*$FE$6+VLOOKUP($FA983,EP,LOOKUPS!H$8,0)*$FF$6+VLOOKUP($FA983,BM,LOOKUPS!H$5,0)*$FG$6+VLOOKUP($FA983,DIV,LOOKUPS!H$7,0)*$FH$6++VLOOKUP($FA983,SIZE,LOOKUPS!H$11,0)*$FI$6),"",VLOOKUP($FA983,MOM,LOOKUPS!H$12,0)*$FB$6+VLOOKUP($FA983,STREV,LOOKUPS!H$10,0)*$FC$6+VLOOKUP($FA983,LTREV,LOOKUPS!H$9,0)*$FD$6+VLOOKUP($FA983,CFP,LOOKUPS!H$6,0)*$FE$6+VLOOKUP($FA983,EP,LOOKUPS!H$8,0)*$FF$6+VLOOKUP($FA983,BM,LOOKUPS!H$5,0)*$FG$6+VLOOKUP($FA983,DIV,LOOKUPS!H$7,0)*$FH$6++VLOOKUP($FA983,SIZE,LOOKUPS!H$11,0)*$FI$6)</f>
        <v>-2.6825999999999999</v>
      </c>
      <c r="FH983" s="1">
        <f>IF(ISERROR(VLOOKUP($FA983,MOM,LOOKUPS!I$12,0)*$FB$6+VLOOKUP($FA983,STREV,LOOKUPS!I$10,0)*$FC$6+VLOOKUP($FA983,LTREV,LOOKUPS!I$9,0)*$FD$6+VLOOKUP($FA983,CFP,LOOKUPS!I$6,0)*$FE$6+VLOOKUP($FA983,EP,LOOKUPS!I$8,0)*$FF$6+VLOOKUP($FA983,BM,LOOKUPS!I$5,0)*$FG$6+VLOOKUP($FA983,DIV,LOOKUPS!I$7,0)*$FH$6++VLOOKUP($FA983,SIZE,LOOKUPS!I$11,0)*$FI$6),"",VLOOKUP($FA983,MOM,LOOKUPS!I$12,0)*$FB$6+VLOOKUP($FA983,STREV,LOOKUPS!I$10,0)*$FC$6+VLOOKUP($FA983,LTREV,LOOKUPS!I$9,0)*$FD$6+VLOOKUP($FA983,CFP,LOOKUPS!I$6,0)*$FE$6+VLOOKUP($FA983,EP,LOOKUPS!I$8,0)*$FF$6+VLOOKUP($FA983,BM,LOOKUPS!I$5,0)*$FG$6+VLOOKUP($FA983,DIV,LOOKUPS!I$7,0)*$FH$6++VLOOKUP($FA983,SIZE,LOOKUPS!I$11,0)*$FI$6)</f>
        <v>-1.3728</v>
      </c>
      <c r="FI983" s="1">
        <f>IF(ISERROR(VLOOKUP($FA983,MOM,LOOKUPS!J$12,0)*$FB$6+VLOOKUP($FA983,STREV,LOOKUPS!J$10,0)*$FC$6+VLOOKUP($FA983,LTREV,LOOKUPS!J$9,0)*$FD$6+VLOOKUP($FA983,CFP,LOOKUPS!J$6,0)*$FE$6+VLOOKUP($FA983,EP,LOOKUPS!J$8,0)*$FF$6+VLOOKUP($FA983,BM,LOOKUPS!J$5,0)*$FG$6+VLOOKUP($FA983,DIV,LOOKUPS!J$7,0)*$FH$6++VLOOKUP($FA983,SIZE,LOOKUPS!J$11,0)*$FI$6),"",VLOOKUP($FA983,MOM,LOOKUPS!J$12,0)*$FB$6+VLOOKUP($FA983,STREV,LOOKUPS!J$10,0)*$FC$6+VLOOKUP($FA983,LTREV,LOOKUPS!J$9,0)*$FD$6+VLOOKUP($FA983,CFP,LOOKUPS!J$6,0)*$FE$6+VLOOKUP($FA983,EP,LOOKUPS!J$8,0)*$FF$6+VLOOKUP($FA983,BM,LOOKUPS!J$5,0)*$FG$6+VLOOKUP($FA983,DIV,LOOKUPS!J$7,0)*$FH$6++VLOOKUP($FA983,SIZE,LOOKUPS!J$11,0)*$FI$6)</f>
        <v>-1.7305000000000001</v>
      </c>
      <c r="FJ983" s="1">
        <f>IF(ISERROR(VLOOKUP($FA983,MOM,LOOKUPS!K$12,0)*$FB$6+VLOOKUP($FA983,STREV,LOOKUPS!K$10,0)*$FC$6+VLOOKUP($FA983,LTREV,LOOKUPS!K$9,0)*$FD$6+VLOOKUP($FA983,CFP,LOOKUPS!K$6,0)*$FE$6+VLOOKUP($FA983,EP,LOOKUPS!K$8,0)*$FF$6+VLOOKUP($FA983,BM,LOOKUPS!K$5,0)*$FG$6+VLOOKUP($FA983,DIV,LOOKUPS!K$7,0)*$FH$6++VLOOKUP($FA983,SIZE,LOOKUPS!K$11,0)*$FI$6),"",VLOOKUP($FA983,MOM,LOOKUPS!K$12,0)*$FB$6+VLOOKUP($FA983,STREV,LOOKUPS!K$10,0)*$FC$6+VLOOKUP($FA983,LTREV,LOOKUPS!K$9,0)*$FD$6+VLOOKUP($FA983,CFP,LOOKUPS!K$6,0)*$FE$6+VLOOKUP($FA983,EP,LOOKUPS!K$8,0)*$FF$6+VLOOKUP($FA983,BM,LOOKUPS!K$5,0)*$FG$6+VLOOKUP($FA983,DIV,LOOKUPS!K$7,0)*$FH$6++VLOOKUP($FA983,SIZE,LOOKUPS!K$11,0)*$FI$6)</f>
        <v>-1.4611000000000003</v>
      </c>
      <c r="FK983" s="1">
        <f>IF(ISERROR(VLOOKUP($FA983,MOM,LOOKUPS!L$12,0)*$FB$6+VLOOKUP($FA983,STREV,LOOKUPS!L$10,0)*$FC$6+VLOOKUP($FA983,LTREV,LOOKUPS!L$9,0)*$FD$6+VLOOKUP($FA983,CFP,LOOKUPS!L$6,0)*$FE$6+VLOOKUP($FA983,EP,LOOKUPS!L$8,0)*$FF$6+VLOOKUP($FA983,BM,LOOKUPS!L$5,0)*$FG$6+VLOOKUP($FA983,DIV,LOOKUPS!L$7,0)*$FH$6++VLOOKUP($FA983,SIZE,LOOKUPS!L$11,0)*$FI$6),"",VLOOKUP($FA983,MOM,LOOKUPS!L$12,0)*$FB$6+VLOOKUP($FA983,STREV,LOOKUPS!L$10,0)*$FC$6+VLOOKUP($FA983,LTREV,LOOKUPS!L$9,0)*$FD$6+VLOOKUP($FA983,CFP,LOOKUPS!L$6,0)*$FE$6+VLOOKUP($FA983,EP,LOOKUPS!L$8,0)*$FF$6+VLOOKUP($FA983,BM,LOOKUPS!L$5,0)*$FG$6+VLOOKUP($FA983,DIV,LOOKUPS!L$7,0)*$FH$6++VLOOKUP($FA983,SIZE,LOOKUPS!L$11,0)*$FI$6)</f>
        <v>-1.9652999999999998</v>
      </c>
    </row>
    <row r="984" spans="1:167" x14ac:dyDescent="0.3">
      <c r="A984" s="1">
        <v>200803</v>
      </c>
      <c r="B984" s="1">
        <v>-6.51</v>
      </c>
      <c r="C984" s="1">
        <v>-3.13</v>
      </c>
      <c r="D984" s="1">
        <v>-3.08</v>
      </c>
      <c r="E984" s="1">
        <v>-0.25</v>
      </c>
      <c r="F984" s="1">
        <v>-0.88</v>
      </c>
      <c r="G984" s="1">
        <v>1.29</v>
      </c>
      <c r="H984" s="1">
        <v>-1.05</v>
      </c>
      <c r="I984" s="1">
        <v>-1.38</v>
      </c>
      <c r="J984" s="1">
        <v>-1.36</v>
      </c>
      <c r="K984" s="1">
        <v>-2.27</v>
      </c>
      <c r="M984" s="1">
        <v>200704</v>
      </c>
      <c r="N984" s="1">
        <v>2.06</v>
      </c>
      <c r="O984" s="1">
        <v>2.72</v>
      </c>
      <c r="P984" s="1">
        <v>1.33</v>
      </c>
      <c r="Q984" s="1">
        <v>1.38</v>
      </c>
      <c r="R984" s="1">
        <v>2.58</v>
      </c>
      <c r="S984" s="1">
        <v>3.02</v>
      </c>
      <c r="T984" s="1">
        <v>1.77</v>
      </c>
      <c r="U984" s="1">
        <v>3.31</v>
      </c>
      <c r="V984" s="1">
        <v>2.66</v>
      </c>
      <c r="W984" s="1">
        <v>3.22</v>
      </c>
      <c r="Y984" s="1">
        <v>201203</v>
      </c>
      <c r="Z984" s="1">
        <v>8.5399999999999991</v>
      </c>
      <c r="AA984" s="1">
        <v>4.01</v>
      </c>
      <c r="AB984" s="1">
        <v>2.87</v>
      </c>
      <c r="AC984" s="1">
        <v>3.16</v>
      </c>
      <c r="AD984" s="1">
        <v>2.4</v>
      </c>
      <c r="AE984" s="1">
        <v>2.14</v>
      </c>
      <c r="AF984" s="1">
        <v>2.85</v>
      </c>
      <c r="AG984" s="1">
        <v>1.98</v>
      </c>
      <c r="AH984" s="1">
        <v>2.12</v>
      </c>
      <c r="AI984" s="1">
        <v>0.56000000000000005</v>
      </c>
      <c r="CA984" s="1">
        <v>200709</v>
      </c>
      <c r="CB984" s="1">
        <v>0.21</v>
      </c>
      <c r="CC984" s="1">
        <v>2.85</v>
      </c>
      <c r="CD984" s="1">
        <v>1.32</v>
      </c>
      <c r="CE984" s="1">
        <v>0.16</v>
      </c>
      <c r="CF984" s="1">
        <v>2.56</v>
      </c>
      <c r="CG984" s="1">
        <v>2.59</v>
      </c>
      <c r="CH984" s="1">
        <v>1.4</v>
      </c>
      <c r="CI984" s="1">
        <v>0.94</v>
      </c>
      <c r="CJ984" s="1">
        <v>-0.17</v>
      </c>
      <c r="CK984" s="1">
        <v>2.56</v>
      </c>
      <c r="CL984" s="1">
        <v>2.56</v>
      </c>
      <c r="CM984" s="1">
        <v>3.68</v>
      </c>
      <c r="CN984" s="1">
        <v>1.61</v>
      </c>
      <c r="CO984" s="1">
        <v>1.68</v>
      </c>
      <c r="CP984" s="1">
        <v>1.07</v>
      </c>
      <c r="CQ984" s="1">
        <v>0.9</v>
      </c>
      <c r="CR984" s="1">
        <v>0.98</v>
      </c>
      <c r="CS984" s="1">
        <v>0.25</v>
      </c>
      <c r="CT984" s="1">
        <v>-0.56999999999999995</v>
      </c>
      <c r="CV984" s="1">
        <v>200809</v>
      </c>
      <c r="CW984" s="1">
        <v>-14.12</v>
      </c>
      <c r="CX984" s="1">
        <v>-11.52</v>
      </c>
      <c r="CY984" s="1">
        <v>-6.01</v>
      </c>
      <c r="CZ984" s="1">
        <v>-2.78</v>
      </c>
      <c r="DA984" s="1">
        <v>-13.29</v>
      </c>
      <c r="DB984" s="1">
        <v>-8.1300000000000008</v>
      </c>
      <c r="DC984" s="1">
        <v>-7.16</v>
      </c>
      <c r="DD984" s="1">
        <v>-2.79</v>
      </c>
      <c r="DE984" s="1">
        <v>-2.77</v>
      </c>
      <c r="DF984" s="1">
        <v>-16.489999999999998</v>
      </c>
      <c r="DG984" s="1">
        <v>-10.79</v>
      </c>
      <c r="DH984" s="1">
        <v>-8.1300000000000008</v>
      </c>
      <c r="DI984" s="1">
        <v>-8.14</v>
      </c>
      <c r="DJ984" s="1">
        <v>-8.3000000000000007</v>
      </c>
      <c r="DK984" s="1">
        <v>-6.05</v>
      </c>
      <c r="DL984" s="1">
        <v>-2.77</v>
      </c>
      <c r="DM984" s="1">
        <v>-2.81</v>
      </c>
      <c r="DN984" s="1">
        <v>-0.44</v>
      </c>
      <c r="DO984" s="1">
        <v>-5.39</v>
      </c>
      <c r="DQ984" s="1">
        <v>200709</v>
      </c>
      <c r="DR984" s="1">
        <v>-99.99</v>
      </c>
      <c r="DS984" s="1">
        <v>1.22</v>
      </c>
      <c r="DT984" s="1">
        <v>2.04</v>
      </c>
      <c r="DU984" s="1">
        <v>3.27</v>
      </c>
      <c r="DV984" s="1">
        <v>1.3</v>
      </c>
      <c r="DW984" s="1">
        <v>0.81</v>
      </c>
      <c r="DX984" s="1">
        <v>2.46</v>
      </c>
      <c r="DY984" s="1">
        <v>2.35</v>
      </c>
      <c r="DZ984" s="1">
        <v>3.82</v>
      </c>
      <c r="EA984" s="1">
        <v>1.43</v>
      </c>
      <c r="EB984" s="1">
        <v>0.81</v>
      </c>
      <c r="EC984" s="1">
        <v>0.56000000000000005</v>
      </c>
      <c r="ED984" s="1">
        <v>1.1299999999999999</v>
      </c>
      <c r="EE984" s="1">
        <v>1.98</v>
      </c>
      <c r="EF984" s="1">
        <v>3.08</v>
      </c>
      <c r="EG984" s="1">
        <v>2.42</v>
      </c>
      <c r="EH984" s="1">
        <v>2.2799999999999998</v>
      </c>
      <c r="EI984" s="1">
        <v>3.47</v>
      </c>
      <c r="EJ984" s="1">
        <v>4.1900000000000004</v>
      </c>
      <c r="EL984">
        <v>200709</v>
      </c>
      <c r="EM984">
        <v>3.22</v>
      </c>
      <c r="EN984">
        <v>-2.2200000000000002</v>
      </c>
      <c r="EO984">
        <v>-2.21</v>
      </c>
      <c r="EP984">
        <v>0.32</v>
      </c>
      <c r="ER984" s="1">
        <v>200803</v>
      </c>
      <c r="ES984" s="1">
        <v>4.0999999999999996</v>
      </c>
      <c r="EU984" s="1">
        <v>200704</v>
      </c>
      <c r="EV984" s="1">
        <v>-0.31</v>
      </c>
      <c r="EX984" s="1">
        <v>201203</v>
      </c>
      <c r="EY984" s="1">
        <v>2.64</v>
      </c>
      <c r="FA984" s="1">
        <v>200803</v>
      </c>
      <c r="FB984" s="1">
        <f>IF(ISERROR(VLOOKUP($FA984,MOM,LOOKUPS!C$12,0)*$FB$6+VLOOKUP($FA984,STREV,LOOKUPS!C$10,0)*$FC$6+VLOOKUP($FA984,LTREV,LOOKUPS!C$9,0)*$FD$6+VLOOKUP($FA984,CFP,LOOKUPS!C$6,0)*$FE$6+VLOOKUP($FA984,EP,LOOKUPS!C$8,0)*$FF$6+VLOOKUP($FA984,BM,LOOKUPS!C$5,0)*$FG$6+VLOOKUP($FA984,DIV,LOOKUPS!C$7,0)*$FH$6++VLOOKUP($FA984,SIZE,LOOKUPS!C$11,0)*$FI$6),"",VLOOKUP($FA984,MOM,LOOKUPS!C$12,0)*$FB$6+VLOOKUP($FA984,STREV,LOOKUPS!C$10,0)*$FC$6+VLOOKUP($FA984,LTREV,LOOKUPS!C$9,0)*$FD$6+VLOOKUP($FA984,CFP,LOOKUPS!C$6,0)*$FE$6+VLOOKUP($FA984,EP,LOOKUPS!C$8,0)*$FF$6+VLOOKUP($FA984,BM,LOOKUPS!C$5,0)*$FG$6+VLOOKUP($FA984,DIV,LOOKUPS!C$7,0)*$FH$6++VLOOKUP($FA984,SIZE,LOOKUPS!C$11,0)*$FI$6)</f>
        <v>-4.41</v>
      </c>
      <c r="FC984" s="1">
        <f>IF(ISERROR(VLOOKUP($FA984,MOM,LOOKUPS!D$12,0)*$FB$6+VLOOKUP($FA984,STREV,LOOKUPS!D$10,0)*$FC$6+VLOOKUP($FA984,LTREV,LOOKUPS!D$9,0)*$FD$6+VLOOKUP($FA984,CFP,LOOKUPS!D$6,0)*$FE$6+VLOOKUP($FA984,EP,LOOKUPS!D$8,0)*$FF$6+VLOOKUP($FA984,BM,LOOKUPS!D$5,0)*$FG$6+VLOOKUP($FA984,DIV,LOOKUPS!D$7,0)*$FH$6++VLOOKUP($FA984,SIZE,LOOKUPS!D$11,0)*$FI$6),"",VLOOKUP($FA984,MOM,LOOKUPS!D$12,0)*$FB$6+VLOOKUP($FA984,STREV,LOOKUPS!D$10,0)*$FC$6+VLOOKUP($FA984,LTREV,LOOKUPS!D$9,0)*$FD$6+VLOOKUP($FA984,CFP,LOOKUPS!D$6,0)*$FE$6+VLOOKUP($FA984,EP,LOOKUPS!D$8,0)*$FF$6+VLOOKUP($FA984,BM,LOOKUPS!D$5,0)*$FG$6+VLOOKUP($FA984,DIV,LOOKUPS!D$7,0)*$FH$6++VLOOKUP($FA984,SIZE,LOOKUPS!D$11,0)*$FI$6)</f>
        <v>-2.8818999999999999</v>
      </c>
      <c r="FD984" s="1">
        <f>IF(ISERROR(VLOOKUP($FA984,MOM,LOOKUPS!E$12,0)*$FB$6+VLOOKUP($FA984,STREV,LOOKUPS!E$10,0)*$FC$6+VLOOKUP($FA984,LTREV,LOOKUPS!E$9,0)*$FD$6+VLOOKUP($FA984,CFP,LOOKUPS!E$6,0)*$FE$6+VLOOKUP($FA984,EP,LOOKUPS!E$8,0)*$FF$6+VLOOKUP($FA984,BM,LOOKUPS!E$5,0)*$FG$6+VLOOKUP($FA984,DIV,LOOKUPS!E$7,0)*$FH$6++VLOOKUP($FA984,SIZE,LOOKUPS!E$11,0)*$FI$6),"",VLOOKUP($FA984,MOM,LOOKUPS!E$12,0)*$FB$6+VLOOKUP($FA984,STREV,LOOKUPS!E$10,0)*$FC$6+VLOOKUP($FA984,LTREV,LOOKUPS!E$9,0)*$FD$6+VLOOKUP($FA984,CFP,LOOKUPS!E$6,0)*$FE$6+VLOOKUP($FA984,EP,LOOKUPS!E$8,0)*$FF$6+VLOOKUP($FA984,BM,LOOKUPS!E$5,0)*$FG$6+VLOOKUP($FA984,DIV,LOOKUPS!E$7,0)*$FH$6++VLOOKUP($FA984,SIZE,LOOKUPS!E$11,0)*$FI$6)</f>
        <v>-2.8741000000000003</v>
      </c>
      <c r="FE984" s="1">
        <f>IF(ISERROR(VLOOKUP($FA984,MOM,LOOKUPS!F$12,0)*$FB$6+VLOOKUP($FA984,STREV,LOOKUPS!F$10,0)*$FC$6+VLOOKUP($FA984,LTREV,LOOKUPS!F$9,0)*$FD$6+VLOOKUP($FA984,CFP,LOOKUPS!F$6,0)*$FE$6+VLOOKUP($FA984,EP,LOOKUPS!F$8,0)*$FF$6+VLOOKUP($FA984,BM,LOOKUPS!F$5,0)*$FG$6+VLOOKUP($FA984,DIV,LOOKUPS!F$7,0)*$FH$6++VLOOKUP($FA984,SIZE,LOOKUPS!F$11,0)*$FI$6),"",VLOOKUP($FA984,MOM,LOOKUPS!F$12,0)*$FB$6+VLOOKUP($FA984,STREV,LOOKUPS!F$10,0)*$FC$6+VLOOKUP($FA984,LTREV,LOOKUPS!F$9,0)*$FD$6+VLOOKUP($FA984,CFP,LOOKUPS!F$6,0)*$FE$6+VLOOKUP($FA984,EP,LOOKUPS!F$8,0)*$FF$6+VLOOKUP($FA984,BM,LOOKUPS!F$5,0)*$FG$6+VLOOKUP($FA984,DIV,LOOKUPS!F$7,0)*$FH$6++VLOOKUP($FA984,SIZE,LOOKUPS!F$11,0)*$FI$6)</f>
        <v>-0.499</v>
      </c>
      <c r="FF984" s="1">
        <f>IF(ISERROR(VLOOKUP($FA984,MOM,LOOKUPS!G$12,0)*$FB$6+VLOOKUP($FA984,STREV,LOOKUPS!G$10,0)*$FC$6+VLOOKUP($FA984,LTREV,LOOKUPS!G$9,0)*$FD$6+VLOOKUP($FA984,CFP,LOOKUPS!G$6,0)*$FE$6+VLOOKUP($FA984,EP,LOOKUPS!G$8,0)*$FF$6+VLOOKUP($FA984,BM,LOOKUPS!G$5,0)*$FG$6+VLOOKUP($FA984,DIV,LOOKUPS!G$7,0)*$FH$6++VLOOKUP($FA984,SIZE,LOOKUPS!G$11,0)*$FI$6),"",VLOOKUP($FA984,MOM,LOOKUPS!G$12,0)*$FB$6+VLOOKUP($FA984,STREV,LOOKUPS!G$10,0)*$FC$6+VLOOKUP($FA984,LTREV,LOOKUPS!G$9,0)*$FD$6+VLOOKUP($FA984,CFP,LOOKUPS!G$6,0)*$FE$6+VLOOKUP($FA984,EP,LOOKUPS!G$8,0)*$FF$6+VLOOKUP($FA984,BM,LOOKUPS!G$5,0)*$FG$6+VLOOKUP($FA984,DIV,LOOKUPS!G$7,0)*$FH$6++VLOOKUP($FA984,SIZE,LOOKUPS!G$11,0)*$FI$6)</f>
        <v>-1.2238</v>
      </c>
      <c r="FG984" s="1">
        <f>IF(ISERROR(VLOOKUP($FA984,MOM,LOOKUPS!H$12,0)*$FB$6+VLOOKUP($FA984,STREV,LOOKUPS!H$10,0)*$FC$6+VLOOKUP($FA984,LTREV,LOOKUPS!H$9,0)*$FD$6+VLOOKUP($FA984,CFP,LOOKUPS!H$6,0)*$FE$6+VLOOKUP($FA984,EP,LOOKUPS!H$8,0)*$FF$6+VLOOKUP($FA984,BM,LOOKUPS!H$5,0)*$FG$6+VLOOKUP($FA984,DIV,LOOKUPS!H$7,0)*$FH$6++VLOOKUP($FA984,SIZE,LOOKUPS!H$11,0)*$FI$6),"",VLOOKUP($FA984,MOM,LOOKUPS!H$12,0)*$FB$6+VLOOKUP($FA984,STREV,LOOKUPS!H$10,0)*$FC$6+VLOOKUP($FA984,LTREV,LOOKUPS!H$9,0)*$FD$6+VLOOKUP($FA984,CFP,LOOKUPS!H$6,0)*$FE$6+VLOOKUP($FA984,EP,LOOKUPS!H$8,0)*$FF$6+VLOOKUP($FA984,BM,LOOKUPS!H$5,0)*$FG$6+VLOOKUP($FA984,DIV,LOOKUPS!H$7,0)*$FH$6++VLOOKUP($FA984,SIZE,LOOKUPS!H$11,0)*$FI$6)</f>
        <v>-0.95460000000000023</v>
      </c>
      <c r="FH984" s="1">
        <f>IF(ISERROR(VLOOKUP($FA984,MOM,LOOKUPS!I$12,0)*$FB$6+VLOOKUP($FA984,STREV,LOOKUPS!I$10,0)*$FC$6+VLOOKUP($FA984,LTREV,LOOKUPS!I$9,0)*$FD$6+VLOOKUP($FA984,CFP,LOOKUPS!I$6,0)*$FE$6+VLOOKUP($FA984,EP,LOOKUPS!I$8,0)*$FF$6+VLOOKUP($FA984,BM,LOOKUPS!I$5,0)*$FG$6+VLOOKUP($FA984,DIV,LOOKUPS!I$7,0)*$FH$6++VLOOKUP($FA984,SIZE,LOOKUPS!I$11,0)*$FI$6),"",VLOOKUP($FA984,MOM,LOOKUPS!I$12,0)*$FB$6+VLOOKUP($FA984,STREV,LOOKUPS!I$10,0)*$FC$6+VLOOKUP($FA984,LTREV,LOOKUPS!I$9,0)*$FD$6+VLOOKUP($FA984,CFP,LOOKUPS!I$6,0)*$FE$6+VLOOKUP($FA984,EP,LOOKUPS!I$8,0)*$FF$6+VLOOKUP($FA984,BM,LOOKUPS!I$5,0)*$FG$6+VLOOKUP($FA984,DIV,LOOKUPS!I$7,0)*$FH$6++VLOOKUP($FA984,SIZE,LOOKUPS!I$11,0)*$FI$6)</f>
        <v>-1.6356999999999999</v>
      </c>
      <c r="FI984" s="1">
        <f>IF(ISERROR(VLOOKUP($FA984,MOM,LOOKUPS!J$12,0)*$FB$6+VLOOKUP($FA984,STREV,LOOKUPS!J$10,0)*$FC$6+VLOOKUP($FA984,LTREV,LOOKUPS!J$9,0)*$FD$6+VLOOKUP($FA984,CFP,LOOKUPS!J$6,0)*$FE$6+VLOOKUP($FA984,EP,LOOKUPS!J$8,0)*$FF$6+VLOOKUP($FA984,BM,LOOKUPS!J$5,0)*$FG$6+VLOOKUP($FA984,DIV,LOOKUPS!J$7,0)*$FH$6++VLOOKUP($FA984,SIZE,LOOKUPS!J$11,0)*$FI$6),"",VLOOKUP($FA984,MOM,LOOKUPS!J$12,0)*$FB$6+VLOOKUP($FA984,STREV,LOOKUPS!J$10,0)*$FC$6+VLOOKUP($FA984,LTREV,LOOKUPS!J$9,0)*$FD$6+VLOOKUP($FA984,CFP,LOOKUPS!J$6,0)*$FE$6+VLOOKUP($FA984,EP,LOOKUPS!J$8,0)*$FF$6+VLOOKUP($FA984,BM,LOOKUPS!J$5,0)*$FG$6+VLOOKUP($FA984,DIV,LOOKUPS!J$7,0)*$FH$6++VLOOKUP($FA984,SIZE,LOOKUPS!J$11,0)*$FI$6)</f>
        <v>-2.0497000000000001</v>
      </c>
      <c r="FJ984" s="1">
        <f>IF(ISERROR(VLOOKUP($FA984,MOM,LOOKUPS!K$12,0)*$FB$6+VLOOKUP($FA984,STREV,LOOKUPS!K$10,0)*$FC$6+VLOOKUP($FA984,LTREV,LOOKUPS!K$9,0)*$FD$6+VLOOKUP($FA984,CFP,LOOKUPS!K$6,0)*$FE$6+VLOOKUP($FA984,EP,LOOKUPS!K$8,0)*$FF$6+VLOOKUP($FA984,BM,LOOKUPS!K$5,0)*$FG$6+VLOOKUP($FA984,DIV,LOOKUPS!K$7,0)*$FH$6++VLOOKUP($FA984,SIZE,LOOKUPS!K$11,0)*$FI$6),"",VLOOKUP($FA984,MOM,LOOKUPS!K$12,0)*$FB$6+VLOOKUP($FA984,STREV,LOOKUPS!K$10,0)*$FC$6+VLOOKUP($FA984,LTREV,LOOKUPS!K$9,0)*$FD$6+VLOOKUP($FA984,CFP,LOOKUPS!K$6,0)*$FE$6+VLOOKUP($FA984,EP,LOOKUPS!K$8,0)*$FF$6+VLOOKUP($FA984,BM,LOOKUPS!K$5,0)*$FG$6+VLOOKUP($FA984,DIV,LOOKUPS!K$7,0)*$FH$6++VLOOKUP($FA984,SIZE,LOOKUPS!K$11,0)*$FI$6)</f>
        <v>-2.1153000000000004</v>
      </c>
      <c r="FK984" s="1">
        <f>IF(ISERROR(VLOOKUP($FA984,MOM,LOOKUPS!L$12,0)*$FB$6+VLOOKUP($FA984,STREV,LOOKUPS!L$10,0)*$FC$6+VLOOKUP($FA984,LTREV,LOOKUPS!L$9,0)*$FD$6+VLOOKUP($FA984,CFP,LOOKUPS!L$6,0)*$FE$6+VLOOKUP($FA984,EP,LOOKUPS!L$8,0)*$FF$6+VLOOKUP($FA984,BM,LOOKUPS!L$5,0)*$FG$6+VLOOKUP($FA984,DIV,LOOKUPS!L$7,0)*$FH$6++VLOOKUP($FA984,SIZE,LOOKUPS!L$11,0)*$FI$6),"",VLOOKUP($FA984,MOM,LOOKUPS!L$12,0)*$FB$6+VLOOKUP($FA984,STREV,LOOKUPS!L$10,0)*$FC$6+VLOOKUP($FA984,LTREV,LOOKUPS!L$9,0)*$FD$6+VLOOKUP($FA984,CFP,LOOKUPS!L$6,0)*$FE$6+VLOOKUP($FA984,EP,LOOKUPS!L$8,0)*$FF$6+VLOOKUP($FA984,BM,LOOKUPS!L$5,0)*$FG$6+VLOOKUP($FA984,DIV,LOOKUPS!L$7,0)*$FH$6++VLOOKUP($FA984,SIZE,LOOKUPS!L$11,0)*$FI$6)</f>
        <v>-3.1586000000000003</v>
      </c>
    </row>
    <row r="985" spans="1:167" x14ac:dyDescent="0.3">
      <c r="A985" s="1">
        <v>200804</v>
      </c>
      <c r="B985" s="1">
        <v>-0.42</v>
      </c>
      <c r="C985" s="1">
        <v>2.56</v>
      </c>
      <c r="D985" s="1">
        <v>1.51</v>
      </c>
      <c r="E985" s="1">
        <v>3.11</v>
      </c>
      <c r="F985" s="1">
        <v>2.74</v>
      </c>
      <c r="G985" s="1">
        <v>2.66</v>
      </c>
      <c r="H985" s="1">
        <v>2.52</v>
      </c>
      <c r="I985" s="1">
        <v>2.48</v>
      </c>
      <c r="J985" s="1">
        <v>3.32</v>
      </c>
      <c r="K985" s="1">
        <v>6.19</v>
      </c>
      <c r="M985" s="1">
        <v>200705</v>
      </c>
      <c r="N985" s="1">
        <v>1.07</v>
      </c>
      <c r="O985" s="1">
        <v>2.91</v>
      </c>
      <c r="P985" s="1">
        <v>2.78</v>
      </c>
      <c r="Q985" s="1">
        <v>1.35</v>
      </c>
      <c r="R985" s="1">
        <v>2.87</v>
      </c>
      <c r="S985" s="1">
        <v>2.34</v>
      </c>
      <c r="T985" s="1">
        <v>4.07</v>
      </c>
      <c r="U985" s="1">
        <v>3.14</v>
      </c>
      <c r="V985" s="1">
        <v>3.95</v>
      </c>
      <c r="W985" s="1">
        <v>1.88</v>
      </c>
      <c r="Y985" s="1">
        <v>201204</v>
      </c>
      <c r="Z985" s="1">
        <v>-0.66</v>
      </c>
      <c r="AA985" s="1">
        <v>-1.65</v>
      </c>
      <c r="AB985" s="1">
        <v>-1.75</v>
      </c>
      <c r="AC985" s="1">
        <v>-1.82</v>
      </c>
      <c r="AD985" s="1">
        <v>-0.39</v>
      </c>
      <c r="AE985" s="1">
        <v>-1.1200000000000001</v>
      </c>
      <c r="AF985" s="1">
        <v>-1.1299999999999999</v>
      </c>
      <c r="AG985" s="1">
        <v>-1.78</v>
      </c>
      <c r="AH985" s="1">
        <v>-1.05</v>
      </c>
      <c r="AI985" s="1">
        <v>-0.57999999999999996</v>
      </c>
      <c r="CA985" s="1">
        <v>200710</v>
      </c>
      <c r="CB985" s="1">
        <v>0.02</v>
      </c>
      <c r="CC985" s="1">
        <v>2.91</v>
      </c>
      <c r="CD985" s="1">
        <v>0.74</v>
      </c>
      <c r="CE985" s="1">
        <v>-0.74</v>
      </c>
      <c r="CF985" s="1">
        <v>3.03</v>
      </c>
      <c r="CG985" s="1">
        <v>2.36</v>
      </c>
      <c r="CH985" s="1">
        <v>0.43</v>
      </c>
      <c r="CI985" s="1">
        <v>0.34</v>
      </c>
      <c r="CJ985" s="1">
        <v>-1.33</v>
      </c>
      <c r="CK985" s="1">
        <v>1.67</v>
      </c>
      <c r="CL985" s="1">
        <v>4.72</v>
      </c>
      <c r="CM985" s="1">
        <v>2.57</v>
      </c>
      <c r="CN985" s="1">
        <v>2.17</v>
      </c>
      <c r="CO985" s="1">
        <v>0.48</v>
      </c>
      <c r="CP985" s="1">
        <v>0.36</v>
      </c>
      <c r="CQ985" s="1">
        <v>-0.04</v>
      </c>
      <c r="CR985" s="1">
        <v>0.73</v>
      </c>
      <c r="CS985" s="1">
        <v>-2.02</v>
      </c>
      <c r="CT985" s="1">
        <v>-0.68</v>
      </c>
      <c r="CV985" s="1">
        <v>200810</v>
      </c>
      <c r="CW985" s="1">
        <v>-23.51</v>
      </c>
      <c r="CX985" s="1">
        <v>-21.31</v>
      </c>
      <c r="CY985" s="1">
        <v>-18.07</v>
      </c>
      <c r="CZ985" s="1">
        <v>-15.46</v>
      </c>
      <c r="DA985" s="1">
        <v>-21.77</v>
      </c>
      <c r="DB985" s="1">
        <v>-19.600000000000001</v>
      </c>
      <c r="DC985" s="1">
        <v>-18.100000000000001</v>
      </c>
      <c r="DD985" s="1">
        <v>-15.32</v>
      </c>
      <c r="DE985" s="1">
        <v>-16.54</v>
      </c>
      <c r="DF985" s="1">
        <v>-24.38</v>
      </c>
      <c r="DG985" s="1">
        <v>-19.760000000000002</v>
      </c>
      <c r="DH985" s="1">
        <v>-20.420000000000002</v>
      </c>
      <c r="DI985" s="1">
        <v>-18.84</v>
      </c>
      <c r="DJ985" s="1">
        <v>-20.079999999999998</v>
      </c>
      <c r="DK985" s="1">
        <v>-16.190000000000001</v>
      </c>
      <c r="DL985" s="1">
        <v>-17.47</v>
      </c>
      <c r="DM985" s="1">
        <v>-13.07</v>
      </c>
      <c r="DN985" s="1">
        <v>-15.09</v>
      </c>
      <c r="DO985" s="1">
        <v>-18.190000000000001</v>
      </c>
      <c r="DQ985" s="1">
        <v>200710</v>
      </c>
      <c r="DR985" s="1">
        <v>-99.99</v>
      </c>
      <c r="DS985" s="1">
        <v>0.56999999999999995</v>
      </c>
      <c r="DT985" s="1">
        <v>2.16</v>
      </c>
      <c r="DU985" s="1">
        <v>1.83</v>
      </c>
      <c r="DV985" s="1">
        <v>0.41</v>
      </c>
      <c r="DW985" s="1">
        <v>2.13</v>
      </c>
      <c r="DX985" s="1">
        <v>2.36</v>
      </c>
      <c r="DY985" s="1">
        <v>1.35</v>
      </c>
      <c r="DZ985" s="1">
        <v>2.0099999999999998</v>
      </c>
      <c r="EA985" s="1">
        <v>0.16</v>
      </c>
      <c r="EB985" s="1">
        <v>1.41</v>
      </c>
      <c r="EC985" s="1">
        <v>1.84</v>
      </c>
      <c r="ED985" s="1">
        <v>2.5099999999999998</v>
      </c>
      <c r="EE985" s="1">
        <v>2.4500000000000002</v>
      </c>
      <c r="EF985" s="1">
        <v>2.2400000000000002</v>
      </c>
      <c r="EG985" s="1">
        <v>1.19</v>
      </c>
      <c r="EH985" s="1">
        <v>1.5</v>
      </c>
      <c r="EI985" s="1">
        <v>1.88</v>
      </c>
      <c r="EJ985" s="1">
        <v>2.15</v>
      </c>
      <c r="EL985">
        <v>200710</v>
      </c>
      <c r="EM985">
        <v>1.8</v>
      </c>
      <c r="EN985">
        <v>0.25</v>
      </c>
      <c r="EO985">
        <v>-2.91</v>
      </c>
      <c r="EP985">
        <v>0.32</v>
      </c>
      <c r="ER985" s="1">
        <v>200804</v>
      </c>
      <c r="ES985" s="1">
        <v>-0.33</v>
      </c>
      <c r="EU985" s="1">
        <v>200705</v>
      </c>
      <c r="EV985" s="1">
        <v>-1.1499999999999999</v>
      </c>
      <c r="EX985" s="1">
        <v>201204</v>
      </c>
      <c r="EY985" s="1">
        <v>-1.79</v>
      </c>
      <c r="FA985" s="1">
        <v>200804</v>
      </c>
      <c r="FB985" s="1">
        <f>IF(ISERROR(VLOOKUP($FA985,MOM,LOOKUPS!C$12,0)*$FB$6+VLOOKUP($FA985,STREV,LOOKUPS!C$10,0)*$FC$6+VLOOKUP($FA985,LTREV,LOOKUPS!C$9,0)*$FD$6+VLOOKUP($FA985,CFP,LOOKUPS!C$6,0)*$FE$6+VLOOKUP($FA985,EP,LOOKUPS!C$8,0)*$FF$6+VLOOKUP($FA985,BM,LOOKUPS!C$5,0)*$FG$6+VLOOKUP($FA985,DIV,LOOKUPS!C$7,0)*$FH$6++VLOOKUP($FA985,SIZE,LOOKUPS!C$11,0)*$FI$6),"",VLOOKUP($FA985,MOM,LOOKUPS!C$12,0)*$FB$6+VLOOKUP($FA985,STREV,LOOKUPS!C$10,0)*$FC$6+VLOOKUP($FA985,LTREV,LOOKUPS!C$9,0)*$FD$6+VLOOKUP($FA985,CFP,LOOKUPS!C$6,0)*$FE$6+VLOOKUP($FA985,EP,LOOKUPS!C$8,0)*$FF$6+VLOOKUP($FA985,BM,LOOKUPS!C$5,0)*$FG$6+VLOOKUP($FA985,DIV,LOOKUPS!C$7,0)*$FH$6++VLOOKUP($FA985,SIZE,LOOKUPS!C$11,0)*$FI$6)</f>
        <v>1.0719000000000001</v>
      </c>
      <c r="FC985" s="1">
        <f>IF(ISERROR(VLOOKUP($FA985,MOM,LOOKUPS!D$12,0)*$FB$6+VLOOKUP($FA985,STREV,LOOKUPS!D$10,0)*$FC$6+VLOOKUP($FA985,LTREV,LOOKUPS!D$9,0)*$FD$6+VLOOKUP($FA985,CFP,LOOKUPS!D$6,0)*$FE$6+VLOOKUP($FA985,EP,LOOKUPS!D$8,0)*$FF$6+VLOOKUP($FA985,BM,LOOKUPS!D$5,0)*$FG$6+VLOOKUP($FA985,DIV,LOOKUPS!D$7,0)*$FH$6++VLOOKUP($FA985,SIZE,LOOKUPS!D$11,0)*$FI$6),"",VLOOKUP($FA985,MOM,LOOKUPS!D$12,0)*$FB$6+VLOOKUP($FA985,STREV,LOOKUPS!D$10,0)*$FC$6+VLOOKUP($FA985,LTREV,LOOKUPS!D$9,0)*$FD$6+VLOOKUP($FA985,CFP,LOOKUPS!D$6,0)*$FE$6+VLOOKUP($FA985,EP,LOOKUPS!D$8,0)*$FF$6+VLOOKUP($FA985,BM,LOOKUPS!D$5,0)*$FG$6+VLOOKUP($FA985,DIV,LOOKUPS!D$7,0)*$FH$6++VLOOKUP($FA985,SIZE,LOOKUPS!D$11,0)*$FI$6)</f>
        <v>2.7530000000000001</v>
      </c>
      <c r="FD985" s="1">
        <f>IF(ISERROR(VLOOKUP($FA985,MOM,LOOKUPS!E$12,0)*$FB$6+VLOOKUP($FA985,STREV,LOOKUPS!E$10,0)*$FC$6+VLOOKUP($FA985,LTREV,LOOKUPS!E$9,0)*$FD$6+VLOOKUP($FA985,CFP,LOOKUPS!E$6,0)*$FE$6+VLOOKUP($FA985,EP,LOOKUPS!E$8,0)*$FF$6+VLOOKUP($FA985,BM,LOOKUPS!E$5,0)*$FG$6+VLOOKUP($FA985,DIV,LOOKUPS!E$7,0)*$FH$6++VLOOKUP($FA985,SIZE,LOOKUPS!E$11,0)*$FI$6),"",VLOOKUP($FA985,MOM,LOOKUPS!E$12,0)*$FB$6+VLOOKUP($FA985,STREV,LOOKUPS!E$10,0)*$FC$6+VLOOKUP($FA985,LTREV,LOOKUPS!E$9,0)*$FD$6+VLOOKUP($FA985,CFP,LOOKUPS!E$6,0)*$FE$6+VLOOKUP($FA985,EP,LOOKUPS!E$8,0)*$FF$6+VLOOKUP($FA985,BM,LOOKUPS!E$5,0)*$FG$6+VLOOKUP($FA985,DIV,LOOKUPS!E$7,0)*$FH$6++VLOOKUP($FA985,SIZE,LOOKUPS!E$11,0)*$FI$6)</f>
        <v>2.9867999999999997</v>
      </c>
      <c r="FE985" s="1">
        <f>IF(ISERROR(VLOOKUP($FA985,MOM,LOOKUPS!F$12,0)*$FB$6+VLOOKUP($FA985,STREV,LOOKUPS!F$10,0)*$FC$6+VLOOKUP($FA985,LTREV,LOOKUPS!F$9,0)*$FD$6+VLOOKUP($FA985,CFP,LOOKUPS!F$6,0)*$FE$6+VLOOKUP($FA985,EP,LOOKUPS!F$8,0)*$FF$6+VLOOKUP($FA985,BM,LOOKUPS!F$5,0)*$FG$6+VLOOKUP($FA985,DIV,LOOKUPS!F$7,0)*$FH$6++VLOOKUP($FA985,SIZE,LOOKUPS!F$11,0)*$FI$6),"",VLOOKUP($FA985,MOM,LOOKUPS!F$12,0)*$FB$6+VLOOKUP($FA985,STREV,LOOKUPS!F$10,0)*$FC$6+VLOOKUP($FA985,LTREV,LOOKUPS!F$9,0)*$FD$6+VLOOKUP($FA985,CFP,LOOKUPS!F$6,0)*$FE$6+VLOOKUP($FA985,EP,LOOKUPS!F$8,0)*$FF$6+VLOOKUP($FA985,BM,LOOKUPS!F$5,0)*$FG$6+VLOOKUP($FA985,DIV,LOOKUPS!F$7,0)*$FH$6++VLOOKUP($FA985,SIZE,LOOKUPS!F$11,0)*$FI$6)</f>
        <v>2.6334999999999997</v>
      </c>
      <c r="FF985" s="1">
        <f>IF(ISERROR(VLOOKUP($FA985,MOM,LOOKUPS!G$12,0)*$FB$6+VLOOKUP($FA985,STREV,LOOKUPS!G$10,0)*$FC$6+VLOOKUP($FA985,LTREV,LOOKUPS!G$9,0)*$FD$6+VLOOKUP($FA985,CFP,LOOKUPS!G$6,0)*$FE$6+VLOOKUP($FA985,EP,LOOKUPS!G$8,0)*$FF$6+VLOOKUP($FA985,BM,LOOKUPS!G$5,0)*$FG$6+VLOOKUP($FA985,DIV,LOOKUPS!G$7,0)*$FH$6++VLOOKUP($FA985,SIZE,LOOKUPS!G$11,0)*$FI$6),"",VLOOKUP($FA985,MOM,LOOKUPS!G$12,0)*$FB$6+VLOOKUP($FA985,STREV,LOOKUPS!G$10,0)*$FC$6+VLOOKUP($FA985,LTREV,LOOKUPS!G$9,0)*$FD$6+VLOOKUP($FA985,CFP,LOOKUPS!G$6,0)*$FE$6+VLOOKUP($FA985,EP,LOOKUPS!G$8,0)*$FF$6+VLOOKUP($FA985,BM,LOOKUPS!G$5,0)*$FG$6+VLOOKUP($FA985,DIV,LOOKUPS!G$7,0)*$FH$6++VLOOKUP($FA985,SIZE,LOOKUPS!G$11,0)*$FI$6)</f>
        <v>2.2818000000000005</v>
      </c>
      <c r="FG985" s="1">
        <f>IF(ISERROR(VLOOKUP($FA985,MOM,LOOKUPS!H$12,0)*$FB$6+VLOOKUP($FA985,STREV,LOOKUPS!H$10,0)*$FC$6+VLOOKUP($FA985,LTREV,LOOKUPS!H$9,0)*$FD$6+VLOOKUP($FA985,CFP,LOOKUPS!H$6,0)*$FE$6+VLOOKUP($FA985,EP,LOOKUPS!H$8,0)*$FF$6+VLOOKUP($FA985,BM,LOOKUPS!H$5,0)*$FG$6+VLOOKUP($FA985,DIV,LOOKUPS!H$7,0)*$FH$6++VLOOKUP($FA985,SIZE,LOOKUPS!H$11,0)*$FI$6),"",VLOOKUP($FA985,MOM,LOOKUPS!H$12,0)*$FB$6+VLOOKUP($FA985,STREV,LOOKUPS!H$10,0)*$FC$6+VLOOKUP($FA985,LTREV,LOOKUPS!H$9,0)*$FD$6+VLOOKUP($FA985,CFP,LOOKUPS!H$6,0)*$FE$6+VLOOKUP($FA985,EP,LOOKUPS!H$8,0)*$FF$6+VLOOKUP($FA985,BM,LOOKUPS!H$5,0)*$FG$6+VLOOKUP($FA985,DIV,LOOKUPS!H$7,0)*$FH$6++VLOOKUP($FA985,SIZE,LOOKUPS!H$11,0)*$FI$6)</f>
        <v>2.9355000000000002</v>
      </c>
      <c r="FH985" s="1">
        <f>IF(ISERROR(VLOOKUP($FA985,MOM,LOOKUPS!I$12,0)*$FB$6+VLOOKUP($FA985,STREV,LOOKUPS!I$10,0)*$FC$6+VLOOKUP($FA985,LTREV,LOOKUPS!I$9,0)*$FD$6+VLOOKUP($FA985,CFP,LOOKUPS!I$6,0)*$FE$6+VLOOKUP($FA985,EP,LOOKUPS!I$8,0)*$FF$6+VLOOKUP($FA985,BM,LOOKUPS!I$5,0)*$FG$6+VLOOKUP($FA985,DIV,LOOKUPS!I$7,0)*$FH$6++VLOOKUP($FA985,SIZE,LOOKUPS!I$11,0)*$FI$6),"",VLOOKUP($FA985,MOM,LOOKUPS!I$12,0)*$FB$6+VLOOKUP($FA985,STREV,LOOKUPS!I$10,0)*$FC$6+VLOOKUP($FA985,LTREV,LOOKUPS!I$9,0)*$FD$6+VLOOKUP($FA985,CFP,LOOKUPS!I$6,0)*$FE$6+VLOOKUP($FA985,EP,LOOKUPS!I$8,0)*$FF$6+VLOOKUP($FA985,BM,LOOKUPS!I$5,0)*$FG$6+VLOOKUP($FA985,DIV,LOOKUPS!I$7,0)*$FH$6++VLOOKUP($FA985,SIZE,LOOKUPS!I$11,0)*$FI$6)</f>
        <v>2.3016000000000001</v>
      </c>
      <c r="FI985" s="1">
        <f>IF(ISERROR(VLOOKUP($FA985,MOM,LOOKUPS!J$12,0)*$FB$6+VLOOKUP($FA985,STREV,LOOKUPS!J$10,0)*$FC$6+VLOOKUP($FA985,LTREV,LOOKUPS!J$9,0)*$FD$6+VLOOKUP($FA985,CFP,LOOKUPS!J$6,0)*$FE$6+VLOOKUP($FA985,EP,LOOKUPS!J$8,0)*$FF$6+VLOOKUP($FA985,BM,LOOKUPS!J$5,0)*$FG$6+VLOOKUP($FA985,DIV,LOOKUPS!J$7,0)*$FH$6++VLOOKUP($FA985,SIZE,LOOKUPS!J$11,0)*$FI$6),"",VLOOKUP($FA985,MOM,LOOKUPS!J$12,0)*$FB$6+VLOOKUP($FA985,STREV,LOOKUPS!J$10,0)*$FC$6+VLOOKUP($FA985,LTREV,LOOKUPS!J$9,0)*$FD$6+VLOOKUP($FA985,CFP,LOOKUPS!J$6,0)*$FE$6+VLOOKUP($FA985,EP,LOOKUPS!J$8,0)*$FF$6+VLOOKUP($FA985,BM,LOOKUPS!J$5,0)*$FG$6+VLOOKUP($FA985,DIV,LOOKUPS!J$7,0)*$FH$6++VLOOKUP($FA985,SIZE,LOOKUPS!J$11,0)*$FI$6)</f>
        <v>2.0306000000000002</v>
      </c>
      <c r="FJ985" s="1">
        <f>IF(ISERROR(VLOOKUP($FA985,MOM,LOOKUPS!K$12,0)*$FB$6+VLOOKUP($FA985,STREV,LOOKUPS!K$10,0)*$FC$6+VLOOKUP($FA985,LTREV,LOOKUPS!K$9,0)*$FD$6+VLOOKUP($FA985,CFP,LOOKUPS!K$6,0)*$FE$6+VLOOKUP($FA985,EP,LOOKUPS!K$8,0)*$FF$6+VLOOKUP($FA985,BM,LOOKUPS!K$5,0)*$FG$6+VLOOKUP($FA985,DIV,LOOKUPS!K$7,0)*$FH$6++VLOOKUP($FA985,SIZE,LOOKUPS!K$11,0)*$FI$6),"",VLOOKUP($FA985,MOM,LOOKUPS!K$12,0)*$FB$6+VLOOKUP($FA985,STREV,LOOKUPS!K$10,0)*$FC$6+VLOOKUP($FA985,LTREV,LOOKUPS!K$9,0)*$FD$6+VLOOKUP($FA985,CFP,LOOKUPS!K$6,0)*$FE$6+VLOOKUP($FA985,EP,LOOKUPS!K$8,0)*$FF$6+VLOOKUP($FA985,BM,LOOKUPS!K$5,0)*$FG$6+VLOOKUP($FA985,DIV,LOOKUPS!K$7,0)*$FH$6++VLOOKUP($FA985,SIZE,LOOKUPS!K$11,0)*$FI$6)</f>
        <v>2.3220000000000001</v>
      </c>
      <c r="FK985" s="1">
        <f>IF(ISERROR(VLOOKUP($FA985,MOM,LOOKUPS!L$12,0)*$FB$6+VLOOKUP($FA985,STREV,LOOKUPS!L$10,0)*$FC$6+VLOOKUP($FA985,LTREV,LOOKUPS!L$9,0)*$FD$6+VLOOKUP($FA985,CFP,LOOKUPS!L$6,0)*$FE$6+VLOOKUP($FA985,EP,LOOKUPS!L$8,0)*$FF$6+VLOOKUP($FA985,BM,LOOKUPS!L$5,0)*$FG$6+VLOOKUP($FA985,DIV,LOOKUPS!L$7,0)*$FH$6++VLOOKUP($FA985,SIZE,LOOKUPS!L$11,0)*$FI$6),"",VLOOKUP($FA985,MOM,LOOKUPS!L$12,0)*$FB$6+VLOOKUP($FA985,STREV,LOOKUPS!L$10,0)*$FC$6+VLOOKUP($FA985,LTREV,LOOKUPS!L$9,0)*$FD$6+VLOOKUP($FA985,CFP,LOOKUPS!L$6,0)*$FE$6+VLOOKUP($FA985,EP,LOOKUPS!L$8,0)*$FF$6+VLOOKUP($FA985,BM,LOOKUPS!L$5,0)*$FG$6+VLOOKUP($FA985,DIV,LOOKUPS!L$7,0)*$FH$6++VLOOKUP($FA985,SIZE,LOOKUPS!L$11,0)*$FI$6)</f>
        <v>3.4193000000000002</v>
      </c>
    </row>
    <row r="986" spans="1:167" x14ac:dyDescent="0.3">
      <c r="A986" s="1">
        <v>200805</v>
      </c>
      <c r="B986" s="1">
        <v>3.24</v>
      </c>
      <c r="C986" s="1">
        <v>2.14</v>
      </c>
      <c r="D986" s="1">
        <v>3.19</v>
      </c>
      <c r="E986" s="1">
        <v>2.4500000000000002</v>
      </c>
      <c r="F986" s="1">
        <v>4.18</v>
      </c>
      <c r="G986" s="1">
        <v>4.41</v>
      </c>
      <c r="H986" s="1">
        <v>2.69</v>
      </c>
      <c r="I986" s="1">
        <v>2.46</v>
      </c>
      <c r="J986" s="1">
        <v>3.11</v>
      </c>
      <c r="K986" s="1">
        <v>6.95</v>
      </c>
      <c r="M986" s="1">
        <v>200706</v>
      </c>
      <c r="N986" s="1">
        <v>-0.54</v>
      </c>
      <c r="O986" s="1">
        <v>-0.93</v>
      </c>
      <c r="P986" s="1">
        <v>-1.32</v>
      </c>
      <c r="Q986" s="1">
        <v>-1.1000000000000001</v>
      </c>
      <c r="R986" s="1">
        <v>-0.99</v>
      </c>
      <c r="S986" s="1">
        <v>-1.45</v>
      </c>
      <c r="T986" s="1">
        <v>-0.31</v>
      </c>
      <c r="U986" s="1">
        <v>-0.79</v>
      </c>
      <c r="V986" s="1">
        <v>-0.35</v>
      </c>
      <c r="W986" s="1">
        <v>0.78</v>
      </c>
      <c r="Y986" s="1">
        <v>201205</v>
      </c>
      <c r="Z986" s="1">
        <v>-7.34</v>
      </c>
      <c r="AA986" s="1">
        <v>-5.73</v>
      </c>
      <c r="AB986" s="1">
        <v>-5.79</v>
      </c>
      <c r="AC986" s="1">
        <v>-7.02</v>
      </c>
      <c r="AD986" s="1">
        <v>-7.07</v>
      </c>
      <c r="AE986" s="1">
        <v>-5.91</v>
      </c>
      <c r="AF986" s="1">
        <v>-5.89</v>
      </c>
      <c r="AG986" s="1">
        <v>-6.41</v>
      </c>
      <c r="AH986" s="1">
        <v>-6.78</v>
      </c>
      <c r="AI986" s="1">
        <v>-8.56</v>
      </c>
      <c r="CA986" s="1">
        <v>200711</v>
      </c>
      <c r="CB986" s="1">
        <v>-12.93</v>
      </c>
      <c r="CC986" s="1">
        <v>-8</v>
      </c>
      <c r="CD986" s="1">
        <v>-7.82</v>
      </c>
      <c r="CE986" s="1">
        <v>-8.77</v>
      </c>
      <c r="CF986" s="1">
        <v>-8.23</v>
      </c>
      <c r="CG986" s="1">
        <v>-7.57</v>
      </c>
      <c r="CH986" s="1">
        <v>-8.08</v>
      </c>
      <c r="CI986" s="1">
        <v>-7.76</v>
      </c>
      <c r="CJ986" s="1">
        <v>-9.02</v>
      </c>
      <c r="CK986" s="1">
        <v>-8.56</v>
      </c>
      <c r="CL986" s="1">
        <v>-7.82</v>
      </c>
      <c r="CM986" s="1">
        <v>-7.37</v>
      </c>
      <c r="CN986" s="1">
        <v>-7.74</v>
      </c>
      <c r="CO986" s="1">
        <v>-7.36</v>
      </c>
      <c r="CP986" s="1">
        <v>-8.92</v>
      </c>
      <c r="CQ986" s="1">
        <v>-7.38</v>
      </c>
      <c r="CR986" s="1">
        <v>-8.15</v>
      </c>
      <c r="CS986" s="1">
        <v>-7.9</v>
      </c>
      <c r="CT986" s="1">
        <v>-10.08</v>
      </c>
      <c r="CV986" s="1">
        <v>200811</v>
      </c>
      <c r="CW986" s="1">
        <v>-15.73</v>
      </c>
      <c r="CX986" s="1">
        <v>-10.210000000000001</v>
      </c>
      <c r="CY986" s="1">
        <v>-10.1</v>
      </c>
      <c r="CZ986" s="1">
        <v>-13.86</v>
      </c>
      <c r="DA986" s="1">
        <v>-10.67</v>
      </c>
      <c r="DB986" s="1">
        <v>-10.28</v>
      </c>
      <c r="DC986" s="1">
        <v>-10.15</v>
      </c>
      <c r="DD986" s="1">
        <v>-10.38</v>
      </c>
      <c r="DE986" s="1">
        <v>-14.88</v>
      </c>
      <c r="DF986" s="1">
        <v>-14.25</v>
      </c>
      <c r="DG986" s="1">
        <v>-7.94</v>
      </c>
      <c r="DH986" s="1">
        <v>-9.32</v>
      </c>
      <c r="DI986" s="1">
        <v>-11.15</v>
      </c>
      <c r="DJ986" s="1">
        <v>-10.89</v>
      </c>
      <c r="DK986" s="1">
        <v>-9.44</v>
      </c>
      <c r="DL986" s="1">
        <v>-9.25</v>
      </c>
      <c r="DM986" s="1">
        <v>-11.58</v>
      </c>
      <c r="DN986" s="1">
        <v>-12.38</v>
      </c>
      <c r="DO986" s="1">
        <v>-17.739999999999998</v>
      </c>
      <c r="DQ986" s="1">
        <v>200711</v>
      </c>
      <c r="DR986" s="1">
        <v>-99.99</v>
      </c>
      <c r="DS986" s="1">
        <v>-9.4600000000000009</v>
      </c>
      <c r="DT986" s="1">
        <v>-6.39</v>
      </c>
      <c r="DU986" s="1">
        <v>-4.6399999999999997</v>
      </c>
      <c r="DV986" s="1">
        <v>-9.64</v>
      </c>
      <c r="DW986" s="1">
        <v>-7.74</v>
      </c>
      <c r="DX986" s="1">
        <v>-6.19</v>
      </c>
      <c r="DY986" s="1">
        <v>-5.46</v>
      </c>
      <c r="DZ986" s="1">
        <v>-4.09</v>
      </c>
      <c r="EA986" s="1">
        <v>-9.75</v>
      </c>
      <c r="EB986" s="1">
        <v>-9.1999999999999993</v>
      </c>
      <c r="EC986" s="1">
        <v>-8.02</v>
      </c>
      <c r="ED986" s="1">
        <v>-7.38</v>
      </c>
      <c r="EE986" s="1">
        <v>-6.1</v>
      </c>
      <c r="EF986" s="1">
        <v>-6.3</v>
      </c>
      <c r="EG986" s="1">
        <v>-5.29</v>
      </c>
      <c r="EH986" s="1">
        <v>-5.63</v>
      </c>
      <c r="EI986" s="1">
        <v>-4.1399999999999997</v>
      </c>
      <c r="EJ986" s="1">
        <v>-4.04</v>
      </c>
      <c r="EL986">
        <v>200711</v>
      </c>
      <c r="EM986">
        <v>-4.83</v>
      </c>
      <c r="EN986">
        <v>-2.8</v>
      </c>
      <c r="EO986">
        <v>-1</v>
      </c>
      <c r="EP986">
        <v>0.34</v>
      </c>
      <c r="ER986" s="1">
        <v>200805</v>
      </c>
      <c r="ES986" s="1">
        <v>3.21</v>
      </c>
      <c r="EU986" s="1">
        <v>200706</v>
      </c>
      <c r="EV986" s="1">
        <v>-0.84</v>
      </c>
      <c r="EX986" s="1">
        <v>201205</v>
      </c>
      <c r="EY986" s="1">
        <v>-1.81</v>
      </c>
      <c r="FA986" s="1">
        <v>200805</v>
      </c>
      <c r="FB986" s="1">
        <f>IF(ISERROR(VLOOKUP($FA986,MOM,LOOKUPS!C$12,0)*$FB$6+VLOOKUP($FA986,STREV,LOOKUPS!C$10,0)*$FC$6+VLOOKUP($FA986,LTREV,LOOKUPS!C$9,0)*$FD$6+VLOOKUP($FA986,CFP,LOOKUPS!C$6,0)*$FE$6+VLOOKUP($FA986,EP,LOOKUPS!C$8,0)*$FF$6+VLOOKUP($FA986,BM,LOOKUPS!C$5,0)*$FG$6+VLOOKUP($FA986,DIV,LOOKUPS!C$7,0)*$FH$6++VLOOKUP($FA986,SIZE,LOOKUPS!C$11,0)*$FI$6),"",VLOOKUP($FA986,MOM,LOOKUPS!C$12,0)*$FB$6+VLOOKUP($FA986,STREV,LOOKUPS!C$10,0)*$FC$6+VLOOKUP($FA986,LTREV,LOOKUPS!C$9,0)*$FD$6+VLOOKUP($FA986,CFP,LOOKUPS!C$6,0)*$FE$6+VLOOKUP($FA986,EP,LOOKUPS!C$8,0)*$FF$6+VLOOKUP($FA986,BM,LOOKUPS!C$5,0)*$FG$6+VLOOKUP($FA986,DIV,LOOKUPS!C$7,0)*$FH$6++VLOOKUP($FA986,SIZE,LOOKUPS!C$11,0)*$FI$6)</f>
        <v>4.694</v>
      </c>
      <c r="FC986" s="1">
        <f>IF(ISERROR(VLOOKUP($FA986,MOM,LOOKUPS!D$12,0)*$FB$6+VLOOKUP($FA986,STREV,LOOKUPS!D$10,0)*$FC$6+VLOOKUP($FA986,LTREV,LOOKUPS!D$9,0)*$FD$6+VLOOKUP($FA986,CFP,LOOKUPS!D$6,0)*$FE$6+VLOOKUP($FA986,EP,LOOKUPS!D$8,0)*$FF$6+VLOOKUP($FA986,BM,LOOKUPS!D$5,0)*$FG$6+VLOOKUP($FA986,DIV,LOOKUPS!D$7,0)*$FH$6++VLOOKUP($FA986,SIZE,LOOKUPS!D$11,0)*$FI$6),"",VLOOKUP($FA986,MOM,LOOKUPS!D$12,0)*$FB$6+VLOOKUP($FA986,STREV,LOOKUPS!D$10,0)*$FC$6+VLOOKUP($FA986,LTREV,LOOKUPS!D$9,0)*$FD$6+VLOOKUP($FA986,CFP,LOOKUPS!D$6,0)*$FE$6+VLOOKUP($FA986,EP,LOOKUPS!D$8,0)*$FF$6+VLOOKUP($FA986,BM,LOOKUPS!D$5,0)*$FG$6+VLOOKUP($FA986,DIV,LOOKUPS!D$7,0)*$FH$6++VLOOKUP($FA986,SIZE,LOOKUPS!D$11,0)*$FI$6)</f>
        <v>4.4101999999999997</v>
      </c>
      <c r="FD986" s="1">
        <f>IF(ISERROR(VLOOKUP($FA986,MOM,LOOKUPS!E$12,0)*$FB$6+VLOOKUP($FA986,STREV,LOOKUPS!E$10,0)*$FC$6+VLOOKUP($FA986,LTREV,LOOKUPS!E$9,0)*$FD$6+VLOOKUP($FA986,CFP,LOOKUPS!E$6,0)*$FE$6+VLOOKUP($FA986,EP,LOOKUPS!E$8,0)*$FF$6+VLOOKUP($FA986,BM,LOOKUPS!E$5,0)*$FG$6+VLOOKUP($FA986,DIV,LOOKUPS!E$7,0)*$FH$6++VLOOKUP($FA986,SIZE,LOOKUPS!E$11,0)*$FI$6),"",VLOOKUP($FA986,MOM,LOOKUPS!E$12,0)*$FB$6+VLOOKUP($FA986,STREV,LOOKUPS!E$10,0)*$FC$6+VLOOKUP($FA986,LTREV,LOOKUPS!E$9,0)*$FD$6+VLOOKUP($FA986,CFP,LOOKUPS!E$6,0)*$FE$6+VLOOKUP($FA986,EP,LOOKUPS!E$8,0)*$FF$6+VLOOKUP($FA986,BM,LOOKUPS!E$5,0)*$FG$6+VLOOKUP($FA986,DIV,LOOKUPS!E$7,0)*$FH$6++VLOOKUP($FA986,SIZE,LOOKUPS!E$11,0)*$FI$6)</f>
        <v>4.1242999999999999</v>
      </c>
      <c r="FE986" s="1">
        <f>IF(ISERROR(VLOOKUP($FA986,MOM,LOOKUPS!F$12,0)*$FB$6+VLOOKUP($FA986,STREV,LOOKUPS!F$10,0)*$FC$6+VLOOKUP($FA986,LTREV,LOOKUPS!F$9,0)*$FD$6+VLOOKUP($FA986,CFP,LOOKUPS!F$6,0)*$FE$6+VLOOKUP($FA986,EP,LOOKUPS!F$8,0)*$FF$6+VLOOKUP($FA986,BM,LOOKUPS!F$5,0)*$FG$6+VLOOKUP($FA986,DIV,LOOKUPS!F$7,0)*$FH$6++VLOOKUP($FA986,SIZE,LOOKUPS!F$11,0)*$FI$6),"",VLOOKUP($FA986,MOM,LOOKUPS!F$12,0)*$FB$6+VLOOKUP($FA986,STREV,LOOKUPS!F$10,0)*$FC$6+VLOOKUP($FA986,LTREV,LOOKUPS!F$9,0)*$FD$6+VLOOKUP($FA986,CFP,LOOKUPS!F$6,0)*$FE$6+VLOOKUP($FA986,EP,LOOKUPS!F$8,0)*$FF$6+VLOOKUP($FA986,BM,LOOKUPS!F$5,0)*$FG$6+VLOOKUP($FA986,DIV,LOOKUPS!F$7,0)*$FH$6++VLOOKUP($FA986,SIZE,LOOKUPS!F$11,0)*$FI$6)</f>
        <v>3.0973000000000002</v>
      </c>
      <c r="FF986" s="1">
        <f>IF(ISERROR(VLOOKUP($FA986,MOM,LOOKUPS!G$12,0)*$FB$6+VLOOKUP($FA986,STREV,LOOKUPS!G$10,0)*$FC$6+VLOOKUP($FA986,LTREV,LOOKUPS!G$9,0)*$FD$6+VLOOKUP($FA986,CFP,LOOKUPS!G$6,0)*$FE$6+VLOOKUP($FA986,EP,LOOKUPS!G$8,0)*$FF$6+VLOOKUP($FA986,BM,LOOKUPS!G$5,0)*$FG$6+VLOOKUP($FA986,DIV,LOOKUPS!G$7,0)*$FH$6++VLOOKUP($FA986,SIZE,LOOKUPS!G$11,0)*$FI$6),"",VLOOKUP($FA986,MOM,LOOKUPS!G$12,0)*$FB$6+VLOOKUP($FA986,STREV,LOOKUPS!G$10,0)*$FC$6+VLOOKUP($FA986,LTREV,LOOKUPS!G$9,0)*$FD$6+VLOOKUP($FA986,CFP,LOOKUPS!G$6,0)*$FE$6+VLOOKUP($FA986,EP,LOOKUPS!G$8,0)*$FF$6+VLOOKUP($FA986,BM,LOOKUPS!G$5,0)*$FG$6+VLOOKUP($FA986,DIV,LOOKUPS!G$7,0)*$FH$6++VLOOKUP($FA986,SIZE,LOOKUPS!G$11,0)*$FI$6)</f>
        <v>4.2841000000000005</v>
      </c>
      <c r="FG986" s="1">
        <f>IF(ISERROR(VLOOKUP($FA986,MOM,LOOKUPS!H$12,0)*$FB$6+VLOOKUP($FA986,STREV,LOOKUPS!H$10,0)*$FC$6+VLOOKUP($FA986,LTREV,LOOKUPS!H$9,0)*$FD$6+VLOOKUP($FA986,CFP,LOOKUPS!H$6,0)*$FE$6+VLOOKUP($FA986,EP,LOOKUPS!H$8,0)*$FF$6+VLOOKUP($FA986,BM,LOOKUPS!H$5,0)*$FG$6+VLOOKUP($FA986,DIV,LOOKUPS!H$7,0)*$FH$6++VLOOKUP($FA986,SIZE,LOOKUPS!H$11,0)*$FI$6),"",VLOOKUP($FA986,MOM,LOOKUPS!H$12,0)*$FB$6+VLOOKUP($FA986,STREV,LOOKUPS!H$10,0)*$FC$6+VLOOKUP($FA986,LTREV,LOOKUPS!H$9,0)*$FD$6+VLOOKUP($FA986,CFP,LOOKUPS!H$6,0)*$FE$6+VLOOKUP($FA986,EP,LOOKUPS!H$8,0)*$FF$6+VLOOKUP($FA986,BM,LOOKUPS!H$5,0)*$FG$6+VLOOKUP($FA986,DIV,LOOKUPS!H$7,0)*$FH$6++VLOOKUP($FA986,SIZE,LOOKUPS!H$11,0)*$FI$6)</f>
        <v>3.7298999999999998</v>
      </c>
      <c r="FH986" s="1">
        <f>IF(ISERROR(VLOOKUP($FA986,MOM,LOOKUPS!I$12,0)*$FB$6+VLOOKUP($FA986,STREV,LOOKUPS!I$10,0)*$FC$6+VLOOKUP($FA986,LTREV,LOOKUPS!I$9,0)*$FD$6+VLOOKUP($FA986,CFP,LOOKUPS!I$6,0)*$FE$6+VLOOKUP($FA986,EP,LOOKUPS!I$8,0)*$FF$6+VLOOKUP($FA986,BM,LOOKUPS!I$5,0)*$FG$6+VLOOKUP($FA986,DIV,LOOKUPS!I$7,0)*$FH$6++VLOOKUP($FA986,SIZE,LOOKUPS!I$11,0)*$FI$6),"",VLOOKUP($FA986,MOM,LOOKUPS!I$12,0)*$FB$6+VLOOKUP($FA986,STREV,LOOKUPS!I$10,0)*$FC$6+VLOOKUP($FA986,LTREV,LOOKUPS!I$9,0)*$FD$6+VLOOKUP($FA986,CFP,LOOKUPS!I$6,0)*$FE$6+VLOOKUP($FA986,EP,LOOKUPS!I$8,0)*$FF$6+VLOOKUP($FA986,BM,LOOKUPS!I$5,0)*$FG$6+VLOOKUP($FA986,DIV,LOOKUPS!I$7,0)*$FH$6++VLOOKUP($FA986,SIZE,LOOKUPS!I$11,0)*$FI$6)</f>
        <v>3.0461</v>
      </c>
      <c r="FI986" s="1">
        <f>IF(ISERROR(VLOOKUP($FA986,MOM,LOOKUPS!J$12,0)*$FB$6+VLOOKUP($FA986,STREV,LOOKUPS!J$10,0)*$FC$6+VLOOKUP($FA986,LTREV,LOOKUPS!J$9,0)*$FD$6+VLOOKUP($FA986,CFP,LOOKUPS!J$6,0)*$FE$6+VLOOKUP($FA986,EP,LOOKUPS!J$8,0)*$FF$6+VLOOKUP($FA986,BM,LOOKUPS!J$5,0)*$FG$6+VLOOKUP($FA986,DIV,LOOKUPS!J$7,0)*$FH$6++VLOOKUP($FA986,SIZE,LOOKUPS!J$11,0)*$FI$6),"",VLOOKUP($FA986,MOM,LOOKUPS!J$12,0)*$FB$6+VLOOKUP($FA986,STREV,LOOKUPS!J$10,0)*$FC$6+VLOOKUP($FA986,LTREV,LOOKUPS!J$9,0)*$FD$6+VLOOKUP($FA986,CFP,LOOKUPS!J$6,0)*$FE$6+VLOOKUP($FA986,EP,LOOKUPS!J$8,0)*$FF$6+VLOOKUP($FA986,BM,LOOKUPS!J$5,0)*$FG$6+VLOOKUP($FA986,DIV,LOOKUPS!J$7,0)*$FH$6++VLOOKUP($FA986,SIZE,LOOKUPS!J$11,0)*$FI$6)</f>
        <v>2.2121</v>
      </c>
      <c r="FJ986" s="1">
        <f>IF(ISERROR(VLOOKUP($FA986,MOM,LOOKUPS!K$12,0)*$FB$6+VLOOKUP($FA986,STREV,LOOKUPS!K$10,0)*$FC$6+VLOOKUP($FA986,LTREV,LOOKUPS!K$9,0)*$FD$6+VLOOKUP($FA986,CFP,LOOKUPS!K$6,0)*$FE$6+VLOOKUP($FA986,EP,LOOKUPS!K$8,0)*$FF$6+VLOOKUP($FA986,BM,LOOKUPS!K$5,0)*$FG$6+VLOOKUP($FA986,DIV,LOOKUPS!K$7,0)*$FH$6++VLOOKUP($FA986,SIZE,LOOKUPS!K$11,0)*$FI$6),"",VLOOKUP($FA986,MOM,LOOKUPS!K$12,0)*$FB$6+VLOOKUP($FA986,STREV,LOOKUPS!K$10,0)*$FC$6+VLOOKUP($FA986,LTREV,LOOKUPS!K$9,0)*$FD$6+VLOOKUP($FA986,CFP,LOOKUPS!K$6,0)*$FE$6+VLOOKUP($FA986,EP,LOOKUPS!K$8,0)*$FF$6+VLOOKUP($FA986,BM,LOOKUPS!K$5,0)*$FG$6+VLOOKUP($FA986,DIV,LOOKUPS!K$7,0)*$FH$6++VLOOKUP($FA986,SIZE,LOOKUPS!K$11,0)*$FI$6)</f>
        <v>2.3917999999999999</v>
      </c>
      <c r="FK986" s="1">
        <f>IF(ISERROR(VLOOKUP($FA986,MOM,LOOKUPS!L$12,0)*$FB$6+VLOOKUP($FA986,STREV,LOOKUPS!L$10,0)*$FC$6+VLOOKUP($FA986,LTREV,LOOKUPS!L$9,0)*$FD$6+VLOOKUP($FA986,CFP,LOOKUPS!L$6,0)*$FE$6+VLOOKUP($FA986,EP,LOOKUPS!L$8,0)*$FF$6+VLOOKUP($FA986,BM,LOOKUPS!L$5,0)*$FG$6+VLOOKUP($FA986,DIV,LOOKUPS!L$7,0)*$FH$6++VLOOKUP($FA986,SIZE,LOOKUPS!L$11,0)*$FI$6),"",VLOOKUP($FA986,MOM,LOOKUPS!L$12,0)*$FB$6+VLOOKUP($FA986,STREV,LOOKUPS!L$10,0)*$FC$6+VLOOKUP($FA986,LTREV,LOOKUPS!L$9,0)*$FD$6+VLOOKUP($FA986,CFP,LOOKUPS!L$6,0)*$FE$6+VLOOKUP($FA986,EP,LOOKUPS!L$8,0)*$FF$6+VLOOKUP($FA986,BM,LOOKUPS!L$5,0)*$FG$6+VLOOKUP($FA986,DIV,LOOKUPS!L$7,0)*$FH$6++VLOOKUP($FA986,SIZE,LOOKUPS!L$11,0)*$FI$6)</f>
        <v>3.399</v>
      </c>
    </row>
    <row r="987" spans="1:167" x14ac:dyDescent="0.3">
      <c r="A987" s="1">
        <v>200806</v>
      </c>
      <c r="B987" s="1">
        <v>-13.79</v>
      </c>
      <c r="C987" s="1">
        <v>-12.3</v>
      </c>
      <c r="D987" s="1">
        <v>-12.76</v>
      </c>
      <c r="E987" s="1">
        <v>-10.029999999999999</v>
      </c>
      <c r="F987" s="1">
        <v>-9.1999999999999993</v>
      </c>
      <c r="G987" s="1">
        <v>-8.34</v>
      </c>
      <c r="H987" s="1">
        <v>-7.88</v>
      </c>
      <c r="I987" s="1">
        <v>-6.54</v>
      </c>
      <c r="J987" s="1">
        <v>-4.53</v>
      </c>
      <c r="K987" s="1">
        <v>-1.79</v>
      </c>
      <c r="M987" s="1">
        <v>200707</v>
      </c>
      <c r="N987" s="1">
        <v>-7.87</v>
      </c>
      <c r="O987" s="1">
        <v>-5.97</v>
      </c>
      <c r="P987" s="1">
        <v>-6.97</v>
      </c>
      <c r="Q987" s="1">
        <v>-5.34</v>
      </c>
      <c r="R987" s="1">
        <v>-4.91</v>
      </c>
      <c r="S987" s="1">
        <v>-4.74</v>
      </c>
      <c r="T987" s="1">
        <v>-3.56</v>
      </c>
      <c r="U987" s="1">
        <v>-4.3</v>
      </c>
      <c r="V987" s="1">
        <v>-3.64</v>
      </c>
      <c r="W987" s="1">
        <v>-3.76</v>
      </c>
      <c r="Y987" s="1">
        <v>201206</v>
      </c>
      <c r="Z987" s="1">
        <v>2.91</v>
      </c>
      <c r="AA987" s="1">
        <v>3.97</v>
      </c>
      <c r="AB987" s="1">
        <v>4.3</v>
      </c>
      <c r="AC987" s="1">
        <v>4.42</v>
      </c>
      <c r="AD987" s="1">
        <v>4.26</v>
      </c>
      <c r="AE987" s="1">
        <v>4.03</v>
      </c>
      <c r="AF987" s="1">
        <v>4.2</v>
      </c>
      <c r="AG987" s="1">
        <v>4.3899999999999997</v>
      </c>
      <c r="AH987" s="1">
        <v>4.07</v>
      </c>
      <c r="AI987" s="1">
        <v>2.98</v>
      </c>
      <c r="CA987" s="1">
        <v>200712</v>
      </c>
      <c r="CB987" s="1">
        <v>-3.01</v>
      </c>
      <c r="CC987" s="1">
        <v>-0.96</v>
      </c>
      <c r="CD987" s="1">
        <v>-1.18</v>
      </c>
      <c r="CE987" s="1">
        <v>-2.37</v>
      </c>
      <c r="CF987" s="1">
        <v>-1.21</v>
      </c>
      <c r="CG987" s="1">
        <v>-0.24</v>
      </c>
      <c r="CH987" s="1">
        <v>-1.47</v>
      </c>
      <c r="CI987" s="1">
        <v>-1.55</v>
      </c>
      <c r="CJ987" s="1">
        <v>-2.71</v>
      </c>
      <c r="CK987" s="1">
        <v>-1.44</v>
      </c>
      <c r="CL987" s="1">
        <v>-0.93</v>
      </c>
      <c r="CM987" s="1">
        <v>-0.28000000000000003</v>
      </c>
      <c r="CN987" s="1">
        <v>-0.21</v>
      </c>
      <c r="CO987" s="1">
        <v>-1</v>
      </c>
      <c r="CP987" s="1">
        <v>-2.02</v>
      </c>
      <c r="CQ987" s="1">
        <v>-1.56</v>
      </c>
      <c r="CR987" s="1">
        <v>-1.53</v>
      </c>
      <c r="CS987" s="1">
        <v>-2.78</v>
      </c>
      <c r="CT987" s="1">
        <v>-2.65</v>
      </c>
      <c r="CV987" s="1">
        <v>200812</v>
      </c>
      <c r="CW987" s="1">
        <v>3.34</v>
      </c>
      <c r="CX987" s="1">
        <v>3.76</v>
      </c>
      <c r="CY987" s="1">
        <v>4.37</v>
      </c>
      <c r="CZ987" s="1">
        <v>0.17</v>
      </c>
      <c r="DA987" s="1">
        <v>4.28</v>
      </c>
      <c r="DB987" s="1">
        <v>4.4800000000000004</v>
      </c>
      <c r="DC987" s="1">
        <v>5.25</v>
      </c>
      <c r="DD987" s="1">
        <v>0.94</v>
      </c>
      <c r="DE987" s="1">
        <v>0.28000000000000003</v>
      </c>
      <c r="DF987" s="1">
        <v>2.2599999999999998</v>
      </c>
      <c r="DG987" s="1">
        <v>5.82</v>
      </c>
      <c r="DH987" s="1">
        <v>2.74</v>
      </c>
      <c r="DI987" s="1">
        <v>6.05</v>
      </c>
      <c r="DJ987" s="1">
        <v>7.52</v>
      </c>
      <c r="DK987" s="1">
        <v>3.06</v>
      </c>
      <c r="DL987" s="1">
        <v>1.87</v>
      </c>
      <c r="DM987" s="1">
        <v>-0.05</v>
      </c>
      <c r="DN987" s="1">
        <v>2.5299999999999998</v>
      </c>
      <c r="DO987" s="1">
        <v>-2.29</v>
      </c>
      <c r="DQ987" s="1">
        <v>200712</v>
      </c>
      <c r="DR987" s="1">
        <v>-99.99</v>
      </c>
      <c r="DS987" s="1">
        <v>-1.65</v>
      </c>
      <c r="DT987" s="1">
        <v>-1.06</v>
      </c>
      <c r="DU987" s="1">
        <v>-1.01</v>
      </c>
      <c r="DV987" s="1">
        <v>-1.79</v>
      </c>
      <c r="DW987" s="1">
        <v>-0.2</v>
      </c>
      <c r="DX987" s="1">
        <v>-1.51</v>
      </c>
      <c r="DY987" s="1">
        <v>-1.71</v>
      </c>
      <c r="DZ987" s="1">
        <v>-0.85</v>
      </c>
      <c r="EA987" s="1">
        <v>-2.11</v>
      </c>
      <c r="EB987" s="1">
        <v>-0.51</v>
      </c>
      <c r="EC987" s="1">
        <v>-0.59</v>
      </c>
      <c r="ED987" s="1">
        <v>0.28999999999999998</v>
      </c>
      <c r="EE987" s="1">
        <v>-1.69</v>
      </c>
      <c r="EF987" s="1">
        <v>-1.27</v>
      </c>
      <c r="EG987" s="1">
        <v>-2.13</v>
      </c>
      <c r="EH987" s="1">
        <v>-1.3</v>
      </c>
      <c r="EI987" s="1">
        <v>0.05</v>
      </c>
      <c r="EJ987" s="1">
        <v>-1.78</v>
      </c>
      <c r="EL987">
        <v>200712</v>
      </c>
      <c r="EM987">
        <v>-0.87</v>
      </c>
      <c r="EN987">
        <v>0.14000000000000001</v>
      </c>
      <c r="EO987">
        <v>-0.59</v>
      </c>
      <c r="EP987">
        <v>0.27</v>
      </c>
      <c r="ER987" s="1">
        <v>200806</v>
      </c>
      <c r="ES987" s="1">
        <v>12.54</v>
      </c>
      <c r="EU987" s="1">
        <v>200707</v>
      </c>
      <c r="EV987" s="1">
        <v>-3.37</v>
      </c>
      <c r="EX987" s="1">
        <v>201206</v>
      </c>
      <c r="EY987" s="1">
        <v>1.64</v>
      </c>
      <c r="FA987" s="1">
        <v>200806</v>
      </c>
      <c r="FB987" s="1">
        <f>IF(ISERROR(VLOOKUP($FA987,MOM,LOOKUPS!C$12,0)*$FB$6+VLOOKUP($FA987,STREV,LOOKUPS!C$10,0)*$FC$6+VLOOKUP($FA987,LTREV,LOOKUPS!C$9,0)*$FD$6+VLOOKUP($FA987,CFP,LOOKUPS!C$6,0)*$FE$6+VLOOKUP($FA987,EP,LOOKUPS!C$8,0)*$FF$6+VLOOKUP($FA987,BM,LOOKUPS!C$5,0)*$FG$6+VLOOKUP($FA987,DIV,LOOKUPS!C$7,0)*$FH$6++VLOOKUP($FA987,SIZE,LOOKUPS!C$11,0)*$FI$6),"",VLOOKUP($FA987,MOM,LOOKUPS!C$12,0)*$FB$6+VLOOKUP($FA987,STREV,LOOKUPS!C$10,0)*$FC$6+VLOOKUP($FA987,LTREV,LOOKUPS!C$9,0)*$FD$6+VLOOKUP($FA987,CFP,LOOKUPS!C$6,0)*$FE$6+VLOOKUP($FA987,EP,LOOKUPS!C$8,0)*$FF$6+VLOOKUP($FA987,BM,LOOKUPS!C$5,0)*$FG$6+VLOOKUP($FA987,DIV,LOOKUPS!C$7,0)*$FH$6++VLOOKUP($FA987,SIZE,LOOKUPS!C$11,0)*$FI$6)</f>
        <v>-9.3080999999999996</v>
      </c>
      <c r="FC987" s="1">
        <f>IF(ISERROR(VLOOKUP($FA987,MOM,LOOKUPS!D$12,0)*$FB$6+VLOOKUP($FA987,STREV,LOOKUPS!D$10,0)*$FC$6+VLOOKUP($FA987,LTREV,LOOKUPS!D$9,0)*$FD$6+VLOOKUP($FA987,CFP,LOOKUPS!D$6,0)*$FE$6+VLOOKUP($FA987,EP,LOOKUPS!D$8,0)*$FF$6+VLOOKUP($FA987,BM,LOOKUPS!D$5,0)*$FG$6+VLOOKUP($FA987,DIV,LOOKUPS!D$7,0)*$FH$6++VLOOKUP($FA987,SIZE,LOOKUPS!D$11,0)*$FI$6),"",VLOOKUP($FA987,MOM,LOOKUPS!D$12,0)*$FB$6+VLOOKUP($FA987,STREV,LOOKUPS!D$10,0)*$FC$6+VLOOKUP($FA987,LTREV,LOOKUPS!D$9,0)*$FD$6+VLOOKUP($FA987,CFP,LOOKUPS!D$6,0)*$FE$6+VLOOKUP($FA987,EP,LOOKUPS!D$8,0)*$FF$6+VLOOKUP($FA987,BM,LOOKUPS!D$5,0)*$FG$6+VLOOKUP($FA987,DIV,LOOKUPS!D$7,0)*$FH$6++VLOOKUP($FA987,SIZE,LOOKUPS!D$11,0)*$FI$6)</f>
        <v>-9.0914000000000001</v>
      </c>
      <c r="FD987" s="1">
        <f>IF(ISERROR(VLOOKUP($FA987,MOM,LOOKUPS!E$12,0)*$FB$6+VLOOKUP($FA987,STREV,LOOKUPS!E$10,0)*$FC$6+VLOOKUP($FA987,LTREV,LOOKUPS!E$9,0)*$FD$6+VLOOKUP($FA987,CFP,LOOKUPS!E$6,0)*$FE$6+VLOOKUP($FA987,EP,LOOKUPS!E$8,0)*$FF$6+VLOOKUP($FA987,BM,LOOKUPS!E$5,0)*$FG$6+VLOOKUP($FA987,DIV,LOOKUPS!E$7,0)*$FH$6++VLOOKUP($FA987,SIZE,LOOKUPS!E$11,0)*$FI$6),"",VLOOKUP($FA987,MOM,LOOKUPS!E$12,0)*$FB$6+VLOOKUP($FA987,STREV,LOOKUPS!E$10,0)*$FC$6+VLOOKUP($FA987,LTREV,LOOKUPS!E$9,0)*$FD$6+VLOOKUP($FA987,CFP,LOOKUPS!E$6,0)*$FE$6+VLOOKUP($FA987,EP,LOOKUPS!E$8,0)*$FF$6+VLOOKUP($FA987,BM,LOOKUPS!E$5,0)*$FG$6+VLOOKUP($FA987,DIV,LOOKUPS!E$7,0)*$FH$6++VLOOKUP($FA987,SIZE,LOOKUPS!E$11,0)*$FI$6)</f>
        <v>-10.103100000000001</v>
      </c>
      <c r="FE987" s="1">
        <f>IF(ISERROR(VLOOKUP($FA987,MOM,LOOKUPS!F$12,0)*$FB$6+VLOOKUP($FA987,STREV,LOOKUPS!F$10,0)*$FC$6+VLOOKUP($FA987,LTREV,LOOKUPS!F$9,0)*$FD$6+VLOOKUP($FA987,CFP,LOOKUPS!F$6,0)*$FE$6+VLOOKUP($FA987,EP,LOOKUPS!F$8,0)*$FF$6+VLOOKUP($FA987,BM,LOOKUPS!F$5,0)*$FG$6+VLOOKUP($FA987,DIV,LOOKUPS!F$7,0)*$FH$6++VLOOKUP($FA987,SIZE,LOOKUPS!F$11,0)*$FI$6),"",VLOOKUP($FA987,MOM,LOOKUPS!F$12,0)*$FB$6+VLOOKUP($FA987,STREV,LOOKUPS!F$10,0)*$FC$6+VLOOKUP($FA987,LTREV,LOOKUPS!F$9,0)*$FD$6+VLOOKUP($FA987,CFP,LOOKUPS!F$6,0)*$FE$6+VLOOKUP($FA987,EP,LOOKUPS!F$8,0)*$FF$6+VLOOKUP($FA987,BM,LOOKUPS!F$5,0)*$FG$6+VLOOKUP($FA987,DIV,LOOKUPS!F$7,0)*$FH$6++VLOOKUP($FA987,SIZE,LOOKUPS!F$11,0)*$FI$6)</f>
        <v>-9.2564000000000011</v>
      </c>
      <c r="FF987" s="1">
        <f>IF(ISERROR(VLOOKUP($FA987,MOM,LOOKUPS!G$12,0)*$FB$6+VLOOKUP($FA987,STREV,LOOKUPS!G$10,0)*$FC$6+VLOOKUP($FA987,LTREV,LOOKUPS!G$9,0)*$FD$6+VLOOKUP($FA987,CFP,LOOKUPS!G$6,0)*$FE$6+VLOOKUP($FA987,EP,LOOKUPS!G$8,0)*$FF$6+VLOOKUP($FA987,BM,LOOKUPS!G$5,0)*$FG$6+VLOOKUP($FA987,DIV,LOOKUPS!G$7,0)*$FH$6++VLOOKUP($FA987,SIZE,LOOKUPS!G$11,0)*$FI$6),"",VLOOKUP($FA987,MOM,LOOKUPS!G$12,0)*$FB$6+VLOOKUP($FA987,STREV,LOOKUPS!G$10,0)*$FC$6+VLOOKUP($FA987,LTREV,LOOKUPS!G$9,0)*$FD$6+VLOOKUP($FA987,CFP,LOOKUPS!G$6,0)*$FE$6+VLOOKUP($FA987,EP,LOOKUPS!G$8,0)*$FF$6+VLOOKUP($FA987,BM,LOOKUPS!G$5,0)*$FG$6+VLOOKUP($FA987,DIV,LOOKUPS!G$7,0)*$FH$6++VLOOKUP($FA987,SIZE,LOOKUPS!G$11,0)*$FI$6)</f>
        <v>-8.7636000000000003</v>
      </c>
      <c r="FG987" s="1">
        <f>IF(ISERROR(VLOOKUP($FA987,MOM,LOOKUPS!H$12,0)*$FB$6+VLOOKUP($FA987,STREV,LOOKUPS!H$10,0)*$FC$6+VLOOKUP($FA987,LTREV,LOOKUPS!H$9,0)*$FD$6+VLOOKUP($FA987,CFP,LOOKUPS!H$6,0)*$FE$6+VLOOKUP($FA987,EP,LOOKUPS!H$8,0)*$FF$6+VLOOKUP($FA987,BM,LOOKUPS!H$5,0)*$FG$6+VLOOKUP($FA987,DIV,LOOKUPS!H$7,0)*$FH$6++VLOOKUP($FA987,SIZE,LOOKUPS!H$11,0)*$FI$6),"",VLOOKUP($FA987,MOM,LOOKUPS!H$12,0)*$FB$6+VLOOKUP($FA987,STREV,LOOKUPS!H$10,0)*$FC$6+VLOOKUP($FA987,LTREV,LOOKUPS!H$9,0)*$FD$6+VLOOKUP($FA987,CFP,LOOKUPS!H$6,0)*$FE$6+VLOOKUP($FA987,EP,LOOKUPS!H$8,0)*$FF$6+VLOOKUP($FA987,BM,LOOKUPS!H$5,0)*$FG$6+VLOOKUP($FA987,DIV,LOOKUPS!H$7,0)*$FH$6++VLOOKUP($FA987,SIZE,LOOKUPS!H$11,0)*$FI$6)</f>
        <v>-9.2954000000000008</v>
      </c>
      <c r="FH987" s="1">
        <f>IF(ISERROR(VLOOKUP($FA987,MOM,LOOKUPS!I$12,0)*$FB$6+VLOOKUP($FA987,STREV,LOOKUPS!I$10,0)*$FC$6+VLOOKUP($FA987,LTREV,LOOKUPS!I$9,0)*$FD$6+VLOOKUP($FA987,CFP,LOOKUPS!I$6,0)*$FE$6+VLOOKUP($FA987,EP,LOOKUPS!I$8,0)*$FF$6+VLOOKUP($FA987,BM,LOOKUPS!I$5,0)*$FG$6+VLOOKUP($FA987,DIV,LOOKUPS!I$7,0)*$FH$6++VLOOKUP($FA987,SIZE,LOOKUPS!I$11,0)*$FI$6),"",VLOOKUP($FA987,MOM,LOOKUPS!I$12,0)*$FB$6+VLOOKUP($FA987,STREV,LOOKUPS!I$10,0)*$FC$6+VLOOKUP($FA987,LTREV,LOOKUPS!I$9,0)*$FD$6+VLOOKUP($FA987,CFP,LOOKUPS!I$6,0)*$FE$6+VLOOKUP($FA987,EP,LOOKUPS!I$8,0)*$FF$6+VLOOKUP($FA987,BM,LOOKUPS!I$5,0)*$FG$6+VLOOKUP($FA987,DIV,LOOKUPS!I$7,0)*$FH$6++VLOOKUP($FA987,SIZE,LOOKUPS!I$11,0)*$FI$6)</f>
        <v>-8.313699999999999</v>
      </c>
      <c r="FI987" s="1">
        <f>IF(ISERROR(VLOOKUP($FA987,MOM,LOOKUPS!J$12,0)*$FB$6+VLOOKUP($FA987,STREV,LOOKUPS!J$10,0)*$FC$6+VLOOKUP($FA987,LTREV,LOOKUPS!J$9,0)*$FD$6+VLOOKUP($FA987,CFP,LOOKUPS!J$6,0)*$FE$6+VLOOKUP($FA987,EP,LOOKUPS!J$8,0)*$FF$6+VLOOKUP($FA987,BM,LOOKUPS!J$5,0)*$FG$6+VLOOKUP($FA987,DIV,LOOKUPS!J$7,0)*$FH$6++VLOOKUP($FA987,SIZE,LOOKUPS!J$11,0)*$FI$6),"",VLOOKUP($FA987,MOM,LOOKUPS!J$12,0)*$FB$6+VLOOKUP($FA987,STREV,LOOKUPS!J$10,0)*$FC$6+VLOOKUP($FA987,LTREV,LOOKUPS!J$9,0)*$FD$6+VLOOKUP($FA987,CFP,LOOKUPS!J$6,0)*$FE$6+VLOOKUP($FA987,EP,LOOKUPS!J$8,0)*$FF$6+VLOOKUP($FA987,BM,LOOKUPS!J$5,0)*$FG$6+VLOOKUP($FA987,DIV,LOOKUPS!J$7,0)*$FH$6++VLOOKUP($FA987,SIZE,LOOKUPS!J$11,0)*$FI$6)</f>
        <v>-9.2017000000000007</v>
      </c>
      <c r="FJ987" s="1">
        <f>IF(ISERROR(VLOOKUP($FA987,MOM,LOOKUPS!K$12,0)*$FB$6+VLOOKUP($FA987,STREV,LOOKUPS!K$10,0)*$FC$6+VLOOKUP($FA987,LTREV,LOOKUPS!K$9,0)*$FD$6+VLOOKUP($FA987,CFP,LOOKUPS!K$6,0)*$FE$6+VLOOKUP($FA987,EP,LOOKUPS!K$8,0)*$FF$6+VLOOKUP($FA987,BM,LOOKUPS!K$5,0)*$FG$6+VLOOKUP($FA987,DIV,LOOKUPS!K$7,0)*$FH$6++VLOOKUP($FA987,SIZE,LOOKUPS!K$11,0)*$FI$6),"",VLOOKUP($FA987,MOM,LOOKUPS!K$12,0)*$FB$6+VLOOKUP($FA987,STREV,LOOKUPS!K$10,0)*$FC$6+VLOOKUP($FA987,LTREV,LOOKUPS!K$9,0)*$FD$6+VLOOKUP($FA987,CFP,LOOKUPS!K$6,0)*$FE$6+VLOOKUP($FA987,EP,LOOKUPS!K$8,0)*$FF$6+VLOOKUP($FA987,BM,LOOKUPS!K$5,0)*$FG$6+VLOOKUP($FA987,DIV,LOOKUPS!K$7,0)*$FH$6++VLOOKUP($FA987,SIZE,LOOKUPS!K$11,0)*$FI$6)</f>
        <v>-9.4333000000000009</v>
      </c>
      <c r="FK987" s="1">
        <f>IF(ISERROR(VLOOKUP($FA987,MOM,LOOKUPS!L$12,0)*$FB$6+VLOOKUP($FA987,STREV,LOOKUPS!L$10,0)*$FC$6+VLOOKUP($FA987,LTREV,LOOKUPS!L$9,0)*$FD$6+VLOOKUP($FA987,CFP,LOOKUPS!L$6,0)*$FE$6+VLOOKUP($FA987,EP,LOOKUPS!L$8,0)*$FF$6+VLOOKUP($FA987,BM,LOOKUPS!L$5,0)*$FG$6+VLOOKUP($FA987,DIV,LOOKUPS!L$7,0)*$FH$6++VLOOKUP($FA987,SIZE,LOOKUPS!L$11,0)*$FI$6),"",VLOOKUP($FA987,MOM,LOOKUPS!L$12,0)*$FB$6+VLOOKUP($FA987,STREV,LOOKUPS!L$10,0)*$FC$6+VLOOKUP($FA987,LTREV,LOOKUPS!L$9,0)*$FD$6+VLOOKUP($FA987,CFP,LOOKUPS!L$6,0)*$FE$6+VLOOKUP($FA987,EP,LOOKUPS!L$8,0)*$FF$6+VLOOKUP($FA987,BM,LOOKUPS!L$5,0)*$FG$6+VLOOKUP($FA987,DIV,LOOKUPS!L$7,0)*$FH$6++VLOOKUP($FA987,SIZE,LOOKUPS!L$11,0)*$FI$6)</f>
        <v>-8.2500999999999998</v>
      </c>
    </row>
    <row r="988" spans="1:167" x14ac:dyDescent="0.3">
      <c r="A988" s="1">
        <v>200807</v>
      </c>
      <c r="B988" s="1">
        <v>-0.76</v>
      </c>
      <c r="C988" s="1">
        <v>1.0900000000000001</v>
      </c>
      <c r="D988" s="1">
        <v>1.92</v>
      </c>
      <c r="E988" s="1">
        <v>2.5499999999999998</v>
      </c>
      <c r="F988" s="1">
        <v>2.34</v>
      </c>
      <c r="G988" s="1">
        <v>3.37</v>
      </c>
      <c r="H988" s="1">
        <v>1.73</v>
      </c>
      <c r="I988" s="1">
        <v>2.79</v>
      </c>
      <c r="J988" s="1">
        <v>0.68</v>
      </c>
      <c r="K988" s="1">
        <v>-4.53</v>
      </c>
      <c r="M988" s="1">
        <v>200708</v>
      </c>
      <c r="N988" s="1">
        <v>-1.87</v>
      </c>
      <c r="O988" s="1">
        <v>-1.45</v>
      </c>
      <c r="P988" s="1">
        <v>0.06</v>
      </c>
      <c r="Q988" s="1">
        <v>-0.94</v>
      </c>
      <c r="R988" s="1">
        <v>-0.33</v>
      </c>
      <c r="S988" s="1">
        <v>-0.87</v>
      </c>
      <c r="T988" s="1">
        <v>-0.56000000000000005</v>
      </c>
      <c r="U988" s="1">
        <v>-1.47</v>
      </c>
      <c r="V988" s="1">
        <v>0.61</v>
      </c>
      <c r="W988" s="1">
        <v>-3</v>
      </c>
      <c r="Y988" s="1">
        <v>201207</v>
      </c>
      <c r="Z988" s="1">
        <v>-1.1499999999999999</v>
      </c>
      <c r="AA988" s="1">
        <v>-0.39</v>
      </c>
      <c r="AB988" s="1">
        <v>-1.54</v>
      </c>
      <c r="AC988" s="1">
        <v>-0.28999999999999998</v>
      </c>
      <c r="AD988" s="1">
        <v>-1.26</v>
      </c>
      <c r="AE988" s="1">
        <v>0.36</v>
      </c>
      <c r="AF988" s="1">
        <v>0.2</v>
      </c>
      <c r="AG988" s="1">
        <v>0.2</v>
      </c>
      <c r="AH988" s="1">
        <v>-0.22</v>
      </c>
      <c r="AI988" s="1">
        <v>-1.52</v>
      </c>
      <c r="CA988" s="1">
        <v>200801</v>
      </c>
      <c r="CB988" s="1">
        <v>-6.11</v>
      </c>
      <c r="CC988" s="1">
        <v>-6.87</v>
      </c>
      <c r="CD988" s="1">
        <v>-4.8</v>
      </c>
      <c r="CE988" s="1">
        <v>-3.29</v>
      </c>
      <c r="CF988" s="1">
        <v>-7.23</v>
      </c>
      <c r="CG988" s="1">
        <v>-5.97</v>
      </c>
      <c r="CH988" s="1">
        <v>-4.78</v>
      </c>
      <c r="CI988" s="1">
        <v>-3.64</v>
      </c>
      <c r="CJ988" s="1">
        <v>-3.13</v>
      </c>
      <c r="CK988" s="1">
        <v>-6.5</v>
      </c>
      <c r="CL988" s="1">
        <v>-8.1300000000000008</v>
      </c>
      <c r="CM988" s="1">
        <v>-5.87</v>
      </c>
      <c r="CN988" s="1">
        <v>-6.05</v>
      </c>
      <c r="CO988" s="1">
        <v>-5.78</v>
      </c>
      <c r="CP988" s="1">
        <v>-3.64</v>
      </c>
      <c r="CQ988" s="1">
        <v>-3.61</v>
      </c>
      <c r="CR988" s="1">
        <v>-3.68</v>
      </c>
      <c r="CS988" s="1">
        <v>-3.42</v>
      </c>
      <c r="CT988" s="1">
        <v>-2.84</v>
      </c>
      <c r="CV988" s="1">
        <v>200901</v>
      </c>
      <c r="CW988" s="1">
        <v>-0.71</v>
      </c>
      <c r="CX988" s="1">
        <v>-7.31</v>
      </c>
      <c r="CY988" s="1">
        <v>-9.5299999999999994</v>
      </c>
      <c r="CZ988" s="1">
        <v>-11.75</v>
      </c>
      <c r="DA988" s="1">
        <v>-6.59</v>
      </c>
      <c r="DB988" s="1">
        <v>-8.92</v>
      </c>
      <c r="DC988" s="1">
        <v>-9.51</v>
      </c>
      <c r="DD988" s="1">
        <v>-9.3000000000000007</v>
      </c>
      <c r="DE988" s="1">
        <v>-13.12</v>
      </c>
      <c r="DF988" s="1">
        <v>-5.26</v>
      </c>
      <c r="DG988" s="1">
        <v>-7.61</v>
      </c>
      <c r="DH988" s="1">
        <v>-8.69</v>
      </c>
      <c r="DI988" s="1">
        <v>-9.1300000000000008</v>
      </c>
      <c r="DJ988" s="1">
        <v>-12</v>
      </c>
      <c r="DK988" s="1">
        <v>-7.12</v>
      </c>
      <c r="DL988" s="1">
        <v>-9.86</v>
      </c>
      <c r="DM988" s="1">
        <v>-8.6999999999999993</v>
      </c>
      <c r="DN988" s="1">
        <v>-13.45</v>
      </c>
      <c r="DO988" s="1">
        <v>-12.74</v>
      </c>
      <c r="DQ988" s="1">
        <v>200801</v>
      </c>
      <c r="DR988" s="1">
        <v>-99.99</v>
      </c>
      <c r="DS988" s="1">
        <v>-5.13</v>
      </c>
      <c r="DT988" s="1">
        <v>-5.09</v>
      </c>
      <c r="DU988" s="1">
        <v>-5.22</v>
      </c>
      <c r="DV988" s="1">
        <v>-5.04</v>
      </c>
      <c r="DW988" s="1">
        <v>-5.92</v>
      </c>
      <c r="DX988" s="1">
        <v>-5.14</v>
      </c>
      <c r="DY988" s="1">
        <v>-4.3099999999999996</v>
      </c>
      <c r="DZ988" s="1">
        <v>-5.33</v>
      </c>
      <c r="EA988" s="1">
        <v>-4.38</v>
      </c>
      <c r="EB988" s="1">
        <v>-7.66</v>
      </c>
      <c r="EC988" s="1">
        <v>-5.87</v>
      </c>
      <c r="ED988" s="1">
        <v>-5.98</v>
      </c>
      <c r="EE988" s="1">
        <v>-4.83</v>
      </c>
      <c r="EF988" s="1">
        <v>-5.52</v>
      </c>
      <c r="EG988" s="1">
        <v>-3.59</v>
      </c>
      <c r="EH988" s="1">
        <v>-5.01</v>
      </c>
      <c r="EI988" s="1">
        <v>-5.74</v>
      </c>
      <c r="EJ988" s="1">
        <v>-4.9000000000000004</v>
      </c>
      <c r="EL988">
        <v>200801</v>
      </c>
      <c r="EM988">
        <v>-6.36</v>
      </c>
      <c r="EN988">
        <v>-0.89</v>
      </c>
      <c r="EO988">
        <v>3.67</v>
      </c>
      <c r="EP988">
        <v>0.21</v>
      </c>
      <c r="ER988" s="1">
        <v>200807</v>
      </c>
      <c r="ES988" s="1">
        <v>-5.13</v>
      </c>
      <c r="EU988" s="1">
        <v>200708</v>
      </c>
      <c r="EV988" s="1">
        <v>-2.61</v>
      </c>
      <c r="EX988" s="1">
        <v>201207</v>
      </c>
      <c r="EY988" s="1">
        <v>-2</v>
      </c>
      <c r="FA988" s="1">
        <v>200807</v>
      </c>
      <c r="FB988" s="1">
        <f>IF(ISERROR(VLOOKUP($FA988,MOM,LOOKUPS!C$12,0)*$FB$6+VLOOKUP($FA988,STREV,LOOKUPS!C$10,0)*$FC$6+VLOOKUP($FA988,LTREV,LOOKUPS!C$9,0)*$FD$6+VLOOKUP($FA988,CFP,LOOKUPS!C$6,0)*$FE$6+VLOOKUP($FA988,EP,LOOKUPS!C$8,0)*$FF$6+VLOOKUP($FA988,BM,LOOKUPS!C$5,0)*$FG$6+VLOOKUP($FA988,DIV,LOOKUPS!C$7,0)*$FH$6++VLOOKUP($FA988,SIZE,LOOKUPS!C$11,0)*$FI$6),"",VLOOKUP($FA988,MOM,LOOKUPS!C$12,0)*$FB$6+VLOOKUP($FA988,STREV,LOOKUPS!C$10,0)*$FC$6+VLOOKUP($FA988,LTREV,LOOKUPS!C$9,0)*$FD$6+VLOOKUP($FA988,CFP,LOOKUPS!C$6,0)*$FE$6+VLOOKUP($FA988,EP,LOOKUPS!C$8,0)*$FF$6+VLOOKUP($FA988,BM,LOOKUPS!C$5,0)*$FG$6+VLOOKUP($FA988,DIV,LOOKUPS!C$7,0)*$FH$6++VLOOKUP($FA988,SIZE,LOOKUPS!C$11,0)*$FI$6)</f>
        <v>-2.7025999999999994</v>
      </c>
      <c r="FC988" s="1">
        <f>IF(ISERROR(VLOOKUP($FA988,MOM,LOOKUPS!D$12,0)*$FB$6+VLOOKUP($FA988,STREV,LOOKUPS!D$10,0)*$FC$6+VLOOKUP($FA988,LTREV,LOOKUPS!D$9,0)*$FD$6+VLOOKUP($FA988,CFP,LOOKUPS!D$6,0)*$FE$6+VLOOKUP($FA988,EP,LOOKUPS!D$8,0)*$FF$6+VLOOKUP($FA988,BM,LOOKUPS!D$5,0)*$FG$6+VLOOKUP($FA988,DIV,LOOKUPS!D$7,0)*$FH$6++VLOOKUP($FA988,SIZE,LOOKUPS!D$11,0)*$FI$6),"",VLOOKUP($FA988,MOM,LOOKUPS!D$12,0)*$FB$6+VLOOKUP($FA988,STREV,LOOKUPS!D$10,0)*$FC$6+VLOOKUP($FA988,LTREV,LOOKUPS!D$9,0)*$FD$6+VLOOKUP($FA988,CFP,LOOKUPS!D$6,0)*$FE$6+VLOOKUP($FA988,EP,LOOKUPS!D$8,0)*$FF$6+VLOOKUP($FA988,BM,LOOKUPS!D$5,0)*$FG$6+VLOOKUP($FA988,DIV,LOOKUPS!D$7,0)*$FH$6++VLOOKUP($FA988,SIZE,LOOKUPS!D$11,0)*$FI$6)</f>
        <v>1.0599999999999971E-2</v>
      </c>
      <c r="FD988" s="1">
        <f>IF(ISERROR(VLOOKUP($FA988,MOM,LOOKUPS!E$12,0)*$FB$6+VLOOKUP($FA988,STREV,LOOKUPS!E$10,0)*$FC$6+VLOOKUP($FA988,LTREV,LOOKUPS!E$9,0)*$FD$6+VLOOKUP($FA988,CFP,LOOKUPS!E$6,0)*$FE$6+VLOOKUP($FA988,EP,LOOKUPS!E$8,0)*$FF$6+VLOOKUP($FA988,BM,LOOKUPS!E$5,0)*$FG$6+VLOOKUP($FA988,DIV,LOOKUPS!E$7,0)*$FH$6++VLOOKUP($FA988,SIZE,LOOKUPS!E$11,0)*$FI$6),"",VLOOKUP($FA988,MOM,LOOKUPS!E$12,0)*$FB$6+VLOOKUP($FA988,STREV,LOOKUPS!E$10,0)*$FC$6+VLOOKUP($FA988,LTREV,LOOKUPS!E$9,0)*$FD$6+VLOOKUP($FA988,CFP,LOOKUPS!E$6,0)*$FE$6+VLOOKUP($FA988,EP,LOOKUPS!E$8,0)*$FF$6+VLOOKUP($FA988,BM,LOOKUPS!E$5,0)*$FG$6+VLOOKUP($FA988,DIV,LOOKUPS!E$7,0)*$FH$6++VLOOKUP($FA988,SIZE,LOOKUPS!E$11,0)*$FI$6)</f>
        <v>0.93890000000000007</v>
      </c>
      <c r="FE988" s="1">
        <f>IF(ISERROR(VLOOKUP($FA988,MOM,LOOKUPS!F$12,0)*$FB$6+VLOOKUP($FA988,STREV,LOOKUPS!F$10,0)*$FC$6+VLOOKUP($FA988,LTREV,LOOKUPS!F$9,0)*$FD$6+VLOOKUP($FA988,CFP,LOOKUPS!F$6,0)*$FE$6+VLOOKUP($FA988,EP,LOOKUPS!F$8,0)*$FF$6+VLOOKUP($FA988,BM,LOOKUPS!F$5,0)*$FG$6+VLOOKUP($FA988,DIV,LOOKUPS!F$7,0)*$FH$6++VLOOKUP($FA988,SIZE,LOOKUPS!F$11,0)*$FI$6),"",VLOOKUP($FA988,MOM,LOOKUPS!F$12,0)*$FB$6+VLOOKUP($FA988,STREV,LOOKUPS!F$10,0)*$FC$6+VLOOKUP($FA988,LTREV,LOOKUPS!F$9,0)*$FD$6+VLOOKUP($FA988,CFP,LOOKUPS!F$6,0)*$FE$6+VLOOKUP($FA988,EP,LOOKUPS!F$8,0)*$FF$6+VLOOKUP($FA988,BM,LOOKUPS!F$5,0)*$FG$6+VLOOKUP($FA988,DIV,LOOKUPS!F$7,0)*$FH$6++VLOOKUP($FA988,SIZE,LOOKUPS!F$11,0)*$FI$6)</f>
        <v>1.1067</v>
      </c>
      <c r="FF988" s="1">
        <f>IF(ISERROR(VLOOKUP($FA988,MOM,LOOKUPS!G$12,0)*$FB$6+VLOOKUP($FA988,STREV,LOOKUPS!G$10,0)*$FC$6+VLOOKUP($FA988,LTREV,LOOKUPS!G$9,0)*$FD$6+VLOOKUP($FA988,CFP,LOOKUPS!G$6,0)*$FE$6+VLOOKUP($FA988,EP,LOOKUPS!G$8,0)*$FF$6+VLOOKUP($FA988,BM,LOOKUPS!G$5,0)*$FG$6+VLOOKUP($FA988,DIV,LOOKUPS!G$7,0)*$FH$6++VLOOKUP($FA988,SIZE,LOOKUPS!G$11,0)*$FI$6),"",VLOOKUP($FA988,MOM,LOOKUPS!G$12,0)*$FB$6+VLOOKUP($FA988,STREV,LOOKUPS!G$10,0)*$FC$6+VLOOKUP($FA988,LTREV,LOOKUPS!G$9,0)*$FD$6+VLOOKUP($FA988,CFP,LOOKUPS!G$6,0)*$FE$6+VLOOKUP($FA988,EP,LOOKUPS!G$8,0)*$FF$6+VLOOKUP($FA988,BM,LOOKUPS!G$5,0)*$FG$6+VLOOKUP($FA988,DIV,LOOKUPS!G$7,0)*$FH$6++VLOOKUP($FA988,SIZE,LOOKUPS!G$11,0)*$FI$6)</f>
        <v>1.5985</v>
      </c>
      <c r="FG988" s="1">
        <f>IF(ISERROR(VLOOKUP($FA988,MOM,LOOKUPS!H$12,0)*$FB$6+VLOOKUP($FA988,STREV,LOOKUPS!H$10,0)*$FC$6+VLOOKUP($FA988,LTREV,LOOKUPS!H$9,0)*$FD$6+VLOOKUP($FA988,CFP,LOOKUPS!H$6,0)*$FE$6+VLOOKUP($FA988,EP,LOOKUPS!H$8,0)*$FF$6+VLOOKUP($FA988,BM,LOOKUPS!H$5,0)*$FG$6+VLOOKUP($FA988,DIV,LOOKUPS!H$7,0)*$FH$6++VLOOKUP($FA988,SIZE,LOOKUPS!H$11,0)*$FI$6),"",VLOOKUP($FA988,MOM,LOOKUPS!H$12,0)*$FB$6+VLOOKUP($FA988,STREV,LOOKUPS!H$10,0)*$FC$6+VLOOKUP($FA988,LTREV,LOOKUPS!H$9,0)*$FD$6+VLOOKUP($FA988,CFP,LOOKUPS!H$6,0)*$FE$6+VLOOKUP($FA988,EP,LOOKUPS!H$8,0)*$FF$6+VLOOKUP($FA988,BM,LOOKUPS!H$5,0)*$FG$6+VLOOKUP($FA988,DIV,LOOKUPS!H$7,0)*$FH$6++VLOOKUP($FA988,SIZE,LOOKUPS!H$11,0)*$FI$6)</f>
        <v>2.6730999999999998</v>
      </c>
      <c r="FH988" s="1">
        <f>IF(ISERROR(VLOOKUP($FA988,MOM,LOOKUPS!I$12,0)*$FB$6+VLOOKUP($FA988,STREV,LOOKUPS!I$10,0)*$FC$6+VLOOKUP($FA988,LTREV,LOOKUPS!I$9,0)*$FD$6+VLOOKUP($FA988,CFP,LOOKUPS!I$6,0)*$FE$6+VLOOKUP($FA988,EP,LOOKUPS!I$8,0)*$FF$6+VLOOKUP($FA988,BM,LOOKUPS!I$5,0)*$FG$6+VLOOKUP($FA988,DIV,LOOKUPS!I$7,0)*$FH$6++VLOOKUP($FA988,SIZE,LOOKUPS!I$11,0)*$FI$6),"",VLOOKUP($FA988,MOM,LOOKUPS!I$12,0)*$FB$6+VLOOKUP($FA988,STREV,LOOKUPS!I$10,0)*$FC$6+VLOOKUP($FA988,LTREV,LOOKUPS!I$9,0)*$FD$6+VLOOKUP($FA988,CFP,LOOKUPS!I$6,0)*$FE$6+VLOOKUP($FA988,EP,LOOKUPS!I$8,0)*$FF$6+VLOOKUP($FA988,BM,LOOKUPS!I$5,0)*$FG$6+VLOOKUP($FA988,DIV,LOOKUPS!I$7,0)*$FH$6++VLOOKUP($FA988,SIZE,LOOKUPS!I$11,0)*$FI$6)</f>
        <v>1.6725000000000003</v>
      </c>
      <c r="FI988" s="1">
        <f>IF(ISERROR(VLOOKUP($FA988,MOM,LOOKUPS!J$12,0)*$FB$6+VLOOKUP($FA988,STREV,LOOKUPS!J$10,0)*$FC$6+VLOOKUP($FA988,LTREV,LOOKUPS!J$9,0)*$FD$6+VLOOKUP($FA988,CFP,LOOKUPS!J$6,0)*$FE$6+VLOOKUP($FA988,EP,LOOKUPS!J$8,0)*$FF$6+VLOOKUP($FA988,BM,LOOKUPS!J$5,0)*$FG$6+VLOOKUP($FA988,DIV,LOOKUPS!J$7,0)*$FH$6++VLOOKUP($FA988,SIZE,LOOKUPS!J$11,0)*$FI$6),"",VLOOKUP($FA988,MOM,LOOKUPS!J$12,0)*$FB$6+VLOOKUP($FA988,STREV,LOOKUPS!J$10,0)*$FC$6+VLOOKUP($FA988,LTREV,LOOKUPS!J$9,0)*$FD$6+VLOOKUP($FA988,CFP,LOOKUPS!J$6,0)*$FE$6+VLOOKUP($FA988,EP,LOOKUPS!J$8,0)*$FF$6+VLOOKUP($FA988,BM,LOOKUPS!J$5,0)*$FG$6+VLOOKUP($FA988,DIV,LOOKUPS!J$7,0)*$FH$6++VLOOKUP($FA988,SIZE,LOOKUPS!J$11,0)*$FI$6)</f>
        <v>2.4901000000000004</v>
      </c>
      <c r="FJ988" s="1">
        <f>IF(ISERROR(VLOOKUP($FA988,MOM,LOOKUPS!K$12,0)*$FB$6+VLOOKUP($FA988,STREV,LOOKUPS!K$10,0)*$FC$6+VLOOKUP($FA988,LTREV,LOOKUPS!K$9,0)*$FD$6+VLOOKUP($FA988,CFP,LOOKUPS!K$6,0)*$FE$6+VLOOKUP($FA988,EP,LOOKUPS!K$8,0)*$FF$6+VLOOKUP($FA988,BM,LOOKUPS!K$5,0)*$FG$6+VLOOKUP($FA988,DIV,LOOKUPS!K$7,0)*$FH$6++VLOOKUP($FA988,SIZE,LOOKUPS!K$11,0)*$FI$6),"",VLOOKUP($FA988,MOM,LOOKUPS!K$12,0)*$FB$6+VLOOKUP($FA988,STREV,LOOKUPS!K$10,0)*$FC$6+VLOOKUP($FA988,LTREV,LOOKUPS!K$9,0)*$FD$6+VLOOKUP($FA988,CFP,LOOKUPS!K$6,0)*$FE$6+VLOOKUP($FA988,EP,LOOKUPS!K$8,0)*$FF$6+VLOOKUP($FA988,BM,LOOKUPS!K$5,0)*$FG$6+VLOOKUP($FA988,DIV,LOOKUPS!K$7,0)*$FH$6++VLOOKUP($FA988,SIZE,LOOKUPS!K$11,0)*$FI$6)</f>
        <v>1.3618999999999999</v>
      </c>
      <c r="FK988" s="1">
        <f>IF(ISERROR(VLOOKUP($FA988,MOM,LOOKUPS!L$12,0)*$FB$6+VLOOKUP($FA988,STREV,LOOKUPS!L$10,0)*$FC$6+VLOOKUP($FA988,LTREV,LOOKUPS!L$9,0)*$FD$6+VLOOKUP($FA988,CFP,LOOKUPS!L$6,0)*$FE$6+VLOOKUP($FA988,EP,LOOKUPS!L$8,0)*$FF$6+VLOOKUP($FA988,BM,LOOKUPS!L$5,0)*$FG$6+VLOOKUP($FA988,DIV,LOOKUPS!L$7,0)*$FH$6++VLOOKUP($FA988,SIZE,LOOKUPS!L$11,0)*$FI$6),"",VLOOKUP($FA988,MOM,LOOKUPS!L$12,0)*$FB$6+VLOOKUP($FA988,STREV,LOOKUPS!L$10,0)*$FC$6+VLOOKUP($FA988,LTREV,LOOKUPS!L$9,0)*$FD$6+VLOOKUP($FA988,CFP,LOOKUPS!L$6,0)*$FE$6+VLOOKUP($FA988,EP,LOOKUPS!L$8,0)*$FF$6+VLOOKUP($FA988,BM,LOOKUPS!L$5,0)*$FG$6+VLOOKUP($FA988,DIV,LOOKUPS!L$7,0)*$FH$6++VLOOKUP($FA988,SIZE,LOOKUPS!L$11,0)*$FI$6)</f>
        <v>0.97079999999999966</v>
      </c>
    </row>
    <row r="989" spans="1:167" x14ac:dyDescent="0.3">
      <c r="A989" s="1">
        <v>200808</v>
      </c>
      <c r="B989" s="1">
        <v>3</v>
      </c>
      <c r="C989" s="1">
        <v>1.86</v>
      </c>
      <c r="D989" s="1">
        <v>3.39</v>
      </c>
      <c r="E989" s="1">
        <v>3.46</v>
      </c>
      <c r="F989" s="1">
        <v>2.99</v>
      </c>
      <c r="G989" s="1">
        <v>3.39</v>
      </c>
      <c r="H989" s="1">
        <v>3.23</v>
      </c>
      <c r="I989" s="1">
        <v>1.89</v>
      </c>
      <c r="J989" s="1">
        <v>1.0900000000000001</v>
      </c>
      <c r="K989" s="1">
        <v>-1.2</v>
      </c>
      <c r="M989" s="1">
        <v>200709</v>
      </c>
      <c r="N989" s="1">
        <v>1.33</v>
      </c>
      <c r="O989" s="1">
        <v>1.94</v>
      </c>
      <c r="P989" s="1">
        <v>1.25</v>
      </c>
      <c r="Q989" s="1">
        <v>0.43</v>
      </c>
      <c r="R989" s="1">
        <v>1.67</v>
      </c>
      <c r="S989" s="1">
        <v>1.46</v>
      </c>
      <c r="T989" s="1">
        <v>1.45</v>
      </c>
      <c r="U989" s="1">
        <v>1.74</v>
      </c>
      <c r="V989" s="1">
        <v>1.5</v>
      </c>
      <c r="W989" s="1">
        <v>2.75</v>
      </c>
      <c r="Y989" s="1">
        <v>201208</v>
      </c>
      <c r="Z989" s="1">
        <v>3.17</v>
      </c>
      <c r="AA989" s="1">
        <v>4.28</v>
      </c>
      <c r="AB989" s="1">
        <v>2.99</v>
      </c>
      <c r="AC989" s="1">
        <v>2.0499999999999998</v>
      </c>
      <c r="AD989" s="1">
        <v>3.25</v>
      </c>
      <c r="AE989" s="1">
        <v>2.68</v>
      </c>
      <c r="AF989" s="1">
        <v>3.04</v>
      </c>
      <c r="AG989" s="1">
        <v>2.64</v>
      </c>
      <c r="AH989" s="1">
        <v>1.87</v>
      </c>
      <c r="AI989" s="1">
        <v>3.97</v>
      </c>
      <c r="CA989" s="1">
        <v>200802</v>
      </c>
      <c r="CB989" s="1">
        <v>-1.64</v>
      </c>
      <c r="CC989" s="1">
        <v>-3.05</v>
      </c>
      <c r="CD989" s="1">
        <v>-2.64</v>
      </c>
      <c r="CE989" s="1">
        <v>-2.97</v>
      </c>
      <c r="CF989" s="1">
        <v>-3.36</v>
      </c>
      <c r="CG989" s="1">
        <v>-2.0699999999999998</v>
      </c>
      <c r="CH989" s="1">
        <v>-3.65</v>
      </c>
      <c r="CI989" s="1">
        <v>-1.88</v>
      </c>
      <c r="CJ989" s="1">
        <v>-3.18</v>
      </c>
      <c r="CK989" s="1">
        <v>-4.38</v>
      </c>
      <c r="CL989" s="1">
        <v>-2.13</v>
      </c>
      <c r="CM989" s="1">
        <v>-2.2000000000000002</v>
      </c>
      <c r="CN989" s="1">
        <v>-1.96</v>
      </c>
      <c r="CO989" s="1">
        <v>-4.28</v>
      </c>
      <c r="CP989" s="1">
        <v>-2.94</v>
      </c>
      <c r="CQ989" s="1">
        <v>-1.32</v>
      </c>
      <c r="CR989" s="1">
        <v>-2.44</v>
      </c>
      <c r="CS989" s="1">
        <v>-3.22</v>
      </c>
      <c r="CT989" s="1">
        <v>-3.15</v>
      </c>
      <c r="CV989" s="1">
        <v>200902</v>
      </c>
      <c r="CW989" s="1">
        <v>-10.66</v>
      </c>
      <c r="CX989" s="1">
        <v>-11.12</v>
      </c>
      <c r="CY989" s="1">
        <v>-13.37</v>
      </c>
      <c r="CZ989" s="1">
        <v>-14.19</v>
      </c>
      <c r="DA989" s="1">
        <v>-11.4</v>
      </c>
      <c r="DB989" s="1">
        <v>-12.65</v>
      </c>
      <c r="DC989" s="1">
        <v>-13.63</v>
      </c>
      <c r="DD989" s="1">
        <v>-11.41</v>
      </c>
      <c r="DE989" s="1">
        <v>-15.77</v>
      </c>
      <c r="DF989" s="1">
        <v>-11.12</v>
      </c>
      <c r="DG989" s="1">
        <v>-11.62</v>
      </c>
      <c r="DH989" s="1">
        <v>-10.59</v>
      </c>
      <c r="DI989" s="1">
        <v>-14.53</v>
      </c>
      <c r="DJ989" s="1">
        <v>-14.06</v>
      </c>
      <c r="DK989" s="1">
        <v>-13.21</v>
      </c>
      <c r="DL989" s="1">
        <v>-12.12</v>
      </c>
      <c r="DM989" s="1">
        <v>-10.65</v>
      </c>
      <c r="DN989" s="1">
        <v>-14.96</v>
      </c>
      <c r="DO989" s="1">
        <v>-16.71</v>
      </c>
      <c r="DQ989" s="1">
        <v>200802</v>
      </c>
      <c r="DR989" s="1">
        <v>-99.99</v>
      </c>
      <c r="DS989" s="1">
        <v>-2.65</v>
      </c>
      <c r="DT989" s="1">
        <v>-3.38</v>
      </c>
      <c r="DU989" s="1">
        <v>-2.88</v>
      </c>
      <c r="DV989" s="1">
        <v>-2.71</v>
      </c>
      <c r="DW989" s="1">
        <v>-3.06</v>
      </c>
      <c r="DX989" s="1">
        <v>-2.91</v>
      </c>
      <c r="DY989" s="1">
        <v>-3.15</v>
      </c>
      <c r="DZ989" s="1">
        <v>-2.75</v>
      </c>
      <c r="EA989" s="1">
        <v>-2.02</v>
      </c>
      <c r="EB989" s="1">
        <v>-5.42</v>
      </c>
      <c r="EC989" s="1">
        <v>-2.15</v>
      </c>
      <c r="ED989" s="1">
        <v>-4.22</v>
      </c>
      <c r="EE989" s="1">
        <v>-4.5199999999999996</v>
      </c>
      <c r="EF989" s="1">
        <v>-0.94</v>
      </c>
      <c r="EG989" s="1">
        <v>-3.19</v>
      </c>
      <c r="EH989" s="1">
        <v>-3.11</v>
      </c>
      <c r="EI989" s="1">
        <v>-2.99</v>
      </c>
      <c r="EJ989" s="1">
        <v>-2.5</v>
      </c>
      <c r="EL989">
        <v>200802</v>
      </c>
      <c r="EM989">
        <v>-3.09</v>
      </c>
      <c r="EN989">
        <v>-0.27</v>
      </c>
      <c r="EO989">
        <v>-0.88</v>
      </c>
      <c r="EP989">
        <v>0.13</v>
      </c>
      <c r="ER989" s="1">
        <v>200808</v>
      </c>
      <c r="ES989" s="1">
        <v>-4.03</v>
      </c>
      <c r="EU989" s="1">
        <v>200709</v>
      </c>
      <c r="EV989" s="1">
        <v>0.31</v>
      </c>
      <c r="EX989" s="1">
        <v>201208</v>
      </c>
      <c r="EY989" s="1">
        <v>1.91</v>
      </c>
      <c r="FA989" s="1">
        <v>200808</v>
      </c>
      <c r="FB989" s="1">
        <f>IF(ISERROR(VLOOKUP($FA989,MOM,LOOKUPS!C$12,0)*$FB$6+VLOOKUP($FA989,STREV,LOOKUPS!C$10,0)*$FC$6+VLOOKUP($FA989,LTREV,LOOKUPS!C$9,0)*$FD$6+VLOOKUP($FA989,CFP,LOOKUPS!C$6,0)*$FE$6+VLOOKUP($FA989,EP,LOOKUPS!C$8,0)*$FF$6+VLOOKUP($FA989,BM,LOOKUPS!C$5,0)*$FG$6+VLOOKUP($FA989,DIV,LOOKUPS!C$7,0)*$FH$6++VLOOKUP($FA989,SIZE,LOOKUPS!C$11,0)*$FI$6),"",VLOOKUP($FA989,MOM,LOOKUPS!C$12,0)*$FB$6+VLOOKUP($FA989,STREV,LOOKUPS!C$10,0)*$FC$6+VLOOKUP($FA989,LTREV,LOOKUPS!C$9,0)*$FD$6+VLOOKUP($FA989,CFP,LOOKUPS!C$6,0)*$FE$6+VLOOKUP($FA989,EP,LOOKUPS!C$8,0)*$FF$6+VLOOKUP($FA989,BM,LOOKUPS!C$5,0)*$FG$6+VLOOKUP($FA989,DIV,LOOKUPS!C$7,0)*$FH$6++VLOOKUP($FA989,SIZE,LOOKUPS!C$11,0)*$FI$6)</f>
        <v>2.2737000000000003</v>
      </c>
      <c r="FC989" s="1">
        <f>IF(ISERROR(VLOOKUP($FA989,MOM,LOOKUPS!D$12,0)*$FB$6+VLOOKUP($FA989,STREV,LOOKUPS!D$10,0)*$FC$6+VLOOKUP($FA989,LTREV,LOOKUPS!D$9,0)*$FD$6+VLOOKUP($FA989,CFP,LOOKUPS!D$6,0)*$FE$6+VLOOKUP($FA989,EP,LOOKUPS!D$8,0)*$FF$6+VLOOKUP($FA989,BM,LOOKUPS!D$5,0)*$FG$6+VLOOKUP($FA989,DIV,LOOKUPS!D$7,0)*$FH$6++VLOOKUP($FA989,SIZE,LOOKUPS!D$11,0)*$FI$6),"",VLOOKUP($FA989,MOM,LOOKUPS!D$12,0)*$FB$6+VLOOKUP($FA989,STREV,LOOKUPS!D$10,0)*$FC$6+VLOOKUP($FA989,LTREV,LOOKUPS!D$9,0)*$FD$6+VLOOKUP($FA989,CFP,LOOKUPS!D$6,0)*$FE$6+VLOOKUP($FA989,EP,LOOKUPS!D$8,0)*$FF$6+VLOOKUP($FA989,BM,LOOKUPS!D$5,0)*$FG$6+VLOOKUP($FA989,DIV,LOOKUPS!D$7,0)*$FH$6++VLOOKUP($FA989,SIZE,LOOKUPS!D$11,0)*$FI$6)</f>
        <v>1.7489999999999999</v>
      </c>
      <c r="FD989" s="1">
        <f>IF(ISERROR(VLOOKUP($FA989,MOM,LOOKUPS!E$12,0)*$FB$6+VLOOKUP($FA989,STREV,LOOKUPS!E$10,0)*$FC$6+VLOOKUP($FA989,LTREV,LOOKUPS!E$9,0)*$FD$6+VLOOKUP($FA989,CFP,LOOKUPS!E$6,0)*$FE$6+VLOOKUP($FA989,EP,LOOKUPS!E$8,0)*$FF$6+VLOOKUP($FA989,BM,LOOKUPS!E$5,0)*$FG$6+VLOOKUP($FA989,DIV,LOOKUPS!E$7,0)*$FH$6++VLOOKUP($FA989,SIZE,LOOKUPS!E$11,0)*$FI$6),"",VLOOKUP($FA989,MOM,LOOKUPS!E$12,0)*$FB$6+VLOOKUP($FA989,STREV,LOOKUPS!E$10,0)*$FC$6+VLOOKUP($FA989,LTREV,LOOKUPS!E$9,0)*$FD$6+VLOOKUP($FA989,CFP,LOOKUPS!E$6,0)*$FE$6+VLOOKUP($FA989,EP,LOOKUPS!E$8,0)*$FF$6+VLOOKUP($FA989,BM,LOOKUPS!E$5,0)*$FG$6+VLOOKUP($FA989,DIV,LOOKUPS!E$7,0)*$FH$6++VLOOKUP($FA989,SIZE,LOOKUPS!E$11,0)*$FI$6)</f>
        <v>3.4059999999999997</v>
      </c>
      <c r="FE989" s="1">
        <f>IF(ISERROR(VLOOKUP($FA989,MOM,LOOKUPS!F$12,0)*$FB$6+VLOOKUP($FA989,STREV,LOOKUPS!F$10,0)*$FC$6+VLOOKUP($FA989,LTREV,LOOKUPS!F$9,0)*$FD$6+VLOOKUP($FA989,CFP,LOOKUPS!F$6,0)*$FE$6+VLOOKUP($FA989,EP,LOOKUPS!F$8,0)*$FF$6+VLOOKUP($FA989,BM,LOOKUPS!F$5,0)*$FG$6+VLOOKUP($FA989,DIV,LOOKUPS!F$7,0)*$FH$6++VLOOKUP($FA989,SIZE,LOOKUPS!F$11,0)*$FI$6),"",VLOOKUP($FA989,MOM,LOOKUPS!F$12,0)*$FB$6+VLOOKUP($FA989,STREV,LOOKUPS!F$10,0)*$FC$6+VLOOKUP($FA989,LTREV,LOOKUPS!F$9,0)*$FD$6+VLOOKUP($FA989,CFP,LOOKUPS!F$6,0)*$FE$6+VLOOKUP($FA989,EP,LOOKUPS!F$8,0)*$FF$6+VLOOKUP($FA989,BM,LOOKUPS!F$5,0)*$FG$6+VLOOKUP($FA989,DIV,LOOKUPS!F$7,0)*$FH$6++VLOOKUP($FA989,SIZE,LOOKUPS!F$11,0)*$FI$6)</f>
        <v>2.4075000000000002</v>
      </c>
      <c r="FF989" s="1">
        <f>IF(ISERROR(VLOOKUP($FA989,MOM,LOOKUPS!G$12,0)*$FB$6+VLOOKUP($FA989,STREV,LOOKUPS!G$10,0)*$FC$6+VLOOKUP($FA989,LTREV,LOOKUPS!G$9,0)*$FD$6+VLOOKUP($FA989,CFP,LOOKUPS!G$6,0)*$FE$6+VLOOKUP($FA989,EP,LOOKUPS!G$8,0)*$FF$6+VLOOKUP($FA989,BM,LOOKUPS!G$5,0)*$FG$6+VLOOKUP($FA989,DIV,LOOKUPS!G$7,0)*$FH$6++VLOOKUP($FA989,SIZE,LOOKUPS!G$11,0)*$FI$6),"",VLOOKUP($FA989,MOM,LOOKUPS!G$12,0)*$FB$6+VLOOKUP($FA989,STREV,LOOKUPS!G$10,0)*$FC$6+VLOOKUP($FA989,LTREV,LOOKUPS!G$9,0)*$FD$6+VLOOKUP($FA989,CFP,LOOKUPS!G$6,0)*$FE$6+VLOOKUP($FA989,EP,LOOKUPS!G$8,0)*$FF$6+VLOOKUP($FA989,BM,LOOKUPS!G$5,0)*$FG$6+VLOOKUP($FA989,DIV,LOOKUPS!G$7,0)*$FH$6++VLOOKUP($FA989,SIZE,LOOKUPS!G$11,0)*$FI$6)</f>
        <v>2.4376000000000002</v>
      </c>
      <c r="FG989" s="1">
        <f>IF(ISERROR(VLOOKUP($FA989,MOM,LOOKUPS!H$12,0)*$FB$6+VLOOKUP($FA989,STREV,LOOKUPS!H$10,0)*$FC$6+VLOOKUP($FA989,LTREV,LOOKUPS!H$9,0)*$FD$6+VLOOKUP($FA989,CFP,LOOKUPS!H$6,0)*$FE$6+VLOOKUP($FA989,EP,LOOKUPS!H$8,0)*$FF$6+VLOOKUP($FA989,BM,LOOKUPS!H$5,0)*$FG$6+VLOOKUP($FA989,DIV,LOOKUPS!H$7,0)*$FH$6++VLOOKUP($FA989,SIZE,LOOKUPS!H$11,0)*$FI$6),"",VLOOKUP($FA989,MOM,LOOKUPS!H$12,0)*$FB$6+VLOOKUP($FA989,STREV,LOOKUPS!H$10,0)*$FC$6+VLOOKUP($FA989,LTREV,LOOKUPS!H$9,0)*$FD$6+VLOOKUP($FA989,CFP,LOOKUPS!H$6,0)*$FE$6+VLOOKUP($FA989,EP,LOOKUPS!H$8,0)*$FF$6+VLOOKUP($FA989,BM,LOOKUPS!H$5,0)*$FG$6+VLOOKUP($FA989,DIV,LOOKUPS!H$7,0)*$FH$6++VLOOKUP($FA989,SIZE,LOOKUPS!H$11,0)*$FI$6)</f>
        <v>2.6524999999999999</v>
      </c>
      <c r="FH989" s="1">
        <f>IF(ISERROR(VLOOKUP($FA989,MOM,LOOKUPS!I$12,0)*$FB$6+VLOOKUP($FA989,STREV,LOOKUPS!I$10,0)*$FC$6+VLOOKUP($FA989,LTREV,LOOKUPS!I$9,0)*$FD$6+VLOOKUP($FA989,CFP,LOOKUPS!I$6,0)*$FE$6+VLOOKUP($FA989,EP,LOOKUPS!I$8,0)*$FF$6+VLOOKUP($FA989,BM,LOOKUPS!I$5,0)*$FG$6+VLOOKUP($FA989,DIV,LOOKUPS!I$7,0)*$FH$6++VLOOKUP($FA989,SIZE,LOOKUPS!I$11,0)*$FI$6),"",VLOOKUP($FA989,MOM,LOOKUPS!I$12,0)*$FB$6+VLOOKUP($FA989,STREV,LOOKUPS!I$10,0)*$FC$6+VLOOKUP($FA989,LTREV,LOOKUPS!I$9,0)*$FD$6+VLOOKUP($FA989,CFP,LOOKUPS!I$6,0)*$FE$6+VLOOKUP($FA989,EP,LOOKUPS!I$8,0)*$FF$6+VLOOKUP($FA989,BM,LOOKUPS!I$5,0)*$FG$6+VLOOKUP($FA989,DIV,LOOKUPS!I$7,0)*$FH$6++VLOOKUP($FA989,SIZE,LOOKUPS!I$11,0)*$FI$6)</f>
        <v>3.0855000000000006</v>
      </c>
      <c r="FI989" s="1">
        <f>IF(ISERROR(VLOOKUP($FA989,MOM,LOOKUPS!J$12,0)*$FB$6+VLOOKUP($FA989,STREV,LOOKUPS!J$10,0)*$FC$6+VLOOKUP($FA989,LTREV,LOOKUPS!J$9,0)*$FD$6+VLOOKUP($FA989,CFP,LOOKUPS!J$6,0)*$FE$6+VLOOKUP($FA989,EP,LOOKUPS!J$8,0)*$FF$6+VLOOKUP($FA989,BM,LOOKUPS!J$5,0)*$FG$6+VLOOKUP($FA989,DIV,LOOKUPS!J$7,0)*$FH$6++VLOOKUP($FA989,SIZE,LOOKUPS!J$11,0)*$FI$6),"",VLOOKUP($FA989,MOM,LOOKUPS!J$12,0)*$FB$6+VLOOKUP($FA989,STREV,LOOKUPS!J$10,0)*$FC$6+VLOOKUP($FA989,LTREV,LOOKUPS!J$9,0)*$FD$6+VLOOKUP($FA989,CFP,LOOKUPS!J$6,0)*$FE$6+VLOOKUP($FA989,EP,LOOKUPS!J$8,0)*$FF$6+VLOOKUP($FA989,BM,LOOKUPS!J$5,0)*$FG$6+VLOOKUP($FA989,DIV,LOOKUPS!J$7,0)*$FH$6++VLOOKUP($FA989,SIZE,LOOKUPS!J$11,0)*$FI$6)</f>
        <v>2.1097999999999999</v>
      </c>
      <c r="FJ989" s="1">
        <f>IF(ISERROR(VLOOKUP($FA989,MOM,LOOKUPS!K$12,0)*$FB$6+VLOOKUP($FA989,STREV,LOOKUPS!K$10,0)*$FC$6+VLOOKUP($FA989,LTREV,LOOKUPS!K$9,0)*$FD$6+VLOOKUP($FA989,CFP,LOOKUPS!K$6,0)*$FE$6+VLOOKUP($FA989,EP,LOOKUPS!K$8,0)*$FF$6+VLOOKUP($FA989,BM,LOOKUPS!K$5,0)*$FG$6+VLOOKUP($FA989,DIV,LOOKUPS!K$7,0)*$FH$6++VLOOKUP($FA989,SIZE,LOOKUPS!K$11,0)*$FI$6),"",VLOOKUP($FA989,MOM,LOOKUPS!K$12,0)*$FB$6+VLOOKUP($FA989,STREV,LOOKUPS!K$10,0)*$FC$6+VLOOKUP($FA989,LTREV,LOOKUPS!K$9,0)*$FD$6+VLOOKUP($FA989,CFP,LOOKUPS!K$6,0)*$FE$6+VLOOKUP($FA989,EP,LOOKUPS!K$8,0)*$FF$6+VLOOKUP($FA989,BM,LOOKUPS!K$5,0)*$FG$6+VLOOKUP($FA989,DIV,LOOKUPS!K$7,0)*$FH$6++VLOOKUP($FA989,SIZE,LOOKUPS!K$11,0)*$FI$6)</f>
        <v>1.8433000000000002</v>
      </c>
      <c r="FK989" s="1">
        <f>IF(ISERROR(VLOOKUP($FA989,MOM,LOOKUPS!L$12,0)*$FB$6+VLOOKUP($FA989,STREV,LOOKUPS!L$10,0)*$FC$6+VLOOKUP($FA989,LTREV,LOOKUPS!L$9,0)*$FD$6+VLOOKUP($FA989,CFP,LOOKUPS!L$6,0)*$FE$6+VLOOKUP($FA989,EP,LOOKUPS!L$8,0)*$FF$6+VLOOKUP($FA989,BM,LOOKUPS!L$5,0)*$FG$6+VLOOKUP($FA989,DIV,LOOKUPS!L$7,0)*$FH$6++VLOOKUP($FA989,SIZE,LOOKUPS!L$11,0)*$FI$6),"",VLOOKUP($FA989,MOM,LOOKUPS!L$12,0)*$FB$6+VLOOKUP($FA989,STREV,LOOKUPS!L$10,0)*$FC$6+VLOOKUP($FA989,LTREV,LOOKUPS!L$9,0)*$FD$6+VLOOKUP($FA989,CFP,LOOKUPS!L$6,0)*$FE$6+VLOOKUP($FA989,EP,LOOKUPS!L$8,0)*$FF$6+VLOOKUP($FA989,BM,LOOKUPS!L$5,0)*$FG$6+VLOOKUP($FA989,DIV,LOOKUPS!L$7,0)*$FH$6++VLOOKUP($FA989,SIZE,LOOKUPS!L$11,0)*$FI$6)</f>
        <v>1.7702</v>
      </c>
    </row>
    <row r="990" spans="1:167" x14ac:dyDescent="0.3">
      <c r="A990" s="1">
        <v>200809</v>
      </c>
      <c r="B990" s="1">
        <v>-15.63</v>
      </c>
      <c r="C990" s="1">
        <v>-12.3</v>
      </c>
      <c r="D990" s="1">
        <v>-9.99</v>
      </c>
      <c r="E990" s="1">
        <v>-9.06</v>
      </c>
      <c r="F990" s="1">
        <v>-8.3699999999999992</v>
      </c>
      <c r="G990" s="1">
        <v>-8.5299999999999994</v>
      </c>
      <c r="H990" s="1">
        <v>-6.92</v>
      </c>
      <c r="I990" s="1">
        <v>-7.24</v>
      </c>
      <c r="J990" s="1">
        <v>-10.41</v>
      </c>
      <c r="K990" s="1">
        <v>-16.37</v>
      </c>
      <c r="M990" s="1">
        <v>200710</v>
      </c>
      <c r="N990" s="1">
        <v>-0.66</v>
      </c>
      <c r="O990" s="1">
        <v>-0.66</v>
      </c>
      <c r="P990" s="1">
        <v>0.63</v>
      </c>
      <c r="Q990" s="1">
        <v>0.21</v>
      </c>
      <c r="R990" s="1">
        <v>1.1399999999999999</v>
      </c>
      <c r="S990" s="1">
        <v>-0.17</v>
      </c>
      <c r="T990" s="1">
        <v>0.76</v>
      </c>
      <c r="U990" s="1">
        <v>1.21</v>
      </c>
      <c r="V990" s="1">
        <v>3.45</v>
      </c>
      <c r="W990" s="1">
        <v>4.57</v>
      </c>
      <c r="Y990" s="1">
        <v>201209</v>
      </c>
      <c r="Z990" s="1">
        <v>5.91</v>
      </c>
      <c r="AA990" s="1">
        <v>5.84</v>
      </c>
      <c r="AB990" s="1">
        <v>4.42</v>
      </c>
      <c r="AC990" s="1">
        <v>4.5</v>
      </c>
      <c r="AD990" s="1">
        <v>3.36</v>
      </c>
      <c r="AE990" s="1">
        <v>2.39</v>
      </c>
      <c r="AF990" s="1">
        <v>3.16</v>
      </c>
      <c r="AG990" s="1">
        <v>2.86</v>
      </c>
      <c r="AH990" s="1">
        <v>2.41</v>
      </c>
      <c r="AI990" s="1">
        <v>2.2400000000000002</v>
      </c>
      <c r="CA990" s="1">
        <v>200803</v>
      </c>
      <c r="CB990" s="1">
        <v>-8.76</v>
      </c>
      <c r="CC990" s="1">
        <v>-2.96</v>
      </c>
      <c r="CD990" s="1">
        <v>-1.18</v>
      </c>
      <c r="CE990" s="1">
        <v>-2.36</v>
      </c>
      <c r="CF990" s="1">
        <v>-2.97</v>
      </c>
      <c r="CG990" s="1">
        <v>-1.43</v>
      </c>
      <c r="CH990" s="1">
        <v>-1.03</v>
      </c>
      <c r="CI990" s="1">
        <v>-2.2799999999999998</v>
      </c>
      <c r="CJ990" s="1">
        <v>-2.5</v>
      </c>
      <c r="CK990" s="1">
        <v>-3.42</v>
      </c>
      <c r="CL990" s="1">
        <v>-2.41</v>
      </c>
      <c r="CM990" s="1">
        <v>-2.95</v>
      </c>
      <c r="CN990" s="1">
        <v>-7.0000000000000007E-2</v>
      </c>
      <c r="CO990" s="1">
        <v>-1.27</v>
      </c>
      <c r="CP990" s="1">
        <v>-0.75</v>
      </c>
      <c r="CQ990" s="1">
        <v>-2.5299999999999998</v>
      </c>
      <c r="CR990" s="1">
        <v>-2.02</v>
      </c>
      <c r="CS990" s="1">
        <v>-2.31</v>
      </c>
      <c r="CT990" s="1">
        <v>-2.69</v>
      </c>
      <c r="CV990" s="1">
        <v>200903</v>
      </c>
      <c r="CW990" s="1">
        <v>13.16</v>
      </c>
      <c r="CX990" s="1">
        <v>9.16</v>
      </c>
      <c r="CY990" s="1">
        <v>10.77</v>
      </c>
      <c r="CZ990" s="1">
        <v>13.97</v>
      </c>
      <c r="DA990" s="1">
        <v>8.9</v>
      </c>
      <c r="DB990" s="1">
        <v>10.49</v>
      </c>
      <c r="DC990" s="1">
        <v>10.029999999999999</v>
      </c>
      <c r="DD990" s="1">
        <v>10.74</v>
      </c>
      <c r="DE990" s="1">
        <v>15.76</v>
      </c>
      <c r="DF990" s="1">
        <v>9.1300000000000008</v>
      </c>
      <c r="DG990" s="1">
        <v>8.73</v>
      </c>
      <c r="DH990" s="1">
        <v>9.64</v>
      </c>
      <c r="DI990" s="1">
        <v>11.25</v>
      </c>
      <c r="DJ990" s="1">
        <v>11.76</v>
      </c>
      <c r="DK990" s="1">
        <v>8.3699999999999992</v>
      </c>
      <c r="DL990" s="1">
        <v>11.46</v>
      </c>
      <c r="DM990" s="1">
        <v>9.9700000000000006</v>
      </c>
      <c r="DN990" s="1">
        <v>13.27</v>
      </c>
      <c r="DO990" s="1">
        <v>18.649999999999999</v>
      </c>
      <c r="DQ990" s="1">
        <v>200803</v>
      </c>
      <c r="DR990" s="1">
        <v>-99.99</v>
      </c>
      <c r="DS990" s="1">
        <v>-3.08</v>
      </c>
      <c r="DT990" s="1">
        <v>-1.29</v>
      </c>
      <c r="DU990" s="1">
        <v>-1.91</v>
      </c>
      <c r="DV990" s="1">
        <v>-3.56</v>
      </c>
      <c r="DW990" s="1">
        <v>0.6</v>
      </c>
      <c r="DX990" s="1">
        <v>-1.56</v>
      </c>
      <c r="DY990" s="1">
        <v>-2.54</v>
      </c>
      <c r="DZ990" s="1">
        <v>-2.0099999999999998</v>
      </c>
      <c r="EA990" s="1">
        <v>-4.41</v>
      </c>
      <c r="EB990" s="1">
        <v>-0.22</v>
      </c>
      <c r="EC990" s="1">
        <v>0.72</v>
      </c>
      <c r="ED990" s="1">
        <v>0.46</v>
      </c>
      <c r="EE990" s="1">
        <v>-1.66</v>
      </c>
      <c r="EF990" s="1">
        <v>-1.44</v>
      </c>
      <c r="EG990" s="1">
        <v>-3.38</v>
      </c>
      <c r="EH990" s="1">
        <v>-1.72</v>
      </c>
      <c r="EI990" s="1">
        <v>-2.78</v>
      </c>
      <c r="EJ990" s="1">
        <v>-1.22</v>
      </c>
      <c r="EL990">
        <v>200803</v>
      </c>
      <c r="EM990">
        <v>-0.93</v>
      </c>
      <c r="EN990">
        <v>0.79</v>
      </c>
      <c r="EO990">
        <v>0.14000000000000001</v>
      </c>
      <c r="EP990">
        <v>0.17</v>
      </c>
      <c r="ER990" s="1">
        <v>200809</v>
      </c>
      <c r="ES990" s="1">
        <v>0.36</v>
      </c>
      <c r="EU990" s="1">
        <v>200710</v>
      </c>
      <c r="EV990" s="1">
        <v>-3.83</v>
      </c>
      <c r="EX990" s="1">
        <v>201209</v>
      </c>
      <c r="EY990" s="1">
        <v>1.81</v>
      </c>
      <c r="FA990" s="1">
        <v>200809</v>
      </c>
      <c r="FB990" s="1">
        <f>IF(ISERROR(VLOOKUP($FA990,MOM,LOOKUPS!C$12,0)*$FB$6+VLOOKUP($FA990,STREV,LOOKUPS!C$10,0)*$FC$6+VLOOKUP($FA990,LTREV,LOOKUPS!C$9,0)*$FD$6+VLOOKUP($FA990,CFP,LOOKUPS!C$6,0)*$FE$6+VLOOKUP($FA990,EP,LOOKUPS!C$8,0)*$FF$6+VLOOKUP($FA990,BM,LOOKUPS!C$5,0)*$FG$6+VLOOKUP($FA990,DIV,LOOKUPS!C$7,0)*$FH$6++VLOOKUP($FA990,SIZE,LOOKUPS!C$11,0)*$FI$6),"",VLOOKUP($FA990,MOM,LOOKUPS!C$12,0)*$FB$6+VLOOKUP($FA990,STREV,LOOKUPS!C$10,0)*$FC$6+VLOOKUP($FA990,LTREV,LOOKUPS!C$9,0)*$FD$6+VLOOKUP($FA990,CFP,LOOKUPS!C$6,0)*$FE$6+VLOOKUP($FA990,EP,LOOKUPS!C$8,0)*$FF$6+VLOOKUP($FA990,BM,LOOKUPS!C$5,0)*$FG$6+VLOOKUP($FA990,DIV,LOOKUPS!C$7,0)*$FH$6++VLOOKUP($FA990,SIZE,LOOKUPS!C$11,0)*$FI$6)</f>
        <v>-14.191400000000002</v>
      </c>
      <c r="FC990" s="1">
        <f>IF(ISERROR(VLOOKUP($FA990,MOM,LOOKUPS!D$12,0)*$FB$6+VLOOKUP($FA990,STREV,LOOKUPS!D$10,0)*$FC$6+VLOOKUP($FA990,LTREV,LOOKUPS!D$9,0)*$FD$6+VLOOKUP($FA990,CFP,LOOKUPS!D$6,0)*$FE$6+VLOOKUP($FA990,EP,LOOKUPS!D$8,0)*$FF$6+VLOOKUP($FA990,BM,LOOKUPS!D$5,0)*$FG$6+VLOOKUP($FA990,DIV,LOOKUPS!D$7,0)*$FH$6++VLOOKUP($FA990,SIZE,LOOKUPS!D$11,0)*$FI$6),"",VLOOKUP($FA990,MOM,LOOKUPS!D$12,0)*$FB$6+VLOOKUP($FA990,STREV,LOOKUPS!D$10,0)*$FC$6+VLOOKUP($FA990,LTREV,LOOKUPS!D$9,0)*$FD$6+VLOOKUP($FA990,CFP,LOOKUPS!D$6,0)*$FE$6+VLOOKUP($FA990,EP,LOOKUPS!D$8,0)*$FF$6+VLOOKUP($FA990,BM,LOOKUPS!D$5,0)*$FG$6+VLOOKUP($FA990,DIV,LOOKUPS!D$7,0)*$FH$6++VLOOKUP($FA990,SIZE,LOOKUPS!D$11,0)*$FI$6)</f>
        <v>-11.751999999999999</v>
      </c>
      <c r="FD990" s="1">
        <f>IF(ISERROR(VLOOKUP($FA990,MOM,LOOKUPS!E$12,0)*$FB$6+VLOOKUP($FA990,STREV,LOOKUPS!E$10,0)*$FC$6+VLOOKUP($FA990,LTREV,LOOKUPS!E$9,0)*$FD$6+VLOOKUP($FA990,CFP,LOOKUPS!E$6,0)*$FE$6+VLOOKUP($FA990,EP,LOOKUPS!E$8,0)*$FF$6+VLOOKUP($FA990,BM,LOOKUPS!E$5,0)*$FG$6+VLOOKUP($FA990,DIV,LOOKUPS!E$7,0)*$FH$6++VLOOKUP($FA990,SIZE,LOOKUPS!E$11,0)*$FI$6),"",VLOOKUP($FA990,MOM,LOOKUPS!E$12,0)*$FB$6+VLOOKUP($FA990,STREV,LOOKUPS!E$10,0)*$FC$6+VLOOKUP($FA990,LTREV,LOOKUPS!E$9,0)*$FD$6+VLOOKUP($FA990,CFP,LOOKUPS!E$6,0)*$FE$6+VLOOKUP($FA990,EP,LOOKUPS!E$8,0)*$FF$6+VLOOKUP($FA990,BM,LOOKUPS!E$5,0)*$FG$6+VLOOKUP($FA990,DIV,LOOKUPS!E$7,0)*$FH$6++VLOOKUP($FA990,SIZE,LOOKUPS!E$11,0)*$FI$6)</f>
        <v>-9.924100000000001</v>
      </c>
      <c r="FE990" s="1">
        <f>IF(ISERROR(VLOOKUP($FA990,MOM,LOOKUPS!F$12,0)*$FB$6+VLOOKUP($FA990,STREV,LOOKUPS!F$10,0)*$FC$6+VLOOKUP($FA990,LTREV,LOOKUPS!F$9,0)*$FD$6+VLOOKUP($FA990,CFP,LOOKUPS!F$6,0)*$FE$6+VLOOKUP($FA990,EP,LOOKUPS!F$8,0)*$FF$6+VLOOKUP($FA990,BM,LOOKUPS!F$5,0)*$FG$6+VLOOKUP($FA990,DIV,LOOKUPS!F$7,0)*$FH$6++VLOOKUP($FA990,SIZE,LOOKUPS!F$11,0)*$FI$6),"",VLOOKUP($FA990,MOM,LOOKUPS!F$12,0)*$FB$6+VLOOKUP($FA990,STREV,LOOKUPS!F$10,0)*$FC$6+VLOOKUP($FA990,LTREV,LOOKUPS!F$9,0)*$FD$6+VLOOKUP($FA990,CFP,LOOKUPS!F$6,0)*$FE$6+VLOOKUP($FA990,EP,LOOKUPS!F$8,0)*$FF$6+VLOOKUP($FA990,BM,LOOKUPS!F$5,0)*$FG$6+VLOOKUP($FA990,DIV,LOOKUPS!F$7,0)*$FH$6++VLOOKUP($FA990,SIZE,LOOKUPS!F$11,0)*$FI$6)</f>
        <v>-10.194700000000001</v>
      </c>
      <c r="FF990" s="1">
        <f>IF(ISERROR(VLOOKUP($FA990,MOM,LOOKUPS!G$12,0)*$FB$6+VLOOKUP($FA990,STREV,LOOKUPS!G$10,0)*$FC$6+VLOOKUP($FA990,LTREV,LOOKUPS!G$9,0)*$FD$6+VLOOKUP($FA990,CFP,LOOKUPS!G$6,0)*$FE$6+VLOOKUP($FA990,EP,LOOKUPS!G$8,0)*$FF$6+VLOOKUP($FA990,BM,LOOKUPS!G$5,0)*$FG$6+VLOOKUP($FA990,DIV,LOOKUPS!G$7,0)*$FH$6++VLOOKUP($FA990,SIZE,LOOKUPS!G$11,0)*$FI$6),"",VLOOKUP($FA990,MOM,LOOKUPS!G$12,0)*$FB$6+VLOOKUP($FA990,STREV,LOOKUPS!G$10,0)*$FC$6+VLOOKUP($FA990,LTREV,LOOKUPS!G$9,0)*$FD$6+VLOOKUP($FA990,CFP,LOOKUPS!G$6,0)*$FE$6+VLOOKUP($FA990,EP,LOOKUPS!G$8,0)*$FF$6+VLOOKUP($FA990,BM,LOOKUPS!G$5,0)*$FG$6+VLOOKUP($FA990,DIV,LOOKUPS!G$7,0)*$FH$6++VLOOKUP($FA990,SIZE,LOOKUPS!G$11,0)*$FI$6)</f>
        <v>-9.0312999999999999</v>
      </c>
      <c r="FG990" s="1">
        <f>IF(ISERROR(VLOOKUP($FA990,MOM,LOOKUPS!H$12,0)*$FB$6+VLOOKUP($FA990,STREV,LOOKUPS!H$10,0)*$FC$6+VLOOKUP($FA990,LTREV,LOOKUPS!H$9,0)*$FD$6+VLOOKUP($FA990,CFP,LOOKUPS!H$6,0)*$FE$6+VLOOKUP($FA990,EP,LOOKUPS!H$8,0)*$FF$6+VLOOKUP($FA990,BM,LOOKUPS!H$5,0)*$FG$6+VLOOKUP($FA990,DIV,LOOKUPS!H$7,0)*$FH$6++VLOOKUP($FA990,SIZE,LOOKUPS!H$11,0)*$FI$6),"",VLOOKUP($FA990,MOM,LOOKUPS!H$12,0)*$FB$6+VLOOKUP($FA990,STREV,LOOKUPS!H$10,0)*$FC$6+VLOOKUP($FA990,LTREV,LOOKUPS!H$9,0)*$FD$6+VLOOKUP($FA990,CFP,LOOKUPS!H$6,0)*$FE$6+VLOOKUP($FA990,EP,LOOKUPS!H$8,0)*$FF$6+VLOOKUP($FA990,BM,LOOKUPS!H$5,0)*$FG$6+VLOOKUP($FA990,DIV,LOOKUPS!H$7,0)*$FH$6++VLOOKUP($FA990,SIZE,LOOKUPS!H$11,0)*$FI$6)</f>
        <v>-8.9977</v>
      </c>
      <c r="FH990" s="1">
        <f>IF(ISERROR(VLOOKUP($FA990,MOM,LOOKUPS!I$12,0)*$FB$6+VLOOKUP($FA990,STREV,LOOKUPS!I$10,0)*$FC$6+VLOOKUP($FA990,LTREV,LOOKUPS!I$9,0)*$FD$6+VLOOKUP($FA990,CFP,LOOKUPS!I$6,0)*$FE$6+VLOOKUP($FA990,EP,LOOKUPS!I$8,0)*$FF$6+VLOOKUP($FA990,BM,LOOKUPS!I$5,0)*$FG$6+VLOOKUP($FA990,DIV,LOOKUPS!I$7,0)*$FH$6++VLOOKUP($FA990,SIZE,LOOKUPS!I$11,0)*$FI$6),"",VLOOKUP($FA990,MOM,LOOKUPS!I$12,0)*$FB$6+VLOOKUP($FA990,STREV,LOOKUPS!I$10,0)*$FC$6+VLOOKUP($FA990,LTREV,LOOKUPS!I$9,0)*$FD$6+VLOOKUP($FA990,CFP,LOOKUPS!I$6,0)*$FE$6+VLOOKUP($FA990,EP,LOOKUPS!I$8,0)*$FF$6+VLOOKUP($FA990,BM,LOOKUPS!I$5,0)*$FG$6+VLOOKUP($FA990,DIV,LOOKUPS!I$7,0)*$FH$6++VLOOKUP($FA990,SIZE,LOOKUPS!I$11,0)*$FI$6)</f>
        <v>-7.6888000000000005</v>
      </c>
      <c r="FI990" s="1">
        <f>IF(ISERROR(VLOOKUP($FA990,MOM,LOOKUPS!J$12,0)*$FB$6+VLOOKUP($FA990,STREV,LOOKUPS!J$10,0)*$FC$6+VLOOKUP($FA990,LTREV,LOOKUPS!J$9,0)*$FD$6+VLOOKUP($FA990,CFP,LOOKUPS!J$6,0)*$FE$6+VLOOKUP($FA990,EP,LOOKUPS!J$8,0)*$FF$6+VLOOKUP($FA990,BM,LOOKUPS!J$5,0)*$FG$6+VLOOKUP($FA990,DIV,LOOKUPS!J$7,0)*$FH$6++VLOOKUP($FA990,SIZE,LOOKUPS!J$11,0)*$FI$6),"",VLOOKUP($FA990,MOM,LOOKUPS!J$12,0)*$FB$6+VLOOKUP($FA990,STREV,LOOKUPS!J$10,0)*$FC$6+VLOOKUP($FA990,LTREV,LOOKUPS!J$9,0)*$FD$6+VLOOKUP($FA990,CFP,LOOKUPS!J$6,0)*$FE$6+VLOOKUP($FA990,EP,LOOKUPS!J$8,0)*$FF$6+VLOOKUP($FA990,BM,LOOKUPS!J$5,0)*$FG$6+VLOOKUP($FA990,DIV,LOOKUPS!J$7,0)*$FH$6++VLOOKUP($FA990,SIZE,LOOKUPS!J$11,0)*$FI$6)</f>
        <v>-8.4384999999999994</v>
      </c>
      <c r="FJ990" s="1">
        <f>IF(ISERROR(VLOOKUP($FA990,MOM,LOOKUPS!K$12,0)*$FB$6+VLOOKUP($FA990,STREV,LOOKUPS!K$10,0)*$FC$6+VLOOKUP($FA990,LTREV,LOOKUPS!K$9,0)*$FD$6+VLOOKUP($FA990,CFP,LOOKUPS!K$6,0)*$FE$6+VLOOKUP($FA990,EP,LOOKUPS!K$8,0)*$FF$6+VLOOKUP($FA990,BM,LOOKUPS!K$5,0)*$FG$6+VLOOKUP($FA990,DIV,LOOKUPS!K$7,0)*$FH$6++VLOOKUP($FA990,SIZE,LOOKUPS!K$11,0)*$FI$6),"",VLOOKUP($FA990,MOM,LOOKUPS!K$12,0)*$FB$6+VLOOKUP($FA990,STREV,LOOKUPS!K$10,0)*$FC$6+VLOOKUP($FA990,LTREV,LOOKUPS!K$9,0)*$FD$6+VLOOKUP($FA990,CFP,LOOKUPS!K$6,0)*$FE$6+VLOOKUP($FA990,EP,LOOKUPS!K$8,0)*$FF$6+VLOOKUP($FA990,BM,LOOKUPS!K$5,0)*$FG$6+VLOOKUP($FA990,DIV,LOOKUPS!K$7,0)*$FH$6++VLOOKUP($FA990,SIZE,LOOKUPS!K$11,0)*$FI$6)</f>
        <v>-10.4801</v>
      </c>
      <c r="FK990" s="1">
        <f>IF(ISERROR(VLOOKUP($FA990,MOM,LOOKUPS!L$12,0)*$FB$6+VLOOKUP($FA990,STREV,LOOKUPS!L$10,0)*$FC$6+VLOOKUP($FA990,LTREV,LOOKUPS!L$9,0)*$FD$6+VLOOKUP($FA990,CFP,LOOKUPS!L$6,0)*$FE$6+VLOOKUP($FA990,EP,LOOKUPS!L$8,0)*$FF$6+VLOOKUP($FA990,BM,LOOKUPS!L$5,0)*$FG$6+VLOOKUP($FA990,DIV,LOOKUPS!L$7,0)*$FH$6++VLOOKUP($FA990,SIZE,LOOKUPS!L$11,0)*$FI$6),"",VLOOKUP($FA990,MOM,LOOKUPS!L$12,0)*$FB$6+VLOOKUP($FA990,STREV,LOOKUPS!L$10,0)*$FC$6+VLOOKUP($FA990,LTREV,LOOKUPS!L$9,0)*$FD$6+VLOOKUP($FA990,CFP,LOOKUPS!L$6,0)*$FE$6+VLOOKUP($FA990,EP,LOOKUPS!L$8,0)*$FF$6+VLOOKUP($FA990,BM,LOOKUPS!L$5,0)*$FG$6+VLOOKUP($FA990,DIV,LOOKUPS!L$7,0)*$FH$6++VLOOKUP($FA990,SIZE,LOOKUPS!L$11,0)*$FI$6)</f>
        <v>-14.782400000000001</v>
      </c>
    </row>
    <row r="991" spans="1:167" x14ac:dyDescent="0.3">
      <c r="A991" s="1">
        <v>200810</v>
      </c>
      <c r="B991" s="1">
        <v>-24.85</v>
      </c>
      <c r="C991" s="1">
        <v>-25.31</v>
      </c>
      <c r="D991" s="1">
        <v>-22.48</v>
      </c>
      <c r="E991" s="1">
        <v>-21.36</v>
      </c>
      <c r="F991" s="1">
        <v>-20.54</v>
      </c>
      <c r="G991" s="1">
        <v>-17.829999999999998</v>
      </c>
      <c r="H991" s="1">
        <v>-17.41</v>
      </c>
      <c r="I991" s="1">
        <v>-15.46</v>
      </c>
      <c r="J991" s="1">
        <v>-18.690000000000001</v>
      </c>
      <c r="K991" s="1">
        <v>-21.05</v>
      </c>
      <c r="M991" s="1">
        <v>200711</v>
      </c>
      <c r="N991" s="1">
        <v>-12.27</v>
      </c>
      <c r="O991" s="1">
        <v>-8.5</v>
      </c>
      <c r="P991" s="1">
        <v>-7.22</v>
      </c>
      <c r="Q991" s="1">
        <v>-8.19</v>
      </c>
      <c r="R991" s="1">
        <v>-5.62</v>
      </c>
      <c r="S991" s="1">
        <v>-6.88</v>
      </c>
      <c r="T991" s="1">
        <v>-7.28</v>
      </c>
      <c r="U991" s="1">
        <v>-8.1999999999999993</v>
      </c>
      <c r="V991" s="1">
        <v>-7.07</v>
      </c>
      <c r="W991" s="1">
        <v>-9.17</v>
      </c>
      <c r="Y991" s="1">
        <v>201210</v>
      </c>
      <c r="Z991" s="1">
        <v>-2.98</v>
      </c>
      <c r="AA991" s="1">
        <v>-2.76</v>
      </c>
      <c r="AB991" s="1">
        <v>-1.75</v>
      </c>
      <c r="AC991" s="1">
        <v>-0.76</v>
      </c>
      <c r="AD991" s="1">
        <v>-1.62</v>
      </c>
      <c r="AE991" s="1">
        <v>-1.22</v>
      </c>
      <c r="AF991" s="1">
        <v>-0.35</v>
      </c>
      <c r="AG991" s="1">
        <v>-1.03</v>
      </c>
      <c r="AH991" s="1">
        <v>-1.95</v>
      </c>
      <c r="AI991" s="1">
        <v>-2.36</v>
      </c>
      <c r="CA991" s="1">
        <v>200804</v>
      </c>
      <c r="CB991" s="1">
        <v>0.88</v>
      </c>
      <c r="CC991" s="1">
        <v>3.79</v>
      </c>
      <c r="CD991" s="1">
        <v>2.66</v>
      </c>
      <c r="CE991" s="1">
        <v>0.67</v>
      </c>
      <c r="CF991" s="1">
        <v>3.24</v>
      </c>
      <c r="CG991" s="1">
        <v>3.91</v>
      </c>
      <c r="CH991" s="1">
        <v>2.94</v>
      </c>
      <c r="CI991" s="1">
        <v>1.46</v>
      </c>
      <c r="CJ991" s="1">
        <v>0.63</v>
      </c>
      <c r="CK991" s="1">
        <v>2.58</v>
      </c>
      <c r="CL991" s="1">
        <v>4.04</v>
      </c>
      <c r="CM991" s="1">
        <v>5.31</v>
      </c>
      <c r="CN991" s="1">
        <v>2.65</v>
      </c>
      <c r="CO991" s="1">
        <v>2.46</v>
      </c>
      <c r="CP991" s="1">
        <v>3.48</v>
      </c>
      <c r="CQ991" s="1">
        <v>2.13</v>
      </c>
      <c r="CR991" s="1">
        <v>0.77</v>
      </c>
      <c r="CS991" s="1">
        <v>0.54</v>
      </c>
      <c r="CT991" s="1">
        <v>0.71</v>
      </c>
      <c r="CV991" s="1">
        <v>200904</v>
      </c>
      <c r="CW991" s="1">
        <v>23.09</v>
      </c>
      <c r="CX991" s="1">
        <v>18.05</v>
      </c>
      <c r="CY991" s="1">
        <v>19.329999999999998</v>
      </c>
      <c r="CZ991" s="1">
        <v>20.5</v>
      </c>
      <c r="DA991" s="1">
        <v>18.46</v>
      </c>
      <c r="DB991" s="1">
        <v>18.739999999999998</v>
      </c>
      <c r="DC991" s="1">
        <v>19.64</v>
      </c>
      <c r="DD991" s="1">
        <v>18.5</v>
      </c>
      <c r="DE991" s="1">
        <v>21.29</v>
      </c>
      <c r="DF991" s="1">
        <v>20.93</v>
      </c>
      <c r="DG991" s="1">
        <v>16.579999999999998</v>
      </c>
      <c r="DH991" s="1">
        <v>17.260000000000002</v>
      </c>
      <c r="DI991" s="1">
        <v>20.079999999999998</v>
      </c>
      <c r="DJ991" s="1">
        <v>21.21</v>
      </c>
      <c r="DK991" s="1">
        <v>18.14</v>
      </c>
      <c r="DL991" s="1">
        <v>18.3</v>
      </c>
      <c r="DM991" s="1">
        <v>18.72</v>
      </c>
      <c r="DN991" s="1">
        <v>21.64</v>
      </c>
      <c r="DO991" s="1">
        <v>20.88</v>
      </c>
      <c r="DQ991" s="1">
        <v>200804</v>
      </c>
      <c r="DR991" s="1">
        <v>-99.99</v>
      </c>
      <c r="DS991" s="1">
        <v>0.94</v>
      </c>
      <c r="DT991" s="1">
        <v>5.49</v>
      </c>
      <c r="DU991" s="1">
        <v>5.51</v>
      </c>
      <c r="DV991" s="1">
        <v>0.69</v>
      </c>
      <c r="DW991" s="1">
        <v>3.12</v>
      </c>
      <c r="DX991" s="1">
        <v>7.26</v>
      </c>
      <c r="DY991" s="1">
        <v>4.93</v>
      </c>
      <c r="DZ991" s="1">
        <v>5.63</v>
      </c>
      <c r="EA991" s="1">
        <v>0.27</v>
      </c>
      <c r="EB991" s="1">
        <v>2.36</v>
      </c>
      <c r="EC991" s="1">
        <v>2.87</v>
      </c>
      <c r="ED991" s="1">
        <v>3.42</v>
      </c>
      <c r="EE991" s="1">
        <v>6.3</v>
      </c>
      <c r="EF991" s="1">
        <v>8.43</v>
      </c>
      <c r="EG991" s="1">
        <v>4.57</v>
      </c>
      <c r="EH991" s="1">
        <v>5.28</v>
      </c>
      <c r="EI991" s="1">
        <v>6.31</v>
      </c>
      <c r="EJ991" s="1">
        <v>4.92</v>
      </c>
      <c r="EL991">
        <v>200804</v>
      </c>
      <c r="EM991">
        <v>4.5999999999999996</v>
      </c>
      <c r="EN991">
        <v>-1.59</v>
      </c>
      <c r="EO991">
        <v>-0.96</v>
      </c>
      <c r="EP991">
        <v>0.18</v>
      </c>
      <c r="ER991" s="1">
        <v>200810</v>
      </c>
      <c r="ES991" s="1">
        <v>7.79</v>
      </c>
      <c r="EU991" s="1">
        <v>200711</v>
      </c>
      <c r="EV991" s="1">
        <v>-1.73</v>
      </c>
      <c r="EX991" s="1">
        <v>201210</v>
      </c>
      <c r="EY991" s="1">
        <v>0.95</v>
      </c>
      <c r="FA991" s="1">
        <v>200810</v>
      </c>
      <c r="FB991" s="1">
        <f>IF(ISERROR(VLOOKUP($FA991,MOM,LOOKUPS!C$12,0)*$FB$6+VLOOKUP($FA991,STREV,LOOKUPS!C$10,0)*$FC$6+VLOOKUP($FA991,LTREV,LOOKUPS!C$9,0)*$FD$6+VLOOKUP($FA991,CFP,LOOKUPS!C$6,0)*$FE$6+VLOOKUP($FA991,EP,LOOKUPS!C$8,0)*$FF$6+VLOOKUP($FA991,BM,LOOKUPS!C$5,0)*$FG$6+VLOOKUP($FA991,DIV,LOOKUPS!C$7,0)*$FH$6++VLOOKUP($FA991,SIZE,LOOKUPS!C$11,0)*$FI$6),"",VLOOKUP($FA991,MOM,LOOKUPS!C$12,0)*$FB$6+VLOOKUP($FA991,STREV,LOOKUPS!C$10,0)*$FC$6+VLOOKUP($FA991,LTREV,LOOKUPS!C$9,0)*$FD$6+VLOOKUP($FA991,CFP,LOOKUPS!C$6,0)*$FE$6+VLOOKUP($FA991,EP,LOOKUPS!C$8,0)*$FF$6+VLOOKUP($FA991,BM,LOOKUPS!C$5,0)*$FG$6+VLOOKUP($FA991,DIV,LOOKUPS!C$7,0)*$FH$6++VLOOKUP($FA991,SIZE,LOOKUPS!C$11,0)*$FI$6)</f>
        <v>-22.1203</v>
      </c>
      <c r="FC991" s="1">
        <f>IF(ISERROR(VLOOKUP($FA991,MOM,LOOKUPS!D$12,0)*$FB$6+VLOOKUP($FA991,STREV,LOOKUPS!D$10,0)*$FC$6+VLOOKUP($FA991,LTREV,LOOKUPS!D$9,0)*$FD$6+VLOOKUP($FA991,CFP,LOOKUPS!D$6,0)*$FE$6+VLOOKUP($FA991,EP,LOOKUPS!D$8,0)*$FF$6+VLOOKUP($FA991,BM,LOOKUPS!D$5,0)*$FG$6+VLOOKUP($FA991,DIV,LOOKUPS!D$7,0)*$FH$6++VLOOKUP($FA991,SIZE,LOOKUPS!D$11,0)*$FI$6),"",VLOOKUP($FA991,MOM,LOOKUPS!D$12,0)*$FB$6+VLOOKUP($FA991,STREV,LOOKUPS!D$10,0)*$FC$6+VLOOKUP($FA991,LTREV,LOOKUPS!D$9,0)*$FD$6+VLOOKUP($FA991,CFP,LOOKUPS!D$6,0)*$FE$6+VLOOKUP($FA991,EP,LOOKUPS!D$8,0)*$FF$6+VLOOKUP($FA991,BM,LOOKUPS!D$5,0)*$FG$6+VLOOKUP($FA991,DIV,LOOKUPS!D$7,0)*$FH$6++VLOOKUP($FA991,SIZE,LOOKUPS!D$11,0)*$FI$6)</f>
        <v>-22.907600000000002</v>
      </c>
      <c r="FD991" s="1">
        <f>IF(ISERROR(VLOOKUP($FA991,MOM,LOOKUPS!E$12,0)*$FB$6+VLOOKUP($FA991,STREV,LOOKUPS!E$10,0)*$FC$6+VLOOKUP($FA991,LTREV,LOOKUPS!E$9,0)*$FD$6+VLOOKUP($FA991,CFP,LOOKUPS!E$6,0)*$FE$6+VLOOKUP($FA991,EP,LOOKUPS!E$8,0)*$FF$6+VLOOKUP($FA991,BM,LOOKUPS!E$5,0)*$FG$6+VLOOKUP($FA991,DIV,LOOKUPS!E$7,0)*$FH$6++VLOOKUP($FA991,SIZE,LOOKUPS!E$11,0)*$FI$6),"",VLOOKUP($FA991,MOM,LOOKUPS!E$12,0)*$FB$6+VLOOKUP($FA991,STREV,LOOKUPS!E$10,0)*$FC$6+VLOOKUP($FA991,LTREV,LOOKUPS!E$9,0)*$FD$6+VLOOKUP($FA991,CFP,LOOKUPS!E$6,0)*$FE$6+VLOOKUP($FA991,EP,LOOKUPS!E$8,0)*$FF$6+VLOOKUP($FA991,BM,LOOKUPS!E$5,0)*$FG$6+VLOOKUP($FA991,DIV,LOOKUPS!E$7,0)*$FH$6++VLOOKUP($FA991,SIZE,LOOKUPS!E$11,0)*$FI$6)</f>
        <v>-20.112200000000001</v>
      </c>
      <c r="FE991" s="1">
        <f>IF(ISERROR(VLOOKUP($FA991,MOM,LOOKUPS!F$12,0)*$FB$6+VLOOKUP($FA991,STREV,LOOKUPS!F$10,0)*$FC$6+VLOOKUP($FA991,LTREV,LOOKUPS!F$9,0)*$FD$6+VLOOKUP($FA991,CFP,LOOKUPS!F$6,0)*$FE$6+VLOOKUP($FA991,EP,LOOKUPS!F$8,0)*$FF$6+VLOOKUP($FA991,BM,LOOKUPS!F$5,0)*$FG$6+VLOOKUP($FA991,DIV,LOOKUPS!F$7,0)*$FH$6++VLOOKUP($FA991,SIZE,LOOKUPS!F$11,0)*$FI$6),"",VLOOKUP($FA991,MOM,LOOKUPS!F$12,0)*$FB$6+VLOOKUP($FA991,STREV,LOOKUPS!F$10,0)*$FC$6+VLOOKUP($FA991,LTREV,LOOKUPS!F$9,0)*$FD$6+VLOOKUP($FA991,CFP,LOOKUPS!F$6,0)*$FE$6+VLOOKUP($FA991,EP,LOOKUPS!F$8,0)*$FF$6+VLOOKUP($FA991,BM,LOOKUPS!F$5,0)*$FG$6+VLOOKUP($FA991,DIV,LOOKUPS!F$7,0)*$FH$6++VLOOKUP($FA991,SIZE,LOOKUPS!F$11,0)*$FI$6)</f>
        <v>-20.365400000000001</v>
      </c>
      <c r="FF991" s="1">
        <f>IF(ISERROR(VLOOKUP($FA991,MOM,LOOKUPS!G$12,0)*$FB$6+VLOOKUP($FA991,STREV,LOOKUPS!G$10,0)*$FC$6+VLOOKUP($FA991,LTREV,LOOKUPS!G$9,0)*$FD$6+VLOOKUP($FA991,CFP,LOOKUPS!G$6,0)*$FE$6+VLOOKUP($FA991,EP,LOOKUPS!G$8,0)*$FF$6+VLOOKUP($FA991,BM,LOOKUPS!G$5,0)*$FG$6+VLOOKUP($FA991,DIV,LOOKUPS!G$7,0)*$FH$6++VLOOKUP($FA991,SIZE,LOOKUPS!G$11,0)*$FI$6),"",VLOOKUP($FA991,MOM,LOOKUPS!G$12,0)*$FB$6+VLOOKUP($FA991,STREV,LOOKUPS!G$10,0)*$FC$6+VLOOKUP($FA991,LTREV,LOOKUPS!G$9,0)*$FD$6+VLOOKUP($FA991,CFP,LOOKUPS!G$6,0)*$FE$6+VLOOKUP($FA991,EP,LOOKUPS!G$8,0)*$FF$6+VLOOKUP($FA991,BM,LOOKUPS!G$5,0)*$FG$6+VLOOKUP($FA991,DIV,LOOKUPS!G$7,0)*$FH$6++VLOOKUP($FA991,SIZE,LOOKUPS!G$11,0)*$FI$6)</f>
        <v>-20.8904</v>
      </c>
      <c r="FG991" s="1">
        <f>IF(ISERROR(VLOOKUP($FA991,MOM,LOOKUPS!H$12,0)*$FB$6+VLOOKUP($FA991,STREV,LOOKUPS!H$10,0)*$FC$6+VLOOKUP($FA991,LTREV,LOOKUPS!H$9,0)*$FD$6+VLOOKUP($FA991,CFP,LOOKUPS!H$6,0)*$FE$6+VLOOKUP($FA991,EP,LOOKUPS!H$8,0)*$FF$6+VLOOKUP($FA991,BM,LOOKUPS!H$5,0)*$FG$6+VLOOKUP($FA991,DIV,LOOKUPS!H$7,0)*$FH$6++VLOOKUP($FA991,SIZE,LOOKUPS!H$11,0)*$FI$6),"",VLOOKUP($FA991,MOM,LOOKUPS!H$12,0)*$FB$6+VLOOKUP($FA991,STREV,LOOKUPS!H$10,0)*$FC$6+VLOOKUP($FA991,LTREV,LOOKUPS!H$9,0)*$FD$6+VLOOKUP($FA991,CFP,LOOKUPS!H$6,0)*$FE$6+VLOOKUP($FA991,EP,LOOKUPS!H$8,0)*$FF$6+VLOOKUP($FA991,BM,LOOKUPS!H$5,0)*$FG$6+VLOOKUP($FA991,DIV,LOOKUPS!H$7,0)*$FH$6++VLOOKUP($FA991,SIZE,LOOKUPS!H$11,0)*$FI$6)</f>
        <v>-19.645800000000001</v>
      </c>
      <c r="FH991" s="1">
        <f>IF(ISERROR(VLOOKUP($FA991,MOM,LOOKUPS!I$12,0)*$FB$6+VLOOKUP($FA991,STREV,LOOKUPS!I$10,0)*$FC$6+VLOOKUP($FA991,LTREV,LOOKUPS!I$9,0)*$FD$6+VLOOKUP($FA991,CFP,LOOKUPS!I$6,0)*$FE$6+VLOOKUP($FA991,EP,LOOKUPS!I$8,0)*$FF$6+VLOOKUP($FA991,BM,LOOKUPS!I$5,0)*$FG$6+VLOOKUP($FA991,DIV,LOOKUPS!I$7,0)*$FH$6++VLOOKUP($FA991,SIZE,LOOKUPS!I$11,0)*$FI$6),"",VLOOKUP($FA991,MOM,LOOKUPS!I$12,0)*$FB$6+VLOOKUP($FA991,STREV,LOOKUPS!I$10,0)*$FC$6+VLOOKUP($FA991,LTREV,LOOKUPS!I$9,0)*$FD$6+VLOOKUP($FA991,CFP,LOOKUPS!I$6,0)*$FE$6+VLOOKUP($FA991,EP,LOOKUPS!I$8,0)*$FF$6+VLOOKUP($FA991,BM,LOOKUPS!I$5,0)*$FG$6+VLOOKUP($FA991,DIV,LOOKUPS!I$7,0)*$FH$6++VLOOKUP($FA991,SIZE,LOOKUPS!I$11,0)*$FI$6)</f>
        <v>-19.974400000000003</v>
      </c>
      <c r="FI991" s="1">
        <f>IF(ISERROR(VLOOKUP($FA991,MOM,LOOKUPS!J$12,0)*$FB$6+VLOOKUP($FA991,STREV,LOOKUPS!J$10,0)*$FC$6+VLOOKUP($FA991,LTREV,LOOKUPS!J$9,0)*$FD$6+VLOOKUP($FA991,CFP,LOOKUPS!J$6,0)*$FE$6+VLOOKUP($FA991,EP,LOOKUPS!J$8,0)*$FF$6+VLOOKUP($FA991,BM,LOOKUPS!J$5,0)*$FG$6+VLOOKUP($FA991,DIV,LOOKUPS!J$7,0)*$FH$6++VLOOKUP($FA991,SIZE,LOOKUPS!J$11,0)*$FI$6),"",VLOOKUP($FA991,MOM,LOOKUPS!J$12,0)*$FB$6+VLOOKUP($FA991,STREV,LOOKUPS!J$10,0)*$FC$6+VLOOKUP($FA991,LTREV,LOOKUPS!J$9,0)*$FD$6+VLOOKUP($FA991,CFP,LOOKUPS!J$6,0)*$FE$6+VLOOKUP($FA991,EP,LOOKUPS!J$8,0)*$FF$6+VLOOKUP($FA991,BM,LOOKUPS!J$5,0)*$FG$6+VLOOKUP($FA991,DIV,LOOKUPS!J$7,0)*$FH$6++VLOOKUP($FA991,SIZE,LOOKUPS!J$11,0)*$FI$6)</f>
        <v>-19.375100000000003</v>
      </c>
      <c r="FJ991" s="1">
        <f>IF(ISERROR(VLOOKUP($FA991,MOM,LOOKUPS!K$12,0)*$FB$6+VLOOKUP($FA991,STREV,LOOKUPS!K$10,0)*$FC$6+VLOOKUP($FA991,LTREV,LOOKUPS!K$9,0)*$FD$6+VLOOKUP($FA991,CFP,LOOKUPS!K$6,0)*$FE$6+VLOOKUP($FA991,EP,LOOKUPS!K$8,0)*$FF$6+VLOOKUP($FA991,BM,LOOKUPS!K$5,0)*$FG$6+VLOOKUP($FA991,DIV,LOOKUPS!K$7,0)*$FH$6++VLOOKUP($FA991,SIZE,LOOKUPS!K$11,0)*$FI$6),"",VLOOKUP($FA991,MOM,LOOKUPS!K$12,0)*$FB$6+VLOOKUP($FA991,STREV,LOOKUPS!K$10,0)*$FC$6+VLOOKUP($FA991,LTREV,LOOKUPS!K$9,0)*$FD$6+VLOOKUP($FA991,CFP,LOOKUPS!K$6,0)*$FE$6+VLOOKUP($FA991,EP,LOOKUPS!K$8,0)*$FF$6+VLOOKUP($FA991,BM,LOOKUPS!K$5,0)*$FG$6+VLOOKUP($FA991,DIV,LOOKUPS!K$7,0)*$FH$6++VLOOKUP($FA991,SIZE,LOOKUPS!K$11,0)*$FI$6)</f>
        <v>-20.356400000000001</v>
      </c>
      <c r="FK991" s="1">
        <f>IF(ISERROR(VLOOKUP($FA991,MOM,LOOKUPS!L$12,0)*$FB$6+VLOOKUP($FA991,STREV,LOOKUPS!L$10,0)*$FC$6+VLOOKUP($FA991,LTREV,LOOKUPS!L$9,0)*$FD$6+VLOOKUP($FA991,CFP,LOOKUPS!L$6,0)*$FE$6+VLOOKUP($FA991,EP,LOOKUPS!L$8,0)*$FF$6+VLOOKUP($FA991,BM,LOOKUPS!L$5,0)*$FG$6+VLOOKUP($FA991,DIV,LOOKUPS!L$7,0)*$FH$6++VLOOKUP($FA991,SIZE,LOOKUPS!L$11,0)*$FI$6),"",VLOOKUP($FA991,MOM,LOOKUPS!L$12,0)*$FB$6+VLOOKUP($FA991,STREV,LOOKUPS!L$10,0)*$FC$6+VLOOKUP($FA991,LTREV,LOOKUPS!L$9,0)*$FD$6+VLOOKUP($FA991,CFP,LOOKUPS!L$6,0)*$FE$6+VLOOKUP($FA991,EP,LOOKUPS!L$8,0)*$FF$6+VLOOKUP($FA991,BM,LOOKUPS!L$5,0)*$FG$6+VLOOKUP($FA991,DIV,LOOKUPS!L$7,0)*$FH$6++VLOOKUP($FA991,SIZE,LOOKUPS!L$11,0)*$FI$6)</f>
        <v>-23.852699999999999</v>
      </c>
    </row>
    <row r="992" spans="1:167" x14ac:dyDescent="0.3">
      <c r="A992" s="1">
        <v>200811</v>
      </c>
      <c r="B992" s="1">
        <v>-20.13</v>
      </c>
      <c r="C992" s="1">
        <v>-17.190000000000001</v>
      </c>
      <c r="D992" s="1">
        <v>-16.38</v>
      </c>
      <c r="E992" s="1">
        <v>-13.77</v>
      </c>
      <c r="F992" s="1">
        <v>-12.32</v>
      </c>
      <c r="G992" s="1">
        <v>-12.63</v>
      </c>
      <c r="H992" s="1">
        <v>-10.18</v>
      </c>
      <c r="I992" s="1">
        <v>-8.4</v>
      </c>
      <c r="J992" s="1">
        <v>-9.56</v>
      </c>
      <c r="K992" s="1">
        <v>-11</v>
      </c>
      <c r="M992" s="1">
        <v>200712</v>
      </c>
      <c r="N992" s="1">
        <v>-1.44</v>
      </c>
      <c r="O992" s="1">
        <v>-2.94</v>
      </c>
      <c r="P992" s="1">
        <v>-1.74</v>
      </c>
      <c r="Q992" s="1">
        <v>-1.48</v>
      </c>
      <c r="R992" s="1">
        <v>-1.02</v>
      </c>
      <c r="S992" s="1">
        <v>-0.82</v>
      </c>
      <c r="T992" s="1">
        <v>-0.93</v>
      </c>
      <c r="U992" s="1">
        <v>-0.85</v>
      </c>
      <c r="V992" s="1">
        <v>-0.78</v>
      </c>
      <c r="W992" s="1">
        <v>-1.54</v>
      </c>
      <c r="Y992" s="1">
        <v>201211</v>
      </c>
      <c r="Z992" s="1">
        <v>-0.72</v>
      </c>
      <c r="AA992" s="1">
        <v>0.4</v>
      </c>
      <c r="AB992" s="1">
        <v>0.19</v>
      </c>
      <c r="AC992" s="1">
        <v>0.59</v>
      </c>
      <c r="AD992" s="1">
        <v>0.72</v>
      </c>
      <c r="AE992" s="1">
        <v>0.51</v>
      </c>
      <c r="AF992" s="1">
        <v>0.8</v>
      </c>
      <c r="AG992" s="1">
        <v>1</v>
      </c>
      <c r="AH992" s="1">
        <v>0.56999999999999995</v>
      </c>
      <c r="AI992" s="1">
        <v>1.6</v>
      </c>
      <c r="CA992" s="1">
        <v>200805</v>
      </c>
      <c r="CB992" s="1">
        <v>4.8</v>
      </c>
      <c r="CC992" s="1">
        <v>4.7699999999999996</v>
      </c>
      <c r="CD992" s="1">
        <v>3.64</v>
      </c>
      <c r="CE992" s="1">
        <v>1.86</v>
      </c>
      <c r="CF992" s="1">
        <v>4.8499999999999996</v>
      </c>
      <c r="CG992" s="1">
        <v>3.64</v>
      </c>
      <c r="CH992" s="1">
        <v>4.22</v>
      </c>
      <c r="CI992" s="1">
        <v>2.88</v>
      </c>
      <c r="CJ992" s="1">
        <v>1.62</v>
      </c>
      <c r="CK992" s="1">
        <v>4.0999999999999996</v>
      </c>
      <c r="CL992" s="1">
        <v>5.75</v>
      </c>
      <c r="CM992" s="1">
        <v>4.55</v>
      </c>
      <c r="CN992" s="1">
        <v>2.83</v>
      </c>
      <c r="CO992" s="1">
        <v>4.3600000000000003</v>
      </c>
      <c r="CP992" s="1">
        <v>4.05</v>
      </c>
      <c r="CQ992" s="1">
        <v>3.32</v>
      </c>
      <c r="CR992" s="1">
        <v>2.42</v>
      </c>
      <c r="CS992" s="1">
        <v>1.58</v>
      </c>
      <c r="CT992" s="1">
        <v>1.65</v>
      </c>
      <c r="CV992" s="1">
        <v>200905</v>
      </c>
      <c r="CW992" s="1">
        <v>12.32</v>
      </c>
      <c r="CX992" s="1">
        <v>6.46</v>
      </c>
      <c r="CY992" s="1">
        <v>4.5999999999999996</v>
      </c>
      <c r="CZ992" s="1">
        <v>6.07</v>
      </c>
      <c r="DA992" s="1">
        <v>7.97</v>
      </c>
      <c r="DB992" s="1">
        <v>4.78</v>
      </c>
      <c r="DC992" s="1">
        <v>5.26</v>
      </c>
      <c r="DD992" s="1">
        <v>3.78</v>
      </c>
      <c r="DE992" s="1">
        <v>6.57</v>
      </c>
      <c r="DF992" s="1">
        <v>10.71</v>
      </c>
      <c r="DG992" s="1">
        <v>5.88</v>
      </c>
      <c r="DH992" s="1">
        <v>3.53</v>
      </c>
      <c r="DI992" s="1">
        <v>5.91</v>
      </c>
      <c r="DJ992" s="1">
        <v>7</v>
      </c>
      <c r="DK992" s="1">
        <v>3.61</v>
      </c>
      <c r="DL992" s="1">
        <v>2.66</v>
      </c>
      <c r="DM992" s="1">
        <v>4.96</v>
      </c>
      <c r="DN992" s="1">
        <v>4.83</v>
      </c>
      <c r="DO992" s="1">
        <v>8.6</v>
      </c>
      <c r="DQ992" s="1">
        <v>200805</v>
      </c>
      <c r="DR992" s="1">
        <v>-99.99</v>
      </c>
      <c r="DS992" s="1">
        <v>3.09</v>
      </c>
      <c r="DT992" s="1">
        <v>4.8899999999999997</v>
      </c>
      <c r="DU992" s="1">
        <v>2.82</v>
      </c>
      <c r="DV992" s="1">
        <v>2.87</v>
      </c>
      <c r="DW992" s="1">
        <v>5.09</v>
      </c>
      <c r="DX992" s="1">
        <v>4.9000000000000004</v>
      </c>
      <c r="DY992" s="1">
        <v>3.98</v>
      </c>
      <c r="DZ992" s="1">
        <v>2.2999999999999998</v>
      </c>
      <c r="EA992" s="1">
        <v>2.84</v>
      </c>
      <c r="EB992" s="1">
        <v>2.98</v>
      </c>
      <c r="EC992" s="1">
        <v>4.88</v>
      </c>
      <c r="ED992" s="1">
        <v>5.35</v>
      </c>
      <c r="EE992" s="1">
        <v>5.31</v>
      </c>
      <c r="EF992" s="1">
        <v>4.3899999999999997</v>
      </c>
      <c r="EG992" s="1">
        <v>4.1900000000000004</v>
      </c>
      <c r="EH992" s="1">
        <v>3.78</v>
      </c>
      <c r="EI992" s="1">
        <v>2.97</v>
      </c>
      <c r="EJ992" s="1">
        <v>1.61</v>
      </c>
      <c r="EL992">
        <v>200805</v>
      </c>
      <c r="EM992">
        <v>1.86</v>
      </c>
      <c r="EN992">
        <v>3.05</v>
      </c>
      <c r="EO992">
        <v>-1.45</v>
      </c>
      <c r="EP992">
        <v>0.18</v>
      </c>
      <c r="ER992" s="1">
        <v>200811</v>
      </c>
      <c r="ES992" s="1">
        <v>7.17</v>
      </c>
      <c r="EU992" s="1">
        <v>200712</v>
      </c>
      <c r="EV992" s="1">
        <v>-2.0499999999999998</v>
      </c>
      <c r="EX992" s="1">
        <v>201211</v>
      </c>
      <c r="EY992" s="1">
        <v>-0.74</v>
      </c>
      <c r="FA992" s="1">
        <v>200811</v>
      </c>
      <c r="FB992" s="1">
        <f>IF(ISERROR(VLOOKUP($FA992,MOM,LOOKUPS!C$12,0)*$FB$6+VLOOKUP($FA992,STREV,LOOKUPS!C$10,0)*$FC$6+VLOOKUP($FA992,LTREV,LOOKUPS!C$9,0)*$FD$6+VLOOKUP($FA992,CFP,LOOKUPS!C$6,0)*$FE$6+VLOOKUP($FA992,EP,LOOKUPS!C$8,0)*$FF$6+VLOOKUP($FA992,BM,LOOKUPS!C$5,0)*$FG$6+VLOOKUP($FA992,DIV,LOOKUPS!C$7,0)*$FH$6++VLOOKUP($FA992,SIZE,LOOKUPS!C$11,0)*$FI$6),"",VLOOKUP($FA992,MOM,LOOKUPS!C$12,0)*$FB$6+VLOOKUP($FA992,STREV,LOOKUPS!C$10,0)*$FC$6+VLOOKUP($FA992,LTREV,LOOKUPS!C$9,0)*$FD$6+VLOOKUP($FA992,CFP,LOOKUPS!C$6,0)*$FE$6+VLOOKUP($FA992,EP,LOOKUPS!C$8,0)*$FF$6+VLOOKUP($FA992,BM,LOOKUPS!C$5,0)*$FG$6+VLOOKUP($FA992,DIV,LOOKUPS!C$7,0)*$FH$6++VLOOKUP($FA992,SIZE,LOOKUPS!C$11,0)*$FI$6)</f>
        <v>-15.656100000000002</v>
      </c>
      <c r="FC992" s="1">
        <f>IF(ISERROR(VLOOKUP($FA992,MOM,LOOKUPS!D$12,0)*$FB$6+VLOOKUP($FA992,STREV,LOOKUPS!D$10,0)*$FC$6+VLOOKUP($FA992,LTREV,LOOKUPS!D$9,0)*$FD$6+VLOOKUP($FA992,CFP,LOOKUPS!D$6,0)*$FE$6+VLOOKUP($FA992,EP,LOOKUPS!D$8,0)*$FF$6+VLOOKUP($FA992,BM,LOOKUPS!D$5,0)*$FG$6+VLOOKUP($FA992,DIV,LOOKUPS!D$7,0)*$FH$6++VLOOKUP($FA992,SIZE,LOOKUPS!D$11,0)*$FI$6),"",VLOOKUP($FA992,MOM,LOOKUPS!D$12,0)*$FB$6+VLOOKUP($FA992,STREV,LOOKUPS!D$10,0)*$FC$6+VLOOKUP($FA992,LTREV,LOOKUPS!D$9,0)*$FD$6+VLOOKUP($FA992,CFP,LOOKUPS!D$6,0)*$FE$6+VLOOKUP($FA992,EP,LOOKUPS!D$8,0)*$FF$6+VLOOKUP($FA992,BM,LOOKUPS!D$5,0)*$FG$6+VLOOKUP($FA992,DIV,LOOKUPS!D$7,0)*$FH$6++VLOOKUP($FA992,SIZE,LOOKUPS!D$11,0)*$FI$6)</f>
        <v>-12.593000000000002</v>
      </c>
      <c r="FD992" s="1">
        <f>IF(ISERROR(VLOOKUP($FA992,MOM,LOOKUPS!E$12,0)*$FB$6+VLOOKUP($FA992,STREV,LOOKUPS!E$10,0)*$FC$6+VLOOKUP($FA992,LTREV,LOOKUPS!E$9,0)*$FD$6+VLOOKUP($FA992,CFP,LOOKUPS!E$6,0)*$FE$6+VLOOKUP($FA992,EP,LOOKUPS!E$8,0)*$FF$6+VLOOKUP($FA992,BM,LOOKUPS!E$5,0)*$FG$6+VLOOKUP($FA992,DIV,LOOKUPS!E$7,0)*$FH$6++VLOOKUP($FA992,SIZE,LOOKUPS!E$11,0)*$FI$6),"",VLOOKUP($FA992,MOM,LOOKUPS!E$12,0)*$FB$6+VLOOKUP($FA992,STREV,LOOKUPS!E$10,0)*$FC$6+VLOOKUP($FA992,LTREV,LOOKUPS!E$9,0)*$FD$6+VLOOKUP($FA992,CFP,LOOKUPS!E$6,0)*$FE$6+VLOOKUP($FA992,EP,LOOKUPS!E$8,0)*$FF$6+VLOOKUP($FA992,BM,LOOKUPS!E$5,0)*$FG$6+VLOOKUP($FA992,DIV,LOOKUPS!E$7,0)*$FH$6++VLOOKUP($FA992,SIZE,LOOKUPS!E$11,0)*$FI$6)</f>
        <v>-13.2418</v>
      </c>
      <c r="FE992" s="1">
        <f>IF(ISERROR(VLOOKUP($FA992,MOM,LOOKUPS!F$12,0)*$FB$6+VLOOKUP($FA992,STREV,LOOKUPS!F$10,0)*$FC$6+VLOOKUP($FA992,LTREV,LOOKUPS!F$9,0)*$FD$6+VLOOKUP($FA992,CFP,LOOKUPS!F$6,0)*$FE$6+VLOOKUP($FA992,EP,LOOKUPS!F$8,0)*$FF$6+VLOOKUP($FA992,BM,LOOKUPS!F$5,0)*$FG$6+VLOOKUP($FA992,DIV,LOOKUPS!F$7,0)*$FH$6++VLOOKUP($FA992,SIZE,LOOKUPS!F$11,0)*$FI$6),"",VLOOKUP($FA992,MOM,LOOKUPS!F$12,0)*$FB$6+VLOOKUP($FA992,STREV,LOOKUPS!F$10,0)*$FC$6+VLOOKUP($FA992,LTREV,LOOKUPS!F$9,0)*$FD$6+VLOOKUP($FA992,CFP,LOOKUPS!F$6,0)*$FE$6+VLOOKUP($FA992,EP,LOOKUPS!F$8,0)*$FF$6+VLOOKUP($FA992,BM,LOOKUPS!F$5,0)*$FG$6+VLOOKUP($FA992,DIV,LOOKUPS!F$7,0)*$FH$6++VLOOKUP($FA992,SIZE,LOOKUPS!F$11,0)*$FI$6)</f>
        <v>-12.875600000000002</v>
      </c>
      <c r="FF992" s="1">
        <f>IF(ISERROR(VLOOKUP($FA992,MOM,LOOKUPS!G$12,0)*$FB$6+VLOOKUP($FA992,STREV,LOOKUPS!G$10,0)*$FC$6+VLOOKUP($FA992,LTREV,LOOKUPS!G$9,0)*$FD$6+VLOOKUP($FA992,CFP,LOOKUPS!G$6,0)*$FE$6+VLOOKUP($FA992,EP,LOOKUPS!G$8,0)*$FF$6+VLOOKUP($FA992,BM,LOOKUPS!G$5,0)*$FG$6+VLOOKUP($FA992,DIV,LOOKUPS!G$7,0)*$FH$6++VLOOKUP($FA992,SIZE,LOOKUPS!G$11,0)*$FI$6),"",VLOOKUP($FA992,MOM,LOOKUPS!G$12,0)*$FB$6+VLOOKUP($FA992,STREV,LOOKUPS!G$10,0)*$FC$6+VLOOKUP($FA992,LTREV,LOOKUPS!G$9,0)*$FD$6+VLOOKUP($FA992,CFP,LOOKUPS!G$6,0)*$FE$6+VLOOKUP($FA992,EP,LOOKUPS!G$8,0)*$FF$6+VLOOKUP($FA992,BM,LOOKUPS!G$5,0)*$FG$6+VLOOKUP($FA992,DIV,LOOKUPS!G$7,0)*$FH$6++VLOOKUP($FA992,SIZE,LOOKUPS!G$11,0)*$FI$6)</f>
        <v>-12.564800000000002</v>
      </c>
      <c r="FG992" s="1">
        <f>IF(ISERROR(VLOOKUP($FA992,MOM,LOOKUPS!H$12,0)*$FB$6+VLOOKUP($FA992,STREV,LOOKUPS!H$10,0)*$FC$6+VLOOKUP($FA992,LTREV,LOOKUPS!H$9,0)*$FD$6+VLOOKUP($FA992,CFP,LOOKUPS!H$6,0)*$FE$6+VLOOKUP($FA992,EP,LOOKUPS!H$8,0)*$FF$6+VLOOKUP($FA992,BM,LOOKUPS!H$5,0)*$FG$6+VLOOKUP($FA992,DIV,LOOKUPS!H$7,0)*$FH$6++VLOOKUP($FA992,SIZE,LOOKUPS!H$11,0)*$FI$6),"",VLOOKUP($FA992,MOM,LOOKUPS!H$12,0)*$FB$6+VLOOKUP($FA992,STREV,LOOKUPS!H$10,0)*$FC$6+VLOOKUP($FA992,LTREV,LOOKUPS!H$9,0)*$FD$6+VLOOKUP($FA992,CFP,LOOKUPS!H$6,0)*$FE$6+VLOOKUP($FA992,EP,LOOKUPS!H$8,0)*$FF$6+VLOOKUP($FA992,BM,LOOKUPS!H$5,0)*$FG$6+VLOOKUP($FA992,DIV,LOOKUPS!H$7,0)*$FH$6++VLOOKUP($FA992,SIZE,LOOKUPS!H$11,0)*$FI$6)</f>
        <v>-13.5275</v>
      </c>
      <c r="FH992" s="1">
        <f>IF(ISERROR(VLOOKUP($FA992,MOM,LOOKUPS!I$12,0)*$FB$6+VLOOKUP($FA992,STREV,LOOKUPS!I$10,0)*$FC$6+VLOOKUP($FA992,LTREV,LOOKUPS!I$9,0)*$FD$6+VLOOKUP($FA992,CFP,LOOKUPS!I$6,0)*$FE$6+VLOOKUP($FA992,EP,LOOKUPS!I$8,0)*$FF$6+VLOOKUP($FA992,BM,LOOKUPS!I$5,0)*$FG$6+VLOOKUP($FA992,DIV,LOOKUPS!I$7,0)*$FH$6++VLOOKUP($FA992,SIZE,LOOKUPS!I$11,0)*$FI$6),"",VLOOKUP($FA992,MOM,LOOKUPS!I$12,0)*$FB$6+VLOOKUP($FA992,STREV,LOOKUPS!I$10,0)*$FC$6+VLOOKUP($FA992,LTREV,LOOKUPS!I$9,0)*$FD$6+VLOOKUP($FA992,CFP,LOOKUPS!I$6,0)*$FE$6+VLOOKUP($FA992,EP,LOOKUPS!I$8,0)*$FF$6+VLOOKUP($FA992,BM,LOOKUPS!I$5,0)*$FG$6+VLOOKUP($FA992,DIV,LOOKUPS!I$7,0)*$FH$6++VLOOKUP($FA992,SIZE,LOOKUPS!I$11,0)*$FI$6)</f>
        <v>-13.949100000000001</v>
      </c>
      <c r="FI992" s="1">
        <f>IF(ISERROR(VLOOKUP($FA992,MOM,LOOKUPS!J$12,0)*$FB$6+VLOOKUP($FA992,STREV,LOOKUPS!J$10,0)*$FC$6+VLOOKUP($FA992,LTREV,LOOKUPS!J$9,0)*$FD$6+VLOOKUP($FA992,CFP,LOOKUPS!J$6,0)*$FE$6+VLOOKUP($FA992,EP,LOOKUPS!J$8,0)*$FF$6+VLOOKUP($FA992,BM,LOOKUPS!J$5,0)*$FG$6+VLOOKUP($FA992,DIV,LOOKUPS!J$7,0)*$FH$6++VLOOKUP($FA992,SIZE,LOOKUPS!J$11,0)*$FI$6),"",VLOOKUP($FA992,MOM,LOOKUPS!J$12,0)*$FB$6+VLOOKUP($FA992,STREV,LOOKUPS!J$10,0)*$FC$6+VLOOKUP($FA992,LTREV,LOOKUPS!J$9,0)*$FD$6+VLOOKUP($FA992,CFP,LOOKUPS!J$6,0)*$FE$6+VLOOKUP($FA992,EP,LOOKUPS!J$8,0)*$FF$6+VLOOKUP($FA992,BM,LOOKUPS!J$5,0)*$FG$6+VLOOKUP($FA992,DIV,LOOKUPS!J$7,0)*$FH$6++VLOOKUP($FA992,SIZE,LOOKUPS!J$11,0)*$FI$6)</f>
        <v>-13.695700000000002</v>
      </c>
      <c r="FJ992" s="1">
        <f>IF(ISERROR(VLOOKUP($FA992,MOM,LOOKUPS!K$12,0)*$FB$6+VLOOKUP($FA992,STREV,LOOKUPS!K$10,0)*$FC$6+VLOOKUP($FA992,LTREV,LOOKUPS!K$9,0)*$FD$6+VLOOKUP($FA992,CFP,LOOKUPS!K$6,0)*$FE$6+VLOOKUP($FA992,EP,LOOKUPS!K$8,0)*$FF$6+VLOOKUP($FA992,BM,LOOKUPS!K$5,0)*$FG$6+VLOOKUP($FA992,DIV,LOOKUPS!K$7,0)*$FH$6++VLOOKUP($FA992,SIZE,LOOKUPS!K$11,0)*$FI$6),"",VLOOKUP($FA992,MOM,LOOKUPS!K$12,0)*$FB$6+VLOOKUP($FA992,STREV,LOOKUPS!K$10,0)*$FC$6+VLOOKUP($FA992,LTREV,LOOKUPS!K$9,0)*$FD$6+VLOOKUP($FA992,CFP,LOOKUPS!K$6,0)*$FE$6+VLOOKUP($FA992,EP,LOOKUPS!K$8,0)*$FF$6+VLOOKUP($FA992,BM,LOOKUPS!K$5,0)*$FG$6+VLOOKUP($FA992,DIV,LOOKUPS!K$7,0)*$FH$6++VLOOKUP($FA992,SIZE,LOOKUPS!K$11,0)*$FI$6)</f>
        <v>-13.759200000000002</v>
      </c>
      <c r="FK992" s="1">
        <f>IF(ISERROR(VLOOKUP($FA992,MOM,LOOKUPS!L$12,0)*$FB$6+VLOOKUP($FA992,STREV,LOOKUPS!L$10,0)*$FC$6+VLOOKUP($FA992,LTREV,LOOKUPS!L$9,0)*$FD$6+VLOOKUP($FA992,CFP,LOOKUPS!L$6,0)*$FE$6+VLOOKUP($FA992,EP,LOOKUPS!L$8,0)*$FF$6+VLOOKUP($FA992,BM,LOOKUPS!L$5,0)*$FG$6+VLOOKUP($FA992,DIV,LOOKUPS!L$7,0)*$FH$6++VLOOKUP($FA992,SIZE,LOOKUPS!L$11,0)*$FI$6),"",VLOOKUP($FA992,MOM,LOOKUPS!L$12,0)*$FB$6+VLOOKUP($FA992,STREV,LOOKUPS!L$10,0)*$FC$6+VLOOKUP($FA992,LTREV,LOOKUPS!L$9,0)*$FD$6+VLOOKUP($FA992,CFP,LOOKUPS!L$6,0)*$FE$6+VLOOKUP($FA992,EP,LOOKUPS!L$8,0)*$FF$6+VLOOKUP($FA992,BM,LOOKUPS!L$5,0)*$FG$6+VLOOKUP($FA992,DIV,LOOKUPS!L$7,0)*$FH$6++VLOOKUP($FA992,SIZE,LOOKUPS!L$11,0)*$FI$6)</f>
        <v>-15.764000000000001</v>
      </c>
    </row>
    <row r="993" spans="1:167" x14ac:dyDescent="0.3">
      <c r="A993" s="1">
        <v>200812</v>
      </c>
      <c r="B993" s="1">
        <v>2.82</v>
      </c>
      <c r="C993" s="1">
        <v>3.84</v>
      </c>
      <c r="D993" s="1">
        <v>4.29</v>
      </c>
      <c r="E993" s="1">
        <v>2.9</v>
      </c>
      <c r="F993" s="1">
        <v>2.97</v>
      </c>
      <c r="G993" s="1">
        <v>2.54</v>
      </c>
      <c r="H993" s="1">
        <v>3.51</v>
      </c>
      <c r="I993" s="1">
        <v>2.91</v>
      </c>
      <c r="J993" s="1">
        <v>2.74</v>
      </c>
      <c r="K993" s="1">
        <v>2.21</v>
      </c>
      <c r="M993" s="1">
        <v>200801</v>
      </c>
      <c r="N993" s="1">
        <v>-0.28999999999999998</v>
      </c>
      <c r="O993" s="1">
        <v>-3.5</v>
      </c>
      <c r="P993" s="1">
        <v>-4.95</v>
      </c>
      <c r="Q993" s="1">
        <v>-4.22</v>
      </c>
      <c r="R993" s="1">
        <v>-5.53</v>
      </c>
      <c r="S993" s="1">
        <v>-5.84</v>
      </c>
      <c r="T993" s="1">
        <v>-6.95</v>
      </c>
      <c r="U993" s="1">
        <v>-7.27</v>
      </c>
      <c r="V993" s="1">
        <v>-7.71</v>
      </c>
      <c r="W993" s="1">
        <v>-9.8699999999999992</v>
      </c>
      <c r="Y993" s="1">
        <v>201212</v>
      </c>
      <c r="Z993" s="1">
        <v>2.41</v>
      </c>
      <c r="AA993" s="1">
        <v>3.12</v>
      </c>
      <c r="AB993" s="1">
        <v>3.93</v>
      </c>
      <c r="AC993" s="1">
        <v>2.86</v>
      </c>
      <c r="AD993" s="1">
        <v>3.41</v>
      </c>
      <c r="AE993" s="1">
        <v>3.05</v>
      </c>
      <c r="AF993" s="1">
        <v>2.83</v>
      </c>
      <c r="AG993" s="1">
        <v>2.4300000000000002</v>
      </c>
      <c r="AH993" s="1">
        <v>1.06</v>
      </c>
      <c r="AI993" s="1">
        <v>1.58</v>
      </c>
      <c r="CA993" s="1">
        <v>200806</v>
      </c>
      <c r="CB993" s="1">
        <v>-13.78</v>
      </c>
      <c r="CC993" s="1">
        <v>-8.3800000000000008</v>
      </c>
      <c r="CD993" s="1">
        <v>-9.61</v>
      </c>
      <c r="CE993" s="1">
        <v>-10.51</v>
      </c>
      <c r="CF993" s="1">
        <v>-8.36</v>
      </c>
      <c r="CG993" s="1">
        <v>-9.19</v>
      </c>
      <c r="CH993" s="1">
        <v>-9.7799999999999994</v>
      </c>
      <c r="CI993" s="1">
        <v>-9.19</v>
      </c>
      <c r="CJ993" s="1">
        <v>-10.98</v>
      </c>
      <c r="CK993" s="1">
        <v>-8.4600000000000009</v>
      </c>
      <c r="CL993" s="1">
        <v>-8.24</v>
      </c>
      <c r="CM993" s="1">
        <v>-8.43</v>
      </c>
      <c r="CN993" s="1">
        <v>-9.89</v>
      </c>
      <c r="CO993" s="1">
        <v>-9.4499999999999993</v>
      </c>
      <c r="CP993" s="1">
        <v>-10.16</v>
      </c>
      <c r="CQ993" s="1">
        <v>-9.01</v>
      </c>
      <c r="CR993" s="1">
        <v>-9.3699999999999992</v>
      </c>
      <c r="CS993" s="1">
        <v>-12.07</v>
      </c>
      <c r="CT993" s="1">
        <v>-9.91</v>
      </c>
      <c r="CV993" s="1">
        <v>200906</v>
      </c>
      <c r="CW993" s="1">
        <v>6</v>
      </c>
      <c r="CX993" s="1">
        <v>-0.11</v>
      </c>
      <c r="CY993" s="1">
        <v>0.81</v>
      </c>
      <c r="CZ993" s="1">
        <v>-1.38</v>
      </c>
      <c r="DA993" s="1">
        <v>-0.15</v>
      </c>
      <c r="DB993" s="1">
        <v>-0.4</v>
      </c>
      <c r="DC993" s="1">
        <v>0.57999999999999996</v>
      </c>
      <c r="DD993" s="1">
        <v>2.4500000000000002</v>
      </c>
      <c r="DE993" s="1">
        <v>-3.17</v>
      </c>
      <c r="DF993" s="1">
        <v>-0.88</v>
      </c>
      <c r="DG993" s="1">
        <v>0.4</v>
      </c>
      <c r="DH993" s="1">
        <v>-0.02</v>
      </c>
      <c r="DI993" s="1">
        <v>-0.75</v>
      </c>
      <c r="DJ993" s="1">
        <v>0.5</v>
      </c>
      <c r="DK993" s="1">
        <v>0.66</v>
      </c>
      <c r="DL993" s="1">
        <v>2.31</v>
      </c>
      <c r="DM993" s="1">
        <v>2.6</v>
      </c>
      <c r="DN993" s="1">
        <v>-1.8</v>
      </c>
      <c r="DO993" s="1">
        <v>-4.7699999999999996</v>
      </c>
      <c r="DQ993" s="1">
        <v>200806</v>
      </c>
      <c r="DR993" s="1">
        <v>-99.99</v>
      </c>
      <c r="DS993" s="1">
        <v>-9.15</v>
      </c>
      <c r="DT993" s="1">
        <v>-10.11</v>
      </c>
      <c r="DU993" s="1">
        <v>-10.119999999999999</v>
      </c>
      <c r="DV993" s="1">
        <v>-8.9</v>
      </c>
      <c r="DW993" s="1">
        <v>-10.44</v>
      </c>
      <c r="DX993" s="1">
        <v>-10.31</v>
      </c>
      <c r="DY993" s="1">
        <v>-10.75</v>
      </c>
      <c r="DZ993" s="1">
        <v>-9.6</v>
      </c>
      <c r="EA993" s="1">
        <v>-8.14</v>
      </c>
      <c r="EB993" s="1">
        <v>-11.81</v>
      </c>
      <c r="EC993" s="1">
        <v>-11.09</v>
      </c>
      <c r="ED993" s="1">
        <v>-9.6199999999999992</v>
      </c>
      <c r="EE993" s="1">
        <v>-10.69</v>
      </c>
      <c r="EF993" s="1">
        <v>-9.85</v>
      </c>
      <c r="EG993" s="1">
        <v>-10.42</v>
      </c>
      <c r="EH993" s="1">
        <v>-11.08</v>
      </c>
      <c r="EI993" s="1">
        <v>-9.06</v>
      </c>
      <c r="EJ993" s="1">
        <v>-10.15</v>
      </c>
      <c r="EL993">
        <v>200806</v>
      </c>
      <c r="EM993">
        <v>-8.44</v>
      </c>
      <c r="EN993">
        <v>1.22</v>
      </c>
      <c r="EO993">
        <v>-2.77</v>
      </c>
      <c r="EP993">
        <v>0.17</v>
      </c>
      <c r="ER993" s="1">
        <v>200812</v>
      </c>
      <c r="ES993" s="1">
        <v>-5.07</v>
      </c>
      <c r="EU993" s="1">
        <v>200801</v>
      </c>
      <c r="EV993" s="1">
        <v>6.96</v>
      </c>
      <c r="EX993" s="1">
        <v>201212</v>
      </c>
      <c r="EY993" s="1">
        <v>3.62</v>
      </c>
      <c r="FA993" s="1">
        <v>200812</v>
      </c>
      <c r="FB993" s="1">
        <f>IF(ISERROR(VLOOKUP($FA993,MOM,LOOKUPS!C$12,0)*$FB$6+VLOOKUP($FA993,STREV,LOOKUPS!C$10,0)*$FC$6+VLOOKUP($FA993,LTREV,LOOKUPS!C$9,0)*$FD$6+VLOOKUP($FA993,CFP,LOOKUPS!C$6,0)*$FE$6+VLOOKUP($FA993,EP,LOOKUPS!C$8,0)*$FF$6+VLOOKUP($FA993,BM,LOOKUPS!C$5,0)*$FG$6+VLOOKUP($FA993,DIV,LOOKUPS!C$7,0)*$FH$6++VLOOKUP($FA993,SIZE,LOOKUPS!C$11,0)*$FI$6),"",VLOOKUP($FA993,MOM,LOOKUPS!C$12,0)*$FB$6+VLOOKUP($FA993,STREV,LOOKUPS!C$10,0)*$FC$6+VLOOKUP($FA993,LTREV,LOOKUPS!C$9,0)*$FD$6+VLOOKUP($FA993,CFP,LOOKUPS!C$6,0)*$FE$6+VLOOKUP($FA993,EP,LOOKUPS!C$8,0)*$FF$6+VLOOKUP($FA993,BM,LOOKUPS!C$5,0)*$FG$6+VLOOKUP($FA993,DIV,LOOKUPS!C$7,0)*$FH$6++VLOOKUP($FA993,SIZE,LOOKUPS!C$11,0)*$FI$6)</f>
        <v>2.0430000000000001</v>
      </c>
      <c r="FC993" s="1">
        <f>IF(ISERROR(VLOOKUP($FA993,MOM,LOOKUPS!D$12,0)*$FB$6+VLOOKUP($FA993,STREV,LOOKUPS!D$10,0)*$FC$6+VLOOKUP($FA993,LTREV,LOOKUPS!D$9,0)*$FD$6+VLOOKUP($FA993,CFP,LOOKUPS!D$6,0)*$FE$6+VLOOKUP($FA993,EP,LOOKUPS!D$8,0)*$FF$6+VLOOKUP($FA993,BM,LOOKUPS!D$5,0)*$FG$6+VLOOKUP($FA993,DIV,LOOKUPS!D$7,0)*$FH$6++VLOOKUP($FA993,SIZE,LOOKUPS!D$11,0)*$FI$6),"",VLOOKUP($FA993,MOM,LOOKUPS!D$12,0)*$FB$6+VLOOKUP($FA993,STREV,LOOKUPS!D$10,0)*$FC$6+VLOOKUP($FA993,LTREV,LOOKUPS!D$9,0)*$FD$6+VLOOKUP($FA993,CFP,LOOKUPS!D$6,0)*$FE$6+VLOOKUP($FA993,EP,LOOKUPS!D$8,0)*$FF$6+VLOOKUP($FA993,BM,LOOKUPS!D$5,0)*$FG$6+VLOOKUP($FA993,DIV,LOOKUPS!D$7,0)*$FH$6++VLOOKUP($FA993,SIZE,LOOKUPS!D$11,0)*$FI$6)</f>
        <v>1.452</v>
      </c>
      <c r="FD993" s="1">
        <f>IF(ISERROR(VLOOKUP($FA993,MOM,LOOKUPS!E$12,0)*$FB$6+VLOOKUP($FA993,STREV,LOOKUPS!E$10,0)*$FC$6+VLOOKUP($FA993,LTREV,LOOKUPS!E$9,0)*$FD$6+VLOOKUP($FA993,CFP,LOOKUPS!E$6,0)*$FE$6+VLOOKUP($FA993,EP,LOOKUPS!E$8,0)*$FF$6+VLOOKUP($FA993,BM,LOOKUPS!E$5,0)*$FG$6+VLOOKUP($FA993,DIV,LOOKUPS!E$7,0)*$FH$6++VLOOKUP($FA993,SIZE,LOOKUPS!E$11,0)*$FI$6),"",VLOOKUP($FA993,MOM,LOOKUPS!E$12,0)*$FB$6+VLOOKUP($FA993,STREV,LOOKUPS!E$10,0)*$FC$6+VLOOKUP($FA993,LTREV,LOOKUPS!E$9,0)*$FD$6+VLOOKUP($FA993,CFP,LOOKUPS!E$6,0)*$FE$6+VLOOKUP($FA993,EP,LOOKUPS!E$8,0)*$FF$6+VLOOKUP($FA993,BM,LOOKUPS!E$5,0)*$FG$6+VLOOKUP($FA993,DIV,LOOKUPS!E$7,0)*$FH$6++VLOOKUP($FA993,SIZE,LOOKUPS!E$11,0)*$FI$6)</f>
        <v>3.0131000000000006</v>
      </c>
      <c r="FE993" s="1">
        <f>IF(ISERROR(VLOOKUP($FA993,MOM,LOOKUPS!F$12,0)*$FB$6+VLOOKUP($FA993,STREV,LOOKUPS!F$10,0)*$FC$6+VLOOKUP($FA993,LTREV,LOOKUPS!F$9,0)*$FD$6+VLOOKUP($FA993,CFP,LOOKUPS!F$6,0)*$FE$6+VLOOKUP($FA993,EP,LOOKUPS!F$8,0)*$FF$6+VLOOKUP($FA993,BM,LOOKUPS!F$5,0)*$FG$6+VLOOKUP($FA993,DIV,LOOKUPS!F$7,0)*$FH$6++VLOOKUP($FA993,SIZE,LOOKUPS!F$11,0)*$FI$6),"",VLOOKUP($FA993,MOM,LOOKUPS!F$12,0)*$FB$6+VLOOKUP($FA993,STREV,LOOKUPS!F$10,0)*$FC$6+VLOOKUP($FA993,LTREV,LOOKUPS!F$9,0)*$FD$6+VLOOKUP($FA993,CFP,LOOKUPS!F$6,0)*$FE$6+VLOOKUP($FA993,EP,LOOKUPS!F$8,0)*$FF$6+VLOOKUP($FA993,BM,LOOKUPS!F$5,0)*$FG$6+VLOOKUP($FA993,DIV,LOOKUPS!F$7,0)*$FH$6++VLOOKUP($FA993,SIZE,LOOKUPS!F$11,0)*$FI$6)</f>
        <v>2.9862000000000002</v>
      </c>
      <c r="FF993" s="1">
        <f>IF(ISERROR(VLOOKUP($FA993,MOM,LOOKUPS!G$12,0)*$FB$6+VLOOKUP($FA993,STREV,LOOKUPS!G$10,0)*$FC$6+VLOOKUP($FA993,LTREV,LOOKUPS!G$9,0)*$FD$6+VLOOKUP($FA993,CFP,LOOKUPS!G$6,0)*$FE$6+VLOOKUP($FA993,EP,LOOKUPS!G$8,0)*$FF$6+VLOOKUP($FA993,BM,LOOKUPS!G$5,0)*$FG$6+VLOOKUP($FA993,DIV,LOOKUPS!G$7,0)*$FH$6++VLOOKUP($FA993,SIZE,LOOKUPS!G$11,0)*$FI$6),"",VLOOKUP($FA993,MOM,LOOKUPS!G$12,0)*$FB$6+VLOOKUP($FA993,STREV,LOOKUPS!G$10,0)*$FC$6+VLOOKUP($FA993,LTREV,LOOKUPS!G$9,0)*$FD$6+VLOOKUP($FA993,CFP,LOOKUPS!G$6,0)*$FE$6+VLOOKUP($FA993,EP,LOOKUPS!G$8,0)*$FF$6+VLOOKUP($FA993,BM,LOOKUPS!G$5,0)*$FG$6+VLOOKUP($FA993,DIV,LOOKUPS!G$7,0)*$FH$6++VLOOKUP($FA993,SIZE,LOOKUPS!G$11,0)*$FI$6)</f>
        <v>2.8445</v>
      </c>
      <c r="FG993" s="1">
        <f>IF(ISERROR(VLOOKUP($FA993,MOM,LOOKUPS!H$12,0)*$FB$6+VLOOKUP($FA993,STREV,LOOKUPS!H$10,0)*$FC$6+VLOOKUP($FA993,LTREV,LOOKUPS!H$9,0)*$FD$6+VLOOKUP($FA993,CFP,LOOKUPS!H$6,0)*$FE$6+VLOOKUP($FA993,EP,LOOKUPS!H$8,0)*$FF$6+VLOOKUP($FA993,BM,LOOKUPS!H$5,0)*$FG$6+VLOOKUP($FA993,DIV,LOOKUPS!H$7,0)*$FH$6++VLOOKUP($FA993,SIZE,LOOKUPS!H$11,0)*$FI$6),"",VLOOKUP($FA993,MOM,LOOKUPS!H$12,0)*$FB$6+VLOOKUP($FA993,STREV,LOOKUPS!H$10,0)*$FC$6+VLOOKUP($FA993,LTREV,LOOKUPS!H$9,0)*$FD$6+VLOOKUP($FA993,CFP,LOOKUPS!H$6,0)*$FE$6+VLOOKUP($FA993,EP,LOOKUPS!H$8,0)*$FF$6+VLOOKUP($FA993,BM,LOOKUPS!H$5,0)*$FG$6+VLOOKUP($FA993,DIV,LOOKUPS!H$7,0)*$FH$6++VLOOKUP($FA993,SIZE,LOOKUPS!H$11,0)*$FI$6)</f>
        <v>4.3501999999999992</v>
      </c>
      <c r="FH993" s="1">
        <f>IF(ISERROR(VLOOKUP($FA993,MOM,LOOKUPS!I$12,0)*$FB$6+VLOOKUP($FA993,STREV,LOOKUPS!I$10,0)*$FC$6+VLOOKUP($FA993,LTREV,LOOKUPS!I$9,0)*$FD$6+VLOOKUP($FA993,CFP,LOOKUPS!I$6,0)*$FE$6+VLOOKUP($FA993,EP,LOOKUPS!I$8,0)*$FF$6+VLOOKUP($FA993,BM,LOOKUPS!I$5,0)*$FG$6+VLOOKUP($FA993,DIV,LOOKUPS!I$7,0)*$FH$6++VLOOKUP($FA993,SIZE,LOOKUPS!I$11,0)*$FI$6),"",VLOOKUP($FA993,MOM,LOOKUPS!I$12,0)*$FB$6+VLOOKUP($FA993,STREV,LOOKUPS!I$10,0)*$FC$6+VLOOKUP($FA993,LTREV,LOOKUPS!I$9,0)*$FD$6+VLOOKUP($FA993,CFP,LOOKUPS!I$6,0)*$FE$6+VLOOKUP($FA993,EP,LOOKUPS!I$8,0)*$FF$6+VLOOKUP($FA993,BM,LOOKUPS!I$5,0)*$FG$6+VLOOKUP($FA993,DIV,LOOKUPS!I$7,0)*$FH$6++VLOOKUP($FA993,SIZE,LOOKUPS!I$11,0)*$FI$6)</f>
        <v>2.8441999999999998</v>
      </c>
      <c r="FI993" s="1">
        <f>IF(ISERROR(VLOOKUP($FA993,MOM,LOOKUPS!J$12,0)*$FB$6+VLOOKUP($FA993,STREV,LOOKUPS!J$10,0)*$FC$6+VLOOKUP($FA993,LTREV,LOOKUPS!J$9,0)*$FD$6+VLOOKUP($FA993,CFP,LOOKUPS!J$6,0)*$FE$6+VLOOKUP($FA993,EP,LOOKUPS!J$8,0)*$FF$6+VLOOKUP($FA993,BM,LOOKUPS!J$5,0)*$FG$6+VLOOKUP($FA993,DIV,LOOKUPS!J$7,0)*$FH$6++VLOOKUP($FA993,SIZE,LOOKUPS!J$11,0)*$FI$6),"",VLOOKUP($FA993,MOM,LOOKUPS!J$12,0)*$FB$6+VLOOKUP($FA993,STREV,LOOKUPS!J$10,0)*$FC$6+VLOOKUP($FA993,LTREV,LOOKUPS!J$9,0)*$FD$6+VLOOKUP($FA993,CFP,LOOKUPS!J$6,0)*$FE$6+VLOOKUP($FA993,EP,LOOKUPS!J$8,0)*$FF$6+VLOOKUP($FA993,BM,LOOKUPS!J$5,0)*$FG$6+VLOOKUP($FA993,DIV,LOOKUPS!J$7,0)*$FH$6++VLOOKUP($FA993,SIZE,LOOKUPS!J$11,0)*$FI$6)</f>
        <v>2.8627000000000002</v>
      </c>
      <c r="FJ993" s="1">
        <f>IF(ISERROR(VLOOKUP($FA993,MOM,LOOKUPS!K$12,0)*$FB$6+VLOOKUP($FA993,STREV,LOOKUPS!K$10,0)*$FC$6+VLOOKUP($FA993,LTREV,LOOKUPS!K$9,0)*$FD$6+VLOOKUP($FA993,CFP,LOOKUPS!K$6,0)*$FE$6+VLOOKUP($FA993,EP,LOOKUPS!K$8,0)*$FF$6+VLOOKUP($FA993,BM,LOOKUPS!K$5,0)*$FG$6+VLOOKUP($FA993,DIV,LOOKUPS!K$7,0)*$FH$6++VLOOKUP($FA993,SIZE,LOOKUPS!K$11,0)*$FI$6),"",VLOOKUP($FA993,MOM,LOOKUPS!K$12,0)*$FB$6+VLOOKUP($FA993,STREV,LOOKUPS!K$10,0)*$FC$6+VLOOKUP($FA993,LTREV,LOOKUPS!K$9,0)*$FD$6+VLOOKUP($FA993,CFP,LOOKUPS!K$6,0)*$FE$6+VLOOKUP($FA993,EP,LOOKUPS!K$8,0)*$FF$6+VLOOKUP($FA993,BM,LOOKUPS!K$5,0)*$FG$6+VLOOKUP($FA993,DIV,LOOKUPS!K$7,0)*$FH$6++VLOOKUP($FA993,SIZE,LOOKUPS!K$11,0)*$FI$6)</f>
        <v>3.1433000000000004</v>
      </c>
      <c r="FK993" s="1">
        <f>IF(ISERROR(VLOOKUP($FA993,MOM,LOOKUPS!L$12,0)*$FB$6+VLOOKUP($FA993,STREV,LOOKUPS!L$10,0)*$FC$6+VLOOKUP($FA993,LTREV,LOOKUPS!L$9,0)*$FD$6+VLOOKUP($FA993,CFP,LOOKUPS!L$6,0)*$FE$6+VLOOKUP($FA993,EP,LOOKUPS!L$8,0)*$FF$6+VLOOKUP($FA993,BM,LOOKUPS!L$5,0)*$FG$6+VLOOKUP($FA993,DIV,LOOKUPS!L$7,0)*$FH$6++VLOOKUP($FA993,SIZE,LOOKUPS!L$11,0)*$FI$6),"",VLOOKUP($FA993,MOM,LOOKUPS!L$12,0)*$FB$6+VLOOKUP($FA993,STREV,LOOKUPS!L$10,0)*$FC$6+VLOOKUP($FA993,LTREV,LOOKUPS!L$9,0)*$FD$6+VLOOKUP($FA993,CFP,LOOKUPS!L$6,0)*$FE$6+VLOOKUP($FA993,EP,LOOKUPS!L$8,0)*$FF$6+VLOOKUP($FA993,BM,LOOKUPS!L$5,0)*$FG$6+VLOOKUP($FA993,DIV,LOOKUPS!L$7,0)*$FH$6++VLOOKUP($FA993,SIZE,LOOKUPS!L$11,0)*$FI$6)</f>
        <v>5.0359000000000007</v>
      </c>
    </row>
    <row r="994" spans="1:167" x14ac:dyDescent="0.3">
      <c r="A994" s="1">
        <v>200901</v>
      </c>
      <c r="B994" s="1">
        <v>7.35</v>
      </c>
      <c r="C994" s="1">
        <v>-0.03</v>
      </c>
      <c r="D994" s="1">
        <v>-4.5999999999999996</v>
      </c>
      <c r="E994" s="1">
        <v>-6.45</v>
      </c>
      <c r="F994" s="1">
        <v>-6.59</v>
      </c>
      <c r="G994" s="1">
        <v>-6.61</v>
      </c>
      <c r="H994" s="1">
        <v>-6.67</v>
      </c>
      <c r="I994" s="1">
        <v>-5.86</v>
      </c>
      <c r="J994" s="1">
        <v>-8.25</v>
      </c>
      <c r="K994" s="1">
        <v>-9.83</v>
      </c>
      <c r="M994" s="1">
        <v>200802</v>
      </c>
      <c r="N994" s="1">
        <v>-1.88</v>
      </c>
      <c r="O994" s="1">
        <v>-1.1200000000000001</v>
      </c>
      <c r="P994" s="1">
        <v>-1.48</v>
      </c>
      <c r="Q994" s="1">
        <v>-1.31</v>
      </c>
      <c r="R994" s="1">
        <v>-3.06</v>
      </c>
      <c r="S994" s="1">
        <v>-3.16</v>
      </c>
      <c r="T994" s="1">
        <v>-1.89</v>
      </c>
      <c r="U994" s="1">
        <v>-2.0699999999999998</v>
      </c>
      <c r="V994" s="1">
        <v>-3.88</v>
      </c>
      <c r="W994" s="1">
        <v>-7.91</v>
      </c>
      <c r="Y994" s="1">
        <v>201301</v>
      </c>
      <c r="Z994" s="1">
        <v>12.83</v>
      </c>
      <c r="AA994" s="1">
        <v>7.52</v>
      </c>
      <c r="AB994" s="1">
        <v>7.21</v>
      </c>
      <c r="AC994" s="1">
        <v>6.9</v>
      </c>
      <c r="AD994" s="1">
        <v>5.66</v>
      </c>
      <c r="AE994" s="1">
        <v>5.85</v>
      </c>
      <c r="AF994" s="1">
        <v>5.97</v>
      </c>
      <c r="AG994" s="1">
        <v>5.47</v>
      </c>
      <c r="AH994" s="1">
        <v>6.66</v>
      </c>
      <c r="AI994" s="1">
        <v>5.36</v>
      </c>
      <c r="CA994" s="1">
        <v>200807</v>
      </c>
      <c r="CB994" s="1">
        <v>0.51</v>
      </c>
      <c r="CC994" s="1">
        <v>0.82</v>
      </c>
      <c r="CD994" s="1">
        <v>1.26</v>
      </c>
      <c r="CE994" s="1">
        <v>0.79</v>
      </c>
      <c r="CF994" s="1">
        <v>0.7</v>
      </c>
      <c r="CG994" s="1">
        <v>0.64</v>
      </c>
      <c r="CH994" s="1">
        <v>1.61</v>
      </c>
      <c r="CI994" s="1">
        <v>2.25</v>
      </c>
      <c r="CJ994" s="1">
        <v>-7.0000000000000007E-2</v>
      </c>
      <c r="CK994" s="1">
        <v>0.67</v>
      </c>
      <c r="CL994" s="1">
        <v>0.73</v>
      </c>
      <c r="CM994" s="1">
        <v>1.1599999999999999</v>
      </c>
      <c r="CN994" s="1">
        <v>0.12</v>
      </c>
      <c r="CO994" s="1">
        <v>0.46</v>
      </c>
      <c r="CP994" s="1">
        <v>2.65</v>
      </c>
      <c r="CQ994" s="1">
        <v>1.59</v>
      </c>
      <c r="CR994" s="1">
        <v>2.83</v>
      </c>
      <c r="CS994" s="1">
        <v>0.89</v>
      </c>
      <c r="CT994" s="1">
        <v>-1.26</v>
      </c>
      <c r="CV994" s="1">
        <v>200907</v>
      </c>
      <c r="CW994" s="1">
        <v>8.5399999999999991</v>
      </c>
      <c r="CX994" s="1">
        <v>7.29</v>
      </c>
      <c r="CY994" s="1">
        <v>9.5500000000000007</v>
      </c>
      <c r="CZ994" s="1">
        <v>10.31</v>
      </c>
      <c r="DA994" s="1">
        <v>7.39</v>
      </c>
      <c r="DB994" s="1">
        <v>8.2799999999999994</v>
      </c>
      <c r="DC994" s="1">
        <v>8.68</v>
      </c>
      <c r="DD994" s="1">
        <v>10.43</v>
      </c>
      <c r="DE994" s="1">
        <v>10.65</v>
      </c>
      <c r="DF994" s="1">
        <v>7.48</v>
      </c>
      <c r="DG994" s="1">
        <v>7.32</v>
      </c>
      <c r="DH994" s="1">
        <v>7.08</v>
      </c>
      <c r="DI994" s="1">
        <v>9.43</v>
      </c>
      <c r="DJ994" s="1">
        <v>8.51</v>
      </c>
      <c r="DK994" s="1">
        <v>8.8699999999999992</v>
      </c>
      <c r="DL994" s="1">
        <v>11.22</v>
      </c>
      <c r="DM994" s="1">
        <v>9.61</v>
      </c>
      <c r="DN994" s="1">
        <v>8.7100000000000009</v>
      </c>
      <c r="DO994" s="1">
        <v>12.6</v>
      </c>
      <c r="DQ994" s="1">
        <v>200807</v>
      </c>
      <c r="DR994" s="1">
        <v>-99.99</v>
      </c>
      <c r="DS994" s="1">
        <v>1.1399999999999999</v>
      </c>
      <c r="DT994" s="1">
        <v>1.3</v>
      </c>
      <c r="DU994" s="1">
        <v>-2.19</v>
      </c>
      <c r="DV994" s="1">
        <v>0.74</v>
      </c>
      <c r="DW994" s="1">
        <v>4.0199999999999996</v>
      </c>
      <c r="DX994" s="1">
        <v>0.86</v>
      </c>
      <c r="DY994" s="1">
        <v>-2.17</v>
      </c>
      <c r="DZ994" s="1">
        <v>-2.19</v>
      </c>
      <c r="EA994" s="1">
        <v>-0.79</v>
      </c>
      <c r="EB994" s="1">
        <v>6.13</v>
      </c>
      <c r="EC994" s="1">
        <v>4.09</v>
      </c>
      <c r="ED994" s="1">
        <v>3.93</v>
      </c>
      <c r="EE994" s="1">
        <v>0.68</v>
      </c>
      <c r="EF994" s="1">
        <v>1.06</v>
      </c>
      <c r="EG994" s="1">
        <v>-2.1800000000000002</v>
      </c>
      <c r="EH994" s="1">
        <v>-2.17</v>
      </c>
      <c r="EI994" s="1">
        <v>-2.94</v>
      </c>
      <c r="EJ994" s="1">
        <v>-1.4</v>
      </c>
      <c r="EL994">
        <v>200807</v>
      </c>
      <c r="EM994">
        <v>-0.77</v>
      </c>
      <c r="EN994">
        <v>2.4700000000000002</v>
      </c>
      <c r="EO994">
        <v>5.27</v>
      </c>
      <c r="EP994">
        <v>0.15</v>
      </c>
      <c r="ER994" s="1">
        <v>200901</v>
      </c>
      <c r="ES994" s="1">
        <v>-1.82</v>
      </c>
      <c r="EU994" s="1">
        <v>200802</v>
      </c>
      <c r="EV994" s="1">
        <v>5.04</v>
      </c>
      <c r="EX994" s="1">
        <v>201301</v>
      </c>
      <c r="EY994" s="1">
        <v>3.42</v>
      </c>
      <c r="FA994" s="1">
        <v>200901</v>
      </c>
      <c r="FB994" s="1">
        <f>IF(ISERROR(VLOOKUP($FA994,MOM,LOOKUPS!C$12,0)*$FB$6+VLOOKUP($FA994,STREV,LOOKUPS!C$10,0)*$FC$6+VLOOKUP($FA994,LTREV,LOOKUPS!C$9,0)*$FD$6+VLOOKUP($FA994,CFP,LOOKUPS!C$6,0)*$FE$6+VLOOKUP($FA994,EP,LOOKUPS!C$8,0)*$FF$6+VLOOKUP($FA994,BM,LOOKUPS!C$5,0)*$FG$6+VLOOKUP($FA994,DIV,LOOKUPS!C$7,0)*$FH$6++VLOOKUP($FA994,SIZE,LOOKUPS!C$11,0)*$FI$6),"",VLOOKUP($FA994,MOM,LOOKUPS!C$12,0)*$FB$6+VLOOKUP($FA994,STREV,LOOKUPS!C$10,0)*$FC$6+VLOOKUP($FA994,LTREV,LOOKUPS!C$9,0)*$FD$6+VLOOKUP($FA994,CFP,LOOKUPS!C$6,0)*$FE$6+VLOOKUP($FA994,EP,LOOKUPS!C$8,0)*$FF$6+VLOOKUP($FA994,BM,LOOKUPS!C$5,0)*$FG$6+VLOOKUP($FA994,DIV,LOOKUPS!C$7,0)*$FH$6++VLOOKUP($FA994,SIZE,LOOKUPS!C$11,0)*$FI$6)</f>
        <v>-0.77370000000000017</v>
      </c>
      <c r="FC994" s="1">
        <f>IF(ISERROR(VLOOKUP($FA994,MOM,LOOKUPS!D$12,0)*$FB$6+VLOOKUP($FA994,STREV,LOOKUPS!D$10,0)*$FC$6+VLOOKUP($FA994,LTREV,LOOKUPS!D$9,0)*$FD$6+VLOOKUP($FA994,CFP,LOOKUPS!D$6,0)*$FE$6+VLOOKUP($FA994,EP,LOOKUPS!D$8,0)*$FF$6+VLOOKUP($FA994,BM,LOOKUPS!D$5,0)*$FG$6+VLOOKUP($FA994,DIV,LOOKUPS!D$7,0)*$FH$6++VLOOKUP($FA994,SIZE,LOOKUPS!D$11,0)*$FI$6),"",VLOOKUP($FA994,MOM,LOOKUPS!D$12,0)*$FB$6+VLOOKUP($FA994,STREV,LOOKUPS!D$10,0)*$FC$6+VLOOKUP($FA994,LTREV,LOOKUPS!D$9,0)*$FD$6+VLOOKUP($FA994,CFP,LOOKUPS!D$6,0)*$FE$6+VLOOKUP($FA994,EP,LOOKUPS!D$8,0)*$FF$6+VLOOKUP($FA994,BM,LOOKUPS!D$5,0)*$FG$6+VLOOKUP($FA994,DIV,LOOKUPS!D$7,0)*$FH$6++VLOOKUP($FA994,SIZE,LOOKUPS!D$11,0)*$FI$6)</f>
        <v>-3.5241000000000007</v>
      </c>
      <c r="FD994" s="1">
        <f>IF(ISERROR(VLOOKUP($FA994,MOM,LOOKUPS!E$12,0)*$FB$6+VLOOKUP($FA994,STREV,LOOKUPS!E$10,0)*$FC$6+VLOOKUP($FA994,LTREV,LOOKUPS!E$9,0)*$FD$6+VLOOKUP($FA994,CFP,LOOKUPS!E$6,0)*$FE$6+VLOOKUP($FA994,EP,LOOKUPS!E$8,0)*$FF$6+VLOOKUP($FA994,BM,LOOKUPS!E$5,0)*$FG$6+VLOOKUP($FA994,DIV,LOOKUPS!E$7,0)*$FH$6++VLOOKUP($FA994,SIZE,LOOKUPS!E$11,0)*$FI$6),"",VLOOKUP($FA994,MOM,LOOKUPS!E$12,0)*$FB$6+VLOOKUP($FA994,STREV,LOOKUPS!E$10,0)*$FC$6+VLOOKUP($FA994,LTREV,LOOKUPS!E$9,0)*$FD$6+VLOOKUP($FA994,CFP,LOOKUPS!E$6,0)*$FE$6+VLOOKUP($FA994,EP,LOOKUPS!E$8,0)*$FF$6+VLOOKUP($FA994,BM,LOOKUPS!E$5,0)*$FG$6+VLOOKUP($FA994,DIV,LOOKUPS!E$7,0)*$FH$6++VLOOKUP($FA994,SIZE,LOOKUPS!E$11,0)*$FI$6)</f>
        <v>-5.0171000000000001</v>
      </c>
      <c r="FE994" s="1">
        <f>IF(ISERROR(VLOOKUP($FA994,MOM,LOOKUPS!F$12,0)*$FB$6+VLOOKUP($FA994,STREV,LOOKUPS!F$10,0)*$FC$6+VLOOKUP($FA994,LTREV,LOOKUPS!F$9,0)*$FD$6+VLOOKUP($FA994,CFP,LOOKUPS!F$6,0)*$FE$6+VLOOKUP($FA994,EP,LOOKUPS!F$8,0)*$FF$6+VLOOKUP($FA994,BM,LOOKUPS!F$5,0)*$FG$6+VLOOKUP($FA994,DIV,LOOKUPS!F$7,0)*$FH$6++VLOOKUP($FA994,SIZE,LOOKUPS!F$11,0)*$FI$6),"",VLOOKUP($FA994,MOM,LOOKUPS!F$12,0)*$FB$6+VLOOKUP($FA994,STREV,LOOKUPS!F$10,0)*$FC$6+VLOOKUP($FA994,LTREV,LOOKUPS!F$9,0)*$FD$6+VLOOKUP($FA994,CFP,LOOKUPS!F$6,0)*$FE$6+VLOOKUP($FA994,EP,LOOKUPS!F$8,0)*$FF$6+VLOOKUP($FA994,BM,LOOKUPS!F$5,0)*$FG$6+VLOOKUP($FA994,DIV,LOOKUPS!F$7,0)*$FH$6++VLOOKUP($FA994,SIZE,LOOKUPS!F$11,0)*$FI$6)</f>
        <v>-4.8812999999999995</v>
      </c>
      <c r="FF994" s="1">
        <f>IF(ISERROR(VLOOKUP($FA994,MOM,LOOKUPS!G$12,0)*$FB$6+VLOOKUP($FA994,STREV,LOOKUPS!G$10,0)*$FC$6+VLOOKUP($FA994,LTREV,LOOKUPS!G$9,0)*$FD$6+VLOOKUP($FA994,CFP,LOOKUPS!G$6,0)*$FE$6+VLOOKUP($FA994,EP,LOOKUPS!G$8,0)*$FF$6+VLOOKUP($FA994,BM,LOOKUPS!G$5,0)*$FG$6+VLOOKUP($FA994,DIV,LOOKUPS!G$7,0)*$FH$6++VLOOKUP($FA994,SIZE,LOOKUPS!G$11,0)*$FI$6),"",VLOOKUP($FA994,MOM,LOOKUPS!G$12,0)*$FB$6+VLOOKUP($FA994,STREV,LOOKUPS!G$10,0)*$FC$6+VLOOKUP($FA994,LTREV,LOOKUPS!G$9,0)*$FD$6+VLOOKUP($FA994,CFP,LOOKUPS!G$6,0)*$FE$6+VLOOKUP($FA994,EP,LOOKUPS!G$8,0)*$FF$6+VLOOKUP($FA994,BM,LOOKUPS!G$5,0)*$FG$6+VLOOKUP($FA994,DIV,LOOKUPS!G$7,0)*$FH$6++VLOOKUP($FA994,SIZE,LOOKUPS!G$11,0)*$FI$6)</f>
        <v>-5.7759</v>
      </c>
      <c r="FG994" s="1">
        <f>IF(ISERROR(VLOOKUP($FA994,MOM,LOOKUPS!H$12,0)*$FB$6+VLOOKUP($FA994,STREV,LOOKUPS!H$10,0)*$FC$6+VLOOKUP($FA994,LTREV,LOOKUPS!H$9,0)*$FD$6+VLOOKUP($FA994,CFP,LOOKUPS!H$6,0)*$FE$6+VLOOKUP($FA994,EP,LOOKUPS!H$8,0)*$FF$6+VLOOKUP($FA994,BM,LOOKUPS!H$5,0)*$FG$6+VLOOKUP($FA994,DIV,LOOKUPS!H$7,0)*$FH$6++VLOOKUP($FA994,SIZE,LOOKUPS!H$11,0)*$FI$6),"",VLOOKUP($FA994,MOM,LOOKUPS!H$12,0)*$FB$6+VLOOKUP($FA994,STREV,LOOKUPS!H$10,0)*$FC$6+VLOOKUP($FA994,LTREV,LOOKUPS!H$9,0)*$FD$6+VLOOKUP($FA994,CFP,LOOKUPS!H$6,0)*$FE$6+VLOOKUP($FA994,EP,LOOKUPS!H$8,0)*$FF$6+VLOOKUP($FA994,BM,LOOKUPS!H$5,0)*$FG$6+VLOOKUP($FA994,DIV,LOOKUPS!H$7,0)*$FH$6++VLOOKUP($FA994,SIZE,LOOKUPS!H$11,0)*$FI$6)</f>
        <v>-5.476700000000001</v>
      </c>
      <c r="FH994" s="1">
        <f>IF(ISERROR(VLOOKUP($FA994,MOM,LOOKUPS!I$12,0)*$FB$6+VLOOKUP($FA994,STREV,LOOKUPS!I$10,0)*$FC$6+VLOOKUP($FA994,LTREV,LOOKUPS!I$9,0)*$FD$6+VLOOKUP($FA994,CFP,LOOKUPS!I$6,0)*$FE$6+VLOOKUP($FA994,EP,LOOKUPS!I$8,0)*$FF$6+VLOOKUP($FA994,BM,LOOKUPS!I$5,0)*$FG$6+VLOOKUP($FA994,DIV,LOOKUPS!I$7,0)*$FH$6++VLOOKUP($FA994,SIZE,LOOKUPS!I$11,0)*$FI$6),"",VLOOKUP($FA994,MOM,LOOKUPS!I$12,0)*$FB$6+VLOOKUP($FA994,STREV,LOOKUPS!I$10,0)*$FC$6+VLOOKUP($FA994,LTREV,LOOKUPS!I$9,0)*$FD$6+VLOOKUP($FA994,CFP,LOOKUPS!I$6,0)*$FE$6+VLOOKUP($FA994,EP,LOOKUPS!I$8,0)*$FF$6+VLOOKUP($FA994,BM,LOOKUPS!I$5,0)*$FG$6+VLOOKUP($FA994,DIV,LOOKUPS!I$7,0)*$FH$6++VLOOKUP($FA994,SIZE,LOOKUPS!I$11,0)*$FI$6)</f>
        <v>-6.6501999999999999</v>
      </c>
      <c r="FI994" s="1">
        <f>IF(ISERROR(VLOOKUP($FA994,MOM,LOOKUPS!J$12,0)*$FB$6+VLOOKUP($FA994,STREV,LOOKUPS!J$10,0)*$FC$6+VLOOKUP($FA994,LTREV,LOOKUPS!J$9,0)*$FD$6+VLOOKUP($FA994,CFP,LOOKUPS!J$6,0)*$FE$6+VLOOKUP($FA994,EP,LOOKUPS!J$8,0)*$FF$6+VLOOKUP($FA994,BM,LOOKUPS!J$5,0)*$FG$6+VLOOKUP($FA994,DIV,LOOKUPS!J$7,0)*$FH$6++VLOOKUP($FA994,SIZE,LOOKUPS!J$11,0)*$FI$6),"",VLOOKUP($FA994,MOM,LOOKUPS!J$12,0)*$FB$6+VLOOKUP($FA994,STREV,LOOKUPS!J$10,0)*$FC$6+VLOOKUP($FA994,LTREV,LOOKUPS!J$9,0)*$FD$6+VLOOKUP($FA994,CFP,LOOKUPS!J$6,0)*$FE$6+VLOOKUP($FA994,EP,LOOKUPS!J$8,0)*$FF$6+VLOOKUP($FA994,BM,LOOKUPS!J$5,0)*$FG$6+VLOOKUP($FA994,DIV,LOOKUPS!J$7,0)*$FH$6++VLOOKUP($FA994,SIZE,LOOKUPS!J$11,0)*$FI$6)</f>
        <v>-5.8905000000000003</v>
      </c>
      <c r="FJ994" s="1">
        <f>IF(ISERROR(VLOOKUP($FA994,MOM,LOOKUPS!K$12,0)*$FB$6+VLOOKUP($FA994,STREV,LOOKUPS!K$10,0)*$FC$6+VLOOKUP($FA994,LTREV,LOOKUPS!K$9,0)*$FD$6+VLOOKUP($FA994,CFP,LOOKUPS!K$6,0)*$FE$6+VLOOKUP($FA994,EP,LOOKUPS!K$8,0)*$FF$6+VLOOKUP($FA994,BM,LOOKUPS!K$5,0)*$FG$6+VLOOKUP($FA994,DIV,LOOKUPS!K$7,0)*$FH$6++VLOOKUP($FA994,SIZE,LOOKUPS!K$11,0)*$FI$6),"",VLOOKUP($FA994,MOM,LOOKUPS!K$12,0)*$FB$6+VLOOKUP($FA994,STREV,LOOKUPS!K$10,0)*$FC$6+VLOOKUP($FA994,LTREV,LOOKUPS!K$9,0)*$FD$6+VLOOKUP($FA994,CFP,LOOKUPS!K$6,0)*$FE$6+VLOOKUP($FA994,EP,LOOKUPS!K$8,0)*$FF$6+VLOOKUP($FA994,BM,LOOKUPS!K$5,0)*$FG$6+VLOOKUP($FA994,DIV,LOOKUPS!K$7,0)*$FH$6++VLOOKUP($FA994,SIZE,LOOKUPS!K$11,0)*$FI$6)</f>
        <v>-6.4296000000000006</v>
      </c>
      <c r="FK994" s="1">
        <f>IF(ISERROR(VLOOKUP($FA994,MOM,LOOKUPS!L$12,0)*$FB$6+VLOOKUP($FA994,STREV,LOOKUPS!L$10,0)*$FC$6+VLOOKUP($FA994,LTREV,LOOKUPS!L$9,0)*$FD$6+VLOOKUP($FA994,CFP,LOOKUPS!L$6,0)*$FE$6+VLOOKUP($FA994,EP,LOOKUPS!L$8,0)*$FF$6+VLOOKUP($FA994,BM,LOOKUPS!L$5,0)*$FG$6+VLOOKUP($FA994,DIV,LOOKUPS!L$7,0)*$FH$6++VLOOKUP($FA994,SIZE,LOOKUPS!L$11,0)*$FI$6),"",VLOOKUP($FA994,MOM,LOOKUPS!L$12,0)*$FB$6+VLOOKUP($FA994,STREV,LOOKUPS!L$10,0)*$FC$6+VLOOKUP($FA994,LTREV,LOOKUPS!L$9,0)*$FD$6+VLOOKUP($FA994,CFP,LOOKUPS!L$6,0)*$FE$6+VLOOKUP($FA994,EP,LOOKUPS!L$8,0)*$FF$6+VLOOKUP($FA994,BM,LOOKUPS!L$5,0)*$FG$6+VLOOKUP($FA994,DIV,LOOKUPS!L$7,0)*$FH$6++VLOOKUP($FA994,SIZE,LOOKUPS!L$11,0)*$FI$6)</f>
        <v>-1.8424000000000003</v>
      </c>
    </row>
    <row r="995" spans="1:167" x14ac:dyDescent="0.3">
      <c r="A995" s="1">
        <v>200902</v>
      </c>
      <c r="B995" s="1">
        <v>-13.96</v>
      </c>
      <c r="C995" s="1">
        <v>-14.82</v>
      </c>
      <c r="D995" s="1">
        <v>-9.92</v>
      </c>
      <c r="E995" s="1">
        <v>-12.15</v>
      </c>
      <c r="F995" s="1">
        <v>-10.76</v>
      </c>
      <c r="G995" s="1">
        <v>-9.66</v>
      </c>
      <c r="H995" s="1">
        <v>-9.4600000000000009</v>
      </c>
      <c r="I995" s="1">
        <v>-10.31</v>
      </c>
      <c r="J995" s="1">
        <v>-10.54</v>
      </c>
      <c r="K995" s="1">
        <v>-10.86</v>
      </c>
      <c r="M995" s="1">
        <v>200803</v>
      </c>
      <c r="N995" s="1">
        <v>-4.53</v>
      </c>
      <c r="O995" s="1">
        <v>-2.67</v>
      </c>
      <c r="P995" s="1">
        <v>-2.75</v>
      </c>
      <c r="Q995" s="1">
        <v>-1.3</v>
      </c>
      <c r="R995" s="1">
        <v>-3.41</v>
      </c>
      <c r="S995" s="1">
        <v>-1.52</v>
      </c>
      <c r="T995" s="1">
        <v>-1.19</v>
      </c>
      <c r="U995" s="1">
        <v>-2.59</v>
      </c>
      <c r="V995" s="1">
        <v>-3.12</v>
      </c>
      <c r="W995" s="1">
        <v>-3.33</v>
      </c>
      <c r="Y995" s="1">
        <v>201302</v>
      </c>
      <c r="Z995" s="1">
        <v>0.7</v>
      </c>
      <c r="AA995" s="1">
        <v>1.83</v>
      </c>
      <c r="AB995" s="1">
        <v>1.0900000000000001</v>
      </c>
      <c r="AC995" s="1">
        <v>1.3</v>
      </c>
      <c r="AD995" s="1">
        <v>1.5</v>
      </c>
      <c r="AE995" s="1">
        <v>0.4</v>
      </c>
      <c r="AF995" s="1">
        <v>0.96</v>
      </c>
      <c r="AG995" s="1">
        <v>1.01</v>
      </c>
      <c r="AH995" s="1">
        <v>1.27</v>
      </c>
      <c r="AI995" s="1">
        <v>0.16</v>
      </c>
      <c r="CA995" s="1">
        <v>200808</v>
      </c>
      <c r="CB995" s="1">
        <v>1.1499999999999999</v>
      </c>
      <c r="CC995" s="1">
        <v>1.48</v>
      </c>
      <c r="CD995" s="1">
        <v>2.4300000000000002</v>
      </c>
      <c r="CE995" s="1">
        <v>3.41</v>
      </c>
      <c r="CF995" s="1">
        <v>0.66</v>
      </c>
      <c r="CG995" s="1">
        <v>2.58</v>
      </c>
      <c r="CH995" s="1">
        <v>2.57</v>
      </c>
      <c r="CI995" s="1">
        <v>2.86</v>
      </c>
      <c r="CJ995" s="1">
        <v>3.68</v>
      </c>
      <c r="CK995" s="1">
        <v>0.66</v>
      </c>
      <c r="CL995" s="1">
        <v>0.66</v>
      </c>
      <c r="CM995" s="1">
        <v>3.67</v>
      </c>
      <c r="CN995" s="1">
        <v>1.5</v>
      </c>
      <c r="CO995" s="1">
        <v>2.2000000000000002</v>
      </c>
      <c r="CP995" s="1">
        <v>2.9</v>
      </c>
      <c r="CQ995" s="1">
        <v>2.97</v>
      </c>
      <c r="CR995" s="1">
        <v>2.75</v>
      </c>
      <c r="CS995" s="1">
        <v>2.83</v>
      </c>
      <c r="CT995" s="1">
        <v>4.76</v>
      </c>
      <c r="CV995" s="1">
        <v>200908</v>
      </c>
      <c r="CW995" s="1">
        <v>7.62</v>
      </c>
      <c r="CX995" s="1">
        <v>4.17</v>
      </c>
      <c r="CY995" s="1">
        <v>3.33</v>
      </c>
      <c r="CZ995" s="1">
        <v>7.61</v>
      </c>
      <c r="DA995" s="1">
        <v>4.97</v>
      </c>
      <c r="DB995" s="1">
        <v>3.69</v>
      </c>
      <c r="DC995" s="1">
        <v>3.15</v>
      </c>
      <c r="DD995" s="1">
        <v>3.14</v>
      </c>
      <c r="DE995" s="1">
        <v>9.41</v>
      </c>
      <c r="DF995" s="1">
        <v>3.91</v>
      </c>
      <c r="DG995" s="1">
        <v>5.88</v>
      </c>
      <c r="DH995" s="1">
        <v>2.62</v>
      </c>
      <c r="DI995" s="1">
        <v>4.71</v>
      </c>
      <c r="DJ995" s="1">
        <v>4.53</v>
      </c>
      <c r="DK995" s="1">
        <v>1.61</v>
      </c>
      <c r="DL995" s="1">
        <v>2.5099999999999998</v>
      </c>
      <c r="DM995" s="1">
        <v>3.81</v>
      </c>
      <c r="DN995" s="1">
        <v>5.41</v>
      </c>
      <c r="DO995" s="1">
        <v>13.47</v>
      </c>
      <c r="DQ995" s="1">
        <v>200808</v>
      </c>
      <c r="DR995" s="1">
        <v>-99.99</v>
      </c>
      <c r="DS995" s="1">
        <v>2.0099999999999998</v>
      </c>
      <c r="DT995" s="1">
        <v>3.98</v>
      </c>
      <c r="DU995" s="1">
        <v>1.04</v>
      </c>
      <c r="DV995" s="1">
        <v>1.71</v>
      </c>
      <c r="DW995" s="1">
        <v>4.99</v>
      </c>
      <c r="DX995" s="1">
        <v>3.5</v>
      </c>
      <c r="DY995" s="1">
        <v>2.04</v>
      </c>
      <c r="DZ995" s="1">
        <v>0.35</v>
      </c>
      <c r="EA995" s="1">
        <v>1.0900000000000001</v>
      </c>
      <c r="EB995" s="1">
        <v>3.89</v>
      </c>
      <c r="EC995" s="1">
        <v>4.18</v>
      </c>
      <c r="ED995" s="1">
        <v>5.95</v>
      </c>
      <c r="EE995" s="1">
        <v>3.65</v>
      </c>
      <c r="EF995" s="1">
        <v>3.34</v>
      </c>
      <c r="EG995" s="1">
        <v>1.77</v>
      </c>
      <c r="EH995" s="1">
        <v>2.2999999999999998</v>
      </c>
      <c r="EI995" s="1">
        <v>-0.14000000000000001</v>
      </c>
      <c r="EJ995" s="1">
        <v>0.87</v>
      </c>
      <c r="EL995">
        <v>200808</v>
      </c>
      <c r="EM995">
        <v>1.53</v>
      </c>
      <c r="EN995">
        <v>3.54</v>
      </c>
      <c r="EO995">
        <v>1.45</v>
      </c>
      <c r="EP995">
        <v>0.13</v>
      </c>
      <c r="ER995" s="1">
        <v>200902</v>
      </c>
      <c r="ES995" s="1">
        <v>4.03</v>
      </c>
      <c r="EU995" s="1">
        <v>200803</v>
      </c>
      <c r="EV995" s="1">
        <v>-0.23</v>
      </c>
      <c r="EX995" s="1">
        <v>201302</v>
      </c>
      <c r="EY995" s="1">
        <v>-0.15</v>
      </c>
      <c r="FA995" s="1">
        <v>200902</v>
      </c>
      <c r="FB995" s="1">
        <f>IF(ISERROR(VLOOKUP($FA995,MOM,LOOKUPS!C$12,0)*$FB$6+VLOOKUP($FA995,STREV,LOOKUPS!C$10,0)*$FC$6+VLOOKUP($FA995,LTREV,LOOKUPS!C$9,0)*$FD$6+VLOOKUP($FA995,CFP,LOOKUPS!C$6,0)*$FE$6+VLOOKUP($FA995,EP,LOOKUPS!C$8,0)*$FF$6+VLOOKUP($FA995,BM,LOOKUPS!C$5,0)*$FG$6+VLOOKUP($FA995,DIV,LOOKUPS!C$7,0)*$FH$6++VLOOKUP($FA995,SIZE,LOOKUPS!C$11,0)*$FI$6),"",VLOOKUP($FA995,MOM,LOOKUPS!C$12,0)*$FB$6+VLOOKUP($FA995,STREV,LOOKUPS!C$10,0)*$FC$6+VLOOKUP($FA995,LTREV,LOOKUPS!C$9,0)*$FD$6+VLOOKUP($FA995,CFP,LOOKUPS!C$6,0)*$FE$6+VLOOKUP($FA995,EP,LOOKUPS!C$8,0)*$FF$6+VLOOKUP($FA995,BM,LOOKUPS!C$5,0)*$FG$6+VLOOKUP($FA995,DIV,LOOKUPS!C$7,0)*$FH$6++VLOOKUP($FA995,SIZE,LOOKUPS!C$11,0)*$FI$6)</f>
        <v>-11.3492</v>
      </c>
      <c r="FC995" s="1">
        <f>IF(ISERROR(VLOOKUP($FA995,MOM,LOOKUPS!D$12,0)*$FB$6+VLOOKUP($FA995,STREV,LOOKUPS!D$10,0)*$FC$6+VLOOKUP($FA995,LTREV,LOOKUPS!D$9,0)*$FD$6+VLOOKUP($FA995,CFP,LOOKUPS!D$6,0)*$FE$6+VLOOKUP($FA995,EP,LOOKUPS!D$8,0)*$FF$6+VLOOKUP($FA995,BM,LOOKUPS!D$5,0)*$FG$6+VLOOKUP($FA995,DIV,LOOKUPS!D$7,0)*$FH$6++VLOOKUP($FA995,SIZE,LOOKUPS!D$11,0)*$FI$6),"",VLOOKUP($FA995,MOM,LOOKUPS!D$12,0)*$FB$6+VLOOKUP($FA995,STREV,LOOKUPS!D$10,0)*$FC$6+VLOOKUP($FA995,LTREV,LOOKUPS!D$9,0)*$FD$6+VLOOKUP($FA995,CFP,LOOKUPS!D$6,0)*$FE$6+VLOOKUP($FA995,EP,LOOKUPS!D$8,0)*$FF$6+VLOOKUP($FA995,BM,LOOKUPS!D$5,0)*$FG$6+VLOOKUP($FA995,DIV,LOOKUPS!D$7,0)*$FH$6++VLOOKUP($FA995,SIZE,LOOKUPS!D$11,0)*$FI$6)</f>
        <v>-11.587200000000001</v>
      </c>
      <c r="FD995" s="1">
        <f>IF(ISERROR(VLOOKUP($FA995,MOM,LOOKUPS!E$12,0)*$FB$6+VLOOKUP($FA995,STREV,LOOKUPS!E$10,0)*$FC$6+VLOOKUP($FA995,LTREV,LOOKUPS!E$9,0)*$FD$6+VLOOKUP($FA995,CFP,LOOKUPS!E$6,0)*$FE$6+VLOOKUP($FA995,EP,LOOKUPS!E$8,0)*$FF$6+VLOOKUP($FA995,BM,LOOKUPS!E$5,0)*$FG$6+VLOOKUP($FA995,DIV,LOOKUPS!E$7,0)*$FH$6++VLOOKUP($FA995,SIZE,LOOKUPS!E$11,0)*$FI$6),"",VLOOKUP($FA995,MOM,LOOKUPS!E$12,0)*$FB$6+VLOOKUP($FA995,STREV,LOOKUPS!E$10,0)*$FC$6+VLOOKUP($FA995,LTREV,LOOKUPS!E$9,0)*$FD$6+VLOOKUP($FA995,CFP,LOOKUPS!E$6,0)*$FE$6+VLOOKUP($FA995,EP,LOOKUPS!E$8,0)*$FF$6+VLOOKUP($FA995,BM,LOOKUPS!E$5,0)*$FG$6+VLOOKUP($FA995,DIV,LOOKUPS!E$7,0)*$FH$6++VLOOKUP($FA995,SIZE,LOOKUPS!E$11,0)*$FI$6)</f>
        <v>-10.651300000000001</v>
      </c>
      <c r="FE995" s="1">
        <f>IF(ISERROR(VLOOKUP($FA995,MOM,LOOKUPS!F$12,0)*$FB$6+VLOOKUP($FA995,STREV,LOOKUPS!F$10,0)*$FC$6+VLOOKUP($FA995,LTREV,LOOKUPS!F$9,0)*$FD$6+VLOOKUP($FA995,CFP,LOOKUPS!F$6,0)*$FE$6+VLOOKUP($FA995,EP,LOOKUPS!F$8,0)*$FF$6+VLOOKUP($FA995,BM,LOOKUPS!F$5,0)*$FG$6+VLOOKUP($FA995,DIV,LOOKUPS!F$7,0)*$FH$6++VLOOKUP($FA995,SIZE,LOOKUPS!F$11,0)*$FI$6),"",VLOOKUP($FA995,MOM,LOOKUPS!F$12,0)*$FB$6+VLOOKUP($FA995,STREV,LOOKUPS!F$10,0)*$FC$6+VLOOKUP($FA995,LTREV,LOOKUPS!F$9,0)*$FD$6+VLOOKUP($FA995,CFP,LOOKUPS!F$6,0)*$FE$6+VLOOKUP($FA995,EP,LOOKUPS!F$8,0)*$FF$6+VLOOKUP($FA995,BM,LOOKUPS!F$5,0)*$FG$6+VLOOKUP($FA995,DIV,LOOKUPS!F$7,0)*$FH$6++VLOOKUP($FA995,SIZE,LOOKUPS!F$11,0)*$FI$6)</f>
        <v>-10.6599</v>
      </c>
      <c r="FF995" s="1">
        <f>IF(ISERROR(VLOOKUP($FA995,MOM,LOOKUPS!G$12,0)*$FB$6+VLOOKUP($FA995,STREV,LOOKUPS!G$10,0)*$FC$6+VLOOKUP($FA995,LTREV,LOOKUPS!G$9,0)*$FD$6+VLOOKUP($FA995,CFP,LOOKUPS!G$6,0)*$FE$6+VLOOKUP($FA995,EP,LOOKUPS!G$8,0)*$FF$6+VLOOKUP($FA995,BM,LOOKUPS!G$5,0)*$FG$6+VLOOKUP($FA995,DIV,LOOKUPS!G$7,0)*$FH$6++VLOOKUP($FA995,SIZE,LOOKUPS!G$11,0)*$FI$6),"",VLOOKUP($FA995,MOM,LOOKUPS!G$12,0)*$FB$6+VLOOKUP($FA995,STREV,LOOKUPS!G$10,0)*$FC$6+VLOOKUP($FA995,LTREV,LOOKUPS!G$9,0)*$FD$6+VLOOKUP($FA995,CFP,LOOKUPS!G$6,0)*$FE$6+VLOOKUP($FA995,EP,LOOKUPS!G$8,0)*$FF$6+VLOOKUP($FA995,BM,LOOKUPS!G$5,0)*$FG$6+VLOOKUP($FA995,DIV,LOOKUPS!G$7,0)*$FH$6++VLOOKUP($FA995,SIZE,LOOKUPS!G$11,0)*$FI$6)</f>
        <v>-10.9779</v>
      </c>
      <c r="FG995" s="1">
        <f>IF(ISERROR(VLOOKUP($FA995,MOM,LOOKUPS!H$12,0)*$FB$6+VLOOKUP($FA995,STREV,LOOKUPS!H$10,0)*$FC$6+VLOOKUP($FA995,LTREV,LOOKUPS!H$9,0)*$FD$6+VLOOKUP($FA995,CFP,LOOKUPS!H$6,0)*$FE$6+VLOOKUP($FA995,EP,LOOKUPS!H$8,0)*$FF$6+VLOOKUP($FA995,BM,LOOKUPS!H$5,0)*$FG$6+VLOOKUP($FA995,DIV,LOOKUPS!H$7,0)*$FH$6++VLOOKUP($FA995,SIZE,LOOKUPS!H$11,0)*$FI$6),"",VLOOKUP($FA995,MOM,LOOKUPS!H$12,0)*$FB$6+VLOOKUP($FA995,STREV,LOOKUPS!H$10,0)*$FC$6+VLOOKUP($FA995,LTREV,LOOKUPS!H$9,0)*$FD$6+VLOOKUP($FA995,CFP,LOOKUPS!H$6,0)*$FE$6+VLOOKUP($FA995,EP,LOOKUPS!H$8,0)*$FF$6+VLOOKUP($FA995,BM,LOOKUPS!H$5,0)*$FG$6+VLOOKUP($FA995,DIV,LOOKUPS!H$7,0)*$FH$6++VLOOKUP($FA995,SIZE,LOOKUPS!H$11,0)*$FI$6)</f>
        <v>-11.1462</v>
      </c>
      <c r="FH995" s="1">
        <f>IF(ISERROR(VLOOKUP($FA995,MOM,LOOKUPS!I$12,0)*$FB$6+VLOOKUP($FA995,STREV,LOOKUPS!I$10,0)*$FC$6+VLOOKUP($FA995,LTREV,LOOKUPS!I$9,0)*$FD$6+VLOOKUP($FA995,CFP,LOOKUPS!I$6,0)*$FE$6+VLOOKUP($FA995,EP,LOOKUPS!I$8,0)*$FF$6+VLOOKUP($FA995,BM,LOOKUPS!I$5,0)*$FG$6+VLOOKUP($FA995,DIV,LOOKUPS!I$7,0)*$FH$6++VLOOKUP($FA995,SIZE,LOOKUPS!I$11,0)*$FI$6),"",VLOOKUP($FA995,MOM,LOOKUPS!I$12,0)*$FB$6+VLOOKUP($FA995,STREV,LOOKUPS!I$10,0)*$FC$6+VLOOKUP($FA995,LTREV,LOOKUPS!I$9,0)*$FD$6+VLOOKUP($FA995,CFP,LOOKUPS!I$6,0)*$FE$6+VLOOKUP($FA995,EP,LOOKUPS!I$8,0)*$FF$6+VLOOKUP($FA995,BM,LOOKUPS!I$5,0)*$FG$6+VLOOKUP($FA995,DIV,LOOKUPS!I$7,0)*$FH$6++VLOOKUP($FA995,SIZE,LOOKUPS!I$11,0)*$FI$6)</f>
        <v>-10.605700000000001</v>
      </c>
      <c r="FI995" s="1">
        <f>IF(ISERROR(VLOOKUP($FA995,MOM,LOOKUPS!J$12,0)*$FB$6+VLOOKUP($FA995,STREV,LOOKUPS!J$10,0)*$FC$6+VLOOKUP($FA995,LTREV,LOOKUPS!J$9,0)*$FD$6+VLOOKUP($FA995,CFP,LOOKUPS!J$6,0)*$FE$6+VLOOKUP($FA995,EP,LOOKUPS!J$8,0)*$FF$6+VLOOKUP($FA995,BM,LOOKUPS!J$5,0)*$FG$6+VLOOKUP($FA995,DIV,LOOKUPS!J$7,0)*$FH$6++VLOOKUP($FA995,SIZE,LOOKUPS!J$11,0)*$FI$6),"",VLOOKUP($FA995,MOM,LOOKUPS!J$12,0)*$FB$6+VLOOKUP($FA995,STREV,LOOKUPS!J$10,0)*$FC$6+VLOOKUP($FA995,LTREV,LOOKUPS!J$9,0)*$FD$6+VLOOKUP($FA995,CFP,LOOKUPS!J$6,0)*$FE$6+VLOOKUP($FA995,EP,LOOKUPS!J$8,0)*$FF$6+VLOOKUP($FA995,BM,LOOKUPS!J$5,0)*$FG$6+VLOOKUP($FA995,DIV,LOOKUPS!J$7,0)*$FH$6++VLOOKUP($FA995,SIZE,LOOKUPS!J$11,0)*$FI$6)</f>
        <v>-12.105700000000001</v>
      </c>
      <c r="FJ995" s="1">
        <f>IF(ISERROR(VLOOKUP($FA995,MOM,LOOKUPS!K$12,0)*$FB$6+VLOOKUP($FA995,STREV,LOOKUPS!K$10,0)*$FC$6+VLOOKUP($FA995,LTREV,LOOKUPS!K$9,0)*$FD$6+VLOOKUP($FA995,CFP,LOOKUPS!K$6,0)*$FE$6+VLOOKUP($FA995,EP,LOOKUPS!K$8,0)*$FF$6+VLOOKUP($FA995,BM,LOOKUPS!K$5,0)*$FG$6+VLOOKUP($FA995,DIV,LOOKUPS!K$7,0)*$FH$6++VLOOKUP($FA995,SIZE,LOOKUPS!K$11,0)*$FI$6),"",VLOOKUP($FA995,MOM,LOOKUPS!K$12,0)*$FB$6+VLOOKUP($FA995,STREV,LOOKUPS!K$10,0)*$FC$6+VLOOKUP($FA995,LTREV,LOOKUPS!K$9,0)*$FD$6+VLOOKUP($FA995,CFP,LOOKUPS!K$6,0)*$FE$6+VLOOKUP($FA995,EP,LOOKUPS!K$8,0)*$FF$6+VLOOKUP($FA995,BM,LOOKUPS!K$5,0)*$FG$6+VLOOKUP($FA995,DIV,LOOKUPS!K$7,0)*$FH$6++VLOOKUP($FA995,SIZE,LOOKUPS!K$11,0)*$FI$6)</f>
        <v>-11.9025</v>
      </c>
      <c r="FK995" s="1">
        <f>IF(ISERROR(VLOOKUP($FA995,MOM,LOOKUPS!L$12,0)*$FB$6+VLOOKUP($FA995,STREV,LOOKUPS!L$10,0)*$FC$6+VLOOKUP($FA995,LTREV,LOOKUPS!L$9,0)*$FD$6+VLOOKUP($FA995,CFP,LOOKUPS!L$6,0)*$FE$6+VLOOKUP($FA995,EP,LOOKUPS!L$8,0)*$FF$6+VLOOKUP($FA995,BM,LOOKUPS!L$5,0)*$FG$6+VLOOKUP($FA995,DIV,LOOKUPS!L$7,0)*$FH$6++VLOOKUP($FA995,SIZE,LOOKUPS!L$11,0)*$FI$6),"",VLOOKUP($FA995,MOM,LOOKUPS!L$12,0)*$FB$6+VLOOKUP($FA995,STREV,LOOKUPS!L$10,0)*$FC$6+VLOOKUP($FA995,LTREV,LOOKUPS!L$9,0)*$FD$6+VLOOKUP($FA995,CFP,LOOKUPS!L$6,0)*$FE$6+VLOOKUP($FA995,EP,LOOKUPS!L$8,0)*$FF$6+VLOOKUP($FA995,BM,LOOKUPS!L$5,0)*$FG$6+VLOOKUP($FA995,DIV,LOOKUPS!L$7,0)*$FH$6++VLOOKUP($FA995,SIZE,LOOKUPS!L$11,0)*$FI$6)</f>
        <v>-14.9237</v>
      </c>
    </row>
    <row r="996" spans="1:167" x14ac:dyDescent="0.3">
      <c r="A996" s="1">
        <v>200903</v>
      </c>
      <c r="B996" s="1">
        <v>30.16</v>
      </c>
      <c r="C996" s="1">
        <v>18.37</v>
      </c>
      <c r="D996" s="1">
        <v>11.52</v>
      </c>
      <c r="E996" s="1">
        <v>11.03</v>
      </c>
      <c r="F996" s="1">
        <v>10.54</v>
      </c>
      <c r="G996" s="1">
        <v>9.11</v>
      </c>
      <c r="H996" s="1">
        <v>6.5</v>
      </c>
      <c r="I996" s="1">
        <v>9.06</v>
      </c>
      <c r="J996" s="1">
        <v>5.81</v>
      </c>
      <c r="K996" s="1">
        <v>6.87</v>
      </c>
      <c r="M996" s="1">
        <v>200804</v>
      </c>
      <c r="N996" s="1">
        <v>3.44</v>
      </c>
      <c r="O996" s="1">
        <v>3.16</v>
      </c>
      <c r="P996" s="1">
        <v>2.88</v>
      </c>
      <c r="Q996" s="1">
        <v>2.2599999999999998</v>
      </c>
      <c r="R996" s="1">
        <v>2.65</v>
      </c>
      <c r="S996" s="1">
        <v>1.64</v>
      </c>
      <c r="T996" s="1">
        <v>2.14</v>
      </c>
      <c r="U996" s="1">
        <v>2.0699999999999998</v>
      </c>
      <c r="V996" s="1">
        <v>1.62</v>
      </c>
      <c r="W996" s="1">
        <v>1.01</v>
      </c>
      <c r="Y996" s="1">
        <v>201303</v>
      </c>
      <c r="Z996" s="1">
        <v>3.5</v>
      </c>
      <c r="AA996" s="1">
        <v>5.61</v>
      </c>
      <c r="AB996" s="1">
        <v>5.4</v>
      </c>
      <c r="AC996" s="1">
        <v>4.87</v>
      </c>
      <c r="AD996" s="1">
        <v>3.84</v>
      </c>
      <c r="AE996" s="1">
        <v>4</v>
      </c>
      <c r="AF996" s="1">
        <v>4.54</v>
      </c>
      <c r="AG996" s="1">
        <v>3.41</v>
      </c>
      <c r="AH996" s="1">
        <v>3.97</v>
      </c>
      <c r="AI996" s="1">
        <v>3.76</v>
      </c>
      <c r="CA996" s="1">
        <v>200809</v>
      </c>
      <c r="CB996" s="1">
        <v>-17.82</v>
      </c>
      <c r="CC996" s="1">
        <v>-13.18</v>
      </c>
      <c r="CD996" s="1">
        <v>-10.210000000000001</v>
      </c>
      <c r="CE996" s="1">
        <v>-9.34</v>
      </c>
      <c r="CF996" s="1">
        <v>-13.87</v>
      </c>
      <c r="CG996" s="1">
        <v>-11.99</v>
      </c>
      <c r="CH996" s="1">
        <v>-10.79</v>
      </c>
      <c r="CI996" s="1">
        <v>-7.64</v>
      </c>
      <c r="CJ996" s="1">
        <v>-9.7799999999999994</v>
      </c>
      <c r="CK996" s="1">
        <v>-13.34</v>
      </c>
      <c r="CL996" s="1">
        <v>-14.59</v>
      </c>
      <c r="CM996" s="1">
        <v>-11.32</v>
      </c>
      <c r="CN996" s="1">
        <v>-12.64</v>
      </c>
      <c r="CO996" s="1">
        <v>-10.48</v>
      </c>
      <c r="CP996" s="1">
        <v>-11.08</v>
      </c>
      <c r="CQ996" s="1">
        <v>-6.91</v>
      </c>
      <c r="CR996" s="1">
        <v>-8.2899999999999991</v>
      </c>
      <c r="CS996" s="1">
        <v>-8.51</v>
      </c>
      <c r="CT996" s="1">
        <v>-11.39</v>
      </c>
      <c r="CV996" s="1">
        <v>200909</v>
      </c>
      <c r="CW996" s="1">
        <v>8.83</v>
      </c>
      <c r="CX996" s="1">
        <v>5.92</v>
      </c>
      <c r="CY996" s="1">
        <v>2.4700000000000002</v>
      </c>
      <c r="CZ996" s="1">
        <v>4.7</v>
      </c>
      <c r="DA996" s="1">
        <v>5.96</v>
      </c>
      <c r="DB996" s="1">
        <v>4.1100000000000003</v>
      </c>
      <c r="DC996" s="1">
        <v>3.07</v>
      </c>
      <c r="DD996" s="1">
        <v>2.36</v>
      </c>
      <c r="DE996" s="1">
        <v>5.34</v>
      </c>
      <c r="DF996" s="1">
        <v>7.3</v>
      </c>
      <c r="DG996" s="1">
        <v>4.82</v>
      </c>
      <c r="DH996" s="1">
        <v>5.84</v>
      </c>
      <c r="DI996" s="1">
        <v>2.4500000000000002</v>
      </c>
      <c r="DJ996" s="1">
        <v>4.58</v>
      </c>
      <c r="DK996" s="1">
        <v>1.4</v>
      </c>
      <c r="DL996" s="1">
        <v>1.42</v>
      </c>
      <c r="DM996" s="1">
        <v>3.35</v>
      </c>
      <c r="DN996" s="1">
        <v>4.1900000000000004</v>
      </c>
      <c r="DO996" s="1">
        <v>6.5</v>
      </c>
      <c r="DQ996" s="1">
        <v>200809</v>
      </c>
      <c r="DR996" s="1">
        <v>-99.99</v>
      </c>
      <c r="DS996" s="1">
        <v>-11.17</v>
      </c>
      <c r="DT996" s="1">
        <v>-10.02</v>
      </c>
      <c r="DU996" s="1">
        <v>-12.67</v>
      </c>
      <c r="DV996" s="1">
        <v>-11.64</v>
      </c>
      <c r="DW996" s="1">
        <v>-7.68</v>
      </c>
      <c r="DX996" s="1">
        <v>-10.84</v>
      </c>
      <c r="DY996" s="1">
        <v>-12.74</v>
      </c>
      <c r="DZ996" s="1">
        <v>-12.38</v>
      </c>
      <c r="EA996" s="1">
        <v>-12.76</v>
      </c>
      <c r="EB996" s="1">
        <v>-7.76</v>
      </c>
      <c r="EC996" s="1">
        <v>-7.77</v>
      </c>
      <c r="ED996" s="1">
        <v>-7.56</v>
      </c>
      <c r="EE996" s="1">
        <v>-11.1</v>
      </c>
      <c r="EF996" s="1">
        <v>-10.55</v>
      </c>
      <c r="EG996" s="1">
        <v>-12.27</v>
      </c>
      <c r="EH996" s="1">
        <v>-13.21</v>
      </c>
      <c r="EI996" s="1">
        <v>-13.17</v>
      </c>
      <c r="EJ996" s="1">
        <v>-11.55</v>
      </c>
      <c r="EL996">
        <v>200809</v>
      </c>
      <c r="EM996">
        <v>-9.24</v>
      </c>
      <c r="EN996">
        <v>-1.18</v>
      </c>
      <c r="EO996">
        <v>6.07</v>
      </c>
      <c r="EP996">
        <v>0.15</v>
      </c>
      <c r="ER996" s="1">
        <v>200903</v>
      </c>
      <c r="ES996" s="1">
        <v>-11.61</v>
      </c>
      <c r="EU996" s="1">
        <v>200804</v>
      </c>
      <c r="EV996" s="1">
        <v>3.12</v>
      </c>
      <c r="EX996" s="1">
        <v>201303</v>
      </c>
      <c r="EY996" s="1">
        <v>1.43</v>
      </c>
      <c r="FA996" s="1">
        <v>200903</v>
      </c>
      <c r="FB996" s="1">
        <f>IF(ISERROR(VLOOKUP($FA996,MOM,LOOKUPS!C$12,0)*$FB$6+VLOOKUP($FA996,STREV,LOOKUPS!C$10,0)*$FC$6+VLOOKUP($FA996,LTREV,LOOKUPS!C$9,0)*$FD$6+VLOOKUP($FA996,CFP,LOOKUPS!C$6,0)*$FE$6+VLOOKUP($FA996,EP,LOOKUPS!C$8,0)*$FF$6+VLOOKUP($FA996,BM,LOOKUPS!C$5,0)*$FG$6+VLOOKUP($FA996,DIV,LOOKUPS!C$7,0)*$FH$6++VLOOKUP($FA996,SIZE,LOOKUPS!C$11,0)*$FI$6),"",VLOOKUP($FA996,MOM,LOOKUPS!C$12,0)*$FB$6+VLOOKUP($FA996,STREV,LOOKUPS!C$10,0)*$FC$6+VLOOKUP($FA996,LTREV,LOOKUPS!C$9,0)*$FD$6+VLOOKUP($FA996,CFP,LOOKUPS!C$6,0)*$FE$6+VLOOKUP($FA996,EP,LOOKUPS!C$8,0)*$FF$6+VLOOKUP($FA996,BM,LOOKUPS!C$5,0)*$FG$6+VLOOKUP($FA996,DIV,LOOKUPS!C$7,0)*$FH$6++VLOOKUP($FA996,SIZE,LOOKUPS!C$11,0)*$FI$6)</f>
        <v>18.299900000000001</v>
      </c>
      <c r="FC996" s="1">
        <f>IF(ISERROR(VLOOKUP($FA996,MOM,LOOKUPS!D$12,0)*$FB$6+VLOOKUP($FA996,STREV,LOOKUPS!D$10,0)*$FC$6+VLOOKUP($FA996,LTREV,LOOKUPS!D$9,0)*$FD$6+VLOOKUP($FA996,CFP,LOOKUPS!D$6,0)*$FE$6+VLOOKUP($FA996,EP,LOOKUPS!D$8,0)*$FF$6+VLOOKUP($FA996,BM,LOOKUPS!D$5,0)*$FG$6+VLOOKUP($FA996,DIV,LOOKUPS!D$7,0)*$FH$6++VLOOKUP($FA996,SIZE,LOOKUPS!D$11,0)*$FI$6),"",VLOOKUP($FA996,MOM,LOOKUPS!D$12,0)*$FB$6+VLOOKUP($FA996,STREV,LOOKUPS!D$10,0)*$FC$6+VLOOKUP($FA996,LTREV,LOOKUPS!D$9,0)*$FD$6+VLOOKUP($FA996,CFP,LOOKUPS!D$6,0)*$FE$6+VLOOKUP($FA996,EP,LOOKUPS!D$8,0)*$FF$6+VLOOKUP($FA996,BM,LOOKUPS!D$5,0)*$FG$6+VLOOKUP($FA996,DIV,LOOKUPS!D$7,0)*$FH$6++VLOOKUP($FA996,SIZE,LOOKUPS!D$11,0)*$FI$6)</f>
        <v>12.605600000000001</v>
      </c>
      <c r="FD996" s="1">
        <f>IF(ISERROR(VLOOKUP($FA996,MOM,LOOKUPS!E$12,0)*$FB$6+VLOOKUP($FA996,STREV,LOOKUPS!E$10,0)*$FC$6+VLOOKUP($FA996,LTREV,LOOKUPS!E$9,0)*$FD$6+VLOOKUP($FA996,CFP,LOOKUPS!E$6,0)*$FE$6+VLOOKUP($FA996,EP,LOOKUPS!E$8,0)*$FF$6+VLOOKUP($FA996,BM,LOOKUPS!E$5,0)*$FG$6+VLOOKUP($FA996,DIV,LOOKUPS!E$7,0)*$FH$6++VLOOKUP($FA996,SIZE,LOOKUPS!E$11,0)*$FI$6),"",VLOOKUP($FA996,MOM,LOOKUPS!E$12,0)*$FB$6+VLOOKUP($FA996,STREV,LOOKUPS!E$10,0)*$FC$6+VLOOKUP($FA996,LTREV,LOOKUPS!E$9,0)*$FD$6+VLOOKUP($FA996,CFP,LOOKUPS!E$6,0)*$FE$6+VLOOKUP($FA996,EP,LOOKUPS!E$8,0)*$FF$6+VLOOKUP($FA996,BM,LOOKUPS!E$5,0)*$FG$6+VLOOKUP($FA996,DIV,LOOKUPS!E$7,0)*$FH$6++VLOOKUP($FA996,SIZE,LOOKUPS!E$11,0)*$FI$6)</f>
        <v>10.929600000000001</v>
      </c>
      <c r="FE996" s="1">
        <f>IF(ISERROR(VLOOKUP($FA996,MOM,LOOKUPS!F$12,0)*$FB$6+VLOOKUP($FA996,STREV,LOOKUPS!F$10,0)*$FC$6+VLOOKUP($FA996,LTREV,LOOKUPS!F$9,0)*$FD$6+VLOOKUP($FA996,CFP,LOOKUPS!F$6,0)*$FE$6+VLOOKUP($FA996,EP,LOOKUPS!F$8,0)*$FF$6+VLOOKUP($FA996,BM,LOOKUPS!F$5,0)*$FG$6+VLOOKUP($FA996,DIV,LOOKUPS!F$7,0)*$FH$6++VLOOKUP($FA996,SIZE,LOOKUPS!F$11,0)*$FI$6),"",VLOOKUP($FA996,MOM,LOOKUPS!F$12,0)*$FB$6+VLOOKUP($FA996,STREV,LOOKUPS!F$10,0)*$FC$6+VLOOKUP($FA996,LTREV,LOOKUPS!F$9,0)*$FD$6+VLOOKUP($FA996,CFP,LOOKUPS!F$6,0)*$FE$6+VLOOKUP($FA996,EP,LOOKUPS!F$8,0)*$FF$6+VLOOKUP($FA996,BM,LOOKUPS!F$5,0)*$FG$6+VLOOKUP($FA996,DIV,LOOKUPS!F$7,0)*$FH$6++VLOOKUP($FA996,SIZE,LOOKUPS!F$11,0)*$FI$6)</f>
        <v>11.598500000000001</v>
      </c>
      <c r="FF996" s="1">
        <f>IF(ISERROR(VLOOKUP($FA996,MOM,LOOKUPS!G$12,0)*$FB$6+VLOOKUP($FA996,STREV,LOOKUPS!G$10,0)*$FC$6+VLOOKUP($FA996,LTREV,LOOKUPS!G$9,0)*$FD$6+VLOOKUP($FA996,CFP,LOOKUPS!G$6,0)*$FE$6+VLOOKUP($FA996,EP,LOOKUPS!G$8,0)*$FF$6+VLOOKUP($FA996,BM,LOOKUPS!G$5,0)*$FG$6+VLOOKUP($FA996,DIV,LOOKUPS!G$7,0)*$FH$6++VLOOKUP($FA996,SIZE,LOOKUPS!G$11,0)*$FI$6),"",VLOOKUP($FA996,MOM,LOOKUPS!G$12,0)*$FB$6+VLOOKUP($FA996,STREV,LOOKUPS!G$10,0)*$FC$6+VLOOKUP($FA996,LTREV,LOOKUPS!G$9,0)*$FD$6+VLOOKUP($FA996,CFP,LOOKUPS!G$6,0)*$FE$6+VLOOKUP($FA996,EP,LOOKUPS!G$8,0)*$FF$6+VLOOKUP($FA996,BM,LOOKUPS!G$5,0)*$FG$6+VLOOKUP($FA996,DIV,LOOKUPS!G$7,0)*$FH$6++VLOOKUP($FA996,SIZE,LOOKUPS!G$11,0)*$FI$6)</f>
        <v>10.849499999999999</v>
      </c>
      <c r="FG996" s="1">
        <f>IF(ISERROR(VLOOKUP($FA996,MOM,LOOKUPS!H$12,0)*$FB$6+VLOOKUP($FA996,STREV,LOOKUPS!H$10,0)*$FC$6+VLOOKUP($FA996,LTREV,LOOKUPS!H$9,0)*$FD$6+VLOOKUP($FA996,CFP,LOOKUPS!H$6,0)*$FE$6+VLOOKUP($FA996,EP,LOOKUPS!H$8,0)*$FF$6+VLOOKUP($FA996,BM,LOOKUPS!H$5,0)*$FG$6+VLOOKUP($FA996,DIV,LOOKUPS!H$7,0)*$FH$6++VLOOKUP($FA996,SIZE,LOOKUPS!H$11,0)*$FI$6),"",VLOOKUP($FA996,MOM,LOOKUPS!H$12,0)*$FB$6+VLOOKUP($FA996,STREV,LOOKUPS!H$10,0)*$FC$6+VLOOKUP($FA996,LTREV,LOOKUPS!H$9,0)*$FD$6+VLOOKUP($FA996,CFP,LOOKUPS!H$6,0)*$FE$6+VLOOKUP($FA996,EP,LOOKUPS!H$8,0)*$FF$6+VLOOKUP($FA996,BM,LOOKUPS!H$5,0)*$FG$6+VLOOKUP($FA996,DIV,LOOKUPS!H$7,0)*$FH$6++VLOOKUP($FA996,SIZE,LOOKUPS!H$11,0)*$FI$6)</f>
        <v>10.127800000000001</v>
      </c>
      <c r="FH996" s="1">
        <f>IF(ISERROR(VLOOKUP($FA996,MOM,LOOKUPS!I$12,0)*$FB$6+VLOOKUP($FA996,STREV,LOOKUPS!I$10,0)*$FC$6+VLOOKUP($FA996,LTREV,LOOKUPS!I$9,0)*$FD$6+VLOOKUP($FA996,CFP,LOOKUPS!I$6,0)*$FE$6+VLOOKUP($FA996,EP,LOOKUPS!I$8,0)*$FF$6+VLOOKUP($FA996,BM,LOOKUPS!I$5,0)*$FG$6+VLOOKUP($FA996,DIV,LOOKUPS!I$7,0)*$FH$6++VLOOKUP($FA996,SIZE,LOOKUPS!I$11,0)*$FI$6),"",VLOOKUP($FA996,MOM,LOOKUPS!I$12,0)*$FB$6+VLOOKUP($FA996,STREV,LOOKUPS!I$10,0)*$FC$6+VLOOKUP($FA996,LTREV,LOOKUPS!I$9,0)*$FD$6+VLOOKUP($FA996,CFP,LOOKUPS!I$6,0)*$FE$6+VLOOKUP($FA996,EP,LOOKUPS!I$8,0)*$FF$6+VLOOKUP($FA996,BM,LOOKUPS!I$5,0)*$FG$6+VLOOKUP($FA996,DIV,LOOKUPS!I$7,0)*$FH$6++VLOOKUP($FA996,SIZE,LOOKUPS!I$11,0)*$FI$6)</f>
        <v>10.0931</v>
      </c>
      <c r="FI996" s="1">
        <f>IF(ISERROR(VLOOKUP($FA996,MOM,LOOKUPS!J$12,0)*$FB$6+VLOOKUP($FA996,STREV,LOOKUPS!J$10,0)*$FC$6+VLOOKUP($FA996,LTREV,LOOKUPS!J$9,0)*$FD$6+VLOOKUP($FA996,CFP,LOOKUPS!J$6,0)*$FE$6+VLOOKUP($FA996,EP,LOOKUPS!J$8,0)*$FF$6+VLOOKUP($FA996,BM,LOOKUPS!J$5,0)*$FG$6+VLOOKUP($FA996,DIV,LOOKUPS!J$7,0)*$FH$6++VLOOKUP($FA996,SIZE,LOOKUPS!J$11,0)*$FI$6),"",VLOOKUP($FA996,MOM,LOOKUPS!J$12,0)*$FB$6+VLOOKUP($FA996,STREV,LOOKUPS!J$10,0)*$FC$6+VLOOKUP($FA996,LTREV,LOOKUPS!J$9,0)*$FD$6+VLOOKUP($FA996,CFP,LOOKUPS!J$6,0)*$FE$6+VLOOKUP($FA996,EP,LOOKUPS!J$8,0)*$FF$6+VLOOKUP($FA996,BM,LOOKUPS!J$5,0)*$FG$6+VLOOKUP($FA996,DIV,LOOKUPS!J$7,0)*$FH$6++VLOOKUP($FA996,SIZE,LOOKUPS!J$11,0)*$FI$6)</f>
        <v>11.2027</v>
      </c>
      <c r="FJ996" s="1">
        <f>IF(ISERROR(VLOOKUP($FA996,MOM,LOOKUPS!K$12,0)*$FB$6+VLOOKUP($FA996,STREV,LOOKUPS!K$10,0)*$FC$6+VLOOKUP($FA996,LTREV,LOOKUPS!K$9,0)*$FD$6+VLOOKUP($FA996,CFP,LOOKUPS!K$6,0)*$FE$6+VLOOKUP($FA996,EP,LOOKUPS!K$8,0)*$FF$6+VLOOKUP($FA996,BM,LOOKUPS!K$5,0)*$FG$6+VLOOKUP($FA996,DIV,LOOKUPS!K$7,0)*$FH$6++VLOOKUP($FA996,SIZE,LOOKUPS!K$11,0)*$FI$6),"",VLOOKUP($FA996,MOM,LOOKUPS!K$12,0)*$FB$6+VLOOKUP($FA996,STREV,LOOKUPS!K$10,0)*$FC$6+VLOOKUP($FA996,LTREV,LOOKUPS!K$9,0)*$FD$6+VLOOKUP($FA996,CFP,LOOKUPS!K$6,0)*$FE$6+VLOOKUP($FA996,EP,LOOKUPS!K$8,0)*$FF$6+VLOOKUP($FA996,BM,LOOKUPS!K$5,0)*$FG$6+VLOOKUP($FA996,DIV,LOOKUPS!K$7,0)*$FH$6++VLOOKUP($FA996,SIZE,LOOKUPS!K$11,0)*$FI$6)</f>
        <v>10.651900000000001</v>
      </c>
      <c r="FK996" s="1">
        <f>IF(ISERROR(VLOOKUP($FA996,MOM,LOOKUPS!L$12,0)*$FB$6+VLOOKUP($FA996,STREV,LOOKUPS!L$10,0)*$FC$6+VLOOKUP($FA996,LTREV,LOOKUPS!L$9,0)*$FD$6+VLOOKUP($FA996,CFP,LOOKUPS!L$6,0)*$FE$6+VLOOKUP($FA996,EP,LOOKUPS!L$8,0)*$FF$6+VLOOKUP($FA996,BM,LOOKUPS!L$5,0)*$FG$6+VLOOKUP($FA996,DIV,LOOKUPS!L$7,0)*$FH$6++VLOOKUP($FA996,SIZE,LOOKUPS!L$11,0)*$FI$6),"",VLOOKUP($FA996,MOM,LOOKUPS!L$12,0)*$FB$6+VLOOKUP($FA996,STREV,LOOKUPS!L$10,0)*$FC$6+VLOOKUP($FA996,LTREV,LOOKUPS!L$9,0)*$FD$6+VLOOKUP($FA996,CFP,LOOKUPS!L$6,0)*$FE$6+VLOOKUP($FA996,EP,LOOKUPS!L$8,0)*$FF$6+VLOOKUP($FA996,BM,LOOKUPS!L$5,0)*$FG$6+VLOOKUP($FA996,DIV,LOOKUPS!L$7,0)*$FH$6++VLOOKUP($FA996,SIZE,LOOKUPS!L$11,0)*$FI$6)</f>
        <v>17.471999999999998</v>
      </c>
    </row>
    <row r="997" spans="1:167" x14ac:dyDescent="0.3">
      <c r="A997" s="1">
        <v>200904</v>
      </c>
      <c r="B997" s="1">
        <v>45.85</v>
      </c>
      <c r="C997" s="1">
        <v>36.159999999999997</v>
      </c>
      <c r="D997" s="1">
        <v>30.97</v>
      </c>
      <c r="E997" s="1">
        <v>22.39</v>
      </c>
      <c r="F997" s="1">
        <v>19.87</v>
      </c>
      <c r="G997" s="1">
        <v>15.05</v>
      </c>
      <c r="H997" s="1">
        <v>14.15</v>
      </c>
      <c r="I997" s="1">
        <v>12.22</v>
      </c>
      <c r="J997" s="1">
        <v>7.49</v>
      </c>
      <c r="K997" s="1">
        <v>5.46</v>
      </c>
      <c r="M997" s="1">
        <v>200805</v>
      </c>
      <c r="N997" s="1">
        <v>1.65</v>
      </c>
      <c r="O997" s="1">
        <v>2.5099999999999998</v>
      </c>
      <c r="P997" s="1">
        <v>1.75</v>
      </c>
      <c r="Q997" s="1">
        <v>3.12</v>
      </c>
      <c r="R997" s="1">
        <v>2.72</v>
      </c>
      <c r="S997" s="1">
        <v>4.3099999999999996</v>
      </c>
      <c r="T997" s="1">
        <v>4.0199999999999996</v>
      </c>
      <c r="U997" s="1">
        <v>4.62</v>
      </c>
      <c r="V997" s="1">
        <v>5.3</v>
      </c>
      <c r="W997" s="1">
        <v>6.76</v>
      </c>
      <c r="Y997" s="1">
        <v>201304</v>
      </c>
      <c r="Z997" s="1">
        <v>0.17</v>
      </c>
      <c r="AA997" s="1">
        <v>-0.4</v>
      </c>
      <c r="AB997" s="1">
        <v>-0.72</v>
      </c>
      <c r="AC997" s="1">
        <v>-0.31</v>
      </c>
      <c r="AD997" s="1">
        <v>0.4</v>
      </c>
      <c r="AE997" s="1">
        <v>-0.11</v>
      </c>
      <c r="AF997" s="1">
        <v>0.09</v>
      </c>
      <c r="AG997" s="1">
        <v>-0.04</v>
      </c>
      <c r="AH997" s="1">
        <v>0.52</v>
      </c>
      <c r="AI997" s="1">
        <v>0.48</v>
      </c>
      <c r="CA997" s="1">
        <v>200810</v>
      </c>
      <c r="CB997" s="1">
        <v>-26.71</v>
      </c>
      <c r="CC997" s="1">
        <v>-22.37</v>
      </c>
      <c r="CD997" s="1">
        <v>-20.96</v>
      </c>
      <c r="CE997" s="1">
        <v>-20.11</v>
      </c>
      <c r="CF997" s="1">
        <v>-23.5</v>
      </c>
      <c r="CG997" s="1">
        <v>-21.12</v>
      </c>
      <c r="CH997" s="1">
        <v>-20.87</v>
      </c>
      <c r="CI997" s="1">
        <v>-18.97</v>
      </c>
      <c r="CJ997" s="1">
        <v>-20.75</v>
      </c>
      <c r="CK997" s="1">
        <v>-23.14</v>
      </c>
      <c r="CL997" s="1">
        <v>-23.99</v>
      </c>
      <c r="CM997" s="1">
        <v>-19.34</v>
      </c>
      <c r="CN997" s="1">
        <v>-22.88</v>
      </c>
      <c r="CO997" s="1">
        <v>-21.59</v>
      </c>
      <c r="CP997" s="1">
        <v>-20.22</v>
      </c>
      <c r="CQ997" s="1">
        <v>-19.420000000000002</v>
      </c>
      <c r="CR997" s="1">
        <v>-18.559999999999999</v>
      </c>
      <c r="CS997" s="1">
        <v>-17.36</v>
      </c>
      <c r="CT997" s="1">
        <v>-25.11</v>
      </c>
      <c r="CV997" s="1">
        <v>200910</v>
      </c>
      <c r="CW997" s="1">
        <v>-7.33</v>
      </c>
      <c r="CX997" s="1">
        <v>-4.0999999999999996</v>
      </c>
      <c r="CY997" s="1">
        <v>-4.83</v>
      </c>
      <c r="CZ997" s="1">
        <v>-5.68</v>
      </c>
      <c r="DA997" s="1">
        <v>-4.1500000000000004</v>
      </c>
      <c r="DB997" s="1">
        <v>-4.51</v>
      </c>
      <c r="DC997" s="1">
        <v>-5.33</v>
      </c>
      <c r="DD997" s="1">
        <v>-4.18</v>
      </c>
      <c r="DE997" s="1">
        <v>-6.19</v>
      </c>
      <c r="DF997" s="1">
        <v>-3.72</v>
      </c>
      <c r="DG997" s="1">
        <v>-4.5199999999999996</v>
      </c>
      <c r="DH997" s="1">
        <v>-3.99</v>
      </c>
      <c r="DI997" s="1">
        <v>-5.0199999999999996</v>
      </c>
      <c r="DJ997" s="1">
        <v>-5.64</v>
      </c>
      <c r="DK997" s="1">
        <v>-4.9800000000000004</v>
      </c>
      <c r="DL997" s="1">
        <v>-3.78</v>
      </c>
      <c r="DM997" s="1">
        <v>-4.5999999999999996</v>
      </c>
      <c r="DN997" s="1">
        <v>-3.83</v>
      </c>
      <c r="DO997" s="1">
        <v>-8.61</v>
      </c>
      <c r="DQ997" s="1">
        <v>200810</v>
      </c>
      <c r="DR997" s="1">
        <v>-99.99</v>
      </c>
      <c r="DS997" s="1">
        <v>-21.18</v>
      </c>
      <c r="DT997" s="1">
        <v>-22.17</v>
      </c>
      <c r="DU997" s="1">
        <v>-20.71</v>
      </c>
      <c r="DV997" s="1">
        <v>-20.81</v>
      </c>
      <c r="DW997" s="1">
        <v>-23.13</v>
      </c>
      <c r="DX997" s="1">
        <v>-21.89</v>
      </c>
      <c r="DY997" s="1">
        <v>-22.35</v>
      </c>
      <c r="DZ997" s="1">
        <v>-20.059999999999999</v>
      </c>
      <c r="EA997" s="1">
        <v>-20.420000000000002</v>
      </c>
      <c r="EB997" s="1">
        <v>-22.14</v>
      </c>
      <c r="EC997" s="1">
        <v>-23.91</v>
      </c>
      <c r="ED997" s="1">
        <v>-22.2</v>
      </c>
      <c r="EE997" s="1">
        <v>-22.49</v>
      </c>
      <c r="EF997" s="1">
        <v>-21.23</v>
      </c>
      <c r="EG997" s="1">
        <v>-22.82</v>
      </c>
      <c r="EH997" s="1">
        <v>-21.89</v>
      </c>
      <c r="EI997" s="1">
        <v>-22.41</v>
      </c>
      <c r="EJ997" s="1">
        <v>-17.63</v>
      </c>
      <c r="EL997">
        <v>200810</v>
      </c>
      <c r="EM997">
        <v>-17.23</v>
      </c>
      <c r="EN997">
        <v>-2.52</v>
      </c>
      <c r="EO997">
        <v>-2.37</v>
      </c>
      <c r="EP997">
        <v>0.08</v>
      </c>
      <c r="ER997" s="1">
        <v>200904</v>
      </c>
      <c r="ES997" s="1">
        <v>-34.39</v>
      </c>
      <c r="EU997" s="1">
        <v>200805</v>
      </c>
      <c r="EV997" s="1">
        <v>-2.29</v>
      </c>
      <c r="EX997" s="1">
        <v>201304</v>
      </c>
      <c r="EY997" s="1">
        <v>-0.21</v>
      </c>
      <c r="FA997" s="1">
        <v>200904</v>
      </c>
      <c r="FB997" s="1">
        <f>IF(ISERROR(VLOOKUP($FA997,MOM,LOOKUPS!C$12,0)*$FB$6+VLOOKUP($FA997,STREV,LOOKUPS!C$10,0)*$FC$6+VLOOKUP($FA997,LTREV,LOOKUPS!C$9,0)*$FD$6+VLOOKUP($FA997,CFP,LOOKUPS!C$6,0)*$FE$6+VLOOKUP($FA997,EP,LOOKUPS!C$8,0)*$FF$6+VLOOKUP($FA997,BM,LOOKUPS!C$5,0)*$FG$6+VLOOKUP($FA997,DIV,LOOKUPS!C$7,0)*$FH$6++VLOOKUP($FA997,SIZE,LOOKUPS!C$11,0)*$FI$6),"",VLOOKUP($FA997,MOM,LOOKUPS!C$12,0)*$FB$6+VLOOKUP($FA997,STREV,LOOKUPS!C$10,0)*$FC$6+VLOOKUP($FA997,LTREV,LOOKUPS!C$9,0)*$FD$6+VLOOKUP($FA997,CFP,LOOKUPS!C$6,0)*$FE$6+VLOOKUP($FA997,EP,LOOKUPS!C$8,0)*$FF$6+VLOOKUP($FA997,BM,LOOKUPS!C$5,0)*$FG$6+VLOOKUP($FA997,DIV,LOOKUPS!C$7,0)*$FH$6++VLOOKUP($FA997,SIZE,LOOKUPS!C$11,0)*$FI$6)</f>
        <v>31.552600000000002</v>
      </c>
      <c r="FC997" s="1">
        <f>IF(ISERROR(VLOOKUP($FA997,MOM,LOOKUPS!D$12,0)*$FB$6+VLOOKUP($FA997,STREV,LOOKUPS!D$10,0)*$FC$6+VLOOKUP($FA997,LTREV,LOOKUPS!D$9,0)*$FD$6+VLOOKUP($FA997,CFP,LOOKUPS!D$6,0)*$FE$6+VLOOKUP($FA997,EP,LOOKUPS!D$8,0)*$FF$6+VLOOKUP($FA997,BM,LOOKUPS!D$5,0)*$FG$6+VLOOKUP($FA997,DIV,LOOKUPS!D$7,0)*$FH$6++VLOOKUP($FA997,SIZE,LOOKUPS!D$11,0)*$FI$6),"",VLOOKUP($FA997,MOM,LOOKUPS!D$12,0)*$FB$6+VLOOKUP($FA997,STREV,LOOKUPS!D$10,0)*$FC$6+VLOOKUP($FA997,LTREV,LOOKUPS!D$9,0)*$FD$6+VLOOKUP($FA997,CFP,LOOKUPS!D$6,0)*$FE$6+VLOOKUP($FA997,EP,LOOKUPS!D$8,0)*$FF$6+VLOOKUP($FA997,BM,LOOKUPS!D$5,0)*$FG$6+VLOOKUP($FA997,DIV,LOOKUPS!D$7,0)*$FH$6++VLOOKUP($FA997,SIZE,LOOKUPS!D$11,0)*$FI$6)</f>
        <v>27.1004</v>
      </c>
      <c r="FD997" s="1">
        <f>IF(ISERROR(VLOOKUP($FA997,MOM,LOOKUPS!E$12,0)*$FB$6+VLOOKUP($FA997,STREV,LOOKUPS!E$10,0)*$FC$6+VLOOKUP($FA997,LTREV,LOOKUPS!E$9,0)*$FD$6+VLOOKUP($FA997,CFP,LOOKUPS!E$6,0)*$FE$6+VLOOKUP($FA997,EP,LOOKUPS!E$8,0)*$FF$6+VLOOKUP($FA997,BM,LOOKUPS!E$5,0)*$FG$6+VLOOKUP($FA997,DIV,LOOKUPS!E$7,0)*$FH$6++VLOOKUP($FA997,SIZE,LOOKUPS!E$11,0)*$FI$6),"",VLOOKUP($FA997,MOM,LOOKUPS!E$12,0)*$FB$6+VLOOKUP($FA997,STREV,LOOKUPS!E$10,0)*$FC$6+VLOOKUP($FA997,LTREV,LOOKUPS!E$9,0)*$FD$6+VLOOKUP($FA997,CFP,LOOKUPS!E$6,0)*$FE$6+VLOOKUP($FA997,EP,LOOKUPS!E$8,0)*$FF$6+VLOOKUP($FA997,BM,LOOKUPS!E$5,0)*$FG$6+VLOOKUP($FA997,DIV,LOOKUPS!E$7,0)*$FH$6++VLOOKUP($FA997,SIZE,LOOKUPS!E$11,0)*$FI$6)</f>
        <v>23.202500000000001</v>
      </c>
      <c r="FE997" s="1">
        <f>IF(ISERROR(VLOOKUP($FA997,MOM,LOOKUPS!F$12,0)*$FB$6+VLOOKUP($FA997,STREV,LOOKUPS!F$10,0)*$FC$6+VLOOKUP($FA997,LTREV,LOOKUPS!F$9,0)*$FD$6+VLOOKUP($FA997,CFP,LOOKUPS!F$6,0)*$FE$6+VLOOKUP($FA997,EP,LOOKUPS!F$8,0)*$FF$6+VLOOKUP($FA997,BM,LOOKUPS!F$5,0)*$FG$6+VLOOKUP($FA997,DIV,LOOKUPS!F$7,0)*$FH$6++VLOOKUP($FA997,SIZE,LOOKUPS!F$11,0)*$FI$6),"",VLOOKUP($FA997,MOM,LOOKUPS!F$12,0)*$FB$6+VLOOKUP($FA997,STREV,LOOKUPS!F$10,0)*$FC$6+VLOOKUP($FA997,LTREV,LOOKUPS!F$9,0)*$FD$6+VLOOKUP($FA997,CFP,LOOKUPS!F$6,0)*$FE$6+VLOOKUP($FA997,EP,LOOKUPS!F$8,0)*$FF$6+VLOOKUP($FA997,BM,LOOKUPS!F$5,0)*$FG$6+VLOOKUP($FA997,DIV,LOOKUPS!F$7,0)*$FH$6++VLOOKUP($FA997,SIZE,LOOKUPS!F$11,0)*$FI$6)</f>
        <v>21.933100000000003</v>
      </c>
      <c r="FF997" s="1">
        <f>IF(ISERROR(VLOOKUP($FA997,MOM,LOOKUPS!G$12,0)*$FB$6+VLOOKUP($FA997,STREV,LOOKUPS!G$10,0)*$FC$6+VLOOKUP($FA997,LTREV,LOOKUPS!G$9,0)*$FD$6+VLOOKUP($FA997,CFP,LOOKUPS!G$6,0)*$FE$6+VLOOKUP($FA997,EP,LOOKUPS!G$8,0)*$FF$6+VLOOKUP($FA997,BM,LOOKUPS!G$5,0)*$FG$6+VLOOKUP($FA997,DIV,LOOKUPS!G$7,0)*$FH$6++VLOOKUP($FA997,SIZE,LOOKUPS!G$11,0)*$FI$6),"",VLOOKUP($FA997,MOM,LOOKUPS!G$12,0)*$FB$6+VLOOKUP($FA997,STREV,LOOKUPS!G$10,0)*$FC$6+VLOOKUP($FA997,LTREV,LOOKUPS!G$9,0)*$FD$6+VLOOKUP($FA997,CFP,LOOKUPS!G$6,0)*$FE$6+VLOOKUP($FA997,EP,LOOKUPS!G$8,0)*$FF$6+VLOOKUP($FA997,BM,LOOKUPS!G$5,0)*$FG$6+VLOOKUP($FA997,DIV,LOOKUPS!G$7,0)*$FH$6++VLOOKUP($FA997,SIZE,LOOKUPS!G$11,0)*$FI$6)</f>
        <v>18.831800000000001</v>
      </c>
      <c r="FG997" s="1">
        <f>IF(ISERROR(VLOOKUP($FA997,MOM,LOOKUPS!H$12,0)*$FB$6+VLOOKUP($FA997,STREV,LOOKUPS!H$10,0)*$FC$6+VLOOKUP($FA997,LTREV,LOOKUPS!H$9,0)*$FD$6+VLOOKUP($FA997,CFP,LOOKUPS!H$6,0)*$FE$6+VLOOKUP($FA997,EP,LOOKUPS!H$8,0)*$FF$6+VLOOKUP($FA997,BM,LOOKUPS!H$5,0)*$FG$6+VLOOKUP($FA997,DIV,LOOKUPS!H$7,0)*$FH$6++VLOOKUP($FA997,SIZE,LOOKUPS!H$11,0)*$FI$6),"",VLOOKUP($FA997,MOM,LOOKUPS!H$12,0)*$FB$6+VLOOKUP($FA997,STREV,LOOKUPS!H$10,0)*$FC$6+VLOOKUP($FA997,LTREV,LOOKUPS!H$9,0)*$FD$6+VLOOKUP($FA997,CFP,LOOKUPS!H$6,0)*$FE$6+VLOOKUP($FA997,EP,LOOKUPS!H$8,0)*$FF$6+VLOOKUP($FA997,BM,LOOKUPS!H$5,0)*$FG$6+VLOOKUP($FA997,DIV,LOOKUPS!H$7,0)*$FH$6++VLOOKUP($FA997,SIZE,LOOKUPS!H$11,0)*$FI$6)</f>
        <v>16.848600000000001</v>
      </c>
      <c r="FH997" s="1">
        <f>IF(ISERROR(VLOOKUP($FA997,MOM,LOOKUPS!I$12,0)*$FB$6+VLOOKUP($FA997,STREV,LOOKUPS!I$10,0)*$FC$6+VLOOKUP($FA997,LTREV,LOOKUPS!I$9,0)*$FD$6+VLOOKUP($FA997,CFP,LOOKUPS!I$6,0)*$FE$6+VLOOKUP($FA997,EP,LOOKUPS!I$8,0)*$FF$6+VLOOKUP($FA997,BM,LOOKUPS!I$5,0)*$FG$6+VLOOKUP($FA997,DIV,LOOKUPS!I$7,0)*$FH$6++VLOOKUP($FA997,SIZE,LOOKUPS!I$11,0)*$FI$6),"",VLOOKUP($FA997,MOM,LOOKUPS!I$12,0)*$FB$6+VLOOKUP($FA997,STREV,LOOKUPS!I$10,0)*$FC$6+VLOOKUP($FA997,LTREV,LOOKUPS!I$9,0)*$FD$6+VLOOKUP($FA997,CFP,LOOKUPS!I$6,0)*$FE$6+VLOOKUP($FA997,EP,LOOKUPS!I$8,0)*$FF$6+VLOOKUP($FA997,BM,LOOKUPS!I$5,0)*$FG$6+VLOOKUP($FA997,DIV,LOOKUPS!I$7,0)*$FH$6++VLOOKUP($FA997,SIZE,LOOKUPS!I$11,0)*$FI$6)</f>
        <v>16.792700000000004</v>
      </c>
      <c r="FI997" s="1">
        <f>IF(ISERROR(VLOOKUP($FA997,MOM,LOOKUPS!J$12,0)*$FB$6+VLOOKUP($FA997,STREV,LOOKUPS!J$10,0)*$FC$6+VLOOKUP($FA997,LTREV,LOOKUPS!J$9,0)*$FD$6+VLOOKUP($FA997,CFP,LOOKUPS!J$6,0)*$FE$6+VLOOKUP($FA997,EP,LOOKUPS!J$8,0)*$FF$6+VLOOKUP($FA997,BM,LOOKUPS!J$5,0)*$FG$6+VLOOKUP($FA997,DIV,LOOKUPS!J$7,0)*$FH$6++VLOOKUP($FA997,SIZE,LOOKUPS!J$11,0)*$FI$6),"",VLOOKUP($FA997,MOM,LOOKUPS!J$12,0)*$FB$6+VLOOKUP($FA997,STREV,LOOKUPS!J$10,0)*$FC$6+VLOOKUP($FA997,LTREV,LOOKUPS!J$9,0)*$FD$6+VLOOKUP($FA997,CFP,LOOKUPS!J$6,0)*$FE$6+VLOOKUP($FA997,EP,LOOKUPS!J$8,0)*$FF$6+VLOOKUP($FA997,BM,LOOKUPS!J$5,0)*$FG$6+VLOOKUP($FA997,DIV,LOOKUPS!J$7,0)*$FH$6++VLOOKUP($FA997,SIZE,LOOKUPS!J$11,0)*$FI$6)</f>
        <v>16.404900000000001</v>
      </c>
      <c r="FJ997" s="1">
        <f>IF(ISERROR(VLOOKUP($FA997,MOM,LOOKUPS!K$12,0)*$FB$6+VLOOKUP($FA997,STREV,LOOKUPS!K$10,0)*$FC$6+VLOOKUP($FA997,LTREV,LOOKUPS!K$9,0)*$FD$6+VLOOKUP($FA997,CFP,LOOKUPS!K$6,0)*$FE$6+VLOOKUP($FA997,EP,LOOKUPS!K$8,0)*$FF$6+VLOOKUP($FA997,BM,LOOKUPS!K$5,0)*$FG$6+VLOOKUP($FA997,DIV,LOOKUPS!K$7,0)*$FH$6++VLOOKUP($FA997,SIZE,LOOKUPS!K$11,0)*$FI$6),"",VLOOKUP($FA997,MOM,LOOKUPS!K$12,0)*$FB$6+VLOOKUP($FA997,STREV,LOOKUPS!K$10,0)*$FC$6+VLOOKUP($FA997,LTREV,LOOKUPS!K$9,0)*$FD$6+VLOOKUP($FA997,CFP,LOOKUPS!K$6,0)*$FE$6+VLOOKUP($FA997,EP,LOOKUPS!K$8,0)*$FF$6+VLOOKUP($FA997,BM,LOOKUPS!K$5,0)*$FG$6+VLOOKUP($FA997,DIV,LOOKUPS!K$7,0)*$FH$6++VLOOKUP($FA997,SIZE,LOOKUPS!K$11,0)*$FI$6)</f>
        <v>16.245800000000003</v>
      </c>
      <c r="FK997" s="1">
        <f>IF(ISERROR(VLOOKUP($FA997,MOM,LOOKUPS!L$12,0)*$FB$6+VLOOKUP($FA997,STREV,LOOKUPS!L$10,0)*$FC$6+VLOOKUP($FA997,LTREV,LOOKUPS!L$9,0)*$FD$6+VLOOKUP($FA997,CFP,LOOKUPS!L$6,0)*$FE$6+VLOOKUP($FA997,EP,LOOKUPS!L$8,0)*$FF$6+VLOOKUP($FA997,BM,LOOKUPS!L$5,0)*$FG$6+VLOOKUP($FA997,DIV,LOOKUPS!L$7,0)*$FH$6++VLOOKUP($FA997,SIZE,LOOKUPS!L$11,0)*$FI$6),"",VLOOKUP($FA997,MOM,LOOKUPS!L$12,0)*$FB$6+VLOOKUP($FA997,STREV,LOOKUPS!L$10,0)*$FC$6+VLOOKUP($FA997,LTREV,LOOKUPS!L$9,0)*$FD$6+VLOOKUP($FA997,CFP,LOOKUPS!L$6,0)*$FE$6+VLOOKUP($FA997,EP,LOOKUPS!L$8,0)*$FF$6+VLOOKUP($FA997,BM,LOOKUPS!L$5,0)*$FG$6+VLOOKUP($FA997,DIV,LOOKUPS!L$7,0)*$FH$6++VLOOKUP($FA997,SIZE,LOOKUPS!L$11,0)*$FI$6)</f>
        <v>21.528100000000002</v>
      </c>
    </row>
    <row r="998" spans="1:167" x14ac:dyDescent="0.3">
      <c r="A998" s="1">
        <v>200905</v>
      </c>
      <c r="B998" s="1">
        <v>25.23</v>
      </c>
      <c r="C998" s="1">
        <v>17.45</v>
      </c>
      <c r="D998" s="1">
        <v>12.92</v>
      </c>
      <c r="E998" s="1">
        <v>10.17</v>
      </c>
      <c r="F998" s="1">
        <v>5.42</v>
      </c>
      <c r="G998" s="1">
        <v>6.6</v>
      </c>
      <c r="H998" s="1">
        <v>5.41</v>
      </c>
      <c r="I998" s="1">
        <v>4.75</v>
      </c>
      <c r="J998" s="1">
        <v>3.91</v>
      </c>
      <c r="K998" s="1">
        <v>2.85</v>
      </c>
      <c r="M998" s="1">
        <v>200806</v>
      </c>
      <c r="N998" s="1">
        <v>-13</v>
      </c>
      <c r="O998" s="1">
        <v>-11.62</v>
      </c>
      <c r="P998" s="1">
        <v>-11.69</v>
      </c>
      <c r="Q998" s="1">
        <v>-8.0299999999999994</v>
      </c>
      <c r="R998" s="1">
        <v>-9.36</v>
      </c>
      <c r="S998" s="1">
        <v>-7.62</v>
      </c>
      <c r="T998" s="1">
        <v>-7.83</v>
      </c>
      <c r="U998" s="1">
        <v>-9.17</v>
      </c>
      <c r="V998" s="1">
        <v>-6.76</v>
      </c>
      <c r="W998" s="1">
        <v>-5.7</v>
      </c>
      <c r="Y998" s="1">
        <v>201305</v>
      </c>
      <c r="Z998" s="1">
        <v>7</v>
      </c>
      <c r="AA998" s="1">
        <v>5.25</v>
      </c>
      <c r="AB998" s="1">
        <v>4.72</v>
      </c>
      <c r="AC998" s="1">
        <v>5.45</v>
      </c>
      <c r="AD998" s="1">
        <v>4.34</v>
      </c>
      <c r="AE998" s="1">
        <v>3.56</v>
      </c>
      <c r="AF998" s="1">
        <v>4.25</v>
      </c>
      <c r="AG998" s="1">
        <v>2.75</v>
      </c>
      <c r="AH998" s="1">
        <v>3.44</v>
      </c>
      <c r="AI998" s="1">
        <v>5.18</v>
      </c>
      <c r="CA998" s="1">
        <v>200811</v>
      </c>
      <c r="CB998" s="1">
        <v>-15.33</v>
      </c>
      <c r="CC998" s="1">
        <v>-12.77</v>
      </c>
      <c r="CD998" s="1">
        <v>-13.42</v>
      </c>
      <c r="CE998" s="1">
        <v>-15.85</v>
      </c>
      <c r="CF998" s="1">
        <v>-12.9</v>
      </c>
      <c r="CG998" s="1">
        <v>-12.77</v>
      </c>
      <c r="CH998" s="1">
        <v>-13.18</v>
      </c>
      <c r="CI998" s="1">
        <v>-13.7</v>
      </c>
      <c r="CJ998" s="1">
        <v>-16.93</v>
      </c>
      <c r="CK998" s="1">
        <v>-14.61</v>
      </c>
      <c r="CL998" s="1">
        <v>-10.58</v>
      </c>
      <c r="CM998" s="1">
        <v>-12.43</v>
      </c>
      <c r="CN998" s="1">
        <v>-13.1</v>
      </c>
      <c r="CO998" s="1">
        <v>-12.71</v>
      </c>
      <c r="CP998" s="1">
        <v>-13.61</v>
      </c>
      <c r="CQ998" s="1">
        <v>-14.19</v>
      </c>
      <c r="CR998" s="1">
        <v>-13.27</v>
      </c>
      <c r="CS998" s="1">
        <v>-15.99</v>
      </c>
      <c r="CT998" s="1">
        <v>-18.14</v>
      </c>
      <c r="CV998" s="1">
        <v>200911</v>
      </c>
      <c r="CW998" s="1">
        <v>1.78</v>
      </c>
      <c r="CX998" s="1">
        <v>2.35</v>
      </c>
      <c r="CY998" s="1">
        <v>2.4300000000000002</v>
      </c>
      <c r="CZ998" s="1">
        <v>1.25</v>
      </c>
      <c r="DA998" s="1">
        <v>2.8</v>
      </c>
      <c r="DB998" s="1">
        <v>1.63</v>
      </c>
      <c r="DC998" s="1">
        <v>2.83</v>
      </c>
      <c r="DD998" s="1">
        <v>1.72</v>
      </c>
      <c r="DE998" s="1">
        <v>1.29</v>
      </c>
      <c r="DF998" s="1">
        <v>1.62</v>
      </c>
      <c r="DG998" s="1">
        <v>3.8</v>
      </c>
      <c r="DH998" s="1">
        <v>1.49</v>
      </c>
      <c r="DI998" s="1">
        <v>1.77</v>
      </c>
      <c r="DJ998" s="1">
        <v>4.2699999999999996</v>
      </c>
      <c r="DK998" s="1">
        <v>1.23</v>
      </c>
      <c r="DL998" s="1">
        <v>2.2400000000000002</v>
      </c>
      <c r="DM998" s="1">
        <v>1.17</v>
      </c>
      <c r="DN998" s="1">
        <v>0.28000000000000003</v>
      </c>
      <c r="DO998" s="1">
        <v>2.33</v>
      </c>
      <c r="DQ998" s="1">
        <v>200811</v>
      </c>
      <c r="DR998" s="1">
        <v>-99.99</v>
      </c>
      <c r="DS998" s="1">
        <v>-15.51</v>
      </c>
      <c r="DT998" s="1">
        <v>-11.82</v>
      </c>
      <c r="DU998" s="1">
        <v>-9.49</v>
      </c>
      <c r="DV998" s="1">
        <v>-15.74</v>
      </c>
      <c r="DW998" s="1">
        <v>-13.01</v>
      </c>
      <c r="DX998" s="1">
        <v>-11.58</v>
      </c>
      <c r="DY998" s="1">
        <v>-11.15</v>
      </c>
      <c r="DZ998" s="1">
        <v>-9.08</v>
      </c>
      <c r="EA998" s="1">
        <v>-16.489999999999998</v>
      </c>
      <c r="EB998" s="1">
        <v>-13.16</v>
      </c>
      <c r="EC998" s="1">
        <v>-13.83</v>
      </c>
      <c r="ED998" s="1">
        <v>-12.03</v>
      </c>
      <c r="EE998" s="1">
        <v>-13.43</v>
      </c>
      <c r="EF998" s="1">
        <v>-9.51</v>
      </c>
      <c r="EG998" s="1">
        <v>-12.05</v>
      </c>
      <c r="EH998" s="1">
        <v>-10.26</v>
      </c>
      <c r="EI998" s="1">
        <v>-10.75</v>
      </c>
      <c r="EJ998" s="1">
        <v>-7.35</v>
      </c>
      <c r="EL998">
        <v>200811</v>
      </c>
      <c r="EM998">
        <v>-7.86</v>
      </c>
      <c r="EN998">
        <v>-2.82</v>
      </c>
      <c r="EO998">
        <v>-6.31</v>
      </c>
      <c r="EP998">
        <v>0.03</v>
      </c>
      <c r="ER998" s="1">
        <v>200905</v>
      </c>
      <c r="ES998" s="1">
        <v>-12.47</v>
      </c>
      <c r="EU998" s="1">
        <v>200806</v>
      </c>
      <c r="EV998" s="1">
        <v>-7.17</v>
      </c>
      <c r="EX998" s="1">
        <v>201305</v>
      </c>
      <c r="EY998" s="1">
        <v>2.99</v>
      </c>
      <c r="FA998" s="1">
        <v>200905</v>
      </c>
      <c r="FB998" s="1">
        <f>IF(ISERROR(VLOOKUP($FA998,MOM,LOOKUPS!C$12,0)*$FB$6+VLOOKUP($FA998,STREV,LOOKUPS!C$10,0)*$FC$6+VLOOKUP($FA998,LTREV,LOOKUPS!C$9,0)*$FD$6+VLOOKUP($FA998,CFP,LOOKUPS!C$6,0)*$FE$6+VLOOKUP($FA998,EP,LOOKUPS!C$8,0)*$FF$6+VLOOKUP($FA998,BM,LOOKUPS!C$5,0)*$FG$6+VLOOKUP($FA998,DIV,LOOKUPS!C$7,0)*$FH$6++VLOOKUP($FA998,SIZE,LOOKUPS!C$11,0)*$FI$6),"",VLOOKUP($FA998,MOM,LOOKUPS!C$12,0)*$FB$6+VLOOKUP($FA998,STREV,LOOKUPS!C$10,0)*$FC$6+VLOOKUP($FA998,LTREV,LOOKUPS!C$9,0)*$FD$6+VLOOKUP($FA998,CFP,LOOKUPS!C$6,0)*$FE$6+VLOOKUP($FA998,EP,LOOKUPS!C$8,0)*$FF$6+VLOOKUP($FA998,BM,LOOKUPS!C$5,0)*$FG$6+VLOOKUP($FA998,DIV,LOOKUPS!C$7,0)*$FH$6++VLOOKUP($FA998,SIZE,LOOKUPS!C$11,0)*$FI$6)</f>
        <v>14.221600000000002</v>
      </c>
      <c r="FC998" s="1">
        <f>IF(ISERROR(VLOOKUP($FA998,MOM,LOOKUPS!D$12,0)*$FB$6+VLOOKUP($FA998,STREV,LOOKUPS!D$10,0)*$FC$6+VLOOKUP($FA998,LTREV,LOOKUPS!D$9,0)*$FD$6+VLOOKUP($FA998,CFP,LOOKUPS!D$6,0)*$FE$6+VLOOKUP($FA998,EP,LOOKUPS!D$8,0)*$FF$6+VLOOKUP($FA998,BM,LOOKUPS!D$5,0)*$FG$6+VLOOKUP($FA998,DIV,LOOKUPS!D$7,0)*$FH$6++VLOOKUP($FA998,SIZE,LOOKUPS!D$11,0)*$FI$6),"",VLOOKUP($FA998,MOM,LOOKUPS!D$12,0)*$FB$6+VLOOKUP($FA998,STREV,LOOKUPS!D$10,0)*$FC$6+VLOOKUP($FA998,LTREV,LOOKUPS!D$9,0)*$FD$6+VLOOKUP($FA998,CFP,LOOKUPS!D$6,0)*$FE$6+VLOOKUP($FA998,EP,LOOKUPS!D$8,0)*$FF$6+VLOOKUP($FA998,BM,LOOKUPS!D$5,0)*$FG$6+VLOOKUP($FA998,DIV,LOOKUPS!D$7,0)*$FH$6++VLOOKUP($FA998,SIZE,LOOKUPS!D$11,0)*$FI$6)</f>
        <v>12.147400000000001</v>
      </c>
      <c r="FD998" s="1">
        <f>IF(ISERROR(VLOOKUP($FA998,MOM,LOOKUPS!E$12,0)*$FB$6+VLOOKUP($FA998,STREV,LOOKUPS!E$10,0)*$FC$6+VLOOKUP($FA998,LTREV,LOOKUPS!E$9,0)*$FD$6+VLOOKUP($FA998,CFP,LOOKUPS!E$6,0)*$FE$6+VLOOKUP($FA998,EP,LOOKUPS!E$8,0)*$FF$6+VLOOKUP($FA998,BM,LOOKUPS!E$5,0)*$FG$6+VLOOKUP($FA998,DIV,LOOKUPS!E$7,0)*$FH$6++VLOOKUP($FA998,SIZE,LOOKUPS!E$11,0)*$FI$6),"",VLOOKUP($FA998,MOM,LOOKUPS!E$12,0)*$FB$6+VLOOKUP($FA998,STREV,LOOKUPS!E$10,0)*$FC$6+VLOOKUP($FA998,LTREV,LOOKUPS!E$9,0)*$FD$6+VLOOKUP($FA998,CFP,LOOKUPS!E$6,0)*$FE$6+VLOOKUP($FA998,EP,LOOKUPS!E$8,0)*$FF$6+VLOOKUP($FA998,BM,LOOKUPS!E$5,0)*$FG$6+VLOOKUP($FA998,DIV,LOOKUPS!E$7,0)*$FH$6++VLOOKUP($FA998,SIZE,LOOKUPS!E$11,0)*$FI$6)</f>
        <v>10.834000000000001</v>
      </c>
      <c r="FE998" s="1">
        <f>IF(ISERROR(VLOOKUP($FA998,MOM,LOOKUPS!F$12,0)*$FB$6+VLOOKUP($FA998,STREV,LOOKUPS!F$10,0)*$FC$6+VLOOKUP($FA998,LTREV,LOOKUPS!F$9,0)*$FD$6+VLOOKUP($FA998,CFP,LOOKUPS!F$6,0)*$FE$6+VLOOKUP($FA998,EP,LOOKUPS!F$8,0)*$FF$6+VLOOKUP($FA998,BM,LOOKUPS!F$5,0)*$FG$6+VLOOKUP($FA998,DIV,LOOKUPS!F$7,0)*$FH$6++VLOOKUP($FA998,SIZE,LOOKUPS!F$11,0)*$FI$6),"",VLOOKUP($FA998,MOM,LOOKUPS!F$12,0)*$FB$6+VLOOKUP($FA998,STREV,LOOKUPS!F$10,0)*$FC$6+VLOOKUP($FA998,LTREV,LOOKUPS!F$9,0)*$FD$6+VLOOKUP($FA998,CFP,LOOKUPS!F$6,0)*$FE$6+VLOOKUP($FA998,EP,LOOKUPS!F$8,0)*$FF$6+VLOOKUP($FA998,BM,LOOKUPS!F$5,0)*$FG$6+VLOOKUP($FA998,DIV,LOOKUPS!F$7,0)*$FH$6++VLOOKUP($FA998,SIZE,LOOKUPS!F$11,0)*$FI$6)</f>
        <v>10.0038</v>
      </c>
      <c r="FF998" s="1">
        <f>IF(ISERROR(VLOOKUP($FA998,MOM,LOOKUPS!G$12,0)*$FB$6+VLOOKUP($FA998,STREV,LOOKUPS!G$10,0)*$FC$6+VLOOKUP($FA998,LTREV,LOOKUPS!G$9,0)*$FD$6+VLOOKUP($FA998,CFP,LOOKUPS!G$6,0)*$FE$6+VLOOKUP($FA998,EP,LOOKUPS!G$8,0)*$FF$6+VLOOKUP($FA998,BM,LOOKUPS!G$5,0)*$FG$6+VLOOKUP($FA998,DIV,LOOKUPS!G$7,0)*$FH$6++VLOOKUP($FA998,SIZE,LOOKUPS!G$11,0)*$FI$6),"",VLOOKUP($FA998,MOM,LOOKUPS!G$12,0)*$FB$6+VLOOKUP($FA998,STREV,LOOKUPS!G$10,0)*$FC$6+VLOOKUP($FA998,LTREV,LOOKUPS!G$9,0)*$FD$6+VLOOKUP($FA998,CFP,LOOKUPS!G$6,0)*$FE$6+VLOOKUP($FA998,EP,LOOKUPS!G$8,0)*$FF$6+VLOOKUP($FA998,BM,LOOKUPS!G$5,0)*$FG$6+VLOOKUP($FA998,DIV,LOOKUPS!G$7,0)*$FH$6++VLOOKUP($FA998,SIZE,LOOKUPS!G$11,0)*$FI$6)</f>
        <v>8.3767999999999994</v>
      </c>
      <c r="FG998" s="1">
        <f>IF(ISERROR(VLOOKUP($FA998,MOM,LOOKUPS!H$12,0)*$FB$6+VLOOKUP($FA998,STREV,LOOKUPS!H$10,0)*$FC$6+VLOOKUP($FA998,LTREV,LOOKUPS!H$9,0)*$FD$6+VLOOKUP($FA998,CFP,LOOKUPS!H$6,0)*$FE$6+VLOOKUP($FA998,EP,LOOKUPS!H$8,0)*$FF$6+VLOOKUP($FA998,BM,LOOKUPS!H$5,0)*$FG$6+VLOOKUP($FA998,DIV,LOOKUPS!H$7,0)*$FH$6++VLOOKUP($FA998,SIZE,LOOKUPS!H$11,0)*$FI$6),"",VLOOKUP($FA998,MOM,LOOKUPS!H$12,0)*$FB$6+VLOOKUP($FA998,STREV,LOOKUPS!H$10,0)*$FC$6+VLOOKUP($FA998,LTREV,LOOKUPS!H$9,0)*$FD$6+VLOOKUP($FA998,CFP,LOOKUPS!H$6,0)*$FE$6+VLOOKUP($FA998,EP,LOOKUPS!H$8,0)*$FF$6+VLOOKUP($FA998,BM,LOOKUPS!H$5,0)*$FG$6+VLOOKUP($FA998,DIV,LOOKUPS!H$7,0)*$FH$6++VLOOKUP($FA998,SIZE,LOOKUPS!H$11,0)*$FI$6)</f>
        <v>7.6943000000000001</v>
      </c>
      <c r="FH998" s="1">
        <f>IF(ISERROR(VLOOKUP($FA998,MOM,LOOKUPS!I$12,0)*$FB$6+VLOOKUP($FA998,STREV,LOOKUPS!I$10,0)*$FC$6+VLOOKUP($FA998,LTREV,LOOKUPS!I$9,0)*$FD$6+VLOOKUP($FA998,CFP,LOOKUPS!I$6,0)*$FE$6+VLOOKUP($FA998,EP,LOOKUPS!I$8,0)*$FF$6+VLOOKUP($FA998,BM,LOOKUPS!I$5,0)*$FG$6+VLOOKUP($FA998,DIV,LOOKUPS!I$7,0)*$FH$6++VLOOKUP($FA998,SIZE,LOOKUPS!I$11,0)*$FI$6),"",VLOOKUP($FA998,MOM,LOOKUPS!I$12,0)*$FB$6+VLOOKUP($FA998,STREV,LOOKUPS!I$10,0)*$FC$6+VLOOKUP($FA998,LTREV,LOOKUPS!I$9,0)*$FD$6+VLOOKUP($FA998,CFP,LOOKUPS!I$6,0)*$FE$6+VLOOKUP($FA998,EP,LOOKUPS!I$8,0)*$FF$6+VLOOKUP($FA998,BM,LOOKUPS!I$5,0)*$FG$6+VLOOKUP($FA998,DIV,LOOKUPS!I$7,0)*$FH$6++VLOOKUP($FA998,SIZE,LOOKUPS!I$11,0)*$FI$6)</f>
        <v>8.8529000000000018</v>
      </c>
      <c r="FI998" s="1">
        <f>IF(ISERROR(VLOOKUP($FA998,MOM,LOOKUPS!J$12,0)*$FB$6+VLOOKUP($FA998,STREV,LOOKUPS!J$10,0)*$FC$6+VLOOKUP($FA998,LTREV,LOOKUPS!J$9,0)*$FD$6+VLOOKUP($FA998,CFP,LOOKUPS!J$6,0)*$FE$6+VLOOKUP($FA998,EP,LOOKUPS!J$8,0)*$FF$6+VLOOKUP($FA998,BM,LOOKUPS!J$5,0)*$FG$6+VLOOKUP($FA998,DIV,LOOKUPS!J$7,0)*$FH$6++VLOOKUP($FA998,SIZE,LOOKUPS!J$11,0)*$FI$6),"",VLOOKUP($FA998,MOM,LOOKUPS!J$12,0)*$FB$6+VLOOKUP($FA998,STREV,LOOKUPS!J$10,0)*$FC$6+VLOOKUP($FA998,LTREV,LOOKUPS!J$9,0)*$FD$6+VLOOKUP($FA998,CFP,LOOKUPS!J$6,0)*$FE$6+VLOOKUP($FA998,EP,LOOKUPS!J$8,0)*$FF$6+VLOOKUP($FA998,BM,LOOKUPS!J$5,0)*$FG$6+VLOOKUP($FA998,DIV,LOOKUPS!J$7,0)*$FH$6++VLOOKUP($FA998,SIZE,LOOKUPS!J$11,0)*$FI$6)</f>
        <v>7.0823</v>
      </c>
      <c r="FJ998" s="1">
        <f>IF(ISERROR(VLOOKUP($FA998,MOM,LOOKUPS!K$12,0)*$FB$6+VLOOKUP($FA998,STREV,LOOKUPS!K$10,0)*$FC$6+VLOOKUP($FA998,LTREV,LOOKUPS!K$9,0)*$FD$6+VLOOKUP($FA998,CFP,LOOKUPS!K$6,0)*$FE$6+VLOOKUP($FA998,EP,LOOKUPS!K$8,0)*$FF$6+VLOOKUP($FA998,BM,LOOKUPS!K$5,0)*$FG$6+VLOOKUP($FA998,DIV,LOOKUPS!K$7,0)*$FH$6++VLOOKUP($FA998,SIZE,LOOKUPS!K$11,0)*$FI$6),"",VLOOKUP($FA998,MOM,LOOKUPS!K$12,0)*$FB$6+VLOOKUP($FA998,STREV,LOOKUPS!K$10,0)*$FC$6+VLOOKUP($FA998,LTREV,LOOKUPS!K$9,0)*$FD$6+VLOOKUP($FA998,CFP,LOOKUPS!K$6,0)*$FE$6+VLOOKUP($FA998,EP,LOOKUPS!K$8,0)*$FF$6+VLOOKUP($FA998,BM,LOOKUPS!K$5,0)*$FG$6+VLOOKUP($FA998,DIV,LOOKUPS!K$7,0)*$FH$6++VLOOKUP($FA998,SIZE,LOOKUPS!K$11,0)*$FI$6)</f>
        <v>6.5821000000000005</v>
      </c>
      <c r="FK998" s="1">
        <f>IF(ISERROR(VLOOKUP($FA998,MOM,LOOKUPS!L$12,0)*$FB$6+VLOOKUP($FA998,STREV,LOOKUPS!L$10,0)*$FC$6+VLOOKUP($FA998,LTREV,LOOKUPS!L$9,0)*$FD$6+VLOOKUP($FA998,CFP,LOOKUPS!L$6,0)*$FE$6+VLOOKUP($FA998,EP,LOOKUPS!L$8,0)*$FF$6+VLOOKUP($FA998,BM,LOOKUPS!L$5,0)*$FG$6+VLOOKUP($FA998,DIV,LOOKUPS!L$7,0)*$FH$6++VLOOKUP($FA998,SIZE,LOOKUPS!L$11,0)*$FI$6),"",VLOOKUP($FA998,MOM,LOOKUPS!L$12,0)*$FB$6+VLOOKUP($FA998,STREV,LOOKUPS!L$10,0)*$FC$6+VLOOKUP($FA998,LTREV,LOOKUPS!L$9,0)*$FD$6+VLOOKUP($FA998,CFP,LOOKUPS!L$6,0)*$FE$6+VLOOKUP($FA998,EP,LOOKUPS!L$8,0)*$FF$6+VLOOKUP($FA998,BM,LOOKUPS!L$5,0)*$FG$6+VLOOKUP($FA998,DIV,LOOKUPS!L$7,0)*$FH$6++VLOOKUP($FA998,SIZE,LOOKUPS!L$11,0)*$FI$6)</f>
        <v>9.8175000000000008</v>
      </c>
    </row>
    <row r="999" spans="1:167" x14ac:dyDescent="0.3">
      <c r="A999" s="1">
        <v>200906</v>
      </c>
      <c r="B999" s="1">
        <v>5.61</v>
      </c>
      <c r="C999" s="1">
        <v>3.52</v>
      </c>
      <c r="D999" s="1">
        <v>3.9</v>
      </c>
      <c r="E999" s="1">
        <v>2.33</v>
      </c>
      <c r="F999" s="1">
        <v>2.0299999999999998</v>
      </c>
      <c r="G999" s="1">
        <v>2.4300000000000002</v>
      </c>
      <c r="H999" s="1">
        <v>3.45</v>
      </c>
      <c r="I999" s="1">
        <v>3</v>
      </c>
      <c r="J999" s="1">
        <v>4.5999999999999996</v>
      </c>
      <c r="K999" s="1">
        <v>3.43</v>
      </c>
      <c r="M999" s="1">
        <v>200807</v>
      </c>
      <c r="N999" s="1">
        <v>8.77</v>
      </c>
      <c r="O999" s="1">
        <v>2.5299999999999998</v>
      </c>
      <c r="P999" s="1">
        <v>1.84</v>
      </c>
      <c r="Q999" s="1">
        <v>1.7</v>
      </c>
      <c r="R999" s="1">
        <v>2</v>
      </c>
      <c r="S999" s="1">
        <v>2.0299999999999998</v>
      </c>
      <c r="T999" s="1">
        <v>0.68</v>
      </c>
      <c r="U999" s="1">
        <v>-0.27</v>
      </c>
      <c r="V999" s="1">
        <v>-1.81</v>
      </c>
      <c r="W999" s="1">
        <v>-8.1199999999999992</v>
      </c>
      <c r="Y999" s="1">
        <v>201306</v>
      </c>
      <c r="Z999" s="1">
        <v>-0.68</v>
      </c>
      <c r="AA999" s="1">
        <v>-0.76</v>
      </c>
      <c r="AB999" s="1">
        <v>0.15</v>
      </c>
      <c r="AC999" s="1">
        <v>0.72</v>
      </c>
      <c r="AD999" s="1">
        <v>-0.35</v>
      </c>
      <c r="AE999" s="1">
        <v>0.22</v>
      </c>
      <c r="AF999" s="1">
        <v>0.13</v>
      </c>
      <c r="AG999" s="1">
        <v>-1.32</v>
      </c>
      <c r="AH999" s="1">
        <v>0.06</v>
      </c>
      <c r="AI999" s="1">
        <v>0.14000000000000001</v>
      </c>
      <c r="CA999" s="1">
        <v>200812</v>
      </c>
      <c r="CB999" s="1">
        <v>-2.08</v>
      </c>
      <c r="CC999" s="1">
        <v>4.4400000000000004</v>
      </c>
      <c r="CD999" s="1">
        <v>4.53</v>
      </c>
      <c r="CE999" s="1">
        <v>0.82</v>
      </c>
      <c r="CF999" s="1">
        <v>3.99</v>
      </c>
      <c r="CG999" s="1">
        <v>5.27</v>
      </c>
      <c r="CH999" s="1">
        <v>5.69</v>
      </c>
      <c r="CI999" s="1">
        <v>2.2200000000000002</v>
      </c>
      <c r="CJ999" s="1">
        <v>0.14000000000000001</v>
      </c>
      <c r="CK999" s="1">
        <v>4.9800000000000004</v>
      </c>
      <c r="CL999" s="1">
        <v>2.64</v>
      </c>
      <c r="CM999" s="1">
        <v>5.63</v>
      </c>
      <c r="CN999" s="1">
        <v>4.92</v>
      </c>
      <c r="CO999" s="1">
        <v>4.6100000000000003</v>
      </c>
      <c r="CP999" s="1">
        <v>6.68</v>
      </c>
      <c r="CQ999" s="1">
        <v>1.94</v>
      </c>
      <c r="CR999" s="1">
        <v>2.4700000000000002</v>
      </c>
      <c r="CS999" s="1">
        <v>1.49</v>
      </c>
      <c r="CT999" s="1">
        <v>-1.64</v>
      </c>
      <c r="CV999" s="1">
        <v>200912</v>
      </c>
      <c r="CW999" s="1">
        <v>7.57</v>
      </c>
      <c r="CX999" s="1">
        <v>5.0999999999999996</v>
      </c>
      <c r="CY999" s="1">
        <v>4.71</v>
      </c>
      <c r="CZ999" s="1">
        <v>5.0599999999999996</v>
      </c>
      <c r="DA999" s="1">
        <v>5.8</v>
      </c>
      <c r="DB999" s="1">
        <v>4.5599999999999996</v>
      </c>
      <c r="DC999" s="1">
        <v>4.08</v>
      </c>
      <c r="DD999" s="1">
        <v>5.0199999999999996</v>
      </c>
      <c r="DE999" s="1">
        <v>5.25</v>
      </c>
      <c r="DF999" s="1">
        <v>6.27</v>
      </c>
      <c r="DG999" s="1">
        <v>5.41</v>
      </c>
      <c r="DH999" s="1">
        <v>3.75</v>
      </c>
      <c r="DI999" s="1">
        <v>5.33</v>
      </c>
      <c r="DJ999" s="1">
        <v>4.1500000000000004</v>
      </c>
      <c r="DK999" s="1">
        <v>3.99</v>
      </c>
      <c r="DL999" s="1">
        <v>5.34</v>
      </c>
      <c r="DM999" s="1">
        <v>4.6900000000000004</v>
      </c>
      <c r="DN999" s="1">
        <v>5.85</v>
      </c>
      <c r="DO999" s="1">
        <v>4.62</v>
      </c>
      <c r="DQ999" s="1">
        <v>200812</v>
      </c>
      <c r="DR999" s="1">
        <v>-99.99</v>
      </c>
      <c r="DS999" s="1">
        <v>2.1</v>
      </c>
      <c r="DT999" s="1">
        <v>5.53</v>
      </c>
      <c r="DU999" s="1">
        <v>3.36</v>
      </c>
      <c r="DV999" s="1">
        <v>1.21</v>
      </c>
      <c r="DW999" s="1">
        <v>7.25</v>
      </c>
      <c r="DX999" s="1">
        <v>5.5</v>
      </c>
      <c r="DY999" s="1">
        <v>4.9400000000000004</v>
      </c>
      <c r="DZ999" s="1">
        <v>2.6</v>
      </c>
      <c r="EA999" s="1">
        <v>-0.19</v>
      </c>
      <c r="EB999" s="1">
        <v>5.99</v>
      </c>
      <c r="EC999" s="1">
        <v>8.44</v>
      </c>
      <c r="ED999" s="1">
        <v>5.82</v>
      </c>
      <c r="EE999" s="1">
        <v>5.41</v>
      </c>
      <c r="EF999" s="1">
        <v>5.6</v>
      </c>
      <c r="EG999" s="1">
        <v>5.1100000000000003</v>
      </c>
      <c r="EH999" s="1">
        <v>4.78</v>
      </c>
      <c r="EI999" s="1">
        <v>3.13</v>
      </c>
      <c r="EJ999" s="1">
        <v>2.0499999999999998</v>
      </c>
      <c r="EL999">
        <v>200812</v>
      </c>
      <c r="EM999">
        <v>1.74</v>
      </c>
      <c r="EN999">
        <v>3.51</v>
      </c>
      <c r="EO999">
        <v>0.14000000000000001</v>
      </c>
      <c r="EP999">
        <v>0</v>
      </c>
      <c r="ER999" s="1">
        <v>200906</v>
      </c>
      <c r="ES999" s="1">
        <v>5.3</v>
      </c>
      <c r="EU999" s="1">
        <v>200807</v>
      </c>
      <c r="EV999" s="1">
        <v>8.17</v>
      </c>
      <c r="EX999" s="1">
        <v>201306</v>
      </c>
      <c r="EY999" s="1">
        <v>-0.81</v>
      </c>
      <c r="FA999" s="1">
        <v>200906</v>
      </c>
      <c r="FB999" s="1">
        <f>IF(ISERROR(VLOOKUP($FA999,MOM,LOOKUPS!C$12,0)*$FB$6+VLOOKUP($FA999,STREV,LOOKUPS!C$10,0)*$FC$6+VLOOKUP($FA999,LTREV,LOOKUPS!C$9,0)*$FD$6+VLOOKUP($FA999,CFP,LOOKUPS!C$6,0)*$FE$6+VLOOKUP($FA999,EP,LOOKUPS!C$8,0)*$FF$6+VLOOKUP($FA999,BM,LOOKUPS!C$5,0)*$FG$6+VLOOKUP($FA999,DIV,LOOKUPS!C$7,0)*$FH$6++VLOOKUP($FA999,SIZE,LOOKUPS!C$11,0)*$FI$6),"",VLOOKUP($FA999,MOM,LOOKUPS!C$12,0)*$FB$6+VLOOKUP($FA999,STREV,LOOKUPS!C$10,0)*$FC$6+VLOOKUP($FA999,LTREV,LOOKUPS!C$9,0)*$FD$6+VLOOKUP($FA999,CFP,LOOKUPS!C$6,0)*$FE$6+VLOOKUP($FA999,EP,LOOKUPS!C$8,0)*$FF$6+VLOOKUP($FA999,BM,LOOKUPS!C$5,0)*$FG$6+VLOOKUP($FA999,DIV,LOOKUPS!C$7,0)*$FH$6++VLOOKUP($FA999,SIZE,LOOKUPS!C$11,0)*$FI$6)</f>
        <v>5.0287000000000006</v>
      </c>
      <c r="FC999" s="1">
        <f>IF(ISERROR(VLOOKUP($FA999,MOM,LOOKUPS!D$12,0)*$FB$6+VLOOKUP($FA999,STREV,LOOKUPS!D$10,0)*$FC$6+VLOOKUP($FA999,LTREV,LOOKUPS!D$9,0)*$FD$6+VLOOKUP($FA999,CFP,LOOKUPS!D$6,0)*$FE$6+VLOOKUP($FA999,EP,LOOKUPS!D$8,0)*$FF$6+VLOOKUP($FA999,BM,LOOKUPS!D$5,0)*$FG$6+VLOOKUP($FA999,DIV,LOOKUPS!D$7,0)*$FH$6++VLOOKUP($FA999,SIZE,LOOKUPS!D$11,0)*$FI$6),"",VLOOKUP($FA999,MOM,LOOKUPS!D$12,0)*$FB$6+VLOOKUP($FA999,STREV,LOOKUPS!D$10,0)*$FC$6+VLOOKUP($FA999,LTREV,LOOKUPS!D$9,0)*$FD$6+VLOOKUP($FA999,CFP,LOOKUPS!D$6,0)*$FE$6+VLOOKUP($FA999,EP,LOOKUPS!D$8,0)*$FF$6+VLOOKUP($FA999,BM,LOOKUPS!D$5,0)*$FG$6+VLOOKUP($FA999,DIV,LOOKUPS!D$7,0)*$FH$6++VLOOKUP($FA999,SIZE,LOOKUPS!D$11,0)*$FI$6)</f>
        <v>3.3975</v>
      </c>
      <c r="FD999" s="1">
        <f>IF(ISERROR(VLOOKUP($FA999,MOM,LOOKUPS!E$12,0)*$FB$6+VLOOKUP($FA999,STREV,LOOKUPS!E$10,0)*$FC$6+VLOOKUP($FA999,LTREV,LOOKUPS!E$9,0)*$FD$6+VLOOKUP($FA999,CFP,LOOKUPS!E$6,0)*$FE$6+VLOOKUP($FA999,EP,LOOKUPS!E$8,0)*$FF$6+VLOOKUP($FA999,BM,LOOKUPS!E$5,0)*$FG$6+VLOOKUP($FA999,DIV,LOOKUPS!E$7,0)*$FH$6++VLOOKUP($FA999,SIZE,LOOKUPS!E$11,0)*$FI$6),"",VLOOKUP($FA999,MOM,LOOKUPS!E$12,0)*$FB$6+VLOOKUP($FA999,STREV,LOOKUPS!E$10,0)*$FC$6+VLOOKUP($FA999,LTREV,LOOKUPS!E$9,0)*$FD$6+VLOOKUP($FA999,CFP,LOOKUPS!E$6,0)*$FE$6+VLOOKUP($FA999,EP,LOOKUPS!E$8,0)*$FF$6+VLOOKUP($FA999,BM,LOOKUPS!E$5,0)*$FG$6+VLOOKUP($FA999,DIV,LOOKUPS!E$7,0)*$FH$6++VLOOKUP($FA999,SIZE,LOOKUPS!E$11,0)*$FI$6)</f>
        <v>3.6705000000000001</v>
      </c>
      <c r="FE999" s="1">
        <f>IF(ISERROR(VLOOKUP($FA999,MOM,LOOKUPS!F$12,0)*$FB$6+VLOOKUP($FA999,STREV,LOOKUPS!F$10,0)*$FC$6+VLOOKUP($FA999,LTREV,LOOKUPS!F$9,0)*$FD$6+VLOOKUP($FA999,CFP,LOOKUPS!F$6,0)*$FE$6+VLOOKUP($FA999,EP,LOOKUPS!F$8,0)*$FF$6+VLOOKUP($FA999,BM,LOOKUPS!F$5,0)*$FG$6+VLOOKUP($FA999,DIV,LOOKUPS!F$7,0)*$FH$6++VLOOKUP($FA999,SIZE,LOOKUPS!F$11,0)*$FI$6),"",VLOOKUP($FA999,MOM,LOOKUPS!F$12,0)*$FB$6+VLOOKUP($FA999,STREV,LOOKUPS!F$10,0)*$FC$6+VLOOKUP($FA999,LTREV,LOOKUPS!F$9,0)*$FD$6+VLOOKUP($FA999,CFP,LOOKUPS!F$6,0)*$FE$6+VLOOKUP($FA999,EP,LOOKUPS!F$8,0)*$FF$6+VLOOKUP($FA999,BM,LOOKUPS!F$5,0)*$FG$6+VLOOKUP($FA999,DIV,LOOKUPS!F$7,0)*$FH$6++VLOOKUP($FA999,SIZE,LOOKUPS!F$11,0)*$FI$6)</f>
        <v>2.5328000000000004</v>
      </c>
      <c r="FF999" s="1">
        <f>IF(ISERROR(VLOOKUP($FA999,MOM,LOOKUPS!G$12,0)*$FB$6+VLOOKUP($FA999,STREV,LOOKUPS!G$10,0)*$FC$6+VLOOKUP($FA999,LTREV,LOOKUPS!G$9,0)*$FD$6+VLOOKUP($FA999,CFP,LOOKUPS!G$6,0)*$FE$6+VLOOKUP($FA999,EP,LOOKUPS!G$8,0)*$FF$6+VLOOKUP($FA999,BM,LOOKUPS!G$5,0)*$FG$6+VLOOKUP($FA999,DIV,LOOKUPS!G$7,0)*$FH$6++VLOOKUP($FA999,SIZE,LOOKUPS!G$11,0)*$FI$6),"",VLOOKUP($FA999,MOM,LOOKUPS!G$12,0)*$FB$6+VLOOKUP($FA999,STREV,LOOKUPS!G$10,0)*$FC$6+VLOOKUP($FA999,LTREV,LOOKUPS!G$9,0)*$FD$6+VLOOKUP($FA999,CFP,LOOKUPS!G$6,0)*$FE$6+VLOOKUP($FA999,EP,LOOKUPS!G$8,0)*$FF$6+VLOOKUP($FA999,BM,LOOKUPS!G$5,0)*$FG$6+VLOOKUP($FA999,DIV,LOOKUPS!G$7,0)*$FH$6++VLOOKUP($FA999,SIZE,LOOKUPS!G$11,0)*$FI$6)</f>
        <v>2.4842</v>
      </c>
      <c r="FG999" s="1">
        <f>IF(ISERROR(VLOOKUP($FA999,MOM,LOOKUPS!H$12,0)*$FB$6+VLOOKUP($FA999,STREV,LOOKUPS!H$10,0)*$FC$6+VLOOKUP($FA999,LTREV,LOOKUPS!H$9,0)*$FD$6+VLOOKUP($FA999,CFP,LOOKUPS!H$6,0)*$FE$6+VLOOKUP($FA999,EP,LOOKUPS!H$8,0)*$FF$6+VLOOKUP($FA999,BM,LOOKUPS!H$5,0)*$FG$6+VLOOKUP($FA999,DIV,LOOKUPS!H$7,0)*$FH$6++VLOOKUP($FA999,SIZE,LOOKUPS!H$11,0)*$FI$6),"",VLOOKUP($FA999,MOM,LOOKUPS!H$12,0)*$FB$6+VLOOKUP($FA999,STREV,LOOKUPS!H$10,0)*$FC$6+VLOOKUP($FA999,LTREV,LOOKUPS!H$9,0)*$FD$6+VLOOKUP($FA999,CFP,LOOKUPS!H$6,0)*$FE$6+VLOOKUP($FA999,EP,LOOKUPS!H$8,0)*$FF$6+VLOOKUP($FA999,BM,LOOKUPS!H$5,0)*$FG$6+VLOOKUP($FA999,DIV,LOOKUPS!H$7,0)*$FH$6++VLOOKUP($FA999,SIZE,LOOKUPS!H$11,0)*$FI$6)</f>
        <v>2.9505999999999997</v>
      </c>
      <c r="FH999" s="1">
        <f>IF(ISERROR(VLOOKUP($FA999,MOM,LOOKUPS!I$12,0)*$FB$6+VLOOKUP($FA999,STREV,LOOKUPS!I$10,0)*$FC$6+VLOOKUP($FA999,LTREV,LOOKUPS!I$9,0)*$FD$6+VLOOKUP($FA999,CFP,LOOKUPS!I$6,0)*$FE$6+VLOOKUP($FA999,EP,LOOKUPS!I$8,0)*$FF$6+VLOOKUP($FA999,BM,LOOKUPS!I$5,0)*$FG$6+VLOOKUP($FA999,DIV,LOOKUPS!I$7,0)*$FH$6++VLOOKUP($FA999,SIZE,LOOKUPS!I$11,0)*$FI$6),"",VLOOKUP($FA999,MOM,LOOKUPS!I$12,0)*$FB$6+VLOOKUP($FA999,STREV,LOOKUPS!I$10,0)*$FC$6+VLOOKUP($FA999,LTREV,LOOKUPS!I$9,0)*$FD$6+VLOOKUP($FA999,CFP,LOOKUPS!I$6,0)*$FE$6+VLOOKUP($FA999,EP,LOOKUPS!I$8,0)*$FF$6+VLOOKUP($FA999,BM,LOOKUPS!I$5,0)*$FG$6+VLOOKUP($FA999,DIV,LOOKUPS!I$7,0)*$FH$6++VLOOKUP($FA999,SIZE,LOOKUPS!I$11,0)*$FI$6)</f>
        <v>3.4001999999999999</v>
      </c>
      <c r="FI999" s="1">
        <f>IF(ISERROR(VLOOKUP($FA999,MOM,LOOKUPS!J$12,0)*$FB$6+VLOOKUP($FA999,STREV,LOOKUPS!J$10,0)*$FC$6+VLOOKUP($FA999,LTREV,LOOKUPS!J$9,0)*$FD$6+VLOOKUP($FA999,CFP,LOOKUPS!J$6,0)*$FE$6+VLOOKUP($FA999,EP,LOOKUPS!J$8,0)*$FF$6+VLOOKUP($FA999,BM,LOOKUPS!J$5,0)*$FG$6+VLOOKUP($FA999,DIV,LOOKUPS!J$7,0)*$FH$6++VLOOKUP($FA999,SIZE,LOOKUPS!J$11,0)*$FI$6),"",VLOOKUP($FA999,MOM,LOOKUPS!J$12,0)*$FB$6+VLOOKUP($FA999,STREV,LOOKUPS!J$10,0)*$FC$6+VLOOKUP($FA999,LTREV,LOOKUPS!J$9,0)*$FD$6+VLOOKUP($FA999,CFP,LOOKUPS!J$6,0)*$FE$6+VLOOKUP($FA999,EP,LOOKUPS!J$8,0)*$FF$6+VLOOKUP($FA999,BM,LOOKUPS!J$5,0)*$FG$6+VLOOKUP($FA999,DIV,LOOKUPS!J$7,0)*$FH$6++VLOOKUP($FA999,SIZE,LOOKUPS!J$11,0)*$FI$6)</f>
        <v>2.3765999999999998</v>
      </c>
      <c r="FJ999" s="1">
        <f>IF(ISERROR(VLOOKUP($FA999,MOM,LOOKUPS!K$12,0)*$FB$6+VLOOKUP($FA999,STREV,LOOKUPS!K$10,0)*$FC$6+VLOOKUP($FA999,LTREV,LOOKUPS!K$9,0)*$FD$6+VLOOKUP($FA999,CFP,LOOKUPS!K$6,0)*$FE$6+VLOOKUP($FA999,EP,LOOKUPS!K$8,0)*$FF$6+VLOOKUP($FA999,BM,LOOKUPS!K$5,0)*$FG$6+VLOOKUP($FA999,DIV,LOOKUPS!K$7,0)*$FH$6++VLOOKUP($FA999,SIZE,LOOKUPS!K$11,0)*$FI$6),"",VLOOKUP($FA999,MOM,LOOKUPS!K$12,0)*$FB$6+VLOOKUP($FA999,STREV,LOOKUPS!K$10,0)*$FC$6+VLOOKUP($FA999,LTREV,LOOKUPS!K$9,0)*$FD$6+VLOOKUP($FA999,CFP,LOOKUPS!K$6,0)*$FE$6+VLOOKUP($FA999,EP,LOOKUPS!K$8,0)*$FF$6+VLOOKUP($FA999,BM,LOOKUPS!K$5,0)*$FG$6+VLOOKUP($FA999,DIV,LOOKUPS!K$7,0)*$FH$6++VLOOKUP($FA999,SIZE,LOOKUPS!K$11,0)*$FI$6)</f>
        <v>4.1804000000000006</v>
      </c>
      <c r="FK999" s="1">
        <f>IF(ISERROR(VLOOKUP($FA999,MOM,LOOKUPS!L$12,0)*$FB$6+VLOOKUP($FA999,STREV,LOOKUPS!L$10,0)*$FC$6+VLOOKUP($FA999,LTREV,LOOKUPS!L$9,0)*$FD$6+VLOOKUP($FA999,CFP,LOOKUPS!L$6,0)*$FE$6+VLOOKUP($FA999,EP,LOOKUPS!L$8,0)*$FF$6+VLOOKUP($FA999,BM,LOOKUPS!L$5,0)*$FG$6+VLOOKUP($FA999,DIV,LOOKUPS!L$7,0)*$FH$6++VLOOKUP($FA999,SIZE,LOOKUPS!L$11,0)*$FI$6),"",VLOOKUP($FA999,MOM,LOOKUPS!L$12,0)*$FB$6+VLOOKUP($FA999,STREV,LOOKUPS!L$10,0)*$FC$6+VLOOKUP($FA999,LTREV,LOOKUPS!L$9,0)*$FD$6+VLOOKUP($FA999,CFP,LOOKUPS!L$6,0)*$FE$6+VLOOKUP($FA999,EP,LOOKUPS!L$8,0)*$FF$6+VLOOKUP($FA999,BM,LOOKUPS!L$5,0)*$FG$6+VLOOKUP($FA999,DIV,LOOKUPS!L$7,0)*$FH$6++VLOOKUP($FA999,SIZE,LOOKUPS!L$11,0)*$FI$6)</f>
        <v>4.1493000000000002</v>
      </c>
    </row>
    <row r="1000" spans="1:167" x14ac:dyDescent="0.3">
      <c r="A1000" s="1">
        <v>200907</v>
      </c>
      <c r="B1000" s="1">
        <v>9.35</v>
      </c>
      <c r="C1000" s="1">
        <v>11.14</v>
      </c>
      <c r="D1000" s="1">
        <v>10.78</v>
      </c>
      <c r="E1000" s="1">
        <v>11.34</v>
      </c>
      <c r="F1000" s="1">
        <v>8.8000000000000007</v>
      </c>
      <c r="G1000" s="1">
        <v>9.59</v>
      </c>
      <c r="H1000" s="1">
        <v>5.56</v>
      </c>
      <c r="I1000" s="1">
        <v>7.01</v>
      </c>
      <c r="J1000" s="1">
        <v>7.85</v>
      </c>
      <c r="K1000" s="1">
        <v>6.61</v>
      </c>
      <c r="M1000" s="1">
        <v>200808</v>
      </c>
      <c r="N1000" s="1">
        <v>1.66</v>
      </c>
      <c r="O1000" s="1">
        <v>1.58</v>
      </c>
      <c r="P1000" s="1">
        <v>1.67</v>
      </c>
      <c r="Q1000" s="1">
        <v>3.06</v>
      </c>
      <c r="R1000" s="1">
        <v>1.66</v>
      </c>
      <c r="S1000" s="1">
        <v>2.13</v>
      </c>
      <c r="T1000" s="1">
        <v>2.29</v>
      </c>
      <c r="U1000" s="1">
        <v>3.15</v>
      </c>
      <c r="V1000" s="1">
        <v>2.76</v>
      </c>
      <c r="W1000" s="1">
        <v>3.21</v>
      </c>
      <c r="Y1000" s="1">
        <v>201307</v>
      </c>
      <c r="Z1000" s="1">
        <v>10.84</v>
      </c>
      <c r="AA1000" s="1">
        <v>7.19</v>
      </c>
      <c r="AB1000" s="1">
        <v>7.73</v>
      </c>
      <c r="AC1000" s="1">
        <v>7.22</v>
      </c>
      <c r="AD1000" s="1">
        <v>7</v>
      </c>
      <c r="AE1000" s="1">
        <v>6.5</v>
      </c>
      <c r="AF1000" s="1">
        <v>8.2200000000000006</v>
      </c>
      <c r="AG1000" s="1">
        <v>6.47</v>
      </c>
      <c r="AH1000" s="1">
        <v>6.48</v>
      </c>
      <c r="AI1000" s="1">
        <v>8.01</v>
      </c>
      <c r="CA1000" s="1">
        <v>200901</v>
      </c>
      <c r="CB1000" s="1">
        <v>3.58</v>
      </c>
      <c r="CC1000" s="1">
        <v>-2.5</v>
      </c>
      <c r="CD1000" s="1">
        <v>-4.07</v>
      </c>
      <c r="CE1000" s="1">
        <v>-6.2</v>
      </c>
      <c r="CF1000" s="1">
        <v>-1.91</v>
      </c>
      <c r="CG1000" s="1">
        <v>-2.37</v>
      </c>
      <c r="CH1000" s="1">
        <v>-3.79</v>
      </c>
      <c r="CI1000" s="1">
        <v>-7.8</v>
      </c>
      <c r="CJ1000" s="1">
        <v>-5.49</v>
      </c>
      <c r="CK1000" s="1">
        <v>-2.13</v>
      </c>
      <c r="CL1000" s="1">
        <v>-1.62</v>
      </c>
      <c r="CM1000" s="1">
        <v>-4.07</v>
      </c>
      <c r="CN1000" s="1">
        <v>-0.72</v>
      </c>
      <c r="CO1000" s="1">
        <v>-3.39</v>
      </c>
      <c r="CP1000" s="1">
        <v>-4.16</v>
      </c>
      <c r="CQ1000" s="1">
        <v>-7.66</v>
      </c>
      <c r="CR1000" s="1">
        <v>-7.92</v>
      </c>
      <c r="CS1000" s="1">
        <v>-8.0399999999999991</v>
      </c>
      <c r="CT1000" s="1">
        <v>-2.08</v>
      </c>
      <c r="CV1000" s="1">
        <v>201001</v>
      </c>
      <c r="CW1000" s="1">
        <v>-0.62</v>
      </c>
      <c r="CX1000" s="1">
        <v>-1.78</v>
      </c>
      <c r="CY1000" s="1">
        <v>-2.2200000000000002</v>
      </c>
      <c r="CZ1000" s="1">
        <v>2.5499999999999998</v>
      </c>
      <c r="DA1000" s="1">
        <v>-1.41</v>
      </c>
      <c r="DB1000" s="1">
        <v>-3.04</v>
      </c>
      <c r="DC1000" s="1">
        <v>-1.98</v>
      </c>
      <c r="DD1000" s="1">
        <v>-0.17</v>
      </c>
      <c r="DE1000" s="1">
        <v>3.17</v>
      </c>
      <c r="DF1000" s="1">
        <v>-1.38</v>
      </c>
      <c r="DG1000" s="1">
        <v>-1.44</v>
      </c>
      <c r="DH1000" s="1">
        <v>-2.4900000000000002</v>
      </c>
      <c r="DI1000" s="1">
        <v>-3.56</v>
      </c>
      <c r="DJ1000" s="1">
        <v>-2.2400000000000002</v>
      </c>
      <c r="DK1000" s="1">
        <v>-1.7</v>
      </c>
      <c r="DL1000" s="1">
        <v>-1.54</v>
      </c>
      <c r="DM1000" s="1">
        <v>1.26</v>
      </c>
      <c r="DN1000" s="1">
        <v>0.93</v>
      </c>
      <c r="DO1000" s="1">
        <v>5.51</v>
      </c>
      <c r="DQ1000" s="1">
        <v>200901</v>
      </c>
      <c r="DR1000" s="1">
        <v>-99.99</v>
      </c>
      <c r="DS1000" s="1">
        <v>-2.31</v>
      </c>
      <c r="DT1000" s="1">
        <v>-8.4499999999999993</v>
      </c>
      <c r="DU1000" s="1">
        <v>-6.41</v>
      </c>
      <c r="DV1000" s="1">
        <v>-1.36</v>
      </c>
      <c r="DW1000" s="1">
        <v>-9.5500000000000007</v>
      </c>
      <c r="DX1000" s="1">
        <v>-8.4600000000000009</v>
      </c>
      <c r="DY1000" s="1">
        <v>-5.85</v>
      </c>
      <c r="DZ1000" s="1">
        <v>-6.5</v>
      </c>
      <c r="EA1000" s="1">
        <v>1.76</v>
      </c>
      <c r="EB1000" s="1">
        <v>-11.85</v>
      </c>
      <c r="EC1000" s="1">
        <v>-9.0399999999999991</v>
      </c>
      <c r="ED1000" s="1">
        <v>-10.16</v>
      </c>
      <c r="EE1000" s="1">
        <v>-9.3000000000000007</v>
      </c>
      <c r="EF1000" s="1">
        <v>-7.51</v>
      </c>
      <c r="EG1000" s="1">
        <v>-5.48</v>
      </c>
      <c r="EH1000" s="1">
        <v>-6.23</v>
      </c>
      <c r="EI1000" s="1">
        <v>-6.53</v>
      </c>
      <c r="EJ1000" s="1">
        <v>-6.47</v>
      </c>
      <c r="EL1000">
        <v>200901</v>
      </c>
      <c r="EM1000">
        <v>-8.1199999999999992</v>
      </c>
      <c r="EN1000">
        <v>0.33</v>
      </c>
      <c r="EO1000">
        <v>-11.12</v>
      </c>
      <c r="EP1000">
        <v>0</v>
      </c>
      <c r="ER1000" s="1">
        <v>200907</v>
      </c>
      <c r="ES1000" s="1">
        <v>-5.37</v>
      </c>
      <c r="EU1000" s="1">
        <v>200808</v>
      </c>
      <c r="EV1000" s="1">
        <v>-0.73</v>
      </c>
      <c r="EX1000" s="1">
        <v>201307</v>
      </c>
      <c r="EY1000" s="1">
        <v>1.54</v>
      </c>
      <c r="FA1000" s="1">
        <v>200907</v>
      </c>
      <c r="FB1000" s="1">
        <f>IF(ISERROR(VLOOKUP($FA1000,MOM,LOOKUPS!C$12,0)*$FB$6+VLOOKUP($FA1000,STREV,LOOKUPS!C$10,0)*$FC$6+VLOOKUP($FA1000,LTREV,LOOKUPS!C$9,0)*$FD$6+VLOOKUP($FA1000,CFP,LOOKUPS!C$6,0)*$FE$6+VLOOKUP($FA1000,EP,LOOKUPS!C$8,0)*$FF$6+VLOOKUP($FA1000,BM,LOOKUPS!C$5,0)*$FG$6+VLOOKUP($FA1000,DIV,LOOKUPS!C$7,0)*$FH$6++VLOOKUP($FA1000,SIZE,LOOKUPS!C$11,0)*$FI$6),"",VLOOKUP($FA1000,MOM,LOOKUPS!C$12,0)*$FB$6+VLOOKUP($FA1000,STREV,LOOKUPS!C$10,0)*$FC$6+VLOOKUP($FA1000,LTREV,LOOKUPS!C$9,0)*$FD$6+VLOOKUP($FA1000,CFP,LOOKUPS!C$6,0)*$FE$6+VLOOKUP($FA1000,EP,LOOKUPS!C$8,0)*$FF$6+VLOOKUP($FA1000,BM,LOOKUPS!C$5,0)*$FG$6+VLOOKUP($FA1000,DIV,LOOKUPS!C$7,0)*$FH$6++VLOOKUP($FA1000,SIZE,LOOKUPS!C$11,0)*$FI$6)</f>
        <v>7.7847000000000008</v>
      </c>
      <c r="FC1000" s="1">
        <f>IF(ISERROR(VLOOKUP($FA1000,MOM,LOOKUPS!D$12,0)*$FB$6+VLOOKUP($FA1000,STREV,LOOKUPS!D$10,0)*$FC$6+VLOOKUP($FA1000,LTREV,LOOKUPS!D$9,0)*$FD$6+VLOOKUP($FA1000,CFP,LOOKUPS!D$6,0)*$FE$6+VLOOKUP($FA1000,EP,LOOKUPS!D$8,0)*$FF$6+VLOOKUP($FA1000,BM,LOOKUPS!D$5,0)*$FG$6+VLOOKUP($FA1000,DIV,LOOKUPS!D$7,0)*$FH$6++VLOOKUP($FA1000,SIZE,LOOKUPS!D$11,0)*$FI$6),"",VLOOKUP($FA1000,MOM,LOOKUPS!D$12,0)*$FB$6+VLOOKUP($FA1000,STREV,LOOKUPS!D$10,0)*$FC$6+VLOOKUP($FA1000,LTREV,LOOKUPS!D$9,0)*$FD$6+VLOOKUP($FA1000,CFP,LOOKUPS!D$6,0)*$FE$6+VLOOKUP($FA1000,EP,LOOKUPS!D$8,0)*$FF$6+VLOOKUP($FA1000,BM,LOOKUPS!D$5,0)*$FG$6+VLOOKUP($FA1000,DIV,LOOKUPS!D$7,0)*$FH$6++VLOOKUP($FA1000,SIZE,LOOKUPS!D$11,0)*$FI$6)</f>
        <v>8.7862000000000009</v>
      </c>
      <c r="FD1000" s="1">
        <f>IF(ISERROR(VLOOKUP($FA1000,MOM,LOOKUPS!E$12,0)*$FB$6+VLOOKUP($FA1000,STREV,LOOKUPS!E$10,0)*$FC$6+VLOOKUP($FA1000,LTREV,LOOKUPS!E$9,0)*$FD$6+VLOOKUP($FA1000,CFP,LOOKUPS!E$6,0)*$FE$6+VLOOKUP($FA1000,EP,LOOKUPS!E$8,0)*$FF$6+VLOOKUP($FA1000,BM,LOOKUPS!E$5,0)*$FG$6+VLOOKUP($FA1000,DIV,LOOKUPS!E$7,0)*$FH$6++VLOOKUP($FA1000,SIZE,LOOKUPS!E$11,0)*$FI$6),"",VLOOKUP($FA1000,MOM,LOOKUPS!E$12,0)*$FB$6+VLOOKUP($FA1000,STREV,LOOKUPS!E$10,0)*$FC$6+VLOOKUP($FA1000,LTREV,LOOKUPS!E$9,0)*$FD$6+VLOOKUP($FA1000,CFP,LOOKUPS!E$6,0)*$FE$6+VLOOKUP($FA1000,EP,LOOKUPS!E$8,0)*$FF$6+VLOOKUP($FA1000,BM,LOOKUPS!E$5,0)*$FG$6+VLOOKUP($FA1000,DIV,LOOKUPS!E$7,0)*$FH$6++VLOOKUP($FA1000,SIZE,LOOKUPS!E$11,0)*$FI$6)</f>
        <v>8.4954999999999998</v>
      </c>
      <c r="FE1000" s="1">
        <f>IF(ISERROR(VLOOKUP($FA1000,MOM,LOOKUPS!F$12,0)*$FB$6+VLOOKUP($FA1000,STREV,LOOKUPS!F$10,0)*$FC$6+VLOOKUP($FA1000,LTREV,LOOKUPS!F$9,0)*$FD$6+VLOOKUP($FA1000,CFP,LOOKUPS!F$6,0)*$FE$6+VLOOKUP($FA1000,EP,LOOKUPS!F$8,0)*$FF$6+VLOOKUP($FA1000,BM,LOOKUPS!F$5,0)*$FG$6+VLOOKUP($FA1000,DIV,LOOKUPS!F$7,0)*$FH$6++VLOOKUP($FA1000,SIZE,LOOKUPS!F$11,0)*$FI$6),"",VLOOKUP($FA1000,MOM,LOOKUPS!F$12,0)*$FB$6+VLOOKUP($FA1000,STREV,LOOKUPS!F$10,0)*$FC$6+VLOOKUP($FA1000,LTREV,LOOKUPS!F$9,0)*$FD$6+VLOOKUP($FA1000,CFP,LOOKUPS!F$6,0)*$FE$6+VLOOKUP($FA1000,EP,LOOKUPS!F$8,0)*$FF$6+VLOOKUP($FA1000,BM,LOOKUPS!F$5,0)*$FG$6+VLOOKUP($FA1000,DIV,LOOKUPS!F$7,0)*$FH$6++VLOOKUP($FA1000,SIZE,LOOKUPS!F$11,0)*$FI$6)</f>
        <v>8.9038000000000004</v>
      </c>
      <c r="FF1000" s="1">
        <f>IF(ISERROR(VLOOKUP($FA1000,MOM,LOOKUPS!G$12,0)*$FB$6+VLOOKUP($FA1000,STREV,LOOKUPS!G$10,0)*$FC$6+VLOOKUP($FA1000,LTREV,LOOKUPS!G$9,0)*$FD$6+VLOOKUP($FA1000,CFP,LOOKUPS!G$6,0)*$FE$6+VLOOKUP($FA1000,EP,LOOKUPS!G$8,0)*$FF$6+VLOOKUP($FA1000,BM,LOOKUPS!G$5,0)*$FG$6+VLOOKUP($FA1000,DIV,LOOKUPS!G$7,0)*$FH$6++VLOOKUP($FA1000,SIZE,LOOKUPS!G$11,0)*$FI$6),"",VLOOKUP($FA1000,MOM,LOOKUPS!G$12,0)*$FB$6+VLOOKUP($FA1000,STREV,LOOKUPS!G$10,0)*$FC$6+VLOOKUP($FA1000,LTREV,LOOKUPS!G$9,0)*$FD$6+VLOOKUP($FA1000,CFP,LOOKUPS!G$6,0)*$FE$6+VLOOKUP($FA1000,EP,LOOKUPS!G$8,0)*$FF$6+VLOOKUP($FA1000,BM,LOOKUPS!G$5,0)*$FG$6+VLOOKUP($FA1000,DIV,LOOKUPS!G$7,0)*$FH$6++VLOOKUP($FA1000,SIZE,LOOKUPS!G$11,0)*$FI$6)</f>
        <v>9.0212000000000003</v>
      </c>
      <c r="FG1000" s="1">
        <f>IF(ISERROR(VLOOKUP($FA1000,MOM,LOOKUPS!H$12,0)*$FB$6+VLOOKUP($FA1000,STREV,LOOKUPS!H$10,0)*$FC$6+VLOOKUP($FA1000,LTREV,LOOKUPS!H$9,0)*$FD$6+VLOOKUP($FA1000,CFP,LOOKUPS!H$6,0)*$FE$6+VLOOKUP($FA1000,EP,LOOKUPS!H$8,0)*$FF$6+VLOOKUP($FA1000,BM,LOOKUPS!H$5,0)*$FG$6+VLOOKUP($FA1000,DIV,LOOKUPS!H$7,0)*$FH$6++VLOOKUP($FA1000,SIZE,LOOKUPS!H$11,0)*$FI$6),"",VLOOKUP($FA1000,MOM,LOOKUPS!H$12,0)*$FB$6+VLOOKUP($FA1000,STREV,LOOKUPS!H$10,0)*$FC$6+VLOOKUP($FA1000,LTREV,LOOKUPS!H$9,0)*$FD$6+VLOOKUP($FA1000,CFP,LOOKUPS!H$6,0)*$FE$6+VLOOKUP($FA1000,EP,LOOKUPS!H$8,0)*$FF$6+VLOOKUP($FA1000,BM,LOOKUPS!H$5,0)*$FG$6+VLOOKUP($FA1000,DIV,LOOKUPS!H$7,0)*$FH$6++VLOOKUP($FA1000,SIZE,LOOKUPS!H$11,0)*$FI$6)</f>
        <v>9.0210000000000008</v>
      </c>
      <c r="FH1000" s="1">
        <f>IF(ISERROR(VLOOKUP($FA1000,MOM,LOOKUPS!I$12,0)*$FB$6+VLOOKUP($FA1000,STREV,LOOKUPS!I$10,0)*$FC$6+VLOOKUP($FA1000,LTREV,LOOKUPS!I$9,0)*$FD$6+VLOOKUP($FA1000,CFP,LOOKUPS!I$6,0)*$FE$6+VLOOKUP($FA1000,EP,LOOKUPS!I$8,0)*$FF$6+VLOOKUP($FA1000,BM,LOOKUPS!I$5,0)*$FG$6+VLOOKUP($FA1000,DIV,LOOKUPS!I$7,0)*$FH$6++VLOOKUP($FA1000,SIZE,LOOKUPS!I$11,0)*$FI$6),"",VLOOKUP($FA1000,MOM,LOOKUPS!I$12,0)*$FB$6+VLOOKUP($FA1000,STREV,LOOKUPS!I$10,0)*$FC$6+VLOOKUP($FA1000,LTREV,LOOKUPS!I$9,0)*$FD$6+VLOOKUP($FA1000,CFP,LOOKUPS!I$6,0)*$FE$6+VLOOKUP($FA1000,EP,LOOKUPS!I$8,0)*$FF$6+VLOOKUP($FA1000,BM,LOOKUPS!I$5,0)*$FG$6+VLOOKUP($FA1000,DIV,LOOKUPS!I$7,0)*$FH$6++VLOOKUP($FA1000,SIZE,LOOKUPS!I$11,0)*$FI$6)</f>
        <v>8.490000000000002</v>
      </c>
      <c r="FI1000" s="1">
        <f>IF(ISERROR(VLOOKUP($FA1000,MOM,LOOKUPS!J$12,0)*$FB$6+VLOOKUP($FA1000,STREV,LOOKUPS!J$10,0)*$FC$6+VLOOKUP($FA1000,LTREV,LOOKUPS!J$9,0)*$FD$6+VLOOKUP($FA1000,CFP,LOOKUPS!J$6,0)*$FE$6+VLOOKUP($FA1000,EP,LOOKUPS!J$8,0)*$FF$6+VLOOKUP($FA1000,BM,LOOKUPS!J$5,0)*$FG$6+VLOOKUP($FA1000,DIV,LOOKUPS!J$7,0)*$FH$6++VLOOKUP($FA1000,SIZE,LOOKUPS!J$11,0)*$FI$6),"",VLOOKUP($FA1000,MOM,LOOKUPS!J$12,0)*$FB$6+VLOOKUP($FA1000,STREV,LOOKUPS!J$10,0)*$FC$6+VLOOKUP($FA1000,LTREV,LOOKUPS!J$9,0)*$FD$6+VLOOKUP($FA1000,CFP,LOOKUPS!J$6,0)*$FE$6+VLOOKUP($FA1000,EP,LOOKUPS!J$8,0)*$FF$6+VLOOKUP($FA1000,BM,LOOKUPS!J$5,0)*$FG$6+VLOOKUP($FA1000,DIV,LOOKUPS!J$7,0)*$FH$6++VLOOKUP($FA1000,SIZE,LOOKUPS!J$11,0)*$FI$6)</f>
        <v>8.8534000000000006</v>
      </c>
      <c r="FJ1000" s="1">
        <f>IF(ISERROR(VLOOKUP($FA1000,MOM,LOOKUPS!K$12,0)*$FB$6+VLOOKUP($FA1000,STREV,LOOKUPS!K$10,0)*$FC$6+VLOOKUP($FA1000,LTREV,LOOKUPS!K$9,0)*$FD$6+VLOOKUP($FA1000,CFP,LOOKUPS!K$6,0)*$FE$6+VLOOKUP($FA1000,EP,LOOKUPS!K$8,0)*$FF$6+VLOOKUP($FA1000,BM,LOOKUPS!K$5,0)*$FG$6+VLOOKUP($FA1000,DIV,LOOKUPS!K$7,0)*$FH$6++VLOOKUP($FA1000,SIZE,LOOKUPS!K$11,0)*$FI$6),"",VLOOKUP($FA1000,MOM,LOOKUPS!K$12,0)*$FB$6+VLOOKUP($FA1000,STREV,LOOKUPS!K$10,0)*$FC$6+VLOOKUP($FA1000,LTREV,LOOKUPS!K$9,0)*$FD$6+VLOOKUP($FA1000,CFP,LOOKUPS!K$6,0)*$FE$6+VLOOKUP($FA1000,EP,LOOKUPS!K$8,0)*$FF$6+VLOOKUP($FA1000,BM,LOOKUPS!K$5,0)*$FG$6+VLOOKUP($FA1000,DIV,LOOKUPS!K$7,0)*$FH$6++VLOOKUP($FA1000,SIZE,LOOKUPS!K$11,0)*$FI$6)</f>
        <v>9.7256</v>
      </c>
      <c r="FK1000" s="1">
        <f>IF(ISERROR(VLOOKUP($FA1000,MOM,LOOKUPS!L$12,0)*$FB$6+VLOOKUP($FA1000,STREV,LOOKUPS!L$10,0)*$FC$6+VLOOKUP($FA1000,LTREV,LOOKUPS!L$9,0)*$FD$6+VLOOKUP($FA1000,CFP,LOOKUPS!L$6,0)*$FE$6+VLOOKUP($FA1000,EP,LOOKUPS!L$8,0)*$FF$6+VLOOKUP($FA1000,BM,LOOKUPS!L$5,0)*$FG$6+VLOOKUP($FA1000,DIV,LOOKUPS!L$7,0)*$FH$6++VLOOKUP($FA1000,SIZE,LOOKUPS!L$11,0)*$FI$6),"",VLOOKUP($FA1000,MOM,LOOKUPS!L$12,0)*$FB$6+VLOOKUP($FA1000,STREV,LOOKUPS!L$10,0)*$FC$6+VLOOKUP($FA1000,LTREV,LOOKUPS!L$9,0)*$FD$6+VLOOKUP($FA1000,CFP,LOOKUPS!L$6,0)*$FE$6+VLOOKUP($FA1000,EP,LOOKUPS!L$8,0)*$FF$6+VLOOKUP($FA1000,BM,LOOKUPS!L$5,0)*$FG$6+VLOOKUP($FA1000,DIV,LOOKUPS!L$7,0)*$FH$6++VLOOKUP($FA1000,SIZE,LOOKUPS!L$11,0)*$FI$6)</f>
        <v>8.9952000000000005</v>
      </c>
    </row>
    <row r="1001" spans="1:167" x14ac:dyDescent="0.3">
      <c r="A1001" s="1">
        <v>200908</v>
      </c>
      <c r="B1001" s="1">
        <v>25.68</v>
      </c>
      <c r="C1001" s="1">
        <v>11.84</v>
      </c>
      <c r="D1001" s="1">
        <v>5.15</v>
      </c>
      <c r="E1001" s="1">
        <v>7.32</v>
      </c>
      <c r="F1001" s="1">
        <v>4.8</v>
      </c>
      <c r="G1001" s="1">
        <v>2.73</v>
      </c>
      <c r="H1001" s="1">
        <v>2.86</v>
      </c>
      <c r="I1001" s="1">
        <v>1.1299999999999999</v>
      </c>
      <c r="J1001" s="1">
        <v>1.75</v>
      </c>
      <c r="K1001" s="1">
        <v>0.6</v>
      </c>
      <c r="M1001" s="1">
        <v>200809</v>
      </c>
      <c r="N1001" s="1">
        <v>-16.690000000000001</v>
      </c>
      <c r="O1001" s="1">
        <v>-12.58</v>
      </c>
      <c r="P1001" s="1">
        <v>-9.7899999999999991</v>
      </c>
      <c r="Q1001" s="1">
        <v>-9.26</v>
      </c>
      <c r="R1001" s="1">
        <v>-7.32</v>
      </c>
      <c r="S1001" s="1">
        <v>-8.1999999999999993</v>
      </c>
      <c r="T1001" s="1">
        <v>-8.81</v>
      </c>
      <c r="U1001" s="1">
        <v>-8.42</v>
      </c>
      <c r="V1001" s="1">
        <v>-8.2799999999999994</v>
      </c>
      <c r="W1001" s="1">
        <v>-13.63</v>
      </c>
      <c r="Y1001" s="1">
        <v>201308</v>
      </c>
      <c r="Z1001" s="1">
        <v>-1.6</v>
      </c>
      <c r="AA1001" s="1">
        <v>-1.46</v>
      </c>
      <c r="AB1001" s="1">
        <v>-2.59</v>
      </c>
      <c r="AC1001" s="1">
        <v>-3.28</v>
      </c>
      <c r="AD1001" s="1">
        <v>-2.87</v>
      </c>
      <c r="AE1001" s="1">
        <v>-3.08</v>
      </c>
      <c r="AF1001" s="1">
        <v>-1.3</v>
      </c>
      <c r="AG1001" s="1">
        <v>-3.01</v>
      </c>
      <c r="AH1001" s="1">
        <v>-3.04</v>
      </c>
      <c r="AI1001" s="1">
        <v>-1.1399999999999999</v>
      </c>
      <c r="CA1001" s="1">
        <v>200902</v>
      </c>
      <c r="CB1001" s="1">
        <v>-7.1</v>
      </c>
      <c r="CC1001" s="1">
        <v>-10.11</v>
      </c>
      <c r="CD1001" s="1">
        <v>-11.5</v>
      </c>
      <c r="CE1001" s="1">
        <v>-13.74</v>
      </c>
      <c r="CF1001" s="1">
        <v>-9.73</v>
      </c>
      <c r="CG1001" s="1">
        <v>-11.21</v>
      </c>
      <c r="CH1001" s="1">
        <v>-12.26</v>
      </c>
      <c r="CI1001" s="1">
        <v>-12.02</v>
      </c>
      <c r="CJ1001" s="1">
        <v>-13.77</v>
      </c>
      <c r="CK1001" s="1">
        <v>-9.2899999999999991</v>
      </c>
      <c r="CL1001" s="1">
        <v>-10.32</v>
      </c>
      <c r="CM1001" s="1">
        <v>-11.11</v>
      </c>
      <c r="CN1001" s="1">
        <v>-11.31</v>
      </c>
      <c r="CO1001" s="1">
        <v>-12.09</v>
      </c>
      <c r="CP1001" s="1">
        <v>-12.42</v>
      </c>
      <c r="CQ1001" s="1">
        <v>-10.18</v>
      </c>
      <c r="CR1001" s="1">
        <v>-13.66</v>
      </c>
      <c r="CS1001" s="1">
        <v>-12.15</v>
      </c>
      <c r="CT1001" s="1">
        <v>-15.95</v>
      </c>
      <c r="CV1001" s="1">
        <v>201002</v>
      </c>
      <c r="CW1001" s="1">
        <v>3.89</v>
      </c>
      <c r="CX1001" s="1">
        <v>4.88</v>
      </c>
      <c r="CY1001" s="1">
        <v>3.89</v>
      </c>
      <c r="CZ1001" s="1">
        <v>2.74</v>
      </c>
      <c r="DA1001" s="1">
        <v>4.74</v>
      </c>
      <c r="DB1001" s="1">
        <v>4.5</v>
      </c>
      <c r="DC1001" s="1">
        <v>3.85</v>
      </c>
      <c r="DD1001" s="1">
        <v>3.51</v>
      </c>
      <c r="DE1001" s="1">
        <v>2.58</v>
      </c>
      <c r="DF1001" s="1">
        <v>4.8499999999999996</v>
      </c>
      <c r="DG1001" s="1">
        <v>4.6399999999999997</v>
      </c>
      <c r="DH1001" s="1">
        <v>5.15</v>
      </c>
      <c r="DI1001" s="1">
        <v>3.88</v>
      </c>
      <c r="DJ1001" s="1">
        <v>4.46</v>
      </c>
      <c r="DK1001" s="1">
        <v>3.17</v>
      </c>
      <c r="DL1001" s="1">
        <v>3.95</v>
      </c>
      <c r="DM1001" s="1">
        <v>3.06</v>
      </c>
      <c r="DN1001" s="1">
        <v>3.27</v>
      </c>
      <c r="DO1001" s="1">
        <v>1.87</v>
      </c>
      <c r="DQ1001" s="1">
        <v>200902</v>
      </c>
      <c r="DR1001" s="1">
        <v>-99.99</v>
      </c>
      <c r="DS1001" s="1">
        <v>-11.65</v>
      </c>
      <c r="DT1001" s="1">
        <v>-12.07</v>
      </c>
      <c r="DU1001" s="1">
        <v>-10.61</v>
      </c>
      <c r="DV1001" s="1">
        <v>-11.43</v>
      </c>
      <c r="DW1001" s="1">
        <v>-13.15</v>
      </c>
      <c r="DX1001" s="1">
        <v>-11.36</v>
      </c>
      <c r="DY1001" s="1">
        <v>-10.98</v>
      </c>
      <c r="DZ1001" s="1">
        <v>-10.95</v>
      </c>
      <c r="EA1001" s="1">
        <v>-11.08</v>
      </c>
      <c r="EB1001" s="1">
        <v>-12.6</v>
      </c>
      <c r="EC1001" s="1">
        <v>-13.15</v>
      </c>
      <c r="ED1001" s="1">
        <v>-13.15</v>
      </c>
      <c r="EE1001" s="1">
        <v>-11.55</v>
      </c>
      <c r="EF1001" s="1">
        <v>-11.16</v>
      </c>
      <c r="EG1001" s="1">
        <v>-11.98</v>
      </c>
      <c r="EH1001" s="1">
        <v>-9.99</v>
      </c>
      <c r="EI1001" s="1">
        <v>-10.96</v>
      </c>
      <c r="EJ1001" s="1">
        <v>-10.94</v>
      </c>
      <c r="EL1001">
        <v>200902</v>
      </c>
      <c r="EM1001">
        <v>-10.1</v>
      </c>
      <c r="EN1001">
        <v>0.23</v>
      </c>
      <c r="EO1001">
        <v>-7.03</v>
      </c>
      <c r="EP1001">
        <v>0.01</v>
      </c>
      <c r="ER1001" s="1">
        <v>200908</v>
      </c>
      <c r="ES1001" s="1">
        <v>-8.82</v>
      </c>
      <c r="EU1001" s="1">
        <v>200809</v>
      </c>
      <c r="EV1001" s="1">
        <v>-3.69</v>
      </c>
      <c r="EX1001" s="1">
        <v>201308</v>
      </c>
      <c r="EY1001" s="1">
        <v>-1.29</v>
      </c>
      <c r="FA1001" s="1">
        <v>200908</v>
      </c>
      <c r="FB1001" s="1">
        <f>IF(ISERROR(VLOOKUP($FA1001,MOM,LOOKUPS!C$12,0)*$FB$6+VLOOKUP($FA1001,STREV,LOOKUPS!C$10,0)*$FC$6+VLOOKUP($FA1001,LTREV,LOOKUPS!C$9,0)*$FD$6+VLOOKUP($FA1001,CFP,LOOKUPS!C$6,0)*$FE$6+VLOOKUP($FA1001,EP,LOOKUPS!C$8,0)*$FF$6+VLOOKUP($FA1001,BM,LOOKUPS!C$5,0)*$FG$6+VLOOKUP($FA1001,DIV,LOOKUPS!C$7,0)*$FH$6++VLOOKUP($FA1001,SIZE,LOOKUPS!C$11,0)*$FI$6),"",VLOOKUP($FA1001,MOM,LOOKUPS!C$12,0)*$FB$6+VLOOKUP($FA1001,STREV,LOOKUPS!C$10,0)*$FC$6+VLOOKUP($FA1001,LTREV,LOOKUPS!C$9,0)*$FD$6+VLOOKUP($FA1001,CFP,LOOKUPS!C$6,0)*$FE$6+VLOOKUP($FA1001,EP,LOOKUPS!C$8,0)*$FF$6+VLOOKUP($FA1001,BM,LOOKUPS!C$5,0)*$FG$6+VLOOKUP($FA1001,DIV,LOOKUPS!C$7,0)*$FH$6++VLOOKUP($FA1001,SIZE,LOOKUPS!C$11,0)*$FI$6)</f>
        <v>13.204900000000002</v>
      </c>
      <c r="FC1001" s="1">
        <f>IF(ISERROR(VLOOKUP($FA1001,MOM,LOOKUPS!D$12,0)*$FB$6+VLOOKUP($FA1001,STREV,LOOKUPS!D$10,0)*$FC$6+VLOOKUP($FA1001,LTREV,LOOKUPS!D$9,0)*$FD$6+VLOOKUP($FA1001,CFP,LOOKUPS!D$6,0)*$FE$6+VLOOKUP($FA1001,EP,LOOKUPS!D$8,0)*$FF$6+VLOOKUP($FA1001,BM,LOOKUPS!D$5,0)*$FG$6+VLOOKUP($FA1001,DIV,LOOKUPS!D$7,0)*$FH$6++VLOOKUP($FA1001,SIZE,LOOKUPS!D$11,0)*$FI$6),"",VLOOKUP($FA1001,MOM,LOOKUPS!D$12,0)*$FB$6+VLOOKUP($FA1001,STREV,LOOKUPS!D$10,0)*$FC$6+VLOOKUP($FA1001,LTREV,LOOKUPS!D$9,0)*$FD$6+VLOOKUP($FA1001,CFP,LOOKUPS!D$6,0)*$FE$6+VLOOKUP($FA1001,EP,LOOKUPS!D$8,0)*$FF$6+VLOOKUP($FA1001,BM,LOOKUPS!D$5,0)*$FG$6+VLOOKUP($FA1001,DIV,LOOKUPS!D$7,0)*$FH$6++VLOOKUP($FA1001,SIZE,LOOKUPS!D$11,0)*$FI$6)</f>
        <v>7.6404000000000005</v>
      </c>
      <c r="FD1001" s="1">
        <f>IF(ISERROR(VLOOKUP($FA1001,MOM,LOOKUPS!E$12,0)*$FB$6+VLOOKUP($FA1001,STREV,LOOKUPS!E$10,0)*$FC$6+VLOOKUP($FA1001,LTREV,LOOKUPS!E$9,0)*$FD$6+VLOOKUP($FA1001,CFP,LOOKUPS!E$6,0)*$FE$6+VLOOKUP($FA1001,EP,LOOKUPS!E$8,0)*$FF$6+VLOOKUP($FA1001,BM,LOOKUPS!E$5,0)*$FG$6+VLOOKUP($FA1001,DIV,LOOKUPS!E$7,0)*$FH$6++VLOOKUP($FA1001,SIZE,LOOKUPS!E$11,0)*$FI$6),"",VLOOKUP($FA1001,MOM,LOOKUPS!E$12,0)*$FB$6+VLOOKUP($FA1001,STREV,LOOKUPS!E$10,0)*$FC$6+VLOOKUP($FA1001,LTREV,LOOKUPS!E$9,0)*$FD$6+VLOOKUP($FA1001,CFP,LOOKUPS!E$6,0)*$FE$6+VLOOKUP($FA1001,EP,LOOKUPS!E$8,0)*$FF$6+VLOOKUP($FA1001,BM,LOOKUPS!E$5,0)*$FG$6+VLOOKUP($FA1001,DIV,LOOKUPS!E$7,0)*$FH$6++VLOOKUP($FA1001,SIZE,LOOKUPS!E$11,0)*$FI$6)</f>
        <v>4.6688000000000001</v>
      </c>
      <c r="FE1001" s="1">
        <f>IF(ISERROR(VLOOKUP($FA1001,MOM,LOOKUPS!F$12,0)*$FB$6+VLOOKUP($FA1001,STREV,LOOKUPS!F$10,0)*$FC$6+VLOOKUP($FA1001,LTREV,LOOKUPS!F$9,0)*$FD$6+VLOOKUP($FA1001,CFP,LOOKUPS!F$6,0)*$FE$6+VLOOKUP($FA1001,EP,LOOKUPS!F$8,0)*$FF$6+VLOOKUP($FA1001,BM,LOOKUPS!F$5,0)*$FG$6+VLOOKUP($FA1001,DIV,LOOKUPS!F$7,0)*$FH$6++VLOOKUP($FA1001,SIZE,LOOKUPS!F$11,0)*$FI$6),"",VLOOKUP($FA1001,MOM,LOOKUPS!F$12,0)*$FB$6+VLOOKUP($FA1001,STREV,LOOKUPS!F$10,0)*$FC$6+VLOOKUP($FA1001,LTREV,LOOKUPS!F$9,0)*$FD$6+VLOOKUP($FA1001,CFP,LOOKUPS!F$6,0)*$FE$6+VLOOKUP($FA1001,EP,LOOKUPS!F$8,0)*$FF$6+VLOOKUP($FA1001,BM,LOOKUPS!F$5,0)*$FG$6+VLOOKUP($FA1001,DIV,LOOKUPS!F$7,0)*$FH$6++VLOOKUP($FA1001,SIZE,LOOKUPS!F$11,0)*$FI$6)</f>
        <v>4.7735000000000003</v>
      </c>
      <c r="FF1001" s="1">
        <f>IF(ISERROR(VLOOKUP($FA1001,MOM,LOOKUPS!G$12,0)*$FB$6+VLOOKUP($FA1001,STREV,LOOKUPS!G$10,0)*$FC$6+VLOOKUP($FA1001,LTREV,LOOKUPS!G$9,0)*$FD$6+VLOOKUP($FA1001,CFP,LOOKUPS!G$6,0)*$FE$6+VLOOKUP($FA1001,EP,LOOKUPS!G$8,0)*$FF$6+VLOOKUP($FA1001,BM,LOOKUPS!G$5,0)*$FG$6+VLOOKUP($FA1001,DIV,LOOKUPS!G$7,0)*$FH$6++VLOOKUP($FA1001,SIZE,LOOKUPS!G$11,0)*$FI$6),"",VLOOKUP($FA1001,MOM,LOOKUPS!G$12,0)*$FB$6+VLOOKUP($FA1001,STREV,LOOKUPS!G$10,0)*$FC$6+VLOOKUP($FA1001,LTREV,LOOKUPS!G$9,0)*$FD$6+VLOOKUP($FA1001,CFP,LOOKUPS!G$6,0)*$FE$6+VLOOKUP($FA1001,EP,LOOKUPS!G$8,0)*$FF$6+VLOOKUP($FA1001,BM,LOOKUPS!G$5,0)*$FG$6+VLOOKUP($FA1001,DIV,LOOKUPS!G$7,0)*$FH$6++VLOOKUP($FA1001,SIZE,LOOKUPS!G$11,0)*$FI$6)</f>
        <v>4.1074999999999999</v>
      </c>
      <c r="FG1001" s="1">
        <f>IF(ISERROR(VLOOKUP($FA1001,MOM,LOOKUPS!H$12,0)*$FB$6+VLOOKUP($FA1001,STREV,LOOKUPS!H$10,0)*$FC$6+VLOOKUP($FA1001,LTREV,LOOKUPS!H$9,0)*$FD$6+VLOOKUP($FA1001,CFP,LOOKUPS!H$6,0)*$FE$6+VLOOKUP($FA1001,EP,LOOKUPS!H$8,0)*$FF$6+VLOOKUP($FA1001,BM,LOOKUPS!H$5,0)*$FG$6+VLOOKUP($FA1001,DIV,LOOKUPS!H$7,0)*$FH$6++VLOOKUP($FA1001,SIZE,LOOKUPS!H$11,0)*$FI$6),"",VLOOKUP($FA1001,MOM,LOOKUPS!H$12,0)*$FB$6+VLOOKUP($FA1001,STREV,LOOKUPS!H$10,0)*$FC$6+VLOOKUP($FA1001,LTREV,LOOKUPS!H$9,0)*$FD$6+VLOOKUP($FA1001,CFP,LOOKUPS!H$6,0)*$FE$6+VLOOKUP($FA1001,EP,LOOKUPS!H$8,0)*$FF$6+VLOOKUP($FA1001,BM,LOOKUPS!H$5,0)*$FG$6+VLOOKUP($FA1001,DIV,LOOKUPS!H$7,0)*$FH$6++VLOOKUP($FA1001,SIZE,LOOKUPS!H$11,0)*$FI$6)</f>
        <v>4.1279000000000003</v>
      </c>
      <c r="FH1001" s="1">
        <f>IF(ISERROR(VLOOKUP($FA1001,MOM,LOOKUPS!I$12,0)*$FB$6+VLOOKUP($FA1001,STREV,LOOKUPS!I$10,0)*$FC$6+VLOOKUP($FA1001,LTREV,LOOKUPS!I$9,0)*$FD$6+VLOOKUP($FA1001,CFP,LOOKUPS!I$6,0)*$FE$6+VLOOKUP($FA1001,EP,LOOKUPS!I$8,0)*$FF$6+VLOOKUP($FA1001,BM,LOOKUPS!I$5,0)*$FG$6+VLOOKUP($FA1001,DIV,LOOKUPS!I$7,0)*$FH$6++VLOOKUP($FA1001,SIZE,LOOKUPS!I$11,0)*$FI$6),"",VLOOKUP($FA1001,MOM,LOOKUPS!I$12,0)*$FB$6+VLOOKUP($FA1001,STREV,LOOKUPS!I$10,0)*$FC$6+VLOOKUP($FA1001,LTREV,LOOKUPS!I$9,0)*$FD$6+VLOOKUP($FA1001,CFP,LOOKUPS!I$6,0)*$FE$6+VLOOKUP($FA1001,EP,LOOKUPS!I$8,0)*$FF$6+VLOOKUP($FA1001,BM,LOOKUPS!I$5,0)*$FG$6+VLOOKUP($FA1001,DIV,LOOKUPS!I$7,0)*$FH$6++VLOOKUP($FA1001,SIZE,LOOKUPS!I$11,0)*$FI$6)</f>
        <v>4.3376999999999999</v>
      </c>
      <c r="FI1001" s="1">
        <f>IF(ISERROR(VLOOKUP($FA1001,MOM,LOOKUPS!J$12,0)*$FB$6+VLOOKUP($FA1001,STREV,LOOKUPS!J$10,0)*$FC$6+VLOOKUP($FA1001,LTREV,LOOKUPS!J$9,0)*$FD$6+VLOOKUP($FA1001,CFP,LOOKUPS!J$6,0)*$FE$6+VLOOKUP($FA1001,EP,LOOKUPS!J$8,0)*$FF$6+VLOOKUP($FA1001,BM,LOOKUPS!J$5,0)*$FG$6+VLOOKUP($FA1001,DIV,LOOKUPS!J$7,0)*$FH$6++VLOOKUP($FA1001,SIZE,LOOKUPS!J$11,0)*$FI$6),"",VLOOKUP($FA1001,MOM,LOOKUPS!J$12,0)*$FB$6+VLOOKUP($FA1001,STREV,LOOKUPS!J$10,0)*$FC$6+VLOOKUP($FA1001,LTREV,LOOKUPS!J$9,0)*$FD$6+VLOOKUP($FA1001,CFP,LOOKUPS!J$6,0)*$FE$6+VLOOKUP($FA1001,EP,LOOKUPS!J$8,0)*$FF$6+VLOOKUP($FA1001,BM,LOOKUPS!J$5,0)*$FG$6+VLOOKUP($FA1001,DIV,LOOKUPS!J$7,0)*$FH$6++VLOOKUP($FA1001,SIZE,LOOKUPS!J$11,0)*$FI$6)</f>
        <v>3.3673999999999999</v>
      </c>
      <c r="FJ1001" s="1">
        <f>IF(ISERROR(VLOOKUP($FA1001,MOM,LOOKUPS!K$12,0)*$FB$6+VLOOKUP($FA1001,STREV,LOOKUPS!K$10,0)*$FC$6+VLOOKUP($FA1001,LTREV,LOOKUPS!K$9,0)*$FD$6+VLOOKUP($FA1001,CFP,LOOKUPS!K$6,0)*$FE$6+VLOOKUP($FA1001,EP,LOOKUPS!K$8,0)*$FF$6+VLOOKUP($FA1001,BM,LOOKUPS!K$5,0)*$FG$6+VLOOKUP($FA1001,DIV,LOOKUPS!K$7,0)*$FH$6++VLOOKUP($FA1001,SIZE,LOOKUPS!K$11,0)*$FI$6),"",VLOOKUP($FA1001,MOM,LOOKUPS!K$12,0)*$FB$6+VLOOKUP($FA1001,STREV,LOOKUPS!K$10,0)*$FC$6+VLOOKUP($FA1001,LTREV,LOOKUPS!K$9,0)*$FD$6+VLOOKUP($FA1001,CFP,LOOKUPS!K$6,0)*$FE$6+VLOOKUP($FA1001,EP,LOOKUPS!K$8,0)*$FF$6+VLOOKUP($FA1001,BM,LOOKUPS!K$5,0)*$FG$6+VLOOKUP($FA1001,DIV,LOOKUPS!K$7,0)*$FH$6++VLOOKUP($FA1001,SIZE,LOOKUPS!K$11,0)*$FI$6)</f>
        <v>5.0705000000000009</v>
      </c>
      <c r="FK1001" s="1">
        <f>IF(ISERROR(VLOOKUP($FA1001,MOM,LOOKUPS!L$12,0)*$FB$6+VLOOKUP($FA1001,STREV,LOOKUPS!L$10,0)*$FC$6+VLOOKUP($FA1001,LTREV,LOOKUPS!L$9,0)*$FD$6+VLOOKUP($FA1001,CFP,LOOKUPS!L$6,0)*$FE$6+VLOOKUP($FA1001,EP,LOOKUPS!L$8,0)*$FF$6+VLOOKUP($FA1001,BM,LOOKUPS!L$5,0)*$FG$6+VLOOKUP($FA1001,DIV,LOOKUPS!L$7,0)*$FH$6++VLOOKUP($FA1001,SIZE,LOOKUPS!L$11,0)*$FI$6),"",VLOOKUP($FA1001,MOM,LOOKUPS!L$12,0)*$FB$6+VLOOKUP($FA1001,STREV,LOOKUPS!L$10,0)*$FC$6+VLOOKUP($FA1001,LTREV,LOOKUPS!L$9,0)*$FD$6+VLOOKUP($FA1001,CFP,LOOKUPS!L$6,0)*$FE$6+VLOOKUP($FA1001,EP,LOOKUPS!L$8,0)*$FF$6+VLOOKUP($FA1001,BM,LOOKUPS!L$5,0)*$FG$6+VLOOKUP($FA1001,DIV,LOOKUPS!L$7,0)*$FH$6++VLOOKUP($FA1001,SIZE,LOOKUPS!L$11,0)*$FI$6)</f>
        <v>8.1622000000000003</v>
      </c>
    </row>
    <row r="1002" spans="1:167" x14ac:dyDescent="0.3">
      <c r="A1002" s="1">
        <v>200909</v>
      </c>
      <c r="B1002" s="1">
        <v>15.09</v>
      </c>
      <c r="C1002" s="1">
        <v>7.88</v>
      </c>
      <c r="D1002" s="1">
        <v>7.63</v>
      </c>
      <c r="E1002" s="1">
        <v>6.39</v>
      </c>
      <c r="F1002" s="1">
        <v>5.91</v>
      </c>
      <c r="G1002" s="1">
        <v>4.9400000000000004</v>
      </c>
      <c r="H1002" s="1">
        <v>5.0999999999999996</v>
      </c>
      <c r="I1002" s="1">
        <v>4.91</v>
      </c>
      <c r="J1002" s="1">
        <v>3.61</v>
      </c>
      <c r="K1002" s="1">
        <v>5.4</v>
      </c>
      <c r="M1002" s="1">
        <v>200810</v>
      </c>
      <c r="N1002" s="1">
        <v>-25.36</v>
      </c>
      <c r="O1002" s="1">
        <v>-25.11</v>
      </c>
      <c r="P1002" s="1">
        <v>-24.13</v>
      </c>
      <c r="Q1002" s="1">
        <v>-23.11</v>
      </c>
      <c r="R1002" s="1">
        <v>-20.87</v>
      </c>
      <c r="S1002" s="1">
        <v>-20.52</v>
      </c>
      <c r="T1002" s="1">
        <v>-16.78</v>
      </c>
      <c r="U1002" s="1">
        <v>-18.54</v>
      </c>
      <c r="V1002" s="1">
        <v>-19.39</v>
      </c>
      <c r="W1002" s="1">
        <v>-18.34</v>
      </c>
      <c r="Y1002" s="1">
        <v>201309</v>
      </c>
      <c r="Z1002" s="1">
        <v>6.76</v>
      </c>
      <c r="AA1002" s="1">
        <v>6.9</v>
      </c>
      <c r="AB1002" s="1">
        <v>5.32</v>
      </c>
      <c r="AC1002" s="1">
        <v>5.17</v>
      </c>
      <c r="AD1002" s="1">
        <v>5.38</v>
      </c>
      <c r="AE1002" s="1">
        <v>4.83</v>
      </c>
      <c r="AF1002" s="1">
        <v>5.32</v>
      </c>
      <c r="AG1002" s="1">
        <v>5.32</v>
      </c>
      <c r="AH1002" s="1">
        <v>5.8</v>
      </c>
      <c r="AI1002" s="1">
        <v>5.09</v>
      </c>
      <c r="CA1002" s="1">
        <v>200903</v>
      </c>
      <c r="CB1002" s="1">
        <v>14.46</v>
      </c>
      <c r="CC1002" s="1">
        <v>13.08</v>
      </c>
      <c r="CD1002" s="1">
        <v>12.1</v>
      </c>
      <c r="CE1002" s="1">
        <v>12.71</v>
      </c>
      <c r="CF1002" s="1">
        <v>13.03</v>
      </c>
      <c r="CG1002" s="1">
        <v>12.98</v>
      </c>
      <c r="CH1002" s="1">
        <v>11.99</v>
      </c>
      <c r="CI1002" s="1">
        <v>11.41</v>
      </c>
      <c r="CJ1002" s="1">
        <v>13.37</v>
      </c>
      <c r="CK1002" s="1">
        <v>13.67</v>
      </c>
      <c r="CL1002" s="1">
        <v>12.17</v>
      </c>
      <c r="CM1002" s="1">
        <v>13.2</v>
      </c>
      <c r="CN1002" s="1">
        <v>12.77</v>
      </c>
      <c r="CO1002" s="1">
        <v>12.45</v>
      </c>
      <c r="CP1002" s="1">
        <v>11.56</v>
      </c>
      <c r="CQ1002" s="1">
        <v>11.72</v>
      </c>
      <c r="CR1002" s="1">
        <v>11.14</v>
      </c>
      <c r="CS1002" s="1">
        <v>12.16</v>
      </c>
      <c r="CT1002" s="1">
        <v>15.03</v>
      </c>
      <c r="CV1002" s="1">
        <v>201003</v>
      </c>
      <c r="CW1002" s="1">
        <v>8.2799999999999994</v>
      </c>
      <c r="CX1002" s="1">
        <v>7.64</v>
      </c>
      <c r="CY1002" s="1">
        <v>6.89</v>
      </c>
      <c r="CZ1002" s="1">
        <v>8.14</v>
      </c>
      <c r="DA1002" s="1">
        <v>7.48</v>
      </c>
      <c r="DB1002" s="1">
        <v>8.17</v>
      </c>
      <c r="DC1002" s="1">
        <v>6.45</v>
      </c>
      <c r="DD1002" s="1">
        <v>6.99</v>
      </c>
      <c r="DE1002" s="1">
        <v>8.42</v>
      </c>
      <c r="DF1002" s="1">
        <v>7.88</v>
      </c>
      <c r="DG1002" s="1">
        <v>7.15</v>
      </c>
      <c r="DH1002" s="1">
        <v>7.94</v>
      </c>
      <c r="DI1002" s="1">
        <v>8.39</v>
      </c>
      <c r="DJ1002" s="1">
        <v>7.36</v>
      </c>
      <c r="DK1002" s="1">
        <v>5.43</v>
      </c>
      <c r="DL1002" s="1">
        <v>6.45</v>
      </c>
      <c r="DM1002" s="1">
        <v>7.56</v>
      </c>
      <c r="DN1002" s="1">
        <v>8.65</v>
      </c>
      <c r="DO1002" s="1">
        <v>8.17</v>
      </c>
      <c r="DQ1002" s="1">
        <v>200903</v>
      </c>
      <c r="DR1002" s="1">
        <v>-99.99</v>
      </c>
      <c r="DS1002" s="1">
        <v>12.85</v>
      </c>
      <c r="DT1002" s="1">
        <v>12.57</v>
      </c>
      <c r="DU1002" s="1">
        <v>9.84</v>
      </c>
      <c r="DV1002" s="1">
        <v>13.1</v>
      </c>
      <c r="DW1002" s="1">
        <v>12.61</v>
      </c>
      <c r="DX1002" s="1">
        <v>11.64</v>
      </c>
      <c r="DY1002" s="1">
        <v>10.220000000000001</v>
      </c>
      <c r="DZ1002" s="1">
        <v>10.46</v>
      </c>
      <c r="EA1002" s="1">
        <v>12.31</v>
      </c>
      <c r="EB1002" s="1">
        <v>15.69</v>
      </c>
      <c r="EC1002" s="1">
        <v>11.15</v>
      </c>
      <c r="ED1002" s="1">
        <v>14.39</v>
      </c>
      <c r="EE1002" s="1">
        <v>11.97</v>
      </c>
      <c r="EF1002" s="1">
        <v>11.28</v>
      </c>
      <c r="EG1002" s="1">
        <v>11.76</v>
      </c>
      <c r="EH1002" s="1">
        <v>8.6999999999999993</v>
      </c>
      <c r="EI1002" s="1">
        <v>9.65</v>
      </c>
      <c r="EJ1002" s="1">
        <v>11.3</v>
      </c>
      <c r="EL1002">
        <v>200903</v>
      </c>
      <c r="EM1002">
        <v>8.9499999999999993</v>
      </c>
      <c r="EN1002">
        <v>0</v>
      </c>
      <c r="EO1002">
        <v>3.4</v>
      </c>
      <c r="EP1002">
        <v>0.02</v>
      </c>
      <c r="ER1002" s="1">
        <v>200909</v>
      </c>
      <c r="ES1002" s="1">
        <v>-4.95</v>
      </c>
      <c r="EU1002" s="1">
        <v>200810</v>
      </c>
      <c r="EV1002" s="1">
        <v>-9.6300000000000008</v>
      </c>
      <c r="EX1002" s="1">
        <v>201309</v>
      </c>
      <c r="EY1002" s="1">
        <v>-0.06</v>
      </c>
      <c r="FA1002" s="1">
        <v>200909</v>
      </c>
      <c r="FB1002" s="1">
        <f>IF(ISERROR(VLOOKUP($FA1002,MOM,LOOKUPS!C$12,0)*$FB$6+VLOOKUP($FA1002,STREV,LOOKUPS!C$10,0)*$FC$6+VLOOKUP($FA1002,LTREV,LOOKUPS!C$9,0)*$FD$6+VLOOKUP($FA1002,CFP,LOOKUPS!C$6,0)*$FE$6+VLOOKUP($FA1002,EP,LOOKUPS!C$8,0)*$FF$6+VLOOKUP($FA1002,BM,LOOKUPS!C$5,0)*$FG$6+VLOOKUP($FA1002,DIV,LOOKUPS!C$7,0)*$FH$6++VLOOKUP($FA1002,SIZE,LOOKUPS!C$11,0)*$FI$6),"",VLOOKUP($FA1002,MOM,LOOKUPS!C$12,0)*$FB$6+VLOOKUP($FA1002,STREV,LOOKUPS!C$10,0)*$FC$6+VLOOKUP($FA1002,LTREV,LOOKUPS!C$9,0)*$FD$6+VLOOKUP($FA1002,CFP,LOOKUPS!C$6,0)*$FE$6+VLOOKUP($FA1002,EP,LOOKUPS!C$8,0)*$FF$6+VLOOKUP($FA1002,BM,LOOKUPS!C$5,0)*$FG$6+VLOOKUP($FA1002,DIV,LOOKUPS!C$7,0)*$FH$6++VLOOKUP($FA1002,SIZE,LOOKUPS!C$11,0)*$FI$6)</f>
        <v>10.593400000000001</v>
      </c>
      <c r="FC1002" s="1">
        <f>IF(ISERROR(VLOOKUP($FA1002,MOM,LOOKUPS!D$12,0)*$FB$6+VLOOKUP($FA1002,STREV,LOOKUPS!D$10,0)*$FC$6+VLOOKUP($FA1002,LTREV,LOOKUPS!D$9,0)*$FD$6+VLOOKUP($FA1002,CFP,LOOKUPS!D$6,0)*$FE$6+VLOOKUP($FA1002,EP,LOOKUPS!D$8,0)*$FF$6+VLOOKUP($FA1002,BM,LOOKUPS!D$5,0)*$FG$6+VLOOKUP($FA1002,DIV,LOOKUPS!D$7,0)*$FH$6++VLOOKUP($FA1002,SIZE,LOOKUPS!D$11,0)*$FI$6),"",VLOOKUP($FA1002,MOM,LOOKUPS!D$12,0)*$FB$6+VLOOKUP($FA1002,STREV,LOOKUPS!D$10,0)*$FC$6+VLOOKUP($FA1002,LTREV,LOOKUPS!D$9,0)*$FD$6+VLOOKUP($FA1002,CFP,LOOKUPS!D$6,0)*$FE$6+VLOOKUP($FA1002,EP,LOOKUPS!D$8,0)*$FF$6+VLOOKUP($FA1002,BM,LOOKUPS!D$5,0)*$FG$6+VLOOKUP($FA1002,DIV,LOOKUPS!D$7,0)*$FH$6++VLOOKUP($FA1002,SIZE,LOOKUPS!D$11,0)*$FI$6)</f>
        <v>7.1315000000000008</v>
      </c>
      <c r="FD1002" s="1">
        <f>IF(ISERROR(VLOOKUP($FA1002,MOM,LOOKUPS!E$12,0)*$FB$6+VLOOKUP($FA1002,STREV,LOOKUPS!E$10,0)*$FC$6+VLOOKUP($FA1002,LTREV,LOOKUPS!E$9,0)*$FD$6+VLOOKUP($FA1002,CFP,LOOKUPS!E$6,0)*$FE$6+VLOOKUP($FA1002,EP,LOOKUPS!E$8,0)*$FF$6+VLOOKUP($FA1002,BM,LOOKUPS!E$5,0)*$FG$6+VLOOKUP($FA1002,DIV,LOOKUPS!E$7,0)*$FH$6++VLOOKUP($FA1002,SIZE,LOOKUPS!E$11,0)*$FI$6),"",VLOOKUP($FA1002,MOM,LOOKUPS!E$12,0)*$FB$6+VLOOKUP($FA1002,STREV,LOOKUPS!E$10,0)*$FC$6+VLOOKUP($FA1002,LTREV,LOOKUPS!E$9,0)*$FD$6+VLOOKUP($FA1002,CFP,LOOKUPS!E$6,0)*$FE$6+VLOOKUP($FA1002,EP,LOOKUPS!E$8,0)*$FF$6+VLOOKUP($FA1002,BM,LOOKUPS!E$5,0)*$FG$6+VLOOKUP($FA1002,DIV,LOOKUPS!E$7,0)*$FH$6++VLOOKUP($FA1002,SIZE,LOOKUPS!E$11,0)*$FI$6)</f>
        <v>6.7677000000000005</v>
      </c>
      <c r="FE1002" s="1">
        <f>IF(ISERROR(VLOOKUP($FA1002,MOM,LOOKUPS!F$12,0)*$FB$6+VLOOKUP($FA1002,STREV,LOOKUPS!F$10,0)*$FC$6+VLOOKUP($FA1002,LTREV,LOOKUPS!F$9,0)*$FD$6+VLOOKUP($FA1002,CFP,LOOKUPS!F$6,0)*$FE$6+VLOOKUP($FA1002,EP,LOOKUPS!F$8,0)*$FF$6+VLOOKUP($FA1002,BM,LOOKUPS!F$5,0)*$FG$6+VLOOKUP($FA1002,DIV,LOOKUPS!F$7,0)*$FH$6++VLOOKUP($FA1002,SIZE,LOOKUPS!F$11,0)*$FI$6),"",VLOOKUP($FA1002,MOM,LOOKUPS!F$12,0)*$FB$6+VLOOKUP($FA1002,STREV,LOOKUPS!F$10,0)*$FC$6+VLOOKUP($FA1002,LTREV,LOOKUPS!F$9,0)*$FD$6+VLOOKUP($FA1002,CFP,LOOKUPS!F$6,0)*$FE$6+VLOOKUP($FA1002,EP,LOOKUPS!F$8,0)*$FF$6+VLOOKUP($FA1002,BM,LOOKUPS!F$5,0)*$FG$6+VLOOKUP($FA1002,DIV,LOOKUPS!F$7,0)*$FH$6++VLOOKUP($FA1002,SIZE,LOOKUPS!F$11,0)*$FI$6)</f>
        <v>5.8376000000000001</v>
      </c>
      <c r="FF1002" s="1">
        <f>IF(ISERROR(VLOOKUP($FA1002,MOM,LOOKUPS!G$12,0)*$FB$6+VLOOKUP($FA1002,STREV,LOOKUPS!G$10,0)*$FC$6+VLOOKUP($FA1002,LTREV,LOOKUPS!G$9,0)*$FD$6+VLOOKUP($FA1002,CFP,LOOKUPS!G$6,0)*$FE$6+VLOOKUP($FA1002,EP,LOOKUPS!G$8,0)*$FF$6+VLOOKUP($FA1002,BM,LOOKUPS!G$5,0)*$FG$6+VLOOKUP($FA1002,DIV,LOOKUPS!G$7,0)*$FH$6++VLOOKUP($FA1002,SIZE,LOOKUPS!G$11,0)*$FI$6),"",VLOOKUP($FA1002,MOM,LOOKUPS!G$12,0)*$FB$6+VLOOKUP($FA1002,STREV,LOOKUPS!G$10,0)*$FC$6+VLOOKUP($FA1002,LTREV,LOOKUPS!G$9,0)*$FD$6+VLOOKUP($FA1002,CFP,LOOKUPS!G$6,0)*$FE$6+VLOOKUP($FA1002,EP,LOOKUPS!G$8,0)*$FF$6+VLOOKUP($FA1002,BM,LOOKUPS!G$5,0)*$FG$6+VLOOKUP($FA1002,DIV,LOOKUPS!G$7,0)*$FH$6++VLOOKUP($FA1002,SIZE,LOOKUPS!G$11,0)*$FI$6)</f>
        <v>5.8941999999999997</v>
      </c>
      <c r="FG1002" s="1">
        <f>IF(ISERROR(VLOOKUP($FA1002,MOM,LOOKUPS!H$12,0)*$FB$6+VLOOKUP($FA1002,STREV,LOOKUPS!H$10,0)*$FC$6+VLOOKUP($FA1002,LTREV,LOOKUPS!H$9,0)*$FD$6+VLOOKUP($FA1002,CFP,LOOKUPS!H$6,0)*$FE$6+VLOOKUP($FA1002,EP,LOOKUPS!H$8,0)*$FF$6+VLOOKUP($FA1002,BM,LOOKUPS!H$5,0)*$FG$6+VLOOKUP($FA1002,DIV,LOOKUPS!H$7,0)*$FH$6++VLOOKUP($FA1002,SIZE,LOOKUPS!H$11,0)*$FI$6),"",VLOOKUP($FA1002,MOM,LOOKUPS!H$12,0)*$FB$6+VLOOKUP($FA1002,STREV,LOOKUPS!H$10,0)*$FC$6+VLOOKUP($FA1002,LTREV,LOOKUPS!H$9,0)*$FD$6+VLOOKUP($FA1002,CFP,LOOKUPS!H$6,0)*$FE$6+VLOOKUP($FA1002,EP,LOOKUPS!H$8,0)*$FF$6+VLOOKUP($FA1002,BM,LOOKUPS!H$5,0)*$FG$6+VLOOKUP($FA1002,DIV,LOOKUPS!H$7,0)*$FH$6++VLOOKUP($FA1002,SIZE,LOOKUPS!H$11,0)*$FI$6)</f>
        <v>5.7587999999999999</v>
      </c>
      <c r="FH1002" s="1">
        <f>IF(ISERROR(VLOOKUP($FA1002,MOM,LOOKUPS!I$12,0)*$FB$6+VLOOKUP($FA1002,STREV,LOOKUPS!I$10,0)*$FC$6+VLOOKUP($FA1002,LTREV,LOOKUPS!I$9,0)*$FD$6+VLOOKUP($FA1002,CFP,LOOKUPS!I$6,0)*$FE$6+VLOOKUP($FA1002,EP,LOOKUPS!I$8,0)*$FF$6+VLOOKUP($FA1002,BM,LOOKUPS!I$5,0)*$FG$6+VLOOKUP($FA1002,DIV,LOOKUPS!I$7,0)*$FH$6++VLOOKUP($FA1002,SIZE,LOOKUPS!I$11,0)*$FI$6),"",VLOOKUP($FA1002,MOM,LOOKUPS!I$12,0)*$FB$6+VLOOKUP($FA1002,STREV,LOOKUPS!I$10,0)*$FC$6+VLOOKUP($FA1002,LTREV,LOOKUPS!I$9,0)*$FD$6+VLOOKUP($FA1002,CFP,LOOKUPS!I$6,0)*$FE$6+VLOOKUP($FA1002,EP,LOOKUPS!I$8,0)*$FF$6+VLOOKUP($FA1002,BM,LOOKUPS!I$5,0)*$FG$6+VLOOKUP($FA1002,DIV,LOOKUPS!I$7,0)*$FH$6++VLOOKUP($FA1002,SIZE,LOOKUPS!I$11,0)*$FI$6)</f>
        <v>6.1511000000000005</v>
      </c>
      <c r="FI1002" s="1">
        <f>IF(ISERROR(VLOOKUP($FA1002,MOM,LOOKUPS!J$12,0)*$FB$6+VLOOKUP($FA1002,STREV,LOOKUPS!J$10,0)*$FC$6+VLOOKUP($FA1002,LTREV,LOOKUPS!J$9,0)*$FD$6+VLOOKUP($FA1002,CFP,LOOKUPS!J$6,0)*$FE$6+VLOOKUP($FA1002,EP,LOOKUPS!J$8,0)*$FF$6+VLOOKUP($FA1002,BM,LOOKUPS!J$5,0)*$FG$6+VLOOKUP($FA1002,DIV,LOOKUPS!J$7,0)*$FH$6++VLOOKUP($FA1002,SIZE,LOOKUPS!J$11,0)*$FI$6),"",VLOOKUP($FA1002,MOM,LOOKUPS!J$12,0)*$FB$6+VLOOKUP($FA1002,STREV,LOOKUPS!J$10,0)*$FC$6+VLOOKUP($FA1002,LTREV,LOOKUPS!J$9,0)*$FD$6+VLOOKUP($FA1002,CFP,LOOKUPS!J$6,0)*$FE$6+VLOOKUP($FA1002,EP,LOOKUPS!J$8,0)*$FF$6+VLOOKUP($FA1002,BM,LOOKUPS!J$5,0)*$FG$6+VLOOKUP($FA1002,DIV,LOOKUPS!J$7,0)*$FH$6++VLOOKUP($FA1002,SIZE,LOOKUPS!J$11,0)*$FI$6)</f>
        <v>5.7369000000000003</v>
      </c>
      <c r="FJ1002" s="1">
        <f>IF(ISERROR(VLOOKUP($FA1002,MOM,LOOKUPS!K$12,0)*$FB$6+VLOOKUP($FA1002,STREV,LOOKUPS!K$10,0)*$FC$6+VLOOKUP($FA1002,LTREV,LOOKUPS!K$9,0)*$FD$6+VLOOKUP($FA1002,CFP,LOOKUPS!K$6,0)*$FE$6+VLOOKUP($FA1002,EP,LOOKUPS!K$8,0)*$FF$6+VLOOKUP($FA1002,BM,LOOKUPS!K$5,0)*$FG$6+VLOOKUP($FA1002,DIV,LOOKUPS!K$7,0)*$FH$6++VLOOKUP($FA1002,SIZE,LOOKUPS!K$11,0)*$FI$6),"",VLOOKUP($FA1002,MOM,LOOKUPS!K$12,0)*$FB$6+VLOOKUP($FA1002,STREV,LOOKUPS!K$10,0)*$FC$6+VLOOKUP($FA1002,LTREV,LOOKUPS!K$9,0)*$FD$6+VLOOKUP($FA1002,CFP,LOOKUPS!K$6,0)*$FE$6+VLOOKUP($FA1002,EP,LOOKUPS!K$8,0)*$FF$6+VLOOKUP($FA1002,BM,LOOKUPS!K$5,0)*$FG$6+VLOOKUP($FA1002,DIV,LOOKUPS!K$7,0)*$FH$6++VLOOKUP($FA1002,SIZE,LOOKUPS!K$11,0)*$FI$6)</f>
        <v>5.7641</v>
      </c>
      <c r="FK1002" s="1">
        <f>IF(ISERROR(VLOOKUP($FA1002,MOM,LOOKUPS!L$12,0)*$FB$6+VLOOKUP($FA1002,STREV,LOOKUPS!L$10,0)*$FC$6+VLOOKUP($FA1002,LTREV,LOOKUPS!L$9,0)*$FD$6+VLOOKUP($FA1002,CFP,LOOKUPS!L$6,0)*$FE$6+VLOOKUP($FA1002,EP,LOOKUPS!L$8,0)*$FF$6+VLOOKUP($FA1002,BM,LOOKUPS!L$5,0)*$FG$6+VLOOKUP($FA1002,DIV,LOOKUPS!L$7,0)*$FH$6++VLOOKUP($FA1002,SIZE,LOOKUPS!L$11,0)*$FI$6),"",VLOOKUP($FA1002,MOM,LOOKUPS!L$12,0)*$FB$6+VLOOKUP($FA1002,STREV,LOOKUPS!L$10,0)*$FC$6+VLOOKUP($FA1002,LTREV,LOOKUPS!L$9,0)*$FD$6+VLOOKUP($FA1002,CFP,LOOKUPS!L$6,0)*$FE$6+VLOOKUP($FA1002,EP,LOOKUPS!L$8,0)*$FF$6+VLOOKUP($FA1002,BM,LOOKUPS!L$5,0)*$FG$6+VLOOKUP($FA1002,DIV,LOOKUPS!L$7,0)*$FH$6++VLOOKUP($FA1002,SIZE,LOOKUPS!L$11,0)*$FI$6)</f>
        <v>7.7884000000000011</v>
      </c>
    </row>
    <row r="1003" spans="1:167" x14ac:dyDescent="0.3">
      <c r="A1003" s="1">
        <v>200910</v>
      </c>
      <c r="B1003" s="1">
        <v>-10.81</v>
      </c>
      <c r="C1003" s="1">
        <v>-7.19</v>
      </c>
      <c r="D1003" s="1">
        <v>-4.76</v>
      </c>
      <c r="E1003" s="1">
        <v>-4.66</v>
      </c>
      <c r="F1003" s="1">
        <v>-5.25</v>
      </c>
      <c r="G1003" s="1">
        <v>-4.2</v>
      </c>
      <c r="H1003" s="1">
        <v>-4.26</v>
      </c>
      <c r="I1003" s="1">
        <v>-4.3899999999999997</v>
      </c>
      <c r="J1003" s="1">
        <v>-4.51</v>
      </c>
      <c r="K1003" s="1">
        <v>-8.48</v>
      </c>
      <c r="M1003" s="1">
        <v>200811</v>
      </c>
      <c r="N1003" s="1">
        <v>-18.079999999999998</v>
      </c>
      <c r="O1003" s="1">
        <v>-15.66</v>
      </c>
      <c r="P1003" s="1">
        <v>-19.43</v>
      </c>
      <c r="Q1003" s="1">
        <v>-17.47</v>
      </c>
      <c r="R1003" s="1">
        <v>-14.34</v>
      </c>
      <c r="S1003" s="1">
        <v>-12.66</v>
      </c>
      <c r="T1003" s="1">
        <v>-11.75</v>
      </c>
      <c r="U1003" s="1">
        <v>-10.94</v>
      </c>
      <c r="V1003" s="1">
        <v>-10.07</v>
      </c>
      <c r="W1003" s="1">
        <v>-12.26</v>
      </c>
      <c r="Y1003" s="1">
        <v>201310</v>
      </c>
      <c r="Z1003" s="1">
        <v>2.2999999999999998</v>
      </c>
      <c r="AA1003" s="1">
        <v>3.67</v>
      </c>
      <c r="AB1003" s="1">
        <v>2.2400000000000002</v>
      </c>
      <c r="AC1003" s="1">
        <v>3.15</v>
      </c>
      <c r="AD1003" s="1">
        <v>3.67</v>
      </c>
      <c r="AE1003" s="1">
        <v>3.41</v>
      </c>
      <c r="AF1003" s="1">
        <v>2.83</v>
      </c>
      <c r="AG1003" s="1">
        <v>3.74</v>
      </c>
      <c r="AH1003" s="1">
        <v>3.5</v>
      </c>
      <c r="AI1003" s="1">
        <v>1.55</v>
      </c>
      <c r="CA1003" s="1">
        <v>200904</v>
      </c>
      <c r="CB1003" s="1">
        <v>25.36</v>
      </c>
      <c r="CC1003" s="1">
        <v>20.32</v>
      </c>
      <c r="CD1003" s="1">
        <v>20.83</v>
      </c>
      <c r="CE1003" s="1">
        <v>23.51</v>
      </c>
      <c r="CF1003" s="1">
        <v>20.76</v>
      </c>
      <c r="CG1003" s="1">
        <v>21.55</v>
      </c>
      <c r="CH1003" s="1">
        <v>20.64</v>
      </c>
      <c r="CI1003" s="1">
        <v>19.87</v>
      </c>
      <c r="CJ1003" s="1">
        <v>24.5</v>
      </c>
      <c r="CK1003" s="1">
        <v>20.92</v>
      </c>
      <c r="CL1003" s="1">
        <v>20.54</v>
      </c>
      <c r="CM1003" s="1">
        <v>19.16</v>
      </c>
      <c r="CN1003" s="1">
        <v>23.89</v>
      </c>
      <c r="CO1003" s="1">
        <v>21.32</v>
      </c>
      <c r="CP1003" s="1">
        <v>20.010000000000002</v>
      </c>
      <c r="CQ1003" s="1">
        <v>18.38</v>
      </c>
      <c r="CR1003" s="1">
        <v>21.18</v>
      </c>
      <c r="CS1003" s="1">
        <v>20.78</v>
      </c>
      <c r="CT1003" s="1">
        <v>29.59</v>
      </c>
      <c r="CV1003" s="1">
        <v>201004</v>
      </c>
      <c r="CW1003" s="1">
        <v>8.18</v>
      </c>
      <c r="CX1003" s="1">
        <v>4.53</v>
      </c>
      <c r="CY1003" s="1">
        <v>7.79</v>
      </c>
      <c r="CZ1003" s="1">
        <v>8.27</v>
      </c>
      <c r="DA1003" s="1">
        <v>4.0599999999999996</v>
      </c>
      <c r="DB1003" s="1">
        <v>6.95</v>
      </c>
      <c r="DC1003" s="1">
        <v>6.65</v>
      </c>
      <c r="DD1003" s="1">
        <v>8.41</v>
      </c>
      <c r="DE1003" s="1">
        <v>8.68</v>
      </c>
      <c r="DF1003" s="1">
        <v>3.7</v>
      </c>
      <c r="DG1003" s="1">
        <v>4.3600000000000003</v>
      </c>
      <c r="DH1003" s="1">
        <v>5.43</v>
      </c>
      <c r="DI1003" s="1">
        <v>8.39</v>
      </c>
      <c r="DJ1003" s="1">
        <v>5.92</v>
      </c>
      <c r="DK1003" s="1">
        <v>7.48</v>
      </c>
      <c r="DL1003" s="1">
        <v>9.33</v>
      </c>
      <c r="DM1003" s="1">
        <v>7.44</v>
      </c>
      <c r="DN1003" s="1">
        <v>7.98</v>
      </c>
      <c r="DO1003" s="1">
        <v>9.42</v>
      </c>
      <c r="DQ1003" s="1">
        <v>200904</v>
      </c>
      <c r="DR1003" s="1">
        <v>-99.99</v>
      </c>
      <c r="DS1003" s="1">
        <v>21.69</v>
      </c>
      <c r="DT1003" s="1">
        <v>22.95</v>
      </c>
      <c r="DU1003" s="1">
        <v>17.98</v>
      </c>
      <c r="DV1003" s="1">
        <v>20.99</v>
      </c>
      <c r="DW1003" s="1">
        <v>24.64</v>
      </c>
      <c r="DX1003" s="1">
        <v>23.8</v>
      </c>
      <c r="DY1003" s="1">
        <v>20.27</v>
      </c>
      <c r="DZ1003" s="1">
        <v>17.62</v>
      </c>
      <c r="EA1003" s="1">
        <v>19.75</v>
      </c>
      <c r="EB1003" s="1">
        <v>25.01</v>
      </c>
      <c r="EC1003" s="1">
        <v>26.56</v>
      </c>
      <c r="ED1003" s="1">
        <v>22.33</v>
      </c>
      <c r="EE1003" s="1">
        <v>25.67</v>
      </c>
      <c r="EF1003" s="1">
        <v>21.74</v>
      </c>
      <c r="EG1003" s="1">
        <v>21.91</v>
      </c>
      <c r="EH1003" s="1">
        <v>18.649999999999999</v>
      </c>
      <c r="EI1003" s="1">
        <v>22.51</v>
      </c>
      <c r="EJ1003" s="1">
        <v>12.51</v>
      </c>
      <c r="EL1003">
        <v>200904</v>
      </c>
      <c r="EM1003">
        <v>10.18</v>
      </c>
      <c r="EN1003">
        <v>5.14</v>
      </c>
      <c r="EO1003">
        <v>5.21</v>
      </c>
      <c r="EP1003">
        <v>0.01</v>
      </c>
      <c r="ER1003" s="1">
        <v>200910</v>
      </c>
      <c r="ES1003" s="1">
        <v>2.66</v>
      </c>
      <c r="EU1003" s="1">
        <v>200811</v>
      </c>
      <c r="EV1003" s="1">
        <v>-10.25</v>
      </c>
      <c r="EX1003" s="1">
        <v>201310</v>
      </c>
      <c r="EY1003" s="1">
        <v>0.22</v>
      </c>
      <c r="FA1003" s="1">
        <v>200910</v>
      </c>
      <c r="FB1003" s="1">
        <f>IF(ISERROR(VLOOKUP($FA1003,MOM,LOOKUPS!C$12,0)*$FB$6+VLOOKUP($FA1003,STREV,LOOKUPS!C$10,0)*$FC$6+VLOOKUP($FA1003,LTREV,LOOKUPS!C$9,0)*$FD$6+VLOOKUP($FA1003,CFP,LOOKUPS!C$6,0)*$FE$6+VLOOKUP($FA1003,EP,LOOKUPS!C$8,0)*$FF$6+VLOOKUP($FA1003,BM,LOOKUPS!C$5,0)*$FG$6+VLOOKUP($FA1003,DIV,LOOKUPS!C$7,0)*$FH$6++VLOOKUP($FA1003,SIZE,LOOKUPS!C$11,0)*$FI$6),"",VLOOKUP($FA1003,MOM,LOOKUPS!C$12,0)*$FB$6+VLOOKUP($FA1003,STREV,LOOKUPS!C$10,0)*$FC$6+VLOOKUP($FA1003,LTREV,LOOKUPS!C$9,0)*$FD$6+VLOOKUP($FA1003,CFP,LOOKUPS!C$6,0)*$FE$6+VLOOKUP($FA1003,EP,LOOKUPS!C$8,0)*$FF$6+VLOOKUP($FA1003,BM,LOOKUPS!C$5,0)*$FG$6+VLOOKUP($FA1003,DIV,LOOKUPS!C$7,0)*$FH$6++VLOOKUP($FA1003,SIZE,LOOKUPS!C$11,0)*$FI$6)</f>
        <v>-9.0662000000000003</v>
      </c>
      <c r="FC1003" s="1">
        <f>IF(ISERROR(VLOOKUP($FA1003,MOM,LOOKUPS!D$12,0)*$FB$6+VLOOKUP($FA1003,STREV,LOOKUPS!D$10,0)*$FC$6+VLOOKUP($FA1003,LTREV,LOOKUPS!D$9,0)*$FD$6+VLOOKUP($FA1003,CFP,LOOKUPS!D$6,0)*$FE$6+VLOOKUP($FA1003,EP,LOOKUPS!D$8,0)*$FF$6+VLOOKUP($FA1003,BM,LOOKUPS!D$5,0)*$FG$6+VLOOKUP($FA1003,DIV,LOOKUPS!D$7,0)*$FH$6++VLOOKUP($FA1003,SIZE,LOOKUPS!D$11,0)*$FI$6),"",VLOOKUP($FA1003,MOM,LOOKUPS!D$12,0)*$FB$6+VLOOKUP($FA1003,STREV,LOOKUPS!D$10,0)*$FC$6+VLOOKUP($FA1003,LTREV,LOOKUPS!D$9,0)*$FD$6+VLOOKUP($FA1003,CFP,LOOKUPS!D$6,0)*$FE$6+VLOOKUP($FA1003,EP,LOOKUPS!D$8,0)*$FF$6+VLOOKUP($FA1003,BM,LOOKUPS!D$5,0)*$FG$6+VLOOKUP($FA1003,DIV,LOOKUPS!D$7,0)*$FH$6++VLOOKUP($FA1003,SIZE,LOOKUPS!D$11,0)*$FI$6)</f>
        <v>-6.5317000000000007</v>
      </c>
      <c r="FD1003" s="1">
        <f>IF(ISERROR(VLOOKUP($FA1003,MOM,LOOKUPS!E$12,0)*$FB$6+VLOOKUP($FA1003,STREV,LOOKUPS!E$10,0)*$FC$6+VLOOKUP($FA1003,LTREV,LOOKUPS!E$9,0)*$FD$6+VLOOKUP($FA1003,CFP,LOOKUPS!E$6,0)*$FE$6+VLOOKUP($FA1003,EP,LOOKUPS!E$8,0)*$FF$6+VLOOKUP($FA1003,BM,LOOKUPS!E$5,0)*$FG$6+VLOOKUP($FA1003,DIV,LOOKUPS!E$7,0)*$FH$6++VLOOKUP($FA1003,SIZE,LOOKUPS!E$11,0)*$FI$6),"",VLOOKUP($FA1003,MOM,LOOKUPS!E$12,0)*$FB$6+VLOOKUP($FA1003,STREV,LOOKUPS!E$10,0)*$FC$6+VLOOKUP($FA1003,LTREV,LOOKUPS!E$9,0)*$FD$6+VLOOKUP($FA1003,CFP,LOOKUPS!E$6,0)*$FE$6+VLOOKUP($FA1003,EP,LOOKUPS!E$8,0)*$FF$6+VLOOKUP($FA1003,BM,LOOKUPS!E$5,0)*$FG$6+VLOOKUP($FA1003,DIV,LOOKUPS!E$7,0)*$FH$6++VLOOKUP($FA1003,SIZE,LOOKUPS!E$11,0)*$FI$6)</f>
        <v>-5.5582000000000003</v>
      </c>
      <c r="FE1003" s="1">
        <f>IF(ISERROR(VLOOKUP($FA1003,MOM,LOOKUPS!F$12,0)*$FB$6+VLOOKUP($FA1003,STREV,LOOKUPS!F$10,0)*$FC$6+VLOOKUP($FA1003,LTREV,LOOKUPS!F$9,0)*$FD$6+VLOOKUP($FA1003,CFP,LOOKUPS!F$6,0)*$FE$6+VLOOKUP($FA1003,EP,LOOKUPS!F$8,0)*$FF$6+VLOOKUP($FA1003,BM,LOOKUPS!F$5,0)*$FG$6+VLOOKUP($FA1003,DIV,LOOKUPS!F$7,0)*$FH$6++VLOOKUP($FA1003,SIZE,LOOKUPS!F$11,0)*$FI$6),"",VLOOKUP($FA1003,MOM,LOOKUPS!F$12,0)*$FB$6+VLOOKUP($FA1003,STREV,LOOKUPS!F$10,0)*$FC$6+VLOOKUP($FA1003,LTREV,LOOKUPS!F$9,0)*$FD$6+VLOOKUP($FA1003,CFP,LOOKUPS!F$6,0)*$FE$6+VLOOKUP($FA1003,EP,LOOKUPS!F$8,0)*$FF$6+VLOOKUP($FA1003,BM,LOOKUPS!F$5,0)*$FG$6+VLOOKUP($FA1003,DIV,LOOKUPS!F$7,0)*$FH$6++VLOOKUP($FA1003,SIZE,LOOKUPS!F$11,0)*$FI$6)</f>
        <v>-5.2684000000000006</v>
      </c>
      <c r="FF1003" s="1">
        <f>IF(ISERROR(VLOOKUP($FA1003,MOM,LOOKUPS!G$12,0)*$FB$6+VLOOKUP($FA1003,STREV,LOOKUPS!G$10,0)*$FC$6+VLOOKUP($FA1003,LTREV,LOOKUPS!G$9,0)*$FD$6+VLOOKUP($FA1003,CFP,LOOKUPS!G$6,0)*$FE$6+VLOOKUP($FA1003,EP,LOOKUPS!G$8,0)*$FF$6+VLOOKUP($FA1003,BM,LOOKUPS!G$5,0)*$FG$6+VLOOKUP($FA1003,DIV,LOOKUPS!G$7,0)*$FH$6++VLOOKUP($FA1003,SIZE,LOOKUPS!G$11,0)*$FI$6),"",VLOOKUP($FA1003,MOM,LOOKUPS!G$12,0)*$FB$6+VLOOKUP($FA1003,STREV,LOOKUPS!G$10,0)*$FC$6+VLOOKUP($FA1003,LTREV,LOOKUPS!G$9,0)*$FD$6+VLOOKUP($FA1003,CFP,LOOKUPS!G$6,0)*$FE$6+VLOOKUP($FA1003,EP,LOOKUPS!G$8,0)*$FF$6+VLOOKUP($FA1003,BM,LOOKUPS!G$5,0)*$FG$6+VLOOKUP($FA1003,DIV,LOOKUPS!G$7,0)*$FH$6++VLOOKUP($FA1003,SIZE,LOOKUPS!G$11,0)*$FI$6)</f>
        <v>-5.2358000000000002</v>
      </c>
      <c r="FG1003" s="1">
        <f>IF(ISERROR(VLOOKUP($FA1003,MOM,LOOKUPS!H$12,0)*$FB$6+VLOOKUP($FA1003,STREV,LOOKUPS!H$10,0)*$FC$6+VLOOKUP($FA1003,LTREV,LOOKUPS!H$9,0)*$FD$6+VLOOKUP($FA1003,CFP,LOOKUPS!H$6,0)*$FE$6+VLOOKUP($FA1003,EP,LOOKUPS!H$8,0)*$FF$6+VLOOKUP($FA1003,BM,LOOKUPS!H$5,0)*$FG$6+VLOOKUP($FA1003,DIV,LOOKUPS!H$7,0)*$FH$6++VLOOKUP($FA1003,SIZE,LOOKUPS!H$11,0)*$FI$6),"",VLOOKUP($FA1003,MOM,LOOKUPS!H$12,0)*$FB$6+VLOOKUP($FA1003,STREV,LOOKUPS!H$10,0)*$FC$6+VLOOKUP($FA1003,LTREV,LOOKUPS!H$9,0)*$FD$6+VLOOKUP($FA1003,CFP,LOOKUPS!H$6,0)*$FE$6+VLOOKUP($FA1003,EP,LOOKUPS!H$8,0)*$FF$6+VLOOKUP($FA1003,BM,LOOKUPS!H$5,0)*$FG$6+VLOOKUP($FA1003,DIV,LOOKUPS!H$7,0)*$FH$6++VLOOKUP($FA1003,SIZE,LOOKUPS!H$11,0)*$FI$6)</f>
        <v>-5.156600000000001</v>
      </c>
      <c r="FH1003" s="1">
        <f>IF(ISERROR(VLOOKUP($FA1003,MOM,LOOKUPS!I$12,0)*$FB$6+VLOOKUP($FA1003,STREV,LOOKUPS!I$10,0)*$FC$6+VLOOKUP($FA1003,LTREV,LOOKUPS!I$9,0)*$FD$6+VLOOKUP($FA1003,CFP,LOOKUPS!I$6,0)*$FE$6+VLOOKUP($FA1003,EP,LOOKUPS!I$8,0)*$FF$6+VLOOKUP($FA1003,BM,LOOKUPS!I$5,0)*$FG$6+VLOOKUP($FA1003,DIV,LOOKUPS!I$7,0)*$FH$6++VLOOKUP($FA1003,SIZE,LOOKUPS!I$11,0)*$FI$6),"",VLOOKUP($FA1003,MOM,LOOKUPS!I$12,0)*$FB$6+VLOOKUP($FA1003,STREV,LOOKUPS!I$10,0)*$FC$6+VLOOKUP($FA1003,LTREV,LOOKUPS!I$9,0)*$FD$6+VLOOKUP($FA1003,CFP,LOOKUPS!I$6,0)*$FE$6+VLOOKUP($FA1003,EP,LOOKUPS!I$8,0)*$FF$6+VLOOKUP($FA1003,BM,LOOKUPS!I$5,0)*$FG$6+VLOOKUP($FA1003,DIV,LOOKUPS!I$7,0)*$FH$6++VLOOKUP($FA1003,SIZE,LOOKUPS!I$11,0)*$FI$6)</f>
        <v>-5.3460999999999999</v>
      </c>
      <c r="FI1003" s="1">
        <f>IF(ISERROR(VLOOKUP($FA1003,MOM,LOOKUPS!J$12,0)*$FB$6+VLOOKUP($FA1003,STREV,LOOKUPS!J$10,0)*$FC$6+VLOOKUP($FA1003,LTREV,LOOKUPS!J$9,0)*$FD$6+VLOOKUP($FA1003,CFP,LOOKUPS!J$6,0)*$FE$6+VLOOKUP($FA1003,EP,LOOKUPS!J$8,0)*$FF$6+VLOOKUP($FA1003,BM,LOOKUPS!J$5,0)*$FG$6+VLOOKUP($FA1003,DIV,LOOKUPS!J$7,0)*$FH$6++VLOOKUP($FA1003,SIZE,LOOKUPS!J$11,0)*$FI$6),"",VLOOKUP($FA1003,MOM,LOOKUPS!J$12,0)*$FB$6+VLOOKUP($FA1003,STREV,LOOKUPS!J$10,0)*$FC$6+VLOOKUP($FA1003,LTREV,LOOKUPS!J$9,0)*$FD$6+VLOOKUP($FA1003,CFP,LOOKUPS!J$6,0)*$FE$6+VLOOKUP($FA1003,EP,LOOKUPS!J$8,0)*$FF$6+VLOOKUP($FA1003,BM,LOOKUPS!J$5,0)*$FG$6+VLOOKUP($FA1003,DIV,LOOKUPS!J$7,0)*$FH$6++VLOOKUP($FA1003,SIZE,LOOKUPS!J$11,0)*$FI$6)</f>
        <v>-5.0865</v>
      </c>
      <c r="FJ1003" s="1">
        <f>IF(ISERROR(VLOOKUP($FA1003,MOM,LOOKUPS!K$12,0)*$FB$6+VLOOKUP($FA1003,STREV,LOOKUPS!K$10,0)*$FC$6+VLOOKUP($FA1003,LTREV,LOOKUPS!K$9,0)*$FD$6+VLOOKUP($FA1003,CFP,LOOKUPS!K$6,0)*$FE$6+VLOOKUP($FA1003,EP,LOOKUPS!K$8,0)*$FF$6+VLOOKUP($FA1003,BM,LOOKUPS!K$5,0)*$FG$6+VLOOKUP($FA1003,DIV,LOOKUPS!K$7,0)*$FH$6++VLOOKUP($FA1003,SIZE,LOOKUPS!K$11,0)*$FI$6),"",VLOOKUP($FA1003,MOM,LOOKUPS!K$12,0)*$FB$6+VLOOKUP($FA1003,STREV,LOOKUPS!K$10,0)*$FC$6+VLOOKUP($FA1003,LTREV,LOOKUPS!K$9,0)*$FD$6+VLOOKUP($FA1003,CFP,LOOKUPS!K$6,0)*$FE$6+VLOOKUP($FA1003,EP,LOOKUPS!K$8,0)*$FF$6+VLOOKUP($FA1003,BM,LOOKUPS!K$5,0)*$FG$6+VLOOKUP($FA1003,DIV,LOOKUPS!K$7,0)*$FH$6++VLOOKUP($FA1003,SIZE,LOOKUPS!K$11,0)*$FI$6)</f>
        <v>-5.7401</v>
      </c>
      <c r="FK1003" s="1">
        <f>IF(ISERROR(VLOOKUP($FA1003,MOM,LOOKUPS!L$12,0)*$FB$6+VLOOKUP($FA1003,STREV,LOOKUPS!L$10,0)*$FC$6+VLOOKUP($FA1003,LTREV,LOOKUPS!L$9,0)*$FD$6+VLOOKUP($FA1003,CFP,LOOKUPS!L$6,0)*$FE$6+VLOOKUP($FA1003,EP,LOOKUPS!L$8,0)*$FF$6+VLOOKUP($FA1003,BM,LOOKUPS!L$5,0)*$FG$6+VLOOKUP($FA1003,DIV,LOOKUPS!L$7,0)*$FH$6++VLOOKUP($FA1003,SIZE,LOOKUPS!L$11,0)*$FI$6),"",VLOOKUP($FA1003,MOM,LOOKUPS!L$12,0)*$FB$6+VLOOKUP($FA1003,STREV,LOOKUPS!L$10,0)*$FC$6+VLOOKUP($FA1003,LTREV,LOOKUPS!L$9,0)*$FD$6+VLOOKUP($FA1003,CFP,LOOKUPS!L$6,0)*$FE$6+VLOOKUP($FA1003,EP,LOOKUPS!L$8,0)*$FF$6+VLOOKUP($FA1003,BM,LOOKUPS!L$5,0)*$FG$6+VLOOKUP($FA1003,DIV,LOOKUPS!L$7,0)*$FH$6++VLOOKUP($FA1003,SIZE,LOOKUPS!L$11,0)*$FI$6)</f>
        <v>-7.7718000000000007</v>
      </c>
    </row>
    <row r="1004" spans="1:167" x14ac:dyDescent="0.3">
      <c r="A1004" s="1">
        <v>200911</v>
      </c>
      <c r="B1004" s="1">
        <v>-2.2200000000000002</v>
      </c>
      <c r="C1004" s="1">
        <v>1.77</v>
      </c>
      <c r="D1004" s="1">
        <v>1.98</v>
      </c>
      <c r="E1004" s="1">
        <v>2.06</v>
      </c>
      <c r="F1004" s="1">
        <v>1.49</v>
      </c>
      <c r="G1004" s="1">
        <v>3.32</v>
      </c>
      <c r="H1004" s="1">
        <v>2.23</v>
      </c>
      <c r="I1004" s="1">
        <v>4.2</v>
      </c>
      <c r="J1004" s="1">
        <v>2.78</v>
      </c>
      <c r="K1004" s="1">
        <v>4.53</v>
      </c>
      <c r="M1004" s="1">
        <v>200812</v>
      </c>
      <c r="N1004" s="1">
        <v>14.74</v>
      </c>
      <c r="O1004" s="1">
        <v>5.25</v>
      </c>
      <c r="P1004" s="1">
        <v>3.22</v>
      </c>
      <c r="Q1004" s="1">
        <v>3.11</v>
      </c>
      <c r="R1004" s="1">
        <v>3.76</v>
      </c>
      <c r="S1004" s="1">
        <v>0.9</v>
      </c>
      <c r="T1004" s="1">
        <v>1.08</v>
      </c>
      <c r="U1004" s="1">
        <v>-0.96</v>
      </c>
      <c r="V1004" s="1">
        <v>-2.16</v>
      </c>
      <c r="W1004" s="1">
        <v>-1.76</v>
      </c>
      <c r="Y1004" s="1">
        <v>201311</v>
      </c>
      <c r="Z1004" s="1">
        <v>4.96</v>
      </c>
      <c r="AA1004" s="1">
        <v>4.0999999999999996</v>
      </c>
      <c r="AB1004" s="1">
        <v>4.53</v>
      </c>
      <c r="AC1004" s="1">
        <v>4.42</v>
      </c>
      <c r="AD1004" s="1">
        <v>4.26</v>
      </c>
      <c r="AE1004" s="1">
        <v>4.21</v>
      </c>
      <c r="AF1004" s="1">
        <v>4.41</v>
      </c>
      <c r="AG1004" s="1">
        <v>4.04</v>
      </c>
      <c r="AH1004" s="1">
        <v>4.75</v>
      </c>
      <c r="AI1004" s="1">
        <v>5.34</v>
      </c>
      <c r="CA1004" s="1">
        <v>200905</v>
      </c>
      <c r="CB1004" s="1">
        <v>18.850000000000001</v>
      </c>
      <c r="CC1004" s="1">
        <v>8.0299999999999994</v>
      </c>
      <c r="CD1004" s="1">
        <v>10.029999999999999</v>
      </c>
      <c r="CE1004" s="1">
        <v>9.89</v>
      </c>
      <c r="CF1004" s="1">
        <v>7.94</v>
      </c>
      <c r="CG1004" s="1">
        <v>8.99</v>
      </c>
      <c r="CH1004" s="1">
        <v>9.64</v>
      </c>
      <c r="CI1004" s="1">
        <v>10.14</v>
      </c>
      <c r="CJ1004" s="1">
        <v>10.14</v>
      </c>
      <c r="CK1004" s="1">
        <v>7.45</v>
      </c>
      <c r="CL1004" s="1">
        <v>8.59</v>
      </c>
      <c r="CM1004" s="1">
        <v>8.26</v>
      </c>
      <c r="CN1004" s="1">
        <v>9.7200000000000006</v>
      </c>
      <c r="CO1004" s="1">
        <v>12.35</v>
      </c>
      <c r="CP1004" s="1">
        <v>7.13</v>
      </c>
      <c r="CQ1004" s="1">
        <v>11.12</v>
      </c>
      <c r="CR1004" s="1">
        <v>9.2899999999999991</v>
      </c>
      <c r="CS1004" s="1">
        <v>7.45</v>
      </c>
      <c r="CT1004" s="1">
        <v>13.86</v>
      </c>
      <c r="CV1004" s="1">
        <v>201005</v>
      </c>
      <c r="CW1004" s="1">
        <v>-8.64</v>
      </c>
      <c r="CX1004" s="1">
        <v>-7.34</v>
      </c>
      <c r="CY1004" s="1">
        <v>-7.22</v>
      </c>
      <c r="CZ1004" s="1">
        <v>-7.66</v>
      </c>
      <c r="DA1004" s="1">
        <v>-7.05</v>
      </c>
      <c r="DB1004" s="1">
        <v>-8.2200000000000006</v>
      </c>
      <c r="DC1004" s="1">
        <v>-7.01</v>
      </c>
      <c r="DD1004" s="1">
        <v>-6.93</v>
      </c>
      <c r="DE1004" s="1">
        <v>-7.81</v>
      </c>
      <c r="DF1004" s="1">
        <v>-7.99</v>
      </c>
      <c r="DG1004" s="1">
        <v>-6.28</v>
      </c>
      <c r="DH1004" s="1">
        <v>-7.88</v>
      </c>
      <c r="DI1004" s="1">
        <v>-8.5500000000000007</v>
      </c>
      <c r="DJ1004" s="1">
        <v>-6.46</v>
      </c>
      <c r="DK1004" s="1">
        <v>-7.63</v>
      </c>
      <c r="DL1004" s="1">
        <v>-6.51</v>
      </c>
      <c r="DM1004" s="1">
        <v>-7.36</v>
      </c>
      <c r="DN1004" s="1">
        <v>-7.97</v>
      </c>
      <c r="DO1004" s="1">
        <v>-7.63</v>
      </c>
      <c r="DQ1004" s="1">
        <v>200905</v>
      </c>
      <c r="DR1004" s="1">
        <v>-99.99</v>
      </c>
      <c r="DS1004" s="1">
        <v>11.12</v>
      </c>
      <c r="DT1004" s="1">
        <v>6.35</v>
      </c>
      <c r="DU1004" s="1">
        <v>7.72</v>
      </c>
      <c r="DV1004" s="1">
        <v>11.87</v>
      </c>
      <c r="DW1004" s="1">
        <v>6.59</v>
      </c>
      <c r="DX1004" s="1">
        <v>5.48</v>
      </c>
      <c r="DY1004" s="1">
        <v>6.95</v>
      </c>
      <c r="DZ1004" s="1">
        <v>8.06</v>
      </c>
      <c r="EA1004" s="1">
        <v>13.71</v>
      </c>
      <c r="EB1004" s="1">
        <v>5.93</v>
      </c>
      <c r="EC1004" s="1">
        <v>5.97</v>
      </c>
      <c r="ED1004" s="1">
        <v>7.33</v>
      </c>
      <c r="EE1004" s="1">
        <v>5.59</v>
      </c>
      <c r="EF1004" s="1">
        <v>5.36</v>
      </c>
      <c r="EG1004" s="1">
        <v>6.81</v>
      </c>
      <c r="EH1004" s="1">
        <v>7.1</v>
      </c>
      <c r="EI1004" s="1">
        <v>8.02</v>
      </c>
      <c r="EJ1004" s="1">
        <v>8.1</v>
      </c>
      <c r="EL1004">
        <v>200905</v>
      </c>
      <c r="EM1004">
        <v>5.21</v>
      </c>
      <c r="EN1004">
        <v>-2.63</v>
      </c>
      <c r="EO1004">
        <v>0.49</v>
      </c>
      <c r="EP1004">
        <v>0</v>
      </c>
      <c r="ER1004" s="1">
        <v>200911</v>
      </c>
      <c r="ES1004" s="1">
        <v>0.33</v>
      </c>
      <c r="EU1004" s="1">
        <v>200812</v>
      </c>
      <c r="EV1004" s="1">
        <v>5.2</v>
      </c>
      <c r="EX1004" s="1">
        <v>201311</v>
      </c>
      <c r="EY1004" s="1">
        <v>0.34</v>
      </c>
      <c r="FA1004" s="1">
        <v>200911</v>
      </c>
      <c r="FB1004" s="1">
        <f>IF(ISERROR(VLOOKUP($FA1004,MOM,LOOKUPS!C$12,0)*$FB$6+VLOOKUP($FA1004,STREV,LOOKUPS!C$10,0)*$FC$6+VLOOKUP($FA1004,LTREV,LOOKUPS!C$9,0)*$FD$6+VLOOKUP($FA1004,CFP,LOOKUPS!C$6,0)*$FE$6+VLOOKUP($FA1004,EP,LOOKUPS!C$8,0)*$FF$6+VLOOKUP($FA1004,BM,LOOKUPS!C$5,0)*$FG$6+VLOOKUP($FA1004,DIV,LOOKUPS!C$7,0)*$FH$6++VLOOKUP($FA1004,SIZE,LOOKUPS!C$11,0)*$FI$6),"",VLOOKUP($FA1004,MOM,LOOKUPS!C$12,0)*$FB$6+VLOOKUP($FA1004,STREV,LOOKUPS!C$10,0)*$FC$6+VLOOKUP($FA1004,LTREV,LOOKUPS!C$9,0)*$FD$6+VLOOKUP($FA1004,CFP,LOOKUPS!C$6,0)*$FE$6+VLOOKUP($FA1004,EP,LOOKUPS!C$8,0)*$FF$6+VLOOKUP($FA1004,BM,LOOKUPS!C$5,0)*$FG$6+VLOOKUP($FA1004,DIV,LOOKUPS!C$7,0)*$FH$6++VLOOKUP($FA1004,SIZE,LOOKUPS!C$11,0)*$FI$6)</f>
        <v>0.78939999999999999</v>
      </c>
      <c r="FC1004" s="1">
        <f>IF(ISERROR(VLOOKUP($FA1004,MOM,LOOKUPS!D$12,0)*$FB$6+VLOOKUP($FA1004,STREV,LOOKUPS!D$10,0)*$FC$6+VLOOKUP($FA1004,LTREV,LOOKUPS!D$9,0)*$FD$6+VLOOKUP($FA1004,CFP,LOOKUPS!D$6,0)*$FE$6+VLOOKUP($FA1004,EP,LOOKUPS!D$8,0)*$FF$6+VLOOKUP($FA1004,BM,LOOKUPS!D$5,0)*$FG$6+VLOOKUP($FA1004,DIV,LOOKUPS!D$7,0)*$FH$6++VLOOKUP($FA1004,SIZE,LOOKUPS!D$11,0)*$FI$6),"",VLOOKUP($FA1004,MOM,LOOKUPS!D$12,0)*$FB$6+VLOOKUP($FA1004,STREV,LOOKUPS!D$10,0)*$FC$6+VLOOKUP($FA1004,LTREV,LOOKUPS!D$9,0)*$FD$6+VLOOKUP($FA1004,CFP,LOOKUPS!D$6,0)*$FE$6+VLOOKUP($FA1004,EP,LOOKUPS!D$8,0)*$FF$6+VLOOKUP($FA1004,BM,LOOKUPS!D$5,0)*$FG$6+VLOOKUP($FA1004,DIV,LOOKUPS!D$7,0)*$FH$6++VLOOKUP($FA1004,SIZE,LOOKUPS!D$11,0)*$FI$6)</f>
        <v>1.9054000000000002</v>
      </c>
      <c r="FD1004" s="1">
        <f>IF(ISERROR(VLOOKUP($FA1004,MOM,LOOKUPS!E$12,0)*$FB$6+VLOOKUP($FA1004,STREV,LOOKUPS!E$10,0)*$FC$6+VLOOKUP($FA1004,LTREV,LOOKUPS!E$9,0)*$FD$6+VLOOKUP($FA1004,CFP,LOOKUPS!E$6,0)*$FE$6+VLOOKUP($FA1004,EP,LOOKUPS!E$8,0)*$FF$6+VLOOKUP($FA1004,BM,LOOKUPS!E$5,0)*$FG$6+VLOOKUP($FA1004,DIV,LOOKUPS!E$7,0)*$FH$6++VLOOKUP($FA1004,SIZE,LOOKUPS!E$11,0)*$FI$6),"",VLOOKUP($FA1004,MOM,LOOKUPS!E$12,0)*$FB$6+VLOOKUP($FA1004,STREV,LOOKUPS!E$10,0)*$FC$6+VLOOKUP($FA1004,LTREV,LOOKUPS!E$9,0)*$FD$6+VLOOKUP($FA1004,CFP,LOOKUPS!E$6,0)*$FE$6+VLOOKUP($FA1004,EP,LOOKUPS!E$8,0)*$FF$6+VLOOKUP($FA1004,BM,LOOKUPS!E$5,0)*$FG$6+VLOOKUP($FA1004,DIV,LOOKUPS!E$7,0)*$FH$6++VLOOKUP($FA1004,SIZE,LOOKUPS!E$11,0)*$FI$6)</f>
        <v>2.0394000000000001</v>
      </c>
      <c r="FE1004" s="1">
        <f>IF(ISERROR(VLOOKUP($FA1004,MOM,LOOKUPS!F$12,0)*$FB$6+VLOOKUP($FA1004,STREV,LOOKUPS!F$10,0)*$FC$6+VLOOKUP($FA1004,LTREV,LOOKUPS!F$9,0)*$FD$6+VLOOKUP($FA1004,CFP,LOOKUPS!F$6,0)*$FE$6+VLOOKUP($FA1004,EP,LOOKUPS!F$8,0)*$FF$6+VLOOKUP($FA1004,BM,LOOKUPS!F$5,0)*$FG$6+VLOOKUP($FA1004,DIV,LOOKUPS!F$7,0)*$FH$6++VLOOKUP($FA1004,SIZE,LOOKUPS!F$11,0)*$FI$6),"",VLOOKUP($FA1004,MOM,LOOKUPS!F$12,0)*$FB$6+VLOOKUP($FA1004,STREV,LOOKUPS!F$10,0)*$FC$6+VLOOKUP($FA1004,LTREV,LOOKUPS!F$9,0)*$FD$6+VLOOKUP($FA1004,CFP,LOOKUPS!F$6,0)*$FE$6+VLOOKUP($FA1004,EP,LOOKUPS!F$8,0)*$FF$6+VLOOKUP($FA1004,BM,LOOKUPS!F$5,0)*$FG$6+VLOOKUP($FA1004,DIV,LOOKUPS!F$7,0)*$FH$6++VLOOKUP($FA1004,SIZE,LOOKUPS!F$11,0)*$FI$6)</f>
        <v>1.9968000000000001</v>
      </c>
      <c r="FF1004" s="1">
        <f>IF(ISERROR(VLOOKUP($FA1004,MOM,LOOKUPS!G$12,0)*$FB$6+VLOOKUP($FA1004,STREV,LOOKUPS!G$10,0)*$FC$6+VLOOKUP($FA1004,LTREV,LOOKUPS!G$9,0)*$FD$6+VLOOKUP($FA1004,CFP,LOOKUPS!G$6,0)*$FE$6+VLOOKUP($FA1004,EP,LOOKUPS!G$8,0)*$FF$6+VLOOKUP($FA1004,BM,LOOKUPS!G$5,0)*$FG$6+VLOOKUP($FA1004,DIV,LOOKUPS!G$7,0)*$FH$6++VLOOKUP($FA1004,SIZE,LOOKUPS!G$11,0)*$FI$6),"",VLOOKUP($FA1004,MOM,LOOKUPS!G$12,0)*$FB$6+VLOOKUP($FA1004,STREV,LOOKUPS!G$10,0)*$FC$6+VLOOKUP($FA1004,LTREV,LOOKUPS!G$9,0)*$FD$6+VLOOKUP($FA1004,CFP,LOOKUPS!G$6,0)*$FE$6+VLOOKUP($FA1004,EP,LOOKUPS!G$8,0)*$FF$6+VLOOKUP($FA1004,BM,LOOKUPS!G$5,0)*$FG$6+VLOOKUP($FA1004,DIV,LOOKUPS!G$7,0)*$FH$6++VLOOKUP($FA1004,SIZE,LOOKUPS!G$11,0)*$FI$6)</f>
        <v>1.5759000000000001</v>
      </c>
      <c r="FG1004" s="1">
        <f>IF(ISERROR(VLOOKUP($FA1004,MOM,LOOKUPS!H$12,0)*$FB$6+VLOOKUP($FA1004,STREV,LOOKUPS!H$10,0)*$FC$6+VLOOKUP($FA1004,LTREV,LOOKUPS!H$9,0)*$FD$6+VLOOKUP($FA1004,CFP,LOOKUPS!H$6,0)*$FE$6+VLOOKUP($FA1004,EP,LOOKUPS!H$8,0)*$FF$6+VLOOKUP($FA1004,BM,LOOKUPS!H$5,0)*$FG$6+VLOOKUP($FA1004,DIV,LOOKUPS!H$7,0)*$FH$6++VLOOKUP($FA1004,SIZE,LOOKUPS!H$11,0)*$FI$6),"",VLOOKUP($FA1004,MOM,LOOKUPS!H$12,0)*$FB$6+VLOOKUP($FA1004,STREV,LOOKUPS!H$10,0)*$FC$6+VLOOKUP($FA1004,LTREV,LOOKUPS!H$9,0)*$FD$6+VLOOKUP($FA1004,CFP,LOOKUPS!H$6,0)*$FE$6+VLOOKUP($FA1004,EP,LOOKUPS!H$8,0)*$FF$6+VLOOKUP($FA1004,BM,LOOKUPS!H$5,0)*$FG$6+VLOOKUP($FA1004,DIV,LOOKUPS!H$7,0)*$FH$6++VLOOKUP($FA1004,SIZE,LOOKUPS!H$11,0)*$FI$6)</f>
        <v>3.7161999999999997</v>
      </c>
      <c r="FH1004" s="1">
        <f>IF(ISERROR(VLOOKUP($FA1004,MOM,LOOKUPS!I$12,0)*$FB$6+VLOOKUP($FA1004,STREV,LOOKUPS!I$10,0)*$FC$6+VLOOKUP($FA1004,LTREV,LOOKUPS!I$9,0)*$FD$6+VLOOKUP($FA1004,CFP,LOOKUPS!I$6,0)*$FE$6+VLOOKUP($FA1004,EP,LOOKUPS!I$8,0)*$FF$6+VLOOKUP($FA1004,BM,LOOKUPS!I$5,0)*$FG$6+VLOOKUP($FA1004,DIV,LOOKUPS!I$7,0)*$FH$6++VLOOKUP($FA1004,SIZE,LOOKUPS!I$11,0)*$FI$6),"",VLOOKUP($FA1004,MOM,LOOKUPS!I$12,0)*$FB$6+VLOOKUP($FA1004,STREV,LOOKUPS!I$10,0)*$FC$6+VLOOKUP($FA1004,LTREV,LOOKUPS!I$9,0)*$FD$6+VLOOKUP($FA1004,CFP,LOOKUPS!I$6,0)*$FE$6+VLOOKUP($FA1004,EP,LOOKUPS!I$8,0)*$FF$6+VLOOKUP($FA1004,BM,LOOKUPS!I$5,0)*$FG$6+VLOOKUP($FA1004,DIV,LOOKUPS!I$7,0)*$FH$6++VLOOKUP($FA1004,SIZE,LOOKUPS!I$11,0)*$FI$6)</f>
        <v>2.1911</v>
      </c>
      <c r="FI1004" s="1">
        <f>IF(ISERROR(VLOOKUP($FA1004,MOM,LOOKUPS!J$12,0)*$FB$6+VLOOKUP($FA1004,STREV,LOOKUPS!J$10,0)*$FC$6+VLOOKUP($FA1004,LTREV,LOOKUPS!J$9,0)*$FD$6+VLOOKUP($FA1004,CFP,LOOKUPS!J$6,0)*$FE$6+VLOOKUP($FA1004,EP,LOOKUPS!J$8,0)*$FF$6+VLOOKUP($FA1004,BM,LOOKUPS!J$5,0)*$FG$6+VLOOKUP($FA1004,DIV,LOOKUPS!J$7,0)*$FH$6++VLOOKUP($FA1004,SIZE,LOOKUPS!J$11,0)*$FI$6),"",VLOOKUP($FA1004,MOM,LOOKUPS!J$12,0)*$FB$6+VLOOKUP($FA1004,STREV,LOOKUPS!J$10,0)*$FC$6+VLOOKUP($FA1004,LTREV,LOOKUPS!J$9,0)*$FD$6+VLOOKUP($FA1004,CFP,LOOKUPS!J$6,0)*$FE$6+VLOOKUP($FA1004,EP,LOOKUPS!J$8,0)*$FF$6+VLOOKUP($FA1004,BM,LOOKUPS!J$5,0)*$FG$6+VLOOKUP($FA1004,DIV,LOOKUPS!J$7,0)*$FH$6++VLOOKUP($FA1004,SIZE,LOOKUPS!J$11,0)*$FI$6)</f>
        <v>2.7852000000000001</v>
      </c>
      <c r="FJ1004" s="1">
        <f>IF(ISERROR(VLOOKUP($FA1004,MOM,LOOKUPS!K$12,0)*$FB$6+VLOOKUP($FA1004,STREV,LOOKUPS!K$10,0)*$FC$6+VLOOKUP($FA1004,LTREV,LOOKUPS!K$9,0)*$FD$6+VLOOKUP($FA1004,CFP,LOOKUPS!K$6,0)*$FE$6+VLOOKUP($FA1004,EP,LOOKUPS!K$8,0)*$FF$6+VLOOKUP($FA1004,BM,LOOKUPS!K$5,0)*$FG$6+VLOOKUP($FA1004,DIV,LOOKUPS!K$7,0)*$FH$6++VLOOKUP($FA1004,SIZE,LOOKUPS!K$11,0)*$FI$6),"",VLOOKUP($FA1004,MOM,LOOKUPS!K$12,0)*$FB$6+VLOOKUP($FA1004,STREV,LOOKUPS!K$10,0)*$FC$6+VLOOKUP($FA1004,LTREV,LOOKUPS!K$9,0)*$FD$6+VLOOKUP($FA1004,CFP,LOOKUPS!K$6,0)*$FE$6+VLOOKUP($FA1004,EP,LOOKUPS!K$8,0)*$FF$6+VLOOKUP($FA1004,BM,LOOKUPS!K$5,0)*$FG$6+VLOOKUP($FA1004,DIV,LOOKUPS!K$7,0)*$FH$6++VLOOKUP($FA1004,SIZE,LOOKUPS!K$11,0)*$FI$6)</f>
        <v>1.8907</v>
      </c>
      <c r="FK1004" s="1">
        <f>IF(ISERROR(VLOOKUP($FA1004,MOM,LOOKUPS!L$12,0)*$FB$6+VLOOKUP($FA1004,STREV,LOOKUPS!L$10,0)*$FC$6+VLOOKUP($FA1004,LTREV,LOOKUPS!L$9,0)*$FD$6+VLOOKUP($FA1004,CFP,LOOKUPS!L$6,0)*$FE$6+VLOOKUP($FA1004,EP,LOOKUPS!L$8,0)*$FF$6+VLOOKUP($FA1004,BM,LOOKUPS!L$5,0)*$FG$6+VLOOKUP($FA1004,DIV,LOOKUPS!L$7,0)*$FH$6++VLOOKUP($FA1004,SIZE,LOOKUPS!L$11,0)*$FI$6),"",VLOOKUP($FA1004,MOM,LOOKUPS!L$12,0)*$FB$6+VLOOKUP($FA1004,STREV,LOOKUPS!L$10,0)*$FC$6+VLOOKUP($FA1004,LTREV,LOOKUPS!L$9,0)*$FD$6+VLOOKUP($FA1004,CFP,LOOKUPS!L$6,0)*$FE$6+VLOOKUP($FA1004,EP,LOOKUPS!L$8,0)*$FF$6+VLOOKUP($FA1004,BM,LOOKUPS!L$5,0)*$FG$6+VLOOKUP($FA1004,DIV,LOOKUPS!L$7,0)*$FH$6++VLOOKUP($FA1004,SIZE,LOOKUPS!L$11,0)*$FI$6)</f>
        <v>1.7602</v>
      </c>
    </row>
    <row r="1005" spans="1:167" x14ac:dyDescent="0.3">
      <c r="A1005" s="1">
        <v>200912</v>
      </c>
      <c r="B1005" s="1">
        <v>6</v>
      </c>
      <c r="C1005" s="1">
        <v>5.67</v>
      </c>
      <c r="D1005" s="1">
        <v>7.06</v>
      </c>
      <c r="E1005" s="1">
        <v>4.55</v>
      </c>
      <c r="F1005" s="1">
        <v>5.44</v>
      </c>
      <c r="G1005" s="1">
        <v>6.36</v>
      </c>
      <c r="H1005" s="1">
        <v>7.05</v>
      </c>
      <c r="I1005" s="1">
        <v>7.53</v>
      </c>
      <c r="J1005" s="1">
        <v>6.96</v>
      </c>
      <c r="K1005" s="1">
        <v>8.56</v>
      </c>
      <c r="M1005" s="1">
        <v>200901</v>
      </c>
      <c r="N1005" s="1">
        <v>6.39</v>
      </c>
      <c r="O1005" s="1">
        <v>-2.95</v>
      </c>
      <c r="P1005" s="1">
        <v>-3.83</v>
      </c>
      <c r="Q1005" s="1">
        <v>-5.59</v>
      </c>
      <c r="R1005" s="1">
        <v>-5.7</v>
      </c>
      <c r="S1005" s="1">
        <v>-7.42</v>
      </c>
      <c r="T1005" s="1">
        <v>-7.6</v>
      </c>
      <c r="U1005" s="1">
        <v>-6.41</v>
      </c>
      <c r="V1005" s="1">
        <v>-8.98</v>
      </c>
      <c r="W1005" s="1">
        <v>-7.5</v>
      </c>
      <c r="Y1005" s="1">
        <v>201312</v>
      </c>
      <c r="Z1005" s="1">
        <v>2.81</v>
      </c>
      <c r="AA1005" s="1">
        <v>2.0699999999999998</v>
      </c>
      <c r="AB1005" s="1">
        <v>1.7</v>
      </c>
      <c r="AC1005" s="1">
        <v>2.88</v>
      </c>
      <c r="AD1005" s="1">
        <v>2</v>
      </c>
      <c r="AE1005" s="1">
        <v>2.66</v>
      </c>
      <c r="AF1005" s="1">
        <v>3.02</v>
      </c>
      <c r="AG1005" s="1">
        <v>3.76</v>
      </c>
      <c r="AH1005" s="1">
        <v>3.06</v>
      </c>
      <c r="AI1005" s="1">
        <v>2.95</v>
      </c>
      <c r="CA1005" s="1">
        <v>200906</v>
      </c>
      <c r="CB1005" s="1">
        <v>8.1300000000000008</v>
      </c>
      <c r="CC1005" s="1">
        <v>5.24</v>
      </c>
      <c r="CD1005" s="1">
        <v>2.93</v>
      </c>
      <c r="CE1005" s="1">
        <v>2.27</v>
      </c>
      <c r="CF1005" s="1">
        <v>5.94</v>
      </c>
      <c r="CG1005" s="1">
        <v>3.43</v>
      </c>
      <c r="CH1005" s="1">
        <v>2.6</v>
      </c>
      <c r="CI1005" s="1">
        <v>1.3</v>
      </c>
      <c r="CJ1005" s="1">
        <v>3.36</v>
      </c>
      <c r="CK1005" s="1">
        <v>6.55</v>
      </c>
      <c r="CL1005" s="1">
        <v>5.13</v>
      </c>
      <c r="CM1005" s="1">
        <v>3.39</v>
      </c>
      <c r="CN1005" s="1">
        <v>3.47</v>
      </c>
      <c r="CO1005" s="1">
        <v>3.23</v>
      </c>
      <c r="CP1005" s="1">
        <v>2.02</v>
      </c>
      <c r="CQ1005" s="1">
        <v>3.09</v>
      </c>
      <c r="CR1005" s="1">
        <v>-0.27</v>
      </c>
      <c r="CS1005" s="1">
        <v>3.56</v>
      </c>
      <c r="CT1005" s="1">
        <v>3.09</v>
      </c>
      <c r="CV1005" s="1">
        <v>201006</v>
      </c>
      <c r="CW1005" s="1">
        <v>-7.99</v>
      </c>
      <c r="CX1005" s="1">
        <v>-7.21</v>
      </c>
      <c r="CY1005" s="1">
        <v>-7.16</v>
      </c>
      <c r="CZ1005" s="1">
        <v>-8.0399999999999991</v>
      </c>
      <c r="DA1005" s="1">
        <v>-7.29</v>
      </c>
      <c r="DB1005" s="1">
        <v>-7.28</v>
      </c>
      <c r="DC1005" s="1">
        <v>-6.9</v>
      </c>
      <c r="DD1005" s="1">
        <v>-7.16</v>
      </c>
      <c r="DE1005" s="1">
        <v>-8.57</v>
      </c>
      <c r="DF1005" s="1">
        <v>-8.1199999999999992</v>
      </c>
      <c r="DG1005" s="1">
        <v>-6.6</v>
      </c>
      <c r="DH1005" s="1">
        <v>-7.06</v>
      </c>
      <c r="DI1005" s="1">
        <v>-7.49</v>
      </c>
      <c r="DJ1005" s="1">
        <v>-7.15</v>
      </c>
      <c r="DK1005" s="1">
        <v>-6.61</v>
      </c>
      <c r="DL1005" s="1">
        <v>-7.34</v>
      </c>
      <c r="DM1005" s="1">
        <v>-6.97</v>
      </c>
      <c r="DN1005" s="1">
        <v>-7.81</v>
      </c>
      <c r="DO1005" s="1">
        <v>-9.4</v>
      </c>
      <c r="DQ1005" s="1">
        <v>200906</v>
      </c>
      <c r="DR1005" s="1">
        <v>-99.99</v>
      </c>
      <c r="DS1005" s="1">
        <v>5.09</v>
      </c>
      <c r="DT1005" s="1">
        <v>0.75</v>
      </c>
      <c r="DU1005" s="1">
        <v>-0.48</v>
      </c>
      <c r="DV1005" s="1">
        <v>5.42</v>
      </c>
      <c r="DW1005" s="1">
        <v>2</v>
      </c>
      <c r="DX1005" s="1">
        <v>0.87</v>
      </c>
      <c r="DY1005" s="1">
        <v>0.21</v>
      </c>
      <c r="DZ1005" s="1">
        <v>-0.9</v>
      </c>
      <c r="EA1005" s="1">
        <v>5.85</v>
      </c>
      <c r="EB1005" s="1">
        <v>4.03</v>
      </c>
      <c r="EC1005" s="1">
        <v>2.87</v>
      </c>
      <c r="ED1005" s="1">
        <v>0.94</v>
      </c>
      <c r="EE1005" s="1">
        <v>1.83</v>
      </c>
      <c r="EF1005" s="1">
        <v>-0.19</v>
      </c>
      <c r="EG1005" s="1">
        <v>0.14000000000000001</v>
      </c>
      <c r="EH1005" s="1">
        <v>0.28999999999999998</v>
      </c>
      <c r="EI1005" s="1">
        <v>-0.76</v>
      </c>
      <c r="EJ1005" s="1">
        <v>-1.03</v>
      </c>
      <c r="EL1005">
        <v>200906</v>
      </c>
      <c r="EM1005">
        <v>0.43</v>
      </c>
      <c r="EN1005">
        <v>2.63</v>
      </c>
      <c r="EO1005">
        <v>-2.62</v>
      </c>
      <c r="EP1005">
        <v>0.01</v>
      </c>
      <c r="ER1005" s="1">
        <v>200912</v>
      </c>
      <c r="ES1005" s="1">
        <v>2.91</v>
      </c>
      <c r="EU1005" s="1">
        <v>200901</v>
      </c>
      <c r="EV1005" s="1">
        <v>0.54</v>
      </c>
      <c r="EX1005" s="1">
        <v>201312</v>
      </c>
      <c r="EY1005" s="1">
        <v>-1.02</v>
      </c>
      <c r="FA1005" s="1">
        <v>200912</v>
      </c>
      <c r="FB1005" s="1">
        <f>IF(ISERROR(VLOOKUP($FA1005,MOM,LOOKUPS!C$12,0)*$FB$6+VLOOKUP($FA1005,STREV,LOOKUPS!C$10,0)*$FC$6+VLOOKUP($FA1005,LTREV,LOOKUPS!C$9,0)*$FD$6+VLOOKUP($FA1005,CFP,LOOKUPS!C$6,0)*$FE$6+VLOOKUP($FA1005,EP,LOOKUPS!C$8,0)*$FF$6+VLOOKUP($FA1005,BM,LOOKUPS!C$5,0)*$FG$6+VLOOKUP($FA1005,DIV,LOOKUPS!C$7,0)*$FH$6++VLOOKUP($FA1005,SIZE,LOOKUPS!C$11,0)*$FI$6),"",VLOOKUP($FA1005,MOM,LOOKUPS!C$12,0)*$FB$6+VLOOKUP($FA1005,STREV,LOOKUPS!C$10,0)*$FC$6+VLOOKUP($FA1005,LTREV,LOOKUPS!C$9,0)*$FD$6+VLOOKUP($FA1005,CFP,LOOKUPS!C$6,0)*$FE$6+VLOOKUP($FA1005,EP,LOOKUPS!C$8,0)*$FF$6+VLOOKUP($FA1005,BM,LOOKUPS!C$5,0)*$FG$6+VLOOKUP($FA1005,DIV,LOOKUPS!C$7,0)*$FH$6++VLOOKUP($FA1005,SIZE,LOOKUPS!C$11,0)*$FI$6)</f>
        <v>6.2090000000000005</v>
      </c>
      <c r="FC1005" s="1">
        <f>IF(ISERROR(VLOOKUP($FA1005,MOM,LOOKUPS!D$12,0)*$FB$6+VLOOKUP($FA1005,STREV,LOOKUPS!D$10,0)*$FC$6+VLOOKUP($FA1005,LTREV,LOOKUPS!D$9,0)*$FD$6+VLOOKUP($FA1005,CFP,LOOKUPS!D$6,0)*$FE$6+VLOOKUP($FA1005,EP,LOOKUPS!D$8,0)*$FF$6+VLOOKUP($FA1005,BM,LOOKUPS!D$5,0)*$FG$6+VLOOKUP($FA1005,DIV,LOOKUPS!D$7,0)*$FH$6++VLOOKUP($FA1005,SIZE,LOOKUPS!D$11,0)*$FI$6),"",VLOOKUP($FA1005,MOM,LOOKUPS!D$12,0)*$FB$6+VLOOKUP($FA1005,STREV,LOOKUPS!D$10,0)*$FC$6+VLOOKUP($FA1005,LTREV,LOOKUPS!D$9,0)*$FD$6+VLOOKUP($FA1005,CFP,LOOKUPS!D$6,0)*$FE$6+VLOOKUP($FA1005,EP,LOOKUPS!D$8,0)*$FF$6+VLOOKUP($FA1005,BM,LOOKUPS!D$5,0)*$FG$6+VLOOKUP($FA1005,DIV,LOOKUPS!D$7,0)*$FH$6++VLOOKUP($FA1005,SIZE,LOOKUPS!D$11,0)*$FI$6)</f>
        <v>6.5548000000000002</v>
      </c>
      <c r="FD1005" s="1">
        <f>IF(ISERROR(VLOOKUP($FA1005,MOM,LOOKUPS!E$12,0)*$FB$6+VLOOKUP($FA1005,STREV,LOOKUPS!E$10,0)*$FC$6+VLOOKUP($FA1005,LTREV,LOOKUPS!E$9,0)*$FD$6+VLOOKUP($FA1005,CFP,LOOKUPS!E$6,0)*$FE$6+VLOOKUP($FA1005,EP,LOOKUPS!E$8,0)*$FF$6+VLOOKUP($FA1005,BM,LOOKUPS!E$5,0)*$FG$6+VLOOKUP($FA1005,DIV,LOOKUPS!E$7,0)*$FH$6++VLOOKUP($FA1005,SIZE,LOOKUPS!E$11,0)*$FI$6),"",VLOOKUP($FA1005,MOM,LOOKUPS!E$12,0)*$FB$6+VLOOKUP($FA1005,STREV,LOOKUPS!E$10,0)*$FC$6+VLOOKUP($FA1005,LTREV,LOOKUPS!E$9,0)*$FD$6+VLOOKUP($FA1005,CFP,LOOKUPS!E$6,0)*$FE$6+VLOOKUP($FA1005,EP,LOOKUPS!E$8,0)*$FF$6+VLOOKUP($FA1005,BM,LOOKUPS!E$5,0)*$FG$6+VLOOKUP($FA1005,DIV,LOOKUPS!E$7,0)*$FH$6++VLOOKUP($FA1005,SIZE,LOOKUPS!E$11,0)*$FI$6)</f>
        <v>6.8361000000000001</v>
      </c>
      <c r="FE1005" s="1">
        <f>IF(ISERROR(VLOOKUP($FA1005,MOM,LOOKUPS!F$12,0)*$FB$6+VLOOKUP($FA1005,STREV,LOOKUPS!F$10,0)*$FC$6+VLOOKUP($FA1005,LTREV,LOOKUPS!F$9,0)*$FD$6+VLOOKUP($FA1005,CFP,LOOKUPS!F$6,0)*$FE$6+VLOOKUP($FA1005,EP,LOOKUPS!F$8,0)*$FF$6+VLOOKUP($FA1005,BM,LOOKUPS!F$5,0)*$FG$6+VLOOKUP($FA1005,DIV,LOOKUPS!F$7,0)*$FH$6++VLOOKUP($FA1005,SIZE,LOOKUPS!F$11,0)*$FI$6),"",VLOOKUP($FA1005,MOM,LOOKUPS!F$12,0)*$FB$6+VLOOKUP($FA1005,STREV,LOOKUPS!F$10,0)*$FC$6+VLOOKUP($FA1005,LTREV,LOOKUPS!F$9,0)*$FD$6+VLOOKUP($FA1005,CFP,LOOKUPS!F$6,0)*$FE$6+VLOOKUP($FA1005,EP,LOOKUPS!F$8,0)*$FF$6+VLOOKUP($FA1005,BM,LOOKUPS!F$5,0)*$FG$6+VLOOKUP($FA1005,DIV,LOOKUPS!F$7,0)*$FH$6++VLOOKUP($FA1005,SIZE,LOOKUPS!F$11,0)*$FI$6)</f>
        <v>5.5815999999999999</v>
      </c>
      <c r="FF1005" s="1">
        <f>IF(ISERROR(VLOOKUP($FA1005,MOM,LOOKUPS!G$12,0)*$FB$6+VLOOKUP($FA1005,STREV,LOOKUPS!G$10,0)*$FC$6+VLOOKUP($FA1005,LTREV,LOOKUPS!G$9,0)*$FD$6+VLOOKUP($FA1005,CFP,LOOKUPS!G$6,0)*$FE$6+VLOOKUP($FA1005,EP,LOOKUPS!G$8,0)*$FF$6+VLOOKUP($FA1005,BM,LOOKUPS!G$5,0)*$FG$6+VLOOKUP($FA1005,DIV,LOOKUPS!G$7,0)*$FH$6++VLOOKUP($FA1005,SIZE,LOOKUPS!G$11,0)*$FI$6),"",VLOOKUP($FA1005,MOM,LOOKUPS!G$12,0)*$FB$6+VLOOKUP($FA1005,STREV,LOOKUPS!G$10,0)*$FC$6+VLOOKUP($FA1005,LTREV,LOOKUPS!G$9,0)*$FD$6+VLOOKUP($FA1005,CFP,LOOKUPS!G$6,0)*$FE$6+VLOOKUP($FA1005,EP,LOOKUPS!G$8,0)*$FF$6+VLOOKUP($FA1005,BM,LOOKUPS!G$5,0)*$FG$6+VLOOKUP($FA1005,DIV,LOOKUPS!G$7,0)*$FH$6++VLOOKUP($FA1005,SIZE,LOOKUPS!G$11,0)*$FI$6)</f>
        <v>6.7273000000000005</v>
      </c>
      <c r="FG1005" s="1">
        <f>IF(ISERROR(VLOOKUP($FA1005,MOM,LOOKUPS!H$12,0)*$FB$6+VLOOKUP($FA1005,STREV,LOOKUPS!H$10,0)*$FC$6+VLOOKUP($FA1005,LTREV,LOOKUPS!H$9,0)*$FD$6+VLOOKUP($FA1005,CFP,LOOKUPS!H$6,0)*$FE$6+VLOOKUP($FA1005,EP,LOOKUPS!H$8,0)*$FF$6+VLOOKUP($FA1005,BM,LOOKUPS!H$5,0)*$FG$6+VLOOKUP($FA1005,DIV,LOOKUPS!H$7,0)*$FH$6++VLOOKUP($FA1005,SIZE,LOOKUPS!H$11,0)*$FI$6),"",VLOOKUP($FA1005,MOM,LOOKUPS!H$12,0)*$FB$6+VLOOKUP($FA1005,STREV,LOOKUPS!H$10,0)*$FC$6+VLOOKUP($FA1005,LTREV,LOOKUPS!H$9,0)*$FD$6+VLOOKUP($FA1005,CFP,LOOKUPS!H$6,0)*$FE$6+VLOOKUP($FA1005,EP,LOOKUPS!H$8,0)*$FF$6+VLOOKUP($FA1005,BM,LOOKUPS!H$5,0)*$FG$6+VLOOKUP($FA1005,DIV,LOOKUPS!H$7,0)*$FH$6++VLOOKUP($FA1005,SIZE,LOOKUPS!H$11,0)*$FI$6)</f>
        <v>6.2048000000000005</v>
      </c>
      <c r="FH1005" s="1">
        <f>IF(ISERROR(VLOOKUP($FA1005,MOM,LOOKUPS!I$12,0)*$FB$6+VLOOKUP($FA1005,STREV,LOOKUPS!I$10,0)*$FC$6+VLOOKUP($FA1005,LTREV,LOOKUPS!I$9,0)*$FD$6+VLOOKUP($FA1005,CFP,LOOKUPS!I$6,0)*$FE$6+VLOOKUP($FA1005,EP,LOOKUPS!I$8,0)*$FF$6+VLOOKUP($FA1005,BM,LOOKUPS!I$5,0)*$FG$6+VLOOKUP($FA1005,DIV,LOOKUPS!I$7,0)*$FH$6++VLOOKUP($FA1005,SIZE,LOOKUPS!I$11,0)*$FI$6),"",VLOOKUP($FA1005,MOM,LOOKUPS!I$12,0)*$FB$6+VLOOKUP($FA1005,STREV,LOOKUPS!I$10,0)*$FC$6+VLOOKUP($FA1005,LTREV,LOOKUPS!I$9,0)*$FD$6+VLOOKUP($FA1005,CFP,LOOKUPS!I$6,0)*$FE$6+VLOOKUP($FA1005,EP,LOOKUPS!I$8,0)*$FF$6+VLOOKUP($FA1005,BM,LOOKUPS!I$5,0)*$FG$6+VLOOKUP($FA1005,DIV,LOOKUPS!I$7,0)*$FH$6++VLOOKUP($FA1005,SIZE,LOOKUPS!I$11,0)*$FI$6)</f>
        <v>6.8653000000000013</v>
      </c>
      <c r="FI1005" s="1">
        <f>IF(ISERROR(VLOOKUP($FA1005,MOM,LOOKUPS!J$12,0)*$FB$6+VLOOKUP($FA1005,STREV,LOOKUPS!J$10,0)*$FC$6+VLOOKUP($FA1005,LTREV,LOOKUPS!J$9,0)*$FD$6+VLOOKUP($FA1005,CFP,LOOKUPS!J$6,0)*$FE$6+VLOOKUP($FA1005,EP,LOOKUPS!J$8,0)*$FF$6+VLOOKUP($FA1005,BM,LOOKUPS!J$5,0)*$FG$6+VLOOKUP($FA1005,DIV,LOOKUPS!J$7,0)*$FH$6++VLOOKUP($FA1005,SIZE,LOOKUPS!J$11,0)*$FI$6),"",VLOOKUP($FA1005,MOM,LOOKUPS!J$12,0)*$FB$6+VLOOKUP($FA1005,STREV,LOOKUPS!J$10,0)*$FC$6+VLOOKUP($FA1005,LTREV,LOOKUPS!J$9,0)*$FD$6+VLOOKUP($FA1005,CFP,LOOKUPS!J$6,0)*$FE$6+VLOOKUP($FA1005,EP,LOOKUPS!J$8,0)*$FF$6+VLOOKUP($FA1005,BM,LOOKUPS!J$5,0)*$FG$6+VLOOKUP($FA1005,DIV,LOOKUPS!J$7,0)*$FH$6++VLOOKUP($FA1005,SIZE,LOOKUPS!J$11,0)*$FI$6)</f>
        <v>6.6728000000000005</v>
      </c>
      <c r="FJ1005" s="1">
        <f>IF(ISERROR(VLOOKUP($FA1005,MOM,LOOKUPS!K$12,0)*$FB$6+VLOOKUP($FA1005,STREV,LOOKUPS!K$10,0)*$FC$6+VLOOKUP($FA1005,LTREV,LOOKUPS!K$9,0)*$FD$6+VLOOKUP($FA1005,CFP,LOOKUPS!K$6,0)*$FE$6+VLOOKUP($FA1005,EP,LOOKUPS!K$8,0)*$FF$6+VLOOKUP($FA1005,BM,LOOKUPS!K$5,0)*$FG$6+VLOOKUP($FA1005,DIV,LOOKUPS!K$7,0)*$FH$6++VLOOKUP($FA1005,SIZE,LOOKUPS!K$11,0)*$FI$6),"",VLOOKUP($FA1005,MOM,LOOKUPS!K$12,0)*$FB$6+VLOOKUP($FA1005,STREV,LOOKUPS!K$10,0)*$FC$6+VLOOKUP($FA1005,LTREV,LOOKUPS!K$9,0)*$FD$6+VLOOKUP($FA1005,CFP,LOOKUPS!K$6,0)*$FE$6+VLOOKUP($FA1005,EP,LOOKUPS!K$8,0)*$FF$6+VLOOKUP($FA1005,BM,LOOKUPS!K$5,0)*$FG$6+VLOOKUP($FA1005,DIV,LOOKUPS!K$7,0)*$FH$6++VLOOKUP($FA1005,SIZE,LOOKUPS!K$11,0)*$FI$6)</f>
        <v>6.674100000000001</v>
      </c>
      <c r="FK1005" s="1">
        <f>IF(ISERROR(VLOOKUP($FA1005,MOM,LOOKUPS!L$12,0)*$FB$6+VLOOKUP($FA1005,STREV,LOOKUPS!L$10,0)*$FC$6+VLOOKUP($FA1005,LTREV,LOOKUPS!L$9,0)*$FD$6+VLOOKUP($FA1005,CFP,LOOKUPS!L$6,0)*$FE$6+VLOOKUP($FA1005,EP,LOOKUPS!L$8,0)*$FF$6+VLOOKUP($FA1005,BM,LOOKUPS!L$5,0)*$FG$6+VLOOKUP($FA1005,DIV,LOOKUPS!L$7,0)*$FH$6++VLOOKUP($FA1005,SIZE,LOOKUPS!L$11,0)*$FI$6),"",VLOOKUP($FA1005,MOM,LOOKUPS!L$12,0)*$FB$6+VLOOKUP($FA1005,STREV,LOOKUPS!L$10,0)*$FC$6+VLOOKUP($FA1005,LTREV,LOOKUPS!L$9,0)*$FD$6+VLOOKUP($FA1005,CFP,LOOKUPS!L$6,0)*$FE$6+VLOOKUP($FA1005,EP,LOOKUPS!L$8,0)*$FF$6+VLOOKUP($FA1005,BM,LOOKUPS!L$5,0)*$FG$6+VLOOKUP($FA1005,DIV,LOOKUPS!L$7,0)*$FH$6++VLOOKUP($FA1005,SIZE,LOOKUPS!L$11,0)*$FI$6)</f>
        <v>7.3512000000000004</v>
      </c>
    </row>
    <row r="1006" spans="1:167" x14ac:dyDescent="0.3">
      <c r="A1006" s="1">
        <v>201001</v>
      </c>
      <c r="B1006" s="1">
        <v>4.1500000000000004</v>
      </c>
      <c r="C1006" s="1">
        <v>-0.1</v>
      </c>
      <c r="D1006" s="1">
        <v>-0.97</v>
      </c>
      <c r="E1006" s="1">
        <v>-2.33</v>
      </c>
      <c r="F1006" s="1">
        <v>-1.22</v>
      </c>
      <c r="G1006" s="1">
        <v>-1.33</v>
      </c>
      <c r="H1006" s="1">
        <v>-2.2200000000000002</v>
      </c>
      <c r="I1006" s="1">
        <v>-2.04</v>
      </c>
      <c r="J1006" s="1">
        <v>-2.56</v>
      </c>
      <c r="K1006" s="1">
        <v>-1.93</v>
      </c>
      <c r="M1006" s="1">
        <v>200902</v>
      </c>
      <c r="N1006" s="1">
        <v>-17.93</v>
      </c>
      <c r="O1006" s="1">
        <v>-13.01</v>
      </c>
      <c r="P1006" s="1">
        <v>-12.3</v>
      </c>
      <c r="Q1006" s="1">
        <v>-12.19</v>
      </c>
      <c r="R1006" s="1">
        <v>-11.32</v>
      </c>
      <c r="S1006" s="1">
        <v>-10.050000000000001</v>
      </c>
      <c r="T1006" s="1">
        <v>-8.5</v>
      </c>
      <c r="U1006" s="1">
        <v>-10.91</v>
      </c>
      <c r="V1006" s="1">
        <v>-9.66</v>
      </c>
      <c r="W1006" s="1">
        <v>-10.86</v>
      </c>
      <c r="Y1006" s="1">
        <v>201401</v>
      </c>
      <c r="Z1006" s="1">
        <v>3.54</v>
      </c>
      <c r="AA1006" s="1">
        <v>-0.54</v>
      </c>
      <c r="AB1006" s="1">
        <v>-2.12</v>
      </c>
      <c r="AC1006" s="1">
        <v>-1.73</v>
      </c>
      <c r="AD1006" s="1">
        <v>-1.04</v>
      </c>
      <c r="AE1006" s="1">
        <v>-1.8</v>
      </c>
      <c r="AF1006" s="1">
        <v>-2.0699999999999998</v>
      </c>
      <c r="AG1006" s="1">
        <v>-1.99</v>
      </c>
      <c r="AH1006" s="1">
        <v>-2.33</v>
      </c>
      <c r="AI1006" s="1">
        <v>-2.61</v>
      </c>
      <c r="CA1006" s="1">
        <v>200907</v>
      </c>
      <c r="CB1006" s="1">
        <v>8.91</v>
      </c>
      <c r="CC1006" s="1">
        <v>7.5</v>
      </c>
      <c r="CD1006" s="1">
        <v>9.07</v>
      </c>
      <c r="CE1006" s="1">
        <v>9.56</v>
      </c>
      <c r="CF1006" s="1">
        <v>7.67</v>
      </c>
      <c r="CG1006" s="1">
        <v>7.55</v>
      </c>
      <c r="CH1006" s="1">
        <v>9.1300000000000008</v>
      </c>
      <c r="CI1006" s="1">
        <v>9.6</v>
      </c>
      <c r="CJ1006" s="1">
        <v>9.69</v>
      </c>
      <c r="CK1006" s="1">
        <v>6.6</v>
      </c>
      <c r="CL1006" s="1">
        <v>8.74</v>
      </c>
      <c r="CM1006" s="1">
        <v>7.06</v>
      </c>
      <c r="CN1006" s="1">
        <v>7.96</v>
      </c>
      <c r="CO1006" s="1">
        <v>9.14</v>
      </c>
      <c r="CP1006" s="1">
        <v>9.1199999999999992</v>
      </c>
      <c r="CQ1006" s="1">
        <v>10.14</v>
      </c>
      <c r="CR1006" s="1">
        <v>9.19</v>
      </c>
      <c r="CS1006" s="1">
        <v>9.9499999999999993</v>
      </c>
      <c r="CT1006" s="1">
        <v>9.51</v>
      </c>
      <c r="CV1006" s="1">
        <v>201007</v>
      </c>
      <c r="CW1006" s="1">
        <v>5.56</v>
      </c>
      <c r="CX1006" s="1">
        <v>6.36</v>
      </c>
      <c r="CY1006" s="1">
        <v>6.6</v>
      </c>
      <c r="CZ1006" s="1">
        <v>6.05</v>
      </c>
      <c r="DA1006" s="1">
        <v>6.48</v>
      </c>
      <c r="DB1006" s="1">
        <v>6.83</v>
      </c>
      <c r="DC1006" s="1">
        <v>6.29</v>
      </c>
      <c r="DD1006" s="1">
        <v>6.43</v>
      </c>
      <c r="DE1006" s="1">
        <v>5.85</v>
      </c>
      <c r="DF1006" s="1">
        <v>6.25</v>
      </c>
      <c r="DG1006" s="1">
        <v>6.72</v>
      </c>
      <c r="DH1006" s="1">
        <v>6.1</v>
      </c>
      <c r="DI1006" s="1">
        <v>7.53</v>
      </c>
      <c r="DJ1006" s="1">
        <v>7.02</v>
      </c>
      <c r="DK1006" s="1">
        <v>5.6</v>
      </c>
      <c r="DL1006" s="1">
        <v>6.31</v>
      </c>
      <c r="DM1006" s="1">
        <v>6.56</v>
      </c>
      <c r="DN1006" s="1">
        <v>5.64</v>
      </c>
      <c r="DO1006" s="1">
        <v>6.06</v>
      </c>
      <c r="DQ1006" s="1">
        <v>200907</v>
      </c>
      <c r="DR1006" s="1">
        <v>-99.99</v>
      </c>
      <c r="DS1006" s="1">
        <v>8.57</v>
      </c>
      <c r="DT1006" s="1">
        <v>9.5399999999999991</v>
      </c>
      <c r="DU1006" s="1">
        <v>8.26</v>
      </c>
      <c r="DV1006" s="1">
        <v>8.17</v>
      </c>
      <c r="DW1006" s="1">
        <v>10.220000000000001</v>
      </c>
      <c r="DX1006" s="1">
        <v>10.050000000000001</v>
      </c>
      <c r="DY1006" s="1">
        <v>8.67</v>
      </c>
      <c r="DZ1006" s="1">
        <v>8.11</v>
      </c>
      <c r="EA1006" s="1">
        <v>7.61</v>
      </c>
      <c r="EB1006" s="1">
        <v>9.8699999999999992</v>
      </c>
      <c r="EC1006" s="1">
        <v>10.95</v>
      </c>
      <c r="ED1006" s="1">
        <v>9.19</v>
      </c>
      <c r="EE1006" s="1">
        <v>10.47</v>
      </c>
      <c r="EF1006" s="1">
        <v>9.5500000000000007</v>
      </c>
      <c r="EG1006" s="1">
        <v>8.81</v>
      </c>
      <c r="EH1006" s="1">
        <v>8.5299999999999994</v>
      </c>
      <c r="EI1006" s="1">
        <v>8.7200000000000006</v>
      </c>
      <c r="EJ1006" s="1">
        <v>7.47</v>
      </c>
      <c r="EL1006">
        <v>200907</v>
      </c>
      <c r="EM1006">
        <v>7.72</v>
      </c>
      <c r="EN1006">
        <v>1.9</v>
      </c>
      <c r="EO1006">
        <v>4.87</v>
      </c>
      <c r="EP1006">
        <v>0.01</v>
      </c>
      <c r="ER1006" s="1">
        <v>201001</v>
      </c>
      <c r="ES1006" s="1">
        <v>-5.36</v>
      </c>
      <c r="EU1006" s="1">
        <v>200902</v>
      </c>
      <c r="EV1006" s="1">
        <v>-6.8</v>
      </c>
      <c r="EX1006" s="1">
        <v>201401</v>
      </c>
      <c r="EY1006" s="1">
        <v>1.03</v>
      </c>
      <c r="FA1006" s="1">
        <v>201001</v>
      </c>
      <c r="FB1006" s="1">
        <f>IF(ISERROR(VLOOKUP($FA1006,MOM,LOOKUPS!C$12,0)*$FB$6+VLOOKUP($FA1006,STREV,LOOKUPS!C$10,0)*$FC$6+VLOOKUP($FA1006,LTREV,LOOKUPS!C$9,0)*$FD$6+VLOOKUP($FA1006,CFP,LOOKUPS!C$6,0)*$FE$6+VLOOKUP($FA1006,EP,LOOKUPS!C$8,0)*$FF$6+VLOOKUP($FA1006,BM,LOOKUPS!C$5,0)*$FG$6+VLOOKUP($FA1006,DIV,LOOKUPS!C$7,0)*$FH$6++VLOOKUP($FA1006,SIZE,LOOKUPS!C$11,0)*$FI$6),"",VLOOKUP($FA1006,MOM,LOOKUPS!C$12,0)*$FB$6+VLOOKUP($FA1006,STREV,LOOKUPS!C$10,0)*$FC$6+VLOOKUP($FA1006,LTREV,LOOKUPS!C$9,0)*$FD$6+VLOOKUP($FA1006,CFP,LOOKUPS!C$6,0)*$FE$6+VLOOKUP($FA1006,EP,LOOKUPS!C$8,0)*$FF$6+VLOOKUP($FA1006,BM,LOOKUPS!C$5,0)*$FG$6+VLOOKUP($FA1006,DIV,LOOKUPS!C$7,0)*$FH$6++VLOOKUP($FA1006,SIZE,LOOKUPS!C$11,0)*$FI$6)</f>
        <v>-0.24280000000000002</v>
      </c>
      <c r="FC1006" s="1">
        <f>IF(ISERROR(VLOOKUP($FA1006,MOM,LOOKUPS!D$12,0)*$FB$6+VLOOKUP($FA1006,STREV,LOOKUPS!D$10,0)*$FC$6+VLOOKUP($FA1006,LTREV,LOOKUPS!D$9,0)*$FD$6+VLOOKUP($FA1006,CFP,LOOKUPS!D$6,0)*$FE$6+VLOOKUP($FA1006,EP,LOOKUPS!D$8,0)*$FF$6+VLOOKUP($FA1006,BM,LOOKUPS!D$5,0)*$FG$6+VLOOKUP($FA1006,DIV,LOOKUPS!D$7,0)*$FH$6++VLOOKUP($FA1006,SIZE,LOOKUPS!D$11,0)*$FI$6),"",VLOOKUP($FA1006,MOM,LOOKUPS!D$12,0)*$FB$6+VLOOKUP($FA1006,STREV,LOOKUPS!D$10,0)*$FC$6+VLOOKUP($FA1006,LTREV,LOOKUPS!D$9,0)*$FD$6+VLOOKUP($FA1006,CFP,LOOKUPS!D$6,0)*$FE$6+VLOOKUP($FA1006,EP,LOOKUPS!D$8,0)*$FF$6+VLOOKUP($FA1006,BM,LOOKUPS!D$5,0)*$FG$6+VLOOKUP($FA1006,DIV,LOOKUPS!D$7,0)*$FH$6++VLOOKUP($FA1006,SIZE,LOOKUPS!D$11,0)*$FI$6)</f>
        <v>-2.1990000000000003</v>
      </c>
      <c r="FD1006" s="1">
        <f>IF(ISERROR(VLOOKUP($FA1006,MOM,LOOKUPS!E$12,0)*$FB$6+VLOOKUP($FA1006,STREV,LOOKUPS!E$10,0)*$FC$6+VLOOKUP($FA1006,LTREV,LOOKUPS!E$9,0)*$FD$6+VLOOKUP($FA1006,CFP,LOOKUPS!E$6,0)*$FE$6+VLOOKUP($FA1006,EP,LOOKUPS!E$8,0)*$FF$6+VLOOKUP($FA1006,BM,LOOKUPS!E$5,0)*$FG$6+VLOOKUP($FA1006,DIV,LOOKUPS!E$7,0)*$FH$6++VLOOKUP($FA1006,SIZE,LOOKUPS!E$11,0)*$FI$6),"",VLOOKUP($FA1006,MOM,LOOKUPS!E$12,0)*$FB$6+VLOOKUP($FA1006,STREV,LOOKUPS!E$10,0)*$FC$6+VLOOKUP($FA1006,LTREV,LOOKUPS!E$9,0)*$FD$6+VLOOKUP($FA1006,CFP,LOOKUPS!E$6,0)*$FE$6+VLOOKUP($FA1006,EP,LOOKUPS!E$8,0)*$FF$6+VLOOKUP($FA1006,BM,LOOKUPS!E$5,0)*$FG$6+VLOOKUP($FA1006,DIV,LOOKUPS!E$7,0)*$FH$6++VLOOKUP($FA1006,SIZE,LOOKUPS!E$11,0)*$FI$6)</f>
        <v>-2.5056000000000003</v>
      </c>
      <c r="FE1006" s="1">
        <f>IF(ISERROR(VLOOKUP($FA1006,MOM,LOOKUPS!F$12,0)*$FB$6+VLOOKUP($FA1006,STREV,LOOKUPS!F$10,0)*$FC$6+VLOOKUP($FA1006,LTREV,LOOKUPS!F$9,0)*$FD$6+VLOOKUP($FA1006,CFP,LOOKUPS!F$6,0)*$FE$6+VLOOKUP($FA1006,EP,LOOKUPS!F$8,0)*$FF$6+VLOOKUP($FA1006,BM,LOOKUPS!F$5,0)*$FG$6+VLOOKUP($FA1006,DIV,LOOKUPS!F$7,0)*$FH$6++VLOOKUP($FA1006,SIZE,LOOKUPS!F$11,0)*$FI$6),"",VLOOKUP($FA1006,MOM,LOOKUPS!F$12,0)*$FB$6+VLOOKUP($FA1006,STREV,LOOKUPS!F$10,0)*$FC$6+VLOOKUP($FA1006,LTREV,LOOKUPS!F$9,0)*$FD$6+VLOOKUP($FA1006,CFP,LOOKUPS!F$6,0)*$FE$6+VLOOKUP($FA1006,EP,LOOKUPS!F$8,0)*$FF$6+VLOOKUP($FA1006,BM,LOOKUPS!F$5,0)*$FG$6+VLOOKUP($FA1006,DIV,LOOKUPS!F$7,0)*$FH$6++VLOOKUP($FA1006,SIZE,LOOKUPS!F$11,0)*$FI$6)</f>
        <v>-2.8159000000000001</v>
      </c>
      <c r="FF1006" s="1">
        <f>IF(ISERROR(VLOOKUP($FA1006,MOM,LOOKUPS!G$12,0)*$FB$6+VLOOKUP($FA1006,STREV,LOOKUPS!G$10,0)*$FC$6+VLOOKUP($FA1006,LTREV,LOOKUPS!G$9,0)*$FD$6+VLOOKUP($FA1006,CFP,LOOKUPS!G$6,0)*$FE$6+VLOOKUP($FA1006,EP,LOOKUPS!G$8,0)*$FF$6+VLOOKUP($FA1006,BM,LOOKUPS!G$5,0)*$FG$6+VLOOKUP($FA1006,DIV,LOOKUPS!G$7,0)*$FH$6++VLOOKUP($FA1006,SIZE,LOOKUPS!G$11,0)*$FI$6),"",VLOOKUP($FA1006,MOM,LOOKUPS!G$12,0)*$FB$6+VLOOKUP($FA1006,STREV,LOOKUPS!G$10,0)*$FC$6+VLOOKUP($FA1006,LTREV,LOOKUPS!G$9,0)*$FD$6+VLOOKUP($FA1006,CFP,LOOKUPS!G$6,0)*$FE$6+VLOOKUP($FA1006,EP,LOOKUPS!G$8,0)*$FF$6+VLOOKUP($FA1006,BM,LOOKUPS!G$5,0)*$FG$6+VLOOKUP($FA1006,DIV,LOOKUPS!G$7,0)*$FH$6++VLOOKUP($FA1006,SIZE,LOOKUPS!G$11,0)*$FI$6)</f>
        <v>-1.9143000000000003</v>
      </c>
      <c r="FG1006" s="1">
        <f>IF(ISERROR(VLOOKUP($FA1006,MOM,LOOKUPS!H$12,0)*$FB$6+VLOOKUP($FA1006,STREV,LOOKUPS!H$10,0)*$FC$6+VLOOKUP($FA1006,LTREV,LOOKUPS!H$9,0)*$FD$6+VLOOKUP($FA1006,CFP,LOOKUPS!H$6,0)*$FE$6+VLOOKUP($FA1006,EP,LOOKUPS!H$8,0)*$FF$6+VLOOKUP($FA1006,BM,LOOKUPS!H$5,0)*$FG$6+VLOOKUP($FA1006,DIV,LOOKUPS!H$7,0)*$FH$6++VLOOKUP($FA1006,SIZE,LOOKUPS!H$11,0)*$FI$6),"",VLOOKUP($FA1006,MOM,LOOKUPS!H$12,0)*$FB$6+VLOOKUP($FA1006,STREV,LOOKUPS!H$10,0)*$FC$6+VLOOKUP($FA1006,LTREV,LOOKUPS!H$9,0)*$FD$6+VLOOKUP($FA1006,CFP,LOOKUPS!H$6,0)*$FE$6+VLOOKUP($FA1006,EP,LOOKUPS!H$8,0)*$FF$6+VLOOKUP($FA1006,BM,LOOKUPS!H$5,0)*$FG$6+VLOOKUP($FA1006,DIV,LOOKUPS!H$7,0)*$FH$6++VLOOKUP($FA1006,SIZE,LOOKUPS!H$11,0)*$FI$6)</f>
        <v>-1.7318000000000002</v>
      </c>
      <c r="FH1006" s="1">
        <f>IF(ISERROR(VLOOKUP($FA1006,MOM,LOOKUPS!I$12,0)*$FB$6+VLOOKUP($FA1006,STREV,LOOKUPS!I$10,0)*$FC$6+VLOOKUP($FA1006,LTREV,LOOKUPS!I$9,0)*$FD$6+VLOOKUP($FA1006,CFP,LOOKUPS!I$6,0)*$FE$6+VLOOKUP($FA1006,EP,LOOKUPS!I$8,0)*$FF$6+VLOOKUP($FA1006,BM,LOOKUPS!I$5,0)*$FG$6+VLOOKUP($FA1006,DIV,LOOKUPS!I$7,0)*$FH$6++VLOOKUP($FA1006,SIZE,LOOKUPS!I$11,0)*$FI$6),"",VLOOKUP($FA1006,MOM,LOOKUPS!I$12,0)*$FB$6+VLOOKUP($FA1006,STREV,LOOKUPS!I$10,0)*$FC$6+VLOOKUP($FA1006,LTREV,LOOKUPS!I$9,0)*$FD$6+VLOOKUP($FA1006,CFP,LOOKUPS!I$6,0)*$FE$6+VLOOKUP($FA1006,EP,LOOKUPS!I$8,0)*$FF$6+VLOOKUP($FA1006,BM,LOOKUPS!I$5,0)*$FG$6+VLOOKUP($FA1006,DIV,LOOKUPS!I$7,0)*$FH$6++VLOOKUP($FA1006,SIZE,LOOKUPS!I$11,0)*$FI$6)</f>
        <v>-1.1993000000000003</v>
      </c>
      <c r="FI1006" s="1">
        <f>IF(ISERROR(VLOOKUP($FA1006,MOM,LOOKUPS!J$12,0)*$FB$6+VLOOKUP($FA1006,STREV,LOOKUPS!J$10,0)*$FC$6+VLOOKUP($FA1006,LTREV,LOOKUPS!J$9,0)*$FD$6+VLOOKUP($FA1006,CFP,LOOKUPS!J$6,0)*$FE$6+VLOOKUP($FA1006,EP,LOOKUPS!J$8,0)*$FF$6+VLOOKUP($FA1006,BM,LOOKUPS!J$5,0)*$FG$6+VLOOKUP($FA1006,DIV,LOOKUPS!J$7,0)*$FH$6++VLOOKUP($FA1006,SIZE,LOOKUPS!J$11,0)*$FI$6),"",VLOOKUP($FA1006,MOM,LOOKUPS!J$12,0)*$FB$6+VLOOKUP($FA1006,STREV,LOOKUPS!J$10,0)*$FC$6+VLOOKUP($FA1006,LTREV,LOOKUPS!J$9,0)*$FD$6+VLOOKUP($FA1006,CFP,LOOKUPS!J$6,0)*$FE$6+VLOOKUP($FA1006,EP,LOOKUPS!J$8,0)*$FF$6+VLOOKUP($FA1006,BM,LOOKUPS!J$5,0)*$FG$6+VLOOKUP($FA1006,DIV,LOOKUPS!J$7,0)*$FH$6++VLOOKUP($FA1006,SIZE,LOOKUPS!J$11,0)*$FI$6)</f>
        <v>-1.2784000000000002</v>
      </c>
      <c r="FJ1006" s="1">
        <f>IF(ISERROR(VLOOKUP($FA1006,MOM,LOOKUPS!K$12,0)*$FB$6+VLOOKUP($FA1006,STREV,LOOKUPS!K$10,0)*$FC$6+VLOOKUP($FA1006,LTREV,LOOKUPS!K$9,0)*$FD$6+VLOOKUP($FA1006,CFP,LOOKUPS!K$6,0)*$FE$6+VLOOKUP($FA1006,EP,LOOKUPS!K$8,0)*$FF$6+VLOOKUP($FA1006,BM,LOOKUPS!K$5,0)*$FG$6+VLOOKUP($FA1006,DIV,LOOKUPS!K$7,0)*$FH$6++VLOOKUP($FA1006,SIZE,LOOKUPS!K$11,0)*$FI$6),"",VLOOKUP($FA1006,MOM,LOOKUPS!K$12,0)*$FB$6+VLOOKUP($FA1006,STREV,LOOKUPS!K$10,0)*$FC$6+VLOOKUP($FA1006,LTREV,LOOKUPS!K$9,0)*$FD$6+VLOOKUP($FA1006,CFP,LOOKUPS!K$6,0)*$FE$6+VLOOKUP($FA1006,EP,LOOKUPS!K$8,0)*$FF$6+VLOOKUP($FA1006,BM,LOOKUPS!K$5,0)*$FG$6+VLOOKUP($FA1006,DIV,LOOKUPS!K$7,0)*$FH$6++VLOOKUP($FA1006,SIZE,LOOKUPS!K$11,0)*$FI$6)</f>
        <v>-0.22420000000000001</v>
      </c>
      <c r="FK1006" s="1">
        <f>IF(ISERROR(VLOOKUP($FA1006,MOM,LOOKUPS!L$12,0)*$FB$6+VLOOKUP($FA1006,STREV,LOOKUPS!L$10,0)*$FC$6+VLOOKUP($FA1006,LTREV,LOOKUPS!L$9,0)*$FD$6+VLOOKUP($FA1006,CFP,LOOKUPS!L$6,0)*$FE$6+VLOOKUP($FA1006,EP,LOOKUPS!L$8,0)*$FF$6+VLOOKUP($FA1006,BM,LOOKUPS!L$5,0)*$FG$6+VLOOKUP($FA1006,DIV,LOOKUPS!L$7,0)*$FH$6++VLOOKUP($FA1006,SIZE,LOOKUPS!L$11,0)*$FI$6),"",VLOOKUP($FA1006,MOM,LOOKUPS!L$12,0)*$FB$6+VLOOKUP($FA1006,STREV,LOOKUPS!L$10,0)*$FC$6+VLOOKUP($FA1006,LTREV,LOOKUPS!L$9,0)*$FD$6+VLOOKUP($FA1006,CFP,LOOKUPS!L$6,0)*$FE$6+VLOOKUP($FA1006,EP,LOOKUPS!L$8,0)*$FF$6+VLOOKUP($FA1006,BM,LOOKUPS!L$5,0)*$FG$6+VLOOKUP($FA1006,DIV,LOOKUPS!L$7,0)*$FH$6++VLOOKUP($FA1006,SIZE,LOOKUPS!L$11,0)*$FI$6)</f>
        <v>2.5796000000000001</v>
      </c>
    </row>
    <row r="1007" spans="1:167" x14ac:dyDescent="0.3">
      <c r="A1007" s="1">
        <v>201002</v>
      </c>
      <c r="B1007" s="1">
        <v>0.9</v>
      </c>
      <c r="C1007" s="1">
        <v>2.78</v>
      </c>
      <c r="D1007" s="1">
        <v>3.02</v>
      </c>
      <c r="E1007" s="1">
        <v>3.47</v>
      </c>
      <c r="F1007" s="1">
        <v>3.52</v>
      </c>
      <c r="G1007" s="1">
        <v>4.54</v>
      </c>
      <c r="H1007" s="1">
        <v>3.8</v>
      </c>
      <c r="I1007" s="1">
        <v>5.48</v>
      </c>
      <c r="J1007" s="1">
        <v>6.92</v>
      </c>
      <c r="K1007" s="1">
        <v>7.03</v>
      </c>
      <c r="M1007" s="1">
        <v>200903</v>
      </c>
      <c r="N1007" s="1">
        <v>30.59</v>
      </c>
      <c r="O1007" s="1">
        <v>13.94</v>
      </c>
      <c r="P1007" s="1">
        <v>13.41</v>
      </c>
      <c r="Q1007" s="1">
        <v>12.01</v>
      </c>
      <c r="R1007" s="1">
        <v>9.67</v>
      </c>
      <c r="S1007" s="1">
        <v>9.51</v>
      </c>
      <c r="T1007" s="1">
        <v>10.96</v>
      </c>
      <c r="U1007" s="1">
        <v>8</v>
      </c>
      <c r="V1007" s="1">
        <v>7.29</v>
      </c>
      <c r="W1007" s="1">
        <v>11.21</v>
      </c>
      <c r="Y1007" s="1">
        <v>201402</v>
      </c>
      <c r="Z1007" s="1">
        <v>5.39</v>
      </c>
      <c r="AA1007" s="1">
        <v>3.38</v>
      </c>
      <c r="AB1007" s="1">
        <v>4.1100000000000003</v>
      </c>
      <c r="AC1007" s="1">
        <v>3.97</v>
      </c>
      <c r="AD1007" s="1">
        <v>3.59</v>
      </c>
      <c r="AE1007" s="1">
        <v>4.07</v>
      </c>
      <c r="AF1007" s="1">
        <v>4.74</v>
      </c>
      <c r="AG1007" s="1">
        <v>5.12</v>
      </c>
      <c r="AH1007" s="1">
        <v>5.54</v>
      </c>
      <c r="AI1007" s="1">
        <v>5.92</v>
      </c>
      <c r="CA1007" s="1">
        <v>200908</v>
      </c>
      <c r="CB1007" s="1">
        <v>20.12</v>
      </c>
      <c r="CC1007" s="1">
        <v>2.66</v>
      </c>
      <c r="CD1007" s="1">
        <v>4.2</v>
      </c>
      <c r="CE1007" s="1">
        <v>9.9600000000000009</v>
      </c>
      <c r="CF1007" s="1">
        <v>2.44</v>
      </c>
      <c r="CG1007" s="1">
        <v>2.83</v>
      </c>
      <c r="CH1007" s="1">
        <v>4.78</v>
      </c>
      <c r="CI1007" s="1">
        <v>5.33</v>
      </c>
      <c r="CJ1007" s="1">
        <v>11.49</v>
      </c>
      <c r="CK1007" s="1">
        <v>2.4700000000000002</v>
      </c>
      <c r="CL1007" s="1">
        <v>2.4</v>
      </c>
      <c r="CM1007" s="1">
        <v>3.23</v>
      </c>
      <c r="CN1007" s="1">
        <v>2.48</v>
      </c>
      <c r="CO1007" s="1">
        <v>3.53</v>
      </c>
      <c r="CP1007" s="1">
        <v>5.9</v>
      </c>
      <c r="CQ1007" s="1">
        <v>4.7699999999999996</v>
      </c>
      <c r="CR1007" s="1">
        <v>5.75</v>
      </c>
      <c r="CS1007" s="1">
        <v>7.43</v>
      </c>
      <c r="CT1007" s="1">
        <v>14.32</v>
      </c>
      <c r="CV1007" s="1">
        <v>201008</v>
      </c>
      <c r="CW1007" s="1">
        <v>-7.1</v>
      </c>
      <c r="CX1007" s="1">
        <v>-7.46</v>
      </c>
      <c r="CY1007" s="1">
        <v>-6.82</v>
      </c>
      <c r="CZ1007" s="1">
        <v>-4.62</v>
      </c>
      <c r="DA1007" s="1">
        <v>-7.84</v>
      </c>
      <c r="DB1007" s="1">
        <v>-7.13</v>
      </c>
      <c r="DC1007" s="1">
        <v>-7.48</v>
      </c>
      <c r="DD1007" s="1">
        <v>-5.61</v>
      </c>
      <c r="DE1007" s="1">
        <v>-3.96</v>
      </c>
      <c r="DF1007" s="1">
        <v>-8.82</v>
      </c>
      <c r="DG1007" s="1">
        <v>-6.83</v>
      </c>
      <c r="DH1007" s="1">
        <v>-6.72</v>
      </c>
      <c r="DI1007" s="1">
        <v>-7.52</v>
      </c>
      <c r="DJ1007" s="1">
        <v>-8.1999999999999993</v>
      </c>
      <c r="DK1007" s="1">
        <v>-6.78</v>
      </c>
      <c r="DL1007" s="1">
        <v>-4.97</v>
      </c>
      <c r="DM1007" s="1">
        <v>-6.28</v>
      </c>
      <c r="DN1007" s="1">
        <v>-3.97</v>
      </c>
      <c r="DO1007" s="1">
        <v>-3.94</v>
      </c>
      <c r="DQ1007" s="1">
        <v>200908</v>
      </c>
      <c r="DR1007" s="1">
        <v>-99.99</v>
      </c>
      <c r="DS1007" s="1">
        <v>7.85</v>
      </c>
      <c r="DT1007" s="1">
        <v>3.92</v>
      </c>
      <c r="DU1007" s="1">
        <v>4.33</v>
      </c>
      <c r="DV1007" s="1">
        <v>8.8000000000000007</v>
      </c>
      <c r="DW1007" s="1">
        <v>3.39</v>
      </c>
      <c r="DX1007" s="1">
        <v>3.22</v>
      </c>
      <c r="DY1007" s="1">
        <v>4.96</v>
      </c>
      <c r="DZ1007" s="1">
        <v>3.54</v>
      </c>
      <c r="EA1007" s="1">
        <v>10.38</v>
      </c>
      <c r="EB1007" s="1">
        <v>4.0199999999999996</v>
      </c>
      <c r="EC1007" s="1">
        <v>2.2999999999999998</v>
      </c>
      <c r="ED1007" s="1">
        <v>4.9000000000000004</v>
      </c>
      <c r="EE1007" s="1">
        <v>3.43</v>
      </c>
      <c r="EF1007" s="1">
        <v>2.98</v>
      </c>
      <c r="EG1007" s="1">
        <v>4.07</v>
      </c>
      <c r="EH1007" s="1">
        <v>5.82</v>
      </c>
      <c r="EI1007" s="1">
        <v>3.9</v>
      </c>
      <c r="EJ1007" s="1">
        <v>3.16</v>
      </c>
      <c r="EL1007">
        <v>200908</v>
      </c>
      <c r="EM1007">
        <v>3.33</v>
      </c>
      <c r="EN1007">
        <v>-1.1000000000000001</v>
      </c>
      <c r="EO1007">
        <v>7.5</v>
      </c>
      <c r="EP1007">
        <v>0.01</v>
      </c>
      <c r="ER1007" s="1">
        <v>201002</v>
      </c>
      <c r="ES1007" s="1">
        <v>3.63</v>
      </c>
      <c r="EU1007" s="1">
        <v>200903</v>
      </c>
      <c r="EV1007" s="1">
        <v>3.28</v>
      </c>
      <c r="EX1007" s="1">
        <v>201402</v>
      </c>
      <c r="EY1007" s="1">
        <v>-1.47</v>
      </c>
      <c r="FA1007" s="1">
        <v>201002</v>
      </c>
      <c r="FB1007" s="1">
        <f>IF(ISERROR(VLOOKUP($FA1007,MOM,LOOKUPS!C$12,0)*$FB$6+VLOOKUP($FA1007,STREV,LOOKUPS!C$10,0)*$FC$6+VLOOKUP($FA1007,LTREV,LOOKUPS!C$9,0)*$FD$6+VLOOKUP($FA1007,CFP,LOOKUPS!C$6,0)*$FE$6+VLOOKUP($FA1007,EP,LOOKUPS!C$8,0)*$FF$6+VLOOKUP($FA1007,BM,LOOKUPS!C$5,0)*$FG$6+VLOOKUP($FA1007,DIV,LOOKUPS!C$7,0)*$FH$6++VLOOKUP($FA1007,SIZE,LOOKUPS!C$11,0)*$FI$6),"",VLOOKUP($FA1007,MOM,LOOKUPS!C$12,0)*$FB$6+VLOOKUP($FA1007,STREV,LOOKUPS!C$10,0)*$FC$6+VLOOKUP($FA1007,LTREV,LOOKUPS!C$9,0)*$FD$6+VLOOKUP($FA1007,CFP,LOOKUPS!C$6,0)*$FE$6+VLOOKUP($FA1007,EP,LOOKUPS!C$8,0)*$FF$6+VLOOKUP($FA1007,BM,LOOKUPS!C$5,0)*$FG$6+VLOOKUP($FA1007,DIV,LOOKUPS!C$7,0)*$FH$6++VLOOKUP($FA1007,SIZE,LOOKUPS!C$11,0)*$FI$6)</f>
        <v>2.0962000000000001</v>
      </c>
      <c r="FC1007" s="1">
        <f>IF(ISERROR(VLOOKUP($FA1007,MOM,LOOKUPS!D$12,0)*$FB$6+VLOOKUP($FA1007,STREV,LOOKUPS!D$10,0)*$FC$6+VLOOKUP($FA1007,LTREV,LOOKUPS!D$9,0)*$FD$6+VLOOKUP($FA1007,CFP,LOOKUPS!D$6,0)*$FE$6+VLOOKUP($FA1007,EP,LOOKUPS!D$8,0)*$FF$6+VLOOKUP($FA1007,BM,LOOKUPS!D$5,0)*$FG$6+VLOOKUP($FA1007,DIV,LOOKUPS!D$7,0)*$FH$6++VLOOKUP($FA1007,SIZE,LOOKUPS!D$11,0)*$FI$6),"",VLOOKUP($FA1007,MOM,LOOKUPS!D$12,0)*$FB$6+VLOOKUP($FA1007,STREV,LOOKUPS!D$10,0)*$FC$6+VLOOKUP($FA1007,LTREV,LOOKUPS!D$9,0)*$FD$6+VLOOKUP($FA1007,CFP,LOOKUPS!D$6,0)*$FE$6+VLOOKUP($FA1007,EP,LOOKUPS!D$8,0)*$FF$6+VLOOKUP($FA1007,BM,LOOKUPS!D$5,0)*$FG$6+VLOOKUP($FA1007,DIV,LOOKUPS!D$7,0)*$FH$6++VLOOKUP($FA1007,SIZE,LOOKUPS!D$11,0)*$FI$6)</f>
        <v>3.0351000000000004</v>
      </c>
      <c r="FD1007" s="1">
        <f>IF(ISERROR(VLOOKUP($FA1007,MOM,LOOKUPS!E$12,0)*$FB$6+VLOOKUP($FA1007,STREV,LOOKUPS!E$10,0)*$FC$6+VLOOKUP($FA1007,LTREV,LOOKUPS!E$9,0)*$FD$6+VLOOKUP($FA1007,CFP,LOOKUPS!E$6,0)*$FE$6+VLOOKUP($FA1007,EP,LOOKUPS!E$8,0)*$FF$6+VLOOKUP($FA1007,BM,LOOKUPS!E$5,0)*$FG$6+VLOOKUP($FA1007,DIV,LOOKUPS!E$7,0)*$FH$6++VLOOKUP($FA1007,SIZE,LOOKUPS!E$11,0)*$FI$6),"",VLOOKUP($FA1007,MOM,LOOKUPS!E$12,0)*$FB$6+VLOOKUP($FA1007,STREV,LOOKUPS!E$10,0)*$FC$6+VLOOKUP($FA1007,LTREV,LOOKUPS!E$9,0)*$FD$6+VLOOKUP($FA1007,CFP,LOOKUPS!E$6,0)*$FE$6+VLOOKUP($FA1007,EP,LOOKUPS!E$8,0)*$FF$6+VLOOKUP($FA1007,BM,LOOKUPS!E$5,0)*$FG$6+VLOOKUP($FA1007,DIV,LOOKUPS!E$7,0)*$FH$6++VLOOKUP($FA1007,SIZE,LOOKUPS!E$11,0)*$FI$6)</f>
        <v>3.4356000000000004</v>
      </c>
      <c r="FE1007" s="1">
        <f>IF(ISERROR(VLOOKUP($FA1007,MOM,LOOKUPS!F$12,0)*$FB$6+VLOOKUP($FA1007,STREV,LOOKUPS!F$10,0)*$FC$6+VLOOKUP($FA1007,LTREV,LOOKUPS!F$9,0)*$FD$6+VLOOKUP($FA1007,CFP,LOOKUPS!F$6,0)*$FE$6+VLOOKUP($FA1007,EP,LOOKUPS!F$8,0)*$FF$6+VLOOKUP($FA1007,BM,LOOKUPS!F$5,0)*$FG$6+VLOOKUP($FA1007,DIV,LOOKUPS!F$7,0)*$FH$6++VLOOKUP($FA1007,SIZE,LOOKUPS!F$11,0)*$FI$6),"",VLOOKUP($FA1007,MOM,LOOKUPS!F$12,0)*$FB$6+VLOOKUP($FA1007,STREV,LOOKUPS!F$10,0)*$FC$6+VLOOKUP($FA1007,LTREV,LOOKUPS!F$9,0)*$FD$6+VLOOKUP($FA1007,CFP,LOOKUPS!F$6,0)*$FE$6+VLOOKUP($FA1007,EP,LOOKUPS!F$8,0)*$FF$6+VLOOKUP($FA1007,BM,LOOKUPS!F$5,0)*$FG$6+VLOOKUP($FA1007,DIV,LOOKUPS!F$7,0)*$FH$6++VLOOKUP($FA1007,SIZE,LOOKUPS!F$11,0)*$FI$6)</f>
        <v>4.1349999999999998</v>
      </c>
      <c r="FF1007" s="1">
        <f>IF(ISERROR(VLOOKUP($FA1007,MOM,LOOKUPS!G$12,0)*$FB$6+VLOOKUP($FA1007,STREV,LOOKUPS!G$10,0)*$FC$6+VLOOKUP($FA1007,LTREV,LOOKUPS!G$9,0)*$FD$6+VLOOKUP($FA1007,CFP,LOOKUPS!G$6,0)*$FE$6+VLOOKUP($FA1007,EP,LOOKUPS!G$8,0)*$FF$6+VLOOKUP($FA1007,BM,LOOKUPS!G$5,0)*$FG$6+VLOOKUP($FA1007,DIV,LOOKUPS!G$7,0)*$FH$6++VLOOKUP($FA1007,SIZE,LOOKUPS!G$11,0)*$FI$6),"",VLOOKUP($FA1007,MOM,LOOKUPS!G$12,0)*$FB$6+VLOOKUP($FA1007,STREV,LOOKUPS!G$10,0)*$FC$6+VLOOKUP($FA1007,LTREV,LOOKUPS!G$9,0)*$FD$6+VLOOKUP($FA1007,CFP,LOOKUPS!G$6,0)*$FE$6+VLOOKUP($FA1007,EP,LOOKUPS!G$8,0)*$FF$6+VLOOKUP($FA1007,BM,LOOKUPS!G$5,0)*$FG$6+VLOOKUP($FA1007,DIV,LOOKUPS!G$7,0)*$FH$6++VLOOKUP($FA1007,SIZE,LOOKUPS!G$11,0)*$FI$6)</f>
        <v>3.8215000000000003</v>
      </c>
      <c r="FG1007" s="1">
        <f>IF(ISERROR(VLOOKUP($FA1007,MOM,LOOKUPS!H$12,0)*$FB$6+VLOOKUP($FA1007,STREV,LOOKUPS!H$10,0)*$FC$6+VLOOKUP($FA1007,LTREV,LOOKUPS!H$9,0)*$FD$6+VLOOKUP($FA1007,CFP,LOOKUPS!H$6,0)*$FE$6+VLOOKUP($FA1007,EP,LOOKUPS!H$8,0)*$FF$6+VLOOKUP($FA1007,BM,LOOKUPS!H$5,0)*$FG$6+VLOOKUP($FA1007,DIV,LOOKUPS!H$7,0)*$FH$6++VLOOKUP($FA1007,SIZE,LOOKUPS!H$11,0)*$FI$6),"",VLOOKUP($FA1007,MOM,LOOKUPS!H$12,0)*$FB$6+VLOOKUP($FA1007,STREV,LOOKUPS!H$10,0)*$FC$6+VLOOKUP($FA1007,LTREV,LOOKUPS!H$9,0)*$FD$6+VLOOKUP($FA1007,CFP,LOOKUPS!H$6,0)*$FE$6+VLOOKUP($FA1007,EP,LOOKUPS!H$8,0)*$FF$6+VLOOKUP($FA1007,BM,LOOKUPS!H$5,0)*$FG$6+VLOOKUP($FA1007,DIV,LOOKUPS!H$7,0)*$FH$6++VLOOKUP($FA1007,SIZE,LOOKUPS!H$11,0)*$FI$6)</f>
        <v>3.8157999999999999</v>
      </c>
      <c r="FH1007" s="1">
        <f>IF(ISERROR(VLOOKUP($FA1007,MOM,LOOKUPS!I$12,0)*$FB$6+VLOOKUP($FA1007,STREV,LOOKUPS!I$10,0)*$FC$6+VLOOKUP($FA1007,LTREV,LOOKUPS!I$9,0)*$FD$6+VLOOKUP($FA1007,CFP,LOOKUPS!I$6,0)*$FE$6+VLOOKUP($FA1007,EP,LOOKUPS!I$8,0)*$FF$6+VLOOKUP($FA1007,BM,LOOKUPS!I$5,0)*$FG$6+VLOOKUP($FA1007,DIV,LOOKUPS!I$7,0)*$FH$6++VLOOKUP($FA1007,SIZE,LOOKUPS!I$11,0)*$FI$6),"",VLOOKUP($FA1007,MOM,LOOKUPS!I$12,0)*$FB$6+VLOOKUP($FA1007,STREV,LOOKUPS!I$10,0)*$FC$6+VLOOKUP($FA1007,LTREV,LOOKUPS!I$9,0)*$FD$6+VLOOKUP($FA1007,CFP,LOOKUPS!I$6,0)*$FE$6+VLOOKUP($FA1007,EP,LOOKUPS!I$8,0)*$FF$6+VLOOKUP($FA1007,BM,LOOKUPS!I$5,0)*$FG$6+VLOOKUP($FA1007,DIV,LOOKUPS!I$7,0)*$FH$6++VLOOKUP($FA1007,SIZE,LOOKUPS!I$11,0)*$FI$6)</f>
        <v>4.0793999999999997</v>
      </c>
      <c r="FI1007" s="1">
        <f>IF(ISERROR(VLOOKUP($FA1007,MOM,LOOKUPS!J$12,0)*$FB$6+VLOOKUP($FA1007,STREV,LOOKUPS!J$10,0)*$FC$6+VLOOKUP($FA1007,LTREV,LOOKUPS!J$9,0)*$FD$6+VLOOKUP($FA1007,CFP,LOOKUPS!J$6,0)*$FE$6+VLOOKUP($FA1007,EP,LOOKUPS!J$8,0)*$FF$6+VLOOKUP($FA1007,BM,LOOKUPS!J$5,0)*$FG$6+VLOOKUP($FA1007,DIV,LOOKUPS!J$7,0)*$FH$6++VLOOKUP($FA1007,SIZE,LOOKUPS!J$11,0)*$FI$6),"",VLOOKUP($FA1007,MOM,LOOKUPS!J$12,0)*$FB$6+VLOOKUP($FA1007,STREV,LOOKUPS!J$10,0)*$FC$6+VLOOKUP($FA1007,LTREV,LOOKUPS!J$9,0)*$FD$6+VLOOKUP($FA1007,CFP,LOOKUPS!J$6,0)*$FE$6+VLOOKUP($FA1007,EP,LOOKUPS!J$8,0)*$FF$6+VLOOKUP($FA1007,BM,LOOKUPS!J$5,0)*$FG$6+VLOOKUP($FA1007,DIV,LOOKUPS!J$7,0)*$FH$6++VLOOKUP($FA1007,SIZE,LOOKUPS!J$11,0)*$FI$6)</f>
        <v>4.6492000000000004</v>
      </c>
      <c r="FJ1007" s="1">
        <f>IF(ISERROR(VLOOKUP($FA1007,MOM,LOOKUPS!K$12,0)*$FB$6+VLOOKUP($FA1007,STREV,LOOKUPS!K$10,0)*$FC$6+VLOOKUP($FA1007,LTREV,LOOKUPS!K$9,0)*$FD$6+VLOOKUP($FA1007,CFP,LOOKUPS!K$6,0)*$FE$6+VLOOKUP($FA1007,EP,LOOKUPS!K$8,0)*$FF$6+VLOOKUP($FA1007,BM,LOOKUPS!K$5,0)*$FG$6+VLOOKUP($FA1007,DIV,LOOKUPS!K$7,0)*$FH$6++VLOOKUP($FA1007,SIZE,LOOKUPS!K$11,0)*$FI$6),"",VLOOKUP($FA1007,MOM,LOOKUPS!K$12,0)*$FB$6+VLOOKUP($FA1007,STREV,LOOKUPS!K$10,0)*$FC$6+VLOOKUP($FA1007,LTREV,LOOKUPS!K$9,0)*$FD$6+VLOOKUP($FA1007,CFP,LOOKUPS!K$6,0)*$FE$6+VLOOKUP($FA1007,EP,LOOKUPS!K$8,0)*$FF$6+VLOOKUP($FA1007,BM,LOOKUPS!K$5,0)*$FG$6+VLOOKUP($FA1007,DIV,LOOKUPS!K$7,0)*$FH$6++VLOOKUP($FA1007,SIZE,LOOKUPS!K$11,0)*$FI$6)</f>
        <v>5.0253000000000005</v>
      </c>
      <c r="FK1007" s="1">
        <f>IF(ISERROR(VLOOKUP($FA1007,MOM,LOOKUPS!L$12,0)*$FB$6+VLOOKUP($FA1007,STREV,LOOKUPS!L$10,0)*$FC$6+VLOOKUP($FA1007,LTREV,LOOKUPS!L$9,0)*$FD$6+VLOOKUP($FA1007,CFP,LOOKUPS!L$6,0)*$FE$6+VLOOKUP($FA1007,EP,LOOKUPS!L$8,0)*$FF$6+VLOOKUP($FA1007,BM,LOOKUPS!L$5,0)*$FG$6+VLOOKUP($FA1007,DIV,LOOKUPS!L$7,0)*$FH$6++VLOOKUP($FA1007,SIZE,LOOKUPS!L$11,0)*$FI$6),"",VLOOKUP($FA1007,MOM,LOOKUPS!L$12,0)*$FB$6+VLOOKUP($FA1007,STREV,LOOKUPS!L$10,0)*$FC$6+VLOOKUP($FA1007,LTREV,LOOKUPS!L$9,0)*$FD$6+VLOOKUP($FA1007,CFP,LOOKUPS!L$6,0)*$FE$6+VLOOKUP($FA1007,EP,LOOKUPS!L$8,0)*$FF$6+VLOOKUP($FA1007,BM,LOOKUPS!L$5,0)*$FG$6+VLOOKUP($FA1007,DIV,LOOKUPS!L$7,0)*$FH$6++VLOOKUP($FA1007,SIZE,LOOKUPS!L$11,0)*$FI$6)</f>
        <v>5.5061</v>
      </c>
    </row>
    <row r="1008" spans="1:167" x14ac:dyDescent="0.3">
      <c r="A1008" s="1">
        <v>201003</v>
      </c>
      <c r="B1008" s="1">
        <v>7.4</v>
      </c>
      <c r="C1008" s="1">
        <v>6.5</v>
      </c>
      <c r="D1008" s="1">
        <v>8.08</v>
      </c>
      <c r="E1008" s="1">
        <v>7.88</v>
      </c>
      <c r="F1008" s="1">
        <v>8.19</v>
      </c>
      <c r="G1008" s="1">
        <v>7.65</v>
      </c>
      <c r="H1008" s="1">
        <v>7.62</v>
      </c>
      <c r="I1008" s="1">
        <v>7.77</v>
      </c>
      <c r="J1008" s="1">
        <v>9.35</v>
      </c>
      <c r="K1008" s="1">
        <v>10.1</v>
      </c>
      <c r="M1008" s="1">
        <v>200904</v>
      </c>
      <c r="N1008" s="1">
        <v>29.29</v>
      </c>
      <c r="O1008" s="1">
        <v>20.329999999999998</v>
      </c>
      <c r="P1008" s="1">
        <v>15.67</v>
      </c>
      <c r="Q1008" s="1">
        <v>17.8</v>
      </c>
      <c r="R1008" s="1">
        <v>15.39</v>
      </c>
      <c r="S1008" s="1">
        <v>15.23</v>
      </c>
      <c r="T1008" s="1">
        <v>19.46</v>
      </c>
      <c r="U1008" s="1">
        <v>19.600000000000001</v>
      </c>
      <c r="V1008" s="1">
        <v>24.8</v>
      </c>
      <c r="W1008" s="1">
        <v>28.21</v>
      </c>
      <c r="Y1008" s="1">
        <v>201403</v>
      </c>
      <c r="Z1008" s="1">
        <v>0.61</v>
      </c>
      <c r="AA1008" s="1">
        <v>1.7</v>
      </c>
      <c r="AB1008" s="1">
        <v>0.82</v>
      </c>
      <c r="AC1008" s="1">
        <v>1.67</v>
      </c>
      <c r="AD1008" s="1">
        <v>1.4</v>
      </c>
      <c r="AE1008" s="1">
        <v>0.51</v>
      </c>
      <c r="AF1008" s="1">
        <v>-0.04</v>
      </c>
      <c r="AG1008" s="1">
        <v>-0.1</v>
      </c>
      <c r="AH1008" s="1">
        <v>-0.37</v>
      </c>
      <c r="AI1008" s="1">
        <v>-2.2599999999999998</v>
      </c>
      <c r="CA1008" s="1">
        <v>200909</v>
      </c>
      <c r="CB1008" s="1">
        <v>9.64</v>
      </c>
      <c r="CC1008" s="1">
        <v>6.66</v>
      </c>
      <c r="CD1008" s="1">
        <v>6.4</v>
      </c>
      <c r="CE1008" s="1">
        <v>7.52</v>
      </c>
      <c r="CF1008" s="1">
        <v>6.96</v>
      </c>
      <c r="CG1008" s="1">
        <v>5.9</v>
      </c>
      <c r="CH1008" s="1">
        <v>6.1</v>
      </c>
      <c r="CI1008" s="1">
        <v>6.74</v>
      </c>
      <c r="CJ1008" s="1">
        <v>8.0500000000000007</v>
      </c>
      <c r="CK1008" s="1">
        <v>6.97</v>
      </c>
      <c r="CL1008" s="1">
        <v>6.95</v>
      </c>
      <c r="CM1008" s="1">
        <v>5.88</v>
      </c>
      <c r="CN1008" s="1">
        <v>5.93</v>
      </c>
      <c r="CO1008" s="1">
        <v>6.97</v>
      </c>
      <c r="CP1008" s="1">
        <v>5.31</v>
      </c>
      <c r="CQ1008" s="1">
        <v>7.58</v>
      </c>
      <c r="CR1008" s="1">
        <v>6.09</v>
      </c>
      <c r="CS1008" s="1">
        <v>5.84</v>
      </c>
      <c r="CT1008" s="1">
        <v>9.61</v>
      </c>
      <c r="CV1008" s="1">
        <v>201009</v>
      </c>
      <c r="CW1008" s="1">
        <v>11.88</v>
      </c>
      <c r="CX1008" s="1">
        <v>11</v>
      </c>
      <c r="CY1008" s="1">
        <v>10</v>
      </c>
      <c r="CZ1008" s="1">
        <v>7.29</v>
      </c>
      <c r="DA1008" s="1">
        <v>10.86</v>
      </c>
      <c r="DB1008" s="1">
        <v>10.73</v>
      </c>
      <c r="DC1008" s="1">
        <v>10.7</v>
      </c>
      <c r="DD1008" s="1">
        <v>8.3699999999999992</v>
      </c>
      <c r="DE1008" s="1">
        <v>6.91</v>
      </c>
      <c r="DF1008" s="1">
        <v>11.28</v>
      </c>
      <c r="DG1008" s="1">
        <v>10.44</v>
      </c>
      <c r="DH1008" s="1">
        <v>11.26</v>
      </c>
      <c r="DI1008" s="1">
        <v>10.220000000000001</v>
      </c>
      <c r="DJ1008" s="1">
        <v>11.46</v>
      </c>
      <c r="DK1008" s="1">
        <v>9.9700000000000006</v>
      </c>
      <c r="DL1008" s="1">
        <v>8.51</v>
      </c>
      <c r="DM1008" s="1">
        <v>8.23</v>
      </c>
      <c r="DN1008" s="1">
        <v>6.87</v>
      </c>
      <c r="DO1008" s="1">
        <v>6.95</v>
      </c>
      <c r="DQ1008" s="1">
        <v>200909</v>
      </c>
      <c r="DR1008" s="1">
        <v>-99.99</v>
      </c>
      <c r="DS1008" s="1">
        <v>7.78</v>
      </c>
      <c r="DT1008" s="1">
        <v>6.17</v>
      </c>
      <c r="DU1008" s="1">
        <v>5.1100000000000003</v>
      </c>
      <c r="DV1008" s="1">
        <v>7.73</v>
      </c>
      <c r="DW1008" s="1">
        <v>7.11</v>
      </c>
      <c r="DX1008" s="1">
        <v>6.28</v>
      </c>
      <c r="DY1008" s="1">
        <v>6.53</v>
      </c>
      <c r="DZ1008" s="1">
        <v>4.3499999999999996</v>
      </c>
      <c r="EA1008" s="1">
        <v>7.91</v>
      </c>
      <c r="EB1008" s="1">
        <v>7.17</v>
      </c>
      <c r="EC1008" s="1">
        <v>8.07</v>
      </c>
      <c r="ED1008" s="1">
        <v>5.78</v>
      </c>
      <c r="EE1008" s="1">
        <v>5.74</v>
      </c>
      <c r="EF1008" s="1">
        <v>6.91</v>
      </c>
      <c r="EG1008" s="1">
        <v>6.51</v>
      </c>
      <c r="EH1008" s="1">
        <v>6.55</v>
      </c>
      <c r="EI1008" s="1">
        <v>4.84</v>
      </c>
      <c r="EJ1008" s="1">
        <v>3.83</v>
      </c>
      <c r="EL1008">
        <v>200909</v>
      </c>
      <c r="EM1008">
        <v>4.08</v>
      </c>
      <c r="EN1008">
        <v>2.41</v>
      </c>
      <c r="EO1008">
        <v>0.89</v>
      </c>
      <c r="EP1008">
        <v>0.01</v>
      </c>
      <c r="ER1008" s="1">
        <v>201003</v>
      </c>
      <c r="ES1008" s="1">
        <v>3.71</v>
      </c>
      <c r="EU1008" s="1">
        <v>200904</v>
      </c>
      <c r="EV1008" s="1">
        <v>-6.85</v>
      </c>
      <c r="EX1008" s="1">
        <v>201403</v>
      </c>
      <c r="EY1008" s="1">
        <v>2.89</v>
      </c>
      <c r="FA1008" s="1">
        <v>201003</v>
      </c>
      <c r="FB1008" s="1">
        <f>IF(ISERROR(VLOOKUP($FA1008,MOM,LOOKUPS!C$12,0)*$FB$6+VLOOKUP($FA1008,STREV,LOOKUPS!C$10,0)*$FC$6+VLOOKUP($FA1008,LTREV,LOOKUPS!C$9,0)*$FD$6+VLOOKUP($FA1008,CFP,LOOKUPS!C$6,0)*$FE$6+VLOOKUP($FA1008,EP,LOOKUPS!C$8,0)*$FF$6+VLOOKUP($FA1008,BM,LOOKUPS!C$5,0)*$FG$6+VLOOKUP($FA1008,DIV,LOOKUPS!C$7,0)*$FH$6++VLOOKUP($FA1008,SIZE,LOOKUPS!C$11,0)*$FI$6),"",VLOOKUP($FA1008,MOM,LOOKUPS!C$12,0)*$FB$6+VLOOKUP($FA1008,STREV,LOOKUPS!C$10,0)*$FC$6+VLOOKUP($FA1008,LTREV,LOOKUPS!C$9,0)*$FD$6+VLOOKUP($FA1008,CFP,LOOKUPS!C$6,0)*$FE$6+VLOOKUP($FA1008,EP,LOOKUPS!C$8,0)*$FF$6+VLOOKUP($FA1008,BM,LOOKUPS!C$5,0)*$FG$6+VLOOKUP($FA1008,DIV,LOOKUPS!C$7,0)*$FH$6++VLOOKUP($FA1008,SIZE,LOOKUPS!C$11,0)*$FI$6)</f>
        <v>7.3355999999999995</v>
      </c>
      <c r="FC1008" s="1">
        <f>IF(ISERROR(VLOOKUP($FA1008,MOM,LOOKUPS!D$12,0)*$FB$6+VLOOKUP($FA1008,STREV,LOOKUPS!D$10,0)*$FC$6+VLOOKUP($FA1008,LTREV,LOOKUPS!D$9,0)*$FD$6+VLOOKUP($FA1008,CFP,LOOKUPS!D$6,0)*$FE$6+VLOOKUP($FA1008,EP,LOOKUPS!D$8,0)*$FF$6+VLOOKUP($FA1008,BM,LOOKUPS!D$5,0)*$FG$6+VLOOKUP($FA1008,DIV,LOOKUPS!D$7,0)*$FH$6++VLOOKUP($FA1008,SIZE,LOOKUPS!D$11,0)*$FI$6),"",VLOOKUP($FA1008,MOM,LOOKUPS!D$12,0)*$FB$6+VLOOKUP($FA1008,STREV,LOOKUPS!D$10,0)*$FC$6+VLOOKUP($FA1008,LTREV,LOOKUPS!D$9,0)*$FD$6+VLOOKUP($FA1008,CFP,LOOKUPS!D$6,0)*$FE$6+VLOOKUP($FA1008,EP,LOOKUPS!D$8,0)*$FF$6+VLOOKUP($FA1008,BM,LOOKUPS!D$5,0)*$FG$6+VLOOKUP($FA1008,DIV,LOOKUPS!D$7,0)*$FH$6++VLOOKUP($FA1008,SIZE,LOOKUPS!D$11,0)*$FI$6)</f>
        <v>6.6047000000000002</v>
      </c>
      <c r="FD1008" s="1">
        <f>IF(ISERROR(VLOOKUP($FA1008,MOM,LOOKUPS!E$12,0)*$FB$6+VLOOKUP($FA1008,STREV,LOOKUPS!E$10,0)*$FC$6+VLOOKUP($FA1008,LTREV,LOOKUPS!E$9,0)*$FD$6+VLOOKUP($FA1008,CFP,LOOKUPS!E$6,0)*$FE$6+VLOOKUP($FA1008,EP,LOOKUPS!E$8,0)*$FF$6+VLOOKUP($FA1008,BM,LOOKUPS!E$5,0)*$FG$6+VLOOKUP($FA1008,DIV,LOOKUPS!E$7,0)*$FH$6++VLOOKUP($FA1008,SIZE,LOOKUPS!E$11,0)*$FI$6),"",VLOOKUP($FA1008,MOM,LOOKUPS!E$12,0)*$FB$6+VLOOKUP($FA1008,STREV,LOOKUPS!E$10,0)*$FC$6+VLOOKUP($FA1008,LTREV,LOOKUPS!E$9,0)*$FD$6+VLOOKUP($FA1008,CFP,LOOKUPS!E$6,0)*$FE$6+VLOOKUP($FA1008,EP,LOOKUPS!E$8,0)*$FF$6+VLOOKUP($FA1008,BM,LOOKUPS!E$5,0)*$FG$6+VLOOKUP($FA1008,DIV,LOOKUPS!E$7,0)*$FH$6++VLOOKUP($FA1008,SIZE,LOOKUPS!E$11,0)*$FI$6)</f>
        <v>7.2659000000000002</v>
      </c>
      <c r="FE1008" s="1">
        <f>IF(ISERROR(VLOOKUP($FA1008,MOM,LOOKUPS!F$12,0)*$FB$6+VLOOKUP($FA1008,STREV,LOOKUPS!F$10,0)*$FC$6+VLOOKUP($FA1008,LTREV,LOOKUPS!F$9,0)*$FD$6+VLOOKUP($FA1008,CFP,LOOKUPS!F$6,0)*$FE$6+VLOOKUP($FA1008,EP,LOOKUPS!F$8,0)*$FF$6+VLOOKUP($FA1008,BM,LOOKUPS!F$5,0)*$FG$6+VLOOKUP($FA1008,DIV,LOOKUPS!F$7,0)*$FH$6++VLOOKUP($FA1008,SIZE,LOOKUPS!F$11,0)*$FI$6),"",VLOOKUP($FA1008,MOM,LOOKUPS!F$12,0)*$FB$6+VLOOKUP($FA1008,STREV,LOOKUPS!F$10,0)*$FC$6+VLOOKUP($FA1008,LTREV,LOOKUPS!F$9,0)*$FD$6+VLOOKUP($FA1008,CFP,LOOKUPS!F$6,0)*$FE$6+VLOOKUP($FA1008,EP,LOOKUPS!F$8,0)*$FF$6+VLOOKUP($FA1008,BM,LOOKUPS!F$5,0)*$FG$6+VLOOKUP($FA1008,DIV,LOOKUPS!F$7,0)*$FH$6++VLOOKUP($FA1008,SIZE,LOOKUPS!F$11,0)*$FI$6)</f>
        <v>8.0097000000000005</v>
      </c>
      <c r="FF1008" s="1">
        <f>IF(ISERROR(VLOOKUP($FA1008,MOM,LOOKUPS!G$12,0)*$FB$6+VLOOKUP($FA1008,STREV,LOOKUPS!G$10,0)*$FC$6+VLOOKUP($FA1008,LTREV,LOOKUPS!G$9,0)*$FD$6+VLOOKUP($FA1008,CFP,LOOKUPS!G$6,0)*$FE$6+VLOOKUP($FA1008,EP,LOOKUPS!G$8,0)*$FF$6+VLOOKUP($FA1008,BM,LOOKUPS!G$5,0)*$FG$6+VLOOKUP($FA1008,DIV,LOOKUPS!G$7,0)*$FH$6++VLOOKUP($FA1008,SIZE,LOOKUPS!G$11,0)*$FI$6),"",VLOOKUP($FA1008,MOM,LOOKUPS!G$12,0)*$FB$6+VLOOKUP($FA1008,STREV,LOOKUPS!G$10,0)*$FC$6+VLOOKUP($FA1008,LTREV,LOOKUPS!G$9,0)*$FD$6+VLOOKUP($FA1008,CFP,LOOKUPS!G$6,0)*$FE$6+VLOOKUP($FA1008,EP,LOOKUPS!G$8,0)*$FF$6+VLOOKUP($FA1008,BM,LOOKUPS!G$5,0)*$FG$6+VLOOKUP($FA1008,DIV,LOOKUPS!G$7,0)*$FH$6++VLOOKUP($FA1008,SIZE,LOOKUPS!G$11,0)*$FI$6)</f>
        <v>7.7294000000000009</v>
      </c>
      <c r="FG1008" s="1">
        <f>IF(ISERROR(VLOOKUP($FA1008,MOM,LOOKUPS!H$12,0)*$FB$6+VLOOKUP($FA1008,STREV,LOOKUPS!H$10,0)*$FC$6+VLOOKUP($FA1008,LTREV,LOOKUPS!H$9,0)*$FD$6+VLOOKUP($FA1008,CFP,LOOKUPS!H$6,0)*$FE$6+VLOOKUP($FA1008,EP,LOOKUPS!H$8,0)*$FF$6+VLOOKUP($FA1008,BM,LOOKUPS!H$5,0)*$FG$6+VLOOKUP($FA1008,DIV,LOOKUPS!H$7,0)*$FH$6++VLOOKUP($FA1008,SIZE,LOOKUPS!H$11,0)*$FI$6),"",VLOOKUP($FA1008,MOM,LOOKUPS!H$12,0)*$FB$6+VLOOKUP($FA1008,STREV,LOOKUPS!H$10,0)*$FC$6+VLOOKUP($FA1008,LTREV,LOOKUPS!H$9,0)*$FD$6+VLOOKUP($FA1008,CFP,LOOKUPS!H$6,0)*$FE$6+VLOOKUP($FA1008,EP,LOOKUPS!H$8,0)*$FF$6+VLOOKUP($FA1008,BM,LOOKUPS!H$5,0)*$FG$6+VLOOKUP($FA1008,DIV,LOOKUPS!H$7,0)*$FH$6++VLOOKUP($FA1008,SIZE,LOOKUPS!H$11,0)*$FI$6)</f>
        <v>7.8408000000000007</v>
      </c>
      <c r="FH1008" s="1">
        <f>IF(ISERROR(VLOOKUP($FA1008,MOM,LOOKUPS!I$12,0)*$FB$6+VLOOKUP($FA1008,STREV,LOOKUPS!I$10,0)*$FC$6+VLOOKUP($FA1008,LTREV,LOOKUPS!I$9,0)*$FD$6+VLOOKUP($FA1008,CFP,LOOKUPS!I$6,0)*$FE$6+VLOOKUP($FA1008,EP,LOOKUPS!I$8,0)*$FF$6+VLOOKUP($FA1008,BM,LOOKUPS!I$5,0)*$FG$6+VLOOKUP($FA1008,DIV,LOOKUPS!I$7,0)*$FH$6++VLOOKUP($FA1008,SIZE,LOOKUPS!I$11,0)*$FI$6),"",VLOOKUP($FA1008,MOM,LOOKUPS!I$12,0)*$FB$6+VLOOKUP($FA1008,STREV,LOOKUPS!I$10,0)*$FC$6+VLOOKUP($FA1008,LTREV,LOOKUPS!I$9,0)*$FD$6+VLOOKUP($FA1008,CFP,LOOKUPS!I$6,0)*$FE$6+VLOOKUP($FA1008,EP,LOOKUPS!I$8,0)*$FF$6+VLOOKUP($FA1008,BM,LOOKUPS!I$5,0)*$FG$6+VLOOKUP($FA1008,DIV,LOOKUPS!I$7,0)*$FH$6++VLOOKUP($FA1008,SIZE,LOOKUPS!I$11,0)*$FI$6)</f>
        <v>7.5456000000000003</v>
      </c>
      <c r="FI1008" s="1">
        <f>IF(ISERROR(VLOOKUP($FA1008,MOM,LOOKUPS!J$12,0)*$FB$6+VLOOKUP($FA1008,STREV,LOOKUPS!J$10,0)*$FC$6+VLOOKUP($FA1008,LTREV,LOOKUPS!J$9,0)*$FD$6+VLOOKUP($FA1008,CFP,LOOKUPS!J$6,0)*$FE$6+VLOOKUP($FA1008,EP,LOOKUPS!J$8,0)*$FF$6+VLOOKUP($FA1008,BM,LOOKUPS!J$5,0)*$FG$6+VLOOKUP($FA1008,DIV,LOOKUPS!J$7,0)*$FH$6++VLOOKUP($FA1008,SIZE,LOOKUPS!J$11,0)*$FI$6),"",VLOOKUP($FA1008,MOM,LOOKUPS!J$12,0)*$FB$6+VLOOKUP($FA1008,STREV,LOOKUPS!J$10,0)*$FC$6+VLOOKUP($FA1008,LTREV,LOOKUPS!J$9,0)*$FD$6+VLOOKUP($FA1008,CFP,LOOKUPS!J$6,0)*$FE$6+VLOOKUP($FA1008,EP,LOOKUPS!J$8,0)*$FF$6+VLOOKUP($FA1008,BM,LOOKUPS!J$5,0)*$FG$6+VLOOKUP($FA1008,DIV,LOOKUPS!J$7,0)*$FH$6++VLOOKUP($FA1008,SIZE,LOOKUPS!J$11,0)*$FI$6)</f>
        <v>7.5632000000000001</v>
      </c>
      <c r="FJ1008" s="1">
        <f>IF(ISERROR(VLOOKUP($FA1008,MOM,LOOKUPS!K$12,0)*$FB$6+VLOOKUP($FA1008,STREV,LOOKUPS!K$10,0)*$FC$6+VLOOKUP($FA1008,LTREV,LOOKUPS!K$9,0)*$FD$6+VLOOKUP($FA1008,CFP,LOOKUPS!K$6,0)*$FE$6+VLOOKUP($FA1008,EP,LOOKUPS!K$8,0)*$FF$6+VLOOKUP($FA1008,BM,LOOKUPS!K$5,0)*$FG$6+VLOOKUP($FA1008,DIV,LOOKUPS!K$7,0)*$FH$6++VLOOKUP($FA1008,SIZE,LOOKUPS!K$11,0)*$FI$6),"",VLOOKUP($FA1008,MOM,LOOKUPS!K$12,0)*$FB$6+VLOOKUP($FA1008,STREV,LOOKUPS!K$10,0)*$FC$6+VLOOKUP($FA1008,LTREV,LOOKUPS!K$9,0)*$FD$6+VLOOKUP($FA1008,CFP,LOOKUPS!K$6,0)*$FE$6+VLOOKUP($FA1008,EP,LOOKUPS!K$8,0)*$FF$6+VLOOKUP($FA1008,BM,LOOKUPS!K$5,0)*$FG$6+VLOOKUP($FA1008,DIV,LOOKUPS!K$7,0)*$FH$6++VLOOKUP($FA1008,SIZE,LOOKUPS!K$11,0)*$FI$6)</f>
        <v>8.8902000000000001</v>
      </c>
      <c r="FK1008" s="1">
        <f>IF(ISERROR(VLOOKUP($FA1008,MOM,LOOKUPS!L$12,0)*$FB$6+VLOOKUP($FA1008,STREV,LOOKUPS!L$10,0)*$FC$6+VLOOKUP($FA1008,LTREV,LOOKUPS!L$9,0)*$FD$6+VLOOKUP($FA1008,CFP,LOOKUPS!L$6,0)*$FE$6+VLOOKUP($FA1008,EP,LOOKUPS!L$8,0)*$FF$6+VLOOKUP($FA1008,BM,LOOKUPS!L$5,0)*$FG$6+VLOOKUP($FA1008,DIV,LOOKUPS!L$7,0)*$FH$6++VLOOKUP($FA1008,SIZE,LOOKUPS!L$11,0)*$FI$6),"",VLOOKUP($FA1008,MOM,LOOKUPS!L$12,0)*$FB$6+VLOOKUP($FA1008,STREV,LOOKUPS!L$10,0)*$FC$6+VLOOKUP($FA1008,LTREV,LOOKUPS!L$9,0)*$FD$6+VLOOKUP($FA1008,CFP,LOOKUPS!L$6,0)*$FE$6+VLOOKUP($FA1008,EP,LOOKUPS!L$8,0)*$FF$6+VLOOKUP($FA1008,BM,LOOKUPS!L$5,0)*$FG$6+VLOOKUP($FA1008,DIV,LOOKUPS!L$7,0)*$FH$6++VLOOKUP($FA1008,SIZE,LOOKUPS!L$11,0)*$FI$6)</f>
        <v>9.6641000000000012</v>
      </c>
    </row>
    <row r="1009" spans="1:167" x14ac:dyDescent="0.3">
      <c r="A1009" s="1">
        <v>201004</v>
      </c>
      <c r="B1009" s="1">
        <v>11.05</v>
      </c>
      <c r="C1009" s="1">
        <v>6.47</v>
      </c>
      <c r="D1009" s="1">
        <v>6.42</v>
      </c>
      <c r="E1009" s="1">
        <v>5.21</v>
      </c>
      <c r="F1009" s="1">
        <v>5.33</v>
      </c>
      <c r="G1009" s="1">
        <v>5.56</v>
      </c>
      <c r="H1009" s="1">
        <v>6.48</v>
      </c>
      <c r="I1009" s="1">
        <v>7.25</v>
      </c>
      <c r="J1009" s="1">
        <v>8.33</v>
      </c>
      <c r="K1009" s="1">
        <v>12.08</v>
      </c>
      <c r="M1009" s="1">
        <v>200905</v>
      </c>
      <c r="N1009" s="1">
        <v>12.62</v>
      </c>
      <c r="O1009" s="1">
        <v>8.36</v>
      </c>
      <c r="P1009" s="1">
        <v>7.14</v>
      </c>
      <c r="Q1009" s="1">
        <v>9.9600000000000009</v>
      </c>
      <c r="R1009" s="1">
        <v>9.3699999999999992</v>
      </c>
      <c r="S1009" s="1">
        <v>7.24</v>
      </c>
      <c r="T1009" s="1">
        <v>10.130000000000001</v>
      </c>
      <c r="U1009" s="1">
        <v>11.4</v>
      </c>
      <c r="V1009" s="1">
        <v>10.51</v>
      </c>
      <c r="W1009" s="1">
        <v>10.19</v>
      </c>
      <c r="Y1009" s="1">
        <v>201404</v>
      </c>
      <c r="Z1009" s="1">
        <v>-5.44</v>
      </c>
      <c r="AA1009" s="1">
        <v>-2.0499999999999998</v>
      </c>
      <c r="AB1009" s="1">
        <v>-2.95</v>
      </c>
      <c r="AC1009" s="1">
        <v>-2.39</v>
      </c>
      <c r="AD1009" s="1">
        <v>-1.48</v>
      </c>
      <c r="AE1009" s="1">
        <v>-2.23</v>
      </c>
      <c r="AF1009" s="1">
        <v>-2.78</v>
      </c>
      <c r="AG1009" s="1">
        <v>-3.19</v>
      </c>
      <c r="AH1009" s="1">
        <v>-2.65</v>
      </c>
      <c r="AI1009" s="1">
        <v>-3.28</v>
      </c>
      <c r="CA1009" s="1">
        <v>200910</v>
      </c>
      <c r="CB1009" s="1">
        <v>-9.34</v>
      </c>
      <c r="CC1009" s="1">
        <v>-5.98</v>
      </c>
      <c r="CD1009" s="1">
        <v>-5.75</v>
      </c>
      <c r="CE1009" s="1">
        <v>-7.11</v>
      </c>
      <c r="CF1009" s="1">
        <v>-6.22</v>
      </c>
      <c r="CG1009" s="1">
        <v>-5.41</v>
      </c>
      <c r="CH1009" s="1">
        <v>-5.65</v>
      </c>
      <c r="CI1009" s="1">
        <v>-6.53</v>
      </c>
      <c r="CJ1009" s="1">
        <v>-7.26</v>
      </c>
      <c r="CK1009" s="1">
        <v>-7.37</v>
      </c>
      <c r="CL1009" s="1">
        <v>-5.05</v>
      </c>
      <c r="CM1009" s="1">
        <v>-5.38</v>
      </c>
      <c r="CN1009" s="1">
        <v>-5.44</v>
      </c>
      <c r="CO1009" s="1">
        <v>-5.48</v>
      </c>
      <c r="CP1009" s="1">
        <v>-5.81</v>
      </c>
      <c r="CQ1009" s="1">
        <v>-6.28</v>
      </c>
      <c r="CR1009" s="1">
        <v>-6.72</v>
      </c>
      <c r="CS1009" s="1">
        <v>-6.74</v>
      </c>
      <c r="CT1009" s="1">
        <v>-7.62</v>
      </c>
      <c r="CV1009" s="1">
        <v>201010</v>
      </c>
      <c r="CW1009" s="1">
        <v>4.76</v>
      </c>
      <c r="CX1009" s="1">
        <v>3.26</v>
      </c>
      <c r="CY1009" s="1">
        <v>3.07</v>
      </c>
      <c r="CZ1009" s="1">
        <v>3.1</v>
      </c>
      <c r="DA1009" s="1">
        <v>3.21</v>
      </c>
      <c r="DB1009" s="1">
        <v>3.25</v>
      </c>
      <c r="DC1009" s="1">
        <v>3.27</v>
      </c>
      <c r="DD1009" s="1">
        <v>2.25</v>
      </c>
      <c r="DE1009" s="1">
        <v>3.6</v>
      </c>
      <c r="DF1009" s="1">
        <v>1.92</v>
      </c>
      <c r="DG1009" s="1">
        <v>4.51</v>
      </c>
      <c r="DH1009" s="1">
        <v>3.37</v>
      </c>
      <c r="DI1009" s="1">
        <v>3.15</v>
      </c>
      <c r="DJ1009" s="1">
        <v>3.24</v>
      </c>
      <c r="DK1009" s="1">
        <v>3.29</v>
      </c>
      <c r="DL1009" s="1">
        <v>2.65</v>
      </c>
      <c r="DM1009" s="1">
        <v>1.82</v>
      </c>
      <c r="DN1009" s="1">
        <v>3.58</v>
      </c>
      <c r="DO1009" s="1">
        <v>3.62</v>
      </c>
      <c r="DQ1009" s="1">
        <v>200910</v>
      </c>
      <c r="DR1009" s="1">
        <v>-99.99</v>
      </c>
      <c r="DS1009" s="1">
        <v>-7.27</v>
      </c>
      <c r="DT1009" s="1">
        <v>-5.8</v>
      </c>
      <c r="DU1009" s="1">
        <v>-3.04</v>
      </c>
      <c r="DV1009" s="1">
        <v>-7.24</v>
      </c>
      <c r="DW1009" s="1">
        <v>-7.21</v>
      </c>
      <c r="DX1009" s="1">
        <v>-5.54</v>
      </c>
      <c r="DY1009" s="1">
        <v>-4.3899999999999997</v>
      </c>
      <c r="DZ1009" s="1">
        <v>-2.4300000000000002</v>
      </c>
      <c r="EA1009" s="1">
        <v>-6.8</v>
      </c>
      <c r="EB1009" s="1">
        <v>-8.57</v>
      </c>
      <c r="EC1009" s="1">
        <v>-7.4</v>
      </c>
      <c r="ED1009" s="1">
        <v>-6.94</v>
      </c>
      <c r="EE1009" s="1">
        <v>-6.05</v>
      </c>
      <c r="EF1009" s="1">
        <v>-4.96</v>
      </c>
      <c r="EG1009" s="1">
        <v>-4.5999999999999996</v>
      </c>
      <c r="EH1009" s="1">
        <v>-4.18</v>
      </c>
      <c r="EI1009" s="1">
        <v>-2.89</v>
      </c>
      <c r="EJ1009" s="1">
        <v>-1.95</v>
      </c>
      <c r="EL1009">
        <v>200910</v>
      </c>
      <c r="EM1009">
        <v>-2.59</v>
      </c>
      <c r="EN1009">
        <v>-4.18</v>
      </c>
      <c r="EO1009">
        <v>-4.03</v>
      </c>
      <c r="EP1009">
        <v>0</v>
      </c>
      <c r="ER1009" s="1">
        <v>201004</v>
      </c>
      <c r="ES1009" s="1">
        <v>3.21</v>
      </c>
      <c r="EU1009" s="1">
        <v>200905</v>
      </c>
      <c r="EV1009" s="1">
        <v>-2.86</v>
      </c>
      <c r="EX1009" s="1">
        <v>201404</v>
      </c>
      <c r="EY1009" s="1">
        <v>0.2</v>
      </c>
      <c r="FA1009" s="1">
        <v>201004</v>
      </c>
      <c r="FB1009" s="1">
        <f>IF(ISERROR(VLOOKUP($FA1009,MOM,LOOKUPS!C$12,0)*$FB$6+VLOOKUP($FA1009,STREV,LOOKUPS!C$10,0)*$FC$6+VLOOKUP($FA1009,LTREV,LOOKUPS!C$9,0)*$FD$6+VLOOKUP($FA1009,CFP,LOOKUPS!C$6,0)*$FE$6+VLOOKUP($FA1009,EP,LOOKUPS!C$8,0)*$FF$6+VLOOKUP($FA1009,BM,LOOKUPS!C$5,0)*$FG$6+VLOOKUP($FA1009,DIV,LOOKUPS!C$7,0)*$FH$6++VLOOKUP($FA1009,SIZE,LOOKUPS!C$11,0)*$FI$6),"",VLOOKUP($FA1009,MOM,LOOKUPS!C$12,0)*$FB$6+VLOOKUP($FA1009,STREV,LOOKUPS!C$10,0)*$FC$6+VLOOKUP($FA1009,LTREV,LOOKUPS!C$9,0)*$FD$6+VLOOKUP($FA1009,CFP,LOOKUPS!C$6,0)*$FE$6+VLOOKUP($FA1009,EP,LOOKUPS!C$8,0)*$FF$6+VLOOKUP($FA1009,BM,LOOKUPS!C$5,0)*$FG$6+VLOOKUP($FA1009,DIV,LOOKUPS!C$7,0)*$FH$6++VLOOKUP($FA1009,SIZE,LOOKUPS!C$11,0)*$FI$6)</f>
        <v>8.8150000000000013</v>
      </c>
      <c r="FC1009" s="1">
        <f>IF(ISERROR(VLOOKUP($FA1009,MOM,LOOKUPS!D$12,0)*$FB$6+VLOOKUP($FA1009,STREV,LOOKUPS!D$10,0)*$FC$6+VLOOKUP($FA1009,LTREV,LOOKUPS!D$9,0)*$FD$6+VLOOKUP($FA1009,CFP,LOOKUPS!D$6,0)*$FE$6+VLOOKUP($FA1009,EP,LOOKUPS!D$8,0)*$FF$6+VLOOKUP($FA1009,BM,LOOKUPS!D$5,0)*$FG$6+VLOOKUP($FA1009,DIV,LOOKUPS!D$7,0)*$FH$6++VLOOKUP($FA1009,SIZE,LOOKUPS!D$11,0)*$FI$6),"",VLOOKUP($FA1009,MOM,LOOKUPS!D$12,0)*$FB$6+VLOOKUP($FA1009,STREV,LOOKUPS!D$10,0)*$FC$6+VLOOKUP($FA1009,LTREV,LOOKUPS!D$9,0)*$FD$6+VLOOKUP($FA1009,CFP,LOOKUPS!D$6,0)*$FE$6+VLOOKUP($FA1009,EP,LOOKUPS!D$8,0)*$FF$6+VLOOKUP($FA1009,BM,LOOKUPS!D$5,0)*$FG$6+VLOOKUP($FA1009,DIV,LOOKUPS!D$7,0)*$FH$6++VLOOKUP($FA1009,SIZE,LOOKUPS!D$11,0)*$FI$6)</f>
        <v>5.5736000000000008</v>
      </c>
      <c r="FD1009" s="1">
        <f>IF(ISERROR(VLOOKUP($FA1009,MOM,LOOKUPS!E$12,0)*$FB$6+VLOOKUP($FA1009,STREV,LOOKUPS!E$10,0)*$FC$6+VLOOKUP($FA1009,LTREV,LOOKUPS!E$9,0)*$FD$6+VLOOKUP($FA1009,CFP,LOOKUPS!E$6,0)*$FE$6+VLOOKUP($FA1009,EP,LOOKUPS!E$8,0)*$FF$6+VLOOKUP($FA1009,BM,LOOKUPS!E$5,0)*$FG$6+VLOOKUP($FA1009,DIV,LOOKUPS!E$7,0)*$FH$6++VLOOKUP($FA1009,SIZE,LOOKUPS!E$11,0)*$FI$6),"",VLOOKUP($FA1009,MOM,LOOKUPS!E$12,0)*$FB$6+VLOOKUP($FA1009,STREV,LOOKUPS!E$10,0)*$FC$6+VLOOKUP($FA1009,LTREV,LOOKUPS!E$9,0)*$FD$6+VLOOKUP($FA1009,CFP,LOOKUPS!E$6,0)*$FE$6+VLOOKUP($FA1009,EP,LOOKUPS!E$8,0)*$FF$6+VLOOKUP($FA1009,BM,LOOKUPS!E$5,0)*$FG$6+VLOOKUP($FA1009,DIV,LOOKUPS!E$7,0)*$FH$6++VLOOKUP($FA1009,SIZE,LOOKUPS!E$11,0)*$FI$6)</f>
        <v>6.0043000000000006</v>
      </c>
      <c r="FE1009" s="1">
        <f>IF(ISERROR(VLOOKUP($FA1009,MOM,LOOKUPS!F$12,0)*$FB$6+VLOOKUP($FA1009,STREV,LOOKUPS!F$10,0)*$FC$6+VLOOKUP($FA1009,LTREV,LOOKUPS!F$9,0)*$FD$6+VLOOKUP($FA1009,CFP,LOOKUPS!F$6,0)*$FE$6+VLOOKUP($FA1009,EP,LOOKUPS!F$8,0)*$FF$6+VLOOKUP($FA1009,BM,LOOKUPS!F$5,0)*$FG$6+VLOOKUP($FA1009,DIV,LOOKUPS!F$7,0)*$FH$6++VLOOKUP($FA1009,SIZE,LOOKUPS!F$11,0)*$FI$6),"",VLOOKUP($FA1009,MOM,LOOKUPS!F$12,0)*$FB$6+VLOOKUP($FA1009,STREV,LOOKUPS!F$10,0)*$FC$6+VLOOKUP($FA1009,LTREV,LOOKUPS!F$9,0)*$FD$6+VLOOKUP($FA1009,CFP,LOOKUPS!F$6,0)*$FE$6+VLOOKUP($FA1009,EP,LOOKUPS!F$8,0)*$FF$6+VLOOKUP($FA1009,BM,LOOKUPS!F$5,0)*$FG$6+VLOOKUP($FA1009,DIV,LOOKUPS!F$7,0)*$FH$6++VLOOKUP($FA1009,SIZE,LOOKUPS!F$11,0)*$FI$6)</f>
        <v>6.4307000000000007</v>
      </c>
      <c r="FF1009" s="1">
        <f>IF(ISERROR(VLOOKUP($FA1009,MOM,LOOKUPS!G$12,0)*$FB$6+VLOOKUP($FA1009,STREV,LOOKUPS!G$10,0)*$FC$6+VLOOKUP($FA1009,LTREV,LOOKUPS!G$9,0)*$FD$6+VLOOKUP($FA1009,CFP,LOOKUPS!G$6,0)*$FE$6+VLOOKUP($FA1009,EP,LOOKUPS!G$8,0)*$FF$6+VLOOKUP($FA1009,BM,LOOKUPS!G$5,0)*$FG$6+VLOOKUP($FA1009,DIV,LOOKUPS!G$7,0)*$FH$6++VLOOKUP($FA1009,SIZE,LOOKUPS!G$11,0)*$FI$6),"",VLOOKUP($FA1009,MOM,LOOKUPS!G$12,0)*$FB$6+VLOOKUP($FA1009,STREV,LOOKUPS!G$10,0)*$FC$6+VLOOKUP($FA1009,LTREV,LOOKUPS!G$9,0)*$FD$6+VLOOKUP($FA1009,CFP,LOOKUPS!G$6,0)*$FE$6+VLOOKUP($FA1009,EP,LOOKUPS!G$8,0)*$FF$6+VLOOKUP($FA1009,BM,LOOKUPS!G$5,0)*$FG$6+VLOOKUP($FA1009,DIV,LOOKUPS!G$7,0)*$FH$6++VLOOKUP($FA1009,SIZE,LOOKUPS!G$11,0)*$FI$6)</f>
        <v>5.4944000000000006</v>
      </c>
      <c r="FG1009" s="1">
        <f>IF(ISERROR(VLOOKUP($FA1009,MOM,LOOKUPS!H$12,0)*$FB$6+VLOOKUP($FA1009,STREV,LOOKUPS!H$10,0)*$FC$6+VLOOKUP($FA1009,LTREV,LOOKUPS!H$9,0)*$FD$6+VLOOKUP($FA1009,CFP,LOOKUPS!H$6,0)*$FE$6+VLOOKUP($FA1009,EP,LOOKUPS!H$8,0)*$FF$6+VLOOKUP($FA1009,BM,LOOKUPS!H$5,0)*$FG$6+VLOOKUP($FA1009,DIV,LOOKUPS!H$7,0)*$FH$6++VLOOKUP($FA1009,SIZE,LOOKUPS!H$11,0)*$FI$6),"",VLOOKUP($FA1009,MOM,LOOKUPS!H$12,0)*$FB$6+VLOOKUP($FA1009,STREV,LOOKUPS!H$10,0)*$FC$6+VLOOKUP($FA1009,LTREV,LOOKUPS!H$9,0)*$FD$6+VLOOKUP($FA1009,CFP,LOOKUPS!H$6,0)*$FE$6+VLOOKUP($FA1009,EP,LOOKUPS!H$8,0)*$FF$6+VLOOKUP($FA1009,BM,LOOKUPS!H$5,0)*$FG$6+VLOOKUP($FA1009,DIV,LOOKUPS!H$7,0)*$FH$6++VLOOKUP($FA1009,SIZE,LOOKUPS!H$11,0)*$FI$6)</f>
        <v>6.0396999999999998</v>
      </c>
      <c r="FH1009" s="1">
        <f>IF(ISERROR(VLOOKUP($FA1009,MOM,LOOKUPS!I$12,0)*$FB$6+VLOOKUP($FA1009,STREV,LOOKUPS!I$10,0)*$FC$6+VLOOKUP($FA1009,LTREV,LOOKUPS!I$9,0)*$FD$6+VLOOKUP($FA1009,CFP,LOOKUPS!I$6,0)*$FE$6+VLOOKUP($FA1009,EP,LOOKUPS!I$8,0)*$FF$6+VLOOKUP($FA1009,BM,LOOKUPS!I$5,0)*$FG$6+VLOOKUP($FA1009,DIV,LOOKUPS!I$7,0)*$FH$6++VLOOKUP($FA1009,SIZE,LOOKUPS!I$11,0)*$FI$6),"",VLOOKUP($FA1009,MOM,LOOKUPS!I$12,0)*$FB$6+VLOOKUP($FA1009,STREV,LOOKUPS!I$10,0)*$FC$6+VLOOKUP($FA1009,LTREV,LOOKUPS!I$9,0)*$FD$6+VLOOKUP($FA1009,CFP,LOOKUPS!I$6,0)*$FE$6+VLOOKUP($FA1009,EP,LOOKUPS!I$8,0)*$FF$6+VLOOKUP($FA1009,BM,LOOKUPS!I$5,0)*$FG$6+VLOOKUP($FA1009,DIV,LOOKUPS!I$7,0)*$FH$6++VLOOKUP($FA1009,SIZE,LOOKUPS!I$11,0)*$FI$6)</f>
        <v>6.6944999999999997</v>
      </c>
      <c r="FI1009" s="1">
        <f>IF(ISERROR(VLOOKUP($FA1009,MOM,LOOKUPS!J$12,0)*$FB$6+VLOOKUP($FA1009,STREV,LOOKUPS!J$10,0)*$FC$6+VLOOKUP($FA1009,LTREV,LOOKUPS!J$9,0)*$FD$6+VLOOKUP($FA1009,CFP,LOOKUPS!J$6,0)*$FE$6+VLOOKUP($FA1009,EP,LOOKUPS!J$8,0)*$FF$6+VLOOKUP($FA1009,BM,LOOKUPS!J$5,0)*$FG$6+VLOOKUP($FA1009,DIV,LOOKUPS!J$7,0)*$FH$6++VLOOKUP($FA1009,SIZE,LOOKUPS!J$11,0)*$FI$6),"",VLOOKUP($FA1009,MOM,LOOKUPS!J$12,0)*$FB$6+VLOOKUP($FA1009,STREV,LOOKUPS!J$10,0)*$FC$6+VLOOKUP($FA1009,LTREV,LOOKUPS!J$9,0)*$FD$6+VLOOKUP($FA1009,CFP,LOOKUPS!J$6,0)*$FE$6+VLOOKUP($FA1009,EP,LOOKUPS!J$8,0)*$FF$6+VLOOKUP($FA1009,BM,LOOKUPS!J$5,0)*$FG$6+VLOOKUP($FA1009,DIV,LOOKUPS!J$7,0)*$FH$6++VLOOKUP($FA1009,SIZE,LOOKUPS!J$11,0)*$FI$6)</f>
        <v>7.5042000000000009</v>
      </c>
      <c r="FJ1009" s="1">
        <f>IF(ISERROR(VLOOKUP($FA1009,MOM,LOOKUPS!K$12,0)*$FB$6+VLOOKUP($FA1009,STREV,LOOKUPS!K$10,0)*$FC$6+VLOOKUP($FA1009,LTREV,LOOKUPS!K$9,0)*$FD$6+VLOOKUP($FA1009,CFP,LOOKUPS!K$6,0)*$FE$6+VLOOKUP($FA1009,EP,LOOKUPS!K$8,0)*$FF$6+VLOOKUP($FA1009,BM,LOOKUPS!K$5,0)*$FG$6+VLOOKUP($FA1009,DIV,LOOKUPS!K$7,0)*$FH$6++VLOOKUP($FA1009,SIZE,LOOKUPS!K$11,0)*$FI$6),"",VLOOKUP($FA1009,MOM,LOOKUPS!K$12,0)*$FB$6+VLOOKUP($FA1009,STREV,LOOKUPS!K$10,0)*$FC$6+VLOOKUP($FA1009,LTREV,LOOKUPS!K$9,0)*$FD$6+VLOOKUP($FA1009,CFP,LOOKUPS!K$6,0)*$FE$6+VLOOKUP($FA1009,EP,LOOKUPS!K$8,0)*$FF$6+VLOOKUP($FA1009,BM,LOOKUPS!K$5,0)*$FG$6+VLOOKUP($FA1009,DIV,LOOKUPS!K$7,0)*$FH$6++VLOOKUP($FA1009,SIZE,LOOKUPS!K$11,0)*$FI$6)</f>
        <v>7.9998000000000005</v>
      </c>
      <c r="FK1009" s="1">
        <f>IF(ISERROR(VLOOKUP($FA1009,MOM,LOOKUPS!L$12,0)*$FB$6+VLOOKUP($FA1009,STREV,LOOKUPS!L$10,0)*$FC$6+VLOOKUP($FA1009,LTREV,LOOKUPS!L$9,0)*$FD$6+VLOOKUP($FA1009,CFP,LOOKUPS!L$6,0)*$FE$6+VLOOKUP($FA1009,EP,LOOKUPS!L$8,0)*$FF$6+VLOOKUP($FA1009,BM,LOOKUPS!L$5,0)*$FG$6+VLOOKUP($FA1009,DIV,LOOKUPS!L$7,0)*$FH$6++VLOOKUP($FA1009,SIZE,LOOKUPS!L$11,0)*$FI$6),"",VLOOKUP($FA1009,MOM,LOOKUPS!L$12,0)*$FB$6+VLOOKUP($FA1009,STREV,LOOKUPS!L$10,0)*$FC$6+VLOOKUP($FA1009,LTREV,LOOKUPS!L$9,0)*$FD$6+VLOOKUP($FA1009,CFP,LOOKUPS!L$6,0)*$FE$6+VLOOKUP($FA1009,EP,LOOKUPS!L$8,0)*$FF$6+VLOOKUP($FA1009,BM,LOOKUPS!L$5,0)*$FG$6+VLOOKUP($FA1009,DIV,LOOKUPS!L$7,0)*$FH$6++VLOOKUP($FA1009,SIZE,LOOKUPS!L$11,0)*$FI$6)</f>
        <v>12.1037</v>
      </c>
    </row>
    <row r="1010" spans="1:167" x14ac:dyDescent="0.3">
      <c r="A1010" s="1">
        <v>201005</v>
      </c>
      <c r="B1010" s="1">
        <v>-10.76</v>
      </c>
      <c r="C1010" s="1">
        <v>-7.13</v>
      </c>
      <c r="D1010" s="1">
        <v>-6.46</v>
      </c>
      <c r="E1010" s="1">
        <v>-6.71</v>
      </c>
      <c r="F1010" s="1">
        <v>-7.13</v>
      </c>
      <c r="G1010" s="1">
        <v>-7.1</v>
      </c>
      <c r="H1010" s="1">
        <v>-7.72</v>
      </c>
      <c r="I1010" s="1">
        <v>-7.13</v>
      </c>
      <c r="J1010" s="1">
        <v>-7.73</v>
      </c>
      <c r="K1010" s="1">
        <v>-10.18</v>
      </c>
      <c r="M1010" s="1">
        <v>200906</v>
      </c>
      <c r="N1010" s="1">
        <v>5.96</v>
      </c>
      <c r="O1010" s="1">
        <v>4.4000000000000004</v>
      </c>
      <c r="P1010" s="1">
        <v>4.4800000000000004</v>
      </c>
      <c r="Q1010" s="1">
        <v>3.67</v>
      </c>
      <c r="R1010" s="1">
        <v>4.43</v>
      </c>
      <c r="S1010" s="1">
        <v>2.17</v>
      </c>
      <c r="T1010" s="1">
        <v>1.77</v>
      </c>
      <c r="U1010" s="1">
        <v>3.73</v>
      </c>
      <c r="V1010" s="1">
        <v>1.49</v>
      </c>
      <c r="W1010" s="1">
        <v>2.88</v>
      </c>
      <c r="Y1010" s="1">
        <v>201405</v>
      </c>
      <c r="Z1010" s="1">
        <v>-1.58</v>
      </c>
      <c r="AA1010" s="1">
        <v>0.51</v>
      </c>
      <c r="AB1010" s="1">
        <v>0.86</v>
      </c>
      <c r="AC1010" s="1">
        <v>1.23</v>
      </c>
      <c r="AD1010" s="1">
        <v>0.84</v>
      </c>
      <c r="AE1010" s="1">
        <v>0.64</v>
      </c>
      <c r="AF1010" s="1">
        <v>1.29</v>
      </c>
      <c r="AG1010" s="1">
        <v>1.6</v>
      </c>
      <c r="AH1010" s="1">
        <v>0.53</v>
      </c>
      <c r="AI1010" s="1">
        <v>0.6</v>
      </c>
      <c r="CA1010" s="1">
        <v>200911</v>
      </c>
      <c r="CB1010" s="1">
        <v>1.45</v>
      </c>
      <c r="CC1010" s="1">
        <v>2.29</v>
      </c>
      <c r="CD1010" s="1">
        <v>1.88</v>
      </c>
      <c r="CE1010" s="1">
        <v>1.46</v>
      </c>
      <c r="CF1010" s="1">
        <v>2.41</v>
      </c>
      <c r="CG1010" s="1">
        <v>2</v>
      </c>
      <c r="CH1010" s="1">
        <v>1.93</v>
      </c>
      <c r="CI1010" s="1">
        <v>2.02</v>
      </c>
      <c r="CJ1010" s="1">
        <v>1.1399999999999999</v>
      </c>
      <c r="CK1010" s="1">
        <v>2.71</v>
      </c>
      <c r="CL1010" s="1">
        <v>2.11</v>
      </c>
      <c r="CM1010" s="1">
        <v>1.98</v>
      </c>
      <c r="CN1010" s="1">
        <v>2.0099999999999998</v>
      </c>
      <c r="CO1010" s="1">
        <v>1.83</v>
      </c>
      <c r="CP1010" s="1">
        <v>2.02</v>
      </c>
      <c r="CQ1010" s="1">
        <v>1.64</v>
      </c>
      <c r="CR1010" s="1">
        <v>2.31</v>
      </c>
      <c r="CS1010" s="1">
        <v>1.63</v>
      </c>
      <c r="CT1010" s="1">
        <v>0.79</v>
      </c>
      <c r="CV1010" s="1">
        <v>201011</v>
      </c>
      <c r="CW1010" s="1">
        <v>2.2400000000000002</v>
      </c>
      <c r="CX1010" s="1">
        <v>2.5099999999999998</v>
      </c>
      <c r="CY1010" s="1">
        <v>2.86</v>
      </c>
      <c r="CZ1010" s="1">
        <v>1.24</v>
      </c>
      <c r="DA1010" s="1">
        <v>2.34</v>
      </c>
      <c r="DB1010" s="1">
        <v>3.33</v>
      </c>
      <c r="DC1010" s="1">
        <v>3.05</v>
      </c>
      <c r="DD1010" s="1">
        <v>1.67</v>
      </c>
      <c r="DE1010" s="1">
        <v>1.07</v>
      </c>
      <c r="DF1010" s="1">
        <v>2.5099999999999998</v>
      </c>
      <c r="DG1010" s="1">
        <v>2.16</v>
      </c>
      <c r="DH1010" s="1">
        <v>2.86</v>
      </c>
      <c r="DI1010" s="1">
        <v>3.78</v>
      </c>
      <c r="DJ1010" s="1">
        <v>3.09</v>
      </c>
      <c r="DK1010" s="1">
        <v>3.01</v>
      </c>
      <c r="DL1010" s="1">
        <v>1.66</v>
      </c>
      <c r="DM1010" s="1">
        <v>1.67</v>
      </c>
      <c r="DN1010" s="1">
        <v>0.88</v>
      </c>
      <c r="DO1010" s="1">
        <v>1.25</v>
      </c>
      <c r="DQ1010" s="1">
        <v>200911</v>
      </c>
      <c r="DR1010" s="1">
        <v>-99.99</v>
      </c>
      <c r="DS1010" s="1">
        <v>0.71</v>
      </c>
      <c r="DT1010" s="1">
        <v>3.58</v>
      </c>
      <c r="DU1010" s="1">
        <v>5.07</v>
      </c>
      <c r="DV1010" s="1">
        <v>0.38</v>
      </c>
      <c r="DW1010" s="1">
        <v>2.46</v>
      </c>
      <c r="DX1010" s="1">
        <v>3.8</v>
      </c>
      <c r="DY1010" s="1">
        <v>4.5199999999999996</v>
      </c>
      <c r="DZ1010" s="1">
        <v>5.73</v>
      </c>
      <c r="EA1010" s="1">
        <v>0.15</v>
      </c>
      <c r="EB1010" s="1">
        <v>1.05</v>
      </c>
      <c r="EC1010" s="1">
        <v>2.6</v>
      </c>
      <c r="ED1010" s="1">
        <v>2.25</v>
      </c>
      <c r="EE1010" s="1">
        <v>3.32</v>
      </c>
      <c r="EF1010" s="1">
        <v>4.34</v>
      </c>
      <c r="EG1010" s="1">
        <v>5.19</v>
      </c>
      <c r="EH1010" s="1">
        <v>3.85</v>
      </c>
      <c r="EI1010" s="1">
        <v>4.51</v>
      </c>
      <c r="EJ1010" s="1">
        <v>7.01</v>
      </c>
      <c r="EL1010">
        <v>200911</v>
      </c>
      <c r="EM1010">
        <v>5.56</v>
      </c>
      <c r="EN1010">
        <v>-2.48</v>
      </c>
      <c r="EO1010">
        <v>-0.25</v>
      </c>
      <c r="EP1010">
        <v>0</v>
      </c>
      <c r="ER1010" s="1">
        <v>201005</v>
      </c>
      <c r="ES1010" s="1">
        <v>-0.17</v>
      </c>
      <c r="EU1010" s="1">
        <v>200906</v>
      </c>
      <c r="EV1010" s="1">
        <v>5.01</v>
      </c>
      <c r="EX1010" s="1">
        <v>201405</v>
      </c>
      <c r="EY1010" s="1">
        <v>-0.62</v>
      </c>
      <c r="FA1010" s="1">
        <v>201005</v>
      </c>
      <c r="FB1010" s="1">
        <f>IF(ISERROR(VLOOKUP($FA1010,MOM,LOOKUPS!C$12,0)*$FB$6+VLOOKUP($FA1010,STREV,LOOKUPS!C$10,0)*$FC$6+VLOOKUP($FA1010,LTREV,LOOKUPS!C$9,0)*$FD$6+VLOOKUP($FA1010,CFP,LOOKUPS!C$6,0)*$FE$6+VLOOKUP($FA1010,EP,LOOKUPS!C$8,0)*$FF$6+VLOOKUP($FA1010,BM,LOOKUPS!C$5,0)*$FG$6+VLOOKUP($FA1010,DIV,LOOKUPS!C$7,0)*$FH$6++VLOOKUP($FA1010,SIZE,LOOKUPS!C$11,0)*$FI$6),"",VLOOKUP($FA1010,MOM,LOOKUPS!C$12,0)*$FB$6+VLOOKUP($FA1010,STREV,LOOKUPS!C$10,0)*$FC$6+VLOOKUP($FA1010,LTREV,LOOKUPS!C$9,0)*$FD$6+VLOOKUP($FA1010,CFP,LOOKUPS!C$6,0)*$FE$6+VLOOKUP($FA1010,EP,LOOKUPS!C$8,0)*$FF$6+VLOOKUP($FA1010,BM,LOOKUPS!C$5,0)*$FG$6+VLOOKUP($FA1010,DIV,LOOKUPS!C$7,0)*$FH$6++VLOOKUP($FA1010,SIZE,LOOKUPS!C$11,0)*$FI$6)</f>
        <v>-9.5160999999999998</v>
      </c>
      <c r="FC1010" s="1">
        <f>IF(ISERROR(VLOOKUP($FA1010,MOM,LOOKUPS!D$12,0)*$FB$6+VLOOKUP($FA1010,STREV,LOOKUPS!D$10,0)*$FC$6+VLOOKUP($FA1010,LTREV,LOOKUPS!D$9,0)*$FD$6+VLOOKUP($FA1010,CFP,LOOKUPS!D$6,0)*$FE$6+VLOOKUP($FA1010,EP,LOOKUPS!D$8,0)*$FF$6+VLOOKUP($FA1010,BM,LOOKUPS!D$5,0)*$FG$6+VLOOKUP($FA1010,DIV,LOOKUPS!D$7,0)*$FH$6++VLOOKUP($FA1010,SIZE,LOOKUPS!D$11,0)*$FI$6),"",VLOOKUP($FA1010,MOM,LOOKUPS!D$12,0)*$FB$6+VLOOKUP($FA1010,STREV,LOOKUPS!D$10,0)*$FC$6+VLOOKUP($FA1010,LTREV,LOOKUPS!D$9,0)*$FD$6+VLOOKUP($FA1010,CFP,LOOKUPS!D$6,0)*$FE$6+VLOOKUP($FA1010,EP,LOOKUPS!D$8,0)*$FF$6+VLOOKUP($FA1010,BM,LOOKUPS!D$5,0)*$FG$6+VLOOKUP($FA1010,DIV,LOOKUPS!D$7,0)*$FH$6++VLOOKUP($FA1010,SIZE,LOOKUPS!D$11,0)*$FI$6)</f>
        <v>-7.3686000000000007</v>
      </c>
      <c r="FD1010" s="1">
        <f>IF(ISERROR(VLOOKUP($FA1010,MOM,LOOKUPS!E$12,0)*$FB$6+VLOOKUP($FA1010,STREV,LOOKUPS!E$10,0)*$FC$6+VLOOKUP($FA1010,LTREV,LOOKUPS!E$9,0)*$FD$6+VLOOKUP($FA1010,CFP,LOOKUPS!E$6,0)*$FE$6+VLOOKUP($FA1010,EP,LOOKUPS!E$8,0)*$FF$6+VLOOKUP($FA1010,BM,LOOKUPS!E$5,0)*$FG$6+VLOOKUP($FA1010,DIV,LOOKUPS!E$7,0)*$FH$6++VLOOKUP($FA1010,SIZE,LOOKUPS!E$11,0)*$FI$6),"",VLOOKUP($FA1010,MOM,LOOKUPS!E$12,0)*$FB$6+VLOOKUP($FA1010,STREV,LOOKUPS!E$10,0)*$FC$6+VLOOKUP($FA1010,LTREV,LOOKUPS!E$9,0)*$FD$6+VLOOKUP($FA1010,CFP,LOOKUPS!E$6,0)*$FE$6+VLOOKUP($FA1010,EP,LOOKUPS!E$8,0)*$FF$6+VLOOKUP($FA1010,BM,LOOKUPS!E$5,0)*$FG$6+VLOOKUP($FA1010,DIV,LOOKUPS!E$7,0)*$FH$6++VLOOKUP($FA1010,SIZE,LOOKUPS!E$11,0)*$FI$6)</f>
        <v>-7.1738</v>
      </c>
      <c r="FE1010" s="1">
        <f>IF(ISERROR(VLOOKUP($FA1010,MOM,LOOKUPS!F$12,0)*$FB$6+VLOOKUP($FA1010,STREV,LOOKUPS!F$10,0)*$FC$6+VLOOKUP($FA1010,LTREV,LOOKUPS!F$9,0)*$FD$6+VLOOKUP($FA1010,CFP,LOOKUPS!F$6,0)*$FE$6+VLOOKUP($FA1010,EP,LOOKUPS!F$8,0)*$FF$6+VLOOKUP($FA1010,BM,LOOKUPS!F$5,0)*$FG$6+VLOOKUP($FA1010,DIV,LOOKUPS!F$7,0)*$FH$6++VLOOKUP($FA1010,SIZE,LOOKUPS!F$11,0)*$FI$6),"",VLOOKUP($FA1010,MOM,LOOKUPS!F$12,0)*$FB$6+VLOOKUP($FA1010,STREV,LOOKUPS!F$10,0)*$FC$6+VLOOKUP($FA1010,LTREV,LOOKUPS!F$9,0)*$FD$6+VLOOKUP($FA1010,CFP,LOOKUPS!F$6,0)*$FE$6+VLOOKUP($FA1010,EP,LOOKUPS!F$8,0)*$FF$6+VLOOKUP($FA1010,BM,LOOKUPS!F$5,0)*$FG$6+VLOOKUP($FA1010,DIV,LOOKUPS!F$7,0)*$FH$6++VLOOKUP($FA1010,SIZE,LOOKUPS!F$11,0)*$FI$6)</f>
        <v>-6.8615000000000013</v>
      </c>
      <c r="FF1010" s="1">
        <f>IF(ISERROR(VLOOKUP($FA1010,MOM,LOOKUPS!G$12,0)*$FB$6+VLOOKUP($FA1010,STREV,LOOKUPS!G$10,0)*$FC$6+VLOOKUP($FA1010,LTREV,LOOKUPS!G$9,0)*$FD$6+VLOOKUP($FA1010,CFP,LOOKUPS!G$6,0)*$FE$6+VLOOKUP($FA1010,EP,LOOKUPS!G$8,0)*$FF$6+VLOOKUP($FA1010,BM,LOOKUPS!G$5,0)*$FG$6+VLOOKUP($FA1010,DIV,LOOKUPS!G$7,0)*$FH$6++VLOOKUP($FA1010,SIZE,LOOKUPS!G$11,0)*$FI$6),"",VLOOKUP($FA1010,MOM,LOOKUPS!G$12,0)*$FB$6+VLOOKUP($FA1010,STREV,LOOKUPS!G$10,0)*$FC$6+VLOOKUP($FA1010,LTREV,LOOKUPS!G$9,0)*$FD$6+VLOOKUP($FA1010,CFP,LOOKUPS!G$6,0)*$FE$6+VLOOKUP($FA1010,EP,LOOKUPS!G$8,0)*$FF$6+VLOOKUP($FA1010,BM,LOOKUPS!G$5,0)*$FG$6+VLOOKUP($FA1010,DIV,LOOKUPS!G$7,0)*$FH$6++VLOOKUP($FA1010,SIZE,LOOKUPS!G$11,0)*$FI$6)</f>
        <v>-7.0873000000000008</v>
      </c>
      <c r="FG1010" s="1">
        <f>IF(ISERROR(VLOOKUP($FA1010,MOM,LOOKUPS!H$12,0)*$FB$6+VLOOKUP($FA1010,STREV,LOOKUPS!H$10,0)*$FC$6+VLOOKUP($FA1010,LTREV,LOOKUPS!H$9,0)*$FD$6+VLOOKUP($FA1010,CFP,LOOKUPS!H$6,0)*$FE$6+VLOOKUP($FA1010,EP,LOOKUPS!H$8,0)*$FF$6+VLOOKUP($FA1010,BM,LOOKUPS!H$5,0)*$FG$6+VLOOKUP($FA1010,DIV,LOOKUPS!H$7,0)*$FH$6++VLOOKUP($FA1010,SIZE,LOOKUPS!H$11,0)*$FI$6),"",VLOOKUP($FA1010,MOM,LOOKUPS!H$12,0)*$FB$6+VLOOKUP($FA1010,STREV,LOOKUPS!H$10,0)*$FC$6+VLOOKUP($FA1010,LTREV,LOOKUPS!H$9,0)*$FD$6+VLOOKUP($FA1010,CFP,LOOKUPS!H$6,0)*$FE$6+VLOOKUP($FA1010,EP,LOOKUPS!H$8,0)*$FF$6+VLOOKUP($FA1010,BM,LOOKUPS!H$5,0)*$FG$6+VLOOKUP($FA1010,DIV,LOOKUPS!H$7,0)*$FH$6++VLOOKUP($FA1010,SIZE,LOOKUPS!H$11,0)*$FI$6)</f>
        <v>-7.4325999999999999</v>
      </c>
      <c r="FH1010" s="1">
        <f>IF(ISERROR(VLOOKUP($FA1010,MOM,LOOKUPS!I$12,0)*$FB$6+VLOOKUP($FA1010,STREV,LOOKUPS!I$10,0)*$FC$6+VLOOKUP($FA1010,LTREV,LOOKUPS!I$9,0)*$FD$6+VLOOKUP($FA1010,CFP,LOOKUPS!I$6,0)*$FE$6+VLOOKUP($FA1010,EP,LOOKUPS!I$8,0)*$FF$6+VLOOKUP($FA1010,BM,LOOKUPS!I$5,0)*$FG$6+VLOOKUP($FA1010,DIV,LOOKUPS!I$7,0)*$FH$6++VLOOKUP($FA1010,SIZE,LOOKUPS!I$11,0)*$FI$6),"",VLOOKUP($FA1010,MOM,LOOKUPS!I$12,0)*$FB$6+VLOOKUP($FA1010,STREV,LOOKUPS!I$10,0)*$FC$6+VLOOKUP($FA1010,LTREV,LOOKUPS!I$9,0)*$FD$6+VLOOKUP($FA1010,CFP,LOOKUPS!I$6,0)*$FE$6+VLOOKUP($FA1010,EP,LOOKUPS!I$8,0)*$FF$6+VLOOKUP($FA1010,BM,LOOKUPS!I$5,0)*$FG$6+VLOOKUP($FA1010,DIV,LOOKUPS!I$7,0)*$FH$6++VLOOKUP($FA1010,SIZE,LOOKUPS!I$11,0)*$FI$6)</f>
        <v>-7.729000000000001</v>
      </c>
      <c r="FI1010" s="1">
        <f>IF(ISERROR(VLOOKUP($FA1010,MOM,LOOKUPS!J$12,0)*$FB$6+VLOOKUP($FA1010,STREV,LOOKUPS!J$10,0)*$FC$6+VLOOKUP($FA1010,LTREV,LOOKUPS!J$9,0)*$FD$6+VLOOKUP($FA1010,CFP,LOOKUPS!J$6,0)*$FE$6+VLOOKUP($FA1010,EP,LOOKUPS!J$8,0)*$FF$6+VLOOKUP($FA1010,BM,LOOKUPS!J$5,0)*$FG$6+VLOOKUP($FA1010,DIV,LOOKUPS!J$7,0)*$FH$6++VLOOKUP($FA1010,SIZE,LOOKUPS!J$11,0)*$FI$6),"",VLOOKUP($FA1010,MOM,LOOKUPS!J$12,0)*$FB$6+VLOOKUP($FA1010,STREV,LOOKUPS!J$10,0)*$FC$6+VLOOKUP($FA1010,LTREV,LOOKUPS!J$9,0)*$FD$6+VLOOKUP($FA1010,CFP,LOOKUPS!J$6,0)*$FE$6+VLOOKUP($FA1010,EP,LOOKUPS!J$8,0)*$FF$6+VLOOKUP($FA1010,BM,LOOKUPS!J$5,0)*$FG$6+VLOOKUP($FA1010,DIV,LOOKUPS!J$7,0)*$FH$6++VLOOKUP($FA1010,SIZE,LOOKUPS!J$11,0)*$FI$6)</f>
        <v>-7.2321</v>
      </c>
      <c r="FJ1010" s="1">
        <f>IF(ISERROR(VLOOKUP($FA1010,MOM,LOOKUPS!K$12,0)*$FB$6+VLOOKUP($FA1010,STREV,LOOKUPS!K$10,0)*$FC$6+VLOOKUP($FA1010,LTREV,LOOKUPS!K$9,0)*$FD$6+VLOOKUP($FA1010,CFP,LOOKUPS!K$6,0)*$FE$6+VLOOKUP($FA1010,EP,LOOKUPS!K$8,0)*$FF$6+VLOOKUP($FA1010,BM,LOOKUPS!K$5,0)*$FG$6+VLOOKUP($FA1010,DIV,LOOKUPS!K$7,0)*$FH$6++VLOOKUP($FA1010,SIZE,LOOKUPS!K$11,0)*$FI$6),"",VLOOKUP($FA1010,MOM,LOOKUPS!K$12,0)*$FB$6+VLOOKUP($FA1010,STREV,LOOKUPS!K$10,0)*$FC$6+VLOOKUP($FA1010,LTREV,LOOKUPS!K$9,0)*$FD$6+VLOOKUP($FA1010,CFP,LOOKUPS!K$6,0)*$FE$6+VLOOKUP($FA1010,EP,LOOKUPS!K$8,0)*$FF$6+VLOOKUP($FA1010,BM,LOOKUPS!K$5,0)*$FG$6+VLOOKUP($FA1010,DIV,LOOKUPS!K$7,0)*$FH$6++VLOOKUP($FA1010,SIZE,LOOKUPS!K$11,0)*$FI$6)</f>
        <v>-8.0967000000000002</v>
      </c>
      <c r="FK1010" s="1">
        <f>IF(ISERROR(VLOOKUP($FA1010,MOM,LOOKUPS!L$12,0)*$FB$6+VLOOKUP($FA1010,STREV,LOOKUPS!L$10,0)*$FC$6+VLOOKUP($FA1010,LTREV,LOOKUPS!L$9,0)*$FD$6+VLOOKUP($FA1010,CFP,LOOKUPS!L$6,0)*$FE$6+VLOOKUP($FA1010,EP,LOOKUPS!L$8,0)*$FF$6+VLOOKUP($FA1010,BM,LOOKUPS!L$5,0)*$FG$6+VLOOKUP($FA1010,DIV,LOOKUPS!L$7,0)*$FH$6++VLOOKUP($FA1010,SIZE,LOOKUPS!L$11,0)*$FI$6),"",VLOOKUP($FA1010,MOM,LOOKUPS!L$12,0)*$FB$6+VLOOKUP($FA1010,STREV,LOOKUPS!L$10,0)*$FC$6+VLOOKUP($FA1010,LTREV,LOOKUPS!L$9,0)*$FD$6+VLOOKUP($FA1010,CFP,LOOKUPS!L$6,0)*$FE$6+VLOOKUP($FA1010,EP,LOOKUPS!L$8,0)*$FF$6+VLOOKUP($FA1010,BM,LOOKUPS!L$5,0)*$FG$6+VLOOKUP($FA1010,DIV,LOOKUPS!L$7,0)*$FH$6++VLOOKUP($FA1010,SIZE,LOOKUPS!L$11,0)*$FI$6)</f>
        <v>-10.3459</v>
      </c>
    </row>
    <row r="1011" spans="1:167" x14ac:dyDescent="0.3">
      <c r="A1011" s="1">
        <v>201006</v>
      </c>
      <c r="B1011" s="1">
        <v>-10.220000000000001</v>
      </c>
      <c r="C1011" s="1">
        <v>-5.73</v>
      </c>
      <c r="D1011" s="1">
        <v>-5.83</v>
      </c>
      <c r="E1011" s="1">
        <v>-4.93</v>
      </c>
      <c r="F1011" s="1">
        <v>-6.02</v>
      </c>
      <c r="G1011" s="1">
        <v>-6.15</v>
      </c>
      <c r="H1011" s="1">
        <v>-7.68</v>
      </c>
      <c r="I1011" s="1">
        <v>-7.93</v>
      </c>
      <c r="J1011" s="1">
        <v>-8.64</v>
      </c>
      <c r="K1011" s="1">
        <v>-10.91</v>
      </c>
      <c r="M1011" s="1">
        <v>200907</v>
      </c>
      <c r="N1011" s="1">
        <v>10.85</v>
      </c>
      <c r="O1011" s="1">
        <v>11.37</v>
      </c>
      <c r="P1011" s="1">
        <v>10.35</v>
      </c>
      <c r="Q1011" s="1">
        <v>9.7200000000000006</v>
      </c>
      <c r="R1011" s="1">
        <v>8.35</v>
      </c>
      <c r="S1011" s="1">
        <v>9.1199999999999992</v>
      </c>
      <c r="T1011" s="1">
        <v>7.44</v>
      </c>
      <c r="U1011" s="1">
        <v>7.69</v>
      </c>
      <c r="V1011" s="1">
        <v>6.48</v>
      </c>
      <c r="W1011" s="1">
        <v>7.44</v>
      </c>
      <c r="Y1011" s="1">
        <v>201406</v>
      </c>
      <c r="Z1011" s="1">
        <v>3.54</v>
      </c>
      <c r="AA1011" s="1">
        <v>5.14</v>
      </c>
      <c r="AB1011" s="1">
        <v>4.96</v>
      </c>
      <c r="AC1011" s="1">
        <v>3.84</v>
      </c>
      <c r="AD1011" s="1">
        <v>4.95</v>
      </c>
      <c r="AE1011" s="1">
        <v>3.2</v>
      </c>
      <c r="AF1011" s="1">
        <v>3.12</v>
      </c>
      <c r="AG1011" s="1">
        <v>4.46</v>
      </c>
      <c r="AH1011" s="1">
        <v>4.16</v>
      </c>
      <c r="AI1011" s="1">
        <v>4.4000000000000004</v>
      </c>
      <c r="CA1011" s="1">
        <v>200912</v>
      </c>
      <c r="CB1011" s="1">
        <v>7.04</v>
      </c>
      <c r="CC1011" s="1">
        <v>6.78</v>
      </c>
      <c r="CD1011" s="1">
        <v>6.83</v>
      </c>
      <c r="CE1011" s="1">
        <v>6.26</v>
      </c>
      <c r="CF1011" s="1">
        <v>6.4</v>
      </c>
      <c r="CG1011" s="1">
        <v>7.03</v>
      </c>
      <c r="CH1011" s="1">
        <v>7.39</v>
      </c>
      <c r="CI1011" s="1">
        <v>6.38</v>
      </c>
      <c r="CJ1011" s="1">
        <v>6.12</v>
      </c>
      <c r="CK1011" s="1">
        <v>5.78</v>
      </c>
      <c r="CL1011" s="1">
        <v>7.03</v>
      </c>
      <c r="CM1011" s="1">
        <v>7.77</v>
      </c>
      <c r="CN1011" s="1">
        <v>6.4</v>
      </c>
      <c r="CO1011" s="1">
        <v>7.45</v>
      </c>
      <c r="CP1011" s="1">
        <v>7.34</v>
      </c>
      <c r="CQ1011" s="1">
        <v>6.07</v>
      </c>
      <c r="CR1011" s="1">
        <v>6.62</v>
      </c>
      <c r="CS1011" s="1">
        <v>6.09</v>
      </c>
      <c r="CT1011" s="1">
        <v>6.15</v>
      </c>
      <c r="CV1011" s="1">
        <v>201012</v>
      </c>
      <c r="CW1011" s="1">
        <v>8.98</v>
      </c>
      <c r="CX1011" s="1">
        <v>9.0299999999999994</v>
      </c>
      <c r="CY1011" s="1">
        <v>8.26</v>
      </c>
      <c r="CZ1011" s="1">
        <v>5.59</v>
      </c>
      <c r="DA1011" s="1">
        <v>9.66</v>
      </c>
      <c r="DB1011" s="1">
        <v>8.66</v>
      </c>
      <c r="DC1011" s="1">
        <v>8.65</v>
      </c>
      <c r="DD1011" s="1">
        <v>6.35</v>
      </c>
      <c r="DE1011" s="1">
        <v>5.31</v>
      </c>
      <c r="DF1011" s="1">
        <v>11.02</v>
      </c>
      <c r="DG1011" s="1">
        <v>8.2799999999999994</v>
      </c>
      <c r="DH1011" s="1">
        <v>7.76</v>
      </c>
      <c r="DI1011" s="1">
        <v>9.51</v>
      </c>
      <c r="DJ1011" s="1">
        <v>7.84</v>
      </c>
      <c r="DK1011" s="1">
        <v>9.4</v>
      </c>
      <c r="DL1011" s="1">
        <v>6.4</v>
      </c>
      <c r="DM1011" s="1">
        <v>6.3</v>
      </c>
      <c r="DN1011" s="1">
        <v>5.82</v>
      </c>
      <c r="DO1011" s="1">
        <v>4.8</v>
      </c>
      <c r="DQ1011" s="1">
        <v>200912</v>
      </c>
      <c r="DR1011" s="1">
        <v>-99.99</v>
      </c>
      <c r="DS1011" s="1">
        <v>6.68</v>
      </c>
      <c r="DT1011" s="1">
        <v>7.42</v>
      </c>
      <c r="DU1011" s="1">
        <v>4.49</v>
      </c>
      <c r="DV1011" s="1">
        <v>6.23</v>
      </c>
      <c r="DW1011" s="1">
        <v>9.01</v>
      </c>
      <c r="DX1011" s="1">
        <v>7.33</v>
      </c>
      <c r="DY1011" s="1">
        <v>6.05</v>
      </c>
      <c r="DZ1011" s="1">
        <v>3.4</v>
      </c>
      <c r="EA1011" s="1">
        <v>5.37</v>
      </c>
      <c r="EB1011" s="1">
        <v>8.73</v>
      </c>
      <c r="EC1011" s="1">
        <v>9.2200000000000006</v>
      </c>
      <c r="ED1011" s="1">
        <v>8.7100000000000009</v>
      </c>
      <c r="EE1011" s="1">
        <v>7.63</v>
      </c>
      <c r="EF1011" s="1">
        <v>6.99</v>
      </c>
      <c r="EG1011" s="1">
        <v>5.55</v>
      </c>
      <c r="EH1011" s="1">
        <v>6.54</v>
      </c>
      <c r="EI1011" s="1">
        <v>4.74</v>
      </c>
      <c r="EJ1011" s="1">
        <v>1.99</v>
      </c>
      <c r="EL1011">
        <v>200912</v>
      </c>
      <c r="EM1011">
        <v>2.75</v>
      </c>
      <c r="EN1011">
        <v>6.13</v>
      </c>
      <c r="EO1011">
        <v>-0.11</v>
      </c>
      <c r="EP1011">
        <v>0.01</v>
      </c>
      <c r="ER1011" s="1">
        <v>201006</v>
      </c>
      <c r="ES1011" s="1">
        <v>-2.99</v>
      </c>
      <c r="EU1011" s="1">
        <v>200907</v>
      </c>
      <c r="EV1011" s="1">
        <v>4.3899999999999997</v>
      </c>
      <c r="EX1011" s="1">
        <v>201406</v>
      </c>
      <c r="EY1011" s="1">
        <v>0.42</v>
      </c>
      <c r="FA1011" s="1">
        <v>201006</v>
      </c>
      <c r="FB1011" s="1">
        <f>IF(ISERROR(VLOOKUP($FA1011,MOM,LOOKUPS!C$12,0)*$FB$6+VLOOKUP($FA1011,STREV,LOOKUPS!C$10,0)*$FC$6+VLOOKUP($FA1011,LTREV,LOOKUPS!C$9,0)*$FD$6+VLOOKUP($FA1011,CFP,LOOKUPS!C$6,0)*$FE$6+VLOOKUP($FA1011,EP,LOOKUPS!C$8,0)*$FF$6+VLOOKUP($FA1011,BM,LOOKUPS!C$5,0)*$FG$6+VLOOKUP($FA1011,DIV,LOOKUPS!C$7,0)*$FH$6++VLOOKUP($FA1011,SIZE,LOOKUPS!C$11,0)*$FI$6),"",VLOOKUP($FA1011,MOM,LOOKUPS!C$12,0)*$FB$6+VLOOKUP($FA1011,STREV,LOOKUPS!C$10,0)*$FC$6+VLOOKUP($FA1011,LTREV,LOOKUPS!C$9,0)*$FD$6+VLOOKUP($FA1011,CFP,LOOKUPS!C$6,0)*$FE$6+VLOOKUP($FA1011,EP,LOOKUPS!C$8,0)*$FF$6+VLOOKUP($FA1011,BM,LOOKUPS!C$5,0)*$FG$6+VLOOKUP($FA1011,DIV,LOOKUPS!C$7,0)*$FH$6++VLOOKUP($FA1011,SIZE,LOOKUPS!C$11,0)*$FI$6)</f>
        <v>-7.8853000000000009</v>
      </c>
      <c r="FC1011" s="1">
        <f>IF(ISERROR(VLOOKUP($FA1011,MOM,LOOKUPS!D$12,0)*$FB$6+VLOOKUP($FA1011,STREV,LOOKUPS!D$10,0)*$FC$6+VLOOKUP($FA1011,LTREV,LOOKUPS!D$9,0)*$FD$6+VLOOKUP($FA1011,CFP,LOOKUPS!D$6,0)*$FE$6+VLOOKUP($FA1011,EP,LOOKUPS!D$8,0)*$FF$6+VLOOKUP($FA1011,BM,LOOKUPS!D$5,0)*$FG$6+VLOOKUP($FA1011,DIV,LOOKUPS!D$7,0)*$FH$6++VLOOKUP($FA1011,SIZE,LOOKUPS!D$11,0)*$FI$6),"",VLOOKUP($FA1011,MOM,LOOKUPS!D$12,0)*$FB$6+VLOOKUP($FA1011,STREV,LOOKUPS!D$10,0)*$FC$6+VLOOKUP($FA1011,LTREV,LOOKUPS!D$9,0)*$FD$6+VLOOKUP($FA1011,CFP,LOOKUPS!D$6,0)*$FE$6+VLOOKUP($FA1011,EP,LOOKUPS!D$8,0)*$FF$6+VLOOKUP($FA1011,BM,LOOKUPS!D$5,0)*$FG$6+VLOOKUP($FA1011,DIV,LOOKUPS!D$7,0)*$FH$6++VLOOKUP($FA1011,SIZE,LOOKUPS!D$11,0)*$FI$6)</f>
        <v>-5.3144</v>
      </c>
      <c r="FD1011" s="1">
        <f>IF(ISERROR(VLOOKUP($FA1011,MOM,LOOKUPS!E$12,0)*$FB$6+VLOOKUP($FA1011,STREV,LOOKUPS!E$10,0)*$FC$6+VLOOKUP($FA1011,LTREV,LOOKUPS!E$9,0)*$FD$6+VLOOKUP($FA1011,CFP,LOOKUPS!E$6,0)*$FE$6+VLOOKUP($FA1011,EP,LOOKUPS!E$8,0)*$FF$6+VLOOKUP($FA1011,BM,LOOKUPS!E$5,0)*$FG$6+VLOOKUP($FA1011,DIV,LOOKUPS!E$7,0)*$FH$6++VLOOKUP($FA1011,SIZE,LOOKUPS!E$11,0)*$FI$6),"",VLOOKUP($FA1011,MOM,LOOKUPS!E$12,0)*$FB$6+VLOOKUP($FA1011,STREV,LOOKUPS!E$10,0)*$FC$6+VLOOKUP($FA1011,LTREV,LOOKUPS!E$9,0)*$FD$6+VLOOKUP($FA1011,CFP,LOOKUPS!E$6,0)*$FE$6+VLOOKUP($FA1011,EP,LOOKUPS!E$8,0)*$FF$6+VLOOKUP($FA1011,BM,LOOKUPS!E$5,0)*$FG$6+VLOOKUP($FA1011,DIV,LOOKUPS!E$7,0)*$FH$6++VLOOKUP($FA1011,SIZE,LOOKUPS!E$11,0)*$FI$6)</f>
        <v>-5.48</v>
      </c>
      <c r="FE1011" s="1">
        <f>IF(ISERROR(VLOOKUP($FA1011,MOM,LOOKUPS!F$12,0)*$FB$6+VLOOKUP($FA1011,STREV,LOOKUPS!F$10,0)*$FC$6+VLOOKUP($FA1011,LTREV,LOOKUPS!F$9,0)*$FD$6+VLOOKUP($FA1011,CFP,LOOKUPS!F$6,0)*$FE$6+VLOOKUP($FA1011,EP,LOOKUPS!F$8,0)*$FF$6+VLOOKUP($FA1011,BM,LOOKUPS!F$5,0)*$FG$6+VLOOKUP($FA1011,DIV,LOOKUPS!F$7,0)*$FH$6++VLOOKUP($FA1011,SIZE,LOOKUPS!F$11,0)*$FI$6),"",VLOOKUP($FA1011,MOM,LOOKUPS!F$12,0)*$FB$6+VLOOKUP($FA1011,STREV,LOOKUPS!F$10,0)*$FC$6+VLOOKUP($FA1011,LTREV,LOOKUPS!F$9,0)*$FD$6+VLOOKUP($FA1011,CFP,LOOKUPS!F$6,0)*$FE$6+VLOOKUP($FA1011,EP,LOOKUPS!F$8,0)*$FF$6+VLOOKUP($FA1011,BM,LOOKUPS!F$5,0)*$FG$6+VLOOKUP($FA1011,DIV,LOOKUPS!F$7,0)*$FH$6++VLOOKUP($FA1011,SIZE,LOOKUPS!F$11,0)*$FI$6)</f>
        <v>-5.697000000000001</v>
      </c>
      <c r="FF1011" s="1">
        <f>IF(ISERROR(VLOOKUP($FA1011,MOM,LOOKUPS!G$12,0)*$FB$6+VLOOKUP($FA1011,STREV,LOOKUPS!G$10,0)*$FC$6+VLOOKUP($FA1011,LTREV,LOOKUPS!G$9,0)*$FD$6+VLOOKUP($FA1011,CFP,LOOKUPS!G$6,0)*$FE$6+VLOOKUP($FA1011,EP,LOOKUPS!G$8,0)*$FF$6+VLOOKUP($FA1011,BM,LOOKUPS!G$5,0)*$FG$6+VLOOKUP($FA1011,DIV,LOOKUPS!G$7,0)*$FH$6++VLOOKUP($FA1011,SIZE,LOOKUPS!G$11,0)*$FI$6),"",VLOOKUP($FA1011,MOM,LOOKUPS!G$12,0)*$FB$6+VLOOKUP($FA1011,STREV,LOOKUPS!G$10,0)*$FC$6+VLOOKUP($FA1011,LTREV,LOOKUPS!G$9,0)*$FD$6+VLOOKUP($FA1011,CFP,LOOKUPS!G$6,0)*$FE$6+VLOOKUP($FA1011,EP,LOOKUPS!G$8,0)*$FF$6+VLOOKUP($FA1011,BM,LOOKUPS!G$5,0)*$FG$6+VLOOKUP($FA1011,DIV,LOOKUPS!G$7,0)*$FH$6++VLOOKUP($FA1011,SIZE,LOOKUPS!G$11,0)*$FI$6)</f>
        <v>-6.0206</v>
      </c>
      <c r="FG1011" s="1">
        <f>IF(ISERROR(VLOOKUP($FA1011,MOM,LOOKUPS!H$12,0)*$FB$6+VLOOKUP($FA1011,STREV,LOOKUPS!H$10,0)*$FC$6+VLOOKUP($FA1011,LTREV,LOOKUPS!H$9,0)*$FD$6+VLOOKUP($FA1011,CFP,LOOKUPS!H$6,0)*$FE$6+VLOOKUP($FA1011,EP,LOOKUPS!H$8,0)*$FF$6+VLOOKUP($FA1011,BM,LOOKUPS!H$5,0)*$FG$6+VLOOKUP($FA1011,DIV,LOOKUPS!H$7,0)*$FH$6++VLOOKUP($FA1011,SIZE,LOOKUPS!H$11,0)*$FI$6),"",VLOOKUP($FA1011,MOM,LOOKUPS!H$12,0)*$FB$6+VLOOKUP($FA1011,STREV,LOOKUPS!H$10,0)*$FC$6+VLOOKUP($FA1011,LTREV,LOOKUPS!H$9,0)*$FD$6+VLOOKUP($FA1011,CFP,LOOKUPS!H$6,0)*$FE$6+VLOOKUP($FA1011,EP,LOOKUPS!H$8,0)*$FF$6+VLOOKUP($FA1011,BM,LOOKUPS!H$5,0)*$FG$6+VLOOKUP($FA1011,DIV,LOOKUPS!H$7,0)*$FH$6++VLOOKUP($FA1011,SIZE,LOOKUPS!H$11,0)*$FI$6)</f>
        <v>-6.9028</v>
      </c>
      <c r="FH1011" s="1">
        <f>IF(ISERROR(VLOOKUP($FA1011,MOM,LOOKUPS!I$12,0)*$FB$6+VLOOKUP($FA1011,STREV,LOOKUPS!I$10,0)*$FC$6+VLOOKUP($FA1011,LTREV,LOOKUPS!I$9,0)*$FD$6+VLOOKUP($FA1011,CFP,LOOKUPS!I$6,0)*$FE$6+VLOOKUP($FA1011,EP,LOOKUPS!I$8,0)*$FF$6+VLOOKUP($FA1011,BM,LOOKUPS!I$5,0)*$FG$6+VLOOKUP($FA1011,DIV,LOOKUPS!I$7,0)*$FH$6++VLOOKUP($FA1011,SIZE,LOOKUPS!I$11,0)*$FI$6),"",VLOOKUP($FA1011,MOM,LOOKUPS!I$12,0)*$FB$6+VLOOKUP($FA1011,STREV,LOOKUPS!I$10,0)*$FC$6+VLOOKUP($FA1011,LTREV,LOOKUPS!I$9,0)*$FD$6+VLOOKUP($FA1011,CFP,LOOKUPS!I$6,0)*$FE$6+VLOOKUP($FA1011,EP,LOOKUPS!I$8,0)*$FF$6+VLOOKUP($FA1011,BM,LOOKUPS!I$5,0)*$FG$6+VLOOKUP($FA1011,DIV,LOOKUPS!I$7,0)*$FH$6++VLOOKUP($FA1011,SIZE,LOOKUPS!I$11,0)*$FI$6)</f>
        <v>-7.6389000000000014</v>
      </c>
      <c r="FI1011" s="1">
        <f>IF(ISERROR(VLOOKUP($FA1011,MOM,LOOKUPS!J$12,0)*$FB$6+VLOOKUP($FA1011,STREV,LOOKUPS!J$10,0)*$FC$6+VLOOKUP($FA1011,LTREV,LOOKUPS!J$9,0)*$FD$6+VLOOKUP($FA1011,CFP,LOOKUPS!J$6,0)*$FE$6+VLOOKUP($FA1011,EP,LOOKUPS!J$8,0)*$FF$6+VLOOKUP($FA1011,BM,LOOKUPS!J$5,0)*$FG$6+VLOOKUP($FA1011,DIV,LOOKUPS!J$7,0)*$FH$6++VLOOKUP($FA1011,SIZE,LOOKUPS!J$11,0)*$FI$6),"",VLOOKUP($FA1011,MOM,LOOKUPS!J$12,0)*$FB$6+VLOOKUP($FA1011,STREV,LOOKUPS!J$10,0)*$FC$6+VLOOKUP($FA1011,LTREV,LOOKUPS!J$9,0)*$FD$6+VLOOKUP($FA1011,CFP,LOOKUPS!J$6,0)*$FE$6+VLOOKUP($FA1011,EP,LOOKUPS!J$8,0)*$FF$6+VLOOKUP($FA1011,BM,LOOKUPS!J$5,0)*$FG$6+VLOOKUP($FA1011,DIV,LOOKUPS!J$7,0)*$FH$6++VLOOKUP($FA1011,SIZE,LOOKUPS!J$11,0)*$FI$6)</f>
        <v>-8.0603000000000016</v>
      </c>
      <c r="FJ1011" s="1">
        <f>IF(ISERROR(VLOOKUP($FA1011,MOM,LOOKUPS!K$12,0)*$FB$6+VLOOKUP($FA1011,STREV,LOOKUPS!K$10,0)*$FC$6+VLOOKUP($FA1011,LTREV,LOOKUPS!K$9,0)*$FD$6+VLOOKUP($FA1011,CFP,LOOKUPS!K$6,0)*$FE$6+VLOOKUP($FA1011,EP,LOOKUPS!K$8,0)*$FF$6+VLOOKUP($FA1011,BM,LOOKUPS!K$5,0)*$FG$6+VLOOKUP($FA1011,DIV,LOOKUPS!K$7,0)*$FH$6++VLOOKUP($FA1011,SIZE,LOOKUPS!K$11,0)*$FI$6),"",VLOOKUP($FA1011,MOM,LOOKUPS!K$12,0)*$FB$6+VLOOKUP($FA1011,STREV,LOOKUPS!K$10,0)*$FC$6+VLOOKUP($FA1011,LTREV,LOOKUPS!K$9,0)*$FD$6+VLOOKUP($FA1011,CFP,LOOKUPS!K$6,0)*$FE$6+VLOOKUP($FA1011,EP,LOOKUPS!K$8,0)*$FF$6+VLOOKUP($FA1011,BM,LOOKUPS!K$5,0)*$FG$6+VLOOKUP($FA1011,DIV,LOOKUPS!K$7,0)*$FH$6++VLOOKUP($FA1011,SIZE,LOOKUPS!K$11,0)*$FI$6)</f>
        <v>-9.0676000000000005</v>
      </c>
      <c r="FK1011" s="1">
        <f>IF(ISERROR(VLOOKUP($FA1011,MOM,LOOKUPS!L$12,0)*$FB$6+VLOOKUP($FA1011,STREV,LOOKUPS!L$10,0)*$FC$6+VLOOKUP($FA1011,LTREV,LOOKUPS!L$9,0)*$FD$6+VLOOKUP($FA1011,CFP,LOOKUPS!L$6,0)*$FE$6+VLOOKUP($FA1011,EP,LOOKUPS!L$8,0)*$FF$6+VLOOKUP($FA1011,BM,LOOKUPS!L$5,0)*$FG$6+VLOOKUP($FA1011,DIV,LOOKUPS!L$7,0)*$FH$6++VLOOKUP($FA1011,SIZE,LOOKUPS!L$11,0)*$FI$6),"",VLOOKUP($FA1011,MOM,LOOKUPS!L$12,0)*$FB$6+VLOOKUP($FA1011,STREV,LOOKUPS!L$10,0)*$FC$6+VLOOKUP($FA1011,LTREV,LOOKUPS!L$9,0)*$FD$6+VLOOKUP($FA1011,CFP,LOOKUPS!L$6,0)*$FE$6+VLOOKUP($FA1011,EP,LOOKUPS!L$8,0)*$FF$6+VLOOKUP($FA1011,BM,LOOKUPS!L$5,0)*$FG$6+VLOOKUP($FA1011,DIV,LOOKUPS!L$7,0)*$FH$6++VLOOKUP($FA1011,SIZE,LOOKUPS!L$11,0)*$FI$6)</f>
        <v>-11.934799999999999</v>
      </c>
    </row>
    <row r="1012" spans="1:167" x14ac:dyDescent="0.3">
      <c r="A1012" s="1">
        <v>201007</v>
      </c>
      <c r="B1012" s="1">
        <v>4.8</v>
      </c>
      <c r="C1012" s="1">
        <v>5.24</v>
      </c>
      <c r="D1012" s="1">
        <v>6.24</v>
      </c>
      <c r="E1012" s="1">
        <v>5.65</v>
      </c>
      <c r="F1012" s="1">
        <v>6.03</v>
      </c>
      <c r="G1012" s="1">
        <v>5.73</v>
      </c>
      <c r="H1012" s="1">
        <v>5.86</v>
      </c>
      <c r="I1012" s="1">
        <v>6.02</v>
      </c>
      <c r="J1012" s="1">
        <v>6.95</v>
      </c>
      <c r="K1012" s="1">
        <v>8.0399999999999991</v>
      </c>
      <c r="M1012" s="1">
        <v>200908</v>
      </c>
      <c r="N1012" s="1">
        <v>9.3800000000000008</v>
      </c>
      <c r="O1012" s="1">
        <v>5.96</v>
      </c>
      <c r="P1012" s="1">
        <v>3.15</v>
      </c>
      <c r="Q1012" s="1">
        <v>5.37</v>
      </c>
      <c r="R1012" s="1">
        <v>3.7</v>
      </c>
      <c r="S1012" s="1">
        <v>4.01</v>
      </c>
      <c r="T1012" s="1">
        <v>4.59</v>
      </c>
      <c r="U1012" s="1">
        <v>5.67</v>
      </c>
      <c r="V1012" s="1">
        <v>8.84</v>
      </c>
      <c r="W1012" s="1">
        <v>11.79</v>
      </c>
      <c r="Y1012" s="1">
        <v>201407</v>
      </c>
      <c r="Z1012" s="1">
        <v>-3.85</v>
      </c>
      <c r="AA1012" s="1">
        <v>-3.8</v>
      </c>
      <c r="AB1012" s="1">
        <v>-4.47</v>
      </c>
      <c r="AC1012" s="1">
        <v>-4.7</v>
      </c>
      <c r="AD1012" s="1">
        <v>-4.05</v>
      </c>
      <c r="AE1012" s="1">
        <v>-4.32</v>
      </c>
      <c r="AF1012" s="1">
        <v>-4.09</v>
      </c>
      <c r="AG1012" s="1">
        <v>-4.5199999999999996</v>
      </c>
      <c r="AH1012" s="1">
        <v>-4.8499999999999996</v>
      </c>
      <c r="AI1012" s="1">
        <v>-4.55</v>
      </c>
      <c r="CA1012" s="1">
        <v>201001</v>
      </c>
      <c r="CB1012" s="1">
        <v>2.52</v>
      </c>
      <c r="CC1012" s="1">
        <v>-3.28</v>
      </c>
      <c r="CD1012" s="1">
        <v>-2.37</v>
      </c>
      <c r="CE1012" s="1">
        <v>2.5499999999999998</v>
      </c>
      <c r="CF1012" s="1">
        <v>-3.11</v>
      </c>
      <c r="CG1012" s="1">
        <v>-3.37</v>
      </c>
      <c r="CH1012" s="1">
        <v>-2.4500000000000002</v>
      </c>
      <c r="CI1012" s="1">
        <v>-1.26</v>
      </c>
      <c r="CJ1012" s="1">
        <v>3.95</v>
      </c>
      <c r="CK1012" s="1">
        <v>-1.84</v>
      </c>
      <c r="CL1012" s="1">
        <v>-4.41</v>
      </c>
      <c r="CM1012" s="1">
        <v>-3.72</v>
      </c>
      <c r="CN1012" s="1">
        <v>-3.07</v>
      </c>
      <c r="CO1012" s="1">
        <v>-2.67</v>
      </c>
      <c r="CP1012" s="1">
        <v>-2.2400000000000002</v>
      </c>
      <c r="CQ1012" s="1">
        <v>-1.46</v>
      </c>
      <c r="CR1012" s="1">
        <v>-1.1200000000000001</v>
      </c>
      <c r="CS1012" s="1">
        <v>1.34</v>
      </c>
      <c r="CT1012" s="1">
        <v>5.84</v>
      </c>
      <c r="CV1012" s="1">
        <v>201101</v>
      </c>
      <c r="CW1012" s="1">
        <v>2.5099999999999998</v>
      </c>
      <c r="CX1012" s="1">
        <v>1.84</v>
      </c>
      <c r="CY1012" s="1">
        <v>0.73</v>
      </c>
      <c r="CZ1012" s="1">
        <v>0.54</v>
      </c>
      <c r="DA1012" s="1">
        <v>2.3199999999999998</v>
      </c>
      <c r="DB1012" s="1">
        <v>1.05</v>
      </c>
      <c r="DC1012" s="1">
        <v>1.1200000000000001</v>
      </c>
      <c r="DD1012" s="1">
        <v>-0.21</v>
      </c>
      <c r="DE1012" s="1">
        <v>0.76</v>
      </c>
      <c r="DF1012" s="1">
        <v>2.61</v>
      </c>
      <c r="DG1012" s="1">
        <v>2.02</v>
      </c>
      <c r="DH1012" s="1">
        <v>0.87</v>
      </c>
      <c r="DI1012" s="1">
        <v>1.21</v>
      </c>
      <c r="DJ1012" s="1">
        <v>0.74</v>
      </c>
      <c r="DK1012" s="1">
        <v>1.47</v>
      </c>
      <c r="DL1012" s="1">
        <v>-0.42</v>
      </c>
      <c r="DM1012" s="1">
        <v>0.01</v>
      </c>
      <c r="DN1012" s="1">
        <v>-0.03</v>
      </c>
      <c r="DO1012" s="1">
        <v>1.54</v>
      </c>
      <c r="DQ1012" s="1">
        <v>201001</v>
      </c>
      <c r="DR1012" s="1">
        <v>-99.99</v>
      </c>
      <c r="DS1012" s="1">
        <v>0.66</v>
      </c>
      <c r="DT1012" s="1">
        <v>-2.88</v>
      </c>
      <c r="DU1012" s="1">
        <v>-3.28</v>
      </c>
      <c r="DV1012" s="1">
        <v>1.23</v>
      </c>
      <c r="DW1012" s="1">
        <v>-2.44</v>
      </c>
      <c r="DX1012" s="1">
        <v>-3.15</v>
      </c>
      <c r="DY1012" s="1">
        <v>-3.23</v>
      </c>
      <c r="DZ1012" s="1">
        <v>-3.25</v>
      </c>
      <c r="EA1012" s="1">
        <v>3.01</v>
      </c>
      <c r="EB1012" s="1">
        <v>-3.93</v>
      </c>
      <c r="EC1012" s="1">
        <v>-2.52</v>
      </c>
      <c r="ED1012" s="1">
        <v>-2.33</v>
      </c>
      <c r="EE1012" s="1">
        <v>-3.44</v>
      </c>
      <c r="EF1012" s="1">
        <v>-2.83</v>
      </c>
      <c r="EG1012" s="1">
        <v>-3.11</v>
      </c>
      <c r="EH1012" s="1">
        <v>-3.34</v>
      </c>
      <c r="EI1012" s="1">
        <v>-2.95</v>
      </c>
      <c r="EJ1012" s="1">
        <v>-3.56</v>
      </c>
      <c r="EL1012">
        <v>201001</v>
      </c>
      <c r="EM1012">
        <v>-3.36</v>
      </c>
      <c r="EN1012">
        <v>0.37</v>
      </c>
      <c r="EO1012">
        <v>0.33</v>
      </c>
      <c r="EP1012">
        <v>0</v>
      </c>
      <c r="ER1012" s="1">
        <v>201007</v>
      </c>
      <c r="ES1012" s="1">
        <v>1.9</v>
      </c>
      <c r="EU1012" s="1">
        <v>200908</v>
      </c>
      <c r="EV1012" s="1">
        <v>-2.11</v>
      </c>
      <c r="EX1012" s="1">
        <v>201407</v>
      </c>
      <c r="EY1012" s="1">
        <v>0.34</v>
      </c>
      <c r="FA1012" s="1">
        <v>201007</v>
      </c>
      <c r="FB1012" s="1">
        <f>IF(ISERROR(VLOOKUP($FA1012,MOM,LOOKUPS!C$12,0)*$FB$6+VLOOKUP($FA1012,STREV,LOOKUPS!C$10,0)*$FC$6+VLOOKUP($FA1012,LTREV,LOOKUPS!C$9,0)*$FD$6+VLOOKUP($FA1012,CFP,LOOKUPS!C$6,0)*$FE$6+VLOOKUP($FA1012,EP,LOOKUPS!C$8,0)*$FF$6+VLOOKUP($FA1012,BM,LOOKUPS!C$5,0)*$FG$6+VLOOKUP($FA1012,DIV,LOOKUPS!C$7,0)*$FH$6++VLOOKUP($FA1012,SIZE,LOOKUPS!C$11,0)*$FI$6),"",VLOOKUP($FA1012,MOM,LOOKUPS!C$12,0)*$FB$6+VLOOKUP($FA1012,STREV,LOOKUPS!C$10,0)*$FC$6+VLOOKUP($FA1012,LTREV,LOOKUPS!C$9,0)*$FD$6+VLOOKUP($FA1012,CFP,LOOKUPS!C$6,0)*$FE$6+VLOOKUP($FA1012,EP,LOOKUPS!C$8,0)*$FF$6+VLOOKUP($FA1012,BM,LOOKUPS!C$5,0)*$FG$6+VLOOKUP($FA1012,DIV,LOOKUPS!C$7,0)*$FH$6++VLOOKUP($FA1012,SIZE,LOOKUPS!C$11,0)*$FI$6)</f>
        <v>4.6898999999999997</v>
      </c>
      <c r="FC1012" s="1">
        <f>IF(ISERROR(VLOOKUP($FA1012,MOM,LOOKUPS!D$12,0)*$FB$6+VLOOKUP($FA1012,STREV,LOOKUPS!D$10,0)*$FC$6+VLOOKUP($FA1012,LTREV,LOOKUPS!D$9,0)*$FD$6+VLOOKUP($FA1012,CFP,LOOKUPS!D$6,0)*$FE$6+VLOOKUP($FA1012,EP,LOOKUPS!D$8,0)*$FF$6+VLOOKUP($FA1012,BM,LOOKUPS!D$5,0)*$FG$6+VLOOKUP($FA1012,DIV,LOOKUPS!D$7,0)*$FH$6++VLOOKUP($FA1012,SIZE,LOOKUPS!D$11,0)*$FI$6),"",VLOOKUP($FA1012,MOM,LOOKUPS!D$12,0)*$FB$6+VLOOKUP($FA1012,STREV,LOOKUPS!D$10,0)*$FC$6+VLOOKUP($FA1012,LTREV,LOOKUPS!D$9,0)*$FD$6+VLOOKUP($FA1012,CFP,LOOKUPS!D$6,0)*$FE$6+VLOOKUP($FA1012,EP,LOOKUPS!D$8,0)*$FF$6+VLOOKUP($FA1012,BM,LOOKUPS!D$5,0)*$FG$6+VLOOKUP($FA1012,DIV,LOOKUPS!D$7,0)*$FH$6++VLOOKUP($FA1012,SIZE,LOOKUPS!D$11,0)*$FI$6)</f>
        <v>5.3818000000000001</v>
      </c>
      <c r="FD1012" s="1">
        <f>IF(ISERROR(VLOOKUP($FA1012,MOM,LOOKUPS!E$12,0)*$FB$6+VLOOKUP($FA1012,STREV,LOOKUPS!E$10,0)*$FC$6+VLOOKUP($FA1012,LTREV,LOOKUPS!E$9,0)*$FD$6+VLOOKUP($FA1012,CFP,LOOKUPS!E$6,0)*$FE$6+VLOOKUP($FA1012,EP,LOOKUPS!E$8,0)*$FF$6+VLOOKUP($FA1012,BM,LOOKUPS!E$5,0)*$FG$6+VLOOKUP($FA1012,DIV,LOOKUPS!E$7,0)*$FH$6++VLOOKUP($FA1012,SIZE,LOOKUPS!E$11,0)*$FI$6),"",VLOOKUP($FA1012,MOM,LOOKUPS!E$12,0)*$FB$6+VLOOKUP($FA1012,STREV,LOOKUPS!E$10,0)*$FC$6+VLOOKUP($FA1012,LTREV,LOOKUPS!E$9,0)*$FD$6+VLOOKUP($FA1012,CFP,LOOKUPS!E$6,0)*$FE$6+VLOOKUP($FA1012,EP,LOOKUPS!E$8,0)*$FF$6+VLOOKUP($FA1012,BM,LOOKUPS!E$5,0)*$FG$6+VLOOKUP($FA1012,DIV,LOOKUPS!E$7,0)*$FH$6++VLOOKUP($FA1012,SIZE,LOOKUPS!E$11,0)*$FI$6)</f>
        <v>5.2791000000000006</v>
      </c>
      <c r="FE1012" s="1">
        <f>IF(ISERROR(VLOOKUP($FA1012,MOM,LOOKUPS!F$12,0)*$FB$6+VLOOKUP($FA1012,STREV,LOOKUPS!F$10,0)*$FC$6+VLOOKUP($FA1012,LTREV,LOOKUPS!F$9,0)*$FD$6+VLOOKUP($FA1012,CFP,LOOKUPS!F$6,0)*$FE$6+VLOOKUP($FA1012,EP,LOOKUPS!F$8,0)*$FF$6+VLOOKUP($FA1012,BM,LOOKUPS!F$5,0)*$FG$6+VLOOKUP($FA1012,DIV,LOOKUPS!F$7,0)*$FH$6++VLOOKUP($FA1012,SIZE,LOOKUPS!F$11,0)*$FI$6),"",VLOOKUP($FA1012,MOM,LOOKUPS!F$12,0)*$FB$6+VLOOKUP($FA1012,STREV,LOOKUPS!F$10,0)*$FC$6+VLOOKUP($FA1012,LTREV,LOOKUPS!F$9,0)*$FD$6+VLOOKUP($FA1012,CFP,LOOKUPS!F$6,0)*$FE$6+VLOOKUP($FA1012,EP,LOOKUPS!F$8,0)*$FF$6+VLOOKUP($FA1012,BM,LOOKUPS!F$5,0)*$FG$6+VLOOKUP($FA1012,DIV,LOOKUPS!F$7,0)*$FH$6++VLOOKUP($FA1012,SIZE,LOOKUPS!F$11,0)*$FI$6)</f>
        <v>5.7063000000000006</v>
      </c>
      <c r="FF1012" s="1">
        <f>IF(ISERROR(VLOOKUP($FA1012,MOM,LOOKUPS!G$12,0)*$FB$6+VLOOKUP($FA1012,STREV,LOOKUPS!G$10,0)*$FC$6+VLOOKUP($FA1012,LTREV,LOOKUPS!G$9,0)*$FD$6+VLOOKUP($FA1012,CFP,LOOKUPS!G$6,0)*$FE$6+VLOOKUP($FA1012,EP,LOOKUPS!G$8,0)*$FF$6+VLOOKUP($FA1012,BM,LOOKUPS!G$5,0)*$FG$6+VLOOKUP($FA1012,DIV,LOOKUPS!G$7,0)*$FH$6++VLOOKUP($FA1012,SIZE,LOOKUPS!G$11,0)*$FI$6),"",VLOOKUP($FA1012,MOM,LOOKUPS!G$12,0)*$FB$6+VLOOKUP($FA1012,STREV,LOOKUPS!G$10,0)*$FC$6+VLOOKUP($FA1012,LTREV,LOOKUPS!G$9,0)*$FD$6+VLOOKUP($FA1012,CFP,LOOKUPS!G$6,0)*$FE$6+VLOOKUP($FA1012,EP,LOOKUPS!G$8,0)*$FF$6+VLOOKUP($FA1012,BM,LOOKUPS!G$5,0)*$FG$6+VLOOKUP($FA1012,DIV,LOOKUPS!G$7,0)*$FH$6++VLOOKUP($FA1012,SIZE,LOOKUPS!G$11,0)*$FI$6)</f>
        <v>6.0707000000000004</v>
      </c>
      <c r="FG1012" s="1">
        <f>IF(ISERROR(VLOOKUP($FA1012,MOM,LOOKUPS!H$12,0)*$FB$6+VLOOKUP($FA1012,STREV,LOOKUPS!H$10,0)*$FC$6+VLOOKUP($FA1012,LTREV,LOOKUPS!H$9,0)*$FD$6+VLOOKUP($FA1012,CFP,LOOKUPS!H$6,0)*$FE$6+VLOOKUP($FA1012,EP,LOOKUPS!H$8,0)*$FF$6+VLOOKUP($FA1012,BM,LOOKUPS!H$5,0)*$FG$6+VLOOKUP($FA1012,DIV,LOOKUPS!H$7,0)*$FH$6++VLOOKUP($FA1012,SIZE,LOOKUPS!H$11,0)*$FI$6),"",VLOOKUP($FA1012,MOM,LOOKUPS!H$12,0)*$FB$6+VLOOKUP($FA1012,STREV,LOOKUPS!H$10,0)*$FC$6+VLOOKUP($FA1012,LTREV,LOOKUPS!H$9,0)*$FD$6+VLOOKUP($FA1012,CFP,LOOKUPS!H$6,0)*$FE$6+VLOOKUP($FA1012,EP,LOOKUPS!H$8,0)*$FF$6+VLOOKUP($FA1012,BM,LOOKUPS!H$5,0)*$FG$6+VLOOKUP($FA1012,DIV,LOOKUPS!H$7,0)*$FH$6++VLOOKUP($FA1012,SIZE,LOOKUPS!H$11,0)*$FI$6)</f>
        <v>6.0413000000000006</v>
      </c>
      <c r="FH1012" s="1">
        <f>IF(ISERROR(VLOOKUP($FA1012,MOM,LOOKUPS!I$12,0)*$FB$6+VLOOKUP($FA1012,STREV,LOOKUPS!I$10,0)*$FC$6+VLOOKUP($FA1012,LTREV,LOOKUPS!I$9,0)*$FD$6+VLOOKUP($FA1012,CFP,LOOKUPS!I$6,0)*$FE$6+VLOOKUP($FA1012,EP,LOOKUPS!I$8,0)*$FF$6+VLOOKUP($FA1012,BM,LOOKUPS!I$5,0)*$FG$6+VLOOKUP($FA1012,DIV,LOOKUPS!I$7,0)*$FH$6++VLOOKUP($FA1012,SIZE,LOOKUPS!I$11,0)*$FI$6),"",VLOOKUP($FA1012,MOM,LOOKUPS!I$12,0)*$FB$6+VLOOKUP($FA1012,STREV,LOOKUPS!I$10,0)*$FC$6+VLOOKUP($FA1012,LTREV,LOOKUPS!I$9,0)*$FD$6+VLOOKUP($FA1012,CFP,LOOKUPS!I$6,0)*$FE$6+VLOOKUP($FA1012,EP,LOOKUPS!I$8,0)*$FF$6+VLOOKUP($FA1012,BM,LOOKUPS!I$5,0)*$FG$6+VLOOKUP($FA1012,DIV,LOOKUPS!I$7,0)*$FH$6++VLOOKUP($FA1012,SIZE,LOOKUPS!I$11,0)*$FI$6)</f>
        <v>6.1303999999999998</v>
      </c>
      <c r="FI1012" s="1">
        <f>IF(ISERROR(VLOOKUP($FA1012,MOM,LOOKUPS!J$12,0)*$FB$6+VLOOKUP($FA1012,STREV,LOOKUPS!J$10,0)*$FC$6+VLOOKUP($FA1012,LTREV,LOOKUPS!J$9,0)*$FD$6+VLOOKUP($FA1012,CFP,LOOKUPS!J$6,0)*$FE$6+VLOOKUP($FA1012,EP,LOOKUPS!J$8,0)*$FF$6+VLOOKUP($FA1012,BM,LOOKUPS!J$5,0)*$FG$6+VLOOKUP($FA1012,DIV,LOOKUPS!J$7,0)*$FH$6++VLOOKUP($FA1012,SIZE,LOOKUPS!J$11,0)*$FI$6),"",VLOOKUP($FA1012,MOM,LOOKUPS!J$12,0)*$FB$6+VLOOKUP($FA1012,STREV,LOOKUPS!J$10,0)*$FC$6+VLOOKUP($FA1012,LTREV,LOOKUPS!J$9,0)*$FD$6+VLOOKUP($FA1012,CFP,LOOKUPS!J$6,0)*$FE$6+VLOOKUP($FA1012,EP,LOOKUPS!J$8,0)*$FF$6+VLOOKUP($FA1012,BM,LOOKUPS!J$5,0)*$FG$6+VLOOKUP($FA1012,DIV,LOOKUPS!J$7,0)*$FH$6++VLOOKUP($FA1012,SIZE,LOOKUPS!J$11,0)*$FI$6)</f>
        <v>6.5657000000000005</v>
      </c>
      <c r="FJ1012" s="1">
        <f>IF(ISERROR(VLOOKUP($FA1012,MOM,LOOKUPS!K$12,0)*$FB$6+VLOOKUP($FA1012,STREV,LOOKUPS!K$10,0)*$FC$6+VLOOKUP($FA1012,LTREV,LOOKUPS!K$9,0)*$FD$6+VLOOKUP($FA1012,CFP,LOOKUPS!K$6,0)*$FE$6+VLOOKUP($FA1012,EP,LOOKUPS!K$8,0)*$FF$6+VLOOKUP($FA1012,BM,LOOKUPS!K$5,0)*$FG$6+VLOOKUP($FA1012,DIV,LOOKUPS!K$7,0)*$FH$6++VLOOKUP($FA1012,SIZE,LOOKUPS!K$11,0)*$FI$6),"",VLOOKUP($FA1012,MOM,LOOKUPS!K$12,0)*$FB$6+VLOOKUP($FA1012,STREV,LOOKUPS!K$10,0)*$FC$6+VLOOKUP($FA1012,LTREV,LOOKUPS!K$9,0)*$FD$6+VLOOKUP($FA1012,CFP,LOOKUPS!K$6,0)*$FE$6+VLOOKUP($FA1012,EP,LOOKUPS!K$8,0)*$FF$6+VLOOKUP($FA1012,BM,LOOKUPS!K$5,0)*$FG$6+VLOOKUP($FA1012,DIV,LOOKUPS!K$7,0)*$FH$6++VLOOKUP($FA1012,SIZE,LOOKUPS!K$11,0)*$FI$6)</f>
        <v>6.661900000000001</v>
      </c>
      <c r="FK1012" s="1">
        <f>IF(ISERROR(VLOOKUP($FA1012,MOM,LOOKUPS!L$12,0)*$FB$6+VLOOKUP($FA1012,STREV,LOOKUPS!L$10,0)*$FC$6+VLOOKUP($FA1012,LTREV,LOOKUPS!L$9,0)*$FD$6+VLOOKUP($FA1012,CFP,LOOKUPS!L$6,0)*$FE$6+VLOOKUP($FA1012,EP,LOOKUPS!L$8,0)*$FF$6+VLOOKUP($FA1012,BM,LOOKUPS!L$5,0)*$FG$6+VLOOKUP($FA1012,DIV,LOOKUPS!L$7,0)*$FH$6++VLOOKUP($FA1012,SIZE,LOOKUPS!L$11,0)*$FI$6),"",VLOOKUP($FA1012,MOM,LOOKUPS!L$12,0)*$FB$6+VLOOKUP($FA1012,STREV,LOOKUPS!L$10,0)*$FC$6+VLOOKUP($FA1012,LTREV,LOOKUPS!L$9,0)*$FD$6+VLOOKUP($FA1012,CFP,LOOKUPS!L$6,0)*$FE$6+VLOOKUP($FA1012,EP,LOOKUPS!L$8,0)*$FF$6+VLOOKUP($FA1012,BM,LOOKUPS!L$5,0)*$FG$6+VLOOKUP($FA1012,DIV,LOOKUPS!L$7,0)*$FH$6++VLOOKUP($FA1012,SIZE,LOOKUPS!L$11,0)*$FI$6)</f>
        <v>7.0587999999999997</v>
      </c>
    </row>
    <row r="1013" spans="1:167" x14ac:dyDescent="0.3">
      <c r="A1013" s="1">
        <v>201008</v>
      </c>
      <c r="B1013" s="1">
        <v>-7.8</v>
      </c>
      <c r="C1013" s="1">
        <v>-7.25</v>
      </c>
      <c r="D1013" s="1">
        <v>-5.88</v>
      </c>
      <c r="E1013" s="1">
        <v>-6.81</v>
      </c>
      <c r="F1013" s="1">
        <v>-5.5</v>
      </c>
      <c r="G1013" s="1">
        <v>-6.15</v>
      </c>
      <c r="H1013" s="1">
        <v>-6.28</v>
      </c>
      <c r="I1013" s="1">
        <v>-5.0999999999999996</v>
      </c>
      <c r="J1013" s="1">
        <v>-5.95</v>
      </c>
      <c r="K1013" s="1">
        <v>-8.49</v>
      </c>
      <c r="M1013" s="1">
        <v>200909</v>
      </c>
      <c r="N1013" s="1">
        <v>8.3000000000000007</v>
      </c>
      <c r="O1013" s="1">
        <v>7.84</v>
      </c>
      <c r="P1013" s="1">
        <v>6.2</v>
      </c>
      <c r="Q1013" s="1">
        <v>5.73</v>
      </c>
      <c r="R1013" s="1">
        <v>7.04</v>
      </c>
      <c r="S1013" s="1">
        <v>4.7699999999999996</v>
      </c>
      <c r="T1013" s="1">
        <v>5.19</v>
      </c>
      <c r="U1013" s="1">
        <v>6.82</v>
      </c>
      <c r="V1013" s="1">
        <v>6.57</v>
      </c>
      <c r="W1013" s="1">
        <v>9.83</v>
      </c>
      <c r="Y1013" s="1">
        <v>201408</v>
      </c>
      <c r="Z1013" s="1">
        <v>2.79</v>
      </c>
      <c r="AA1013" s="1">
        <v>4.47</v>
      </c>
      <c r="AB1013" s="1">
        <v>3.73</v>
      </c>
      <c r="AC1013" s="1">
        <v>4.53</v>
      </c>
      <c r="AD1013" s="1">
        <v>4.13</v>
      </c>
      <c r="AE1013" s="1">
        <v>5.36</v>
      </c>
      <c r="AF1013" s="1">
        <v>3.75</v>
      </c>
      <c r="AG1013" s="1">
        <v>4.2300000000000004</v>
      </c>
      <c r="AH1013" s="1">
        <v>5.25</v>
      </c>
      <c r="AI1013" s="1">
        <v>4.76</v>
      </c>
      <c r="CA1013" s="1">
        <v>201002</v>
      </c>
      <c r="CB1013" s="1">
        <v>4.79</v>
      </c>
      <c r="CC1013" s="1">
        <v>3.28</v>
      </c>
      <c r="CD1013" s="1">
        <v>3.83</v>
      </c>
      <c r="CE1013" s="1">
        <v>4.12</v>
      </c>
      <c r="CF1013" s="1">
        <v>3.13</v>
      </c>
      <c r="CG1013" s="1">
        <v>4</v>
      </c>
      <c r="CH1013" s="1">
        <v>3.68</v>
      </c>
      <c r="CI1013" s="1">
        <v>4.1900000000000004</v>
      </c>
      <c r="CJ1013" s="1">
        <v>3.94</v>
      </c>
      <c r="CK1013" s="1">
        <v>3.37</v>
      </c>
      <c r="CL1013" s="1">
        <v>2.88</v>
      </c>
      <c r="CM1013" s="1">
        <v>3.66</v>
      </c>
      <c r="CN1013" s="1">
        <v>4.3</v>
      </c>
      <c r="CO1013" s="1">
        <v>3.97</v>
      </c>
      <c r="CP1013" s="1">
        <v>3.4</v>
      </c>
      <c r="CQ1013" s="1">
        <v>3.69</v>
      </c>
      <c r="CR1013" s="1">
        <v>4.57</v>
      </c>
      <c r="CS1013" s="1">
        <v>3.24</v>
      </c>
      <c r="CT1013" s="1">
        <v>4.46</v>
      </c>
      <c r="CV1013" s="1">
        <v>201102</v>
      </c>
      <c r="CW1013" s="1">
        <v>4.57</v>
      </c>
      <c r="CX1013" s="1">
        <v>4.49</v>
      </c>
      <c r="CY1013" s="1">
        <v>3.81</v>
      </c>
      <c r="CZ1013" s="1">
        <v>2.84</v>
      </c>
      <c r="DA1013" s="1">
        <v>4.26</v>
      </c>
      <c r="DB1013" s="1">
        <v>4.16</v>
      </c>
      <c r="DC1013" s="1">
        <v>3.71</v>
      </c>
      <c r="DD1013" s="1">
        <v>3.75</v>
      </c>
      <c r="DE1013" s="1">
        <v>2.74</v>
      </c>
      <c r="DF1013" s="1">
        <v>5.37</v>
      </c>
      <c r="DG1013" s="1">
        <v>3.12</v>
      </c>
      <c r="DH1013" s="1">
        <v>4.97</v>
      </c>
      <c r="DI1013" s="1">
        <v>3.39</v>
      </c>
      <c r="DJ1013" s="1">
        <v>3.64</v>
      </c>
      <c r="DK1013" s="1">
        <v>3.77</v>
      </c>
      <c r="DL1013" s="1">
        <v>4.3899999999999997</v>
      </c>
      <c r="DM1013" s="1">
        <v>3.08</v>
      </c>
      <c r="DN1013" s="1">
        <v>2.61</v>
      </c>
      <c r="DO1013" s="1">
        <v>2.87</v>
      </c>
      <c r="DQ1013" s="1">
        <v>201002</v>
      </c>
      <c r="DR1013" s="1">
        <v>-99.99</v>
      </c>
      <c r="DS1013" s="1">
        <v>3.56</v>
      </c>
      <c r="DT1013" s="1">
        <v>4.4800000000000004</v>
      </c>
      <c r="DU1013" s="1">
        <v>4.17</v>
      </c>
      <c r="DV1013" s="1">
        <v>3.52</v>
      </c>
      <c r="DW1013" s="1">
        <v>3.71</v>
      </c>
      <c r="DX1013" s="1">
        <v>5.03</v>
      </c>
      <c r="DY1013" s="1">
        <v>4.95</v>
      </c>
      <c r="DZ1013" s="1">
        <v>3.51</v>
      </c>
      <c r="EA1013" s="1">
        <v>2.79</v>
      </c>
      <c r="EB1013" s="1">
        <v>5.61</v>
      </c>
      <c r="EC1013" s="1">
        <v>3.77</v>
      </c>
      <c r="ED1013" s="1">
        <v>3.61</v>
      </c>
      <c r="EE1013" s="1">
        <v>5.34</v>
      </c>
      <c r="EF1013" s="1">
        <v>4.68</v>
      </c>
      <c r="EG1013" s="1">
        <v>4.49</v>
      </c>
      <c r="EH1013" s="1">
        <v>5.4</v>
      </c>
      <c r="EI1013" s="1">
        <v>4.03</v>
      </c>
      <c r="EJ1013" s="1">
        <v>2.96</v>
      </c>
      <c r="EL1013">
        <v>201002</v>
      </c>
      <c r="EM1013">
        <v>3.4</v>
      </c>
      <c r="EN1013">
        <v>1.19</v>
      </c>
      <c r="EO1013">
        <v>3.19</v>
      </c>
      <c r="EP1013">
        <v>0</v>
      </c>
      <c r="ER1013" s="1">
        <v>201008</v>
      </c>
      <c r="ES1013" s="1">
        <v>-0.18</v>
      </c>
      <c r="EU1013" s="1">
        <v>200909</v>
      </c>
      <c r="EV1013" s="1">
        <v>1.24</v>
      </c>
      <c r="EX1013" s="1">
        <v>201408</v>
      </c>
      <c r="EY1013" s="1">
        <v>-1.35</v>
      </c>
      <c r="FA1013" s="1">
        <v>201008</v>
      </c>
      <c r="FB1013" s="1">
        <f>IF(ISERROR(VLOOKUP($FA1013,MOM,LOOKUPS!C$12,0)*$FB$6+VLOOKUP($FA1013,STREV,LOOKUPS!C$10,0)*$FC$6+VLOOKUP($FA1013,LTREV,LOOKUPS!C$9,0)*$FD$6+VLOOKUP($FA1013,CFP,LOOKUPS!C$6,0)*$FE$6+VLOOKUP($FA1013,EP,LOOKUPS!C$8,0)*$FF$6+VLOOKUP($FA1013,BM,LOOKUPS!C$5,0)*$FG$6+VLOOKUP($FA1013,DIV,LOOKUPS!C$7,0)*$FH$6++VLOOKUP($FA1013,SIZE,LOOKUPS!C$11,0)*$FI$6),"",VLOOKUP($FA1013,MOM,LOOKUPS!C$12,0)*$FB$6+VLOOKUP($FA1013,STREV,LOOKUPS!C$10,0)*$FC$6+VLOOKUP($FA1013,LTREV,LOOKUPS!C$9,0)*$FD$6+VLOOKUP($FA1013,CFP,LOOKUPS!C$6,0)*$FE$6+VLOOKUP($FA1013,EP,LOOKUPS!C$8,0)*$FF$6+VLOOKUP($FA1013,BM,LOOKUPS!C$5,0)*$FG$6+VLOOKUP($FA1013,DIV,LOOKUPS!C$7,0)*$FH$6++VLOOKUP($FA1013,SIZE,LOOKUPS!C$11,0)*$FI$6)</f>
        <v>-7.6217000000000006</v>
      </c>
      <c r="FC1013" s="1">
        <f>IF(ISERROR(VLOOKUP($FA1013,MOM,LOOKUPS!D$12,0)*$FB$6+VLOOKUP($FA1013,STREV,LOOKUPS!D$10,0)*$FC$6+VLOOKUP($FA1013,LTREV,LOOKUPS!D$9,0)*$FD$6+VLOOKUP($FA1013,CFP,LOOKUPS!D$6,0)*$FE$6+VLOOKUP($FA1013,EP,LOOKUPS!D$8,0)*$FF$6+VLOOKUP($FA1013,BM,LOOKUPS!D$5,0)*$FG$6+VLOOKUP($FA1013,DIV,LOOKUPS!D$7,0)*$FH$6++VLOOKUP($FA1013,SIZE,LOOKUPS!D$11,0)*$FI$6),"",VLOOKUP($FA1013,MOM,LOOKUPS!D$12,0)*$FB$6+VLOOKUP($FA1013,STREV,LOOKUPS!D$10,0)*$FC$6+VLOOKUP($FA1013,LTREV,LOOKUPS!D$9,0)*$FD$6+VLOOKUP($FA1013,CFP,LOOKUPS!D$6,0)*$FE$6+VLOOKUP($FA1013,EP,LOOKUPS!D$8,0)*$FF$6+VLOOKUP($FA1013,BM,LOOKUPS!D$5,0)*$FG$6+VLOOKUP($FA1013,DIV,LOOKUPS!D$7,0)*$FH$6++VLOOKUP($FA1013,SIZE,LOOKUPS!D$11,0)*$FI$6)</f>
        <v>-6.8289000000000009</v>
      </c>
      <c r="FD1013" s="1">
        <f>IF(ISERROR(VLOOKUP($FA1013,MOM,LOOKUPS!E$12,0)*$FB$6+VLOOKUP($FA1013,STREV,LOOKUPS!E$10,0)*$FC$6+VLOOKUP($FA1013,LTREV,LOOKUPS!E$9,0)*$FD$6+VLOOKUP($FA1013,CFP,LOOKUPS!E$6,0)*$FE$6+VLOOKUP($FA1013,EP,LOOKUPS!E$8,0)*$FF$6+VLOOKUP($FA1013,BM,LOOKUPS!E$5,0)*$FG$6+VLOOKUP($FA1013,DIV,LOOKUPS!E$7,0)*$FH$6++VLOOKUP($FA1013,SIZE,LOOKUPS!E$11,0)*$FI$6),"",VLOOKUP($FA1013,MOM,LOOKUPS!E$12,0)*$FB$6+VLOOKUP($FA1013,STREV,LOOKUPS!E$10,0)*$FC$6+VLOOKUP($FA1013,LTREV,LOOKUPS!E$9,0)*$FD$6+VLOOKUP($FA1013,CFP,LOOKUPS!E$6,0)*$FE$6+VLOOKUP($FA1013,EP,LOOKUPS!E$8,0)*$FF$6+VLOOKUP($FA1013,BM,LOOKUPS!E$5,0)*$FG$6+VLOOKUP($FA1013,DIV,LOOKUPS!E$7,0)*$FH$6++VLOOKUP($FA1013,SIZE,LOOKUPS!E$11,0)*$FI$6)</f>
        <v>-6.3636999999999997</v>
      </c>
      <c r="FE1013" s="1">
        <f>IF(ISERROR(VLOOKUP($FA1013,MOM,LOOKUPS!F$12,0)*$FB$6+VLOOKUP($FA1013,STREV,LOOKUPS!F$10,0)*$FC$6+VLOOKUP($FA1013,LTREV,LOOKUPS!F$9,0)*$FD$6+VLOOKUP($FA1013,CFP,LOOKUPS!F$6,0)*$FE$6+VLOOKUP($FA1013,EP,LOOKUPS!F$8,0)*$FF$6+VLOOKUP($FA1013,BM,LOOKUPS!F$5,0)*$FG$6+VLOOKUP($FA1013,DIV,LOOKUPS!F$7,0)*$FH$6++VLOOKUP($FA1013,SIZE,LOOKUPS!F$11,0)*$FI$6),"",VLOOKUP($FA1013,MOM,LOOKUPS!F$12,0)*$FB$6+VLOOKUP($FA1013,STREV,LOOKUPS!F$10,0)*$FC$6+VLOOKUP($FA1013,LTREV,LOOKUPS!F$9,0)*$FD$6+VLOOKUP($FA1013,CFP,LOOKUPS!F$6,0)*$FE$6+VLOOKUP($FA1013,EP,LOOKUPS!F$8,0)*$FF$6+VLOOKUP($FA1013,BM,LOOKUPS!F$5,0)*$FG$6+VLOOKUP($FA1013,DIV,LOOKUPS!F$7,0)*$FH$6++VLOOKUP($FA1013,SIZE,LOOKUPS!F$11,0)*$FI$6)</f>
        <v>-6.8117000000000001</v>
      </c>
      <c r="FF1013" s="1">
        <f>IF(ISERROR(VLOOKUP($FA1013,MOM,LOOKUPS!G$12,0)*$FB$6+VLOOKUP($FA1013,STREV,LOOKUPS!G$10,0)*$FC$6+VLOOKUP($FA1013,LTREV,LOOKUPS!G$9,0)*$FD$6+VLOOKUP($FA1013,CFP,LOOKUPS!G$6,0)*$FE$6+VLOOKUP($FA1013,EP,LOOKUPS!G$8,0)*$FF$6+VLOOKUP($FA1013,BM,LOOKUPS!G$5,0)*$FG$6+VLOOKUP($FA1013,DIV,LOOKUPS!G$7,0)*$FH$6++VLOOKUP($FA1013,SIZE,LOOKUPS!G$11,0)*$FI$6),"",VLOOKUP($FA1013,MOM,LOOKUPS!G$12,0)*$FB$6+VLOOKUP($FA1013,STREV,LOOKUPS!G$10,0)*$FC$6+VLOOKUP($FA1013,LTREV,LOOKUPS!G$9,0)*$FD$6+VLOOKUP($FA1013,CFP,LOOKUPS!G$6,0)*$FE$6+VLOOKUP($FA1013,EP,LOOKUPS!G$8,0)*$FF$6+VLOOKUP($FA1013,BM,LOOKUPS!G$5,0)*$FG$6+VLOOKUP($FA1013,DIV,LOOKUPS!G$7,0)*$FH$6++VLOOKUP($FA1013,SIZE,LOOKUPS!G$11,0)*$FI$6)</f>
        <v>-6.164200000000001</v>
      </c>
      <c r="FG1013" s="1">
        <f>IF(ISERROR(VLOOKUP($FA1013,MOM,LOOKUPS!H$12,0)*$FB$6+VLOOKUP($FA1013,STREV,LOOKUPS!H$10,0)*$FC$6+VLOOKUP($FA1013,LTREV,LOOKUPS!H$9,0)*$FD$6+VLOOKUP($FA1013,CFP,LOOKUPS!H$6,0)*$FE$6+VLOOKUP($FA1013,EP,LOOKUPS!H$8,0)*$FF$6+VLOOKUP($FA1013,BM,LOOKUPS!H$5,0)*$FG$6+VLOOKUP($FA1013,DIV,LOOKUPS!H$7,0)*$FH$6++VLOOKUP($FA1013,SIZE,LOOKUPS!H$11,0)*$FI$6),"",VLOOKUP($FA1013,MOM,LOOKUPS!H$12,0)*$FB$6+VLOOKUP($FA1013,STREV,LOOKUPS!H$10,0)*$FC$6+VLOOKUP($FA1013,LTREV,LOOKUPS!H$9,0)*$FD$6+VLOOKUP($FA1013,CFP,LOOKUPS!H$6,0)*$FE$6+VLOOKUP($FA1013,EP,LOOKUPS!H$8,0)*$FF$6+VLOOKUP($FA1013,BM,LOOKUPS!H$5,0)*$FG$6+VLOOKUP($FA1013,DIV,LOOKUPS!H$7,0)*$FH$6++VLOOKUP($FA1013,SIZE,LOOKUPS!H$11,0)*$FI$6)</f>
        <v>-6.3559000000000001</v>
      </c>
      <c r="FH1013" s="1">
        <f>IF(ISERROR(VLOOKUP($FA1013,MOM,LOOKUPS!I$12,0)*$FB$6+VLOOKUP($FA1013,STREV,LOOKUPS!I$10,0)*$FC$6+VLOOKUP($FA1013,LTREV,LOOKUPS!I$9,0)*$FD$6+VLOOKUP($FA1013,CFP,LOOKUPS!I$6,0)*$FE$6+VLOOKUP($FA1013,EP,LOOKUPS!I$8,0)*$FF$6+VLOOKUP($FA1013,BM,LOOKUPS!I$5,0)*$FG$6+VLOOKUP($FA1013,DIV,LOOKUPS!I$7,0)*$FH$6++VLOOKUP($FA1013,SIZE,LOOKUPS!I$11,0)*$FI$6),"",VLOOKUP($FA1013,MOM,LOOKUPS!I$12,0)*$FB$6+VLOOKUP($FA1013,STREV,LOOKUPS!I$10,0)*$FC$6+VLOOKUP($FA1013,LTREV,LOOKUPS!I$9,0)*$FD$6+VLOOKUP($FA1013,CFP,LOOKUPS!I$6,0)*$FE$6+VLOOKUP($FA1013,EP,LOOKUPS!I$8,0)*$FF$6+VLOOKUP($FA1013,BM,LOOKUPS!I$5,0)*$FG$6+VLOOKUP($FA1013,DIV,LOOKUPS!I$7,0)*$FH$6++VLOOKUP($FA1013,SIZE,LOOKUPS!I$11,0)*$FI$6)</f>
        <v>-6.7203999999999997</v>
      </c>
      <c r="FI1013" s="1">
        <f>IF(ISERROR(VLOOKUP($FA1013,MOM,LOOKUPS!J$12,0)*$FB$6+VLOOKUP($FA1013,STREV,LOOKUPS!J$10,0)*$FC$6+VLOOKUP($FA1013,LTREV,LOOKUPS!J$9,0)*$FD$6+VLOOKUP($FA1013,CFP,LOOKUPS!J$6,0)*$FE$6+VLOOKUP($FA1013,EP,LOOKUPS!J$8,0)*$FF$6+VLOOKUP($FA1013,BM,LOOKUPS!J$5,0)*$FG$6+VLOOKUP($FA1013,DIV,LOOKUPS!J$7,0)*$FH$6++VLOOKUP($FA1013,SIZE,LOOKUPS!J$11,0)*$FI$6),"",VLOOKUP($FA1013,MOM,LOOKUPS!J$12,0)*$FB$6+VLOOKUP($FA1013,STREV,LOOKUPS!J$10,0)*$FC$6+VLOOKUP($FA1013,LTREV,LOOKUPS!J$9,0)*$FD$6+VLOOKUP($FA1013,CFP,LOOKUPS!J$6,0)*$FE$6+VLOOKUP($FA1013,EP,LOOKUPS!J$8,0)*$FF$6+VLOOKUP($FA1013,BM,LOOKUPS!J$5,0)*$FG$6+VLOOKUP($FA1013,DIV,LOOKUPS!J$7,0)*$FH$6++VLOOKUP($FA1013,SIZE,LOOKUPS!J$11,0)*$FI$6)</f>
        <v>-6.7742000000000004</v>
      </c>
      <c r="FJ1013" s="1">
        <f>IF(ISERROR(VLOOKUP($FA1013,MOM,LOOKUPS!K$12,0)*$FB$6+VLOOKUP($FA1013,STREV,LOOKUPS!K$10,0)*$FC$6+VLOOKUP($FA1013,LTREV,LOOKUPS!K$9,0)*$FD$6+VLOOKUP($FA1013,CFP,LOOKUPS!K$6,0)*$FE$6+VLOOKUP($FA1013,EP,LOOKUPS!K$8,0)*$FF$6+VLOOKUP($FA1013,BM,LOOKUPS!K$5,0)*$FG$6+VLOOKUP($FA1013,DIV,LOOKUPS!K$7,0)*$FH$6++VLOOKUP($FA1013,SIZE,LOOKUPS!K$11,0)*$FI$6),"",VLOOKUP($FA1013,MOM,LOOKUPS!K$12,0)*$FB$6+VLOOKUP($FA1013,STREV,LOOKUPS!K$10,0)*$FC$6+VLOOKUP($FA1013,LTREV,LOOKUPS!K$9,0)*$FD$6+VLOOKUP($FA1013,CFP,LOOKUPS!K$6,0)*$FE$6+VLOOKUP($FA1013,EP,LOOKUPS!K$8,0)*$FF$6+VLOOKUP($FA1013,BM,LOOKUPS!K$5,0)*$FG$6+VLOOKUP($FA1013,DIV,LOOKUPS!K$7,0)*$FH$6++VLOOKUP($FA1013,SIZE,LOOKUPS!K$11,0)*$FI$6)</f>
        <v>-5.9455000000000009</v>
      </c>
      <c r="FK1013" s="1">
        <f>IF(ISERROR(VLOOKUP($FA1013,MOM,LOOKUPS!L$12,0)*$FB$6+VLOOKUP($FA1013,STREV,LOOKUPS!L$10,0)*$FC$6+VLOOKUP($FA1013,LTREV,LOOKUPS!L$9,0)*$FD$6+VLOOKUP($FA1013,CFP,LOOKUPS!L$6,0)*$FE$6+VLOOKUP($FA1013,EP,LOOKUPS!L$8,0)*$FF$6+VLOOKUP($FA1013,BM,LOOKUPS!L$5,0)*$FG$6+VLOOKUP($FA1013,DIV,LOOKUPS!L$7,0)*$FH$6++VLOOKUP($FA1013,SIZE,LOOKUPS!L$11,0)*$FI$6),"",VLOOKUP($FA1013,MOM,LOOKUPS!L$12,0)*$FB$6+VLOOKUP($FA1013,STREV,LOOKUPS!L$10,0)*$FC$6+VLOOKUP($FA1013,LTREV,LOOKUPS!L$9,0)*$FD$6+VLOOKUP($FA1013,CFP,LOOKUPS!L$6,0)*$FE$6+VLOOKUP($FA1013,EP,LOOKUPS!L$8,0)*$FF$6+VLOOKUP($FA1013,BM,LOOKUPS!L$5,0)*$FG$6+VLOOKUP($FA1013,DIV,LOOKUPS!L$7,0)*$FH$6++VLOOKUP($FA1013,SIZE,LOOKUPS!L$11,0)*$FI$6)</f>
        <v>-7.5090000000000003</v>
      </c>
    </row>
    <row r="1014" spans="1:167" x14ac:dyDescent="0.3">
      <c r="A1014" s="1">
        <v>201009</v>
      </c>
      <c r="B1014" s="1">
        <v>10.3</v>
      </c>
      <c r="C1014" s="1">
        <v>10.93</v>
      </c>
      <c r="D1014" s="1">
        <v>11</v>
      </c>
      <c r="E1014" s="1">
        <v>9.9</v>
      </c>
      <c r="F1014" s="1">
        <v>10.52</v>
      </c>
      <c r="G1014" s="1">
        <v>10.24</v>
      </c>
      <c r="H1014" s="1">
        <v>9.9</v>
      </c>
      <c r="I1014" s="1">
        <v>11.66</v>
      </c>
      <c r="J1014" s="1">
        <v>11.26</v>
      </c>
      <c r="K1014" s="1">
        <v>13.91</v>
      </c>
      <c r="M1014" s="1">
        <v>200910</v>
      </c>
      <c r="N1014" s="1">
        <v>-7.22</v>
      </c>
      <c r="O1014" s="1">
        <v>-5.94</v>
      </c>
      <c r="P1014" s="1">
        <v>-4.0999999999999996</v>
      </c>
      <c r="Q1014" s="1">
        <v>-5.47</v>
      </c>
      <c r="R1014" s="1">
        <v>-5.44</v>
      </c>
      <c r="S1014" s="1">
        <v>-4.97</v>
      </c>
      <c r="T1014" s="1">
        <v>-5.7</v>
      </c>
      <c r="U1014" s="1">
        <v>-6.54</v>
      </c>
      <c r="V1014" s="1">
        <v>-7.4</v>
      </c>
      <c r="W1014" s="1">
        <v>-9.07</v>
      </c>
      <c r="Y1014" s="1">
        <v>201409</v>
      </c>
      <c r="Z1014" s="1">
        <v>-7.62</v>
      </c>
      <c r="AA1014" s="1">
        <v>-5.51</v>
      </c>
      <c r="AB1014" s="1">
        <v>-4.79</v>
      </c>
      <c r="AC1014" s="1">
        <v>-3.83</v>
      </c>
      <c r="AD1014" s="1">
        <v>-4.1100000000000003</v>
      </c>
      <c r="AE1014" s="1">
        <v>-2.82</v>
      </c>
      <c r="AF1014" s="1">
        <v>-5.05</v>
      </c>
      <c r="AG1014" s="1">
        <v>-3.25</v>
      </c>
      <c r="AH1014" s="1">
        <v>-3.77</v>
      </c>
      <c r="AI1014" s="1">
        <v>-5.62</v>
      </c>
      <c r="CA1014" s="1">
        <v>201003</v>
      </c>
      <c r="CB1014" s="1">
        <v>10.83</v>
      </c>
      <c r="CC1014" s="1">
        <v>6.65</v>
      </c>
      <c r="CD1014" s="1">
        <v>7.7</v>
      </c>
      <c r="CE1014" s="1">
        <v>8.83</v>
      </c>
      <c r="CF1014" s="1">
        <v>6.82</v>
      </c>
      <c r="CG1014" s="1">
        <v>6.8</v>
      </c>
      <c r="CH1014" s="1">
        <v>8.15</v>
      </c>
      <c r="CI1014" s="1">
        <v>6.98</v>
      </c>
      <c r="CJ1014" s="1">
        <v>9.57</v>
      </c>
      <c r="CK1014" s="1">
        <v>7.23</v>
      </c>
      <c r="CL1014" s="1">
        <v>6.41</v>
      </c>
      <c r="CM1014" s="1">
        <v>6.2</v>
      </c>
      <c r="CN1014" s="1">
        <v>7.32</v>
      </c>
      <c r="CO1014" s="1">
        <v>7.67</v>
      </c>
      <c r="CP1014" s="1">
        <v>8.58</v>
      </c>
      <c r="CQ1014" s="1">
        <v>7.11</v>
      </c>
      <c r="CR1014" s="1">
        <v>6.89</v>
      </c>
      <c r="CS1014" s="1">
        <v>8.91</v>
      </c>
      <c r="CT1014" s="1">
        <v>10.07</v>
      </c>
      <c r="CV1014" s="1">
        <v>201103</v>
      </c>
      <c r="CW1014" s="1">
        <v>1.04</v>
      </c>
      <c r="CX1014" s="1">
        <v>2.08</v>
      </c>
      <c r="CY1014" s="1">
        <v>1.41</v>
      </c>
      <c r="CZ1014" s="1">
        <v>1.38</v>
      </c>
      <c r="DA1014" s="1">
        <v>1.8</v>
      </c>
      <c r="DB1014" s="1">
        <v>2.33</v>
      </c>
      <c r="DC1014" s="1">
        <v>1.25</v>
      </c>
      <c r="DD1014" s="1">
        <v>1.93</v>
      </c>
      <c r="DE1014" s="1">
        <v>0.83</v>
      </c>
      <c r="DF1014" s="1">
        <v>1.95</v>
      </c>
      <c r="DG1014" s="1">
        <v>1.65</v>
      </c>
      <c r="DH1014" s="1">
        <v>2.63</v>
      </c>
      <c r="DI1014" s="1">
        <v>2.04</v>
      </c>
      <c r="DJ1014" s="1">
        <v>1.61</v>
      </c>
      <c r="DK1014" s="1">
        <v>0.92</v>
      </c>
      <c r="DL1014" s="1">
        <v>1.1399999999999999</v>
      </c>
      <c r="DM1014" s="1">
        <v>2.75</v>
      </c>
      <c r="DN1014" s="1">
        <v>0.8</v>
      </c>
      <c r="DO1014" s="1">
        <v>0.86</v>
      </c>
      <c r="DQ1014" s="1">
        <v>201003</v>
      </c>
      <c r="DR1014" s="1">
        <v>-99.99</v>
      </c>
      <c r="DS1014" s="1">
        <v>8.1199999999999992</v>
      </c>
      <c r="DT1014" s="1">
        <v>8.34</v>
      </c>
      <c r="DU1014" s="1">
        <v>6.54</v>
      </c>
      <c r="DV1014" s="1">
        <v>8.15</v>
      </c>
      <c r="DW1014" s="1">
        <v>8.59</v>
      </c>
      <c r="DX1014" s="1">
        <v>8.08</v>
      </c>
      <c r="DY1014" s="1">
        <v>7.5</v>
      </c>
      <c r="DZ1014" s="1">
        <v>5.86</v>
      </c>
      <c r="EA1014" s="1">
        <v>8.0299999999999994</v>
      </c>
      <c r="EB1014" s="1">
        <v>8.49</v>
      </c>
      <c r="EC1014" s="1">
        <v>7.98</v>
      </c>
      <c r="ED1014" s="1">
        <v>9.4499999999999993</v>
      </c>
      <c r="EE1014" s="1">
        <v>7.77</v>
      </c>
      <c r="EF1014" s="1">
        <v>8.43</v>
      </c>
      <c r="EG1014" s="1">
        <v>7.16</v>
      </c>
      <c r="EH1014" s="1">
        <v>7.84</v>
      </c>
      <c r="EI1014" s="1">
        <v>5.81</v>
      </c>
      <c r="EJ1014" s="1">
        <v>5.9</v>
      </c>
      <c r="EL1014">
        <v>201003</v>
      </c>
      <c r="EM1014">
        <v>6.31</v>
      </c>
      <c r="EN1014">
        <v>1.44</v>
      </c>
      <c r="EO1014">
        <v>2.11</v>
      </c>
      <c r="EP1014">
        <v>0.01</v>
      </c>
      <c r="ER1014" s="1">
        <v>201009</v>
      </c>
      <c r="ES1014" s="1">
        <v>1.35</v>
      </c>
      <c r="EU1014" s="1">
        <v>200910</v>
      </c>
      <c r="EV1014" s="1">
        <v>2.19</v>
      </c>
      <c r="EX1014" s="1">
        <v>201409</v>
      </c>
      <c r="EY1014" s="1">
        <v>-1.1599999999999999</v>
      </c>
      <c r="FA1014" s="1">
        <v>201009</v>
      </c>
      <c r="FB1014" s="1">
        <f>IF(ISERROR(VLOOKUP($FA1014,MOM,LOOKUPS!C$12,0)*$FB$6+VLOOKUP($FA1014,STREV,LOOKUPS!C$10,0)*$FC$6+VLOOKUP($FA1014,LTREV,LOOKUPS!C$9,0)*$FD$6+VLOOKUP($FA1014,CFP,LOOKUPS!C$6,0)*$FE$6+VLOOKUP($FA1014,EP,LOOKUPS!C$8,0)*$FF$6+VLOOKUP($FA1014,BM,LOOKUPS!C$5,0)*$FG$6+VLOOKUP($FA1014,DIV,LOOKUPS!C$7,0)*$FH$6++VLOOKUP($FA1014,SIZE,LOOKUPS!C$11,0)*$FI$6),"",VLOOKUP($FA1014,MOM,LOOKUPS!C$12,0)*$FB$6+VLOOKUP($FA1014,STREV,LOOKUPS!C$10,0)*$FC$6+VLOOKUP($FA1014,LTREV,LOOKUPS!C$9,0)*$FD$6+VLOOKUP($FA1014,CFP,LOOKUPS!C$6,0)*$FE$6+VLOOKUP($FA1014,EP,LOOKUPS!C$8,0)*$FF$6+VLOOKUP($FA1014,BM,LOOKUPS!C$5,0)*$FG$6+VLOOKUP($FA1014,DIV,LOOKUPS!C$7,0)*$FH$6++VLOOKUP($FA1014,SIZE,LOOKUPS!C$11,0)*$FI$6)</f>
        <v>11.110200000000001</v>
      </c>
      <c r="FC1014" s="1">
        <f>IF(ISERROR(VLOOKUP($FA1014,MOM,LOOKUPS!D$12,0)*$FB$6+VLOOKUP($FA1014,STREV,LOOKUPS!D$10,0)*$FC$6+VLOOKUP($FA1014,LTREV,LOOKUPS!D$9,0)*$FD$6+VLOOKUP($FA1014,CFP,LOOKUPS!D$6,0)*$FE$6+VLOOKUP($FA1014,EP,LOOKUPS!D$8,0)*$FF$6+VLOOKUP($FA1014,BM,LOOKUPS!D$5,0)*$FG$6+VLOOKUP($FA1014,DIV,LOOKUPS!D$7,0)*$FH$6++VLOOKUP($FA1014,SIZE,LOOKUPS!D$11,0)*$FI$6),"",VLOOKUP($FA1014,MOM,LOOKUPS!D$12,0)*$FB$6+VLOOKUP($FA1014,STREV,LOOKUPS!D$10,0)*$FC$6+VLOOKUP($FA1014,LTREV,LOOKUPS!D$9,0)*$FD$6+VLOOKUP($FA1014,CFP,LOOKUPS!D$6,0)*$FE$6+VLOOKUP($FA1014,EP,LOOKUPS!D$8,0)*$FF$6+VLOOKUP($FA1014,BM,LOOKUPS!D$5,0)*$FG$6+VLOOKUP($FA1014,DIV,LOOKUPS!D$7,0)*$FH$6++VLOOKUP($FA1014,SIZE,LOOKUPS!D$11,0)*$FI$6)</f>
        <v>9.7368000000000006</v>
      </c>
      <c r="FD1014" s="1">
        <f>IF(ISERROR(VLOOKUP($FA1014,MOM,LOOKUPS!E$12,0)*$FB$6+VLOOKUP($FA1014,STREV,LOOKUPS!E$10,0)*$FC$6+VLOOKUP($FA1014,LTREV,LOOKUPS!E$9,0)*$FD$6+VLOOKUP($FA1014,CFP,LOOKUPS!E$6,0)*$FE$6+VLOOKUP($FA1014,EP,LOOKUPS!E$8,0)*$FF$6+VLOOKUP($FA1014,BM,LOOKUPS!E$5,0)*$FG$6+VLOOKUP($FA1014,DIV,LOOKUPS!E$7,0)*$FH$6++VLOOKUP($FA1014,SIZE,LOOKUPS!E$11,0)*$FI$6),"",VLOOKUP($FA1014,MOM,LOOKUPS!E$12,0)*$FB$6+VLOOKUP($FA1014,STREV,LOOKUPS!E$10,0)*$FC$6+VLOOKUP($FA1014,LTREV,LOOKUPS!E$9,0)*$FD$6+VLOOKUP($FA1014,CFP,LOOKUPS!E$6,0)*$FE$6+VLOOKUP($FA1014,EP,LOOKUPS!E$8,0)*$FF$6+VLOOKUP($FA1014,BM,LOOKUPS!E$5,0)*$FG$6+VLOOKUP($FA1014,DIV,LOOKUPS!E$7,0)*$FH$6++VLOOKUP($FA1014,SIZE,LOOKUPS!E$11,0)*$FI$6)</f>
        <v>10.420000000000002</v>
      </c>
      <c r="FE1014" s="1">
        <f>IF(ISERROR(VLOOKUP($FA1014,MOM,LOOKUPS!F$12,0)*$FB$6+VLOOKUP($FA1014,STREV,LOOKUPS!F$10,0)*$FC$6+VLOOKUP($FA1014,LTREV,LOOKUPS!F$9,0)*$FD$6+VLOOKUP($FA1014,CFP,LOOKUPS!F$6,0)*$FE$6+VLOOKUP($FA1014,EP,LOOKUPS!F$8,0)*$FF$6+VLOOKUP($FA1014,BM,LOOKUPS!F$5,0)*$FG$6+VLOOKUP($FA1014,DIV,LOOKUPS!F$7,0)*$FH$6++VLOOKUP($FA1014,SIZE,LOOKUPS!F$11,0)*$FI$6),"",VLOOKUP($FA1014,MOM,LOOKUPS!F$12,0)*$FB$6+VLOOKUP($FA1014,STREV,LOOKUPS!F$10,0)*$FC$6+VLOOKUP($FA1014,LTREV,LOOKUPS!F$9,0)*$FD$6+VLOOKUP($FA1014,CFP,LOOKUPS!F$6,0)*$FE$6+VLOOKUP($FA1014,EP,LOOKUPS!F$8,0)*$FF$6+VLOOKUP($FA1014,BM,LOOKUPS!F$5,0)*$FG$6+VLOOKUP($FA1014,DIV,LOOKUPS!F$7,0)*$FH$6++VLOOKUP($FA1014,SIZE,LOOKUPS!F$11,0)*$FI$6)</f>
        <v>10.899000000000001</v>
      </c>
      <c r="FF1014" s="1">
        <f>IF(ISERROR(VLOOKUP($FA1014,MOM,LOOKUPS!G$12,0)*$FB$6+VLOOKUP($FA1014,STREV,LOOKUPS!G$10,0)*$FC$6+VLOOKUP($FA1014,LTREV,LOOKUPS!G$9,0)*$FD$6+VLOOKUP($FA1014,CFP,LOOKUPS!G$6,0)*$FE$6+VLOOKUP($FA1014,EP,LOOKUPS!G$8,0)*$FF$6+VLOOKUP($FA1014,BM,LOOKUPS!G$5,0)*$FG$6+VLOOKUP($FA1014,DIV,LOOKUPS!G$7,0)*$FH$6++VLOOKUP($FA1014,SIZE,LOOKUPS!G$11,0)*$FI$6),"",VLOOKUP($FA1014,MOM,LOOKUPS!G$12,0)*$FB$6+VLOOKUP($FA1014,STREV,LOOKUPS!G$10,0)*$FC$6+VLOOKUP($FA1014,LTREV,LOOKUPS!G$9,0)*$FD$6+VLOOKUP($FA1014,CFP,LOOKUPS!G$6,0)*$FE$6+VLOOKUP($FA1014,EP,LOOKUPS!G$8,0)*$FF$6+VLOOKUP($FA1014,BM,LOOKUPS!G$5,0)*$FG$6+VLOOKUP($FA1014,DIV,LOOKUPS!G$7,0)*$FH$6++VLOOKUP($FA1014,SIZE,LOOKUPS!G$11,0)*$FI$6)</f>
        <v>11.068300000000001</v>
      </c>
      <c r="FG1014" s="1">
        <f>IF(ISERROR(VLOOKUP($FA1014,MOM,LOOKUPS!H$12,0)*$FB$6+VLOOKUP($FA1014,STREV,LOOKUPS!H$10,0)*$FC$6+VLOOKUP($FA1014,LTREV,LOOKUPS!H$9,0)*$FD$6+VLOOKUP($FA1014,CFP,LOOKUPS!H$6,0)*$FE$6+VLOOKUP($FA1014,EP,LOOKUPS!H$8,0)*$FF$6+VLOOKUP($FA1014,BM,LOOKUPS!H$5,0)*$FG$6+VLOOKUP($FA1014,DIV,LOOKUPS!H$7,0)*$FH$6++VLOOKUP($FA1014,SIZE,LOOKUPS!H$11,0)*$FI$6),"",VLOOKUP($FA1014,MOM,LOOKUPS!H$12,0)*$FB$6+VLOOKUP($FA1014,STREV,LOOKUPS!H$10,0)*$FC$6+VLOOKUP($FA1014,LTREV,LOOKUPS!H$9,0)*$FD$6+VLOOKUP($FA1014,CFP,LOOKUPS!H$6,0)*$FE$6+VLOOKUP($FA1014,EP,LOOKUPS!H$8,0)*$FF$6+VLOOKUP($FA1014,BM,LOOKUPS!H$5,0)*$FG$6+VLOOKUP($FA1014,DIV,LOOKUPS!H$7,0)*$FH$6++VLOOKUP($FA1014,SIZE,LOOKUPS!H$11,0)*$FI$6)</f>
        <v>10.9221</v>
      </c>
      <c r="FH1014" s="1">
        <f>IF(ISERROR(VLOOKUP($FA1014,MOM,LOOKUPS!I$12,0)*$FB$6+VLOOKUP($FA1014,STREV,LOOKUPS!I$10,0)*$FC$6+VLOOKUP($FA1014,LTREV,LOOKUPS!I$9,0)*$FD$6+VLOOKUP($FA1014,CFP,LOOKUPS!I$6,0)*$FE$6+VLOOKUP($FA1014,EP,LOOKUPS!I$8,0)*$FF$6+VLOOKUP($FA1014,BM,LOOKUPS!I$5,0)*$FG$6+VLOOKUP($FA1014,DIV,LOOKUPS!I$7,0)*$FH$6++VLOOKUP($FA1014,SIZE,LOOKUPS!I$11,0)*$FI$6),"",VLOOKUP($FA1014,MOM,LOOKUPS!I$12,0)*$FB$6+VLOOKUP($FA1014,STREV,LOOKUPS!I$10,0)*$FC$6+VLOOKUP($FA1014,LTREV,LOOKUPS!I$9,0)*$FD$6+VLOOKUP($FA1014,CFP,LOOKUPS!I$6,0)*$FE$6+VLOOKUP($FA1014,EP,LOOKUPS!I$8,0)*$FF$6+VLOOKUP($FA1014,BM,LOOKUPS!I$5,0)*$FG$6+VLOOKUP($FA1014,DIV,LOOKUPS!I$7,0)*$FH$6++VLOOKUP($FA1014,SIZE,LOOKUPS!I$11,0)*$FI$6)</f>
        <v>10.362400000000001</v>
      </c>
      <c r="FI1014" s="1">
        <f>IF(ISERROR(VLOOKUP($FA1014,MOM,LOOKUPS!J$12,0)*$FB$6+VLOOKUP($FA1014,STREV,LOOKUPS!J$10,0)*$FC$6+VLOOKUP($FA1014,LTREV,LOOKUPS!J$9,0)*$FD$6+VLOOKUP($FA1014,CFP,LOOKUPS!J$6,0)*$FE$6+VLOOKUP($FA1014,EP,LOOKUPS!J$8,0)*$FF$6+VLOOKUP($FA1014,BM,LOOKUPS!J$5,0)*$FG$6+VLOOKUP($FA1014,DIV,LOOKUPS!J$7,0)*$FH$6++VLOOKUP($FA1014,SIZE,LOOKUPS!J$11,0)*$FI$6),"",VLOOKUP($FA1014,MOM,LOOKUPS!J$12,0)*$FB$6+VLOOKUP($FA1014,STREV,LOOKUPS!J$10,0)*$FC$6+VLOOKUP($FA1014,LTREV,LOOKUPS!J$9,0)*$FD$6+VLOOKUP($FA1014,CFP,LOOKUPS!J$6,0)*$FE$6+VLOOKUP($FA1014,EP,LOOKUPS!J$8,0)*$FF$6+VLOOKUP($FA1014,BM,LOOKUPS!J$5,0)*$FG$6+VLOOKUP($FA1014,DIV,LOOKUPS!J$7,0)*$FH$6++VLOOKUP($FA1014,SIZE,LOOKUPS!J$11,0)*$FI$6)</f>
        <v>11.2377</v>
      </c>
      <c r="FJ1014" s="1">
        <f>IF(ISERROR(VLOOKUP($FA1014,MOM,LOOKUPS!K$12,0)*$FB$6+VLOOKUP($FA1014,STREV,LOOKUPS!K$10,0)*$FC$6+VLOOKUP($FA1014,LTREV,LOOKUPS!K$9,0)*$FD$6+VLOOKUP($FA1014,CFP,LOOKUPS!K$6,0)*$FE$6+VLOOKUP($FA1014,EP,LOOKUPS!K$8,0)*$FF$6+VLOOKUP($FA1014,BM,LOOKUPS!K$5,0)*$FG$6+VLOOKUP($FA1014,DIV,LOOKUPS!K$7,0)*$FH$6++VLOOKUP($FA1014,SIZE,LOOKUPS!K$11,0)*$FI$6),"",VLOOKUP($FA1014,MOM,LOOKUPS!K$12,0)*$FB$6+VLOOKUP($FA1014,STREV,LOOKUPS!K$10,0)*$FC$6+VLOOKUP($FA1014,LTREV,LOOKUPS!K$9,0)*$FD$6+VLOOKUP($FA1014,CFP,LOOKUPS!K$6,0)*$FE$6+VLOOKUP($FA1014,EP,LOOKUPS!K$8,0)*$FF$6+VLOOKUP($FA1014,BM,LOOKUPS!K$5,0)*$FG$6+VLOOKUP($FA1014,DIV,LOOKUPS!K$7,0)*$FH$6++VLOOKUP($FA1014,SIZE,LOOKUPS!K$11,0)*$FI$6)</f>
        <v>11.2403</v>
      </c>
      <c r="FK1014" s="1">
        <f>IF(ISERROR(VLOOKUP($FA1014,MOM,LOOKUPS!L$12,0)*$FB$6+VLOOKUP($FA1014,STREV,LOOKUPS!L$10,0)*$FC$6+VLOOKUP($FA1014,LTREV,LOOKUPS!L$9,0)*$FD$6+VLOOKUP($FA1014,CFP,LOOKUPS!L$6,0)*$FE$6+VLOOKUP($FA1014,EP,LOOKUPS!L$8,0)*$FF$6+VLOOKUP($FA1014,BM,LOOKUPS!L$5,0)*$FG$6+VLOOKUP($FA1014,DIV,LOOKUPS!L$7,0)*$FH$6++VLOOKUP($FA1014,SIZE,LOOKUPS!L$11,0)*$FI$6),"",VLOOKUP($FA1014,MOM,LOOKUPS!L$12,0)*$FB$6+VLOOKUP($FA1014,STREV,LOOKUPS!L$10,0)*$FC$6+VLOOKUP($FA1014,LTREV,LOOKUPS!L$9,0)*$FD$6+VLOOKUP($FA1014,CFP,LOOKUPS!L$6,0)*$FE$6+VLOOKUP($FA1014,EP,LOOKUPS!L$8,0)*$FF$6+VLOOKUP($FA1014,BM,LOOKUPS!L$5,0)*$FG$6+VLOOKUP($FA1014,DIV,LOOKUPS!L$7,0)*$FH$6++VLOOKUP($FA1014,SIZE,LOOKUPS!L$11,0)*$FI$6)</f>
        <v>12.456100000000003</v>
      </c>
    </row>
    <row r="1015" spans="1:167" x14ac:dyDescent="0.3">
      <c r="A1015" s="1">
        <v>201010</v>
      </c>
      <c r="B1015" s="1">
        <v>3.71</v>
      </c>
      <c r="C1015" s="1">
        <v>4.09</v>
      </c>
      <c r="D1015" s="1">
        <v>3.88</v>
      </c>
      <c r="E1015" s="1">
        <v>3.47</v>
      </c>
      <c r="F1015" s="1">
        <v>3.42</v>
      </c>
      <c r="G1015" s="1">
        <v>3.64</v>
      </c>
      <c r="H1015" s="1">
        <v>4.55</v>
      </c>
      <c r="I1015" s="1">
        <v>5.35</v>
      </c>
      <c r="J1015" s="1">
        <v>4.5599999999999996</v>
      </c>
      <c r="K1015" s="1">
        <v>4.82</v>
      </c>
      <c r="M1015" s="1">
        <v>200911</v>
      </c>
      <c r="N1015" s="1">
        <v>-0.01</v>
      </c>
      <c r="O1015" s="1">
        <v>1.27</v>
      </c>
      <c r="P1015" s="1">
        <v>1.86</v>
      </c>
      <c r="Q1015" s="1">
        <v>2.72</v>
      </c>
      <c r="R1015" s="1">
        <v>5.86</v>
      </c>
      <c r="S1015" s="1">
        <v>1.4</v>
      </c>
      <c r="T1015" s="1">
        <v>1.92</v>
      </c>
      <c r="U1015" s="1">
        <v>2.16</v>
      </c>
      <c r="V1015" s="1">
        <v>1.83</v>
      </c>
      <c r="W1015" s="1">
        <v>1.82</v>
      </c>
      <c r="Y1015" s="1">
        <v>201410</v>
      </c>
      <c r="Z1015" s="1">
        <v>-2.38</v>
      </c>
      <c r="AA1015" s="1">
        <v>1.88</v>
      </c>
      <c r="AB1015" s="1">
        <v>4.7</v>
      </c>
      <c r="AC1015" s="1">
        <v>5.21</v>
      </c>
      <c r="AD1015" s="1">
        <v>5.44</v>
      </c>
      <c r="AE1015" s="1">
        <v>5.76</v>
      </c>
      <c r="AF1015" s="1">
        <v>3.99</v>
      </c>
      <c r="AG1015" s="1">
        <v>4.82</v>
      </c>
      <c r="AH1015" s="1">
        <v>5.05</v>
      </c>
      <c r="AI1015" s="1">
        <v>4.3499999999999996</v>
      </c>
      <c r="CA1015" s="1">
        <v>201004</v>
      </c>
      <c r="CB1015" s="1">
        <v>12.53</v>
      </c>
      <c r="CC1015" s="1">
        <v>4.8099999999999996</v>
      </c>
      <c r="CD1015" s="1">
        <v>5.88</v>
      </c>
      <c r="CE1015" s="1">
        <v>11.33</v>
      </c>
      <c r="CF1015" s="1">
        <v>4.82</v>
      </c>
      <c r="CG1015" s="1">
        <v>5.7</v>
      </c>
      <c r="CH1015" s="1">
        <v>4.8600000000000003</v>
      </c>
      <c r="CI1015" s="1">
        <v>8.2899999999999991</v>
      </c>
      <c r="CJ1015" s="1">
        <v>12.26</v>
      </c>
      <c r="CK1015" s="1">
        <v>5.35</v>
      </c>
      <c r="CL1015" s="1">
        <v>4.28</v>
      </c>
      <c r="CM1015" s="1">
        <v>4.78</v>
      </c>
      <c r="CN1015" s="1">
        <v>6.5</v>
      </c>
      <c r="CO1015" s="1">
        <v>3.95</v>
      </c>
      <c r="CP1015" s="1">
        <v>5.68</v>
      </c>
      <c r="CQ1015" s="1">
        <v>7.47</v>
      </c>
      <c r="CR1015" s="1">
        <v>8.91</v>
      </c>
      <c r="CS1015" s="1">
        <v>9.3000000000000007</v>
      </c>
      <c r="CT1015" s="1">
        <v>14.45</v>
      </c>
      <c r="CV1015" s="1">
        <v>201104</v>
      </c>
      <c r="CW1015" s="1">
        <v>1.3</v>
      </c>
      <c r="CX1015" s="1">
        <v>1.04</v>
      </c>
      <c r="CY1015" s="1">
        <v>2.34</v>
      </c>
      <c r="CZ1015" s="1">
        <v>2.08</v>
      </c>
      <c r="DA1015" s="1">
        <v>1.1399999999999999</v>
      </c>
      <c r="DB1015" s="1">
        <v>1.27</v>
      </c>
      <c r="DC1015" s="1">
        <v>2.29</v>
      </c>
      <c r="DD1015" s="1">
        <v>2.4900000000000002</v>
      </c>
      <c r="DE1015" s="1">
        <v>2.13</v>
      </c>
      <c r="DF1015" s="1">
        <v>1.0900000000000001</v>
      </c>
      <c r="DG1015" s="1">
        <v>1.2</v>
      </c>
      <c r="DH1015" s="1">
        <v>0.82</v>
      </c>
      <c r="DI1015" s="1">
        <v>1.7</v>
      </c>
      <c r="DJ1015" s="1">
        <v>2.0099999999999998</v>
      </c>
      <c r="DK1015" s="1">
        <v>2.56</v>
      </c>
      <c r="DL1015" s="1">
        <v>2.99</v>
      </c>
      <c r="DM1015" s="1">
        <v>1.96</v>
      </c>
      <c r="DN1015" s="1">
        <v>1.52</v>
      </c>
      <c r="DO1015" s="1">
        <v>2.75</v>
      </c>
      <c r="DQ1015" s="1">
        <v>201004</v>
      </c>
      <c r="DR1015" s="1">
        <v>-99.99</v>
      </c>
      <c r="DS1015" s="1">
        <v>9.6999999999999993</v>
      </c>
      <c r="DT1015" s="1">
        <v>4.99</v>
      </c>
      <c r="DU1015" s="1">
        <v>2.4500000000000002</v>
      </c>
      <c r="DV1015" s="1">
        <v>10.43</v>
      </c>
      <c r="DW1015" s="1">
        <v>5.43</v>
      </c>
      <c r="DX1015" s="1">
        <v>4.82</v>
      </c>
      <c r="DY1015" s="1">
        <v>4.43</v>
      </c>
      <c r="DZ1015" s="1">
        <v>1.87</v>
      </c>
      <c r="EA1015" s="1">
        <v>11.31</v>
      </c>
      <c r="EB1015" s="1">
        <v>7.94</v>
      </c>
      <c r="EC1015" s="1">
        <v>5.71</v>
      </c>
      <c r="ED1015" s="1">
        <v>5.04</v>
      </c>
      <c r="EE1015" s="1">
        <v>5.94</v>
      </c>
      <c r="EF1015" s="1">
        <v>3.54</v>
      </c>
      <c r="EG1015" s="1">
        <v>5.34</v>
      </c>
      <c r="EH1015" s="1">
        <v>3.54</v>
      </c>
      <c r="EI1015" s="1">
        <v>2.58</v>
      </c>
      <c r="EJ1015" s="1">
        <v>1.1200000000000001</v>
      </c>
      <c r="EL1015">
        <v>201004</v>
      </c>
      <c r="EM1015">
        <v>2</v>
      </c>
      <c r="EN1015">
        <v>4.8600000000000003</v>
      </c>
      <c r="EO1015">
        <v>2.91</v>
      </c>
      <c r="EP1015">
        <v>0.01</v>
      </c>
      <c r="ER1015" s="1">
        <v>201010</v>
      </c>
      <c r="ES1015" s="1">
        <v>1.66</v>
      </c>
      <c r="EU1015" s="1">
        <v>200911</v>
      </c>
      <c r="EV1015" s="1">
        <v>0.28000000000000003</v>
      </c>
      <c r="EX1015" s="1">
        <v>201410</v>
      </c>
      <c r="EY1015" s="1">
        <v>-3.42</v>
      </c>
      <c r="FA1015" s="1">
        <v>201010</v>
      </c>
      <c r="FB1015" s="1">
        <f>IF(ISERROR(VLOOKUP($FA1015,MOM,LOOKUPS!C$12,0)*$FB$6+VLOOKUP($FA1015,STREV,LOOKUPS!C$10,0)*$FC$6+VLOOKUP($FA1015,LTREV,LOOKUPS!C$9,0)*$FD$6+VLOOKUP($FA1015,CFP,LOOKUPS!C$6,0)*$FE$6+VLOOKUP($FA1015,EP,LOOKUPS!C$8,0)*$FF$6+VLOOKUP($FA1015,BM,LOOKUPS!C$5,0)*$FG$6+VLOOKUP($FA1015,DIV,LOOKUPS!C$7,0)*$FH$6++VLOOKUP($FA1015,SIZE,LOOKUPS!C$11,0)*$FI$6),"",VLOOKUP($FA1015,MOM,LOOKUPS!C$12,0)*$FB$6+VLOOKUP($FA1015,STREV,LOOKUPS!C$10,0)*$FC$6+VLOOKUP($FA1015,LTREV,LOOKUPS!C$9,0)*$FD$6+VLOOKUP($FA1015,CFP,LOOKUPS!C$6,0)*$FE$6+VLOOKUP($FA1015,EP,LOOKUPS!C$8,0)*$FF$6+VLOOKUP($FA1015,BM,LOOKUPS!C$5,0)*$FG$6+VLOOKUP($FA1015,DIV,LOOKUPS!C$7,0)*$FH$6++VLOOKUP($FA1015,SIZE,LOOKUPS!C$11,0)*$FI$6)</f>
        <v>4.1575999999999995</v>
      </c>
      <c r="FC1015" s="1">
        <f>IF(ISERROR(VLOOKUP($FA1015,MOM,LOOKUPS!D$12,0)*$FB$6+VLOOKUP($FA1015,STREV,LOOKUPS!D$10,0)*$FC$6+VLOOKUP($FA1015,LTREV,LOOKUPS!D$9,0)*$FD$6+VLOOKUP($FA1015,CFP,LOOKUPS!D$6,0)*$FE$6+VLOOKUP($FA1015,EP,LOOKUPS!D$8,0)*$FF$6+VLOOKUP($FA1015,BM,LOOKUPS!D$5,0)*$FG$6+VLOOKUP($FA1015,DIV,LOOKUPS!D$7,0)*$FH$6++VLOOKUP($FA1015,SIZE,LOOKUPS!D$11,0)*$FI$6),"",VLOOKUP($FA1015,MOM,LOOKUPS!D$12,0)*$FB$6+VLOOKUP($FA1015,STREV,LOOKUPS!D$10,0)*$FC$6+VLOOKUP($FA1015,LTREV,LOOKUPS!D$9,0)*$FD$6+VLOOKUP($FA1015,CFP,LOOKUPS!D$6,0)*$FE$6+VLOOKUP($FA1015,EP,LOOKUPS!D$8,0)*$FF$6+VLOOKUP($FA1015,BM,LOOKUPS!D$5,0)*$FG$6+VLOOKUP($FA1015,DIV,LOOKUPS!D$7,0)*$FH$6++VLOOKUP($FA1015,SIZE,LOOKUPS!D$11,0)*$FI$6)</f>
        <v>4.5357000000000003</v>
      </c>
      <c r="FD1015" s="1">
        <f>IF(ISERROR(VLOOKUP($FA1015,MOM,LOOKUPS!E$12,0)*$FB$6+VLOOKUP($FA1015,STREV,LOOKUPS!E$10,0)*$FC$6+VLOOKUP($FA1015,LTREV,LOOKUPS!E$9,0)*$FD$6+VLOOKUP($FA1015,CFP,LOOKUPS!E$6,0)*$FE$6+VLOOKUP($FA1015,EP,LOOKUPS!E$8,0)*$FF$6+VLOOKUP($FA1015,BM,LOOKUPS!E$5,0)*$FG$6+VLOOKUP($FA1015,DIV,LOOKUPS!E$7,0)*$FH$6++VLOOKUP($FA1015,SIZE,LOOKUPS!E$11,0)*$FI$6),"",VLOOKUP($FA1015,MOM,LOOKUPS!E$12,0)*$FB$6+VLOOKUP($FA1015,STREV,LOOKUPS!E$10,0)*$FC$6+VLOOKUP($FA1015,LTREV,LOOKUPS!E$9,0)*$FD$6+VLOOKUP($FA1015,CFP,LOOKUPS!E$6,0)*$FE$6+VLOOKUP($FA1015,EP,LOOKUPS!E$8,0)*$FF$6+VLOOKUP($FA1015,BM,LOOKUPS!E$5,0)*$FG$6+VLOOKUP($FA1015,DIV,LOOKUPS!E$7,0)*$FH$6++VLOOKUP($FA1015,SIZE,LOOKUPS!E$11,0)*$FI$6)</f>
        <v>4.4931999999999999</v>
      </c>
      <c r="FE1015" s="1">
        <f>IF(ISERROR(VLOOKUP($FA1015,MOM,LOOKUPS!F$12,0)*$FB$6+VLOOKUP($FA1015,STREV,LOOKUPS!F$10,0)*$FC$6+VLOOKUP($FA1015,LTREV,LOOKUPS!F$9,0)*$FD$6+VLOOKUP($FA1015,CFP,LOOKUPS!F$6,0)*$FE$6+VLOOKUP($FA1015,EP,LOOKUPS!F$8,0)*$FF$6+VLOOKUP($FA1015,BM,LOOKUPS!F$5,0)*$FG$6+VLOOKUP($FA1015,DIV,LOOKUPS!F$7,0)*$FH$6++VLOOKUP($FA1015,SIZE,LOOKUPS!F$11,0)*$FI$6),"",VLOOKUP($FA1015,MOM,LOOKUPS!F$12,0)*$FB$6+VLOOKUP($FA1015,STREV,LOOKUPS!F$10,0)*$FC$6+VLOOKUP($FA1015,LTREV,LOOKUPS!F$9,0)*$FD$6+VLOOKUP($FA1015,CFP,LOOKUPS!F$6,0)*$FE$6+VLOOKUP($FA1015,EP,LOOKUPS!F$8,0)*$FF$6+VLOOKUP($FA1015,BM,LOOKUPS!F$5,0)*$FG$6+VLOOKUP($FA1015,DIV,LOOKUPS!F$7,0)*$FH$6++VLOOKUP($FA1015,SIZE,LOOKUPS!F$11,0)*$FI$6)</f>
        <v>3.6650000000000005</v>
      </c>
      <c r="FF1015" s="1">
        <f>IF(ISERROR(VLOOKUP($FA1015,MOM,LOOKUPS!G$12,0)*$FB$6+VLOOKUP($FA1015,STREV,LOOKUPS!G$10,0)*$FC$6+VLOOKUP($FA1015,LTREV,LOOKUPS!G$9,0)*$FD$6+VLOOKUP($FA1015,CFP,LOOKUPS!G$6,0)*$FE$6+VLOOKUP($FA1015,EP,LOOKUPS!G$8,0)*$FF$6+VLOOKUP($FA1015,BM,LOOKUPS!G$5,0)*$FG$6+VLOOKUP($FA1015,DIV,LOOKUPS!G$7,0)*$FH$6++VLOOKUP($FA1015,SIZE,LOOKUPS!G$11,0)*$FI$6),"",VLOOKUP($FA1015,MOM,LOOKUPS!G$12,0)*$FB$6+VLOOKUP($FA1015,STREV,LOOKUPS!G$10,0)*$FC$6+VLOOKUP($FA1015,LTREV,LOOKUPS!G$9,0)*$FD$6+VLOOKUP($FA1015,CFP,LOOKUPS!G$6,0)*$FE$6+VLOOKUP($FA1015,EP,LOOKUPS!G$8,0)*$FF$6+VLOOKUP($FA1015,BM,LOOKUPS!G$5,0)*$FG$6+VLOOKUP($FA1015,DIV,LOOKUPS!G$7,0)*$FH$6++VLOOKUP($FA1015,SIZE,LOOKUPS!G$11,0)*$FI$6)</f>
        <v>4.3869000000000007</v>
      </c>
      <c r="FG1015" s="1">
        <f>IF(ISERROR(VLOOKUP($FA1015,MOM,LOOKUPS!H$12,0)*$FB$6+VLOOKUP($FA1015,STREV,LOOKUPS!H$10,0)*$FC$6+VLOOKUP($FA1015,LTREV,LOOKUPS!H$9,0)*$FD$6+VLOOKUP($FA1015,CFP,LOOKUPS!H$6,0)*$FE$6+VLOOKUP($FA1015,EP,LOOKUPS!H$8,0)*$FF$6+VLOOKUP($FA1015,BM,LOOKUPS!H$5,0)*$FG$6+VLOOKUP($FA1015,DIV,LOOKUPS!H$7,0)*$FH$6++VLOOKUP($FA1015,SIZE,LOOKUPS!H$11,0)*$FI$6),"",VLOOKUP($FA1015,MOM,LOOKUPS!H$12,0)*$FB$6+VLOOKUP($FA1015,STREV,LOOKUPS!H$10,0)*$FC$6+VLOOKUP($FA1015,LTREV,LOOKUPS!H$9,0)*$FD$6+VLOOKUP($FA1015,CFP,LOOKUPS!H$6,0)*$FE$6+VLOOKUP($FA1015,EP,LOOKUPS!H$8,0)*$FF$6+VLOOKUP($FA1015,BM,LOOKUPS!H$5,0)*$FG$6+VLOOKUP($FA1015,DIV,LOOKUPS!H$7,0)*$FH$6++VLOOKUP($FA1015,SIZE,LOOKUPS!H$11,0)*$FI$6)</f>
        <v>4.415</v>
      </c>
      <c r="FH1015" s="1">
        <f>IF(ISERROR(VLOOKUP($FA1015,MOM,LOOKUPS!I$12,0)*$FB$6+VLOOKUP($FA1015,STREV,LOOKUPS!I$10,0)*$FC$6+VLOOKUP($FA1015,LTREV,LOOKUPS!I$9,0)*$FD$6+VLOOKUP($FA1015,CFP,LOOKUPS!I$6,0)*$FE$6+VLOOKUP($FA1015,EP,LOOKUPS!I$8,0)*$FF$6+VLOOKUP($FA1015,BM,LOOKUPS!I$5,0)*$FG$6+VLOOKUP($FA1015,DIV,LOOKUPS!I$7,0)*$FH$6++VLOOKUP($FA1015,SIZE,LOOKUPS!I$11,0)*$FI$6),"",VLOOKUP($FA1015,MOM,LOOKUPS!I$12,0)*$FB$6+VLOOKUP($FA1015,STREV,LOOKUPS!I$10,0)*$FC$6+VLOOKUP($FA1015,LTREV,LOOKUPS!I$9,0)*$FD$6+VLOOKUP($FA1015,CFP,LOOKUPS!I$6,0)*$FE$6+VLOOKUP($FA1015,EP,LOOKUPS!I$8,0)*$FF$6+VLOOKUP($FA1015,BM,LOOKUPS!I$5,0)*$FG$6+VLOOKUP($FA1015,DIV,LOOKUPS!I$7,0)*$FH$6++VLOOKUP($FA1015,SIZE,LOOKUPS!I$11,0)*$FI$6)</f>
        <v>4.7925000000000004</v>
      </c>
      <c r="FI1015" s="1">
        <f>IF(ISERROR(VLOOKUP($FA1015,MOM,LOOKUPS!J$12,0)*$FB$6+VLOOKUP($FA1015,STREV,LOOKUPS!J$10,0)*$FC$6+VLOOKUP($FA1015,LTREV,LOOKUPS!J$9,0)*$FD$6+VLOOKUP($FA1015,CFP,LOOKUPS!J$6,0)*$FE$6+VLOOKUP($FA1015,EP,LOOKUPS!J$8,0)*$FF$6+VLOOKUP($FA1015,BM,LOOKUPS!J$5,0)*$FG$6+VLOOKUP($FA1015,DIV,LOOKUPS!J$7,0)*$FH$6++VLOOKUP($FA1015,SIZE,LOOKUPS!J$11,0)*$FI$6),"",VLOOKUP($FA1015,MOM,LOOKUPS!J$12,0)*$FB$6+VLOOKUP($FA1015,STREV,LOOKUPS!J$10,0)*$FC$6+VLOOKUP($FA1015,LTREV,LOOKUPS!J$9,0)*$FD$6+VLOOKUP($FA1015,CFP,LOOKUPS!J$6,0)*$FE$6+VLOOKUP($FA1015,EP,LOOKUPS!J$8,0)*$FF$6+VLOOKUP($FA1015,BM,LOOKUPS!J$5,0)*$FG$6+VLOOKUP($FA1015,DIV,LOOKUPS!J$7,0)*$FH$6++VLOOKUP($FA1015,SIZE,LOOKUPS!J$11,0)*$FI$6)</f>
        <v>4.1756000000000002</v>
      </c>
      <c r="FJ1015" s="1">
        <f>IF(ISERROR(VLOOKUP($FA1015,MOM,LOOKUPS!K$12,0)*$FB$6+VLOOKUP($FA1015,STREV,LOOKUPS!K$10,0)*$FC$6+VLOOKUP($FA1015,LTREV,LOOKUPS!K$9,0)*$FD$6+VLOOKUP($FA1015,CFP,LOOKUPS!K$6,0)*$FE$6+VLOOKUP($FA1015,EP,LOOKUPS!K$8,0)*$FF$6+VLOOKUP($FA1015,BM,LOOKUPS!K$5,0)*$FG$6+VLOOKUP($FA1015,DIV,LOOKUPS!K$7,0)*$FH$6++VLOOKUP($FA1015,SIZE,LOOKUPS!K$11,0)*$FI$6),"",VLOOKUP($FA1015,MOM,LOOKUPS!K$12,0)*$FB$6+VLOOKUP($FA1015,STREV,LOOKUPS!K$10,0)*$FC$6+VLOOKUP($FA1015,LTREV,LOOKUPS!K$9,0)*$FD$6+VLOOKUP($FA1015,CFP,LOOKUPS!K$6,0)*$FE$6+VLOOKUP($FA1015,EP,LOOKUPS!K$8,0)*$FF$6+VLOOKUP($FA1015,BM,LOOKUPS!K$5,0)*$FG$6+VLOOKUP($FA1015,DIV,LOOKUPS!K$7,0)*$FH$6++VLOOKUP($FA1015,SIZE,LOOKUPS!K$11,0)*$FI$6)</f>
        <v>4.3977000000000004</v>
      </c>
      <c r="FK1015" s="1">
        <f>IF(ISERROR(VLOOKUP($FA1015,MOM,LOOKUPS!L$12,0)*$FB$6+VLOOKUP($FA1015,STREV,LOOKUPS!L$10,0)*$FC$6+VLOOKUP($FA1015,LTREV,LOOKUPS!L$9,0)*$FD$6+VLOOKUP($FA1015,CFP,LOOKUPS!L$6,0)*$FE$6+VLOOKUP($FA1015,EP,LOOKUPS!L$8,0)*$FF$6+VLOOKUP($FA1015,BM,LOOKUPS!L$5,0)*$FG$6+VLOOKUP($FA1015,DIV,LOOKUPS!L$7,0)*$FH$6++VLOOKUP($FA1015,SIZE,LOOKUPS!L$11,0)*$FI$6),"",VLOOKUP($FA1015,MOM,LOOKUPS!L$12,0)*$FB$6+VLOOKUP($FA1015,STREV,LOOKUPS!L$10,0)*$FC$6+VLOOKUP($FA1015,LTREV,LOOKUPS!L$9,0)*$FD$6+VLOOKUP($FA1015,CFP,LOOKUPS!L$6,0)*$FE$6+VLOOKUP($FA1015,EP,LOOKUPS!L$8,0)*$FF$6+VLOOKUP($FA1015,BM,LOOKUPS!L$5,0)*$FG$6+VLOOKUP($FA1015,DIV,LOOKUPS!L$7,0)*$FH$6++VLOOKUP($FA1015,SIZE,LOOKUPS!L$11,0)*$FI$6)</f>
        <v>3.7853000000000003</v>
      </c>
    </row>
    <row r="1016" spans="1:167" x14ac:dyDescent="0.3">
      <c r="A1016" s="1">
        <v>201011</v>
      </c>
      <c r="B1016" s="1">
        <v>-1.92</v>
      </c>
      <c r="C1016" s="1">
        <v>2.97</v>
      </c>
      <c r="D1016" s="1">
        <v>3.73</v>
      </c>
      <c r="E1016" s="1">
        <v>2.0499999999999998</v>
      </c>
      <c r="F1016" s="1">
        <v>1.98</v>
      </c>
      <c r="G1016" s="1">
        <v>3.33</v>
      </c>
      <c r="H1016" s="1">
        <v>3.29</v>
      </c>
      <c r="I1016" s="1">
        <v>3.02</v>
      </c>
      <c r="J1016" s="1">
        <v>3.75</v>
      </c>
      <c r="K1016" s="1">
        <v>4.0599999999999996</v>
      </c>
      <c r="M1016" s="1">
        <v>200912</v>
      </c>
      <c r="N1016" s="1">
        <v>7.38</v>
      </c>
      <c r="O1016" s="1">
        <v>6.99</v>
      </c>
      <c r="P1016" s="1">
        <v>5.87</v>
      </c>
      <c r="Q1016" s="1">
        <v>7.5</v>
      </c>
      <c r="R1016" s="1">
        <v>4.88</v>
      </c>
      <c r="S1016" s="1">
        <v>7.27</v>
      </c>
      <c r="T1016" s="1">
        <v>5.77</v>
      </c>
      <c r="U1016" s="1">
        <v>5.65</v>
      </c>
      <c r="V1016" s="1">
        <v>6.95</v>
      </c>
      <c r="W1016" s="1">
        <v>6.86</v>
      </c>
      <c r="Y1016" s="1">
        <v>201411</v>
      </c>
      <c r="Z1016" s="1">
        <v>-1.33</v>
      </c>
      <c r="AA1016" s="1">
        <v>-0.93</v>
      </c>
      <c r="AB1016" s="1">
        <v>-0.42</v>
      </c>
      <c r="AC1016" s="1">
        <v>0.61</v>
      </c>
      <c r="AD1016" s="1">
        <v>0.68</v>
      </c>
      <c r="AE1016" s="1">
        <v>1.48</v>
      </c>
      <c r="AF1016" s="1">
        <v>0.69</v>
      </c>
      <c r="AG1016" s="1">
        <v>0.97</v>
      </c>
      <c r="AH1016" s="1">
        <v>1.27</v>
      </c>
      <c r="AI1016" s="1">
        <v>0.95</v>
      </c>
      <c r="CA1016" s="1">
        <v>201005</v>
      </c>
      <c r="CB1016" s="1">
        <v>-10.58</v>
      </c>
      <c r="CC1016" s="1">
        <v>-7.2</v>
      </c>
      <c r="CD1016" s="1">
        <v>-7.45</v>
      </c>
      <c r="CE1016" s="1">
        <v>-9.14</v>
      </c>
      <c r="CF1016" s="1">
        <v>-7.19</v>
      </c>
      <c r="CG1016" s="1">
        <v>-6.75</v>
      </c>
      <c r="CH1016" s="1">
        <v>-7.43</v>
      </c>
      <c r="CI1016" s="1">
        <v>-8.14</v>
      </c>
      <c r="CJ1016" s="1">
        <v>-9.67</v>
      </c>
      <c r="CK1016" s="1">
        <v>-8.14</v>
      </c>
      <c r="CL1016" s="1">
        <v>-6.24</v>
      </c>
      <c r="CM1016" s="1">
        <v>-7.22</v>
      </c>
      <c r="CN1016" s="1">
        <v>-6.35</v>
      </c>
      <c r="CO1016" s="1">
        <v>-7.15</v>
      </c>
      <c r="CP1016" s="1">
        <v>-7.69</v>
      </c>
      <c r="CQ1016" s="1">
        <v>-8.6199999999999992</v>
      </c>
      <c r="CR1016" s="1">
        <v>-7.77</v>
      </c>
      <c r="CS1016" s="1">
        <v>-8.43</v>
      </c>
      <c r="CT1016" s="1">
        <v>-10.6</v>
      </c>
      <c r="CV1016" s="1">
        <v>201105</v>
      </c>
      <c r="CW1016" s="1">
        <v>-2.33</v>
      </c>
      <c r="CX1016" s="1">
        <v>-2.09</v>
      </c>
      <c r="CY1016" s="1">
        <v>-1.73</v>
      </c>
      <c r="CZ1016" s="1">
        <v>-0.6</v>
      </c>
      <c r="DA1016" s="1">
        <v>-2.17</v>
      </c>
      <c r="DB1016" s="1">
        <v>-1.47</v>
      </c>
      <c r="DC1016" s="1">
        <v>-1.83</v>
      </c>
      <c r="DD1016" s="1">
        <v>-1.6</v>
      </c>
      <c r="DE1016" s="1">
        <v>-0.43</v>
      </c>
      <c r="DF1016" s="1">
        <v>-2.5099999999999998</v>
      </c>
      <c r="DG1016" s="1">
        <v>-1.83</v>
      </c>
      <c r="DH1016" s="1">
        <v>-1.92</v>
      </c>
      <c r="DI1016" s="1">
        <v>-1.04</v>
      </c>
      <c r="DJ1016" s="1">
        <v>-1.79</v>
      </c>
      <c r="DK1016" s="1">
        <v>-1.86</v>
      </c>
      <c r="DL1016" s="1">
        <v>-2.17</v>
      </c>
      <c r="DM1016" s="1">
        <v>-1.02</v>
      </c>
      <c r="DN1016" s="1">
        <v>-1.77</v>
      </c>
      <c r="DO1016" s="1">
        <v>0.9</v>
      </c>
      <c r="DQ1016" s="1">
        <v>201005</v>
      </c>
      <c r="DR1016" s="1">
        <v>-99.99</v>
      </c>
      <c r="DS1016" s="1">
        <v>-8.5500000000000007</v>
      </c>
      <c r="DT1016" s="1">
        <v>-7.46</v>
      </c>
      <c r="DU1016" s="1">
        <v>-7.33</v>
      </c>
      <c r="DV1016" s="1">
        <v>-8.76</v>
      </c>
      <c r="DW1016" s="1">
        <v>-7.47</v>
      </c>
      <c r="DX1016" s="1">
        <v>-7.38</v>
      </c>
      <c r="DY1016" s="1">
        <v>-7.1</v>
      </c>
      <c r="DZ1016" s="1">
        <v>-7.66</v>
      </c>
      <c r="EA1016" s="1">
        <v>-8.7100000000000009</v>
      </c>
      <c r="EB1016" s="1">
        <v>-8.91</v>
      </c>
      <c r="EC1016" s="1">
        <v>-7.42</v>
      </c>
      <c r="ED1016" s="1">
        <v>-7.56</v>
      </c>
      <c r="EE1016" s="1">
        <v>-7.73</v>
      </c>
      <c r="EF1016" s="1">
        <v>-6.97</v>
      </c>
      <c r="EG1016" s="1">
        <v>-7.51</v>
      </c>
      <c r="EH1016" s="1">
        <v>-6.7</v>
      </c>
      <c r="EI1016" s="1">
        <v>-7.41</v>
      </c>
      <c r="EJ1016" s="1">
        <v>-7.93</v>
      </c>
      <c r="EL1016">
        <v>201005</v>
      </c>
      <c r="EM1016">
        <v>-7.89</v>
      </c>
      <c r="EN1016">
        <v>0.14000000000000001</v>
      </c>
      <c r="EO1016">
        <v>-2.39</v>
      </c>
      <c r="EP1016">
        <v>0.01</v>
      </c>
      <c r="ER1016" s="1">
        <v>201011</v>
      </c>
      <c r="ES1016" s="1">
        <v>2.54</v>
      </c>
      <c r="EU1016" s="1">
        <v>200912</v>
      </c>
      <c r="EV1016" s="1">
        <v>1.62</v>
      </c>
      <c r="EX1016" s="1">
        <v>201411</v>
      </c>
      <c r="EY1016" s="1">
        <v>-1.68</v>
      </c>
      <c r="FA1016" s="1">
        <v>201011</v>
      </c>
      <c r="FB1016" s="1">
        <f>IF(ISERROR(VLOOKUP($FA1016,MOM,LOOKUPS!C$12,0)*$FB$6+VLOOKUP($FA1016,STREV,LOOKUPS!C$10,0)*$FC$6+VLOOKUP($FA1016,LTREV,LOOKUPS!C$9,0)*$FD$6+VLOOKUP($FA1016,CFP,LOOKUPS!C$6,0)*$FE$6+VLOOKUP($FA1016,EP,LOOKUPS!C$8,0)*$FF$6+VLOOKUP($FA1016,BM,LOOKUPS!C$5,0)*$FG$6+VLOOKUP($FA1016,DIV,LOOKUPS!C$7,0)*$FH$6++VLOOKUP($FA1016,SIZE,LOOKUPS!C$11,0)*$FI$6),"",VLOOKUP($FA1016,MOM,LOOKUPS!C$12,0)*$FB$6+VLOOKUP($FA1016,STREV,LOOKUPS!C$10,0)*$FC$6+VLOOKUP($FA1016,LTREV,LOOKUPS!C$9,0)*$FD$6+VLOOKUP($FA1016,CFP,LOOKUPS!C$6,0)*$FE$6+VLOOKUP($FA1016,EP,LOOKUPS!C$8,0)*$FF$6+VLOOKUP($FA1016,BM,LOOKUPS!C$5,0)*$FG$6+VLOOKUP($FA1016,DIV,LOOKUPS!C$7,0)*$FH$6++VLOOKUP($FA1016,SIZE,LOOKUPS!C$11,0)*$FI$6)</f>
        <v>0.84289999999999998</v>
      </c>
      <c r="FC1016" s="1">
        <f>IF(ISERROR(VLOOKUP($FA1016,MOM,LOOKUPS!D$12,0)*$FB$6+VLOOKUP($FA1016,STREV,LOOKUPS!D$10,0)*$FC$6+VLOOKUP($FA1016,LTREV,LOOKUPS!D$9,0)*$FD$6+VLOOKUP($FA1016,CFP,LOOKUPS!D$6,0)*$FE$6+VLOOKUP($FA1016,EP,LOOKUPS!D$8,0)*$FF$6+VLOOKUP($FA1016,BM,LOOKUPS!D$5,0)*$FG$6+VLOOKUP($FA1016,DIV,LOOKUPS!D$7,0)*$FH$6++VLOOKUP($FA1016,SIZE,LOOKUPS!D$11,0)*$FI$6),"",VLOOKUP($FA1016,MOM,LOOKUPS!D$12,0)*$FB$6+VLOOKUP($FA1016,STREV,LOOKUPS!D$10,0)*$FC$6+VLOOKUP($FA1016,LTREV,LOOKUPS!D$9,0)*$FD$6+VLOOKUP($FA1016,CFP,LOOKUPS!D$6,0)*$FE$6+VLOOKUP($FA1016,EP,LOOKUPS!D$8,0)*$FF$6+VLOOKUP($FA1016,BM,LOOKUPS!D$5,0)*$FG$6+VLOOKUP($FA1016,DIV,LOOKUPS!D$7,0)*$FH$6++VLOOKUP($FA1016,SIZE,LOOKUPS!D$11,0)*$FI$6)</f>
        <v>2.2759</v>
      </c>
      <c r="FD1016" s="1">
        <f>IF(ISERROR(VLOOKUP($FA1016,MOM,LOOKUPS!E$12,0)*$FB$6+VLOOKUP($FA1016,STREV,LOOKUPS!E$10,0)*$FC$6+VLOOKUP($FA1016,LTREV,LOOKUPS!E$9,0)*$FD$6+VLOOKUP($FA1016,CFP,LOOKUPS!E$6,0)*$FE$6+VLOOKUP($FA1016,EP,LOOKUPS!E$8,0)*$FF$6+VLOOKUP($FA1016,BM,LOOKUPS!E$5,0)*$FG$6+VLOOKUP($FA1016,DIV,LOOKUPS!E$7,0)*$FH$6++VLOOKUP($FA1016,SIZE,LOOKUPS!E$11,0)*$FI$6),"",VLOOKUP($FA1016,MOM,LOOKUPS!E$12,0)*$FB$6+VLOOKUP($FA1016,STREV,LOOKUPS!E$10,0)*$FC$6+VLOOKUP($FA1016,LTREV,LOOKUPS!E$9,0)*$FD$6+VLOOKUP($FA1016,CFP,LOOKUPS!E$6,0)*$FE$6+VLOOKUP($FA1016,EP,LOOKUPS!E$8,0)*$FF$6+VLOOKUP($FA1016,BM,LOOKUPS!E$5,0)*$FG$6+VLOOKUP($FA1016,DIV,LOOKUPS!E$7,0)*$FH$6++VLOOKUP($FA1016,SIZE,LOOKUPS!E$11,0)*$FI$6)</f>
        <v>3.8439000000000005</v>
      </c>
      <c r="FE1016" s="1">
        <f>IF(ISERROR(VLOOKUP($FA1016,MOM,LOOKUPS!F$12,0)*$FB$6+VLOOKUP($FA1016,STREV,LOOKUPS!F$10,0)*$FC$6+VLOOKUP($FA1016,LTREV,LOOKUPS!F$9,0)*$FD$6+VLOOKUP($FA1016,CFP,LOOKUPS!F$6,0)*$FE$6+VLOOKUP($FA1016,EP,LOOKUPS!F$8,0)*$FF$6+VLOOKUP($FA1016,BM,LOOKUPS!F$5,0)*$FG$6+VLOOKUP($FA1016,DIV,LOOKUPS!F$7,0)*$FH$6++VLOOKUP($FA1016,SIZE,LOOKUPS!F$11,0)*$FI$6),"",VLOOKUP($FA1016,MOM,LOOKUPS!F$12,0)*$FB$6+VLOOKUP($FA1016,STREV,LOOKUPS!F$10,0)*$FC$6+VLOOKUP($FA1016,LTREV,LOOKUPS!F$9,0)*$FD$6+VLOOKUP($FA1016,CFP,LOOKUPS!F$6,0)*$FE$6+VLOOKUP($FA1016,EP,LOOKUPS!F$8,0)*$FF$6+VLOOKUP($FA1016,BM,LOOKUPS!F$5,0)*$FG$6+VLOOKUP($FA1016,DIV,LOOKUPS!F$7,0)*$FH$6++VLOOKUP($FA1016,SIZE,LOOKUPS!F$11,0)*$FI$6)</f>
        <v>2.4351000000000003</v>
      </c>
      <c r="FF1016" s="1">
        <f>IF(ISERROR(VLOOKUP($FA1016,MOM,LOOKUPS!G$12,0)*$FB$6+VLOOKUP($FA1016,STREV,LOOKUPS!G$10,0)*$FC$6+VLOOKUP($FA1016,LTREV,LOOKUPS!G$9,0)*$FD$6+VLOOKUP($FA1016,CFP,LOOKUPS!G$6,0)*$FE$6+VLOOKUP($FA1016,EP,LOOKUPS!G$8,0)*$FF$6+VLOOKUP($FA1016,BM,LOOKUPS!G$5,0)*$FG$6+VLOOKUP($FA1016,DIV,LOOKUPS!G$7,0)*$FH$6++VLOOKUP($FA1016,SIZE,LOOKUPS!G$11,0)*$FI$6),"",VLOOKUP($FA1016,MOM,LOOKUPS!G$12,0)*$FB$6+VLOOKUP($FA1016,STREV,LOOKUPS!G$10,0)*$FC$6+VLOOKUP($FA1016,LTREV,LOOKUPS!G$9,0)*$FD$6+VLOOKUP($FA1016,CFP,LOOKUPS!G$6,0)*$FE$6+VLOOKUP($FA1016,EP,LOOKUPS!G$8,0)*$FF$6+VLOOKUP($FA1016,BM,LOOKUPS!G$5,0)*$FG$6+VLOOKUP($FA1016,DIV,LOOKUPS!G$7,0)*$FH$6++VLOOKUP($FA1016,SIZE,LOOKUPS!G$11,0)*$FI$6)</f>
        <v>2.8769</v>
      </c>
      <c r="FG1016" s="1">
        <f>IF(ISERROR(VLOOKUP($FA1016,MOM,LOOKUPS!H$12,0)*$FB$6+VLOOKUP($FA1016,STREV,LOOKUPS!H$10,0)*$FC$6+VLOOKUP($FA1016,LTREV,LOOKUPS!H$9,0)*$FD$6+VLOOKUP($FA1016,CFP,LOOKUPS!H$6,0)*$FE$6+VLOOKUP($FA1016,EP,LOOKUPS!H$8,0)*$FF$6+VLOOKUP($FA1016,BM,LOOKUPS!H$5,0)*$FG$6+VLOOKUP($FA1016,DIV,LOOKUPS!H$7,0)*$FH$6++VLOOKUP($FA1016,SIZE,LOOKUPS!H$11,0)*$FI$6),"",VLOOKUP($FA1016,MOM,LOOKUPS!H$12,0)*$FB$6+VLOOKUP($FA1016,STREV,LOOKUPS!H$10,0)*$FC$6+VLOOKUP($FA1016,LTREV,LOOKUPS!H$9,0)*$FD$6+VLOOKUP($FA1016,CFP,LOOKUPS!H$6,0)*$FE$6+VLOOKUP($FA1016,EP,LOOKUPS!H$8,0)*$FF$6+VLOOKUP($FA1016,BM,LOOKUPS!H$5,0)*$FG$6+VLOOKUP($FA1016,DIV,LOOKUPS!H$7,0)*$FH$6++VLOOKUP($FA1016,SIZE,LOOKUPS!H$11,0)*$FI$6)</f>
        <v>3.2027000000000001</v>
      </c>
      <c r="FH1016" s="1">
        <f>IF(ISERROR(VLOOKUP($FA1016,MOM,LOOKUPS!I$12,0)*$FB$6+VLOOKUP($FA1016,STREV,LOOKUPS!I$10,0)*$FC$6+VLOOKUP($FA1016,LTREV,LOOKUPS!I$9,0)*$FD$6+VLOOKUP($FA1016,CFP,LOOKUPS!I$6,0)*$FE$6+VLOOKUP($FA1016,EP,LOOKUPS!I$8,0)*$FF$6+VLOOKUP($FA1016,BM,LOOKUPS!I$5,0)*$FG$6+VLOOKUP($FA1016,DIV,LOOKUPS!I$7,0)*$FH$6++VLOOKUP($FA1016,SIZE,LOOKUPS!I$11,0)*$FI$6),"",VLOOKUP($FA1016,MOM,LOOKUPS!I$12,0)*$FB$6+VLOOKUP($FA1016,STREV,LOOKUPS!I$10,0)*$FC$6+VLOOKUP($FA1016,LTREV,LOOKUPS!I$9,0)*$FD$6+VLOOKUP($FA1016,CFP,LOOKUPS!I$6,0)*$FE$6+VLOOKUP($FA1016,EP,LOOKUPS!I$8,0)*$FF$6+VLOOKUP($FA1016,BM,LOOKUPS!I$5,0)*$FG$6+VLOOKUP($FA1016,DIV,LOOKUPS!I$7,0)*$FH$6++VLOOKUP($FA1016,SIZE,LOOKUPS!I$11,0)*$FI$6)</f>
        <v>3.0315000000000003</v>
      </c>
      <c r="FI1016" s="1">
        <f>IF(ISERROR(VLOOKUP($FA1016,MOM,LOOKUPS!J$12,0)*$FB$6+VLOOKUP($FA1016,STREV,LOOKUPS!J$10,0)*$FC$6+VLOOKUP($FA1016,LTREV,LOOKUPS!J$9,0)*$FD$6+VLOOKUP($FA1016,CFP,LOOKUPS!J$6,0)*$FE$6+VLOOKUP($FA1016,EP,LOOKUPS!J$8,0)*$FF$6+VLOOKUP($FA1016,BM,LOOKUPS!J$5,0)*$FG$6+VLOOKUP($FA1016,DIV,LOOKUPS!J$7,0)*$FH$6++VLOOKUP($FA1016,SIZE,LOOKUPS!J$11,0)*$FI$6),"",VLOOKUP($FA1016,MOM,LOOKUPS!J$12,0)*$FB$6+VLOOKUP($FA1016,STREV,LOOKUPS!J$10,0)*$FC$6+VLOOKUP($FA1016,LTREV,LOOKUPS!J$9,0)*$FD$6+VLOOKUP($FA1016,CFP,LOOKUPS!J$6,0)*$FE$6+VLOOKUP($FA1016,EP,LOOKUPS!J$8,0)*$FF$6+VLOOKUP($FA1016,BM,LOOKUPS!J$5,0)*$FG$6+VLOOKUP($FA1016,DIV,LOOKUPS!J$7,0)*$FH$6++VLOOKUP($FA1016,SIZE,LOOKUPS!J$11,0)*$FI$6)</f>
        <v>2.3658999999999999</v>
      </c>
      <c r="FJ1016" s="1">
        <f>IF(ISERROR(VLOOKUP($FA1016,MOM,LOOKUPS!K$12,0)*$FB$6+VLOOKUP($FA1016,STREV,LOOKUPS!K$10,0)*$FC$6+VLOOKUP($FA1016,LTREV,LOOKUPS!K$9,0)*$FD$6+VLOOKUP($FA1016,CFP,LOOKUPS!K$6,0)*$FE$6+VLOOKUP($FA1016,EP,LOOKUPS!K$8,0)*$FF$6+VLOOKUP($FA1016,BM,LOOKUPS!K$5,0)*$FG$6+VLOOKUP($FA1016,DIV,LOOKUPS!K$7,0)*$FH$6++VLOOKUP($FA1016,SIZE,LOOKUPS!K$11,0)*$FI$6),"",VLOOKUP($FA1016,MOM,LOOKUPS!K$12,0)*$FB$6+VLOOKUP($FA1016,STREV,LOOKUPS!K$10,0)*$FC$6+VLOOKUP($FA1016,LTREV,LOOKUPS!K$9,0)*$FD$6+VLOOKUP($FA1016,CFP,LOOKUPS!K$6,0)*$FE$6+VLOOKUP($FA1016,EP,LOOKUPS!K$8,0)*$FF$6+VLOOKUP($FA1016,BM,LOOKUPS!K$5,0)*$FG$6+VLOOKUP($FA1016,DIV,LOOKUPS!K$7,0)*$FH$6++VLOOKUP($FA1016,SIZE,LOOKUPS!K$11,0)*$FI$6)</f>
        <v>2.7736000000000001</v>
      </c>
      <c r="FK1016" s="1">
        <f>IF(ISERROR(VLOOKUP($FA1016,MOM,LOOKUPS!L$12,0)*$FB$6+VLOOKUP($FA1016,STREV,LOOKUPS!L$10,0)*$FC$6+VLOOKUP($FA1016,LTREV,LOOKUPS!L$9,0)*$FD$6+VLOOKUP($FA1016,CFP,LOOKUPS!L$6,0)*$FE$6+VLOOKUP($FA1016,EP,LOOKUPS!L$8,0)*$FF$6+VLOOKUP($FA1016,BM,LOOKUPS!L$5,0)*$FG$6+VLOOKUP($FA1016,DIV,LOOKUPS!L$7,0)*$FH$6++VLOOKUP($FA1016,SIZE,LOOKUPS!L$11,0)*$FI$6),"",VLOOKUP($FA1016,MOM,LOOKUPS!L$12,0)*$FB$6+VLOOKUP($FA1016,STREV,LOOKUPS!L$10,0)*$FC$6+VLOOKUP($FA1016,LTREV,LOOKUPS!L$9,0)*$FD$6+VLOOKUP($FA1016,CFP,LOOKUPS!L$6,0)*$FE$6+VLOOKUP($FA1016,EP,LOOKUPS!L$8,0)*$FF$6+VLOOKUP($FA1016,BM,LOOKUPS!L$5,0)*$FG$6+VLOOKUP($FA1016,DIV,LOOKUPS!L$7,0)*$FH$6++VLOOKUP($FA1016,SIZE,LOOKUPS!L$11,0)*$FI$6)</f>
        <v>1.3927999999999998</v>
      </c>
    </row>
    <row r="1017" spans="1:167" x14ac:dyDescent="0.3">
      <c r="A1017" s="1">
        <v>201012</v>
      </c>
      <c r="B1017" s="1">
        <v>11.51</v>
      </c>
      <c r="C1017" s="1">
        <v>9.81</v>
      </c>
      <c r="D1017" s="1">
        <v>7.05</v>
      </c>
      <c r="E1017" s="1">
        <v>7.92</v>
      </c>
      <c r="F1017" s="1">
        <v>7.33</v>
      </c>
      <c r="G1017" s="1">
        <v>8.57</v>
      </c>
      <c r="H1017" s="1">
        <v>7.74</v>
      </c>
      <c r="I1017" s="1">
        <v>7.37</v>
      </c>
      <c r="J1017" s="1">
        <v>7.5</v>
      </c>
      <c r="K1017" s="1">
        <v>7.29</v>
      </c>
      <c r="M1017" s="1">
        <v>201001</v>
      </c>
      <c r="N1017" s="1">
        <v>3.73</v>
      </c>
      <c r="O1017" s="1">
        <v>0.5</v>
      </c>
      <c r="P1017" s="1">
        <v>-0.68</v>
      </c>
      <c r="Q1017" s="1">
        <v>0.09</v>
      </c>
      <c r="R1017" s="1">
        <v>-1.61</v>
      </c>
      <c r="S1017" s="1">
        <v>-1.83</v>
      </c>
      <c r="T1017" s="1">
        <v>-3.04</v>
      </c>
      <c r="U1017" s="1">
        <v>-2.79</v>
      </c>
      <c r="V1017" s="1">
        <v>-2.02</v>
      </c>
      <c r="W1017" s="1">
        <v>-2.99</v>
      </c>
      <c r="Y1017" s="1">
        <v>201412</v>
      </c>
      <c r="Z1017" s="1">
        <v>-0.61</v>
      </c>
      <c r="AA1017" s="1">
        <v>1.36</v>
      </c>
      <c r="AB1017" s="1">
        <v>2.34</v>
      </c>
      <c r="AC1017" s="1">
        <v>2.64</v>
      </c>
      <c r="AD1017" s="1">
        <v>1.84</v>
      </c>
      <c r="AE1017" s="1">
        <v>2.34</v>
      </c>
      <c r="AF1017" s="1">
        <v>1.69</v>
      </c>
      <c r="AG1017" s="1">
        <v>2.33</v>
      </c>
      <c r="AH1017" s="1">
        <v>1.65</v>
      </c>
      <c r="AI1017" s="1">
        <v>2.34</v>
      </c>
      <c r="CA1017" s="1">
        <v>201006</v>
      </c>
      <c r="CB1017" s="1">
        <v>-11.91</v>
      </c>
      <c r="CC1017" s="1">
        <v>-5.92</v>
      </c>
      <c r="CD1017" s="1">
        <v>-6.97</v>
      </c>
      <c r="CE1017" s="1">
        <v>-9.5299999999999994</v>
      </c>
      <c r="CF1017" s="1">
        <v>-6.09</v>
      </c>
      <c r="CG1017" s="1">
        <v>-6.32</v>
      </c>
      <c r="CH1017" s="1">
        <v>-6.67</v>
      </c>
      <c r="CI1017" s="1">
        <v>-7.48</v>
      </c>
      <c r="CJ1017" s="1">
        <v>-10.35</v>
      </c>
      <c r="CK1017" s="1">
        <v>-7.09</v>
      </c>
      <c r="CL1017" s="1">
        <v>-5.09</v>
      </c>
      <c r="CM1017" s="1">
        <v>-5.48</v>
      </c>
      <c r="CN1017" s="1">
        <v>-7.05</v>
      </c>
      <c r="CO1017" s="1">
        <v>-5.75</v>
      </c>
      <c r="CP1017" s="1">
        <v>-7.51</v>
      </c>
      <c r="CQ1017" s="1">
        <v>-7.53</v>
      </c>
      <c r="CR1017" s="1">
        <v>-7.43</v>
      </c>
      <c r="CS1017" s="1">
        <v>-8.5</v>
      </c>
      <c r="CT1017" s="1">
        <v>-11.75</v>
      </c>
      <c r="CV1017" s="1">
        <v>201106</v>
      </c>
      <c r="CW1017" s="1">
        <v>-3.38</v>
      </c>
      <c r="CX1017" s="1">
        <v>-1.17</v>
      </c>
      <c r="CY1017" s="1">
        <v>-0.84</v>
      </c>
      <c r="CZ1017" s="1">
        <v>-0.99</v>
      </c>
      <c r="DA1017" s="1">
        <v>-0.72</v>
      </c>
      <c r="DB1017" s="1">
        <v>-1.1399999999999999</v>
      </c>
      <c r="DC1017" s="1">
        <v>-0.89</v>
      </c>
      <c r="DD1017" s="1">
        <v>-1.32</v>
      </c>
      <c r="DE1017" s="1">
        <v>-0.84</v>
      </c>
      <c r="DF1017" s="1">
        <v>-0.5</v>
      </c>
      <c r="DG1017" s="1">
        <v>-0.94</v>
      </c>
      <c r="DH1017" s="1">
        <v>-2.0699999999999998</v>
      </c>
      <c r="DI1017" s="1">
        <v>-0.26</v>
      </c>
      <c r="DJ1017" s="1">
        <v>0.16</v>
      </c>
      <c r="DK1017" s="1">
        <v>-1.88</v>
      </c>
      <c r="DL1017" s="1">
        <v>-1.27</v>
      </c>
      <c r="DM1017" s="1">
        <v>-1.36</v>
      </c>
      <c r="DN1017" s="1">
        <v>-1.49</v>
      </c>
      <c r="DO1017" s="1">
        <v>-0.19</v>
      </c>
      <c r="DQ1017" s="1">
        <v>201006</v>
      </c>
      <c r="DR1017" s="1">
        <v>-99.99</v>
      </c>
      <c r="DS1017" s="1">
        <v>-8.41</v>
      </c>
      <c r="DT1017" s="1">
        <v>-7.16</v>
      </c>
      <c r="DU1017" s="1">
        <v>-5.57</v>
      </c>
      <c r="DV1017" s="1">
        <v>-8.5399999999999991</v>
      </c>
      <c r="DW1017" s="1">
        <v>-7.64</v>
      </c>
      <c r="DX1017" s="1">
        <v>-7.1</v>
      </c>
      <c r="DY1017" s="1">
        <v>-6.34</v>
      </c>
      <c r="DZ1017" s="1">
        <v>-5.33</v>
      </c>
      <c r="EA1017" s="1">
        <v>-8.84</v>
      </c>
      <c r="EB1017" s="1">
        <v>-7.72</v>
      </c>
      <c r="EC1017" s="1">
        <v>-7.71</v>
      </c>
      <c r="ED1017" s="1">
        <v>-7.55</v>
      </c>
      <c r="EE1017" s="1">
        <v>-7.72</v>
      </c>
      <c r="EF1017" s="1">
        <v>-6.39</v>
      </c>
      <c r="EG1017" s="1">
        <v>-6.65</v>
      </c>
      <c r="EH1017" s="1">
        <v>-6.03</v>
      </c>
      <c r="EI1017" s="1">
        <v>-5.04</v>
      </c>
      <c r="EJ1017" s="1">
        <v>-5.63</v>
      </c>
      <c r="EL1017">
        <v>201006</v>
      </c>
      <c r="EM1017">
        <v>-5.57</v>
      </c>
      <c r="EN1017">
        <v>-1.84</v>
      </c>
      <c r="EO1017">
        <v>-4.5199999999999996</v>
      </c>
      <c r="EP1017">
        <v>0.01</v>
      </c>
      <c r="ER1017" s="1">
        <v>201012</v>
      </c>
      <c r="ES1017" s="1">
        <v>-3.18</v>
      </c>
      <c r="EU1017" s="1">
        <v>201001</v>
      </c>
      <c r="EV1017" s="1">
        <v>3.63</v>
      </c>
      <c r="EX1017" s="1">
        <v>201412</v>
      </c>
      <c r="EY1017" s="1">
        <v>0.42</v>
      </c>
      <c r="FA1017" s="1">
        <v>201012</v>
      </c>
      <c r="FB1017" s="1">
        <f>IF(ISERROR(VLOOKUP($FA1017,MOM,LOOKUPS!C$12,0)*$FB$6+VLOOKUP($FA1017,STREV,LOOKUPS!C$10,0)*$FC$6+VLOOKUP($FA1017,LTREV,LOOKUPS!C$9,0)*$FD$6+VLOOKUP($FA1017,CFP,LOOKUPS!C$6,0)*$FE$6+VLOOKUP($FA1017,EP,LOOKUPS!C$8,0)*$FF$6+VLOOKUP($FA1017,BM,LOOKUPS!C$5,0)*$FG$6+VLOOKUP($FA1017,DIV,LOOKUPS!C$7,0)*$FH$6++VLOOKUP($FA1017,SIZE,LOOKUPS!C$11,0)*$FI$6),"",VLOOKUP($FA1017,MOM,LOOKUPS!C$12,0)*$FB$6+VLOOKUP($FA1017,STREV,LOOKUPS!C$10,0)*$FC$6+VLOOKUP($FA1017,LTREV,LOOKUPS!C$9,0)*$FD$6+VLOOKUP($FA1017,CFP,LOOKUPS!C$6,0)*$FE$6+VLOOKUP($FA1017,EP,LOOKUPS!C$8,0)*$FF$6+VLOOKUP($FA1017,BM,LOOKUPS!C$5,0)*$FG$6+VLOOKUP($FA1017,DIV,LOOKUPS!C$7,0)*$FH$6++VLOOKUP($FA1017,SIZE,LOOKUPS!C$11,0)*$FI$6)</f>
        <v>9.2756000000000007</v>
      </c>
      <c r="FC1017" s="1">
        <f>IF(ISERROR(VLOOKUP($FA1017,MOM,LOOKUPS!D$12,0)*$FB$6+VLOOKUP($FA1017,STREV,LOOKUPS!D$10,0)*$FC$6+VLOOKUP($FA1017,LTREV,LOOKUPS!D$9,0)*$FD$6+VLOOKUP($FA1017,CFP,LOOKUPS!D$6,0)*$FE$6+VLOOKUP($FA1017,EP,LOOKUPS!D$8,0)*$FF$6+VLOOKUP($FA1017,BM,LOOKUPS!D$5,0)*$FG$6+VLOOKUP($FA1017,DIV,LOOKUPS!D$7,0)*$FH$6++VLOOKUP($FA1017,SIZE,LOOKUPS!D$11,0)*$FI$6),"",VLOOKUP($FA1017,MOM,LOOKUPS!D$12,0)*$FB$6+VLOOKUP($FA1017,STREV,LOOKUPS!D$10,0)*$FC$6+VLOOKUP($FA1017,LTREV,LOOKUPS!D$9,0)*$FD$6+VLOOKUP($FA1017,CFP,LOOKUPS!D$6,0)*$FE$6+VLOOKUP($FA1017,EP,LOOKUPS!D$8,0)*$FF$6+VLOOKUP($FA1017,BM,LOOKUPS!D$5,0)*$FG$6+VLOOKUP($FA1017,DIV,LOOKUPS!D$7,0)*$FH$6++VLOOKUP($FA1017,SIZE,LOOKUPS!D$11,0)*$FI$6)</f>
        <v>9.1837000000000018</v>
      </c>
      <c r="FD1017" s="1">
        <f>IF(ISERROR(VLOOKUP($FA1017,MOM,LOOKUPS!E$12,0)*$FB$6+VLOOKUP($FA1017,STREV,LOOKUPS!E$10,0)*$FC$6+VLOOKUP($FA1017,LTREV,LOOKUPS!E$9,0)*$FD$6+VLOOKUP($FA1017,CFP,LOOKUPS!E$6,0)*$FE$6+VLOOKUP($FA1017,EP,LOOKUPS!E$8,0)*$FF$6+VLOOKUP($FA1017,BM,LOOKUPS!E$5,0)*$FG$6+VLOOKUP($FA1017,DIV,LOOKUPS!E$7,0)*$FH$6++VLOOKUP($FA1017,SIZE,LOOKUPS!E$11,0)*$FI$6),"",VLOOKUP($FA1017,MOM,LOOKUPS!E$12,0)*$FB$6+VLOOKUP($FA1017,STREV,LOOKUPS!E$10,0)*$FC$6+VLOOKUP($FA1017,LTREV,LOOKUPS!E$9,0)*$FD$6+VLOOKUP($FA1017,CFP,LOOKUPS!E$6,0)*$FE$6+VLOOKUP($FA1017,EP,LOOKUPS!E$8,0)*$FF$6+VLOOKUP($FA1017,BM,LOOKUPS!E$5,0)*$FG$6+VLOOKUP($FA1017,DIV,LOOKUPS!E$7,0)*$FH$6++VLOOKUP($FA1017,SIZE,LOOKUPS!E$11,0)*$FI$6)</f>
        <v>6.882200000000001</v>
      </c>
      <c r="FE1017" s="1">
        <f>IF(ISERROR(VLOOKUP($FA1017,MOM,LOOKUPS!F$12,0)*$FB$6+VLOOKUP($FA1017,STREV,LOOKUPS!F$10,0)*$FC$6+VLOOKUP($FA1017,LTREV,LOOKUPS!F$9,0)*$FD$6+VLOOKUP($FA1017,CFP,LOOKUPS!F$6,0)*$FE$6+VLOOKUP($FA1017,EP,LOOKUPS!F$8,0)*$FF$6+VLOOKUP($FA1017,BM,LOOKUPS!F$5,0)*$FG$6+VLOOKUP($FA1017,DIV,LOOKUPS!F$7,0)*$FH$6++VLOOKUP($FA1017,SIZE,LOOKUPS!F$11,0)*$FI$6),"",VLOOKUP($FA1017,MOM,LOOKUPS!F$12,0)*$FB$6+VLOOKUP($FA1017,STREV,LOOKUPS!F$10,0)*$FC$6+VLOOKUP($FA1017,LTREV,LOOKUPS!F$9,0)*$FD$6+VLOOKUP($FA1017,CFP,LOOKUPS!F$6,0)*$FE$6+VLOOKUP($FA1017,EP,LOOKUPS!F$8,0)*$FF$6+VLOOKUP($FA1017,BM,LOOKUPS!F$5,0)*$FG$6+VLOOKUP($FA1017,DIV,LOOKUPS!F$7,0)*$FH$6++VLOOKUP($FA1017,SIZE,LOOKUPS!F$11,0)*$FI$6)</f>
        <v>7.9054000000000002</v>
      </c>
      <c r="FF1017" s="1">
        <f>IF(ISERROR(VLOOKUP($FA1017,MOM,LOOKUPS!G$12,0)*$FB$6+VLOOKUP($FA1017,STREV,LOOKUPS!G$10,0)*$FC$6+VLOOKUP($FA1017,LTREV,LOOKUPS!G$9,0)*$FD$6+VLOOKUP($FA1017,CFP,LOOKUPS!G$6,0)*$FE$6+VLOOKUP($FA1017,EP,LOOKUPS!G$8,0)*$FF$6+VLOOKUP($FA1017,BM,LOOKUPS!G$5,0)*$FG$6+VLOOKUP($FA1017,DIV,LOOKUPS!G$7,0)*$FH$6++VLOOKUP($FA1017,SIZE,LOOKUPS!G$11,0)*$FI$6),"",VLOOKUP($FA1017,MOM,LOOKUPS!G$12,0)*$FB$6+VLOOKUP($FA1017,STREV,LOOKUPS!G$10,0)*$FC$6+VLOOKUP($FA1017,LTREV,LOOKUPS!G$9,0)*$FD$6+VLOOKUP($FA1017,CFP,LOOKUPS!G$6,0)*$FE$6+VLOOKUP($FA1017,EP,LOOKUPS!G$8,0)*$FF$6+VLOOKUP($FA1017,BM,LOOKUPS!G$5,0)*$FG$6+VLOOKUP($FA1017,DIV,LOOKUPS!G$7,0)*$FH$6++VLOOKUP($FA1017,SIZE,LOOKUPS!G$11,0)*$FI$6)</f>
        <v>7.8123000000000005</v>
      </c>
      <c r="FG1017" s="1">
        <f>IF(ISERROR(VLOOKUP($FA1017,MOM,LOOKUPS!H$12,0)*$FB$6+VLOOKUP($FA1017,STREV,LOOKUPS!H$10,0)*$FC$6+VLOOKUP($FA1017,LTREV,LOOKUPS!H$9,0)*$FD$6+VLOOKUP($FA1017,CFP,LOOKUPS!H$6,0)*$FE$6+VLOOKUP($FA1017,EP,LOOKUPS!H$8,0)*$FF$6+VLOOKUP($FA1017,BM,LOOKUPS!H$5,0)*$FG$6+VLOOKUP($FA1017,DIV,LOOKUPS!H$7,0)*$FH$6++VLOOKUP($FA1017,SIZE,LOOKUPS!H$11,0)*$FI$6),"",VLOOKUP($FA1017,MOM,LOOKUPS!H$12,0)*$FB$6+VLOOKUP($FA1017,STREV,LOOKUPS!H$10,0)*$FC$6+VLOOKUP($FA1017,LTREV,LOOKUPS!H$9,0)*$FD$6+VLOOKUP($FA1017,CFP,LOOKUPS!H$6,0)*$FE$6+VLOOKUP($FA1017,EP,LOOKUPS!H$8,0)*$FF$6+VLOOKUP($FA1017,BM,LOOKUPS!H$5,0)*$FG$6+VLOOKUP($FA1017,DIV,LOOKUPS!H$7,0)*$FH$6++VLOOKUP($FA1017,SIZE,LOOKUPS!H$11,0)*$FI$6)</f>
        <v>8.3397000000000006</v>
      </c>
      <c r="FH1017" s="1">
        <f>IF(ISERROR(VLOOKUP($FA1017,MOM,LOOKUPS!I$12,0)*$FB$6+VLOOKUP($FA1017,STREV,LOOKUPS!I$10,0)*$FC$6+VLOOKUP($FA1017,LTREV,LOOKUPS!I$9,0)*$FD$6+VLOOKUP($FA1017,CFP,LOOKUPS!I$6,0)*$FE$6+VLOOKUP($FA1017,EP,LOOKUPS!I$8,0)*$FF$6+VLOOKUP($FA1017,BM,LOOKUPS!I$5,0)*$FG$6+VLOOKUP($FA1017,DIV,LOOKUPS!I$7,0)*$FH$6++VLOOKUP($FA1017,SIZE,LOOKUPS!I$11,0)*$FI$6),"",VLOOKUP($FA1017,MOM,LOOKUPS!I$12,0)*$FB$6+VLOOKUP($FA1017,STREV,LOOKUPS!I$10,0)*$FC$6+VLOOKUP($FA1017,LTREV,LOOKUPS!I$9,0)*$FD$6+VLOOKUP($FA1017,CFP,LOOKUPS!I$6,0)*$FE$6+VLOOKUP($FA1017,EP,LOOKUPS!I$8,0)*$FF$6+VLOOKUP($FA1017,BM,LOOKUPS!I$5,0)*$FG$6+VLOOKUP($FA1017,DIV,LOOKUPS!I$7,0)*$FH$6++VLOOKUP($FA1017,SIZE,LOOKUPS!I$11,0)*$FI$6)</f>
        <v>7.6749999999999998</v>
      </c>
      <c r="FI1017" s="1">
        <f>IF(ISERROR(VLOOKUP($FA1017,MOM,LOOKUPS!J$12,0)*$FB$6+VLOOKUP($FA1017,STREV,LOOKUPS!J$10,0)*$FC$6+VLOOKUP($FA1017,LTREV,LOOKUPS!J$9,0)*$FD$6+VLOOKUP($FA1017,CFP,LOOKUPS!J$6,0)*$FE$6+VLOOKUP($FA1017,EP,LOOKUPS!J$8,0)*$FF$6+VLOOKUP($FA1017,BM,LOOKUPS!J$5,0)*$FG$6+VLOOKUP($FA1017,DIV,LOOKUPS!J$7,0)*$FH$6++VLOOKUP($FA1017,SIZE,LOOKUPS!J$11,0)*$FI$6),"",VLOOKUP($FA1017,MOM,LOOKUPS!J$12,0)*$FB$6+VLOOKUP($FA1017,STREV,LOOKUPS!J$10,0)*$FC$6+VLOOKUP($FA1017,LTREV,LOOKUPS!J$9,0)*$FD$6+VLOOKUP($FA1017,CFP,LOOKUPS!J$6,0)*$FE$6+VLOOKUP($FA1017,EP,LOOKUPS!J$8,0)*$FF$6+VLOOKUP($FA1017,BM,LOOKUPS!J$5,0)*$FG$6+VLOOKUP($FA1017,DIV,LOOKUPS!J$7,0)*$FH$6++VLOOKUP($FA1017,SIZE,LOOKUPS!J$11,0)*$FI$6)</f>
        <v>7.6542000000000003</v>
      </c>
      <c r="FJ1017" s="1">
        <f>IF(ISERROR(VLOOKUP($FA1017,MOM,LOOKUPS!K$12,0)*$FB$6+VLOOKUP($FA1017,STREV,LOOKUPS!K$10,0)*$FC$6+VLOOKUP($FA1017,LTREV,LOOKUPS!K$9,0)*$FD$6+VLOOKUP($FA1017,CFP,LOOKUPS!K$6,0)*$FE$6+VLOOKUP($FA1017,EP,LOOKUPS!K$8,0)*$FF$6+VLOOKUP($FA1017,BM,LOOKUPS!K$5,0)*$FG$6+VLOOKUP($FA1017,DIV,LOOKUPS!K$7,0)*$FH$6++VLOOKUP($FA1017,SIZE,LOOKUPS!K$11,0)*$FI$6),"",VLOOKUP($FA1017,MOM,LOOKUPS!K$12,0)*$FB$6+VLOOKUP($FA1017,STREV,LOOKUPS!K$10,0)*$FC$6+VLOOKUP($FA1017,LTREV,LOOKUPS!K$9,0)*$FD$6+VLOOKUP($FA1017,CFP,LOOKUPS!K$6,0)*$FE$6+VLOOKUP($FA1017,EP,LOOKUPS!K$8,0)*$FF$6+VLOOKUP($FA1017,BM,LOOKUPS!K$5,0)*$FG$6+VLOOKUP($FA1017,DIV,LOOKUPS!K$7,0)*$FH$6++VLOOKUP($FA1017,SIZE,LOOKUPS!K$11,0)*$FI$6)</f>
        <v>8.3173000000000012</v>
      </c>
      <c r="FK1017" s="1">
        <f>IF(ISERROR(VLOOKUP($FA1017,MOM,LOOKUPS!L$12,0)*$FB$6+VLOOKUP($FA1017,STREV,LOOKUPS!L$10,0)*$FC$6+VLOOKUP($FA1017,LTREV,LOOKUPS!L$9,0)*$FD$6+VLOOKUP($FA1017,CFP,LOOKUPS!L$6,0)*$FE$6+VLOOKUP($FA1017,EP,LOOKUPS!L$8,0)*$FF$6+VLOOKUP($FA1017,BM,LOOKUPS!L$5,0)*$FG$6+VLOOKUP($FA1017,DIV,LOOKUPS!L$7,0)*$FH$6++VLOOKUP($FA1017,SIZE,LOOKUPS!L$11,0)*$FI$6),"",VLOOKUP($FA1017,MOM,LOOKUPS!L$12,0)*$FB$6+VLOOKUP($FA1017,STREV,LOOKUPS!L$10,0)*$FC$6+VLOOKUP($FA1017,LTREV,LOOKUPS!L$9,0)*$FD$6+VLOOKUP($FA1017,CFP,LOOKUPS!L$6,0)*$FE$6+VLOOKUP($FA1017,EP,LOOKUPS!L$8,0)*$FF$6+VLOOKUP($FA1017,BM,LOOKUPS!L$5,0)*$FG$6+VLOOKUP($FA1017,DIV,LOOKUPS!L$7,0)*$FH$6++VLOOKUP($FA1017,SIZE,LOOKUPS!L$11,0)*$FI$6)</f>
        <v>9.1777999999999995</v>
      </c>
    </row>
    <row r="1018" spans="1:167" x14ac:dyDescent="0.3">
      <c r="A1018" s="1">
        <v>201101</v>
      </c>
      <c r="B1018" s="1">
        <v>4.49</v>
      </c>
      <c r="C1018" s="1">
        <v>1.72</v>
      </c>
      <c r="D1018" s="1">
        <v>0.9</v>
      </c>
      <c r="E1018" s="1">
        <v>2.37</v>
      </c>
      <c r="F1018" s="1">
        <v>0.78</v>
      </c>
      <c r="G1018" s="1">
        <v>1.9</v>
      </c>
      <c r="H1018" s="1">
        <v>0.74</v>
      </c>
      <c r="I1018" s="1">
        <v>1</v>
      </c>
      <c r="J1018" s="1">
        <v>1.81</v>
      </c>
      <c r="K1018" s="1">
        <v>1.34</v>
      </c>
      <c r="M1018" s="1">
        <v>201002</v>
      </c>
      <c r="N1018" s="1">
        <v>5.0599999999999996</v>
      </c>
      <c r="O1018" s="1">
        <v>4.97</v>
      </c>
      <c r="P1018" s="1">
        <v>3.9</v>
      </c>
      <c r="Q1018" s="1">
        <v>4.76</v>
      </c>
      <c r="R1018" s="1">
        <v>3.52</v>
      </c>
      <c r="S1018" s="1">
        <v>3.97</v>
      </c>
      <c r="T1018" s="1">
        <v>4.63</v>
      </c>
      <c r="U1018" s="1">
        <v>3.62</v>
      </c>
      <c r="V1018" s="1">
        <v>3.45</v>
      </c>
      <c r="W1018" s="1">
        <v>1.98</v>
      </c>
      <c r="Y1018" s="1">
        <v>201501</v>
      </c>
      <c r="Z1018" s="1">
        <v>-3.83</v>
      </c>
      <c r="AA1018" s="1">
        <v>-3.93</v>
      </c>
      <c r="AB1018" s="1">
        <v>-3.98</v>
      </c>
      <c r="AC1018" s="1">
        <v>-2.89</v>
      </c>
      <c r="AD1018" s="1">
        <v>-3.61</v>
      </c>
      <c r="AE1018" s="1">
        <v>-3.45</v>
      </c>
      <c r="AF1018" s="1">
        <v>-3.72</v>
      </c>
      <c r="AG1018" s="1">
        <v>-3.78</v>
      </c>
      <c r="AH1018" s="1">
        <v>-2.95</v>
      </c>
      <c r="AI1018" s="1">
        <v>-2.74</v>
      </c>
      <c r="CA1018" s="1">
        <v>201007</v>
      </c>
      <c r="CB1018" s="1">
        <v>7.26</v>
      </c>
      <c r="CC1018" s="1">
        <v>6.2</v>
      </c>
      <c r="CD1018" s="1">
        <v>6.45</v>
      </c>
      <c r="CE1018" s="1">
        <v>4.8499999999999996</v>
      </c>
      <c r="CF1018" s="1">
        <v>6.44</v>
      </c>
      <c r="CG1018" s="1">
        <v>6.09</v>
      </c>
      <c r="CH1018" s="1">
        <v>6.32</v>
      </c>
      <c r="CI1018" s="1">
        <v>6.32</v>
      </c>
      <c r="CJ1018" s="1">
        <v>4.45</v>
      </c>
      <c r="CK1018" s="1">
        <v>6.33</v>
      </c>
      <c r="CL1018" s="1">
        <v>6.55</v>
      </c>
      <c r="CM1018" s="1">
        <v>5.52</v>
      </c>
      <c r="CN1018" s="1">
        <v>6.66</v>
      </c>
      <c r="CO1018" s="1">
        <v>6.47</v>
      </c>
      <c r="CP1018" s="1">
        <v>6.17</v>
      </c>
      <c r="CQ1018" s="1">
        <v>6.5</v>
      </c>
      <c r="CR1018" s="1">
        <v>6.14</v>
      </c>
      <c r="CS1018" s="1">
        <v>5.86</v>
      </c>
      <c r="CT1018" s="1">
        <v>3.64</v>
      </c>
      <c r="CV1018" s="1">
        <v>201107</v>
      </c>
      <c r="CW1018" s="1">
        <v>-2.4700000000000002</v>
      </c>
      <c r="CX1018" s="1">
        <v>-2.33</v>
      </c>
      <c r="CY1018" s="1">
        <v>-3.16</v>
      </c>
      <c r="CZ1018" s="1">
        <v>-1.91</v>
      </c>
      <c r="DA1018" s="1">
        <v>-2.2799999999999998</v>
      </c>
      <c r="DB1018" s="1">
        <v>-3.14</v>
      </c>
      <c r="DC1018" s="1">
        <v>-3.11</v>
      </c>
      <c r="DD1018" s="1">
        <v>-2.35</v>
      </c>
      <c r="DE1018" s="1">
        <v>-1.84</v>
      </c>
      <c r="DF1018" s="1">
        <v>-2.11</v>
      </c>
      <c r="DG1018" s="1">
        <v>-2.44</v>
      </c>
      <c r="DH1018" s="1">
        <v>-2.4300000000000002</v>
      </c>
      <c r="DI1018" s="1">
        <v>-3.81</v>
      </c>
      <c r="DJ1018" s="1">
        <v>-2.57</v>
      </c>
      <c r="DK1018" s="1">
        <v>-3.64</v>
      </c>
      <c r="DL1018" s="1">
        <v>-2.65</v>
      </c>
      <c r="DM1018" s="1">
        <v>-2.06</v>
      </c>
      <c r="DN1018" s="1">
        <v>-2.21</v>
      </c>
      <c r="DO1018" s="1">
        <v>-1.52</v>
      </c>
      <c r="DQ1018" s="1">
        <v>201007</v>
      </c>
      <c r="DR1018" s="1">
        <v>-99.99</v>
      </c>
      <c r="DS1018" s="1">
        <v>4.92</v>
      </c>
      <c r="DT1018" s="1">
        <v>6.96</v>
      </c>
      <c r="DU1018" s="1">
        <v>7.33</v>
      </c>
      <c r="DV1018" s="1">
        <v>4.5999999999999996</v>
      </c>
      <c r="DW1018" s="1">
        <v>6.8</v>
      </c>
      <c r="DX1018" s="1">
        <v>7.13</v>
      </c>
      <c r="DY1018" s="1">
        <v>7.27</v>
      </c>
      <c r="DZ1018" s="1">
        <v>7.24</v>
      </c>
      <c r="EA1018" s="1">
        <v>4.0599999999999996</v>
      </c>
      <c r="EB1018" s="1">
        <v>6.34</v>
      </c>
      <c r="EC1018" s="1">
        <v>6.92</v>
      </c>
      <c r="ED1018" s="1">
        <v>6.66</v>
      </c>
      <c r="EE1018" s="1">
        <v>7.68</v>
      </c>
      <c r="EF1018" s="1">
        <v>6.58</v>
      </c>
      <c r="EG1018" s="1">
        <v>7.04</v>
      </c>
      <c r="EH1018" s="1">
        <v>7.47</v>
      </c>
      <c r="EI1018" s="1">
        <v>7.12</v>
      </c>
      <c r="EJ1018" s="1">
        <v>7.37</v>
      </c>
      <c r="EL1018">
        <v>201007</v>
      </c>
      <c r="EM1018">
        <v>6.93</v>
      </c>
      <c r="EN1018">
        <v>0.18</v>
      </c>
      <c r="EO1018">
        <v>-0.36</v>
      </c>
      <c r="EP1018">
        <v>0.01</v>
      </c>
      <c r="ER1018" s="1">
        <v>201101</v>
      </c>
      <c r="ES1018" s="1">
        <v>-0.28999999999999998</v>
      </c>
      <c r="EU1018" s="1">
        <v>201002</v>
      </c>
      <c r="EV1018" s="1">
        <v>1.81</v>
      </c>
      <c r="EX1018" s="1">
        <v>201501</v>
      </c>
      <c r="EY1018" s="1">
        <v>-3.46</v>
      </c>
      <c r="FA1018" s="1">
        <v>201101</v>
      </c>
      <c r="FB1018" s="1">
        <f>IF(ISERROR(VLOOKUP($FA1018,MOM,LOOKUPS!C$12,0)*$FB$6+VLOOKUP($FA1018,STREV,LOOKUPS!C$10,0)*$FC$6+VLOOKUP($FA1018,LTREV,LOOKUPS!C$9,0)*$FD$6+VLOOKUP($FA1018,CFP,LOOKUPS!C$6,0)*$FE$6+VLOOKUP($FA1018,EP,LOOKUPS!C$8,0)*$FF$6+VLOOKUP($FA1018,BM,LOOKUPS!C$5,0)*$FG$6+VLOOKUP($FA1018,DIV,LOOKUPS!C$7,0)*$FH$6++VLOOKUP($FA1018,SIZE,LOOKUPS!C$11,0)*$FI$6),"",VLOOKUP($FA1018,MOM,LOOKUPS!C$12,0)*$FB$6+VLOOKUP($FA1018,STREV,LOOKUPS!C$10,0)*$FC$6+VLOOKUP($FA1018,LTREV,LOOKUPS!C$9,0)*$FD$6+VLOOKUP($FA1018,CFP,LOOKUPS!C$6,0)*$FE$6+VLOOKUP($FA1018,EP,LOOKUPS!C$8,0)*$FF$6+VLOOKUP($FA1018,BM,LOOKUPS!C$5,0)*$FG$6+VLOOKUP($FA1018,DIV,LOOKUPS!C$7,0)*$FH$6++VLOOKUP($FA1018,SIZE,LOOKUPS!C$11,0)*$FI$6)</f>
        <v>1.4021000000000001</v>
      </c>
      <c r="FC1018" s="1">
        <f>IF(ISERROR(VLOOKUP($FA1018,MOM,LOOKUPS!D$12,0)*$FB$6+VLOOKUP($FA1018,STREV,LOOKUPS!D$10,0)*$FC$6+VLOOKUP($FA1018,LTREV,LOOKUPS!D$9,0)*$FD$6+VLOOKUP($FA1018,CFP,LOOKUPS!D$6,0)*$FE$6+VLOOKUP($FA1018,EP,LOOKUPS!D$8,0)*$FF$6+VLOOKUP($FA1018,BM,LOOKUPS!D$5,0)*$FG$6+VLOOKUP($FA1018,DIV,LOOKUPS!D$7,0)*$FH$6++VLOOKUP($FA1018,SIZE,LOOKUPS!D$11,0)*$FI$6),"",VLOOKUP($FA1018,MOM,LOOKUPS!D$12,0)*$FB$6+VLOOKUP($FA1018,STREV,LOOKUPS!D$10,0)*$FC$6+VLOOKUP($FA1018,LTREV,LOOKUPS!D$9,0)*$FD$6+VLOOKUP($FA1018,CFP,LOOKUPS!D$6,0)*$FE$6+VLOOKUP($FA1018,EP,LOOKUPS!D$8,0)*$FF$6+VLOOKUP($FA1018,BM,LOOKUPS!D$5,0)*$FG$6+VLOOKUP($FA1018,DIV,LOOKUPS!D$7,0)*$FH$6++VLOOKUP($FA1018,SIZE,LOOKUPS!D$11,0)*$FI$6)</f>
        <v>1.4333</v>
      </c>
      <c r="FD1018" s="1">
        <f>IF(ISERROR(VLOOKUP($FA1018,MOM,LOOKUPS!E$12,0)*$FB$6+VLOOKUP($FA1018,STREV,LOOKUPS!E$10,0)*$FC$6+VLOOKUP($FA1018,LTREV,LOOKUPS!E$9,0)*$FD$6+VLOOKUP($FA1018,CFP,LOOKUPS!E$6,0)*$FE$6+VLOOKUP($FA1018,EP,LOOKUPS!E$8,0)*$FF$6+VLOOKUP($FA1018,BM,LOOKUPS!E$5,0)*$FG$6+VLOOKUP($FA1018,DIV,LOOKUPS!E$7,0)*$FH$6++VLOOKUP($FA1018,SIZE,LOOKUPS!E$11,0)*$FI$6),"",VLOOKUP($FA1018,MOM,LOOKUPS!E$12,0)*$FB$6+VLOOKUP($FA1018,STREV,LOOKUPS!E$10,0)*$FC$6+VLOOKUP($FA1018,LTREV,LOOKUPS!E$9,0)*$FD$6+VLOOKUP($FA1018,CFP,LOOKUPS!E$6,0)*$FE$6+VLOOKUP($FA1018,EP,LOOKUPS!E$8,0)*$FF$6+VLOOKUP($FA1018,BM,LOOKUPS!E$5,0)*$FG$6+VLOOKUP($FA1018,DIV,LOOKUPS!E$7,0)*$FH$6++VLOOKUP($FA1018,SIZE,LOOKUPS!E$11,0)*$FI$6)</f>
        <v>0.67880000000000007</v>
      </c>
      <c r="FE1018" s="1">
        <f>IF(ISERROR(VLOOKUP($FA1018,MOM,LOOKUPS!F$12,0)*$FB$6+VLOOKUP($FA1018,STREV,LOOKUPS!F$10,0)*$FC$6+VLOOKUP($FA1018,LTREV,LOOKUPS!F$9,0)*$FD$6+VLOOKUP($FA1018,CFP,LOOKUPS!F$6,0)*$FE$6+VLOOKUP($FA1018,EP,LOOKUPS!F$8,0)*$FF$6+VLOOKUP($FA1018,BM,LOOKUPS!F$5,0)*$FG$6+VLOOKUP($FA1018,DIV,LOOKUPS!F$7,0)*$FH$6++VLOOKUP($FA1018,SIZE,LOOKUPS!F$11,0)*$FI$6),"",VLOOKUP($FA1018,MOM,LOOKUPS!F$12,0)*$FB$6+VLOOKUP($FA1018,STREV,LOOKUPS!F$10,0)*$FC$6+VLOOKUP($FA1018,LTREV,LOOKUPS!F$9,0)*$FD$6+VLOOKUP($FA1018,CFP,LOOKUPS!F$6,0)*$FE$6+VLOOKUP($FA1018,EP,LOOKUPS!F$8,0)*$FF$6+VLOOKUP($FA1018,BM,LOOKUPS!F$5,0)*$FG$6+VLOOKUP($FA1018,DIV,LOOKUPS!F$7,0)*$FH$6++VLOOKUP($FA1018,SIZE,LOOKUPS!F$11,0)*$FI$6)</f>
        <v>2.1783000000000001</v>
      </c>
      <c r="FF1018" s="1">
        <f>IF(ISERROR(VLOOKUP($FA1018,MOM,LOOKUPS!G$12,0)*$FB$6+VLOOKUP($FA1018,STREV,LOOKUPS!G$10,0)*$FC$6+VLOOKUP($FA1018,LTREV,LOOKUPS!G$9,0)*$FD$6+VLOOKUP($FA1018,CFP,LOOKUPS!G$6,0)*$FE$6+VLOOKUP($FA1018,EP,LOOKUPS!G$8,0)*$FF$6+VLOOKUP($FA1018,BM,LOOKUPS!G$5,0)*$FG$6+VLOOKUP($FA1018,DIV,LOOKUPS!G$7,0)*$FH$6++VLOOKUP($FA1018,SIZE,LOOKUPS!G$11,0)*$FI$6),"",VLOOKUP($FA1018,MOM,LOOKUPS!G$12,0)*$FB$6+VLOOKUP($FA1018,STREV,LOOKUPS!G$10,0)*$FC$6+VLOOKUP($FA1018,LTREV,LOOKUPS!G$9,0)*$FD$6+VLOOKUP($FA1018,CFP,LOOKUPS!G$6,0)*$FE$6+VLOOKUP($FA1018,EP,LOOKUPS!G$8,0)*$FF$6+VLOOKUP($FA1018,BM,LOOKUPS!G$5,0)*$FG$6+VLOOKUP($FA1018,DIV,LOOKUPS!G$7,0)*$FH$6++VLOOKUP($FA1018,SIZE,LOOKUPS!G$11,0)*$FI$6)</f>
        <v>1.2877000000000001</v>
      </c>
      <c r="FG1018" s="1">
        <f>IF(ISERROR(VLOOKUP($FA1018,MOM,LOOKUPS!H$12,0)*$FB$6+VLOOKUP($FA1018,STREV,LOOKUPS!H$10,0)*$FC$6+VLOOKUP($FA1018,LTREV,LOOKUPS!H$9,0)*$FD$6+VLOOKUP($FA1018,CFP,LOOKUPS!H$6,0)*$FE$6+VLOOKUP($FA1018,EP,LOOKUPS!H$8,0)*$FF$6+VLOOKUP($FA1018,BM,LOOKUPS!H$5,0)*$FG$6+VLOOKUP($FA1018,DIV,LOOKUPS!H$7,0)*$FH$6++VLOOKUP($FA1018,SIZE,LOOKUPS!H$11,0)*$FI$6),"",VLOOKUP($FA1018,MOM,LOOKUPS!H$12,0)*$FB$6+VLOOKUP($FA1018,STREV,LOOKUPS!H$10,0)*$FC$6+VLOOKUP($FA1018,LTREV,LOOKUPS!H$9,0)*$FD$6+VLOOKUP($FA1018,CFP,LOOKUPS!H$6,0)*$FE$6+VLOOKUP($FA1018,EP,LOOKUPS!H$8,0)*$FF$6+VLOOKUP($FA1018,BM,LOOKUPS!H$5,0)*$FG$6+VLOOKUP($FA1018,DIV,LOOKUPS!H$7,0)*$FH$6++VLOOKUP($FA1018,SIZE,LOOKUPS!H$11,0)*$FI$6)</f>
        <v>1.9359999999999999</v>
      </c>
      <c r="FH1018" s="1">
        <f>IF(ISERROR(VLOOKUP($FA1018,MOM,LOOKUPS!I$12,0)*$FB$6+VLOOKUP($FA1018,STREV,LOOKUPS!I$10,0)*$FC$6+VLOOKUP($FA1018,LTREV,LOOKUPS!I$9,0)*$FD$6+VLOOKUP($FA1018,CFP,LOOKUPS!I$6,0)*$FE$6+VLOOKUP($FA1018,EP,LOOKUPS!I$8,0)*$FF$6+VLOOKUP($FA1018,BM,LOOKUPS!I$5,0)*$FG$6+VLOOKUP($FA1018,DIV,LOOKUPS!I$7,0)*$FH$6++VLOOKUP($FA1018,SIZE,LOOKUPS!I$11,0)*$FI$6),"",VLOOKUP($FA1018,MOM,LOOKUPS!I$12,0)*$FB$6+VLOOKUP($FA1018,STREV,LOOKUPS!I$10,0)*$FC$6+VLOOKUP($FA1018,LTREV,LOOKUPS!I$9,0)*$FD$6+VLOOKUP($FA1018,CFP,LOOKUPS!I$6,0)*$FE$6+VLOOKUP($FA1018,EP,LOOKUPS!I$8,0)*$FF$6+VLOOKUP($FA1018,BM,LOOKUPS!I$5,0)*$FG$6+VLOOKUP($FA1018,DIV,LOOKUPS!I$7,0)*$FH$6++VLOOKUP($FA1018,SIZE,LOOKUPS!I$11,0)*$FI$6)</f>
        <v>1.0179</v>
      </c>
      <c r="FI1018" s="1">
        <f>IF(ISERROR(VLOOKUP($FA1018,MOM,LOOKUPS!J$12,0)*$FB$6+VLOOKUP($FA1018,STREV,LOOKUPS!J$10,0)*$FC$6+VLOOKUP($FA1018,LTREV,LOOKUPS!J$9,0)*$FD$6+VLOOKUP($FA1018,CFP,LOOKUPS!J$6,0)*$FE$6+VLOOKUP($FA1018,EP,LOOKUPS!J$8,0)*$FF$6+VLOOKUP($FA1018,BM,LOOKUPS!J$5,0)*$FG$6+VLOOKUP($FA1018,DIV,LOOKUPS!J$7,0)*$FH$6++VLOOKUP($FA1018,SIZE,LOOKUPS!J$11,0)*$FI$6),"",VLOOKUP($FA1018,MOM,LOOKUPS!J$12,0)*$FB$6+VLOOKUP($FA1018,STREV,LOOKUPS!J$10,0)*$FC$6+VLOOKUP($FA1018,LTREV,LOOKUPS!J$9,0)*$FD$6+VLOOKUP($FA1018,CFP,LOOKUPS!J$6,0)*$FE$6+VLOOKUP($FA1018,EP,LOOKUPS!J$8,0)*$FF$6+VLOOKUP($FA1018,BM,LOOKUPS!J$5,0)*$FG$6+VLOOKUP($FA1018,DIV,LOOKUPS!J$7,0)*$FH$6++VLOOKUP($FA1018,SIZE,LOOKUPS!J$11,0)*$FI$6)</f>
        <v>1.7354000000000003</v>
      </c>
      <c r="FJ1018" s="1">
        <f>IF(ISERROR(VLOOKUP($FA1018,MOM,LOOKUPS!K$12,0)*$FB$6+VLOOKUP($FA1018,STREV,LOOKUPS!K$10,0)*$FC$6+VLOOKUP($FA1018,LTREV,LOOKUPS!K$9,0)*$FD$6+VLOOKUP($FA1018,CFP,LOOKUPS!K$6,0)*$FE$6+VLOOKUP($FA1018,EP,LOOKUPS!K$8,0)*$FF$6+VLOOKUP($FA1018,BM,LOOKUPS!K$5,0)*$FG$6+VLOOKUP($FA1018,DIV,LOOKUPS!K$7,0)*$FH$6++VLOOKUP($FA1018,SIZE,LOOKUPS!K$11,0)*$FI$6),"",VLOOKUP($FA1018,MOM,LOOKUPS!K$12,0)*$FB$6+VLOOKUP($FA1018,STREV,LOOKUPS!K$10,0)*$FC$6+VLOOKUP($FA1018,LTREV,LOOKUPS!K$9,0)*$FD$6+VLOOKUP($FA1018,CFP,LOOKUPS!K$6,0)*$FE$6+VLOOKUP($FA1018,EP,LOOKUPS!K$8,0)*$FF$6+VLOOKUP($FA1018,BM,LOOKUPS!K$5,0)*$FG$6+VLOOKUP($FA1018,DIV,LOOKUPS!K$7,0)*$FH$6++VLOOKUP($FA1018,SIZE,LOOKUPS!K$11,0)*$FI$6)</f>
        <v>1.5706000000000002</v>
      </c>
      <c r="FK1018" s="1">
        <f>IF(ISERROR(VLOOKUP($FA1018,MOM,LOOKUPS!L$12,0)*$FB$6+VLOOKUP($FA1018,STREV,LOOKUPS!L$10,0)*$FC$6+VLOOKUP($FA1018,LTREV,LOOKUPS!L$9,0)*$FD$6+VLOOKUP($FA1018,CFP,LOOKUPS!L$6,0)*$FE$6+VLOOKUP($FA1018,EP,LOOKUPS!L$8,0)*$FF$6+VLOOKUP($FA1018,BM,LOOKUPS!L$5,0)*$FG$6+VLOOKUP($FA1018,DIV,LOOKUPS!L$7,0)*$FH$6++VLOOKUP($FA1018,SIZE,LOOKUPS!L$11,0)*$FI$6),"",VLOOKUP($FA1018,MOM,LOOKUPS!L$12,0)*$FB$6+VLOOKUP($FA1018,STREV,LOOKUPS!L$10,0)*$FC$6+VLOOKUP($FA1018,LTREV,LOOKUPS!L$9,0)*$FD$6+VLOOKUP($FA1018,CFP,LOOKUPS!L$6,0)*$FE$6+VLOOKUP($FA1018,EP,LOOKUPS!L$8,0)*$FF$6+VLOOKUP($FA1018,BM,LOOKUPS!L$5,0)*$FG$6+VLOOKUP($FA1018,DIV,LOOKUPS!L$7,0)*$FH$6++VLOOKUP($FA1018,SIZE,LOOKUPS!L$11,0)*$FI$6)</f>
        <v>3.6966000000000001</v>
      </c>
    </row>
    <row r="1019" spans="1:167" x14ac:dyDescent="0.3">
      <c r="A1019" s="1">
        <v>201102</v>
      </c>
      <c r="B1019" s="1">
        <v>2.2599999999999998</v>
      </c>
      <c r="C1019" s="1">
        <v>3.92</v>
      </c>
      <c r="D1019" s="1">
        <v>3.73</v>
      </c>
      <c r="E1019" s="1">
        <v>5.27</v>
      </c>
      <c r="F1019" s="1">
        <v>3.97</v>
      </c>
      <c r="G1019" s="1">
        <v>3.72</v>
      </c>
      <c r="H1019" s="1">
        <v>5.49</v>
      </c>
      <c r="I1019" s="1">
        <v>5.53</v>
      </c>
      <c r="J1019" s="1">
        <v>4.6100000000000003</v>
      </c>
      <c r="K1019" s="1">
        <v>5.5</v>
      </c>
      <c r="M1019" s="1">
        <v>201003</v>
      </c>
      <c r="N1019" s="1">
        <v>8.81</v>
      </c>
      <c r="O1019" s="1">
        <v>8.41</v>
      </c>
      <c r="P1019" s="1">
        <v>8.0500000000000007</v>
      </c>
      <c r="Q1019" s="1">
        <v>7.92</v>
      </c>
      <c r="R1019" s="1">
        <v>7.27</v>
      </c>
      <c r="S1019" s="1">
        <v>7.33</v>
      </c>
      <c r="T1019" s="1">
        <v>8.85</v>
      </c>
      <c r="U1019" s="1">
        <v>7.55</v>
      </c>
      <c r="V1019" s="1">
        <v>6.91</v>
      </c>
      <c r="W1019" s="1">
        <v>7.38</v>
      </c>
      <c r="Y1019" s="1">
        <v>201502</v>
      </c>
      <c r="Z1019" s="1">
        <v>7.24</v>
      </c>
      <c r="AA1019" s="1">
        <v>4.75</v>
      </c>
      <c r="AB1019" s="1">
        <v>4.91</v>
      </c>
      <c r="AC1019" s="1">
        <v>4.34</v>
      </c>
      <c r="AD1019" s="1">
        <v>6.06</v>
      </c>
      <c r="AE1019" s="1">
        <v>5.23</v>
      </c>
      <c r="AF1019" s="1">
        <v>5.91</v>
      </c>
      <c r="AG1019" s="1">
        <v>6.27</v>
      </c>
      <c r="AH1019" s="1">
        <v>7.34</v>
      </c>
      <c r="AI1019" s="1">
        <v>8.07</v>
      </c>
      <c r="CA1019" s="1">
        <v>201008</v>
      </c>
      <c r="CB1019" s="1">
        <v>-9.1300000000000008</v>
      </c>
      <c r="CC1019" s="1">
        <v>-6.09</v>
      </c>
      <c r="CD1019" s="1">
        <v>-6.82</v>
      </c>
      <c r="CE1019" s="1">
        <v>-7.27</v>
      </c>
      <c r="CF1019" s="1">
        <v>-6.1</v>
      </c>
      <c r="CG1019" s="1">
        <v>-6.19</v>
      </c>
      <c r="CH1019" s="1">
        <v>-6.93</v>
      </c>
      <c r="CI1019" s="1">
        <v>-7.31</v>
      </c>
      <c r="CJ1019" s="1">
        <v>-7.2</v>
      </c>
      <c r="CK1019" s="1">
        <v>-6.14</v>
      </c>
      <c r="CL1019" s="1">
        <v>-6.06</v>
      </c>
      <c r="CM1019" s="1">
        <v>-6.07</v>
      </c>
      <c r="CN1019" s="1">
        <v>-6.32</v>
      </c>
      <c r="CO1019" s="1">
        <v>-7.24</v>
      </c>
      <c r="CP1019" s="1">
        <v>-6.61</v>
      </c>
      <c r="CQ1019" s="1">
        <v>-7.09</v>
      </c>
      <c r="CR1019" s="1">
        <v>-7.52</v>
      </c>
      <c r="CS1019" s="1">
        <v>-6.82</v>
      </c>
      <c r="CT1019" s="1">
        <v>-7.41</v>
      </c>
      <c r="CV1019" s="1">
        <v>201108</v>
      </c>
      <c r="CW1019" s="1">
        <v>-11.3</v>
      </c>
      <c r="CX1019" s="1">
        <v>-8.57</v>
      </c>
      <c r="CY1019" s="1">
        <v>-7.03</v>
      </c>
      <c r="CZ1019" s="1">
        <v>-3.65</v>
      </c>
      <c r="DA1019" s="1">
        <v>-9.31</v>
      </c>
      <c r="DB1019" s="1">
        <v>-6.68</v>
      </c>
      <c r="DC1019" s="1">
        <v>-7.81</v>
      </c>
      <c r="DD1019" s="1">
        <v>-5.92</v>
      </c>
      <c r="DE1019" s="1">
        <v>-2.85</v>
      </c>
      <c r="DF1019" s="1">
        <v>-9.85</v>
      </c>
      <c r="DG1019" s="1">
        <v>-8.82</v>
      </c>
      <c r="DH1019" s="1">
        <v>-7.07</v>
      </c>
      <c r="DI1019" s="1">
        <v>-6.32</v>
      </c>
      <c r="DJ1019" s="1">
        <v>-7.14</v>
      </c>
      <c r="DK1019" s="1">
        <v>-8.4700000000000006</v>
      </c>
      <c r="DL1019" s="1">
        <v>-6.33</v>
      </c>
      <c r="DM1019" s="1">
        <v>-5.52</v>
      </c>
      <c r="DN1019" s="1">
        <v>-2.82</v>
      </c>
      <c r="DO1019" s="1">
        <v>-2.88</v>
      </c>
      <c r="DQ1019" s="1">
        <v>201008</v>
      </c>
      <c r="DR1019" s="1">
        <v>-99.99</v>
      </c>
      <c r="DS1019" s="1">
        <v>-7.5</v>
      </c>
      <c r="DT1019" s="1">
        <v>-6.25</v>
      </c>
      <c r="DU1019" s="1">
        <v>-4.46</v>
      </c>
      <c r="DV1019" s="1">
        <v>-7.45</v>
      </c>
      <c r="DW1019" s="1">
        <v>-7.32</v>
      </c>
      <c r="DX1019" s="1">
        <v>-6.48</v>
      </c>
      <c r="DY1019" s="1">
        <v>-4.82</v>
      </c>
      <c r="DZ1019" s="1">
        <v>-4.3499999999999996</v>
      </c>
      <c r="EA1019" s="1">
        <v>-6.88</v>
      </c>
      <c r="EB1019" s="1">
        <v>-9.2899999999999991</v>
      </c>
      <c r="EC1019" s="1">
        <v>-7.86</v>
      </c>
      <c r="ED1019" s="1">
        <v>-6.67</v>
      </c>
      <c r="EE1019" s="1">
        <v>-7.37</v>
      </c>
      <c r="EF1019" s="1">
        <v>-5.58</v>
      </c>
      <c r="EG1019" s="1">
        <v>-5.01</v>
      </c>
      <c r="EH1019" s="1">
        <v>-4.6399999999999997</v>
      </c>
      <c r="EI1019" s="1">
        <v>-4.51</v>
      </c>
      <c r="EJ1019" s="1">
        <v>-4.1900000000000004</v>
      </c>
      <c r="EL1019">
        <v>201008</v>
      </c>
      <c r="EM1019">
        <v>-4.7699999999999996</v>
      </c>
      <c r="EN1019">
        <v>-3.02</v>
      </c>
      <c r="EO1019">
        <v>-1.9</v>
      </c>
      <c r="EP1019">
        <v>0.01</v>
      </c>
      <c r="ER1019" s="1">
        <v>201102</v>
      </c>
      <c r="ES1019" s="1">
        <v>2.08</v>
      </c>
      <c r="EU1019" s="1">
        <v>201003</v>
      </c>
      <c r="EV1019" s="1">
        <v>0.8</v>
      </c>
      <c r="EX1019" s="1">
        <v>201502</v>
      </c>
      <c r="EY1019" s="1">
        <v>-1.92</v>
      </c>
      <c r="FA1019" s="1">
        <v>201102</v>
      </c>
      <c r="FB1019" s="1">
        <f>IF(ISERROR(VLOOKUP($FA1019,MOM,LOOKUPS!C$12,0)*$FB$6+VLOOKUP($FA1019,STREV,LOOKUPS!C$10,0)*$FC$6+VLOOKUP($FA1019,LTREV,LOOKUPS!C$9,0)*$FD$6+VLOOKUP($FA1019,CFP,LOOKUPS!C$6,0)*$FE$6+VLOOKUP($FA1019,EP,LOOKUPS!C$8,0)*$FF$6+VLOOKUP($FA1019,BM,LOOKUPS!C$5,0)*$FG$6+VLOOKUP($FA1019,DIV,LOOKUPS!C$7,0)*$FH$6++VLOOKUP($FA1019,SIZE,LOOKUPS!C$11,0)*$FI$6),"",VLOOKUP($FA1019,MOM,LOOKUPS!C$12,0)*$FB$6+VLOOKUP($FA1019,STREV,LOOKUPS!C$10,0)*$FC$6+VLOOKUP($FA1019,LTREV,LOOKUPS!C$9,0)*$FD$6+VLOOKUP($FA1019,CFP,LOOKUPS!C$6,0)*$FE$6+VLOOKUP($FA1019,EP,LOOKUPS!C$8,0)*$FF$6+VLOOKUP($FA1019,BM,LOOKUPS!C$5,0)*$FG$6+VLOOKUP($FA1019,DIV,LOOKUPS!C$7,0)*$FH$6++VLOOKUP($FA1019,SIZE,LOOKUPS!C$11,0)*$FI$6)</f>
        <v>3.0139</v>
      </c>
      <c r="FC1019" s="1">
        <f>IF(ISERROR(VLOOKUP($FA1019,MOM,LOOKUPS!D$12,0)*$FB$6+VLOOKUP($FA1019,STREV,LOOKUPS!D$10,0)*$FC$6+VLOOKUP($FA1019,LTREV,LOOKUPS!D$9,0)*$FD$6+VLOOKUP($FA1019,CFP,LOOKUPS!D$6,0)*$FE$6+VLOOKUP($FA1019,EP,LOOKUPS!D$8,0)*$FF$6+VLOOKUP($FA1019,BM,LOOKUPS!D$5,0)*$FG$6+VLOOKUP($FA1019,DIV,LOOKUPS!D$7,0)*$FH$6++VLOOKUP($FA1019,SIZE,LOOKUPS!D$11,0)*$FI$6),"",VLOOKUP($FA1019,MOM,LOOKUPS!D$12,0)*$FB$6+VLOOKUP($FA1019,STREV,LOOKUPS!D$10,0)*$FC$6+VLOOKUP($FA1019,LTREV,LOOKUPS!D$9,0)*$FD$6+VLOOKUP($FA1019,CFP,LOOKUPS!D$6,0)*$FE$6+VLOOKUP($FA1019,EP,LOOKUPS!D$8,0)*$FF$6+VLOOKUP($FA1019,BM,LOOKUPS!D$5,0)*$FG$6+VLOOKUP($FA1019,DIV,LOOKUPS!D$7,0)*$FH$6++VLOOKUP($FA1019,SIZE,LOOKUPS!D$11,0)*$FI$6)</f>
        <v>4.2871000000000006</v>
      </c>
      <c r="FD1019" s="1">
        <f>IF(ISERROR(VLOOKUP($FA1019,MOM,LOOKUPS!E$12,0)*$FB$6+VLOOKUP($FA1019,STREV,LOOKUPS!E$10,0)*$FC$6+VLOOKUP($FA1019,LTREV,LOOKUPS!E$9,0)*$FD$6+VLOOKUP($FA1019,CFP,LOOKUPS!E$6,0)*$FE$6+VLOOKUP($FA1019,EP,LOOKUPS!E$8,0)*$FF$6+VLOOKUP($FA1019,BM,LOOKUPS!E$5,0)*$FG$6+VLOOKUP($FA1019,DIV,LOOKUPS!E$7,0)*$FH$6++VLOOKUP($FA1019,SIZE,LOOKUPS!E$11,0)*$FI$6),"",VLOOKUP($FA1019,MOM,LOOKUPS!E$12,0)*$FB$6+VLOOKUP($FA1019,STREV,LOOKUPS!E$10,0)*$FC$6+VLOOKUP($FA1019,LTREV,LOOKUPS!E$9,0)*$FD$6+VLOOKUP($FA1019,CFP,LOOKUPS!E$6,0)*$FE$6+VLOOKUP($FA1019,EP,LOOKUPS!E$8,0)*$FF$6+VLOOKUP($FA1019,BM,LOOKUPS!E$5,0)*$FG$6+VLOOKUP($FA1019,DIV,LOOKUPS!E$7,0)*$FH$6++VLOOKUP($FA1019,SIZE,LOOKUPS!E$11,0)*$FI$6)</f>
        <v>4.7429000000000006</v>
      </c>
      <c r="FE1019" s="1">
        <f>IF(ISERROR(VLOOKUP($FA1019,MOM,LOOKUPS!F$12,0)*$FB$6+VLOOKUP($FA1019,STREV,LOOKUPS!F$10,0)*$FC$6+VLOOKUP($FA1019,LTREV,LOOKUPS!F$9,0)*$FD$6+VLOOKUP($FA1019,CFP,LOOKUPS!F$6,0)*$FE$6+VLOOKUP($FA1019,EP,LOOKUPS!F$8,0)*$FF$6+VLOOKUP($FA1019,BM,LOOKUPS!F$5,0)*$FG$6+VLOOKUP($FA1019,DIV,LOOKUPS!F$7,0)*$FH$6++VLOOKUP($FA1019,SIZE,LOOKUPS!F$11,0)*$FI$6),"",VLOOKUP($FA1019,MOM,LOOKUPS!F$12,0)*$FB$6+VLOOKUP($FA1019,STREV,LOOKUPS!F$10,0)*$FC$6+VLOOKUP($FA1019,LTREV,LOOKUPS!F$9,0)*$FD$6+VLOOKUP($FA1019,CFP,LOOKUPS!F$6,0)*$FE$6+VLOOKUP($FA1019,EP,LOOKUPS!F$8,0)*$FF$6+VLOOKUP($FA1019,BM,LOOKUPS!F$5,0)*$FG$6+VLOOKUP($FA1019,DIV,LOOKUPS!F$7,0)*$FH$6++VLOOKUP($FA1019,SIZE,LOOKUPS!F$11,0)*$FI$6)</f>
        <v>4.5166000000000004</v>
      </c>
      <c r="FF1019" s="1">
        <f>IF(ISERROR(VLOOKUP($FA1019,MOM,LOOKUPS!G$12,0)*$FB$6+VLOOKUP($FA1019,STREV,LOOKUPS!G$10,0)*$FC$6+VLOOKUP($FA1019,LTREV,LOOKUPS!G$9,0)*$FD$6+VLOOKUP($FA1019,CFP,LOOKUPS!G$6,0)*$FE$6+VLOOKUP($FA1019,EP,LOOKUPS!G$8,0)*$FF$6+VLOOKUP($FA1019,BM,LOOKUPS!G$5,0)*$FG$6+VLOOKUP($FA1019,DIV,LOOKUPS!G$7,0)*$FH$6++VLOOKUP($FA1019,SIZE,LOOKUPS!G$11,0)*$FI$6),"",VLOOKUP($FA1019,MOM,LOOKUPS!G$12,0)*$FB$6+VLOOKUP($FA1019,STREV,LOOKUPS!G$10,0)*$FC$6+VLOOKUP($FA1019,LTREV,LOOKUPS!G$9,0)*$FD$6+VLOOKUP($FA1019,CFP,LOOKUPS!G$6,0)*$FE$6+VLOOKUP($FA1019,EP,LOOKUPS!G$8,0)*$FF$6+VLOOKUP($FA1019,BM,LOOKUPS!G$5,0)*$FG$6+VLOOKUP($FA1019,DIV,LOOKUPS!G$7,0)*$FH$6++VLOOKUP($FA1019,SIZE,LOOKUPS!G$11,0)*$FI$6)</f>
        <v>4.3135000000000003</v>
      </c>
      <c r="FG1019" s="1">
        <f>IF(ISERROR(VLOOKUP($FA1019,MOM,LOOKUPS!H$12,0)*$FB$6+VLOOKUP($FA1019,STREV,LOOKUPS!H$10,0)*$FC$6+VLOOKUP($FA1019,LTREV,LOOKUPS!H$9,0)*$FD$6+VLOOKUP($FA1019,CFP,LOOKUPS!H$6,0)*$FE$6+VLOOKUP($FA1019,EP,LOOKUPS!H$8,0)*$FF$6+VLOOKUP($FA1019,BM,LOOKUPS!H$5,0)*$FG$6+VLOOKUP($FA1019,DIV,LOOKUPS!H$7,0)*$FH$6++VLOOKUP($FA1019,SIZE,LOOKUPS!H$11,0)*$FI$6),"",VLOOKUP($FA1019,MOM,LOOKUPS!H$12,0)*$FB$6+VLOOKUP($FA1019,STREV,LOOKUPS!H$10,0)*$FC$6+VLOOKUP($FA1019,LTREV,LOOKUPS!H$9,0)*$FD$6+VLOOKUP($FA1019,CFP,LOOKUPS!H$6,0)*$FE$6+VLOOKUP($FA1019,EP,LOOKUPS!H$8,0)*$FF$6+VLOOKUP($FA1019,BM,LOOKUPS!H$5,0)*$FG$6+VLOOKUP($FA1019,DIV,LOOKUPS!H$7,0)*$FH$6++VLOOKUP($FA1019,SIZE,LOOKUPS!H$11,0)*$FI$6)</f>
        <v>3.9180999999999999</v>
      </c>
      <c r="FH1019" s="1">
        <f>IF(ISERROR(VLOOKUP($FA1019,MOM,LOOKUPS!I$12,0)*$FB$6+VLOOKUP($FA1019,STREV,LOOKUPS!I$10,0)*$FC$6+VLOOKUP($FA1019,LTREV,LOOKUPS!I$9,0)*$FD$6+VLOOKUP($FA1019,CFP,LOOKUPS!I$6,0)*$FE$6+VLOOKUP($FA1019,EP,LOOKUPS!I$8,0)*$FF$6+VLOOKUP($FA1019,BM,LOOKUPS!I$5,0)*$FG$6+VLOOKUP($FA1019,DIV,LOOKUPS!I$7,0)*$FH$6++VLOOKUP($FA1019,SIZE,LOOKUPS!I$11,0)*$FI$6),"",VLOOKUP($FA1019,MOM,LOOKUPS!I$12,0)*$FB$6+VLOOKUP($FA1019,STREV,LOOKUPS!I$10,0)*$FC$6+VLOOKUP($FA1019,LTREV,LOOKUPS!I$9,0)*$FD$6+VLOOKUP($FA1019,CFP,LOOKUPS!I$6,0)*$FE$6+VLOOKUP($FA1019,EP,LOOKUPS!I$8,0)*$FF$6+VLOOKUP($FA1019,BM,LOOKUPS!I$5,0)*$FG$6+VLOOKUP($FA1019,DIV,LOOKUPS!I$7,0)*$FH$6++VLOOKUP($FA1019,SIZE,LOOKUPS!I$11,0)*$FI$6)</f>
        <v>4.5636000000000001</v>
      </c>
      <c r="FI1019" s="1">
        <f>IF(ISERROR(VLOOKUP($FA1019,MOM,LOOKUPS!J$12,0)*$FB$6+VLOOKUP($FA1019,STREV,LOOKUPS!J$10,0)*$FC$6+VLOOKUP($FA1019,LTREV,LOOKUPS!J$9,0)*$FD$6+VLOOKUP($FA1019,CFP,LOOKUPS!J$6,0)*$FE$6+VLOOKUP($FA1019,EP,LOOKUPS!J$8,0)*$FF$6+VLOOKUP($FA1019,BM,LOOKUPS!J$5,0)*$FG$6+VLOOKUP($FA1019,DIV,LOOKUPS!J$7,0)*$FH$6++VLOOKUP($FA1019,SIZE,LOOKUPS!J$11,0)*$FI$6),"",VLOOKUP($FA1019,MOM,LOOKUPS!J$12,0)*$FB$6+VLOOKUP($FA1019,STREV,LOOKUPS!J$10,0)*$FC$6+VLOOKUP($FA1019,LTREV,LOOKUPS!J$9,0)*$FD$6+VLOOKUP($FA1019,CFP,LOOKUPS!J$6,0)*$FE$6+VLOOKUP($FA1019,EP,LOOKUPS!J$8,0)*$FF$6+VLOOKUP($FA1019,BM,LOOKUPS!J$5,0)*$FG$6+VLOOKUP($FA1019,DIV,LOOKUPS!J$7,0)*$FH$6++VLOOKUP($FA1019,SIZE,LOOKUPS!J$11,0)*$FI$6)</f>
        <v>4.6886000000000001</v>
      </c>
      <c r="FJ1019" s="1">
        <f>IF(ISERROR(VLOOKUP($FA1019,MOM,LOOKUPS!K$12,0)*$FB$6+VLOOKUP($FA1019,STREV,LOOKUPS!K$10,0)*$FC$6+VLOOKUP($FA1019,LTREV,LOOKUPS!K$9,0)*$FD$6+VLOOKUP($FA1019,CFP,LOOKUPS!K$6,0)*$FE$6+VLOOKUP($FA1019,EP,LOOKUPS!K$8,0)*$FF$6+VLOOKUP($FA1019,BM,LOOKUPS!K$5,0)*$FG$6+VLOOKUP($FA1019,DIV,LOOKUPS!K$7,0)*$FH$6++VLOOKUP($FA1019,SIZE,LOOKUPS!K$11,0)*$FI$6),"",VLOOKUP($FA1019,MOM,LOOKUPS!K$12,0)*$FB$6+VLOOKUP($FA1019,STREV,LOOKUPS!K$10,0)*$FC$6+VLOOKUP($FA1019,LTREV,LOOKUPS!K$9,0)*$FD$6+VLOOKUP($FA1019,CFP,LOOKUPS!K$6,0)*$FE$6+VLOOKUP($FA1019,EP,LOOKUPS!K$8,0)*$FF$6+VLOOKUP($FA1019,BM,LOOKUPS!K$5,0)*$FG$6+VLOOKUP($FA1019,DIV,LOOKUPS!K$7,0)*$FH$6++VLOOKUP($FA1019,SIZE,LOOKUPS!K$11,0)*$FI$6)</f>
        <v>4.5259</v>
      </c>
      <c r="FK1019" s="1">
        <f>IF(ISERROR(VLOOKUP($FA1019,MOM,LOOKUPS!L$12,0)*$FB$6+VLOOKUP($FA1019,STREV,LOOKUPS!L$10,0)*$FC$6+VLOOKUP($FA1019,LTREV,LOOKUPS!L$9,0)*$FD$6+VLOOKUP($FA1019,CFP,LOOKUPS!L$6,0)*$FE$6+VLOOKUP($FA1019,EP,LOOKUPS!L$8,0)*$FF$6+VLOOKUP($FA1019,BM,LOOKUPS!L$5,0)*$FG$6+VLOOKUP($FA1019,DIV,LOOKUPS!L$7,0)*$FH$6++VLOOKUP($FA1019,SIZE,LOOKUPS!L$11,0)*$FI$6),"",VLOOKUP($FA1019,MOM,LOOKUPS!L$12,0)*$FB$6+VLOOKUP($FA1019,STREV,LOOKUPS!L$10,0)*$FC$6+VLOOKUP($FA1019,LTREV,LOOKUPS!L$9,0)*$FD$6+VLOOKUP($FA1019,CFP,LOOKUPS!L$6,0)*$FE$6+VLOOKUP($FA1019,EP,LOOKUPS!L$8,0)*$FF$6+VLOOKUP($FA1019,BM,LOOKUPS!L$5,0)*$FG$6+VLOOKUP($FA1019,DIV,LOOKUPS!L$7,0)*$FH$6++VLOOKUP($FA1019,SIZE,LOOKUPS!L$11,0)*$FI$6)</f>
        <v>4.2601000000000004</v>
      </c>
    </row>
    <row r="1020" spans="1:167" x14ac:dyDescent="0.3">
      <c r="A1020" s="1">
        <v>201103</v>
      </c>
      <c r="B1020" s="1">
        <v>-2.9</v>
      </c>
      <c r="C1020" s="1">
        <v>0.8</v>
      </c>
      <c r="D1020" s="1">
        <v>0.86</v>
      </c>
      <c r="E1020" s="1">
        <v>2.4300000000000002</v>
      </c>
      <c r="F1020" s="1">
        <v>1.75</v>
      </c>
      <c r="G1020" s="1">
        <v>2.23</v>
      </c>
      <c r="H1020" s="1">
        <v>1.41</v>
      </c>
      <c r="I1020" s="1">
        <v>3.28</v>
      </c>
      <c r="J1020" s="1">
        <v>3.88</v>
      </c>
      <c r="K1020" s="1">
        <v>2.95</v>
      </c>
      <c r="M1020" s="1">
        <v>201004</v>
      </c>
      <c r="N1020" s="1">
        <v>9.7100000000000009</v>
      </c>
      <c r="O1020" s="1">
        <v>6.33</v>
      </c>
      <c r="P1020" s="1">
        <v>6.31</v>
      </c>
      <c r="Q1020" s="1">
        <v>6.11</v>
      </c>
      <c r="R1020" s="1">
        <v>6.89</v>
      </c>
      <c r="S1020" s="1">
        <v>7.25</v>
      </c>
      <c r="T1020" s="1">
        <v>7.58</v>
      </c>
      <c r="U1020" s="1">
        <v>6.85</v>
      </c>
      <c r="V1020" s="1">
        <v>6.01</v>
      </c>
      <c r="W1020" s="1">
        <v>10.15</v>
      </c>
      <c r="Y1020" s="1">
        <v>201503</v>
      </c>
      <c r="Z1020" s="1">
        <v>-3.74</v>
      </c>
      <c r="AA1020" s="1">
        <v>0.46</v>
      </c>
      <c r="AB1020" s="1">
        <v>0.14000000000000001</v>
      </c>
      <c r="AC1020" s="1">
        <v>1.52</v>
      </c>
      <c r="AD1020" s="1">
        <v>0.68</v>
      </c>
      <c r="AE1020" s="1">
        <v>0.85</v>
      </c>
      <c r="AF1020" s="1">
        <v>1.07</v>
      </c>
      <c r="AG1020" s="1">
        <v>0.7</v>
      </c>
      <c r="AH1020" s="1">
        <v>0.99</v>
      </c>
      <c r="AI1020" s="1">
        <v>1.33</v>
      </c>
      <c r="CA1020" s="1">
        <v>201009</v>
      </c>
      <c r="CB1020" s="1">
        <v>13.73</v>
      </c>
      <c r="CC1020" s="1">
        <v>12.43</v>
      </c>
      <c r="CD1020" s="1">
        <v>11.75</v>
      </c>
      <c r="CE1020" s="1">
        <v>8.74</v>
      </c>
      <c r="CF1020" s="1">
        <v>12.79</v>
      </c>
      <c r="CG1020" s="1">
        <v>11.93</v>
      </c>
      <c r="CH1020" s="1">
        <v>11.85</v>
      </c>
      <c r="CI1020" s="1">
        <v>10.64</v>
      </c>
      <c r="CJ1020" s="1">
        <v>8.24</v>
      </c>
      <c r="CK1020" s="1">
        <v>14.43</v>
      </c>
      <c r="CL1020" s="1">
        <v>11.07</v>
      </c>
      <c r="CM1020" s="1">
        <v>11.41</v>
      </c>
      <c r="CN1020" s="1">
        <v>12.45</v>
      </c>
      <c r="CO1020" s="1">
        <v>12.22</v>
      </c>
      <c r="CP1020" s="1">
        <v>11.46</v>
      </c>
      <c r="CQ1020" s="1">
        <v>10.93</v>
      </c>
      <c r="CR1020" s="1">
        <v>10.35</v>
      </c>
      <c r="CS1020" s="1">
        <v>9.6199999999999992</v>
      </c>
      <c r="CT1020" s="1">
        <v>7.45</v>
      </c>
      <c r="CV1020" s="1">
        <v>201109</v>
      </c>
      <c r="CW1020" s="1">
        <v>-12.11</v>
      </c>
      <c r="CX1020" s="1">
        <v>-11.9</v>
      </c>
      <c r="CY1020" s="1">
        <v>-8.3800000000000008</v>
      </c>
      <c r="CZ1020" s="1">
        <v>-6.5</v>
      </c>
      <c r="DA1020" s="1">
        <v>-12.74</v>
      </c>
      <c r="DB1020" s="1">
        <v>-9.2799999999999994</v>
      </c>
      <c r="DC1020" s="1">
        <v>-9.0399999999999991</v>
      </c>
      <c r="DD1020" s="1">
        <v>-7.26</v>
      </c>
      <c r="DE1020" s="1">
        <v>-6.14</v>
      </c>
      <c r="DF1020" s="1">
        <v>-12.31</v>
      </c>
      <c r="DG1020" s="1">
        <v>-13.13</v>
      </c>
      <c r="DH1020" s="1">
        <v>-10.17</v>
      </c>
      <c r="DI1020" s="1">
        <v>-8.4499999999999993</v>
      </c>
      <c r="DJ1020" s="1">
        <v>-9.0299999999999994</v>
      </c>
      <c r="DK1020" s="1">
        <v>-9.0399999999999991</v>
      </c>
      <c r="DL1020" s="1">
        <v>-7.19</v>
      </c>
      <c r="DM1020" s="1">
        <v>-7.33</v>
      </c>
      <c r="DN1020" s="1">
        <v>-6.37</v>
      </c>
      <c r="DO1020" s="1">
        <v>-5.94</v>
      </c>
      <c r="DQ1020" s="1">
        <v>201009</v>
      </c>
      <c r="DR1020" s="1">
        <v>-99.99</v>
      </c>
      <c r="DS1020" s="1">
        <v>10.37</v>
      </c>
      <c r="DT1020" s="1">
        <v>12.77</v>
      </c>
      <c r="DU1020" s="1">
        <v>10.41</v>
      </c>
      <c r="DV1020" s="1">
        <v>9.93</v>
      </c>
      <c r="DW1020" s="1">
        <v>13.47</v>
      </c>
      <c r="DX1020" s="1">
        <v>12.91</v>
      </c>
      <c r="DY1020" s="1">
        <v>10.84</v>
      </c>
      <c r="DZ1020" s="1">
        <v>9.99</v>
      </c>
      <c r="EA1020" s="1">
        <v>9.16</v>
      </c>
      <c r="EB1020" s="1">
        <v>12.46</v>
      </c>
      <c r="EC1020" s="1">
        <v>13.12</v>
      </c>
      <c r="ED1020" s="1">
        <v>13.88</v>
      </c>
      <c r="EE1020" s="1">
        <v>12.99</v>
      </c>
      <c r="EF1020" s="1">
        <v>12.84</v>
      </c>
      <c r="EG1020" s="1">
        <v>10.54</v>
      </c>
      <c r="EH1020" s="1">
        <v>11.11</v>
      </c>
      <c r="EI1020" s="1">
        <v>10.68</v>
      </c>
      <c r="EJ1020" s="1">
        <v>9.26</v>
      </c>
      <c r="EL1020">
        <v>201009</v>
      </c>
      <c r="EM1020">
        <v>9.5399999999999991</v>
      </c>
      <c r="EN1020">
        <v>3.93</v>
      </c>
      <c r="EO1020">
        <v>-3.23</v>
      </c>
      <c r="EP1020">
        <v>0.01</v>
      </c>
      <c r="ER1020" s="1">
        <v>201103</v>
      </c>
      <c r="ES1020" s="1">
        <v>3.52</v>
      </c>
      <c r="EU1020" s="1">
        <v>201004</v>
      </c>
      <c r="EV1020" s="1">
        <v>-1.77</v>
      </c>
      <c r="EX1020" s="1">
        <v>201503</v>
      </c>
      <c r="EY1020" s="1">
        <v>-2.4900000000000002</v>
      </c>
      <c r="FA1020" s="1">
        <v>201103</v>
      </c>
      <c r="FB1020" s="1">
        <f>IF(ISERROR(VLOOKUP($FA1020,MOM,LOOKUPS!C$12,0)*$FB$6+VLOOKUP($FA1020,STREV,LOOKUPS!C$10,0)*$FC$6+VLOOKUP($FA1020,LTREV,LOOKUPS!C$9,0)*$FD$6+VLOOKUP($FA1020,CFP,LOOKUPS!C$6,0)*$FE$6+VLOOKUP($FA1020,EP,LOOKUPS!C$8,0)*$FF$6+VLOOKUP($FA1020,BM,LOOKUPS!C$5,0)*$FG$6+VLOOKUP($FA1020,DIV,LOOKUPS!C$7,0)*$FH$6++VLOOKUP($FA1020,SIZE,LOOKUPS!C$11,0)*$FI$6),"",VLOOKUP($FA1020,MOM,LOOKUPS!C$12,0)*$FB$6+VLOOKUP($FA1020,STREV,LOOKUPS!C$10,0)*$FC$6+VLOOKUP($FA1020,LTREV,LOOKUPS!C$9,0)*$FD$6+VLOOKUP($FA1020,CFP,LOOKUPS!C$6,0)*$FE$6+VLOOKUP($FA1020,EP,LOOKUPS!C$8,0)*$FF$6+VLOOKUP($FA1020,BM,LOOKUPS!C$5,0)*$FG$6+VLOOKUP($FA1020,DIV,LOOKUPS!C$7,0)*$FH$6++VLOOKUP($FA1020,SIZE,LOOKUPS!C$11,0)*$FI$6)</f>
        <v>0.15180000000000016</v>
      </c>
      <c r="FC1020" s="1">
        <f>IF(ISERROR(VLOOKUP($FA1020,MOM,LOOKUPS!D$12,0)*$FB$6+VLOOKUP($FA1020,STREV,LOOKUPS!D$10,0)*$FC$6+VLOOKUP($FA1020,LTREV,LOOKUPS!D$9,0)*$FD$6+VLOOKUP($FA1020,CFP,LOOKUPS!D$6,0)*$FE$6+VLOOKUP($FA1020,EP,LOOKUPS!D$8,0)*$FF$6+VLOOKUP($FA1020,BM,LOOKUPS!D$5,0)*$FG$6+VLOOKUP($FA1020,DIV,LOOKUPS!D$7,0)*$FH$6++VLOOKUP($FA1020,SIZE,LOOKUPS!D$11,0)*$FI$6),"",VLOOKUP($FA1020,MOM,LOOKUPS!D$12,0)*$FB$6+VLOOKUP($FA1020,STREV,LOOKUPS!D$10,0)*$FC$6+VLOOKUP($FA1020,LTREV,LOOKUPS!D$9,0)*$FD$6+VLOOKUP($FA1020,CFP,LOOKUPS!D$6,0)*$FE$6+VLOOKUP($FA1020,EP,LOOKUPS!D$8,0)*$FF$6+VLOOKUP($FA1020,BM,LOOKUPS!D$5,0)*$FG$6+VLOOKUP($FA1020,DIV,LOOKUPS!D$7,0)*$FH$6++VLOOKUP($FA1020,SIZE,LOOKUPS!D$11,0)*$FI$6)</f>
        <v>1.6239000000000003</v>
      </c>
      <c r="FD1020" s="1">
        <f>IF(ISERROR(VLOOKUP($FA1020,MOM,LOOKUPS!E$12,0)*$FB$6+VLOOKUP($FA1020,STREV,LOOKUPS!E$10,0)*$FC$6+VLOOKUP($FA1020,LTREV,LOOKUPS!E$9,0)*$FD$6+VLOOKUP($FA1020,CFP,LOOKUPS!E$6,0)*$FE$6+VLOOKUP($FA1020,EP,LOOKUPS!E$8,0)*$FF$6+VLOOKUP($FA1020,BM,LOOKUPS!E$5,0)*$FG$6+VLOOKUP($FA1020,DIV,LOOKUPS!E$7,0)*$FH$6++VLOOKUP($FA1020,SIZE,LOOKUPS!E$11,0)*$FI$6),"",VLOOKUP($FA1020,MOM,LOOKUPS!E$12,0)*$FB$6+VLOOKUP($FA1020,STREV,LOOKUPS!E$10,0)*$FC$6+VLOOKUP($FA1020,LTREV,LOOKUPS!E$9,0)*$FD$6+VLOOKUP($FA1020,CFP,LOOKUPS!E$6,0)*$FE$6+VLOOKUP($FA1020,EP,LOOKUPS!E$8,0)*$FF$6+VLOOKUP($FA1020,BM,LOOKUPS!E$5,0)*$FG$6+VLOOKUP($FA1020,DIV,LOOKUPS!E$7,0)*$FH$6++VLOOKUP($FA1020,SIZE,LOOKUPS!E$11,0)*$FI$6)</f>
        <v>1.3349000000000002</v>
      </c>
      <c r="FE1020" s="1">
        <f>IF(ISERROR(VLOOKUP($FA1020,MOM,LOOKUPS!F$12,0)*$FB$6+VLOOKUP($FA1020,STREV,LOOKUPS!F$10,0)*$FC$6+VLOOKUP($FA1020,LTREV,LOOKUPS!F$9,0)*$FD$6+VLOOKUP($FA1020,CFP,LOOKUPS!F$6,0)*$FE$6+VLOOKUP($FA1020,EP,LOOKUPS!F$8,0)*$FF$6+VLOOKUP($FA1020,BM,LOOKUPS!F$5,0)*$FG$6+VLOOKUP($FA1020,DIV,LOOKUPS!F$7,0)*$FH$6++VLOOKUP($FA1020,SIZE,LOOKUPS!F$11,0)*$FI$6),"",VLOOKUP($FA1020,MOM,LOOKUPS!F$12,0)*$FB$6+VLOOKUP($FA1020,STREV,LOOKUPS!F$10,0)*$FC$6+VLOOKUP($FA1020,LTREV,LOOKUPS!F$9,0)*$FD$6+VLOOKUP($FA1020,CFP,LOOKUPS!F$6,0)*$FE$6+VLOOKUP($FA1020,EP,LOOKUPS!F$8,0)*$FF$6+VLOOKUP($FA1020,BM,LOOKUPS!F$5,0)*$FG$6+VLOOKUP($FA1020,DIV,LOOKUPS!F$7,0)*$FH$6++VLOOKUP($FA1020,SIZE,LOOKUPS!F$11,0)*$FI$6)</f>
        <v>1.9012000000000002</v>
      </c>
      <c r="FF1020" s="1">
        <f>IF(ISERROR(VLOOKUP($FA1020,MOM,LOOKUPS!G$12,0)*$FB$6+VLOOKUP($FA1020,STREV,LOOKUPS!G$10,0)*$FC$6+VLOOKUP($FA1020,LTREV,LOOKUPS!G$9,0)*$FD$6+VLOOKUP($FA1020,CFP,LOOKUPS!G$6,0)*$FE$6+VLOOKUP($FA1020,EP,LOOKUPS!G$8,0)*$FF$6+VLOOKUP($FA1020,BM,LOOKUPS!G$5,0)*$FG$6+VLOOKUP($FA1020,DIV,LOOKUPS!G$7,0)*$FH$6++VLOOKUP($FA1020,SIZE,LOOKUPS!G$11,0)*$FI$6),"",VLOOKUP($FA1020,MOM,LOOKUPS!G$12,0)*$FB$6+VLOOKUP($FA1020,STREV,LOOKUPS!G$10,0)*$FC$6+VLOOKUP($FA1020,LTREV,LOOKUPS!G$9,0)*$FD$6+VLOOKUP($FA1020,CFP,LOOKUPS!G$6,0)*$FE$6+VLOOKUP($FA1020,EP,LOOKUPS!G$8,0)*$FF$6+VLOOKUP($FA1020,BM,LOOKUPS!G$5,0)*$FG$6+VLOOKUP($FA1020,DIV,LOOKUPS!G$7,0)*$FH$6++VLOOKUP($FA1020,SIZE,LOOKUPS!G$11,0)*$FI$6)</f>
        <v>1.8134000000000001</v>
      </c>
      <c r="FG1020" s="1">
        <f>IF(ISERROR(VLOOKUP($FA1020,MOM,LOOKUPS!H$12,0)*$FB$6+VLOOKUP($FA1020,STREV,LOOKUPS!H$10,0)*$FC$6+VLOOKUP($FA1020,LTREV,LOOKUPS!H$9,0)*$FD$6+VLOOKUP($FA1020,CFP,LOOKUPS!H$6,0)*$FE$6+VLOOKUP($FA1020,EP,LOOKUPS!H$8,0)*$FF$6+VLOOKUP($FA1020,BM,LOOKUPS!H$5,0)*$FG$6+VLOOKUP($FA1020,DIV,LOOKUPS!H$7,0)*$FH$6++VLOOKUP($FA1020,SIZE,LOOKUPS!H$11,0)*$FI$6),"",VLOOKUP($FA1020,MOM,LOOKUPS!H$12,0)*$FB$6+VLOOKUP($FA1020,STREV,LOOKUPS!H$10,0)*$FC$6+VLOOKUP($FA1020,LTREV,LOOKUPS!H$9,0)*$FD$6+VLOOKUP($FA1020,CFP,LOOKUPS!H$6,0)*$FE$6+VLOOKUP($FA1020,EP,LOOKUPS!H$8,0)*$FF$6+VLOOKUP($FA1020,BM,LOOKUPS!H$5,0)*$FG$6+VLOOKUP($FA1020,DIV,LOOKUPS!H$7,0)*$FH$6++VLOOKUP($FA1020,SIZE,LOOKUPS!H$11,0)*$FI$6)</f>
        <v>1.6080999999999999</v>
      </c>
      <c r="FH1020" s="1">
        <f>IF(ISERROR(VLOOKUP($FA1020,MOM,LOOKUPS!I$12,0)*$FB$6+VLOOKUP($FA1020,STREV,LOOKUPS!I$10,0)*$FC$6+VLOOKUP($FA1020,LTREV,LOOKUPS!I$9,0)*$FD$6+VLOOKUP($FA1020,CFP,LOOKUPS!I$6,0)*$FE$6+VLOOKUP($FA1020,EP,LOOKUPS!I$8,0)*$FF$6+VLOOKUP($FA1020,BM,LOOKUPS!I$5,0)*$FG$6+VLOOKUP($FA1020,DIV,LOOKUPS!I$7,0)*$FH$6++VLOOKUP($FA1020,SIZE,LOOKUPS!I$11,0)*$FI$6),"",VLOOKUP($FA1020,MOM,LOOKUPS!I$12,0)*$FB$6+VLOOKUP($FA1020,STREV,LOOKUPS!I$10,0)*$FC$6+VLOOKUP($FA1020,LTREV,LOOKUPS!I$9,0)*$FD$6+VLOOKUP($FA1020,CFP,LOOKUPS!I$6,0)*$FE$6+VLOOKUP($FA1020,EP,LOOKUPS!I$8,0)*$FF$6+VLOOKUP($FA1020,BM,LOOKUPS!I$5,0)*$FG$6+VLOOKUP($FA1020,DIV,LOOKUPS!I$7,0)*$FH$6++VLOOKUP($FA1020,SIZE,LOOKUPS!I$11,0)*$FI$6)</f>
        <v>1.6402000000000001</v>
      </c>
      <c r="FI1020" s="1">
        <f>IF(ISERROR(VLOOKUP($FA1020,MOM,LOOKUPS!J$12,0)*$FB$6+VLOOKUP($FA1020,STREV,LOOKUPS!J$10,0)*$FC$6+VLOOKUP($FA1020,LTREV,LOOKUPS!J$9,0)*$FD$6+VLOOKUP($FA1020,CFP,LOOKUPS!J$6,0)*$FE$6+VLOOKUP($FA1020,EP,LOOKUPS!J$8,0)*$FF$6+VLOOKUP($FA1020,BM,LOOKUPS!J$5,0)*$FG$6+VLOOKUP($FA1020,DIV,LOOKUPS!J$7,0)*$FH$6++VLOOKUP($FA1020,SIZE,LOOKUPS!J$11,0)*$FI$6),"",VLOOKUP($FA1020,MOM,LOOKUPS!J$12,0)*$FB$6+VLOOKUP($FA1020,STREV,LOOKUPS!J$10,0)*$FC$6+VLOOKUP($FA1020,LTREV,LOOKUPS!J$9,0)*$FD$6+VLOOKUP($FA1020,CFP,LOOKUPS!J$6,0)*$FE$6+VLOOKUP($FA1020,EP,LOOKUPS!J$8,0)*$FF$6+VLOOKUP($FA1020,BM,LOOKUPS!J$5,0)*$FG$6+VLOOKUP($FA1020,DIV,LOOKUPS!J$7,0)*$FH$6++VLOOKUP($FA1020,SIZE,LOOKUPS!J$11,0)*$FI$6)</f>
        <v>1.9997000000000003</v>
      </c>
      <c r="FJ1020" s="1">
        <f>IF(ISERROR(VLOOKUP($FA1020,MOM,LOOKUPS!K$12,0)*$FB$6+VLOOKUP($FA1020,STREV,LOOKUPS!K$10,0)*$FC$6+VLOOKUP($FA1020,LTREV,LOOKUPS!K$9,0)*$FD$6+VLOOKUP($FA1020,CFP,LOOKUPS!K$6,0)*$FE$6+VLOOKUP($FA1020,EP,LOOKUPS!K$8,0)*$FF$6+VLOOKUP($FA1020,BM,LOOKUPS!K$5,0)*$FG$6+VLOOKUP($FA1020,DIV,LOOKUPS!K$7,0)*$FH$6++VLOOKUP($FA1020,SIZE,LOOKUPS!K$11,0)*$FI$6),"",VLOOKUP($FA1020,MOM,LOOKUPS!K$12,0)*$FB$6+VLOOKUP($FA1020,STREV,LOOKUPS!K$10,0)*$FC$6+VLOOKUP($FA1020,LTREV,LOOKUPS!K$9,0)*$FD$6+VLOOKUP($FA1020,CFP,LOOKUPS!K$6,0)*$FE$6+VLOOKUP($FA1020,EP,LOOKUPS!K$8,0)*$FF$6+VLOOKUP($FA1020,BM,LOOKUPS!K$5,0)*$FG$6+VLOOKUP($FA1020,DIV,LOOKUPS!K$7,0)*$FH$6++VLOOKUP($FA1020,SIZE,LOOKUPS!K$11,0)*$FI$6)</f>
        <v>1.8449</v>
      </c>
      <c r="FK1020" s="1">
        <f>IF(ISERROR(VLOOKUP($FA1020,MOM,LOOKUPS!L$12,0)*$FB$6+VLOOKUP($FA1020,STREV,LOOKUPS!L$10,0)*$FC$6+VLOOKUP($FA1020,LTREV,LOOKUPS!L$9,0)*$FD$6+VLOOKUP($FA1020,CFP,LOOKUPS!L$6,0)*$FE$6+VLOOKUP($FA1020,EP,LOOKUPS!L$8,0)*$FF$6+VLOOKUP($FA1020,BM,LOOKUPS!L$5,0)*$FG$6+VLOOKUP($FA1020,DIV,LOOKUPS!L$7,0)*$FH$6++VLOOKUP($FA1020,SIZE,LOOKUPS!L$11,0)*$FI$6),"",VLOOKUP($FA1020,MOM,LOOKUPS!L$12,0)*$FB$6+VLOOKUP($FA1020,STREV,LOOKUPS!L$10,0)*$FC$6+VLOOKUP($FA1020,LTREV,LOOKUPS!L$9,0)*$FD$6+VLOOKUP($FA1020,CFP,LOOKUPS!L$6,0)*$FE$6+VLOOKUP($FA1020,EP,LOOKUPS!L$8,0)*$FF$6+VLOOKUP($FA1020,BM,LOOKUPS!L$5,0)*$FG$6+VLOOKUP($FA1020,DIV,LOOKUPS!L$7,0)*$FH$6++VLOOKUP($FA1020,SIZE,LOOKUPS!L$11,0)*$FI$6)</f>
        <v>0.33460000000000006</v>
      </c>
    </row>
    <row r="1021" spans="1:167" x14ac:dyDescent="0.3">
      <c r="A1021" s="1">
        <v>201104</v>
      </c>
      <c r="B1021" s="1">
        <v>-0.47</v>
      </c>
      <c r="C1021" s="1">
        <v>1.43</v>
      </c>
      <c r="D1021" s="1">
        <v>2.19</v>
      </c>
      <c r="E1021" s="1">
        <v>1.73</v>
      </c>
      <c r="F1021" s="1">
        <v>2.37</v>
      </c>
      <c r="G1021" s="1">
        <v>2.89</v>
      </c>
      <c r="H1021" s="1">
        <v>2.2799999999999998</v>
      </c>
      <c r="I1021" s="1">
        <v>2.39</v>
      </c>
      <c r="J1021" s="1">
        <v>2.25</v>
      </c>
      <c r="K1021" s="1">
        <v>1</v>
      </c>
      <c r="M1021" s="1">
        <v>201005</v>
      </c>
      <c r="N1021" s="1">
        <v>-10.25</v>
      </c>
      <c r="O1021" s="1">
        <v>-8.1199999999999992</v>
      </c>
      <c r="P1021" s="1">
        <v>-6.78</v>
      </c>
      <c r="Q1021" s="1">
        <v>-6.82</v>
      </c>
      <c r="R1021" s="1">
        <v>-7.5</v>
      </c>
      <c r="S1021" s="1">
        <v>-6.98</v>
      </c>
      <c r="T1021" s="1">
        <v>-7.54</v>
      </c>
      <c r="U1021" s="1">
        <v>-7.84</v>
      </c>
      <c r="V1021" s="1">
        <v>-8.77</v>
      </c>
      <c r="W1021" s="1">
        <v>-9.69</v>
      </c>
      <c r="Y1021" s="1">
        <v>201504</v>
      </c>
      <c r="Z1021" s="1">
        <v>2.1800000000000002</v>
      </c>
      <c r="AA1021" s="1">
        <v>0.62</v>
      </c>
      <c r="AB1021" s="1">
        <v>-0.89</v>
      </c>
      <c r="AC1021" s="1">
        <v>-0.24</v>
      </c>
      <c r="AD1021" s="1">
        <v>-1.02</v>
      </c>
      <c r="AE1021" s="1">
        <v>-0.99</v>
      </c>
      <c r="AF1021" s="1">
        <v>-0.75</v>
      </c>
      <c r="AG1021" s="1">
        <v>0.04</v>
      </c>
      <c r="AH1021" s="1">
        <v>-0.21</v>
      </c>
      <c r="AI1021" s="1">
        <v>-0.91</v>
      </c>
      <c r="CA1021" s="1">
        <v>201010</v>
      </c>
      <c r="CB1021" s="1">
        <v>2.59</v>
      </c>
      <c r="CC1021" s="1">
        <v>4.58</v>
      </c>
      <c r="CD1021" s="1">
        <v>4.97</v>
      </c>
      <c r="CE1021" s="1">
        <v>3.25</v>
      </c>
      <c r="CF1021" s="1">
        <v>4.49</v>
      </c>
      <c r="CG1021" s="1">
        <v>4.49</v>
      </c>
      <c r="CH1021" s="1">
        <v>5.15</v>
      </c>
      <c r="CI1021" s="1">
        <v>4.22</v>
      </c>
      <c r="CJ1021" s="1">
        <v>3.31</v>
      </c>
      <c r="CK1021" s="1">
        <v>3.92</v>
      </c>
      <c r="CL1021" s="1">
        <v>5.0999999999999996</v>
      </c>
      <c r="CM1021" s="1">
        <v>4.8099999999999996</v>
      </c>
      <c r="CN1021" s="1">
        <v>4.16</v>
      </c>
      <c r="CO1021" s="1">
        <v>5.4</v>
      </c>
      <c r="CP1021" s="1">
        <v>4.91</v>
      </c>
      <c r="CQ1021" s="1">
        <v>5.37</v>
      </c>
      <c r="CR1021" s="1">
        <v>3.08</v>
      </c>
      <c r="CS1021" s="1">
        <v>3.84</v>
      </c>
      <c r="CT1021" s="1">
        <v>2.99</v>
      </c>
      <c r="CV1021" s="1">
        <v>201110</v>
      </c>
      <c r="CW1021" s="1">
        <v>12.17</v>
      </c>
      <c r="CX1021" s="1">
        <v>15.81</v>
      </c>
      <c r="CY1021" s="1">
        <v>12.99</v>
      </c>
      <c r="CZ1021" s="1">
        <v>9.41</v>
      </c>
      <c r="DA1021" s="1">
        <v>16.38</v>
      </c>
      <c r="DB1021" s="1">
        <v>14.56</v>
      </c>
      <c r="DC1021" s="1">
        <v>13</v>
      </c>
      <c r="DD1021" s="1">
        <v>11.57</v>
      </c>
      <c r="DE1021" s="1">
        <v>8.49</v>
      </c>
      <c r="DF1021" s="1">
        <v>17.329999999999998</v>
      </c>
      <c r="DG1021" s="1">
        <v>15.51</v>
      </c>
      <c r="DH1021" s="1">
        <v>14.65</v>
      </c>
      <c r="DI1021" s="1">
        <v>14.48</v>
      </c>
      <c r="DJ1021" s="1">
        <v>12.67</v>
      </c>
      <c r="DK1021" s="1">
        <v>13.33</v>
      </c>
      <c r="DL1021" s="1">
        <v>11.6</v>
      </c>
      <c r="DM1021" s="1">
        <v>11.54</v>
      </c>
      <c r="DN1021" s="1">
        <v>8.7799999999999994</v>
      </c>
      <c r="DO1021" s="1">
        <v>8.23</v>
      </c>
      <c r="DQ1021" s="1">
        <v>201010</v>
      </c>
      <c r="DR1021" s="1">
        <v>-99.99</v>
      </c>
      <c r="DS1021" s="1">
        <v>4.6399999999999997</v>
      </c>
      <c r="DT1021" s="1">
        <v>3.11</v>
      </c>
      <c r="DU1021" s="1">
        <v>4.07</v>
      </c>
      <c r="DV1021" s="1">
        <v>4.7300000000000004</v>
      </c>
      <c r="DW1021" s="1">
        <v>3.45</v>
      </c>
      <c r="DX1021" s="1">
        <v>3.82</v>
      </c>
      <c r="DY1021" s="1">
        <v>3.14</v>
      </c>
      <c r="DZ1021" s="1">
        <v>4.07</v>
      </c>
      <c r="EA1021" s="1">
        <v>4.43</v>
      </c>
      <c r="EB1021" s="1">
        <v>5.73</v>
      </c>
      <c r="EC1021" s="1">
        <v>4.08</v>
      </c>
      <c r="ED1021" s="1">
        <v>2.68</v>
      </c>
      <c r="EE1021" s="1">
        <v>3.79</v>
      </c>
      <c r="EF1021" s="1">
        <v>3.84</v>
      </c>
      <c r="EG1021" s="1">
        <v>2.08</v>
      </c>
      <c r="EH1021" s="1">
        <v>4.07</v>
      </c>
      <c r="EI1021" s="1">
        <v>3.66</v>
      </c>
      <c r="EJ1021" s="1">
        <v>4.5</v>
      </c>
      <c r="EL1021">
        <v>201010</v>
      </c>
      <c r="EM1021">
        <v>3.88</v>
      </c>
      <c r="EN1021">
        <v>1.07</v>
      </c>
      <c r="EO1021">
        <v>-2.46</v>
      </c>
      <c r="EP1021">
        <v>0.01</v>
      </c>
      <c r="ER1021" s="1">
        <v>201104</v>
      </c>
      <c r="ES1021" s="1">
        <v>0.06</v>
      </c>
      <c r="EU1021" s="1">
        <v>201005</v>
      </c>
      <c r="EV1021" s="1">
        <v>0.59</v>
      </c>
      <c r="EX1021" s="1">
        <v>201504</v>
      </c>
      <c r="EY1021" s="1">
        <v>1.37</v>
      </c>
      <c r="FA1021" s="1">
        <v>201104</v>
      </c>
      <c r="FB1021" s="1">
        <f>IF(ISERROR(VLOOKUP($FA1021,MOM,LOOKUPS!C$12,0)*$FB$6+VLOOKUP($FA1021,STREV,LOOKUPS!C$10,0)*$FC$6+VLOOKUP($FA1021,LTREV,LOOKUPS!C$9,0)*$FD$6+VLOOKUP($FA1021,CFP,LOOKUPS!C$6,0)*$FE$6+VLOOKUP($FA1021,EP,LOOKUPS!C$8,0)*$FF$6+VLOOKUP($FA1021,BM,LOOKUPS!C$5,0)*$FG$6+VLOOKUP($FA1021,DIV,LOOKUPS!C$7,0)*$FH$6++VLOOKUP($FA1021,SIZE,LOOKUPS!C$11,0)*$FI$6),"",VLOOKUP($FA1021,MOM,LOOKUPS!C$12,0)*$FB$6+VLOOKUP($FA1021,STREV,LOOKUPS!C$10,0)*$FC$6+VLOOKUP($FA1021,LTREV,LOOKUPS!C$9,0)*$FD$6+VLOOKUP($FA1021,CFP,LOOKUPS!C$6,0)*$FE$6+VLOOKUP($FA1021,EP,LOOKUPS!C$8,0)*$FF$6+VLOOKUP($FA1021,BM,LOOKUPS!C$5,0)*$FG$6+VLOOKUP($FA1021,DIV,LOOKUPS!C$7,0)*$FH$6++VLOOKUP($FA1021,SIZE,LOOKUPS!C$11,0)*$FI$6)</f>
        <v>1.5426</v>
      </c>
      <c r="FC1021" s="1">
        <f>IF(ISERROR(VLOOKUP($FA1021,MOM,LOOKUPS!D$12,0)*$FB$6+VLOOKUP($FA1021,STREV,LOOKUPS!D$10,0)*$FC$6+VLOOKUP($FA1021,LTREV,LOOKUPS!D$9,0)*$FD$6+VLOOKUP($FA1021,CFP,LOOKUPS!D$6,0)*$FE$6+VLOOKUP($FA1021,EP,LOOKUPS!D$8,0)*$FF$6+VLOOKUP($FA1021,BM,LOOKUPS!D$5,0)*$FG$6+VLOOKUP($FA1021,DIV,LOOKUPS!D$7,0)*$FH$6++VLOOKUP($FA1021,SIZE,LOOKUPS!D$11,0)*$FI$6),"",VLOOKUP($FA1021,MOM,LOOKUPS!D$12,0)*$FB$6+VLOOKUP($FA1021,STREV,LOOKUPS!D$10,0)*$FC$6+VLOOKUP($FA1021,LTREV,LOOKUPS!D$9,0)*$FD$6+VLOOKUP($FA1021,CFP,LOOKUPS!D$6,0)*$FE$6+VLOOKUP($FA1021,EP,LOOKUPS!D$8,0)*$FF$6+VLOOKUP($FA1021,BM,LOOKUPS!D$5,0)*$FG$6+VLOOKUP($FA1021,DIV,LOOKUPS!D$7,0)*$FH$6++VLOOKUP($FA1021,SIZE,LOOKUPS!D$11,0)*$FI$6)</f>
        <v>2.3149000000000002</v>
      </c>
      <c r="FD1021" s="1">
        <f>IF(ISERROR(VLOOKUP($FA1021,MOM,LOOKUPS!E$12,0)*$FB$6+VLOOKUP($FA1021,STREV,LOOKUPS!E$10,0)*$FC$6+VLOOKUP($FA1021,LTREV,LOOKUPS!E$9,0)*$FD$6+VLOOKUP($FA1021,CFP,LOOKUPS!E$6,0)*$FE$6+VLOOKUP($FA1021,EP,LOOKUPS!E$8,0)*$FF$6+VLOOKUP($FA1021,BM,LOOKUPS!E$5,0)*$FG$6+VLOOKUP($FA1021,DIV,LOOKUPS!E$7,0)*$FH$6++VLOOKUP($FA1021,SIZE,LOOKUPS!E$11,0)*$FI$6),"",VLOOKUP($FA1021,MOM,LOOKUPS!E$12,0)*$FB$6+VLOOKUP($FA1021,STREV,LOOKUPS!E$10,0)*$FC$6+VLOOKUP($FA1021,LTREV,LOOKUPS!E$9,0)*$FD$6+VLOOKUP($FA1021,CFP,LOOKUPS!E$6,0)*$FE$6+VLOOKUP($FA1021,EP,LOOKUPS!E$8,0)*$FF$6+VLOOKUP($FA1021,BM,LOOKUPS!E$5,0)*$FG$6+VLOOKUP($FA1021,DIV,LOOKUPS!E$7,0)*$FH$6++VLOOKUP($FA1021,SIZE,LOOKUPS!E$11,0)*$FI$6)</f>
        <v>1.8820000000000001</v>
      </c>
      <c r="FE1021" s="1">
        <f>IF(ISERROR(VLOOKUP($FA1021,MOM,LOOKUPS!F$12,0)*$FB$6+VLOOKUP($FA1021,STREV,LOOKUPS!F$10,0)*$FC$6+VLOOKUP($FA1021,LTREV,LOOKUPS!F$9,0)*$FD$6+VLOOKUP($FA1021,CFP,LOOKUPS!F$6,0)*$FE$6+VLOOKUP($FA1021,EP,LOOKUPS!F$8,0)*$FF$6+VLOOKUP($FA1021,BM,LOOKUPS!F$5,0)*$FG$6+VLOOKUP($FA1021,DIV,LOOKUPS!F$7,0)*$FH$6++VLOOKUP($FA1021,SIZE,LOOKUPS!F$11,0)*$FI$6),"",VLOOKUP($FA1021,MOM,LOOKUPS!F$12,0)*$FB$6+VLOOKUP($FA1021,STREV,LOOKUPS!F$10,0)*$FC$6+VLOOKUP($FA1021,LTREV,LOOKUPS!F$9,0)*$FD$6+VLOOKUP($FA1021,CFP,LOOKUPS!F$6,0)*$FE$6+VLOOKUP($FA1021,EP,LOOKUPS!F$8,0)*$FF$6+VLOOKUP($FA1021,BM,LOOKUPS!F$5,0)*$FG$6+VLOOKUP($FA1021,DIV,LOOKUPS!F$7,0)*$FH$6++VLOOKUP($FA1021,SIZE,LOOKUPS!F$11,0)*$FI$6)</f>
        <v>1.5216000000000003</v>
      </c>
      <c r="FF1021" s="1">
        <f>IF(ISERROR(VLOOKUP($FA1021,MOM,LOOKUPS!G$12,0)*$FB$6+VLOOKUP($FA1021,STREV,LOOKUPS!G$10,0)*$FC$6+VLOOKUP($FA1021,LTREV,LOOKUPS!G$9,0)*$FD$6+VLOOKUP($FA1021,CFP,LOOKUPS!G$6,0)*$FE$6+VLOOKUP($FA1021,EP,LOOKUPS!G$8,0)*$FF$6+VLOOKUP($FA1021,BM,LOOKUPS!G$5,0)*$FG$6+VLOOKUP($FA1021,DIV,LOOKUPS!G$7,0)*$FH$6++VLOOKUP($FA1021,SIZE,LOOKUPS!G$11,0)*$FI$6),"",VLOOKUP($FA1021,MOM,LOOKUPS!G$12,0)*$FB$6+VLOOKUP($FA1021,STREV,LOOKUPS!G$10,0)*$FC$6+VLOOKUP($FA1021,LTREV,LOOKUPS!G$9,0)*$FD$6+VLOOKUP($FA1021,CFP,LOOKUPS!G$6,0)*$FE$6+VLOOKUP($FA1021,EP,LOOKUPS!G$8,0)*$FF$6+VLOOKUP($FA1021,BM,LOOKUPS!G$5,0)*$FG$6+VLOOKUP($FA1021,DIV,LOOKUPS!G$7,0)*$FH$6++VLOOKUP($FA1021,SIZE,LOOKUPS!G$11,0)*$FI$6)</f>
        <v>2.1510000000000002</v>
      </c>
      <c r="FG1021" s="1">
        <f>IF(ISERROR(VLOOKUP($FA1021,MOM,LOOKUPS!H$12,0)*$FB$6+VLOOKUP($FA1021,STREV,LOOKUPS!H$10,0)*$FC$6+VLOOKUP($FA1021,LTREV,LOOKUPS!H$9,0)*$FD$6+VLOOKUP($FA1021,CFP,LOOKUPS!H$6,0)*$FE$6+VLOOKUP($FA1021,EP,LOOKUPS!H$8,0)*$FF$6+VLOOKUP($FA1021,BM,LOOKUPS!H$5,0)*$FG$6+VLOOKUP($FA1021,DIV,LOOKUPS!H$7,0)*$FH$6++VLOOKUP($FA1021,SIZE,LOOKUPS!H$11,0)*$FI$6),"",VLOOKUP($FA1021,MOM,LOOKUPS!H$12,0)*$FB$6+VLOOKUP($FA1021,STREV,LOOKUPS!H$10,0)*$FC$6+VLOOKUP($FA1021,LTREV,LOOKUPS!H$9,0)*$FD$6+VLOOKUP($FA1021,CFP,LOOKUPS!H$6,0)*$FE$6+VLOOKUP($FA1021,EP,LOOKUPS!H$8,0)*$FF$6+VLOOKUP($FA1021,BM,LOOKUPS!H$5,0)*$FG$6+VLOOKUP($FA1021,DIV,LOOKUPS!H$7,0)*$FH$6++VLOOKUP($FA1021,SIZE,LOOKUPS!H$11,0)*$FI$6)</f>
        <v>1.9969000000000003</v>
      </c>
      <c r="FH1021" s="1">
        <f>IF(ISERROR(VLOOKUP($FA1021,MOM,LOOKUPS!I$12,0)*$FB$6+VLOOKUP($FA1021,STREV,LOOKUPS!I$10,0)*$FC$6+VLOOKUP($FA1021,LTREV,LOOKUPS!I$9,0)*$FD$6+VLOOKUP($FA1021,CFP,LOOKUPS!I$6,0)*$FE$6+VLOOKUP($FA1021,EP,LOOKUPS!I$8,0)*$FF$6+VLOOKUP($FA1021,BM,LOOKUPS!I$5,0)*$FG$6+VLOOKUP($FA1021,DIV,LOOKUPS!I$7,0)*$FH$6++VLOOKUP($FA1021,SIZE,LOOKUPS!I$11,0)*$FI$6),"",VLOOKUP($FA1021,MOM,LOOKUPS!I$12,0)*$FB$6+VLOOKUP($FA1021,STREV,LOOKUPS!I$10,0)*$FC$6+VLOOKUP($FA1021,LTREV,LOOKUPS!I$9,0)*$FD$6+VLOOKUP($FA1021,CFP,LOOKUPS!I$6,0)*$FE$6+VLOOKUP($FA1021,EP,LOOKUPS!I$8,0)*$FF$6+VLOOKUP($FA1021,BM,LOOKUPS!I$5,0)*$FG$6+VLOOKUP($FA1021,DIV,LOOKUPS!I$7,0)*$FH$6++VLOOKUP($FA1021,SIZE,LOOKUPS!I$11,0)*$FI$6)</f>
        <v>1.964</v>
      </c>
      <c r="FI1021" s="1">
        <f>IF(ISERROR(VLOOKUP($FA1021,MOM,LOOKUPS!J$12,0)*$FB$6+VLOOKUP($FA1021,STREV,LOOKUPS!J$10,0)*$FC$6+VLOOKUP($FA1021,LTREV,LOOKUPS!J$9,0)*$FD$6+VLOOKUP($FA1021,CFP,LOOKUPS!J$6,0)*$FE$6+VLOOKUP($FA1021,EP,LOOKUPS!J$8,0)*$FF$6+VLOOKUP($FA1021,BM,LOOKUPS!J$5,0)*$FG$6+VLOOKUP($FA1021,DIV,LOOKUPS!J$7,0)*$FH$6++VLOOKUP($FA1021,SIZE,LOOKUPS!J$11,0)*$FI$6),"",VLOOKUP($FA1021,MOM,LOOKUPS!J$12,0)*$FB$6+VLOOKUP($FA1021,STREV,LOOKUPS!J$10,0)*$FC$6+VLOOKUP($FA1021,LTREV,LOOKUPS!J$9,0)*$FD$6+VLOOKUP($FA1021,CFP,LOOKUPS!J$6,0)*$FE$6+VLOOKUP($FA1021,EP,LOOKUPS!J$8,0)*$FF$6+VLOOKUP($FA1021,BM,LOOKUPS!J$5,0)*$FG$6+VLOOKUP($FA1021,DIV,LOOKUPS!J$7,0)*$FH$6++VLOOKUP($FA1021,SIZE,LOOKUPS!J$11,0)*$FI$6)</f>
        <v>1.7160000000000002</v>
      </c>
      <c r="FJ1021" s="1">
        <f>IF(ISERROR(VLOOKUP($FA1021,MOM,LOOKUPS!K$12,0)*$FB$6+VLOOKUP($FA1021,STREV,LOOKUPS!K$10,0)*$FC$6+VLOOKUP($FA1021,LTREV,LOOKUPS!K$9,0)*$FD$6+VLOOKUP($FA1021,CFP,LOOKUPS!K$6,0)*$FE$6+VLOOKUP($FA1021,EP,LOOKUPS!K$8,0)*$FF$6+VLOOKUP($FA1021,BM,LOOKUPS!K$5,0)*$FG$6+VLOOKUP($FA1021,DIV,LOOKUPS!K$7,0)*$FH$6++VLOOKUP($FA1021,SIZE,LOOKUPS!K$11,0)*$FI$6),"",VLOOKUP($FA1021,MOM,LOOKUPS!K$12,0)*$FB$6+VLOOKUP($FA1021,STREV,LOOKUPS!K$10,0)*$FC$6+VLOOKUP($FA1021,LTREV,LOOKUPS!K$9,0)*$FD$6+VLOOKUP($FA1021,CFP,LOOKUPS!K$6,0)*$FE$6+VLOOKUP($FA1021,EP,LOOKUPS!K$8,0)*$FF$6+VLOOKUP($FA1021,BM,LOOKUPS!K$5,0)*$FG$6+VLOOKUP($FA1021,DIV,LOOKUPS!K$7,0)*$FH$6++VLOOKUP($FA1021,SIZE,LOOKUPS!K$11,0)*$FI$6)</f>
        <v>1.4363999999999999</v>
      </c>
      <c r="FK1021" s="1">
        <f>IF(ISERROR(VLOOKUP($FA1021,MOM,LOOKUPS!L$12,0)*$FB$6+VLOOKUP($FA1021,STREV,LOOKUPS!L$10,0)*$FC$6+VLOOKUP($FA1021,LTREV,LOOKUPS!L$9,0)*$FD$6+VLOOKUP($FA1021,CFP,LOOKUPS!L$6,0)*$FE$6+VLOOKUP($FA1021,EP,LOOKUPS!L$8,0)*$FF$6+VLOOKUP($FA1021,BM,LOOKUPS!L$5,0)*$FG$6+VLOOKUP($FA1021,DIV,LOOKUPS!L$7,0)*$FH$6++VLOOKUP($FA1021,SIZE,LOOKUPS!L$11,0)*$FI$6),"",VLOOKUP($FA1021,MOM,LOOKUPS!L$12,0)*$FB$6+VLOOKUP($FA1021,STREV,LOOKUPS!L$10,0)*$FC$6+VLOOKUP($FA1021,LTREV,LOOKUPS!L$9,0)*$FD$6+VLOOKUP($FA1021,CFP,LOOKUPS!L$6,0)*$FE$6+VLOOKUP($FA1021,EP,LOOKUPS!L$8,0)*$FF$6+VLOOKUP($FA1021,BM,LOOKUPS!L$5,0)*$FG$6+VLOOKUP($FA1021,DIV,LOOKUPS!L$7,0)*$FH$6++VLOOKUP($FA1021,SIZE,LOOKUPS!L$11,0)*$FI$6)</f>
        <v>0.24209999999999998</v>
      </c>
    </row>
    <row r="1022" spans="1:167" x14ac:dyDescent="0.3">
      <c r="A1022" s="1">
        <v>201105</v>
      </c>
      <c r="B1022" s="1">
        <v>-3.58</v>
      </c>
      <c r="C1022" s="1">
        <v>-2.46</v>
      </c>
      <c r="D1022" s="1">
        <v>-1.1599999999999999</v>
      </c>
      <c r="E1022" s="1">
        <v>-1.52</v>
      </c>
      <c r="F1022" s="1">
        <v>-0.74</v>
      </c>
      <c r="G1022" s="1">
        <v>-1.45</v>
      </c>
      <c r="H1022" s="1">
        <v>-1.75</v>
      </c>
      <c r="I1022" s="1">
        <v>-1.92</v>
      </c>
      <c r="J1022" s="1">
        <v>-1.19</v>
      </c>
      <c r="K1022" s="1">
        <v>-2.54</v>
      </c>
      <c r="M1022" s="1">
        <v>201006</v>
      </c>
      <c r="N1022" s="1">
        <v>-13.15</v>
      </c>
      <c r="O1022" s="1">
        <v>-10.08</v>
      </c>
      <c r="P1022" s="1">
        <v>-8.84</v>
      </c>
      <c r="Q1022" s="1">
        <v>-7.71</v>
      </c>
      <c r="R1022" s="1">
        <v>-7.03</v>
      </c>
      <c r="S1022" s="1">
        <v>-6.3</v>
      </c>
      <c r="T1022" s="1">
        <v>-5.07</v>
      </c>
      <c r="U1022" s="1">
        <v>-5.13</v>
      </c>
      <c r="V1022" s="1">
        <v>-5.13</v>
      </c>
      <c r="W1022" s="1">
        <v>-6.37</v>
      </c>
      <c r="Y1022" s="1">
        <v>201505</v>
      </c>
      <c r="Z1022" s="1">
        <v>-0.26</v>
      </c>
      <c r="AA1022" s="1">
        <v>-0.38</v>
      </c>
      <c r="AB1022" s="1">
        <v>0</v>
      </c>
      <c r="AC1022" s="1">
        <v>0.89</v>
      </c>
      <c r="AD1022" s="1">
        <v>-0.16</v>
      </c>
      <c r="AE1022" s="1">
        <v>1.1100000000000001</v>
      </c>
      <c r="AF1022" s="1">
        <v>1.3</v>
      </c>
      <c r="AG1022" s="1">
        <v>1.38</v>
      </c>
      <c r="AH1022" s="1">
        <v>1.28</v>
      </c>
      <c r="AI1022" s="1">
        <v>2.68</v>
      </c>
      <c r="CA1022" s="1">
        <v>201011</v>
      </c>
      <c r="CB1022" s="1">
        <v>3.35</v>
      </c>
      <c r="CC1022" s="1">
        <v>2.34</v>
      </c>
      <c r="CD1022" s="1">
        <v>3.13</v>
      </c>
      <c r="CE1022" s="1">
        <v>1.21</v>
      </c>
      <c r="CF1022" s="1">
        <v>1.67</v>
      </c>
      <c r="CG1022" s="1">
        <v>3.42</v>
      </c>
      <c r="CH1022" s="1">
        <v>3.19</v>
      </c>
      <c r="CI1022" s="1">
        <v>2.9</v>
      </c>
      <c r="CJ1022" s="1">
        <v>0.89</v>
      </c>
      <c r="CK1022" s="1">
        <v>1.79</v>
      </c>
      <c r="CL1022" s="1">
        <v>1.54</v>
      </c>
      <c r="CM1022" s="1">
        <v>4.2300000000000004</v>
      </c>
      <c r="CN1022" s="1">
        <v>2.61</v>
      </c>
      <c r="CO1022" s="1">
        <v>2.9</v>
      </c>
      <c r="CP1022" s="1">
        <v>3.47</v>
      </c>
      <c r="CQ1022" s="1">
        <v>3.51</v>
      </c>
      <c r="CR1022" s="1">
        <v>2.29</v>
      </c>
      <c r="CS1022" s="1">
        <v>1.81</v>
      </c>
      <c r="CT1022" s="1">
        <v>0.35</v>
      </c>
      <c r="CV1022" s="1">
        <v>201111</v>
      </c>
      <c r="CW1022" s="1">
        <v>-2.95</v>
      </c>
      <c r="CX1022" s="1">
        <v>-0.63</v>
      </c>
      <c r="CY1022" s="1">
        <v>0.47</v>
      </c>
      <c r="CZ1022" s="1">
        <v>0.39</v>
      </c>
      <c r="DA1022" s="1">
        <v>-0.5</v>
      </c>
      <c r="DB1022" s="1">
        <v>-0.21</v>
      </c>
      <c r="DC1022" s="1">
        <v>0.48</v>
      </c>
      <c r="DD1022" s="1">
        <v>0.64</v>
      </c>
      <c r="DE1022" s="1">
        <v>0.22</v>
      </c>
      <c r="DF1022" s="1">
        <v>-0.6</v>
      </c>
      <c r="DG1022" s="1">
        <v>-0.41</v>
      </c>
      <c r="DH1022" s="1">
        <v>-0.89</v>
      </c>
      <c r="DI1022" s="1">
        <v>0.43</v>
      </c>
      <c r="DJ1022" s="1">
        <v>0.49</v>
      </c>
      <c r="DK1022" s="1">
        <v>0.46</v>
      </c>
      <c r="DL1022" s="1">
        <v>0.49</v>
      </c>
      <c r="DM1022" s="1">
        <v>0.78</v>
      </c>
      <c r="DN1022" s="1">
        <v>0.64</v>
      </c>
      <c r="DO1022" s="1">
        <v>-0.16</v>
      </c>
      <c r="DQ1022" s="1">
        <v>201011</v>
      </c>
      <c r="DR1022" s="1">
        <v>-99.99</v>
      </c>
      <c r="DS1022" s="1">
        <v>2.02</v>
      </c>
      <c r="DT1022" s="1">
        <v>3.46</v>
      </c>
      <c r="DU1022" s="1">
        <v>1.45</v>
      </c>
      <c r="DV1022" s="1">
        <v>1.79</v>
      </c>
      <c r="DW1022" s="1">
        <v>3.49</v>
      </c>
      <c r="DX1022" s="1">
        <v>3.98</v>
      </c>
      <c r="DY1022" s="1">
        <v>2.5099999999999998</v>
      </c>
      <c r="DZ1022" s="1">
        <v>0.56999999999999995</v>
      </c>
      <c r="EA1022" s="1">
        <v>0.95</v>
      </c>
      <c r="EB1022" s="1">
        <v>4.5199999999999996</v>
      </c>
      <c r="EC1022" s="1">
        <v>3.43</v>
      </c>
      <c r="ED1022" s="1">
        <v>3.56</v>
      </c>
      <c r="EE1022" s="1">
        <v>4.1500000000000004</v>
      </c>
      <c r="EF1022" s="1">
        <v>3.8</v>
      </c>
      <c r="EG1022" s="1">
        <v>2.0299999999999998</v>
      </c>
      <c r="EH1022" s="1">
        <v>2.94</v>
      </c>
      <c r="EI1022" s="1">
        <v>1.18</v>
      </c>
      <c r="EJ1022" s="1">
        <v>-0.08</v>
      </c>
      <c r="EL1022">
        <v>201011</v>
      </c>
      <c r="EM1022">
        <v>0.6</v>
      </c>
      <c r="EN1022">
        <v>3.78</v>
      </c>
      <c r="EO1022">
        <v>-0.95</v>
      </c>
      <c r="EP1022">
        <v>0.01</v>
      </c>
      <c r="ER1022" s="1">
        <v>201105</v>
      </c>
      <c r="ES1022" s="1">
        <v>-0.56999999999999995</v>
      </c>
      <c r="EU1022" s="1">
        <v>201006</v>
      </c>
      <c r="EV1022" s="1">
        <v>-4.8499999999999996</v>
      </c>
      <c r="EX1022" s="1">
        <v>201505</v>
      </c>
      <c r="EY1022" s="1">
        <v>-0.9</v>
      </c>
      <c r="FA1022" s="1">
        <v>201105</v>
      </c>
      <c r="FB1022" s="1">
        <f>IF(ISERROR(VLOOKUP($FA1022,MOM,LOOKUPS!C$12,0)*$FB$6+VLOOKUP($FA1022,STREV,LOOKUPS!C$10,0)*$FC$6+VLOOKUP($FA1022,LTREV,LOOKUPS!C$9,0)*$FD$6+VLOOKUP($FA1022,CFP,LOOKUPS!C$6,0)*$FE$6+VLOOKUP($FA1022,EP,LOOKUPS!C$8,0)*$FF$6+VLOOKUP($FA1022,BM,LOOKUPS!C$5,0)*$FG$6+VLOOKUP($FA1022,DIV,LOOKUPS!C$7,0)*$FH$6++VLOOKUP($FA1022,SIZE,LOOKUPS!C$11,0)*$FI$6),"",VLOOKUP($FA1022,MOM,LOOKUPS!C$12,0)*$FB$6+VLOOKUP($FA1022,STREV,LOOKUPS!C$10,0)*$FC$6+VLOOKUP($FA1022,LTREV,LOOKUPS!C$9,0)*$FD$6+VLOOKUP($FA1022,CFP,LOOKUPS!C$6,0)*$FE$6+VLOOKUP($FA1022,EP,LOOKUPS!C$8,0)*$FF$6+VLOOKUP($FA1022,BM,LOOKUPS!C$5,0)*$FG$6+VLOOKUP($FA1022,DIV,LOOKUPS!C$7,0)*$FH$6++VLOOKUP($FA1022,SIZE,LOOKUPS!C$11,0)*$FI$6)</f>
        <v>-2.016</v>
      </c>
      <c r="FC1022" s="1">
        <f>IF(ISERROR(VLOOKUP($FA1022,MOM,LOOKUPS!D$12,0)*$FB$6+VLOOKUP($FA1022,STREV,LOOKUPS!D$10,0)*$FC$6+VLOOKUP($FA1022,LTREV,LOOKUPS!D$9,0)*$FD$6+VLOOKUP($FA1022,CFP,LOOKUPS!D$6,0)*$FE$6+VLOOKUP($FA1022,EP,LOOKUPS!D$8,0)*$FF$6+VLOOKUP($FA1022,BM,LOOKUPS!D$5,0)*$FG$6+VLOOKUP($FA1022,DIV,LOOKUPS!D$7,0)*$FH$6++VLOOKUP($FA1022,SIZE,LOOKUPS!D$11,0)*$FI$6),"",VLOOKUP($FA1022,MOM,LOOKUPS!D$12,0)*$FB$6+VLOOKUP($FA1022,STREV,LOOKUPS!D$10,0)*$FC$6+VLOOKUP($FA1022,LTREV,LOOKUPS!D$9,0)*$FD$6+VLOOKUP($FA1022,CFP,LOOKUPS!D$6,0)*$FE$6+VLOOKUP($FA1022,EP,LOOKUPS!D$8,0)*$FF$6+VLOOKUP($FA1022,BM,LOOKUPS!D$5,0)*$FG$6+VLOOKUP($FA1022,DIV,LOOKUPS!D$7,0)*$FH$6++VLOOKUP($FA1022,SIZE,LOOKUPS!D$11,0)*$FI$6)</f>
        <v>-2.54</v>
      </c>
      <c r="FD1022" s="1">
        <f>IF(ISERROR(VLOOKUP($FA1022,MOM,LOOKUPS!E$12,0)*$FB$6+VLOOKUP($FA1022,STREV,LOOKUPS!E$10,0)*$FC$6+VLOOKUP($FA1022,LTREV,LOOKUPS!E$9,0)*$FD$6+VLOOKUP($FA1022,CFP,LOOKUPS!E$6,0)*$FE$6+VLOOKUP($FA1022,EP,LOOKUPS!E$8,0)*$FF$6+VLOOKUP($FA1022,BM,LOOKUPS!E$5,0)*$FG$6+VLOOKUP($FA1022,DIV,LOOKUPS!E$7,0)*$FH$6++VLOOKUP($FA1022,SIZE,LOOKUPS!E$11,0)*$FI$6),"",VLOOKUP($FA1022,MOM,LOOKUPS!E$12,0)*$FB$6+VLOOKUP($FA1022,STREV,LOOKUPS!E$10,0)*$FC$6+VLOOKUP($FA1022,LTREV,LOOKUPS!E$9,0)*$FD$6+VLOOKUP($FA1022,CFP,LOOKUPS!E$6,0)*$FE$6+VLOOKUP($FA1022,EP,LOOKUPS!E$8,0)*$FF$6+VLOOKUP($FA1022,BM,LOOKUPS!E$5,0)*$FG$6+VLOOKUP($FA1022,DIV,LOOKUPS!E$7,0)*$FH$6++VLOOKUP($FA1022,SIZE,LOOKUPS!E$11,0)*$FI$6)</f>
        <v>-1.3576000000000001</v>
      </c>
      <c r="FE1022" s="1">
        <f>IF(ISERROR(VLOOKUP($FA1022,MOM,LOOKUPS!F$12,0)*$FB$6+VLOOKUP($FA1022,STREV,LOOKUPS!F$10,0)*$FC$6+VLOOKUP($FA1022,LTREV,LOOKUPS!F$9,0)*$FD$6+VLOOKUP($FA1022,CFP,LOOKUPS!F$6,0)*$FE$6+VLOOKUP($FA1022,EP,LOOKUPS!F$8,0)*$FF$6+VLOOKUP($FA1022,BM,LOOKUPS!F$5,0)*$FG$6+VLOOKUP($FA1022,DIV,LOOKUPS!F$7,0)*$FH$6++VLOOKUP($FA1022,SIZE,LOOKUPS!F$11,0)*$FI$6),"",VLOOKUP($FA1022,MOM,LOOKUPS!F$12,0)*$FB$6+VLOOKUP($FA1022,STREV,LOOKUPS!F$10,0)*$FC$6+VLOOKUP($FA1022,LTREV,LOOKUPS!F$9,0)*$FD$6+VLOOKUP($FA1022,CFP,LOOKUPS!F$6,0)*$FE$6+VLOOKUP($FA1022,EP,LOOKUPS!F$8,0)*$FF$6+VLOOKUP($FA1022,BM,LOOKUPS!F$5,0)*$FG$6+VLOOKUP($FA1022,DIV,LOOKUPS!F$7,0)*$FH$6++VLOOKUP($FA1022,SIZE,LOOKUPS!F$11,0)*$FI$6)</f>
        <v>-1.1671</v>
      </c>
      <c r="FF1022" s="1">
        <f>IF(ISERROR(VLOOKUP($FA1022,MOM,LOOKUPS!G$12,0)*$FB$6+VLOOKUP($FA1022,STREV,LOOKUPS!G$10,0)*$FC$6+VLOOKUP($FA1022,LTREV,LOOKUPS!G$9,0)*$FD$6+VLOOKUP($FA1022,CFP,LOOKUPS!G$6,0)*$FE$6+VLOOKUP($FA1022,EP,LOOKUPS!G$8,0)*$FF$6+VLOOKUP($FA1022,BM,LOOKUPS!G$5,0)*$FG$6+VLOOKUP($FA1022,DIV,LOOKUPS!G$7,0)*$FH$6++VLOOKUP($FA1022,SIZE,LOOKUPS!G$11,0)*$FI$6),"",VLOOKUP($FA1022,MOM,LOOKUPS!G$12,0)*$FB$6+VLOOKUP($FA1022,STREV,LOOKUPS!G$10,0)*$FC$6+VLOOKUP($FA1022,LTREV,LOOKUPS!G$9,0)*$FD$6+VLOOKUP($FA1022,CFP,LOOKUPS!G$6,0)*$FE$6+VLOOKUP($FA1022,EP,LOOKUPS!G$8,0)*$FF$6+VLOOKUP($FA1022,BM,LOOKUPS!G$5,0)*$FG$6+VLOOKUP($FA1022,DIV,LOOKUPS!G$7,0)*$FH$6++VLOOKUP($FA1022,SIZE,LOOKUPS!G$11,0)*$FI$6)</f>
        <v>-0.90660000000000007</v>
      </c>
      <c r="FG1022" s="1">
        <f>IF(ISERROR(VLOOKUP($FA1022,MOM,LOOKUPS!H$12,0)*$FB$6+VLOOKUP($FA1022,STREV,LOOKUPS!H$10,0)*$FC$6+VLOOKUP($FA1022,LTREV,LOOKUPS!H$9,0)*$FD$6+VLOOKUP($FA1022,CFP,LOOKUPS!H$6,0)*$FE$6+VLOOKUP($FA1022,EP,LOOKUPS!H$8,0)*$FF$6+VLOOKUP($FA1022,BM,LOOKUPS!H$5,0)*$FG$6+VLOOKUP($FA1022,DIV,LOOKUPS!H$7,0)*$FH$6++VLOOKUP($FA1022,SIZE,LOOKUPS!H$11,0)*$FI$6),"",VLOOKUP($FA1022,MOM,LOOKUPS!H$12,0)*$FB$6+VLOOKUP($FA1022,STREV,LOOKUPS!H$10,0)*$FC$6+VLOOKUP($FA1022,LTREV,LOOKUPS!H$9,0)*$FD$6+VLOOKUP($FA1022,CFP,LOOKUPS!H$6,0)*$FE$6+VLOOKUP($FA1022,EP,LOOKUPS!H$8,0)*$FF$6+VLOOKUP($FA1022,BM,LOOKUPS!H$5,0)*$FG$6+VLOOKUP($FA1022,DIV,LOOKUPS!H$7,0)*$FH$6++VLOOKUP($FA1022,SIZE,LOOKUPS!H$11,0)*$FI$6)</f>
        <v>-2.0046999999999997</v>
      </c>
      <c r="FH1022" s="1">
        <f>IF(ISERROR(VLOOKUP($FA1022,MOM,LOOKUPS!I$12,0)*$FB$6+VLOOKUP($FA1022,STREV,LOOKUPS!I$10,0)*$FC$6+VLOOKUP($FA1022,LTREV,LOOKUPS!I$9,0)*$FD$6+VLOOKUP($FA1022,CFP,LOOKUPS!I$6,0)*$FE$6+VLOOKUP($FA1022,EP,LOOKUPS!I$8,0)*$FF$6+VLOOKUP($FA1022,BM,LOOKUPS!I$5,0)*$FG$6+VLOOKUP($FA1022,DIV,LOOKUPS!I$7,0)*$FH$6++VLOOKUP($FA1022,SIZE,LOOKUPS!I$11,0)*$FI$6),"",VLOOKUP($FA1022,MOM,LOOKUPS!I$12,0)*$FB$6+VLOOKUP($FA1022,STREV,LOOKUPS!I$10,0)*$FC$6+VLOOKUP($FA1022,LTREV,LOOKUPS!I$9,0)*$FD$6+VLOOKUP($FA1022,CFP,LOOKUPS!I$6,0)*$FE$6+VLOOKUP($FA1022,EP,LOOKUPS!I$8,0)*$FF$6+VLOOKUP($FA1022,BM,LOOKUPS!I$5,0)*$FG$6+VLOOKUP($FA1022,DIV,LOOKUPS!I$7,0)*$FH$6++VLOOKUP($FA1022,SIZE,LOOKUPS!I$11,0)*$FI$6)</f>
        <v>-2.4224000000000001</v>
      </c>
      <c r="FI1022" s="1">
        <f>IF(ISERROR(VLOOKUP($FA1022,MOM,LOOKUPS!J$12,0)*$FB$6+VLOOKUP($FA1022,STREV,LOOKUPS!J$10,0)*$FC$6+VLOOKUP($FA1022,LTREV,LOOKUPS!J$9,0)*$FD$6+VLOOKUP($FA1022,CFP,LOOKUPS!J$6,0)*$FE$6+VLOOKUP($FA1022,EP,LOOKUPS!J$8,0)*$FF$6+VLOOKUP($FA1022,BM,LOOKUPS!J$5,0)*$FG$6+VLOOKUP($FA1022,DIV,LOOKUPS!J$7,0)*$FH$6++VLOOKUP($FA1022,SIZE,LOOKUPS!J$11,0)*$FI$6),"",VLOOKUP($FA1022,MOM,LOOKUPS!J$12,0)*$FB$6+VLOOKUP($FA1022,STREV,LOOKUPS!J$10,0)*$FC$6+VLOOKUP($FA1022,LTREV,LOOKUPS!J$9,0)*$FD$6+VLOOKUP($FA1022,CFP,LOOKUPS!J$6,0)*$FE$6+VLOOKUP($FA1022,EP,LOOKUPS!J$8,0)*$FF$6+VLOOKUP($FA1022,BM,LOOKUPS!J$5,0)*$FG$6+VLOOKUP($FA1022,DIV,LOOKUPS!J$7,0)*$FH$6++VLOOKUP($FA1022,SIZE,LOOKUPS!J$11,0)*$FI$6)</f>
        <v>-2.1021999999999998</v>
      </c>
      <c r="FJ1022" s="1">
        <f>IF(ISERROR(VLOOKUP($FA1022,MOM,LOOKUPS!K$12,0)*$FB$6+VLOOKUP($FA1022,STREV,LOOKUPS!K$10,0)*$FC$6+VLOOKUP($FA1022,LTREV,LOOKUPS!K$9,0)*$FD$6+VLOOKUP($FA1022,CFP,LOOKUPS!K$6,0)*$FE$6+VLOOKUP($FA1022,EP,LOOKUPS!K$8,0)*$FF$6+VLOOKUP($FA1022,BM,LOOKUPS!K$5,0)*$FG$6+VLOOKUP($FA1022,DIV,LOOKUPS!K$7,0)*$FH$6++VLOOKUP($FA1022,SIZE,LOOKUPS!K$11,0)*$FI$6),"",VLOOKUP($FA1022,MOM,LOOKUPS!K$12,0)*$FB$6+VLOOKUP($FA1022,STREV,LOOKUPS!K$10,0)*$FC$6+VLOOKUP($FA1022,LTREV,LOOKUPS!K$9,0)*$FD$6+VLOOKUP($FA1022,CFP,LOOKUPS!K$6,0)*$FE$6+VLOOKUP($FA1022,EP,LOOKUPS!K$8,0)*$FF$6+VLOOKUP($FA1022,BM,LOOKUPS!K$5,0)*$FG$6+VLOOKUP($FA1022,DIV,LOOKUPS!K$7,0)*$FH$6++VLOOKUP($FA1022,SIZE,LOOKUPS!K$11,0)*$FI$6)</f>
        <v>-1.7303999999999999</v>
      </c>
      <c r="FK1022" s="1">
        <f>IF(ISERROR(VLOOKUP($FA1022,MOM,LOOKUPS!L$12,0)*$FB$6+VLOOKUP($FA1022,STREV,LOOKUPS!L$10,0)*$FC$6+VLOOKUP($FA1022,LTREV,LOOKUPS!L$9,0)*$FD$6+VLOOKUP($FA1022,CFP,LOOKUPS!L$6,0)*$FE$6+VLOOKUP($FA1022,EP,LOOKUPS!L$8,0)*$FF$6+VLOOKUP($FA1022,BM,LOOKUPS!L$5,0)*$FG$6+VLOOKUP($FA1022,DIV,LOOKUPS!L$7,0)*$FH$6++VLOOKUP($FA1022,SIZE,LOOKUPS!L$11,0)*$FI$6),"",VLOOKUP($FA1022,MOM,LOOKUPS!L$12,0)*$FB$6+VLOOKUP($FA1022,STREV,LOOKUPS!L$10,0)*$FC$6+VLOOKUP($FA1022,LTREV,LOOKUPS!L$9,0)*$FD$6+VLOOKUP($FA1022,CFP,LOOKUPS!L$6,0)*$FE$6+VLOOKUP($FA1022,EP,LOOKUPS!L$8,0)*$FF$6+VLOOKUP($FA1022,BM,LOOKUPS!L$5,0)*$FG$6+VLOOKUP($FA1022,DIV,LOOKUPS!L$7,0)*$FH$6++VLOOKUP($FA1022,SIZE,LOOKUPS!L$11,0)*$FI$6)</f>
        <v>-2.8380000000000001</v>
      </c>
    </row>
    <row r="1023" spans="1:167" x14ac:dyDescent="0.3">
      <c r="A1023" s="1">
        <v>201106</v>
      </c>
      <c r="B1023" s="1">
        <v>-5.81</v>
      </c>
      <c r="C1023" s="1">
        <v>-2.27</v>
      </c>
      <c r="D1023" s="1">
        <v>-1.89</v>
      </c>
      <c r="E1023" s="1">
        <v>-1.94</v>
      </c>
      <c r="F1023" s="1">
        <v>-1.34</v>
      </c>
      <c r="G1023" s="1">
        <v>-1.9</v>
      </c>
      <c r="H1023" s="1">
        <v>-0.91</v>
      </c>
      <c r="I1023" s="1">
        <v>-2.23</v>
      </c>
      <c r="J1023" s="1">
        <v>-1.1000000000000001</v>
      </c>
      <c r="K1023" s="1">
        <v>-1.58</v>
      </c>
      <c r="M1023" s="1">
        <v>201007</v>
      </c>
      <c r="N1023" s="1">
        <v>9.6</v>
      </c>
      <c r="O1023" s="1">
        <v>7.2</v>
      </c>
      <c r="P1023" s="1">
        <v>7.55</v>
      </c>
      <c r="Q1023" s="1">
        <v>6.02</v>
      </c>
      <c r="R1023" s="1">
        <v>6.22</v>
      </c>
      <c r="S1023" s="1">
        <v>5.7</v>
      </c>
      <c r="T1023" s="1">
        <v>4.78</v>
      </c>
      <c r="U1023" s="1">
        <v>4.07</v>
      </c>
      <c r="V1023" s="1">
        <v>4.32</v>
      </c>
      <c r="W1023" s="1">
        <v>2.89</v>
      </c>
      <c r="Y1023" s="1">
        <v>201506</v>
      </c>
      <c r="Z1023" s="1">
        <v>-2.7</v>
      </c>
      <c r="AA1023" s="1">
        <v>-0.3</v>
      </c>
      <c r="AB1023" s="1">
        <v>0.78</v>
      </c>
      <c r="AC1023" s="1">
        <v>-7.0000000000000007E-2</v>
      </c>
      <c r="AD1023" s="1">
        <v>0.41</v>
      </c>
      <c r="AE1023" s="1">
        <v>0.41</v>
      </c>
      <c r="AF1023" s="1">
        <v>-0.33</v>
      </c>
      <c r="AG1023" s="1">
        <v>-0.4</v>
      </c>
      <c r="AH1023" s="1">
        <v>0.43</v>
      </c>
      <c r="AI1023" s="1">
        <v>0.08</v>
      </c>
      <c r="CA1023" s="1">
        <v>201012</v>
      </c>
      <c r="CB1023" s="1">
        <v>12.31</v>
      </c>
      <c r="CC1023" s="1">
        <v>8.1999999999999993</v>
      </c>
      <c r="CD1023" s="1">
        <v>8.24</v>
      </c>
      <c r="CE1023" s="1">
        <v>8.5299999999999994</v>
      </c>
      <c r="CF1023" s="1">
        <v>8.6999999999999993</v>
      </c>
      <c r="CG1023" s="1">
        <v>7.28</v>
      </c>
      <c r="CH1023" s="1">
        <v>8.5</v>
      </c>
      <c r="CI1023" s="1">
        <v>7.79</v>
      </c>
      <c r="CJ1023" s="1">
        <v>8.8699999999999992</v>
      </c>
      <c r="CK1023" s="1">
        <v>8.84</v>
      </c>
      <c r="CL1023" s="1">
        <v>8.56</v>
      </c>
      <c r="CM1023" s="1">
        <v>6.77</v>
      </c>
      <c r="CN1023" s="1">
        <v>7.78</v>
      </c>
      <c r="CO1023" s="1">
        <v>8.0399999999999991</v>
      </c>
      <c r="CP1023" s="1">
        <v>8.9700000000000006</v>
      </c>
      <c r="CQ1023" s="1">
        <v>8.17</v>
      </c>
      <c r="CR1023" s="1">
        <v>7.41</v>
      </c>
      <c r="CS1023" s="1">
        <v>8.7100000000000009</v>
      </c>
      <c r="CT1023" s="1">
        <v>8.9600000000000009</v>
      </c>
      <c r="CV1023" s="1">
        <v>201112</v>
      </c>
      <c r="CW1023" s="1">
        <v>-0.42</v>
      </c>
      <c r="CX1023" s="1">
        <v>-0.62</v>
      </c>
      <c r="CY1023" s="1">
        <v>0.93</v>
      </c>
      <c r="CZ1023" s="1">
        <v>1.44</v>
      </c>
      <c r="DA1023" s="1">
        <v>-0.83</v>
      </c>
      <c r="DB1023" s="1">
        <v>0.3</v>
      </c>
      <c r="DC1023" s="1">
        <v>0.51</v>
      </c>
      <c r="DD1023" s="1">
        <v>1.43</v>
      </c>
      <c r="DE1023" s="1">
        <v>1.62</v>
      </c>
      <c r="DF1023" s="1">
        <v>-0.88</v>
      </c>
      <c r="DG1023" s="1">
        <v>-0.79</v>
      </c>
      <c r="DH1023" s="1">
        <v>-0.18</v>
      </c>
      <c r="DI1023" s="1">
        <v>0.75</v>
      </c>
      <c r="DJ1023" s="1">
        <v>0.92</v>
      </c>
      <c r="DK1023" s="1">
        <v>0.11</v>
      </c>
      <c r="DL1023" s="1">
        <v>1.85</v>
      </c>
      <c r="DM1023" s="1">
        <v>1.04</v>
      </c>
      <c r="DN1023" s="1">
        <v>2.15</v>
      </c>
      <c r="DO1023" s="1">
        <v>1.1399999999999999</v>
      </c>
      <c r="DQ1023" s="1">
        <v>201012</v>
      </c>
      <c r="DR1023" s="1">
        <v>-99.99</v>
      </c>
      <c r="DS1023" s="1">
        <v>9.0299999999999994</v>
      </c>
      <c r="DT1023" s="1">
        <v>8.0399999999999991</v>
      </c>
      <c r="DU1023" s="1">
        <v>6.81</v>
      </c>
      <c r="DV1023" s="1">
        <v>8.94</v>
      </c>
      <c r="DW1023" s="1">
        <v>8.99</v>
      </c>
      <c r="DX1023" s="1">
        <v>7.97</v>
      </c>
      <c r="DY1023" s="1">
        <v>7.45</v>
      </c>
      <c r="DZ1023" s="1">
        <v>6.62</v>
      </c>
      <c r="EA1023" s="1">
        <v>8.77</v>
      </c>
      <c r="EB1023" s="1">
        <v>9.4700000000000006</v>
      </c>
      <c r="EC1023" s="1">
        <v>9.56</v>
      </c>
      <c r="ED1023" s="1">
        <v>8.2899999999999991</v>
      </c>
      <c r="EE1023" s="1">
        <v>8.57</v>
      </c>
      <c r="EF1023" s="1">
        <v>7.37</v>
      </c>
      <c r="EG1023" s="1">
        <v>7.79</v>
      </c>
      <c r="EH1023" s="1">
        <v>7.15</v>
      </c>
      <c r="EI1023" s="1">
        <v>6.93</v>
      </c>
      <c r="EJ1023" s="1">
        <v>6.28</v>
      </c>
      <c r="EL1023">
        <v>201012</v>
      </c>
      <c r="EM1023">
        <v>6.82</v>
      </c>
      <c r="EN1023">
        <v>0.68</v>
      </c>
      <c r="EO1023">
        <v>3.64</v>
      </c>
      <c r="EP1023">
        <v>0.01</v>
      </c>
      <c r="ER1023" s="1">
        <v>201106</v>
      </c>
      <c r="ES1023" s="1">
        <v>1.77</v>
      </c>
      <c r="EU1023" s="1">
        <v>201007</v>
      </c>
      <c r="EV1023" s="1">
        <v>4.03</v>
      </c>
      <c r="EX1023" s="1">
        <v>201506</v>
      </c>
      <c r="EY1023" s="1">
        <v>-0.92</v>
      </c>
      <c r="FA1023" s="1">
        <v>201106</v>
      </c>
      <c r="FB1023" s="1">
        <f>IF(ISERROR(VLOOKUP($FA1023,MOM,LOOKUPS!C$12,0)*$FB$6+VLOOKUP($FA1023,STREV,LOOKUPS!C$10,0)*$FC$6+VLOOKUP($FA1023,LTREV,LOOKUPS!C$9,0)*$FD$6+VLOOKUP($FA1023,CFP,LOOKUPS!C$6,0)*$FE$6+VLOOKUP($FA1023,EP,LOOKUPS!C$8,0)*$FF$6+VLOOKUP($FA1023,BM,LOOKUPS!C$5,0)*$FG$6+VLOOKUP($FA1023,DIV,LOOKUPS!C$7,0)*$FH$6++VLOOKUP($FA1023,SIZE,LOOKUPS!C$11,0)*$FI$6),"",VLOOKUP($FA1023,MOM,LOOKUPS!C$12,0)*$FB$6+VLOOKUP($FA1023,STREV,LOOKUPS!C$10,0)*$FC$6+VLOOKUP($FA1023,LTREV,LOOKUPS!C$9,0)*$FD$6+VLOOKUP($FA1023,CFP,LOOKUPS!C$6,0)*$FE$6+VLOOKUP($FA1023,EP,LOOKUPS!C$8,0)*$FF$6+VLOOKUP($FA1023,BM,LOOKUPS!C$5,0)*$FG$6+VLOOKUP($FA1023,DIV,LOOKUPS!C$7,0)*$FH$6++VLOOKUP($FA1023,SIZE,LOOKUPS!C$11,0)*$FI$6)</f>
        <v>-4.0059000000000005</v>
      </c>
      <c r="FC1023" s="1">
        <f>IF(ISERROR(VLOOKUP($FA1023,MOM,LOOKUPS!D$12,0)*$FB$6+VLOOKUP($FA1023,STREV,LOOKUPS!D$10,0)*$FC$6+VLOOKUP($FA1023,LTREV,LOOKUPS!D$9,0)*$FD$6+VLOOKUP($FA1023,CFP,LOOKUPS!D$6,0)*$FE$6+VLOOKUP($FA1023,EP,LOOKUPS!D$8,0)*$FF$6+VLOOKUP($FA1023,BM,LOOKUPS!D$5,0)*$FG$6+VLOOKUP($FA1023,DIV,LOOKUPS!D$7,0)*$FH$6++VLOOKUP($FA1023,SIZE,LOOKUPS!D$11,0)*$FI$6),"",VLOOKUP($FA1023,MOM,LOOKUPS!D$12,0)*$FB$6+VLOOKUP($FA1023,STREV,LOOKUPS!D$10,0)*$FC$6+VLOOKUP($FA1023,LTREV,LOOKUPS!D$9,0)*$FD$6+VLOOKUP($FA1023,CFP,LOOKUPS!D$6,0)*$FE$6+VLOOKUP($FA1023,EP,LOOKUPS!D$8,0)*$FF$6+VLOOKUP($FA1023,BM,LOOKUPS!D$5,0)*$FG$6+VLOOKUP($FA1023,DIV,LOOKUPS!D$7,0)*$FH$6++VLOOKUP($FA1023,SIZE,LOOKUPS!D$11,0)*$FI$6)</f>
        <v>-2.4721000000000002</v>
      </c>
      <c r="FD1023" s="1">
        <f>IF(ISERROR(VLOOKUP($FA1023,MOM,LOOKUPS!E$12,0)*$FB$6+VLOOKUP($FA1023,STREV,LOOKUPS!E$10,0)*$FC$6+VLOOKUP($FA1023,LTREV,LOOKUPS!E$9,0)*$FD$6+VLOOKUP($FA1023,CFP,LOOKUPS!E$6,0)*$FE$6+VLOOKUP($FA1023,EP,LOOKUPS!E$8,0)*$FF$6+VLOOKUP($FA1023,BM,LOOKUPS!E$5,0)*$FG$6+VLOOKUP($FA1023,DIV,LOOKUPS!E$7,0)*$FH$6++VLOOKUP($FA1023,SIZE,LOOKUPS!E$11,0)*$FI$6),"",VLOOKUP($FA1023,MOM,LOOKUPS!E$12,0)*$FB$6+VLOOKUP($FA1023,STREV,LOOKUPS!E$10,0)*$FC$6+VLOOKUP($FA1023,LTREV,LOOKUPS!E$9,0)*$FD$6+VLOOKUP($FA1023,CFP,LOOKUPS!E$6,0)*$FE$6+VLOOKUP($FA1023,EP,LOOKUPS!E$8,0)*$FF$6+VLOOKUP($FA1023,BM,LOOKUPS!E$5,0)*$FG$6+VLOOKUP($FA1023,DIV,LOOKUPS!E$7,0)*$FH$6++VLOOKUP($FA1023,SIZE,LOOKUPS!E$11,0)*$FI$6)</f>
        <v>-2.2061999999999999</v>
      </c>
      <c r="FE1023" s="1">
        <f>IF(ISERROR(VLOOKUP($FA1023,MOM,LOOKUPS!F$12,0)*$FB$6+VLOOKUP($FA1023,STREV,LOOKUPS!F$10,0)*$FC$6+VLOOKUP($FA1023,LTREV,LOOKUPS!F$9,0)*$FD$6+VLOOKUP($FA1023,CFP,LOOKUPS!F$6,0)*$FE$6+VLOOKUP($FA1023,EP,LOOKUPS!F$8,0)*$FF$6+VLOOKUP($FA1023,BM,LOOKUPS!F$5,0)*$FG$6+VLOOKUP($FA1023,DIV,LOOKUPS!F$7,0)*$FH$6++VLOOKUP($FA1023,SIZE,LOOKUPS!F$11,0)*$FI$6),"",VLOOKUP($FA1023,MOM,LOOKUPS!F$12,0)*$FB$6+VLOOKUP($FA1023,STREV,LOOKUPS!F$10,0)*$FC$6+VLOOKUP($FA1023,LTREV,LOOKUPS!F$9,0)*$FD$6+VLOOKUP($FA1023,CFP,LOOKUPS!F$6,0)*$FE$6+VLOOKUP($FA1023,EP,LOOKUPS!F$8,0)*$FF$6+VLOOKUP($FA1023,BM,LOOKUPS!F$5,0)*$FG$6+VLOOKUP($FA1023,DIV,LOOKUPS!F$7,0)*$FH$6++VLOOKUP($FA1023,SIZE,LOOKUPS!F$11,0)*$FI$6)</f>
        <v>-1.6355</v>
      </c>
      <c r="FF1023" s="1">
        <f>IF(ISERROR(VLOOKUP($FA1023,MOM,LOOKUPS!G$12,0)*$FB$6+VLOOKUP($FA1023,STREV,LOOKUPS!G$10,0)*$FC$6+VLOOKUP($FA1023,LTREV,LOOKUPS!G$9,0)*$FD$6+VLOOKUP($FA1023,CFP,LOOKUPS!G$6,0)*$FE$6+VLOOKUP($FA1023,EP,LOOKUPS!G$8,0)*$FF$6+VLOOKUP($FA1023,BM,LOOKUPS!G$5,0)*$FG$6+VLOOKUP($FA1023,DIV,LOOKUPS!G$7,0)*$FH$6++VLOOKUP($FA1023,SIZE,LOOKUPS!G$11,0)*$FI$6),"",VLOOKUP($FA1023,MOM,LOOKUPS!G$12,0)*$FB$6+VLOOKUP($FA1023,STREV,LOOKUPS!G$10,0)*$FC$6+VLOOKUP($FA1023,LTREV,LOOKUPS!G$9,0)*$FD$6+VLOOKUP($FA1023,CFP,LOOKUPS!G$6,0)*$FE$6+VLOOKUP($FA1023,EP,LOOKUPS!G$8,0)*$FF$6+VLOOKUP($FA1023,BM,LOOKUPS!G$5,0)*$FG$6+VLOOKUP($FA1023,DIV,LOOKUPS!G$7,0)*$FH$6++VLOOKUP($FA1023,SIZE,LOOKUPS!G$11,0)*$FI$6)</f>
        <v>-1.927</v>
      </c>
      <c r="FG1023" s="1">
        <f>IF(ISERROR(VLOOKUP($FA1023,MOM,LOOKUPS!H$12,0)*$FB$6+VLOOKUP($FA1023,STREV,LOOKUPS!H$10,0)*$FC$6+VLOOKUP($FA1023,LTREV,LOOKUPS!H$9,0)*$FD$6+VLOOKUP($FA1023,CFP,LOOKUPS!H$6,0)*$FE$6+VLOOKUP($FA1023,EP,LOOKUPS!H$8,0)*$FF$6+VLOOKUP($FA1023,BM,LOOKUPS!H$5,0)*$FG$6+VLOOKUP($FA1023,DIV,LOOKUPS!H$7,0)*$FH$6++VLOOKUP($FA1023,SIZE,LOOKUPS!H$11,0)*$FI$6),"",VLOOKUP($FA1023,MOM,LOOKUPS!H$12,0)*$FB$6+VLOOKUP($FA1023,STREV,LOOKUPS!H$10,0)*$FC$6+VLOOKUP($FA1023,LTREV,LOOKUPS!H$9,0)*$FD$6+VLOOKUP($FA1023,CFP,LOOKUPS!H$6,0)*$FE$6+VLOOKUP($FA1023,EP,LOOKUPS!H$8,0)*$FF$6+VLOOKUP($FA1023,BM,LOOKUPS!H$5,0)*$FG$6+VLOOKUP($FA1023,DIV,LOOKUPS!H$7,0)*$FH$6++VLOOKUP($FA1023,SIZE,LOOKUPS!H$11,0)*$FI$6)</f>
        <v>-1.5431000000000001</v>
      </c>
      <c r="FH1023" s="1">
        <f>IF(ISERROR(VLOOKUP($FA1023,MOM,LOOKUPS!I$12,0)*$FB$6+VLOOKUP($FA1023,STREV,LOOKUPS!I$10,0)*$FC$6+VLOOKUP($FA1023,LTREV,LOOKUPS!I$9,0)*$FD$6+VLOOKUP($FA1023,CFP,LOOKUPS!I$6,0)*$FE$6+VLOOKUP($FA1023,EP,LOOKUPS!I$8,0)*$FF$6+VLOOKUP($FA1023,BM,LOOKUPS!I$5,0)*$FG$6+VLOOKUP($FA1023,DIV,LOOKUPS!I$7,0)*$FH$6++VLOOKUP($FA1023,SIZE,LOOKUPS!I$11,0)*$FI$6),"",VLOOKUP($FA1023,MOM,LOOKUPS!I$12,0)*$FB$6+VLOOKUP($FA1023,STREV,LOOKUPS!I$10,0)*$FC$6+VLOOKUP($FA1023,LTREV,LOOKUPS!I$9,0)*$FD$6+VLOOKUP($FA1023,CFP,LOOKUPS!I$6,0)*$FE$6+VLOOKUP($FA1023,EP,LOOKUPS!I$8,0)*$FF$6+VLOOKUP($FA1023,BM,LOOKUPS!I$5,0)*$FG$6+VLOOKUP($FA1023,DIV,LOOKUPS!I$7,0)*$FH$6++VLOOKUP($FA1023,SIZE,LOOKUPS!I$11,0)*$FI$6)</f>
        <v>-1.4289000000000001</v>
      </c>
      <c r="FI1023" s="1">
        <f>IF(ISERROR(VLOOKUP($FA1023,MOM,LOOKUPS!J$12,0)*$FB$6+VLOOKUP($FA1023,STREV,LOOKUPS!J$10,0)*$FC$6+VLOOKUP($FA1023,LTREV,LOOKUPS!J$9,0)*$FD$6+VLOOKUP($FA1023,CFP,LOOKUPS!J$6,0)*$FE$6+VLOOKUP($FA1023,EP,LOOKUPS!J$8,0)*$FF$6+VLOOKUP($FA1023,BM,LOOKUPS!J$5,0)*$FG$6+VLOOKUP($FA1023,DIV,LOOKUPS!J$7,0)*$FH$6++VLOOKUP($FA1023,SIZE,LOOKUPS!J$11,0)*$FI$6),"",VLOOKUP($FA1023,MOM,LOOKUPS!J$12,0)*$FB$6+VLOOKUP($FA1023,STREV,LOOKUPS!J$10,0)*$FC$6+VLOOKUP($FA1023,LTREV,LOOKUPS!J$9,0)*$FD$6+VLOOKUP($FA1023,CFP,LOOKUPS!J$6,0)*$FE$6+VLOOKUP($FA1023,EP,LOOKUPS!J$8,0)*$FF$6+VLOOKUP($FA1023,BM,LOOKUPS!J$5,0)*$FG$6+VLOOKUP($FA1023,DIV,LOOKUPS!J$7,0)*$FH$6++VLOOKUP($FA1023,SIZE,LOOKUPS!J$11,0)*$FI$6)</f>
        <v>-2.0683000000000002</v>
      </c>
      <c r="FJ1023" s="1">
        <f>IF(ISERROR(VLOOKUP($FA1023,MOM,LOOKUPS!K$12,0)*$FB$6+VLOOKUP($FA1023,STREV,LOOKUPS!K$10,0)*$FC$6+VLOOKUP($FA1023,LTREV,LOOKUPS!K$9,0)*$FD$6+VLOOKUP($FA1023,CFP,LOOKUPS!K$6,0)*$FE$6+VLOOKUP($FA1023,EP,LOOKUPS!K$8,0)*$FF$6+VLOOKUP($FA1023,BM,LOOKUPS!K$5,0)*$FG$6+VLOOKUP($FA1023,DIV,LOOKUPS!K$7,0)*$FH$6++VLOOKUP($FA1023,SIZE,LOOKUPS!K$11,0)*$FI$6),"",VLOOKUP($FA1023,MOM,LOOKUPS!K$12,0)*$FB$6+VLOOKUP($FA1023,STREV,LOOKUPS!K$10,0)*$FC$6+VLOOKUP($FA1023,LTREV,LOOKUPS!K$9,0)*$FD$6+VLOOKUP($FA1023,CFP,LOOKUPS!K$6,0)*$FE$6+VLOOKUP($FA1023,EP,LOOKUPS!K$8,0)*$FF$6+VLOOKUP($FA1023,BM,LOOKUPS!K$5,0)*$FG$6+VLOOKUP($FA1023,DIV,LOOKUPS!K$7,0)*$FH$6++VLOOKUP($FA1023,SIZE,LOOKUPS!K$11,0)*$FI$6)</f>
        <v>-2.5568</v>
      </c>
      <c r="FK1023" s="1">
        <f>IF(ISERROR(VLOOKUP($FA1023,MOM,LOOKUPS!L$12,0)*$FB$6+VLOOKUP($FA1023,STREV,LOOKUPS!L$10,0)*$FC$6+VLOOKUP($FA1023,LTREV,LOOKUPS!L$9,0)*$FD$6+VLOOKUP($FA1023,CFP,LOOKUPS!L$6,0)*$FE$6+VLOOKUP($FA1023,EP,LOOKUPS!L$8,0)*$FF$6+VLOOKUP($FA1023,BM,LOOKUPS!L$5,0)*$FG$6+VLOOKUP($FA1023,DIV,LOOKUPS!L$7,0)*$FH$6++VLOOKUP($FA1023,SIZE,LOOKUPS!L$11,0)*$FI$6),"",VLOOKUP($FA1023,MOM,LOOKUPS!L$12,0)*$FB$6+VLOOKUP($FA1023,STREV,LOOKUPS!L$10,0)*$FC$6+VLOOKUP($FA1023,LTREV,LOOKUPS!L$9,0)*$FD$6+VLOOKUP($FA1023,CFP,LOOKUPS!L$6,0)*$FE$6+VLOOKUP($FA1023,EP,LOOKUPS!L$8,0)*$FF$6+VLOOKUP($FA1023,BM,LOOKUPS!L$5,0)*$FG$6+VLOOKUP($FA1023,DIV,LOOKUPS!L$7,0)*$FH$6++VLOOKUP($FA1023,SIZE,LOOKUPS!L$11,0)*$FI$6)</f>
        <v>-3.1526000000000001</v>
      </c>
    </row>
    <row r="1024" spans="1:167" x14ac:dyDescent="0.3">
      <c r="A1024" s="1">
        <v>201107</v>
      </c>
      <c r="B1024" s="1">
        <v>-1.29</v>
      </c>
      <c r="C1024" s="1">
        <v>-2.77</v>
      </c>
      <c r="D1024" s="1">
        <v>-2.21</v>
      </c>
      <c r="E1024" s="1">
        <v>-2.89</v>
      </c>
      <c r="F1024" s="1">
        <v>-2.37</v>
      </c>
      <c r="G1024" s="1">
        <v>-3.49</v>
      </c>
      <c r="H1024" s="1">
        <v>-3.27</v>
      </c>
      <c r="I1024" s="1">
        <v>-3.02</v>
      </c>
      <c r="J1024" s="1">
        <v>-1.8</v>
      </c>
      <c r="K1024" s="1">
        <v>-3.45</v>
      </c>
      <c r="M1024" s="1">
        <v>201008</v>
      </c>
      <c r="N1024" s="1">
        <v>-6.63</v>
      </c>
      <c r="O1024" s="1">
        <v>-5.04</v>
      </c>
      <c r="P1024" s="1">
        <v>-7.68</v>
      </c>
      <c r="Q1024" s="1">
        <v>-6.78</v>
      </c>
      <c r="R1024" s="1">
        <v>-6.3</v>
      </c>
      <c r="S1024" s="1">
        <v>-5.72</v>
      </c>
      <c r="T1024" s="1">
        <v>-7.32</v>
      </c>
      <c r="U1024" s="1">
        <v>-7.15</v>
      </c>
      <c r="V1024" s="1">
        <v>-7.2</v>
      </c>
      <c r="W1024" s="1">
        <v>-8.9700000000000006</v>
      </c>
      <c r="Y1024" s="1">
        <v>201507</v>
      </c>
      <c r="Z1024" s="1">
        <v>-7.69</v>
      </c>
      <c r="AA1024" s="1">
        <v>-3.35</v>
      </c>
      <c r="AB1024" s="1">
        <v>-2.27</v>
      </c>
      <c r="AC1024" s="1">
        <v>-2.11</v>
      </c>
      <c r="AD1024" s="1">
        <v>-1.21</v>
      </c>
      <c r="AE1024" s="1">
        <v>-2.02</v>
      </c>
      <c r="AF1024" s="1">
        <v>-2.79</v>
      </c>
      <c r="AG1024" s="1">
        <v>-1.02</v>
      </c>
      <c r="AH1024" s="1">
        <v>-1.45</v>
      </c>
      <c r="AI1024" s="1">
        <v>-1.1000000000000001</v>
      </c>
      <c r="CA1024" s="1">
        <v>201101</v>
      </c>
      <c r="CB1024" s="1">
        <v>1.96</v>
      </c>
      <c r="CC1024" s="1">
        <v>0.53</v>
      </c>
      <c r="CD1024" s="1">
        <v>1.28</v>
      </c>
      <c r="CE1024" s="1">
        <v>3.61</v>
      </c>
      <c r="CF1024" s="1">
        <v>0.52</v>
      </c>
      <c r="CG1024" s="1">
        <v>1.1200000000000001</v>
      </c>
      <c r="CH1024" s="1">
        <v>0.97</v>
      </c>
      <c r="CI1024" s="1">
        <v>2.0299999999999998</v>
      </c>
      <c r="CJ1024" s="1">
        <v>3.92</v>
      </c>
      <c r="CK1024" s="1">
        <v>-0.04</v>
      </c>
      <c r="CL1024" s="1">
        <v>1.1000000000000001</v>
      </c>
      <c r="CM1024" s="1">
        <v>0.56000000000000005</v>
      </c>
      <c r="CN1024" s="1">
        <v>1.68</v>
      </c>
      <c r="CO1024" s="1">
        <v>0.73</v>
      </c>
      <c r="CP1024" s="1">
        <v>1.21</v>
      </c>
      <c r="CQ1024" s="1">
        <v>1.47</v>
      </c>
      <c r="CR1024" s="1">
        <v>2.6</v>
      </c>
      <c r="CS1024" s="1">
        <v>0.97</v>
      </c>
      <c r="CT1024" s="1">
        <v>5.67</v>
      </c>
      <c r="CV1024" s="1">
        <v>201201</v>
      </c>
      <c r="CW1024" s="1">
        <v>11.3</v>
      </c>
      <c r="CX1024" s="1">
        <v>7.64</v>
      </c>
      <c r="CY1024" s="1">
        <v>6.01</v>
      </c>
      <c r="CZ1024" s="1">
        <v>3.73</v>
      </c>
      <c r="DA1024" s="1">
        <v>8.58</v>
      </c>
      <c r="DB1024" s="1">
        <v>6.05</v>
      </c>
      <c r="DC1024" s="1">
        <v>5.98</v>
      </c>
      <c r="DD1024" s="1">
        <v>5.39</v>
      </c>
      <c r="DE1024" s="1">
        <v>3.16</v>
      </c>
      <c r="DF1024" s="1">
        <v>8.0399999999999991</v>
      </c>
      <c r="DG1024" s="1">
        <v>9.09</v>
      </c>
      <c r="DH1024" s="1">
        <v>5.73</v>
      </c>
      <c r="DI1024" s="1">
        <v>6.36</v>
      </c>
      <c r="DJ1024" s="1">
        <v>5.21</v>
      </c>
      <c r="DK1024" s="1">
        <v>6.71</v>
      </c>
      <c r="DL1024" s="1">
        <v>5.75</v>
      </c>
      <c r="DM1024" s="1">
        <v>5.05</v>
      </c>
      <c r="DN1024" s="1">
        <v>3.4</v>
      </c>
      <c r="DO1024" s="1">
        <v>2.95</v>
      </c>
      <c r="DQ1024" s="1">
        <v>201101</v>
      </c>
      <c r="DR1024" s="1">
        <v>-99.99</v>
      </c>
      <c r="DS1024" s="1">
        <v>2.08</v>
      </c>
      <c r="DT1024" s="1">
        <v>1.27</v>
      </c>
      <c r="DU1024" s="1">
        <v>2.1800000000000002</v>
      </c>
      <c r="DV1024" s="1">
        <v>2.4</v>
      </c>
      <c r="DW1024" s="1">
        <v>0.39</v>
      </c>
      <c r="DX1024" s="1">
        <v>1.21</v>
      </c>
      <c r="DY1024" s="1">
        <v>2.29</v>
      </c>
      <c r="DZ1024" s="1">
        <v>2.15</v>
      </c>
      <c r="EA1024" s="1">
        <v>4.0999999999999996</v>
      </c>
      <c r="EB1024" s="1">
        <v>-3.02</v>
      </c>
      <c r="EC1024" s="1">
        <v>0.14000000000000001</v>
      </c>
      <c r="ED1024" s="1">
        <v>0.7</v>
      </c>
      <c r="EE1024" s="1">
        <v>-0.01</v>
      </c>
      <c r="EF1024" s="1">
        <v>2.44</v>
      </c>
      <c r="EG1024" s="1">
        <v>2.36</v>
      </c>
      <c r="EH1024" s="1">
        <v>2.23</v>
      </c>
      <c r="EI1024" s="1">
        <v>1.84</v>
      </c>
      <c r="EJ1024" s="1">
        <v>2.48</v>
      </c>
      <c r="EL1024">
        <v>201101</v>
      </c>
      <c r="EM1024">
        <v>1.99</v>
      </c>
      <c r="EN1024">
        <v>-2.52</v>
      </c>
      <c r="EO1024">
        <v>0.82</v>
      </c>
      <c r="EP1024">
        <v>0.01</v>
      </c>
      <c r="ER1024" s="1">
        <v>201107</v>
      </c>
      <c r="ES1024" s="1">
        <v>-0.01</v>
      </c>
      <c r="EU1024" s="1">
        <v>201008</v>
      </c>
      <c r="EV1024" s="1">
        <v>1.02</v>
      </c>
      <c r="EX1024" s="1">
        <v>201507</v>
      </c>
      <c r="EY1024" s="1">
        <v>-1.53</v>
      </c>
      <c r="FA1024" s="1">
        <v>201107</v>
      </c>
      <c r="FB1024" s="1">
        <f>IF(ISERROR(VLOOKUP($FA1024,MOM,LOOKUPS!C$12,0)*$FB$6+VLOOKUP($FA1024,STREV,LOOKUPS!C$10,0)*$FC$6+VLOOKUP($FA1024,LTREV,LOOKUPS!C$9,0)*$FD$6+VLOOKUP($FA1024,CFP,LOOKUPS!C$6,0)*$FE$6+VLOOKUP($FA1024,EP,LOOKUPS!C$8,0)*$FF$6+VLOOKUP($FA1024,BM,LOOKUPS!C$5,0)*$FG$6+VLOOKUP($FA1024,DIV,LOOKUPS!C$7,0)*$FH$6++VLOOKUP($FA1024,SIZE,LOOKUPS!C$11,0)*$FI$6),"",VLOOKUP($FA1024,MOM,LOOKUPS!C$12,0)*$FB$6+VLOOKUP($FA1024,STREV,LOOKUPS!C$10,0)*$FC$6+VLOOKUP($FA1024,LTREV,LOOKUPS!C$9,0)*$FD$6+VLOOKUP($FA1024,CFP,LOOKUPS!C$6,0)*$FE$6+VLOOKUP($FA1024,EP,LOOKUPS!C$8,0)*$FF$6+VLOOKUP($FA1024,BM,LOOKUPS!C$5,0)*$FG$6+VLOOKUP($FA1024,DIV,LOOKUPS!C$7,0)*$FH$6++VLOOKUP($FA1024,SIZE,LOOKUPS!C$11,0)*$FI$6)</f>
        <v>-2.7176</v>
      </c>
      <c r="FC1024" s="1">
        <f>IF(ISERROR(VLOOKUP($FA1024,MOM,LOOKUPS!D$12,0)*$FB$6+VLOOKUP($FA1024,STREV,LOOKUPS!D$10,0)*$FC$6+VLOOKUP($FA1024,LTREV,LOOKUPS!D$9,0)*$FD$6+VLOOKUP($FA1024,CFP,LOOKUPS!D$6,0)*$FE$6+VLOOKUP($FA1024,EP,LOOKUPS!D$8,0)*$FF$6+VLOOKUP($FA1024,BM,LOOKUPS!D$5,0)*$FG$6+VLOOKUP($FA1024,DIV,LOOKUPS!D$7,0)*$FH$6++VLOOKUP($FA1024,SIZE,LOOKUPS!D$11,0)*$FI$6),"",VLOOKUP($FA1024,MOM,LOOKUPS!D$12,0)*$FB$6+VLOOKUP($FA1024,STREV,LOOKUPS!D$10,0)*$FC$6+VLOOKUP($FA1024,LTREV,LOOKUPS!D$9,0)*$FD$6+VLOOKUP($FA1024,CFP,LOOKUPS!D$6,0)*$FE$6+VLOOKUP($FA1024,EP,LOOKUPS!D$8,0)*$FF$6+VLOOKUP($FA1024,BM,LOOKUPS!D$5,0)*$FG$6+VLOOKUP($FA1024,DIV,LOOKUPS!D$7,0)*$FH$6++VLOOKUP($FA1024,SIZE,LOOKUPS!D$11,0)*$FI$6)</f>
        <v>-3.2229000000000001</v>
      </c>
      <c r="FD1024" s="1">
        <f>IF(ISERROR(VLOOKUP($FA1024,MOM,LOOKUPS!E$12,0)*$FB$6+VLOOKUP($FA1024,STREV,LOOKUPS!E$10,0)*$FC$6+VLOOKUP($FA1024,LTREV,LOOKUPS!E$9,0)*$FD$6+VLOOKUP($FA1024,CFP,LOOKUPS!E$6,0)*$FE$6+VLOOKUP($FA1024,EP,LOOKUPS!E$8,0)*$FF$6+VLOOKUP($FA1024,BM,LOOKUPS!E$5,0)*$FG$6+VLOOKUP($FA1024,DIV,LOOKUPS!E$7,0)*$FH$6++VLOOKUP($FA1024,SIZE,LOOKUPS!E$11,0)*$FI$6),"",VLOOKUP($FA1024,MOM,LOOKUPS!E$12,0)*$FB$6+VLOOKUP($FA1024,STREV,LOOKUPS!E$10,0)*$FC$6+VLOOKUP($FA1024,LTREV,LOOKUPS!E$9,0)*$FD$6+VLOOKUP($FA1024,CFP,LOOKUPS!E$6,0)*$FE$6+VLOOKUP($FA1024,EP,LOOKUPS!E$8,0)*$FF$6+VLOOKUP($FA1024,BM,LOOKUPS!E$5,0)*$FG$6+VLOOKUP($FA1024,DIV,LOOKUPS!E$7,0)*$FH$6++VLOOKUP($FA1024,SIZE,LOOKUPS!E$11,0)*$FI$6)</f>
        <v>-2.7268000000000003</v>
      </c>
      <c r="FE1024" s="1">
        <f>IF(ISERROR(VLOOKUP($FA1024,MOM,LOOKUPS!F$12,0)*$FB$6+VLOOKUP($FA1024,STREV,LOOKUPS!F$10,0)*$FC$6+VLOOKUP($FA1024,LTREV,LOOKUPS!F$9,0)*$FD$6+VLOOKUP($FA1024,CFP,LOOKUPS!F$6,0)*$FE$6+VLOOKUP($FA1024,EP,LOOKUPS!F$8,0)*$FF$6+VLOOKUP($FA1024,BM,LOOKUPS!F$5,0)*$FG$6+VLOOKUP($FA1024,DIV,LOOKUPS!F$7,0)*$FH$6++VLOOKUP($FA1024,SIZE,LOOKUPS!F$11,0)*$FI$6),"",VLOOKUP($FA1024,MOM,LOOKUPS!F$12,0)*$FB$6+VLOOKUP($FA1024,STREV,LOOKUPS!F$10,0)*$FC$6+VLOOKUP($FA1024,LTREV,LOOKUPS!F$9,0)*$FD$6+VLOOKUP($FA1024,CFP,LOOKUPS!F$6,0)*$FE$6+VLOOKUP($FA1024,EP,LOOKUPS!F$8,0)*$FF$6+VLOOKUP($FA1024,BM,LOOKUPS!F$5,0)*$FG$6+VLOOKUP($FA1024,DIV,LOOKUPS!F$7,0)*$FH$6++VLOOKUP($FA1024,SIZE,LOOKUPS!F$11,0)*$FI$6)</f>
        <v>-3.0808</v>
      </c>
      <c r="FF1024" s="1">
        <f>IF(ISERROR(VLOOKUP($FA1024,MOM,LOOKUPS!G$12,0)*$FB$6+VLOOKUP($FA1024,STREV,LOOKUPS!G$10,0)*$FC$6+VLOOKUP($FA1024,LTREV,LOOKUPS!G$9,0)*$FD$6+VLOOKUP($FA1024,CFP,LOOKUPS!G$6,0)*$FE$6+VLOOKUP($FA1024,EP,LOOKUPS!G$8,0)*$FF$6+VLOOKUP($FA1024,BM,LOOKUPS!G$5,0)*$FG$6+VLOOKUP($FA1024,DIV,LOOKUPS!G$7,0)*$FH$6++VLOOKUP($FA1024,SIZE,LOOKUPS!G$11,0)*$FI$6),"",VLOOKUP($FA1024,MOM,LOOKUPS!G$12,0)*$FB$6+VLOOKUP($FA1024,STREV,LOOKUPS!G$10,0)*$FC$6+VLOOKUP($FA1024,LTREV,LOOKUPS!G$9,0)*$FD$6+VLOOKUP($FA1024,CFP,LOOKUPS!G$6,0)*$FE$6+VLOOKUP($FA1024,EP,LOOKUPS!G$8,0)*$FF$6+VLOOKUP($FA1024,BM,LOOKUPS!G$5,0)*$FG$6+VLOOKUP($FA1024,DIV,LOOKUPS!G$7,0)*$FH$6++VLOOKUP($FA1024,SIZE,LOOKUPS!G$11,0)*$FI$6)</f>
        <v>-2.5411000000000001</v>
      </c>
      <c r="FG1024" s="1">
        <f>IF(ISERROR(VLOOKUP($FA1024,MOM,LOOKUPS!H$12,0)*$FB$6+VLOOKUP($FA1024,STREV,LOOKUPS!H$10,0)*$FC$6+VLOOKUP($FA1024,LTREV,LOOKUPS!H$9,0)*$FD$6+VLOOKUP($FA1024,CFP,LOOKUPS!H$6,0)*$FE$6+VLOOKUP($FA1024,EP,LOOKUPS!H$8,0)*$FF$6+VLOOKUP($FA1024,BM,LOOKUPS!H$5,0)*$FG$6+VLOOKUP($FA1024,DIV,LOOKUPS!H$7,0)*$FH$6++VLOOKUP($FA1024,SIZE,LOOKUPS!H$11,0)*$FI$6),"",VLOOKUP($FA1024,MOM,LOOKUPS!H$12,0)*$FB$6+VLOOKUP($FA1024,STREV,LOOKUPS!H$10,0)*$FC$6+VLOOKUP($FA1024,LTREV,LOOKUPS!H$9,0)*$FD$6+VLOOKUP($FA1024,CFP,LOOKUPS!H$6,0)*$FE$6+VLOOKUP($FA1024,EP,LOOKUPS!H$8,0)*$FF$6+VLOOKUP($FA1024,BM,LOOKUPS!H$5,0)*$FG$6+VLOOKUP($FA1024,DIV,LOOKUPS!H$7,0)*$FH$6++VLOOKUP($FA1024,SIZE,LOOKUPS!H$11,0)*$FI$6)</f>
        <v>-3.0465999999999998</v>
      </c>
      <c r="FH1024" s="1">
        <f>IF(ISERROR(VLOOKUP($FA1024,MOM,LOOKUPS!I$12,0)*$FB$6+VLOOKUP($FA1024,STREV,LOOKUPS!I$10,0)*$FC$6+VLOOKUP($FA1024,LTREV,LOOKUPS!I$9,0)*$FD$6+VLOOKUP($FA1024,CFP,LOOKUPS!I$6,0)*$FE$6+VLOOKUP($FA1024,EP,LOOKUPS!I$8,0)*$FF$6+VLOOKUP($FA1024,BM,LOOKUPS!I$5,0)*$FG$6+VLOOKUP($FA1024,DIV,LOOKUPS!I$7,0)*$FH$6++VLOOKUP($FA1024,SIZE,LOOKUPS!I$11,0)*$FI$6),"",VLOOKUP($FA1024,MOM,LOOKUPS!I$12,0)*$FB$6+VLOOKUP($FA1024,STREV,LOOKUPS!I$10,0)*$FC$6+VLOOKUP($FA1024,LTREV,LOOKUPS!I$9,0)*$FD$6+VLOOKUP($FA1024,CFP,LOOKUPS!I$6,0)*$FE$6+VLOOKUP($FA1024,EP,LOOKUPS!I$8,0)*$FF$6+VLOOKUP($FA1024,BM,LOOKUPS!I$5,0)*$FG$6+VLOOKUP($FA1024,DIV,LOOKUPS!I$7,0)*$FH$6++VLOOKUP($FA1024,SIZE,LOOKUPS!I$11,0)*$FI$6)</f>
        <v>-2.5636000000000001</v>
      </c>
      <c r="FI1024" s="1">
        <f>IF(ISERROR(VLOOKUP($FA1024,MOM,LOOKUPS!J$12,0)*$FB$6+VLOOKUP($FA1024,STREV,LOOKUPS!J$10,0)*$FC$6+VLOOKUP($FA1024,LTREV,LOOKUPS!J$9,0)*$FD$6+VLOOKUP($FA1024,CFP,LOOKUPS!J$6,0)*$FE$6+VLOOKUP($FA1024,EP,LOOKUPS!J$8,0)*$FF$6+VLOOKUP($FA1024,BM,LOOKUPS!J$5,0)*$FG$6+VLOOKUP($FA1024,DIV,LOOKUPS!J$7,0)*$FH$6++VLOOKUP($FA1024,SIZE,LOOKUPS!J$11,0)*$FI$6),"",VLOOKUP($FA1024,MOM,LOOKUPS!J$12,0)*$FB$6+VLOOKUP($FA1024,STREV,LOOKUPS!J$10,0)*$FC$6+VLOOKUP($FA1024,LTREV,LOOKUPS!J$9,0)*$FD$6+VLOOKUP($FA1024,CFP,LOOKUPS!J$6,0)*$FE$6+VLOOKUP($FA1024,EP,LOOKUPS!J$8,0)*$FF$6+VLOOKUP($FA1024,BM,LOOKUPS!J$5,0)*$FG$6+VLOOKUP($FA1024,DIV,LOOKUPS!J$7,0)*$FH$6++VLOOKUP($FA1024,SIZE,LOOKUPS!J$11,0)*$FI$6)</f>
        <v>-2.2494000000000001</v>
      </c>
      <c r="FJ1024" s="1">
        <f>IF(ISERROR(VLOOKUP($FA1024,MOM,LOOKUPS!K$12,0)*$FB$6+VLOOKUP($FA1024,STREV,LOOKUPS!K$10,0)*$FC$6+VLOOKUP($FA1024,LTREV,LOOKUPS!K$9,0)*$FD$6+VLOOKUP($FA1024,CFP,LOOKUPS!K$6,0)*$FE$6+VLOOKUP($FA1024,EP,LOOKUPS!K$8,0)*$FF$6+VLOOKUP($FA1024,BM,LOOKUPS!K$5,0)*$FG$6+VLOOKUP($FA1024,DIV,LOOKUPS!K$7,0)*$FH$6++VLOOKUP($FA1024,SIZE,LOOKUPS!K$11,0)*$FI$6),"",VLOOKUP($FA1024,MOM,LOOKUPS!K$12,0)*$FB$6+VLOOKUP($FA1024,STREV,LOOKUPS!K$10,0)*$FC$6+VLOOKUP($FA1024,LTREV,LOOKUPS!K$9,0)*$FD$6+VLOOKUP($FA1024,CFP,LOOKUPS!K$6,0)*$FE$6+VLOOKUP($FA1024,EP,LOOKUPS!K$8,0)*$FF$6+VLOOKUP($FA1024,BM,LOOKUPS!K$5,0)*$FG$6+VLOOKUP($FA1024,DIV,LOOKUPS!K$7,0)*$FH$6++VLOOKUP($FA1024,SIZE,LOOKUPS!K$11,0)*$FI$6)</f>
        <v>-2.2104000000000004</v>
      </c>
      <c r="FK1024" s="1">
        <f>IF(ISERROR(VLOOKUP($FA1024,MOM,LOOKUPS!L$12,0)*$FB$6+VLOOKUP($FA1024,STREV,LOOKUPS!L$10,0)*$FC$6+VLOOKUP($FA1024,LTREV,LOOKUPS!L$9,0)*$FD$6+VLOOKUP($FA1024,CFP,LOOKUPS!L$6,0)*$FE$6+VLOOKUP($FA1024,EP,LOOKUPS!L$8,0)*$FF$6+VLOOKUP($FA1024,BM,LOOKUPS!L$5,0)*$FG$6+VLOOKUP($FA1024,DIV,LOOKUPS!L$7,0)*$FH$6++VLOOKUP($FA1024,SIZE,LOOKUPS!L$11,0)*$FI$6),"",VLOOKUP($FA1024,MOM,LOOKUPS!L$12,0)*$FB$6+VLOOKUP($FA1024,STREV,LOOKUPS!L$10,0)*$FC$6+VLOOKUP($FA1024,LTREV,LOOKUPS!L$9,0)*$FD$6+VLOOKUP($FA1024,CFP,LOOKUPS!L$6,0)*$FE$6+VLOOKUP($FA1024,EP,LOOKUPS!L$8,0)*$FF$6+VLOOKUP($FA1024,BM,LOOKUPS!L$5,0)*$FG$6+VLOOKUP($FA1024,DIV,LOOKUPS!L$7,0)*$FH$6++VLOOKUP($FA1024,SIZE,LOOKUPS!L$11,0)*$FI$6)</f>
        <v>-1.9079999999999999</v>
      </c>
    </row>
    <row r="1025" spans="1:167" x14ac:dyDescent="0.3">
      <c r="A1025" s="1">
        <v>201108</v>
      </c>
      <c r="B1025" s="1">
        <v>-12.45</v>
      </c>
      <c r="C1025" s="1">
        <v>-10.33</v>
      </c>
      <c r="D1025" s="1">
        <v>-6.79</v>
      </c>
      <c r="E1025" s="1">
        <v>-7.01</v>
      </c>
      <c r="F1025" s="1">
        <v>-6.19</v>
      </c>
      <c r="G1025" s="1">
        <v>-7</v>
      </c>
      <c r="H1025" s="1">
        <v>-7.93</v>
      </c>
      <c r="I1025" s="1">
        <v>-8.74</v>
      </c>
      <c r="J1025" s="1">
        <v>-9.61</v>
      </c>
      <c r="K1025" s="1">
        <v>-10.83</v>
      </c>
      <c r="M1025" s="1">
        <v>201009</v>
      </c>
      <c r="N1025" s="1">
        <v>16.16</v>
      </c>
      <c r="O1025" s="1">
        <v>12.89</v>
      </c>
      <c r="P1025" s="1">
        <v>11.73</v>
      </c>
      <c r="Q1025" s="1">
        <v>10.24</v>
      </c>
      <c r="R1025" s="1">
        <v>11.05</v>
      </c>
      <c r="S1025" s="1">
        <v>10.43</v>
      </c>
      <c r="T1025" s="1">
        <v>10.3</v>
      </c>
      <c r="U1025" s="1">
        <v>8.82</v>
      </c>
      <c r="V1025" s="1">
        <v>7.17</v>
      </c>
      <c r="W1025" s="1">
        <v>8.5</v>
      </c>
      <c r="Y1025" s="1">
        <v>201508</v>
      </c>
      <c r="Z1025" s="1">
        <v>-2.94</v>
      </c>
      <c r="AA1025" s="1">
        <v>-3.29</v>
      </c>
      <c r="AB1025" s="1">
        <v>-3.95</v>
      </c>
      <c r="AC1025" s="1">
        <v>-3.95</v>
      </c>
      <c r="AD1025" s="1">
        <v>-3.14</v>
      </c>
      <c r="AE1025" s="1">
        <v>-3.47</v>
      </c>
      <c r="AF1025" s="1">
        <v>-4.74</v>
      </c>
      <c r="AG1025" s="1">
        <v>-4.4000000000000004</v>
      </c>
      <c r="AH1025" s="1">
        <v>-6.02</v>
      </c>
      <c r="AI1025" s="1">
        <v>-5.96</v>
      </c>
      <c r="CA1025" s="1">
        <v>201102</v>
      </c>
      <c r="CB1025" s="1">
        <v>5.26</v>
      </c>
      <c r="CC1025" s="1">
        <v>3.77</v>
      </c>
      <c r="CD1025" s="1">
        <v>4.63</v>
      </c>
      <c r="CE1025" s="1">
        <v>4.1500000000000004</v>
      </c>
      <c r="CF1025" s="1">
        <v>3.2</v>
      </c>
      <c r="CG1025" s="1">
        <v>5.26</v>
      </c>
      <c r="CH1025" s="1">
        <v>4.03</v>
      </c>
      <c r="CI1025" s="1">
        <v>4.7300000000000004</v>
      </c>
      <c r="CJ1025" s="1">
        <v>4.13</v>
      </c>
      <c r="CK1025" s="1">
        <v>3.07</v>
      </c>
      <c r="CL1025" s="1">
        <v>3.34</v>
      </c>
      <c r="CM1025" s="1">
        <v>5.36</v>
      </c>
      <c r="CN1025" s="1">
        <v>5.17</v>
      </c>
      <c r="CO1025" s="1">
        <v>3.67</v>
      </c>
      <c r="CP1025" s="1">
        <v>4.3899999999999997</v>
      </c>
      <c r="CQ1025" s="1">
        <v>5.25</v>
      </c>
      <c r="CR1025" s="1">
        <v>4.22</v>
      </c>
      <c r="CS1025" s="1">
        <v>4.45</v>
      </c>
      <c r="CT1025" s="1">
        <v>3.94</v>
      </c>
      <c r="CV1025" s="1">
        <v>201202</v>
      </c>
      <c r="CW1025" s="1">
        <v>4.67</v>
      </c>
      <c r="CX1025" s="1">
        <v>4.13</v>
      </c>
      <c r="CY1025" s="1">
        <v>3.14</v>
      </c>
      <c r="CZ1025" s="1">
        <v>1.63</v>
      </c>
      <c r="DA1025" s="1">
        <v>4.87</v>
      </c>
      <c r="DB1025" s="1">
        <v>2.99</v>
      </c>
      <c r="DC1025" s="1">
        <v>3.22</v>
      </c>
      <c r="DD1025" s="1">
        <v>2.0299999999999998</v>
      </c>
      <c r="DE1025" s="1">
        <v>1.78</v>
      </c>
      <c r="DF1025" s="1">
        <v>5.53</v>
      </c>
      <c r="DG1025" s="1">
        <v>4.25</v>
      </c>
      <c r="DH1025" s="1">
        <v>2.63</v>
      </c>
      <c r="DI1025" s="1">
        <v>3.33</v>
      </c>
      <c r="DJ1025" s="1">
        <v>3.02</v>
      </c>
      <c r="DK1025" s="1">
        <v>3.41</v>
      </c>
      <c r="DL1025" s="1">
        <v>2.83</v>
      </c>
      <c r="DM1025" s="1">
        <v>1.28</v>
      </c>
      <c r="DN1025" s="1">
        <v>1.98</v>
      </c>
      <c r="DO1025" s="1">
        <v>1.59</v>
      </c>
      <c r="DQ1025" s="1">
        <v>201102</v>
      </c>
      <c r="DR1025" s="1">
        <v>-99.99</v>
      </c>
      <c r="DS1025" s="1">
        <v>4.03</v>
      </c>
      <c r="DT1025" s="1">
        <v>4.8499999999999996</v>
      </c>
      <c r="DU1025" s="1">
        <v>3.88</v>
      </c>
      <c r="DV1025" s="1">
        <v>3.66</v>
      </c>
      <c r="DW1025" s="1">
        <v>5.68</v>
      </c>
      <c r="DX1025" s="1">
        <v>5.16</v>
      </c>
      <c r="DY1025" s="1">
        <v>4.0999999999999996</v>
      </c>
      <c r="DZ1025" s="1">
        <v>3.63</v>
      </c>
      <c r="EA1025" s="1">
        <v>3.49</v>
      </c>
      <c r="EB1025" s="1">
        <v>4.17</v>
      </c>
      <c r="EC1025" s="1">
        <v>6.25</v>
      </c>
      <c r="ED1025" s="1">
        <v>4.99</v>
      </c>
      <c r="EE1025" s="1">
        <v>4.7699999999999996</v>
      </c>
      <c r="EF1025" s="1">
        <v>5.55</v>
      </c>
      <c r="EG1025" s="1">
        <v>3.85</v>
      </c>
      <c r="EH1025" s="1">
        <v>4.32</v>
      </c>
      <c r="EI1025" s="1">
        <v>3.93</v>
      </c>
      <c r="EJ1025" s="1">
        <v>3.31</v>
      </c>
      <c r="EL1025">
        <v>201102</v>
      </c>
      <c r="EM1025">
        <v>3.49</v>
      </c>
      <c r="EN1025">
        <v>1.53</v>
      </c>
      <c r="EO1025">
        <v>1.29</v>
      </c>
      <c r="EP1025">
        <v>0.01</v>
      </c>
      <c r="ER1025" s="1">
        <v>201108</v>
      </c>
      <c r="ES1025" s="1">
        <v>-0.34</v>
      </c>
      <c r="EU1025" s="1">
        <v>201009</v>
      </c>
      <c r="EV1025" s="1">
        <v>3.2</v>
      </c>
      <c r="EX1025" s="1">
        <v>201508</v>
      </c>
      <c r="EY1025" s="1">
        <v>1.26</v>
      </c>
      <c r="FA1025" s="1">
        <v>201108</v>
      </c>
      <c r="FB1025" s="1">
        <f>IF(ISERROR(VLOOKUP($FA1025,MOM,LOOKUPS!C$12,0)*$FB$6+VLOOKUP($FA1025,STREV,LOOKUPS!C$10,0)*$FC$6+VLOOKUP($FA1025,LTREV,LOOKUPS!C$9,0)*$FD$6+VLOOKUP($FA1025,CFP,LOOKUPS!C$6,0)*$FE$6+VLOOKUP($FA1025,EP,LOOKUPS!C$8,0)*$FF$6+VLOOKUP($FA1025,BM,LOOKUPS!C$5,0)*$FG$6+VLOOKUP($FA1025,DIV,LOOKUPS!C$7,0)*$FH$6++VLOOKUP($FA1025,SIZE,LOOKUPS!C$11,0)*$FI$6),"",VLOOKUP($FA1025,MOM,LOOKUPS!C$12,0)*$FB$6+VLOOKUP($FA1025,STREV,LOOKUPS!C$10,0)*$FC$6+VLOOKUP($FA1025,LTREV,LOOKUPS!C$9,0)*$FD$6+VLOOKUP($FA1025,CFP,LOOKUPS!C$6,0)*$FE$6+VLOOKUP($FA1025,EP,LOOKUPS!C$8,0)*$FF$6+VLOOKUP($FA1025,BM,LOOKUPS!C$5,0)*$FG$6+VLOOKUP($FA1025,DIV,LOOKUPS!C$7,0)*$FH$6++VLOOKUP($FA1025,SIZE,LOOKUPS!C$11,0)*$FI$6)</f>
        <v>-11.268800000000001</v>
      </c>
      <c r="FC1025" s="1">
        <f>IF(ISERROR(VLOOKUP($FA1025,MOM,LOOKUPS!D$12,0)*$FB$6+VLOOKUP($FA1025,STREV,LOOKUPS!D$10,0)*$FC$6+VLOOKUP($FA1025,LTREV,LOOKUPS!D$9,0)*$FD$6+VLOOKUP($FA1025,CFP,LOOKUPS!D$6,0)*$FE$6+VLOOKUP($FA1025,EP,LOOKUPS!D$8,0)*$FF$6+VLOOKUP($FA1025,BM,LOOKUPS!D$5,0)*$FG$6+VLOOKUP($FA1025,DIV,LOOKUPS!D$7,0)*$FH$6++VLOOKUP($FA1025,SIZE,LOOKUPS!D$11,0)*$FI$6),"",VLOOKUP($FA1025,MOM,LOOKUPS!D$12,0)*$FB$6+VLOOKUP($FA1025,STREV,LOOKUPS!D$10,0)*$FC$6+VLOOKUP($FA1025,LTREV,LOOKUPS!D$9,0)*$FD$6+VLOOKUP($FA1025,CFP,LOOKUPS!D$6,0)*$FE$6+VLOOKUP($FA1025,EP,LOOKUPS!D$8,0)*$FF$6+VLOOKUP($FA1025,BM,LOOKUPS!D$5,0)*$FG$6+VLOOKUP($FA1025,DIV,LOOKUPS!D$7,0)*$FH$6++VLOOKUP($FA1025,SIZE,LOOKUPS!D$11,0)*$FI$6)</f>
        <v>-9.3338999999999999</v>
      </c>
      <c r="FD1025" s="1">
        <f>IF(ISERROR(VLOOKUP($FA1025,MOM,LOOKUPS!E$12,0)*$FB$6+VLOOKUP($FA1025,STREV,LOOKUPS!E$10,0)*$FC$6+VLOOKUP($FA1025,LTREV,LOOKUPS!E$9,0)*$FD$6+VLOOKUP($FA1025,CFP,LOOKUPS!E$6,0)*$FE$6+VLOOKUP($FA1025,EP,LOOKUPS!E$8,0)*$FF$6+VLOOKUP($FA1025,BM,LOOKUPS!E$5,0)*$FG$6+VLOOKUP($FA1025,DIV,LOOKUPS!E$7,0)*$FH$6++VLOOKUP($FA1025,SIZE,LOOKUPS!E$11,0)*$FI$6),"",VLOOKUP($FA1025,MOM,LOOKUPS!E$12,0)*$FB$6+VLOOKUP($FA1025,STREV,LOOKUPS!E$10,0)*$FC$6+VLOOKUP($FA1025,LTREV,LOOKUPS!E$9,0)*$FD$6+VLOOKUP($FA1025,CFP,LOOKUPS!E$6,0)*$FE$6+VLOOKUP($FA1025,EP,LOOKUPS!E$8,0)*$FF$6+VLOOKUP($FA1025,BM,LOOKUPS!E$5,0)*$FG$6+VLOOKUP($FA1025,DIV,LOOKUPS!E$7,0)*$FH$6++VLOOKUP($FA1025,SIZE,LOOKUPS!E$11,0)*$FI$6)</f>
        <v>-7.6554000000000002</v>
      </c>
      <c r="FE1025" s="1">
        <f>IF(ISERROR(VLOOKUP($FA1025,MOM,LOOKUPS!F$12,0)*$FB$6+VLOOKUP($FA1025,STREV,LOOKUPS!F$10,0)*$FC$6+VLOOKUP($FA1025,LTREV,LOOKUPS!F$9,0)*$FD$6+VLOOKUP($FA1025,CFP,LOOKUPS!F$6,0)*$FE$6+VLOOKUP($FA1025,EP,LOOKUPS!F$8,0)*$FF$6+VLOOKUP($FA1025,BM,LOOKUPS!F$5,0)*$FG$6+VLOOKUP($FA1025,DIV,LOOKUPS!F$7,0)*$FH$6++VLOOKUP($FA1025,SIZE,LOOKUPS!F$11,0)*$FI$6),"",VLOOKUP($FA1025,MOM,LOOKUPS!F$12,0)*$FB$6+VLOOKUP($FA1025,STREV,LOOKUPS!F$10,0)*$FC$6+VLOOKUP($FA1025,LTREV,LOOKUPS!F$9,0)*$FD$6+VLOOKUP($FA1025,CFP,LOOKUPS!F$6,0)*$FE$6+VLOOKUP($FA1025,EP,LOOKUPS!F$8,0)*$FF$6+VLOOKUP($FA1025,BM,LOOKUPS!F$5,0)*$FG$6+VLOOKUP($FA1025,DIV,LOOKUPS!F$7,0)*$FH$6++VLOOKUP($FA1025,SIZE,LOOKUPS!F$11,0)*$FI$6)</f>
        <v>-7.8660000000000005</v>
      </c>
      <c r="FF1025" s="1">
        <f>IF(ISERROR(VLOOKUP($FA1025,MOM,LOOKUPS!G$12,0)*$FB$6+VLOOKUP($FA1025,STREV,LOOKUPS!G$10,0)*$FC$6+VLOOKUP($FA1025,LTREV,LOOKUPS!G$9,0)*$FD$6+VLOOKUP($FA1025,CFP,LOOKUPS!G$6,0)*$FE$6+VLOOKUP($FA1025,EP,LOOKUPS!G$8,0)*$FF$6+VLOOKUP($FA1025,BM,LOOKUPS!G$5,0)*$FG$6+VLOOKUP($FA1025,DIV,LOOKUPS!G$7,0)*$FH$6++VLOOKUP($FA1025,SIZE,LOOKUPS!G$11,0)*$FI$6),"",VLOOKUP($FA1025,MOM,LOOKUPS!G$12,0)*$FB$6+VLOOKUP($FA1025,STREV,LOOKUPS!G$10,0)*$FC$6+VLOOKUP($FA1025,LTREV,LOOKUPS!G$9,0)*$FD$6+VLOOKUP($FA1025,CFP,LOOKUPS!G$6,0)*$FE$6+VLOOKUP($FA1025,EP,LOOKUPS!G$8,0)*$FF$6+VLOOKUP($FA1025,BM,LOOKUPS!G$5,0)*$FG$6+VLOOKUP($FA1025,DIV,LOOKUPS!G$7,0)*$FH$6++VLOOKUP($FA1025,SIZE,LOOKUPS!G$11,0)*$FI$6)</f>
        <v>-8.2615000000000016</v>
      </c>
      <c r="FG1025" s="1">
        <f>IF(ISERROR(VLOOKUP($FA1025,MOM,LOOKUPS!H$12,0)*$FB$6+VLOOKUP($FA1025,STREV,LOOKUPS!H$10,0)*$FC$6+VLOOKUP($FA1025,LTREV,LOOKUPS!H$9,0)*$FD$6+VLOOKUP($FA1025,CFP,LOOKUPS!H$6,0)*$FE$6+VLOOKUP($FA1025,EP,LOOKUPS!H$8,0)*$FF$6+VLOOKUP($FA1025,BM,LOOKUPS!H$5,0)*$FG$6+VLOOKUP($FA1025,DIV,LOOKUPS!H$7,0)*$FH$6++VLOOKUP($FA1025,SIZE,LOOKUPS!H$11,0)*$FI$6),"",VLOOKUP($FA1025,MOM,LOOKUPS!H$12,0)*$FB$6+VLOOKUP($FA1025,STREV,LOOKUPS!H$10,0)*$FC$6+VLOOKUP($FA1025,LTREV,LOOKUPS!H$9,0)*$FD$6+VLOOKUP($FA1025,CFP,LOOKUPS!H$6,0)*$FE$6+VLOOKUP($FA1025,EP,LOOKUPS!H$8,0)*$FF$6+VLOOKUP($FA1025,BM,LOOKUPS!H$5,0)*$FG$6+VLOOKUP($FA1025,DIV,LOOKUPS!H$7,0)*$FH$6++VLOOKUP($FA1025,SIZE,LOOKUPS!H$11,0)*$FI$6)</f>
        <v>-8.1105000000000018</v>
      </c>
      <c r="FH1025" s="1">
        <f>IF(ISERROR(VLOOKUP($FA1025,MOM,LOOKUPS!I$12,0)*$FB$6+VLOOKUP($FA1025,STREV,LOOKUPS!I$10,0)*$FC$6+VLOOKUP($FA1025,LTREV,LOOKUPS!I$9,0)*$FD$6+VLOOKUP($FA1025,CFP,LOOKUPS!I$6,0)*$FE$6+VLOOKUP($FA1025,EP,LOOKUPS!I$8,0)*$FF$6+VLOOKUP($FA1025,BM,LOOKUPS!I$5,0)*$FG$6+VLOOKUP($FA1025,DIV,LOOKUPS!I$7,0)*$FH$6++VLOOKUP($FA1025,SIZE,LOOKUPS!I$11,0)*$FI$6),"",VLOOKUP($FA1025,MOM,LOOKUPS!I$12,0)*$FB$6+VLOOKUP($FA1025,STREV,LOOKUPS!I$10,0)*$FC$6+VLOOKUP($FA1025,LTREV,LOOKUPS!I$9,0)*$FD$6+VLOOKUP($FA1025,CFP,LOOKUPS!I$6,0)*$FE$6+VLOOKUP($FA1025,EP,LOOKUPS!I$8,0)*$FF$6+VLOOKUP($FA1025,BM,LOOKUPS!I$5,0)*$FG$6+VLOOKUP($FA1025,DIV,LOOKUPS!I$7,0)*$FH$6++VLOOKUP($FA1025,SIZE,LOOKUPS!I$11,0)*$FI$6)</f>
        <v>-8.7406000000000006</v>
      </c>
      <c r="FI1025" s="1">
        <f>IF(ISERROR(VLOOKUP($FA1025,MOM,LOOKUPS!J$12,0)*$FB$6+VLOOKUP($FA1025,STREV,LOOKUPS!J$10,0)*$FC$6+VLOOKUP($FA1025,LTREV,LOOKUPS!J$9,0)*$FD$6+VLOOKUP($FA1025,CFP,LOOKUPS!J$6,0)*$FE$6+VLOOKUP($FA1025,EP,LOOKUPS!J$8,0)*$FF$6+VLOOKUP($FA1025,BM,LOOKUPS!J$5,0)*$FG$6+VLOOKUP($FA1025,DIV,LOOKUPS!J$7,0)*$FH$6++VLOOKUP($FA1025,SIZE,LOOKUPS!J$11,0)*$FI$6),"",VLOOKUP($FA1025,MOM,LOOKUPS!J$12,0)*$FB$6+VLOOKUP($FA1025,STREV,LOOKUPS!J$10,0)*$FC$6+VLOOKUP($FA1025,LTREV,LOOKUPS!J$9,0)*$FD$6+VLOOKUP($FA1025,CFP,LOOKUPS!J$6,0)*$FE$6+VLOOKUP($FA1025,EP,LOOKUPS!J$8,0)*$FF$6+VLOOKUP($FA1025,BM,LOOKUPS!J$5,0)*$FG$6+VLOOKUP($FA1025,DIV,LOOKUPS!J$7,0)*$FH$6++VLOOKUP($FA1025,SIZE,LOOKUPS!J$11,0)*$FI$6)</f>
        <v>-9.2067000000000014</v>
      </c>
      <c r="FJ1025" s="1">
        <f>IF(ISERROR(VLOOKUP($FA1025,MOM,LOOKUPS!K$12,0)*$FB$6+VLOOKUP($FA1025,STREV,LOOKUPS!K$10,0)*$FC$6+VLOOKUP($FA1025,LTREV,LOOKUPS!K$9,0)*$FD$6+VLOOKUP($FA1025,CFP,LOOKUPS!K$6,0)*$FE$6+VLOOKUP($FA1025,EP,LOOKUPS!K$8,0)*$FF$6+VLOOKUP($FA1025,BM,LOOKUPS!K$5,0)*$FG$6+VLOOKUP($FA1025,DIV,LOOKUPS!K$7,0)*$FH$6++VLOOKUP($FA1025,SIZE,LOOKUPS!K$11,0)*$FI$6),"",VLOOKUP($FA1025,MOM,LOOKUPS!K$12,0)*$FB$6+VLOOKUP($FA1025,STREV,LOOKUPS!K$10,0)*$FC$6+VLOOKUP($FA1025,LTREV,LOOKUPS!K$9,0)*$FD$6+VLOOKUP($FA1025,CFP,LOOKUPS!K$6,0)*$FE$6+VLOOKUP($FA1025,EP,LOOKUPS!K$8,0)*$FF$6+VLOOKUP($FA1025,BM,LOOKUPS!K$5,0)*$FG$6+VLOOKUP($FA1025,DIV,LOOKUPS!K$7,0)*$FH$6++VLOOKUP($FA1025,SIZE,LOOKUPS!K$11,0)*$FI$6)</f>
        <v>-9.4695</v>
      </c>
      <c r="FK1025" s="1">
        <f>IF(ISERROR(VLOOKUP($FA1025,MOM,LOOKUPS!L$12,0)*$FB$6+VLOOKUP($FA1025,STREV,LOOKUPS!L$10,0)*$FC$6+VLOOKUP($FA1025,LTREV,LOOKUPS!L$9,0)*$FD$6+VLOOKUP($FA1025,CFP,LOOKUPS!L$6,0)*$FE$6+VLOOKUP($FA1025,EP,LOOKUPS!L$8,0)*$FF$6+VLOOKUP($FA1025,BM,LOOKUPS!L$5,0)*$FG$6+VLOOKUP($FA1025,DIV,LOOKUPS!L$7,0)*$FH$6++VLOOKUP($FA1025,SIZE,LOOKUPS!L$11,0)*$FI$6),"",VLOOKUP($FA1025,MOM,LOOKUPS!L$12,0)*$FB$6+VLOOKUP($FA1025,STREV,LOOKUPS!L$10,0)*$FC$6+VLOOKUP($FA1025,LTREV,LOOKUPS!L$9,0)*$FD$6+VLOOKUP($FA1025,CFP,LOOKUPS!L$6,0)*$FE$6+VLOOKUP($FA1025,EP,LOOKUPS!L$8,0)*$FF$6+VLOOKUP($FA1025,BM,LOOKUPS!L$5,0)*$FG$6+VLOOKUP($FA1025,DIV,LOOKUPS!L$7,0)*$FH$6++VLOOKUP($FA1025,SIZE,LOOKUPS!L$11,0)*$FI$6)</f>
        <v>-10.6478</v>
      </c>
    </row>
    <row r="1026" spans="1:167" x14ac:dyDescent="0.3">
      <c r="A1026" s="1">
        <v>201109</v>
      </c>
      <c r="B1026" s="1">
        <v>-12.87</v>
      </c>
      <c r="C1026" s="1">
        <v>-8.7200000000000006</v>
      </c>
      <c r="D1026" s="1">
        <v>-7.62</v>
      </c>
      <c r="E1026" s="1">
        <v>-8.9700000000000006</v>
      </c>
      <c r="F1026" s="1">
        <v>-9.3000000000000007</v>
      </c>
      <c r="G1026" s="1">
        <v>-9.27</v>
      </c>
      <c r="H1026" s="1">
        <v>-9.15</v>
      </c>
      <c r="I1026" s="1">
        <v>-10.37</v>
      </c>
      <c r="J1026" s="1">
        <v>-13.06</v>
      </c>
      <c r="K1026" s="1">
        <v>-15.11</v>
      </c>
      <c r="M1026" s="1">
        <v>201010</v>
      </c>
      <c r="N1026" s="1">
        <v>3.57</v>
      </c>
      <c r="O1026" s="1">
        <v>4.8099999999999996</v>
      </c>
      <c r="P1026" s="1">
        <v>4.13</v>
      </c>
      <c r="Q1026" s="1">
        <v>4.4400000000000004</v>
      </c>
      <c r="R1026" s="1">
        <v>4.68</v>
      </c>
      <c r="S1026" s="1">
        <v>4.3099999999999996</v>
      </c>
      <c r="T1026" s="1">
        <v>3.35</v>
      </c>
      <c r="U1026" s="1">
        <v>4.78</v>
      </c>
      <c r="V1026" s="1">
        <v>4.4000000000000004</v>
      </c>
      <c r="W1026" s="1">
        <v>4.8499999999999996</v>
      </c>
      <c r="Y1026" s="1">
        <v>201509</v>
      </c>
      <c r="Z1026" s="1">
        <v>-7.17</v>
      </c>
      <c r="AA1026" s="1">
        <v>-5.96</v>
      </c>
      <c r="AB1026" s="1">
        <v>-4.18</v>
      </c>
      <c r="AC1026" s="1">
        <v>-2.57</v>
      </c>
      <c r="AD1026" s="1">
        <v>-3.02</v>
      </c>
      <c r="AE1026" s="1">
        <v>-4.68</v>
      </c>
      <c r="AF1026" s="1">
        <v>-3.79</v>
      </c>
      <c r="AG1026" s="1">
        <v>-4.9800000000000004</v>
      </c>
      <c r="AH1026" s="1">
        <v>-4.92</v>
      </c>
      <c r="AI1026" s="1">
        <v>-6.3</v>
      </c>
      <c r="CA1026" s="1">
        <v>201103</v>
      </c>
      <c r="CB1026" s="1">
        <v>3.38</v>
      </c>
      <c r="CC1026" s="1">
        <v>1.99</v>
      </c>
      <c r="CD1026" s="1">
        <v>1.9</v>
      </c>
      <c r="CE1026" s="1">
        <v>-0.2</v>
      </c>
      <c r="CF1026" s="1">
        <v>2.17</v>
      </c>
      <c r="CG1026" s="1">
        <v>2.09</v>
      </c>
      <c r="CH1026" s="1">
        <v>1.63</v>
      </c>
      <c r="CI1026" s="1">
        <v>0.98</v>
      </c>
      <c r="CJ1026" s="1">
        <v>-0.36</v>
      </c>
      <c r="CK1026" s="1">
        <v>2.64</v>
      </c>
      <c r="CL1026" s="1">
        <v>1.68</v>
      </c>
      <c r="CM1026" s="1">
        <v>1.49</v>
      </c>
      <c r="CN1026" s="1">
        <v>2.68</v>
      </c>
      <c r="CO1026" s="1">
        <v>2.48</v>
      </c>
      <c r="CP1026" s="1">
        <v>0.76</v>
      </c>
      <c r="CQ1026" s="1">
        <v>1.66</v>
      </c>
      <c r="CR1026" s="1">
        <v>0.32</v>
      </c>
      <c r="CS1026" s="1">
        <v>1.01</v>
      </c>
      <c r="CT1026" s="1">
        <v>-1.19</v>
      </c>
      <c r="CV1026" s="1">
        <v>201203</v>
      </c>
      <c r="CW1026" s="1">
        <v>3.47</v>
      </c>
      <c r="CX1026" s="1">
        <v>3.02</v>
      </c>
      <c r="CY1026" s="1">
        <v>2.65</v>
      </c>
      <c r="CZ1026" s="1">
        <v>2.66</v>
      </c>
      <c r="DA1026" s="1">
        <v>3.35</v>
      </c>
      <c r="DB1026" s="1">
        <v>2.27</v>
      </c>
      <c r="DC1026" s="1">
        <v>2.68</v>
      </c>
      <c r="DD1026" s="1">
        <v>2.8</v>
      </c>
      <c r="DE1026" s="1">
        <v>2.68</v>
      </c>
      <c r="DF1026" s="1">
        <v>2.59</v>
      </c>
      <c r="DG1026" s="1">
        <v>4.0599999999999996</v>
      </c>
      <c r="DH1026" s="1">
        <v>2.33</v>
      </c>
      <c r="DI1026" s="1">
        <v>2.2200000000000002</v>
      </c>
      <c r="DJ1026" s="1">
        <v>2.04</v>
      </c>
      <c r="DK1026" s="1">
        <v>3.28</v>
      </c>
      <c r="DL1026" s="1">
        <v>3</v>
      </c>
      <c r="DM1026" s="1">
        <v>2.61</v>
      </c>
      <c r="DN1026" s="1">
        <v>2.62</v>
      </c>
      <c r="DO1026" s="1">
        <v>2.73</v>
      </c>
      <c r="DQ1026" s="1">
        <v>201103</v>
      </c>
      <c r="DR1026" s="1">
        <v>-99.99</v>
      </c>
      <c r="DS1026" s="1">
        <v>0.75</v>
      </c>
      <c r="DT1026" s="1">
        <v>2.31</v>
      </c>
      <c r="DU1026" s="1">
        <v>1.1200000000000001</v>
      </c>
      <c r="DV1026" s="1">
        <v>0.4</v>
      </c>
      <c r="DW1026" s="1">
        <v>2.19</v>
      </c>
      <c r="DX1026" s="1">
        <v>3.07</v>
      </c>
      <c r="DY1026" s="1">
        <v>1.99</v>
      </c>
      <c r="DZ1026" s="1">
        <v>0.56000000000000005</v>
      </c>
      <c r="EA1026" s="1">
        <v>-0.27</v>
      </c>
      <c r="EB1026" s="1">
        <v>2.54</v>
      </c>
      <c r="EC1026" s="1">
        <v>2.8</v>
      </c>
      <c r="ED1026" s="1">
        <v>1.43</v>
      </c>
      <c r="EE1026" s="1">
        <v>2.88</v>
      </c>
      <c r="EF1026" s="1">
        <v>3.26</v>
      </c>
      <c r="EG1026" s="1">
        <v>1.91</v>
      </c>
      <c r="EH1026" s="1">
        <v>2.0699999999999998</v>
      </c>
      <c r="EI1026" s="1">
        <v>1.06</v>
      </c>
      <c r="EJ1026" s="1">
        <v>0.03</v>
      </c>
      <c r="EL1026">
        <v>201103</v>
      </c>
      <c r="EM1026">
        <v>0.46</v>
      </c>
      <c r="EN1026">
        <v>2.58</v>
      </c>
      <c r="EO1026">
        <v>-1.76</v>
      </c>
      <c r="EP1026">
        <v>0.01</v>
      </c>
      <c r="ER1026" s="1">
        <v>201109</v>
      </c>
      <c r="ES1026" s="1">
        <v>-2.52</v>
      </c>
      <c r="EU1026" s="1">
        <v>201010</v>
      </c>
      <c r="EV1026" s="1">
        <v>-1.31</v>
      </c>
      <c r="EX1026" s="1">
        <v>201509</v>
      </c>
      <c r="EY1026" s="1">
        <v>-0.01</v>
      </c>
      <c r="FA1026" s="1">
        <v>201109</v>
      </c>
      <c r="FB1026" s="1">
        <f>IF(ISERROR(VLOOKUP($FA1026,MOM,LOOKUPS!C$12,0)*$FB$6+VLOOKUP($FA1026,STREV,LOOKUPS!C$10,0)*$FC$6+VLOOKUP($FA1026,LTREV,LOOKUPS!C$9,0)*$FD$6+VLOOKUP($FA1026,CFP,LOOKUPS!C$6,0)*$FE$6+VLOOKUP($FA1026,EP,LOOKUPS!C$8,0)*$FF$6+VLOOKUP($FA1026,BM,LOOKUPS!C$5,0)*$FG$6+VLOOKUP($FA1026,DIV,LOOKUPS!C$7,0)*$FH$6++VLOOKUP($FA1026,SIZE,LOOKUPS!C$11,0)*$FI$6),"",VLOOKUP($FA1026,MOM,LOOKUPS!C$12,0)*$FB$6+VLOOKUP($FA1026,STREV,LOOKUPS!C$10,0)*$FC$6+VLOOKUP($FA1026,LTREV,LOOKUPS!C$9,0)*$FD$6+VLOOKUP($FA1026,CFP,LOOKUPS!C$6,0)*$FE$6+VLOOKUP($FA1026,EP,LOOKUPS!C$8,0)*$FF$6+VLOOKUP($FA1026,BM,LOOKUPS!C$5,0)*$FG$6+VLOOKUP($FA1026,DIV,LOOKUPS!C$7,0)*$FH$6++VLOOKUP($FA1026,SIZE,LOOKUPS!C$11,0)*$FI$6)</f>
        <v>-11.187800000000001</v>
      </c>
      <c r="FC1026" s="1">
        <f>IF(ISERROR(VLOOKUP($FA1026,MOM,LOOKUPS!D$12,0)*$FB$6+VLOOKUP($FA1026,STREV,LOOKUPS!D$10,0)*$FC$6+VLOOKUP($FA1026,LTREV,LOOKUPS!D$9,0)*$FD$6+VLOOKUP($FA1026,CFP,LOOKUPS!D$6,0)*$FE$6+VLOOKUP($FA1026,EP,LOOKUPS!D$8,0)*$FF$6+VLOOKUP($FA1026,BM,LOOKUPS!D$5,0)*$FG$6+VLOOKUP($FA1026,DIV,LOOKUPS!D$7,0)*$FH$6++VLOOKUP($FA1026,SIZE,LOOKUPS!D$11,0)*$FI$6),"",VLOOKUP($FA1026,MOM,LOOKUPS!D$12,0)*$FB$6+VLOOKUP($FA1026,STREV,LOOKUPS!D$10,0)*$FC$6+VLOOKUP($FA1026,LTREV,LOOKUPS!D$9,0)*$FD$6+VLOOKUP($FA1026,CFP,LOOKUPS!D$6,0)*$FE$6+VLOOKUP($FA1026,EP,LOOKUPS!D$8,0)*$FF$6+VLOOKUP($FA1026,BM,LOOKUPS!D$5,0)*$FG$6+VLOOKUP($FA1026,DIV,LOOKUPS!D$7,0)*$FH$6++VLOOKUP($FA1026,SIZE,LOOKUPS!D$11,0)*$FI$6)</f>
        <v>-9.1739999999999995</v>
      </c>
      <c r="FD1026" s="1">
        <f>IF(ISERROR(VLOOKUP($FA1026,MOM,LOOKUPS!E$12,0)*$FB$6+VLOOKUP($FA1026,STREV,LOOKUPS!E$10,0)*$FC$6+VLOOKUP($FA1026,LTREV,LOOKUPS!E$9,0)*$FD$6+VLOOKUP($FA1026,CFP,LOOKUPS!E$6,0)*$FE$6+VLOOKUP($FA1026,EP,LOOKUPS!E$8,0)*$FF$6+VLOOKUP($FA1026,BM,LOOKUPS!E$5,0)*$FG$6+VLOOKUP($FA1026,DIV,LOOKUPS!E$7,0)*$FH$6++VLOOKUP($FA1026,SIZE,LOOKUPS!E$11,0)*$FI$6),"",VLOOKUP($FA1026,MOM,LOOKUPS!E$12,0)*$FB$6+VLOOKUP($FA1026,STREV,LOOKUPS!E$10,0)*$FC$6+VLOOKUP($FA1026,LTREV,LOOKUPS!E$9,0)*$FD$6+VLOOKUP($FA1026,CFP,LOOKUPS!E$6,0)*$FE$6+VLOOKUP($FA1026,EP,LOOKUPS!E$8,0)*$FF$6+VLOOKUP($FA1026,BM,LOOKUPS!E$5,0)*$FG$6+VLOOKUP($FA1026,DIV,LOOKUPS!E$7,0)*$FH$6++VLOOKUP($FA1026,SIZE,LOOKUPS!E$11,0)*$FI$6)</f>
        <v>-9.0563000000000002</v>
      </c>
      <c r="FE1026" s="1">
        <f>IF(ISERROR(VLOOKUP($FA1026,MOM,LOOKUPS!F$12,0)*$FB$6+VLOOKUP($FA1026,STREV,LOOKUPS!F$10,0)*$FC$6+VLOOKUP($FA1026,LTREV,LOOKUPS!F$9,0)*$FD$6+VLOOKUP($FA1026,CFP,LOOKUPS!F$6,0)*$FE$6+VLOOKUP($FA1026,EP,LOOKUPS!F$8,0)*$FF$6+VLOOKUP($FA1026,BM,LOOKUPS!F$5,0)*$FG$6+VLOOKUP($FA1026,DIV,LOOKUPS!F$7,0)*$FH$6++VLOOKUP($FA1026,SIZE,LOOKUPS!F$11,0)*$FI$6),"",VLOOKUP($FA1026,MOM,LOOKUPS!F$12,0)*$FB$6+VLOOKUP($FA1026,STREV,LOOKUPS!F$10,0)*$FC$6+VLOOKUP($FA1026,LTREV,LOOKUPS!F$9,0)*$FD$6+VLOOKUP($FA1026,CFP,LOOKUPS!F$6,0)*$FE$6+VLOOKUP($FA1026,EP,LOOKUPS!F$8,0)*$FF$6+VLOOKUP($FA1026,BM,LOOKUPS!F$5,0)*$FG$6+VLOOKUP($FA1026,DIV,LOOKUPS!F$7,0)*$FH$6++VLOOKUP($FA1026,SIZE,LOOKUPS!F$11,0)*$FI$6)</f>
        <v>-9.6004000000000005</v>
      </c>
      <c r="FF1026" s="1">
        <f>IF(ISERROR(VLOOKUP($FA1026,MOM,LOOKUPS!G$12,0)*$FB$6+VLOOKUP($FA1026,STREV,LOOKUPS!G$10,0)*$FC$6+VLOOKUP($FA1026,LTREV,LOOKUPS!G$9,0)*$FD$6+VLOOKUP($FA1026,CFP,LOOKUPS!G$6,0)*$FE$6+VLOOKUP($FA1026,EP,LOOKUPS!G$8,0)*$FF$6+VLOOKUP($FA1026,BM,LOOKUPS!G$5,0)*$FG$6+VLOOKUP($FA1026,DIV,LOOKUPS!G$7,0)*$FH$6++VLOOKUP($FA1026,SIZE,LOOKUPS!G$11,0)*$FI$6),"",VLOOKUP($FA1026,MOM,LOOKUPS!G$12,0)*$FB$6+VLOOKUP($FA1026,STREV,LOOKUPS!G$10,0)*$FC$6+VLOOKUP($FA1026,LTREV,LOOKUPS!G$9,0)*$FD$6+VLOOKUP($FA1026,CFP,LOOKUPS!G$6,0)*$FE$6+VLOOKUP($FA1026,EP,LOOKUPS!G$8,0)*$FF$6+VLOOKUP($FA1026,BM,LOOKUPS!G$5,0)*$FG$6+VLOOKUP($FA1026,DIV,LOOKUPS!G$7,0)*$FH$6++VLOOKUP($FA1026,SIZE,LOOKUPS!G$11,0)*$FI$6)</f>
        <v>-10.333400000000001</v>
      </c>
      <c r="FG1026" s="1">
        <f>IF(ISERROR(VLOOKUP($FA1026,MOM,LOOKUPS!H$12,0)*$FB$6+VLOOKUP($FA1026,STREV,LOOKUPS!H$10,0)*$FC$6+VLOOKUP($FA1026,LTREV,LOOKUPS!H$9,0)*$FD$6+VLOOKUP($FA1026,CFP,LOOKUPS!H$6,0)*$FE$6+VLOOKUP($FA1026,EP,LOOKUPS!H$8,0)*$FF$6+VLOOKUP($FA1026,BM,LOOKUPS!H$5,0)*$FG$6+VLOOKUP($FA1026,DIV,LOOKUPS!H$7,0)*$FH$6++VLOOKUP($FA1026,SIZE,LOOKUPS!H$11,0)*$FI$6),"",VLOOKUP($FA1026,MOM,LOOKUPS!H$12,0)*$FB$6+VLOOKUP($FA1026,STREV,LOOKUPS!H$10,0)*$FC$6+VLOOKUP($FA1026,LTREV,LOOKUPS!H$9,0)*$FD$6+VLOOKUP($FA1026,CFP,LOOKUPS!H$6,0)*$FE$6+VLOOKUP($FA1026,EP,LOOKUPS!H$8,0)*$FF$6+VLOOKUP($FA1026,BM,LOOKUPS!H$5,0)*$FG$6+VLOOKUP($FA1026,DIV,LOOKUPS!H$7,0)*$FH$6++VLOOKUP($FA1026,SIZE,LOOKUPS!H$11,0)*$FI$6)</f>
        <v>-10.112100000000002</v>
      </c>
      <c r="FH1026" s="1">
        <f>IF(ISERROR(VLOOKUP($FA1026,MOM,LOOKUPS!I$12,0)*$FB$6+VLOOKUP($FA1026,STREV,LOOKUPS!I$10,0)*$FC$6+VLOOKUP($FA1026,LTREV,LOOKUPS!I$9,0)*$FD$6+VLOOKUP($FA1026,CFP,LOOKUPS!I$6,0)*$FE$6+VLOOKUP($FA1026,EP,LOOKUPS!I$8,0)*$FF$6+VLOOKUP($FA1026,BM,LOOKUPS!I$5,0)*$FG$6+VLOOKUP($FA1026,DIV,LOOKUPS!I$7,0)*$FH$6++VLOOKUP($FA1026,SIZE,LOOKUPS!I$11,0)*$FI$6),"",VLOOKUP($FA1026,MOM,LOOKUPS!I$12,0)*$FB$6+VLOOKUP($FA1026,STREV,LOOKUPS!I$10,0)*$FC$6+VLOOKUP($FA1026,LTREV,LOOKUPS!I$9,0)*$FD$6+VLOOKUP($FA1026,CFP,LOOKUPS!I$6,0)*$FE$6+VLOOKUP($FA1026,EP,LOOKUPS!I$8,0)*$FF$6+VLOOKUP($FA1026,BM,LOOKUPS!I$5,0)*$FG$6+VLOOKUP($FA1026,DIV,LOOKUPS!I$7,0)*$FH$6++VLOOKUP($FA1026,SIZE,LOOKUPS!I$11,0)*$FI$6)</f>
        <v>-10.374500000000001</v>
      </c>
      <c r="FI1026" s="1">
        <f>IF(ISERROR(VLOOKUP($FA1026,MOM,LOOKUPS!J$12,0)*$FB$6+VLOOKUP($FA1026,STREV,LOOKUPS!J$10,0)*$FC$6+VLOOKUP($FA1026,LTREV,LOOKUPS!J$9,0)*$FD$6+VLOOKUP($FA1026,CFP,LOOKUPS!J$6,0)*$FE$6+VLOOKUP($FA1026,EP,LOOKUPS!J$8,0)*$FF$6+VLOOKUP($FA1026,BM,LOOKUPS!J$5,0)*$FG$6+VLOOKUP($FA1026,DIV,LOOKUPS!J$7,0)*$FH$6++VLOOKUP($FA1026,SIZE,LOOKUPS!J$11,0)*$FI$6),"",VLOOKUP($FA1026,MOM,LOOKUPS!J$12,0)*$FB$6+VLOOKUP($FA1026,STREV,LOOKUPS!J$10,0)*$FC$6+VLOOKUP($FA1026,LTREV,LOOKUPS!J$9,0)*$FD$6+VLOOKUP($FA1026,CFP,LOOKUPS!J$6,0)*$FE$6+VLOOKUP($FA1026,EP,LOOKUPS!J$8,0)*$FF$6+VLOOKUP($FA1026,BM,LOOKUPS!J$5,0)*$FG$6+VLOOKUP($FA1026,DIV,LOOKUPS!J$7,0)*$FH$6++VLOOKUP($FA1026,SIZE,LOOKUPS!J$11,0)*$FI$6)</f>
        <v>-10.953099999999999</v>
      </c>
      <c r="FJ1026" s="1">
        <f>IF(ISERROR(VLOOKUP($FA1026,MOM,LOOKUPS!K$12,0)*$FB$6+VLOOKUP($FA1026,STREV,LOOKUPS!K$10,0)*$FC$6+VLOOKUP($FA1026,LTREV,LOOKUPS!K$9,0)*$FD$6+VLOOKUP($FA1026,CFP,LOOKUPS!K$6,0)*$FE$6+VLOOKUP($FA1026,EP,LOOKUPS!K$8,0)*$FF$6+VLOOKUP($FA1026,BM,LOOKUPS!K$5,0)*$FG$6+VLOOKUP($FA1026,DIV,LOOKUPS!K$7,0)*$FH$6++VLOOKUP($FA1026,SIZE,LOOKUPS!K$11,0)*$FI$6),"",VLOOKUP($FA1026,MOM,LOOKUPS!K$12,0)*$FB$6+VLOOKUP($FA1026,STREV,LOOKUPS!K$10,0)*$FC$6+VLOOKUP($FA1026,LTREV,LOOKUPS!K$9,0)*$FD$6+VLOOKUP($FA1026,CFP,LOOKUPS!K$6,0)*$FE$6+VLOOKUP($FA1026,EP,LOOKUPS!K$8,0)*$FF$6+VLOOKUP($FA1026,BM,LOOKUPS!K$5,0)*$FG$6+VLOOKUP($FA1026,DIV,LOOKUPS!K$7,0)*$FH$6++VLOOKUP($FA1026,SIZE,LOOKUPS!K$11,0)*$FI$6)</f>
        <v>-11.795400000000001</v>
      </c>
      <c r="FK1026" s="1">
        <f>IF(ISERROR(VLOOKUP($FA1026,MOM,LOOKUPS!L$12,0)*$FB$6+VLOOKUP($FA1026,STREV,LOOKUPS!L$10,0)*$FC$6+VLOOKUP($FA1026,LTREV,LOOKUPS!L$9,0)*$FD$6+VLOOKUP($FA1026,CFP,LOOKUPS!L$6,0)*$FE$6+VLOOKUP($FA1026,EP,LOOKUPS!L$8,0)*$FF$6+VLOOKUP($FA1026,BM,LOOKUPS!L$5,0)*$FG$6+VLOOKUP($FA1026,DIV,LOOKUPS!L$7,0)*$FH$6++VLOOKUP($FA1026,SIZE,LOOKUPS!L$11,0)*$FI$6),"",VLOOKUP($FA1026,MOM,LOOKUPS!L$12,0)*$FB$6+VLOOKUP($FA1026,STREV,LOOKUPS!L$10,0)*$FC$6+VLOOKUP($FA1026,LTREV,LOOKUPS!L$9,0)*$FD$6+VLOOKUP($FA1026,CFP,LOOKUPS!L$6,0)*$FE$6+VLOOKUP($FA1026,EP,LOOKUPS!L$8,0)*$FF$6+VLOOKUP($FA1026,BM,LOOKUPS!L$5,0)*$FG$6+VLOOKUP($FA1026,DIV,LOOKUPS!L$7,0)*$FH$6++VLOOKUP($FA1026,SIZE,LOOKUPS!L$11,0)*$FI$6)</f>
        <v>-13.7395</v>
      </c>
    </row>
    <row r="1027" spans="1:167" x14ac:dyDescent="0.3">
      <c r="A1027" s="1">
        <v>201110</v>
      </c>
      <c r="B1027" s="1">
        <v>9.9600000000000009</v>
      </c>
      <c r="C1027" s="1">
        <v>10.93</v>
      </c>
      <c r="D1027" s="1">
        <v>13.19</v>
      </c>
      <c r="E1027" s="1">
        <v>11.43</v>
      </c>
      <c r="F1027" s="1">
        <v>11.72</v>
      </c>
      <c r="G1027" s="1">
        <v>13.29</v>
      </c>
      <c r="H1027" s="1">
        <v>11.84</v>
      </c>
      <c r="I1027" s="1">
        <v>11.61</v>
      </c>
      <c r="J1027" s="1">
        <v>13.36</v>
      </c>
      <c r="K1027" s="1">
        <v>16.010000000000002</v>
      </c>
      <c r="M1027" s="1">
        <v>201011</v>
      </c>
      <c r="N1027" s="1">
        <v>-0.2</v>
      </c>
      <c r="O1027" s="1">
        <v>2.79</v>
      </c>
      <c r="P1027" s="1">
        <v>1.79</v>
      </c>
      <c r="Q1027" s="1">
        <v>2.2799999999999998</v>
      </c>
      <c r="R1027" s="1">
        <v>2.8</v>
      </c>
      <c r="S1027" s="1">
        <v>3.75</v>
      </c>
      <c r="T1027" s="1">
        <v>2.64</v>
      </c>
      <c r="U1027" s="1">
        <v>3.56</v>
      </c>
      <c r="V1027" s="1">
        <v>2.34</v>
      </c>
      <c r="W1027" s="1">
        <v>2.63</v>
      </c>
      <c r="Y1027" s="1">
        <v>201510</v>
      </c>
      <c r="Z1027" s="1">
        <v>3.99</v>
      </c>
      <c r="AA1027" s="1">
        <v>6.78</v>
      </c>
      <c r="AB1027" s="1">
        <v>5.29</v>
      </c>
      <c r="AC1027" s="1">
        <v>5.42</v>
      </c>
      <c r="AD1027" s="1">
        <v>5.77</v>
      </c>
      <c r="AE1027" s="1">
        <v>6.23</v>
      </c>
      <c r="AF1027" s="1">
        <v>5.34</v>
      </c>
      <c r="AG1027" s="1">
        <v>6.4</v>
      </c>
      <c r="AH1027" s="1">
        <v>6.14</v>
      </c>
      <c r="AI1027" s="1">
        <v>6.34</v>
      </c>
      <c r="CA1027" s="1">
        <v>201104</v>
      </c>
      <c r="CB1027" s="1">
        <v>2.44</v>
      </c>
      <c r="CC1027" s="1">
        <v>2.42</v>
      </c>
      <c r="CD1027" s="1">
        <v>1.74</v>
      </c>
      <c r="CE1027" s="1">
        <v>0.43</v>
      </c>
      <c r="CF1027" s="1">
        <v>2.79</v>
      </c>
      <c r="CG1027" s="1">
        <v>1.22</v>
      </c>
      <c r="CH1027" s="1">
        <v>2.2999999999999998</v>
      </c>
      <c r="CI1027" s="1">
        <v>1.34</v>
      </c>
      <c r="CJ1027" s="1">
        <v>0.15</v>
      </c>
      <c r="CK1027" s="1">
        <v>2.46</v>
      </c>
      <c r="CL1027" s="1">
        <v>3.13</v>
      </c>
      <c r="CM1027" s="1">
        <v>1.42</v>
      </c>
      <c r="CN1027" s="1">
        <v>1.02</v>
      </c>
      <c r="CO1027" s="1">
        <v>2.58</v>
      </c>
      <c r="CP1027" s="1">
        <v>2.02</v>
      </c>
      <c r="CQ1027" s="1">
        <v>1.37</v>
      </c>
      <c r="CR1027" s="1">
        <v>1.32</v>
      </c>
      <c r="CS1027" s="1">
        <v>0.75</v>
      </c>
      <c r="CT1027" s="1">
        <v>-0.21</v>
      </c>
      <c r="CV1027" s="1">
        <v>201204</v>
      </c>
      <c r="CW1027" s="1">
        <v>-1.88</v>
      </c>
      <c r="CX1027" s="1">
        <v>-1.26</v>
      </c>
      <c r="CY1027" s="1">
        <v>-0.28000000000000003</v>
      </c>
      <c r="CZ1027" s="1">
        <v>-0.73</v>
      </c>
      <c r="DA1027" s="1">
        <v>-1.64</v>
      </c>
      <c r="DB1027" s="1">
        <v>-0.64</v>
      </c>
      <c r="DC1027" s="1">
        <v>-0.22</v>
      </c>
      <c r="DD1027" s="1">
        <v>-0.28999999999999998</v>
      </c>
      <c r="DE1027" s="1">
        <v>-0.76</v>
      </c>
      <c r="DF1027" s="1">
        <v>-0.79</v>
      </c>
      <c r="DG1027" s="1">
        <v>-2.4300000000000002</v>
      </c>
      <c r="DH1027" s="1">
        <v>-0.48</v>
      </c>
      <c r="DI1027" s="1">
        <v>-0.79</v>
      </c>
      <c r="DJ1027" s="1">
        <v>0.27</v>
      </c>
      <c r="DK1027" s="1">
        <v>-0.67</v>
      </c>
      <c r="DL1027" s="1">
        <v>0.1</v>
      </c>
      <c r="DM1027" s="1">
        <v>-0.66</v>
      </c>
      <c r="DN1027" s="1">
        <v>-0.49</v>
      </c>
      <c r="DO1027" s="1">
        <v>-0.99</v>
      </c>
      <c r="DQ1027" s="1">
        <v>201104</v>
      </c>
      <c r="DR1027" s="1">
        <v>-99.99</v>
      </c>
      <c r="DS1027" s="1">
        <v>0.57999999999999996</v>
      </c>
      <c r="DT1027" s="1">
        <v>3.01</v>
      </c>
      <c r="DU1027" s="1">
        <v>3.12</v>
      </c>
      <c r="DV1027" s="1">
        <v>0.37</v>
      </c>
      <c r="DW1027" s="1">
        <v>2.17</v>
      </c>
      <c r="DX1027" s="1">
        <v>3.28</v>
      </c>
      <c r="DY1027" s="1">
        <v>2.87</v>
      </c>
      <c r="DZ1027" s="1">
        <v>3.34</v>
      </c>
      <c r="EA1027" s="1">
        <v>-0.08</v>
      </c>
      <c r="EB1027" s="1">
        <v>1.79</v>
      </c>
      <c r="EC1027" s="1">
        <v>1.83</v>
      </c>
      <c r="ED1027" s="1">
        <v>2.6</v>
      </c>
      <c r="EE1027" s="1">
        <v>3.16</v>
      </c>
      <c r="EF1027" s="1">
        <v>3.42</v>
      </c>
      <c r="EG1027" s="1">
        <v>3.01</v>
      </c>
      <c r="EH1027" s="1">
        <v>2.75</v>
      </c>
      <c r="EI1027" s="1">
        <v>3.47</v>
      </c>
      <c r="EJ1027" s="1">
        <v>3.2</v>
      </c>
      <c r="EL1027">
        <v>201104</v>
      </c>
      <c r="EM1027">
        <v>2.9</v>
      </c>
      <c r="EN1027">
        <v>-0.37</v>
      </c>
      <c r="EO1027">
        <v>-2.4300000000000002</v>
      </c>
      <c r="EP1027">
        <v>0</v>
      </c>
      <c r="ER1027" s="1">
        <v>201110</v>
      </c>
      <c r="ES1027" s="1">
        <v>-1.44</v>
      </c>
      <c r="EU1027" s="1">
        <v>201011</v>
      </c>
      <c r="EV1027" s="1">
        <v>-0.95</v>
      </c>
      <c r="EX1027" s="1">
        <v>201510</v>
      </c>
      <c r="EY1027" s="1">
        <v>-0.95</v>
      </c>
      <c r="FA1027" s="1">
        <v>201110</v>
      </c>
      <c r="FB1027" s="1">
        <f>IF(ISERROR(VLOOKUP($FA1027,MOM,LOOKUPS!C$12,0)*$FB$6+VLOOKUP($FA1027,STREV,LOOKUPS!C$10,0)*$FC$6+VLOOKUP($FA1027,LTREV,LOOKUPS!C$9,0)*$FD$6+VLOOKUP($FA1027,CFP,LOOKUPS!C$6,0)*$FE$6+VLOOKUP($FA1027,EP,LOOKUPS!C$8,0)*$FF$6+VLOOKUP($FA1027,BM,LOOKUPS!C$5,0)*$FG$6+VLOOKUP($FA1027,DIV,LOOKUPS!C$7,0)*$FH$6++VLOOKUP($FA1027,SIZE,LOOKUPS!C$11,0)*$FI$6),"",VLOOKUP($FA1027,MOM,LOOKUPS!C$12,0)*$FB$6+VLOOKUP($FA1027,STREV,LOOKUPS!C$10,0)*$FC$6+VLOOKUP($FA1027,LTREV,LOOKUPS!C$9,0)*$FD$6+VLOOKUP($FA1027,CFP,LOOKUPS!C$6,0)*$FE$6+VLOOKUP($FA1027,EP,LOOKUPS!C$8,0)*$FF$6+VLOOKUP($FA1027,BM,LOOKUPS!C$5,0)*$FG$6+VLOOKUP($FA1027,DIV,LOOKUPS!C$7,0)*$FH$6++VLOOKUP($FA1027,SIZE,LOOKUPS!C$11,0)*$FI$6)</f>
        <v>9.0506999999999991</v>
      </c>
      <c r="FC1027" s="1">
        <f>IF(ISERROR(VLOOKUP($FA1027,MOM,LOOKUPS!D$12,0)*$FB$6+VLOOKUP($FA1027,STREV,LOOKUPS!D$10,0)*$FC$6+VLOOKUP($FA1027,LTREV,LOOKUPS!D$9,0)*$FD$6+VLOOKUP($FA1027,CFP,LOOKUPS!D$6,0)*$FE$6+VLOOKUP($FA1027,EP,LOOKUPS!D$8,0)*$FF$6+VLOOKUP($FA1027,BM,LOOKUPS!D$5,0)*$FG$6+VLOOKUP($FA1027,DIV,LOOKUPS!D$7,0)*$FH$6++VLOOKUP($FA1027,SIZE,LOOKUPS!D$11,0)*$FI$6),"",VLOOKUP($FA1027,MOM,LOOKUPS!D$12,0)*$FB$6+VLOOKUP($FA1027,STREV,LOOKUPS!D$10,0)*$FC$6+VLOOKUP($FA1027,LTREV,LOOKUPS!D$9,0)*$FD$6+VLOOKUP($FA1027,CFP,LOOKUPS!D$6,0)*$FE$6+VLOOKUP($FA1027,EP,LOOKUPS!D$8,0)*$FF$6+VLOOKUP($FA1027,BM,LOOKUPS!D$5,0)*$FG$6+VLOOKUP($FA1027,DIV,LOOKUPS!D$7,0)*$FH$6++VLOOKUP($FA1027,SIZE,LOOKUPS!D$11,0)*$FI$6)</f>
        <v>11.092300000000002</v>
      </c>
      <c r="FD1027" s="1">
        <f>IF(ISERROR(VLOOKUP($FA1027,MOM,LOOKUPS!E$12,0)*$FB$6+VLOOKUP($FA1027,STREV,LOOKUPS!E$10,0)*$FC$6+VLOOKUP($FA1027,LTREV,LOOKUPS!E$9,0)*$FD$6+VLOOKUP($FA1027,CFP,LOOKUPS!E$6,0)*$FE$6+VLOOKUP($FA1027,EP,LOOKUPS!E$8,0)*$FF$6+VLOOKUP($FA1027,BM,LOOKUPS!E$5,0)*$FG$6+VLOOKUP($FA1027,DIV,LOOKUPS!E$7,0)*$FH$6++VLOOKUP($FA1027,SIZE,LOOKUPS!E$11,0)*$FI$6),"",VLOOKUP($FA1027,MOM,LOOKUPS!E$12,0)*$FB$6+VLOOKUP($FA1027,STREV,LOOKUPS!E$10,0)*$FC$6+VLOOKUP($FA1027,LTREV,LOOKUPS!E$9,0)*$FD$6+VLOOKUP($FA1027,CFP,LOOKUPS!E$6,0)*$FE$6+VLOOKUP($FA1027,EP,LOOKUPS!E$8,0)*$FF$6+VLOOKUP($FA1027,BM,LOOKUPS!E$5,0)*$FG$6+VLOOKUP($FA1027,DIV,LOOKUPS!E$7,0)*$FH$6++VLOOKUP($FA1027,SIZE,LOOKUPS!E$11,0)*$FI$6)</f>
        <v>12.467000000000002</v>
      </c>
      <c r="FE1027" s="1">
        <f>IF(ISERROR(VLOOKUP($FA1027,MOM,LOOKUPS!F$12,0)*$FB$6+VLOOKUP($FA1027,STREV,LOOKUPS!F$10,0)*$FC$6+VLOOKUP($FA1027,LTREV,LOOKUPS!F$9,0)*$FD$6+VLOOKUP($FA1027,CFP,LOOKUPS!F$6,0)*$FE$6+VLOOKUP($FA1027,EP,LOOKUPS!F$8,0)*$FF$6+VLOOKUP($FA1027,BM,LOOKUPS!F$5,0)*$FG$6+VLOOKUP($FA1027,DIV,LOOKUPS!F$7,0)*$FH$6++VLOOKUP($FA1027,SIZE,LOOKUPS!F$11,0)*$FI$6),"",VLOOKUP($FA1027,MOM,LOOKUPS!F$12,0)*$FB$6+VLOOKUP($FA1027,STREV,LOOKUPS!F$10,0)*$FC$6+VLOOKUP($FA1027,LTREV,LOOKUPS!F$9,0)*$FD$6+VLOOKUP($FA1027,CFP,LOOKUPS!F$6,0)*$FE$6+VLOOKUP($FA1027,EP,LOOKUPS!F$8,0)*$FF$6+VLOOKUP($FA1027,BM,LOOKUPS!F$5,0)*$FG$6+VLOOKUP($FA1027,DIV,LOOKUPS!F$7,0)*$FH$6++VLOOKUP($FA1027,SIZE,LOOKUPS!F$11,0)*$FI$6)</f>
        <v>12.737800000000002</v>
      </c>
      <c r="FF1027" s="1">
        <f>IF(ISERROR(VLOOKUP($FA1027,MOM,LOOKUPS!G$12,0)*$FB$6+VLOOKUP($FA1027,STREV,LOOKUPS!G$10,0)*$FC$6+VLOOKUP($FA1027,LTREV,LOOKUPS!G$9,0)*$FD$6+VLOOKUP($FA1027,CFP,LOOKUPS!G$6,0)*$FE$6+VLOOKUP($FA1027,EP,LOOKUPS!G$8,0)*$FF$6+VLOOKUP($FA1027,BM,LOOKUPS!G$5,0)*$FG$6+VLOOKUP($FA1027,DIV,LOOKUPS!G$7,0)*$FH$6++VLOOKUP($FA1027,SIZE,LOOKUPS!G$11,0)*$FI$6),"",VLOOKUP($FA1027,MOM,LOOKUPS!G$12,0)*$FB$6+VLOOKUP($FA1027,STREV,LOOKUPS!G$10,0)*$FC$6+VLOOKUP($FA1027,LTREV,LOOKUPS!G$9,0)*$FD$6+VLOOKUP($FA1027,CFP,LOOKUPS!G$6,0)*$FE$6+VLOOKUP($FA1027,EP,LOOKUPS!G$8,0)*$FF$6+VLOOKUP($FA1027,BM,LOOKUPS!G$5,0)*$FG$6+VLOOKUP($FA1027,DIV,LOOKUPS!G$7,0)*$FH$6++VLOOKUP($FA1027,SIZE,LOOKUPS!G$11,0)*$FI$6)</f>
        <v>12.7379</v>
      </c>
      <c r="FG1027" s="1">
        <f>IF(ISERROR(VLOOKUP($FA1027,MOM,LOOKUPS!H$12,0)*$FB$6+VLOOKUP($FA1027,STREV,LOOKUPS!H$10,0)*$FC$6+VLOOKUP($FA1027,LTREV,LOOKUPS!H$9,0)*$FD$6+VLOOKUP($FA1027,CFP,LOOKUPS!H$6,0)*$FE$6+VLOOKUP($FA1027,EP,LOOKUPS!H$8,0)*$FF$6+VLOOKUP($FA1027,BM,LOOKUPS!H$5,0)*$FG$6+VLOOKUP($FA1027,DIV,LOOKUPS!H$7,0)*$FH$6++VLOOKUP($FA1027,SIZE,LOOKUPS!H$11,0)*$FI$6),"",VLOOKUP($FA1027,MOM,LOOKUPS!H$12,0)*$FB$6+VLOOKUP($FA1027,STREV,LOOKUPS!H$10,0)*$FC$6+VLOOKUP($FA1027,LTREV,LOOKUPS!H$9,0)*$FD$6+VLOOKUP($FA1027,CFP,LOOKUPS!H$6,0)*$FE$6+VLOOKUP($FA1027,EP,LOOKUPS!H$8,0)*$FF$6+VLOOKUP($FA1027,BM,LOOKUPS!H$5,0)*$FG$6+VLOOKUP($FA1027,DIV,LOOKUPS!H$7,0)*$FH$6++VLOOKUP($FA1027,SIZE,LOOKUPS!H$11,0)*$FI$6)</f>
        <v>13.475300000000001</v>
      </c>
      <c r="FH1027" s="1">
        <f>IF(ISERROR(VLOOKUP($FA1027,MOM,LOOKUPS!I$12,0)*$FB$6+VLOOKUP($FA1027,STREV,LOOKUPS!I$10,0)*$FC$6+VLOOKUP($FA1027,LTREV,LOOKUPS!I$9,0)*$FD$6+VLOOKUP($FA1027,CFP,LOOKUPS!I$6,0)*$FE$6+VLOOKUP($FA1027,EP,LOOKUPS!I$8,0)*$FF$6+VLOOKUP($FA1027,BM,LOOKUPS!I$5,0)*$FG$6+VLOOKUP($FA1027,DIV,LOOKUPS!I$7,0)*$FH$6++VLOOKUP($FA1027,SIZE,LOOKUPS!I$11,0)*$FI$6),"",VLOOKUP($FA1027,MOM,LOOKUPS!I$12,0)*$FB$6+VLOOKUP($FA1027,STREV,LOOKUPS!I$10,0)*$FC$6+VLOOKUP($FA1027,LTREV,LOOKUPS!I$9,0)*$FD$6+VLOOKUP($FA1027,CFP,LOOKUPS!I$6,0)*$FE$6+VLOOKUP($FA1027,EP,LOOKUPS!I$8,0)*$FF$6+VLOOKUP($FA1027,BM,LOOKUPS!I$5,0)*$FG$6+VLOOKUP($FA1027,DIV,LOOKUPS!I$7,0)*$FH$6++VLOOKUP($FA1027,SIZE,LOOKUPS!I$11,0)*$FI$6)</f>
        <v>13.617799999999999</v>
      </c>
      <c r="FI1027" s="1">
        <f>IF(ISERROR(VLOOKUP($FA1027,MOM,LOOKUPS!J$12,0)*$FB$6+VLOOKUP($FA1027,STREV,LOOKUPS!J$10,0)*$FC$6+VLOOKUP($FA1027,LTREV,LOOKUPS!J$9,0)*$FD$6+VLOOKUP($FA1027,CFP,LOOKUPS!J$6,0)*$FE$6+VLOOKUP($FA1027,EP,LOOKUPS!J$8,0)*$FF$6+VLOOKUP($FA1027,BM,LOOKUPS!J$5,0)*$FG$6+VLOOKUP($FA1027,DIV,LOOKUPS!J$7,0)*$FH$6++VLOOKUP($FA1027,SIZE,LOOKUPS!J$11,0)*$FI$6),"",VLOOKUP($FA1027,MOM,LOOKUPS!J$12,0)*$FB$6+VLOOKUP($FA1027,STREV,LOOKUPS!J$10,0)*$FC$6+VLOOKUP($FA1027,LTREV,LOOKUPS!J$9,0)*$FD$6+VLOOKUP($FA1027,CFP,LOOKUPS!J$6,0)*$FE$6+VLOOKUP($FA1027,EP,LOOKUPS!J$8,0)*$FF$6+VLOOKUP($FA1027,BM,LOOKUPS!J$5,0)*$FG$6+VLOOKUP($FA1027,DIV,LOOKUPS!J$7,0)*$FH$6++VLOOKUP($FA1027,SIZE,LOOKUPS!J$11,0)*$FI$6)</f>
        <v>13.215400000000001</v>
      </c>
      <c r="FJ1027" s="1">
        <f>IF(ISERROR(VLOOKUP($FA1027,MOM,LOOKUPS!K$12,0)*$FB$6+VLOOKUP($FA1027,STREV,LOOKUPS!K$10,0)*$FC$6+VLOOKUP($FA1027,LTREV,LOOKUPS!K$9,0)*$FD$6+VLOOKUP($FA1027,CFP,LOOKUPS!K$6,0)*$FE$6+VLOOKUP($FA1027,EP,LOOKUPS!K$8,0)*$FF$6+VLOOKUP($FA1027,BM,LOOKUPS!K$5,0)*$FG$6+VLOOKUP($FA1027,DIV,LOOKUPS!K$7,0)*$FH$6++VLOOKUP($FA1027,SIZE,LOOKUPS!K$11,0)*$FI$6),"",VLOOKUP($FA1027,MOM,LOOKUPS!K$12,0)*$FB$6+VLOOKUP($FA1027,STREV,LOOKUPS!K$10,0)*$FC$6+VLOOKUP($FA1027,LTREV,LOOKUPS!K$9,0)*$FD$6+VLOOKUP($FA1027,CFP,LOOKUPS!K$6,0)*$FE$6+VLOOKUP($FA1027,EP,LOOKUPS!K$8,0)*$FF$6+VLOOKUP($FA1027,BM,LOOKUPS!K$5,0)*$FG$6+VLOOKUP($FA1027,DIV,LOOKUPS!K$7,0)*$FH$6++VLOOKUP($FA1027,SIZE,LOOKUPS!K$11,0)*$FI$6)</f>
        <v>13.913500000000001</v>
      </c>
      <c r="FK1027" s="1">
        <f>IF(ISERROR(VLOOKUP($FA1027,MOM,LOOKUPS!L$12,0)*$FB$6+VLOOKUP($FA1027,STREV,LOOKUPS!L$10,0)*$FC$6+VLOOKUP($FA1027,LTREV,LOOKUPS!L$9,0)*$FD$6+VLOOKUP($FA1027,CFP,LOOKUPS!L$6,0)*$FE$6+VLOOKUP($FA1027,EP,LOOKUPS!L$8,0)*$FF$6+VLOOKUP($FA1027,BM,LOOKUPS!L$5,0)*$FG$6+VLOOKUP($FA1027,DIV,LOOKUPS!L$7,0)*$FH$6++VLOOKUP($FA1027,SIZE,LOOKUPS!L$11,0)*$FI$6),"",VLOOKUP($FA1027,MOM,LOOKUPS!L$12,0)*$FB$6+VLOOKUP($FA1027,STREV,LOOKUPS!L$10,0)*$FC$6+VLOOKUP($FA1027,LTREV,LOOKUPS!L$9,0)*$FD$6+VLOOKUP($FA1027,CFP,LOOKUPS!L$6,0)*$FE$6+VLOOKUP($FA1027,EP,LOOKUPS!L$8,0)*$FF$6+VLOOKUP($FA1027,BM,LOOKUPS!L$5,0)*$FG$6+VLOOKUP($FA1027,DIV,LOOKUPS!L$7,0)*$FH$6++VLOOKUP($FA1027,SIZE,LOOKUPS!L$11,0)*$FI$6)</f>
        <v>13.764199999999999</v>
      </c>
    </row>
    <row r="1028" spans="1:167" x14ac:dyDescent="0.3">
      <c r="A1028" s="1">
        <v>201111</v>
      </c>
      <c r="B1028" s="1">
        <v>-7.1</v>
      </c>
      <c r="C1028" s="1">
        <v>-3.5</v>
      </c>
      <c r="D1028" s="1">
        <v>-1.79</v>
      </c>
      <c r="E1028" s="1">
        <v>-1.36</v>
      </c>
      <c r="F1028" s="1">
        <v>-0.97</v>
      </c>
      <c r="G1028" s="1">
        <v>1.1299999999999999</v>
      </c>
      <c r="H1028" s="1">
        <v>-0.47</v>
      </c>
      <c r="I1028" s="1">
        <v>0.32</v>
      </c>
      <c r="J1028" s="1">
        <v>0.97</v>
      </c>
      <c r="K1028" s="1">
        <v>-0.85</v>
      </c>
      <c r="M1028" s="1">
        <v>201012</v>
      </c>
      <c r="N1028" s="1">
        <v>11.29</v>
      </c>
      <c r="O1028" s="1">
        <v>8.73</v>
      </c>
      <c r="P1028" s="1">
        <v>8.19</v>
      </c>
      <c r="Q1028" s="1">
        <v>7.1</v>
      </c>
      <c r="R1028" s="1">
        <v>7.46</v>
      </c>
      <c r="S1028" s="1">
        <v>8.06</v>
      </c>
      <c r="T1028" s="1">
        <v>8.02</v>
      </c>
      <c r="U1028" s="1">
        <v>6.83</v>
      </c>
      <c r="V1028" s="1">
        <v>9.1999999999999993</v>
      </c>
      <c r="W1028" s="1">
        <v>7.49</v>
      </c>
      <c r="Y1028" s="1">
        <v>201511</v>
      </c>
      <c r="Z1028" s="1">
        <v>0</v>
      </c>
      <c r="AA1028" s="1">
        <v>1.84</v>
      </c>
      <c r="AB1028" s="1">
        <v>2.5</v>
      </c>
      <c r="AC1028" s="1">
        <v>1.19</v>
      </c>
      <c r="AD1028" s="1">
        <v>1.71</v>
      </c>
      <c r="AE1028" s="1">
        <v>2.21</v>
      </c>
      <c r="AF1028" s="1">
        <v>2.4900000000000002</v>
      </c>
      <c r="AG1028" s="1">
        <v>1.06</v>
      </c>
      <c r="AH1028" s="1">
        <v>1.85</v>
      </c>
      <c r="AI1028" s="1">
        <v>1.92</v>
      </c>
      <c r="CA1028" s="1">
        <v>201105</v>
      </c>
      <c r="CB1028" s="1">
        <v>-2.41</v>
      </c>
      <c r="CC1028" s="1">
        <v>-1.45</v>
      </c>
      <c r="CD1028" s="1">
        <v>-2</v>
      </c>
      <c r="CE1028" s="1">
        <v>-2.33</v>
      </c>
      <c r="CF1028" s="1">
        <v>-1.57</v>
      </c>
      <c r="CG1028" s="1">
        <v>-0.67</v>
      </c>
      <c r="CH1028" s="1">
        <v>-2.0099999999999998</v>
      </c>
      <c r="CI1028" s="1">
        <v>-3.14</v>
      </c>
      <c r="CJ1028" s="1">
        <v>-2.23</v>
      </c>
      <c r="CK1028" s="1">
        <v>-0.96</v>
      </c>
      <c r="CL1028" s="1">
        <v>-2.21</v>
      </c>
      <c r="CM1028" s="1">
        <v>-1.1200000000000001</v>
      </c>
      <c r="CN1028" s="1">
        <v>-0.22</v>
      </c>
      <c r="CO1028" s="1">
        <v>-1.23</v>
      </c>
      <c r="CP1028" s="1">
        <v>-2.8</v>
      </c>
      <c r="CQ1028" s="1">
        <v>-3.65</v>
      </c>
      <c r="CR1028" s="1">
        <v>-2.65</v>
      </c>
      <c r="CS1028" s="1">
        <v>-2.1</v>
      </c>
      <c r="CT1028" s="1">
        <v>-2.31</v>
      </c>
      <c r="CV1028" s="1">
        <v>201205</v>
      </c>
      <c r="CW1028" s="1">
        <v>-7.93</v>
      </c>
      <c r="CX1028" s="1">
        <v>-7.21</v>
      </c>
      <c r="CY1028" s="1">
        <v>-5.85</v>
      </c>
      <c r="CZ1028" s="1">
        <v>-4.1100000000000003</v>
      </c>
      <c r="DA1028" s="1">
        <v>-7.87</v>
      </c>
      <c r="DB1028" s="1">
        <v>-5.84</v>
      </c>
      <c r="DC1028" s="1">
        <v>-6.25</v>
      </c>
      <c r="DD1028" s="1">
        <v>-4.8499999999999996</v>
      </c>
      <c r="DE1028" s="1">
        <v>-3.94</v>
      </c>
      <c r="DF1028" s="1">
        <v>-8.1199999999999992</v>
      </c>
      <c r="DG1028" s="1">
        <v>-7.63</v>
      </c>
      <c r="DH1028" s="1">
        <v>-5.87</v>
      </c>
      <c r="DI1028" s="1">
        <v>-5.81</v>
      </c>
      <c r="DJ1028" s="1">
        <v>-5.68</v>
      </c>
      <c r="DK1028" s="1">
        <v>-6.78</v>
      </c>
      <c r="DL1028" s="1">
        <v>-5.2</v>
      </c>
      <c r="DM1028" s="1">
        <v>-4.5199999999999996</v>
      </c>
      <c r="DN1028" s="1">
        <v>-2.84</v>
      </c>
      <c r="DO1028" s="1">
        <v>-4.91</v>
      </c>
      <c r="DQ1028" s="1">
        <v>201105</v>
      </c>
      <c r="DR1028" s="1">
        <v>-99.99</v>
      </c>
      <c r="DS1028" s="1">
        <v>-2.74</v>
      </c>
      <c r="DT1028" s="1">
        <v>-1.1499999999999999</v>
      </c>
      <c r="DU1028" s="1">
        <v>-0.55000000000000004</v>
      </c>
      <c r="DV1028" s="1">
        <v>-2.68</v>
      </c>
      <c r="DW1028" s="1">
        <v>-2.17</v>
      </c>
      <c r="DX1028" s="1">
        <v>-1.28</v>
      </c>
      <c r="DY1028" s="1">
        <v>-0.61</v>
      </c>
      <c r="DZ1028" s="1">
        <v>-0.73</v>
      </c>
      <c r="EA1028" s="1">
        <v>-2.66</v>
      </c>
      <c r="EB1028" s="1">
        <v>-2.74</v>
      </c>
      <c r="EC1028" s="1">
        <v>-3.08</v>
      </c>
      <c r="ED1028" s="1">
        <v>-1.05</v>
      </c>
      <c r="EE1028" s="1">
        <v>-1.46</v>
      </c>
      <c r="EF1028" s="1">
        <v>-1.1000000000000001</v>
      </c>
      <c r="EG1028" s="1">
        <v>-1.02</v>
      </c>
      <c r="EH1028" s="1">
        <v>-0.26</v>
      </c>
      <c r="EI1028" s="1">
        <v>-0.62</v>
      </c>
      <c r="EJ1028" s="1">
        <v>-0.84</v>
      </c>
      <c r="EL1028">
        <v>201105</v>
      </c>
      <c r="EM1028">
        <v>-1.27</v>
      </c>
      <c r="EN1028">
        <v>-0.57999999999999996</v>
      </c>
      <c r="EO1028">
        <v>-2.0499999999999998</v>
      </c>
      <c r="EP1028">
        <v>0</v>
      </c>
      <c r="ER1028" s="1">
        <v>201111</v>
      </c>
      <c r="ES1028" s="1">
        <v>4.01</v>
      </c>
      <c r="EU1028" s="1">
        <v>201012</v>
      </c>
      <c r="EV1028" s="1">
        <v>2.37</v>
      </c>
      <c r="EX1028" s="1">
        <v>201511</v>
      </c>
      <c r="EY1028" s="1">
        <v>-0.19</v>
      </c>
      <c r="FA1028" s="1">
        <v>201111</v>
      </c>
      <c r="FB1028" s="1">
        <f>IF(ISERROR(VLOOKUP($FA1028,MOM,LOOKUPS!C$12,0)*$FB$6+VLOOKUP($FA1028,STREV,LOOKUPS!C$10,0)*$FC$6+VLOOKUP($FA1028,LTREV,LOOKUPS!C$9,0)*$FD$6+VLOOKUP($FA1028,CFP,LOOKUPS!C$6,0)*$FE$6+VLOOKUP($FA1028,EP,LOOKUPS!C$8,0)*$FF$6+VLOOKUP($FA1028,BM,LOOKUPS!C$5,0)*$FG$6+VLOOKUP($FA1028,DIV,LOOKUPS!C$7,0)*$FH$6++VLOOKUP($FA1028,SIZE,LOOKUPS!C$11,0)*$FI$6),"",VLOOKUP($FA1028,MOM,LOOKUPS!C$12,0)*$FB$6+VLOOKUP($FA1028,STREV,LOOKUPS!C$10,0)*$FC$6+VLOOKUP($FA1028,LTREV,LOOKUPS!C$9,0)*$FD$6+VLOOKUP($FA1028,CFP,LOOKUPS!C$6,0)*$FE$6+VLOOKUP($FA1028,EP,LOOKUPS!C$8,0)*$FF$6+VLOOKUP($FA1028,BM,LOOKUPS!C$5,0)*$FG$6+VLOOKUP($FA1028,DIV,LOOKUPS!C$7,0)*$FH$6++VLOOKUP($FA1028,SIZE,LOOKUPS!C$11,0)*$FI$6)</f>
        <v>-3.5499000000000001</v>
      </c>
      <c r="FC1028" s="1">
        <f>IF(ISERROR(VLOOKUP($FA1028,MOM,LOOKUPS!D$12,0)*$FB$6+VLOOKUP($FA1028,STREV,LOOKUPS!D$10,0)*$FC$6+VLOOKUP($FA1028,LTREV,LOOKUPS!D$9,0)*$FD$6+VLOOKUP($FA1028,CFP,LOOKUPS!D$6,0)*$FE$6+VLOOKUP($FA1028,EP,LOOKUPS!D$8,0)*$FF$6+VLOOKUP($FA1028,BM,LOOKUPS!D$5,0)*$FG$6+VLOOKUP($FA1028,DIV,LOOKUPS!D$7,0)*$FH$6++VLOOKUP($FA1028,SIZE,LOOKUPS!D$11,0)*$FI$6),"",VLOOKUP($FA1028,MOM,LOOKUPS!D$12,0)*$FB$6+VLOOKUP($FA1028,STREV,LOOKUPS!D$10,0)*$FC$6+VLOOKUP($FA1028,LTREV,LOOKUPS!D$9,0)*$FD$6+VLOOKUP($FA1028,CFP,LOOKUPS!D$6,0)*$FE$6+VLOOKUP($FA1028,EP,LOOKUPS!D$8,0)*$FF$6+VLOOKUP($FA1028,BM,LOOKUPS!D$5,0)*$FG$6+VLOOKUP($FA1028,DIV,LOOKUPS!D$7,0)*$FH$6++VLOOKUP($FA1028,SIZE,LOOKUPS!D$11,0)*$FI$6)</f>
        <v>-2.6919000000000004</v>
      </c>
      <c r="FD1028" s="1">
        <f>IF(ISERROR(VLOOKUP($FA1028,MOM,LOOKUPS!E$12,0)*$FB$6+VLOOKUP($FA1028,STREV,LOOKUPS!E$10,0)*$FC$6+VLOOKUP($FA1028,LTREV,LOOKUPS!E$9,0)*$FD$6+VLOOKUP($FA1028,CFP,LOOKUPS!E$6,0)*$FE$6+VLOOKUP($FA1028,EP,LOOKUPS!E$8,0)*$FF$6+VLOOKUP($FA1028,BM,LOOKUPS!E$5,0)*$FG$6+VLOOKUP($FA1028,DIV,LOOKUPS!E$7,0)*$FH$6++VLOOKUP($FA1028,SIZE,LOOKUPS!E$11,0)*$FI$6),"",VLOOKUP($FA1028,MOM,LOOKUPS!E$12,0)*$FB$6+VLOOKUP($FA1028,STREV,LOOKUPS!E$10,0)*$FC$6+VLOOKUP($FA1028,LTREV,LOOKUPS!E$9,0)*$FD$6+VLOOKUP($FA1028,CFP,LOOKUPS!E$6,0)*$FE$6+VLOOKUP($FA1028,EP,LOOKUPS!E$8,0)*$FF$6+VLOOKUP($FA1028,BM,LOOKUPS!E$5,0)*$FG$6+VLOOKUP($FA1028,DIV,LOOKUPS!E$7,0)*$FH$6++VLOOKUP($FA1028,SIZE,LOOKUPS!E$11,0)*$FI$6)</f>
        <v>-1.7883</v>
      </c>
      <c r="FE1028" s="1">
        <f>IF(ISERROR(VLOOKUP($FA1028,MOM,LOOKUPS!F$12,0)*$FB$6+VLOOKUP($FA1028,STREV,LOOKUPS!F$10,0)*$FC$6+VLOOKUP($FA1028,LTREV,LOOKUPS!F$9,0)*$FD$6+VLOOKUP($FA1028,CFP,LOOKUPS!F$6,0)*$FE$6+VLOOKUP($FA1028,EP,LOOKUPS!F$8,0)*$FF$6+VLOOKUP($FA1028,BM,LOOKUPS!F$5,0)*$FG$6+VLOOKUP($FA1028,DIV,LOOKUPS!F$7,0)*$FH$6++VLOOKUP($FA1028,SIZE,LOOKUPS!F$11,0)*$FI$6),"",VLOOKUP($FA1028,MOM,LOOKUPS!F$12,0)*$FB$6+VLOOKUP($FA1028,STREV,LOOKUPS!F$10,0)*$FC$6+VLOOKUP($FA1028,LTREV,LOOKUPS!F$9,0)*$FD$6+VLOOKUP($FA1028,CFP,LOOKUPS!F$6,0)*$FE$6+VLOOKUP($FA1028,EP,LOOKUPS!F$8,0)*$FF$6+VLOOKUP($FA1028,BM,LOOKUPS!F$5,0)*$FG$6+VLOOKUP($FA1028,DIV,LOOKUPS!F$7,0)*$FH$6++VLOOKUP($FA1028,SIZE,LOOKUPS!F$11,0)*$FI$6)</f>
        <v>-1.6265000000000001</v>
      </c>
      <c r="FF1028" s="1">
        <f>IF(ISERROR(VLOOKUP($FA1028,MOM,LOOKUPS!G$12,0)*$FB$6+VLOOKUP($FA1028,STREV,LOOKUPS!G$10,0)*$FC$6+VLOOKUP($FA1028,LTREV,LOOKUPS!G$9,0)*$FD$6+VLOOKUP($FA1028,CFP,LOOKUPS!G$6,0)*$FE$6+VLOOKUP($FA1028,EP,LOOKUPS!G$8,0)*$FF$6+VLOOKUP($FA1028,BM,LOOKUPS!G$5,0)*$FG$6+VLOOKUP($FA1028,DIV,LOOKUPS!G$7,0)*$FH$6++VLOOKUP($FA1028,SIZE,LOOKUPS!G$11,0)*$FI$6),"",VLOOKUP($FA1028,MOM,LOOKUPS!G$12,0)*$FB$6+VLOOKUP($FA1028,STREV,LOOKUPS!G$10,0)*$FC$6+VLOOKUP($FA1028,LTREV,LOOKUPS!G$9,0)*$FD$6+VLOOKUP($FA1028,CFP,LOOKUPS!G$6,0)*$FE$6+VLOOKUP($FA1028,EP,LOOKUPS!G$8,0)*$FF$6+VLOOKUP($FA1028,BM,LOOKUPS!G$5,0)*$FG$6+VLOOKUP($FA1028,DIV,LOOKUPS!G$7,0)*$FH$6++VLOOKUP($FA1028,SIZE,LOOKUPS!G$11,0)*$FI$6)</f>
        <v>-1.2578</v>
      </c>
      <c r="FG1028" s="1">
        <f>IF(ISERROR(VLOOKUP($FA1028,MOM,LOOKUPS!H$12,0)*$FB$6+VLOOKUP($FA1028,STREV,LOOKUPS!H$10,0)*$FC$6+VLOOKUP($FA1028,LTREV,LOOKUPS!H$9,0)*$FD$6+VLOOKUP($FA1028,CFP,LOOKUPS!H$6,0)*$FE$6+VLOOKUP($FA1028,EP,LOOKUPS!H$8,0)*$FF$6+VLOOKUP($FA1028,BM,LOOKUPS!H$5,0)*$FG$6+VLOOKUP($FA1028,DIV,LOOKUPS!H$7,0)*$FH$6++VLOOKUP($FA1028,SIZE,LOOKUPS!H$11,0)*$FI$6),"",VLOOKUP($FA1028,MOM,LOOKUPS!H$12,0)*$FB$6+VLOOKUP($FA1028,STREV,LOOKUPS!H$10,0)*$FC$6+VLOOKUP($FA1028,LTREV,LOOKUPS!H$9,0)*$FD$6+VLOOKUP($FA1028,CFP,LOOKUPS!H$6,0)*$FE$6+VLOOKUP($FA1028,EP,LOOKUPS!H$8,0)*$FF$6+VLOOKUP($FA1028,BM,LOOKUPS!H$5,0)*$FG$6+VLOOKUP($FA1028,DIV,LOOKUPS!H$7,0)*$FH$6++VLOOKUP($FA1028,SIZE,LOOKUPS!H$11,0)*$FI$6)</f>
        <v>-0.4728</v>
      </c>
      <c r="FH1028" s="1">
        <f>IF(ISERROR(VLOOKUP($FA1028,MOM,LOOKUPS!I$12,0)*$FB$6+VLOOKUP($FA1028,STREV,LOOKUPS!I$10,0)*$FC$6+VLOOKUP($FA1028,LTREV,LOOKUPS!I$9,0)*$FD$6+VLOOKUP($FA1028,CFP,LOOKUPS!I$6,0)*$FE$6+VLOOKUP($FA1028,EP,LOOKUPS!I$8,0)*$FF$6+VLOOKUP($FA1028,BM,LOOKUPS!I$5,0)*$FG$6+VLOOKUP($FA1028,DIV,LOOKUPS!I$7,0)*$FH$6++VLOOKUP($FA1028,SIZE,LOOKUPS!I$11,0)*$FI$6),"",VLOOKUP($FA1028,MOM,LOOKUPS!I$12,0)*$FB$6+VLOOKUP($FA1028,STREV,LOOKUPS!I$10,0)*$FC$6+VLOOKUP($FA1028,LTREV,LOOKUPS!I$9,0)*$FD$6+VLOOKUP($FA1028,CFP,LOOKUPS!I$6,0)*$FE$6+VLOOKUP($FA1028,EP,LOOKUPS!I$8,0)*$FF$6+VLOOKUP($FA1028,BM,LOOKUPS!I$5,0)*$FG$6+VLOOKUP($FA1028,DIV,LOOKUPS!I$7,0)*$FH$6++VLOOKUP($FA1028,SIZE,LOOKUPS!I$11,0)*$FI$6)</f>
        <v>-1.0223</v>
      </c>
      <c r="FI1028" s="1">
        <f>IF(ISERROR(VLOOKUP($FA1028,MOM,LOOKUPS!J$12,0)*$FB$6+VLOOKUP($FA1028,STREV,LOOKUPS!J$10,0)*$FC$6+VLOOKUP($FA1028,LTREV,LOOKUPS!J$9,0)*$FD$6+VLOOKUP($FA1028,CFP,LOOKUPS!J$6,0)*$FE$6+VLOOKUP($FA1028,EP,LOOKUPS!J$8,0)*$FF$6+VLOOKUP($FA1028,BM,LOOKUPS!J$5,0)*$FG$6+VLOOKUP($FA1028,DIV,LOOKUPS!J$7,0)*$FH$6++VLOOKUP($FA1028,SIZE,LOOKUPS!J$11,0)*$FI$6),"",VLOOKUP($FA1028,MOM,LOOKUPS!J$12,0)*$FB$6+VLOOKUP($FA1028,STREV,LOOKUPS!J$10,0)*$FC$6+VLOOKUP($FA1028,LTREV,LOOKUPS!J$9,0)*$FD$6+VLOOKUP($FA1028,CFP,LOOKUPS!J$6,0)*$FE$6+VLOOKUP($FA1028,EP,LOOKUPS!J$8,0)*$FF$6+VLOOKUP($FA1028,BM,LOOKUPS!J$5,0)*$FG$6+VLOOKUP($FA1028,DIV,LOOKUPS!J$7,0)*$FH$6++VLOOKUP($FA1028,SIZE,LOOKUPS!J$11,0)*$FI$6)</f>
        <v>-0.29620000000000002</v>
      </c>
      <c r="FJ1028" s="1">
        <f>IF(ISERROR(VLOOKUP($FA1028,MOM,LOOKUPS!K$12,0)*$FB$6+VLOOKUP($FA1028,STREV,LOOKUPS!K$10,0)*$FC$6+VLOOKUP($FA1028,LTREV,LOOKUPS!K$9,0)*$FD$6+VLOOKUP($FA1028,CFP,LOOKUPS!K$6,0)*$FE$6+VLOOKUP($FA1028,EP,LOOKUPS!K$8,0)*$FF$6+VLOOKUP($FA1028,BM,LOOKUPS!K$5,0)*$FG$6+VLOOKUP($FA1028,DIV,LOOKUPS!K$7,0)*$FH$6++VLOOKUP($FA1028,SIZE,LOOKUPS!K$11,0)*$FI$6),"",VLOOKUP($FA1028,MOM,LOOKUPS!K$12,0)*$FB$6+VLOOKUP($FA1028,STREV,LOOKUPS!K$10,0)*$FC$6+VLOOKUP($FA1028,LTREV,LOOKUPS!K$9,0)*$FD$6+VLOOKUP($FA1028,CFP,LOOKUPS!K$6,0)*$FE$6+VLOOKUP($FA1028,EP,LOOKUPS!K$8,0)*$FF$6+VLOOKUP($FA1028,BM,LOOKUPS!K$5,0)*$FG$6+VLOOKUP($FA1028,DIV,LOOKUPS!K$7,0)*$FH$6++VLOOKUP($FA1028,SIZE,LOOKUPS!K$11,0)*$FI$6)</f>
        <v>0.2001</v>
      </c>
      <c r="FK1028" s="1">
        <f>IF(ISERROR(VLOOKUP($FA1028,MOM,LOOKUPS!L$12,0)*$FB$6+VLOOKUP($FA1028,STREV,LOOKUPS!L$10,0)*$FC$6+VLOOKUP($FA1028,LTREV,LOOKUPS!L$9,0)*$FD$6+VLOOKUP($FA1028,CFP,LOOKUPS!L$6,0)*$FE$6+VLOOKUP($FA1028,EP,LOOKUPS!L$8,0)*$FF$6+VLOOKUP($FA1028,BM,LOOKUPS!L$5,0)*$FG$6+VLOOKUP($FA1028,DIV,LOOKUPS!L$7,0)*$FH$6++VLOOKUP($FA1028,SIZE,LOOKUPS!L$11,0)*$FI$6),"",VLOOKUP($FA1028,MOM,LOOKUPS!L$12,0)*$FB$6+VLOOKUP($FA1028,STREV,LOOKUPS!L$10,0)*$FC$6+VLOOKUP($FA1028,LTREV,LOOKUPS!L$9,0)*$FD$6+VLOOKUP($FA1028,CFP,LOOKUPS!L$6,0)*$FE$6+VLOOKUP($FA1028,EP,LOOKUPS!L$8,0)*$FF$6+VLOOKUP($FA1028,BM,LOOKUPS!L$5,0)*$FG$6+VLOOKUP($FA1028,DIV,LOOKUPS!L$7,0)*$FH$6++VLOOKUP($FA1028,SIZE,LOOKUPS!L$11,0)*$FI$6)</f>
        <v>-2.1873</v>
      </c>
    </row>
    <row r="1029" spans="1:167" x14ac:dyDescent="0.3">
      <c r="A1029" s="1">
        <v>201112</v>
      </c>
      <c r="B1029" s="1">
        <v>-2.82</v>
      </c>
      <c r="C1029" s="1">
        <v>-0.27</v>
      </c>
      <c r="D1029" s="1">
        <v>1.24</v>
      </c>
      <c r="E1029" s="1">
        <v>1.1000000000000001</v>
      </c>
      <c r="F1029" s="1">
        <v>-0.05</v>
      </c>
      <c r="G1029" s="1">
        <v>1.28</v>
      </c>
      <c r="H1029" s="1">
        <v>0.93</v>
      </c>
      <c r="I1029" s="1">
        <v>0.62</v>
      </c>
      <c r="J1029" s="1">
        <v>1.05</v>
      </c>
      <c r="K1029" s="1">
        <v>-0.2</v>
      </c>
      <c r="M1029" s="1">
        <v>201101</v>
      </c>
      <c r="N1029" s="1">
        <v>4.0199999999999996</v>
      </c>
      <c r="O1029" s="1">
        <v>1.95</v>
      </c>
      <c r="P1029" s="1">
        <v>1.58</v>
      </c>
      <c r="Q1029" s="1">
        <v>0.83</v>
      </c>
      <c r="R1029" s="1">
        <v>2.72</v>
      </c>
      <c r="S1029" s="1">
        <v>2.37</v>
      </c>
      <c r="T1029" s="1">
        <v>2.5</v>
      </c>
      <c r="U1029" s="1">
        <v>0.57999999999999996</v>
      </c>
      <c r="V1029" s="1">
        <v>1.49</v>
      </c>
      <c r="W1029" s="1">
        <v>-0.2</v>
      </c>
      <c r="Y1029" s="1">
        <v>201512</v>
      </c>
      <c r="Z1029" s="1">
        <v>-8.84</v>
      </c>
      <c r="AA1029" s="1">
        <v>-5.43</v>
      </c>
      <c r="AB1029" s="1">
        <v>-4.67</v>
      </c>
      <c r="AC1029" s="1">
        <v>-4.3099999999999996</v>
      </c>
      <c r="AD1029" s="1">
        <v>-4.2</v>
      </c>
      <c r="AE1029" s="1">
        <v>-3.11</v>
      </c>
      <c r="AF1029" s="1">
        <v>-3.41</v>
      </c>
      <c r="AG1029" s="1">
        <v>-2.71</v>
      </c>
      <c r="AH1029" s="1">
        <v>-3.85</v>
      </c>
      <c r="AI1029" s="1">
        <v>-2.2799999999999998</v>
      </c>
      <c r="CA1029" s="1">
        <v>201106</v>
      </c>
      <c r="CB1029" s="1">
        <v>-4.0999999999999996</v>
      </c>
      <c r="CC1029" s="1">
        <v>-3.27</v>
      </c>
      <c r="CD1029" s="1">
        <v>-1.91</v>
      </c>
      <c r="CE1029" s="1">
        <v>-2.2400000000000002</v>
      </c>
      <c r="CF1029" s="1">
        <v>-3.31</v>
      </c>
      <c r="CG1029" s="1">
        <v>-2.83</v>
      </c>
      <c r="CH1029" s="1">
        <v>-1.74</v>
      </c>
      <c r="CI1029" s="1">
        <v>-1.44</v>
      </c>
      <c r="CJ1029" s="1">
        <v>-2.56</v>
      </c>
      <c r="CK1029" s="1">
        <v>-3.6</v>
      </c>
      <c r="CL1029" s="1">
        <v>-3.01</v>
      </c>
      <c r="CM1029" s="1">
        <v>-3.15</v>
      </c>
      <c r="CN1029" s="1">
        <v>-2.5099999999999998</v>
      </c>
      <c r="CO1029" s="1">
        <v>-2.29</v>
      </c>
      <c r="CP1029" s="1">
        <v>-1.19</v>
      </c>
      <c r="CQ1029" s="1">
        <v>-1.65</v>
      </c>
      <c r="CR1029" s="1">
        <v>-1.24</v>
      </c>
      <c r="CS1029" s="1">
        <v>-2.2400000000000002</v>
      </c>
      <c r="CT1029" s="1">
        <v>-2.75</v>
      </c>
      <c r="CV1029" s="1">
        <v>201206</v>
      </c>
      <c r="CW1029" s="1">
        <v>3.65</v>
      </c>
      <c r="CX1029" s="1">
        <v>3.71</v>
      </c>
      <c r="CY1029" s="1">
        <v>3.65</v>
      </c>
      <c r="CZ1029" s="1">
        <v>4.33</v>
      </c>
      <c r="DA1029" s="1">
        <v>3.8</v>
      </c>
      <c r="DB1029" s="1">
        <v>2.92</v>
      </c>
      <c r="DC1029" s="1">
        <v>4.1399999999999997</v>
      </c>
      <c r="DD1029" s="1">
        <v>4.4400000000000004</v>
      </c>
      <c r="DE1029" s="1">
        <v>4.1100000000000003</v>
      </c>
      <c r="DF1029" s="1">
        <v>3.94</v>
      </c>
      <c r="DG1029" s="1">
        <v>3.68</v>
      </c>
      <c r="DH1029" s="1">
        <v>3.52</v>
      </c>
      <c r="DI1029" s="1">
        <v>2.37</v>
      </c>
      <c r="DJ1029" s="1">
        <v>4.01</v>
      </c>
      <c r="DK1029" s="1">
        <v>4.26</v>
      </c>
      <c r="DL1029" s="1">
        <v>4</v>
      </c>
      <c r="DM1029" s="1">
        <v>4.8499999999999996</v>
      </c>
      <c r="DN1029" s="1">
        <v>4.7</v>
      </c>
      <c r="DO1029" s="1">
        <v>3.58</v>
      </c>
      <c r="DQ1029" s="1">
        <v>201106</v>
      </c>
      <c r="DR1029" s="1">
        <v>-99.99</v>
      </c>
      <c r="DS1029" s="1">
        <v>-2.96</v>
      </c>
      <c r="DT1029" s="1">
        <v>-1.8</v>
      </c>
      <c r="DU1029" s="1">
        <v>-1.83</v>
      </c>
      <c r="DV1029" s="1">
        <v>-3.09</v>
      </c>
      <c r="DW1029" s="1">
        <v>-1.78</v>
      </c>
      <c r="DX1029" s="1">
        <v>-1.94</v>
      </c>
      <c r="DY1029" s="1">
        <v>-2.2799999999999998</v>
      </c>
      <c r="DZ1029" s="1">
        <v>-1.58</v>
      </c>
      <c r="EA1029" s="1">
        <v>-2.87</v>
      </c>
      <c r="EB1029" s="1">
        <v>-3.78</v>
      </c>
      <c r="EC1029" s="1">
        <v>-2.19</v>
      </c>
      <c r="ED1029" s="1">
        <v>-1.29</v>
      </c>
      <c r="EE1029" s="1">
        <v>-2.04</v>
      </c>
      <c r="EF1029" s="1">
        <v>-1.83</v>
      </c>
      <c r="EG1029" s="1">
        <v>-2.3199999999999998</v>
      </c>
      <c r="EH1029" s="1">
        <v>-2.25</v>
      </c>
      <c r="EI1029" s="1">
        <v>-1.63</v>
      </c>
      <c r="EJ1029" s="1">
        <v>-1.54</v>
      </c>
      <c r="EL1029">
        <v>201106</v>
      </c>
      <c r="EM1029">
        <v>-1.75</v>
      </c>
      <c r="EN1029">
        <v>-0.11</v>
      </c>
      <c r="EO1029">
        <v>-0.42</v>
      </c>
      <c r="EP1029">
        <v>0</v>
      </c>
      <c r="ER1029" s="1">
        <v>201112</v>
      </c>
      <c r="ES1029" s="1">
        <v>1.98</v>
      </c>
      <c r="EU1029" s="1">
        <v>201101</v>
      </c>
      <c r="EV1029" s="1">
        <v>-0.02</v>
      </c>
      <c r="EX1029" s="1">
        <v>201512</v>
      </c>
      <c r="EY1029" s="1">
        <v>-2.74</v>
      </c>
      <c r="FA1029" s="1">
        <v>201112</v>
      </c>
      <c r="FB1029" s="1">
        <f>IF(ISERROR(VLOOKUP($FA1029,MOM,LOOKUPS!C$12,0)*$FB$6+VLOOKUP($FA1029,STREV,LOOKUPS!C$10,0)*$FC$6+VLOOKUP($FA1029,LTREV,LOOKUPS!C$9,0)*$FD$6+VLOOKUP($FA1029,CFP,LOOKUPS!C$6,0)*$FE$6+VLOOKUP($FA1029,EP,LOOKUPS!C$8,0)*$FF$6+VLOOKUP($FA1029,BM,LOOKUPS!C$5,0)*$FG$6+VLOOKUP($FA1029,DIV,LOOKUPS!C$7,0)*$FH$6++VLOOKUP($FA1029,SIZE,LOOKUPS!C$11,0)*$FI$6),"",VLOOKUP($FA1029,MOM,LOOKUPS!C$12,0)*$FB$6+VLOOKUP($FA1029,STREV,LOOKUPS!C$10,0)*$FC$6+VLOOKUP($FA1029,LTREV,LOOKUPS!C$9,0)*$FD$6+VLOOKUP($FA1029,CFP,LOOKUPS!C$6,0)*$FE$6+VLOOKUP($FA1029,EP,LOOKUPS!C$8,0)*$FF$6+VLOOKUP($FA1029,BM,LOOKUPS!C$5,0)*$FG$6+VLOOKUP($FA1029,DIV,LOOKUPS!C$7,0)*$FH$6++VLOOKUP($FA1029,SIZE,LOOKUPS!C$11,0)*$FI$6)</f>
        <v>-1.2655000000000003</v>
      </c>
      <c r="FC1029" s="1">
        <f>IF(ISERROR(VLOOKUP($FA1029,MOM,LOOKUPS!D$12,0)*$FB$6+VLOOKUP($FA1029,STREV,LOOKUPS!D$10,0)*$FC$6+VLOOKUP($FA1029,LTREV,LOOKUPS!D$9,0)*$FD$6+VLOOKUP($FA1029,CFP,LOOKUPS!D$6,0)*$FE$6+VLOOKUP($FA1029,EP,LOOKUPS!D$8,0)*$FF$6+VLOOKUP($FA1029,BM,LOOKUPS!D$5,0)*$FG$6+VLOOKUP($FA1029,DIV,LOOKUPS!D$7,0)*$FH$6++VLOOKUP($FA1029,SIZE,LOOKUPS!D$11,0)*$FI$6),"",VLOOKUP($FA1029,MOM,LOOKUPS!D$12,0)*$FB$6+VLOOKUP($FA1029,STREV,LOOKUPS!D$10,0)*$FC$6+VLOOKUP($FA1029,LTREV,LOOKUPS!D$9,0)*$FD$6+VLOOKUP($FA1029,CFP,LOOKUPS!D$6,0)*$FE$6+VLOOKUP($FA1029,EP,LOOKUPS!D$8,0)*$FF$6+VLOOKUP($FA1029,BM,LOOKUPS!D$5,0)*$FG$6+VLOOKUP($FA1029,DIV,LOOKUPS!D$7,0)*$FH$6++VLOOKUP($FA1029,SIZE,LOOKUPS!D$11,0)*$FI$6)</f>
        <v>-0.80160000000000009</v>
      </c>
      <c r="FD1029" s="1">
        <f>IF(ISERROR(VLOOKUP($FA1029,MOM,LOOKUPS!E$12,0)*$FB$6+VLOOKUP($FA1029,STREV,LOOKUPS!E$10,0)*$FC$6+VLOOKUP($FA1029,LTREV,LOOKUPS!E$9,0)*$FD$6+VLOOKUP($FA1029,CFP,LOOKUPS!E$6,0)*$FE$6+VLOOKUP($FA1029,EP,LOOKUPS!E$8,0)*$FF$6+VLOOKUP($FA1029,BM,LOOKUPS!E$5,0)*$FG$6+VLOOKUP($FA1029,DIV,LOOKUPS!E$7,0)*$FH$6++VLOOKUP($FA1029,SIZE,LOOKUPS!E$11,0)*$FI$6),"",VLOOKUP($FA1029,MOM,LOOKUPS!E$12,0)*$FB$6+VLOOKUP($FA1029,STREV,LOOKUPS!E$10,0)*$FC$6+VLOOKUP($FA1029,LTREV,LOOKUPS!E$9,0)*$FD$6+VLOOKUP($FA1029,CFP,LOOKUPS!E$6,0)*$FE$6+VLOOKUP($FA1029,EP,LOOKUPS!E$8,0)*$FF$6+VLOOKUP($FA1029,BM,LOOKUPS!E$5,0)*$FG$6+VLOOKUP($FA1029,DIV,LOOKUPS!E$7,0)*$FH$6++VLOOKUP($FA1029,SIZE,LOOKUPS!E$11,0)*$FI$6)</f>
        <v>1.0876999999999999</v>
      </c>
      <c r="FE1029" s="1">
        <f>IF(ISERROR(VLOOKUP($FA1029,MOM,LOOKUPS!F$12,0)*$FB$6+VLOOKUP($FA1029,STREV,LOOKUPS!F$10,0)*$FC$6+VLOOKUP($FA1029,LTREV,LOOKUPS!F$9,0)*$FD$6+VLOOKUP($FA1029,CFP,LOOKUPS!F$6,0)*$FE$6+VLOOKUP($FA1029,EP,LOOKUPS!F$8,0)*$FF$6+VLOOKUP($FA1029,BM,LOOKUPS!F$5,0)*$FG$6+VLOOKUP($FA1029,DIV,LOOKUPS!F$7,0)*$FH$6++VLOOKUP($FA1029,SIZE,LOOKUPS!F$11,0)*$FI$6),"",VLOOKUP($FA1029,MOM,LOOKUPS!F$12,0)*$FB$6+VLOOKUP($FA1029,STREV,LOOKUPS!F$10,0)*$FC$6+VLOOKUP($FA1029,LTREV,LOOKUPS!F$9,0)*$FD$6+VLOOKUP($FA1029,CFP,LOOKUPS!F$6,0)*$FE$6+VLOOKUP($FA1029,EP,LOOKUPS!F$8,0)*$FF$6+VLOOKUP($FA1029,BM,LOOKUPS!F$5,0)*$FG$6+VLOOKUP($FA1029,DIV,LOOKUPS!F$7,0)*$FH$6++VLOOKUP($FA1029,SIZE,LOOKUPS!F$11,0)*$FI$6)</f>
        <v>0.36570000000000003</v>
      </c>
      <c r="FF1029" s="1">
        <f>IF(ISERROR(VLOOKUP($FA1029,MOM,LOOKUPS!G$12,0)*$FB$6+VLOOKUP($FA1029,STREV,LOOKUPS!G$10,0)*$FC$6+VLOOKUP($FA1029,LTREV,LOOKUPS!G$9,0)*$FD$6+VLOOKUP($FA1029,CFP,LOOKUPS!G$6,0)*$FE$6+VLOOKUP($FA1029,EP,LOOKUPS!G$8,0)*$FF$6+VLOOKUP($FA1029,BM,LOOKUPS!G$5,0)*$FG$6+VLOOKUP($FA1029,DIV,LOOKUPS!G$7,0)*$FH$6++VLOOKUP($FA1029,SIZE,LOOKUPS!G$11,0)*$FI$6),"",VLOOKUP($FA1029,MOM,LOOKUPS!G$12,0)*$FB$6+VLOOKUP($FA1029,STREV,LOOKUPS!G$10,0)*$FC$6+VLOOKUP($FA1029,LTREV,LOOKUPS!G$9,0)*$FD$6+VLOOKUP($FA1029,CFP,LOOKUPS!G$6,0)*$FE$6+VLOOKUP($FA1029,EP,LOOKUPS!G$8,0)*$FF$6+VLOOKUP($FA1029,BM,LOOKUPS!G$5,0)*$FG$6+VLOOKUP($FA1029,DIV,LOOKUPS!G$7,0)*$FH$6++VLOOKUP($FA1029,SIZE,LOOKUPS!G$11,0)*$FI$6)</f>
        <v>0.31359999999999999</v>
      </c>
      <c r="FG1029" s="1">
        <f>IF(ISERROR(VLOOKUP($FA1029,MOM,LOOKUPS!H$12,0)*$FB$6+VLOOKUP($FA1029,STREV,LOOKUPS!H$10,0)*$FC$6+VLOOKUP($FA1029,LTREV,LOOKUPS!H$9,0)*$FD$6+VLOOKUP($FA1029,CFP,LOOKUPS!H$6,0)*$FE$6+VLOOKUP($FA1029,EP,LOOKUPS!H$8,0)*$FF$6+VLOOKUP($FA1029,BM,LOOKUPS!H$5,0)*$FG$6+VLOOKUP($FA1029,DIV,LOOKUPS!H$7,0)*$FH$6++VLOOKUP($FA1029,SIZE,LOOKUPS!H$11,0)*$FI$6),"",VLOOKUP($FA1029,MOM,LOOKUPS!H$12,0)*$FB$6+VLOOKUP($FA1029,STREV,LOOKUPS!H$10,0)*$FC$6+VLOOKUP($FA1029,LTREV,LOOKUPS!H$9,0)*$FD$6+VLOOKUP($FA1029,CFP,LOOKUPS!H$6,0)*$FE$6+VLOOKUP($FA1029,EP,LOOKUPS!H$8,0)*$FF$6+VLOOKUP($FA1029,BM,LOOKUPS!H$5,0)*$FG$6+VLOOKUP($FA1029,DIV,LOOKUPS!H$7,0)*$FH$6++VLOOKUP($FA1029,SIZE,LOOKUPS!H$11,0)*$FI$6)</f>
        <v>1.0721000000000003</v>
      </c>
      <c r="FH1029" s="1">
        <f>IF(ISERROR(VLOOKUP($FA1029,MOM,LOOKUPS!I$12,0)*$FB$6+VLOOKUP($FA1029,STREV,LOOKUPS!I$10,0)*$FC$6+VLOOKUP($FA1029,LTREV,LOOKUPS!I$9,0)*$FD$6+VLOOKUP($FA1029,CFP,LOOKUPS!I$6,0)*$FE$6+VLOOKUP($FA1029,EP,LOOKUPS!I$8,0)*$FF$6+VLOOKUP($FA1029,BM,LOOKUPS!I$5,0)*$FG$6+VLOOKUP($FA1029,DIV,LOOKUPS!I$7,0)*$FH$6++VLOOKUP($FA1029,SIZE,LOOKUPS!I$11,0)*$FI$6),"",VLOOKUP($FA1029,MOM,LOOKUPS!I$12,0)*$FB$6+VLOOKUP($FA1029,STREV,LOOKUPS!I$10,0)*$FC$6+VLOOKUP($FA1029,LTREV,LOOKUPS!I$9,0)*$FD$6+VLOOKUP($FA1029,CFP,LOOKUPS!I$6,0)*$FE$6+VLOOKUP($FA1029,EP,LOOKUPS!I$8,0)*$FF$6+VLOOKUP($FA1029,BM,LOOKUPS!I$5,0)*$FG$6+VLOOKUP($FA1029,DIV,LOOKUPS!I$7,0)*$FH$6++VLOOKUP($FA1029,SIZE,LOOKUPS!I$11,0)*$FI$6)</f>
        <v>0.34340000000000004</v>
      </c>
      <c r="FI1029" s="1">
        <f>IF(ISERROR(VLOOKUP($FA1029,MOM,LOOKUPS!J$12,0)*$FB$6+VLOOKUP($FA1029,STREV,LOOKUPS!J$10,0)*$FC$6+VLOOKUP($FA1029,LTREV,LOOKUPS!J$9,0)*$FD$6+VLOOKUP($FA1029,CFP,LOOKUPS!J$6,0)*$FE$6+VLOOKUP($FA1029,EP,LOOKUPS!J$8,0)*$FF$6+VLOOKUP($FA1029,BM,LOOKUPS!J$5,0)*$FG$6+VLOOKUP($FA1029,DIV,LOOKUPS!J$7,0)*$FH$6++VLOOKUP($FA1029,SIZE,LOOKUPS!J$11,0)*$FI$6),"",VLOOKUP($FA1029,MOM,LOOKUPS!J$12,0)*$FB$6+VLOOKUP($FA1029,STREV,LOOKUPS!J$10,0)*$FC$6+VLOOKUP($FA1029,LTREV,LOOKUPS!J$9,0)*$FD$6+VLOOKUP($FA1029,CFP,LOOKUPS!J$6,0)*$FE$6+VLOOKUP($FA1029,EP,LOOKUPS!J$8,0)*$FF$6+VLOOKUP($FA1029,BM,LOOKUPS!J$5,0)*$FG$6+VLOOKUP($FA1029,DIV,LOOKUPS!J$7,0)*$FH$6++VLOOKUP($FA1029,SIZE,LOOKUPS!J$11,0)*$FI$6)</f>
        <v>0.35090000000000005</v>
      </c>
      <c r="FJ1029" s="1">
        <f>IF(ISERROR(VLOOKUP($FA1029,MOM,LOOKUPS!K$12,0)*$FB$6+VLOOKUP($FA1029,STREV,LOOKUPS!K$10,0)*$FC$6+VLOOKUP($FA1029,LTREV,LOOKUPS!K$9,0)*$FD$6+VLOOKUP($FA1029,CFP,LOOKUPS!K$6,0)*$FE$6+VLOOKUP($FA1029,EP,LOOKUPS!K$8,0)*$FF$6+VLOOKUP($FA1029,BM,LOOKUPS!K$5,0)*$FG$6+VLOOKUP($FA1029,DIV,LOOKUPS!K$7,0)*$FH$6++VLOOKUP($FA1029,SIZE,LOOKUPS!K$11,0)*$FI$6),"",VLOOKUP($FA1029,MOM,LOOKUPS!K$12,0)*$FB$6+VLOOKUP($FA1029,STREV,LOOKUPS!K$10,0)*$FC$6+VLOOKUP($FA1029,LTREV,LOOKUPS!K$9,0)*$FD$6+VLOOKUP($FA1029,CFP,LOOKUPS!K$6,0)*$FE$6+VLOOKUP($FA1029,EP,LOOKUPS!K$8,0)*$FF$6+VLOOKUP($FA1029,BM,LOOKUPS!K$5,0)*$FG$6+VLOOKUP($FA1029,DIV,LOOKUPS!K$7,0)*$FH$6++VLOOKUP($FA1029,SIZE,LOOKUPS!K$11,0)*$FI$6)</f>
        <v>0.375</v>
      </c>
      <c r="FK1029" s="1">
        <f>IF(ISERROR(VLOOKUP($FA1029,MOM,LOOKUPS!L$12,0)*$FB$6+VLOOKUP($FA1029,STREV,LOOKUPS!L$10,0)*$FC$6+VLOOKUP($FA1029,LTREV,LOOKUPS!L$9,0)*$FD$6+VLOOKUP($FA1029,CFP,LOOKUPS!L$6,0)*$FE$6+VLOOKUP($FA1029,EP,LOOKUPS!L$8,0)*$FF$6+VLOOKUP($FA1029,BM,LOOKUPS!L$5,0)*$FG$6+VLOOKUP($FA1029,DIV,LOOKUPS!L$7,0)*$FH$6++VLOOKUP($FA1029,SIZE,LOOKUPS!L$11,0)*$FI$6),"",VLOOKUP($FA1029,MOM,LOOKUPS!L$12,0)*$FB$6+VLOOKUP($FA1029,STREV,LOOKUPS!L$10,0)*$FC$6+VLOOKUP($FA1029,LTREV,LOOKUPS!L$9,0)*$FD$6+VLOOKUP($FA1029,CFP,LOOKUPS!L$6,0)*$FE$6+VLOOKUP($FA1029,EP,LOOKUPS!L$8,0)*$FF$6+VLOOKUP($FA1029,BM,LOOKUPS!L$5,0)*$FG$6+VLOOKUP($FA1029,DIV,LOOKUPS!L$7,0)*$FH$6++VLOOKUP($FA1029,SIZE,LOOKUPS!L$11,0)*$FI$6)</f>
        <v>-0.11069999999999997</v>
      </c>
    </row>
    <row r="1030" spans="1:167" x14ac:dyDescent="0.3">
      <c r="A1030" s="1">
        <v>201201</v>
      </c>
      <c r="B1030" s="1">
        <v>16.8</v>
      </c>
      <c r="C1030" s="1">
        <v>11.79</v>
      </c>
      <c r="D1030" s="1">
        <v>10.210000000000001</v>
      </c>
      <c r="E1030" s="1">
        <v>8.42</v>
      </c>
      <c r="F1030" s="1">
        <v>8.4700000000000006</v>
      </c>
      <c r="G1030" s="1">
        <v>6.24</v>
      </c>
      <c r="H1030" s="1">
        <v>5.5</v>
      </c>
      <c r="I1030" s="1">
        <v>5.59</v>
      </c>
      <c r="J1030" s="1">
        <v>3.78</v>
      </c>
      <c r="K1030" s="1">
        <v>6.43</v>
      </c>
      <c r="M1030" s="1">
        <v>201102</v>
      </c>
      <c r="N1030" s="1">
        <v>3.35</v>
      </c>
      <c r="O1030" s="1">
        <v>4.5199999999999996</v>
      </c>
      <c r="P1030" s="1">
        <v>4.33</v>
      </c>
      <c r="Q1030" s="1">
        <v>2.93</v>
      </c>
      <c r="R1030" s="1">
        <v>3.63</v>
      </c>
      <c r="S1030" s="1">
        <v>5.32</v>
      </c>
      <c r="T1030" s="1">
        <v>3.09</v>
      </c>
      <c r="U1030" s="1">
        <v>5.12</v>
      </c>
      <c r="V1030" s="1">
        <v>5.63</v>
      </c>
      <c r="W1030" s="1">
        <v>3.71</v>
      </c>
      <c r="Y1030" s="1">
        <v>201601</v>
      </c>
      <c r="Z1030" s="1">
        <v>-10.31</v>
      </c>
      <c r="AA1030" s="1">
        <v>-9.36</v>
      </c>
      <c r="AB1030" s="1">
        <v>-7.18</v>
      </c>
      <c r="AC1030" s="1">
        <v>-6.14</v>
      </c>
      <c r="AD1030" s="1">
        <v>-6.01</v>
      </c>
      <c r="AE1030" s="1">
        <v>-5.7</v>
      </c>
      <c r="AF1030" s="1">
        <v>-5.16</v>
      </c>
      <c r="AG1030" s="1">
        <v>-6.24</v>
      </c>
      <c r="AH1030" s="1">
        <v>-7.57</v>
      </c>
      <c r="AI1030" s="1">
        <v>-9.8699999999999992</v>
      </c>
      <c r="CA1030" s="1">
        <v>201107</v>
      </c>
      <c r="CB1030" s="1">
        <v>-3.25</v>
      </c>
      <c r="CC1030" s="1">
        <v>-3.67</v>
      </c>
      <c r="CD1030" s="1">
        <v>-2.7</v>
      </c>
      <c r="CE1030" s="1">
        <v>-1.47</v>
      </c>
      <c r="CF1030" s="1">
        <v>-4</v>
      </c>
      <c r="CG1030" s="1">
        <v>-2.95</v>
      </c>
      <c r="CH1030" s="1">
        <v>-2.85</v>
      </c>
      <c r="CI1030" s="1">
        <v>-1.38</v>
      </c>
      <c r="CJ1030" s="1">
        <v>-1.66</v>
      </c>
      <c r="CK1030" s="1">
        <v>-4.13</v>
      </c>
      <c r="CL1030" s="1">
        <v>-3.84</v>
      </c>
      <c r="CM1030" s="1">
        <v>-2.74</v>
      </c>
      <c r="CN1030" s="1">
        <v>-3.16</v>
      </c>
      <c r="CO1030" s="1">
        <v>-2.65</v>
      </c>
      <c r="CP1030" s="1">
        <v>-3.04</v>
      </c>
      <c r="CQ1030" s="1">
        <v>-1.93</v>
      </c>
      <c r="CR1030" s="1">
        <v>-0.87</v>
      </c>
      <c r="CS1030" s="1">
        <v>-1.59</v>
      </c>
      <c r="CT1030" s="1">
        <v>-1.71</v>
      </c>
      <c r="CV1030" s="1">
        <v>201207</v>
      </c>
      <c r="CW1030" s="1">
        <v>-1.57</v>
      </c>
      <c r="CX1030" s="1">
        <v>-0.73</v>
      </c>
      <c r="CY1030" s="1">
        <v>-0.31</v>
      </c>
      <c r="CZ1030" s="1">
        <v>0.18</v>
      </c>
      <c r="DA1030" s="1">
        <v>-0.63</v>
      </c>
      <c r="DB1030" s="1">
        <v>-0.97</v>
      </c>
      <c r="DC1030" s="1">
        <v>0.28000000000000003</v>
      </c>
      <c r="DD1030" s="1">
        <v>-0.38</v>
      </c>
      <c r="DE1030" s="1">
        <v>0.28000000000000003</v>
      </c>
      <c r="DF1030" s="1">
        <v>-1.26</v>
      </c>
      <c r="DG1030" s="1">
        <v>-0.15</v>
      </c>
      <c r="DH1030" s="1">
        <v>-0.96</v>
      </c>
      <c r="DI1030" s="1">
        <v>-0.98</v>
      </c>
      <c r="DJ1030" s="1">
        <v>0.9</v>
      </c>
      <c r="DK1030" s="1">
        <v>-0.33</v>
      </c>
      <c r="DL1030" s="1">
        <v>-0.7</v>
      </c>
      <c r="DM1030" s="1">
        <v>-7.0000000000000007E-2</v>
      </c>
      <c r="DN1030" s="1">
        <v>0.64</v>
      </c>
      <c r="DO1030" s="1">
        <v>-0.04</v>
      </c>
      <c r="DQ1030" s="1">
        <v>201107</v>
      </c>
      <c r="DR1030" s="1">
        <v>-99.99</v>
      </c>
      <c r="DS1030" s="1">
        <v>-1.72</v>
      </c>
      <c r="DT1030" s="1">
        <v>-4.2699999999999996</v>
      </c>
      <c r="DU1030" s="1">
        <v>-3.31</v>
      </c>
      <c r="DV1030" s="1">
        <v>-1.32</v>
      </c>
      <c r="DW1030" s="1">
        <v>-4.16</v>
      </c>
      <c r="DX1030" s="1">
        <v>-4.33</v>
      </c>
      <c r="DY1030" s="1">
        <v>-3.77</v>
      </c>
      <c r="DZ1030" s="1">
        <v>-3.23</v>
      </c>
      <c r="EA1030" s="1">
        <v>-0.93</v>
      </c>
      <c r="EB1030" s="1">
        <v>-2.76</v>
      </c>
      <c r="EC1030" s="1">
        <v>-4.03</v>
      </c>
      <c r="ED1030" s="1">
        <v>-4.33</v>
      </c>
      <c r="EE1030" s="1">
        <v>-4.91</v>
      </c>
      <c r="EF1030" s="1">
        <v>-3.61</v>
      </c>
      <c r="EG1030" s="1">
        <v>-4.08</v>
      </c>
      <c r="EH1030" s="1">
        <v>-3.45</v>
      </c>
      <c r="EI1030" s="1">
        <v>-3.88</v>
      </c>
      <c r="EJ1030" s="1">
        <v>-2.5099999999999998</v>
      </c>
      <c r="EL1030">
        <v>201107</v>
      </c>
      <c r="EM1030">
        <v>-2.35</v>
      </c>
      <c r="EN1030">
        <v>-1.37</v>
      </c>
      <c r="EO1030">
        <v>-0.88</v>
      </c>
      <c r="EP1030">
        <v>0</v>
      </c>
      <c r="ER1030" s="1">
        <v>201201</v>
      </c>
      <c r="ES1030" s="1">
        <v>-7.94</v>
      </c>
      <c r="EU1030" s="1">
        <v>201102</v>
      </c>
      <c r="EV1030" s="1">
        <v>-1.18</v>
      </c>
      <c r="EX1030" s="1">
        <v>201601</v>
      </c>
      <c r="EY1030" s="1">
        <v>-1.1000000000000001</v>
      </c>
      <c r="FA1030" s="1">
        <v>201201</v>
      </c>
      <c r="FB1030" s="1">
        <f>IF(ISERROR(VLOOKUP($FA1030,MOM,LOOKUPS!C$12,0)*$FB$6+VLOOKUP($FA1030,STREV,LOOKUPS!C$10,0)*$FC$6+VLOOKUP($FA1030,LTREV,LOOKUPS!C$9,0)*$FD$6+VLOOKUP($FA1030,CFP,LOOKUPS!C$6,0)*$FE$6+VLOOKUP($FA1030,EP,LOOKUPS!C$8,0)*$FF$6+VLOOKUP($FA1030,BM,LOOKUPS!C$5,0)*$FG$6+VLOOKUP($FA1030,DIV,LOOKUPS!C$7,0)*$FH$6++VLOOKUP($FA1030,SIZE,LOOKUPS!C$11,0)*$FI$6),"",VLOOKUP($FA1030,MOM,LOOKUPS!C$12,0)*$FB$6+VLOOKUP($FA1030,STREV,LOOKUPS!C$10,0)*$FC$6+VLOOKUP($FA1030,LTREV,LOOKUPS!C$9,0)*$FD$6+VLOOKUP($FA1030,CFP,LOOKUPS!C$6,0)*$FE$6+VLOOKUP($FA1030,EP,LOOKUPS!C$8,0)*$FF$6+VLOOKUP($FA1030,BM,LOOKUPS!C$5,0)*$FG$6+VLOOKUP($FA1030,DIV,LOOKUPS!C$7,0)*$FH$6++VLOOKUP($FA1030,SIZE,LOOKUPS!C$11,0)*$FI$6)</f>
        <v>12.254000000000001</v>
      </c>
      <c r="FC1030" s="1">
        <f>IF(ISERROR(VLOOKUP($FA1030,MOM,LOOKUPS!D$12,0)*$FB$6+VLOOKUP($FA1030,STREV,LOOKUPS!D$10,0)*$FC$6+VLOOKUP($FA1030,LTREV,LOOKUPS!D$9,0)*$FD$6+VLOOKUP($FA1030,CFP,LOOKUPS!D$6,0)*$FE$6+VLOOKUP($FA1030,EP,LOOKUPS!D$8,0)*$FF$6+VLOOKUP($FA1030,BM,LOOKUPS!D$5,0)*$FG$6+VLOOKUP($FA1030,DIV,LOOKUPS!D$7,0)*$FH$6++VLOOKUP($FA1030,SIZE,LOOKUPS!D$11,0)*$FI$6),"",VLOOKUP($FA1030,MOM,LOOKUPS!D$12,0)*$FB$6+VLOOKUP($FA1030,STREV,LOOKUPS!D$10,0)*$FC$6+VLOOKUP($FA1030,LTREV,LOOKUPS!D$9,0)*$FD$6+VLOOKUP($FA1030,CFP,LOOKUPS!D$6,0)*$FE$6+VLOOKUP($FA1030,EP,LOOKUPS!D$8,0)*$FF$6+VLOOKUP($FA1030,BM,LOOKUPS!D$5,0)*$FG$6+VLOOKUP($FA1030,DIV,LOOKUPS!D$7,0)*$FH$6++VLOOKUP($FA1030,SIZE,LOOKUPS!D$11,0)*$FI$6)</f>
        <v>9.1047000000000011</v>
      </c>
      <c r="FD1030" s="1">
        <f>IF(ISERROR(VLOOKUP($FA1030,MOM,LOOKUPS!E$12,0)*$FB$6+VLOOKUP($FA1030,STREV,LOOKUPS!E$10,0)*$FC$6+VLOOKUP($FA1030,LTREV,LOOKUPS!E$9,0)*$FD$6+VLOOKUP($FA1030,CFP,LOOKUPS!E$6,0)*$FE$6+VLOOKUP($FA1030,EP,LOOKUPS!E$8,0)*$FF$6+VLOOKUP($FA1030,BM,LOOKUPS!E$5,0)*$FG$6+VLOOKUP($FA1030,DIV,LOOKUPS!E$7,0)*$FH$6++VLOOKUP($FA1030,SIZE,LOOKUPS!E$11,0)*$FI$6),"",VLOOKUP($FA1030,MOM,LOOKUPS!E$12,0)*$FB$6+VLOOKUP($FA1030,STREV,LOOKUPS!E$10,0)*$FC$6+VLOOKUP($FA1030,LTREV,LOOKUPS!E$9,0)*$FD$6+VLOOKUP($FA1030,CFP,LOOKUPS!E$6,0)*$FE$6+VLOOKUP($FA1030,EP,LOOKUPS!E$8,0)*$FF$6+VLOOKUP($FA1030,BM,LOOKUPS!E$5,0)*$FG$6+VLOOKUP($FA1030,DIV,LOOKUPS!E$7,0)*$FH$6++VLOOKUP($FA1030,SIZE,LOOKUPS!E$11,0)*$FI$6)</f>
        <v>7.9013000000000009</v>
      </c>
      <c r="FE1030" s="1">
        <f>IF(ISERROR(VLOOKUP($FA1030,MOM,LOOKUPS!F$12,0)*$FB$6+VLOOKUP($FA1030,STREV,LOOKUPS!F$10,0)*$FC$6+VLOOKUP($FA1030,LTREV,LOOKUPS!F$9,0)*$FD$6+VLOOKUP($FA1030,CFP,LOOKUPS!F$6,0)*$FE$6+VLOOKUP($FA1030,EP,LOOKUPS!F$8,0)*$FF$6+VLOOKUP($FA1030,BM,LOOKUPS!F$5,0)*$FG$6+VLOOKUP($FA1030,DIV,LOOKUPS!F$7,0)*$FH$6++VLOOKUP($FA1030,SIZE,LOOKUPS!F$11,0)*$FI$6),"",VLOOKUP($FA1030,MOM,LOOKUPS!F$12,0)*$FB$6+VLOOKUP($FA1030,STREV,LOOKUPS!F$10,0)*$FC$6+VLOOKUP($FA1030,LTREV,LOOKUPS!F$9,0)*$FD$6+VLOOKUP($FA1030,CFP,LOOKUPS!F$6,0)*$FE$6+VLOOKUP($FA1030,EP,LOOKUPS!F$8,0)*$FF$6+VLOOKUP($FA1030,BM,LOOKUPS!F$5,0)*$FG$6+VLOOKUP($FA1030,DIV,LOOKUPS!F$7,0)*$FH$6++VLOOKUP($FA1030,SIZE,LOOKUPS!F$11,0)*$FI$6)</f>
        <v>7.9359000000000002</v>
      </c>
      <c r="FF1030" s="1">
        <f>IF(ISERROR(VLOOKUP($FA1030,MOM,LOOKUPS!G$12,0)*$FB$6+VLOOKUP($FA1030,STREV,LOOKUPS!G$10,0)*$FC$6+VLOOKUP($FA1030,LTREV,LOOKUPS!G$9,0)*$FD$6+VLOOKUP($FA1030,CFP,LOOKUPS!G$6,0)*$FE$6+VLOOKUP($FA1030,EP,LOOKUPS!G$8,0)*$FF$6+VLOOKUP($FA1030,BM,LOOKUPS!G$5,0)*$FG$6+VLOOKUP($FA1030,DIV,LOOKUPS!G$7,0)*$FH$6++VLOOKUP($FA1030,SIZE,LOOKUPS!G$11,0)*$FI$6),"",VLOOKUP($FA1030,MOM,LOOKUPS!G$12,0)*$FB$6+VLOOKUP($FA1030,STREV,LOOKUPS!G$10,0)*$FC$6+VLOOKUP($FA1030,LTREV,LOOKUPS!G$9,0)*$FD$6+VLOOKUP($FA1030,CFP,LOOKUPS!G$6,0)*$FE$6+VLOOKUP($FA1030,EP,LOOKUPS!G$8,0)*$FF$6+VLOOKUP($FA1030,BM,LOOKUPS!G$5,0)*$FG$6+VLOOKUP($FA1030,DIV,LOOKUPS!G$7,0)*$FH$6++VLOOKUP($FA1030,SIZE,LOOKUPS!G$11,0)*$FI$6)</f>
        <v>7.7144000000000013</v>
      </c>
      <c r="FG1030" s="1">
        <f>IF(ISERROR(VLOOKUP($FA1030,MOM,LOOKUPS!H$12,0)*$FB$6+VLOOKUP($FA1030,STREV,LOOKUPS!H$10,0)*$FC$6+VLOOKUP($FA1030,LTREV,LOOKUPS!H$9,0)*$FD$6+VLOOKUP($FA1030,CFP,LOOKUPS!H$6,0)*$FE$6+VLOOKUP($FA1030,EP,LOOKUPS!H$8,0)*$FF$6+VLOOKUP($FA1030,BM,LOOKUPS!H$5,0)*$FG$6+VLOOKUP($FA1030,DIV,LOOKUPS!H$7,0)*$FH$6++VLOOKUP($FA1030,SIZE,LOOKUPS!H$11,0)*$FI$6),"",VLOOKUP($FA1030,MOM,LOOKUPS!H$12,0)*$FB$6+VLOOKUP($FA1030,STREV,LOOKUPS!H$10,0)*$FC$6+VLOOKUP($FA1030,LTREV,LOOKUPS!H$9,0)*$FD$6+VLOOKUP($FA1030,CFP,LOOKUPS!H$6,0)*$FE$6+VLOOKUP($FA1030,EP,LOOKUPS!H$8,0)*$FF$6+VLOOKUP($FA1030,BM,LOOKUPS!H$5,0)*$FG$6+VLOOKUP($FA1030,DIV,LOOKUPS!H$7,0)*$FH$6++VLOOKUP($FA1030,SIZE,LOOKUPS!H$11,0)*$FI$6)</f>
        <v>7.4723000000000006</v>
      </c>
      <c r="FH1030" s="1">
        <f>IF(ISERROR(VLOOKUP($FA1030,MOM,LOOKUPS!I$12,0)*$FB$6+VLOOKUP($FA1030,STREV,LOOKUPS!I$10,0)*$FC$6+VLOOKUP($FA1030,LTREV,LOOKUPS!I$9,0)*$FD$6+VLOOKUP($FA1030,CFP,LOOKUPS!I$6,0)*$FE$6+VLOOKUP($FA1030,EP,LOOKUPS!I$8,0)*$FF$6+VLOOKUP($FA1030,BM,LOOKUPS!I$5,0)*$FG$6+VLOOKUP($FA1030,DIV,LOOKUPS!I$7,0)*$FH$6++VLOOKUP($FA1030,SIZE,LOOKUPS!I$11,0)*$FI$6),"",VLOOKUP($FA1030,MOM,LOOKUPS!I$12,0)*$FB$6+VLOOKUP($FA1030,STREV,LOOKUPS!I$10,0)*$FC$6+VLOOKUP($FA1030,LTREV,LOOKUPS!I$9,0)*$FD$6+VLOOKUP($FA1030,CFP,LOOKUPS!I$6,0)*$FE$6+VLOOKUP($FA1030,EP,LOOKUPS!I$8,0)*$FF$6+VLOOKUP($FA1030,BM,LOOKUPS!I$5,0)*$FG$6+VLOOKUP($FA1030,DIV,LOOKUPS!I$7,0)*$FH$6++VLOOKUP($FA1030,SIZE,LOOKUPS!I$11,0)*$FI$6)</f>
        <v>7.1164000000000005</v>
      </c>
      <c r="FI1030" s="1">
        <f>IF(ISERROR(VLOOKUP($FA1030,MOM,LOOKUPS!J$12,0)*$FB$6+VLOOKUP($FA1030,STREV,LOOKUPS!J$10,0)*$FC$6+VLOOKUP($FA1030,LTREV,LOOKUPS!J$9,0)*$FD$6+VLOOKUP($FA1030,CFP,LOOKUPS!J$6,0)*$FE$6+VLOOKUP($FA1030,EP,LOOKUPS!J$8,0)*$FF$6+VLOOKUP($FA1030,BM,LOOKUPS!J$5,0)*$FG$6+VLOOKUP($FA1030,DIV,LOOKUPS!J$7,0)*$FH$6++VLOOKUP($FA1030,SIZE,LOOKUPS!J$11,0)*$FI$6),"",VLOOKUP($FA1030,MOM,LOOKUPS!J$12,0)*$FB$6+VLOOKUP($FA1030,STREV,LOOKUPS!J$10,0)*$FC$6+VLOOKUP($FA1030,LTREV,LOOKUPS!J$9,0)*$FD$6+VLOOKUP($FA1030,CFP,LOOKUPS!J$6,0)*$FE$6+VLOOKUP($FA1030,EP,LOOKUPS!J$8,0)*$FF$6+VLOOKUP($FA1030,BM,LOOKUPS!J$5,0)*$FG$6+VLOOKUP($FA1030,DIV,LOOKUPS!J$7,0)*$FH$6++VLOOKUP($FA1030,SIZE,LOOKUPS!J$11,0)*$FI$6)</f>
        <v>7.3813000000000004</v>
      </c>
      <c r="FJ1030" s="1">
        <f>IF(ISERROR(VLOOKUP($FA1030,MOM,LOOKUPS!K$12,0)*$FB$6+VLOOKUP($FA1030,STREV,LOOKUPS!K$10,0)*$FC$6+VLOOKUP($FA1030,LTREV,LOOKUPS!K$9,0)*$FD$6+VLOOKUP($FA1030,CFP,LOOKUPS!K$6,0)*$FE$6+VLOOKUP($FA1030,EP,LOOKUPS!K$8,0)*$FF$6+VLOOKUP($FA1030,BM,LOOKUPS!K$5,0)*$FG$6+VLOOKUP($FA1030,DIV,LOOKUPS!K$7,0)*$FH$6++VLOOKUP($FA1030,SIZE,LOOKUPS!K$11,0)*$FI$6),"",VLOOKUP($FA1030,MOM,LOOKUPS!K$12,0)*$FB$6+VLOOKUP($FA1030,STREV,LOOKUPS!K$10,0)*$FC$6+VLOOKUP($FA1030,LTREV,LOOKUPS!K$9,0)*$FD$6+VLOOKUP($FA1030,CFP,LOOKUPS!K$6,0)*$FE$6+VLOOKUP($FA1030,EP,LOOKUPS!K$8,0)*$FF$6+VLOOKUP($FA1030,BM,LOOKUPS!K$5,0)*$FG$6+VLOOKUP($FA1030,DIV,LOOKUPS!K$7,0)*$FH$6++VLOOKUP($FA1030,SIZE,LOOKUPS!K$11,0)*$FI$6)</f>
        <v>7.3989000000000003</v>
      </c>
      <c r="FK1030" s="1">
        <f>IF(ISERROR(VLOOKUP($FA1030,MOM,LOOKUPS!L$12,0)*$FB$6+VLOOKUP($FA1030,STREV,LOOKUPS!L$10,0)*$FC$6+VLOOKUP($FA1030,LTREV,LOOKUPS!L$9,0)*$FD$6+VLOOKUP($FA1030,CFP,LOOKUPS!L$6,0)*$FE$6+VLOOKUP($FA1030,EP,LOOKUPS!L$8,0)*$FF$6+VLOOKUP($FA1030,BM,LOOKUPS!L$5,0)*$FG$6+VLOOKUP($FA1030,DIV,LOOKUPS!L$7,0)*$FH$6++VLOOKUP($FA1030,SIZE,LOOKUPS!L$11,0)*$FI$6),"",VLOOKUP($FA1030,MOM,LOOKUPS!L$12,0)*$FB$6+VLOOKUP($FA1030,STREV,LOOKUPS!L$10,0)*$FC$6+VLOOKUP($FA1030,LTREV,LOOKUPS!L$9,0)*$FD$6+VLOOKUP($FA1030,CFP,LOOKUPS!L$6,0)*$FE$6+VLOOKUP($FA1030,EP,LOOKUPS!L$8,0)*$FF$6+VLOOKUP($FA1030,BM,LOOKUPS!L$5,0)*$FG$6+VLOOKUP($FA1030,DIV,LOOKUPS!L$7,0)*$FH$6++VLOOKUP($FA1030,SIZE,LOOKUPS!L$11,0)*$FI$6)</f>
        <v>10.692200000000001</v>
      </c>
    </row>
    <row r="1031" spans="1:167" x14ac:dyDescent="0.3">
      <c r="A1031" s="1">
        <v>201202</v>
      </c>
      <c r="B1031" s="1">
        <v>5.61</v>
      </c>
      <c r="C1031" s="1">
        <v>5.31</v>
      </c>
      <c r="D1031" s="1">
        <v>3.74</v>
      </c>
      <c r="E1031" s="1">
        <v>3.04</v>
      </c>
      <c r="F1031" s="1">
        <v>3.51</v>
      </c>
      <c r="G1031" s="1">
        <v>3.92</v>
      </c>
      <c r="H1031" s="1">
        <v>2.86</v>
      </c>
      <c r="I1031" s="1">
        <v>2.77</v>
      </c>
      <c r="J1031" s="1">
        <v>2.89</v>
      </c>
      <c r="K1031" s="1">
        <v>4.1500000000000004</v>
      </c>
      <c r="M1031" s="1">
        <v>201103</v>
      </c>
      <c r="N1031" s="1">
        <v>-0.71</v>
      </c>
      <c r="O1031" s="1">
        <v>0.67</v>
      </c>
      <c r="P1031" s="1">
        <v>2.4500000000000002</v>
      </c>
      <c r="Q1031" s="1">
        <v>1.85</v>
      </c>
      <c r="R1031" s="1">
        <v>1.86</v>
      </c>
      <c r="S1031" s="1">
        <v>1.19</v>
      </c>
      <c r="T1031" s="1">
        <v>0.56999999999999995</v>
      </c>
      <c r="U1031" s="1">
        <v>1.65</v>
      </c>
      <c r="V1031" s="1">
        <v>2.39</v>
      </c>
      <c r="W1031" s="1">
        <v>0.64</v>
      </c>
      <c r="Y1031" s="1">
        <v>201602</v>
      </c>
      <c r="Z1031" s="1">
        <v>0.34</v>
      </c>
      <c r="AA1031" s="1">
        <v>1.57</v>
      </c>
      <c r="AB1031" s="1">
        <v>1.74</v>
      </c>
      <c r="AC1031" s="1">
        <v>1.32</v>
      </c>
      <c r="AD1031" s="1">
        <v>1.21</v>
      </c>
      <c r="AE1031" s="1">
        <v>1.1200000000000001</v>
      </c>
      <c r="AF1031" s="1">
        <v>1.28</v>
      </c>
      <c r="AG1031" s="1">
        <v>0.01</v>
      </c>
      <c r="AH1031" s="1">
        <v>1.04</v>
      </c>
      <c r="AI1031" s="1">
        <v>0.22</v>
      </c>
      <c r="CA1031" s="1">
        <v>201108</v>
      </c>
      <c r="CB1031" s="1">
        <v>-13.38</v>
      </c>
      <c r="CC1031" s="1">
        <v>-9.08</v>
      </c>
      <c r="CD1031" s="1">
        <v>-9.35</v>
      </c>
      <c r="CE1031" s="1">
        <v>-9.33</v>
      </c>
      <c r="CF1031" s="1">
        <v>-9.16</v>
      </c>
      <c r="CG1031" s="1">
        <v>-9.16</v>
      </c>
      <c r="CH1031" s="1">
        <v>-9.41</v>
      </c>
      <c r="CI1031" s="1">
        <v>-9.69</v>
      </c>
      <c r="CJ1031" s="1">
        <v>-9.0500000000000007</v>
      </c>
      <c r="CK1031" s="1">
        <v>-9.5</v>
      </c>
      <c r="CL1031" s="1">
        <v>-8.73</v>
      </c>
      <c r="CM1031" s="1">
        <v>-8.85</v>
      </c>
      <c r="CN1031" s="1">
        <v>-9.4499999999999993</v>
      </c>
      <c r="CO1031" s="1">
        <v>-10.06</v>
      </c>
      <c r="CP1031" s="1">
        <v>-8.82</v>
      </c>
      <c r="CQ1031" s="1">
        <v>-9.1300000000000008</v>
      </c>
      <c r="CR1031" s="1">
        <v>-10.199999999999999</v>
      </c>
      <c r="CS1031" s="1">
        <v>-8.43</v>
      </c>
      <c r="CT1031" s="1">
        <v>-9.44</v>
      </c>
      <c r="CV1031" s="1">
        <v>201208</v>
      </c>
      <c r="CW1031" s="1">
        <v>3</v>
      </c>
      <c r="CX1031" s="1">
        <v>3.46</v>
      </c>
      <c r="CY1031" s="1">
        <v>2.83</v>
      </c>
      <c r="CZ1031" s="1">
        <v>1.43</v>
      </c>
      <c r="DA1031" s="1">
        <v>3.63</v>
      </c>
      <c r="DB1031" s="1">
        <v>2.84</v>
      </c>
      <c r="DC1031" s="1">
        <v>2.97</v>
      </c>
      <c r="DD1031" s="1">
        <v>2.33</v>
      </c>
      <c r="DE1031" s="1">
        <v>1.24</v>
      </c>
      <c r="DF1031" s="1">
        <v>4.32</v>
      </c>
      <c r="DG1031" s="1">
        <v>3.11</v>
      </c>
      <c r="DH1031" s="1">
        <v>3.05</v>
      </c>
      <c r="DI1031" s="1">
        <v>2.65</v>
      </c>
      <c r="DJ1031" s="1">
        <v>2.0099999999999998</v>
      </c>
      <c r="DK1031" s="1">
        <v>3.92</v>
      </c>
      <c r="DL1031" s="1">
        <v>2.78</v>
      </c>
      <c r="DM1031" s="1">
        <v>1.87</v>
      </c>
      <c r="DN1031" s="1">
        <v>1.1100000000000001</v>
      </c>
      <c r="DO1031" s="1">
        <v>1.35</v>
      </c>
      <c r="DQ1031" s="1">
        <v>201108</v>
      </c>
      <c r="DR1031" s="1">
        <v>-99.99</v>
      </c>
      <c r="DS1031" s="1">
        <v>-10.35</v>
      </c>
      <c r="DT1031" s="1">
        <v>-8.5299999999999994</v>
      </c>
      <c r="DU1031" s="1">
        <v>-6.55</v>
      </c>
      <c r="DV1031" s="1">
        <v>-10.41</v>
      </c>
      <c r="DW1031" s="1">
        <v>-9.81</v>
      </c>
      <c r="DX1031" s="1">
        <v>-8.23</v>
      </c>
      <c r="DY1031" s="1">
        <v>-7.68</v>
      </c>
      <c r="DZ1031" s="1">
        <v>-5.9</v>
      </c>
      <c r="EA1031" s="1">
        <v>-10.26</v>
      </c>
      <c r="EB1031" s="1">
        <v>-10.99</v>
      </c>
      <c r="EC1031" s="1">
        <v>-9.94</v>
      </c>
      <c r="ED1031" s="1">
        <v>-9.64</v>
      </c>
      <c r="EE1031" s="1">
        <v>-7.92</v>
      </c>
      <c r="EF1031" s="1">
        <v>-8.6199999999999992</v>
      </c>
      <c r="EG1031" s="1">
        <v>-7.61</v>
      </c>
      <c r="EH1031" s="1">
        <v>-7.76</v>
      </c>
      <c r="EI1031" s="1">
        <v>-5.95</v>
      </c>
      <c r="EJ1031" s="1">
        <v>-5.85</v>
      </c>
      <c r="EL1031">
        <v>201108</v>
      </c>
      <c r="EM1031">
        <v>-5.99</v>
      </c>
      <c r="EN1031">
        <v>-3.03</v>
      </c>
      <c r="EO1031">
        <v>-2.56</v>
      </c>
      <c r="EP1031">
        <v>0.01</v>
      </c>
      <c r="ER1031" s="1">
        <v>201202</v>
      </c>
      <c r="ES1031" s="1">
        <v>-0.28000000000000003</v>
      </c>
      <c r="EU1031" s="1">
        <v>201103</v>
      </c>
      <c r="EV1031" s="1">
        <v>-0.77</v>
      </c>
      <c r="EX1031" s="1">
        <v>201602</v>
      </c>
      <c r="EY1031" s="1">
        <v>0.22</v>
      </c>
      <c r="FA1031" s="1">
        <v>201202</v>
      </c>
      <c r="FB1031" s="1">
        <f>IF(ISERROR(VLOOKUP($FA1031,MOM,LOOKUPS!C$12,0)*$FB$6+VLOOKUP($FA1031,STREV,LOOKUPS!C$10,0)*$FC$6+VLOOKUP($FA1031,LTREV,LOOKUPS!C$9,0)*$FD$6+VLOOKUP($FA1031,CFP,LOOKUPS!C$6,0)*$FE$6+VLOOKUP($FA1031,EP,LOOKUPS!C$8,0)*$FF$6+VLOOKUP($FA1031,BM,LOOKUPS!C$5,0)*$FG$6+VLOOKUP($FA1031,DIV,LOOKUPS!C$7,0)*$FH$6++VLOOKUP($FA1031,SIZE,LOOKUPS!C$11,0)*$FI$6),"",VLOOKUP($FA1031,MOM,LOOKUPS!C$12,0)*$FB$6+VLOOKUP($FA1031,STREV,LOOKUPS!C$10,0)*$FC$6+VLOOKUP($FA1031,LTREV,LOOKUPS!C$9,0)*$FD$6+VLOOKUP($FA1031,CFP,LOOKUPS!C$6,0)*$FE$6+VLOOKUP($FA1031,EP,LOOKUPS!C$8,0)*$FF$6+VLOOKUP($FA1031,BM,LOOKUPS!C$5,0)*$FG$6+VLOOKUP($FA1031,DIV,LOOKUPS!C$7,0)*$FH$6++VLOOKUP($FA1031,SIZE,LOOKUPS!C$11,0)*$FI$6)</f>
        <v>4.878400000000001</v>
      </c>
      <c r="FC1031" s="1">
        <f>IF(ISERROR(VLOOKUP($FA1031,MOM,LOOKUPS!D$12,0)*$FB$6+VLOOKUP($FA1031,STREV,LOOKUPS!D$10,0)*$FC$6+VLOOKUP($FA1031,LTREV,LOOKUPS!D$9,0)*$FD$6+VLOOKUP($FA1031,CFP,LOOKUPS!D$6,0)*$FE$6+VLOOKUP($FA1031,EP,LOOKUPS!D$8,0)*$FF$6+VLOOKUP($FA1031,BM,LOOKUPS!D$5,0)*$FG$6+VLOOKUP($FA1031,DIV,LOOKUPS!D$7,0)*$FH$6++VLOOKUP($FA1031,SIZE,LOOKUPS!D$11,0)*$FI$6),"",VLOOKUP($FA1031,MOM,LOOKUPS!D$12,0)*$FB$6+VLOOKUP($FA1031,STREV,LOOKUPS!D$10,0)*$FC$6+VLOOKUP($FA1031,LTREV,LOOKUPS!D$9,0)*$FD$6+VLOOKUP($FA1031,CFP,LOOKUPS!D$6,0)*$FE$6+VLOOKUP($FA1031,EP,LOOKUPS!D$8,0)*$FF$6+VLOOKUP($FA1031,BM,LOOKUPS!D$5,0)*$FG$6+VLOOKUP($FA1031,DIV,LOOKUPS!D$7,0)*$FH$6++VLOOKUP($FA1031,SIZE,LOOKUPS!D$11,0)*$FI$6)</f>
        <v>3.8428</v>
      </c>
      <c r="FD1031" s="1">
        <f>IF(ISERROR(VLOOKUP($FA1031,MOM,LOOKUPS!E$12,0)*$FB$6+VLOOKUP($FA1031,STREV,LOOKUPS!E$10,0)*$FC$6+VLOOKUP($FA1031,LTREV,LOOKUPS!E$9,0)*$FD$6+VLOOKUP($FA1031,CFP,LOOKUPS!E$6,0)*$FE$6+VLOOKUP($FA1031,EP,LOOKUPS!E$8,0)*$FF$6+VLOOKUP($FA1031,BM,LOOKUPS!E$5,0)*$FG$6+VLOOKUP($FA1031,DIV,LOOKUPS!E$7,0)*$FH$6++VLOOKUP($FA1031,SIZE,LOOKUPS!E$11,0)*$FI$6),"",VLOOKUP($FA1031,MOM,LOOKUPS!E$12,0)*$FB$6+VLOOKUP($FA1031,STREV,LOOKUPS!E$10,0)*$FC$6+VLOOKUP($FA1031,LTREV,LOOKUPS!E$9,0)*$FD$6+VLOOKUP($FA1031,CFP,LOOKUPS!E$6,0)*$FE$6+VLOOKUP($FA1031,EP,LOOKUPS!E$8,0)*$FF$6+VLOOKUP($FA1031,BM,LOOKUPS!E$5,0)*$FG$6+VLOOKUP($FA1031,DIV,LOOKUPS!E$7,0)*$FH$6++VLOOKUP($FA1031,SIZE,LOOKUPS!E$11,0)*$FI$6)</f>
        <v>4.0891000000000002</v>
      </c>
      <c r="FE1031" s="1">
        <f>IF(ISERROR(VLOOKUP($FA1031,MOM,LOOKUPS!F$12,0)*$FB$6+VLOOKUP($FA1031,STREV,LOOKUPS!F$10,0)*$FC$6+VLOOKUP($FA1031,LTREV,LOOKUPS!F$9,0)*$FD$6+VLOOKUP($FA1031,CFP,LOOKUPS!F$6,0)*$FE$6+VLOOKUP($FA1031,EP,LOOKUPS!F$8,0)*$FF$6+VLOOKUP($FA1031,BM,LOOKUPS!F$5,0)*$FG$6+VLOOKUP($FA1031,DIV,LOOKUPS!F$7,0)*$FH$6++VLOOKUP($FA1031,SIZE,LOOKUPS!F$11,0)*$FI$6),"",VLOOKUP($FA1031,MOM,LOOKUPS!F$12,0)*$FB$6+VLOOKUP($FA1031,STREV,LOOKUPS!F$10,0)*$FC$6+VLOOKUP($FA1031,LTREV,LOOKUPS!F$9,0)*$FD$6+VLOOKUP($FA1031,CFP,LOOKUPS!F$6,0)*$FE$6+VLOOKUP($FA1031,EP,LOOKUPS!F$8,0)*$FF$6+VLOOKUP($FA1031,BM,LOOKUPS!F$5,0)*$FG$6+VLOOKUP($FA1031,DIV,LOOKUPS!F$7,0)*$FH$6++VLOOKUP($FA1031,SIZE,LOOKUPS!F$11,0)*$FI$6)</f>
        <v>3.2624000000000004</v>
      </c>
      <c r="FF1031" s="1">
        <f>IF(ISERROR(VLOOKUP($FA1031,MOM,LOOKUPS!G$12,0)*$FB$6+VLOOKUP($FA1031,STREV,LOOKUPS!G$10,0)*$FC$6+VLOOKUP($FA1031,LTREV,LOOKUPS!G$9,0)*$FD$6+VLOOKUP($FA1031,CFP,LOOKUPS!G$6,0)*$FE$6+VLOOKUP($FA1031,EP,LOOKUPS!G$8,0)*$FF$6+VLOOKUP($FA1031,BM,LOOKUPS!G$5,0)*$FG$6+VLOOKUP($FA1031,DIV,LOOKUPS!G$7,0)*$FH$6++VLOOKUP($FA1031,SIZE,LOOKUPS!G$11,0)*$FI$6),"",VLOOKUP($FA1031,MOM,LOOKUPS!G$12,0)*$FB$6+VLOOKUP($FA1031,STREV,LOOKUPS!G$10,0)*$FC$6+VLOOKUP($FA1031,LTREV,LOOKUPS!G$9,0)*$FD$6+VLOOKUP($FA1031,CFP,LOOKUPS!G$6,0)*$FE$6+VLOOKUP($FA1031,EP,LOOKUPS!G$8,0)*$FF$6+VLOOKUP($FA1031,BM,LOOKUPS!G$5,0)*$FG$6+VLOOKUP($FA1031,DIV,LOOKUPS!G$7,0)*$FH$6++VLOOKUP($FA1031,SIZE,LOOKUPS!G$11,0)*$FI$6)</f>
        <v>3.9408000000000003</v>
      </c>
      <c r="FG1031" s="1">
        <f>IF(ISERROR(VLOOKUP($FA1031,MOM,LOOKUPS!H$12,0)*$FB$6+VLOOKUP($FA1031,STREV,LOOKUPS!H$10,0)*$FC$6+VLOOKUP($FA1031,LTREV,LOOKUPS!H$9,0)*$FD$6+VLOOKUP($FA1031,CFP,LOOKUPS!H$6,0)*$FE$6+VLOOKUP($FA1031,EP,LOOKUPS!H$8,0)*$FF$6+VLOOKUP($FA1031,BM,LOOKUPS!H$5,0)*$FG$6+VLOOKUP($FA1031,DIV,LOOKUPS!H$7,0)*$FH$6++VLOOKUP($FA1031,SIZE,LOOKUPS!H$11,0)*$FI$6),"",VLOOKUP($FA1031,MOM,LOOKUPS!H$12,0)*$FB$6+VLOOKUP($FA1031,STREV,LOOKUPS!H$10,0)*$FC$6+VLOOKUP($FA1031,LTREV,LOOKUPS!H$9,0)*$FD$6+VLOOKUP($FA1031,CFP,LOOKUPS!H$6,0)*$FE$6+VLOOKUP($FA1031,EP,LOOKUPS!H$8,0)*$FF$6+VLOOKUP($FA1031,BM,LOOKUPS!H$5,0)*$FG$6+VLOOKUP($FA1031,DIV,LOOKUPS!H$7,0)*$FH$6++VLOOKUP($FA1031,SIZE,LOOKUPS!H$11,0)*$FI$6)</f>
        <v>3.1920000000000002</v>
      </c>
      <c r="FH1031" s="1">
        <f>IF(ISERROR(VLOOKUP($FA1031,MOM,LOOKUPS!I$12,0)*$FB$6+VLOOKUP($FA1031,STREV,LOOKUPS!I$10,0)*$FC$6+VLOOKUP($FA1031,LTREV,LOOKUPS!I$9,0)*$FD$6+VLOOKUP($FA1031,CFP,LOOKUPS!I$6,0)*$FE$6+VLOOKUP($FA1031,EP,LOOKUPS!I$8,0)*$FF$6+VLOOKUP($FA1031,BM,LOOKUPS!I$5,0)*$FG$6+VLOOKUP($FA1031,DIV,LOOKUPS!I$7,0)*$FH$6++VLOOKUP($FA1031,SIZE,LOOKUPS!I$11,0)*$FI$6),"",VLOOKUP($FA1031,MOM,LOOKUPS!I$12,0)*$FB$6+VLOOKUP($FA1031,STREV,LOOKUPS!I$10,0)*$FC$6+VLOOKUP($FA1031,LTREV,LOOKUPS!I$9,0)*$FD$6+VLOOKUP($FA1031,CFP,LOOKUPS!I$6,0)*$FE$6+VLOOKUP($FA1031,EP,LOOKUPS!I$8,0)*$FF$6+VLOOKUP($FA1031,BM,LOOKUPS!I$5,0)*$FG$6+VLOOKUP($FA1031,DIV,LOOKUPS!I$7,0)*$FH$6++VLOOKUP($FA1031,SIZE,LOOKUPS!I$11,0)*$FI$6)</f>
        <v>3.2610000000000001</v>
      </c>
      <c r="FI1031" s="1">
        <f>IF(ISERROR(VLOOKUP($FA1031,MOM,LOOKUPS!J$12,0)*$FB$6+VLOOKUP($FA1031,STREV,LOOKUPS!J$10,0)*$FC$6+VLOOKUP($FA1031,LTREV,LOOKUPS!J$9,0)*$FD$6+VLOOKUP($FA1031,CFP,LOOKUPS!J$6,0)*$FE$6+VLOOKUP($FA1031,EP,LOOKUPS!J$8,0)*$FF$6+VLOOKUP($FA1031,BM,LOOKUPS!J$5,0)*$FG$6+VLOOKUP($FA1031,DIV,LOOKUPS!J$7,0)*$FH$6++VLOOKUP($FA1031,SIZE,LOOKUPS!J$11,0)*$FI$6),"",VLOOKUP($FA1031,MOM,LOOKUPS!J$12,0)*$FB$6+VLOOKUP($FA1031,STREV,LOOKUPS!J$10,0)*$FC$6+VLOOKUP($FA1031,LTREV,LOOKUPS!J$9,0)*$FD$6+VLOOKUP($FA1031,CFP,LOOKUPS!J$6,0)*$FE$6+VLOOKUP($FA1031,EP,LOOKUPS!J$8,0)*$FF$6+VLOOKUP($FA1031,BM,LOOKUPS!J$5,0)*$FG$6+VLOOKUP($FA1031,DIV,LOOKUPS!J$7,0)*$FH$6++VLOOKUP($FA1031,SIZE,LOOKUPS!J$11,0)*$FI$6)</f>
        <v>3.0345</v>
      </c>
      <c r="FJ1031" s="1">
        <f>IF(ISERROR(VLOOKUP($FA1031,MOM,LOOKUPS!K$12,0)*$FB$6+VLOOKUP($FA1031,STREV,LOOKUPS!K$10,0)*$FC$6+VLOOKUP($FA1031,LTREV,LOOKUPS!K$9,0)*$FD$6+VLOOKUP($FA1031,CFP,LOOKUPS!K$6,0)*$FE$6+VLOOKUP($FA1031,EP,LOOKUPS!K$8,0)*$FF$6+VLOOKUP($FA1031,BM,LOOKUPS!K$5,0)*$FG$6+VLOOKUP($FA1031,DIV,LOOKUPS!K$7,0)*$FH$6++VLOOKUP($FA1031,SIZE,LOOKUPS!K$11,0)*$FI$6),"",VLOOKUP($FA1031,MOM,LOOKUPS!K$12,0)*$FB$6+VLOOKUP($FA1031,STREV,LOOKUPS!K$10,0)*$FC$6+VLOOKUP($FA1031,LTREV,LOOKUPS!K$9,0)*$FD$6+VLOOKUP($FA1031,CFP,LOOKUPS!K$6,0)*$FE$6+VLOOKUP($FA1031,EP,LOOKUPS!K$8,0)*$FF$6+VLOOKUP($FA1031,BM,LOOKUPS!K$5,0)*$FG$6+VLOOKUP($FA1031,DIV,LOOKUPS!K$7,0)*$FH$6++VLOOKUP($FA1031,SIZE,LOOKUPS!K$11,0)*$FI$6)</f>
        <v>3.5826000000000002</v>
      </c>
      <c r="FK1031" s="1">
        <f>IF(ISERROR(VLOOKUP($FA1031,MOM,LOOKUPS!L$12,0)*$FB$6+VLOOKUP($FA1031,STREV,LOOKUPS!L$10,0)*$FC$6+VLOOKUP($FA1031,LTREV,LOOKUPS!L$9,0)*$FD$6+VLOOKUP($FA1031,CFP,LOOKUPS!L$6,0)*$FE$6+VLOOKUP($FA1031,EP,LOOKUPS!L$8,0)*$FF$6+VLOOKUP($FA1031,BM,LOOKUPS!L$5,0)*$FG$6+VLOOKUP($FA1031,DIV,LOOKUPS!L$7,0)*$FH$6++VLOOKUP($FA1031,SIZE,LOOKUPS!L$11,0)*$FI$6),"",VLOOKUP($FA1031,MOM,LOOKUPS!L$12,0)*$FB$6+VLOOKUP($FA1031,STREV,LOOKUPS!L$10,0)*$FC$6+VLOOKUP($FA1031,LTREV,LOOKUPS!L$9,0)*$FD$6+VLOOKUP($FA1031,CFP,LOOKUPS!L$6,0)*$FE$6+VLOOKUP($FA1031,EP,LOOKUPS!L$8,0)*$FF$6+VLOOKUP($FA1031,BM,LOOKUPS!L$5,0)*$FG$6+VLOOKUP($FA1031,DIV,LOOKUPS!L$7,0)*$FH$6++VLOOKUP($FA1031,SIZE,LOOKUPS!L$11,0)*$FI$6)</f>
        <v>5.2168000000000001</v>
      </c>
    </row>
    <row r="1032" spans="1:167" x14ac:dyDescent="0.3">
      <c r="A1032" s="1">
        <v>201203</v>
      </c>
      <c r="B1032" s="1">
        <v>2.29</v>
      </c>
      <c r="C1032" s="1">
        <v>2.94</v>
      </c>
      <c r="D1032" s="1">
        <v>2.76</v>
      </c>
      <c r="E1032" s="1">
        <v>3.66</v>
      </c>
      <c r="F1032" s="1">
        <v>3.15</v>
      </c>
      <c r="G1032" s="1">
        <v>3.51</v>
      </c>
      <c r="H1032" s="1">
        <v>3.55</v>
      </c>
      <c r="I1032" s="1">
        <v>3.33</v>
      </c>
      <c r="J1032" s="1">
        <v>3.34</v>
      </c>
      <c r="K1032" s="1">
        <v>3.97</v>
      </c>
      <c r="M1032" s="1">
        <v>201104</v>
      </c>
      <c r="N1032" s="1">
        <v>-0.05</v>
      </c>
      <c r="O1032" s="1">
        <v>1.33</v>
      </c>
      <c r="P1032" s="1">
        <v>1.45</v>
      </c>
      <c r="Q1032" s="1">
        <v>2.2599999999999998</v>
      </c>
      <c r="R1032" s="1">
        <v>1.08</v>
      </c>
      <c r="S1032" s="1">
        <v>1.49</v>
      </c>
      <c r="T1032" s="1">
        <v>1.83</v>
      </c>
      <c r="U1032" s="1">
        <v>2.0499999999999998</v>
      </c>
      <c r="V1032" s="1">
        <v>2.36</v>
      </c>
      <c r="W1032" s="1">
        <v>2.61</v>
      </c>
      <c r="Y1032" s="1">
        <v>201603</v>
      </c>
      <c r="Z1032" s="1">
        <v>13.11</v>
      </c>
      <c r="AA1032" s="1">
        <v>9.08</v>
      </c>
      <c r="AB1032" s="1">
        <v>8.3699999999999992</v>
      </c>
      <c r="AC1032" s="1">
        <v>8.1199999999999992</v>
      </c>
      <c r="AD1032" s="1">
        <v>7.94</v>
      </c>
      <c r="AE1032" s="1">
        <v>6.39</v>
      </c>
      <c r="AF1032" s="1">
        <v>6.34</v>
      </c>
      <c r="AG1032" s="1">
        <v>6.94</v>
      </c>
      <c r="AH1032" s="1">
        <v>6.45</v>
      </c>
      <c r="AI1032" s="1">
        <v>6.31</v>
      </c>
      <c r="CA1032" s="1">
        <v>201109</v>
      </c>
      <c r="CB1032" s="1">
        <v>-15.87</v>
      </c>
      <c r="CC1032" s="1">
        <v>-11.37</v>
      </c>
      <c r="CD1032" s="1">
        <v>-11.01</v>
      </c>
      <c r="CE1032" s="1">
        <v>-9.5</v>
      </c>
      <c r="CF1032" s="1">
        <v>-11.26</v>
      </c>
      <c r="CG1032" s="1">
        <v>-11.47</v>
      </c>
      <c r="CH1032" s="1">
        <v>-11.29</v>
      </c>
      <c r="CI1032" s="1">
        <v>-10.220000000000001</v>
      </c>
      <c r="CJ1032" s="1">
        <v>-9.26</v>
      </c>
      <c r="CK1032" s="1">
        <v>-11.3</v>
      </c>
      <c r="CL1032" s="1">
        <v>-11.22</v>
      </c>
      <c r="CM1032" s="1">
        <v>-11.66</v>
      </c>
      <c r="CN1032" s="1">
        <v>-11.29</v>
      </c>
      <c r="CO1032" s="1">
        <v>-11.99</v>
      </c>
      <c r="CP1032" s="1">
        <v>-10.65</v>
      </c>
      <c r="CQ1032" s="1">
        <v>-10.16</v>
      </c>
      <c r="CR1032" s="1">
        <v>-10.27</v>
      </c>
      <c r="CS1032" s="1">
        <v>-9.0299999999999994</v>
      </c>
      <c r="CT1032" s="1">
        <v>-9.4</v>
      </c>
      <c r="CV1032" s="1">
        <v>201209</v>
      </c>
      <c r="CW1032" s="1">
        <v>4.16</v>
      </c>
      <c r="CX1032" s="1">
        <v>3.36</v>
      </c>
      <c r="CY1032" s="1">
        <v>3.26</v>
      </c>
      <c r="CZ1032" s="1">
        <v>3.35</v>
      </c>
      <c r="DA1032" s="1">
        <v>3.27</v>
      </c>
      <c r="DB1032" s="1">
        <v>3.33</v>
      </c>
      <c r="DC1032" s="1">
        <v>3.41</v>
      </c>
      <c r="DD1032" s="1">
        <v>3.15</v>
      </c>
      <c r="DE1032" s="1">
        <v>3.43</v>
      </c>
      <c r="DF1032" s="1">
        <v>3.5</v>
      </c>
      <c r="DG1032" s="1">
        <v>3.1</v>
      </c>
      <c r="DH1032" s="1">
        <v>3.57</v>
      </c>
      <c r="DI1032" s="1">
        <v>3.13</v>
      </c>
      <c r="DJ1032" s="1">
        <v>4.25</v>
      </c>
      <c r="DK1032" s="1">
        <v>2.57</v>
      </c>
      <c r="DL1032" s="1">
        <v>3.14</v>
      </c>
      <c r="DM1032" s="1">
        <v>3.15</v>
      </c>
      <c r="DN1032" s="1">
        <v>3.12</v>
      </c>
      <c r="DO1032" s="1">
        <v>3.7</v>
      </c>
      <c r="DQ1032" s="1">
        <v>201109</v>
      </c>
      <c r="DR1032" s="1">
        <v>-99.99</v>
      </c>
      <c r="DS1032" s="1">
        <v>-11.01</v>
      </c>
      <c r="DT1032" s="1">
        <v>-11.49</v>
      </c>
      <c r="DU1032" s="1">
        <v>-9.0299999999999994</v>
      </c>
      <c r="DV1032" s="1">
        <v>-10.97</v>
      </c>
      <c r="DW1032" s="1">
        <v>-11.48</v>
      </c>
      <c r="DX1032" s="1">
        <v>-11.62</v>
      </c>
      <c r="DY1032" s="1">
        <v>-10.66</v>
      </c>
      <c r="DZ1032" s="1">
        <v>-8.27</v>
      </c>
      <c r="EA1032" s="1">
        <v>-10.71</v>
      </c>
      <c r="EB1032" s="1">
        <v>-11.92</v>
      </c>
      <c r="EC1032" s="1">
        <v>-11.27</v>
      </c>
      <c r="ED1032" s="1">
        <v>-11.75</v>
      </c>
      <c r="EE1032" s="1">
        <v>-11.77</v>
      </c>
      <c r="EF1032" s="1">
        <v>-11.44</v>
      </c>
      <c r="EG1032" s="1">
        <v>-10.84</v>
      </c>
      <c r="EH1032" s="1">
        <v>-10.47</v>
      </c>
      <c r="EI1032" s="1">
        <v>-8.65</v>
      </c>
      <c r="EJ1032" s="1">
        <v>-7.84</v>
      </c>
      <c r="EL1032">
        <v>201109</v>
      </c>
      <c r="EM1032">
        <v>-7.59</v>
      </c>
      <c r="EN1032">
        <v>-3.35</v>
      </c>
      <c r="EO1032">
        <v>-1.71</v>
      </c>
      <c r="EP1032">
        <v>0</v>
      </c>
      <c r="ER1032" s="1">
        <v>201203</v>
      </c>
      <c r="ES1032" s="1">
        <v>1.51</v>
      </c>
      <c r="EU1032" s="1">
        <v>201104</v>
      </c>
      <c r="EV1032" s="1">
        <v>-1.02</v>
      </c>
      <c r="EX1032" s="1">
        <v>201603</v>
      </c>
      <c r="EY1032" s="1">
        <v>4.34</v>
      </c>
      <c r="FA1032" s="1">
        <v>201203</v>
      </c>
      <c r="FB1032" s="1">
        <f>IF(ISERROR(VLOOKUP($FA1032,MOM,LOOKUPS!C$12,0)*$FB$6+VLOOKUP($FA1032,STREV,LOOKUPS!C$10,0)*$FC$6+VLOOKUP($FA1032,LTREV,LOOKUPS!C$9,0)*$FD$6+VLOOKUP($FA1032,CFP,LOOKUPS!C$6,0)*$FE$6+VLOOKUP($FA1032,EP,LOOKUPS!C$8,0)*$FF$6+VLOOKUP($FA1032,BM,LOOKUPS!C$5,0)*$FG$6+VLOOKUP($FA1032,DIV,LOOKUPS!C$7,0)*$FH$6++VLOOKUP($FA1032,SIZE,LOOKUPS!C$11,0)*$FI$6),"",VLOOKUP($FA1032,MOM,LOOKUPS!C$12,0)*$FB$6+VLOOKUP($FA1032,STREV,LOOKUPS!C$10,0)*$FC$6+VLOOKUP($FA1032,LTREV,LOOKUPS!C$9,0)*$FD$6+VLOOKUP($FA1032,CFP,LOOKUPS!C$6,0)*$FE$6+VLOOKUP($FA1032,EP,LOOKUPS!C$8,0)*$FF$6+VLOOKUP($FA1032,BM,LOOKUPS!C$5,0)*$FG$6+VLOOKUP($FA1032,DIV,LOOKUPS!C$7,0)*$FH$6++VLOOKUP($FA1032,SIZE,LOOKUPS!C$11,0)*$FI$6)</f>
        <v>2.3421000000000003</v>
      </c>
      <c r="FC1032" s="1">
        <f>IF(ISERROR(VLOOKUP($FA1032,MOM,LOOKUPS!D$12,0)*$FB$6+VLOOKUP($FA1032,STREV,LOOKUPS!D$10,0)*$FC$6+VLOOKUP($FA1032,LTREV,LOOKUPS!D$9,0)*$FD$6+VLOOKUP($FA1032,CFP,LOOKUPS!D$6,0)*$FE$6+VLOOKUP($FA1032,EP,LOOKUPS!D$8,0)*$FF$6+VLOOKUP($FA1032,BM,LOOKUPS!D$5,0)*$FG$6+VLOOKUP($FA1032,DIV,LOOKUPS!D$7,0)*$FH$6++VLOOKUP($FA1032,SIZE,LOOKUPS!D$11,0)*$FI$6),"",VLOOKUP($FA1032,MOM,LOOKUPS!D$12,0)*$FB$6+VLOOKUP($FA1032,STREV,LOOKUPS!D$10,0)*$FC$6+VLOOKUP($FA1032,LTREV,LOOKUPS!D$9,0)*$FD$6+VLOOKUP($FA1032,CFP,LOOKUPS!D$6,0)*$FE$6+VLOOKUP($FA1032,EP,LOOKUPS!D$8,0)*$FF$6+VLOOKUP($FA1032,BM,LOOKUPS!D$5,0)*$FG$6+VLOOKUP($FA1032,DIV,LOOKUPS!D$7,0)*$FH$6++VLOOKUP($FA1032,SIZE,LOOKUPS!D$11,0)*$FI$6)</f>
        <v>2.9460999999999999</v>
      </c>
      <c r="FD1032" s="1">
        <f>IF(ISERROR(VLOOKUP($FA1032,MOM,LOOKUPS!E$12,0)*$FB$6+VLOOKUP($FA1032,STREV,LOOKUPS!E$10,0)*$FC$6+VLOOKUP($FA1032,LTREV,LOOKUPS!E$9,0)*$FD$6+VLOOKUP($FA1032,CFP,LOOKUPS!E$6,0)*$FE$6+VLOOKUP($FA1032,EP,LOOKUPS!E$8,0)*$FF$6+VLOOKUP($FA1032,BM,LOOKUPS!E$5,0)*$FG$6+VLOOKUP($FA1032,DIV,LOOKUPS!E$7,0)*$FH$6++VLOOKUP($FA1032,SIZE,LOOKUPS!E$11,0)*$FI$6),"",VLOOKUP($FA1032,MOM,LOOKUPS!E$12,0)*$FB$6+VLOOKUP($FA1032,STREV,LOOKUPS!E$10,0)*$FC$6+VLOOKUP($FA1032,LTREV,LOOKUPS!E$9,0)*$FD$6+VLOOKUP($FA1032,CFP,LOOKUPS!E$6,0)*$FE$6+VLOOKUP($FA1032,EP,LOOKUPS!E$8,0)*$FF$6+VLOOKUP($FA1032,BM,LOOKUPS!E$5,0)*$FG$6+VLOOKUP($FA1032,DIV,LOOKUPS!E$7,0)*$FH$6++VLOOKUP($FA1032,SIZE,LOOKUPS!E$11,0)*$FI$6)</f>
        <v>3.5331000000000001</v>
      </c>
      <c r="FE1032" s="1">
        <f>IF(ISERROR(VLOOKUP($FA1032,MOM,LOOKUPS!F$12,0)*$FB$6+VLOOKUP($FA1032,STREV,LOOKUPS!F$10,0)*$FC$6+VLOOKUP($FA1032,LTREV,LOOKUPS!F$9,0)*$FD$6+VLOOKUP($FA1032,CFP,LOOKUPS!F$6,0)*$FE$6+VLOOKUP($FA1032,EP,LOOKUPS!F$8,0)*$FF$6+VLOOKUP($FA1032,BM,LOOKUPS!F$5,0)*$FG$6+VLOOKUP($FA1032,DIV,LOOKUPS!F$7,0)*$FH$6++VLOOKUP($FA1032,SIZE,LOOKUPS!F$11,0)*$FI$6),"",VLOOKUP($FA1032,MOM,LOOKUPS!F$12,0)*$FB$6+VLOOKUP($FA1032,STREV,LOOKUPS!F$10,0)*$FC$6+VLOOKUP($FA1032,LTREV,LOOKUPS!F$9,0)*$FD$6+VLOOKUP($FA1032,CFP,LOOKUPS!F$6,0)*$FE$6+VLOOKUP($FA1032,EP,LOOKUPS!F$8,0)*$FF$6+VLOOKUP($FA1032,BM,LOOKUPS!F$5,0)*$FG$6+VLOOKUP($FA1032,DIV,LOOKUPS!F$7,0)*$FH$6++VLOOKUP($FA1032,SIZE,LOOKUPS!F$11,0)*$FI$6)</f>
        <v>3.1225000000000005</v>
      </c>
      <c r="FF1032" s="1">
        <f>IF(ISERROR(VLOOKUP($FA1032,MOM,LOOKUPS!G$12,0)*$FB$6+VLOOKUP($FA1032,STREV,LOOKUPS!G$10,0)*$FC$6+VLOOKUP($FA1032,LTREV,LOOKUPS!G$9,0)*$FD$6+VLOOKUP($FA1032,CFP,LOOKUPS!G$6,0)*$FE$6+VLOOKUP($FA1032,EP,LOOKUPS!G$8,0)*$FF$6+VLOOKUP($FA1032,BM,LOOKUPS!G$5,0)*$FG$6+VLOOKUP($FA1032,DIV,LOOKUPS!G$7,0)*$FH$6++VLOOKUP($FA1032,SIZE,LOOKUPS!G$11,0)*$FI$6),"",VLOOKUP($FA1032,MOM,LOOKUPS!G$12,0)*$FB$6+VLOOKUP($FA1032,STREV,LOOKUPS!G$10,0)*$FC$6+VLOOKUP($FA1032,LTREV,LOOKUPS!G$9,0)*$FD$6+VLOOKUP($FA1032,CFP,LOOKUPS!G$6,0)*$FE$6+VLOOKUP($FA1032,EP,LOOKUPS!G$8,0)*$FF$6+VLOOKUP($FA1032,BM,LOOKUPS!G$5,0)*$FG$6+VLOOKUP($FA1032,DIV,LOOKUPS!G$7,0)*$FH$6++VLOOKUP($FA1032,SIZE,LOOKUPS!G$11,0)*$FI$6)</f>
        <v>3.0197000000000003</v>
      </c>
      <c r="FG1032" s="1">
        <f>IF(ISERROR(VLOOKUP($FA1032,MOM,LOOKUPS!H$12,0)*$FB$6+VLOOKUP($FA1032,STREV,LOOKUPS!H$10,0)*$FC$6+VLOOKUP($FA1032,LTREV,LOOKUPS!H$9,0)*$FD$6+VLOOKUP($FA1032,CFP,LOOKUPS!H$6,0)*$FE$6+VLOOKUP($FA1032,EP,LOOKUPS!H$8,0)*$FF$6+VLOOKUP($FA1032,BM,LOOKUPS!H$5,0)*$FG$6+VLOOKUP($FA1032,DIV,LOOKUPS!H$7,0)*$FH$6++VLOOKUP($FA1032,SIZE,LOOKUPS!H$11,0)*$FI$6),"",VLOOKUP($FA1032,MOM,LOOKUPS!H$12,0)*$FB$6+VLOOKUP($FA1032,STREV,LOOKUPS!H$10,0)*$FC$6+VLOOKUP($FA1032,LTREV,LOOKUPS!H$9,0)*$FD$6+VLOOKUP($FA1032,CFP,LOOKUPS!H$6,0)*$FE$6+VLOOKUP($FA1032,EP,LOOKUPS!H$8,0)*$FF$6+VLOOKUP($FA1032,BM,LOOKUPS!H$5,0)*$FG$6+VLOOKUP($FA1032,DIV,LOOKUPS!H$7,0)*$FH$6++VLOOKUP($FA1032,SIZE,LOOKUPS!H$11,0)*$FI$6)</f>
        <v>2.9412000000000003</v>
      </c>
      <c r="FH1032" s="1">
        <f>IF(ISERROR(VLOOKUP($FA1032,MOM,LOOKUPS!I$12,0)*$FB$6+VLOOKUP($FA1032,STREV,LOOKUPS!I$10,0)*$FC$6+VLOOKUP($FA1032,LTREV,LOOKUPS!I$9,0)*$FD$6+VLOOKUP($FA1032,CFP,LOOKUPS!I$6,0)*$FE$6+VLOOKUP($FA1032,EP,LOOKUPS!I$8,0)*$FF$6+VLOOKUP($FA1032,BM,LOOKUPS!I$5,0)*$FG$6+VLOOKUP($FA1032,DIV,LOOKUPS!I$7,0)*$FH$6++VLOOKUP($FA1032,SIZE,LOOKUPS!I$11,0)*$FI$6),"",VLOOKUP($FA1032,MOM,LOOKUPS!I$12,0)*$FB$6+VLOOKUP($FA1032,STREV,LOOKUPS!I$10,0)*$FC$6+VLOOKUP($FA1032,LTREV,LOOKUPS!I$9,0)*$FD$6+VLOOKUP($FA1032,CFP,LOOKUPS!I$6,0)*$FE$6+VLOOKUP($FA1032,EP,LOOKUPS!I$8,0)*$FF$6+VLOOKUP($FA1032,BM,LOOKUPS!I$5,0)*$FG$6+VLOOKUP($FA1032,DIV,LOOKUPS!I$7,0)*$FH$6++VLOOKUP($FA1032,SIZE,LOOKUPS!I$11,0)*$FI$6)</f>
        <v>3.5845000000000002</v>
      </c>
      <c r="FI1032" s="1">
        <f>IF(ISERROR(VLOOKUP($FA1032,MOM,LOOKUPS!J$12,0)*$FB$6+VLOOKUP($FA1032,STREV,LOOKUPS!J$10,0)*$FC$6+VLOOKUP($FA1032,LTREV,LOOKUPS!J$9,0)*$FD$6+VLOOKUP($FA1032,CFP,LOOKUPS!J$6,0)*$FE$6+VLOOKUP($FA1032,EP,LOOKUPS!J$8,0)*$FF$6+VLOOKUP($FA1032,BM,LOOKUPS!J$5,0)*$FG$6+VLOOKUP($FA1032,DIV,LOOKUPS!J$7,0)*$FH$6++VLOOKUP($FA1032,SIZE,LOOKUPS!J$11,0)*$FI$6),"",VLOOKUP($FA1032,MOM,LOOKUPS!J$12,0)*$FB$6+VLOOKUP($FA1032,STREV,LOOKUPS!J$10,0)*$FC$6+VLOOKUP($FA1032,LTREV,LOOKUPS!J$9,0)*$FD$6+VLOOKUP($FA1032,CFP,LOOKUPS!J$6,0)*$FE$6+VLOOKUP($FA1032,EP,LOOKUPS!J$8,0)*$FF$6+VLOOKUP($FA1032,BM,LOOKUPS!J$5,0)*$FG$6+VLOOKUP($FA1032,DIV,LOOKUPS!J$7,0)*$FH$6++VLOOKUP($FA1032,SIZE,LOOKUPS!J$11,0)*$FI$6)</f>
        <v>3.3372999999999999</v>
      </c>
      <c r="FJ1032" s="1">
        <f>IF(ISERROR(VLOOKUP($FA1032,MOM,LOOKUPS!K$12,0)*$FB$6+VLOOKUP($FA1032,STREV,LOOKUPS!K$10,0)*$FC$6+VLOOKUP($FA1032,LTREV,LOOKUPS!K$9,0)*$FD$6+VLOOKUP($FA1032,CFP,LOOKUPS!K$6,0)*$FE$6+VLOOKUP($FA1032,EP,LOOKUPS!K$8,0)*$FF$6+VLOOKUP($FA1032,BM,LOOKUPS!K$5,0)*$FG$6+VLOOKUP($FA1032,DIV,LOOKUPS!K$7,0)*$FH$6++VLOOKUP($FA1032,SIZE,LOOKUPS!K$11,0)*$FI$6),"",VLOOKUP($FA1032,MOM,LOOKUPS!K$12,0)*$FB$6+VLOOKUP($FA1032,STREV,LOOKUPS!K$10,0)*$FC$6+VLOOKUP($FA1032,LTREV,LOOKUPS!K$9,0)*$FD$6+VLOOKUP($FA1032,CFP,LOOKUPS!K$6,0)*$FE$6+VLOOKUP($FA1032,EP,LOOKUPS!K$8,0)*$FF$6+VLOOKUP($FA1032,BM,LOOKUPS!K$5,0)*$FG$6+VLOOKUP($FA1032,DIV,LOOKUPS!K$7,0)*$FH$6++VLOOKUP($FA1032,SIZE,LOOKUPS!K$11,0)*$FI$6)</f>
        <v>2.8730000000000002</v>
      </c>
      <c r="FK1032" s="1">
        <f>IF(ISERROR(VLOOKUP($FA1032,MOM,LOOKUPS!L$12,0)*$FB$6+VLOOKUP($FA1032,STREV,LOOKUPS!L$10,0)*$FC$6+VLOOKUP($FA1032,LTREV,LOOKUPS!L$9,0)*$FD$6+VLOOKUP($FA1032,CFP,LOOKUPS!L$6,0)*$FE$6+VLOOKUP($FA1032,EP,LOOKUPS!L$8,0)*$FF$6+VLOOKUP($FA1032,BM,LOOKUPS!L$5,0)*$FG$6+VLOOKUP($FA1032,DIV,LOOKUPS!L$7,0)*$FH$6++VLOOKUP($FA1032,SIZE,LOOKUPS!L$11,0)*$FI$6),"",VLOOKUP($FA1032,MOM,LOOKUPS!L$12,0)*$FB$6+VLOOKUP($FA1032,STREV,LOOKUPS!L$10,0)*$FC$6+VLOOKUP($FA1032,LTREV,LOOKUPS!L$9,0)*$FD$6+VLOOKUP($FA1032,CFP,LOOKUPS!L$6,0)*$FE$6+VLOOKUP($FA1032,EP,LOOKUPS!L$8,0)*$FF$6+VLOOKUP($FA1032,BM,LOOKUPS!L$5,0)*$FG$6+VLOOKUP($FA1032,DIV,LOOKUPS!L$7,0)*$FH$6++VLOOKUP($FA1032,SIZE,LOOKUPS!L$11,0)*$FI$6)</f>
        <v>4.0799000000000003</v>
      </c>
    </row>
    <row r="1033" spans="1:167" x14ac:dyDescent="0.3">
      <c r="A1033" s="1">
        <v>201204</v>
      </c>
      <c r="B1033" s="1">
        <v>-3.94</v>
      </c>
      <c r="C1033" s="1">
        <v>-4.3499999999999996</v>
      </c>
      <c r="D1033" s="1">
        <v>-0.72</v>
      </c>
      <c r="E1033" s="1">
        <v>-1.1399999999999999</v>
      </c>
      <c r="F1033" s="1">
        <v>-1.95</v>
      </c>
      <c r="G1033" s="1">
        <v>-0.93</v>
      </c>
      <c r="H1033" s="1">
        <v>-0.68</v>
      </c>
      <c r="I1033" s="1">
        <v>0.4</v>
      </c>
      <c r="J1033" s="1">
        <v>1.21</v>
      </c>
      <c r="K1033" s="1">
        <v>0.59</v>
      </c>
      <c r="M1033" s="1">
        <v>201105</v>
      </c>
      <c r="N1033" s="1">
        <v>-3.68</v>
      </c>
      <c r="O1033" s="1">
        <v>-1.89</v>
      </c>
      <c r="P1033" s="1">
        <v>-1.72</v>
      </c>
      <c r="Q1033" s="1">
        <v>-1.83</v>
      </c>
      <c r="R1033" s="1">
        <v>-1.74</v>
      </c>
      <c r="S1033" s="1">
        <v>-0.74</v>
      </c>
      <c r="T1033" s="1">
        <v>-1.79</v>
      </c>
      <c r="U1033" s="1">
        <v>-1.8</v>
      </c>
      <c r="V1033" s="1">
        <v>-2.96</v>
      </c>
      <c r="W1033" s="1">
        <v>-1.54</v>
      </c>
      <c r="Y1033" s="1">
        <v>201604</v>
      </c>
      <c r="Z1033" s="1">
        <v>8.4499999999999993</v>
      </c>
      <c r="AA1033" s="1">
        <v>4.67</v>
      </c>
      <c r="AB1033" s="1">
        <v>4.0999999999999996</v>
      </c>
      <c r="AC1033" s="1">
        <v>2.98</v>
      </c>
      <c r="AD1033" s="1">
        <v>2.0499999999999998</v>
      </c>
      <c r="AE1033" s="1">
        <v>1.73</v>
      </c>
      <c r="AF1033" s="1">
        <v>2.0699999999999998</v>
      </c>
      <c r="AG1033" s="1">
        <v>1.77</v>
      </c>
      <c r="AH1033" s="1">
        <v>0.85</v>
      </c>
      <c r="AI1033" s="1">
        <v>1.84</v>
      </c>
      <c r="CA1033" s="1">
        <v>201110</v>
      </c>
      <c r="CB1033" s="1">
        <v>15.36</v>
      </c>
      <c r="CC1033" s="1">
        <v>13.86</v>
      </c>
      <c r="CD1033" s="1">
        <v>14.03</v>
      </c>
      <c r="CE1033" s="1">
        <v>9.01</v>
      </c>
      <c r="CF1033" s="1">
        <v>13.65</v>
      </c>
      <c r="CG1033" s="1">
        <v>14.83</v>
      </c>
      <c r="CH1033" s="1">
        <v>13.74</v>
      </c>
      <c r="CI1033" s="1">
        <v>13.06</v>
      </c>
      <c r="CJ1033" s="1">
        <v>7.82</v>
      </c>
      <c r="CK1033" s="1">
        <v>12.09</v>
      </c>
      <c r="CL1033" s="1">
        <v>15.61</v>
      </c>
      <c r="CM1033" s="1">
        <v>14.48</v>
      </c>
      <c r="CN1033" s="1">
        <v>15.16</v>
      </c>
      <c r="CO1033" s="1">
        <v>14.18</v>
      </c>
      <c r="CP1033" s="1">
        <v>13.34</v>
      </c>
      <c r="CQ1033" s="1">
        <v>13.4</v>
      </c>
      <c r="CR1033" s="1">
        <v>12.76</v>
      </c>
      <c r="CS1033" s="1">
        <v>10.3</v>
      </c>
      <c r="CT1033" s="1">
        <v>6.26</v>
      </c>
      <c r="CV1033" s="1">
        <v>201210</v>
      </c>
      <c r="CW1033" s="1">
        <v>-2.91</v>
      </c>
      <c r="CX1033" s="1">
        <v>0.3</v>
      </c>
      <c r="CY1033" s="1">
        <v>-0.48</v>
      </c>
      <c r="CZ1033" s="1">
        <v>-0.76</v>
      </c>
      <c r="DA1033" s="1">
        <v>0.14000000000000001</v>
      </c>
      <c r="DB1033" s="1">
        <v>0.52</v>
      </c>
      <c r="DC1033" s="1">
        <v>-0.61</v>
      </c>
      <c r="DD1033" s="1">
        <v>-1.1299999999999999</v>
      </c>
      <c r="DE1033" s="1">
        <v>-0.61</v>
      </c>
      <c r="DF1033" s="1">
        <v>1.0900000000000001</v>
      </c>
      <c r="DG1033" s="1">
        <v>-0.57999999999999996</v>
      </c>
      <c r="DH1033" s="1">
        <v>0.68</v>
      </c>
      <c r="DI1033" s="1">
        <v>0.39</v>
      </c>
      <c r="DJ1033" s="1">
        <v>0.42</v>
      </c>
      <c r="DK1033" s="1">
        <v>-1.64</v>
      </c>
      <c r="DL1033" s="1">
        <v>-1.1399999999999999</v>
      </c>
      <c r="DM1033" s="1">
        <v>-1.1200000000000001</v>
      </c>
      <c r="DN1033" s="1">
        <v>-0.67</v>
      </c>
      <c r="DO1033" s="1">
        <v>-0.55000000000000004</v>
      </c>
      <c r="DQ1033" s="1">
        <v>201110</v>
      </c>
      <c r="DR1033" s="1">
        <v>-99.99</v>
      </c>
      <c r="DS1033" s="1">
        <v>10.53</v>
      </c>
      <c r="DT1033" s="1">
        <v>16.329999999999998</v>
      </c>
      <c r="DU1033" s="1">
        <v>13.14</v>
      </c>
      <c r="DV1033" s="1">
        <v>9.43</v>
      </c>
      <c r="DW1033" s="1">
        <v>16.79</v>
      </c>
      <c r="DX1033" s="1">
        <v>16.579999999999998</v>
      </c>
      <c r="DY1033" s="1">
        <v>15.28</v>
      </c>
      <c r="DZ1033" s="1">
        <v>12.14</v>
      </c>
      <c r="EA1033" s="1">
        <v>7.54</v>
      </c>
      <c r="EB1033" s="1">
        <v>16.36</v>
      </c>
      <c r="EC1033" s="1">
        <v>16.98</v>
      </c>
      <c r="ED1033" s="1">
        <v>16.54</v>
      </c>
      <c r="EE1033" s="1">
        <v>16.37</v>
      </c>
      <c r="EF1033" s="1">
        <v>16.829999999999998</v>
      </c>
      <c r="EG1033" s="1">
        <v>15.5</v>
      </c>
      <c r="EH1033" s="1">
        <v>15.05</v>
      </c>
      <c r="EI1033" s="1">
        <v>11.74</v>
      </c>
      <c r="EJ1033" s="1">
        <v>12.58</v>
      </c>
      <c r="EL1033">
        <v>201110</v>
      </c>
      <c r="EM1033">
        <v>11.35</v>
      </c>
      <c r="EN1033">
        <v>3.32</v>
      </c>
      <c r="EO1033">
        <v>0.13</v>
      </c>
      <c r="EP1033">
        <v>0</v>
      </c>
      <c r="ER1033" s="1">
        <v>201204</v>
      </c>
      <c r="ES1033" s="1">
        <v>3.83</v>
      </c>
      <c r="EU1033" s="1">
        <v>201105</v>
      </c>
      <c r="EV1033" s="1">
        <v>-1.24</v>
      </c>
      <c r="EX1033" s="1">
        <v>201604</v>
      </c>
      <c r="EY1033" s="1">
        <v>5.16</v>
      </c>
      <c r="FA1033" s="1">
        <v>201204</v>
      </c>
      <c r="FB1033" s="1">
        <f>IF(ISERROR(VLOOKUP($FA1033,MOM,LOOKUPS!C$12,0)*$FB$6+VLOOKUP($FA1033,STREV,LOOKUPS!C$10,0)*$FC$6+VLOOKUP($FA1033,LTREV,LOOKUPS!C$9,0)*$FD$6+VLOOKUP($FA1033,CFP,LOOKUPS!C$6,0)*$FE$6+VLOOKUP($FA1033,EP,LOOKUPS!C$8,0)*$FF$6+VLOOKUP($FA1033,BM,LOOKUPS!C$5,0)*$FG$6+VLOOKUP($FA1033,DIV,LOOKUPS!C$7,0)*$FH$6++VLOOKUP($FA1033,SIZE,LOOKUPS!C$11,0)*$FI$6),"",VLOOKUP($FA1033,MOM,LOOKUPS!C$12,0)*$FB$6+VLOOKUP($FA1033,STREV,LOOKUPS!C$10,0)*$FC$6+VLOOKUP($FA1033,LTREV,LOOKUPS!C$9,0)*$FD$6+VLOOKUP($FA1033,CFP,LOOKUPS!C$6,0)*$FE$6+VLOOKUP($FA1033,EP,LOOKUPS!C$8,0)*$FF$6+VLOOKUP($FA1033,BM,LOOKUPS!C$5,0)*$FG$6+VLOOKUP($FA1033,DIV,LOOKUPS!C$7,0)*$FH$6++VLOOKUP($FA1033,SIZE,LOOKUPS!C$11,0)*$FI$6)</f>
        <v>-2.7591000000000001</v>
      </c>
      <c r="FC1033" s="1">
        <f>IF(ISERROR(VLOOKUP($FA1033,MOM,LOOKUPS!D$12,0)*$FB$6+VLOOKUP($FA1033,STREV,LOOKUPS!D$10,0)*$FC$6+VLOOKUP($FA1033,LTREV,LOOKUPS!D$9,0)*$FD$6+VLOOKUP($FA1033,CFP,LOOKUPS!D$6,0)*$FE$6+VLOOKUP($FA1033,EP,LOOKUPS!D$8,0)*$FF$6+VLOOKUP($FA1033,BM,LOOKUPS!D$5,0)*$FG$6+VLOOKUP($FA1033,DIV,LOOKUPS!D$7,0)*$FH$6++VLOOKUP($FA1033,SIZE,LOOKUPS!D$11,0)*$FI$6),"",VLOOKUP($FA1033,MOM,LOOKUPS!D$12,0)*$FB$6+VLOOKUP($FA1033,STREV,LOOKUPS!D$10,0)*$FC$6+VLOOKUP($FA1033,LTREV,LOOKUPS!D$9,0)*$FD$6+VLOOKUP($FA1033,CFP,LOOKUPS!D$6,0)*$FE$6+VLOOKUP($FA1033,EP,LOOKUPS!D$8,0)*$FF$6+VLOOKUP($FA1033,BM,LOOKUPS!D$5,0)*$FG$6+VLOOKUP($FA1033,DIV,LOOKUPS!D$7,0)*$FH$6++VLOOKUP($FA1033,SIZE,LOOKUPS!D$11,0)*$FI$6)</f>
        <v>-2.2126000000000001</v>
      </c>
      <c r="FD1033" s="1">
        <f>IF(ISERROR(VLOOKUP($FA1033,MOM,LOOKUPS!E$12,0)*$FB$6+VLOOKUP($FA1033,STREV,LOOKUPS!E$10,0)*$FC$6+VLOOKUP($FA1033,LTREV,LOOKUPS!E$9,0)*$FD$6+VLOOKUP($FA1033,CFP,LOOKUPS!E$6,0)*$FE$6+VLOOKUP($FA1033,EP,LOOKUPS!E$8,0)*$FF$6+VLOOKUP($FA1033,BM,LOOKUPS!E$5,0)*$FG$6+VLOOKUP($FA1033,DIV,LOOKUPS!E$7,0)*$FH$6++VLOOKUP($FA1033,SIZE,LOOKUPS!E$11,0)*$FI$6),"",VLOOKUP($FA1033,MOM,LOOKUPS!E$12,0)*$FB$6+VLOOKUP($FA1033,STREV,LOOKUPS!E$10,0)*$FC$6+VLOOKUP($FA1033,LTREV,LOOKUPS!E$9,0)*$FD$6+VLOOKUP($FA1033,CFP,LOOKUPS!E$6,0)*$FE$6+VLOOKUP($FA1033,EP,LOOKUPS!E$8,0)*$FF$6+VLOOKUP($FA1033,BM,LOOKUPS!E$5,0)*$FG$6+VLOOKUP($FA1033,DIV,LOOKUPS!E$7,0)*$FH$6++VLOOKUP($FA1033,SIZE,LOOKUPS!E$11,0)*$FI$6)</f>
        <v>-1.0905</v>
      </c>
      <c r="FE1033" s="1">
        <f>IF(ISERROR(VLOOKUP($FA1033,MOM,LOOKUPS!F$12,0)*$FB$6+VLOOKUP($FA1033,STREV,LOOKUPS!F$10,0)*$FC$6+VLOOKUP($FA1033,LTREV,LOOKUPS!F$9,0)*$FD$6+VLOOKUP($FA1033,CFP,LOOKUPS!F$6,0)*$FE$6+VLOOKUP($FA1033,EP,LOOKUPS!F$8,0)*$FF$6+VLOOKUP($FA1033,BM,LOOKUPS!F$5,0)*$FG$6+VLOOKUP($FA1033,DIV,LOOKUPS!F$7,0)*$FH$6++VLOOKUP($FA1033,SIZE,LOOKUPS!F$11,0)*$FI$6),"",VLOOKUP($FA1033,MOM,LOOKUPS!F$12,0)*$FB$6+VLOOKUP($FA1033,STREV,LOOKUPS!F$10,0)*$FC$6+VLOOKUP($FA1033,LTREV,LOOKUPS!F$9,0)*$FD$6+VLOOKUP($FA1033,CFP,LOOKUPS!F$6,0)*$FE$6+VLOOKUP($FA1033,EP,LOOKUPS!F$8,0)*$FF$6+VLOOKUP($FA1033,BM,LOOKUPS!F$5,0)*$FG$6+VLOOKUP($FA1033,DIV,LOOKUPS!F$7,0)*$FH$6++VLOOKUP($FA1033,SIZE,LOOKUPS!F$11,0)*$FI$6)</f>
        <v>-1.3869</v>
      </c>
      <c r="FF1033" s="1">
        <f>IF(ISERROR(VLOOKUP($FA1033,MOM,LOOKUPS!G$12,0)*$FB$6+VLOOKUP($FA1033,STREV,LOOKUPS!G$10,0)*$FC$6+VLOOKUP($FA1033,LTREV,LOOKUPS!G$9,0)*$FD$6+VLOOKUP($FA1033,CFP,LOOKUPS!G$6,0)*$FE$6+VLOOKUP($FA1033,EP,LOOKUPS!G$8,0)*$FF$6+VLOOKUP($FA1033,BM,LOOKUPS!G$5,0)*$FG$6+VLOOKUP($FA1033,DIV,LOOKUPS!G$7,0)*$FH$6++VLOOKUP($FA1033,SIZE,LOOKUPS!G$11,0)*$FI$6),"",VLOOKUP($FA1033,MOM,LOOKUPS!G$12,0)*$FB$6+VLOOKUP($FA1033,STREV,LOOKUPS!G$10,0)*$FC$6+VLOOKUP($FA1033,LTREV,LOOKUPS!G$9,0)*$FD$6+VLOOKUP($FA1033,CFP,LOOKUPS!G$6,0)*$FE$6+VLOOKUP($FA1033,EP,LOOKUPS!G$8,0)*$FF$6+VLOOKUP($FA1033,BM,LOOKUPS!G$5,0)*$FG$6+VLOOKUP($FA1033,DIV,LOOKUPS!G$7,0)*$FH$6++VLOOKUP($FA1033,SIZE,LOOKUPS!G$11,0)*$FI$6)</f>
        <v>-1.4422999999999999</v>
      </c>
      <c r="FG1033" s="1">
        <f>IF(ISERROR(VLOOKUP($FA1033,MOM,LOOKUPS!H$12,0)*$FB$6+VLOOKUP($FA1033,STREV,LOOKUPS!H$10,0)*$FC$6+VLOOKUP($FA1033,LTREV,LOOKUPS!H$9,0)*$FD$6+VLOOKUP($FA1033,CFP,LOOKUPS!H$6,0)*$FE$6+VLOOKUP($FA1033,EP,LOOKUPS!H$8,0)*$FF$6+VLOOKUP($FA1033,BM,LOOKUPS!H$5,0)*$FG$6+VLOOKUP($FA1033,DIV,LOOKUPS!H$7,0)*$FH$6++VLOOKUP($FA1033,SIZE,LOOKUPS!H$11,0)*$FI$6),"",VLOOKUP($FA1033,MOM,LOOKUPS!H$12,0)*$FB$6+VLOOKUP($FA1033,STREV,LOOKUPS!H$10,0)*$FC$6+VLOOKUP($FA1033,LTREV,LOOKUPS!H$9,0)*$FD$6+VLOOKUP($FA1033,CFP,LOOKUPS!H$6,0)*$FE$6+VLOOKUP($FA1033,EP,LOOKUPS!H$8,0)*$FF$6+VLOOKUP($FA1033,BM,LOOKUPS!H$5,0)*$FG$6+VLOOKUP($FA1033,DIV,LOOKUPS!H$7,0)*$FH$6++VLOOKUP($FA1033,SIZE,LOOKUPS!H$11,0)*$FI$6)</f>
        <v>-1.1522999999999999</v>
      </c>
      <c r="FH1033" s="1">
        <f>IF(ISERROR(VLOOKUP($FA1033,MOM,LOOKUPS!I$12,0)*$FB$6+VLOOKUP($FA1033,STREV,LOOKUPS!I$10,0)*$FC$6+VLOOKUP($FA1033,LTREV,LOOKUPS!I$9,0)*$FD$6+VLOOKUP($FA1033,CFP,LOOKUPS!I$6,0)*$FE$6+VLOOKUP($FA1033,EP,LOOKUPS!I$8,0)*$FF$6+VLOOKUP($FA1033,BM,LOOKUPS!I$5,0)*$FG$6+VLOOKUP($FA1033,DIV,LOOKUPS!I$7,0)*$FH$6++VLOOKUP($FA1033,SIZE,LOOKUPS!I$11,0)*$FI$6),"",VLOOKUP($FA1033,MOM,LOOKUPS!I$12,0)*$FB$6+VLOOKUP($FA1033,STREV,LOOKUPS!I$10,0)*$FC$6+VLOOKUP($FA1033,LTREV,LOOKUPS!I$9,0)*$FD$6+VLOOKUP($FA1033,CFP,LOOKUPS!I$6,0)*$FE$6+VLOOKUP($FA1033,EP,LOOKUPS!I$8,0)*$FF$6+VLOOKUP($FA1033,BM,LOOKUPS!I$5,0)*$FG$6+VLOOKUP($FA1033,DIV,LOOKUPS!I$7,0)*$FH$6++VLOOKUP($FA1033,SIZE,LOOKUPS!I$11,0)*$FI$6)</f>
        <v>-1.1067</v>
      </c>
      <c r="FI1033" s="1">
        <f>IF(ISERROR(VLOOKUP($FA1033,MOM,LOOKUPS!J$12,0)*$FB$6+VLOOKUP($FA1033,STREV,LOOKUPS!J$10,0)*$FC$6+VLOOKUP($FA1033,LTREV,LOOKUPS!J$9,0)*$FD$6+VLOOKUP($FA1033,CFP,LOOKUPS!J$6,0)*$FE$6+VLOOKUP($FA1033,EP,LOOKUPS!J$8,0)*$FF$6+VLOOKUP($FA1033,BM,LOOKUPS!J$5,0)*$FG$6+VLOOKUP($FA1033,DIV,LOOKUPS!J$7,0)*$FH$6++VLOOKUP($FA1033,SIZE,LOOKUPS!J$11,0)*$FI$6),"",VLOOKUP($FA1033,MOM,LOOKUPS!J$12,0)*$FB$6+VLOOKUP($FA1033,STREV,LOOKUPS!J$10,0)*$FC$6+VLOOKUP($FA1033,LTREV,LOOKUPS!J$9,0)*$FD$6+VLOOKUP($FA1033,CFP,LOOKUPS!J$6,0)*$FE$6+VLOOKUP($FA1033,EP,LOOKUPS!J$8,0)*$FF$6+VLOOKUP($FA1033,BM,LOOKUPS!J$5,0)*$FG$6+VLOOKUP($FA1033,DIV,LOOKUPS!J$7,0)*$FH$6++VLOOKUP($FA1033,SIZE,LOOKUPS!J$11,0)*$FI$6)</f>
        <v>-0.82910000000000017</v>
      </c>
      <c r="FJ1033" s="1">
        <f>IF(ISERROR(VLOOKUP($FA1033,MOM,LOOKUPS!K$12,0)*$FB$6+VLOOKUP($FA1033,STREV,LOOKUPS!K$10,0)*$FC$6+VLOOKUP($FA1033,LTREV,LOOKUPS!K$9,0)*$FD$6+VLOOKUP($FA1033,CFP,LOOKUPS!K$6,0)*$FE$6+VLOOKUP($FA1033,EP,LOOKUPS!K$8,0)*$FF$6+VLOOKUP($FA1033,BM,LOOKUPS!K$5,0)*$FG$6+VLOOKUP($FA1033,DIV,LOOKUPS!K$7,0)*$FH$6++VLOOKUP($FA1033,SIZE,LOOKUPS!K$11,0)*$FI$6),"",VLOOKUP($FA1033,MOM,LOOKUPS!K$12,0)*$FB$6+VLOOKUP($FA1033,STREV,LOOKUPS!K$10,0)*$FC$6+VLOOKUP($FA1033,LTREV,LOOKUPS!K$9,0)*$FD$6+VLOOKUP($FA1033,CFP,LOOKUPS!K$6,0)*$FE$6+VLOOKUP($FA1033,EP,LOOKUPS!K$8,0)*$FF$6+VLOOKUP($FA1033,BM,LOOKUPS!K$5,0)*$FG$6+VLOOKUP($FA1033,DIV,LOOKUPS!K$7,0)*$FH$6++VLOOKUP($FA1033,SIZE,LOOKUPS!K$11,0)*$FI$6)</f>
        <v>-0.33120000000000005</v>
      </c>
      <c r="FK1033" s="1">
        <f>IF(ISERROR(VLOOKUP($FA1033,MOM,LOOKUPS!L$12,0)*$FB$6+VLOOKUP($FA1033,STREV,LOOKUPS!L$10,0)*$FC$6+VLOOKUP($FA1033,LTREV,LOOKUPS!L$9,0)*$FD$6+VLOOKUP($FA1033,CFP,LOOKUPS!L$6,0)*$FE$6+VLOOKUP($FA1033,EP,LOOKUPS!L$8,0)*$FF$6+VLOOKUP($FA1033,BM,LOOKUPS!L$5,0)*$FG$6+VLOOKUP($FA1033,DIV,LOOKUPS!L$7,0)*$FH$6++VLOOKUP($FA1033,SIZE,LOOKUPS!L$11,0)*$FI$6),"",VLOOKUP($FA1033,MOM,LOOKUPS!L$12,0)*$FB$6+VLOOKUP($FA1033,STREV,LOOKUPS!L$10,0)*$FC$6+VLOOKUP($FA1033,LTREV,LOOKUPS!L$9,0)*$FD$6+VLOOKUP($FA1033,CFP,LOOKUPS!L$6,0)*$FE$6+VLOOKUP($FA1033,EP,LOOKUPS!L$8,0)*$FF$6+VLOOKUP($FA1033,BM,LOOKUPS!L$5,0)*$FG$6+VLOOKUP($FA1033,DIV,LOOKUPS!L$7,0)*$FH$6++VLOOKUP($FA1033,SIZE,LOOKUPS!L$11,0)*$FI$6)</f>
        <v>-0.8952</v>
      </c>
    </row>
    <row r="1034" spans="1:167" x14ac:dyDescent="0.3">
      <c r="A1034" s="1">
        <v>201205</v>
      </c>
      <c r="B1034" s="1">
        <v>-11.65</v>
      </c>
      <c r="C1034" s="1">
        <v>-9.2799999999999994</v>
      </c>
      <c r="D1034" s="1">
        <v>-7.89</v>
      </c>
      <c r="E1034" s="1">
        <v>-7.04</v>
      </c>
      <c r="F1034" s="1">
        <v>-5.25</v>
      </c>
      <c r="G1034" s="1">
        <v>-5.25</v>
      </c>
      <c r="H1034" s="1">
        <v>-5.51</v>
      </c>
      <c r="I1034" s="1">
        <v>-4.5599999999999996</v>
      </c>
      <c r="J1034" s="1">
        <v>-5.19</v>
      </c>
      <c r="K1034" s="1">
        <v>-5.45</v>
      </c>
      <c r="M1034" s="1">
        <v>201106</v>
      </c>
      <c r="N1034" s="1">
        <v>-5.14</v>
      </c>
      <c r="O1034" s="1">
        <v>-4.34</v>
      </c>
      <c r="P1034" s="1">
        <v>-2.76</v>
      </c>
      <c r="Q1034" s="1">
        <v>-1.72</v>
      </c>
      <c r="R1034" s="1">
        <v>-1.55</v>
      </c>
      <c r="S1034" s="1">
        <v>-2.14</v>
      </c>
      <c r="T1034" s="1">
        <v>-0.43</v>
      </c>
      <c r="U1034" s="1">
        <v>-1.55</v>
      </c>
      <c r="V1034" s="1">
        <v>-2.12</v>
      </c>
      <c r="W1034" s="1">
        <v>-2.62</v>
      </c>
      <c r="Y1034" s="1">
        <v>201605</v>
      </c>
      <c r="Z1034" s="1">
        <v>-3.94</v>
      </c>
      <c r="AA1034" s="1">
        <v>0.01</v>
      </c>
      <c r="AB1034" s="1">
        <v>-0.62</v>
      </c>
      <c r="AC1034" s="1">
        <v>0.82</v>
      </c>
      <c r="AD1034" s="1">
        <v>1.68</v>
      </c>
      <c r="AE1034" s="1">
        <v>1.63</v>
      </c>
      <c r="AF1034" s="1">
        <v>0.63</v>
      </c>
      <c r="AG1034" s="1">
        <v>1.82</v>
      </c>
      <c r="AH1034" s="1">
        <v>2.08</v>
      </c>
      <c r="AI1034" s="1">
        <v>1.44</v>
      </c>
      <c r="CA1034" s="1">
        <v>201111</v>
      </c>
      <c r="CB1034" s="1">
        <v>-6.21</v>
      </c>
      <c r="CC1034" s="1">
        <v>-2.39</v>
      </c>
      <c r="CD1034" s="1">
        <v>-1.35</v>
      </c>
      <c r="CE1034" s="1">
        <v>-1</v>
      </c>
      <c r="CF1034" s="1">
        <v>-2.66</v>
      </c>
      <c r="CG1034" s="1">
        <v>-1.96</v>
      </c>
      <c r="CH1034" s="1">
        <v>-1.06</v>
      </c>
      <c r="CI1034" s="1">
        <v>-0.56000000000000005</v>
      </c>
      <c r="CJ1034" s="1">
        <v>-1.24</v>
      </c>
      <c r="CK1034" s="1">
        <v>-2.2200000000000002</v>
      </c>
      <c r="CL1034" s="1">
        <v>-3.21</v>
      </c>
      <c r="CM1034" s="1">
        <v>-1.62</v>
      </c>
      <c r="CN1034" s="1">
        <v>-2.27</v>
      </c>
      <c r="CO1034" s="1">
        <v>-1.04</v>
      </c>
      <c r="CP1034" s="1">
        <v>-1.08</v>
      </c>
      <c r="CQ1034" s="1">
        <v>-0.92</v>
      </c>
      <c r="CR1034" s="1">
        <v>-0.25</v>
      </c>
      <c r="CS1034" s="1">
        <v>0.87</v>
      </c>
      <c r="CT1034" s="1">
        <v>-2.58</v>
      </c>
      <c r="CV1034" s="1">
        <v>201211</v>
      </c>
      <c r="CW1034" s="1">
        <v>0.04</v>
      </c>
      <c r="CX1034" s="1">
        <v>1.24</v>
      </c>
      <c r="CY1034" s="1">
        <v>1.04</v>
      </c>
      <c r="CZ1034" s="1">
        <v>-0.13</v>
      </c>
      <c r="DA1034" s="1">
        <v>1.0900000000000001</v>
      </c>
      <c r="DB1034" s="1">
        <v>0.99</v>
      </c>
      <c r="DC1034" s="1">
        <v>1.65</v>
      </c>
      <c r="DD1034" s="1">
        <v>0.53</v>
      </c>
      <c r="DE1034" s="1">
        <v>-0.44</v>
      </c>
      <c r="DF1034" s="1">
        <v>0.67</v>
      </c>
      <c r="DG1034" s="1">
        <v>1.41</v>
      </c>
      <c r="DH1034" s="1">
        <v>1.57</v>
      </c>
      <c r="DI1034" s="1">
        <v>0.49</v>
      </c>
      <c r="DJ1034" s="1">
        <v>2.23</v>
      </c>
      <c r="DK1034" s="1">
        <v>1.07</v>
      </c>
      <c r="DL1034" s="1">
        <v>0.47</v>
      </c>
      <c r="DM1034" s="1">
        <v>0.6</v>
      </c>
      <c r="DN1034" s="1">
        <v>-0.27</v>
      </c>
      <c r="DO1034" s="1">
        <v>-0.59</v>
      </c>
      <c r="DQ1034" s="1">
        <v>201111</v>
      </c>
      <c r="DR1034" s="1">
        <v>-99.99</v>
      </c>
      <c r="DS1034" s="1">
        <v>-2.5299999999999998</v>
      </c>
      <c r="DT1034" s="1">
        <v>-0.48</v>
      </c>
      <c r="DU1034" s="1">
        <v>-0.57999999999999996</v>
      </c>
      <c r="DV1034" s="1">
        <v>-2.85</v>
      </c>
      <c r="DW1034" s="1">
        <v>-0.52</v>
      </c>
      <c r="DX1034" s="1">
        <v>-0.63</v>
      </c>
      <c r="DY1034" s="1">
        <v>-0.46</v>
      </c>
      <c r="DZ1034" s="1">
        <v>-0.61</v>
      </c>
      <c r="EA1034" s="1">
        <v>-3.23</v>
      </c>
      <c r="EB1034" s="1">
        <v>-1.5</v>
      </c>
      <c r="EC1034" s="1">
        <v>-0.68</v>
      </c>
      <c r="ED1034" s="1">
        <v>-0.32</v>
      </c>
      <c r="EE1034" s="1">
        <v>-1.9</v>
      </c>
      <c r="EF1034" s="1">
        <v>0.93</v>
      </c>
      <c r="EG1034" s="1">
        <v>-0.39</v>
      </c>
      <c r="EH1034" s="1">
        <v>-0.53</v>
      </c>
      <c r="EI1034" s="1">
        <v>-0.83</v>
      </c>
      <c r="EJ1034" s="1">
        <v>-0.37</v>
      </c>
      <c r="EL1034">
        <v>201111</v>
      </c>
      <c r="EM1034">
        <v>-0.28000000000000003</v>
      </c>
      <c r="EN1034">
        <v>-0.14000000000000001</v>
      </c>
      <c r="EO1034">
        <v>-0.48</v>
      </c>
      <c r="EP1034">
        <v>0</v>
      </c>
      <c r="ER1034" s="1">
        <v>201205</v>
      </c>
      <c r="ES1034" s="1">
        <v>6.63</v>
      </c>
      <c r="EU1034" s="1">
        <v>201106</v>
      </c>
      <c r="EV1034" s="1">
        <v>-1.02</v>
      </c>
      <c r="EX1034" s="1">
        <v>201605</v>
      </c>
      <c r="EY1034" s="1">
        <v>-2.23</v>
      </c>
      <c r="FA1034" s="1">
        <v>201205</v>
      </c>
      <c r="FB1034" s="1">
        <f>IF(ISERROR(VLOOKUP($FA1034,MOM,LOOKUPS!C$12,0)*$FB$6+VLOOKUP($FA1034,STREV,LOOKUPS!C$10,0)*$FC$6+VLOOKUP($FA1034,LTREV,LOOKUPS!C$9,0)*$FD$6+VLOOKUP($FA1034,CFP,LOOKUPS!C$6,0)*$FE$6+VLOOKUP($FA1034,EP,LOOKUPS!C$8,0)*$FF$6+VLOOKUP($FA1034,BM,LOOKUPS!C$5,0)*$FG$6+VLOOKUP($FA1034,DIV,LOOKUPS!C$7,0)*$FH$6++VLOOKUP($FA1034,SIZE,LOOKUPS!C$11,0)*$FI$6),"",VLOOKUP($FA1034,MOM,LOOKUPS!C$12,0)*$FB$6+VLOOKUP($FA1034,STREV,LOOKUPS!C$10,0)*$FC$6+VLOOKUP($FA1034,LTREV,LOOKUPS!C$9,0)*$FD$6+VLOOKUP($FA1034,CFP,LOOKUPS!C$6,0)*$FE$6+VLOOKUP($FA1034,EP,LOOKUPS!C$8,0)*$FF$6+VLOOKUP($FA1034,BM,LOOKUPS!C$5,0)*$FG$6+VLOOKUP($FA1034,DIV,LOOKUPS!C$7,0)*$FH$6++VLOOKUP($FA1034,SIZE,LOOKUPS!C$11,0)*$FI$6)</f>
        <v>-8.4216000000000015</v>
      </c>
      <c r="FC1034" s="1">
        <f>IF(ISERROR(VLOOKUP($FA1034,MOM,LOOKUPS!D$12,0)*$FB$6+VLOOKUP($FA1034,STREV,LOOKUPS!D$10,0)*$FC$6+VLOOKUP($FA1034,LTREV,LOOKUPS!D$9,0)*$FD$6+VLOOKUP($FA1034,CFP,LOOKUPS!D$6,0)*$FE$6+VLOOKUP($FA1034,EP,LOOKUPS!D$8,0)*$FF$6+VLOOKUP($FA1034,BM,LOOKUPS!D$5,0)*$FG$6+VLOOKUP($FA1034,DIV,LOOKUPS!D$7,0)*$FH$6++VLOOKUP($FA1034,SIZE,LOOKUPS!D$11,0)*$FI$6),"",VLOOKUP($FA1034,MOM,LOOKUPS!D$12,0)*$FB$6+VLOOKUP($FA1034,STREV,LOOKUPS!D$10,0)*$FC$6+VLOOKUP($FA1034,LTREV,LOOKUPS!D$9,0)*$FD$6+VLOOKUP($FA1034,CFP,LOOKUPS!D$6,0)*$FE$6+VLOOKUP($FA1034,EP,LOOKUPS!D$8,0)*$FF$6+VLOOKUP($FA1034,BM,LOOKUPS!D$5,0)*$FG$6+VLOOKUP($FA1034,DIV,LOOKUPS!D$7,0)*$FH$6++VLOOKUP($FA1034,SIZE,LOOKUPS!D$11,0)*$FI$6)</f>
        <v>-7.8925000000000001</v>
      </c>
      <c r="FD1034" s="1">
        <f>IF(ISERROR(VLOOKUP($FA1034,MOM,LOOKUPS!E$12,0)*$FB$6+VLOOKUP($FA1034,STREV,LOOKUPS!E$10,0)*$FC$6+VLOOKUP($FA1034,LTREV,LOOKUPS!E$9,0)*$FD$6+VLOOKUP($FA1034,CFP,LOOKUPS!E$6,0)*$FE$6+VLOOKUP($FA1034,EP,LOOKUPS!E$8,0)*$FF$6+VLOOKUP($FA1034,BM,LOOKUPS!E$5,0)*$FG$6+VLOOKUP($FA1034,DIV,LOOKUPS!E$7,0)*$FH$6++VLOOKUP($FA1034,SIZE,LOOKUPS!E$11,0)*$FI$6),"",VLOOKUP($FA1034,MOM,LOOKUPS!E$12,0)*$FB$6+VLOOKUP($FA1034,STREV,LOOKUPS!E$10,0)*$FC$6+VLOOKUP($FA1034,LTREV,LOOKUPS!E$9,0)*$FD$6+VLOOKUP($FA1034,CFP,LOOKUPS!E$6,0)*$FE$6+VLOOKUP($FA1034,EP,LOOKUPS!E$8,0)*$FF$6+VLOOKUP($FA1034,BM,LOOKUPS!E$5,0)*$FG$6+VLOOKUP($FA1034,DIV,LOOKUPS!E$7,0)*$FH$6++VLOOKUP($FA1034,SIZE,LOOKUPS!E$11,0)*$FI$6)</f>
        <v>-6.9867999999999997</v>
      </c>
      <c r="FE1034" s="1">
        <f>IF(ISERROR(VLOOKUP($FA1034,MOM,LOOKUPS!F$12,0)*$FB$6+VLOOKUP($FA1034,STREV,LOOKUPS!F$10,0)*$FC$6+VLOOKUP($FA1034,LTREV,LOOKUPS!F$9,0)*$FD$6+VLOOKUP($FA1034,CFP,LOOKUPS!F$6,0)*$FE$6+VLOOKUP($FA1034,EP,LOOKUPS!F$8,0)*$FF$6+VLOOKUP($FA1034,BM,LOOKUPS!F$5,0)*$FG$6+VLOOKUP($FA1034,DIV,LOOKUPS!F$7,0)*$FH$6++VLOOKUP($FA1034,SIZE,LOOKUPS!F$11,0)*$FI$6),"",VLOOKUP($FA1034,MOM,LOOKUPS!F$12,0)*$FB$6+VLOOKUP($FA1034,STREV,LOOKUPS!F$10,0)*$FC$6+VLOOKUP($FA1034,LTREV,LOOKUPS!F$9,0)*$FD$6+VLOOKUP($FA1034,CFP,LOOKUPS!F$6,0)*$FE$6+VLOOKUP($FA1034,EP,LOOKUPS!F$8,0)*$FF$6+VLOOKUP($FA1034,BM,LOOKUPS!F$5,0)*$FG$6+VLOOKUP($FA1034,DIV,LOOKUPS!F$7,0)*$FH$6++VLOOKUP($FA1034,SIZE,LOOKUPS!F$11,0)*$FI$6)</f>
        <v>-6.6261999999999999</v>
      </c>
      <c r="FF1034" s="1">
        <f>IF(ISERROR(VLOOKUP($FA1034,MOM,LOOKUPS!G$12,0)*$FB$6+VLOOKUP($FA1034,STREV,LOOKUPS!G$10,0)*$FC$6+VLOOKUP($FA1034,LTREV,LOOKUPS!G$9,0)*$FD$6+VLOOKUP($FA1034,CFP,LOOKUPS!G$6,0)*$FE$6+VLOOKUP($FA1034,EP,LOOKUPS!G$8,0)*$FF$6+VLOOKUP($FA1034,BM,LOOKUPS!G$5,0)*$FG$6+VLOOKUP($FA1034,DIV,LOOKUPS!G$7,0)*$FH$6++VLOOKUP($FA1034,SIZE,LOOKUPS!G$11,0)*$FI$6),"",VLOOKUP($FA1034,MOM,LOOKUPS!G$12,0)*$FB$6+VLOOKUP($FA1034,STREV,LOOKUPS!G$10,0)*$FC$6+VLOOKUP($FA1034,LTREV,LOOKUPS!G$9,0)*$FD$6+VLOOKUP($FA1034,CFP,LOOKUPS!G$6,0)*$FE$6+VLOOKUP($FA1034,EP,LOOKUPS!G$8,0)*$FF$6+VLOOKUP($FA1034,BM,LOOKUPS!G$5,0)*$FG$6+VLOOKUP($FA1034,DIV,LOOKUPS!G$7,0)*$FH$6++VLOOKUP($FA1034,SIZE,LOOKUPS!G$11,0)*$FI$6)</f>
        <v>-6.6432000000000002</v>
      </c>
      <c r="FG1034" s="1">
        <f>IF(ISERROR(VLOOKUP($FA1034,MOM,LOOKUPS!H$12,0)*$FB$6+VLOOKUP($FA1034,STREV,LOOKUPS!H$10,0)*$FC$6+VLOOKUP($FA1034,LTREV,LOOKUPS!H$9,0)*$FD$6+VLOOKUP($FA1034,CFP,LOOKUPS!H$6,0)*$FE$6+VLOOKUP($FA1034,EP,LOOKUPS!H$8,0)*$FF$6+VLOOKUP($FA1034,BM,LOOKUPS!H$5,0)*$FG$6+VLOOKUP($FA1034,DIV,LOOKUPS!H$7,0)*$FH$6++VLOOKUP($FA1034,SIZE,LOOKUPS!H$11,0)*$FI$6),"",VLOOKUP($FA1034,MOM,LOOKUPS!H$12,0)*$FB$6+VLOOKUP($FA1034,STREV,LOOKUPS!H$10,0)*$FC$6+VLOOKUP($FA1034,LTREV,LOOKUPS!H$9,0)*$FD$6+VLOOKUP($FA1034,CFP,LOOKUPS!H$6,0)*$FE$6+VLOOKUP($FA1034,EP,LOOKUPS!H$8,0)*$FF$6+VLOOKUP($FA1034,BM,LOOKUPS!H$5,0)*$FG$6+VLOOKUP($FA1034,DIV,LOOKUPS!H$7,0)*$FH$6++VLOOKUP($FA1034,SIZE,LOOKUPS!H$11,0)*$FI$6)</f>
        <v>-5.8832000000000004</v>
      </c>
      <c r="FH1034" s="1">
        <f>IF(ISERROR(VLOOKUP($FA1034,MOM,LOOKUPS!I$12,0)*$FB$6+VLOOKUP($FA1034,STREV,LOOKUPS!I$10,0)*$FC$6+VLOOKUP($FA1034,LTREV,LOOKUPS!I$9,0)*$FD$6+VLOOKUP($FA1034,CFP,LOOKUPS!I$6,0)*$FE$6+VLOOKUP($FA1034,EP,LOOKUPS!I$8,0)*$FF$6+VLOOKUP($FA1034,BM,LOOKUPS!I$5,0)*$FG$6+VLOOKUP($FA1034,DIV,LOOKUPS!I$7,0)*$FH$6++VLOOKUP($FA1034,SIZE,LOOKUPS!I$11,0)*$FI$6),"",VLOOKUP($FA1034,MOM,LOOKUPS!I$12,0)*$FB$6+VLOOKUP($FA1034,STREV,LOOKUPS!I$10,0)*$FC$6+VLOOKUP($FA1034,LTREV,LOOKUPS!I$9,0)*$FD$6+VLOOKUP($FA1034,CFP,LOOKUPS!I$6,0)*$FE$6+VLOOKUP($FA1034,EP,LOOKUPS!I$8,0)*$FF$6+VLOOKUP($FA1034,BM,LOOKUPS!I$5,0)*$FG$6+VLOOKUP($FA1034,DIV,LOOKUPS!I$7,0)*$FH$6++VLOOKUP($FA1034,SIZE,LOOKUPS!I$11,0)*$FI$6)</f>
        <v>-6.9042000000000003</v>
      </c>
      <c r="FI1034" s="1">
        <f>IF(ISERROR(VLOOKUP($FA1034,MOM,LOOKUPS!J$12,0)*$FB$6+VLOOKUP($FA1034,STREV,LOOKUPS!J$10,0)*$FC$6+VLOOKUP($FA1034,LTREV,LOOKUPS!J$9,0)*$FD$6+VLOOKUP($FA1034,CFP,LOOKUPS!J$6,0)*$FE$6+VLOOKUP($FA1034,EP,LOOKUPS!J$8,0)*$FF$6+VLOOKUP($FA1034,BM,LOOKUPS!J$5,0)*$FG$6+VLOOKUP($FA1034,DIV,LOOKUPS!J$7,0)*$FH$6++VLOOKUP($FA1034,SIZE,LOOKUPS!J$11,0)*$FI$6),"",VLOOKUP($FA1034,MOM,LOOKUPS!J$12,0)*$FB$6+VLOOKUP($FA1034,STREV,LOOKUPS!J$10,0)*$FC$6+VLOOKUP($FA1034,LTREV,LOOKUPS!J$9,0)*$FD$6+VLOOKUP($FA1034,CFP,LOOKUPS!J$6,0)*$FE$6+VLOOKUP($FA1034,EP,LOOKUPS!J$8,0)*$FF$6+VLOOKUP($FA1034,BM,LOOKUPS!J$5,0)*$FG$6+VLOOKUP($FA1034,DIV,LOOKUPS!J$7,0)*$FH$6++VLOOKUP($FA1034,SIZE,LOOKUPS!J$11,0)*$FI$6)</f>
        <v>-6.0370000000000008</v>
      </c>
      <c r="FJ1034" s="1">
        <f>IF(ISERROR(VLOOKUP($FA1034,MOM,LOOKUPS!K$12,0)*$FB$6+VLOOKUP($FA1034,STREV,LOOKUPS!K$10,0)*$FC$6+VLOOKUP($FA1034,LTREV,LOOKUPS!K$9,0)*$FD$6+VLOOKUP($FA1034,CFP,LOOKUPS!K$6,0)*$FE$6+VLOOKUP($FA1034,EP,LOOKUPS!K$8,0)*$FF$6+VLOOKUP($FA1034,BM,LOOKUPS!K$5,0)*$FG$6+VLOOKUP($FA1034,DIV,LOOKUPS!K$7,0)*$FH$6++VLOOKUP($FA1034,SIZE,LOOKUPS!K$11,0)*$FI$6),"",VLOOKUP($FA1034,MOM,LOOKUPS!K$12,0)*$FB$6+VLOOKUP($FA1034,STREV,LOOKUPS!K$10,0)*$FC$6+VLOOKUP($FA1034,LTREV,LOOKUPS!K$9,0)*$FD$6+VLOOKUP($FA1034,CFP,LOOKUPS!K$6,0)*$FE$6+VLOOKUP($FA1034,EP,LOOKUPS!K$8,0)*$FF$6+VLOOKUP($FA1034,BM,LOOKUPS!K$5,0)*$FG$6+VLOOKUP($FA1034,DIV,LOOKUPS!K$7,0)*$FH$6++VLOOKUP($FA1034,SIZE,LOOKUPS!K$11,0)*$FI$6)</f>
        <v>-6.6294000000000004</v>
      </c>
      <c r="FK1034" s="1">
        <f>IF(ISERROR(VLOOKUP($FA1034,MOM,LOOKUPS!L$12,0)*$FB$6+VLOOKUP($FA1034,STREV,LOOKUPS!L$10,0)*$FC$6+VLOOKUP($FA1034,LTREV,LOOKUPS!L$9,0)*$FD$6+VLOOKUP($FA1034,CFP,LOOKUPS!L$6,0)*$FE$6+VLOOKUP($FA1034,EP,LOOKUPS!L$8,0)*$FF$6+VLOOKUP($FA1034,BM,LOOKUPS!L$5,0)*$FG$6+VLOOKUP($FA1034,DIV,LOOKUPS!L$7,0)*$FH$6++VLOOKUP($FA1034,SIZE,LOOKUPS!L$11,0)*$FI$6),"",VLOOKUP($FA1034,MOM,LOOKUPS!L$12,0)*$FB$6+VLOOKUP($FA1034,STREV,LOOKUPS!L$10,0)*$FC$6+VLOOKUP($FA1034,LTREV,LOOKUPS!L$9,0)*$FD$6+VLOOKUP($FA1034,CFP,LOOKUPS!L$6,0)*$FE$6+VLOOKUP($FA1034,EP,LOOKUPS!L$8,0)*$FF$6+VLOOKUP($FA1034,BM,LOOKUPS!L$5,0)*$FG$6+VLOOKUP($FA1034,DIV,LOOKUPS!L$7,0)*$FH$6++VLOOKUP($FA1034,SIZE,LOOKUPS!L$11,0)*$FI$6)</f>
        <v>-6.7818000000000005</v>
      </c>
    </row>
    <row r="1035" spans="1:167" x14ac:dyDescent="0.3">
      <c r="A1035" s="1">
        <v>201206</v>
      </c>
      <c r="B1035" s="1">
        <v>1.55</v>
      </c>
      <c r="C1035" s="1">
        <v>5.12</v>
      </c>
      <c r="D1035" s="1">
        <v>4.51</v>
      </c>
      <c r="E1035" s="1">
        <v>4.13</v>
      </c>
      <c r="F1035" s="1">
        <v>4.5</v>
      </c>
      <c r="G1035" s="1">
        <v>3.4</v>
      </c>
      <c r="H1035" s="1">
        <v>4.26</v>
      </c>
      <c r="I1035" s="1">
        <v>3.39</v>
      </c>
      <c r="J1035" s="1">
        <v>4.09</v>
      </c>
      <c r="K1035" s="1">
        <v>4.07</v>
      </c>
      <c r="M1035" s="1">
        <v>201107</v>
      </c>
      <c r="N1035" s="1">
        <v>-0.56999999999999995</v>
      </c>
      <c r="O1035" s="1">
        <v>-3.26</v>
      </c>
      <c r="P1035" s="1">
        <v>-2.9</v>
      </c>
      <c r="Q1035" s="1">
        <v>-2.5099999999999998</v>
      </c>
      <c r="R1035" s="1">
        <v>-2.61</v>
      </c>
      <c r="S1035" s="1">
        <v>-2.6</v>
      </c>
      <c r="T1035" s="1">
        <v>-3.19</v>
      </c>
      <c r="U1035" s="1">
        <v>-3.23</v>
      </c>
      <c r="V1035" s="1">
        <v>-3.04</v>
      </c>
      <c r="W1035" s="1">
        <v>-2.69</v>
      </c>
      <c r="Y1035" s="1">
        <v>201606</v>
      </c>
      <c r="Z1035" s="1">
        <v>0.69</v>
      </c>
      <c r="AA1035" s="1">
        <v>-0.4</v>
      </c>
      <c r="AB1035" s="1">
        <v>1.96</v>
      </c>
      <c r="AC1035" s="1">
        <v>-0.55000000000000004</v>
      </c>
      <c r="AD1035" s="1">
        <v>-0.14000000000000001</v>
      </c>
      <c r="AE1035" s="1">
        <v>0.8</v>
      </c>
      <c r="AF1035" s="1">
        <v>-0.79</v>
      </c>
      <c r="AG1035" s="1">
        <v>0</v>
      </c>
      <c r="AH1035" s="1">
        <v>-0.56999999999999995</v>
      </c>
      <c r="AI1035" s="1">
        <v>-1.1200000000000001</v>
      </c>
      <c r="CA1035" s="1">
        <v>201112</v>
      </c>
      <c r="CB1035" s="1">
        <v>-1.59</v>
      </c>
      <c r="CC1035" s="1">
        <v>-1.2</v>
      </c>
      <c r="CD1035" s="1">
        <v>0.56000000000000005</v>
      </c>
      <c r="CE1035" s="1">
        <v>0.82</v>
      </c>
      <c r="CF1035" s="1">
        <v>-1.91</v>
      </c>
      <c r="CG1035" s="1">
        <v>0.21</v>
      </c>
      <c r="CH1035" s="1">
        <v>0.85</v>
      </c>
      <c r="CI1035" s="1">
        <v>0.88</v>
      </c>
      <c r="CJ1035" s="1">
        <v>0.84</v>
      </c>
      <c r="CK1035" s="1">
        <v>-2.14</v>
      </c>
      <c r="CL1035" s="1">
        <v>-1.62</v>
      </c>
      <c r="CM1035" s="1">
        <v>0.86</v>
      </c>
      <c r="CN1035" s="1">
        <v>-0.39</v>
      </c>
      <c r="CO1035" s="1">
        <v>0.01</v>
      </c>
      <c r="CP1035" s="1">
        <v>1.61</v>
      </c>
      <c r="CQ1035" s="1">
        <v>1.01</v>
      </c>
      <c r="CR1035" s="1">
        <v>0.77</v>
      </c>
      <c r="CS1035" s="1">
        <v>0.87</v>
      </c>
      <c r="CT1035" s="1">
        <v>0.81</v>
      </c>
      <c r="CV1035" s="1">
        <v>201212</v>
      </c>
      <c r="CW1035" s="1">
        <v>2.39</v>
      </c>
      <c r="CX1035" s="1">
        <v>3.22</v>
      </c>
      <c r="CY1035" s="1">
        <v>2.73</v>
      </c>
      <c r="CZ1035" s="1">
        <v>2.52</v>
      </c>
      <c r="DA1035" s="1">
        <v>3.35</v>
      </c>
      <c r="DB1035" s="1">
        <v>2.67</v>
      </c>
      <c r="DC1035" s="1">
        <v>2.94</v>
      </c>
      <c r="DD1035" s="1">
        <v>2.54</v>
      </c>
      <c r="DE1035" s="1">
        <v>2.5499999999999998</v>
      </c>
      <c r="DF1035" s="1">
        <v>3.87</v>
      </c>
      <c r="DG1035" s="1">
        <v>2.95</v>
      </c>
      <c r="DH1035" s="1">
        <v>2.92</v>
      </c>
      <c r="DI1035" s="1">
        <v>2.46</v>
      </c>
      <c r="DJ1035" s="1">
        <v>2.58</v>
      </c>
      <c r="DK1035" s="1">
        <v>3.31</v>
      </c>
      <c r="DL1035" s="1">
        <v>2.63</v>
      </c>
      <c r="DM1035" s="1">
        <v>2.4500000000000002</v>
      </c>
      <c r="DN1035" s="1">
        <v>2.56</v>
      </c>
      <c r="DO1035" s="1">
        <v>2.54</v>
      </c>
      <c r="DQ1035" s="1">
        <v>201112</v>
      </c>
      <c r="DR1035" s="1">
        <v>-99.99</v>
      </c>
      <c r="DS1035" s="1">
        <v>7.0000000000000007E-2</v>
      </c>
      <c r="DT1035" s="1">
        <v>-0.02</v>
      </c>
      <c r="DU1035" s="1">
        <v>-0.6</v>
      </c>
      <c r="DV1035" s="1">
        <v>0.11</v>
      </c>
      <c r="DW1035" s="1">
        <v>0.06</v>
      </c>
      <c r="DX1035" s="1">
        <v>-0.11</v>
      </c>
      <c r="DY1035" s="1">
        <v>-0.6</v>
      </c>
      <c r="DZ1035" s="1">
        <v>-0.5</v>
      </c>
      <c r="EA1035" s="1">
        <v>-0.01</v>
      </c>
      <c r="EB1035" s="1">
        <v>0.55000000000000004</v>
      </c>
      <c r="EC1035" s="1">
        <v>-0.18</v>
      </c>
      <c r="ED1035" s="1">
        <v>0.38</v>
      </c>
      <c r="EE1035" s="1">
        <v>-0.19</v>
      </c>
      <c r="EF1035" s="1">
        <v>-0.03</v>
      </c>
      <c r="EG1035" s="1">
        <v>-0.41</v>
      </c>
      <c r="EH1035" s="1">
        <v>-0.79</v>
      </c>
      <c r="EI1035" s="1">
        <v>-1.1100000000000001</v>
      </c>
      <c r="EJ1035" s="1">
        <v>0.17</v>
      </c>
      <c r="EL1035">
        <v>201112</v>
      </c>
      <c r="EM1035">
        <v>0.74</v>
      </c>
      <c r="EN1035">
        <v>-0.66</v>
      </c>
      <c r="EO1035">
        <v>1.68</v>
      </c>
      <c r="EP1035">
        <v>0</v>
      </c>
      <c r="ER1035" s="1">
        <v>201206</v>
      </c>
      <c r="ES1035" s="1">
        <v>-0.76</v>
      </c>
      <c r="EU1035" s="1">
        <v>201107</v>
      </c>
      <c r="EV1035" s="1">
        <v>-1.1000000000000001</v>
      </c>
      <c r="EX1035" s="1">
        <v>201606</v>
      </c>
      <c r="EY1035" s="1">
        <v>1.47</v>
      </c>
      <c r="FA1035" s="1">
        <v>201206</v>
      </c>
      <c r="FB1035" s="1">
        <f>IF(ISERROR(VLOOKUP($FA1035,MOM,LOOKUPS!C$12,0)*$FB$6+VLOOKUP($FA1035,STREV,LOOKUPS!C$10,0)*$FC$6+VLOOKUP($FA1035,LTREV,LOOKUPS!C$9,0)*$FD$6+VLOOKUP($FA1035,CFP,LOOKUPS!C$6,0)*$FE$6+VLOOKUP($FA1035,EP,LOOKUPS!C$8,0)*$FF$6+VLOOKUP($FA1035,BM,LOOKUPS!C$5,0)*$FG$6+VLOOKUP($FA1035,DIV,LOOKUPS!C$7,0)*$FH$6++VLOOKUP($FA1035,SIZE,LOOKUPS!C$11,0)*$FI$6),"",VLOOKUP($FA1035,MOM,LOOKUPS!C$12,0)*$FB$6+VLOOKUP($FA1035,STREV,LOOKUPS!C$10,0)*$FC$6+VLOOKUP($FA1035,LTREV,LOOKUPS!C$9,0)*$FD$6+VLOOKUP($FA1035,CFP,LOOKUPS!C$6,0)*$FE$6+VLOOKUP($FA1035,EP,LOOKUPS!C$8,0)*$FF$6+VLOOKUP($FA1035,BM,LOOKUPS!C$5,0)*$FG$6+VLOOKUP($FA1035,DIV,LOOKUPS!C$7,0)*$FH$6++VLOOKUP($FA1035,SIZE,LOOKUPS!C$11,0)*$FI$6)</f>
        <v>3.4681000000000002</v>
      </c>
      <c r="FC1035" s="1">
        <f>IF(ISERROR(VLOOKUP($FA1035,MOM,LOOKUPS!D$12,0)*$FB$6+VLOOKUP($FA1035,STREV,LOOKUPS!D$10,0)*$FC$6+VLOOKUP($FA1035,LTREV,LOOKUPS!D$9,0)*$FD$6+VLOOKUP($FA1035,CFP,LOOKUPS!D$6,0)*$FE$6+VLOOKUP($FA1035,EP,LOOKUPS!D$8,0)*$FF$6+VLOOKUP($FA1035,BM,LOOKUPS!D$5,0)*$FG$6+VLOOKUP($FA1035,DIV,LOOKUPS!D$7,0)*$FH$6++VLOOKUP($FA1035,SIZE,LOOKUPS!D$11,0)*$FI$6),"",VLOOKUP($FA1035,MOM,LOOKUPS!D$12,0)*$FB$6+VLOOKUP($FA1035,STREV,LOOKUPS!D$10,0)*$FC$6+VLOOKUP($FA1035,LTREV,LOOKUPS!D$9,0)*$FD$6+VLOOKUP($FA1035,CFP,LOOKUPS!D$6,0)*$FE$6+VLOOKUP($FA1035,EP,LOOKUPS!D$8,0)*$FF$6+VLOOKUP($FA1035,BM,LOOKUPS!D$5,0)*$FG$6+VLOOKUP($FA1035,DIV,LOOKUPS!D$7,0)*$FH$6++VLOOKUP($FA1035,SIZE,LOOKUPS!D$11,0)*$FI$6)</f>
        <v>3.9781</v>
      </c>
      <c r="FD1035" s="1">
        <f>IF(ISERROR(VLOOKUP($FA1035,MOM,LOOKUPS!E$12,0)*$FB$6+VLOOKUP($FA1035,STREV,LOOKUPS!E$10,0)*$FC$6+VLOOKUP($FA1035,LTREV,LOOKUPS!E$9,0)*$FD$6+VLOOKUP($FA1035,CFP,LOOKUPS!E$6,0)*$FE$6+VLOOKUP($FA1035,EP,LOOKUPS!E$8,0)*$FF$6+VLOOKUP($FA1035,BM,LOOKUPS!E$5,0)*$FG$6+VLOOKUP($FA1035,DIV,LOOKUPS!E$7,0)*$FH$6++VLOOKUP($FA1035,SIZE,LOOKUPS!E$11,0)*$FI$6),"",VLOOKUP($FA1035,MOM,LOOKUPS!E$12,0)*$FB$6+VLOOKUP($FA1035,STREV,LOOKUPS!E$10,0)*$FC$6+VLOOKUP($FA1035,LTREV,LOOKUPS!E$9,0)*$FD$6+VLOOKUP($FA1035,CFP,LOOKUPS!E$6,0)*$FE$6+VLOOKUP($FA1035,EP,LOOKUPS!E$8,0)*$FF$6+VLOOKUP($FA1035,BM,LOOKUPS!E$5,0)*$FG$6+VLOOKUP($FA1035,DIV,LOOKUPS!E$7,0)*$FH$6++VLOOKUP($FA1035,SIZE,LOOKUPS!E$11,0)*$FI$6)</f>
        <v>4.1099000000000006</v>
      </c>
      <c r="FE1035" s="1">
        <f>IF(ISERROR(VLOOKUP($FA1035,MOM,LOOKUPS!F$12,0)*$FB$6+VLOOKUP($FA1035,STREV,LOOKUPS!F$10,0)*$FC$6+VLOOKUP($FA1035,LTREV,LOOKUPS!F$9,0)*$FD$6+VLOOKUP($FA1035,CFP,LOOKUPS!F$6,0)*$FE$6+VLOOKUP($FA1035,EP,LOOKUPS!F$8,0)*$FF$6+VLOOKUP($FA1035,BM,LOOKUPS!F$5,0)*$FG$6+VLOOKUP($FA1035,DIV,LOOKUPS!F$7,0)*$FH$6++VLOOKUP($FA1035,SIZE,LOOKUPS!F$11,0)*$FI$6),"",VLOOKUP($FA1035,MOM,LOOKUPS!F$12,0)*$FB$6+VLOOKUP($FA1035,STREV,LOOKUPS!F$10,0)*$FC$6+VLOOKUP($FA1035,LTREV,LOOKUPS!F$9,0)*$FD$6+VLOOKUP($FA1035,CFP,LOOKUPS!F$6,0)*$FE$6+VLOOKUP($FA1035,EP,LOOKUPS!F$8,0)*$FF$6+VLOOKUP($FA1035,BM,LOOKUPS!F$5,0)*$FG$6+VLOOKUP($FA1035,DIV,LOOKUPS!F$7,0)*$FH$6++VLOOKUP($FA1035,SIZE,LOOKUPS!F$11,0)*$FI$6)</f>
        <v>4.3407999999999998</v>
      </c>
      <c r="FF1035" s="1">
        <f>IF(ISERROR(VLOOKUP($FA1035,MOM,LOOKUPS!G$12,0)*$FB$6+VLOOKUP($FA1035,STREV,LOOKUPS!G$10,0)*$FC$6+VLOOKUP($FA1035,LTREV,LOOKUPS!G$9,0)*$FD$6+VLOOKUP($FA1035,CFP,LOOKUPS!G$6,0)*$FE$6+VLOOKUP($FA1035,EP,LOOKUPS!G$8,0)*$FF$6+VLOOKUP($FA1035,BM,LOOKUPS!G$5,0)*$FG$6+VLOOKUP($FA1035,DIV,LOOKUPS!G$7,0)*$FH$6++VLOOKUP($FA1035,SIZE,LOOKUPS!G$11,0)*$FI$6),"",VLOOKUP($FA1035,MOM,LOOKUPS!G$12,0)*$FB$6+VLOOKUP($FA1035,STREV,LOOKUPS!G$10,0)*$FC$6+VLOOKUP($FA1035,LTREV,LOOKUPS!G$9,0)*$FD$6+VLOOKUP($FA1035,CFP,LOOKUPS!G$6,0)*$FE$6+VLOOKUP($FA1035,EP,LOOKUPS!G$8,0)*$FF$6+VLOOKUP($FA1035,BM,LOOKUPS!G$5,0)*$FG$6+VLOOKUP($FA1035,DIV,LOOKUPS!G$7,0)*$FH$6++VLOOKUP($FA1035,SIZE,LOOKUPS!G$11,0)*$FI$6)</f>
        <v>3.5265000000000004</v>
      </c>
      <c r="FG1035" s="1">
        <f>IF(ISERROR(VLOOKUP($FA1035,MOM,LOOKUPS!H$12,0)*$FB$6+VLOOKUP($FA1035,STREV,LOOKUPS!H$10,0)*$FC$6+VLOOKUP($FA1035,LTREV,LOOKUPS!H$9,0)*$FD$6+VLOOKUP($FA1035,CFP,LOOKUPS!H$6,0)*$FE$6+VLOOKUP($FA1035,EP,LOOKUPS!H$8,0)*$FF$6+VLOOKUP($FA1035,BM,LOOKUPS!H$5,0)*$FG$6+VLOOKUP($FA1035,DIV,LOOKUPS!H$7,0)*$FH$6++VLOOKUP($FA1035,SIZE,LOOKUPS!H$11,0)*$FI$6),"",VLOOKUP($FA1035,MOM,LOOKUPS!H$12,0)*$FB$6+VLOOKUP($FA1035,STREV,LOOKUPS!H$10,0)*$FC$6+VLOOKUP($FA1035,LTREV,LOOKUPS!H$9,0)*$FD$6+VLOOKUP($FA1035,CFP,LOOKUPS!H$6,0)*$FE$6+VLOOKUP($FA1035,EP,LOOKUPS!H$8,0)*$FF$6+VLOOKUP($FA1035,BM,LOOKUPS!H$5,0)*$FG$6+VLOOKUP($FA1035,DIV,LOOKUPS!H$7,0)*$FH$6++VLOOKUP($FA1035,SIZE,LOOKUPS!H$11,0)*$FI$6)</f>
        <v>3.8324000000000007</v>
      </c>
      <c r="FH1035" s="1">
        <f>IF(ISERROR(VLOOKUP($FA1035,MOM,LOOKUPS!I$12,0)*$FB$6+VLOOKUP($FA1035,STREV,LOOKUPS!I$10,0)*$FC$6+VLOOKUP($FA1035,LTREV,LOOKUPS!I$9,0)*$FD$6+VLOOKUP($FA1035,CFP,LOOKUPS!I$6,0)*$FE$6+VLOOKUP($FA1035,EP,LOOKUPS!I$8,0)*$FF$6+VLOOKUP($FA1035,BM,LOOKUPS!I$5,0)*$FG$6+VLOOKUP($FA1035,DIV,LOOKUPS!I$7,0)*$FH$6++VLOOKUP($FA1035,SIZE,LOOKUPS!I$11,0)*$FI$6),"",VLOOKUP($FA1035,MOM,LOOKUPS!I$12,0)*$FB$6+VLOOKUP($FA1035,STREV,LOOKUPS!I$10,0)*$FC$6+VLOOKUP($FA1035,LTREV,LOOKUPS!I$9,0)*$FD$6+VLOOKUP($FA1035,CFP,LOOKUPS!I$6,0)*$FE$6+VLOOKUP($FA1035,EP,LOOKUPS!I$8,0)*$FF$6+VLOOKUP($FA1035,BM,LOOKUPS!I$5,0)*$FG$6+VLOOKUP($FA1035,DIV,LOOKUPS!I$7,0)*$FH$6++VLOOKUP($FA1035,SIZE,LOOKUPS!I$11,0)*$FI$6)</f>
        <v>4.1145999999999994</v>
      </c>
      <c r="FI1035" s="1">
        <f>IF(ISERROR(VLOOKUP($FA1035,MOM,LOOKUPS!J$12,0)*$FB$6+VLOOKUP($FA1035,STREV,LOOKUPS!J$10,0)*$FC$6+VLOOKUP($FA1035,LTREV,LOOKUPS!J$9,0)*$FD$6+VLOOKUP($FA1035,CFP,LOOKUPS!J$6,0)*$FE$6+VLOOKUP($FA1035,EP,LOOKUPS!J$8,0)*$FF$6+VLOOKUP($FA1035,BM,LOOKUPS!J$5,0)*$FG$6+VLOOKUP($FA1035,DIV,LOOKUPS!J$7,0)*$FH$6++VLOOKUP($FA1035,SIZE,LOOKUPS!J$11,0)*$FI$6),"",VLOOKUP($FA1035,MOM,LOOKUPS!J$12,0)*$FB$6+VLOOKUP($FA1035,STREV,LOOKUPS!J$10,0)*$FC$6+VLOOKUP($FA1035,LTREV,LOOKUPS!J$9,0)*$FD$6+VLOOKUP($FA1035,CFP,LOOKUPS!J$6,0)*$FE$6+VLOOKUP($FA1035,EP,LOOKUPS!J$8,0)*$FF$6+VLOOKUP($FA1035,BM,LOOKUPS!J$5,0)*$FG$6+VLOOKUP($FA1035,DIV,LOOKUPS!J$7,0)*$FH$6++VLOOKUP($FA1035,SIZE,LOOKUPS!J$11,0)*$FI$6)</f>
        <v>4.0419999999999998</v>
      </c>
      <c r="FJ1035" s="1">
        <f>IF(ISERROR(VLOOKUP($FA1035,MOM,LOOKUPS!K$12,0)*$FB$6+VLOOKUP($FA1035,STREV,LOOKUPS!K$10,0)*$FC$6+VLOOKUP($FA1035,LTREV,LOOKUPS!K$9,0)*$FD$6+VLOOKUP($FA1035,CFP,LOOKUPS!K$6,0)*$FE$6+VLOOKUP($FA1035,EP,LOOKUPS!K$8,0)*$FF$6+VLOOKUP($FA1035,BM,LOOKUPS!K$5,0)*$FG$6+VLOOKUP($FA1035,DIV,LOOKUPS!K$7,0)*$FH$6++VLOOKUP($FA1035,SIZE,LOOKUPS!K$11,0)*$FI$6),"",VLOOKUP($FA1035,MOM,LOOKUPS!K$12,0)*$FB$6+VLOOKUP($FA1035,STREV,LOOKUPS!K$10,0)*$FC$6+VLOOKUP($FA1035,LTREV,LOOKUPS!K$9,0)*$FD$6+VLOOKUP($FA1035,CFP,LOOKUPS!K$6,0)*$FE$6+VLOOKUP($FA1035,EP,LOOKUPS!K$8,0)*$FF$6+VLOOKUP($FA1035,BM,LOOKUPS!K$5,0)*$FG$6+VLOOKUP($FA1035,DIV,LOOKUPS!K$7,0)*$FH$6++VLOOKUP($FA1035,SIZE,LOOKUPS!K$11,0)*$FI$6)</f>
        <v>3.6918000000000006</v>
      </c>
      <c r="FK1035" s="1">
        <f>IF(ISERROR(VLOOKUP($FA1035,MOM,LOOKUPS!L$12,0)*$FB$6+VLOOKUP($FA1035,STREV,LOOKUPS!L$10,0)*$FC$6+VLOOKUP($FA1035,LTREV,LOOKUPS!L$9,0)*$FD$6+VLOOKUP($FA1035,CFP,LOOKUPS!L$6,0)*$FE$6+VLOOKUP($FA1035,EP,LOOKUPS!L$8,0)*$FF$6+VLOOKUP($FA1035,BM,LOOKUPS!L$5,0)*$FG$6+VLOOKUP($FA1035,DIV,LOOKUPS!L$7,0)*$FH$6++VLOOKUP($FA1035,SIZE,LOOKUPS!L$11,0)*$FI$6),"",VLOOKUP($FA1035,MOM,LOOKUPS!L$12,0)*$FB$6+VLOOKUP($FA1035,STREV,LOOKUPS!L$10,0)*$FC$6+VLOOKUP($FA1035,LTREV,LOOKUPS!L$9,0)*$FD$6+VLOOKUP($FA1035,CFP,LOOKUPS!L$6,0)*$FE$6+VLOOKUP($FA1035,EP,LOOKUPS!L$8,0)*$FF$6+VLOOKUP($FA1035,BM,LOOKUPS!L$5,0)*$FG$6+VLOOKUP($FA1035,DIV,LOOKUPS!L$7,0)*$FH$6++VLOOKUP($FA1035,SIZE,LOOKUPS!L$11,0)*$FI$6)</f>
        <v>3.0866000000000007</v>
      </c>
    </row>
    <row r="1036" spans="1:167" x14ac:dyDescent="0.3">
      <c r="A1036" s="1">
        <v>201207</v>
      </c>
      <c r="B1036" s="1">
        <v>-2.2200000000000002</v>
      </c>
      <c r="C1036" s="1">
        <v>-2.56</v>
      </c>
      <c r="D1036" s="1">
        <v>-2.75</v>
      </c>
      <c r="E1036" s="1">
        <v>-0.94</v>
      </c>
      <c r="F1036" s="1">
        <v>-1.19</v>
      </c>
      <c r="G1036" s="1">
        <v>-0.08</v>
      </c>
      <c r="H1036" s="1">
        <v>0.22</v>
      </c>
      <c r="I1036" s="1">
        <v>-0.44</v>
      </c>
      <c r="J1036" s="1">
        <v>0.19</v>
      </c>
      <c r="K1036" s="1">
        <v>0.3</v>
      </c>
      <c r="M1036" s="1">
        <v>201108</v>
      </c>
      <c r="N1036" s="1">
        <v>-11.71</v>
      </c>
      <c r="O1036" s="1">
        <v>-10.4</v>
      </c>
      <c r="P1036" s="1">
        <v>-8.65</v>
      </c>
      <c r="Q1036" s="1">
        <v>-9.15</v>
      </c>
      <c r="R1036" s="1">
        <v>-8.49</v>
      </c>
      <c r="S1036" s="1">
        <v>-8.48</v>
      </c>
      <c r="T1036" s="1">
        <v>-7.09</v>
      </c>
      <c r="U1036" s="1">
        <v>-7.29</v>
      </c>
      <c r="V1036" s="1">
        <v>-8.9600000000000009</v>
      </c>
      <c r="W1036" s="1">
        <v>-11.91</v>
      </c>
      <c r="Y1036" s="1">
        <v>201607</v>
      </c>
      <c r="Z1036" s="1">
        <v>9.1999999999999993</v>
      </c>
      <c r="AA1036" s="1">
        <v>6.99</v>
      </c>
      <c r="AB1036" s="1">
        <v>6.23</v>
      </c>
      <c r="AC1036" s="1">
        <v>5.0999999999999996</v>
      </c>
      <c r="AD1036" s="1">
        <v>5.47</v>
      </c>
      <c r="AE1036" s="1">
        <v>4.2300000000000004</v>
      </c>
      <c r="AF1036" s="1">
        <v>4.6900000000000004</v>
      </c>
      <c r="AG1036" s="1">
        <v>4.7300000000000004</v>
      </c>
      <c r="AH1036" s="1">
        <v>4.84</v>
      </c>
      <c r="AI1036" s="1">
        <v>6.03</v>
      </c>
      <c r="CA1036" s="1">
        <v>201201</v>
      </c>
      <c r="CB1036" s="1">
        <v>15.52</v>
      </c>
      <c r="CC1036" s="1">
        <v>10.06</v>
      </c>
      <c r="CD1036" s="1">
        <v>8.3800000000000008</v>
      </c>
      <c r="CE1036" s="1">
        <v>8.32</v>
      </c>
      <c r="CF1036" s="1">
        <v>11.1</v>
      </c>
      <c r="CG1036" s="1">
        <v>8.16</v>
      </c>
      <c r="CH1036" s="1">
        <v>8.59</v>
      </c>
      <c r="CI1036" s="1">
        <v>6.79</v>
      </c>
      <c r="CJ1036" s="1">
        <v>8.89</v>
      </c>
      <c r="CK1036" s="1">
        <v>12.32</v>
      </c>
      <c r="CL1036" s="1">
        <v>9.57</v>
      </c>
      <c r="CM1036" s="1">
        <v>7.04</v>
      </c>
      <c r="CN1036" s="1">
        <v>9.18</v>
      </c>
      <c r="CO1036" s="1">
        <v>8.48</v>
      </c>
      <c r="CP1036" s="1">
        <v>8.69</v>
      </c>
      <c r="CQ1036" s="1">
        <v>7.09</v>
      </c>
      <c r="CR1036" s="1">
        <v>6.52</v>
      </c>
      <c r="CS1036" s="1">
        <v>7.29</v>
      </c>
      <c r="CT1036" s="1">
        <v>9.92</v>
      </c>
      <c r="CV1036" s="1">
        <v>201301</v>
      </c>
      <c r="CW1036" s="1">
        <v>8.31</v>
      </c>
      <c r="CX1036" s="1">
        <v>6.72</v>
      </c>
      <c r="CY1036" s="1">
        <v>5.55</v>
      </c>
      <c r="CZ1036" s="1">
        <v>5.82</v>
      </c>
      <c r="DA1036" s="1">
        <v>7</v>
      </c>
      <c r="DB1036" s="1">
        <v>5.73</v>
      </c>
      <c r="DC1036" s="1">
        <v>5.94</v>
      </c>
      <c r="DD1036" s="1">
        <v>5.07</v>
      </c>
      <c r="DE1036" s="1">
        <v>6.08</v>
      </c>
      <c r="DF1036" s="1">
        <v>7.47</v>
      </c>
      <c r="DG1036" s="1">
        <v>6.65</v>
      </c>
      <c r="DH1036" s="1">
        <v>6.07</v>
      </c>
      <c r="DI1036" s="1">
        <v>5.44</v>
      </c>
      <c r="DJ1036" s="1">
        <v>6.15</v>
      </c>
      <c r="DK1036" s="1">
        <v>5.73</v>
      </c>
      <c r="DL1036" s="1">
        <v>4.95</v>
      </c>
      <c r="DM1036" s="1">
        <v>5.19</v>
      </c>
      <c r="DN1036" s="1">
        <v>4.78</v>
      </c>
      <c r="DO1036" s="1">
        <v>7.21</v>
      </c>
      <c r="DQ1036" s="1">
        <v>201201</v>
      </c>
      <c r="DR1036" s="1">
        <v>-99.99</v>
      </c>
      <c r="DS1036" s="1">
        <v>10.32</v>
      </c>
      <c r="DT1036" s="1">
        <v>7.2</v>
      </c>
      <c r="DU1036" s="1">
        <v>6.75</v>
      </c>
      <c r="DV1036" s="1">
        <v>10.66</v>
      </c>
      <c r="DW1036" s="1">
        <v>7.98</v>
      </c>
      <c r="DX1036" s="1">
        <v>7.18</v>
      </c>
      <c r="DY1036" s="1">
        <v>7.21</v>
      </c>
      <c r="DZ1036" s="1">
        <v>6.33</v>
      </c>
      <c r="EA1036" s="1">
        <v>10.88</v>
      </c>
      <c r="EB1036" s="1">
        <v>9.85</v>
      </c>
      <c r="EC1036" s="1">
        <v>8.3800000000000008</v>
      </c>
      <c r="ED1036" s="1">
        <v>7.46</v>
      </c>
      <c r="EE1036" s="1">
        <v>7.47</v>
      </c>
      <c r="EF1036" s="1">
        <v>6.82</v>
      </c>
      <c r="EG1036" s="1">
        <v>6.88</v>
      </c>
      <c r="EH1036" s="1">
        <v>7.55</v>
      </c>
      <c r="EI1036" s="1">
        <v>7</v>
      </c>
      <c r="EJ1036" s="1">
        <v>5.59</v>
      </c>
      <c r="EL1036">
        <v>201201</v>
      </c>
      <c r="EM1036">
        <v>5.05</v>
      </c>
      <c r="EN1036">
        <v>2.1</v>
      </c>
      <c r="EO1036">
        <v>-0.9</v>
      </c>
      <c r="EP1036">
        <v>0</v>
      </c>
      <c r="ER1036" s="1">
        <v>201207</v>
      </c>
      <c r="ES1036" s="1">
        <v>3.1</v>
      </c>
      <c r="EU1036" s="1">
        <v>201108</v>
      </c>
      <c r="EV1036" s="1">
        <v>-1.32</v>
      </c>
      <c r="EX1036" s="1">
        <v>201607</v>
      </c>
      <c r="EY1036" s="1">
        <v>-0.38</v>
      </c>
      <c r="FA1036" s="1">
        <v>201207</v>
      </c>
      <c r="FB1036" s="1">
        <f>IF(ISERROR(VLOOKUP($FA1036,MOM,LOOKUPS!C$12,0)*$FB$6+VLOOKUP($FA1036,STREV,LOOKUPS!C$10,0)*$FC$6+VLOOKUP($FA1036,LTREV,LOOKUPS!C$9,0)*$FD$6+VLOOKUP($FA1036,CFP,LOOKUPS!C$6,0)*$FE$6+VLOOKUP($FA1036,EP,LOOKUPS!C$8,0)*$FF$6+VLOOKUP($FA1036,BM,LOOKUPS!C$5,0)*$FG$6+VLOOKUP($FA1036,DIV,LOOKUPS!C$7,0)*$FH$6++VLOOKUP($FA1036,SIZE,LOOKUPS!C$11,0)*$FI$6),"",VLOOKUP($FA1036,MOM,LOOKUPS!C$12,0)*$FB$6+VLOOKUP($FA1036,STREV,LOOKUPS!C$10,0)*$FC$6+VLOOKUP($FA1036,LTREV,LOOKUPS!C$9,0)*$FD$6+VLOOKUP($FA1036,CFP,LOOKUPS!C$6,0)*$FE$6+VLOOKUP($FA1036,EP,LOOKUPS!C$8,0)*$FF$6+VLOOKUP($FA1036,BM,LOOKUPS!C$5,0)*$FG$6+VLOOKUP($FA1036,DIV,LOOKUPS!C$7,0)*$FH$6++VLOOKUP($FA1036,SIZE,LOOKUPS!C$11,0)*$FI$6)</f>
        <v>-2.4196</v>
      </c>
      <c r="FC1036" s="1">
        <f>IF(ISERROR(VLOOKUP($FA1036,MOM,LOOKUPS!D$12,0)*$FB$6+VLOOKUP($FA1036,STREV,LOOKUPS!D$10,0)*$FC$6+VLOOKUP($FA1036,LTREV,LOOKUPS!D$9,0)*$FD$6+VLOOKUP($FA1036,CFP,LOOKUPS!D$6,0)*$FE$6+VLOOKUP($FA1036,EP,LOOKUPS!D$8,0)*$FF$6+VLOOKUP($FA1036,BM,LOOKUPS!D$5,0)*$FG$6+VLOOKUP($FA1036,DIV,LOOKUPS!D$7,0)*$FH$6++VLOOKUP($FA1036,SIZE,LOOKUPS!D$11,0)*$FI$6),"",VLOOKUP($FA1036,MOM,LOOKUPS!D$12,0)*$FB$6+VLOOKUP($FA1036,STREV,LOOKUPS!D$10,0)*$FC$6+VLOOKUP($FA1036,LTREV,LOOKUPS!D$9,0)*$FD$6+VLOOKUP($FA1036,CFP,LOOKUPS!D$6,0)*$FE$6+VLOOKUP($FA1036,EP,LOOKUPS!D$8,0)*$FF$6+VLOOKUP($FA1036,BM,LOOKUPS!D$5,0)*$FG$6+VLOOKUP($FA1036,DIV,LOOKUPS!D$7,0)*$FH$6++VLOOKUP($FA1036,SIZE,LOOKUPS!D$11,0)*$FI$6)</f>
        <v>-1.9724000000000002</v>
      </c>
      <c r="FD1036" s="1">
        <f>IF(ISERROR(VLOOKUP($FA1036,MOM,LOOKUPS!E$12,0)*$FB$6+VLOOKUP($FA1036,STREV,LOOKUPS!E$10,0)*$FC$6+VLOOKUP($FA1036,LTREV,LOOKUPS!E$9,0)*$FD$6+VLOOKUP($FA1036,CFP,LOOKUPS!E$6,0)*$FE$6+VLOOKUP($FA1036,EP,LOOKUPS!E$8,0)*$FF$6+VLOOKUP($FA1036,BM,LOOKUPS!E$5,0)*$FG$6+VLOOKUP($FA1036,DIV,LOOKUPS!E$7,0)*$FH$6++VLOOKUP($FA1036,SIZE,LOOKUPS!E$11,0)*$FI$6),"",VLOOKUP($FA1036,MOM,LOOKUPS!E$12,0)*$FB$6+VLOOKUP($FA1036,STREV,LOOKUPS!E$10,0)*$FC$6+VLOOKUP($FA1036,LTREV,LOOKUPS!E$9,0)*$FD$6+VLOOKUP($FA1036,CFP,LOOKUPS!E$6,0)*$FE$6+VLOOKUP($FA1036,EP,LOOKUPS!E$8,0)*$FF$6+VLOOKUP($FA1036,BM,LOOKUPS!E$5,0)*$FG$6+VLOOKUP($FA1036,DIV,LOOKUPS!E$7,0)*$FH$6++VLOOKUP($FA1036,SIZE,LOOKUPS!E$11,0)*$FI$6)</f>
        <v>-0.72250000000000003</v>
      </c>
      <c r="FE1036" s="1">
        <f>IF(ISERROR(VLOOKUP($FA1036,MOM,LOOKUPS!F$12,0)*$FB$6+VLOOKUP($FA1036,STREV,LOOKUPS!F$10,0)*$FC$6+VLOOKUP($FA1036,LTREV,LOOKUPS!F$9,0)*$FD$6+VLOOKUP($FA1036,CFP,LOOKUPS!F$6,0)*$FE$6+VLOOKUP($FA1036,EP,LOOKUPS!F$8,0)*$FF$6+VLOOKUP($FA1036,BM,LOOKUPS!F$5,0)*$FG$6+VLOOKUP($FA1036,DIV,LOOKUPS!F$7,0)*$FH$6++VLOOKUP($FA1036,SIZE,LOOKUPS!F$11,0)*$FI$6),"",VLOOKUP($FA1036,MOM,LOOKUPS!F$12,0)*$FB$6+VLOOKUP($FA1036,STREV,LOOKUPS!F$10,0)*$FC$6+VLOOKUP($FA1036,LTREV,LOOKUPS!F$9,0)*$FD$6+VLOOKUP($FA1036,CFP,LOOKUPS!F$6,0)*$FE$6+VLOOKUP($FA1036,EP,LOOKUPS!F$8,0)*$FF$6+VLOOKUP($FA1036,BM,LOOKUPS!F$5,0)*$FG$6+VLOOKUP($FA1036,DIV,LOOKUPS!F$7,0)*$FH$6++VLOOKUP($FA1036,SIZE,LOOKUPS!F$11,0)*$FI$6)</f>
        <v>-1.0728</v>
      </c>
      <c r="FF1036" s="1">
        <f>IF(ISERROR(VLOOKUP($FA1036,MOM,LOOKUPS!G$12,0)*$FB$6+VLOOKUP($FA1036,STREV,LOOKUPS!G$10,0)*$FC$6+VLOOKUP($FA1036,LTREV,LOOKUPS!G$9,0)*$FD$6+VLOOKUP($FA1036,CFP,LOOKUPS!G$6,0)*$FE$6+VLOOKUP($FA1036,EP,LOOKUPS!G$8,0)*$FF$6+VLOOKUP($FA1036,BM,LOOKUPS!G$5,0)*$FG$6+VLOOKUP($FA1036,DIV,LOOKUPS!G$7,0)*$FH$6++VLOOKUP($FA1036,SIZE,LOOKUPS!G$11,0)*$FI$6),"",VLOOKUP($FA1036,MOM,LOOKUPS!G$12,0)*$FB$6+VLOOKUP($FA1036,STREV,LOOKUPS!G$10,0)*$FC$6+VLOOKUP($FA1036,LTREV,LOOKUPS!G$9,0)*$FD$6+VLOOKUP($FA1036,CFP,LOOKUPS!G$6,0)*$FE$6+VLOOKUP($FA1036,EP,LOOKUPS!G$8,0)*$FF$6+VLOOKUP($FA1036,BM,LOOKUPS!G$5,0)*$FG$6+VLOOKUP($FA1036,DIV,LOOKUPS!G$7,0)*$FH$6++VLOOKUP($FA1036,SIZE,LOOKUPS!G$11,0)*$FI$6)</f>
        <v>-1.0551999999999999</v>
      </c>
      <c r="FG1036" s="1">
        <f>IF(ISERROR(VLOOKUP($FA1036,MOM,LOOKUPS!H$12,0)*$FB$6+VLOOKUP($FA1036,STREV,LOOKUPS!H$10,0)*$FC$6+VLOOKUP($FA1036,LTREV,LOOKUPS!H$9,0)*$FD$6+VLOOKUP($FA1036,CFP,LOOKUPS!H$6,0)*$FE$6+VLOOKUP($FA1036,EP,LOOKUPS!H$8,0)*$FF$6+VLOOKUP($FA1036,BM,LOOKUPS!H$5,0)*$FG$6+VLOOKUP($FA1036,DIV,LOOKUPS!H$7,0)*$FH$6++VLOOKUP($FA1036,SIZE,LOOKUPS!H$11,0)*$FI$6),"",VLOOKUP($FA1036,MOM,LOOKUPS!H$12,0)*$FB$6+VLOOKUP($FA1036,STREV,LOOKUPS!H$10,0)*$FC$6+VLOOKUP($FA1036,LTREV,LOOKUPS!H$9,0)*$FD$6+VLOOKUP($FA1036,CFP,LOOKUPS!H$6,0)*$FE$6+VLOOKUP($FA1036,EP,LOOKUPS!H$8,0)*$FF$6+VLOOKUP($FA1036,BM,LOOKUPS!H$5,0)*$FG$6+VLOOKUP($FA1036,DIV,LOOKUPS!H$7,0)*$FH$6++VLOOKUP($FA1036,SIZE,LOOKUPS!H$11,0)*$FI$6)</f>
        <v>-0.71490000000000009</v>
      </c>
      <c r="FH1036" s="1">
        <f>IF(ISERROR(VLOOKUP($FA1036,MOM,LOOKUPS!I$12,0)*$FB$6+VLOOKUP($FA1036,STREV,LOOKUPS!I$10,0)*$FC$6+VLOOKUP($FA1036,LTREV,LOOKUPS!I$9,0)*$FD$6+VLOOKUP($FA1036,CFP,LOOKUPS!I$6,0)*$FE$6+VLOOKUP($FA1036,EP,LOOKUPS!I$8,0)*$FF$6+VLOOKUP($FA1036,BM,LOOKUPS!I$5,0)*$FG$6+VLOOKUP($FA1036,DIV,LOOKUPS!I$7,0)*$FH$6++VLOOKUP($FA1036,SIZE,LOOKUPS!I$11,0)*$FI$6),"",VLOOKUP($FA1036,MOM,LOOKUPS!I$12,0)*$FB$6+VLOOKUP($FA1036,STREV,LOOKUPS!I$10,0)*$FC$6+VLOOKUP($FA1036,LTREV,LOOKUPS!I$9,0)*$FD$6+VLOOKUP($FA1036,CFP,LOOKUPS!I$6,0)*$FE$6+VLOOKUP($FA1036,EP,LOOKUPS!I$8,0)*$FF$6+VLOOKUP($FA1036,BM,LOOKUPS!I$5,0)*$FG$6+VLOOKUP($FA1036,DIV,LOOKUPS!I$7,0)*$FH$6++VLOOKUP($FA1036,SIZE,LOOKUPS!I$11,0)*$FI$6)</f>
        <v>-0.29500000000000004</v>
      </c>
      <c r="FI1036" s="1">
        <f>IF(ISERROR(VLOOKUP($FA1036,MOM,LOOKUPS!J$12,0)*$FB$6+VLOOKUP($FA1036,STREV,LOOKUPS!J$10,0)*$FC$6+VLOOKUP($FA1036,LTREV,LOOKUPS!J$9,0)*$FD$6+VLOOKUP($FA1036,CFP,LOOKUPS!J$6,0)*$FE$6+VLOOKUP($FA1036,EP,LOOKUPS!J$8,0)*$FF$6+VLOOKUP($FA1036,BM,LOOKUPS!J$5,0)*$FG$6+VLOOKUP($FA1036,DIV,LOOKUPS!J$7,0)*$FH$6++VLOOKUP($FA1036,SIZE,LOOKUPS!J$11,0)*$FI$6),"",VLOOKUP($FA1036,MOM,LOOKUPS!J$12,0)*$FB$6+VLOOKUP($FA1036,STREV,LOOKUPS!J$10,0)*$FC$6+VLOOKUP($FA1036,LTREV,LOOKUPS!J$9,0)*$FD$6+VLOOKUP($FA1036,CFP,LOOKUPS!J$6,0)*$FE$6+VLOOKUP($FA1036,EP,LOOKUPS!J$8,0)*$FF$6+VLOOKUP($FA1036,BM,LOOKUPS!J$5,0)*$FG$6+VLOOKUP($FA1036,DIV,LOOKUPS!J$7,0)*$FH$6++VLOOKUP($FA1036,SIZE,LOOKUPS!J$11,0)*$FI$6)</f>
        <v>-0.44440000000000002</v>
      </c>
      <c r="FJ1036" s="1">
        <f>IF(ISERROR(VLOOKUP($FA1036,MOM,LOOKUPS!K$12,0)*$FB$6+VLOOKUP($FA1036,STREV,LOOKUPS!K$10,0)*$FC$6+VLOOKUP($FA1036,LTREV,LOOKUPS!K$9,0)*$FD$6+VLOOKUP($FA1036,CFP,LOOKUPS!K$6,0)*$FE$6+VLOOKUP($FA1036,EP,LOOKUPS!K$8,0)*$FF$6+VLOOKUP($FA1036,BM,LOOKUPS!K$5,0)*$FG$6+VLOOKUP($FA1036,DIV,LOOKUPS!K$7,0)*$FH$6++VLOOKUP($FA1036,SIZE,LOOKUPS!K$11,0)*$FI$6),"",VLOOKUP($FA1036,MOM,LOOKUPS!K$12,0)*$FB$6+VLOOKUP($FA1036,STREV,LOOKUPS!K$10,0)*$FC$6+VLOOKUP($FA1036,LTREV,LOOKUPS!K$9,0)*$FD$6+VLOOKUP($FA1036,CFP,LOOKUPS!K$6,0)*$FE$6+VLOOKUP($FA1036,EP,LOOKUPS!K$8,0)*$FF$6+VLOOKUP($FA1036,BM,LOOKUPS!K$5,0)*$FG$6+VLOOKUP($FA1036,DIV,LOOKUPS!K$7,0)*$FH$6++VLOOKUP($FA1036,SIZE,LOOKUPS!K$11,0)*$FI$6)</f>
        <v>-0.4471</v>
      </c>
      <c r="FK1036" s="1">
        <f>IF(ISERROR(VLOOKUP($FA1036,MOM,LOOKUPS!L$12,0)*$FB$6+VLOOKUP($FA1036,STREV,LOOKUPS!L$10,0)*$FC$6+VLOOKUP($FA1036,LTREV,LOOKUPS!L$9,0)*$FD$6+VLOOKUP($FA1036,CFP,LOOKUPS!L$6,0)*$FE$6+VLOOKUP($FA1036,EP,LOOKUPS!L$8,0)*$FF$6+VLOOKUP($FA1036,BM,LOOKUPS!L$5,0)*$FG$6+VLOOKUP($FA1036,DIV,LOOKUPS!L$7,0)*$FH$6++VLOOKUP($FA1036,SIZE,LOOKUPS!L$11,0)*$FI$6),"",VLOOKUP($FA1036,MOM,LOOKUPS!L$12,0)*$FB$6+VLOOKUP($FA1036,STREV,LOOKUPS!L$10,0)*$FC$6+VLOOKUP($FA1036,LTREV,LOOKUPS!L$9,0)*$FD$6+VLOOKUP($FA1036,CFP,LOOKUPS!L$6,0)*$FE$6+VLOOKUP($FA1036,EP,LOOKUPS!L$8,0)*$FF$6+VLOOKUP($FA1036,BM,LOOKUPS!L$5,0)*$FG$6+VLOOKUP($FA1036,DIV,LOOKUPS!L$7,0)*$FH$6++VLOOKUP($FA1036,SIZE,LOOKUPS!L$11,0)*$FI$6)</f>
        <v>-0.30270000000000008</v>
      </c>
    </row>
    <row r="1037" spans="1:167" x14ac:dyDescent="0.3">
      <c r="A1037" s="1">
        <v>201208</v>
      </c>
      <c r="B1037" s="1">
        <v>2.5299999999999998</v>
      </c>
      <c r="C1037" s="1">
        <v>3.92</v>
      </c>
      <c r="D1037" s="1">
        <v>3.79</v>
      </c>
      <c r="E1037" s="1">
        <v>2.66</v>
      </c>
      <c r="F1037" s="1">
        <v>3.16</v>
      </c>
      <c r="G1037" s="1">
        <v>2.54</v>
      </c>
      <c r="H1037" s="1">
        <v>1.68</v>
      </c>
      <c r="I1037" s="1">
        <v>2.1800000000000002</v>
      </c>
      <c r="J1037" s="1">
        <v>1.98</v>
      </c>
      <c r="K1037" s="1">
        <v>3.82</v>
      </c>
      <c r="M1037" s="1">
        <v>201109</v>
      </c>
      <c r="N1037" s="1">
        <v>-16.84</v>
      </c>
      <c r="O1037" s="1">
        <v>-13.38</v>
      </c>
      <c r="P1037" s="1">
        <v>-12.24</v>
      </c>
      <c r="Q1037" s="1">
        <v>-11.82</v>
      </c>
      <c r="R1037" s="1">
        <v>-10.4</v>
      </c>
      <c r="S1037" s="1">
        <v>-9.66</v>
      </c>
      <c r="T1037" s="1">
        <v>-8.49</v>
      </c>
      <c r="U1037" s="1">
        <v>-7.81</v>
      </c>
      <c r="V1037" s="1">
        <v>-7.52</v>
      </c>
      <c r="W1037" s="1">
        <v>-9.39</v>
      </c>
      <c r="Y1037" s="1">
        <v>201608</v>
      </c>
      <c r="Z1037" s="1">
        <v>2.96</v>
      </c>
      <c r="AA1037" s="1">
        <v>4.0199999999999996</v>
      </c>
      <c r="AB1037" s="1">
        <v>1.86</v>
      </c>
      <c r="AC1037" s="1">
        <v>1.95</v>
      </c>
      <c r="AD1037" s="1">
        <v>1.95</v>
      </c>
      <c r="AE1037" s="1">
        <v>0.93</v>
      </c>
      <c r="AF1037" s="1">
        <v>2.58</v>
      </c>
      <c r="AG1037" s="1">
        <v>1.3</v>
      </c>
      <c r="AH1037" s="1">
        <v>2.0499999999999998</v>
      </c>
      <c r="AI1037" s="1">
        <v>1.34</v>
      </c>
      <c r="CA1037" s="1">
        <v>201202</v>
      </c>
      <c r="CB1037" s="1">
        <v>6.49</v>
      </c>
      <c r="CC1037" s="1">
        <v>4.1500000000000004</v>
      </c>
      <c r="CD1037" s="1">
        <v>2.75</v>
      </c>
      <c r="CE1037" s="1">
        <v>4.6399999999999997</v>
      </c>
      <c r="CF1037" s="1">
        <v>4.2</v>
      </c>
      <c r="CG1037" s="1">
        <v>3.4</v>
      </c>
      <c r="CH1037" s="1">
        <v>2.72</v>
      </c>
      <c r="CI1037" s="1">
        <v>2.77</v>
      </c>
      <c r="CJ1037" s="1">
        <v>5.22</v>
      </c>
      <c r="CK1037" s="1">
        <v>5.05</v>
      </c>
      <c r="CL1037" s="1">
        <v>3.13</v>
      </c>
      <c r="CM1037" s="1">
        <v>4</v>
      </c>
      <c r="CN1037" s="1">
        <v>2.84</v>
      </c>
      <c r="CO1037" s="1">
        <v>2.7</v>
      </c>
      <c r="CP1037" s="1">
        <v>2.73</v>
      </c>
      <c r="CQ1037" s="1">
        <v>2.7</v>
      </c>
      <c r="CR1037" s="1">
        <v>2.82</v>
      </c>
      <c r="CS1037" s="1">
        <v>4.17</v>
      </c>
      <c r="CT1037" s="1">
        <v>5.89</v>
      </c>
      <c r="CV1037" s="1">
        <v>201302</v>
      </c>
      <c r="CW1037" s="1">
        <v>0.63</v>
      </c>
      <c r="CX1037" s="1">
        <v>1.44</v>
      </c>
      <c r="CY1037" s="1">
        <v>1.66</v>
      </c>
      <c r="CZ1037" s="1">
        <v>1.6</v>
      </c>
      <c r="DA1037" s="1">
        <v>1.34</v>
      </c>
      <c r="DB1037" s="1">
        <v>1.78</v>
      </c>
      <c r="DC1037" s="1">
        <v>1.46</v>
      </c>
      <c r="DD1037" s="1">
        <v>1.83</v>
      </c>
      <c r="DE1037" s="1">
        <v>1.48</v>
      </c>
      <c r="DF1037" s="1">
        <v>0.86</v>
      </c>
      <c r="DG1037" s="1">
        <v>1.72</v>
      </c>
      <c r="DH1037" s="1">
        <v>1.66</v>
      </c>
      <c r="DI1037" s="1">
        <v>1.88</v>
      </c>
      <c r="DJ1037" s="1">
        <v>2.14</v>
      </c>
      <c r="DK1037" s="1">
        <v>0.77</v>
      </c>
      <c r="DL1037" s="1">
        <v>1.78</v>
      </c>
      <c r="DM1037" s="1">
        <v>1.89</v>
      </c>
      <c r="DN1037" s="1">
        <v>2.0699999999999998</v>
      </c>
      <c r="DO1037" s="1">
        <v>0.97</v>
      </c>
      <c r="DQ1037" s="1">
        <v>201202</v>
      </c>
      <c r="DR1037" s="1">
        <v>-99.99</v>
      </c>
      <c r="DS1037" s="1">
        <v>3.88</v>
      </c>
      <c r="DT1037" s="1">
        <v>4.04</v>
      </c>
      <c r="DU1037" s="1">
        <v>4.63</v>
      </c>
      <c r="DV1037" s="1">
        <v>4.03</v>
      </c>
      <c r="DW1037" s="1">
        <v>3.26</v>
      </c>
      <c r="DX1037" s="1">
        <v>4.01</v>
      </c>
      <c r="DY1037" s="1">
        <v>4.84</v>
      </c>
      <c r="DZ1037" s="1">
        <v>4.4800000000000004</v>
      </c>
      <c r="EA1037" s="1">
        <v>4.8600000000000003</v>
      </c>
      <c r="EB1037" s="1">
        <v>1.0900000000000001</v>
      </c>
      <c r="EC1037" s="1">
        <v>3.01</v>
      </c>
      <c r="ED1037" s="1">
        <v>3.6</v>
      </c>
      <c r="EE1037" s="1">
        <v>3.29</v>
      </c>
      <c r="EF1037" s="1">
        <v>4.92</v>
      </c>
      <c r="EG1037" s="1">
        <v>4.76</v>
      </c>
      <c r="EH1037" s="1">
        <v>4.91</v>
      </c>
      <c r="EI1037" s="1">
        <v>4.45</v>
      </c>
      <c r="EJ1037" s="1">
        <v>4.51</v>
      </c>
      <c r="EL1037">
        <v>201202</v>
      </c>
      <c r="EM1037">
        <v>4.42</v>
      </c>
      <c r="EN1037">
        <v>-1.84</v>
      </c>
      <c r="EO1037">
        <v>0.46</v>
      </c>
      <c r="EP1037">
        <v>0</v>
      </c>
      <c r="ER1037" s="1">
        <v>201208</v>
      </c>
      <c r="ES1037" s="1">
        <v>-2.4700000000000002</v>
      </c>
      <c r="EU1037" s="1">
        <v>201109</v>
      </c>
      <c r="EV1037" s="1">
        <v>-9.66</v>
      </c>
      <c r="EX1037" s="1">
        <v>201608</v>
      </c>
      <c r="EY1037" s="1">
        <v>0.56999999999999995</v>
      </c>
      <c r="FA1037" s="1">
        <v>201208</v>
      </c>
      <c r="FB1037" s="1">
        <f>IF(ISERROR(VLOOKUP($FA1037,MOM,LOOKUPS!C$12,0)*$FB$6+VLOOKUP($FA1037,STREV,LOOKUPS!C$10,0)*$FC$6+VLOOKUP($FA1037,LTREV,LOOKUPS!C$9,0)*$FD$6+VLOOKUP($FA1037,CFP,LOOKUPS!C$6,0)*$FE$6+VLOOKUP($FA1037,EP,LOOKUPS!C$8,0)*$FF$6+VLOOKUP($FA1037,BM,LOOKUPS!C$5,0)*$FG$6+VLOOKUP($FA1037,DIV,LOOKUPS!C$7,0)*$FH$6++VLOOKUP($FA1037,SIZE,LOOKUPS!C$11,0)*$FI$6),"",VLOOKUP($FA1037,MOM,LOOKUPS!C$12,0)*$FB$6+VLOOKUP($FA1037,STREV,LOOKUPS!C$10,0)*$FC$6+VLOOKUP($FA1037,LTREV,LOOKUPS!C$9,0)*$FD$6+VLOOKUP($FA1037,CFP,LOOKUPS!C$6,0)*$FE$6+VLOOKUP($FA1037,EP,LOOKUPS!C$8,0)*$FF$6+VLOOKUP($FA1037,BM,LOOKUPS!C$5,0)*$FG$6+VLOOKUP($FA1037,DIV,LOOKUPS!C$7,0)*$FH$6++VLOOKUP($FA1037,SIZE,LOOKUPS!C$11,0)*$FI$6)</f>
        <v>2.7462</v>
      </c>
      <c r="FC1037" s="1">
        <f>IF(ISERROR(VLOOKUP($FA1037,MOM,LOOKUPS!D$12,0)*$FB$6+VLOOKUP($FA1037,STREV,LOOKUPS!D$10,0)*$FC$6+VLOOKUP($FA1037,LTREV,LOOKUPS!D$9,0)*$FD$6+VLOOKUP($FA1037,CFP,LOOKUPS!D$6,0)*$FE$6+VLOOKUP($FA1037,EP,LOOKUPS!D$8,0)*$FF$6+VLOOKUP($FA1037,BM,LOOKUPS!D$5,0)*$FG$6+VLOOKUP($FA1037,DIV,LOOKUPS!D$7,0)*$FH$6++VLOOKUP($FA1037,SIZE,LOOKUPS!D$11,0)*$FI$6),"",VLOOKUP($FA1037,MOM,LOOKUPS!D$12,0)*$FB$6+VLOOKUP($FA1037,STREV,LOOKUPS!D$10,0)*$FC$6+VLOOKUP($FA1037,LTREV,LOOKUPS!D$9,0)*$FD$6+VLOOKUP($FA1037,CFP,LOOKUPS!D$6,0)*$FE$6+VLOOKUP($FA1037,EP,LOOKUPS!D$8,0)*$FF$6+VLOOKUP($FA1037,BM,LOOKUPS!D$5,0)*$FG$6+VLOOKUP($FA1037,DIV,LOOKUPS!D$7,0)*$FH$6++VLOOKUP($FA1037,SIZE,LOOKUPS!D$11,0)*$FI$6)</f>
        <v>3.2187999999999999</v>
      </c>
      <c r="FD1037" s="1">
        <f>IF(ISERROR(VLOOKUP($FA1037,MOM,LOOKUPS!E$12,0)*$FB$6+VLOOKUP($FA1037,STREV,LOOKUPS!E$10,0)*$FC$6+VLOOKUP($FA1037,LTREV,LOOKUPS!E$9,0)*$FD$6+VLOOKUP($FA1037,CFP,LOOKUPS!E$6,0)*$FE$6+VLOOKUP($FA1037,EP,LOOKUPS!E$8,0)*$FF$6+VLOOKUP($FA1037,BM,LOOKUPS!E$5,0)*$FG$6+VLOOKUP($FA1037,DIV,LOOKUPS!E$7,0)*$FH$6++VLOOKUP($FA1037,SIZE,LOOKUPS!E$11,0)*$FI$6),"",VLOOKUP($FA1037,MOM,LOOKUPS!E$12,0)*$FB$6+VLOOKUP($FA1037,STREV,LOOKUPS!E$10,0)*$FC$6+VLOOKUP($FA1037,LTREV,LOOKUPS!E$9,0)*$FD$6+VLOOKUP($FA1037,CFP,LOOKUPS!E$6,0)*$FE$6+VLOOKUP($FA1037,EP,LOOKUPS!E$8,0)*$FF$6+VLOOKUP($FA1037,BM,LOOKUPS!E$5,0)*$FG$6+VLOOKUP($FA1037,DIV,LOOKUPS!E$7,0)*$FH$6++VLOOKUP($FA1037,SIZE,LOOKUPS!E$11,0)*$FI$6)</f>
        <v>3.0619000000000001</v>
      </c>
      <c r="FE1037" s="1">
        <f>IF(ISERROR(VLOOKUP($FA1037,MOM,LOOKUPS!F$12,0)*$FB$6+VLOOKUP($FA1037,STREV,LOOKUPS!F$10,0)*$FC$6+VLOOKUP($FA1037,LTREV,LOOKUPS!F$9,0)*$FD$6+VLOOKUP($FA1037,CFP,LOOKUPS!F$6,0)*$FE$6+VLOOKUP($FA1037,EP,LOOKUPS!F$8,0)*$FF$6+VLOOKUP($FA1037,BM,LOOKUPS!F$5,0)*$FG$6+VLOOKUP($FA1037,DIV,LOOKUPS!F$7,0)*$FH$6++VLOOKUP($FA1037,SIZE,LOOKUPS!F$11,0)*$FI$6),"",VLOOKUP($FA1037,MOM,LOOKUPS!F$12,0)*$FB$6+VLOOKUP($FA1037,STREV,LOOKUPS!F$10,0)*$FC$6+VLOOKUP($FA1037,LTREV,LOOKUPS!F$9,0)*$FD$6+VLOOKUP($FA1037,CFP,LOOKUPS!F$6,0)*$FE$6+VLOOKUP($FA1037,EP,LOOKUPS!F$8,0)*$FF$6+VLOOKUP($FA1037,BM,LOOKUPS!F$5,0)*$FG$6+VLOOKUP($FA1037,DIV,LOOKUPS!F$7,0)*$FH$6++VLOOKUP($FA1037,SIZE,LOOKUPS!F$11,0)*$FI$6)</f>
        <v>1.9023000000000003</v>
      </c>
      <c r="FF1037" s="1">
        <f>IF(ISERROR(VLOOKUP($FA1037,MOM,LOOKUPS!G$12,0)*$FB$6+VLOOKUP($FA1037,STREV,LOOKUPS!G$10,0)*$FC$6+VLOOKUP($FA1037,LTREV,LOOKUPS!G$9,0)*$FD$6+VLOOKUP($FA1037,CFP,LOOKUPS!G$6,0)*$FE$6+VLOOKUP($FA1037,EP,LOOKUPS!G$8,0)*$FF$6+VLOOKUP($FA1037,BM,LOOKUPS!G$5,0)*$FG$6+VLOOKUP($FA1037,DIV,LOOKUPS!G$7,0)*$FH$6++VLOOKUP($FA1037,SIZE,LOOKUPS!G$11,0)*$FI$6),"",VLOOKUP($FA1037,MOM,LOOKUPS!G$12,0)*$FB$6+VLOOKUP($FA1037,STREV,LOOKUPS!G$10,0)*$FC$6+VLOOKUP($FA1037,LTREV,LOOKUPS!G$9,0)*$FD$6+VLOOKUP($FA1037,CFP,LOOKUPS!G$6,0)*$FE$6+VLOOKUP($FA1037,EP,LOOKUPS!G$8,0)*$FF$6+VLOOKUP($FA1037,BM,LOOKUPS!G$5,0)*$FG$6+VLOOKUP($FA1037,DIV,LOOKUPS!G$7,0)*$FH$6++VLOOKUP($FA1037,SIZE,LOOKUPS!G$11,0)*$FI$6)</f>
        <v>3.1363000000000003</v>
      </c>
      <c r="FG1037" s="1">
        <f>IF(ISERROR(VLOOKUP($FA1037,MOM,LOOKUPS!H$12,0)*$FB$6+VLOOKUP($FA1037,STREV,LOOKUPS!H$10,0)*$FC$6+VLOOKUP($FA1037,LTREV,LOOKUPS!H$9,0)*$FD$6+VLOOKUP($FA1037,CFP,LOOKUPS!H$6,0)*$FE$6+VLOOKUP($FA1037,EP,LOOKUPS!H$8,0)*$FF$6+VLOOKUP($FA1037,BM,LOOKUPS!H$5,0)*$FG$6+VLOOKUP($FA1037,DIV,LOOKUPS!H$7,0)*$FH$6++VLOOKUP($FA1037,SIZE,LOOKUPS!H$11,0)*$FI$6),"",VLOOKUP($FA1037,MOM,LOOKUPS!H$12,0)*$FB$6+VLOOKUP($FA1037,STREV,LOOKUPS!H$10,0)*$FC$6+VLOOKUP($FA1037,LTREV,LOOKUPS!H$9,0)*$FD$6+VLOOKUP($FA1037,CFP,LOOKUPS!H$6,0)*$FE$6+VLOOKUP($FA1037,EP,LOOKUPS!H$8,0)*$FF$6+VLOOKUP($FA1037,BM,LOOKUPS!H$5,0)*$FG$6+VLOOKUP($FA1037,DIV,LOOKUPS!H$7,0)*$FH$6++VLOOKUP($FA1037,SIZE,LOOKUPS!H$11,0)*$FI$6)</f>
        <v>2.4493</v>
      </c>
      <c r="FH1037" s="1">
        <f>IF(ISERROR(VLOOKUP($FA1037,MOM,LOOKUPS!I$12,0)*$FB$6+VLOOKUP($FA1037,STREV,LOOKUPS!I$10,0)*$FC$6+VLOOKUP($FA1037,LTREV,LOOKUPS!I$9,0)*$FD$6+VLOOKUP($FA1037,CFP,LOOKUPS!I$6,0)*$FE$6+VLOOKUP($FA1037,EP,LOOKUPS!I$8,0)*$FF$6+VLOOKUP($FA1037,BM,LOOKUPS!I$5,0)*$FG$6+VLOOKUP($FA1037,DIV,LOOKUPS!I$7,0)*$FH$6++VLOOKUP($FA1037,SIZE,LOOKUPS!I$11,0)*$FI$6),"",VLOOKUP($FA1037,MOM,LOOKUPS!I$12,0)*$FB$6+VLOOKUP($FA1037,STREV,LOOKUPS!I$10,0)*$FC$6+VLOOKUP($FA1037,LTREV,LOOKUPS!I$9,0)*$FD$6+VLOOKUP($FA1037,CFP,LOOKUPS!I$6,0)*$FE$6+VLOOKUP($FA1037,EP,LOOKUPS!I$8,0)*$FF$6+VLOOKUP($FA1037,BM,LOOKUPS!I$5,0)*$FG$6+VLOOKUP($FA1037,DIV,LOOKUPS!I$7,0)*$FH$6++VLOOKUP($FA1037,SIZE,LOOKUPS!I$11,0)*$FI$6)</f>
        <v>1.8529999999999998</v>
      </c>
      <c r="FI1037" s="1">
        <f>IF(ISERROR(VLOOKUP($FA1037,MOM,LOOKUPS!J$12,0)*$FB$6+VLOOKUP($FA1037,STREV,LOOKUPS!J$10,0)*$FC$6+VLOOKUP($FA1037,LTREV,LOOKUPS!J$9,0)*$FD$6+VLOOKUP($FA1037,CFP,LOOKUPS!J$6,0)*$FE$6+VLOOKUP($FA1037,EP,LOOKUPS!J$8,0)*$FF$6+VLOOKUP($FA1037,BM,LOOKUPS!J$5,0)*$FG$6+VLOOKUP($FA1037,DIV,LOOKUPS!J$7,0)*$FH$6++VLOOKUP($FA1037,SIZE,LOOKUPS!J$11,0)*$FI$6),"",VLOOKUP($FA1037,MOM,LOOKUPS!J$12,0)*$FB$6+VLOOKUP($FA1037,STREV,LOOKUPS!J$10,0)*$FC$6+VLOOKUP($FA1037,LTREV,LOOKUPS!J$9,0)*$FD$6+VLOOKUP($FA1037,CFP,LOOKUPS!J$6,0)*$FE$6+VLOOKUP($FA1037,EP,LOOKUPS!J$8,0)*$FF$6+VLOOKUP($FA1037,BM,LOOKUPS!J$5,0)*$FG$6+VLOOKUP($FA1037,DIV,LOOKUPS!J$7,0)*$FH$6++VLOOKUP($FA1037,SIZE,LOOKUPS!J$11,0)*$FI$6)</f>
        <v>3.1281000000000003</v>
      </c>
      <c r="FJ1037" s="1">
        <f>IF(ISERROR(VLOOKUP($FA1037,MOM,LOOKUPS!K$12,0)*$FB$6+VLOOKUP($FA1037,STREV,LOOKUPS!K$10,0)*$FC$6+VLOOKUP($FA1037,LTREV,LOOKUPS!K$9,0)*$FD$6+VLOOKUP($FA1037,CFP,LOOKUPS!K$6,0)*$FE$6+VLOOKUP($FA1037,EP,LOOKUPS!K$8,0)*$FF$6+VLOOKUP($FA1037,BM,LOOKUPS!K$5,0)*$FG$6+VLOOKUP($FA1037,DIV,LOOKUPS!K$7,0)*$FH$6++VLOOKUP($FA1037,SIZE,LOOKUPS!K$11,0)*$FI$6),"",VLOOKUP($FA1037,MOM,LOOKUPS!K$12,0)*$FB$6+VLOOKUP($FA1037,STREV,LOOKUPS!K$10,0)*$FC$6+VLOOKUP($FA1037,LTREV,LOOKUPS!K$9,0)*$FD$6+VLOOKUP($FA1037,CFP,LOOKUPS!K$6,0)*$FE$6+VLOOKUP($FA1037,EP,LOOKUPS!K$8,0)*$FF$6+VLOOKUP($FA1037,BM,LOOKUPS!K$5,0)*$FG$6+VLOOKUP($FA1037,DIV,LOOKUPS!K$7,0)*$FH$6++VLOOKUP($FA1037,SIZE,LOOKUPS!K$11,0)*$FI$6)</f>
        <v>2.5364000000000004</v>
      </c>
      <c r="FK1037" s="1">
        <f>IF(ISERROR(VLOOKUP($FA1037,MOM,LOOKUPS!L$12,0)*$FB$6+VLOOKUP($FA1037,STREV,LOOKUPS!L$10,0)*$FC$6+VLOOKUP($FA1037,LTREV,LOOKUPS!L$9,0)*$FD$6+VLOOKUP($FA1037,CFP,LOOKUPS!L$6,0)*$FE$6+VLOOKUP($FA1037,EP,LOOKUPS!L$8,0)*$FF$6+VLOOKUP($FA1037,BM,LOOKUPS!L$5,0)*$FG$6+VLOOKUP($FA1037,DIV,LOOKUPS!L$7,0)*$FH$6++VLOOKUP($FA1037,SIZE,LOOKUPS!L$11,0)*$FI$6),"",VLOOKUP($FA1037,MOM,LOOKUPS!L$12,0)*$FB$6+VLOOKUP($FA1037,STREV,LOOKUPS!L$10,0)*$FC$6+VLOOKUP($FA1037,LTREV,LOOKUPS!L$9,0)*$FD$6+VLOOKUP($FA1037,CFP,LOOKUPS!L$6,0)*$FE$6+VLOOKUP($FA1037,EP,LOOKUPS!L$8,0)*$FF$6+VLOOKUP($FA1037,BM,LOOKUPS!L$5,0)*$FG$6+VLOOKUP($FA1037,DIV,LOOKUPS!L$7,0)*$FH$6++VLOOKUP($FA1037,SIZE,LOOKUPS!L$11,0)*$FI$6)</f>
        <v>3.3493000000000004</v>
      </c>
    </row>
    <row r="1038" spans="1:167" x14ac:dyDescent="0.3">
      <c r="A1038" s="1">
        <v>201209</v>
      </c>
      <c r="B1038" s="1">
        <v>5.8</v>
      </c>
      <c r="C1038" s="1">
        <v>4.17</v>
      </c>
      <c r="D1038" s="1">
        <v>4.47</v>
      </c>
      <c r="E1038" s="1">
        <v>3.07</v>
      </c>
      <c r="F1038" s="1">
        <v>2.39</v>
      </c>
      <c r="G1038" s="1">
        <v>3.53</v>
      </c>
      <c r="H1038" s="1">
        <v>3.45</v>
      </c>
      <c r="I1038" s="1">
        <v>3.25</v>
      </c>
      <c r="J1038" s="1">
        <v>2.7</v>
      </c>
      <c r="K1038" s="1">
        <v>3.53</v>
      </c>
      <c r="M1038" s="1">
        <v>201110</v>
      </c>
      <c r="N1038" s="1">
        <v>19.25</v>
      </c>
      <c r="O1038" s="1">
        <v>18.190000000000001</v>
      </c>
      <c r="P1038" s="1">
        <v>15.29</v>
      </c>
      <c r="Q1038" s="1">
        <v>15.62</v>
      </c>
      <c r="R1038" s="1">
        <v>13.8</v>
      </c>
      <c r="S1038" s="1">
        <v>12.27</v>
      </c>
      <c r="T1038" s="1">
        <v>11.55</v>
      </c>
      <c r="U1038" s="1">
        <v>9.67</v>
      </c>
      <c r="V1038" s="1">
        <v>6.6</v>
      </c>
      <c r="W1038" s="1">
        <v>5.01</v>
      </c>
      <c r="Y1038" s="1">
        <v>201609</v>
      </c>
      <c r="Z1038" s="1">
        <v>1.82</v>
      </c>
      <c r="AA1038" s="1">
        <v>2.12</v>
      </c>
      <c r="AB1038" s="1">
        <v>1.81</v>
      </c>
      <c r="AC1038" s="1">
        <v>1.6</v>
      </c>
      <c r="AD1038" s="1">
        <v>0.79</v>
      </c>
      <c r="AE1038" s="1">
        <v>1.94</v>
      </c>
      <c r="AF1038" s="1">
        <v>0.85</v>
      </c>
      <c r="AG1038" s="1">
        <v>0.24</v>
      </c>
      <c r="AH1038" s="1">
        <v>1.04</v>
      </c>
      <c r="AI1038" s="1">
        <v>1.1200000000000001</v>
      </c>
      <c r="CA1038" s="1">
        <v>201203</v>
      </c>
      <c r="CB1038" s="1">
        <v>5.15</v>
      </c>
      <c r="CC1038" s="1">
        <v>2.21</v>
      </c>
      <c r="CD1038" s="1">
        <v>2.77</v>
      </c>
      <c r="CE1038" s="1">
        <v>4.29</v>
      </c>
      <c r="CF1038" s="1">
        <v>2.23</v>
      </c>
      <c r="CG1038" s="1">
        <v>2.12</v>
      </c>
      <c r="CH1038" s="1">
        <v>2.5299999999999998</v>
      </c>
      <c r="CI1038" s="1">
        <v>3.35</v>
      </c>
      <c r="CJ1038" s="1">
        <v>4.79</v>
      </c>
      <c r="CK1038" s="1">
        <v>2.2200000000000002</v>
      </c>
      <c r="CL1038" s="1">
        <v>2.23</v>
      </c>
      <c r="CM1038" s="1">
        <v>2.19</v>
      </c>
      <c r="CN1038" s="1">
        <v>2.0499999999999998</v>
      </c>
      <c r="CO1038" s="1">
        <v>2.66</v>
      </c>
      <c r="CP1038" s="1">
        <v>2.4</v>
      </c>
      <c r="CQ1038" s="1">
        <v>4.03</v>
      </c>
      <c r="CR1038" s="1">
        <v>2.74</v>
      </c>
      <c r="CS1038" s="1">
        <v>2.84</v>
      </c>
      <c r="CT1038" s="1">
        <v>6.05</v>
      </c>
      <c r="CV1038" s="1">
        <v>201303</v>
      </c>
      <c r="CW1038" s="1">
        <v>4.49</v>
      </c>
      <c r="CX1038" s="1">
        <v>3.95</v>
      </c>
      <c r="CY1038" s="1">
        <v>4.2699999999999996</v>
      </c>
      <c r="CZ1038" s="1">
        <v>4.43</v>
      </c>
      <c r="DA1038" s="1">
        <v>3.86</v>
      </c>
      <c r="DB1038" s="1">
        <v>4</v>
      </c>
      <c r="DC1038" s="1">
        <v>4.45</v>
      </c>
      <c r="DD1038" s="1">
        <v>4.2300000000000004</v>
      </c>
      <c r="DE1038" s="1">
        <v>4.5599999999999996</v>
      </c>
      <c r="DF1038" s="1">
        <v>4.4000000000000004</v>
      </c>
      <c r="DG1038" s="1">
        <v>3.44</v>
      </c>
      <c r="DH1038" s="1">
        <v>4.16</v>
      </c>
      <c r="DI1038" s="1">
        <v>3.86</v>
      </c>
      <c r="DJ1038" s="1">
        <v>4.92</v>
      </c>
      <c r="DK1038" s="1">
        <v>3.96</v>
      </c>
      <c r="DL1038" s="1">
        <v>4.3499999999999996</v>
      </c>
      <c r="DM1038" s="1">
        <v>4.1100000000000003</v>
      </c>
      <c r="DN1038" s="1">
        <v>3.84</v>
      </c>
      <c r="DO1038" s="1">
        <v>5.18</v>
      </c>
      <c r="DQ1038" s="1">
        <v>201203</v>
      </c>
      <c r="DR1038" s="1">
        <v>-99.99</v>
      </c>
      <c r="DS1038" s="1">
        <v>3.87</v>
      </c>
      <c r="DT1038" s="1">
        <v>1.89</v>
      </c>
      <c r="DU1038" s="1">
        <v>2.1</v>
      </c>
      <c r="DV1038" s="1">
        <v>4.24</v>
      </c>
      <c r="DW1038" s="1">
        <v>2.12</v>
      </c>
      <c r="DX1038" s="1">
        <v>1.47</v>
      </c>
      <c r="DY1038" s="1">
        <v>1.59</v>
      </c>
      <c r="DZ1038" s="1">
        <v>2.46</v>
      </c>
      <c r="EA1038" s="1">
        <v>4.62</v>
      </c>
      <c r="EB1038" s="1">
        <v>2.88</v>
      </c>
      <c r="EC1038" s="1">
        <v>1.75</v>
      </c>
      <c r="ED1038" s="1">
        <v>2.61</v>
      </c>
      <c r="EE1038" s="1">
        <v>2.42</v>
      </c>
      <c r="EF1038" s="1">
        <v>0.26</v>
      </c>
      <c r="EG1038" s="1">
        <v>1.78</v>
      </c>
      <c r="EH1038" s="1">
        <v>1.4</v>
      </c>
      <c r="EI1038" s="1">
        <v>2.08</v>
      </c>
      <c r="EJ1038" s="1">
        <v>2.88</v>
      </c>
      <c r="EL1038">
        <v>201203</v>
      </c>
      <c r="EM1038">
        <v>3.11</v>
      </c>
      <c r="EN1038">
        <v>-0.68</v>
      </c>
      <c r="EO1038">
        <v>1.21</v>
      </c>
      <c r="EP1038">
        <v>0</v>
      </c>
      <c r="ER1038" s="1">
        <v>201209</v>
      </c>
      <c r="ES1038" s="1">
        <v>-1.06</v>
      </c>
      <c r="EU1038" s="1">
        <v>201110</v>
      </c>
      <c r="EV1038" s="1">
        <v>12.31</v>
      </c>
      <c r="EX1038" s="1">
        <v>201609</v>
      </c>
      <c r="EY1038" s="1">
        <v>1.78</v>
      </c>
      <c r="FA1038" s="1">
        <v>201209</v>
      </c>
      <c r="FB1038" s="1">
        <f>IF(ISERROR(VLOOKUP($FA1038,MOM,LOOKUPS!C$12,0)*$FB$6+VLOOKUP($FA1038,STREV,LOOKUPS!C$10,0)*$FC$6+VLOOKUP($FA1038,LTREV,LOOKUPS!C$9,0)*$FD$6+VLOOKUP($FA1038,CFP,LOOKUPS!C$6,0)*$FE$6+VLOOKUP($FA1038,EP,LOOKUPS!C$8,0)*$FF$6+VLOOKUP($FA1038,BM,LOOKUPS!C$5,0)*$FG$6+VLOOKUP($FA1038,DIV,LOOKUPS!C$7,0)*$FH$6++VLOOKUP($FA1038,SIZE,LOOKUPS!C$11,0)*$FI$6),"",VLOOKUP($FA1038,MOM,LOOKUPS!C$12,0)*$FB$6+VLOOKUP($FA1038,STREV,LOOKUPS!C$10,0)*$FC$6+VLOOKUP($FA1038,LTREV,LOOKUPS!C$9,0)*$FD$6+VLOOKUP($FA1038,CFP,LOOKUPS!C$6,0)*$FE$6+VLOOKUP($FA1038,EP,LOOKUPS!C$8,0)*$FF$6+VLOOKUP($FA1038,BM,LOOKUPS!C$5,0)*$FG$6+VLOOKUP($FA1038,DIV,LOOKUPS!C$7,0)*$FH$6++VLOOKUP($FA1038,SIZE,LOOKUPS!C$11,0)*$FI$6)</f>
        <v>4.4546000000000001</v>
      </c>
      <c r="FC1038" s="1">
        <f>IF(ISERROR(VLOOKUP($FA1038,MOM,LOOKUPS!D$12,0)*$FB$6+VLOOKUP($FA1038,STREV,LOOKUPS!D$10,0)*$FC$6+VLOOKUP($FA1038,LTREV,LOOKUPS!D$9,0)*$FD$6+VLOOKUP($FA1038,CFP,LOOKUPS!D$6,0)*$FE$6+VLOOKUP($FA1038,EP,LOOKUPS!D$8,0)*$FF$6+VLOOKUP($FA1038,BM,LOOKUPS!D$5,0)*$FG$6+VLOOKUP($FA1038,DIV,LOOKUPS!D$7,0)*$FH$6++VLOOKUP($FA1038,SIZE,LOOKUPS!D$11,0)*$FI$6),"",VLOOKUP($FA1038,MOM,LOOKUPS!D$12,0)*$FB$6+VLOOKUP($FA1038,STREV,LOOKUPS!D$10,0)*$FC$6+VLOOKUP($FA1038,LTREV,LOOKUPS!D$9,0)*$FD$6+VLOOKUP($FA1038,CFP,LOOKUPS!D$6,0)*$FE$6+VLOOKUP($FA1038,EP,LOOKUPS!D$8,0)*$FF$6+VLOOKUP($FA1038,BM,LOOKUPS!D$5,0)*$FG$6+VLOOKUP($FA1038,DIV,LOOKUPS!D$7,0)*$FH$6++VLOOKUP($FA1038,SIZE,LOOKUPS!D$11,0)*$FI$6)</f>
        <v>3.3453000000000004</v>
      </c>
      <c r="FD1038" s="1">
        <f>IF(ISERROR(VLOOKUP($FA1038,MOM,LOOKUPS!E$12,0)*$FB$6+VLOOKUP($FA1038,STREV,LOOKUPS!E$10,0)*$FC$6+VLOOKUP($FA1038,LTREV,LOOKUPS!E$9,0)*$FD$6+VLOOKUP($FA1038,CFP,LOOKUPS!E$6,0)*$FE$6+VLOOKUP($FA1038,EP,LOOKUPS!E$8,0)*$FF$6+VLOOKUP($FA1038,BM,LOOKUPS!E$5,0)*$FG$6+VLOOKUP($FA1038,DIV,LOOKUPS!E$7,0)*$FH$6++VLOOKUP($FA1038,SIZE,LOOKUPS!E$11,0)*$FI$6),"",VLOOKUP($FA1038,MOM,LOOKUPS!E$12,0)*$FB$6+VLOOKUP($FA1038,STREV,LOOKUPS!E$10,0)*$FC$6+VLOOKUP($FA1038,LTREV,LOOKUPS!E$9,0)*$FD$6+VLOOKUP($FA1038,CFP,LOOKUPS!E$6,0)*$FE$6+VLOOKUP($FA1038,EP,LOOKUPS!E$8,0)*$FF$6+VLOOKUP($FA1038,BM,LOOKUPS!E$5,0)*$FG$6+VLOOKUP($FA1038,DIV,LOOKUPS!E$7,0)*$FH$6++VLOOKUP($FA1038,SIZE,LOOKUPS!E$11,0)*$FI$6)</f>
        <v>3.8088000000000006</v>
      </c>
      <c r="FE1038" s="1">
        <f>IF(ISERROR(VLOOKUP($FA1038,MOM,LOOKUPS!F$12,0)*$FB$6+VLOOKUP($FA1038,STREV,LOOKUPS!F$10,0)*$FC$6+VLOOKUP($FA1038,LTREV,LOOKUPS!F$9,0)*$FD$6+VLOOKUP($FA1038,CFP,LOOKUPS!F$6,0)*$FE$6+VLOOKUP($FA1038,EP,LOOKUPS!F$8,0)*$FF$6+VLOOKUP($FA1038,BM,LOOKUPS!F$5,0)*$FG$6+VLOOKUP($FA1038,DIV,LOOKUPS!F$7,0)*$FH$6++VLOOKUP($FA1038,SIZE,LOOKUPS!F$11,0)*$FI$6),"",VLOOKUP($FA1038,MOM,LOOKUPS!F$12,0)*$FB$6+VLOOKUP($FA1038,STREV,LOOKUPS!F$10,0)*$FC$6+VLOOKUP($FA1038,LTREV,LOOKUPS!F$9,0)*$FD$6+VLOOKUP($FA1038,CFP,LOOKUPS!F$6,0)*$FE$6+VLOOKUP($FA1038,EP,LOOKUPS!F$8,0)*$FF$6+VLOOKUP($FA1038,BM,LOOKUPS!F$5,0)*$FG$6+VLOOKUP($FA1038,DIV,LOOKUPS!F$7,0)*$FH$6++VLOOKUP($FA1038,SIZE,LOOKUPS!F$11,0)*$FI$6)</f>
        <v>4.3102999999999998</v>
      </c>
      <c r="FF1038" s="1">
        <f>IF(ISERROR(VLOOKUP($FA1038,MOM,LOOKUPS!G$12,0)*$FB$6+VLOOKUP($FA1038,STREV,LOOKUPS!G$10,0)*$FC$6+VLOOKUP($FA1038,LTREV,LOOKUPS!G$9,0)*$FD$6+VLOOKUP($FA1038,CFP,LOOKUPS!G$6,0)*$FE$6+VLOOKUP($FA1038,EP,LOOKUPS!G$8,0)*$FF$6+VLOOKUP($FA1038,BM,LOOKUPS!G$5,0)*$FG$6+VLOOKUP($FA1038,DIV,LOOKUPS!G$7,0)*$FH$6++VLOOKUP($FA1038,SIZE,LOOKUPS!G$11,0)*$FI$6),"",VLOOKUP($FA1038,MOM,LOOKUPS!G$12,0)*$FB$6+VLOOKUP($FA1038,STREV,LOOKUPS!G$10,0)*$FC$6+VLOOKUP($FA1038,LTREV,LOOKUPS!G$9,0)*$FD$6+VLOOKUP($FA1038,CFP,LOOKUPS!G$6,0)*$FE$6+VLOOKUP($FA1038,EP,LOOKUPS!G$8,0)*$FF$6+VLOOKUP($FA1038,BM,LOOKUPS!G$5,0)*$FG$6+VLOOKUP($FA1038,DIV,LOOKUPS!G$7,0)*$FH$6++VLOOKUP($FA1038,SIZE,LOOKUPS!G$11,0)*$FI$6)</f>
        <v>3.1097999999999999</v>
      </c>
      <c r="FG1038" s="1">
        <f>IF(ISERROR(VLOOKUP($FA1038,MOM,LOOKUPS!H$12,0)*$FB$6+VLOOKUP($FA1038,STREV,LOOKUPS!H$10,0)*$FC$6+VLOOKUP($FA1038,LTREV,LOOKUPS!H$9,0)*$FD$6+VLOOKUP($FA1038,CFP,LOOKUPS!H$6,0)*$FE$6+VLOOKUP($FA1038,EP,LOOKUPS!H$8,0)*$FF$6+VLOOKUP($FA1038,BM,LOOKUPS!H$5,0)*$FG$6+VLOOKUP($FA1038,DIV,LOOKUPS!H$7,0)*$FH$6++VLOOKUP($FA1038,SIZE,LOOKUPS!H$11,0)*$FI$6),"",VLOOKUP($FA1038,MOM,LOOKUPS!H$12,0)*$FB$6+VLOOKUP($FA1038,STREV,LOOKUPS!H$10,0)*$FC$6+VLOOKUP($FA1038,LTREV,LOOKUPS!H$9,0)*$FD$6+VLOOKUP($FA1038,CFP,LOOKUPS!H$6,0)*$FE$6+VLOOKUP($FA1038,EP,LOOKUPS!H$8,0)*$FF$6+VLOOKUP($FA1038,BM,LOOKUPS!H$5,0)*$FG$6+VLOOKUP($FA1038,DIV,LOOKUPS!H$7,0)*$FH$6++VLOOKUP($FA1038,SIZE,LOOKUPS!H$11,0)*$FI$6)</f>
        <v>3.4009</v>
      </c>
      <c r="FH1038" s="1">
        <f>IF(ISERROR(VLOOKUP($FA1038,MOM,LOOKUPS!I$12,0)*$FB$6+VLOOKUP($FA1038,STREV,LOOKUPS!I$10,0)*$FC$6+VLOOKUP($FA1038,LTREV,LOOKUPS!I$9,0)*$FD$6+VLOOKUP($FA1038,CFP,LOOKUPS!I$6,0)*$FE$6+VLOOKUP($FA1038,EP,LOOKUPS!I$8,0)*$FF$6+VLOOKUP($FA1038,BM,LOOKUPS!I$5,0)*$FG$6+VLOOKUP($FA1038,DIV,LOOKUPS!I$7,0)*$FH$6++VLOOKUP($FA1038,SIZE,LOOKUPS!I$11,0)*$FI$6),"",VLOOKUP($FA1038,MOM,LOOKUPS!I$12,0)*$FB$6+VLOOKUP($FA1038,STREV,LOOKUPS!I$10,0)*$FC$6+VLOOKUP($FA1038,LTREV,LOOKUPS!I$9,0)*$FD$6+VLOOKUP($FA1038,CFP,LOOKUPS!I$6,0)*$FE$6+VLOOKUP($FA1038,EP,LOOKUPS!I$8,0)*$FF$6+VLOOKUP($FA1038,BM,LOOKUPS!I$5,0)*$FG$6+VLOOKUP($FA1038,DIV,LOOKUPS!I$7,0)*$FH$6++VLOOKUP($FA1038,SIZE,LOOKUPS!I$11,0)*$FI$6)</f>
        <v>3.9056000000000006</v>
      </c>
      <c r="FI1038" s="1">
        <f>IF(ISERROR(VLOOKUP($FA1038,MOM,LOOKUPS!J$12,0)*$FB$6+VLOOKUP($FA1038,STREV,LOOKUPS!J$10,0)*$FC$6+VLOOKUP($FA1038,LTREV,LOOKUPS!J$9,0)*$FD$6+VLOOKUP($FA1038,CFP,LOOKUPS!J$6,0)*$FE$6+VLOOKUP($FA1038,EP,LOOKUPS!J$8,0)*$FF$6+VLOOKUP($FA1038,BM,LOOKUPS!J$5,0)*$FG$6+VLOOKUP($FA1038,DIV,LOOKUPS!J$7,0)*$FH$6++VLOOKUP($FA1038,SIZE,LOOKUPS!J$11,0)*$FI$6),"",VLOOKUP($FA1038,MOM,LOOKUPS!J$12,0)*$FB$6+VLOOKUP($FA1038,STREV,LOOKUPS!J$10,0)*$FC$6+VLOOKUP($FA1038,LTREV,LOOKUPS!J$9,0)*$FD$6+VLOOKUP($FA1038,CFP,LOOKUPS!J$6,0)*$FE$6+VLOOKUP($FA1038,EP,LOOKUPS!J$8,0)*$FF$6+VLOOKUP($FA1038,BM,LOOKUPS!J$5,0)*$FG$6+VLOOKUP($FA1038,DIV,LOOKUPS!J$7,0)*$FH$6++VLOOKUP($FA1038,SIZE,LOOKUPS!J$11,0)*$FI$6)</f>
        <v>3.3563000000000001</v>
      </c>
      <c r="FJ1038" s="1">
        <f>IF(ISERROR(VLOOKUP($FA1038,MOM,LOOKUPS!K$12,0)*$FB$6+VLOOKUP($FA1038,STREV,LOOKUPS!K$10,0)*$FC$6+VLOOKUP($FA1038,LTREV,LOOKUPS!K$9,0)*$FD$6+VLOOKUP($FA1038,CFP,LOOKUPS!K$6,0)*$FE$6+VLOOKUP($FA1038,EP,LOOKUPS!K$8,0)*$FF$6+VLOOKUP($FA1038,BM,LOOKUPS!K$5,0)*$FG$6+VLOOKUP($FA1038,DIV,LOOKUPS!K$7,0)*$FH$6++VLOOKUP($FA1038,SIZE,LOOKUPS!K$11,0)*$FI$6),"",VLOOKUP($FA1038,MOM,LOOKUPS!K$12,0)*$FB$6+VLOOKUP($FA1038,STREV,LOOKUPS!K$10,0)*$FC$6+VLOOKUP($FA1038,LTREV,LOOKUPS!K$9,0)*$FD$6+VLOOKUP($FA1038,CFP,LOOKUPS!K$6,0)*$FE$6+VLOOKUP($FA1038,EP,LOOKUPS!K$8,0)*$FF$6+VLOOKUP($FA1038,BM,LOOKUPS!K$5,0)*$FG$6+VLOOKUP($FA1038,DIV,LOOKUPS!K$7,0)*$FH$6++VLOOKUP($FA1038,SIZE,LOOKUPS!K$11,0)*$FI$6)</f>
        <v>3.4505000000000003</v>
      </c>
      <c r="FK1038" s="1">
        <f>IF(ISERROR(VLOOKUP($FA1038,MOM,LOOKUPS!L$12,0)*$FB$6+VLOOKUP($FA1038,STREV,LOOKUPS!L$10,0)*$FC$6+VLOOKUP($FA1038,LTREV,LOOKUPS!L$9,0)*$FD$6+VLOOKUP($FA1038,CFP,LOOKUPS!L$6,0)*$FE$6+VLOOKUP($FA1038,EP,LOOKUPS!L$8,0)*$FF$6+VLOOKUP($FA1038,BM,LOOKUPS!L$5,0)*$FG$6+VLOOKUP($FA1038,DIV,LOOKUPS!L$7,0)*$FH$6++VLOOKUP($FA1038,SIZE,LOOKUPS!L$11,0)*$FI$6),"",VLOOKUP($FA1038,MOM,LOOKUPS!L$12,0)*$FB$6+VLOOKUP($FA1038,STREV,LOOKUPS!L$10,0)*$FC$6+VLOOKUP($FA1038,LTREV,LOOKUPS!L$9,0)*$FD$6+VLOOKUP($FA1038,CFP,LOOKUPS!L$6,0)*$FE$6+VLOOKUP($FA1038,EP,LOOKUPS!L$8,0)*$FF$6+VLOOKUP($FA1038,BM,LOOKUPS!L$5,0)*$FG$6+VLOOKUP($FA1038,DIV,LOOKUPS!L$7,0)*$FH$6++VLOOKUP($FA1038,SIZE,LOOKUPS!L$11,0)*$FI$6)</f>
        <v>4.2084999999999999</v>
      </c>
    </row>
    <row r="1039" spans="1:167" x14ac:dyDescent="0.3">
      <c r="A1039" s="1">
        <v>201210</v>
      </c>
      <c r="B1039" s="1">
        <v>-4.2699999999999996</v>
      </c>
      <c r="C1039" s="1">
        <v>-2.36</v>
      </c>
      <c r="D1039" s="1">
        <v>-1.7</v>
      </c>
      <c r="E1039" s="1">
        <v>-2.04</v>
      </c>
      <c r="F1039" s="1">
        <v>-1.71</v>
      </c>
      <c r="G1039" s="1">
        <v>-1.43</v>
      </c>
      <c r="H1039" s="1">
        <v>-0.75</v>
      </c>
      <c r="I1039" s="1">
        <v>-1.51</v>
      </c>
      <c r="J1039" s="1">
        <v>-0.47</v>
      </c>
      <c r="K1039" s="1">
        <v>-0.13</v>
      </c>
      <c r="M1039" s="1">
        <v>201111</v>
      </c>
      <c r="N1039" s="1">
        <v>-3.12</v>
      </c>
      <c r="O1039" s="1">
        <v>-1.26</v>
      </c>
      <c r="P1039" s="1">
        <v>-0.96</v>
      </c>
      <c r="Q1039" s="1">
        <v>-1.68</v>
      </c>
      <c r="R1039" s="1">
        <v>-1.45</v>
      </c>
      <c r="S1039" s="1">
        <v>-1.77</v>
      </c>
      <c r="T1039" s="1">
        <v>-1.23</v>
      </c>
      <c r="U1039" s="1">
        <v>-1.96</v>
      </c>
      <c r="V1039" s="1">
        <v>-1.35</v>
      </c>
      <c r="W1039" s="1">
        <v>-1.37</v>
      </c>
      <c r="Y1039" s="1">
        <v>201610</v>
      </c>
      <c r="Z1039" s="1">
        <v>-10.130000000000001</v>
      </c>
      <c r="AA1039" s="1">
        <v>-5.53</v>
      </c>
      <c r="AB1039" s="1">
        <v>-3.69</v>
      </c>
      <c r="AC1039" s="1">
        <v>-3.96</v>
      </c>
      <c r="AD1039" s="1">
        <v>-1.42</v>
      </c>
      <c r="AE1039" s="1">
        <v>-2.15</v>
      </c>
      <c r="AF1039" s="1">
        <v>-2.19</v>
      </c>
      <c r="AG1039" s="1">
        <v>-2.8</v>
      </c>
      <c r="AH1039" s="1">
        <v>-2.99</v>
      </c>
      <c r="AI1039" s="1">
        <v>-4.53</v>
      </c>
      <c r="CA1039" s="1">
        <v>201204</v>
      </c>
      <c r="CB1039" s="1">
        <v>-2.39</v>
      </c>
      <c r="CC1039" s="1">
        <v>-2.2999999999999998</v>
      </c>
      <c r="CD1039" s="1">
        <v>-1.74</v>
      </c>
      <c r="CE1039" s="1">
        <v>-0.38</v>
      </c>
      <c r="CF1039" s="1">
        <v>-2.4700000000000002</v>
      </c>
      <c r="CG1039" s="1">
        <v>-2.11</v>
      </c>
      <c r="CH1039" s="1">
        <v>-1.69</v>
      </c>
      <c r="CI1039" s="1">
        <v>-1.0900000000000001</v>
      </c>
      <c r="CJ1039" s="1">
        <v>-0.16</v>
      </c>
      <c r="CK1039" s="1">
        <v>-3</v>
      </c>
      <c r="CL1039" s="1">
        <v>-1.81</v>
      </c>
      <c r="CM1039" s="1">
        <v>-1.8</v>
      </c>
      <c r="CN1039" s="1">
        <v>-2.4</v>
      </c>
      <c r="CO1039" s="1">
        <v>-1.67</v>
      </c>
      <c r="CP1039" s="1">
        <v>-1.71</v>
      </c>
      <c r="CQ1039" s="1">
        <v>-1.1100000000000001</v>
      </c>
      <c r="CR1039" s="1">
        <v>-1.07</v>
      </c>
      <c r="CS1039" s="1">
        <v>-0.78</v>
      </c>
      <c r="CT1039" s="1">
        <v>0.24</v>
      </c>
      <c r="CV1039" s="1">
        <v>201304</v>
      </c>
      <c r="CW1039" s="1">
        <v>-0.16</v>
      </c>
      <c r="CX1039" s="1">
        <v>-0.66</v>
      </c>
      <c r="CY1039" s="1">
        <v>-0.21</v>
      </c>
      <c r="CZ1039" s="1">
        <v>1.1100000000000001</v>
      </c>
      <c r="DA1039" s="1">
        <v>-0.65</v>
      </c>
      <c r="DB1039" s="1">
        <v>-0.47</v>
      </c>
      <c r="DC1039" s="1">
        <v>-0.39</v>
      </c>
      <c r="DD1039" s="1">
        <v>0.48</v>
      </c>
      <c r="DE1039" s="1">
        <v>1.26</v>
      </c>
      <c r="DF1039" s="1">
        <v>-1.57</v>
      </c>
      <c r="DG1039" s="1">
        <v>0.05</v>
      </c>
      <c r="DH1039" s="1">
        <v>-0.68</v>
      </c>
      <c r="DI1039" s="1">
        <v>-0.3</v>
      </c>
      <c r="DJ1039" s="1">
        <v>-0.92</v>
      </c>
      <c r="DK1039" s="1">
        <v>0.15</v>
      </c>
      <c r="DL1039" s="1">
        <v>0.22</v>
      </c>
      <c r="DM1039" s="1">
        <v>0.74</v>
      </c>
      <c r="DN1039" s="1">
        <v>0.61</v>
      </c>
      <c r="DO1039" s="1">
        <v>1.83</v>
      </c>
      <c r="DQ1039" s="1">
        <v>201204</v>
      </c>
      <c r="DR1039" s="1">
        <v>-99.99</v>
      </c>
      <c r="DS1039" s="1">
        <v>-1.49</v>
      </c>
      <c r="DT1039" s="1">
        <v>-1.25</v>
      </c>
      <c r="DU1039" s="1">
        <v>-1.03</v>
      </c>
      <c r="DV1039" s="1">
        <v>-1.25</v>
      </c>
      <c r="DW1039" s="1">
        <v>-2.15</v>
      </c>
      <c r="DX1039" s="1">
        <v>-1.58</v>
      </c>
      <c r="DY1039" s="1">
        <v>-0.81</v>
      </c>
      <c r="DZ1039" s="1">
        <v>-0.99</v>
      </c>
      <c r="EA1039" s="1">
        <v>-0.81</v>
      </c>
      <c r="EB1039" s="1">
        <v>-2.85</v>
      </c>
      <c r="EC1039" s="1">
        <v>-2.83</v>
      </c>
      <c r="ED1039" s="1">
        <v>-1.26</v>
      </c>
      <c r="EE1039" s="1">
        <v>-1.8</v>
      </c>
      <c r="EF1039" s="1">
        <v>-1.3</v>
      </c>
      <c r="EG1039" s="1">
        <v>-0.53</v>
      </c>
      <c r="EH1039" s="1">
        <v>-1.1000000000000001</v>
      </c>
      <c r="EI1039" s="1">
        <v>-1.22</v>
      </c>
      <c r="EJ1039" s="1">
        <v>-0.74</v>
      </c>
      <c r="EL1039">
        <v>201204</v>
      </c>
      <c r="EM1039">
        <v>-0.85</v>
      </c>
      <c r="EN1039">
        <v>-0.39</v>
      </c>
      <c r="EO1039">
        <v>-0.77</v>
      </c>
      <c r="EP1039">
        <v>0</v>
      </c>
      <c r="ER1039" s="1">
        <v>201210</v>
      </c>
      <c r="ES1039" s="1">
        <v>0.08</v>
      </c>
      <c r="EU1039" s="1">
        <v>201111</v>
      </c>
      <c r="EV1039" s="1">
        <v>1.21</v>
      </c>
      <c r="EX1039" s="1">
        <v>201610</v>
      </c>
      <c r="EY1039" s="1">
        <v>-1.07</v>
      </c>
      <c r="FA1039" s="1">
        <v>201210</v>
      </c>
      <c r="FB1039" s="1">
        <f>IF(ISERROR(VLOOKUP($FA1039,MOM,LOOKUPS!C$12,0)*$FB$6+VLOOKUP($FA1039,STREV,LOOKUPS!C$10,0)*$FC$6+VLOOKUP($FA1039,LTREV,LOOKUPS!C$9,0)*$FD$6+VLOOKUP($FA1039,CFP,LOOKUPS!C$6,0)*$FE$6+VLOOKUP($FA1039,EP,LOOKUPS!C$8,0)*$FF$6+VLOOKUP($FA1039,BM,LOOKUPS!C$5,0)*$FG$6+VLOOKUP($FA1039,DIV,LOOKUPS!C$7,0)*$FH$6++VLOOKUP($FA1039,SIZE,LOOKUPS!C$11,0)*$FI$6),"",VLOOKUP($FA1039,MOM,LOOKUPS!C$12,0)*$FB$6+VLOOKUP($FA1039,STREV,LOOKUPS!C$10,0)*$FC$6+VLOOKUP($FA1039,LTREV,LOOKUPS!C$9,0)*$FD$6+VLOOKUP($FA1039,CFP,LOOKUPS!C$6,0)*$FE$6+VLOOKUP($FA1039,EP,LOOKUPS!C$8,0)*$FF$6+VLOOKUP($FA1039,BM,LOOKUPS!C$5,0)*$FG$6+VLOOKUP($FA1039,DIV,LOOKUPS!C$7,0)*$FH$6++VLOOKUP($FA1039,SIZE,LOOKUPS!C$11,0)*$FI$6)</f>
        <v>-4.2550999999999997</v>
      </c>
      <c r="FC1039" s="1">
        <f>IF(ISERROR(VLOOKUP($FA1039,MOM,LOOKUPS!D$12,0)*$FB$6+VLOOKUP($FA1039,STREV,LOOKUPS!D$10,0)*$FC$6+VLOOKUP($FA1039,LTREV,LOOKUPS!D$9,0)*$FD$6+VLOOKUP($FA1039,CFP,LOOKUPS!D$6,0)*$FE$6+VLOOKUP($FA1039,EP,LOOKUPS!D$8,0)*$FF$6+VLOOKUP($FA1039,BM,LOOKUPS!D$5,0)*$FG$6+VLOOKUP($FA1039,DIV,LOOKUPS!D$7,0)*$FH$6++VLOOKUP($FA1039,SIZE,LOOKUPS!D$11,0)*$FI$6),"",VLOOKUP($FA1039,MOM,LOOKUPS!D$12,0)*$FB$6+VLOOKUP($FA1039,STREV,LOOKUPS!D$10,0)*$FC$6+VLOOKUP($FA1039,LTREV,LOOKUPS!D$9,0)*$FD$6+VLOOKUP($FA1039,CFP,LOOKUPS!D$6,0)*$FE$6+VLOOKUP($FA1039,EP,LOOKUPS!D$8,0)*$FF$6+VLOOKUP($FA1039,BM,LOOKUPS!D$5,0)*$FG$6+VLOOKUP($FA1039,DIV,LOOKUPS!D$7,0)*$FH$6++VLOOKUP($FA1039,SIZE,LOOKUPS!D$11,0)*$FI$6)</f>
        <v>-3.2351000000000001</v>
      </c>
      <c r="FD1039" s="1">
        <f>IF(ISERROR(VLOOKUP($FA1039,MOM,LOOKUPS!E$12,0)*$FB$6+VLOOKUP($FA1039,STREV,LOOKUPS!E$10,0)*$FC$6+VLOOKUP($FA1039,LTREV,LOOKUPS!E$9,0)*$FD$6+VLOOKUP($FA1039,CFP,LOOKUPS!E$6,0)*$FE$6+VLOOKUP($FA1039,EP,LOOKUPS!E$8,0)*$FF$6+VLOOKUP($FA1039,BM,LOOKUPS!E$5,0)*$FG$6+VLOOKUP($FA1039,DIV,LOOKUPS!E$7,0)*$FH$6++VLOOKUP($FA1039,SIZE,LOOKUPS!E$11,0)*$FI$6),"",VLOOKUP($FA1039,MOM,LOOKUPS!E$12,0)*$FB$6+VLOOKUP($FA1039,STREV,LOOKUPS!E$10,0)*$FC$6+VLOOKUP($FA1039,LTREV,LOOKUPS!E$9,0)*$FD$6+VLOOKUP($FA1039,CFP,LOOKUPS!E$6,0)*$FE$6+VLOOKUP($FA1039,EP,LOOKUPS!E$8,0)*$FF$6+VLOOKUP($FA1039,BM,LOOKUPS!E$5,0)*$FG$6+VLOOKUP($FA1039,DIV,LOOKUPS!E$7,0)*$FH$6++VLOOKUP($FA1039,SIZE,LOOKUPS!E$11,0)*$FI$6)</f>
        <v>-1.8801000000000001</v>
      </c>
      <c r="FE1039" s="1">
        <f>IF(ISERROR(VLOOKUP($FA1039,MOM,LOOKUPS!F$12,0)*$FB$6+VLOOKUP($FA1039,STREV,LOOKUPS!F$10,0)*$FC$6+VLOOKUP($FA1039,LTREV,LOOKUPS!F$9,0)*$FD$6+VLOOKUP($FA1039,CFP,LOOKUPS!F$6,0)*$FE$6+VLOOKUP($FA1039,EP,LOOKUPS!F$8,0)*$FF$6+VLOOKUP($FA1039,BM,LOOKUPS!F$5,0)*$FG$6+VLOOKUP($FA1039,DIV,LOOKUPS!F$7,0)*$FH$6++VLOOKUP($FA1039,SIZE,LOOKUPS!F$11,0)*$FI$6),"",VLOOKUP($FA1039,MOM,LOOKUPS!F$12,0)*$FB$6+VLOOKUP($FA1039,STREV,LOOKUPS!F$10,0)*$FC$6+VLOOKUP($FA1039,LTREV,LOOKUPS!F$9,0)*$FD$6+VLOOKUP($FA1039,CFP,LOOKUPS!F$6,0)*$FE$6+VLOOKUP($FA1039,EP,LOOKUPS!F$8,0)*$FF$6+VLOOKUP($FA1039,BM,LOOKUPS!F$5,0)*$FG$6+VLOOKUP($FA1039,DIV,LOOKUPS!F$7,0)*$FH$6++VLOOKUP($FA1039,SIZE,LOOKUPS!F$11,0)*$FI$6)</f>
        <v>-2.0891000000000002</v>
      </c>
      <c r="FF1039" s="1">
        <f>IF(ISERROR(VLOOKUP($FA1039,MOM,LOOKUPS!G$12,0)*$FB$6+VLOOKUP($FA1039,STREV,LOOKUPS!G$10,0)*$FC$6+VLOOKUP($FA1039,LTREV,LOOKUPS!G$9,0)*$FD$6+VLOOKUP($FA1039,CFP,LOOKUPS!G$6,0)*$FE$6+VLOOKUP($FA1039,EP,LOOKUPS!G$8,0)*$FF$6+VLOOKUP($FA1039,BM,LOOKUPS!G$5,0)*$FG$6+VLOOKUP($FA1039,DIV,LOOKUPS!G$7,0)*$FH$6++VLOOKUP($FA1039,SIZE,LOOKUPS!G$11,0)*$FI$6),"",VLOOKUP($FA1039,MOM,LOOKUPS!G$12,0)*$FB$6+VLOOKUP($FA1039,STREV,LOOKUPS!G$10,0)*$FC$6+VLOOKUP($FA1039,LTREV,LOOKUPS!G$9,0)*$FD$6+VLOOKUP($FA1039,CFP,LOOKUPS!G$6,0)*$FE$6+VLOOKUP($FA1039,EP,LOOKUPS!G$8,0)*$FF$6+VLOOKUP($FA1039,BM,LOOKUPS!G$5,0)*$FG$6+VLOOKUP($FA1039,DIV,LOOKUPS!G$7,0)*$FH$6++VLOOKUP($FA1039,SIZE,LOOKUPS!G$11,0)*$FI$6)</f>
        <v>-1.6960000000000002</v>
      </c>
      <c r="FG1039" s="1">
        <f>IF(ISERROR(VLOOKUP($FA1039,MOM,LOOKUPS!H$12,0)*$FB$6+VLOOKUP($FA1039,STREV,LOOKUPS!H$10,0)*$FC$6+VLOOKUP($FA1039,LTREV,LOOKUPS!H$9,0)*$FD$6+VLOOKUP($FA1039,CFP,LOOKUPS!H$6,0)*$FE$6+VLOOKUP($FA1039,EP,LOOKUPS!H$8,0)*$FF$6+VLOOKUP($FA1039,BM,LOOKUPS!H$5,0)*$FG$6+VLOOKUP($FA1039,DIV,LOOKUPS!H$7,0)*$FH$6++VLOOKUP($FA1039,SIZE,LOOKUPS!H$11,0)*$FI$6),"",VLOOKUP($FA1039,MOM,LOOKUPS!H$12,0)*$FB$6+VLOOKUP($FA1039,STREV,LOOKUPS!H$10,0)*$FC$6+VLOOKUP($FA1039,LTREV,LOOKUPS!H$9,0)*$FD$6+VLOOKUP($FA1039,CFP,LOOKUPS!H$6,0)*$FE$6+VLOOKUP($FA1039,EP,LOOKUPS!H$8,0)*$FF$6+VLOOKUP($FA1039,BM,LOOKUPS!H$5,0)*$FG$6+VLOOKUP($FA1039,DIV,LOOKUPS!H$7,0)*$FH$6++VLOOKUP($FA1039,SIZE,LOOKUPS!H$11,0)*$FI$6)</f>
        <v>-1.7111000000000001</v>
      </c>
      <c r="FH1039" s="1">
        <f>IF(ISERROR(VLOOKUP($FA1039,MOM,LOOKUPS!I$12,0)*$FB$6+VLOOKUP($FA1039,STREV,LOOKUPS!I$10,0)*$FC$6+VLOOKUP($FA1039,LTREV,LOOKUPS!I$9,0)*$FD$6+VLOOKUP($FA1039,CFP,LOOKUPS!I$6,0)*$FE$6+VLOOKUP($FA1039,EP,LOOKUPS!I$8,0)*$FF$6+VLOOKUP($FA1039,BM,LOOKUPS!I$5,0)*$FG$6+VLOOKUP($FA1039,DIV,LOOKUPS!I$7,0)*$FH$6++VLOOKUP($FA1039,SIZE,LOOKUPS!I$11,0)*$FI$6),"",VLOOKUP($FA1039,MOM,LOOKUPS!I$12,0)*$FB$6+VLOOKUP($FA1039,STREV,LOOKUPS!I$10,0)*$FC$6+VLOOKUP($FA1039,LTREV,LOOKUPS!I$9,0)*$FD$6+VLOOKUP($FA1039,CFP,LOOKUPS!I$6,0)*$FE$6+VLOOKUP($FA1039,EP,LOOKUPS!I$8,0)*$FF$6+VLOOKUP($FA1039,BM,LOOKUPS!I$5,0)*$FG$6+VLOOKUP($FA1039,DIV,LOOKUPS!I$7,0)*$FH$6++VLOOKUP($FA1039,SIZE,LOOKUPS!I$11,0)*$FI$6)</f>
        <v>-1.1713</v>
      </c>
      <c r="FI1039" s="1">
        <f>IF(ISERROR(VLOOKUP($FA1039,MOM,LOOKUPS!J$12,0)*$FB$6+VLOOKUP($FA1039,STREV,LOOKUPS!J$10,0)*$FC$6+VLOOKUP($FA1039,LTREV,LOOKUPS!J$9,0)*$FD$6+VLOOKUP($FA1039,CFP,LOOKUPS!J$6,0)*$FE$6+VLOOKUP($FA1039,EP,LOOKUPS!J$8,0)*$FF$6+VLOOKUP($FA1039,BM,LOOKUPS!J$5,0)*$FG$6+VLOOKUP($FA1039,DIV,LOOKUPS!J$7,0)*$FH$6++VLOOKUP($FA1039,SIZE,LOOKUPS!J$11,0)*$FI$6),"",VLOOKUP($FA1039,MOM,LOOKUPS!J$12,0)*$FB$6+VLOOKUP($FA1039,STREV,LOOKUPS!J$10,0)*$FC$6+VLOOKUP($FA1039,LTREV,LOOKUPS!J$9,0)*$FD$6+VLOOKUP($FA1039,CFP,LOOKUPS!J$6,0)*$FE$6+VLOOKUP($FA1039,EP,LOOKUPS!J$8,0)*$FF$6+VLOOKUP($FA1039,BM,LOOKUPS!J$5,0)*$FG$6+VLOOKUP($FA1039,DIV,LOOKUPS!J$7,0)*$FH$6++VLOOKUP($FA1039,SIZE,LOOKUPS!J$11,0)*$FI$6)</f>
        <v>-1.0222</v>
      </c>
      <c r="FJ1039" s="1">
        <f>IF(ISERROR(VLOOKUP($FA1039,MOM,LOOKUPS!K$12,0)*$FB$6+VLOOKUP($FA1039,STREV,LOOKUPS!K$10,0)*$FC$6+VLOOKUP($FA1039,LTREV,LOOKUPS!K$9,0)*$FD$6+VLOOKUP($FA1039,CFP,LOOKUPS!K$6,0)*$FE$6+VLOOKUP($FA1039,EP,LOOKUPS!K$8,0)*$FF$6+VLOOKUP($FA1039,BM,LOOKUPS!K$5,0)*$FG$6+VLOOKUP($FA1039,DIV,LOOKUPS!K$7,0)*$FH$6++VLOOKUP($FA1039,SIZE,LOOKUPS!K$11,0)*$FI$6),"",VLOOKUP($FA1039,MOM,LOOKUPS!K$12,0)*$FB$6+VLOOKUP($FA1039,STREV,LOOKUPS!K$10,0)*$FC$6+VLOOKUP($FA1039,LTREV,LOOKUPS!K$9,0)*$FD$6+VLOOKUP($FA1039,CFP,LOOKUPS!K$6,0)*$FE$6+VLOOKUP($FA1039,EP,LOOKUPS!K$8,0)*$FF$6+VLOOKUP($FA1039,BM,LOOKUPS!K$5,0)*$FG$6+VLOOKUP($FA1039,DIV,LOOKUPS!K$7,0)*$FH$6++VLOOKUP($FA1039,SIZE,LOOKUPS!K$11,0)*$FI$6)</f>
        <v>-1.3526000000000002</v>
      </c>
      <c r="FK1039" s="1">
        <f>IF(ISERROR(VLOOKUP($FA1039,MOM,LOOKUPS!L$12,0)*$FB$6+VLOOKUP($FA1039,STREV,LOOKUPS!L$10,0)*$FC$6+VLOOKUP($FA1039,LTREV,LOOKUPS!L$9,0)*$FD$6+VLOOKUP($FA1039,CFP,LOOKUPS!L$6,0)*$FE$6+VLOOKUP($FA1039,EP,LOOKUPS!L$8,0)*$FF$6+VLOOKUP($FA1039,BM,LOOKUPS!L$5,0)*$FG$6+VLOOKUP($FA1039,DIV,LOOKUPS!L$7,0)*$FH$6++VLOOKUP($FA1039,SIZE,LOOKUPS!L$11,0)*$FI$6),"",VLOOKUP($FA1039,MOM,LOOKUPS!L$12,0)*$FB$6+VLOOKUP($FA1039,STREV,LOOKUPS!L$10,0)*$FC$6+VLOOKUP($FA1039,LTREV,LOOKUPS!L$9,0)*$FD$6+VLOOKUP($FA1039,CFP,LOOKUPS!L$6,0)*$FE$6+VLOOKUP($FA1039,EP,LOOKUPS!L$8,0)*$FF$6+VLOOKUP($FA1039,BM,LOOKUPS!L$5,0)*$FG$6+VLOOKUP($FA1039,DIV,LOOKUPS!L$7,0)*$FH$6++VLOOKUP($FA1039,SIZE,LOOKUPS!L$11,0)*$FI$6)</f>
        <v>-0.23620000000000008</v>
      </c>
    </row>
    <row r="1040" spans="1:167" x14ac:dyDescent="0.3">
      <c r="A1040" s="1">
        <v>201211</v>
      </c>
      <c r="B1040" s="1">
        <v>-0.28999999999999998</v>
      </c>
      <c r="C1040" s="1">
        <v>0.13</v>
      </c>
      <c r="D1040" s="1">
        <v>0.78</v>
      </c>
      <c r="E1040" s="1">
        <v>1.1299999999999999</v>
      </c>
      <c r="F1040" s="1">
        <v>0.73</v>
      </c>
      <c r="G1040" s="1">
        <v>0.21</v>
      </c>
      <c r="H1040" s="1">
        <v>-7.0000000000000007E-2</v>
      </c>
      <c r="I1040" s="1">
        <v>0.79</v>
      </c>
      <c r="J1040" s="1">
        <v>0.09</v>
      </c>
      <c r="K1040" s="1">
        <v>0.45</v>
      </c>
      <c r="M1040" s="1">
        <v>201112</v>
      </c>
      <c r="N1040" s="1">
        <v>-0.97</v>
      </c>
      <c r="O1040" s="1">
        <v>-0.81</v>
      </c>
      <c r="P1040" s="1">
        <v>-0.35</v>
      </c>
      <c r="Q1040" s="1">
        <v>-0.93</v>
      </c>
      <c r="R1040" s="1">
        <v>0.31</v>
      </c>
      <c r="S1040" s="1">
        <v>0.99</v>
      </c>
      <c r="T1040" s="1">
        <v>0.41</v>
      </c>
      <c r="U1040" s="1">
        <v>1.17</v>
      </c>
      <c r="V1040" s="1">
        <v>-0.49</v>
      </c>
      <c r="W1040" s="1">
        <v>1.19</v>
      </c>
      <c r="Y1040" s="1">
        <v>201611</v>
      </c>
      <c r="Z1040" s="1">
        <v>10.36</v>
      </c>
      <c r="AA1040" s="1">
        <v>10.220000000000001</v>
      </c>
      <c r="AB1040" s="1">
        <v>9.57</v>
      </c>
      <c r="AC1040" s="1">
        <v>9.07</v>
      </c>
      <c r="AD1040" s="1">
        <v>9.73</v>
      </c>
      <c r="AE1040" s="1">
        <v>9.0299999999999994</v>
      </c>
      <c r="AF1040" s="1">
        <v>9.56</v>
      </c>
      <c r="AG1040" s="1">
        <v>9.06</v>
      </c>
      <c r="AH1040" s="1">
        <v>9.66</v>
      </c>
      <c r="AI1040" s="1">
        <v>10.4</v>
      </c>
      <c r="CA1040" s="1">
        <v>201205</v>
      </c>
      <c r="CB1040" s="1">
        <v>-10.56</v>
      </c>
      <c r="CC1040" s="1">
        <v>-7.92</v>
      </c>
      <c r="CD1040" s="1">
        <v>-7.56</v>
      </c>
      <c r="CE1040" s="1">
        <v>-5.38</v>
      </c>
      <c r="CF1040" s="1">
        <v>-8.02</v>
      </c>
      <c r="CG1040" s="1">
        <v>-7.27</v>
      </c>
      <c r="CH1040" s="1">
        <v>-7.71</v>
      </c>
      <c r="CI1040" s="1">
        <v>-7.32</v>
      </c>
      <c r="CJ1040" s="1">
        <v>-4.95</v>
      </c>
      <c r="CK1040" s="1">
        <v>-7.92</v>
      </c>
      <c r="CL1040" s="1">
        <v>-8.14</v>
      </c>
      <c r="CM1040" s="1">
        <v>-7.66</v>
      </c>
      <c r="CN1040" s="1">
        <v>-6.91</v>
      </c>
      <c r="CO1040" s="1">
        <v>-8.2799999999999994</v>
      </c>
      <c r="CP1040" s="1">
        <v>-7.19</v>
      </c>
      <c r="CQ1040" s="1">
        <v>-7.98</v>
      </c>
      <c r="CR1040" s="1">
        <v>-6.73</v>
      </c>
      <c r="CS1040" s="1">
        <v>-5.91</v>
      </c>
      <c r="CT1040" s="1">
        <v>-4.32</v>
      </c>
      <c r="CV1040" s="1">
        <v>201305</v>
      </c>
      <c r="CW1040" s="1">
        <v>5.68</v>
      </c>
      <c r="CX1040" s="1">
        <v>4.6399999999999997</v>
      </c>
      <c r="CY1040" s="1">
        <v>4.22</v>
      </c>
      <c r="CZ1040" s="1">
        <v>1.89</v>
      </c>
      <c r="DA1040" s="1">
        <v>4.83</v>
      </c>
      <c r="DB1040" s="1">
        <v>4.01</v>
      </c>
      <c r="DC1040" s="1">
        <v>5.37</v>
      </c>
      <c r="DD1040" s="1">
        <v>2.4300000000000002</v>
      </c>
      <c r="DE1040" s="1">
        <v>1.69</v>
      </c>
      <c r="DF1040" s="1">
        <v>5.27</v>
      </c>
      <c r="DG1040" s="1">
        <v>4.49</v>
      </c>
      <c r="DH1040" s="1">
        <v>4.22</v>
      </c>
      <c r="DI1040" s="1">
        <v>3.84</v>
      </c>
      <c r="DJ1040" s="1">
        <v>5.27</v>
      </c>
      <c r="DK1040" s="1">
        <v>5.48</v>
      </c>
      <c r="DL1040" s="1">
        <v>2.5</v>
      </c>
      <c r="DM1040" s="1">
        <v>2.36</v>
      </c>
      <c r="DN1040" s="1">
        <v>1.37</v>
      </c>
      <c r="DO1040" s="1">
        <v>1.98</v>
      </c>
      <c r="DQ1040" s="1">
        <v>201205</v>
      </c>
      <c r="DR1040" s="1">
        <v>-99.99</v>
      </c>
      <c r="DS1040" s="1">
        <v>-6.87</v>
      </c>
      <c r="DT1040" s="1">
        <v>-7.26</v>
      </c>
      <c r="DU1040" s="1">
        <v>-7.56</v>
      </c>
      <c r="DV1040" s="1">
        <v>-6.74</v>
      </c>
      <c r="DW1040" s="1">
        <v>-7.22</v>
      </c>
      <c r="DX1040" s="1">
        <v>-7.27</v>
      </c>
      <c r="DY1040" s="1">
        <v>-8.51</v>
      </c>
      <c r="DZ1040" s="1">
        <v>-6.86</v>
      </c>
      <c r="EA1040" s="1">
        <v>-6.26</v>
      </c>
      <c r="EB1040" s="1">
        <v>-8.44</v>
      </c>
      <c r="EC1040" s="1">
        <v>-7.65</v>
      </c>
      <c r="ED1040" s="1">
        <v>-6.65</v>
      </c>
      <c r="EE1040" s="1">
        <v>-6.94</v>
      </c>
      <c r="EF1040" s="1">
        <v>-7.7</v>
      </c>
      <c r="EG1040" s="1">
        <v>-8.1199999999999992</v>
      </c>
      <c r="EH1040" s="1">
        <v>-8.91</v>
      </c>
      <c r="EI1040" s="1">
        <v>-6.89</v>
      </c>
      <c r="EJ1040" s="1">
        <v>-6.82</v>
      </c>
      <c r="EL1040">
        <v>201205</v>
      </c>
      <c r="EM1040">
        <v>-6.19</v>
      </c>
      <c r="EN1040">
        <v>0.16</v>
      </c>
      <c r="EO1040">
        <v>-1.04</v>
      </c>
      <c r="EP1040">
        <v>0.01</v>
      </c>
      <c r="ER1040" s="1">
        <v>201211</v>
      </c>
      <c r="ES1040" s="1">
        <v>0.4</v>
      </c>
      <c r="EU1040" s="1">
        <v>201112</v>
      </c>
      <c r="EV1040" s="1">
        <v>-1.4</v>
      </c>
      <c r="EX1040" s="1">
        <v>201611</v>
      </c>
      <c r="EY1040" s="1">
        <v>2.39</v>
      </c>
      <c r="FA1040" s="1">
        <v>201211</v>
      </c>
      <c r="FB1040" s="1">
        <f>IF(ISERROR(VLOOKUP($FA1040,MOM,LOOKUPS!C$12,0)*$FB$6+VLOOKUP($FA1040,STREV,LOOKUPS!C$10,0)*$FC$6+VLOOKUP($FA1040,LTREV,LOOKUPS!C$9,0)*$FD$6+VLOOKUP($FA1040,CFP,LOOKUPS!C$6,0)*$FE$6+VLOOKUP($FA1040,EP,LOOKUPS!C$8,0)*$FF$6+VLOOKUP($FA1040,BM,LOOKUPS!C$5,0)*$FG$6+VLOOKUP($FA1040,DIV,LOOKUPS!C$7,0)*$FH$6++VLOOKUP($FA1040,SIZE,LOOKUPS!C$11,0)*$FI$6),"",VLOOKUP($FA1040,MOM,LOOKUPS!C$12,0)*$FB$6+VLOOKUP($FA1040,STREV,LOOKUPS!C$10,0)*$FC$6+VLOOKUP($FA1040,LTREV,LOOKUPS!C$9,0)*$FD$6+VLOOKUP($FA1040,CFP,LOOKUPS!C$6,0)*$FE$6+VLOOKUP($FA1040,EP,LOOKUPS!C$8,0)*$FF$6+VLOOKUP($FA1040,BM,LOOKUPS!C$5,0)*$FG$6+VLOOKUP($FA1040,DIV,LOOKUPS!C$7,0)*$FH$6++VLOOKUP($FA1040,SIZE,LOOKUPS!C$11,0)*$FI$6)</f>
        <v>0.1202</v>
      </c>
      <c r="FC1040" s="1">
        <f>IF(ISERROR(VLOOKUP($FA1040,MOM,LOOKUPS!D$12,0)*$FB$6+VLOOKUP($FA1040,STREV,LOOKUPS!D$10,0)*$FC$6+VLOOKUP($FA1040,LTREV,LOOKUPS!D$9,0)*$FD$6+VLOOKUP($FA1040,CFP,LOOKUPS!D$6,0)*$FE$6+VLOOKUP($FA1040,EP,LOOKUPS!D$8,0)*$FF$6+VLOOKUP($FA1040,BM,LOOKUPS!D$5,0)*$FG$6+VLOOKUP($FA1040,DIV,LOOKUPS!D$7,0)*$FH$6++VLOOKUP($FA1040,SIZE,LOOKUPS!D$11,0)*$FI$6),"",VLOOKUP($FA1040,MOM,LOOKUPS!D$12,0)*$FB$6+VLOOKUP($FA1040,STREV,LOOKUPS!D$10,0)*$FC$6+VLOOKUP($FA1040,LTREV,LOOKUPS!D$9,0)*$FD$6+VLOOKUP($FA1040,CFP,LOOKUPS!D$6,0)*$FE$6+VLOOKUP($FA1040,EP,LOOKUPS!D$8,0)*$FF$6+VLOOKUP($FA1040,BM,LOOKUPS!D$5,0)*$FG$6+VLOOKUP($FA1040,DIV,LOOKUPS!D$7,0)*$FH$6++VLOOKUP($FA1040,SIZE,LOOKUPS!D$11,0)*$FI$6)</f>
        <v>0.49480000000000007</v>
      </c>
      <c r="FD1040" s="1">
        <f>IF(ISERROR(VLOOKUP($FA1040,MOM,LOOKUPS!E$12,0)*$FB$6+VLOOKUP($FA1040,STREV,LOOKUPS!E$10,0)*$FC$6+VLOOKUP($FA1040,LTREV,LOOKUPS!E$9,0)*$FD$6+VLOOKUP($FA1040,CFP,LOOKUPS!E$6,0)*$FE$6+VLOOKUP($FA1040,EP,LOOKUPS!E$8,0)*$FF$6+VLOOKUP($FA1040,BM,LOOKUPS!E$5,0)*$FG$6+VLOOKUP($FA1040,DIV,LOOKUPS!E$7,0)*$FH$6++VLOOKUP($FA1040,SIZE,LOOKUPS!E$11,0)*$FI$6),"",VLOOKUP($FA1040,MOM,LOOKUPS!E$12,0)*$FB$6+VLOOKUP($FA1040,STREV,LOOKUPS!E$10,0)*$FC$6+VLOOKUP($FA1040,LTREV,LOOKUPS!E$9,0)*$FD$6+VLOOKUP($FA1040,CFP,LOOKUPS!E$6,0)*$FE$6+VLOOKUP($FA1040,EP,LOOKUPS!E$8,0)*$FF$6+VLOOKUP($FA1040,BM,LOOKUPS!E$5,0)*$FG$6+VLOOKUP($FA1040,DIV,LOOKUPS!E$7,0)*$FH$6++VLOOKUP($FA1040,SIZE,LOOKUPS!E$11,0)*$FI$6)</f>
        <v>0.35700000000000004</v>
      </c>
      <c r="FE1040" s="1">
        <f>IF(ISERROR(VLOOKUP($FA1040,MOM,LOOKUPS!F$12,0)*$FB$6+VLOOKUP($FA1040,STREV,LOOKUPS!F$10,0)*$FC$6+VLOOKUP($FA1040,LTREV,LOOKUPS!F$9,0)*$FD$6+VLOOKUP($FA1040,CFP,LOOKUPS!F$6,0)*$FE$6+VLOOKUP($FA1040,EP,LOOKUPS!F$8,0)*$FF$6+VLOOKUP($FA1040,BM,LOOKUPS!F$5,0)*$FG$6+VLOOKUP($FA1040,DIV,LOOKUPS!F$7,0)*$FH$6++VLOOKUP($FA1040,SIZE,LOOKUPS!F$11,0)*$FI$6),"",VLOOKUP($FA1040,MOM,LOOKUPS!F$12,0)*$FB$6+VLOOKUP($FA1040,STREV,LOOKUPS!F$10,0)*$FC$6+VLOOKUP($FA1040,LTREV,LOOKUPS!F$9,0)*$FD$6+VLOOKUP($FA1040,CFP,LOOKUPS!F$6,0)*$FE$6+VLOOKUP($FA1040,EP,LOOKUPS!F$8,0)*$FF$6+VLOOKUP($FA1040,BM,LOOKUPS!F$5,0)*$FG$6+VLOOKUP($FA1040,DIV,LOOKUPS!F$7,0)*$FH$6++VLOOKUP($FA1040,SIZE,LOOKUPS!F$11,0)*$FI$6)</f>
        <v>0.69269999999999998</v>
      </c>
      <c r="FF1040" s="1">
        <f>IF(ISERROR(VLOOKUP($FA1040,MOM,LOOKUPS!G$12,0)*$FB$6+VLOOKUP($FA1040,STREV,LOOKUPS!G$10,0)*$FC$6+VLOOKUP($FA1040,LTREV,LOOKUPS!G$9,0)*$FD$6+VLOOKUP($FA1040,CFP,LOOKUPS!G$6,0)*$FE$6+VLOOKUP($FA1040,EP,LOOKUPS!G$8,0)*$FF$6+VLOOKUP($FA1040,BM,LOOKUPS!G$5,0)*$FG$6+VLOOKUP($FA1040,DIV,LOOKUPS!G$7,0)*$FH$6++VLOOKUP($FA1040,SIZE,LOOKUPS!G$11,0)*$FI$6),"",VLOOKUP($FA1040,MOM,LOOKUPS!G$12,0)*$FB$6+VLOOKUP($FA1040,STREV,LOOKUPS!G$10,0)*$FC$6+VLOOKUP($FA1040,LTREV,LOOKUPS!G$9,0)*$FD$6+VLOOKUP($FA1040,CFP,LOOKUPS!G$6,0)*$FE$6+VLOOKUP($FA1040,EP,LOOKUPS!G$8,0)*$FF$6+VLOOKUP($FA1040,BM,LOOKUPS!G$5,0)*$FG$6+VLOOKUP($FA1040,DIV,LOOKUPS!G$7,0)*$FH$6++VLOOKUP($FA1040,SIZE,LOOKUPS!G$11,0)*$FI$6)</f>
        <v>0.33380000000000004</v>
      </c>
      <c r="FG1040" s="1">
        <f>IF(ISERROR(VLOOKUP($FA1040,MOM,LOOKUPS!H$12,0)*$FB$6+VLOOKUP($FA1040,STREV,LOOKUPS!H$10,0)*$FC$6+VLOOKUP($FA1040,LTREV,LOOKUPS!H$9,0)*$FD$6+VLOOKUP($FA1040,CFP,LOOKUPS!H$6,0)*$FE$6+VLOOKUP($FA1040,EP,LOOKUPS!H$8,0)*$FF$6+VLOOKUP($FA1040,BM,LOOKUPS!H$5,0)*$FG$6+VLOOKUP($FA1040,DIV,LOOKUPS!H$7,0)*$FH$6++VLOOKUP($FA1040,SIZE,LOOKUPS!H$11,0)*$FI$6),"",VLOOKUP($FA1040,MOM,LOOKUPS!H$12,0)*$FB$6+VLOOKUP($FA1040,STREV,LOOKUPS!H$10,0)*$FC$6+VLOOKUP($FA1040,LTREV,LOOKUPS!H$9,0)*$FD$6+VLOOKUP($FA1040,CFP,LOOKUPS!H$6,0)*$FE$6+VLOOKUP($FA1040,EP,LOOKUPS!H$8,0)*$FF$6+VLOOKUP($FA1040,BM,LOOKUPS!H$5,0)*$FG$6+VLOOKUP($FA1040,DIV,LOOKUPS!H$7,0)*$FH$6++VLOOKUP($FA1040,SIZE,LOOKUPS!H$11,0)*$FI$6)</f>
        <v>4.2399999999999993E-2</v>
      </c>
      <c r="FH1040" s="1">
        <f>IF(ISERROR(VLOOKUP($FA1040,MOM,LOOKUPS!I$12,0)*$FB$6+VLOOKUP($FA1040,STREV,LOOKUPS!I$10,0)*$FC$6+VLOOKUP($FA1040,LTREV,LOOKUPS!I$9,0)*$FD$6+VLOOKUP($FA1040,CFP,LOOKUPS!I$6,0)*$FE$6+VLOOKUP($FA1040,EP,LOOKUPS!I$8,0)*$FF$6+VLOOKUP($FA1040,BM,LOOKUPS!I$5,0)*$FG$6+VLOOKUP($FA1040,DIV,LOOKUPS!I$7,0)*$FH$6++VLOOKUP($FA1040,SIZE,LOOKUPS!I$11,0)*$FI$6),"",VLOOKUP($FA1040,MOM,LOOKUPS!I$12,0)*$FB$6+VLOOKUP($FA1040,STREV,LOOKUPS!I$10,0)*$FC$6+VLOOKUP($FA1040,LTREV,LOOKUPS!I$9,0)*$FD$6+VLOOKUP($FA1040,CFP,LOOKUPS!I$6,0)*$FE$6+VLOOKUP($FA1040,EP,LOOKUPS!I$8,0)*$FF$6+VLOOKUP($FA1040,BM,LOOKUPS!I$5,0)*$FG$6+VLOOKUP($FA1040,DIV,LOOKUPS!I$7,0)*$FH$6++VLOOKUP($FA1040,SIZE,LOOKUPS!I$11,0)*$FI$6)</f>
        <v>0.21429999999999999</v>
      </c>
      <c r="FI1040" s="1">
        <f>IF(ISERROR(VLOOKUP($FA1040,MOM,LOOKUPS!J$12,0)*$FB$6+VLOOKUP($FA1040,STREV,LOOKUPS!J$10,0)*$FC$6+VLOOKUP($FA1040,LTREV,LOOKUPS!J$9,0)*$FD$6+VLOOKUP($FA1040,CFP,LOOKUPS!J$6,0)*$FE$6+VLOOKUP($FA1040,EP,LOOKUPS!J$8,0)*$FF$6+VLOOKUP($FA1040,BM,LOOKUPS!J$5,0)*$FG$6+VLOOKUP($FA1040,DIV,LOOKUPS!J$7,0)*$FH$6++VLOOKUP($FA1040,SIZE,LOOKUPS!J$11,0)*$FI$6),"",VLOOKUP($FA1040,MOM,LOOKUPS!J$12,0)*$FB$6+VLOOKUP($FA1040,STREV,LOOKUPS!J$10,0)*$FC$6+VLOOKUP($FA1040,LTREV,LOOKUPS!J$9,0)*$FD$6+VLOOKUP($FA1040,CFP,LOOKUPS!J$6,0)*$FE$6+VLOOKUP($FA1040,EP,LOOKUPS!J$8,0)*$FF$6+VLOOKUP($FA1040,BM,LOOKUPS!J$5,0)*$FG$6+VLOOKUP($FA1040,DIV,LOOKUPS!J$7,0)*$FH$6++VLOOKUP($FA1040,SIZE,LOOKUPS!J$11,0)*$FI$6)</f>
        <v>0.13500000000000001</v>
      </c>
      <c r="FJ1040" s="1">
        <f>IF(ISERROR(VLOOKUP($FA1040,MOM,LOOKUPS!K$12,0)*$FB$6+VLOOKUP($FA1040,STREV,LOOKUPS!K$10,0)*$FC$6+VLOOKUP($FA1040,LTREV,LOOKUPS!K$9,0)*$FD$6+VLOOKUP($FA1040,CFP,LOOKUPS!K$6,0)*$FE$6+VLOOKUP($FA1040,EP,LOOKUPS!K$8,0)*$FF$6+VLOOKUP($FA1040,BM,LOOKUPS!K$5,0)*$FG$6+VLOOKUP($FA1040,DIV,LOOKUPS!K$7,0)*$FH$6++VLOOKUP($FA1040,SIZE,LOOKUPS!K$11,0)*$FI$6),"",VLOOKUP($FA1040,MOM,LOOKUPS!K$12,0)*$FB$6+VLOOKUP($FA1040,STREV,LOOKUPS!K$10,0)*$FC$6+VLOOKUP($FA1040,LTREV,LOOKUPS!K$9,0)*$FD$6+VLOOKUP($FA1040,CFP,LOOKUPS!K$6,0)*$FE$6+VLOOKUP($FA1040,EP,LOOKUPS!K$8,0)*$FF$6+VLOOKUP($FA1040,BM,LOOKUPS!K$5,0)*$FG$6+VLOOKUP($FA1040,DIV,LOOKUPS!K$7,0)*$FH$6++VLOOKUP($FA1040,SIZE,LOOKUPS!K$11,0)*$FI$6)</f>
        <v>0.7984</v>
      </c>
      <c r="FK1040" s="1">
        <f>IF(ISERROR(VLOOKUP($FA1040,MOM,LOOKUPS!L$12,0)*$FB$6+VLOOKUP($FA1040,STREV,LOOKUPS!L$10,0)*$FC$6+VLOOKUP($FA1040,LTREV,LOOKUPS!L$9,0)*$FD$6+VLOOKUP($FA1040,CFP,LOOKUPS!L$6,0)*$FE$6+VLOOKUP($FA1040,EP,LOOKUPS!L$8,0)*$FF$6+VLOOKUP($FA1040,BM,LOOKUPS!L$5,0)*$FG$6+VLOOKUP($FA1040,DIV,LOOKUPS!L$7,0)*$FH$6++VLOOKUP($FA1040,SIZE,LOOKUPS!L$11,0)*$FI$6),"",VLOOKUP($FA1040,MOM,LOOKUPS!L$12,0)*$FB$6+VLOOKUP($FA1040,STREV,LOOKUPS!L$10,0)*$FC$6+VLOOKUP($FA1040,LTREV,LOOKUPS!L$9,0)*$FD$6+VLOOKUP($FA1040,CFP,LOOKUPS!L$6,0)*$FE$6+VLOOKUP($FA1040,EP,LOOKUPS!L$8,0)*$FF$6+VLOOKUP($FA1040,BM,LOOKUPS!L$5,0)*$FG$6+VLOOKUP($FA1040,DIV,LOOKUPS!L$7,0)*$FH$6++VLOOKUP($FA1040,SIZE,LOOKUPS!L$11,0)*$FI$6)</f>
        <v>0.33440000000000003</v>
      </c>
    </row>
    <row r="1041" spans="1:167" x14ac:dyDescent="0.3">
      <c r="A1041" s="1">
        <v>201212</v>
      </c>
      <c r="B1041" s="1">
        <v>3.06</v>
      </c>
      <c r="C1041" s="1">
        <v>3.29</v>
      </c>
      <c r="D1041" s="1">
        <v>2.92</v>
      </c>
      <c r="E1041" s="1">
        <v>2.85</v>
      </c>
      <c r="F1041" s="1">
        <v>3.38</v>
      </c>
      <c r="G1041" s="1">
        <v>2.6</v>
      </c>
      <c r="H1041" s="1">
        <v>2.33</v>
      </c>
      <c r="I1041" s="1">
        <v>2.41</v>
      </c>
      <c r="J1041" s="1">
        <v>1.47</v>
      </c>
      <c r="K1041" s="1">
        <v>1.35</v>
      </c>
      <c r="M1041" s="1">
        <v>201201</v>
      </c>
      <c r="N1041" s="1">
        <v>15.75</v>
      </c>
      <c r="O1041" s="1">
        <v>11.13</v>
      </c>
      <c r="P1041" s="1">
        <v>10.06</v>
      </c>
      <c r="Q1041" s="1">
        <v>8.76</v>
      </c>
      <c r="R1041" s="1">
        <v>7.45</v>
      </c>
      <c r="S1041" s="1">
        <v>6.17</v>
      </c>
      <c r="T1041" s="1">
        <v>6.17</v>
      </c>
      <c r="U1041" s="1">
        <v>6.48</v>
      </c>
      <c r="V1041" s="1">
        <v>5.94</v>
      </c>
      <c r="W1041" s="1">
        <v>7.64</v>
      </c>
      <c r="Y1041" s="1">
        <v>201612</v>
      </c>
      <c r="Z1041" s="1">
        <v>-0.04</v>
      </c>
      <c r="AA1041" s="1">
        <v>0.94</v>
      </c>
      <c r="AB1041" s="1">
        <v>1.89</v>
      </c>
      <c r="AC1041" s="1">
        <v>3.42</v>
      </c>
      <c r="AD1041" s="1">
        <v>2.87</v>
      </c>
      <c r="AE1041" s="1">
        <v>3.48</v>
      </c>
      <c r="AF1041" s="1">
        <v>3.95</v>
      </c>
      <c r="AG1041" s="1">
        <v>3.83</v>
      </c>
      <c r="AH1041" s="1">
        <v>3.23</v>
      </c>
      <c r="AI1041" s="1">
        <v>3.9</v>
      </c>
      <c r="CA1041" s="1">
        <v>201206</v>
      </c>
      <c r="CB1041" s="1">
        <v>3.14</v>
      </c>
      <c r="CC1041" s="1">
        <v>3.74</v>
      </c>
      <c r="CD1041" s="1">
        <v>3.85</v>
      </c>
      <c r="CE1041" s="1">
        <v>3.77</v>
      </c>
      <c r="CF1041" s="1">
        <v>3.95</v>
      </c>
      <c r="CG1041" s="1">
        <v>3.79</v>
      </c>
      <c r="CH1041" s="1">
        <v>3.5</v>
      </c>
      <c r="CI1041" s="1">
        <v>3.91</v>
      </c>
      <c r="CJ1041" s="1">
        <v>3.72</v>
      </c>
      <c r="CK1041" s="1">
        <v>4.5999999999999996</v>
      </c>
      <c r="CL1041" s="1">
        <v>3.13</v>
      </c>
      <c r="CM1041" s="1">
        <v>3.11</v>
      </c>
      <c r="CN1041" s="1">
        <v>4.42</v>
      </c>
      <c r="CO1041" s="1">
        <v>2.52</v>
      </c>
      <c r="CP1041" s="1">
        <v>4.4000000000000004</v>
      </c>
      <c r="CQ1041" s="1">
        <v>3.91</v>
      </c>
      <c r="CR1041" s="1">
        <v>3.91</v>
      </c>
      <c r="CS1041" s="1">
        <v>4.2</v>
      </c>
      <c r="CT1041" s="1">
        <v>3.41</v>
      </c>
      <c r="CV1041" s="1">
        <v>201306</v>
      </c>
      <c r="CW1041" s="1">
        <v>-0.22</v>
      </c>
      <c r="CX1041" s="1">
        <v>-1.19</v>
      </c>
      <c r="CY1041" s="1">
        <v>0.01</v>
      </c>
      <c r="CZ1041" s="1">
        <v>0.43</v>
      </c>
      <c r="DA1041" s="1">
        <v>-1.43</v>
      </c>
      <c r="DB1041" s="1">
        <v>-0.42</v>
      </c>
      <c r="DC1041" s="1">
        <v>0.15</v>
      </c>
      <c r="DD1041" s="1">
        <v>0.21</v>
      </c>
      <c r="DE1041" s="1">
        <v>0.44</v>
      </c>
      <c r="DF1041" s="1">
        <v>-2.08</v>
      </c>
      <c r="DG1041" s="1">
        <v>-0.92</v>
      </c>
      <c r="DH1041" s="1">
        <v>-0.64</v>
      </c>
      <c r="DI1041" s="1">
        <v>-0.24</v>
      </c>
      <c r="DJ1041" s="1">
        <v>-0.86</v>
      </c>
      <c r="DK1041" s="1">
        <v>1.18</v>
      </c>
      <c r="DL1041" s="1">
        <v>0.02</v>
      </c>
      <c r="DM1041" s="1">
        <v>0.4</v>
      </c>
      <c r="DN1041" s="1">
        <v>1.03</v>
      </c>
      <c r="DO1041" s="1">
        <v>-7.0000000000000007E-2</v>
      </c>
      <c r="DQ1041" s="1">
        <v>201206</v>
      </c>
      <c r="DR1041" s="1">
        <v>-99.99</v>
      </c>
      <c r="DS1041" s="1">
        <v>4.03</v>
      </c>
      <c r="DT1041" s="1">
        <v>3.54</v>
      </c>
      <c r="DU1041" s="1">
        <v>2.93</v>
      </c>
      <c r="DV1041" s="1">
        <v>3.72</v>
      </c>
      <c r="DW1041" s="1">
        <v>5.39</v>
      </c>
      <c r="DX1041" s="1">
        <v>3.6</v>
      </c>
      <c r="DY1041" s="1">
        <v>1.77</v>
      </c>
      <c r="DZ1041" s="1">
        <v>3.38</v>
      </c>
      <c r="EA1041" s="1">
        <v>2.99</v>
      </c>
      <c r="EB1041" s="1">
        <v>6.3</v>
      </c>
      <c r="EC1041" s="1">
        <v>5.76</v>
      </c>
      <c r="ED1041" s="1">
        <v>4.8899999999999997</v>
      </c>
      <c r="EE1041" s="1">
        <v>4.16</v>
      </c>
      <c r="EF1041" s="1">
        <v>2.87</v>
      </c>
      <c r="EG1041" s="1">
        <v>1.48</v>
      </c>
      <c r="EH1041" s="1">
        <v>2.06</v>
      </c>
      <c r="EI1041" s="1">
        <v>3.3</v>
      </c>
      <c r="EJ1041" s="1">
        <v>3.47</v>
      </c>
      <c r="EL1041">
        <v>201206</v>
      </c>
      <c r="EM1041">
        <v>3.89</v>
      </c>
      <c r="EN1041">
        <v>0.78</v>
      </c>
      <c r="EO1041">
        <v>0.57999999999999996</v>
      </c>
      <c r="EP1041">
        <v>0</v>
      </c>
      <c r="ER1041" s="1">
        <v>201212</v>
      </c>
      <c r="ES1041" s="1">
        <v>-2.95</v>
      </c>
      <c r="EU1041" s="1">
        <v>201201</v>
      </c>
      <c r="EV1041" s="1">
        <v>6.62</v>
      </c>
      <c r="EX1041" s="1">
        <v>201612</v>
      </c>
      <c r="EY1041" s="1">
        <v>-2.52</v>
      </c>
      <c r="FA1041" s="1">
        <v>201212</v>
      </c>
      <c r="FB1041" s="1">
        <f>IF(ISERROR(VLOOKUP($FA1041,MOM,LOOKUPS!C$12,0)*$FB$6+VLOOKUP($FA1041,STREV,LOOKUPS!C$10,0)*$FC$6+VLOOKUP($FA1041,LTREV,LOOKUPS!C$9,0)*$FD$6+VLOOKUP($FA1041,CFP,LOOKUPS!C$6,0)*$FE$6+VLOOKUP($FA1041,EP,LOOKUPS!C$8,0)*$FF$6+VLOOKUP($FA1041,BM,LOOKUPS!C$5,0)*$FG$6+VLOOKUP($FA1041,DIV,LOOKUPS!C$7,0)*$FH$6++VLOOKUP($FA1041,SIZE,LOOKUPS!C$11,0)*$FI$6),"",VLOOKUP($FA1041,MOM,LOOKUPS!C$12,0)*$FB$6+VLOOKUP($FA1041,STREV,LOOKUPS!C$10,0)*$FC$6+VLOOKUP($FA1041,LTREV,LOOKUPS!C$9,0)*$FD$6+VLOOKUP($FA1041,CFP,LOOKUPS!C$6,0)*$FE$6+VLOOKUP($FA1041,EP,LOOKUPS!C$8,0)*$FF$6+VLOOKUP($FA1041,BM,LOOKUPS!C$5,0)*$FG$6+VLOOKUP($FA1041,DIV,LOOKUPS!C$7,0)*$FH$6++VLOOKUP($FA1041,SIZE,LOOKUPS!C$11,0)*$FI$6)</f>
        <v>2.048</v>
      </c>
      <c r="FC1041" s="1">
        <f>IF(ISERROR(VLOOKUP($FA1041,MOM,LOOKUPS!D$12,0)*$FB$6+VLOOKUP($FA1041,STREV,LOOKUPS!D$10,0)*$FC$6+VLOOKUP($FA1041,LTREV,LOOKUPS!D$9,0)*$FD$6+VLOOKUP($FA1041,CFP,LOOKUPS!D$6,0)*$FE$6+VLOOKUP($FA1041,EP,LOOKUPS!D$8,0)*$FF$6+VLOOKUP($FA1041,BM,LOOKUPS!D$5,0)*$FG$6+VLOOKUP($FA1041,DIV,LOOKUPS!D$7,0)*$FH$6++VLOOKUP($FA1041,SIZE,LOOKUPS!D$11,0)*$FI$6),"",VLOOKUP($FA1041,MOM,LOOKUPS!D$12,0)*$FB$6+VLOOKUP($FA1041,STREV,LOOKUPS!D$10,0)*$FC$6+VLOOKUP($FA1041,LTREV,LOOKUPS!D$9,0)*$FD$6+VLOOKUP($FA1041,CFP,LOOKUPS!D$6,0)*$FE$6+VLOOKUP($FA1041,EP,LOOKUPS!D$8,0)*$FF$6+VLOOKUP($FA1041,BM,LOOKUPS!D$5,0)*$FG$6+VLOOKUP($FA1041,DIV,LOOKUPS!D$7,0)*$FH$6++VLOOKUP($FA1041,SIZE,LOOKUPS!D$11,0)*$FI$6)</f>
        <v>2.5577000000000001</v>
      </c>
      <c r="FD1041" s="1">
        <f>IF(ISERROR(VLOOKUP($FA1041,MOM,LOOKUPS!E$12,0)*$FB$6+VLOOKUP($FA1041,STREV,LOOKUPS!E$10,0)*$FC$6+VLOOKUP($FA1041,LTREV,LOOKUPS!E$9,0)*$FD$6+VLOOKUP($FA1041,CFP,LOOKUPS!E$6,0)*$FE$6+VLOOKUP($FA1041,EP,LOOKUPS!E$8,0)*$FF$6+VLOOKUP($FA1041,BM,LOOKUPS!E$5,0)*$FG$6+VLOOKUP($FA1041,DIV,LOOKUPS!E$7,0)*$FH$6++VLOOKUP($FA1041,SIZE,LOOKUPS!E$11,0)*$FI$6),"",VLOOKUP($FA1041,MOM,LOOKUPS!E$12,0)*$FB$6+VLOOKUP($FA1041,STREV,LOOKUPS!E$10,0)*$FC$6+VLOOKUP($FA1041,LTREV,LOOKUPS!E$9,0)*$FD$6+VLOOKUP($FA1041,CFP,LOOKUPS!E$6,0)*$FE$6+VLOOKUP($FA1041,EP,LOOKUPS!E$8,0)*$FF$6+VLOOKUP($FA1041,BM,LOOKUPS!E$5,0)*$FG$6+VLOOKUP($FA1041,DIV,LOOKUPS!E$7,0)*$FH$6++VLOOKUP($FA1041,SIZE,LOOKUPS!E$11,0)*$FI$6)</f>
        <v>2.5798000000000001</v>
      </c>
      <c r="FE1041" s="1">
        <f>IF(ISERROR(VLOOKUP($FA1041,MOM,LOOKUPS!F$12,0)*$FB$6+VLOOKUP($FA1041,STREV,LOOKUPS!F$10,0)*$FC$6+VLOOKUP($FA1041,LTREV,LOOKUPS!F$9,0)*$FD$6+VLOOKUP($FA1041,CFP,LOOKUPS!F$6,0)*$FE$6+VLOOKUP($FA1041,EP,LOOKUPS!F$8,0)*$FF$6+VLOOKUP($FA1041,BM,LOOKUPS!F$5,0)*$FG$6+VLOOKUP($FA1041,DIV,LOOKUPS!F$7,0)*$FH$6++VLOOKUP($FA1041,SIZE,LOOKUPS!F$11,0)*$FI$6),"",VLOOKUP($FA1041,MOM,LOOKUPS!F$12,0)*$FB$6+VLOOKUP($FA1041,STREV,LOOKUPS!F$10,0)*$FC$6+VLOOKUP($FA1041,LTREV,LOOKUPS!F$9,0)*$FD$6+VLOOKUP($FA1041,CFP,LOOKUPS!F$6,0)*$FE$6+VLOOKUP($FA1041,EP,LOOKUPS!F$8,0)*$FF$6+VLOOKUP($FA1041,BM,LOOKUPS!F$5,0)*$FG$6+VLOOKUP($FA1041,DIV,LOOKUPS!F$7,0)*$FH$6++VLOOKUP($FA1041,SIZE,LOOKUPS!F$11,0)*$FI$6)</f>
        <v>2.6085000000000003</v>
      </c>
      <c r="FF1041" s="1">
        <f>IF(ISERROR(VLOOKUP($FA1041,MOM,LOOKUPS!G$12,0)*$FB$6+VLOOKUP($FA1041,STREV,LOOKUPS!G$10,0)*$FC$6+VLOOKUP($FA1041,LTREV,LOOKUPS!G$9,0)*$FD$6+VLOOKUP($FA1041,CFP,LOOKUPS!G$6,0)*$FE$6+VLOOKUP($FA1041,EP,LOOKUPS!G$8,0)*$FF$6+VLOOKUP($FA1041,BM,LOOKUPS!G$5,0)*$FG$6+VLOOKUP($FA1041,DIV,LOOKUPS!G$7,0)*$FH$6++VLOOKUP($FA1041,SIZE,LOOKUPS!G$11,0)*$FI$6),"",VLOOKUP($FA1041,MOM,LOOKUPS!G$12,0)*$FB$6+VLOOKUP($FA1041,STREV,LOOKUPS!G$10,0)*$FC$6+VLOOKUP($FA1041,LTREV,LOOKUPS!G$9,0)*$FD$6+VLOOKUP($FA1041,CFP,LOOKUPS!G$6,0)*$FE$6+VLOOKUP($FA1041,EP,LOOKUPS!G$8,0)*$FF$6+VLOOKUP($FA1041,BM,LOOKUPS!G$5,0)*$FG$6+VLOOKUP($FA1041,DIV,LOOKUPS!G$7,0)*$FH$6++VLOOKUP($FA1041,SIZE,LOOKUPS!G$11,0)*$FI$6)</f>
        <v>2.7595000000000001</v>
      </c>
      <c r="FG1041" s="1">
        <f>IF(ISERROR(VLOOKUP($FA1041,MOM,LOOKUPS!H$12,0)*$FB$6+VLOOKUP($FA1041,STREV,LOOKUPS!H$10,0)*$FC$6+VLOOKUP($FA1041,LTREV,LOOKUPS!H$9,0)*$FD$6+VLOOKUP($FA1041,CFP,LOOKUPS!H$6,0)*$FE$6+VLOOKUP($FA1041,EP,LOOKUPS!H$8,0)*$FF$6+VLOOKUP($FA1041,BM,LOOKUPS!H$5,0)*$FG$6+VLOOKUP($FA1041,DIV,LOOKUPS!H$7,0)*$FH$6++VLOOKUP($FA1041,SIZE,LOOKUPS!H$11,0)*$FI$6),"",VLOOKUP($FA1041,MOM,LOOKUPS!H$12,0)*$FB$6+VLOOKUP($FA1041,STREV,LOOKUPS!H$10,0)*$FC$6+VLOOKUP($FA1041,LTREV,LOOKUPS!H$9,0)*$FD$6+VLOOKUP($FA1041,CFP,LOOKUPS!H$6,0)*$FE$6+VLOOKUP($FA1041,EP,LOOKUPS!H$8,0)*$FF$6+VLOOKUP($FA1041,BM,LOOKUPS!H$5,0)*$FG$6+VLOOKUP($FA1041,DIV,LOOKUPS!H$7,0)*$FH$6++VLOOKUP($FA1041,SIZE,LOOKUPS!H$11,0)*$FI$6)</f>
        <v>2.7962000000000002</v>
      </c>
      <c r="FH1041" s="1">
        <f>IF(ISERROR(VLOOKUP($FA1041,MOM,LOOKUPS!I$12,0)*$FB$6+VLOOKUP($FA1041,STREV,LOOKUPS!I$10,0)*$FC$6+VLOOKUP($FA1041,LTREV,LOOKUPS!I$9,0)*$FD$6+VLOOKUP($FA1041,CFP,LOOKUPS!I$6,0)*$FE$6+VLOOKUP($FA1041,EP,LOOKUPS!I$8,0)*$FF$6+VLOOKUP($FA1041,BM,LOOKUPS!I$5,0)*$FG$6+VLOOKUP($FA1041,DIV,LOOKUPS!I$7,0)*$FH$6++VLOOKUP($FA1041,SIZE,LOOKUPS!I$11,0)*$FI$6),"",VLOOKUP($FA1041,MOM,LOOKUPS!I$12,0)*$FB$6+VLOOKUP($FA1041,STREV,LOOKUPS!I$10,0)*$FC$6+VLOOKUP($FA1041,LTREV,LOOKUPS!I$9,0)*$FD$6+VLOOKUP($FA1041,CFP,LOOKUPS!I$6,0)*$FE$6+VLOOKUP($FA1041,EP,LOOKUPS!I$8,0)*$FF$6+VLOOKUP($FA1041,BM,LOOKUPS!I$5,0)*$FG$6+VLOOKUP($FA1041,DIV,LOOKUPS!I$7,0)*$FH$6++VLOOKUP($FA1041,SIZE,LOOKUPS!I$11,0)*$FI$6)</f>
        <v>2.9047000000000001</v>
      </c>
      <c r="FI1041" s="1">
        <f>IF(ISERROR(VLOOKUP($FA1041,MOM,LOOKUPS!J$12,0)*$FB$6+VLOOKUP($FA1041,STREV,LOOKUPS!J$10,0)*$FC$6+VLOOKUP($FA1041,LTREV,LOOKUPS!J$9,0)*$FD$6+VLOOKUP($FA1041,CFP,LOOKUPS!J$6,0)*$FE$6+VLOOKUP($FA1041,EP,LOOKUPS!J$8,0)*$FF$6+VLOOKUP($FA1041,BM,LOOKUPS!J$5,0)*$FG$6+VLOOKUP($FA1041,DIV,LOOKUPS!J$7,0)*$FH$6++VLOOKUP($FA1041,SIZE,LOOKUPS!J$11,0)*$FI$6),"",VLOOKUP($FA1041,MOM,LOOKUPS!J$12,0)*$FB$6+VLOOKUP($FA1041,STREV,LOOKUPS!J$10,0)*$FC$6+VLOOKUP($FA1041,LTREV,LOOKUPS!J$9,0)*$FD$6+VLOOKUP($FA1041,CFP,LOOKUPS!J$6,0)*$FE$6+VLOOKUP($FA1041,EP,LOOKUPS!J$8,0)*$FF$6+VLOOKUP($FA1041,BM,LOOKUPS!J$5,0)*$FG$6+VLOOKUP($FA1041,DIV,LOOKUPS!J$7,0)*$FH$6++VLOOKUP($FA1041,SIZE,LOOKUPS!J$11,0)*$FI$6)</f>
        <v>2.8761000000000001</v>
      </c>
      <c r="FJ1041" s="1">
        <f>IF(ISERROR(VLOOKUP($FA1041,MOM,LOOKUPS!K$12,0)*$FB$6+VLOOKUP($FA1041,STREV,LOOKUPS!K$10,0)*$FC$6+VLOOKUP($FA1041,LTREV,LOOKUPS!K$9,0)*$FD$6+VLOOKUP($FA1041,CFP,LOOKUPS!K$6,0)*$FE$6+VLOOKUP($FA1041,EP,LOOKUPS!K$8,0)*$FF$6+VLOOKUP($FA1041,BM,LOOKUPS!K$5,0)*$FG$6+VLOOKUP($FA1041,DIV,LOOKUPS!K$7,0)*$FH$6++VLOOKUP($FA1041,SIZE,LOOKUPS!K$11,0)*$FI$6),"",VLOOKUP($FA1041,MOM,LOOKUPS!K$12,0)*$FB$6+VLOOKUP($FA1041,STREV,LOOKUPS!K$10,0)*$FC$6+VLOOKUP($FA1041,LTREV,LOOKUPS!K$9,0)*$FD$6+VLOOKUP($FA1041,CFP,LOOKUPS!K$6,0)*$FE$6+VLOOKUP($FA1041,EP,LOOKUPS!K$8,0)*$FF$6+VLOOKUP($FA1041,BM,LOOKUPS!K$5,0)*$FG$6+VLOOKUP($FA1041,DIV,LOOKUPS!K$7,0)*$FH$6++VLOOKUP($FA1041,SIZE,LOOKUPS!K$11,0)*$FI$6)</f>
        <v>2.4859</v>
      </c>
      <c r="FK1041" s="1">
        <f>IF(ISERROR(VLOOKUP($FA1041,MOM,LOOKUPS!L$12,0)*$FB$6+VLOOKUP($FA1041,STREV,LOOKUPS!L$10,0)*$FC$6+VLOOKUP($FA1041,LTREV,LOOKUPS!L$9,0)*$FD$6+VLOOKUP($FA1041,CFP,LOOKUPS!L$6,0)*$FE$6+VLOOKUP($FA1041,EP,LOOKUPS!L$8,0)*$FF$6+VLOOKUP($FA1041,BM,LOOKUPS!L$5,0)*$FG$6+VLOOKUP($FA1041,DIV,LOOKUPS!L$7,0)*$FH$6++VLOOKUP($FA1041,SIZE,LOOKUPS!L$11,0)*$FI$6),"",VLOOKUP($FA1041,MOM,LOOKUPS!L$12,0)*$FB$6+VLOOKUP($FA1041,STREV,LOOKUPS!L$10,0)*$FC$6+VLOOKUP($FA1041,LTREV,LOOKUPS!L$9,0)*$FD$6+VLOOKUP($FA1041,CFP,LOOKUPS!L$6,0)*$FE$6+VLOOKUP($FA1041,EP,LOOKUPS!L$8,0)*$FF$6+VLOOKUP($FA1041,BM,LOOKUPS!L$5,0)*$FG$6+VLOOKUP($FA1041,DIV,LOOKUPS!L$7,0)*$FH$6++VLOOKUP($FA1041,SIZE,LOOKUPS!L$11,0)*$FI$6)</f>
        <v>2.1199000000000003</v>
      </c>
    </row>
    <row r="1042" spans="1:167" x14ac:dyDescent="0.3">
      <c r="A1042" s="1">
        <v>201301</v>
      </c>
      <c r="B1042" s="1">
        <v>9.75</v>
      </c>
      <c r="C1042" s="1">
        <v>6.34</v>
      </c>
      <c r="D1042" s="1">
        <v>6.02</v>
      </c>
      <c r="E1042" s="1">
        <v>7.3</v>
      </c>
      <c r="F1042" s="1">
        <v>5.31</v>
      </c>
      <c r="G1042" s="1">
        <v>6.88</v>
      </c>
      <c r="H1042" s="1">
        <v>7.06</v>
      </c>
      <c r="I1042" s="1">
        <v>6.89</v>
      </c>
      <c r="J1042" s="1">
        <v>7.09</v>
      </c>
      <c r="K1042" s="1">
        <v>9.01</v>
      </c>
      <c r="M1042" s="1">
        <v>201202</v>
      </c>
      <c r="N1042" s="1">
        <v>5.59</v>
      </c>
      <c r="O1042" s="1">
        <v>3.67</v>
      </c>
      <c r="P1042" s="1">
        <v>3.52</v>
      </c>
      <c r="Q1042" s="1">
        <v>4.24</v>
      </c>
      <c r="R1042" s="1">
        <v>2.94</v>
      </c>
      <c r="S1042" s="1">
        <v>5.65</v>
      </c>
      <c r="T1042" s="1">
        <v>3.92</v>
      </c>
      <c r="U1042" s="1">
        <v>4.53</v>
      </c>
      <c r="V1042" s="1">
        <v>3.11</v>
      </c>
      <c r="W1042" s="1">
        <v>3.97</v>
      </c>
      <c r="Y1042" s="1">
        <v>201701</v>
      </c>
      <c r="Z1042" s="1">
        <v>4.17</v>
      </c>
      <c r="AA1042" s="1">
        <v>2.02</v>
      </c>
      <c r="AB1042" s="1">
        <v>1.78</v>
      </c>
      <c r="AC1042" s="1">
        <v>0.74</v>
      </c>
      <c r="AD1042" s="1">
        <v>0.62</v>
      </c>
      <c r="AE1042" s="1">
        <v>-0.18</v>
      </c>
      <c r="AF1042" s="1">
        <v>0.41</v>
      </c>
      <c r="AG1042" s="1">
        <v>0.36</v>
      </c>
      <c r="AH1042" s="1">
        <v>1.1100000000000001</v>
      </c>
      <c r="AI1042" s="1">
        <v>1.42</v>
      </c>
      <c r="CA1042" s="1">
        <v>201207</v>
      </c>
      <c r="CB1042" s="1">
        <v>-4.12</v>
      </c>
      <c r="CC1042" s="1">
        <v>-0.63</v>
      </c>
      <c r="CD1042" s="1">
        <v>-0.89</v>
      </c>
      <c r="CE1042" s="1">
        <v>-1.27</v>
      </c>
      <c r="CF1042" s="1">
        <v>-1.49</v>
      </c>
      <c r="CG1042" s="1">
        <v>0.68</v>
      </c>
      <c r="CH1042" s="1">
        <v>-1.22</v>
      </c>
      <c r="CI1042" s="1">
        <v>-0.84</v>
      </c>
      <c r="CJ1042" s="1">
        <v>-1.39</v>
      </c>
      <c r="CK1042" s="1">
        <v>-2.0499999999999998</v>
      </c>
      <c r="CL1042" s="1">
        <v>-0.89</v>
      </c>
      <c r="CM1042" s="1">
        <v>1.67</v>
      </c>
      <c r="CN1042" s="1">
        <v>-0.36</v>
      </c>
      <c r="CO1042" s="1">
        <v>-1.24</v>
      </c>
      <c r="CP1042" s="1">
        <v>-1.2</v>
      </c>
      <c r="CQ1042" s="1">
        <v>-0.79</v>
      </c>
      <c r="CR1042" s="1">
        <v>-0.88</v>
      </c>
      <c r="CS1042" s="1">
        <v>-1.1499999999999999</v>
      </c>
      <c r="CT1042" s="1">
        <v>-1.56</v>
      </c>
      <c r="CV1042" s="1">
        <v>201307</v>
      </c>
      <c r="CW1042" s="1">
        <v>8.23</v>
      </c>
      <c r="CX1042" s="1">
        <v>6.23</v>
      </c>
      <c r="CY1042" s="1">
        <v>7.24</v>
      </c>
      <c r="CZ1042" s="1">
        <v>6.47</v>
      </c>
      <c r="DA1042" s="1">
        <v>6.44</v>
      </c>
      <c r="DB1042" s="1">
        <v>6.51</v>
      </c>
      <c r="DC1042" s="1">
        <v>7.24</v>
      </c>
      <c r="DD1042" s="1">
        <v>6.68</v>
      </c>
      <c r="DE1042" s="1">
        <v>6.6</v>
      </c>
      <c r="DF1042" s="1">
        <v>6.5</v>
      </c>
      <c r="DG1042" s="1">
        <v>6.38</v>
      </c>
      <c r="DH1042" s="1">
        <v>5.82</v>
      </c>
      <c r="DI1042" s="1">
        <v>7.21</v>
      </c>
      <c r="DJ1042" s="1">
        <v>6.69</v>
      </c>
      <c r="DK1042" s="1">
        <v>7.71</v>
      </c>
      <c r="DL1042" s="1">
        <v>7.26</v>
      </c>
      <c r="DM1042" s="1">
        <v>6.2</v>
      </c>
      <c r="DN1042" s="1">
        <v>4.9800000000000004</v>
      </c>
      <c r="DO1042" s="1">
        <v>7.9</v>
      </c>
      <c r="DQ1042" s="1">
        <v>201207</v>
      </c>
      <c r="DR1042" s="1">
        <v>-99.99</v>
      </c>
      <c r="DS1042" s="1">
        <v>-1.31</v>
      </c>
      <c r="DT1042" s="1">
        <v>-1.1100000000000001</v>
      </c>
      <c r="DU1042" s="1">
        <v>0.11</v>
      </c>
      <c r="DV1042" s="1">
        <v>-1.2</v>
      </c>
      <c r="DW1042" s="1">
        <v>-1.77</v>
      </c>
      <c r="DX1042" s="1">
        <v>-1.07</v>
      </c>
      <c r="DY1042" s="1">
        <v>-0.7</v>
      </c>
      <c r="DZ1042" s="1">
        <v>0.69</v>
      </c>
      <c r="EA1042" s="1">
        <v>-0.93</v>
      </c>
      <c r="EB1042" s="1">
        <v>-2.17</v>
      </c>
      <c r="EC1042" s="1">
        <v>-2.0099999999999998</v>
      </c>
      <c r="ED1042" s="1">
        <v>-1.54</v>
      </c>
      <c r="EE1042" s="1">
        <v>-1.88</v>
      </c>
      <c r="EF1042" s="1">
        <v>-0.19</v>
      </c>
      <c r="EG1042" s="1">
        <v>-0.42</v>
      </c>
      <c r="EH1042" s="1">
        <v>-0.98</v>
      </c>
      <c r="EI1042" s="1">
        <v>0.84</v>
      </c>
      <c r="EJ1042" s="1">
        <v>0.54</v>
      </c>
      <c r="EL1042">
        <v>201207</v>
      </c>
      <c r="EM1042">
        <v>0.79</v>
      </c>
      <c r="EN1042">
        <v>-2.62</v>
      </c>
      <c r="EO1042">
        <v>-0.05</v>
      </c>
      <c r="EP1042">
        <v>0</v>
      </c>
      <c r="ER1042" s="1">
        <v>201301</v>
      </c>
      <c r="ES1042" s="1">
        <v>-1.9</v>
      </c>
      <c r="EU1042" s="1">
        <v>201202</v>
      </c>
      <c r="EV1042" s="1">
        <v>-0.37</v>
      </c>
      <c r="EX1042" s="1">
        <v>201701</v>
      </c>
      <c r="EY1042" s="1">
        <v>-1.5</v>
      </c>
      <c r="FA1042" s="1">
        <v>201301</v>
      </c>
      <c r="FB1042" s="1">
        <f>IF(ISERROR(VLOOKUP($FA1042,MOM,LOOKUPS!C$12,0)*$FB$6+VLOOKUP($FA1042,STREV,LOOKUPS!C$10,0)*$FC$6+VLOOKUP($FA1042,LTREV,LOOKUPS!C$9,0)*$FD$6+VLOOKUP($FA1042,CFP,LOOKUPS!C$6,0)*$FE$6+VLOOKUP($FA1042,EP,LOOKUPS!C$8,0)*$FF$6+VLOOKUP($FA1042,BM,LOOKUPS!C$5,0)*$FG$6+VLOOKUP($FA1042,DIV,LOOKUPS!C$7,0)*$FH$6++VLOOKUP($FA1042,SIZE,LOOKUPS!C$11,0)*$FI$6),"",VLOOKUP($FA1042,MOM,LOOKUPS!C$12,0)*$FB$6+VLOOKUP($FA1042,STREV,LOOKUPS!C$10,0)*$FC$6+VLOOKUP($FA1042,LTREV,LOOKUPS!C$9,0)*$FD$6+VLOOKUP($FA1042,CFP,LOOKUPS!C$6,0)*$FE$6+VLOOKUP($FA1042,EP,LOOKUPS!C$8,0)*$FF$6+VLOOKUP($FA1042,BM,LOOKUPS!C$5,0)*$FG$6+VLOOKUP($FA1042,DIV,LOOKUPS!C$7,0)*$FH$6++VLOOKUP($FA1042,SIZE,LOOKUPS!C$11,0)*$FI$6)</f>
        <v>7.6798000000000002</v>
      </c>
      <c r="FC1042" s="1">
        <f>IF(ISERROR(VLOOKUP($FA1042,MOM,LOOKUPS!D$12,0)*$FB$6+VLOOKUP($FA1042,STREV,LOOKUPS!D$10,0)*$FC$6+VLOOKUP($FA1042,LTREV,LOOKUPS!D$9,0)*$FD$6+VLOOKUP($FA1042,CFP,LOOKUPS!D$6,0)*$FE$6+VLOOKUP($FA1042,EP,LOOKUPS!D$8,0)*$FF$6+VLOOKUP($FA1042,BM,LOOKUPS!D$5,0)*$FG$6+VLOOKUP($FA1042,DIV,LOOKUPS!D$7,0)*$FH$6++VLOOKUP($FA1042,SIZE,LOOKUPS!D$11,0)*$FI$6),"",VLOOKUP($FA1042,MOM,LOOKUPS!D$12,0)*$FB$6+VLOOKUP($FA1042,STREV,LOOKUPS!D$10,0)*$FC$6+VLOOKUP($FA1042,LTREV,LOOKUPS!D$9,0)*$FD$6+VLOOKUP($FA1042,CFP,LOOKUPS!D$6,0)*$FE$6+VLOOKUP($FA1042,EP,LOOKUPS!D$8,0)*$FF$6+VLOOKUP($FA1042,BM,LOOKUPS!D$5,0)*$FG$6+VLOOKUP($FA1042,DIV,LOOKUPS!D$7,0)*$FH$6++VLOOKUP($FA1042,SIZE,LOOKUPS!D$11,0)*$FI$6)</f>
        <v>6.2224000000000004</v>
      </c>
      <c r="FD1042" s="1">
        <f>IF(ISERROR(VLOOKUP($FA1042,MOM,LOOKUPS!E$12,0)*$FB$6+VLOOKUP($FA1042,STREV,LOOKUPS!E$10,0)*$FC$6+VLOOKUP($FA1042,LTREV,LOOKUPS!E$9,0)*$FD$6+VLOOKUP($FA1042,CFP,LOOKUPS!E$6,0)*$FE$6+VLOOKUP($FA1042,EP,LOOKUPS!E$8,0)*$FF$6+VLOOKUP($FA1042,BM,LOOKUPS!E$5,0)*$FG$6+VLOOKUP($FA1042,DIV,LOOKUPS!E$7,0)*$FH$6++VLOOKUP($FA1042,SIZE,LOOKUPS!E$11,0)*$FI$6),"",VLOOKUP($FA1042,MOM,LOOKUPS!E$12,0)*$FB$6+VLOOKUP($FA1042,STREV,LOOKUPS!E$10,0)*$FC$6+VLOOKUP($FA1042,LTREV,LOOKUPS!E$9,0)*$FD$6+VLOOKUP($FA1042,CFP,LOOKUPS!E$6,0)*$FE$6+VLOOKUP($FA1042,EP,LOOKUPS!E$8,0)*$FF$6+VLOOKUP($FA1042,BM,LOOKUPS!E$5,0)*$FG$6+VLOOKUP($FA1042,DIV,LOOKUPS!E$7,0)*$FH$6++VLOOKUP($FA1042,SIZE,LOOKUPS!E$11,0)*$FI$6)</f>
        <v>6.5782000000000007</v>
      </c>
      <c r="FE1042" s="1">
        <f>IF(ISERROR(VLOOKUP($FA1042,MOM,LOOKUPS!F$12,0)*$FB$6+VLOOKUP($FA1042,STREV,LOOKUPS!F$10,0)*$FC$6+VLOOKUP($FA1042,LTREV,LOOKUPS!F$9,0)*$FD$6+VLOOKUP($FA1042,CFP,LOOKUPS!F$6,0)*$FE$6+VLOOKUP($FA1042,EP,LOOKUPS!F$8,0)*$FF$6+VLOOKUP($FA1042,BM,LOOKUPS!F$5,0)*$FG$6+VLOOKUP($FA1042,DIV,LOOKUPS!F$7,0)*$FH$6++VLOOKUP($FA1042,SIZE,LOOKUPS!F$11,0)*$FI$6),"",VLOOKUP($FA1042,MOM,LOOKUPS!F$12,0)*$FB$6+VLOOKUP($FA1042,STREV,LOOKUPS!F$10,0)*$FC$6+VLOOKUP($FA1042,LTREV,LOOKUPS!F$9,0)*$FD$6+VLOOKUP($FA1042,CFP,LOOKUPS!F$6,0)*$FE$6+VLOOKUP($FA1042,EP,LOOKUPS!F$8,0)*$FF$6+VLOOKUP($FA1042,BM,LOOKUPS!F$5,0)*$FG$6+VLOOKUP($FA1042,DIV,LOOKUPS!F$7,0)*$FH$6++VLOOKUP($FA1042,SIZE,LOOKUPS!F$11,0)*$FI$6)</f>
        <v>6.9428000000000001</v>
      </c>
      <c r="FF1042" s="1">
        <f>IF(ISERROR(VLOOKUP($FA1042,MOM,LOOKUPS!G$12,0)*$FB$6+VLOOKUP($FA1042,STREV,LOOKUPS!G$10,0)*$FC$6+VLOOKUP($FA1042,LTREV,LOOKUPS!G$9,0)*$FD$6+VLOOKUP($FA1042,CFP,LOOKUPS!G$6,0)*$FE$6+VLOOKUP($FA1042,EP,LOOKUPS!G$8,0)*$FF$6+VLOOKUP($FA1042,BM,LOOKUPS!G$5,0)*$FG$6+VLOOKUP($FA1042,DIV,LOOKUPS!G$7,0)*$FH$6++VLOOKUP($FA1042,SIZE,LOOKUPS!G$11,0)*$FI$6),"",VLOOKUP($FA1042,MOM,LOOKUPS!G$12,0)*$FB$6+VLOOKUP($FA1042,STREV,LOOKUPS!G$10,0)*$FC$6+VLOOKUP($FA1042,LTREV,LOOKUPS!G$9,0)*$FD$6+VLOOKUP($FA1042,CFP,LOOKUPS!G$6,0)*$FE$6+VLOOKUP($FA1042,EP,LOOKUPS!G$8,0)*$FF$6+VLOOKUP($FA1042,BM,LOOKUPS!G$5,0)*$FG$6+VLOOKUP($FA1042,DIV,LOOKUPS!G$7,0)*$FH$6++VLOOKUP($FA1042,SIZE,LOOKUPS!G$11,0)*$FI$6)</f>
        <v>6.3674999999999997</v>
      </c>
      <c r="FG1042" s="1">
        <f>IF(ISERROR(VLOOKUP($FA1042,MOM,LOOKUPS!H$12,0)*$FB$6+VLOOKUP($FA1042,STREV,LOOKUPS!H$10,0)*$FC$6+VLOOKUP($FA1042,LTREV,LOOKUPS!H$9,0)*$FD$6+VLOOKUP($FA1042,CFP,LOOKUPS!H$6,0)*$FE$6+VLOOKUP($FA1042,EP,LOOKUPS!H$8,0)*$FF$6+VLOOKUP($FA1042,BM,LOOKUPS!H$5,0)*$FG$6+VLOOKUP($FA1042,DIV,LOOKUPS!H$7,0)*$FH$6++VLOOKUP($FA1042,SIZE,LOOKUPS!H$11,0)*$FI$6),"",VLOOKUP($FA1042,MOM,LOOKUPS!H$12,0)*$FB$6+VLOOKUP($FA1042,STREV,LOOKUPS!H$10,0)*$FC$6+VLOOKUP($FA1042,LTREV,LOOKUPS!H$9,0)*$FD$6+VLOOKUP($FA1042,CFP,LOOKUPS!H$6,0)*$FE$6+VLOOKUP($FA1042,EP,LOOKUPS!H$8,0)*$FF$6+VLOOKUP($FA1042,BM,LOOKUPS!H$5,0)*$FG$6+VLOOKUP($FA1042,DIV,LOOKUPS!H$7,0)*$FH$6++VLOOKUP($FA1042,SIZE,LOOKUPS!H$11,0)*$FI$6)</f>
        <v>6.7586000000000004</v>
      </c>
      <c r="FH1042" s="1">
        <f>IF(ISERROR(VLOOKUP($FA1042,MOM,LOOKUPS!I$12,0)*$FB$6+VLOOKUP($FA1042,STREV,LOOKUPS!I$10,0)*$FC$6+VLOOKUP($FA1042,LTREV,LOOKUPS!I$9,0)*$FD$6+VLOOKUP($FA1042,CFP,LOOKUPS!I$6,0)*$FE$6+VLOOKUP($FA1042,EP,LOOKUPS!I$8,0)*$FF$6+VLOOKUP($FA1042,BM,LOOKUPS!I$5,0)*$FG$6+VLOOKUP($FA1042,DIV,LOOKUPS!I$7,0)*$FH$6++VLOOKUP($FA1042,SIZE,LOOKUPS!I$11,0)*$FI$6),"",VLOOKUP($FA1042,MOM,LOOKUPS!I$12,0)*$FB$6+VLOOKUP($FA1042,STREV,LOOKUPS!I$10,0)*$FC$6+VLOOKUP($FA1042,LTREV,LOOKUPS!I$9,0)*$FD$6+VLOOKUP($FA1042,CFP,LOOKUPS!I$6,0)*$FE$6+VLOOKUP($FA1042,EP,LOOKUPS!I$8,0)*$FF$6+VLOOKUP($FA1042,BM,LOOKUPS!I$5,0)*$FG$6+VLOOKUP($FA1042,DIV,LOOKUPS!I$7,0)*$FH$6++VLOOKUP($FA1042,SIZE,LOOKUPS!I$11,0)*$FI$6)</f>
        <v>7.0866000000000007</v>
      </c>
      <c r="FI1042" s="1">
        <f>IF(ISERROR(VLOOKUP($FA1042,MOM,LOOKUPS!J$12,0)*$FB$6+VLOOKUP($FA1042,STREV,LOOKUPS!J$10,0)*$FC$6+VLOOKUP($FA1042,LTREV,LOOKUPS!J$9,0)*$FD$6+VLOOKUP($FA1042,CFP,LOOKUPS!J$6,0)*$FE$6+VLOOKUP($FA1042,EP,LOOKUPS!J$8,0)*$FF$6+VLOOKUP($FA1042,BM,LOOKUPS!J$5,0)*$FG$6+VLOOKUP($FA1042,DIV,LOOKUPS!J$7,0)*$FH$6++VLOOKUP($FA1042,SIZE,LOOKUPS!J$11,0)*$FI$6),"",VLOOKUP($FA1042,MOM,LOOKUPS!J$12,0)*$FB$6+VLOOKUP($FA1042,STREV,LOOKUPS!J$10,0)*$FC$6+VLOOKUP($FA1042,LTREV,LOOKUPS!J$9,0)*$FD$6+VLOOKUP($FA1042,CFP,LOOKUPS!J$6,0)*$FE$6+VLOOKUP($FA1042,EP,LOOKUPS!J$8,0)*$FF$6+VLOOKUP($FA1042,BM,LOOKUPS!J$5,0)*$FG$6+VLOOKUP($FA1042,DIV,LOOKUPS!J$7,0)*$FH$6++VLOOKUP($FA1042,SIZE,LOOKUPS!J$11,0)*$FI$6)</f>
        <v>7.0253999999999994</v>
      </c>
      <c r="FJ1042" s="1">
        <f>IF(ISERROR(VLOOKUP($FA1042,MOM,LOOKUPS!K$12,0)*$FB$6+VLOOKUP($FA1042,STREV,LOOKUPS!K$10,0)*$FC$6+VLOOKUP($FA1042,LTREV,LOOKUPS!K$9,0)*$FD$6+VLOOKUP($FA1042,CFP,LOOKUPS!K$6,0)*$FE$6+VLOOKUP($FA1042,EP,LOOKUPS!K$8,0)*$FF$6+VLOOKUP($FA1042,BM,LOOKUPS!K$5,0)*$FG$6+VLOOKUP($FA1042,DIV,LOOKUPS!K$7,0)*$FH$6++VLOOKUP($FA1042,SIZE,LOOKUPS!K$11,0)*$FI$6),"",VLOOKUP($FA1042,MOM,LOOKUPS!K$12,0)*$FB$6+VLOOKUP($FA1042,STREV,LOOKUPS!K$10,0)*$FC$6+VLOOKUP($FA1042,LTREV,LOOKUPS!K$9,0)*$FD$6+VLOOKUP($FA1042,CFP,LOOKUPS!K$6,0)*$FE$6+VLOOKUP($FA1042,EP,LOOKUPS!K$8,0)*$FF$6+VLOOKUP($FA1042,BM,LOOKUPS!K$5,0)*$FG$6+VLOOKUP($FA1042,DIV,LOOKUPS!K$7,0)*$FH$6++VLOOKUP($FA1042,SIZE,LOOKUPS!K$11,0)*$FI$6)</f>
        <v>6.8581000000000003</v>
      </c>
      <c r="FK1042" s="1">
        <f>IF(ISERROR(VLOOKUP($FA1042,MOM,LOOKUPS!L$12,0)*$FB$6+VLOOKUP($FA1042,STREV,LOOKUPS!L$10,0)*$FC$6+VLOOKUP($FA1042,LTREV,LOOKUPS!L$9,0)*$FD$6+VLOOKUP($FA1042,CFP,LOOKUPS!L$6,0)*$FE$6+VLOOKUP($FA1042,EP,LOOKUPS!L$8,0)*$FF$6+VLOOKUP($FA1042,BM,LOOKUPS!L$5,0)*$FG$6+VLOOKUP($FA1042,DIV,LOOKUPS!L$7,0)*$FH$6++VLOOKUP($FA1042,SIZE,LOOKUPS!L$11,0)*$FI$6),"",VLOOKUP($FA1042,MOM,LOOKUPS!L$12,0)*$FB$6+VLOOKUP($FA1042,STREV,LOOKUPS!L$10,0)*$FC$6+VLOOKUP($FA1042,LTREV,LOOKUPS!L$9,0)*$FD$6+VLOOKUP($FA1042,CFP,LOOKUPS!L$6,0)*$FE$6+VLOOKUP($FA1042,EP,LOOKUPS!L$8,0)*$FF$6+VLOOKUP($FA1042,BM,LOOKUPS!L$5,0)*$FG$6+VLOOKUP($FA1042,DIV,LOOKUPS!L$7,0)*$FH$6++VLOOKUP($FA1042,SIZE,LOOKUPS!L$11,0)*$FI$6)</f>
        <v>9.8359000000000005</v>
      </c>
    </row>
    <row r="1043" spans="1:167" x14ac:dyDescent="0.3">
      <c r="A1043" s="1">
        <v>201302</v>
      </c>
      <c r="B1043" s="1">
        <v>-0.37</v>
      </c>
      <c r="C1043" s="1">
        <v>0.05</v>
      </c>
      <c r="D1043" s="1">
        <v>1.1499999999999999</v>
      </c>
      <c r="E1043" s="1">
        <v>1.97</v>
      </c>
      <c r="F1043" s="1">
        <v>1.32</v>
      </c>
      <c r="G1043" s="1">
        <v>1.55</v>
      </c>
      <c r="H1043" s="1">
        <v>2.0499999999999998</v>
      </c>
      <c r="I1043" s="1">
        <v>1.29</v>
      </c>
      <c r="J1043" s="1">
        <v>1.86</v>
      </c>
      <c r="K1043" s="1">
        <v>1.22</v>
      </c>
      <c r="M1043" s="1">
        <v>201203</v>
      </c>
      <c r="N1043" s="1">
        <v>2.16</v>
      </c>
      <c r="O1043" s="1">
        <v>2.44</v>
      </c>
      <c r="P1043" s="1">
        <v>3.96</v>
      </c>
      <c r="Q1043" s="1">
        <v>3.16</v>
      </c>
      <c r="R1043" s="1">
        <v>2.93</v>
      </c>
      <c r="S1043" s="1">
        <v>3.26</v>
      </c>
      <c r="T1043" s="1">
        <v>3.69</v>
      </c>
      <c r="U1043" s="1">
        <v>5.69</v>
      </c>
      <c r="V1043" s="1">
        <v>3.69</v>
      </c>
      <c r="W1043" s="1">
        <v>2.52</v>
      </c>
      <c r="Y1043" s="1">
        <v>201702</v>
      </c>
      <c r="Z1043" s="1">
        <v>-2.84</v>
      </c>
      <c r="AA1043" s="1">
        <v>0.17</v>
      </c>
      <c r="AB1043" s="1">
        <v>0.75</v>
      </c>
      <c r="AC1043" s="1">
        <v>1.18</v>
      </c>
      <c r="AD1043" s="1">
        <v>1.42</v>
      </c>
      <c r="AE1043" s="1">
        <v>2.7</v>
      </c>
      <c r="AF1043" s="1">
        <v>2.31</v>
      </c>
      <c r="AG1043" s="1">
        <v>3.53</v>
      </c>
      <c r="AH1043" s="1">
        <v>3.35</v>
      </c>
      <c r="AI1043" s="1">
        <v>3.18</v>
      </c>
      <c r="CA1043" s="1">
        <v>201208</v>
      </c>
      <c r="CB1043" s="1">
        <v>3.51</v>
      </c>
      <c r="CC1043" s="1">
        <v>3.01</v>
      </c>
      <c r="CD1043" s="1">
        <v>2.52</v>
      </c>
      <c r="CE1043" s="1">
        <v>2.86</v>
      </c>
      <c r="CF1043" s="1">
        <v>3.04</v>
      </c>
      <c r="CG1043" s="1">
        <v>2.37</v>
      </c>
      <c r="CH1043" s="1">
        <v>3.09</v>
      </c>
      <c r="CI1043" s="1">
        <v>2.92</v>
      </c>
      <c r="CJ1043" s="1">
        <v>2.63</v>
      </c>
      <c r="CK1043" s="1">
        <v>2.7</v>
      </c>
      <c r="CL1043" s="1">
        <v>3.43</v>
      </c>
      <c r="CM1043" s="1">
        <v>2.92</v>
      </c>
      <c r="CN1043" s="1">
        <v>1.8</v>
      </c>
      <c r="CO1043" s="1">
        <v>4.09</v>
      </c>
      <c r="CP1043" s="1">
        <v>2.0499999999999998</v>
      </c>
      <c r="CQ1043" s="1">
        <v>2.15</v>
      </c>
      <c r="CR1043" s="1">
        <v>3.6</v>
      </c>
      <c r="CS1043" s="1">
        <v>2.1800000000000002</v>
      </c>
      <c r="CT1043" s="1">
        <v>2.95</v>
      </c>
      <c r="CV1043" s="1">
        <v>201308</v>
      </c>
      <c r="CW1043" s="1">
        <v>-1.28</v>
      </c>
      <c r="CX1043" s="1">
        <v>-2.37</v>
      </c>
      <c r="CY1043" s="1">
        <v>-3.21</v>
      </c>
      <c r="CZ1043" s="1">
        <v>-3.15</v>
      </c>
      <c r="DA1043" s="1">
        <v>-2.2200000000000002</v>
      </c>
      <c r="DB1043" s="1">
        <v>-2.46</v>
      </c>
      <c r="DC1043" s="1">
        <v>-3.28</v>
      </c>
      <c r="DD1043" s="1">
        <v>-4.09</v>
      </c>
      <c r="DE1043" s="1">
        <v>-2.7</v>
      </c>
      <c r="DF1043" s="1">
        <v>-2.4500000000000002</v>
      </c>
      <c r="DG1043" s="1">
        <v>-1.98</v>
      </c>
      <c r="DH1043" s="1">
        <v>-2.65</v>
      </c>
      <c r="DI1043" s="1">
        <v>-2.27</v>
      </c>
      <c r="DJ1043" s="1">
        <v>-3.02</v>
      </c>
      <c r="DK1043" s="1">
        <v>-3.52</v>
      </c>
      <c r="DL1043" s="1">
        <v>-4.01</v>
      </c>
      <c r="DM1043" s="1">
        <v>-4.1500000000000004</v>
      </c>
      <c r="DN1043" s="1">
        <v>-3.53</v>
      </c>
      <c r="DO1043" s="1">
        <v>-2.0299999999999998</v>
      </c>
      <c r="DQ1043" s="1">
        <v>201208</v>
      </c>
      <c r="DR1043" s="1">
        <v>-99.99</v>
      </c>
      <c r="DS1043" s="1">
        <v>2.23</v>
      </c>
      <c r="DT1043" s="1">
        <v>3.58</v>
      </c>
      <c r="DU1043" s="1">
        <v>2.97</v>
      </c>
      <c r="DV1043" s="1">
        <v>2.0299999999999998</v>
      </c>
      <c r="DW1043" s="1">
        <v>2.87</v>
      </c>
      <c r="DX1043" s="1">
        <v>4.21</v>
      </c>
      <c r="DY1043" s="1">
        <v>4.07</v>
      </c>
      <c r="DZ1043" s="1">
        <v>2.5499999999999998</v>
      </c>
      <c r="EA1043" s="1">
        <v>1.82</v>
      </c>
      <c r="EB1043" s="1">
        <v>2.79</v>
      </c>
      <c r="EC1043" s="1">
        <v>3.42</v>
      </c>
      <c r="ED1043" s="1">
        <v>2.35</v>
      </c>
      <c r="EE1043" s="1">
        <v>4.68</v>
      </c>
      <c r="EF1043" s="1">
        <v>3.68</v>
      </c>
      <c r="EG1043" s="1">
        <v>4.37</v>
      </c>
      <c r="EH1043" s="1">
        <v>3.75</v>
      </c>
      <c r="EI1043" s="1">
        <v>2.74</v>
      </c>
      <c r="EJ1043" s="1">
        <v>2.34</v>
      </c>
      <c r="EL1043">
        <v>201208</v>
      </c>
      <c r="EM1043">
        <v>2.5499999999999998</v>
      </c>
      <c r="EN1043">
        <v>0.47</v>
      </c>
      <c r="EO1043">
        <v>1.1200000000000001</v>
      </c>
      <c r="EP1043">
        <v>0.01</v>
      </c>
      <c r="ER1043" s="1">
        <v>201302</v>
      </c>
      <c r="ES1043" s="1">
        <v>1.31</v>
      </c>
      <c r="EU1043" s="1">
        <v>201203</v>
      </c>
      <c r="EV1043" s="1">
        <v>-0.73</v>
      </c>
      <c r="EX1043" s="1">
        <v>201702</v>
      </c>
      <c r="EY1043" s="1">
        <v>-3.45</v>
      </c>
      <c r="FA1043" s="1">
        <v>201302</v>
      </c>
      <c r="FB1043" s="1">
        <f>IF(ISERROR(VLOOKUP($FA1043,MOM,LOOKUPS!C$12,0)*$FB$6+VLOOKUP($FA1043,STREV,LOOKUPS!C$10,0)*$FC$6+VLOOKUP($FA1043,LTREV,LOOKUPS!C$9,0)*$FD$6+VLOOKUP($FA1043,CFP,LOOKUPS!C$6,0)*$FE$6+VLOOKUP($FA1043,EP,LOOKUPS!C$8,0)*$FF$6+VLOOKUP($FA1043,BM,LOOKUPS!C$5,0)*$FG$6+VLOOKUP($FA1043,DIV,LOOKUPS!C$7,0)*$FH$6++VLOOKUP($FA1043,SIZE,LOOKUPS!C$11,0)*$FI$6),"",VLOOKUP($FA1043,MOM,LOOKUPS!C$12,0)*$FB$6+VLOOKUP($FA1043,STREV,LOOKUPS!C$10,0)*$FC$6+VLOOKUP($FA1043,LTREV,LOOKUPS!C$9,0)*$FD$6+VLOOKUP($FA1043,CFP,LOOKUPS!C$6,0)*$FE$6+VLOOKUP($FA1043,EP,LOOKUPS!C$8,0)*$FF$6+VLOOKUP($FA1043,BM,LOOKUPS!C$5,0)*$FG$6+VLOOKUP($FA1043,DIV,LOOKUPS!C$7,0)*$FH$6++VLOOKUP($FA1043,SIZE,LOOKUPS!C$11,0)*$FI$6)</f>
        <v>0.6533000000000001</v>
      </c>
      <c r="FC1043" s="1">
        <f>IF(ISERROR(VLOOKUP($FA1043,MOM,LOOKUPS!D$12,0)*$FB$6+VLOOKUP($FA1043,STREV,LOOKUPS!D$10,0)*$FC$6+VLOOKUP($FA1043,LTREV,LOOKUPS!D$9,0)*$FD$6+VLOOKUP($FA1043,CFP,LOOKUPS!D$6,0)*$FE$6+VLOOKUP($FA1043,EP,LOOKUPS!D$8,0)*$FF$6+VLOOKUP($FA1043,BM,LOOKUPS!D$5,0)*$FG$6+VLOOKUP($FA1043,DIV,LOOKUPS!D$7,0)*$FH$6++VLOOKUP($FA1043,SIZE,LOOKUPS!D$11,0)*$FI$6),"",VLOOKUP($FA1043,MOM,LOOKUPS!D$12,0)*$FB$6+VLOOKUP($FA1043,STREV,LOOKUPS!D$10,0)*$FC$6+VLOOKUP($FA1043,LTREV,LOOKUPS!D$9,0)*$FD$6+VLOOKUP($FA1043,CFP,LOOKUPS!D$6,0)*$FE$6+VLOOKUP($FA1043,EP,LOOKUPS!D$8,0)*$FF$6+VLOOKUP($FA1043,BM,LOOKUPS!D$5,0)*$FG$6+VLOOKUP($FA1043,DIV,LOOKUPS!D$7,0)*$FH$6++VLOOKUP($FA1043,SIZE,LOOKUPS!D$11,0)*$FI$6)</f>
        <v>0.86840000000000006</v>
      </c>
      <c r="FD1043" s="1">
        <f>IF(ISERROR(VLOOKUP($FA1043,MOM,LOOKUPS!E$12,0)*$FB$6+VLOOKUP($FA1043,STREV,LOOKUPS!E$10,0)*$FC$6+VLOOKUP($FA1043,LTREV,LOOKUPS!E$9,0)*$FD$6+VLOOKUP($FA1043,CFP,LOOKUPS!E$6,0)*$FE$6+VLOOKUP($FA1043,EP,LOOKUPS!E$8,0)*$FF$6+VLOOKUP($FA1043,BM,LOOKUPS!E$5,0)*$FG$6+VLOOKUP($FA1043,DIV,LOOKUPS!E$7,0)*$FH$6++VLOOKUP($FA1043,SIZE,LOOKUPS!E$11,0)*$FI$6),"",VLOOKUP($FA1043,MOM,LOOKUPS!E$12,0)*$FB$6+VLOOKUP($FA1043,STREV,LOOKUPS!E$10,0)*$FC$6+VLOOKUP($FA1043,LTREV,LOOKUPS!E$9,0)*$FD$6+VLOOKUP($FA1043,CFP,LOOKUPS!E$6,0)*$FE$6+VLOOKUP($FA1043,EP,LOOKUPS!E$8,0)*$FF$6+VLOOKUP($FA1043,BM,LOOKUPS!E$5,0)*$FG$6+VLOOKUP($FA1043,DIV,LOOKUPS!E$7,0)*$FH$6++VLOOKUP($FA1043,SIZE,LOOKUPS!E$11,0)*$FI$6)</f>
        <v>1.3032000000000001</v>
      </c>
      <c r="FE1043" s="1">
        <f>IF(ISERROR(VLOOKUP($FA1043,MOM,LOOKUPS!F$12,0)*$FB$6+VLOOKUP($FA1043,STREV,LOOKUPS!F$10,0)*$FC$6+VLOOKUP($FA1043,LTREV,LOOKUPS!F$9,0)*$FD$6+VLOOKUP($FA1043,CFP,LOOKUPS!F$6,0)*$FE$6+VLOOKUP($FA1043,EP,LOOKUPS!F$8,0)*$FF$6+VLOOKUP($FA1043,BM,LOOKUPS!F$5,0)*$FG$6+VLOOKUP($FA1043,DIV,LOOKUPS!F$7,0)*$FH$6++VLOOKUP($FA1043,SIZE,LOOKUPS!F$11,0)*$FI$6),"",VLOOKUP($FA1043,MOM,LOOKUPS!F$12,0)*$FB$6+VLOOKUP($FA1043,STREV,LOOKUPS!F$10,0)*$FC$6+VLOOKUP($FA1043,LTREV,LOOKUPS!F$9,0)*$FD$6+VLOOKUP($FA1043,CFP,LOOKUPS!F$6,0)*$FE$6+VLOOKUP($FA1043,EP,LOOKUPS!F$8,0)*$FF$6+VLOOKUP($FA1043,BM,LOOKUPS!F$5,0)*$FG$6+VLOOKUP($FA1043,DIV,LOOKUPS!F$7,0)*$FH$6++VLOOKUP($FA1043,SIZE,LOOKUPS!F$11,0)*$FI$6)</f>
        <v>1.0446</v>
      </c>
      <c r="FF1043" s="1">
        <f>IF(ISERROR(VLOOKUP($FA1043,MOM,LOOKUPS!G$12,0)*$FB$6+VLOOKUP($FA1043,STREV,LOOKUPS!G$10,0)*$FC$6+VLOOKUP($FA1043,LTREV,LOOKUPS!G$9,0)*$FD$6+VLOOKUP($FA1043,CFP,LOOKUPS!G$6,0)*$FE$6+VLOOKUP($FA1043,EP,LOOKUPS!G$8,0)*$FF$6+VLOOKUP($FA1043,BM,LOOKUPS!G$5,0)*$FG$6+VLOOKUP($FA1043,DIV,LOOKUPS!G$7,0)*$FH$6++VLOOKUP($FA1043,SIZE,LOOKUPS!G$11,0)*$FI$6),"",VLOOKUP($FA1043,MOM,LOOKUPS!G$12,0)*$FB$6+VLOOKUP($FA1043,STREV,LOOKUPS!G$10,0)*$FC$6+VLOOKUP($FA1043,LTREV,LOOKUPS!G$9,0)*$FD$6+VLOOKUP($FA1043,CFP,LOOKUPS!G$6,0)*$FE$6+VLOOKUP($FA1043,EP,LOOKUPS!G$8,0)*$FF$6+VLOOKUP($FA1043,BM,LOOKUPS!G$5,0)*$FG$6+VLOOKUP($FA1043,DIV,LOOKUPS!G$7,0)*$FH$6++VLOOKUP($FA1043,SIZE,LOOKUPS!G$11,0)*$FI$6)</f>
        <v>1.4192</v>
      </c>
      <c r="FG1043" s="1">
        <f>IF(ISERROR(VLOOKUP($FA1043,MOM,LOOKUPS!H$12,0)*$FB$6+VLOOKUP($FA1043,STREV,LOOKUPS!H$10,0)*$FC$6+VLOOKUP($FA1043,LTREV,LOOKUPS!H$9,0)*$FD$6+VLOOKUP($FA1043,CFP,LOOKUPS!H$6,0)*$FE$6+VLOOKUP($FA1043,EP,LOOKUPS!H$8,0)*$FF$6+VLOOKUP($FA1043,BM,LOOKUPS!H$5,0)*$FG$6+VLOOKUP($FA1043,DIV,LOOKUPS!H$7,0)*$FH$6++VLOOKUP($FA1043,SIZE,LOOKUPS!H$11,0)*$FI$6),"",VLOOKUP($FA1043,MOM,LOOKUPS!H$12,0)*$FB$6+VLOOKUP($FA1043,STREV,LOOKUPS!H$10,0)*$FC$6+VLOOKUP($FA1043,LTREV,LOOKUPS!H$9,0)*$FD$6+VLOOKUP($FA1043,CFP,LOOKUPS!H$6,0)*$FE$6+VLOOKUP($FA1043,EP,LOOKUPS!H$8,0)*$FF$6+VLOOKUP($FA1043,BM,LOOKUPS!H$5,0)*$FG$6+VLOOKUP($FA1043,DIV,LOOKUPS!H$7,0)*$FH$6++VLOOKUP($FA1043,SIZE,LOOKUPS!H$11,0)*$FI$6)</f>
        <v>1.2993000000000001</v>
      </c>
      <c r="FH1043" s="1">
        <f>IF(ISERROR(VLOOKUP($FA1043,MOM,LOOKUPS!I$12,0)*$FB$6+VLOOKUP($FA1043,STREV,LOOKUPS!I$10,0)*$FC$6+VLOOKUP($FA1043,LTREV,LOOKUPS!I$9,0)*$FD$6+VLOOKUP($FA1043,CFP,LOOKUPS!I$6,0)*$FE$6+VLOOKUP($FA1043,EP,LOOKUPS!I$8,0)*$FF$6+VLOOKUP($FA1043,BM,LOOKUPS!I$5,0)*$FG$6+VLOOKUP($FA1043,DIV,LOOKUPS!I$7,0)*$FH$6++VLOOKUP($FA1043,SIZE,LOOKUPS!I$11,0)*$FI$6),"",VLOOKUP($FA1043,MOM,LOOKUPS!I$12,0)*$FB$6+VLOOKUP($FA1043,STREV,LOOKUPS!I$10,0)*$FC$6+VLOOKUP($FA1043,LTREV,LOOKUPS!I$9,0)*$FD$6+VLOOKUP($FA1043,CFP,LOOKUPS!I$6,0)*$FE$6+VLOOKUP($FA1043,EP,LOOKUPS!I$8,0)*$FF$6+VLOOKUP($FA1043,BM,LOOKUPS!I$5,0)*$FG$6+VLOOKUP($FA1043,DIV,LOOKUPS!I$7,0)*$FH$6++VLOOKUP($FA1043,SIZE,LOOKUPS!I$11,0)*$FI$6)</f>
        <v>1.339</v>
      </c>
      <c r="FI1043" s="1">
        <f>IF(ISERROR(VLOOKUP($FA1043,MOM,LOOKUPS!J$12,0)*$FB$6+VLOOKUP($FA1043,STREV,LOOKUPS!J$10,0)*$FC$6+VLOOKUP($FA1043,LTREV,LOOKUPS!J$9,0)*$FD$6+VLOOKUP($FA1043,CFP,LOOKUPS!J$6,0)*$FE$6+VLOOKUP($FA1043,EP,LOOKUPS!J$8,0)*$FF$6+VLOOKUP($FA1043,BM,LOOKUPS!J$5,0)*$FG$6+VLOOKUP($FA1043,DIV,LOOKUPS!J$7,0)*$FH$6++VLOOKUP($FA1043,SIZE,LOOKUPS!J$11,0)*$FI$6),"",VLOOKUP($FA1043,MOM,LOOKUPS!J$12,0)*$FB$6+VLOOKUP($FA1043,STREV,LOOKUPS!J$10,0)*$FC$6+VLOOKUP($FA1043,LTREV,LOOKUPS!J$9,0)*$FD$6+VLOOKUP($FA1043,CFP,LOOKUPS!J$6,0)*$FE$6+VLOOKUP($FA1043,EP,LOOKUPS!J$8,0)*$FF$6+VLOOKUP($FA1043,BM,LOOKUPS!J$5,0)*$FG$6+VLOOKUP($FA1043,DIV,LOOKUPS!J$7,0)*$FH$6++VLOOKUP($FA1043,SIZE,LOOKUPS!J$11,0)*$FI$6)</f>
        <v>1.4472</v>
      </c>
      <c r="FJ1043" s="1">
        <f>IF(ISERROR(VLOOKUP($FA1043,MOM,LOOKUPS!K$12,0)*$FB$6+VLOOKUP($FA1043,STREV,LOOKUPS!K$10,0)*$FC$6+VLOOKUP($FA1043,LTREV,LOOKUPS!K$9,0)*$FD$6+VLOOKUP($FA1043,CFP,LOOKUPS!K$6,0)*$FE$6+VLOOKUP($FA1043,EP,LOOKUPS!K$8,0)*$FF$6+VLOOKUP($FA1043,BM,LOOKUPS!K$5,0)*$FG$6+VLOOKUP($FA1043,DIV,LOOKUPS!K$7,0)*$FH$6++VLOOKUP($FA1043,SIZE,LOOKUPS!K$11,0)*$FI$6),"",VLOOKUP($FA1043,MOM,LOOKUPS!K$12,0)*$FB$6+VLOOKUP($FA1043,STREV,LOOKUPS!K$10,0)*$FC$6+VLOOKUP($FA1043,LTREV,LOOKUPS!K$9,0)*$FD$6+VLOOKUP($FA1043,CFP,LOOKUPS!K$6,0)*$FE$6+VLOOKUP($FA1043,EP,LOOKUPS!K$8,0)*$FF$6+VLOOKUP($FA1043,BM,LOOKUPS!K$5,0)*$FG$6+VLOOKUP($FA1043,DIV,LOOKUPS!K$7,0)*$FH$6++VLOOKUP($FA1043,SIZE,LOOKUPS!K$11,0)*$FI$6)</f>
        <v>0.86109999999999998</v>
      </c>
      <c r="FK1043" s="1">
        <f>IF(ISERROR(VLOOKUP($FA1043,MOM,LOOKUPS!L$12,0)*$FB$6+VLOOKUP($FA1043,STREV,LOOKUPS!L$10,0)*$FC$6+VLOOKUP($FA1043,LTREV,LOOKUPS!L$9,0)*$FD$6+VLOOKUP($FA1043,CFP,LOOKUPS!L$6,0)*$FE$6+VLOOKUP($FA1043,EP,LOOKUPS!L$8,0)*$FF$6+VLOOKUP($FA1043,BM,LOOKUPS!L$5,0)*$FG$6+VLOOKUP($FA1043,DIV,LOOKUPS!L$7,0)*$FH$6++VLOOKUP($FA1043,SIZE,LOOKUPS!L$11,0)*$FI$6),"",VLOOKUP($FA1043,MOM,LOOKUPS!L$12,0)*$FB$6+VLOOKUP($FA1043,STREV,LOOKUPS!L$10,0)*$FC$6+VLOOKUP($FA1043,LTREV,LOOKUPS!L$9,0)*$FD$6+VLOOKUP($FA1043,CFP,LOOKUPS!L$6,0)*$FE$6+VLOOKUP($FA1043,EP,LOOKUPS!L$8,0)*$FF$6+VLOOKUP($FA1043,BM,LOOKUPS!L$5,0)*$FG$6+VLOOKUP($FA1043,DIV,LOOKUPS!L$7,0)*$FH$6++VLOOKUP($FA1043,SIZE,LOOKUPS!L$11,0)*$FI$6)</f>
        <v>1.0613000000000001</v>
      </c>
    </row>
    <row r="1044" spans="1:167" x14ac:dyDescent="0.3">
      <c r="A1044" s="1">
        <v>201303</v>
      </c>
      <c r="B1044" s="1">
        <v>2.71</v>
      </c>
      <c r="C1044" s="1">
        <v>2.99</v>
      </c>
      <c r="D1044" s="1">
        <v>3.96</v>
      </c>
      <c r="E1044" s="1">
        <v>4.54</v>
      </c>
      <c r="F1044" s="1">
        <v>3.71</v>
      </c>
      <c r="G1044" s="1">
        <v>4.62</v>
      </c>
      <c r="H1044" s="1">
        <v>4.68</v>
      </c>
      <c r="I1044" s="1">
        <v>5.43</v>
      </c>
      <c r="J1044" s="1">
        <v>5.09</v>
      </c>
      <c r="K1044" s="1">
        <v>7.61</v>
      </c>
      <c r="M1044" s="1">
        <v>201204</v>
      </c>
      <c r="N1044" s="1">
        <v>-3.55</v>
      </c>
      <c r="O1044" s="1">
        <v>-1.41</v>
      </c>
      <c r="P1044" s="1">
        <v>-1.81</v>
      </c>
      <c r="Q1044" s="1">
        <v>-1.53</v>
      </c>
      <c r="R1044" s="1">
        <v>-0.8</v>
      </c>
      <c r="S1044" s="1">
        <v>-0.7</v>
      </c>
      <c r="T1044" s="1">
        <v>-0.59</v>
      </c>
      <c r="U1044" s="1">
        <v>-0.73</v>
      </c>
      <c r="V1044" s="1">
        <v>-0.49</v>
      </c>
      <c r="W1044" s="1">
        <v>-1.33</v>
      </c>
      <c r="Y1044" s="1">
        <v>201703</v>
      </c>
      <c r="Z1044" s="1">
        <v>-1.66</v>
      </c>
      <c r="AA1044" s="1">
        <v>0.99</v>
      </c>
      <c r="AB1044" s="1">
        <v>1.85</v>
      </c>
      <c r="AC1044" s="1">
        <v>0.22</v>
      </c>
      <c r="AD1044" s="1">
        <v>0.34</v>
      </c>
      <c r="AE1044" s="1">
        <v>0.09</v>
      </c>
      <c r="AF1044" s="1">
        <v>0.06</v>
      </c>
      <c r="AG1044" s="1">
        <v>0.39</v>
      </c>
      <c r="AH1044" s="1">
        <v>0.06</v>
      </c>
      <c r="AI1044" s="1">
        <v>0.37</v>
      </c>
      <c r="CA1044" s="1">
        <v>201209</v>
      </c>
      <c r="CB1044" s="1">
        <v>5.2</v>
      </c>
      <c r="CC1044" s="1">
        <v>3.36</v>
      </c>
      <c r="CD1044" s="1">
        <v>4.43</v>
      </c>
      <c r="CE1044" s="1">
        <v>3.66</v>
      </c>
      <c r="CF1044" s="1">
        <v>3.6</v>
      </c>
      <c r="CG1044" s="1">
        <v>4.45</v>
      </c>
      <c r="CH1044" s="1">
        <v>3.45</v>
      </c>
      <c r="CI1044" s="1">
        <v>3.86</v>
      </c>
      <c r="CJ1044" s="1">
        <v>3.77</v>
      </c>
      <c r="CK1044" s="1">
        <v>4.25</v>
      </c>
      <c r="CL1044" s="1">
        <v>2.88</v>
      </c>
      <c r="CM1044" s="1">
        <v>2.7</v>
      </c>
      <c r="CN1044" s="1">
        <v>6.32</v>
      </c>
      <c r="CO1044" s="1">
        <v>3.42</v>
      </c>
      <c r="CP1044" s="1">
        <v>3.49</v>
      </c>
      <c r="CQ1044" s="1">
        <v>4.46</v>
      </c>
      <c r="CR1044" s="1">
        <v>3.32</v>
      </c>
      <c r="CS1044" s="1">
        <v>3.83</v>
      </c>
      <c r="CT1044" s="1">
        <v>3.73</v>
      </c>
      <c r="CV1044" s="1">
        <v>201309</v>
      </c>
      <c r="CW1044" s="1">
        <v>6.41</v>
      </c>
      <c r="CX1044" s="1">
        <v>5.63</v>
      </c>
      <c r="CY1044" s="1">
        <v>4.76</v>
      </c>
      <c r="CZ1044" s="1">
        <v>4.67</v>
      </c>
      <c r="DA1044" s="1">
        <v>5.92</v>
      </c>
      <c r="DB1044" s="1">
        <v>5.0999999999999996</v>
      </c>
      <c r="DC1044" s="1">
        <v>4.9400000000000004</v>
      </c>
      <c r="DD1044" s="1">
        <v>4.42</v>
      </c>
      <c r="DE1044" s="1">
        <v>4.6399999999999997</v>
      </c>
      <c r="DF1044" s="1">
        <v>5.65</v>
      </c>
      <c r="DG1044" s="1">
        <v>6.19</v>
      </c>
      <c r="DH1044" s="1">
        <v>5.09</v>
      </c>
      <c r="DI1044" s="1">
        <v>5.0999999999999996</v>
      </c>
      <c r="DJ1044" s="1">
        <v>4.71</v>
      </c>
      <c r="DK1044" s="1">
        <v>5.15</v>
      </c>
      <c r="DL1044" s="1">
        <v>4.03</v>
      </c>
      <c r="DM1044" s="1">
        <v>4.74</v>
      </c>
      <c r="DN1044" s="1">
        <v>3.9</v>
      </c>
      <c r="DO1044" s="1">
        <v>5.24</v>
      </c>
      <c r="DQ1044" s="1">
        <v>201209</v>
      </c>
      <c r="DR1044" s="1">
        <v>-99.99</v>
      </c>
      <c r="DS1044" s="1">
        <v>4.58</v>
      </c>
      <c r="DT1044" s="1">
        <v>2.74</v>
      </c>
      <c r="DU1044" s="1">
        <v>2.4700000000000002</v>
      </c>
      <c r="DV1044" s="1">
        <v>4.41</v>
      </c>
      <c r="DW1044" s="1">
        <v>4.5199999999999996</v>
      </c>
      <c r="DX1044" s="1">
        <v>2.59</v>
      </c>
      <c r="DY1044" s="1">
        <v>2.19</v>
      </c>
      <c r="DZ1044" s="1">
        <v>2.38</v>
      </c>
      <c r="EA1044" s="1">
        <v>4.51</v>
      </c>
      <c r="EB1044" s="1">
        <v>4.05</v>
      </c>
      <c r="EC1044" s="1">
        <v>5.62</v>
      </c>
      <c r="ED1044" s="1">
        <v>3.48</v>
      </c>
      <c r="EE1044" s="1">
        <v>2.2799999999999998</v>
      </c>
      <c r="EF1044" s="1">
        <v>2.94</v>
      </c>
      <c r="EG1044" s="1">
        <v>1.76</v>
      </c>
      <c r="EH1044" s="1">
        <v>2.63</v>
      </c>
      <c r="EI1044" s="1">
        <v>2.09</v>
      </c>
      <c r="EJ1044" s="1">
        <v>2.71</v>
      </c>
      <c r="EL1044">
        <v>201209</v>
      </c>
      <c r="EM1044">
        <v>2.73</v>
      </c>
      <c r="EN1044">
        <v>0.49</v>
      </c>
      <c r="EO1044">
        <v>1.56</v>
      </c>
      <c r="EP1044">
        <v>0.01</v>
      </c>
      <c r="ER1044" s="1">
        <v>201303</v>
      </c>
      <c r="ES1044" s="1">
        <v>1.96</v>
      </c>
      <c r="EU1044" s="1">
        <v>201204</v>
      </c>
      <c r="EV1044" s="1">
        <v>-0.57999999999999996</v>
      </c>
      <c r="EX1044" s="1">
        <v>201703</v>
      </c>
      <c r="EY1044" s="1">
        <v>-1.1599999999999999</v>
      </c>
      <c r="FA1044" s="1">
        <v>201303</v>
      </c>
      <c r="FB1044" s="1">
        <f>IF(ISERROR(VLOOKUP($FA1044,MOM,LOOKUPS!C$12,0)*$FB$6+VLOOKUP($FA1044,STREV,LOOKUPS!C$10,0)*$FC$6+VLOOKUP($FA1044,LTREV,LOOKUPS!C$9,0)*$FD$6+VLOOKUP($FA1044,CFP,LOOKUPS!C$6,0)*$FE$6+VLOOKUP($FA1044,EP,LOOKUPS!C$8,0)*$FF$6+VLOOKUP($FA1044,BM,LOOKUPS!C$5,0)*$FG$6+VLOOKUP($FA1044,DIV,LOOKUPS!C$7,0)*$FH$6++VLOOKUP($FA1044,SIZE,LOOKUPS!C$11,0)*$FI$6),"",VLOOKUP($FA1044,MOM,LOOKUPS!C$12,0)*$FB$6+VLOOKUP($FA1044,STREV,LOOKUPS!C$10,0)*$FC$6+VLOOKUP($FA1044,LTREV,LOOKUPS!C$9,0)*$FD$6+VLOOKUP($FA1044,CFP,LOOKUPS!C$6,0)*$FE$6+VLOOKUP($FA1044,EP,LOOKUPS!C$8,0)*$FF$6+VLOOKUP($FA1044,BM,LOOKUPS!C$5,0)*$FG$6+VLOOKUP($FA1044,DIV,LOOKUPS!C$7,0)*$FH$6++VLOOKUP($FA1044,SIZE,LOOKUPS!C$11,0)*$FI$6)</f>
        <v>4.2697000000000003</v>
      </c>
      <c r="FC1044" s="1">
        <f>IF(ISERROR(VLOOKUP($FA1044,MOM,LOOKUPS!D$12,0)*$FB$6+VLOOKUP($FA1044,STREV,LOOKUPS!D$10,0)*$FC$6+VLOOKUP($FA1044,LTREV,LOOKUPS!D$9,0)*$FD$6+VLOOKUP($FA1044,CFP,LOOKUPS!D$6,0)*$FE$6+VLOOKUP($FA1044,EP,LOOKUPS!D$8,0)*$FF$6+VLOOKUP($FA1044,BM,LOOKUPS!D$5,0)*$FG$6+VLOOKUP($FA1044,DIV,LOOKUPS!D$7,0)*$FH$6++VLOOKUP($FA1044,SIZE,LOOKUPS!D$11,0)*$FI$6),"",VLOOKUP($FA1044,MOM,LOOKUPS!D$12,0)*$FB$6+VLOOKUP($FA1044,STREV,LOOKUPS!D$10,0)*$FC$6+VLOOKUP($FA1044,LTREV,LOOKUPS!D$9,0)*$FD$6+VLOOKUP($FA1044,CFP,LOOKUPS!D$6,0)*$FE$6+VLOOKUP($FA1044,EP,LOOKUPS!D$8,0)*$FF$6+VLOOKUP($FA1044,BM,LOOKUPS!D$5,0)*$FG$6+VLOOKUP($FA1044,DIV,LOOKUPS!D$7,0)*$FH$6++VLOOKUP($FA1044,SIZE,LOOKUPS!D$11,0)*$FI$6)</f>
        <v>4.4186000000000005</v>
      </c>
      <c r="FD1044" s="1">
        <f>IF(ISERROR(VLOOKUP($FA1044,MOM,LOOKUPS!E$12,0)*$FB$6+VLOOKUP($FA1044,STREV,LOOKUPS!E$10,0)*$FC$6+VLOOKUP($FA1044,LTREV,LOOKUPS!E$9,0)*$FD$6+VLOOKUP($FA1044,CFP,LOOKUPS!E$6,0)*$FE$6+VLOOKUP($FA1044,EP,LOOKUPS!E$8,0)*$FF$6+VLOOKUP($FA1044,BM,LOOKUPS!E$5,0)*$FG$6+VLOOKUP($FA1044,DIV,LOOKUPS!E$7,0)*$FH$6++VLOOKUP($FA1044,SIZE,LOOKUPS!E$11,0)*$FI$6),"",VLOOKUP($FA1044,MOM,LOOKUPS!E$12,0)*$FB$6+VLOOKUP($FA1044,STREV,LOOKUPS!E$10,0)*$FC$6+VLOOKUP($FA1044,LTREV,LOOKUPS!E$9,0)*$FD$6+VLOOKUP($FA1044,CFP,LOOKUPS!E$6,0)*$FE$6+VLOOKUP($FA1044,EP,LOOKUPS!E$8,0)*$FF$6+VLOOKUP($FA1044,BM,LOOKUPS!E$5,0)*$FG$6+VLOOKUP($FA1044,DIV,LOOKUPS!E$7,0)*$FH$6++VLOOKUP($FA1044,SIZE,LOOKUPS!E$11,0)*$FI$6)</f>
        <v>4.3879999999999999</v>
      </c>
      <c r="FE1044" s="1">
        <f>IF(ISERROR(VLOOKUP($FA1044,MOM,LOOKUPS!F$12,0)*$FB$6+VLOOKUP($FA1044,STREV,LOOKUPS!F$10,0)*$FC$6+VLOOKUP($FA1044,LTREV,LOOKUPS!F$9,0)*$FD$6+VLOOKUP($FA1044,CFP,LOOKUPS!F$6,0)*$FE$6+VLOOKUP($FA1044,EP,LOOKUPS!F$8,0)*$FF$6+VLOOKUP($FA1044,BM,LOOKUPS!F$5,0)*$FG$6+VLOOKUP($FA1044,DIV,LOOKUPS!F$7,0)*$FH$6++VLOOKUP($FA1044,SIZE,LOOKUPS!F$11,0)*$FI$6),"",VLOOKUP($FA1044,MOM,LOOKUPS!F$12,0)*$FB$6+VLOOKUP($FA1044,STREV,LOOKUPS!F$10,0)*$FC$6+VLOOKUP($FA1044,LTREV,LOOKUPS!F$9,0)*$FD$6+VLOOKUP($FA1044,CFP,LOOKUPS!F$6,0)*$FE$6+VLOOKUP($FA1044,EP,LOOKUPS!F$8,0)*$FF$6+VLOOKUP($FA1044,BM,LOOKUPS!F$5,0)*$FG$6+VLOOKUP($FA1044,DIV,LOOKUPS!F$7,0)*$FH$6++VLOOKUP($FA1044,SIZE,LOOKUPS!F$11,0)*$FI$6)</f>
        <v>4.5617999999999999</v>
      </c>
      <c r="FF1044" s="1">
        <f>IF(ISERROR(VLOOKUP($FA1044,MOM,LOOKUPS!G$12,0)*$FB$6+VLOOKUP($FA1044,STREV,LOOKUPS!G$10,0)*$FC$6+VLOOKUP($FA1044,LTREV,LOOKUPS!G$9,0)*$FD$6+VLOOKUP($FA1044,CFP,LOOKUPS!G$6,0)*$FE$6+VLOOKUP($FA1044,EP,LOOKUPS!G$8,0)*$FF$6+VLOOKUP($FA1044,BM,LOOKUPS!G$5,0)*$FG$6+VLOOKUP($FA1044,DIV,LOOKUPS!G$7,0)*$FH$6++VLOOKUP($FA1044,SIZE,LOOKUPS!G$11,0)*$FI$6),"",VLOOKUP($FA1044,MOM,LOOKUPS!G$12,0)*$FB$6+VLOOKUP($FA1044,STREV,LOOKUPS!G$10,0)*$FC$6+VLOOKUP($FA1044,LTREV,LOOKUPS!G$9,0)*$FD$6+VLOOKUP($FA1044,CFP,LOOKUPS!G$6,0)*$FE$6+VLOOKUP($FA1044,EP,LOOKUPS!G$8,0)*$FF$6+VLOOKUP($FA1044,BM,LOOKUPS!G$5,0)*$FG$6+VLOOKUP($FA1044,DIV,LOOKUPS!G$7,0)*$FH$6++VLOOKUP($FA1044,SIZE,LOOKUPS!G$11,0)*$FI$6)</f>
        <v>4.1993</v>
      </c>
      <c r="FG1044" s="1">
        <f>IF(ISERROR(VLOOKUP($FA1044,MOM,LOOKUPS!H$12,0)*$FB$6+VLOOKUP($FA1044,STREV,LOOKUPS!H$10,0)*$FC$6+VLOOKUP($FA1044,LTREV,LOOKUPS!H$9,0)*$FD$6+VLOOKUP($FA1044,CFP,LOOKUPS!H$6,0)*$FE$6+VLOOKUP($FA1044,EP,LOOKUPS!H$8,0)*$FF$6+VLOOKUP($FA1044,BM,LOOKUPS!H$5,0)*$FG$6+VLOOKUP($FA1044,DIV,LOOKUPS!H$7,0)*$FH$6++VLOOKUP($FA1044,SIZE,LOOKUPS!H$11,0)*$FI$6),"",VLOOKUP($FA1044,MOM,LOOKUPS!H$12,0)*$FB$6+VLOOKUP($FA1044,STREV,LOOKUPS!H$10,0)*$FC$6+VLOOKUP($FA1044,LTREV,LOOKUPS!H$9,0)*$FD$6+VLOOKUP($FA1044,CFP,LOOKUPS!H$6,0)*$FE$6+VLOOKUP($FA1044,EP,LOOKUPS!H$8,0)*$FF$6+VLOOKUP($FA1044,BM,LOOKUPS!H$5,0)*$FG$6+VLOOKUP($FA1044,DIV,LOOKUPS!H$7,0)*$FH$6++VLOOKUP($FA1044,SIZE,LOOKUPS!H$11,0)*$FI$6)</f>
        <v>4.1374000000000004</v>
      </c>
      <c r="FH1044" s="1">
        <f>IF(ISERROR(VLOOKUP($FA1044,MOM,LOOKUPS!I$12,0)*$FB$6+VLOOKUP($FA1044,STREV,LOOKUPS!I$10,0)*$FC$6+VLOOKUP($FA1044,LTREV,LOOKUPS!I$9,0)*$FD$6+VLOOKUP($FA1044,CFP,LOOKUPS!I$6,0)*$FE$6+VLOOKUP($FA1044,EP,LOOKUPS!I$8,0)*$FF$6+VLOOKUP($FA1044,BM,LOOKUPS!I$5,0)*$FG$6+VLOOKUP($FA1044,DIV,LOOKUPS!I$7,0)*$FH$6++VLOOKUP($FA1044,SIZE,LOOKUPS!I$11,0)*$FI$6),"",VLOOKUP($FA1044,MOM,LOOKUPS!I$12,0)*$FB$6+VLOOKUP($FA1044,STREV,LOOKUPS!I$10,0)*$FC$6+VLOOKUP($FA1044,LTREV,LOOKUPS!I$9,0)*$FD$6+VLOOKUP($FA1044,CFP,LOOKUPS!I$6,0)*$FE$6+VLOOKUP($FA1044,EP,LOOKUPS!I$8,0)*$FF$6+VLOOKUP($FA1044,BM,LOOKUPS!I$5,0)*$FG$6+VLOOKUP($FA1044,DIV,LOOKUPS!I$7,0)*$FH$6++VLOOKUP($FA1044,SIZE,LOOKUPS!I$11,0)*$FI$6)</f>
        <v>4.3773</v>
      </c>
      <c r="FI1044" s="1">
        <f>IF(ISERROR(VLOOKUP($FA1044,MOM,LOOKUPS!J$12,0)*$FB$6+VLOOKUP($FA1044,STREV,LOOKUPS!J$10,0)*$FC$6+VLOOKUP($FA1044,LTREV,LOOKUPS!J$9,0)*$FD$6+VLOOKUP($FA1044,CFP,LOOKUPS!J$6,0)*$FE$6+VLOOKUP($FA1044,EP,LOOKUPS!J$8,0)*$FF$6+VLOOKUP($FA1044,BM,LOOKUPS!J$5,0)*$FG$6+VLOOKUP($FA1044,DIV,LOOKUPS!J$7,0)*$FH$6++VLOOKUP($FA1044,SIZE,LOOKUPS!J$11,0)*$FI$6),"",VLOOKUP($FA1044,MOM,LOOKUPS!J$12,0)*$FB$6+VLOOKUP($FA1044,STREV,LOOKUPS!J$10,0)*$FC$6+VLOOKUP($FA1044,LTREV,LOOKUPS!J$9,0)*$FD$6+VLOOKUP($FA1044,CFP,LOOKUPS!J$6,0)*$FE$6+VLOOKUP($FA1044,EP,LOOKUPS!J$8,0)*$FF$6+VLOOKUP($FA1044,BM,LOOKUPS!J$5,0)*$FG$6+VLOOKUP($FA1044,DIV,LOOKUPS!J$7,0)*$FH$6++VLOOKUP($FA1044,SIZE,LOOKUPS!J$11,0)*$FI$6)</f>
        <v>5.0308999999999999</v>
      </c>
      <c r="FJ1044" s="1">
        <f>IF(ISERROR(VLOOKUP($FA1044,MOM,LOOKUPS!K$12,0)*$FB$6+VLOOKUP($FA1044,STREV,LOOKUPS!K$10,0)*$FC$6+VLOOKUP($FA1044,LTREV,LOOKUPS!K$9,0)*$FD$6+VLOOKUP($FA1044,CFP,LOOKUPS!K$6,0)*$FE$6+VLOOKUP($FA1044,EP,LOOKUPS!K$8,0)*$FF$6+VLOOKUP($FA1044,BM,LOOKUPS!K$5,0)*$FG$6+VLOOKUP($FA1044,DIV,LOOKUPS!K$7,0)*$FH$6++VLOOKUP($FA1044,SIZE,LOOKUPS!K$11,0)*$FI$6),"",VLOOKUP($FA1044,MOM,LOOKUPS!K$12,0)*$FB$6+VLOOKUP($FA1044,STREV,LOOKUPS!K$10,0)*$FC$6+VLOOKUP($FA1044,LTREV,LOOKUPS!K$9,0)*$FD$6+VLOOKUP($FA1044,CFP,LOOKUPS!K$6,0)*$FE$6+VLOOKUP($FA1044,EP,LOOKUPS!K$8,0)*$FF$6+VLOOKUP($FA1044,BM,LOOKUPS!K$5,0)*$FG$6+VLOOKUP($FA1044,DIV,LOOKUPS!K$7,0)*$FH$6++VLOOKUP($FA1044,SIZE,LOOKUPS!K$11,0)*$FI$6)</f>
        <v>4.4871999999999996</v>
      </c>
      <c r="FK1044" s="1">
        <f>IF(ISERROR(VLOOKUP($FA1044,MOM,LOOKUPS!L$12,0)*$FB$6+VLOOKUP($FA1044,STREV,LOOKUPS!L$10,0)*$FC$6+VLOOKUP($FA1044,LTREV,LOOKUPS!L$9,0)*$FD$6+VLOOKUP($FA1044,CFP,LOOKUPS!L$6,0)*$FE$6+VLOOKUP($FA1044,EP,LOOKUPS!L$8,0)*$FF$6+VLOOKUP($FA1044,BM,LOOKUPS!L$5,0)*$FG$6+VLOOKUP($FA1044,DIV,LOOKUPS!L$7,0)*$FH$6++VLOOKUP($FA1044,SIZE,LOOKUPS!L$11,0)*$FI$6),"",VLOOKUP($FA1044,MOM,LOOKUPS!L$12,0)*$FB$6+VLOOKUP($FA1044,STREV,LOOKUPS!L$10,0)*$FC$6+VLOOKUP($FA1044,LTREV,LOOKUPS!L$9,0)*$FD$6+VLOOKUP($FA1044,CFP,LOOKUPS!L$6,0)*$FE$6+VLOOKUP($FA1044,EP,LOOKUPS!L$8,0)*$FF$6+VLOOKUP($FA1044,BM,LOOKUPS!L$5,0)*$FG$6+VLOOKUP($FA1044,DIV,LOOKUPS!L$7,0)*$FH$6++VLOOKUP($FA1044,SIZE,LOOKUPS!L$11,0)*$FI$6)</f>
        <v>4.5077000000000007</v>
      </c>
    </row>
    <row r="1045" spans="1:167" x14ac:dyDescent="0.3">
      <c r="A1045" s="1">
        <v>201304</v>
      </c>
      <c r="B1045" s="1">
        <v>-1.7</v>
      </c>
      <c r="C1045" s="1">
        <v>-0.17</v>
      </c>
      <c r="D1045" s="1">
        <v>0.26</v>
      </c>
      <c r="E1045" s="1">
        <v>-0.26</v>
      </c>
      <c r="F1045" s="1">
        <v>-0.37</v>
      </c>
      <c r="G1045" s="1">
        <v>0.74</v>
      </c>
      <c r="H1045" s="1">
        <v>0.17</v>
      </c>
      <c r="I1045" s="1">
        <v>0.42</v>
      </c>
      <c r="J1045" s="1">
        <v>0.15</v>
      </c>
      <c r="K1045" s="1">
        <v>1.4</v>
      </c>
      <c r="M1045" s="1">
        <v>201205</v>
      </c>
      <c r="N1045" s="1">
        <v>-10.65</v>
      </c>
      <c r="O1045" s="1">
        <v>-8.81</v>
      </c>
      <c r="P1045" s="1">
        <v>-6.8</v>
      </c>
      <c r="Q1045" s="1">
        <v>-7.19</v>
      </c>
      <c r="R1045" s="1">
        <v>-5.17</v>
      </c>
      <c r="S1045" s="1">
        <v>-6.35</v>
      </c>
      <c r="T1045" s="1">
        <v>-5.92</v>
      </c>
      <c r="U1045" s="1">
        <v>-5.39</v>
      </c>
      <c r="V1045" s="1">
        <v>-6.25</v>
      </c>
      <c r="W1045" s="1">
        <v>-5.71</v>
      </c>
      <c r="Y1045" s="1">
        <v>201704</v>
      </c>
      <c r="Z1045" s="1">
        <v>-3.68</v>
      </c>
      <c r="AA1045" s="1">
        <v>1.2</v>
      </c>
      <c r="AB1045" s="1">
        <v>0.64</v>
      </c>
      <c r="AC1045" s="1">
        <v>0.3</v>
      </c>
      <c r="AD1045" s="1">
        <v>0.81</v>
      </c>
      <c r="AE1045" s="1">
        <v>1.67</v>
      </c>
      <c r="AF1045" s="1">
        <v>1.04</v>
      </c>
      <c r="AG1045" s="1">
        <v>2.08</v>
      </c>
      <c r="AH1045" s="1">
        <v>2.17</v>
      </c>
      <c r="AI1045" s="1">
        <v>2.2000000000000002</v>
      </c>
      <c r="CA1045" s="1">
        <v>201210</v>
      </c>
      <c r="CB1045" s="1">
        <v>-1.8</v>
      </c>
      <c r="CC1045" s="1">
        <v>-3.78</v>
      </c>
      <c r="CD1045" s="1">
        <v>-2.09</v>
      </c>
      <c r="CE1045" s="1">
        <v>-0.26</v>
      </c>
      <c r="CF1045" s="1">
        <v>-4.5999999999999996</v>
      </c>
      <c r="CG1045" s="1">
        <v>-2.09</v>
      </c>
      <c r="CH1045" s="1">
        <v>-1.88</v>
      </c>
      <c r="CI1045" s="1">
        <v>-1.23</v>
      </c>
      <c r="CJ1045" s="1">
        <v>-0.16</v>
      </c>
      <c r="CK1045" s="1">
        <v>-5.09</v>
      </c>
      <c r="CL1045" s="1">
        <v>-4.07</v>
      </c>
      <c r="CM1045" s="1">
        <v>-1.56</v>
      </c>
      <c r="CN1045" s="1">
        <v>-2.66</v>
      </c>
      <c r="CO1045" s="1">
        <v>-1.3</v>
      </c>
      <c r="CP1045" s="1">
        <v>-2.48</v>
      </c>
      <c r="CQ1045" s="1">
        <v>-1.96</v>
      </c>
      <c r="CR1045" s="1">
        <v>-0.57999999999999996</v>
      </c>
      <c r="CS1045" s="1">
        <v>-1.94</v>
      </c>
      <c r="CT1045" s="1">
        <v>1.1299999999999999</v>
      </c>
      <c r="CV1045" s="1">
        <v>201310</v>
      </c>
      <c r="CW1045" s="1">
        <v>1.45</v>
      </c>
      <c r="CX1045" s="1">
        <v>3.58</v>
      </c>
      <c r="CY1045" s="1">
        <v>4.43</v>
      </c>
      <c r="CZ1045" s="1">
        <v>3.96</v>
      </c>
      <c r="DA1045" s="1">
        <v>3.58</v>
      </c>
      <c r="DB1045" s="1">
        <v>4.18</v>
      </c>
      <c r="DC1045" s="1">
        <v>4.12</v>
      </c>
      <c r="DD1045" s="1">
        <v>4.3600000000000003</v>
      </c>
      <c r="DE1045" s="1">
        <v>3.91</v>
      </c>
      <c r="DF1045" s="1">
        <v>3.68</v>
      </c>
      <c r="DG1045" s="1">
        <v>3.48</v>
      </c>
      <c r="DH1045" s="1">
        <v>3.57</v>
      </c>
      <c r="DI1045" s="1">
        <v>4.8099999999999996</v>
      </c>
      <c r="DJ1045" s="1">
        <v>3.52</v>
      </c>
      <c r="DK1045" s="1">
        <v>4.6399999999999997</v>
      </c>
      <c r="DL1045" s="1">
        <v>4.7</v>
      </c>
      <c r="DM1045" s="1">
        <v>4.07</v>
      </c>
      <c r="DN1045" s="1">
        <v>4.2699999999999996</v>
      </c>
      <c r="DO1045" s="1">
        <v>3.61</v>
      </c>
      <c r="DQ1045" s="1">
        <v>201210</v>
      </c>
      <c r="DR1045" s="1">
        <v>-99.99</v>
      </c>
      <c r="DS1045" s="1">
        <v>-2.44</v>
      </c>
      <c r="DT1045" s="1">
        <v>-1.54</v>
      </c>
      <c r="DU1045" s="1">
        <v>-0.78</v>
      </c>
      <c r="DV1045" s="1">
        <v>-2.39</v>
      </c>
      <c r="DW1045" s="1">
        <v>-2.89</v>
      </c>
      <c r="DX1045" s="1">
        <v>-0.9</v>
      </c>
      <c r="DY1045" s="1">
        <v>-0.16</v>
      </c>
      <c r="DZ1045" s="1">
        <v>-1.21</v>
      </c>
      <c r="EA1045" s="1">
        <v>-1.86</v>
      </c>
      <c r="EB1045" s="1">
        <v>-4.21</v>
      </c>
      <c r="EC1045" s="1">
        <v>-2.75</v>
      </c>
      <c r="ED1045" s="1">
        <v>-3.03</v>
      </c>
      <c r="EE1045" s="1">
        <v>0</v>
      </c>
      <c r="EF1045" s="1">
        <v>-1.89</v>
      </c>
      <c r="EG1045" s="1">
        <v>-0.34</v>
      </c>
      <c r="EH1045" s="1">
        <v>0.03</v>
      </c>
      <c r="EI1045" s="1">
        <v>-1.62</v>
      </c>
      <c r="EJ1045" s="1">
        <v>-0.76</v>
      </c>
      <c r="EL1045">
        <v>201210</v>
      </c>
      <c r="EM1045">
        <v>-1.76</v>
      </c>
      <c r="EN1045">
        <v>-1.0900000000000001</v>
      </c>
      <c r="EO1045">
        <v>3.61</v>
      </c>
      <c r="EP1045">
        <v>0.01</v>
      </c>
      <c r="ER1045" s="1">
        <v>201304</v>
      </c>
      <c r="ES1045" s="1">
        <v>0.27</v>
      </c>
      <c r="EU1045" s="1">
        <v>201205</v>
      </c>
      <c r="EV1045" s="1">
        <v>-3.52</v>
      </c>
      <c r="EX1045" s="1">
        <v>201704</v>
      </c>
      <c r="EY1045" s="1">
        <v>-3.76</v>
      </c>
      <c r="FA1045" s="1">
        <v>201304</v>
      </c>
      <c r="FB1045" s="1">
        <f>IF(ISERROR(VLOOKUP($FA1045,MOM,LOOKUPS!C$12,0)*$FB$6+VLOOKUP($FA1045,STREV,LOOKUPS!C$10,0)*$FC$6+VLOOKUP($FA1045,LTREV,LOOKUPS!C$9,0)*$FD$6+VLOOKUP($FA1045,CFP,LOOKUPS!C$6,0)*$FE$6+VLOOKUP($FA1045,EP,LOOKUPS!C$8,0)*$FF$6+VLOOKUP($FA1045,BM,LOOKUPS!C$5,0)*$FG$6+VLOOKUP($FA1045,DIV,LOOKUPS!C$7,0)*$FH$6++VLOOKUP($FA1045,SIZE,LOOKUPS!C$11,0)*$FI$6),"",VLOOKUP($FA1045,MOM,LOOKUPS!C$12,0)*$FB$6+VLOOKUP($FA1045,STREV,LOOKUPS!C$10,0)*$FC$6+VLOOKUP($FA1045,LTREV,LOOKUPS!C$9,0)*$FD$6+VLOOKUP($FA1045,CFP,LOOKUPS!C$6,0)*$FE$6+VLOOKUP($FA1045,EP,LOOKUPS!C$8,0)*$FF$6+VLOOKUP($FA1045,BM,LOOKUPS!C$5,0)*$FG$6+VLOOKUP($FA1045,DIV,LOOKUPS!C$7,0)*$FH$6++VLOOKUP($FA1045,SIZE,LOOKUPS!C$11,0)*$FI$6)</f>
        <v>0.40329999999999999</v>
      </c>
      <c r="FC1045" s="1">
        <f>IF(ISERROR(VLOOKUP($FA1045,MOM,LOOKUPS!D$12,0)*$FB$6+VLOOKUP($FA1045,STREV,LOOKUPS!D$10,0)*$FC$6+VLOOKUP($FA1045,LTREV,LOOKUPS!D$9,0)*$FD$6+VLOOKUP($FA1045,CFP,LOOKUPS!D$6,0)*$FE$6+VLOOKUP($FA1045,EP,LOOKUPS!D$8,0)*$FF$6+VLOOKUP($FA1045,BM,LOOKUPS!D$5,0)*$FG$6+VLOOKUP($FA1045,DIV,LOOKUPS!D$7,0)*$FH$6++VLOOKUP($FA1045,SIZE,LOOKUPS!D$11,0)*$FI$6),"",VLOOKUP($FA1045,MOM,LOOKUPS!D$12,0)*$FB$6+VLOOKUP($FA1045,STREV,LOOKUPS!D$10,0)*$FC$6+VLOOKUP($FA1045,LTREV,LOOKUPS!D$9,0)*$FD$6+VLOOKUP($FA1045,CFP,LOOKUPS!D$6,0)*$FE$6+VLOOKUP($FA1045,EP,LOOKUPS!D$8,0)*$FF$6+VLOOKUP($FA1045,BM,LOOKUPS!D$5,0)*$FG$6+VLOOKUP($FA1045,DIV,LOOKUPS!D$7,0)*$FH$6++VLOOKUP($FA1045,SIZE,LOOKUPS!D$11,0)*$FI$6)</f>
        <v>-0.27710000000000001</v>
      </c>
      <c r="FD1045" s="1">
        <f>IF(ISERROR(VLOOKUP($FA1045,MOM,LOOKUPS!E$12,0)*$FB$6+VLOOKUP($FA1045,STREV,LOOKUPS!E$10,0)*$FC$6+VLOOKUP($FA1045,LTREV,LOOKUPS!E$9,0)*$FD$6+VLOOKUP($FA1045,CFP,LOOKUPS!E$6,0)*$FE$6+VLOOKUP($FA1045,EP,LOOKUPS!E$8,0)*$FF$6+VLOOKUP($FA1045,BM,LOOKUPS!E$5,0)*$FG$6+VLOOKUP($FA1045,DIV,LOOKUPS!E$7,0)*$FH$6++VLOOKUP($FA1045,SIZE,LOOKUPS!E$11,0)*$FI$6),"",VLOOKUP($FA1045,MOM,LOOKUPS!E$12,0)*$FB$6+VLOOKUP($FA1045,STREV,LOOKUPS!E$10,0)*$FC$6+VLOOKUP($FA1045,LTREV,LOOKUPS!E$9,0)*$FD$6+VLOOKUP($FA1045,CFP,LOOKUPS!E$6,0)*$FE$6+VLOOKUP($FA1045,EP,LOOKUPS!E$8,0)*$FF$6+VLOOKUP($FA1045,BM,LOOKUPS!E$5,0)*$FG$6+VLOOKUP($FA1045,DIV,LOOKUPS!E$7,0)*$FH$6++VLOOKUP($FA1045,SIZE,LOOKUPS!E$11,0)*$FI$6)</f>
        <v>0.12319999999999998</v>
      </c>
      <c r="FE1045" s="1">
        <f>IF(ISERROR(VLOOKUP($FA1045,MOM,LOOKUPS!F$12,0)*$FB$6+VLOOKUP($FA1045,STREV,LOOKUPS!F$10,0)*$FC$6+VLOOKUP($FA1045,LTREV,LOOKUPS!F$9,0)*$FD$6+VLOOKUP($FA1045,CFP,LOOKUPS!F$6,0)*$FE$6+VLOOKUP($FA1045,EP,LOOKUPS!F$8,0)*$FF$6+VLOOKUP($FA1045,BM,LOOKUPS!F$5,0)*$FG$6+VLOOKUP($FA1045,DIV,LOOKUPS!F$7,0)*$FH$6++VLOOKUP($FA1045,SIZE,LOOKUPS!F$11,0)*$FI$6),"",VLOOKUP($FA1045,MOM,LOOKUPS!F$12,0)*$FB$6+VLOOKUP($FA1045,STREV,LOOKUPS!F$10,0)*$FC$6+VLOOKUP($FA1045,LTREV,LOOKUPS!F$9,0)*$FD$6+VLOOKUP($FA1045,CFP,LOOKUPS!F$6,0)*$FE$6+VLOOKUP($FA1045,EP,LOOKUPS!F$8,0)*$FF$6+VLOOKUP($FA1045,BM,LOOKUPS!F$5,0)*$FG$6+VLOOKUP($FA1045,DIV,LOOKUPS!F$7,0)*$FH$6++VLOOKUP($FA1045,SIZE,LOOKUPS!F$11,0)*$FI$6)</f>
        <v>-0.15909999999999996</v>
      </c>
      <c r="FF1045" s="1">
        <f>IF(ISERROR(VLOOKUP($FA1045,MOM,LOOKUPS!G$12,0)*$FB$6+VLOOKUP($FA1045,STREV,LOOKUPS!G$10,0)*$FC$6+VLOOKUP($FA1045,LTREV,LOOKUPS!G$9,0)*$FD$6+VLOOKUP($FA1045,CFP,LOOKUPS!G$6,0)*$FE$6+VLOOKUP($FA1045,EP,LOOKUPS!G$8,0)*$FF$6+VLOOKUP($FA1045,BM,LOOKUPS!G$5,0)*$FG$6+VLOOKUP($FA1045,DIV,LOOKUPS!G$7,0)*$FH$6++VLOOKUP($FA1045,SIZE,LOOKUPS!G$11,0)*$FI$6),"",VLOOKUP($FA1045,MOM,LOOKUPS!G$12,0)*$FB$6+VLOOKUP($FA1045,STREV,LOOKUPS!G$10,0)*$FC$6+VLOOKUP($FA1045,LTREV,LOOKUPS!G$9,0)*$FD$6+VLOOKUP($FA1045,CFP,LOOKUPS!G$6,0)*$FE$6+VLOOKUP($FA1045,EP,LOOKUPS!G$8,0)*$FF$6+VLOOKUP($FA1045,BM,LOOKUPS!G$5,0)*$FG$6+VLOOKUP($FA1045,DIV,LOOKUPS!G$7,0)*$FH$6++VLOOKUP($FA1045,SIZE,LOOKUPS!G$11,0)*$FI$6)</f>
        <v>-0.56379999999999997</v>
      </c>
      <c r="FG1045" s="1">
        <f>IF(ISERROR(VLOOKUP($FA1045,MOM,LOOKUPS!H$12,0)*$FB$6+VLOOKUP($FA1045,STREV,LOOKUPS!H$10,0)*$FC$6+VLOOKUP($FA1045,LTREV,LOOKUPS!H$9,0)*$FD$6+VLOOKUP($FA1045,CFP,LOOKUPS!H$6,0)*$FE$6+VLOOKUP($FA1045,EP,LOOKUPS!H$8,0)*$FF$6+VLOOKUP($FA1045,BM,LOOKUPS!H$5,0)*$FG$6+VLOOKUP($FA1045,DIV,LOOKUPS!H$7,0)*$FH$6++VLOOKUP($FA1045,SIZE,LOOKUPS!H$11,0)*$FI$6),"",VLOOKUP($FA1045,MOM,LOOKUPS!H$12,0)*$FB$6+VLOOKUP($FA1045,STREV,LOOKUPS!H$10,0)*$FC$6+VLOOKUP($FA1045,LTREV,LOOKUPS!H$9,0)*$FD$6+VLOOKUP($FA1045,CFP,LOOKUPS!H$6,0)*$FE$6+VLOOKUP($FA1045,EP,LOOKUPS!H$8,0)*$FF$6+VLOOKUP($FA1045,BM,LOOKUPS!H$5,0)*$FG$6+VLOOKUP($FA1045,DIV,LOOKUPS!H$7,0)*$FH$6++VLOOKUP($FA1045,SIZE,LOOKUPS!H$11,0)*$FI$6)</f>
        <v>-0.17100000000000004</v>
      </c>
      <c r="FH1045" s="1">
        <f>IF(ISERROR(VLOOKUP($FA1045,MOM,LOOKUPS!I$12,0)*$FB$6+VLOOKUP($FA1045,STREV,LOOKUPS!I$10,0)*$FC$6+VLOOKUP($FA1045,LTREV,LOOKUPS!I$9,0)*$FD$6+VLOOKUP($FA1045,CFP,LOOKUPS!I$6,0)*$FE$6+VLOOKUP($FA1045,EP,LOOKUPS!I$8,0)*$FF$6+VLOOKUP($FA1045,BM,LOOKUPS!I$5,0)*$FG$6+VLOOKUP($FA1045,DIV,LOOKUPS!I$7,0)*$FH$6++VLOOKUP($FA1045,SIZE,LOOKUPS!I$11,0)*$FI$6),"",VLOOKUP($FA1045,MOM,LOOKUPS!I$12,0)*$FB$6+VLOOKUP($FA1045,STREV,LOOKUPS!I$10,0)*$FC$6+VLOOKUP($FA1045,LTREV,LOOKUPS!I$9,0)*$FD$6+VLOOKUP($FA1045,CFP,LOOKUPS!I$6,0)*$FE$6+VLOOKUP($FA1045,EP,LOOKUPS!I$8,0)*$FF$6+VLOOKUP($FA1045,BM,LOOKUPS!I$5,0)*$FG$6+VLOOKUP($FA1045,DIV,LOOKUPS!I$7,0)*$FH$6++VLOOKUP($FA1045,SIZE,LOOKUPS!I$11,0)*$FI$6)</f>
        <v>1.4000000000000123E-3</v>
      </c>
      <c r="FI1045" s="1">
        <f>IF(ISERROR(VLOOKUP($FA1045,MOM,LOOKUPS!J$12,0)*$FB$6+VLOOKUP($FA1045,STREV,LOOKUPS!J$10,0)*$FC$6+VLOOKUP($FA1045,LTREV,LOOKUPS!J$9,0)*$FD$6+VLOOKUP($FA1045,CFP,LOOKUPS!J$6,0)*$FE$6+VLOOKUP($FA1045,EP,LOOKUPS!J$8,0)*$FF$6+VLOOKUP($FA1045,BM,LOOKUPS!J$5,0)*$FG$6+VLOOKUP($FA1045,DIV,LOOKUPS!J$7,0)*$FH$6++VLOOKUP($FA1045,SIZE,LOOKUPS!J$11,0)*$FI$6),"",VLOOKUP($FA1045,MOM,LOOKUPS!J$12,0)*$FB$6+VLOOKUP($FA1045,STREV,LOOKUPS!J$10,0)*$FC$6+VLOOKUP($FA1045,LTREV,LOOKUPS!J$9,0)*$FD$6+VLOOKUP($FA1045,CFP,LOOKUPS!J$6,0)*$FE$6+VLOOKUP($FA1045,EP,LOOKUPS!J$8,0)*$FF$6+VLOOKUP($FA1045,BM,LOOKUPS!J$5,0)*$FG$6+VLOOKUP($FA1045,DIV,LOOKUPS!J$7,0)*$FH$6++VLOOKUP($FA1045,SIZE,LOOKUPS!J$11,0)*$FI$6)</f>
        <v>0.24650000000000005</v>
      </c>
      <c r="FJ1045" s="1">
        <f>IF(ISERROR(VLOOKUP($FA1045,MOM,LOOKUPS!K$12,0)*$FB$6+VLOOKUP($FA1045,STREV,LOOKUPS!K$10,0)*$FC$6+VLOOKUP($FA1045,LTREV,LOOKUPS!K$9,0)*$FD$6+VLOOKUP($FA1045,CFP,LOOKUPS!K$6,0)*$FE$6+VLOOKUP($FA1045,EP,LOOKUPS!K$8,0)*$FF$6+VLOOKUP($FA1045,BM,LOOKUPS!K$5,0)*$FG$6+VLOOKUP($FA1045,DIV,LOOKUPS!K$7,0)*$FH$6++VLOOKUP($FA1045,SIZE,LOOKUPS!K$11,0)*$FI$6),"",VLOOKUP($FA1045,MOM,LOOKUPS!K$12,0)*$FB$6+VLOOKUP($FA1045,STREV,LOOKUPS!K$10,0)*$FC$6+VLOOKUP($FA1045,LTREV,LOOKUPS!K$9,0)*$FD$6+VLOOKUP($FA1045,CFP,LOOKUPS!K$6,0)*$FE$6+VLOOKUP($FA1045,EP,LOOKUPS!K$8,0)*$FF$6+VLOOKUP($FA1045,BM,LOOKUPS!K$5,0)*$FG$6+VLOOKUP($FA1045,DIV,LOOKUPS!K$7,0)*$FH$6++VLOOKUP($FA1045,SIZE,LOOKUPS!K$11,0)*$FI$6)</f>
        <v>-0.40810000000000002</v>
      </c>
      <c r="FK1045" s="1">
        <f>IF(ISERROR(VLOOKUP($FA1045,MOM,LOOKUPS!L$12,0)*$FB$6+VLOOKUP($FA1045,STREV,LOOKUPS!L$10,0)*$FC$6+VLOOKUP($FA1045,LTREV,LOOKUPS!L$9,0)*$FD$6+VLOOKUP($FA1045,CFP,LOOKUPS!L$6,0)*$FE$6+VLOOKUP($FA1045,EP,LOOKUPS!L$8,0)*$FF$6+VLOOKUP($FA1045,BM,LOOKUPS!L$5,0)*$FG$6+VLOOKUP($FA1045,DIV,LOOKUPS!L$7,0)*$FH$6++VLOOKUP($FA1045,SIZE,LOOKUPS!L$11,0)*$FI$6),"",VLOOKUP($FA1045,MOM,LOOKUPS!L$12,0)*$FB$6+VLOOKUP($FA1045,STREV,LOOKUPS!L$10,0)*$FC$6+VLOOKUP($FA1045,LTREV,LOOKUPS!L$9,0)*$FD$6+VLOOKUP($FA1045,CFP,LOOKUPS!L$6,0)*$FE$6+VLOOKUP($FA1045,EP,LOOKUPS!L$8,0)*$FF$6+VLOOKUP($FA1045,BM,LOOKUPS!L$5,0)*$FG$6+VLOOKUP($FA1045,DIV,LOOKUPS!L$7,0)*$FH$6++VLOOKUP($FA1045,SIZE,LOOKUPS!L$11,0)*$FI$6)</f>
        <v>-8.3000000000000046E-2</v>
      </c>
    </row>
    <row r="1046" spans="1:167" x14ac:dyDescent="0.3">
      <c r="A1046" s="1">
        <v>201305</v>
      </c>
      <c r="B1046" s="1">
        <v>6.35</v>
      </c>
      <c r="C1046" s="1">
        <v>5.53</v>
      </c>
      <c r="D1046" s="1">
        <v>6.16</v>
      </c>
      <c r="E1046" s="1">
        <v>3.59</v>
      </c>
      <c r="F1046" s="1">
        <v>4.1399999999999997</v>
      </c>
      <c r="G1046" s="1">
        <v>3.14</v>
      </c>
      <c r="H1046" s="1">
        <v>4.0999999999999996</v>
      </c>
      <c r="I1046" s="1">
        <v>4.0999999999999996</v>
      </c>
      <c r="J1046" s="1">
        <v>4.4800000000000004</v>
      </c>
      <c r="K1046" s="1">
        <v>4.2</v>
      </c>
      <c r="M1046" s="1">
        <v>201206</v>
      </c>
      <c r="N1046" s="1">
        <v>1.77</v>
      </c>
      <c r="O1046" s="1">
        <v>2.77</v>
      </c>
      <c r="P1046" s="1">
        <v>4.83</v>
      </c>
      <c r="Q1046" s="1">
        <v>4.18</v>
      </c>
      <c r="R1046" s="1">
        <v>3.68</v>
      </c>
      <c r="S1046" s="1">
        <v>3.59</v>
      </c>
      <c r="T1046" s="1">
        <v>4.47</v>
      </c>
      <c r="U1046" s="1">
        <v>4.74</v>
      </c>
      <c r="V1046" s="1">
        <v>3.71</v>
      </c>
      <c r="W1046" s="1">
        <v>4.22</v>
      </c>
      <c r="Y1046" s="1">
        <v>201705</v>
      </c>
      <c r="Z1046" s="1">
        <v>-5.16</v>
      </c>
      <c r="AA1046" s="1">
        <v>-3.02</v>
      </c>
      <c r="AB1046" s="1">
        <v>-1.45</v>
      </c>
      <c r="AC1046" s="1">
        <v>-0.93</v>
      </c>
      <c r="AD1046" s="1">
        <v>-0.95</v>
      </c>
      <c r="AE1046" s="1">
        <v>-2.39</v>
      </c>
      <c r="AF1046" s="1">
        <v>-0.44</v>
      </c>
      <c r="AG1046" s="1">
        <v>-0.22</v>
      </c>
      <c r="AH1046" s="1">
        <v>-1.47</v>
      </c>
      <c r="AI1046" s="1">
        <v>-0.55000000000000004</v>
      </c>
      <c r="CA1046" s="1">
        <v>201211</v>
      </c>
      <c r="CB1046" s="1">
        <v>-2.66</v>
      </c>
      <c r="CC1046" s="1">
        <v>0.74</v>
      </c>
      <c r="CD1046" s="1">
        <v>0.08</v>
      </c>
      <c r="CE1046" s="1">
        <v>0.52</v>
      </c>
      <c r="CF1046" s="1">
        <v>0.86</v>
      </c>
      <c r="CG1046" s="1">
        <v>0.35</v>
      </c>
      <c r="CH1046" s="1">
        <v>-0.17</v>
      </c>
      <c r="CI1046" s="1">
        <v>-0.04</v>
      </c>
      <c r="CJ1046" s="1">
        <v>0.8</v>
      </c>
      <c r="CK1046" s="1">
        <v>0.47</v>
      </c>
      <c r="CL1046" s="1">
        <v>1.3</v>
      </c>
      <c r="CM1046" s="1">
        <v>0.39</v>
      </c>
      <c r="CN1046" s="1">
        <v>0.3</v>
      </c>
      <c r="CO1046" s="1">
        <v>0.05</v>
      </c>
      <c r="CP1046" s="1">
        <v>-0.38</v>
      </c>
      <c r="CQ1046" s="1">
        <v>0.31</v>
      </c>
      <c r="CR1046" s="1">
        <v>-0.36</v>
      </c>
      <c r="CS1046" s="1">
        <v>1.3</v>
      </c>
      <c r="CT1046" s="1">
        <v>0.44</v>
      </c>
      <c r="CV1046" s="1">
        <v>201311</v>
      </c>
      <c r="CW1046" s="1">
        <v>4.62</v>
      </c>
      <c r="CX1046" s="1">
        <v>4.49</v>
      </c>
      <c r="CY1046" s="1">
        <v>3.77</v>
      </c>
      <c r="CZ1046" s="1">
        <v>3.78</v>
      </c>
      <c r="DA1046" s="1">
        <v>4.12</v>
      </c>
      <c r="DB1046" s="1">
        <v>4.3499999999999996</v>
      </c>
      <c r="DC1046" s="1">
        <v>3.99</v>
      </c>
      <c r="DD1046" s="1">
        <v>3.53</v>
      </c>
      <c r="DE1046" s="1">
        <v>3.91</v>
      </c>
      <c r="DF1046" s="1">
        <v>4.4800000000000004</v>
      </c>
      <c r="DG1046" s="1">
        <v>3.74</v>
      </c>
      <c r="DH1046" s="1">
        <v>5.18</v>
      </c>
      <c r="DI1046" s="1">
        <v>3.51</v>
      </c>
      <c r="DJ1046" s="1">
        <v>3.68</v>
      </c>
      <c r="DK1046" s="1">
        <v>4.26</v>
      </c>
      <c r="DL1046" s="1">
        <v>3.57</v>
      </c>
      <c r="DM1046" s="1">
        <v>3.5</v>
      </c>
      <c r="DN1046" s="1">
        <v>3.13</v>
      </c>
      <c r="DO1046" s="1">
        <v>4.5599999999999996</v>
      </c>
      <c r="DQ1046" s="1">
        <v>201211</v>
      </c>
      <c r="DR1046" s="1">
        <v>-99.99</v>
      </c>
      <c r="DS1046" s="1">
        <v>-0.48</v>
      </c>
      <c r="DT1046" s="1">
        <v>1.66</v>
      </c>
      <c r="DU1046" s="1">
        <v>1.39</v>
      </c>
      <c r="DV1046" s="1">
        <v>-0.72</v>
      </c>
      <c r="DW1046" s="1">
        <v>0.57999999999999996</v>
      </c>
      <c r="DX1046" s="1">
        <v>2.42</v>
      </c>
      <c r="DY1046" s="1">
        <v>2.09</v>
      </c>
      <c r="DZ1046" s="1">
        <v>1.25</v>
      </c>
      <c r="EA1046" s="1">
        <v>-1.31</v>
      </c>
      <c r="EB1046" s="1">
        <v>1.32</v>
      </c>
      <c r="EC1046" s="1">
        <v>0.95</v>
      </c>
      <c r="ED1046" s="1">
        <v>0.23</v>
      </c>
      <c r="EE1046" s="1">
        <v>2.12</v>
      </c>
      <c r="EF1046" s="1">
        <v>2.75</v>
      </c>
      <c r="EG1046" s="1">
        <v>2.5</v>
      </c>
      <c r="EH1046" s="1">
        <v>1.67</v>
      </c>
      <c r="EI1046" s="1">
        <v>1.36</v>
      </c>
      <c r="EJ1046" s="1">
        <v>1.1299999999999999</v>
      </c>
      <c r="EL1046">
        <v>201211</v>
      </c>
      <c r="EM1046">
        <v>0.78</v>
      </c>
      <c r="EN1046">
        <v>0.53</v>
      </c>
      <c r="EO1046">
        <v>-0.83</v>
      </c>
      <c r="EP1046">
        <v>0.01</v>
      </c>
      <c r="ER1046" s="1">
        <v>201305</v>
      </c>
      <c r="ES1046" s="1">
        <v>-1.74</v>
      </c>
      <c r="EU1046" s="1">
        <v>201206</v>
      </c>
      <c r="EV1046" s="1">
        <v>-0.67</v>
      </c>
      <c r="EX1046" s="1">
        <v>201705</v>
      </c>
      <c r="EY1046" s="1">
        <v>-2.71</v>
      </c>
      <c r="FA1046" s="1">
        <v>201305</v>
      </c>
      <c r="FB1046" s="1">
        <f>IF(ISERROR(VLOOKUP($FA1046,MOM,LOOKUPS!C$12,0)*$FB$6+VLOOKUP($FA1046,STREV,LOOKUPS!C$10,0)*$FC$6+VLOOKUP($FA1046,LTREV,LOOKUPS!C$9,0)*$FD$6+VLOOKUP($FA1046,CFP,LOOKUPS!C$6,0)*$FE$6+VLOOKUP($FA1046,EP,LOOKUPS!C$8,0)*$FF$6+VLOOKUP($FA1046,BM,LOOKUPS!C$5,0)*$FG$6+VLOOKUP($FA1046,DIV,LOOKUPS!C$7,0)*$FH$6++VLOOKUP($FA1046,SIZE,LOOKUPS!C$11,0)*$FI$6),"",VLOOKUP($FA1046,MOM,LOOKUPS!C$12,0)*$FB$6+VLOOKUP($FA1046,STREV,LOOKUPS!C$10,0)*$FC$6+VLOOKUP($FA1046,LTREV,LOOKUPS!C$9,0)*$FD$6+VLOOKUP($FA1046,CFP,LOOKUPS!C$6,0)*$FE$6+VLOOKUP($FA1046,EP,LOOKUPS!C$8,0)*$FF$6+VLOOKUP($FA1046,BM,LOOKUPS!C$5,0)*$FG$6+VLOOKUP($FA1046,DIV,LOOKUPS!C$7,0)*$FH$6++VLOOKUP($FA1046,SIZE,LOOKUPS!C$11,0)*$FI$6)</f>
        <v>5.0501000000000005</v>
      </c>
      <c r="FC1046" s="1">
        <f>IF(ISERROR(VLOOKUP($FA1046,MOM,LOOKUPS!D$12,0)*$FB$6+VLOOKUP($FA1046,STREV,LOOKUPS!D$10,0)*$FC$6+VLOOKUP($FA1046,LTREV,LOOKUPS!D$9,0)*$FD$6+VLOOKUP($FA1046,CFP,LOOKUPS!D$6,0)*$FE$6+VLOOKUP($FA1046,EP,LOOKUPS!D$8,0)*$FF$6+VLOOKUP($FA1046,BM,LOOKUPS!D$5,0)*$FG$6+VLOOKUP($FA1046,DIV,LOOKUPS!D$7,0)*$FH$6++VLOOKUP($FA1046,SIZE,LOOKUPS!D$11,0)*$FI$6),"",VLOOKUP($FA1046,MOM,LOOKUPS!D$12,0)*$FB$6+VLOOKUP($FA1046,STREV,LOOKUPS!D$10,0)*$FC$6+VLOOKUP($FA1046,LTREV,LOOKUPS!D$9,0)*$FD$6+VLOOKUP($FA1046,CFP,LOOKUPS!D$6,0)*$FE$6+VLOOKUP($FA1046,EP,LOOKUPS!D$8,0)*$FF$6+VLOOKUP($FA1046,BM,LOOKUPS!D$5,0)*$FG$6+VLOOKUP($FA1046,DIV,LOOKUPS!D$7,0)*$FH$6++VLOOKUP($FA1046,SIZE,LOOKUPS!D$11,0)*$FI$6)</f>
        <v>4.5056000000000003</v>
      </c>
      <c r="FD1046" s="1">
        <f>IF(ISERROR(VLOOKUP($FA1046,MOM,LOOKUPS!E$12,0)*$FB$6+VLOOKUP($FA1046,STREV,LOOKUPS!E$10,0)*$FC$6+VLOOKUP($FA1046,LTREV,LOOKUPS!E$9,0)*$FD$6+VLOOKUP($FA1046,CFP,LOOKUPS!E$6,0)*$FE$6+VLOOKUP($FA1046,EP,LOOKUPS!E$8,0)*$FF$6+VLOOKUP($FA1046,BM,LOOKUPS!E$5,0)*$FG$6+VLOOKUP($FA1046,DIV,LOOKUPS!E$7,0)*$FH$6++VLOOKUP($FA1046,SIZE,LOOKUPS!E$11,0)*$FI$6),"",VLOOKUP($FA1046,MOM,LOOKUPS!E$12,0)*$FB$6+VLOOKUP($FA1046,STREV,LOOKUPS!E$10,0)*$FC$6+VLOOKUP($FA1046,LTREV,LOOKUPS!E$9,0)*$FD$6+VLOOKUP($FA1046,CFP,LOOKUPS!E$6,0)*$FE$6+VLOOKUP($FA1046,EP,LOOKUPS!E$8,0)*$FF$6+VLOOKUP($FA1046,BM,LOOKUPS!E$5,0)*$FG$6+VLOOKUP($FA1046,DIV,LOOKUPS!E$7,0)*$FH$6++VLOOKUP($FA1046,SIZE,LOOKUPS!E$11,0)*$FI$6)</f>
        <v>5.1884000000000006</v>
      </c>
      <c r="FE1046" s="1">
        <f>IF(ISERROR(VLOOKUP($FA1046,MOM,LOOKUPS!F$12,0)*$FB$6+VLOOKUP($FA1046,STREV,LOOKUPS!F$10,0)*$FC$6+VLOOKUP($FA1046,LTREV,LOOKUPS!F$9,0)*$FD$6+VLOOKUP($FA1046,CFP,LOOKUPS!F$6,0)*$FE$6+VLOOKUP($FA1046,EP,LOOKUPS!F$8,0)*$FF$6+VLOOKUP($FA1046,BM,LOOKUPS!F$5,0)*$FG$6+VLOOKUP($FA1046,DIV,LOOKUPS!F$7,0)*$FH$6++VLOOKUP($FA1046,SIZE,LOOKUPS!F$11,0)*$FI$6),"",VLOOKUP($FA1046,MOM,LOOKUPS!F$12,0)*$FB$6+VLOOKUP($FA1046,STREV,LOOKUPS!F$10,0)*$FC$6+VLOOKUP($FA1046,LTREV,LOOKUPS!F$9,0)*$FD$6+VLOOKUP($FA1046,CFP,LOOKUPS!F$6,0)*$FE$6+VLOOKUP($FA1046,EP,LOOKUPS!F$8,0)*$FF$6+VLOOKUP($FA1046,BM,LOOKUPS!F$5,0)*$FG$6+VLOOKUP($FA1046,DIV,LOOKUPS!F$7,0)*$FH$6++VLOOKUP($FA1046,SIZE,LOOKUPS!F$11,0)*$FI$6)</f>
        <v>4.2408999999999999</v>
      </c>
      <c r="FF1046" s="1">
        <f>IF(ISERROR(VLOOKUP($FA1046,MOM,LOOKUPS!G$12,0)*$FB$6+VLOOKUP($FA1046,STREV,LOOKUPS!G$10,0)*$FC$6+VLOOKUP($FA1046,LTREV,LOOKUPS!G$9,0)*$FD$6+VLOOKUP($FA1046,CFP,LOOKUPS!G$6,0)*$FE$6+VLOOKUP($FA1046,EP,LOOKUPS!G$8,0)*$FF$6+VLOOKUP($FA1046,BM,LOOKUPS!G$5,0)*$FG$6+VLOOKUP($FA1046,DIV,LOOKUPS!G$7,0)*$FH$6++VLOOKUP($FA1046,SIZE,LOOKUPS!G$11,0)*$FI$6),"",VLOOKUP($FA1046,MOM,LOOKUPS!G$12,0)*$FB$6+VLOOKUP($FA1046,STREV,LOOKUPS!G$10,0)*$FC$6+VLOOKUP($FA1046,LTREV,LOOKUPS!G$9,0)*$FD$6+VLOOKUP($FA1046,CFP,LOOKUPS!G$6,0)*$FE$6+VLOOKUP($FA1046,EP,LOOKUPS!G$8,0)*$FF$6+VLOOKUP($FA1046,BM,LOOKUPS!G$5,0)*$FG$6+VLOOKUP($FA1046,DIV,LOOKUPS!G$7,0)*$FH$6++VLOOKUP($FA1046,SIZE,LOOKUPS!G$11,0)*$FI$6)</f>
        <v>3.7536</v>
      </c>
      <c r="FG1046" s="1">
        <f>IF(ISERROR(VLOOKUP($FA1046,MOM,LOOKUPS!H$12,0)*$FB$6+VLOOKUP($FA1046,STREV,LOOKUPS!H$10,0)*$FC$6+VLOOKUP($FA1046,LTREV,LOOKUPS!H$9,0)*$FD$6+VLOOKUP($FA1046,CFP,LOOKUPS!H$6,0)*$FE$6+VLOOKUP($FA1046,EP,LOOKUPS!H$8,0)*$FF$6+VLOOKUP($FA1046,BM,LOOKUPS!H$5,0)*$FG$6+VLOOKUP($FA1046,DIV,LOOKUPS!H$7,0)*$FH$6++VLOOKUP($FA1046,SIZE,LOOKUPS!H$11,0)*$FI$6),"",VLOOKUP($FA1046,MOM,LOOKUPS!H$12,0)*$FB$6+VLOOKUP($FA1046,STREV,LOOKUPS!H$10,0)*$FC$6+VLOOKUP($FA1046,LTREV,LOOKUPS!H$9,0)*$FD$6+VLOOKUP($FA1046,CFP,LOOKUPS!H$6,0)*$FE$6+VLOOKUP($FA1046,EP,LOOKUPS!H$8,0)*$FF$6+VLOOKUP($FA1046,BM,LOOKUPS!H$5,0)*$FG$6+VLOOKUP($FA1046,DIV,LOOKUPS!H$7,0)*$FH$6++VLOOKUP($FA1046,SIZE,LOOKUPS!H$11,0)*$FI$6)</f>
        <v>4.2897999999999996</v>
      </c>
      <c r="FH1046" s="1">
        <f>IF(ISERROR(VLOOKUP($FA1046,MOM,LOOKUPS!I$12,0)*$FB$6+VLOOKUP($FA1046,STREV,LOOKUPS!I$10,0)*$FC$6+VLOOKUP($FA1046,LTREV,LOOKUPS!I$9,0)*$FD$6+VLOOKUP($FA1046,CFP,LOOKUPS!I$6,0)*$FE$6+VLOOKUP($FA1046,EP,LOOKUPS!I$8,0)*$FF$6+VLOOKUP($FA1046,BM,LOOKUPS!I$5,0)*$FG$6+VLOOKUP($FA1046,DIV,LOOKUPS!I$7,0)*$FH$6++VLOOKUP($FA1046,SIZE,LOOKUPS!I$11,0)*$FI$6),"",VLOOKUP($FA1046,MOM,LOOKUPS!I$12,0)*$FB$6+VLOOKUP($FA1046,STREV,LOOKUPS!I$10,0)*$FC$6+VLOOKUP($FA1046,LTREV,LOOKUPS!I$9,0)*$FD$6+VLOOKUP($FA1046,CFP,LOOKUPS!I$6,0)*$FE$6+VLOOKUP($FA1046,EP,LOOKUPS!I$8,0)*$FF$6+VLOOKUP($FA1046,BM,LOOKUPS!I$5,0)*$FG$6+VLOOKUP($FA1046,DIV,LOOKUPS!I$7,0)*$FH$6++VLOOKUP($FA1046,SIZE,LOOKUPS!I$11,0)*$FI$6)</f>
        <v>4.3840000000000003</v>
      </c>
      <c r="FI1046" s="1">
        <f>IF(ISERROR(VLOOKUP($FA1046,MOM,LOOKUPS!J$12,0)*$FB$6+VLOOKUP($FA1046,STREV,LOOKUPS!J$10,0)*$FC$6+VLOOKUP($FA1046,LTREV,LOOKUPS!J$9,0)*$FD$6+VLOOKUP($FA1046,CFP,LOOKUPS!J$6,0)*$FE$6+VLOOKUP($FA1046,EP,LOOKUPS!J$8,0)*$FF$6+VLOOKUP($FA1046,BM,LOOKUPS!J$5,0)*$FG$6+VLOOKUP($FA1046,DIV,LOOKUPS!J$7,0)*$FH$6++VLOOKUP($FA1046,SIZE,LOOKUPS!J$11,0)*$FI$6),"",VLOOKUP($FA1046,MOM,LOOKUPS!J$12,0)*$FB$6+VLOOKUP($FA1046,STREV,LOOKUPS!J$10,0)*$FC$6+VLOOKUP($FA1046,LTREV,LOOKUPS!J$9,0)*$FD$6+VLOOKUP($FA1046,CFP,LOOKUPS!J$6,0)*$FE$6+VLOOKUP($FA1046,EP,LOOKUPS!J$8,0)*$FF$6+VLOOKUP($FA1046,BM,LOOKUPS!J$5,0)*$FG$6+VLOOKUP($FA1046,DIV,LOOKUPS!J$7,0)*$FH$6++VLOOKUP($FA1046,SIZE,LOOKUPS!J$11,0)*$FI$6)</f>
        <v>5.1772</v>
      </c>
      <c r="FJ1046" s="1">
        <f>IF(ISERROR(VLOOKUP($FA1046,MOM,LOOKUPS!K$12,0)*$FB$6+VLOOKUP($FA1046,STREV,LOOKUPS!K$10,0)*$FC$6+VLOOKUP($FA1046,LTREV,LOOKUPS!K$9,0)*$FD$6+VLOOKUP($FA1046,CFP,LOOKUPS!K$6,0)*$FE$6+VLOOKUP($FA1046,EP,LOOKUPS!K$8,0)*$FF$6+VLOOKUP($FA1046,BM,LOOKUPS!K$5,0)*$FG$6+VLOOKUP($FA1046,DIV,LOOKUPS!K$7,0)*$FH$6++VLOOKUP($FA1046,SIZE,LOOKUPS!K$11,0)*$FI$6),"",VLOOKUP($FA1046,MOM,LOOKUPS!K$12,0)*$FB$6+VLOOKUP($FA1046,STREV,LOOKUPS!K$10,0)*$FC$6+VLOOKUP($FA1046,LTREV,LOOKUPS!K$9,0)*$FD$6+VLOOKUP($FA1046,CFP,LOOKUPS!K$6,0)*$FE$6+VLOOKUP($FA1046,EP,LOOKUPS!K$8,0)*$FF$6+VLOOKUP($FA1046,BM,LOOKUPS!K$5,0)*$FG$6+VLOOKUP($FA1046,DIV,LOOKUPS!K$7,0)*$FH$6++VLOOKUP($FA1046,SIZE,LOOKUPS!K$11,0)*$FI$6)</f>
        <v>4.641</v>
      </c>
      <c r="FK1046" s="1">
        <f>IF(ISERROR(VLOOKUP($FA1046,MOM,LOOKUPS!L$12,0)*$FB$6+VLOOKUP($FA1046,STREV,LOOKUPS!L$10,0)*$FC$6+VLOOKUP($FA1046,LTREV,LOOKUPS!L$9,0)*$FD$6+VLOOKUP($FA1046,CFP,LOOKUPS!L$6,0)*$FE$6+VLOOKUP($FA1046,EP,LOOKUPS!L$8,0)*$FF$6+VLOOKUP($FA1046,BM,LOOKUPS!L$5,0)*$FG$6+VLOOKUP($FA1046,DIV,LOOKUPS!L$7,0)*$FH$6++VLOOKUP($FA1046,SIZE,LOOKUPS!L$11,0)*$FI$6),"",VLOOKUP($FA1046,MOM,LOOKUPS!L$12,0)*$FB$6+VLOOKUP($FA1046,STREV,LOOKUPS!L$10,0)*$FC$6+VLOOKUP($FA1046,LTREV,LOOKUPS!L$9,0)*$FD$6+VLOOKUP($FA1046,CFP,LOOKUPS!L$6,0)*$FE$6+VLOOKUP($FA1046,EP,LOOKUPS!L$8,0)*$FF$6+VLOOKUP($FA1046,BM,LOOKUPS!L$5,0)*$FG$6+VLOOKUP($FA1046,DIV,LOOKUPS!L$7,0)*$FH$6++VLOOKUP($FA1046,SIZE,LOOKUPS!L$11,0)*$FI$6)</f>
        <v>5.1481000000000003</v>
      </c>
    </row>
    <row r="1047" spans="1:167" x14ac:dyDescent="0.3">
      <c r="A1047" s="1">
        <v>201306</v>
      </c>
      <c r="B1047" s="1">
        <v>-2.36</v>
      </c>
      <c r="C1047" s="1">
        <v>0.37</v>
      </c>
      <c r="D1047" s="1">
        <v>0.74</v>
      </c>
      <c r="E1047" s="1">
        <v>0.09</v>
      </c>
      <c r="F1047" s="1">
        <v>0.57999999999999996</v>
      </c>
      <c r="G1047" s="1">
        <v>0.06</v>
      </c>
      <c r="H1047" s="1">
        <v>1.47</v>
      </c>
      <c r="I1047" s="1">
        <v>0.81</v>
      </c>
      <c r="J1047" s="1">
        <v>0.49</v>
      </c>
      <c r="K1047" s="1">
        <v>-0.7</v>
      </c>
      <c r="M1047" s="1">
        <v>201207</v>
      </c>
      <c r="N1047" s="1">
        <v>0.39</v>
      </c>
      <c r="O1047" s="1">
        <v>-0.36</v>
      </c>
      <c r="P1047" s="1">
        <v>0</v>
      </c>
      <c r="Q1047" s="1">
        <v>-0.3</v>
      </c>
      <c r="R1047" s="1">
        <v>-0.85</v>
      </c>
      <c r="S1047" s="1">
        <v>-0.73</v>
      </c>
      <c r="T1047" s="1">
        <v>-1.94</v>
      </c>
      <c r="U1047" s="1">
        <v>-1.1599999999999999</v>
      </c>
      <c r="V1047" s="1">
        <v>-2.5</v>
      </c>
      <c r="W1047" s="1">
        <v>-3</v>
      </c>
      <c r="Y1047" s="1">
        <v>201706</v>
      </c>
      <c r="Z1047" s="1">
        <v>5.54</v>
      </c>
      <c r="AA1047" s="1">
        <v>3.17</v>
      </c>
      <c r="AB1047" s="1">
        <v>2.37</v>
      </c>
      <c r="AC1047" s="1">
        <v>3.04</v>
      </c>
      <c r="AD1047" s="1">
        <v>3.66</v>
      </c>
      <c r="AE1047" s="1">
        <v>1.93</v>
      </c>
      <c r="AF1047" s="1">
        <v>2.58</v>
      </c>
      <c r="AG1047" s="1">
        <v>2.67</v>
      </c>
      <c r="AH1047" s="1">
        <v>2.8</v>
      </c>
      <c r="AI1047" s="1">
        <v>3.93</v>
      </c>
      <c r="CA1047" s="1">
        <v>201212</v>
      </c>
      <c r="CB1047" s="1">
        <v>0.84</v>
      </c>
      <c r="CC1047" s="1">
        <v>1.81</v>
      </c>
      <c r="CD1047" s="1">
        <v>2.92</v>
      </c>
      <c r="CE1047" s="1">
        <v>3.08</v>
      </c>
      <c r="CF1047" s="1">
        <v>1.4</v>
      </c>
      <c r="CG1047" s="1">
        <v>3</v>
      </c>
      <c r="CH1047" s="1">
        <v>2.57</v>
      </c>
      <c r="CI1047" s="1">
        <v>3.6</v>
      </c>
      <c r="CJ1047" s="1">
        <v>2.85</v>
      </c>
      <c r="CK1047" s="1">
        <v>0.86</v>
      </c>
      <c r="CL1047" s="1">
        <v>2</v>
      </c>
      <c r="CM1047" s="1">
        <v>2.89</v>
      </c>
      <c r="CN1047" s="1">
        <v>3.12</v>
      </c>
      <c r="CO1047" s="1">
        <v>2.0499999999999998</v>
      </c>
      <c r="CP1047" s="1">
        <v>3.08</v>
      </c>
      <c r="CQ1047" s="1">
        <v>3.37</v>
      </c>
      <c r="CR1047" s="1">
        <v>3.81</v>
      </c>
      <c r="CS1047" s="1">
        <v>3.4</v>
      </c>
      <c r="CT1047" s="1">
        <v>2.44</v>
      </c>
      <c r="CV1047" s="1">
        <v>201312</v>
      </c>
      <c r="CW1047" s="1">
        <v>3.48</v>
      </c>
      <c r="CX1047" s="1">
        <v>2.2000000000000002</v>
      </c>
      <c r="CY1047" s="1">
        <v>2.2000000000000002</v>
      </c>
      <c r="CZ1047" s="1">
        <v>1.44</v>
      </c>
      <c r="DA1047" s="1">
        <v>2.16</v>
      </c>
      <c r="DB1047" s="1">
        <v>2.04</v>
      </c>
      <c r="DC1047" s="1">
        <v>2.44</v>
      </c>
      <c r="DD1047" s="1">
        <v>1.73</v>
      </c>
      <c r="DE1047" s="1">
        <v>1.45</v>
      </c>
      <c r="DF1047" s="1">
        <v>1.32</v>
      </c>
      <c r="DG1047" s="1">
        <v>3.05</v>
      </c>
      <c r="DH1047" s="1">
        <v>2.2799999999999998</v>
      </c>
      <c r="DI1047" s="1">
        <v>1.79</v>
      </c>
      <c r="DJ1047" s="1">
        <v>2.81</v>
      </c>
      <c r="DK1047" s="1">
        <v>2.13</v>
      </c>
      <c r="DL1047" s="1">
        <v>2.11</v>
      </c>
      <c r="DM1047" s="1">
        <v>1.41</v>
      </c>
      <c r="DN1047" s="1">
        <v>1.39</v>
      </c>
      <c r="DO1047" s="1">
        <v>1.49</v>
      </c>
      <c r="DQ1047" s="1">
        <v>201212</v>
      </c>
      <c r="DR1047" s="1">
        <v>-99.99</v>
      </c>
      <c r="DS1047" s="1">
        <v>2.34</v>
      </c>
      <c r="DT1047" s="1">
        <v>2.99</v>
      </c>
      <c r="DU1047" s="1">
        <v>2.17</v>
      </c>
      <c r="DV1047" s="1">
        <v>2.0699999999999998</v>
      </c>
      <c r="DW1047" s="1">
        <v>3.74</v>
      </c>
      <c r="DX1047" s="1">
        <v>3.09</v>
      </c>
      <c r="DY1047" s="1">
        <v>2.48</v>
      </c>
      <c r="DZ1047" s="1">
        <v>1.69</v>
      </c>
      <c r="EA1047" s="1">
        <v>1.25</v>
      </c>
      <c r="EB1047" s="1">
        <v>4.92</v>
      </c>
      <c r="EC1047" s="1">
        <v>3.99</v>
      </c>
      <c r="ED1047" s="1">
        <v>3.49</v>
      </c>
      <c r="EE1047" s="1">
        <v>2.96</v>
      </c>
      <c r="EF1047" s="1">
        <v>3.24</v>
      </c>
      <c r="EG1047" s="1">
        <v>1.9</v>
      </c>
      <c r="EH1047" s="1">
        <v>3.07</v>
      </c>
      <c r="EI1047" s="1">
        <v>1.99</v>
      </c>
      <c r="EJ1047" s="1">
        <v>1.36</v>
      </c>
      <c r="EL1047">
        <v>201212</v>
      </c>
      <c r="EM1047">
        <v>1.18</v>
      </c>
      <c r="EN1047">
        <v>1.45</v>
      </c>
      <c r="EO1047">
        <v>3.53</v>
      </c>
      <c r="EP1047">
        <v>0.01</v>
      </c>
      <c r="ER1047" s="1">
        <v>201306</v>
      </c>
      <c r="ES1047" s="1">
        <v>0.57999999999999996</v>
      </c>
      <c r="EU1047" s="1">
        <v>201207</v>
      </c>
      <c r="EV1047" s="1">
        <v>1.39</v>
      </c>
      <c r="EX1047" s="1">
        <v>201706</v>
      </c>
      <c r="EY1047" s="1">
        <v>-0.81</v>
      </c>
      <c r="FA1047" s="1">
        <v>201306</v>
      </c>
      <c r="FB1047" s="1">
        <f>IF(ISERROR(VLOOKUP($FA1047,MOM,LOOKUPS!C$12,0)*$FB$6+VLOOKUP($FA1047,STREV,LOOKUPS!C$10,0)*$FC$6+VLOOKUP($FA1047,LTREV,LOOKUPS!C$9,0)*$FD$6+VLOOKUP($FA1047,CFP,LOOKUPS!C$6,0)*$FE$6+VLOOKUP($FA1047,EP,LOOKUPS!C$8,0)*$FF$6+VLOOKUP($FA1047,BM,LOOKUPS!C$5,0)*$FG$6+VLOOKUP($FA1047,DIV,LOOKUPS!C$7,0)*$FH$6++VLOOKUP($FA1047,SIZE,LOOKUPS!C$11,0)*$FI$6),"",VLOOKUP($FA1047,MOM,LOOKUPS!C$12,0)*$FB$6+VLOOKUP($FA1047,STREV,LOOKUPS!C$10,0)*$FC$6+VLOOKUP($FA1047,LTREV,LOOKUPS!C$9,0)*$FD$6+VLOOKUP($FA1047,CFP,LOOKUPS!C$6,0)*$FE$6+VLOOKUP($FA1047,EP,LOOKUPS!C$8,0)*$FF$6+VLOOKUP($FA1047,BM,LOOKUPS!C$5,0)*$FG$6+VLOOKUP($FA1047,DIV,LOOKUPS!C$7,0)*$FH$6++VLOOKUP($FA1047,SIZE,LOOKUPS!C$11,0)*$FI$6)</f>
        <v>-1.0479000000000001</v>
      </c>
      <c r="FC1047" s="1">
        <f>IF(ISERROR(VLOOKUP($FA1047,MOM,LOOKUPS!D$12,0)*$FB$6+VLOOKUP($FA1047,STREV,LOOKUPS!D$10,0)*$FC$6+VLOOKUP($FA1047,LTREV,LOOKUPS!D$9,0)*$FD$6+VLOOKUP($FA1047,CFP,LOOKUPS!D$6,0)*$FE$6+VLOOKUP($FA1047,EP,LOOKUPS!D$8,0)*$FF$6+VLOOKUP($FA1047,BM,LOOKUPS!D$5,0)*$FG$6+VLOOKUP($FA1047,DIV,LOOKUPS!D$7,0)*$FH$6++VLOOKUP($FA1047,SIZE,LOOKUPS!D$11,0)*$FI$6),"",VLOOKUP($FA1047,MOM,LOOKUPS!D$12,0)*$FB$6+VLOOKUP($FA1047,STREV,LOOKUPS!D$10,0)*$FC$6+VLOOKUP($FA1047,LTREV,LOOKUPS!D$9,0)*$FD$6+VLOOKUP($FA1047,CFP,LOOKUPS!D$6,0)*$FE$6+VLOOKUP($FA1047,EP,LOOKUPS!D$8,0)*$FF$6+VLOOKUP($FA1047,BM,LOOKUPS!D$5,0)*$FG$6+VLOOKUP($FA1047,DIV,LOOKUPS!D$7,0)*$FH$6++VLOOKUP($FA1047,SIZE,LOOKUPS!D$11,0)*$FI$6)</f>
        <v>-0.17250000000000001</v>
      </c>
      <c r="FD1047" s="1">
        <f>IF(ISERROR(VLOOKUP($FA1047,MOM,LOOKUPS!E$12,0)*$FB$6+VLOOKUP($FA1047,STREV,LOOKUPS!E$10,0)*$FC$6+VLOOKUP($FA1047,LTREV,LOOKUPS!E$9,0)*$FD$6+VLOOKUP($FA1047,CFP,LOOKUPS!E$6,0)*$FE$6+VLOOKUP($FA1047,EP,LOOKUPS!E$8,0)*$FF$6+VLOOKUP($FA1047,BM,LOOKUPS!E$5,0)*$FG$6+VLOOKUP($FA1047,DIV,LOOKUPS!E$7,0)*$FH$6++VLOOKUP($FA1047,SIZE,LOOKUPS!E$11,0)*$FI$6),"",VLOOKUP($FA1047,MOM,LOOKUPS!E$12,0)*$FB$6+VLOOKUP($FA1047,STREV,LOOKUPS!E$10,0)*$FC$6+VLOOKUP($FA1047,LTREV,LOOKUPS!E$9,0)*$FD$6+VLOOKUP($FA1047,CFP,LOOKUPS!E$6,0)*$FE$6+VLOOKUP($FA1047,EP,LOOKUPS!E$8,0)*$FF$6+VLOOKUP($FA1047,BM,LOOKUPS!E$5,0)*$FG$6+VLOOKUP($FA1047,DIV,LOOKUPS!E$7,0)*$FH$6++VLOOKUP($FA1047,SIZE,LOOKUPS!E$11,0)*$FI$6)</f>
        <v>-0.36330000000000007</v>
      </c>
      <c r="FE1047" s="1">
        <f>IF(ISERROR(VLOOKUP($FA1047,MOM,LOOKUPS!F$12,0)*$FB$6+VLOOKUP($FA1047,STREV,LOOKUPS!F$10,0)*$FC$6+VLOOKUP($FA1047,LTREV,LOOKUPS!F$9,0)*$FD$6+VLOOKUP($FA1047,CFP,LOOKUPS!F$6,0)*$FE$6+VLOOKUP($FA1047,EP,LOOKUPS!F$8,0)*$FF$6+VLOOKUP($FA1047,BM,LOOKUPS!F$5,0)*$FG$6+VLOOKUP($FA1047,DIV,LOOKUPS!F$7,0)*$FH$6++VLOOKUP($FA1047,SIZE,LOOKUPS!F$11,0)*$FI$6),"",VLOOKUP($FA1047,MOM,LOOKUPS!F$12,0)*$FB$6+VLOOKUP($FA1047,STREV,LOOKUPS!F$10,0)*$FC$6+VLOOKUP($FA1047,LTREV,LOOKUPS!F$9,0)*$FD$6+VLOOKUP($FA1047,CFP,LOOKUPS!F$6,0)*$FE$6+VLOOKUP($FA1047,EP,LOOKUPS!F$8,0)*$FF$6+VLOOKUP($FA1047,BM,LOOKUPS!F$5,0)*$FG$6+VLOOKUP($FA1047,DIV,LOOKUPS!F$7,0)*$FH$6++VLOOKUP($FA1047,SIZE,LOOKUPS!F$11,0)*$FI$6)</f>
        <v>-0.4798</v>
      </c>
      <c r="FF1047" s="1">
        <f>IF(ISERROR(VLOOKUP($FA1047,MOM,LOOKUPS!G$12,0)*$FB$6+VLOOKUP($FA1047,STREV,LOOKUPS!G$10,0)*$FC$6+VLOOKUP($FA1047,LTREV,LOOKUPS!G$9,0)*$FD$6+VLOOKUP($FA1047,CFP,LOOKUPS!G$6,0)*$FE$6+VLOOKUP($FA1047,EP,LOOKUPS!G$8,0)*$FF$6+VLOOKUP($FA1047,BM,LOOKUPS!G$5,0)*$FG$6+VLOOKUP($FA1047,DIV,LOOKUPS!G$7,0)*$FH$6++VLOOKUP($FA1047,SIZE,LOOKUPS!G$11,0)*$FI$6),"",VLOOKUP($FA1047,MOM,LOOKUPS!G$12,0)*$FB$6+VLOOKUP($FA1047,STREV,LOOKUPS!G$10,0)*$FC$6+VLOOKUP($FA1047,LTREV,LOOKUPS!G$9,0)*$FD$6+VLOOKUP($FA1047,CFP,LOOKUPS!G$6,0)*$FE$6+VLOOKUP($FA1047,EP,LOOKUPS!G$8,0)*$FF$6+VLOOKUP($FA1047,BM,LOOKUPS!G$5,0)*$FG$6+VLOOKUP($FA1047,DIV,LOOKUPS!G$7,0)*$FH$6++VLOOKUP($FA1047,SIZE,LOOKUPS!G$11,0)*$FI$6)</f>
        <v>0.22769999999999996</v>
      </c>
      <c r="FG1047" s="1">
        <f>IF(ISERROR(VLOOKUP($FA1047,MOM,LOOKUPS!H$12,0)*$FB$6+VLOOKUP($FA1047,STREV,LOOKUPS!H$10,0)*$FC$6+VLOOKUP($FA1047,LTREV,LOOKUPS!H$9,0)*$FD$6+VLOOKUP($FA1047,CFP,LOOKUPS!H$6,0)*$FE$6+VLOOKUP($FA1047,EP,LOOKUPS!H$8,0)*$FF$6+VLOOKUP($FA1047,BM,LOOKUPS!H$5,0)*$FG$6+VLOOKUP($FA1047,DIV,LOOKUPS!H$7,0)*$FH$6++VLOOKUP($FA1047,SIZE,LOOKUPS!H$11,0)*$FI$6),"",VLOOKUP($FA1047,MOM,LOOKUPS!H$12,0)*$FB$6+VLOOKUP($FA1047,STREV,LOOKUPS!H$10,0)*$FC$6+VLOOKUP($FA1047,LTREV,LOOKUPS!H$9,0)*$FD$6+VLOOKUP($FA1047,CFP,LOOKUPS!H$6,0)*$FE$6+VLOOKUP($FA1047,EP,LOOKUPS!H$8,0)*$FF$6+VLOOKUP($FA1047,BM,LOOKUPS!H$5,0)*$FG$6+VLOOKUP($FA1047,DIV,LOOKUPS!H$7,0)*$FH$6++VLOOKUP($FA1047,SIZE,LOOKUPS!H$11,0)*$FI$6)</f>
        <v>0.52600000000000002</v>
      </c>
      <c r="FH1047" s="1">
        <f>IF(ISERROR(VLOOKUP($FA1047,MOM,LOOKUPS!I$12,0)*$FB$6+VLOOKUP($FA1047,STREV,LOOKUPS!I$10,0)*$FC$6+VLOOKUP($FA1047,LTREV,LOOKUPS!I$9,0)*$FD$6+VLOOKUP($FA1047,CFP,LOOKUPS!I$6,0)*$FE$6+VLOOKUP($FA1047,EP,LOOKUPS!I$8,0)*$FF$6+VLOOKUP($FA1047,BM,LOOKUPS!I$5,0)*$FG$6+VLOOKUP($FA1047,DIV,LOOKUPS!I$7,0)*$FH$6++VLOOKUP($FA1047,SIZE,LOOKUPS!I$11,0)*$FI$6),"",VLOOKUP($FA1047,MOM,LOOKUPS!I$12,0)*$FB$6+VLOOKUP($FA1047,STREV,LOOKUPS!I$10,0)*$FC$6+VLOOKUP($FA1047,LTREV,LOOKUPS!I$9,0)*$FD$6+VLOOKUP($FA1047,CFP,LOOKUPS!I$6,0)*$FE$6+VLOOKUP($FA1047,EP,LOOKUPS!I$8,0)*$FF$6+VLOOKUP($FA1047,BM,LOOKUPS!I$5,0)*$FG$6+VLOOKUP($FA1047,DIV,LOOKUPS!I$7,0)*$FH$6++VLOOKUP($FA1047,SIZE,LOOKUPS!I$11,0)*$FI$6)</f>
        <v>0.71470000000000011</v>
      </c>
      <c r="FI1047" s="1">
        <f>IF(ISERROR(VLOOKUP($FA1047,MOM,LOOKUPS!J$12,0)*$FB$6+VLOOKUP($FA1047,STREV,LOOKUPS!J$10,0)*$FC$6+VLOOKUP($FA1047,LTREV,LOOKUPS!J$9,0)*$FD$6+VLOOKUP($FA1047,CFP,LOOKUPS!J$6,0)*$FE$6+VLOOKUP($FA1047,EP,LOOKUPS!J$8,0)*$FF$6+VLOOKUP($FA1047,BM,LOOKUPS!J$5,0)*$FG$6+VLOOKUP($FA1047,DIV,LOOKUPS!J$7,0)*$FH$6++VLOOKUP($FA1047,SIZE,LOOKUPS!J$11,0)*$FI$6),"",VLOOKUP($FA1047,MOM,LOOKUPS!J$12,0)*$FB$6+VLOOKUP($FA1047,STREV,LOOKUPS!J$10,0)*$FC$6+VLOOKUP($FA1047,LTREV,LOOKUPS!J$9,0)*$FD$6+VLOOKUP($FA1047,CFP,LOOKUPS!J$6,0)*$FE$6+VLOOKUP($FA1047,EP,LOOKUPS!J$8,0)*$FF$6+VLOOKUP($FA1047,BM,LOOKUPS!J$5,0)*$FG$6+VLOOKUP($FA1047,DIV,LOOKUPS!J$7,0)*$FH$6++VLOOKUP($FA1047,SIZE,LOOKUPS!J$11,0)*$FI$6)</f>
        <v>0.40600000000000008</v>
      </c>
      <c r="FJ1047" s="1">
        <f>IF(ISERROR(VLOOKUP($FA1047,MOM,LOOKUPS!K$12,0)*$FB$6+VLOOKUP($FA1047,STREV,LOOKUPS!K$10,0)*$FC$6+VLOOKUP($FA1047,LTREV,LOOKUPS!K$9,0)*$FD$6+VLOOKUP($FA1047,CFP,LOOKUPS!K$6,0)*$FE$6+VLOOKUP($FA1047,EP,LOOKUPS!K$8,0)*$FF$6+VLOOKUP($FA1047,BM,LOOKUPS!K$5,0)*$FG$6+VLOOKUP($FA1047,DIV,LOOKUPS!K$7,0)*$FH$6++VLOOKUP($FA1047,SIZE,LOOKUPS!K$11,0)*$FI$6),"",VLOOKUP($FA1047,MOM,LOOKUPS!K$12,0)*$FB$6+VLOOKUP($FA1047,STREV,LOOKUPS!K$10,0)*$FC$6+VLOOKUP($FA1047,LTREV,LOOKUPS!K$9,0)*$FD$6+VLOOKUP($FA1047,CFP,LOOKUPS!K$6,0)*$FE$6+VLOOKUP($FA1047,EP,LOOKUPS!K$8,0)*$FF$6+VLOOKUP($FA1047,BM,LOOKUPS!K$5,0)*$FG$6+VLOOKUP($FA1047,DIV,LOOKUPS!K$7,0)*$FH$6++VLOOKUP($FA1047,SIZE,LOOKUPS!K$11,0)*$FI$6)</f>
        <v>-3.489999999999998E-2</v>
      </c>
      <c r="FK1047" s="1">
        <f>IF(ISERROR(VLOOKUP($FA1047,MOM,LOOKUPS!L$12,0)*$FB$6+VLOOKUP($FA1047,STREV,LOOKUPS!L$10,0)*$FC$6+VLOOKUP($FA1047,LTREV,LOOKUPS!L$9,0)*$FD$6+VLOOKUP($FA1047,CFP,LOOKUPS!L$6,0)*$FE$6+VLOOKUP($FA1047,EP,LOOKUPS!L$8,0)*$FF$6+VLOOKUP($FA1047,BM,LOOKUPS!L$5,0)*$FG$6+VLOOKUP($FA1047,DIV,LOOKUPS!L$7,0)*$FH$6++VLOOKUP($FA1047,SIZE,LOOKUPS!L$11,0)*$FI$6),"",VLOOKUP($FA1047,MOM,LOOKUPS!L$12,0)*$FB$6+VLOOKUP($FA1047,STREV,LOOKUPS!L$10,0)*$FC$6+VLOOKUP($FA1047,LTREV,LOOKUPS!L$9,0)*$FD$6+VLOOKUP($FA1047,CFP,LOOKUPS!L$6,0)*$FE$6+VLOOKUP($FA1047,EP,LOOKUPS!L$8,0)*$FF$6+VLOOKUP($FA1047,BM,LOOKUPS!L$5,0)*$FG$6+VLOOKUP($FA1047,DIV,LOOKUPS!L$7,0)*$FH$6++VLOOKUP($FA1047,SIZE,LOOKUPS!L$11,0)*$FI$6)</f>
        <v>-0.38939999999999997</v>
      </c>
    </row>
    <row r="1048" spans="1:167" x14ac:dyDescent="0.3">
      <c r="A1048" s="1">
        <v>201307</v>
      </c>
      <c r="B1048" s="1">
        <v>10.57</v>
      </c>
      <c r="C1048" s="1">
        <v>6</v>
      </c>
      <c r="D1048" s="1">
        <v>5.7</v>
      </c>
      <c r="E1048" s="1">
        <v>6.56</v>
      </c>
      <c r="F1048" s="1">
        <v>7.23</v>
      </c>
      <c r="G1048" s="1">
        <v>7</v>
      </c>
      <c r="H1048" s="1">
        <v>7.53</v>
      </c>
      <c r="I1048" s="1">
        <v>6.77</v>
      </c>
      <c r="J1048" s="1">
        <v>7</v>
      </c>
      <c r="K1048" s="1">
        <v>8.8000000000000007</v>
      </c>
      <c r="M1048" s="1">
        <v>201208</v>
      </c>
      <c r="N1048" s="1">
        <v>3.29</v>
      </c>
      <c r="O1048" s="1">
        <v>3.46</v>
      </c>
      <c r="P1048" s="1">
        <v>3.59</v>
      </c>
      <c r="Q1048" s="1">
        <v>1.72</v>
      </c>
      <c r="R1048" s="1">
        <v>2.77</v>
      </c>
      <c r="S1048" s="1">
        <v>2.13</v>
      </c>
      <c r="T1048" s="1">
        <v>1.25</v>
      </c>
      <c r="U1048" s="1">
        <v>2.48</v>
      </c>
      <c r="V1048" s="1">
        <v>2.2999999999999998</v>
      </c>
      <c r="W1048" s="1">
        <v>3.01</v>
      </c>
      <c r="Y1048" s="1">
        <v>201707</v>
      </c>
      <c r="Z1048" s="1">
        <v>-1.43</v>
      </c>
      <c r="AA1048" s="1">
        <v>-1.19</v>
      </c>
      <c r="AB1048" s="1">
        <v>0.88</v>
      </c>
      <c r="AC1048" s="1">
        <v>0.06</v>
      </c>
      <c r="AD1048" s="1">
        <v>1.57</v>
      </c>
      <c r="AE1048" s="1">
        <v>-0.73</v>
      </c>
      <c r="AF1048" s="1">
        <v>1.94</v>
      </c>
      <c r="AG1048" s="1">
        <v>0.93</v>
      </c>
      <c r="AH1048" s="1">
        <v>0.47</v>
      </c>
      <c r="AI1048" s="1">
        <v>0.11</v>
      </c>
      <c r="CA1048" s="1">
        <v>201301</v>
      </c>
      <c r="CB1048" s="1">
        <v>8.64</v>
      </c>
      <c r="CC1048" s="1">
        <v>6.68</v>
      </c>
      <c r="CD1048" s="1">
        <v>6.85</v>
      </c>
      <c r="CE1048" s="1">
        <v>8.15</v>
      </c>
      <c r="CF1048" s="1">
        <v>6.78</v>
      </c>
      <c r="CG1048" s="1">
        <v>6.48</v>
      </c>
      <c r="CH1048" s="1">
        <v>6.87</v>
      </c>
      <c r="CI1048" s="1">
        <v>6.98</v>
      </c>
      <c r="CJ1048" s="1">
        <v>8.5500000000000007</v>
      </c>
      <c r="CK1048" s="1">
        <v>7.66</v>
      </c>
      <c r="CL1048" s="1">
        <v>5.8</v>
      </c>
      <c r="CM1048" s="1">
        <v>6.4</v>
      </c>
      <c r="CN1048" s="1">
        <v>6.56</v>
      </c>
      <c r="CO1048" s="1">
        <v>6.45</v>
      </c>
      <c r="CP1048" s="1">
        <v>7.28</v>
      </c>
      <c r="CQ1048" s="1">
        <v>7.08</v>
      </c>
      <c r="CR1048" s="1">
        <v>6.9</v>
      </c>
      <c r="CS1048" s="1">
        <v>6.01</v>
      </c>
      <c r="CT1048" s="1">
        <v>10.42</v>
      </c>
      <c r="CV1048" s="1">
        <v>201401</v>
      </c>
      <c r="CW1048" s="1">
        <v>2.44</v>
      </c>
      <c r="CX1048" s="1">
        <v>-3.65</v>
      </c>
      <c r="CY1048" s="1">
        <v>-4.3499999999999996</v>
      </c>
      <c r="CZ1048" s="1">
        <v>-2.72</v>
      </c>
      <c r="DA1048" s="1">
        <v>-3.75</v>
      </c>
      <c r="DB1048" s="1">
        <v>-3.77</v>
      </c>
      <c r="DC1048" s="1">
        <v>-4.3899999999999997</v>
      </c>
      <c r="DD1048" s="1">
        <v>-4.13</v>
      </c>
      <c r="DE1048" s="1">
        <v>-2.2400000000000002</v>
      </c>
      <c r="DF1048" s="1">
        <v>-3.22</v>
      </c>
      <c r="DG1048" s="1">
        <v>-4.3099999999999996</v>
      </c>
      <c r="DH1048" s="1">
        <v>-3.47</v>
      </c>
      <c r="DI1048" s="1">
        <v>-4.08</v>
      </c>
      <c r="DJ1048" s="1">
        <v>-4.6900000000000004</v>
      </c>
      <c r="DK1048" s="1">
        <v>-4.13</v>
      </c>
      <c r="DL1048" s="1">
        <v>-4.5199999999999996</v>
      </c>
      <c r="DM1048" s="1">
        <v>-3.8</v>
      </c>
      <c r="DN1048" s="1">
        <v>-1.99</v>
      </c>
      <c r="DO1048" s="1">
        <v>-2.44</v>
      </c>
      <c r="DQ1048" s="1">
        <v>201301</v>
      </c>
      <c r="DR1048" s="1">
        <v>-99.99</v>
      </c>
      <c r="DS1048" s="1">
        <v>7.69</v>
      </c>
      <c r="DT1048" s="1">
        <v>6.85</v>
      </c>
      <c r="DU1048" s="1">
        <v>6.77</v>
      </c>
      <c r="DV1048" s="1">
        <v>7.9</v>
      </c>
      <c r="DW1048" s="1">
        <v>6.52</v>
      </c>
      <c r="DX1048" s="1">
        <v>6.37</v>
      </c>
      <c r="DY1048" s="1">
        <v>7.8</v>
      </c>
      <c r="DZ1048" s="1">
        <v>6.47</v>
      </c>
      <c r="EA1048" s="1">
        <v>8.84</v>
      </c>
      <c r="EB1048" s="1">
        <v>4.68</v>
      </c>
      <c r="EC1048" s="1">
        <v>6.4</v>
      </c>
      <c r="ED1048" s="1">
        <v>6.64</v>
      </c>
      <c r="EE1048" s="1">
        <v>6.54</v>
      </c>
      <c r="EF1048" s="1">
        <v>6.18</v>
      </c>
      <c r="EG1048" s="1">
        <v>8.26</v>
      </c>
      <c r="EH1048" s="1">
        <v>7.32</v>
      </c>
      <c r="EI1048" s="1">
        <v>6.87</v>
      </c>
      <c r="EJ1048" s="1">
        <v>6.04</v>
      </c>
      <c r="EL1048">
        <v>201301</v>
      </c>
      <c r="EM1048">
        <v>5.57</v>
      </c>
      <c r="EN1048">
        <v>0.36</v>
      </c>
      <c r="EO1048">
        <v>0.98</v>
      </c>
      <c r="EP1048">
        <v>0</v>
      </c>
      <c r="ER1048" s="1">
        <v>201307</v>
      </c>
      <c r="ES1048" s="1">
        <v>1.78</v>
      </c>
      <c r="EU1048" s="1">
        <v>201208</v>
      </c>
      <c r="EV1048" s="1">
        <v>3.06</v>
      </c>
      <c r="EX1048" s="1">
        <v>201707</v>
      </c>
      <c r="EY1048" s="1">
        <v>0.48</v>
      </c>
      <c r="FA1048" s="1">
        <v>201307</v>
      </c>
      <c r="FB1048" s="1">
        <f>IF(ISERROR(VLOOKUP($FA1048,MOM,LOOKUPS!C$12,0)*$FB$6+VLOOKUP($FA1048,STREV,LOOKUPS!C$10,0)*$FC$6+VLOOKUP($FA1048,LTREV,LOOKUPS!C$9,0)*$FD$6+VLOOKUP($FA1048,CFP,LOOKUPS!C$6,0)*$FE$6+VLOOKUP($FA1048,EP,LOOKUPS!C$8,0)*$FF$6+VLOOKUP($FA1048,BM,LOOKUPS!C$5,0)*$FG$6+VLOOKUP($FA1048,DIV,LOOKUPS!C$7,0)*$FH$6++VLOOKUP($FA1048,SIZE,LOOKUPS!C$11,0)*$FI$6),"",VLOOKUP($FA1048,MOM,LOOKUPS!C$12,0)*$FB$6+VLOOKUP($FA1048,STREV,LOOKUPS!C$10,0)*$FC$6+VLOOKUP($FA1048,LTREV,LOOKUPS!C$9,0)*$FD$6+VLOOKUP($FA1048,CFP,LOOKUPS!C$6,0)*$FE$6+VLOOKUP($FA1048,EP,LOOKUPS!C$8,0)*$FF$6+VLOOKUP($FA1048,BM,LOOKUPS!C$5,0)*$FG$6+VLOOKUP($FA1048,DIV,LOOKUPS!C$7,0)*$FH$6++VLOOKUP($FA1048,SIZE,LOOKUPS!C$11,0)*$FI$6)</f>
        <v>8.2715999999999994</v>
      </c>
      <c r="FC1048" s="1">
        <f>IF(ISERROR(VLOOKUP($FA1048,MOM,LOOKUPS!D$12,0)*$FB$6+VLOOKUP($FA1048,STREV,LOOKUPS!D$10,0)*$FC$6+VLOOKUP($FA1048,LTREV,LOOKUPS!D$9,0)*$FD$6+VLOOKUP($FA1048,CFP,LOOKUPS!D$6,0)*$FE$6+VLOOKUP($FA1048,EP,LOOKUPS!D$8,0)*$FF$6+VLOOKUP($FA1048,BM,LOOKUPS!D$5,0)*$FG$6+VLOOKUP($FA1048,DIV,LOOKUPS!D$7,0)*$FH$6++VLOOKUP($FA1048,SIZE,LOOKUPS!D$11,0)*$FI$6),"",VLOOKUP($FA1048,MOM,LOOKUPS!D$12,0)*$FB$6+VLOOKUP($FA1048,STREV,LOOKUPS!D$10,0)*$FC$6+VLOOKUP($FA1048,LTREV,LOOKUPS!D$9,0)*$FD$6+VLOOKUP($FA1048,CFP,LOOKUPS!D$6,0)*$FE$6+VLOOKUP($FA1048,EP,LOOKUPS!D$8,0)*$FF$6+VLOOKUP($FA1048,BM,LOOKUPS!D$5,0)*$FG$6+VLOOKUP($FA1048,DIV,LOOKUPS!D$7,0)*$FH$6++VLOOKUP($FA1048,SIZE,LOOKUPS!D$11,0)*$FI$6)</f>
        <v>6.7503000000000011</v>
      </c>
      <c r="FD1048" s="1">
        <f>IF(ISERROR(VLOOKUP($FA1048,MOM,LOOKUPS!E$12,0)*$FB$6+VLOOKUP($FA1048,STREV,LOOKUPS!E$10,0)*$FC$6+VLOOKUP($FA1048,LTREV,LOOKUPS!E$9,0)*$FD$6+VLOOKUP($FA1048,CFP,LOOKUPS!E$6,0)*$FE$6+VLOOKUP($FA1048,EP,LOOKUPS!E$8,0)*$FF$6+VLOOKUP($FA1048,BM,LOOKUPS!E$5,0)*$FG$6+VLOOKUP($FA1048,DIV,LOOKUPS!E$7,0)*$FH$6++VLOOKUP($FA1048,SIZE,LOOKUPS!E$11,0)*$FI$6),"",VLOOKUP($FA1048,MOM,LOOKUPS!E$12,0)*$FB$6+VLOOKUP($FA1048,STREV,LOOKUPS!E$10,0)*$FC$6+VLOOKUP($FA1048,LTREV,LOOKUPS!E$9,0)*$FD$6+VLOOKUP($FA1048,CFP,LOOKUPS!E$6,0)*$FE$6+VLOOKUP($FA1048,EP,LOOKUPS!E$8,0)*$FF$6+VLOOKUP($FA1048,BM,LOOKUPS!E$5,0)*$FG$6+VLOOKUP($FA1048,DIV,LOOKUPS!E$7,0)*$FH$6++VLOOKUP($FA1048,SIZE,LOOKUPS!E$11,0)*$FI$6)</f>
        <v>6.6918000000000006</v>
      </c>
      <c r="FE1048" s="1">
        <f>IF(ISERROR(VLOOKUP($FA1048,MOM,LOOKUPS!F$12,0)*$FB$6+VLOOKUP($FA1048,STREV,LOOKUPS!F$10,0)*$FC$6+VLOOKUP($FA1048,LTREV,LOOKUPS!F$9,0)*$FD$6+VLOOKUP($FA1048,CFP,LOOKUPS!F$6,0)*$FE$6+VLOOKUP($FA1048,EP,LOOKUPS!F$8,0)*$FF$6+VLOOKUP($FA1048,BM,LOOKUPS!F$5,0)*$FG$6+VLOOKUP($FA1048,DIV,LOOKUPS!F$7,0)*$FH$6++VLOOKUP($FA1048,SIZE,LOOKUPS!F$11,0)*$FI$6),"",VLOOKUP($FA1048,MOM,LOOKUPS!F$12,0)*$FB$6+VLOOKUP($FA1048,STREV,LOOKUPS!F$10,0)*$FC$6+VLOOKUP($FA1048,LTREV,LOOKUPS!F$9,0)*$FD$6+VLOOKUP($FA1048,CFP,LOOKUPS!F$6,0)*$FE$6+VLOOKUP($FA1048,EP,LOOKUPS!F$8,0)*$FF$6+VLOOKUP($FA1048,BM,LOOKUPS!F$5,0)*$FG$6+VLOOKUP($FA1048,DIV,LOOKUPS!F$7,0)*$FH$6++VLOOKUP($FA1048,SIZE,LOOKUPS!F$11,0)*$FI$6)</f>
        <v>6.6574000000000009</v>
      </c>
      <c r="FF1048" s="1">
        <f>IF(ISERROR(VLOOKUP($FA1048,MOM,LOOKUPS!G$12,0)*$FB$6+VLOOKUP($FA1048,STREV,LOOKUPS!G$10,0)*$FC$6+VLOOKUP($FA1048,LTREV,LOOKUPS!G$9,0)*$FD$6+VLOOKUP($FA1048,CFP,LOOKUPS!G$6,0)*$FE$6+VLOOKUP($FA1048,EP,LOOKUPS!G$8,0)*$FF$6+VLOOKUP($FA1048,BM,LOOKUPS!G$5,0)*$FG$6+VLOOKUP($FA1048,DIV,LOOKUPS!G$7,0)*$FH$6++VLOOKUP($FA1048,SIZE,LOOKUPS!G$11,0)*$FI$6),"",VLOOKUP($FA1048,MOM,LOOKUPS!G$12,0)*$FB$6+VLOOKUP($FA1048,STREV,LOOKUPS!G$10,0)*$FC$6+VLOOKUP($FA1048,LTREV,LOOKUPS!G$9,0)*$FD$6+VLOOKUP($FA1048,CFP,LOOKUPS!G$6,0)*$FE$6+VLOOKUP($FA1048,EP,LOOKUPS!G$8,0)*$FF$6+VLOOKUP($FA1048,BM,LOOKUPS!G$5,0)*$FG$6+VLOOKUP($FA1048,DIV,LOOKUPS!G$7,0)*$FH$6++VLOOKUP($FA1048,SIZE,LOOKUPS!G$11,0)*$FI$6)</f>
        <v>6.9009000000000009</v>
      </c>
      <c r="FG1048" s="1">
        <f>IF(ISERROR(VLOOKUP($FA1048,MOM,LOOKUPS!H$12,0)*$FB$6+VLOOKUP($FA1048,STREV,LOOKUPS!H$10,0)*$FC$6+VLOOKUP($FA1048,LTREV,LOOKUPS!H$9,0)*$FD$6+VLOOKUP($FA1048,CFP,LOOKUPS!H$6,0)*$FE$6+VLOOKUP($FA1048,EP,LOOKUPS!H$8,0)*$FF$6+VLOOKUP($FA1048,BM,LOOKUPS!H$5,0)*$FG$6+VLOOKUP($FA1048,DIV,LOOKUPS!H$7,0)*$FH$6++VLOOKUP($FA1048,SIZE,LOOKUPS!H$11,0)*$FI$6),"",VLOOKUP($FA1048,MOM,LOOKUPS!H$12,0)*$FB$6+VLOOKUP($FA1048,STREV,LOOKUPS!H$10,0)*$FC$6+VLOOKUP($FA1048,LTREV,LOOKUPS!H$9,0)*$FD$6+VLOOKUP($FA1048,CFP,LOOKUPS!H$6,0)*$FE$6+VLOOKUP($FA1048,EP,LOOKUPS!H$8,0)*$FF$6+VLOOKUP($FA1048,BM,LOOKUPS!H$5,0)*$FG$6+VLOOKUP($FA1048,DIV,LOOKUPS!H$7,0)*$FH$6++VLOOKUP($FA1048,SIZE,LOOKUPS!H$11,0)*$FI$6)</f>
        <v>6.6117999999999997</v>
      </c>
      <c r="FH1048" s="1">
        <f>IF(ISERROR(VLOOKUP($FA1048,MOM,LOOKUPS!I$12,0)*$FB$6+VLOOKUP($FA1048,STREV,LOOKUPS!I$10,0)*$FC$6+VLOOKUP($FA1048,LTREV,LOOKUPS!I$9,0)*$FD$6+VLOOKUP($FA1048,CFP,LOOKUPS!I$6,0)*$FE$6+VLOOKUP($FA1048,EP,LOOKUPS!I$8,0)*$FF$6+VLOOKUP($FA1048,BM,LOOKUPS!I$5,0)*$FG$6+VLOOKUP($FA1048,DIV,LOOKUPS!I$7,0)*$FH$6++VLOOKUP($FA1048,SIZE,LOOKUPS!I$11,0)*$FI$6),"",VLOOKUP($FA1048,MOM,LOOKUPS!I$12,0)*$FB$6+VLOOKUP($FA1048,STREV,LOOKUPS!I$10,0)*$FC$6+VLOOKUP($FA1048,LTREV,LOOKUPS!I$9,0)*$FD$6+VLOOKUP($FA1048,CFP,LOOKUPS!I$6,0)*$FE$6+VLOOKUP($FA1048,EP,LOOKUPS!I$8,0)*$FF$6+VLOOKUP($FA1048,BM,LOOKUPS!I$5,0)*$FG$6+VLOOKUP($FA1048,DIV,LOOKUPS!I$7,0)*$FH$6++VLOOKUP($FA1048,SIZE,LOOKUPS!I$11,0)*$FI$6)</f>
        <v>6.9879000000000016</v>
      </c>
      <c r="FI1048" s="1">
        <f>IF(ISERROR(VLOOKUP($FA1048,MOM,LOOKUPS!J$12,0)*$FB$6+VLOOKUP($FA1048,STREV,LOOKUPS!J$10,0)*$FC$6+VLOOKUP($FA1048,LTREV,LOOKUPS!J$9,0)*$FD$6+VLOOKUP($FA1048,CFP,LOOKUPS!J$6,0)*$FE$6+VLOOKUP($FA1048,EP,LOOKUPS!J$8,0)*$FF$6+VLOOKUP($FA1048,BM,LOOKUPS!J$5,0)*$FG$6+VLOOKUP($FA1048,DIV,LOOKUPS!J$7,0)*$FH$6++VLOOKUP($FA1048,SIZE,LOOKUPS!J$11,0)*$FI$6),"",VLOOKUP($FA1048,MOM,LOOKUPS!J$12,0)*$FB$6+VLOOKUP($FA1048,STREV,LOOKUPS!J$10,0)*$FC$6+VLOOKUP($FA1048,LTREV,LOOKUPS!J$9,0)*$FD$6+VLOOKUP($FA1048,CFP,LOOKUPS!J$6,0)*$FE$6+VLOOKUP($FA1048,EP,LOOKUPS!J$8,0)*$FF$6+VLOOKUP($FA1048,BM,LOOKUPS!J$5,0)*$FG$6+VLOOKUP($FA1048,DIV,LOOKUPS!J$7,0)*$FH$6++VLOOKUP($FA1048,SIZE,LOOKUPS!J$11,0)*$FI$6)</f>
        <v>7.2360000000000007</v>
      </c>
      <c r="FJ1048" s="1">
        <f>IF(ISERROR(VLOOKUP($FA1048,MOM,LOOKUPS!K$12,0)*$FB$6+VLOOKUP($FA1048,STREV,LOOKUPS!K$10,0)*$FC$6+VLOOKUP($FA1048,LTREV,LOOKUPS!K$9,0)*$FD$6+VLOOKUP($FA1048,CFP,LOOKUPS!K$6,0)*$FE$6+VLOOKUP($FA1048,EP,LOOKUPS!K$8,0)*$FF$6+VLOOKUP($FA1048,BM,LOOKUPS!K$5,0)*$FG$6+VLOOKUP($FA1048,DIV,LOOKUPS!K$7,0)*$FH$6++VLOOKUP($FA1048,SIZE,LOOKUPS!K$11,0)*$FI$6),"",VLOOKUP($FA1048,MOM,LOOKUPS!K$12,0)*$FB$6+VLOOKUP($FA1048,STREV,LOOKUPS!K$10,0)*$FC$6+VLOOKUP($FA1048,LTREV,LOOKUPS!K$9,0)*$FD$6+VLOOKUP($FA1048,CFP,LOOKUPS!K$6,0)*$FE$6+VLOOKUP($FA1048,EP,LOOKUPS!K$8,0)*$FF$6+VLOOKUP($FA1048,BM,LOOKUPS!K$5,0)*$FG$6+VLOOKUP($FA1048,DIV,LOOKUPS!K$7,0)*$FH$6++VLOOKUP($FA1048,SIZE,LOOKUPS!K$11,0)*$FI$6)</f>
        <v>8.1551000000000009</v>
      </c>
      <c r="FK1048" s="1">
        <f>IF(ISERROR(VLOOKUP($FA1048,MOM,LOOKUPS!L$12,0)*$FB$6+VLOOKUP($FA1048,STREV,LOOKUPS!L$10,0)*$FC$6+VLOOKUP($FA1048,LTREV,LOOKUPS!L$9,0)*$FD$6+VLOOKUP($FA1048,CFP,LOOKUPS!L$6,0)*$FE$6+VLOOKUP($FA1048,EP,LOOKUPS!L$8,0)*$FF$6+VLOOKUP($FA1048,BM,LOOKUPS!L$5,0)*$FG$6+VLOOKUP($FA1048,DIV,LOOKUPS!L$7,0)*$FH$6++VLOOKUP($FA1048,SIZE,LOOKUPS!L$11,0)*$FI$6),"",VLOOKUP($FA1048,MOM,LOOKUPS!L$12,0)*$FB$6+VLOOKUP($FA1048,STREV,LOOKUPS!L$10,0)*$FC$6+VLOOKUP($FA1048,LTREV,LOOKUPS!L$9,0)*$FD$6+VLOOKUP($FA1048,CFP,LOOKUPS!L$6,0)*$FE$6+VLOOKUP($FA1048,EP,LOOKUPS!L$8,0)*$FF$6+VLOOKUP($FA1048,BM,LOOKUPS!L$5,0)*$FG$6+VLOOKUP($FA1048,DIV,LOOKUPS!L$7,0)*$FH$6++VLOOKUP($FA1048,SIZE,LOOKUPS!L$11,0)*$FI$6)</f>
        <v>9.0123999999999995</v>
      </c>
    </row>
    <row r="1049" spans="1:167" x14ac:dyDescent="0.3">
      <c r="A1049" s="1">
        <v>201308</v>
      </c>
      <c r="B1049" s="1">
        <v>-1.04</v>
      </c>
      <c r="C1049" s="1">
        <v>-1.94</v>
      </c>
      <c r="D1049" s="1">
        <v>-2.79</v>
      </c>
      <c r="E1049" s="1">
        <v>-2.0499999999999998</v>
      </c>
      <c r="F1049" s="1">
        <v>-2.0299999999999998</v>
      </c>
      <c r="G1049" s="1">
        <v>-2.37</v>
      </c>
      <c r="H1049" s="1">
        <v>-2.4300000000000002</v>
      </c>
      <c r="I1049" s="1">
        <v>-2.0299999999999998</v>
      </c>
      <c r="J1049" s="1">
        <v>-2.38</v>
      </c>
      <c r="K1049" s="1">
        <v>-2.48</v>
      </c>
      <c r="M1049" s="1">
        <v>201209</v>
      </c>
      <c r="N1049" s="1">
        <v>5.38</v>
      </c>
      <c r="O1049" s="1">
        <v>3.81</v>
      </c>
      <c r="P1049" s="1">
        <v>3.5</v>
      </c>
      <c r="Q1049" s="1">
        <v>3.79</v>
      </c>
      <c r="R1049" s="1">
        <v>3.18</v>
      </c>
      <c r="S1049" s="1">
        <v>3.51</v>
      </c>
      <c r="T1049" s="1">
        <v>3.48</v>
      </c>
      <c r="U1049" s="1">
        <v>4.29</v>
      </c>
      <c r="V1049" s="1">
        <v>3</v>
      </c>
      <c r="W1049" s="1">
        <v>3.32</v>
      </c>
      <c r="Y1049" s="1">
        <v>201708</v>
      </c>
      <c r="Z1049" s="1">
        <v>-4.79</v>
      </c>
      <c r="AA1049" s="1">
        <v>-1.73</v>
      </c>
      <c r="AB1049" s="1">
        <v>-1.82</v>
      </c>
      <c r="AC1049" s="1">
        <v>-1.6</v>
      </c>
      <c r="AD1049" s="1">
        <v>-1.52</v>
      </c>
      <c r="AE1049" s="1">
        <v>-1.44</v>
      </c>
      <c r="AF1049" s="1">
        <v>-1.79</v>
      </c>
      <c r="AG1049" s="1">
        <v>-1.97</v>
      </c>
      <c r="AH1049" s="1">
        <v>-0.57999999999999996</v>
      </c>
      <c r="AI1049" s="1">
        <v>-0.67</v>
      </c>
      <c r="CA1049" s="1">
        <v>201302</v>
      </c>
      <c r="CB1049" s="1">
        <v>-1.04</v>
      </c>
      <c r="CC1049" s="1">
        <v>0.59</v>
      </c>
      <c r="CD1049" s="1">
        <v>0.6</v>
      </c>
      <c r="CE1049" s="1">
        <v>1.89</v>
      </c>
      <c r="CF1049" s="1">
        <v>0.33</v>
      </c>
      <c r="CG1049" s="1">
        <v>0.75</v>
      </c>
      <c r="CH1049" s="1">
        <v>0.46</v>
      </c>
      <c r="CI1049" s="1">
        <v>1.55</v>
      </c>
      <c r="CJ1049" s="1">
        <v>1.9</v>
      </c>
      <c r="CK1049" s="1">
        <v>-0.01</v>
      </c>
      <c r="CL1049" s="1">
        <v>0.71</v>
      </c>
      <c r="CM1049" s="1">
        <v>1.29</v>
      </c>
      <c r="CN1049" s="1">
        <v>0.18</v>
      </c>
      <c r="CO1049" s="1">
        <v>0.68</v>
      </c>
      <c r="CP1049" s="1">
        <v>0.24</v>
      </c>
      <c r="CQ1049" s="1">
        <v>1.24</v>
      </c>
      <c r="CR1049" s="1">
        <v>1.83</v>
      </c>
      <c r="CS1049" s="1">
        <v>0.64</v>
      </c>
      <c r="CT1049" s="1">
        <v>2.84</v>
      </c>
      <c r="CV1049" s="1">
        <v>201402</v>
      </c>
      <c r="CW1049" s="1">
        <v>5.38</v>
      </c>
      <c r="CX1049" s="1">
        <v>3.95</v>
      </c>
      <c r="CY1049" s="1">
        <v>3.86</v>
      </c>
      <c r="CZ1049" s="1">
        <v>3.09</v>
      </c>
      <c r="DA1049" s="1">
        <v>3.8</v>
      </c>
      <c r="DB1049" s="1">
        <v>3.64</v>
      </c>
      <c r="DC1049" s="1">
        <v>4.5199999999999996</v>
      </c>
      <c r="DD1049" s="1">
        <v>3.12</v>
      </c>
      <c r="DE1049" s="1">
        <v>3.15</v>
      </c>
      <c r="DF1049" s="1">
        <v>4.17</v>
      </c>
      <c r="DG1049" s="1">
        <v>3.42</v>
      </c>
      <c r="DH1049" s="1">
        <v>4.24</v>
      </c>
      <c r="DI1049" s="1">
        <v>3.03</v>
      </c>
      <c r="DJ1049" s="1">
        <v>4.24</v>
      </c>
      <c r="DK1049" s="1">
        <v>4.78</v>
      </c>
      <c r="DL1049" s="1">
        <v>3.3</v>
      </c>
      <c r="DM1049" s="1">
        <v>2.98</v>
      </c>
      <c r="DN1049" s="1">
        <v>3.3</v>
      </c>
      <c r="DO1049" s="1">
        <v>3.02</v>
      </c>
      <c r="DQ1049" s="1">
        <v>201302</v>
      </c>
      <c r="DR1049" s="1">
        <v>-99.99</v>
      </c>
      <c r="DS1049" s="1">
        <v>1.01</v>
      </c>
      <c r="DT1049" s="1">
        <v>1.18</v>
      </c>
      <c r="DU1049" s="1">
        <v>1.0900000000000001</v>
      </c>
      <c r="DV1049" s="1">
        <v>0.94</v>
      </c>
      <c r="DW1049" s="1">
        <v>1.17</v>
      </c>
      <c r="DX1049" s="1">
        <v>1.1299999999999999</v>
      </c>
      <c r="DY1049" s="1">
        <v>1.28</v>
      </c>
      <c r="DZ1049" s="1">
        <v>1.25</v>
      </c>
      <c r="EA1049" s="1">
        <v>1.19</v>
      </c>
      <c r="EB1049" s="1">
        <v>0.08</v>
      </c>
      <c r="EC1049" s="1">
        <v>1.43</v>
      </c>
      <c r="ED1049" s="1">
        <v>0.92</v>
      </c>
      <c r="EE1049" s="1">
        <v>0.94</v>
      </c>
      <c r="EF1049" s="1">
        <v>1.33</v>
      </c>
      <c r="EG1049" s="1">
        <v>1.77</v>
      </c>
      <c r="EH1049" s="1">
        <v>0.78</v>
      </c>
      <c r="EI1049" s="1">
        <v>1.51</v>
      </c>
      <c r="EJ1049" s="1">
        <v>0.95</v>
      </c>
      <c r="EL1049">
        <v>201302</v>
      </c>
      <c r="EM1049">
        <v>1.29</v>
      </c>
      <c r="EN1049">
        <v>-0.42</v>
      </c>
      <c r="EO1049">
        <v>0.13</v>
      </c>
      <c r="EP1049">
        <v>0</v>
      </c>
      <c r="ER1049" s="1">
        <v>201308</v>
      </c>
      <c r="ES1049" s="1">
        <v>0.02</v>
      </c>
      <c r="EU1049" s="1">
        <v>201209</v>
      </c>
      <c r="EV1049" s="1">
        <v>-0.19</v>
      </c>
      <c r="EX1049" s="1">
        <v>201708</v>
      </c>
      <c r="EY1049" s="1">
        <v>-2.0299999999999998</v>
      </c>
      <c r="FA1049" s="1">
        <v>201308</v>
      </c>
      <c r="FB1049" s="1">
        <f>IF(ISERROR(VLOOKUP($FA1049,MOM,LOOKUPS!C$12,0)*$FB$6+VLOOKUP($FA1049,STREV,LOOKUPS!C$10,0)*$FC$6+VLOOKUP($FA1049,LTREV,LOOKUPS!C$9,0)*$FD$6+VLOOKUP($FA1049,CFP,LOOKUPS!C$6,0)*$FE$6+VLOOKUP($FA1049,EP,LOOKUPS!C$8,0)*$FF$6+VLOOKUP($FA1049,BM,LOOKUPS!C$5,0)*$FG$6+VLOOKUP($FA1049,DIV,LOOKUPS!C$7,0)*$FH$6++VLOOKUP($FA1049,SIZE,LOOKUPS!C$11,0)*$FI$6),"",VLOOKUP($FA1049,MOM,LOOKUPS!C$12,0)*$FB$6+VLOOKUP($FA1049,STREV,LOOKUPS!C$10,0)*$FC$6+VLOOKUP($FA1049,LTREV,LOOKUPS!C$9,0)*$FD$6+VLOOKUP($FA1049,CFP,LOOKUPS!C$6,0)*$FE$6+VLOOKUP($FA1049,EP,LOOKUPS!C$8,0)*$FF$6+VLOOKUP($FA1049,BM,LOOKUPS!C$5,0)*$FG$6+VLOOKUP($FA1049,DIV,LOOKUPS!C$7,0)*$FH$6++VLOOKUP($FA1049,SIZE,LOOKUPS!C$11,0)*$FI$6)</f>
        <v>-1.5141</v>
      </c>
      <c r="FC1049" s="1">
        <f>IF(ISERROR(VLOOKUP($FA1049,MOM,LOOKUPS!D$12,0)*$FB$6+VLOOKUP($FA1049,STREV,LOOKUPS!D$10,0)*$FC$6+VLOOKUP($FA1049,LTREV,LOOKUPS!D$9,0)*$FD$6+VLOOKUP($FA1049,CFP,LOOKUPS!D$6,0)*$FE$6+VLOOKUP($FA1049,EP,LOOKUPS!D$8,0)*$FF$6+VLOOKUP($FA1049,BM,LOOKUPS!D$5,0)*$FG$6+VLOOKUP($FA1049,DIV,LOOKUPS!D$7,0)*$FH$6++VLOOKUP($FA1049,SIZE,LOOKUPS!D$11,0)*$FI$6),"",VLOOKUP($FA1049,MOM,LOOKUPS!D$12,0)*$FB$6+VLOOKUP($FA1049,STREV,LOOKUPS!D$10,0)*$FC$6+VLOOKUP($FA1049,LTREV,LOOKUPS!D$9,0)*$FD$6+VLOOKUP($FA1049,CFP,LOOKUPS!D$6,0)*$FE$6+VLOOKUP($FA1049,EP,LOOKUPS!D$8,0)*$FF$6+VLOOKUP($FA1049,BM,LOOKUPS!D$5,0)*$FG$6+VLOOKUP($FA1049,DIV,LOOKUPS!D$7,0)*$FH$6++VLOOKUP($FA1049,SIZE,LOOKUPS!D$11,0)*$FI$6)</f>
        <v>-2.2545000000000002</v>
      </c>
      <c r="FD1049" s="1">
        <f>IF(ISERROR(VLOOKUP($FA1049,MOM,LOOKUPS!E$12,0)*$FB$6+VLOOKUP($FA1049,STREV,LOOKUPS!E$10,0)*$FC$6+VLOOKUP($FA1049,LTREV,LOOKUPS!E$9,0)*$FD$6+VLOOKUP($FA1049,CFP,LOOKUPS!E$6,0)*$FE$6+VLOOKUP($FA1049,EP,LOOKUPS!E$8,0)*$FF$6+VLOOKUP($FA1049,BM,LOOKUPS!E$5,0)*$FG$6+VLOOKUP($FA1049,DIV,LOOKUPS!E$7,0)*$FH$6++VLOOKUP($FA1049,SIZE,LOOKUPS!E$11,0)*$FI$6),"",VLOOKUP($FA1049,MOM,LOOKUPS!E$12,0)*$FB$6+VLOOKUP($FA1049,STREV,LOOKUPS!E$10,0)*$FC$6+VLOOKUP($FA1049,LTREV,LOOKUPS!E$9,0)*$FD$6+VLOOKUP($FA1049,CFP,LOOKUPS!E$6,0)*$FE$6+VLOOKUP($FA1049,EP,LOOKUPS!E$8,0)*$FF$6+VLOOKUP($FA1049,BM,LOOKUPS!E$5,0)*$FG$6+VLOOKUP($FA1049,DIV,LOOKUPS!E$7,0)*$FH$6++VLOOKUP($FA1049,SIZE,LOOKUPS!E$11,0)*$FI$6)</f>
        <v>-2.4306000000000001</v>
      </c>
      <c r="FE1049" s="1">
        <f>IF(ISERROR(VLOOKUP($FA1049,MOM,LOOKUPS!F$12,0)*$FB$6+VLOOKUP($FA1049,STREV,LOOKUPS!F$10,0)*$FC$6+VLOOKUP($FA1049,LTREV,LOOKUPS!F$9,0)*$FD$6+VLOOKUP($FA1049,CFP,LOOKUPS!F$6,0)*$FE$6+VLOOKUP($FA1049,EP,LOOKUPS!F$8,0)*$FF$6+VLOOKUP($FA1049,BM,LOOKUPS!F$5,0)*$FG$6+VLOOKUP($FA1049,DIV,LOOKUPS!F$7,0)*$FH$6++VLOOKUP($FA1049,SIZE,LOOKUPS!F$11,0)*$FI$6),"",VLOOKUP($FA1049,MOM,LOOKUPS!F$12,0)*$FB$6+VLOOKUP($FA1049,STREV,LOOKUPS!F$10,0)*$FC$6+VLOOKUP($FA1049,LTREV,LOOKUPS!F$9,0)*$FD$6+VLOOKUP($FA1049,CFP,LOOKUPS!F$6,0)*$FE$6+VLOOKUP($FA1049,EP,LOOKUPS!F$8,0)*$FF$6+VLOOKUP($FA1049,BM,LOOKUPS!F$5,0)*$FG$6+VLOOKUP($FA1049,DIV,LOOKUPS!F$7,0)*$FH$6++VLOOKUP($FA1049,SIZE,LOOKUPS!F$11,0)*$FI$6)</f>
        <v>-2.0655000000000001</v>
      </c>
      <c r="FF1049" s="1">
        <f>IF(ISERROR(VLOOKUP($FA1049,MOM,LOOKUPS!G$12,0)*$FB$6+VLOOKUP($FA1049,STREV,LOOKUPS!G$10,0)*$FC$6+VLOOKUP($FA1049,LTREV,LOOKUPS!G$9,0)*$FD$6+VLOOKUP($FA1049,CFP,LOOKUPS!G$6,0)*$FE$6+VLOOKUP($FA1049,EP,LOOKUPS!G$8,0)*$FF$6+VLOOKUP($FA1049,BM,LOOKUPS!G$5,0)*$FG$6+VLOOKUP($FA1049,DIV,LOOKUPS!G$7,0)*$FH$6++VLOOKUP($FA1049,SIZE,LOOKUPS!G$11,0)*$FI$6),"",VLOOKUP($FA1049,MOM,LOOKUPS!G$12,0)*$FB$6+VLOOKUP($FA1049,STREV,LOOKUPS!G$10,0)*$FC$6+VLOOKUP($FA1049,LTREV,LOOKUPS!G$9,0)*$FD$6+VLOOKUP($FA1049,CFP,LOOKUPS!G$6,0)*$FE$6+VLOOKUP($FA1049,EP,LOOKUPS!G$8,0)*$FF$6+VLOOKUP($FA1049,BM,LOOKUPS!G$5,0)*$FG$6+VLOOKUP($FA1049,DIV,LOOKUPS!G$7,0)*$FH$6++VLOOKUP($FA1049,SIZE,LOOKUPS!G$11,0)*$FI$6)</f>
        <v>-2.3556999999999997</v>
      </c>
      <c r="FG1049" s="1">
        <f>IF(ISERROR(VLOOKUP($FA1049,MOM,LOOKUPS!H$12,0)*$FB$6+VLOOKUP($FA1049,STREV,LOOKUPS!H$10,0)*$FC$6+VLOOKUP($FA1049,LTREV,LOOKUPS!H$9,0)*$FD$6+VLOOKUP($FA1049,CFP,LOOKUPS!H$6,0)*$FE$6+VLOOKUP($FA1049,EP,LOOKUPS!H$8,0)*$FF$6+VLOOKUP($FA1049,BM,LOOKUPS!H$5,0)*$FG$6+VLOOKUP($FA1049,DIV,LOOKUPS!H$7,0)*$FH$6++VLOOKUP($FA1049,SIZE,LOOKUPS!H$11,0)*$FI$6),"",VLOOKUP($FA1049,MOM,LOOKUPS!H$12,0)*$FB$6+VLOOKUP($FA1049,STREV,LOOKUPS!H$10,0)*$FC$6+VLOOKUP($FA1049,LTREV,LOOKUPS!H$9,0)*$FD$6+VLOOKUP($FA1049,CFP,LOOKUPS!H$6,0)*$FE$6+VLOOKUP($FA1049,EP,LOOKUPS!H$8,0)*$FF$6+VLOOKUP($FA1049,BM,LOOKUPS!H$5,0)*$FG$6+VLOOKUP($FA1049,DIV,LOOKUPS!H$7,0)*$FH$6++VLOOKUP($FA1049,SIZE,LOOKUPS!H$11,0)*$FI$6)</f>
        <v>-2.1131000000000002</v>
      </c>
      <c r="FH1049" s="1">
        <f>IF(ISERROR(VLOOKUP($FA1049,MOM,LOOKUPS!I$12,0)*$FB$6+VLOOKUP($FA1049,STREV,LOOKUPS!I$10,0)*$FC$6+VLOOKUP($FA1049,LTREV,LOOKUPS!I$9,0)*$FD$6+VLOOKUP($FA1049,CFP,LOOKUPS!I$6,0)*$FE$6+VLOOKUP($FA1049,EP,LOOKUPS!I$8,0)*$FF$6+VLOOKUP($FA1049,BM,LOOKUPS!I$5,0)*$FG$6+VLOOKUP($FA1049,DIV,LOOKUPS!I$7,0)*$FH$6++VLOOKUP($FA1049,SIZE,LOOKUPS!I$11,0)*$FI$6),"",VLOOKUP($FA1049,MOM,LOOKUPS!I$12,0)*$FB$6+VLOOKUP($FA1049,STREV,LOOKUPS!I$10,0)*$FC$6+VLOOKUP($FA1049,LTREV,LOOKUPS!I$9,0)*$FD$6+VLOOKUP($FA1049,CFP,LOOKUPS!I$6,0)*$FE$6+VLOOKUP($FA1049,EP,LOOKUPS!I$8,0)*$FF$6+VLOOKUP($FA1049,BM,LOOKUPS!I$5,0)*$FG$6+VLOOKUP($FA1049,DIV,LOOKUPS!I$7,0)*$FH$6++VLOOKUP($FA1049,SIZE,LOOKUPS!I$11,0)*$FI$6)</f>
        <v>-2.1915000000000004</v>
      </c>
      <c r="FI1049" s="1">
        <f>IF(ISERROR(VLOOKUP($FA1049,MOM,LOOKUPS!J$12,0)*$FB$6+VLOOKUP($FA1049,STREV,LOOKUPS!J$10,0)*$FC$6+VLOOKUP($FA1049,LTREV,LOOKUPS!J$9,0)*$FD$6+VLOOKUP($FA1049,CFP,LOOKUPS!J$6,0)*$FE$6+VLOOKUP($FA1049,EP,LOOKUPS!J$8,0)*$FF$6+VLOOKUP($FA1049,BM,LOOKUPS!J$5,0)*$FG$6+VLOOKUP($FA1049,DIV,LOOKUPS!J$7,0)*$FH$6++VLOOKUP($FA1049,SIZE,LOOKUPS!J$11,0)*$FI$6),"",VLOOKUP($FA1049,MOM,LOOKUPS!J$12,0)*$FB$6+VLOOKUP($FA1049,STREV,LOOKUPS!J$10,0)*$FC$6+VLOOKUP($FA1049,LTREV,LOOKUPS!J$9,0)*$FD$6+VLOOKUP($FA1049,CFP,LOOKUPS!J$6,0)*$FE$6+VLOOKUP($FA1049,EP,LOOKUPS!J$8,0)*$FF$6+VLOOKUP($FA1049,BM,LOOKUPS!J$5,0)*$FG$6+VLOOKUP($FA1049,DIV,LOOKUPS!J$7,0)*$FH$6++VLOOKUP($FA1049,SIZE,LOOKUPS!J$11,0)*$FI$6)</f>
        <v>-2.2305000000000001</v>
      </c>
      <c r="FJ1049" s="1">
        <f>IF(ISERROR(VLOOKUP($FA1049,MOM,LOOKUPS!K$12,0)*$FB$6+VLOOKUP($FA1049,STREV,LOOKUPS!K$10,0)*$FC$6+VLOOKUP($FA1049,LTREV,LOOKUPS!K$9,0)*$FD$6+VLOOKUP($FA1049,CFP,LOOKUPS!K$6,0)*$FE$6+VLOOKUP($FA1049,EP,LOOKUPS!K$8,0)*$FF$6+VLOOKUP($FA1049,BM,LOOKUPS!K$5,0)*$FG$6+VLOOKUP($FA1049,DIV,LOOKUPS!K$7,0)*$FH$6++VLOOKUP($FA1049,SIZE,LOOKUPS!K$11,0)*$FI$6),"",VLOOKUP($FA1049,MOM,LOOKUPS!K$12,0)*$FB$6+VLOOKUP($FA1049,STREV,LOOKUPS!K$10,0)*$FC$6+VLOOKUP($FA1049,LTREV,LOOKUPS!K$9,0)*$FD$6+VLOOKUP($FA1049,CFP,LOOKUPS!K$6,0)*$FE$6+VLOOKUP($FA1049,EP,LOOKUPS!K$8,0)*$FF$6+VLOOKUP($FA1049,BM,LOOKUPS!K$5,0)*$FG$6+VLOOKUP($FA1049,DIV,LOOKUPS!K$7,0)*$FH$6++VLOOKUP($FA1049,SIZE,LOOKUPS!K$11,0)*$FI$6)</f>
        <v>-2.2899000000000003</v>
      </c>
      <c r="FK1049" s="1">
        <f>IF(ISERROR(VLOOKUP($FA1049,MOM,LOOKUPS!L$12,0)*$FB$6+VLOOKUP($FA1049,STREV,LOOKUPS!L$10,0)*$FC$6+VLOOKUP($FA1049,LTREV,LOOKUPS!L$9,0)*$FD$6+VLOOKUP($FA1049,CFP,LOOKUPS!L$6,0)*$FE$6+VLOOKUP($FA1049,EP,LOOKUPS!L$8,0)*$FF$6+VLOOKUP($FA1049,BM,LOOKUPS!L$5,0)*$FG$6+VLOOKUP($FA1049,DIV,LOOKUPS!L$7,0)*$FH$6++VLOOKUP($FA1049,SIZE,LOOKUPS!L$11,0)*$FI$6),"",VLOOKUP($FA1049,MOM,LOOKUPS!L$12,0)*$FB$6+VLOOKUP($FA1049,STREV,LOOKUPS!L$10,0)*$FC$6+VLOOKUP($FA1049,LTREV,LOOKUPS!L$9,0)*$FD$6+VLOOKUP($FA1049,CFP,LOOKUPS!L$6,0)*$FE$6+VLOOKUP($FA1049,EP,LOOKUPS!L$8,0)*$FF$6+VLOOKUP($FA1049,BM,LOOKUPS!L$5,0)*$FG$6+VLOOKUP($FA1049,DIV,LOOKUPS!L$7,0)*$FH$6++VLOOKUP($FA1049,SIZE,LOOKUPS!L$11,0)*$FI$6)</f>
        <v>-1.9351</v>
      </c>
    </row>
    <row r="1050" spans="1:167" x14ac:dyDescent="0.3">
      <c r="A1050" s="1">
        <v>201309</v>
      </c>
      <c r="B1050" s="1">
        <v>6.93</v>
      </c>
      <c r="C1050" s="1">
        <v>4.42</v>
      </c>
      <c r="D1050" s="1">
        <v>3.43</v>
      </c>
      <c r="E1050" s="1">
        <v>4.9800000000000004</v>
      </c>
      <c r="F1050" s="1">
        <v>5.03</v>
      </c>
      <c r="G1050" s="1">
        <v>5.91</v>
      </c>
      <c r="H1050" s="1">
        <v>5.64</v>
      </c>
      <c r="I1050" s="1">
        <v>5.93</v>
      </c>
      <c r="J1050" s="1">
        <v>6.49</v>
      </c>
      <c r="K1050" s="1">
        <v>7.44</v>
      </c>
      <c r="M1050" s="1">
        <v>201210</v>
      </c>
      <c r="N1050" s="1">
        <v>-1.75</v>
      </c>
      <c r="O1050" s="1">
        <v>-1.63</v>
      </c>
      <c r="P1050" s="1">
        <v>-0.99</v>
      </c>
      <c r="Q1050" s="1">
        <v>-0.78</v>
      </c>
      <c r="R1050" s="1">
        <v>-1.2</v>
      </c>
      <c r="S1050" s="1">
        <v>-2.09</v>
      </c>
      <c r="T1050" s="1">
        <v>-1.55</v>
      </c>
      <c r="U1050" s="1">
        <v>-2.39</v>
      </c>
      <c r="V1050" s="1">
        <v>-3.25</v>
      </c>
      <c r="W1050" s="1">
        <v>-3.38</v>
      </c>
      <c r="Y1050" s="1">
        <v>201709</v>
      </c>
      <c r="Z1050" s="1">
        <v>10.01</v>
      </c>
      <c r="AA1050" s="1">
        <v>8.56</v>
      </c>
      <c r="AB1050" s="1">
        <v>6.46</v>
      </c>
      <c r="AC1050" s="1">
        <v>6.99</v>
      </c>
      <c r="AD1050" s="1">
        <v>6.36</v>
      </c>
      <c r="AE1050" s="1">
        <v>5.77</v>
      </c>
      <c r="AF1050" s="1">
        <v>6.2</v>
      </c>
      <c r="AG1050" s="1">
        <v>4.84</v>
      </c>
      <c r="AH1050" s="1">
        <v>5.48</v>
      </c>
      <c r="AI1050" s="1">
        <v>6.5</v>
      </c>
      <c r="CA1050" s="1">
        <v>201303</v>
      </c>
      <c r="CB1050" s="1">
        <v>7.32</v>
      </c>
      <c r="CC1050" s="1">
        <v>4.82</v>
      </c>
      <c r="CD1050" s="1">
        <v>4.3</v>
      </c>
      <c r="CE1050" s="1">
        <v>3.9</v>
      </c>
      <c r="CF1050" s="1">
        <v>4.9400000000000004</v>
      </c>
      <c r="CG1050" s="1">
        <v>4.47</v>
      </c>
      <c r="CH1050" s="1">
        <v>4.17</v>
      </c>
      <c r="CI1050" s="1">
        <v>4.28</v>
      </c>
      <c r="CJ1050" s="1">
        <v>3.82</v>
      </c>
      <c r="CK1050" s="1">
        <v>5.23</v>
      </c>
      <c r="CL1050" s="1">
        <v>4.6100000000000003</v>
      </c>
      <c r="CM1050" s="1">
        <v>4.5199999999999996</v>
      </c>
      <c r="CN1050" s="1">
        <v>4.41</v>
      </c>
      <c r="CO1050" s="1">
        <v>4.79</v>
      </c>
      <c r="CP1050" s="1">
        <v>3.55</v>
      </c>
      <c r="CQ1050" s="1">
        <v>4.4400000000000004</v>
      </c>
      <c r="CR1050" s="1">
        <v>4.13</v>
      </c>
      <c r="CS1050" s="1">
        <v>4.54</v>
      </c>
      <c r="CT1050" s="1">
        <v>3.29</v>
      </c>
      <c r="CV1050" s="1">
        <v>201403</v>
      </c>
      <c r="CW1050" s="1">
        <v>-0.92</v>
      </c>
      <c r="CX1050" s="1">
        <v>0.64</v>
      </c>
      <c r="CY1050" s="1">
        <v>1.94</v>
      </c>
      <c r="CZ1050" s="1">
        <v>1.66</v>
      </c>
      <c r="DA1050" s="1">
        <v>0.61</v>
      </c>
      <c r="DB1050" s="1">
        <v>0.74</v>
      </c>
      <c r="DC1050" s="1">
        <v>2.16</v>
      </c>
      <c r="DD1050" s="1">
        <v>2.2599999999999998</v>
      </c>
      <c r="DE1050" s="1">
        <v>1.53</v>
      </c>
      <c r="DF1050" s="1">
        <v>0.09</v>
      </c>
      <c r="DG1050" s="1">
        <v>1.1499999999999999</v>
      </c>
      <c r="DH1050" s="1">
        <v>0.7</v>
      </c>
      <c r="DI1050" s="1">
        <v>0.78</v>
      </c>
      <c r="DJ1050" s="1">
        <v>1.86</v>
      </c>
      <c r="DK1050" s="1">
        <v>2.4300000000000002</v>
      </c>
      <c r="DL1050" s="1">
        <v>2.65</v>
      </c>
      <c r="DM1050" s="1">
        <v>1.94</v>
      </c>
      <c r="DN1050" s="1">
        <v>1.46</v>
      </c>
      <c r="DO1050" s="1">
        <v>1.59</v>
      </c>
      <c r="DQ1050" s="1">
        <v>201303</v>
      </c>
      <c r="DR1050" s="1">
        <v>-99.99</v>
      </c>
      <c r="DS1050" s="1">
        <v>4.28</v>
      </c>
      <c r="DT1050" s="1">
        <v>4.57</v>
      </c>
      <c r="DU1050" s="1">
        <v>4.4800000000000004</v>
      </c>
      <c r="DV1050" s="1">
        <v>4.26</v>
      </c>
      <c r="DW1050" s="1">
        <v>4.33</v>
      </c>
      <c r="DX1050" s="1">
        <v>4.68</v>
      </c>
      <c r="DY1050" s="1">
        <v>4.7300000000000004</v>
      </c>
      <c r="DZ1050" s="1">
        <v>4.41</v>
      </c>
      <c r="EA1050" s="1">
        <v>4.04</v>
      </c>
      <c r="EB1050" s="1">
        <v>5.0199999999999996</v>
      </c>
      <c r="EC1050" s="1">
        <v>4.4000000000000004</v>
      </c>
      <c r="ED1050" s="1">
        <v>4.2699999999999996</v>
      </c>
      <c r="EE1050" s="1">
        <v>4.6900000000000004</v>
      </c>
      <c r="EF1050" s="1">
        <v>4.67</v>
      </c>
      <c r="EG1050" s="1">
        <v>4.8499999999999996</v>
      </c>
      <c r="EH1050" s="1">
        <v>4.5999999999999996</v>
      </c>
      <c r="EI1050" s="1">
        <v>4.2</v>
      </c>
      <c r="EJ1050" s="1">
        <v>4.6500000000000004</v>
      </c>
      <c r="EL1050">
        <v>201303</v>
      </c>
      <c r="EM1050">
        <v>4.03</v>
      </c>
      <c r="EN1050">
        <v>0.75</v>
      </c>
      <c r="EO1050">
        <v>-0.23</v>
      </c>
      <c r="EP1050">
        <v>0</v>
      </c>
      <c r="ER1050" s="1">
        <v>201309</v>
      </c>
      <c r="ES1050" s="1">
        <v>2.96</v>
      </c>
      <c r="EU1050" s="1">
        <v>201210</v>
      </c>
      <c r="EV1050" s="1">
        <v>0.35</v>
      </c>
      <c r="EX1050" s="1">
        <v>201709</v>
      </c>
      <c r="EY1050" s="1">
        <v>0.92</v>
      </c>
      <c r="FA1050" s="1">
        <v>201309</v>
      </c>
      <c r="FB1050" s="1">
        <f>IF(ISERROR(VLOOKUP($FA1050,MOM,LOOKUPS!C$12,0)*$FB$6+VLOOKUP($FA1050,STREV,LOOKUPS!C$10,0)*$FC$6+VLOOKUP($FA1050,LTREV,LOOKUPS!C$9,0)*$FD$6+VLOOKUP($FA1050,CFP,LOOKUPS!C$6,0)*$FE$6+VLOOKUP($FA1050,EP,LOOKUPS!C$8,0)*$FF$6+VLOOKUP($FA1050,BM,LOOKUPS!C$5,0)*$FG$6+VLOOKUP($FA1050,DIV,LOOKUPS!C$7,0)*$FH$6++VLOOKUP($FA1050,SIZE,LOOKUPS!C$11,0)*$FI$6),"",VLOOKUP($FA1050,MOM,LOOKUPS!C$12,0)*$FB$6+VLOOKUP($FA1050,STREV,LOOKUPS!C$10,0)*$FC$6+VLOOKUP($FA1050,LTREV,LOOKUPS!C$9,0)*$FD$6+VLOOKUP($FA1050,CFP,LOOKUPS!C$6,0)*$FE$6+VLOOKUP($FA1050,EP,LOOKUPS!C$8,0)*$FF$6+VLOOKUP($FA1050,BM,LOOKUPS!C$5,0)*$FG$6+VLOOKUP($FA1050,DIV,LOOKUPS!C$7,0)*$FH$6++VLOOKUP($FA1050,SIZE,LOOKUPS!C$11,0)*$FI$6)</f>
        <v>6.9733000000000009</v>
      </c>
      <c r="FC1050" s="1">
        <f>IF(ISERROR(VLOOKUP($FA1050,MOM,LOOKUPS!D$12,0)*$FB$6+VLOOKUP($FA1050,STREV,LOOKUPS!D$10,0)*$FC$6+VLOOKUP($FA1050,LTREV,LOOKUPS!D$9,0)*$FD$6+VLOOKUP($FA1050,CFP,LOOKUPS!D$6,0)*$FE$6+VLOOKUP($FA1050,EP,LOOKUPS!D$8,0)*$FF$6+VLOOKUP($FA1050,BM,LOOKUPS!D$5,0)*$FG$6+VLOOKUP($FA1050,DIV,LOOKUPS!D$7,0)*$FH$6++VLOOKUP($FA1050,SIZE,LOOKUPS!D$11,0)*$FI$6),"",VLOOKUP($FA1050,MOM,LOOKUPS!D$12,0)*$FB$6+VLOOKUP($FA1050,STREV,LOOKUPS!D$10,0)*$FC$6+VLOOKUP($FA1050,LTREV,LOOKUPS!D$9,0)*$FD$6+VLOOKUP($FA1050,CFP,LOOKUPS!D$6,0)*$FE$6+VLOOKUP($FA1050,EP,LOOKUPS!D$8,0)*$FF$6+VLOOKUP($FA1050,BM,LOOKUPS!D$5,0)*$FG$6+VLOOKUP($FA1050,DIV,LOOKUPS!D$7,0)*$FH$6++VLOOKUP($FA1050,SIZE,LOOKUPS!D$11,0)*$FI$6)</f>
        <v>4.9183000000000003</v>
      </c>
      <c r="FD1050" s="1">
        <f>IF(ISERROR(VLOOKUP($FA1050,MOM,LOOKUPS!E$12,0)*$FB$6+VLOOKUP($FA1050,STREV,LOOKUPS!E$10,0)*$FC$6+VLOOKUP($FA1050,LTREV,LOOKUPS!E$9,0)*$FD$6+VLOOKUP($FA1050,CFP,LOOKUPS!E$6,0)*$FE$6+VLOOKUP($FA1050,EP,LOOKUPS!E$8,0)*$FF$6+VLOOKUP($FA1050,BM,LOOKUPS!E$5,0)*$FG$6+VLOOKUP($FA1050,DIV,LOOKUPS!E$7,0)*$FH$6++VLOOKUP($FA1050,SIZE,LOOKUPS!E$11,0)*$FI$6),"",VLOOKUP($FA1050,MOM,LOOKUPS!E$12,0)*$FB$6+VLOOKUP($FA1050,STREV,LOOKUPS!E$10,0)*$FC$6+VLOOKUP($FA1050,LTREV,LOOKUPS!E$9,0)*$FD$6+VLOOKUP($FA1050,CFP,LOOKUPS!E$6,0)*$FE$6+VLOOKUP($FA1050,EP,LOOKUPS!E$8,0)*$FF$6+VLOOKUP($FA1050,BM,LOOKUPS!E$5,0)*$FG$6+VLOOKUP($FA1050,DIV,LOOKUPS!E$7,0)*$FH$6++VLOOKUP($FA1050,SIZE,LOOKUPS!E$11,0)*$FI$6)</f>
        <v>4.5575000000000001</v>
      </c>
      <c r="FE1050" s="1">
        <f>IF(ISERROR(VLOOKUP($FA1050,MOM,LOOKUPS!F$12,0)*$FB$6+VLOOKUP($FA1050,STREV,LOOKUPS!F$10,0)*$FC$6+VLOOKUP($FA1050,LTREV,LOOKUPS!F$9,0)*$FD$6+VLOOKUP($FA1050,CFP,LOOKUPS!F$6,0)*$FE$6+VLOOKUP($FA1050,EP,LOOKUPS!F$8,0)*$FF$6+VLOOKUP($FA1050,BM,LOOKUPS!F$5,0)*$FG$6+VLOOKUP($FA1050,DIV,LOOKUPS!F$7,0)*$FH$6++VLOOKUP($FA1050,SIZE,LOOKUPS!F$11,0)*$FI$6),"",VLOOKUP($FA1050,MOM,LOOKUPS!F$12,0)*$FB$6+VLOOKUP($FA1050,STREV,LOOKUPS!F$10,0)*$FC$6+VLOOKUP($FA1050,LTREV,LOOKUPS!F$9,0)*$FD$6+VLOOKUP($FA1050,CFP,LOOKUPS!F$6,0)*$FE$6+VLOOKUP($FA1050,EP,LOOKUPS!F$8,0)*$FF$6+VLOOKUP($FA1050,BM,LOOKUPS!F$5,0)*$FG$6+VLOOKUP($FA1050,DIV,LOOKUPS!F$7,0)*$FH$6++VLOOKUP($FA1050,SIZE,LOOKUPS!F$11,0)*$FI$6)</f>
        <v>5.5480999999999998</v>
      </c>
      <c r="FF1050" s="1">
        <f>IF(ISERROR(VLOOKUP($FA1050,MOM,LOOKUPS!G$12,0)*$FB$6+VLOOKUP($FA1050,STREV,LOOKUPS!G$10,0)*$FC$6+VLOOKUP($FA1050,LTREV,LOOKUPS!G$9,0)*$FD$6+VLOOKUP($FA1050,CFP,LOOKUPS!G$6,0)*$FE$6+VLOOKUP($FA1050,EP,LOOKUPS!G$8,0)*$FF$6+VLOOKUP($FA1050,BM,LOOKUPS!G$5,0)*$FG$6+VLOOKUP($FA1050,DIV,LOOKUPS!G$7,0)*$FH$6++VLOOKUP($FA1050,SIZE,LOOKUPS!G$11,0)*$FI$6),"",VLOOKUP($FA1050,MOM,LOOKUPS!G$12,0)*$FB$6+VLOOKUP($FA1050,STREV,LOOKUPS!G$10,0)*$FC$6+VLOOKUP($FA1050,LTREV,LOOKUPS!G$9,0)*$FD$6+VLOOKUP($FA1050,CFP,LOOKUPS!G$6,0)*$FE$6+VLOOKUP($FA1050,EP,LOOKUPS!G$8,0)*$FF$6+VLOOKUP($FA1050,BM,LOOKUPS!G$5,0)*$FG$6+VLOOKUP($FA1050,DIV,LOOKUPS!G$7,0)*$FH$6++VLOOKUP($FA1050,SIZE,LOOKUPS!G$11,0)*$FI$6)</f>
        <v>5.7885</v>
      </c>
      <c r="FG1050" s="1">
        <f>IF(ISERROR(VLOOKUP($FA1050,MOM,LOOKUPS!H$12,0)*$FB$6+VLOOKUP($FA1050,STREV,LOOKUPS!H$10,0)*$FC$6+VLOOKUP($FA1050,LTREV,LOOKUPS!H$9,0)*$FD$6+VLOOKUP($FA1050,CFP,LOOKUPS!H$6,0)*$FE$6+VLOOKUP($FA1050,EP,LOOKUPS!H$8,0)*$FF$6+VLOOKUP($FA1050,BM,LOOKUPS!H$5,0)*$FG$6+VLOOKUP($FA1050,DIV,LOOKUPS!H$7,0)*$FH$6++VLOOKUP($FA1050,SIZE,LOOKUPS!H$11,0)*$FI$6),"",VLOOKUP($FA1050,MOM,LOOKUPS!H$12,0)*$FB$6+VLOOKUP($FA1050,STREV,LOOKUPS!H$10,0)*$FC$6+VLOOKUP($FA1050,LTREV,LOOKUPS!H$9,0)*$FD$6+VLOOKUP($FA1050,CFP,LOOKUPS!H$6,0)*$FE$6+VLOOKUP($FA1050,EP,LOOKUPS!H$8,0)*$FF$6+VLOOKUP($FA1050,BM,LOOKUPS!H$5,0)*$FG$6+VLOOKUP($FA1050,DIV,LOOKUPS!H$7,0)*$FH$6++VLOOKUP($FA1050,SIZE,LOOKUPS!H$11,0)*$FI$6)</f>
        <v>5.8472000000000008</v>
      </c>
      <c r="FH1050" s="1">
        <f>IF(ISERROR(VLOOKUP($FA1050,MOM,LOOKUPS!I$12,0)*$FB$6+VLOOKUP($FA1050,STREV,LOOKUPS!I$10,0)*$FC$6+VLOOKUP($FA1050,LTREV,LOOKUPS!I$9,0)*$FD$6+VLOOKUP($FA1050,CFP,LOOKUPS!I$6,0)*$FE$6+VLOOKUP($FA1050,EP,LOOKUPS!I$8,0)*$FF$6+VLOOKUP($FA1050,BM,LOOKUPS!I$5,0)*$FG$6+VLOOKUP($FA1050,DIV,LOOKUPS!I$7,0)*$FH$6++VLOOKUP($FA1050,SIZE,LOOKUPS!I$11,0)*$FI$6),"",VLOOKUP($FA1050,MOM,LOOKUPS!I$12,0)*$FB$6+VLOOKUP($FA1050,STREV,LOOKUPS!I$10,0)*$FC$6+VLOOKUP($FA1050,LTREV,LOOKUPS!I$9,0)*$FD$6+VLOOKUP($FA1050,CFP,LOOKUPS!I$6,0)*$FE$6+VLOOKUP($FA1050,EP,LOOKUPS!I$8,0)*$FF$6+VLOOKUP($FA1050,BM,LOOKUPS!I$5,0)*$FG$6+VLOOKUP($FA1050,DIV,LOOKUPS!I$7,0)*$FH$6++VLOOKUP($FA1050,SIZE,LOOKUPS!I$11,0)*$FI$6)</f>
        <v>5.0911000000000008</v>
      </c>
      <c r="FI1050" s="1">
        <f>IF(ISERROR(VLOOKUP($FA1050,MOM,LOOKUPS!J$12,0)*$FB$6+VLOOKUP($FA1050,STREV,LOOKUPS!J$10,0)*$FC$6+VLOOKUP($FA1050,LTREV,LOOKUPS!J$9,0)*$FD$6+VLOOKUP($FA1050,CFP,LOOKUPS!J$6,0)*$FE$6+VLOOKUP($FA1050,EP,LOOKUPS!J$8,0)*$FF$6+VLOOKUP($FA1050,BM,LOOKUPS!J$5,0)*$FG$6+VLOOKUP($FA1050,DIV,LOOKUPS!J$7,0)*$FH$6++VLOOKUP($FA1050,SIZE,LOOKUPS!J$11,0)*$FI$6),"",VLOOKUP($FA1050,MOM,LOOKUPS!J$12,0)*$FB$6+VLOOKUP($FA1050,STREV,LOOKUPS!J$10,0)*$FC$6+VLOOKUP($FA1050,LTREV,LOOKUPS!J$9,0)*$FD$6+VLOOKUP($FA1050,CFP,LOOKUPS!J$6,0)*$FE$6+VLOOKUP($FA1050,EP,LOOKUPS!J$8,0)*$FF$6+VLOOKUP($FA1050,BM,LOOKUPS!J$5,0)*$FG$6+VLOOKUP($FA1050,DIV,LOOKUPS!J$7,0)*$FH$6++VLOOKUP($FA1050,SIZE,LOOKUPS!J$11,0)*$FI$6)</f>
        <v>6.3687000000000005</v>
      </c>
      <c r="FJ1050" s="1">
        <f>IF(ISERROR(VLOOKUP($FA1050,MOM,LOOKUPS!K$12,0)*$FB$6+VLOOKUP($FA1050,STREV,LOOKUPS!K$10,0)*$FC$6+VLOOKUP($FA1050,LTREV,LOOKUPS!K$9,0)*$FD$6+VLOOKUP($FA1050,CFP,LOOKUPS!K$6,0)*$FE$6+VLOOKUP($FA1050,EP,LOOKUPS!K$8,0)*$FF$6+VLOOKUP($FA1050,BM,LOOKUPS!K$5,0)*$FG$6+VLOOKUP($FA1050,DIV,LOOKUPS!K$7,0)*$FH$6++VLOOKUP($FA1050,SIZE,LOOKUPS!K$11,0)*$FI$6),"",VLOOKUP($FA1050,MOM,LOOKUPS!K$12,0)*$FB$6+VLOOKUP($FA1050,STREV,LOOKUPS!K$10,0)*$FC$6+VLOOKUP($FA1050,LTREV,LOOKUPS!K$9,0)*$FD$6+VLOOKUP($FA1050,CFP,LOOKUPS!K$6,0)*$FE$6+VLOOKUP($FA1050,EP,LOOKUPS!K$8,0)*$FF$6+VLOOKUP($FA1050,BM,LOOKUPS!K$5,0)*$FG$6+VLOOKUP($FA1050,DIV,LOOKUPS!K$7,0)*$FH$6++VLOOKUP($FA1050,SIZE,LOOKUPS!K$11,0)*$FI$6)</f>
        <v>5.8134000000000006</v>
      </c>
      <c r="FK1050" s="1">
        <f>IF(ISERROR(VLOOKUP($FA1050,MOM,LOOKUPS!L$12,0)*$FB$6+VLOOKUP($FA1050,STREV,LOOKUPS!L$10,0)*$FC$6+VLOOKUP($FA1050,LTREV,LOOKUPS!L$9,0)*$FD$6+VLOOKUP($FA1050,CFP,LOOKUPS!L$6,0)*$FE$6+VLOOKUP($FA1050,EP,LOOKUPS!L$8,0)*$FF$6+VLOOKUP($FA1050,BM,LOOKUPS!L$5,0)*$FG$6+VLOOKUP($FA1050,DIV,LOOKUPS!L$7,0)*$FH$6++VLOOKUP($FA1050,SIZE,LOOKUPS!L$11,0)*$FI$6),"",VLOOKUP($FA1050,MOM,LOOKUPS!L$12,0)*$FB$6+VLOOKUP($FA1050,STREV,LOOKUPS!L$10,0)*$FC$6+VLOOKUP($FA1050,LTREV,LOOKUPS!L$9,0)*$FD$6+VLOOKUP($FA1050,CFP,LOOKUPS!L$6,0)*$FE$6+VLOOKUP($FA1050,EP,LOOKUPS!L$8,0)*$FF$6+VLOOKUP($FA1050,BM,LOOKUPS!L$5,0)*$FG$6+VLOOKUP($FA1050,DIV,LOOKUPS!L$7,0)*$FH$6++VLOOKUP($FA1050,SIZE,LOOKUPS!L$11,0)*$FI$6)</f>
        <v>6.3573000000000004</v>
      </c>
    </row>
    <row r="1051" spans="1:167" x14ac:dyDescent="0.3">
      <c r="A1051" s="1">
        <v>201310</v>
      </c>
      <c r="B1051" s="1">
        <v>0.6</v>
      </c>
      <c r="C1051" s="1">
        <v>3</v>
      </c>
      <c r="D1051" s="1">
        <v>2.39</v>
      </c>
      <c r="E1051" s="1">
        <v>3.05</v>
      </c>
      <c r="F1051" s="1">
        <v>4.6500000000000004</v>
      </c>
      <c r="G1051" s="1">
        <v>2.62</v>
      </c>
      <c r="H1051" s="1">
        <v>3.66</v>
      </c>
      <c r="I1051" s="1">
        <v>3.26</v>
      </c>
      <c r="J1051" s="1">
        <v>3.13</v>
      </c>
      <c r="K1051" s="1">
        <v>2.4300000000000002</v>
      </c>
      <c r="M1051" s="1">
        <v>201211</v>
      </c>
      <c r="N1051" s="1">
        <v>0.11</v>
      </c>
      <c r="O1051" s="1">
        <v>0.99</v>
      </c>
      <c r="P1051" s="1">
        <v>-0.01</v>
      </c>
      <c r="Q1051" s="1">
        <v>0.4</v>
      </c>
      <c r="R1051" s="1">
        <v>0.31</v>
      </c>
      <c r="S1051" s="1">
        <v>0.23</v>
      </c>
      <c r="T1051" s="1">
        <v>0.66</v>
      </c>
      <c r="U1051" s="1">
        <v>-0.1</v>
      </c>
      <c r="V1051" s="1">
        <v>0.03</v>
      </c>
      <c r="W1051" s="1">
        <v>0.17</v>
      </c>
      <c r="Y1051" s="1">
        <v>201710</v>
      </c>
      <c r="Z1051" s="1">
        <v>-1.74</v>
      </c>
      <c r="AA1051" s="1">
        <v>-1.62</v>
      </c>
      <c r="AB1051" s="1">
        <v>-1.1100000000000001</v>
      </c>
      <c r="AC1051" s="1">
        <v>1.59</v>
      </c>
      <c r="AD1051" s="1">
        <v>1.5</v>
      </c>
      <c r="AE1051" s="1">
        <v>1.41</v>
      </c>
      <c r="AF1051" s="1">
        <v>2.46</v>
      </c>
      <c r="AG1051" s="1">
        <v>1.37</v>
      </c>
      <c r="AH1051" s="1">
        <v>1.78</v>
      </c>
      <c r="AI1051" s="1">
        <v>0.77</v>
      </c>
      <c r="CA1051" s="1">
        <v>201304</v>
      </c>
      <c r="CB1051" s="1">
        <v>3.75</v>
      </c>
      <c r="CC1051" s="1">
        <v>0.18</v>
      </c>
      <c r="CD1051" s="1">
        <v>-0.51</v>
      </c>
      <c r="CE1051" s="1">
        <v>-0.31</v>
      </c>
      <c r="CF1051" s="1">
        <v>0.57999999999999996</v>
      </c>
      <c r="CG1051" s="1">
        <v>-0.81</v>
      </c>
      <c r="CH1051" s="1">
        <v>-0.77</v>
      </c>
      <c r="CI1051" s="1">
        <v>0.36</v>
      </c>
      <c r="CJ1051" s="1">
        <v>-0.6</v>
      </c>
      <c r="CK1051" s="1">
        <v>1.39</v>
      </c>
      <c r="CL1051" s="1">
        <v>-0.32</v>
      </c>
      <c r="CM1051" s="1">
        <v>-0.88</v>
      </c>
      <c r="CN1051" s="1">
        <v>-0.73</v>
      </c>
      <c r="CO1051" s="1">
        <v>-0.61</v>
      </c>
      <c r="CP1051" s="1">
        <v>-0.93</v>
      </c>
      <c r="CQ1051" s="1">
        <v>0.14000000000000001</v>
      </c>
      <c r="CR1051" s="1">
        <v>0.56000000000000005</v>
      </c>
      <c r="CS1051" s="1">
        <v>-0.88</v>
      </c>
      <c r="CT1051" s="1">
        <v>-0.38</v>
      </c>
      <c r="CV1051" s="1">
        <v>201404</v>
      </c>
      <c r="CW1051" s="1">
        <v>-5.35</v>
      </c>
      <c r="CX1051" s="1">
        <v>-1.91</v>
      </c>
      <c r="CY1051" s="1">
        <v>-1.6</v>
      </c>
      <c r="CZ1051" s="1">
        <v>-1.1599999999999999</v>
      </c>
      <c r="DA1051" s="1">
        <v>-1.94</v>
      </c>
      <c r="DB1051" s="1">
        <v>-1.7</v>
      </c>
      <c r="DC1051" s="1">
        <v>-1.93</v>
      </c>
      <c r="DD1051" s="1">
        <v>-1.22</v>
      </c>
      <c r="DE1051" s="1">
        <v>-1.03</v>
      </c>
      <c r="DF1051" s="1">
        <v>-2.04</v>
      </c>
      <c r="DG1051" s="1">
        <v>-1.85</v>
      </c>
      <c r="DH1051" s="1">
        <v>-1.85</v>
      </c>
      <c r="DI1051" s="1">
        <v>-1.54</v>
      </c>
      <c r="DJ1051" s="1">
        <v>-2.02</v>
      </c>
      <c r="DK1051" s="1">
        <v>-1.85</v>
      </c>
      <c r="DL1051" s="1">
        <v>-0.97</v>
      </c>
      <c r="DM1051" s="1">
        <v>-1.44</v>
      </c>
      <c r="DN1051" s="1">
        <v>-1.67</v>
      </c>
      <c r="DO1051" s="1">
        <v>-0.5</v>
      </c>
      <c r="DQ1051" s="1">
        <v>201304</v>
      </c>
      <c r="DR1051" s="1">
        <v>-99.99</v>
      </c>
      <c r="DS1051" s="1">
        <v>-0.37</v>
      </c>
      <c r="DT1051" s="1">
        <v>-0.2</v>
      </c>
      <c r="DU1051" s="1">
        <v>1.39</v>
      </c>
      <c r="DV1051" s="1">
        <v>-0.24</v>
      </c>
      <c r="DW1051" s="1">
        <v>-0.8</v>
      </c>
      <c r="DX1051" s="1">
        <v>-0.32</v>
      </c>
      <c r="DY1051" s="1">
        <v>0.81</v>
      </c>
      <c r="DZ1051" s="1">
        <v>1.57</v>
      </c>
      <c r="EA1051" s="1">
        <v>-0.2</v>
      </c>
      <c r="EB1051" s="1">
        <v>-0.39</v>
      </c>
      <c r="EC1051" s="1">
        <v>-1.1000000000000001</v>
      </c>
      <c r="ED1051" s="1">
        <v>-0.52</v>
      </c>
      <c r="EE1051" s="1">
        <v>-0.28000000000000003</v>
      </c>
      <c r="EF1051" s="1">
        <v>-0.35</v>
      </c>
      <c r="EG1051" s="1">
        <v>0.59</v>
      </c>
      <c r="EH1051" s="1">
        <v>1.04</v>
      </c>
      <c r="EI1051" s="1">
        <v>1.48</v>
      </c>
      <c r="EJ1051" s="1">
        <v>1.67</v>
      </c>
      <c r="EL1051">
        <v>201304</v>
      </c>
      <c r="EM1051">
        <v>1.55</v>
      </c>
      <c r="EN1051">
        <v>-2.4</v>
      </c>
      <c r="EO1051">
        <v>0.53</v>
      </c>
      <c r="EP1051">
        <v>0</v>
      </c>
      <c r="ER1051" s="1">
        <v>201310</v>
      </c>
      <c r="ES1051" s="1">
        <v>0.17</v>
      </c>
      <c r="EU1051" s="1">
        <v>201211</v>
      </c>
      <c r="EV1051" s="1">
        <v>0.86</v>
      </c>
      <c r="EX1051" s="1">
        <v>201710</v>
      </c>
      <c r="EY1051" s="1">
        <v>-2.02</v>
      </c>
      <c r="FA1051" s="1">
        <v>201310</v>
      </c>
      <c r="FB1051" s="1">
        <f>IF(ISERROR(VLOOKUP($FA1051,MOM,LOOKUPS!C$12,0)*$FB$6+VLOOKUP($FA1051,STREV,LOOKUPS!C$10,0)*$FC$6+VLOOKUP($FA1051,LTREV,LOOKUPS!C$9,0)*$FD$6+VLOOKUP($FA1051,CFP,LOOKUPS!C$6,0)*$FE$6+VLOOKUP($FA1051,EP,LOOKUPS!C$8,0)*$FF$6+VLOOKUP($FA1051,BM,LOOKUPS!C$5,0)*$FG$6+VLOOKUP($FA1051,DIV,LOOKUPS!C$7,0)*$FH$6++VLOOKUP($FA1051,SIZE,LOOKUPS!C$11,0)*$FI$6),"",VLOOKUP($FA1051,MOM,LOOKUPS!C$12,0)*$FB$6+VLOOKUP($FA1051,STREV,LOOKUPS!C$10,0)*$FC$6+VLOOKUP($FA1051,LTREV,LOOKUPS!C$9,0)*$FD$6+VLOOKUP($FA1051,CFP,LOOKUPS!C$6,0)*$FE$6+VLOOKUP($FA1051,EP,LOOKUPS!C$8,0)*$FF$6+VLOOKUP($FA1051,BM,LOOKUPS!C$5,0)*$FG$6+VLOOKUP($FA1051,DIV,LOOKUPS!C$7,0)*$FH$6++VLOOKUP($FA1051,SIZE,LOOKUPS!C$11,0)*$FI$6)</f>
        <v>0.63529999999999998</v>
      </c>
      <c r="FC1051" s="1">
        <f>IF(ISERROR(VLOOKUP($FA1051,MOM,LOOKUPS!D$12,0)*$FB$6+VLOOKUP($FA1051,STREV,LOOKUPS!D$10,0)*$FC$6+VLOOKUP($FA1051,LTREV,LOOKUPS!D$9,0)*$FD$6+VLOOKUP($FA1051,CFP,LOOKUPS!D$6,0)*$FE$6+VLOOKUP($FA1051,EP,LOOKUPS!D$8,0)*$FF$6+VLOOKUP($FA1051,BM,LOOKUPS!D$5,0)*$FG$6+VLOOKUP($FA1051,DIV,LOOKUPS!D$7,0)*$FH$6++VLOOKUP($FA1051,SIZE,LOOKUPS!D$11,0)*$FI$6),"",VLOOKUP($FA1051,MOM,LOOKUPS!D$12,0)*$FB$6+VLOOKUP($FA1051,STREV,LOOKUPS!D$10,0)*$FC$6+VLOOKUP($FA1051,LTREV,LOOKUPS!D$9,0)*$FD$6+VLOOKUP($FA1051,CFP,LOOKUPS!D$6,0)*$FE$6+VLOOKUP($FA1051,EP,LOOKUPS!D$8,0)*$FF$6+VLOOKUP($FA1051,BM,LOOKUPS!D$5,0)*$FG$6+VLOOKUP($FA1051,DIV,LOOKUPS!D$7,0)*$FH$6++VLOOKUP($FA1051,SIZE,LOOKUPS!D$11,0)*$FI$6)</f>
        <v>3.0091999999999999</v>
      </c>
      <c r="FD1051" s="1">
        <f>IF(ISERROR(VLOOKUP($FA1051,MOM,LOOKUPS!E$12,0)*$FB$6+VLOOKUP($FA1051,STREV,LOOKUPS!E$10,0)*$FC$6+VLOOKUP($FA1051,LTREV,LOOKUPS!E$9,0)*$FD$6+VLOOKUP($FA1051,CFP,LOOKUPS!E$6,0)*$FE$6+VLOOKUP($FA1051,EP,LOOKUPS!E$8,0)*$FF$6+VLOOKUP($FA1051,BM,LOOKUPS!E$5,0)*$FG$6+VLOOKUP($FA1051,DIV,LOOKUPS!E$7,0)*$FH$6++VLOOKUP($FA1051,SIZE,LOOKUPS!E$11,0)*$FI$6),"",VLOOKUP($FA1051,MOM,LOOKUPS!E$12,0)*$FB$6+VLOOKUP($FA1051,STREV,LOOKUPS!E$10,0)*$FC$6+VLOOKUP($FA1051,LTREV,LOOKUPS!E$9,0)*$FD$6+VLOOKUP($FA1051,CFP,LOOKUPS!E$6,0)*$FE$6+VLOOKUP($FA1051,EP,LOOKUPS!E$8,0)*$FF$6+VLOOKUP($FA1051,BM,LOOKUPS!E$5,0)*$FG$6+VLOOKUP($FA1051,DIV,LOOKUPS!E$7,0)*$FH$6++VLOOKUP($FA1051,SIZE,LOOKUPS!E$11,0)*$FI$6)</f>
        <v>2.3574000000000002</v>
      </c>
      <c r="FE1051" s="1">
        <f>IF(ISERROR(VLOOKUP($FA1051,MOM,LOOKUPS!F$12,0)*$FB$6+VLOOKUP($FA1051,STREV,LOOKUPS!F$10,0)*$FC$6+VLOOKUP($FA1051,LTREV,LOOKUPS!F$9,0)*$FD$6+VLOOKUP($FA1051,CFP,LOOKUPS!F$6,0)*$FE$6+VLOOKUP($FA1051,EP,LOOKUPS!F$8,0)*$FF$6+VLOOKUP($FA1051,BM,LOOKUPS!F$5,0)*$FG$6+VLOOKUP($FA1051,DIV,LOOKUPS!F$7,0)*$FH$6++VLOOKUP($FA1051,SIZE,LOOKUPS!F$11,0)*$FI$6),"",VLOOKUP($FA1051,MOM,LOOKUPS!F$12,0)*$FB$6+VLOOKUP($FA1051,STREV,LOOKUPS!F$10,0)*$FC$6+VLOOKUP($FA1051,LTREV,LOOKUPS!F$9,0)*$FD$6+VLOOKUP($FA1051,CFP,LOOKUPS!F$6,0)*$FE$6+VLOOKUP($FA1051,EP,LOOKUPS!F$8,0)*$FF$6+VLOOKUP($FA1051,BM,LOOKUPS!F$5,0)*$FG$6+VLOOKUP($FA1051,DIV,LOOKUPS!F$7,0)*$FH$6++VLOOKUP($FA1051,SIZE,LOOKUPS!F$11,0)*$FI$6)</f>
        <v>2.8022999999999998</v>
      </c>
      <c r="FF1051" s="1">
        <f>IF(ISERROR(VLOOKUP($FA1051,MOM,LOOKUPS!G$12,0)*$FB$6+VLOOKUP($FA1051,STREV,LOOKUPS!G$10,0)*$FC$6+VLOOKUP($FA1051,LTREV,LOOKUPS!G$9,0)*$FD$6+VLOOKUP($FA1051,CFP,LOOKUPS!G$6,0)*$FE$6+VLOOKUP($FA1051,EP,LOOKUPS!G$8,0)*$FF$6+VLOOKUP($FA1051,BM,LOOKUPS!G$5,0)*$FG$6+VLOOKUP($FA1051,DIV,LOOKUPS!G$7,0)*$FH$6++VLOOKUP($FA1051,SIZE,LOOKUPS!G$11,0)*$FI$6),"",VLOOKUP($FA1051,MOM,LOOKUPS!G$12,0)*$FB$6+VLOOKUP($FA1051,STREV,LOOKUPS!G$10,0)*$FC$6+VLOOKUP($FA1051,LTREV,LOOKUPS!G$9,0)*$FD$6+VLOOKUP($FA1051,CFP,LOOKUPS!G$6,0)*$FE$6+VLOOKUP($FA1051,EP,LOOKUPS!G$8,0)*$FF$6+VLOOKUP($FA1051,BM,LOOKUPS!G$5,0)*$FG$6+VLOOKUP($FA1051,DIV,LOOKUPS!G$7,0)*$FH$6++VLOOKUP($FA1051,SIZE,LOOKUPS!G$11,0)*$FI$6)</f>
        <v>3.5116000000000005</v>
      </c>
      <c r="FG1051" s="1">
        <f>IF(ISERROR(VLOOKUP($FA1051,MOM,LOOKUPS!H$12,0)*$FB$6+VLOOKUP($FA1051,STREV,LOOKUPS!H$10,0)*$FC$6+VLOOKUP($FA1051,LTREV,LOOKUPS!H$9,0)*$FD$6+VLOOKUP($FA1051,CFP,LOOKUPS!H$6,0)*$FE$6+VLOOKUP($FA1051,EP,LOOKUPS!H$8,0)*$FF$6+VLOOKUP($FA1051,BM,LOOKUPS!H$5,0)*$FG$6+VLOOKUP($FA1051,DIV,LOOKUPS!H$7,0)*$FH$6++VLOOKUP($FA1051,SIZE,LOOKUPS!H$11,0)*$FI$6),"",VLOOKUP($FA1051,MOM,LOOKUPS!H$12,0)*$FB$6+VLOOKUP($FA1051,STREV,LOOKUPS!H$10,0)*$FC$6+VLOOKUP($FA1051,LTREV,LOOKUPS!H$9,0)*$FD$6+VLOOKUP($FA1051,CFP,LOOKUPS!H$6,0)*$FE$6+VLOOKUP($FA1051,EP,LOOKUPS!H$8,0)*$FF$6+VLOOKUP($FA1051,BM,LOOKUPS!H$5,0)*$FG$6+VLOOKUP($FA1051,DIV,LOOKUPS!H$7,0)*$FH$6++VLOOKUP($FA1051,SIZE,LOOKUPS!H$11,0)*$FI$6)</f>
        <v>3.0974000000000004</v>
      </c>
      <c r="FH1051" s="1">
        <f>IF(ISERROR(VLOOKUP($FA1051,MOM,LOOKUPS!I$12,0)*$FB$6+VLOOKUP($FA1051,STREV,LOOKUPS!I$10,0)*$FC$6+VLOOKUP($FA1051,LTREV,LOOKUPS!I$9,0)*$FD$6+VLOOKUP($FA1051,CFP,LOOKUPS!I$6,0)*$FE$6+VLOOKUP($FA1051,EP,LOOKUPS!I$8,0)*$FF$6+VLOOKUP($FA1051,BM,LOOKUPS!I$5,0)*$FG$6+VLOOKUP($FA1051,DIV,LOOKUPS!I$7,0)*$FH$6++VLOOKUP($FA1051,SIZE,LOOKUPS!I$11,0)*$FI$6),"",VLOOKUP($FA1051,MOM,LOOKUPS!I$12,0)*$FB$6+VLOOKUP($FA1051,STREV,LOOKUPS!I$10,0)*$FC$6+VLOOKUP($FA1051,LTREV,LOOKUPS!I$9,0)*$FD$6+VLOOKUP($FA1051,CFP,LOOKUPS!I$6,0)*$FE$6+VLOOKUP($FA1051,EP,LOOKUPS!I$8,0)*$FF$6+VLOOKUP($FA1051,BM,LOOKUPS!I$5,0)*$FG$6+VLOOKUP($FA1051,DIV,LOOKUPS!I$7,0)*$FH$6++VLOOKUP($FA1051,SIZE,LOOKUPS!I$11,0)*$FI$6)</f>
        <v>4.1547000000000001</v>
      </c>
      <c r="FI1051" s="1">
        <f>IF(ISERROR(VLOOKUP($FA1051,MOM,LOOKUPS!J$12,0)*$FB$6+VLOOKUP($FA1051,STREV,LOOKUPS!J$10,0)*$FC$6+VLOOKUP($FA1051,LTREV,LOOKUPS!J$9,0)*$FD$6+VLOOKUP($FA1051,CFP,LOOKUPS!J$6,0)*$FE$6+VLOOKUP($FA1051,EP,LOOKUPS!J$8,0)*$FF$6+VLOOKUP($FA1051,BM,LOOKUPS!J$5,0)*$FG$6+VLOOKUP($FA1051,DIV,LOOKUPS!J$7,0)*$FH$6++VLOOKUP($FA1051,SIZE,LOOKUPS!J$11,0)*$FI$6),"",VLOOKUP($FA1051,MOM,LOOKUPS!J$12,0)*$FB$6+VLOOKUP($FA1051,STREV,LOOKUPS!J$10,0)*$FC$6+VLOOKUP($FA1051,LTREV,LOOKUPS!J$9,0)*$FD$6+VLOOKUP($FA1051,CFP,LOOKUPS!J$6,0)*$FE$6+VLOOKUP($FA1051,EP,LOOKUPS!J$8,0)*$FF$6+VLOOKUP($FA1051,BM,LOOKUPS!J$5,0)*$FG$6+VLOOKUP($FA1051,DIV,LOOKUPS!J$7,0)*$FH$6++VLOOKUP($FA1051,SIZE,LOOKUPS!J$11,0)*$FI$6)</f>
        <v>3.2365000000000004</v>
      </c>
      <c r="FJ1051" s="1">
        <f>IF(ISERROR(VLOOKUP($FA1051,MOM,LOOKUPS!K$12,0)*$FB$6+VLOOKUP($FA1051,STREV,LOOKUPS!K$10,0)*$FC$6+VLOOKUP($FA1051,LTREV,LOOKUPS!K$9,0)*$FD$6+VLOOKUP($FA1051,CFP,LOOKUPS!K$6,0)*$FE$6+VLOOKUP($FA1051,EP,LOOKUPS!K$8,0)*$FF$6+VLOOKUP($FA1051,BM,LOOKUPS!K$5,0)*$FG$6+VLOOKUP($FA1051,DIV,LOOKUPS!K$7,0)*$FH$6++VLOOKUP($FA1051,SIZE,LOOKUPS!K$11,0)*$FI$6),"",VLOOKUP($FA1051,MOM,LOOKUPS!K$12,0)*$FB$6+VLOOKUP($FA1051,STREV,LOOKUPS!K$10,0)*$FC$6+VLOOKUP($FA1051,LTREV,LOOKUPS!K$9,0)*$FD$6+VLOOKUP($FA1051,CFP,LOOKUPS!K$6,0)*$FE$6+VLOOKUP($FA1051,EP,LOOKUPS!K$8,0)*$FF$6+VLOOKUP($FA1051,BM,LOOKUPS!K$5,0)*$FG$6+VLOOKUP($FA1051,DIV,LOOKUPS!K$7,0)*$FH$6++VLOOKUP($FA1051,SIZE,LOOKUPS!K$11,0)*$FI$6)</f>
        <v>2.6212</v>
      </c>
      <c r="FK1051" s="1">
        <f>IF(ISERROR(VLOOKUP($FA1051,MOM,LOOKUPS!L$12,0)*$FB$6+VLOOKUP($FA1051,STREV,LOOKUPS!L$10,0)*$FC$6+VLOOKUP($FA1051,LTREV,LOOKUPS!L$9,0)*$FD$6+VLOOKUP($FA1051,CFP,LOOKUPS!L$6,0)*$FE$6+VLOOKUP($FA1051,EP,LOOKUPS!L$8,0)*$FF$6+VLOOKUP($FA1051,BM,LOOKUPS!L$5,0)*$FG$6+VLOOKUP($FA1051,DIV,LOOKUPS!L$7,0)*$FH$6++VLOOKUP($FA1051,SIZE,LOOKUPS!L$11,0)*$FI$6),"",VLOOKUP($FA1051,MOM,LOOKUPS!L$12,0)*$FB$6+VLOOKUP($FA1051,STREV,LOOKUPS!L$10,0)*$FC$6+VLOOKUP($FA1051,LTREV,LOOKUPS!L$9,0)*$FD$6+VLOOKUP($FA1051,CFP,LOOKUPS!L$6,0)*$FE$6+VLOOKUP($FA1051,EP,LOOKUPS!L$8,0)*$FF$6+VLOOKUP($FA1051,BM,LOOKUPS!L$5,0)*$FG$6+VLOOKUP($FA1051,DIV,LOOKUPS!L$7,0)*$FH$6++VLOOKUP($FA1051,SIZE,LOOKUPS!L$11,0)*$FI$6)</f>
        <v>2.2088000000000001</v>
      </c>
    </row>
    <row r="1052" spans="1:167" x14ac:dyDescent="0.3">
      <c r="A1052" s="1">
        <v>201311</v>
      </c>
      <c r="B1052" s="1">
        <v>4.43</v>
      </c>
      <c r="C1052" s="1">
        <v>3.44</v>
      </c>
      <c r="D1052" s="1">
        <v>4.7300000000000004</v>
      </c>
      <c r="E1052" s="1">
        <v>3.62</v>
      </c>
      <c r="F1052" s="1">
        <v>4.57</v>
      </c>
      <c r="G1052" s="1">
        <v>3.38</v>
      </c>
      <c r="H1052" s="1">
        <v>3.98</v>
      </c>
      <c r="I1052" s="1">
        <v>4.68</v>
      </c>
      <c r="J1052" s="1">
        <v>5.65</v>
      </c>
      <c r="K1052" s="1">
        <v>4.7300000000000004</v>
      </c>
      <c r="M1052" s="1">
        <v>201212</v>
      </c>
      <c r="N1052" s="1">
        <v>2.56</v>
      </c>
      <c r="O1052" s="1">
        <v>2.56</v>
      </c>
      <c r="P1052" s="1">
        <v>2.38</v>
      </c>
      <c r="Q1052" s="1">
        <v>3</v>
      </c>
      <c r="R1052" s="1">
        <v>2.7</v>
      </c>
      <c r="S1052" s="1">
        <v>2.87</v>
      </c>
      <c r="T1052" s="1">
        <v>1.84</v>
      </c>
      <c r="U1052" s="1">
        <v>1.92</v>
      </c>
      <c r="V1052" s="1">
        <v>2.4</v>
      </c>
      <c r="W1052" s="1">
        <v>2.2599999999999998</v>
      </c>
      <c r="Y1052" s="1">
        <v>201711</v>
      </c>
      <c r="Z1052" s="1">
        <v>4.5599999999999996</v>
      </c>
      <c r="AA1052" s="1">
        <v>4.33</v>
      </c>
      <c r="AB1052" s="1">
        <v>3.57</v>
      </c>
      <c r="AC1052" s="1">
        <v>4.1900000000000004</v>
      </c>
      <c r="AD1052" s="1">
        <v>2.29</v>
      </c>
      <c r="AE1052" s="1">
        <v>4.12</v>
      </c>
      <c r="AF1052" s="1">
        <v>1.7</v>
      </c>
      <c r="AG1052" s="1">
        <v>4.03</v>
      </c>
      <c r="AH1052" s="1">
        <v>2.6</v>
      </c>
      <c r="AI1052" s="1">
        <v>3.44</v>
      </c>
      <c r="CA1052" s="1">
        <v>201305</v>
      </c>
      <c r="CB1052" s="1">
        <v>6.45</v>
      </c>
      <c r="CC1052" s="1">
        <v>4.43</v>
      </c>
      <c r="CD1052" s="1">
        <v>4.5199999999999996</v>
      </c>
      <c r="CE1052" s="1">
        <v>5.0999999999999996</v>
      </c>
      <c r="CF1052" s="1">
        <v>4.2</v>
      </c>
      <c r="CG1052" s="1">
        <v>5.01</v>
      </c>
      <c r="CH1052" s="1">
        <v>4.51</v>
      </c>
      <c r="CI1052" s="1">
        <v>4.71</v>
      </c>
      <c r="CJ1052" s="1">
        <v>5.0599999999999996</v>
      </c>
      <c r="CK1052" s="1">
        <v>3.74</v>
      </c>
      <c r="CL1052" s="1">
        <v>4.7300000000000004</v>
      </c>
      <c r="CM1052" s="1">
        <v>5.03</v>
      </c>
      <c r="CN1052" s="1">
        <v>4.99</v>
      </c>
      <c r="CO1052" s="1">
        <v>3.45</v>
      </c>
      <c r="CP1052" s="1">
        <v>5.59</v>
      </c>
      <c r="CQ1052" s="1">
        <v>4.12</v>
      </c>
      <c r="CR1052" s="1">
        <v>5.23</v>
      </c>
      <c r="CS1052" s="1">
        <v>3.42</v>
      </c>
      <c r="CT1052" s="1">
        <v>6.28</v>
      </c>
      <c r="CV1052" s="1">
        <v>201405</v>
      </c>
      <c r="CW1052" s="1">
        <v>-0.35</v>
      </c>
      <c r="CX1052" s="1">
        <v>1.44</v>
      </c>
      <c r="CY1052" s="1">
        <v>1.0900000000000001</v>
      </c>
      <c r="CZ1052" s="1">
        <v>-0.14000000000000001</v>
      </c>
      <c r="DA1052" s="1">
        <v>1.71</v>
      </c>
      <c r="DB1052" s="1">
        <v>1.18</v>
      </c>
      <c r="DC1052" s="1">
        <v>1.0900000000000001</v>
      </c>
      <c r="DD1052" s="1">
        <v>0.3</v>
      </c>
      <c r="DE1052" s="1">
        <v>-0.17</v>
      </c>
      <c r="DF1052" s="1">
        <v>2.0299999999999998</v>
      </c>
      <c r="DG1052" s="1">
        <v>1.37</v>
      </c>
      <c r="DH1052" s="1">
        <v>0.93</v>
      </c>
      <c r="DI1052" s="1">
        <v>1.42</v>
      </c>
      <c r="DJ1052" s="1">
        <v>1.84</v>
      </c>
      <c r="DK1052" s="1">
        <v>0.41</v>
      </c>
      <c r="DL1052" s="1">
        <v>0.76</v>
      </c>
      <c r="DM1052" s="1">
        <v>-0.08</v>
      </c>
      <c r="DN1052" s="1">
        <v>-0.1</v>
      </c>
      <c r="DO1052" s="1">
        <v>-0.22</v>
      </c>
      <c r="DQ1052" s="1">
        <v>201305</v>
      </c>
      <c r="DR1052" s="1">
        <v>-99.99</v>
      </c>
      <c r="DS1052" s="1">
        <v>5.27</v>
      </c>
      <c r="DT1052" s="1">
        <v>5.0599999999999996</v>
      </c>
      <c r="DU1052" s="1">
        <v>2.5</v>
      </c>
      <c r="DV1052" s="1">
        <v>5.09</v>
      </c>
      <c r="DW1052" s="1">
        <v>5.94</v>
      </c>
      <c r="DX1052" s="1">
        <v>4.71</v>
      </c>
      <c r="DY1052" s="1">
        <v>3.57</v>
      </c>
      <c r="DZ1052" s="1">
        <v>2.64</v>
      </c>
      <c r="EA1052" s="1">
        <v>4.68</v>
      </c>
      <c r="EB1052" s="1">
        <v>6.48</v>
      </c>
      <c r="EC1052" s="1">
        <v>6.3</v>
      </c>
      <c r="ED1052" s="1">
        <v>5.6</v>
      </c>
      <c r="EE1052" s="1">
        <v>4.91</v>
      </c>
      <c r="EF1052" s="1">
        <v>4.49</v>
      </c>
      <c r="EG1052" s="1">
        <v>4.8600000000000003</v>
      </c>
      <c r="EH1052" s="1">
        <v>2.2400000000000002</v>
      </c>
      <c r="EI1052" s="1">
        <v>2.63</v>
      </c>
      <c r="EJ1052" s="1">
        <v>2.65</v>
      </c>
      <c r="EL1052">
        <v>201305</v>
      </c>
      <c r="EM1052">
        <v>2.8</v>
      </c>
      <c r="EN1052">
        <v>1.66</v>
      </c>
      <c r="EO1052">
        <v>2.61</v>
      </c>
      <c r="EP1052">
        <v>0</v>
      </c>
      <c r="ER1052" s="1">
        <v>201311</v>
      </c>
      <c r="ES1052" s="1">
        <v>0.44</v>
      </c>
      <c r="EU1052" s="1">
        <v>201212</v>
      </c>
      <c r="EV1052" s="1">
        <v>0.13</v>
      </c>
      <c r="EX1052" s="1">
        <v>201711</v>
      </c>
      <c r="EY1052" s="1">
        <v>0.82</v>
      </c>
      <c r="FA1052" s="1">
        <v>201311</v>
      </c>
      <c r="FB1052" s="1">
        <f>IF(ISERROR(VLOOKUP($FA1052,MOM,LOOKUPS!C$12,0)*$FB$6+VLOOKUP($FA1052,STREV,LOOKUPS!C$10,0)*$FC$6+VLOOKUP($FA1052,LTREV,LOOKUPS!C$9,0)*$FD$6+VLOOKUP($FA1052,CFP,LOOKUPS!C$6,0)*$FE$6+VLOOKUP($FA1052,EP,LOOKUPS!C$8,0)*$FF$6+VLOOKUP($FA1052,BM,LOOKUPS!C$5,0)*$FG$6+VLOOKUP($FA1052,DIV,LOOKUPS!C$7,0)*$FH$6++VLOOKUP($FA1052,SIZE,LOOKUPS!C$11,0)*$FI$6),"",VLOOKUP($FA1052,MOM,LOOKUPS!C$12,0)*$FB$6+VLOOKUP($FA1052,STREV,LOOKUPS!C$10,0)*$FC$6+VLOOKUP($FA1052,LTREV,LOOKUPS!C$9,0)*$FD$6+VLOOKUP($FA1052,CFP,LOOKUPS!C$6,0)*$FE$6+VLOOKUP($FA1052,EP,LOOKUPS!C$8,0)*$FF$6+VLOOKUP($FA1052,BM,LOOKUPS!C$5,0)*$FG$6+VLOOKUP($FA1052,DIV,LOOKUPS!C$7,0)*$FH$6++VLOOKUP($FA1052,SIZE,LOOKUPS!C$11,0)*$FI$6)</f>
        <v>5.0716000000000001</v>
      </c>
      <c r="FC1052" s="1">
        <f>IF(ISERROR(VLOOKUP($FA1052,MOM,LOOKUPS!D$12,0)*$FB$6+VLOOKUP($FA1052,STREV,LOOKUPS!D$10,0)*$FC$6+VLOOKUP($FA1052,LTREV,LOOKUPS!D$9,0)*$FD$6+VLOOKUP($FA1052,CFP,LOOKUPS!D$6,0)*$FE$6+VLOOKUP($FA1052,EP,LOOKUPS!D$8,0)*$FF$6+VLOOKUP($FA1052,BM,LOOKUPS!D$5,0)*$FG$6+VLOOKUP($FA1052,DIV,LOOKUPS!D$7,0)*$FH$6++VLOOKUP($FA1052,SIZE,LOOKUPS!D$11,0)*$FI$6),"",VLOOKUP($FA1052,MOM,LOOKUPS!D$12,0)*$FB$6+VLOOKUP($FA1052,STREV,LOOKUPS!D$10,0)*$FC$6+VLOOKUP($FA1052,LTREV,LOOKUPS!D$9,0)*$FD$6+VLOOKUP($FA1052,CFP,LOOKUPS!D$6,0)*$FE$6+VLOOKUP($FA1052,EP,LOOKUPS!D$8,0)*$FF$6+VLOOKUP($FA1052,BM,LOOKUPS!D$5,0)*$FG$6+VLOOKUP($FA1052,DIV,LOOKUPS!D$7,0)*$FH$6++VLOOKUP($FA1052,SIZE,LOOKUPS!D$11,0)*$FI$6)</f>
        <v>4.0991999999999997</v>
      </c>
      <c r="FD1052" s="1">
        <f>IF(ISERROR(VLOOKUP($FA1052,MOM,LOOKUPS!E$12,0)*$FB$6+VLOOKUP($FA1052,STREV,LOOKUPS!E$10,0)*$FC$6+VLOOKUP($FA1052,LTREV,LOOKUPS!E$9,0)*$FD$6+VLOOKUP($FA1052,CFP,LOOKUPS!E$6,0)*$FE$6+VLOOKUP($FA1052,EP,LOOKUPS!E$8,0)*$FF$6+VLOOKUP($FA1052,BM,LOOKUPS!E$5,0)*$FG$6+VLOOKUP($FA1052,DIV,LOOKUPS!E$7,0)*$FH$6++VLOOKUP($FA1052,SIZE,LOOKUPS!E$11,0)*$FI$6),"",VLOOKUP($FA1052,MOM,LOOKUPS!E$12,0)*$FB$6+VLOOKUP($FA1052,STREV,LOOKUPS!E$10,0)*$FC$6+VLOOKUP($FA1052,LTREV,LOOKUPS!E$9,0)*$FD$6+VLOOKUP($FA1052,CFP,LOOKUPS!E$6,0)*$FE$6+VLOOKUP($FA1052,EP,LOOKUPS!E$8,0)*$FF$6+VLOOKUP($FA1052,BM,LOOKUPS!E$5,0)*$FG$6+VLOOKUP($FA1052,DIV,LOOKUPS!E$7,0)*$FH$6++VLOOKUP($FA1052,SIZE,LOOKUPS!E$11,0)*$FI$6)</f>
        <v>3.8563999999999998</v>
      </c>
      <c r="FE1052" s="1">
        <f>IF(ISERROR(VLOOKUP($FA1052,MOM,LOOKUPS!F$12,0)*$FB$6+VLOOKUP($FA1052,STREV,LOOKUPS!F$10,0)*$FC$6+VLOOKUP($FA1052,LTREV,LOOKUPS!F$9,0)*$FD$6+VLOOKUP($FA1052,CFP,LOOKUPS!F$6,0)*$FE$6+VLOOKUP($FA1052,EP,LOOKUPS!F$8,0)*$FF$6+VLOOKUP($FA1052,BM,LOOKUPS!F$5,0)*$FG$6+VLOOKUP($FA1052,DIV,LOOKUPS!F$7,0)*$FH$6++VLOOKUP($FA1052,SIZE,LOOKUPS!F$11,0)*$FI$6),"",VLOOKUP($FA1052,MOM,LOOKUPS!F$12,0)*$FB$6+VLOOKUP($FA1052,STREV,LOOKUPS!F$10,0)*$FC$6+VLOOKUP($FA1052,LTREV,LOOKUPS!F$9,0)*$FD$6+VLOOKUP($FA1052,CFP,LOOKUPS!F$6,0)*$FE$6+VLOOKUP($FA1052,EP,LOOKUPS!F$8,0)*$FF$6+VLOOKUP($FA1052,BM,LOOKUPS!F$5,0)*$FG$6+VLOOKUP($FA1052,DIV,LOOKUPS!F$7,0)*$FH$6++VLOOKUP($FA1052,SIZE,LOOKUPS!F$11,0)*$FI$6)</f>
        <v>3.7868000000000004</v>
      </c>
      <c r="FF1052" s="1">
        <f>IF(ISERROR(VLOOKUP($FA1052,MOM,LOOKUPS!G$12,0)*$FB$6+VLOOKUP($FA1052,STREV,LOOKUPS!G$10,0)*$FC$6+VLOOKUP($FA1052,LTREV,LOOKUPS!G$9,0)*$FD$6+VLOOKUP($FA1052,CFP,LOOKUPS!G$6,0)*$FE$6+VLOOKUP($FA1052,EP,LOOKUPS!G$8,0)*$FF$6+VLOOKUP($FA1052,BM,LOOKUPS!G$5,0)*$FG$6+VLOOKUP($FA1052,DIV,LOOKUPS!G$7,0)*$FH$6++VLOOKUP($FA1052,SIZE,LOOKUPS!G$11,0)*$FI$6),"",VLOOKUP($FA1052,MOM,LOOKUPS!G$12,0)*$FB$6+VLOOKUP($FA1052,STREV,LOOKUPS!G$10,0)*$FC$6+VLOOKUP($FA1052,LTREV,LOOKUPS!G$9,0)*$FD$6+VLOOKUP($FA1052,CFP,LOOKUPS!G$6,0)*$FE$6+VLOOKUP($FA1052,EP,LOOKUPS!G$8,0)*$FF$6+VLOOKUP($FA1052,BM,LOOKUPS!G$5,0)*$FG$6+VLOOKUP($FA1052,DIV,LOOKUPS!G$7,0)*$FH$6++VLOOKUP($FA1052,SIZE,LOOKUPS!G$11,0)*$FI$6)</f>
        <v>4.2734000000000005</v>
      </c>
      <c r="FG1052" s="1">
        <f>IF(ISERROR(VLOOKUP($FA1052,MOM,LOOKUPS!H$12,0)*$FB$6+VLOOKUP($FA1052,STREV,LOOKUPS!H$10,0)*$FC$6+VLOOKUP($FA1052,LTREV,LOOKUPS!H$9,0)*$FD$6+VLOOKUP($FA1052,CFP,LOOKUPS!H$6,0)*$FE$6+VLOOKUP($FA1052,EP,LOOKUPS!H$8,0)*$FF$6+VLOOKUP($FA1052,BM,LOOKUPS!H$5,0)*$FG$6+VLOOKUP($FA1052,DIV,LOOKUPS!H$7,0)*$FH$6++VLOOKUP($FA1052,SIZE,LOOKUPS!H$11,0)*$FI$6),"",VLOOKUP($FA1052,MOM,LOOKUPS!H$12,0)*$FB$6+VLOOKUP($FA1052,STREV,LOOKUPS!H$10,0)*$FC$6+VLOOKUP($FA1052,LTREV,LOOKUPS!H$9,0)*$FD$6+VLOOKUP($FA1052,CFP,LOOKUPS!H$6,0)*$FE$6+VLOOKUP($FA1052,EP,LOOKUPS!H$8,0)*$FF$6+VLOOKUP($FA1052,BM,LOOKUPS!H$5,0)*$FG$6+VLOOKUP($FA1052,DIV,LOOKUPS!H$7,0)*$FH$6++VLOOKUP($FA1052,SIZE,LOOKUPS!H$11,0)*$FI$6)</f>
        <v>3.4741</v>
      </c>
      <c r="FH1052" s="1">
        <f>IF(ISERROR(VLOOKUP($FA1052,MOM,LOOKUPS!I$12,0)*$FB$6+VLOOKUP($FA1052,STREV,LOOKUPS!I$10,0)*$FC$6+VLOOKUP($FA1052,LTREV,LOOKUPS!I$9,0)*$FD$6+VLOOKUP($FA1052,CFP,LOOKUPS!I$6,0)*$FE$6+VLOOKUP($FA1052,EP,LOOKUPS!I$8,0)*$FF$6+VLOOKUP($FA1052,BM,LOOKUPS!I$5,0)*$FG$6+VLOOKUP($FA1052,DIV,LOOKUPS!I$7,0)*$FH$6++VLOOKUP($FA1052,SIZE,LOOKUPS!I$11,0)*$FI$6),"",VLOOKUP($FA1052,MOM,LOOKUPS!I$12,0)*$FB$6+VLOOKUP($FA1052,STREV,LOOKUPS!I$10,0)*$FC$6+VLOOKUP($FA1052,LTREV,LOOKUPS!I$9,0)*$FD$6+VLOOKUP($FA1052,CFP,LOOKUPS!I$6,0)*$FE$6+VLOOKUP($FA1052,EP,LOOKUPS!I$8,0)*$FF$6+VLOOKUP($FA1052,BM,LOOKUPS!I$5,0)*$FG$6+VLOOKUP($FA1052,DIV,LOOKUPS!I$7,0)*$FH$6++VLOOKUP($FA1052,SIZE,LOOKUPS!I$11,0)*$FI$6)</f>
        <v>4.0461000000000009</v>
      </c>
      <c r="FI1052" s="1">
        <f>IF(ISERROR(VLOOKUP($FA1052,MOM,LOOKUPS!J$12,0)*$FB$6+VLOOKUP($FA1052,STREV,LOOKUPS!J$10,0)*$FC$6+VLOOKUP($FA1052,LTREV,LOOKUPS!J$9,0)*$FD$6+VLOOKUP($FA1052,CFP,LOOKUPS!J$6,0)*$FE$6+VLOOKUP($FA1052,EP,LOOKUPS!J$8,0)*$FF$6+VLOOKUP($FA1052,BM,LOOKUPS!J$5,0)*$FG$6+VLOOKUP($FA1052,DIV,LOOKUPS!J$7,0)*$FH$6++VLOOKUP($FA1052,SIZE,LOOKUPS!J$11,0)*$FI$6),"",VLOOKUP($FA1052,MOM,LOOKUPS!J$12,0)*$FB$6+VLOOKUP($FA1052,STREV,LOOKUPS!J$10,0)*$FC$6+VLOOKUP($FA1052,LTREV,LOOKUPS!J$9,0)*$FD$6+VLOOKUP($FA1052,CFP,LOOKUPS!J$6,0)*$FE$6+VLOOKUP($FA1052,EP,LOOKUPS!J$8,0)*$FF$6+VLOOKUP($FA1052,BM,LOOKUPS!J$5,0)*$FG$6+VLOOKUP($FA1052,DIV,LOOKUPS!J$7,0)*$FH$6++VLOOKUP($FA1052,SIZE,LOOKUPS!J$11,0)*$FI$6)</f>
        <v>4.3559000000000001</v>
      </c>
      <c r="FJ1052" s="1">
        <f>IF(ISERROR(VLOOKUP($FA1052,MOM,LOOKUPS!K$12,0)*$FB$6+VLOOKUP($FA1052,STREV,LOOKUPS!K$10,0)*$FC$6+VLOOKUP($FA1052,LTREV,LOOKUPS!K$9,0)*$FD$6+VLOOKUP($FA1052,CFP,LOOKUPS!K$6,0)*$FE$6+VLOOKUP($FA1052,EP,LOOKUPS!K$8,0)*$FF$6+VLOOKUP($FA1052,BM,LOOKUPS!K$5,0)*$FG$6+VLOOKUP($FA1052,DIV,LOOKUPS!K$7,0)*$FH$6++VLOOKUP($FA1052,SIZE,LOOKUPS!K$11,0)*$FI$6),"",VLOOKUP($FA1052,MOM,LOOKUPS!K$12,0)*$FB$6+VLOOKUP($FA1052,STREV,LOOKUPS!K$10,0)*$FC$6+VLOOKUP($FA1052,LTREV,LOOKUPS!K$9,0)*$FD$6+VLOOKUP($FA1052,CFP,LOOKUPS!K$6,0)*$FE$6+VLOOKUP($FA1052,EP,LOOKUPS!K$8,0)*$FF$6+VLOOKUP($FA1052,BM,LOOKUPS!K$5,0)*$FG$6+VLOOKUP($FA1052,DIV,LOOKUPS!K$7,0)*$FH$6++VLOOKUP($FA1052,SIZE,LOOKUPS!K$11,0)*$FI$6)</f>
        <v>4.785400000000001</v>
      </c>
      <c r="FK1052" s="1">
        <f>IF(ISERROR(VLOOKUP($FA1052,MOM,LOOKUPS!L$12,0)*$FB$6+VLOOKUP($FA1052,STREV,LOOKUPS!L$10,0)*$FC$6+VLOOKUP($FA1052,LTREV,LOOKUPS!L$9,0)*$FD$6+VLOOKUP($FA1052,CFP,LOOKUPS!L$6,0)*$FE$6+VLOOKUP($FA1052,EP,LOOKUPS!L$8,0)*$FF$6+VLOOKUP($FA1052,BM,LOOKUPS!L$5,0)*$FG$6+VLOOKUP($FA1052,DIV,LOOKUPS!L$7,0)*$FH$6++VLOOKUP($FA1052,SIZE,LOOKUPS!L$11,0)*$FI$6),"",VLOOKUP($FA1052,MOM,LOOKUPS!L$12,0)*$FB$6+VLOOKUP($FA1052,STREV,LOOKUPS!L$10,0)*$FC$6+VLOOKUP($FA1052,LTREV,LOOKUPS!L$9,0)*$FD$6+VLOOKUP($FA1052,CFP,LOOKUPS!L$6,0)*$FE$6+VLOOKUP($FA1052,EP,LOOKUPS!L$8,0)*$FF$6+VLOOKUP($FA1052,BM,LOOKUPS!L$5,0)*$FG$6+VLOOKUP($FA1052,DIV,LOOKUPS!L$7,0)*$FH$6++VLOOKUP($FA1052,SIZE,LOOKUPS!L$11,0)*$FI$6)</f>
        <v>4.1805000000000003</v>
      </c>
    </row>
    <row r="1053" spans="1:167" x14ac:dyDescent="0.3">
      <c r="A1053" s="1">
        <v>201312</v>
      </c>
      <c r="B1053" s="1">
        <v>2.69</v>
      </c>
      <c r="C1053" s="1">
        <v>2.77</v>
      </c>
      <c r="D1053" s="1">
        <v>3.19</v>
      </c>
      <c r="E1053" s="1">
        <v>1.84</v>
      </c>
      <c r="F1053" s="1">
        <v>2.5</v>
      </c>
      <c r="G1053" s="1">
        <v>2.2000000000000002</v>
      </c>
      <c r="H1053" s="1">
        <v>3.23</v>
      </c>
      <c r="I1053" s="1">
        <v>2.12</v>
      </c>
      <c r="J1053" s="1">
        <v>3.7</v>
      </c>
      <c r="K1053" s="1">
        <v>3.39</v>
      </c>
      <c r="M1053" s="1">
        <v>201301</v>
      </c>
      <c r="N1053" s="1">
        <v>10.06</v>
      </c>
      <c r="O1053" s="1">
        <v>7.5</v>
      </c>
      <c r="P1053" s="1">
        <v>7.29</v>
      </c>
      <c r="Q1053" s="1">
        <v>7.12</v>
      </c>
      <c r="R1053" s="1">
        <v>6.1</v>
      </c>
      <c r="S1053" s="1">
        <v>7.34</v>
      </c>
      <c r="T1053" s="1">
        <v>6.98</v>
      </c>
      <c r="U1053" s="1">
        <v>7.32</v>
      </c>
      <c r="V1053" s="1">
        <v>6.54</v>
      </c>
      <c r="W1053" s="1">
        <v>5.63</v>
      </c>
      <c r="Y1053" s="1">
        <v>201712</v>
      </c>
      <c r="Z1053" s="1">
        <v>5.13</v>
      </c>
      <c r="AA1053" s="1">
        <v>0.86</v>
      </c>
      <c r="AB1053" s="1">
        <v>1.48</v>
      </c>
      <c r="AC1053" s="1">
        <v>0.82</v>
      </c>
      <c r="AD1053" s="1">
        <v>-0.37</v>
      </c>
      <c r="AE1053" s="1">
        <v>-0.66</v>
      </c>
      <c r="AF1053" s="1">
        <v>0.03</v>
      </c>
      <c r="AG1053" s="1">
        <v>-0.3</v>
      </c>
      <c r="AH1053" s="1">
        <v>-0.78</v>
      </c>
      <c r="AI1053" s="1">
        <v>-0.52</v>
      </c>
      <c r="CA1053" s="1">
        <v>201306</v>
      </c>
      <c r="CB1053" s="1">
        <v>2.75</v>
      </c>
      <c r="CC1053" s="1">
        <v>-1.29</v>
      </c>
      <c r="CD1053" s="1">
        <v>0.14000000000000001</v>
      </c>
      <c r="CE1053" s="1">
        <v>0.05</v>
      </c>
      <c r="CF1053" s="1">
        <v>-1.1499999999999999</v>
      </c>
      <c r="CG1053" s="1">
        <v>-1.1000000000000001</v>
      </c>
      <c r="CH1053" s="1">
        <v>0.23</v>
      </c>
      <c r="CI1053" s="1">
        <v>0.25</v>
      </c>
      <c r="CJ1053" s="1">
        <v>0.06</v>
      </c>
      <c r="CK1053" s="1">
        <v>-1.5</v>
      </c>
      <c r="CL1053" s="1">
        <v>-0.75</v>
      </c>
      <c r="CM1053" s="1">
        <v>-1.68</v>
      </c>
      <c r="CN1053" s="1">
        <v>-0.46</v>
      </c>
      <c r="CO1053" s="1">
        <v>-0.33</v>
      </c>
      <c r="CP1053" s="1">
        <v>0.79</v>
      </c>
      <c r="CQ1053" s="1">
        <v>0.52</v>
      </c>
      <c r="CR1053" s="1">
        <v>0.01</v>
      </c>
      <c r="CS1053" s="1">
        <v>0.14000000000000001</v>
      </c>
      <c r="CT1053" s="1">
        <v>0</v>
      </c>
      <c r="CV1053" s="1">
        <v>201406</v>
      </c>
      <c r="CW1053" s="1">
        <v>5.05</v>
      </c>
      <c r="CX1053" s="1">
        <v>4.01</v>
      </c>
      <c r="CY1053" s="1">
        <v>3.17</v>
      </c>
      <c r="CZ1053" s="1">
        <v>3.43</v>
      </c>
      <c r="DA1053" s="1">
        <v>3.82</v>
      </c>
      <c r="DB1053" s="1">
        <v>4.12</v>
      </c>
      <c r="DC1053" s="1">
        <v>2.98</v>
      </c>
      <c r="DD1053" s="1">
        <v>2.85</v>
      </c>
      <c r="DE1053" s="1">
        <v>3.69</v>
      </c>
      <c r="DF1053" s="1">
        <v>3.87</v>
      </c>
      <c r="DG1053" s="1">
        <v>3.76</v>
      </c>
      <c r="DH1053" s="1">
        <v>4.3600000000000003</v>
      </c>
      <c r="DI1053" s="1">
        <v>3.88</v>
      </c>
      <c r="DJ1053" s="1">
        <v>3.02</v>
      </c>
      <c r="DK1053" s="1">
        <v>2.96</v>
      </c>
      <c r="DL1053" s="1">
        <v>2.83</v>
      </c>
      <c r="DM1053" s="1">
        <v>2.86</v>
      </c>
      <c r="DN1053" s="1">
        <v>4.2699999999999996</v>
      </c>
      <c r="DO1053" s="1">
        <v>3.21</v>
      </c>
      <c r="DQ1053" s="1">
        <v>201306</v>
      </c>
      <c r="DR1053" s="1">
        <v>-99.99</v>
      </c>
      <c r="DS1053" s="1">
        <v>0.4</v>
      </c>
      <c r="DT1053" s="1">
        <v>-0.75</v>
      </c>
      <c r="DU1053" s="1">
        <v>-1.1399999999999999</v>
      </c>
      <c r="DV1053" s="1">
        <v>0.28999999999999998</v>
      </c>
      <c r="DW1053" s="1">
        <v>0.46</v>
      </c>
      <c r="DX1053" s="1">
        <v>-0.93</v>
      </c>
      <c r="DY1053" s="1">
        <v>-1.71</v>
      </c>
      <c r="DZ1053" s="1">
        <v>-0.74</v>
      </c>
      <c r="EA1053" s="1">
        <v>0.32</v>
      </c>
      <c r="EB1053" s="1">
        <v>0.18</v>
      </c>
      <c r="EC1053" s="1">
        <v>1.05</v>
      </c>
      <c r="ED1053" s="1">
        <v>-0.08</v>
      </c>
      <c r="EE1053" s="1">
        <v>-0.86</v>
      </c>
      <c r="EF1053" s="1">
        <v>-1.01</v>
      </c>
      <c r="EG1053" s="1">
        <v>-1.53</v>
      </c>
      <c r="EH1053" s="1">
        <v>-1.89</v>
      </c>
      <c r="EI1053" s="1">
        <v>-0.35</v>
      </c>
      <c r="EJ1053" s="1">
        <v>-1.17</v>
      </c>
      <c r="EL1053">
        <v>201306</v>
      </c>
      <c r="EM1053">
        <v>-1.2</v>
      </c>
      <c r="EN1053">
        <v>1.1599999999999999</v>
      </c>
      <c r="EO1053">
        <v>-0.09</v>
      </c>
      <c r="EP1053">
        <v>0</v>
      </c>
      <c r="ER1053" s="1">
        <v>201312</v>
      </c>
      <c r="ES1053" s="1">
        <v>7.0000000000000007E-2</v>
      </c>
      <c r="EU1053" s="1">
        <v>201301</v>
      </c>
      <c r="EV1053" s="1">
        <v>-1.4</v>
      </c>
      <c r="EX1053" s="1">
        <v>201712</v>
      </c>
      <c r="EY1053" s="1">
        <v>2.19</v>
      </c>
      <c r="FA1053" s="1">
        <v>201312</v>
      </c>
      <c r="FB1053" s="1">
        <f>IF(ISERROR(VLOOKUP($FA1053,MOM,LOOKUPS!C$12,0)*$FB$6+VLOOKUP($FA1053,STREV,LOOKUPS!C$10,0)*$FC$6+VLOOKUP($FA1053,LTREV,LOOKUPS!C$9,0)*$FD$6+VLOOKUP($FA1053,CFP,LOOKUPS!C$6,0)*$FE$6+VLOOKUP($FA1053,EP,LOOKUPS!C$8,0)*$FF$6+VLOOKUP($FA1053,BM,LOOKUPS!C$5,0)*$FG$6+VLOOKUP($FA1053,DIV,LOOKUPS!C$7,0)*$FH$6++VLOOKUP($FA1053,SIZE,LOOKUPS!C$11,0)*$FI$6),"",VLOOKUP($FA1053,MOM,LOOKUPS!C$12,0)*$FB$6+VLOOKUP($FA1053,STREV,LOOKUPS!C$10,0)*$FC$6+VLOOKUP($FA1053,LTREV,LOOKUPS!C$9,0)*$FD$6+VLOOKUP($FA1053,CFP,LOOKUPS!C$6,0)*$FE$6+VLOOKUP($FA1053,EP,LOOKUPS!C$8,0)*$FF$6+VLOOKUP($FA1053,BM,LOOKUPS!C$5,0)*$FG$6+VLOOKUP($FA1053,DIV,LOOKUPS!C$7,0)*$FH$6++VLOOKUP($FA1053,SIZE,LOOKUPS!C$11,0)*$FI$6)</f>
        <v>2.7018000000000004</v>
      </c>
      <c r="FC1053" s="1">
        <f>IF(ISERROR(VLOOKUP($FA1053,MOM,LOOKUPS!D$12,0)*$FB$6+VLOOKUP($FA1053,STREV,LOOKUPS!D$10,0)*$FC$6+VLOOKUP($FA1053,LTREV,LOOKUPS!D$9,0)*$FD$6+VLOOKUP($FA1053,CFP,LOOKUPS!D$6,0)*$FE$6+VLOOKUP($FA1053,EP,LOOKUPS!D$8,0)*$FF$6+VLOOKUP($FA1053,BM,LOOKUPS!D$5,0)*$FG$6+VLOOKUP($FA1053,DIV,LOOKUPS!D$7,0)*$FH$6++VLOOKUP($FA1053,SIZE,LOOKUPS!D$11,0)*$FI$6),"",VLOOKUP($FA1053,MOM,LOOKUPS!D$12,0)*$FB$6+VLOOKUP($FA1053,STREV,LOOKUPS!D$10,0)*$FC$6+VLOOKUP($FA1053,LTREV,LOOKUPS!D$9,0)*$FD$6+VLOOKUP($FA1053,CFP,LOOKUPS!D$6,0)*$FE$6+VLOOKUP($FA1053,EP,LOOKUPS!D$8,0)*$FF$6+VLOOKUP($FA1053,BM,LOOKUPS!D$5,0)*$FG$6+VLOOKUP($FA1053,DIV,LOOKUPS!D$7,0)*$FH$6++VLOOKUP($FA1053,SIZE,LOOKUPS!D$11,0)*$FI$6)</f>
        <v>2.7283999999999997</v>
      </c>
      <c r="FD1053" s="1">
        <f>IF(ISERROR(VLOOKUP($FA1053,MOM,LOOKUPS!E$12,0)*$FB$6+VLOOKUP($FA1053,STREV,LOOKUPS!E$10,0)*$FC$6+VLOOKUP($FA1053,LTREV,LOOKUPS!E$9,0)*$FD$6+VLOOKUP($FA1053,CFP,LOOKUPS!E$6,0)*$FE$6+VLOOKUP($FA1053,EP,LOOKUPS!E$8,0)*$FF$6+VLOOKUP($FA1053,BM,LOOKUPS!E$5,0)*$FG$6+VLOOKUP($FA1053,DIV,LOOKUPS!E$7,0)*$FH$6++VLOOKUP($FA1053,SIZE,LOOKUPS!E$11,0)*$FI$6),"",VLOOKUP($FA1053,MOM,LOOKUPS!E$12,0)*$FB$6+VLOOKUP($FA1053,STREV,LOOKUPS!E$10,0)*$FC$6+VLOOKUP($FA1053,LTREV,LOOKUPS!E$9,0)*$FD$6+VLOOKUP($FA1053,CFP,LOOKUPS!E$6,0)*$FE$6+VLOOKUP($FA1053,EP,LOOKUPS!E$8,0)*$FF$6+VLOOKUP($FA1053,BM,LOOKUPS!E$5,0)*$FG$6+VLOOKUP($FA1053,DIV,LOOKUPS!E$7,0)*$FH$6++VLOOKUP($FA1053,SIZE,LOOKUPS!E$11,0)*$FI$6)</f>
        <v>3.0596000000000001</v>
      </c>
      <c r="FE1053" s="1">
        <f>IF(ISERROR(VLOOKUP($FA1053,MOM,LOOKUPS!F$12,0)*$FB$6+VLOOKUP($FA1053,STREV,LOOKUPS!F$10,0)*$FC$6+VLOOKUP($FA1053,LTREV,LOOKUPS!F$9,0)*$FD$6+VLOOKUP($FA1053,CFP,LOOKUPS!F$6,0)*$FE$6+VLOOKUP($FA1053,EP,LOOKUPS!F$8,0)*$FF$6+VLOOKUP($FA1053,BM,LOOKUPS!F$5,0)*$FG$6+VLOOKUP($FA1053,DIV,LOOKUPS!F$7,0)*$FH$6++VLOOKUP($FA1053,SIZE,LOOKUPS!F$11,0)*$FI$6),"",VLOOKUP($FA1053,MOM,LOOKUPS!F$12,0)*$FB$6+VLOOKUP($FA1053,STREV,LOOKUPS!F$10,0)*$FC$6+VLOOKUP($FA1053,LTREV,LOOKUPS!F$9,0)*$FD$6+VLOOKUP($FA1053,CFP,LOOKUPS!F$6,0)*$FE$6+VLOOKUP($FA1053,EP,LOOKUPS!F$8,0)*$FF$6+VLOOKUP($FA1053,BM,LOOKUPS!F$5,0)*$FG$6+VLOOKUP($FA1053,DIV,LOOKUPS!F$7,0)*$FH$6++VLOOKUP($FA1053,SIZE,LOOKUPS!F$11,0)*$FI$6)</f>
        <v>2.7258</v>
      </c>
      <c r="FF1053" s="1">
        <f>IF(ISERROR(VLOOKUP($FA1053,MOM,LOOKUPS!G$12,0)*$FB$6+VLOOKUP($FA1053,STREV,LOOKUPS!G$10,0)*$FC$6+VLOOKUP($FA1053,LTREV,LOOKUPS!G$9,0)*$FD$6+VLOOKUP($FA1053,CFP,LOOKUPS!G$6,0)*$FE$6+VLOOKUP($FA1053,EP,LOOKUPS!G$8,0)*$FF$6+VLOOKUP($FA1053,BM,LOOKUPS!G$5,0)*$FG$6+VLOOKUP($FA1053,DIV,LOOKUPS!G$7,0)*$FH$6++VLOOKUP($FA1053,SIZE,LOOKUPS!G$11,0)*$FI$6),"",VLOOKUP($FA1053,MOM,LOOKUPS!G$12,0)*$FB$6+VLOOKUP($FA1053,STREV,LOOKUPS!G$10,0)*$FC$6+VLOOKUP($FA1053,LTREV,LOOKUPS!G$9,0)*$FD$6+VLOOKUP($FA1053,CFP,LOOKUPS!G$6,0)*$FE$6+VLOOKUP($FA1053,EP,LOOKUPS!G$8,0)*$FF$6+VLOOKUP($FA1053,BM,LOOKUPS!G$5,0)*$FG$6+VLOOKUP($FA1053,DIV,LOOKUPS!G$7,0)*$FH$6++VLOOKUP($FA1053,SIZE,LOOKUPS!G$11,0)*$FI$6)</f>
        <v>3.5672000000000006</v>
      </c>
      <c r="FG1053" s="1">
        <f>IF(ISERROR(VLOOKUP($FA1053,MOM,LOOKUPS!H$12,0)*$FB$6+VLOOKUP($FA1053,STREV,LOOKUPS!H$10,0)*$FC$6+VLOOKUP($FA1053,LTREV,LOOKUPS!H$9,0)*$FD$6+VLOOKUP($FA1053,CFP,LOOKUPS!H$6,0)*$FE$6+VLOOKUP($FA1053,EP,LOOKUPS!H$8,0)*$FF$6+VLOOKUP($FA1053,BM,LOOKUPS!H$5,0)*$FG$6+VLOOKUP($FA1053,DIV,LOOKUPS!H$7,0)*$FH$6++VLOOKUP($FA1053,SIZE,LOOKUPS!H$11,0)*$FI$6),"",VLOOKUP($FA1053,MOM,LOOKUPS!H$12,0)*$FB$6+VLOOKUP($FA1053,STREV,LOOKUPS!H$10,0)*$FC$6+VLOOKUP($FA1053,LTREV,LOOKUPS!H$9,0)*$FD$6+VLOOKUP($FA1053,CFP,LOOKUPS!H$6,0)*$FE$6+VLOOKUP($FA1053,EP,LOOKUPS!H$8,0)*$FF$6+VLOOKUP($FA1053,BM,LOOKUPS!H$5,0)*$FG$6+VLOOKUP($FA1053,DIV,LOOKUPS!H$7,0)*$FH$6++VLOOKUP($FA1053,SIZE,LOOKUPS!H$11,0)*$FI$6)</f>
        <v>2.7000999999999999</v>
      </c>
      <c r="FH1053" s="1">
        <f>IF(ISERROR(VLOOKUP($FA1053,MOM,LOOKUPS!I$12,0)*$FB$6+VLOOKUP($FA1053,STREV,LOOKUPS!I$10,0)*$FC$6+VLOOKUP($FA1053,LTREV,LOOKUPS!I$9,0)*$FD$6+VLOOKUP($FA1053,CFP,LOOKUPS!I$6,0)*$FE$6+VLOOKUP($FA1053,EP,LOOKUPS!I$8,0)*$FF$6+VLOOKUP($FA1053,BM,LOOKUPS!I$5,0)*$FG$6+VLOOKUP($FA1053,DIV,LOOKUPS!I$7,0)*$FH$6++VLOOKUP($FA1053,SIZE,LOOKUPS!I$11,0)*$FI$6),"",VLOOKUP($FA1053,MOM,LOOKUPS!I$12,0)*$FB$6+VLOOKUP($FA1053,STREV,LOOKUPS!I$10,0)*$FC$6+VLOOKUP($FA1053,LTREV,LOOKUPS!I$9,0)*$FD$6+VLOOKUP($FA1053,CFP,LOOKUPS!I$6,0)*$FE$6+VLOOKUP($FA1053,EP,LOOKUPS!I$8,0)*$FF$6+VLOOKUP($FA1053,BM,LOOKUPS!I$5,0)*$FG$6+VLOOKUP($FA1053,DIV,LOOKUPS!I$7,0)*$FH$6++VLOOKUP($FA1053,SIZE,LOOKUPS!I$11,0)*$FI$6)</f>
        <v>2.5545</v>
      </c>
      <c r="FI1053" s="1">
        <f>IF(ISERROR(VLOOKUP($FA1053,MOM,LOOKUPS!J$12,0)*$FB$6+VLOOKUP($FA1053,STREV,LOOKUPS!J$10,0)*$FC$6+VLOOKUP($FA1053,LTREV,LOOKUPS!J$9,0)*$FD$6+VLOOKUP($FA1053,CFP,LOOKUPS!J$6,0)*$FE$6+VLOOKUP($FA1053,EP,LOOKUPS!J$8,0)*$FF$6+VLOOKUP($FA1053,BM,LOOKUPS!J$5,0)*$FG$6+VLOOKUP($FA1053,DIV,LOOKUPS!J$7,0)*$FH$6++VLOOKUP($FA1053,SIZE,LOOKUPS!J$11,0)*$FI$6),"",VLOOKUP($FA1053,MOM,LOOKUPS!J$12,0)*$FB$6+VLOOKUP($FA1053,STREV,LOOKUPS!J$10,0)*$FC$6+VLOOKUP($FA1053,LTREV,LOOKUPS!J$9,0)*$FD$6+VLOOKUP($FA1053,CFP,LOOKUPS!J$6,0)*$FE$6+VLOOKUP($FA1053,EP,LOOKUPS!J$8,0)*$FF$6+VLOOKUP($FA1053,BM,LOOKUPS!J$5,0)*$FG$6+VLOOKUP($FA1053,DIV,LOOKUPS!J$7,0)*$FH$6++VLOOKUP($FA1053,SIZE,LOOKUPS!J$11,0)*$FI$6)</f>
        <v>2.2482000000000002</v>
      </c>
      <c r="FJ1053" s="1">
        <f>IF(ISERROR(VLOOKUP($FA1053,MOM,LOOKUPS!K$12,0)*$FB$6+VLOOKUP($FA1053,STREV,LOOKUPS!K$10,0)*$FC$6+VLOOKUP($FA1053,LTREV,LOOKUPS!K$9,0)*$FD$6+VLOOKUP($FA1053,CFP,LOOKUPS!K$6,0)*$FE$6+VLOOKUP($FA1053,EP,LOOKUPS!K$8,0)*$FF$6+VLOOKUP($FA1053,BM,LOOKUPS!K$5,0)*$FG$6+VLOOKUP($FA1053,DIV,LOOKUPS!K$7,0)*$FH$6++VLOOKUP($FA1053,SIZE,LOOKUPS!K$11,0)*$FI$6),"",VLOOKUP($FA1053,MOM,LOOKUPS!K$12,0)*$FB$6+VLOOKUP($FA1053,STREV,LOOKUPS!K$10,0)*$FC$6+VLOOKUP($FA1053,LTREV,LOOKUPS!K$9,0)*$FD$6+VLOOKUP($FA1053,CFP,LOOKUPS!K$6,0)*$FE$6+VLOOKUP($FA1053,EP,LOOKUPS!K$8,0)*$FF$6+VLOOKUP($FA1053,BM,LOOKUPS!K$5,0)*$FG$6+VLOOKUP($FA1053,DIV,LOOKUPS!K$7,0)*$FH$6++VLOOKUP($FA1053,SIZE,LOOKUPS!K$11,0)*$FI$6)</f>
        <v>3.2614000000000001</v>
      </c>
      <c r="FK1053" s="1">
        <f>IF(ISERROR(VLOOKUP($FA1053,MOM,LOOKUPS!L$12,0)*$FB$6+VLOOKUP($FA1053,STREV,LOOKUPS!L$10,0)*$FC$6+VLOOKUP($FA1053,LTREV,LOOKUPS!L$9,0)*$FD$6+VLOOKUP($FA1053,CFP,LOOKUPS!L$6,0)*$FE$6+VLOOKUP($FA1053,EP,LOOKUPS!L$8,0)*$FF$6+VLOOKUP($FA1053,BM,LOOKUPS!L$5,0)*$FG$6+VLOOKUP($FA1053,DIV,LOOKUPS!L$7,0)*$FH$6++VLOOKUP($FA1053,SIZE,LOOKUPS!L$11,0)*$FI$6),"",VLOOKUP($FA1053,MOM,LOOKUPS!L$12,0)*$FB$6+VLOOKUP($FA1053,STREV,LOOKUPS!L$10,0)*$FC$6+VLOOKUP($FA1053,LTREV,LOOKUPS!L$9,0)*$FD$6+VLOOKUP($FA1053,CFP,LOOKUPS!L$6,0)*$FE$6+VLOOKUP($FA1053,EP,LOOKUPS!L$8,0)*$FF$6+VLOOKUP($FA1053,BM,LOOKUPS!L$5,0)*$FG$6+VLOOKUP($FA1053,DIV,LOOKUPS!L$7,0)*$FH$6++VLOOKUP($FA1053,SIZE,LOOKUPS!L$11,0)*$FI$6)</f>
        <v>3.1242000000000001</v>
      </c>
    </row>
    <row r="1054" spans="1:167" x14ac:dyDescent="0.3">
      <c r="A1054" s="1">
        <v>201401</v>
      </c>
      <c r="B1054" s="1">
        <v>4.75</v>
      </c>
      <c r="C1054" s="1">
        <v>0.48</v>
      </c>
      <c r="D1054" s="1">
        <v>-0.5</v>
      </c>
      <c r="E1054" s="1">
        <v>-1.95</v>
      </c>
      <c r="F1054" s="1">
        <v>-0.95</v>
      </c>
      <c r="G1054" s="1">
        <v>-2.85</v>
      </c>
      <c r="H1054" s="1">
        <v>-2.91</v>
      </c>
      <c r="I1054" s="1">
        <v>-0.94</v>
      </c>
      <c r="J1054" s="1">
        <v>-1.77</v>
      </c>
      <c r="K1054" s="1">
        <v>0.63</v>
      </c>
      <c r="M1054" s="1">
        <v>201302</v>
      </c>
      <c r="N1054" s="1">
        <v>-0.93</v>
      </c>
      <c r="O1054" s="1">
        <v>0.09</v>
      </c>
      <c r="P1054" s="1">
        <v>1.21</v>
      </c>
      <c r="Q1054" s="1">
        <v>0.73</v>
      </c>
      <c r="R1054" s="1">
        <v>2.14</v>
      </c>
      <c r="S1054" s="1">
        <v>2.2799999999999998</v>
      </c>
      <c r="T1054" s="1">
        <v>1.01</v>
      </c>
      <c r="U1054" s="1">
        <v>1.47</v>
      </c>
      <c r="V1054" s="1">
        <v>1.85</v>
      </c>
      <c r="W1054" s="1">
        <v>2.36</v>
      </c>
      <c r="Y1054" s="1">
        <v>201801</v>
      </c>
      <c r="Z1054" s="1">
        <v>3.61</v>
      </c>
      <c r="AA1054" s="1">
        <v>4.08</v>
      </c>
      <c r="AB1054" s="1">
        <v>2.08</v>
      </c>
      <c r="AC1054" s="1">
        <v>3.49</v>
      </c>
      <c r="AD1054" s="1">
        <v>2.44</v>
      </c>
      <c r="AE1054" s="1">
        <v>1.86</v>
      </c>
      <c r="AF1054" s="1">
        <v>2.4300000000000002</v>
      </c>
      <c r="AG1054" s="1">
        <v>2.97</v>
      </c>
      <c r="AH1054" s="1">
        <v>3.69</v>
      </c>
      <c r="AI1054" s="1">
        <v>2.76</v>
      </c>
      <c r="CA1054" s="1">
        <v>201307</v>
      </c>
      <c r="CB1054" s="1">
        <v>14.74</v>
      </c>
      <c r="CC1054" s="1">
        <v>7.41</v>
      </c>
      <c r="CD1054" s="1">
        <v>6.83</v>
      </c>
      <c r="CE1054" s="1">
        <v>7.57</v>
      </c>
      <c r="CF1054" s="1">
        <v>7.49</v>
      </c>
      <c r="CG1054" s="1">
        <v>6.98</v>
      </c>
      <c r="CH1054" s="1">
        <v>6.71</v>
      </c>
      <c r="CI1054" s="1">
        <v>7.47</v>
      </c>
      <c r="CJ1054" s="1">
        <v>7.49</v>
      </c>
      <c r="CK1054" s="1">
        <v>7.77</v>
      </c>
      <c r="CL1054" s="1">
        <v>7.11</v>
      </c>
      <c r="CM1054" s="1">
        <v>7.2</v>
      </c>
      <c r="CN1054" s="1">
        <v>6.73</v>
      </c>
      <c r="CO1054" s="1">
        <v>7.32</v>
      </c>
      <c r="CP1054" s="1">
        <v>6.13</v>
      </c>
      <c r="CQ1054" s="1">
        <v>7.11</v>
      </c>
      <c r="CR1054" s="1">
        <v>7.83</v>
      </c>
      <c r="CS1054" s="1">
        <v>7.34</v>
      </c>
      <c r="CT1054" s="1">
        <v>7.6</v>
      </c>
      <c r="CV1054" s="1">
        <v>201407</v>
      </c>
      <c r="CW1054" s="1">
        <v>-5.24</v>
      </c>
      <c r="CX1054" s="1">
        <v>-4.8499999999999996</v>
      </c>
      <c r="CY1054" s="1">
        <v>-3.16</v>
      </c>
      <c r="CZ1054" s="1">
        <v>-3.8</v>
      </c>
      <c r="DA1054" s="1">
        <v>-4.88</v>
      </c>
      <c r="DB1054" s="1">
        <v>-4.37</v>
      </c>
      <c r="DC1054" s="1">
        <v>-3.02</v>
      </c>
      <c r="DD1054" s="1">
        <v>-3.16</v>
      </c>
      <c r="DE1054" s="1">
        <v>-3.89</v>
      </c>
      <c r="DF1054" s="1">
        <v>-5.43</v>
      </c>
      <c r="DG1054" s="1">
        <v>-4.3600000000000003</v>
      </c>
      <c r="DH1054" s="1">
        <v>-4.79</v>
      </c>
      <c r="DI1054" s="1">
        <v>-3.93</v>
      </c>
      <c r="DJ1054" s="1">
        <v>-2.94</v>
      </c>
      <c r="DK1054" s="1">
        <v>-3.1</v>
      </c>
      <c r="DL1054" s="1">
        <v>-2.76</v>
      </c>
      <c r="DM1054" s="1">
        <v>-3.61</v>
      </c>
      <c r="DN1054" s="1">
        <v>-4.3499999999999996</v>
      </c>
      <c r="DO1054" s="1">
        <v>-3.44</v>
      </c>
      <c r="DQ1054" s="1">
        <v>201307</v>
      </c>
      <c r="DR1054" s="1">
        <v>-99.99</v>
      </c>
      <c r="DS1054" s="1">
        <v>8.0399999999999991</v>
      </c>
      <c r="DT1054" s="1">
        <v>6.99</v>
      </c>
      <c r="DU1054" s="1">
        <v>6.02</v>
      </c>
      <c r="DV1054" s="1">
        <v>8.1</v>
      </c>
      <c r="DW1054" s="1">
        <v>6.99</v>
      </c>
      <c r="DX1054" s="1">
        <v>7.58</v>
      </c>
      <c r="DY1054" s="1">
        <v>6.63</v>
      </c>
      <c r="DZ1054" s="1">
        <v>5.79</v>
      </c>
      <c r="EA1054" s="1">
        <v>8.0500000000000007</v>
      </c>
      <c r="EB1054" s="1">
        <v>8.2799999999999994</v>
      </c>
      <c r="EC1054" s="1">
        <v>7.66</v>
      </c>
      <c r="ED1054" s="1">
        <v>6.27</v>
      </c>
      <c r="EE1054" s="1">
        <v>7.49</v>
      </c>
      <c r="EF1054" s="1">
        <v>7.69</v>
      </c>
      <c r="EG1054" s="1">
        <v>6.79</v>
      </c>
      <c r="EH1054" s="1">
        <v>6.47</v>
      </c>
      <c r="EI1054" s="1">
        <v>5.82</v>
      </c>
      <c r="EJ1054" s="1">
        <v>5.75</v>
      </c>
      <c r="EL1054">
        <v>201307</v>
      </c>
      <c r="EM1054">
        <v>5.65</v>
      </c>
      <c r="EN1054">
        <v>1.86</v>
      </c>
      <c r="EO1054">
        <v>0.56000000000000005</v>
      </c>
      <c r="EP1054">
        <v>0</v>
      </c>
      <c r="ER1054" s="1">
        <v>201401</v>
      </c>
      <c r="ES1054" s="1">
        <v>1.74</v>
      </c>
      <c r="EU1054" s="1">
        <v>201302</v>
      </c>
      <c r="EV1054" s="1">
        <v>-1.1000000000000001</v>
      </c>
      <c r="EX1054" s="1">
        <v>201801</v>
      </c>
      <c r="EY1054" s="1">
        <v>-1.79</v>
      </c>
      <c r="FA1054" s="1">
        <v>201401</v>
      </c>
      <c r="FB1054" s="1">
        <f>IF(ISERROR(VLOOKUP($FA1054,MOM,LOOKUPS!C$12,0)*$FB$6+VLOOKUP($FA1054,STREV,LOOKUPS!C$10,0)*$FC$6+VLOOKUP($FA1054,LTREV,LOOKUPS!C$9,0)*$FD$6+VLOOKUP($FA1054,CFP,LOOKUPS!C$6,0)*$FE$6+VLOOKUP($FA1054,EP,LOOKUPS!C$8,0)*$FF$6+VLOOKUP($FA1054,BM,LOOKUPS!C$5,0)*$FG$6+VLOOKUP($FA1054,DIV,LOOKUPS!C$7,0)*$FH$6++VLOOKUP($FA1054,SIZE,LOOKUPS!C$11,0)*$FI$6),"",VLOOKUP($FA1054,MOM,LOOKUPS!C$12,0)*$FB$6+VLOOKUP($FA1054,STREV,LOOKUPS!C$10,0)*$FC$6+VLOOKUP($FA1054,LTREV,LOOKUPS!C$9,0)*$FD$6+VLOOKUP($FA1054,CFP,LOOKUPS!C$6,0)*$FE$6+VLOOKUP($FA1054,EP,LOOKUPS!C$8,0)*$FF$6+VLOOKUP($FA1054,BM,LOOKUPS!C$5,0)*$FG$6+VLOOKUP($FA1054,DIV,LOOKUPS!C$7,0)*$FH$6++VLOOKUP($FA1054,SIZE,LOOKUPS!C$11,0)*$FI$6)</f>
        <v>3.0465</v>
      </c>
      <c r="FC1054" s="1">
        <f>IF(ISERROR(VLOOKUP($FA1054,MOM,LOOKUPS!D$12,0)*$FB$6+VLOOKUP($FA1054,STREV,LOOKUPS!D$10,0)*$FC$6+VLOOKUP($FA1054,LTREV,LOOKUPS!D$9,0)*$FD$6+VLOOKUP($FA1054,CFP,LOOKUPS!D$6,0)*$FE$6+VLOOKUP($FA1054,EP,LOOKUPS!D$8,0)*$FF$6+VLOOKUP($FA1054,BM,LOOKUPS!D$5,0)*$FG$6+VLOOKUP($FA1054,DIV,LOOKUPS!D$7,0)*$FH$6++VLOOKUP($FA1054,SIZE,LOOKUPS!D$11,0)*$FI$6),"",VLOOKUP($FA1054,MOM,LOOKUPS!D$12,0)*$FB$6+VLOOKUP($FA1054,STREV,LOOKUPS!D$10,0)*$FC$6+VLOOKUP($FA1054,LTREV,LOOKUPS!D$9,0)*$FD$6+VLOOKUP($FA1054,CFP,LOOKUPS!D$6,0)*$FE$6+VLOOKUP($FA1054,EP,LOOKUPS!D$8,0)*$FF$6+VLOOKUP($FA1054,BM,LOOKUPS!D$5,0)*$FG$6+VLOOKUP($FA1054,DIV,LOOKUPS!D$7,0)*$FH$6++VLOOKUP($FA1054,SIZE,LOOKUPS!D$11,0)*$FI$6)</f>
        <v>-0.11880000000000002</v>
      </c>
      <c r="FD1054" s="1">
        <f>IF(ISERROR(VLOOKUP($FA1054,MOM,LOOKUPS!E$12,0)*$FB$6+VLOOKUP($FA1054,STREV,LOOKUPS!E$10,0)*$FC$6+VLOOKUP($FA1054,LTREV,LOOKUPS!E$9,0)*$FD$6+VLOOKUP($FA1054,CFP,LOOKUPS!E$6,0)*$FE$6+VLOOKUP($FA1054,EP,LOOKUPS!E$8,0)*$FF$6+VLOOKUP($FA1054,BM,LOOKUPS!E$5,0)*$FG$6+VLOOKUP($FA1054,DIV,LOOKUPS!E$7,0)*$FH$6++VLOOKUP($FA1054,SIZE,LOOKUPS!E$11,0)*$FI$6),"",VLOOKUP($FA1054,MOM,LOOKUPS!E$12,0)*$FB$6+VLOOKUP($FA1054,STREV,LOOKUPS!E$10,0)*$FC$6+VLOOKUP($FA1054,LTREV,LOOKUPS!E$9,0)*$FD$6+VLOOKUP($FA1054,CFP,LOOKUPS!E$6,0)*$FE$6+VLOOKUP($FA1054,EP,LOOKUPS!E$8,0)*$FF$6+VLOOKUP($FA1054,BM,LOOKUPS!E$5,0)*$FG$6+VLOOKUP($FA1054,DIV,LOOKUPS!E$7,0)*$FH$6++VLOOKUP($FA1054,SIZE,LOOKUPS!E$11,0)*$FI$6)</f>
        <v>-1.0023</v>
      </c>
      <c r="FE1054" s="1">
        <f>IF(ISERROR(VLOOKUP($FA1054,MOM,LOOKUPS!F$12,0)*$FB$6+VLOOKUP($FA1054,STREV,LOOKUPS!F$10,0)*$FC$6+VLOOKUP($FA1054,LTREV,LOOKUPS!F$9,0)*$FD$6+VLOOKUP($FA1054,CFP,LOOKUPS!F$6,0)*$FE$6+VLOOKUP($FA1054,EP,LOOKUPS!F$8,0)*$FF$6+VLOOKUP($FA1054,BM,LOOKUPS!F$5,0)*$FG$6+VLOOKUP($FA1054,DIV,LOOKUPS!F$7,0)*$FH$6++VLOOKUP($FA1054,SIZE,LOOKUPS!F$11,0)*$FI$6),"",VLOOKUP($FA1054,MOM,LOOKUPS!F$12,0)*$FB$6+VLOOKUP($FA1054,STREV,LOOKUPS!F$10,0)*$FC$6+VLOOKUP($FA1054,LTREV,LOOKUPS!F$9,0)*$FD$6+VLOOKUP($FA1054,CFP,LOOKUPS!F$6,0)*$FE$6+VLOOKUP($FA1054,EP,LOOKUPS!F$8,0)*$FF$6+VLOOKUP($FA1054,BM,LOOKUPS!F$5,0)*$FG$6+VLOOKUP($FA1054,DIV,LOOKUPS!F$7,0)*$FH$6++VLOOKUP($FA1054,SIZE,LOOKUPS!F$11,0)*$FI$6)</f>
        <v>-1.7797000000000001</v>
      </c>
      <c r="FF1054" s="1">
        <f>IF(ISERROR(VLOOKUP($FA1054,MOM,LOOKUPS!G$12,0)*$FB$6+VLOOKUP($FA1054,STREV,LOOKUPS!G$10,0)*$FC$6+VLOOKUP($FA1054,LTREV,LOOKUPS!G$9,0)*$FD$6+VLOOKUP($FA1054,CFP,LOOKUPS!G$6,0)*$FE$6+VLOOKUP($FA1054,EP,LOOKUPS!G$8,0)*$FF$6+VLOOKUP($FA1054,BM,LOOKUPS!G$5,0)*$FG$6+VLOOKUP($FA1054,DIV,LOOKUPS!G$7,0)*$FH$6++VLOOKUP($FA1054,SIZE,LOOKUPS!G$11,0)*$FI$6),"",VLOOKUP($FA1054,MOM,LOOKUPS!G$12,0)*$FB$6+VLOOKUP($FA1054,STREV,LOOKUPS!G$10,0)*$FC$6+VLOOKUP($FA1054,LTREV,LOOKUPS!G$9,0)*$FD$6+VLOOKUP($FA1054,CFP,LOOKUPS!G$6,0)*$FE$6+VLOOKUP($FA1054,EP,LOOKUPS!G$8,0)*$FF$6+VLOOKUP($FA1054,BM,LOOKUPS!G$5,0)*$FG$6+VLOOKUP($FA1054,DIV,LOOKUPS!G$7,0)*$FH$6++VLOOKUP($FA1054,SIZE,LOOKUPS!G$11,0)*$FI$6)</f>
        <v>-1.2045000000000001</v>
      </c>
      <c r="FG1054" s="1">
        <f>IF(ISERROR(VLOOKUP($FA1054,MOM,LOOKUPS!H$12,0)*$FB$6+VLOOKUP($FA1054,STREV,LOOKUPS!H$10,0)*$FC$6+VLOOKUP($FA1054,LTREV,LOOKUPS!H$9,0)*$FD$6+VLOOKUP($FA1054,CFP,LOOKUPS!H$6,0)*$FE$6+VLOOKUP($FA1054,EP,LOOKUPS!H$8,0)*$FF$6+VLOOKUP($FA1054,BM,LOOKUPS!H$5,0)*$FG$6+VLOOKUP($FA1054,DIV,LOOKUPS!H$7,0)*$FH$6++VLOOKUP($FA1054,SIZE,LOOKUPS!H$11,0)*$FI$6),"",VLOOKUP($FA1054,MOM,LOOKUPS!H$12,0)*$FB$6+VLOOKUP($FA1054,STREV,LOOKUPS!H$10,0)*$FC$6+VLOOKUP($FA1054,LTREV,LOOKUPS!H$9,0)*$FD$6+VLOOKUP($FA1054,CFP,LOOKUPS!H$6,0)*$FE$6+VLOOKUP($FA1054,EP,LOOKUPS!H$8,0)*$FF$6+VLOOKUP($FA1054,BM,LOOKUPS!H$5,0)*$FG$6+VLOOKUP($FA1054,DIV,LOOKUPS!H$7,0)*$FH$6++VLOOKUP($FA1054,SIZE,LOOKUPS!H$11,0)*$FI$6)</f>
        <v>-2.0528</v>
      </c>
      <c r="FH1054" s="1">
        <f>IF(ISERROR(VLOOKUP($FA1054,MOM,LOOKUPS!I$12,0)*$FB$6+VLOOKUP($FA1054,STREV,LOOKUPS!I$10,0)*$FC$6+VLOOKUP($FA1054,LTREV,LOOKUPS!I$9,0)*$FD$6+VLOOKUP($FA1054,CFP,LOOKUPS!I$6,0)*$FE$6+VLOOKUP($FA1054,EP,LOOKUPS!I$8,0)*$FF$6+VLOOKUP($FA1054,BM,LOOKUPS!I$5,0)*$FG$6+VLOOKUP($FA1054,DIV,LOOKUPS!I$7,0)*$FH$6++VLOOKUP($FA1054,SIZE,LOOKUPS!I$11,0)*$FI$6),"",VLOOKUP($FA1054,MOM,LOOKUPS!I$12,0)*$FB$6+VLOOKUP($FA1054,STREV,LOOKUPS!I$10,0)*$FC$6+VLOOKUP($FA1054,LTREV,LOOKUPS!I$9,0)*$FD$6+VLOOKUP($FA1054,CFP,LOOKUPS!I$6,0)*$FE$6+VLOOKUP($FA1054,EP,LOOKUPS!I$8,0)*$FF$6+VLOOKUP($FA1054,BM,LOOKUPS!I$5,0)*$FG$6+VLOOKUP($FA1054,DIV,LOOKUPS!I$7,0)*$FH$6++VLOOKUP($FA1054,SIZE,LOOKUPS!I$11,0)*$FI$6)</f>
        <v>-1.8582000000000001</v>
      </c>
      <c r="FI1054" s="1">
        <f>IF(ISERROR(VLOOKUP($FA1054,MOM,LOOKUPS!J$12,0)*$FB$6+VLOOKUP($FA1054,STREV,LOOKUPS!J$10,0)*$FC$6+VLOOKUP($FA1054,LTREV,LOOKUPS!J$9,0)*$FD$6+VLOOKUP($FA1054,CFP,LOOKUPS!J$6,0)*$FE$6+VLOOKUP($FA1054,EP,LOOKUPS!J$8,0)*$FF$6+VLOOKUP($FA1054,BM,LOOKUPS!J$5,0)*$FG$6+VLOOKUP($FA1054,DIV,LOOKUPS!J$7,0)*$FH$6++VLOOKUP($FA1054,SIZE,LOOKUPS!J$11,0)*$FI$6),"",VLOOKUP($FA1054,MOM,LOOKUPS!J$12,0)*$FB$6+VLOOKUP($FA1054,STREV,LOOKUPS!J$10,0)*$FC$6+VLOOKUP($FA1054,LTREV,LOOKUPS!J$9,0)*$FD$6+VLOOKUP($FA1054,CFP,LOOKUPS!J$6,0)*$FE$6+VLOOKUP($FA1054,EP,LOOKUPS!J$8,0)*$FF$6+VLOOKUP($FA1054,BM,LOOKUPS!J$5,0)*$FG$6+VLOOKUP($FA1054,DIV,LOOKUPS!J$7,0)*$FH$6++VLOOKUP($FA1054,SIZE,LOOKUPS!J$11,0)*$FI$6)</f>
        <v>-1.1114999999999999</v>
      </c>
      <c r="FJ1054" s="1">
        <f>IF(ISERROR(VLOOKUP($FA1054,MOM,LOOKUPS!K$12,0)*$FB$6+VLOOKUP($FA1054,STREV,LOOKUPS!K$10,0)*$FC$6+VLOOKUP($FA1054,LTREV,LOOKUPS!K$9,0)*$FD$6+VLOOKUP($FA1054,CFP,LOOKUPS!K$6,0)*$FE$6+VLOOKUP($FA1054,EP,LOOKUPS!K$8,0)*$FF$6+VLOOKUP($FA1054,BM,LOOKUPS!K$5,0)*$FG$6+VLOOKUP($FA1054,DIV,LOOKUPS!K$7,0)*$FH$6++VLOOKUP($FA1054,SIZE,LOOKUPS!K$11,0)*$FI$6),"",VLOOKUP($FA1054,MOM,LOOKUPS!K$12,0)*$FB$6+VLOOKUP($FA1054,STREV,LOOKUPS!K$10,0)*$FC$6+VLOOKUP($FA1054,LTREV,LOOKUPS!K$9,0)*$FD$6+VLOOKUP($FA1054,CFP,LOOKUPS!K$6,0)*$FE$6+VLOOKUP($FA1054,EP,LOOKUPS!K$8,0)*$FF$6+VLOOKUP($FA1054,BM,LOOKUPS!K$5,0)*$FG$6+VLOOKUP($FA1054,DIV,LOOKUPS!K$7,0)*$FH$6++VLOOKUP($FA1054,SIZE,LOOKUPS!K$11,0)*$FI$6)</f>
        <v>-1.3930000000000002</v>
      </c>
      <c r="FK1054" s="1">
        <f>IF(ISERROR(VLOOKUP($FA1054,MOM,LOOKUPS!L$12,0)*$FB$6+VLOOKUP($FA1054,STREV,LOOKUPS!L$10,0)*$FC$6+VLOOKUP($FA1054,LTREV,LOOKUPS!L$9,0)*$FD$6+VLOOKUP($FA1054,CFP,LOOKUPS!L$6,0)*$FE$6+VLOOKUP($FA1054,EP,LOOKUPS!L$8,0)*$FF$6+VLOOKUP($FA1054,BM,LOOKUPS!L$5,0)*$FG$6+VLOOKUP($FA1054,DIV,LOOKUPS!L$7,0)*$FH$6++VLOOKUP($FA1054,SIZE,LOOKUPS!L$11,0)*$FI$6),"",VLOOKUP($FA1054,MOM,LOOKUPS!L$12,0)*$FB$6+VLOOKUP($FA1054,STREV,LOOKUPS!L$10,0)*$FC$6+VLOOKUP($FA1054,LTREV,LOOKUPS!L$9,0)*$FD$6+VLOOKUP($FA1054,CFP,LOOKUPS!L$6,0)*$FE$6+VLOOKUP($FA1054,EP,LOOKUPS!L$8,0)*$FF$6+VLOOKUP($FA1054,BM,LOOKUPS!L$5,0)*$FG$6+VLOOKUP($FA1054,DIV,LOOKUPS!L$7,0)*$FH$6++VLOOKUP($FA1054,SIZE,LOOKUPS!L$11,0)*$FI$6)</f>
        <v>1.7692000000000001</v>
      </c>
    </row>
    <row r="1055" spans="1:167" x14ac:dyDescent="0.3">
      <c r="A1055" s="1">
        <v>201402</v>
      </c>
      <c r="B1055" s="1">
        <v>4.5999999999999996</v>
      </c>
      <c r="C1055" s="1">
        <v>3.46</v>
      </c>
      <c r="D1055" s="1">
        <v>2.84</v>
      </c>
      <c r="E1055" s="1">
        <v>3.72</v>
      </c>
      <c r="F1055" s="1">
        <v>4.3600000000000003</v>
      </c>
      <c r="G1055" s="1">
        <v>5.1100000000000003</v>
      </c>
      <c r="H1055" s="1">
        <v>4.07</v>
      </c>
      <c r="I1055" s="1">
        <v>5.87</v>
      </c>
      <c r="J1055" s="1">
        <v>5.23</v>
      </c>
      <c r="K1055" s="1">
        <v>5.98</v>
      </c>
      <c r="M1055" s="1">
        <v>201303</v>
      </c>
      <c r="N1055" s="1">
        <v>2.66</v>
      </c>
      <c r="O1055" s="1">
        <v>3.83</v>
      </c>
      <c r="P1055" s="1">
        <v>5.56</v>
      </c>
      <c r="Q1055" s="1">
        <v>4.01</v>
      </c>
      <c r="R1055" s="1">
        <v>4.26</v>
      </c>
      <c r="S1055" s="1">
        <v>4.08</v>
      </c>
      <c r="T1055" s="1">
        <v>4.74</v>
      </c>
      <c r="U1055" s="1">
        <v>4.68</v>
      </c>
      <c r="V1055" s="1">
        <v>5.65</v>
      </c>
      <c r="W1055" s="1">
        <v>4.84</v>
      </c>
      <c r="Y1055" s="1">
        <v>201802</v>
      </c>
      <c r="Z1055" s="1">
        <v>-5.44</v>
      </c>
      <c r="AA1055" s="1">
        <v>-4.87</v>
      </c>
      <c r="AB1055" s="1">
        <v>-4.1100000000000003</v>
      </c>
      <c r="AC1055" s="1">
        <v>-4.18</v>
      </c>
      <c r="AD1055" s="1">
        <v>-3.49</v>
      </c>
      <c r="AE1055" s="1">
        <v>-4.55</v>
      </c>
      <c r="AF1055" s="1">
        <v>-4.1399999999999997</v>
      </c>
      <c r="AG1055" s="1">
        <v>-4.26</v>
      </c>
      <c r="AH1055" s="1">
        <v>-4.12</v>
      </c>
      <c r="AI1055" s="1">
        <v>-3.1</v>
      </c>
      <c r="CA1055" s="1">
        <v>201308</v>
      </c>
      <c r="CB1055" s="1">
        <v>-0.08</v>
      </c>
      <c r="CC1055" s="1">
        <v>-1.72</v>
      </c>
      <c r="CD1055" s="1">
        <v>-2.5299999999999998</v>
      </c>
      <c r="CE1055" s="1">
        <v>-2.12</v>
      </c>
      <c r="CF1055" s="1">
        <v>-1.54</v>
      </c>
      <c r="CG1055" s="1">
        <v>-1.91</v>
      </c>
      <c r="CH1055" s="1">
        <v>-2.5099999999999998</v>
      </c>
      <c r="CI1055" s="1">
        <v>-3.3</v>
      </c>
      <c r="CJ1055" s="1">
        <v>-1.77</v>
      </c>
      <c r="CK1055" s="1">
        <v>-0.93</v>
      </c>
      <c r="CL1055" s="1">
        <v>-2.37</v>
      </c>
      <c r="CM1055" s="1">
        <v>-2.16</v>
      </c>
      <c r="CN1055" s="1">
        <v>-1.62</v>
      </c>
      <c r="CO1055" s="1">
        <v>-2.59</v>
      </c>
      <c r="CP1055" s="1">
        <v>-2.42</v>
      </c>
      <c r="CQ1055" s="1">
        <v>-3.33</v>
      </c>
      <c r="CR1055" s="1">
        <v>-3.27</v>
      </c>
      <c r="CS1055" s="1">
        <v>-2.61</v>
      </c>
      <c r="CT1055" s="1">
        <v>-1.1200000000000001</v>
      </c>
      <c r="CV1055" s="1">
        <v>201408</v>
      </c>
      <c r="CW1055" s="1">
        <v>4.01</v>
      </c>
      <c r="CX1055" s="1">
        <v>4.72</v>
      </c>
      <c r="CY1055" s="1">
        <v>3.83</v>
      </c>
      <c r="CZ1055" s="1">
        <v>3.77</v>
      </c>
      <c r="DA1055" s="1">
        <v>4.9000000000000004</v>
      </c>
      <c r="DB1055" s="1">
        <v>3.81</v>
      </c>
      <c r="DC1055" s="1">
        <v>4.0199999999999996</v>
      </c>
      <c r="DD1055" s="1">
        <v>3.77</v>
      </c>
      <c r="DE1055" s="1">
        <v>3.86</v>
      </c>
      <c r="DF1055" s="1">
        <v>4.6900000000000004</v>
      </c>
      <c r="DG1055" s="1">
        <v>5.1100000000000003</v>
      </c>
      <c r="DH1055" s="1">
        <v>4.3600000000000003</v>
      </c>
      <c r="DI1055" s="1">
        <v>3.25</v>
      </c>
      <c r="DJ1055" s="1">
        <v>3.52</v>
      </c>
      <c r="DK1055" s="1">
        <v>4.49</v>
      </c>
      <c r="DL1055" s="1">
        <v>3.96</v>
      </c>
      <c r="DM1055" s="1">
        <v>3.56</v>
      </c>
      <c r="DN1055" s="1">
        <v>3.71</v>
      </c>
      <c r="DO1055" s="1">
        <v>4.01</v>
      </c>
      <c r="DQ1055" s="1">
        <v>201308</v>
      </c>
      <c r="DR1055" s="1">
        <v>-99.99</v>
      </c>
      <c r="DS1055" s="1">
        <v>-1.74</v>
      </c>
      <c r="DT1055" s="1">
        <v>-2.69</v>
      </c>
      <c r="DU1055" s="1">
        <v>-2.2799999999999998</v>
      </c>
      <c r="DV1055" s="1">
        <v>-1.5</v>
      </c>
      <c r="DW1055" s="1">
        <v>-2.79</v>
      </c>
      <c r="DX1055" s="1">
        <v>-2.9</v>
      </c>
      <c r="DY1055" s="1">
        <v>-2.33</v>
      </c>
      <c r="DZ1055" s="1">
        <v>-2.4500000000000002</v>
      </c>
      <c r="EA1055" s="1">
        <v>-1.07</v>
      </c>
      <c r="EB1055" s="1">
        <v>-2.98</v>
      </c>
      <c r="EC1055" s="1">
        <v>-3.16</v>
      </c>
      <c r="ED1055" s="1">
        <v>-2.39</v>
      </c>
      <c r="EE1055" s="1">
        <v>-3.47</v>
      </c>
      <c r="EF1055" s="1">
        <v>-2.2400000000000002</v>
      </c>
      <c r="EG1055" s="1">
        <v>-2.67</v>
      </c>
      <c r="EH1055" s="1">
        <v>-1.97</v>
      </c>
      <c r="EI1055" s="1">
        <v>-2.4900000000000002</v>
      </c>
      <c r="EJ1055" s="1">
        <v>-2.41</v>
      </c>
      <c r="EL1055">
        <v>201308</v>
      </c>
      <c r="EM1055">
        <v>-2.71</v>
      </c>
      <c r="EN1055">
        <v>0.28999999999999998</v>
      </c>
      <c r="EO1055">
        <v>-2.66</v>
      </c>
      <c r="EP1055">
        <v>0</v>
      </c>
      <c r="ER1055" s="1">
        <v>201402</v>
      </c>
      <c r="ES1055" s="1">
        <v>2.0499999999999998</v>
      </c>
      <c r="EU1055" s="1">
        <v>201303</v>
      </c>
      <c r="EV1055" s="1">
        <v>-1.94</v>
      </c>
      <c r="EX1055" s="1">
        <v>201802</v>
      </c>
      <c r="EY1055" s="1">
        <v>-3.54</v>
      </c>
      <c r="FA1055" s="1">
        <v>201402</v>
      </c>
      <c r="FB1055" s="1">
        <f>IF(ISERROR(VLOOKUP($FA1055,MOM,LOOKUPS!C$12,0)*$FB$6+VLOOKUP($FA1055,STREV,LOOKUPS!C$10,0)*$FC$6+VLOOKUP($FA1055,LTREV,LOOKUPS!C$9,0)*$FD$6+VLOOKUP($FA1055,CFP,LOOKUPS!C$6,0)*$FE$6+VLOOKUP($FA1055,EP,LOOKUPS!C$8,0)*$FF$6+VLOOKUP($FA1055,BM,LOOKUPS!C$5,0)*$FG$6+VLOOKUP($FA1055,DIV,LOOKUPS!C$7,0)*$FH$6++VLOOKUP($FA1055,SIZE,LOOKUPS!C$11,0)*$FI$6),"",VLOOKUP($FA1055,MOM,LOOKUPS!C$12,0)*$FB$6+VLOOKUP($FA1055,STREV,LOOKUPS!C$10,0)*$FC$6+VLOOKUP($FA1055,LTREV,LOOKUPS!C$9,0)*$FD$6+VLOOKUP($FA1055,CFP,LOOKUPS!C$6,0)*$FE$6+VLOOKUP($FA1055,EP,LOOKUPS!C$8,0)*$FF$6+VLOOKUP($FA1055,BM,LOOKUPS!C$5,0)*$FG$6+VLOOKUP($FA1055,DIV,LOOKUPS!C$7,0)*$FH$6++VLOOKUP($FA1055,SIZE,LOOKUPS!C$11,0)*$FI$6)</f>
        <v>5.2373000000000003</v>
      </c>
      <c r="FC1055" s="1">
        <f>IF(ISERROR(VLOOKUP($FA1055,MOM,LOOKUPS!D$12,0)*$FB$6+VLOOKUP($FA1055,STREV,LOOKUPS!D$10,0)*$FC$6+VLOOKUP($FA1055,LTREV,LOOKUPS!D$9,0)*$FD$6+VLOOKUP($FA1055,CFP,LOOKUPS!D$6,0)*$FE$6+VLOOKUP($FA1055,EP,LOOKUPS!D$8,0)*$FF$6+VLOOKUP($FA1055,BM,LOOKUPS!D$5,0)*$FG$6+VLOOKUP($FA1055,DIV,LOOKUPS!D$7,0)*$FH$6++VLOOKUP($FA1055,SIZE,LOOKUPS!D$11,0)*$FI$6),"",VLOOKUP($FA1055,MOM,LOOKUPS!D$12,0)*$FB$6+VLOOKUP($FA1055,STREV,LOOKUPS!D$10,0)*$FC$6+VLOOKUP($FA1055,LTREV,LOOKUPS!D$9,0)*$FD$6+VLOOKUP($FA1055,CFP,LOOKUPS!D$6,0)*$FE$6+VLOOKUP($FA1055,EP,LOOKUPS!D$8,0)*$FF$6+VLOOKUP($FA1055,BM,LOOKUPS!D$5,0)*$FG$6+VLOOKUP($FA1055,DIV,LOOKUPS!D$7,0)*$FH$6++VLOOKUP($FA1055,SIZE,LOOKUPS!D$11,0)*$FI$6)</f>
        <v>3.8273000000000001</v>
      </c>
      <c r="FD1055" s="1">
        <f>IF(ISERROR(VLOOKUP($FA1055,MOM,LOOKUPS!E$12,0)*$FB$6+VLOOKUP($FA1055,STREV,LOOKUPS!E$10,0)*$FC$6+VLOOKUP($FA1055,LTREV,LOOKUPS!E$9,0)*$FD$6+VLOOKUP($FA1055,CFP,LOOKUPS!E$6,0)*$FE$6+VLOOKUP($FA1055,EP,LOOKUPS!E$8,0)*$FF$6+VLOOKUP($FA1055,BM,LOOKUPS!E$5,0)*$FG$6+VLOOKUP($FA1055,DIV,LOOKUPS!E$7,0)*$FH$6++VLOOKUP($FA1055,SIZE,LOOKUPS!E$11,0)*$FI$6),"",VLOOKUP($FA1055,MOM,LOOKUPS!E$12,0)*$FB$6+VLOOKUP($FA1055,STREV,LOOKUPS!E$10,0)*$FC$6+VLOOKUP($FA1055,LTREV,LOOKUPS!E$9,0)*$FD$6+VLOOKUP($FA1055,CFP,LOOKUPS!E$6,0)*$FE$6+VLOOKUP($FA1055,EP,LOOKUPS!E$8,0)*$FF$6+VLOOKUP($FA1055,BM,LOOKUPS!E$5,0)*$FG$6+VLOOKUP($FA1055,DIV,LOOKUPS!E$7,0)*$FH$6++VLOOKUP($FA1055,SIZE,LOOKUPS!E$11,0)*$FI$6)</f>
        <v>4.1629000000000005</v>
      </c>
      <c r="FE1055" s="1">
        <f>IF(ISERROR(VLOOKUP($FA1055,MOM,LOOKUPS!F$12,0)*$FB$6+VLOOKUP($FA1055,STREV,LOOKUPS!F$10,0)*$FC$6+VLOOKUP($FA1055,LTREV,LOOKUPS!F$9,0)*$FD$6+VLOOKUP($FA1055,CFP,LOOKUPS!F$6,0)*$FE$6+VLOOKUP($FA1055,EP,LOOKUPS!F$8,0)*$FF$6+VLOOKUP($FA1055,BM,LOOKUPS!F$5,0)*$FG$6+VLOOKUP($FA1055,DIV,LOOKUPS!F$7,0)*$FH$6++VLOOKUP($FA1055,SIZE,LOOKUPS!F$11,0)*$FI$6),"",VLOOKUP($FA1055,MOM,LOOKUPS!F$12,0)*$FB$6+VLOOKUP($FA1055,STREV,LOOKUPS!F$10,0)*$FC$6+VLOOKUP($FA1055,LTREV,LOOKUPS!F$9,0)*$FD$6+VLOOKUP($FA1055,CFP,LOOKUPS!F$6,0)*$FE$6+VLOOKUP($FA1055,EP,LOOKUPS!F$8,0)*$FF$6+VLOOKUP($FA1055,BM,LOOKUPS!F$5,0)*$FG$6+VLOOKUP($FA1055,DIV,LOOKUPS!F$7,0)*$FH$6++VLOOKUP($FA1055,SIZE,LOOKUPS!F$11,0)*$FI$6)</f>
        <v>3.5308999999999999</v>
      </c>
      <c r="FF1055" s="1">
        <f>IF(ISERROR(VLOOKUP($FA1055,MOM,LOOKUPS!G$12,0)*$FB$6+VLOOKUP($FA1055,STREV,LOOKUPS!G$10,0)*$FC$6+VLOOKUP($FA1055,LTREV,LOOKUPS!G$9,0)*$FD$6+VLOOKUP($FA1055,CFP,LOOKUPS!G$6,0)*$FE$6+VLOOKUP($FA1055,EP,LOOKUPS!G$8,0)*$FF$6+VLOOKUP($FA1055,BM,LOOKUPS!G$5,0)*$FG$6+VLOOKUP($FA1055,DIV,LOOKUPS!G$7,0)*$FH$6++VLOOKUP($FA1055,SIZE,LOOKUPS!G$11,0)*$FI$6),"",VLOOKUP($FA1055,MOM,LOOKUPS!G$12,0)*$FB$6+VLOOKUP($FA1055,STREV,LOOKUPS!G$10,0)*$FC$6+VLOOKUP($FA1055,LTREV,LOOKUPS!G$9,0)*$FD$6+VLOOKUP($FA1055,CFP,LOOKUPS!G$6,0)*$FE$6+VLOOKUP($FA1055,EP,LOOKUPS!G$8,0)*$FF$6+VLOOKUP($FA1055,BM,LOOKUPS!G$5,0)*$FG$6+VLOOKUP($FA1055,DIV,LOOKUPS!G$7,0)*$FH$6++VLOOKUP($FA1055,SIZE,LOOKUPS!G$11,0)*$FI$6)</f>
        <v>4.8132000000000001</v>
      </c>
      <c r="FG1055" s="1">
        <f>IF(ISERROR(VLOOKUP($FA1055,MOM,LOOKUPS!H$12,0)*$FB$6+VLOOKUP($FA1055,STREV,LOOKUPS!H$10,0)*$FC$6+VLOOKUP($FA1055,LTREV,LOOKUPS!H$9,0)*$FD$6+VLOOKUP($FA1055,CFP,LOOKUPS!H$6,0)*$FE$6+VLOOKUP($FA1055,EP,LOOKUPS!H$8,0)*$FF$6+VLOOKUP($FA1055,BM,LOOKUPS!H$5,0)*$FG$6+VLOOKUP($FA1055,DIV,LOOKUPS!H$7,0)*$FH$6++VLOOKUP($FA1055,SIZE,LOOKUPS!H$11,0)*$FI$6),"",VLOOKUP($FA1055,MOM,LOOKUPS!H$12,0)*$FB$6+VLOOKUP($FA1055,STREV,LOOKUPS!H$10,0)*$FC$6+VLOOKUP($FA1055,LTREV,LOOKUPS!H$9,0)*$FD$6+VLOOKUP($FA1055,CFP,LOOKUPS!H$6,0)*$FE$6+VLOOKUP($FA1055,EP,LOOKUPS!H$8,0)*$FF$6+VLOOKUP($FA1055,BM,LOOKUPS!H$5,0)*$FG$6+VLOOKUP($FA1055,DIV,LOOKUPS!H$7,0)*$FH$6++VLOOKUP($FA1055,SIZE,LOOKUPS!H$11,0)*$FI$6)</f>
        <v>4.7861000000000002</v>
      </c>
      <c r="FH1055" s="1">
        <f>IF(ISERROR(VLOOKUP($FA1055,MOM,LOOKUPS!I$12,0)*$FB$6+VLOOKUP($FA1055,STREV,LOOKUPS!I$10,0)*$FC$6+VLOOKUP($FA1055,LTREV,LOOKUPS!I$9,0)*$FD$6+VLOOKUP($FA1055,CFP,LOOKUPS!I$6,0)*$FE$6+VLOOKUP($FA1055,EP,LOOKUPS!I$8,0)*$FF$6+VLOOKUP($FA1055,BM,LOOKUPS!I$5,0)*$FG$6+VLOOKUP($FA1055,DIV,LOOKUPS!I$7,0)*$FH$6++VLOOKUP($FA1055,SIZE,LOOKUPS!I$11,0)*$FI$6),"",VLOOKUP($FA1055,MOM,LOOKUPS!I$12,0)*$FB$6+VLOOKUP($FA1055,STREV,LOOKUPS!I$10,0)*$FC$6+VLOOKUP($FA1055,LTREV,LOOKUPS!I$9,0)*$FD$6+VLOOKUP($FA1055,CFP,LOOKUPS!I$6,0)*$FE$6+VLOOKUP($FA1055,EP,LOOKUPS!I$8,0)*$FF$6+VLOOKUP($FA1055,BM,LOOKUPS!I$5,0)*$FG$6+VLOOKUP($FA1055,DIV,LOOKUPS!I$7,0)*$FH$6++VLOOKUP($FA1055,SIZE,LOOKUPS!I$11,0)*$FI$6)</f>
        <v>4.1129000000000007</v>
      </c>
      <c r="FI1055" s="1">
        <f>IF(ISERROR(VLOOKUP($FA1055,MOM,LOOKUPS!J$12,0)*$FB$6+VLOOKUP($FA1055,STREV,LOOKUPS!J$10,0)*$FC$6+VLOOKUP($FA1055,LTREV,LOOKUPS!J$9,0)*$FD$6+VLOOKUP($FA1055,CFP,LOOKUPS!J$6,0)*$FE$6+VLOOKUP($FA1055,EP,LOOKUPS!J$8,0)*$FF$6+VLOOKUP($FA1055,BM,LOOKUPS!J$5,0)*$FG$6+VLOOKUP($FA1055,DIV,LOOKUPS!J$7,0)*$FH$6++VLOOKUP($FA1055,SIZE,LOOKUPS!J$11,0)*$FI$6),"",VLOOKUP($FA1055,MOM,LOOKUPS!J$12,0)*$FB$6+VLOOKUP($FA1055,STREV,LOOKUPS!J$10,0)*$FC$6+VLOOKUP($FA1055,LTREV,LOOKUPS!J$9,0)*$FD$6+VLOOKUP($FA1055,CFP,LOOKUPS!J$6,0)*$FE$6+VLOOKUP($FA1055,EP,LOOKUPS!J$8,0)*$FF$6+VLOOKUP($FA1055,BM,LOOKUPS!J$5,0)*$FG$6+VLOOKUP($FA1055,DIV,LOOKUPS!J$7,0)*$FH$6++VLOOKUP($FA1055,SIZE,LOOKUPS!J$11,0)*$FI$6)</f>
        <v>5.2896999999999998</v>
      </c>
      <c r="FJ1055" s="1">
        <f>IF(ISERROR(VLOOKUP($FA1055,MOM,LOOKUPS!K$12,0)*$FB$6+VLOOKUP($FA1055,STREV,LOOKUPS!K$10,0)*$FC$6+VLOOKUP($FA1055,LTREV,LOOKUPS!K$9,0)*$FD$6+VLOOKUP($FA1055,CFP,LOOKUPS!K$6,0)*$FE$6+VLOOKUP($FA1055,EP,LOOKUPS!K$8,0)*$FF$6+VLOOKUP($FA1055,BM,LOOKUPS!K$5,0)*$FG$6+VLOOKUP($FA1055,DIV,LOOKUPS!K$7,0)*$FH$6++VLOOKUP($FA1055,SIZE,LOOKUPS!K$11,0)*$FI$6),"",VLOOKUP($FA1055,MOM,LOOKUPS!K$12,0)*$FB$6+VLOOKUP($FA1055,STREV,LOOKUPS!K$10,0)*$FC$6+VLOOKUP($FA1055,LTREV,LOOKUPS!K$9,0)*$FD$6+VLOOKUP($FA1055,CFP,LOOKUPS!K$6,0)*$FE$6+VLOOKUP($FA1055,EP,LOOKUPS!K$8,0)*$FF$6+VLOOKUP($FA1055,BM,LOOKUPS!K$5,0)*$FG$6+VLOOKUP($FA1055,DIV,LOOKUPS!K$7,0)*$FH$6++VLOOKUP($FA1055,SIZE,LOOKUPS!K$11,0)*$FI$6)</f>
        <v>4.3070000000000004</v>
      </c>
      <c r="FK1055" s="1">
        <f>IF(ISERROR(VLOOKUP($FA1055,MOM,LOOKUPS!L$12,0)*$FB$6+VLOOKUP($FA1055,STREV,LOOKUPS!L$10,0)*$FC$6+VLOOKUP($FA1055,LTREV,LOOKUPS!L$9,0)*$FD$6+VLOOKUP($FA1055,CFP,LOOKUPS!L$6,0)*$FE$6+VLOOKUP($FA1055,EP,LOOKUPS!L$8,0)*$FF$6+VLOOKUP($FA1055,BM,LOOKUPS!L$5,0)*$FG$6+VLOOKUP($FA1055,DIV,LOOKUPS!L$7,0)*$FH$6++VLOOKUP($FA1055,SIZE,LOOKUPS!L$11,0)*$FI$6),"",VLOOKUP($FA1055,MOM,LOOKUPS!L$12,0)*$FB$6+VLOOKUP($FA1055,STREV,LOOKUPS!L$10,0)*$FC$6+VLOOKUP($FA1055,LTREV,LOOKUPS!L$9,0)*$FD$6+VLOOKUP($FA1055,CFP,LOOKUPS!L$6,0)*$FE$6+VLOOKUP($FA1055,EP,LOOKUPS!L$8,0)*$FF$6+VLOOKUP($FA1055,BM,LOOKUPS!L$5,0)*$FG$6+VLOOKUP($FA1055,DIV,LOOKUPS!L$7,0)*$FH$6++VLOOKUP($FA1055,SIZE,LOOKUPS!L$11,0)*$FI$6)</f>
        <v>5.0496999999999996</v>
      </c>
    </row>
    <row r="1056" spans="1:167" x14ac:dyDescent="0.3">
      <c r="A1056" s="1">
        <v>201403</v>
      </c>
      <c r="B1056" s="1">
        <v>-1.26</v>
      </c>
      <c r="C1056" s="1">
        <v>2.2400000000000002</v>
      </c>
      <c r="D1056" s="1">
        <v>0.89</v>
      </c>
      <c r="E1056" s="1">
        <v>0.98</v>
      </c>
      <c r="F1056" s="1">
        <v>1.1399999999999999</v>
      </c>
      <c r="G1056" s="1">
        <v>1.26</v>
      </c>
      <c r="H1056" s="1">
        <v>0.14000000000000001</v>
      </c>
      <c r="I1056" s="1">
        <v>0.94</v>
      </c>
      <c r="J1056" s="1">
        <v>-0.4</v>
      </c>
      <c r="K1056" s="1">
        <v>-2.4700000000000002</v>
      </c>
      <c r="M1056" s="1">
        <v>201304</v>
      </c>
      <c r="N1056" s="1">
        <v>-1.26</v>
      </c>
      <c r="O1056" s="1">
        <v>-0.48</v>
      </c>
      <c r="P1056" s="1">
        <v>-0.25</v>
      </c>
      <c r="Q1056" s="1">
        <v>-0.31</v>
      </c>
      <c r="R1056" s="1">
        <v>-0.3</v>
      </c>
      <c r="S1056" s="1">
        <v>-0.71</v>
      </c>
      <c r="T1056" s="1">
        <v>0.53</v>
      </c>
      <c r="U1056" s="1">
        <v>1.02</v>
      </c>
      <c r="V1056" s="1">
        <v>-0.34</v>
      </c>
      <c r="W1056" s="1">
        <v>1.49</v>
      </c>
      <c r="Y1056" s="1">
        <v>201803</v>
      </c>
      <c r="Z1056" s="1">
        <v>-0.06</v>
      </c>
      <c r="AA1056" s="1">
        <v>1.06</v>
      </c>
      <c r="AB1056" s="1">
        <v>3.47</v>
      </c>
      <c r="AC1056" s="1">
        <v>-0.31</v>
      </c>
      <c r="AD1056" s="1">
        <v>0.49</v>
      </c>
      <c r="AE1056" s="1">
        <v>0.71</v>
      </c>
      <c r="AF1056" s="1">
        <v>0.73</v>
      </c>
      <c r="AG1056" s="1">
        <v>1.72</v>
      </c>
      <c r="AH1056" s="1">
        <v>0.23</v>
      </c>
      <c r="AI1056" s="1">
        <v>0.65</v>
      </c>
      <c r="CA1056" s="1">
        <v>201309</v>
      </c>
      <c r="CB1056" s="1">
        <v>6.05</v>
      </c>
      <c r="CC1056" s="1">
        <v>5.78</v>
      </c>
      <c r="CD1056" s="1">
        <v>5.9</v>
      </c>
      <c r="CE1056" s="1">
        <v>5.63</v>
      </c>
      <c r="CF1056" s="1">
        <v>5.83</v>
      </c>
      <c r="CG1056" s="1">
        <v>5.97</v>
      </c>
      <c r="CH1056" s="1">
        <v>6.1</v>
      </c>
      <c r="CI1056" s="1">
        <v>6.22</v>
      </c>
      <c r="CJ1056" s="1">
        <v>5.12</v>
      </c>
      <c r="CK1056" s="1">
        <v>5.65</v>
      </c>
      <c r="CL1056" s="1">
        <v>6.07</v>
      </c>
      <c r="CM1056" s="1">
        <v>5.63</v>
      </c>
      <c r="CN1056" s="1">
        <v>6.35</v>
      </c>
      <c r="CO1056" s="1">
        <v>6.3</v>
      </c>
      <c r="CP1056" s="1">
        <v>5.9</v>
      </c>
      <c r="CQ1056" s="1">
        <v>5.2</v>
      </c>
      <c r="CR1056" s="1">
        <v>7.23</v>
      </c>
      <c r="CS1056" s="1">
        <v>5.16</v>
      </c>
      <c r="CT1056" s="1">
        <v>5.0999999999999996</v>
      </c>
      <c r="CV1056" s="1">
        <v>201409</v>
      </c>
      <c r="CW1056" s="1">
        <v>-5.58</v>
      </c>
      <c r="CX1056" s="1">
        <v>-4.9000000000000004</v>
      </c>
      <c r="CY1056" s="1">
        <v>-3.37</v>
      </c>
      <c r="CZ1056" s="1">
        <v>-3.75</v>
      </c>
      <c r="DA1056" s="1">
        <v>-5.03</v>
      </c>
      <c r="DB1056" s="1">
        <v>-4.28</v>
      </c>
      <c r="DC1056" s="1">
        <v>-3.21</v>
      </c>
      <c r="DD1056" s="1">
        <v>-3.53</v>
      </c>
      <c r="DE1056" s="1">
        <v>-3.69</v>
      </c>
      <c r="DF1056" s="1">
        <v>-5.54</v>
      </c>
      <c r="DG1056" s="1">
        <v>-4.54</v>
      </c>
      <c r="DH1056" s="1">
        <v>-4.63</v>
      </c>
      <c r="DI1056" s="1">
        <v>-3.93</v>
      </c>
      <c r="DJ1056" s="1">
        <v>-2.77</v>
      </c>
      <c r="DK1056" s="1">
        <v>-3.62</v>
      </c>
      <c r="DL1056" s="1">
        <v>-3.19</v>
      </c>
      <c r="DM1056" s="1">
        <v>-3.9</v>
      </c>
      <c r="DN1056" s="1">
        <v>-3.48</v>
      </c>
      <c r="DO1056" s="1">
        <v>-3.89</v>
      </c>
      <c r="DQ1056" s="1">
        <v>201309</v>
      </c>
      <c r="DR1056" s="1">
        <v>-99.99</v>
      </c>
      <c r="DS1056" s="1">
        <v>6.19</v>
      </c>
      <c r="DT1056" s="1">
        <v>5.73</v>
      </c>
      <c r="DU1056" s="1">
        <v>4.33</v>
      </c>
      <c r="DV1056" s="1">
        <v>6.16</v>
      </c>
      <c r="DW1056" s="1">
        <v>6.26</v>
      </c>
      <c r="DX1056" s="1">
        <v>5.52</v>
      </c>
      <c r="DY1056" s="1">
        <v>5.3</v>
      </c>
      <c r="DZ1056" s="1">
        <v>3.99</v>
      </c>
      <c r="EA1056" s="1">
        <v>5.81</v>
      </c>
      <c r="EB1056" s="1">
        <v>7.35</v>
      </c>
      <c r="EC1056" s="1">
        <v>6.41</v>
      </c>
      <c r="ED1056" s="1">
        <v>6.11</v>
      </c>
      <c r="EE1056" s="1">
        <v>5.23</v>
      </c>
      <c r="EF1056" s="1">
        <v>5.86</v>
      </c>
      <c r="EG1056" s="1">
        <v>5.6</v>
      </c>
      <c r="EH1056" s="1">
        <v>4.99</v>
      </c>
      <c r="EI1056" s="1">
        <v>4.05</v>
      </c>
      <c r="EJ1056" s="1">
        <v>3.93</v>
      </c>
      <c r="EL1056">
        <v>201309</v>
      </c>
      <c r="EM1056">
        <v>3.77</v>
      </c>
      <c r="EN1056">
        <v>2.89</v>
      </c>
      <c r="EO1056">
        <v>-1.1499999999999999</v>
      </c>
      <c r="EP1056">
        <v>0</v>
      </c>
      <c r="ER1056" s="1">
        <v>201403</v>
      </c>
      <c r="ES1056" s="1">
        <v>-3.38</v>
      </c>
      <c r="EU1056" s="1">
        <v>201304</v>
      </c>
      <c r="EV1056" s="1">
        <v>-1.2</v>
      </c>
      <c r="EX1056" s="1">
        <v>201803</v>
      </c>
      <c r="EY1056" s="1">
        <v>1.97</v>
      </c>
      <c r="FA1056" s="1">
        <v>201403</v>
      </c>
      <c r="FB1056" s="1">
        <f>IF(ISERROR(VLOOKUP($FA1056,MOM,LOOKUPS!C$12,0)*$FB$6+VLOOKUP($FA1056,STREV,LOOKUPS!C$10,0)*$FC$6+VLOOKUP($FA1056,LTREV,LOOKUPS!C$9,0)*$FD$6+VLOOKUP($FA1056,CFP,LOOKUPS!C$6,0)*$FE$6+VLOOKUP($FA1056,EP,LOOKUPS!C$8,0)*$FF$6+VLOOKUP($FA1056,BM,LOOKUPS!C$5,0)*$FG$6+VLOOKUP($FA1056,DIV,LOOKUPS!C$7,0)*$FH$6++VLOOKUP($FA1056,SIZE,LOOKUPS!C$11,0)*$FI$6),"",VLOOKUP($FA1056,MOM,LOOKUPS!C$12,0)*$FB$6+VLOOKUP($FA1056,STREV,LOOKUPS!C$10,0)*$FC$6+VLOOKUP($FA1056,LTREV,LOOKUPS!C$9,0)*$FD$6+VLOOKUP($FA1056,CFP,LOOKUPS!C$6,0)*$FE$6+VLOOKUP($FA1056,EP,LOOKUPS!C$8,0)*$FF$6+VLOOKUP($FA1056,BM,LOOKUPS!C$5,0)*$FG$6+VLOOKUP($FA1056,DIV,LOOKUPS!C$7,0)*$FH$6++VLOOKUP($FA1056,SIZE,LOOKUPS!C$11,0)*$FI$6)</f>
        <v>-2.3721000000000001</v>
      </c>
      <c r="FC1056" s="1">
        <f>IF(ISERROR(VLOOKUP($FA1056,MOM,LOOKUPS!D$12,0)*$FB$6+VLOOKUP($FA1056,STREV,LOOKUPS!D$10,0)*$FC$6+VLOOKUP($FA1056,LTREV,LOOKUPS!D$9,0)*$FD$6+VLOOKUP($FA1056,CFP,LOOKUPS!D$6,0)*$FE$6+VLOOKUP($FA1056,EP,LOOKUPS!D$8,0)*$FF$6+VLOOKUP($FA1056,BM,LOOKUPS!D$5,0)*$FG$6+VLOOKUP($FA1056,DIV,LOOKUPS!D$7,0)*$FH$6++VLOOKUP($FA1056,SIZE,LOOKUPS!D$11,0)*$FI$6),"",VLOOKUP($FA1056,MOM,LOOKUPS!D$12,0)*$FB$6+VLOOKUP($FA1056,STREV,LOOKUPS!D$10,0)*$FC$6+VLOOKUP($FA1056,LTREV,LOOKUPS!D$9,0)*$FD$6+VLOOKUP($FA1056,CFP,LOOKUPS!D$6,0)*$FE$6+VLOOKUP($FA1056,EP,LOOKUPS!D$8,0)*$FF$6+VLOOKUP($FA1056,BM,LOOKUPS!D$5,0)*$FG$6+VLOOKUP($FA1056,DIV,LOOKUPS!D$7,0)*$FH$6++VLOOKUP($FA1056,SIZE,LOOKUPS!D$11,0)*$FI$6)</f>
        <v>-0.15829999999999994</v>
      </c>
      <c r="FD1056" s="1">
        <f>IF(ISERROR(VLOOKUP($FA1056,MOM,LOOKUPS!E$12,0)*$FB$6+VLOOKUP($FA1056,STREV,LOOKUPS!E$10,0)*$FC$6+VLOOKUP($FA1056,LTREV,LOOKUPS!E$9,0)*$FD$6+VLOOKUP($FA1056,CFP,LOOKUPS!E$6,0)*$FE$6+VLOOKUP($FA1056,EP,LOOKUPS!E$8,0)*$FF$6+VLOOKUP($FA1056,BM,LOOKUPS!E$5,0)*$FG$6+VLOOKUP($FA1056,DIV,LOOKUPS!E$7,0)*$FH$6++VLOOKUP($FA1056,SIZE,LOOKUPS!E$11,0)*$FI$6),"",VLOOKUP($FA1056,MOM,LOOKUPS!E$12,0)*$FB$6+VLOOKUP($FA1056,STREV,LOOKUPS!E$10,0)*$FC$6+VLOOKUP($FA1056,LTREV,LOOKUPS!E$9,0)*$FD$6+VLOOKUP($FA1056,CFP,LOOKUPS!E$6,0)*$FE$6+VLOOKUP($FA1056,EP,LOOKUPS!E$8,0)*$FF$6+VLOOKUP($FA1056,BM,LOOKUPS!E$5,0)*$FG$6+VLOOKUP($FA1056,DIV,LOOKUPS!E$7,0)*$FH$6++VLOOKUP($FA1056,SIZE,LOOKUPS!E$11,0)*$FI$6)</f>
        <v>0.44890000000000008</v>
      </c>
      <c r="FE1056" s="1">
        <f>IF(ISERROR(VLOOKUP($FA1056,MOM,LOOKUPS!F$12,0)*$FB$6+VLOOKUP($FA1056,STREV,LOOKUPS!F$10,0)*$FC$6+VLOOKUP($FA1056,LTREV,LOOKUPS!F$9,0)*$FD$6+VLOOKUP($FA1056,CFP,LOOKUPS!F$6,0)*$FE$6+VLOOKUP($FA1056,EP,LOOKUPS!F$8,0)*$FF$6+VLOOKUP($FA1056,BM,LOOKUPS!F$5,0)*$FG$6+VLOOKUP($FA1056,DIV,LOOKUPS!F$7,0)*$FH$6++VLOOKUP($FA1056,SIZE,LOOKUPS!F$11,0)*$FI$6),"",VLOOKUP($FA1056,MOM,LOOKUPS!F$12,0)*$FB$6+VLOOKUP($FA1056,STREV,LOOKUPS!F$10,0)*$FC$6+VLOOKUP($FA1056,LTREV,LOOKUPS!F$9,0)*$FD$6+VLOOKUP($FA1056,CFP,LOOKUPS!F$6,0)*$FE$6+VLOOKUP($FA1056,EP,LOOKUPS!F$8,0)*$FF$6+VLOOKUP($FA1056,BM,LOOKUPS!F$5,0)*$FG$6+VLOOKUP($FA1056,DIV,LOOKUPS!F$7,0)*$FH$6++VLOOKUP($FA1056,SIZE,LOOKUPS!F$11,0)*$FI$6)</f>
        <v>1.0766000000000002</v>
      </c>
      <c r="FF1056" s="1">
        <f>IF(ISERROR(VLOOKUP($FA1056,MOM,LOOKUPS!G$12,0)*$FB$6+VLOOKUP($FA1056,STREV,LOOKUPS!G$10,0)*$FC$6+VLOOKUP($FA1056,LTREV,LOOKUPS!G$9,0)*$FD$6+VLOOKUP($FA1056,CFP,LOOKUPS!G$6,0)*$FE$6+VLOOKUP($FA1056,EP,LOOKUPS!G$8,0)*$FF$6+VLOOKUP($FA1056,BM,LOOKUPS!G$5,0)*$FG$6+VLOOKUP($FA1056,DIV,LOOKUPS!G$7,0)*$FH$6++VLOOKUP($FA1056,SIZE,LOOKUPS!G$11,0)*$FI$6),"",VLOOKUP($FA1056,MOM,LOOKUPS!G$12,0)*$FB$6+VLOOKUP($FA1056,STREV,LOOKUPS!G$10,0)*$FC$6+VLOOKUP($FA1056,LTREV,LOOKUPS!G$9,0)*$FD$6+VLOOKUP($FA1056,CFP,LOOKUPS!G$6,0)*$FE$6+VLOOKUP($FA1056,EP,LOOKUPS!G$8,0)*$FF$6+VLOOKUP($FA1056,BM,LOOKUPS!G$5,0)*$FG$6+VLOOKUP($FA1056,DIV,LOOKUPS!G$7,0)*$FH$6++VLOOKUP($FA1056,SIZE,LOOKUPS!G$11,0)*$FI$6)</f>
        <v>0.66600000000000004</v>
      </c>
      <c r="FG1056" s="1">
        <f>IF(ISERROR(VLOOKUP($FA1056,MOM,LOOKUPS!H$12,0)*$FB$6+VLOOKUP($FA1056,STREV,LOOKUPS!H$10,0)*$FC$6+VLOOKUP($FA1056,LTREV,LOOKUPS!H$9,0)*$FD$6+VLOOKUP($FA1056,CFP,LOOKUPS!H$6,0)*$FE$6+VLOOKUP($FA1056,EP,LOOKUPS!H$8,0)*$FF$6+VLOOKUP($FA1056,BM,LOOKUPS!H$5,0)*$FG$6+VLOOKUP($FA1056,DIV,LOOKUPS!H$7,0)*$FH$6++VLOOKUP($FA1056,SIZE,LOOKUPS!H$11,0)*$FI$6),"",VLOOKUP($FA1056,MOM,LOOKUPS!H$12,0)*$FB$6+VLOOKUP($FA1056,STREV,LOOKUPS!H$10,0)*$FC$6+VLOOKUP($FA1056,LTREV,LOOKUPS!H$9,0)*$FD$6+VLOOKUP($FA1056,CFP,LOOKUPS!H$6,0)*$FE$6+VLOOKUP($FA1056,EP,LOOKUPS!H$8,0)*$FF$6+VLOOKUP($FA1056,BM,LOOKUPS!H$5,0)*$FG$6+VLOOKUP($FA1056,DIV,LOOKUPS!H$7,0)*$FH$6++VLOOKUP($FA1056,SIZE,LOOKUPS!H$11,0)*$FI$6)</f>
        <v>0.82530000000000003</v>
      </c>
      <c r="FH1056" s="1">
        <f>IF(ISERROR(VLOOKUP($FA1056,MOM,LOOKUPS!I$12,0)*$FB$6+VLOOKUP($FA1056,STREV,LOOKUPS!I$10,0)*$FC$6+VLOOKUP($FA1056,LTREV,LOOKUPS!I$9,0)*$FD$6+VLOOKUP($FA1056,CFP,LOOKUPS!I$6,0)*$FE$6+VLOOKUP($FA1056,EP,LOOKUPS!I$8,0)*$FF$6+VLOOKUP($FA1056,BM,LOOKUPS!I$5,0)*$FG$6+VLOOKUP($FA1056,DIV,LOOKUPS!I$7,0)*$FH$6++VLOOKUP($FA1056,SIZE,LOOKUPS!I$11,0)*$FI$6),"",VLOOKUP($FA1056,MOM,LOOKUPS!I$12,0)*$FB$6+VLOOKUP($FA1056,STREV,LOOKUPS!I$10,0)*$FC$6+VLOOKUP($FA1056,LTREV,LOOKUPS!I$9,0)*$FD$6+VLOOKUP($FA1056,CFP,LOOKUPS!I$6,0)*$FE$6+VLOOKUP($FA1056,EP,LOOKUPS!I$8,0)*$FF$6+VLOOKUP($FA1056,BM,LOOKUPS!I$5,0)*$FG$6+VLOOKUP($FA1056,DIV,LOOKUPS!I$7,0)*$FH$6++VLOOKUP($FA1056,SIZE,LOOKUPS!I$11,0)*$FI$6)</f>
        <v>0.95039999999999991</v>
      </c>
      <c r="FI1056" s="1">
        <f>IF(ISERROR(VLOOKUP($FA1056,MOM,LOOKUPS!J$12,0)*$FB$6+VLOOKUP($FA1056,STREV,LOOKUPS!J$10,0)*$FC$6+VLOOKUP($FA1056,LTREV,LOOKUPS!J$9,0)*$FD$6+VLOOKUP($FA1056,CFP,LOOKUPS!J$6,0)*$FE$6+VLOOKUP($FA1056,EP,LOOKUPS!J$8,0)*$FF$6+VLOOKUP($FA1056,BM,LOOKUPS!J$5,0)*$FG$6+VLOOKUP($FA1056,DIV,LOOKUPS!J$7,0)*$FH$6++VLOOKUP($FA1056,SIZE,LOOKUPS!J$11,0)*$FI$6),"",VLOOKUP($FA1056,MOM,LOOKUPS!J$12,0)*$FB$6+VLOOKUP($FA1056,STREV,LOOKUPS!J$10,0)*$FC$6+VLOOKUP($FA1056,LTREV,LOOKUPS!J$9,0)*$FD$6+VLOOKUP($FA1056,CFP,LOOKUPS!J$6,0)*$FE$6+VLOOKUP($FA1056,EP,LOOKUPS!J$8,0)*$FF$6+VLOOKUP($FA1056,BM,LOOKUPS!J$5,0)*$FG$6+VLOOKUP($FA1056,DIV,LOOKUPS!J$7,0)*$FH$6++VLOOKUP($FA1056,SIZE,LOOKUPS!J$11,0)*$FI$6)</f>
        <v>0.87819999999999998</v>
      </c>
      <c r="FJ1056" s="1">
        <f>IF(ISERROR(VLOOKUP($FA1056,MOM,LOOKUPS!K$12,0)*$FB$6+VLOOKUP($FA1056,STREV,LOOKUPS!K$10,0)*$FC$6+VLOOKUP($FA1056,LTREV,LOOKUPS!K$9,0)*$FD$6+VLOOKUP($FA1056,CFP,LOOKUPS!K$6,0)*$FE$6+VLOOKUP($FA1056,EP,LOOKUPS!K$8,0)*$FF$6+VLOOKUP($FA1056,BM,LOOKUPS!K$5,0)*$FG$6+VLOOKUP($FA1056,DIV,LOOKUPS!K$7,0)*$FH$6++VLOOKUP($FA1056,SIZE,LOOKUPS!K$11,0)*$FI$6),"",VLOOKUP($FA1056,MOM,LOOKUPS!K$12,0)*$FB$6+VLOOKUP($FA1056,STREV,LOOKUPS!K$10,0)*$FC$6+VLOOKUP($FA1056,LTREV,LOOKUPS!K$9,0)*$FD$6+VLOOKUP($FA1056,CFP,LOOKUPS!K$6,0)*$FE$6+VLOOKUP($FA1056,EP,LOOKUPS!K$8,0)*$FF$6+VLOOKUP($FA1056,BM,LOOKUPS!K$5,0)*$FG$6+VLOOKUP($FA1056,DIV,LOOKUPS!K$7,0)*$FH$6++VLOOKUP($FA1056,SIZE,LOOKUPS!K$11,0)*$FI$6)</f>
        <v>0.39270000000000005</v>
      </c>
      <c r="FK1056" s="1">
        <f>IF(ISERROR(VLOOKUP($FA1056,MOM,LOOKUPS!L$12,0)*$FB$6+VLOOKUP($FA1056,STREV,LOOKUPS!L$10,0)*$FC$6+VLOOKUP($FA1056,LTREV,LOOKUPS!L$9,0)*$FD$6+VLOOKUP($FA1056,CFP,LOOKUPS!L$6,0)*$FE$6+VLOOKUP($FA1056,EP,LOOKUPS!L$8,0)*$FF$6+VLOOKUP($FA1056,BM,LOOKUPS!L$5,0)*$FG$6+VLOOKUP($FA1056,DIV,LOOKUPS!L$7,0)*$FH$6++VLOOKUP($FA1056,SIZE,LOOKUPS!L$11,0)*$FI$6),"",VLOOKUP($FA1056,MOM,LOOKUPS!L$12,0)*$FB$6+VLOOKUP($FA1056,STREV,LOOKUPS!L$10,0)*$FC$6+VLOOKUP($FA1056,LTREV,LOOKUPS!L$9,0)*$FD$6+VLOOKUP($FA1056,CFP,LOOKUPS!L$6,0)*$FE$6+VLOOKUP($FA1056,EP,LOOKUPS!L$8,0)*$FF$6+VLOOKUP($FA1056,BM,LOOKUPS!L$5,0)*$FG$6+VLOOKUP($FA1056,DIV,LOOKUPS!L$7,0)*$FH$6++VLOOKUP($FA1056,SIZE,LOOKUPS!L$11,0)*$FI$6)</f>
        <v>-0.25080000000000013</v>
      </c>
    </row>
    <row r="1057" spans="1:167" x14ac:dyDescent="0.3">
      <c r="A1057" s="1">
        <v>201404</v>
      </c>
      <c r="B1057" s="1">
        <v>-5.04</v>
      </c>
      <c r="C1057" s="1">
        <v>-3.05</v>
      </c>
      <c r="D1057" s="1">
        <v>-1.6</v>
      </c>
      <c r="E1057" s="1">
        <v>-1.65</v>
      </c>
      <c r="F1057" s="1">
        <v>-2.65</v>
      </c>
      <c r="G1057" s="1">
        <v>-2.79</v>
      </c>
      <c r="H1057" s="1">
        <v>-2.88</v>
      </c>
      <c r="I1057" s="1">
        <v>-2.2599999999999998</v>
      </c>
      <c r="J1057" s="1">
        <v>-3.71</v>
      </c>
      <c r="K1057" s="1">
        <v>-7.3</v>
      </c>
      <c r="M1057" s="1">
        <v>201305</v>
      </c>
      <c r="N1057" s="1">
        <v>4.93</v>
      </c>
      <c r="O1057" s="1">
        <v>6.06</v>
      </c>
      <c r="P1057" s="1">
        <v>6.2</v>
      </c>
      <c r="Q1057" s="1">
        <v>4.9400000000000004</v>
      </c>
      <c r="R1057" s="1">
        <v>4.0999999999999996</v>
      </c>
      <c r="S1057" s="1">
        <v>3.68</v>
      </c>
      <c r="T1057" s="1">
        <v>4.12</v>
      </c>
      <c r="U1057" s="1">
        <v>4.38</v>
      </c>
      <c r="V1057" s="1">
        <v>3.25</v>
      </c>
      <c r="W1057" s="1">
        <v>5.0999999999999996</v>
      </c>
      <c r="Y1057" s="1">
        <v>201804</v>
      </c>
      <c r="Z1057" s="1">
        <v>1.54</v>
      </c>
      <c r="AA1057" s="1">
        <v>3.44</v>
      </c>
      <c r="AB1057" s="1">
        <v>0.32</v>
      </c>
      <c r="AC1057" s="1">
        <v>-0.11</v>
      </c>
      <c r="AD1057" s="1">
        <v>0.2</v>
      </c>
      <c r="AE1057" s="1">
        <v>0.79</v>
      </c>
      <c r="AF1057" s="1">
        <v>-0.26</v>
      </c>
      <c r="AG1057" s="1">
        <v>0.04</v>
      </c>
      <c r="AH1057" s="1">
        <v>0.66</v>
      </c>
      <c r="AI1057" s="1">
        <v>-0.09</v>
      </c>
      <c r="CA1057" s="1">
        <v>201310</v>
      </c>
      <c r="CB1057" s="1">
        <v>-1.27</v>
      </c>
      <c r="CC1057" s="1">
        <v>1.27</v>
      </c>
      <c r="CD1057" s="1">
        <v>3.36</v>
      </c>
      <c r="CE1057" s="1">
        <v>3.38</v>
      </c>
      <c r="CF1057" s="1">
        <v>1.2</v>
      </c>
      <c r="CG1057" s="1">
        <v>2.33</v>
      </c>
      <c r="CH1057" s="1">
        <v>2.44</v>
      </c>
      <c r="CI1057" s="1">
        <v>4.41</v>
      </c>
      <c r="CJ1057" s="1">
        <v>3.22</v>
      </c>
      <c r="CK1057" s="1">
        <v>0.17</v>
      </c>
      <c r="CL1057" s="1">
        <v>2.6</v>
      </c>
      <c r="CM1057" s="1">
        <v>1.44</v>
      </c>
      <c r="CN1057" s="1">
        <v>3.36</v>
      </c>
      <c r="CO1057" s="1">
        <v>2.02</v>
      </c>
      <c r="CP1057" s="1">
        <v>2.84</v>
      </c>
      <c r="CQ1057" s="1">
        <v>4.95</v>
      </c>
      <c r="CR1057" s="1">
        <v>3.88</v>
      </c>
      <c r="CS1057" s="1">
        <v>3.4</v>
      </c>
      <c r="CT1057" s="1">
        <v>3.08</v>
      </c>
      <c r="CV1057" s="1">
        <v>201410</v>
      </c>
      <c r="CW1057" s="1">
        <v>1.47</v>
      </c>
      <c r="CX1057" s="1">
        <v>4.72</v>
      </c>
      <c r="CY1057" s="1">
        <v>4.83</v>
      </c>
      <c r="CZ1057" s="1">
        <v>5.4</v>
      </c>
      <c r="DA1057" s="1">
        <v>4.3499999999999996</v>
      </c>
      <c r="DB1057" s="1">
        <v>5.57</v>
      </c>
      <c r="DC1057" s="1">
        <v>4.08</v>
      </c>
      <c r="DD1057" s="1">
        <v>5.64</v>
      </c>
      <c r="DE1057" s="1">
        <v>5.2</v>
      </c>
      <c r="DF1057" s="1">
        <v>4.72</v>
      </c>
      <c r="DG1057" s="1">
        <v>4</v>
      </c>
      <c r="DH1057" s="1">
        <v>5.47</v>
      </c>
      <c r="DI1057" s="1">
        <v>5.67</v>
      </c>
      <c r="DJ1057" s="1">
        <v>3.59</v>
      </c>
      <c r="DK1057" s="1">
        <v>4.55</v>
      </c>
      <c r="DL1057" s="1">
        <v>5.42</v>
      </c>
      <c r="DM1057" s="1">
        <v>5.88</v>
      </c>
      <c r="DN1057" s="1">
        <v>5.98</v>
      </c>
      <c r="DO1057" s="1">
        <v>4.45</v>
      </c>
      <c r="DQ1057" s="1">
        <v>201310</v>
      </c>
      <c r="DR1057" s="1">
        <v>-99.99</v>
      </c>
      <c r="DS1057" s="1">
        <v>2.0699999999999998</v>
      </c>
      <c r="DT1057" s="1">
        <v>2.87</v>
      </c>
      <c r="DU1057" s="1">
        <v>3.85</v>
      </c>
      <c r="DV1057" s="1">
        <v>1.92</v>
      </c>
      <c r="DW1057" s="1">
        <v>2.17</v>
      </c>
      <c r="DX1057" s="1">
        <v>3.74</v>
      </c>
      <c r="DY1057" s="1">
        <v>3.3</v>
      </c>
      <c r="DZ1057" s="1">
        <v>4.1100000000000003</v>
      </c>
      <c r="EA1057" s="1">
        <v>2.0699999999999998</v>
      </c>
      <c r="EB1057" s="1">
        <v>1.42</v>
      </c>
      <c r="EC1057" s="1">
        <v>2.92</v>
      </c>
      <c r="ED1057" s="1">
        <v>1.37</v>
      </c>
      <c r="EE1057" s="1">
        <v>3.73</v>
      </c>
      <c r="EF1057" s="1">
        <v>3.77</v>
      </c>
      <c r="EG1057" s="1">
        <v>3.25</v>
      </c>
      <c r="EH1057" s="1">
        <v>3.35</v>
      </c>
      <c r="EI1057" s="1">
        <v>3.65</v>
      </c>
      <c r="EJ1057" s="1">
        <v>4.62</v>
      </c>
      <c r="EL1057">
        <v>201310</v>
      </c>
      <c r="EM1057">
        <v>4.18</v>
      </c>
      <c r="EN1057">
        <v>-1.53</v>
      </c>
      <c r="EO1057">
        <v>1.21</v>
      </c>
      <c r="EP1057">
        <v>0</v>
      </c>
      <c r="ER1057" s="1">
        <v>201404</v>
      </c>
      <c r="ES1057" s="1">
        <v>-3.77</v>
      </c>
      <c r="EU1057" s="1">
        <v>201305</v>
      </c>
      <c r="EV1057" s="1">
        <v>1.73</v>
      </c>
      <c r="EX1057" s="1">
        <v>201804</v>
      </c>
      <c r="EY1057" s="1">
        <v>2.9</v>
      </c>
      <c r="FA1057" s="1">
        <v>201404</v>
      </c>
      <c r="FB1057" s="1">
        <f>IF(ISERROR(VLOOKUP($FA1057,MOM,LOOKUPS!C$12,0)*$FB$6+VLOOKUP($FA1057,STREV,LOOKUPS!C$10,0)*$FC$6+VLOOKUP($FA1057,LTREV,LOOKUPS!C$9,0)*$FD$6+VLOOKUP($FA1057,CFP,LOOKUPS!C$6,0)*$FE$6+VLOOKUP($FA1057,EP,LOOKUPS!C$8,0)*$FF$6+VLOOKUP($FA1057,BM,LOOKUPS!C$5,0)*$FG$6+VLOOKUP($FA1057,DIV,LOOKUPS!C$7,0)*$FH$6++VLOOKUP($FA1057,SIZE,LOOKUPS!C$11,0)*$FI$6),"",VLOOKUP($FA1057,MOM,LOOKUPS!C$12,0)*$FB$6+VLOOKUP($FA1057,STREV,LOOKUPS!C$10,0)*$FC$6+VLOOKUP($FA1057,LTREV,LOOKUPS!C$9,0)*$FD$6+VLOOKUP($FA1057,CFP,LOOKUPS!C$6,0)*$FE$6+VLOOKUP($FA1057,EP,LOOKUPS!C$8,0)*$FF$6+VLOOKUP($FA1057,BM,LOOKUPS!C$5,0)*$FG$6+VLOOKUP($FA1057,DIV,LOOKUPS!C$7,0)*$FH$6++VLOOKUP($FA1057,SIZE,LOOKUPS!C$11,0)*$FI$6)</f>
        <v>-5.5867000000000004</v>
      </c>
      <c r="FC1057" s="1">
        <f>IF(ISERROR(VLOOKUP($FA1057,MOM,LOOKUPS!D$12,0)*$FB$6+VLOOKUP($FA1057,STREV,LOOKUPS!D$10,0)*$FC$6+VLOOKUP($FA1057,LTREV,LOOKUPS!D$9,0)*$FD$6+VLOOKUP($FA1057,CFP,LOOKUPS!D$6,0)*$FE$6+VLOOKUP($FA1057,EP,LOOKUPS!D$8,0)*$FF$6+VLOOKUP($FA1057,BM,LOOKUPS!D$5,0)*$FG$6+VLOOKUP($FA1057,DIV,LOOKUPS!D$7,0)*$FH$6++VLOOKUP($FA1057,SIZE,LOOKUPS!D$11,0)*$FI$6),"",VLOOKUP($FA1057,MOM,LOOKUPS!D$12,0)*$FB$6+VLOOKUP($FA1057,STREV,LOOKUPS!D$10,0)*$FC$6+VLOOKUP($FA1057,LTREV,LOOKUPS!D$9,0)*$FD$6+VLOOKUP($FA1057,CFP,LOOKUPS!D$6,0)*$FE$6+VLOOKUP($FA1057,EP,LOOKUPS!D$8,0)*$FF$6+VLOOKUP($FA1057,BM,LOOKUPS!D$5,0)*$FG$6+VLOOKUP($FA1057,DIV,LOOKUPS!D$7,0)*$FH$6++VLOOKUP($FA1057,SIZE,LOOKUPS!D$11,0)*$FI$6)</f>
        <v>-3.0678000000000001</v>
      </c>
      <c r="FD1057" s="1">
        <f>IF(ISERROR(VLOOKUP($FA1057,MOM,LOOKUPS!E$12,0)*$FB$6+VLOOKUP($FA1057,STREV,LOOKUPS!E$10,0)*$FC$6+VLOOKUP($FA1057,LTREV,LOOKUPS!E$9,0)*$FD$6+VLOOKUP($FA1057,CFP,LOOKUPS!E$6,0)*$FE$6+VLOOKUP($FA1057,EP,LOOKUPS!E$8,0)*$FF$6+VLOOKUP($FA1057,BM,LOOKUPS!E$5,0)*$FG$6+VLOOKUP($FA1057,DIV,LOOKUPS!E$7,0)*$FH$6++VLOOKUP($FA1057,SIZE,LOOKUPS!E$11,0)*$FI$6),"",VLOOKUP($FA1057,MOM,LOOKUPS!E$12,0)*$FB$6+VLOOKUP($FA1057,STREV,LOOKUPS!E$10,0)*$FC$6+VLOOKUP($FA1057,LTREV,LOOKUPS!E$9,0)*$FD$6+VLOOKUP($FA1057,CFP,LOOKUPS!E$6,0)*$FE$6+VLOOKUP($FA1057,EP,LOOKUPS!E$8,0)*$FF$6+VLOOKUP($FA1057,BM,LOOKUPS!E$5,0)*$FG$6+VLOOKUP($FA1057,DIV,LOOKUPS!E$7,0)*$FH$6++VLOOKUP($FA1057,SIZE,LOOKUPS!E$11,0)*$FI$6)</f>
        <v>-2.9253999999999998</v>
      </c>
      <c r="FE1057" s="1">
        <f>IF(ISERROR(VLOOKUP($FA1057,MOM,LOOKUPS!F$12,0)*$FB$6+VLOOKUP($FA1057,STREV,LOOKUPS!F$10,0)*$FC$6+VLOOKUP($FA1057,LTREV,LOOKUPS!F$9,0)*$FD$6+VLOOKUP($FA1057,CFP,LOOKUPS!F$6,0)*$FE$6+VLOOKUP($FA1057,EP,LOOKUPS!F$8,0)*$FF$6+VLOOKUP($FA1057,BM,LOOKUPS!F$5,0)*$FG$6+VLOOKUP($FA1057,DIV,LOOKUPS!F$7,0)*$FH$6++VLOOKUP($FA1057,SIZE,LOOKUPS!F$11,0)*$FI$6),"",VLOOKUP($FA1057,MOM,LOOKUPS!F$12,0)*$FB$6+VLOOKUP($FA1057,STREV,LOOKUPS!F$10,0)*$FC$6+VLOOKUP($FA1057,LTREV,LOOKUPS!F$9,0)*$FD$6+VLOOKUP($FA1057,CFP,LOOKUPS!F$6,0)*$FE$6+VLOOKUP($FA1057,EP,LOOKUPS!F$8,0)*$FF$6+VLOOKUP($FA1057,BM,LOOKUPS!F$5,0)*$FG$6+VLOOKUP($FA1057,DIV,LOOKUPS!F$7,0)*$FH$6++VLOOKUP($FA1057,SIZE,LOOKUPS!F$11,0)*$FI$6)</f>
        <v>-2.0789999999999997</v>
      </c>
      <c r="FF1057" s="1">
        <f>IF(ISERROR(VLOOKUP($FA1057,MOM,LOOKUPS!G$12,0)*$FB$6+VLOOKUP($FA1057,STREV,LOOKUPS!G$10,0)*$FC$6+VLOOKUP($FA1057,LTREV,LOOKUPS!G$9,0)*$FD$6+VLOOKUP($FA1057,CFP,LOOKUPS!G$6,0)*$FE$6+VLOOKUP($FA1057,EP,LOOKUPS!G$8,0)*$FF$6+VLOOKUP($FA1057,BM,LOOKUPS!G$5,0)*$FG$6+VLOOKUP($FA1057,DIV,LOOKUPS!G$7,0)*$FH$6++VLOOKUP($FA1057,SIZE,LOOKUPS!G$11,0)*$FI$6),"",VLOOKUP($FA1057,MOM,LOOKUPS!G$12,0)*$FB$6+VLOOKUP($FA1057,STREV,LOOKUPS!G$10,0)*$FC$6+VLOOKUP($FA1057,LTREV,LOOKUPS!G$9,0)*$FD$6+VLOOKUP($FA1057,CFP,LOOKUPS!G$6,0)*$FE$6+VLOOKUP($FA1057,EP,LOOKUPS!G$8,0)*$FF$6+VLOOKUP($FA1057,BM,LOOKUPS!G$5,0)*$FG$6+VLOOKUP($FA1057,DIV,LOOKUPS!G$7,0)*$FH$6++VLOOKUP($FA1057,SIZE,LOOKUPS!G$11,0)*$FI$6)</f>
        <v>-2.6738000000000004</v>
      </c>
      <c r="FG1057" s="1">
        <f>IF(ISERROR(VLOOKUP($FA1057,MOM,LOOKUPS!H$12,0)*$FB$6+VLOOKUP($FA1057,STREV,LOOKUPS!H$10,0)*$FC$6+VLOOKUP($FA1057,LTREV,LOOKUPS!H$9,0)*$FD$6+VLOOKUP($FA1057,CFP,LOOKUPS!H$6,0)*$FE$6+VLOOKUP($FA1057,EP,LOOKUPS!H$8,0)*$FF$6+VLOOKUP($FA1057,BM,LOOKUPS!H$5,0)*$FG$6+VLOOKUP($FA1057,DIV,LOOKUPS!H$7,0)*$FH$6++VLOOKUP($FA1057,SIZE,LOOKUPS!H$11,0)*$FI$6),"",VLOOKUP($FA1057,MOM,LOOKUPS!H$12,0)*$FB$6+VLOOKUP($FA1057,STREV,LOOKUPS!H$10,0)*$FC$6+VLOOKUP($FA1057,LTREV,LOOKUPS!H$9,0)*$FD$6+VLOOKUP($FA1057,CFP,LOOKUPS!H$6,0)*$FE$6+VLOOKUP($FA1057,EP,LOOKUPS!H$8,0)*$FF$6+VLOOKUP($FA1057,BM,LOOKUPS!H$5,0)*$FG$6+VLOOKUP($FA1057,DIV,LOOKUPS!H$7,0)*$FH$6++VLOOKUP($FA1057,SIZE,LOOKUPS!H$11,0)*$FI$6)</f>
        <v>-2.6479000000000004</v>
      </c>
      <c r="FH1057" s="1">
        <f>IF(ISERROR(VLOOKUP($FA1057,MOM,LOOKUPS!I$12,0)*$FB$6+VLOOKUP($FA1057,STREV,LOOKUPS!I$10,0)*$FC$6+VLOOKUP($FA1057,LTREV,LOOKUPS!I$9,0)*$FD$6+VLOOKUP($FA1057,CFP,LOOKUPS!I$6,0)*$FE$6+VLOOKUP($FA1057,EP,LOOKUPS!I$8,0)*$FF$6+VLOOKUP($FA1057,BM,LOOKUPS!I$5,0)*$FG$6+VLOOKUP($FA1057,DIV,LOOKUPS!I$7,0)*$FH$6++VLOOKUP($FA1057,SIZE,LOOKUPS!I$11,0)*$FI$6),"",VLOOKUP($FA1057,MOM,LOOKUPS!I$12,0)*$FB$6+VLOOKUP($FA1057,STREV,LOOKUPS!I$10,0)*$FC$6+VLOOKUP($FA1057,LTREV,LOOKUPS!I$9,0)*$FD$6+VLOOKUP($FA1057,CFP,LOOKUPS!I$6,0)*$FE$6+VLOOKUP($FA1057,EP,LOOKUPS!I$8,0)*$FF$6+VLOOKUP($FA1057,BM,LOOKUPS!I$5,0)*$FG$6+VLOOKUP($FA1057,DIV,LOOKUPS!I$7,0)*$FH$6++VLOOKUP($FA1057,SIZE,LOOKUPS!I$11,0)*$FI$6)</f>
        <v>-2.6866000000000003</v>
      </c>
      <c r="FI1057" s="1">
        <f>IF(ISERROR(VLOOKUP($FA1057,MOM,LOOKUPS!J$12,0)*$FB$6+VLOOKUP($FA1057,STREV,LOOKUPS!J$10,0)*$FC$6+VLOOKUP($FA1057,LTREV,LOOKUPS!J$9,0)*$FD$6+VLOOKUP($FA1057,CFP,LOOKUPS!J$6,0)*$FE$6+VLOOKUP($FA1057,EP,LOOKUPS!J$8,0)*$FF$6+VLOOKUP($FA1057,BM,LOOKUPS!J$5,0)*$FG$6+VLOOKUP($FA1057,DIV,LOOKUPS!J$7,0)*$FH$6++VLOOKUP($FA1057,SIZE,LOOKUPS!J$11,0)*$FI$6),"",VLOOKUP($FA1057,MOM,LOOKUPS!J$12,0)*$FB$6+VLOOKUP($FA1057,STREV,LOOKUPS!J$10,0)*$FC$6+VLOOKUP($FA1057,LTREV,LOOKUPS!J$9,0)*$FD$6+VLOOKUP($FA1057,CFP,LOOKUPS!J$6,0)*$FE$6+VLOOKUP($FA1057,EP,LOOKUPS!J$8,0)*$FF$6+VLOOKUP($FA1057,BM,LOOKUPS!J$5,0)*$FG$6+VLOOKUP($FA1057,DIV,LOOKUPS!J$7,0)*$FH$6++VLOOKUP($FA1057,SIZE,LOOKUPS!J$11,0)*$FI$6)</f>
        <v>-2.7804000000000002</v>
      </c>
      <c r="FJ1057" s="1">
        <f>IF(ISERROR(VLOOKUP($FA1057,MOM,LOOKUPS!K$12,0)*$FB$6+VLOOKUP($FA1057,STREV,LOOKUPS!K$10,0)*$FC$6+VLOOKUP($FA1057,LTREV,LOOKUPS!K$9,0)*$FD$6+VLOOKUP($FA1057,CFP,LOOKUPS!K$6,0)*$FE$6+VLOOKUP($FA1057,EP,LOOKUPS!K$8,0)*$FF$6+VLOOKUP($FA1057,BM,LOOKUPS!K$5,0)*$FG$6+VLOOKUP($FA1057,DIV,LOOKUPS!K$7,0)*$FH$6++VLOOKUP($FA1057,SIZE,LOOKUPS!K$11,0)*$FI$6),"",VLOOKUP($FA1057,MOM,LOOKUPS!K$12,0)*$FB$6+VLOOKUP($FA1057,STREV,LOOKUPS!K$10,0)*$FC$6+VLOOKUP($FA1057,LTREV,LOOKUPS!K$9,0)*$FD$6+VLOOKUP($FA1057,CFP,LOOKUPS!K$6,0)*$FE$6+VLOOKUP($FA1057,EP,LOOKUPS!K$8,0)*$FF$6+VLOOKUP($FA1057,BM,LOOKUPS!K$5,0)*$FG$6+VLOOKUP($FA1057,DIV,LOOKUPS!K$7,0)*$FH$6++VLOOKUP($FA1057,SIZE,LOOKUPS!K$11,0)*$FI$6)</f>
        <v>-3.8967000000000005</v>
      </c>
      <c r="FK1057" s="1">
        <f>IF(ISERROR(VLOOKUP($FA1057,MOM,LOOKUPS!L$12,0)*$FB$6+VLOOKUP($FA1057,STREV,LOOKUPS!L$10,0)*$FC$6+VLOOKUP($FA1057,LTREV,LOOKUPS!L$9,0)*$FD$6+VLOOKUP($FA1057,CFP,LOOKUPS!L$6,0)*$FE$6+VLOOKUP($FA1057,EP,LOOKUPS!L$8,0)*$FF$6+VLOOKUP($FA1057,BM,LOOKUPS!L$5,0)*$FG$6+VLOOKUP($FA1057,DIV,LOOKUPS!L$7,0)*$FH$6++VLOOKUP($FA1057,SIZE,LOOKUPS!L$11,0)*$FI$6),"",VLOOKUP($FA1057,MOM,LOOKUPS!L$12,0)*$FB$6+VLOOKUP($FA1057,STREV,LOOKUPS!L$10,0)*$FC$6+VLOOKUP($FA1057,LTREV,LOOKUPS!L$9,0)*$FD$6+VLOOKUP($FA1057,CFP,LOOKUPS!L$6,0)*$FE$6+VLOOKUP($FA1057,EP,LOOKUPS!L$8,0)*$FF$6+VLOOKUP($FA1057,BM,LOOKUPS!L$5,0)*$FG$6+VLOOKUP($FA1057,DIV,LOOKUPS!L$7,0)*$FH$6++VLOOKUP($FA1057,SIZE,LOOKUPS!L$11,0)*$FI$6)</f>
        <v>-6.4249000000000009</v>
      </c>
    </row>
    <row r="1058" spans="1:167" x14ac:dyDescent="0.3">
      <c r="A1058" s="1">
        <v>201405</v>
      </c>
      <c r="B1058" s="1">
        <v>-1.47</v>
      </c>
      <c r="C1058" s="1">
        <v>-1.06</v>
      </c>
      <c r="D1058" s="1">
        <v>1.73</v>
      </c>
      <c r="E1058" s="1">
        <v>0.75</v>
      </c>
      <c r="F1058" s="1">
        <v>0.97</v>
      </c>
      <c r="G1058" s="1">
        <v>0.63</v>
      </c>
      <c r="H1058" s="1">
        <v>1.36</v>
      </c>
      <c r="I1058" s="1">
        <v>-0.06</v>
      </c>
      <c r="J1058" s="1">
        <v>0.52</v>
      </c>
      <c r="K1058" s="1">
        <v>-0.61</v>
      </c>
      <c r="M1058" s="1">
        <v>201306</v>
      </c>
      <c r="N1058" s="1">
        <v>-0.48</v>
      </c>
      <c r="O1058" s="1">
        <v>-0.74</v>
      </c>
      <c r="P1058" s="1">
        <v>0.41</v>
      </c>
      <c r="Q1058" s="1">
        <v>0.16</v>
      </c>
      <c r="R1058" s="1">
        <v>0.72</v>
      </c>
      <c r="S1058" s="1">
        <v>0.45</v>
      </c>
      <c r="T1058" s="1">
        <v>-1.07</v>
      </c>
      <c r="U1058" s="1">
        <v>-0.11</v>
      </c>
      <c r="V1058" s="1">
        <v>-0.12</v>
      </c>
      <c r="W1058" s="1">
        <v>0.73</v>
      </c>
      <c r="Y1058" s="1">
        <v>201805</v>
      </c>
      <c r="Z1058" s="1">
        <v>5.84</v>
      </c>
      <c r="AA1058" s="1">
        <v>6.58</v>
      </c>
      <c r="AB1058" s="1">
        <v>4.18</v>
      </c>
      <c r="AC1058" s="1">
        <v>3.16</v>
      </c>
      <c r="AD1058" s="1">
        <v>4.1900000000000004</v>
      </c>
      <c r="AE1058" s="1">
        <v>3.2</v>
      </c>
      <c r="AF1058" s="1">
        <v>2.78</v>
      </c>
      <c r="AG1058" s="1">
        <v>4.05</v>
      </c>
      <c r="AH1058" s="1">
        <v>4.62</v>
      </c>
      <c r="AI1058" s="1">
        <v>5.41</v>
      </c>
      <c r="CA1058" s="1">
        <v>201311</v>
      </c>
      <c r="CB1058" s="1">
        <v>6.12</v>
      </c>
      <c r="CC1058" s="1">
        <v>4.6500000000000004</v>
      </c>
      <c r="CD1058" s="1">
        <v>4.09</v>
      </c>
      <c r="CE1058" s="1">
        <v>3.96</v>
      </c>
      <c r="CF1058" s="1">
        <v>5.24</v>
      </c>
      <c r="CG1058" s="1">
        <v>3.62</v>
      </c>
      <c r="CH1058" s="1">
        <v>3.74</v>
      </c>
      <c r="CI1058" s="1">
        <v>4.47</v>
      </c>
      <c r="CJ1058" s="1">
        <v>3.86</v>
      </c>
      <c r="CK1058" s="1">
        <v>5.89</v>
      </c>
      <c r="CL1058" s="1">
        <v>4.3499999999999996</v>
      </c>
      <c r="CM1058" s="1">
        <v>3.17</v>
      </c>
      <c r="CN1058" s="1">
        <v>4.13</v>
      </c>
      <c r="CO1058" s="1">
        <v>4.28</v>
      </c>
      <c r="CP1058" s="1">
        <v>3.22</v>
      </c>
      <c r="CQ1058" s="1">
        <v>4.6500000000000004</v>
      </c>
      <c r="CR1058" s="1">
        <v>4.28</v>
      </c>
      <c r="CS1058" s="1">
        <v>4.66</v>
      </c>
      <c r="CT1058" s="1">
        <v>3.24</v>
      </c>
      <c r="CV1058" s="1">
        <v>201411</v>
      </c>
      <c r="CW1058" s="1">
        <v>-0.73</v>
      </c>
      <c r="CX1058" s="1">
        <v>0.74</v>
      </c>
      <c r="CY1058" s="1">
        <v>1.03</v>
      </c>
      <c r="CZ1058" s="1">
        <v>0.03</v>
      </c>
      <c r="DA1058" s="1">
        <v>0.24</v>
      </c>
      <c r="DB1058" s="1">
        <v>1.36</v>
      </c>
      <c r="DC1058" s="1">
        <v>0.78</v>
      </c>
      <c r="DD1058" s="1">
        <v>0.98</v>
      </c>
      <c r="DE1058" s="1">
        <v>-0.13</v>
      </c>
      <c r="DF1058" s="1">
        <v>0.15</v>
      </c>
      <c r="DG1058" s="1">
        <v>0.34</v>
      </c>
      <c r="DH1058" s="1">
        <v>1.74</v>
      </c>
      <c r="DI1058" s="1">
        <v>0.97</v>
      </c>
      <c r="DJ1058" s="1">
        <v>0.99</v>
      </c>
      <c r="DK1058" s="1">
        <v>0.57999999999999996</v>
      </c>
      <c r="DL1058" s="1">
        <v>1.51</v>
      </c>
      <c r="DM1058" s="1">
        <v>0.39</v>
      </c>
      <c r="DN1058" s="1">
        <v>-0.08</v>
      </c>
      <c r="DO1058" s="1">
        <v>-0.17</v>
      </c>
      <c r="DQ1058" s="1">
        <v>201311</v>
      </c>
      <c r="DR1058" s="1">
        <v>-99.99</v>
      </c>
      <c r="DS1058" s="1">
        <v>4.8600000000000003</v>
      </c>
      <c r="DT1058" s="1">
        <v>3.79</v>
      </c>
      <c r="DU1058" s="1">
        <v>2.4500000000000002</v>
      </c>
      <c r="DV1058" s="1">
        <v>4.9400000000000004</v>
      </c>
      <c r="DW1058" s="1">
        <v>4.57</v>
      </c>
      <c r="DX1058" s="1">
        <v>3.84</v>
      </c>
      <c r="DY1058" s="1">
        <v>2.0499999999999998</v>
      </c>
      <c r="DZ1058" s="1">
        <v>2.74</v>
      </c>
      <c r="EA1058" s="1">
        <v>4.46</v>
      </c>
      <c r="EB1058" s="1">
        <v>6.6</v>
      </c>
      <c r="EC1058" s="1">
        <v>4.4000000000000004</v>
      </c>
      <c r="ED1058" s="1">
        <v>4.75</v>
      </c>
      <c r="EE1058" s="1">
        <v>3.61</v>
      </c>
      <c r="EF1058" s="1">
        <v>4.0999999999999996</v>
      </c>
      <c r="EG1058" s="1">
        <v>2.21</v>
      </c>
      <c r="EH1058" s="1">
        <v>1.88</v>
      </c>
      <c r="EI1058" s="1">
        <v>2.46</v>
      </c>
      <c r="EJ1058" s="1">
        <v>3.05</v>
      </c>
      <c r="EL1058">
        <v>201311</v>
      </c>
      <c r="EM1058">
        <v>3.13</v>
      </c>
      <c r="EN1058">
        <v>1.19</v>
      </c>
      <c r="EO1058">
        <v>0.28999999999999998</v>
      </c>
      <c r="EP1058">
        <v>0</v>
      </c>
      <c r="ER1058" s="1">
        <v>201405</v>
      </c>
      <c r="ES1058" s="1">
        <v>1.21</v>
      </c>
      <c r="EU1058" s="1">
        <v>201306</v>
      </c>
      <c r="EV1058" s="1">
        <v>0.51</v>
      </c>
      <c r="EX1058" s="1">
        <v>201805</v>
      </c>
      <c r="EY1058" s="1">
        <v>-0.27</v>
      </c>
      <c r="FA1058" s="1">
        <v>201405</v>
      </c>
      <c r="FB1058" s="1">
        <f>IF(ISERROR(VLOOKUP($FA1058,MOM,LOOKUPS!C$12,0)*$FB$6+VLOOKUP($FA1058,STREV,LOOKUPS!C$10,0)*$FC$6+VLOOKUP($FA1058,LTREV,LOOKUPS!C$9,0)*$FD$6+VLOOKUP($FA1058,CFP,LOOKUPS!C$6,0)*$FE$6+VLOOKUP($FA1058,EP,LOOKUPS!C$8,0)*$FF$6+VLOOKUP($FA1058,BM,LOOKUPS!C$5,0)*$FG$6+VLOOKUP($FA1058,DIV,LOOKUPS!C$7,0)*$FH$6++VLOOKUP($FA1058,SIZE,LOOKUPS!C$11,0)*$FI$6),"",VLOOKUP($FA1058,MOM,LOOKUPS!C$12,0)*$FB$6+VLOOKUP($FA1058,STREV,LOOKUPS!C$10,0)*$FC$6+VLOOKUP($FA1058,LTREV,LOOKUPS!C$9,0)*$FD$6+VLOOKUP($FA1058,CFP,LOOKUPS!C$6,0)*$FE$6+VLOOKUP($FA1058,EP,LOOKUPS!C$8,0)*$FF$6+VLOOKUP($FA1058,BM,LOOKUPS!C$5,0)*$FG$6+VLOOKUP($FA1058,DIV,LOOKUPS!C$7,0)*$FH$6++VLOOKUP($FA1058,SIZE,LOOKUPS!C$11,0)*$FI$6)</f>
        <v>-0.41909999999999997</v>
      </c>
      <c r="FC1058" s="1">
        <f>IF(ISERROR(VLOOKUP($FA1058,MOM,LOOKUPS!D$12,0)*$FB$6+VLOOKUP($FA1058,STREV,LOOKUPS!D$10,0)*$FC$6+VLOOKUP($FA1058,LTREV,LOOKUPS!D$9,0)*$FD$6+VLOOKUP($FA1058,CFP,LOOKUPS!D$6,0)*$FE$6+VLOOKUP($FA1058,EP,LOOKUPS!D$8,0)*$FF$6+VLOOKUP($FA1058,BM,LOOKUPS!D$5,0)*$FG$6+VLOOKUP($FA1058,DIV,LOOKUPS!D$7,0)*$FH$6++VLOOKUP($FA1058,SIZE,LOOKUPS!D$11,0)*$FI$6),"",VLOOKUP($FA1058,MOM,LOOKUPS!D$12,0)*$FB$6+VLOOKUP($FA1058,STREV,LOOKUPS!D$10,0)*$FC$6+VLOOKUP($FA1058,LTREV,LOOKUPS!D$9,0)*$FD$6+VLOOKUP($FA1058,CFP,LOOKUPS!D$6,0)*$FE$6+VLOOKUP($FA1058,EP,LOOKUPS!D$8,0)*$FF$6+VLOOKUP($FA1058,BM,LOOKUPS!D$5,0)*$FG$6+VLOOKUP($FA1058,DIV,LOOKUPS!D$7,0)*$FH$6++VLOOKUP($FA1058,SIZE,LOOKUPS!D$11,0)*$FI$6)</f>
        <v>-0.66600000000000015</v>
      </c>
      <c r="FD1058" s="1">
        <f>IF(ISERROR(VLOOKUP($FA1058,MOM,LOOKUPS!E$12,0)*$FB$6+VLOOKUP($FA1058,STREV,LOOKUPS!E$10,0)*$FC$6+VLOOKUP($FA1058,LTREV,LOOKUPS!E$9,0)*$FD$6+VLOOKUP($FA1058,CFP,LOOKUPS!E$6,0)*$FE$6+VLOOKUP($FA1058,EP,LOOKUPS!E$8,0)*$FF$6+VLOOKUP($FA1058,BM,LOOKUPS!E$5,0)*$FG$6+VLOOKUP($FA1058,DIV,LOOKUPS!E$7,0)*$FH$6++VLOOKUP($FA1058,SIZE,LOOKUPS!E$11,0)*$FI$6),"",VLOOKUP($FA1058,MOM,LOOKUPS!E$12,0)*$FB$6+VLOOKUP($FA1058,STREV,LOOKUPS!E$10,0)*$FC$6+VLOOKUP($FA1058,LTREV,LOOKUPS!E$9,0)*$FD$6+VLOOKUP($FA1058,CFP,LOOKUPS!E$6,0)*$FE$6+VLOOKUP($FA1058,EP,LOOKUPS!E$8,0)*$FF$6+VLOOKUP($FA1058,BM,LOOKUPS!E$5,0)*$FG$6+VLOOKUP($FA1058,DIV,LOOKUPS!E$7,0)*$FH$6++VLOOKUP($FA1058,SIZE,LOOKUPS!E$11,0)*$FI$6)</f>
        <v>0.96220000000000006</v>
      </c>
      <c r="FE1058" s="1">
        <f>IF(ISERROR(VLOOKUP($FA1058,MOM,LOOKUPS!F$12,0)*$FB$6+VLOOKUP($FA1058,STREV,LOOKUPS!F$10,0)*$FC$6+VLOOKUP($FA1058,LTREV,LOOKUPS!F$9,0)*$FD$6+VLOOKUP($FA1058,CFP,LOOKUPS!F$6,0)*$FE$6+VLOOKUP($FA1058,EP,LOOKUPS!F$8,0)*$FF$6+VLOOKUP($FA1058,BM,LOOKUPS!F$5,0)*$FG$6+VLOOKUP($FA1058,DIV,LOOKUPS!F$7,0)*$FH$6++VLOOKUP($FA1058,SIZE,LOOKUPS!F$11,0)*$FI$6),"",VLOOKUP($FA1058,MOM,LOOKUPS!F$12,0)*$FB$6+VLOOKUP($FA1058,STREV,LOOKUPS!F$10,0)*$FC$6+VLOOKUP($FA1058,LTREV,LOOKUPS!F$9,0)*$FD$6+VLOOKUP($FA1058,CFP,LOOKUPS!F$6,0)*$FE$6+VLOOKUP($FA1058,EP,LOOKUPS!F$8,0)*$FF$6+VLOOKUP($FA1058,BM,LOOKUPS!F$5,0)*$FG$6+VLOOKUP($FA1058,DIV,LOOKUPS!F$7,0)*$FH$6++VLOOKUP($FA1058,SIZE,LOOKUPS!F$11,0)*$FI$6)</f>
        <v>0.37010000000000004</v>
      </c>
      <c r="FF1058" s="1">
        <f>IF(ISERROR(VLOOKUP($FA1058,MOM,LOOKUPS!G$12,0)*$FB$6+VLOOKUP($FA1058,STREV,LOOKUPS!G$10,0)*$FC$6+VLOOKUP($FA1058,LTREV,LOOKUPS!G$9,0)*$FD$6+VLOOKUP($FA1058,CFP,LOOKUPS!G$6,0)*$FE$6+VLOOKUP($FA1058,EP,LOOKUPS!G$8,0)*$FF$6+VLOOKUP($FA1058,BM,LOOKUPS!G$5,0)*$FG$6+VLOOKUP($FA1058,DIV,LOOKUPS!G$7,0)*$FH$6++VLOOKUP($FA1058,SIZE,LOOKUPS!G$11,0)*$FI$6),"",VLOOKUP($FA1058,MOM,LOOKUPS!G$12,0)*$FB$6+VLOOKUP($FA1058,STREV,LOOKUPS!G$10,0)*$FC$6+VLOOKUP($FA1058,LTREV,LOOKUPS!G$9,0)*$FD$6+VLOOKUP($FA1058,CFP,LOOKUPS!G$6,0)*$FE$6+VLOOKUP($FA1058,EP,LOOKUPS!G$8,0)*$FF$6+VLOOKUP($FA1058,BM,LOOKUPS!G$5,0)*$FG$6+VLOOKUP($FA1058,DIV,LOOKUPS!G$7,0)*$FH$6++VLOOKUP($FA1058,SIZE,LOOKUPS!G$11,0)*$FI$6)</f>
        <v>0.83</v>
      </c>
      <c r="FG1058" s="1">
        <f>IF(ISERROR(VLOOKUP($FA1058,MOM,LOOKUPS!H$12,0)*$FB$6+VLOOKUP($FA1058,STREV,LOOKUPS!H$10,0)*$FC$6+VLOOKUP($FA1058,LTREV,LOOKUPS!H$9,0)*$FD$6+VLOOKUP($FA1058,CFP,LOOKUPS!H$6,0)*$FE$6+VLOOKUP($FA1058,EP,LOOKUPS!H$8,0)*$FF$6+VLOOKUP($FA1058,BM,LOOKUPS!H$5,0)*$FG$6+VLOOKUP($FA1058,DIV,LOOKUPS!H$7,0)*$FH$6++VLOOKUP($FA1058,SIZE,LOOKUPS!H$11,0)*$FI$6),"",VLOOKUP($FA1058,MOM,LOOKUPS!H$12,0)*$FB$6+VLOOKUP($FA1058,STREV,LOOKUPS!H$10,0)*$FC$6+VLOOKUP($FA1058,LTREV,LOOKUPS!H$9,0)*$FD$6+VLOOKUP($FA1058,CFP,LOOKUPS!H$6,0)*$FE$6+VLOOKUP($FA1058,EP,LOOKUPS!H$8,0)*$FF$6+VLOOKUP($FA1058,BM,LOOKUPS!H$5,0)*$FG$6+VLOOKUP($FA1058,DIV,LOOKUPS!H$7,0)*$FH$6++VLOOKUP($FA1058,SIZE,LOOKUPS!H$11,0)*$FI$6)</f>
        <v>0.51029999999999998</v>
      </c>
      <c r="FH1058" s="1">
        <f>IF(ISERROR(VLOOKUP($FA1058,MOM,LOOKUPS!I$12,0)*$FB$6+VLOOKUP($FA1058,STREV,LOOKUPS!I$10,0)*$FC$6+VLOOKUP($FA1058,LTREV,LOOKUPS!I$9,0)*$FD$6+VLOOKUP($FA1058,CFP,LOOKUPS!I$6,0)*$FE$6+VLOOKUP($FA1058,EP,LOOKUPS!I$8,0)*$FF$6+VLOOKUP($FA1058,BM,LOOKUPS!I$5,0)*$FG$6+VLOOKUP($FA1058,DIV,LOOKUPS!I$7,0)*$FH$6++VLOOKUP($FA1058,SIZE,LOOKUPS!I$11,0)*$FI$6),"",VLOOKUP($FA1058,MOM,LOOKUPS!I$12,0)*$FB$6+VLOOKUP($FA1058,STREV,LOOKUPS!I$10,0)*$FC$6+VLOOKUP($FA1058,LTREV,LOOKUPS!I$9,0)*$FD$6+VLOOKUP($FA1058,CFP,LOOKUPS!I$6,0)*$FE$6+VLOOKUP($FA1058,EP,LOOKUPS!I$8,0)*$FF$6+VLOOKUP($FA1058,BM,LOOKUPS!I$5,0)*$FG$6+VLOOKUP($FA1058,DIV,LOOKUPS!I$7,0)*$FH$6++VLOOKUP($FA1058,SIZE,LOOKUPS!I$11,0)*$FI$6)</f>
        <v>0.58260000000000001</v>
      </c>
      <c r="FI1058" s="1">
        <f>IF(ISERROR(VLOOKUP($FA1058,MOM,LOOKUPS!J$12,0)*$FB$6+VLOOKUP($FA1058,STREV,LOOKUPS!J$10,0)*$FC$6+VLOOKUP($FA1058,LTREV,LOOKUPS!J$9,0)*$FD$6+VLOOKUP($FA1058,CFP,LOOKUPS!J$6,0)*$FE$6+VLOOKUP($FA1058,EP,LOOKUPS!J$8,0)*$FF$6+VLOOKUP($FA1058,BM,LOOKUPS!J$5,0)*$FG$6+VLOOKUP($FA1058,DIV,LOOKUPS!J$7,0)*$FH$6++VLOOKUP($FA1058,SIZE,LOOKUPS!J$11,0)*$FI$6),"",VLOOKUP($FA1058,MOM,LOOKUPS!J$12,0)*$FB$6+VLOOKUP($FA1058,STREV,LOOKUPS!J$10,0)*$FC$6+VLOOKUP($FA1058,LTREV,LOOKUPS!J$9,0)*$FD$6+VLOOKUP($FA1058,CFP,LOOKUPS!J$6,0)*$FE$6+VLOOKUP($FA1058,EP,LOOKUPS!J$8,0)*$FF$6+VLOOKUP($FA1058,BM,LOOKUPS!J$5,0)*$FG$6+VLOOKUP($FA1058,DIV,LOOKUPS!J$7,0)*$FH$6++VLOOKUP($FA1058,SIZE,LOOKUPS!J$11,0)*$FI$6)</f>
        <v>-0.13780000000000001</v>
      </c>
      <c r="FJ1058" s="1">
        <f>IF(ISERROR(VLOOKUP($FA1058,MOM,LOOKUPS!K$12,0)*$FB$6+VLOOKUP($FA1058,STREV,LOOKUPS!K$10,0)*$FC$6+VLOOKUP($FA1058,LTREV,LOOKUPS!K$9,0)*$FD$6+VLOOKUP($FA1058,CFP,LOOKUPS!K$6,0)*$FE$6+VLOOKUP($FA1058,EP,LOOKUPS!K$8,0)*$FF$6+VLOOKUP($FA1058,BM,LOOKUPS!K$5,0)*$FG$6+VLOOKUP($FA1058,DIV,LOOKUPS!K$7,0)*$FH$6++VLOOKUP($FA1058,SIZE,LOOKUPS!K$11,0)*$FI$6),"",VLOOKUP($FA1058,MOM,LOOKUPS!K$12,0)*$FB$6+VLOOKUP($FA1058,STREV,LOOKUPS!K$10,0)*$FC$6+VLOOKUP($FA1058,LTREV,LOOKUPS!K$9,0)*$FD$6+VLOOKUP($FA1058,CFP,LOOKUPS!K$6,0)*$FE$6+VLOOKUP($FA1058,EP,LOOKUPS!K$8,0)*$FF$6+VLOOKUP($FA1058,BM,LOOKUPS!K$5,0)*$FG$6+VLOOKUP($FA1058,DIV,LOOKUPS!K$7,0)*$FH$6++VLOOKUP($FA1058,SIZE,LOOKUPS!K$11,0)*$FI$6)</f>
        <v>0.54810000000000003</v>
      </c>
      <c r="FK1058" s="1">
        <f>IF(ISERROR(VLOOKUP($FA1058,MOM,LOOKUPS!L$12,0)*$FB$6+VLOOKUP($FA1058,STREV,LOOKUPS!L$10,0)*$FC$6+VLOOKUP($FA1058,LTREV,LOOKUPS!L$9,0)*$FD$6+VLOOKUP($FA1058,CFP,LOOKUPS!L$6,0)*$FE$6+VLOOKUP($FA1058,EP,LOOKUPS!L$8,0)*$FF$6+VLOOKUP($FA1058,BM,LOOKUPS!L$5,0)*$FG$6+VLOOKUP($FA1058,DIV,LOOKUPS!L$7,0)*$FH$6++VLOOKUP($FA1058,SIZE,LOOKUPS!L$11,0)*$FI$6),"",VLOOKUP($FA1058,MOM,LOOKUPS!L$12,0)*$FB$6+VLOOKUP($FA1058,STREV,LOOKUPS!L$10,0)*$FC$6+VLOOKUP($FA1058,LTREV,LOOKUPS!L$9,0)*$FD$6+VLOOKUP($FA1058,CFP,LOOKUPS!L$6,0)*$FE$6+VLOOKUP($FA1058,EP,LOOKUPS!L$8,0)*$FF$6+VLOOKUP($FA1058,BM,LOOKUPS!L$5,0)*$FG$6+VLOOKUP($FA1058,DIV,LOOKUPS!L$7,0)*$FH$6++VLOOKUP($FA1058,SIZE,LOOKUPS!L$11,0)*$FI$6)</f>
        <v>-0.71120000000000005</v>
      </c>
    </row>
    <row r="1059" spans="1:167" x14ac:dyDescent="0.3">
      <c r="A1059" s="1">
        <v>201406</v>
      </c>
      <c r="B1059" s="1">
        <v>5.23</v>
      </c>
      <c r="C1059" s="1">
        <v>4.28</v>
      </c>
      <c r="D1059" s="1">
        <v>3.1</v>
      </c>
      <c r="E1059" s="1">
        <v>4.04</v>
      </c>
      <c r="F1059" s="1">
        <v>5.31</v>
      </c>
      <c r="G1059" s="1">
        <v>3.39</v>
      </c>
      <c r="H1059" s="1">
        <v>3.59</v>
      </c>
      <c r="I1059" s="1">
        <v>4.41</v>
      </c>
      <c r="J1059" s="1">
        <v>4.67</v>
      </c>
      <c r="K1059" s="1">
        <v>5.46</v>
      </c>
      <c r="M1059" s="1">
        <v>201307</v>
      </c>
      <c r="N1059" s="1">
        <v>10.68</v>
      </c>
      <c r="O1059" s="1">
        <v>10.15</v>
      </c>
      <c r="P1059" s="1">
        <v>7.09</v>
      </c>
      <c r="Q1059" s="1">
        <v>6.32</v>
      </c>
      <c r="R1059" s="1">
        <v>6.72</v>
      </c>
      <c r="S1059" s="1">
        <v>6.14</v>
      </c>
      <c r="T1059" s="1">
        <v>6.68</v>
      </c>
      <c r="U1059" s="1">
        <v>7.16</v>
      </c>
      <c r="V1059" s="1">
        <v>7.13</v>
      </c>
      <c r="W1059" s="1">
        <v>6.49</v>
      </c>
      <c r="Y1059" s="1">
        <v>201806</v>
      </c>
      <c r="Z1059" s="1">
        <v>0.7</v>
      </c>
      <c r="AA1059" s="1">
        <v>0.9</v>
      </c>
      <c r="AB1059" s="1">
        <v>0.8</v>
      </c>
      <c r="AC1059" s="1">
        <v>0.72</v>
      </c>
      <c r="AD1059" s="1">
        <v>0.75</v>
      </c>
      <c r="AE1059" s="1">
        <v>0.1</v>
      </c>
      <c r="AF1059" s="1">
        <v>0.39</v>
      </c>
      <c r="AG1059" s="1">
        <v>0.67</v>
      </c>
      <c r="AH1059" s="1">
        <v>1.36</v>
      </c>
      <c r="AI1059" s="1">
        <v>0.98</v>
      </c>
      <c r="CA1059" s="1">
        <v>201312</v>
      </c>
      <c r="CB1059" s="1">
        <v>5.97</v>
      </c>
      <c r="CC1059" s="1">
        <v>2.65</v>
      </c>
      <c r="CD1059" s="1">
        <v>3.28</v>
      </c>
      <c r="CE1059" s="1">
        <v>2.2000000000000002</v>
      </c>
      <c r="CF1059" s="1">
        <v>2.5099999999999998</v>
      </c>
      <c r="CG1059" s="1">
        <v>3.46</v>
      </c>
      <c r="CH1059" s="1">
        <v>3.49</v>
      </c>
      <c r="CI1059" s="1">
        <v>2.04</v>
      </c>
      <c r="CJ1059" s="1">
        <v>2.34</v>
      </c>
      <c r="CK1059" s="1">
        <v>2.2200000000000002</v>
      </c>
      <c r="CL1059" s="1">
        <v>2.9</v>
      </c>
      <c r="CM1059" s="1">
        <v>3.02</v>
      </c>
      <c r="CN1059" s="1">
        <v>3.96</v>
      </c>
      <c r="CO1059" s="1">
        <v>3.62</v>
      </c>
      <c r="CP1059" s="1">
        <v>3.37</v>
      </c>
      <c r="CQ1059" s="1">
        <v>2.34</v>
      </c>
      <c r="CR1059" s="1">
        <v>1.74</v>
      </c>
      <c r="CS1059" s="1">
        <v>2.08</v>
      </c>
      <c r="CT1059" s="1">
        <v>2.5499999999999998</v>
      </c>
      <c r="CV1059" s="1">
        <v>201412</v>
      </c>
      <c r="CW1059" s="1">
        <v>1.4</v>
      </c>
      <c r="CX1059" s="1">
        <v>1.6</v>
      </c>
      <c r="CY1059" s="1">
        <v>2.33</v>
      </c>
      <c r="CZ1059" s="1">
        <v>2.31</v>
      </c>
      <c r="DA1059" s="1">
        <v>1.36</v>
      </c>
      <c r="DB1059" s="1">
        <v>2.25</v>
      </c>
      <c r="DC1059" s="1">
        <v>2.1</v>
      </c>
      <c r="DD1059" s="1">
        <v>2.66</v>
      </c>
      <c r="DE1059" s="1">
        <v>2.14</v>
      </c>
      <c r="DF1059" s="1">
        <v>1.89</v>
      </c>
      <c r="DG1059" s="1">
        <v>0.84</v>
      </c>
      <c r="DH1059" s="1">
        <v>2.09</v>
      </c>
      <c r="DI1059" s="1">
        <v>2.41</v>
      </c>
      <c r="DJ1059" s="1">
        <v>2.76</v>
      </c>
      <c r="DK1059" s="1">
        <v>1.48</v>
      </c>
      <c r="DL1059" s="1">
        <v>2.65</v>
      </c>
      <c r="DM1059" s="1">
        <v>2.68</v>
      </c>
      <c r="DN1059" s="1">
        <v>2.2599999999999998</v>
      </c>
      <c r="DO1059" s="1">
        <v>2.04</v>
      </c>
      <c r="DQ1059" s="1">
        <v>201312</v>
      </c>
      <c r="DR1059" s="1">
        <v>-99.99</v>
      </c>
      <c r="DS1059" s="1">
        <v>2.9</v>
      </c>
      <c r="DT1059" s="1">
        <v>2.7</v>
      </c>
      <c r="DU1059" s="1">
        <v>3</v>
      </c>
      <c r="DV1059" s="1">
        <v>2.92</v>
      </c>
      <c r="DW1059" s="1">
        <v>2.4</v>
      </c>
      <c r="DX1059" s="1">
        <v>2.87</v>
      </c>
      <c r="DY1059" s="1">
        <v>3.2</v>
      </c>
      <c r="DZ1059" s="1">
        <v>2.99</v>
      </c>
      <c r="EA1059" s="1">
        <v>3.28</v>
      </c>
      <c r="EB1059" s="1">
        <v>1.65</v>
      </c>
      <c r="EC1059" s="1">
        <v>2.77</v>
      </c>
      <c r="ED1059" s="1">
        <v>2</v>
      </c>
      <c r="EE1059" s="1">
        <v>2.61</v>
      </c>
      <c r="EF1059" s="1">
        <v>3.17</v>
      </c>
      <c r="EG1059" s="1">
        <v>3.37</v>
      </c>
      <c r="EH1059" s="1">
        <v>3.01</v>
      </c>
      <c r="EI1059" s="1">
        <v>3.12</v>
      </c>
      <c r="EJ1059" s="1">
        <v>2.85</v>
      </c>
      <c r="EL1059">
        <v>201312</v>
      </c>
      <c r="EM1059">
        <v>2.81</v>
      </c>
      <c r="EN1059">
        <v>-0.59</v>
      </c>
      <c r="EO1059">
        <v>-0.05</v>
      </c>
      <c r="EP1059">
        <v>0</v>
      </c>
      <c r="ER1059" s="1">
        <v>201406</v>
      </c>
      <c r="ES1059" s="1">
        <v>0.74</v>
      </c>
      <c r="EU1059" s="1">
        <v>201307</v>
      </c>
      <c r="EV1059" s="1">
        <v>1.97</v>
      </c>
      <c r="EX1059" s="1">
        <v>201806</v>
      </c>
      <c r="EY1059" s="1">
        <v>1.03</v>
      </c>
      <c r="FA1059" s="1">
        <v>201406</v>
      </c>
      <c r="FB1059" s="1">
        <f>IF(ISERROR(VLOOKUP($FA1059,MOM,LOOKUPS!C$12,0)*$FB$6+VLOOKUP($FA1059,STREV,LOOKUPS!C$10,0)*$FC$6+VLOOKUP($FA1059,LTREV,LOOKUPS!C$9,0)*$FD$6+VLOOKUP($FA1059,CFP,LOOKUPS!C$6,0)*$FE$6+VLOOKUP($FA1059,EP,LOOKUPS!C$8,0)*$FF$6+VLOOKUP($FA1059,BM,LOOKUPS!C$5,0)*$FG$6+VLOOKUP($FA1059,DIV,LOOKUPS!C$7,0)*$FH$6++VLOOKUP($FA1059,SIZE,LOOKUPS!C$11,0)*$FI$6),"",VLOOKUP($FA1059,MOM,LOOKUPS!C$12,0)*$FB$6+VLOOKUP($FA1059,STREV,LOOKUPS!C$10,0)*$FC$6+VLOOKUP($FA1059,LTREV,LOOKUPS!C$9,0)*$FD$6+VLOOKUP($FA1059,CFP,LOOKUPS!C$6,0)*$FE$6+VLOOKUP($FA1059,EP,LOOKUPS!C$8,0)*$FF$6+VLOOKUP($FA1059,BM,LOOKUPS!C$5,0)*$FG$6+VLOOKUP($FA1059,DIV,LOOKUPS!C$7,0)*$FH$6++VLOOKUP($FA1059,SIZE,LOOKUPS!C$11,0)*$FI$6)</f>
        <v>5.2125000000000004</v>
      </c>
      <c r="FC1059" s="1">
        <f>IF(ISERROR(VLOOKUP($FA1059,MOM,LOOKUPS!D$12,0)*$FB$6+VLOOKUP($FA1059,STREV,LOOKUPS!D$10,0)*$FC$6+VLOOKUP($FA1059,LTREV,LOOKUPS!D$9,0)*$FD$6+VLOOKUP($FA1059,CFP,LOOKUPS!D$6,0)*$FE$6+VLOOKUP($FA1059,EP,LOOKUPS!D$8,0)*$FF$6+VLOOKUP($FA1059,BM,LOOKUPS!D$5,0)*$FG$6+VLOOKUP($FA1059,DIV,LOOKUPS!D$7,0)*$FH$6++VLOOKUP($FA1059,SIZE,LOOKUPS!D$11,0)*$FI$6),"",VLOOKUP($FA1059,MOM,LOOKUPS!D$12,0)*$FB$6+VLOOKUP($FA1059,STREV,LOOKUPS!D$10,0)*$FC$6+VLOOKUP($FA1059,LTREV,LOOKUPS!D$9,0)*$FD$6+VLOOKUP($FA1059,CFP,LOOKUPS!D$6,0)*$FE$6+VLOOKUP($FA1059,EP,LOOKUPS!D$8,0)*$FF$6+VLOOKUP($FA1059,BM,LOOKUPS!D$5,0)*$FG$6+VLOOKUP($FA1059,DIV,LOOKUPS!D$7,0)*$FH$6++VLOOKUP($FA1059,SIZE,LOOKUPS!D$11,0)*$FI$6)</f>
        <v>4.7686000000000002</v>
      </c>
      <c r="FD1059" s="1">
        <f>IF(ISERROR(VLOOKUP($FA1059,MOM,LOOKUPS!E$12,0)*$FB$6+VLOOKUP($FA1059,STREV,LOOKUPS!E$10,0)*$FC$6+VLOOKUP($FA1059,LTREV,LOOKUPS!E$9,0)*$FD$6+VLOOKUP($FA1059,CFP,LOOKUPS!E$6,0)*$FE$6+VLOOKUP($FA1059,EP,LOOKUPS!E$8,0)*$FF$6+VLOOKUP($FA1059,BM,LOOKUPS!E$5,0)*$FG$6+VLOOKUP($FA1059,DIV,LOOKUPS!E$7,0)*$FH$6++VLOOKUP($FA1059,SIZE,LOOKUPS!E$11,0)*$FI$6),"",VLOOKUP($FA1059,MOM,LOOKUPS!E$12,0)*$FB$6+VLOOKUP($FA1059,STREV,LOOKUPS!E$10,0)*$FC$6+VLOOKUP($FA1059,LTREV,LOOKUPS!E$9,0)*$FD$6+VLOOKUP($FA1059,CFP,LOOKUPS!E$6,0)*$FE$6+VLOOKUP($FA1059,EP,LOOKUPS!E$8,0)*$FF$6+VLOOKUP($FA1059,BM,LOOKUPS!E$5,0)*$FG$6+VLOOKUP($FA1059,DIV,LOOKUPS!E$7,0)*$FH$6++VLOOKUP($FA1059,SIZE,LOOKUPS!E$11,0)*$FI$6)</f>
        <v>4.2568999999999999</v>
      </c>
      <c r="FE1059" s="1">
        <f>IF(ISERROR(VLOOKUP($FA1059,MOM,LOOKUPS!F$12,0)*$FB$6+VLOOKUP($FA1059,STREV,LOOKUPS!F$10,0)*$FC$6+VLOOKUP($FA1059,LTREV,LOOKUPS!F$9,0)*$FD$6+VLOOKUP($FA1059,CFP,LOOKUPS!F$6,0)*$FE$6+VLOOKUP($FA1059,EP,LOOKUPS!F$8,0)*$FF$6+VLOOKUP($FA1059,BM,LOOKUPS!F$5,0)*$FG$6+VLOOKUP($FA1059,DIV,LOOKUPS!F$7,0)*$FH$6++VLOOKUP($FA1059,SIZE,LOOKUPS!F$11,0)*$FI$6),"",VLOOKUP($FA1059,MOM,LOOKUPS!F$12,0)*$FB$6+VLOOKUP($FA1059,STREV,LOOKUPS!F$10,0)*$FC$6+VLOOKUP($FA1059,LTREV,LOOKUPS!F$9,0)*$FD$6+VLOOKUP($FA1059,CFP,LOOKUPS!F$6,0)*$FE$6+VLOOKUP($FA1059,EP,LOOKUPS!F$8,0)*$FF$6+VLOOKUP($FA1059,BM,LOOKUPS!F$5,0)*$FG$6+VLOOKUP($FA1059,DIV,LOOKUPS!F$7,0)*$FH$6++VLOOKUP($FA1059,SIZE,LOOKUPS!F$11,0)*$FI$6)</f>
        <v>3.9817000000000009</v>
      </c>
      <c r="FF1059" s="1">
        <f>IF(ISERROR(VLOOKUP($FA1059,MOM,LOOKUPS!G$12,0)*$FB$6+VLOOKUP($FA1059,STREV,LOOKUPS!G$10,0)*$FC$6+VLOOKUP($FA1059,LTREV,LOOKUPS!G$9,0)*$FD$6+VLOOKUP($FA1059,CFP,LOOKUPS!G$6,0)*$FE$6+VLOOKUP($FA1059,EP,LOOKUPS!G$8,0)*$FF$6+VLOOKUP($FA1059,BM,LOOKUPS!G$5,0)*$FG$6+VLOOKUP($FA1059,DIV,LOOKUPS!G$7,0)*$FH$6++VLOOKUP($FA1059,SIZE,LOOKUPS!G$11,0)*$FI$6),"",VLOOKUP($FA1059,MOM,LOOKUPS!G$12,0)*$FB$6+VLOOKUP($FA1059,STREV,LOOKUPS!G$10,0)*$FC$6+VLOOKUP($FA1059,LTREV,LOOKUPS!G$9,0)*$FD$6+VLOOKUP($FA1059,CFP,LOOKUPS!G$6,0)*$FE$6+VLOOKUP($FA1059,EP,LOOKUPS!G$8,0)*$FF$6+VLOOKUP($FA1059,BM,LOOKUPS!G$5,0)*$FG$6+VLOOKUP($FA1059,DIV,LOOKUPS!G$7,0)*$FH$6++VLOOKUP($FA1059,SIZE,LOOKUPS!G$11,0)*$FI$6)</f>
        <v>4.3208000000000002</v>
      </c>
      <c r="FG1059" s="1">
        <f>IF(ISERROR(VLOOKUP($FA1059,MOM,LOOKUPS!H$12,0)*$FB$6+VLOOKUP($FA1059,STREV,LOOKUPS!H$10,0)*$FC$6+VLOOKUP($FA1059,LTREV,LOOKUPS!H$9,0)*$FD$6+VLOOKUP($FA1059,CFP,LOOKUPS!H$6,0)*$FE$6+VLOOKUP($FA1059,EP,LOOKUPS!H$8,0)*$FF$6+VLOOKUP($FA1059,BM,LOOKUPS!H$5,0)*$FG$6+VLOOKUP($FA1059,DIV,LOOKUPS!H$7,0)*$FH$6++VLOOKUP($FA1059,SIZE,LOOKUPS!H$11,0)*$FI$6),"",VLOOKUP($FA1059,MOM,LOOKUPS!H$12,0)*$FB$6+VLOOKUP($FA1059,STREV,LOOKUPS!H$10,0)*$FC$6+VLOOKUP($FA1059,LTREV,LOOKUPS!H$9,0)*$FD$6+VLOOKUP($FA1059,CFP,LOOKUPS!H$6,0)*$FE$6+VLOOKUP($FA1059,EP,LOOKUPS!H$8,0)*$FF$6+VLOOKUP($FA1059,BM,LOOKUPS!H$5,0)*$FG$6+VLOOKUP($FA1059,DIV,LOOKUPS!H$7,0)*$FH$6++VLOOKUP($FA1059,SIZE,LOOKUPS!H$11,0)*$FI$6)</f>
        <v>3.8260000000000001</v>
      </c>
      <c r="FH1059" s="1">
        <f>IF(ISERROR(VLOOKUP($FA1059,MOM,LOOKUPS!I$12,0)*$FB$6+VLOOKUP($FA1059,STREV,LOOKUPS!I$10,0)*$FC$6+VLOOKUP($FA1059,LTREV,LOOKUPS!I$9,0)*$FD$6+VLOOKUP($FA1059,CFP,LOOKUPS!I$6,0)*$FE$6+VLOOKUP($FA1059,EP,LOOKUPS!I$8,0)*$FF$6+VLOOKUP($FA1059,BM,LOOKUPS!I$5,0)*$FG$6+VLOOKUP($FA1059,DIV,LOOKUPS!I$7,0)*$FH$6++VLOOKUP($FA1059,SIZE,LOOKUPS!I$11,0)*$FI$6),"",VLOOKUP($FA1059,MOM,LOOKUPS!I$12,0)*$FB$6+VLOOKUP($FA1059,STREV,LOOKUPS!I$10,0)*$FC$6+VLOOKUP($FA1059,LTREV,LOOKUPS!I$9,0)*$FD$6+VLOOKUP($FA1059,CFP,LOOKUPS!I$6,0)*$FE$6+VLOOKUP($FA1059,EP,LOOKUPS!I$8,0)*$FF$6+VLOOKUP($FA1059,BM,LOOKUPS!I$5,0)*$FG$6+VLOOKUP($FA1059,DIV,LOOKUPS!I$7,0)*$FH$6++VLOOKUP($FA1059,SIZE,LOOKUPS!I$11,0)*$FI$6)</f>
        <v>4.1834000000000007</v>
      </c>
      <c r="FI1059" s="1">
        <f>IF(ISERROR(VLOOKUP($FA1059,MOM,LOOKUPS!J$12,0)*$FB$6+VLOOKUP($FA1059,STREV,LOOKUPS!J$10,0)*$FC$6+VLOOKUP($FA1059,LTREV,LOOKUPS!J$9,0)*$FD$6+VLOOKUP($FA1059,CFP,LOOKUPS!J$6,0)*$FE$6+VLOOKUP($FA1059,EP,LOOKUPS!J$8,0)*$FF$6+VLOOKUP($FA1059,BM,LOOKUPS!J$5,0)*$FG$6+VLOOKUP($FA1059,DIV,LOOKUPS!J$7,0)*$FH$6++VLOOKUP($FA1059,SIZE,LOOKUPS!J$11,0)*$FI$6),"",VLOOKUP($FA1059,MOM,LOOKUPS!J$12,0)*$FB$6+VLOOKUP($FA1059,STREV,LOOKUPS!J$10,0)*$FC$6+VLOOKUP($FA1059,LTREV,LOOKUPS!J$9,0)*$FD$6+VLOOKUP($FA1059,CFP,LOOKUPS!J$6,0)*$FE$6+VLOOKUP($FA1059,EP,LOOKUPS!J$8,0)*$FF$6+VLOOKUP($FA1059,BM,LOOKUPS!J$5,0)*$FG$6+VLOOKUP($FA1059,DIV,LOOKUPS!J$7,0)*$FH$6++VLOOKUP($FA1059,SIZE,LOOKUPS!J$11,0)*$FI$6)</f>
        <v>4.0737000000000005</v>
      </c>
      <c r="FJ1059" s="1">
        <f>IF(ISERROR(VLOOKUP($FA1059,MOM,LOOKUPS!K$12,0)*$FB$6+VLOOKUP($FA1059,STREV,LOOKUPS!K$10,0)*$FC$6+VLOOKUP($FA1059,LTREV,LOOKUPS!K$9,0)*$FD$6+VLOOKUP($FA1059,CFP,LOOKUPS!K$6,0)*$FE$6+VLOOKUP($FA1059,EP,LOOKUPS!K$8,0)*$FF$6+VLOOKUP($FA1059,BM,LOOKUPS!K$5,0)*$FG$6+VLOOKUP($FA1059,DIV,LOOKUPS!K$7,0)*$FH$6++VLOOKUP($FA1059,SIZE,LOOKUPS!K$11,0)*$FI$6),"",VLOOKUP($FA1059,MOM,LOOKUPS!K$12,0)*$FB$6+VLOOKUP($FA1059,STREV,LOOKUPS!K$10,0)*$FC$6+VLOOKUP($FA1059,LTREV,LOOKUPS!K$9,0)*$FD$6+VLOOKUP($FA1059,CFP,LOOKUPS!K$6,0)*$FE$6+VLOOKUP($FA1059,EP,LOOKUPS!K$8,0)*$FF$6+VLOOKUP($FA1059,BM,LOOKUPS!K$5,0)*$FG$6+VLOOKUP($FA1059,DIV,LOOKUPS!K$7,0)*$FH$6++VLOOKUP($FA1059,SIZE,LOOKUPS!K$11,0)*$FI$6)</f>
        <v>4.3740000000000006</v>
      </c>
      <c r="FK1059" s="1">
        <f>IF(ISERROR(VLOOKUP($FA1059,MOM,LOOKUPS!L$12,0)*$FB$6+VLOOKUP($FA1059,STREV,LOOKUPS!L$10,0)*$FC$6+VLOOKUP($FA1059,LTREV,LOOKUPS!L$9,0)*$FD$6+VLOOKUP($FA1059,CFP,LOOKUPS!L$6,0)*$FE$6+VLOOKUP($FA1059,EP,LOOKUPS!L$8,0)*$FF$6+VLOOKUP($FA1059,BM,LOOKUPS!L$5,0)*$FG$6+VLOOKUP($FA1059,DIV,LOOKUPS!L$7,0)*$FH$6++VLOOKUP($FA1059,SIZE,LOOKUPS!L$11,0)*$FI$6),"",VLOOKUP($FA1059,MOM,LOOKUPS!L$12,0)*$FB$6+VLOOKUP($FA1059,STREV,LOOKUPS!L$10,0)*$FC$6+VLOOKUP($FA1059,LTREV,LOOKUPS!L$9,0)*$FD$6+VLOOKUP($FA1059,CFP,LOOKUPS!L$6,0)*$FE$6+VLOOKUP($FA1059,EP,LOOKUPS!L$8,0)*$FF$6+VLOOKUP($FA1059,BM,LOOKUPS!L$5,0)*$FG$6+VLOOKUP($FA1059,DIV,LOOKUPS!L$7,0)*$FH$6++VLOOKUP($FA1059,SIZE,LOOKUPS!L$11,0)*$FI$6)</f>
        <v>5.3571000000000009</v>
      </c>
    </row>
    <row r="1060" spans="1:167" x14ac:dyDescent="0.3">
      <c r="A1060" s="1">
        <v>201407</v>
      </c>
      <c r="B1060" s="1">
        <v>-5.22</v>
      </c>
      <c r="C1060" s="1">
        <v>-4.63</v>
      </c>
      <c r="D1060" s="1">
        <v>-3.42</v>
      </c>
      <c r="E1060" s="1">
        <v>-3.52</v>
      </c>
      <c r="F1060" s="1">
        <v>-3.7</v>
      </c>
      <c r="G1060" s="1">
        <v>-3.87</v>
      </c>
      <c r="H1060" s="1">
        <v>-4.6500000000000004</v>
      </c>
      <c r="I1060" s="1">
        <v>-4.03</v>
      </c>
      <c r="J1060" s="1">
        <v>-5.1100000000000003</v>
      </c>
      <c r="K1060" s="1">
        <v>-5.59</v>
      </c>
      <c r="M1060" s="1">
        <v>201308</v>
      </c>
      <c r="N1060" s="1">
        <v>-2.23</v>
      </c>
      <c r="O1060" s="1">
        <v>-1.87</v>
      </c>
      <c r="P1060" s="1">
        <v>-1.36</v>
      </c>
      <c r="Q1060" s="1">
        <v>-0.78</v>
      </c>
      <c r="R1060" s="1">
        <v>-1.54</v>
      </c>
      <c r="S1060" s="1">
        <v>-2.44</v>
      </c>
      <c r="T1060" s="1">
        <v>-2.54</v>
      </c>
      <c r="U1060" s="1">
        <v>-2.35</v>
      </c>
      <c r="V1060" s="1">
        <v>-2.4500000000000002</v>
      </c>
      <c r="W1060" s="1">
        <v>-2.59</v>
      </c>
      <c r="Y1060" s="1">
        <v>201807</v>
      </c>
      <c r="Z1060" s="1">
        <v>-3.16</v>
      </c>
      <c r="AA1060" s="1">
        <v>0.02</v>
      </c>
      <c r="AB1060" s="1">
        <v>1.91</v>
      </c>
      <c r="AC1060" s="1">
        <v>1.65</v>
      </c>
      <c r="AD1060" s="1">
        <v>2.41</v>
      </c>
      <c r="AE1060" s="1">
        <v>2.5299999999999998</v>
      </c>
      <c r="AF1060" s="1">
        <v>2.48</v>
      </c>
      <c r="AG1060" s="1">
        <v>3.37</v>
      </c>
      <c r="AH1060" s="1">
        <v>1.78</v>
      </c>
      <c r="AI1060" s="1">
        <v>1.59</v>
      </c>
      <c r="CA1060" s="1">
        <v>201401</v>
      </c>
      <c r="CB1060" s="1">
        <v>7.24</v>
      </c>
      <c r="CC1060" s="1">
        <v>0.8</v>
      </c>
      <c r="CD1060" s="1">
        <v>-1.78</v>
      </c>
      <c r="CE1060" s="1">
        <v>-0.48</v>
      </c>
      <c r="CF1060" s="1">
        <v>1.21</v>
      </c>
      <c r="CG1060" s="1">
        <v>-1.0900000000000001</v>
      </c>
      <c r="CH1060" s="1">
        <v>-1.5</v>
      </c>
      <c r="CI1060" s="1">
        <v>-2.13</v>
      </c>
      <c r="CJ1060" s="1">
        <v>7.0000000000000007E-2</v>
      </c>
      <c r="CK1060" s="1">
        <v>1.38</v>
      </c>
      <c r="CL1060" s="1">
        <v>0.99</v>
      </c>
      <c r="CM1060" s="1">
        <v>-0.24</v>
      </c>
      <c r="CN1060" s="1">
        <v>-2.08</v>
      </c>
      <c r="CO1060" s="1">
        <v>-1.32</v>
      </c>
      <c r="CP1060" s="1">
        <v>-1.67</v>
      </c>
      <c r="CQ1060" s="1">
        <v>-2.0099999999999998</v>
      </c>
      <c r="CR1060" s="1">
        <v>-2.25</v>
      </c>
      <c r="CS1060" s="1">
        <v>-2.02</v>
      </c>
      <c r="CT1060" s="1">
        <v>1.69</v>
      </c>
      <c r="CV1060" s="1">
        <v>201501</v>
      </c>
      <c r="CW1060" s="1">
        <v>-2.93</v>
      </c>
      <c r="CX1060" s="1">
        <v>-4.22</v>
      </c>
      <c r="CY1060" s="1">
        <v>-4.43</v>
      </c>
      <c r="CZ1060" s="1">
        <v>-2.96</v>
      </c>
      <c r="DA1060" s="1">
        <v>-4.7699999999999996</v>
      </c>
      <c r="DB1060" s="1">
        <v>-3.43</v>
      </c>
      <c r="DC1060" s="1">
        <v>-4.96</v>
      </c>
      <c r="DD1060" s="1">
        <v>-4.17</v>
      </c>
      <c r="DE1060" s="1">
        <v>-2.4</v>
      </c>
      <c r="DF1060" s="1">
        <v>-4.6500000000000004</v>
      </c>
      <c r="DG1060" s="1">
        <v>-4.8899999999999997</v>
      </c>
      <c r="DH1060" s="1">
        <v>-3.09</v>
      </c>
      <c r="DI1060" s="1">
        <v>-3.77</v>
      </c>
      <c r="DJ1060" s="1">
        <v>-5.35</v>
      </c>
      <c r="DK1060" s="1">
        <v>-4.59</v>
      </c>
      <c r="DL1060" s="1">
        <v>-4.0599999999999996</v>
      </c>
      <c r="DM1060" s="1">
        <v>-4.28</v>
      </c>
      <c r="DN1060" s="1">
        <v>-2.52</v>
      </c>
      <c r="DO1060" s="1">
        <v>-2.2799999999999998</v>
      </c>
      <c r="DQ1060" s="1">
        <v>201401</v>
      </c>
      <c r="DR1060" s="1">
        <v>-99.99</v>
      </c>
      <c r="DS1060" s="1">
        <v>1.96</v>
      </c>
      <c r="DT1060" s="1">
        <v>-2.93</v>
      </c>
      <c r="DU1060" s="1">
        <v>-2.98</v>
      </c>
      <c r="DV1060" s="1">
        <v>2.69</v>
      </c>
      <c r="DW1060" s="1">
        <v>-2.95</v>
      </c>
      <c r="DX1060" s="1">
        <v>-2.75</v>
      </c>
      <c r="DY1060" s="1">
        <v>-2.73</v>
      </c>
      <c r="DZ1060" s="1">
        <v>-2.85</v>
      </c>
      <c r="EA1060" s="1">
        <v>4.37</v>
      </c>
      <c r="EB1060" s="1">
        <v>-3.08</v>
      </c>
      <c r="EC1060" s="1">
        <v>-2.3199999999999998</v>
      </c>
      <c r="ED1060" s="1">
        <v>-3.62</v>
      </c>
      <c r="EE1060" s="1">
        <v>-3.11</v>
      </c>
      <c r="EF1060" s="1">
        <v>-2.35</v>
      </c>
      <c r="EG1060" s="1">
        <v>-2.29</v>
      </c>
      <c r="EH1060" s="1">
        <v>-3.21</v>
      </c>
      <c r="EI1060" s="1">
        <v>-2.33</v>
      </c>
      <c r="EJ1060" s="1">
        <v>-3.43</v>
      </c>
      <c r="EL1060">
        <v>201401</v>
      </c>
      <c r="EM1060">
        <v>-3.32</v>
      </c>
      <c r="EN1060">
        <v>0.87</v>
      </c>
      <c r="EO1060">
        <v>-2.02</v>
      </c>
      <c r="EP1060">
        <v>0</v>
      </c>
      <c r="ER1060" s="1">
        <v>201407</v>
      </c>
      <c r="ES1060" s="1">
        <v>-0.24</v>
      </c>
      <c r="EU1060" s="1">
        <v>201308</v>
      </c>
      <c r="EV1060" s="1">
        <v>-0.64</v>
      </c>
      <c r="EX1060" s="1">
        <v>201807</v>
      </c>
      <c r="EY1060" s="1">
        <v>-1.78</v>
      </c>
      <c r="FA1060" s="1">
        <v>201407</v>
      </c>
      <c r="FB1060" s="1">
        <f>IF(ISERROR(VLOOKUP($FA1060,MOM,LOOKUPS!C$12,0)*$FB$6+VLOOKUP($FA1060,STREV,LOOKUPS!C$10,0)*$FC$6+VLOOKUP($FA1060,LTREV,LOOKUPS!C$9,0)*$FD$6+VLOOKUP($FA1060,CFP,LOOKUPS!C$6,0)*$FE$6+VLOOKUP($FA1060,EP,LOOKUPS!C$8,0)*$FF$6+VLOOKUP($FA1060,BM,LOOKUPS!C$5,0)*$FG$6+VLOOKUP($FA1060,DIV,LOOKUPS!C$7,0)*$FH$6++VLOOKUP($FA1060,SIZE,LOOKUPS!C$11,0)*$FI$6),"",VLOOKUP($FA1060,MOM,LOOKUPS!C$12,0)*$FB$6+VLOOKUP($FA1060,STREV,LOOKUPS!C$10,0)*$FC$6+VLOOKUP($FA1060,LTREV,LOOKUPS!C$9,0)*$FD$6+VLOOKUP($FA1060,CFP,LOOKUPS!C$6,0)*$FE$6+VLOOKUP($FA1060,EP,LOOKUPS!C$8,0)*$FF$6+VLOOKUP($FA1060,BM,LOOKUPS!C$5,0)*$FG$6+VLOOKUP($FA1060,DIV,LOOKUPS!C$7,0)*$FH$6++VLOOKUP($FA1060,SIZE,LOOKUPS!C$11,0)*$FI$6)</f>
        <v>-6.3748000000000005</v>
      </c>
      <c r="FC1060" s="1">
        <f>IF(ISERROR(VLOOKUP($FA1060,MOM,LOOKUPS!D$12,0)*$FB$6+VLOOKUP($FA1060,STREV,LOOKUPS!D$10,0)*$FC$6+VLOOKUP($FA1060,LTREV,LOOKUPS!D$9,0)*$FD$6+VLOOKUP($FA1060,CFP,LOOKUPS!D$6,0)*$FE$6+VLOOKUP($FA1060,EP,LOOKUPS!D$8,0)*$FF$6+VLOOKUP($FA1060,BM,LOOKUPS!D$5,0)*$FG$6+VLOOKUP($FA1060,DIV,LOOKUPS!D$7,0)*$FH$6++VLOOKUP($FA1060,SIZE,LOOKUPS!D$11,0)*$FI$6),"",VLOOKUP($FA1060,MOM,LOOKUPS!D$12,0)*$FB$6+VLOOKUP($FA1060,STREV,LOOKUPS!D$10,0)*$FC$6+VLOOKUP($FA1060,LTREV,LOOKUPS!D$9,0)*$FD$6+VLOOKUP($FA1060,CFP,LOOKUPS!D$6,0)*$FE$6+VLOOKUP($FA1060,EP,LOOKUPS!D$8,0)*$FF$6+VLOOKUP($FA1060,BM,LOOKUPS!D$5,0)*$FG$6+VLOOKUP($FA1060,DIV,LOOKUPS!D$7,0)*$FH$6++VLOOKUP($FA1060,SIZE,LOOKUPS!D$11,0)*$FI$6)</f>
        <v>-5.6860999999999997</v>
      </c>
      <c r="FD1060" s="1">
        <f>IF(ISERROR(VLOOKUP($FA1060,MOM,LOOKUPS!E$12,0)*$FB$6+VLOOKUP($FA1060,STREV,LOOKUPS!E$10,0)*$FC$6+VLOOKUP($FA1060,LTREV,LOOKUPS!E$9,0)*$FD$6+VLOOKUP($FA1060,CFP,LOOKUPS!E$6,0)*$FE$6+VLOOKUP($FA1060,EP,LOOKUPS!E$8,0)*$FF$6+VLOOKUP($FA1060,BM,LOOKUPS!E$5,0)*$FG$6+VLOOKUP($FA1060,DIV,LOOKUPS!E$7,0)*$FH$6++VLOOKUP($FA1060,SIZE,LOOKUPS!E$11,0)*$FI$6),"",VLOOKUP($FA1060,MOM,LOOKUPS!E$12,0)*$FB$6+VLOOKUP($FA1060,STREV,LOOKUPS!E$10,0)*$FC$6+VLOOKUP($FA1060,LTREV,LOOKUPS!E$9,0)*$FD$6+VLOOKUP($FA1060,CFP,LOOKUPS!E$6,0)*$FE$6+VLOOKUP($FA1060,EP,LOOKUPS!E$8,0)*$FF$6+VLOOKUP($FA1060,BM,LOOKUPS!E$5,0)*$FG$6+VLOOKUP($FA1060,DIV,LOOKUPS!E$7,0)*$FH$6++VLOOKUP($FA1060,SIZE,LOOKUPS!E$11,0)*$FI$6)</f>
        <v>-4.6503000000000005</v>
      </c>
      <c r="FE1060" s="1">
        <f>IF(ISERROR(VLOOKUP($FA1060,MOM,LOOKUPS!F$12,0)*$FB$6+VLOOKUP($FA1060,STREV,LOOKUPS!F$10,0)*$FC$6+VLOOKUP($FA1060,LTREV,LOOKUPS!F$9,0)*$FD$6+VLOOKUP($FA1060,CFP,LOOKUPS!F$6,0)*$FE$6+VLOOKUP($FA1060,EP,LOOKUPS!F$8,0)*$FF$6+VLOOKUP($FA1060,BM,LOOKUPS!F$5,0)*$FG$6+VLOOKUP($FA1060,DIV,LOOKUPS!F$7,0)*$FH$6++VLOOKUP($FA1060,SIZE,LOOKUPS!F$11,0)*$FI$6),"",VLOOKUP($FA1060,MOM,LOOKUPS!F$12,0)*$FB$6+VLOOKUP($FA1060,STREV,LOOKUPS!F$10,0)*$FC$6+VLOOKUP($FA1060,LTREV,LOOKUPS!F$9,0)*$FD$6+VLOOKUP($FA1060,CFP,LOOKUPS!F$6,0)*$FE$6+VLOOKUP($FA1060,EP,LOOKUPS!F$8,0)*$FF$6+VLOOKUP($FA1060,BM,LOOKUPS!F$5,0)*$FG$6+VLOOKUP($FA1060,DIV,LOOKUPS!F$7,0)*$FH$6++VLOOKUP($FA1060,SIZE,LOOKUPS!F$11,0)*$FI$6)</f>
        <v>-4.8675999999999995</v>
      </c>
      <c r="FF1060" s="1">
        <f>IF(ISERROR(VLOOKUP($FA1060,MOM,LOOKUPS!G$12,0)*$FB$6+VLOOKUP($FA1060,STREV,LOOKUPS!G$10,0)*$FC$6+VLOOKUP($FA1060,LTREV,LOOKUPS!G$9,0)*$FD$6+VLOOKUP($FA1060,CFP,LOOKUPS!G$6,0)*$FE$6+VLOOKUP($FA1060,EP,LOOKUPS!G$8,0)*$FF$6+VLOOKUP($FA1060,BM,LOOKUPS!G$5,0)*$FG$6+VLOOKUP($FA1060,DIV,LOOKUPS!G$7,0)*$FH$6++VLOOKUP($FA1060,SIZE,LOOKUPS!G$11,0)*$FI$6),"",VLOOKUP($FA1060,MOM,LOOKUPS!G$12,0)*$FB$6+VLOOKUP($FA1060,STREV,LOOKUPS!G$10,0)*$FC$6+VLOOKUP($FA1060,LTREV,LOOKUPS!G$9,0)*$FD$6+VLOOKUP($FA1060,CFP,LOOKUPS!G$6,0)*$FE$6+VLOOKUP($FA1060,EP,LOOKUPS!G$8,0)*$FF$6+VLOOKUP($FA1060,BM,LOOKUPS!G$5,0)*$FG$6+VLOOKUP($FA1060,DIV,LOOKUPS!G$7,0)*$FH$6++VLOOKUP($FA1060,SIZE,LOOKUPS!G$11,0)*$FI$6)</f>
        <v>-4.3029999999999999</v>
      </c>
      <c r="FG1060" s="1">
        <f>IF(ISERROR(VLOOKUP($FA1060,MOM,LOOKUPS!H$12,0)*$FB$6+VLOOKUP($FA1060,STREV,LOOKUPS!H$10,0)*$FC$6+VLOOKUP($FA1060,LTREV,LOOKUPS!H$9,0)*$FD$6+VLOOKUP($FA1060,CFP,LOOKUPS!H$6,0)*$FE$6+VLOOKUP($FA1060,EP,LOOKUPS!H$8,0)*$FF$6+VLOOKUP($FA1060,BM,LOOKUPS!H$5,0)*$FG$6+VLOOKUP($FA1060,DIV,LOOKUPS!H$7,0)*$FH$6++VLOOKUP($FA1060,SIZE,LOOKUPS!H$11,0)*$FI$6),"",VLOOKUP($FA1060,MOM,LOOKUPS!H$12,0)*$FB$6+VLOOKUP($FA1060,STREV,LOOKUPS!H$10,0)*$FC$6+VLOOKUP($FA1060,LTREV,LOOKUPS!H$9,0)*$FD$6+VLOOKUP($FA1060,CFP,LOOKUPS!H$6,0)*$FE$6+VLOOKUP($FA1060,EP,LOOKUPS!H$8,0)*$FF$6+VLOOKUP($FA1060,BM,LOOKUPS!H$5,0)*$FG$6+VLOOKUP($FA1060,DIV,LOOKUPS!H$7,0)*$FH$6++VLOOKUP($FA1060,SIZE,LOOKUPS!H$11,0)*$FI$6)</f>
        <v>-4.7401000000000009</v>
      </c>
      <c r="FH1060" s="1">
        <f>IF(ISERROR(VLOOKUP($FA1060,MOM,LOOKUPS!I$12,0)*$FB$6+VLOOKUP($FA1060,STREV,LOOKUPS!I$10,0)*$FC$6+VLOOKUP($FA1060,LTREV,LOOKUPS!I$9,0)*$FD$6+VLOOKUP($FA1060,CFP,LOOKUPS!I$6,0)*$FE$6+VLOOKUP($FA1060,EP,LOOKUPS!I$8,0)*$FF$6+VLOOKUP($FA1060,BM,LOOKUPS!I$5,0)*$FG$6+VLOOKUP($FA1060,DIV,LOOKUPS!I$7,0)*$FH$6++VLOOKUP($FA1060,SIZE,LOOKUPS!I$11,0)*$FI$6),"",VLOOKUP($FA1060,MOM,LOOKUPS!I$12,0)*$FB$6+VLOOKUP($FA1060,STREV,LOOKUPS!I$10,0)*$FC$6+VLOOKUP($FA1060,LTREV,LOOKUPS!I$9,0)*$FD$6+VLOOKUP($FA1060,CFP,LOOKUPS!I$6,0)*$FE$6+VLOOKUP($FA1060,EP,LOOKUPS!I$8,0)*$FF$6+VLOOKUP($FA1060,BM,LOOKUPS!I$5,0)*$FG$6+VLOOKUP($FA1060,DIV,LOOKUPS!I$7,0)*$FH$6++VLOOKUP($FA1060,SIZE,LOOKUPS!I$11,0)*$FI$6)</f>
        <v>-4.1633000000000004</v>
      </c>
      <c r="FI1060" s="1">
        <f>IF(ISERROR(VLOOKUP($FA1060,MOM,LOOKUPS!J$12,0)*$FB$6+VLOOKUP($FA1060,STREV,LOOKUPS!J$10,0)*$FC$6+VLOOKUP($FA1060,LTREV,LOOKUPS!J$9,0)*$FD$6+VLOOKUP($FA1060,CFP,LOOKUPS!J$6,0)*$FE$6+VLOOKUP($FA1060,EP,LOOKUPS!J$8,0)*$FF$6+VLOOKUP($FA1060,BM,LOOKUPS!J$5,0)*$FG$6+VLOOKUP($FA1060,DIV,LOOKUPS!J$7,0)*$FH$6++VLOOKUP($FA1060,SIZE,LOOKUPS!J$11,0)*$FI$6),"",VLOOKUP($FA1060,MOM,LOOKUPS!J$12,0)*$FB$6+VLOOKUP($FA1060,STREV,LOOKUPS!J$10,0)*$FC$6+VLOOKUP($FA1060,LTREV,LOOKUPS!J$9,0)*$FD$6+VLOOKUP($FA1060,CFP,LOOKUPS!J$6,0)*$FE$6+VLOOKUP($FA1060,EP,LOOKUPS!J$8,0)*$FF$6+VLOOKUP($FA1060,BM,LOOKUPS!J$5,0)*$FG$6+VLOOKUP($FA1060,DIV,LOOKUPS!J$7,0)*$FH$6++VLOOKUP($FA1060,SIZE,LOOKUPS!J$11,0)*$FI$6)</f>
        <v>-4.0642000000000005</v>
      </c>
      <c r="FJ1060" s="1">
        <f>IF(ISERROR(VLOOKUP($FA1060,MOM,LOOKUPS!K$12,0)*$FB$6+VLOOKUP($FA1060,STREV,LOOKUPS!K$10,0)*$FC$6+VLOOKUP($FA1060,LTREV,LOOKUPS!K$9,0)*$FD$6+VLOOKUP($FA1060,CFP,LOOKUPS!K$6,0)*$FE$6+VLOOKUP($FA1060,EP,LOOKUPS!K$8,0)*$FF$6+VLOOKUP($FA1060,BM,LOOKUPS!K$5,0)*$FG$6+VLOOKUP($FA1060,DIV,LOOKUPS!K$7,0)*$FH$6++VLOOKUP($FA1060,SIZE,LOOKUPS!K$11,0)*$FI$6),"",VLOOKUP($FA1060,MOM,LOOKUPS!K$12,0)*$FB$6+VLOOKUP($FA1060,STREV,LOOKUPS!K$10,0)*$FC$6+VLOOKUP($FA1060,LTREV,LOOKUPS!K$9,0)*$FD$6+VLOOKUP($FA1060,CFP,LOOKUPS!K$6,0)*$FE$6+VLOOKUP($FA1060,EP,LOOKUPS!K$8,0)*$FF$6+VLOOKUP($FA1060,BM,LOOKUPS!K$5,0)*$FG$6+VLOOKUP($FA1060,DIV,LOOKUPS!K$7,0)*$FH$6++VLOOKUP($FA1060,SIZE,LOOKUPS!K$11,0)*$FI$6)</f>
        <v>-3.9248000000000003</v>
      </c>
      <c r="FK1060" s="1">
        <f>IF(ISERROR(VLOOKUP($FA1060,MOM,LOOKUPS!L$12,0)*$FB$6+VLOOKUP($FA1060,STREV,LOOKUPS!L$10,0)*$FC$6+VLOOKUP($FA1060,LTREV,LOOKUPS!L$9,0)*$FD$6+VLOOKUP($FA1060,CFP,LOOKUPS!L$6,0)*$FE$6+VLOOKUP($FA1060,EP,LOOKUPS!L$8,0)*$FF$6+VLOOKUP($FA1060,BM,LOOKUPS!L$5,0)*$FG$6+VLOOKUP($FA1060,DIV,LOOKUPS!L$7,0)*$FH$6++VLOOKUP($FA1060,SIZE,LOOKUPS!L$11,0)*$FI$6),"",VLOOKUP($FA1060,MOM,LOOKUPS!L$12,0)*$FB$6+VLOOKUP($FA1060,STREV,LOOKUPS!L$10,0)*$FC$6+VLOOKUP($FA1060,LTREV,LOOKUPS!L$9,0)*$FD$6+VLOOKUP($FA1060,CFP,LOOKUPS!L$6,0)*$FE$6+VLOOKUP($FA1060,EP,LOOKUPS!L$8,0)*$FF$6+VLOOKUP($FA1060,BM,LOOKUPS!L$5,0)*$FG$6+VLOOKUP($FA1060,DIV,LOOKUPS!L$7,0)*$FH$6++VLOOKUP($FA1060,SIZE,LOOKUPS!L$11,0)*$FI$6)</f>
        <v>-4.0118</v>
      </c>
    </row>
    <row r="1061" spans="1:167" x14ac:dyDescent="0.3">
      <c r="A1061" s="1">
        <v>201408</v>
      </c>
      <c r="B1061" s="1">
        <v>3.42</v>
      </c>
      <c r="C1061" s="1">
        <v>3.29</v>
      </c>
      <c r="D1061" s="1">
        <v>3.5</v>
      </c>
      <c r="E1061" s="1">
        <v>3.35</v>
      </c>
      <c r="F1061" s="1">
        <v>4.97</v>
      </c>
      <c r="G1061" s="1">
        <v>4.21</v>
      </c>
      <c r="H1061" s="1">
        <v>4.22</v>
      </c>
      <c r="I1061" s="1">
        <v>4.47</v>
      </c>
      <c r="J1061" s="1">
        <v>3.95</v>
      </c>
      <c r="K1061" s="1">
        <v>5.85</v>
      </c>
      <c r="M1061" s="1">
        <v>201309</v>
      </c>
      <c r="N1061" s="1">
        <v>6.57</v>
      </c>
      <c r="O1061" s="1">
        <v>5.81</v>
      </c>
      <c r="P1061" s="1">
        <v>5.92</v>
      </c>
      <c r="Q1061" s="1">
        <v>4.43</v>
      </c>
      <c r="R1061" s="1">
        <v>5.73</v>
      </c>
      <c r="S1061" s="1">
        <v>6.02</v>
      </c>
      <c r="T1061" s="1">
        <v>5.29</v>
      </c>
      <c r="U1061" s="1">
        <v>4.58</v>
      </c>
      <c r="V1061" s="1">
        <v>4.2300000000000004</v>
      </c>
      <c r="W1061" s="1">
        <v>8.3800000000000008</v>
      </c>
      <c r="Y1061" s="1">
        <v>201808</v>
      </c>
      <c r="Z1061" s="1">
        <v>1.4</v>
      </c>
      <c r="AA1061" s="1">
        <v>1.71</v>
      </c>
      <c r="AB1061" s="1">
        <v>4.32</v>
      </c>
      <c r="AC1061" s="1">
        <v>3.68</v>
      </c>
      <c r="AD1061" s="1">
        <v>3.15</v>
      </c>
      <c r="AE1061" s="1">
        <v>1.99</v>
      </c>
      <c r="AF1061" s="1">
        <v>2.82</v>
      </c>
      <c r="AG1061" s="1">
        <v>2.23</v>
      </c>
      <c r="AH1061" s="1">
        <v>3.89</v>
      </c>
      <c r="AI1061" s="1">
        <v>4.45</v>
      </c>
      <c r="CA1061" s="1">
        <v>201402</v>
      </c>
      <c r="CB1061" s="1">
        <v>6.21</v>
      </c>
      <c r="CC1061" s="1">
        <v>4.96</v>
      </c>
      <c r="CD1061" s="1">
        <v>4.29</v>
      </c>
      <c r="CE1061" s="1">
        <v>4.3600000000000003</v>
      </c>
      <c r="CF1061" s="1">
        <v>5.03</v>
      </c>
      <c r="CG1061" s="1">
        <v>4.25</v>
      </c>
      <c r="CH1061" s="1">
        <v>4.93</v>
      </c>
      <c r="CI1061" s="1">
        <v>4.17</v>
      </c>
      <c r="CJ1061" s="1">
        <v>4.29</v>
      </c>
      <c r="CK1061" s="1">
        <v>5.63</v>
      </c>
      <c r="CL1061" s="1">
        <v>4.22</v>
      </c>
      <c r="CM1061" s="1">
        <v>4.78</v>
      </c>
      <c r="CN1061" s="1">
        <v>3.62</v>
      </c>
      <c r="CO1061" s="1">
        <v>5.13</v>
      </c>
      <c r="CP1061" s="1">
        <v>4.7300000000000004</v>
      </c>
      <c r="CQ1061" s="1">
        <v>3.74</v>
      </c>
      <c r="CR1061" s="1">
        <v>4.5999999999999996</v>
      </c>
      <c r="CS1061" s="1">
        <v>3.35</v>
      </c>
      <c r="CT1061" s="1">
        <v>5.0199999999999996</v>
      </c>
      <c r="CV1061" s="1">
        <v>201502</v>
      </c>
      <c r="CW1061" s="1">
        <v>7.34</v>
      </c>
      <c r="CX1061" s="1">
        <v>6.54</v>
      </c>
      <c r="CY1061" s="1">
        <v>6.14</v>
      </c>
      <c r="CZ1061" s="1">
        <v>4.1900000000000004</v>
      </c>
      <c r="DA1061" s="1">
        <v>6.53</v>
      </c>
      <c r="DB1061" s="1">
        <v>6.38</v>
      </c>
      <c r="DC1061" s="1">
        <v>6.38</v>
      </c>
      <c r="DD1061" s="1">
        <v>5.49</v>
      </c>
      <c r="DE1061" s="1">
        <v>3.72</v>
      </c>
      <c r="DF1061" s="1">
        <v>7.28</v>
      </c>
      <c r="DG1061" s="1">
        <v>5.81</v>
      </c>
      <c r="DH1061" s="1">
        <v>6.57</v>
      </c>
      <c r="DI1061" s="1">
        <v>6.19</v>
      </c>
      <c r="DJ1061" s="1">
        <v>6.16</v>
      </c>
      <c r="DK1061" s="1">
        <v>6.58</v>
      </c>
      <c r="DL1061" s="1">
        <v>5.67</v>
      </c>
      <c r="DM1061" s="1">
        <v>5.29</v>
      </c>
      <c r="DN1061" s="1">
        <v>3.76</v>
      </c>
      <c r="DO1061" s="1">
        <v>3.68</v>
      </c>
      <c r="DQ1061" s="1">
        <v>201402</v>
      </c>
      <c r="DR1061" s="1">
        <v>-99.99</v>
      </c>
      <c r="DS1061" s="1">
        <v>4.25</v>
      </c>
      <c r="DT1061" s="1">
        <v>4.92</v>
      </c>
      <c r="DU1061" s="1">
        <v>5.52</v>
      </c>
      <c r="DV1061" s="1">
        <v>4.2300000000000004</v>
      </c>
      <c r="DW1061" s="1">
        <v>4.3499999999999996</v>
      </c>
      <c r="DX1061" s="1">
        <v>5.24</v>
      </c>
      <c r="DY1061" s="1">
        <v>5.5</v>
      </c>
      <c r="DZ1061" s="1">
        <v>5.32</v>
      </c>
      <c r="EA1061" s="1">
        <v>4.1399999999999997</v>
      </c>
      <c r="EB1061" s="1">
        <v>4.5599999999999996</v>
      </c>
      <c r="EC1061" s="1">
        <v>4.3600000000000003</v>
      </c>
      <c r="ED1061" s="1">
        <v>4.34</v>
      </c>
      <c r="EE1061" s="1">
        <v>4.53</v>
      </c>
      <c r="EF1061" s="1">
        <v>6.04</v>
      </c>
      <c r="EG1061" s="1">
        <v>5.09</v>
      </c>
      <c r="EH1061" s="1">
        <v>5.93</v>
      </c>
      <c r="EI1061" s="1">
        <v>5.91</v>
      </c>
      <c r="EJ1061" s="1">
        <v>4.66</v>
      </c>
      <c r="EL1061">
        <v>201402</v>
      </c>
      <c r="EM1061">
        <v>4.6500000000000004</v>
      </c>
      <c r="EN1061">
        <v>0.31</v>
      </c>
      <c r="EO1061">
        <v>-0.36</v>
      </c>
      <c r="EP1061">
        <v>0</v>
      </c>
      <c r="ER1061" s="1">
        <v>201408</v>
      </c>
      <c r="ES1061" s="1">
        <v>0.79</v>
      </c>
      <c r="EU1061" s="1">
        <v>201309</v>
      </c>
      <c r="EV1061" s="1">
        <v>-0.47</v>
      </c>
      <c r="EX1061" s="1">
        <v>201808</v>
      </c>
      <c r="EY1061" s="1">
        <v>-2.72</v>
      </c>
      <c r="FA1061" s="1">
        <v>201408</v>
      </c>
      <c r="FB1061" s="1">
        <f>IF(ISERROR(VLOOKUP($FA1061,MOM,LOOKUPS!C$12,0)*$FB$6+VLOOKUP($FA1061,STREV,LOOKUPS!C$10,0)*$FC$6+VLOOKUP($FA1061,LTREV,LOOKUPS!C$9,0)*$FD$6+VLOOKUP($FA1061,CFP,LOOKUPS!C$6,0)*$FE$6+VLOOKUP($FA1061,EP,LOOKUPS!C$8,0)*$FF$6+VLOOKUP($FA1061,BM,LOOKUPS!C$5,0)*$FG$6+VLOOKUP($FA1061,DIV,LOOKUPS!C$7,0)*$FH$6++VLOOKUP($FA1061,SIZE,LOOKUPS!C$11,0)*$FI$6),"",VLOOKUP($FA1061,MOM,LOOKUPS!C$12,0)*$FB$6+VLOOKUP($FA1061,STREV,LOOKUPS!C$10,0)*$FC$6+VLOOKUP($FA1061,LTREV,LOOKUPS!C$9,0)*$FD$6+VLOOKUP($FA1061,CFP,LOOKUPS!C$6,0)*$FE$6+VLOOKUP($FA1061,EP,LOOKUPS!C$8,0)*$FF$6+VLOOKUP($FA1061,BM,LOOKUPS!C$5,0)*$FG$6+VLOOKUP($FA1061,DIV,LOOKUPS!C$7,0)*$FH$6++VLOOKUP($FA1061,SIZE,LOOKUPS!C$11,0)*$FI$6)</f>
        <v>3.8933999999999997</v>
      </c>
      <c r="FC1061" s="1">
        <f>IF(ISERROR(VLOOKUP($FA1061,MOM,LOOKUPS!D$12,0)*$FB$6+VLOOKUP($FA1061,STREV,LOOKUPS!D$10,0)*$FC$6+VLOOKUP($FA1061,LTREV,LOOKUPS!D$9,0)*$FD$6+VLOOKUP($FA1061,CFP,LOOKUPS!D$6,0)*$FE$6+VLOOKUP($FA1061,EP,LOOKUPS!D$8,0)*$FF$6+VLOOKUP($FA1061,BM,LOOKUPS!D$5,0)*$FG$6+VLOOKUP($FA1061,DIV,LOOKUPS!D$7,0)*$FH$6++VLOOKUP($FA1061,SIZE,LOOKUPS!D$11,0)*$FI$6),"",VLOOKUP($FA1061,MOM,LOOKUPS!D$12,0)*$FB$6+VLOOKUP($FA1061,STREV,LOOKUPS!D$10,0)*$FC$6+VLOOKUP($FA1061,LTREV,LOOKUPS!D$9,0)*$FD$6+VLOOKUP($FA1061,CFP,LOOKUPS!D$6,0)*$FE$6+VLOOKUP($FA1061,EP,LOOKUPS!D$8,0)*$FF$6+VLOOKUP($FA1061,BM,LOOKUPS!D$5,0)*$FG$6+VLOOKUP($FA1061,DIV,LOOKUPS!D$7,0)*$FH$6++VLOOKUP($FA1061,SIZE,LOOKUPS!D$11,0)*$FI$6)</f>
        <v>4.0148000000000001</v>
      </c>
      <c r="FD1061" s="1">
        <f>IF(ISERROR(VLOOKUP($FA1061,MOM,LOOKUPS!E$12,0)*$FB$6+VLOOKUP($FA1061,STREV,LOOKUPS!E$10,0)*$FC$6+VLOOKUP($FA1061,LTREV,LOOKUPS!E$9,0)*$FD$6+VLOOKUP($FA1061,CFP,LOOKUPS!E$6,0)*$FE$6+VLOOKUP($FA1061,EP,LOOKUPS!E$8,0)*$FF$6+VLOOKUP($FA1061,BM,LOOKUPS!E$5,0)*$FG$6+VLOOKUP($FA1061,DIV,LOOKUPS!E$7,0)*$FH$6++VLOOKUP($FA1061,SIZE,LOOKUPS!E$11,0)*$FI$6),"",VLOOKUP($FA1061,MOM,LOOKUPS!E$12,0)*$FB$6+VLOOKUP($FA1061,STREV,LOOKUPS!E$10,0)*$FC$6+VLOOKUP($FA1061,LTREV,LOOKUPS!E$9,0)*$FD$6+VLOOKUP($FA1061,CFP,LOOKUPS!E$6,0)*$FE$6+VLOOKUP($FA1061,EP,LOOKUPS!E$8,0)*$FF$6+VLOOKUP($FA1061,BM,LOOKUPS!E$5,0)*$FG$6+VLOOKUP($FA1061,DIV,LOOKUPS!E$7,0)*$FH$6++VLOOKUP($FA1061,SIZE,LOOKUPS!E$11,0)*$FI$6)</f>
        <v>4.1725000000000003</v>
      </c>
      <c r="FE1061" s="1">
        <f>IF(ISERROR(VLOOKUP($FA1061,MOM,LOOKUPS!F$12,0)*$FB$6+VLOOKUP($FA1061,STREV,LOOKUPS!F$10,0)*$FC$6+VLOOKUP($FA1061,LTREV,LOOKUPS!F$9,0)*$FD$6+VLOOKUP($FA1061,CFP,LOOKUPS!F$6,0)*$FE$6+VLOOKUP($FA1061,EP,LOOKUPS!F$8,0)*$FF$6+VLOOKUP($FA1061,BM,LOOKUPS!F$5,0)*$FG$6+VLOOKUP($FA1061,DIV,LOOKUPS!F$7,0)*$FH$6++VLOOKUP($FA1061,SIZE,LOOKUPS!F$11,0)*$FI$6),"",VLOOKUP($FA1061,MOM,LOOKUPS!F$12,0)*$FB$6+VLOOKUP($FA1061,STREV,LOOKUPS!F$10,0)*$FC$6+VLOOKUP($FA1061,LTREV,LOOKUPS!F$9,0)*$FD$6+VLOOKUP($FA1061,CFP,LOOKUPS!F$6,0)*$FE$6+VLOOKUP($FA1061,EP,LOOKUPS!F$8,0)*$FF$6+VLOOKUP($FA1061,BM,LOOKUPS!F$5,0)*$FG$6+VLOOKUP($FA1061,DIV,LOOKUPS!F$7,0)*$FH$6++VLOOKUP($FA1061,SIZE,LOOKUPS!F$11,0)*$FI$6)</f>
        <v>3.8587000000000002</v>
      </c>
      <c r="FF1061" s="1">
        <f>IF(ISERROR(VLOOKUP($FA1061,MOM,LOOKUPS!G$12,0)*$FB$6+VLOOKUP($FA1061,STREV,LOOKUPS!G$10,0)*$FC$6+VLOOKUP($FA1061,LTREV,LOOKUPS!G$9,0)*$FD$6+VLOOKUP($FA1061,CFP,LOOKUPS!G$6,0)*$FE$6+VLOOKUP($FA1061,EP,LOOKUPS!G$8,0)*$FF$6+VLOOKUP($FA1061,BM,LOOKUPS!G$5,0)*$FG$6+VLOOKUP($FA1061,DIV,LOOKUPS!G$7,0)*$FH$6++VLOOKUP($FA1061,SIZE,LOOKUPS!G$11,0)*$FI$6),"",VLOOKUP($FA1061,MOM,LOOKUPS!G$12,0)*$FB$6+VLOOKUP($FA1061,STREV,LOOKUPS!G$10,0)*$FC$6+VLOOKUP($FA1061,LTREV,LOOKUPS!G$9,0)*$FD$6+VLOOKUP($FA1061,CFP,LOOKUPS!G$6,0)*$FE$6+VLOOKUP($FA1061,EP,LOOKUPS!G$8,0)*$FF$6+VLOOKUP($FA1061,BM,LOOKUPS!G$5,0)*$FG$6+VLOOKUP($FA1061,DIV,LOOKUPS!G$7,0)*$FH$6++VLOOKUP($FA1061,SIZE,LOOKUPS!G$11,0)*$FI$6)</f>
        <v>4.2369000000000003</v>
      </c>
      <c r="FG1061" s="1">
        <f>IF(ISERROR(VLOOKUP($FA1061,MOM,LOOKUPS!H$12,0)*$FB$6+VLOOKUP($FA1061,STREV,LOOKUPS!H$10,0)*$FC$6+VLOOKUP($FA1061,LTREV,LOOKUPS!H$9,0)*$FD$6+VLOOKUP($FA1061,CFP,LOOKUPS!H$6,0)*$FE$6+VLOOKUP($FA1061,EP,LOOKUPS!H$8,0)*$FF$6+VLOOKUP($FA1061,BM,LOOKUPS!H$5,0)*$FG$6+VLOOKUP($FA1061,DIV,LOOKUPS!H$7,0)*$FH$6++VLOOKUP($FA1061,SIZE,LOOKUPS!H$11,0)*$FI$6),"",VLOOKUP($FA1061,MOM,LOOKUPS!H$12,0)*$FB$6+VLOOKUP($FA1061,STREV,LOOKUPS!H$10,0)*$FC$6+VLOOKUP($FA1061,LTREV,LOOKUPS!H$9,0)*$FD$6+VLOOKUP($FA1061,CFP,LOOKUPS!H$6,0)*$FE$6+VLOOKUP($FA1061,EP,LOOKUPS!H$8,0)*$FF$6+VLOOKUP($FA1061,BM,LOOKUPS!H$5,0)*$FG$6+VLOOKUP($FA1061,DIV,LOOKUPS!H$7,0)*$FH$6++VLOOKUP($FA1061,SIZE,LOOKUPS!H$11,0)*$FI$6)</f>
        <v>3.9355000000000002</v>
      </c>
      <c r="FH1061" s="1">
        <f>IF(ISERROR(VLOOKUP($FA1061,MOM,LOOKUPS!I$12,0)*$FB$6+VLOOKUP($FA1061,STREV,LOOKUPS!I$10,0)*$FC$6+VLOOKUP($FA1061,LTREV,LOOKUPS!I$9,0)*$FD$6+VLOOKUP($FA1061,CFP,LOOKUPS!I$6,0)*$FE$6+VLOOKUP($FA1061,EP,LOOKUPS!I$8,0)*$FF$6+VLOOKUP($FA1061,BM,LOOKUPS!I$5,0)*$FG$6+VLOOKUP($FA1061,DIV,LOOKUPS!I$7,0)*$FH$6++VLOOKUP($FA1061,SIZE,LOOKUPS!I$11,0)*$FI$6),"",VLOOKUP($FA1061,MOM,LOOKUPS!I$12,0)*$FB$6+VLOOKUP($FA1061,STREV,LOOKUPS!I$10,0)*$FC$6+VLOOKUP($FA1061,LTREV,LOOKUPS!I$9,0)*$FD$6+VLOOKUP($FA1061,CFP,LOOKUPS!I$6,0)*$FE$6+VLOOKUP($FA1061,EP,LOOKUPS!I$8,0)*$FF$6+VLOOKUP($FA1061,BM,LOOKUPS!I$5,0)*$FG$6+VLOOKUP($FA1061,DIV,LOOKUPS!I$7,0)*$FH$6++VLOOKUP($FA1061,SIZE,LOOKUPS!I$11,0)*$FI$6)</f>
        <v>3.9567999999999999</v>
      </c>
      <c r="FI1061" s="1">
        <f>IF(ISERROR(VLOOKUP($FA1061,MOM,LOOKUPS!J$12,0)*$FB$6+VLOOKUP($FA1061,STREV,LOOKUPS!J$10,0)*$FC$6+VLOOKUP($FA1061,LTREV,LOOKUPS!J$9,0)*$FD$6+VLOOKUP($FA1061,CFP,LOOKUPS!J$6,0)*$FE$6+VLOOKUP($FA1061,EP,LOOKUPS!J$8,0)*$FF$6+VLOOKUP($FA1061,BM,LOOKUPS!J$5,0)*$FG$6+VLOOKUP($FA1061,DIV,LOOKUPS!J$7,0)*$FH$6++VLOOKUP($FA1061,SIZE,LOOKUPS!J$11,0)*$FI$6),"",VLOOKUP($FA1061,MOM,LOOKUPS!J$12,0)*$FB$6+VLOOKUP($FA1061,STREV,LOOKUPS!J$10,0)*$FC$6+VLOOKUP($FA1061,LTREV,LOOKUPS!J$9,0)*$FD$6+VLOOKUP($FA1061,CFP,LOOKUPS!J$6,0)*$FE$6+VLOOKUP($FA1061,EP,LOOKUPS!J$8,0)*$FF$6+VLOOKUP($FA1061,BM,LOOKUPS!J$5,0)*$FG$6+VLOOKUP($FA1061,DIV,LOOKUPS!J$7,0)*$FH$6++VLOOKUP($FA1061,SIZE,LOOKUPS!J$11,0)*$FI$6)</f>
        <v>4.4778000000000002</v>
      </c>
      <c r="FJ1061" s="1">
        <f>IF(ISERROR(VLOOKUP($FA1061,MOM,LOOKUPS!K$12,0)*$FB$6+VLOOKUP($FA1061,STREV,LOOKUPS!K$10,0)*$FC$6+VLOOKUP($FA1061,LTREV,LOOKUPS!K$9,0)*$FD$6+VLOOKUP($FA1061,CFP,LOOKUPS!K$6,0)*$FE$6+VLOOKUP($FA1061,EP,LOOKUPS!K$8,0)*$FF$6+VLOOKUP($FA1061,BM,LOOKUPS!K$5,0)*$FG$6+VLOOKUP($FA1061,DIV,LOOKUPS!K$7,0)*$FH$6++VLOOKUP($FA1061,SIZE,LOOKUPS!K$11,0)*$FI$6),"",VLOOKUP($FA1061,MOM,LOOKUPS!K$12,0)*$FB$6+VLOOKUP($FA1061,STREV,LOOKUPS!K$10,0)*$FC$6+VLOOKUP($FA1061,LTREV,LOOKUPS!K$9,0)*$FD$6+VLOOKUP($FA1061,CFP,LOOKUPS!K$6,0)*$FE$6+VLOOKUP($FA1061,EP,LOOKUPS!K$8,0)*$FF$6+VLOOKUP($FA1061,BM,LOOKUPS!K$5,0)*$FG$6+VLOOKUP($FA1061,DIV,LOOKUPS!K$7,0)*$FH$6++VLOOKUP($FA1061,SIZE,LOOKUPS!K$11,0)*$FI$6)</f>
        <v>4.4228000000000005</v>
      </c>
      <c r="FK1061" s="1">
        <f>IF(ISERROR(VLOOKUP($FA1061,MOM,LOOKUPS!L$12,0)*$FB$6+VLOOKUP($FA1061,STREV,LOOKUPS!L$10,0)*$FC$6+VLOOKUP($FA1061,LTREV,LOOKUPS!L$9,0)*$FD$6+VLOOKUP($FA1061,CFP,LOOKUPS!L$6,0)*$FE$6+VLOOKUP($FA1061,EP,LOOKUPS!L$8,0)*$FF$6+VLOOKUP($FA1061,BM,LOOKUPS!L$5,0)*$FG$6+VLOOKUP($FA1061,DIV,LOOKUPS!L$7,0)*$FH$6++VLOOKUP($FA1061,SIZE,LOOKUPS!L$11,0)*$FI$6),"",VLOOKUP($FA1061,MOM,LOOKUPS!L$12,0)*$FB$6+VLOOKUP($FA1061,STREV,LOOKUPS!L$10,0)*$FC$6+VLOOKUP($FA1061,LTREV,LOOKUPS!L$9,0)*$FD$6+VLOOKUP($FA1061,CFP,LOOKUPS!L$6,0)*$FE$6+VLOOKUP($FA1061,EP,LOOKUPS!L$8,0)*$FF$6+VLOOKUP($FA1061,BM,LOOKUPS!L$5,0)*$FG$6+VLOOKUP($FA1061,DIV,LOOKUPS!L$7,0)*$FH$6++VLOOKUP($FA1061,SIZE,LOOKUPS!L$11,0)*$FI$6)</f>
        <v>4.3973000000000004</v>
      </c>
    </row>
    <row r="1062" spans="1:167" x14ac:dyDescent="0.3">
      <c r="A1062" s="1">
        <v>201409</v>
      </c>
      <c r="B1062" s="1">
        <v>-8.9499999999999993</v>
      </c>
      <c r="C1062" s="1">
        <v>-4.96</v>
      </c>
      <c r="D1062" s="1">
        <v>-4.04</v>
      </c>
      <c r="E1062" s="1">
        <v>-3.52</v>
      </c>
      <c r="F1062" s="1">
        <v>-4.4000000000000004</v>
      </c>
      <c r="G1062" s="1">
        <v>-3.27</v>
      </c>
      <c r="H1062" s="1">
        <v>-3.86</v>
      </c>
      <c r="I1062" s="1">
        <v>-4.03</v>
      </c>
      <c r="J1062" s="1">
        <v>-4.1500000000000004</v>
      </c>
      <c r="K1062" s="1">
        <v>-4.53</v>
      </c>
      <c r="M1062" s="1">
        <v>201310</v>
      </c>
      <c r="N1062" s="1">
        <v>1.0900000000000001</v>
      </c>
      <c r="O1062" s="1">
        <v>1.31</v>
      </c>
      <c r="P1062" s="1">
        <v>2.5499999999999998</v>
      </c>
      <c r="Q1062" s="1">
        <v>3.83</v>
      </c>
      <c r="R1062" s="1">
        <v>3.84</v>
      </c>
      <c r="S1062" s="1">
        <v>3.91</v>
      </c>
      <c r="T1062" s="1">
        <v>1.98</v>
      </c>
      <c r="U1062" s="1">
        <v>3.27</v>
      </c>
      <c r="V1062" s="1">
        <v>3.44</v>
      </c>
      <c r="W1062" s="1">
        <v>1.1499999999999999</v>
      </c>
      <c r="Y1062" s="1">
        <v>201809</v>
      </c>
      <c r="Z1062" s="1">
        <v>-1.38</v>
      </c>
      <c r="AA1062" s="1">
        <v>-1.44</v>
      </c>
      <c r="AB1062" s="1">
        <v>-1.82</v>
      </c>
      <c r="AC1062" s="1">
        <v>-1.64</v>
      </c>
      <c r="AD1062" s="1">
        <v>-2.0499999999999998</v>
      </c>
      <c r="AE1062" s="1">
        <v>-1.45</v>
      </c>
      <c r="AF1062" s="1">
        <v>-2.15</v>
      </c>
      <c r="AG1062" s="1">
        <v>-1.88</v>
      </c>
      <c r="AH1062" s="1">
        <v>-1.74</v>
      </c>
      <c r="AI1062" s="1">
        <v>-2.06</v>
      </c>
      <c r="CA1062" s="1">
        <v>201403</v>
      </c>
      <c r="CB1062" s="1">
        <v>-3.29</v>
      </c>
      <c r="CC1062" s="1">
        <v>-2.0099999999999998</v>
      </c>
      <c r="CD1062" s="1">
        <v>1.01</v>
      </c>
      <c r="CE1062" s="1">
        <v>1.56</v>
      </c>
      <c r="CF1062" s="1">
        <v>-2.95</v>
      </c>
      <c r="CG1062" s="1">
        <v>0.68</v>
      </c>
      <c r="CH1062" s="1">
        <v>0.81</v>
      </c>
      <c r="CI1062" s="1">
        <v>1</v>
      </c>
      <c r="CJ1062" s="1">
        <v>1.83</v>
      </c>
      <c r="CK1062" s="1">
        <v>-3.9</v>
      </c>
      <c r="CL1062" s="1">
        <v>-1.64</v>
      </c>
      <c r="CM1062" s="1">
        <v>0.34</v>
      </c>
      <c r="CN1062" s="1">
        <v>1.07</v>
      </c>
      <c r="CO1062" s="1">
        <v>0.93</v>
      </c>
      <c r="CP1062" s="1">
        <v>0.69</v>
      </c>
      <c r="CQ1062" s="1">
        <v>1.32</v>
      </c>
      <c r="CR1062" s="1">
        <v>0.7</v>
      </c>
      <c r="CS1062" s="1">
        <v>1.65</v>
      </c>
      <c r="CT1062" s="1">
        <v>1.98</v>
      </c>
      <c r="CV1062" s="1">
        <v>201503</v>
      </c>
      <c r="CW1062" s="1">
        <v>-0.62</v>
      </c>
      <c r="CX1062" s="1">
        <v>1.43</v>
      </c>
      <c r="CY1062" s="1">
        <v>0.62</v>
      </c>
      <c r="CZ1062" s="1">
        <v>0.83</v>
      </c>
      <c r="DA1062" s="1">
        <v>1.08</v>
      </c>
      <c r="DB1062" s="1">
        <v>1.71</v>
      </c>
      <c r="DC1062" s="1">
        <v>0.4</v>
      </c>
      <c r="DD1062" s="1">
        <v>1.2</v>
      </c>
      <c r="DE1062" s="1">
        <v>0.32</v>
      </c>
      <c r="DF1062" s="1">
        <v>2.27</v>
      </c>
      <c r="DG1062" s="1">
        <v>-0.06</v>
      </c>
      <c r="DH1062" s="1">
        <v>2.14</v>
      </c>
      <c r="DI1062" s="1">
        <v>1.27</v>
      </c>
      <c r="DJ1062" s="1">
        <v>0.86</v>
      </c>
      <c r="DK1062" s="1">
        <v>-0.03</v>
      </c>
      <c r="DL1062" s="1">
        <v>0.46</v>
      </c>
      <c r="DM1062" s="1">
        <v>2</v>
      </c>
      <c r="DN1062" s="1">
        <v>0.01</v>
      </c>
      <c r="DO1062" s="1">
        <v>0.61</v>
      </c>
      <c r="DQ1062" s="1">
        <v>201403</v>
      </c>
      <c r="DR1062" s="1">
        <v>-99.99</v>
      </c>
      <c r="DS1062" s="1">
        <v>0.06</v>
      </c>
      <c r="DT1062" s="1">
        <v>-0.23</v>
      </c>
      <c r="DU1062" s="1">
        <v>0.36</v>
      </c>
      <c r="DV1062" s="1">
        <v>-0.02</v>
      </c>
      <c r="DW1062" s="1">
        <v>0.13</v>
      </c>
      <c r="DX1062" s="1">
        <v>-0.31</v>
      </c>
      <c r="DY1062" s="1">
        <v>0.08</v>
      </c>
      <c r="DZ1062" s="1">
        <v>0.44</v>
      </c>
      <c r="EA1062" s="1">
        <v>-0.2</v>
      </c>
      <c r="EB1062" s="1">
        <v>0.61</v>
      </c>
      <c r="EC1062" s="1">
        <v>0.47</v>
      </c>
      <c r="ED1062" s="1">
        <v>-0.24</v>
      </c>
      <c r="EE1062" s="1">
        <v>-0.32</v>
      </c>
      <c r="EF1062" s="1">
        <v>-0.31</v>
      </c>
      <c r="EG1062" s="1">
        <v>-0.05</v>
      </c>
      <c r="EH1062" s="1">
        <v>0.22</v>
      </c>
      <c r="EI1062" s="1">
        <v>0.01</v>
      </c>
      <c r="EJ1062" s="1">
        <v>0.91</v>
      </c>
      <c r="EL1062">
        <v>201403</v>
      </c>
      <c r="EM1062">
        <v>0.43</v>
      </c>
      <c r="EN1062">
        <v>-1.85</v>
      </c>
      <c r="EO1062">
        <v>4.9000000000000004</v>
      </c>
      <c r="EP1062">
        <v>0</v>
      </c>
      <c r="ER1062" s="1">
        <v>201409</v>
      </c>
      <c r="ES1062" s="1">
        <v>0.44</v>
      </c>
      <c r="EU1062" s="1">
        <v>201310</v>
      </c>
      <c r="EV1062" s="1">
        <v>-0.15</v>
      </c>
      <c r="EX1062" s="1">
        <v>201809</v>
      </c>
      <c r="EY1062" s="1">
        <v>1.88</v>
      </c>
      <c r="FA1062" s="1">
        <v>201409</v>
      </c>
      <c r="FB1062" s="1">
        <f>IF(ISERROR(VLOOKUP($FA1062,MOM,LOOKUPS!C$12,0)*$FB$6+VLOOKUP($FA1062,STREV,LOOKUPS!C$10,0)*$FC$6+VLOOKUP($FA1062,LTREV,LOOKUPS!C$9,0)*$FD$6+VLOOKUP($FA1062,CFP,LOOKUPS!C$6,0)*$FE$6+VLOOKUP($FA1062,EP,LOOKUPS!C$8,0)*$FF$6+VLOOKUP($FA1062,BM,LOOKUPS!C$5,0)*$FG$6+VLOOKUP($FA1062,DIV,LOOKUPS!C$7,0)*$FH$6++VLOOKUP($FA1062,SIZE,LOOKUPS!C$11,0)*$FI$6),"",VLOOKUP($FA1062,MOM,LOOKUPS!C$12,0)*$FB$6+VLOOKUP($FA1062,STREV,LOOKUPS!C$10,0)*$FC$6+VLOOKUP($FA1062,LTREV,LOOKUPS!C$9,0)*$FD$6+VLOOKUP($FA1062,CFP,LOOKUPS!C$6,0)*$FE$6+VLOOKUP($FA1062,EP,LOOKUPS!C$8,0)*$FF$6+VLOOKUP($FA1062,BM,LOOKUPS!C$5,0)*$FG$6+VLOOKUP($FA1062,DIV,LOOKUPS!C$7,0)*$FH$6++VLOOKUP($FA1062,SIZE,LOOKUPS!C$11,0)*$FI$6)</f>
        <v>-6.2933000000000003</v>
      </c>
      <c r="FC1062" s="1">
        <f>IF(ISERROR(VLOOKUP($FA1062,MOM,LOOKUPS!D$12,0)*$FB$6+VLOOKUP($FA1062,STREV,LOOKUPS!D$10,0)*$FC$6+VLOOKUP($FA1062,LTREV,LOOKUPS!D$9,0)*$FD$6+VLOOKUP($FA1062,CFP,LOOKUPS!D$6,0)*$FE$6+VLOOKUP($FA1062,EP,LOOKUPS!D$8,0)*$FF$6+VLOOKUP($FA1062,BM,LOOKUPS!D$5,0)*$FG$6+VLOOKUP($FA1062,DIV,LOOKUPS!D$7,0)*$FH$6++VLOOKUP($FA1062,SIZE,LOOKUPS!D$11,0)*$FI$6),"",VLOOKUP($FA1062,MOM,LOOKUPS!D$12,0)*$FB$6+VLOOKUP($FA1062,STREV,LOOKUPS!D$10,0)*$FC$6+VLOOKUP($FA1062,LTREV,LOOKUPS!D$9,0)*$FD$6+VLOOKUP($FA1062,CFP,LOOKUPS!D$6,0)*$FE$6+VLOOKUP($FA1062,EP,LOOKUPS!D$8,0)*$FF$6+VLOOKUP($FA1062,BM,LOOKUPS!D$5,0)*$FG$6+VLOOKUP($FA1062,DIV,LOOKUPS!D$7,0)*$FH$6++VLOOKUP($FA1062,SIZE,LOOKUPS!D$11,0)*$FI$6)</f>
        <v>-4.2263999999999999</v>
      </c>
      <c r="FD1062" s="1">
        <f>IF(ISERROR(VLOOKUP($FA1062,MOM,LOOKUPS!E$12,0)*$FB$6+VLOOKUP($FA1062,STREV,LOOKUPS!E$10,0)*$FC$6+VLOOKUP($FA1062,LTREV,LOOKUPS!E$9,0)*$FD$6+VLOOKUP($FA1062,CFP,LOOKUPS!E$6,0)*$FE$6+VLOOKUP($FA1062,EP,LOOKUPS!E$8,0)*$FF$6+VLOOKUP($FA1062,BM,LOOKUPS!E$5,0)*$FG$6+VLOOKUP($FA1062,DIV,LOOKUPS!E$7,0)*$FH$6++VLOOKUP($FA1062,SIZE,LOOKUPS!E$11,0)*$FI$6),"",VLOOKUP($FA1062,MOM,LOOKUPS!E$12,0)*$FB$6+VLOOKUP($FA1062,STREV,LOOKUPS!E$10,0)*$FC$6+VLOOKUP($FA1062,LTREV,LOOKUPS!E$9,0)*$FD$6+VLOOKUP($FA1062,CFP,LOOKUPS!E$6,0)*$FE$6+VLOOKUP($FA1062,EP,LOOKUPS!E$8,0)*$FF$6+VLOOKUP($FA1062,BM,LOOKUPS!E$5,0)*$FG$6+VLOOKUP($FA1062,DIV,LOOKUPS!E$7,0)*$FH$6++VLOOKUP($FA1062,SIZE,LOOKUPS!E$11,0)*$FI$6)</f>
        <v>-4.5189000000000004</v>
      </c>
      <c r="FE1062" s="1">
        <f>IF(ISERROR(VLOOKUP($FA1062,MOM,LOOKUPS!F$12,0)*$FB$6+VLOOKUP($FA1062,STREV,LOOKUPS!F$10,0)*$FC$6+VLOOKUP($FA1062,LTREV,LOOKUPS!F$9,0)*$FD$6+VLOOKUP($FA1062,CFP,LOOKUPS!F$6,0)*$FE$6+VLOOKUP($FA1062,EP,LOOKUPS!F$8,0)*$FF$6+VLOOKUP($FA1062,BM,LOOKUPS!F$5,0)*$FG$6+VLOOKUP($FA1062,DIV,LOOKUPS!F$7,0)*$FH$6++VLOOKUP($FA1062,SIZE,LOOKUPS!F$11,0)*$FI$6),"",VLOOKUP($FA1062,MOM,LOOKUPS!F$12,0)*$FB$6+VLOOKUP($FA1062,STREV,LOOKUPS!F$10,0)*$FC$6+VLOOKUP($FA1062,LTREV,LOOKUPS!F$9,0)*$FD$6+VLOOKUP($FA1062,CFP,LOOKUPS!F$6,0)*$FE$6+VLOOKUP($FA1062,EP,LOOKUPS!F$8,0)*$FF$6+VLOOKUP($FA1062,BM,LOOKUPS!F$5,0)*$FG$6+VLOOKUP($FA1062,DIV,LOOKUPS!F$7,0)*$FH$6++VLOOKUP($FA1062,SIZE,LOOKUPS!F$11,0)*$FI$6)</f>
        <v>-4.1189</v>
      </c>
      <c r="FF1062" s="1">
        <f>IF(ISERROR(VLOOKUP($FA1062,MOM,LOOKUPS!G$12,0)*$FB$6+VLOOKUP($FA1062,STREV,LOOKUPS!G$10,0)*$FC$6+VLOOKUP($FA1062,LTREV,LOOKUPS!G$9,0)*$FD$6+VLOOKUP($FA1062,CFP,LOOKUPS!G$6,0)*$FE$6+VLOOKUP($FA1062,EP,LOOKUPS!G$8,0)*$FF$6+VLOOKUP($FA1062,BM,LOOKUPS!G$5,0)*$FG$6+VLOOKUP($FA1062,DIV,LOOKUPS!G$7,0)*$FH$6++VLOOKUP($FA1062,SIZE,LOOKUPS!G$11,0)*$FI$6),"",VLOOKUP($FA1062,MOM,LOOKUPS!G$12,0)*$FB$6+VLOOKUP($FA1062,STREV,LOOKUPS!G$10,0)*$FC$6+VLOOKUP($FA1062,LTREV,LOOKUPS!G$9,0)*$FD$6+VLOOKUP($FA1062,CFP,LOOKUPS!G$6,0)*$FE$6+VLOOKUP($FA1062,EP,LOOKUPS!G$8,0)*$FF$6+VLOOKUP($FA1062,BM,LOOKUPS!G$5,0)*$FG$6+VLOOKUP($FA1062,DIV,LOOKUPS!G$7,0)*$FH$6++VLOOKUP($FA1062,SIZE,LOOKUPS!G$11,0)*$FI$6)</f>
        <v>-4.6493000000000002</v>
      </c>
      <c r="FG1062" s="1">
        <f>IF(ISERROR(VLOOKUP($FA1062,MOM,LOOKUPS!H$12,0)*$FB$6+VLOOKUP($FA1062,STREV,LOOKUPS!H$10,0)*$FC$6+VLOOKUP($FA1062,LTREV,LOOKUPS!H$9,0)*$FD$6+VLOOKUP($FA1062,CFP,LOOKUPS!H$6,0)*$FE$6+VLOOKUP($FA1062,EP,LOOKUPS!H$8,0)*$FF$6+VLOOKUP($FA1062,BM,LOOKUPS!H$5,0)*$FG$6+VLOOKUP($FA1062,DIV,LOOKUPS!H$7,0)*$FH$6++VLOOKUP($FA1062,SIZE,LOOKUPS!H$11,0)*$FI$6),"",VLOOKUP($FA1062,MOM,LOOKUPS!H$12,0)*$FB$6+VLOOKUP($FA1062,STREV,LOOKUPS!H$10,0)*$FC$6+VLOOKUP($FA1062,LTREV,LOOKUPS!H$9,0)*$FD$6+VLOOKUP($FA1062,CFP,LOOKUPS!H$6,0)*$FE$6+VLOOKUP($FA1062,EP,LOOKUPS!H$8,0)*$FF$6+VLOOKUP($FA1062,BM,LOOKUPS!H$5,0)*$FG$6+VLOOKUP($FA1062,DIV,LOOKUPS!H$7,0)*$FH$6++VLOOKUP($FA1062,SIZE,LOOKUPS!H$11,0)*$FI$6)</f>
        <v>-4.3374000000000006</v>
      </c>
      <c r="FH1062" s="1">
        <f>IF(ISERROR(VLOOKUP($FA1062,MOM,LOOKUPS!I$12,0)*$FB$6+VLOOKUP($FA1062,STREV,LOOKUPS!I$10,0)*$FC$6+VLOOKUP($FA1062,LTREV,LOOKUPS!I$9,0)*$FD$6+VLOOKUP($FA1062,CFP,LOOKUPS!I$6,0)*$FE$6+VLOOKUP($FA1062,EP,LOOKUPS!I$8,0)*$FF$6+VLOOKUP($FA1062,BM,LOOKUPS!I$5,0)*$FG$6+VLOOKUP($FA1062,DIV,LOOKUPS!I$7,0)*$FH$6++VLOOKUP($FA1062,SIZE,LOOKUPS!I$11,0)*$FI$6),"",VLOOKUP($FA1062,MOM,LOOKUPS!I$12,0)*$FB$6+VLOOKUP($FA1062,STREV,LOOKUPS!I$10,0)*$FC$6+VLOOKUP($FA1062,LTREV,LOOKUPS!I$9,0)*$FD$6+VLOOKUP($FA1062,CFP,LOOKUPS!I$6,0)*$FE$6+VLOOKUP($FA1062,EP,LOOKUPS!I$8,0)*$FF$6+VLOOKUP($FA1062,BM,LOOKUPS!I$5,0)*$FG$6+VLOOKUP($FA1062,DIV,LOOKUPS!I$7,0)*$FH$6++VLOOKUP($FA1062,SIZE,LOOKUPS!I$11,0)*$FI$6)</f>
        <v>-4.4718999999999998</v>
      </c>
      <c r="FI1062" s="1">
        <f>IF(ISERROR(VLOOKUP($FA1062,MOM,LOOKUPS!J$12,0)*$FB$6+VLOOKUP($FA1062,STREV,LOOKUPS!J$10,0)*$FC$6+VLOOKUP($FA1062,LTREV,LOOKUPS!J$9,0)*$FD$6+VLOOKUP($FA1062,CFP,LOOKUPS!J$6,0)*$FE$6+VLOOKUP($FA1062,EP,LOOKUPS!J$8,0)*$FF$6+VLOOKUP($FA1062,BM,LOOKUPS!J$5,0)*$FG$6+VLOOKUP($FA1062,DIV,LOOKUPS!J$7,0)*$FH$6++VLOOKUP($FA1062,SIZE,LOOKUPS!J$11,0)*$FI$6),"",VLOOKUP($FA1062,MOM,LOOKUPS!J$12,0)*$FB$6+VLOOKUP($FA1062,STREV,LOOKUPS!J$10,0)*$FC$6+VLOOKUP($FA1062,LTREV,LOOKUPS!J$9,0)*$FD$6+VLOOKUP($FA1062,CFP,LOOKUPS!J$6,0)*$FE$6+VLOOKUP($FA1062,EP,LOOKUPS!J$8,0)*$FF$6+VLOOKUP($FA1062,BM,LOOKUPS!J$5,0)*$FG$6+VLOOKUP($FA1062,DIV,LOOKUPS!J$7,0)*$FH$6++VLOOKUP($FA1062,SIZE,LOOKUPS!J$11,0)*$FI$6)</f>
        <v>-4.3337000000000003</v>
      </c>
      <c r="FJ1062" s="1">
        <f>IF(ISERROR(VLOOKUP($FA1062,MOM,LOOKUPS!K$12,0)*$FB$6+VLOOKUP($FA1062,STREV,LOOKUPS!K$10,0)*$FC$6+VLOOKUP($FA1062,LTREV,LOOKUPS!K$9,0)*$FD$6+VLOOKUP($FA1062,CFP,LOOKUPS!K$6,0)*$FE$6+VLOOKUP($FA1062,EP,LOOKUPS!K$8,0)*$FF$6+VLOOKUP($FA1062,BM,LOOKUPS!K$5,0)*$FG$6+VLOOKUP($FA1062,DIV,LOOKUPS!K$7,0)*$FH$6++VLOOKUP($FA1062,SIZE,LOOKUPS!K$11,0)*$FI$6),"",VLOOKUP($FA1062,MOM,LOOKUPS!K$12,0)*$FB$6+VLOOKUP($FA1062,STREV,LOOKUPS!K$10,0)*$FC$6+VLOOKUP($FA1062,LTREV,LOOKUPS!K$9,0)*$FD$6+VLOOKUP($FA1062,CFP,LOOKUPS!K$6,0)*$FE$6+VLOOKUP($FA1062,EP,LOOKUPS!K$8,0)*$FF$6+VLOOKUP($FA1062,BM,LOOKUPS!K$5,0)*$FG$6+VLOOKUP($FA1062,DIV,LOOKUPS!K$7,0)*$FH$6++VLOOKUP($FA1062,SIZE,LOOKUPS!K$11,0)*$FI$6)</f>
        <v>-4.2516000000000007</v>
      </c>
      <c r="FK1062" s="1">
        <f>IF(ISERROR(VLOOKUP($FA1062,MOM,LOOKUPS!L$12,0)*$FB$6+VLOOKUP($FA1062,STREV,LOOKUPS!L$10,0)*$FC$6+VLOOKUP($FA1062,LTREV,LOOKUPS!L$9,0)*$FD$6+VLOOKUP($FA1062,CFP,LOOKUPS!L$6,0)*$FE$6+VLOOKUP($FA1062,EP,LOOKUPS!L$8,0)*$FF$6+VLOOKUP($FA1062,BM,LOOKUPS!L$5,0)*$FG$6+VLOOKUP($FA1062,DIV,LOOKUPS!L$7,0)*$FH$6++VLOOKUP($FA1062,SIZE,LOOKUPS!L$11,0)*$FI$6),"",VLOOKUP($FA1062,MOM,LOOKUPS!L$12,0)*$FB$6+VLOOKUP($FA1062,STREV,LOOKUPS!L$10,0)*$FC$6+VLOOKUP($FA1062,LTREV,LOOKUPS!L$9,0)*$FD$6+VLOOKUP($FA1062,CFP,LOOKUPS!L$6,0)*$FE$6+VLOOKUP($FA1062,EP,LOOKUPS!L$8,0)*$FF$6+VLOOKUP($FA1062,BM,LOOKUPS!L$5,0)*$FG$6+VLOOKUP($FA1062,DIV,LOOKUPS!L$7,0)*$FH$6++VLOOKUP($FA1062,SIZE,LOOKUPS!L$11,0)*$FI$6)</f>
        <v>-5.396300000000001</v>
      </c>
    </row>
    <row r="1063" spans="1:167" x14ac:dyDescent="0.3">
      <c r="A1063" s="1">
        <v>201410</v>
      </c>
      <c r="B1063" s="1">
        <v>-1.57</v>
      </c>
      <c r="C1063" s="1">
        <v>3.38</v>
      </c>
      <c r="D1063" s="1">
        <v>4.8499999999999996</v>
      </c>
      <c r="E1063" s="1">
        <v>5.64</v>
      </c>
      <c r="F1063" s="1">
        <v>4.47</v>
      </c>
      <c r="G1063" s="1">
        <v>5.23</v>
      </c>
      <c r="H1063" s="1">
        <v>4.18</v>
      </c>
      <c r="I1063" s="1">
        <v>3.44</v>
      </c>
      <c r="J1063" s="1">
        <v>3.24</v>
      </c>
      <c r="K1063" s="1">
        <v>1.66</v>
      </c>
      <c r="M1063" s="1">
        <v>201311</v>
      </c>
      <c r="N1063" s="1">
        <v>4.5999999999999996</v>
      </c>
      <c r="O1063" s="1">
        <v>4.05</v>
      </c>
      <c r="P1063" s="1">
        <v>4.1100000000000003</v>
      </c>
      <c r="Q1063" s="1">
        <v>3.49</v>
      </c>
      <c r="R1063" s="1">
        <v>3.83</v>
      </c>
      <c r="S1063" s="1">
        <v>3.97</v>
      </c>
      <c r="T1063" s="1">
        <v>3.6</v>
      </c>
      <c r="U1063" s="1">
        <v>3.69</v>
      </c>
      <c r="V1063" s="1">
        <v>4.5</v>
      </c>
      <c r="W1063" s="1">
        <v>4.87</v>
      </c>
      <c r="Y1063" s="1">
        <v>201810</v>
      </c>
      <c r="Z1063" s="1">
        <v>-13.08</v>
      </c>
      <c r="AA1063" s="1">
        <v>-9.27</v>
      </c>
      <c r="AB1063" s="1">
        <v>-8.6999999999999993</v>
      </c>
      <c r="AC1063" s="1">
        <v>-7.42</v>
      </c>
      <c r="AD1063" s="1">
        <v>-9.0399999999999991</v>
      </c>
      <c r="AE1063" s="1">
        <v>-7.71</v>
      </c>
      <c r="AF1063" s="1">
        <v>-8.89</v>
      </c>
      <c r="AG1063" s="1">
        <v>-7.98</v>
      </c>
      <c r="AH1063" s="1">
        <v>-8.17</v>
      </c>
      <c r="AI1063" s="1">
        <v>-9.94</v>
      </c>
      <c r="CA1063" s="1">
        <v>201404</v>
      </c>
      <c r="CB1063" s="1">
        <v>-4.04</v>
      </c>
      <c r="CC1063" s="1">
        <v>-4.8899999999999997</v>
      </c>
      <c r="CD1063" s="1">
        <v>-2.78</v>
      </c>
      <c r="CE1063" s="1">
        <v>-3.32</v>
      </c>
      <c r="CF1063" s="1">
        <v>-5.19</v>
      </c>
      <c r="CG1063" s="1">
        <v>-3.59</v>
      </c>
      <c r="CH1063" s="1">
        <v>-2.75</v>
      </c>
      <c r="CI1063" s="1">
        <v>-2.42</v>
      </c>
      <c r="CJ1063" s="1">
        <v>-3.68</v>
      </c>
      <c r="CK1063" s="1">
        <v>-6.91</v>
      </c>
      <c r="CL1063" s="1">
        <v>-2.85</v>
      </c>
      <c r="CM1063" s="1">
        <v>-4.12</v>
      </c>
      <c r="CN1063" s="1">
        <v>-2.97</v>
      </c>
      <c r="CO1063" s="1">
        <v>-2.72</v>
      </c>
      <c r="CP1063" s="1">
        <v>-2.77</v>
      </c>
      <c r="CQ1063" s="1">
        <v>-2.68</v>
      </c>
      <c r="CR1063" s="1">
        <v>-2.16</v>
      </c>
      <c r="CS1063" s="1">
        <v>-2.91</v>
      </c>
      <c r="CT1063" s="1">
        <v>-4.2699999999999996</v>
      </c>
      <c r="CV1063" s="1">
        <v>201504</v>
      </c>
      <c r="CW1063" s="1">
        <v>0.84</v>
      </c>
      <c r="CX1063" s="1">
        <v>-0.31</v>
      </c>
      <c r="CY1063" s="1">
        <v>-0.61</v>
      </c>
      <c r="CZ1063" s="1">
        <v>-0.59</v>
      </c>
      <c r="DA1063" s="1">
        <v>0.16</v>
      </c>
      <c r="DB1063" s="1">
        <v>-0.74</v>
      </c>
      <c r="DC1063" s="1">
        <v>-0.49</v>
      </c>
      <c r="DD1063" s="1">
        <v>-1.08</v>
      </c>
      <c r="DE1063" s="1">
        <v>-0.43</v>
      </c>
      <c r="DF1063" s="1">
        <v>-0.16</v>
      </c>
      <c r="DG1063" s="1">
        <v>0.46</v>
      </c>
      <c r="DH1063" s="1">
        <v>-1.27</v>
      </c>
      <c r="DI1063" s="1">
        <v>-0.2</v>
      </c>
      <c r="DJ1063" s="1">
        <v>0.12</v>
      </c>
      <c r="DK1063" s="1">
        <v>-1.07</v>
      </c>
      <c r="DL1063" s="1">
        <v>-1.19</v>
      </c>
      <c r="DM1063" s="1">
        <v>-0.96</v>
      </c>
      <c r="DN1063" s="1">
        <v>-0.89</v>
      </c>
      <c r="DO1063" s="1">
        <v>0.02</v>
      </c>
      <c r="DQ1063" s="1">
        <v>201404</v>
      </c>
      <c r="DR1063" s="1">
        <v>-99.99</v>
      </c>
      <c r="DS1063" s="1">
        <v>-5.14</v>
      </c>
      <c r="DT1063" s="1">
        <v>-2.57</v>
      </c>
      <c r="DU1063" s="1">
        <v>-0.24</v>
      </c>
      <c r="DV1063" s="1">
        <v>-5.3</v>
      </c>
      <c r="DW1063" s="1">
        <v>-4</v>
      </c>
      <c r="DX1063" s="1">
        <v>-2.36</v>
      </c>
      <c r="DY1063" s="1">
        <v>-1.29</v>
      </c>
      <c r="DZ1063" s="1">
        <v>0.32</v>
      </c>
      <c r="EA1063" s="1">
        <v>-5.32</v>
      </c>
      <c r="EB1063" s="1">
        <v>-5.23</v>
      </c>
      <c r="EC1063" s="1">
        <v>-4.2300000000000004</v>
      </c>
      <c r="ED1063" s="1">
        <v>-3.76</v>
      </c>
      <c r="EE1063" s="1">
        <v>-2.4700000000000002</v>
      </c>
      <c r="EF1063" s="1">
        <v>-2.23</v>
      </c>
      <c r="EG1063" s="1">
        <v>-1.25</v>
      </c>
      <c r="EH1063" s="1">
        <v>-1.34</v>
      </c>
      <c r="EI1063" s="1">
        <v>0.05</v>
      </c>
      <c r="EJ1063" s="1">
        <v>0.61</v>
      </c>
      <c r="EL1063">
        <v>201404</v>
      </c>
      <c r="EM1063">
        <v>-0.19</v>
      </c>
      <c r="EN1063">
        <v>-4.21</v>
      </c>
      <c r="EO1063">
        <v>1.1200000000000001</v>
      </c>
      <c r="EP1063">
        <v>0</v>
      </c>
      <c r="ER1063" s="1">
        <v>201410</v>
      </c>
      <c r="ES1063" s="1">
        <v>-0.04</v>
      </c>
      <c r="EU1063" s="1">
        <v>201311</v>
      </c>
      <c r="EV1063" s="1">
        <v>0.71</v>
      </c>
      <c r="EX1063" s="1">
        <v>201810</v>
      </c>
      <c r="EY1063" s="1">
        <v>-1.92</v>
      </c>
      <c r="FA1063" s="1">
        <v>201410</v>
      </c>
      <c r="FB1063" s="1">
        <f>IF(ISERROR(VLOOKUP($FA1063,MOM,LOOKUPS!C$12,0)*$FB$6+VLOOKUP($FA1063,STREV,LOOKUPS!C$10,0)*$FC$6+VLOOKUP($FA1063,LTREV,LOOKUPS!C$9,0)*$FD$6+VLOOKUP($FA1063,CFP,LOOKUPS!C$6,0)*$FE$6+VLOOKUP($FA1063,EP,LOOKUPS!C$8,0)*$FF$6+VLOOKUP($FA1063,BM,LOOKUPS!C$5,0)*$FG$6+VLOOKUP($FA1063,DIV,LOOKUPS!C$7,0)*$FH$6++VLOOKUP($FA1063,SIZE,LOOKUPS!C$11,0)*$FI$6),"",VLOOKUP($FA1063,MOM,LOOKUPS!C$12,0)*$FB$6+VLOOKUP($FA1063,STREV,LOOKUPS!C$10,0)*$FC$6+VLOOKUP($FA1063,LTREV,LOOKUPS!C$9,0)*$FD$6+VLOOKUP($FA1063,CFP,LOOKUPS!C$6,0)*$FE$6+VLOOKUP($FA1063,EP,LOOKUPS!C$8,0)*$FF$6+VLOOKUP($FA1063,BM,LOOKUPS!C$5,0)*$FG$6+VLOOKUP($FA1063,DIV,LOOKUPS!C$7,0)*$FH$6++VLOOKUP($FA1063,SIZE,LOOKUPS!C$11,0)*$FI$6)</f>
        <v>1.3306</v>
      </c>
      <c r="FC1063" s="1">
        <f>IF(ISERROR(VLOOKUP($FA1063,MOM,LOOKUPS!D$12,0)*$FB$6+VLOOKUP($FA1063,STREV,LOOKUPS!D$10,0)*$FC$6+VLOOKUP($FA1063,LTREV,LOOKUPS!D$9,0)*$FD$6+VLOOKUP($FA1063,CFP,LOOKUPS!D$6,0)*$FE$6+VLOOKUP($FA1063,EP,LOOKUPS!D$8,0)*$FF$6+VLOOKUP($FA1063,BM,LOOKUPS!D$5,0)*$FG$6+VLOOKUP($FA1063,DIV,LOOKUPS!D$7,0)*$FH$6++VLOOKUP($FA1063,SIZE,LOOKUPS!D$11,0)*$FI$6),"",VLOOKUP($FA1063,MOM,LOOKUPS!D$12,0)*$FB$6+VLOOKUP($FA1063,STREV,LOOKUPS!D$10,0)*$FC$6+VLOOKUP($FA1063,LTREV,LOOKUPS!D$9,0)*$FD$6+VLOOKUP($FA1063,CFP,LOOKUPS!D$6,0)*$FE$6+VLOOKUP($FA1063,EP,LOOKUPS!D$8,0)*$FF$6+VLOOKUP($FA1063,BM,LOOKUPS!D$5,0)*$FG$6+VLOOKUP($FA1063,DIV,LOOKUPS!D$7,0)*$FH$6++VLOOKUP($FA1063,SIZE,LOOKUPS!D$11,0)*$FI$6)</f>
        <v>3.3750999999999998</v>
      </c>
      <c r="FD1063" s="1">
        <f>IF(ISERROR(VLOOKUP($FA1063,MOM,LOOKUPS!E$12,0)*$FB$6+VLOOKUP($FA1063,STREV,LOOKUPS!E$10,0)*$FC$6+VLOOKUP($FA1063,LTREV,LOOKUPS!E$9,0)*$FD$6+VLOOKUP($FA1063,CFP,LOOKUPS!E$6,0)*$FE$6+VLOOKUP($FA1063,EP,LOOKUPS!E$8,0)*$FF$6+VLOOKUP($FA1063,BM,LOOKUPS!E$5,0)*$FG$6+VLOOKUP($FA1063,DIV,LOOKUPS!E$7,0)*$FH$6++VLOOKUP($FA1063,SIZE,LOOKUPS!E$11,0)*$FI$6),"",VLOOKUP($FA1063,MOM,LOOKUPS!E$12,0)*$FB$6+VLOOKUP($FA1063,STREV,LOOKUPS!E$10,0)*$FC$6+VLOOKUP($FA1063,LTREV,LOOKUPS!E$9,0)*$FD$6+VLOOKUP($FA1063,CFP,LOOKUPS!E$6,0)*$FE$6+VLOOKUP($FA1063,EP,LOOKUPS!E$8,0)*$FF$6+VLOOKUP($FA1063,BM,LOOKUPS!E$5,0)*$FG$6+VLOOKUP($FA1063,DIV,LOOKUPS!E$7,0)*$FH$6++VLOOKUP($FA1063,SIZE,LOOKUPS!E$11,0)*$FI$6)</f>
        <v>4.3516000000000004</v>
      </c>
      <c r="FE1063" s="1">
        <f>IF(ISERROR(VLOOKUP($FA1063,MOM,LOOKUPS!F$12,0)*$FB$6+VLOOKUP($FA1063,STREV,LOOKUPS!F$10,0)*$FC$6+VLOOKUP($FA1063,LTREV,LOOKUPS!F$9,0)*$FD$6+VLOOKUP($FA1063,CFP,LOOKUPS!F$6,0)*$FE$6+VLOOKUP($FA1063,EP,LOOKUPS!F$8,0)*$FF$6+VLOOKUP($FA1063,BM,LOOKUPS!F$5,0)*$FG$6+VLOOKUP($FA1063,DIV,LOOKUPS!F$7,0)*$FH$6++VLOOKUP($FA1063,SIZE,LOOKUPS!F$11,0)*$FI$6),"",VLOOKUP($FA1063,MOM,LOOKUPS!F$12,0)*$FB$6+VLOOKUP($FA1063,STREV,LOOKUPS!F$10,0)*$FC$6+VLOOKUP($FA1063,LTREV,LOOKUPS!F$9,0)*$FD$6+VLOOKUP($FA1063,CFP,LOOKUPS!F$6,0)*$FE$6+VLOOKUP($FA1063,EP,LOOKUPS!F$8,0)*$FF$6+VLOOKUP($FA1063,BM,LOOKUPS!F$5,0)*$FG$6+VLOOKUP($FA1063,DIV,LOOKUPS!F$7,0)*$FH$6++VLOOKUP($FA1063,SIZE,LOOKUPS!F$11,0)*$FI$6)</f>
        <v>4.5049000000000001</v>
      </c>
      <c r="FF1063" s="1">
        <f>IF(ISERROR(VLOOKUP($FA1063,MOM,LOOKUPS!G$12,0)*$FB$6+VLOOKUP($FA1063,STREV,LOOKUPS!G$10,0)*$FC$6+VLOOKUP($FA1063,LTREV,LOOKUPS!G$9,0)*$FD$6+VLOOKUP($FA1063,CFP,LOOKUPS!G$6,0)*$FE$6+VLOOKUP($FA1063,EP,LOOKUPS!G$8,0)*$FF$6+VLOOKUP($FA1063,BM,LOOKUPS!G$5,0)*$FG$6+VLOOKUP($FA1063,DIV,LOOKUPS!G$7,0)*$FH$6++VLOOKUP($FA1063,SIZE,LOOKUPS!G$11,0)*$FI$6),"",VLOOKUP($FA1063,MOM,LOOKUPS!G$12,0)*$FB$6+VLOOKUP($FA1063,STREV,LOOKUPS!G$10,0)*$FC$6+VLOOKUP($FA1063,LTREV,LOOKUPS!G$9,0)*$FD$6+VLOOKUP($FA1063,CFP,LOOKUPS!G$6,0)*$FE$6+VLOOKUP($FA1063,EP,LOOKUPS!G$8,0)*$FF$6+VLOOKUP($FA1063,BM,LOOKUPS!G$5,0)*$FG$6+VLOOKUP($FA1063,DIV,LOOKUPS!G$7,0)*$FH$6++VLOOKUP($FA1063,SIZE,LOOKUPS!G$11,0)*$FI$6)</f>
        <v>4.5929000000000002</v>
      </c>
      <c r="FG1063" s="1">
        <f>IF(ISERROR(VLOOKUP($FA1063,MOM,LOOKUPS!H$12,0)*$FB$6+VLOOKUP($FA1063,STREV,LOOKUPS!H$10,0)*$FC$6+VLOOKUP($FA1063,LTREV,LOOKUPS!H$9,0)*$FD$6+VLOOKUP($FA1063,CFP,LOOKUPS!H$6,0)*$FE$6+VLOOKUP($FA1063,EP,LOOKUPS!H$8,0)*$FF$6+VLOOKUP($FA1063,BM,LOOKUPS!H$5,0)*$FG$6+VLOOKUP($FA1063,DIV,LOOKUPS!H$7,0)*$FH$6++VLOOKUP($FA1063,SIZE,LOOKUPS!H$11,0)*$FI$6),"",VLOOKUP($FA1063,MOM,LOOKUPS!H$12,0)*$FB$6+VLOOKUP($FA1063,STREV,LOOKUPS!H$10,0)*$FC$6+VLOOKUP($FA1063,LTREV,LOOKUPS!H$9,0)*$FD$6+VLOOKUP($FA1063,CFP,LOOKUPS!H$6,0)*$FE$6+VLOOKUP($FA1063,EP,LOOKUPS!H$8,0)*$FF$6+VLOOKUP($FA1063,BM,LOOKUPS!H$5,0)*$FG$6+VLOOKUP($FA1063,DIV,LOOKUPS!H$7,0)*$FH$6++VLOOKUP($FA1063,SIZE,LOOKUPS!H$11,0)*$FI$6)</f>
        <v>4.6411000000000007</v>
      </c>
      <c r="FH1063" s="1">
        <f>IF(ISERROR(VLOOKUP($FA1063,MOM,LOOKUPS!I$12,0)*$FB$6+VLOOKUP($FA1063,STREV,LOOKUPS!I$10,0)*$FC$6+VLOOKUP($FA1063,LTREV,LOOKUPS!I$9,0)*$FD$6+VLOOKUP($FA1063,CFP,LOOKUPS!I$6,0)*$FE$6+VLOOKUP($FA1063,EP,LOOKUPS!I$8,0)*$FF$6+VLOOKUP($FA1063,BM,LOOKUPS!I$5,0)*$FG$6+VLOOKUP($FA1063,DIV,LOOKUPS!I$7,0)*$FH$6++VLOOKUP($FA1063,SIZE,LOOKUPS!I$11,0)*$FI$6),"",VLOOKUP($FA1063,MOM,LOOKUPS!I$12,0)*$FB$6+VLOOKUP($FA1063,STREV,LOOKUPS!I$10,0)*$FC$6+VLOOKUP($FA1063,LTREV,LOOKUPS!I$9,0)*$FD$6+VLOOKUP($FA1063,CFP,LOOKUPS!I$6,0)*$FE$6+VLOOKUP($FA1063,EP,LOOKUPS!I$8,0)*$FF$6+VLOOKUP($FA1063,BM,LOOKUPS!I$5,0)*$FG$6+VLOOKUP($FA1063,DIV,LOOKUPS!I$7,0)*$FH$6++VLOOKUP($FA1063,SIZE,LOOKUPS!I$11,0)*$FI$6)</f>
        <v>4.1001000000000003</v>
      </c>
      <c r="FI1063" s="1">
        <f>IF(ISERROR(VLOOKUP($FA1063,MOM,LOOKUPS!J$12,0)*$FB$6+VLOOKUP($FA1063,STREV,LOOKUPS!J$10,0)*$FC$6+VLOOKUP($FA1063,LTREV,LOOKUPS!J$9,0)*$FD$6+VLOOKUP($FA1063,CFP,LOOKUPS!J$6,0)*$FE$6+VLOOKUP($FA1063,EP,LOOKUPS!J$8,0)*$FF$6+VLOOKUP($FA1063,BM,LOOKUPS!J$5,0)*$FG$6+VLOOKUP($FA1063,DIV,LOOKUPS!J$7,0)*$FH$6++VLOOKUP($FA1063,SIZE,LOOKUPS!J$11,0)*$FI$6),"",VLOOKUP($FA1063,MOM,LOOKUPS!J$12,0)*$FB$6+VLOOKUP($FA1063,STREV,LOOKUPS!J$10,0)*$FC$6+VLOOKUP($FA1063,LTREV,LOOKUPS!J$9,0)*$FD$6+VLOOKUP($FA1063,CFP,LOOKUPS!J$6,0)*$FE$6+VLOOKUP($FA1063,EP,LOOKUPS!J$8,0)*$FF$6+VLOOKUP($FA1063,BM,LOOKUPS!J$5,0)*$FG$6+VLOOKUP($FA1063,DIV,LOOKUPS!J$7,0)*$FH$6++VLOOKUP($FA1063,SIZE,LOOKUPS!J$11,0)*$FI$6)</f>
        <v>3.6318999999999999</v>
      </c>
      <c r="FJ1063" s="1">
        <f>IF(ISERROR(VLOOKUP($FA1063,MOM,LOOKUPS!K$12,0)*$FB$6+VLOOKUP($FA1063,STREV,LOOKUPS!K$10,0)*$FC$6+VLOOKUP($FA1063,LTREV,LOOKUPS!K$9,0)*$FD$6+VLOOKUP($FA1063,CFP,LOOKUPS!K$6,0)*$FE$6+VLOOKUP($FA1063,EP,LOOKUPS!K$8,0)*$FF$6+VLOOKUP($FA1063,BM,LOOKUPS!K$5,0)*$FG$6+VLOOKUP($FA1063,DIV,LOOKUPS!K$7,0)*$FH$6++VLOOKUP($FA1063,SIZE,LOOKUPS!K$11,0)*$FI$6),"",VLOOKUP($FA1063,MOM,LOOKUPS!K$12,0)*$FB$6+VLOOKUP($FA1063,STREV,LOOKUPS!K$10,0)*$FC$6+VLOOKUP($FA1063,LTREV,LOOKUPS!K$9,0)*$FD$6+VLOOKUP($FA1063,CFP,LOOKUPS!K$6,0)*$FE$6+VLOOKUP($FA1063,EP,LOOKUPS!K$8,0)*$FF$6+VLOOKUP($FA1063,BM,LOOKUPS!K$5,0)*$FG$6+VLOOKUP($FA1063,DIV,LOOKUPS!K$7,0)*$FH$6++VLOOKUP($FA1063,SIZE,LOOKUPS!K$11,0)*$FI$6)</f>
        <v>3.0220000000000002</v>
      </c>
      <c r="FK1063" s="1">
        <f>IF(ISERROR(VLOOKUP($FA1063,MOM,LOOKUPS!L$12,0)*$FB$6+VLOOKUP($FA1063,STREV,LOOKUPS!L$10,0)*$FC$6+VLOOKUP($FA1063,LTREV,LOOKUPS!L$9,0)*$FD$6+VLOOKUP($FA1063,CFP,LOOKUPS!L$6,0)*$FE$6+VLOOKUP($FA1063,EP,LOOKUPS!L$8,0)*$FF$6+VLOOKUP($FA1063,BM,LOOKUPS!L$5,0)*$FG$6+VLOOKUP($FA1063,DIV,LOOKUPS!L$7,0)*$FH$6++VLOOKUP($FA1063,SIZE,LOOKUPS!L$11,0)*$FI$6),"",VLOOKUP($FA1063,MOM,LOOKUPS!L$12,0)*$FB$6+VLOOKUP($FA1063,STREV,LOOKUPS!L$10,0)*$FC$6+VLOOKUP($FA1063,LTREV,LOOKUPS!L$9,0)*$FD$6+VLOOKUP($FA1063,CFP,LOOKUPS!L$6,0)*$FE$6+VLOOKUP($FA1063,EP,LOOKUPS!L$8,0)*$FF$6+VLOOKUP($FA1063,BM,LOOKUPS!L$5,0)*$FG$6+VLOOKUP($FA1063,DIV,LOOKUPS!L$7,0)*$FH$6++VLOOKUP($FA1063,SIZE,LOOKUPS!L$11,0)*$FI$6)</f>
        <v>-0.40500000000000014</v>
      </c>
    </row>
    <row r="1064" spans="1:167" x14ac:dyDescent="0.3">
      <c r="A1064" s="1">
        <v>201411</v>
      </c>
      <c r="B1064" s="1">
        <v>-2.69</v>
      </c>
      <c r="C1064" s="1">
        <v>-2.2999999999999998</v>
      </c>
      <c r="D1064" s="1">
        <v>-0.39</v>
      </c>
      <c r="E1064" s="1">
        <v>0.37</v>
      </c>
      <c r="F1064" s="1">
        <v>0.83</v>
      </c>
      <c r="G1064" s="1">
        <v>0.77</v>
      </c>
      <c r="H1064" s="1">
        <v>0.38</v>
      </c>
      <c r="I1064" s="1">
        <v>0.73</v>
      </c>
      <c r="J1064" s="1">
        <v>1.42</v>
      </c>
      <c r="K1064" s="1">
        <v>1.19</v>
      </c>
      <c r="M1064" s="1">
        <v>201312</v>
      </c>
      <c r="N1064" s="1">
        <v>3.45</v>
      </c>
      <c r="O1064" s="1">
        <v>4.04</v>
      </c>
      <c r="P1064" s="1">
        <v>2.9</v>
      </c>
      <c r="Q1064" s="1">
        <v>2.1</v>
      </c>
      <c r="R1064" s="1">
        <v>2.5099999999999998</v>
      </c>
      <c r="S1064" s="1">
        <v>4.58</v>
      </c>
      <c r="T1064" s="1">
        <v>2.34</v>
      </c>
      <c r="U1064" s="1">
        <v>2.97</v>
      </c>
      <c r="V1064" s="1">
        <v>2.5099999999999998</v>
      </c>
      <c r="W1064" s="1">
        <v>3.21</v>
      </c>
      <c r="Y1064" s="1">
        <v>201811</v>
      </c>
      <c r="Z1064" s="1">
        <v>-7.83</v>
      </c>
      <c r="AA1064" s="1">
        <v>-0.33</v>
      </c>
      <c r="AB1064" s="1">
        <v>-0.51</v>
      </c>
      <c r="AC1064" s="1">
        <v>1.51</v>
      </c>
      <c r="AD1064" s="1">
        <v>2.2000000000000002</v>
      </c>
      <c r="AE1064" s="1">
        <v>2.81</v>
      </c>
      <c r="AF1064" s="1">
        <v>2</v>
      </c>
      <c r="AG1064" s="1">
        <v>2.63</v>
      </c>
      <c r="AH1064" s="1">
        <v>2.42</v>
      </c>
      <c r="AI1064" s="1">
        <v>1.91</v>
      </c>
      <c r="CA1064" s="1">
        <v>201405</v>
      </c>
      <c r="CB1064" s="1">
        <v>2.52</v>
      </c>
      <c r="CC1064" s="1">
        <v>0.01</v>
      </c>
      <c r="CD1064" s="1">
        <v>0.38</v>
      </c>
      <c r="CE1064" s="1">
        <v>-0.22</v>
      </c>
      <c r="CF1064" s="1">
        <v>-0.06</v>
      </c>
      <c r="CG1064" s="1">
        <v>0.12</v>
      </c>
      <c r="CH1064" s="1">
        <v>0.85</v>
      </c>
      <c r="CI1064" s="1">
        <v>-0.04</v>
      </c>
      <c r="CJ1064" s="1">
        <v>-0.31</v>
      </c>
      <c r="CK1064" s="1">
        <v>0.33</v>
      </c>
      <c r="CL1064" s="1">
        <v>-0.6</v>
      </c>
      <c r="CM1064" s="1">
        <v>0.19</v>
      </c>
      <c r="CN1064" s="1">
        <v>0.05</v>
      </c>
      <c r="CO1064" s="1">
        <v>0.83</v>
      </c>
      <c r="CP1064" s="1">
        <v>0.87</v>
      </c>
      <c r="CQ1064" s="1">
        <v>-0.15</v>
      </c>
      <c r="CR1064" s="1">
        <v>0.08</v>
      </c>
      <c r="CS1064" s="1">
        <v>0.36</v>
      </c>
      <c r="CT1064" s="1">
        <v>-0.83</v>
      </c>
      <c r="CV1064" s="1">
        <v>201505</v>
      </c>
      <c r="CW1064" s="1">
        <v>0.81</v>
      </c>
      <c r="CX1064" s="1">
        <v>0.56000000000000005</v>
      </c>
      <c r="CY1064" s="1">
        <v>1.06</v>
      </c>
      <c r="CZ1064" s="1">
        <v>-0.04</v>
      </c>
      <c r="DA1064" s="1">
        <v>0.56999999999999995</v>
      </c>
      <c r="DB1064" s="1">
        <v>1.74</v>
      </c>
      <c r="DC1064" s="1">
        <v>0.4</v>
      </c>
      <c r="DD1064" s="1">
        <v>0.57999999999999996</v>
      </c>
      <c r="DE1064" s="1">
        <v>-0.28000000000000003</v>
      </c>
      <c r="DF1064" s="1">
        <v>0.6</v>
      </c>
      <c r="DG1064" s="1">
        <v>0.54</v>
      </c>
      <c r="DH1064" s="1">
        <v>0.54</v>
      </c>
      <c r="DI1064" s="1">
        <v>2.97</v>
      </c>
      <c r="DJ1064" s="1">
        <v>0.91</v>
      </c>
      <c r="DK1064" s="1">
        <v>-0.1</v>
      </c>
      <c r="DL1064" s="1">
        <v>0.64</v>
      </c>
      <c r="DM1064" s="1">
        <v>0.52</v>
      </c>
      <c r="DN1064" s="1">
        <v>-0.09</v>
      </c>
      <c r="DO1064" s="1">
        <v>-0.47</v>
      </c>
      <c r="DQ1064" s="1">
        <v>201405</v>
      </c>
      <c r="DR1064" s="1">
        <v>-99.99</v>
      </c>
      <c r="DS1064" s="1">
        <v>-0.79</v>
      </c>
      <c r="DT1064" s="1">
        <v>1.01</v>
      </c>
      <c r="DU1064" s="1">
        <v>2.37</v>
      </c>
      <c r="DV1064" s="1">
        <v>-0.91</v>
      </c>
      <c r="DW1064" s="1">
        <v>0.12</v>
      </c>
      <c r="DX1064" s="1">
        <v>1.36</v>
      </c>
      <c r="DY1064" s="1">
        <v>1.77</v>
      </c>
      <c r="DZ1064" s="1">
        <v>2.39</v>
      </c>
      <c r="EA1064" s="1">
        <v>-0.99</v>
      </c>
      <c r="EB1064" s="1">
        <v>-0.65</v>
      </c>
      <c r="EC1064" s="1">
        <v>-0.1</v>
      </c>
      <c r="ED1064" s="1">
        <v>0.34</v>
      </c>
      <c r="EE1064" s="1">
        <v>1.57</v>
      </c>
      <c r="EF1064" s="1">
        <v>1.1200000000000001</v>
      </c>
      <c r="EG1064" s="1">
        <v>1.25</v>
      </c>
      <c r="EH1064" s="1">
        <v>2.33</v>
      </c>
      <c r="EI1064" s="1">
        <v>2.13</v>
      </c>
      <c r="EJ1064" s="1">
        <v>2.67</v>
      </c>
      <c r="EL1064">
        <v>201405</v>
      </c>
      <c r="EM1064">
        <v>2.06</v>
      </c>
      <c r="EN1064">
        <v>-1.9</v>
      </c>
      <c r="EO1064">
        <v>-0.12</v>
      </c>
      <c r="EP1064">
        <v>0</v>
      </c>
      <c r="ER1064" s="1">
        <v>201411</v>
      </c>
      <c r="ES1064" s="1">
        <v>1.06</v>
      </c>
      <c r="EU1064" s="1">
        <v>201312</v>
      </c>
      <c r="EV1064" s="1">
        <v>1.25</v>
      </c>
      <c r="EX1064" s="1">
        <v>201811</v>
      </c>
      <c r="EY1064" s="1">
        <v>-4.2</v>
      </c>
      <c r="FA1064" s="1">
        <v>201411</v>
      </c>
      <c r="FB1064" s="1">
        <f>IF(ISERROR(VLOOKUP($FA1064,MOM,LOOKUPS!C$12,0)*$FB$6+VLOOKUP($FA1064,STREV,LOOKUPS!C$10,0)*$FC$6+VLOOKUP($FA1064,LTREV,LOOKUPS!C$9,0)*$FD$6+VLOOKUP($FA1064,CFP,LOOKUPS!C$6,0)*$FE$6+VLOOKUP($FA1064,EP,LOOKUPS!C$8,0)*$FF$6+VLOOKUP($FA1064,BM,LOOKUPS!C$5,0)*$FG$6+VLOOKUP($FA1064,DIV,LOOKUPS!C$7,0)*$FH$6++VLOOKUP($FA1064,SIZE,LOOKUPS!C$11,0)*$FI$6),"",VLOOKUP($FA1064,MOM,LOOKUPS!C$12,0)*$FB$6+VLOOKUP($FA1064,STREV,LOOKUPS!C$10,0)*$FC$6+VLOOKUP($FA1064,LTREV,LOOKUPS!C$9,0)*$FD$6+VLOOKUP($FA1064,CFP,LOOKUPS!C$6,0)*$FE$6+VLOOKUP($FA1064,EP,LOOKUPS!C$8,0)*$FF$6+VLOOKUP($FA1064,BM,LOOKUPS!C$5,0)*$FG$6+VLOOKUP($FA1064,DIV,LOOKUPS!C$7,0)*$FH$6++VLOOKUP($FA1064,SIZE,LOOKUPS!C$11,0)*$FI$6)</f>
        <v>-0.88329999999999997</v>
      </c>
      <c r="FC1064" s="1">
        <f>IF(ISERROR(VLOOKUP($FA1064,MOM,LOOKUPS!D$12,0)*$FB$6+VLOOKUP($FA1064,STREV,LOOKUPS!D$10,0)*$FC$6+VLOOKUP($FA1064,LTREV,LOOKUPS!D$9,0)*$FD$6+VLOOKUP($FA1064,CFP,LOOKUPS!D$6,0)*$FE$6+VLOOKUP($FA1064,EP,LOOKUPS!D$8,0)*$FF$6+VLOOKUP($FA1064,BM,LOOKUPS!D$5,0)*$FG$6+VLOOKUP($FA1064,DIV,LOOKUPS!D$7,0)*$FH$6++VLOOKUP($FA1064,SIZE,LOOKUPS!D$11,0)*$FI$6),"",VLOOKUP($FA1064,MOM,LOOKUPS!D$12,0)*$FB$6+VLOOKUP($FA1064,STREV,LOOKUPS!D$10,0)*$FC$6+VLOOKUP($FA1064,LTREV,LOOKUPS!D$9,0)*$FD$6+VLOOKUP($FA1064,CFP,LOOKUPS!D$6,0)*$FE$6+VLOOKUP($FA1064,EP,LOOKUPS!D$8,0)*$FF$6+VLOOKUP($FA1064,BM,LOOKUPS!D$5,0)*$FG$6+VLOOKUP($FA1064,DIV,LOOKUPS!D$7,0)*$FH$6++VLOOKUP($FA1064,SIZE,LOOKUPS!D$11,0)*$FI$6)</f>
        <v>-2.8299999999999992E-2</v>
      </c>
      <c r="FD1064" s="1">
        <f>IF(ISERROR(VLOOKUP($FA1064,MOM,LOOKUPS!E$12,0)*$FB$6+VLOOKUP($FA1064,STREV,LOOKUPS!E$10,0)*$FC$6+VLOOKUP($FA1064,LTREV,LOOKUPS!E$9,0)*$FD$6+VLOOKUP($FA1064,CFP,LOOKUPS!E$6,0)*$FE$6+VLOOKUP($FA1064,EP,LOOKUPS!E$8,0)*$FF$6+VLOOKUP($FA1064,BM,LOOKUPS!E$5,0)*$FG$6+VLOOKUP($FA1064,DIV,LOOKUPS!E$7,0)*$FH$6++VLOOKUP($FA1064,SIZE,LOOKUPS!E$11,0)*$FI$6),"",VLOOKUP($FA1064,MOM,LOOKUPS!E$12,0)*$FB$6+VLOOKUP($FA1064,STREV,LOOKUPS!E$10,0)*$FC$6+VLOOKUP($FA1064,LTREV,LOOKUPS!E$9,0)*$FD$6+VLOOKUP($FA1064,CFP,LOOKUPS!E$6,0)*$FE$6+VLOOKUP($FA1064,EP,LOOKUPS!E$8,0)*$FF$6+VLOOKUP($FA1064,BM,LOOKUPS!E$5,0)*$FG$6+VLOOKUP($FA1064,DIV,LOOKUPS!E$7,0)*$FH$6++VLOOKUP($FA1064,SIZE,LOOKUPS!E$11,0)*$FI$6)</f>
        <v>0.20879999999999999</v>
      </c>
      <c r="FE1064" s="1">
        <f>IF(ISERROR(VLOOKUP($FA1064,MOM,LOOKUPS!F$12,0)*$FB$6+VLOOKUP($FA1064,STREV,LOOKUPS!F$10,0)*$FC$6+VLOOKUP($FA1064,LTREV,LOOKUPS!F$9,0)*$FD$6+VLOOKUP($FA1064,CFP,LOOKUPS!F$6,0)*$FE$6+VLOOKUP($FA1064,EP,LOOKUPS!F$8,0)*$FF$6+VLOOKUP($FA1064,BM,LOOKUPS!F$5,0)*$FG$6+VLOOKUP($FA1064,DIV,LOOKUPS!F$7,0)*$FH$6++VLOOKUP($FA1064,SIZE,LOOKUPS!F$11,0)*$FI$6),"",VLOOKUP($FA1064,MOM,LOOKUPS!F$12,0)*$FB$6+VLOOKUP($FA1064,STREV,LOOKUPS!F$10,0)*$FC$6+VLOOKUP($FA1064,LTREV,LOOKUPS!F$9,0)*$FD$6+VLOOKUP($FA1064,CFP,LOOKUPS!F$6,0)*$FE$6+VLOOKUP($FA1064,EP,LOOKUPS!F$8,0)*$FF$6+VLOOKUP($FA1064,BM,LOOKUPS!F$5,0)*$FG$6+VLOOKUP($FA1064,DIV,LOOKUPS!F$7,0)*$FH$6++VLOOKUP($FA1064,SIZE,LOOKUPS!F$11,0)*$FI$6)</f>
        <v>0.31559999999999999</v>
      </c>
      <c r="FF1064" s="1">
        <f>IF(ISERROR(VLOOKUP($FA1064,MOM,LOOKUPS!G$12,0)*$FB$6+VLOOKUP($FA1064,STREV,LOOKUPS!G$10,0)*$FC$6+VLOOKUP($FA1064,LTREV,LOOKUPS!G$9,0)*$FD$6+VLOOKUP($FA1064,CFP,LOOKUPS!G$6,0)*$FE$6+VLOOKUP($FA1064,EP,LOOKUPS!G$8,0)*$FF$6+VLOOKUP($FA1064,BM,LOOKUPS!G$5,0)*$FG$6+VLOOKUP($FA1064,DIV,LOOKUPS!G$7,0)*$FH$6++VLOOKUP($FA1064,SIZE,LOOKUPS!G$11,0)*$FI$6),"",VLOOKUP($FA1064,MOM,LOOKUPS!G$12,0)*$FB$6+VLOOKUP($FA1064,STREV,LOOKUPS!G$10,0)*$FC$6+VLOOKUP($FA1064,LTREV,LOOKUPS!G$9,0)*$FD$6+VLOOKUP($FA1064,CFP,LOOKUPS!G$6,0)*$FE$6+VLOOKUP($FA1064,EP,LOOKUPS!G$8,0)*$FF$6+VLOOKUP($FA1064,BM,LOOKUPS!G$5,0)*$FG$6+VLOOKUP($FA1064,DIV,LOOKUPS!G$7,0)*$FH$6++VLOOKUP($FA1064,SIZE,LOOKUPS!G$11,0)*$FI$6)</f>
        <v>0.76800000000000002</v>
      </c>
      <c r="FG1064" s="1">
        <f>IF(ISERROR(VLOOKUP($FA1064,MOM,LOOKUPS!H$12,0)*$FB$6+VLOOKUP($FA1064,STREV,LOOKUPS!H$10,0)*$FC$6+VLOOKUP($FA1064,LTREV,LOOKUPS!H$9,0)*$FD$6+VLOOKUP($FA1064,CFP,LOOKUPS!H$6,0)*$FE$6+VLOOKUP($FA1064,EP,LOOKUPS!H$8,0)*$FF$6+VLOOKUP($FA1064,BM,LOOKUPS!H$5,0)*$FG$6+VLOOKUP($FA1064,DIV,LOOKUPS!H$7,0)*$FH$6++VLOOKUP($FA1064,SIZE,LOOKUPS!H$11,0)*$FI$6),"",VLOOKUP($FA1064,MOM,LOOKUPS!H$12,0)*$FB$6+VLOOKUP($FA1064,STREV,LOOKUPS!H$10,0)*$FC$6+VLOOKUP($FA1064,LTREV,LOOKUPS!H$9,0)*$FD$6+VLOOKUP($FA1064,CFP,LOOKUPS!H$6,0)*$FE$6+VLOOKUP($FA1064,EP,LOOKUPS!H$8,0)*$FF$6+VLOOKUP($FA1064,BM,LOOKUPS!H$5,0)*$FG$6+VLOOKUP($FA1064,DIV,LOOKUPS!H$7,0)*$FH$6++VLOOKUP($FA1064,SIZE,LOOKUPS!H$11,0)*$FI$6)</f>
        <v>0.89860000000000007</v>
      </c>
      <c r="FH1064" s="1">
        <f>IF(ISERROR(VLOOKUP($FA1064,MOM,LOOKUPS!I$12,0)*$FB$6+VLOOKUP($FA1064,STREV,LOOKUPS!I$10,0)*$FC$6+VLOOKUP($FA1064,LTREV,LOOKUPS!I$9,0)*$FD$6+VLOOKUP($FA1064,CFP,LOOKUPS!I$6,0)*$FE$6+VLOOKUP($FA1064,EP,LOOKUPS!I$8,0)*$FF$6+VLOOKUP($FA1064,BM,LOOKUPS!I$5,0)*$FG$6+VLOOKUP($FA1064,DIV,LOOKUPS!I$7,0)*$FH$6++VLOOKUP($FA1064,SIZE,LOOKUPS!I$11,0)*$FI$6),"",VLOOKUP($FA1064,MOM,LOOKUPS!I$12,0)*$FB$6+VLOOKUP($FA1064,STREV,LOOKUPS!I$10,0)*$FC$6+VLOOKUP($FA1064,LTREV,LOOKUPS!I$9,0)*$FD$6+VLOOKUP($FA1064,CFP,LOOKUPS!I$6,0)*$FE$6+VLOOKUP($FA1064,EP,LOOKUPS!I$8,0)*$FF$6+VLOOKUP($FA1064,BM,LOOKUPS!I$5,0)*$FG$6+VLOOKUP($FA1064,DIV,LOOKUPS!I$7,0)*$FH$6++VLOOKUP($FA1064,SIZE,LOOKUPS!I$11,0)*$FI$6)</f>
        <v>0.50259999999999994</v>
      </c>
      <c r="FI1064" s="1">
        <f>IF(ISERROR(VLOOKUP($FA1064,MOM,LOOKUPS!J$12,0)*$FB$6+VLOOKUP($FA1064,STREV,LOOKUPS!J$10,0)*$FC$6+VLOOKUP($FA1064,LTREV,LOOKUPS!J$9,0)*$FD$6+VLOOKUP($FA1064,CFP,LOOKUPS!J$6,0)*$FE$6+VLOOKUP($FA1064,EP,LOOKUPS!J$8,0)*$FF$6+VLOOKUP($FA1064,BM,LOOKUPS!J$5,0)*$FG$6+VLOOKUP($FA1064,DIV,LOOKUPS!J$7,0)*$FH$6++VLOOKUP($FA1064,SIZE,LOOKUPS!J$11,0)*$FI$6),"",VLOOKUP($FA1064,MOM,LOOKUPS!J$12,0)*$FB$6+VLOOKUP($FA1064,STREV,LOOKUPS!J$10,0)*$FC$6+VLOOKUP($FA1064,LTREV,LOOKUPS!J$9,0)*$FD$6+VLOOKUP($FA1064,CFP,LOOKUPS!J$6,0)*$FE$6+VLOOKUP($FA1064,EP,LOOKUPS!J$8,0)*$FF$6+VLOOKUP($FA1064,BM,LOOKUPS!J$5,0)*$FG$6+VLOOKUP($FA1064,DIV,LOOKUPS!J$7,0)*$FH$6++VLOOKUP($FA1064,SIZE,LOOKUPS!J$11,0)*$FI$6)</f>
        <v>0.20379999999999993</v>
      </c>
      <c r="FJ1064" s="1">
        <f>IF(ISERROR(VLOOKUP($FA1064,MOM,LOOKUPS!K$12,0)*$FB$6+VLOOKUP($FA1064,STREV,LOOKUPS!K$10,0)*$FC$6+VLOOKUP($FA1064,LTREV,LOOKUPS!K$9,0)*$FD$6+VLOOKUP($FA1064,CFP,LOOKUPS!K$6,0)*$FE$6+VLOOKUP($FA1064,EP,LOOKUPS!K$8,0)*$FF$6+VLOOKUP($FA1064,BM,LOOKUPS!K$5,0)*$FG$6+VLOOKUP($FA1064,DIV,LOOKUPS!K$7,0)*$FH$6++VLOOKUP($FA1064,SIZE,LOOKUPS!K$11,0)*$FI$6),"",VLOOKUP($FA1064,MOM,LOOKUPS!K$12,0)*$FB$6+VLOOKUP($FA1064,STREV,LOOKUPS!K$10,0)*$FC$6+VLOOKUP($FA1064,LTREV,LOOKUPS!K$9,0)*$FD$6+VLOOKUP($FA1064,CFP,LOOKUPS!K$6,0)*$FE$6+VLOOKUP($FA1064,EP,LOOKUPS!K$8,0)*$FF$6+VLOOKUP($FA1064,BM,LOOKUPS!K$5,0)*$FG$6+VLOOKUP($FA1064,DIV,LOOKUPS!K$7,0)*$FH$6++VLOOKUP($FA1064,SIZE,LOOKUPS!K$11,0)*$FI$6)</f>
        <v>-0.60040000000000004</v>
      </c>
      <c r="FK1064" s="1">
        <f>IF(ISERROR(VLOOKUP($FA1064,MOM,LOOKUPS!L$12,0)*$FB$6+VLOOKUP($FA1064,STREV,LOOKUPS!L$10,0)*$FC$6+VLOOKUP($FA1064,LTREV,LOOKUPS!L$9,0)*$FD$6+VLOOKUP($FA1064,CFP,LOOKUPS!L$6,0)*$FE$6+VLOOKUP($FA1064,EP,LOOKUPS!L$8,0)*$FF$6+VLOOKUP($FA1064,BM,LOOKUPS!L$5,0)*$FG$6+VLOOKUP($FA1064,DIV,LOOKUPS!L$7,0)*$FH$6++VLOOKUP($FA1064,SIZE,LOOKUPS!L$11,0)*$FI$6),"",VLOOKUP($FA1064,MOM,LOOKUPS!L$12,0)*$FB$6+VLOOKUP($FA1064,STREV,LOOKUPS!L$10,0)*$FC$6+VLOOKUP($FA1064,LTREV,LOOKUPS!L$9,0)*$FD$6+VLOOKUP($FA1064,CFP,LOOKUPS!L$6,0)*$FE$6+VLOOKUP($FA1064,EP,LOOKUPS!L$8,0)*$FF$6+VLOOKUP($FA1064,BM,LOOKUPS!L$5,0)*$FG$6+VLOOKUP($FA1064,DIV,LOOKUPS!L$7,0)*$FH$6++VLOOKUP($FA1064,SIZE,LOOKUPS!L$11,0)*$FI$6)</f>
        <v>-1.4805000000000001</v>
      </c>
    </row>
    <row r="1065" spans="1:167" x14ac:dyDescent="0.3">
      <c r="A1065" s="1">
        <v>201412</v>
      </c>
      <c r="B1065" s="1">
        <v>0.21</v>
      </c>
      <c r="C1065" s="1">
        <v>2.35</v>
      </c>
      <c r="D1065" s="1">
        <v>1.82</v>
      </c>
      <c r="E1065" s="1">
        <v>2.11</v>
      </c>
      <c r="F1065" s="1">
        <v>1.79</v>
      </c>
      <c r="G1065" s="1">
        <v>2.29</v>
      </c>
      <c r="H1065" s="1">
        <v>1.93</v>
      </c>
      <c r="I1065" s="1">
        <v>2.66</v>
      </c>
      <c r="J1065" s="1">
        <v>1.93</v>
      </c>
      <c r="K1065" s="1">
        <v>1.34</v>
      </c>
      <c r="M1065" s="1">
        <v>201401</v>
      </c>
      <c r="N1065" s="1">
        <v>2.99</v>
      </c>
      <c r="O1065" s="1">
        <v>-0.37</v>
      </c>
      <c r="P1065" s="1">
        <v>-0.11</v>
      </c>
      <c r="Q1065" s="1">
        <v>-0.65</v>
      </c>
      <c r="R1065" s="1">
        <v>-1.65</v>
      </c>
      <c r="S1065" s="1">
        <v>-1.34</v>
      </c>
      <c r="T1065" s="1">
        <v>-1.3</v>
      </c>
      <c r="U1065" s="1">
        <v>-2.29</v>
      </c>
      <c r="V1065" s="1">
        <v>-1.86</v>
      </c>
      <c r="W1065" s="1">
        <v>3.06</v>
      </c>
      <c r="Y1065" s="1">
        <v>201812</v>
      </c>
      <c r="Z1065" s="1">
        <v>-20.46</v>
      </c>
      <c r="AA1065" s="1">
        <v>-13.43</v>
      </c>
      <c r="AB1065" s="1">
        <v>-12.46</v>
      </c>
      <c r="AC1065" s="1">
        <v>-10.3</v>
      </c>
      <c r="AD1065" s="1">
        <v>-10.96</v>
      </c>
      <c r="AE1065" s="1">
        <v>-10.039999999999999</v>
      </c>
      <c r="AF1065" s="1">
        <v>-9.6300000000000008</v>
      </c>
      <c r="AG1065" s="1">
        <v>-8.93</v>
      </c>
      <c r="AH1065" s="1">
        <v>-9.89</v>
      </c>
      <c r="AI1065" s="1">
        <v>-11.43</v>
      </c>
      <c r="CA1065" s="1">
        <v>201406</v>
      </c>
      <c r="CB1065" s="1">
        <v>4.78</v>
      </c>
      <c r="CC1065" s="1">
        <v>5.21</v>
      </c>
      <c r="CD1065" s="1">
        <v>4.1100000000000003</v>
      </c>
      <c r="CE1065" s="1">
        <v>3.8</v>
      </c>
      <c r="CF1065" s="1">
        <v>5.0599999999999996</v>
      </c>
      <c r="CG1065" s="1">
        <v>4.93</v>
      </c>
      <c r="CH1065" s="1">
        <v>4.24</v>
      </c>
      <c r="CI1065" s="1">
        <v>3.82</v>
      </c>
      <c r="CJ1065" s="1">
        <v>3.81</v>
      </c>
      <c r="CK1065" s="1">
        <v>5.13</v>
      </c>
      <c r="CL1065" s="1">
        <v>4.96</v>
      </c>
      <c r="CM1065" s="1">
        <v>5.6</v>
      </c>
      <c r="CN1065" s="1">
        <v>4.1500000000000004</v>
      </c>
      <c r="CO1065" s="1">
        <v>4.7300000000000004</v>
      </c>
      <c r="CP1065" s="1">
        <v>3.76</v>
      </c>
      <c r="CQ1065" s="1">
        <v>3.86</v>
      </c>
      <c r="CR1065" s="1">
        <v>3.78</v>
      </c>
      <c r="CS1065" s="1">
        <v>3.45</v>
      </c>
      <c r="CT1065" s="1">
        <v>4.08</v>
      </c>
      <c r="CV1065" s="1">
        <v>201506</v>
      </c>
      <c r="CW1065" s="1">
        <v>-0.71</v>
      </c>
      <c r="CX1065" s="1">
        <v>-0.46</v>
      </c>
      <c r="CY1065" s="1">
        <v>0.71</v>
      </c>
      <c r="CZ1065" s="1">
        <v>-0.41</v>
      </c>
      <c r="DA1065" s="1">
        <v>-1.01</v>
      </c>
      <c r="DB1065" s="1">
        <v>1.1499999999999999</v>
      </c>
      <c r="DC1065" s="1">
        <v>0.24</v>
      </c>
      <c r="DD1065" s="1">
        <v>0.45</v>
      </c>
      <c r="DE1065" s="1">
        <v>-0.66</v>
      </c>
      <c r="DF1065" s="1">
        <v>-0.1</v>
      </c>
      <c r="DG1065" s="1">
        <v>-1.88</v>
      </c>
      <c r="DH1065" s="1">
        <v>0.66</v>
      </c>
      <c r="DI1065" s="1">
        <v>1.66</v>
      </c>
      <c r="DJ1065" s="1">
        <v>1.3</v>
      </c>
      <c r="DK1065" s="1">
        <v>-0.77</v>
      </c>
      <c r="DL1065" s="1">
        <v>0.74</v>
      </c>
      <c r="DM1065" s="1">
        <v>0.15</v>
      </c>
      <c r="DN1065" s="1">
        <v>0.28000000000000003</v>
      </c>
      <c r="DO1065" s="1">
        <v>-1.56</v>
      </c>
      <c r="DQ1065" s="1">
        <v>201406</v>
      </c>
      <c r="DR1065" s="1">
        <v>-99.99</v>
      </c>
      <c r="DS1065" s="1">
        <v>4.57</v>
      </c>
      <c r="DT1065" s="1">
        <v>5.23</v>
      </c>
      <c r="DU1065" s="1">
        <v>2.87</v>
      </c>
      <c r="DV1065" s="1">
        <v>4.1900000000000004</v>
      </c>
      <c r="DW1065" s="1">
        <v>6.35</v>
      </c>
      <c r="DX1065" s="1">
        <v>5.01</v>
      </c>
      <c r="DY1065" s="1">
        <v>4.2300000000000004</v>
      </c>
      <c r="DZ1065" s="1">
        <v>2.46</v>
      </c>
      <c r="EA1065" s="1">
        <v>3.83</v>
      </c>
      <c r="EB1065" s="1">
        <v>5.39</v>
      </c>
      <c r="EC1065" s="1">
        <v>6.8</v>
      </c>
      <c r="ED1065" s="1">
        <v>5.87</v>
      </c>
      <c r="EE1065" s="1">
        <v>4.8499999999999996</v>
      </c>
      <c r="EF1065" s="1">
        <v>5.19</v>
      </c>
      <c r="EG1065" s="1">
        <v>4.76</v>
      </c>
      <c r="EH1065" s="1">
        <v>3.66</v>
      </c>
      <c r="EI1065" s="1">
        <v>2.74</v>
      </c>
      <c r="EJ1065" s="1">
        <v>2.15</v>
      </c>
      <c r="EL1065">
        <v>201406</v>
      </c>
      <c r="EM1065">
        <v>2.61</v>
      </c>
      <c r="EN1065">
        <v>3.08</v>
      </c>
      <c r="EO1065">
        <v>-0.67</v>
      </c>
      <c r="EP1065">
        <v>0</v>
      </c>
      <c r="ER1065" s="1">
        <v>201412</v>
      </c>
      <c r="ES1065" s="1">
        <v>1.0900000000000001</v>
      </c>
      <c r="EU1065" s="1">
        <v>201401</v>
      </c>
      <c r="EV1065" s="1">
        <v>0.25</v>
      </c>
      <c r="EX1065" s="1">
        <v>201812</v>
      </c>
      <c r="EY1065" s="1">
        <v>-3.27</v>
      </c>
      <c r="FA1065" s="1">
        <v>201412</v>
      </c>
      <c r="FB1065" s="1">
        <f>IF(ISERROR(VLOOKUP($FA1065,MOM,LOOKUPS!C$12,0)*$FB$6+VLOOKUP($FA1065,STREV,LOOKUPS!C$10,0)*$FC$6+VLOOKUP($FA1065,LTREV,LOOKUPS!C$9,0)*$FD$6+VLOOKUP($FA1065,CFP,LOOKUPS!C$6,0)*$FE$6+VLOOKUP($FA1065,EP,LOOKUPS!C$8,0)*$FF$6+VLOOKUP($FA1065,BM,LOOKUPS!C$5,0)*$FG$6+VLOOKUP($FA1065,DIV,LOOKUPS!C$7,0)*$FH$6++VLOOKUP($FA1065,SIZE,LOOKUPS!C$11,0)*$FI$6),"",VLOOKUP($FA1065,MOM,LOOKUPS!C$12,0)*$FB$6+VLOOKUP($FA1065,STREV,LOOKUPS!C$10,0)*$FC$6+VLOOKUP($FA1065,LTREV,LOOKUPS!C$9,0)*$FD$6+VLOOKUP($FA1065,CFP,LOOKUPS!C$6,0)*$FE$6+VLOOKUP($FA1065,EP,LOOKUPS!C$8,0)*$FF$6+VLOOKUP($FA1065,BM,LOOKUPS!C$5,0)*$FG$6+VLOOKUP($FA1065,DIV,LOOKUPS!C$7,0)*$FH$6++VLOOKUP($FA1065,SIZE,LOOKUPS!C$11,0)*$FI$6)</f>
        <v>1.4735</v>
      </c>
      <c r="FC1065" s="1">
        <f>IF(ISERROR(VLOOKUP($FA1065,MOM,LOOKUPS!D$12,0)*$FB$6+VLOOKUP($FA1065,STREV,LOOKUPS!D$10,0)*$FC$6+VLOOKUP($FA1065,LTREV,LOOKUPS!D$9,0)*$FD$6+VLOOKUP($FA1065,CFP,LOOKUPS!D$6,0)*$FE$6+VLOOKUP($FA1065,EP,LOOKUPS!D$8,0)*$FF$6+VLOOKUP($FA1065,BM,LOOKUPS!D$5,0)*$FG$6+VLOOKUP($FA1065,DIV,LOOKUPS!D$7,0)*$FH$6++VLOOKUP($FA1065,SIZE,LOOKUPS!D$11,0)*$FI$6),"",VLOOKUP($FA1065,MOM,LOOKUPS!D$12,0)*$FB$6+VLOOKUP($FA1065,STREV,LOOKUPS!D$10,0)*$FC$6+VLOOKUP($FA1065,LTREV,LOOKUPS!D$9,0)*$FD$6+VLOOKUP($FA1065,CFP,LOOKUPS!D$6,0)*$FE$6+VLOOKUP($FA1065,EP,LOOKUPS!D$8,0)*$FF$6+VLOOKUP($FA1065,BM,LOOKUPS!D$5,0)*$FG$6+VLOOKUP($FA1065,DIV,LOOKUPS!D$7,0)*$FH$6++VLOOKUP($FA1065,SIZE,LOOKUPS!D$11,0)*$FI$6)</f>
        <v>2.5731000000000002</v>
      </c>
      <c r="FD1065" s="1">
        <f>IF(ISERROR(VLOOKUP($FA1065,MOM,LOOKUPS!E$12,0)*$FB$6+VLOOKUP($FA1065,STREV,LOOKUPS!E$10,0)*$FC$6+VLOOKUP($FA1065,LTREV,LOOKUPS!E$9,0)*$FD$6+VLOOKUP($FA1065,CFP,LOOKUPS!E$6,0)*$FE$6+VLOOKUP($FA1065,EP,LOOKUPS!E$8,0)*$FF$6+VLOOKUP($FA1065,BM,LOOKUPS!E$5,0)*$FG$6+VLOOKUP($FA1065,DIV,LOOKUPS!E$7,0)*$FH$6++VLOOKUP($FA1065,SIZE,LOOKUPS!E$11,0)*$FI$6),"",VLOOKUP($FA1065,MOM,LOOKUPS!E$12,0)*$FB$6+VLOOKUP($FA1065,STREV,LOOKUPS!E$10,0)*$FC$6+VLOOKUP($FA1065,LTREV,LOOKUPS!E$9,0)*$FD$6+VLOOKUP($FA1065,CFP,LOOKUPS!E$6,0)*$FE$6+VLOOKUP($FA1065,EP,LOOKUPS!E$8,0)*$FF$6+VLOOKUP($FA1065,BM,LOOKUPS!E$5,0)*$FG$6+VLOOKUP($FA1065,DIV,LOOKUPS!E$7,0)*$FH$6++VLOOKUP($FA1065,SIZE,LOOKUPS!E$11,0)*$FI$6)</f>
        <v>1.7602000000000002</v>
      </c>
      <c r="FE1065" s="1">
        <f>IF(ISERROR(VLOOKUP($FA1065,MOM,LOOKUPS!F$12,0)*$FB$6+VLOOKUP($FA1065,STREV,LOOKUPS!F$10,0)*$FC$6+VLOOKUP($FA1065,LTREV,LOOKUPS!F$9,0)*$FD$6+VLOOKUP($FA1065,CFP,LOOKUPS!F$6,0)*$FE$6+VLOOKUP($FA1065,EP,LOOKUPS!F$8,0)*$FF$6+VLOOKUP($FA1065,BM,LOOKUPS!F$5,0)*$FG$6+VLOOKUP($FA1065,DIV,LOOKUPS!F$7,0)*$FH$6++VLOOKUP($FA1065,SIZE,LOOKUPS!F$11,0)*$FI$6),"",VLOOKUP($FA1065,MOM,LOOKUPS!F$12,0)*$FB$6+VLOOKUP($FA1065,STREV,LOOKUPS!F$10,0)*$FC$6+VLOOKUP($FA1065,LTREV,LOOKUPS!F$9,0)*$FD$6+VLOOKUP($FA1065,CFP,LOOKUPS!F$6,0)*$FE$6+VLOOKUP($FA1065,EP,LOOKUPS!F$8,0)*$FF$6+VLOOKUP($FA1065,BM,LOOKUPS!F$5,0)*$FG$6+VLOOKUP($FA1065,DIV,LOOKUPS!F$7,0)*$FH$6++VLOOKUP($FA1065,SIZE,LOOKUPS!F$11,0)*$FI$6)</f>
        <v>2.569</v>
      </c>
      <c r="FF1065" s="1">
        <f>IF(ISERROR(VLOOKUP($FA1065,MOM,LOOKUPS!G$12,0)*$FB$6+VLOOKUP($FA1065,STREV,LOOKUPS!G$10,0)*$FC$6+VLOOKUP($FA1065,LTREV,LOOKUPS!G$9,0)*$FD$6+VLOOKUP($FA1065,CFP,LOOKUPS!G$6,0)*$FE$6+VLOOKUP($FA1065,EP,LOOKUPS!G$8,0)*$FF$6+VLOOKUP($FA1065,BM,LOOKUPS!G$5,0)*$FG$6+VLOOKUP($FA1065,DIV,LOOKUPS!G$7,0)*$FH$6++VLOOKUP($FA1065,SIZE,LOOKUPS!G$11,0)*$FI$6),"",VLOOKUP($FA1065,MOM,LOOKUPS!G$12,0)*$FB$6+VLOOKUP($FA1065,STREV,LOOKUPS!G$10,0)*$FC$6+VLOOKUP($FA1065,LTREV,LOOKUPS!G$9,0)*$FD$6+VLOOKUP($FA1065,CFP,LOOKUPS!G$6,0)*$FE$6+VLOOKUP($FA1065,EP,LOOKUPS!G$8,0)*$FF$6+VLOOKUP($FA1065,BM,LOOKUPS!G$5,0)*$FG$6+VLOOKUP($FA1065,DIV,LOOKUPS!G$7,0)*$FH$6++VLOOKUP($FA1065,SIZE,LOOKUPS!G$11,0)*$FI$6)</f>
        <v>1.734</v>
      </c>
      <c r="FG1065" s="1">
        <f>IF(ISERROR(VLOOKUP($FA1065,MOM,LOOKUPS!H$12,0)*$FB$6+VLOOKUP($FA1065,STREV,LOOKUPS!H$10,0)*$FC$6+VLOOKUP($FA1065,LTREV,LOOKUPS!H$9,0)*$FD$6+VLOOKUP($FA1065,CFP,LOOKUPS!H$6,0)*$FE$6+VLOOKUP($FA1065,EP,LOOKUPS!H$8,0)*$FF$6+VLOOKUP($FA1065,BM,LOOKUPS!H$5,0)*$FG$6+VLOOKUP($FA1065,DIV,LOOKUPS!H$7,0)*$FH$6++VLOOKUP($FA1065,SIZE,LOOKUPS!H$11,0)*$FI$6),"",VLOOKUP($FA1065,MOM,LOOKUPS!H$12,0)*$FB$6+VLOOKUP($FA1065,STREV,LOOKUPS!H$10,0)*$FC$6+VLOOKUP($FA1065,LTREV,LOOKUPS!H$9,0)*$FD$6+VLOOKUP($FA1065,CFP,LOOKUPS!H$6,0)*$FE$6+VLOOKUP($FA1065,EP,LOOKUPS!H$8,0)*$FF$6+VLOOKUP($FA1065,BM,LOOKUPS!H$5,0)*$FG$6+VLOOKUP($FA1065,DIV,LOOKUPS!H$7,0)*$FH$6++VLOOKUP($FA1065,SIZE,LOOKUPS!H$11,0)*$FI$6)</f>
        <v>2.1406999999999998</v>
      </c>
      <c r="FH1065" s="1">
        <f>IF(ISERROR(VLOOKUP($FA1065,MOM,LOOKUPS!I$12,0)*$FB$6+VLOOKUP($FA1065,STREV,LOOKUPS!I$10,0)*$FC$6+VLOOKUP($FA1065,LTREV,LOOKUPS!I$9,0)*$FD$6+VLOOKUP($FA1065,CFP,LOOKUPS!I$6,0)*$FE$6+VLOOKUP($FA1065,EP,LOOKUPS!I$8,0)*$FF$6+VLOOKUP($FA1065,BM,LOOKUPS!I$5,0)*$FG$6+VLOOKUP($FA1065,DIV,LOOKUPS!I$7,0)*$FH$6++VLOOKUP($FA1065,SIZE,LOOKUPS!I$11,0)*$FI$6),"",VLOOKUP($FA1065,MOM,LOOKUPS!I$12,0)*$FB$6+VLOOKUP($FA1065,STREV,LOOKUPS!I$10,0)*$FC$6+VLOOKUP($FA1065,LTREV,LOOKUPS!I$9,0)*$FD$6+VLOOKUP($FA1065,CFP,LOOKUPS!I$6,0)*$FE$6+VLOOKUP($FA1065,EP,LOOKUPS!I$8,0)*$FF$6+VLOOKUP($FA1065,BM,LOOKUPS!I$5,0)*$FG$6+VLOOKUP($FA1065,DIV,LOOKUPS!I$7,0)*$FH$6++VLOOKUP($FA1065,SIZE,LOOKUPS!I$11,0)*$FI$6)</f>
        <v>2.9458000000000002</v>
      </c>
      <c r="FI1065" s="1">
        <f>IF(ISERROR(VLOOKUP($FA1065,MOM,LOOKUPS!J$12,0)*$FB$6+VLOOKUP($FA1065,STREV,LOOKUPS!J$10,0)*$FC$6+VLOOKUP($FA1065,LTREV,LOOKUPS!J$9,0)*$FD$6+VLOOKUP($FA1065,CFP,LOOKUPS!J$6,0)*$FE$6+VLOOKUP($FA1065,EP,LOOKUPS!J$8,0)*$FF$6+VLOOKUP($FA1065,BM,LOOKUPS!J$5,0)*$FG$6+VLOOKUP($FA1065,DIV,LOOKUPS!J$7,0)*$FH$6++VLOOKUP($FA1065,SIZE,LOOKUPS!J$11,0)*$FI$6),"",VLOOKUP($FA1065,MOM,LOOKUPS!J$12,0)*$FB$6+VLOOKUP($FA1065,STREV,LOOKUPS!J$10,0)*$FC$6+VLOOKUP($FA1065,LTREV,LOOKUPS!J$9,0)*$FD$6+VLOOKUP($FA1065,CFP,LOOKUPS!J$6,0)*$FE$6+VLOOKUP($FA1065,EP,LOOKUPS!J$8,0)*$FF$6+VLOOKUP($FA1065,BM,LOOKUPS!J$5,0)*$FG$6+VLOOKUP($FA1065,DIV,LOOKUPS!J$7,0)*$FH$6++VLOOKUP($FA1065,SIZE,LOOKUPS!J$11,0)*$FI$6)</f>
        <v>2.5390000000000001</v>
      </c>
      <c r="FJ1065" s="1">
        <f>IF(ISERROR(VLOOKUP($FA1065,MOM,LOOKUPS!K$12,0)*$FB$6+VLOOKUP($FA1065,STREV,LOOKUPS!K$10,0)*$FC$6+VLOOKUP($FA1065,LTREV,LOOKUPS!K$9,0)*$FD$6+VLOOKUP($FA1065,CFP,LOOKUPS!K$6,0)*$FE$6+VLOOKUP($FA1065,EP,LOOKUPS!K$8,0)*$FF$6+VLOOKUP($FA1065,BM,LOOKUPS!K$5,0)*$FG$6+VLOOKUP($FA1065,DIV,LOOKUPS!K$7,0)*$FH$6++VLOOKUP($FA1065,SIZE,LOOKUPS!K$11,0)*$FI$6),"",VLOOKUP($FA1065,MOM,LOOKUPS!K$12,0)*$FB$6+VLOOKUP($FA1065,STREV,LOOKUPS!K$10,0)*$FC$6+VLOOKUP($FA1065,LTREV,LOOKUPS!K$9,0)*$FD$6+VLOOKUP($FA1065,CFP,LOOKUPS!K$6,0)*$FE$6+VLOOKUP($FA1065,EP,LOOKUPS!K$8,0)*$FF$6+VLOOKUP($FA1065,BM,LOOKUPS!K$5,0)*$FG$6+VLOOKUP($FA1065,DIV,LOOKUPS!K$7,0)*$FH$6++VLOOKUP($FA1065,SIZE,LOOKUPS!K$11,0)*$FI$6)</f>
        <v>1.6762000000000001</v>
      </c>
      <c r="FK1065" s="1">
        <f>IF(ISERROR(VLOOKUP($FA1065,MOM,LOOKUPS!L$12,0)*$FB$6+VLOOKUP($FA1065,STREV,LOOKUPS!L$10,0)*$FC$6+VLOOKUP($FA1065,LTREV,LOOKUPS!L$9,0)*$FD$6+VLOOKUP($FA1065,CFP,LOOKUPS!L$6,0)*$FE$6+VLOOKUP($FA1065,EP,LOOKUPS!L$8,0)*$FF$6+VLOOKUP($FA1065,BM,LOOKUPS!L$5,0)*$FG$6+VLOOKUP($FA1065,DIV,LOOKUPS!L$7,0)*$FH$6++VLOOKUP($FA1065,SIZE,LOOKUPS!L$11,0)*$FI$6),"",VLOOKUP($FA1065,MOM,LOOKUPS!L$12,0)*$FB$6+VLOOKUP($FA1065,STREV,LOOKUPS!L$10,0)*$FC$6+VLOOKUP($FA1065,LTREV,LOOKUPS!L$9,0)*$FD$6+VLOOKUP($FA1065,CFP,LOOKUPS!L$6,0)*$FE$6+VLOOKUP($FA1065,EP,LOOKUPS!L$8,0)*$FF$6+VLOOKUP($FA1065,BM,LOOKUPS!L$5,0)*$FG$6+VLOOKUP($FA1065,DIV,LOOKUPS!L$7,0)*$FH$6++VLOOKUP($FA1065,SIZE,LOOKUPS!L$11,0)*$FI$6)</f>
        <v>5.0000000000000044E-4</v>
      </c>
    </row>
    <row r="1066" spans="1:167" x14ac:dyDescent="0.3">
      <c r="A1066" s="1">
        <v>201501</v>
      </c>
      <c r="B1066" s="1">
        <v>-5.84</v>
      </c>
      <c r="C1066" s="1">
        <v>-3.77</v>
      </c>
      <c r="D1066" s="1">
        <v>-5</v>
      </c>
      <c r="E1066" s="1">
        <v>-4.55</v>
      </c>
      <c r="F1066" s="1">
        <v>-2.71</v>
      </c>
      <c r="G1066" s="1">
        <v>-3.14</v>
      </c>
      <c r="H1066" s="1">
        <v>-2.4</v>
      </c>
      <c r="I1066" s="1">
        <v>-2.4300000000000002</v>
      </c>
      <c r="J1066" s="1">
        <v>-1.29</v>
      </c>
      <c r="K1066" s="1">
        <v>-1.18</v>
      </c>
      <c r="M1066" s="1">
        <v>201402</v>
      </c>
      <c r="N1066" s="1">
        <v>4.1500000000000004</v>
      </c>
      <c r="O1066" s="1">
        <v>4.37</v>
      </c>
      <c r="P1066" s="1">
        <v>5.42</v>
      </c>
      <c r="Q1066" s="1">
        <v>4.54</v>
      </c>
      <c r="R1066" s="1">
        <v>4.5199999999999996</v>
      </c>
      <c r="S1066" s="1">
        <v>4.9400000000000004</v>
      </c>
      <c r="T1066" s="1">
        <v>3.25</v>
      </c>
      <c r="U1066" s="1">
        <v>4.8499999999999996</v>
      </c>
      <c r="V1066" s="1">
        <v>3.79</v>
      </c>
      <c r="W1066" s="1">
        <v>5.47</v>
      </c>
      <c r="Y1066" s="1">
        <v>201901</v>
      </c>
      <c r="Z1066" s="1">
        <v>22.4</v>
      </c>
      <c r="AA1066" s="1">
        <v>15.7</v>
      </c>
      <c r="AB1066" s="1">
        <v>13.49</v>
      </c>
      <c r="AC1066" s="1">
        <v>10.87</v>
      </c>
      <c r="AD1066" s="1">
        <v>11.77</v>
      </c>
      <c r="AE1066" s="1">
        <v>8.8699999999999992</v>
      </c>
      <c r="AF1066" s="1">
        <v>10.07</v>
      </c>
      <c r="AG1066" s="1">
        <v>9.2100000000000009</v>
      </c>
      <c r="AH1066" s="1">
        <v>9.0299999999999994</v>
      </c>
      <c r="AI1066" s="1">
        <v>11.87</v>
      </c>
      <c r="CA1066" s="1">
        <v>201407</v>
      </c>
      <c r="CB1066" s="1">
        <v>-2.34</v>
      </c>
      <c r="CC1066" s="1">
        <v>-5.45</v>
      </c>
      <c r="CD1066" s="1">
        <v>-5.25</v>
      </c>
      <c r="CE1066" s="1">
        <v>-3.73</v>
      </c>
      <c r="CF1066" s="1">
        <v>-5.62</v>
      </c>
      <c r="CG1066" s="1">
        <v>-5.45</v>
      </c>
      <c r="CH1066" s="1">
        <v>-5.5</v>
      </c>
      <c r="CI1066" s="1">
        <v>-4.6900000000000004</v>
      </c>
      <c r="CJ1066" s="1">
        <v>-3.2</v>
      </c>
      <c r="CK1066" s="1">
        <v>-5.86</v>
      </c>
      <c r="CL1066" s="1">
        <v>-5.3</v>
      </c>
      <c r="CM1066" s="1">
        <v>-5.01</v>
      </c>
      <c r="CN1066" s="1">
        <v>-5.95</v>
      </c>
      <c r="CO1066" s="1">
        <v>-5.59</v>
      </c>
      <c r="CP1066" s="1">
        <v>-5.41</v>
      </c>
      <c r="CQ1066" s="1">
        <v>-4.16</v>
      </c>
      <c r="CR1066" s="1">
        <v>-5.14</v>
      </c>
      <c r="CS1066" s="1">
        <v>-4.07</v>
      </c>
      <c r="CT1066" s="1">
        <v>-2.54</v>
      </c>
      <c r="CV1066" s="1">
        <v>201507</v>
      </c>
      <c r="CW1066" s="1">
        <v>-4.38</v>
      </c>
      <c r="CX1066" s="1">
        <v>-0.49</v>
      </c>
      <c r="CY1066" s="1">
        <v>-0.98</v>
      </c>
      <c r="CZ1066" s="1">
        <v>-2.4</v>
      </c>
      <c r="DA1066" s="1">
        <v>-0.77</v>
      </c>
      <c r="DB1066" s="1">
        <v>-0.4</v>
      </c>
      <c r="DC1066" s="1">
        <v>-1.47</v>
      </c>
      <c r="DD1066" s="1">
        <v>-0.75</v>
      </c>
      <c r="DE1066" s="1">
        <v>-2.97</v>
      </c>
      <c r="DF1066" s="1">
        <v>-2.11</v>
      </c>
      <c r="DG1066" s="1">
        <v>0.35</v>
      </c>
      <c r="DH1066" s="1">
        <v>0.09</v>
      </c>
      <c r="DI1066" s="1">
        <v>-0.89</v>
      </c>
      <c r="DJ1066" s="1">
        <v>-0.96</v>
      </c>
      <c r="DK1066" s="1">
        <v>-2.0699999999999998</v>
      </c>
      <c r="DL1066" s="1">
        <v>-0.1</v>
      </c>
      <c r="DM1066" s="1">
        <v>-1.35</v>
      </c>
      <c r="DN1066" s="1">
        <v>-1.1100000000000001</v>
      </c>
      <c r="DO1066" s="1">
        <v>-4.68</v>
      </c>
      <c r="DQ1066" s="1">
        <v>201407</v>
      </c>
      <c r="DR1066" s="1">
        <v>-99.99</v>
      </c>
      <c r="DS1066" s="1">
        <v>-5.29</v>
      </c>
      <c r="DT1066" s="1">
        <v>-5.26</v>
      </c>
      <c r="DU1066" s="1">
        <v>-2.34</v>
      </c>
      <c r="DV1066" s="1">
        <v>-4.9400000000000004</v>
      </c>
      <c r="DW1066" s="1">
        <v>-6.21</v>
      </c>
      <c r="DX1066" s="1">
        <v>-5.71</v>
      </c>
      <c r="DY1066" s="1">
        <v>-3.61</v>
      </c>
      <c r="DZ1066" s="1">
        <v>-2.16</v>
      </c>
      <c r="EA1066" s="1">
        <v>-4.3</v>
      </c>
      <c r="EB1066" s="1">
        <v>-7.27</v>
      </c>
      <c r="EC1066" s="1">
        <v>-6.93</v>
      </c>
      <c r="ED1066" s="1">
        <v>-5.21</v>
      </c>
      <c r="EE1066" s="1">
        <v>-6.07</v>
      </c>
      <c r="EF1066" s="1">
        <v>-5.35</v>
      </c>
      <c r="EG1066" s="1">
        <v>-4.3899999999999997</v>
      </c>
      <c r="EH1066" s="1">
        <v>-2.7</v>
      </c>
      <c r="EI1066" s="1">
        <v>-2.31</v>
      </c>
      <c r="EJ1066" s="1">
        <v>-2.0099999999999998</v>
      </c>
      <c r="EL1066">
        <v>201407</v>
      </c>
      <c r="EM1066">
        <v>-2.04</v>
      </c>
      <c r="EN1066">
        <v>-4.2699999999999996</v>
      </c>
      <c r="EO1066">
        <v>0.02</v>
      </c>
      <c r="EP1066">
        <v>0</v>
      </c>
      <c r="ER1066" s="1">
        <v>201501</v>
      </c>
      <c r="ES1066" s="1">
        <v>3.81</v>
      </c>
      <c r="EU1066" s="1">
        <v>201402</v>
      </c>
      <c r="EV1066" s="1">
        <v>-0.3</v>
      </c>
      <c r="EX1066" s="1">
        <v>201901</v>
      </c>
      <c r="EY1066" s="1">
        <v>2.69</v>
      </c>
      <c r="FA1066" s="1">
        <v>201501</v>
      </c>
      <c r="FB1066" s="1">
        <f>IF(ISERROR(VLOOKUP($FA1066,MOM,LOOKUPS!C$12,0)*$FB$6+VLOOKUP($FA1066,STREV,LOOKUPS!C$10,0)*$FC$6+VLOOKUP($FA1066,LTREV,LOOKUPS!C$9,0)*$FD$6+VLOOKUP($FA1066,CFP,LOOKUPS!C$6,0)*$FE$6+VLOOKUP($FA1066,EP,LOOKUPS!C$8,0)*$FF$6+VLOOKUP($FA1066,BM,LOOKUPS!C$5,0)*$FG$6+VLOOKUP($FA1066,DIV,LOOKUPS!C$7,0)*$FH$6++VLOOKUP($FA1066,SIZE,LOOKUPS!C$11,0)*$FI$6),"",VLOOKUP($FA1066,MOM,LOOKUPS!C$12,0)*$FB$6+VLOOKUP($FA1066,STREV,LOOKUPS!C$10,0)*$FC$6+VLOOKUP($FA1066,LTREV,LOOKUPS!C$9,0)*$FD$6+VLOOKUP($FA1066,CFP,LOOKUPS!C$6,0)*$FE$6+VLOOKUP($FA1066,EP,LOOKUPS!C$8,0)*$FF$6+VLOOKUP($FA1066,BM,LOOKUPS!C$5,0)*$FG$6+VLOOKUP($FA1066,DIV,LOOKUPS!C$7,0)*$FH$6++VLOOKUP($FA1066,SIZE,LOOKUPS!C$11,0)*$FI$6)</f>
        <v>-3.7319</v>
      </c>
      <c r="FC1066" s="1">
        <f>IF(ISERROR(VLOOKUP($FA1066,MOM,LOOKUPS!D$12,0)*$FB$6+VLOOKUP($FA1066,STREV,LOOKUPS!D$10,0)*$FC$6+VLOOKUP($FA1066,LTREV,LOOKUPS!D$9,0)*$FD$6+VLOOKUP($FA1066,CFP,LOOKUPS!D$6,0)*$FE$6+VLOOKUP($FA1066,EP,LOOKUPS!D$8,0)*$FF$6+VLOOKUP($FA1066,BM,LOOKUPS!D$5,0)*$FG$6+VLOOKUP($FA1066,DIV,LOOKUPS!D$7,0)*$FH$6++VLOOKUP($FA1066,SIZE,LOOKUPS!D$11,0)*$FI$6),"",VLOOKUP($FA1066,MOM,LOOKUPS!D$12,0)*$FB$6+VLOOKUP($FA1066,STREV,LOOKUPS!D$10,0)*$FC$6+VLOOKUP($FA1066,LTREV,LOOKUPS!D$9,0)*$FD$6+VLOOKUP($FA1066,CFP,LOOKUPS!D$6,0)*$FE$6+VLOOKUP($FA1066,EP,LOOKUPS!D$8,0)*$FF$6+VLOOKUP($FA1066,BM,LOOKUPS!D$5,0)*$FG$6+VLOOKUP($FA1066,DIV,LOOKUPS!D$7,0)*$FH$6++VLOOKUP($FA1066,SIZE,LOOKUPS!D$11,0)*$FI$6)</f>
        <v>-3.2077</v>
      </c>
      <c r="FD1066" s="1">
        <f>IF(ISERROR(VLOOKUP($FA1066,MOM,LOOKUPS!E$12,0)*$FB$6+VLOOKUP($FA1066,STREV,LOOKUPS!E$10,0)*$FC$6+VLOOKUP($FA1066,LTREV,LOOKUPS!E$9,0)*$FD$6+VLOOKUP($FA1066,CFP,LOOKUPS!E$6,0)*$FE$6+VLOOKUP($FA1066,EP,LOOKUPS!E$8,0)*$FF$6+VLOOKUP($FA1066,BM,LOOKUPS!E$5,0)*$FG$6+VLOOKUP($FA1066,DIV,LOOKUPS!E$7,0)*$FH$6++VLOOKUP($FA1066,SIZE,LOOKUPS!E$11,0)*$FI$6),"",VLOOKUP($FA1066,MOM,LOOKUPS!E$12,0)*$FB$6+VLOOKUP($FA1066,STREV,LOOKUPS!E$10,0)*$FC$6+VLOOKUP($FA1066,LTREV,LOOKUPS!E$9,0)*$FD$6+VLOOKUP($FA1066,CFP,LOOKUPS!E$6,0)*$FE$6+VLOOKUP($FA1066,EP,LOOKUPS!E$8,0)*$FF$6+VLOOKUP($FA1066,BM,LOOKUPS!E$5,0)*$FG$6+VLOOKUP($FA1066,DIV,LOOKUPS!E$7,0)*$FH$6++VLOOKUP($FA1066,SIZE,LOOKUPS!E$11,0)*$FI$6)</f>
        <v>-4.0680000000000005</v>
      </c>
      <c r="FE1066" s="1">
        <f>IF(ISERROR(VLOOKUP($FA1066,MOM,LOOKUPS!F$12,0)*$FB$6+VLOOKUP($FA1066,STREV,LOOKUPS!F$10,0)*$FC$6+VLOOKUP($FA1066,LTREV,LOOKUPS!F$9,0)*$FD$6+VLOOKUP($FA1066,CFP,LOOKUPS!F$6,0)*$FE$6+VLOOKUP($FA1066,EP,LOOKUPS!F$8,0)*$FF$6+VLOOKUP($FA1066,BM,LOOKUPS!F$5,0)*$FG$6+VLOOKUP($FA1066,DIV,LOOKUPS!F$7,0)*$FH$6++VLOOKUP($FA1066,SIZE,LOOKUPS!F$11,0)*$FI$6),"",VLOOKUP($FA1066,MOM,LOOKUPS!F$12,0)*$FB$6+VLOOKUP($FA1066,STREV,LOOKUPS!F$10,0)*$FC$6+VLOOKUP($FA1066,LTREV,LOOKUPS!F$9,0)*$FD$6+VLOOKUP($FA1066,CFP,LOOKUPS!F$6,0)*$FE$6+VLOOKUP($FA1066,EP,LOOKUPS!F$8,0)*$FF$6+VLOOKUP($FA1066,BM,LOOKUPS!F$5,0)*$FG$6+VLOOKUP($FA1066,DIV,LOOKUPS!F$7,0)*$FH$6++VLOOKUP($FA1066,SIZE,LOOKUPS!F$11,0)*$FI$6)</f>
        <v>-3.7708000000000004</v>
      </c>
      <c r="FF1066" s="1">
        <f>IF(ISERROR(VLOOKUP($FA1066,MOM,LOOKUPS!G$12,0)*$FB$6+VLOOKUP($FA1066,STREV,LOOKUPS!G$10,0)*$FC$6+VLOOKUP($FA1066,LTREV,LOOKUPS!G$9,0)*$FD$6+VLOOKUP($FA1066,CFP,LOOKUPS!G$6,0)*$FE$6+VLOOKUP($FA1066,EP,LOOKUPS!G$8,0)*$FF$6+VLOOKUP($FA1066,BM,LOOKUPS!G$5,0)*$FG$6+VLOOKUP($FA1066,DIV,LOOKUPS!G$7,0)*$FH$6++VLOOKUP($FA1066,SIZE,LOOKUPS!G$11,0)*$FI$6),"",VLOOKUP($FA1066,MOM,LOOKUPS!G$12,0)*$FB$6+VLOOKUP($FA1066,STREV,LOOKUPS!G$10,0)*$FC$6+VLOOKUP($FA1066,LTREV,LOOKUPS!G$9,0)*$FD$6+VLOOKUP($FA1066,CFP,LOOKUPS!G$6,0)*$FE$6+VLOOKUP($FA1066,EP,LOOKUPS!G$8,0)*$FF$6+VLOOKUP($FA1066,BM,LOOKUPS!G$5,0)*$FG$6+VLOOKUP($FA1066,DIV,LOOKUPS!G$7,0)*$FH$6++VLOOKUP($FA1066,SIZE,LOOKUPS!G$11,0)*$FI$6)</f>
        <v>-3.6131000000000002</v>
      </c>
      <c r="FG1066" s="1">
        <f>IF(ISERROR(VLOOKUP($FA1066,MOM,LOOKUPS!H$12,0)*$FB$6+VLOOKUP($FA1066,STREV,LOOKUPS!H$10,0)*$FC$6+VLOOKUP($FA1066,LTREV,LOOKUPS!H$9,0)*$FD$6+VLOOKUP($FA1066,CFP,LOOKUPS!H$6,0)*$FE$6+VLOOKUP($FA1066,EP,LOOKUPS!H$8,0)*$FF$6+VLOOKUP($FA1066,BM,LOOKUPS!H$5,0)*$FG$6+VLOOKUP($FA1066,DIV,LOOKUPS!H$7,0)*$FH$6++VLOOKUP($FA1066,SIZE,LOOKUPS!H$11,0)*$FI$6),"",VLOOKUP($FA1066,MOM,LOOKUPS!H$12,0)*$FB$6+VLOOKUP($FA1066,STREV,LOOKUPS!H$10,0)*$FC$6+VLOOKUP($FA1066,LTREV,LOOKUPS!H$9,0)*$FD$6+VLOOKUP($FA1066,CFP,LOOKUPS!H$6,0)*$FE$6+VLOOKUP($FA1066,EP,LOOKUPS!H$8,0)*$FF$6+VLOOKUP($FA1066,BM,LOOKUPS!H$5,0)*$FG$6+VLOOKUP($FA1066,DIV,LOOKUPS!H$7,0)*$FH$6++VLOOKUP($FA1066,SIZE,LOOKUPS!H$11,0)*$FI$6)</f>
        <v>-3.0739000000000001</v>
      </c>
      <c r="FH1066" s="1">
        <f>IF(ISERROR(VLOOKUP($FA1066,MOM,LOOKUPS!I$12,0)*$FB$6+VLOOKUP($FA1066,STREV,LOOKUPS!I$10,0)*$FC$6+VLOOKUP($FA1066,LTREV,LOOKUPS!I$9,0)*$FD$6+VLOOKUP($FA1066,CFP,LOOKUPS!I$6,0)*$FE$6+VLOOKUP($FA1066,EP,LOOKUPS!I$8,0)*$FF$6+VLOOKUP($FA1066,BM,LOOKUPS!I$5,0)*$FG$6+VLOOKUP($FA1066,DIV,LOOKUPS!I$7,0)*$FH$6++VLOOKUP($FA1066,SIZE,LOOKUPS!I$11,0)*$FI$6),"",VLOOKUP($FA1066,MOM,LOOKUPS!I$12,0)*$FB$6+VLOOKUP($FA1066,STREV,LOOKUPS!I$10,0)*$FC$6+VLOOKUP($FA1066,LTREV,LOOKUPS!I$9,0)*$FD$6+VLOOKUP($FA1066,CFP,LOOKUPS!I$6,0)*$FE$6+VLOOKUP($FA1066,EP,LOOKUPS!I$8,0)*$FF$6+VLOOKUP($FA1066,BM,LOOKUPS!I$5,0)*$FG$6+VLOOKUP($FA1066,DIV,LOOKUPS!I$7,0)*$FH$6++VLOOKUP($FA1066,SIZE,LOOKUPS!I$11,0)*$FI$6)</f>
        <v>-3.0248000000000004</v>
      </c>
      <c r="FI1066" s="1">
        <f>IF(ISERROR(VLOOKUP($FA1066,MOM,LOOKUPS!J$12,0)*$FB$6+VLOOKUP($FA1066,STREV,LOOKUPS!J$10,0)*$FC$6+VLOOKUP($FA1066,LTREV,LOOKUPS!J$9,0)*$FD$6+VLOOKUP($FA1066,CFP,LOOKUPS!J$6,0)*$FE$6+VLOOKUP($FA1066,EP,LOOKUPS!J$8,0)*$FF$6+VLOOKUP($FA1066,BM,LOOKUPS!J$5,0)*$FG$6+VLOOKUP($FA1066,DIV,LOOKUPS!J$7,0)*$FH$6++VLOOKUP($FA1066,SIZE,LOOKUPS!J$11,0)*$FI$6),"",VLOOKUP($FA1066,MOM,LOOKUPS!J$12,0)*$FB$6+VLOOKUP($FA1066,STREV,LOOKUPS!J$10,0)*$FC$6+VLOOKUP($FA1066,LTREV,LOOKUPS!J$9,0)*$FD$6+VLOOKUP($FA1066,CFP,LOOKUPS!J$6,0)*$FE$6+VLOOKUP($FA1066,EP,LOOKUPS!J$8,0)*$FF$6+VLOOKUP($FA1066,BM,LOOKUPS!J$5,0)*$FG$6+VLOOKUP($FA1066,DIV,LOOKUPS!J$7,0)*$FH$6++VLOOKUP($FA1066,SIZE,LOOKUPS!J$11,0)*$FI$6)</f>
        <v>-2.7518000000000002</v>
      </c>
      <c r="FJ1066" s="1">
        <f>IF(ISERROR(VLOOKUP($FA1066,MOM,LOOKUPS!K$12,0)*$FB$6+VLOOKUP($FA1066,STREV,LOOKUPS!K$10,0)*$FC$6+VLOOKUP($FA1066,LTREV,LOOKUPS!K$9,0)*$FD$6+VLOOKUP($FA1066,CFP,LOOKUPS!K$6,0)*$FE$6+VLOOKUP($FA1066,EP,LOOKUPS!K$8,0)*$FF$6+VLOOKUP($FA1066,BM,LOOKUPS!K$5,0)*$FG$6+VLOOKUP($FA1066,DIV,LOOKUPS!K$7,0)*$FH$6++VLOOKUP($FA1066,SIZE,LOOKUPS!K$11,0)*$FI$6),"",VLOOKUP($FA1066,MOM,LOOKUPS!K$12,0)*$FB$6+VLOOKUP($FA1066,STREV,LOOKUPS!K$10,0)*$FC$6+VLOOKUP($FA1066,LTREV,LOOKUPS!K$9,0)*$FD$6+VLOOKUP($FA1066,CFP,LOOKUPS!K$6,0)*$FE$6+VLOOKUP($FA1066,EP,LOOKUPS!K$8,0)*$FF$6+VLOOKUP($FA1066,BM,LOOKUPS!K$5,0)*$FG$6+VLOOKUP($FA1066,DIV,LOOKUPS!K$7,0)*$FH$6++VLOOKUP($FA1066,SIZE,LOOKUPS!K$11,0)*$FI$6)</f>
        <v>-2.7872000000000003</v>
      </c>
      <c r="FK1066" s="1">
        <f>IF(ISERROR(VLOOKUP($FA1066,MOM,LOOKUPS!L$12,0)*$FB$6+VLOOKUP($FA1066,STREV,LOOKUPS!L$10,0)*$FC$6+VLOOKUP($FA1066,LTREV,LOOKUPS!L$9,0)*$FD$6+VLOOKUP($FA1066,CFP,LOOKUPS!L$6,0)*$FE$6+VLOOKUP($FA1066,EP,LOOKUPS!L$8,0)*$FF$6+VLOOKUP($FA1066,BM,LOOKUPS!L$5,0)*$FG$6+VLOOKUP($FA1066,DIV,LOOKUPS!L$7,0)*$FH$6++VLOOKUP($FA1066,SIZE,LOOKUPS!L$11,0)*$FI$6),"",VLOOKUP($FA1066,MOM,LOOKUPS!L$12,0)*$FB$6+VLOOKUP($FA1066,STREV,LOOKUPS!L$10,0)*$FC$6+VLOOKUP($FA1066,LTREV,LOOKUPS!L$9,0)*$FD$6+VLOOKUP($FA1066,CFP,LOOKUPS!L$6,0)*$FE$6+VLOOKUP($FA1066,EP,LOOKUPS!L$8,0)*$FF$6+VLOOKUP($FA1066,BM,LOOKUPS!L$5,0)*$FG$6+VLOOKUP($FA1066,DIV,LOOKUPS!L$7,0)*$FH$6++VLOOKUP($FA1066,SIZE,LOOKUPS!L$11,0)*$FI$6)</f>
        <v>-2.9995000000000003</v>
      </c>
    </row>
    <row r="1067" spans="1:167" x14ac:dyDescent="0.3">
      <c r="A1067" s="1">
        <v>201502</v>
      </c>
      <c r="B1067" s="1">
        <v>10.09</v>
      </c>
      <c r="C1067" s="1">
        <v>6.89</v>
      </c>
      <c r="D1067" s="1">
        <v>6.96</v>
      </c>
      <c r="E1067" s="1">
        <v>5.12</v>
      </c>
      <c r="F1067" s="1">
        <v>5.99</v>
      </c>
      <c r="G1067" s="1">
        <v>5.53</v>
      </c>
      <c r="H1067" s="1">
        <v>6.82</v>
      </c>
      <c r="I1067" s="1">
        <v>4.95</v>
      </c>
      <c r="J1067" s="1">
        <v>4.6399999999999997</v>
      </c>
      <c r="K1067" s="1">
        <v>5.47</v>
      </c>
      <c r="M1067" s="1">
        <v>201403</v>
      </c>
      <c r="N1067" s="1">
        <v>-0.33</v>
      </c>
      <c r="O1067" s="1">
        <v>-0.11</v>
      </c>
      <c r="P1067" s="1">
        <v>1</v>
      </c>
      <c r="Q1067" s="1">
        <v>1.38</v>
      </c>
      <c r="R1067" s="1">
        <v>0.53</v>
      </c>
      <c r="S1067" s="1">
        <v>-0.08</v>
      </c>
      <c r="T1067" s="1">
        <v>1.18</v>
      </c>
      <c r="U1067" s="1">
        <v>0.12</v>
      </c>
      <c r="V1067" s="1">
        <v>-1.03</v>
      </c>
      <c r="W1067" s="1">
        <v>-1.91</v>
      </c>
      <c r="Y1067" s="1">
        <v>201902</v>
      </c>
      <c r="Z1067" s="1">
        <v>3.65</v>
      </c>
      <c r="AA1067" s="1">
        <v>5.1100000000000003</v>
      </c>
      <c r="AB1067" s="1">
        <v>4.82</v>
      </c>
      <c r="AC1067" s="1">
        <v>4.8600000000000003</v>
      </c>
      <c r="AD1067" s="1">
        <v>4.58</v>
      </c>
      <c r="AE1067" s="1">
        <v>4.84</v>
      </c>
      <c r="AF1067" s="1">
        <v>5.18</v>
      </c>
      <c r="AG1067" s="1">
        <v>5.76</v>
      </c>
      <c r="AH1067" s="1">
        <v>4.72</v>
      </c>
      <c r="AI1067" s="1">
        <v>4.92</v>
      </c>
      <c r="CA1067" s="1">
        <v>201408</v>
      </c>
      <c r="CB1067" s="1">
        <v>1.42</v>
      </c>
      <c r="CC1067" s="1">
        <v>4.8899999999999997</v>
      </c>
      <c r="CD1067" s="1">
        <v>4.0999999999999996</v>
      </c>
      <c r="CE1067" s="1">
        <v>3.56</v>
      </c>
      <c r="CF1067" s="1">
        <v>4.8099999999999996</v>
      </c>
      <c r="CG1067" s="1">
        <v>4.91</v>
      </c>
      <c r="CH1067" s="1">
        <v>4.04</v>
      </c>
      <c r="CI1067" s="1">
        <v>3.97</v>
      </c>
      <c r="CJ1067" s="1">
        <v>3.3</v>
      </c>
      <c r="CK1067" s="1">
        <v>4.5599999999999996</v>
      </c>
      <c r="CL1067" s="1">
        <v>5.15</v>
      </c>
      <c r="CM1067" s="1">
        <v>5.08</v>
      </c>
      <c r="CN1067" s="1">
        <v>4.72</v>
      </c>
      <c r="CO1067" s="1">
        <v>4.26</v>
      </c>
      <c r="CP1067" s="1">
        <v>3.82</v>
      </c>
      <c r="CQ1067" s="1">
        <v>3.64</v>
      </c>
      <c r="CR1067" s="1">
        <v>4.26</v>
      </c>
      <c r="CS1067" s="1">
        <v>4.37</v>
      </c>
      <c r="CT1067" s="1">
        <v>2.48</v>
      </c>
      <c r="CV1067" s="1">
        <v>201508</v>
      </c>
      <c r="CW1067" s="1">
        <v>-5.01</v>
      </c>
      <c r="CX1067" s="1">
        <v>-4.09</v>
      </c>
      <c r="CY1067" s="1">
        <v>-4.6500000000000004</v>
      </c>
      <c r="CZ1067" s="1">
        <v>-2.69</v>
      </c>
      <c r="DA1067" s="1">
        <v>-4.21</v>
      </c>
      <c r="DB1067" s="1">
        <v>-4.1399999999999997</v>
      </c>
      <c r="DC1067" s="1">
        <v>-5.01</v>
      </c>
      <c r="DD1067" s="1">
        <v>-4.03</v>
      </c>
      <c r="DE1067" s="1">
        <v>-2.02</v>
      </c>
      <c r="DF1067" s="1">
        <v>-4.37</v>
      </c>
      <c r="DG1067" s="1">
        <v>-4.08</v>
      </c>
      <c r="DH1067" s="1">
        <v>-3.85</v>
      </c>
      <c r="DI1067" s="1">
        <v>-4.42</v>
      </c>
      <c r="DJ1067" s="1">
        <v>-4.7</v>
      </c>
      <c r="DK1067" s="1">
        <v>-5.38</v>
      </c>
      <c r="DL1067" s="1">
        <v>-4.1399999999999997</v>
      </c>
      <c r="DM1067" s="1">
        <v>-3.92</v>
      </c>
      <c r="DN1067" s="1">
        <v>-2.81</v>
      </c>
      <c r="DO1067" s="1">
        <v>-1.3</v>
      </c>
      <c r="DQ1067" s="1">
        <v>201408</v>
      </c>
      <c r="DR1067" s="1">
        <v>-99.99</v>
      </c>
      <c r="DS1067" s="1">
        <v>3.53</v>
      </c>
      <c r="DT1067" s="1">
        <v>5.14</v>
      </c>
      <c r="DU1067" s="1">
        <v>4.5599999999999996</v>
      </c>
      <c r="DV1067" s="1">
        <v>3.14</v>
      </c>
      <c r="DW1067" s="1">
        <v>5.23</v>
      </c>
      <c r="DX1067" s="1">
        <v>5.03</v>
      </c>
      <c r="DY1067" s="1">
        <v>5.38</v>
      </c>
      <c r="DZ1067" s="1">
        <v>4.22</v>
      </c>
      <c r="EA1067" s="1">
        <v>2.99</v>
      </c>
      <c r="EB1067" s="1">
        <v>3.7</v>
      </c>
      <c r="EC1067" s="1">
        <v>5.36</v>
      </c>
      <c r="ED1067" s="1">
        <v>5.05</v>
      </c>
      <c r="EE1067" s="1">
        <v>4.57</v>
      </c>
      <c r="EF1067" s="1">
        <v>5.5</v>
      </c>
      <c r="EG1067" s="1">
        <v>5.51</v>
      </c>
      <c r="EH1067" s="1">
        <v>5.22</v>
      </c>
      <c r="EI1067" s="1">
        <v>4.66</v>
      </c>
      <c r="EJ1067" s="1">
        <v>3.76</v>
      </c>
      <c r="EL1067">
        <v>201408</v>
      </c>
      <c r="EM1067">
        <v>4.24</v>
      </c>
      <c r="EN1067">
        <v>0.36</v>
      </c>
      <c r="EO1067">
        <v>-0.42</v>
      </c>
      <c r="EP1067">
        <v>0</v>
      </c>
      <c r="ER1067" s="1">
        <v>201502</v>
      </c>
      <c r="ES1067" s="1">
        <v>-2.83</v>
      </c>
      <c r="EU1067" s="1">
        <v>201403</v>
      </c>
      <c r="EV1067" s="1">
        <v>2.64</v>
      </c>
      <c r="EX1067" s="1">
        <v>201902</v>
      </c>
      <c r="EY1067" s="1">
        <v>-0.68</v>
      </c>
      <c r="FA1067" s="1">
        <v>201502</v>
      </c>
      <c r="FB1067" s="1">
        <f>IF(ISERROR(VLOOKUP($FA1067,MOM,LOOKUPS!C$12,0)*$FB$6+VLOOKUP($FA1067,STREV,LOOKUPS!C$10,0)*$FC$6+VLOOKUP($FA1067,LTREV,LOOKUPS!C$9,0)*$FD$6+VLOOKUP($FA1067,CFP,LOOKUPS!C$6,0)*$FE$6+VLOOKUP($FA1067,EP,LOOKUPS!C$8,0)*$FF$6+VLOOKUP($FA1067,BM,LOOKUPS!C$5,0)*$FG$6+VLOOKUP($FA1067,DIV,LOOKUPS!C$7,0)*$FH$6++VLOOKUP($FA1067,SIZE,LOOKUPS!C$11,0)*$FI$6),"",VLOOKUP($FA1067,MOM,LOOKUPS!C$12,0)*$FB$6+VLOOKUP($FA1067,STREV,LOOKUPS!C$10,0)*$FC$6+VLOOKUP($FA1067,LTREV,LOOKUPS!C$9,0)*$FD$6+VLOOKUP($FA1067,CFP,LOOKUPS!C$6,0)*$FE$6+VLOOKUP($FA1067,EP,LOOKUPS!C$8,0)*$FF$6+VLOOKUP($FA1067,BM,LOOKUPS!C$5,0)*$FG$6+VLOOKUP($FA1067,DIV,LOOKUPS!C$7,0)*$FH$6++VLOOKUP($FA1067,SIZE,LOOKUPS!C$11,0)*$FI$6)</f>
        <v>7.5757000000000012</v>
      </c>
      <c r="FC1067" s="1">
        <f>IF(ISERROR(VLOOKUP($FA1067,MOM,LOOKUPS!D$12,0)*$FB$6+VLOOKUP($FA1067,STREV,LOOKUPS!D$10,0)*$FC$6+VLOOKUP($FA1067,LTREV,LOOKUPS!D$9,0)*$FD$6+VLOOKUP($FA1067,CFP,LOOKUPS!D$6,0)*$FE$6+VLOOKUP($FA1067,EP,LOOKUPS!D$8,0)*$FF$6+VLOOKUP($FA1067,BM,LOOKUPS!D$5,0)*$FG$6+VLOOKUP($FA1067,DIV,LOOKUPS!D$7,0)*$FH$6++VLOOKUP($FA1067,SIZE,LOOKUPS!D$11,0)*$FI$6),"",VLOOKUP($FA1067,MOM,LOOKUPS!D$12,0)*$FB$6+VLOOKUP($FA1067,STREV,LOOKUPS!D$10,0)*$FC$6+VLOOKUP($FA1067,LTREV,LOOKUPS!D$9,0)*$FD$6+VLOOKUP($FA1067,CFP,LOOKUPS!D$6,0)*$FE$6+VLOOKUP($FA1067,EP,LOOKUPS!D$8,0)*$FF$6+VLOOKUP($FA1067,BM,LOOKUPS!D$5,0)*$FG$6+VLOOKUP($FA1067,DIV,LOOKUPS!D$7,0)*$FH$6++VLOOKUP($FA1067,SIZE,LOOKUPS!D$11,0)*$FI$6)</f>
        <v>5.7219999999999995</v>
      </c>
      <c r="FD1067" s="1">
        <f>IF(ISERROR(VLOOKUP($FA1067,MOM,LOOKUPS!E$12,0)*$FB$6+VLOOKUP($FA1067,STREV,LOOKUPS!E$10,0)*$FC$6+VLOOKUP($FA1067,LTREV,LOOKUPS!E$9,0)*$FD$6+VLOOKUP($FA1067,CFP,LOOKUPS!E$6,0)*$FE$6+VLOOKUP($FA1067,EP,LOOKUPS!E$8,0)*$FF$6+VLOOKUP($FA1067,BM,LOOKUPS!E$5,0)*$FG$6+VLOOKUP($FA1067,DIV,LOOKUPS!E$7,0)*$FH$6++VLOOKUP($FA1067,SIZE,LOOKUPS!E$11,0)*$FI$6),"",VLOOKUP($FA1067,MOM,LOOKUPS!E$12,0)*$FB$6+VLOOKUP($FA1067,STREV,LOOKUPS!E$10,0)*$FC$6+VLOOKUP($FA1067,LTREV,LOOKUPS!E$9,0)*$FD$6+VLOOKUP($FA1067,CFP,LOOKUPS!E$6,0)*$FE$6+VLOOKUP($FA1067,EP,LOOKUPS!E$8,0)*$FF$6+VLOOKUP($FA1067,BM,LOOKUPS!E$5,0)*$FG$6+VLOOKUP($FA1067,DIV,LOOKUPS!E$7,0)*$FH$6++VLOOKUP($FA1067,SIZE,LOOKUPS!E$11,0)*$FI$6)</f>
        <v>6.8123000000000005</v>
      </c>
      <c r="FE1067" s="1">
        <f>IF(ISERROR(VLOOKUP($FA1067,MOM,LOOKUPS!F$12,0)*$FB$6+VLOOKUP($FA1067,STREV,LOOKUPS!F$10,0)*$FC$6+VLOOKUP($FA1067,LTREV,LOOKUPS!F$9,0)*$FD$6+VLOOKUP($FA1067,CFP,LOOKUPS!F$6,0)*$FE$6+VLOOKUP($FA1067,EP,LOOKUPS!F$8,0)*$FF$6+VLOOKUP($FA1067,BM,LOOKUPS!F$5,0)*$FG$6+VLOOKUP($FA1067,DIV,LOOKUPS!F$7,0)*$FH$6++VLOOKUP($FA1067,SIZE,LOOKUPS!F$11,0)*$FI$6),"",VLOOKUP($FA1067,MOM,LOOKUPS!F$12,0)*$FB$6+VLOOKUP($FA1067,STREV,LOOKUPS!F$10,0)*$FC$6+VLOOKUP($FA1067,LTREV,LOOKUPS!F$9,0)*$FD$6+VLOOKUP($FA1067,CFP,LOOKUPS!F$6,0)*$FE$6+VLOOKUP($FA1067,EP,LOOKUPS!F$8,0)*$FF$6+VLOOKUP($FA1067,BM,LOOKUPS!F$5,0)*$FG$6+VLOOKUP($FA1067,DIV,LOOKUPS!F$7,0)*$FH$6++VLOOKUP($FA1067,SIZE,LOOKUPS!F$11,0)*$FI$6)</f>
        <v>6.1157000000000004</v>
      </c>
      <c r="FF1067" s="1">
        <f>IF(ISERROR(VLOOKUP($FA1067,MOM,LOOKUPS!G$12,0)*$FB$6+VLOOKUP($FA1067,STREV,LOOKUPS!G$10,0)*$FC$6+VLOOKUP($FA1067,LTREV,LOOKUPS!G$9,0)*$FD$6+VLOOKUP($FA1067,CFP,LOOKUPS!G$6,0)*$FE$6+VLOOKUP($FA1067,EP,LOOKUPS!G$8,0)*$FF$6+VLOOKUP($FA1067,BM,LOOKUPS!G$5,0)*$FG$6+VLOOKUP($FA1067,DIV,LOOKUPS!G$7,0)*$FH$6++VLOOKUP($FA1067,SIZE,LOOKUPS!G$11,0)*$FI$6),"",VLOOKUP($FA1067,MOM,LOOKUPS!G$12,0)*$FB$6+VLOOKUP($FA1067,STREV,LOOKUPS!G$10,0)*$FC$6+VLOOKUP($FA1067,LTREV,LOOKUPS!G$9,0)*$FD$6+VLOOKUP($FA1067,CFP,LOOKUPS!G$6,0)*$FE$6+VLOOKUP($FA1067,EP,LOOKUPS!G$8,0)*$FF$6+VLOOKUP($FA1067,BM,LOOKUPS!G$5,0)*$FG$6+VLOOKUP($FA1067,DIV,LOOKUPS!G$7,0)*$FH$6++VLOOKUP($FA1067,SIZE,LOOKUPS!G$11,0)*$FI$6)</f>
        <v>6.3746000000000009</v>
      </c>
      <c r="FG1067" s="1">
        <f>IF(ISERROR(VLOOKUP($FA1067,MOM,LOOKUPS!H$12,0)*$FB$6+VLOOKUP($FA1067,STREV,LOOKUPS!H$10,0)*$FC$6+VLOOKUP($FA1067,LTREV,LOOKUPS!H$9,0)*$FD$6+VLOOKUP($FA1067,CFP,LOOKUPS!H$6,0)*$FE$6+VLOOKUP($FA1067,EP,LOOKUPS!H$8,0)*$FF$6+VLOOKUP($FA1067,BM,LOOKUPS!H$5,0)*$FG$6+VLOOKUP($FA1067,DIV,LOOKUPS!H$7,0)*$FH$6++VLOOKUP($FA1067,SIZE,LOOKUPS!H$11,0)*$FI$6),"",VLOOKUP($FA1067,MOM,LOOKUPS!H$12,0)*$FB$6+VLOOKUP($FA1067,STREV,LOOKUPS!H$10,0)*$FC$6+VLOOKUP($FA1067,LTREV,LOOKUPS!H$9,0)*$FD$6+VLOOKUP($FA1067,CFP,LOOKUPS!H$6,0)*$FE$6+VLOOKUP($FA1067,EP,LOOKUPS!H$8,0)*$FF$6+VLOOKUP($FA1067,BM,LOOKUPS!H$5,0)*$FG$6+VLOOKUP($FA1067,DIV,LOOKUPS!H$7,0)*$FH$6++VLOOKUP($FA1067,SIZE,LOOKUPS!H$11,0)*$FI$6)</f>
        <v>6.4996999999999998</v>
      </c>
      <c r="FH1067" s="1">
        <f>IF(ISERROR(VLOOKUP($FA1067,MOM,LOOKUPS!I$12,0)*$FB$6+VLOOKUP($FA1067,STREV,LOOKUPS!I$10,0)*$FC$6+VLOOKUP($FA1067,LTREV,LOOKUPS!I$9,0)*$FD$6+VLOOKUP($FA1067,CFP,LOOKUPS!I$6,0)*$FE$6+VLOOKUP($FA1067,EP,LOOKUPS!I$8,0)*$FF$6+VLOOKUP($FA1067,BM,LOOKUPS!I$5,0)*$FG$6+VLOOKUP($FA1067,DIV,LOOKUPS!I$7,0)*$FH$6++VLOOKUP($FA1067,SIZE,LOOKUPS!I$11,0)*$FI$6),"",VLOOKUP($FA1067,MOM,LOOKUPS!I$12,0)*$FB$6+VLOOKUP($FA1067,STREV,LOOKUPS!I$10,0)*$FC$6+VLOOKUP($FA1067,LTREV,LOOKUPS!I$9,0)*$FD$6+VLOOKUP($FA1067,CFP,LOOKUPS!I$6,0)*$FE$6+VLOOKUP($FA1067,EP,LOOKUPS!I$8,0)*$FF$6+VLOOKUP($FA1067,BM,LOOKUPS!I$5,0)*$FG$6+VLOOKUP($FA1067,DIV,LOOKUPS!I$7,0)*$FH$6++VLOOKUP($FA1067,SIZE,LOOKUPS!I$11,0)*$FI$6)</f>
        <v>6.5513000000000003</v>
      </c>
      <c r="FI1067" s="1">
        <f>IF(ISERROR(VLOOKUP($FA1067,MOM,LOOKUPS!J$12,0)*$FB$6+VLOOKUP($FA1067,STREV,LOOKUPS!J$10,0)*$FC$6+VLOOKUP($FA1067,LTREV,LOOKUPS!J$9,0)*$FD$6+VLOOKUP($FA1067,CFP,LOOKUPS!J$6,0)*$FE$6+VLOOKUP($FA1067,EP,LOOKUPS!J$8,0)*$FF$6+VLOOKUP($FA1067,BM,LOOKUPS!J$5,0)*$FG$6+VLOOKUP($FA1067,DIV,LOOKUPS!J$7,0)*$FH$6++VLOOKUP($FA1067,SIZE,LOOKUPS!J$11,0)*$FI$6),"",VLOOKUP($FA1067,MOM,LOOKUPS!J$12,0)*$FB$6+VLOOKUP($FA1067,STREV,LOOKUPS!J$10,0)*$FC$6+VLOOKUP($FA1067,LTREV,LOOKUPS!J$9,0)*$FD$6+VLOOKUP($FA1067,CFP,LOOKUPS!J$6,0)*$FE$6+VLOOKUP($FA1067,EP,LOOKUPS!J$8,0)*$FF$6+VLOOKUP($FA1067,BM,LOOKUPS!J$5,0)*$FG$6+VLOOKUP($FA1067,DIV,LOOKUPS!J$7,0)*$FH$6++VLOOKUP($FA1067,SIZE,LOOKUPS!J$11,0)*$FI$6)</f>
        <v>5.982800000000001</v>
      </c>
      <c r="FJ1067" s="1">
        <f>IF(ISERROR(VLOOKUP($FA1067,MOM,LOOKUPS!K$12,0)*$FB$6+VLOOKUP($FA1067,STREV,LOOKUPS!K$10,0)*$FC$6+VLOOKUP($FA1067,LTREV,LOOKUPS!K$9,0)*$FD$6+VLOOKUP($FA1067,CFP,LOOKUPS!K$6,0)*$FE$6+VLOOKUP($FA1067,EP,LOOKUPS!K$8,0)*$FF$6+VLOOKUP($FA1067,BM,LOOKUPS!K$5,0)*$FG$6+VLOOKUP($FA1067,DIV,LOOKUPS!K$7,0)*$FH$6++VLOOKUP($FA1067,SIZE,LOOKUPS!K$11,0)*$FI$6),"",VLOOKUP($FA1067,MOM,LOOKUPS!K$12,0)*$FB$6+VLOOKUP($FA1067,STREV,LOOKUPS!K$10,0)*$FC$6+VLOOKUP($FA1067,LTREV,LOOKUPS!K$9,0)*$FD$6+VLOOKUP($FA1067,CFP,LOOKUPS!K$6,0)*$FE$6+VLOOKUP($FA1067,EP,LOOKUPS!K$8,0)*$FF$6+VLOOKUP($FA1067,BM,LOOKUPS!K$5,0)*$FG$6+VLOOKUP($FA1067,DIV,LOOKUPS!K$7,0)*$FH$6++VLOOKUP($FA1067,SIZE,LOOKUPS!K$11,0)*$FI$6)</f>
        <v>5.9480000000000004</v>
      </c>
      <c r="FK1067" s="1">
        <f>IF(ISERROR(VLOOKUP($FA1067,MOM,LOOKUPS!L$12,0)*$FB$6+VLOOKUP($FA1067,STREV,LOOKUPS!L$10,0)*$FC$6+VLOOKUP($FA1067,LTREV,LOOKUPS!L$9,0)*$FD$6+VLOOKUP($FA1067,CFP,LOOKUPS!L$6,0)*$FE$6+VLOOKUP($FA1067,EP,LOOKUPS!L$8,0)*$FF$6+VLOOKUP($FA1067,BM,LOOKUPS!L$5,0)*$FG$6+VLOOKUP($FA1067,DIV,LOOKUPS!L$7,0)*$FH$6++VLOOKUP($FA1067,SIZE,LOOKUPS!L$11,0)*$FI$6),"",VLOOKUP($FA1067,MOM,LOOKUPS!L$12,0)*$FB$6+VLOOKUP($FA1067,STREV,LOOKUPS!L$10,0)*$FC$6+VLOOKUP($FA1067,LTREV,LOOKUPS!L$9,0)*$FD$6+VLOOKUP($FA1067,CFP,LOOKUPS!L$6,0)*$FE$6+VLOOKUP($FA1067,EP,LOOKUPS!L$8,0)*$FF$6+VLOOKUP($FA1067,BM,LOOKUPS!L$5,0)*$FG$6+VLOOKUP($FA1067,DIV,LOOKUPS!L$7,0)*$FH$6++VLOOKUP($FA1067,SIZE,LOOKUPS!L$11,0)*$FI$6)</f>
        <v>7.7221999999999991</v>
      </c>
    </row>
    <row r="1068" spans="1:167" x14ac:dyDescent="0.3">
      <c r="A1068" s="1">
        <v>201503</v>
      </c>
      <c r="B1068" s="1">
        <v>-4.57</v>
      </c>
      <c r="C1068" s="1">
        <v>-0.87</v>
      </c>
      <c r="D1068" s="1">
        <v>-0.12</v>
      </c>
      <c r="E1068" s="1">
        <v>1.2</v>
      </c>
      <c r="F1068" s="1">
        <v>0.74</v>
      </c>
      <c r="G1068" s="1">
        <v>0.95</v>
      </c>
      <c r="H1068" s="1">
        <v>1.5</v>
      </c>
      <c r="I1068" s="1">
        <v>1.67</v>
      </c>
      <c r="J1068" s="1">
        <v>1.42</v>
      </c>
      <c r="K1068" s="1">
        <v>1.68</v>
      </c>
      <c r="M1068" s="1">
        <v>201404</v>
      </c>
      <c r="N1068" s="1">
        <v>-7.77</v>
      </c>
      <c r="O1068" s="1">
        <v>-5.0999999999999996</v>
      </c>
      <c r="P1068" s="1">
        <v>-3.94</v>
      </c>
      <c r="Q1068" s="1">
        <v>-2.5</v>
      </c>
      <c r="R1068" s="1">
        <v>-2.38</v>
      </c>
      <c r="S1068" s="1">
        <v>-2.65</v>
      </c>
      <c r="T1068" s="1">
        <v>-1.59</v>
      </c>
      <c r="U1068" s="1">
        <v>-3.02</v>
      </c>
      <c r="V1068" s="1">
        <v>-3.31</v>
      </c>
      <c r="W1068" s="1">
        <v>-4.7699999999999996</v>
      </c>
      <c r="Y1068" s="1">
        <v>201903</v>
      </c>
      <c r="Z1068" s="1">
        <v>-1.8</v>
      </c>
      <c r="AA1068" s="1">
        <v>-3.14</v>
      </c>
      <c r="AB1068" s="1">
        <v>-2.17</v>
      </c>
      <c r="AC1068" s="1">
        <v>-2.69</v>
      </c>
      <c r="AD1068" s="1">
        <v>-1.88</v>
      </c>
      <c r="AE1068" s="1">
        <v>-1.97</v>
      </c>
      <c r="AF1068" s="1">
        <v>-1.94</v>
      </c>
      <c r="AG1068" s="1">
        <v>-1.67</v>
      </c>
      <c r="AH1068" s="1">
        <v>-2</v>
      </c>
      <c r="AI1068" s="1">
        <v>-1.48</v>
      </c>
      <c r="CA1068" s="1">
        <v>201409</v>
      </c>
      <c r="CB1068" s="1">
        <v>-7.4</v>
      </c>
      <c r="CC1068" s="1">
        <v>-4.6900000000000004</v>
      </c>
      <c r="CD1068" s="1">
        <v>-5</v>
      </c>
      <c r="CE1068" s="1">
        <v>-4.58</v>
      </c>
      <c r="CF1068" s="1">
        <v>-4.68</v>
      </c>
      <c r="CG1068" s="1">
        <v>-4.55</v>
      </c>
      <c r="CH1068" s="1">
        <v>-5.33</v>
      </c>
      <c r="CI1068" s="1">
        <v>-4.84</v>
      </c>
      <c r="CJ1068" s="1">
        <v>-4.53</v>
      </c>
      <c r="CK1068" s="1">
        <v>-5.3</v>
      </c>
      <c r="CL1068" s="1">
        <v>-3.87</v>
      </c>
      <c r="CM1068" s="1">
        <v>-4.74</v>
      </c>
      <c r="CN1068" s="1">
        <v>-4.34</v>
      </c>
      <c r="CO1068" s="1">
        <v>-4.91</v>
      </c>
      <c r="CP1068" s="1">
        <v>-5.73</v>
      </c>
      <c r="CQ1068" s="1">
        <v>-4.99</v>
      </c>
      <c r="CR1068" s="1">
        <v>-4.7</v>
      </c>
      <c r="CS1068" s="1">
        <v>-4.74</v>
      </c>
      <c r="CT1068" s="1">
        <v>-4.37</v>
      </c>
      <c r="CV1068" s="1">
        <v>201509</v>
      </c>
      <c r="CW1068" s="1">
        <v>-7.85</v>
      </c>
      <c r="CX1068" s="1">
        <v>-3.39</v>
      </c>
      <c r="CY1068" s="1">
        <v>-3.01</v>
      </c>
      <c r="CZ1068" s="1">
        <v>-3</v>
      </c>
      <c r="DA1068" s="1">
        <v>-3.18</v>
      </c>
      <c r="DB1068" s="1">
        <v>-3.51</v>
      </c>
      <c r="DC1068" s="1">
        <v>-3.21</v>
      </c>
      <c r="DD1068" s="1">
        <v>-1.89</v>
      </c>
      <c r="DE1068" s="1">
        <v>-3.86</v>
      </c>
      <c r="DF1068" s="1">
        <v>-4.2699999999999996</v>
      </c>
      <c r="DG1068" s="1">
        <v>-2.2599999999999998</v>
      </c>
      <c r="DH1068" s="1">
        <v>-3.83</v>
      </c>
      <c r="DI1068" s="1">
        <v>-3.2</v>
      </c>
      <c r="DJ1068" s="1">
        <v>-2.59</v>
      </c>
      <c r="DK1068" s="1">
        <v>-3.96</v>
      </c>
      <c r="DL1068" s="1">
        <v>-2.42</v>
      </c>
      <c r="DM1068" s="1">
        <v>-1.41</v>
      </c>
      <c r="DN1068" s="1">
        <v>-1.7</v>
      </c>
      <c r="DO1068" s="1">
        <v>-5.82</v>
      </c>
      <c r="DQ1068" s="1">
        <v>201409</v>
      </c>
      <c r="DR1068" s="1">
        <v>-99.99</v>
      </c>
      <c r="DS1068" s="1">
        <v>-5.18</v>
      </c>
      <c r="DT1068" s="1">
        <v>-5.25</v>
      </c>
      <c r="DU1068" s="1">
        <v>-2.52</v>
      </c>
      <c r="DV1068" s="1">
        <v>-5.05</v>
      </c>
      <c r="DW1068" s="1">
        <v>-5.58</v>
      </c>
      <c r="DX1068" s="1">
        <v>-5.58</v>
      </c>
      <c r="DY1068" s="1">
        <v>-4.12</v>
      </c>
      <c r="DZ1068" s="1">
        <v>-1.93</v>
      </c>
      <c r="EA1068" s="1">
        <v>-4.41</v>
      </c>
      <c r="EB1068" s="1">
        <v>-7.36</v>
      </c>
      <c r="EC1068" s="1">
        <v>-5.79</v>
      </c>
      <c r="ED1068" s="1">
        <v>-5.3</v>
      </c>
      <c r="EE1068" s="1">
        <v>-5.57</v>
      </c>
      <c r="EF1068" s="1">
        <v>-5.6</v>
      </c>
      <c r="EG1068" s="1">
        <v>-4.4800000000000004</v>
      </c>
      <c r="EH1068" s="1">
        <v>-3.7</v>
      </c>
      <c r="EI1068" s="1">
        <v>-2.34</v>
      </c>
      <c r="EJ1068" s="1">
        <v>-1.5</v>
      </c>
      <c r="EL1068">
        <v>201409</v>
      </c>
      <c r="EM1068">
        <v>-1.97</v>
      </c>
      <c r="EN1068">
        <v>-3.73</v>
      </c>
      <c r="EO1068">
        <v>-1.38</v>
      </c>
      <c r="EP1068">
        <v>0</v>
      </c>
      <c r="ER1068" s="1">
        <v>201503</v>
      </c>
      <c r="ES1068" s="1">
        <v>3</v>
      </c>
      <c r="EU1068" s="1">
        <v>201404</v>
      </c>
      <c r="EV1068" s="1">
        <v>-1.94</v>
      </c>
      <c r="EX1068" s="1">
        <v>201903</v>
      </c>
      <c r="EY1068" s="1">
        <v>-0.73</v>
      </c>
      <c r="FA1068" s="1">
        <v>201503</v>
      </c>
      <c r="FB1068" s="1">
        <f>IF(ISERROR(VLOOKUP($FA1068,MOM,LOOKUPS!C$12,0)*$FB$6+VLOOKUP($FA1068,STREV,LOOKUPS!C$10,0)*$FC$6+VLOOKUP($FA1068,LTREV,LOOKUPS!C$9,0)*$FD$6+VLOOKUP($FA1068,CFP,LOOKUPS!C$6,0)*$FE$6+VLOOKUP($FA1068,EP,LOOKUPS!C$8,0)*$FF$6+VLOOKUP($FA1068,BM,LOOKUPS!C$5,0)*$FG$6+VLOOKUP($FA1068,DIV,LOOKUPS!C$7,0)*$FH$6++VLOOKUP($FA1068,SIZE,LOOKUPS!C$11,0)*$FI$6),"",VLOOKUP($FA1068,MOM,LOOKUPS!C$12,0)*$FB$6+VLOOKUP($FA1068,STREV,LOOKUPS!C$10,0)*$FC$6+VLOOKUP($FA1068,LTREV,LOOKUPS!C$9,0)*$FD$6+VLOOKUP($FA1068,CFP,LOOKUPS!C$6,0)*$FE$6+VLOOKUP($FA1068,EP,LOOKUPS!C$8,0)*$FF$6+VLOOKUP($FA1068,BM,LOOKUPS!C$5,0)*$FG$6+VLOOKUP($FA1068,DIV,LOOKUPS!C$7,0)*$FH$6++VLOOKUP($FA1068,SIZE,LOOKUPS!C$11,0)*$FI$6)</f>
        <v>-2.4851999999999999</v>
      </c>
      <c r="FC1068" s="1">
        <f>IF(ISERROR(VLOOKUP($FA1068,MOM,LOOKUPS!D$12,0)*$FB$6+VLOOKUP($FA1068,STREV,LOOKUPS!D$10,0)*$FC$6+VLOOKUP($FA1068,LTREV,LOOKUPS!D$9,0)*$FD$6+VLOOKUP($FA1068,CFP,LOOKUPS!D$6,0)*$FE$6+VLOOKUP($FA1068,EP,LOOKUPS!D$8,0)*$FF$6+VLOOKUP($FA1068,BM,LOOKUPS!D$5,0)*$FG$6+VLOOKUP($FA1068,DIV,LOOKUPS!D$7,0)*$FH$6++VLOOKUP($FA1068,SIZE,LOOKUPS!D$11,0)*$FI$6),"",VLOOKUP($FA1068,MOM,LOOKUPS!D$12,0)*$FB$6+VLOOKUP($FA1068,STREV,LOOKUPS!D$10,0)*$FC$6+VLOOKUP($FA1068,LTREV,LOOKUPS!D$9,0)*$FD$6+VLOOKUP($FA1068,CFP,LOOKUPS!D$6,0)*$FE$6+VLOOKUP($FA1068,EP,LOOKUPS!D$8,0)*$FF$6+VLOOKUP($FA1068,BM,LOOKUPS!D$5,0)*$FG$6+VLOOKUP($FA1068,DIV,LOOKUPS!D$7,0)*$FH$6++VLOOKUP($FA1068,SIZE,LOOKUPS!D$11,0)*$FI$6)</f>
        <v>-0.29270000000000007</v>
      </c>
      <c r="FD1068" s="1">
        <f>IF(ISERROR(VLOOKUP($FA1068,MOM,LOOKUPS!E$12,0)*$FB$6+VLOOKUP($FA1068,STREV,LOOKUPS!E$10,0)*$FC$6+VLOOKUP($FA1068,LTREV,LOOKUPS!E$9,0)*$FD$6+VLOOKUP($FA1068,CFP,LOOKUPS!E$6,0)*$FE$6+VLOOKUP($FA1068,EP,LOOKUPS!E$8,0)*$FF$6+VLOOKUP($FA1068,BM,LOOKUPS!E$5,0)*$FG$6+VLOOKUP($FA1068,DIV,LOOKUPS!E$7,0)*$FH$6++VLOOKUP($FA1068,SIZE,LOOKUPS!E$11,0)*$FI$6),"",VLOOKUP($FA1068,MOM,LOOKUPS!E$12,0)*$FB$6+VLOOKUP($FA1068,STREV,LOOKUPS!E$10,0)*$FC$6+VLOOKUP($FA1068,LTREV,LOOKUPS!E$9,0)*$FD$6+VLOOKUP($FA1068,CFP,LOOKUPS!E$6,0)*$FE$6+VLOOKUP($FA1068,EP,LOOKUPS!E$8,0)*$FF$6+VLOOKUP($FA1068,BM,LOOKUPS!E$5,0)*$FG$6+VLOOKUP($FA1068,DIV,LOOKUPS!E$7,0)*$FH$6++VLOOKUP($FA1068,SIZE,LOOKUPS!E$11,0)*$FI$6)</f>
        <v>0.24190000000000003</v>
      </c>
      <c r="FE1068" s="1">
        <f>IF(ISERROR(VLOOKUP($FA1068,MOM,LOOKUPS!F$12,0)*$FB$6+VLOOKUP($FA1068,STREV,LOOKUPS!F$10,0)*$FC$6+VLOOKUP($FA1068,LTREV,LOOKUPS!F$9,0)*$FD$6+VLOOKUP($FA1068,CFP,LOOKUPS!F$6,0)*$FE$6+VLOOKUP($FA1068,EP,LOOKUPS!F$8,0)*$FF$6+VLOOKUP($FA1068,BM,LOOKUPS!F$5,0)*$FG$6+VLOOKUP($FA1068,DIV,LOOKUPS!F$7,0)*$FH$6++VLOOKUP($FA1068,SIZE,LOOKUPS!F$11,0)*$FI$6),"",VLOOKUP($FA1068,MOM,LOOKUPS!F$12,0)*$FB$6+VLOOKUP($FA1068,STREV,LOOKUPS!F$10,0)*$FC$6+VLOOKUP($FA1068,LTREV,LOOKUPS!F$9,0)*$FD$6+VLOOKUP($FA1068,CFP,LOOKUPS!F$6,0)*$FE$6+VLOOKUP($FA1068,EP,LOOKUPS!F$8,0)*$FF$6+VLOOKUP($FA1068,BM,LOOKUPS!F$5,0)*$FG$6+VLOOKUP($FA1068,DIV,LOOKUPS!F$7,0)*$FH$6++VLOOKUP($FA1068,SIZE,LOOKUPS!F$11,0)*$FI$6)</f>
        <v>0.43779999999999997</v>
      </c>
      <c r="FF1068" s="1">
        <f>IF(ISERROR(VLOOKUP($FA1068,MOM,LOOKUPS!G$12,0)*$FB$6+VLOOKUP($FA1068,STREV,LOOKUPS!G$10,0)*$FC$6+VLOOKUP($FA1068,LTREV,LOOKUPS!G$9,0)*$FD$6+VLOOKUP($FA1068,CFP,LOOKUPS!G$6,0)*$FE$6+VLOOKUP($FA1068,EP,LOOKUPS!G$8,0)*$FF$6+VLOOKUP($FA1068,BM,LOOKUPS!G$5,0)*$FG$6+VLOOKUP($FA1068,DIV,LOOKUPS!G$7,0)*$FH$6++VLOOKUP($FA1068,SIZE,LOOKUPS!G$11,0)*$FI$6),"",VLOOKUP($FA1068,MOM,LOOKUPS!G$12,0)*$FB$6+VLOOKUP($FA1068,STREV,LOOKUPS!G$10,0)*$FC$6+VLOOKUP($FA1068,LTREV,LOOKUPS!G$9,0)*$FD$6+VLOOKUP($FA1068,CFP,LOOKUPS!G$6,0)*$FE$6+VLOOKUP($FA1068,EP,LOOKUPS!G$8,0)*$FF$6+VLOOKUP($FA1068,BM,LOOKUPS!G$5,0)*$FG$6+VLOOKUP($FA1068,DIV,LOOKUPS!G$7,0)*$FH$6++VLOOKUP($FA1068,SIZE,LOOKUPS!G$11,0)*$FI$6)</f>
        <v>0.45209999999999995</v>
      </c>
      <c r="FG1068" s="1">
        <f>IF(ISERROR(VLOOKUP($FA1068,MOM,LOOKUPS!H$12,0)*$FB$6+VLOOKUP($FA1068,STREV,LOOKUPS!H$10,0)*$FC$6+VLOOKUP($FA1068,LTREV,LOOKUPS!H$9,0)*$FD$6+VLOOKUP($FA1068,CFP,LOOKUPS!H$6,0)*$FE$6+VLOOKUP($FA1068,EP,LOOKUPS!H$8,0)*$FF$6+VLOOKUP($FA1068,BM,LOOKUPS!H$5,0)*$FG$6+VLOOKUP($FA1068,DIV,LOOKUPS!H$7,0)*$FH$6++VLOOKUP($FA1068,SIZE,LOOKUPS!H$11,0)*$FI$6),"",VLOOKUP($FA1068,MOM,LOOKUPS!H$12,0)*$FB$6+VLOOKUP($FA1068,STREV,LOOKUPS!H$10,0)*$FC$6+VLOOKUP($FA1068,LTREV,LOOKUPS!H$9,0)*$FD$6+VLOOKUP($FA1068,CFP,LOOKUPS!H$6,0)*$FE$6+VLOOKUP($FA1068,EP,LOOKUPS!H$8,0)*$FF$6+VLOOKUP($FA1068,BM,LOOKUPS!H$5,0)*$FG$6+VLOOKUP($FA1068,DIV,LOOKUPS!H$7,0)*$FH$6++VLOOKUP($FA1068,SIZE,LOOKUPS!H$11,0)*$FI$6)</f>
        <v>0.6482</v>
      </c>
      <c r="FH1068" s="1">
        <f>IF(ISERROR(VLOOKUP($FA1068,MOM,LOOKUPS!I$12,0)*$FB$6+VLOOKUP($FA1068,STREV,LOOKUPS!I$10,0)*$FC$6+VLOOKUP($FA1068,LTREV,LOOKUPS!I$9,0)*$FD$6+VLOOKUP($FA1068,CFP,LOOKUPS!I$6,0)*$FE$6+VLOOKUP($FA1068,EP,LOOKUPS!I$8,0)*$FF$6+VLOOKUP($FA1068,BM,LOOKUPS!I$5,0)*$FG$6+VLOOKUP($FA1068,DIV,LOOKUPS!I$7,0)*$FH$6++VLOOKUP($FA1068,SIZE,LOOKUPS!I$11,0)*$FI$6),"",VLOOKUP($FA1068,MOM,LOOKUPS!I$12,0)*$FB$6+VLOOKUP($FA1068,STREV,LOOKUPS!I$10,0)*$FC$6+VLOOKUP($FA1068,LTREV,LOOKUPS!I$9,0)*$FD$6+VLOOKUP($FA1068,CFP,LOOKUPS!I$6,0)*$FE$6+VLOOKUP($FA1068,EP,LOOKUPS!I$8,0)*$FF$6+VLOOKUP($FA1068,BM,LOOKUPS!I$5,0)*$FG$6+VLOOKUP($FA1068,DIV,LOOKUPS!I$7,0)*$FH$6++VLOOKUP($FA1068,SIZE,LOOKUPS!I$11,0)*$FI$6)</f>
        <v>1.0335000000000001</v>
      </c>
      <c r="FI1068" s="1">
        <f>IF(ISERROR(VLOOKUP($FA1068,MOM,LOOKUPS!J$12,0)*$FB$6+VLOOKUP($FA1068,STREV,LOOKUPS!J$10,0)*$FC$6+VLOOKUP($FA1068,LTREV,LOOKUPS!J$9,0)*$FD$6+VLOOKUP($FA1068,CFP,LOOKUPS!J$6,0)*$FE$6+VLOOKUP($FA1068,EP,LOOKUPS!J$8,0)*$FF$6+VLOOKUP($FA1068,BM,LOOKUPS!J$5,0)*$FG$6+VLOOKUP($FA1068,DIV,LOOKUPS!J$7,0)*$FH$6++VLOOKUP($FA1068,SIZE,LOOKUPS!J$11,0)*$FI$6),"",VLOOKUP($FA1068,MOM,LOOKUPS!J$12,0)*$FB$6+VLOOKUP($FA1068,STREV,LOOKUPS!J$10,0)*$FC$6+VLOOKUP($FA1068,LTREV,LOOKUPS!J$9,0)*$FD$6+VLOOKUP($FA1068,CFP,LOOKUPS!J$6,0)*$FE$6+VLOOKUP($FA1068,EP,LOOKUPS!J$8,0)*$FF$6+VLOOKUP($FA1068,BM,LOOKUPS!J$5,0)*$FG$6+VLOOKUP($FA1068,DIV,LOOKUPS!J$7,0)*$FH$6++VLOOKUP($FA1068,SIZE,LOOKUPS!J$11,0)*$FI$6)</f>
        <v>1.5717000000000001</v>
      </c>
      <c r="FJ1068" s="1">
        <f>IF(ISERROR(VLOOKUP($FA1068,MOM,LOOKUPS!K$12,0)*$FB$6+VLOOKUP($FA1068,STREV,LOOKUPS!K$10,0)*$FC$6+VLOOKUP($FA1068,LTREV,LOOKUPS!K$9,0)*$FD$6+VLOOKUP($FA1068,CFP,LOOKUPS!K$6,0)*$FE$6+VLOOKUP($FA1068,EP,LOOKUPS!K$8,0)*$FF$6+VLOOKUP($FA1068,BM,LOOKUPS!K$5,0)*$FG$6+VLOOKUP($FA1068,DIV,LOOKUPS!K$7,0)*$FH$6++VLOOKUP($FA1068,SIZE,LOOKUPS!K$11,0)*$FI$6),"",VLOOKUP($FA1068,MOM,LOOKUPS!K$12,0)*$FB$6+VLOOKUP($FA1068,STREV,LOOKUPS!K$10,0)*$FC$6+VLOOKUP($FA1068,LTREV,LOOKUPS!K$9,0)*$FD$6+VLOOKUP($FA1068,CFP,LOOKUPS!K$6,0)*$FE$6+VLOOKUP($FA1068,EP,LOOKUPS!K$8,0)*$FF$6+VLOOKUP($FA1068,BM,LOOKUPS!K$5,0)*$FG$6+VLOOKUP($FA1068,DIV,LOOKUPS!K$7,0)*$FH$6++VLOOKUP($FA1068,SIZE,LOOKUPS!K$11,0)*$FI$6)</f>
        <v>0.71809999999999996</v>
      </c>
      <c r="FK1068" s="1">
        <f>IF(ISERROR(VLOOKUP($FA1068,MOM,LOOKUPS!L$12,0)*$FB$6+VLOOKUP($FA1068,STREV,LOOKUPS!L$10,0)*$FC$6+VLOOKUP($FA1068,LTREV,LOOKUPS!L$9,0)*$FD$6+VLOOKUP($FA1068,CFP,LOOKUPS!L$6,0)*$FE$6+VLOOKUP($FA1068,EP,LOOKUPS!L$8,0)*$FF$6+VLOOKUP($FA1068,BM,LOOKUPS!L$5,0)*$FG$6+VLOOKUP($FA1068,DIV,LOOKUPS!L$7,0)*$FH$6++VLOOKUP($FA1068,SIZE,LOOKUPS!L$11,0)*$FI$6),"",VLOOKUP($FA1068,MOM,LOOKUPS!L$12,0)*$FB$6+VLOOKUP($FA1068,STREV,LOOKUPS!L$10,0)*$FC$6+VLOOKUP($FA1068,LTREV,LOOKUPS!L$9,0)*$FD$6+VLOOKUP($FA1068,CFP,LOOKUPS!L$6,0)*$FE$6+VLOOKUP($FA1068,EP,LOOKUPS!L$8,0)*$FF$6+VLOOKUP($FA1068,BM,LOOKUPS!L$5,0)*$FG$6+VLOOKUP($FA1068,DIV,LOOKUPS!L$7,0)*$FH$6++VLOOKUP($FA1068,SIZE,LOOKUPS!L$11,0)*$FI$6)</f>
        <v>1.0999999999999927E-2</v>
      </c>
    </row>
    <row r="1069" spans="1:167" x14ac:dyDescent="0.3">
      <c r="A1069" s="1">
        <v>201504</v>
      </c>
      <c r="B1069" s="1">
        <v>8.02</v>
      </c>
      <c r="C1069" s="1">
        <v>0.91</v>
      </c>
      <c r="D1069" s="1">
        <v>0.11</v>
      </c>
      <c r="E1069" s="1">
        <v>-0.31</v>
      </c>
      <c r="F1069" s="1">
        <v>-0.72</v>
      </c>
      <c r="G1069" s="1">
        <v>-1.08</v>
      </c>
      <c r="H1069" s="1">
        <v>-1.23</v>
      </c>
      <c r="I1069" s="1">
        <v>-1.96</v>
      </c>
      <c r="J1069" s="1">
        <v>-2.2200000000000002</v>
      </c>
      <c r="K1069" s="1">
        <v>-3.89</v>
      </c>
      <c r="M1069" s="1">
        <v>201405</v>
      </c>
      <c r="N1069" s="1">
        <v>-0.69</v>
      </c>
      <c r="O1069" s="1">
        <v>0.77</v>
      </c>
      <c r="P1069" s="1">
        <v>-0.44</v>
      </c>
      <c r="Q1069" s="1">
        <v>0.56000000000000005</v>
      </c>
      <c r="R1069" s="1">
        <v>0.02</v>
      </c>
      <c r="S1069" s="1">
        <v>0.69</v>
      </c>
      <c r="T1069" s="1">
        <v>0.32</v>
      </c>
      <c r="U1069" s="1">
        <v>0.99</v>
      </c>
      <c r="V1069" s="1">
        <v>-0.34</v>
      </c>
      <c r="W1069" s="1">
        <v>-0.14000000000000001</v>
      </c>
      <c r="Y1069" s="1">
        <v>201904</v>
      </c>
      <c r="Z1069" s="1">
        <v>-1.18</v>
      </c>
      <c r="AA1069" s="1">
        <v>0.85</v>
      </c>
      <c r="AB1069" s="1">
        <v>1.95</v>
      </c>
      <c r="AC1069" s="1">
        <v>2.5499999999999998</v>
      </c>
      <c r="AD1069" s="1">
        <v>4.0999999999999996</v>
      </c>
      <c r="AE1069" s="1">
        <v>4.13</v>
      </c>
      <c r="AF1069" s="1">
        <v>4.22</v>
      </c>
      <c r="AG1069" s="1">
        <v>4.62</v>
      </c>
      <c r="AH1069" s="1">
        <v>4.3499999999999996</v>
      </c>
      <c r="AI1069" s="1">
        <v>4.42</v>
      </c>
      <c r="CA1069" s="1">
        <v>201410</v>
      </c>
      <c r="CB1069" s="1">
        <v>-1.86</v>
      </c>
      <c r="CC1069" s="1">
        <v>4.13</v>
      </c>
      <c r="CD1069" s="1">
        <v>3.94</v>
      </c>
      <c r="CE1069" s="1">
        <v>1.88</v>
      </c>
      <c r="CF1069" s="1">
        <v>4.1100000000000003</v>
      </c>
      <c r="CG1069" s="1">
        <v>4.0999999999999996</v>
      </c>
      <c r="CH1069" s="1">
        <v>3.83</v>
      </c>
      <c r="CI1069" s="1">
        <v>3.78</v>
      </c>
      <c r="CJ1069" s="1">
        <v>1.27</v>
      </c>
      <c r="CK1069" s="1">
        <v>4.03</v>
      </c>
      <c r="CL1069" s="1">
        <v>4.21</v>
      </c>
      <c r="CM1069" s="1">
        <v>4.18</v>
      </c>
      <c r="CN1069" s="1">
        <v>4</v>
      </c>
      <c r="CO1069" s="1">
        <v>3.56</v>
      </c>
      <c r="CP1069" s="1">
        <v>4.09</v>
      </c>
      <c r="CQ1069" s="1">
        <v>4.1100000000000003</v>
      </c>
      <c r="CR1069" s="1">
        <v>3.49</v>
      </c>
      <c r="CS1069" s="1">
        <v>3.22</v>
      </c>
      <c r="CT1069" s="1">
        <v>-0.24</v>
      </c>
      <c r="CV1069" s="1">
        <v>201510</v>
      </c>
      <c r="CW1069" s="1">
        <v>4.58</v>
      </c>
      <c r="CX1069" s="1">
        <v>6.57</v>
      </c>
      <c r="CY1069" s="1">
        <v>6.25</v>
      </c>
      <c r="CZ1069" s="1">
        <v>5.93</v>
      </c>
      <c r="DA1069" s="1">
        <v>6.64</v>
      </c>
      <c r="DB1069" s="1">
        <v>6.42</v>
      </c>
      <c r="DC1069" s="1">
        <v>6.62</v>
      </c>
      <c r="DD1069" s="1">
        <v>6.06</v>
      </c>
      <c r="DE1069" s="1">
        <v>5.49</v>
      </c>
      <c r="DF1069" s="1">
        <v>6.61</v>
      </c>
      <c r="DG1069" s="1">
        <v>6.67</v>
      </c>
      <c r="DH1069" s="1">
        <v>6.43</v>
      </c>
      <c r="DI1069" s="1">
        <v>6.42</v>
      </c>
      <c r="DJ1069" s="1">
        <v>6.09</v>
      </c>
      <c r="DK1069" s="1">
        <v>7.25</v>
      </c>
      <c r="DL1069" s="1">
        <v>5.33</v>
      </c>
      <c r="DM1069" s="1">
        <v>6.73</v>
      </c>
      <c r="DN1069" s="1">
        <v>6.38</v>
      </c>
      <c r="DO1069" s="1">
        <v>4.6900000000000004</v>
      </c>
      <c r="DQ1069" s="1">
        <v>201410</v>
      </c>
      <c r="DR1069" s="1">
        <v>-99.99</v>
      </c>
      <c r="DS1069" s="1">
        <v>2.21</v>
      </c>
      <c r="DT1069" s="1">
        <v>4.24</v>
      </c>
      <c r="DU1069" s="1">
        <v>2.69</v>
      </c>
      <c r="DV1069" s="1">
        <v>1.38</v>
      </c>
      <c r="DW1069" s="1">
        <v>6.11</v>
      </c>
      <c r="DX1069" s="1">
        <v>4.54</v>
      </c>
      <c r="DY1069" s="1">
        <v>2.11</v>
      </c>
      <c r="DZ1069" s="1">
        <v>2.2599999999999998</v>
      </c>
      <c r="EA1069" s="1">
        <v>-0.12</v>
      </c>
      <c r="EB1069" s="1">
        <v>6.72</v>
      </c>
      <c r="EC1069" s="1">
        <v>6.05</v>
      </c>
      <c r="ED1069" s="1">
        <v>6.18</v>
      </c>
      <c r="EE1069" s="1">
        <v>5.22</v>
      </c>
      <c r="EF1069" s="1">
        <v>3.85</v>
      </c>
      <c r="EG1069" s="1">
        <v>0.89</v>
      </c>
      <c r="EH1069" s="1">
        <v>3.53</v>
      </c>
      <c r="EI1069" s="1">
        <v>2.4300000000000002</v>
      </c>
      <c r="EJ1069" s="1">
        <v>2.08</v>
      </c>
      <c r="EL1069">
        <v>201410</v>
      </c>
      <c r="EM1069">
        <v>2.52</v>
      </c>
      <c r="EN1069">
        <v>4.28</v>
      </c>
      <c r="EO1069">
        <v>-1.8</v>
      </c>
      <c r="EP1069">
        <v>0</v>
      </c>
      <c r="ER1069" s="1">
        <v>201504</v>
      </c>
      <c r="ES1069" s="1">
        <v>-7.32</v>
      </c>
      <c r="EU1069" s="1">
        <v>201405</v>
      </c>
      <c r="EV1069" s="1">
        <v>0.51</v>
      </c>
      <c r="EX1069" s="1">
        <v>201904</v>
      </c>
      <c r="EY1069" s="1">
        <v>-3.16</v>
      </c>
      <c r="FA1069" s="1">
        <v>201504</v>
      </c>
      <c r="FB1069" s="1">
        <f>IF(ISERROR(VLOOKUP($FA1069,MOM,LOOKUPS!C$12,0)*$FB$6+VLOOKUP($FA1069,STREV,LOOKUPS!C$10,0)*$FC$6+VLOOKUP($FA1069,LTREV,LOOKUPS!C$9,0)*$FD$6+VLOOKUP($FA1069,CFP,LOOKUPS!C$6,0)*$FE$6+VLOOKUP($FA1069,EP,LOOKUPS!C$8,0)*$FF$6+VLOOKUP($FA1069,BM,LOOKUPS!C$5,0)*$FG$6+VLOOKUP($FA1069,DIV,LOOKUPS!C$7,0)*$FH$6++VLOOKUP($FA1069,SIZE,LOOKUPS!C$11,0)*$FI$6),"",VLOOKUP($FA1069,MOM,LOOKUPS!C$12,0)*$FB$6+VLOOKUP($FA1069,STREV,LOOKUPS!C$10,0)*$FC$6+VLOOKUP($FA1069,LTREV,LOOKUPS!C$9,0)*$FD$6+VLOOKUP($FA1069,CFP,LOOKUPS!C$6,0)*$FE$6+VLOOKUP($FA1069,EP,LOOKUPS!C$8,0)*$FF$6+VLOOKUP($FA1069,BM,LOOKUPS!C$5,0)*$FG$6+VLOOKUP($FA1069,DIV,LOOKUPS!C$7,0)*$FH$6++VLOOKUP($FA1069,SIZE,LOOKUPS!C$11,0)*$FI$6)</f>
        <v>3.2377000000000002</v>
      </c>
      <c r="FC1069" s="1">
        <f>IF(ISERROR(VLOOKUP($FA1069,MOM,LOOKUPS!D$12,0)*$FB$6+VLOOKUP($FA1069,STREV,LOOKUPS!D$10,0)*$FC$6+VLOOKUP($FA1069,LTREV,LOOKUPS!D$9,0)*$FD$6+VLOOKUP($FA1069,CFP,LOOKUPS!D$6,0)*$FE$6+VLOOKUP($FA1069,EP,LOOKUPS!D$8,0)*$FF$6+VLOOKUP($FA1069,BM,LOOKUPS!D$5,0)*$FG$6+VLOOKUP($FA1069,DIV,LOOKUPS!D$7,0)*$FH$6++VLOOKUP($FA1069,SIZE,LOOKUPS!D$11,0)*$FI$6),"",VLOOKUP($FA1069,MOM,LOOKUPS!D$12,0)*$FB$6+VLOOKUP($FA1069,STREV,LOOKUPS!D$10,0)*$FC$6+VLOOKUP($FA1069,LTREV,LOOKUPS!D$9,0)*$FD$6+VLOOKUP($FA1069,CFP,LOOKUPS!D$6,0)*$FE$6+VLOOKUP($FA1069,EP,LOOKUPS!D$8,0)*$FF$6+VLOOKUP($FA1069,BM,LOOKUPS!D$5,0)*$FG$6+VLOOKUP($FA1069,DIV,LOOKUPS!D$7,0)*$FH$6++VLOOKUP($FA1069,SIZE,LOOKUPS!D$11,0)*$FI$6)</f>
        <v>-1.0288999999999999</v>
      </c>
      <c r="FD1069" s="1">
        <f>IF(ISERROR(VLOOKUP($FA1069,MOM,LOOKUPS!E$12,0)*$FB$6+VLOOKUP($FA1069,STREV,LOOKUPS!E$10,0)*$FC$6+VLOOKUP($FA1069,LTREV,LOOKUPS!E$9,0)*$FD$6+VLOOKUP($FA1069,CFP,LOOKUPS!E$6,0)*$FE$6+VLOOKUP($FA1069,EP,LOOKUPS!E$8,0)*$FF$6+VLOOKUP($FA1069,BM,LOOKUPS!E$5,0)*$FG$6+VLOOKUP($FA1069,DIV,LOOKUPS!E$7,0)*$FH$6++VLOOKUP($FA1069,SIZE,LOOKUPS!E$11,0)*$FI$6),"",VLOOKUP($FA1069,MOM,LOOKUPS!E$12,0)*$FB$6+VLOOKUP($FA1069,STREV,LOOKUPS!E$10,0)*$FC$6+VLOOKUP($FA1069,LTREV,LOOKUPS!E$9,0)*$FD$6+VLOOKUP($FA1069,CFP,LOOKUPS!E$6,0)*$FE$6+VLOOKUP($FA1069,EP,LOOKUPS!E$8,0)*$FF$6+VLOOKUP($FA1069,BM,LOOKUPS!E$5,0)*$FG$6+VLOOKUP($FA1069,DIV,LOOKUPS!E$7,0)*$FH$6++VLOOKUP($FA1069,SIZE,LOOKUPS!E$11,0)*$FI$6)</f>
        <v>-0.49590000000000006</v>
      </c>
      <c r="FE1069" s="1">
        <f>IF(ISERROR(VLOOKUP($FA1069,MOM,LOOKUPS!F$12,0)*$FB$6+VLOOKUP($FA1069,STREV,LOOKUPS!F$10,0)*$FC$6+VLOOKUP($FA1069,LTREV,LOOKUPS!F$9,0)*$FD$6+VLOOKUP($FA1069,CFP,LOOKUPS!F$6,0)*$FE$6+VLOOKUP($FA1069,EP,LOOKUPS!F$8,0)*$FF$6+VLOOKUP($FA1069,BM,LOOKUPS!F$5,0)*$FG$6+VLOOKUP($FA1069,DIV,LOOKUPS!F$7,0)*$FH$6++VLOOKUP($FA1069,SIZE,LOOKUPS!F$11,0)*$FI$6),"",VLOOKUP($FA1069,MOM,LOOKUPS!F$12,0)*$FB$6+VLOOKUP($FA1069,STREV,LOOKUPS!F$10,0)*$FC$6+VLOOKUP($FA1069,LTREV,LOOKUPS!F$9,0)*$FD$6+VLOOKUP($FA1069,CFP,LOOKUPS!F$6,0)*$FE$6+VLOOKUP($FA1069,EP,LOOKUPS!F$8,0)*$FF$6+VLOOKUP($FA1069,BM,LOOKUPS!F$5,0)*$FG$6+VLOOKUP($FA1069,DIV,LOOKUPS!F$7,0)*$FH$6++VLOOKUP($FA1069,SIZE,LOOKUPS!F$11,0)*$FI$6)</f>
        <v>-0.4677</v>
      </c>
      <c r="FF1069" s="1">
        <f>IF(ISERROR(VLOOKUP($FA1069,MOM,LOOKUPS!G$12,0)*$FB$6+VLOOKUP($FA1069,STREV,LOOKUPS!G$10,0)*$FC$6+VLOOKUP($FA1069,LTREV,LOOKUPS!G$9,0)*$FD$6+VLOOKUP($FA1069,CFP,LOOKUPS!G$6,0)*$FE$6+VLOOKUP($FA1069,EP,LOOKUPS!G$8,0)*$FF$6+VLOOKUP($FA1069,BM,LOOKUPS!G$5,0)*$FG$6+VLOOKUP($FA1069,DIV,LOOKUPS!G$7,0)*$FH$6++VLOOKUP($FA1069,SIZE,LOOKUPS!G$11,0)*$FI$6),"",VLOOKUP($FA1069,MOM,LOOKUPS!G$12,0)*$FB$6+VLOOKUP($FA1069,STREV,LOOKUPS!G$10,0)*$FC$6+VLOOKUP($FA1069,LTREV,LOOKUPS!G$9,0)*$FD$6+VLOOKUP($FA1069,CFP,LOOKUPS!G$6,0)*$FE$6+VLOOKUP($FA1069,EP,LOOKUPS!G$8,0)*$FF$6+VLOOKUP($FA1069,BM,LOOKUPS!G$5,0)*$FG$6+VLOOKUP($FA1069,DIV,LOOKUPS!G$7,0)*$FH$6++VLOOKUP($FA1069,SIZE,LOOKUPS!G$11,0)*$FI$6)</f>
        <v>-1.0851999999999999</v>
      </c>
      <c r="FG1069" s="1">
        <f>IF(ISERROR(VLOOKUP($FA1069,MOM,LOOKUPS!H$12,0)*$FB$6+VLOOKUP($FA1069,STREV,LOOKUPS!H$10,0)*$FC$6+VLOOKUP($FA1069,LTREV,LOOKUPS!H$9,0)*$FD$6+VLOOKUP($FA1069,CFP,LOOKUPS!H$6,0)*$FE$6+VLOOKUP($FA1069,EP,LOOKUPS!H$8,0)*$FF$6+VLOOKUP($FA1069,BM,LOOKUPS!H$5,0)*$FG$6+VLOOKUP($FA1069,DIV,LOOKUPS!H$7,0)*$FH$6++VLOOKUP($FA1069,SIZE,LOOKUPS!H$11,0)*$FI$6),"",VLOOKUP($FA1069,MOM,LOOKUPS!H$12,0)*$FB$6+VLOOKUP($FA1069,STREV,LOOKUPS!H$10,0)*$FC$6+VLOOKUP($FA1069,LTREV,LOOKUPS!H$9,0)*$FD$6+VLOOKUP($FA1069,CFP,LOOKUPS!H$6,0)*$FE$6+VLOOKUP($FA1069,EP,LOOKUPS!H$8,0)*$FF$6+VLOOKUP($FA1069,BM,LOOKUPS!H$5,0)*$FG$6+VLOOKUP($FA1069,DIV,LOOKUPS!H$7,0)*$FH$6++VLOOKUP($FA1069,SIZE,LOOKUPS!H$11,0)*$FI$6)</f>
        <v>-0.29320000000000007</v>
      </c>
      <c r="FH1069" s="1">
        <f>IF(ISERROR(VLOOKUP($FA1069,MOM,LOOKUPS!I$12,0)*$FB$6+VLOOKUP($FA1069,STREV,LOOKUPS!I$10,0)*$FC$6+VLOOKUP($FA1069,LTREV,LOOKUPS!I$9,0)*$FD$6+VLOOKUP($FA1069,CFP,LOOKUPS!I$6,0)*$FE$6+VLOOKUP($FA1069,EP,LOOKUPS!I$8,0)*$FF$6+VLOOKUP($FA1069,BM,LOOKUPS!I$5,0)*$FG$6+VLOOKUP($FA1069,DIV,LOOKUPS!I$7,0)*$FH$6++VLOOKUP($FA1069,SIZE,LOOKUPS!I$11,0)*$FI$6),"",VLOOKUP($FA1069,MOM,LOOKUPS!I$12,0)*$FB$6+VLOOKUP($FA1069,STREV,LOOKUPS!I$10,0)*$FC$6+VLOOKUP($FA1069,LTREV,LOOKUPS!I$9,0)*$FD$6+VLOOKUP($FA1069,CFP,LOOKUPS!I$6,0)*$FE$6+VLOOKUP($FA1069,EP,LOOKUPS!I$8,0)*$FF$6+VLOOKUP($FA1069,BM,LOOKUPS!I$5,0)*$FG$6+VLOOKUP($FA1069,DIV,LOOKUPS!I$7,0)*$FH$6++VLOOKUP($FA1069,SIZE,LOOKUPS!I$11,0)*$FI$6)</f>
        <v>-0.28150000000000003</v>
      </c>
      <c r="FI1069" s="1">
        <f>IF(ISERROR(VLOOKUP($FA1069,MOM,LOOKUPS!J$12,0)*$FB$6+VLOOKUP($FA1069,STREV,LOOKUPS!J$10,0)*$FC$6+VLOOKUP($FA1069,LTREV,LOOKUPS!J$9,0)*$FD$6+VLOOKUP($FA1069,CFP,LOOKUPS!J$6,0)*$FE$6+VLOOKUP($FA1069,EP,LOOKUPS!J$8,0)*$FF$6+VLOOKUP($FA1069,BM,LOOKUPS!J$5,0)*$FG$6+VLOOKUP($FA1069,DIV,LOOKUPS!J$7,0)*$FH$6++VLOOKUP($FA1069,SIZE,LOOKUPS!J$11,0)*$FI$6),"",VLOOKUP($FA1069,MOM,LOOKUPS!J$12,0)*$FB$6+VLOOKUP($FA1069,STREV,LOOKUPS!J$10,0)*$FC$6+VLOOKUP($FA1069,LTREV,LOOKUPS!J$9,0)*$FD$6+VLOOKUP($FA1069,CFP,LOOKUPS!J$6,0)*$FE$6+VLOOKUP($FA1069,EP,LOOKUPS!J$8,0)*$FF$6+VLOOKUP($FA1069,BM,LOOKUPS!J$5,0)*$FG$6+VLOOKUP($FA1069,DIV,LOOKUPS!J$7,0)*$FH$6++VLOOKUP($FA1069,SIZE,LOOKUPS!J$11,0)*$FI$6)</f>
        <v>-0.85709999999999997</v>
      </c>
      <c r="FJ1069" s="1">
        <f>IF(ISERROR(VLOOKUP($FA1069,MOM,LOOKUPS!K$12,0)*$FB$6+VLOOKUP($FA1069,STREV,LOOKUPS!K$10,0)*$FC$6+VLOOKUP($FA1069,LTREV,LOOKUPS!K$9,0)*$FD$6+VLOOKUP($FA1069,CFP,LOOKUPS!K$6,0)*$FE$6+VLOOKUP($FA1069,EP,LOOKUPS!K$8,0)*$FF$6+VLOOKUP($FA1069,BM,LOOKUPS!K$5,0)*$FG$6+VLOOKUP($FA1069,DIV,LOOKUPS!K$7,0)*$FH$6++VLOOKUP($FA1069,SIZE,LOOKUPS!K$11,0)*$FI$6),"",VLOOKUP($FA1069,MOM,LOOKUPS!K$12,0)*$FB$6+VLOOKUP($FA1069,STREV,LOOKUPS!K$10,0)*$FC$6+VLOOKUP($FA1069,LTREV,LOOKUPS!K$9,0)*$FD$6+VLOOKUP($FA1069,CFP,LOOKUPS!K$6,0)*$FE$6+VLOOKUP($FA1069,EP,LOOKUPS!K$8,0)*$FF$6+VLOOKUP($FA1069,BM,LOOKUPS!K$5,0)*$FG$6+VLOOKUP($FA1069,DIV,LOOKUPS!K$7,0)*$FH$6++VLOOKUP($FA1069,SIZE,LOOKUPS!K$11,0)*$FI$6)</f>
        <v>7.0699999999999874E-2</v>
      </c>
      <c r="FK1069" s="1">
        <f>IF(ISERROR(VLOOKUP($FA1069,MOM,LOOKUPS!L$12,0)*$FB$6+VLOOKUP($FA1069,STREV,LOOKUPS!L$10,0)*$FC$6+VLOOKUP($FA1069,LTREV,LOOKUPS!L$9,0)*$FD$6+VLOOKUP($FA1069,CFP,LOOKUPS!L$6,0)*$FE$6+VLOOKUP($FA1069,EP,LOOKUPS!L$8,0)*$FF$6+VLOOKUP($FA1069,BM,LOOKUPS!L$5,0)*$FG$6+VLOOKUP($FA1069,DIV,LOOKUPS!L$7,0)*$FH$6++VLOOKUP($FA1069,SIZE,LOOKUPS!L$11,0)*$FI$6),"",VLOOKUP($FA1069,MOM,LOOKUPS!L$12,0)*$FB$6+VLOOKUP($FA1069,STREV,LOOKUPS!L$10,0)*$FC$6+VLOOKUP($FA1069,LTREV,LOOKUPS!L$9,0)*$FD$6+VLOOKUP($FA1069,CFP,LOOKUPS!L$6,0)*$FE$6+VLOOKUP($FA1069,EP,LOOKUPS!L$8,0)*$FF$6+VLOOKUP($FA1069,BM,LOOKUPS!L$5,0)*$FG$6+VLOOKUP($FA1069,DIV,LOOKUPS!L$7,0)*$FH$6++VLOOKUP($FA1069,SIZE,LOOKUPS!L$11,0)*$FI$6)</f>
        <v>0.28710000000000002</v>
      </c>
    </row>
    <row r="1070" spans="1:167" x14ac:dyDescent="0.3">
      <c r="A1070" s="1">
        <v>201505</v>
      </c>
      <c r="B1070" s="1">
        <v>-2.88</v>
      </c>
      <c r="C1070" s="1">
        <v>-1.59</v>
      </c>
      <c r="D1070" s="1">
        <v>-0.06</v>
      </c>
      <c r="E1070" s="1">
        <v>0.2</v>
      </c>
      <c r="F1070" s="1">
        <v>0.63</v>
      </c>
      <c r="G1070" s="1">
        <v>1.1599999999999999</v>
      </c>
      <c r="H1070" s="1">
        <v>2.39</v>
      </c>
      <c r="I1070" s="1">
        <v>1.36</v>
      </c>
      <c r="J1070" s="1">
        <v>3.22</v>
      </c>
      <c r="K1070" s="1">
        <v>5.15</v>
      </c>
      <c r="M1070" s="1">
        <v>201406</v>
      </c>
      <c r="N1070" s="1">
        <v>6.57</v>
      </c>
      <c r="O1070" s="1">
        <v>5.03</v>
      </c>
      <c r="P1070" s="1">
        <v>4.04</v>
      </c>
      <c r="Q1070" s="1">
        <v>5.1100000000000003</v>
      </c>
      <c r="R1070" s="1">
        <v>4.33</v>
      </c>
      <c r="S1070" s="1">
        <v>2.91</v>
      </c>
      <c r="T1070" s="1">
        <v>3.75</v>
      </c>
      <c r="U1070" s="1">
        <v>4.03</v>
      </c>
      <c r="V1070" s="1">
        <v>5.0599999999999996</v>
      </c>
      <c r="W1070" s="1">
        <v>5.28</v>
      </c>
      <c r="Y1070" s="1">
        <v>201905</v>
      </c>
      <c r="Z1070" s="1">
        <v>-13.52</v>
      </c>
      <c r="AA1070" s="1">
        <v>-10.220000000000001</v>
      </c>
      <c r="AB1070" s="1">
        <v>-9.94</v>
      </c>
      <c r="AC1070" s="1">
        <v>-8.06</v>
      </c>
      <c r="AD1070" s="1">
        <v>-7.04</v>
      </c>
      <c r="AE1070" s="1">
        <v>-7.08</v>
      </c>
      <c r="AF1070" s="1">
        <v>-6.24</v>
      </c>
      <c r="AG1070" s="1">
        <v>-5.82</v>
      </c>
      <c r="AH1070" s="1">
        <v>-6.04</v>
      </c>
      <c r="AI1070" s="1">
        <v>-6.94</v>
      </c>
      <c r="CA1070" s="1">
        <v>201411</v>
      </c>
      <c r="CB1070" s="1">
        <v>-0.42</v>
      </c>
      <c r="CC1070" s="1">
        <v>1.08</v>
      </c>
      <c r="CD1070" s="1">
        <v>-0.09</v>
      </c>
      <c r="CE1070" s="1">
        <v>-1.27</v>
      </c>
      <c r="CF1070" s="1">
        <v>1.22</v>
      </c>
      <c r="CG1070" s="1">
        <v>0.5</v>
      </c>
      <c r="CH1070" s="1">
        <v>-0.16</v>
      </c>
      <c r="CI1070" s="1">
        <v>-0.68</v>
      </c>
      <c r="CJ1070" s="1">
        <v>-1.34</v>
      </c>
      <c r="CK1070" s="1">
        <v>0.77</v>
      </c>
      <c r="CL1070" s="1">
        <v>1.79</v>
      </c>
      <c r="CM1070" s="1">
        <v>0.75</v>
      </c>
      <c r="CN1070" s="1">
        <v>0.21</v>
      </c>
      <c r="CO1070" s="1">
        <v>-0.42</v>
      </c>
      <c r="CP1070" s="1">
        <v>0.1</v>
      </c>
      <c r="CQ1070" s="1">
        <v>-0.23</v>
      </c>
      <c r="CR1070" s="1">
        <v>-1.07</v>
      </c>
      <c r="CS1070" s="1">
        <v>-1.96</v>
      </c>
      <c r="CT1070" s="1">
        <v>-0.87</v>
      </c>
      <c r="CV1070" s="1">
        <v>201511</v>
      </c>
      <c r="CW1070" s="1">
        <v>3.1</v>
      </c>
      <c r="CX1070" s="1">
        <v>2.42</v>
      </c>
      <c r="CY1070" s="1">
        <v>2.2200000000000002</v>
      </c>
      <c r="CZ1070" s="1">
        <v>0.69</v>
      </c>
      <c r="DA1070" s="1">
        <v>2</v>
      </c>
      <c r="DB1070" s="1">
        <v>2.7</v>
      </c>
      <c r="DC1070" s="1">
        <v>2.0299999999999998</v>
      </c>
      <c r="DD1070" s="1">
        <v>2.17</v>
      </c>
      <c r="DE1070" s="1">
        <v>0.14000000000000001</v>
      </c>
      <c r="DF1070" s="1">
        <v>2.12</v>
      </c>
      <c r="DG1070" s="1">
        <v>1.89</v>
      </c>
      <c r="DH1070" s="1">
        <v>3.27</v>
      </c>
      <c r="DI1070" s="1">
        <v>2.12</v>
      </c>
      <c r="DJ1070" s="1">
        <v>2.2200000000000002</v>
      </c>
      <c r="DK1070" s="1">
        <v>1.8</v>
      </c>
      <c r="DL1070" s="1">
        <v>2.69</v>
      </c>
      <c r="DM1070" s="1">
        <v>1.68</v>
      </c>
      <c r="DN1070" s="1">
        <v>0.49</v>
      </c>
      <c r="DO1070" s="1">
        <v>-0.17</v>
      </c>
      <c r="DQ1070" s="1">
        <v>201411</v>
      </c>
      <c r="DR1070" s="1">
        <v>-99.99</v>
      </c>
      <c r="DS1070" s="1">
        <v>-1.03</v>
      </c>
      <c r="DT1070" s="1">
        <v>0.4</v>
      </c>
      <c r="DU1070" s="1">
        <v>2.4700000000000002</v>
      </c>
      <c r="DV1070" s="1">
        <v>-1.18</v>
      </c>
      <c r="DW1070" s="1">
        <v>-0.36</v>
      </c>
      <c r="DX1070" s="1">
        <v>0.86</v>
      </c>
      <c r="DY1070" s="1">
        <v>1.48</v>
      </c>
      <c r="DZ1070" s="1">
        <v>2.44</v>
      </c>
      <c r="EA1070" s="1">
        <v>-1.1200000000000001</v>
      </c>
      <c r="EB1070" s="1">
        <v>-1.41</v>
      </c>
      <c r="EC1070" s="1">
        <v>-0.34</v>
      </c>
      <c r="ED1070" s="1">
        <v>-0.38</v>
      </c>
      <c r="EE1070" s="1">
        <v>1.1499999999999999</v>
      </c>
      <c r="EF1070" s="1">
        <v>0.56000000000000005</v>
      </c>
      <c r="EG1070" s="1">
        <v>0.56000000000000005</v>
      </c>
      <c r="EH1070" s="1">
        <v>2.54</v>
      </c>
      <c r="EI1070" s="1">
        <v>2.33</v>
      </c>
      <c r="EJ1070" s="1">
        <v>2.5499999999999998</v>
      </c>
      <c r="EL1070">
        <v>201411</v>
      </c>
      <c r="EM1070">
        <v>2.5499999999999998</v>
      </c>
      <c r="EN1070">
        <v>-2.04</v>
      </c>
      <c r="EO1070">
        <v>-3.07</v>
      </c>
      <c r="EP1070">
        <v>0</v>
      </c>
      <c r="ER1070" s="1">
        <v>201505</v>
      </c>
      <c r="ES1070" s="1">
        <v>6.03</v>
      </c>
      <c r="EU1070" s="1">
        <v>201406</v>
      </c>
      <c r="EV1070" s="1">
        <v>-0.7</v>
      </c>
      <c r="EX1070" s="1">
        <v>201905</v>
      </c>
      <c r="EY1070" s="1">
        <v>-4.4800000000000004</v>
      </c>
      <c r="FA1070" s="1">
        <v>201505</v>
      </c>
      <c r="FB1070" s="1">
        <f>IF(ISERROR(VLOOKUP($FA1070,MOM,LOOKUPS!C$12,0)*$FB$6+VLOOKUP($FA1070,STREV,LOOKUPS!C$10,0)*$FC$6+VLOOKUP($FA1070,LTREV,LOOKUPS!C$9,0)*$FD$6+VLOOKUP($FA1070,CFP,LOOKUPS!C$6,0)*$FE$6+VLOOKUP($FA1070,EP,LOOKUPS!C$8,0)*$FF$6+VLOOKUP($FA1070,BM,LOOKUPS!C$5,0)*$FG$6+VLOOKUP($FA1070,DIV,LOOKUPS!C$7,0)*$FH$6++VLOOKUP($FA1070,SIZE,LOOKUPS!C$11,0)*$FI$6),"",VLOOKUP($FA1070,MOM,LOOKUPS!C$12,0)*$FB$6+VLOOKUP($FA1070,STREV,LOOKUPS!C$10,0)*$FC$6+VLOOKUP($FA1070,LTREV,LOOKUPS!C$9,0)*$FD$6+VLOOKUP($FA1070,CFP,LOOKUPS!C$6,0)*$FE$6+VLOOKUP($FA1070,EP,LOOKUPS!C$8,0)*$FF$6+VLOOKUP($FA1070,BM,LOOKUPS!C$5,0)*$FG$6+VLOOKUP($FA1070,DIV,LOOKUPS!C$7,0)*$FH$6++VLOOKUP($FA1070,SIZE,LOOKUPS!C$11,0)*$FI$6)</f>
        <v>-1.5087999999999999</v>
      </c>
      <c r="FC1070" s="1">
        <f>IF(ISERROR(VLOOKUP($FA1070,MOM,LOOKUPS!D$12,0)*$FB$6+VLOOKUP($FA1070,STREV,LOOKUPS!D$10,0)*$FC$6+VLOOKUP($FA1070,LTREV,LOOKUPS!D$9,0)*$FD$6+VLOOKUP($FA1070,CFP,LOOKUPS!D$6,0)*$FE$6+VLOOKUP($FA1070,EP,LOOKUPS!D$8,0)*$FF$6+VLOOKUP($FA1070,BM,LOOKUPS!D$5,0)*$FG$6+VLOOKUP($FA1070,DIV,LOOKUPS!D$7,0)*$FH$6++VLOOKUP($FA1070,SIZE,LOOKUPS!D$11,0)*$FI$6),"",VLOOKUP($FA1070,MOM,LOOKUPS!D$12,0)*$FB$6+VLOOKUP($FA1070,STREV,LOOKUPS!D$10,0)*$FC$6+VLOOKUP($FA1070,LTREV,LOOKUPS!D$9,0)*$FD$6+VLOOKUP($FA1070,CFP,LOOKUPS!D$6,0)*$FE$6+VLOOKUP($FA1070,EP,LOOKUPS!D$8,0)*$FF$6+VLOOKUP($FA1070,BM,LOOKUPS!D$5,0)*$FG$6+VLOOKUP($FA1070,DIV,LOOKUPS!D$7,0)*$FH$6++VLOOKUP($FA1070,SIZE,LOOKUPS!D$11,0)*$FI$6)</f>
        <v>0.91090000000000004</v>
      </c>
      <c r="FD1070" s="1">
        <f>IF(ISERROR(VLOOKUP($FA1070,MOM,LOOKUPS!E$12,0)*$FB$6+VLOOKUP($FA1070,STREV,LOOKUPS!E$10,0)*$FC$6+VLOOKUP($FA1070,LTREV,LOOKUPS!E$9,0)*$FD$6+VLOOKUP($FA1070,CFP,LOOKUPS!E$6,0)*$FE$6+VLOOKUP($FA1070,EP,LOOKUPS!E$8,0)*$FF$6+VLOOKUP($FA1070,BM,LOOKUPS!E$5,0)*$FG$6+VLOOKUP($FA1070,DIV,LOOKUPS!E$7,0)*$FH$6++VLOOKUP($FA1070,SIZE,LOOKUPS!E$11,0)*$FI$6),"",VLOOKUP($FA1070,MOM,LOOKUPS!E$12,0)*$FB$6+VLOOKUP($FA1070,STREV,LOOKUPS!E$10,0)*$FC$6+VLOOKUP($FA1070,LTREV,LOOKUPS!E$9,0)*$FD$6+VLOOKUP($FA1070,CFP,LOOKUPS!E$6,0)*$FE$6+VLOOKUP($FA1070,EP,LOOKUPS!E$8,0)*$FF$6+VLOOKUP($FA1070,BM,LOOKUPS!E$5,0)*$FG$6+VLOOKUP($FA1070,DIV,LOOKUPS!E$7,0)*$FH$6++VLOOKUP($FA1070,SIZE,LOOKUPS!E$11,0)*$FI$6)</f>
        <v>0.34850000000000003</v>
      </c>
      <c r="FE1070" s="1">
        <f>IF(ISERROR(VLOOKUP($FA1070,MOM,LOOKUPS!F$12,0)*$FB$6+VLOOKUP($FA1070,STREV,LOOKUPS!F$10,0)*$FC$6+VLOOKUP($FA1070,LTREV,LOOKUPS!F$9,0)*$FD$6+VLOOKUP($FA1070,CFP,LOOKUPS!F$6,0)*$FE$6+VLOOKUP($FA1070,EP,LOOKUPS!F$8,0)*$FF$6+VLOOKUP($FA1070,BM,LOOKUPS!F$5,0)*$FG$6+VLOOKUP($FA1070,DIV,LOOKUPS!F$7,0)*$FH$6++VLOOKUP($FA1070,SIZE,LOOKUPS!F$11,0)*$FI$6),"",VLOOKUP($FA1070,MOM,LOOKUPS!F$12,0)*$FB$6+VLOOKUP($FA1070,STREV,LOOKUPS!F$10,0)*$FC$6+VLOOKUP($FA1070,LTREV,LOOKUPS!F$9,0)*$FD$6+VLOOKUP($FA1070,CFP,LOOKUPS!F$6,0)*$FE$6+VLOOKUP($FA1070,EP,LOOKUPS!F$8,0)*$FF$6+VLOOKUP($FA1070,BM,LOOKUPS!F$5,0)*$FG$6+VLOOKUP($FA1070,DIV,LOOKUPS!F$7,0)*$FH$6++VLOOKUP($FA1070,SIZE,LOOKUPS!F$11,0)*$FI$6)</f>
        <v>1.4903000000000002</v>
      </c>
      <c r="FF1070" s="1">
        <f>IF(ISERROR(VLOOKUP($FA1070,MOM,LOOKUPS!G$12,0)*$FB$6+VLOOKUP($FA1070,STREV,LOOKUPS!G$10,0)*$FC$6+VLOOKUP($FA1070,LTREV,LOOKUPS!G$9,0)*$FD$6+VLOOKUP($FA1070,CFP,LOOKUPS!G$6,0)*$FE$6+VLOOKUP($FA1070,EP,LOOKUPS!G$8,0)*$FF$6+VLOOKUP($FA1070,BM,LOOKUPS!G$5,0)*$FG$6+VLOOKUP($FA1070,DIV,LOOKUPS!G$7,0)*$FH$6++VLOOKUP($FA1070,SIZE,LOOKUPS!G$11,0)*$FI$6),"",VLOOKUP($FA1070,MOM,LOOKUPS!G$12,0)*$FB$6+VLOOKUP($FA1070,STREV,LOOKUPS!G$10,0)*$FC$6+VLOOKUP($FA1070,LTREV,LOOKUPS!G$9,0)*$FD$6+VLOOKUP($FA1070,CFP,LOOKUPS!G$6,0)*$FE$6+VLOOKUP($FA1070,EP,LOOKUPS!G$8,0)*$FF$6+VLOOKUP($FA1070,BM,LOOKUPS!G$5,0)*$FG$6+VLOOKUP($FA1070,DIV,LOOKUPS!G$7,0)*$FH$6++VLOOKUP($FA1070,SIZE,LOOKUPS!G$11,0)*$FI$6)</f>
        <v>1.0784000000000002</v>
      </c>
      <c r="FG1070" s="1">
        <f>IF(ISERROR(VLOOKUP($FA1070,MOM,LOOKUPS!H$12,0)*$FB$6+VLOOKUP($FA1070,STREV,LOOKUPS!H$10,0)*$FC$6+VLOOKUP($FA1070,LTREV,LOOKUPS!H$9,0)*$FD$6+VLOOKUP($FA1070,CFP,LOOKUPS!H$6,0)*$FE$6+VLOOKUP($FA1070,EP,LOOKUPS!H$8,0)*$FF$6+VLOOKUP($FA1070,BM,LOOKUPS!H$5,0)*$FG$6+VLOOKUP($FA1070,DIV,LOOKUPS!H$7,0)*$FH$6++VLOOKUP($FA1070,SIZE,LOOKUPS!H$11,0)*$FI$6),"",VLOOKUP($FA1070,MOM,LOOKUPS!H$12,0)*$FB$6+VLOOKUP($FA1070,STREV,LOOKUPS!H$10,0)*$FC$6+VLOOKUP($FA1070,LTREV,LOOKUPS!H$9,0)*$FD$6+VLOOKUP($FA1070,CFP,LOOKUPS!H$6,0)*$FE$6+VLOOKUP($FA1070,EP,LOOKUPS!H$8,0)*$FF$6+VLOOKUP($FA1070,BM,LOOKUPS!H$5,0)*$FG$6+VLOOKUP($FA1070,DIV,LOOKUPS!H$7,0)*$FH$6++VLOOKUP($FA1070,SIZE,LOOKUPS!H$11,0)*$FI$6)</f>
        <v>1.081</v>
      </c>
      <c r="FH1070" s="1">
        <f>IF(ISERROR(VLOOKUP($FA1070,MOM,LOOKUPS!I$12,0)*$FB$6+VLOOKUP($FA1070,STREV,LOOKUPS!I$10,0)*$FC$6+VLOOKUP($FA1070,LTREV,LOOKUPS!I$9,0)*$FD$6+VLOOKUP($FA1070,CFP,LOOKUPS!I$6,0)*$FE$6+VLOOKUP($FA1070,EP,LOOKUPS!I$8,0)*$FF$6+VLOOKUP($FA1070,BM,LOOKUPS!I$5,0)*$FG$6+VLOOKUP($FA1070,DIV,LOOKUPS!I$7,0)*$FH$6++VLOOKUP($FA1070,SIZE,LOOKUPS!I$11,0)*$FI$6),"",VLOOKUP($FA1070,MOM,LOOKUPS!I$12,0)*$FB$6+VLOOKUP($FA1070,STREV,LOOKUPS!I$10,0)*$FC$6+VLOOKUP($FA1070,LTREV,LOOKUPS!I$9,0)*$FD$6+VLOOKUP($FA1070,CFP,LOOKUPS!I$6,0)*$FE$6+VLOOKUP($FA1070,EP,LOOKUPS!I$8,0)*$FF$6+VLOOKUP($FA1070,BM,LOOKUPS!I$5,0)*$FG$6+VLOOKUP($FA1070,DIV,LOOKUPS!I$7,0)*$FH$6++VLOOKUP($FA1070,SIZE,LOOKUPS!I$11,0)*$FI$6)</f>
        <v>1.3145000000000002</v>
      </c>
      <c r="FI1070" s="1">
        <f>IF(ISERROR(VLOOKUP($FA1070,MOM,LOOKUPS!J$12,0)*$FB$6+VLOOKUP($FA1070,STREV,LOOKUPS!J$10,0)*$FC$6+VLOOKUP($FA1070,LTREV,LOOKUPS!J$9,0)*$FD$6+VLOOKUP($FA1070,CFP,LOOKUPS!J$6,0)*$FE$6+VLOOKUP($FA1070,EP,LOOKUPS!J$8,0)*$FF$6+VLOOKUP($FA1070,BM,LOOKUPS!J$5,0)*$FG$6+VLOOKUP($FA1070,DIV,LOOKUPS!J$7,0)*$FH$6++VLOOKUP($FA1070,SIZE,LOOKUPS!J$11,0)*$FI$6),"",VLOOKUP($FA1070,MOM,LOOKUPS!J$12,0)*$FB$6+VLOOKUP($FA1070,STREV,LOOKUPS!J$10,0)*$FC$6+VLOOKUP($FA1070,LTREV,LOOKUPS!J$9,0)*$FD$6+VLOOKUP($FA1070,CFP,LOOKUPS!J$6,0)*$FE$6+VLOOKUP($FA1070,EP,LOOKUPS!J$8,0)*$FF$6+VLOOKUP($FA1070,BM,LOOKUPS!J$5,0)*$FG$6+VLOOKUP($FA1070,DIV,LOOKUPS!J$7,0)*$FH$6++VLOOKUP($FA1070,SIZE,LOOKUPS!J$11,0)*$FI$6)</f>
        <v>1.0042000000000002</v>
      </c>
      <c r="FJ1070" s="1">
        <f>IF(ISERROR(VLOOKUP($FA1070,MOM,LOOKUPS!K$12,0)*$FB$6+VLOOKUP($FA1070,STREV,LOOKUPS!K$10,0)*$FC$6+VLOOKUP($FA1070,LTREV,LOOKUPS!K$9,0)*$FD$6+VLOOKUP($FA1070,CFP,LOOKUPS!K$6,0)*$FE$6+VLOOKUP($FA1070,EP,LOOKUPS!K$8,0)*$FF$6+VLOOKUP($FA1070,BM,LOOKUPS!K$5,0)*$FG$6+VLOOKUP($FA1070,DIV,LOOKUPS!K$7,0)*$FH$6++VLOOKUP($FA1070,SIZE,LOOKUPS!K$11,0)*$FI$6),"",VLOOKUP($FA1070,MOM,LOOKUPS!K$12,0)*$FB$6+VLOOKUP($FA1070,STREV,LOOKUPS!K$10,0)*$FC$6+VLOOKUP($FA1070,LTREV,LOOKUPS!K$9,0)*$FD$6+VLOOKUP($FA1070,CFP,LOOKUPS!K$6,0)*$FE$6+VLOOKUP($FA1070,EP,LOOKUPS!K$8,0)*$FF$6+VLOOKUP($FA1070,BM,LOOKUPS!K$5,0)*$FG$6+VLOOKUP($FA1070,DIV,LOOKUPS!K$7,0)*$FH$6++VLOOKUP($FA1070,SIZE,LOOKUPS!K$11,0)*$FI$6)</f>
        <v>1.7974000000000003</v>
      </c>
      <c r="FK1070" s="1">
        <f>IF(ISERROR(VLOOKUP($FA1070,MOM,LOOKUPS!L$12,0)*$FB$6+VLOOKUP($FA1070,STREV,LOOKUPS!L$10,0)*$FC$6+VLOOKUP($FA1070,LTREV,LOOKUPS!L$9,0)*$FD$6+VLOOKUP($FA1070,CFP,LOOKUPS!L$6,0)*$FE$6+VLOOKUP($FA1070,EP,LOOKUPS!L$8,0)*$FF$6+VLOOKUP($FA1070,BM,LOOKUPS!L$5,0)*$FG$6+VLOOKUP($FA1070,DIV,LOOKUPS!L$7,0)*$FH$6++VLOOKUP($FA1070,SIZE,LOOKUPS!L$11,0)*$FI$6),"",VLOOKUP($FA1070,MOM,LOOKUPS!L$12,0)*$FB$6+VLOOKUP($FA1070,STREV,LOOKUPS!L$10,0)*$FC$6+VLOOKUP($FA1070,LTREV,LOOKUPS!L$9,0)*$FD$6+VLOOKUP($FA1070,CFP,LOOKUPS!L$6,0)*$FE$6+VLOOKUP($FA1070,EP,LOOKUPS!L$8,0)*$FF$6+VLOOKUP($FA1070,BM,LOOKUPS!L$5,0)*$FG$6+VLOOKUP($FA1070,DIV,LOOKUPS!L$7,0)*$FH$6++VLOOKUP($FA1070,SIZE,LOOKUPS!L$11,0)*$FI$6)</f>
        <v>2.3011000000000004</v>
      </c>
    </row>
    <row r="1071" spans="1:167" x14ac:dyDescent="0.3">
      <c r="A1071" s="1">
        <v>201506</v>
      </c>
      <c r="B1071" s="1">
        <v>-3.78</v>
      </c>
      <c r="C1071" s="1">
        <v>-0.86</v>
      </c>
      <c r="D1071" s="1">
        <v>0.46</v>
      </c>
      <c r="E1071" s="1">
        <v>0.1</v>
      </c>
      <c r="F1071" s="1">
        <v>0.27</v>
      </c>
      <c r="G1071" s="1">
        <v>0.26</v>
      </c>
      <c r="H1071" s="1">
        <v>0.06</v>
      </c>
      <c r="I1071" s="1">
        <v>0.62</v>
      </c>
      <c r="J1071" s="1">
        <v>0.98</v>
      </c>
      <c r="K1071" s="1">
        <v>0.99</v>
      </c>
      <c r="M1071" s="1">
        <v>201407</v>
      </c>
      <c r="N1071" s="1">
        <v>-3.95</v>
      </c>
      <c r="O1071" s="1">
        <v>-2.59</v>
      </c>
      <c r="P1071" s="1">
        <v>-2.99</v>
      </c>
      <c r="Q1071" s="1">
        <v>-3.68</v>
      </c>
      <c r="R1071" s="1">
        <v>-4.92</v>
      </c>
      <c r="S1071" s="1">
        <v>-3.58</v>
      </c>
      <c r="T1071" s="1">
        <v>-5.0999999999999996</v>
      </c>
      <c r="U1071" s="1">
        <v>-5.51</v>
      </c>
      <c r="V1071" s="1">
        <v>-7.14</v>
      </c>
      <c r="W1071" s="1">
        <v>-8.06</v>
      </c>
      <c r="Y1071" s="1">
        <v>201906</v>
      </c>
      <c r="Z1071" s="1">
        <v>1.51</v>
      </c>
      <c r="AA1071" s="1">
        <v>5.86</v>
      </c>
      <c r="AB1071" s="1">
        <v>6.62</v>
      </c>
      <c r="AC1071" s="1">
        <v>6.52</v>
      </c>
      <c r="AD1071" s="1">
        <v>6.91</v>
      </c>
      <c r="AE1071" s="1">
        <v>7.43</v>
      </c>
      <c r="AF1071" s="1">
        <v>6.69</v>
      </c>
      <c r="AG1071" s="1">
        <v>6.25</v>
      </c>
      <c r="AH1071" s="1">
        <v>8.0500000000000007</v>
      </c>
      <c r="AI1071" s="1">
        <v>7.81</v>
      </c>
      <c r="CA1071" s="1">
        <v>201412</v>
      </c>
      <c r="CB1071" s="1">
        <v>-2.0299999999999998</v>
      </c>
      <c r="CC1071" s="1">
        <v>1.37</v>
      </c>
      <c r="CD1071" s="1">
        <v>2.69</v>
      </c>
      <c r="CE1071" s="1">
        <v>1.76</v>
      </c>
      <c r="CF1071" s="1">
        <v>1.33</v>
      </c>
      <c r="CG1071" s="1">
        <v>2.23</v>
      </c>
      <c r="CH1071" s="1">
        <v>1.85</v>
      </c>
      <c r="CI1071" s="1">
        <v>2.92</v>
      </c>
      <c r="CJ1071" s="1">
        <v>1.62</v>
      </c>
      <c r="CK1071" s="1">
        <v>1.1599999999999999</v>
      </c>
      <c r="CL1071" s="1">
        <v>1.56</v>
      </c>
      <c r="CM1071" s="1">
        <v>1.45</v>
      </c>
      <c r="CN1071" s="1">
        <v>3.13</v>
      </c>
      <c r="CO1071" s="1">
        <v>1.47</v>
      </c>
      <c r="CP1071" s="1">
        <v>2.21</v>
      </c>
      <c r="CQ1071" s="1">
        <v>3.85</v>
      </c>
      <c r="CR1071" s="1">
        <v>2.11</v>
      </c>
      <c r="CS1071" s="1">
        <v>1.96</v>
      </c>
      <c r="CT1071" s="1">
        <v>1.37</v>
      </c>
      <c r="CV1071" s="1">
        <v>201512</v>
      </c>
      <c r="CW1071" s="1">
        <v>-5.5</v>
      </c>
      <c r="CX1071" s="1">
        <v>-3.92</v>
      </c>
      <c r="CY1071" s="1">
        <v>-4.34</v>
      </c>
      <c r="CZ1071" s="1">
        <v>-3.32</v>
      </c>
      <c r="DA1071" s="1">
        <v>-3.84</v>
      </c>
      <c r="DB1071" s="1">
        <v>-5.04</v>
      </c>
      <c r="DC1071" s="1">
        <v>-4.0199999999999996</v>
      </c>
      <c r="DD1071" s="1">
        <v>-3.54</v>
      </c>
      <c r="DE1071" s="1">
        <v>-3.14</v>
      </c>
      <c r="DF1071" s="1">
        <v>-4.99</v>
      </c>
      <c r="DG1071" s="1">
        <v>-2.84</v>
      </c>
      <c r="DH1071" s="1">
        <v>-4.08</v>
      </c>
      <c r="DI1071" s="1">
        <v>-6</v>
      </c>
      <c r="DJ1071" s="1">
        <v>-4.22</v>
      </c>
      <c r="DK1071" s="1">
        <v>-3.79</v>
      </c>
      <c r="DL1071" s="1">
        <v>-3.39</v>
      </c>
      <c r="DM1071" s="1">
        <v>-3.67</v>
      </c>
      <c r="DN1071" s="1">
        <v>-2.83</v>
      </c>
      <c r="DO1071" s="1">
        <v>-3.41</v>
      </c>
      <c r="DQ1071" s="1">
        <v>201412</v>
      </c>
      <c r="DR1071" s="1">
        <v>-99.99</v>
      </c>
      <c r="DS1071" s="1">
        <v>2.84</v>
      </c>
      <c r="DT1071" s="1">
        <v>0.63</v>
      </c>
      <c r="DU1071" s="1">
        <v>0.17</v>
      </c>
      <c r="DV1071" s="1">
        <v>2.68</v>
      </c>
      <c r="DW1071" s="1">
        <v>2.62</v>
      </c>
      <c r="DX1071" s="1">
        <v>0.68</v>
      </c>
      <c r="DY1071" s="1">
        <v>0.22</v>
      </c>
      <c r="DZ1071" s="1">
        <v>-0.21</v>
      </c>
      <c r="EA1071" s="1">
        <v>1.98</v>
      </c>
      <c r="EB1071" s="1">
        <v>5.17</v>
      </c>
      <c r="EC1071" s="1">
        <v>3.57</v>
      </c>
      <c r="ED1071" s="1">
        <v>1.3</v>
      </c>
      <c r="EE1071" s="1">
        <v>1.44</v>
      </c>
      <c r="EF1071" s="1">
        <v>-0.1</v>
      </c>
      <c r="EG1071" s="1">
        <v>-0.39</v>
      </c>
      <c r="EH1071" s="1">
        <v>0.94</v>
      </c>
      <c r="EI1071" s="1">
        <v>-0.38</v>
      </c>
      <c r="EJ1071" s="1">
        <v>-0.03</v>
      </c>
      <c r="EL1071">
        <v>201412</v>
      </c>
      <c r="EM1071">
        <v>-0.06</v>
      </c>
      <c r="EN1071">
        <v>2.48</v>
      </c>
      <c r="EO1071">
        <v>2.23</v>
      </c>
      <c r="EP1071">
        <v>0</v>
      </c>
      <c r="ER1071" s="1">
        <v>201506</v>
      </c>
      <c r="ES1071" s="1">
        <v>3.07</v>
      </c>
      <c r="EU1071" s="1">
        <v>201407</v>
      </c>
      <c r="EV1071" s="1">
        <v>2.77</v>
      </c>
      <c r="EX1071" s="1">
        <v>201906</v>
      </c>
      <c r="EY1071" s="1">
        <v>-0.03</v>
      </c>
      <c r="FA1071" s="1">
        <v>201506</v>
      </c>
      <c r="FB1071" s="1">
        <f>IF(ISERROR(VLOOKUP($FA1071,MOM,LOOKUPS!C$12,0)*$FB$6+VLOOKUP($FA1071,STREV,LOOKUPS!C$10,0)*$FC$6+VLOOKUP($FA1071,LTREV,LOOKUPS!C$9,0)*$FD$6+VLOOKUP($FA1071,CFP,LOOKUPS!C$6,0)*$FE$6+VLOOKUP($FA1071,EP,LOOKUPS!C$8,0)*$FF$6+VLOOKUP($FA1071,BM,LOOKUPS!C$5,0)*$FG$6+VLOOKUP($FA1071,DIV,LOOKUPS!C$7,0)*$FH$6++VLOOKUP($FA1071,SIZE,LOOKUPS!C$11,0)*$FI$6),"",VLOOKUP($FA1071,MOM,LOOKUPS!C$12,0)*$FB$6+VLOOKUP($FA1071,STREV,LOOKUPS!C$10,0)*$FC$6+VLOOKUP($FA1071,LTREV,LOOKUPS!C$9,0)*$FD$6+VLOOKUP($FA1071,CFP,LOOKUPS!C$6,0)*$FE$6+VLOOKUP($FA1071,EP,LOOKUPS!C$8,0)*$FF$6+VLOOKUP($FA1071,BM,LOOKUPS!C$5,0)*$FG$6+VLOOKUP($FA1071,DIV,LOOKUPS!C$7,0)*$FH$6++VLOOKUP($FA1071,SIZE,LOOKUPS!C$11,0)*$FI$6)</f>
        <v>-0.82380000000000009</v>
      </c>
      <c r="FC1071" s="1">
        <f>IF(ISERROR(VLOOKUP($FA1071,MOM,LOOKUPS!D$12,0)*$FB$6+VLOOKUP($FA1071,STREV,LOOKUPS!D$10,0)*$FC$6+VLOOKUP($FA1071,LTREV,LOOKUPS!D$9,0)*$FD$6+VLOOKUP($FA1071,CFP,LOOKUPS!D$6,0)*$FE$6+VLOOKUP($FA1071,EP,LOOKUPS!D$8,0)*$FF$6+VLOOKUP($FA1071,BM,LOOKUPS!D$5,0)*$FG$6+VLOOKUP($FA1071,DIV,LOOKUPS!D$7,0)*$FH$6++VLOOKUP($FA1071,SIZE,LOOKUPS!D$11,0)*$FI$6),"",VLOOKUP($FA1071,MOM,LOOKUPS!D$12,0)*$FB$6+VLOOKUP($FA1071,STREV,LOOKUPS!D$10,0)*$FC$6+VLOOKUP($FA1071,LTREV,LOOKUPS!D$9,0)*$FD$6+VLOOKUP($FA1071,CFP,LOOKUPS!D$6,0)*$FE$6+VLOOKUP($FA1071,EP,LOOKUPS!D$8,0)*$FF$6+VLOOKUP($FA1071,BM,LOOKUPS!D$5,0)*$FG$6+VLOOKUP($FA1071,DIV,LOOKUPS!D$7,0)*$FH$6++VLOOKUP($FA1071,SIZE,LOOKUPS!D$11,0)*$FI$6)</f>
        <v>0.44900000000000007</v>
      </c>
      <c r="FD1071" s="1">
        <f>IF(ISERROR(VLOOKUP($FA1071,MOM,LOOKUPS!E$12,0)*$FB$6+VLOOKUP($FA1071,STREV,LOOKUPS!E$10,0)*$FC$6+VLOOKUP($FA1071,LTREV,LOOKUPS!E$9,0)*$FD$6+VLOOKUP($FA1071,CFP,LOOKUPS!E$6,0)*$FE$6+VLOOKUP($FA1071,EP,LOOKUPS!E$8,0)*$FF$6+VLOOKUP($FA1071,BM,LOOKUPS!E$5,0)*$FG$6+VLOOKUP($FA1071,DIV,LOOKUPS!E$7,0)*$FH$6++VLOOKUP($FA1071,SIZE,LOOKUPS!E$11,0)*$FI$6),"",VLOOKUP($FA1071,MOM,LOOKUPS!E$12,0)*$FB$6+VLOOKUP($FA1071,STREV,LOOKUPS!E$10,0)*$FC$6+VLOOKUP($FA1071,LTREV,LOOKUPS!E$9,0)*$FD$6+VLOOKUP($FA1071,CFP,LOOKUPS!E$6,0)*$FE$6+VLOOKUP($FA1071,EP,LOOKUPS!E$8,0)*$FF$6+VLOOKUP($FA1071,BM,LOOKUPS!E$5,0)*$FG$6+VLOOKUP($FA1071,DIV,LOOKUPS!E$7,0)*$FH$6++VLOOKUP($FA1071,SIZE,LOOKUPS!E$11,0)*$FI$6)</f>
        <v>0.61930000000000007</v>
      </c>
      <c r="FE1071" s="1">
        <f>IF(ISERROR(VLOOKUP($FA1071,MOM,LOOKUPS!F$12,0)*$FB$6+VLOOKUP($FA1071,STREV,LOOKUPS!F$10,0)*$FC$6+VLOOKUP($FA1071,LTREV,LOOKUPS!F$9,0)*$FD$6+VLOOKUP($FA1071,CFP,LOOKUPS!F$6,0)*$FE$6+VLOOKUP($FA1071,EP,LOOKUPS!F$8,0)*$FF$6+VLOOKUP($FA1071,BM,LOOKUPS!F$5,0)*$FG$6+VLOOKUP($FA1071,DIV,LOOKUPS!F$7,0)*$FH$6++VLOOKUP($FA1071,SIZE,LOOKUPS!F$11,0)*$FI$6),"",VLOOKUP($FA1071,MOM,LOOKUPS!F$12,0)*$FB$6+VLOOKUP($FA1071,STREV,LOOKUPS!F$10,0)*$FC$6+VLOOKUP($FA1071,LTREV,LOOKUPS!F$9,0)*$FD$6+VLOOKUP($FA1071,CFP,LOOKUPS!F$6,0)*$FE$6+VLOOKUP($FA1071,EP,LOOKUPS!F$8,0)*$FF$6+VLOOKUP($FA1071,BM,LOOKUPS!F$5,0)*$FG$6+VLOOKUP($FA1071,DIV,LOOKUPS!F$7,0)*$FH$6++VLOOKUP($FA1071,SIZE,LOOKUPS!F$11,0)*$FI$6)</f>
        <v>0.33650000000000002</v>
      </c>
      <c r="FF1071" s="1">
        <f>IF(ISERROR(VLOOKUP($FA1071,MOM,LOOKUPS!G$12,0)*$FB$6+VLOOKUP($FA1071,STREV,LOOKUPS!G$10,0)*$FC$6+VLOOKUP($FA1071,LTREV,LOOKUPS!G$9,0)*$FD$6+VLOOKUP($FA1071,CFP,LOOKUPS!G$6,0)*$FE$6+VLOOKUP($FA1071,EP,LOOKUPS!G$8,0)*$FF$6+VLOOKUP($FA1071,BM,LOOKUPS!G$5,0)*$FG$6+VLOOKUP($FA1071,DIV,LOOKUPS!G$7,0)*$FH$6++VLOOKUP($FA1071,SIZE,LOOKUPS!G$11,0)*$FI$6),"",VLOOKUP($FA1071,MOM,LOOKUPS!G$12,0)*$FB$6+VLOOKUP($FA1071,STREV,LOOKUPS!G$10,0)*$FC$6+VLOOKUP($FA1071,LTREV,LOOKUPS!G$9,0)*$FD$6+VLOOKUP($FA1071,CFP,LOOKUPS!G$6,0)*$FE$6+VLOOKUP($FA1071,EP,LOOKUPS!G$8,0)*$FF$6+VLOOKUP($FA1071,BM,LOOKUPS!G$5,0)*$FG$6+VLOOKUP($FA1071,DIV,LOOKUPS!G$7,0)*$FH$6++VLOOKUP($FA1071,SIZE,LOOKUPS!G$11,0)*$FI$6)</f>
        <v>-4.8099999999999976E-2</v>
      </c>
      <c r="FG1071" s="1">
        <f>IF(ISERROR(VLOOKUP($FA1071,MOM,LOOKUPS!H$12,0)*$FB$6+VLOOKUP($FA1071,STREV,LOOKUPS!H$10,0)*$FC$6+VLOOKUP($FA1071,LTREV,LOOKUPS!H$9,0)*$FD$6+VLOOKUP($FA1071,CFP,LOOKUPS!H$6,0)*$FE$6+VLOOKUP($FA1071,EP,LOOKUPS!H$8,0)*$FF$6+VLOOKUP($FA1071,BM,LOOKUPS!H$5,0)*$FG$6+VLOOKUP($FA1071,DIV,LOOKUPS!H$7,0)*$FH$6++VLOOKUP($FA1071,SIZE,LOOKUPS!H$11,0)*$FI$6),"",VLOOKUP($FA1071,MOM,LOOKUPS!H$12,0)*$FB$6+VLOOKUP($FA1071,STREV,LOOKUPS!H$10,0)*$FC$6+VLOOKUP($FA1071,LTREV,LOOKUPS!H$9,0)*$FD$6+VLOOKUP($FA1071,CFP,LOOKUPS!H$6,0)*$FE$6+VLOOKUP($FA1071,EP,LOOKUPS!H$8,0)*$FF$6+VLOOKUP($FA1071,BM,LOOKUPS!H$5,0)*$FG$6+VLOOKUP($FA1071,DIV,LOOKUPS!H$7,0)*$FH$6++VLOOKUP($FA1071,SIZE,LOOKUPS!H$11,0)*$FI$6)</f>
        <v>-0.19020000000000001</v>
      </c>
      <c r="FH1071" s="1">
        <f>IF(ISERROR(VLOOKUP($FA1071,MOM,LOOKUPS!I$12,0)*$FB$6+VLOOKUP($FA1071,STREV,LOOKUPS!I$10,0)*$FC$6+VLOOKUP($FA1071,LTREV,LOOKUPS!I$9,0)*$FD$6+VLOOKUP($FA1071,CFP,LOOKUPS!I$6,0)*$FE$6+VLOOKUP($FA1071,EP,LOOKUPS!I$8,0)*$FF$6+VLOOKUP($FA1071,BM,LOOKUPS!I$5,0)*$FG$6+VLOOKUP($FA1071,DIV,LOOKUPS!I$7,0)*$FH$6++VLOOKUP($FA1071,SIZE,LOOKUPS!I$11,0)*$FI$6),"",VLOOKUP($FA1071,MOM,LOOKUPS!I$12,0)*$FB$6+VLOOKUP($FA1071,STREV,LOOKUPS!I$10,0)*$FC$6+VLOOKUP($FA1071,LTREV,LOOKUPS!I$9,0)*$FD$6+VLOOKUP($FA1071,CFP,LOOKUPS!I$6,0)*$FE$6+VLOOKUP($FA1071,EP,LOOKUPS!I$8,0)*$FF$6+VLOOKUP($FA1071,BM,LOOKUPS!I$5,0)*$FG$6+VLOOKUP($FA1071,DIV,LOOKUPS!I$7,0)*$FH$6++VLOOKUP($FA1071,SIZE,LOOKUPS!I$11,0)*$FI$6)</f>
        <v>0.26639999999999997</v>
      </c>
      <c r="FI1071" s="1">
        <f>IF(ISERROR(VLOOKUP($FA1071,MOM,LOOKUPS!J$12,0)*$FB$6+VLOOKUP($FA1071,STREV,LOOKUPS!J$10,0)*$FC$6+VLOOKUP($FA1071,LTREV,LOOKUPS!J$9,0)*$FD$6+VLOOKUP($FA1071,CFP,LOOKUPS!J$6,0)*$FE$6+VLOOKUP($FA1071,EP,LOOKUPS!J$8,0)*$FF$6+VLOOKUP($FA1071,BM,LOOKUPS!J$5,0)*$FG$6+VLOOKUP($FA1071,DIV,LOOKUPS!J$7,0)*$FH$6++VLOOKUP($FA1071,SIZE,LOOKUPS!J$11,0)*$FI$6),"",VLOOKUP($FA1071,MOM,LOOKUPS!J$12,0)*$FB$6+VLOOKUP($FA1071,STREV,LOOKUPS!J$10,0)*$FC$6+VLOOKUP($FA1071,LTREV,LOOKUPS!J$9,0)*$FD$6+VLOOKUP($FA1071,CFP,LOOKUPS!J$6,0)*$FE$6+VLOOKUP($FA1071,EP,LOOKUPS!J$8,0)*$FF$6+VLOOKUP($FA1071,BM,LOOKUPS!J$5,0)*$FG$6+VLOOKUP($FA1071,DIV,LOOKUPS!J$7,0)*$FH$6++VLOOKUP($FA1071,SIZE,LOOKUPS!J$11,0)*$FI$6)</f>
        <v>-0.2969</v>
      </c>
      <c r="FJ1071" s="1">
        <f>IF(ISERROR(VLOOKUP($FA1071,MOM,LOOKUPS!K$12,0)*$FB$6+VLOOKUP($FA1071,STREV,LOOKUPS!K$10,0)*$FC$6+VLOOKUP($FA1071,LTREV,LOOKUPS!K$9,0)*$FD$6+VLOOKUP($FA1071,CFP,LOOKUPS!K$6,0)*$FE$6+VLOOKUP($FA1071,EP,LOOKUPS!K$8,0)*$FF$6+VLOOKUP($FA1071,BM,LOOKUPS!K$5,0)*$FG$6+VLOOKUP($FA1071,DIV,LOOKUPS!K$7,0)*$FH$6++VLOOKUP($FA1071,SIZE,LOOKUPS!K$11,0)*$FI$6),"",VLOOKUP($FA1071,MOM,LOOKUPS!K$12,0)*$FB$6+VLOOKUP($FA1071,STREV,LOOKUPS!K$10,0)*$FC$6+VLOOKUP($FA1071,LTREV,LOOKUPS!K$9,0)*$FD$6+VLOOKUP($FA1071,CFP,LOOKUPS!K$6,0)*$FE$6+VLOOKUP($FA1071,EP,LOOKUPS!K$8,0)*$FF$6+VLOOKUP($FA1071,BM,LOOKUPS!K$5,0)*$FG$6+VLOOKUP($FA1071,DIV,LOOKUPS!K$7,0)*$FH$6++VLOOKUP($FA1071,SIZE,LOOKUPS!K$11,0)*$FI$6)</f>
        <v>-7.2100000000000025E-2</v>
      </c>
      <c r="FK1071" s="1">
        <f>IF(ISERROR(VLOOKUP($FA1071,MOM,LOOKUPS!L$12,0)*$FB$6+VLOOKUP($FA1071,STREV,LOOKUPS!L$10,0)*$FC$6+VLOOKUP($FA1071,LTREV,LOOKUPS!L$9,0)*$FD$6+VLOOKUP($FA1071,CFP,LOOKUPS!L$6,0)*$FE$6+VLOOKUP($FA1071,EP,LOOKUPS!L$8,0)*$FF$6+VLOOKUP($FA1071,BM,LOOKUPS!L$5,0)*$FG$6+VLOOKUP($FA1071,DIV,LOOKUPS!L$7,0)*$FH$6++VLOOKUP($FA1071,SIZE,LOOKUPS!L$11,0)*$FI$6),"",VLOOKUP($FA1071,MOM,LOOKUPS!L$12,0)*$FB$6+VLOOKUP($FA1071,STREV,LOOKUPS!L$10,0)*$FC$6+VLOOKUP($FA1071,LTREV,LOOKUPS!L$9,0)*$FD$6+VLOOKUP($FA1071,CFP,LOOKUPS!L$6,0)*$FE$6+VLOOKUP($FA1071,EP,LOOKUPS!L$8,0)*$FF$6+VLOOKUP($FA1071,BM,LOOKUPS!L$5,0)*$FG$6+VLOOKUP($FA1071,DIV,LOOKUPS!L$7,0)*$FH$6++VLOOKUP($FA1071,SIZE,LOOKUPS!L$11,0)*$FI$6)</f>
        <v>-1.5594000000000001</v>
      </c>
    </row>
    <row r="1072" spans="1:167" x14ac:dyDescent="0.3">
      <c r="A1072" s="1">
        <v>201507</v>
      </c>
      <c r="B1072" s="1">
        <v>-13.9</v>
      </c>
      <c r="C1072" s="1">
        <v>-8.0299999999999994</v>
      </c>
      <c r="D1072" s="1">
        <v>-4.3</v>
      </c>
      <c r="E1072" s="1">
        <v>-1.42</v>
      </c>
      <c r="F1072" s="1">
        <v>-0.98</v>
      </c>
      <c r="G1072" s="1">
        <v>-0.26</v>
      </c>
      <c r="H1072" s="1">
        <v>0.32</v>
      </c>
      <c r="I1072" s="1">
        <v>1.21</v>
      </c>
      <c r="J1072" s="1">
        <v>0.73</v>
      </c>
      <c r="K1072" s="1">
        <v>0.69</v>
      </c>
      <c r="M1072" s="1">
        <v>201408</v>
      </c>
      <c r="N1072" s="1">
        <v>4.92</v>
      </c>
      <c r="O1072" s="1">
        <v>4.95</v>
      </c>
      <c r="P1072" s="1">
        <v>4.71</v>
      </c>
      <c r="Q1072" s="1">
        <v>4.0199999999999996</v>
      </c>
      <c r="R1072" s="1">
        <v>3.78</v>
      </c>
      <c r="S1072" s="1">
        <v>3.48</v>
      </c>
      <c r="T1072" s="1">
        <v>3.48</v>
      </c>
      <c r="U1072" s="1">
        <v>3.91</v>
      </c>
      <c r="V1072" s="1">
        <v>3.57</v>
      </c>
      <c r="W1072" s="1">
        <v>3.68</v>
      </c>
      <c r="Y1072" s="1">
        <v>201907</v>
      </c>
      <c r="Z1072" s="1">
        <v>-4.1900000000000004</v>
      </c>
      <c r="AA1072" s="1">
        <v>-2.0499999999999998</v>
      </c>
      <c r="AB1072" s="1">
        <v>-0.62</v>
      </c>
      <c r="AC1072" s="1">
        <v>-0.17</v>
      </c>
      <c r="AD1072" s="1">
        <v>1.08</v>
      </c>
      <c r="AE1072" s="1">
        <v>1.05</v>
      </c>
      <c r="AF1072" s="1">
        <v>0.86</v>
      </c>
      <c r="AG1072" s="1">
        <v>1.39</v>
      </c>
      <c r="AH1072" s="1">
        <v>1.1599999999999999</v>
      </c>
      <c r="AI1072" s="1">
        <v>1.07</v>
      </c>
      <c r="CA1072" s="1">
        <v>201501</v>
      </c>
      <c r="CB1072" s="1">
        <v>-2.11</v>
      </c>
      <c r="CC1072" s="1">
        <v>-2.4700000000000002</v>
      </c>
      <c r="CD1072" s="1">
        <v>-3.94</v>
      </c>
      <c r="CE1072" s="1">
        <v>-3.88</v>
      </c>
      <c r="CF1072" s="1">
        <v>-1.92</v>
      </c>
      <c r="CG1072" s="1">
        <v>-3.55</v>
      </c>
      <c r="CH1072" s="1">
        <v>-4.01</v>
      </c>
      <c r="CI1072" s="1">
        <v>-4.01</v>
      </c>
      <c r="CJ1072" s="1">
        <v>-3.99</v>
      </c>
      <c r="CK1072" s="1">
        <v>-1.61</v>
      </c>
      <c r="CL1072" s="1">
        <v>-2.3199999999999998</v>
      </c>
      <c r="CM1072" s="1">
        <v>-3.87</v>
      </c>
      <c r="CN1072" s="1">
        <v>-3.19</v>
      </c>
      <c r="CO1072" s="1">
        <v>-4.58</v>
      </c>
      <c r="CP1072" s="1">
        <v>-3.46</v>
      </c>
      <c r="CQ1072" s="1">
        <v>-4.49</v>
      </c>
      <c r="CR1072" s="1">
        <v>-3.59</v>
      </c>
      <c r="CS1072" s="1">
        <v>-4.49</v>
      </c>
      <c r="CT1072" s="1">
        <v>-3.61</v>
      </c>
      <c r="CV1072" s="1">
        <v>201601</v>
      </c>
      <c r="CW1072" s="1">
        <v>-12.26</v>
      </c>
      <c r="CX1072" s="1">
        <v>-6.6</v>
      </c>
      <c r="CY1072" s="1">
        <v>-5.3</v>
      </c>
      <c r="CZ1072" s="1">
        <v>-4.5</v>
      </c>
      <c r="DA1072" s="1">
        <v>-6.58</v>
      </c>
      <c r="DB1072" s="1">
        <v>-6.13</v>
      </c>
      <c r="DC1072" s="1">
        <v>-5.79</v>
      </c>
      <c r="DD1072" s="1">
        <v>-3.9</v>
      </c>
      <c r="DE1072" s="1">
        <v>-4.88</v>
      </c>
      <c r="DF1072" s="1">
        <v>-7.44</v>
      </c>
      <c r="DG1072" s="1">
        <v>-5.84</v>
      </c>
      <c r="DH1072" s="1">
        <v>-6.65</v>
      </c>
      <c r="DI1072" s="1">
        <v>-5.61</v>
      </c>
      <c r="DJ1072" s="1">
        <v>-5.66</v>
      </c>
      <c r="DK1072" s="1">
        <v>-5.94</v>
      </c>
      <c r="DL1072" s="1">
        <v>-4.01</v>
      </c>
      <c r="DM1072" s="1">
        <v>-3.8</v>
      </c>
      <c r="DN1072" s="1">
        <v>-3.23</v>
      </c>
      <c r="DO1072" s="1">
        <v>-6.4</v>
      </c>
      <c r="DQ1072" s="1">
        <v>201501</v>
      </c>
      <c r="DR1072" s="1">
        <v>-99.99</v>
      </c>
      <c r="DS1072" s="1">
        <v>-3.14</v>
      </c>
      <c r="DT1072" s="1">
        <v>-3.81</v>
      </c>
      <c r="DU1072" s="1">
        <v>-2.73</v>
      </c>
      <c r="DV1072" s="1">
        <v>-2.74</v>
      </c>
      <c r="DW1072" s="1">
        <v>-4.88</v>
      </c>
      <c r="DX1072" s="1">
        <v>-3.65</v>
      </c>
      <c r="DY1072" s="1">
        <v>-2.27</v>
      </c>
      <c r="DZ1072" s="1">
        <v>-3.26</v>
      </c>
      <c r="EA1072" s="1">
        <v>-1.66</v>
      </c>
      <c r="EB1072" s="1">
        <v>-6.58</v>
      </c>
      <c r="EC1072" s="1">
        <v>-4.97</v>
      </c>
      <c r="ED1072" s="1">
        <v>-4.7699999999999996</v>
      </c>
      <c r="EE1072" s="1">
        <v>-4.75</v>
      </c>
      <c r="EF1072" s="1">
        <v>-2.5299999999999998</v>
      </c>
      <c r="EG1072" s="1">
        <v>-2.78</v>
      </c>
      <c r="EH1072" s="1">
        <v>-1.67</v>
      </c>
      <c r="EI1072" s="1">
        <v>-2.87</v>
      </c>
      <c r="EJ1072" s="1">
        <v>-3.67</v>
      </c>
      <c r="EL1072">
        <v>201501</v>
      </c>
      <c r="EM1072">
        <v>-3.11</v>
      </c>
      <c r="EN1072">
        <v>-0.51</v>
      </c>
      <c r="EO1072">
        <v>-3.56</v>
      </c>
      <c r="EP1072">
        <v>0</v>
      </c>
      <c r="ER1072" s="1">
        <v>201507</v>
      </c>
      <c r="ES1072" s="1">
        <v>10.29</v>
      </c>
      <c r="EU1072" s="1">
        <v>201408</v>
      </c>
      <c r="EV1072" s="1">
        <v>1.52</v>
      </c>
      <c r="EX1072" s="1">
        <v>201907</v>
      </c>
      <c r="EY1072" s="1">
        <v>-3.24</v>
      </c>
      <c r="FA1072" s="1">
        <v>201507</v>
      </c>
      <c r="FB1072" s="1">
        <f>IF(ISERROR(VLOOKUP($FA1072,MOM,LOOKUPS!C$12,0)*$FB$6+VLOOKUP($FA1072,STREV,LOOKUPS!C$10,0)*$FC$6+VLOOKUP($FA1072,LTREV,LOOKUPS!C$9,0)*$FD$6+VLOOKUP($FA1072,CFP,LOOKUPS!C$6,0)*$FE$6+VLOOKUP($FA1072,EP,LOOKUPS!C$8,0)*$FF$6+VLOOKUP($FA1072,BM,LOOKUPS!C$5,0)*$FG$6+VLOOKUP($FA1072,DIV,LOOKUPS!C$7,0)*$FH$6++VLOOKUP($FA1072,SIZE,LOOKUPS!C$11,0)*$FI$6),"",VLOOKUP($FA1072,MOM,LOOKUPS!C$12,0)*$FB$6+VLOOKUP($FA1072,STREV,LOOKUPS!C$10,0)*$FC$6+VLOOKUP($FA1072,LTREV,LOOKUPS!C$9,0)*$FD$6+VLOOKUP($FA1072,CFP,LOOKUPS!C$6,0)*$FE$6+VLOOKUP($FA1072,EP,LOOKUPS!C$8,0)*$FF$6+VLOOKUP($FA1072,BM,LOOKUPS!C$5,0)*$FG$6+VLOOKUP($FA1072,DIV,LOOKUPS!C$7,0)*$FH$6++VLOOKUP($FA1072,SIZE,LOOKUPS!C$11,0)*$FI$6)</f>
        <v>-5.1001000000000003</v>
      </c>
      <c r="FC1072" s="1">
        <f>IF(ISERROR(VLOOKUP($FA1072,MOM,LOOKUPS!D$12,0)*$FB$6+VLOOKUP($FA1072,STREV,LOOKUPS!D$10,0)*$FC$6+VLOOKUP($FA1072,LTREV,LOOKUPS!D$9,0)*$FD$6+VLOOKUP($FA1072,CFP,LOOKUPS!D$6,0)*$FE$6+VLOOKUP($FA1072,EP,LOOKUPS!D$8,0)*$FF$6+VLOOKUP($FA1072,BM,LOOKUPS!D$5,0)*$FG$6+VLOOKUP($FA1072,DIV,LOOKUPS!D$7,0)*$FH$6++VLOOKUP($FA1072,SIZE,LOOKUPS!D$11,0)*$FI$6),"",VLOOKUP($FA1072,MOM,LOOKUPS!D$12,0)*$FB$6+VLOOKUP($FA1072,STREV,LOOKUPS!D$10,0)*$FC$6+VLOOKUP($FA1072,LTREV,LOOKUPS!D$9,0)*$FD$6+VLOOKUP($FA1072,CFP,LOOKUPS!D$6,0)*$FE$6+VLOOKUP($FA1072,EP,LOOKUPS!D$8,0)*$FF$6+VLOOKUP($FA1072,BM,LOOKUPS!D$5,0)*$FG$6+VLOOKUP($FA1072,DIV,LOOKUPS!D$7,0)*$FH$6++VLOOKUP($FA1072,SIZE,LOOKUPS!D$11,0)*$FI$6)</f>
        <v>-3.3570999999999995</v>
      </c>
      <c r="FD1072" s="1">
        <f>IF(ISERROR(VLOOKUP($FA1072,MOM,LOOKUPS!E$12,0)*$FB$6+VLOOKUP($FA1072,STREV,LOOKUPS!E$10,0)*$FC$6+VLOOKUP($FA1072,LTREV,LOOKUPS!E$9,0)*$FD$6+VLOOKUP($FA1072,CFP,LOOKUPS!E$6,0)*$FE$6+VLOOKUP($FA1072,EP,LOOKUPS!E$8,0)*$FF$6+VLOOKUP($FA1072,BM,LOOKUPS!E$5,0)*$FG$6+VLOOKUP($FA1072,DIV,LOOKUPS!E$7,0)*$FH$6++VLOOKUP($FA1072,SIZE,LOOKUPS!E$11,0)*$FI$6),"",VLOOKUP($FA1072,MOM,LOOKUPS!E$12,0)*$FB$6+VLOOKUP($FA1072,STREV,LOOKUPS!E$10,0)*$FC$6+VLOOKUP($FA1072,LTREV,LOOKUPS!E$9,0)*$FD$6+VLOOKUP($FA1072,CFP,LOOKUPS!E$6,0)*$FE$6+VLOOKUP($FA1072,EP,LOOKUPS!E$8,0)*$FF$6+VLOOKUP($FA1072,BM,LOOKUPS!E$5,0)*$FG$6+VLOOKUP($FA1072,DIV,LOOKUPS!E$7,0)*$FH$6++VLOOKUP($FA1072,SIZE,LOOKUPS!E$11,0)*$FI$6)</f>
        <v>-1.5267000000000002</v>
      </c>
      <c r="FE1072" s="1">
        <f>IF(ISERROR(VLOOKUP($FA1072,MOM,LOOKUPS!F$12,0)*$FB$6+VLOOKUP($FA1072,STREV,LOOKUPS!F$10,0)*$FC$6+VLOOKUP($FA1072,LTREV,LOOKUPS!F$9,0)*$FD$6+VLOOKUP($FA1072,CFP,LOOKUPS!F$6,0)*$FE$6+VLOOKUP($FA1072,EP,LOOKUPS!F$8,0)*$FF$6+VLOOKUP($FA1072,BM,LOOKUPS!F$5,0)*$FG$6+VLOOKUP($FA1072,DIV,LOOKUPS!F$7,0)*$FH$6++VLOOKUP($FA1072,SIZE,LOOKUPS!F$11,0)*$FI$6),"",VLOOKUP($FA1072,MOM,LOOKUPS!F$12,0)*$FB$6+VLOOKUP($FA1072,STREV,LOOKUPS!F$10,0)*$FC$6+VLOOKUP($FA1072,LTREV,LOOKUPS!F$9,0)*$FD$6+VLOOKUP($FA1072,CFP,LOOKUPS!F$6,0)*$FE$6+VLOOKUP($FA1072,EP,LOOKUPS!F$8,0)*$FF$6+VLOOKUP($FA1072,BM,LOOKUPS!F$5,0)*$FG$6+VLOOKUP($FA1072,DIV,LOOKUPS!F$7,0)*$FH$6++VLOOKUP($FA1072,SIZE,LOOKUPS!F$11,0)*$FI$6)</f>
        <v>-1.6295000000000002</v>
      </c>
      <c r="FF1072" s="1">
        <f>IF(ISERROR(VLOOKUP($FA1072,MOM,LOOKUPS!G$12,0)*$FB$6+VLOOKUP($FA1072,STREV,LOOKUPS!G$10,0)*$FC$6+VLOOKUP($FA1072,LTREV,LOOKUPS!G$9,0)*$FD$6+VLOOKUP($FA1072,CFP,LOOKUPS!G$6,0)*$FE$6+VLOOKUP($FA1072,EP,LOOKUPS!G$8,0)*$FF$6+VLOOKUP($FA1072,BM,LOOKUPS!G$5,0)*$FG$6+VLOOKUP($FA1072,DIV,LOOKUPS!G$7,0)*$FH$6++VLOOKUP($FA1072,SIZE,LOOKUPS!G$11,0)*$FI$6),"",VLOOKUP($FA1072,MOM,LOOKUPS!G$12,0)*$FB$6+VLOOKUP($FA1072,STREV,LOOKUPS!G$10,0)*$FC$6+VLOOKUP($FA1072,LTREV,LOOKUPS!G$9,0)*$FD$6+VLOOKUP($FA1072,CFP,LOOKUPS!G$6,0)*$FE$6+VLOOKUP($FA1072,EP,LOOKUPS!G$8,0)*$FF$6+VLOOKUP($FA1072,BM,LOOKUPS!G$5,0)*$FG$6+VLOOKUP($FA1072,DIV,LOOKUPS!G$7,0)*$FH$6++VLOOKUP($FA1072,SIZE,LOOKUPS!G$11,0)*$FI$6)</f>
        <v>-1.9200000000000004</v>
      </c>
      <c r="FG1072" s="1">
        <f>IF(ISERROR(VLOOKUP($FA1072,MOM,LOOKUPS!H$12,0)*$FB$6+VLOOKUP($FA1072,STREV,LOOKUPS!H$10,0)*$FC$6+VLOOKUP($FA1072,LTREV,LOOKUPS!H$9,0)*$FD$6+VLOOKUP($FA1072,CFP,LOOKUPS!H$6,0)*$FE$6+VLOOKUP($FA1072,EP,LOOKUPS!H$8,0)*$FF$6+VLOOKUP($FA1072,BM,LOOKUPS!H$5,0)*$FG$6+VLOOKUP($FA1072,DIV,LOOKUPS!H$7,0)*$FH$6++VLOOKUP($FA1072,SIZE,LOOKUPS!H$11,0)*$FI$6),"",VLOOKUP($FA1072,MOM,LOOKUPS!H$12,0)*$FB$6+VLOOKUP($FA1072,STREV,LOOKUPS!H$10,0)*$FC$6+VLOOKUP($FA1072,LTREV,LOOKUPS!H$9,0)*$FD$6+VLOOKUP($FA1072,CFP,LOOKUPS!H$6,0)*$FE$6+VLOOKUP($FA1072,EP,LOOKUPS!H$8,0)*$FF$6+VLOOKUP($FA1072,BM,LOOKUPS!H$5,0)*$FG$6+VLOOKUP($FA1072,DIV,LOOKUPS!H$7,0)*$FH$6++VLOOKUP($FA1072,SIZE,LOOKUPS!H$11,0)*$FI$6)</f>
        <v>-1.778</v>
      </c>
      <c r="FH1072" s="1">
        <f>IF(ISERROR(VLOOKUP($FA1072,MOM,LOOKUPS!I$12,0)*$FB$6+VLOOKUP($FA1072,STREV,LOOKUPS!I$10,0)*$FC$6+VLOOKUP($FA1072,LTREV,LOOKUPS!I$9,0)*$FD$6+VLOOKUP($FA1072,CFP,LOOKUPS!I$6,0)*$FE$6+VLOOKUP($FA1072,EP,LOOKUPS!I$8,0)*$FF$6+VLOOKUP($FA1072,BM,LOOKUPS!I$5,0)*$FG$6+VLOOKUP($FA1072,DIV,LOOKUPS!I$7,0)*$FH$6++VLOOKUP($FA1072,SIZE,LOOKUPS!I$11,0)*$FI$6),"",VLOOKUP($FA1072,MOM,LOOKUPS!I$12,0)*$FB$6+VLOOKUP($FA1072,STREV,LOOKUPS!I$10,0)*$FC$6+VLOOKUP($FA1072,LTREV,LOOKUPS!I$9,0)*$FD$6+VLOOKUP($FA1072,CFP,LOOKUPS!I$6,0)*$FE$6+VLOOKUP($FA1072,EP,LOOKUPS!I$8,0)*$FF$6+VLOOKUP($FA1072,BM,LOOKUPS!I$5,0)*$FG$6+VLOOKUP($FA1072,DIV,LOOKUPS!I$7,0)*$FH$6++VLOOKUP($FA1072,SIZE,LOOKUPS!I$11,0)*$FI$6)</f>
        <v>-2.0623</v>
      </c>
      <c r="FI1072" s="1">
        <f>IF(ISERROR(VLOOKUP($FA1072,MOM,LOOKUPS!J$12,0)*$FB$6+VLOOKUP($FA1072,STREV,LOOKUPS!J$10,0)*$FC$6+VLOOKUP($FA1072,LTREV,LOOKUPS!J$9,0)*$FD$6+VLOOKUP($FA1072,CFP,LOOKUPS!J$6,0)*$FE$6+VLOOKUP($FA1072,EP,LOOKUPS!J$8,0)*$FF$6+VLOOKUP($FA1072,BM,LOOKUPS!J$5,0)*$FG$6+VLOOKUP($FA1072,DIV,LOOKUPS!J$7,0)*$FH$6++VLOOKUP($FA1072,SIZE,LOOKUPS!J$11,0)*$FI$6),"",VLOOKUP($FA1072,MOM,LOOKUPS!J$12,0)*$FB$6+VLOOKUP($FA1072,STREV,LOOKUPS!J$10,0)*$FC$6+VLOOKUP($FA1072,LTREV,LOOKUPS!J$9,0)*$FD$6+VLOOKUP($FA1072,CFP,LOOKUPS!J$6,0)*$FE$6+VLOOKUP($FA1072,EP,LOOKUPS!J$8,0)*$FF$6+VLOOKUP($FA1072,BM,LOOKUPS!J$5,0)*$FG$6+VLOOKUP($FA1072,DIV,LOOKUPS!J$7,0)*$FH$6++VLOOKUP($FA1072,SIZE,LOOKUPS!J$11,0)*$FI$6)</f>
        <v>-1.8560000000000001</v>
      </c>
      <c r="FJ1072" s="1">
        <f>IF(ISERROR(VLOOKUP($FA1072,MOM,LOOKUPS!K$12,0)*$FB$6+VLOOKUP($FA1072,STREV,LOOKUPS!K$10,0)*$FC$6+VLOOKUP($FA1072,LTREV,LOOKUPS!K$9,0)*$FD$6+VLOOKUP($FA1072,CFP,LOOKUPS!K$6,0)*$FE$6+VLOOKUP($FA1072,EP,LOOKUPS!K$8,0)*$FF$6+VLOOKUP($FA1072,BM,LOOKUPS!K$5,0)*$FG$6+VLOOKUP($FA1072,DIV,LOOKUPS!K$7,0)*$FH$6++VLOOKUP($FA1072,SIZE,LOOKUPS!K$11,0)*$FI$6),"",VLOOKUP($FA1072,MOM,LOOKUPS!K$12,0)*$FB$6+VLOOKUP($FA1072,STREV,LOOKUPS!K$10,0)*$FC$6+VLOOKUP($FA1072,LTREV,LOOKUPS!K$9,0)*$FD$6+VLOOKUP($FA1072,CFP,LOOKUPS!K$6,0)*$FE$6+VLOOKUP($FA1072,EP,LOOKUPS!K$8,0)*$FF$6+VLOOKUP($FA1072,BM,LOOKUPS!K$5,0)*$FG$6+VLOOKUP($FA1072,DIV,LOOKUPS!K$7,0)*$FH$6++VLOOKUP($FA1072,SIZE,LOOKUPS!K$11,0)*$FI$6)</f>
        <v>-2.8055000000000003</v>
      </c>
      <c r="FK1072" s="1">
        <f>IF(ISERROR(VLOOKUP($FA1072,MOM,LOOKUPS!L$12,0)*$FB$6+VLOOKUP($FA1072,STREV,LOOKUPS!L$10,0)*$FC$6+VLOOKUP($FA1072,LTREV,LOOKUPS!L$9,0)*$FD$6+VLOOKUP($FA1072,CFP,LOOKUPS!L$6,0)*$FE$6+VLOOKUP($FA1072,EP,LOOKUPS!L$8,0)*$FF$6+VLOOKUP($FA1072,BM,LOOKUPS!L$5,0)*$FG$6+VLOOKUP($FA1072,DIV,LOOKUPS!L$7,0)*$FH$6++VLOOKUP($FA1072,SIZE,LOOKUPS!L$11,0)*$FI$6),"",VLOOKUP($FA1072,MOM,LOOKUPS!L$12,0)*$FB$6+VLOOKUP($FA1072,STREV,LOOKUPS!L$10,0)*$FC$6+VLOOKUP($FA1072,LTREV,LOOKUPS!L$9,0)*$FD$6+VLOOKUP($FA1072,CFP,LOOKUPS!L$6,0)*$FE$6+VLOOKUP($FA1072,EP,LOOKUPS!L$8,0)*$FF$6+VLOOKUP($FA1072,BM,LOOKUPS!L$5,0)*$FG$6+VLOOKUP($FA1072,DIV,LOOKUPS!L$7,0)*$FH$6++VLOOKUP($FA1072,SIZE,LOOKUPS!L$11,0)*$FI$6)</f>
        <v>-5.6005000000000003</v>
      </c>
    </row>
    <row r="1073" spans="1:167" x14ac:dyDescent="0.3">
      <c r="A1073" s="1">
        <v>201508</v>
      </c>
      <c r="B1073" s="1">
        <v>-1.86</v>
      </c>
      <c r="C1073" s="1">
        <v>-5.91</v>
      </c>
      <c r="D1073" s="1">
        <v>-3.33</v>
      </c>
      <c r="E1073" s="1">
        <v>-4.5599999999999996</v>
      </c>
      <c r="F1073" s="1">
        <v>-3.87</v>
      </c>
      <c r="G1073" s="1">
        <v>-3.94</v>
      </c>
      <c r="H1073" s="1">
        <v>-3.78</v>
      </c>
      <c r="I1073" s="1">
        <v>-4.4400000000000004</v>
      </c>
      <c r="J1073" s="1">
        <v>-5.26</v>
      </c>
      <c r="K1073" s="1">
        <v>-7.27</v>
      </c>
      <c r="M1073" s="1">
        <v>201409</v>
      </c>
      <c r="N1073" s="1">
        <v>-7.32</v>
      </c>
      <c r="O1073" s="1">
        <v>-3.85</v>
      </c>
      <c r="P1073" s="1">
        <v>-4.26</v>
      </c>
      <c r="Q1073" s="1">
        <v>-4.55</v>
      </c>
      <c r="R1073" s="1">
        <v>-3.97</v>
      </c>
      <c r="S1073" s="1">
        <v>-4.63</v>
      </c>
      <c r="T1073" s="1">
        <v>-4.49</v>
      </c>
      <c r="U1073" s="1">
        <v>-4.7699999999999996</v>
      </c>
      <c r="V1073" s="1">
        <v>-3.86</v>
      </c>
      <c r="W1073" s="1">
        <v>-4.66</v>
      </c>
      <c r="Y1073" s="1">
        <v>201908</v>
      </c>
      <c r="Z1073" s="1">
        <v>-7.88</v>
      </c>
      <c r="AA1073" s="1">
        <v>-6.82</v>
      </c>
      <c r="AB1073" s="1">
        <v>-6</v>
      </c>
      <c r="AC1073" s="1">
        <v>-4.18</v>
      </c>
      <c r="AD1073" s="1">
        <v>-4.74</v>
      </c>
      <c r="AE1073" s="1">
        <v>-5.1100000000000003</v>
      </c>
      <c r="AF1073" s="1">
        <v>-3.08</v>
      </c>
      <c r="AG1073" s="1">
        <v>-3.53</v>
      </c>
      <c r="AH1073" s="1">
        <v>-3.44</v>
      </c>
      <c r="AI1073" s="1">
        <v>-3.74</v>
      </c>
      <c r="CA1073" s="1">
        <v>201502</v>
      </c>
      <c r="CB1073" s="1">
        <v>7.87</v>
      </c>
      <c r="CC1073" s="1">
        <v>7.43</v>
      </c>
      <c r="CD1073" s="1">
        <v>7.3</v>
      </c>
      <c r="CE1073" s="1">
        <v>5.03</v>
      </c>
      <c r="CF1073" s="1">
        <v>6.94</v>
      </c>
      <c r="CG1073" s="1">
        <v>8.3699999999999992</v>
      </c>
      <c r="CH1073" s="1">
        <v>7.64</v>
      </c>
      <c r="CI1073" s="1">
        <v>5.45</v>
      </c>
      <c r="CJ1073" s="1">
        <v>5.0599999999999996</v>
      </c>
      <c r="CK1073" s="1">
        <v>7.48</v>
      </c>
      <c r="CL1073" s="1">
        <v>6.25</v>
      </c>
      <c r="CM1073" s="1">
        <v>8.69</v>
      </c>
      <c r="CN1073" s="1">
        <v>8</v>
      </c>
      <c r="CO1073" s="1">
        <v>7.49</v>
      </c>
      <c r="CP1073" s="1">
        <v>7.79</v>
      </c>
      <c r="CQ1073" s="1">
        <v>6.02</v>
      </c>
      <c r="CR1073" s="1">
        <v>4.9400000000000004</v>
      </c>
      <c r="CS1073" s="1">
        <v>4.76</v>
      </c>
      <c r="CT1073" s="1">
        <v>5.3</v>
      </c>
      <c r="CV1073" s="1">
        <v>201602</v>
      </c>
      <c r="CW1073" s="1">
        <v>-0.18</v>
      </c>
      <c r="CX1073" s="1">
        <v>1.35</v>
      </c>
      <c r="CY1073" s="1">
        <v>1.18</v>
      </c>
      <c r="CZ1073" s="1">
        <v>0.5</v>
      </c>
      <c r="DA1073" s="1">
        <v>1.56</v>
      </c>
      <c r="DB1073" s="1">
        <v>0.94</v>
      </c>
      <c r="DC1073" s="1">
        <v>1.32</v>
      </c>
      <c r="DD1073" s="1">
        <v>0.72</v>
      </c>
      <c r="DE1073" s="1">
        <v>0.59</v>
      </c>
      <c r="DF1073" s="1">
        <v>1.1499999999999999</v>
      </c>
      <c r="DG1073" s="1">
        <v>1.91</v>
      </c>
      <c r="DH1073" s="1">
        <v>0.94</v>
      </c>
      <c r="DI1073" s="1">
        <v>0.94</v>
      </c>
      <c r="DJ1073" s="1">
        <v>0.46</v>
      </c>
      <c r="DK1073" s="1">
        <v>2.3199999999999998</v>
      </c>
      <c r="DL1073" s="1">
        <v>1.1499999999999999</v>
      </c>
      <c r="DM1073" s="1">
        <v>0.33</v>
      </c>
      <c r="DN1073" s="1">
        <v>0.99</v>
      </c>
      <c r="DO1073" s="1">
        <v>0.22</v>
      </c>
      <c r="DQ1073" s="1">
        <v>201502</v>
      </c>
      <c r="DR1073" s="1">
        <v>-99.99</v>
      </c>
      <c r="DS1073" s="1">
        <v>6.16</v>
      </c>
      <c r="DT1073" s="1">
        <v>7.5</v>
      </c>
      <c r="DU1073" s="1">
        <v>6.65</v>
      </c>
      <c r="DV1073" s="1">
        <v>5.67</v>
      </c>
      <c r="DW1073" s="1">
        <v>7.62</v>
      </c>
      <c r="DX1073" s="1">
        <v>8.17</v>
      </c>
      <c r="DY1073" s="1">
        <v>7.55</v>
      </c>
      <c r="DZ1073" s="1">
        <v>6.15</v>
      </c>
      <c r="EA1073" s="1">
        <v>5.27</v>
      </c>
      <c r="EB1073" s="1">
        <v>7.07</v>
      </c>
      <c r="EC1073" s="1">
        <v>8.4</v>
      </c>
      <c r="ED1073" s="1">
        <v>6.53</v>
      </c>
      <c r="EE1073" s="1">
        <v>7.9</v>
      </c>
      <c r="EF1073" s="1">
        <v>8.44</v>
      </c>
      <c r="EG1073" s="1">
        <v>7.46</v>
      </c>
      <c r="EH1073" s="1">
        <v>7.66</v>
      </c>
      <c r="EI1073" s="1">
        <v>6.25</v>
      </c>
      <c r="EJ1073" s="1">
        <v>6.03</v>
      </c>
      <c r="EL1073">
        <v>201502</v>
      </c>
      <c r="EM1073">
        <v>6.14</v>
      </c>
      <c r="EN1073">
        <v>0.52</v>
      </c>
      <c r="EO1073">
        <v>-1.81</v>
      </c>
      <c r="EP1073">
        <v>0</v>
      </c>
      <c r="ER1073" s="1">
        <v>201508</v>
      </c>
      <c r="ES1073" s="1">
        <v>-2.09</v>
      </c>
      <c r="EU1073" s="1">
        <v>201409</v>
      </c>
      <c r="EV1073" s="1">
        <v>-0.18</v>
      </c>
      <c r="EX1073" s="1">
        <v>201908</v>
      </c>
      <c r="EY1073" s="1">
        <v>-5.03</v>
      </c>
      <c r="FA1073" s="1">
        <v>201508</v>
      </c>
      <c r="FB1073" s="1">
        <f>IF(ISERROR(VLOOKUP($FA1073,MOM,LOOKUPS!C$12,0)*$FB$6+VLOOKUP($FA1073,STREV,LOOKUPS!C$10,0)*$FC$6+VLOOKUP($FA1073,LTREV,LOOKUPS!C$9,0)*$FD$6+VLOOKUP($FA1073,CFP,LOOKUPS!C$6,0)*$FE$6+VLOOKUP($FA1073,EP,LOOKUPS!C$8,0)*$FF$6+VLOOKUP($FA1073,BM,LOOKUPS!C$5,0)*$FG$6+VLOOKUP($FA1073,DIV,LOOKUPS!C$7,0)*$FH$6++VLOOKUP($FA1073,SIZE,LOOKUPS!C$11,0)*$FI$6),"",VLOOKUP($FA1073,MOM,LOOKUPS!C$12,0)*$FB$6+VLOOKUP($FA1073,STREV,LOOKUPS!C$10,0)*$FC$6+VLOOKUP($FA1073,LTREV,LOOKUPS!C$9,0)*$FD$6+VLOOKUP($FA1073,CFP,LOOKUPS!C$6,0)*$FE$6+VLOOKUP($FA1073,EP,LOOKUPS!C$8,0)*$FF$6+VLOOKUP($FA1073,BM,LOOKUPS!C$5,0)*$FG$6+VLOOKUP($FA1073,DIV,LOOKUPS!C$7,0)*$FH$6++VLOOKUP($FA1073,SIZE,LOOKUPS!C$11,0)*$FI$6)</f>
        <v>-5.7786</v>
      </c>
      <c r="FC1073" s="1">
        <f>IF(ISERROR(VLOOKUP($FA1073,MOM,LOOKUPS!D$12,0)*$FB$6+VLOOKUP($FA1073,STREV,LOOKUPS!D$10,0)*$FC$6+VLOOKUP($FA1073,LTREV,LOOKUPS!D$9,0)*$FD$6+VLOOKUP($FA1073,CFP,LOOKUPS!D$6,0)*$FE$6+VLOOKUP($FA1073,EP,LOOKUPS!D$8,0)*$FF$6+VLOOKUP($FA1073,BM,LOOKUPS!D$5,0)*$FG$6+VLOOKUP($FA1073,DIV,LOOKUPS!D$7,0)*$FH$6++VLOOKUP($FA1073,SIZE,LOOKUPS!D$11,0)*$FI$6),"",VLOOKUP($FA1073,MOM,LOOKUPS!D$12,0)*$FB$6+VLOOKUP($FA1073,STREV,LOOKUPS!D$10,0)*$FC$6+VLOOKUP($FA1073,LTREV,LOOKUPS!D$9,0)*$FD$6+VLOOKUP($FA1073,CFP,LOOKUPS!D$6,0)*$FE$6+VLOOKUP($FA1073,EP,LOOKUPS!D$8,0)*$FF$6+VLOOKUP($FA1073,BM,LOOKUPS!D$5,0)*$FG$6+VLOOKUP($FA1073,DIV,LOOKUPS!D$7,0)*$FH$6++VLOOKUP($FA1073,SIZE,LOOKUPS!D$11,0)*$FI$6)</f>
        <v>-6.0823</v>
      </c>
      <c r="FD1073" s="1">
        <f>IF(ISERROR(VLOOKUP($FA1073,MOM,LOOKUPS!E$12,0)*$FB$6+VLOOKUP($FA1073,STREV,LOOKUPS!E$10,0)*$FC$6+VLOOKUP($FA1073,LTREV,LOOKUPS!E$9,0)*$FD$6+VLOOKUP($FA1073,CFP,LOOKUPS!E$6,0)*$FE$6+VLOOKUP($FA1073,EP,LOOKUPS!E$8,0)*$FF$6+VLOOKUP($FA1073,BM,LOOKUPS!E$5,0)*$FG$6+VLOOKUP($FA1073,DIV,LOOKUPS!E$7,0)*$FH$6++VLOOKUP($FA1073,SIZE,LOOKUPS!E$11,0)*$FI$6),"",VLOOKUP($FA1073,MOM,LOOKUPS!E$12,0)*$FB$6+VLOOKUP($FA1073,STREV,LOOKUPS!E$10,0)*$FC$6+VLOOKUP($FA1073,LTREV,LOOKUPS!E$9,0)*$FD$6+VLOOKUP($FA1073,CFP,LOOKUPS!E$6,0)*$FE$6+VLOOKUP($FA1073,EP,LOOKUPS!E$8,0)*$FF$6+VLOOKUP($FA1073,BM,LOOKUPS!E$5,0)*$FG$6+VLOOKUP($FA1073,DIV,LOOKUPS!E$7,0)*$FH$6++VLOOKUP($FA1073,SIZE,LOOKUPS!E$11,0)*$FI$6)</f>
        <v>-4.6532999999999998</v>
      </c>
      <c r="FE1073" s="1">
        <f>IF(ISERROR(VLOOKUP($FA1073,MOM,LOOKUPS!F$12,0)*$FB$6+VLOOKUP($FA1073,STREV,LOOKUPS!F$10,0)*$FC$6+VLOOKUP($FA1073,LTREV,LOOKUPS!F$9,0)*$FD$6+VLOOKUP($FA1073,CFP,LOOKUPS!F$6,0)*$FE$6+VLOOKUP($FA1073,EP,LOOKUPS!F$8,0)*$FF$6+VLOOKUP($FA1073,BM,LOOKUPS!F$5,0)*$FG$6+VLOOKUP($FA1073,DIV,LOOKUPS!F$7,0)*$FH$6++VLOOKUP($FA1073,SIZE,LOOKUPS!F$11,0)*$FI$6),"",VLOOKUP($FA1073,MOM,LOOKUPS!F$12,0)*$FB$6+VLOOKUP($FA1073,STREV,LOOKUPS!F$10,0)*$FC$6+VLOOKUP($FA1073,LTREV,LOOKUPS!F$9,0)*$FD$6+VLOOKUP($FA1073,CFP,LOOKUPS!F$6,0)*$FE$6+VLOOKUP($FA1073,EP,LOOKUPS!F$8,0)*$FF$6+VLOOKUP($FA1073,BM,LOOKUPS!F$5,0)*$FG$6+VLOOKUP($FA1073,DIV,LOOKUPS!F$7,0)*$FH$6++VLOOKUP($FA1073,SIZE,LOOKUPS!F$11,0)*$FI$6)</f>
        <v>-4.9515000000000002</v>
      </c>
      <c r="FF1073" s="1">
        <f>IF(ISERROR(VLOOKUP($FA1073,MOM,LOOKUPS!G$12,0)*$FB$6+VLOOKUP($FA1073,STREV,LOOKUPS!G$10,0)*$FC$6+VLOOKUP($FA1073,LTREV,LOOKUPS!G$9,0)*$FD$6+VLOOKUP($FA1073,CFP,LOOKUPS!G$6,0)*$FE$6+VLOOKUP($FA1073,EP,LOOKUPS!G$8,0)*$FF$6+VLOOKUP($FA1073,BM,LOOKUPS!G$5,0)*$FG$6+VLOOKUP($FA1073,DIV,LOOKUPS!G$7,0)*$FH$6++VLOOKUP($FA1073,SIZE,LOOKUPS!G$11,0)*$FI$6),"",VLOOKUP($FA1073,MOM,LOOKUPS!G$12,0)*$FB$6+VLOOKUP($FA1073,STREV,LOOKUPS!G$10,0)*$FC$6+VLOOKUP($FA1073,LTREV,LOOKUPS!G$9,0)*$FD$6+VLOOKUP($FA1073,CFP,LOOKUPS!G$6,0)*$FE$6+VLOOKUP($FA1073,EP,LOOKUPS!G$8,0)*$FF$6+VLOOKUP($FA1073,BM,LOOKUPS!G$5,0)*$FG$6+VLOOKUP($FA1073,DIV,LOOKUPS!G$7,0)*$FH$6++VLOOKUP($FA1073,SIZE,LOOKUPS!G$11,0)*$FI$6)</f>
        <v>-4.2370999999999999</v>
      </c>
      <c r="FG1073" s="1">
        <f>IF(ISERROR(VLOOKUP($FA1073,MOM,LOOKUPS!H$12,0)*$FB$6+VLOOKUP($FA1073,STREV,LOOKUPS!H$10,0)*$FC$6+VLOOKUP($FA1073,LTREV,LOOKUPS!H$9,0)*$FD$6+VLOOKUP($FA1073,CFP,LOOKUPS!H$6,0)*$FE$6+VLOOKUP($FA1073,EP,LOOKUPS!H$8,0)*$FF$6+VLOOKUP($FA1073,BM,LOOKUPS!H$5,0)*$FG$6+VLOOKUP($FA1073,DIV,LOOKUPS!H$7,0)*$FH$6++VLOOKUP($FA1073,SIZE,LOOKUPS!H$11,0)*$FI$6),"",VLOOKUP($FA1073,MOM,LOOKUPS!H$12,0)*$FB$6+VLOOKUP($FA1073,STREV,LOOKUPS!H$10,0)*$FC$6+VLOOKUP($FA1073,LTREV,LOOKUPS!H$9,0)*$FD$6+VLOOKUP($FA1073,CFP,LOOKUPS!H$6,0)*$FE$6+VLOOKUP($FA1073,EP,LOOKUPS!H$8,0)*$FF$6+VLOOKUP($FA1073,BM,LOOKUPS!H$5,0)*$FG$6+VLOOKUP($FA1073,DIV,LOOKUPS!H$7,0)*$FH$6++VLOOKUP($FA1073,SIZE,LOOKUPS!H$11,0)*$FI$6)</f>
        <v>-3.2824999999999998</v>
      </c>
      <c r="FH1073" s="1">
        <f>IF(ISERROR(VLOOKUP($FA1073,MOM,LOOKUPS!I$12,0)*$FB$6+VLOOKUP($FA1073,STREV,LOOKUPS!I$10,0)*$FC$6+VLOOKUP($FA1073,LTREV,LOOKUPS!I$9,0)*$FD$6+VLOOKUP($FA1073,CFP,LOOKUPS!I$6,0)*$FE$6+VLOOKUP($FA1073,EP,LOOKUPS!I$8,0)*$FF$6+VLOOKUP($FA1073,BM,LOOKUPS!I$5,0)*$FG$6+VLOOKUP($FA1073,DIV,LOOKUPS!I$7,0)*$FH$6++VLOOKUP($FA1073,SIZE,LOOKUPS!I$11,0)*$FI$6),"",VLOOKUP($FA1073,MOM,LOOKUPS!I$12,0)*$FB$6+VLOOKUP($FA1073,STREV,LOOKUPS!I$10,0)*$FC$6+VLOOKUP($FA1073,LTREV,LOOKUPS!I$9,0)*$FD$6+VLOOKUP($FA1073,CFP,LOOKUPS!I$6,0)*$FE$6+VLOOKUP($FA1073,EP,LOOKUPS!I$8,0)*$FF$6+VLOOKUP($FA1073,BM,LOOKUPS!I$5,0)*$FG$6+VLOOKUP($FA1073,DIV,LOOKUPS!I$7,0)*$FH$6++VLOOKUP($FA1073,SIZE,LOOKUPS!I$11,0)*$FI$6)</f>
        <v>-4.6280000000000001</v>
      </c>
      <c r="FI1073" s="1">
        <f>IF(ISERROR(VLOOKUP($FA1073,MOM,LOOKUPS!J$12,0)*$FB$6+VLOOKUP($FA1073,STREV,LOOKUPS!J$10,0)*$FC$6+VLOOKUP($FA1073,LTREV,LOOKUPS!J$9,0)*$FD$6+VLOOKUP($FA1073,CFP,LOOKUPS!J$6,0)*$FE$6+VLOOKUP($FA1073,EP,LOOKUPS!J$8,0)*$FF$6+VLOOKUP($FA1073,BM,LOOKUPS!J$5,0)*$FG$6+VLOOKUP($FA1073,DIV,LOOKUPS!J$7,0)*$FH$6++VLOOKUP($FA1073,SIZE,LOOKUPS!J$11,0)*$FI$6),"",VLOOKUP($FA1073,MOM,LOOKUPS!J$12,0)*$FB$6+VLOOKUP($FA1073,STREV,LOOKUPS!J$10,0)*$FC$6+VLOOKUP($FA1073,LTREV,LOOKUPS!J$9,0)*$FD$6+VLOOKUP($FA1073,CFP,LOOKUPS!J$6,0)*$FE$6+VLOOKUP($FA1073,EP,LOOKUPS!J$8,0)*$FF$6+VLOOKUP($FA1073,BM,LOOKUPS!J$5,0)*$FG$6+VLOOKUP($FA1073,DIV,LOOKUPS!J$7,0)*$FH$6++VLOOKUP($FA1073,SIZE,LOOKUPS!J$11,0)*$FI$6)</f>
        <v>-5.3402000000000012</v>
      </c>
      <c r="FJ1073" s="1">
        <f>IF(ISERROR(VLOOKUP($FA1073,MOM,LOOKUPS!K$12,0)*$FB$6+VLOOKUP($FA1073,STREV,LOOKUPS!K$10,0)*$FC$6+VLOOKUP($FA1073,LTREV,LOOKUPS!K$9,0)*$FD$6+VLOOKUP($FA1073,CFP,LOOKUPS!K$6,0)*$FE$6+VLOOKUP($FA1073,EP,LOOKUPS!K$8,0)*$FF$6+VLOOKUP($FA1073,BM,LOOKUPS!K$5,0)*$FG$6+VLOOKUP($FA1073,DIV,LOOKUPS!K$7,0)*$FH$6++VLOOKUP($FA1073,SIZE,LOOKUPS!K$11,0)*$FI$6),"",VLOOKUP($FA1073,MOM,LOOKUPS!K$12,0)*$FB$6+VLOOKUP($FA1073,STREV,LOOKUPS!K$10,0)*$FC$6+VLOOKUP($FA1073,LTREV,LOOKUPS!K$9,0)*$FD$6+VLOOKUP($FA1073,CFP,LOOKUPS!K$6,0)*$FE$6+VLOOKUP($FA1073,EP,LOOKUPS!K$8,0)*$FF$6+VLOOKUP($FA1073,BM,LOOKUPS!K$5,0)*$FG$6+VLOOKUP($FA1073,DIV,LOOKUPS!K$7,0)*$FH$6++VLOOKUP($FA1073,SIZE,LOOKUPS!K$11,0)*$FI$6)</f>
        <v>-4.1605000000000008</v>
      </c>
      <c r="FK1073" s="1">
        <f>IF(ISERROR(VLOOKUP($FA1073,MOM,LOOKUPS!L$12,0)*$FB$6+VLOOKUP($FA1073,STREV,LOOKUPS!L$10,0)*$FC$6+VLOOKUP($FA1073,LTREV,LOOKUPS!L$9,0)*$FD$6+VLOOKUP($FA1073,CFP,LOOKUPS!L$6,0)*$FE$6+VLOOKUP($FA1073,EP,LOOKUPS!L$8,0)*$FF$6+VLOOKUP($FA1073,BM,LOOKUPS!L$5,0)*$FG$6+VLOOKUP($FA1073,DIV,LOOKUPS!L$7,0)*$FH$6++VLOOKUP($FA1073,SIZE,LOOKUPS!L$11,0)*$FI$6),"",VLOOKUP($FA1073,MOM,LOOKUPS!L$12,0)*$FB$6+VLOOKUP($FA1073,STREV,LOOKUPS!L$10,0)*$FC$6+VLOOKUP($FA1073,LTREV,LOOKUPS!L$9,0)*$FD$6+VLOOKUP($FA1073,CFP,LOOKUPS!L$6,0)*$FE$6+VLOOKUP($FA1073,EP,LOOKUPS!L$8,0)*$FF$6+VLOOKUP($FA1073,BM,LOOKUPS!L$5,0)*$FG$6+VLOOKUP($FA1073,DIV,LOOKUPS!L$7,0)*$FH$6++VLOOKUP($FA1073,SIZE,LOOKUPS!L$11,0)*$FI$6)</f>
        <v>-1.6692999999999998</v>
      </c>
    </row>
    <row r="1074" spans="1:167" x14ac:dyDescent="0.3">
      <c r="A1074" s="1">
        <v>201509</v>
      </c>
      <c r="B1074" s="1">
        <v>-14.11</v>
      </c>
      <c r="C1074" s="1">
        <v>-8.73</v>
      </c>
      <c r="D1074" s="1">
        <v>-7.62</v>
      </c>
      <c r="E1074" s="1">
        <v>-5.22</v>
      </c>
      <c r="F1074" s="1">
        <v>-2.69</v>
      </c>
      <c r="G1074" s="1">
        <v>-2.88</v>
      </c>
      <c r="H1074" s="1">
        <v>-1.62</v>
      </c>
      <c r="I1074" s="1">
        <v>-1.9</v>
      </c>
      <c r="J1074" s="1">
        <v>-2.2200000000000002</v>
      </c>
      <c r="K1074" s="1">
        <v>-6.54</v>
      </c>
      <c r="M1074" s="1">
        <v>201410</v>
      </c>
      <c r="N1074" s="1">
        <v>-2.64</v>
      </c>
      <c r="O1074" s="1">
        <v>2.6</v>
      </c>
      <c r="P1074" s="1">
        <v>3.97</v>
      </c>
      <c r="Q1074" s="1">
        <v>4.01</v>
      </c>
      <c r="R1074" s="1">
        <v>4.62</v>
      </c>
      <c r="S1074" s="1">
        <v>5.78</v>
      </c>
      <c r="T1074" s="1">
        <v>3.89</v>
      </c>
      <c r="U1074" s="1">
        <v>4.03</v>
      </c>
      <c r="V1074" s="1">
        <v>2.5099999999999998</v>
      </c>
      <c r="W1074" s="1">
        <v>1.45</v>
      </c>
      <c r="Y1074" s="1">
        <v>201909</v>
      </c>
      <c r="Z1074" s="1">
        <v>3.94</v>
      </c>
      <c r="AA1074" s="1">
        <v>5.99</v>
      </c>
      <c r="AB1074" s="1">
        <v>4.95</v>
      </c>
      <c r="AC1074" s="1">
        <v>4.4400000000000004</v>
      </c>
      <c r="AD1074" s="1">
        <v>4.9400000000000004</v>
      </c>
      <c r="AE1074" s="1">
        <v>2.85</v>
      </c>
      <c r="AF1074" s="1">
        <v>4.12</v>
      </c>
      <c r="AG1074" s="1">
        <v>3</v>
      </c>
      <c r="AH1074" s="1">
        <v>3.55</v>
      </c>
      <c r="AI1074" s="1">
        <v>0.6</v>
      </c>
      <c r="CA1074" s="1">
        <v>201503</v>
      </c>
      <c r="CB1074" s="1">
        <v>-1.93</v>
      </c>
      <c r="CC1074" s="1">
        <v>0.19</v>
      </c>
      <c r="CD1074" s="1">
        <v>-0.03</v>
      </c>
      <c r="CE1074" s="1">
        <v>0.22</v>
      </c>
      <c r="CF1074" s="1">
        <v>-0.16</v>
      </c>
      <c r="CG1074" s="1">
        <v>0.21</v>
      </c>
      <c r="CH1074" s="1">
        <v>-0.08</v>
      </c>
      <c r="CI1074" s="1">
        <v>1.0900000000000001</v>
      </c>
      <c r="CJ1074" s="1">
        <v>-0.23</v>
      </c>
      <c r="CK1074" s="1">
        <v>-0.36</v>
      </c>
      <c r="CL1074" s="1">
        <v>0.1</v>
      </c>
      <c r="CM1074" s="1">
        <v>1.0900000000000001</v>
      </c>
      <c r="CN1074" s="1">
        <v>-0.77</v>
      </c>
      <c r="CO1074" s="1">
        <v>-0.99</v>
      </c>
      <c r="CP1074" s="1">
        <v>0.8</v>
      </c>
      <c r="CQ1074" s="1">
        <v>0.72</v>
      </c>
      <c r="CR1074" s="1">
        <v>1.41</v>
      </c>
      <c r="CS1074" s="1">
        <v>0.2</v>
      </c>
      <c r="CT1074" s="1">
        <v>-0.55000000000000004</v>
      </c>
      <c r="CV1074" s="1">
        <v>201603</v>
      </c>
      <c r="CW1074" s="1">
        <v>8.74</v>
      </c>
      <c r="CX1074" s="1">
        <v>7.93</v>
      </c>
      <c r="CY1074" s="1">
        <v>7.38</v>
      </c>
      <c r="CZ1074" s="1">
        <v>7.77</v>
      </c>
      <c r="DA1074" s="1">
        <v>8.5299999999999994</v>
      </c>
      <c r="DB1074" s="1">
        <v>7.56</v>
      </c>
      <c r="DC1074" s="1">
        <v>7.79</v>
      </c>
      <c r="DD1074" s="1">
        <v>6.89</v>
      </c>
      <c r="DE1074" s="1">
        <v>7.6</v>
      </c>
      <c r="DF1074" s="1">
        <v>9.85</v>
      </c>
      <c r="DG1074" s="1">
        <v>7.42</v>
      </c>
      <c r="DH1074" s="1">
        <v>6.74</v>
      </c>
      <c r="DI1074" s="1">
        <v>8.3800000000000008</v>
      </c>
      <c r="DJ1074" s="1">
        <v>8.07</v>
      </c>
      <c r="DK1074" s="1">
        <v>7.47</v>
      </c>
      <c r="DL1074" s="1">
        <v>5.59</v>
      </c>
      <c r="DM1074" s="1">
        <v>8.08</v>
      </c>
      <c r="DN1074" s="1">
        <v>7.55</v>
      </c>
      <c r="DO1074" s="1">
        <v>7.64</v>
      </c>
      <c r="DQ1074" s="1">
        <v>201503</v>
      </c>
      <c r="DR1074" s="1">
        <v>-99.99</v>
      </c>
      <c r="DS1074" s="1">
        <v>-0.05</v>
      </c>
      <c r="DT1074" s="1">
        <v>0.74</v>
      </c>
      <c r="DU1074" s="1">
        <v>-0.91</v>
      </c>
      <c r="DV1074" s="1">
        <v>-0.28999999999999998</v>
      </c>
      <c r="DW1074" s="1">
        <v>1.23</v>
      </c>
      <c r="DX1074" s="1">
        <v>0.46</v>
      </c>
      <c r="DY1074" s="1">
        <v>0.06</v>
      </c>
      <c r="DZ1074" s="1">
        <v>-1.32</v>
      </c>
      <c r="EA1074" s="1">
        <v>-0.45</v>
      </c>
      <c r="EB1074" s="1">
        <v>0.25</v>
      </c>
      <c r="EC1074" s="1">
        <v>1.03</v>
      </c>
      <c r="ED1074" s="1">
        <v>1.51</v>
      </c>
      <c r="EE1074" s="1">
        <v>0.7</v>
      </c>
      <c r="EF1074" s="1">
        <v>0.22</v>
      </c>
      <c r="EG1074" s="1">
        <v>0.2</v>
      </c>
      <c r="EH1074" s="1">
        <v>-0.1</v>
      </c>
      <c r="EI1074" s="1">
        <v>-1.17</v>
      </c>
      <c r="EJ1074" s="1">
        <v>-1.46</v>
      </c>
      <c r="EL1074">
        <v>201503</v>
      </c>
      <c r="EM1074">
        <v>-1.1200000000000001</v>
      </c>
      <c r="EN1074">
        <v>3.02</v>
      </c>
      <c r="EO1074">
        <v>-0.41</v>
      </c>
      <c r="EP1074">
        <v>0</v>
      </c>
      <c r="ER1074" s="1">
        <v>201509</v>
      </c>
      <c r="ES1074" s="1">
        <v>5.35</v>
      </c>
      <c r="EU1074" s="1">
        <v>201410</v>
      </c>
      <c r="EV1074" s="1">
        <v>-2.74</v>
      </c>
      <c r="EX1074" s="1">
        <v>201909</v>
      </c>
      <c r="EY1074" s="1">
        <v>2.88</v>
      </c>
      <c r="FA1074" s="1">
        <v>201509</v>
      </c>
      <c r="FB1074" s="1">
        <f>IF(ISERROR(VLOOKUP($FA1074,MOM,LOOKUPS!C$12,0)*$FB$6+VLOOKUP($FA1074,STREV,LOOKUPS!C$10,0)*$FC$6+VLOOKUP($FA1074,LTREV,LOOKUPS!C$9,0)*$FD$6+VLOOKUP($FA1074,CFP,LOOKUPS!C$6,0)*$FE$6+VLOOKUP($FA1074,EP,LOOKUPS!C$8,0)*$FF$6+VLOOKUP($FA1074,BM,LOOKUPS!C$5,0)*$FG$6+VLOOKUP($FA1074,DIV,LOOKUPS!C$7,0)*$FH$6++VLOOKUP($FA1074,SIZE,LOOKUPS!C$11,0)*$FI$6),"",VLOOKUP($FA1074,MOM,LOOKUPS!C$12,0)*$FB$6+VLOOKUP($FA1074,STREV,LOOKUPS!C$10,0)*$FC$6+VLOOKUP($FA1074,LTREV,LOOKUPS!C$9,0)*$FD$6+VLOOKUP($FA1074,CFP,LOOKUPS!C$6,0)*$FE$6+VLOOKUP($FA1074,EP,LOOKUPS!C$8,0)*$FF$6+VLOOKUP($FA1074,BM,LOOKUPS!C$5,0)*$FG$6+VLOOKUP($FA1074,DIV,LOOKUPS!C$7,0)*$FH$6++VLOOKUP($FA1074,SIZE,LOOKUPS!C$11,0)*$FI$6)</f>
        <v>-9.6283999999999992</v>
      </c>
      <c r="FC1074" s="1">
        <f>IF(ISERROR(VLOOKUP($FA1074,MOM,LOOKUPS!D$12,0)*$FB$6+VLOOKUP($FA1074,STREV,LOOKUPS!D$10,0)*$FC$6+VLOOKUP($FA1074,LTREV,LOOKUPS!D$9,0)*$FD$6+VLOOKUP($FA1074,CFP,LOOKUPS!D$6,0)*$FE$6+VLOOKUP($FA1074,EP,LOOKUPS!D$8,0)*$FF$6+VLOOKUP($FA1074,BM,LOOKUPS!D$5,0)*$FG$6+VLOOKUP($FA1074,DIV,LOOKUPS!D$7,0)*$FH$6++VLOOKUP($FA1074,SIZE,LOOKUPS!D$11,0)*$FI$6),"",VLOOKUP($FA1074,MOM,LOOKUPS!D$12,0)*$FB$6+VLOOKUP($FA1074,STREV,LOOKUPS!D$10,0)*$FC$6+VLOOKUP($FA1074,LTREV,LOOKUPS!D$9,0)*$FD$6+VLOOKUP($FA1074,CFP,LOOKUPS!D$6,0)*$FE$6+VLOOKUP($FA1074,EP,LOOKUPS!D$8,0)*$FF$6+VLOOKUP($FA1074,BM,LOOKUPS!D$5,0)*$FG$6+VLOOKUP($FA1074,DIV,LOOKUPS!D$7,0)*$FH$6++VLOOKUP($FA1074,SIZE,LOOKUPS!D$11,0)*$FI$6)</f>
        <v>-6.5127000000000006</v>
      </c>
      <c r="FD1074" s="1">
        <f>IF(ISERROR(VLOOKUP($FA1074,MOM,LOOKUPS!E$12,0)*$FB$6+VLOOKUP($FA1074,STREV,LOOKUPS!E$10,0)*$FC$6+VLOOKUP($FA1074,LTREV,LOOKUPS!E$9,0)*$FD$6+VLOOKUP($FA1074,CFP,LOOKUPS!E$6,0)*$FE$6+VLOOKUP($FA1074,EP,LOOKUPS!E$8,0)*$FF$6+VLOOKUP($FA1074,BM,LOOKUPS!E$5,0)*$FG$6+VLOOKUP($FA1074,DIV,LOOKUPS!E$7,0)*$FH$6++VLOOKUP($FA1074,SIZE,LOOKUPS!E$11,0)*$FI$6),"",VLOOKUP($FA1074,MOM,LOOKUPS!E$12,0)*$FB$6+VLOOKUP($FA1074,STREV,LOOKUPS!E$10,0)*$FC$6+VLOOKUP($FA1074,LTREV,LOOKUPS!E$9,0)*$FD$6+VLOOKUP($FA1074,CFP,LOOKUPS!E$6,0)*$FE$6+VLOOKUP($FA1074,EP,LOOKUPS!E$8,0)*$FF$6+VLOOKUP($FA1074,BM,LOOKUPS!E$5,0)*$FG$6+VLOOKUP($FA1074,DIV,LOOKUPS!E$7,0)*$FH$6++VLOOKUP($FA1074,SIZE,LOOKUPS!E$11,0)*$FI$6)</f>
        <v>-5.3297000000000008</v>
      </c>
      <c r="FE1074" s="1">
        <f>IF(ISERROR(VLOOKUP($FA1074,MOM,LOOKUPS!F$12,0)*$FB$6+VLOOKUP($FA1074,STREV,LOOKUPS!F$10,0)*$FC$6+VLOOKUP($FA1074,LTREV,LOOKUPS!F$9,0)*$FD$6+VLOOKUP($FA1074,CFP,LOOKUPS!F$6,0)*$FE$6+VLOOKUP($FA1074,EP,LOOKUPS!F$8,0)*$FF$6+VLOOKUP($FA1074,BM,LOOKUPS!F$5,0)*$FG$6+VLOOKUP($FA1074,DIV,LOOKUPS!F$7,0)*$FH$6++VLOOKUP($FA1074,SIZE,LOOKUPS!F$11,0)*$FI$6),"",VLOOKUP($FA1074,MOM,LOOKUPS!F$12,0)*$FB$6+VLOOKUP($FA1074,STREV,LOOKUPS!F$10,0)*$FC$6+VLOOKUP($FA1074,LTREV,LOOKUPS!F$9,0)*$FD$6+VLOOKUP($FA1074,CFP,LOOKUPS!F$6,0)*$FE$6+VLOOKUP($FA1074,EP,LOOKUPS!F$8,0)*$FF$6+VLOOKUP($FA1074,BM,LOOKUPS!F$5,0)*$FG$6+VLOOKUP($FA1074,DIV,LOOKUPS!F$7,0)*$FH$6++VLOOKUP($FA1074,SIZE,LOOKUPS!F$11,0)*$FI$6)</f>
        <v>-4.8222000000000005</v>
      </c>
      <c r="FF1074" s="1">
        <f>IF(ISERROR(VLOOKUP($FA1074,MOM,LOOKUPS!G$12,0)*$FB$6+VLOOKUP($FA1074,STREV,LOOKUPS!G$10,0)*$FC$6+VLOOKUP($FA1074,LTREV,LOOKUPS!G$9,0)*$FD$6+VLOOKUP($FA1074,CFP,LOOKUPS!G$6,0)*$FE$6+VLOOKUP($FA1074,EP,LOOKUPS!G$8,0)*$FF$6+VLOOKUP($FA1074,BM,LOOKUPS!G$5,0)*$FG$6+VLOOKUP($FA1074,DIV,LOOKUPS!G$7,0)*$FH$6++VLOOKUP($FA1074,SIZE,LOOKUPS!G$11,0)*$FI$6),"",VLOOKUP($FA1074,MOM,LOOKUPS!G$12,0)*$FB$6+VLOOKUP($FA1074,STREV,LOOKUPS!G$10,0)*$FC$6+VLOOKUP($FA1074,LTREV,LOOKUPS!G$9,0)*$FD$6+VLOOKUP($FA1074,CFP,LOOKUPS!G$6,0)*$FE$6+VLOOKUP($FA1074,EP,LOOKUPS!G$8,0)*$FF$6+VLOOKUP($FA1074,BM,LOOKUPS!G$5,0)*$FG$6+VLOOKUP($FA1074,DIV,LOOKUPS!G$7,0)*$FH$6++VLOOKUP($FA1074,SIZE,LOOKUPS!G$11,0)*$FI$6)</f>
        <v>-3.8650000000000002</v>
      </c>
      <c r="FG1074" s="1">
        <f>IF(ISERROR(VLOOKUP($FA1074,MOM,LOOKUPS!H$12,0)*$FB$6+VLOOKUP($FA1074,STREV,LOOKUPS!H$10,0)*$FC$6+VLOOKUP($FA1074,LTREV,LOOKUPS!H$9,0)*$FD$6+VLOOKUP($FA1074,CFP,LOOKUPS!H$6,0)*$FE$6+VLOOKUP($FA1074,EP,LOOKUPS!H$8,0)*$FF$6+VLOOKUP($FA1074,BM,LOOKUPS!H$5,0)*$FG$6+VLOOKUP($FA1074,DIV,LOOKUPS!H$7,0)*$FH$6++VLOOKUP($FA1074,SIZE,LOOKUPS!H$11,0)*$FI$6),"",VLOOKUP($FA1074,MOM,LOOKUPS!H$12,0)*$FB$6+VLOOKUP($FA1074,STREV,LOOKUPS!H$10,0)*$FC$6+VLOOKUP($FA1074,LTREV,LOOKUPS!H$9,0)*$FD$6+VLOOKUP($FA1074,CFP,LOOKUPS!H$6,0)*$FE$6+VLOOKUP($FA1074,EP,LOOKUPS!H$8,0)*$FF$6+VLOOKUP($FA1074,BM,LOOKUPS!H$5,0)*$FG$6+VLOOKUP($FA1074,DIV,LOOKUPS!H$7,0)*$FH$6++VLOOKUP($FA1074,SIZE,LOOKUPS!H$11,0)*$FI$6)</f>
        <v>-4.0232000000000001</v>
      </c>
      <c r="FH1074" s="1">
        <f>IF(ISERROR(VLOOKUP($FA1074,MOM,LOOKUPS!I$12,0)*$FB$6+VLOOKUP($FA1074,STREV,LOOKUPS!I$10,0)*$FC$6+VLOOKUP($FA1074,LTREV,LOOKUPS!I$9,0)*$FD$6+VLOOKUP($FA1074,CFP,LOOKUPS!I$6,0)*$FE$6+VLOOKUP($FA1074,EP,LOOKUPS!I$8,0)*$FF$6+VLOOKUP($FA1074,BM,LOOKUPS!I$5,0)*$FG$6+VLOOKUP($FA1074,DIV,LOOKUPS!I$7,0)*$FH$6++VLOOKUP($FA1074,SIZE,LOOKUPS!I$11,0)*$FI$6),"",VLOOKUP($FA1074,MOM,LOOKUPS!I$12,0)*$FB$6+VLOOKUP($FA1074,STREV,LOOKUPS!I$10,0)*$FC$6+VLOOKUP($FA1074,LTREV,LOOKUPS!I$9,0)*$FD$6+VLOOKUP($FA1074,CFP,LOOKUPS!I$6,0)*$FE$6+VLOOKUP($FA1074,EP,LOOKUPS!I$8,0)*$FF$6+VLOOKUP($FA1074,BM,LOOKUPS!I$5,0)*$FG$6+VLOOKUP($FA1074,DIV,LOOKUPS!I$7,0)*$FH$6++VLOOKUP($FA1074,SIZE,LOOKUPS!I$11,0)*$FI$6)</f>
        <v>-3.9436999999999998</v>
      </c>
      <c r="FI1074" s="1">
        <f>IF(ISERROR(VLOOKUP($FA1074,MOM,LOOKUPS!J$12,0)*$FB$6+VLOOKUP($FA1074,STREV,LOOKUPS!J$10,0)*$FC$6+VLOOKUP($FA1074,LTREV,LOOKUPS!J$9,0)*$FD$6+VLOOKUP($FA1074,CFP,LOOKUPS!J$6,0)*$FE$6+VLOOKUP($FA1074,EP,LOOKUPS!J$8,0)*$FF$6+VLOOKUP($FA1074,BM,LOOKUPS!J$5,0)*$FG$6+VLOOKUP($FA1074,DIV,LOOKUPS!J$7,0)*$FH$6++VLOOKUP($FA1074,SIZE,LOOKUPS!J$11,0)*$FI$6),"",VLOOKUP($FA1074,MOM,LOOKUPS!J$12,0)*$FB$6+VLOOKUP($FA1074,STREV,LOOKUPS!J$10,0)*$FC$6+VLOOKUP($FA1074,LTREV,LOOKUPS!J$9,0)*$FD$6+VLOOKUP($FA1074,CFP,LOOKUPS!J$6,0)*$FE$6+VLOOKUP($FA1074,EP,LOOKUPS!J$8,0)*$FF$6+VLOOKUP($FA1074,BM,LOOKUPS!J$5,0)*$FG$6+VLOOKUP($FA1074,DIV,LOOKUPS!J$7,0)*$FH$6++VLOOKUP($FA1074,SIZE,LOOKUPS!J$11,0)*$FI$6)</f>
        <v>-4.1188000000000002</v>
      </c>
      <c r="FJ1074" s="1">
        <f>IF(ISERROR(VLOOKUP($FA1074,MOM,LOOKUPS!K$12,0)*$FB$6+VLOOKUP($FA1074,STREV,LOOKUPS!K$10,0)*$FC$6+VLOOKUP($FA1074,LTREV,LOOKUPS!K$9,0)*$FD$6+VLOOKUP($FA1074,CFP,LOOKUPS!K$6,0)*$FE$6+VLOOKUP($FA1074,EP,LOOKUPS!K$8,0)*$FF$6+VLOOKUP($FA1074,BM,LOOKUPS!K$5,0)*$FG$6+VLOOKUP($FA1074,DIV,LOOKUPS!K$7,0)*$FH$6++VLOOKUP($FA1074,SIZE,LOOKUPS!K$11,0)*$FI$6),"",VLOOKUP($FA1074,MOM,LOOKUPS!K$12,0)*$FB$6+VLOOKUP($FA1074,STREV,LOOKUPS!K$10,0)*$FC$6+VLOOKUP($FA1074,LTREV,LOOKUPS!K$9,0)*$FD$6+VLOOKUP($FA1074,CFP,LOOKUPS!K$6,0)*$FE$6+VLOOKUP($FA1074,EP,LOOKUPS!K$8,0)*$FF$6+VLOOKUP($FA1074,BM,LOOKUPS!K$5,0)*$FG$6+VLOOKUP($FA1074,DIV,LOOKUPS!K$7,0)*$FH$6++VLOOKUP($FA1074,SIZE,LOOKUPS!K$11,0)*$FI$6)</f>
        <v>-4.6425000000000001</v>
      </c>
      <c r="FK1074" s="1">
        <f>IF(ISERROR(VLOOKUP($FA1074,MOM,LOOKUPS!L$12,0)*$FB$6+VLOOKUP($FA1074,STREV,LOOKUPS!L$10,0)*$FC$6+VLOOKUP($FA1074,LTREV,LOOKUPS!L$9,0)*$FD$6+VLOOKUP($FA1074,CFP,LOOKUPS!L$6,0)*$FE$6+VLOOKUP($FA1074,EP,LOOKUPS!L$8,0)*$FF$6+VLOOKUP($FA1074,BM,LOOKUPS!L$5,0)*$FG$6+VLOOKUP($FA1074,DIV,LOOKUPS!L$7,0)*$FH$6++VLOOKUP($FA1074,SIZE,LOOKUPS!L$11,0)*$FI$6),"",VLOOKUP($FA1074,MOM,LOOKUPS!L$12,0)*$FB$6+VLOOKUP($FA1074,STREV,LOOKUPS!L$10,0)*$FC$6+VLOOKUP($FA1074,LTREV,LOOKUPS!L$9,0)*$FD$6+VLOOKUP($FA1074,CFP,LOOKUPS!L$6,0)*$FE$6+VLOOKUP($FA1074,EP,LOOKUPS!L$8,0)*$FF$6+VLOOKUP($FA1074,BM,LOOKUPS!L$5,0)*$FG$6+VLOOKUP($FA1074,DIV,LOOKUPS!L$7,0)*$FH$6++VLOOKUP($FA1074,SIZE,LOOKUPS!L$11,0)*$FI$6)</f>
        <v>-7.8279999999999994</v>
      </c>
    </row>
    <row r="1075" spans="1:167" x14ac:dyDescent="0.3">
      <c r="A1075" s="1">
        <v>201510</v>
      </c>
      <c r="B1075" s="1">
        <v>5.34</v>
      </c>
      <c r="C1075" s="1">
        <v>5.4</v>
      </c>
      <c r="D1075" s="1">
        <v>6.92</v>
      </c>
      <c r="E1075" s="1">
        <v>6.48</v>
      </c>
      <c r="F1075" s="1">
        <v>5.94</v>
      </c>
      <c r="G1075" s="1">
        <v>4.58</v>
      </c>
      <c r="H1075" s="1">
        <v>4.5999999999999996</v>
      </c>
      <c r="I1075" s="1">
        <v>4.51</v>
      </c>
      <c r="J1075" s="1">
        <v>6.04</v>
      </c>
      <c r="K1075" s="1">
        <v>4.58</v>
      </c>
      <c r="M1075" s="1">
        <v>201411</v>
      </c>
      <c r="N1075" s="1">
        <v>-4.78</v>
      </c>
      <c r="O1075" s="1">
        <v>-1.22</v>
      </c>
      <c r="P1075" s="1">
        <v>0.99</v>
      </c>
      <c r="Q1075" s="1">
        <v>1.38</v>
      </c>
      <c r="R1075" s="1">
        <v>1.85</v>
      </c>
      <c r="S1075" s="1">
        <v>1.93</v>
      </c>
      <c r="T1075" s="1">
        <v>0.37</v>
      </c>
      <c r="U1075" s="1">
        <v>0.25</v>
      </c>
      <c r="V1075" s="1">
        <v>0.37</v>
      </c>
      <c r="W1075" s="1">
        <v>-0.78</v>
      </c>
      <c r="Y1075" s="1">
        <v>201910</v>
      </c>
      <c r="Z1075" s="1">
        <v>-4.75</v>
      </c>
      <c r="AA1075" s="1">
        <v>-2.37</v>
      </c>
      <c r="AB1075" s="1">
        <v>1.91</v>
      </c>
      <c r="AC1075" s="1">
        <v>1.1299999999999999</v>
      </c>
      <c r="AD1075" s="1">
        <v>0.86</v>
      </c>
      <c r="AE1075" s="1">
        <v>2.19</v>
      </c>
      <c r="AF1075" s="1">
        <v>2.77</v>
      </c>
      <c r="AG1075" s="1">
        <v>1.53</v>
      </c>
      <c r="AH1075" s="1">
        <v>2.11</v>
      </c>
      <c r="AI1075" s="1">
        <v>2.9</v>
      </c>
      <c r="CA1075" s="1">
        <v>201504</v>
      </c>
      <c r="CB1075" s="1">
        <v>-0.61</v>
      </c>
      <c r="CC1075" s="1">
        <v>-0.13</v>
      </c>
      <c r="CD1075" s="1">
        <v>-0.45</v>
      </c>
      <c r="CE1075" s="1">
        <v>1.1100000000000001</v>
      </c>
      <c r="CF1075" s="1">
        <v>-0.15</v>
      </c>
      <c r="CG1075" s="1">
        <v>-0.16</v>
      </c>
      <c r="CH1075" s="1">
        <v>-0.92</v>
      </c>
      <c r="CI1075" s="1">
        <v>-0.19</v>
      </c>
      <c r="CJ1075" s="1">
        <v>1.75</v>
      </c>
      <c r="CK1075" s="1">
        <v>2.02</v>
      </c>
      <c r="CL1075" s="1">
        <v>-2.9</v>
      </c>
      <c r="CM1075" s="1">
        <v>-0.09</v>
      </c>
      <c r="CN1075" s="1">
        <v>-0.24</v>
      </c>
      <c r="CO1075" s="1">
        <v>-1.6</v>
      </c>
      <c r="CP1075" s="1">
        <v>-0.28000000000000003</v>
      </c>
      <c r="CQ1075" s="1">
        <v>0.23</v>
      </c>
      <c r="CR1075" s="1">
        <v>-0.56999999999999995</v>
      </c>
      <c r="CS1075" s="1">
        <v>1.46</v>
      </c>
      <c r="CT1075" s="1">
        <v>1.98</v>
      </c>
      <c r="CV1075" s="1">
        <v>201604</v>
      </c>
      <c r="CW1075" s="1">
        <v>4.42</v>
      </c>
      <c r="CX1075" s="1">
        <v>2.58</v>
      </c>
      <c r="CY1075" s="1">
        <v>2.81</v>
      </c>
      <c r="CZ1075" s="1">
        <v>3.26</v>
      </c>
      <c r="DA1075" s="1">
        <v>2.75</v>
      </c>
      <c r="DB1075" s="1">
        <v>2.4</v>
      </c>
      <c r="DC1075" s="1">
        <v>2.82</v>
      </c>
      <c r="DD1075" s="1">
        <v>3.04</v>
      </c>
      <c r="DE1075" s="1">
        <v>3.38</v>
      </c>
      <c r="DF1075" s="1">
        <v>4.21</v>
      </c>
      <c r="DG1075" s="1">
        <v>1.51</v>
      </c>
      <c r="DH1075" s="1">
        <v>2.25</v>
      </c>
      <c r="DI1075" s="1">
        <v>2.54</v>
      </c>
      <c r="DJ1075" s="1">
        <v>2.86</v>
      </c>
      <c r="DK1075" s="1">
        <v>2.77</v>
      </c>
      <c r="DL1075" s="1">
        <v>3.04</v>
      </c>
      <c r="DM1075" s="1">
        <v>3.04</v>
      </c>
      <c r="DN1075" s="1">
        <v>3.39</v>
      </c>
      <c r="DO1075" s="1">
        <v>3.37</v>
      </c>
      <c r="DQ1075" s="1">
        <v>201504</v>
      </c>
      <c r="DR1075" s="1">
        <v>-99.99</v>
      </c>
      <c r="DS1075" s="1">
        <v>0.25</v>
      </c>
      <c r="DT1075" s="1">
        <v>-0.28999999999999998</v>
      </c>
      <c r="DU1075" s="1">
        <v>0.84</v>
      </c>
      <c r="DV1075" s="1">
        <v>0.4</v>
      </c>
      <c r="DW1075" s="1">
        <v>-0.64</v>
      </c>
      <c r="DX1075" s="1">
        <v>-0.4</v>
      </c>
      <c r="DY1075" s="1">
        <v>0.38</v>
      </c>
      <c r="DZ1075" s="1">
        <v>1.32</v>
      </c>
      <c r="EA1075" s="1">
        <v>0.77</v>
      </c>
      <c r="EB1075" s="1">
        <v>-0.9</v>
      </c>
      <c r="EC1075" s="1">
        <v>-0.44</v>
      </c>
      <c r="ED1075" s="1">
        <v>-0.91</v>
      </c>
      <c r="EE1075" s="1">
        <v>-0.47</v>
      </c>
      <c r="EF1075" s="1">
        <v>-0.33</v>
      </c>
      <c r="EG1075" s="1">
        <v>0.82</v>
      </c>
      <c r="EH1075" s="1">
        <v>-0.13</v>
      </c>
      <c r="EI1075" s="1">
        <v>1.06</v>
      </c>
      <c r="EJ1075" s="1">
        <v>1.59</v>
      </c>
      <c r="EL1075">
        <v>201504</v>
      </c>
      <c r="EM1075">
        <v>0.59</v>
      </c>
      <c r="EN1075">
        <v>-3.04</v>
      </c>
      <c r="EO1075">
        <v>1.88</v>
      </c>
      <c r="EP1075">
        <v>0</v>
      </c>
      <c r="ER1075" s="1">
        <v>201510</v>
      </c>
      <c r="ES1075" s="1">
        <v>-4.03</v>
      </c>
      <c r="EU1075" s="1">
        <v>201411</v>
      </c>
      <c r="EV1075" s="1">
        <v>-3.47</v>
      </c>
      <c r="EX1075" s="1">
        <v>201910</v>
      </c>
      <c r="EY1075" s="1">
        <v>-3.57</v>
      </c>
      <c r="FA1075" s="1">
        <v>201510</v>
      </c>
      <c r="FB1075" s="1">
        <f>IF(ISERROR(VLOOKUP($FA1075,MOM,LOOKUPS!C$12,0)*$FB$6+VLOOKUP($FA1075,STREV,LOOKUPS!C$10,0)*$FC$6+VLOOKUP($FA1075,LTREV,LOOKUPS!C$9,0)*$FD$6+VLOOKUP($FA1075,CFP,LOOKUPS!C$6,0)*$FE$6+VLOOKUP($FA1075,EP,LOOKUPS!C$8,0)*$FF$6+VLOOKUP($FA1075,BM,LOOKUPS!C$5,0)*$FG$6+VLOOKUP($FA1075,DIV,LOOKUPS!C$7,0)*$FH$6++VLOOKUP($FA1075,SIZE,LOOKUPS!C$11,0)*$FI$6),"",VLOOKUP($FA1075,MOM,LOOKUPS!C$12,0)*$FB$6+VLOOKUP($FA1075,STREV,LOOKUPS!C$10,0)*$FC$6+VLOOKUP($FA1075,LTREV,LOOKUPS!C$9,0)*$FD$6+VLOOKUP($FA1075,CFP,LOOKUPS!C$6,0)*$FE$6+VLOOKUP($FA1075,EP,LOOKUPS!C$8,0)*$FF$6+VLOOKUP($FA1075,BM,LOOKUPS!C$5,0)*$FG$6+VLOOKUP($FA1075,DIV,LOOKUPS!C$7,0)*$FH$6++VLOOKUP($FA1075,SIZE,LOOKUPS!C$11,0)*$FI$6)</f>
        <v>4.6325000000000003</v>
      </c>
      <c r="FC1075" s="1">
        <f>IF(ISERROR(VLOOKUP($FA1075,MOM,LOOKUPS!D$12,0)*$FB$6+VLOOKUP($FA1075,STREV,LOOKUPS!D$10,0)*$FC$6+VLOOKUP($FA1075,LTREV,LOOKUPS!D$9,0)*$FD$6+VLOOKUP($FA1075,CFP,LOOKUPS!D$6,0)*$FE$6+VLOOKUP($FA1075,EP,LOOKUPS!D$8,0)*$FF$6+VLOOKUP($FA1075,BM,LOOKUPS!D$5,0)*$FG$6+VLOOKUP($FA1075,DIV,LOOKUPS!D$7,0)*$FH$6++VLOOKUP($FA1075,SIZE,LOOKUPS!D$11,0)*$FI$6),"",VLOOKUP($FA1075,MOM,LOOKUPS!D$12,0)*$FB$6+VLOOKUP($FA1075,STREV,LOOKUPS!D$10,0)*$FC$6+VLOOKUP($FA1075,LTREV,LOOKUPS!D$9,0)*$FD$6+VLOOKUP($FA1075,CFP,LOOKUPS!D$6,0)*$FE$6+VLOOKUP($FA1075,EP,LOOKUPS!D$8,0)*$FF$6+VLOOKUP($FA1075,BM,LOOKUPS!D$5,0)*$FG$6+VLOOKUP($FA1075,DIV,LOOKUPS!D$7,0)*$FH$6++VLOOKUP($FA1075,SIZE,LOOKUPS!D$11,0)*$FI$6)</f>
        <v>5.2238000000000007</v>
      </c>
      <c r="FD1075" s="1">
        <f>IF(ISERROR(VLOOKUP($FA1075,MOM,LOOKUPS!E$12,0)*$FB$6+VLOOKUP($FA1075,STREV,LOOKUPS!E$10,0)*$FC$6+VLOOKUP($FA1075,LTREV,LOOKUPS!E$9,0)*$FD$6+VLOOKUP($FA1075,CFP,LOOKUPS!E$6,0)*$FE$6+VLOOKUP($FA1075,EP,LOOKUPS!E$8,0)*$FF$6+VLOOKUP($FA1075,BM,LOOKUPS!E$5,0)*$FG$6+VLOOKUP($FA1075,DIV,LOOKUPS!E$7,0)*$FH$6++VLOOKUP($FA1075,SIZE,LOOKUPS!E$11,0)*$FI$6),"",VLOOKUP($FA1075,MOM,LOOKUPS!E$12,0)*$FB$6+VLOOKUP($FA1075,STREV,LOOKUPS!E$10,0)*$FC$6+VLOOKUP($FA1075,LTREV,LOOKUPS!E$9,0)*$FD$6+VLOOKUP($FA1075,CFP,LOOKUPS!E$6,0)*$FE$6+VLOOKUP($FA1075,EP,LOOKUPS!E$8,0)*$FF$6+VLOOKUP($FA1075,BM,LOOKUPS!E$5,0)*$FG$6+VLOOKUP($FA1075,DIV,LOOKUPS!E$7,0)*$FH$6++VLOOKUP($FA1075,SIZE,LOOKUPS!E$11,0)*$FI$6)</f>
        <v>5.7108000000000008</v>
      </c>
      <c r="FE1075" s="1">
        <f>IF(ISERROR(VLOOKUP($FA1075,MOM,LOOKUPS!F$12,0)*$FB$6+VLOOKUP($FA1075,STREV,LOOKUPS!F$10,0)*$FC$6+VLOOKUP($FA1075,LTREV,LOOKUPS!F$9,0)*$FD$6+VLOOKUP($FA1075,CFP,LOOKUPS!F$6,0)*$FE$6+VLOOKUP($FA1075,EP,LOOKUPS!F$8,0)*$FF$6+VLOOKUP($FA1075,BM,LOOKUPS!F$5,0)*$FG$6+VLOOKUP($FA1075,DIV,LOOKUPS!F$7,0)*$FH$6++VLOOKUP($FA1075,SIZE,LOOKUPS!F$11,0)*$FI$6),"",VLOOKUP($FA1075,MOM,LOOKUPS!F$12,0)*$FB$6+VLOOKUP($FA1075,STREV,LOOKUPS!F$10,0)*$FC$6+VLOOKUP($FA1075,LTREV,LOOKUPS!F$9,0)*$FD$6+VLOOKUP($FA1075,CFP,LOOKUPS!F$6,0)*$FE$6+VLOOKUP($FA1075,EP,LOOKUPS!F$8,0)*$FF$6+VLOOKUP($FA1075,BM,LOOKUPS!F$5,0)*$FG$6+VLOOKUP($FA1075,DIV,LOOKUPS!F$7,0)*$FH$6++VLOOKUP($FA1075,SIZE,LOOKUPS!F$11,0)*$FI$6)</f>
        <v>5.8824000000000005</v>
      </c>
      <c r="FF1075" s="1">
        <f>IF(ISERROR(VLOOKUP($FA1075,MOM,LOOKUPS!G$12,0)*$FB$6+VLOOKUP($FA1075,STREV,LOOKUPS!G$10,0)*$FC$6+VLOOKUP($FA1075,LTREV,LOOKUPS!G$9,0)*$FD$6+VLOOKUP($FA1075,CFP,LOOKUPS!G$6,0)*$FE$6+VLOOKUP($FA1075,EP,LOOKUPS!G$8,0)*$FF$6+VLOOKUP($FA1075,BM,LOOKUPS!G$5,0)*$FG$6+VLOOKUP($FA1075,DIV,LOOKUPS!G$7,0)*$FH$6++VLOOKUP($FA1075,SIZE,LOOKUPS!G$11,0)*$FI$6),"",VLOOKUP($FA1075,MOM,LOOKUPS!G$12,0)*$FB$6+VLOOKUP($FA1075,STREV,LOOKUPS!G$10,0)*$FC$6+VLOOKUP($FA1075,LTREV,LOOKUPS!G$9,0)*$FD$6+VLOOKUP($FA1075,CFP,LOOKUPS!G$6,0)*$FE$6+VLOOKUP($FA1075,EP,LOOKUPS!G$8,0)*$FF$6+VLOOKUP($FA1075,BM,LOOKUPS!G$5,0)*$FG$6+VLOOKUP($FA1075,DIV,LOOKUPS!G$7,0)*$FH$6++VLOOKUP($FA1075,SIZE,LOOKUPS!G$11,0)*$FI$6)</f>
        <v>5.7538999999999998</v>
      </c>
      <c r="FG1075" s="1">
        <f>IF(ISERROR(VLOOKUP($FA1075,MOM,LOOKUPS!H$12,0)*$FB$6+VLOOKUP($FA1075,STREV,LOOKUPS!H$10,0)*$FC$6+VLOOKUP($FA1075,LTREV,LOOKUPS!H$9,0)*$FD$6+VLOOKUP($FA1075,CFP,LOOKUPS!H$6,0)*$FE$6+VLOOKUP($FA1075,EP,LOOKUPS!H$8,0)*$FF$6+VLOOKUP($FA1075,BM,LOOKUPS!H$5,0)*$FG$6+VLOOKUP($FA1075,DIV,LOOKUPS!H$7,0)*$FH$6++VLOOKUP($FA1075,SIZE,LOOKUPS!H$11,0)*$FI$6),"",VLOOKUP($FA1075,MOM,LOOKUPS!H$12,0)*$FB$6+VLOOKUP($FA1075,STREV,LOOKUPS!H$10,0)*$FC$6+VLOOKUP($FA1075,LTREV,LOOKUPS!H$9,0)*$FD$6+VLOOKUP($FA1075,CFP,LOOKUPS!H$6,0)*$FE$6+VLOOKUP($FA1075,EP,LOOKUPS!H$8,0)*$FF$6+VLOOKUP($FA1075,BM,LOOKUPS!H$5,0)*$FG$6+VLOOKUP($FA1075,DIV,LOOKUPS!H$7,0)*$FH$6++VLOOKUP($FA1075,SIZE,LOOKUPS!H$11,0)*$FI$6)</f>
        <v>5.8552999999999997</v>
      </c>
      <c r="FH1075" s="1">
        <f>IF(ISERROR(VLOOKUP($FA1075,MOM,LOOKUPS!I$12,0)*$FB$6+VLOOKUP($FA1075,STREV,LOOKUPS!I$10,0)*$FC$6+VLOOKUP($FA1075,LTREV,LOOKUPS!I$9,0)*$FD$6+VLOOKUP($FA1075,CFP,LOOKUPS!I$6,0)*$FE$6+VLOOKUP($FA1075,EP,LOOKUPS!I$8,0)*$FF$6+VLOOKUP($FA1075,BM,LOOKUPS!I$5,0)*$FG$6+VLOOKUP($FA1075,DIV,LOOKUPS!I$7,0)*$FH$6++VLOOKUP($FA1075,SIZE,LOOKUPS!I$11,0)*$FI$6),"",VLOOKUP($FA1075,MOM,LOOKUPS!I$12,0)*$FB$6+VLOOKUP($FA1075,STREV,LOOKUPS!I$10,0)*$FC$6+VLOOKUP($FA1075,LTREV,LOOKUPS!I$9,0)*$FD$6+VLOOKUP($FA1075,CFP,LOOKUPS!I$6,0)*$FE$6+VLOOKUP($FA1075,EP,LOOKUPS!I$8,0)*$FF$6+VLOOKUP($FA1075,BM,LOOKUPS!I$5,0)*$FG$6+VLOOKUP($FA1075,DIV,LOOKUPS!I$7,0)*$FH$6++VLOOKUP($FA1075,SIZE,LOOKUPS!I$11,0)*$FI$6)</f>
        <v>5.0396000000000001</v>
      </c>
      <c r="FI1075" s="1">
        <f>IF(ISERROR(VLOOKUP($FA1075,MOM,LOOKUPS!J$12,0)*$FB$6+VLOOKUP($FA1075,STREV,LOOKUPS!J$10,0)*$FC$6+VLOOKUP($FA1075,LTREV,LOOKUPS!J$9,0)*$FD$6+VLOOKUP($FA1075,CFP,LOOKUPS!J$6,0)*$FE$6+VLOOKUP($FA1075,EP,LOOKUPS!J$8,0)*$FF$6+VLOOKUP($FA1075,BM,LOOKUPS!J$5,0)*$FG$6+VLOOKUP($FA1075,DIV,LOOKUPS!J$7,0)*$FH$6++VLOOKUP($FA1075,SIZE,LOOKUPS!J$11,0)*$FI$6),"",VLOOKUP($FA1075,MOM,LOOKUPS!J$12,0)*$FB$6+VLOOKUP($FA1075,STREV,LOOKUPS!J$10,0)*$FC$6+VLOOKUP($FA1075,LTREV,LOOKUPS!J$9,0)*$FD$6+VLOOKUP($FA1075,CFP,LOOKUPS!J$6,0)*$FE$6+VLOOKUP($FA1075,EP,LOOKUPS!J$8,0)*$FF$6+VLOOKUP($FA1075,BM,LOOKUPS!J$5,0)*$FG$6+VLOOKUP($FA1075,DIV,LOOKUPS!J$7,0)*$FH$6++VLOOKUP($FA1075,SIZE,LOOKUPS!J$11,0)*$FI$6)</f>
        <v>4.9768000000000008</v>
      </c>
      <c r="FJ1075" s="1">
        <f>IF(ISERROR(VLOOKUP($FA1075,MOM,LOOKUPS!K$12,0)*$FB$6+VLOOKUP($FA1075,STREV,LOOKUPS!K$10,0)*$FC$6+VLOOKUP($FA1075,LTREV,LOOKUPS!K$9,0)*$FD$6+VLOOKUP($FA1075,CFP,LOOKUPS!K$6,0)*$FE$6+VLOOKUP($FA1075,EP,LOOKUPS!K$8,0)*$FF$6+VLOOKUP($FA1075,BM,LOOKUPS!K$5,0)*$FG$6+VLOOKUP($FA1075,DIV,LOOKUPS!K$7,0)*$FH$6++VLOOKUP($FA1075,SIZE,LOOKUPS!K$11,0)*$FI$6),"",VLOOKUP($FA1075,MOM,LOOKUPS!K$12,0)*$FB$6+VLOOKUP($FA1075,STREV,LOOKUPS!K$10,0)*$FC$6+VLOOKUP($FA1075,LTREV,LOOKUPS!K$9,0)*$FD$6+VLOOKUP($FA1075,CFP,LOOKUPS!K$6,0)*$FE$6+VLOOKUP($FA1075,EP,LOOKUPS!K$8,0)*$FF$6+VLOOKUP($FA1075,BM,LOOKUPS!K$5,0)*$FG$6+VLOOKUP($FA1075,DIV,LOOKUPS!K$7,0)*$FH$6++VLOOKUP($FA1075,SIZE,LOOKUPS!K$11,0)*$FI$6)</f>
        <v>4.5503</v>
      </c>
      <c r="FK1075" s="1">
        <f>IF(ISERROR(VLOOKUP($FA1075,MOM,LOOKUPS!L$12,0)*$FB$6+VLOOKUP($FA1075,STREV,LOOKUPS!L$10,0)*$FC$6+VLOOKUP($FA1075,LTREV,LOOKUPS!L$9,0)*$FD$6+VLOOKUP($FA1075,CFP,LOOKUPS!L$6,0)*$FE$6+VLOOKUP($FA1075,EP,LOOKUPS!L$8,0)*$FF$6+VLOOKUP($FA1075,BM,LOOKUPS!L$5,0)*$FG$6+VLOOKUP($FA1075,DIV,LOOKUPS!L$7,0)*$FH$6++VLOOKUP($FA1075,SIZE,LOOKUPS!L$11,0)*$FI$6),"",VLOOKUP($FA1075,MOM,LOOKUPS!L$12,0)*$FB$6+VLOOKUP($FA1075,STREV,LOOKUPS!L$10,0)*$FC$6+VLOOKUP($FA1075,LTREV,LOOKUPS!L$9,0)*$FD$6+VLOOKUP($FA1075,CFP,LOOKUPS!L$6,0)*$FE$6+VLOOKUP($FA1075,EP,LOOKUPS!L$8,0)*$FF$6+VLOOKUP($FA1075,BM,LOOKUPS!L$5,0)*$FG$6+VLOOKUP($FA1075,DIV,LOOKUPS!L$7,0)*$FH$6++VLOOKUP($FA1075,SIZE,LOOKUPS!L$11,0)*$FI$6)</f>
        <v>5.5333000000000006</v>
      </c>
    </row>
    <row r="1076" spans="1:167" x14ac:dyDescent="0.3">
      <c r="A1076" s="1">
        <v>201511</v>
      </c>
      <c r="B1076" s="1">
        <v>3.93</v>
      </c>
      <c r="C1076" s="1">
        <v>0.44</v>
      </c>
      <c r="D1076" s="1">
        <v>1.87</v>
      </c>
      <c r="E1076" s="1">
        <v>1.36</v>
      </c>
      <c r="F1076" s="1">
        <v>1.53</v>
      </c>
      <c r="G1076" s="1">
        <v>2.54</v>
      </c>
      <c r="H1076" s="1">
        <v>3.25</v>
      </c>
      <c r="I1076" s="1">
        <v>3.34</v>
      </c>
      <c r="J1076" s="1">
        <v>2.6</v>
      </c>
      <c r="K1076" s="1">
        <v>3.5</v>
      </c>
      <c r="M1076" s="1">
        <v>201412</v>
      </c>
      <c r="N1076" s="1">
        <v>-2.75</v>
      </c>
      <c r="O1076" s="1">
        <v>1.1299999999999999</v>
      </c>
      <c r="P1076" s="1">
        <v>2.86</v>
      </c>
      <c r="Q1076" s="1">
        <v>3.03</v>
      </c>
      <c r="R1076" s="1">
        <v>1.92</v>
      </c>
      <c r="S1076" s="1">
        <v>1.95</v>
      </c>
      <c r="T1076" s="1">
        <v>2.4500000000000002</v>
      </c>
      <c r="U1076" s="1">
        <v>2.02</v>
      </c>
      <c r="V1076" s="1">
        <v>3.84</v>
      </c>
      <c r="W1076" s="1">
        <v>3.06</v>
      </c>
      <c r="Y1076" s="1">
        <v>201911</v>
      </c>
      <c r="Z1076" s="1">
        <v>2.86</v>
      </c>
      <c r="AA1076" s="1">
        <v>4.38</v>
      </c>
      <c r="AB1076" s="1">
        <v>2.37</v>
      </c>
      <c r="AC1076" s="1">
        <v>3.86</v>
      </c>
      <c r="AD1076" s="1">
        <v>3.11</v>
      </c>
      <c r="AE1076" s="1">
        <v>3.09</v>
      </c>
      <c r="AF1076" s="1">
        <v>3.51</v>
      </c>
      <c r="AG1076" s="1">
        <v>3.16</v>
      </c>
      <c r="AH1076" s="1">
        <v>4.67</v>
      </c>
      <c r="AI1076" s="1">
        <v>5.89</v>
      </c>
      <c r="CA1076" s="1">
        <v>201505</v>
      </c>
      <c r="CB1076" s="1">
        <v>-0.54</v>
      </c>
      <c r="CC1076" s="1">
        <v>1.33</v>
      </c>
      <c r="CD1076" s="1">
        <v>1.58</v>
      </c>
      <c r="CE1076" s="1">
        <v>-0.48</v>
      </c>
      <c r="CF1076" s="1">
        <v>1.76</v>
      </c>
      <c r="CG1076" s="1">
        <v>1.62</v>
      </c>
      <c r="CH1076" s="1">
        <v>1.21</v>
      </c>
      <c r="CI1076" s="1">
        <v>0.41</v>
      </c>
      <c r="CJ1076" s="1">
        <v>-0.7</v>
      </c>
      <c r="CK1076" s="1">
        <v>1.58</v>
      </c>
      <c r="CL1076" s="1">
        <v>1.99</v>
      </c>
      <c r="CM1076" s="1">
        <v>0.2</v>
      </c>
      <c r="CN1076" s="1">
        <v>3.17</v>
      </c>
      <c r="CO1076" s="1">
        <v>1.25</v>
      </c>
      <c r="CP1076" s="1">
        <v>1.18</v>
      </c>
      <c r="CQ1076" s="1">
        <v>0.77</v>
      </c>
      <c r="CR1076" s="1">
        <v>0.1</v>
      </c>
      <c r="CS1076" s="1">
        <v>-0.44</v>
      </c>
      <c r="CT1076" s="1">
        <v>-0.89</v>
      </c>
      <c r="CV1076" s="1">
        <v>201605</v>
      </c>
      <c r="CW1076" s="1">
        <v>0.28999999999999998</v>
      </c>
      <c r="CX1076" s="1">
        <v>1</v>
      </c>
      <c r="CY1076" s="1">
        <v>1.08</v>
      </c>
      <c r="CZ1076" s="1">
        <v>0.27</v>
      </c>
      <c r="DA1076" s="1">
        <v>0.77</v>
      </c>
      <c r="DB1076" s="1">
        <v>1.66</v>
      </c>
      <c r="DC1076" s="1">
        <v>0.63</v>
      </c>
      <c r="DD1076" s="1">
        <v>1.52</v>
      </c>
      <c r="DE1076" s="1">
        <v>-0.56000000000000005</v>
      </c>
      <c r="DF1076" s="1">
        <v>1.24</v>
      </c>
      <c r="DG1076" s="1">
        <v>0.36</v>
      </c>
      <c r="DH1076" s="1">
        <v>1.47</v>
      </c>
      <c r="DI1076" s="1">
        <v>1.85</v>
      </c>
      <c r="DJ1076" s="1">
        <v>0.75</v>
      </c>
      <c r="DK1076" s="1">
        <v>0.49</v>
      </c>
      <c r="DL1076" s="1">
        <v>1.23</v>
      </c>
      <c r="DM1076" s="1">
        <v>1.79</v>
      </c>
      <c r="DN1076" s="1">
        <v>-1.06</v>
      </c>
      <c r="DO1076" s="1">
        <v>-0.09</v>
      </c>
      <c r="DQ1076" s="1">
        <v>201505</v>
      </c>
      <c r="DR1076" s="1">
        <v>-99.99</v>
      </c>
      <c r="DS1076" s="1">
        <v>0.66</v>
      </c>
      <c r="DT1076" s="1">
        <v>1.42</v>
      </c>
      <c r="DU1076" s="1">
        <v>0.96</v>
      </c>
      <c r="DV1076" s="1">
        <v>0.56000000000000005</v>
      </c>
      <c r="DW1076" s="1">
        <v>1.41</v>
      </c>
      <c r="DX1076" s="1">
        <v>1.71</v>
      </c>
      <c r="DY1076" s="1">
        <v>0.88</v>
      </c>
      <c r="DZ1076" s="1">
        <v>0.6</v>
      </c>
      <c r="EA1076" s="1">
        <v>0.27</v>
      </c>
      <c r="EB1076" s="1">
        <v>1.61</v>
      </c>
      <c r="EC1076" s="1">
        <v>1.0900000000000001</v>
      </c>
      <c r="ED1076" s="1">
        <v>1.86</v>
      </c>
      <c r="EE1076" s="1">
        <v>1.0900000000000001</v>
      </c>
      <c r="EF1076" s="1">
        <v>2.35</v>
      </c>
      <c r="EG1076" s="1">
        <v>0.17</v>
      </c>
      <c r="EH1076" s="1">
        <v>1.7</v>
      </c>
      <c r="EI1076" s="1">
        <v>0.45</v>
      </c>
      <c r="EJ1076" s="1">
        <v>0.75</v>
      </c>
      <c r="EL1076">
        <v>201505</v>
      </c>
      <c r="EM1076">
        <v>1.36</v>
      </c>
      <c r="EN1076">
        <v>0.89</v>
      </c>
      <c r="EO1076">
        <v>-1.1000000000000001</v>
      </c>
      <c r="EP1076">
        <v>0</v>
      </c>
      <c r="ER1076" s="1">
        <v>201511</v>
      </c>
      <c r="ES1076" s="1">
        <v>2.21</v>
      </c>
      <c r="EU1076" s="1">
        <v>201412</v>
      </c>
      <c r="EV1076" s="1">
        <v>-1.06</v>
      </c>
      <c r="EX1076" s="1">
        <v>201911</v>
      </c>
      <c r="EY1076" s="1">
        <v>-0.08</v>
      </c>
      <c r="FA1076" s="1">
        <v>201511</v>
      </c>
      <c r="FB1076" s="1">
        <f>IF(ISERROR(VLOOKUP($FA1076,MOM,LOOKUPS!C$12,0)*$FB$6+VLOOKUP($FA1076,STREV,LOOKUPS!C$10,0)*$FC$6+VLOOKUP($FA1076,LTREV,LOOKUPS!C$9,0)*$FD$6+VLOOKUP($FA1076,CFP,LOOKUPS!C$6,0)*$FE$6+VLOOKUP($FA1076,EP,LOOKUPS!C$8,0)*$FF$6+VLOOKUP($FA1076,BM,LOOKUPS!C$5,0)*$FG$6+VLOOKUP($FA1076,DIV,LOOKUPS!C$7,0)*$FH$6++VLOOKUP($FA1076,SIZE,LOOKUPS!C$11,0)*$FI$6),"",VLOOKUP($FA1076,MOM,LOOKUPS!C$12,0)*$FB$6+VLOOKUP($FA1076,STREV,LOOKUPS!C$10,0)*$FC$6+VLOOKUP($FA1076,LTREV,LOOKUPS!C$9,0)*$FD$6+VLOOKUP($FA1076,CFP,LOOKUPS!C$6,0)*$FE$6+VLOOKUP($FA1076,EP,LOOKUPS!C$8,0)*$FF$6+VLOOKUP($FA1076,BM,LOOKUPS!C$5,0)*$FG$6+VLOOKUP($FA1076,DIV,LOOKUPS!C$7,0)*$FH$6++VLOOKUP($FA1076,SIZE,LOOKUPS!C$11,0)*$FI$6)</f>
        <v>3.2240000000000002</v>
      </c>
      <c r="FC1076" s="1">
        <f>IF(ISERROR(VLOOKUP($FA1076,MOM,LOOKUPS!D$12,0)*$FB$6+VLOOKUP($FA1076,STREV,LOOKUPS!D$10,0)*$FC$6+VLOOKUP($FA1076,LTREV,LOOKUPS!D$9,0)*$FD$6+VLOOKUP($FA1076,CFP,LOOKUPS!D$6,0)*$FE$6+VLOOKUP($FA1076,EP,LOOKUPS!D$8,0)*$FF$6+VLOOKUP($FA1076,BM,LOOKUPS!D$5,0)*$FG$6+VLOOKUP($FA1076,DIV,LOOKUPS!D$7,0)*$FH$6++VLOOKUP($FA1076,SIZE,LOOKUPS!D$11,0)*$FI$6),"",VLOOKUP($FA1076,MOM,LOOKUPS!D$12,0)*$FB$6+VLOOKUP($FA1076,STREV,LOOKUPS!D$10,0)*$FC$6+VLOOKUP($FA1076,LTREV,LOOKUPS!D$9,0)*$FD$6+VLOOKUP($FA1076,CFP,LOOKUPS!D$6,0)*$FE$6+VLOOKUP($FA1076,EP,LOOKUPS!D$8,0)*$FF$6+VLOOKUP($FA1076,BM,LOOKUPS!D$5,0)*$FG$6+VLOOKUP($FA1076,DIV,LOOKUPS!D$7,0)*$FH$6++VLOOKUP($FA1076,SIZE,LOOKUPS!D$11,0)*$FI$6)</f>
        <v>1.7379000000000002</v>
      </c>
      <c r="FD1076" s="1">
        <f>IF(ISERROR(VLOOKUP($FA1076,MOM,LOOKUPS!E$12,0)*$FB$6+VLOOKUP($FA1076,STREV,LOOKUPS!E$10,0)*$FC$6+VLOOKUP($FA1076,LTREV,LOOKUPS!E$9,0)*$FD$6+VLOOKUP($FA1076,CFP,LOOKUPS!E$6,0)*$FE$6+VLOOKUP($FA1076,EP,LOOKUPS!E$8,0)*$FF$6+VLOOKUP($FA1076,BM,LOOKUPS!E$5,0)*$FG$6+VLOOKUP($FA1076,DIV,LOOKUPS!E$7,0)*$FH$6++VLOOKUP($FA1076,SIZE,LOOKUPS!E$11,0)*$FI$6),"",VLOOKUP($FA1076,MOM,LOOKUPS!E$12,0)*$FB$6+VLOOKUP($FA1076,STREV,LOOKUPS!E$10,0)*$FC$6+VLOOKUP($FA1076,LTREV,LOOKUPS!E$9,0)*$FD$6+VLOOKUP($FA1076,CFP,LOOKUPS!E$6,0)*$FE$6+VLOOKUP($FA1076,EP,LOOKUPS!E$8,0)*$FF$6+VLOOKUP($FA1076,BM,LOOKUPS!E$5,0)*$FG$6+VLOOKUP($FA1076,DIV,LOOKUPS!E$7,0)*$FH$6++VLOOKUP($FA1076,SIZE,LOOKUPS!E$11,0)*$FI$6)</f>
        <v>2.2131000000000003</v>
      </c>
      <c r="FE1076" s="1">
        <f>IF(ISERROR(VLOOKUP($FA1076,MOM,LOOKUPS!F$12,0)*$FB$6+VLOOKUP($FA1076,STREV,LOOKUPS!F$10,0)*$FC$6+VLOOKUP($FA1076,LTREV,LOOKUPS!F$9,0)*$FD$6+VLOOKUP($FA1076,CFP,LOOKUPS!F$6,0)*$FE$6+VLOOKUP($FA1076,EP,LOOKUPS!F$8,0)*$FF$6+VLOOKUP($FA1076,BM,LOOKUPS!F$5,0)*$FG$6+VLOOKUP($FA1076,DIV,LOOKUPS!F$7,0)*$FH$6++VLOOKUP($FA1076,SIZE,LOOKUPS!F$11,0)*$FI$6),"",VLOOKUP($FA1076,MOM,LOOKUPS!F$12,0)*$FB$6+VLOOKUP($FA1076,STREV,LOOKUPS!F$10,0)*$FC$6+VLOOKUP($FA1076,LTREV,LOOKUPS!F$9,0)*$FD$6+VLOOKUP($FA1076,CFP,LOOKUPS!F$6,0)*$FE$6+VLOOKUP($FA1076,EP,LOOKUPS!F$8,0)*$FF$6+VLOOKUP($FA1076,BM,LOOKUPS!F$5,0)*$FG$6+VLOOKUP($FA1076,DIV,LOOKUPS!F$7,0)*$FH$6++VLOOKUP($FA1076,SIZE,LOOKUPS!F$11,0)*$FI$6)</f>
        <v>0.92180000000000017</v>
      </c>
      <c r="FF1076" s="1">
        <f>IF(ISERROR(VLOOKUP($FA1076,MOM,LOOKUPS!G$12,0)*$FB$6+VLOOKUP($FA1076,STREV,LOOKUPS!G$10,0)*$FC$6+VLOOKUP($FA1076,LTREV,LOOKUPS!G$9,0)*$FD$6+VLOOKUP($FA1076,CFP,LOOKUPS!G$6,0)*$FE$6+VLOOKUP($FA1076,EP,LOOKUPS!G$8,0)*$FF$6+VLOOKUP($FA1076,BM,LOOKUPS!G$5,0)*$FG$6+VLOOKUP($FA1076,DIV,LOOKUPS!G$7,0)*$FH$6++VLOOKUP($FA1076,SIZE,LOOKUPS!G$11,0)*$FI$6),"",VLOOKUP($FA1076,MOM,LOOKUPS!G$12,0)*$FB$6+VLOOKUP($FA1076,STREV,LOOKUPS!G$10,0)*$FC$6+VLOOKUP($FA1076,LTREV,LOOKUPS!G$9,0)*$FD$6+VLOOKUP($FA1076,CFP,LOOKUPS!G$6,0)*$FE$6+VLOOKUP($FA1076,EP,LOOKUPS!G$8,0)*$FF$6+VLOOKUP($FA1076,BM,LOOKUPS!G$5,0)*$FG$6+VLOOKUP($FA1076,DIV,LOOKUPS!G$7,0)*$FH$6++VLOOKUP($FA1076,SIZE,LOOKUPS!G$11,0)*$FI$6)</f>
        <v>1.6302000000000001</v>
      </c>
      <c r="FG1076" s="1">
        <f>IF(ISERROR(VLOOKUP($FA1076,MOM,LOOKUPS!H$12,0)*$FB$6+VLOOKUP($FA1076,STREV,LOOKUPS!H$10,0)*$FC$6+VLOOKUP($FA1076,LTREV,LOOKUPS!H$9,0)*$FD$6+VLOOKUP($FA1076,CFP,LOOKUPS!H$6,0)*$FE$6+VLOOKUP($FA1076,EP,LOOKUPS!H$8,0)*$FF$6+VLOOKUP($FA1076,BM,LOOKUPS!H$5,0)*$FG$6+VLOOKUP($FA1076,DIV,LOOKUPS!H$7,0)*$FH$6++VLOOKUP($FA1076,SIZE,LOOKUPS!H$11,0)*$FI$6),"",VLOOKUP($FA1076,MOM,LOOKUPS!H$12,0)*$FB$6+VLOOKUP($FA1076,STREV,LOOKUPS!H$10,0)*$FC$6+VLOOKUP($FA1076,LTREV,LOOKUPS!H$9,0)*$FD$6+VLOOKUP($FA1076,CFP,LOOKUPS!H$6,0)*$FE$6+VLOOKUP($FA1076,EP,LOOKUPS!H$8,0)*$FF$6+VLOOKUP($FA1076,BM,LOOKUPS!H$5,0)*$FG$6+VLOOKUP($FA1076,DIV,LOOKUPS!H$7,0)*$FH$6++VLOOKUP($FA1076,SIZE,LOOKUPS!H$11,0)*$FI$6)</f>
        <v>3.9396000000000004</v>
      </c>
      <c r="FH1076" s="1">
        <f>IF(ISERROR(VLOOKUP($FA1076,MOM,LOOKUPS!I$12,0)*$FB$6+VLOOKUP($FA1076,STREV,LOOKUPS!I$10,0)*$FC$6+VLOOKUP($FA1076,LTREV,LOOKUPS!I$9,0)*$FD$6+VLOOKUP($FA1076,CFP,LOOKUPS!I$6,0)*$FE$6+VLOOKUP($FA1076,EP,LOOKUPS!I$8,0)*$FF$6+VLOOKUP($FA1076,BM,LOOKUPS!I$5,0)*$FG$6+VLOOKUP($FA1076,DIV,LOOKUPS!I$7,0)*$FH$6++VLOOKUP($FA1076,SIZE,LOOKUPS!I$11,0)*$FI$6),"",VLOOKUP($FA1076,MOM,LOOKUPS!I$12,0)*$FB$6+VLOOKUP($FA1076,STREV,LOOKUPS!I$10,0)*$FC$6+VLOOKUP($FA1076,LTREV,LOOKUPS!I$9,0)*$FD$6+VLOOKUP($FA1076,CFP,LOOKUPS!I$6,0)*$FE$6+VLOOKUP($FA1076,EP,LOOKUPS!I$8,0)*$FF$6+VLOOKUP($FA1076,BM,LOOKUPS!I$5,0)*$FG$6+VLOOKUP($FA1076,DIV,LOOKUPS!I$7,0)*$FH$6++VLOOKUP($FA1076,SIZE,LOOKUPS!I$11,0)*$FI$6)</f>
        <v>2.2764000000000002</v>
      </c>
      <c r="FI1076" s="1">
        <f>IF(ISERROR(VLOOKUP($FA1076,MOM,LOOKUPS!J$12,0)*$FB$6+VLOOKUP($FA1076,STREV,LOOKUPS!J$10,0)*$FC$6+VLOOKUP($FA1076,LTREV,LOOKUPS!J$9,0)*$FD$6+VLOOKUP($FA1076,CFP,LOOKUPS!J$6,0)*$FE$6+VLOOKUP($FA1076,EP,LOOKUPS!J$8,0)*$FF$6+VLOOKUP($FA1076,BM,LOOKUPS!J$5,0)*$FG$6+VLOOKUP($FA1076,DIV,LOOKUPS!J$7,0)*$FH$6++VLOOKUP($FA1076,SIZE,LOOKUPS!J$11,0)*$FI$6),"",VLOOKUP($FA1076,MOM,LOOKUPS!J$12,0)*$FB$6+VLOOKUP($FA1076,STREV,LOOKUPS!J$10,0)*$FC$6+VLOOKUP($FA1076,LTREV,LOOKUPS!J$9,0)*$FD$6+VLOOKUP($FA1076,CFP,LOOKUPS!J$6,0)*$FE$6+VLOOKUP($FA1076,EP,LOOKUPS!J$8,0)*$FF$6+VLOOKUP($FA1076,BM,LOOKUPS!J$5,0)*$FG$6+VLOOKUP($FA1076,DIV,LOOKUPS!J$7,0)*$FH$6++VLOOKUP($FA1076,SIZE,LOOKUPS!J$11,0)*$FI$6)</f>
        <v>4.1967999999999996</v>
      </c>
      <c r="FJ1076" s="1">
        <f>IF(ISERROR(VLOOKUP($FA1076,MOM,LOOKUPS!K$12,0)*$FB$6+VLOOKUP($FA1076,STREV,LOOKUPS!K$10,0)*$FC$6+VLOOKUP($FA1076,LTREV,LOOKUPS!K$9,0)*$FD$6+VLOOKUP($FA1076,CFP,LOOKUPS!K$6,0)*$FE$6+VLOOKUP($FA1076,EP,LOOKUPS!K$8,0)*$FF$6+VLOOKUP($FA1076,BM,LOOKUPS!K$5,0)*$FG$6+VLOOKUP($FA1076,DIV,LOOKUPS!K$7,0)*$FH$6++VLOOKUP($FA1076,SIZE,LOOKUPS!K$11,0)*$FI$6),"",VLOOKUP($FA1076,MOM,LOOKUPS!K$12,0)*$FB$6+VLOOKUP($FA1076,STREV,LOOKUPS!K$10,0)*$FC$6+VLOOKUP($FA1076,LTREV,LOOKUPS!K$9,0)*$FD$6+VLOOKUP($FA1076,CFP,LOOKUPS!K$6,0)*$FE$6+VLOOKUP($FA1076,EP,LOOKUPS!K$8,0)*$FF$6+VLOOKUP($FA1076,BM,LOOKUPS!K$5,0)*$FG$6+VLOOKUP($FA1076,DIV,LOOKUPS!K$7,0)*$FH$6++VLOOKUP($FA1076,SIZE,LOOKUPS!K$11,0)*$FI$6)</f>
        <v>2.2732000000000001</v>
      </c>
      <c r="FK1076" s="1">
        <f>IF(ISERROR(VLOOKUP($FA1076,MOM,LOOKUPS!L$12,0)*$FB$6+VLOOKUP($FA1076,STREV,LOOKUPS!L$10,0)*$FC$6+VLOOKUP($FA1076,LTREV,LOOKUPS!L$9,0)*$FD$6+VLOOKUP($FA1076,CFP,LOOKUPS!L$6,0)*$FE$6+VLOOKUP($FA1076,EP,LOOKUPS!L$8,0)*$FF$6+VLOOKUP($FA1076,BM,LOOKUPS!L$5,0)*$FG$6+VLOOKUP($FA1076,DIV,LOOKUPS!L$7,0)*$FH$6++VLOOKUP($FA1076,SIZE,LOOKUPS!L$11,0)*$FI$6),"",VLOOKUP($FA1076,MOM,LOOKUPS!L$12,0)*$FB$6+VLOOKUP($FA1076,STREV,LOOKUPS!L$10,0)*$FC$6+VLOOKUP($FA1076,LTREV,LOOKUPS!L$9,0)*$FD$6+VLOOKUP($FA1076,CFP,LOOKUPS!L$6,0)*$FE$6+VLOOKUP($FA1076,EP,LOOKUPS!L$8,0)*$FF$6+VLOOKUP($FA1076,BM,LOOKUPS!L$5,0)*$FG$6+VLOOKUP($FA1076,DIV,LOOKUPS!L$7,0)*$FH$6++VLOOKUP($FA1076,SIZE,LOOKUPS!L$11,0)*$FI$6)</f>
        <v>2.5084999999999997</v>
      </c>
    </row>
    <row r="1077" spans="1:167" x14ac:dyDescent="0.3">
      <c r="A1077" s="1">
        <v>201512</v>
      </c>
      <c r="B1077" s="1">
        <v>-9.9700000000000006</v>
      </c>
      <c r="C1077" s="1">
        <v>-6.14</v>
      </c>
      <c r="D1077" s="1">
        <v>-6.04</v>
      </c>
      <c r="E1077" s="1">
        <v>-5.23</v>
      </c>
      <c r="F1077" s="1">
        <v>-3.42</v>
      </c>
      <c r="G1077" s="1">
        <v>-2.97</v>
      </c>
      <c r="H1077" s="1">
        <v>-2.88</v>
      </c>
      <c r="I1077" s="1">
        <v>-2.6</v>
      </c>
      <c r="J1077" s="1">
        <v>-2.4500000000000002</v>
      </c>
      <c r="K1077" s="1">
        <v>-4.37</v>
      </c>
      <c r="M1077" s="1">
        <v>201501</v>
      </c>
      <c r="N1077" s="1">
        <v>-4.1900000000000004</v>
      </c>
      <c r="O1077" s="1">
        <v>-2.5299999999999998</v>
      </c>
      <c r="P1077" s="1">
        <v>-2.21</v>
      </c>
      <c r="Q1077" s="1">
        <v>-2.14</v>
      </c>
      <c r="R1077" s="1">
        <v>-2.61</v>
      </c>
      <c r="S1077" s="1">
        <v>-3.52</v>
      </c>
      <c r="T1077" s="1">
        <v>-3.59</v>
      </c>
      <c r="U1077" s="1">
        <v>-3.34</v>
      </c>
      <c r="V1077" s="1">
        <v>-3.56</v>
      </c>
      <c r="W1077" s="1">
        <v>-3.81</v>
      </c>
      <c r="Y1077" s="1">
        <v>201912</v>
      </c>
      <c r="Z1077" s="1">
        <v>9.58</v>
      </c>
      <c r="AA1077" s="1">
        <v>6.03</v>
      </c>
      <c r="AB1077" s="1">
        <v>3.52</v>
      </c>
      <c r="AC1077" s="1">
        <v>4.47</v>
      </c>
      <c r="AD1077" s="1">
        <v>2.5</v>
      </c>
      <c r="AE1077" s="1">
        <v>2.4</v>
      </c>
      <c r="AF1077" s="1">
        <v>2.63</v>
      </c>
      <c r="AG1077" s="1">
        <v>3.22</v>
      </c>
      <c r="AH1077" s="1">
        <v>3.09</v>
      </c>
      <c r="AI1077" s="1">
        <v>2.72</v>
      </c>
      <c r="CA1077" s="1">
        <v>201506</v>
      </c>
      <c r="CB1077" s="1">
        <v>-4.1900000000000004</v>
      </c>
      <c r="CC1077" s="1">
        <v>0.66</v>
      </c>
      <c r="CD1077" s="1">
        <v>-0.7</v>
      </c>
      <c r="CE1077" s="1">
        <v>-0.36</v>
      </c>
      <c r="CF1077" s="1">
        <v>0.7</v>
      </c>
      <c r="CG1077" s="1">
        <v>0.13</v>
      </c>
      <c r="CH1077" s="1">
        <v>-1.02</v>
      </c>
      <c r="CI1077" s="1">
        <v>-0.72</v>
      </c>
      <c r="CJ1077" s="1">
        <v>-0.12</v>
      </c>
      <c r="CK1077" s="1">
        <v>0.45</v>
      </c>
      <c r="CL1077" s="1">
        <v>1.01</v>
      </c>
      <c r="CM1077" s="1">
        <v>0.55000000000000004</v>
      </c>
      <c r="CN1077" s="1">
        <v>-0.34</v>
      </c>
      <c r="CO1077" s="1">
        <v>-1.18</v>
      </c>
      <c r="CP1077" s="1">
        <v>-0.87</v>
      </c>
      <c r="CQ1077" s="1">
        <v>-0.42</v>
      </c>
      <c r="CR1077" s="1">
        <v>-0.98</v>
      </c>
      <c r="CS1077" s="1">
        <v>0.38</v>
      </c>
      <c r="CT1077" s="1">
        <v>-0.51</v>
      </c>
      <c r="CV1077" s="1">
        <v>201606</v>
      </c>
      <c r="CW1077" s="1">
        <v>-0.92</v>
      </c>
      <c r="CX1077" s="1">
        <v>-0.93</v>
      </c>
      <c r="CY1077" s="1">
        <v>-0.14000000000000001</v>
      </c>
      <c r="CZ1077" s="1">
        <v>1.81</v>
      </c>
      <c r="DA1077" s="1">
        <v>-0.8</v>
      </c>
      <c r="DB1077" s="1">
        <v>-1.05</v>
      </c>
      <c r="DC1077" s="1">
        <v>-0.11</v>
      </c>
      <c r="DD1077" s="1">
        <v>1.1000000000000001</v>
      </c>
      <c r="DE1077" s="1">
        <v>1.93</v>
      </c>
      <c r="DF1077" s="1">
        <v>-1.31</v>
      </c>
      <c r="DG1077" s="1">
        <v>-0.35</v>
      </c>
      <c r="DH1077" s="1">
        <v>-1.19</v>
      </c>
      <c r="DI1077" s="1">
        <v>-0.91</v>
      </c>
      <c r="DJ1077" s="1">
        <v>-0.49</v>
      </c>
      <c r="DK1077" s="1">
        <v>0.34</v>
      </c>
      <c r="DL1077" s="1">
        <v>0.54</v>
      </c>
      <c r="DM1077" s="1">
        <v>1.61</v>
      </c>
      <c r="DN1077" s="1">
        <v>2.27</v>
      </c>
      <c r="DO1077" s="1">
        <v>1.6</v>
      </c>
      <c r="DQ1077" s="1">
        <v>201506</v>
      </c>
      <c r="DR1077" s="1">
        <v>-99.99</v>
      </c>
      <c r="DS1077" s="1">
        <v>0.43</v>
      </c>
      <c r="DT1077" s="1">
        <v>-0.82</v>
      </c>
      <c r="DU1077" s="1">
        <v>-2.02</v>
      </c>
      <c r="DV1077" s="1">
        <v>0.24</v>
      </c>
      <c r="DW1077" s="1">
        <v>0.64</v>
      </c>
      <c r="DX1077" s="1">
        <v>-0.53</v>
      </c>
      <c r="DY1077" s="1">
        <v>-1.8</v>
      </c>
      <c r="DZ1077" s="1">
        <v>-2.37</v>
      </c>
      <c r="EA1077" s="1">
        <v>-0.59</v>
      </c>
      <c r="EB1077" s="1">
        <v>3.18</v>
      </c>
      <c r="EC1077" s="1">
        <v>1.27</v>
      </c>
      <c r="ED1077" s="1">
        <v>-0.26</v>
      </c>
      <c r="EE1077" s="1">
        <v>0.17</v>
      </c>
      <c r="EF1077" s="1">
        <v>-1.26</v>
      </c>
      <c r="EG1077" s="1">
        <v>-2.2200000000000002</v>
      </c>
      <c r="EH1077" s="1">
        <v>-1.31</v>
      </c>
      <c r="EI1077" s="1">
        <v>-2.8</v>
      </c>
      <c r="EJ1077" s="1">
        <v>-1.91</v>
      </c>
      <c r="EL1077">
        <v>201506</v>
      </c>
      <c r="EM1077">
        <v>-1.53</v>
      </c>
      <c r="EN1077">
        <v>2.85</v>
      </c>
      <c r="EO1077">
        <v>-0.74</v>
      </c>
      <c r="EP1077">
        <v>0</v>
      </c>
      <c r="ER1077" s="1">
        <v>201512</v>
      </c>
      <c r="ES1077" s="1">
        <v>3.41</v>
      </c>
      <c r="EU1077" s="1">
        <v>201501</v>
      </c>
      <c r="EV1077" s="1">
        <v>-0.42</v>
      </c>
      <c r="EX1077" s="1">
        <v>201912</v>
      </c>
      <c r="EY1077" s="1">
        <v>1.17</v>
      </c>
      <c r="FA1077" s="1">
        <v>201512</v>
      </c>
      <c r="FB1077" s="1">
        <f>IF(ISERROR(VLOOKUP($FA1077,MOM,LOOKUPS!C$12,0)*$FB$6+VLOOKUP($FA1077,STREV,LOOKUPS!C$10,0)*$FC$6+VLOOKUP($FA1077,LTREV,LOOKUPS!C$9,0)*$FD$6+VLOOKUP($FA1077,CFP,LOOKUPS!C$6,0)*$FE$6+VLOOKUP($FA1077,EP,LOOKUPS!C$8,0)*$FF$6+VLOOKUP($FA1077,BM,LOOKUPS!C$5,0)*$FG$6+VLOOKUP($FA1077,DIV,LOOKUPS!C$7,0)*$FH$6++VLOOKUP($FA1077,SIZE,LOOKUPS!C$11,0)*$FI$6),"",VLOOKUP($FA1077,MOM,LOOKUPS!C$12,0)*$FB$6+VLOOKUP($FA1077,STREV,LOOKUPS!C$10,0)*$FC$6+VLOOKUP($FA1077,LTREV,LOOKUPS!C$9,0)*$FD$6+VLOOKUP($FA1077,CFP,LOOKUPS!C$6,0)*$FE$6+VLOOKUP($FA1077,EP,LOOKUPS!C$8,0)*$FF$6+VLOOKUP($FA1077,BM,LOOKUPS!C$5,0)*$FG$6+VLOOKUP($FA1077,DIV,LOOKUPS!C$7,0)*$FH$6++VLOOKUP($FA1077,SIZE,LOOKUPS!C$11,0)*$FI$6)</f>
        <v>-5.9669000000000008</v>
      </c>
      <c r="FC1077" s="1">
        <f>IF(ISERROR(VLOOKUP($FA1077,MOM,LOOKUPS!D$12,0)*$FB$6+VLOOKUP($FA1077,STREV,LOOKUPS!D$10,0)*$FC$6+VLOOKUP($FA1077,LTREV,LOOKUPS!D$9,0)*$FD$6+VLOOKUP($FA1077,CFP,LOOKUPS!D$6,0)*$FE$6+VLOOKUP($FA1077,EP,LOOKUPS!D$8,0)*$FF$6+VLOOKUP($FA1077,BM,LOOKUPS!D$5,0)*$FG$6+VLOOKUP($FA1077,DIV,LOOKUPS!D$7,0)*$FH$6++VLOOKUP($FA1077,SIZE,LOOKUPS!D$11,0)*$FI$6),"",VLOOKUP($FA1077,MOM,LOOKUPS!D$12,0)*$FB$6+VLOOKUP($FA1077,STREV,LOOKUPS!D$10,0)*$FC$6+VLOOKUP($FA1077,LTREV,LOOKUPS!D$9,0)*$FD$6+VLOOKUP($FA1077,CFP,LOOKUPS!D$6,0)*$FE$6+VLOOKUP($FA1077,EP,LOOKUPS!D$8,0)*$FF$6+VLOOKUP($FA1077,BM,LOOKUPS!D$5,0)*$FG$6+VLOOKUP($FA1077,DIV,LOOKUPS!D$7,0)*$FH$6++VLOOKUP($FA1077,SIZE,LOOKUPS!D$11,0)*$FI$6)</f>
        <v>-5.1946999999999992</v>
      </c>
      <c r="FD1077" s="1">
        <f>IF(ISERROR(VLOOKUP($FA1077,MOM,LOOKUPS!E$12,0)*$FB$6+VLOOKUP($FA1077,STREV,LOOKUPS!E$10,0)*$FC$6+VLOOKUP($FA1077,LTREV,LOOKUPS!E$9,0)*$FD$6+VLOOKUP($FA1077,CFP,LOOKUPS!E$6,0)*$FE$6+VLOOKUP($FA1077,EP,LOOKUPS!E$8,0)*$FF$6+VLOOKUP($FA1077,BM,LOOKUPS!E$5,0)*$FG$6+VLOOKUP($FA1077,DIV,LOOKUPS!E$7,0)*$FH$6++VLOOKUP($FA1077,SIZE,LOOKUPS!E$11,0)*$FI$6),"",VLOOKUP($FA1077,MOM,LOOKUPS!E$12,0)*$FB$6+VLOOKUP($FA1077,STREV,LOOKUPS!E$10,0)*$FC$6+VLOOKUP($FA1077,LTREV,LOOKUPS!E$9,0)*$FD$6+VLOOKUP($FA1077,CFP,LOOKUPS!E$6,0)*$FE$6+VLOOKUP($FA1077,EP,LOOKUPS!E$8,0)*$FF$6+VLOOKUP($FA1077,BM,LOOKUPS!E$5,0)*$FG$6+VLOOKUP($FA1077,DIV,LOOKUPS!E$7,0)*$FH$6++VLOOKUP($FA1077,SIZE,LOOKUPS!E$11,0)*$FI$6)</f>
        <v>-5.1574</v>
      </c>
      <c r="FE1077" s="1">
        <f>IF(ISERROR(VLOOKUP($FA1077,MOM,LOOKUPS!F$12,0)*$FB$6+VLOOKUP($FA1077,STREV,LOOKUPS!F$10,0)*$FC$6+VLOOKUP($FA1077,LTREV,LOOKUPS!F$9,0)*$FD$6+VLOOKUP($FA1077,CFP,LOOKUPS!F$6,0)*$FE$6+VLOOKUP($FA1077,EP,LOOKUPS!F$8,0)*$FF$6+VLOOKUP($FA1077,BM,LOOKUPS!F$5,0)*$FG$6+VLOOKUP($FA1077,DIV,LOOKUPS!F$7,0)*$FH$6++VLOOKUP($FA1077,SIZE,LOOKUPS!F$11,0)*$FI$6),"",VLOOKUP($FA1077,MOM,LOOKUPS!F$12,0)*$FB$6+VLOOKUP($FA1077,STREV,LOOKUPS!F$10,0)*$FC$6+VLOOKUP($FA1077,LTREV,LOOKUPS!F$9,0)*$FD$6+VLOOKUP($FA1077,CFP,LOOKUPS!F$6,0)*$FE$6+VLOOKUP($FA1077,EP,LOOKUPS!F$8,0)*$FF$6+VLOOKUP($FA1077,BM,LOOKUPS!F$5,0)*$FG$6+VLOOKUP($FA1077,DIV,LOOKUPS!F$7,0)*$FH$6++VLOOKUP($FA1077,SIZE,LOOKUPS!F$11,0)*$FI$6)</f>
        <v>-4.5948000000000011</v>
      </c>
      <c r="FF1077" s="1">
        <f>IF(ISERROR(VLOOKUP($FA1077,MOM,LOOKUPS!G$12,0)*$FB$6+VLOOKUP($FA1077,STREV,LOOKUPS!G$10,0)*$FC$6+VLOOKUP($FA1077,LTREV,LOOKUPS!G$9,0)*$FD$6+VLOOKUP($FA1077,CFP,LOOKUPS!G$6,0)*$FE$6+VLOOKUP($FA1077,EP,LOOKUPS!G$8,0)*$FF$6+VLOOKUP($FA1077,BM,LOOKUPS!G$5,0)*$FG$6+VLOOKUP($FA1077,DIV,LOOKUPS!G$7,0)*$FH$6++VLOOKUP($FA1077,SIZE,LOOKUPS!G$11,0)*$FI$6),"",VLOOKUP($FA1077,MOM,LOOKUPS!G$12,0)*$FB$6+VLOOKUP($FA1077,STREV,LOOKUPS!G$10,0)*$FC$6+VLOOKUP($FA1077,LTREV,LOOKUPS!G$9,0)*$FD$6+VLOOKUP($FA1077,CFP,LOOKUPS!G$6,0)*$FE$6+VLOOKUP($FA1077,EP,LOOKUPS!G$8,0)*$FF$6+VLOOKUP($FA1077,BM,LOOKUPS!G$5,0)*$FG$6+VLOOKUP($FA1077,DIV,LOOKUPS!G$7,0)*$FH$6++VLOOKUP($FA1077,SIZE,LOOKUPS!G$11,0)*$FI$6)</f>
        <v>-3.7919999999999998</v>
      </c>
      <c r="FG1077" s="1">
        <f>IF(ISERROR(VLOOKUP($FA1077,MOM,LOOKUPS!H$12,0)*$FB$6+VLOOKUP($FA1077,STREV,LOOKUPS!H$10,0)*$FC$6+VLOOKUP($FA1077,LTREV,LOOKUPS!H$9,0)*$FD$6+VLOOKUP($FA1077,CFP,LOOKUPS!H$6,0)*$FE$6+VLOOKUP($FA1077,EP,LOOKUPS!H$8,0)*$FF$6+VLOOKUP($FA1077,BM,LOOKUPS!H$5,0)*$FG$6+VLOOKUP($FA1077,DIV,LOOKUPS!H$7,0)*$FH$6++VLOOKUP($FA1077,SIZE,LOOKUPS!H$11,0)*$FI$6),"",VLOOKUP($FA1077,MOM,LOOKUPS!H$12,0)*$FB$6+VLOOKUP($FA1077,STREV,LOOKUPS!H$10,0)*$FC$6+VLOOKUP($FA1077,LTREV,LOOKUPS!H$9,0)*$FD$6+VLOOKUP($FA1077,CFP,LOOKUPS!H$6,0)*$FE$6+VLOOKUP($FA1077,EP,LOOKUPS!H$8,0)*$FF$6+VLOOKUP($FA1077,BM,LOOKUPS!H$5,0)*$FG$6+VLOOKUP($FA1077,DIV,LOOKUPS!H$7,0)*$FH$6++VLOOKUP($FA1077,SIZE,LOOKUPS!H$11,0)*$FI$6)</f>
        <v>-3.8685</v>
      </c>
      <c r="FH1077" s="1">
        <f>IF(ISERROR(VLOOKUP($FA1077,MOM,LOOKUPS!I$12,0)*$FB$6+VLOOKUP($FA1077,STREV,LOOKUPS!I$10,0)*$FC$6+VLOOKUP($FA1077,LTREV,LOOKUPS!I$9,0)*$FD$6+VLOOKUP($FA1077,CFP,LOOKUPS!I$6,0)*$FE$6+VLOOKUP($FA1077,EP,LOOKUPS!I$8,0)*$FF$6+VLOOKUP($FA1077,BM,LOOKUPS!I$5,0)*$FG$6+VLOOKUP($FA1077,DIV,LOOKUPS!I$7,0)*$FH$6++VLOOKUP($FA1077,SIZE,LOOKUPS!I$11,0)*$FI$6),"",VLOOKUP($FA1077,MOM,LOOKUPS!I$12,0)*$FB$6+VLOOKUP($FA1077,STREV,LOOKUPS!I$10,0)*$FC$6+VLOOKUP($FA1077,LTREV,LOOKUPS!I$9,0)*$FD$6+VLOOKUP($FA1077,CFP,LOOKUPS!I$6,0)*$FE$6+VLOOKUP($FA1077,EP,LOOKUPS!I$8,0)*$FF$6+VLOOKUP($FA1077,BM,LOOKUPS!I$5,0)*$FG$6+VLOOKUP($FA1077,DIV,LOOKUPS!I$7,0)*$FH$6++VLOOKUP($FA1077,SIZE,LOOKUPS!I$11,0)*$FI$6)</f>
        <v>-3.9075000000000006</v>
      </c>
      <c r="FI1077" s="1">
        <f>IF(ISERROR(VLOOKUP($FA1077,MOM,LOOKUPS!J$12,0)*$FB$6+VLOOKUP($FA1077,STREV,LOOKUPS!J$10,0)*$FC$6+VLOOKUP($FA1077,LTREV,LOOKUPS!J$9,0)*$FD$6+VLOOKUP($FA1077,CFP,LOOKUPS!J$6,0)*$FE$6+VLOOKUP($FA1077,EP,LOOKUPS!J$8,0)*$FF$6+VLOOKUP($FA1077,BM,LOOKUPS!J$5,0)*$FG$6+VLOOKUP($FA1077,DIV,LOOKUPS!J$7,0)*$FH$6++VLOOKUP($FA1077,SIZE,LOOKUPS!J$11,0)*$FI$6),"",VLOOKUP($FA1077,MOM,LOOKUPS!J$12,0)*$FB$6+VLOOKUP($FA1077,STREV,LOOKUPS!J$10,0)*$FC$6+VLOOKUP($FA1077,LTREV,LOOKUPS!J$9,0)*$FD$6+VLOOKUP($FA1077,CFP,LOOKUPS!J$6,0)*$FE$6+VLOOKUP($FA1077,EP,LOOKUPS!J$8,0)*$FF$6+VLOOKUP($FA1077,BM,LOOKUPS!J$5,0)*$FG$6+VLOOKUP($FA1077,DIV,LOOKUPS!J$7,0)*$FH$6++VLOOKUP($FA1077,SIZE,LOOKUPS!J$11,0)*$FI$6)</f>
        <v>-4.2736000000000001</v>
      </c>
      <c r="FJ1077" s="1">
        <f>IF(ISERROR(VLOOKUP($FA1077,MOM,LOOKUPS!K$12,0)*$FB$6+VLOOKUP($FA1077,STREV,LOOKUPS!K$10,0)*$FC$6+VLOOKUP($FA1077,LTREV,LOOKUPS!K$9,0)*$FD$6+VLOOKUP($FA1077,CFP,LOOKUPS!K$6,0)*$FE$6+VLOOKUP($FA1077,EP,LOOKUPS!K$8,0)*$FF$6+VLOOKUP($FA1077,BM,LOOKUPS!K$5,0)*$FG$6+VLOOKUP($FA1077,DIV,LOOKUPS!K$7,0)*$FH$6++VLOOKUP($FA1077,SIZE,LOOKUPS!K$11,0)*$FI$6),"",VLOOKUP($FA1077,MOM,LOOKUPS!K$12,0)*$FB$6+VLOOKUP($FA1077,STREV,LOOKUPS!K$10,0)*$FC$6+VLOOKUP($FA1077,LTREV,LOOKUPS!K$9,0)*$FD$6+VLOOKUP($FA1077,CFP,LOOKUPS!K$6,0)*$FE$6+VLOOKUP($FA1077,EP,LOOKUPS!K$8,0)*$FF$6+VLOOKUP($FA1077,BM,LOOKUPS!K$5,0)*$FG$6+VLOOKUP($FA1077,DIV,LOOKUPS!K$7,0)*$FH$6++VLOOKUP($FA1077,SIZE,LOOKUPS!K$11,0)*$FI$6)</f>
        <v>-3.8553000000000006</v>
      </c>
      <c r="FK1077" s="1">
        <f>IF(ISERROR(VLOOKUP($FA1077,MOM,LOOKUPS!L$12,0)*$FB$6+VLOOKUP($FA1077,STREV,LOOKUPS!L$10,0)*$FC$6+VLOOKUP($FA1077,LTREV,LOOKUPS!L$9,0)*$FD$6+VLOOKUP($FA1077,CFP,LOOKUPS!L$6,0)*$FE$6+VLOOKUP($FA1077,EP,LOOKUPS!L$8,0)*$FF$6+VLOOKUP($FA1077,BM,LOOKUPS!L$5,0)*$FG$6+VLOOKUP($FA1077,DIV,LOOKUPS!L$7,0)*$FH$6++VLOOKUP($FA1077,SIZE,LOOKUPS!L$11,0)*$FI$6),"",VLOOKUP($FA1077,MOM,LOOKUPS!L$12,0)*$FB$6+VLOOKUP($FA1077,STREV,LOOKUPS!L$10,0)*$FC$6+VLOOKUP($FA1077,LTREV,LOOKUPS!L$9,0)*$FD$6+VLOOKUP($FA1077,CFP,LOOKUPS!L$6,0)*$FE$6+VLOOKUP($FA1077,EP,LOOKUPS!L$8,0)*$FF$6+VLOOKUP($FA1077,BM,LOOKUPS!L$5,0)*$FG$6+VLOOKUP($FA1077,DIV,LOOKUPS!L$7,0)*$FH$6++VLOOKUP($FA1077,SIZE,LOOKUPS!L$11,0)*$FI$6)</f>
        <v>-5.4592999999999998</v>
      </c>
    </row>
    <row r="1078" spans="1:167" x14ac:dyDescent="0.3">
      <c r="A1078" s="1">
        <v>201601</v>
      </c>
      <c r="B1078" s="1">
        <v>-13.59</v>
      </c>
      <c r="C1078" s="1">
        <v>-11.53</v>
      </c>
      <c r="D1078" s="1">
        <v>-9.01</v>
      </c>
      <c r="E1078" s="1">
        <v>-9.65</v>
      </c>
      <c r="F1078" s="1">
        <v>-7.97</v>
      </c>
      <c r="G1078" s="1">
        <v>-7.71</v>
      </c>
      <c r="H1078" s="1">
        <v>-7.45</v>
      </c>
      <c r="I1078" s="1">
        <v>-5.85</v>
      </c>
      <c r="J1078" s="1">
        <v>-6.75</v>
      </c>
      <c r="K1078" s="1">
        <v>-11.4</v>
      </c>
      <c r="M1078" s="1">
        <v>201502</v>
      </c>
      <c r="N1078" s="1">
        <v>12.47</v>
      </c>
      <c r="O1078" s="1">
        <v>8.48</v>
      </c>
      <c r="P1078" s="1">
        <v>8.09</v>
      </c>
      <c r="Q1078" s="1">
        <v>6.83</v>
      </c>
      <c r="R1078" s="1">
        <v>6.14</v>
      </c>
      <c r="S1078" s="1">
        <v>5.61</v>
      </c>
      <c r="T1078" s="1">
        <v>5.17</v>
      </c>
      <c r="U1078" s="1">
        <v>4.7300000000000004</v>
      </c>
      <c r="V1078" s="1">
        <v>4.01</v>
      </c>
      <c r="W1078" s="1">
        <v>5.16</v>
      </c>
      <c r="Y1078" s="1">
        <v>202001</v>
      </c>
      <c r="Z1078" s="1">
        <v>2.94</v>
      </c>
      <c r="AA1078" s="1">
        <v>-4.07</v>
      </c>
      <c r="AB1078" s="1">
        <v>-5.09</v>
      </c>
      <c r="AC1078" s="1">
        <v>-3.15</v>
      </c>
      <c r="AD1078" s="1">
        <v>-4.9800000000000004</v>
      </c>
      <c r="AE1078" s="1">
        <v>-3.7</v>
      </c>
      <c r="AF1078" s="1">
        <v>-3.46</v>
      </c>
      <c r="AG1078" s="1">
        <v>-1.94</v>
      </c>
      <c r="AH1078" s="1">
        <v>-1.66</v>
      </c>
      <c r="AI1078" s="1">
        <v>-0.46</v>
      </c>
      <c r="CA1078" s="1">
        <v>201507</v>
      </c>
      <c r="CB1078" s="1">
        <v>-5.72</v>
      </c>
      <c r="CC1078" s="1">
        <v>-0.38</v>
      </c>
      <c r="CD1078" s="1">
        <v>-3.01</v>
      </c>
      <c r="CE1078" s="1">
        <v>-4.8899999999999997</v>
      </c>
      <c r="CF1078" s="1">
        <v>-0.6</v>
      </c>
      <c r="CG1078" s="1">
        <v>-0.7</v>
      </c>
      <c r="CH1078" s="1">
        <v>-3.25</v>
      </c>
      <c r="CI1078" s="1">
        <v>-3.68</v>
      </c>
      <c r="CJ1078" s="1">
        <v>-5.45</v>
      </c>
      <c r="CK1078" s="1">
        <v>-0.49</v>
      </c>
      <c r="CL1078" s="1">
        <v>-0.76</v>
      </c>
      <c r="CM1078" s="1">
        <v>0.12</v>
      </c>
      <c r="CN1078" s="1">
        <v>-1.58</v>
      </c>
      <c r="CO1078" s="1">
        <v>-2.91</v>
      </c>
      <c r="CP1078" s="1">
        <v>-3.56</v>
      </c>
      <c r="CQ1078" s="1">
        <v>-3.94</v>
      </c>
      <c r="CR1078" s="1">
        <v>-3.44</v>
      </c>
      <c r="CS1078" s="1">
        <v>-3.35</v>
      </c>
      <c r="CT1078" s="1">
        <v>-7.63</v>
      </c>
      <c r="CV1078" s="1">
        <v>201607</v>
      </c>
      <c r="CW1078" s="1">
        <v>6.87</v>
      </c>
      <c r="CX1078" s="1">
        <v>4.37</v>
      </c>
      <c r="CY1078" s="1">
        <v>4.21</v>
      </c>
      <c r="CZ1078" s="1">
        <v>4.54</v>
      </c>
      <c r="DA1078" s="1">
        <v>3.82</v>
      </c>
      <c r="DB1078" s="1">
        <v>4.4800000000000004</v>
      </c>
      <c r="DC1078" s="1">
        <v>4.38</v>
      </c>
      <c r="DD1078" s="1">
        <v>4.32</v>
      </c>
      <c r="DE1078" s="1">
        <v>4.75</v>
      </c>
      <c r="DF1078" s="1">
        <v>4.1399999999999997</v>
      </c>
      <c r="DG1078" s="1">
        <v>3.57</v>
      </c>
      <c r="DH1078" s="1">
        <v>5.49</v>
      </c>
      <c r="DI1078" s="1">
        <v>3.53</v>
      </c>
      <c r="DJ1078" s="1">
        <v>4.4400000000000004</v>
      </c>
      <c r="DK1078" s="1">
        <v>4.32</v>
      </c>
      <c r="DL1078" s="1">
        <v>4.58</v>
      </c>
      <c r="DM1078" s="1">
        <v>4.0599999999999996</v>
      </c>
      <c r="DN1078" s="1">
        <v>4.37</v>
      </c>
      <c r="DO1078" s="1">
        <v>5.13</v>
      </c>
      <c r="DQ1078" s="1">
        <v>201507</v>
      </c>
      <c r="DR1078" s="1">
        <v>-99.99</v>
      </c>
      <c r="DS1078" s="1">
        <v>-4.7699999999999996</v>
      </c>
      <c r="DT1078" s="1">
        <v>-1.23</v>
      </c>
      <c r="DU1078" s="1">
        <v>0.89</v>
      </c>
      <c r="DV1078" s="1">
        <v>-5.31</v>
      </c>
      <c r="DW1078" s="1">
        <v>-2.02</v>
      </c>
      <c r="DX1078" s="1">
        <v>-1.92</v>
      </c>
      <c r="DY1078" s="1">
        <v>0.75</v>
      </c>
      <c r="DZ1078" s="1">
        <v>1.06</v>
      </c>
      <c r="EA1078" s="1">
        <v>-5.33</v>
      </c>
      <c r="EB1078" s="1">
        <v>-5.23</v>
      </c>
      <c r="EC1078" s="1">
        <v>-2.1800000000000002</v>
      </c>
      <c r="ED1078" s="1">
        <v>-1.81</v>
      </c>
      <c r="EE1078" s="1">
        <v>-2.1</v>
      </c>
      <c r="EF1078" s="1">
        <v>-1.72</v>
      </c>
      <c r="EG1078" s="1">
        <v>0.9</v>
      </c>
      <c r="EH1078" s="1">
        <v>0.56000000000000005</v>
      </c>
      <c r="EI1078" s="1">
        <v>0.18</v>
      </c>
      <c r="EJ1078" s="1">
        <v>1.97</v>
      </c>
      <c r="EL1078">
        <v>201507</v>
      </c>
      <c r="EM1078">
        <v>1.54</v>
      </c>
      <c r="EN1078">
        <v>-4.09</v>
      </c>
      <c r="EO1078">
        <v>-4.21</v>
      </c>
      <c r="EP1078">
        <v>0</v>
      </c>
      <c r="ER1078" s="1">
        <v>201601</v>
      </c>
      <c r="ES1078" s="1">
        <v>1.34</v>
      </c>
      <c r="EU1078" s="1">
        <v>201502</v>
      </c>
      <c r="EV1078" s="1">
        <v>3.5</v>
      </c>
      <c r="EX1078" s="1">
        <v>202001</v>
      </c>
      <c r="EY1078" s="1">
        <v>-4.97</v>
      </c>
      <c r="FA1078" s="1">
        <v>201601</v>
      </c>
      <c r="FB1078" s="1">
        <f>IF(ISERROR(VLOOKUP($FA1078,MOM,LOOKUPS!C$12,0)*$FB$6+VLOOKUP($FA1078,STREV,LOOKUPS!C$10,0)*$FC$6+VLOOKUP($FA1078,LTREV,LOOKUPS!C$9,0)*$FD$6+VLOOKUP($FA1078,CFP,LOOKUPS!C$6,0)*$FE$6+VLOOKUP($FA1078,EP,LOOKUPS!C$8,0)*$FF$6+VLOOKUP($FA1078,BM,LOOKUPS!C$5,0)*$FG$6+VLOOKUP($FA1078,DIV,LOOKUPS!C$7,0)*$FH$6++VLOOKUP($FA1078,SIZE,LOOKUPS!C$11,0)*$FI$6),"",VLOOKUP($FA1078,MOM,LOOKUPS!C$12,0)*$FB$6+VLOOKUP($FA1078,STREV,LOOKUPS!C$10,0)*$FC$6+VLOOKUP($FA1078,LTREV,LOOKUPS!C$9,0)*$FD$6+VLOOKUP($FA1078,CFP,LOOKUPS!C$6,0)*$FE$6+VLOOKUP($FA1078,EP,LOOKUPS!C$8,0)*$FF$6+VLOOKUP($FA1078,BM,LOOKUPS!C$5,0)*$FG$6+VLOOKUP($FA1078,DIV,LOOKUPS!C$7,0)*$FH$6++VLOOKUP($FA1078,SIZE,LOOKUPS!C$11,0)*$FI$6)</f>
        <v>-12.899900000000002</v>
      </c>
      <c r="FC1078" s="1">
        <f>IF(ISERROR(VLOOKUP($FA1078,MOM,LOOKUPS!D$12,0)*$FB$6+VLOOKUP($FA1078,STREV,LOOKUPS!D$10,0)*$FC$6+VLOOKUP($FA1078,LTREV,LOOKUPS!D$9,0)*$FD$6+VLOOKUP($FA1078,CFP,LOOKUPS!D$6,0)*$FE$6+VLOOKUP($FA1078,EP,LOOKUPS!D$8,0)*$FF$6+VLOOKUP($FA1078,BM,LOOKUPS!D$5,0)*$FG$6+VLOOKUP($FA1078,DIV,LOOKUPS!D$7,0)*$FH$6++VLOOKUP($FA1078,SIZE,LOOKUPS!D$11,0)*$FI$6),"",VLOOKUP($FA1078,MOM,LOOKUPS!D$12,0)*$FB$6+VLOOKUP($FA1078,STREV,LOOKUPS!D$10,0)*$FC$6+VLOOKUP($FA1078,LTREV,LOOKUPS!D$9,0)*$FD$6+VLOOKUP($FA1078,CFP,LOOKUPS!D$6,0)*$FE$6+VLOOKUP($FA1078,EP,LOOKUPS!D$8,0)*$FF$6+VLOOKUP($FA1078,BM,LOOKUPS!D$5,0)*$FG$6+VLOOKUP($FA1078,DIV,LOOKUPS!D$7,0)*$FH$6++VLOOKUP($FA1078,SIZE,LOOKUPS!D$11,0)*$FI$6)</f>
        <v>-9.6769999999999996</v>
      </c>
      <c r="FD1078" s="1">
        <f>IF(ISERROR(VLOOKUP($FA1078,MOM,LOOKUPS!E$12,0)*$FB$6+VLOOKUP($FA1078,STREV,LOOKUPS!E$10,0)*$FC$6+VLOOKUP($FA1078,LTREV,LOOKUPS!E$9,0)*$FD$6+VLOOKUP($FA1078,CFP,LOOKUPS!E$6,0)*$FE$6+VLOOKUP($FA1078,EP,LOOKUPS!E$8,0)*$FF$6+VLOOKUP($FA1078,BM,LOOKUPS!E$5,0)*$FG$6+VLOOKUP($FA1078,DIV,LOOKUPS!E$7,0)*$FH$6++VLOOKUP($FA1078,SIZE,LOOKUPS!E$11,0)*$FI$6),"",VLOOKUP($FA1078,MOM,LOOKUPS!E$12,0)*$FB$6+VLOOKUP($FA1078,STREV,LOOKUPS!E$10,0)*$FC$6+VLOOKUP($FA1078,LTREV,LOOKUPS!E$9,0)*$FD$6+VLOOKUP($FA1078,CFP,LOOKUPS!E$6,0)*$FE$6+VLOOKUP($FA1078,EP,LOOKUPS!E$8,0)*$FF$6+VLOOKUP($FA1078,BM,LOOKUPS!E$5,0)*$FG$6+VLOOKUP($FA1078,DIV,LOOKUPS!E$7,0)*$FH$6++VLOOKUP($FA1078,SIZE,LOOKUPS!E$11,0)*$FI$6)</f>
        <v>-8.0771999999999995</v>
      </c>
      <c r="FE1078" s="1">
        <f>IF(ISERROR(VLOOKUP($FA1078,MOM,LOOKUPS!F$12,0)*$FB$6+VLOOKUP($FA1078,STREV,LOOKUPS!F$10,0)*$FC$6+VLOOKUP($FA1078,LTREV,LOOKUPS!F$9,0)*$FD$6+VLOOKUP($FA1078,CFP,LOOKUPS!F$6,0)*$FE$6+VLOOKUP($FA1078,EP,LOOKUPS!F$8,0)*$FF$6+VLOOKUP($FA1078,BM,LOOKUPS!F$5,0)*$FG$6+VLOOKUP($FA1078,DIV,LOOKUPS!F$7,0)*$FH$6++VLOOKUP($FA1078,SIZE,LOOKUPS!F$11,0)*$FI$6),"",VLOOKUP($FA1078,MOM,LOOKUPS!F$12,0)*$FB$6+VLOOKUP($FA1078,STREV,LOOKUPS!F$10,0)*$FC$6+VLOOKUP($FA1078,LTREV,LOOKUPS!F$9,0)*$FD$6+VLOOKUP($FA1078,CFP,LOOKUPS!F$6,0)*$FE$6+VLOOKUP($FA1078,EP,LOOKUPS!F$8,0)*$FF$6+VLOOKUP($FA1078,BM,LOOKUPS!F$5,0)*$FG$6+VLOOKUP($FA1078,DIV,LOOKUPS!F$7,0)*$FH$6++VLOOKUP($FA1078,SIZE,LOOKUPS!F$11,0)*$FI$6)</f>
        <v>-9.4272000000000009</v>
      </c>
      <c r="FF1078" s="1">
        <f>IF(ISERROR(VLOOKUP($FA1078,MOM,LOOKUPS!G$12,0)*$FB$6+VLOOKUP($FA1078,STREV,LOOKUPS!G$10,0)*$FC$6+VLOOKUP($FA1078,LTREV,LOOKUPS!G$9,0)*$FD$6+VLOOKUP($FA1078,CFP,LOOKUPS!G$6,0)*$FE$6+VLOOKUP($FA1078,EP,LOOKUPS!G$8,0)*$FF$6+VLOOKUP($FA1078,BM,LOOKUPS!G$5,0)*$FG$6+VLOOKUP($FA1078,DIV,LOOKUPS!G$7,0)*$FH$6++VLOOKUP($FA1078,SIZE,LOOKUPS!G$11,0)*$FI$6),"",VLOOKUP($FA1078,MOM,LOOKUPS!G$12,0)*$FB$6+VLOOKUP($FA1078,STREV,LOOKUPS!G$10,0)*$FC$6+VLOOKUP($FA1078,LTREV,LOOKUPS!G$9,0)*$FD$6+VLOOKUP($FA1078,CFP,LOOKUPS!G$6,0)*$FE$6+VLOOKUP($FA1078,EP,LOOKUPS!G$8,0)*$FF$6+VLOOKUP($FA1078,BM,LOOKUPS!G$5,0)*$FG$6+VLOOKUP($FA1078,DIV,LOOKUPS!G$7,0)*$FH$6++VLOOKUP($FA1078,SIZE,LOOKUPS!G$11,0)*$FI$6)</f>
        <v>-7.7652000000000001</v>
      </c>
      <c r="FG1078" s="1">
        <f>IF(ISERROR(VLOOKUP($FA1078,MOM,LOOKUPS!H$12,0)*$FB$6+VLOOKUP($FA1078,STREV,LOOKUPS!H$10,0)*$FC$6+VLOOKUP($FA1078,LTREV,LOOKUPS!H$9,0)*$FD$6+VLOOKUP($FA1078,CFP,LOOKUPS!H$6,0)*$FE$6+VLOOKUP($FA1078,EP,LOOKUPS!H$8,0)*$FF$6+VLOOKUP($FA1078,BM,LOOKUPS!H$5,0)*$FG$6+VLOOKUP($FA1078,DIV,LOOKUPS!H$7,0)*$FH$6++VLOOKUP($FA1078,SIZE,LOOKUPS!H$11,0)*$FI$6),"",VLOOKUP($FA1078,MOM,LOOKUPS!H$12,0)*$FB$6+VLOOKUP($FA1078,STREV,LOOKUPS!H$10,0)*$FC$6+VLOOKUP($FA1078,LTREV,LOOKUPS!H$9,0)*$FD$6+VLOOKUP($FA1078,CFP,LOOKUPS!H$6,0)*$FE$6+VLOOKUP($FA1078,EP,LOOKUPS!H$8,0)*$FF$6+VLOOKUP($FA1078,BM,LOOKUPS!H$5,0)*$FG$6+VLOOKUP($FA1078,DIV,LOOKUPS!H$7,0)*$FH$6++VLOOKUP($FA1078,SIZE,LOOKUPS!H$11,0)*$FI$6)</f>
        <v>-8.7341000000000015</v>
      </c>
      <c r="FH1078" s="1">
        <f>IF(ISERROR(VLOOKUP($FA1078,MOM,LOOKUPS!I$12,0)*$FB$6+VLOOKUP($FA1078,STREV,LOOKUPS!I$10,0)*$FC$6+VLOOKUP($FA1078,LTREV,LOOKUPS!I$9,0)*$FD$6+VLOOKUP($FA1078,CFP,LOOKUPS!I$6,0)*$FE$6+VLOOKUP($FA1078,EP,LOOKUPS!I$8,0)*$FF$6+VLOOKUP($FA1078,BM,LOOKUPS!I$5,0)*$FG$6+VLOOKUP($FA1078,DIV,LOOKUPS!I$7,0)*$FH$6++VLOOKUP($FA1078,SIZE,LOOKUPS!I$11,0)*$FI$6),"",VLOOKUP($FA1078,MOM,LOOKUPS!I$12,0)*$FB$6+VLOOKUP($FA1078,STREV,LOOKUPS!I$10,0)*$FC$6+VLOOKUP($FA1078,LTREV,LOOKUPS!I$9,0)*$FD$6+VLOOKUP($FA1078,CFP,LOOKUPS!I$6,0)*$FE$6+VLOOKUP($FA1078,EP,LOOKUPS!I$8,0)*$FF$6+VLOOKUP($FA1078,BM,LOOKUPS!I$5,0)*$FG$6+VLOOKUP($FA1078,DIV,LOOKUPS!I$7,0)*$FH$6++VLOOKUP($FA1078,SIZE,LOOKUPS!I$11,0)*$FI$6)</f>
        <v>-7.7109000000000005</v>
      </c>
      <c r="FI1078" s="1">
        <f>IF(ISERROR(VLOOKUP($FA1078,MOM,LOOKUPS!J$12,0)*$FB$6+VLOOKUP($FA1078,STREV,LOOKUPS!J$10,0)*$FC$6+VLOOKUP($FA1078,LTREV,LOOKUPS!J$9,0)*$FD$6+VLOOKUP($FA1078,CFP,LOOKUPS!J$6,0)*$FE$6+VLOOKUP($FA1078,EP,LOOKUPS!J$8,0)*$FF$6+VLOOKUP($FA1078,BM,LOOKUPS!J$5,0)*$FG$6+VLOOKUP($FA1078,DIV,LOOKUPS!J$7,0)*$FH$6++VLOOKUP($FA1078,SIZE,LOOKUPS!J$11,0)*$FI$6),"",VLOOKUP($FA1078,MOM,LOOKUPS!J$12,0)*$FB$6+VLOOKUP($FA1078,STREV,LOOKUPS!J$10,0)*$FC$6+VLOOKUP($FA1078,LTREV,LOOKUPS!J$9,0)*$FD$6+VLOOKUP($FA1078,CFP,LOOKUPS!J$6,0)*$FE$6+VLOOKUP($FA1078,EP,LOOKUPS!J$8,0)*$FF$6+VLOOKUP($FA1078,BM,LOOKUPS!J$5,0)*$FG$6+VLOOKUP($FA1078,DIV,LOOKUPS!J$7,0)*$FH$6++VLOOKUP($FA1078,SIZE,LOOKUPS!J$11,0)*$FI$6)</f>
        <v>-7.6649000000000003</v>
      </c>
      <c r="FJ1078" s="1">
        <f>IF(ISERROR(VLOOKUP($FA1078,MOM,LOOKUPS!K$12,0)*$FB$6+VLOOKUP($FA1078,STREV,LOOKUPS!K$10,0)*$FC$6+VLOOKUP($FA1078,LTREV,LOOKUPS!K$9,0)*$FD$6+VLOOKUP($FA1078,CFP,LOOKUPS!K$6,0)*$FE$6+VLOOKUP($FA1078,EP,LOOKUPS!K$8,0)*$FF$6+VLOOKUP($FA1078,BM,LOOKUPS!K$5,0)*$FG$6+VLOOKUP($FA1078,DIV,LOOKUPS!K$7,0)*$FH$6++VLOOKUP($FA1078,SIZE,LOOKUPS!K$11,0)*$FI$6),"",VLOOKUP($FA1078,MOM,LOOKUPS!K$12,0)*$FB$6+VLOOKUP($FA1078,STREV,LOOKUPS!K$10,0)*$FC$6+VLOOKUP($FA1078,LTREV,LOOKUPS!K$9,0)*$FD$6+VLOOKUP($FA1078,CFP,LOOKUPS!K$6,0)*$FE$6+VLOOKUP($FA1078,EP,LOOKUPS!K$8,0)*$FF$6+VLOOKUP($FA1078,BM,LOOKUPS!K$5,0)*$FG$6+VLOOKUP($FA1078,DIV,LOOKUPS!K$7,0)*$FH$6++VLOOKUP($FA1078,SIZE,LOOKUPS!K$11,0)*$FI$6)</f>
        <v>-8.2960000000000012</v>
      </c>
      <c r="FK1078" s="1">
        <f>IF(ISERROR(VLOOKUP($FA1078,MOM,LOOKUPS!L$12,0)*$FB$6+VLOOKUP($FA1078,STREV,LOOKUPS!L$10,0)*$FC$6+VLOOKUP($FA1078,LTREV,LOOKUPS!L$9,0)*$FD$6+VLOOKUP($FA1078,CFP,LOOKUPS!L$6,0)*$FE$6+VLOOKUP($FA1078,EP,LOOKUPS!L$8,0)*$FF$6+VLOOKUP($FA1078,BM,LOOKUPS!L$5,0)*$FG$6+VLOOKUP($FA1078,DIV,LOOKUPS!L$7,0)*$FH$6++VLOOKUP($FA1078,SIZE,LOOKUPS!L$11,0)*$FI$6),"",VLOOKUP($FA1078,MOM,LOOKUPS!L$12,0)*$FB$6+VLOOKUP($FA1078,STREV,LOOKUPS!L$10,0)*$FC$6+VLOOKUP($FA1078,LTREV,LOOKUPS!L$9,0)*$FD$6+VLOOKUP($FA1078,CFP,LOOKUPS!L$6,0)*$FE$6+VLOOKUP($FA1078,EP,LOOKUPS!L$8,0)*$FF$6+VLOOKUP($FA1078,BM,LOOKUPS!L$5,0)*$FG$6+VLOOKUP($FA1078,DIV,LOOKUPS!L$7,0)*$FH$6++VLOOKUP($FA1078,SIZE,LOOKUPS!L$11,0)*$FI$6)</f>
        <v>-11.467200000000002</v>
      </c>
    </row>
    <row r="1079" spans="1:167" x14ac:dyDescent="0.3">
      <c r="A1079" s="1">
        <v>201602</v>
      </c>
      <c r="B1079" s="1">
        <v>-0.05</v>
      </c>
      <c r="C1079" s="1">
        <v>1.59</v>
      </c>
      <c r="D1079" s="1">
        <v>1.08</v>
      </c>
      <c r="E1079" s="1">
        <v>3.63</v>
      </c>
      <c r="F1079" s="1">
        <v>1.75</v>
      </c>
      <c r="G1079" s="1">
        <v>1.22</v>
      </c>
      <c r="H1079" s="1">
        <v>0.38</v>
      </c>
      <c r="I1079" s="1">
        <v>-1.17</v>
      </c>
      <c r="J1079" s="1">
        <v>-1.32</v>
      </c>
      <c r="K1079" s="1">
        <v>-1.38</v>
      </c>
      <c r="M1079" s="1">
        <v>201503</v>
      </c>
      <c r="N1079" s="1">
        <v>-1.08</v>
      </c>
      <c r="O1079" s="1">
        <v>0.55000000000000004</v>
      </c>
      <c r="P1079" s="1">
        <v>1.64</v>
      </c>
      <c r="Q1079" s="1">
        <v>0.89</v>
      </c>
      <c r="R1079" s="1">
        <v>0.19</v>
      </c>
      <c r="S1079" s="1">
        <v>1.65</v>
      </c>
      <c r="T1079" s="1">
        <v>0.92</v>
      </c>
      <c r="U1079" s="1">
        <v>-0.27</v>
      </c>
      <c r="V1079" s="1">
        <v>-0.12</v>
      </c>
      <c r="W1079" s="1">
        <v>-2.59</v>
      </c>
      <c r="Y1079" s="1">
        <v>202002</v>
      </c>
      <c r="Z1079" s="1">
        <v>-6.41</v>
      </c>
      <c r="AA1079" s="1">
        <v>-7</v>
      </c>
      <c r="AB1079" s="1">
        <v>-8.98</v>
      </c>
      <c r="AC1079" s="1">
        <v>-9.41</v>
      </c>
      <c r="AD1079" s="1">
        <v>-9.44</v>
      </c>
      <c r="AE1079" s="1">
        <v>-8.59</v>
      </c>
      <c r="AF1079" s="1">
        <v>-7.55</v>
      </c>
      <c r="AG1079" s="1">
        <v>-9.4</v>
      </c>
      <c r="AH1079" s="1">
        <v>-8.4700000000000006</v>
      </c>
      <c r="AI1079" s="1">
        <v>-7.17</v>
      </c>
      <c r="CA1079" s="1">
        <v>201508</v>
      </c>
      <c r="CB1079" s="1">
        <v>-7.1</v>
      </c>
      <c r="CC1079" s="1">
        <v>-7.19</v>
      </c>
      <c r="CD1079" s="1">
        <v>-4.08</v>
      </c>
      <c r="CE1079" s="1">
        <v>-2.06</v>
      </c>
      <c r="CF1079" s="1">
        <v>-7.73</v>
      </c>
      <c r="CG1079" s="1">
        <v>-6.19</v>
      </c>
      <c r="CH1079" s="1">
        <v>-2.83</v>
      </c>
      <c r="CI1079" s="1">
        <v>-4.07</v>
      </c>
      <c r="CJ1079" s="1">
        <v>-1.3</v>
      </c>
      <c r="CK1079" s="1">
        <v>-8.2799999999999994</v>
      </c>
      <c r="CL1079" s="1">
        <v>-6.97</v>
      </c>
      <c r="CM1079" s="1">
        <v>-5.97</v>
      </c>
      <c r="CN1079" s="1">
        <v>-6.42</v>
      </c>
      <c r="CO1079" s="1">
        <v>-4.9400000000000004</v>
      </c>
      <c r="CP1079" s="1">
        <v>-0.89</v>
      </c>
      <c r="CQ1079" s="1">
        <v>-4.0999999999999996</v>
      </c>
      <c r="CR1079" s="1">
        <v>-4.04</v>
      </c>
      <c r="CS1079" s="1">
        <v>-2.89</v>
      </c>
      <c r="CT1079" s="1">
        <v>0.38</v>
      </c>
      <c r="CV1079" s="1">
        <v>201608</v>
      </c>
      <c r="CW1079" s="1">
        <v>2.39</v>
      </c>
      <c r="CX1079" s="1">
        <v>1.85</v>
      </c>
      <c r="CY1079" s="1">
        <v>2.09</v>
      </c>
      <c r="CZ1079" s="1">
        <v>1.64</v>
      </c>
      <c r="DA1079" s="1">
        <v>1.62</v>
      </c>
      <c r="DB1079" s="1">
        <v>2.61</v>
      </c>
      <c r="DC1079" s="1">
        <v>2</v>
      </c>
      <c r="DD1079" s="1">
        <v>1.48</v>
      </c>
      <c r="DE1079" s="1">
        <v>1.7</v>
      </c>
      <c r="DF1079" s="1">
        <v>1.73</v>
      </c>
      <c r="DG1079" s="1">
        <v>1.53</v>
      </c>
      <c r="DH1079" s="1">
        <v>2.33</v>
      </c>
      <c r="DI1079" s="1">
        <v>2.87</v>
      </c>
      <c r="DJ1079" s="1">
        <v>1.37</v>
      </c>
      <c r="DK1079" s="1">
        <v>2.63</v>
      </c>
      <c r="DL1079" s="1">
        <v>1.45</v>
      </c>
      <c r="DM1079" s="1">
        <v>1.51</v>
      </c>
      <c r="DN1079" s="1">
        <v>1.75</v>
      </c>
      <c r="DO1079" s="1">
        <v>1.65</v>
      </c>
      <c r="DQ1079" s="1">
        <v>201508</v>
      </c>
      <c r="DR1079" s="1">
        <v>-99.99</v>
      </c>
      <c r="DS1079" s="1">
        <v>-3.82</v>
      </c>
      <c r="DT1079" s="1">
        <v>-5.95</v>
      </c>
      <c r="DU1079" s="1">
        <v>-5.69</v>
      </c>
      <c r="DV1079" s="1">
        <v>-3.41</v>
      </c>
      <c r="DW1079" s="1">
        <v>-6.15</v>
      </c>
      <c r="DX1079" s="1">
        <v>-5.31</v>
      </c>
      <c r="DY1079" s="1">
        <v>-6.13</v>
      </c>
      <c r="DZ1079" s="1">
        <v>-5.61</v>
      </c>
      <c r="EA1079" s="1">
        <v>-2.96</v>
      </c>
      <c r="EB1079" s="1">
        <v>-4.68</v>
      </c>
      <c r="EC1079" s="1">
        <v>-5.83</v>
      </c>
      <c r="ED1079" s="1">
        <v>-6.55</v>
      </c>
      <c r="EE1079" s="1">
        <v>-6.12</v>
      </c>
      <c r="EF1079" s="1">
        <v>-4.43</v>
      </c>
      <c r="EG1079" s="1">
        <v>-6.38</v>
      </c>
      <c r="EH1079" s="1">
        <v>-5.84</v>
      </c>
      <c r="EI1079" s="1">
        <v>-5.04</v>
      </c>
      <c r="EJ1079" s="1">
        <v>-6.2</v>
      </c>
      <c r="EL1079">
        <v>201508</v>
      </c>
      <c r="EM1079">
        <v>-6.04</v>
      </c>
      <c r="EN1079">
        <v>0.44</v>
      </c>
      <c r="EO1079">
        <v>2.73</v>
      </c>
      <c r="EP1079">
        <v>0</v>
      </c>
      <c r="ER1079" s="1">
        <v>201602</v>
      </c>
      <c r="ES1079" s="1">
        <v>-4.0599999999999996</v>
      </c>
      <c r="EU1079" s="1">
        <v>201503</v>
      </c>
      <c r="EV1079" s="1">
        <v>-0.04</v>
      </c>
      <c r="EX1079" s="1">
        <v>202002</v>
      </c>
      <c r="EY1079" s="1">
        <v>-1.54</v>
      </c>
      <c r="FA1079" s="1">
        <v>201602</v>
      </c>
      <c r="FB1079" s="1">
        <f>IF(ISERROR(VLOOKUP($FA1079,MOM,LOOKUPS!C$12,0)*$FB$6+VLOOKUP($FA1079,STREV,LOOKUPS!C$10,0)*$FC$6+VLOOKUP($FA1079,LTREV,LOOKUPS!C$9,0)*$FD$6+VLOOKUP($FA1079,CFP,LOOKUPS!C$6,0)*$FE$6+VLOOKUP($FA1079,EP,LOOKUPS!C$8,0)*$FF$6+VLOOKUP($FA1079,BM,LOOKUPS!C$5,0)*$FG$6+VLOOKUP($FA1079,DIV,LOOKUPS!C$7,0)*$FH$6++VLOOKUP($FA1079,SIZE,LOOKUPS!C$11,0)*$FI$6),"",VLOOKUP($FA1079,MOM,LOOKUPS!C$12,0)*$FB$6+VLOOKUP($FA1079,STREV,LOOKUPS!C$10,0)*$FC$6+VLOOKUP($FA1079,LTREV,LOOKUPS!C$9,0)*$FD$6+VLOOKUP($FA1079,CFP,LOOKUPS!C$6,0)*$FE$6+VLOOKUP($FA1079,EP,LOOKUPS!C$8,0)*$FF$6+VLOOKUP($FA1079,BM,LOOKUPS!C$5,0)*$FG$6+VLOOKUP($FA1079,DIV,LOOKUPS!C$7,0)*$FH$6++VLOOKUP($FA1079,SIZE,LOOKUPS!C$11,0)*$FI$6)</f>
        <v>8.1500000000000017E-2</v>
      </c>
      <c r="FC1079" s="1">
        <f>IF(ISERROR(VLOOKUP($FA1079,MOM,LOOKUPS!D$12,0)*$FB$6+VLOOKUP($FA1079,STREV,LOOKUPS!D$10,0)*$FC$6+VLOOKUP($FA1079,LTREV,LOOKUPS!D$9,0)*$FD$6+VLOOKUP($FA1079,CFP,LOOKUPS!D$6,0)*$FE$6+VLOOKUP($FA1079,EP,LOOKUPS!D$8,0)*$FF$6+VLOOKUP($FA1079,BM,LOOKUPS!D$5,0)*$FG$6+VLOOKUP($FA1079,DIV,LOOKUPS!D$7,0)*$FH$6++VLOOKUP($FA1079,SIZE,LOOKUPS!D$11,0)*$FI$6),"",VLOOKUP($FA1079,MOM,LOOKUPS!D$12,0)*$FB$6+VLOOKUP($FA1079,STREV,LOOKUPS!D$10,0)*$FC$6+VLOOKUP($FA1079,LTREV,LOOKUPS!D$9,0)*$FD$6+VLOOKUP($FA1079,CFP,LOOKUPS!D$6,0)*$FE$6+VLOOKUP($FA1079,EP,LOOKUPS!D$8,0)*$FF$6+VLOOKUP($FA1079,BM,LOOKUPS!D$5,0)*$FG$6+VLOOKUP($FA1079,DIV,LOOKUPS!D$7,0)*$FH$6++VLOOKUP($FA1079,SIZE,LOOKUPS!D$11,0)*$FI$6)</f>
        <v>0.61050000000000004</v>
      </c>
      <c r="FD1079" s="1">
        <f>IF(ISERROR(VLOOKUP($FA1079,MOM,LOOKUPS!E$12,0)*$FB$6+VLOOKUP($FA1079,STREV,LOOKUPS!E$10,0)*$FC$6+VLOOKUP($FA1079,LTREV,LOOKUPS!E$9,0)*$FD$6+VLOOKUP($FA1079,CFP,LOOKUPS!E$6,0)*$FE$6+VLOOKUP($FA1079,EP,LOOKUPS!E$8,0)*$FF$6+VLOOKUP($FA1079,BM,LOOKUPS!E$5,0)*$FG$6+VLOOKUP($FA1079,DIV,LOOKUPS!E$7,0)*$FH$6++VLOOKUP($FA1079,SIZE,LOOKUPS!E$11,0)*$FI$6),"",VLOOKUP($FA1079,MOM,LOOKUPS!E$12,0)*$FB$6+VLOOKUP($FA1079,STREV,LOOKUPS!E$10,0)*$FC$6+VLOOKUP($FA1079,LTREV,LOOKUPS!E$9,0)*$FD$6+VLOOKUP($FA1079,CFP,LOOKUPS!E$6,0)*$FE$6+VLOOKUP($FA1079,EP,LOOKUPS!E$8,0)*$FF$6+VLOOKUP($FA1079,BM,LOOKUPS!E$5,0)*$FG$6+VLOOKUP($FA1079,DIV,LOOKUPS!E$7,0)*$FH$6++VLOOKUP($FA1079,SIZE,LOOKUPS!E$11,0)*$FI$6)</f>
        <v>0.50670000000000004</v>
      </c>
      <c r="FE1079" s="1">
        <f>IF(ISERROR(VLOOKUP($FA1079,MOM,LOOKUPS!F$12,0)*$FB$6+VLOOKUP($FA1079,STREV,LOOKUPS!F$10,0)*$FC$6+VLOOKUP($FA1079,LTREV,LOOKUPS!F$9,0)*$FD$6+VLOOKUP($FA1079,CFP,LOOKUPS!F$6,0)*$FE$6+VLOOKUP($FA1079,EP,LOOKUPS!F$8,0)*$FF$6+VLOOKUP($FA1079,BM,LOOKUPS!F$5,0)*$FG$6+VLOOKUP($FA1079,DIV,LOOKUPS!F$7,0)*$FH$6++VLOOKUP($FA1079,SIZE,LOOKUPS!F$11,0)*$FI$6),"",VLOOKUP($FA1079,MOM,LOOKUPS!F$12,0)*$FB$6+VLOOKUP($FA1079,STREV,LOOKUPS!F$10,0)*$FC$6+VLOOKUP($FA1079,LTREV,LOOKUPS!F$9,0)*$FD$6+VLOOKUP($FA1079,CFP,LOOKUPS!F$6,0)*$FE$6+VLOOKUP($FA1079,EP,LOOKUPS!F$8,0)*$FF$6+VLOOKUP($FA1079,BM,LOOKUPS!F$5,0)*$FG$6+VLOOKUP($FA1079,DIV,LOOKUPS!F$7,0)*$FH$6++VLOOKUP($FA1079,SIZE,LOOKUPS!F$11,0)*$FI$6)</f>
        <v>2.0373999999999999</v>
      </c>
      <c r="FF1079" s="1">
        <f>IF(ISERROR(VLOOKUP($FA1079,MOM,LOOKUPS!G$12,0)*$FB$6+VLOOKUP($FA1079,STREV,LOOKUPS!G$10,0)*$FC$6+VLOOKUP($FA1079,LTREV,LOOKUPS!G$9,0)*$FD$6+VLOOKUP($FA1079,CFP,LOOKUPS!G$6,0)*$FE$6+VLOOKUP($FA1079,EP,LOOKUPS!G$8,0)*$FF$6+VLOOKUP($FA1079,BM,LOOKUPS!G$5,0)*$FG$6+VLOOKUP($FA1079,DIV,LOOKUPS!G$7,0)*$FH$6++VLOOKUP($FA1079,SIZE,LOOKUPS!G$11,0)*$FI$6),"",VLOOKUP($FA1079,MOM,LOOKUPS!G$12,0)*$FB$6+VLOOKUP($FA1079,STREV,LOOKUPS!G$10,0)*$FC$6+VLOOKUP($FA1079,LTREV,LOOKUPS!G$9,0)*$FD$6+VLOOKUP($FA1079,CFP,LOOKUPS!G$6,0)*$FE$6+VLOOKUP($FA1079,EP,LOOKUPS!G$8,0)*$FF$6+VLOOKUP($FA1079,BM,LOOKUPS!G$5,0)*$FG$6+VLOOKUP($FA1079,DIV,LOOKUPS!G$7,0)*$FH$6++VLOOKUP($FA1079,SIZE,LOOKUPS!G$11,0)*$FI$6)</f>
        <v>0.76180000000000003</v>
      </c>
      <c r="FG1079" s="1">
        <f>IF(ISERROR(VLOOKUP($FA1079,MOM,LOOKUPS!H$12,0)*$FB$6+VLOOKUP($FA1079,STREV,LOOKUPS!H$10,0)*$FC$6+VLOOKUP($FA1079,LTREV,LOOKUPS!H$9,0)*$FD$6+VLOOKUP($FA1079,CFP,LOOKUPS!H$6,0)*$FE$6+VLOOKUP($FA1079,EP,LOOKUPS!H$8,0)*$FF$6+VLOOKUP($FA1079,BM,LOOKUPS!H$5,0)*$FG$6+VLOOKUP($FA1079,DIV,LOOKUPS!H$7,0)*$FH$6++VLOOKUP($FA1079,SIZE,LOOKUPS!H$11,0)*$FI$6),"",VLOOKUP($FA1079,MOM,LOOKUPS!H$12,0)*$FB$6+VLOOKUP($FA1079,STREV,LOOKUPS!H$10,0)*$FC$6+VLOOKUP($FA1079,LTREV,LOOKUPS!H$9,0)*$FD$6+VLOOKUP($FA1079,CFP,LOOKUPS!H$6,0)*$FE$6+VLOOKUP($FA1079,EP,LOOKUPS!H$8,0)*$FF$6+VLOOKUP($FA1079,BM,LOOKUPS!H$5,0)*$FG$6+VLOOKUP($FA1079,DIV,LOOKUPS!H$7,0)*$FH$6++VLOOKUP($FA1079,SIZE,LOOKUPS!H$11,0)*$FI$6)</f>
        <v>1.2746</v>
      </c>
      <c r="FH1079" s="1">
        <f>IF(ISERROR(VLOOKUP($FA1079,MOM,LOOKUPS!I$12,0)*$FB$6+VLOOKUP($FA1079,STREV,LOOKUPS!I$10,0)*$FC$6+VLOOKUP($FA1079,LTREV,LOOKUPS!I$9,0)*$FD$6+VLOOKUP($FA1079,CFP,LOOKUPS!I$6,0)*$FE$6+VLOOKUP($FA1079,EP,LOOKUPS!I$8,0)*$FF$6+VLOOKUP($FA1079,BM,LOOKUPS!I$5,0)*$FG$6+VLOOKUP($FA1079,DIV,LOOKUPS!I$7,0)*$FH$6++VLOOKUP($FA1079,SIZE,LOOKUPS!I$11,0)*$FI$6),"",VLOOKUP($FA1079,MOM,LOOKUPS!I$12,0)*$FB$6+VLOOKUP($FA1079,STREV,LOOKUPS!I$10,0)*$FC$6+VLOOKUP($FA1079,LTREV,LOOKUPS!I$9,0)*$FD$6+VLOOKUP($FA1079,CFP,LOOKUPS!I$6,0)*$FE$6+VLOOKUP($FA1079,EP,LOOKUPS!I$8,0)*$FF$6+VLOOKUP($FA1079,BM,LOOKUPS!I$5,0)*$FG$6+VLOOKUP($FA1079,DIV,LOOKUPS!I$7,0)*$FH$6++VLOOKUP($FA1079,SIZE,LOOKUPS!I$11,0)*$FI$6)</f>
        <v>0.67040000000000011</v>
      </c>
      <c r="FI1079" s="1">
        <f>IF(ISERROR(VLOOKUP($FA1079,MOM,LOOKUPS!J$12,0)*$FB$6+VLOOKUP($FA1079,STREV,LOOKUPS!J$10,0)*$FC$6+VLOOKUP($FA1079,LTREV,LOOKUPS!J$9,0)*$FD$6+VLOOKUP($FA1079,CFP,LOOKUPS!J$6,0)*$FE$6+VLOOKUP($FA1079,EP,LOOKUPS!J$8,0)*$FF$6+VLOOKUP($FA1079,BM,LOOKUPS!J$5,0)*$FG$6+VLOOKUP($FA1079,DIV,LOOKUPS!J$7,0)*$FH$6++VLOOKUP($FA1079,SIZE,LOOKUPS!J$11,0)*$FI$6),"",VLOOKUP($FA1079,MOM,LOOKUPS!J$12,0)*$FB$6+VLOOKUP($FA1079,STREV,LOOKUPS!J$10,0)*$FC$6+VLOOKUP($FA1079,LTREV,LOOKUPS!J$9,0)*$FD$6+VLOOKUP($FA1079,CFP,LOOKUPS!J$6,0)*$FE$6+VLOOKUP($FA1079,EP,LOOKUPS!J$8,0)*$FF$6+VLOOKUP($FA1079,BM,LOOKUPS!J$5,0)*$FG$6+VLOOKUP($FA1079,DIV,LOOKUPS!J$7,0)*$FH$6++VLOOKUP($FA1079,SIZE,LOOKUPS!J$11,0)*$FI$6)</f>
        <v>-9.4299999999999995E-2</v>
      </c>
      <c r="FJ1079" s="1">
        <f>IF(ISERROR(VLOOKUP($FA1079,MOM,LOOKUPS!K$12,0)*$FB$6+VLOOKUP($FA1079,STREV,LOOKUPS!K$10,0)*$FC$6+VLOOKUP($FA1079,LTREV,LOOKUPS!K$9,0)*$FD$6+VLOOKUP($FA1079,CFP,LOOKUPS!K$6,0)*$FE$6+VLOOKUP($FA1079,EP,LOOKUPS!K$8,0)*$FF$6+VLOOKUP($FA1079,BM,LOOKUPS!K$5,0)*$FG$6+VLOOKUP($FA1079,DIV,LOOKUPS!K$7,0)*$FH$6++VLOOKUP($FA1079,SIZE,LOOKUPS!K$11,0)*$FI$6),"",VLOOKUP($FA1079,MOM,LOOKUPS!K$12,0)*$FB$6+VLOOKUP($FA1079,STREV,LOOKUPS!K$10,0)*$FC$6+VLOOKUP($FA1079,LTREV,LOOKUPS!K$9,0)*$FD$6+VLOOKUP($FA1079,CFP,LOOKUPS!K$6,0)*$FE$6+VLOOKUP($FA1079,EP,LOOKUPS!K$8,0)*$FF$6+VLOOKUP($FA1079,BM,LOOKUPS!K$5,0)*$FG$6+VLOOKUP($FA1079,DIV,LOOKUPS!K$7,0)*$FH$6++VLOOKUP($FA1079,SIZE,LOOKUPS!K$11,0)*$FI$6)</f>
        <v>-0.4299</v>
      </c>
      <c r="FK1079" s="1">
        <f>IF(ISERROR(VLOOKUP($FA1079,MOM,LOOKUPS!L$12,0)*$FB$6+VLOOKUP($FA1079,STREV,LOOKUPS!L$10,0)*$FC$6+VLOOKUP($FA1079,LTREV,LOOKUPS!L$9,0)*$FD$6+VLOOKUP($FA1079,CFP,LOOKUPS!L$6,0)*$FE$6+VLOOKUP($FA1079,EP,LOOKUPS!L$8,0)*$FF$6+VLOOKUP($FA1079,BM,LOOKUPS!L$5,0)*$FG$6+VLOOKUP($FA1079,DIV,LOOKUPS!L$7,0)*$FH$6++VLOOKUP($FA1079,SIZE,LOOKUPS!L$11,0)*$FI$6),"",VLOOKUP($FA1079,MOM,LOOKUPS!L$12,0)*$FB$6+VLOOKUP($FA1079,STREV,LOOKUPS!L$10,0)*$FC$6+VLOOKUP($FA1079,LTREV,LOOKUPS!L$9,0)*$FD$6+VLOOKUP($FA1079,CFP,LOOKUPS!L$6,0)*$FE$6+VLOOKUP($FA1079,EP,LOOKUPS!L$8,0)*$FF$6+VLOOKUP($FA1079,BM,LOOKUPS!L$5,0)*$FG$6+VLOOKUP($FA1079,DIV,LOOKUPS!L$7,0)*$FH$6++VLOOKUP($FA1079,SIZE,LOOKUPS!L$11,0)*$FI$6)</f>
        <v>-1.2366999999999999</v>
      </c>
    </row>
    <row r="1080" spans="1:167" x14ac:dyDescent="0.3">
      <c r="A1080" s="1">
        <v>201603</v>
      </c>
      <c r="B1080" s="1">
        <v>16.46</v>
      </c>
      <c r="C1080" s="1">
        <v>11.07</v>
      </c>
      <c r="D1080" s="1">
        <v>8.68</v>
      </c>
      <c r="E1080" s="1">
        <v>8.68</v>
      </c>
      <c r="F1080" s="1">
        <v>6.96</v>
      </c>
      <c r="G1080" s="1">
        <v>7.04</v>
      </c>
      <c r="H1080" s="1">
        <v>6.26</v>
      </c>
      <c r="I1080" s="1">
        <v>5.6</v>
      </c>
      <c r="J1080" s="1">
        <v>5.16</v>
      </c>
      <c r="K1080" s="1">
        <v>4.5599999999999996</v>
      </c>
      <c r="M1080" s="1">
        <v>201504</v>
      </c>
      <c r="N1080" s="1">
        <v>2.72</v>
      </c>
      <c r="O1080" s="1">
        <v>0.93</v>
      </c>
      <c r="P1080" s="1">
        <v>-0.05</v>
      </c>
      <c r="Q1080" s="1">
        <v>0.14000000000000001</v>
      </c>
      <c r="R1080" s="1">
        <v>0.48</v>
      </c>
      <c r="S1080" s="1">
        <v>-0.92</v>
      </c>
      <c r="T1080" s="1">
        <v>-0.86</v>
      </c>
      <c r="U1080" s="1">
        <v>-1.52</v>
      </c>
      <c r="V1080" s="1">
        <v>-1.04</v>
      </c>
      <c r="W1080" s="1">
        <v>-0.28999999999999998</v>
      </c>
      <c r="Y1080" s="1">
        <v>202003</v>
      </c>
      <c r="Z1080" s="1">
        <v>-28.65</v>
      </c>
      <c r="AA1080" s="1">
        <v>-28.19</v>
      </c>
      <c r="AB1080" s="1">
        <v>-24.18</v>
      </c>
      <c r="AC1080" s="1">
        <v>-22.7</v>
      </c>
      <c r="AD1080" s="1">
        <v>-23.43</v>
      </c>
      <c r="AE1080" s="1">
        <v>-22.05</v>
      </c>
      <c r="AF1080" s="1">
        <v>-21.71</v>
      </c>
      <c r="AG1080" s="1">
        <v>-19.34</v>
      </c>
      <c r="AH1080" s="1">
        <v>-17.8</v>
      </c>
      <c r="AI1080" s="1">
        <v>-16.52</v>
      </c>
      <c r="CA1080" s="1">
        <v>201509</v>
      </c>
      <c r="CB1080" s="1">
        <v>-10.99</v>
      </c>
      <c r="CC1080" s="1">
        <v>-6.57</v>
      </c>
      <c r="CD1080" s="1">
        <v>-5.16</v>
      </c>
      <c r="CE1080" s="1">
        <v>-4.88</v>
      </c>
      <c r="CF1080" s="1">
        <v>-7.14</v>
      </c>
      <c r="CG1080" s="1">
        <v>-5.97</v>
      </c>
      <c r="CH1080" s="1">
        <v>-4.84</v>
      </c>
      <c r="CI1080" s="1">
        <v>-4.1500000000000004</v>
      </c>
      <c r="CJ1080" s="1">
        <v>-5.22</v>
      </c>
      <c r="CK1080" s="1">
        <v>-7.16</v>
      </c>
      <c r="CL1080" s="1">
        <v>-7.11</v>
      </c>
      <c r="CM1080" s="1">
        <v>-5.3</v>
      </c>
      <c r="CN1080" s="1">
        <v>-6.69</v>
      </c>
      <c r="CO1080" s="1">
        <v>-5.0199999999999996</v>
      </c>
      <c r="CP1080" s="1">
        <v>-4.67</v>
      </c>
      <c r="CQ1080" s="1">
        <v>-4.3099999999999996</v>
      </c>
      <c r="CR1080" s="1">
        <v>-4</v>
      </c>
      <c r="CS1080" s="1">
        <v>-3.57</v>
      </c>
      <c r="CT1080" s="1">
        <v>-6.97</v>
      </c>
      <c r="CV1080" s="1">
        <v>201609</v>
      </c>
      <c r="CW1080" s="1">
        <v>3.23</v>
      </c>
      <c r="CX1080" s="1">
        <v>0.74</v>
      </c>
      <c r="CY1080" s="1">
        <v>0.49</v>
      </c>
      <c r="CZ1080" s="1">
        <v>1.06</v>
      </c>
      <c r="DA1080" s="1">
        <v>0.33</v>
      </c>
      <c r="DB1080" s="1">
        <v>0.76</v>
      </c>
      <c r="DC1080" s="1">
        <v>0.88</v>
      </c>
      <c r="DD1080" s="1">
        <v>0.44</v>
      </c>
      <c r="DE1080" s="1">
        <v>1.24</v>
      </c>
      <c r="DF1080" s="1">
        <v>0.3</v>
      </c>
      <c r="DG1080" s="1">
        <v>0.35</v>
      </c>
      <c r="DH1080" s="1">
        <v>1.58</v>
      </c>
      <c r="DI1080" s="1">
        <v>-0.02</v>
      </c>
      <c r="DJ1080" s="1">
        <v>1.27</v>
      </c>
      <c r="DK1080" s="1">
        <v>0.49</v>
      </c>
      <c r="DL1080" s="1">
        <v>0.24</v>
      </c>
      <c r="DM1080" s="1">
        <v>0.64</v>
      </c>
      <c r="DN1080" s="1">
        <v>1.19</v>
      </c>
      <c r="DO1080" s="1">
        <v>1.29</v>
      </c>
      <c r="DQ1080" s="1">
        <v>201509</v>
      </c>
      <c r="DR1080" s="1">
        <v>-99.99</v>
      </c>
      <c r="DS1080" s="1">
        <v>-6.2</v>
      </c>
      <c r="DT1080" s="1">
        <v>-5.95</v>
      </c>
      <c r="DU1080" s="1">
        <v>-4.0599999999999996</v>
      </c>
      <c r="DV1080" s="1">
        <v>-6.11</v>
      </c>
      <c r="DW1080" s="1">
        <v>-6.63</v>
      </c>
      <c r="DX1080" s="1">
        <v>-6.08</v>
      </c>
      <c r="DY1080" s="1">
        <v>-5.05</v>
      </c>
      <c r="DZ1080" s="1">
        <v>-3.35</v>
      </c>
      <c r="EA1080" s="1">
        <v>-5.57</v>
      </c>
      <c r="EB1080" s="1">
        <v>-7.64</v>
      </c>
      <c r="EC1080" s="1">
        <v>-6.61</v>
      </c>
      <c r="ED1080" s="1">
        <v>-6.66</v>
      </c>
      <c r="EE1080" s="1">
        <v>-6.01</v>
      </c>
      <c r="EF1080" s="1">
        <v>-6.16</v>
      </c>
      <c r="EG1080" s="1">
        <v>-4.7300000000000004</v>
      </c>
      <c r="EH1080" s="1">
        <v>-5.43</v>
      </c>
      <c r="EI1080" s="1">
        <v>-3.32</v>
      </c>
      <c r="EJ1080" s="1">
        <v>-3.37</v>
      </c>
      <c r="EL1080">
        <v>201509</v>
      </c>
      <c r="EM1080">
        <v>-3.07</v>
      </c>
      <c r="EN1080">
        <v>-2.61</v>
      </c>
      <c r="EO1080">
        <v>0.39</v>
      </c>
      <c r="EP1080">
        <v>0</v>
      </c>
      <c r="ER1080" s="1">
        <v>201603</v>
      </c>
      <c r="ES1080" s="1">
        <v>-5.13</v>
      </c>
      <c r="EU1080" s="1">
        <v>201504</v>
      </c>
      <c r="EV1080" s="1">
        <v>4.07</v>
      </c>
      <c r="EX1080" s="1">
        <v>202003</v>
      </c>
      <c r="EY1080" s="1">
        <v>-8.58</v>
      </c>
      <c r="FA1080" s="1">
        <v>201603</v>
      </c>
      <c r="FB1080" s="1">
        <f>IF(ISERROR(VLOOKUP($FA1080,MOM,LOOKUPS!C$12,0)*$FB$6+VLOOKUP($FA1080,STREV,LOOKUPS!C$10,0)*$FC$6+VLOOKUP($FA1080,LTREV,LOOKUPS!C$9,0)*$FD$6+VLOOKUP($FA1080,CFP,LOOKUPS!C$6,0)*$FE$6+VLOOKUP($FA1080,EP,LOOKUPS!C$8,0)*$FF$6+VLOOKUP($FA1080,BM,LOOKUPS!C$5,0)*$FG$6+VLOOKUP($FA1080,DIV,LOOKUPS!C$7,0)*$FH$6++VLOOKUP($FA1080,SIZE,LOOKUPS!C$11,0)*$FI$6),"",VLOOKUP($FA1080,MOM,LOOKUPS!C$12,0)*$FB$6+VLOOKUP($FA1080,STREV,LOOKUPS!C$10,0)*$FC$6+VLOOKUP($FA1080,LTREV,LOOKUPS!C$9,0)*$FD$6+VLOOKUP($FA1080,CFP,LOOKUPS!C$6,0)*$FE$6+VLOOKUP($FA1080,EP,LOOKUPS!C$8,0)*$FF$6+VLOOKUP($FA1080,BM,LOOKUPS!C$5,0)*$FG$6+VLOOKUP($FA1080,DIV,LOOKUPS!C$7,0)*$FH$6++VLOOKUP($FA1080,SIZE,LOOKUPS!C$11,0)*$FI$6)</f>
        <v>9.9596000000000018</v>
      </c>
      <c r="FC1080" s="1">
        <f>IF(ISERROR(VLOOKUP($FA1080,MOM,LOOKUPS!D$12,0)*$FB$6+VLOOKUP($FA1080,STREV,LOOKUPS!D$10,0)*$FC$6+VLOOKUP($FA1080,LTREV,LOOKUPS!D$9,0)*$FD$6+VLOOKUP($FA1080,CFP,LOOKUPS!D$6,0)*$FE$6+VLOOKUP($FA1080,EP,LOOKUPS!D$8,0)*$FF$6+VLOOKUP($FA1080,BM,LOOKUPS!D$5,0)*$FG$6+VLOOKUP($FA1080,DIV,LOOKUPS!D$7,0)*$FH$6++VLOOKUP($FA1080,SIZE,LOOKUPS!D$11,0)*$FI$6),"",VLOOKUP($FA1080,MOM,LOOKUPS!D$12,0)*$FB$6+VLOOKUP($FA1080,STREV,LOOKUPS!D$10,0)*$FC$6+VLOOKUP($FA1080,LTREV,LOOKUPS!D$9,0)*$FD$6+VLOOKUP($FA1080,CFP,LOOKUPS!D$6,0)*$FE$6+VLOOKUP($FA1080,EP,LOOKUPS!D$8,0)*$FF$6+VLOOKUP($FA1080,BM,LOOKUPS!D$5,0)*$FG$6+VLOOKUP($FA1080,DIV,LOOKUPS!D$7,0)*$FH$6++VLOOKUP($FA1080,SIZE,LOOKUPS!D$11,0)*$FI$6)</f>
        <v>8.2513000000000005</v>
      </c>
      <c r="FD1080" s="1">
        <f>IF(ISERROR(VLOOKUP($FA1080,MOM,LOOKUPS!E$12,0)*$FB$6+VLOOKUP($FA1080,STREV,LOOKUPS!E$10,0)*$FC$6+VLOOKUP($FA1080,LTREV,LOOKUPS!E$9,0)*$FD$6+VLOOKUP($FA1080,CFP,LOOKUPS!E$6,0)*$FE$6+VLOOKUP($FA1080,EP,LOOKUPS!E$8,0)*$FF$6+VLOOKUP($FA1080,BM,LOOKUPS!E$5,0)*$FG$6+VLOOKUP($FA1080,DIV,LOOKUPS!E$7,0)*$FH$6++VLOOKUP($FA1080,SIZE,LOOKUPS!E$11,0)*$FI$6),"",VLOOKUP($FA1080,MOM,LOOKUPS!E$12,0)*$FB$6+VLOOKUP($FA1080,STREV,LOOKUPS!E$10,0)*$FC$6+VLOOKUP($FA1080,LTREV,LOOKUPS!E$9,0)*$FD$6+VLOOKUP($FA1080,CFP,LOOKUPS!E$6,0)*$FE$6+VLOOKUP($FA1080,EP,LOOKUPS!E$8,0)*$FF$6+VLOOKUP($FA1080,BM,LOOKUPS!E$5,0)*$FG$6+VLOOKUP($FA1080,DIV,LOOKUPS!E$7,0)*$FH$6++VLOOKUP($FA1080,SIZE,LOOKUPS!E$11,0)*$FI$6)</f>
        <v>8.0344999999999995</v>
      </c>
      <c r="FE1080" s="1">
        <f>IF(ISERROR(VLOOKUP($FA1080,MOM,LOOKUPS!F$12,0)*$FB$6+VLOOKUP($FA1080,STREV,LOOKUPS!F$10,0)*$FC$6+VLOOKUP($FA1080,LTREV,LOOKUPS!F$9,0)*$FD$6+VLOOKUP($FA1080,CFP,LOOKUPS!F$6,0)*$FE$6+VLOOKUP($FA1080,EP,LOOKUPS!F$8,0)*$FF$6+VLOOKUP($FA1080,BM,LOOKUPS!F$5,0)*$FG$6+VLOOKUP($FA1080,DIV,LOOKUPS!F$7,0)*$FH$6++VLOOKUP($FA1080,SIZE,LOOKUPS!F$11,0)*$FI$6),"",VLOOKUP($FA1080,MOM,LOOKUPS!F$12,0)*$FB$6+VLOOKUP($FA1080,STREV,LOOKUPS!F$10,0)*$FC$6+VLOOKUP($FA1080,LTREV,LOOKUPS!F$9,0)*$FD$6+VLOOKUP($FA1080,CFP,LOOKUPS!F$6,0)*$FE$6+VLOOKUP($FA1080,EP,LOOKUPS!F$8,0)*$FF$6+VLOOKUP($FA1080,BM,LOOKUPS!F$5,0)*$FG$6+VLOOKUP($FA1080,DIV,LOOKUPS!F$7,0)*$FH$6++VLOOKUP($FA1080,SIZE,LOOKUPS!F$11,0)*$FI$6)</f>
        <v>8.7044999999999995</v>
      </c>
      <c r="FF1080" s="1">
        <f>IF(ISERROR(VLOOKUP($FA1080,MOM,LOOKUPS!G$12,0)*$FB$6+VLOOKUP($FA1080,STREV,LOOKUPS!G$10,0)*$FC$6+VLOOKUP($FA1080,LTREV,LOOKUPS!G$9,0)*$FD$6+VLOOKUP($FA1080,CFP,LOOKUPS!G$6,0)*$FE$6+VLOOKUP($FA1080,EP,LOOKUPS!G$8,0)*$FF$6+VLOOKUP($FA1080,BM,LOOKUPS!G$5,0)*$FG$6+VLOOKUP($FA1080,DIV,LOOKUPS!G$7,0)*$FH$6++VLOOKUP($FA1080,SIZE,LOOKUPS!G$11,0)*$FI$6),"",VLOOKUP($FA1080,MOM,LOOKUPS!G$12,0)*$FB$6+VLOOKUP($FA1080,STREV,LOOKUPS!G$10,0)*$FC$6+VLOOKUP($FA1080,LTREV,LOOKUPS!G$9,0)*$FD$6+VLOOKUP($FA1080,CFP,LOOKUPS!G$6,0)*$FE$6+VLOOKUP($FA1080,EP,LOOKUPS!G$8,0)*$FF$6+VLOOKUP($FA1080,BM,LOOKUPS!G$5,0)*$FG$6+VLOOKUP($FA1080,DIV,LOOKUPS!G$7,0)*$FH$6++VLOOKUP($FA1080,SIZE,LOOKUPS!G$11,0)*$FI$6)</f>
        <v>7.4354000000000013</v>
      </c>
      <c r="FG1080" s="1">
        <f>IF(ISERROR(VLOOKUP($FA1080,MOM,LOOKUPS!H$12,0)*$FB$6+VLOOKUP($FA1080,STREV,LOOKUPS!H$10,0)*$FC$6+VLOOKUP($FA1080,LTREV,LOOKUPS!H$9,0)*$FD$6+VLOOKUP($FA1080,CFP,LOOKUPS!H$6,0)*$FE$6+VLOOKUP($FA1080,EP,LOOKUPS!H$8,0)*$FF$6+VLOOKUP($FA1080,BM,LOOKUPS!H$5,0)*$FG$6+VLOOKUP($FA1080,DIV,LOOKUPS!H$7,0)*$FH$6++VLOOKUP($FA1080,SIZE,LOOKUPS!H$11,0)*$FI$6),"",VLOOKUP($FA1080,MOM,LOOKUPS!H$12,0)*$FB$6+VLOOKUP($FA1080,STREV,LOOKUPS!H$10,0)*$FC$6+VLOOKUP($FA1080,LTREV,LOOKUPS!H$9,0)*$FD$6+VLOOKUP($FA1080,CFP,LOOKUPS!H$6,0)*$FE$6+VLOOKUP($FA1080,EP,LOOKUPS!H$8,0)*$FF$6+VLOOKUP($FA1080,BM,LOOKUPS!H$5,0)*$FG$6+VLOOKUP($FA1080,DIV,LOOKUPS!H$7,0)*$FH$6++VLOOKUP($FA1080,SIZE,LOOKUPS!H$11,0)*$FI$6)</f>
        <v>6.5250000000000004</v>
      </c>
      <c r="FH1080" s="1">
        <f>IF(ISERROR(VLOOKUP($FA1080,MOM,LOOKUPS!I$12,0)*$FB$6+VLOOKUP($FA1080,STREV,LOOKUPS!I$10,0)*$FC$6+VLOOKUP($FA1080,LTREV,LOOKUPS!I$9,0)*$FD$6+VLOOKUP($FA1080,CFP,LOOKUPS!I$6,0)*$FE$6+VLOOKUP($FA1080,EP,LOOKUPS!I$8,0)*$FF$6+VLOOKUP($FA1080,BM,LOOKUPS!I$5,0)*$FG$6+VLOOKUP($FA1080,DIV,LOOKUPS!I$7,0)*$FH$6++VLOOKUP($FA1080,SIZE,LOOKUPS!I$11,0)*$FI$6),"",VLOOKUP($FA1080,MOM,LOOKUPS!I$12,0)*$FB$6+VLOOKUP($FA1080,STREV,LOOKUPS!I$10,0)*$FC$6+VLOOKUP($FA1080,LTREV,LOOKUPS!I$9,0)*$FD$6+VLOOKUP($FA1080,CFP,LOOKUPS!I$6,0)*$FE$6+VLOOKUP($FA1080,EP,LOOKUPS!I$8,0)*$FF$6+VLOOKUP($FA1080,BM,LOOKUPS!I$5,0)*$FG$6+VLOOKUP($FA1080,DIV,LOOKUPS!I$7,0)*$FH$6++VLOOKUP($FA1080,SIZE,LOOKUPS!I$11,0)*$FI$6)</f>
        <v>7.2499000000000002</v>
      </c>
      <c r="FI1080" s="1">
        <f>IF(ISERROR(VLOOKUP($FA1080,MOM,LOOKUPS!J$12,0)*$FB$6+VLOOKUP($FA1080,STREV,LOOKUPS!J$10,0)*$FC$6+VLOOKUP($FA1080,LTREV,LOOKUPS!J$9,0)*$FD$6+VLOOKUP($FA1080,CFP,LOOKUPS!J$6,0)*$FE$6+VLOOKUP($FA1080,EP,LOOKUPS!J$8,0)*$FF$6+VLOOKUP($FA1080,BM,LOOKUPS!J$5,0)*$FG$6+VLOOKUP($FA1080,DIV,LOOKUPS!J$7,0)*$FH$6++VLOOKUP($FA1080,SIZE,LOOKUPS!J$11,0)*$FI$6),"",VLOOKUP($FA1080,MOM,LOOKUPS!J$12,0)*$FB$6+VLOOKUP($FA1080,STREV,LOOKUPS!J$10,0)*$FC$6+VLOOKUP($FA1080,LTREV,LOOKUPS!J$9,0)*$FD$6+VLOOKUP($FA1080,CFP,LOOKUPS!J$6,0)*$FE$6+VLOOKUP($FA1080,EP,LOOKUPS!J$8,0)*$FF$6+VLOOKUP($FA1080,BM,LOOKUPS!J$5,0)*$FG$6+VLOOKUP($FA1080,DIV,LOOKUPS!J$7,0)*$FH$6++VLOOKUP($FA1080,SIZE,LOOKUPS!J$11,0)*$FI$6)</f>
        <v>7.5030999999999999</v>
      </c>
      <c r="FJ1080" s="1">
        <f>IF(ISERROR(VLOOKUP($FA1080,MOM,LOOKUPS!K$12,0)*$FB$6+VLOOKUP($FA1080,STREV,LOOKUPS!K$10,0)*$FC$6+VLOOKUP($FA1080,LTREV,LOOKUPS!K$9,0)*$FD$6+VLOOKUP($FA1080,CFP,LOOKUPS!K$6,0)*$FE$6+VLOOKUP($FA1080,EP,LOOKUPS!K$8,0)*$FF$6+VLOOKUP($FA1080,BM,LOOKUPS!K$5,0)*$FG$6+VLOOKUP($FA1080,DIV,LOOKUPS!K$7,0)*$FH$6++VLOOKUP($FA1080,SIZE,LOOKUPS!K$11,0)*$FI$6),"",VLOOKUP($FA1080,MOM,LOOKUPS!K$12,0)*$FB$6+VLOOKUP($FA1080,STREV,LOOKUPS!K$10,0)*$FC$6+VLOOKUP($FA1080,LTREV,LOOKUPS!K$9,0)*$FD$6+VLOOKUP($FA1080,CFP,LOOKUPS!K$6,0)*$FE$6+VLOOKUP($FA1080,EP,LOOKUPS!K$8,0)*$FF$6+VLOOKUP($FA1080,BM,LOOKUPS!K$5,0)*$FG$6+VLOOKUP($FA1080,DIV,LOOKUPS!K$7,0)*$FH$6++VLOOKUP($FA1080,SIZE,LOOKUPS!K$11,0)*$FI$6)</f>
        <v>7.1614000000000004</v>
      </c>
      <c r="FK1080" s="1">
        <f>IF(ISERROR(VLOOKUP($FA1080,MOM,LOOKUPS!L$12,0)*$FB$6+VLOOKUP($FA1080,STREV,LOOKUPS!L$10,0)*$FC$6+VLOOKUP($FA1080,LTREV,LOOKUPS!L$9,0)*$FD$6+VLOOKUP($FA1080,CFP,LOOKUPS!L$6,0)*$FE$6+VLOOKUP($FA1080,EP,LOOKUPS!L$8,0)*$FF$6+VLOOKUP($FA1080,BM,LOOKUPS!L$5,0)*$FG$6+VLOOKUP($FA1080,DIV,LOOKUPS!L$7,0)*$FH$6++VLOOKUP($FA1080,SIZE,LOOKUPS!L$11,0)*$FI$6),"",VLOOKUP($FA1080,MOM,LOOKUPS!L$12,0)*$FB$6+VLOOKUP($FA1080,STREV,LOOKUPS!L$10,0)*$FC$6+VLOOKUP($FA1080,LTREV,LOOKUPS!L$9,0)*$FD$6+VLOOKUP($FA1080,CFP,LOOKUPS!L$6,0)*$FE$6+VLOOKUP($FA1080,EP,LOOKUPS!L$8,0)*$FF$6+VLOOKUP($FA1080,BM,LOOKUPS!L$5,0)*$FG$6+VLOOKUP($FA1080,DIV,LOOKUPS!L$7,0)*$FH$6++VLOOKUP($FA1080,SIZE,LOOKUPS!L$11,0)*$FI$6)</f>
        <v>9.7886000000000024</v>
      </c>
    </row>
    <row r="1081" spans="1:167" x14ac:dyDescent="0.3">
      <c r="A1081" s="1">
        <v>201604</v>
      </c>
      <c r="B1081" s="1">
        <v>10.84</v>
      </c>
      <c r="C1081" s="1">
        <v>5.68</v>
      </c>
      <c r="D1081" s="1">
        <v>3.94</v>
      </c>
      <c r="E1081" s="1">
        <v>3.29</v>
      </c>
      <c r="F1081" s="1">
        <v>2.41</v>
      </c>
      <c r="G1081" s="1">
        <v>2.93</v>
      </c>
      <c r="H1081" s="1">
        <v>1.85</v>
      </c>
      <c r="I1081" s="1">
        <v>1.53</v>
      </c>
      <c r="J1081" s="1">
        <v>1.48</v>
      </c>
      <c r="K1081" s="1">
        <v>1.75</v>
      </c>
      <c r="M1081" s="1">
        <v>201505</v>
      </c>
      <c r="N1081" s="1">
        <v>2.74</v>
      </c>
      <c r="O1081" s="1">
        <v>2.68</v>
      </c>
      <c r="P1081" s="1">
        <v>1.58</v>
      </c>
      <c r="Q1081" s="1">
        <v>0.8</v>
      </c>
      <c r="R1081" s="1">
        <v>0.9</v>
      </c>
      <c r="S1081" s="1">
        <v>1.35</v>
      </c>
      <c r="T1081" s="1">
        <v>1.05</v>
      </c>
      <c r="U1081" s="1">
        <v>0.91</v>
      </c>
      <c r="V1081" s="1">
        <v>2.2999999999999998</v>
      </c>
      <c r="W1081" s="1">
        <v>-3.32</v>
      </c>
      <c r="Y1081" s="1">
        <v>202004</v>
      </c>
      <c r="Z1081" s="1">
        <v>33.15</v>
      </c>
      <c r="AA1081" s="1">
        <v>19.16</v>
      </c>
      <c r="AB1081" s="1">
        <v>20.39</v>
      </c>
      <c r="AC1081" s="1">
        <v>19.54</v>
      </c>
      <c r="AD1081" s="1">
        <v>16.850000000000001</v>
      </c>
      <c r="AE1081" s="1">
        <v>13.84</v>
      </c>
      <c r="AF1081" s="1">
        <v>13.31</v>
      </c>
      <c r="AG1081" s="1">
        <v>13.13</v>
      </c>
      <c r="AH1081" s="1">
        <v>11.58</v>
      </c>
      <c r="AI1081" s="1">
        <v>15.49</v>
      </c>
      <c r="CA1081" s="1">
        <v>201510</v>
      </c>
      <c r="CB1081" s="1">
        <v>5.46</v>
      </c>
      <c r="CC1081" s="1">
        <v>5.41</v>
      </c>
      <c r="CD1081" s="1">
        <v>5.97</v>
      </c>
      <c r="CE1081" s="1">
        <v>4.5199999999999996</v>
      </c>
      <c r="CF1081" s="1">
        <v>5.23</v>
      </c>
      <c r="CG1081" s="1">
        <v>6.11</v>
      </c>
      <c r="CH1081" s="1">
        <v>6.26</v>
      </c>
      <c r="CI1081" s="1">
        <v>5.16</v>
      </c>
      <c r="CJ1081" s="1">
        <v>4.2</v>
      </c>
      <c r="CK1081" s="1">
        <v>5.21</v>
      </c>
      <c r="CL1081" s="1">
        <v>5.27</v>
      </c>
      <c r="CM1081" s="1">
        <v>5.79</v>
      </c>
      <c r="CN1081" s="1">
        <v>6.45</v>
      </c>
      <c r="CO1081" s="1">
        <v>6.14</v>
      </c>
      <c r="CP1081" s="1">
        <v>6.38</v>
      </c>
      <c r="CQ1081" s="1">
        <v>5</v>
      </c>
      <c r="CR1081" s="1">
        <v>5.32</v>
      </c>
      <c r="CS1081" s="1">
        <v>3.26</v>
      </c>
      <c r="CT1081" s="1">
        <v>5.2</v>
      </c>
      <c r="CV1081" s="1">
        <v>201610</v>
      </c>
      <c r="CW1081" s="1">
        <v>-7.75</v>
      </c>
      <c r="CX1081" s="1">
        <v>-2.33</v>
      </c>
      <c r="CY1081" s="1">
        <v>-1.71</v>
      </c>
      <c r="CZ1081" s="1">
        <v>-2.71</v>
      </c>
      <c r="DA1081" s="1">
        <v>-2.48</v>
      </c>
      <c r="DB1081" s="1">
        <v>-2.09</v>
      </c>
      <c r="DC1081" s="1">
        <v>-1.5</v>
      </c>
      <c r="DD1081" s="1">
        <v>-1.39</v>
      </c>
      <c r="DE1081" s="1">
        <v>-3.4</v>
      </c>
      <c r="DF1081" s="1">
        <v>-3.16</v>
      </c>
      <c r="DG1081" s="1">
        <v>-1.93</v>
      </c>
      <c r="DH1081" s="1">
        <v>-2.04</v>
      </c>
      <c r="DI1081" s="1">
        <v>-2.14</v>
      </c>
      <c r="DJ1081" s="1">
        <v>-1.59</v>
      </c>
      <c r="DK1081" s="1">
        <v>-1.4</v>
      </c>
      <c r="DL1081" s="1">
        <v>-1.69</v>
      </c>
      <c r="DM1081" s="1">
        <v>-1.1000000000000001</v>
      </c>
      <c r="DN1081" s="1">
        <v>-2.0699999999999998</v>
      </c>
      <c r="DO1081" s="1">
        <v>-4.7</v>
      </c>
      <c r="DQ1081" s="1">
        <v>201510</v>
      </c>
      <c r="DR1081" s="1">
        <v>-99.99</v>
      </c>
      <c r="DS1081" s="1">
        <v>4.32</v>
      </c>
      <c r="DT1081" s="1">
        <v>6</v>
      </c>
      <c r="DU1081" s="1">
        <v>7.05</v>
      </c>
      <c r="DV1081" s="1">
        <v>3.88</v>
      </c>
      <c r="DW1081" s="1">
        <v>5.91</v>
      </c>
      <c r="DX1081" s="1">
        <v>6.84</v>
      </c>
      <c r="DY1081" s="1">
        <v>6.09</v>
      </c>
      <c r="DZ1081" s="1">
        <v>7.1</v>
      </c>
      <c r="EA1081" s="1">
        <v>2.8</v>
      </c>
      <c r="EB1081" s="1">
        <v>6.93</v>
      </c>
      <c r="EC1081" s="1">
        <v>6.42</v>
      </c>
      <c r="ED1081" s="1">
        <v>5.27</v>
      </c>
      <c r="EE1081" s="1">
        <v>7.25</v>
      </c>
      <c r="EF1081" s="1">
        <v>6.39</v>
      </c>
      <c r="EG1081" s="1">
        <v>5.37</v>
      </c>
      <c r="EH1081" s="1">
        <v>6.96</v>
      </c>
      <c r="EI1081" s="1">
        <v>6.43</v>
      </c>
      <c r="EJ1081" s="1">
        <v>7.79</v>
      </c>
      <c r="EL1081">
        <v>201510</v>
      </c>
      <c r="EM1081">
        <v>7.75</v>
      </c>
      <c r="EN1081">
        <v>-1.98</v>
      </c>
      <c r="EO1081">
        <v>-0.25</v>
      </c>
      <c r="EP1081">
        <v>0</v>
      </c>
      <c r="ER1081" s="1">
        <v>201604</v>
      </c>
      <c r="ES1081" s="1">
        <v>-6.26</v>
      </c>
      <c r="EU1081" s="1">
        <v>201505</v>
      </c>
      <c r="EV1081" s="1">
        <v>2.64</v>
      </c>
      <c r="EX1081" s="1">
        <v>202004</v>
      </c>
      <c r="EY1081" s="1">
        <v>3.33</v>
      </c>
      <c r="FA1081" s="1">
        <v>201604</v>
      </c>
      <c r="FB1081" s="1">
        <f>IF(ISERROR(VLOOKUP($FA1081,MOM,LOOKUPS!C$12,0)*$FB$6+VLOOKUP($FA1081,STREV,LOOKUPS!C$10,0)*$FC$6+VLOOKUP($FA1081,LTREV,LOOKUPS!C$9,0)*$FD$6+VLOOKUP($FA1081,CFP,LOOKUPS!C$6,0)*$FE$6+VLOOKUP($FA1081,EP,LOOKUPS!C$8,0)*$FF$6+VLOOKUP($FA1081,BM,LOOKUPS!C$5,0)*$FG$6+VLOOKUP($FA1081,DIV,LOOKUPS!C$7,0)*$FH$6++VLOOKUP($FA1081,SIZE,LOOKUPS!C$11,0)*$FI$6),"",VLOOKUP($FA1081,MOM,LOOKUPS!C$12,0)*$FB$6+VLOOKUP($FA1081,STREV,LOOKUPS!C$10,0)*$FC$6+VLOOKUP($FA1081,LTREV,LOOKUPS!C$9,0)*$FD$6+VLOOKUP($FA1081,CFP,LOOKUPS!C$6,0)*$FE$6+VLOOKUP($FA1081,EP,LOOKUPS!C$8,0)*$FF$6+VLOOKUP($FA1081,BM,LOOKUPS!C$5,0)*$FG$6+VLOOKUP($FA1081,DIV,LOOKUPS!C$7,0)*$FH$6++VLOOKUP($FA1081,SIZE,LOOKUPS!C$11,0)*$FI$6)</f>
        <v>7.5819000000000001</v>
      </c>
      <c r="FC1081" s="1">
        <f>IF(ISERROR(VLOOKUP($FA1081,MOM,LOOKUPS!D$12,0)*$FB$6+VLOOKUP($FA1081,STREV,LOOKUPS!D$10,0)*$FC$6+VLOOKUP($FA1081,LTREV,LOOKUPS!D$9,0)*$FD$6+VLOOKUP($FA1081,CFP,LOOKUPS!D$6,0)*$FE$6+VLOOKUP($FA1081,EP,LOOKUPS!D$8,0)*$FF$6+VLOOKUP($FA1081,BM,LOOKUPS!D$5,0)*$FG$6+VLOOKUP($FA1081,DIV,LOOKUPS!D$7,0)*$FH$6++VLOOKUP($FA1081,SIZE,LOOKUPS!D$11,0)*$FI$6),"",VLOOKUP($FA1081,MOM,LOOKUPS!D$12,0)*$FB$6+VLOOKUP($FA1081,STREV,LOOKUPS!D$10,0)*$FC$6+VLOOKUP($FA1081,LTREV,LOOKUPS!D$9,0)*$FD$6+VLOOKUP($FA1081,CFP,LOOKUPS!D$6,0)*$FE$6+VLOOKUP($FA1081,EP,LOOKUPS!D$8,0)*$FF$6+VLOOKUP($FA1081,BM,LOOKUPS!D$5,0)*$FG$6+VLOOKUP($FA1081,DIV,LOOKUPS!D$7,0)*$FH$6++VLOOKUP($FA1081,SIZE,LOOKUPS!D$11,0)*$FI$6)</f>
        <v>4.2656000000000001</v>
      </c>
      <c r="FD1081" s="1">
        <f>IF(ISERROR(VLOOKUP($FA1081,MOM,LOOKUPS!E$12,0)*$FB$6+VLOOKUP($FA1081,STREV,LOOKUPS!E$10,0)*$FC$6+VLOOKUP($FA1081,LTREV,LOOKUPS!E$9,0)*$FD$6+VLOOKUP($FA1081,CFP,LOOKUPS!E$6,0)*$FE$6+VLOOKUP($FA1081,EP,LOOKUPS!E$8,0)*$FF$6+VLOOKUP($FA1081,BM,LOOKUPS!E$5,0)*$FG$6+VLOOKUP($FA1081,DIV,LOOKUPS!E$7,0)*$FH$6++VLOOKUP($FA1081,SIZE,LOOKUPS!E$11,0)*$FI$6),"",VLOOKUP($FA1081,MOM,LOOKUPS!E$12,0)*$FB$6+VLOOKUP($FA1081,STREV,LOOKUPS!E$10,0)*$FC$6+VLOOKUP($FA1081,LTREV,LOOKUPS!E$9,0)*$FD$6+VLOOKUP($FA1081,CFP,LOOKUPS!E$6,0)*$FE$6+VLOOKUP($FA1081,EP,LOOKUPS!E$8,0)*$FF$6+VLOOKUP($FA1081,BM,LOOKUPS!E$5,0)*$FG$6+VLOOKUP($FA1081,DIV,LOOKUPS!E$7,0)*$FH$6++VLOOKUP($FA1081,SIZE,LOOKUPS!E$11,0)*$FI$6)</f>
        <v>2.8066</v>
      </c>
      <c r="FE1081" s="1">
        <f>IF(ISERROR(VLOOKUP($FA1081,MOM,LOOKUPS!F$12,0)*$FB$6+VLOOKUP($FA1081,STREV,LOOKUPS!F$10,0)*$FC$6+VLOOKUP($FA1081,LTREV,LOOKUPS!F$9,0)*$FD$6+VLOOKUP($FA1081,CFP,LOOKUPS!F$6,0)*$FE$6+VLOOKUP($FA1081,EP,LOOKUPS!F$8,0)*$FF$6+VLOOKUP($FA1081,BM,LOOKUPS!F$5,0)*$FG$6+VLOOKUP($FA1081,DIV,LOOKUPS!F$7,0)*$FH$6++VLOOKUP($FA1081,SIZE,LOOKUPS!F$11,0)*$FI$6),"",VLOOKUP($FA1081,MOM,LOOKUPS!F$12,0)*$FB$6+VLOOKUP($FA1081,STREV,LOOKUPS!F$10,0)*$FC$6+VLOOKUP($FA1081,LTREV,LOOKUPS!F$9,0)*$FD$6+VLOOKUP($FA1081,CFP,LOOKUPS!F$6,0)*$FE$6+VLOOKUP($FA1081,EP,LOOKUPS!F$8,0)*$FF$6+VLOOKUP($FA1081,BM,LOOKUPS!F$5,0)*$FG$6+VLOOKUP($FA1081,DIV,LOOKUPS!F$7,0)*$FH$6++VLOOKUP($FA1081,SIZE,LOOKUPS!F$11,0)*$FI$6)</f>
        <v>2.9554000000000005</v>
      </c>
      <c r="FF1081" s="1">
        <f>IF(ISERROR(VLOOKUP($FA1081,MOM,LOOKUPS!G$12,0)*$FB$6+VLOOKUP($FA1081,STREV,LOOKUPS!G$10,0)*$FC$6+VLOOKUP($FA1081,LTREV,LOOKUPS!G$9,0)*$FD$6+VLOOKUP($FA1081,CFP,LOOKUPS!G$6,0)*$FE$6+VLOOKUP($FA1081,EP,LOOKUPS!G$8,0)*$FF$6+VLOOKUP($FA1081,BM,LOOKUPS!G$5,0)*$FG$6+VLOOKUP($FA1081,DIV,LOOKUPS!G$7,0)*$FH$6++VLOOKUP($FA1081,SIZE,LOOKUPS!G$11,0)*$FI$6),"",VLOOKUP($FA1081,MOM,LOOKUPS!G$12,0)*$FB$6+VLOOKUP($FA1081,STREV,LOOKUPS!G$10,0)*$FC$6+VLOOKUP($FA1081,LTREV,LOOKUPS!G$9,0)*$FD$6+VLOOKUP($FA1081,CFP,LOOKUPS!G$6,0)*$FE$6+VLOOKUP($FA1081,EP,LOOKUPS!G$8,0)*$FF$6+VLOOKUP($FA1081,BM,LOOKUPS!G$5,0)*$FG$6+VLOOKUP($FA1081,DIV,LOOKUPS!G$7,0)*$FH$6++VLOOKUP($FA1081,SIZE,LOOKUPS!G$11,0)*$FI$6)</f>
        <v>2.8214000000000006</v>
      </c>
      <c r="FG1081" s="1">
        <f>IF(ISERROR(VLOOKUP($FA1081,MOM,LOOKUPS!H$12,0)*$FB$6+VLOOKUP($FA1081,STREV,LOOKUPS!H$10,0)*$FC$6+VLOOKUP($FA1081,LTREV,LOOKUPS!H$9,0)*$FD$6+VLOOKUP($FA1081,CFP,LOOKUPS!H$6,0)*$FE$6+VLOOKUP($FA1081,EP,LOOKUPS!H$8,0)*$FF$6+VLOOKUP($FA1081,BM,LOOKUPS!H$5,0)*$FG$6+VLOOKUP($FA1081,DIV,LOOKUPS!H$7,0)*$FH$6++VLOOKUP($FA1081,SIZE,LOOKUPS!H$11,0)*$FI$6),"",VLOOKUP($FA1081,MOM,LOOKUPS!H$12,0)*$FB$6+VLOOKUP($FA1081,STREV,LOOKUPS!H$10,0)*$FC$6+VLOOKUP($FA1081,LTREV,LOOKUPS!H$9,0)*$FD$6+VLOOKUP($FA1081,CFP,LOOKUPS!H$6,0)*$FE$6+VLOOKUP($FA1081,EP,LOOKUPS!H$8,0)*$FF$6+VLOOKUP($FA1081,BM,LOOKUPS!H$5,0)*$FG$6+VLOOKUP($FA1081,DIV,LOOKUPS!H$7,0)*$FH$6++VLOOKUP($FA1081,SIZE,LOOKUPS!H$11,0)*$FI$6)</f>
        <v>2.617</v>
      </c>
      <c r="FH1081" s="1">
        <f>IF(ISERROR(VLOOKUP($FA1081,MOM,LOOKUPS!I$12,0)*$FB$6+VLOOKUP($FA1081,STREV,LOOKUPS!I$10,0)*$FC$6+VLOOKUP($FA1081,LTREV,LOOKUPS!I$9,0)*$FD$6+VLOOKUP($FA1081,CFP,LOOKUPS!I$6,0)*$FE$6+VLOOKUP($FA1081,EP,LOOKUPS!I$8,0)*$FF$6+VLOOKUP($FA1081,BM,LOOKUPS!I$5,0)*$FG$6+VLOOKUP($FA1081,DIV,LOOKUPS!I$7,0)*$FH$6++VLOOKUP($FA1081,SIZE,LOOKUPS!I$11,0)*$FI$6),"",VLOOKUP($FA1081,MOM,LOOKUPS!I$12,0)*$FB$6+VLOOKUP($FA1081,STREV,LOOKUPS!I$10,0)*$FC$6+VLOOKUP($FA1081,LTREV,LOOKUPS!I$9,0)*$FD$6+VLOOKUP($FA1081,CFP,LOOKUPS!I$6,0)*$FE$6+VLOOKUP($FA1081,EP,LOOKUPS!I$8,0)*$FF$6+VLOOKUP($FA1081,BM,LOOKUPS!I$5,0)*$FG$6+VLOOKUP($FA1081,DIV,LOOKUPS!I$7,0)*$FH$6++VLOOKUP($FA1081,SIZE,LOOKUPS!I$11,0)*$FI$6)</f>
        <v>2.3959999999999999</v>
      </c>
      <c r="FI1081" s="1">
        <f>IF(ISERROR(VLOOKUP($FA1081,MOM,LOOKUPS!J$12,0)*$FB$6+VLOOKUP($FA1081,STREV,LOOKUPS!J$10,0)*$FC$6+VLOOKUP($FA1081,LTREV,LOOKUPS!J$9,0)*$FD$6+VLOOKUP($FA1081,CFP,LOOKUPS!J$6,0)*$FE$6+VLOOKUP($FA1081,EP,LOOKUPS!J$8,0)*$FF$6+VLOOKUP($FA1081,BM,LOOKUPS!J$5,0)*$FG$6+VLOOKUP($FA1081,DIV,LOOKUPS!J$7,0)*$FH$6++VLOOKUP($FA1081,SIZE,LOOKUPS!J$11,0)*$FI$6),"",VLOOKUP($FA1081,MOM,LOOKUPS!J$12,0)*$FB$6+VLOOKUP($FA1081,STREV,LOOKUPS!J$10,0)*$FC$6+VLOOKUP($FA1081,LTREV,LOOKUPS!J$9,0)*$FD$6+VLOOKUP($FA1081,CFP,LOOKUPS!J$6,0)*$FE$6+VLOOKUP($FA1081,EP,LOOKUPS!J$8,0)*$FF$6+VLOOKUP($FA1081,BM,LOOKUPS!J$5,0)*$FG$6+VLOOKUP($FA1081,DIV,LOOKUPS!J$7,0)*$FH$6++VLOOKUP($FA1081,SIZE,LOOKUPS!J$11,0)*$FI$6)</f>
        <v>2.5781000000000001</v>
      </c>
      <c r="FJ1081" s="1">
        <f>IF(ISERROR(VLOOKUP($FA1081,MOM,LOOKUPS!K$12,0)*$FB$6+VLOOKUP($FA1081,STREV,LOOKUPS!K$10,0)*$FC$6+VLOOKUP($FA1081,LTREV,LOOKUPS!K$9,0)*$FD$6+VLOOKUP($FA1081,CFP,LOOKUPS!K$6,0)*$FE$6+VLOOKUP($FA1081,EP,LOOKUPS!K$8,0)*$FF$6+VLOOKUP($FA1081,BM,LOOKUPS!K$5,0)*$FG$6+VLOOKUP($FA1081,DIV,LOOKUPS!K$7,0)*$FH$6++VLOOKUP($FA1081,SIZE,LOOKUPS!K$11,0)*$FI$6),"",VLOOKUP($FA1081,MOM,LOOKUPS!K$12,0)*$FB$6+VLOOKUP($FA1081,STREV,LOOKUPS!K$10,0)*$FC$6+VLOOKUP($FA1081,LTREV,LOOKUPS!K$9,0)*$FD$6+VLOOKUP($FA1081,CFP,LOOKUPS!K$6,0)*$FE$6+VLOOKUP($FA1081,EP,LOOKUPS!K$8,0)*$FF$6+VLOOKUP($FA1081,BM,LOOKUPS!K$5,0)*$FG$6+VLOOKUP($FA1081,DIV,LOOKUPS!K$7,0)*$FH$6++VLOOKUP($FA1081,SIZE,LOOKUPS!K$11,0)*$FI$6)</f>
        <v>3.4235000000000002</v>
      </c>
      <c r="FK1081" s="1">
        <f>IF(ISERROR(VLOOKUP($FA1081,MOM,LOOKUPS!L$12,0)*$FB$6+VLOOKUP($FA1081,STREV,LOOKUPS!L$10,0)*$FC$6+VLOOKUP($FA1081,LTREV,LOOKUPS!L$9,0)*$FD$6+VLOOKUP($FA1081,CFP,LOOKUPS!L$6,0)*$FE$6+VLOOKUP($FA1081,EP,LOOKUPS!L$8,0)*$FF$6+VLOOKUP($FA1081,BM,LOOKUPS!L$5,0)*$FG$6+VLOOKUP($FA1081,DIV,LOOKUPS!L$7,0)*$FH$6++VLOOKUP($FA1081,SIZE,LOOKUPS!L$11,0)*$FI$6),"",VLOOKUP($FA1081,MOM,LOOKUPS!L$12,0)*$FB$6+VLOOKUP($FA1081,STREV,LOOKUPS!L$10,0)*$FC$6+VLOOKUP($FA1081,LTREV,LOOKUPS!L$9,0)*$FD$6+VLOOKUP($FA1081,CFP,LOOKUPS!L$6,0)*$FE$6+VLOOKUP($FA1081,EP,LOOKUPS!L$8,0)*$FF$6+VLOOKUP($FA1081,BM,LOOKUPS!L$5,0)*$FG$6+VLOOKUP($FA1081,DIV,LOOKUPS!L$7,0)*$FH$6++VLOOKUP($FA1081,SIZE,LOOKUPS!L$11,0)*$FI$6)</f>
        <v>4.2176000000000009</v>
      </c>
    </row>
    <row r="1082" spans="1:167" x14ac:dyDescent="0.3">
      <c r="A1082" s="1">
        <v>201605</v>
      </c>
      <c r="B1082" s="1">
        <v>-4.13</v>
      </c>
      <c r="C1082" s="1">
        <v>0.48</v>
      </c>
      <c r="D1082" s="1">
        <v>0.26</v>
      </c>
      <c r="E1082" s="1">
        <v>1.38</v>
      </c>
      <c r="F1082" s="1">
        <v>1.07</v>
      </c>
      <c r="G1082" s="1">
        <v>1.38</v>
      </c>
      <c r="H1082" s="1">
        <v>2.12</v>
      </c>
      <c r="I1082" s="1">
        <v>1.5</v>
      </c>
      <c r="J1082" s="1">
        <v>1.58</v>
      </c>
      <c r="K1082" s="1">
        <v>1.49</v>
      </c>
      <c r="M1082" s="1">
        <v>201506</v>
      </c>
      <c r="N1082" s="1">
        <v>-5.19</v>
      </c>
      <c r="O1082" s="1">
        <v>-1.59</v>
      </c>
      <c r="P1082" s="1">
        <v>-0.51</v>
      </c>
      <c r="Q1082" s="1">
        <v>1.18</v>
      </c>
      <c r="R1082" s="1">
        <v>0.06</v>
      </c>
      <c r="S1082" s="1">
        <v>0.8</v>
      </c>
      <c r="T1082" s="1">
        <v>1.27</v>
      </c>
      <c r="U1082" s="1">
        <v>0.85</v>
      </c>
      <c r="V1082" s="1">
        <v>1.18</v>
      </c>
      <c r="W1082" s="1">
        <v>0.82</v>
      </c>
      <c r="Y1082" s="1">
        <v>202005</v>
      </c>
      <c r="Z1082" s="1">
        <v>12.97</v>
      </c>
      <c r="AA1082" s="1">
        <v>7.64</v>
      </c>
      <c r="AB1082" s="1">
        <v>3.86</v>
      </c>
      <c r="AC1082" s="1">
        <v>6.53</v>
      </c>
      <c r="AD1082" s="1">
        <v>4.1500000000000004</v>
      </c>
      <c r="AE1082" s="1">
        <v>4.63</v>
      </c>
      <c r="AF1082" s="1">
        <v>2.79</v>
      </c>
      <c r="AG1082" s="1">
        <v>4.1399999999999997</v>
      </c>
      <c r="AH1082" s="1">
        <v>5.7</v>
      </c>
      <c r="AI1082" s="1">
        <v>9.01</v>
      </c>
      <c r="CA1082" s="1">
        <v>201511</v>
      </c>
      <c r="CB1082" s="1">
        <v>-1.07</v>
      </c>
      <c r="CC1082" s="1">
        <v>3.56</v>
      </c>
      <c r="CD1082" s="1">
        <v>2.64</v>
      </c>
      <c r="CE1082" s="1">
        <v>2.02</v>
      </c>
      <c r="CF1082" s="1">
        <v>3.43</v>
      </c>
      <c r="CG1082" s="1">
        <v>2.52</v>
      </c>
      <c r="CH1082" s="1">
        <v>4.05</v>
      </c>
      <c r="CI1082" s="1">
        <v>2.25</v>
      </c>
      <c r="CJ1082" s="1">
        <v>1.68</v>
      </c>
      <c r="CK1082" s="1">
        <v>3.62</v>
      </c>
      <c r="CL1082" s="1">
        <v>3.18</v>
      </c>
      <c r="CM1082" s="1">
        <v>3.84</v>
      </c>
      <c r="CN1082" s="1">
        <v>1.1000000000000001</v>
      </c>
      <c r="CO1082" s="1">
        <v>0.99</v>
      </c>
      <c r="CP1082" s="1">
        <v>6.87</v>
      </c>
      <c r="CQ1082" s="1">
        <v>1.59</v>
      </c>
      <c r="CR1082" s="1">
        <v>2.89</v>
      </c>
      <c r="CS1082" s="1">
        <v>2.92</v>
      </c>
      <c r="CT1082" s="1">
        <v>0.38</v>
      </c>
      <c r="CV1082" s="1">
        <v>201611</v>
      </c>
      <c r="CW1082" s="1">
        <v>7.9</v>
      </c>
      <c r="CX1082" s="1">
        <v>10.63</v>
      </c>
      <c r="CY1082" s="1">
        <v>11.48</v>
      </c>
      <c r="CZ1082" s="1">
        <v>10.34</v>
      </c>
      <c r="DA1082" s="1">
        <v>11.07</v>
      </c>
      <c r="DB1082" s="1">
        <v>10.130000000000001</v>
      </c>
      <c r="DC1082" s="1">
        <v>12.22</v>
      </c>
      <c r="DD1082" s="1">
        <v>10.9</v>
      </c>
      <c r="DE1082" s="1">
        <v>10.130000000000001</v>
      </c>
      <c r="DF1082" s="1">
        <v>10.96</v>
      </c>
      <c r="DG1082" s="1">
        <v>11.17</v>
      </c>
      <c r="DH1082" s="1">
        <v>9.7100000000000009</v>
      </c>
      <c r="DI1082" s="1">
        <v>10.52</v>
      </c>
      <c r="DJ1082" s="1">
        <v>12.15</v>
      </c>
      <c r="DK1082" s="1">
        <v>12.29</v>
      </c>
      <c r="DL1082" s="1">
        <v>10.99</v>
      </c>
      <c r="DM1082" s="1">
        <v>10.81</v>
      </c>
      <c r="DN1082" s="1">
        <v>10.199999999999999</v>
      </c>
      <c r="DO1082" s="1">
        <v>10.07</v>
      </c>
      <c r="DQ1082" s="1">
        <v>201511</v>
      </c>
      <c r="DR1082" s="1">
        <v>-99.99</v>
      </c>
      <c r="DS1082" s="1">
        <v>2.94</v>
      </c>
      <c r="DT1082" s="1">
        <v>2.83</v>
      </c>
      <c r="DU1082" s="1">
        <v>0.3</v>
      </c>
      <c r="DV1082" s="1">
        <v>2.42</v>
      </c>
      <c r="DW1082" s="1">
        <v>5.44</v>
      </c>
      <c r="DX1082" s="1">
        <v>1.76</v>
      </c>
      <c r="DY1082" s="1">
        <v>1.02</v>
      </c>
      <c r="DZ1082" s="1">
        <v>0.13</v>
      </c>
      <c r="EA1082" s="1">
        <v>2.21</v>
      </c>
      <c r="EB1082" s="1">
        <v>3.03</v>
      </c>
      <c r="EC1082" s="1">
        <v>5.45</v>
      </c>
      <c r="ED1082" s="1">
        <v>5.43</v>
      </c>
      <c r="EE1082" s="1">
        <v>3.07</v>
      </c>
      <c r="EF1082" s="1">
        <v>0.33</v>
      </c>
      <c r="EG1082" s="1">
        <v>1.34</v>
      </c>
      <c r="EH1082" s="1">
        <v>0.64</v>
      </c>
      <c r="EI1082" s="1">
        <v>-0.28000000000000003</v>
      </c>
      <c r="EJ1082" s="1">
        <v>0.55000000000000004</v>
      </c>
      <c r="EL1082">
        <v>201511</v>
      </c>
      <c r="EM1082">
        <v>0.56000000000000005</v>
      </c>
      <c r="EN1082">
        <v>3.68</v>
      </c>
      <c r="EO1082">
        <v>-0.49</v>
      </c>
      <c r="EP1082">
        <v>0</v>
      </c>
      <c r="ER1082" s="1">
        <v>201605</v>
      </c>
      <c r="ES1082" s="1">
        <v>2.14</v>
      </c>
      <c r="EU1082" s="1">
        <v>201506</v>
      </c>
      <c r="EV1082" s="1">
        <v>-3.5</v>
      </c>
      <c r="EX1082" s="1">
        <v>202005</v>
      </c>
      <c r="EY1082" s="1">
        <v>-2.41</v>
      </c>
      <c r="FA1082" s="1">
        <v>201605</v>
      </c>
      <c r="FB1082" s="1">
        <f>IF(ISERROR(VLOOKUP($FA1082,MOM,LOOKUPS!C$12,0)*$FB$6+VLOOKUP($FA1082,STREV,LOOKUPS!C$10,0)*$FC$6+VLOOKUP($FA1082,LTREV,LOOKUPS!C$9,0)*$FD$6+VLOOKUP($FA1082,CFP,LOOKUPS!C$6,0)*$FE$6+VLOOKUP($FA1082,EP,LOOKUPS!C$8,0)*$FF$6+VLOOKUP($FA1082,BM,LOOKUPS!C$5,0)*$FG$6+VLOOKUP($FA1082,DIV,LOOKUPS!C$7,0)*$FH$6++VLOOKUP($FA1082,SIZE,LOOKUPS!C$11,0)*$FI$6),"",VLOOKUP($FA1082,MOM,LOOKUPS!C$12,0)*$FB$6+VLOOKUP($FA1082,STREV,LOOKUPS!C$10,0)*$FC$6+VLOOKUP($FA1082,LTREV,LOOKUPS!C$9,0)*$FD$6+VLOOKUP($FA1082,CFP,LOOKUPS!C$6,0)*$FE$6+VLOOKUP($FA1082,EP,LOOKUPS!C$8,0)*$FF$6+VLOOKUP($FA1082,BM,LOOKUPS!C$5,0)*$FG$6+VLOOKUP($FA1082,DIV,LOOKUPS!C$7,0)*$FH$6++VLOOKUP($FA1082,SIZE,LOOKUPS!C$11,0)*$FI$6)</f>
        <v>-1.0771999999999999</v>
      </c>
      <c r="FC1082" s="1">
        <f>IF(ISERROR(VLOOKUP($FA1082,MOM,LOOKUPS!D$12,0)*$FB$6+VLOOKUP($FA1082,STREV,LOOKUPS!D$10,0)*$FC$6+VLOOKUP($FA1082,LTREV,LOOKUPS!D$9,0)*$FD$6+VLOOKUP($FA1082,CFP,LOOKUPS!D$6,0)*$FE$6+VLOOKUP($FA1082,EP,LOOKUPS!D$8,0)*$FF$6+VLOOKUP($FA1082,BM,LOOKUPS!D$5,0)*$FG$6+VLOOKUP($FA1082,DIV,LOOKUPS!D$7,0)*$FH$6++VLOOKUP($FA1082,SIZE,LOOKUPS!D$11,0)*$FI$6),"",VLOOKUP($FA1082,MOM,LOOKUPS!D$12,0)*$FB$6+VLOOKUP($FA1082,STREV,LOOKUPS!D$10,0)*$FC$6+VLOOKUP($FA1082,LTREV,LOOKUPS!D$9,0)*$FD$6+VLOOKUP($FA1082,CFP,LOOKUPS!D$6,0)*$FE$6+VLOOKUP($FA1082,EP,LOOKUPS!D$8,0)*$FF$6+VLOOKUP($FA1082,BM,LOOKUPS!D$5,0)*$FG$6+VLOOKUP($FA1082,DIV,LOOKUPS!D$7,0)*$FH$6++VLOOKUP($FA1082,SIZE,LOOKUPS!D$11,0)*$FI$6)</f>
        <v>0.79420000000000002</v>
      </c>
      <c r="FD1082" s="1">
        <f>IF(ISERROR(VLOOKUP($FA1082,MOM,LOOKUPS!E$12,0)*$FB$6+VLOOKUP($FA1082,STREV,LOOKUPS!E$10,0)*$FC$6+VLOOKUP($FA1082,LTREV,LOOKUPS!E$9,0)*$FD$6+VLOOKUP($FA1082,CFP,LOOKUPS!E$6,0)*$FE$6+VLOOKUP($FA1082,EP,LOOKUPS!E$8,0)*$FF$6+VLOOKUP($FA1082,BM,LOOKUPS!E$5,0)*$FG$6+VLOOKUP($FA1082,DIV,LOOKUPS!E$7,0)*$FH$6++VLOOKUP($FA1082,SIZE,LOOKUPS!E$11,0)*$FI$6),"",VLOOKUP($FA1082,MOM,LOOKUPS!E$12,0)*$FB$6+VLOOKUP($FA1082,STREV,LOOKUPS!E$10,0)*$FC$6+VLOOKUP($FA1082,LTREV,LOOKUPS!E$9,0)*$FD$6+VLOOKUP($FA1082,CFP,LOOKUPS!E$6,0)*$FE$6+VLOOKUP($FA1082,EP,LOOKUPS!E$8,0)*$FF$6+VLOOKUP($FA1082,BM,LOOKUPS!E$5,0)*$FG$6+VLOOKUP($FA1082,DIV,LOOKUPS!E$7,0)*$FH$6++VLOOKUP($FA1082,SIZE,LOOKUPS!E$11,0)*$FI$6)</f>
        <v>0.83820000000000006</v>
      </c>
      <c r="FE1082" s="1">
        <f>IF(ISERROR(VLOOKUP($FA1082,MOM,LOOKUPS!F$12,0)*$FB$6+VLOOKUP($FA1082,STREV,LOOKUPS!F$10,0)*$FC$6+VLOOKUP($FA1082,LTREV,LOOKUPS!F$9,0)*$FD$6+VLOOKUP($FA1082,CFP,LOOKUPS!F$6,0)*$FE$6+VLOOKUP($FA1082,EP,LOOKUPS!F$8,0)*$FF$6+VLOOKUP($FA1082,BM,LOOKUPS!F$5,0)*$FG$6+VLOOKUP($FA1082,DIV,LOOKUPS!F$7,0)*$FH$6++VLOOKUP($FA1082,SIZE,LOOKUPS!F$11,0)*$FI$6),"",VLOOKUP($FA1082,MOM,LOOKUPS!F$12,0)*$FB$6+VLOOKUP($FA1082,STREV,LOOKUPS!F$10,0)*$FC$6+VLOOKUP($FA1082,LTREV,LOOKUPS!F$9,0)*$FD$6+VLOOKUP($FA1082,CFP,LOOKUPS!F$6,0)*$FE$6+VLOOKUP($FA1082,EP,LOOKUPS!F$8,0)*$FF$6+VLOOKUP($FA1082,BM,LOOKUPS!F$5,0)*$FG$6+VLOOKUP($FA1082,DIV,LOOKUPS!F$7,0)*$FH$6++VLOOKUP($FA1082,SIZE,LOOKUPS!F$11,0)*$FI$6)</f>
        <v>0.89640000000000009</v>
      </c>
      <c r="FF1082" s="1">
        <f>IF(ISERROR(VLOOKUP($FA1082,MOM,LOOKUPS!G$12,0)*$FB$6+VLOOKUP($FA1082,STREV,LOOKUPS!G$10,0)*$FC$6+VLOOKUP($FA1082,LTREV,LOOKUPS!G$9,0)*$FD$6+VLOOKUP($FA1082,CFP,LOOKUPS!G$6,0)*$FE$6+VLOOKUP($FA1082,EP,LOOKUPS!G$8,0)*$FF$6+VLOOKUP($FA1082,BM,LOOKUPS!G$5,0)*$FG$6+VLOOKUP($FA1082,DIV,LOOKUPS!G$7,0)*$FH$6++VLOOKUP($FA1082,SIZE,LOOKUPS!G$11,0)*$FI$6),"",VLOOKUP($FA1082,MOM,LOOKUPS!G$12,0)*$FB$6+VLOOKUP($FA1082,STREV,LOOKUPS!G$10,0)*$FC$6+VLOOKUP($FA1082,LTREV,LOOKUPS!G$9,0)*$FD$6+VLOOKUP($FA1082,CFP,LOOKUPS!G$6,0)*$FE$6+VLOOKUP($FA1082,EP,LOOKUPS!G$8,0)*$FF$6+VLOOKUP($FA1082,BM,LOOKUPS!G$5,0)*$FG$6+VLOOKUP($FA1082,DIV,LOOKUPS!G$7,0)*$FH$6++VLOOKUP($FA1082,SIZE,LOOKUPS!G$11,0)*$FI$6)</f>
        <v>0.83220000000000005</v>
      </c>
      <c r="FG1082" s="1">
        <f>IF(ISERROR(VLOOKUP($FA1082,MOM,LOOKUPS!H$12,0)*$FB$6+VLOOKUP($FA1082,STREV,LOOKUPS!H$10,0)*$FC$6+VLOOKUP($FA1082,LTREV,LOOKUPS!H$9,0)*$FD$6+VLOOKUP($FA1082,CFP,LOOKUPS!H$6,0)*$FE$6+VLOOKUP($FA1082,EP,LOOKUPS!H$8,0)*$FF$6+VLOOKUP($FA1082,BM,LOOKUPS!H$5,0)*$FG$6+VLOOKUP($FA1082,DIV,LOOKUPS!H$7,0)*$FH$6++VLOOKUP($FA1082,SIZE,LOOKUPS!H$11,0)*$FI$6),"",VLOOKUP($FA1082,MOM,LOOKUPS!H$12,0)*$FB$6+VLOOKUP($FA1082,STREV,LOOKUPS!H$10,0)*$FC$6+VLOOKUP($FA1082,LTREV,LOOKUPS!H$9,0)*$FD$6+VLOOKUP($FA1082,CFP,LOOKUPS!H$6,0)*$FE$6+VLOOKUP($FA1082,EP,LOOKUPS!H$8,0)*$FF$6+VLOOKUP($FA1082,BM,LOOKUPS!H$5,0)*$FG$6+VLOOKUP($FA1082,DIV,LOOKUPS!H$7,0)*$FH$6++VLOOKUP($FA1082,SIZE,LOOKUPS!H$11,0)*$FI$6)</f>
        <v>1.4744000000000002</v>
      </c>
      <c r="FH1082" s="1">
        <f>IF(ISERROR(VLOOKUP($FA1082,MOM,LOOKUPS!I$12,0)*$FB$6+VLOOKUP($FA1082,STREV,LOOKUPS!I$10,0)*$FC$6+VLOOKUP($FA1082,LTREV,LOOKUPS!I$9,0)*$FD$6+VLOOKUP($FA1082,CFP,LOOKUPS!I$6,0)*$FE$6+VLOOKUP($FA1082,EP,LOOKUPS!I$8,0)*$FF$6+VLOOKUP($FA1082,BM,LOOKUPS!I$5,0)*$FG$6+VLOOKUP($FA1082,DIV,LOOKUPS!I$7,0)*$FH$6++VLOOKUP($FA1082,SIZE,LOOKUPS!I$11,0)*$FI$6),"",VLOOKUP($FA1082,MOM,LOOKUPS!I$12,0)*$FB$6+VLOOKUP($FA1082,STREV,LOOKUPS!I$10,0)*$FC$6+VLOOKUP($FA1082,LTREV,LOOKUPS!I$9,0)*$FD$6+VLOOKUP($FA1082,CFP,LOOKUPS!I$6,0)*$FE$6+VLOOKUP($FA1082,EP,LOOKUPS!I$8,0)*$FF$6+VLOOKUP($FA1082,BM,LOOKUPS!I$5,0)*$FG$6+VLOOKUP($FA1082,DIV,LOOKUPS!I$7,0)*$FH$6++VLOOKUP($FA1082,SIZE,LOOKUPS!I$11,0)*$FI$6)</f>
        <v>1.1507000000000001</v>
      </c>
      <c r="FI1082" s="1">
        <f>IF(ISERROR(VLOOKUP($FA1082,MOM,LOOKUPS!J$12,0)*$FB$6+VLOOKUP($FA1082,STREV,LOOKUPS!J$10,0)*$FC$6+VLOOKUP($FA1082,LTREV,LOOKUPS!J$9,0)*$FD$6+VLOOKUP($FA1082,CFP,LOOKUPS!J$6,0)*$FE$6+VLOOKUP($FA1082,EP,LOOKUPS!J$8,0)*$FF$6+VLOOKUP($FA1082,BM,LOOKUPS!J$5,0)*$FG$6+VLOOKUP($FA1082,DIV,LOOKUPS!J$7,0)*$FH$6++VLOOKUP($FA1082,SIZE,LOOKUPS!J$11,0)*$FI$6),"",VLOOKUP($FA1082,MOM,LOOKUPS!J$12,0)*$FB$6+VLOOKUP($FA1082,STREV,LOOKUPS!J$10,0)*$FC$6+VLOOKUP($FA1082,LTREV,LOOKUPS!J$9,0)*$FD$6+VLOOKUP($FA1082,CFP,LOOKUPS!J$6,0)*$FE$6+VLOOKUP($FA1082,EP,LOOKUPS!J$8,0)*$FF$6+VLOOKUP($FA1082,BM,LOOKUPS!J$5,0)*$FG$6+VLOOKUP($FA1082,DIV,LOOKUPS!J$7,0)*$FH$6++VLOOKUP($FA1082,SIZE,LOOKUPS!J$11,0)*$FI$6)</f>
        <v>0.74490000000000012</v>
      </c>
      <c r="FJ1082" s="1">
        <f>IF(ISERROR(VLOOKUP($FA1082,MOM,LOOKUPS!K$12,0)*$FB$6+VLOOKUP($FA1082,STREV,LOOKUPS!K$10,0)*$FC$6+VLOOKUP($FA1082,LTREV,LOOKUPS!K$9,0)*$FD$6+VLOOKUP($FA1082,CFP,LOOKUPS!K$6,0)*$FE$6+VLOOKUP($FA1082,EP,LOOKUPS!K$8,0)*$FF$6+VLOOKUP($FA1082,BM,LOOKUPS!K$5,0)*$FG$6+VLOOKUP($FA1082,DIV,LOOKUPS!K$7,0)*$FH$6++VLOOKUP($FA1082,SIZE,LOOKUPS!K$11,0)*$FI$6),"",VLOOKUP($FA1082,MOM,LOOKUPS!K$12,0)*$FB$6+VLOOKUP($FA1082,STREV,LOOKUPS!K$10,0)*$FC$6+VLOOKUP($FA1082,LTREV,LOOKUPS!K$9,0)*$FD$6+VLOOKUP($FA1082,CFP,LOOKUPS!K$6,0)*$FE$6+VLOOKUP($FA1082,EP,LOOKUPS!K$8,0)*$FF$6+VLOOKUP($FA1082,BM,LOOKUPS!K$5,0)*$FG$6+VLOOKUP($FA1082,DIV,LOOKUPS!K$7,0)*$FH$6++VLOOKUP($FA1082,SIZE,LOOKUPS!K$11,0)*$FI$6)</f>
        <v>0.78410000000000013</v>
      </c>
      <c r="FK1082" s="1">
        <f>IF(ISERROR(VLOOKUP($FA1082,MOM,LOOKUPS!L$12,0)*$FB$6+VLOOKUP($FA1082,STREV,LOOKUPS!L$10,0)*$FC$6+VLOOKUP($FA1082,LTREV,LOOKUPS!L$9,0)*$FD$6+VLOOKUP($FA1082,CFP,LOOKUPS!L$6,0)*$FE$6+VLOOKUP($FA1082,EP,LOOKUPS!L$8,0)*$FF$6+VLOOKUP($FA1082,BM,LOOKUPS!L$5,0)*$FG$6+VLOOKUP($FA1082,DIV,LOOKUPS!L$7,0)*$FH$6++VLOOKUP($FA1082,SIZE,LOOKUPS!L$11,0)*$FI$6),"",VLOOKUP($FA1082,MOM,LOOKUPS!L$12,0)*$FB$6+VLOOKUP($FA1082,STREV,LOOKUPS!L$10,0)*$FC$6+VLOOKUP($FA1082,LTREV,LOOKUPS!L$9,0)*$FD$6+VLOOKUP($FA1082,CFP,LOOKUPS!L$6,0)*$FE$6+VLOOKUP($FA1082,EP,LOOKUPS!L$8,0)*$FF$6+VLOOKUP($FA1082,BM,LOOKUPS!L$5,0)*$FG$6+VLOOKUP($FA1082,DIV,LOOKUPS!L$7,0)*$FH$6++VLOOKUP($FA1082,SIZE,LOOKUPS!L$11,0)*$FI$6)</f>
        <v>-7.3900000000000021E-2</v>
      </c>
    </row>
    <row r="1083" spans="1:167" x14ac:dyDescent="0.3">
      <c r="A1083" s="1">
        <v>201606</v>
      </c>
      <c r="B1083" s="1">
        <v>0.4</v>
      </c>
      <c r="C1083" s="1">
        <v>-1.59</v>
      </c>
      <c r="D1083" s="1">
        <v>-2.36</v>
      </c>
      <c r="E1083" s="1">
        <v>-2.3199999999999998</v>
      </c>
      <c r="F1083" s="1">
        <v>-1.58</v>
      </c>
      <c r="G1083" s="1">
        <v>0</v>
      </c>
      <c r="H1083" s="1">
        <v>-0.18</v>
      </c>
      <c r="I1083" s="1">
        <v>0.14000000000000001</v>
      </c>
      <c r="J1083" s="1">
        <v>1.1100000000000001</v>
      </c>
      <c r="K1083" s="1">
        <v>1.46</v>
      </c>
      <c r="M1083" s="1">
        <v>201507</v>
      </c>
      <c r="N1083" s="1">
        <v>-9.8000000000000007</v>
      </c>
      <c r="O1083" s="1">
        <v>-5.78</v>
      </c>
      <c r="P1083" s="1">
        <v>-3.29</v>
      </c>
      <c r="Q1083" s="1">
        <v>-2.5099999999999998</v>
      </c>
      <c r="R1083" s="1">
        <v>-1.46</v>
      </c>
      <c r="S1083" s="1">
        <v>-1.84</v>
      </c>
      <c r="T1083" s="1">
        <v>-1.89</v>
      </c>
      <c r="U1083" s="1">
        <v>-0.45</v>
      </c>
      <c r="V1083" s="1">
        <v>-1.36</v>
      </c>
      <c r="W1083" s="1">
        <v>-1.05</v>
      </c>
      <c r="Y1083" s="1">
        <v>202006</v>
      </c>
      <c r="Z1083" s="1">
        <v>14.54</v>
      </c>
      <c r="AA1083" s="1">
        <v>10.66</v>
      </c>
      <c r="AB1083" s="1">
        <v>6.15</v>
      </c>
      <c r="AC1083" s="1">
        <v>6.44</v>
      </c>
      <c r="AD1083" s="1">
        <v>2.99</v>
      </c>
      <c r="AE1083" s="1">
        <v>3.3</v>
      </c>
      <c r="AF1083" s="1">
        <v>0.46</v>
      </c>
      <c r="AG1083" s="1">
        <v>3.42</v>
      </c>
      <c r="AH1083" s="1">
        <v>1.66</v>
      </c>
      <c r="AI1083" s="1">
        <v>3.18</v>
      </c>
      <c r="CA1083" s="1">
        <v>201512</v>
      </c>
      <c r="CB1083" s="1">
        <v>-8.18</v>
      </c>
      <c r="CC1083" s="1">
        <v>-3.92</v>
      </c>
      <c r="CD1083" s="1">
        <v>-4.7</v>
      </c>
      <c r="CE1083" s="1">
        <v>-5.3</v>
      </c>
      <c r="CF1083" s="1">
        <v>-3.33</v>
      </c>
      <c r="CG1083" s="1">
        <v>-5.15</v>
      </c>
      <c r="CH1083" s="1">
        <v>-4.53</v>
      </c>
      <c r="CI1083" s="1">
        <v>-5.32</v>
      </c>
      <c r="CJ1083" s="1">
        <v>-5.03</v>
      </c>
      <c r="CK1083" s="1">
        <v>-2.36</v>
      </c>
      <c r="CL1083" s="1">
        <v>-4.67</v>
      </c>
      <c r="CM1083" s="1">
        <v>-5.23</v>
      </c>
      <c r="CN1083" s="1">
        <v>-5.07</v>
      </c>
      <c r="CO1083" s="1">
        <v>-4.32</v>
      </c>
      <c r="CP1083" s="1">
        <v>-4.71</v>
      </c>
      <c r="CQ1083" s="1">
        <v>-4.6500000000000004</v>
      </c>
      <c r="CR1083" s="1">
        <v>-5.95</v>
      </c>
      <c r="CS1083" s="1">
        <v>-4.38</v>
      </c>
      <c r="CT1083" s="1">
        <v>-5.72</v>
      </c>
      <c r="CV1083" s="1">
        <v>201612</v>
      </c>
      <c r="CW1083" s="1">
        <v>0.45</v>
      </c>
      <c r="CX1083" s="1">
        <v>3.08</v>
      </c>
      <c r="CY1083" s="1">
        <v>4.62</v>
      </c>
      <c r="CZ1083" s="1">
        <v>4.1500000000000004</v>
      </c>
      <c r="DA1083" s="1">
        <v>2.96</v>
      </c>
      <c r="DB1083" s="1">
        <v>4.0199999999999996</v>
      </c>
      <c r="DC1083" s="1">
        <v>4.66</v>
      </c>
      <c r="DD1083" s="1">
        <v>4.4000000000000004</v>
      </c>
      <c r="DE1083" s="1">
        <v>4.07</v>
      </c>
      <c r="DF1083" s="1">
        <v>2.41</v>
      </c>
      <c r="DG1083" s="1">
        <v>3.41</v>
      </c>
      <c r="DH1083" s="1">
        <v>3.32</v>
      </c>
      <c r="DI1083" s="1">
        <v>4.68</v>
      </c>
      <c r="DJ1083" s="1">
        <v>4.75</v>
      </c>
      <c r="DK1083" s="1">
        <v>4.5599999999999996</v>
      </c>
      <c r="DL1083" s="1">
        <v>4.47</v>
      </c>
      <c r="DM1083" s="1">
        <v>4.34</v>
      </c>
      <c r="DN1083" s="1">
        <v>4.5</v>
      </c>
      <c r="DO1083" s="1">
        <v>3.64</v>
      </c>
      <c r="DQ1083" s="1">
        <v>201512</v>
      </c>
      <c r="DR1083" s="1">
        <v>-99.99</v>
      </c>
      <c r="DS1083" s="1">
        <v>-5.13</v>
      </c>
      <c r="DT1083" s="1">
        <v>-5.01</v>
      </c>
      <c r="DU1083" s="1">
        <v>-2.83</v>
      </c>
      <c r="DV1083" s="1">
        <v>-5</v>
      </c>
      <c r="DW1083" s="1">
        <v>-5.27</v>
      </c>
      <c r="DX1083" s="1">
        <v>-5.71</v>
      </c>
      <c r="DY1083" s="1">
        <v>-3.99</v>
      </c>
      <c r="DZ1083" s="1">
        <v>-2.2999999999999998</v>
      </c>
      <c r="EA1083" s="1">
        <v>-4.79</v>
      </c>
      <c r="EB1083" s="1">
        <v>-5.61</v>
      </c>
      <c r="EC1083" s="1">
        <v>-5.75</v>
      </c>
      <c r="ED1083" s="1">
        <v>-4.67</v>
      </c>
      <c r="EE1083" s="1">
        <v>-6.35</v>
      </c>
      <c r="EF1083" s="1">
        <v>-5.0199999999999996</v>
      </c>
      <c r="EG1083" s="1">
        <v>-4.1100000000000003</v>
      </c>
      <c r="EH1083" s="1">
        <v>-3.85</v>
      </c>
      <c r="EI1083" s="1">
        <v>-2.83</v>
      </c>
      <c r="EJ1083" s="1">
        <v>-1.77</v>
      </c>
      <c r="EL1083">
        <v>201512</v>
      </c>
      <c r="EM1083">
        <v>-2.17</v>
      </c>
      <c r="EN1083">
        <v>-2.86</v>
      </c>
      <c r="EO1083">
        <v>-2.4500000000000002</v>
      </c>
      <c r="EP1083">
        <v>0.01</v>
      </c>
      <c r="ER1083" s="1">
        <v>201606</v>
      </c>
      <c r="ES1083" s="1">
        <v>4.1100000000000003</v>
      </c>
      <c r="EU1083" s="1">
        <v>201507</v>
      </c>
      <c r="EV1083" s="1">
        <v>-5.12</v>
      </c>
      <c r="EX1083" s="1">
        <v>202006</v>
      </c>
      <c r="EY1083" s="1">
        <v>1.81</v>
      </c>
      <c r="FA1083" s="1">
        <v>201606</v>
      </c>
      <c r="FB1083" s="1">
        <f>IF(ISERROR(VLOOKUP($FA1083,MOM,LOOKUPS!C$12,0)*$FB$6+VLOOKUP($FA1083,STREV,LOOKUPS!C$10,0)*$FC$6+VLOOKUP($FA1083,LTREV,LOOKUPS!C$9,0)*$FD$6+VLOOKUP($FA1083,CFP,LOOKUPS!C$6,0)*$FE$6+VLOOKUP($FA1083,EP,LOOKUPS!C$8,0)*$FF$6+VLOOKUP($FA1083,BM,LOOKUPS!C$5,0)*$FG$6+VLOOKUP($FA1083,DIV,LOOKUPS!C$7,0)*$FH$6++VLOOKUP($FA1083,SIZE,LOOKUPS!C$11,0)*$FI$6),"",VLOOKUP($FA1083,MOM,LOOKUPS!C$12,0)*$FB$6+VLOOKUP($FA1083,STREV,LOOKUPS!C$10,0)*$FC$6+VLOOKUP($FA1083,LTREV,LOOKUPS!C$9,0)*$FD$6+VLOOKUP($FA1083,CFP,LOOKUPS!C$6,0)*$FE$6+VLOOKUP($FA1083,EP,LOOKUPS!C$8,0)*$FF$6+VLOOKUP($FA1083,BM,LOOKUPS!C$5,0)*$FG$6+VLOOKUP($FA1083,DIV,LOOKUPS!C$7,0)*$FH$6++VLOOKUP($FA1083,SIZE,LOOKUPS!C$11,0)*$FI$6)</f>
        <v>-0.77940000000000009</v>
      </c>
      <c r="FC1083" s="1">
        <f>IF(ISERROR(VLOOKUP($FA1083,MOM,LOOKUPS!D$12,0)*$FB$6+VLOOKUP($FA1083,STREV,LOOKUPS!D$10,0)*$FC$6+VLOOKUP($FA1083,LTREV,LOOKUPS!D$9,0)*$FD$6+VLOOKUP($FA1083,CFP,LOOKUPS!D$6,0)*$FE$6+VLOOKUP($FA1083,EP,LOOKUPS!D$8,0)*$FF$6+VLOOKUP($FA1083,BM,LOOKUPS!D$5,0)*$FG$6+VLOOKUP($FA1083,DIV,LOOKUPS!D$7,0)*$FH$6++VLOOKUP($FA1083,SIZE,LOOKUPS!D$11,0)*$FI$6),"",VLOOKUP($FA1083,MOM,LOOKUPS!D$12,0)*$FB$6+VLOOKUP($FA1083,STREV,LOOKUPS!D$10,0)*$FC$6+VLOOKUP($FA1083,LTREV,LOOKUPS!D$9,0)*$FD$6+VLOOKUP($FA1083,CFP,LOOKUPS!D$6,0)*$FE$6+VLOOKUP($FA1083,EP,LOOKUPS!D$8,0)*$FF$6+VLOOKUP($FA1083,BM,LOOKUPS!D$5,0)*$FG$6+VLOOKUP($FA1083,DIV,LOOKUPS!D$7,0)*$FH$6++VLOOKUP($FA1083,SIZE,LOOKUPS!D$11,0)*$FI$6)</f>
        <v>-1.3357000000000001</v>
      </c>
      <c r="FD1083" s="1">
        <f>IF(ISERROR(VLOOKUP($FA1083,MOM,LOOKUPS!E$12,0)*$FB$6+VLOOKUP($FA1083,STREV,LOOKUPS!E$10,0)*$FC$6+VLOOKUP($FA1083,LTREV,LOOKUPS!E$9,0)*$FD$6+VLOOKUP($FA1083,CFP,LOOKUPS!E$6,0)*$FE$6+VLOOKUP($FA1083,EP,LOOKUPS!E$8,0)*$FF$6+VLOOKUP($FA1083,BM,LOOKUPS!E$5,0)*$FG$6+VLOOKUP($FA1083,DIV,LOOKUPS!E$7,0)*$FH$6++VLOOKUP($FA1083,SIZE,LOOKUPS!E$11,0)*$FI$6),"",VLOOKUP($FA1083,MOM,LOOKUPS!E$12,0)*$FB$6+VLOOKUP($FA1083,STREV,LOOKUPS!E$10,0)*$FC$6+VLOOKUP($FA1083,LTREV,LOOKUPS!E$9,0)*$FD$6+VLOOKUP($FA1083,CFP,LOOKUPS!E$6,0)*$FE$6+VLOOKUP($FA1083,EP,LOOKUPS!E$8,0)*$FF$6+VLOOKUP($FA1083,BM,LOOKUPS!E$5,0)*$FG$6+VLOOKUP($FA1083,DIV,LOOKUPS!E$7,0)*$FH$6++VLOOKUP($FA1083,SIZE,LOOKUPS!E$11,0)*$FI$6)</f>
        <v>-2.4125999999999999</v>
      </c>
      <c r="FE1083" s="1">
        <f>IF(ISERROR(VLOOKUP($FA1083,MOM,LOOKUPS!F$12,0)*$FB$6+VLOOKUP($FA1083,STREV,LOOKUPS!F$10,0)*$FC$6+VLOOKUP($FA1083,LTREV,LOOKUPS!F$9,0)*$FD$6+VLOOKUP($FA1083,CFP,LOOKUPS!F$6,0)*$FE$6+VLOOKUP($FA1083,EP,LOOKUPS!F$8,0)*$FF$6+VLOOKUP($FA1083,BM,LOOKUPS!F$5,0)*$FG$6+VLOOKUP($FA1083,DIV,LOOKUPS!F$7,0)*$FH$6++VLOOKUP($FA1083,SIZE,LOOKUPS!F$11,0)*$FI$6),"",VLOOKUP($FA1083,MOM,LOOKUPS!F$12,0)*$FB$6+VLOOKUP($FA1083,STREV,LOOKUPS!F$10,0)*$FC$6+VLOOKUP($FA1083,LTREV,LOOKUPS!F$9,0)*$FD$6+VLOOKUP($FA1083,CFP,LOOKUPS!F$6,0)*$FE$6+VLOOKUP($FA1083,EP,LOOKUPS!F$8,0)*$FF$6+VLOOKUP($FA1083,BM,LOOKUPS!F$5,0)*$FG$6+VLOOKUP($FA1083,DIV,LOOKUPS!F$7,0)*$FH$6++VLOOKUP($FA1083,SIZE,LOOKUPS!F$11,0)*$FI$6)</f>
        <v>-0.9544999999999999</v>
      </c>
      <c r="FF1083" s="1">
        <f>IF(ISERROR(VLOOKUP($FA1083,MOM,LOOKUPS!G$12,0)*$FB$6+VLOOKUP($FA1083,STREV,LOOKUPS!G$10,0)*$FC$6+VLOOKUP($FA1083,LTREV,LOOKUPS!G$9,0)*$FD$6+VLOOKUP($FA1083,CFP,LOOKUPS!G$6,0)*$FE$6+VLOOKUP($FA1083,EP,LOOKUPS!G$8,0)*$FF$6+VLOOKUP($FA1083,BM,LOOKUPS!G$5,0)*$FG$6+VLOOKUP($FA1083,DIV,LOOKUPS!G$7,0)*$FH$6++VLOOKUP($FA1083,SIZE,LOOKUPS!G$11,0)*$FI$6),"",VLOOKUP($FA1083,MOM,LOOKUPS!G$12,0)*$FB$6+VLOOKUP($FA1083,STREV,LOOKUPS!G$10,0)*$FC$6+VLOOKUP($FA1083,LTREV,LOOKUPS!G$9,0)*$FD$6+VLOOKUP($FA1083,CFP,LOOKUPS!G$6,0)*$FE$6+VLOOKUP($FA1083,EP,LOOKUPS!G$8,0)*$FF$6+VLOOKUP($FA1083,BM,LOOKUPS!G$5,0)*$FG$6+VLOOKUP($FA1083,DIV,LOOKUPS!G$7,0)*$FH$6++VLOOKUP($FA1083,SIZE,LOOKUPS!G$11,0)*$FI$6)</f>
        <v>-1.0837000000000001</v>
      </c>
      <c r="FG1083" s="1">
        <f>IF(ISERROR(VLOOKUP($FA1083,MOM,LOOKUPS!H$12,0)*$FB$6+VLOOKUP($FA1083,STREV,LOOKUPS!H$10,0)*$FC$6+VLOOKUP($FA1083,LTREV,LOOKUPS!H$9,0)*$FD$6+VLOOKUP($FA1083,CFP,LOOKUPS!H$6,0)*$FE$6+VLOOKUP($FA1083,EP,LOOKUPS!H$8,0)*$FF$6+VLOOKUP($FA1083,BM,LOOKUPS!H$5,0)*$FG$6+VLOOKUP($FA1083,DIV,LOOKUPS!H$7,0)*$FH$6++VLOOKUP($FA1083,SIZE,LOOKUPS!H$11,0)*$FI$6),"",VLOOKUP($FA1083,MOM,LOOKUPS!H$12,0)*$FB$6+VLOOKUP($FA1083,STREV,LOOKUPS!H$10,0)*$FC$6+VLOOKUP($FA1083,LTREV,LOOKUPS!H$9,0)*$FD$6+VLOOKUP($FA1083,CFP,LOOKUPS!H$6,0)*$FE$6+VLOOKUP($FA1083,EP,LOOKUPS!H$8,0)*$FF$6+VLOOKUP($FA1083,BM,LOOKUPS!H$5,0)*$FG$6+VLOOKUP($FA1083,DIV,LOOKUPS!H$7,0)*$FH$6++VLOOKUP($FA1083,SIZE,LOOKUPS!H$11,0)*$FI$6)</f>
        <v>-0.44790000000000008</v>
      </c>
      <c r="FH1083" s="1">
        <f>IF(ISERROR(VLOOKUP($FA1083,MOM,LOOKUPS!I$12,0)*$FB$6+VLOOKUP($FA1083,STREV,LOOKUPS!I$10,0)*$FC$6+VLOOKUP($FA1083,LTREV,LOOKUPS!I$9,0)*$FD$6+VLOOKUP($FA1083,CFP,LOOKUPS!I$6,0)*$FE$6+VLOOKUP($FA1083,EP,LOOKUPS!I$8,0)*$FF$6+VLOOKUP($FA1083,BM,LOOKUPS!I$5,0)*$FG$6+VLOOKUP($FA1083,DIV,LOOKUPS!I$7,0)*$FH$6++VLOOKUP($FA1083,SIZE,LOOKUPS!I$11,0)*$FI$6),"",VLOOKUP($FA1083,MOM,LOOKUPS!I$12,0)*$FB$6+VLOOKUP($FA1083,STREV,LOOKUPS!I$10,0)*$FC$6+VLOOKUP($FA1083,LTREV,LOOKUPS!I$9,0)*$FD$6+VLOOKUP($FA1083,CFP,LOOKUPS!I$6,0)*$FE$6+VLOOKUP($FA1083,EP,LOOKUPS!I$8,0)*$FF$6+VLOOKUP($FA1083,BM,LOOKUPS!I$5,0)*$FG$6+VLOOKUP($FA1083,DIV,LOOKUPS!I$7,0)*$FH$6++VLOOKUP($FA1083,SIZE,LOOKUPS!I$11,0)*$FI$6)</f>
        <v>8.3100000000000021E-2</v>
      </c>
      <c r="FI1083" s="1">
        <f>IF(ISERROR(VLOOKUP($FA1083,MOM,LOOKUPS!J$12,0)*$FB$6+VLOOKUP($FA1083,STREV,LOOKUPS!J$10,0)*$FC$6+VLOOKUP($FA1083,LTREV,LOOKUPS!J$9,0)*$FD$6+VLOOKUP($FA1083,CFP,LOOKUPS!J$6,0)*$FE$6+VLOOKUP($FA1083,EP,LOOKUPS!J$8,0)*$FF$6+VLOOKUP($FA1083,BM,LOOKUPS!J$5,0)*$FG$6+VLOOKUP($FA1083,DIV,LOOKUPS!J$7,0)*$FH$6++VLOOKUP($FA1083,SIZE,LOOKUPS!J$11,0)*$FI$6),"",VLOOKUP($FA1083,MOM,LOOKUPS!J$12,0)*$FB$6+VLOOKUP($FA1083,STREV,LOOKUPS!J$10,0)*$FC$6+VLOOKUP($FA1083,LTREV,LOOKUPS!J$9,0)*$FD$6+VLOOKUP($FA1083,CFP,LOOKUPS!J$6,0)*$FE$6+VLOOKUP($FA1083,EP,LOOKUPS!J$8,0)*$FF$6+VLOOKUP($FA1083,BM,LOOKUPS!J$5,0)*$FG$6+VLOOKUP($FA1083,DIV,LOOKUPS!J$7,0)*$FH$6++VLOOKUP($FA1083,SIZE,LOOKUPS!J$11,0)*$FI$6)</f>
        <v>-0.51580000000000004</v>
      </c>
      <c r="FJ1083" s="1">
        <f>IF(ISERROR(VLOOKUP($FA1083,MOM,LOOKUPS!K$12,0)*$FB$6+VLOOKUP($FA1083,STREV,LOOKUPS!K$10,0)*$FC$6+VLOOKUP($FA1083,LTREV,LOOKUPS!K$9,0)*$FD$6+VLOOKUP($FA1083,CFP,LOOKUPS!K$6,0)*$FE$6+VLOOKUP($FA1083,EP,LOOKUPS!K$8,0)*$FF$6+VLOOKUP($FA1083,BM,LOOKUPS!K$5,0)*$FG$6+VLOOKUP($FA1083,DIV,LOOKUPS!K$7,0)*$FH$6++VLOOKUP($FA1083,SIZE,LOOKUPS!K$11,0)*$FI$6),"",VLOOKUP($FA1083,MOM,LOOKUPS!K$12,0)*$FB$6+VLOOKUP($FA1083,STREV,LOOKUPS!K$10,0)*$FC$6+VLOOKUP($FA1083,LTREV,LOOKUPS!K$9,0)*$FD$6+VLOOKUP($FA1083,CFP,LOOKUPS!K$6,0)*$FE$6+VLOOKUP($FA1083,EP,LOOKUPS!K$8,0)*$FF$6+VLOOKUP($FA1083,BM,LOOKUPS!K$5,0)*$FG$6+VLOOKUP($FA1083,DIV,LOOKUPS!K$7,0)*$FH$6++VLOOKUP($FA1083,SIZE,LOOKUPS!K$11,0)*$FI$6)</f>
        <v>0.94600000000000006</v>
      </c>
      <c r="FK1083" s="1">
        <f>IF(ISERROR(VLOOKUP($FA1083,MOM,LOOKUPS!L$12,0)*$FB$6+VLOOKUP($FA1083,STREV,LOOKUPS!L$10,0)*$FC$6+VLOOKUP($FA1083,LTREV,LOOKUPS!L$9,0)*$FD$6+VLOOKUP($FA1083,CFP,LOOKUPS!L$6,0)*$FE$6+VLOOKUP($FA1083,EP,LOOKUPS!L$8,0)*$FF$6+VLOOKUP($FA1083,BM,LOOKUPS!L$5,0)*$FG$6+VLOOKUP($FA1083,DIV,LOOKUPS!L$7,0)*$FH$6++VLOOKUP($FA1083,SIZE,LOOKUPS!L$11,0)*$FI$6),"",VLOOKUP($FA1083,MOM,LOOKUPS!L$12,0)*$FB$6+VLOOKUP($FA1083,STREV,LOOKUPS!L$10,0)*$FC$6+VLOOKUP($FA1083,LTREV,LOOKUPS!L$9,0)*$FD$6+VLOOKUP($FA1083,CFP,LOOKUPS!L$6,0)*$FE$6+VLOOKUP($FA1083,EP,LOOKUPS!L$8,0)*$FF$6+VLOOKUP($FA1083,BM,LOOKUPS!L$5,0)*$FG$6+VLOOKUP($FA1083,DIV,LOOKUPS!L$7,0)*$FH$6++VLOOKUP($FA1083,SIZE,LOOKUPS!L$11,0)*$FI$6)</f>
        <v>1.2743</v>
      </c>
    </row>
    <row r="1084" spans="1:167" x14ac:dyDescent="0.3">
      <c r="A1084" s="1">
        <v>201607</v>
      </c>
      <c r="B1084" s="1">
        <v>8.66</v>
      </c>
      <c r="C1084" s="1">
        <v>7.88</v>
      </c>
      <c r="D1084" s="1">
        <v>5.41</v>
      </c>
      <c r="E1084" s="1">
        <v>5.58</v>
      </c>
      <c r="F1084" s="1">
        <v>6.1</v>
      </c>
      <c r="G1084" s="1">
        <v>5.31</v>
      </c>
      <c r="H1084" s="1">
        <v>4.17</v>
      </c>
      <c r="I1084" s="1">
        <v>3.9</v>
      </c>
      <c r="J1084" s="1">
        <v>3.67</v>
      </c>
      <c r="K1084" s="1">
        <v>4.87</v>
      </c>
      <c r="M1084" s="1">
        <v>201508</v>
      </c>
      <c r="N1084" s="1">
        <v>1.82</v>
      </c>
      <c r="O1084" s="1">
        <v>-4.37</v>
      </c>
      <c r="P1084" s="1">
        <v>-7.58</v>
      </c>
      <c r="Q1084" s="1">
        <v>-6.02</v>
      </c>
      <c r="R1084" s="1">
        <v>-5.09</v>
      </c>
      <c r="S1084" s="1">
        <v>-3.88</v>
      </c>
      <c r="T1084" s="1">
        <v>-3.83</v>
      </c>
      <c r="U1084" s="1">
        <v>-4.62</v>
      </c>
      <c r="V1084" s="1">
        <v>-5.34</v>
      </c>
      <c r="W1084" s="1">
        <v>-7.12</v>
      </c>
      <c r="Y1084" s="1">
        <v>202007</v>
      </c>
      <c r="Z1084" s="1">
        <v>12.92</v>
      </c>
      <c r="AA1084" s="1">
        <v>4.9400000000000004</v>
      </c>
      <c r="AB1084" s="1">
        <v>3.63</v>
      </c>
      <c r="AC1084" s="1">
        <v>1.38</v>
      </c>
      <c r="AD1084" s="1">
        <v>1.65</v>
      </c>
      <c r="AE1084" s="1">
        <v>0.76</v>
      </c>
      <c r="AF1084" s="1">
        <v>0.3</v>
      </c>
      <c r="AG1084" s="1">
        <v>2.8</v>
      </c>
      <c r="AH1084" s="1">
        <v>3.25</v>
      </c>
      <c r="AI1084" s="1">
        <v>5</v>
      </c>
      <c r="CA1084" s="1">
        <v>201601</v>
      </c>
      <c r="CB1084" s="1">
        <v>-13.97</v>
      </c>
      <c r="CC1084" s="1">
        <v>-11.13</v>
      </c>
      <c r="CD1084" s="1">
        <v>-8.35</v>
      </c>
      <c r="CE1084" s="1">
        <v>-8.09</v>
      </c>
      <c r="CF1084" s="1">
        <v>-12.02</v>
      </c>
      <c r="CG1084" s="1">
        <v>-9.2899999999999991</v>
      </c>
      <c r="CH1084" s="1">
        <v>-8.07</v>
      </c>
      <c r="CI1084" s="1">
        <v>-7.81</v>
      </c>
      <c r="CJ1084" s="1">
        <v>-8.1999999999999993</v>
      </c>
      <c r="CK1084" s="1">
        <v>-13.22</v>
      </c>
      <c r="CL1084" s="1">
        <v>-10.37</v>
      </c>
      <c r="CM1084" s="1">
        <v>-9.1199999999999992</v>
      </c>
      <c r="CN1084" s="1">
        <v>-9.48</v>
      </c>
      <c r="CO1084" s="1">
        <v>-7.62</v>
      </c>
      <c r="CP1084" s="1">
        <v>-8.48</v>
      </c>
      <c r="CQ1084" s="1">
        <v>-7.8</v>
      </c>
      <c r="CR1084" s="1">
        <v>-7.82</v>
      </c>
      <c r="CS1084" s="1">
        <v>-7.24</v>
      </c>
      <c r="CT1084" s="1">
        <v>-9.2100000000000009</v>
      </c>
      <c r="CV1084" s="1">
        <v>201701</v>
      </c>
      <c r="CW1084" s="1">
        <v>3.04</v>
      </c>
      <c r="CX1084" s="1">
        <v>1.01</v>
      </c>
      <c r="CY1084" s="1">
        <v>-0.16</v>
      </c>
      <c r="CZ1084" s="1">
        <v>-0.22</v>
      </c>
      <c r="DA1084" s="1">
        <v>0.65</v>
      </c>
      <c r="DB1084" s="1">
        <v>0.87</v>
      </c>
      <c r="DC1084" s="1">
        <v>-0.18</v>
      </c>
      <c r="DD1084" s="1">
        <v>-0.05</v>
      </c>
      <c r="DE1084" s="1">
        <v>-0.42</v>
      </c>
      <c r="DF1084" s="1">
        <v>-0.04</v>
      </c>
      <c r="DG1084" s="1">
        <v>1.21</v>
      </c>
      <c r="DH1084" s="1">
        <v>1.73</v>
      </c>
      <c r="DI1084" s="1">
        <v>0.05</v>
      </c>
      <c r="DJ1084" s="1">
        <v>0.27</v>
      </c>
      <c r="DK1084" s="1">
        <v>-0.62</v>
      </c>
      <c r="DL1084" s="1">
        <v>-0.35</v>
      </c>
      <c r="DM1084" s="1">
        <v>0.26</v>
      </c>
      <c r="DN1084" s="1">
        <v>-0.37</v>
      </c>
      <c r="DO1084" s="1">
        <v>-0.46</v>
      </c>
      <c r="DQ1084" s="1">
        <v>201601</v>
      </c>
      <c r="DR1084" s="1">
        <v>-99.99</v>
      </c>
      <c r="DS1084" s="1">
        <v>-10.199999999999999</v>
      </c>
      <c r="DT1084" s="1">
        <v>-9.31</v>
      </c>
      <c r="DU1084" s="1">
        <v>-7</v>
      </c>
      <c r="DV1084" s="1">
        <v>-9.9600000000000009</v>
      </c>
      <c r="DW1084" s="1">
        <v>-11.01</v>
      </c>
      <c r="DX1084" s="1">
        <v>-9.17</v>
      </c>
      <c r="DY1084" s="1">
        <v>-8.36</v>
      </c>
      <c r="DZ1084" s="1">
        <v>-5.99</v>
      </c>
      <c r="EA1084" s="1">
        <v>-9.2899999999999991</v>
      </c>
      <c r="EB1084" s="1">
        <v>-11.82</v>
      </c>
      <c r="EC1084" s="1">
        <v>-11.36</v>
      </c>
      <c r="ED1084" s="1">
        <v>-10.57</v>
      </c>
      <c r="EE1084" s="1">
        <v>-9.4600000000000009</v>
      </c>
      <c r="EF1084" s="1">
        <v>-8.85</v>
      </c>
      <c r="EG1084" s="1">
        <v>-7.87</v>
      </c>
      <c r="EH1084" s="1">
        <v>-8.94</v>
      </c>
      <c r="EI1084" s="1">
        <v>-5.85</v>
      </c>
      <c r="EJ1084" s="1">
        <v>-6.13</v>
      </c>
      <c r="EL1084">
        <v>201601</v>
      </c>
      <c r="EM1084">
        <v>-5.77</v>
      </c>
      <c r="EN1084">
        <v>-3.36</v>
      </c>
      <c r="EO1084">
        <v>2.0099999999999998</v>
      </c>
      <c r="EP1084">
        <v>0.01</v>
      </c>
      <c r="ER1084" s="1">
        <v>201607</v>
      </c>
      <c r="ES1084" s="1">
        <v>-3.08</v>
      </c>
      <c r="EU1084" s="1">
        <v>201508</v>
      </c>
      <c r="EV1084" s="1">
        <v>1.63</v>
      </c>
      <c r="EX1084" s="1">
        <v>202007</v>
      </c>
      <c r="EY1084" s="1">
        <v>-0.08</v>
      </c>
      <c r="FA1084" s="1">
        <v>201607</v>
      </c>
      <c r="FB1084" s="1">
        <f>IF(ISERROR(VLOOKUP($FA1084,MOM,LOOKUPS!C$12,0)*$FB$6+VLOOKUP($FA1084,STREV,LOOKUPS!C$10,0)*$FC$6+VLOOKUP($FA1084,LTREV,LOOKUPS!C$9,0)*$FD$6+VLOOKUP($FA1084,CFP,LOOKUPS!C$6,0)*$FE$6+VLOOKUP($FA1084,EP,LOOKUPS!C$8,0)*$FF$6+VLOOKUP($FA1084,BM,LOOKUPS!C$5,0)*$FG$6+VLOOKUP($FA1084,DIV,LOOKUPS!C$7,0)*$FH$6++VLOOKUP($FA1084,SIZE,LOOKUPS!C$11,0)*$FI$6),"",VLOOKUP($FA1084,MOM,LOOKUPS!C$12,0)*$FB$6+VLOOKUP($FA1084,STREV,LOOKUPS!C$10,0)*$FC$6+VLOOKUP($FA1084,LTREV,LOOKUPS!C$9,0)*$FD$6+VLOOKUP($FA1084,CFP,LOOKUPS!C$6,0)*$FE$6+VLOOKUP($FA1084,EP,LOOKUPS!C$8,0)*$FF$6+VLOOKUP($FA1084,BM,LOOKUPS!C$5,0)*$FG$6+VLOOKUP($FA1084,DIV,LOOKUPS!C$7,0)*$FH$6++VLOOKUP($FA1084,SIZE,LOOKUPS!C$11,0)*$FI$6)</f>
        <v>7.0952999999999999</v>
      </c>
      <c r="FC1084" s="1">
        <f>IF(ISERROR(VLOOKUP($FA1084,MOM,LOOKUPS!D$12,0)*$FB$6+VLOOKUP($FA1084,STREV,LOOKUPS!D$10,0)*$FC$6+VLOOKUP($FA1084,LTREV,LOOKUPS!D$9,0)*$FD$6+VLOOKUP($FA1084,CFP,LOOKUPS!D$6,0)*$FE$6+VLOOKUP($FA1084,EP,LOOKUPS!D$8,0)*$FF$6+VLOOKUP($FA1084,BM,LOOKUPS!D$5,0)*$FG$6+VLOOKUP($FA1084,DIV,LOOKUPS!D$7,0)*$FH$6++VLOOKUP($FA1084,SIZE,LOOKUPS!D$11,0)*$FI$6),"",VLOOKUP($FA1084,MOM,LOOKUPS!D$12,0)*$FB$6+VLOOKUP($FA1084,STREV,LOOKUPS!D$10,0)*$FC$6+VLOOKUP($FA1084,LTREV,LOOKUPS!D$9,0)*$FD$6+VLOOKUP($FA1084,CFP,LOOKUPS!D$6,0)*$FE$6+VLOOKUP($FA1084,EP,LOOKUPS!D$8,0)*$FF$6+VLOOKUP($FA1084,BM,LOOKUPS!D$5,0)*$FG$6+VLOOKUP($FA1084,DIV,LOOKUPS!D$7,0)*$FH$6++VLOOKUP($FA1084,SIZE,LOOKUPS!D$11,0)*$FI$6)</f>
        <v>5.6047000000000002</v>
      </c>
      <c r="FD1084" s="1">
        <f>IF(ISERROR(VLOOKUP($FA1084,MOM,LOOKUPS!E$12,0)*$FB$6+VLOOKUP($FA1084,STREV,LOOKUPS!E$10,0)*$FC$6+VLOOKUP($FA1084,LTREV,LOOKUPS!E$9,0)*$FD$6+VLOOKUP($FA1084,CFP,LOOKUPS!E$6,0)*$FE$6+VLOOKUP($FA1084,EP,LOOKUPS!E$8,0)*$FF$6+VLOOKUP($FA1084,BM,LOOKUPS!E$5,0)*$FG$6+VLOOKUP($FA1084,DIV,LOOKUPS!E$7,0)*$FH$6++VLOOKUP($FA1084,SIZE,LOOKUPS!E$11,0)*$FI$6),"",VLOOKUP($FA1084,MOM,LOOKUPS!E$12,0)*$FB$6+VLOOKUP($FA1084,STREV,LOOKUPS!E$10,0)*$FC$6+VLOOKUP($FA1084,LTREV,LOOKUPS!E$9,0)*$FD$6+VLOOKUP($FA1084,CFP,LOOKUPS!E$6,0)*$FE$6+VLOOKUP($FA1084,EP,LOOKUPS!E$8,0)*$FF$6+VLOOKUP($FA1084,BM,LOOKUPS!E$5,0)*$FG$6+VLOOKUP($FA1084,DIV,LOOKUPS!E$7,0)*$FH$6++VLOOKUP($FA1084,SIZE,LOOKUPS!E$11,0)*$FI$6)</f>
        <v>4.6904000000000003</v>
      </c>
      <c r="FE1084" s="1">
        <f>IF(ISERROR(VLOOKUP($FA1084,MOM,LOOKUPS!F$12,0)*$FB$6+VLOOKUP($FA1084,STREV,LOOKUPS!F$10,0)*$FC$6+VLOOKUP($FA1084,LTREV,LOOKUPS!F$9,0)*$FD$6+VLOOKUP($FA1084,CFP,LOOKUPS!F$6,0)*$FE$6+VLOOKUP($FA1084,EP,LOOKUPS!F$8,0)*$FF$6+VLOOKUP($FA1084,BM,LOOKUPS!F$5,0)*$FG$6+VLOOKUP($FA1084,DIV,LOOKUPS!F$7,0)*$FH$6++VLOOKUP($FA1084,SIZE,LOOKUPS!F$11,0)*$FI$6),"",VLOOKUP($FA1084,MOM,LOOKUPS!F$12,0)*$FB$6+VLOOKUP($FA1084,STREV,LOOKUPS!F$10,0)*$FC$6+VLOOKUP($FA1084,LTREV,LOOKUPS!F$9,0)*$FD$6+VLOOKUP($FA1084,CFP,LOOKUPS!F$6,0)*$FE$6+VLOOKUP($FA1084,EP,LOOKUPS!F$8,0)*$FF$6+VLOOKUP($FA1084,BM,LOOKUPS!F$5,0)*$FG$6+VLOOKUP($FA1084,DIV,LOOKUPS!F$7,0)*$FH$6++VLOOKUP($FA1084,SIZE,LOOKUPS!F$11,0)*$FI$6)</f>
        <v>5.5857000000000001</v>
      </c>
      <c r="FF1084" s="1">
        <f>IF(ISERROR(VLOOKUP($FA1084,MOM,LOOKUPS!G$12,0)*$FB$6+VLOOKUP($FA1084,STREV,LOOKUPS!G$10,0)*$FC$6+VLOOKUP($FA1084,LTREV,LOOKUPS!G$9,0)*$FD$6+VLOOKUP($FA1084,CFP,LOOKUPS!G$6,0)*$FE$6+VLOOKUP($FA1084,EP,LOOKUPS!G$8,0)*$FF$6+VLOOKUP($FA1084,BM,LOOKUPS!G$5,0)*$FG$6+VLOOKUP($FA1084,DIV,LOOKUPS!G$7,0)*$FH$6++VLOOKUP($FA1084,SIZE,LOOKUPS!G$11,0)*$FI$6),"",VLOOKUP($FA1084,MOM,LOOKUPS!G$12,0)*$FB$6+VLOOKUP($FA1084,STREV,LOOKUPS!G$10,0)*$FC$6+VLOOKUP($FA1084,LTREV,LOOKUPS!G$9,0)*$FD$6+VLOOKUP($FA1084,CFP,LOOKUPS!G$6,0)*$FE$6+VLOOKUP($FA1084,EP,LOOKUPS!G$8,0)*$FF$6+VLOOKUP($FA1084,BM,LOOKUPS!G$5,0)*$FG$6+VLOOKUP($FA1084,DIV,LOOKUPS!G$7,0)*$FH$6++VLOOKUP($FA1084,SIZE,LOOKUPS!G$11,0)*$FI$6)</f>
        <v>5.1660000000000004</v>
      </c>
      <c r="FG1084" s="1">
        <f>IF(ISERROR(VLOOKUP($FA1084,MOM,LOOKUPS!H$12,0)*$FB$6+VLOOKUP($FA1084,STREV,LOOKUPS!H$10,0)*$FC$6+VLOOKUP($FA1084,LTREV,LOOKUPS!H$9,0)*$FD$6+VLOOKUP($FA1084,CFP,LOOKUPS!H$6,0)*$FE$6+VLOOKUP($FA1084,EP,LOOKUPS!H$8,0)*$FF$6+VLOOKUP($FA1084,BM,LOOKUPS!H$5,0)*$FG$6+VLOOKUP($FA1084,DIV,LOOKUPS!H$7,0)*$FH$6++VLOOKUP($FA1084,SIZE,LOOKUPS!H$11,0)*$FI$6),"",VLOOKUP($FA1084,MOM,LOOKUPS!H$12,0)*$FB$6+VLOOKUP($FA1084,STREV,LOOKUPS!H$10,0)*$FC$6+VLOOKUP($FA1084,LTREV,LOOKUPS!H$9,0)*$FD$6+VLOOKUP($FA1084,CFP,LOOKUPS!H$6,0)*$FE$6+VLOOKUP($FA1084,EP,LOOKUPS!H$8,0)*$FF$6+VLOOKUP($FA1084,BM,LOOKUPS!H$5,0)*$FG$6+VLOOKUP($FA1084,DIV,LOOKUPS!H$7,0)*$FH$6++VLOOKUP($FA1084,SIZE,LOOKUPS!H$11,0)*$FI$6)</f>
        <v>5.355500000000001</v>
      </c>
      <c r="FH1084" s="1">
        <f>IF(ISERROR(VLOOKUP($FA1084,MOM,LOOKUPS!I$12,0)*$FB$6+VLOOKUP($FA1084,STREV,LOOKUPS!I$10,0)*$FC$6+VLOOKUP($FA1084,LTREV,LOOKUPS!I$9,0)*$FD$6+VLOOKUP($FA1084,CFP,LOOKUPS!I$6,0)*$FE$6+VLOOKUP($FA1084,EP,LOOKUPS!I$8,0)*$FF$6+VLOOKUP($FA1084,BM,LOOKUPS!I$5,0)*$FG$6+VLOOKUP($FA1084,DIV,LOOKUPS!I$7,0)*$FH$6++VLOOKUP($FA1084,SIZE,LOOKUPS!I$11,0)*$FI$6),"",VLOOKUP($FA1084,MOM,LOOKUPS!I$12,0)*$FB$6+VLOOKUP($FA1084,STREV,LOOKUPS!I$10,0)*$FC$6+VLOOKUP($FA1084,LTREV,LOOKUPS!I$9,0)*$FD$6+VLOOKUP($FA1084,CFP,LOOKUPS!I$6,0)*$FE$6+VLOOKUP($FA1084,EP,LOOKUPS!I$8,0)*$FF$6+VLOOKUP($FA1084,BM,LOOKUPS!I$5,0)*$FG$6+VLOOKUP($FA1084,DIV,LOOKUPS!I$7,0)*$FH$6++VLOOKUP($FA1084,SIZE,LOOKUPS!I$11,0)*$FI$6)</f>
        <v>4.7415000000000003</v>
      </c>
      <c r="FI1084" s="1">
        <f>IF(ISERROR(VLOOKUP($FA1084,MOM,LOOKUPS!J$12,0)*$FB$6+VLOOKUP($FA1084,STREV,LOOKUPS!J$10,0)*$FC$6+VLOOKUP($FA1084,LTREV,LOOKUPS!J$9,0)*$FD$6+VLOOKUP($FA1084,CFP,LOOKUPS!J$6,0)*$FE$6+VLOOKUP($FA1084,EP,LOOKUPS!J$8,0)*$FF$6+VLOOKUP($FA1084,BM,LOOKUPS!J$5,0)*$FG$6+VLOOKUP($FA1084,DIV,LOOKUPS!J$7,0)*$FH$6++VLOOKUP($FA1084,SIZE,LOOKUPS!J$11,0)*$FI$6),"",VLOOKUP($FA1084,MOM,LOOKUPS!J$12,0)*$FB$6+VLOOKUP($FA1084,STREV,LOOKUPS!J$10,0)*$FC$6+VLOOKUP($FA1084,LTREV,LOOKUPS!J$9,0)*$FD$6+VLOOKUP($FA1084,CFP,LOOKUPS!J$6,0)*$FE$6+VLOOKUP($FA1084,EP,LOOKUPS!J$8,0)*$FF$6+VLOOKUP($FA1084,BM,LOOKUPS!J$5,0)*$FG$6+VLOOKUP($FA1084,DIV,LOOKUPS!J$7,0)*$FH$6++VLOOKUP($FA1084,SIZE,LOOKUPS!J$11,0)*$FI$6)</f>
        <v>4.6412000000000004</v>
      </c>
      <c r="FJ1084" s="1">
        <f>IF(ISERROR(VLOOKUP($FA1084,MOM,LOOKUPS!K$12,0)*$FB$6+VLOOKUP($FA1084,STREV,LOOKUPS!K$10,0)*$FC$6+VLOOKUP($FA1084,LTREV,LOOKUPS!K$9,0)*$FD$6+VLOOKUP($FA1084,CFP,LOOKUPS!K$6,0)*$FE$6+VLOOKUP($FA1084,EP,LOOKUPS!K$8,0)*$FF$6+VLOOKUP($FA1084,BM,LOOKUPS!K$5,0)*$FG$6+VLOOKUP($FA1084,DIV,LOOKUPS!K$7,0)*$FH$6++VLOOKUP($FA1084,SIZE,LOOKUPS!K$11,0)*$FI$6),"",VLOOKUP($FA1084,MOM,LOOKUPS!K$12,0)*$FB$6+VLOOKUP($FA1084,STREV,LOOKUPS!K$10,0)*$FC$6+VLOOKUP($FA1084,LTREV,LOOKUPS!K$9,0)*$FD$6+VLOOKUP($FA1084,CFP,LOOKUPS!K$6,0)*$FE$6+VLOOKUP($FA1084,EP,LOOKUPS!K$8,0)*$FF$6+VLOOKUP($FA1084,BM,LOOKUPS!K$5,0)*$FG$6+VLOOKUP($FA1084,DIV,LOOKUPS!K$7,0)*$FH$6++VLOOKUP($FA1084,SIZE,LOOKUPS!K$11,0)*$FI$6)</f>
        <v>5.35</v>
      </c>
      <c r="FK1084" s="1">
        <f>IF(ISERROR(VLOOKUP($FA1084,MOM,LOOKUPS!L$12,0)*$FB$6+VLOOKUP($FA1084,STREV,LOOKUPS!L$10,0)*$FC$6+VLOOKUP($FA1084,LTREV,LOOKUPS!L$9,0)*$FD$6+VLOOKUP($FA1084,CFP,LOOKUPS!L$6,0)*$FE$6+VLOOKUP($FA1084,EP,LOOKUPS!L$8,0)*$FF$6+VLOOKUP($FA1084,BM,LOOKUPS!L$5,0)*$FG$6+VLOOKUP($FA1084,DIV,LOOKUPS!L$7,0)*$FH$6++VLOOKUP($FA1084,SIZE,LOOKUPS!L$11,0)*$FI$6),"",VLOOKUP($FA1084,MOM,LOOKUPS!L$12,0)*$FB$6+VLOOKUP($FA1084,STREV,LOOKUPS!L$10,0)*$FC$6+VLOOKUP($FA1084,LTREV,LOOKUPS!L$9,0)*$FD$6+VLOOKUP($FA1084,CFP,LOOKUPS!L$6,0)*$FE$6+VLOOKUP($FA1084,EP,LOOKUPS!L$8,0)*$FF$6+VLOOKUP($FA1084,BM,LOOKUPS!L$5,0)*$FG$6+VLOOKUP($FA1084,DIV,LOOKUPS!L$7,0)*$FH$6++VLOOKUP($FA1084,SIZE,LOOKUPS!L$11,0)*$FI$6)</f>
        <v>7.882200000000001</v>
      </c>
    </row>
    <row r="1085" spans="1:167" x14ac:dyDescent="0.3">
      <c r="A1085" s="1">
        <v>201608</v>
      </c>
      <c r="B1085" s="1">
        <v>4.59</v>
      </c>
      <c r="C1085" s="1">
        <v>2.3199999999999998</v>
      </c>
      <c r="D1085" s="1">
        <v>1.94</v>
      </c>
      <c r="E1085" s="1">
        <v>1.45</v>
      </c>
      <c r="F1085" s="1">
        <v>2.4500000000000002</v>
      </c>
      <c r="G1085" s="1">
        <v>2.7</v>
      </c>
      <c r="H1085" s="1">
        <v>1.51</v>
      </c>
      <c r="I1085" s="1">
        <v>1.71</v>
      </c>
      <c r="J1085" s="1">
        <v>1.41</v>
      </c>
      <c r="K1085" s="1">
        <v>-0.34</v>
      </c>
      <c r="M1085" s="1">
        <v>201509</v>
      </c>
      <c r="N1085" s="1">
        <v>-10</v>
      </c>
      <c r="O1085" s="1">
        <v>-8.17</v>
      </c>
      <c r="P1085" s="1">
        <v>-6.46</v>
      </c>
      <c r="Q1085" s="1">
        <v>-5.89</v>
      </c>
      <c r="R1085" s="1">
        <v>-4.5</v>
      </c>
      <c r="S1085" s="1">
        <v>-3.85</v>
      </c>
      <c r="T1085" s="1">
        <v>-2.5</v>
      </c>
      <c r="U1085" s="1">
        <v>-3.07</v>
      </c>
      <c r="V1085" s="1">
        <v>-3.68</v>
      </c>
      <c r="W1085" s="1">
        <v>-7.69</v>
      </c>
      <c r="Y1085" s="1">
        <v>202008</v>
      </c>
      <c r="Z1085" s="1">
        <v>1.54</v>
      </c>
      <c r="AA1085" s="1">
        <v>4.76</v>
      </c>
      <c r="AB1085" s="1">
        <v>5.92</v>
      </c>
      <c r="AC1085" s="1">
        <v>6.42</v>
      </c>
      <c r="AD1085" s="1">
        <v>4.13</v>
      </c>
      <c r="AE1085" s="1">
        <v>5.2</v>
      </c>
      <c r="AF1085" s="1">
        <v>4.97</v>
      </c>
      <c r="AG1085" s="1">
        <v>4.54</v>
      </c>
      <c r="AH1085" s="1">
        <v>4.0999999999999996</v>
      </c>
      <c r="AI1085" s="1">
        <v>5.81</v>
      </c>
      <c r="CA1085" s="1">
        <v>201602</v>
      </c>
      <c r="CB1085" s="1">
        <v>1.37</v>
      </c>
      <c r="CC1085" s="1">
        <v>0.18</v>
      </c>
      <c r="CD1085" s="1">
        <v>1.37</v>
      </c>
      <c r="CE1085" s="1">
        <v>-0.55000000000000004</v>
      </c>
      <c r="CF1085" s="1">
        <v>-0.11</v>
      </c>
      <c r="CG1085" s="1">
        <v>1.29</v>
      </c>
      <c r="CH1085" s="1">
        <v>1.53</v>
      </c>
      <c r="CI1085" s="1">
        <v>0.42</v>
      </c>
      <c r="CJ1085" s="1">
        <v>-0.83</v>
      </c>
      <c r="CK1085" s="1">
        <v>-0.43</v>
      </c>
      <c r="CL1085" s="1">
        <v>0.33</v>
      </c>
      <c r="CM1085" s="1">
        <v>0.84</v>
      </c>
      <c r="CN1085" s="1">
        <v>1.78</v>
      </c>
      <c r="CO1085" s="1">
        <v>0.94</v>
      </c>
      <c r="CP1085" s="1">
        <v>2.06</v>
      </c>
      <c r="CQ1085" s="1">
        <v>0.71</v>
      </c>
      <c r="CR1085" s="1">
        <v>0.14000000000000001</v>
      </c>
      <c r="CS1085" s="1">
        <v>-0.75</v>
      </c>
      <c r="CT1085" s="1">
        <v>-0.91</v>
      </c>
      <c r="CV1085" s="1">
        <v>201702</v>
      </c>
      <c r="CW1085" s="1">
        <v>1.76</v>
      </c>
      <c r="CX1085" s="1">
        <v>1.86</v>
      </c>
      <c r="CY1085" s="1">
        <v>2.0499999999999998</v>
      </c>
      <c r="CZ1085" s="1">
        <v>1.29</v>
      </c>
      <c r="DA1085" s="1">
        <v>1.61</v>
      </c>
      <c r="DB1085" s="1">
        <v>2.0299999999999998</v>
      </c>
      <c r="DC1085" s="1">
        <v>1.72</v>
      </c>
      <c r="DD1085" s="1">
        <v>2.23</v>
      </c>
      <c r="DE1085" s="1">
        <v>1.27</v>
      </c>
      <c r="DF1085" s="1">
        <v>1.45</v>
      </c>
      <c r="DG1085" s="1">
        <v>1.73</v>
      </c>
      <c r="DH1085" s="1">
        <v>2.38</v>
      </c>
      <c r="DI1085" s="1">
        <v>1.71</v>
      </c>
      <c r="DJ1085" s="1">
        <v>1.48</v>
      </c>
      <c r="DK1085" s="1">
        <v>1.96</v>
      </c>
      <c r="DL1085" s="1">
        <v>3.1</v>
      </c>
      <c r="DM1085" s="1">
        <v>1.35</v>
      </c>
      <c r="DN1085" s="1">
        <v>1.83</v>
      </c>
      <c r="DO1085" s="1">
        <v>0.72</v>
      </c>
      <c r="DQ1085" s="1">
        <v>201602</v>
      </c>
      <c r="DR1085" s="1">
        <v>-99.99</v>
      </c>
      <c r="DS1085" s="1">
        <v>-0.2</v>
      </c>
      <c r="DT1085" s="1">
        <v>1.05</v>
      </c>
      <c r="DU1085" s="1">
        <v>0.74</v>
      </c>
      <c r="DV1085" s="1">
        <v>-0.52</v>
      </c>
      <c r="DW1085" s="1">
        <v>0.67</v>
      </c>
      <c r="DX1085" s="1">
        <v>1.74</v>
      </c>
      <c r="DY1085" s="1">
        <v>0.66</v>
      </c>
      <c r="DZ1085" s="1">
        <v>1.17</v>
      </c>
      <c r="EA1085" s="1">
        <v>-0.57999999999999996</v>
      </c>
      <c r="EB1085" s="1">
        <v>-0.34</v>
      </c>
      <c r="EC1085" s="1">
        <v>1.3</v>
      </c>
      <c r="ED1085" s="1">
        <v>-0.1</v>
      </c>
      <c r="EE1085" s="1">
        <v>1.04</v>
      </c>
      <c r="EF1085" s="1">
        <v>2.5</v>
      </c>
      <c r="EG1085" s="1">
        <v>1.28</v>
      </c>
      <c r="EH1085" s="1">
        <v>-0.09</v>
      </c>
      <c r="EI1085" s="1">
        <v>1.97</v>
      </c>
      <c r="EJ1085" s="1">
        <v>0.35</v>
      </c>
      <c r="EL1085">
        <v>201602</v>
      </c>
      <c r="EM1085">
        <v>-0.08</v>
      </c>
      <c r="EN1085">
        <v>0.83</v>
      </c>
      <c r="EO1085">
        <v>-0.6</v>
      </c>
      <c r="EP1085">
        <v>0.02</v>
      </c>
      <c r="ER1085" s="1">
        <v>201608</v>
      </c>
      <c r="ES1085" s="1">
        <v>-3.17</v>
      </c>
      <c r="EU1085" s="1">
        <v>201509</v>
      </c>
      <c r="EV1085" s="1">
        <v>-3.32</v>
      </c>
      <c r="EX1085" s="1">
        <v>202008</v>
      </c>
      <c r="EY1085" s="1">
        <v>1.93</v>
      </c>
      <c r="FA1085" s="1">
        <v>201608</v>
      </c>
      <c r="FB1085" s="1">
        <f>IF(ISERROR(VLOOKUP($FA1085,MOM,LOOKUPS!C$12,0)*$FB$6+VLOOKUP($FA1085,STREV,LOOKUPS!C$10,0)*$FC$6+VLOOKUP($FA1085,LTREV,LOOKUPS!C$9,0)*$FD$6+VLOOKUP($FA1085,CFP,LOOKUPS!C$6,0)*$FE$6+VLOOKUP($FA1085,EP,LOOKUPS!C$8,0)*$FF$6+VLOOKUP($FA1085,BM,LOOKUPS!C$5,0)*$FG$6+VLOOKUP($FA1085,DIV,LOOKUPS!C$7,0)*$FH$6++VLOOKUP($FA1085,SIZE,LOOKUPS!C$11,0)*$FI$6),"",VLOOKUP($FA1085,MOM,LOOKUPS!C$12,0)*$FB$6+VLOOKUP($FA1085,STREV,LOOKUPS!C$10,0)*$FC$6+VLOOKUP($FA1085,LTREV,LOOKUPS!C$9,0)*$FD$6+VLOOKUP($FA1085,CFP,LOOKUPS!C$6,0)*$FE$6+VLOOKUP($FA1085,EP,LOOKUPS!C$8,0)*$FF$6+VLOOKUP($FA1085,BM,LOOKUPS!C$5,0)*$FG$6+VLOOKUP($FA1085,DIV,LOOKUPS!C$7,0)*$FH$6++VLOOKUP($FA1085,SIZE,LOOKUPS!C$11,0)*$FI$6)</f>
        <v>1.9235</v>
      </c>
      <c r="FC1085" s="1">
        <f>IF(ISERROR(VLOOKUP($FA1085,MOM,LOOKUPS!D$12,0)*$FB$6+VLOOKUP($FA1085,STREV,LOOKUPS!D$10,0)*$FC$6+VLOOKUP($FA1085,LTREV,LOOKUPS!D$9,0)*$FD$6+VLOOKUP($FA1085,CFP,LOOKUPS!D$6,0)*$FE$6+VLOOKUP($FA1085,EP,LOOKUPS!D$8,0)*$FF$6+VLOOKUP($FA1085,BM,LOOKUPS!D$5,0)*$FG$6+VLOOKUP($FA1085,DIV,LOOKUPS!D$7,0)*$FH$6++VLOOKUP($FA1085,SIZE,LOOKUPS!D$11,0)*$FI$6),"",VLOOKUP($FA1085,MOM,LOOKUPS!D$12,0)*$FB$6+VLOOKUP($FA1085,STREV,LOOKUPS!D$10,0)*$FC$6+VLOOKUP($FA1085,LTREV,LOOKUPS!D$9,0)*$FD$6+VLOOKUP($FA1085,CFP,LOOKUPS!D$6,0)*$FE$6+VLOOKUP($FA1085,EP,LOOKUPS!D$8,0)*$FF$6+VLOOKUP($FA1085,BM,LOOKUPS!D$5,0)*$FG$6+VLOOKUP($FA1085,DIV,LOOKUPS!D$7,0)*$FH$6++VLOOKUP($FA1085,SIZE,LOOKUPS!D$11,0)*$FI$6)</f>
        <v>2.4009</v>
      </c>
      <c r="FD1085" s="1">
        <f>IF(ISERROR(VLOOKUP($FA1085,MOM,LOOKUPS!E$12,0)*$FB$6+VLOOKUP($FA1085,STREV,LOOKUPS!E$10,0)*$FC$6+VLOOKUP($FA1085,LTREV,LOOKUPS!E$9,0)*$FD$6+VLOOKUP($FA1085,CFP,LOOKUPS!E$6,0)*$FE$6+VLOOKUP($FA1085,EP,LOOKUPS!E$8,0)*$FF$6+VLOOKUP($FA1085,BM,LOOKUPS!E$5,0)*$FG$6+VLOOKUP($FA1085,DIV,LOOKUPS!E$7,0)*$FH$6++VLOOKUP($FA1085,SIZE,LOOKUPS!E$11,0)*$FI$6),"",VLOOKUP($FA1085,MOM,LOOKUPS!E$12,0)*$FB$6+VLOOKUP($FA1085,STREV,LOOKUPS!E$10,0)*$FC$6+VLOOKUP($FA1085,LTREV,LOOKUPS!E$9,0)*$FD$6+VLOOKUP($FA1085,CFP,LOOKUPS!E$6,0)*$FE$6+VLOOKUP($FA1085,EP,LOOKUPS!E$8,0)*$FF$6+VLOOKUP($FA1085,BM,LOOKUPS!E$5,0)*$FG$6+VLOOKUP($FA1085,DIV,LOOKUPS!E$7,0)*$FH$6++VLOOKUP($FA1085,SIZE,LOOKUPS!E$11,0)*$FI$6)</f>
        <v>1.9025999999999998</v>
      </c>
      <c r="FE1085" s="1">
        <f>IF(ISERROR(VLOOKUP($FA1085,MOM,LOOKUPS!F$12,0)*$FB$6+VLOOKUP($FA1085,STREV,LOOKUPS!F$10,0)*$FC$6+VLOOKUP($FA1085,LTREV,LOOKUPS!F$9,0)*$FD$6+VLOOKUP($FA1085,CFP,LOOKUPS!F$6,0)*$FE$6+VLOOKUP($FA1085,EP,LOOKUPS!F$8,0)*$FF$6+VLOOKUP($FA1085,BM,LOOKUPS!F$5,0)*$FG$6+VLOOKUP($FA1085,DIV,LOOKUPS!F$7,0)*$FH$6++VLOOKUP($FA1085,SIZE,LOOKUPS!F$11,0)*$FI$6),"",VLOOKUP($FA1085,MOM,LOOKUPS!F$12,0)*$FB$6+VLOOKUP($FA1085,STREV,LOOKUPS!F$10,0)*$FC$6+VLOOKUP($FA1085,LTREV,LOOKUPS!F$9,0)*$FD$6+VLOOKUP($FA1085,CFP,LOOKUPS!F$6,0)*$FE$6+VLOOKUP($FA1085,EP,LOOKUPS!F$8,0)*$FF$6+VLOOKUP($FA1085,BM,LOOKUPS!F$5,0)*$FG$6+VLOOKUP($FA1085,DIV,LOOKUPS!F$7,0)*$FH$6++VLOOKUP($FA1085,SIZE,LOOKUPS!F$11,0)*$FI$6)</f>
        <v>1.6281000000000001</v>
      </c>
      <c r="FF1085" s="1">
        <f>IF(ISERROR(VLOOKUP($FA1085,MOM,LOOKUPS!G$12,0)*$FB$6+VLOOKUP($FA1085,STREV,LOOKUPS!G$10,0)*$FC$6+VLOOKUP($FA1085,LTREV,LOOKUPS!G$9,0)*$FD$6+VLOOKUP($FA1085,CFP,LOOKUPS!G$6,0)*$FE$6+VLOOKUP($FA1085,EP,LOOKUPS!G$8,0)*$FF$6+VLOOKUP($FA1085,BM,LOOKUPS!G$5,0)*$FG$6+VLOOKUP($FA1085,DIV,LOOKUPS!G$7,0)*$FH$6++VLOOKUP($FA1085,SIZE,LOOKUPS!G$11,0)*$FI$6),"",VLOOKUP($FA1085,MOM,LOOKUPS!G$12,0)*$FB$6+VLOOKUP($FA1085,STREV,LOOKUPS!G$10,0)*$FC$6+VLOOKUP($FA1085,LTREV,LOOKUPS!G$9,0)*$FD$6+VLOOKUP($FA1085,CFP,LOOKUPS!G$6,0)*$FE$6+VLOOKUP($FA1085,EP,LOOKUPS!G$8,0)*$FF$6+VLOOKUP($FA1085,BM,LOOKUPS!G$5,0)*$FG$6+VLOOKUP($FA1085,DIV,LOOKUPS!G$7,0)*$FH$6++VLOOKUP($FA1085,SIZE,LOOKUPS!G$11,0)*$FI$6)</f>
        <v>2.2187000000000001</v>
      </c>
      <c r="FG1085" s="1">
        <f>IF(ISERROR(VLOOKUP($FA1085,MOM,LOOKUPS!H$12,0)*$FB$6+VLOOKUP($FA1085,STREV,LOOKUPS!H$10,0)*$FC$6+VLOOKUP($FA1085,LTREV,LOOKUPS!H$9,0)*$FD$6+VLOOKUP($FA1085,CFP,LOOKUPS!H$6,0)*$FE$6+VLOOKUP($FA1085,EP,LOOKUPS!H$8,0)*$FF$6+VLOOKUP($FA1085,BM,LOOKUPS!H$5,0)*$FG$6+VLOOKUP($FA1085,DIV,LOOKUPS!H$7,0)*$FH$6++VLOOKUP($FA1085,SIZE,LOOKUPS!H$11,0)*$FI$6),"",VLOOKUP($FA1085,MOM,LOOKUPS!H$12,0)*$FB$6+VLOOKUP($FA1085,STREV,LOOKUPS!H$10,0)*$FC$6+VLOOKUP($FA1085,LTREV,LOOKUPS!H$9,0)*$FD$6+VLOOKUP($FA1085,CFP,LOOKUPS!H$6,0)*$FE$6+VLOOKUP($FA1085,EP,LOOKUPS!H$8,0)*$FF$6+VLOOKUP($FA1085,BM,LOOKUPS!H$5,0)*$FG$6+VLOOKUP($FA1085,DIV,LOOKUPS!H$7,0)*$FH$6++VLOOKUP($FA1085,SIZE,LOOKUPS!H$11,0)*$FI$6)</f>
        <v>2.7025000000000001</v>
      </c>
      <c r="FH1085" s="1">
        <f>IF(ISERROR(VLOOKUP($FA1085,MOM,LOOKUPS!I$12,0)*$FB$6+VLOOKUP($FA1085,STREV,LOOKUPS!I$10,0)*$FC$6+VLOOKUP($FA1085,LTREV,LOOKUPS!I$9,0)*$FD$6+VLOOKUP($FA1085,CFP,LOOKUPS!I$6,0)*$FE$6+VLOOKUP($FA1085,EP,LOOKUPS!I$8,0)*$FF$6+VLOOKUP($FA1085,BM,LOOKUPS!I$5,0)*$FG$6+VLOOKUP($FA1085,DIV,LOOKUPS!I$7,0)*$FH$6++VLOOKUP($FA1085,SIZE,LOOKUPS!I$11,0)*$FI$6),"",VLOOKUP($FA1085,MOM,LOOKUPS!I$12,0)*$FB$6+VLOOKUP($FA1085,STREV,LOOKUPS!I$10,0)*$FC$6+VLOOKUP($FA1085,LTREV,LOOKUPS!I$9,0)*$FD$6+VLOOKUP($FA1085,CFP,LOOKUPS!I$6,0)*$FE$6+VLOOKUP($FA1085,EP,LOOKUPS!I$8,0)*$FF$6+VLOOKUP($FA1085,BM,LOOKUPS!I$5,0)*$FG$6+VLOOKUP($FA1085,DIV,LOOKUPS!I$7,0)*$FH$6++VLOOKUP($FA1085,SIZE,LOOKUPS!I$11,0)*$FI$6)</f>
        <v>1.7286999999999999</v>
      </c>
      <c r="FI1085" s="1">
        <f>IF(ISERROR(VLOOKUP($FA1085,MOM,LOOKUPS!J$12,0)*$FB$6+VLOOKUP($FA1085,STREV,LOOKUPS!J$10,0)*$FC$6+VLOOKUP($FA1085,LTREV,LOOKUPS!J$9,0)*$FD$6+VLOOKUP($FA1085,CFP,LOOKUPS!J$6,0)*$FE$6+VLOOKUP($FA1085,EP,LOOKUPS!J$8,0)*$FF$6+VLOOKUP($FA1085,BM,LOOKUPS!J$5,0)*$FG$6+VLOOKUP($FA1085,DIV,LOOKUPS!J$7,0)*$FH$6++VLOOKUP($FA1085,SIZE,LOOKUPS!J$11,0)*$FI$6),"",VLOOKUP($FA1085,MOM,LOOKUPS!J$12,0)*$FB$6+VLOOKUP($FA1085,STREV,LOOKUPS!J$10,0)*$FC$6+VLOOKUP($FA1085,LTREV,LOOKUPS!J$9,0)*$FD$6+VLOOKUP($FA1085,CFP,LOOKUPS!J$6,0)*$FE$6+VLOOKUP($FA1085,EP,LOOKUPS!J$8,0)*$FF$6+VLOOKUP($FA1085,BM,LOOKUPS!J$5,0)*$FG$6+VLOOKUP($FA1085,DIV,LOOKUPS!J$7,0)*$FH$6++VLOOKUP($FA1085,SIZE,LOOKUPS!J$11,0)*$FI$6)</f>
        <v>2.1703000000000001</v>
      </c>
      <c r="FJ1085" s="1">
        <f>IF(ISERROR(VLOOKUP($FA1085,MOM,LOOKUPS!K$12,0)*$FB$6+VLOOKUP($FA1085,STREV,LOOKUPS!K$10,0)*$FC$6+VLOOKUP($FA1085,LTREV,LOOKUPS!K$9,0)*$FD$6+VLOOKUP($FA1085,CFP,LOOKUPS!K$6,0)*$FE$6+VLOOKUP($FA1085,EP,LOOKUPS!K$8,0)*$FF$6+VLOOKUP($FA1085,BM,LOOKUPS!K$5,0)*$FG$6+VLOOKUP($FA1085,DIV,LOOKUPS!K$7,0)*$FH$6++VLOOKUP($FA1085,SIZE,LOOKUPS!K$11,0)*$FI$6),"",VLOOKUP($FA1085,MOM,LOOKUPS!K$12,0)*$FB$6+VLOOKUP($FA1085,STREV,LOOKUPS!K$10,0)*$FC$6+VLOOKUP($FA1085,LTREV,LOOKUPS!K$9,0)*$FD$6+VLOOKUP($FA1085,CFP,LOOKUPS!K$6,0)*$FE$6+VLOOKUP($FA1085,EP,LOOKUPS!K$8,0)*$FF$6+VLOOKUP($FA1085,BM,LOOKUPS!K$5,0)*$FG$6+VLOOKUP($FA1085,DIV,LOOKUPS!K$7,0)*$FH$6++VLOOKUP($FA1085,SIZE,LOOKUPS!K$11,0)*$FI$6)</f>
        <v>2.3858000000000001</v>
      </c>
      <c r="FK1085" s="1">
        <f>IF(ISERROR(VLOOKUP($FA1085,MOM,LOOKUPS!L$12,0)*$FB$6+VLOOKUP($FA1085,STREV,LOOKUPS!L$10,0)*$FC$6+VLOOKUP($FA1085,LTREV,LOOKUPS!L$9,0)*$FD$6+VLOOKUP($FA1085,CFP,LOOKUPS!L$6,0)*$FE$6+VLOOKUP($FA1085,EP,LOOKUPS!L$8,0)*$FF$6+VLOOKUP($FA1085,BM,LOOKUPS!L$5,0)*$FG$6+VLOOKUP($FA1085,DIV,LOOKUPS!L$7,0)*$FH$6++VLOOKUP($FA1085,SIZE,LOOKUPS!L$11,0)*$FI$6),"",VLOOKUP($FA1085,MOM,LOOKUPS!L$12,0)*$FB$6+VLOOKUP($FA1085,STREV,LOOKUPS!L$10,0)*$FC$6+VLOOKUP($FA1085,LTREV,LOOKUPS!L$9,0)*$FD$6+VLOOKUP($FA1085,CFP,LOOKUPS!L$6,0)*$FE$6+VLOOKUP($FA1085,EP,LOOKUPS!L$8,0)*$FF$6+VLOOKUP($FA1085,BM,LOOKUPS!L$5,0)*$FG$6+VLOOKUP($FA1085,DIV,LOOKUPS!L$7,0)*$FH$6++VLOOKUP($FA1085,SIZE,LOOKUPS!L$11,0)*$FI$6)</f>
        <v>1.8601000000000001</v>
      </c>
    </row>
    <row r="1086" spans="1:167" x14ac:dyDescent="0.3">
      <c r="A1086" s="1">
        <v>201609</v>
      </c>
      <c r="B1086" s="1">
        <v>4.59</v>
      </c>
      <c r="C1086" s="1">
        <v>3.14</v>
      </c>
      <c r="D1086" s="1">
        <v>0.8</v>
      </c>
      <c r="E1086" s="1">
        <v>1.79</v>
      </c>
      <c r="F1086" s="1">
        <v>1.19</v>
      </c>
      <c r="G1086" s="1">
        <v>0.73</v>
      </c>
      <c r="H1086" s="1">
        <v>1.22</v>
      </c>
      <c r="I1086" s="1">
        <v>0.78</v>
      </c>
      <c r="J1086" s="1">
        <v>3.32</v>
      </c>
      <c r="K1086" s="1">
        <v>1.78</v>
      </c>
      <c r="M1086" s="1">
        <v>201510</v>
      </c>
      <c r="N1086" s="1">
        <v>6.83</v>
      </c>
      <c r="O1086" s="1">
        <v>4.3899999999999997</v>
      </c>
      <c r="P1086" s="1">
        <v>5.09</v>
      </c>
      <c r="Q1086" s="1">
        <v>5.52</v>
      </c>
      <c r="R1086" s="1">
        <v>6.59</v>
      </c>
      <c r="S1086" s="1">
        <v>5.17</v>
      </c>
      <c r="T1086" s="1">
        <v>4.7</v>
      </c>
      <c r="U1086" s="1">
        <v>4.42</v>
      </c>
      <c r="V1086" s="1">
        <v>5</v>
      </c>
      <c r="W1086" s="1">
        <v>3.33</v>
      </c>
      <c r="Y1086" s="1">
        <v>202009</v>
      </c>
      <c r="Z1086" s="1">
        <v>-1.53</v>
      </c>
      <c r="AA1086" s="1">
        <v>-4.79</v>
      </c>
      <c r="AB1086" s="1">
        <v>-5.36</v>
      </c>
      <c r="AC1086" s="1">
        <v>-2.78</v>
      </c>
      <c r="AD1086" s="1">
        <v>-3.74</v>
      </c>
      <c r="AE1086" s="1">
        <v>-3.76</v>
      </c>
      <c r="AF1086" s="1">
        <v>-2.3199999999999998</v>
      </c>
      <c r="AG1086" s="1">
        <v>-3.54</v>
      </c>
      <c r="AH1086" s="1">
        <v>-2.48</v>
      </c>
      <c r="AI1086" s="1">
        <v>-1.47</v>
      </c>
      <c r="CA1086" s="1">
        <v>201603</v>
      </c>
      <c r="CB1086" s="1">
        <v>11.22</v>
      </c>
      <c r="CC1086" s="1">
        <v>6.94</v>
      </c>
      <c r="CD1086" s="1">
        <v>8.51</v>
      </c>
      <c r="CE1086" s="1">
        <v>8.82</v>
      </c>
      <c r="CF1086" s="1">
        <v>6.42</v>
      </c>
      <c r="CG1086" s="1">
        <v>8.9499999999999993</v>
      </c>
      <c r="CH1086" s="1">
        <v>7.62</v>
      </c>
      <c r="CI1086" s="1">
        <v>8.51</v>
      </c>
      <c r="CJ1086" s="1">
        <v>9.09</v>
      </c>
      <c r="CK1086" s="1">
        <v>5.96</v>
      </c>
      <c r="CL1086" s="1">
        <v>7.06</v>
      </c>
      <c r="CM1086" s="1">
        <v>8.15</v>
      </c>
      <c r="CN1086" s="1">
        <v>9.81</v>
      </c>
      <c r="CO1086" s="1">
        <v>8.6300000000000008</v>
      </c>
      <c r="CP1086" s="1">
        <v>6.69</v>
      </c>
      <c r="CQ1086" s="1">
        <v>8.89</v>
      </c>
      <c r="CR1086" s="1">
        <v>8.14</v>
      </c>
      <c r="CS1086" s="1">
        <v>7.63</v>
      </c>
      <c r="CT1086" s="1">
        <v>10.64</v>
      </c>
      <c r="CV1086" s="1">
        <v>201703</v>
      </c>
      <c r="CW1086" s="1">
        <v>0.92</v>
      </c>
      <c r="CX1086" s="1">
        <v>0.16</v>
      </c>
      <c r="CY1086" s="1">
        <v>-0.13</v>
      </c>
      <c r="CZ1086" s="1">
        <v>-0.04</v>
      </c>
      <c r="DA1086" s="1">
        <v>-0.04</v>
      </c>
      <c r="DB1086" s="1">
        <v>0.51</v>
      </c>
      <c r="DC1086" s="1">
        <v>-0.4</v>
      </c>
      <c r="DD1086" s="1">
        <v>-0.36</v>
      </c>
      <c r="DE1086" s="1">
        <v>0.17</v>
      </c>
      <c r="DF1086" s="1">
        <v>-0.21</v>
      </c>
      <c r="DG1086" s="1">
        <v>0.09</v>
      </c>
      <c r="DH1086" s="1">
        <v>0.59</v>
      </c>
      <c r="DI1086" s="1">
        <v>0.44</v>
      </c>
      <c r="DJ1086" s="1">
        <v>-0.3</v>
      </c>
      <c r="DK1086" s="1">
        <v>-0.49</v>
      </c>
      <c r="DL1086" s="1">
        <v>-0.17</v>
      </c>
      <c r="DM1086" s="1">
        <v>-0.54</v>
      </c>
      <c r="DN1086" s="1">
        <v>0.31</v>
      </c>
      <c r="DO1086" s="1">
        <v>0.03</v>
      </c>
      <c r="DQ1086" s="1">
        <v>201603</v>
      </c>
      <c r="DR1086" s="1">
        <v>-99.99</v>
      </c>
      <c r="DS1086" s="1">
        <v>7.59</v>
      </c>
      <c r="DT1086" s="1">
        <v>9.81</v>
      </c>
      <c r="DU1086" s="1">
        <v>7.93</v>
      </c>
      <c r="DV1086" s="1">
        <v>7.35</v>
      </c>
      <c r="DW1086" s="1">
        <v>9.1</v>
      </c>
      <c r="DX1086" s="1">
        <v>10.35</v>
      </c>
      <c r="DY1086" s="1">
        <v>9.25</v>
      </c>
      <c r="DZ1086" s="1">
        <v>7.15</v>
      </c>
      <c r="EA1086" s="1">
        <v>6.6</v>
      </c>
      <c r="EB1086" s="1">
        <v>9.44</v>
      </c>
      <c r="EC1086" s="1">
        <v>8.7200000000000006</v>
      </c>
      <c r="ED1086" s="1">
        <v>9.58</v>
      </c>
      <c r="EE1086" s="1">
        <v>10.81</v>
      </c>
      <c r="EF1086" s="1">
        <v>9.84</v>
      </c>
      <c r="EG1086" s="1">
        <v>9.09</v>
      </c>
      <c r="EH1086" s="1">
        <v>9.4499999999999993</v>
      </c>
      <c r="EI1086" s="1">
        <v>7.98</v>
      </c>
      <c r="EJ1086" s="1">
        <v>6.3</v>
      </c>
      <c r="EL1086">
        <v>201603</v>
      </c>
      <c r="EM1086">
        <v>6.96</v>
      </c>
      <c r="EN1086">
        <v>0.82</v>
      </c>
      <c r="EO1086">
        <v>1.1100000000000001</v>
      </c>
      <c r="EP1086">
        <v>0.02</v>
      </c>
      <c r="ER1086" s="1">
        <v>201609</v>
      </c>
      <c r="ES1086" s="1">
        <v>-0.53</v>
      </c>
      <c r="EU1086" s="1">
        <v>201510</v>
      </c>
      <c r="EV1086" s="1">
        <v>0.89</v>
      </c>
      <c r="EX1086" s="1">
        <v>202009</v>
      </c>
      <c r="EY1086" s="1">
        <v>-2.81</v>
      </c>
      <c r="FA1086" s="1">
        <v>201609</v>
      </c>
      <c r="FB1086" s="1">
        <f>IF(ISERROR(VLOOKUP($FA1086,MOM,LOOKUPS!C$12,0)*$FB$6+VLOOKUP($FA1086,STREV,LOOKUPS!C$10,0)*$FC$6+VLOOKUP($FA1086,LTREV,LOOKUPS!C$9,0)*$FD$6+VLOOKUP($FA1086,CFP,LOOKUPS!C$6,0)*$FE$6+VLOOKUP($FA1086,EP,LOOKUPS!C$8,0)*$FF$6+VLOOKUP($FA1086,BM,LOOKUPS!C$5,0)*$FG$6+VLOOKUP($FA1086,DIV,LOOKUPS!C$7,0)*$FH$6++VLOOKUP($FA1086,SIZE,LOOKUPS!C$11,0)*$FI$6),"",VLOOKUP($FA1086,MOM,LOOKUPS!C$12,0)*$FB$6+VLOOKUP($FA1086,STREV,LOOKUPS!C$10,0)*$FC$6+VLOOKUP($FA1086,LTREV,LOOKUPS!C$9,0)*$FD$6+VLOOKUP($FA1086,CFP,LOOKUPS!C$6,0)*$FE$6+VLOOKUP($FA1086,EP,LOOKUPS!C$8,0)*$FF$6+VLOOKUP($FA1086,BM,LOOKUPS!C$5,0)*$FG$6+VLOOKUP($FA1086,DIV,LOOKUPS!C$7,0)*$FH$6++VLOOKUP($FA1086,SIZE,LOOKUPS!C$11,0)*$FI$6)</f>
        <v>5.1444000000000001</v>
      </c>
      <c r="FC1086" s="1">
        <f>IF(ISERROR(VLOOKUP($FA1086,MOM,LOOKUPS!D$12,0)*$FB$6+VLOOKUP($FA1086,STREV,LOOKUPS!D$10,0)*$FC$6+VLOOKUP($FA1086,LTREV,LOOKUPS!D$9,0)*$FD$6+VLOOKUP($FA1086,CFP,LOOKUPS!D$6,0)*$FE$6+VLOOKUP($FA1086,EP,LOOKUPS!D$8,0)*$FF$6+VLOOKUP($FA1086,BM,LOOKUPS!D$5,0)*$FG$6+VLOOKUP($FA1086,DIV,LOOKUPS!D$7,0)*$FH$6++VLOOKUP($FA1086,SIZE,LOOKUPS!D$11,0)*$FI$6),"",VLOOKUP($FA1086,MOM,LOOKUPS!D$12,0)*$FB$6+VLOOKUP($FA1086,STREV,LOOKUPS!D$10,0)*$FC$6+VLOOKUP($FA1086,LTREV,LOOKUPS!D$9,0)*$FD$6+VLOOKUP($FA1086,CFP,LOOKUPS!D$6,0)*$FE$6+VLOOKUP($FA1086,EP,LOOKUPS!D$8,0)*$FF$6+VLOOKUP($FA1086,BM,LOOKUPS!D$5,0)*$FG$6+VLOOKUP($FA1086,DIV,LOOKUPS!D$7,0)*$FH$6++VLOOKUP($FA1086,SIZE,LOOKUPS!D$11,0)*$FI$6)</f>
        <v>2.6417000000000002</v>
      </c>
      <c r="FD1086" s="1">
        <f>IF(ISERROR(VLOOKUP($FA1086,MOM,LOOKUPS!E$12,0)*$FB$6+VLOOKUP($FA1086,STREV,LOOKUPS!E$10,0)*$FC$6+VLOOKUP($FA1086,LTREV,LOOKUPS!E$9,0)*$FD$6+VLOOKUP($FA1086,CFP,LOOKUPS!E$6,0)*$FE$6+VLOOKUP($FA1086,EP,LOOKUPS!E$8,0)*$FF$6+VLOOKUP($FA1086,BM,LOOKUPS!E$5,0)*$FG$6+VLOOKUP($FA1086,DIV,LOOKUPS!E$7,0)*$FH$6++VLOOKUP($FA1086,SIZE,LOOKUPS!E$11,0)*$FI$6),"",VLOOKUP($FA1086,MOM,LOOKUPS!E$12,0)*$FB$6+VLOOKUP($FA1086,STREV,LOOKUPS!E$10,0)*$FC$6+VLOOKUP($FA1086,LTREV,LOOKUPS!E$9,0)*$FD$6+VLOOKUP($FA1086,CFP,LOOKUPS!E$6,0)*$FE$6+VLOOKUP($FA1086,EP,LOOKUPS!E$8,0)*$FF$6+VLOOKUP($FA1086,BM,LOOKUPS!E$5,0)*$FG$6+VLOOKUP($FA1086,DIV,LOOKUPS!E$7,0)*$FH$6++VLOOKUP($FA1086,SIZE,LOOKUPS!E$11,0)*$FI$6)</f>
        <v>0.88940000000000008</v>
      </c>
      <c r="FE1086" s="1">
        <f>IF(ISERROR(VLOOKUP($FA1086,MOM,LOOKUPS!F$12,0)*$FB$6+VLOOKUP($FA1086,STREV,LOOKUPS!F$10,0)*$FC$6+VLOOKUP($FA1086,LTREV,LOOKUPS!F$9,0)*$FD$6+VLOOKUP($FA1086,CFP,LOOKUPS!F$6,0)*$FE$6+VLOOKUP($FA1086,EP,LOOKUPS!F$8,0)*$FF$6+VLOOKUP($FA1086,BM,LOOKUPS!F$5,0)*$FG$6+VLOOKUP($FA1086,DIV,LOOKUPS!F$7,0)*$FH$6++VLOOKUP($FA1086,SIZE,LOOKUPS!F$11,0)*$FI$6),"",VLOOKUP($FA1086,MOM,LOOKUPS!F$12,0)*$FB$6+VLOOKUP($FA1086,STREV,LOOKUPS!F$10,0)*$FC$6+VLOOKUP($FA1086,LTREV,LOOKUPS!F$9,0)*$FD$6+VLOOKUP($FA1086,CFP,LOOKUPS!F$6,0)*$FE$6+VLOOKUP($FA1086,EP,LOOKUPS!F$8,0)*$FF$6+VLOOKUP($FA1086,BM,LOOKUPS!F$5,0)*$FG$6+VLOOKUP($FA1086,DIV,LOOKUPS!F$7,0)*$FH$6++VLOOKUP($FA1086,SIZE,LOOKUPS!F$11,0)*$FI$6)</f>
        <v>1.6911</v>
      </c>
      <c r="FF1086" s="1">
        <f>IF(ISERROR(VLOOKUP($FA1086,MOM,LOOKUPS!G$12,0)*$FB$6+VLOOKUP($FA1086,STREV,LOOKUPS!G$10,0)*$FC$6+VLOOKUP($FA1086,LTREV,LOOKUPS!G$9,0)*$FD$6+VLOOKUP($FA1086,CFP,LOOKUPS!G$6,0)*$FE$6+VLOOKUP($FA1086,EP,LOOKUPS!G$8,0)*$FF$6+VLOOKUP($FA1086,BM,LOOKUPS!G$5,0)*$FG$6+VLOOKUP($FA1086,DIV,LOOKUPS!G$7,0)*$FH$6++VLOOKUP($FA1086,SIZE,LOOKUPS!G$11,0)*$FI$6),"",VLOOKUP($FA1086,MOM,LOOKUPS!G$12,0)*$FB$6+VLOOKUP($FA1086,STREV,LOOKUPS!G$10,0)*$FC$6+VLOOKUP($FA1086,LTREV,LOOKUPS!G$9,0)*$FD$6+VLOOKUP($FA1086,CFP,LOOKUPS!G$6,0)*$FE$6+VLOOKUP($FA1086,EP,LOOKUPS!G$8,0)*$FF$6+VLOOKUP($FA1086,BM,LOOKUPS!G$5,0)*$FG$6+VLOOKUP($FA1086,DIV,LOOKUPS!G$7,0)*$FH$6++VLOOKUP($FA1086,SIZE,LOOKUPS!G$11,0)*$FI$6)</f>
        <v>1.7521000000000002</v>
      </c>
      <c r="FG1086" s="1">
        <f>IF(ISERROR(VLOOKUP($FA1086,MOM,LOOKUPS!H$12,0)*$FB$6+VLOOKUP($FA1086,STREV,LOOKUPS!H$10,0)*$FC$6+VLOOKUP($FA1086,LTREV,LOOKUPS!H$9,0)*$FD$6+VLOOKUP($FA1086,CFP,LOOKUPS!H$6,0)*$FE$6+VLOOKUP($FA1086,EP,LOOKUPS!H$8,0)*$FF$6+VLOOKUP($FA1086,BM,LOOKUPS!H$5,0)*$FG$6+VLOOKUP($FA1086,DIV,LOOKUPS!H$7,0)*$FH$6++VLOOKUP($FA1086,SIZE,LOOKUPS!H$11,0)*$FI$6),"",VLOOKUP($FA1086,MOM,LOOKUPS!H$12,0)*$FB$6+VLOOKUP($FA1086,STREV,LOOKUPS!H$10,0)*$FC$6+VLOOKUP($FA1086,LTREV,LOOKUPS!H$9,0)*$FD$6+VLOOKUP($FA1086,CFP,LOOKUPS!H$6,0)*$FE$6+VLOOKUP($FA1086,EP,LOOKUPS!H$8,0)*$FF$6+VLOOKUP($FA1086,BM,LOOKUPS!H$5,0)*$FG$6+VLOOKUP($FA1086,DIV,LOOKUPS!H$7,0)*$FH$6++VLOOKUP($FA1086,SIZE,LOOKUPS!H$11,0)*$FI$6)</f>
        <v>0.58150000000000002</v>
      </c>
      <c r="FH1086" s="1">
        <f>IF(ISERROR(VLOOKUP($FA1086,MOM,LOOKUPS!I$12,0)*$FB$6+VLOOKUP($FA1086,STREV,LOOKUPS!I$10,0)*$FC$6+VLOOKUP($FA1086,LTREV,LOOKUPS!I$9,0)*$FD$6+VLOOKUP($FA1086,CFP,LOOKUPS!I$6,0)*$FE$6+VLOOKUP($FA1086,EP,LOOKUPS!I$8,0)*$FF$6+VLOOKUP($FA1086,BM,LOOKUPS!I$5,0)*$FG$6+VLOOKUP($FA1086,DIV,LOOKUPS!I$7,0)*$FH$6++VLOOKUP($FA1086,SIZE,LOOKUPS!I$11,0)*$FI$6),"",VLOOKUP($FA1086,MOM,LOOKUPS!I$12,0)*$FB$6+VLOOKUP($FA1086,STREV,LOOKUPS!I$10,0)*$FC$6+VLOOKUP($FA1086,LTREV,LOOKUPS!I$9,0)*$FD$6+VLOOKUP($FA1086,CFP,LOOKUPS!I$6,0)*$FE$6+VLOOKUP($FA1086,EP,LOOKUPS!I$8,0)*$FF$6+VLOOKUP($FA1086,BM,LOOKUPS!I$5,0)*$FG$6+VLOOKUP($FA1086,DIV,LOOKUPS!I$7,0)*$FH$6++VLOOKUP($FA1086,SIZE,LOOKUPS!I$11,0)*$FI$6)</f>
        <v>1.4660000000000002</v>
      </c>
      <c r="FI1086" s="1">
        <f>IF(ISERROR(VLOOKUP($FA1086,MOM,LOOKUPS!J$12,0)*$FB$6+VLOOKUP($FA1086,STREV,LOOKUPS!J$10,0)*$FC$6+VLOOKUP($FA1086,LTREV,LOOKUPS!J$9,0)*$FD$6+VLOOKUP($FA1086,CFP,LOOKUPS!J$6,0)*$FE$6+VLOOKUP($FA1086,EP,LOOKUPS!J$8,0)*$FF$6+VLOOKUP($FA1086,BM,LOOKUPS!J$5,0)*$FG$6+VLOOKUP($FA1086,DIV,LOOKUPS!J$7,0)*$FH$6++VLOOKUP($FA1086,SIZE,LOOKUPS!J$11,0)*$FI$6),"",VLOOKUP($FA1086,MOM,LOOKUPS!J$12,0)*$FB$6+VLOOKUP($FA1086,STREV,LOOKUPS!J$10,0)*$FC$6+VLOOKUP($FA1086,LTREV,LOOKUPS!J$9,0)*$FD$6+VLOOKUP($FA1086,CFP,LOOKUPS!J$6,0)*$FE$6+VLOOKUP($FA1086,EP,LOOKUPS!J$8,0)*$FF$6+VLOOKUP($FA1086,BM,LOOKUPS!J$5,0)*$FG$6+VLOOKUP($FA1086,DIV,LOOKUPS!J$7,0)*$FH$6++VLOOKUP($FA1086,SIZE,LOOKUPS!J$11,0)*$FI$6)</f>
        <v>1.4358</v>
      </c>
      <c r="FJ1086" s="1">
        <f>IF(ISERROR(VLOOKUP($FA1086,MOM,LOOKUPS!K$12,0)*$FB$6+VLOOKUP($FA1086,STREV,LOOKUPS!K$10,0)*$FC$6+VLOOKUP($FA1086,LTREV,LOOKUPS!K$9,0)*$FD$6+VLOOKUP($FA1086,CFP,LOOKUPS!K$6,0)*$FE$6+VLOOKUP($FA1086,EP,LOOKUPS!K$8,0)*$FF$6+VLOOKUP($FA1086,BM,LOOKUPS!K$5,0)*$FG$6+VLOOKUP($FA1086,DIV,LOOKUPS!K$7,0)*$FH$6++VLOOKUP($FA1086,SIZE,LOOKUPS!K$11,0)*$FI$6),"",VLOOKUP($FA1086,MOM,LOOKUPS!K$12,0)*$FB$6+VLOOKUP($FA1086,STREV,LOOKUPS!K$10,0)*$FC$6+VLOOKUP($FA1086,LTREV,LOOKUPS!K$9,0)*$FD$6+VLOOKUP($FA1086,CFP,LOOKUPS!K$6,0)*$FE$6+VLOOKUP($FA1086,EP,LOOKUPS!K$8,0)*$FF$6+VLOOKUP($FA1086,BM,LOOKUPS!K$5,0)*$FG$6+VLOOKUP($FA1086,DIV,LOOKUPS!K$7,0)*$FH$6++VLOOKUP($FA1086,SIZE,LOOKUPS!K$11,0)*$FI$6)</f>
        <v>2.4243999999999999</v>
      </c>
      <c r="FK1086" s="1">
        <f>IF(ISERROR(VLOOKUP($FA1086,MOM,LOOKUPS!L$12,0)*$FB$6+VLOOKUP($FA1086,STREV,LOOKUPS!L$10,0)*$FC$6+VLOOKUP($FA1086,LTREV,LOOKUPS!L$9,0)*$FD$6+VLOOKUP($FA1086,CFP,LOOKUPS!L$6,0)*$FE$6+VLOOKUP($FA1086,EP,LOOKUPS!L$8,0)*$FF$6+VLOOKUP($FA1086,BM,LOOKUPS!L$5,0)*$FG$6+VLOOKUP($FA1086,DIV,LOOKUPS!L$7,0)*$FH$6++VLOOKUP($FA1086,SIZE,LOOKUPS!L$11,0)*$FI$6),"",VLOOKUP($FA1086,MOM,LOOKUPS!L$12,0)*$FB$6+VLOOKUP($FA1086,STREV,LOOKUPS!L$10,0)*$FC$6+VLOOKUP($FA1086,LTREV,LOOKUPS!L$9,0)*$FD$6+VLOOKUP($FA1086,CFP,LOOKUPS!L$6,0)*$FE$6+VLOOKUP($FA1086,EP,LOOKUPS!L$8,0)*$FF$6+VLOOKUP($FA1086,BM,LOOKUPS!L$5,0)*$FG$6+VLOOKUP($FA1086,DIV,LOOKUPS!L$7,0)*$FH$6++VLOOKUP($FA1086,SIZE,LOOKUPS!L$11,0)*$FI$6)</f>
        <v>2.2612000000000001</v>
      </c>
    </row>
    <row r="1087" spans="1:167" x14ac:dyDescent="0.3">
      <c r="A1087" s="1">
        <v>201610</v>
      </c>
      <c r="B1087" s="1">
        <v>-11.29</v>
      </c>
      <c r="C1087" s="1">
        <v>-5.18</v>
      </c>
      <c r="D1087" s="1">
        <v>-4.08</v>
      </c>
      <c r="E1087" s="1">
        <v>-2.75</v>
      </c>
      <c r="F1087" s="1">
        <v>-2.56</v>
      </c>
      <c r="G1087" s="1">
        <v>-2.5099999999999998</v>
      </c>
      <c r="H1087" s="1">
        <v>-2.57</v>
      </c>
      <c r="I1087" s="1">
        <v>-4.41</v>
      </c>
      <c r="J1087" s="1">
        <v>-4.1500000000000004</v>
      </c>
      <c r="K1087" s="1">
        <v>-7.11</v>
      </c>
      <c r="M1087" s="1">
        <v>201511</v>
      </c>
      <c r="N1087" s="1">
        <v>3.71</v>
      </c>
      <c r="O1087" s="1">
        <v>1.28</v>
      </c>
      <c r="P1087" s="1">
        <v>6.4</v>
      </c>
      <c r="Q1087" s="1">
        <v>2.0099999999999998</v>
      </c>
      <c r="R1087" s="1">
        <v>2.3199999999999998</v>
      </c>
      <c r="S1087" s="1">
        <v>2.39</v>
      </c>
      <c r="T1087" s="1">
        <v>0.3</v>
      </c>
      <c r="U1087" s="1">
        <v>0.88</v>
      </c>
      <c r="V1087" s="1">
        <v>1.55</v>
      </c>
      <c r="W1087" s="1">
        <v>2.11</v>
      </c>
      <c r="Y1087" s="1">
        <v>202010</v>
      </c>
      <c r="Z1087" s="1">
        <v>-1.39</v>
      </c>
      <c r="AA1087" s="1">
        <v>2.0099999999999998</v>
      </c>
      <c r="AB1087" s="1">
        <v>0.98</v>
      </c>
      <c r="AC1087" s="1">
        <v>2.4500000000000002</v>
      </c>
      <c r="AD1087" s="1">
        <v>4.99</v>
      </c>
      <c r="AE1087" s="1">
        <v>3.09</v>
      </c>
      <c r="AF1087" s="1">
        <v>3.23</v>
      </c>
      <c r="AG1087" s="1">
        <v>2.54</v>
      </c>
      <c r="AH1087" s="1">
        <v>1.38</v>
      </c>
      <c r="AI1087" s="1">
        <v>2.46</v>
      </c>
      <c r="CA1087" s="1">
        <v>201604</v>
      </c>
      <c r="CB1087" s="1">
        <v>3.61</v>
      </c>
      <c r="CC1087" s="1">
        <v>2.65</v>
      </c>
      <c r="CD1087" s="1">
        <v>3.02</v>
      </c>
      <c r="CE1087" s="1">
        <v>5.33</v>
      </c>
      <c r="CF1087" s="1">
        <v>3.16</v>
      </c>
      <c r="CG1087" s="1">
        <v>1.97</v>
      </c>
      <c r="CH1087" s="1">
        <v>3.12</v>
      </c>
      <c r="CI1087" s="1">
        <v>3.69</v>
      </c>
      <c r="CJ1087" s="1">
        <v>5.84</v>
      </c>
      <c r="CK1087" s="1">
        <v>3.15</v>
      </c>
      <c r="CL1087" s="1">
        <v>3.17</v>
      </c>
      <c r="CM1087" s="1">
        <v>1.48</v>
      </c>
      <c r="CN1087" s="1">
        <v>2.5</v>
      </c>
      <c r="CO1087" s="1">
        <v>3.62</v>
      </c>
      <c r="CP1087" s="1">
        <v>2.65</v>
      </c>
      <c r="CQ1087" s="1">
        <v>3.32</v>
      </c>
      <c r="CR1087" s="1">
        <v>4.04</v>
      </c>
      <c r="CS1087" s="1">
        <v>5.42</v>
      </c>
      <c r="CT1087" s="1">
        <v>6.29</v>
      </c>
      <c r="CV1087" s="1">
        <v>201704</v>
      </c>
      <c r="CW1087" s="1">
        <v>-0.28999999999999998</v>
      </c>
      <c r="CX1087" s="1">
        <v>1.48</v>
      </c>
      <c r="CY1087" s="1">
        <v>1.01</v>
      </c>
      <c r="CZ1087" s="1">
        <v>0.26</v>
      </c>
      <c r="DA1087" s="1">
        <v>1.0900000000000001</v>
      </c>
      <c r="DB1087" s="1">
        <v>1.62</v>
      </c>
      <c r="DC1087" s="1">
        <v>1.1499999999999999</v>
      </c>
      <c r="DD1087" s="1">
        <v>0.72</v>
      </c>
      <c r="DE1087" s="1">
        <v>0.09</v>
      </c>
      <c r="DF1087" s="1">
        <v>2.39</v>
      </c>
      <c r="DG1087" s="1">
        <v>0.04</v>
      </c>
      <c r="DH1087" s="1">
        <v>2.3199999999999998</v>
      </c>
      <c r="DI1087" s="1">
        <v>0.98</v>
      </c>
      <c r="DJ1087" s="1">
        <v>1.44</v>
      </c>
      <c r="DK1087" s="1">
        <v>0.86</v>
      </c>
      <c r="DL1087" s="1">
        <v>0.77</v>
      </c>
      <c r="DM1087" s="1">
        <v>0.67</v>
      </c>
      <c r="DN1087" s="1">
        <v>0.74</v>
      </c>
      <c r="DO1087" s="1">
        <v>-0.54</v>
      </c>
      <c r="DQ1087" s="1">
        <v>201604</v>
      </c>
      <c r="DR1087" s="1">
        <v>-99.99</v>
      </c>
      <c r="DS1087" s="1">
        <v>4.6500000000000004</v>
      </c>
      <c r="DT1087" s="1">
        <v>2.75</v>
      </c>
      <c r="DU1087" s="1">
        <v>2.06</v>
      </c>
      <c r="DV1087" s="1">
        <v>4.63</v>
      </c>
      <c r="DW1087" s="1">
        <v>3.66</v>
      </c>
      <c r="DX1087" s="1">
        <v>3.16</v>
      </c>
      <c r="DY1087" s="1">
        <v>2.89</v>
      </c>
      <c r="DZ1087" s="1">
        <v>1.41</v>
      </c>
      <c r="EA1087" s="1">
        <v>5.1100000000000003</v>
      </c>
      <c r="EB1087" s="1">
        <v>3.29</v>
      </c>
      <c r="EC1087" s="1">
        <v>4.7300000000000004</v>
      </c>
      <c r="ED1087" s="1">
        <v>2.33</v>
      </c>
      <c r="EE1087" s="1">
        <v>3.52</v>
      </c>
      <c r="EF1087" s="1">
        <v>2.77</v>
      </c>
      <c r="EG1087" s="1">
        <v>2.5299999999999998</v>
      </c>
      <c r="EH1087" s="1">
        <v>3.33</v>
      </c>
      <c r="EI1087" s="1">
        <v>1.45</v>
      </c>
      <c r="EJ1087" s="1">
        <v>1.38</v>
      </c>
      <c r="EL1087">
        <v>201604</v>
      </c>
      <c r="EM1087">
        <v>0.92</v>
      </c>
      <c r="EN1087">
        <v>0.69</v>
      </c>
      <c r="EO1087">
        <v>3.28</v>
      </c>
      <c r="EP1087">
        <v>0.01</v>
      </c>
      <c r="ER1087" s="1">
        <v>201610</v>
      </c>
      <c r="ES1087" s="1">
        <v>0.69</v>
      </c>
      <c r="EU1087" s="1">
        <v>201511</v>
      </c>
      <c r="EV1087" s="1">
        <v>0</v>
      </c>
      <c r="EX1087" s="1">
        <v>202010</v>
      </c>
      <c r="EY1087" s="1">
        <v>-0.67</v>
      </c>
      <c r="FA1087" s="1">
        <v>201610</v>
      </c>
      <c r="FB1087" s="1">
        <f>IF(ISERROR(VLOOKUP($FA1087,MOM,LOOKUPS!C$12,0)*$FB$6+VLOOKUP($FA1087,STREV,LOOKUPS!C$10,0)*$FC$6+VLOOKUP($FA1087,LTREV,LOOKUPS!C$9,0)*$FD$6+VLOOKUP($FA1087,CFP,LOOKUPS!C$6,0)*$FE$6+VLOOKUP($FA1087,EP,LOOKUPS!C$8,0)*$FF$6+VLOOKUP($FA1087,BM,LOOKUPS!C$5,0)*$FG$6+VLOOKUP($FA1087,DIV,LOOKUPS!C$7,0)*$FH$6++VLOOKUP($FA1087,SIZE,LOOKUPS!C$11,0)*$FI$6),"",VLOOKUP($FA1087,MOM,LOOKUPS!C$12,0)*$FB$6+VLOOKUP($FA1087,STREV,LOOKUPS!C$10,0)*$FC$6+VLOOKUP($FA1087,LTREV,LOOKUPS!C$9,0)*$FD$6+VLOOKUP($FA1087,CFP,LOOKUPS!C$6,0)*$FE$6+VLOOKUP($FA1087,EP,LOOKUPS!C$8,0)*$FF$6+VLOOKUP($FA1087,BM,LOOKUPS!C$5,0)*$FG$6+VLOOKUP($FA1087,DIV,LOOKUPS!C$7,0)*$FH$6++VLOOKUP($FA1087,SIZE,LOOKUPS!C$11,0)*$FI$6)</f>
        <v>-9.3209</v>
      </c>
      <c r="FC1087" s="1">
        <f>IF(ISERROR(VLOOKUP($FA1087,MOM,LOOKUPS!D$12,0)*$FB$6+VLOOKUP($FA1087,STREV,LOOKUPS!D$10,0)*$FC$6+VLOOKUP($FA1087,LTREV,LOOKUPS!D$9,0)*$FD$6+VLOOKUP($FA1087,CFP,LOOKUPS!D$6,0)*$FE$6+VLOOKUP($FA1087,EP,LOOKUPS!D$8,0)*$FF$6+VLOOKUP($FA1087,BM,LOOKUPS!D$5,0)*$FG$6+VLOOKUP($FA1087,DIV,LOOKUPS!D$7,0)*$FH$6++VLOOKUP($FA1087,SIZE,LOOKUPS!D$11,0)*$FI$6),"",VLOOKUP($FA1087,MOM,LOOKUPS!D$12,0)*$FB$6+VLOOKUP($FA1087,STREV,LOOKUPS!D$10,0)*$FC$6+VLOOKUP($FA1087,LTREV,LOOKUPS!D$9,0)*$FD$6+VLOOKUP($FA1087,CFP,LOOKUPS!D$6,0)*$FE$6+VLOOKUP($FA1087,EP,LOOKUPS!D$8,0)*$FF$6+VLOOKUP($FA1087,BM,LOOKUPS!D$5,0)*$FG$6+VLOOKUP($FA1087,DIV,LOOKUPS!D$7,0)*$FH$6++VLOOKUP($FA1087,SIZE,LOOKUPS!D$11,0)*$FI$6)</f>
        <v>-5.7301000000000002</v>
      </c>
      <c r="FD1087" s="1">
        <f>IF(ISERROR(VLOOKUP($FA1087,MOM,LOOKUPS!E$12,0)*$FB$6+VLOOKUP($FA1087,STREV,LOOKUPS!E$10,0)*$FC$6+VLOOKUP($FA1087,LTREV,LOOKUPS!E$9,0)*$FD$6+VLOOKUP($FA1087,CFP,LOOKUPS!E$6,0)*$FE$6+VLOOKUP($FA1087,EP,LOOKUPS!E$8,0)*$FF$6+VLOOKUP($FA1087,BM,LOOKUPS!E$5,0)*$FG$6+VLOOKUP($FA1087,DIV,LOOKUPS!E$7,0)*$FH$6++VLOOKUP($FA1087,SIZE,LOOKUPS!E$11,0)*$FI$6),"",VLOOKUP($FA1087,MOM,LOOKUPS!E$12,0)*$FB$6+VLOOKUP($FA1087,STREV,LOOKUPS!E$10,0)*$FC$6+VLOOKUP($FA1087,LTREV,LOOKUPS!E$9,0)*$FD$6+VLOOKUP($FA1087,CFP,LOOKUPS!E$6,0)*$FE$6+VLOOKUP($FA1087,EP,LOOKUPS!E$8,0)*$FF$6+VLOOKUP($FA1087,BM,LOOKUPS!E$5,0)*$FG$6+VLOOKUP($FA1087,DIV,LOOKUPS!E$7,0)*$FH$6++VLOOKUP($FA1087,SIZE,LOOKUPS!E$11,0)*$FI$6)</f>
        <v>-5.1382000000000003</v>
      </c>
      <c r="FE1087" s="1">
        <f>IF(ISERROR(VLOOKUP($FA1087,MOM,LOOKUPS!F$12,0)*$FB$6+VLOOKUP($FA1087,STREV,LOOKUPS!F$10,0)*$FC$6+VLOOKUP($FA1087,LTREV,LOOKUPS!F$9,0)*$FD$6+VLOOKUP($FA1087,CFP,LOOKUPS!F$6,0)*$FE$6+VLOOKUP($FA1087,EP,LOOKUPS!F$8,0)*$FF$6+VLOOKUP($FA1087,BM,LOOKUPS!F$5,0)*$FG$6+VLOOKUP($FA1087,DIV,LOOKUPS!F$7,0)*$FH$6++VLOOKUP($FA1087,SIZE,LOOKUPS!F$11,0)*$FI$6),"",VLOOKUP($FA1087,MOM,LOOKUPS!F$12,0)*$FB$6+VLOOKUP($FA1087,STREV,LOOKUPS!F$10,0)*$FC$6+VLOOKUP($FA1087,LTREV,LOOKUPS!F$9,0)*$FD$6+VLOOKUP($FA1087,CFP,LOOKUPS!F$6,0)*$FE$6+VLOOKUP($FA1087,EP,LOOKUPS!F$8,0)*$FF$6+VLOOKUP($FA1087,BM,LOOKUPS!F$5,0)*$FG$6+VLOOKUP($FA1087,DIV,LOOKUPS!F$7,0)*$FH$6++VLOOKUP($FA1087,SIZE,LOOKUPS!F$11,0)*$FI$6)</f>
        <v>-4.6362000000000005</v>
      </c>
      <c r="FF1087" s="1">
        <f>IF(ISERROR(VLOOKUP($FA1087,MOM,LOOKUPS!G$12,0)*$FB$6+VLOOKUP($FA1087,STREV,LOOKUPS!G$10,0)*$FC$6+VLOOKUP($FA1087,LTREV,LOOKUPS!G$9,0)*$FD$6+VLOOKUP($FA1087,CFP,LOOKUPS!G$6,0)*$FE$6+VLOOKUP($FA1087,EP,LOOKUPS!G$8,0)*$FF$6+VLOOKUP($FA1087,BM,LOOKUPS!G$5,0)*$FG$6+VLOOKUP($FA1087,DIV,LOOKUPS!G$7,0)*$FH$6++VLOOKUP($FA1087,SIZE,LOOKUPS!G$11,0)*$FI$6),"",VLOOKUP($FA1087,MOM,LOOKUPS!G$12,0)*$FB$6+VLOOKUP($FA1087,STREV,LOOKUPS!G$10,0)*$FC$6+VLOOKUP($FA1087,LTREV,LOOKUPS!G$9,0)*$FD$6+VLOOKUP($FA1087,CFP,LOOKUPS!G$6,0)*$FE$6+VLOOKUP($FA1087,EP,LOOKUPS!G$8,0)*$FF$6+VLOOKUP($FA1087,BM,LOOKUPS!G$5,0)*$FG$6+VLOOKUP($FA1087,DIV,LOOKUPS!G$7,0)*$FH$6++VLOOKUP($FA1087,SIZE,LOOKUPS!G$11,0)*$FI$6)</f>
        <v>-3.8768000000000002</v>
      </c>
      <c r="FG1087" s="1">
        <f>IF(ISERROR(VLOOKUP($FA1087,MOM,LOOKUPS!H$12,0)*$FB$6+VLOOKUP($FA1087,STREV,LOOKUPS!H$10,0)*$FC$6+VLOOKUP($FA1087,LTREV,LOOKUPS!H$9,0)*$FD$6+VLOOKUP($FA1087,CFP,LOOKUPS!H$6,0)*$FE$6+VLOOKUP($FA1087,EP,LOOKUPS!H$8,0)*$FF$6+VLOOKUP($FA1087,BM,LOOKUPS!H$5,0)*$FG$6+VLOOKUP($FA1087,DIV,LOOKUPS!H$7,0)*$FH$6++VLOOKUP($FA1087,SIZE,LOOKUPS!H$11,0)*$FI$6),"",VLOOKUP($FA1087,MOM,LOOKUPS!H$12,0)*$FB$6+VLOOKUP($FA1087,STREV,LOOKUPS!H$10,0)*$FC$6+VLOOKUP($FA1087,LTREV,LOOKUPS!H$9,0)*$FD$6+VLOOKUP($FA1087,CFP,LOOKUPS!H$6,0)*$FE$6+VLOOKUP($FA1087,EP,LOOKUPS!H$8,0)*$FF$6+VLOOKUP($FA1087,BM,LOOKUPS!H$5,0)*$FG$6+VLOOKUP($FA1087,DIV,LOOKUPS!H$7,0)*$FH$6++VLOOKUP($FA1087,SIZE,LOOKUPS!H$11,0)*$FI$6)</f>
        <v>-3.6558000000000002</v>
      </c>
      <c r="FH1087" s="1">
        <f>IF(ISERROR(VLOOKUP($FA1087,MOM,LOOKUPS!I$12,0)*$FB$6+VLOOKUP($FA1087,STREV,LOOKUPS!I$10,0)*$FC$6+VLOOKUP($FA1087,LTREV,LOOKUPS!I$9,0)*$FD$6+VLOOKUP($FA1087,CFP,LOOKUPS!I$6,0)*$FE$6+VLOOKUP($FA1087,EP,LOOKUPS!I$8,0)*$FF$6+VLOOKUP($FA1087,BM,LOOKUPS!I$5,0)*$FG$6+VLOOKUP($FA1087,DIV,LOOKUPS!I$7,0)*$FH$6++VLOOKUP($FA1087,SIZE,LOOKUPS!I$11,0)*$FI$6),"",VLOOKUP($FA1087,MOM,LOOKUPS!I$12,0)*$FB$6+VLOOKUP($FA1087,STREV,LOOKUPS!I$10,0)*$FC$6+VLOOKUP($FA1087,LTREV,LOOKUPS!I$9,0)*$FD$6+VLOOKUP($FA1087,CFP,LOOKUPS!I$6,0)*$FE$6+VLOOKUP($FA1087,EP,LOOKUPS!I$8,0)*$FF$6+VLOOKUP($FA1087,BM,LOOKUPS!I$5,0)*$FG$6+VLOOKUP($FA1087,DIV,LOOKUPS!I$7,0)*$FH$6++VLOOKUP($FA1087,SIZE,LOOKUPS!I$11,0)*$FI$6)</f>
        <v>-3.3690000000000002</v>
      </c>
      <c r="FI1087" s="1">
        <f>IF(ISERROR(VLOOKUP($FA1087,MOM,LOOKUPS!J$12,0)*$FB$6+VLOOKUP($FA1087,STREV,LOOKUPS!J$10,0)*$FC$6+VLOOKUP($FA1087,LTREV,LOOKUPS!J$9,0)*$FD$6+VLOOKUP($FA1087,CFP,LOOKUPS!J$6,0)*$FE$6+VLOOKUP($FA1087,EP,LOOKUPS!J$8,0)*$FF$6+VLOOKUP($FA1087,BM,LOOKUPS!J$5,0)*$FG$6+VLOOKUP($FA1087,DIV,LOOKUPS!J$7,0)*$FH$6++VLOOKUP($FA1087,SIZE,LOOKUPS!J$11,0)*$FI$6),"",VLOOKUP($FA1087,MOM,LOOKUPS!J$12,0)*$FB$6+VLOOKUP($FA1087,STREV,LOOKUPS!J$10,0)*$FC$6+VLOOKUP($FA1087,LTREV,LOOKUPS!J$9,0)*$FD$6+VLOOKUP($FA1087,CFP,LOOKUPS!J$6,0)*$FE$6+VLOOKUP($FA1087,EP,LOOKUPS!J$8,0)*$FF$6+VLOOKUP($FA1087,BM,LOOKUPS!J$5,0)*$FG$6+VLOOKUP($FA1087,DIV,LOOKUPS!J$7,0)*$FH$6++VLOOKUP($FA1087,SIZE,LOOKUPS!J$11,0)*$FI$6)</f>
        <v>-3.6876000000000007</v>
      </c>
      <c r="FJ1087" s="1">
        <f>IF(ISERROR(VLOOKUP($FA1087,MOM,LOOKUPS!K$12,0)*$FB$6+VLOOKUP($FA1087,STREV,LOOKUPS!K$10,0)*$FC$6+VLOOKUP($FA1087,LTREV,LOOKUPS!K$9,0)*$FD$6+VLOOKUP($FA1087,CFP,LOOKUPS!K$6,0)*$FE$6+VLOOKUP($FA1087,EP,LOOKUPS!K$8,0)*$FF$6+VLOOKUP($FA1087,BM,LOOKUPS!K$5,0)*$FG$6+VLOOKUP($FA1087,DIV,LOOKUPS!K$7,0)*$FH$6++VLOOKUP($FA1087,SIZE,LOOKUPS!K$11,0)*$FI$6),"",VLOOKUP($FA1087,MOM,LOOKUPS!K$12,0)*$FB$6+VLOOKUP($FA1087,STREV,LOOKUPS!K$10,0)*$FC$6+VLOOKUP($FA1087,LTREV,LOOKUPS!K$9,0)*$FD$6+VLOOKUP($FA1087,CFP,LOOKUPS!K$6,0)*$FE$6+VLOOKUP($FA1087,EP,LOOKUPS!K$8,0)*$FF$6+VLOOKUP($FA1087,BM,LOOKUPS!K$5,0)*$FG$6+VLOOKUP($FA1087,DIV,LOOKUPS!K$7,0)*$FH$6++VLOOKUP($FA1087,SIZE,LOOKUPS!K$11,0)*$FI$6)</f>
        <v>-3.2976000000000001</v>
      </c>
      <c r="FK1087" s="1">
        <f>IF(ISERROR(VLOOKUP($FA1087,MOM,LOOKUPS!L$12,0)*$FB$6+VLOOKUP($FA1087,STREV,LOOKUPS!L$10,0)*$FC$6+VLOOKUP($FA1087,LTREV,LOOKUPS!L$9,0)*$FD$6+VLOOKUP($FA1087,CFP,LOOKUPS!L$6,0)*$FE$6+VLOOKUP($FA1087,EP,LOOKUPS!L$8,0)*$FF$6+VLOOKUP($FA1087,BM,LOOKUPS!L$5,0)*$FG$6+VLOOKUP($FA1087,DIV,LOOKUPS!L$7,0)*$FH$6++VLOOKUP($FA1087,SIZE,LOOKUPS!L$11,0)*$FI$6),"",VLOOKUP($FA1087,MOM,LOOKUPS!L$12,0)*$FB$6+VLOOKUP($FA1087,STREV,LOOKUPS!L$10,0)*$FC$6+VLOOKUP($FA1087,LTREV,LOOKUPS!L$9,0)*$FD$6+VLOOKUP($FA1087,CFP,LOOKUPS!L$6,0)*$FE$6+VLOOKUP($FA1087,EP,LOOKUPS!L$8,0)*$FF$6+VLOOKUP($FA1087,BM,LOOKUPS!L$5,0)*$FG$6+VLOOKUP($FA1087,DIV,LOOKUPS!L$7,0)*$FH$6++VLOOKUP($FA1087,SIZE,LOOKUPS!L$11,0)*$FI$6)</f>
        <v>-7.5809000000000015</v>
      </c>
    </row>
    <row r="1088" spans="1:167" x14ac:dyDescent="0.3">
      <c r="A1088" s="1">
        <v>201611</v>
      </c>
      <c r="B1088" s="1">
        <v>6.4</v>
      </c>
      <c r="C1088" s="1">
        <v>9.2200000000000006</v>
      </c>
      <c r="D1088" s="1">
        <v>11.15</v>
      </c>
      <c r="E1088" s="1">
        <v>9.41</v>
      </c>
      <c r="F1088" s="1">
        <v>9.9499999999999993</v>
      </c>
      <c r="G1088" s="1">
        <v>8.61</v>
      </c>
      <c r="H1088" s="1">
        <v>10.14</v>
      </c>
      <c r="I1088" s="1">
        <v>8.36</v>
      </c>
      <c r="J1088" s="1">
        <v>9.61</v>
      </c>
      <c r="K1088" s="1">
        <v>11.18</v>
      </c>
      <c r="M1088" s="1">
        <v>201512</v>
      </c>
      <c r="N1088" s="1">
        <v>-6.28</v>
      </c>
      <c r="O1088" s="1">
        <v>-4.72</v>
      </c>
      <c r="P1088" s="1">
        <v>-4.22</v>
      </c>
      <c r="Q1088" s="1">
        <v>-4.17</v>
      </c>
      <c r="R1088" s="1">
        <v>-3.9</v>
      </c>
      <c r="S1088" s="1">
        <v>-3.62</v>
      </c>
      <c r="T1088" s="1">
        <v>-3.47</v>
      </c>
      <c r="U1088" s="1">
        <v>-4.2</v>
      </c>
      <c r="V1088" s="1">
        <v>-4.79</v>
      </c>
      <c r="W1088" s="1">
        <v>-5.68</v>
      </c>
      <c r="Y1088" s="1">
        <v>202011</v>
      </c>
      <c r="Z1088" s="1">
        <v>30.13</v>
      </c>
      <c r="AA1088" s="1">
        <v>24.71</v>
      </c>
      <c r="AB1088" s="1">
        <v>21.26</v>
      </c>
      <c r="AC1088" s="1">
        <v>18.38</v>
      </c>
      <c r="AD1088" s="1">
        <v>16.12</v>
      </c>
      <c r="AE1088" s="1">
        <v>16.95</v>
      </c>
      <c r="AF1088" s="1">
        <v>13.95</v>
      </c>
      <c r="AG1088" s="1">
        <v>15.35</v>
      </c>
      <c r="AH1088" s="1">
        <v>13.95</v>
      </c>
      <c r="AI1088" s="1">
        <v>15.59</v>
      </c>
      <c r="CA1088" s="1">
        <v>201605</v>
      </c>
      <c r="CB1088" s="1">
        <v>-0.78</v>
      </c>
      <c r="CC1088" s="1">
        <v>1.56</v>
      </c>
      <c r="CD1088" s="1">
        <v>0.67</v>
      </c>
      <c r="CE1088" s="1">
        <v>-0.39</v>
      </c>
      <c r="CF1088" s="1">
        <v>1.52</v>
      </c>
      <c r="CG1088" s="1">
        <v>1.27</v>
      </c>
      <c r="CH1088" s="1">
        <v>0.99</v>
      </c>
      <c r="CI1088" s="1">
        <v>-0.6</v>
      </c>
      <c r="CJ1088" s="1">
        <v>-0.11</v>
      </c>
      <c r="CK1088" s="1">
        <v>1.51</v>
      </c>
      <c r="CL1088" s="1">
        <v>1.54</v>
      </c>
      <c r="CM1088" s="1">
        <v>1.65</v>
      </c>
      <c r="CN1088" s="1">
        <v>0.87</v>
      </c>
      <c r="CO1088" s="1">
        <v>0.72</v>
      </c>
      <c r="CP1088" s="1">
        <v>1.25</v>
      </c>
      <c r="CQ1088" s="1">
        <v>-0.1</v>
      </c>
      <c r="CR1088" s="1">
        <v>-1.08</v>
      </c>
      <c r="CS1088" s="1">
        <v>0.53</v>
      </c>
      <c r="CT1088" s="1">
        <v>-0.79</v>
      </c>
      <c r="CV1088" s="1">
        <v>201705</v>
      </c>
      <c r="CW1088" s="1">
        <v>-2.57</v>
      </c>
      <c r="CX1088" s="1">
        <v>-0.36</v>
      </c>
      <c r="CY1088" s="1">
        <v>-1.66</v>
      </c>
      <c r="CZ1088" s="1">
        <v>-2.91</v>
      </c>
      <c r="DA1088" s="1">
        <v>-0.75</v>
      </c>
      <c r="DB1088" s="1">
        <v>-0.77</v>
      </c>
      <c r="DC1088" s="1">
        <v>-1.69</v>
      </c>
      <c r="DD1088" s="1">
        <v>-1.79</v>
      </c>
      <c r="DE1088" s="1">
        <v>-3.19</v>
      </c>
      <c r="DF1088" s="1">
        <v>-0.66</v>
      </c>
      <c r="DG1088" s="1">
        <v>-0.82</v>
      </c>
      <c r="DH1088" s="1">
        <v>0.46</v>
      </c>
      <c r="DI1088" s="1">
        <v>-1.92</v>
      </c>
      <c r="DJ1088" s="1">
        <v>-2.02</v>
      </c>
      <c r="DK1088" s="1">
        <v>-1.37</v>
      </c>
      <c r="DL1088" s="1">
        <v>-1.34</v>
      </c>
      <c r="DM1088" s="1">
        <v>-2.2400000000000002</v>
      </c>
      <c r="DN1088" s="1">
        <v>-3.41</v>
      </c>
      <c r="DO1088" s="1">
        <v>-2.98</v>
      </c>
      <c r="DQ1088" s="1">
        <v>201605</v>
      </c>
      <c r="DR1088" s="1">
        <v>-99.99</v>
      </c>
      <c r="DS1088" s="1">
        <v>-7.0000000000000007E-2</v>
      </c>
      <c r="DT1088" s="1">
        <v>1.31</v>
      </c>
      <c r="DU1088" s="1">
        <v>1.44</v>
      </c>
      <c r="DV1088" s="1">
        <v>-0.59</v>
      </c>
      <c r="DW1088" s="1">
        <v>1.92</v>
      </c>
      <c r="DX1088" s="1">
        <v>0.84</v>
      </c>
      <c r="DY1088" s="1">
        <v>2.11</v>
      </c>
      <c r="DZ1088" s="1">
        <v>1.04</v>
      </c>
      <c r="EA1088" s="1">
        <v>-0.73</v>
      </c>
      <c r="EB1088" s="1">
        <v>-0.2</v>
      </c>
      <c r="EC1088" s="1">
        <v>2.29</v>
      </c>
      <c r="ED1088" s="1">
        <v>1.46</v>
      </c>
      <c r="EE1088" s="1">
        <v>0.28999999999999998</v>
      </c>
      <c r="EF1088" s="1">
        <v>1.46</v>
      </c>
      <c r="EG1088" s="1">
        <v>2.0099999999999998</v>
      </c>
      <c r="EH1088" s="1">
        <v>2.2200000000000002</v>
      </c>
      <c r="EI1088" s="1">
        <v>0.72</v>
      </c>
      <c r="EJ1088" s="1">
        <v>1.36</v>
      </c>
      <c r="EL1088">
        <v>201605</v>
      </c>
      <c r="EM1088">
        <v>1.78</v>
      </c>
      <c r="EN1088">
        <v>-0.27</v>
      </c>
      <c r="EO1088">
        <v>-1.6</v>
      </c>
      <c r="EP1088">
        <v>0.01</v>
      </c>
      <c r="ER1088" s="1">
        <v>201611</v>
      </c>
      <c r="ES1088" s="1">
        <v>-4.07</v>
      </c>
      <c r="EU1088" s="1">
        <v>201512</v>
      </c>
      <c r="EV1088" s="1">
        <v>1.04</v>
      </c>
      <c r="EX1088" s="1">
        <v>202011</v>
      </c>
      <c r="EY1088" s="1">
        <v>6.39</v>
      </c>
      <c r="FA1088" s="1">
        <v>201611</v>
      </c>
      <c r="FB1088" s="1">
        <f>IF(ISERROR(VLOOKUP($FA1088,MOM,LOOKUPS!C$12,0)*$FB$6+VLOOKUP($FA1088,STREV,LOOKUPS!C$10,0)*$FC$6+VLOOKUP($FA1088,LTREV,LOOKUPS!C$9,0)*$FD$6+VLOOKUP($FA1088,CFP,LOOKUPS!C$6,0)*$FE$6+VLOOKUP($FA1088,EP,LOOKUPS!C$8,0)*$FF$6+VLOOKUP($FA1088,BM,LOOKUPS!C$5,0)*$FG$6+VLOOKUP($FA1088,DIV,LOOKUPS!C$7,0)*$FH$6++VLOOKUP($FA1088,SIZE,LOOKUPS!C$11,0)*$FI$6),"",VLOOKUP($FA1088,MOM,LOOKUPS!C$12,0)*$FB$6+VLOOKUP($FA1088,STREV,LOOKUPS!C$10,0)*$FC$6+VLOOKUP($FA1088,LTREV,LOOKUPS!C$9,0)*$FD$6+VLOOKUP($FA1088,CFP,LOOKUPS!C$6,0)*$FE$6+VLOOKUP($FA1088,EP,LOOKUPS!C$8,0)*$FF$6+VLOOKUP($FA1088,BM,LOOKUPS!C$5,0)*$FG$6+VLOOKUP($FA1088,DIV,LOOKUPS!C$7,0)*$FH$6++VLOOKUP($FA1088,SIZE,LOOKUPS!C$11,0)*$FI$6)</f>
        <v>6.4554</v>
      </c>
      <c r="FC1088" s="1">
        <f>IF(ISERROR(VLOOKUP($FA1088,MOM,LOOKUPS!D$12,0)*$FB$6+VLOOKUP($FA1088,STREV,LOOKUPS!D$10,0)*$FC$6+VLOOKUP($FA1088,LTREV,LOOKUPS!D$9,0)*$FD$6+VLOOKUP($FA1088,CFP,LOOKUPS!D$6,0)*$FE$6+VLOOKUP($FA1088,EP,LOOKUPS!D$8,0)*$FF$6+VLOOKUP($FA1088,BM,LOOKUPS!D$5,0)*$FG$6+VLOOKUP($FA1088,DIV,LOOKUPS!D$7,0)*$FH$6++VLOOKUP($FA1088,SIZE,LOOKUPS!D$11,0)*$FI$6),"",VLOOKUP($FA1088,MOM,LOOKUPS!D$12,0)*$FB$6+VLOOKUP($FA1088,STREV,LOOKUPS!D$10,0)*$FC$6+VLOOKUP($FA1088,LTREV,LOOKUPS!D$9,0)*$FD$6+VLOOKUP($FA1088,CFP,LOOKUPS!D$6,0)*$FE$6+VLOOKUP($FA1088,EP,LOOKUPS!D$8,0)*$FF$6+VLOOKUP($FA1088,BM,LOOKUPS!D$5,0)*$FG$6+VLOOKUP($FA1088,DIV,LOOKUPS!D$7,0)*$FH$6++VLOOKUP($FA1088,SIZE,LOOKUPS!D$11,0)*$FI$6)</f>
        <v>8.2540000000000013</v>
      </c>
      <c r="FD1088" s="1">
        <f>IF(ISERROR(VLOOKUP($FA1088,MOM,LOOKUPS!E$12,0)*$FB$6+VLOOKUP($FA1088,STREV,LOOKUPS!E$10,0)*$FC$6+VLOOKUP($FA1088,LTREV,LOOKUPS!E$9,0)*$FD$6+VLOOKUP($FA1088,CFP,LOOKUPS!E$6,0)*$FE$6+VLOOKUP($FA1088,EP,LOOKUPS!E$8,0)*$FF$6+VLOOKUP($FA1088,BM,LOOKUPS!E$5,0)*$FG$6+VLOOKUP($FA1088,DIV,LOOKUPS!E$7,0)*$FH$6++VLOOKUP($FA1088,SIZE,LOOKUPS!E$11,0)*$FI$6),"",VLOOKUP($FA1088,MOM,LOOKUPS!E$12,0)*$FB$6+VLOOKUP($FA1088,STREV,LOOKUPS!E$10,0)*$FC$6+VLOOKUP($FA1088,LTREV,LOOKUPS!E$9,0)*$FD$6+VLOOKUP($FA1088,CFP,LOOKUPS!E$6,0)*$FE$6+VLOOKUP($FA1088,EP,LOOKUPS!E$8,0)*$FF$6+VLOOKUP($FA1088,BM,LOOKUPS!E$5,0)*$FG$6+VLOOKUP($FA1088,DIV,LOOKUPS!E$7,0)*$FH$6++VLOOKUP($FA1088,SIZE,LOOKUPS!E$11,0)*$FI$6)</f>
        <v>8.6987000000000023</v>
      </c>
      <c r="FE1088" s="1">
        <f>IF(ISERROR(VLOOKUP($FA1088,MOM,LOOKUPS!F$12,0)*$FB$6+VLOOKUP($FA1088,STREV,LOOKUPS!F$10,0)*$FC$6+VLOOKUP($FA1088,LTREV,LOOKUPS!F$9,0)*$FD$6+VLOOKUP($FA1088,CFP,LOOKUPS!F$6,0)*$FE$6+VLOOKUP($FA1088,EP,LOOKUPS!F$8,0)*$FF$6+VLOOKUP($FA1088,BM,LOOKUPS!F$5,0)*$FG$6+VLOOKUP($FA1088,DIV,LOOKUPS!F$7,0)*$FH$6++VLOOKUP($FA1088,SIZE,LOOKUPS!F$11,0)*$FI$6),"",VLOOKUP($FA1088,MOM,LOOKUPS!F$12,0)*$FB$6+VLOOKUP($FA1088,STREV,LOOKUPS!F$10,0)*$FC$6+VLOOKUP($FA1088,LTREV,LOOKUPS!F$9,0)*$FD$6+VLOOKUP($FA1088,CFP,LOOKUPS!F$6,0)*$FE$6+VLOOKUP($FA1088,EP,LOOKUPS!F$8,0)*$FF$6+VLOOKUP($FA1088,BM,LOOKUPS!F$5,0)*$FG$6+VLOOKUP($FA1088,DIV,LOOKUPS!F$7,0)*$FH$6++VLOOKUP($FA1088,SIZE,LOOKUPS!F$11,0)*$FI$6)</f>
        <v>8.7449999999999992</v>
      </c>
      <c r="FF1088" s="1">
        <f>IF(ISERROR(VLOOKUP($FA1088,MOM,LOOKUPS!G$12,0)*$FB$6+VLOOKUP($FA1088,STREV,LOOKUPS!G$10,0)*$FC$6+VLOOKUP($FA1088,LTREV,LOOKUPS!G$9,0)*$FD$6+VLOOKUP($FA1088,CFP,LOOKUPS!G$6,0)*$FE$6+VLOOKUP($FA1088,EP,LOOKUPS!G$8,0)*$FF$6+VLOOKUP($FA1088,BM,LOOKUPS!G$5,0)*$FG$6+VLOOKUP($FA1088,DIV,LOOKUPS!G$7,0)*$FH$6++VLOOKUP($FA1088,SIZE,LOOKUPS!G$11,0)*$FI$6),"",VLOOKUP($FA1088,MOM,LOOKUPS!G$12,0)*$FB$6+VLOOKUP($FA1088,STREV,LOOKUPS!G$10,0)*$FC$6+VLOOKUP($FA1088,LTREV,LOOKUPS!G$9,0)*$FD$6+VLOOKUP($FA1088,CFP,LOOKUPS!G$6,0)*$FE$6+VLOOKUP($FA1088,EP,LOOKUPS!G$8,0)*$FF$6+VLOOKUP($FA1088,BM,LOOKUPS!G$5,0)*$FG$6+VLOOKUP($FA1088,DIV,LOOKUPS!G$7,0)*$FH$6++VLOOKUP($FA1088,SIZE,LOOKUPS!G$11,0)*$FI$6)</f>
        <v>9.5957000000000008</v>
      </c>
      <c r="FG1088" s="1">
        <f>IF(ISERROR(VLOOKUP($FA1088,MOM,LOOKUPS!H$12,0)*$FB$6+VLOOKUP($FA1088,STREV,LOOKUPS!H$10,0)*$FC$6+VLOOKUP($FA1088,LTREV,LOOKUPS!H$9,0)*$FD$6+VLOOKUP($FA1088,CFP,LOOKUPS!H$6,0)*$FE$6+VLOOKUP($FA1088,EP,LOOKUPS!H$8,0)*$FF$6+VLOOKUP($FA1088,BM,LOOKUPS!H$5,0)*$FG$6+VLOOKUP($FA1088,DIV,LOOKUPS!H$7,0)*$FH$6++VLOOKUP($FA1088,SIZE,LOOKUPS!H$11,0)*$FI$6),"",VLOOKUP($FA1088,MOM,LOOKUPS!H$12,0)*$FB$6+VLOOKUP($FA1088,STREV,LOOKUPS!H$10,0)*$FC$6+VLOOKUP($FA1088,LTREV,LOOKUPS!H$9,0)*$FD$6+VLOOKUP($FA1088,CFP,LOOKUPS!H$6,0)*$FE$6+VLOOKUP($FA1088,EP,LOOKUPS!H$8,0)*$FF$6+VLOOKUP($FA1088,BM,LOOKUPS!H$5,0)*$FG$6+VLOOKUP($FA1088,DIV,LOOKUPS!H$7,0)*$FH$6++VLOOKUP($FA1088,SIZE,LOOKUPS!H$11,0)*$FI$6)</f>
        <v>10.1465</v>
      </c>
      <c r="FH1088" s="1">
        <f>IF(ISERROR(VLOOKUP($FA1088,MOM,LOOKUPS!I$12,0)*$FB$6+VLOOKUP($FA1088,STREV,LOOKUPS!I$10,0)*$FC$6+VLOOKUP($FA1088,LTREV,LOOKUPS!I$9,0)*$FD$6+VLOOKUP($FA1088,CFP,LOOKUPS!I$6,0)*$FE$6+VLOOKUP($FA1088,EP,LOOKUPS!I$8,0)*$FF$6+VLOOKUP($FA1088,BM,LOOKUPS!I$5,0)*$FG$6+VLOOKUP($FA1088,DIV,LOOKUPS!I$7,0)*$FH$6++VLOOKUP($FA1088,SIZE,LOOKUPS!I$11,0)*$FI$6),"",VLOOKUP($FA1088,MOM,LOOKUPS!I$12,0)*$FB$6+VLOOKUP($FA1088,STREV,LOOKUPS!I$10,0)*$FC$6+VLOOKUP($FA1088,LTREV,LOOKUPS!I$9,0)*$FD$6+VLOOKUP($FA1088,CFP,LOOKUPS!I$6,0)*$FE$6+VLOOKUP($FA1088,EP,LOOKUPS!I$8,0)*$FF$6+VLOOKUP($FA1088,BM,LOOKUPS!I$5,0)*$FG$6+VLOOKUP($FA1088,DIV,LOOKUPS!I$7,0)*$FH$6++VLOOKUP($FA1088,SIZE,LOOKUPS!I$11,0)*$FI$6)</f>
        <v>9.3003</v>
      </c>
      <c r="FI1088" s="1">
        <f>IF(ISERROR(VLOOKUP($FA1088,MOM,LOOKUPS!J$12,0)*$FB$6+VLOOKUP($FA1088,STREV,LOOKUPS!J$10,0)*$FC$6+VLOOKUP($FA1088,LTREV,LOOKUPS!J$9,0)*$FD$6+VLOOKUP($FA1088,CFP,LOOKUPS!J$6,0)*$FE$6+VLOOKUP($FA1088,EP,LOOKUPS!J$8,0)*$FF$6+VLOOKUP($FA1088,BM,LOOKUPS!J$5,0)*$FG$6+VLOOKUP($FA1088,DIV,LOOKUPS!J$7,0)*$FH$6++VLOOKUP($FA1088,SIZE,LOOKUPS!J$11,0)*$FI$6),"",VLOOKUP($FA1088,MOM,LOOKUPS!J$12,0)*$FB$6+VLOOKUP($FA1088,STREV,LOOKUPS!J$10,0)*$FC$6+VLOOKUP($FA1088,LTREV,LOOKUPS!J$9,0)*$FD$6+VLOOKUP($FA1088,CFP,LOOKUPS!J$6,0)*$FE$6+VLOOKUP($FA1088,EP,LOOKUPS!J$8,0)*$FF$6+VLOOKUP($FA1088,BM,LOOKUPS!J$5,0)*$FG$6+VLOOKUP($FA1088,DIV,LOOKUPS!J$7,0)*$FH$6++VLOOKUP($FA1088,SIZE,LOOKUPS!J$11,0)*$FI$6)</f>
        <v>9.3318000000000012</v>
      </c>
      <c r="FJ1088" s="1">
        <f>IF(ISERROR(VLOOKUP($FA1088,MOM,LOOKUPS!K$12,0)*$FB$6+VLOOKUP($FA1088,STREV,LOOKUPS!K$10,0)*$FC$6+VLOOKUP($FA1088,LTREV,LOOKUPS!K$9,0)*$FD$6+VLOOKUP($FA1088,CFP,LOOKUPS!K$6,0)*$FE$6+VLOOKUP($FA1088,EP,LOOKUPS!K$8,0)*$FF$6+VLOOKUP($FA1088,BM,LOOKUPS!K$5,0)*$FG$6+VLOOKUP($FA1088,DIV,LOOKUPS!K$7,0)*$FH$6++VLOOKUP($FA1088,SIZE,LOOKUPS!K$11,0)*$FI$6),"",VLOOKUP($FA1088,MOM,LOOKUPS!K$12,0)*$FB$6+VLOOKUP($FA1088,STREV,LOOKUPS!K$10,0)*$FC$6+VLOOKUP($FA1088,LTREV,LOOKUPS!K$9,0)*$FD$6+VLOOKUP($FA1088,CFP,LOOKUPS!K$6,0)*$FE$6+VLOOKUP($FA1088,EP,LOOKUPS!K$8,0)*$FF$6+VLOOKUP($FA1088,BM,LOOKUPS!K$5,0)*$FG$6+VLOOKUP($FA1088,DIV,LOOKUPS!K$7,0)*$FH$6++VLOOKUP($FA1088,SIZE,LOOKUPS!K$11,0)*$FI$6)</f>
        <v>9.8625000000000007</v>
      </c>
      <c r="FK1088" s="1">
        <f>IF(ISERROR(VLOOKUP($FA1088,MOM,LOOKUPS!L$12,0)*$FB$6+VLOOKUP($FA1088,STREV,LOOKUPS!L$10,0)*$FC$6+VLOOKUP($FA1088,LTREV,LOOKUPS!L$9,0)*$FD$6+VLOOKUP($FA1088,CFP,LOOKUPS!L$6,0)*$FE$6+VLOOKUP($FA1088,EP,LOOKUPS!L$8,0)*$FF$6+VLOOKUP($FA1088,BM,LOOKUPS!L$5,0)*$FG$6+VLOOKUP($FA1088,DIV,LOOKUPS!L$7,0)*$FH$6++VLOOKUP($FA1088,SIZE,LOOKUPS!L$11,0)*$FI$6),"",VLOOKUP($FA1088,MOM,LOOKUPS!L$12,0)*$FB$6+VLOOKUP($FA1088,STREV,LOOKUPS!L$10,0)*$FC$6+VLOOKUP($FA1088,LTREV,LOOKUPS!L$9,0)*$FD$6+VLOOKUP($FA1088,CFP,LOOKUPS!L$6,0)*$FE$6+VLOOKUP($FA1088,EP,LOOKUPS!L$8,0)*$FF$6+VLOOKUP($FA1088,BM,LOOKUPS!L$5,0)*$FG$6+VLOOKUP($FA1088,DIV,LOOKUPS!L$7,0)*$FH$6++VLOOKUP($FA1088,SIZE,LOOKUPS!L$11,0)*$FI$6)</f>
        <v>11.264400000000002</v>
      </c>
    </row>
    <row r="1089" spans="1:167" x14ac:dyDescent="0.3">
      <c r="A1089" s="1">
        <v>201612</v>
      </c>
      <c r="B1089" s="1">
        <v>-0.89</v>
      </c>
      <c r="C1089" s="1">
        <v>1.72</v>
      </c>
      <c r="D1089" s="1">
        <v>2.73</v>
      </c>
      <c r="E1089" s="1">
        <v>3.4</v>
      </c>
      <c r="F1089" s="1">
        <v>3.17</v>
      </c>
      <c r="G1089" s="1">
        <v>3.79</v>
      </c>
      <c r="H1089" s="1">
        <v>3.7</v>
      </c>
      <c r="I1089" s="1">
        <v>2.99</v>
      </c>
      <c r="J1089" s="1">
        <v>2.2000000000000002</v>
      </c>
      <c r="K1089" s="1">
        <v>0.79</v>
      </c>
      <c r="M1089" s="1">
        <v>201601</v>
      </c>
      <c r="N1089" s="1">
        <v>-13.86</v>
      </c>
      <c r="O1089" s="1">
        <v>-10.93</v>
      </c>
      <c r="P1089" s="1">
        <v>-9.32</v>
      </c>
      <c r="Q1089" s="1">
        <v>-7.88</v>
      </c>
      <c r="R1089" s="1">
        <v>-10.02</v>
      </c>
      <c r="S1089" s="1">
        <v>-7.71</v>
      </c>
      <c r="T1089" s="1">
        <v>-9.15</v>
      </c>
      <c r="U1089" s="1">
        <v>-6.07</v>
      </c>
      <c r="V1089" s="1">
        <v>-7.11</v>
      </c>
      <c r="W1089" s="1">
        <v>-11.88</v>
      </c>
      <c r="Y1089" s="1">
        <v>202012</v>
      </c>
      <c r="Z1089" s="1">
        <v>12.17</v>
      </c>
      <c r="AA1089" s="1">
        <v>10.130000000000001</v>
      </c>
      <c r="AB1089" s="1">
        <v>8.66</v>
      </c>
      <c r="AC1089" s="1">
        <v>7.98</v>
      </c>
      <c r="AD1089" s="1">
        <v>6.89</v>
      </c>
      <c r="AE1089" s="1">
        <v>7.43</v>
      </c>
      <c r="AF1089" s="1">
        <v>5.69</v>
      </c>
      <c r="AG1089" s="1">
        <v>5.48</v>
      </c>
      <c r="AH1089" s="1">
        <v>5.89</v>
      </c>
      <c r="AI1089" s="1">
        <v>8.3699999999999992</v>
      </c>
      <c r="CA1089" s="1">
        <v>201606</v>
      </c>
      <c r="CB1089" s="1">
        <v>-2.14</v>
      </c>
      <c r="CC1089" s="1">
        <v>-1.84</v>
      </c>
      <c r="CD1089" s="1">
        <v>-0.56000000000000005</v>
      </c>
      <c r="CE1089" s="1">
        <v>1.02</v>
      </c>
      <c r="CF1089" s="1">
        <v>-1.62</v>
      </c>
      <c r="CG1089" s="1">
        <v>-1.41</v>
      </c>
      <c r="CH1089" s="1">
        <v>-1.1599999999999999</v>
      </c>
      <c r="CI1089" s="1">
        <v>-0.03</v>
      </c>
      <c r="CJ1089" s="1">
        <v>1.6</v>
      </c>
      <c r="CK1089" s="1">
        <v>-2.37</v>
      </c>
      <c r="CL1089" s="1">
        <v>-0.57999999999999996</v>
      </c>
      <c r="CM1089" s="1">
        <v>-2.34</v>
      </c>
      <c r="CN1089" s="1">
        <v>-0.41</v>
      </c>
      <c r="CO1089" s="1">
        <v>-1.45</v>
      </c>
      <c r="CP1089" s="1">
        <v>-0.9</v>
      </c>
      <c r="CQ1089" s="1">
        <v>0.39</v>
      </c>
      <c r="CR1089" s="1">
        <v>-0.43</v>
      </c>
      <c r="CS1089" s="1">
        <v>0.88</v>
      </c>
      <c r="CT1089" s="1">
        <v>2.36</v>
      </c>
      <c r="CV1089" s="1">
        <v>201706</v>
      </c>
      <c r="CW1089" s="1">
        <v>4.5199999999999996</v>
      </c>
      <c r="CX1089" s="1">
        <v>2.5499999999999998</v>
      </c>
      <c r="CY1089" s="1">
        <v>2.41</v>
      </c>
      <c r="CZ1089" s="1">
        <v>2.6</v>
      </c>
      <c r="DA1089" s="1">
        <v>2.74</v>
      </c>
      <c r="DB1089" s="1">
        <v>1.99</v>
      </c>
      <c r="DC1089" s="1">
        <v>2.79</v>
      </c>
      <c r="DD1089" s="1">
        <v>2.4900000000000002</v>
      </c>
      <c r="DE1089" s="1">
        <v>2.5499999999999998</v>
      </c>
      <c r="DF1089" s="1">
        <v>2.4900000000000002</v>
      </c>
      <c r="DG1089" s="1">
        <v>2.93</v>
      </c>
      <c r="DH1089" s="1">
        <v>2.16</v>
      </c>
      <c r="DI1089" s="1">
        <v>1.82</v>
      </c>
      <c r="DJ1089" s="1">
        <v>2.5499999999999998</v>
      </c>
      <c r="DK1089" s="1">
        <v>3</v>
      </c>
      <c r="DL1089" s="1">
        <v>2.27</v>
      </c>
      <c r="DM1089" s="1">
        <v>2.7</v>
      </c>
      <c r="DN1089" s="1">
        <v>2.97</v>
      </c>
      <c r="DO1089" s="1">
        <v>2.15</v>
      </c>
      <c r="DQ1089" s="1">
        <v>201606</v>
      </c>
      <c r="DR1089" s="1">
        <v>-99.99</v>
      </c>
      <c r="DS1089" s="1">
        <v>0.12</v>
      </c>
      <c r="DT1089" s="1">
        <v>-1.21</v>
      </c>
      <c r="DU1089" s="1">
        <v>-0.65</v>
      </c>
      <c r="DV1089" s="1">
        <v>0.05</v>
      </c>
      <c r="DW1089" s="1">
        <v>-0.54</v>
      </c>
      <c r="DX1089" s="1">
        <v>-0.7</v>
      </c>
      <c r="DY1089" s="1">
        <v>-1.81</v>
      </c>
      <c r="DZ1089" s="1">
        <v>0.15</v>
      </c>
      <c r="EA1089" s="1">
        <v>0.32</v>
      </c>
      <c r="EB1089" s="1">
        <v>-0.7</v>
      </c>
      <c r="EC1089" s="1">
        <v>0.44</v>
      </c>
      <c r="ED1089" s="1">
        <v>-1.75</v>
      </c>
      <c r="EE1089" s="1">
        <v>0.42</v>
      </c>
      <c r="EF1089" s="1">
        <v>-1.95</v>
      </c>
      <c r="EG1089" s="1">
        <v>-1.47</v>
      </c>
      <c r="EH1089" s="1">
        <v>-2.2200000000000002</v>
      </c>
      <c r="EI1089" s="1">
        <v>0.98</v>
      </c>
      <c r="EJ1089" s="1">
        <v>-0.69</v>
      </c>
      <c r="EL1089">
        <v>201606</v>
      </c>
      <c r="EM1089">
        <v>-0.05</v>
      </c>
      <c r="EN1089">
        <v>0.64</v>
      </c>
      <c r="EO1089">
        <v>-1.4</v>
      </c>
      <c r="EP1089">
        <v>0.02</v>
      </c>
      <c r="ER1089" s="1">
        <v>201612</v>
      </c>
      <c r="ES1089" s="1">
        <v>-0.38</v>
      </c>
      <c r="EU1089" s="1">
        <v>201601</v>
      </c>
      <c r="EV1089" s="1">
        <v>-2.82</v>
      </c>
      <c r="EX1089" s="1">
        <v>202012</v>
      </c>
      <c r="EY1089" s="1">
        <v>-0.66</v>
      </c>
      <c r="FA1089" s="1">
        <v>201612</v>
      </c>
      <c r="FB1089" s="1">
        <f>IF(ISERROR(VLOOKUP($FA1089,MOM,LOOKUPS!C$12,0)*$FB$6+VLOOKUP($FA1089,STREV,LOOKUPS!C$10,0)*$FC$6+VLOOKUP($FA1089,LTREV,LOOKUPS!C$9,0)*$FD$6+VLOOKUP($FA1089,CFP,LOOKUPS!C$6,0)*$FE$6+VLOOKUP($FA1089,EP,LOOKUPS!C$8,0)*$FF$6+VLOOKUP($FA1089,BM,LOOKUPS!C$5,0)*$FG$6+VLOOKUP($FA1089,DIV,LOOKUPS!C$7,0)*$FH$6++VLOOKUP($FA1089,SIZE,LOOKUPS!C$11,0)*$FI$6),"",VLOOKUP($FA1089,MOM,LOOKUPS!C$12,0)*$FB$6+VLOOKUP($FA1089,STREV,LOOKUPS!C$10,0)*$FC$6+VLOOKUP($FA1089,LTREV,LOOKUPS!C$9,0)*$FD$6+VLOOKUP($FA1089,CFP,LOOKUPS!C$6,0)*$FE$6+VLOOKUP($FA1089,EP,LOOKUPS!C$8,0)*$FF$6+VLOOKUP($FA1089,BM,LOOKUPS!C$5,0)*$FG$6+VLOOKUP($FA1089,DIV,LOOKUPS!C$7,0)*$FH$6++VLOOKUP($FA1089,SIZE,LOOKUPS!C$11,0)*$FI$6)</f>
        <v>-0.28900000000000003</v>
      </c>
      <c r="FC1089" s="1">
        <f>IF(ISERROR(VLOOKUP($FA1089,MOM,LOOKUPS!D$12,0)*$FB$6+VLOOKUP($FA1089,STREV,LOOKUPS!D$10,0)*$FC$6+VLOOKUP($FA1089,LTREV,LOOKUPS!D$9,0)*$FD$6+VLOOKUP($FA1089,CFP,LOOKUPS!D$6,0)*$FE$6+VLOOKUP($FA1089,EP,LOOKUPS!D$8,0)*$FF$6+VLOOKUP($FA1089,BM,LOOKUPS!D$5,0)*$FG$6+VLOOKUP($FA1089,DIV,LOOKUPS!D$7,0)*$FH$6++VLOOKUP($FA1089,SIZE,LOOKUPS!D$11,0)*$FI$6),"",VLOOKUP($FA1089,MOM,LOOKUPS!D$12,0)*$FB$6+VLOOKUP($FA1089,STREV,LOOKUPS!D$10,0)*$FC$6+VLOOKUP($FA1089,LTREV,LOOKUPS!D$9,0)*$FD$6+VLOOKUP($FA1089,CFP,LOOKUPS!D$6,0)*$FE$6+VLOOKUP($FA1089,EP,LOOKUPS!D$8,0)*$FF$6+VLOOKUP($FA1089,BM,LOOKUPS!D$5,0)*$FG$6+VLOOKUP($FA1089,DIV,LOOKUPS!D$7,0)*$FH$6++VLOOKUP($FA1089,SIZE,LOOKUPS!D$11,0)*$FI$6)</f>
        <v>1.6274999999999999</v>
      </c>
      <c r="FD1089" s="1">
        <f>IF(ISERROR(VLOOKUP($FA1089,MOM,LOOKUPS!E$12,0)*$FB$6+VLOOKUP($FA1089,STREV,LOOKUPS!E$10,0)*$FC$6+VLOOKUP($FA1089,LTREV,LOOKUPS!E$9,0)*$FD$6+VLOOKUP($FA1089,CFP,LOOKUPS!E$6,0)*$FE$6+VLOOKUP($FA1089,EP,LOOKUPS!E$8,0)*$FF$6+VLOOKUP($FA1089,BM,LOOKUPS!E$5,0)*$FG$6+VLOOKUP($FA1089,DIV,LOOKUPS!E$7,0)*$FH$6++VLOOKUP($FA1089,SIZE,LOOKUPS!E$11,0)*$FI$6),"",VLOOKUP($FA1089,MOM,LOOKUPS!E$12,0)*$FB$6+VLOOKUP($FA1089,STREV,LOOKUPS!E$10,0)*$FC$6+VLOOKUP($FA1089,LTREV,LOOKUPS!E$9,0)*$FD$6+VLOOKUP($FA1089,CFP,LOOKUPS!E$6,0)*$FE$6+VLOOKUP($FA1089,EP,LOOKUPS!E$8,0)*$FF$6+VLOOKUP($FA1089,BM,LOOKUPS!E$5,0)*$FG$6+VLOOKUP($FA1089,DIV,LOOKUPS!E$7,0)*$FH$6++VLOOKUP($FA1089,SIZE,LOOKUPS!E$11,0)*$FI$6)</f>
        <v>2.0735000000000001</v>
      </c>
      <c r="FE1089" s="1">
        <f>IF(ISERROR(VLOOKUP($FA1089,MOM,LOOKUPS!F$12,0)*$FB$6+VLOOKUP($FA1089,STREV,LOOKUPS!F$10,0)*$FC$6+VLOOKUP($FA1089,LTREV,LOOKUPS!F$9,0)*$FD$6+VLOOKUP($FA1089,CFP,LOOKUPS!F$6,0)*$FE$6+VLOOKUP($FA1089,EP,LOOKUPS!F$8,0)*$FF$6+VLOOKUP($FA1089,BM,LOOKUPS!F$5,0)*$FG$6+VLOOKUP($FA1089,DIV,LOOKUPS!F$7,0)*$FH$6++VLOOKUP($FA1089,SIZE,LOOKUPS!F$11,0)*$FI$6),"",VLOOKUP($FA1089,MOM,LOOKUPS!F$12,0)*$FB$6+VLOOKUP($FA1089,STREV,LOOKUPS!F$10,0)*$FC$6+VLOOKUP($FA1089,LTREV,LOOKUPS!F$9,0)*$FD$6+VLOOKUP($FA1089,CFP,LOOKUPS!F$6,0)*$FE$6+VLOOKUP($FA1089,EP,LOOKUPS!F$8,0)*$FF$6+VLOOKUP($FA1089,BM,LOOKUPS!F$5,0)*$FG$6+VLOOKUP($FA1089,DIV,LOOKUPS!F$7,0)*$FH$6++VLOOKUP($FA1089,SIZE,LOOKUPS!F$11,0)*$FI$6)</f>
        <v>2.7819000000000003</v>
      </c>
      <c r="FF1089" s="1">
        <f>IF(ISERROR(VLOOKUP($FA1089,MOM,LOOKUPS!G$12,0)*$FB$6+VLOOKUP($FA1089,STREV,LOOKUPS!G$10,0)*$FC$6+VLOOKUP($FA1089,LTREV,LOOKUPS!G$9,0)*$FD$6+VLOOKUP($FA1089,CFP,LOOKUPS!G$6,0)*$FE$6+VLOOKUP($FA1089,EP,LOOKUPS!G$8,0)*$FF$6+VLOOKUP($FA1089,BM,LOOKUPS!G$5,0)*$FG$6+VLOOKUP($FA1089,DIV,LOOKUPS!G$7,0)*$FH$6++VLOOKUP($FA1089,SIZE,LOOKUPS!G$11,0)*$FI$6),"",VLOOKUP($FA1089,MOM,LOOKUPS!G$12,0)*$FB$6+VLOOKUP($FA1089,STREV,LOOKUPS!G$10,0)*$FC$6+VLOOKUP($FA1089,LTREV,LOOKUPS!G$9,0)*$FD$6+VLOOKUP($FA1089,CFP,LOOKUPS!G$6,0)*$FE$6+VLOOKUP($FA1089,EP,LOOKUPS!G$8,0)*$FF$6+VLOOKUP($FA1089,BM,LOOKUPS!G$5,0)*$FG$6+VLOOKUP($FA1089,DIV,LOOKUPS!G$7,0)*$FH$6++VLOOKUP($FA1089,SIZE,LOOKUPS!G$11,0)*$FI$6)</f>
        <v>2.1518000000000002</v>
      </c>
      <c r="FG1089" s="1">
        <f>IF(ISERROR(VLOOKUP($FA1089,MOM,LOOKUPS!H$12,0)*$FB$6+VLOOKUP($FA1089,STREV,LOOKUPS!H$10,0)*$FC$6+VLOOKUP($FA1089,LTREV,LOOKUPS!H$9,0)*$FD$6+VLOOKUP($FA1089,CFP,LOOKUPS!H$6,0)*$FE$6+VLOOKUP($FA1089,EP,LOOKUPS!H$8,0)*$FF$6+VLOOKUP($FA1089,BM,LOOKUPS!H$5,0)*$FG$6+VLOOKUP($FA1089,DIV,LOOKUPS!H$7,0)*$FH$6++VLOOKUP($FA1089,SIZE,LOOKUPS!H$11,0)*$FI$6),"",VLOOKUP($FA1089,MOM,LOOKUPS!H$12,0)*$FB$6+VLOOKUP($FA1089,STREV,LOOKUPS!H$10,0)*$FC$6+VLOOKUP($FA1089,LTREV,LOOKUPS!H$9,0)*$FD$6+VLOOKUP($FA1089,CFP,LOOKUPS!H$6,0)*$FE$6+VLOOKUP($FA1089,EP,LOOKUPS!H$8,0)*$FF$6+VLOOKUP($FA1089,BM,LOOKUPS!H$5,0)*$FG$6+VLOOKUP($FA1089,DIV,LOOKUPS!H$7,0)*$FH$6++VLOOKUP($FA1089,SIZE,LOOKUPS!H$11,0)*$FI$6)</f>
        <v>3.1667000000000005</v>
      </c>
      <c r="FH1089" s="1">
        <f>IF(ISERROR(VLOOKUP($FA1089,MOM,LOOKUPS!I$12,0)*$FB$6+VLOOKUP($FA1089,STREV,LOOKUPS!I$10,0)*$FC$6+VLOOKUP($FA1089,LTREV,LOOKUPS!I$9,0)*$FD$6+VLOOKUP($FA1089,CFP,LOOKUPS!I$6,0)*$FE$6+VLOOKUP($FA1089,EP,LOOKUPS!I$8,0)*$FF$6+VLOOKUP($FA1089,BM,LOOKUPS!I$5,0)*$FG$6+VLOOKUP($FA1089,DIV,LOOKUPS!I$7,0)*$FH$6++VLOOKUP($FA1089,SIZE,LOOKUPS!I$11,0)*$FI$6),"",VLOOKUP($FA1089,MOM,LOOKUPS!I$12,0)*$FB$6+VLOOKUP($FA1089,STREV,LOOKUPS!I$10,0)*$FC$6+VLOOKUP($FA1089,LTREV,LOOKUPS!I$9,0)*$FD$6+VLOOKUP($FA1089,CFP,LOOKUPS!I$6,0)*$FE$6+VLOOKUP($FA1089,EP,LOOKUPS!I$8,0)*$FF$6+VLOOKUP($FA1089,BM,LOOKUPS!I$5,0)*$FG$6+VLOOKUP($FA1089,DIV,LOOKUPS!I$7,0)*$FH$6++VLOOKUP($FA1089,SIZE,LOOKUPS!I$11,0)*$FI$6)</f>
        <v>3.5952999999999999</v>
      </c>
      <c r="FI1089" s="1">
        <f>IF(ISERROR(VLOOKUP($FA1089,MOM,LOOKUPS!J$12,0)*$FB$6+VLOOKUP($FA1089,STREV,LOOKUPS!J$10,0)*$FC$6+VLOOKUP($FA1089,LTREV,LOOKUPS!J$9,0)*$FD$6+VLOOKUP($FA1089,CFP,LOOKUPS!J$6,0)*$FE$6+VLOOKUP($FA1089,EP,LOOKUPS!J$8,0)*$FF$6+VLOOKUP($FA1089,BM,LOOKUPS!J$5,0)*$FG$6+VLOOKUP($FA1089,DIV,LOOKUPS!J$7,0)*$FH$6++VLOOKUP($FA1089,SIZE,LOOKUPS!J$11,0)*$FI$6),"",VLOOKUP($FA1089,MOM,LOOKUPS!J$12,0)*$FB$6+VLOOKUP($FA1089,STREV,LOOKUPS!J$10,0)*$FC$6+VLOOKUP($FA1089,LTREV,LOOKUPS!J$9,0)*$FD$6+VLOOKUP($FA1089,CFP,LOOKUPS!J$6,0)*$FE$6+VLOOKUP($FA1089,EP,LOOKUPS!J$8,0)*$FF$6+VLOOKUP($FA1089,BM,LOOKUPS!J$5,0)*$FG$6+VLOOKUP($FA1089,DIV,LOOKUPS!J$7,0)*$FH$6++VLOOKUP($FA1089,SIZE,LOOKUPS!J$11,0)*$FI$6)</f>
        <v>3.3008000000000006</v>
      </c>
      <c r="FJ1089" s="1">
        <f>IF(ISERROR(VLOOKUP($FA1089,MOM,LOOKUPS!K$12,0)*$FB$6+VLOOKUP($FA1089,STREV,LOOKUPS!K$10,0)*$FC$6+VLOOKUP($FA1089,LTREV,LOOKUPS!K$9,0)*$FD$6+VLOOKUP($FA1089,CFP,LOOKUPS!K$6,0)*$FE$6+VLOOKUP($FA1089,EP,LOOKUPS!K$8,0)*$FF$6+VLOOKUP($FA1089,BM,LOOKUPS!K$5,0)*$FG$6+VLOOKUP($FA1089,DIV,LOOKUPS!K$7,0)*$FH$6++VLOOKUP($FA1089,SIZE,LOOKUPS!K$11,0)*$FI$6),"",VLOOKUP($FA1089,MOM,LOOKUPS!K$12,0)*$FB$6+VLOOKUP($FA1089,STREV,LOOKUPS!K$10,0)*$FC$6+VLOOKUP($FA1089,LTREV,LOOKUPS!K$9,0)*$FD$6+VLOOKUP($FA1089,CFP,LOOKUPS!K$6,0)*$FE$6+VLOOKUP($FA1089,EP,LOOKUPS!K$8,0)*$FF$6+VLOOKUP($FA1089,BM,LOOKUPS!K$5,0)*$FG$6+VLOOKUP($FA1089,DIV,LOOKUPS!K$7,0)*$FH$6++VLOOKUP($FA1089,SIZE,LOOKUPS!K$11,0)*$FI$6)</f>
        <v>2.4831000000000003</v>
      </c>
      <c r="FK1089" s="1">
        <f>IF(ISERROR(VLOOKUP($FA1089,MOM,LOOKUPS!L$12,0)*$FB$6+VLOOKUP($FA1089,STREV,LOOKUPS!L$10,0)*$FC$6+VLOOKUP($FA1089,LTREV,LOOKUPS!L$9,0)*$FD$6+VLOOKUP($FA1089,CFP,LOOKUPS!L$6,0)*$FE$6+VLOOKUP($FA1089,EP,LOOKUPS!L$8,0)*$FF$6+VLOOKUP($FA1089,BM,LOOKUPS!L$5,0)*$FG$6+VLOOKUP($FA1089,DIV,LOOKUPS!L$7,0)*$FH$6++VLOOKUP($FA1089,SIZE,LOOKUPS!L$11,0)*$FI$6),"",VLOOKUP($FA1089,MOM,LOOKUPS!L$12,0)*$FB$6+VLOOKUP($FA1089,STREV,LOOKUPS!L$10,0)*$FC$6+VLOOKUP($FA1089,LTREV,LOOKUPS!L$9,0)*$FD$6+VLOOKUP($FA1089,CFP,LOOKUPS!L$6,0)*$FE$6+VLOOKUP($FA1089,EP,LOOKUPS!L$8,0)*$FF$6+VLOOKUP($FA1089,BM,LOOKUPS!L$5,0)*$FG$6+VLOOKUP($FA1089,DIV,LOOKUPS!L$7,0)*$FH$6++VLOOKUP($FA1089,SIZE,LOOKUPS!L$11,0)*$FI$6)</f>
        <v>0.94540000000000002</v>
      </c>
    </row>
    <row r="1090" spans="1:167" x14ac:dyDescent="0.3">
      <c r="A1090" s="1">
        <v>201701</v>
      </c>
      <c r="B1090" s="1">
        <v>4.32</v>
      </c>
      <c r="C1090" s="1">
        <v>1.71</v>
      </c>
      <c r="D1090" s="1">
        <v>1.86</v>
      </c>
      <c r="E1090" s="1">
        <v>0.96</v>
      </c>
      <c r="F1090" s="1">
        <v>1.1599999999999999</v>
      </c>
      <c r="G1090" s="1">
        <v>0.76</v>
      </c>
      <c r="H1090" s="1">
        <v>0.11</v>
      </c>
      <c r="I1090" s="1">
        <v>0.75</v>
      </c>
      <c r="J1090" s="1">
        <v>0.47</v>
      </c>
      <c r="K1090" s="1">
        <v>2.5299999999999998</v>
      </c>
      <c r="M1090" s="1">
        <v>201602</v>
      </c>
      <c r="N1090" s="1">
        <v>-1.43</v>
      </c>
      <c r="O1090" s="1">
        <v>0.79</v>
      </c>
      <c r="P1090" s="1">
        <v>0.74</v>
      </c>
      <c r="Q1090" s="1">
        <v>0.92</v>
      </c>
      <c r="R1090" s="1">
        <v>0.52</v>
      </c>
      <c r="S1090" s="1">
        <v>-0.41</v>
      </c>
      <c r="T1090" s="1">
        <v>0.71</v>
      </c>
      <c r="U1090" s="1">
        <v>-0.41</v>
      </c>
      <c r="V1090" s="1">
        <v>-0.08</v>
      </c>
      <c r="W1090" s="1">
        <v>0.74</v>
      </c>
      <c r="CA1090" s="1">
        <v>201607</v>
      </c>
      <c r="CB1090" s="1">
        <v>7.66</v>
      </c>
      <c r="CC1090" s="1">
        <v>5.55</v>
      </c>
      <c r="CD1090" s="1">
        <v>5.42</v>
      </c>
      <c r="CE1090" s="1">
        <v>6.1</v>
      </c>
      <c r="CF1090" s="1">
        <v>6.03</v>
      </c>
      <c r="CG1090" s="1">
        <v>5.29</v>
      </c>
      <c r="CH1090" s="1">
        <v>5.84</v>
      </c>
      <c r="CI1090" s="1">
        <v>4.01</v>
      </c>
      <c r="CJ1090" s="1">
        <v>7.08</v>
      </c>
      <c r="CK1090" s="1">
        <v>6.3</v>
      </c>
      <c r="CL1090" s="1">
        <v>5.74</v>
      </c>
      <c r="CM1090" s="1">
        <v>4.4000000000000004</v>
      </c>
      <c r="CN1090" s="1">
        <v>6.15</v>
      </c>
      <c r="CO1090" s="1">
        <v>5.43</v>
      </c>
      <c r="CP1090" s="1">
        <v>6.23</v>
      </c>
      <c r="CQ1090" s="1">
        <v>3.9</v>
      </c>
      <c r="CR1090" s="1">
        <v>4.0999999999999996</v>
      </c>
      <c r="CS1090" s="1">
        <v>5.0199999999999996</v>
      </c>
      <c r="CT1090" s="1">
        <v>10.08</v>
      </c>
      <c r="CV1090" s="1">
        <v>201707</v>
      </c>
      <c r="CW1090" s="1">
        <v>-0.56000000000000005</v>
      </c>
      <c r="CX1090" s="1">
        <v>1.27</v>
      </c>
      <c r="CY1090" s="1">
        <v>0.61</v>
      </c>
      <c r="CZ1090" s="1">
        <v>0.06</v>
      </c>
      <c r="DA1090" s="1">
        <v>1.18</v>
      </c>
      <c r="DB1090" s="1">
        <v>1.1399999999999999</v>
      </c>
      <c r="DC1090" s="1">
        <v>0.71</v>
      </c>
      <c r="DD1090" s="1">
        <v>0.35</v>
      </c>
      <c r="DE1090" s="1">
        <v>-0.22</v>
      </c>
      <c r="DF1090" s="1">
        <v>1.44</v>
      </c>
      <c r="DG1090" s="1">
        <v>0.95</v>
      </c>
      <c r="DH1090" s="1">
        <v>1.43</v>
      </c>
      <c r="DI1090" s="1">
        <v>0.88</v>
      </c>
      <c r="DJ1090" s="1">
        <v>1.67</v>
      </c>
      <c r="DK1090" s="1">
        <v>-0.42</v>
      </c>
      <c r="DL1090" s="1">
        <v>0.04</v>
      </c>
      <c r="DM1090" s="1">
        <v>0.66</v>
      </c>
      <c r="DN1090" s="1">
        <v>-0.17</v>
      </c>
      <c r="DO1090" s="1">
        <v>-0.27</v>
      </c>
      <c r="DQ1090" s="1">
        <v>201607</v>
      </c>
      <c r="DR1090" s="1">
        <v>-99.99</v>
      </c>
      <c r="DS1090" s="1">
        <v>6.05</v>
      </c>
      <c r="DT1090" s="1">
        <v>5.7</v>
      </c>
      <c r="DU1090" s="1">
        <v>4.2699999999999996</v>
      </c>
      <c r="DV1090" s="1">
        <v>5.92</v>
      </c>
      <c r="DW1090" s="1">
        <v>6.62</v>
      </c>
      <c r="DX1090" s="1">
        <v>5.83</v>
      </c>
      <c r="DY1090" s="1">
        <v>4.5</v>
      </c>
      <c r="DZ1090" s="1">
        <v>4.04</v>
      </c>
      <c r="EA1090" s="1">
        <v>5.84</v>
      </c>
      <c r="EB1090" s="1">
        <v>6.18</v>
      </c>
      <c r="EC1090" s="1">
        <v>6.68</v>
      </c>
      <c r="ED1090" s="1">
        <v>6.55</v>
      </c>
      <c r="EE1090" s="1">
        <v>5.99</v>
      </c>
      <c r="EF1090" s="1">
        <v>5.64</v>
      </c>
      <c r="EG1090" s="1">
        <v>4.32</v>
      </c>
      <c r="EH1090" s="1">
        <v>4.7</v>
      </c>
      <c r="EI1090" s="1">
        <v>4.53</v>
      </c>
      <c r="EJ1090" s="1">
        <v>3.54</v>
      </c>
      <c r="EL1090">
        <v>201607</v>
      </c>
      <c r="EM1090">
        <v>3.95</v>
      </c>
      <c r="EN1090">
        <v>2.6</v>
      </c>
      <c r="EO1090">
        <v>-1.23</v>
      </c>
      <c r="EP1090">
        <v>0.02</v>
      </c>
      <c r="ER1090" s="1">
        <v>201701</v>
      </c>
      <c r="ES1090" s="1">
        <v>-0.98</v>
      </c>
      <c r="EU1090" s="1">
        <v>201602</v>
      </c>
      <c r="EV1090" s="1">
        <v>-0.74</v>
      </c>
      <c r="FA1090" s="1">
        <v>201701</v>
      </c>
      <c r="FB1090" s="1">
        <f>IF(ISERROR(VLOOKUP($FA1090,MOM,LOOKUPS!C$12,0)*$FB$6+VLOOKUP($FA1090,STREV,LOOKUPS!C$10,0)*$FC$6+VLOOKUP($FA1090,LTREV,LOOKUPS!C$9,0)*$FD$6+VLOOKUP($FA1090,CFP,LOOKUPS!C$6,0)*$FE$6+VLOOKUP($FA1090,EP,LOOKUPS!C$8,0)*$FF$6+VLOOKUP($FA1090,BM,LOOKUPS!C$5,0)*$FG$6+VLOOKUP($FA1090,DIV,LOOKUPS!C$7,0)*$FH$6++VLOOKUP($FA1090,SIZE,LOOKUPS!C$11,0)*$FI$6),"",VLOOKUP($FA1090,MOM,LOOKUPS!C$12,0)*$FB$6+VLOOKUP($FA1090,STREV,LOOKUPS!C$10,0)*$FC$6+VLOOKUP($FA1090,LTREV,LOOKUPS!C$9,0)*$FD$6+VLOOKUP($FA1090,CFP,LOOKUPS!C$6,0)*$FE$6+VLOOKUP($FA1090,EP,LOOKUPS!C$8,0)*$FF$6+VLOOKUP($FA1090,BM,LOOKUPS!C$5,0)*$FG$6+VLOOKUP($FA1090,DIV,LOOKUPS!C$7,0)*$FH$6++VLOOKUP($FA1090,SIZE,LOOKUPS!C$11,0)*$FI$6)</f>
        <v>2.5620000000000003</v>
      </c>
      <c r="FC1090" s="1">
        <f>IF(ISERROR(VLOOKUP($FA1090,MOM,LOOKUPS!D$12,0)*$FB$6+VLOOKUP($FA1090,STREV,LOOKUPS!D$10,0)*$FC$6+VLOOKUP($FA1090,LTREV,LOOKUPS!D$9,0)*$FD$6+VLOOKUP($FA1090,CFP,LOOKUPS!D$6,0)*$FE$6+VLOOKUP($FA1090,EP,LOOKUPS!D$8,0)*$FF$6+VLOOKUP($FA1090,BM,LOOKUPS!D$5,0)*$FG$6+VLOOKUP($FA1090,DIV,LOOKUPS!D$7,0)*$FH$6++VLOOKUP($FA1090,SIZE,LOOKUPS!D$11,0)*$FI$6),"",VLOOKUP($FA1090,MOM,LOOKUPS!D$12,0)*$FB$6+VLOOKUP($FA1090,STREV,LOOKUPS!D$10,0)*$FC$6+VLOOKUP($FA1090,LTREV,LOOKUPS!D$9,0)*$FD$6+VLOOKUP($FA1090,CFP,LOOKUPS!D$6,0)*$FE$6+VLOOKUP($FA1090,EP,LOOKUPS!D$8,0)*$FF$6+VLOOKUP($FA1090,BM,LOOKUPS!D$5,0)*$FG$6+VLOOKUP($FA1090,DIV,LOOKUPS!D$7,0)*$FH$6++VLOOKUP($FA1090,SIZE,LOOKUPS!D$11,0)*$FI$6)</f>
        <v>0.93100000000000005</v>
      </c>
      <c r="FD1090" s="1">
        <f>IF(ISERROR(VLOOKUP($FA1090,MOM,LOOKUPS!E$12,0)*$FB$6+VLOOKUP($FA1090,STREV,LOOKUPS!E$10,0)*$FC$6+VLOOKUP($FA1090,LTREV,LOOKUPS!E$9,0)*$FD$6+VLOOKUP($FA1090,CFP,LOOKUPS!E$6,0)*$FE$6+VLOOKUP($FA1090,EP,LOOKUPS!E$8,0)*$FF$6+VLOOKUP($FA1090,BM,LOOKUPS!E$5,0)*$FG$6+VLOOKUP($FA1090,DIV,LOOKUPS!E$7,0)*$FH$6++VLOOKUP($FA1090,SIZE,LOOKUPS!E$11,0)*$FI$6),"",VLOOKUP($FA1090,MOM,LOOKUPS!E$12,0)*$FB$6+VLOOKUP($FA1090,STREV,LOOKUPS!E$10,0)*$FC$6+VLOOKUP($FA1090,LTREV,LOOKUPS!E$9,0)*$FD$6+VLOOKUP($FA1090,CFP,LOOKUPS!E$6,0)*$FE$6+VLOOKUP($FA1090,EP,LOOKUPS!E$8,0)*$FF$6+VLOOKUP($FA1090,BM,LOOKUPS!E$5,0)*$FG$6+VLOOKUP($FA1090,DIV,LOOKUPS!E$7,0)*$FH$6++VLOOKUP($FA1090,SIZE,LOOKUPS!E$11,0)*$FI$6)</f>
        <v>1.8043</v>
      </c>
      <c r="FE1090" s="1">
        <f>IF(ISERROR(VLOOKUP($FA1090,MOM,LOOKUPS!F$12,0)*$FB$6+VLOOKUP($FA1090,STREV,LOOKUPS!F$10,0)*$FC$6+VLOOKUP($FA1090,LTREV,LOOKUPS!F$9,0)*$FD$6+VLOOKUP($FA1090,CFP,LOOKUPS!F$6,0)*$FE$6+VLOOKUP($FA1090,EP,LOOKUPS!F$8,0)*$FF$6+VLOOKUP($FA1090,BM,LOOKUPS!F$5,0)*$FG$6+VLOOKUP($FA1090,DIV,LOOKUPS!F$7,0)*$FH$6++VLOOKUP($FA1090,SIZE,LOOKUPS!F$11,0)*$FI$6),"",VLOOKUP($FA1090,MOM,LOOKUPS!F$12,0)*$FB$6+VLOOKUP($FA1090,STREV,LOOKUPS!F$10,0)*$FC$6+VLOOKUP($FA1090,LTREV,LOOKUPS!F$9,0)*$FD$6+VLOOKUP($FA1090,CFP,LOOKUPS!F$6,0)*$FE$6+VLOOKUP($FA1090,EP,LOOKUPS!F$8,0)*$FF$6+VLOOKUP($FA1090,BM,LOOKUPS!F$5,0)*$FG$6+VLOOKUP($FA1090,DIV,LOOKUPS!F$7,0)*$FH$6++VLOOKUP($FA1090,SIZE,LOOKUPS!F$11,0)*$FI$6)</f>
        <v>0.73780000000000001</v>
      </c>
      <c r="FF1090" s="1">
        <f>IF(ISERROR(VLOOKUP($FA1090,MOM,LOOKUPS!G$12,0)*$FB$6+VLOOKUP($FA1090,STREV,LOOKUPS!G$10,0)*$FC$6+VLOOKUP($FA1090,LTREV,LOOKUPS!G$9,0)*$FD$6+VLOOKUP($FA1090,CFP,LOOKUPS!G$6,0)*$FE$6+VLOOKUP($FA1090,EP,LOOKUPS!G$8,0)*$FF$6+VLOOKUP($FA1090,BM,LOOKUPS!G$5,0)*$FG$6+VLOOKUP($FA1090,DIV,LOOKUPS!G$7,0)*$FH$6++VLOOKUP($FA1090,SIZE,LOOKUPS!G$11,0)*$FI$6),"",VLOOKUP($FA1090,MOM,LOOKUPS!G$12,0)*$FB$6+VLOOKUP($FA1090,STREV,LOOKUPS!G$10,0)*$FC$6+VLOOKUP($FA1090,LTREV,LOOKUPS!G$9,0)*$FD$6+VLOOKUP($FA1090,CFP,LOOKUPS!G$6,0)*$FE$6+VLOOKUP($FA1090,EP,LOOKUPS!G$8,0)*$FF$6+VLOOKUP($FA1090,BM,LOOKUPS!G$5,0)*$FG$6+VLOOKUP($FA1090,DIV,LOOKUPS!G$7,0)*$FH$6++VLOOKUP($FA1090,SIZE,LOOKUPS!G$11,0)*$FI$6)</f>
        <v>1.3088000000000002</v>
      </c>
      <c r="FG1090" s="1">
        <f>IF(ISERROR(VLOOKUP($FA1090,MOM,LOOKUPS!H$12,0)*$FB$6+VLOOKUP($FA1090,STREV,LOOKUPS!H$10,0)*$FC$6+VLOOKUP($FA1090,LTREV,LOOKUPS!H$9,0)*$FD$6+VLOOKUP($FA1090,CFP,LOOKUPS!H$6,0)*$FE$6+VLOOKUP($FA1090,EP,LOOKUPS!H$8,0)*$FF$6+VLOOKUP($FA1090,BM,LOOKUPS!H$5,0)*$FG$6+VLOOKUP($FA1090,DIV,LOOKUPS!H$7,0)*$FH$6++VLOOKUP($FA1090,SIZE,LOOKUPS!H$11,0)*$FI$6),"",VLOOKUP($FA1090,MOM,LOOKUPS!H$12,0)*$FB$6+VLOOKUP($FA1090,STREV,LOOKUPS!H$10,0)*$FC$6+VLOOKUP($FA1090,LTREV,LOOKUPS!H$9,0)*$FD$6+VLOOKUP($FA1090,CFP,LOOKUPS!H$6,0)*$FE$6+VLOOKUP($FA1090,EP,LOOKUPS!H$8,0)*$FF$6+VLOOKUP($FA1090,BM,LOOKUPS!H$5,0)*$FG$6+VLOOKUP($FA1090,DIV,LOOKUPS!H$7,0)*$FH$6++VLOOKUP($FA1090,SIZE,LOOKUPS!H$11,0)*$FI$6)</f>
        <v>1.1683000000000001</v>
      </c>
      <c r="FH1090" s="1">
        <f>IF(ISERROR(VLOOKUP($FA1090,MOM,LOOKUPS!I$12,0)*$FB$6+VLOOKUP($FA1090,STREV,LOOKUPS!I$10,0)*$FC$6+VLOOKUP($FA1090,LTREV,LOOKUPS!I$9,0)*$FD$6+VLOOKUP($FA1090,CFP,LOOKUPS!I$6,0)*$FE$6+VLOOKUP($FA1090,EP,LOOKUPS!I$8,0)*$FF$6+VLOOKUP($FA1090,BM,LOOKUPS!I$5,0)*$FG$6+VLOOKUP($FA1090,DIV,LOOKUPS!I$7,0)*$FH$6++VLOOKUP($FA1090,SIZE,LOOKUPS!I$11,0)*$FI$6),"",VLOOKUP($FA1090,MOM,LOOKUPS!I$12,0)*$FB$6+VLOOKUP($FA1090,STREV,LOOKUPS!I$10,0)*$FC$6+VLOOKUP($FA1090,LTREV,LOOKUPS!I$9,0)*$FD$6+VLOOKUP($FA1090,CFP,LOOKUPS!I$6,0)*$FE$6+VLOOKUP($FA1090,EP,LOOKUPS!I$8,0)*$FF$6+VLOOKUP($FA1090,BM,LOOKUPS!I$5,0)*$FG$6+VLOOKUP($FA1090,DIV,LOOKUPS!I$7,0)*$FH$6++VLOOKUP($FA1090,SIZE,LOOKUPS!I$11,0)*$FI$6)</f>
        <v>0.47910000000000003</v>
      </c>
      <c r="FI1090" s="1">
        <f>IF(ISERROR(VLOOKUP($FA1090,MOM,LOOKUPS!J$12,0)*$FB$6+VLOOKUP($FA1090,STREV,LOOKUPS!J$10,0)*$FC$6+VLOOKUP($FA1090,LTREV,LOOKUPS!J$9,0)*$FD$6+VLOOKUP($FA1090,CFP,LOOKUPS!J$6,0)*$FE$6+VLOOKUP($FA1090,EP,LOOKUPS!J$8,0)*$FF$6+VLOOKUP($FA1090,BM,LOOKUPS!J$5,0)*$FG$6+VLOOKUP($FA1090,DIV,LOOKUPS!J$7,0)*$FH$6++VLOOKUP($FA1090,SIZE,LOOKUPS!J$11,0)*$FI$6),"",VLOOKUP($FA1090,MOM,LOOKUPS!J$12,0)*$FB$6+VLOOKUP($FA1090,STREV,LOOKUPS!J$10,0)*$FC$6+VLOOKUP($FA1090,LTREV,LOOKUPS!J$9,0)*$FD$6+VLOOKUP($FA1090,CFP,LOOKUPS!J$6,0)*$FE$6+VLOOKUP($FA1090,EP,LOOKUPS!J$8,0)*$FF$6+VLOOKUP($FA1090,BM,LOOKUPS!J$5,0)*$FG$6+VLOOKUP($FA1090,DIV,LOOKUPS!J$7,0)*$FH$6++VLOOKUP($FA1090,SIZE,LOOKUPS!J$11,0)*$FI$6)</f>
        <v>1.5446</v>
      </c>
      <c r="FJ1090" s="1">
        <f>IF(ISERROR(VLOOKUP($FA1090,MOM,LOOKUPS!K$12,0)*$FB$6+VLOOKUP($FA1090,STREV,LOOKUPS!K$10,0)*$FC$6+VLOOKUP($FA1090,LTREV,LOOKUPS!K$9,0)*$FD$6+VLOOKUP($FA1090,CFP,LOOKUPS!K$6,0)*$FE$6+VLOOKUP($FA1090,EP,LOOKUPS!K$8,0)*$FF$6+VLOOKUP($FA1090,BM,LOOKUPS!K$5,0)*$FG$6+VLOOKUP($FA1090,DIV,LOOKUPS!K$7,0)*$FH$6++VLOOKUP($FA1090,SIZE,LOOKUPS!K$11,0)*$FI$6),"",VLOOKUP($FA1090,MOM,LOOKUPS!K$12,0)*$FB$6+VLOOKUP($FA1090,STREV,LOOKUPS!K$10,0)*$FC$6+VLOOKUP($FA1090,LTREV,LOOKUPS!K$9,0)*$FD$6+VLOOKUP($FA1090,CFP,LOOKUPS!K$6,0)*$FE$6+VLOOKUP($FA1090,EP,LOOKUPS!K$8,0)*$FF$6+VLOOKUP($FA1090,BM,LOOKUPS!K$5,0)*$FG$6+VLOOKUP($FA1090,DIV,LOOKUPS!K$7,0)*$FH$6++VLOOKUP($FA1090,SIZE,LOOKUPS!K$11,0)*$FI$6)</f>
        <v>1.3503000000000001</v>
      </c>
      <c r="FK1090" s="1">
        <f>IF(ISERROR(VLOOKUP($FA1090,MOM,LOOKUPS!L$12,0)*$FB$6+VLOOKUP($FA1090,STREV,LOOKUPS!L$10,0)*$FC$6+VLOOKUP($FA1090,LTREV,LOOKUPS!L$9,0)*$FD$6+VLOOKUP($FA1090,CFP,LOOKUPS!L$6,0)*$FE$6+VLOOKUP($FA1090,EP,LOOKUPS!L$8,0)*$FF$6+VLOOKUP($FA1090,BM,LOOKUPS!L$5,0)*$FG$6+VLOOKUP($FA1090,DIV,LOOKUPS!L$7,0)*$FH$6++VLOOKUP($FA1090,SIZE,LOOKUPS!L$11,0)*$FI$6),"",VLOOKUP($FA1090,MOM,LOOKUPS!L$12,0)*$FB$6+VLOOKUP($FA1090,STREV,LOOKUPS!L$10,0)*$FC$6+VLOOKUP($FA1090,LTREV,LOOKUPS!L$9,0)*$FD$6+VLOOKUP($FA1090,CFP,LOOKUPS!L$6,0)*$FE$6+VLOOKUP($FA1090,EP,LOOKUPS!L$8,0)*$FF$6+VLOOKUP($FA1090,BM,LOOKUPS!L$5,0)*$FG$6+VLOOKUP($FA1090,DIV,LOOKUPS!L$7,0)*$FH$6++VLOOKUP($FA1090,SIZE,LOOKUPS!L$11,0)*$FI$6)</f>
        <v>3.3010999999999999</v>
      </c>
    </row>
    <row r="1091" spans="1:167" x14ac:dyDescent="0.3">
      <c r="A1091" s="1">
        <v>201702</v>
      </c>
      <c r="B1091" s="1">
        <v>2.02</v>
      </c>
      <c r="C1091" s="1">
        <v>2.44</v>
      </c>
      <c r="D1091" s="1">
        <v>2.4300000000000002</v>
      </c>
      <c r="E1091" s="1">
        <v>2.4</v>
      </c>
      <c r="F1091" s="1">
        <v>2.0699999999999998</v>
      </c>
      <c r="G1091" s="1">
        <v>1.92</v>
      </c>
      <c r="H1091" s="1">
        <v>1.37</v>
      </c>
      <c r="I1091" s="1">
        <v>2.2599999999999998</v>
      </c>
      <c r="J1091" s="1">
        <v>1.07</v>
      </c>
      <c r="K1091" s="1">
        <v>-0.18</v>
      </c>
      <c r="M1091" s="1">
        <v>201603</v>
      </c>
      <c r="N1091" s="1">
        <v>14.14</v>
      </c>
      <c r="O1091" s="1">
        <v>8.68</v>
      </c>
      <c r="P1091" s="1">
        <v>8.75</v>
      </c>
      <c r="Q1091" s="1">
        <v>6.55</v>
      </c>
      <c r="R1091" s="1">
        <v>5.84</v>
      </c>
      <c r="S1091" s="1">
        <v>6.68</v>
      </c>
      <c r="T1091" s="1">
        <v>7.59</v>
      </c>
      <c r="U1091" s="1">
        <v>7.27</v>
      </c>
      <c r="V1091" s="1">
        <v>6.66</v>
      </c>
      <c r="W1091" s="1">
        <v>7.58</v>
      </c>
      <c r="CA1091" s="1">
        <v>201608</v>
      </c>
      <c r="CB1091" s="1">
        <v>3.96</v>
      </c>
      <c r="CC1091" s="1">
        <v>0.85</v>
      </c>
      <c r="CD1091" s="1">
        <v>2.08</v>
      </c>
      <c r="CE1091" s="1">
        <v>3.18</v>
      </c>
      <c r="CF1091" s="1">
        <v>0.71</v>
      </c>
      <c r="CG1091" s="1">
        <v>0.98</v>
      </c>
      <c r="CH1091" s="1">
        <v>2.68</v>
      </c>
      <c r="CI1091" s="1">
        <v>2.77</v>
      </c>
      <c r="CJ1091" s="1">
        <v>3.18</v>
      </c>
      <c r="CK1091" s="1">
        <v>0.28999999999999998</v>
      </c>
      <c r="CL1091" s="1">
        <v>1.17</v>
      </c>
      <c r="CM1091" s="1">
        <v>1.17</v>
      </c>
      <c r="CN1091" s="1">
        <v>0.78</v>
      </c>
      <c r="CO1091" s="1">
        <v>2.75</v>
      </c>
      <c r="CP1091" s="1">
        <v>2.62</v>
      </c>
      <c r="CQ1091" s="1">
        <v>2.2599999999999998</v>
      </c>
      <c r="CR1091" s="1">
        <v>3.19</v>
      </c>
      <c r="CS1091" s="1">
        <v>3.62</v>
      </c>
      <c r="CT1091" s="1">
        <v>2.5299999999999998</v>
      </c>
      <c r="CV1091" s="1">
        <v>201708</v>
      </c>
      <c r="CW1091" s="1">
        <v>-1.28</v>
      </c>
      <c r="CX1091" s="1">
        <v>-0.97</v>
      </c>
      <c r="CY1091" s="1">
        <v>-2.35</v>
      </c>
      <c r="CZ1091" s="1">
        <v>-2.93</v>
      </c>
      <c r="DA1091" s="1">
        <v>-0.72</v>
      </c>
      <c r="DB1091" s="1">
        <v>-1.57</v>
      </c>
      <c r="DC1091" s="1">
        <v>-2.64</v>
      </c>
      <c r="DD1091" s="1">
        <v>-2.1</v>
      </c>
      <c r="DE1091" s="1">
        <v>-3.52</v>
      </c>
      <c r="DF1091" s="1">
        <v>-1.32</v>
      </c>
      <c r="DG1091" s="1">
        <v>-0.19</v>
      </c>
      <c r="DH1091" s="1">
        <v>-1.46</v>
      </c>
      <c r="DI1091" s="1">
        <v>-1.67</v>
      </c>
      <c r="DJ1091" s="1">
        <v>-2.83</v>
      </c>
      <c r="DK1091" s="1">
        <v>-2.41</v>
      </c>
      <c r="DL1091" s="1">
        <v>-2.54</v>
      </c>
      <c r="DM1091" s="1">
        <v>-1.67</v>
      </c>
      <c r="DN1091" s="1">
        <v>-2.5499999999999998</v>
      </c>
      <c r="DO1091" s="1">
        <v>-4.53</v>
      </c>
      <c r="DQ1091" s="1">
        <v>201608</v>
      </c>
      <c r="DR1091" s="1">
        <v>-99.99</v>
      </c>
      <c r="DS1091" s="1">
        <v>2.82</v>
      </c>
      <c r="DT1091" s="1">
        <v>1.81</v>
      </c>
      <c r="DU1091" s="1">
        <v>0.66</v>
      </c>
      <c r="DV1091" s="1">
        <v>3.19</v>
      </c>
      <c r="DW1091" s="1">
        <v>2</v>
      </c>
      <c r="DX1091" s="1">
        <v>1.75</v>
      </c>
      <c r="DY1091" s="1">
        <v>0.94</v>
      </c>
      <c r="DZ1091" s="1">
        <v>-0.05</v>
      </c>
      <c r="EA1091" s="1">
        <v>2.97</v>
      </c>
      <c r="EB1091" s="1">
        <v>3.85</v>
      </c>
      <c r="EC1091" s="1">
        <v>1.02</v>
      </c>
      <c r="ED1091" s="1">
        <v>3.32</v>
      </c>
      <c r="EE1091" s="1">
        <v>1.92</v>
      </c>
      <c r="EF1091" s="1">
        <v>1.53</v>
      </c>
      <c r="EG1091" s="1">
        <v>-0.01</v>
      </c>
      <c r="EH1091" s="1">
        <v>2.02</v>
      </c>
      <c r="EI1091" s="1">
        <v>-0.41</v>
      </c>
      <c r="EJ1091" s="1">
        <v>0.31</v>
      </c>
      <c r="EL1091">
        <v>201608</v>
      </c>
      <c r="EM1091">
        <v>0.5</v>
      </c>
      <c r="EN1091">
        <v>1.1299999999999999</v>
      </c>
      <c r="EO1091">
        <v>3.31</v>
      </c>
      <c r="EP1091">
        <v>0.02</v>
      </c>
      <c r="ER1091" s="1">
        <v>201702</v>
      </c>
      <c r="ES1091" s="1">
        <v>-1.63</v>
      </c>
      <c r="EU1091" s="1">
        <v>201603</v>
      </c>
      <c r="EV1091" s="1">
        <v>1.51</v>
      </c>
      <c r="FA1091" s="1">
        <v>201702</v>
      </c>
      <c r="FB1091" s="1">
        <f>IF(ISERROR(VLOOKUP($FA1091,MOM,LOOKUPS!C$12,0)*$FB$6+VLOOKUP($FA1091,STREV,LOOKUPS!C$10,0)*$FC$6+VLOOKUP($FA1091,LTREV,LOOKUPS!C$9,0)*$FD$6+VLOOKUP($FA1091,CFP,LOOKUPS!C$6,0)*$FE$6+VLOOKUP($FA1091,EP,LOOKUPS!C$8,0)*$FF$6+VLOOKUP($FA1091,BM,LOOKUPS!C$5,0)*$FG$6+VLOOKUP($FA1091,DIV,LOOKUPS!C$7,0)*$FH$6++VLOOKUP($FA1091,SIZE,LOOKUPS!C$11,0)*$FI$6),"",VLOOKUP($FA1091,MOM,LOOKUPS!C$12,0)*$FB$6+VLOOKUP($FA1091,STREV,LOOKUPS!C$10,0)*$FC$6+VLOOKUP($FA1091,LTREV,LOOKUPS!C$9,0)*$FD$6+VLOOKUP($FA1091,CFP,LOOKUPS!C$6,0)*$FE$6+VLOOKUP($FA1091,EP,LOOKUPS!C$8,0)*$FF$6+VLOOKUP($FA1091,BM,LOOKUPS!C$5,0)*$FG$6+VLOOKUP($FA1091,DIV,LOOKUPS!C$7,0)*$FH$6++VLOOKUP($FA1091,SIZE,LOOKUPS!C$11,0)*$FI$6)</f>
        <v>2.7593000000000001</v>
      </c>
      <c r="FC1091" s="1">
        <f>IF(ISERROR(VLOOKUP($FA1091,MOM,LOOKUPS!D$12,0)*$FB$6+VLOOKUP($FA1091,STREV,LOOKUPS!D$10,0)*$FC$6+VLOOKUP($FA1091,LTREV,LOOKUPS!D$9,0)*$FD$6+VLOOKUP($FA1091,CFP,LOOKUPS!D$6,0)*$FE$6+VLOOKUP($FA1091,EP,LOOKUPS!D$8,0)*$FF$6+VLOOKUP($FA1091,BM,LOOKUPS!D$5,0)*$FG$6+VLOOKUP($FA1091,DIV,LOOKUPS!D$7,0)*$FH$6++VLOOKUP($FA1091,SIZE,LOOKUPS!D$11,0)*$FI$6),"",VLOOKUP($FA1091,MOM,LOOKUPS!D$12,0)*$FB$6+VLOOKUP($FA1091,STREV,LOOKUPS!D$10,0)*$FC$6+VLOOKUP($FA1091,LTREV,LOOKUPS!D$9,0)*$FD$6+VLOOKUP($FA1091,CFP,LOOKUPS!D$6,0)*$FE$6+VLOOKUP($FA1091,EP,LOOKUPS!D$8,0)*$FF$6+VLOOKUP($FA1091,BM,LOOKUPS!D$5,0)*$FG$6+VLOOKUP($FA1091,DIV,LOOKUPS!D$7,0)*$FH$6++VLOOKUP($FA1091,SIZE,LOOKUPS!D$11,0)*$FI$6)</f>
        <v>3.1827000000000005</v>
      </c>
      <c r="FD1091" s="1">
        <f>IF(ISERROR(VLOOKUP($FA1091,MOM,LOOKUPS!E$12,0)*$FB$6+VLOOKUP($FA1091,STREV,LOOKUPS!E$10,0)*$FC$6+VLOOKUP($FA1091,LTREV,LOOKUPS!E$9,0)*$FD$6+VLOOKUP($FA1091,CFP,LOOKUPS!E$6,0)*$FE$6+VLOOKUP($FA1091,EP,LOOKUPS!E$8,0)*$FF$6+VLOOKUP($FA1091,BM,LOOKUPS!E$5,0)*$FG$6+VLOOKUP($FA1091,DIV,LOOKUPS!E$7,0)*$FH$6++VLOOKUP($FA1091,SIZE,LOOKUPS!E$11,0)*$FI$6),"",VLOOKUP($FA1091,MOM,LOOKUPS!E$12,0)*$FB$6+VLOOKUP($FA1091,STREV,LOOKUPS!E$10,0)*$FC$6+VLOOKUP($FA1091,LTREV,LOOKUPS!E$9,0)*$FD$6+VLOOKUP($FA1091,CFP,LOOKUPS!E$6,0)*$FE$6+VLOOKUP($FA1091,EP,LOOKUPS!E$8,0)*$FF$6+VLOOKUP($FA1091,BM,LOOKUPS!E$5,0)*$FG$6+VLOOKUP($FA1091,DIV,LOOKUPS!E$7,0)*$FH$6++VLOOKUP($FA1091,SIZE,LOOKUPS!E$11,0)*$FI$6)</f>
        <v>2.6053000000000002</v>
      </c>
      <c r="FE1091" s="1">
        <f>IF(ISERROR(VLOOKUP($FA1091,MOM,LOOKUPS!F$12,0)*$FB$6+VLOOKUP($FA1091,STREV,LOOKUPS!F$10,0)*$FC$6+VLOOKUP($FA1091,LTREV,LOOKUPS!F$9,0)*$FD$6+VLOOKUP($FA1091,CFP,LOOKUPS!F$6,0)*$FE$6+VLOOKUP($FA1091,EP,LOOKUPS!F$8,0)*$FF$6+VLOOKUP($FA1091,BM,LOOKUPS!F$5,0)*$FG$6+VLOOKUP($FA1091,DIV,LOOKUPS!F$7,0)*$FH$6++VLOOKUP($FA1091,SIZE,LOOKUPS!F$11,0)*$FI$6),"",VLOOKUP($FA1091,MOM,LOOKUPS!F$12,0)*$FB$6+VLOOKUP($FA1091,STREV,LOOKUPS!F$10,0)*$FC$6+VLOOKUP($FA1091,LTREV,LOOKUPS!F$9,0)*$FD$6+VLOOKUP($FA1091,CFP,LOOKUPS!F$6,0)*$FE$6+VLOOKUP($FA1091,EP,LOOKUPS!F$8,0)*$FF$6+VLOOKUP($FA1091,BM,LOOKUPS!F$5,0)*$FG$6+VLOOKUP($FA1091,DIV,LOOKUPS!F$7,0)*$FH$6++VLOOKUP($FA1091,SIZE,LOOKUPS!F$11,0)*$FI$6)</f>
        <v>1.7684000000000002</v>
      </c>
      <c r="FF1091" s="1">
        <f>IF(ISERROR(VLOOKUP($FA1091,MOM,LOOKUPS!G$12,0)*$FB$6+VLOOKUP($FA1091,STREV,LOOKUPS!G$10,0)*$FC$6+VLOOKUP($FA1091,LTREV,LOOKUPS!G$9,0)*$FD$6+VLOOKUP($FA1091,CFP,LOOKUPS!G$6,0)*$FE$6+VLOOKUP($FA1091,EP,LOOKUPS!G$8,0)*$FF$6+VLOOKUP($FA1091,BM,LOOKUPS!G$5,0)*$FG$6+VLOOKUP($FA1091,DIV,LOOKUPS!G$7,0)*$FH$6++VLOOKUP($FA1091,SIZE,LOOKUPS!G$11,0)*$FI$6),"",VLOOKUP($FA1091,MOM,LOOKUPS!G$12,0)*$FB$6+VLOOKUP($FA1091,STREV,LOOKUPS!G$10,0)*$FC$6+VLOOKUP($FA1091,LTREV,LOOKUPS!G$9,0)*$FD$6+VLOOKUP($FA1091,CFP,LOOKUPS!G$6,0)*$FE$6+VLOOKUP($FA1091,EP,LOOKUPS!G$8,0)*$FF$6+VLOOKUP($FA1091,BM,LOOKUPS!G$5,0)*$FG$6+VLOOKUP($FA1091,DIV,LOOKUPS!G$7,0)*$FH$6++VLOOKUP($FA1091,SIZE,LOOKUPS!G$11,0)*$FI$6)</f>
        <v>2.2768999999999999</v>
      </c>
      <c r="FG1091" s="1">
        <f>IF(ISERROR(VLOOKUP($FA1091,MOM,LOOKUPS!H$12,0)*$FB$6+VLOOKUP($FA1091,STREV,LOOKUPS!H$10,0)*$FC$6+VLOOKUP($FA1091,LTREV,LOOKUPS!H$9,0)*$FD$6+VLOOKUP($FA1091,CFP,LOOKUPS!H$6,0)*$FE$6+VLOOKUP($FA1091,EP,LOOKUPS!H$8,0)*$FF$6+VLOOKUP($FA1091,BM,LOOKUPS!H$5,0)*$FG$6+VLOOKUP($FA1091,DIV,LOOKUPS!H$7,0)*$FH$6++VLOOKUP($FA1091,SIZE,LOOKUPS!H$11,0)*$FI$6),"",VLOOKUP($FA1091,MOM,LOOKUPS!H$12,0)*$FB$6+VLOOKUP($FA1091,STREV,LOOKUPS!H$10,0)*$FC$6+VLOOKUP($FA1091,LTREV,LOOKUPS!H$9,0)*$FD$6+VLOOKUP($FA1091,CFP,LOOKUPS!H$6,0)*$FE$6+VLOOKUP($FA1091,EP,LOOKUPS!H$8,0)*$FF$6+VLOOKUP($FA1091,BM,LOOKUPS!H$5,0)*$FG$6+VLOOKUP($FA1091,DIV,LOOKUPS!H$7,0)*$FH$6++VLOOKUP($FA1091,SIZE,LOOKUPS!H$11,0)*$FI$6)</f>
        <v>1.831</v>
      </c>
      <c r="FH1091" s="1">
        <f>IF(ISERROR(VLOOKUP($FA1091,MOM,LOOKUPS!I$12,0)*$FB$6+VLOOKUP($FA1091,STREV,LOOKUPS!I$10,0)*$FC$6+VLOOKUP($FA1091,LTREV,LOOKUPS!I$9,0)*$FD$6+VLOOKUP($FA1091,CFP,LOOKUPS!I$6,0)*$FE$6+VLOOKUP($FA1091,EP,LOOKUPS!I$8,0)*$FF$6+VLOOKUP($FA1091,BM,LOOKUPS!I$5,0)*$FG$6+VLOOKUP($FA1091,DIV,LOOKUPS!I$7,0)*$FH$6++VLOOKUP($FA1091,SIZE,LOOKUPS!I$11,0)*$FI$6),"",VLOOKUP($FA1091,MOM,LOOKUPS!I$12,0)*$FB$6+VLOOKUP($FA1091,STREV,LOOKUPS!I$10,0)*$FC$6+VLOOKUP($FA1091,LTREV,LOOKUPS!I$9,0)*$FD$6+VLOOKUP($FA1091,CFP,LOOKUPS!I$6,0)*$FE$6+VLOOKUP($FA1091,EP,LOOKUPS!I$8,0)*$FF$6+VLOOKUP($FA1091,BM,LOOKUPS!I$5,0)*$FG$6+VLOOKUP($FA1091,DIV,LOOKUPS!I$7,0)*$FH$6++VLOOKUP($FA1091,SIZE,LOOKUPS!I$11,0)*$FI$6)</f>
        <v>1.4887000000000001</v>
      </c>
      <c r="FI1091" s="1">
        <f>IF(ISERROR(VLOOKUP($FA1091,MOM,LOOKUPS!J$12,0)*$FB$6+VLOOKUP($FA1091,STREV,LOOKUPS!J$10,0)*$FC$6+VLOOKUP($FA1091,LTREV,LOOKUPS!J$9,0)*$FD$6+VLOOKUP($FA1091,CFP,LOOKUPS!J$6,0)*$FE$6+VLOOKUP($FA1091,EP,LOOKUPS!J$8,0)*$FF$6+VLOOKUP($FA1091,BM,LOOKUPS!J$5,0)*$FG$6+VLOOKUP($FA1091,DIV,LOOKUPS!J$7,0)*$FH$6++VLOOKUP($FA1091,SIZE,LOOKUPS!J$11,0)*$FI$6),"",VLOOKUP($FA1091,MOM,LOOKUPS!J$12,0)*$FB$6+VLOOKUP($FA1091,STREV,LOOKUPS!J$10,0)*$FC$6+VLOOKUP($FA1091,LTREV,LOOKUPS!J$9,0)*$FD$6+VLOOKUP($FA1091,CFP,LOOKUPS!J$6,0)*$FE$6+VLOOKUP($FA1091,EP,LOOKUPS!J$8,0)*$FF$6+VLOOKUP($FA1091,BM,LOOKUPS!J$5,0)*$FG$6+VLOOKUP($FA1091,DIV,LOOKUPS!J$7,0)*$FH$6++VLOOKUP($FA1091,SIZE,LOOKUPS!J$11,0)*$FI$6)</f>
        <v>1.9714</v>
      </c>
      <c r="FJ1091" s="1">
        <f>IF(ISERROR(VLOOKUP($FA1091,MOM,LOOKUPS!K$12,0)*$FB$6+VLOOKUP($FA1091,STREV,LOOKUPS!K$10,0)*$FC$6+VLOOKUP($FA1091,LTREV,LOOKUPS!K$9,0)*$FD$6+VLOOKUP($FA1091,CFP,LOOKUPS!K$6,0)*$FE$6+VLOOKUP($FA1091,EP,LOOKUPS!K$8,0)*$FF$6+VLOOKUP($FA1091,BM,LOOKUPS!K$5,0)*$FG$6+VLOOKUP($FA1091,DIV,LOOKUPS!K$7,0)*$FH$6++VLOOKUP($FA1091,SIZE,LOOKUPS!K$11,0)*$FI$6),"",VLOOKUP($FA1091,MOM,LOOKUPS!K$12,0)*$FB$6+VLOOKUP($FA1091,STREV,LOOKUPS!K$10,0)*$FC$6+VLOOKUP($FA1091,LTREV,LOOKUPS!K$9,0)*$FD$6+VLOOKUP($FA1091,CFP,LOOKUPS!K$6,0)*$FE$6+VLOOKUP($FA1091,EP,LOOKUPS!K$8,0)*$FF$6+VLOOKUP($FA1091,BM,LOOKUPS!K$5,0)*$FG$6+VLOOKUP($FA1091,DIV,LOOKUPS!K$7,0)*$FH$6++VLOOKUP($FA1091,SIZE,LOOKUPS!K$11,0)*$FI$6)</f>
        <v>1.1475</v>
      </c>
      <c r="FK1091" s="1">
        <f>IF(ISERROR(VLOOKUP($FA1091,MOM,LOOKUPS!L$12,0)*$FB$6+VLOOKUP($FA1091,STREV,LOOKUPS!L$10,0)*$FC$6+VLOOKUP($FA1091,LTREV,LOOKUPS!L$9,0)*$FD$6+VLOOKUP($FA1091,CFP,LOOKUPS!L$6,0)*$FE$6+VLOOKUP($FA1091,EP,LOOKUPS!L$8,0)*$FF$6+VLOOKUP($FA1091,BM,LOOKUPS!L$5,0)*$FG$6+VLOOKUP($FA1091,DIV,LOOKUPS!L$7,0)*$FH$6++VLOOKUP($FA1091,SIZE,LOOKUPS!L$11,0)*$FI$6),"",VLOOKUP($FA1091,MOM,LOOKUPS!L$12,0)*$FB$6+VLOOKUP($FA1091,STREV,LOOKUPS!L$10,0)*$FC$6+VLOOKUP($FA1091,LTREV,LOOKUPS!L$9,0)*$FD$6+VLOOKUP($FA1091,CFP,LOOKUPS!L$6,0)*$FE$6+VLOOKUP($FA1091,EP,LOOKUPS!L$8,0)*$FF$6+VLOOKUP($FA1091,BM,LOOKUPS!L$5,0)*$FG$6+VLOOKUP($FA1091,DIV,LOOKUPS!L$7,0)*$FH$6++VLOOKUP($FA1091,SIZE,LOOKUPS!L$11,0)*$FI$6)</f>
        <v>-0.54430000000000001</v>
      </c>
    </row>
    <row r="1092" spans="1:167" x14ac:dyDescent="0.3">
      <c r="A1092" s="1">
        <v>201703</v>
      </c>
      <c r="B1092" s="1">
        <v>0.21</v>
      </c>
      <c r="C1092" s="1">
        <v>1.69</v>
      </c>
      <c r="D1092" s="1">
        <v>0.38</v>
      </c>
      <c r="E1092" s="1">
        <v>1.35</v>
      </c>
      <c r="F1092" s="1">
        <v>0.51</v>
      </c>
      <c r="G1092" s="1">
        <v>0.55000000000000004</v>
      </c>
      <c r="H1092" s="1">
        <v>0.21</v>
      </c>
      <c r="I1092" s="1">
        <v>1.02</v>
      </c>
      <c r="J1092" s="1">
        <v>0.09</v>
      </c>
      <c r="K1092" s="1">
        <v>-0.45</v>
      </c>
      <c r="M1092" s="1">
        <v>201604</v>
      </c>
      <c r="N1092" s="1">
        <v>4.55</v>
      </c>
      <c r="O1092" s="1">
        <v>3.31</v>
      </c>
      <c r="P1092" s="1">
        <v>2.12</v>
      </c>
      <c r="Q1092" s="1">
        <v>1.99</v>
      </c>
      <c r="R1092" s="1">
        <v>2.27</v>
      </c>
      <c r="S1092" s="1">
        <v>2.41</v>
      </c>
      <c r="T1092" s="1">
        <v>3.09</v>
      </c>
      <c r="U1092" s="1">
        <v>3.04</v>
      </c>
      <c r="V1092" s="1">
        <v>3.98</v>
      </c>
      <c r="W1092" s="1">
        <v>8.89</v>
      </c>
      <c r="CA1092" s="1">
        <v>201609</v>
      </c>
      <c r="CB1092" s="1">
        <v>2.37</v>
      </c>
      <c r="CC1092" s="1">
        <v>2.74</v>
      </c>
      <c r="CD1092" s="1">
        <v>2.13</v>
      </c>
      <c r="CE1092" s="1">
        <v>1.82</v>
      </c>
      <c r="CF1092" s="1">
        <v>3.71</v>
      </c>
      <c r="CG1092" s="1">
        <v>1.33</v>
      </c>
      <c r="CH1092" s="1">
        <v>2.33</v>
      </c>
      <c r="CI1092" s="1">
        <v>1.7</v>
      </c>
      <c r="CJ1092" s="1">
        <v>1.88</v>
      </c>
      <c r="CK1092" s="1">
        <v>3.93</v>
      </c>
      <c r="CL1092" s="1">
        <v>3.47</v>
      </c>
      <c r="CM1092" s="1">
        <v>0.5</v>
      </c>
      <c r="CN1092" s="1">
        <v>2.13</v>
      </c>
      <c r="CO1092" s="1">
        <v>2.95</v>
      </c>
      <c r="CP1092" s="1">
        <v>1.72</v>
      </c>
      <c r="CQ1092" s="1">
        <v>1.73</v>
      </c>
      <c r="CR1092" s="1">
        <v>1.68</v>
      </c>
      <c r="CS1092" s="1">
        <v>1.54</v>
      </c>
      <c r="CT1092" s="1">
        <v>2.38</v>
      </c>
      <c r="CV1092" s="1">
        <v>201709</v>
      </c>
      <c r="CW1092" s="1">
        <v>7.86</v>
      </c>
      <c r="CX1092" s="1">
        <v>6.55</v>
      </c>
      <c r="CY1092" s="1">
        <v>6.42</v>
      </c>
      <c r="CZ1092" s="1">
        <v>5.9</v>
      </c>
      <c r="DA1092" s="1">
        <v>6.21</v>
      </c>
      <c r="DB1092" s="1">
        <v>7.06</v>
      </c>
      <c r="DC1092" s="1">
        <v>6.26</v>
      </c>
      <c r="DD1092" s="1">
        <v>6.1</v>
      </c>
      <c r="DE1092" s="1">
        <v>5.83</v>
      </c>
      <c r="DF1092" s="1">
        <v>6.18</v>
      </c>
      <c r="DG1092" s="1">
        <v>6.24</v>
      </c>
      <c r="DH1092" s="1">
        <v>7.2</v>
      </c>
      <c r="DI1092" s="1">
        <v>6.93</v>
      </c>
      <c r="DJ1092" s="1">
        <v>6.36</v>
      </c>
      <c r="DK1092" s="1">
        <v>6.15</v>
      </c>
      <c r="DL1092" s="1">
        <v>6.15</v>
      </c>
      <c r="DM1092" s="1">
        <v>6.05</v>
      </c>
      <c r="DN1092" s="1">
        <v>5.47</v>
      </c>
      <c r="DO1092" s="1">
        <v>6.22</v>
      </c>
      <c r="DQ1092" s="1">
        <v>201609</v>
      </c>
      <c r="DR1092" s="1">
        <v>-99.99</v>
      </c>
      <c r="DS1092" s="1">
        <v>3.26</v>
      </c>
      <c r="DT1092" s="1">
        <v>0.82</v>
      </c>
      <c r="DU1092" s="1">
        <v>0.28999999999999998</v>
      </c>
      <c r="DV1092" s="1">
        <v>3.39</v>
      </c>
      <c r="DW1092" s="1">
        <v>2.25</v>
      </c>
      <c r="DX1092" s="1">
        <v>0.56000000000000005</v>
      </c>
      <c r="DY1092" s="1">
        <v>0.13</v>
      </c>
      <c r="DZ1092" s="1">
        <v>0.4</v>
      </c>
      <c r="EA1092" s="1">
        <v>3.28</v>
      </c>
      <c r="EB1092" s="1">
        <v>3.73</v>
      </c>
      <c r="EC1092" s="1">
        <v>2.63</v>
      </c>
      <c r="ED1092" s="1">
        <v>1.73</v>
      </c>
      <c r="EE1092" s="1">
        <v>0.51</v>
      </c>
      <c r="EF1092" s="1">
        <v>0.62</v>
      </c>
      <c r="EG1092" s="1">
        <v>0.19</v>
      </c>
      <c r="EH1092" s="1">
        <v>0.06</v>
      </c>
      <c r="EI1092" s="1">
        <v>0.89</v>
      </c>
      <c r="EJ1092" s="1">
        <v>-0.1</v>
      </c>
      <c r="EL1092">
        <v>201609</v>
      </c>
      <c r="EM1092">
        <v>0.25</v>
      </c>
      <c r="EN1092">
        <v>2.04</v>
      </c>
      <c r="EO1092">
        <v>-1.21</v>
      </c>
      <c r="EP1092">
        <v>0.02</v>
      </c>
      <c r="ER1092" s="1">
        <v>201703</v>
      </c>
      <c r="ES1092" s="1">
        <v>-0.92</v>
      </c>
      <c r="EU1092" s="1">
        <v>201604</v>
      </c>
      <c r="EV1092" s="1">
        <v>0.06</v>
      </c>
      <c r="FA1092" s="1">
        <v>201703</v>
      </c>
      <c r="FB1092" s="1">
        <f>IF(ISERROR(VLOOKUP($FA1092,MOM,LOOKUPS!C$12,0)*$FB$6+VLOOKUP($FA1092,STREV,LOOKUPS!C$10,0)*$FC$6+VLOOKUP($FA1092,LTREV,LOOKUPS!C$9,0)*$FD$6+VLOOKUP($FA1092,CFP,LOOKUPS!C$6,0)*$FE$6+VLOOKUP($FA1092,EP,LOOKUPS!C$8,0)*$FF$6+VLOOKUP($FA1092,BM,LOOKUPS!C$5,0)*$FG$6+VLOOKUP($FA1092,DIV,LOOKUPS!C$7,0)*$FH$6++VLOOKUP($FA1092,SIZE,LOOKUPS!C$11,0)*$FI$6),"",VLOOKUP($FA1092,MOM,LOOKUPS!C$12,0)*$FB$6+VLOOKUP($FA1092,STREV,LOOKUPS!C$10,0)*$FC$6+VLOOKUP($FA1092,LTREV,LOOKUPS!C$9,0)*$FD$6+VLOOKUP($FA1092,CFP,LOOKUPS!C$6,0)*$FE$6+VLOOKUP($FA1092,EP,LOOKUPS!C$8,0)*$FF$6+VLOOKUP($FA1092,BM,LOOKUPS!C$5,0)*$FG$6+VLOOKUP($FA1092,DIV,LOOKUPS!C$7,0)*$FH$6++VLOOKUP($FA1092,SIZE,LOOKUPS!C$11,0)*$FI$6)</f>
        <v>1.3971000000000002</v>
      </c>
      <c r="FC1092" s="1">
        <f>IF(ISERROR(VLOOKUP($FA1092,MOM,LOOKUPS!D$12,0)*$FB$6+VLOOKUP($FA1092,STREV,LOOKUPS!D$10,0)*$FC$6+VLOOKUP($FA1092,LTREV,LOOKUPS!D$9,0)*$FD$6+VLOOKUP($FA1092,CFP,LOOKUPS!D$6,0)*$FE$6+VLOOKUP($FA1092,EP,LOOKUPS!D$8,0)*$FF$6+VLOOKUP($FA1092,BM,LOOKUPS!D$5,0)*$FG$6+VLOOKUP($FA1092,DIV,LOOKUPS!D$7,0)*$FH$6++VLOOKUP($FA1092,SIZE,LOOKUPS!D$11,0)*$FI$6),"",VLOOKUP($FA1092,MOM,LOOKUPS!D$12,0)*$FB$6+VLOOKUP($FA1092,STREV,LOOKUPS!D$10,0)*$FC$6+VLOOKUP($FA1092,LTREV,LOOKUPS!D$9,0)*$FD$6+VLOOKUP($FA1092,CFP,LOOKUPS!D$6,0)*$FE$6+VLOOKUP($FA1092,EP,LOOKUPS!D$8,0)*$FF$6+VLOOKUP($FA1092,BM,LOOKUPS!D$5,0)*$FG$6+VLOOKUP($FA1092,DIV,LOOKUPS!D$7,0)*$FH$6++VLOOKUP($FA1092,SIZE,LOOKUPS!D$11,0)*$FI$6)</f>
        <v>1.5243000000000002</v>
      </c>
      <c r="FD1092" s="1">
        <f>IF(ISERROR(VLOOKUP($FA1092,MOM,LOOKUPS!E$12,0)*$FB$6+VLOOKUP($FA1092,STREV,LOOKUPS!E$10,0)*$FC$6+VLOOKUP($FA1092,LTREV,LOOKUPS!E$9,0)*$FD$6+VLOOKUP($FA1092,CFP,LOOKUPS!E$6,0)*$FE$6+VLOOKUP($FA1092,EP,LOOKUPS!E$8,0)*$FF$6+VLOOKUP($FA1092,BM,LOOKUPS!E$5,0)*$FG$6+VLOOKUP($FA1092,DIV,LOOKUPS!E$7,0)*$FH$6++VLOOKUP($FA1092,SIZE,LOOKUPS!E$11,0)*$FI$6),"",VLOOKUP($FA1092,MOM,LOOKUPS!E$12,0)*$FB$6+VLOOKUP($FA1092,STREV,LOOKUPS!E$10,0)*$FC$6+VLOOKUP($FA1092,LTREV,LOOKUPS!E$9,0)*$FD$6+VLOOKUP($FA1092,CFP,LOOKUPS!E$6,0)*$FE$6+VLOOKUP($FA1092,EP,LOOKUPS!E$8,0)*$FF$6+VLOOKUP($FA1092,BM,LOOKUPS!E$5,0)*$FG$6+VLOOKUP($FA1092,DIV,LOOKUPS!E$7,0)*$FH$6++VLOOKUP($FA1092,SIZE,LOOKUPS!E$11,0)*$FI$6)</f>
        <v>0.23940000000000003</v>
      </c>
      <c r="FE1092" s="1">
        <f>IF(ISERROR(VLOOKUP($FA1092,MOM,LOOKUPS!F$12,0)*$FB$6+VLOOKUP($FA1092,STREV,LOOKUPS!F$10,0)*$FC$6+VLOOKUP($FA1092,LTREV,LOOKUPS!F$9,0)*$FD$6+VLOOKUP($FA1092,CFP,LOOKUPS!F$6,0)*$FE$6+VLOOKUP($FA1092,EP,LOOKUPS!F$8,0)*$FF$6+VLOOKUP($FA1092,BM,LOOKUPS!F$5,0)*$FG$6+VLOOKUP($FA1092,DIV,LOOKUPS!F$7,0)*$FH$6++VLOOKUP($FA1092,SIZE,LOOKUPS!F$11,0)*$FI$6),"",VLOOKUP($FA1092,MOM,LOOKUPS!F$12,0)*$FB$6+VLOOKUP($FA1092,STREV,LOOKUPS!F$10,0)*$FC$6+VLOOKUP($FA1092,LTREV,LOOKUPS!F$9,0)*$FD$6+VLOOKUP($FA1092,CFP,LOOKUPS!F$6,0)*$FE$6+VLOOKUP($FA1092,EP,LOOKUPS!F$8,0)*$FF$6+VLOOKUP($FA1092,BM,LOOKUPS!F$5,0)*$FG$6+VLOOKUP($FA1092,DIV,LOOKUPS!F$7,0)*$FH$6++VLOOKUP($FA1092,SIZE,LOOKUPS!F$11,0)*$FI$6)</f>
        <v>1.1763000000000001</v>
      </c>
      <c r="FF1092" s="1">
        <f>IF(ISERROR(VLOOKUP($FA1092,MOM,LOOKUPS!G$12,0)*$FB$6+VLOOKUP($FA1092,STREV,LOOKUPS!G$10,0)*$FC$6+VLOOKUP($FA1092,LTREV,LOOKUPS!G$9,0)*$FD$6+VLOOKUP($FA1092,CFP,LOOKUPS!G$6,0)*$FE$6+VLOOKUP($FA1092,EP,LOOKUPS!G$8,0)*$FF$6+VLOOKUP($FA1092,BM,LOOKUPS!G$5,0)*$FG$6+VLOOKUP($FA1092,DIV,LOOKUPS!G$7,0)*$FH$6++VLOOKUP($FA1092,SIZE,LOOKUPS!G$11,0)*$FI$6),"",VLOOKUP($FA1092,MOM,LOOKUPS!G$12,0)*$FB$6+VLOOKUP($FA1092,STREV,LOOKUPS!G$10,0)*$FC$6+VLOOKUP($FA1092,LTREV,LOOKUPS!G$9,0)*$FD$6+VLOOKUP($FA1092,CFP,LOOKUPS!G$6,0)*$FE$6+VLOOKUP($FA1092,EP,LOOKUPS!G$8,0)*$FF$6+VLOOKUP($FA1092,BM,LOOKUPS!G$5,0)*$FG$6+VLOOKUP($FA1092,DIV,LOOKUPS!G$7,0)*$FH$6++VLOOKUP($FA1092,SIZE,LOOKUPS!G$11,0)*$FI$6)</f>
        <v>0.56659999999999999</v>
      </c>
      <c r="FG1092" s="1">
        <f>IF(ISERROR(VLOOKUP($FA1092,MOM,LOOKUPS!H$12,0)*$FB$6+VLOOKUP($FA1092,STREV,LOOKUPS!H$10,0)*$FC$6+VLOOKUP($FA1092,LTREV,LOOKUPS!H$9,0)*$FD$6+VLOOKUP($FA1092,CFP,LOOKUPS!H$6,0)*$FE$6+VLOOKUP($FA1092,EP,LOOKUPS!H$8,0)*$FF$6+VLOOKUP($FA1092,BM,LOOKUPS!H$5,0)*$FG$6+VLOOKUP($FA1092,DIV,LOOKUPS!H$7,0)*$FH$6++VLOOKUP($FA1092,SIZE,LOOKUPS!H$11,0)*$FI$6),"",VLOOKUP($FA1092,MOM,LOOKUPS!H$12,0)*$FB$6+VLOOKUP($FA1092,STREV,LOOKUPS!H$10,0)*$FC$6+VLOOKUP($FA1092,LTREV,LOOKUPS!H$9,0)*$FD$6+VLOOKUP($FA1092,CFP,LOOKUPS!H$6,0)*$FE$6+VLOOKUP($FA1092,EP,LOOKUPS!H$8,0)*$FF$6+VLOOKUP($FA1092,BM,LOOKUPS!H$5,0)*$FG$6+VLOOKUP($FA1092,DIV,LOOKUPS!H$7,0)*$FH$6++VLOOKUP($FA1092,SIZE,LOOKUPS!H$11,0)*$FI$6)</f>
        <v>1.0880000000000001</v>
      </c>
      <c r="FH1092" s="1">
        <f>IF(ISERROR(VLOOKUP($FA1092,MOM,LOOKUPS!I$12,0)*$FB$6+VLOOKUP($FA1092,STREV,LOOKUPS!I$10,0)*$FC$6+VLOOKUP($FA1092,LTREV,LOOKUPS!I$9,0)*$FD$6+VLOOKUP($FA1092,CFP,LOOKUPS!I$6,0)*$FE$6+VLOOKUP($FA1092,EP,LOOKUPS!I$8,0)*$FF$6+VLOOKUP($FA1092,BM,LOOKUPS!I$5,0)*$FG$6+VLOOKUP($FA1092,DIV,LOOKUPS!I$7,0)*$FH$6++VLOOKUP($FA1092,SIZE,LOOKUPS!I$11,0)*$FI$6),"",VLOOKUP($FA1092,MOM,LOOKUPS!I$12,0)*$FB$6+VLOOKUP($FA1092,STREV,LOOKUPS!I$10,0)*$FC$6+VLOOKUP($FA1092,LTREV,LOOKUPS!I$9,0)*$FD$6+VLOOKUP($FA1092,CFP,LOOKUPS!I$6,0)*$FE$6+VLOOKUP($FA1092,EP,LOOKUPS!I$8,0)*$FF$6+VLOOKUP($FA1092,BM,LOOKUPS!I$5,0)*$FG$6+VLOOKUP($FA1092,DIV,LOOKUPS!I$7,0)*$FH$6++VLOOKUP($FA1092,SIZE,LOOKUPS!I$11,0)*$FI$6)</f>
        <v>-0.17340000000000003</v>
      </c>
      <c r="FI1092" s="1">
        <f>IF(ISERROR(VLOOKUP($FA1092,MOM,LOOKUPS!J$12,0)*$FB$6+VLOOKUP($FA1092,STREV,LOOKUPS!J$10,0)*$FC$6+VLOOKUP($FA1092,LTREV,LOOKUPS!J$9,0)*$FD$6+VLOOKUP($FA1092,CFP,LOOKUPS!J$6,0)*$FE$6+VLOOKUP($FA1092,EP,LOOKUPS!J$8,0)*$FF$6+VLOOKUP($FA1092,BM,LOOKUPS!J$5,0)*$FG$6+VLOOKUP($FA1092,DIV,LOOKUPS!J$7,0)*$FH$6++VLOOKUP($FA1092,SIZE,LOOKUPS!J$11,0)*$FI$6),"",VLOOKUP($FA1092,MOM,LOOKUPS!J$12,0)*$FB$6+VLOOKUP($FA1092,STREV,LOOKUPS!J$10,0)*$FC$6+VLOOKUP($FA1092,LTREV,LOOKUPS!J$9,0)*$FD$6+VLOOKUP($FA1092,CFP,LOOKUPS!J$6,0)*$FE$6+VLOOKUP($FA1092,EP,LOOKUPS!J$8,0)*$FF$6+VLOOKUP($FA1092,BM,LOOKUPS!J$5,0)*$FG$6+VLOOKUP($FA1092,DIV,LOOKUPS!J$7,0)*$FH$6++VLOOKUP($FA1092,SIZE,LOOKUPS!J$11,0)*$FI$6)</f>
        <v>0.63640000000000008</v>
      </c>
      <c r="FJ1092" s="1">
        <f>IF(ISERROR(VLOOKUP($FA1092,MOM,LOOKUPS!K$12,0)*$FB$6+VLOOKUP($FA1092,STREV,LOOKUPS!K$10,0)*$FC$6+VLOOKUP($FA1092,LTREV,LOOKUPS!K$9,0)*$FD$6+VLOOKUP($FA1092,CFP,LOOKUPS!K$6,0)*$FE$6+VLOOKUP($FA1092,EP,LOOKUPS!K$8,0)*$FF$6+VLOOKUP($FA1092,BM,LOOKUPS!K$5,0)*$FG$6+VLOOKUP($FA1092,DIV,LOOKUPS!K$7,0)*$FH$6++VLOOKUP($FA1092,SIZE,LOOKUPS!K$11,0)*$FI$6),"",VLOOKUP($FA1092,MOM,LOOKUPS!K$12,0)*$FB$6+VLOOKUP($FA1092,STREV,LOOKUPS!K$10,0)*$FC$6+VLOOKUP($FA1092,LTREV,LOOKUPS!K$9,0)*$FD$6+VLOOKUP($FA1092,CFP,LOOKUPS!K$6,0)*$FE$6+VLOOKUP($FA1092,EP,LOOKUPS!K$8,0)*$FF$6+VLOOKUP($FA1092,BM,LOOKUPS!K$5,0)*$FG$6+VLOOKUP($FA1092,DIV,LOOKUPS!K$7,0)*$FH$6++VLOOKUP($FA1092,SIZE,LOOKUPS!K$11,0)*$FI$6)</f>
        <v>-6.7600000000000021E-2</v>
      </c>
      <c r="FK1092" s="1">
        <f>IF(ISERROR(VLOOKUP($FA1092,MOM,LOOKUPS!L$12,0)*$FB$6+VLOOKUP($FA1092,STREV,LOOKUPS!L$10,0)*$FC$6+VLOOKUP($FA1092,LTREV,LOOKUPS!L$9,0)*$FD$6+VLOOKUP($FA1092,CFP,LOOKUPS!L$6,0)*$FE$6+VLOOKUP($FA1092,EP,LOOKUPS!L$8,0)*$FF$6+VLOOKUP($FA1092,BM,LOOKUPS!L$5,0)*$FG$6+VLOOKUP($FA1092,DIV,LOOKUPS!L$7,0)*$FH$6++VLOOKUP($FA1092,SIZE,LOOKUPS!L$11,0)*$FI$6),"",VLOOKUP($FA1092,MOM,LOOKUPS!L$12,0)*$FB$6+VLOOKUP($FA1092,STREV,LOOKUPS!L$10,0)*$FC$6+VLOOKUP($FA1092,LTREV,LOOKUPS!L$9,0)*$FD$6+VLOOKUP($FA1092,CFP,LOOKUPS!L$6,0)*$FE$6+VLOOKUP($FA1092,EP,LOOKUPS!L$8,0)*$FF$6+VLOOKUP($FA1092,BM,LOOKUPS!L$5,0)*$FG$6+VLOOKUP($FA1092,DIV,LOOKUPS!L$7,0)*$FH$6++VLOOKUP($FA1092,SIZE,LOOKUPS!L$11,0)*$FI$6)</f>
        <v>-1.0635000000000001</v>
      </c>
    </row>
    <row r="1093" spans="1:167" x14ac:dyDescent="0.3">
      <c r="A1093" s="1">
        <v>201704</v>
      </c>
      <c r="B1093" s="1">
        <v>-3.14</v>
      </c>
      <c r="C1093" s="1">
        <v>0.76</v>
      </c>
      <c r="D1093" s="1">
        <v>0.44</v>
      </c>
      <c r="E1093" s="1">
        <v>3.21</v>
      </c>
      <c r="F1093" s="1">
        <v>1.03</v>
      </c>
      <c r="G1093" s="1">
        <v>1.19</v>
      </c>
      <c r="H1093" s="1">
        <v>0.87</v>
      </c>
      <c r="I1093" s="1">
        <v>1.25</v>
      </c>
      <c r="J1093" s="1">
        <v>1.01</v>
      </c>
      <c r="K1093" s="1">
        <v>-0.1</v>
      </c>
      <c r="M1093" s="1">
        <v>201605</v>
      </c>
      <c r="N1093" s="1">
        <v>-0.9</v>
      </c>
      <c r="O1093" s="1">
        <v>0.25</v>
      </c>
      <c r="P1093" s="1">
        <v>1.87</v>
      </c>
      <c r="Q1093" s="1">
        <v>1.47</v>
      </c>
      <c r="R1093" s="1">
        <v>1.8</v>
      </c>
      <c r="S1093" s="1">
        <v>0.71</v>
      </c>
      <c r="T1093" s="1">
        <v>0.44</v>
      </c>
      <c r="U1093" s="1">
        <v>0.57999999999999996</v>
      </c>
      <c r="V1093" s="1">
        <v>0.34</v>
      </c>
      <c r="W1093" s="1">
        <v>-0.69</v>
      </c>
      <c r="CA1093" s="1">
        <v>201610</v>
      </c>
      <c r="CB1093" s="1">
        <v>-6.77</v>
      </c>
      <c r="CC1093" s="1">
        <v>-6.85</v>
      </c>
      <c r="CD1093" s="1">
        <v>-5.49</v>
      </c>
      <c r="CE1093" s="1">
        <v>-3.66</v>
      </c>
      <c r="CF1093" s="1">
        <v>-6.96</v>
      </c>
      <c r="CG1093" s="1">
        <v>-7.09</v>
      </c>
      <c r="CH1093" s="1">
        <v>-5.38</v>
      </c>
      <c r="CI1093" s="1">
        <v>-3.33</v>
      </c>
      <c r="CJ1093" s="1">
        <v>-3.93</v>
      </c>
      <c r="CK1093" s="1">
        <v>-7.76</v>
      </c>
      <c r="CL1093" s="1">
        <v>-6.07</v>
      </c>
      <c r="CM1093" s="1">
        <v>-6.61</v>
      </c>
      <c r="CN1093" s="1">
        <v>-7.56</v>
      </c>
      <c r="CO1093" s="1">
        <v>-5.21</v>
      </c>
      <c r="CP1093" s="1">
        <v>-5.55</v>
      </c>
      <c r="CQ1093" s="1">
        <v>-3.6</v>
      </c>
      <c r="CR1093" s="1">
        <v>-3.12</v>
      </c>
      <c r="CS1093" s="1">
        <v>-2.0699999999999998</v>
      </c>
      <c r="CT1093" s="1">
        <v>-6.68</v>
      </c>
      <c r="CV1093" s="1">
        <v>201710</v>
      </c>
      <c r="CW1093" s="1">
        <v>-0.78</v>
      </c>
      <c r="CX1093" s="1">
        <v>2.29</v>
      </c>
      <c r="CY1093" s="1">
        <v>1.4</v>
      </c>
      <c r="CZ1093" s="1">
        <v>0.03</v>
      </c>
      <c r="DA1093" s="1">
        <v>1.75</v>
      </c>
      <c r="DB1093" s="1">
        <v>2.2599999999999998</v>
      </c>
      <c r="DC1093" s="1">
        <v>1.5</v>
      </c>
      <c r="DD1093" s="1">
        <v>0.98</v>
      </c>
      <c r="DE1093" s="1">
        <v>-0.26</v>
      </c>
      <c r="DF1093" s="1">
        <v>1.72</v>
      </c>
      <c r="DG1093" s="1">
        <v>1.78</v>
      </c>
      <c r="DH1093" s="1">
        <v>3.31</v>
      </c>
      <c r="DI1093" s="1">
        <v>1.29</v>
      </c>
      <c r="DJ1093" s="1">
        <v>1.42</v>
      </c>
      <c r="DK1093" s="1">
        <v>1.59</v>
      </c>
      <c r="DL1093" s="1">
        <v>1.32</v>
      </c>
      <c r="DM1093" s="1">
        <v>0.64</v>
      </c>
      <c r="DN1093" s="1">
        <v>1.1000000000000001</v>
      </c>
      <c r="DO1093" s="1">
        <v>-1.66</v>
      </c>
      <c r="DQ1093" s="1">
        <v>201610</v>
      </c>
      <c r="DR1093" s="1">
        <v>-99.99</v>
      </c>
      <c r="DS1093" s="1">
        <v>-6.66</v>
      </c>
      <c r="DT1093" s="1">
        <v>-4.6100000000000003</v>
      </c>
      <c r="DU1093" s="1">
        <v>-2</v>
      </c>
      <c r="DV1093" s="1">
        <v>-6.98</v>
      </c>
      <c r="DW1093" s="1">
        <v>-5.71</v>
      </c>
      <c r="DX1093" s="1">
        <v>-4.12</v>
      </c>
      <c r="DY1093" s="1">
        <v>-2.4</v>
      </c>
      <c r="DZ1093" s="1">
        <v>-2.2000000000000002</v>
      </c>
      <c r="EA1093" s="1">
        <v>-7.32</v>
      </c>
      <c r="EB1093" s="1">
        <v>-5.95</v>
      </c>
      <c r="EC1093" s="1">
        <v>-5.05</v>
      </c>
      <c r="ED1093" s="1">
        <v>-6.59</v>
      </c>
      <c r="EE1093" s="1">
        <v>-4.6100000000000003</v>
      </c>
      <c r="EF1093" s="1">
        <v>-3.54</v>
      </c>
      <c r="EG1093" s="1">
        <v>-3.11</v>
      </c>
      <c r="EH1093" s="1">
        <v>-1.59</v>
      </c>
      <c r="EI1093" s="1">
        <v>-3.01</v>
      </c>
      <c r="EJ1093" s="1">
        <v>-1.37</v>
      </c>
      <c r="EL1093">
        <v>201610</v>
      </c>
      <c r="EM1093">
        <v>-2.02</v>
      </c>
      <c r="EN1093">
        <v>-4.43</v>
      </c>
      <c r="EO1093">
        <v>4.07</v>
      </c>
      <c r="EP1093">
        <v>0.02</v>
      </c>
      <c r="ER1093" s="1">
        <v>201704</v>
      </c>
      <c r="ES1093" s="1">
        <v>0.44</v>
      </c>
      <c r="EU1093" s="1">
        <v>201605</v>
      </c>
      <c r="EV1093" s="1">
        <v>0.15</v>
      </c>
      <c r="FA1093" s="1">
        <v>201704</v>
      </c>
      <c r="FB1093" s="1">
        <f>IF(ISERROR(VLOOKUP($FA1093,MOM,LOOKUPS!C$12,0)*$FB$6+VLOOKUP($FA1093,STREV,LOOKUPS!C$10,0)*$FC$6+VLOOKUP($FA1093,LTREV,LOOKUPS!C$9,0)*$FD$6+VLOOKUP($FA1093,CFP,LOOKUPS!C$6,0)*$FE$6+VLOOKUP($FA1093,EP,LOOKUPS!C$8,0)*$FF$6+VLOOKUP($FA1093,BM,LOOKUPS!C$5,0)*$FG$6+VLOOKUP($FA1093,DIV,LOOKUPS!C$7,0)*$FH$6++VLOOKUP($FA1093,SIZE,LOOKUPS!C$11,0)*$FI$6),"",VLOOKUP($FA1093,MOM,LOOKUPS!C$12,0)*$FB$6+VLOOKUP($FA1093,STREV,LOOKUPS!C$10,0)*$FC$6+VLOOKUP($FA1093,LTREV,LOOKUPS!C$9,0)*$FD$6+VLOOKUP($FA1093,CFP,LOOKUPS!C$6,0)*$FE$6+VLOOKUP($FA1093,EP,LOOKUPS!C$8,0)*$FF$6+VLOOKUP($FA1093,BM,LOOKUPS!C$5,0)*$FG$6+VLOOKUP($FA1093,DIV,LOOKUPS!C$7,0)*$FH$6++VLOOKUP($FA1093,SIZE,LOOKUPS!C$11,0)*$FI$6)</f>
        <v>-0.33419999999999994</v>
      </c>
      <c r="FC1093" s="1">
        <f>IF(ISERROR(VLOOKUP($FA1093,MOM,LOOKUPS!D$12,0)*$FB$6+VLOOKUP($FA1093,STREV,LOOKUPS!D$10,0)*$FC$6+VLOOKUP($FA1093,LTREV,LOOKUPS!D$9,0)*$FD$6+VLOOKUP($FA1093,CFP,LOOKUPS!D$6,0)*$FE$6+VLOOKUP($FA1093,EP,LOOKUPS!D$8,0)*$FF$6+VLOOKUP($FA1093,BM,LOOKUPS!D$5,0)*$FG$6+VLOOKUP($FA1093,DIV,LOOKUPS!D$7,0)*$FH$6++VLOOKUP($FA1093,SIZE,LOOKUPS!D$11,0)*$FI$6),"",VLOOKUP($FA1093,MOM,LOOKUPS!D$12,0)*$FB$6+VLOOKUP($FA1093,STREV,LOOKUPS!D$10,0)*$FC$6+VLOOKUP($FA1093,LTREV,LOOKUPS!D$9,0)*$FD$6+VLOOKUP($FA1093,CFP,LOOKUPS!D$6,0)*$FE$6+VLOOKUP($FA1093,EP,LOOKUPS!D$8,0)*$FF$6+VLOOKUP($FA1093,BM,LOOKUPS!D$5,0)*$FG$6+VLOOKUP($FA1093,DIV,LOOKUPS!D$7,0)*$FH$6++VLOOKUP($FA1093,SIZE,LOOKUPS!D$11,0)*$FI$6)</f>
        <v>1.4485000000000001</v>
      </c>
      <c r="FD1093" s="1">
        <f>IF(ISERROR(VLOOKUP($FA1093,MOM,LOOKUPS!E$12,0)*$FB$6+VLOOKUP($FA1093,STREV,LOOKUPS!E$10,0)*$FC$6+VLOOKUP($FA1093,LTREV,LOOKUPS!E$9,0)*$FD$6+VLOOKUP($FA1093,CFP,LOOKUPS!E$6,0)*$FE$6+VLOOKUP($FA1093,EP,LOOKUPS!E$8,0)*$FF$6+VLOOKUP($FA1093,BM,LOOKUPS!E$5,0)*$FG$6+VLOOKUP($FA1093,DIV,LOOKUPS!E$7,0)*$FH$6++VLOOKUP($FA1093,SIZE,LOOKUPS!E$11,0)*$FI$6),"",VLOOKUP($FA1093,MOM,LOOKUPS!E$12,0)*$FB$6+VLOOKUP($FA1093,STREV,LOOKUPS!E$10,0)*$FC$6+VLOOKUP($FA1093,LTREV,LOOKUPS!E$9,0)*$FD$6+VLOOKUP($FA1093,CFP,LOOKUPS!E$6,0)*$FE$6+VLOOKUP($FA1093,EP,LOOKUPS!E$8,0)*$FF$6+VLOOKUP($FA1093,BM,LOOKUPS!E$5,0)*$FG$6+VLOOKUP($FA1093,DIV,LOOKUPS!E$7,0)*$FH$6++VLOOKUP($FA1093,SIZE,LOOKUPS!E$11,0)*$FI$6)</f>
        <v>0.89329999999999998</v>
      </c>
      <c r="FE1093" s="1">
        <f>IF(ISERROR(VLOOKUP($FA1093,MOM,LOOKUPS!F$12,0)*$FB$6+VLOOKUP($FA1093,STREV,LOOKUPS!F$10,0)*$FC$6+VLOOKUP($FA1093,LTREV,LOOKUPS!F$9,0)*$FD$6+VLOOKUP($FA1093,CFP,LOOKUPS!F$6,0)*$FE$6+VLOOKUP($FA1093,EP,LOOKUPS!F$8,0)*$FF$6+VLOOKUP($FA1093,BM,LOOKUPS!F$5,0)*$FG$6+VLOOKUP($FA1093,DIV,LOOKUPS!F$7,0)*$FH$6++VLOOKUP($FA1093,SIZE,LOOKUPS!F$11,0)*$FI$6),"",VLOOKUP($FA1093,MOM,LOOKUPS!F$12,0)*$FB$6+VLOOKUP($FA1093,STREV,LOOKUPS!F$10,0)*$FC$6+VLOOKUP($FA1093,LTREV,LOOKUPS!F$9,0)*$FD$6+VLOOKUP($FA1093,CFP,LOOKUPS!F$6,0)*$FE$6+VLOOKUP($FA1093,EP,LOOKUPS!F$8,0)*$FF$6+VLOOKUP($FA1093,BM,LOOKUPS!F$5,0)*$FG$6+VLOOKUP($FA1093,DIV,LOOKUPS!F$7,0)*$FH$6++VLOOKUP($FA1093,SIZE,LOOKUPS!F$11,0)*$FI$6)</f>
        <v>1.4168000000000003</v>
      </c>
      <c r="FF1093" s="1">
        <f>IF(ISERROR(VLOOKUP($FA1093,MOM,LOOKUPS!G$12,0)*$FB$6+VLOOKUP($FA1093,STREV,LOOKUPS!G$10,0)*$FC$6+VLOOKUP($FA1093,LTREV,LOOKUPS!G$9,0)*$FD$6+VLOOKUP($FA1093,CFP,LOOKUPS!G$6,0)*$FE$6+VLOOKUP($FA1093,EP,LOOKUPS!G$8,0)*$FF$6+VLOOKUP($FA1093,BM,LOOKUPS!G$5,0)*$FG$6+VLOOKUP($FA1093,DIV,LOOKUPS!G$7,0)*$FH$6++VLOOKUP($FA1093,SIZE,LOOKUPS!G$11,0)*$FI$6),"",VLOOKUP($FA1093,MOM,LOOKUPS!G$12,0)*$FB$6+VLOOKUP($FA1093,STREV,LOOKUPS!G$10,0)*$FC$6+VLOOKUP($FA1093,LTREV,LOOKUPS!G$9,0)*$FD$6+VLOOKUP($FA1093,CFP,LOOKUPS!G$6,0)*$FE$6+VLOOKUP($FA1093,EP,LOOKUPS!G$8,0)*$FF$6+VLOOKUP($FA1093,BM,LOOKUPS!G$5,0)*$FG$6+VLOOKUP($FA1093,DIV,LOOKUPS!G$7,0)*$FH$6++VLOOKUP($FA1093,SIZE,LOOKUPS!G$11,0)*$FI$6)</f>
        <v>0.91250000000000009</v>
      </c>
      <c r="FG1093" s="1">
        <f>IF(ISERROR(VLOOKUP($FA1093,MOM,LOOKUPS!H$12,0)*$FB$6+VLOOKUP($FA1093,STREV,LOOKUPS!H$10,0)*$FC$6+VLOOKUP($FA1093,LTREV,LOOKUPS!H$9,0)*$FD$6+VLOOKUP($FA1093,CFP,LOOKUPS!H$6,0)*$FE$6+VLOOKUP($FA1093,EP,LOOKUPS!H$8,0)*$FF$6+VLOOKUP($FA1093,BM,LOOKUPS!H$5,0)*$FG$6+VLOOKUP($FA1093,DIV,LOOKUPS!H$7,0)*$FH$6++VLOOKUP($FA1093,SIZE,LOOKUPS!H$11,0)*$FI$6),"",VLOOKUP($FA1093,MOM,LOOKUPS!H$12,0)*$FB$6+VLOOKUP($FA1093,STREV,LOOKUPS!H$10,0)*$FC$6+VLOOKUP($FA1093,LTREV,LOOKUPS!H$9,0)*$FD$6+VLOOKUP($FA1093,CFP,LOOKUPS!H$6,0)*$FE$6+VLOOKUP($FA1093,EP,LOOKUPS!H$8,0)*$FF$6+VLOOKUP($FA1093,BM,LOOKUPS!H$5,0)*$FG$6+VLOOKUP($FA1093,DIV,LOOKUPS!H$7,0)*$FH$6++VLOOKUP($FA1093,SIZE,LOOKUPS!H$11,0)*$FI$6)</f>
        <v>0.7097</v>
      </c>
      <c r="FH1093" s="1">
        <f>IF(ISERROR(VLOOKUP($FA1093,MOM,LOOKUPS!I$12,0)*$FB$6+VLOOKUP($FA1093,STREV,LOOKUPS!I$10,0)*$FC$6+VLOOKUP($FA1093,LTREV,LOOKUPS!I$9,0)*$FD$6+VLOOKUP($FA1093,CFP,LOOKUPS!I$6,0)*$FE$6+VLOOKUP($FA1093,EP,LOOKUPS!I$8,0)*$FF$6+VLOOKUP($FA1093,BM,LOOKUPS!I$5,0)*$FG$6+VLOOKUP($FA1093,DIV,LOOKUPS!I$7,0)*$FH$6++VLOOKUP($FA1093,SIZE,LOOKUPS!I$11,0)*$FI$6),"",VLOOKUP($FA1093,MOM,LOOKUPS!I$12,0)*$FB$6+VLOOKUP($FA1093,STREV,LOOKUPS!I$10,0)*$FC$6+VLOOKUP($FA1093,LTREV,LOOKUPS!I$9,0)*$FD$6+VLOOKUP($FA1093,CFP,LOOKUPS!I$6,0)*$FE$6+VLOOKUP($FA1093,EP,LOOKUPS!I$8,0)*$FF$6+VLOOKUP($FA1093,BM,LOOKUPS!I$5,0)*$FG$6+VLOOKUP($FA1093,DIV,LOOKUPS!I$7,0)*$FH$6++VLOOKUP($FA1093,SIZE,LOOKUPS!I$11,0)*$FI$6)</f>
        <v>1.0202</v>
      </c>
      <c r="FI1093" s="1">
        <f>IF(ISERROR(VLOOKUP($FA1093,MOM,LOOKUPS!J$12,0)*$FB$6+VLOOKUP($FA1093,STREV,LOOKUPS!J$10,0)*$FC$6+VLOOKUP($FA1093,LTREV,LOOKUPS!J$9,0)*$FD$6+VLOOKUP($FA1093,CFP,LOOKUPS!J$6,0)*$FE$6+VLOOKUP($FA1093,EP,LOOKUPS!J$8,0)*$FF$6+VLOOKUP($FA1093,BM,LOOKUPS!J$5,0)*$FG$6+VLOOKUP($FA1093,DIV,LOOKUPS!J$7,0)*$FH$6++VLOOKUP($FA1093,SIZE,LOOKUPS!J$11,0)*$FI$6),"",VLOOKUP($FA1093,MOM,LOOKUPS!J$12,0)*$FB$6+VLOOKUP($FA1093,STREV,LOOKUPS!J$10,0)*$FC$6+VLOOKUP($FA1093,LTREV,LOOKUPS!J$9,0)*$FD$6+VLOOKUP($FA1093,CFP,LOOKUPS!J$6,0)*$FE$6+VLOOKUP($FA1093,EP,LOOKUPS!J$8,0)*$FF$6+VLOOKUP($FA1093,BM,LOOKUPS!J$5,0)*$FG$6+VLOOKUP($FA1093,DIV,LOOKUPS!J$7,0)*$FH$6++VLOOKUP($FA1093,SIZE,LOOKUPS!J$11,0)*$FI$6)</f>
        <v>0.50470000000000004</v>
      </c>
      <c r="FJ1093" s="1">
        <f>IF(ISERROR(VLOOKUP($FA1093,MOM,LOOKUPS!K$12,0)*$FB$6+VLOOKUP($FA1093,STREV,LOOKUPS!K$10,0)*$FC$6+VLOOKUP($FA1093,LTREV,LOOKUPS!K$9,0)*$FD$6+VLOOKUP($FA1093,CFP,LOOKUPS!K$6,0)*$FE$6+VLOOKUP($FA1093,EP,LOOKUPS!K$8,0)*$FF$6+VLOOKUP($FA1093,BM,LOOKUPS!K$5,0)*$FG$6+VLOOKUP($FA1093,DIV,LOOKUPS!K$7,0)*$FH$6++VLOOKUP($FA1093,SIZE,LOOKUPS!K$11,0)*$FI$6),"",VLOOKUP($FA1093,MOM,LOOKUPS!K$12,0)*$FB$6+VLOOKUP($FA1093,STREV,LOOKUPS!K$10,0)*$FC$6+VLOOKUP($FA1093,LTREV,LOOKUPS!K$9,0)*$FD$6+VLOOKUP($FA1093,CFP,LOOKUPS!K$6,0)*$FE$6+VLOOKUP($FA1093,EP,LOOKUPS!K$8,0)*$FF$6+VLOOKUP($FA1093,BM,LOOKUPS!K$5,0)*$FG$6+VLOOKUP($FA1093,DIV,LOOKUPS!K$7,0)*$FH$6++VLOOKUP($FA1093,SIZE,LOOKUPS!K$11,0)*$FI$6)</f>
        <v>0.30320000000000003</v>
      </c>
      <c r="FK1093" s="1">
        <f>IF(ISERROR(VLOOKUP($FA1093,MOM,LOOKUPS!L$12,0)*$FB$6+VLOOKUP($FA1093,STREV,LOOKUPS!L$10,0)*$FC$6+VLOOKUP($FA1093,LTREV,LOOKUPS!L$9,0)*$FD$6+VLOOKUP($FA1093,CFP,LOOKUPS!L$6,0)*$FE$6+VLOOKUP($FA1093,EP,LOOKUPS!L$8,0)*$FF$6+VLOOKUP($FA1093,BM,LOOKUPS!L$5,0)*$FG$6+VLOOKUP($FA1093,DIV,LOOKUPS!L$7,0)*$FH$6++VLOOKUP($FA1093,SIZE,LOOKUPS!L$11,0)*$FI$6),"",VLOOKUP($FA1093,MOM,LOOKUPS!L$12,0)*$FB$6+VLOOKUP($FA1093,STREV,LOOKUPS!L$10,0)*$FC$6+VLOOKUP($FA1093,LTREV,LOOKUPS!L$9,0)*$FD$6+VLOOKUP($FA1093,CFP,LOOKUPS!L$6,0)*$FE$6+VLOOKUP($FA1093,EP,LOOKUPS!L$8,0)*$FF$6+VLOOKUP($FA1093,BM,LOOKUPS!L$5,0)*$FG$6+VLOOKUP($FA1093,DIV,LOOKUPS!L$7,0)*$FH$6++VLOOKUP($FA1093,SIZE,LOOKUPS!L$11,0)*$FI$6)</f>
        <v>-2.2986</v>
      </c>
    </row>
    <row r="1094" spans="1:167" x14ac:dyDescent="0.3">
      <c r="A1094" s="1">
        <v>201705</v>
      </c>
      <c r="B1094" s="1">
        <v>-7.16</v>
      </c>
      <c r="C1094" s="1">
        <v>-1.44</v>
      </c>
      <c r="D1094" s="1">
        <v>0.12</v>
      </c>
      <c r="E1094" s="1">
        <v>-1.19</v>
      </c>
      <c r="F1094" s="1">
        <v>-0.8</v>
      </c>
      <c r="G1094" s="1">
        <v>-0.56000000000000005</v>
      </c>
      <c r="H1094" s="1">
        <v>-1.47</v>
      </c>
      <c r="I1094" s="1">
        <v>-1.36</v>
      </c>
      <c r="J1094" s="1">
        <v>-1.62</v>
      </c>
      <c r="K1094" s="1">
        <v>-1.32</v>
      </c>
      <c r="M1094" s="1">
        <v>201606</v>
      </c>
      <c r="N1094" s="1">
        <v>-0.03</v>
      </c>
      <c r="O1094" s="1">
        <v>0.85</v>
      </c>
      <c r="P1094" s="1">
        <v>-1.26</v>
      </c>
      <c r="Q1094" s="1">
        <v>0.03</v>
      </c>
      <c r="R1094" s="1">
        <v>-0.43</v>
      </c>
      <c r="S1094" s="1">
        <v>-0.21</v>
      </c>
      <c r="T1094" s="1">
        <v>-0.15</v>
      </c>
      <c r="U1094" s="1">
        <v>-2.54</v>
      </c>
      <c r="V1094" s="1">
        <v>-1.86</v>
      </c>
      <c r="W1094" s="1">
        <v>-0.32</v>
      </c>
      <c r="CA1094" s="1">
        <v>201611</v>
      </c>
      <c r="CB1094" s="1">
        <v>7.89</v>
      </c>
      <c r="CC1094" s="1">
        <v>5.77</v>
      </c>
      <c r="CD1094" s="1">
        <v>9.3699999999999992</v>
      </c>
      <c r="CE1094" s="1">
        <v>11.66</v>
      </c>
      <c r="CF1094" s="1">
        <v>5</v>
      </c>
      <c r="CG1094" s="1">
        <v>7.09</v>
      </c>
      <c r="CH1094" s="1">
        <v>10.5</v>
      </c>
      <c r="CI1094" s="1">
        <v>10.82</v>
      </c>
      <c r="CJ1094" s="1">
        <v>11.74</v>
      </c>
      <c r="CK1094" s="1">
        <v>4.68</v>
      </c>
      <c r="CL1094" s="1">
        <v>5.35</v>
      </c>
      <c r="CM1094" s="1">
        <v>7.58</v>
      </c>
      <c r="CN1094" s="1">
        <v>6.6</v>
      </c>
      <c r="CO1094" s="1">
        <v>8.51</v>
      </c>
      <c r="CP1094" s="1">
        <v>12.44</v>
      </c>
      <c r="CQ1094" s="1">
        <v>9.99</v>
      </c>
      <c r="CR1094" s="1">
        <v>11.49</v>
      </c>
      <c r="CS1094" s="1">
        <v>11.1</v>
      </c>
      <c r="CT1094" s="1">
        <v>12.69</v>
      </c>
      <c r="CV1094" s="1">
        <v>201711</v>
      </c>
      <c r="CW1094" s="1">
        <v>3.12</v>
      </c>
      <c r="CX1094" s="1">
        <v>2.96</v>
      </c>
      <c r="CY1094" s="1">
        <v>4.3899999999999997</v>
      </c>
      <c r="CZ1094" s="1">
        <v>3.84</v>
      </c>
      <c r="DA1094" s="1">
        <v>3.11</v>
      </c>
      <c r="DB1094" s="1">
        <v>3.5</v>
      </c>
      <c r="DC1094" s="1">
        <v>4.7300000000000004</v>
      </c>
      <c r="DD1094" s="1">
        <v>3.21</v>
      </c>
      <c r="DE1094" s="1">
        <v>4.42</v>
      </c>
      <c r="DF1094" s="1">
        <v>3.59</v>
      </c>
      <c r="DG1094" s="1">
        <v>2.69</v>
      </c>
      <c r="DH1094" s="1">
        <v>2.65</v>
      </c>
      <c r="DI1094" s="1">
        <v>4.2699999999999996</v>
      </c>
      <c r="DJ1094" s="1">
        <v>4.91</v>
      </c>
      <c r="DK1094" s="1">
        <v>4.51</v>
      </c>
      <c r="DL1094" s="1">
        <v>3.81</v>
      </c>
      <c r="DM1094" s="1">
        <v>2.61</v>
      </c>
      <c r="DN1094" s="1">
        <v>4.0599999999999996</v>
      </c>
      <c r="DO1094" s="1">
        <v>4.78</v>
      </c>
      <c r="DQ1094" s="1">
        <v>201611</v>
      </c>
      <c r="DR1094" s="1">
        <v>-99.99</v>
      </c>
      <c r="DS1094" s="1">
        <v>9.52</v>
      </c>
      <c r="DT1094" s="1">
        <v>10.57</v>
      </c>
      <c r="DU1094" s="1">
        <v>5.25</v>
      </c>
      <c r="DV1094" s="1">
        <v>8.94</v>
      </c>
      <c r="DW1094" s="1">
        <v>12.6</v>
      </c>
      <c r="DX1094" s="1">
        <v>10.029999999999999</v>
      </c>
      <c r="DY1094" s="1">
        <v>7.27</v>
      </c>
      <c r="DZ1094" s="1">
        <v>5.01</v>
      </c>
      <c r="EA1094" s="1">
        <v>7.15</v>
      </c>
      <c r="EB1094" s="1">
        <v>14.34</v>
      </c>
      <c r="EC1094" s="1">
        <v>12.36</v>
      </c>
      <c r="ED1094" s="1">
        <v>12.93</v>
      </c>
      <c r="EE1094" s="1">
        <v>10.87</v>
      </c>
      <c r="EF1094" s="1">
        <v>9.0299999999999994</v>
      </c>
      <c r="EG1094" s="1">
        <v>8.65</v>
      </c>
      <c r="EH1094" s="1">
        <v>5.69</v>
      </c>
      <c r="EI1094" s="1">
        <v>5.7</v>
      </c>
      <c r="EJ1094" s="1">
        <v>4.3099999999999996</v>
      </c>
      <c r="EL1094">
        <v>201611</v>
      </c>
      <c r="EM1094">
        <v>4.8600000000000003</v>
      </c>
      <c r="EN1094">
        <v>5.47</v>
      </c>
      <c r="EO1094">
        <v>8.2200000000000006</v>
      </c>
      <c r="EP1094">
        <v>0.01</v>
      </c>
      <c r="ER1094" s="1">
        <v>201705</v>
      </c>
      <c r="ES1094" s="1">
        <v>1.46</v>
      </c>
      <c r="EU1094" s="1">
        <v>201606</v>
      </c>
      <c r="EV1094" s="1">
        <v>1.48</v>
      </c>
      <c r="FA1094" s="1">
        <v>201705</v>
      </c>
      <c r="FB1094" s="1">
        <f>IF(ISERROR(VLOOKUP($FA1094,MOM,LOOKUPS!C$12,0)*$FB$6+VLOOKUP($FA1094,STREV,LOOKUPS!C$10,0)*$FC$6+VLOOKUP($FA1094,LTREV,LOOKUPS!C$9,0)*$FD$6+VLOOKUP($FA1094,CFP,LOOKUPS!C$6,0)*$FE$6+VLOOKUP($FA1094,EP,LOOKUPS!C$8,0)*$FF$6+VLOOKUP($FA1094,BM,LOOKUPS!C$5,0)*$FG$6+VLOOKUP($FA1094,DIV,LOOKUPS!C$7,0)*$FH$6++VLOOKUP($FA1094,SIZE,LOOKUPS!C$11,0)*$FI$6),"",VLOOKUP($FA1094,MOM,LOOKUPS!C$12,0)*$FB$6+VLOOKUP($FA1094,STREV,LOOKUPS!C$10,0)*$FC$6+VLOOKUP($FA1094,LTREV,LOOKUPS!C$9,0)*$FD$6+VLOOKUP($FA1094,CFP,LOOKUPS!C$6,0)*$FE$6+VLOOKUP($FA1094,EP,LOOKUPS!C$8,0)*$FF$6+VLOOKUP($FA1094,BM,LOOKUPS!C$5,0)*$FG$6+VLOOKUP($FA1094,DIV,LOOKUPS!C$7,0)*$FH$6++VLOOKUP($FA1094,SIZE,LOOKUPS!C$11,0)*$FI$6)</f>
        <v>-2.5722999999999998</v>
      </c>
      <c r="FC1094" s="1">
        <f>IF(ISERROR(VLOOKUP($FA1094,MOM,LOOKUPS!D$12,0)*$FB$6+VLOOKUP($FA1094,STREV,LOOKUPS!D$10,0)*$FC$6+VLOOKUP($FA1094,LTREV,LOOKUPS!D$9,0)*$FD$6+VLOOKUP($FA1094,CFP,LOOKUPS!D$6,0)*$FE$6+VLOOKUP($FA1094,EP,LOOKUPS!D$8,0)*$FF$6+VLOOKUP($FA1094,BM,LOOKUPS!D$5,0)*$FG$6+VLOOKUP($FA1094,DIV,LOOKUPS!D$7,0)*$FH$6++VLOOKUP($FA1094,SIZE,LOOKUPS!D$11,0)*$FI$6),"",VLOOKUP($FA1094,MOM,LOOKUPS!D$12,0)*$FB$6+VLOOKUP($FA1094,STREV,LOOKUPS!D$10,0)*$FC$6+VLOOKUP($FA1094,LTREV,LOOKUPS!D$9,0)*$FD$6+VLOOKUP($FA1094,CFP,LOOKUPS!D$6,0)*$FE$6+VLOOKUP($FA1094,EP,LOOKUPS!D$8,0)*$FF$6+VLOOKUP($FA1094,BM,LOOKUPS!D$5,0)*$FG$6+VLOOKUP($FA1094,DIV,LOOKUPS!D$7,0)*$FH$6++VLOOKUP($FA1094,SIZE,LOOKUPS!D$11,0)*$FI$6)</f>
        <v>-0.73780000000000001</v>
      </c>
      <c r="FD1094" s="1">
        <f>IF(ISERROR(VLOOKUP($FA1094,MOM,LOOKUPS!E$12,0)*$FB$6+VLOOKUP($FA1094,STREV,LOOKUPS!E$10,0)*$FC$6+VLOOKUP($FA1094,LTREV,LOOKUPS!E$9,0)*$FD$6+VLOOKUP($FA1094,CFP,LOOKUPS!E$6,0)*$FE$6+VLOOKUP($FA1094,EP,LOOKUPS!E$8,0)*$FF$6+VLOOKUP($FA1094,BM,LOOKUPS!E$5,0)*$FG$6+VLOOKUP($FA1094,DIV,LOOKUPS!E$7,0)*$FH$6++VLOOKUP($FA1094,SIZE,LOOKUPS!E$11,0)*$FI$6),"",VLOOKUP($FA1094,MOM,LOOKUPS!E$12,0)*$FB$6+VLOOKUP($FA1094,STREV,LOOKUPS!E$10,0)*$FC$6+VLOOKUP($FA1094,LTREV,LOOKUPS!E$9,0)*$FD$6+VLOOKUP($FA1094,CFP,LOOKUPS!E$6,0)*$FE$6+VLOOKUP($FA1094,EP,LOOKUPS!E$8,0)*$FF$6+VLOOKUP($FA1094,BM,LOOKUPS!E$5,0)*$FG$6+VLOOKUP($FA1094,DIV,LOOKUPS!E$7,0)*$FH$6++VLOOKUP($FA1094,SIZE,LOOKUPS!E$11,0)*$FI$6)</f>
        <v>-0.65169999999999995</v>
      </c>
      <c r="FE1094" s="1">
        <f>IF(ISERROR(VLOOKUP($FA1094,MOM,LOOKUPS!F$12,0)*$FB$6+VLOOKUP($FA1094,STREV,LOOKUPS!F$10,0)*$FC$6+VLOOKUP($FA1094,LTREV,LOOKUPS!F$9,0)*$FD$6+VLOOKUP($FA1094,CFP,LOOKUPS!F$6,0)*$FE$6+VLOOKUP($FA1094,EP,LOOKUPS!F$8,0)*$FF$6+VLOOKUP($FA1094,BM,LOOKUPS!F$5,0)*$FG$6+VLOOKUP($FA1094,DIV,LOOKUPS!F$7,0)*$FH$6++VLOOKUP($FA1094,SIZE,LOOKUPS!F$11,0)*$FI$6),"",VLOOKUP($FA1094,MOM,LOOKUPS!F$12,0)*$FB$6+VLOOKUP($FA1094,STREV,LOOKUPS!F$10,0)*$FC$6+VLOOKUP($FA1094,LTREV,LOOKUPS!F$9,0)*$FD$6+VLOOKUP($FA1094,CFP,LOOKUPS!F$6,0)*$FE$6+VLOOKUP($FA1094,EP,LOOKUPS!F$8,0)*$FF$6+VLOOKUP($FA1094,BM,LOOKUPS!F$5,0)*$FG$6+VLOOKUP($FA1094,DIV,LOOKUPS!F$7,0)*$FH$6++VLOOKUP($FA1094,SIZE,LOOKUPS!F$11,0)*$FI$6)</f>
        <v>-1.4629000000000001</v>
      </c>
      <c r="FF1094" s="1">
        <f>IF(ISERROR(VLOOKUP($FA1094,MOM,LOOKUPS!G$12,0)*$FB$6+VLOOKUP($FA1094,STREV,LOOKUPS!G$10,0)*$FC$6+VLOOKUP($FA1094,LTREV,LOOKUPS!G$9,0)*$FD$6+VLOOKUP($FA1094,CFP,LOOKUPS!G$6,0)*$FE$6+VLOOKUP($FA1094,EP,LOOKUPS!G$8,0)*$FF$6+VLOOKUP($FA1094,BM,LOOKUPS!G$5,0)*$FG$6+VLOOKUP($FA1094,DIV,LOOKUPS!G$7,0)*$FH$6++VLOOKUP($FA1094,SIZE,LOOKUPS!G$11,0)*$FI$6),"",VLOOKUP($FA1094,MOM,LOOKUPS!G$12,0)*$FB$6+VLOOKUP($FA1094,STREV,LOOKUPS!G$10,0)*$FC$6+VLOOKUP($FA1094,LTREV,LOOKUPS!G$9,0)*$FD$6+VLOOKUP($FA1094,CFP,LOOKUPS!G$6,0)*$FE$6+VLOOKUP($FA1094,EP,LOOKUPS!G$8,0)*$FF$6+VLOOKUP($FA1094,BM,LOOKUPS!G$5,0)*$FG$6+VLOOKUP($FA1094,DIV,LOOKUPS!G$7,0)*$FH$6++VLOOKUP($FA1094,SIZE,LOOKUPS!G$11,0)*$FI$6)</f>
        <v>-0.8882000000000001</v>
      </c>
      <c r="FG1094" s="1">
        <f>IF(ISERROR(VLOOKUP($FA1094,MOM,LOOKUPS!H$12,0)*$FB$6+VLOOKUP($FA1094,STREV,LOOKUPS!H$10,0)*$FC$6+VLOOKUP($FA1094,LTREV,LOOKUPS!H$9,0)*$FD$6+VLOOKUP($FA1094,CFP,LOOKUPS!H$6,0)*$FE$6+VLOOKUP($FA1094,EP,LOOKUPS!H$8,0)*$FF$6+VLOOKUP($FA1094,BM,LOOKUPS!H$5,0)*$FG$6+VLOOKUP($FA1094,DIV,LOOKUPS!H$7,0)*$FH$6++VLOOKUP($FA1094,SIZE,LOOKUPS!H$11,0)*$FI$6),"",VLOOKUP($FA1094,MOM,LOOKUPS!H$12,0)*$FB$6+VLOOKUP($FA1094,STREV,LOOKUPS!H$10,0)*$FC$6+VLOOKUP($FA1094,LTREV,LOOKUPS!H$9,0)*$FD$6+VLOOKUP($FA1094,CFP,LOOKUPS!H$6,0)*$FE$6+VLOOKUP($FA1094,EP,LOOKUPS!H$8,0)*$FF$6+VLOOKUP($FA1094,BM,LOOKUPS!H$5,0)*$FG$6+VLOOKUP($FA1094,DIV,LOOKUPS!H$7,0)*$FH$6++VLOOKUP($FA1094,SIZE,LOOKUPS!H$11,0)*$FI$6)</f>
        <v>-1.8855000000000002</v>
      </c>
      <c r="FH1094" s="1">
        <f>IF(ISERROR(VLOOKUP($FA1094,MOM,LOOKUPS!I$12,0)*$FB$6+VLOOKUP($FA1094,STREV,LOOKUPS!I$10,0)*$FC$6+VLOOKUP($FA1094,LTREV,LOOKUPS!I$9,0)*$FD$6+VLOOKUP($FA1094,CFP,LOOKUPS!I$6,0)*$FE$6+VLOOKUP($FA1094,EP,LOOKUPS!I$8,0)*$FF$6+VLOOKUP($FA1094,BM,LOOKUPS!I$5,0)*$FG$6+VLOOKUP($FA1094,DIV,LOOKUPS!I$7,0)*$FH$6++VLOOKUP($FA1094,SIZE,LOOKUPS!I$11,0)*$FI$6),"",VLOOKUP($FA1094,MOM,LOOKUPS!I$12,0)*$FB$6+VLOOKUP($FA1094,STREV,LOOKUPS!I$10,0)*$FC$6+VLOOKUP($FA1094,LTREV,LOOKUPS!I$9,0)*$FD$6+VLOOKUP($FA1094,CFP,LOOKUPS!I$6,0)*$FE$6+VLOOKUP($FA1094,EP,LOOKUPS!I$8,0)*$FF$6+VLOOKUP($FA1094,BM,LOOKUPS!I$5,0)*$FG$6+VLOOKUP($FA1094,DIV,LOOKUPS!I$7,0)*$FH$6++VLOOKUP($FA1094,SIZE,LOOKUPS!I$11,0)*$FI$6)</f>
        <v>-1.758</v>
      </c>
      <c r="FI1094" s="1">
        <f>IF(ISERROR(VLOOKUP($FA1094,MOM,LOOKUPS!J$12,0)*$FB$6+VLOOKUP($FA1094,STREV,LOOKUPS!J$10,0)*$FC$6+VLOOKUP($FA1094,LTREV,LOOKUPS!J$9,0)*$FD$6+VLOOKUP($FA1094,CFP,LOOKUPS!J$6,0)*$FE$6+VLOOKUP($FA1094,EP,LOOKUPS!J$8,0)*$FF$6+VLOOKUP($FA1094,BM,LOOKUPS!J$5,0)*$FG$6+VLOOKUP($FA1094,DIV,LOOKUPS!J$7,0)*$FH$6++VLOOKUP($FA1094,SIZE,LOOKUPS!J$11,0)*$FI$6),"",VLOOKUP($FA1094,MOM,LOOKUPS!J$12,0)*$FB$6+VLOOKUP($FA1094,STREV,LOOKUPS!J$10,0)*$FC$6+VLOOKUP($FA1094,LTREV,LOOKUPS!J$9,0)*$FD$6+VLOOKUP($FA1094,CFP,LOOKUPS!J$6,0)*$FE$6+VLOOKUP($FA1094,EP,LOOKUPS!J$8,0)*$FF$6+VLOOKUP($FA1094,BM,LOOKUPS!J$5,0)*$FG$6+VLOOKUP($FA1094,DIV,LOOKUPS!J$7,0)*$FH$6++VLOOKUP($FA1094,SIZE,LOOKUPS!J$11,0)*$FI$6)</f>
        <v>-2.0225</v>
      </c>
      <c r="FJ1094" s="1">
        <f>IF(ISERROR(VLOOKUP($FA1094,MOM,LOOKUPS!K$12,0)*$FB$6+VLOOKUP($FA1094,STREV,LOOKUPS!K$10,0)*$FC$6+VLOOKUP($FA1094,LTREV,LOOKUPS!K$9,0)*$FD$6+VLOOKUP($FA1094,CFP,LOOKUPS!K$6,0)*$FE$6+VLOOKUP($FA1094,EP,LOOKUPS!K$8,0)*$FF$6+VLOOKUP($FA1094,BM,LOOKUPS!K$5,0)*$FG$6+VLOOKUP($FA1094,DIV,LOOKUPS!K$7,0)*$FH$6++VLOOKUP($FA1094,SIZE,LOOKUPS!K$11,0)*$FI$6),"",VLOOKUP($FA1094,MOM,LOOKUPS!K$12,0)*$FB$6+VLOOKUP($FA1094,STREV,LOOKUPS!K$10,0)*$FC$6+VLOOKUP($FA1094,LTREV,LOOKUPS!K$9,0)*$FD$6+VLOOKUP($FA1094,CFP,LOOKUPS!K$6,0)*$FE$6+VLOOKUP($FA1094,EP,LOOKUPS!K$8,0)*$FF$6+VLOOKUP($FA1094,BM,LOOKUPS!K$5,0)*$FG$6+VLOOKUP($FA1094,DIV,LOOKUPS!K$7,0)*$FH$6++VLOOKUP($FA1094,SIZE,LOOKUPS!K$11,0)*$FI$6)</f>
        <v>-2.6647000000000003</v>
      </c>
      <c r="FK1094" s="1">
        <f>IF(ISERROR(VLOOKUP($FA1094,MOM,LOOKUPS!L$12,0)*$FB$6+VLOOKUP($FA1094,STREV,LOOKUPS!L$10,0)*$FC$6+VLOOKUP($FA1094,LTREV,LOOKUPS!L$9,0)*$FD$6+VLOOKUP($FA1094,CFP,LOOKUPS!L$6,0)*$FE$6+VLOOKUP($FA1094,EP,LOOKUPS!L$8,0)*$FF$6+VLOOKUP($FA1094,BM,LOOKUPS!L$5,0)*$FG$6+VLOOKUP($FA1094,DIV,LOOKUPS!L$7,0)*$FH$6++VLOOKUP($FA1094,SIZE,LOOKUPS!L$11,0)*$FI$6),"",VLOOKUP($FA1094,MOM,LOOKUPS!L$12,0)*$FB$6+VLOOKUP($FA1094,STREV,LOOKUPS!L$10,0)*$FC$6+VLOOKUP($FA1094,LTREV,LOOKUPS!L$9,0)*$FD$6+VLOOKUP($FA1094,CFP,LOOKUPS!L$6,0)*$FE$6+VLOOKUP($FA1094,EP,LOOKUPS!L$8,0)*$FF$6+VLOOKUP($FA1094,BM,LOOKUPS!L$5,0)*$FG$6+VLOOKUP($FA1094,DIV,LOOKUPS!L$7,0)*$FH$6++VLOOKUP($FA1094,SIZE,LOOKUPS!L$11,0)*$FI$6)</f>
        <v>-4.0609999999999999</v>
      </c>
    </row>
    <row r="1095" spans="1:167" x14ac:dyDescent="0.3">
      <c r="A1095" s="1">
        <v>201706</v>
      </c>
      <c r="B1095" s="1">
        <v>7.34</v>
      </c>
      <c r="C1095" s="1">
        <v>2.84</v>
      </c>
      <c r="D1095" s="1">
        <v>2.0099999999999998</v>
      </c>
      <c r="E1095" s="1">
        <v>2.93</v>
      </c>
      <c r="F1095" s="1">
        <v>3.46</v>
      </c>
      <c r="G1095" s="1">
        <v>2.41</v>
      </c>
      <c r="H1095" s="1">
        <v>3.43</v>
      </c>
      <c r="I1095" s="1">
        <v>2.5099999999999998</v>
      </c>
      <c r="J1095" s="1">
        <v>3.68</v>
      </c>
      <c r="K1095" s="1">
        <v>2.67</v>
      </c>
      <c r="M1095" s="1">
        <v>201607</v>
      </c>
      <c r="N1095" s="1">
        <v>8.6300000000000008</v>
      </c>
      <c r="O1095" s="1">
        <v>7.37</v>
      </c>
      <c r="P1095" s="1">
        <v>5.94</v>
      </c>
      <c r="Q1095" s="1">
        <v>6.18</v>
      </c>
      <c r="R1095" s="1">
        <v>4.5</v>
      </c>
      <c r="S1095" s="1">
        <v>3.96</v>
      </c>
      <c r="T1095" s="1">
        <v>5.01</v>
      </c>
      <c r="U1095" s="1">
        <v>4.2699999999999996</v>
      </c>
      <c r="V1095" s="1">
        <v>3.19</v>
      </c>
      <c r="W1095" s="1">
        <v>6.35</v>
      </c>
      <c r="CA1095" s="1">
        <v>201612</v>
      </c>
      <c r="CB1095" s="1">
        <v>-0.18</v>
      </c>
      <c r="CC1095" s="1">
        <v>-0.17</v>
      </c>
      <c r="CD1095" s="1">
        <v>2.34</v>
      </c>
      <c r="CE1095" s="1">
        <v>4.0199999999999996</v>
      </c>
      <c r="CF1095" s="1">
        <v>-0.57999999999999996</v>
      </c>
      <c r="CG1095" s="1">
        <v>0.88</v>
      </c>
      <c r="CH1095" s="1">
        <v>1.77</v>
      </c>
      <c r="CI1095" s="1">
        <v>4.92</v>
      </c>
      <c r="CJ1095" s="1">
        <v>3.52</v>
      </c>
      <c r="CK1095" s="1">
        <v>-0.85</v>
      </c>
      <c r="CL1095" s="1">
        <v>-0.27</v>
      </c>
      <c r="CM1095" s="1">
        <v>0.77</v>
      </c>
      <c r="CN1095" s="1">
        <v>0.99</v>
      </c>
      <c r="CO1095" s="1">
        <v>0.68</v>
      </c>
      <c r="CP1095" s="1">
        <v>2.84</v>
      </c>
      <c r="CQ1095" s="1">
        <v>4.78</v>
      </c>
      <c r="CR1095" s="1">
        <v>5.03</v>
      </c>
      <c r="CS1095" s="1">
        <v>3.78</v>
      </c>
      <c r="CT1095" s="1">
        <v>3.13</v>
      </c>
      <c r="CV1095" s="1">
        <v>201712</v>
      </c>
      <c r="CW1095" s="1">
        <v>1.72</v>
      </c>
      <c r="CX1095" s="1">
        <v>-0.15</v>
      </c>
      <c r="CY1095" s="1">
        <v>0.1</v>
      </c>
      <c r="CZ1095" s="1">
        <v>0.7</v>
      </c>
      <c r="DA1095" s="1">
        <v>0.11</v>
      </c>
      <c r="DB1095" s="1">
        <v>-0.49</v>
      </c>
      <c r="DC1095" s="1">
        <v>0.28000000000000003</v>
      </c>
      <c r="DD1095" s="1">
        <v>-0.3</v>
      </c>
      <c r="DE1095" s="1">
        <v>1.43</v>
      </c>
      <c r="DF1095" s="1">
        <v>0.44</v>
      </c>
      <c r="DG1095" s="1">
        <v>-0.18</v>
      </c>
      <c r="DH1095" s="1">
        <v>-0.65</v>
      </c>
      <c r="DI1095" s="1">
        <v>-0.34</v>
      </c>
      <c r="DJ1095" s="1">
        <v>0.25</v>
      </c>
      <c r="DK1095" s="1">
        <v>0.33</v>
      </c>
      <c r="DL1095" s="1">
        <v>0.23</v>
      </c>
      <c r="DM1095" s="1">
        <v>-0.83</v>
      </c>
      <c r="DN1095" s="1">
        <v>1.17</v>
      </c>
      <c r="DO1095" s="1">
        <v>1.69</v>
      </c>
      <c r="DQ1095" s="1">
        <v>201612</v>
      </c>
      <c r="DR1095" s="1">
        <v>-99.99</v>
      </c>
      <c r="DS1095" s="1">
        <v>2.37</v>
      </c>
      <c r="DT1095" s="1">
        <v>1.48</v>
      </c>
      <c r="DU1095" s="1">
        <v>0.94</v>
      </c>
      <c r="DV1095" s="1">
        <v>2.35</v>
      </c>
      <c r="DW1095" s="1">
        <v>2.14</v>
      </c>
      <c r="DX1095" s="1">
        <v>1.55</v>
      </c>
      <c r="DY1095" s="1">
        <v>0.75</v>
      </c>
      <c r="DZ1095" s="1">
        <v>1.22</v>
      </c>
      <c r="EA1095" s="1">
        <v>1.4</v>
      </c>
      <c r="EB1095" s="1">
        <v>5.2</v>
      </c>
      <c r="EC1095" s="1">
        <v>2.4700000000000002</v>
      </c>
      <c r="ED1095" s="1">
        <v>1.7</v>
      </c>
      <c r="EE1095" s="1">
        <v>1.72</v>
      </c>
      <c r="EF1095" s="1">
        <v>1.34</v>
      </c>
      <c r="EG1095" s="1">
        <v>1.06</v>
      </c>
      <c r="EH1095" s="1">
        <v>0.41</v>
      </c>
      <c r="EI1095" s="1">
        <v>1.02</v>
      </c>
      <c r="EJ1095" s="1">
        <v>1.43</v>
      </c>
      <c r="EL1095">
        <v>201612</v>
      </c>
      <c r="EM1095">
        <v>1.81</v>
      </c>
      <c r="EN1095">
        <v>0.11</v>
      </c>
      <c r="EO1095">
        <v>3.51</v>
      </c>
      <c r="EP1095">
        <v>0.03</v>
      </c>
      <c r="ER1095" s="1">
        <v>201706</v>
      </c>
      <c r="ES1095" s="1">
        <v>-0.32</v>
      </c>
      <c r="EU1095" s="1">
        <v>201607</v>
      </c>
      <c r="EV1095" s="1">
        <v>4.47</v>
      </c>
      <c r="FA1095" s="1">
        <v>201706</v>
      </c>
      <c r="FB1095" s="1">
        <f>IF(ISERROR(VLOOKUP($FA1095,MOM,LOOKUPS!C$12,0)*$FB$6+VLOOKUP($FA1095,STREV,LOOKUPS!C$10,0)*$FC$6+VLOOKUP($FA1095,LTREV,LOOKUPS!C$9,0)*$FD$6+VLOOKUP($FA1095,CFP,LOOKUPS!C$6,0)*$FE$6+VLOOKUP($FA1095,EP,LOOKUPS!C$8,0)*$FF$6+VLOOKUP($FA1095,BM,LOOKUPS!C$5,0)*$FG$6+VLOOKUP($FA1095,DIV,LOOKUPS!C$7,0)*$FH$6++VLOOKUP($FA1095,SIZE,LOOKUPS!C$11,0)*$FI$6),"",VLOOKUP($FA1095,MOM,LOOKUPS!C$12,0)*$FB$6+VLOOKUP($FA1095,STREV,LOOKUPS!C$10,0)*$FC$6+VLOOKUP($FA1095,LTREV,LOOKUPS!C$9,0)*$FD$6+VLOOKUP($FA1095,CFP,LOOKUPS!C$6,0)*$FE$6+VLOOKUP($FA1095,EP,LOOKUPS!C$8,0)*$FF$6+VLOOKUP($FA1095,BM,LOOKUPS!C$5,0)*$FG$6+VLOOKUP($FA1095,DIV,LOOKUPS!C$7,0)*$FH$6++VLOOKUP($FA1095,SIZE,LOOKUPS!C$11,0)*$FI$6)</f>
        <v>4.5697000000000001</v>
      </c>
      <c r="FC1095" s="1">
        <f>IF(ISERROR(VLOOKUP($FA1095,MOM,LOOKUPS!D$12,0)*$FB$6+VLOOKUP($FA1095,STREV,LOOKUPS!D$10,0)*$FC$6+VLOOKUP($FA1095,LTREV,LOOKUPS!D$9,0)*$FD$6+VLOOKUP($FA1095,CFP,LOOKUPS!D$6,0)*$FE$6+VLOOKUP($FA1095,EP,LOOKUPS!D$8,0)*$FF$6+VLOOKUP($FA1095,BM,LOOKUPS!D$5,0)*$FG$6+VLOOKUP($FA1095,DIV,LOOKUPS!D$7,0)*$FH$6++VLOOKUP($FA1095,SIZE,LOOKUPS!D$11,0)*$FI$6),"",VLOOKUP($FA1095,MOM,LOOKUPS!D$12,0)*$FB$6+VLOOKUP($FA1095,STREV,LOOKUPS!D$10,0)*$FC$6+VLOOKUP($FA1095,LTREV,LOOKUPS!D$9,0)*$FD$6+VLOOKUP($FA1095,CFP,LOOKUPS!D$6,0)*$FE$6+VLOOKUP($FA1095,EP,LOOKUPS!D$8,0)*$FF$6+VLOOKUP($FA1095,BM,LOOKUPS!D$5,0)*$FG$6+VLOOKUP($FA1095,DIV,LOOKUPS!D$7,0)*$FH$6++VLOOKUP($FA1095,SIZE,LOOKUPS!D$11,0)*$FI$6)</f>
        <v>3.2795000000000005</v>
      </c>
      <c r="FD1095" s="1">
        <f>IF(ISERROR(VLOOKUP($FA1095,MOM,LOOKUPS!E$12,0)*$FB$6+VLOOKUP($FA1095,STREV,LOOKUPS!E$10,0)*$FC$6+VLOOKUP($FA1095,LTREV,LOOKUPS!E$9,0)*$FD$6+VLOOKUP($FA1095,CFP,LOOKUPS!E$6,0)*$FE$6+VLOOKUP($FA1095,EP,LOOKUPS!E$8,0)*$FF$6+VLOOKUP($FA1095,BM,LOOKUPS!E$5,0)*$FG$6+VLOOKUP($FA1095,DIV,LOOKUPS!E$7,0)*$FH$6++VLOOKUP($FA1095,SIZE,LOOKUPS!E$11,0)*$FI$6),"",VLOOKUP($FA1095,MOM,LOOKUPS!E$12,0)*$FB$6+VLOOKUP($FA1095,STREV,LOOKUPS!E$10,0)*$FC$6+VLOOKUP($FA1095,LTREV,LOOKUPS!E$9,0)*$FD$6+VLOOKUP($FA1095,CFP,LOOKUPS!E$6,0)*$FE$6+VLOOKUP($FA1095,EP,LOOKUPS!E$8,0)*$FF$6+VLOOKUP($FA1095,BM,LOOKUPS!E$5,0)*$FG$6+VLOOKUP($FA1095,DIV,LOOKUPS!E$7,0)*$FH$6++VLOOKUP($FA1095,SIZE,LOOKUPS!E$11,0)*$FI$6)</f>
        <v>2.4353000000000002</v>
      </c>
      <c r="FE1095" s="1">
        <f>IF(ISERROR(VLOOKUP($FA1095,MOM,LOOKUPS!F$12,0)*$FB$6+VLOOKUP($FA1095,STREV,LOOKUPS!F$10,0)*$FC$6+VLOOKUP($FA1095,LTREV,LOOKUPS!F$9,0)*$FD$6+VLOOKUP($FA1095,CFP,LOOKUPS!F$6,0)*$FE$6+VLOOKUP($FA1095,EP,LOOKUPS!F$8,0)*$FF$6+VLOOKUP($FA1095,BM,LOOKUPS!F$5,0)*$FG$6+VLOOKUP($FA1095,DIV,LOOKUPS!F$7,0)*$FH$6++VLOOKUP($FA1095,SIZE,LOOKUPS!F$11,0)*$FI$6),"",VLOOKUP($FA1095,MOM,LOOKUPS!F$12,0)*$FB$6+VLOOKUP($FA1095,STREV,LOOKUPS!F$10,0)*$FC$6+VLOOKUP($FA1095,LTREV,LOOKUPS!F$9,0)*$FD$6+VLOOKUP($FA1095,CFP,LOOKUPS!F$6,0)*$FE$6+VLOOKUP($FA1095,EP,LOOKUPS!F$8,0)*$FF$6+VLOOKUP($FA1095,BM,LOOKUPS!F$5,0)*$FG$6+VLOOKUP($FA1095,DIV,LOOKUPS!F$7,0)*$FH$6++VLOOKUP($FA1095,SIZE,LOOKUPS!F$11,0)*$FI$6)</f>
        <v>2.5987</v>
      </c>
      <c r="FF1095" s="1">
        <f>IF(ISERROR(VLOOKUP($FA1095,MOM,LOOKUPS!G$12,0)*$FB$6+VLOOKUP($FA1095,STREV,LOOKUPS!G$10,0)*$FC$6+VLOOKUP($FA1095,LTREV,LOOKUPS!G$9,0)*$FD$6+VLOOKUP($FA1095,CFP,LOOKUPS!G$6,0)*$FE$6+VLOOKUP($FA1095,EP,LOOKUPS!G$8,0)*$FF$6+VLOOKUP($FA1095,BM,LOOKUPS!G$5,0)*$FG$6+VLOOKUP($FA1095,DIV,LOOKUPS!G$7,0)*$FH$6++VLOOKUP($FA1095,SIZE,LOOKUPS!G$11,0)*$FI$6),"",VLOOKUP($FA1095,MOM,LOOKUPS!G$12,0)*$FB$6+VLOOKUP($FA1095,STREV,LOOKUPS!G$10,0)*$FC$6+VLOOKUP($FA1095,LTREV,LOOKUPS!G$9,0)*$FD$6+VLOOKUP($FA1095,CFP,LOOKUPS!G$6,0)*$FE$6+VLOOKUP($FA1095,EP,LOOKUPS!G$8,0)*$FF$6+VLOOKUP($FA1095,BM,LOOKUPS!G$5,0)*$FG$6+VLOOKUP($FA1095,DIV,LOOKUPS!G$7,0)*$FH$6++VLOOKUP($FA1095,SIZE,LOOKUPS!G$11,0)*$FI$6)</f>
        <v>2.9704000000000002</v>
      </c>
      <c r="FG1095" s="1">
        <f>IF(ISERROR(VLOOKUP($FA1095,MOM,LOOKUPS!H$12,0)*$FB$6+VLOOKUP($FA1095,STREV,LOOKUPS!H$10,0)*$FC$6+VLOOKUP($FA1095,LTREV,LOOKUPS!H$9,0)*$FD$6+VLOOKUP($FA1095,CFP,LOOKUPS!H$6,0)*$FE$6+VLOOKUP($FA1095,EP,LOOKUPS!H$8,0)*$FF$6+VLOOKUP($FA1095,BM,LOOKUPS!H$5,0)*$FG$6+VLOOKUP($FA1095,DIV,LOOKUPS!H$7,0)*$FH$6++VLOOKUP($FA1095,SIZE,LOOKUPS!H$11,0)*$FI$6),"",VLOOKUP($FA1095,MOM,LOOKUPS!H$12,0)*$FB$6+VLOOKUP($FA1095,STREV,LOOKUPS!H$10,0)*$FC$6+VLOOKUP($FA1095,LTREV,LOOKUPS!H$9,0)*$FD$6+VLOOKUP($FA1095,CFP,LOOKUPS!H$6,0)*$FE$6+VLOOKUP($FA1095,EP,LOOKUPS!H$8,0)*$FF$6+VLOOKUP($FA1095,BM,LOOKUPS!H$5,0)*$FG$6+VLOOKUP($FA1095,DIV,LOOKUPS!H$7,0)*$FH$6++VLOOKUP($FA1095,SIZE,LOOKUPS!H$11,0)*$FI$6)</f>
        <v>3.0909000000000004</v>
      </c>
      <c r="FH1095" s="1">
        <f>IF(ISERROR(VLOOKUP($FA1095,MOM,LOOKUPS!I$12,0)*$FB$6+VLOOKUP($FA1095,STREV,LOOKUPS!I$10,0)*$FC$6+VLOOKUP($FA1095,LTREV,LOOKUPS!I$9,0)*$FD$6+VLOOKUP($FA1095,CFP,LOOKUPS!I$6,0)*$FE$6+VLOOKUP($FA1095,EP,LOOKUPS!I$8,0)*$FF$6+VLOOKUP($FA1095,BM,LOOKUPS!I$5,0)*$FG$6+VLOOKUP($FA1095,DIV,LOOKUPS!I$7,0)*$FH$6++VLOOKUP($FA1095,SIZE,LOOKUPS!I$11,0)*$FI$6),"",VLOOKUP($FA1095,MOM,LOOKUPS!I$12,0)*$FB$6+VLOOKUP($FA1095,STREV,LOOKUPS!I$10,0)*$FC$6+VLOOKUP($FA1095,LTREV,LOOKUPS!I$9,0)*$FD$6+VLOOKUP($FA1095,CFP,LOOKUPS!I$6,0)*$FE$6+VLOOKUP($FA1095,EP,LOOKUPS!I$8,0)*$FF$6+VLOOKUP($FA1095,BM,LOOKUPS!I$5,0)*$FG$6+VLOOKUP($FA1095,DIV,LOOKUPS!I$7,0)*$FH$6++VLOOKUP($FA1095,SIZE,LOOKUPS!I$11,0)*$FI$6)</f>
        <v>3.2522000000000002</v>
      </c>
      <c r="FI1095" s="1">
        <f>IF(ISERROR(VLOOKUP($FA1095,MOM,LOOKUPS!J$12,0)*$FB$6+VLOOKUP($FA1095,STREV,LOOKUPS!J$10,0)*$FC$6+VLOOKUP($FA1095,LTREV,LOOKUPS!J$9,0)*$FD$6+VLOOKUP($FA1095,CFP,LOOKUPS!J$6,0)*$FE$6+VLOOKUP($FA1095,EP,LOOKUPS!J$8,0)*$FF$6+VLOOKUP($FA1095,BM,LOOKUPS!J$5,0)*$FG$6+VLOOKUP($FA1095,DIV,LOOKUPS!J$7,0)*$FH$6++VLOOKUP($FA1095,SIZE,LOOKUPS!J$11,0)*$FI$6),"",VLOOKUP($FA1095,MOM,LOOKUPS!J$12,0)*$FB$6+VLOOKUP($FA1095,STREV,LOOKUPS!J$10,0)*$FC$6+VLOOKUP($FA1095,LTREV,LOOKUPS!J$9,0)*$FD$6+VLOOKUP($FA1095,CFP,LOOKUPS!J$6,0)*$FE$6+VLOOKUP($FA1095,EP,LOOKUPS!J$8,0)*$FF$6+VLOOKUP($FA1095,BM,LOOKUPS!J$5,0)*$FG$6+VLOOKUP($FA1095,DIV,LOOKUPS!J$7,0)*$FH$6++VLOOKUP($FA1095,SIZE,LOOKUPS!J$11,0)*$FI$6)</f>
        <v>3.9549000000000003</v>
      </c>
      <c r="FJ1095" s="1">
        <f>IF(ISERROR(VLOOKUP($FA1095,MOM,LOOKUPS!K$12,0)*$FB$6+VLOOKUP($FA1095,STREV,LOOKUPS!K$10,0)*$FC$6+VLOOKUP($FA1095,LTREV,LOOKUPS!K$9,0)*$FD$6+VLOOKUP($FA1095,CFP,LOOKUPS!K$6,0)*$FE$6+VLOOKUP($FA1095,EP,LOOKUPS!K$8,0)*$FF$6+VLOOKUP($FA1095,BM,LOOKUPS!K$5,0)*$FG$6+VLOOKUP($FA1095,DIV,LOOKUPS!K$7,0)*$FH$6++VLOOKUP($FA1095,SIZE,LOOKUPS!K$11,0)*$FI$6),"",VLOOKUP($FA1095,MOM,LOOKUPS!K$12,0)*$FB$6+VLOOKUP($FA1095,STREV,LOOKUPS!K$10,0)*$FC$6+VLOOKUP($FA1095,LTREV,LOOKUPS!K$9,0)*$FD$6+VLOOKUP($FA1095,CFP,LOOKUPS!K$6,0)*$FE$6+VLOOKUP($FA1095,EP,LOOKUPS!K$8,0)*$FF$6+VLOOKUP($FA1095,BM,LOOKUPS!K$5,0)*$FG$6+VLOOKUP($FA1095,DIV,LOOKUPS!K$7,0)*$FH$6++VLOOKUP($FA1095,SIZE,LOOKUPS!K$11,0)*$FI$6)</f>
        <v>3.6227</v>
      </c>
      <c r="FK1095" s="1">
        <f>IF(ISERROR(VLOOKUP($FA1095,MOM,LOOKUPS!L$12,0)*$FB$6+VLOOKUP($FA1095,STREV,LOOKUPS!L$10,0)*$FC$6+VLOOKUP($FA1095,LTREV,LOOKUPS!L$9,0)*$FD$6+VLOOKUP($FA1095,CFP,LOOKUPS!L$6,0)*$FE$6+VLOOKUP($FA1095,EP,LOOKUPS!L$8,0)*$FF$6+VLOOKUP($FA1095,BM,LOOKUPS!L$5,0)*$FG$6+VLOOKUP($FA1095,DIV,LOOKUPS!L$7,0)*$FH$6++VLOOKUP($FA1095,SIZE,LOOKUPS!L$11,0)*$FI$6),"",VLOOKUP($FA1095,MOM,LOOKUPS!L$12,0)*$FB$6+VLOOKUP($FA1095,STREV,LOOKUPS!L$10,0)*$FC$6+VLOOKUP($FA1095,LTREV,LOOKUPS!L$9,0)*$FD$6+VLOOKUP($FA1095,CFP,LOOKUPS!L$6,0)*$FE$6+VLOOKUP($FA1095,EP,LOOKUPS!L$8,0)*$FF$6+VLOOKUP($FA1095,BM,LOOKUPS!L$5,0)*$FG$6+VLOOKUP($FA1095,DIV,LOOKUPS!L$7,0)*$FH$6++VLOOKUP($FA1095,SIZE,LOOKUPS!L$11,0)*$FI$6)</f>
        <v>4.975200000000001</v>
      </c>
    </row>
    <row r="1096" spans="1:167" x14ac:dyDescent="0.3">
      <c r="A1096" s="1">
        <v>201707</v>
      </c>
      <c r="B1096" s="1">
        <v>-2.31</v>
      </c>
      <c r="C1096" s="1">
        <v>-1.56</v>
      </c>
      <c r="D1096" s="1">
        <v>0.57999999999999996</v>
      </c>
      <c r="E1096" s="1">
        <v>0.42</v>
      </c>
      <c r="F1096" s="1">
        <v>0.36</v>
      </c>
      <c r="G1096" s="1">
        <v>-0.38</v>
      </c>
      <c r="H1096" s="1">
        <v>-0.09</v>
      </c>
      <c r="I1096" s="1">
        <v>0.44</v>
      </c>
      <c r="J1096" s="1">
        <v>1.37</v>
      </c>
      <c r="K1096" s="1">
        <v>1.53</v>
      </c>
      <c r="M1096" s="1">
        <v>201608</v>
      </c>
      <c r="N1096" s="1">
        <v>3.37</v>
      </c>
      <c r="O1096" s="1">
        <v>2.09</v>
      </c>
      <c r="P1096" s="1">
        <v>1.58</v>
      </c>
      <c r="Q1096" s="1">
        <v>1.4</v>
      </c>
      <c r="R1096" s="1">
        <v>2.79</v>
      </c>
      <c r="S1096" s="1">
        <v>1.44</v>
      </c>
      <c r="T1096" s="1">
        <v>2.68</v>
      </c>
      <c r="U1096" s="1">
        <v>2.62</v>
      </c>
      <c r="V1096" s="1">
        <v>3.75</v>
      </c>
      <c r="W1096" s="1">
        <v>0.94</v>
      </c>
      <c r="CA1096" s="1">
        <v>201701</v>
      </c>
      <c r="CB1096" s="1">
        <v>5.27</v>
      </c>
      <c r="CC1096" s="1">
        <v>2.88</v>
      </c>
      <c r="CD1096" s="1">
        <v>0.84</v>
      </c>
      <c r="CE1096" s="1">
        <v>1.1399999999999999</v>
      </c>
      <c r="CF1096" s="1">
        <v>2.6</v>
      </c>
      <c r="CG1096" s="1">
        <v>2.1800000000000002</v>
      </c>
      <c r="CH1096" s="1">
        <v>1.59</v>
      </c>
      <c r="CI1096" s="1">
        <v>-7.0000000000000007E-2</v>
      </c>
      <c r="CJ1096" s="1">
        <v>1.54</v>
      </c>
      <c r="CK1096" s="1">
        <v>3.42</v>
      </c>
      <c r="CL1096" s="1">
        <v>1.69</v>
      </c>
      <c r="CM1096" s="1">
        <v>3.55</v>
      </c>
      <c r="CN1096" s="1">
        <v>0.85</v>
      </c>
      <c r="CO1096" s="1">
        <v>1.19</v>
      </c>
      <c r="CP1096" s="1">
        <v>1.99</v>
      </c>
      <c r="CQ1096" s="1">
        <v>-0.6</v>
      </c>
      <c r="CR1096" s="1">
        <v>0.35</v>
      </c>
      <c r="CS1096" s="1">
        <v>1.38</v>
      </c>
      <c r="CT1096" s="1">
        <v>1.76</v>
      </c>
      <c r="CV1096" s="1">
        <v>201801</v>
      </c>
      <c r="CW1096" s="1">
        <v>3.79</v>
      </c>
      <c r="CX1096" s="1">
        <v>3.43</v>
      </c>
      <c r="CY1096" s="1">
        <v>2.48</v>
      </c>
      <c r="CZ1096" s="1">
        <v>0.76</v>
      </c>
      <c r="DA1096" s="1">
        <v>3.43</v>
      </c>
      <c r="DB1096" s="1">
        <v>2.89</v>
      </c>
      <c r="DC1096" s="1">
        <v>2.78</v>
      </c>
      <c r="DD1096" s="1">
        <v>1.38</v>
      </c>
      <c r="DE1096" s="1">
        <v>0.74</v>
      </c>
      <c r="DF1096" s="1">
        <v>3.75</v>
      </c>
      <c r="DG1096" s="1">
        <v>3.16</v>
      </c>
      <c r="DH1096" s="1">
        <v>3.43</v>
      </c>
      <c r="DI1096" s="1">
        <v>2.39</v>
      </c>
      <c r="DJ1096" s="1">
        <v>2.35</v>
      </c>
      <c r="DK1096" s="1">
        <v>3.28</v>
      </c>
      <c r="DL1096" s="1">
        <v>1.95</v>
      </c>
      <c r="DM1096" s="1">
        <v>0.81</v>
      </c>
      <c r="DN1096" s="1">
        <v>1.27</v>
      </c>
      <c r="DO1096" s="1">
        <v>0.19</v>
      </c>
      <c r="DQ1096" s="1">
        <v>201701</v>
      </c>
      <c r="DR1096" s="1">
        <v>-99.99</v>
      </c>
      <c r="DS1096" s="1">
        <v>1.56</v>
      </c>
      <c r="DT1096" s="1">
        <v>1.67</v>
      </c>
      <c r="DU1096" s="1">
        <v>2.82</v>
      </c>
      <c r="DV1096" s="1">
        <v>1.88</v>
      </c>
      <c r="DW1096" s="1">
        <v>0.56999999999999995</v>
      </c>
      <c r="DX1096" s="1">
        <v>1.43</v>
      </c>
      <c r="DY1096" s="1">
        <v>2.82</v>
      </c>
      <c r="DZ1096" s="1">
        <v>2.75</v>
      </c>
      <c r="EA1096" s="1">
        <v>2.89</v>
      </c>
      <c r="EB1096" s="1">
        <v>-1.2</v>
      </c>
      <c r="EC1096" s="1">
        <v>0.04</v>
      </c>
      <c r="ED1096" s="1">
        <v>1.27</v>
      </c>
      <c r="EE1096" s="1">
        <v>1.51</v>
      </c>
      <c r="EF1096" s="1">
        <v>1.33</v>
      </c>
      <c r="EG1096" s="1">
        <v>2.71</v>
      </c>
      <c r="EH1096" s="1">
        <v>2.95</v>
      </c>
      <c r="EI1096" s="1">
        <v>3.27</v>
      </c>
      <c r="EJ1096" s="1">
        <v>2.21</v>
      </c>
      <c r="EL1096">
        <v>201701</v>
      </c>
      <c r="EM1096">
        <v>1.94</v>
      </c>
      <c r="EN1096">
        <v>-1.06</v>
      </c>
      <c r="EO1096">
        <v>-2.81</v>
      </c>
      <c r="EP1096">
        <v>0.04</v>
      </c>
      <c r="ER1096" s="1">
        <v>201707</v>
      </c>
      <c r="ES1096" s="1">
        <v>1.66</v>
      </c>
      <c r="EU1096" s="1">
        <v>201608</v>
      </c>
      <c r="EV1096" s="1">
        <v>-0.34</v>
      </c>
      <c r="FA1096" s="1">
        <v>201707</v>
      </c>
      <c r="FB1096" s="1">
        <f>IF(ISERROR(VLOOKUP($FA1096,MOM,LOOKUPS!C$12,0)*$FB$6+VLOOKUP($FA1096,STREV,LOOKUPS!C$10,0)*$FC$6+VLOOKUP($FA1096,LTREV,LOOKUPS!C$9,0)*$FD$6+VLOOKUP($FA1096,CFP,LOOKUPS!C$6,0)*$FE$6+VLOOKUP($FA1096,EP,LOOKUPS!C$8,0)*$FF$6+VLOOKUP($FA1096,BM,LOOKUPS!C$5,0)*$FG$6+VLOOKUP($FA1096,DIV,LOOKUPS!C$7,0)*$FH$6++VLOOKUP($FA1096,SIZE,LOOKUPS!C$11,0)*$FI$6),"",VLOOKUP($FA1096,MOM,LOOKUPS!C$12,0)*$FB$6+VLOOKUP($FA1096,STREV,LOOKUPS!C$10,0)*$FC$6+VLOOKUP($FA1096,LTREV,LOOKUPS!C$9,0)*$FD$6+VLOOKUP($FA1096,CFP,LOOKUPS!C$6,0)*$FE$6+VLOOKUP($FA1096,EP,LOOKUPS!C$8,0)*$FF$6+VLOOKUP($FA1096,BM,LOOKUPS!C$5,0)*$FG$6+VLOOKUP($FA1096,DIV,LOOKUPS!C$7,0)*$FH$6++VLOOKUP($FA1096,SIZE,LOOKUPS!C$11,0)*$FI$6)</f>
        <v>-1.4180000000000001</v>
      </c>
      <c r="FC1096" s="1">
        <f>IF(ISERROR(VLOOKUP($FA1096,MOM,LOOKUPS!D$12,0)*$FB$6+VLOOKUP($FA1096,STREV,LOOKUPS!D$10,0)*$FC$6+VLOOKUP($FA1096,LTREV,LOOKUPS!D$9,0)*$FD$6+VLOOKUP($FA1096,CFP,LOOKUPS!D$6,0)*$FE$6+VLOOKUP($FA1096,EP,LOOKUPS!D$8,0)*$FF$6+VLOOKUP($FA1096,BM,LOOKUPS!D$5,0)*$FG$6+VLOOKUP($FA1096,DIV,LOOKUPS!D$7,0)*$FH$6++VLOOKUP($FA1096,SIZE,LOOKUPS!D$11,0)*$FI$6),"",VLOOKUP($FA1096,MOM,LOOKUPS!D$12,0)*$FB$6+VLOOKUP($FA1096,STREV,LOOKUPS!D$10,0)*$FC$6+VLOOKUP($FA1096,LTREV,LOOKUPS!D$9,0)*$FD$6+VLOOKUP($FA1096,CFP,LOOKUPS!D$6,0)*$FE$6+VLOOKUP($FA1096,EP,LOOKUPS!D$8,0)*$FF$6+VLOOKUP($FA1096,BM,LOOKUPS!D$5,0)*$FG$6+VLOOKUP($FA1096,DIV,LOOKUPS!D$7,0)*$FH$6++VLOOKUP($FA1096,SIZE,LOOKUPS!D$11,0)*$FI$6)</f>
        <v>-0.72550000000000003</v>
      </c>
      <c r="FD1096" s="1">
        <f>IF(ISERROR(VLOOKUP($FA1096,MOM,LOOKUPS!E$12,0)*$FB$6+VLOOKUP($FA1096,STREV,LOOKUPS!E$10,0)*$FC$6+VLOOKUP($FA1096,LTREV,LOOKUPS!E$9,0)*$FD$6+VLOOKUP($FA1096,CFP,LOOKUPS!E$6,0)*$FE$6+VLOOKUP($FA1096,EP,LOOKUPS!E$8,0)*$FF$6+VLOOKUP($FA1096,BM,LOOKUPS!E$5,0)*$FG$6+VLOOKUP($FA1096,DIV,LOOKUPS!E$7,0)*$FH$6++VLOOKUP($FA1096,SIZE,LOOKUPS!E$11,0)*$FI$6),"",VLOOKUP($FA1096,MOM,LOOKUPS!E$12,0)*$FB$6+VLOOKUP($FA1096,STREV,LOOKUPS!E$10,0)*$FC$6+VLOOKUP($FA1096,LTREV,LOOKUPS!E$9,0)*$FD$6+VLOOKUP($FA1096,CFP,LOOKUPS!E$6,0)*$FE$6+VLOOKUP($FA1096,EP,LOOKUPS!E$8,0)*$FF$6+VLOOKUP($FA1096,BM,LOOKUPS!E$5,0)*$FG$6+VLOOKUP($FA1096,DIV,LOOKUPS!E$7,0)*$FH$6++VLOOKUP($FA1096,SIZE,LOOKUPS!E$11,0)*$FI$6)</f>
        <v>0.19089999999999996</v>
      </c>
      <c r="FE1096" s="1">
        <f>IF(ISERROR(VLOOKUP($FA1096,MOM,LOOKUPS!F$12,0)*$FB$6+VLOOKUP($FA1096,STREV,LOOKUPS!F$10,0)*$FC$6+VLOOKUP($FA1096,LTREV,LOOKUPS!F$9,0)*$FD$6+VLOOKUP($FA1096,CFP,LOOKUPS!F$6,0)*$FE$6+VLOOKUP($FA1096,EP,LOOKUPS!F$8,0)*$FF$6+VLOOKUP($FA1096,BM,LOOKUPS!F$5,0)*$FG$6+VLOOKUP($FA1096,DIV,LOOKUPS!F$7,0)*$FH$6++VLOOKUP($FA1096,SIZE,LOOKUPS!F$11,0)*$FI$6),"",VLOOKUP($FA1096,MOM,LOOKUPS!F$12,0)*$FB$6+VLOOKUP($FA1096,STREV,LOOKUPS!F$10,0)*$FC$6+VLOOKUP($FA1096,LTREV,LOOKUPS!F$9,0)*$FD$6+VLOOKUP($FA1096,CFP,LOOKUPS!F$6,0)*$FE$6+VLOOKUP($FA1096,EP,LOOKUPS!F$8,0)*$FF$6+VLOOKUP($FA1096,BM,LOOKUPS!F$5,0)*$FG$6+VLOOKUP($FA1096,DIV,LOOKUPS!F$7,0)*$FH$6++VLOOKUP($FA1096,SIZE,LOOKUPS!F$11,0)*$FI$6)</f>
        <v>-0.22230000000000005</v>
      </c>
      <c r="FF1096" s="1">
        <f>IF(ISERROR(VLOOKUP($FA1096,MOM,LOOKUPS!G$12,0)*$FB$6+VLOOKUP($FA1096,STREV,LOOKUPS!G$10,0)*$FC$6+VLOOKUP($FA1096,LTREV,LOOKUPS!G$9,0)*$FD$6+VLOOKUP($FA1096,CFP,LOOKUPS!G$6,0)*$FE$6+VLOOKUP($FA1096,EP,LOOKUPS!G$8,0)*$FF$6+VLOOKUP($FA1096,BM,LOOKUPS!G$5,0)*$FG$6+VLOOKUP($FA1096,DIV,LOOKUPS!G$7,0)*$FH$6++VLOOKUP($FA1096,SIZE,LOOKUPS!G$11,0)*$FI$6),"",VLOOKUP($FA1096,MOM,LOOKUPS!G$12,0)*$FB$6+VLOOKUP($FA1096,STREV,LOOKUPS!G$10,0)*$FC$6+VLOOKUP($FA1096,LTREV,LOOKUPS!G$9,0)*$FD$6+VLOOKUP($FA1096,CFP,LOOKUPS!G$6,0)*$FE$6+VLOOKUP($FA1096,EP,LOOKUPS!G$8,0)*$FF$6+VLOOKUP($FA1096,BM,LOOKUPS!G$5,0)*$FG$6+VLOOKUP($FA1096,DIV,LOOKUPS!G$7,0)*$FH$6++VLOOKUP($FA1096,SIZE,LOOKUPS!G$11,0)*$FI$6)</f>
        <v>0.18650000000000003</v>
      </c>
      <c r="FG1096" s="1">
        <f>IF(ISERROR(VLOOKUP($FA1096,MOM,LOOKUPS!H$12,0)*$FB$6+VLOOKUP($FA1096,STREV,LOOKUPS!H$10,0)*$FC$6+VLOOKUP($FA1096,LTREV,LOOKUPS!H$9,0)*$FD$6+VLOOKUP($FA1096,CFP,LOOKUPS!H$6,0)*$FE$6+VLOOKUP($FA1096,EP,LOOKUPS!H$8,0)*$FF$6+VLOOKUP($FA1096,BM,LOOKUPS!H$5,0)*$FG$6+VLOOKUP($FA1096,DIV,LOOKUPS!H$7,0)*$FH$6++VLOOKUP($FA1096,SIZE,LOOKUPS!H$11,0)*$FI$6),"",VLOOKUP($FA1096,MOM,LOOKUPS!H$12,0)*$FB$6+VLOOKUP($FA1096,STREV,LOOKUPS!H$10,0)*$FC$6+VLOOKUP($FA1096,LTREV,LOOKUPS!H$9,0)*$FD$6+VLOOKUP($FA1096,CFP,LOOKUPS!H$6,0)*$FE$6+VLOOKUP($FA1096,EP,LOOKUPS!H$8,0)*$FF$6+VLOOKUP($FA1096,BM,LOOKUPS!H$5,0)*$FG$6+VLOOKUP($FA1096,DIV,LOOKUPS!H$7,0)*$FH$6++VLOOKUP($FA1096,SIZE,LOOKUPS!H$11,0)*$FI$6)</f>
        <v>-0.20290000000000002</v>
      </c>
      <c r="FH1096" s="1">
        <f>IF(ISERROR(VLOOKUP($FA1096,MOM,LOOKUPS!I$12,0)*$FB$6+VLOOKUP($FA1096,STREV,LOOKUPS!I$10,0)*$FC$6+VLOOKUP($FA1096,LTREV,LOOKUPS!I$9,0)*$FD$6+VLOOKUP($FA1096,CFP,LOOKUPS!I$6,0)*$FE$6+VLOOKUP($FA1096,EP,LOOKUPS!I$8,0)*$FF$6+VLOOKUP($FA1096,BM,LOOKUPS!I$5,0)*$FG$6+VLOOKUP($FA1096,DIV,LOOKUPS!I$7,0)*$FH$6++VLOOKUP($FA1096,SIZE,LOOKUPS!I$11,0)*$FI$6),"",VLOOKUP($FA1096,MOM,LOOKUPS!I$12,0)*$FB$6+VLOOKUP($FA1096,STREV,LOOKUPS!I$10,0)*$FC$6+VLOOKUP($FA1096,LTREV,LOOKUPS!I$9,0)*$FD$6+VLOOKUP($FA1096,CFP,LOOKUPS!I$6,0)*$FE$6+VLOOKUP($FA1096,EP,LOOKUPS!I$8,0)*$FF$6+VLOOKUP($FA1096,BM,LOOKUPS!I$5,0)*$FG$6+VLOOKUP($FA1096,DIV,LOOKUPS!I$7,0)*$FH$6++VLOOKUP($FA1096,SIZE,LOOKUPS!I$11,0)*$FI$6)</f>
        <v>0.41820000000000002</v>
      </c>
      <c r="FI1096" s="1">
        <f>IF(ISERROR(VLOOKUP($FA1096,MOM,LOOKUPS!J$12,0)*$FB$6+VLOOKUP($FA1096,STREV,LOOKUPS!J$10,0)*$FC$6+VLOOKUP($FA1096,LTREV,LOOKUPS!J$9,0)*$FD$6+VLOOKUP($FA1096,CFP,LOOKUPS!J$6,0)*$FE$6+VLOOKUP($FA1096,EP,LOOKUPS!J$8,0)*$FF$6+VLOOKUP($FA1096,BM,LOOKUPS!J$5,0)*$FG$6+VLOOKUP($FA1096,DIV,LOOKUPS!J$7,0)*$FH$6++VLOOKUP($FA1096,SIZE,LOOKUPS!J$11,0)*$FI$6),"",VLOOKUP($FA1096,MOM,LOOKUPS!J$12,0)*$FB$6+VLOOKUP($FA1096,STREV,LOOKUPS!J$10,0)*$FC$6+VLOOKUP($FA1096,LTREV,LOOKUPS!J$9,0)*$FD$6+VLOOKUP($FA1096,CFP,LOOKUPS!J$6,0)*$FE$6+VLOOKUP($FA1096,EP,LOOKUPS!J$8,0)*$FF$6+VLOOKUP($FA1096,BM,LOOKUPS!J$5,0)*$FG$6+VLOOKUP($FA1096,DIV,LOOKUPS!J$7,0)*$FH$6++VLOOKUP($FA1096,SIZE,LOOKUPS!J$11,0)*$FI$6)</f>
        <v>0.59329999999999994</v>
      </c>
      <c r="FJ1096" s="1">
        <f>IF(ISERROR(VLOOKUP($FA1096,MOM,LOOKUPS!K$12,0)*$FB$6+VLOOKUP($FA1096,STREV,LOOKUPS!K$10,0)*$FC$6+VLOOKUP($FA1096,LTREV,LOOKUPS!K$9,0)*$FD$6+VLOOKUP($FA1096,CFP,LOOKUPS!K$6,0)*$FE$6+VLOOKUP($FA1096,EP,LOOKUPS!K$8,0)*$FF$6+VLOOKUP($FA1096,BM,LOOKUPS!K$5,0)*$FG$6+VLOOKUP($FA1096,DIV,LOOKUPS!K$7,0)*$FH$6++VLOOKUP($FA1096,SIZE,LOOKUPS!K$11,0)*$FI$6),"",VLOOKUP($FA1096,MOM,LOOKUPS!K$12,0)*$FB$6+VLOOKUP($FA1096,STREV,LOOKUPS!K$10,0)*$FC$6+VLOOKUP($FA1096,LTREV,LOOKUPS!K$9,0)*$FD$6+VLOOKUP($FA1096,CFP,LOOKUPS!K$6,0)*$FE$6+VLOOKUP($FA1096,EP,LOOKUPS!K$8,0)*$FF$6+VLOOKUP($FA1096,BM,LOOKUPS!K$5,0)*$FG$6+VLOOKUP($FA1096,DIV,LOOKUPS!K$7,0)*$FH$6++VLOOKUP($FA1096,SIZE,LOOKUPS!K$11,0)*$FI$6)</f>
        <v>0.79080000000000006</v>
      </c>
      <c r="FK1096" s="1">
        <f>IF(ISERROR(VLOOKUP($FA1096,MOM,LOOKUPS!L$12,0)*$FB$6+VLOOKUP($FA1096,STREV,LOOKUPS!L$10,0)*$FC$6+VLOOKUP($FA1096,LTREV,LOOKUPS!L$9,0)*$FD$6+VLOOKUP($FA1096,CFP,LOOKUPS!L$6,0)*$FE$6+VLOOKUP($FA1096,EP,LOOKUPS!L$8,0)*$FF$6+VLOOKUP($FA1096,BM,LOOKUPS!L$5,0)*$FG$6+VLOOKUP($FA1096,DIV,LOOKUPS!L$7,0)*$FH$6++VLOOKUP($FA1096,SIZE,LOOKUPS!L$11,0)*$FI$6),"",VLOOKUP($FA1096,MOM,LOOKUPS!L$12,0)*$FB$6+VLOOKUP($FA1096,STREV,LOOKUPS!L$10,0)*$FC$6+VLOOKUP($FA1096,LTREV,LOOKUPS!L$9,0)*$FD$6+VLOOKUP($FA1096,CFP,LOOKUPS!L$6,0)*$FE$6+VLOOKUP($FA1096,EP,LOOKUPS!L$8,0)*$FF$6+VLOOKUP($FA1096,BM,LOOKUPS!L$5,0)*$FG$6+VLOOKUP($FA1096,DIV,LOOKUPS!L$7,0)*$FH$6++VLOOKUP($FA1096,SIZE,LOOKUPS!L$11,0)*$FI$6)</f>
        <v>0.13479999999999998</v>
      </c>
    </row>
    <row r="1097" spans="1:167" x14ac:dyDescent="0.3">
      <c r="A1097" s="1">
        <v>201708</v>
      </c>
      <c r="B1097" s="1">
        <v>-3.73</v>
      </c>
      <c r="C1097" s="1">
        <v>-3.69</v>
      </c>
      <c r="D1097" s="1">
        <v>-2.0699999999999998</v>
      </c>
      <c r="E1097" s="1">
        <v>-1.21</v>
      </c>
      <c r="F1097" s="1">
        <v>-1.57</v>
      </c>
      <c r="G1097" s="1">
        <v>-0.17</v>
      </c>
      <c r="H1097" s="1">
        <v>-0.74</v>
      </c>
      <c r="I1097" s="1">
        <v>-1.51</v>
      </c>
      <c r="J1097" s="1">
        <v>-0.75</v>
      </c>
      <c r="K1097" s="1">
        <v>0.18</v>
      </c>
      <c r="M1097" s="1">
        <v>201609</v>
      </c>
      <c r="N1097" s="1">
        <v>2.62</v>
      </c>
      <c r="O1097" s="1">
        <v>2.44</v>
      </c>
      <c r="P1097" s="1">
        <v>1.84</v>
      </c>
      <c r="Q1097" s="1">
        <v>1.44</v>
      </c>
      <c r="R1097" s="1">
        <v>-0.74</v>
      </c>
      <c r="S1097" s="1">
        <v>1.08</v>
      </c>
      <c r="T1097" s="1">
        <v>1.1399999999999999</v>
      </c>
      <c r="U1097" s="1">
        <v>1.38</v>
      </c>
      <c r="V1097" s="1">
        <v>1.29</v>
      </c>
      <c r="W1097" s="1">
        <v>6.95</v>
      </c>
      <c r="CA1097" s="1">
        <v>201702</v>
      </c>
      <c r="CB1097" s="1">
        <v>-0.09</v>
      </c>
      <c r="CC1097" s="1">
        <v>3.69</v>
      </c>
      <c r="CD1097" s="1">
        <v>1.71</v>
      </c>
      <c r="CE1097" s="1">
        <v>0.65</v>
      </c>
      <c r="CF1097" s="1">
        <v>4.21</v>
      </c>
      <c r="CG1097" s="1">
        <v>2.0299999999999998</v>
      </c>
      <c r="CH1097" s="1">
        <v>1.95</v>
      </c>
      <c r="CI1097" s="1">
        <v>1.59</v>
      </c>
      <c r="CJ1097" s="1">
        <v>0.08</v>
      </c>
      <c r="CK1097" s="1">
        <v>4.01</v>
      </c>
      <c r="CL1097" s="1">
        <v>4.4400000000000004</v>
      </c>
      <c r="CM1097" s="1">
        <v>2.4700000000000002</v>
      </c>
      <c r="CN1097" s="1">
        <v>1.61</v>
      </c>
      <c r="CO1097" s="1">
        <v>1.97</v>
      </c>
      <c r="CP1097" s="1">
        <v>1.93</v>
      </c>
      <c r="CQ1097" s="1">
        <v>1.36</v>
      </c>
      <c r="CR1097" s="1">
        <v>1.78</v>
      </c>
      <c r="CS1097" s="1">
        <v>1.23</v>
      </c>
      <c r="CT1097" s="1">
        <v>-1.63</v>
      </c>
      <c r="CV1097" s="1">
        <v>201802</v>
      </c>
      <c r="CW1097" s="1">
        <v>-3.92</v>
      </c>
      <c r="CX1097" s="1">
        <v>-4.03</v>
      </c>
      <c r="CY1097" s="1">
        <v>-3.87</v>
      </c>
      <c r="CZ1097" s="1">
        <v>-4.47</v>
      </c>
      <c r="DA1097" s="1">
        <v>-4.37</v>
      </c>
      <c r="DB1097" s="1">
        <v>-3.28</v>
      </c>
      <c r="DC1097" s="1">
        <v>-4.38</v>
      </c>
      <c r="DD1097" s="1">
        <v>-3.94</v>
      </c>
      <c r="DE1097" s="1">
        <v>-4.55</v>
      </c>
      <c r="DF1097" s="1">
        <v>-5.13</v>
      </c>
      <c r="DG1097" s="1">
        <v>-3.71</v>
      </c>
      <c r="DH1097" s="1">
        <v>-3.39</v>
      </c>
      <c r="DI1097" s="1">
        <v>-3.19</v>
      </c>
      <c r="DJ1097" s="1">
        <v>-4.51</v>
      </c>
      <c r="DK1097" s="1">
        <v>-4.22</v>
      </c>
      <c r="DL1097" s="1">
        <v>-3.58</v>
      </c>
      <c r="DM1097" s="1">
        <v>-4.3</v>
      </c>
      <c r="DN1097" s="1">
        <v>-4.4400000000000004</v>
      </c>
      <c r="DO1097" s="1">
        <v>-4.67</v>
      </c>
      <c r="DQ1097" s="1">
        <v>201702</v>
      </c>
      <c r="DR1097" s="1">
        <v>-99.99</v>
      </c>
      <c r="DS1097" s="1">
        <v>1.44</v>
      </c>
      <c r="DT1097" s="1">
        <v>1.85</v>
      </c>
      <c r="DU1097" s="1">
        <v>3.45</v>
      </c>
      <c r="DV1097" s="1">
        <v>1.19</v>
      </c>
      <c r="DW1097" s="1">
        <v>2.16</v>
      </c>
      <c r="DX1097" s="1">
        <v>1.72</v>
      </c>
      <c r="DY1097" s="1">
        <v>3.01</v>
      </c>
      <c r="DZ1097" s="1">
        <v>3.43</v>
      </c>
      <c r="EA1097" s="1">
        <v>1.38</v>
      </c>
      <c r="EB1097" s="1">
        <v>0.62</v>
      </c>
      <c r="EC1097" s="1">
        <v>2.65</v>
      </c>
      <c r="ED1097" s="1">
        <v>1.49</v>
      </c>
      <c r="EE1097" s="1">
        <v>1.21</v>
      </c>
      <c r="EF1097" s="1">
        <v>2.34</v>
      </c>
      <c r="EG1097" s="1">
        <v>2.58</v>
      </c>
      <c r="EH1097" s="1">
        <v>3.5</v>
      </c>
      <c r="EI1097" s="1">
        <v>3.03</v>
      </c>
      <c r="EJ1097" s="1">
        <v>3.83</v>
      </c>
      <c r="EL1097">
        <v>201702</v>
      </c>
      <c r="EM1097">
        <v>3.57</v>
      </c>
      <c r="EN1097">
        <v>-2.0099999999999998</v>
      </c>
      <c r="EO1097">
        <v>-1.79</v>
      </c>
      <c r="EP1097">
        <v>0.04</v>
      </c>
      <c r="ER1097" s="1">
        <v>201708</v>
      </c>
      <c r="ES1097" s="1">
        <v>3.55</v>
      </c>
      <c r="EU1097" s="1">
        <v>201609</v>
      </c>
      <c r="EV1097" s="1">
        <v>7.0000000000000007E-2</v>
      </c>
      <c r="FA1097" s="1">
        <v>201708</v>
      </c>
      <c r="FB1097" s="1">
        <f>IF(ISERROR(VLOOKUP($FA1097,MOM,LOOKUPS!C$12,0)*$FB$6+VLOOKUP($FA1097,STREV,LOOKUPS!C$10,0)*$FC$6+VLOOKUP($FA1097,LTREV,LOOKUPS!C$9,0)*$FD$6+VLOOKUP($FA1097,CFP,LOOKUPS!C$6,0)*$FE$6+VLOOKUP($FA1097,EP,LOOKUPS!C$8,0)*$FF$6+VLOOKUP($FA1097,BM,LOOKUPS!C$5,0)*$FG$6+VLOOKUP($FA1097,DIV,LOOKUPS!C$7,0)*$FH$6++VLOOKUP($FA1097,SIZE,LOOKUPS!C$11,0)*$FI$6),"",VLOOKUP($FA1097,MOM,LOOKUPS!C$12,0)*$FB$6+VLOOKUP($FA1097,STREV,LOOKUPS!C$10,0)*$FC$6+VLOOKUP($FA1097,LTREV,LOOKUPS!C$9,0)*$FD$6+VLOOKUP($FA1097,CFP,LOOKUPS!C$6,0)*$FE$6+VLOOKUP($FA1097,EP,LOOKUPS!C$8,0)*$FF$6+VLOOKUP($FA1097,BM,LOOKUPS!C$5,0)*$FG$6+VLOOKUP($FA1097,DIV,LOOKUPS!C$7,0)*$FH$6++VLOOKUP($FA1097,SIZE,LOOKUPS!C$11,0)*$FI$6)</f>
        <v>-2.7148000000000003</v>
      </c>
      <c r="FC1097" s="1">
        <f>IF(ISERROR(VLOOKUP($FA1097,MOM,LOOKUPS!D$12,0)*$FB$6+VLOOKUP($FA1097,STREV,LOOKUPS!D$10,0)*$FC$6+VLOOKUP($FA1097,LTREV,LOOKUPS!D$9,0)*$FD$6+VLOOKUP($FA1097,CFP,LOOKUPS!D$6,0)*$FE$6+VLOOKUP($FA1097,EP,LOOKUPS!D$8,0)*$FF$6+VLOOKUP($FA1097,BM,LOOKUPS!D$5,0)*$FG$6+VLOOKUP($FA1097,DIV,LOOKUPS!D$7,0)*$FH$6++VLOOKUP($FA1097,SIZE,LOOKUPS!D$11,0)*$FI$6),"",VLOOKUP($FA1097,MOM,LOOKUPS!D$12,0)*$FB$6+VLOOKUP($FA1097,STREV,LOOKUPS!D$10,0)*$FC$6+VLOOKUP($FA1097,LTREV,LOOKUPS!D$9,0)*$FD$6+VLOOKUP($FA1097,CFP,LOOKUPS!D$6,0)*$FE$6+VLOOKUP($FA1097,EP,LOOKUPS!D$8,0)*$FF$6+VLOOKUP($FA1097,BM,LOOKUPS!D$5,0)*$FG$6+VLOOKUP($FA1097,DIV,LOOKUPS!D$7,0)*$FH$6++VLOOKUP($FA1097,SIZE,LOOKUPS!D$11,0)*$FI$6)</f>
        <v>-1.5741000000000001</v>
      </c>
      <c r="FD1097" s="1">
        <f>IF(ISERROR(VLOOKUP($FA1097,MOM,LOOKUPS!E$12,0)*$FB$6+VLOOKUP($FA1097,STREV,LOOKUPS!E$10,0)*$FC$6+VLOOKUP($FA1097,LTREV,LOOKUPS!E$9,0)*$FD$6+VLOOKUP($FA1097,CFP,LOOKUPS!E$6,0)*$FE$6+VLOOKUP($FA1097,EP,LOOKUPS!E$8,0)*$FF$6+VLOOKUP($FA1097,BM,LOOKUPS!E$5,0)*$FG$6+VLOOKUP($FA1097,DIV,LOOKUPS!E$7,0)*$FH$6++VLOOKUP($FA1097,SIZE,LOOKUPS!E$11,0)*$FI$6),"",VLOOKUP($FA1097,MOM,LOOKUPS!E$12,0)*$FB$6+VLOOKUP($FA1097,STREV,LOOKUPS!E$10,0)*$FC$6+VLOOKUP($FA1097,LTREV,LOOKUPS!E$9,0)*$FD$6+VLOOKUP($FA1097,CFP,LOOKUPS!E$6,0)*$FE$6+VLOOKUP($FA1097,EP,LOOKUPS!E$8,0)*$FF$6+VLOOKUP($FA1097,BM,LOOKUPS!E$5,0)*$FG$6+VLOOKUP($FA1097,DIV,LOOKUPS!E$7,0)*$FH$6++VLOOKUP($FA1097,SIZE,LOOKUPS!E$11,0)*$FI$6)</f>
        <v>-1.4276</v>
      </c>
      <c r="FE1097" s="1">
        <f>IF(ISERROR(VLOOKUP($FA1097,MOM,LOOKUPS!F$12,0)*$FB$6+VLOOKUP($FA1097,STREV,LOOKUPS!F$10,0)*$FC$6+VLOOKUP($FA1097,LTREV,LOOKUPS!F$9,0)*$FD$6+VLOOKUP($FA1097,CFP,LOOKUPS!F$6,0)*$FE$6+VLOOKUP($FA1097,EP,LOOKUPS!F$8,0)*$FF$6+VLOOKUP($FA1097,BM,LOOKUPS!F$5,0)*$FG$6+VLOOKUP($FA1097,DIV,LOOKUPS!F$7,0)*$FH$6++VLOOKUP($FA1097,SIZE,LOOKUPS!F$11,0)*$FI$6),"",VLOOKUP($FA1097,MOM,LOOKUPS!F$12,0)*$FB$6+VLOOKUP($FA1097,STREV,LOOKUPS!F$10,0)*$FC$6+VLOOKUP($FA1097,LTREV,LOOKUPS!F$9,0)*$FD$6+VLOOKUP($FA1097,CFP,LOOKUPS!F$6,0)*$FE$6+VLOOKUP($FA1097,EP,LOOKUPS!F$8,0)*$FF$6+VLOOKUP($FA1097,BM,LOOKUPS!F$5,0)*$FG$6+VLOOKUP($FA1097,DIV,LOOKUPS!F$7,0)*$FH$6++VLOOKUP($FA1097,SIZE,LOOKUPS!F$11,0)*$FI$6)</f>
        <v>-2.1599000000000004</v>
      </c>
      <c r="FF1097" s="1">
        <f>IF(ISERROR(VLOOKUP($FA1097,MOM,LOOKUPS!G$12,0)*$FB$6+VLOOKUP($FA1097,STREV,LOOKUPS!G$10,0)*$FC$6+VLOOKUP($FA1097,LTREV,LOOKUPS!G$9,0)*$FD$6+VLOOKUP($FA1097,CFP,LOOKUPS!G$6,0)*$FE$6+VLOOKUP($FA1097,EP,LOOKUPS!G$8,0)*$FF$6+VLOOKUP($FA1097,BM,LOOKUPS!G$5,0)*$FG$6+VLOOKUP($FA1097,DIV,LOOKUPS!G$7,0)*$FH$6++VLOOKUP($FA1097,SIZE,LOOKUPS!G$11,0)*$FI$6),"",VLOOKUP($FA1097,MOM,LOOKUPS!G$12,0)*$FB$6+VLOOKUP($FA1097,STREV,LOOKUPS!G$10,0)*$FC$6+VLOOKUP($FA1097,LTREV,LOOKUPS!G$9,0)*$FD$6+VLOOKUP($FA1097,CFP,LOOKUPS!G$6,0)*$FE$6+VLOOKUP($FA1097,EP,LOOKUPS!G$8,0)*$FF$6+VLOOKUP($FA1097,BM,LOOKUPS!G$5,0)*$FG$6+VLOOKUP($FA1097,DIV,LOOKUPS!G$7,0)*$FH$6++VLOOKUP($FA1097,SIZE,LOOKUPS!G$11,0)*$FI$6)</f>
        <v>-1.3783000000000001</v>
      </c>
      <c r="FG1097" s="1">
        <f>IF(ISERROR(VLOOKUP($FA1097,MOM,LOOKUPS!H$12,0)*$FB$6+VLOOKUP($FA1097,STREV,LOOKUPS!H$10,0)*$FC$6+VLOOKUP($FA1097,LTREV,LOOKUPS!H$9,0)*$FD$6+VLOOKUP($FA1097,CFP,LOOKUPS!H$6,0)*$FE$6+VLOOKUP($FA1097,EP,LOOKUPS!H$8,0)*$FF$6+VLOOKUP($FA1097,BM,LOOKUPS!H$5,0)*$FG$6+VLOOKUP($FA1097,DIV,LOOKUPS!H$7,0)*$FH$6++VLOOKUP($FA1097,SIZE,LOOKUPS!H$11,0)*$FI$6),"",VLOOKUP($FA1097,MOM,LOOKUPS!H$12,0)*$FB$6+VLOOKUP($FA1097,STREV,LOOKUPS!H$10,0)*$FC$6+VLOOKUP($FA1097,LTREV,LOOKUPS!H$9,0)*$FD$6+VLOOKUP($FA1097,CFP,LOOKUPS!H$6,0)*$FE$6+VLOOKUP($FA1097,EP,LOOKUPS!H$8,0)*$FF$6+VLOOKUP($FA1097,BM,LOOKUPS!H$5,0)*$FG$6+VLOOKUP($FA1097,DIV,LOOKUPS!H$7,0)*$FH$6++VLOOKUP($FA1097,SIZE,LOOKUPS!H$11,0)*$FI$6)</f>
        <v>-1.1019000000000001</v>
      </c>
      <c r="FH1097" s="1">
        <f>IF(ISERROR(VLOOKUP($FA1097,MOM,LOOKUPS!I$12,0)*$FB$6+VLOOKUP($FA1097,STREV,LOOKUPS!I$10,0)*$FC$6+VLOOKUP($FA1097,LTREV,LOOKUPS!I$9,0)*$FD$6+VLOOKUP($FA1097,CFP,LOOKUPS!I$6,0)*$FE$6+VLOOKUP($FA1097,EP,LOOKUPS!I$8,0)*$FF$6+VLOOKUP($FA1097,BM,LOOKUPS!I$5,0)*$FG$6+VLOOKUP($FA1097,DIV,LOOKUPS!I$7,0)*$FH$6++VLOOKUP($FA1097,SIZE,LOOKUPS!I$11,0)*$FI$6),"",VLOOKUP($FA1097,MOM,LOOKUPS!I$12,0)*$FB$6+VLOOKUP($FA1097,STREV,LOOKUPS!I$10,0)*$FC$6+VLOOKUP($FA1097,LTREV,LOOKUPS!I$9,0)*$FD$6+VLOOKUP($FA1097,CFP,LOOKUPS!I$6,0)*$FE$6+VLOOKUP($FA1097,EP,LOOKUPS!I$8,0)*$FF$6+VLOOKUP($FA1097,BM,LOOKUPS!I$5,0)*$FG$6+VLOOKUP($FA1097,DIV,LOOKUPS!I$7,0)*$FH$6++VLOOKUP($FA1097,SIZE,LOOKUPS!I$11,0)*$FI$6)</f>
        <v>-1.0584</v>
      </c>
      <c r="FI1097" s="1">
        <f>IF(ISERROR(VLOOKUP($FA1097,MOM,LOOKUPS!J$12,0)*$FB$6+VLOOKUP($FA1097,STREV,LOOKUPS!J$10,0)*$FC$6+VLOOKUP($FA1097,LTREV,LOOKUPS!J$9,0)*$FD$6+VLOOKUP($FA1097,CFP,LOOKUPS!J$6,0)*$FE$6+VLOOKUP($FA1097,EP,LOOKUPS!J$8,0)*$FF$6+VLOOKUP($FA1097,BM,LOOKUPS!J$5,0)*$FG$6+VLOOKUP($FA1097,DIV,LOOKUPS!J$7,0)*$FH$6++VLOOKUP($FA1097,SIZE,LOOKUPS!J$11,0)*$FI$6),"",VLOOKUP($FA1097,MOM,LOOKUPS!J$12,0)*$FB$6+VLOOKUP($FA1097,STREV,LOOKUPS!J$10,0)*$FC$6+VLOOKUP($FA1097,LTREV,LOOKUPS!J$9,0)*$FD$6+VLOOKUP($FA1097,CFP,LOOKUPS!J$6,0)*$FE$6+VLOOKUP($FA1097,EP,LOOKUPS!J$8,0)*$FF$6+VLOOKUP($FA1097,BM,LOOKUPS!J$5,0)*$FG$6+VLOOKUP($FA1097,DIV,LOOKUPS!J$7,0)*$FH$6++VLOOKUP($FA1097,SIZE,LOOKUPS!J$11,0)*$FI$6)</f>
        <v>-1.4852000000000001</v>
      </c>
      <c r="FJ1097" s="1">
        <f>IF(ISERROR(VLOOKUP($FA1097,MOM,LOOKUPS!K$12,0)*$FB$6+VLOOKUP($FA1097,STREV,LOOKUPS!K$10,0)*$FC$6+VLOOKUP($FA1097,LTREV,LOOKUPS!K$9,0)*$FD$6+VLOOKUP($FA1097,CFP,LOOKUPS!K$6,0)*$FE$6+VLOOKUP($FA1097,EP,LOOKUPS!K$8,0)*$FF$6+VLOOKUP($FA1097,BM,LOOKUPS!K$5,0)*$FG$6+VLOOKUP($FA1097,DIV,LOOKUPS!K$7,0)*$FH$6++VLOOKUP($FA1097,SIZE,LOOKUPS!K$11,0)*$FI$6),"",VLOOKUP($FA1097,MOM,LOOKUPS!K$12,0)*$FB$6+VLOOKUP($FA1097,STREV,LOOKUPS!K$10,0)*$FC$6+VLOOKUP($FA1097,LTREV,LOOKUPS!K$9,0)*$FD$6+VLOOKUP($FA1097,CFP,LOOKUPS!K$6,0)*$FE$6+VLOOKUP($FA1097,EP,LOOKUPS!K$8,0)*$FF$6+VLOOKUP($FA1097,BM,LOOKUPS!K$5,0)*$FG$6+VLOOKUP($FA1097,DIV,LOOKUPS!K$7,0)*$FH$6++VLOOKUP($FA1097,SIZE,LOOKUPS!K$11,0)*$FI$6)</f>
        <v>-1.6581999999999999</v>
      </c>
      <c r="FK1097" s="1">
        <f>IF(ISERROR(VLOOKUP($FA1097,MOM,LOOKUPS!L$12,0)*$FB$6+VLOOKUP($FA1097,STREV,LOOKUPS!L$10,0)*$FC$6+VLOOKUP($FA1097,LTREV,LOOKUPS!L$9,0)*$FD$6+VLOOKUP($FA1097,CFP,LOOKUPS!L$6,0)*$FE$6+VLOOKUP($FA1097,EP,LOOKUPS!L$8,0)*$FF$6+VLOOKUP($FA1097,BM,LOOKUPS!L$5,0)*$FG$6+VLOOKUP($FA1097,DIV,LOOKUPS!L$7,0)*$FH$6++VLOOKUP($FA1097,SIZE,LOOKUPS!L$11,0)*$FI$6),"",VLOOKUP($FA1097,MOM,LOOKUPS!L$12,0)*$FB$6+VLOOKUP($FA1097,STREV,LOOKUPS!L$10,0)*$FC$6+VLOOKUP($FA1097,LTREV,LOOKUPS!L$9,0)*$FD$6+VLOOKUP($FA1097,CFP,LOOKUPS!L$6,0)*$FE$6+VLOOKUP($FA1097,EP,LOOKUPS!L$8,0)*$FF$6+VLOOKUP($FA1097,BM,LOOKUPS!L$5,0)*$FG$6+VLOOKUP($FA1097,DIV,LOOKUPS!L$7,0)*$FH$6++VLOOKUP($FA1097,SIZE,LOOKUPS!L$11,0)*$FI$6)</f>
        <v>-1.4173</v>
      </c>
    </row>
    <row r="1098" spans="1:167" x14ac:dyDescent="0.3">
      <c r="A1098" s="1">
        <v>201709</v>
      </c>
      <c r="B1098" s="1">
        <v>11.85</v>
      </c>
      <c r="C1098" s="1">
        <v>6.98</v>
      </c>
      <c r="D1098" s="1">
        <v>5.9</v>
      </c>
      <c r="E1098" s="1">
        <v>6.32</v>
      </c>
      <c r="F1098" s="1">
        <v>5.6</v>
      </c>
      <c r="G1098" s="1">
        <v>6.78</v>
      </c>
      <c r="H1098" s="1">
        <v>5.92</v>
      </c>
      <c r="I1098" s="1">
        <v>5.66</v>
      </c>
      <c r="J1098" s="1">
        <v>6.9</v>
      </c>
      <c r="K1098" s="1">
        <v>6.44</v>
      </c>
      <c r="M1098" s="1">
        <v>201610</v>
      </c>
      <c r="N1098" s="1">
        <v>-8.98</v>
      </c>
      <c r="O1098" s="1">
        <v>-3.71</v>
      </c>
      <c r="P1098" s="1">
        <v>-3.55</v>
      </c>
      <c r="Q1098" s="1">
        <v>-3.93</v>
      </c>
      <c r="R1098" s="1">
        <v>-2.85</v>
      </c>
      <c r="S1098" s="1">
        <v>-3.82</v>
      </c>
      <c r="T1098" s="1">
        <v>-3.51</v>
      </c>
      <c r="U1098" s="1">
        <v>-4.68</v>
      </c>
      <c r="V1098" s="1">
        <v>-5.93</v>
      </c>
      <c r="W1098" s="1">
        <v>-8.9600000000000009</v>
      </c>
      <c r="CA1098" s="1">
        <v>201703</v>
      </c>
      <c r="CB1098" s="1">
        <v>-0.4</v>
      </c>
      <c r="CC1098" s="1">
        <v>0.97</v>
      </c>
      <c r="CD1098" s="1">
        <v>0.84</v>
      </c>
      <c r="CE1098" s="1">
        <v>0.05</v>
      </c>
      <c r="CF1098" s="1">
        <v>1.02</v>
      </c>
      <c r="CG1098" s="1">
        <v>0.99</v>
      </c>
      <c r="CH1098" s="1">
        <v>1.22</v>
      </c>
      <c r="CI1098" s="1">
        <v>0.45</v>
      </c>
      <c r="CJ1098" s="1">
        <v>-0.4</v>
      </c>
      <c r="CK1098" s="1">
        <v>0.78</v>
      </c>
      <c r="CL1098" s="1">
        <v>1.29</v>
      </c>
      <c r="CM1098" s="1">
        <v>0.84</v>
      </c>
      <c r="CN1098" s="1">
        <v>1.1399999999999999</v>
      </c>
      <c r="CO1098" s="1">
        <v>0.89</v>
      </c>
      <c r="CP1098" s="1">
        <v>1.55</v>
      </c>
      <c r="CQ1098" s="1">
        <v>-0.18</v>
      </c>
      <c r="CR1098" s="1">
        <v>0.94</v>
      </c>
      <c r="CS1098" s="1">
        <v>0.5</v>
      </c>
      <c r="CT1098" s="1">
        <v>-1.74</v>
      </c>
      <c r="CV1098" s="1">
        <v>201803</v>
      </c>
      <c r="CW1098" s="1">
        <v>0.62</v>
      </c>
      <c r="CX1098" s="1">
        <v>1.41</v>
      </c>
      <c r="CY1098" s="1">
        <v>0.57999999999999996</v>
      </c>
      <c r="CZ1098" s="1">
        <v>1.91</v>
      </c>
      <c r="DA1098" s="1">
        <v>1.5</v>
      </c>
      <c r="DB1098" s="1">
        <v>1.17</v>
      </c>
      <c r="DC1098" s="1">
        <v>0.72</v>
      </c>
      <c r="DD1098" s="1">
        <v>1.43</v>
      </c>
      <c r="DE1098" s="1">
        <v>1.28</v>
      </c>
      <c r="DF1098" s="1">
        <v>2.2000000000000002</v>
      </c>
      <c r="DG1098" s="1">
        <v>0.9</v>
      </c>
      <c r="DH1098" s="1">
        <v>1.26</v>
      </c>
      <c r="DI1098" s="1">
        <v>1.0900000000000001</v>
      </c>
      <c r="DJ1098" s="1">
        <v>0.61</v>
      </c>
      <c r="DK1098" s="1">
        <v>0.84</v>
      </c>
      <c r="DL1098" s="1">
        <v>-0.36</v>
      </c>
      <c r="DM1098" s="1">
        <v>3.2</v>
      </c>
      <c r="DN1098" s="1">
        <v>0.67</v>
      </c>
      <c r="DO1098" s="1">
        <v>1.93</v>
      </c>
      <c r="DQ1098" s="1">
        <v>201703</v>
      </c>
      <c r="DR1098" s="1">
        <v>-99.99</v>
      </c>
      <c r="DS1098" s="1">
        <v>0.78</v>
      </c>
      <c r="DT1098" s="1">
        <v>0.27</v>
      </c>
      <c r="DU1098" s="1">
        <v>0.05</v>
      </c>
      <c r="DV1098" s="1">
        <v>1.02</v>
      </c>
      <c r="DW1098" s="1">
        <v>-0.02</v>
      </c>
      <c r="DX1098" s="1">
        <v>0.17</v>
      </c>
      <c r="DY1098" s="1">
        <v>0.19</v>
      </c>
      <c r="DZ1098" s="1">
        <v>0.02</v>
      </c>
      <c r="EA1098" s="1">
        <v>1.07</v>
      </c>
      <c r="EB1098" s="1">
        <v>0.87</v>
      </c>
      <c r="EC1098" s="1">
        <v>-0.36</v>
      </c>
      <c r="ED1098" s="1">
        <v>0.45</v>
      </c>
      <c r="EE1098" s="1">
        <v>0.38</v>
      </c>
      <c r="EF1098" s="1">
        <v>-0.08</v>
      </c>
      <c r="EG1098" s="1">
        <v>0.27</v>
      </c>
      <c r="EH1098" s="1">
        <v>0.1</v>
      </c>
      <c r="EI1098" s="1">
        <v>0.04</v>
      </c>
      <c r="EJ1098" s="1">
        <v>0.01</v>
      </c>
      <c r="EL1098">
        <v>201703</v>
      </c>
      <c r="EM1098">
        <v>0.17</v>
      </c>
      <c r="EN1098">
        <v>1.17</v>
      </c>
      <c r="EO1098">
        <v>-3.33</v>
      </c>
      <c r="EP1098">
        <v>0.03</v>
      </c>
      <c r="ER1098" s="1">
        <v>201709</v>
      </c>
      <c r="ES1098" s="1">
        <v>-1.18</v>
      </c>
      <c r="EU1098" s="1">
        <v>201610</v>
      </c>
      <c r="EV1098" s="1">
        <v>2.71</v>
      </c>
      <c r="FA1098" s="1">
        <v>201709</v>
      </c>
      <c r="FB1098" s="1">
        <f>IF(ISERROR(VLOOKUP($FA1098,MOM,LOOKUPS!C$12,0)*$FB$6+VLOOKUP($FA1098,STREV,LOOKUPS!C$10,0)*$FC$6+VLOOKUP($FA1098,LTREV,LOOKUPS!C$9,0)*$FD$6+VLOOKUP($FA1098,CFP,LOOKUPS!C$6,0)*$FE$6+VLOOKUP($FA1098,EP,LOOKUPS!C$8,0)*$FF$6+VLOOKUP($FA1098,BM,LOOKUPS!C$5,0)*$FG$6+VLOOKUP($FA1098,DIV,LOOKUPS!C$7,0)*$FH$6++VLOOKUP($FA1098,SIZE,LOOKUPS!C$11,0)*$FI$6),"",VLOOKUP($FA1098,MOM,LOOKUPS!C$12,0)*$FB$6+VLOOKUP($FA1098,STREV,LOOKUPS!C$10,0)*$FC$6+VLOOKUP($FA1098,LTREV,LOOKUPS!C$9,0)*$FD$6+VLOOKUP($FA1098,CFP,LOOKUPS!C$6,0)*$FE$6+VLOOKUP($FA1098,EP,LOOKUPS!C$8,0)*$FF$6+VLOOKUP($FA1098,BM,LOOKUPS!C$5,0)*$FG$6+VLOOKUP($FA1098,DIV,LOOKUPS!C$7,0)*$FH$6++VLOOKUP($FA1098,SIZE,LOOKUPS!C$11,0)*$FI$6)</f>
        <v>8.5036000000000005</v>
      </c>
      <c r="FC1098" s="1">
        <f>IF(ISERROR(VLOOKUP($FA1098,MOM,LOOKUPS!D$12,0)*$FB$6+VLOOKUP($FA1098,STREV,LOOKUPS!D$10,0)*$FC$6+VLOOKUP($FA1098,LTREV,LOOKUPS!D$9,0)*$FD$6+VLOOKUP($FA1098,CFP,LOOKUPS!D$6,0)*$FE$6+VLOOKUP($FA1098,EP,LOOKUPS!D$8,0)*$FF$6+VLOOKUP($FA1098,BM,LOOKUPS!D$5,0)*$FG$6+VLOOKUP($FA1098,DIV,LOOKUPS!D$7,0)*$FH$6++VLOOKUP($FA1098,SIZE,LOOKUPS!D$11,0)*$FI$6),"",VLOOKUP($FA1098,MOM,LOOKUPS!D$12,0)*$FB$6+VLOOKUP($FA1098,STREV,LOOKUPS!D$10,0)*$FC$6+VLOOKUP($FA1098,LTREV,LOOKUPS!D$9,0)*$FD$6+VLOOKUP($FA1098,CFP,LOOKUPS!D$6,0)*$FE$6+VLOOKUP($FA1098,EP,LOOKUPS!D$8,0)*$FF$6+VLOOKUP($FA1098,BM,LOOKUPS!D$5,0)*$FG$6+VLOOKUP($FA1098,DIV,LOOKUPS!D$7,0)*$FH$6++VLOOKUP($FA1098,SIZE,LOOKUPS!D$11,0)*$FI$6)</f>
        <v>5.7536000000000005</v>
      </c>
      <c r="FD1098" s="1">
        <f>IF(ISERROR(VLOOKUP($FA1098,MOM,LOOKUPS!E$12,0)*$FB$6+VLOOKUP($FA1098,STREV,LOOKUPS!E$10,0)*$FC$6+VLOOKUP($FA1098,LTREV,LOOKUPS!E$9,0)*$FD$6+VLOOKUP($FA1098,CFP,LOOKUPS!E$6,0)*$FE$6+VLOOKUP($FA1098,EP,LOOKUPS!E$8,0)*$FF$6+VLOOKUP($FA1098,BM,LOOKUPS!E$5,0)*$FG$6+VLOOKUP($FA1098,DIV,LOOKUPS!E$7,0)*$FH$6++VLOOKUP($FA1098,SIZE,LOOKUPS!E$11,0)*$FI$6),"",VLOOKUP($FA1098,MOM,LOOKUPS!E$12,0)*$FB$6+VLOOKUP($FA1098,STREV,LOOKUPS!E$10,0)*$FC$6+VLOOKUP($FA1098,LTREV,LOOKUPS!E$9,0)*$FD$6+VLOOKUP($FA1098,CFP,LOOKUPS!E$6,0)*$FE$6+VLOOKUP($FA1098,EP,LOOKUPS!E$8,0)*$FF$6+VLOOKUP($FA1098,BM,LOOKUPS!E$5,0)*$FG$6+VLOOKUP($FA1098,DIV,LOOKUPS!E$7,0)*$FH$6++VLOOKUP($FA1098,SIZE,LOOKUPS!E$11,0)*$FI$6)</f>
        <v>5.3259000000000007</v>
      </c>
      <c r="FE1098" s="1">
        <f>IF(ISERROR(VLOOKUP($FA1098,MOM,LOOKUPS!F$12,0)*$FB$6+VLOOKUP($FA1098,STREV,LOOKUPS!F$10,0)*$FC$6+VLOOKUP($FA1098,LTREV,LOOKUPS!F$9,0)*$FD$6+VLOOKUP($FA1098,CFP,LOOKUPS!F$6,0)*$FE$6+VLOOKUP($FA1098,EP,LOOKUPS!F$8,0)*$FF$6+VLOOKUP($FA1098,BM,LOOKUPS!F$5,0)*$FG$6+VLOOKUP($FA1098,DIV,LOOKUPS!F$7,0)*$FH$6++VLOOKUP($FA1098,SIZE,LOOKUPS!F$11,0)*$FI$6),"",VLOOKUP($FA1098,MOM,LOOKUPS!F$12,0)*$FB$6+VLOOKUP($FA1098,STREV,LOOKUPS!F$10,0)*$FC$6+VLOOKUP($FA1098,LTREV,LOOKUPS!F$9,0)*$FD$6+VLOOKUP($FA1098,CFP,LOOKUPS!F$6,0)*$FE$6+VLOOKUP($FA1098,EP,LOOKUPS!F$8,0)*$FF$6+VLOOKUP($FA1098,BM,LOOKUPS!F$5,0)*$FG$6+VLOOKUP($FA1098,DIV,LOOKUPS!F$7,0)*$FH$6++VLOOKUP($FA1098,SIZE,LOOKUPS!F$11,0)*$FI$6)</f>
        <v>5.9454000000000011</v>
      </c>
      <c r="FF1098" s="1">
        <f>IF(ISERROR(VLOOKUP($FA1098,MOM,LOOKUPS!G$12,0)*$FB$6+VLOOKUP($FA1098,STREV,LOOKUPS!G$10,0)*$FC$6+VLOOKUP($FA1098,LTREV,LOOKUPS!G$9,0)*$FD$6+VLOOKUP($FA1098,CFP,LOOKUPS!G$6,0)*$FE$6+VLOOKUP($FA1098,EP,LOOKUPS!G$8,0)*$FF$6+VLOOKUP($FA1098,BM,LOOKUPS!G$5,0)*$FG$6+VLOOKUP($FA1098,DIV,LOOKUPS!G$7,0)*$FH$6++VLOOKUP($FA1098,SIZE,LOOKUPS!G$11,0)*$FI$6),"",VLOOKUP($FA1098,MOM,LOOKUPS!G$12,0)*$FB$6+VLOOKUP($FA1098,STREV,LOOKUPS!G$10,0)*$FC$6+VLOOKUP($FA1098,LTREV,LOOKUPS!G$9,0)*$FD$6+VLOOKUP($FA1098,CFP,LOOKUPS!G$6,0)*$FE$6+VLOOKUP($FA1098,EP,LOOKUPS!G$8,0)*$FF$6+VLOOKUP($FA1098,BM,LOOKUPS!G$5,0)*$FG$6+VLOOKUP($FA1098,DIV,LOOKUPS!G$7,0)*$FH$6++VLOOKUP($FA1098,SIZE,LOOKUPS!G$11,0)*$FI$6)</f>
        <v>6.7187000000000001</v>
      </c>
      <c r="FG1098" s="1">
        <f>IF(ISERROR(VLOOKUP($FA1098,MOM,LOOKUPS!H$12,0)*$FB$6+VLOOKUP($FA1098,STREV,LOOKUPS!H$10,0)*$FC$6+VLOOKUP($FA1098,LTREV,LOOKUPS!H$9,0)*$FD$6+VLOOKUP($FA1098,CFP,LOOKUPS!H$6,0)*$FE$6+VLOOKUP($FA1098,EP,LOOKUPS!H$8,0)*$FF$6+VLOOKUP($FA1098,BM,LOOKUPS!H$5,0)*$FG$6+VLOOKUP($FA1098,DIV,LOOKUPS!H$7,0)*$FH$6++VLOOKUP($FA1098,SIZE,LOOKUPS!H$11,0)*$FI$6),"",VLOOKUP($FA1098,MOM,LOOKUPS!H$12,0)*$FB$6+VLOOKUP($FA1098,STREV,LOOKUPS!H$10,0)*$FC$6+VLOOKUP($FA1098,LTREV,LOOKUPS!H$9,0)*$FD$6+VLOOKUP($FA1098,CFP,LOOKUPS!H$6,0)*$FE$6+VLOOKUP($FA1098,EP,LOOKUPS!H$8,0)*$FF$6+VLOOKUP($FA1098,BM,LOOKUPS!H$5,0)*$FG$6+VLOOKUP($FA1098,DIV,LOOKUPS!H$7,0)*$FH$6++VLOOKUP($FA1098,SIZE,LOOKUPS!H$11,0)*$FI$6)</f>
        <v>7.7717000000000001</v>
      </c>
      <c r="FH1098" s="1">
        <f>IF(ISERROR(VLOOKUP($FA1098,MOM,LOOKUPS!I$12,0)*$FB$6+VLOOKUP($FA1098,STREV,LOOKUPS!I$10,0)*$FC$6+VLOOKUP($FA1098,LTREV,LOOKUPS!I$9,0)*$FD$6+VLOOKUP($FA1098,CFP,LOOKUPS!I$6,0)*$FE$6+VLOOKUP($FA1098,EP,LOOKUPS!I$8,0)*$FF$6+VLOOKUP($FA1098,BM,LOOKUPS!I$5,0)*$FG$6+VLOOKUP($FA1098,DIV,LOOKUPS!I$7,0)*$FH$6++VLOOKUP($FA1098,SIZE,LOOKUPS!I$11,0)*$FI$6),"",VLOOKUP($FA1098,MOM,LOOKUPS!I$12,0)*$FB$6+VLOOKUP($FA1098,STREV,LOOKUPS!I$10,0)*$FC$6+VLOOKUP($FA1098,LTREV,LOOKUPS!I$9,0)*$FD$6+VLOOKUP($FA1098,CFP,LOOKUPS!I$6,0)*$FE$6+VLOOKUP($FA1098,EP,LOOKUPS!I$8,0)*$FF$6+VLOOKUP($FA1098,BM,LOOKUPS!I$5,0)*$FG$6+VLOOKUP($FA1098,DIV,LOOKUPS!I$7,0)*$FH$6++VLOOKUP($FA1098,SIZE,LOOKUPS!I$11,0)*$FI$6)</f>
        <v>7.4114000000000004</v>
      </c>
      <c r="FI1098" s="1">
        <f>IF(ISERROR(VLOOKUP($FA1098,MOM,LOOKUPS!J$12,0)*$FB$6+VLOOKUP($FA1098,STREV,LOOKUPS!J$10,0)*$FC$6+VLOOKUP($FA1098,LTREV,LOOKUPS!J$9,0)*$FD$6+VLOOKUP($FA1098,CFP,LOOKUPS!J$6,0)*$FE$6+VLOOKUP($FA1098,EP,LOOKUPS!J$8,0)*$FF$6+VLOOKUP($FA1098,BM,LOOKUPS!J$5,0)*$FG$6+VLOOKUP($FA1098,DIV,LOOKUPS!J$7,0)*$FH$6++VLOOKUP($FA1098,SIZE,LOOKUPS!J$11,0)*$FI$6),"",VLOOKUP($FA1098,MOM,LOOKUPS!J$12,0)*$FB$6+VLOOKUP($FA1098,STREV,LOOKUPS!J$10,0)*$FC$6+VLOOKUP($FA1098,LTREV,LOOKUPS!J$9,0)*$FD$6+VLOOKUP($FA1098,CFP,LOOKUPS!J$6,0)*$FE$6+VLOOKUP($FA1098,EP,LOOKUPS!J$8,0)*$FF$6+VLOOKUP($FA1098,BM,LOOKUPS!J$5,0)*$FG$6+VLOOKUP($FA1098,DIV,LOOKUPS!J$7,0)*$FH$6++VLOOKUP($FA1098,SIZE,LOOKUPS!J$11,0)*$FI$6)</f>
        <v>6.8225000000000007</v>
      </c>
      <c r="FJ1098" s="1">
        <f>IF(ISERROR(VLOOKUP($FA1098,MOM,LOOKUPS!K$12,0)*$FB$6+VLOOKUP($FA1098,STREV,LOOKUPS!K$10,0)*$FC$6+VLOOKUP($FA1098,LTREV,LOOKUPS!K$9,0)*$FD$6+VLOOKUP($FA1098,CFP,LOOKUPS!K$6,0)*$FE$6+VLOOKUP($FA1098,EP,LOOKUPS!K$8,0)*$FF$6+VLOOKUP($FA1098,BM,LOOKUPS!K$5,0)*$FG$6+VLOOKUP($FA1098,DIV,LOOKUPS!K$7,0)*$FH$6++VLOOKUP($FA1098,SIZE,LOOKUPS!K$11,0)*$FI$6),"",VLOOKUP($FA1098,MOM,LOOKUPS!K$12,0)*$FB$6+VLOOKUP($FA1098,STREV,LOOKUPS!K$10,0)*$FC$6+VLOOKUP($FA1098,LTREV,LOOKUPS!K$9,0)*$FD$6+VLOOKUP($FA1098,CFP,LOOKUPS!K$6,0)*$FE$6+VLOOKUP($FA1098,EP,LOOKUPS!K$8,0)*$FF$6+VLOOKUP($FA1098,BM,LOOKUPS!K$5,0)*$FG$6+VLOOKUP($FA1098,DIV,LOOKUPS!K$7,0)*$FH$6++VLOOKUP($FA1098,SIZE,LOOKUPS!K$11,0)*$FI$6)</f>
        <v>7.8579000000000008</v>
      </c>
      <c r="FK1098" s="1">
        <f>IF(ISERROR(VLOOKUP($FA1098,MOM,LOOKUPS!L$12,0)*$FB$6+VLOOKUP($FA1098,STREV,LOOKUPS!L$10,0)*$FC$6+VLOOKUP($FA1098,LTREV,LOOKUPS!L$9,0)*$FD$6+VLOOKUP($FA1098,CFP,LOOKUPS!L$6,0)*$FE$6+VLOOKUP($FA1098,EP,LOOKUPS!L$8,0)*$FF$6+VLOOKUP($FA1098,BM,LOOKUPS!L$5,0)*$FG$6+VLOOKUP($FA1098,DIV,LOOKUPS!L$7,0)*$FH$6++VLOOKUP($FA1098,SIZE,LOOKUPS!L$11,0)*$FI$6),"",VLOOKUP($FA1098,MOM,LOOKUPS!L$12,0)*$FB$6+VLOOKUP($FA1098,STREV,LOOKUPS!L$10,0)*$FC$6+VLOOKUP($FA1098,LTREV,LOOKUPS!L$9,0)*$FD$6+VLOOKUP($FA1098,CFP,LOOKUPS!L$6,0)*$FE$6+VLOOKUP($FA1098,EP,LOOKUPS!L$8,0)*$FF$6+VLOOKUP($FA1098,BM,LOOKUPS!L$5,0)*$FG$6+VLOOKUP($FA1098,DIV,LOOKUPS!L$7,0)*$FH$6++VLOOKUP($FA1098,SIZE,LOOKUPS!L$11,0)*$FI$6)</f>
        <v>8.0463000000000005</v>
      </c>
    </row>
    <row r="1099" spans="1:167" x14ac:dyDescent="0.3">
      <c r="A1099" s="1">
        <v>201710</v>
      </c>
      <c r="B1099" s="1">
        <v>-3.14</v>
      </c>
      <c r="C1099" s="1">
        <v>-2.93</v>
      </c>
      <c r="D1099" s="1">
        <v>-0.18</v>
      </c>
      <c r="E1099" s="1">
        <v>1.76</v>
      </c>
      <c r="F1099" s="1">
        <v>0.31</v>
      </c>
      <c r="G1099" s="1">
        <v>0.67</v>
      </c>
      <c r="H1099" s="1">
        <v>1.76</v>
      </c>
      <c r="I1099" s="1">
        <v>2.34</v>
      </c>
      <c r="J1099" s="1">
        <v>1.85</v>
      </c>
      <c r="K1099" s="1">
        <v>1.25</v>
      </c>
      <c r="M1099" s="1">
        <v>201611</v>
      </c>
      <c r="N1099" s="1">
        <v>9.8800000000000008</v>
      </c>
      <c r="O1099" s="1">
        <v>8.84</v>
      </c>
      <c r="P1099" s="1">
        <v>8.08</v>
      </c>
      <c r="Q1099" s="1">
        <v>7.75</v>
      </c>
      <c r="R1099" s="1">
        <v>9.32</v>
      </c>
      <c r="S1099" s="1">
        <v>10.36</v>
      </c>
      <c r="T1099" s="1">
        <v>10.29</v>
      </c>
      <c r="U1099" s="1">
        <v>7.4</v>
      </c>
      <c r="V1099" s="1">
        <v>10.28</v>
      </c>
      <c r="W1099" s="1">
        <v>8.34</v>
      </c>
      <c r="CA1099" s="1">
        <v>201704</v>
      </c>
      <c r="CB1099" s="1">
        <v>-2.58</v>
      </c>
      <c r="CC1099" s="1">
        <v>1.39</v>
      </c>
      <c r="CD1099" s="1">
        <v>0.5</v>
      </c>
      <c r="CE1099" s="1">
        <v>-0.36</v>
      </c>
      <c r="CF1099" s="1">
        <v>1.61</v>
      </c>
      <c r="CG1099" s="1">
        <v>0.49</v>
      </c>
      <c r="CH1099" s="1">
        <v>0.25</v>
      </c>
      <c r="CI1099" s="1">
        <v>0.78</v>
      </c>
      <c r="CJ1099" s="1">
        <v>-0.7</v>
      </c>
      <c r="CK1099" s="1">
        <v>1.89</v>
      </c>
      <c r="CL1099" s="1">
        <v>1.3</v>
      </c>
      <c r="CM1099" s="1">
        <v>0.89</v>
      </c>
      <c r="CN1099" s="1">
        <v>0.11</v>
      </c>
      <c r="CO1099" s="1">
        <v>0.83</v>
      </c>
      <c r="CP1099" s="1">
        <v>-0.31</v>
      </c>
      <c r="CQ1099" s="1">
        <v>1.37</v>
      </c>
      <c r="CR1099" s="1">
        <v>0.31</v>
      </c>
      <c r="CS1099" s="1">
        <v>0.28999999999999998</v>
      </c>
      <c r="CT1099" s="1">
        <v>-2.16</v>
      </c>
      <c r="CV1099" s="1">
        <v>201804</v>
      </c>
      <c r="CW1099" s="1">
        <v>0.9</v>
      </c>
      <c r="CX1099" s="1">
        <v>-0.28000000000000003</v>
      </c>
      <c r="CY1099" s="1">
        <v>0.59</v>
      </c>
      <c r="CZ1099" s="1">
        <v>1.94</v>
      </c>
      <c r="DA1099" s="1">
        <v>0.17</v>
      </c>
      <c r="DB1099" s="1">
        <v>-0.31</v>
      </c>
      <c r="DC1099" s="1">
        <v>0.33</v>
      </c>
      <c r="DD1099" s="1">
        <v>1.47</v>
      </c>
      <c r="DE1099" s="1">
        <v>2.12</v>
      </c>
      <c r="DF1099" s="1">
        <v>-0.23</v>
      </c>
      <c r="DG1099" s="1">
        <v>0.51</v>
      </c>
      <c r="DH1099" s="1">
        <v>-1.1200000000000001</v>
      </c>
      <c r="DI1099" s="1">
        <v>0.43</v>
      </c>
      <c r="DJ1099" s="1">
        <v>0.35</v>
      </c>
      <c r="DK1099" s="1">
        <v>0.3</v>
      </c>
      <c r="DL1099" s="1">
        <v>1.36</v>
      </c>
      <c r="DM1099" s="1">
        <v>1.57</v>
      </c>
      <c r="DN1099" s="1">
        <v>2.4500000000000002</v>
      </c>
      <c r="DO1099" s="1">
        <v>1.78</v>
      </c>
      <c r="DQ1099" s="1">
        <v>201704</v>
      </c>
      <c r="DR1099" s="1">
        <v>-99.99</v>
      </c>
      <c r="DS1099" s="1">
        <v>-0.3</v>
      </c>
      <c r="DT1099" s="1">
        <v>0.63</v>
      </c>
      <c r="DU1099" s="1">
        <v>1.2</v>
      </c>
      <c r="DV1099" s="1">
        <v>-0.69</v>
      </c>
      <c r="DW1099" s="1">
        <v>1.36</v>
      </c>
      <c r="DX1099" s="1">
        <v>0.41</v>
      </c>
      <c r="DY1099" s="1">
        <v>0.89</v>
      </c>
      <c r="DZ1099" s="1">
        <v>1.21</v>
      </c>
      <c r="EA1099" s="1">
        <v>-1.25</v>
      </c>
      <c r="EB1099" s="1">
        <v>1</v>
      </c>
      <c r="EC1099" s="1">
        <v>1.61</v>
      </c>
      <c r="ED1099" s="1">
        <v>1.03</v>
      </c>
      <c r="EE1099" s="1">
        <v>0.32</v>
      </c>
      <c r="EF1099" s="1">
        <v>0.51</v>
      </c>
      <c r="EG1099" s="1">
        <v>0.62</v>
      </c>
      <c r="EH1099" s="1">
        <v>1.18</v>
      </c>
      <c r="EI1099" s="1">
        <v>1.19</v>
      </c>
      <c r="EJ1099" s="1">
        <v>1.24</v>
      </c>
      <c r="EL1099">
        <v>201704</v>
      </c>
      <c r="EM1099">
        <v>1.0900000000000001</v>
      </c>
      <c r="EN1099">
        <v>0.72</v>
      </c>
      <c r="EO1099">
        <v>-2.11</v>
      </c>
      <c r="EP1099">
        <v>0.05</v>
      </c>
      <c r="ER1099" s="1">
        <v>201710</v>
      </c>
      <c r="ES1099" s="1">
        <v>4.3</v>
      </c>
      <c r="EU1099" s="1">
        <v>201611</v>
      </c>
      <c r="EV1099" s="1">
        <v>0.06</v>
      </c>
      <c r="FA1099" s="1">
        <v>201710</v>
      </c>
      <c r="FB1099" s="1">
        <f>IF(ISERROR(VLOOKUP($FA1099,MOM,LOOKUPS!C$12,0)*$FB$6+VLOOKUP($FA1099,STREV,LOOKUPS!C$10,0)*$FC$6+VLOOKUP($FA1099,LTREV,LOOKUPS!C$9,0)*$FD$6+VLOOKUP($FA1099,CFP,LOOKUPS!C$6,0)*$FE$6+VLOOKUP($FA1099,EP,LOOKUPS!C$8,0)*$FF$6+VLOOKUP($FA1099,BM,LOOKUPS!C$5,0)*$FG$6+VLOOKUP($FA1099,DIV,LOOKUPS!C$7,0)*$FH$6++VLOOKUP($FA1099,SIZE,LOOKUPS!C$11,0)*$FI$6),"",VLOOKUP($FA1099,MOM,LOOKUPS!C$12,0)*$FB$6+VLOOKUP($FA1099,STREV,LOOKUPS!C$10,0)*$FC$6+VLOOKUP($FA1099,LTREV,LOOKUPS!C$9,0)*$FD$6+VLOOKUP($FA1099,CFP,LOOKUPS!C$6,0)*$FE$6+VLOOKUP($FA1099,EP,LOOKUPS!C$8,0)*$FF$6+VLOOKUP($FA1099,BM,LOOKUPS!C$5,0)*$FG$6+VLOOKUP($FA1099,DIV,LOOKUPS!C$7,0)*$FH$6++VLOOKUP($FA1099,SIZE,LOOKUPS!C$11,0)*$FI$6)</f>
        <v>-1.8054999999999999</v>
      </c>
      <c r="FC1099" s="1">
        <f>IF(ISERROR(VLOOKUP($FA1099,MOM,LOOKUPS!D$12,0)*$FB$6+VLOOKUP($FA1099,STREV,LOOKUPS!D$10,0)*$FC$6+VLOOKUP($FA1099,LTREV,LOOKUPS!D$9,0)*$FD$6+VLOOKUP($FA1099,CFP,LOOKUPS!D$6,0)*$FE$6+VLOOKUP($FA1099,EP,LOOKUPS!D$8,0)*$FF$6+VLOOKUP($FA1099,BM,LOOKUPS!D$5,0)*$FG$6+VLOOKUP($FA1099,DIV,LOOKUPS!D$7,0)*$FH$6++VLOOKUP($FA1099,SIZE,LOOKUPS!D$11,0)*$FI$6),"",VLOOKUP($FA1099,MOM,LOOKUPS!D$12,0)*$FB$6+VLOOKUP($FA1099,STREV,LOOKUPS!D$10,0)*$FC$6+VLOOKUP($FA1099,LTREV,LOOKUPS!D$9,0)*$FD$6+VLOOKUP($FA1099,CFP,LOOKUPS!D$6,0)*$FE$6+VLOOKUP($FA1099,EP,LOOKUPS!D$8,0)*$FF$6+VLOOKUP($FA1099,BM,LOOKUPS!D$5,0)*$FG$6+VLOOKUP($FA1099,DIV,LOOKUPS!D$7,0)*$FH$6++VLOOKUP($FA1099,SIZE,LOOKUPS!D$11,0)*$FI$6)</f>
        <v>-0.44280000000000008</v>
      </c>
      <c r="FD1099" s="1">
        <f>IF(ISERROR(VLOOKUP($FA1099,MOM,LOOKUPS!E$12,0)*$FB$6+VLOOKUP($FA1099,STREV,LOOKUPS!E$10,0)*$FC$6+VLOOKUP($FA1099,LTREV,LOOKUPS!E$9,0)*$FD$6+VLOOKUP($FA1099,CFP,LOOKUPS!E$6,0)*$FE$6+VLOOKUP($FA1099,EP,LOOKUPS!E$8,0)*$FF$6+VLOOKUP($FA1099,BM,LOOKUPS!E$5,0)*$FG$6+VLOOKUP($FA1099,DIV,LOOKUPS!E$7,0)*$FH$6++VLOOKUP($FA1099,SIZE,LOOKUPS!E$11,0)*$FI$6),"",VLOOKUP($FA1099,MOM,LOOKUPS!E$12,0)*$FB$6+VLOOKUP($FA1099,STREV,LOOKUPS!E$10,0)*$FC$6+VLOOKUP($FA1099,LTREV,LOOKUPS!E$9,0)*$FD$6+VLOOKUP($FA1099,CFP,LOOKUPS!E$6,0)*$FE$6+VLOOKUP($FA1099,EP,LOOKUPS!E$8,0)*$FF$6+VLOOKUP($FA1099,BM,LOOKUPS!E$5,0)*$FG$6+VLOOKUP($FA1099,DIV,LOOKUPS!E$7,0)*$FH$6++VLOOKUP($FA1099,SIZE,LOOKUPS!E$11,0)*$FI$6)</f>
        <v>2.2900000000000004E-2</v>
      </c>
      <c r="FE1099" s="1">
        <f>IF(ISERROR(VLOOKUP($FA1099,MOM,LOOKUPS!F$12,0)*$FB$6+VLOOKUP($FA1099,STREV,LOOKUPS!F$10,0)*$FC$6+VLOOKUP($FA1099,LTREV,LOOKUPS!F$9,0)*$FD$6+VLOOKUP($FA1099,CFP,LOOKUPS!F$6,0)*$FE$6+VLOOKUP($FA1099,EP,LOOKUPS!F$8,0)*$FF$6+VLOOKUP($FA1099,BM,LOOKUPS!F$5,0)*$FG$6+VLOOKUP($FA1099,DIV,LOOKUPS!F$7,0)*$FH$6++VLOOKUP($FA1099,SIZE,LOOKUPS!F$11,0)*$FI$6),"",VLOOKUP($FA1099,MOM,LOOKUPS!F$12,0)*$FB$6+VLOOKUP($FA1099,STREV,LOOKUPS!F$10,0)*$FC$6+VLOOKUP($FA1099,LTREV,LOOKUPS!F$9,0)*$FD$6+VLOOKUP($FA1099,CFP,LOOKUPS!F$6,0)*$FE$6+VLOOKUP($FA1099,EP,LOOKUPS!F$8,0)*$FF$6+VLOOKUP($FA1099,BM,LOOKUPS!F$5,0)*$FG$6+VLOOKUP($FA1099,DIV,LOOKUPS!F$7,0)*$FH$6++VLOOKUP($FA1099,SIZE,LOOKUPS!F$11,0)*$FI$6)</f>
        <v>0.90410000000000001</v>
      </c>
      <c r="FF1099" s="1">
        <f>IF(ISERROR(VLOOKUP($FA1099,MOM,LOOKUPS!G$12,0)*$FB$6+VLOOKUP($FA1099,STREV,LOOKUPS!G$10,0)*$FC$6+VLOOKUP($FA1099,LTREV,LOOKUPS!G$9,0)*$FD$6+VLOOKUP($FA1099,CFP,LOOKUPS!G$6,0)*$FE$6+VLOOKUP($FA1099,EP,LOOKUPS!G$8,0)*$FF$6+VLOOKUP($FA1099,BM,LOOKUPS!G$5,0)*$FG$6+VLOOKUP($FA1099,DIV,LOOKUPS!G$7,0)*$FH$6++VLOOKUP($FA1099,SIZE,LOOKUPS!G$11,0)*$FI$6),"",VLOOKUP($FA1099,MOM,LOOKUPS!G$12,0)*$FB$6+VLOOKUP($FA1099,STREV,LOOKUPS!G$10,0)*$FC$6+VLOOKUP($FA1099,LTREV,LOOKUPS!G$9,0)*$FD$6+VLOOKUP($FA1099,CFP,LOOKUPS!G$6,0)*$FE$6+VLOOKUP($FA1099,EP,LOOKUPS!G$8,0)*$FF$6+VLOOKUP($FA1099,BM,LOOKUPS!G$5,0)*$FG$6+VLOOKUP($FA1099,DIV,LOOKUPS!G$7,0)*$FH$6++VLOOKUP($FA1099,SIZE,LOOKUPS!G$11,0)*$FI$6)</f>
        <v>0.50880000000000003</v>
      </c>
      <c r="FG1099" s="1">
        <f>IF(ISERROR(VLOOKUP($FA1099,MOM,LOOKUPS!H$12,0)*$FB$6+VLOOKUP($FA1099,STREV,LOOKUPS!H$10,0)*$FC$6+VLOOKUP($FA1099,LTREV,LOOKUPS!H$9,0)*$FD$6+VLOOKUP($FA1099,CFP,LOOKUPS!H$6,0)*$FE$6+VLOOKUP($FA1099,EP,LOOKUPS!H$8,0)*$FF$6+VLOOKUP($FA1099,BM,LOOKUPS!H$5,0)*$FG$6+VLOOKUP($FA1099,DIV,LOOKUPS!H$7,0)*$FH$6++VLOOKUP($FA1099,SIZE,LOOKUPS!H$11,0)*$FI$6),"",VLOOKUP($FA1099,MOM,LOOKUPS!H$12,0)*$FB$6+VLOOKUP($FA1099,STREV,LOOKUPS!H$10,0)*$FC$6+VLOOKUP($FA1099,LTREV,LOOKUPS!H$9,0)*$FD$6+VLOOKUP($FA1099,CFP,LOOKUPS!H$6,0)*$FE$6+VLOOKUP($FA1099,EP,LOOKUPS!H$8,0)*$FF$6+VLOOKUP($FA1099,BM,LOOKUPS!H$5,0)*$FG$6+VLOOKUP($FA1099,DIV,LOOKUPS!H$7,0)*$FH$6++VLOOKUP($FA1099,SIZE,LOOKUPS!H$11,0)*$FI$6)</f>
        <v>1.0193000000000001</v>
      </c>
      <c r="FH1099" s="1">
        <f>IF(ISERROR(VLOOKUP($FA1099,MOM,LOOKUPS!I$12,0)*$FB$6+VLOOKUP($FA1099,STREV,LOOKUPS!I$10,0)*$FC$6+VLOOKUP($FA1099,LTREV,LOOKUPS!I$9,0)*$FD$6+VLOOKUP($FA1099,CFP,LOOKUPS!I$6,0)*$FE$6+VLOOKUP($FA1099,EP,LOOKUPS!I$8,0)*$FF$6+VLOOKUP($FA1099,BM,LOOKUPS!I$5,0)*$FG$6+VLOOKUP($FA1099,DIV,LOOKUPS!I$7,0)*$FH$6++VLOOKUP($FA1099,SIZE,LOOKUPS!I$11,0)*$FI$6),"",VLOOKUP($FA1099,MOM,LOOKUPS!I$12,0)*$FB$6+VLOOKUP($FA1099,STREV,LOOKUPS!I$10,0)*$FC$6+VLOOKUP($FA1099,LTREV,LOOKUPS!I$9,0)*$FD$6+VLOOKUP($FA1099,CFP,LOOKUPS!I$6,0)*$FE$6+VLOOKUP($FA1099,EP,LOOKUPS!I$8,0)*$FF$6+VLOOKUP($FA1099,BM,LOOKUPS!I$5,0)*$FG$6+VLOOKUP($FA1099,DIV,LOOKUPS!I$7,0)*$FH$6++VLOOKUP($FA1099,SIZE,LOOKUPS!I$11,0)*$FI$6)</f>
        <v>1.5309000000000001</v>
      </c>
      <c r="FI1099" s="1">
        <f>IF(ISERROR(VLOOKUP($FA1099,MOM,LOOKUPS!J$12,0)*$FB$6+VLOOKUP($FA1099,STREV,LOOKUPS!J$10,0)*$FC$6+VLOOKUP($FA1099,LTREV,LOOKUPS!J$9,0)*$FD$6+VLOOKUP($FA1099,CFP,LOOKUPS!J$6,0)*$FE$6+VLOOKUP($FA1099,EP,LOOKUPS!J$8,0)*$FF$6+VLOOKUP($FA1099,BM,LOOKUPS!J$5,0)*$FG$6+VLOOKUP($FA1099,DIV,LOOKUPS!J$7,0)*$FH$6++VLOOKUP($FA1099,SIZE,LOOKUPS!J$11,0)*$FI$6),"",VLOOKUP($FA1099,MOM,LOOKUPS!J$12,0)*$FB$6+VLOOKUP($FA1099,STREV,LOOKUPS!J$10,0)*$FC$6+VLOOKUP($FA1099,LTREV,LOOKUPS!J$9,0)*$FD$6+VLOOKUP($FA1099,CFP,LOOKUPS!J$6,0)*$FE$6+VLOOKUP($FA1099,EP,LOOKUPS!J$8,0)*$FF$6+VLOOKUP($FA1099,BM,LOOKUPS!J$5,0)*$FG$6+VLOOKUP($FA1099,DIV,LOOKUPS!J$7,0)*$FH$6++VLOOKUP($FA1099,SIZE,LOOKUPS!J$11,0)*$FI$6)</f>
        <v>0.88470000000000004</v>
      </c>
      <c r="FJ1099" s="1">
        <f>IF(ISERROR(VLOOKUP($FA1099,MOM,LOOKUPS!K$12,0)*$FB$6+VLOOKUP($FA1099,STREV,LOOKUPS!K$10,0)*$FC$6+VLOOKUP($FA1099,LTREV,LOOKUPS!K$9,0)*$FD$6+VLOOKUP($FA1099,CFP,LOOKUPS!K$6,0)*$FE$6+VLOOKUP($FA1099,EP,LOOKUPS!K$8,0)*$FF$6+VLOOKUP($FA1099,BM,LOOKUPS!K$5,0)*$FG$6+VLOOKUP($FA1099,DIV,LOOKUPS!K$7,0)*$FH$6++VLOOKUP($FA1099,SIZE,LOOKUPS!K$11,0)*$FI$6),"",VLOOKUP($FA1099,MOM,LOOKUPS!K$12,0)*$FB$6+VLOOKUP($FA1099,STREV,LOOKUPS!K$10,0)*$FC$6+VLOOKUP($FA1099,LTREV,LOOKUPS!K$9,0)*$FD$6+VLOOKUP($FA1099,CFP,LOOKUPS!K$6,0)*$FE$6+VLOOKUP($FA1099,EP,LOOKUPS!K$8,0)*$FF$6+VLOOKUP($FA1099,BM,LOOKUPS!K$5,0)*$FG$6+VLOOKUP($FA1099,DIV,LOOKUPS!K$7,0)*$FH$6++VLOOKUP($FA1099,SIZE,LOOKUPS!K$11,0)*$FI$6)</f>
        <v>0.85990000000000011</v>
      </c>
      <c r="FK1099" s="1">
        <f>IF(ISERROR(VLOOKUP($FA1099,MOM,LOOKUPS!L$12,0)*$FB$6+VLOOKUP($FA1099,STREV,LOOKUPS!L$10,0)*$FC$6+VLOOKUP($FA1099,LTREV,LOOKUPS!L$9,0)*$FD$6+VLOOKUP($FA1099,CFP,LOOKUPS!L$6,0)*$FE$6+VLOOKUP($FA1099,EP,LOOKUPS!L$8,0)*$FF$6+VLOOKUP($FA1099,BM,LOOKUPS!L$5,0)*$FG$6+VLOOKUP($FA1099,DIV,LOOKUPS!L$7,0)*$FH$6++VLOOKUP($FA1099,SIZE,LOOKUPS!L$11,0)*$FI$6),"",VLOOKUP($FA1099,MOM,LOOKUPS!L$12,0)*$FB$6+VLOOKUP($FA1099,STREV,LOOKUPS!L$10,0)*$FC$6+VLOOKUP($FA1099,LTREV,LOOKUPS!L$9,0)*$FD$6+VLOOKUP($FA1099,CFP,LOOKUPS!L$6,0)*$FE$6+VLOOKUP($FA1099,EP,LOOKUPS!L$8,0)*$FF$6+VLOOKUP($FA1099,BM,LOOKUPS!L$5,0)*$FG$6+VLOOKUP($FA1099,DIV,LOOKUPS!L$7,0)*$FH$6++VLOOKUP($FA1099,SIZE,LOOKUPS!L$11,0)*$FI$6)</f>
        <v>-0.12819999999999993</v>
      </c>
    </row>
    <row r="1100" spans="1:167" x14ac:dyDescent="0.3">
      <c r="A1100" s="1">
        <v>201711</v>
      </c>
      <c r="B1100" s="1">
        <v>4.54</v>
      </c>
      <c r="C1100" s="1">
        <v>4.6500000000000004</v>
      </c>
      <c r="D1100" s="1">
        <v>3.57</v>
      </c>
      <c r="E1100" s="1">
        <v>2.72</v>
      </c>
      <c r="F1100" s="1">
        <v>3.18</v>
      </c>
      <c r="G1100" s="1">
        <v>2.95</v>
      </c>
      <c r="H1100" s="1">
        <v>3.06</v>
      </c>
      <c r="I1100" s="1">
        <v>3.35</v>
      </c>
      <c r="J1100" s="1">
        <v>2.2200000000000002</v>
      </c>
      <c r="K1100" s="1">
        <v>3.2</v>
      </c>
      <c r="M1100" s="1">
        <v>201612</v>
      </c>
      <c r="N1100" s="1">
        <v>-1.1499999999999999</v>
      </c>
      <c r="O1100" s="1">
        <v>1.43</v>
      </c>
      <c r="P1100" s="1">
        <v>1.83</v>
      </c>
      <c r="Q1100" s="1">
        <v>2.27</v>
      </c>
      <c r="R1100" s="1">
        <v>2.88</v>
      </c>
      <c r="S1100" s="1">
        <v>2.65</v>
      </c>
      <c r="T1100" s="1">
        <v>4.01</v>
      </c>
      <c r="U1100" s="1">
        <v>2.76</v>
      </c>
      <c r="V1100" s="1">
        <v>3.49</v>
      </c>
      <c r="W1100" s="1">
        <v>0.89</v>
      </c>
      <c r="CA1100" s="1">
        <v>201705</v>
      </c>
      <c r="CB1100" s="1">
        <v>-4.82</v>
      </c>
      <c r="CC1100" s="1">
        <v>-0.59</v>
      </c>
      <c r="CD1100" s="1">
        <v>-2.44</v>
      </c>
      <c r="CE1100" s="1">
        <v>-2.72</v>
      </c>
      <c r="CF1100" s="1">
        <v>-0.35</v>
      </c>
      <c r="CG1100" s="1">
        <v>-1.62</v>
      </c>
      <c r="CH1100" s="1">
        <v>-2.57</v>
      </c>
      <c r="CI1100" s="1">
        <v>-2.4</v>
      </c>
      <c r="CJ1100" s="1">
        <v>-2.95</v>
      </c>
      <c r="CK1100" s="1">
        <v>-0.49</v>
      </c>
      <c r="CL1100" s="1">
        <v>-0.19</v>
      </c>
      <c r="CM1100" s="1">
        <v>-1.1499999999999999</v>
      </c>
      <c r="CN1100" s="1">
        <v>-2.08</v>
      </c>
      <c r="CO1100" s="1">
        <v>-1.7</v>
      </c>
      <c r="CP1100" s="1">
        <v>-3.42</v>
      </c>
      <c r="CQ1100" s="1">
        <v>-2.5499999999999998</v>
      </c>
      <c r="CR1100" s="1">
        <v>-2.27</v>
      </c>
      <c r="CS1100" s="1">
        <v>-2.14</v>
      </c>
      <c r="CT1100" s="1">
        <v>-4.16</v>
      </c>
      <c r="CV1100" s="1">
        <v>201805</v>
      </c>
      <c r="CW1100" s="1">
        <v>6.15</v>
      </c>
      <c r="CX1100" s="1">
        <v>3.03</v>
      </c>
      <c r="CY1100" s="1">
        <v>3.12</v>
      </c>
      <c r="CZ1100" s="1">
        <v>3.49</v>
      </c>
      <c r="DA1100" s="1">
        <v>2.94</v>
      </c>
      <c r="DB1100" s="1">
        <v>3.27</v>
      </c>
      <c r="DC1100" s="1">
        <v>2.91</v>
      </c>
      <c r="DD1100" s="1">
        <v>3.25</v>
      </c>
      <c r="DE1100" s="1">
        <v>3.63</v>
      </c>
      <c r="DF1100" s="1">
        <v>2.2000000000000002</v>
      </c>
      <c r="DG1100" s="1">
        <v>3.59</v>
      </c>
      <c r="DH1100" s="1">
        <v>3.19</v>
      </c>
      <c r="DI1100" s="1">
        <v>3.34</v>
      </c>
      <c r="DJ1100" s="1">
        <v>2.71</v>
      </c>
      <c r="DK1100" s="1">
        <v>3.14</v>
      </c>
      <c r="DL1100" s="1">
        <v>3.31</v>
      </c>
      <c r="DM1100" s="1">
        <v>3.19</v>
      </c>
      <c r="DN1100" s="1">
        <v>4.03</v>
      </c>
      <c r="DO1100" s="1">
        <v>3.22</v>
      </c>
      <c r="DQ1100" s="1">
        <v>201705</v>
      </c>
      <c r="DR1100" s="1">
        <v>-99.99</v>
      </c>
      <c r="DS1100" s="1">
        <v>-3.15</v>
      </c>
      <c r="DT1100" s="1">
        <v>-1.89</v>
      </c>
      <c r="DU1100" s="1">
        <v>0.99</v>
      </c>
      <c r="DV1100" s="1">
        <v>-3.23</v>
      </c>
      <c r="DW1100" s="1">
        <v>-2.94</v>
      </c>
      <c r="DX1100" s="1">
        <v>-1.73</v>
      </c>
      <c r="DY1100" s="1">
        <v>-0.25</v>
      </c>
      <c r="DZ1100" s="1">
        <v>1.42</v>
      </c>
      <c r="EA1100" s="1">
        <v>-3.12</v>
      </c>
      <c r="EB1100" s="1">
        <v>-3.55</v>
      </c>
      <c r="EC1100" s="1">
        <v>-2.77</v>
      </c>
      <c r="ED1100" s="1">
        <v>-3.17</v>
      </c>
      <c r="EE1100" s="1">
        <v>-2.25</v>
      </c>
      <c r="EF1100" s="1">
        <v>-1.1200000000000001</v>
      </c>
      <c r="EG1100" s="1">
        <v>-0.6</v>
      </c>
      <c r="EH1100" s="1">
        <v>0.15</v>
      </c>
      <c r="EI1100" s="1">
        <v>1.35</v>
      </c>
      <c r="EJ1100" s="1">
        <v>1.49</v>
      </c>
      <c r="EL1100">
        <v>201705</v>
      </c>
      <c r="EM1100">
        <v>1.06</v>
      </c>
      <c r="EN1100">
        <v>-2.61</v>
      </c>
      <c r="EO1100">
        <v>-3.67</v>
      </c>
      <c r="EP1100">
        <v>0.06</v>
      </c>
      <c r="ER1100" s="1">
        <v>201711</v>
      </c>
      <c r="ES1100" s="1">
        <v>-0.71</v>
      </c>
      <c r="EU1100" s="1">
        <v>201612</v>
      </c>
      <c r="EV1100" s="1">
        <v>-0.98</v>
      </c>
      <c r="FA1100" s="1">
        <v>201711</v>
      </c>
      <c r="FB1100" s="1">
        <f>IF(ISERROR(VLOOKUP($FA1100,MOM,LOOKUPS!C$12,0)*$FB$6+VLOOKUP($FA1100,STREV,LOOKUPS!C$10,0)*$FC$6+VLOOKUP($FA1100,LTREV,LOOKUPS!C$9,0)*$FD$6+VLOOKUP($FA1100,CFP,LOOKUPS!C$6,0)*$FE$6+VLOOKUP($FA1100,EP,LOOKUPS!C$8,0)*$FF$6+VLOOKUP($FA1100,BM,LOOKUPS!C$5,0)*$FG$6+VLOOKUP($FA1100,DIV,LOOKUPS!C$7,0)*$FH$6++VLOOKUP($FA1100,SIZE,LOOKUPS!C$11,0)*$FI$6),"",VLOOKUP($FA1100,MOM,LOOKUPS!C$12,0)*$FB$6+VLOOKUP($FA1100,STREV,LOOKUPS!C$10,0)*$FC$6+VLOOKUP($FA1100,LTREV,LOOKUPS!C$9,0)*$FD$6+VLOOKUP($FA1100,CFP,LOOKUPS!C$6,0)*$FE$6+VLOOKUP($FA1100,EP,LOOKUPS!C$8,0)*$FF$6+VLOOKUP($FA1100,BM,LOOKUPS!C$5,0)*$FG$6+VLOOKUP($FA1100,DIV,LOOKUPS!C$7,0)*$FH$6++VLOOKUP($FA1100,SIZE,LOOKUPS!C$11,0)*$FI$6)</f>
        <v>4.3651999999999997</v>
      </c>
      <c r="FC1100" s="1">
        <f>IF(ISERROR(VLOOKUP($FA1100,MOM,LOOKUPS!D$12,0)*$FB$6+VLOOKUP($FA1100,STREV,LOOKUPS!D$10,0)*$FC$6+VLOOKUP($FA1100,LTREV,LOOKUPS!D$9,0)*$FD$6+VLOOKUP($FA1100,CFP,LOOKUPS!D$6,0)*$FE$6+VLOOKUP($FA1100,EP,LOOKUPS!D$8,0)*$FF$6+VLOOKUP($FA1100,BM,LOOKUPS!D$5,0)*$FG$6+VLOOKUP($FA1100,DIV,LOOKUPS!D$7,0)*$FH$6++VLOOKUP($FA1100,SIZE,LOOKUPS!D$11,0)*$FI$6),"",VLOOKUP($FA1100,MOM,LOOKUPS!D$12,0)*$FB$6+VLOOKUP($FA1100,STREV,LOOKUPS!D$10,0)*$FC$6+VLOOKUP($FA1100,LTREV,LOOKUPS!D$9,0)*$FD$6+VLOOKUP($FA1100,CFP,LOOKUPS!D$6,0)*$FE$6+VLOOKUP($FA1100,EP,LOOKUPS!D$8,0)*$FF$6+VLOOKUP($FA1100,BM,LOOKUPS!D$5,0)*$FG$6+VLOOKUP($FA1100,DIV,LOOKUPS!D$7,0)*$FH$6++VLOOKUP($FA1100,SIZE,LOOKUPS!D$11,0)*$FI$6)</f>
        <v>2.8725000000000005</v>
      </c>
      <c r="FD1100" s="1">
        <f>IF(ISERROR(VLOOKUP($FA1100,MOM,LOOKUPS!E$12,0)*$FB$6+VLOOKUP($FA1100,STREV,LOOKUPS!E$10,0)*$FC$6+VLOOKUP($FA1100,LTREV,LOOKUPS!E$9,0)*$FD$6+VLOOKUP($FA1100,CFP,LOOKUPS!E$6,0)*$FE$6+VLOOKUP($FA1100,EP,LOOKUPS!E$8,0)*$FF$6+VLOOKUP($FA1100,BM,LOOKUPS!E$5,0)*$FG$6+VLOOKUP($FA1100,DIV,LOOKUPS!E$7,0)*$FH$6++VLOOKUP($FA1100,SIZE,LOOKUPS!E$11,0)*$FI$6),"",VLOOKUP($FA1100,MOM,LOOKUPS!E$12,0)*$FB$6+VLOOKUP($FA1100,STREV,LOOKUPS!E$10,0)*$FC$6+VLOOKUP($FA1100,LTREV,LOOKUPS!E$9,0)*$FD$6+VLOOKUP($FA1100,CFP,LOOKUPS!E$6,0)*$FE$6+VLOOKUP($FA1100,EP,LOOKUPS!E$8,0)*$FF$6+VLOOKUP($FA1100,BM,LOOKUPS!E$5,0)*$FG$6+VLOOKUP($FA1100,DIV,LOOKUPS!E$7,0)*$FH$6++VLOOKUP($FA1100,SIZE,LOOKUPS!E$11,0)*$FI$6)</f>
        <v>3.2159</v>
      </c>
      <c r="FE1100" s="1">
        <f>IF(ISERROR(VLOOKUP($FA1100,MOM,LOOKUPS!F$12,0)*$FB$6+VLOOKUP($FA1100,STREV,LOOKUPS!F$10,0)*$FC$6+VLOOKUP($FA1100,LTREV,LOOKUPS!F$9,0)*$FD$6+VLOOKUP($FA1100,CFP,LOOKUPS!F$6,0)*$FE$6+VLOOKUP($FA1100,EP,LOOKUPS!F$8,0)*$FF$6+VLOOKUP($FA1100,BM,LOOKUPS!F$5,0)*$FG$6+VLOOKUP($FA1100,DIV,LOOKUPS!F$7,0)*$FH$6++VLOOKUP($FA1100,SIZE,LOOKUPS!F$11,0)*$FI$6),"",VLOOKUP($FA1100,MOM,LOOKUPS!F$12,0)*$FB$6+VLOOKUP($FA1100,STREV,LOOKUPS!F$10,0)*$FC$6+VLOOKUP($FA1100,LTREV,LOOKUPS!F$9,0)*$FD$6+VLOOKUP($FA1100,CFP,LOOKUPS!F$6,0)*$FE$6+VLOOKUP($FA1100,EP,LOOKUPS!F$8,0)*$FF$6+VLOOKUP($FA1100,BM,LOOKUPS!F$5,0)*$FG$6+VLOOKUP($FA1100,DIV,LOOKUPS!F$7,0)*$FH$6++VLOOKUP($FA1100,SIZE,LOOKUPS!F$11,0)*$FI$6)</f>
        <v>2.8632</v>
      </c>
      <c r="FF1100" s="1">
        <f>IF(ISERROR(VLOOKUP($FA1100,MOM,LOOKUPS!G$12,0)*$FB$6+VLOOKUP($FA1100,STREV,LOOKUPS!G$10,0)*$FC$6+VLOOKUP($FA1100,LTREV,LOOKUPS!G$9,0)*$FD$6+VLOOKUP($FA1100,CFP,LOOKUPS!G$6,0)*$FE$6+VLOOKUP($FA1100,EP,LOOKUPS!G$8,0)*$FF$6+VLOOKUP($FA1100,BM,LOOKUPS!G$5,0)*$FG$6+VLOOKUP($FA1100,DIV,LOOKUPS!G$7,0)*$FH$6++VLOOKUP($FA1100,SIZE,LOOKUPS!G$11,0)*$FI$6),"",VLOOKUP($FA1100,MOM,LOOKUPS!G$12,0)*$FB$6+VLOOKUP($FA1100,STREV,LOOKUPS!G$10,0)*$FC$6+VLOOKUP($FA1100,LTREV,LOOKUPS!G$9,0)*$FD$6+VLOOKUP($FA1100,CFP,LOOKUPS!G$6,0)*$FE$6+VLOOKUP($FA1100,EP,LOOKUPS!G$8,0)*$FF$6+VLOOKUP($FA1100,BM,LOOKUPS!G$5,0)*$FG$6+VLOOKUP($FA1100,DIV,LOOKUPS!G$7,0)*$FH$6++VLOOKUP($FA1100,SIZE,LOOKUPS!G$11,0)*$FI$6)</f>
        <v>3.2393000000000001</v>
      </c>
      <c r="FG1100" s="1">
        <f>IF(ISERROR(VLOOKUP($FA1100,MOM,LOOKUPS!H$12,0)*$FB$6+VLOOKUP($FA1100,STREV,LOOKUPS!H$10,0)*$FC$6+VLOOKUP($FA1100,LTREV,LOOKUPS!H$9,0)*$FD$6+VLOOKUP($FA1100,CFP,LOOKUPS!H$6,0)*$FE$6+VLOOKUP($FA1100,EP,LOOKUPS!H$8,0)*$FF$6+VLOOKUP($FA1100,BM,LOOKUPS!H$5,0)*$FG$6+VLOOKUP($FA1100,DIV,LOOKUPS!H$7,0)*$FH$6++VLOOKUP($FA1100,SIZE,LOOKUPS!H$11,0)*$FI$6),"",VLOOKUP($FA1100,MOM,LOOKUPS!H$12,0)*$FB$6+VLOOKUP($FA1100,STREV,LOOKUPS!H$10,0)*$FC$6+VLOOKUP($FA1100,LTREV,LOOKUPS!H$9,0)*$FD$6+VLOOKUP($FA1100,CFP,LOOKUPS!H$6,0)*$FE$6+VLOOKUP($FA1100,EP,LOOKUPS!H$8,0)*$FF$6+VLOOKUP($FA1100,BM,LOOKUPS!H$5,0)*$FG$6+VLOOKUP($FA1100,DIV,LOOKUPS!H$7,0)*$FH$6++VLOOKUP($FA1100,SIZE,LOOKUPS!H$11,0)*$FI$6)</f>
        <v>3.4140000000000006</v>
      </c>
      <c r="FH1100" s="1">
        <f>IF(ISERROR(VLOOKUP($FA1100,MOM,LOOKUPS!I$12,0)*$FB$6+VLOOKUP($FA1100,STREV,LOOKUPS!I$10,0)*$FC$6+VLOOKUP($FA1100,LTREV,LOOKUPS!I$9,0)*$FD$6+VLOOKUP($FA1100,CFP,LOOKUPS!I$6,0)*$FE$6+VLOOKUP($FA1100,EP,LOOKUPS!I$8,0)*$FF$6+VLOOKUP($FA1100,BM,LOOKUPS!I$5,0)*$FG$6+VLOOKUP($FA1100,DIV,LOOKUPS!I$7,0)*$FH$6++VLOOKUP($FA1100,SIZE,LOOKUPS!I$11,0)*$FI$6),"",VLOOKUP($FA1100,MOM,LOOKUPS!I$12,0)*$FB$6+VLOOKUP($FA1100,STREV,LOOKUPS!I$10,0)*$FC$6+VLOOKUP($FA1100,LTREV,LOOKUPS!I$9,0)*$FD$6+VLOOKUP($FA1100,CFP,LOOKUPS!I$6,0)*$FE$6+VLOOKUP($FA1100,EP,LOOKUPS!I$8,0)*$FF$6+VLOOKUP($FA1100,BM,LOOKUPS!I$5,0)*$FG$6+VLOOKUP($FA1100,DIV,LOOKUPS!I$7,0)*$FH$6++VLOOKUP($FA1100,SIZE,LOOKUPS!I$11,0)*$FI$6)</f>
        <v>2.8289000000000004</v>
      </c>
      <c r="FI1100" s="1">
        <f>IF(ISERROR(VLOOKUP($FA1100,MOM,LOOKUPS!J$12,0)*$FB$6+VLOOKUP($FA1100,STREV,LOOKUPS!J$10,0)*$FC$6+VLOOKUP($FA1100,LTREV,LOOKUPS!J$9,0)*$FD$6+VLOOKUP($FA1100,CFP,LOOKUPS!J$6,0)*$FE$6+VLOOKUP($FA1100,EP,LOOKUPS!J$8,0)*$FF$6+VLOOKUP($FA1100,BM,LOOKUPS!J$5,0)*$FG$6+VLOOKUP($FA1100,DIV,LOOKUPS!J$7,0)*$FH$6++VLOOKUP($FA1100,SIZE,LOOKUPS!J$11,0)*$FI$6),"",VLOOKUP($FA1100,MOM,LOOKUPS!J$12,0)*$FB$6+VLOOKUP($FA1100,STREV,LOOKUPS!J$10,0)*$FC$6+VLOOKUP($FA1100,LTREV,LOOKUPS!J$9,0)*$FD$6+VLOOKUP($FA1100,CFP,LOOKUPS!J$6,0)*$FE$6+VLOOKUP($FA1100,EP,LOOKUPS!J$8,0)*$FF$6+VLOOKUP($FA1100,BM,LOOKUPS!J$5,0)*$FG$6+VLOOKUP($FA1100,DIV,LOOKUPS!J$7,0)*$FH$6++VLOOKUP($FA1100,SIZE,LOOKUPS!J$11,0)*$FI$6)</f>
        <v>3.7959000000000001</v>
      </c>
      <c r="FJ1100" s="1">
        <f>IF(ISERROR(VLOOKUP($FA1100,MOM,LOOKUPS!K$12,0)*$FB$6+VLOOKUP($FA1100,STREV,LOOKUPS!K$10,0)*$FC$6+VLOOKUP($FA1100,LTREV,LOOKUPS!K$9,0)*$FD$6+VLOOKUP($FA1100,CFP,LOOKUPS!K$6,0)*$FE$6+VLOOKUP($FA1100,EP,LOOKUPS!K$8,0)*$FF$6+VLOOKUP($FA1100,BM,LOOKUPS!K$5,0)*$FG$6+VLOOKUP($FA1100,DIV,LOOKUPS!K$7,0)*$FH$6++VLOOKUP($FA1100,SIZE,LOOKUPS!K$11,0)*$FI$6),"",VLOOKUP($FA1100,MOM,LOOKUPS!K$12,0)*$FB$6+VLOOKUP($FA1100,STREV,LOOKUPS!K$10,0)*$FC$6+VLOOKUP($FA1100,LTREV,LOOKUPS!K$9,0)*$FD$6+VLOOKUP($FA1100,CFP,LOOKUPS!K$6,0)*$FE$6+VLOOKUP($FA1100,EP,LOOKUPS!K$8,0)*$FF$6+VLOOKUP($FA1100,BM,LOOKUPS!K$5,0)*$FG$6+VLOOKUP($FA1100,DIV,LOOKUPS!K$7,0)*$FH$6++VLOOKUP($FA1100,SIZE,LOOKUPS!K$11,0)*$FI$6)</f>
        <v>3.3878000000000004</v>
      </c>
      <c r="FK1100" s="1">
        <f>IF(ISERROR(VLOOKUP($FA1100,MOM,LOOKUPS!L$12,0)*$FB$6+VLOOKUP($FA1100,STREV,LOOKUPS!L$10,0)*$FC$6+VLOOKUP($FA1100,LTREV,LOOKUPS!L$9,0)*$FD$6+VLOOKUP($FA1100,CFP,LOOKUPS!L$6,0)*$FE$6+VLOOKUP($FA1100,EP,LOOKUPS!L$8,0)*$FF$6+VLOOKUP($FA1100,BM,LOOKUPS!L$5,0)*$FG$6+VLOOKUP($FA1100,DIV,LOOKUPS!L$7,0)*$FH$6++VLOOKUP($FA1100,SIZE,LOOKUPS!L$11,0)*$FI$6),"",VLOOKUP($FA1100,MOM,LOOKUPS!L$12,0)*$FB$6+VLOOKUP($FA1100,STREV,LOOKUPS!L$10,0)*$FC$6+VLOOKUP($FA1100,LTREV,LOOKUPS!L$9,0)*$FD$6+VLOOKUP($FA1100,CFP,LOOKUPS!L$6,0)*$FE$6+VLOOKUP($FA1100,EP,LOOKUPS!L$8,0)*$FF$6+VLOOKUP($FA1100,BM,LOOKUPS!L$5,0)*$FG$6+VLOOKUP($FA1100,DIV,LOOKUPS!L$7,0)*$FH$6++VLOOKUP($FA1100,SIZE,LOOKUPS!L$11,0)*$FI$6)</f>
        <v>3.3578000000000001</v>
      </c>
    </row>
    <row r="1101" spans="1:167" x14ac:dyDescent="0.3">
      <c r="A1101" s="1">
        <v>201712</v>
      </c>
      <c r="B1101" s="1">
        <v>3.16</v>
      </c>
      <c r="C1101" s="1">
        <v>1.29</v>
      </c>
      <c r="D1101" s="1">
        <v>0.41</v>
      </c>
      <c r="E1101" s="1">
        <v>0.47</v>
      </c>
      <c r="F1101" s="1">
        <v>-0.08</v>
      </c>
      <c r="G1101" s="1">
        <v>-0.05</v>
      </c>
      <c r="H1101" s="1">
        <v>0.82</v>
      </c>
      <c r="I1101" s="1">
        <v>-0.54</v>
      </c>
      <c r="J1101" s="1">
        <v>1.02</v>
      </c>
      <c r="K1101" s="1">
        <v>2.06</v>
      </c>
      <c r="M1101" s="1">
        <v>201701</v>
      </c>
      <c r="N1101" s="1">
        <v>5.66</v>
      </c>
      <c r="O1101" s="1">
        <v>2.2000000000000002</v>
      </c>
      <c r="P1101" s="1">
        <v>3.57</v>
      </c>
      <c r="Q1101" s="1">
        <v>1.96</v>
      </c>
      <c r="R1101" s="1">
        <v>0.73</v>
      </c>
      <c r="S1101" s="1">
        <v>1.58</v>
      </c>
      <c r="T1101" s="1">
        <v>0.4</v>
      </c>
      <c r="U1101" s="1">
        <v>-0.05</v>
      </c>
      <c r="V1101" s="1">
        <v>-0.63</v>
      </c>
      <c r="W1101" s="1">
        <v>-0.08</v>
      </c>
      <c r="CA1101" s="1">
        <v>201706</v>
      </c>
      <c r="CB1101" s="1">
        <v>2.11</v>
      </c>
      <c r="CC1101" s="1">
        <v>4.0199999999999996</v>
      </c>
      <c r="CD1101" s="1">
        <v>3.53</v>
      </c>
      <c r="CE1101" s="1">
        <v>3.93</v>
      </c>
      <c r="CF1101" s="1">
        <v>4.0599999999999996</v>
      </c>
      <c r="CG1101" s="1">
        <v>3.87</v>
      </c>
      <c r="CH1101" s="1">
        <v>3.43</v>
      </c>
      <c r="CI1101" s="1">
        <v>4.74</v>
      </c>
      <c r="CJ1101" s="1">
        <v>3.01</v>
      </c>
      <c r="CK1101" s="1">
        <v>4.21</v>
      </c>
      <c r="CL1101" s="1">
        <v>3.89</v>
      </c>
      <c r="CM1101" s="1">
        <v>3.95</v>
      </c>
      <c r="CN1101" s="1">
        <v>3.79</v>
      </c>
      <c r="CO1101" s="1">
        <v>3.01</v>
      </c>
      <c r="CP1101" s="1">
        <v>3.84</v>
      </c>
      <c r="CQ1101" s="1">
        <v>3.47</v>
      </c>
      <c r="CR1101" s="1">
        <v>5.76</v>
      </c>
      <c r="CS1101" s="1">
        <v>2.9</v>
      </c>
      <c r="CT1101" s="1">
        <v>3.18</v>
      </c>
      <c r="CV1101" s="1">
        <v>201806</v>
      </c>
      <c r="CW1101" s="1">
        <v>1.04</v>
      </c>
      <c r="CX1101" s="1">
        <v>0.28999999999999998</v>
      </c>
      <c r="CY1101" s="1">
        <v>0.84</v>
      </c>
      <c r="CZ1101" s="1">
        <v>1.36</v>
      </c>
      <c r="DA1101" s="1">
        <v>0.53</v>
      </c>
      <c r="DB1101" s="1">
        <v>0.17</v>
      </c>
      <c r="DC1101" s="1">
        <v>1.2</v>
      </c>
      <c r="DD1101" s="1">
        <v>0.84</v>
      </c>
      <c r="DE1101" s="1">
        <v>1.43</v>
      </c>
      <c r="DF1101" s="1">
        <v>-0.02</v>
      </c>
      <c r="DG1101" s="1">
        <v>1</v>
      </c>
      <c r="DH1101" s="1">
        <v>-0.14000000000000001</v>
      </c>
      <c r="DI1101" s="1">
        <v>0.47</v>
      </c>
      <c r="DJ1101" s="1">
        <v>1.48</v>
      </c>
      <c r="DK1101" s="1">
        <v>0.88</v>
      </c>
      <c r="DL1101" s="1">
        <v>0.45</v>
      </c>
      <c r="DM1101" s="1">
        <v>1.22</v>
      </c>
      <c r="DN1101" s="1">
        <v>1.55</v>
      </c>
      <c r="DO1101" s="1">
        <v>1.3</v>
      </c>
      <c r="DQ1101" s="1">
        <v>201706</v>
      </c>
      <c r="DR1101" s="1">
        <v>-99.99</v>
      </c>
      <c r="DS1101" s="1">
        <v>4.76</v>
      </c>
      <c r="DT1101" s="1">
        <v>2.84</v>
      </c>
      <c r="DU1101" s="1">
        <v>0.97</v>
      </c>
      <c r="DV1101" s="1">
        <v>4.8</v>
      </c>
      <c r="DW1101" s="1">
        <v>4.1900000000000004</v>
      </c>
      <c r="DX1101" s="1">
        <v>2.61</v>
      </c>
      <c r="DY1101" s="1">
        <v>1.96</v>
      </c>
      <c r="DZ1101" s="1">
        <v>0.64</v>
      </c>
      <c r="EA1101" s="1">
        <v>4.3499999999999996</v>
      </c>
      <c r="EB1101" s="1">
        <v>6.15</v>
      </c>
      <c r="EC1101" s="1">
        <v>4.59</v>
      </c>
      <c r="ED1101" s="1">
        <v>3.65</v>
      </c>
      <c r="EE1101" s="1">
        <v>2.62</v>
      </c>
      <c r="EF1101" s="1">
        <v>2.59</v>
      </c>
      <c r="EG1101" s="1">
        <v>2.2799999999999998</v>
      </c>
      <c r="EH1101" s="1">
        <v>1.6</v>
      </c>
      <c r="EI1101" s="1">
        <v>0.13</v>
      </c>
      <c r="EJ1101" s="1">
        <v>1.17</v>
      </c>
      <c r="EL1101">
        <v>201706</v>
      </c>
      <c r="EM1101">
        <v>0.78</v>
      </c>
      <c r="EN1101">
        <v>2.15</v>
      </c>
      <c r="EO1101">
        <v>1.45</v>
      </c>
      <c r="EP1101">
        <v>0.06</v>
      </c>
      <c r="ER1101" s="1">
        <v>201712</v>
      </c>
      <c r="ES1101" s="1">
        <v>-1.63</v>
      </c>
      <c r="EU1101" s="1">
        <v>201701</v>
      </c>
      <c r="EV1101" s="1">
        <v>3.38</v>
      </c>
      <c r="FA1101" s="1">
        <v>201712</v>
      </c>
      <c r="FB1101" s="1">
        <f>IF(ISERROR(VLOOKUP($FA1101,MOM,LOOKUPS!C$12,0)*$FB$6+VLOOKUP($FA1101,STREV,LOOKUPS!C$10,0)*$FC$6+VLOOKUP($FA1101,LTREV,LOOKUPS!C$9,0)*$FD$6+VLOOKUP($FA1101,CFP,LOOKUPS!C$6,0)*$FE$6+VLOOKUP($FA1101,EP,LOOKUPS!C$8,0)*$FF$6+VLOOKUP($FA1101,BM,LOOKUPS!C$5,0)*$FG$6+VLOOKUP($FA1101,DIV,LOOKUPS!C$7,0)*$FH$6++VLOOKUP($FA1101,SIZE,LOOKUPS!C$11,0)*$FI$6),"",VLOOKUP($FA1101,MOM,LOOKUPS!C$12,0)*$FB$6+VLOOKUP($FA1101,STREV,LOOKUPS!C$10,0)*$FC$6+VLOOKUP($FA1101,LTREV,LOOKUPS!C$9,0)*$FD$6+VLOOKUP($FA1101,CFP,LOOKUPS!C$6,0)*$FE$6+VLOOKUP($FA1101,EP,LOOKUPS!C$8,0)*$FF$6+VLOOKUP($FA1101,BM,LOOKUPS!C$5,0)*$FG$6+VLOOKUP($FA1101,DIV,LOOKUPS!C$7,0)*$FH$6++VLOOKUP($FA1101,SIZE,LOOKUPS!C$11,0)*$FI$6)</f>
        <v>2.8310000000000004</v>
      </c>
      <c r="FC1101" s="1">
        <f>IF(ISERROR(VLOOKUP($FA1101,MOM,LOOKUPS!D$12,0)*$FB$6+VLOOKUP($FA1101,STREV,LOOKUPS!D$10,0)*$FC$6+VLOOKUP($FA1101,LTREV,LOOKUPS!D$9,0)*$FD$6+VLOOKUP($FA1101,CFP,LOOKUPS!D$6,0)*$FE$6+VLOOKUP($FA1101,EP,LOOKUPS!D$8,0)*$FF$6+VLOOKUP($FA1101,BM,LOOKUPS!D$5,0)*$FG$6+VLOOKUP($FA1101,DIV,LOOKUPS!D$7,0)*$FH$6++VLOOKUP($FA1101,SIZE,LOOKUPS!D$11,0)*$FI$6),"",VLOOKUP($FA1101,MOM,LOOKUPS!D$12,0)*$FB$6+VLOOKUP($FA1101,STREV,LOOKUPS!D$10,0)*$FC$6+VLOOKUP($FA1101,LTREV,LOOKUPS!D$9,0)*$FD$6+VLOOKUP($FA1101,CFP,LOOKUPS!D$6,0)*$FE$6+VLOOKUP($FA1101,EP,LOOKUPS!D$8,0)*$FF$6+VLOOKUP($FA1101,BM,LOOKUPS!D$5,0)*$FG$6+VLOOKUP($FA1101,DIV,LOOKUPS!D$7,0)*$FH$6++VLOOKUP($FA1101,SIZE,LOOKUPS!D$11,0)*$FI$6)</f>
        <v>0.89400000000000002</v>
      </c>
      <c r="FD1101" s="1">
        <f>IF(ISERROR(VLOOKUP($FA1101,MOM,LOOKUPS!E$12,0)*$FB$6+VLOOKUP($FA1101,STREV,LOOKUPS!E$10,0)*$FC$6+VLOOKUP($FA1101,LTREV,LOOKUPS!E$9,0)*$FD$6+VLOOKUP($FA1101,CFP,LOOKUPS!E$6,0)*$FE$6+VLOOKUP($FA1101,EP,LOOKUPS!E$8,0)*$FF$6+VLOOKUP($FA1101,BM,LOOKUPS!E$5,0)*$FG$6+VLOOKUP($FA1101,DIV,LOOKUPS!E$7,0)*$FH$6++VLOOKUP($FA1101,SIZE,LOOKUPS!E$11,0)*$FI$6),"",VLOOKUP($FA1101,MOM,LOOKUPS!E$12,0)*$FB$6+VLOOKUP($FA1101,STREV,LOOKUPS!E$10,0)*$FC$6+VLOOKUP($FA1101,LTREV,LOOKUPS!E$9,0)*$FD$6+VLOOKUP($FA1101,CFP,LOOKUPS!E$6,0)*$FE$6+VLOOKUP($FA1101,EP,LOOKUPS!E$8,0)*$FF$6+VLOOKUP($FA1101,BM,LOOKUPS!E$5,0)*$FG$6+VLOOKUP($FA1101,DIV,LOOKUPS!E$7,0)*$FH$6++VLOOKUP($FA1101,SIZE,LOOKUPS!E$11,0)*$FI$6)</f>
        <v>0.65939999999999999</v>
      </c>
      <c r="FE1101" s="1">
        <f>IF(ISERROR(VLOOKUP($FA1101,MOM,LOOKUPS!F$12,0)*$FB$6+VLOOKUP($FA1101,STREV,LOOKUPS!F$10,0)*$FC$6+VLOOKUP($FA1101,LTREV,LOOKUPS!F$9,0)*$FD$6+VLOOKUP($FA1101,CFP,LOOKUPS!F$6,0)*$FE$6+VLOOKUP($FA1101,EP,LOOKUPS!F$8,0)*$FF$6+VLOOKUP($FA1101,BM,LOOKUPS!F$5,0)*$FG$6+VLOOKUP($FA1101,DIV,LOOKUPS!F$7,0)*$FH$6++VLOOKUP($FA1101,SIZE,LOOKUPS!F$11,0)*$FI$6),"",VLOOKUP($FA1101,MOM,LOOKUPS!F$12,0)*$FB$6+VLOOKUP($FA1101,STREV,LOOKUPS!F$10,0)*$FC$6+VLOOKUP($FA1101,LTREV,LOOKUPS!F$9,0)*$FD$6+VLOOKUP($FA1101,CFP,LOOKUPS!F$6,0)*$FE$6+VLOOKUP($FA1101,EP,LOOKUPS!F$8,0)*$FF$6+VLOOKUP($FA1101,BM,LOOKUPS!F$5,0)*$FG$6+VLOOKUP($FA1101,DIV,LOOKUPS!F$7,0)*$FH$6++VLOOKUP($FA1101,SIZE,LOOKUPS!F$11,0)*$FI$6)</f>
        <v>0.52200000000000002</v>
      </c>
      <c r="FF1101" s="1">
        <f>IF(ISERROR(VLOOKUP($FA1101,MOM,LOOKUPS!G$12,0)*$FB$6+VLOOKUP($FA1101,STREV,LOOKUPS!G$10,0)*$FC$6+VLOOKUP($FA1101,LTREV,LOOKUPS!G$9,0)*$FD$6+VLOOKUP($FA1101,CFP,LOOKUPS!G$6,0)*$FE$6+VLOOKUP($FA1101,EP,LOOKUPS!G$8,0)*$FF$6+VLOOKUP($FA1101,BM,LOOKUPS!G$5,0)*$FG$6+VLOOKUP($FA1101,DIV,LOOKUPS!G$7,0)*$FH$6++VLOOKUP($FA1101,SIZE,LOOKUPS!G$11,0)*$FI$6),"",VLOOKUP($FA1101,MOM,LOOKUPS!G$12,0)*$FB$6+VLOOKUP($FA1101,STREV,LOOKUPS!G$10,0)*$FC$6+VLOOKUP($FA1101,LTREV,LOOKUPS!G$9,0)*$FD$6+VLOOKUP($FA1101,CFP,LOOKUPS!G$6,0)*$FE$6+VLOOKUP($FA1101,EP,LOOKUPS!G$8,0)*$FF$6+VLOOKUP($FA1101,BM,LOOKUPS!G$5,0)*$FG$6+VLOOKUP($FA1101,DIV,LOOKUPS!G$7,0)*$FH$6++VLOOKUP($FA1101,SIZE,LOOKUPS!G$11,0)*$FI$6)</f>
        <v>3.9099999999999968E-2</v>
      </c>
      <c r="FG1101" s="1">
        <f>IF(ISERROR(VLOOKUP($FA1101,MOM,LOOKUPS!H$12,0)*$FB$6+VLOOKUP($FA1101,STREV,LOOKUPS!H$10,0)*$FC$6+VLOOKUP($FA1101,LTREV,LOOKUPS!H$9,0)*$FD$6+VLOOKUP($FA1101,CFP,LOOKUPS!H$6,0)*$FE$6+VLOOKUP($FA1101,EP,LOOKUPS!H$8,0)*$FF$6+VLOOKUP($FA1101,BM,LOOKUPS!H$5,0)*$FG$6+VLOOKUP($FA1101,DIV,LOOKUPS!H$7,0)*$FH$6++VLOOKUP($FA1101,SIZE,LOOKUPS!H$11,0)*$FI$6),"",VLOOKUP($FA1101,MOM,LOOKUPS!H$12,0)*$FB$6+VLOOKUP($FA1101,STREV,LOOKUPS!H$10,0)*$FC$6+VLOOKUP($FA1101,LTREV,LOOKUPS!H$9,0)*$FD$6+VLOOKUP($FA1101,CFP,LOOKUPS!H$6,0)*$FE$6+VLOOKUP($FA1101,EP,LOOKUPS!H$8,0)*$FF$6+VLOOKUP($FA1101,BM,LOOKUPS!H$5,0)*$FG$6+VLOOKUP($FA1101,DIV,LOOKUPS!H$7,0)*$FH$6++VLOOKUP($FA1101,SIZE,LOOKUPS!H$11,0)*$FI$6)</f>
        <v>0.2853</v>
      </c>
      <c r="FH1101" s="1">
        <f>IF(ISERROR(VLOOKUP($FA1101,MOM,LOOKUPS!I$12,0)*$FB$6+VLOOKUP($FA1101,STREV,LOOKUPS!I$10,0)*$FC$6+VLOOKUP($FA1101,LTREV,LOOKUPS!I$9,0)*$FD$6+VLOOKUP($FA1101,CFP,LOOKUPS!I$6,0)*$FE$6+VLOOKUP($FA1101,EP,LOOKUPS!I$8,0)*$FF$6+VLOOKUP($FA1101,BM,LOOKUPS!I$5,0)*$FG$6+VLOOKUP($FA1101,DIV,LOOKUPS!I$7,0)*$FH$6++VLOOKUP($FA1101,SIZE,LOOKUPS!I$11,0)*$FI$6),"",VLOOKUP($FA1101,MOM,LOOKUPS!I$12,0)*$FB$6+VLOOKUP($FA1101,STREV,LOOKUPS!I$10,0)*$FC$6+VLOOKUP($FA1101,LTREV,LOOKUPS!I$9,0)*$FD$6+VLOOKUP($FA1101,CFP,LOOKUPS!I$6,0)*$FE$6+VLOOKUP($FA1101,EP,LOOKUPS!I$8,0)*$FF$6+VLOOKUP($FA1101,BM,LOOKUPS!I$5,0)*$FG$6+VLOOKUP($FA1101,DIV,LOOKUPS!I$7,0)*$FH$6++VLOOKUP($FA1101,SIZE,LOOKUPS!I$11,0)*$FI$6)</f>
        <v>0.12290000000000001</v>
      </c>
      <c r="FI1101" s="1">
        <f>IF(ISERROR(VLOOKUP($FA1101,MOM,LOOKUPS!J$12,0)*$FB$6+VLOOKUP($FA1101,STREV,LOOKUPS!J$10,0)*$FC$6+VLOOKUP($FA1101,LTREV,LOOKUPS!J$9,0)*$FD$6+VLOOKUP($FA1101,CFP,LOOKUPS!J$6,0)*$FE$6+VLOOKUP($FA1101,EP,LOOKUPS!J$8,0)*$FF$6+VLOOKUP($FA1101,BM,LOOKUPS!J$5,0)*$FG$6+VLOOKUP($FA1101,DIV,LOOKUPS!J$7,0)*$FH$6++VLOOKUP($FA1101,SIZE,LOOKUPS!J$11,0)*$FI$6),"",VLOOKUP($FA1101,MOM,LOOKUPS!J$12,0)*$FB$6+VLOOKUP($FA1101,STREV,LOOKUPS!J$10,0)*$FC$6+VLOOKUP($FA1101,LTREV,LOOKUPS!J$9,0)*$FD$6+VLOOKUP($FA1101,CFP,LOOKUPS!J$6,0)*$FE$6+VLOOKUP($FA1101,EP,LOOKUPS!J$8,0)*$FF$6+VLOOKUP($FA1101,BM,LOOKUPS!J$5,0)*$FG$6+VLOOKUP($FA1101,DIV,LOOKUPS!J$7,0)*$FH$6++VLOOKUP($FA1101,SIZE,LOOKUPS!J$11,0)*$FI$6)</f>
        <v>-8.8200000000000028E-2</v>
      </c>
      <c r="FJ1101" s="1">
        <f>IF(ISERROR(VLOOKUP($FA1101,MOM,LOOKUPS!K$12,0)*$FB$6+VLOOKUP($FA1101,STREV,LOOKUPS!K$10,0)*$FC$6+VLOOKUP($FA1101,LTREV,LOOKUPS!K$9,0)*$FD$6+VLOOKUP($FA1101,CFP,LOOKUPS!K$6,0)*$FE$6+VLOOKUP($FA1101,EP,LOOKUPS!K$8,0)*$FF$6+VLOOKUP($FA1101,BM,LOOKUPS!K$5,0)*$FG$6+VLOOKUP($FA1101,DIV,LOOKUPS!K$7,0)*$FH$6++VLOOKUP($FA1101,SIZE,LOOKUPS!K$11,0)*$FI$6),"",VLOOKUP($FA1101,MOM,LOOKUPS!K$12,0)*$FB$6+VLOOKUP($FA1101,STREV,LOOKUPS!K$10,0)*$FC$6+VLOOKUP($FA1101,LTREV,LOOKUPS!K$9,0)*$FD$6+VLOOKUP($FA1101,CFP,LOOKUPS!K$6,0)*$FE$6+VLOOKUP($FA1101,EP,LOOKUPS!K$8,0)*$FF$6+VLOOKUP($FA1101,BM,LOOKUPS!K$5,0)*$FG$6+VLOOKUP($FA1101,DIV,LOOKUPS!K$7,0)*$FH$6++VLOOKUP($FA1101,SIZE,LOOKUPS!K$11,0)*$FI$6)</f>
        <v>1.3254000000000001</v>
      </c>
      <c r="FK1101" s="1">
        <f>IF(ISERROR(VLOOKUP($FA1101,MOM,LOOKUPS!L$12,0)*$FB$6+VLOOKUP($FA1101,STREV,LOOKUPS!L$10,0)*$FC$6+VLOOKUP($FA1101,LTREV,LOOKUPS!L$9,0)*$FD$6+VLOOKUP($FA1101,CFP,LOOKUPS!L$6,0)*$FE$6+VLOOKUP($FA1101,EP,LOOKUPS!L$8,0)*$FF$6+VLOOKUP($FA1101,BM,LOOKUPS!L$5,0)*$FG$6+VLOOKUP($FA1101,DIV,LOOKUPS!L$7,0)*$FH$6++VLOOKUP($FA1101,SIZE,LOOKUPS!L$11,0)*$FI$6),"",VLOOKUP($FA1101,MOM,LOOKUPS!L$12,0)*$FB$6+VLOOKUP($FA1101,STREV,LOOKUPS!L$10,0)*$FC$6+VLOOKUP($FA1101,LTREV,LOOKUPS!L$9,0)*$FD$6+VLOOKUP($FA1101,CFP,LOOKUPS!L$6,0)*$FE$6+VLOOKUP($FA1101,EP,LOOKUPS!L$8,0)*$FF$6+VLOOKUP($FA1101,BM,LOOKUPS!L$5,0)*$FG$6+VLOOKUP($FA1101,DIV,LOOKUPS!L$7,0)*$FH$6++VLOOKUP($FA1101,SIZE,LOOKUPS!L$11,0)*$FI$6)</f>
        <v>2.4352999999999998</v>
      </c>
    </row>
    <row r="1102" spans="1:167" x14ac:dyDescent="0.3">
      <c r="A1102" s="1">
        <v>201801</v>
      </c>
      <c r="B1102" s="1">
        <v>2.65</v>
      </c>
      <c r="C1102" s="1">
        <v>2.48</v>
      </c>
      <c r="D1102" s="1">
        <v>2.23</v>
      </c>
      <c r="E1102" s="1">
        <v>2.76</v>
      </c>
      <c r="F1102" s="1">
        <v>3.41</v>
      </c>
      <c r="G1102" s="1">
        <v>2.72</v>
      </c>
      <c r="H1102" s="1">
        <v>3.21</v>
      </c>
      <c r="I1102" s="1">
        <v>3.33</v>
      </c>
      <c r="J1102" s="1">
        <v>4.2699999999999996</v>
      </c>
      <c r="K1102" s="1">
        <v>4.4000000000000004</v>
      </c>
      <c r="M1102" s="1">
        <v>201702</v>
      </c>
      <c r="N1102" s="1">
        <v>0.21</v>
      </c>
      <c r="O1102" s="1">
        <v>1.1399999999999999</v>
      </c>
      <c r="P1102" s="1">
        <v>1.88</v>
      </c>
      <c r="Q1102" s="1">
        <v>1.74</v>
      </c>
      <c r="R1102" s="1">
        <v>1.64</v>
      </c>
      <c r="S1102" s="1">
        <v>2.8</v>
      </c>
      <c r="T1102" s="1">
        <v>1.3</v>
      </c>
      <c r="U1102" s="1">
        <v>2.92</v>
      </c>
      <c r="V1102" s="1">
        <v>2.63</v>
      </c>
      <c r="W1102" s="1">
        <v>2.21</v>
      </c>
      <c r="CA1102" s="1">
        <v>201707</v>
      </c>
      <c r="CB1102" s="1">
        <v>-0.16</v>
      </c>
      <c r="CC1102" s="1">
        <v>-0.08</v>
      </c>
      <c r="CD1102" s="1">
        <v>0.01</v>
      </c>
      <c r="CE1102" s="1">
        <v>-0.09</v>
      </c>
      <c r="CF1102" s="1">
        <v>-0.09</v>
      </c>
      <c r="CG1102" s="1">
        <v>-0.56999999999999995</v>
      </c>
      <c r="CH1102" s="1">
        <v>0</v>
      </c>
      <c r="CI1102" s="1">
        <v>0.43</v>
      </c>
      <c r="CJ1102" s="1">
        <v>-0.1</v>
      </c>
      <c r="CK1102" s="1">
        <v>-0.23</v>
      </c>
      <c r="CL1102" s="1">
        <v>0.05</v>
      </c>
      <c r="CM1102" s="1">
        <v>-0.05</v>
      </c>
      <c r="CN1102" s="1">
        <v>-1.1100000000000001</v>
      </c>
      <c r="CO1102" s="1">
        <v>0.17</v>
      </c>
      <c r="CP1102" s="1">
        <v>-0.16</v>
      </c>
      <c r="CQ1102" s="1">
        <v>0.9</v>
      </c>
      <c r="CR1102" s="1">
        <v>-7.0000000000000007E-2</v>
      </c>
      <c r="CS1102" s="1">
        <v>0.54</v>
      </c>
      <c r="CT1102" s="1">
        <v>-0.71</v>
      </c>
      <c r="CV1102" s="1">
        <v>201807</v>
      </c>
      <c r="CW1102" s="1">
        <v>-0.68</v>
      </c>
      <c r="CX1102" s="1">
        <v>2.23</v>
      </c>
      <c r="CY1102" s="1">
        <v>2.46</v>
      </c>
      <c r="CZ1102" s="1">
        <v>1.78</v>
      </c>
      <c r="DA1102" s="1">
        <v>1.95</v>
      </c>
      <c r="DB1102" s="1">
        <v>3.01</v>
      </c>
      <c r="DC1102" s="1">
        <v>2.2000000000000002</v>
      </c>
      <c r="DD1102" s="1">
        <v>2</v>
      </c>
      <c r="DE1102" s="1">
        <v>1.75</v>
      </c>
      <c r="DF1102" s="1">
        <v>2.02</v>
      </c>
      <c r="DG1102" s="1">
        <v>1.89</v>
      </c>
      <c r="DH1102" s="1">
        <v>2.79</v>
      </c>
      <c r="DI1102" s="1">
        <v>3.21</v>
      </c>
      <c r="DJ1102" s="1">
        <v>2.25</v>
      </c>
      <c r="DK1102" s="1">
        <v>2.15</v>
      </c>
      <c r="DL1102" s="1">
        <v>2.13</v>
      </c>
      <c r="DM1102" s="1">
        <v>1.85</v>
      </c>
      <c r="DN1102" s="1">
        <v>1.62</v>
      </c>
      <c r="DO1102" s="1">
        <v>1.87</v>
      </c>
      <c r="DQ1102" s="1">
        <v>201707</v>
      </c>
      <c r="DR1102" s="1">
        <v>-99.99</v>
      </c>
      <c r="DS1102" s="1">
        <v>-1.36</v>
      </c>
      <c r="DT1102" s="1">
        <v>1.23</v>
      </c>
      <c r="DU1102" s="1">
        <v>1.66</v>
      </c>
      <c r="DV1102" s="1">
        <v>-1.71</v>
      </c>
      <c r="DW1102" s="1">
        <v>0.7</v>
      </c>
      <c r="DX1102" s="1">
        <v>1.25</v>
      </c>
      <c r="DY1102" s="1">
        <v>1.41</v>
      </c>
      <c r="DZ1102" s="1">
        <v>1.85</v>
      </c>
      <c r="EA1102" s="1">
        <v>-1.9</v>
      </c>
      <c r="EB1102" s="1">
        <v>-1.1599999999999999</v>
      </c>
      <c r="EC1102" s="1">
        <v>0.47</v>
      </c>
      <c r="ED1102" s="1">
        <v>1</v>
      </c>
      <c r="EE1102" s="1">
        <v>1.43</v>
      </c>
      <c r="EF1102" s="1">
        <v>1.05</v>
      </c>
      <c r="EG1102" s="1">
        <v>1.5</v>
      </c>
      <c r="EH1102" s="1">
        <v>1.32</v>
      </c>
      <c r="EI1102" s="1">
        <v>1.76</v>
      </c>
      <c r="EJ1102" s="1">
        <v>1.93</v>
      </c>
      <c r="EL1102">
        <v>201707</v>
      </c>
      <c r="EM1102">
        <v>1.87</v>
      </c>
      <c r="EN1102">
        <v>-1.47</v>
      </c>
      <c r="EO1102">
        <v>-0.36</v>
      </c>
      <c r="EP1102">
        <v>7.0000000000000007E-2</v>
      </c>
      <c r="ER1102" s="1">
        <v>201801</v>
      </c>
      <c r="ES1102" s="1">
        <v>3.94</v>
      </c>
      <c r="EU1102" s="1">
        <v>201702</v>
      </c>
      <c r="EV1102" s="1">
        <v>-1.1499999999999999</v>
      </c>
      <c r="FA1102" s="1">
        <v>201801</v>
      </c>
      <c r="FB1102" s="1">
        <f>IF(ISERROR(VLOOKUP($FA1102,MOM,LOOKUPS!C$12,0)*$FB$6+VLOOKUP($FA1102,STREV,LOOKUPS!C$10,0)*$FC$6+VLOOKUP($FA1102,LTREV,LOOKUPS!C$9,0)*$FD$6+VLOOKUP($FA1102,CFP,LOOKUPS!C$6,0)*$FE$6+VLOOKUP($FA1102,EP,LOOKUPS!C$8,0)*$FF$6+VLOOKUP($FA1102,BM,LOOKUPS!C$5,0)*$FG$6+VLOOKUP($FA1102,DIV,LOOKUPS!C$7,0)*$FH$6++VLOOKUP($FA1102,SIZE,LOOKUPS!C$11,0)*$FI$6),"",VLOOKUP($FA1102,MOM,LOOKUPS!C$12,0)*$FB$6+VLOOKUP($FA1102,STREV,LOOKUPS!C$10,0)*$FC$6+VLOOKUP($FA1102,LTREV,LOOKUPS!C$9,0)*$FD$6+VLOOKUP($FA1102,CFP,LOOKUPS!C$6,0)*$FE$6+VLOOKUP($FA1102,EP,LOOKUPS!C$8,0)*$FF$6+VLOOKUP($FA1102,BM,LOOKUPS!C$5,0)*$FG$6+VLOOKUP($FA1102,DIV,LOOKUPS!C$7,0)*$FH$6++VLOOKUP($FA1102,SIZE,LOOKUPS!C$11,0)*$FI$6)</f>
        <v>2.2255000000000003</v>
      </c>
      <c r="FC1102" s="1">
        <f>IF(ISERROR(VLOOKUP($FA1102,MOM,LOOKUPS!D$12,0)*$FB$6+VLOOKUP($FA1102,STREV,LOOKUPS!D$10,0)*$FC$6+VLOOKUP($FA1102,LTREV,LOOKUPS!D$9,0)*$FD$6+VLOOKUP($FA1102,CFP,LOOKUPS!D$6,0)*$FE$6+VLOOKUP($FA1102,EP,LOOKUPS!D$8,0)*$FF$6+VLOOKUP($FA1102,BM,LOOKUPS!D$5,0)*$FG$6+VLOOKUP($FA1102,DIV,LOOKUPS!D$7,0)*$FH$6++VLOOKUP($FA1102,SIZE,LOOKUPS!D$11,0)*$FI$6),"",VLOOKUP($FA1102,MOM,LOOKUPS!D$12,0)*$FB$6+VLOOKUP($FA1102,STREV,LOOKUPS!D$10,0)*$FC$6+VLOOKUP($FA1102,LTREV,LOOKUPS!D$9,0)*$FD$6+VLOOKUP($FA1102,CFP,LOOKUPS!D$6,0)*$FE$6+VLOOKUP($FA1102,EP,LOOKUPS!D$8,0)*$FF$6+VLOOKUP($FA1102,BM,LOOKUPS!D$5,0)*$FG$6+VLOOKUP($FA1102,DIV,LOOKUPS!D$7,0)*$FH$6++VLOOKUP($FA1102,SIZE,LOOKUPS!D$11,0)*$FI$6)</f>
        <v>3.0976000000000004</v>
      </c>
      <c r="FD1102" s="1">
        <f>IF(ISERROR(VLOOKUP($FA1102,MOM,LOOKUPS!E$12,0)*$FB$6+VLOOKUP($FA1102,STREV,LOOKUPS!E$10,0)*$FC$6+VLOOKUP($FA1102,LTREV,LOOKUPS!E$9,0)*$FD$6+VLOOKUP($FA1102,CFP,LOOKUPS!E$6,0)*$FE$6+VLOOKUP($FA1102,EP,LOOKUPS!E$8,0)*$FF$6+VLOOKUP($FA1102,BM,LOOKUPS!E$5,0)*$FG$6+VLOOKUP($FA1102,DIV,LOOKUPS!E$7,0)*$FH$6++VLOOKUP($FA1102,SIZE,LOOKUPS!E$11,0)*$FI$6),"",VLOOKUP($FA1102,MOM,LOOKUPS!E$12,0)*$FB$6+VLOOKUP($FA1102,STREV,LOOKUPS!E$10,0)*$FC$6+VLOOKUP($FA1102,LTREV,LOOKUPS!E$9,0)*$FD$6+VLOOKUP($FA1102,CFP,LOOKUPS!E$6,0)*$FE$6+VLOOKUP($FA1102,EP,LOOKUPS!E$8,0)*$FF$6+VLOOKUP($FA1102,BM,LOOKUPS!E$5,0)*$FG$6+VLOOKUP($FA1102,DIV,LOOKUPS!E$7,0)*$FH$6++VLOOKUP($FA1102,SIZE,LOOKUPS!E$11,0)*$FI$6)</f>
        <v>2.7309000000000001</v>
      </c>
      <c r="FE1102" s="1">
        <f>IF(ISERROR(VLOOKUP($FA1102,MOM,LOOKUPS!F$12,0)*$FB$6+VLOOKUP($FA1102,STREV,LOOKUPS!F$10,0)*$FC$6+VLOOKUP($FA1102,LTREV,LOOKUPS!F$9,0)*$FD$6+VLOOKUP($FA1102,CFP,LOOKUPS!F$6,0)*$FE$6+VLOOKUP($FA1102,EP,LOOKUPS!F$8,0)*$FF$6+VLOOKUP($FA1102,BM,LOOKUPS!F$5,0)*$FG$6+VLOOKUP($FA1102,DIV,LOOKUPS!F$7,0)*$FH$6++VLOOKUP($FA1102,SIZE,LOOKUPS!F$11,0)*$FI$6),"",VLOOKUP($FA1102,MOM,LOOKUPS!F$12,0)*$FB$6+VLOOKUP($FA1102,STREV,LOOKUPS!F$10,0)*$FC$6+VLOOKUP($FA1102,LTREV,LOOKUPS!F$9,0)*$FD$6+VLOOKUP($FA1102,CFP,LOOKUPS!F$6,0)*$FE$6+VLOOKUP($FA1102,EP,LOOKUPS!F$8,0)*$FF$6+VLOOKUP($FA1102,BM,LOOKUPS!F$5,0)*$FG$6+VLOOKUP($FA1102,DIV,LOOKUPS!F$7,0)*$FH$6++VLOOKUP($FA1102,SIZE,LOOKUPS!F$11,0)*$FI$6)</f>
        <v>3.9503000000000004</v>
      </c>
      <c r="FF1102" s="1">
        <f>IF(ISERROR(VLOOKUP($FA1102,MOM,LOOKUPS!G$12,0)*$FB$6+VLOOKUP($FA1102,STREV,LOOKUPS!G$10,0)*$FC$6+VLOOKUP($FA1102,LTREV,LOOKUPS!G$9,0)*$FD$6+VLOOKUP($FA1102,CFP,LOOKUPS!G$6,0)*$FE$6+VLOOKUP($FA1102,EP,LOOKUPS!G$8,0)*$FF$6+VLOOKUP($FA1102,BM,LOOKUPS!G$5,0)*$FG$6+VLOOKUP($FA1102,DIV,LOOKUPS!G$7,0)*$FH$6++VLOOKUP($FA1102,SIZE,LOOKUPS!G$11,0)*$FI$6),"",VLOOKUP($FA1102,MOM,LOOKUPS!G$12,0)*$FB$6+VLOOKUP($FA1102,STREV,LOOKUPS!G$10,0)*$FC$6+VLOOKUP($FA1102,LTREV,LOOKUPS!G$9,0)*$FD$6+VLOOKUP($FA1102,CFP,LOOKUPS!G$6,0)*$FE$6+VLOOKUP($FA1102,EP,LOOKUPS!G$8,0)*$FF$6+VLOOKUP($FA1102,BM,LOOKUPS!G$5,0)*$FG$6+VLOOKUP($FA1102,DIV,LOOKUPS!G$7,0)*$FH$6++VLOOKUP($FA1102,SIZE,LOOKUPS!G$11,0)*$FI$6)</f>
        <v>3.5840000000000005</v>
      </c>
      <c r="FG1102" s="1">
        <f>IF(ISERROR(VLOOKUP($FA1102,MOM,LOOKUPS!H$12,0)*$FB$6+VLOOKUP($FA1102,STREV,LOOKUPS!H$10,0)*$FC$6+VLOOKUP($FA1102,LTREV,LOOKUPS!H$9,0)*$FD$6+VLOOKUP($FA1102,CFP,LOOKUPS!H$6,0)*$FE$6+VLOOKUP($FA1102,EP,LOOKUPS!H$8,0)*$FF$6+VLOOKUP($FA1102,BM,LOOKUPS!H$5,0)*$FG$6+VLOOKUP($FA1102,DIV,LOOKUPS!H$7,0)*$FH$6++VLOOKUP($FA1102,SIZE,LOOKUPS!H$11,0)*$FI$6),"",VLOOKUP($FA1102,MOM,LOOKUPS!H$12,0)*$FB$6+VLOOKUP($FA1102,STREV,LOOKUPS!H$10,0)*$FC$6+VLOOKUP($FA1102,LTREV,LOOKUPS!H$9,0)*$FD$6+VLOOKUP($FA1102,CFP,LOOKUPS!H$6,0)*$FE$6+VLOOKUP($FA1102,EP,LOOKUPS!H$8,0)*$FF$6+VLOOKUP($FA1102,BM,LOOKUPS!H$5,0)*$FG$6+VLOOKUP($FA1102,DIV,LOOKUPS!H$7,0)*$FH$6++VLOOKUP($FA1102,SIZE,LOOKUPS!H$11,0)*$FI$6)</f>
        <v>2.5320000000000005</v>
      </c>
      <c r="FH1102" s="1">
        <f>IF(ISERROR(VLOOKUP($FA1102,MOM,LOOKUPS!I$12,0)*$FB$6+VLOOKUP($FA1102,STREV,LOOKUPS!I$10,0)*$FC$6+VLOOKUP($FA1102,LTREV,LOOKUPS!I$9,0)*$FD$6+VLOOKUP($FA1102,CFP,LOOKUPS!I$6,0)*$FE$6+VLOOKUP($FA1102,EP,LOOKUPS!I$8,0)*$FF$6+VLOOKUP($FA1102,BM,LOOKUPS!I$5,0)*$FG$6+VLOOKUP($FA1102,DIV,LOOKUPS!I$7,0)*$FH$6++VLOOKUP($FA1102,SIZE,LOOKUPS!I$11,0)*$FI$6),"",VLOOKUP($FA1102,MOM,LOOKUPS!I$12,0)*$FB$6+VLOOKUP($FA1102,STREV,LOOKUPS!I$10,0)*$FC$6+VLOOKUP($FA1102,LTREV,LOOKUPS!I$9,0)*$FD$6+VLOOKUP($FA1102,CFP,LOOKUPS!I$6,0)*$FE$6+VLOOKUP($FA1102,EP,LOOKUPS!I$8,0)*$FF$6+VLOOKUP($FA1102,BM,LOOKUPS!I$5,0)*$FG$6+VLOOKUP($FA1102,DIV,LOOKUPS!I$7,0)*$FH$6++VLOOKUP($FA1102,SIZE,LOOKUPS!I$11,0)*$FI$6)</f>
        <v>2.9779</v>
      </c>
      <c r="FI1102" s="1">
        <f>IF(ISERROR(VLOOKUP($FA1102,MOM,LOOKUPS!J$12,0)*$FB$6+VLOOKUP($FA1102,STREV,LOOKUPS!J$10,0)*$FC$6+VLOOKUP($FA1102,LTREV,LOOKUPS!J$9,0)*$FD$6+VLOOKUP($FA1102,CFP,LOOKUPS!J$6,0)*$FE$6+VLOOKUP($FA1102,EP,LOOKUPS!J$8,0)*$FF$6+VLOOKUP($FA1102,BM,LOOKUPS!J$5,0)*$FG$6+VLOOKUP($FA1102,DIV,LOOKUPS!J$7,0)*$FH$6++VLOOKUP($FA1102,SIZE,LOOKUPS!J$11,0)*$FI$6),"",VLOOKUP($FA1102,MOM,LOOKUPS!J$12,0)*$FB$6+VLOOKUP($FA1102,STREV,LOOKUPS!J$10,0)*$FC$6+VLOOKUP($FA1102,LTREV,LOOKUPS!J$9,0)*$FD$6+VLOOKUP($FA1102,CFP,LOOKUPS!J$6,0)*$FE$6+VLOOKUP($FA1102,EP,LOOKUPS!J$8,0)*$FF$6+VLOOKUP($FA1102,BM,LOOKUPS!J$5,0)*$FG$6+VLOOKUP($FA1102,DIV,LOOKUPS!J$7,0)*$FH$6++VLOOKUP($FA1102,SIZE,LOOKUPS!J$11,0)*$FI$6)</f>
        <v>3.1903000000000001</v>
      </c>
      <c r="FJ1102" s="1">
        <f>IF(ISERROR(VLOOKUP($FA1102,MOM,LOOKUPS!K$12,0)*$FB$6+VLOOKUP($FA1102,STREV,LOOKUPS!K$10,0)*$FC$6+VLOOKUP($FA1102,LTREV,LOOKUPS!K$9,0)*$FD$6+VLOOKUP($FA1102,CFP,LOOKUPS!K$6,0)*$FE$6+VLOOKUP($FA1102,EP,LOOKUPS!K$8,0)*$FF$6+VLOOKUP($FA1102,BM,LOOKUPS!K$5,0)*$FG$6+VLOOKUP($FA1102,DIV,LOOKUPS!K$7,0)*$FH$6++VLOOKUP($FA1102,SIZE,LOOKUPS!K$11,0)*$FI$6),"",VLOOKUP($FA1102,MOM,LOOKUPS!K$12,0)*$FB$6+VLOOKUP($FA1102,STREV,LOOKUPS!K$10,0)*$FC$6+VLOOKUP($FA1102,LTREV,LOOKUPS!K$9,0)*$FD$6+VLOOKUP($FA1102,CFP,LOOKUPS!K$6,0)*$FE$6+VLOOKUP($FA1102,EP,LOOKUPS!K$8,0)*$FF$6+VLOOKUP($FA1102,BM,LOOKUPS!K$5,0)*$FG$6+VLOOKUP($FA1102,DIV,LOOKUPS!K$7,0)*$FH$6++VLOOKUP($FA1102,SIZE,LOOKUPS!K$11,0)*$FI$6)</f>
        <v>3.1971000000000003</v>
      </c>
      <c r="FK1102" s="1">
        <f>IF(ISERROR(VLOOKUP($FA1102,MOM,LOOKUPS!L$12,0)*$FB$6+VLOOKUP($FA1102,STREV,LOOKUPS!L$10,0)*$FC$6+VLOOKUP($FA1102,LTREV,LOOKUPS!L$9,0)*$FD$6+VLOOKUP($FA1102,CFP,LOOKUPS!L$6,0)*$FE$6+VLOOKUP($FA1102,EP,LOOKUPS!L$8,0)*$FF$6+VLOOKUP($FA1102,BM,LOOKUPS!L$5,0)*$FG$6+VLOOKUP($FA1102,DIV,LOOKUPS!L$7,0)*$FH$6++VLOOKUP($FA1102,SIZE,LOOKUPS!L$11,0)*$FI$6),"",VLOOKUP($FA1102,MOM,LOOKUPS!L$12,0)*$FB$6+VLOOKUP($FA1102,STREV,LOOKUPS!L$10,0)*$FC$6+VLOOKUP($FA1102,LTREV,LOOKUPS!L$9,0)*$FD$6+VLOOKUP($FA1102,CFP,LOOKUPS!L$6,0)*$FE$6+VLOOKUP($FA1102,EP,LOOKUPS!L$8,0)*$FF$6+VLOOKUP($FA1102,BM,LOOKUPS!L$5,0)*$FG$6+VLOOKUP($FA1102,DIV,LOOKUPS!L$7,0)*$FH$6++VLOOKUP($FA1102,SIZE,LOOKUPS!L$11,0)*$FI$6)</f>
        <v>3.5312999999999999</v>
      </c>
    </row>
    <row r="1103" spans="1:167" x14ac:dyDescent="0.3">
      <c r="A1103" s="1">
        <v>201802</v>
      </c>
      <c r="B1103" s="1">
        <v>-6.48</v>
      </c>
      <c r="C1103" s="1">
        <v>-5.22</v>
      </c>
      <c r="D1103" s="1">
        <v>-3.68</v>
      </c>
      <c r="E1103" s="1">
        <v>-3.72</v>
      </c>
      <c r="F1103" s="1">
        <v>-2.56</v>
      </c>
      <c r="G1103" s="1">
        <v>-3.72</v>
      </c>
      <c r="H1103" s="1">
        <v>-3.54</v>
      </c>
      <c r="I1103" s="1">
        <v>-2.6</v>
      </c>
      <c r="J1103" s="1">
        <v>-3.5</v>
      </c>
      <c r="K1103" s="1">
        <v>-3.4</v>
      </c>
      <c r="M1103" s="1">
        <v>201703</v>
      </c>
      <c r="N1103" s="1">
        <v>-0.98</v>
      </c>
      <c r="O1103" s="1">
        <v>-0.81</v>
      </c>
      <c r="P1103" s="1">
        <v>-0.06</v>
      </c>
      <c r="Q1103" s="1">
        <v>-0.55000000000000004</v>
      </c>
      <c r="R1103" s="1">
        <v>1.1499999999999999</v>
      </c>
      <c r="S1103" s="1">
        <v>0.28999999999999998</v>
      </c>
      <c r="T1103" s="1">
        <v>1.04</v>
      </c>
      <c r="U1103" s="1">
        <v>-0.52</v>
      </c>
      <c r="V1103" s="1">
        <v>1.6</v>
      </c>
      <c r="W1103" s="1">
        <v>3.22</v>
      </c>
      <c r="CA1103" s="1">
        <v>201708</v>
      </c>
      <c r="CB1103" s="1">
        <v>-1.78</v>
      </c>
      <c r="CC1103" s="1">
        <v>-1.03</v>
      </c>
      <c r="CD1103" s="1">
        <v>-1.58</v>
      </c>
      <c r="CE1103" s="1">
        <v>-2.2200000000000002</v>
      </c>
      <c r="CF1103" s="1">
        <v>-1.1100000000000001</v>
      </c>
      <c r="CG1103" s="1">
        <v>-1.96</v>
      </c>
      <c r="CH1103" s="1">
        <v>-1.0900000000000001</v>
      </c>
      <c r="CI1103" s="1">
        <v>-1.61</v>
      </c>
      <c r="CJ1103" s="1">
        <v>-2.31</v>
      </c>
      <c r="CK1103" s="1">
        <v>-2.2000000000000002</v>
      </c>
      <c r="CL1103" s="1">
        <v>0</v>
      </c>
      <c r="CM1103" s="1">
        <v>-0.86</v>
      </c>
      <c r="CN1103" s="1">
        <v>-3.14</v>
      </c>
      <c r="CO1103" s="1">
        <v>-1.21</v>
      </c>
      <c r="CP1103" s="1">
        <v>-0.96</v>
      </c>
      <c r="CQ1103" s="1">
        <v>-1.23</v>
      </c>
      <c r="CR1103" s="1">
        <v>-2</v>
      </c>
      <c r="CS1103" s="1">
        <v>-2.14</v>
      </c>
      <c r="CT1103" s="1">
        <v>-2.4700000000000002</v>
      </c>
      <c r="CV1103" s="1">
        <v>201808</v>
      </c>
      <c r="CW1103" s="1">
        <v>4.92</v>
      </c>
      <c r="CX1103" s="1">
        <v>2.0299999999999998</v>
      </c>
      <c r="CY1103" s="1">
        <v>1.5</v>
      </c>
      <c r="CZ1103" s="1">
        <v>1.02</v>
      </c>
      <c r="DA1103" s="1">
        <v>2</v>
      </c>
      <c r="DB1103" s="1">
        <v>1.7</v>
      </c>
      <c r="DC1103" s="1">
        <v>1.91</v>
      </c>
      <c r="DD1103" s="1">
        <v>1.48</v>
      </c>
      <c r="DE1103" s="1">
        <v>0.44</v>
      </c>
      <c r="DF1103" s="1">
        <v>2.31</v>
      </c>
      <c r="DG1103" s="1">
        <v>1.75</v>
      </c>
      <c r="DH1103" s="1">
        <v>2.11</v>
      </c>
      <c r="DI1103" s="1">
        <v>1.32</v>
      </c>
      <c r="DJ1103" s="1">
        <v>2.81</v>
      </c>
      <c r="DK1103" s="1">
        <v>1.03</v>
      </c>
      <c r="DL1103" s="1">
        <v>0.84</v>
      </c>
      <c r="DM1103" s="1">
        <v>2.16</v>
      </c>
      <c r="DN1103" s="1">
        <v>1.07</v>
      </c>
      <c r="DO1103" s="1">
        <v>-0.19</v>
      </c>
      <c r="DQ1103" s="1">
        <v>201708</v>
      </c>
      <c r="DR1103" s="1">
        <v>-99.99</v>
      </c>
      <c r="DS1103" s="1">
        <v>-2.14</v>
      </c>
      <c r="DT1103" s="1">
        <v>-1.42</v>
      </c>
      <c r="DU1103" s="1">
        <v>-0.4</v>
      </c>
      <c r="DV1103" s="1">
        <v>-2.3199999999999998</v>
      </c>
      <c r="DW1103" s="1">
        <v>-1.73</v>
      </c>
      <c r="DX1103" s="1">
        <v>-1.27</v>
      </c>
      <c r="DY1103" s="1">
        <v>-0.28999999999999998</v>
      </c>
      <c r="DZ1103" s="1">
        <v>-0.5</v>
      </c>
      <c r="EA1103" s="1">
        <v>-2.77</v>
      </c>
      <c r="EB1103" s="1">
        <v>-1.06</v>
      </c>
      <c r="EC1103" s="1">
        <v>-1.17</v>
      </c>
      <c r="ED1103" s="1">
        <v>-2.44</v>
      </c>
      <c r="EE1103" s="1">
        <v>-1.42</v>
      </c>
      <c r="EF1103" s="1">
        <v>-1.1000000000000001</v>
      </c>
      <c r="EG1103" s="1">
        <v>-0.37</v>
      </c>
      <c r="EH1103" s="1">
        <v>-0.22</v>
      </c>
      <c r="EI1103" s="1">
        <v>-1.53</v>
      </c>
      <c r="EJ1103" s="1">
        <v>0.52</v>
      </c>
      <c r="EL1103">
        <v>201708</v>
      </c>
      <c r="EM1103">
        <v>0.16</v>
      </c>
      <c r="EN1103">
        <v>-1.62</v>
      </c>
      <c r="EO1103">
        <v>-2.19</v>
      </c>
      <c r="EP1103">
        <v>0.09</v>
      </c>
      <c r="ER1103" s="1">
        <v>201802</v>
      </c>
      <c r="ES1103" s="1">
        <v>3.97</v>
      </c>
      <c r="EU1103" s="1">
        <v>201703</v>
      </c>
      <c r="EV1103" s="1">
        <v>-0.96</v>
      </c>
      <c r="FA1103" s="1">
        <v>201802</v>
      </c>
      <c r="FB1103" s="1">
        <f>IF(ISERROR(VLOOKUP($FA1103,MOM,LOOKUPS!C$12,0)*$FB$6+VLOOKUP($FA1103,STREV,LOOKUPS!C$10,0)*$FC$6+VLOOKUP($FA1103,LTREV,LOOKUPS!C$9,0)*$FD$6+VLOOKUP($FA1103,CFP,LOOKUPS!C$6,0)*$FE$6+VLOOKUP($FA1103,EP,LOOKUPS!C$8,0)*$FF$6+VLOOKUP($FA1103,BM,LOOKUPS!C$5,0)*$FG$6+VLOOKUP($FA1103,DIV,LOOKUPS!C$7,0)*$FH$6++VLOOKUP($FA1103,SIZE,LOOKUPS!C$11,0)*$FI$6),"",VLOOKUP($FA1103,MOM,LOOKUPS!C$12,0)*$FB$6+VLOOKUP($FA1103,STREV,LOOKUPS!C$10,0)*$FC$6+VLOOKUP($FA1103,LTREV,LOOKUPS!C$9,0)*$FD$6+VLOOKUP($FA1103,CFP,LOOKUPS!C$6,0)*$FE$6+VLOOKUP($FA1103,EP,LOOKUPS!C$8,0)*$FF$6+VLOOKUP($FA1103,BM,LOOKUPS!C$5,0)*$FG$6+VLOOKUP($FA1103,DIV,LOOKUPS!C$7,0)*$FH$6++VLOOKUP($FA1103,SIZE,LOOKUPS!C$11,0)*$FI$6)</f>
        <v>-4.5159000000000002</v>
      </c>
      <c r="FC1103" s="1">
        <f>IF(ISERROR(VLOOKUP($FA1103,MOM,LOOKUPS!D$12,0)*$FB$6+VLOOKUP($FA1103,STREV,LOOKUPS!D$10,0)*$FC$6+VLOOKUP($FA1103,LTREV,LOOKUPS!D$9,0)*$FD$6+VLOOKUP($FA1103,CFP,LOOKUPS!D$6,0)*$FE$6+VLOOKUP($FA1103,EP,LOOKUPS!D$8,0)*$FF$6+VLOOKUP($FA1103,BM,LOOKUPS!D$5,0)*$FG$6+VLOOKUP($FA1103,DIV,LOOKUPS!D$7,0)*$FH$6++VLOOKUP($FA1103,SIZE,LOOKUPS!D$11,0)*$FI$6),"",VLOOKUP($FA1103,MOM,LOOKUPS!D$12,0)*$FB$6+VLOOKUP($FA1103,STREV,LOOKUPS!D$10,0)*$FC$6+VLOOKUP($FA1103,LTREV,LOOKUPS!D$9,0)*$FD$6+VLOOKUP($FA1103,CFP,LOOKUPS!D$6,0)*$FE$6+VLOOKUP($FA1103,EP,LOOKUPS!D$8,0)*$FF$6+VLOOKUP($FA1103,BM,LOOKUPS!D$5,0)*$FG$6+VLOOKUP($FA1103,DIV,LOOKUPS!D$7,0)*$FH$6++VLOOKUP($FA1103,SIZE,LOOKUPS!D$11,0)*$FI$6)</f>
        <v>-4.3283000000000005</v>
      </c>
      <c r="FD1103" s="1">
        <f>IF(ISERROR(VLOOKUP($FA1103,MOM,LOOKUPS!E$12,0)*$FB$6+VLOOKUP($FA1103,STREV,LOOKUPS!E$10,0)*$FC$6+VLOOKUP($FA1103,LTREV,LOOKUPS!E$9,0)*$FD$6+VLOOKUP($FA1103,CFP,LOOKUPS!E$6,0)*$FE$6+VLOOKUP($FA1103,EP,LOOKUPS!E$8,0)*$FF$6+VLOOKUP($FA1103,BM,LOOKUPS!E$5,0)*$FG$6+VLOOKUP($FA1103,DIV,LOOKUPS!E$7,0)*$FH$6++VLOOKUP($FA1103,SIZE,LOOKUPS!E$11,0)*$FI$6),"",VLOOKUP($FA1103,MOM,LOOKUPS!E$12,0)*$FB$6+VLOOKUP($FA1103,STREV,LOOKUPS!E$10,0)*$FC$6+VLOOKUP($FA1103,LTREV,LOOKUPS!E$9,0)*$FD$6+VLOOKUP($FA1103,CFP,LOOKUPS!E$6,0)*$FE$6+VLOOKUP($FA1103,EP,LOOKUPS!E$8,0)*$FF$6+VLOOKUP($FA1103,BM,LOOKUPS!E$5,0)*$FG$6+VLOOKUP($FA1103,DIV,LOOKUPS!E$7,0)*$FH$6++VLOOKUP($FA1103,SIZE,LOOKUPS!E$11,0)*$FI$6)</f>
        <v>-3.6646999999999998</v>
      </c>
      <c r="FE1103" s="1">
        <f>IF(ISERROR(VLOOKUP($FA1103,MOM,LOOKUPS!F$12,0)*$FB$6+VLOOKUP($FA1103,STREV,LOOKUPS!F$10,0)*$FC$6+VLOOKUP($FA1103,LTREV,LOOKUPS!F$9,0)*$FD$6+VLOOKUP($FA1103,CFP,LOOKUPS!F$6,0)*$FE$6+VLOOKUP($FA1103,EP,LOOKUPS!F$8,0)*$FF$6+VLOOKUP($FA1103,BM,LOOKUPS!F$5,0)*$FG$6+VLOOKUP($FA1103,DIV,LOOKUPS!F$7,0)*$FH$6++VLOOKUP($FA1103,SIZE,LOOKUPS!F$11,0)*$FI$6),"",VLOOKUP($FA1103,MOM,LOOKUPS!F$12,0)*$FB$6+VLOOKUP($FA1103,STREV,LOOKUPS!F$10,0)*$FC$6+VLOOKUP($FA1103,LTREV,LOOKUPS!F$9,0)*$FD$6+VLOOKUP($FA1103,CFP,LOOKUPS!F$6,0)*$FE$6+VLOOKUP($FA1103,EP,LOOKUPS!F$8,0)*$FF$6+VLOOKUP($FA1103,BM,LOOKUPS!F$5,0)*$FG$6+VLOOKUP($FA1103,DIV,LOOKUPS!F$7,0)*$FH$6++VLOOKUP($FA1103,SIZE,LOOKUPS!F$11,0)*$FI$6)</f>
        <v>-3.3764000000000003</v>
      </c>
      <c r="FF1103" s="1">
        <f>IF(ISERROR(VLOOKUP($FA1103,MOM,LOOKUPS!G$12,0)*$FB$6+VLOOKUP($FA1103,STREV,LOOKUPS!G$10,0)*$FC$6+VLOOKUP($FA1103,LTREV,LOOKUPS!G$9,0)*$FD$6+VLOOKUP($FA1103,CFP,LOOKUPS!G$6,0)*$FE$6+VLOOKUP($FA1103,EP,LOOKUPS!G$8,0)*$FF$6+VLOOKUP($FA1103,BM,LOOKUPS!G$5,0)*$FG$6+VLOOKUP($FA1103,DIV,LOOKUPS!G$7,0)*$FH$6++VLOOKUP($FA1103,SIZE,LOOKUPS!G$11,0)*$FI$6),"",VLOOKUP($FA1103,MOM,LOOKUPS!G$12,0)*$FB$6+VLOOKUP($FA1103,STREV,LOOKUPS!G$10,0)*$FC$6+VLOOKUP($FA1103,LTREV,LOOKUPS!G$9,0)*$FD$6+VLOOKUP($FA1103,CFP,LOOKUPS!G$6,0)*$FE$6+VLOOKUP($FA1103,EP,LOOKUPS!G$8,0)*$FF$6+VLOOKUP($FA1103,BM,LOOKUPS!G$5,0)*$FG$6+VLOOKUP($FA1103,DIV,LOOKUPS!G$7,0)*$FH$6++VLOOKUP($FA1103,SIZE,LOOKUPS!G$11,0)*$FI$6)</f>
        <v>-2.9893000000000001</v>
      </c>
      <c r="FG1103" s="1">
        <f>IF(ISERROR(VLOOKUP($FA1103,MOM,LOOKUPS!H$12,0)*$FB$6+VLOOKUP($FA1103,STREV,LOOKUPS!H$10,0)*$FC$6+VLOOKUP($FA1103,LTREV,LOOKUPS!H$9,0)*$FD$6+VLOOKUP($FA1103,CFP,LOOKUPS!H$6,0)*$FE$6+VLOOKUP($FA1103,EP,LOOKUPS!H$8,0)*$FF$6+VLOOKUP($FA1103,BM,LOOKUPS!H$5,0)*$FG$6+VLOOKUP($FA1103,DIV,LOOKUPS!H$7,0)*$FH$6++VLOOKUP($FA1103,SIZE,LOOKUPS!H$11,0)*$FI$6),"",VLOOKUP($FA1103,MOM,LOOKUPS!H$12,0)*$FB$6+VLOOKUP($FA1103,STREV,LOOKUPS!H$10,0)*$FC$6+VLOOKUP($FA1103,LTREV,LOOKUPS!H$9,0)*$FD$6+VLOOKUP($FA1103,CFP,LOOKUPS!H$6,0)*$FE$6+VLOOKUP($FA1103,EP,LOOKUPS!H$8,0)*$FF$6+VLOOKUP($FA1103,BM,LOOKUPS!H$5,0)*$FG$6+VLOOKUP($FA1103,DIV,LOOKUPS!H$7,0)*$FH$6++VLOOKUP($FA1103,SIZE,LOOKUPS!H$11,0)*$FI$6)</f>
        <v>-4.2386999999999997</v>
      </c>
      <c r="FH1103" s="1">
        <f>IF(ISERROR(VLOOKUP($FA1103,MOM,LOOKUPS!I$12,0)*$FB$6+VLOOKUP($FA1103,STREV,LOOKUPS!I$10,0)*$FC$6+VLOOKUP($FA1103,LTREV,LOOKUPS!I$9,0)*$FD$6+VLOOKUP($FA1103,CFP,LOOKUPS!I$6,0)*$FE$6+VLOOKUP($FA1103,EP,LOOKUPS!I$8,0)*$FF$6+VLOOKUP($FA1103,BM,LOOKUPS!I$5,0)*$FG$6+VLOOKUP($FA1103,DIV,LOOKUPS!I$7,0)*$FH$6++VLOOKUP($FA1103,SIZE,LOOKUPS!I$11,0)*$FI$6),"",VLOOKUP($FA1103,MOM,LOOKUPS!I$12,0)*$FB$6+VLOOKUP($FA1103,STREV,LOOKUPS!I$10,0)*$FC$6+VLOOKUP($FA1103,LTREV,LOOKUPS!I$9,0)*$FD$6+VLOOKUP($FA1103,CFP,LOOKUPS!I$6,0)*$FE$6+VLOOKUP($FA1103,EP,LOOKUPS!I$8,0)*$FF$6+VLOOKUP($FA1103,BM,LOOKUPS!I$5,0)*$FG$6+VLOOKUP($FA1103,DIV,LOOKUPS!I$7,0)*$FH$6++VLOOKUP($FA1103,SIZE,LOOKUPS!I$11,0)*$FI$6)</f>
        <v>-4.0585000000000004</v>
      </c>
      <c r="FI1103" s="1">
        <f>IF(ISERROR(VLOOKUP($FA1103,MOM,LOOKUPS!J$12,0)*$FB$6+VLOOKUP($FA1103,STREV,LOOKUPS!J$10,0)*$FC$6+VLOOKUP($FA1103,LTREV,LOOKUPS!J$9,0)*$FD$6+VLOOKUP($FA1103,CFP,LOOKUPS!J$6,0)*$FE$6+VLOOKUP($FA1103,EP,LOOKUPS!J$8,0)*$FF$6+VLOOKUP($FA1103,BM,LOOKUPS!J$5,0)*$FG$6+VLOOKUP($FA1103,DIV,LOOKUPS!J$7,0)*$FH$6++VLOOKUP($FA1103,SIZE,LOOKUPS!J$11,0)*$FI$6),"",VLOOKUP($FA1103,MOM,LOOKUPS!J$12,0)*$FB$6+VLOOKUP($FA1103,STREV,LOOKUPS!J$10,0)*$FC$6+VLOOKUP($FA1103,LTREV,LOOKUPS!J$9,0)*$FD$6+VLOOKUP($FA1103,CFP,LOOKUPS!J$6,0)*$FE$6+VLOOKUP($FA1103,EP,LOOKUPS!J$8,0)*$FF$6+VLOOKUP($FA1103,BM,LOOKUPS!J$5,0)*$FG$6+VLOOKUP($FA1103,DIV,LOOKUPS!J$7,0)*$FH$6++VLOOKUP($FA1103,SIZE,LOOKUPS!J$11,0)*$FI$6)</f>
        <v>-3.4597000000000002</v>
      </c>
      <c r="FJ1103" s="1">
        <f>IF(ISERROR(VLOOKUP($FA1103,MOM,LOOKUPS!K$12,0)*$FB$6+VLOOKUP($FA1103,STREV,LOOKUPS!K$10,0)*$FC$6+VLOOKUP($FA1103,LTREV,LOOKUPS!K$9,0)*$FD$6+VLOOKUP($FA1103,CFP,LOOKUPS!K$6,0)*$FE$6+VLOOKUP($FA1103,EP,LOOKUPS!K$8,0)*$FF$6+VLOOKUP($FA1103,BM,LOOKUPS!K$5,0)*$FG$6+VLOOKUP($FA1103,DIV,LOOKUPS!K$7,0)*$FH$6++VLOOKUP($FA1103,SIZE,LOOKUPS!K$11,0)*$FI$6),"",VLOOKUP($FA1103,MOM,LOOKUPS!K$12,0)*$FB$6+VLOOKUP($FA1103,STREV,LOOKUPS!K$10,0)*$FC$6+VLOOKUP($FA1103,LTREV,LOOKUPS!K$9,0)*$FD$6+VLOOKUP($FA1103,CFP,LOOKUPS!K$6,0)*$FE$6+VLOOKUP($FA1103,EP,LOOKUPS!K$8,0)*$FF$6+VLOOKUP($FA1103,BM,LOOKUPS!K$5,0)*$FG$6+VLOOKUP($FA1103,DIV,LOOKUPS!K$7,0)*$FH$6++VLOOKUP($FA1103,SIZE,LOOKUPS!K$11,0)*$FI$6)</f>
        <v>-3.6696000000000004</v>
      </c>
      <c r="FK1103" s="1">
        <f>IF(ISERROR(VLOOKUP($FA1103,MOM,LOOKUPS!L$12,0)*$FB$6+VLOOKUP($FA1103,STREV,LOOKUPS!L$10,0)*$FC$6+VLOOKUP($FA1103,LTREV,LOOKUPS!L$9,0)*$FD$6+VLOOKUP($FA1103,CFP,LOOKUPS!L$6,0)*$FE$6+VLOOKUP($FA1103,EP,LOOKUPS!L$8,0)*$FF$6+VLOOKUP($FA1103,BM,LOOKUPS!L$5,0)*$FG$6+VLOOKUP($FA1103,DIV,LOOKUPS!L$7,0)*$FH$6++VLOOKUP($FA1103,SIZE,LOOKUPS!L$11,0)*$FI$6),"",VLOOKUP($FA1103,MOM,LOOKUPS!L$12,0)*$FB$6+VLOOKUP($FA1103,STREV,LOOKUPS!L$10,0)*$FC$6+VLOOKUP($FA1103,LTREV,LOOKUPS!L$9,0)*$FD$6+VLOOKUP($FA1103,CFP,LOOKUPS!L$6,0)*$FE$6+VLOOKUP($FA1103,EP,LOOKUPS!L$8,0)*$FF$6+VLOOKUP($FA1103,BM,LOOKUPS!L$5,0)*$FG$6+VLOOKUP($FA1103,DIV,LOOKUPS!L$7,0)*$FH$6++VLOOKUP($FA1103,SIZE,LOOKUPS!L$11,0)*$FI$6)</f>
        <v>-4.4658000000000007</v>
      </c>
    </row>
    <row r="1104" spans="1:167" x14ac:dyDescent="0.3">
      <c r="A1104" s="1">
        <v>201803</v>
      </c>
      <c r="B1104" s="1">
        <v>1.04</v>
      </c>
      <c r="C1104" s="1">
        <v>-0.09</v>
      </c>
      <c r="D1104" s="1">
        <v>0.6</v>
      </c>
      <c r="E1104" s="1">
        <v>1.25</v>
      </c>
      <c r="F1104" s="1">
        <v>1.83</v>
      </c>
      <c r="G1104" s="1">
        <v>2.2000000000000002</v>
      </c>
      <c r="H1104" s="1">
        <v>1.0900000000000001</v>
      </c>
      <c r="I1104" s="1">
        <v>-0.31</v>
      </c>
      <c r="J1104" s="1">
        <v>0.87</v>
      </c>
      <c r="K1104" s="1">
        <v>0.2</v>
      </c>
      <c r="M1104" s="1">
        <v>201704</v>
      </c>
      <c r="N1104" s="1">
        <v>-4.6399999999999997</v>
      </c>
      <c r="O1104" s="1">
        <v>-0.39</v>
      </c>
      <c r="P1104" s="1">
        <v>-0.04</v>
      </c>
      <c r="Q1104" s="1">
        <v>0.81</v>
      </c>
      <c r="R1104" s="1">
        <v>1.28</v>
      </c>
      <c r="S1104" s="1">
        <v>0.88</v>
      </c>
      <c r="T1104" s="1">
        <v>0.97</v>
      </c>
      <c r="U1104" s="1">
        <v>1.35</v>
      </c>
      <c r="V1104" s="1">
        <v>2.29</v>
      </c>
      <c r="W1104" s="1">
        <v>0.18</v>
      </c>
      <c r="CA1104" s="1">
        <v>201709</v>
      </c>
      <c r="CB1104" s="1">
        <v>6.42</v>
      </c>
      <c r="CC1104" s="1">
        <v>5.55</v>
      </c>
      <c r="CD1104" s="1">
        <v>8.2799999999999994</v>
      </c>
      <c r="CE1104" s="1">
        <v>7.8</v>
      </c>
      <c r="CF1104" s="1">
        <v>5.67</v>
      </c>
      <c r="CG1104" s="1">
        <v>5.69</v>
      </c>
      <c r="CH1104" s="1">
        <v>9.08</v>
      </c>
      <c r="CI1104" s="1">
        <v>8.14</v>
      </c>
      <c r="CJ1104" s="1">
        <v>7.83</v>
      </c>
      <c r="CK1104" s="1">
        <v>6.22</v>
      </c>
      <c r="CL1104" s="1">
        <v>5.12</v>
      </c>
      <c r="CM1104" s="1">
        <v>5.25</v>
      </c>
      <c r="CN1104" s="1">
        <v>6.15</v>
      </c>
      <c r="CO1104" s="1">
        <v>8.57</v>
      </c>
      <c r="CP1104" s="1">
        <v>9.59</v>
      </c>
      <c r="CQ1104" s="1">
        <v>8.5399999999999991</v>
      </c>
      <c r="CR1104" s="1">
        <v>7.73</v>
      </c>
      <c r="CS1104" s="1">
        <v>7.98</v>
      </c>
      <c r="CT1104" s="1">
        <v>7.68</v>
      </c>
      <c r="CV1104" s="1">
        <v>201809</v>
      </c>
      <c r="CW1104" s="1">
        <v>-1.69</v>
      </c>
      <c r="CX1104" s="1">
        <v>-1.88</v>
      </c>
      <c r="CY1104" s="1">
        <v>-1.63</v>
      </c>
      <c r="CZ1104" s="1">
        <v>-1.51</v>
      </c>
      <c r="DA1104" s="1">
        <v>-1.67</v>
      </c>
      <c r="DB1104" s="1">
        <v>-2.5299999999999998</v>
      </c>
      <c r="DC1104" s="1">
        <v>-1.49</v>
      </c>
      <c r="DD1104" s="1">
        <v>-1.43</v>
      </c>
      <c r="DE1104" s="1">
        <v>-1.1499999999999999</v>
      </c>
      <c r="DF1104" s="1">
        <v>-0.88</v>
      </c>
      <c r="DG1104" s="1">
        <v>-2.2999999999999998</v>
      </c>
      <c r="DH1104" s="1">
        <v>-2.2999999999999998</v>
      </c>
      <c r="DI1104" s="1">
        <v>-2.75</v>
      </c>
      <c r="DJ1104" s="1">
        <v>-1.3</v>
      </c>
      <c r="DK1104" s="1">
        <v>-1.67</v>
      </c>
      <c r="DL1104" s="1">
        <v>-0.68</v>
      </c>
      <c r="DM1104" s="1">
        <v>-2.2200000000000002</v>
      </c>
      <c r="DN1104" s="1">
        <v>-0.93</v>
      </c>
      <c r="DO1104" s="1">
        <v>-1.37</v>
      </c>
      <c r="DQ1104" s="1">
        <v>201709</v>
      </c>
      <c r="DR1104" s="1">
        <v>-99.99</v>
      </c>
      <c r="DS1104" s="1">
        <v>8.76</v>
      </c>
      <c r="DT1104" s="1">
        <v>5.96</v>
      </c>
      <c r="DU1104" s="1">
        <v>2.88</v>
      </c>
      <c r="DV1104" s="1">
        <v>8.9700000000000006</v>
      </c>
      <c r="DW1104" s="1">
        <v>7.67</v>
      </c>
      <c r="DX1104" s="1">
        <v>5.61</v>
      </c>
      <c r="DY1104" s="1">
        <v>3.82</v>
      </c>
      <c r="DZ1104" s="1">
        <v>2.68</v>
      </c>
      <c r="EA1104" s="1">
        <v>9.11</v>
      </c>
      <c r="EB1104" s="1">
        <v>8.6</v>
      </c>
      <c r="EC1104" s="1">
        <v>7.65</v>
      </c>
      <c r="ED1104" s="1">
        <v>7.7</v>
      </c>
      <c r="EE1104" s="1">
        <v>6.81</v>
      </c>
      <c r="EF1104" s="1">
        <v>4.2699999999999996</v>
      </c>
      <c r="EG1104" s="1">
        <v>4.37</v>
      </c>
      <c r="EH1104" s="1">
        <v>3.25</v>
      </c>
      <c r="EI1104" s="1">
        <v>2.69</v>
      </c>
      <c r="EJ1104" s="1">
        <v>2.67</v>
      </c>
      <c r="EL1104">
        <v>201709</v>
      </c>
      <c r="EM1104">
        <v>2.5099999999999998</v>
      </c>
      <c r="EN1104">
        <v>4.47</v>
      </c>
      <c r="EO1104">
        <v>3.14</v>
      </c>
      <c r="EP1104">
        <v>0.09</v>
      </c>
      <c r="ER1104" s="1">
        <v>201803</v>
      </c>
      <c r="ES1104" s="1">
        <v>-1.28</v>
      </c>
      <c r="EU1104" s="1">
        <v>201704</v>
      </c>
      <c r="EV1104" s="1">
        <v>-2.25</v>
      </c>
      <c r="FA1104" s="1">
        <v>201803</v>
      </c>
      <c r="FB1104" s="1">
        <f>IF(ISERROR(VLOOKUP($FA1104,MOM,LOOKUPS!C$12,0)*$FB$6+VLOOKUP($FA1104,STREV,LOOKUPS!C$10,0)*$FC$6+VLOOKUP($FA1104,LTREV,LOOKUPS!C$9,0)*$FD$6+VLOOKUP($FA1104,CFP,LOOKUPS!C$6,0)*$FE$6+VLOOKUP($FA1104,EP,LOOKUPS!C$8,0)*$FF$6+VLOOKUP($FA1104,BM,LOOKUPS!C$5,0)*$FG$6+VLOOKUP($FA1104,DIV,LOOKUPS!C$7,0)*$FH$6++VLOOKUP($FA1104,SIZE,LOOKUPS!C$11,0)*$FI$6),"",VLOOKUP($FA1104,MOM,LOOKUPS!C$12,0)*$FB$6+VLOOKUP($FA1104,STREV,LOOKUPS!C$10,0)*$FC$6+VLOOKUP($FA1104,LTREV,LOOKUPS!C$9,0)*$FD$6+VLOOKUP($FA1104,CFP,LOOKUPS!C$6,0)*$FE$6+VLOOKUP($FA1104,EP,LOOKUPS!C$8,0)*$FF$6+VLOOKUP($FA1104,BM,LOOKUPS!C$5,0)*$FG$6+VLOOKUP($FA1104,DIV,LOOKUPS!C$7,0)*$FH$6++VLOOKUP($FA1104,SIZE,LOOKUPS!C$11,0)*$FI$6)</f>
        <v>0.7681</v>
      </c>
      <c r="FC1104" s="1">
        <f>IF(ISERROR(VLOOKUP($FA1104,MOM,LOOKUPS!D$12,0)*$FB$6+VLOOKUP($FA1104,STREV,LOOKUPS!D$10,0)*$FC$6+VLOOKUP($FA1104,LTREV,LOOKUPS!D$9,0)*$FD$6+VLOOKUP($FA1104,CFP,LOOKUPS!D$6,0)*$FE$6+VLOOKUP($FA1104,EP,LOOKUPS!D$8,0)*$FF$6+VLOOKUP($FA1104,BM,LOOKUPS!D$5,0)*$FG$6+VLOOKUP($FA1104,DIV,LOOKUPS!D$7,0)*$FH$6++VLOOKUP($FA1104,SIZE,LOOKUPS!D$11,0)*$FI$6),"",VLOOKUP($FA1104,MOM,LOOKUPS!D$12,0)*$FB$6+VLOOKUP($FA1104,STREV,LOOKUPS!D$10,0)*$FC$6+VLOOKUP($FA1104,LTREV,LOOKUPS!D$9,0)*$FD$6+VLOOKUP($FA1104,CFP,LOOKUPS!D$6,0)*$FE$6+VLOOKUP($FA1104,EP,LOOKUPS!D$8,0)*$FF$6+VLOOKUP($FA1104,BM,LOOKUPS!D$5,0)*$FG$6+VLOOKUP($FA1104,DIV,LOOKUPS!D$7,0)*$FH$6++VLOOKUP($FA1104,SIZE,LOOKUPS!D$11,0)*$FI$6)</f>
        <v>0.66190000000000015</v>
      </c>
      <c r="FD1104" s="1">
        <f>IF(ISERROR(VLOOKUP($FA1104,MOM,LOOKUPS!E$12,0)*$FB$6+VLOOKUP($FA1104,STREV,LOOKUPS!E$10,0)*$FC$6+VLOOKUP($FA1104,LTREV,LOOKUPS!E$9,0)*$FD$6+VLOOKUP($FA1104,CFP,LOOKUPS!E$6,0)*$FE$6+VLOOKUP($FA1104,EP,LOOKUPS!E$8,0)*$FF$6+VLOOKUP($FA1104,BM,LOOKUPS!E$5,0)*$FG$6+VLOOKUP($FA1104,DIV,LOOKUPS!E$7,0)*$FH$6++VLOOKUP($FA1104,SIZE,LOOKUPS!E$11,0)*$FI$6),"",VLOOKUP($FA1104,MOM,LOOKUPS!E$12,0)*$FB$6+VLOOKUP($FA1104,STREV,LOOKUPS!E$10,0)*$FC$6+VLOOKUP($FA1104,LTREV,LOOKUPS!E$9,0)*$FD$6+VLOOKUP($FA1104,CFP,LOOKUPS!E$6,0)*$FE$6+VLOOKUP($FA1104,EP,LOOKUPS!E$8,0)*$FF$6+VLOOKUP($FA1104,BM,LOOKUPS!E$5,0)*$FG$6+VLOOKUP($FA1104,DIV,LOOKUPS!E$7,0)*$FH$6++VLOOKUP($FA1104,SIZE,LOOKUPS!E$11,0)*$FI$6)</f>
        <v>0.5806</v>
      </c>
      <c r="FE1104" s="1">
        <f>IF(ISERROR(VLOOKUP($FA1104,MOM,LOOKUPS!F$12,0)*$FB$6+VLOOKUP($FA1104,STREV,LOOKUPS!F$10,0)*$FC$6+VLOOKUP($FA1104,LTREV,LOOKUPS!F$9,0)*$FD$6+VLOOKUP($FA1104,CFP,LOOKUPS!F$6,0)*$FE$6+VLOOKUP($FA1104,EP,LOOKUPS!F$8,0)*$FF$6+VLOOKUP($FA1104,BM,LOOKUPS!F$5,0)*$FG$6+VLOOKUP($FA1104,DIV,LOOKUPS!F$7,0)*$FH$6++VLOOKUP($FA1104,SIZE,LOOKUPS!F$11,0)*$FI$6),"",VLOOKUP($FA1104,MOM,LOOKUPS!F$12,0)*$FB$6+VLOOKUP($FA1104,STREV,LOOKUPS!F$10,0)*$FC$6+VLOOKUP($FA1104,LTREV,LOOKUPS!F$9,0)*$FD$6+VLOOKUP($FA1104,CFP,LOOKUPS!F$6,0)*$FE$6+VLOOKUP($FA1104,EP,LOOKUPS!F$8,0)*$FF$6+VLOOKUP($FA1104,BM,LOOKUPS!F$5,0)*$FG$6+VLOOKUP($FA1104,DIV,LOOKUPS!F$7,0)*$FH$6++VLOOKUP($FA1104,SIZE,LOOKUPS!F$11,0)*$FI$6)</f>
        <v>1.1741000000000001</v>
      </c>
      <c r="FF1104" s="1">
        <f>IF(ISERROR(VLOOKUP($FA1104,MOM,LOOKUPS!G$12,0)*$FB$6+VLOOKUP($FA1104,STREV,LOOKUPS!G$10,0)*$FC$6+VLOOKUP($FA1104,LTREV,LOOKUPS!G$9,0)*$FD$6+VLOOKUP($FA1104,CFP,LOOKUPS!G$6,0)*$FE$6+VLOOKUP($FA1104,EP,LOOKUPS!G$8,0)*$FF$6+VLOOKUP($FA1104,BM,LOOKUPS!G$5,0)*$FG$6+VLOOKUP($FA1104,DIV,LOOKUPS!G$7,0)*$FH$6++VLOOKUP($FA1104,SIZE,LOOKUPS!G$11,0)*$FI$6),"",VLOOKUP($FA1104,MOM,LOOKUPS!G$12,0)*$FB$6+VLOOKUP($FA1104,STREV,LOOKUPS!G$10,0)*$FC$6+VLOOKUP($FA1104,LTREV,LOOKUPS!G$9,0)*$FD$6+VLOOKUP($FA1104,CFP,LOOKUPS!G$6,0)*$FE$6+VLOOKUP($FA1104,EP,LOOKUPS!G$8,0)*$FF$6+VLOOKUP($FA1104,BM,LOOKUPS!G$5,0)*$FG$6+VLOOKUP($FA1104,DIV,LOOKUPS!G$7,0)*$FH$6++VLOOKUP($FA1104,SIZE,LOOKUPS!G$11,0)*$FI$6)</f>
        <v>0.85080000000000022</v>
      </c>
      <c r="FG1104" s="1">
        <f>IF(ISERROR(VLOOKUP($FA1104,MOM,LOOKUPS!H$12,0)*$FB$6+VLOOKUP($FA1104,STREV,LOOKUPS!H$10,0)*$FC$6+VLOOKUP($FA1104,LTREV,LOOKUPS!H$9,0)*$FD$6+VLOOKUP($FA1104,CFP,LOOKUPS!H$6,0)*$FE$6+VLOOKUP($FA1104,EP,LOOKUPS!H$8,0)*$FF$6+VLOOKUP($FA1104,BM,LOOKUPS!H$5,0)*$FG$6+VLOOKUP($FA1104,DIV,LOOKUPS!H$7,0)*$FH$6++VLOOKUP($FA1104,SIZE,LOOKUPS!H$11,0)*$FI$6),"",VLOOKUP($FA1104,MOM,LOOKUPS!H$12,0)*$FB$6+VLOOKUP($FA1104,STREV,LOOKUPS!H$10,0)*$FC$6+VLOOKUP($FA1104,LTREV,LOOKUPS!H$9,0)*$FD$6+VLOOKUP($FA1104,CFP,LOOKUPS!H$6,0)*$FE$6+VLOOKUP($FA1104,EP,LOOKUPS!H$8,0)*$FF$6+VLOOKUP($FA1104,BM,LOOKUPS!H$5,0)*$FG$6+VLOOKUP($FA1104,DIV,LOOKUPS!H$7,0)*$FH$6++VLOOKUP($FA1104,SIZE,LOOKUPS!H$11,0)*$FI$6)</f>
        <v>1.1868000000000001</v>
      </c>
      <c r="FH1104" s="1">
        <f>IF(ISERROR(VLOOKUP($FA1104,MOM,LOOKUPS!I$12,0)*$FB$6+VLOOKUP($FA1104,STREV,LOOKUPS!I$10,0)*$FC$6+VLOOKUP($FA1104,LTREV,LOOKUPS!I$9,0)*$FD$6+VLOOKUP($FA1104,CFP,LOOKUPS!I$6,0)*$FE$6+VLOOKUP($FA1104,EP,LOOKUPS!I$8,0)*$FF$6+VLOOKUP($FA1104,BM,LOOKUPS!I$5,0)*$FG$6+VLOOKUP($FA1104,DIV,LOOKUPS!I$7,0)*$FH$6++VLOOKUP($FA1104,SIZE,LOOKUPS!I$11,0)*$FI$6),"",VLOOKUP($FA1104,MOM,LOOKUPS!I$12,0)*$FB$6+VLOOKUP($FA1104,STREV,LOOKUPS!I$10,0)*$FC$6+VLOOKUP($FA1104,LTREV,LOOKUPS!I$9,0)*$FD$6+VLOOKUP($FA1104,CFP,LOOKUPS!I$6,0)*$FE$6+VLOOKUP($FA1104,EP,LOOKUPS!I$8,0)*$FF$6+VLOOKUP($FA1104,BM,LOOKUPS!I$5,0)*$FG$6+VLOOKUP($FA1104,DIV,LOOKUPS!I$7,0)*$FH$6++VLOOKUP($FA1104,SIZE,LOOKUPS!I$11,0)*$FI$6)</f>
        <v>1.9670000000000001</v>
      </c>
      <c r="FI1104" s="1">
        <f>IF(ISERROR(VLOOKUP($FA1104,MOM,LOOKUPS!J$12,0)*$FB$6+VLOOKUP($FA1104,STREV,LOOKUPS!J$10,0)*$FC$6+VLOOKUP($FA1104,LTREV,LOOKUPS!J$9,0)*$FD$6+VLOOKUP($FA1104,CFP,LOOKUPS!J$6,0)*$FE$6+VLOOKUP($FA1104,EP,LOOKUPS!J$8,0)*$FF$6+VLOOKUP($FA1104,BM,LOOKUPS!J$5,0)*$FG$6+VLOOKUP($FA1104,DIV,LOOKUPS!J$7,0)*$FH$6++VLOOKUP($FA1104,SIZE,LOOKUPS!J$11,0)*$FI$6),"",VLOOKUP($FA1104,MOM,LOOKUPS!J$12,0)*$FB$6+VLOOKUP($FA1104,STREV,LOOKUPS!J$10,0)*$FC$6+VLOOKUP($FA1104,LTREV,LOOKUPS!J$9,0)*$FD$6+VLOOKUP($FA1104,CFP,LOOKUPS!J$6,0)*$FE$6+VLOOKUP($FA1104,EP,LOOKUPS!J$8,0)*$FF$6+VLOOKUP($FA1104,BM,LOOKUPS!J$5,0)*$FG$6+VLOOKUP($FA1104,DIV,LOOKUPS!J$7,0)*$FH$6++VLOOKUP($FA1104,SIZE,LOOKUPS!J$11,0)*$FI$6)</f>
        <v>0.99680000000000013</v>
      </c>
      <c r="FJ1104" s="1">
        <f>IF(ISERROR(VLOOKUP($FA1104,MOM,LOOKUPS!K$12,0)*$FB$6+VLOOKUP($FA1104,STREV,LOOKUPS!K$10,0)*$FC$6+VLOOKUP($FA1104,LTREV,LOOKUPS!K$9,0)*$FD$6+VLOOKUP($FA1104,CFP,LOOKUPS!K$6,0)*$FE$6+VLOOKUP($FA1104,EP,LOOKUPS!K$8,0)*$FF$6+VLOOKUP($FA1104,BM,LOOKUPS!K$5,0)*$FG$6+VLOOKUP($FA1104,DIV,LOOKUPS!K$7,0)*$FH$6++VLOOKUP($FA1104,SIZE,LOOKUPS!K$11,0)*$FI$6),"",VLOOKUP($FA1104,MOM,LOOKUPS!K$12,0)*$FB$6+VLOOKUP($FA1104,STREV,LOOKUPS!K$10,0)*$FC$6+VLOOKUP($FA1104,LTREV,LOOKUPS!K$9,0)*$FD$6+VLOOKUP($FA1104,CFP,LOOKUPS!K$6,0)*$FE$6+VLOOKUP($FA1104,EP,LOOKUPS!K$8,0)*$FF$6+VLOOKUP($FA1104,BM,LOOKUPS!K$5,0)*$FG$6+VLOOKUP($FA1104,DIV,LOOKUPS!K$7,0)*$FH$6++VLOOKUP($FA1104,SIZE,LOOKUPS!K$11,0)*$FI$6)</f>
        <v>0.86460000000000004</v>
      </c>
      <c r="FK1104" s="1">
        <f>IF(ISERROR(VLOOKUP($FA1104,MOM,LOOKUPS!L$12,0)*$FB$6+VLOOKUP($FA1104,STREV,LOOKUPS!L$10,0)*$FC$6+VLOOKUP($FA1104,LTREV,LOOKUPS!L$9,0)*$FD$6+VLOOKUP($FA1104,CFP,LOOKUPS!L$6,0)*$FE$6+VLOOKUP($FA1104,EP,LOOKUPS!L$8,0)*$FF$6+VLOOKUP($FA1104,BM,LOOKUPS!L$5,0)*$FG$6+VLOOKUP($FA1104,DIV,LOOKUPS!L$7,0)*$FH$6++VLOOKUP($FA1104,SIZE,LOOKUPS!L$11,0)*$FI$6),"",VLOOKUP($FA1104,MOM,LOOKUPS!L$12,0)*$FB$6+VLOOKUP($FA1104,STREV,LOOKUPS!L$10,0)*$FC$6+VLOOKUP($FA1104,LTREV,LOOKUPS!L$9,0)*$FD$6+VLOOKUP($FA1104,CFP,LOOKUPS!L$6,0)*$FE$6+VLOOKUP($FA1104,EP,LOOKUPS!L$8,0)*$FF$6+VLOOKUP($FA1104,BM,LOOKUPS!L$5,0)*$FG$6+VLOOKUP($FA1104,DIV,LOOKUPS!L$7,0)*$FH$6++VLOOKUP($FA1104,SIZE,LOOKUPS!L$11,0)*$FI$6)</f>
        <v>-0.41110000000000002</v>
      </c>
    </row>
    <row r="1105" spans="1:167" x14ac:dyDescent="0.3">
      <c r="A1105">
        <v>201804</v>
      </c>
      <c r="B1105">
        <v>0.9</v>
      </c>
      <c r="C1105">
        <v>1.69</v>
      </c>
      <c r="D1105">
        <v>1.31</v>
      </c>
      <c r="E1105">
        <v>0.79</v>
      </c>
      <c r="F1105">
        <v>1.31</v>
      </c>
      <c r="G1105">
        <v>0.57999999999999996</v>
      </c>
      <c r="H1105">
        <v>-0.02</v>
      </c>
      <c r="I1105">
        <v>-0.44</v>
      </c>
      <c r="J1105">
        <v>0.65</v>
      </c>
      <c r="K1105">
        <v>0.8</v>
      </c>
      <c r="M1105" s="1">
        <v>201705</v>
      </c>
      <c r="N1105" s="1">
        <v>-6.7</v>
      </c>
      <c r="O1105" s="1">
        <v>-4.25</v>
      </c>
      <c r="P1105" s="1">
        <v>-2.4300000000000002</v>
      </c>
      <c r="Q1105" s="1">
        <v>-1.23</v>
      </c>
      <c r="R1105" s="1">
        <v>-1.63</v>
      </c>
      <c r="S1105" s="1">
        <v>-0.14000000000000001</v>
      </c>
      <c r="T1105" s="1">
        <v>-1.1000000000000001</v>
      </c>
      <c r="U1105" s="1">
        <v>-0.91</v>
      </c>
      <c r="V1105" s="1">
        <v>-0.6</v>
      </c>
      <c r="W1105" s="1">
        <v>-0.13</v>
      </c>
      <c r="CA1105" s="1">
        <v>201710</v>
      </c>
      <c r="CB1105" s="1">
        <v>-5.51</v>
      </c>
      <c r="CC1105" s="1">
        <v>0.09</v>
      </c>
      <c r="CD1105" s="1">
        <v>0.65</v>
      </c>
      <c r="CE1105" s="1">
        <v>0.57999999999999996</v>
      </c>
      <c r="CF1105" s="1">
        <v>0.28000000000000003</v>
      </c>
      <c r="CG1105" s="1">
        <v>-0.03</v>
      </c>
      <c r="CH1105" s="1">
        <v>1</v>
      </c>
      <c r="CI1105" s="1">
        <v>0</v>
      </c>
      <c r="CJ1105" s="1">
        <v>0.95</v>
      </c>
      <c r="CK1105" s="1">
        <v>-0.37</v>
      </c>
      <c r="CL1105" s="1">
        <v>0.93</v>
      </c>
      <c r="CM1105" s="1">
        <v>-0.35</v>
      </c>
      <c r="CN1105" s="1">
        <v>0.32</v>
      </c>
      <c r="CO1105" s="1">
        <v>1.05</v>
      </c>
      <c r="CP1105" s="1">
        <v>0.95</v>
      </c>
      <c r="CQ1105" s="1">
        <v>0.3</v>
      </c>
      <c r="CR1105" s="1">
        <v>-0.3</v>
      </c>
      <c r="CS1105" s="1">
        <v>0.85</v>
      </c>
      <c r="CT1105" s="1">
        <v>1.04</v>
      </c>
      <c r="CV1105" s="1">
        <v>201810</v>
      </c>
      <c r="CW1105" s="1">
        <v>-11.87</v>
      </c>
      <c r="CX1105" s="1">
        <v>-9.32</v>
      </c>
      <c r="CY1105" s="1">
        <v>-7.59</v>
      </c>
      <c r="CZ1105" s="1">
        <v>-6.23</v>
      </c>
      <c r="DA1105" s="1">
        <v>-9.84</v>
      </c>
      <c r="DB1105" s="1">
        <v>-8.24</v>
      </c>
      <c r="DC1105" s="1">
        <v>-7.2</v>
      </c>
      <c r="DD1105" s="1">
        <v>-6.94</v>
      </c>
      <c r="DE1105" s="1">
        <v>-6.28</v>
      </c>
      <c r="DF1105" s="1">
        <v>-10.33</v>
      </c>
      <c r="DG1105" s="1">
        <v>-9.4499999999999993</v>
      </c>
      <c r="DH1105" s="1">
        <v>-8.2799999999999994</v>
      </c>
      <c r="DI1105" s="1">
        <v>-8.1999999999999993</v>
      </c>
      <c r="DJ1105" s="1">
        <v>-7.16</v>
      </c>
      <c r="DK1105" s="1">
        <v>-7.24</v>
      </c>
      <c r="DL1105" s="1">
        <v>-7.71</v>
      </c>
      <c r="DM1105" s="1">
        <v>-6.13</v>
      </c>
      <c r="DN1105" s="1">
        <v>-5.44</v>
      </c>
      <c r="DO1105" s="1">
        <v>-7.12</v>
      </c>
      <c r="DQ1105" s="1">
        <v>201710</v>
      </c>
      <c r="DR1105" s="1">
        <v>-99.99</v>
      </c>
      <c r="DS1105" s="1">
        <v>-0.84</v>
      </c>
      <c r="DT1105" s="1">
        <v>0.91</v>
      </c>
      <c r="DU1105" s="1">
        <v>1.56</v>
      </c>
      <c r="DV1105" s="1">
        <v>-1.03</v>
      </c>
      <c r="DW1105" s="1">
        <v>0.11</v>
      </c>
      <c r="DX1105" s="1">
        <v>0.93</v>
      </c>
      <c r="DY1105" s="1">
        <v>1.81</v>
      </c>
      <c r="DZ1105" s="1">
        <v>1.57</v>
      </c>
      <c r="EA1105" s="1">
        <v>-1.26</v>
      </c>
      <c r="EB1105" s="1">
        <v>-0.39</v>
      </c>
      <c r="EC1105" s="1">
        <v>0.17</v>
      </c>
      <c r="ED1105" s="1">
        <v>0.03</v>
      </c>
      <c r="EE1105" s="1">
        <v>7.0000000000000007E-2</v>
      </c>
      <c r="EF1105" s="1">
        <v>1.88</v>
      </c>
      <c r="EG1105" s="1">
        <v>2.09</v>
      </c>
      <c r="EH1105" s="1">
        <v>1.54</v>
      </c>
      <c r="EI1105" s="1">
        <v>1.48</v>
      </c>
      <c r="EJ1105" s="1">
        <v>1.66</v>
      </c>
      <c r="EL1105">
        <v>201710</v>
      </c>
      <c r="EM1105">
        <v>2.25</v>
      </c>
      <c r="EN1105">
        <v>-1.95</v>
      </c>
      <c r="EO1105">
        <v>0.12</v>
      </c>
      <c r="EP1105">
        <v>0.09</v>
      </c>
      <c r="ER1105">
        <v>201804</v>
      </c>
      <c r="ES1105">
        <v>0.27</v>
      </c>
      <c r="EU1105" s="1">
        <v>201705</v>
      </c>
      <c r="EV1105" s="1">
        <v>-3.58</v>
      </c>
      <c r="FA1105" s="1">
        <v>201804</v>
      </c>
      <c r="FB1105" s="1">
        <f>IF(ISERROR(VLOOKUP($FA1105,MOM,LOOKUPS!C$12,0)*$FB$6+VLOOKUP($FA1105,STREV,LOOKUPS!C$10,0)*$FC$6+VLOOKUP($FA1105,LTREV,LOOKUPS!C$9,0)*$FD$6+VLOOKUP($FA1105,CFP,LOOKUPS!C$6,0)*$FE$6+VLOOKUP($FA1105,EP,LOOKUPS!C$8,0)*$FF$6+VLOOKUP($FA1105,BM,LOOKUPS!C$5,0)*$FG$6+VLOOKUP($FA1105,DIV,LOOKUPS!C$7,0)*$FH$6++VLOOKUP($FA1105,SIZE,LOOKUPS!C$11,0)*$FI$6),"",VLOOKUP($FA1105,MOM,LOOKUPS!C$12,0)*$FB$6+VLOOKUP($FA1105,STREV,LOOKUPS!C$10,0)*$FC$6+VLOOKUP($FA1105,LTREV,LOOKUPS!C$9,0)*$FD$6+VLOOKUP($FA1105,CFP,LOOKUPS!C$6,0)*$FE$6+VLOOKUP($FA1105,EP,LOOKUPS!C$8,0)*$FF$6+VLOOKUP($FA1105,BM,LOOKUPS!C$5,0)*$FG$6+VLOOKUP($FA1105,DIV,LOOKUPS!C$7,0)*$FH$6++VLOOKUP($FA1105,SIZE,LOOKUPS!C$11,0)*$FI$6)</f>
        <v>0.85300000000000009</v>
      </c>
      <c r="FC1105" s="1">
        <f>IF(ISERROR(VLOOKUP($FA1105,MOM,LOOKUPS!D$12,0)*$FB$6+VLOOKUP($FA1105,STREV,LOOKUPS!D$10,0)*$FC$6+VLOOKUP($FA1105,LTREV,LOOKUPS!D$9,0)*$FD$6+VLOOKUP($FA1105,CFP,LOOKUPS!D$6,0)*$FE$6+VLOOKUP($FA1105,EP,LOOKUPS!D$8,0)*$FF$6+VLOOKUP($FA1105,BM,LOOKUPS!D$5,0)*$FG$6+VLOOKUP($FA1105,DIV,LOOKUPS!D$7,0)*$FH$6++VLOOKUP($FA1105,SIZE,LOOKUPS!D$11,0)*$FI$6),"",VLOOKUP($FA1105,MOM,LOOKUPS!D$12,0)*$FB$6+VLOOKUP($FA1105,STREV,LOOKUPS!D$10,0)*$FC$6+VLOOKUP($FA1105,LTREV,LOOKUPS!D$9,0)*$FD$6+VLOOKUP($FA1105,CFP,LOOKUPS!D$6,0)*$FE$6+VLOOKUP($FA1105,EP,LOOKUPS!D$8,0)*$FF$6+VLOOKUP($FA1105,BM,LOOKUPS!D$5,0)*$FG$6+VLOOKUP($FA1105,DIV,LOOKUPS!D$7,0)*$FH$6++VLOOKUP($FA1105,SIZE,LOOKUPS!D$11,0)*$FI$6)</f>
        <v>0.58689999999999998</v>
      </c>
      <c r="FD1105" s="1">
        <f>IF(ISERROR(VLOOKUP($FA1105,MOM,LOOKUPS!E$12,0)*$FB$6+VLOOKUP($FA1105,STREV,LOOKUPS!E$10,0)*$FC$6+VLOOKUP($FA1105,LTREV,LOOKUPS!E$9,0)*$FD$6+VLOOKUP($FA1105,CFP,LOOKUPS!E$6,0)*$FE$6+VLOOKUP($FA1105,EP,LOOKUPS!E$8,0)*$FF$6+VLOOKUP($FA1105,BM,LOOKUPS!E$5,0)*$FG$6+VLOOKUP($FA1105,DIV,LOOKUPS!E$7,0)*$FH$6++VLOOKUP($FA1105,SIZE,LOOKUPS!E$11,0)*$FI$6),"",VLOOKUP($FA1105,MOM,LOOKUPS!E$12,0)*$FB$6+VLOOKUP($FA1105,STREV,LOOKUPS!E$10,0)*$FC$6+VLOOKUP($FA1105,LTREV,LOOKUPS!E$9,0)*$FD$6+VLOOKUP($FA1105,CFP,LOOKUPS!E$6,0)*$FE$6+VLOOKUP($FA1105,EP,LOOKUPS!E$8,0)*$FF$6+VLOOKUP($FA1105,BM,LOOKUPS!E$5,0)*$FG$6+VLOOKUP($FA1105,DIV,LOOKUPS!E$7,0)*$FH$6++VLOOKUP($FA1105,SIZE,LOOKUPS!E$11,0)*$FI$6)</f>
        <v>0.56180000000000008</v>
      </c>
      <c r="FE1105" s="1">
        <f>IF(ISERROR(VLOOKUP($FA1105,MOM,LOOKUPS!F$12,0)*$FB$6+VLOOKUP($FA1105,STREV,LOOKUPS!F$10,0)*$FC$6+VLOOKUP($FA1105,LTREV,LOOKUPS!F$9,0)*$FD$6+VLOOKUP($FA1105,CFP,LOOKUPS!F$6,0)*$FE$6+VLOOKUP($FA1105,EP,LOOKUPS!F$8,0)*$FF$6+VLOOKUP($FA1105,BM,LOOKUPS!F$5,0)*$FG$6+VLOOKUP($FA1105,DIV,LOOKUPS!F$7,0)*$FH$6++VLOOKUP($FA1105,SIZE,LOOKUPS!F$11,0)*$FI$6),"",VLOOKUP($FA1105,MOM,LOOKUPS!F$12,0)*$FB$6+VLOOKUP($FA1105,STREV,LOOKUPS!F$10,0)*$FC$6+VLOOKUP($FA1105,LTREV,LOOKUPS!F$9,0)*$FD$6+VLOOKUP($FA1105,CFP,LOOKUPS!F$6,0)*$FE$6+VLOOKUP($FA1105,EP,LOOKUPS!F$8,0)*$FF$6+VLOOKUP($FA1105,BM,LOOKUPS!F$5,0)*$FG$6+VLOOKUP($FA1105,DIV,LOOKUPS!F$7,0)*$FH$6++VLOOKUP($FA1105,SIZE,LOOKUPS!F$11,0)*$FI$6)</f>
        <v>0.66790000000000016</v>
      </c>
      <c r="FF1105" s="1">
        <f>IF(ISERROR(VLOOKUP($FA1105,MOM,LOOKUPS!G$12,0)*$FB$6+VLOOKUP($FA1105,STREV,LOOKUPS!G$10,0)*$FC$6+VLOOKUP($FA1105,LTREV,LOOKUPS!G$9,0)*$FD$6+VLOOKUP($FA1105,CFP,LOOKUPS!G$6,0)*$FE$6+VLOOKUP($FA1105,EP,LOOKUPS!G$8,0)*$FF$6+VLOOKUP($FA1105,BM,LOOKUPS!G$5,0)*$FG$6+VLOOKUP($FA1105,DIV,LOOKUPS!G$7,0)*$FH$6++VLOOKUP($FA1105,SIZE,LOOKUPS!G$11,0)*$FI$6),"",VLOOKUP($FA1105,MOM,LOOKUPS!G$12,0)*$FB$6+VLOOKUP($FA1105,STREV,LOOKUPS!G$10,0)*$FC$6+VLOOKUP($FA1105,LTREV,LOOKUPS!G$9,0)*$FD$6+VLOOKUP($FA1105,CFP,LOOKUPS!G$6,0)*$FE$6+VLOOKUP($FA1105,EP,LOOKUPS!G$8,0)*$FF$6+VLOOKUP($FA1105,BM,LOOKUPS!G$5,0)*$FG$6+VLOOKUP($FA1105,DIV,LOOKUPS!G$7,0)*$FH$6++VLOOKUP($FA1105,SIZE,LOOKUPS!G$11,0)*$FI$6)</f>
        <v>0.94460000000000011</v>
      </c>
      <c r="FG1105" s="1">
        <f>IF(ISERROR(VLOOKUP($FA1105,MOM,LOOKUPS!H$12,0)*$FB$6+VLOOKUP($FA1105,STREV,LOOKUPS!H$10,0)*$FC$6+VLOOKUP($FA1105,LTREV,LOOKUPS!H$9,0)*$FD$6+VLOOKUP($FA1105,CFP,LOOKUPS!H$6,0)*$FE$6+VLOOKUP($FA1105,EP,LOOKUPS!H$8,0)*$FF$6+VLOOKUP($FA1105,BM,LOOKUPS!H$5,0)*$FG$6+VLOOKUP($FA1105,DIV,LOOKUPS!H$7,0)*$FH$6++VLOOKUP($FA1105,SIZE,LOOKUPS!H$11,0)*$FI$6),"",VLOOKUP($FA1105,MOM,LOOKUPS!H$12,0)*$FB$6+VLOOKUP($FA1105,STREV,LOOKUPS!H$10,0)*$FC$6+VLOOKUP($FA1105,LTREV,LOOKUPS!H$9,0)*$FD$6+VLOOKUP($FA1105,CFP,LOOKUPS!H$6,0)*$FE$6+VLOOKUP($FA1105,EP,LOOKUPS!H$8,0)*$FF$6+VLOOKUP($FA1105,BM,LOOKUPS!H$5,0)*$FG$6+VLOOKUP($FA1105,DIV,LOOKUPS!H$7,0)*$FH$6++VLOOKUP($FA1105,SIZE,LOOKUPS!H$11,0)*$FI$6)</f>
        <v>0.20049999999999998</v>
      </c>
      <c r="FH1105" s="1">
        <f>IF(ISERROR(VLOOKUP($FA1105,MOM,LOOKUPS!I$12,0)*$FB$6+VLOOKUP($FA1105,STREV,LOOKUPS!I$10,0)*$FC$6+VLOOKUP($FA1105,LTREV,LOOKUPS!I$9,0)*$FD$6+VLOOKUP($FA1105,CFP,LOOKUPS!I$6,0)*$FE$6+VLOOKUP($FA1105,EP,LOOKUPS!I$8,0)*$FF$6+VLOOKUP($FA1105,BM,LOOKUPS!I$5,0)*$FG$6+VLOOKUP($FA1105,DIV,LOOKUPS!I$7,0)*$FH$6++VLOOKUP($FA1105,SIZE,LOOKUPS!I$11,0)*$FI$6),"",VLOOKUP($FA1105,MOM,LOOKUPS!I$12,0)*$FB$6+VLOOKUP($FA1105,STREV,LOOKUPS!I$10,0)*$FC$6+VLOOKUP($FA1105,LTREV,LOOKUPS!I$9,0)*$FD$6+VLOOKUP($FA1105,CFP,LOOKUPS!I$6,0)*$FE$6+VLOOKUP($FA1105,EP,LOOKUPS!I$8,0)*$FF$6+VLOOKUP($FA1105,BM,LOOKUPS!I$5,0)*$FG$6+VLOOKUP($FA1105,DIV,LOOKUPS!I$7,0)*$FH$6++VLOOKUP($FA1105,SIZE,LOOKUPS!I$11,0)*$FI$6)</f>
        <v>0.50060000000000004</v>
      </c>
      <c r="FI1105" s="1">
        <f>IF(ISERROR(VLOOKUP($FA1105,MOM,LOOKUPS!J$12,0)*$FB$6+VLOOKUP($FA1105,STREV,LOOKUPS!J$10,0)*$FC$6+VLOOKUP($FA1105,LTREV,LOOKUPS!J$9,0)*$FD$6+VLOOKUP($FA1105,CFP,LOOKUPS!J$6,0)*$FE$6+VLOOKUP($FA1105,EP,LOOKUPS!J$8,0)*$FF$6+VLOOKUP($FA1105,BM,LOOKUPS!J$5,0)*$FG$6+VLOOKUP($FA1105,DIV,LOOKUPS!J$7,0)*$FH$6++VLOOKUP($FA1105,SIZE,LOOKUPS!J$11,0)*$FI$6),"",VLOOKUP($FA1105,MOM,LOOKUPS!J$12,0)*$FB$6+VLOOKUP($FA1105,STREV,LOOKUPS!J$10,0)*$FC$6+VLOOKUP($FA1105,LTREV,LOOKUPS!J$9,0)*$FD$6+VLOOKUP($FA1105,CFP,LOOKUPS!J$6,0)*$FE$6+VLOOKUP($FA1105,EP,LOOKUPS!J$8,0)*$FF$6+VLOOKUP($FA1105,BM,LOOKUPS!J$5,0)*$FG$6+VLOOKUP($FA1105,DIV,LOOKUPS!J$7,0)*$FH$6++VLOOKUP($FA1105,SIZE,LOOKUPS!J$11,0)*$FI$6)</f>
        <v>1.2500000000000011E-2</v>
      </c>
      <c r="FJ1105" s="1">
        <f>IF(ISERROR(VLOOKUP($FA1105,MOM,LOOKUPS!K$12,0)*$FB$6+VLOOKUP($FA1105,STREV,LOOKUPS!K$10,0)*$FC$6+VLOOKUP($FA1105,LTREV,LOOKUPS!K$9,0)*$FD$6+VLOOKUP($FA1105,CFP,LOOKUPS!K$6,0)*$FE$6+VLOOKUP($FA1105,EP,LOOKUPS!K$8,0)*$FF$6+VLOOKUP($FA1105,BM,LOOKUPS!K$5,0)*$FG$6+VLOOKUP($FA1105,DIV,LOOKUPS!K$7,0)*$FH$6++VLOOKUP($FA1105,SIZE,LOOKUPS!K$11,0)*$FI$6),"",VLOOKUP($FA1105,MOM,LOOKUPS!K$12,0)*$FB$6+VLOOKUP($FA1105,STREV,LOOKUPS!K$10,0)*$FC$6+VLOOKUP($FA1105,LTREV,LOOKUPS!K$9,0)*$FD$6+VLOOKUP($FA1105,CFP,LOOKUPS!K$6,0)*$FE$6+VLOOKUP($FA1105,EP,LOOKUPS!K$8,0)*$FF$6+VLOOKUP($FA1105,BM,LOOKUPS!K$5,0)*$FG$6+VLOOKUP($FA1105,DIV,LOOKUPS!K$7,0)*$FH$6++VLOOKUP($FA1105,SIZE,LOOKUPS!K$11,0)*$FI$6)</f>
        <v>0.82780000000000009</v>
      </c>
      <c r="FK1105" s="1">
        <f>IF(ISERROR(VLOOKUP($FA1105,MOM,LOOKUPS!L$12,0)*$FB$6+VLOOKUP($FA1105,STREV,LOOKUPS!L$10,0)*$FC$6+VLOOKUP($FA1105,LTREV,LOOKUPS!L$9,0)*$FD$6+VLOOKUP($FA1105,CFP,LOOKUPS!L$6,0)*$FE$6+VLOOKUP($FA1105,EP,LOOKUPS!L$8,0)*$FF$6+VLOOKUP($FA1105,BM,LOOKUPS!L$5,0)*$FG$6+VLOOKUP($FA1105,DIV,LOOKUPS!L$7,0)*$FH$6++VLOOKUP($FA1105,SIZE,LOOKUPS!L$11,0)*$FI$6),"",VLOOKUP($FA1105,MOM,LOOKUPS!L$12,0)*$FB$6+VLOOKUP($FA1105,STREV,LOOKUPS!L$10,0)*$FC$6+VLOOKUP($FA1105,LTREV,LOOKUPS!L$9,0)*$FD$6+VLOOKUP($FA1105,CFP,LOOKUPS!L$6,0)*$FE$6+VLOOKUP($FA1105,EP,LOOKUPS!L$8,0)*$FF$6+VLOOKUP($FA1105,BM,LOOKUPS!L$5,0)*$FG$6+VLOOKUP($FA1105,DIV,LOOKUPS!L$7,0)*$FH$6++VLOOKUP($FA1105,SIZE,LOOKUPS!L$11,0)*$FI$6)</f>
        <v>1.2530000000000001</v>
      </c>
    </row>
    <row r="1106" spans="1:167" x14ac:dyDescent="0.3">
      <c r="A1106">
        <v>201805</v>
      </c>
      <c r="B1106">
        <v>5.0999999999999996</v>
      </c>
      <c r="C1106">
        <v>4.3899999999999997</v>
      </c>
      <c r="D1106">
        <v>3.95</v>
      </c>
      <c r="E1106">
        <v>3.27</v>
      </c>
      <c r="F1106">
        <v>2.68</v>
      </c>
      <c r="G1106">
        <v>4.13</v>
      </c>
      <c r="H1106">
        <v>3.92</v>
      </c>
      <c r="I1106">
        <v>4.92</v>
      </c>
      <c r="J1106">
        <v>5.39</v>
      </c>
      <c r="K1106">
        <v>9.08</v>
      </c>
      <c r="M1106" s="1">
        <v>201706</v>
      </c>
      <c r="N1106" s="1">
        <v>9.1300000000000008</v>
      </c>
      <c r="O1106" s="1">
        <v>4.3099999999999996</v>
      </c>
      <c r="P1106" s="1">
        <v>3.54</v>
      </c>
      <c r="Q1106" s="1">
        <v>2.85</v>
      </c>
      <c r="R1106" s="1">
        <v>3</v>
      </c>
      <c r="S1106" s="1">
        <v>2.44</v>
      </c>
      <c r="T1106" s="1">
        <v>1.04</v>
      </c>
      <c r="U1106" s="1">
        <v>1.3</v>
      </c>
      <c r="V1106" s="1">
        <v>3.09</v>
      </c>
      <c r="W1106" s="1">
        <v>2.17</v>
      </c>
      <c r="CA1106" s="1">
        <v>201711</v>
      </c>
      <c r="CB1106" s="1">
        <v>3.33</v>
      </c>
      <c r="CC1106" s="1">
        <v>3.28</v>
      </c>
      <c r="CD1106" s="1">
        <v>3.13</v>
      </c>
      <c r="CE1106" s="1">
        <v>3.79</v>
      </c>
      <c r="CF1106" s="1">
        <v>3.34</v>
      </c>
      <c r="CG1106" s="1">
        <v>3</v>
      </c>
      <c r="CH1106" s="1">
        <v>3.66</v>
      </c>
      <c r="CI1106" s="1">
        <v>2.89</v>
      </c>
      <c r="CJ1106" s="1">
        <v>3.96</v>
      </c>
      <c r="CK1106" s="1">
        <v>4.55</v>
      </c>
      <c r="CL1106" s="1">
        <v>2.13</v>
      </c>
      <c r="CM1106" s="1">
        <v>3.14</v>
      </c>
      <c r="CN1106" s="1">
        <v>2.85</v>
      </c>
      <c r="CO1106" s="1">
        <v>3.83</v>
      </c>
      <c r="CP1106" s="1">
        <v>3.48</v>
      </c>
      <c r="CQ1106" s="1">
        <v>2.39</v>
      </c>
      <c r="CR1106" s="1">
        <v>3.39</v>
      </c>
      <c r="CS1106" s="1">
        <v>4.49</v>
      </c>
      <c r="CT1106" s="1">
        <v>3.47</v>
      </c>
      <c r="CV1106" s="1">
        <v>201811</v>
      </c>
      <c r="CW1106" s="1">
        <v>-1.76</v>
      </c>
      <c r="CX1106" s="1">
        <v>1.04</v>
      </c>
      <c r="CY1106" s="1">
        <v>1.88</v>
      </c>
      <c r="CZ1106" s="1">
        <v>1.39</v>
      </c>
      <c r="DA1106" s="1">
        <v>0.83</v>
      </c>
      <c r="DB1106" s="1">
        <v>1.56</v>
      </c>
      <c r="DC1106" s="1">
        <v>1.54</v>
      </c>
      <c r="DD1106" s="1">
        <v>2.84</v>
      </c>
      <c r="DE1106" s="1">
        <v>0.67</v>
      </c>
      <c r="DF1106" s="1">
        <v>-0.61</v>
      </c>
      <c r="DG1106" s="1">
        <v>1.96</v>
      </c>
      <c r="DH1106" s="1">
        <v>1.47</v>
      </c>
      <c r="DI1106" s="1">
        <v>1.63</v>
      </c>
      <c r="DJ1106" s="1">
        <v>1.64</v>
      </c>
      <c r="DK1106" s="1">
        <v>1.44</v>
      </c>
      <c r="DL1106" s="1">
        <v>2.84</v>
      </c>
      <c r="DM1106" s="1">
        <v>2.84</v>
      </c>
      <c r="DN1106" s="1">
        <v>1.57</v>
      </c>
      <c r="DO1106" s="1">
        <v>-0.22</v>
      </c>
      <c r="DQ1106" s="1">
        <v>201711</v>
      </c>
      <c r="DR1106" s="1">
        <v>-99.99</v>
      </c>
      <c r="DS1106" s="1">
        <v>3.32</v>
      </c>
      <c r="DT1106" s="1">
        <v>3.22</v>
      </c>
      <c r="DU1106" s="1">
        <v>3.81</v>
      </c>
      <c r="DV1106" s="1">
        <v>3.48</v>
      </c>
      <c r="DW1106" s="1">
        <v>2.58</v>
      </c>
      <c r="DX1106" s="1">
        <v>3.56</v>
      </c>
      <c r="DY1106" s="1">
        <v>3.95</v>
      </c>
      <c r="DZ1106" s="1">
        <v>3.25</v>
      </c>
      <c r="EA1106" s="1">
        <v>3.34</v>
      </c>
      <c r="EB1106" s="1">
        <v>3.88</v>
      </c>
      <c r="EC1106" s="1">
        <v>2.46</v>
      </c>
      <c r="ED1106" s="1">
        <v>2.72</v>
      </c>
      <c r="EE1106" s="1">
        <v>3.33</v>
      </c>
      <c r="EF1106" s="1">
        <v>3.82</v>
      </c>
      <c r="EG1106" s="1">
        <v>3.11</v>
      </c>
      <c r="EH1106" s="1">
        <v>4.8</v>
      </c>
      <c r="EI1106" s="1">
        <v>3.29</v>
      </c>
      <c r="EJ1106" s="1">
        <v>3.21</v>
      </c>
      <c r="EL1106">
        <v>201711</v>
      </c>
      <c r="EM1106">
        <v>3.12</v>
      </c>
      <c r="EN1106">
        <v>-0.57999999999999996</v>
      </c>
      <c r="EO1106">
        <v>-0.09</v>
      </c>
      <c r="EP1106">
        <v>0.08</v>
      </c>
      <c r="ER1106">
        <v>201805</v>
      </c>
      <c r="ES1106">
        <v>3.8</v>
      </c>
      <c r="EU1106" s="1">
        <v>201706</v>
      </c>
      <c r="EV1106" s="1">
        <v>3.86</v>
      </c>
      <c r="FA1106" s="1">
        <v>201805</v>
      </c>
      <c r="FB1106" s="1">
        <f>IF(ISERROR(VLOOKUP($FA1106,MOM,LOOKUPS!C$12,0)*$FB$6+VLOOKUP($FA1106,STREV,LOOKUPS!C$10,0)*$FC$6+VLOOKUP($FA1106,LTREV,LOOKUPS!C$9,0)*$FD$6+VLOOKUP($FA1106,CFP,LOOKUPS!C$6,0)*$FE$6+VLOOKUP($FA1106,EP,LOOKUPS!C$8,0)*$FF$6+VLOOKUP($FA1106,BM,LOOKUPS!C$5,0)*$FG$6+VLOOKUP($FA1106,DIV,LOOKUPS!C$7,0)*$FH$6++VLOOKUP($FA1106,SIZE,LOOKUPS!C$11,0)*$FI$6),"",VLOOKUP($FA1106,MOM,LOOKUPS!C$12,0)*$FB$6+VLOOKUP($FA1106,STREV,LOOKUPS!C$10,0)*$FC$6+VLOOKUP($FA1106,LTREV,LOOKUPS!C$9,0)*$FD$6+VLOOKUP($FA1106,CFP,LOOKUPS!C$6,0)*$FE$6+VLOOKUP($FA1106,EP,LOOKUPS!C$8,0)*$FF$6+VLOOKUP($FA1106,BM,LOOKUPS!C$5,0)*$FG$6+VLOOKUP($FA1106,DIV,LOOKUPS!C$7,0)*$FH$6++VLOOKUP($FA1106,SIZE,LOOKUPS!C$11,0)*$FI$6)</f>
        <v>6.095600000000001</v>
      </c>
      <c r="FC1106" s="1">
        <f>IF(ISERROR(VLOOKUP($FA1106,MOM,LOOKUPS!D$12,0)*$FB$6+VLOOKUP($FA1106,STREV,LOOKUPS!D$10,0)*$FC$6+VLOOKUP($FA1106,LTREV,LOOKUPS!D$9,0)*$FD$6+VLOOKUP($FA1106,CFP,LOOKUPS!D$6,0)*$FE$6+VLOOKUP($FA1106,EP,LOOKUPS!D$8,0)*$FF$6+VLOOKUP($FA1106,BM,LOOKUPS!D$5,0)*$FG$6+VLOOKUP($FA1106,DIV,LOOKUPS!D$7,0)*$FH$6++VLOOKUP($FA1106,SIZE,LOOKUPS!D$11,0)*$FI$6),"",VLOOKUP($FA1106,MOM,LOOKUPS!D$12,0)*$FB$6+VLOOKUP($FA1106,STREV,LOOKUPS!D$10,0)*$FC$6+VLOOKUP($FA1106,LTREV,LOOKUPS!D$9,0)*$FD$6+VLOOKUP($FA1106,CFP,LOOKUPS!D$6,0)*$FE$6+VLOOKUP($FA1106,EP,LOOKUPS!D$8,0)*$FF$6+VLOOKUP($FA1106,BM,LOOKUPS!D$5,0)*$FG$6+VLOOKUP($FA1106,DIV,LOOKUPS!D$7,0)*$FH$6++VLOOKUP($FA1106,SIZE,LOOKUPS!D$11,0)*$FI$6)</f>
        <v>5.2973999999999997</v>
      </c>
      <c r="FD1106" s="1">
        <f>IF(ISERROR(VLOOKUP($FA1106,MOM,LOOKUPS!E$12,0)*$FB$6+VLOOKUP($FA1106,STREV,LOOKUPS!E$10,0)*$FC$6+VLOOKUP($FA1106,LTREV,LOOKUPS!E$9,0)*$FD$6+VLOOKUP($FA1106,CFP,LOOKUPS!E$6,0)*$FE$6+VLOOKUP($FA1106,EP,LOOKUPS!E$8,0)*$FF$6+VLOOKUP($FA1106,BM,LOOKUPS!E$5,0)*$FG$6+VLOOKUP($FA1106,DIV,LOOKUPS!E$7,0)*$FH$6++VLOOKUP($FA1106,SIZE,LOOKUPS!E$11,0)*$FI$6),"",VLOOKUP($FA1106,MOM,LOOKUPS!E$12,0)*$FB$6+VLOOKUP($FA1106,STREV,LOOKUPS!E$10,0)*$FC$6+VLOOKUP($FA1106,LTREV,LOOKUPS!E$9,0)*$FD$6+VLOOKUP($FA1106,CFP,LOOKUPS!E$6,0)*$FE$6+VLOOKUP($FA1106,EP,LOOKUPS!E$8,0)*$FF$6+VLOOKUP($FA1106,BM,LOOKUPS!E$5,0)*$FG$6+VLOOKUP($FA1106,DIV,LOOKUPS!E$7,0)*$FH$6++VLOOKUP($FA1106,SIZE,LOOKUPS!E$11,0)*$FI$6)</f>
        <v>4.1173000000000002</v>
      </c>
      <c r="FE1106" s="1">
        <f>IF(ISERROR(VLOOKUP($FA1106,MOM,LOOKUPS!F$12,0)*$FB$6+VLOOKUP($FA1106,STREV,LOOKUPS!F$10,0)*$FC$6+VLOOKUP($FA1106,LTREV,LOOKUPS!F$9,0)*$FD$6+VLOOKUP($FA1106,CFP,LOOKUPS!F$6,0)*$FE$6+VLOOKUP($FA1106,EP,LOOKUPS!F$8,0)*$FF$6+VLOOKUP($FA1106,BM,LOOKUPS!F$5,0)*$FG$6+VLOOKUP($FA1106,DIV,LOOKUPS!F$7,0)*$FH$6++VLOOKUP($FA1106,SIZE,LOOKUPS!F$11,0)*$FI$6),"",VLOOKUP($FA1106,MOM,LOOKUPS!F$12,0)*$FB$6+VLOOKUP($FA1106,STREV,LOOKUPS!F$10,0)*$FC$6+VLOOKUP($FA1106,LTREV,LOOKUPS!F$9,0)*$FD$6+VLOOKUP($FA1106,CFP,LOOKUPS!F$6,0)*$FE$6+VLOOKUP($FA1106,EP,LOOKUPS!F$8,0)*$FF$6+VLOOKUP($FA1106,BM,LOOKUPS!F$5,0)*$FG$6+VLOOKUP($FA1106,DIV,LOOKUPS!F$7,0)*$FH$6++VLOOKUP($FA1106,SIZE,LOOKUPS!F$11,0)*$FI$6)</f>
        <v>4.6345999999999998</v>
      </c>
      <c r="FF1106" s="1">
        <f>IF(ISERROR(VLOOKUP($FA1106,MOM,LOOKUPS!G$12,0)*$FB$6+VLOOKUP($FA1106,STREV,LOOKUPS!G$10,0)*$FC$6+VLOOKUP($FA1106,LTREV,LOOKUPS!G$9,0)*$FD$6+VLOOKUP($FA1106,CFP,LOOKUPS!G$6,0)*$FE$6+VLOOKUP($FA1106,EP,LOOKUPS!G$8,0)*$FF$6+VLOOKUP($FA1106,BM,LOOKUPS!G$5,0)*$FG$6+VLOOKUP($FA1106,DIV,LOOKUPS!G$7,0)*$FH$6++VLOOKUP($FA1106,SIZE,LOOKUPS!G$11,0)*$FI$6),"",VLOOKUP($FA1106,MOM,LOOKUPS!G$12,0)*$FB$6+VLOOKUP($FA1106,STREV,LOOKUPS!G$10,0)*$FC$6+VLOOKUP($FA1106,LTREV,LOOKUPS!G$9,0)*$FD$6+VLOOKUP($FA1106,CFP,LOOKUPS!G$6,0)*$FE$6+VLOOKUP($FA1106,EP,LOOKUPS!G$8,0)*$FF$6+VLOOKUP($FA1106,BM,LOOKUPS!G$5,0)*$FG$6+VLOOKUP($FA1106,DIV,LOOKUPS!G$7,0)*$FH$6++VLOOKUP($FA1106,SIZE,LOOKUPS!G$11,0)*$FI$6)</f>
        <v>3.9176000000000006</v>
      </c>
      <c r="FG1106" s="1">
        <f>IF(ISERROR(VLOOKUP($FA1106,MOM,LOOKUPS!H$12,0)*$FB$6+VLOOKUP($FA1106,STREV,LOOKUPS!H$10,0)*$FC$6+VLOOKUP($FA1106,LTREV,LOOKUPS!H$9,0)*$FD$6+VLOOKUP($FA1106,CFP,LOOKUPS!H$6,0)*$FE$6+VLOOKUP($FA1106,EP,LOOKUPS!H$8,0)*$FF$6+VLOOKUP($FA1106,BM,LOOKUPS!H$5,0)*$FG$6+VLOOKUP($FA1106,DIV,LOOKUPS!H$7,0)*$FH$6++VLOOKUP($FA1106,SIZE,LOOKUPS!H$11,0)*$FI$6),"",VLOOKUP($FA1106,MOM,LOOKUPS!H$12,0)*$FB$6+VLOOKUP($FA1106,STREV,LOOKUPS!H$10,0)*$FC$6+VLOOKUP($FA1106,LTREV,LOOKUPS!H$9,0)*$FD$6+VLOOKUP($FA1106,CFP,LOOKUPS!H$6,0)*$FE$6+VLOOKUP($FA1106,EP,LOOKUPS!H$8,0)*$FF$6+VLOOKUP($FA1106,BM,LOOKUPS!H$5,0)*$FG$6+VLOOKUP($FA1106,DIV,LOOKUPS!H$7,0)*$FH$6++VLOOKUP($FA1106,SIZE,LOOKUPS!H$11,0)*$FI$6)</f>
        <v>4.1093999999999999</v>
      </c>
      <c r="FH1106" s="1">
        <f>IF(ISERROR(VLOOKUP($FA1106,MOM,LOOKUPS!I$12,0)*$FB$6+VLOOKUP($FA1106,STREV,LOOKUPS!I$10,0)*$FC$6+VLOOKUP($FA1106,LTREV,LOOKUPS!I$9,0)*$FD$6+VLOOKUP($FA1106,CFP,LOOKUPS!I$6,0)*$FE$6+VLOOKUP($FA1106,EP,LOOKUPS!I$8,0)*$FF$6+VLOOKUP($FA1106,BM,LOOKUPS!I$5,0)*$FG$6+VLOOKUP($FA1106,DIV,LOOKUPS!I$7,0)*$FH$6++VLOOKUP($FA1106,SIZE,LOOKUPS!I$11,0)*$FI$6),"",VLOOKUP($FA1106,MOM,LOOKUPS!I$12,0)*$FB$6+VLOOKUP($FA1106,STREV,LOOKUPS!I$10,0)*$FC$6+VLOOKUP($FA1106,LTREV,LOOKUPS!I$9,0)*$FD$6+VLOOKUP($FA1106,CFP,LOOKUPS!I$6,0)*$FE$6+VLOOKUP($FA1106,EP,LOOKUPS!I$8,0)*$FF$6+VLOOKUP($FA1106,BM,LOOKUPS!I$5,0)*$FG$6+VLOOKUP($FA1106,DIV,LOOKUPS!I$7,0)*$FH$6++VLOOKUP($FA1106,SIZE,LOOKUPS!I$11,0)*$FI$6)</f>
        <v>5.1453000000000007</v>
      </c>
      <c r="FI1106" s="1">
        <f>IF(ISERROR(VLOOKUP($FA1106,MOM,LOOKUPS!J$12,0)*$FB$6+VLOOKUP($FA1106,STREV,LOOKUPS!J$10,0)*$FC$6+VLOOKUP($FA1106,LTREV,LOOKUPS!J$9,0)*$FD$6+VLOOKUP($FA1106,CFP,LOOKUPS!J$6,0)*$FE$6+VLOOKUP($FA1106,EP,LOOKUPS!J$8,0)*$FF$6+VLOOKUP($FA1106,BM,LOOKUPS!J$5,0)*$FG$6+VLOOKUP($FA1106,DIV,LOOKUPS!J$7,0)*$FH$6++VLOOKUP($FA1106,SIZE,LOOKUPS!J$11,0)*$FI$6),"",VLOOKUP($FA1106,MOM,LOOKUPS!J$12,0)*$FB$6+VLOOKUP($FA1106,STREV,LOOKUPS!J$10,0)*$FC$6+VLOOKUP($FA1106,LTREV,LOOKUPS!J$9,0)*$FD$6+VLOOKUP($FA1106,CFP,LOOKUPS!J$6,0)*$FE$6+VLOOKUP($FA1106,EP,LOOKUPS!J$8,0)*$FF$6+VLOOKUP($FA1106,BM,LOOKUPS!J$5,0)*$FG$6+VLOOKUP($FA1106,DIV,LOOKUPS!J$7,0)*$FH$6++VLOOKUP($FA1106,SIZE,LOOKUPS!J$11,0)*$FI$6)</f>
        <v>4.3340000000000005</v>
      </c>
      <c r="FJ1106" s="1">
        <f>IF(ISERROR(VLOOKUP($FA1106,MOM,LOOKUPS!K$12,0)*$FB$6+VLOOKUP($FA1106,STREV,LOOKUPS!K$10,0)*$FC$6+VLOOKUP($FA1106,LTREV,LOOKUPS!K$9,0)*$FD$6+VLOOKUP($FA1106,CFP,LOOKUPS!K$6,0)*$FE$6+VLOOKUP($FA1106,EP,LOOKUPS!K$8,0)*$FF$6+VLOOKUP($FA1106,BM,LOOKUPS!K$5,0)*$FG$6+VLOOKUP($FA1106,DIV,LOOKUPS!K$7,0)*$FH$6++VLOOKUP($FA1106,SIZE,LOOKUPS!K$11,0)*$FI$6),"",VLOOKUP($FA1106,MOM,LOOKUPS!K$12,0)*$FB$6+VLOOKUP($FA1106,STREV,LOOKUPS!K$10,0)*$FC$6+VLOOKUP($FA1106,LTREV,LOOKUPS!K$9,0)*$FD$6+VLOOKUP($FA1106,CFP,LOOKUPS!K$6,0)*$FE$6+VLOOKUP($FA1106,EP,LOOKUPS!K$8,0)*$FF$6+VLOOKUP($FA1106,BM,LOOKUPS!K$5,0)*$FG$6+VLOOKUP($FA1106,DIV,LOOKUPS!K$7,0)*$FH$6++VLOOKUP($FA1106,SIZE,LOOKUPS!K$11,0)*$FI$6)</f>
        <v>4.8730000000000002</v>
      </c>
      <c r="FK1106" s="1">
        <f>IF(ISERROR(VLOOKUP($FA1106,MOM,LOOKUPS!L$12,0)*$FB$6+VLOOKUP($FA1106,STREV,LOOKUPS!L$10,0)*$FC$6+VLOOKUP($FA1106,LTREV,LOOKUPS!L$9,0)*$FD$6+VLOOKUP($FA1106,CFP,LOOKUPS!L$6,0)*$FE$6+VLOOKUP($FA1106,EP,LOOKUPS!L$8,0)*$FF$6+VLOOKUP($FA1106,BM,LOOKUPS!L$5,0)*$FG$6+VLOOKUP($FA1106,DIV,LOOKUPS!L$7,0)*$FH$6++VLOOKUP($FA1106,SIZE,LOOKUPS!L$11,0)*$FI$6),"",VLOOKUP($FA1106,MOM,LOOKUPS!L$12,0)*$FB$6+VLOOKUP($FA1106,STREV,LOOKUPS!L$10,0)*$FC$6+VLOOKUP($FA1106,LTREV,LOOKUPS!L$9,0)*$FD$6+VLOOKUP($FA1106,CFP,LOOKUPS!L$6,0)*$FE$6+VLOOKUP($FA1106,EP,LOOKUPS!L$8,0)*$FF$6+VLOOKUP($FA1106,BM,LOOKUPS!L$5,0)*$FG$6+VLOOKUP($FA1106,DIV,LOOKUPS!L$7,0)*$FH$6++VLOOKUP($FA1106,SIZE,LOOKUPS!L$11,0)*$FI$6)</f>
        <v>6.2696000000000005</v>
      </c>
    </row>
    <row r="1107" spans="1:167" x14ac:dyDescent="0.3">
      <c r="A1107">
        <v>201806</v>
      </c>
      <c r="B1107">
        <v>1.65</v>
      </c>
      <c r="C1107">
        <v>0.95</v>
      </c>
      <c r="D1107">
        <v>1.7</v>
      </c>
      <c r="E1107">
        <v>0.41</v>
      </c>
      <c r="F1107">
        <v>1.63</v>
      </c>
      <c r="G1107">
        <v>-0.32</v>
      </c>
      <c r="H1107">
        <v>-0.23</v>
      </c>
      <c r="I1107">
        <v>0.72</v>
      </c>
      <c r="J1107">
        <v>0.79</v>
      </c>
      <c r="K1107">
        <v>0.92</v>
      </c>
      <c r="M1107" s="1">
        <v>201707</v>
      </c>
      <c r="N1107" s="1">
        <v>-0.39</v>
      </c>
      <c r="O1107" s="1">
        <v>0.47</v>
      </c>
      <c r="P1107" s="1">
        <v>1.43</v>
      </c>
      <c r="Q1107" s="1">
        <v>0.43</v>
      </c>
      <c r="R1107" s="1">
        <v>-7.0000000000000007E-2</v>
      </c>
      <c r="S1107" s="1">
        <v>0.03</v>
      </c>
      <c r="T1107" s="1">
        <v>0.05</v>
      </c>
      <c r="U1107" s="1">
        <v>0.05</v>
      </c>
      <c r="V1107" s="1">
        <v>-0.69</v>
      </c>
      <c r="W1107" s="1">
        <v>-1.75</v>
      </c>
      <c r="CA1107" s="1">
        <v>201712</v>
      </c>
      <c r="CB1107" s="1">
        <v>3.38</v>
      </c>
      <c r="CC1107" s="1">
        <v>1.2</v>
      </c>
      <c r="CD1107" s="1">
        <v>0.02</v>
      </c>
      <c r="CE1107" s="1">
        <v>1.6</v>
      </c>
      <c r="CF1107" s="1">
        <v>1.62</v>
      </c>
      <c r="CG1107" s="1">
        <v>0.33</v>
      </c>
      <c r="CH1107" s="1">
        <v>0.38</v>
      </c>
      <c r="CI1107" s="1">
        <v>-0.25</v>
      </c>
      <c r="CJ1107" s="1">
        <v>2.1</v>
      </c>
      <c r="CK1107" s="1">
        <v>2.6</v>
      </c>
      <c r="CL1107" s="1">
        <v>0.63</v>
      </c>
      <c r="CM1107" s="1">
        <v>0.27</v>
      </c>
      <c r="CN1107" s="1">
        <v>0.39</v>
      </c>
      <c r="CO1107" s="1">
        <v>1.27</v>
      </c>
      <c r="CP1107" s="1">
        <v>-0.51</v>
      </c>
      <c r="CQ1107" s="1">
        <v>-0.91</v>
      </c>
      <c r="CR1107" s="1">
        <v>0.42</v>
      </c>
      <c r="CS1107" s="1">
        <v>1.2</v>
      </c>
      <c r="CT1107" s="1">
        <v>2.96</v>
      </c>
      <c r="CV1107" s="1">
        <v>201812</v>
      </c>
      <c r="CW1107" s="1">
        <v>-15.26</v>
      </c>
      <c r="CX1107" s="1">
        <v>-11.1</v>
      </c>
      <c r="CY1107" s="1">
        <v>-9.91</v>
      </c>
      <c r="CZ1107" s="1">
        <v>-10.43</v>
      </c>
      <c r="DA1107" s="1">
        <v>-11.52</v>
      </c>
      <c r="DB1107" s="1">
        <v>-9.99</v>
      </c>
      <c r="DC1107" s="1">
        <v>-9.7100000000000009</v>
      </c>
      <c r="DD1107" s="1">
        <v>-9.94</v>
      </c>
      <c r="DE1107" s="1">
        <v>-10.96</v>
      </c>
      <c r="DF1107" s="1">
        <v>-11.12</v>
      </c>
      <c r="DG1107" s="1">
        <v>-11.83</v>
      </c>
      <c r="DH1107" s="1">
        <v>-10.23</v>
      </c>
      <c r="DI1107" s="1">
        <v>-9.7799999999999994</v>
      </c>
      <c r="DJ1107" s="1">
        <v>-10.09</v>
      </c>
      <c r="DK1107" s="1">
        <v>-9.35</v>
      </c>
      <c r="DL1107" s="1">
        <v>-10.44</v>
      </c>
      <c r="DM1107" s="1">
        <v>-9.39</v>
      </c>
      <c r="DN1107" s="1">
        <v>-8.91</v>
      </c>
      <c r="DO1107" s="1">
        <v>-13.01</v>
      </c>
      <c r="DQ1107" s="1">
        <v>201712</v>
      </c>
      <c r="DR1107" s="1">
        <v>-99.99</v>
      </c>
      <c r="DS1107" s="1">
        <v>1.43</v>
      </c>
      <c r="DT1107" s="1">
        <v>0.59</v>
      </c>
      <c r="DU1107" s="1">
        <v>1.27</v>
      </c>
      <c r="DV1107" s="1">
        <v>1.59</v>
      </c>
      <c r="DW1107" s="1">
        <v>0.73</v>
      </c>
      <c r="DX1107" s="1">
        <v>0.21</v>
      </c>
      <c r="DY1107" s="1">
        <v>1.07</v>
      </c>
      <c r="DZ1107" s="1">
        <v>1.39</v>
      </c>
      <c r="EA1107" s="1">
        <v>2.35</v>
      </c>
      <c r="EB1107" s="1">
        <v>-0.49</v>
      </c>
      <c r="EC1107" s="1">
        <v>0.62</v>
      </c>
      <c r="ED1107" s="1">
        <v>0.87</v>
      </c>
      <c r="EE1107" s="1">
        <v>-0.1</v>
      </c>
      <c r="EF1107" s="1">
        <v>0.55000000000000004</v>
      </c>
      <c r="EG1107" s="1">
        <v>1.07</v>
      </c>
      <c r="EH1107" s="1">
        <v>1.08</v>
      </c>
      <c r="EI1107" s="1">
        <v>1.76</v>
      </c>
      <c r="EJ1107" s="1">
        <v>1.02</v>
      </c>
      <c r="EL1107">
        <v>201712</v>
      </c>
      <c r="EM1107">
        <v>1.06</v>
      </c>
      <c r="EN1107">
        <v>-1.29</v>
      </c>
      <c r="EO1107">
        <v>0.17</v>
      </c>
      <c r="EP1107">
        <v>0.09</v>
      </c>
      <c r="ER1107">
        <v>201806</v>
      </c>
      <c r="ES1107">
        <v>-2.38</v>
      </c>
      <c r="EU1107" s="1">
        <v>201707</v>
      </c>
      <c r="EV1107" s="1">
        <v>2.02</v>
      </c>
      <c r="FA1107" s="1">
        <v>201806</v>
      </c>
      <c r="FB1107" s="1">
        <f>IF(ISERROR(VLOOKUP($FA1107,MOM,LOOKUPS!C$12,0)*$FB$6+VLOOKUP($FA1107,STREV,LOOKUPS!C$10,0)*$FC$6+VLOOKUP($FA1107,LTREV,LOOKUPS!C$9,0)*$FD$6+VLOOKUP($FA1107,CFP,LOOKUPS!C$6,0)*$FE$6+VLOOKUP($FA1107,EP,LOOKUPS!C$8,0)*$FF$6+VLOOKUP($FA1107,BM,LOOKUPS!C$5,0)*$FG$6+VLOOKUP($FA1107,DIV,LOOKUPS!C$7,0)*$FH$6++VLOOKUP($FA1107,SIZE,LOOKUPS!C$11,0)*$FI$6),"",VLOOKUP($FA1107,MOM,LOOKUPS!C$12,0)*$FB$6+VLOOKUP($FA1107,STREV,LOOKUPS!C$10,0)*$FC$6+VLOOKUP($FA1107,LTREV,LOOKUPS!C$9,0)*$FD$6+VLOOKUP($FA1107,CFP,LOOKUPS!C$6,0)*$FE$6+VLOOKUP($FA1107,EP,LOOKUPS!C$8,0)*$FF$6+VLOOKUP($FA1107,BM,LOOKUPS!C$5,0)*$FG$6+VLOOKUP($FA1107,DIV,LOOKUPS!C$7,0)*$FH$6++VLOOKUP($FA1107,SIZE,LOOKUPS!C$11,0)*$FI$6)</f>
        <v>1.1001000000000001</v>
      </c>
      <c r="FC1107" s="1">
        <f>IF(ISERROR(VLOOKUP($FA1107,MOM,LOOKUPS!D$12,0)*$FB$6+VLOOKUP($FA1107,STREV,LOOKUPS!D$10,0)*$FC$6+VLOOKUP($FA1107,LTREV,LOOKUPS!D$9,0)*$FD$6+VLOOKUP($FA1107,CFP,LOOKUPS!D$6,0)*$FE$6+VLOOKUP($FA1107,EP,LOOKUPS!D$8,0)*$FF$6+VLOOKUP($FA1107,BM,LOOKUPS!D$5,0)*$FG$6+VLOOKUP($FA1107,DIV,LOOKUPS!D$7,0)*$FH$6++VLOOKUP($FA1107,SIZE,LOOKUPS!D$11,0)*$FI$6),"",VLOOKUP($FA1107,MOM,LOOKUPS!D$12,0)*$FB$6+VLOOKUP($FA1107,STREV,LOOKUPS!D$10,0)*$FC$6+VLOOKUP($FA1107,LTREV,LOOKUPS!D$9,0)*$FD$6+VLOOKUP($FA1107,CFP,LOOKUPS!D$6,0)*$FE$6+VLOOKUP($FA1107,EP,LOOKUPS!D$8,0)*$FF$6+VLOOKUP($FA1107,BM,LOOKUPS!D$5,0)*$FG$6+VLOOKUP($FA1107,DIV,LOOKUPS!D$7,0)*$FH$6++VLOOKUP($FA1107,SIZE,LOOKUPS!D$11,0)*$FI$6)</f>
        <v>1.3504</v>
      </c>
      <c r="FD1107" s="1">
        <f>IF(ISERROR(VLOOKUP($FA1107,MOM,LOOKUPS!E$12,0)*$FB$6+VLOOKUP($FA1107,STREV,LOOKUPS!E$10,0)*$FC$6+VLOOKUP($FA1107,LTREV,LOOKUPS!E$9,0)*$FD$6+VLOOKUP($FA1107,CFP,LOOKUPS!E$6,0)*$FE$6+VLOOKUP($FA1107,EP,LOOKUPS!E$8,0)*$FF$6+VLOOKUP($FA1107,BM,LOOKUPS!E$5,0)*$FG$6+VLOOKUP($FA1107,DIV,LOOKUPS!E$7,0)*$FH$6++VLOOKUP($FA1107,SIZE,LOOKUPS!E$11,0)*$FI$6),"",VLOOKUP($FA1107,MOM,LOOKUPS!E$12,0)*$FB$6+VLOOKUP($FA1107,STREV,LOOKUPS!E$10,0)*$FC$6+VLOOKUP($FA1107,LTREV,LOOKUPS!E$9,0)*$FD$6+VLOOKUP($FA1107,CFP,LOOKUPS!E$6,0)*$FE$6+VLOOKUP($FA1107,EP,LOOKUPS!E$8,0)*$FF$6+VLOOKUP($FA1107,BM,LOOKUPS!E$5,0)*$FG$6+VLOOKUP($FA1107,DIV,LOOKUPS!E$7,0)*$FH$6++VLOOKUP($FA1107,SIZE,LOOKUPS!E$11,0)*$FI$6)</f>
        <v>1.4231000000000003</v>
      </c>
      <c r="FE1107" s="1">
        <f>IF(ISERROR(VLOOKUP($FA1107,MOM,LOOKUPS!F$12,0)*$FB$6+VLOOKUP($FA1107,STREV,LOOKUPS!F$10,0)*$FC$6+VLOOKUP($FA1107,LTREV,LOOKUPS!F$9,0)*$FD$6+VLOOKUP($FA1107,CFP,LOOKUPS!F$6,0)*$FE$6+VLOOKUP($FA1107,EP,LOOKUPS!F$8,0)*$FF$6+VLOOKUP($FA1107,BM,LOOKUPS!F$5,0)*$FG$6+VLOOKUP($FA1107,DIV,LOOKUPS!F$7,0)*$FH$6++VLOOKUP($FA1107,SIZE,LOOKUPS!F$11,0)*$FI$6),"",VLOOKUP($FA1107,MOM,LOOKUPS!F$12,0)*$FB$6+VLOOKUP($FA1107,STREV,LOOKUPS!F$10,0)*$FC$6+VLOOKUP($FA1107,LTREV,LOOKUPS!F$9,0)*$FD$6+VLOOKUP($FA1107,CFP,LOOKUPS!F$6,0)*$FE$6+VLOOKUP($FA1107,EP,LOOKUPS!F$8,0)*$FF$6+VLOOKUP($FA1107,BM,LOOKUPS!F$5,0)*$FG$6+VLOOKUP($FA1107,DIV,LOOKUPS!F$7,0)*$FH$6++VLOOKUP($FA1107,SIZE,LOOKUPS!F$11,0)*$FI$6)</f>
        <v>0.44069999999999998</v>
      </c>
      <c r="FF1107" s="1">
        <f>IF(ISERROR(VLOOKUP($FA1107,MOM,LOOKUPS!G$12,0)*$FB$6+VLOOKUP($FA1107,STREV,LOOKUPS!G$10,0)*$FC$6+VLOOKUP($FA1107,LTREV,LOOKUPS!G$9,0)*$FD$6+VLOOKUP($FA1107,CFP,LOOKUPS!G$6,0)*$FE$6+VLOOKUP($FA1107,EP,LOOKUPS!G$8,0)*$FF$6+VLOOKUP($FA1107,BM,LOOKUPS!G$5,0)*$FG$6+VLOOKUP($FA1107,DIV,LOOKUPS!G$7,0)*$FH$6++VLOOKUP($FA1107,SIZE,LOOKUPS!G$11,0)*$FI$6),"",VLOOKUP($FA1107,MOM,LOOKUPS!G$12,0)*$FB$6+VLOOKUP($FA1107,STREV,LOOKUPS!G$10,0)*$FC$6+VLOOKUP($FA1107,LTREV,LOOKUPS!G$9,0)*$FD$6+VLOOKUP($FA1107,CFP,LOOKUPS!G$6,0)*$FE$6+VLOOKUP($FA1107,EP,LOOKUPS!G$8,0)*$FF$6+VLOOKUP($FA1107,BM,LOOKUPS!G$5,0)*$FG$6+VLOOKUP($FA1107,DIV,LOOKUPS!G$7,0)*$FH$6++VLOOKUP($FA1107,SIZE,LOOKUPS!G$11,0)*$FI$6)</f>
        <v>0.85440000000000005</v>
      </c>
      <c r="FG1107" s="1">
        <f>IF(ISERROR(VLOOKUP($FA1107,MOM,LOOKUPS!H$12,0)*$FB$6+VLOOKUP($FA1107,STREV,LOOKUPS!H$10,0)*$FC$6+VLOOKUP($FA1107,LTREV,LOOKUPS!H$9,0)*$FD$6+VLOOKUP($FA1107,CFP,LOOKUPS!H$6,0)*$FE$6+VLOOKUP($FA1107,EP,LOOKUPS!H$8,0)*$FF$6+VLOOKUP($FA1107,BM,LOOKUPS!H$5,0)*$FG$6+VLOOKUP($FA1107,DIV,LOOKUPS!H$7,0)*$FH$6++VLOOKUP($FA1107,SIZE,LOOKUPS!H$11,0)*$FI$6),"",VLOOKUP($FA1107,MOM,LOOKUPS!H$12,0)*$FB$6+VLOOKUP($FA1107,STREV,LOOKUPS!H$10,0)*$FC$6+VLOOKUP($FA1107,LTREV,LOOKUPS!H$9,0)*$FD$6+VLOOKUP($FA1107,CFP,LOOKUPS!H$6,0)*$FE$6+VLOOKUP($FA1107,EP,LOOKUPS!H$8,0)*$FF$6+VLOOKUP($FA1107,BM,LOOKUPS!H$5,0)*$FG$6+VLOOKUP($FA1107,DIV,LOOKUPS!H$7,0)*$FH$6++VLOOKUP($FA1107,SIZE,LOOKUPS!H$11,0)*$FI$6)</f>
        <v>0.3271</v>
      </c>
      <c r="FH1107" s="1">
        <f>IF(ISERROR(VLOOKUP($FA1107,MOM,LOOKUPS!I$12,0)*$FB$6+VLOOKUP($FA1107,STREV,LOOKUPS!I$10,0)*$FC$6+VLOOKUP($FA1107,LTREV,LOOKUPS!I$9,0)*$FD$6+VLOOKUP($FA1107,CFP,LOOKUPS!I$6,0)*$FE$6+VLOOKUP($FA1107,EP,LOOKUPS!I$8,0)*$FF$6+VLOOKUP($FA1107,BM,LOOKUPS!I$5,0)*$FG$6+VLOOKUP($FA1107,DIV,LOOKUPS!I$7,0)*$FH$6++VLOOKUP($FA1107,SIZE,LOOKUPS!I$11,0)*$FI$6),"",VLOOKUP($FA1107,MOM,LOOKUPS!I$12,0)*$FB$6+VLOOKUP($FA1107,STREV,LOOKUPS!I$10,0)*$FC$6+VLOOKUP($FA1107,LTREV,LOOKUPS!I$9,0)*$FD$6+VLOOKUP($FA1107,CFP,LOOKUPS!I$6,0)*$FE$6+VLOOKUP($FA1107,EP,LOOKUPS!I$8,0)*$FF$6+VLOOKUP($FA1107,BM,LOOKUPS!I$5,0)*$FG$6+VLOOKUP($FA1107,DIV,LOOKUPS!I$7,0)*$FH$6++VLOOKUP($FA1107,SIZE,LOOKUPS!I$11,0)*$FI$6)</f>
        <v>0.12109999999999996</v>
      </c>
      <c r="FI1107" s="1">
        <f>IF(ISERROR(VLOOKUP($FA1107,MOM,LOOKUPS!J$12,0)*$FB$6+VLOOKUP($FA1107,STREV,LOOKUPS!J$10,0)*$FC$6+VLOOKUP($FA1107,LTREV,LOOKUPS!J$9,0)*$FD$6+VLOOKUP($FA1107,CFP,LOOKUPS!J$6,0)*$FE$6+VLOOKUP($FA1107,EP,LOOKUPS!J$8,0)*$FF$6+VLOOKUP($FA1107,BM,LOOKUPS!J$5,0)*$FG$6+VLOOKUP($FA1107,DIV,LOOKUPS!J$7,0)*$FH$6++VLOOKUP($FA1107,SIZE,LOOKUPS!J$11,0)*$FI$6),"",VLOOKUP($FA1107,MOM,LOOKUPS!J$12,0)*$FB$6+VLOOKUP($FA1107,STREV,LOOKUPS!J$10,0)*$FC$6+VLOOKUP($FA1107,LTREV,LOOKUPS!J$9,0)*$FD$6+VLOOKUP($FA1107,CFP,LOOKUPS!J$6,0)*$FE$6+VLOOKUP($FA1107,EP,LOOKUPS!J$8,0)*$FF$6+VLOOKUP($FA1107,BM,LOOKUPS!J$5,0)*$FG$6+VLOOKUP($FA1107,DIV,LOOKUPS!J$7,0)*$FH$6++VLOOKUP($FA1107,SIZE,LOOKUPS!J$11,0)*$FI$6)</f>
        <v>6.7000000000000004E-2</v>
      </c>
      <c r="FJ1107" s="1">
        <f>IF(ISERROR(VLOOKUP($FA1107,MOM,LOOKUPS!K$12,0)*$FB$6+VLOOKUP($FA1107,STREV,LOOKUPS!K$10,0)*$FC$6+VLOOKUP($FA1107,LTREV,LOOKUPS!K$9,0)*$FD$6+VLOOKUP($FA1107,CFP,LOOKUPS!K$6,0)*$FE$6+VLOOKUP($FA1107,EP,LOOKUPS!K$8,0)*$FF$6+VLOOKUP($FA1107,BM,LOOKUPS!K$5,0)*$FG$6+VLOOKUP($FA1107,DIV,LOOKUPS!K$7,0)*$FH$6++VLOOKUP($FA1107,SIZE,LOOKUPS!K$11,0)*$FI$6),"",VLOOKUP($FA1107,MOM,LOOKUPS!K$12,0)*$FB$6+VLOOKUP($FA1107,STREV,LOOKUPS!K$10,0)*$FC$6+VLOOKUP($FA1107,LTREV,LOOKUPS!K$9,0)*$FD$6+VLOOKUP($FA1107,CFP,LOOKUPS!K$6,0)*$FE$6+VLOOKUP($FA1107,EP,LOOKUPS!K$8,0)*$FF$6+VLOOKUP($FA1107,BM,LOOKUPS!K$5,0)*$FG$6+VLOOKUP($FA1107,DIV,LOOKUPS!K$7,0)*$FH$6++VLOOKUP($FA1107,SIZE,LOOKUPS!K$11,0)*$FI$6)</f>
        <v>1.8738000000000001</v>
      </c>
      <c r="FK1107" s="1">
        <f>IF(ISERROR(VLOOKUP($FA1107,MOM,LOOKUPS!L$12,0)*$FB$6+VLOOKUP($FA1107,STREV,LOOKUPS!L$10,0)*$FC$6+VLOOKUP($FA1107,LTREV,LOOKUPS!L$9,0)*$FD$6+VLOOKUP($FA1107,CFP,LOOKUPS!L$6,0)*$FE$6+VLOOKUP($FA1107,EP,LOOKUPS!L$8,0)*$FF$6+VLOOKUP($FA1107,BM,LOOKUPS!L$5,0)*$FG$6+VLOOKUP($FA1107,DIV,LOOKUPS!L$7,0)*$FH$6++VLOOKUP($FA1107,SIZE,LOOKUPS!L$11,0)*$FI$6),"",VLOOKUP($FA1107,MOM,LOOKUPS!L$12,0)*$FB$6+VLOOKUP($FA1107,STREV,LOOKUPS!L$10,0)*$FC$6+VLOOKUP($FA1107,LTREV,LOOKUPS!L$9,0)*$FD$6+VLOOKUP($FA1107,CFP,LOOKUPS!L$6,0)*$FE$6+VLOOKUP($FA1107,EP,LOOKUPS!L$8,0)*$FF$6+VLOOKUP($FA1107,BM,LOOKUPS!L$5,0)*$FG$6+VLOOKUP($FA1107,DIV,LOOKUPS!L$7,0)*$FH$6++VLOOKUP($FA1107,SIZE,LOOKUPS!L$11,0)*$FI$6)</f>
        <v>0.61170000000000013</v>
      </c>
    </row>
    <row r="1108" spans="1:167" x14ac:dyDescent="0.3">
      <c r="A1108">
        <v>201807</v>
      </c>
      <c r="B1108">
        <v>-3.45</v>
      </c>
      <c r="C1108">
        <v>0.97</v>
      </c>
      <c r="D1108">
        <v>1.78</v>
      </c>
      <c r="E1108">
        <v>0.31</v>
      </c>
      <c r="F1108">
        <v>1.78</v>
      </c>
      <c r="G1108">
        <v>2.6</v>
      </c>
      <c r="H1108">
        <v>1.52</v>
      </c>
      <c r="I1108">
        <v>0.94</v>
      </c>
      <c r="J1108">
        <v>1.79</v>
      </c>
      <c r="K1108">
        <v>0.56000000000000005</v>
      </c>
      <c r="M1108" s="1">
        <v>201708</v>
      </c>
      <c r="N1108" s="1">
        <v>-1.93</v>
      </c>
      <c r="O1108" s="1">
        <v>-2.0699999999999998</v>
      </c>
      <c r="P1108" s="1">
        <v>-0.93</v>
      </c>
      <c r="Q1108" s="1">
        <v>-1.2</v>
      </c>
      <c r="R1108" s="1">
        <v>-2.1800000000000002</v>
      </c>
      <c r="S1108" s="1">
        <v>-1.36</v>
      </c>
      <c r="T1108" s="1">
        <v>-2.1</v>
      </c>
      <c r="U1108" s="1">
        <v>-1.37</v>
      </c>
      <c r="V1108" s="1">
        <v>-1.08</v>
      </c>
      <c r="W1108" s="1">
        <v>-2.23</v>
      </c>
      <c r="CA1108" s="1">
        <v>201801</v>
      </c>
      <c r="CB1108" s="1">
        <v>5.28</v>
      </c>
      <c r="CC1108" s="1">
        <v>3.49</v>
      </c>
      <c r="CD1108" s="1">
        <v>2.89</v>
      </c>
      <c r="CE1108" s="1">
        <v>2.7</v>
      </c>
      <c r="CF1108" s="1">
        <v>3.64</v>
      </c>
      <c r="CG1108" s="1">
        <v>3.87</v>
      </c>
      <c r="CH1108" s="1">
        <v>2.36</v>
      </c>
      <c r="CI1108" s="1">
        <v>2.66</v>
      </c>
      <c r="CJ1108" s="1">
        <v>2.63</v>
      </c>
      <c r="CK1108" s="1">
        <v>3.43</v>
      </c>
      <c r="CL1108" s="1">
        <v>3.85</v>
      </c>
      <c r="CM1108" s="1">
        <v>3.15</v>
      </c>
      <c r="CN1108" s="1">
        <v>4.6399999999999997</v>
      </c>
      <c r="CO1108" s="1">
        <v>2.99</v>
      </c>
      <c r="CP1108" s="1">
        <v>1.74</v>
      </c>
      <c r="CQ1108" s="1">
        <v>2.44</v>
      </c>
      <c r="CR1108" s="1">
        <v>2.89</v>
      </c>
      <c r="CS1108" s="1">
        <v>2.58</v>
      </c>
      <c r="CT1108" s="1">
        <v>2.67</v>
      </c>
      <c r="CV1108" s="1">
        <v>201901</v>
      </c>
      <c r="CW1108" s="1">
        <v>18.170000000000002</v>
      </c>
      <c r="CX1108" s="1">
        <v>10.06</v>
      </c>
      <c r="CY1108" s="1">
        <v>8.9600000000000009</v>
      </c>
      <c r="CZ1108" s="1">
        <v>10.33</v>
      </c>
      <c r="DA1108" s="1">
        <v>10.88</v>
      </c>
      <c r="DB1108" s="1">
        <v>8.68</v>
      </c>
      <c r="DC1108" s="1">
        <v>9.0500000000000007</v>
      </c>
      <c r="DD1108" s="1">
        <v>8.67</v>
      </c>
      <c r="DE1108" s="1">
        <v>11.23</v>
      </c>
      <c r="DF1108" s="1">
        <v>11.66</v>
      </c>
      <c r="DG1108" s="1">
        <v>10.28</v>
      </c>
      <c r="DH1108" s="1">
        <v>8.35</v>
      </c>
      <c r="DI1108" s="1">
        <v>8.99</v>
      </c>
      <c r="DJ1108" s="1">
        <v>9.23</v>
      </c>
      <c r="DK1108" s="1">
        <v>8.8699999999999992</v>
      </c>
      <c r="DL1108" s="1">
        <v>8.76</v>
      </c>
      <c r="DM1108" s="1">
        <v>8.56</v>
      </c>
      <c r="DN1108" s="1">
        <v>8.09</v>
      </c>
      <c r="DO1108" s="1">
        <v>14.38</v>
      </c>
      <c r="DQ1108" s="1">
        <v>201801</v>
      </c>
      <c r="DR1108" s="1">
        <v>-99.99</v>
      </c>
      <c r="DS1108" s="1">
        <v>2.52</v>
      </c>
      <c r="DT1108" s="1">
        <v>3.26</v>
      </c>
      <c r="DU1108" s="1">
        <v>5.0599999999999996</v>
      </c>
      <c r="DV1108" s="1">
        <v>2.66</v>
      </c>
      <c r="DW1108" s="1">
        <v>2.34</v>
      </c>
      <c r="DX1108" s="1">
        <v>3.19</v>
      </c>
      <c r="DY1108" s="1">
        <v>4.32</v>
      </c>
      <c r="DZ1108" s="1">
        <v>5.15</v>
      </c>
      <c r="EA1108" s="1">
        <v>2.5</v>
      </c>
      <c r="EB1108" s="1">
        <v>3.1</v>
      </c>
      <c r="EC1108" s="1">
        <v>1.81</v>
      </c>
      <c r="ED1108" s="1">
        <v>3.01</v>
      </c>
      <c r="EE1108" s="1">
        <v>2.83</v>
      </c>
      <c r="EF1108" s="1">
        <v>3.59</v>
      </c>
      <c r="EG1108" s="1">
        <v>3.76</v>
      </c>
      <c r="EH1108" s="1">
        <v>4.88</v>
      </c>
      <c r="EI1108" s="1">
        <v>4.46</v>
      </c>
      <c r="EJ1108" s="1">
        <v>5.84</v>
      </c>
      <c r="EL1108">
        <v>201801</v>
      </c>
      <c r="EM1108">
        <v>5.58</v>
      </c>
      <c r="EN1108">
        <v>-3.09</v>
      </c>
      <c r="EO1108">
        <v>-1.32</v>
      </c>
      <c r="EP1108">
        <v>0.11</v>
      </c>
      <c r="ER1108">
        <v>201807</v>
      </c>
      <c r="ES1108">
        <v>-1.67</v>
      </c>
      <c r="EU1108" s="1">
        <v>201708</v>
      </c>
      <c r="EV1108" s="1">
        <v>-0.45</v>
      </c>
      <c r="FA1108" s="1">
        <v>201807</v>
      </c>
      <c r="FB1108" s="1">
        <f>IF(ISERROR(VLOOKUP($FA1108,MOM,LOOKUPS!C$12,0)*$FB$6+VLOOKUP($FA1108,STREV,LOOKUPS!C$10,0)*$FC$6+VLOOKUP($FA1108,LTREV,LOOKUPS!C$9,0)*$FD$6+VLOOKUP($FA1108,CFP,LOOKUPS!C$6,0)*$FE$6+VLOOKUP($FA1108,EP,LOOKUPS!C$8,0)*$FF$6+VLOOKUP($FA1108,BM,LOOKUPS!C$5,0)*$FG$6+VLOOKUP($FA1108,DIV,LOOKUPS!C$7,0)*$FH$6++VLOOKUP($FA1108,SIZE,LOOKUPS!C$11,0)*$FI$6),"",VLOOKUP($FA1108,MOM,LOOKUPS!C$12,0)*$FB$6+VLOOKUP($FA1108,STREV,LOOKUPS!C$10,0)*$FC$6+VLOOKUP($FA1108,LTREV,LOOKUPS!C$9,0)*$FD$6+VLOOKUP($FA1108,CFP,LOOKUPS!C$6,0)*$FE$6+VLOOKUP($FA1108,EP,LOOKUPS!C$8,0)*$FF$6+VLOOKUP($FA1108,BM,LOOKUPS!C$5,0)*$FG$6+VLOOKUP($FA1108,DIV,LOOKUPS!C$7,0)*$FH$6++VLOOKUP($FA1108,SIZE,LOOKUPS!C$11,0)*$FI$6)</f>
        <v>-1.4349000000000001</v>
      </c>
      <c r="FC1108" s="1">
        <f>IF(ISERROR(VLOOKUP($FA1108,MOM,LOOKUPS!D$12,0)*$FB$6+VLOOKUP($FA1108,STREV,LOOKUPS!D$10,0)*$FC$6+VLOOKUP($FA1108,LTREV,LOOKUPS!D$9,0)*$FD$6+VLOOKUP($FA1108,CFP,LOOKUPS!D$6,0)*$FE$6+VLOOKUP($FA1108,EP,LOOKUPS!D$8,0)*$FF$6+VLOOKUP($FA1108,BM,LOOKUPS!D$5,0)*$FG$6+VLOOKUP($FA1108,DIV,LOOKUPS!D$7,0)*$FH$6++VLOOKUP($FA1108,SIZE,LOOKUPS!D$11,0)*$FI$6),"",VLOOKUP($FA1108,MOM,LOOKUPS!D$12,0)*$FB$6+VLOOKUP($FA1108,STREV,LOOKUPS!D$10,0)*$FC$6+VLOOKUP($FA1108,LTREV,LOOKUPS!D$9,0)*$FD$6+VLOOKUP($FA1108,CFP,LOOKUPS!D$6,0)*$FE$6+VLOOKUP($FA1108,EP,LOOKUPS!D$8,0)*$FF$6+VLOOKUP($FA1108,BM,LOOKUPS!D$5,0)*$FG$6+VLOOKUP($FA1108,DIV,LOOKUPS!D$7,0)*$FH$6++VLOOKUP($FA1108,SIZE,LOOKUPS!D$11,0)*$FI$6)</f>
        <v>0.6754</v>
      </c>
      <c r="FD1108" s="1">
        <f>IF(ISERROR(VLOOKUP($FA1108,MOM,LOOKUPS!E$12,0)*$FB$6+VLOOKUP($FA1108,STREV,LOOKUPS!E$10,0)*$FC$6+VLOOKUP($FA1108,LTREV,LOOKUPS!E$9,0)*$FD$6+VLOOKUP($FA1108,CFP,LOOKUPS!E$6,0)*$FE$6+VLOOKUP($FA1108,EP,LOOKUPS!E$8,0)*$FF$6+VLOOKUP($FA1108,BM,LOOKUPS!E$5,0)*$FG$6+VLOOKUP($FA1108,DIV,LOOKUPS!E$7,0)*$FH$6++VLOOKUP($FA1108,SIZE,LOOKUPS!E$11,0)*$FI$6),"",VLOOKUP($FA1108,MOM,LOOKUPS!E$12,0)*$FB$6+VLOOKUP($FA1108,STREV,LOOKUPS!E$10,0)*$FC$6+VLOOKUP($FA1108,LTREV,LOOKUPS!E$9,0)*$FD$6+VLOOKUP($FA1108,CFP,LOOKUPS!E$6,0)*$FE$6+VLOOKUP($FA1108,EP,LOOKUPS!E$8,0)*$FF$6+VLOOKUP($FA1108,BM,LOOKUPS!E$5,0)*$FG$6+VLOOKUP($FA1108,DIV,LOOKUPS!E$7,0)*$FH$6++VLOOKUP($FA1108,SIZE,LOOKUPS!E$11,0)*$FI$6)</f>
        <v>1.2517</v>
      </c>
      <c r="FE1108" s="1">
        <f>IF(ISERROR(VLOOKUP($FA1108,MOM,LOOKUPS!F$12,0)*$FB$6+VLOOKUP($FA1108,STREV,LOOKUPS!F$10,0)*$FC$6+VLOOKUP($FA1108,LTREV,LOOKUPS!F$9,0)*$FD$6+VLOOKUP($FA1108,CFP,LOOKUPS!F$6,0)*$FE$6+VLOOKUP($FA1108,EP,LOOKUPS!F$8,0)*$FF$6+VLOOKUP($FA1108,BM,LOOKUPS!F$5,0)*$FG$6+VLOOKUP($FA1108,DIV,LOOKUPS!F$7,0)*$FH$6++VLOOKUP($FA1108,SIZE,LOOKUPS!F$11,0)*$FI$6),"",VLOOKUP($FA1108,MOM,LOOKUPS!F$12,0)*$FB$6+VLOOKUP($FA1108,STREV,LOOKUPS!F$10,0)*$FC$6+VLOOKUP($FA1108,LTREV,LOOKUPS!F$9,0)*$FD$6+VLOOKUP($FA1108,CFP,LOOKUPS!F$6,0)*$FE$6+VLOOKUP($FA1108,EP,LOOKUPS!F$8,0)*$FF$6+VLOOKUP($FA1108,BM,LOOKUPS!F$5,0)*$FG$6+VLOOKUP($FA1108,DIV,LOOKUPS!F$7,0)*$FH$6++VLOOKUP($FA1108,SIZE,LOOKUPS!F$11,0)*$FI$6)</f>
        <v>1.4033000000000002</v>
      </c>
      <c r="FF1108" s="1">
        <f>IF(ISERROR(VLOOKUP($FA1108,MOM,LOOKUPS!G$12,0)*$FB$6+VLOOKUP($FA1108,STREV,LOOKUPS!G$10,0)*$FC$6+VLOOKUP($FA1108,LTREV,LOOKUPS!G$9,0)*$FD$6+VLOOKUP($FA1108,CFP,LOOKUPS!G$6,0)*$FE$6+VLOOKUP($FA1108,EP,LOOKUPS!G$8,0)*$FF$6+VLOOKUP($FA1108,BM,LOOKUPS!G$5,0)*$FG$6+VLOOKUP($FA1108,DIV,LOOKUPS!G$7,0)*$FH$6++VLOOKUP($FA1108,SIZE,LOOKUPS!G$11,0)*$FI$6),"",VLOOKUP($FA1108,MOM,LOOKUPS!G$12,0)*$FB$6+VLOOKUP($FA1108,STREV,LOOKUPS!G$10,0)*$FC$6+VLOOKUP($FA1108,LTREV,LOOKUPS!G$9,0)*$FD$6+VLOOKUP($FA1108,CFP,LOOKUPS!G$6,0)*$FE$6+VLOOKUP($FA1108,EP,LOOKUPS!G$8,0)*$FF$6+VLOOKUP($FA1108,BM,LOOKUPS!G$5,0)*$FG$6+VLOOKUP($FA1108,DIV,LOOKUPS!G$7,0)*$FH$6++VLOOKUP($FA1108,SIZE,LOOKUPS!G$11,0)*$FI$6)</f>
        <v>1.7437</v>
      </c>
      <c r="FG1108" s="1">
        <f>IF(ISERROR(VLOOKUP($FA1108,MOM,LOOKUPS!H$12,0)*$FB$6+VLOOKUP($FA1108,STREV,LOOKUPS!H$10,0)*$FC$6+VLOOKUP($FA1108,LTREV,LOOKUPS!H$9,0)*$FD$6+VLOOKUP($FA1108,CFP,LOOKUPS!H$6,0)*$FE$6+VLOOKUP($FA1108,EP,LOOKUPS!H$8,0)*$FF$6+VLOOKUP($FA1108,BM,LOOKUPS!H$5,0)*$FG$6+VLOOKUP($FA1108,DIV,LOOKUPS!H$7,0)*$FH$6++VLOOKUP($FA1108,SIZE,LOOKUPS!H$11,0)*$FI$6),"",VLOOKUP($FA1108,MOM,LOOKUPS!H$12,0)*$FB$6+VLOOKUP($FA1108,STREV,LOOKUPS!H$10,0)*$FC$6+VLOOKUP($FA1108,LTREV,LOOKUPS!H$9,0)*$FD$6+VLOOKUP($FA1108,CFP,LOOKUPS!H$6,0)*$FE$6+VLOOKUP($FA1108,EP,LOOKUPS!H$8,0)*$FF$6+VLOOKUP($FA1108,BM,LOOKUPS!H$5,0)*$FG$6+VLOOKUP($FA1108,DIV,LOOKUPS!H$7,0)*$FH$6++VLOOKUP($FA1108,SIZE,LOOKUPS!H$11,0)*$FI$6)</f>
        <v>1.8336999999999999</v>
      </c>
      <c r="FH1108" s="1">
        <f>IF(ISERROR(VLOOKUP($FA1108,MOM,LOOKUPS!I$12,0)*$FB$6+VLOOKUP($FA1108,STREV,LOOKUPS!I$10,0)*$FC$6+VLOOKUP($FA1108,LTREV,LOOKUPS!I$9,0)*$FD$6+VLOOKUP($FA1108,CFP,LOOKUPS!I$6,0)*$FE$6+VLOOKUP($FA1108,EP,LOOKUPS!I$8,0)*$FF$6+VLOOKUP($FA1108,BM,LOOKUPS!I$5,0)*$FG$6+VLOOKUP($FA1108,DIV,LOOKUPS!I$7,0)*$FH$6++VLOOKUP($FA1108,SIZE,LOOKUPS!I$11,0)*$FI$6),"",VLOOKUP($FA1108,MOM,LOOKUPS!I$12,0)*$FB$6+VLOOKUP($FA1108,STREV,LOOKUPS!I$10,0)*$FC$6+VLOOKUP($FA1108,LTREV,LOOKUPS!I$9,0)*$FD$6+VLOOKUP($FA1108,CFP,LOOKUPS!I$6,0)*$FE$6+VLOOKUP($FA1108,EP,LOOKUPS!I$8,0)*$FF$6+VLOOKUP($FA1108,BM,LOOKUPS!I$5,0)*$FG$6+VLOOKUP($FA1108,DIV,LOOKUPS!I$7,0)*$FH$6++VLOOKUP($FA1108,SIZE,LOOKUPS!I$11,0)*$FI$6)</f>
        <v>1.1898000000000002</v>
      </c>
      <c r="FI1108" s="1">
        <f>IF(ISERROR(VLOOKUP($FA1108,MOM,LOOKUPS!J$12,0)*$FB$6+VLOOKUP($FA1108,STREV,LOOKUPS!J$10,0)*$FC$6+VLOOKUP($FA1108,LTREV,LOOKUPS!J$9,0)*$FD$6+VLOOKUP($FA1108,CFP,LOOKUPS!J$6,0)*$FE$6+VLOOKUP($FA1108,EP,LOOKUPS!J$8,0)*$FF$6+VLOOKUP($FA1108,BM,LOOKUPS!J$5,0)*$FG$6+VLOOKUP($FA1108,DIV,LOOKUPS!J$7,0)*$FH$6++VLOOKUP($FA1108,SIZE,LOOKUPS!J$11,0)*$FI$6),"",VLOOKUP($FA1108,MOM,LOOKUPS!J$12,0)*$FB$6+VLOOKUP($FA1108,STREV,LOOKUPS!J$10,0)*$FC$6+VLOOKUP($FA1108,LTREV,LOOKUPS!J$9,0)*$FD$6+VLOOKUP($FA1108,CFP,LOOKUPS!J$6,0)*$FE$6+VLOOKUP($FA1108,EP,LOOKUPS!J$8,0)*$FF$6+VLOOKUP($FA1108,BM,LOOKUPS!J$5,0)*$FG$6+VLOOKUP($FA1108,DIV,LOOKUPS!J$7,0)*$FH$6++VLOOKUP($FA1108,SIZE,LOOKUPS!J$11,0)*$FI$6)</f>
        <v>0.9537000000000001</v>
      </c>
      <c r="FJ1108" s="1">
        <f>IF(ISERROR(VLOOKUP($FA1108,MOM,LOOKUPS!K$12,0)*$FB$6+VLOOKUP($FA1108,STREV,LOOKUPS!K$10,0)*$FC$6+VLOOKUP($FA1108,LTREV,LOOKUPS!K$9,0)*$FD$6+VLOOKUP($FA1108,CFP,LOOKUPS!K$6,0)*$FE$6+VLOOKUP($FA1108,EP,LOOKUPS!K$8,0)*$FF$6+VLOOKUP($FA1108,BM,LOOKUPS!K$5,0)*$FG$6+VLOOKUP($FA1108,DIV,LOOKUPS!K$7,0)*$FH$6++VLOOKUP($FA1108,SIZE,LOOKUPS!K$11,0)*$FI$6),"",VLOOKUP($FA1108,MOM,LOOKUPS!K$12,0)*$FB$6+VLOOKUP($FA1108,STREV,LOOKUPS!K$10,0)*$FC$6+VLOOKUP($FA1108,LTREV,LOOKUPS!K$9,0)*$FD$6+VLOOKUP($FA1108,CFP,LOOKUPS!K$6,0)*$FE$6+VLOOKUP($FA1108,EP,LOOKUPS!K$8,0)*$FF$6+VLOOKUP($FA1108,BM,LOOKUPS!K$5,0)*$FG$6+VLOOKUP($FA1108,DIV,LOOKUPS!K$7,0)*$FH$6++VLOOKUP($FA1108,SIZE,LOOKUPS!K$11,0)*$FI$6)</f>
        <v>0.81979999999999997</v>
      </c>
      <c r="FK1108" s="1">
        <f>IF(ISERROR(VLOOKUP($FA1108,MOM,LOOKUPS!L$12,0)*$FB$6+VLOOKUP($FA1108,STREV,LOOKUPS!L$10,0)*$FC$6+VLOOKUP($FA1108,LTREV,LOOKUPS!L$9,0)*$FD$6+VLOOKUP($FA1108,CFP,LOOKUPS!L$6,0)*$FE$6+VLOOKUP($FA1108,EP,LOOKUPS!L$8,0)*$FF$6+VLOOKUP($FA1108,BM,LOOKUPS!L$5,0)*$FG$6+VLOOKUP($FA1108,DIV,LOOKUPS!L$7,0)*$FH$6++VLOOKUP($FA1108,SIZE,LOOKUPS!L$11,0)*$FI$6),"",VLOOKUP($FA1108,MOM,LOOKUPS!L$12,0)*$FB$6+VLOOKUP($FA1108,STREV,LOOKUPS!L$10,0)*$FC$6+VLOOKUP($FA1108,LTREV,LOOKUPS!L$9,0)*$FD$6+VLOOKUP($FA1108,CFP,LOOKUPS!L$6,0)*$FE$6+VLOOKUP($FA1108,EP,LOOKUPS!L$8,0)*$FF$6+VLOOKUP($FA1108,BM,LOOKUPS!L$5,0)*$FG$6+VLOOKUP($FA1108,DIV,LOOKUPS!L$7,0)*$FH$6++VLOOKUP($FA1108,SIZE,LOOKUPS!L$11,0)*$FI$6)</f>
        <v>-0.45130000000000003</v>
      </c>
    </row>
    <row r="1109" spans="1:167" x14ac:dyDescent="0.3">
      <c r="A1109">
        <v>201808</v>
      </c>
      <c r="B1109">
        <v>0.97</v>
      </c>
      <c r="C1109">
        <v>1.98</v>
      </c>
      <c r="D1109">
        <v>2.75</v>
      </c>
      <c r="E1109">
        <v>1.9</v>
      </c>
      <c r="F1109">
        <v>3.16</v>
      </c>
      <c r="G1109">
        <v>4.09</v>
      </c>
      <c r="H1109">
        <v>2.56</v>
      </c>
      <c r="I1109">
        <v>2.98</v>
      </c>
      <c r="J1109">
        <v>5.35</v>
      </c>
      <c r="K1109">
        <v>8.57</v>
      </c>
      <c r="M1109" s="1">
        <v>201709</v>
      </c>
      <c r="N1109" s="1">
        <v>10.029999999999999</v>
      </c>
      <c r="O1109" s="1">
        <v>8.69</v>
      </c>
      <c r="P1109" s="1">
        <v>7.05</v>
      </c>
      <c r="Q1109" s="1">
        <v>7.74</v>
      </c>
      <c r="R1109" s="1">
        <v>6.89</v>
      </c>
      <c r="S1109" s="1">
        <v>5.93</v>
      </c>
      <c r="T1109" s="1">
        <v>5.36</v>
      </c>
      <c r="U1109" s="1">
        <v>4.83</v>
      </c>
      <c r="V1109" s="1">
        <v>5.18</v>
      </c>
      <c r="W1109" s="1">
        <v>7.51</v>
      </c>
      <c r="CA1109" s="1">
        <v>201802</v>
      </c>
      <c r="CB1109" s="1">
        <v>-4.78</v>
      </c>
      <c r="CC1109" s="1">
        <v>-3.8</v>
      </c>
      <c r="CD1109" s="1">
        <v>-4.2</v>
      </c>
      <c r="CE1109" s="1">
        <v>-3.61</v>
      </c>
      <c r="CF1109" s="1">
        <v>-3.81</v>
      </c>
      <c r="CG1109" s="1">
        <v>-3.26</v>
      </c>
      <c r="CH1109" s="1">
        <v>-4.67</v>
      </c>
      <c r="CI1109" s="1">
        <v>-4.17</v>
      </c>
      <c r="CJ1109" s="1">
        <v>-3.54</v>
      </c>
      <c r="CK1109" s="1">
        <v>-3.45</v>
      </c>
      <c r="CL1109" s="1">
        <v>-4.16</v>
      </c>
      <c r="CM1109" s="1">
        <v>-3.8</v>
      </c>
      <c r="CN1109" s="1">
        <v>-2.69</v>
      </c>
      <c r="CO1109" s="1">
        <v>-3.58</v>
      </c>
      <c r="CP1109" s="1">
        <v>-5.76</v>
      </c>
      <c r="CQ1109" s="1">
        <v>-4.57</v>
      </c>
      <c r="CR1109" s="1">
        <v>-3.76</v>
      </c>
      <c r="CS1109" s="1">
        <v>-2.64</v>
      </c>
      <c r="CT1109" s="1">
        <v>-4.38</v>
      </c>
      <c r="CV1109" s="1">
        <v>201902</v>
      </c>
      <c r="CW1109" s="1">
        <v>5.01</v>
      </c>
      <c r="CX1109" s="1">
        <v>6.31</v>
      </c>
      <c r="CY1109" s="1">
        <v>4.62</v>
      </c>
      <c r="CZ1109" s="1">
        <v>4.08</v>
      </c>
      <c r="DA1109" s="1">
        <v>6.49</v>
      </c>
      <c r="DB1109" s="1">
        <v>5.01</v>
      </c>
      <c r="DC1109" s="1">
        <v>4.41</v>
      </c>
      <c r="DD1109" s="1">
        <v>5.03</v>
      </c>
      <c r="DE1109" s="1">
        <v>3.87</v>
      </c>
      <c r="DF1109" s="1">
        <v>6.51</v>
      </c>
      <c r="DG1109" s="1">
        <v>6.48</v>
      </c>
      <c r="DH1109" s="1">
        <v>5.93</v>
      </c>
      <c r="DI1109" s="1">
        <v>4.18</v>
      </c>
      <c r="DJ1109" s="1">
        <v>4.62</v>
      </c>
      <c r="DK1109" s="1">
        <v>4.2</v>
      </c>
      <c r="DL1109" s="1">
        <v>5.53</v>
      </c>
      <c r="DM1109" s="1">
        <v>4.5</v>
      </c>
      <c r="DN1109" s="1">
        <v>3.81</v>
      </c>
      <c r="DO1109" s="1">
        <v>3.92</v>
      </c>
      <c r="DQ1109" s="1">
        <v>201802</v>
      </c>
      <c r="DR1109" s="1">
        <v>-99.99</v>
      </c>
      <c r="DS1109" s="1">
        <v>-4.05</v>
      </c>
      <c r="DT1109" s="1">
        <v>-4.1100000000000003</v>
      </c>
      <c r="DU1109" s="1">
        <v>-3.83</v>
      </c>
      <c r="DV1109" s="1">
        <v>-4.1399999999999997</v>
      </c>
      <c r="DW1109" s="1">
        <v>-3.42</v>
      </c>
      <c r="DX1109" s="1">
        <v>-4.79</v>
      </c>
      <c r="DY1109" s="1">
        <v>-3.78</v>
      </c>
      <c r="DZ1109" s="1">
        <v>-3.86</v>
      </c>
      <c r="EA1109" s="1">
        <v>-4.6100000000000003</v>
      </c>
      <c r="EB1109" s="1">
        <v>-2.82</v>
      </c>
      <c r="EC1109" s="1">
        <v>-3.6</v>
      </c>
      <c r="ED1109" s="1">
        <v>-3.2</v>
      </c>
      <c r="EE1109" s="1">
        <v>-4.71</v>
      </c>
      <c r="EF1109" s="1">
        <v>-4.87</v>
      </c>
      <c r="EG1109" s="1">
        <v>-3.78</v>
      </c>
      <c r="EH1109" s="1">
        <v>-3.78</v>
      </c>
      <c r="EI1109" s="1">
        <v>-3.92</v>
      </c>
      <c r="EJ1109" s="1">
        <v>-3.79</v>
      </c>
      <c r="EL1109">
        <v>201802</v>
      </c>
      <c r="EM1109">
        <v>-3.65</v>
      </c>
      <c r="EN1109">
        <v>0.3</v>
      </c>
      <c r="EO1109">
        <v>-1.01</v>
      </c>
      <c r="EP1109">
        <v>0.11</v>
      </c>
      <c r="ER1109">
        <v>201808</v>
      </c>
      <c r="ES1109">
        <v>5.22</v>
      </c>
      <c r="EU1109" s="1">
        <v>201709</v>
      </c>
      <c r="EV1109" s="1">
        <v>2.76</v>
      </c>
      <c r="FA1109" s="1">
        <v>201808</v>
      </c>
      <c r="FB1109" s="1">
        <f>IF(ISERROR(VLOOKUP($FA1109,MOM,LOOKUPS!C$12,0)*$FB$6+VLOOKUP($FA1109,STREV,LOOKUPS!C$10,0)*$FC$6+VLOOKUP($FA1109,LTREV,LOOKUPS!C$9,0)*$FD$6+VLOOKUP($FA1109,CFP,LOOKUPS!C$6,0)*$FE$6+VLOOKUP($FA1109,EP,LOOKUPS!C$8,0)*$FF$6+VLOOKUP($FA1109,BM,LOOKUPS!C$5,0)*$FG$6+VLOOKUP($FA1109,DIV,LOOKUPS!C$7,0)*$FH$6++VLOOKUP($FA1109,SIZE,LOOKUPS!C$11,0)*$FI$6),"",VLOOKUP($FA1109,MOM,LOOKUPS!C$12,0)*$FB$6+VLOOKUP($FA1109,STREV,LOOKUPS!C$10,0)*$FC$6+VLOOKUP($FA1109,LTREV,LOOKUPS!C$9,0)*$FD$6+VLOOKUP($FA1109,CFP,LOOKUPS!C$6,0)*$FE$6+VLOOKUP($FA1109,EP,LOOKUPS!C$8,0)*$FF$6+VLOOKUP($FA1109,BM,LOOKUPS!C$5,0)*$FG$6+VLOOKUP($FA1109,DIV,LOOKUPS!C$7,0)*$FH$6++VLOOKUP($FA1109,SIZE,LOOKUPS!C$11,0)*$FI$6)</f>
        <v>3.4667000000000003</v>
      </c>
      <c r="FC1109" s="1">
        <f>IF(ISERROR(VLOOKUP($FA1109,MOM,LOOKUPS!D$12,0)*$FB$6+VLOOKUP($FA1109,STREV,LOOKUPS!D$10,0)*$FC$6+VLOOKUP($FA1109,LTREV,LOOKUPS!D$9,0)*$FD$6+VLOOKUP($FA1109,CFP,LOOKUPS!D$6,0)*$FE$6+VLOOKUP($FA1109,EP,LOOKUPS!D$8,0)*$FF$6+VLOOKUP($FA1109,BM,LOOKUPS!D$5,0)*$FG$6+VLOOKUP($FA1109,DIV,LOOKUPS!D$7,0)*$FH$6++VLOOKUP($FA1109,SIZE,LOOKUPS!D$11,0)*$FI$6),"",VLOOKUP($FA1109,MOM,LOOKUPS!D$12,0)*$FB$6+VLOOKUP($FA1109,STREV,LOOKUPS!D$10,0)*$FC$6+VLOOKUP($FA1109,LTREV,LOOKUPS!D$9,0)*$FD$6+VLOOKUP($FA1109,CFP,LOOKUPS!D$6,0)*$FE$6+VLOOKUP($FA1109,EP,LOOKUPS!D$8,0)*$FF$6+VLOOKUP($FA1109,BM,LOOKUPS!D$5,0)*$FG$6+VLOOKUP($FA1109,DIV,LOOKUPS!D$7,0)*$FH$6++VLOOKUP($FA1109,SIZE,LOOKUPS!D$11,0)*$FI$6)</f>
        <v>3.1587999999999998</v>
      </c>
      <c r="FD1109" s="1">
        <f>IF(ISERROR(VLOOKUP($FA1109,MOM,LOOKUPS!E$12,0)*$FB$6+VLOOKUP($FA1109,STREV,LOOKUPS!E$10,0)*$FC$6+VLOOKUP($FA1109,LTREV,LOOKUPS!E$9,0)*$FD$6+VLOOKUP($FA1109,CFP,LOOKUPS!E$6,0)*$FE$6+VLOOKUP($FA1109,EP,LOOKUPS!E$8,0)*$FF$6+VLOOKUP($FA1109,BM,LOOKUPS!E$5,0)*$FG$6+VLOOKUP($FA1109,DIV,LOOKUPS!E$7,0)*$FH$6++VLOOKUP($FA1109,SIZE,LOOKUPS!E$11,0)*$FI$6),"",VLOOKUP($FA1109,MOM,LOOKUPS!E$12,0)*$FB$6+VLOOKUP($FA1109,STREV,LOOKUPS!E$10,0)*$FC$6+VLOOKUP($FA1109,LTREV,LOOKUPS!E$9,0)*$FD$6+VLOOKUP($FA1109,CFP,LOOKUPS!E$6,0)*$FE$6+VLOOKUP($FA1109,EP,LOOKUPS!E$8,0)*$FF$6+VLOOKUP($FA1109,BM,LOOKUPS!E$5,0)*$FG$6+VLOOKUP($FA1109,DIV,LOOKUPS!E$7,0)*$FH$6++VLOOKUP($FA1109,SIZE,LOOKUPS!E$11,0)*$FI$6)</f>
        <v>4.1541000000000006</v>
      </c>
      <c r="FE1109" s="1">
        <f>IF(ISERROR(VLOOKUP($FA1109,MOM,LOOKUPS!F$12,0)*$FB$6+VLOOKUP($FA1109,STREV,LOOKUPS!F$10,0)*$FC$6+VLOOKUP($FA1109,LTREV,LOOKUPS!F$9,0)*$FD$6+VLOOKUP($FA1109,CFP,LOOKUPS!F$6,0)*$FE$6+VLOOKUP($FA1109,EP,LOOKUPS!F$8,0)*$FF$6+VLOOKUP($FA1109,BM,LOOKUPS!F$5,0)*$FG$6+VLOOKUP($FA1109,DIV,LOOKUPS!F$7,0)*$FH$6++VLOOKUP($FA1109,SIZE,LOOKUPS!F$11,0)*$FI$6),"",VLOOKUP($FA1109,MOM,LOOKUPS!F$12,0)*$FB$6+VLOOKUP($FA1109,STREV,LOOKUPS!F$10,0)*$FC$6+VLOOKUP($FA1109,LTREV,LOOKUPS!F$9,0)*$FD$6+VLOOKUP($FA1109,CFP,LOOKUPS!F$6,0)*$FE$6+VLOOKUP($FA1109,EP,LOOKUPS!F$8,0)*$FF$6+VLOOKUP($FA1109,BM,LOOKUPS!F$5,0)*$FG$6+VLOOKUP($FA1109,DIV,LOOKUPS!F$7,0)*$FH$6++VLOOKUP($FA1109,SIZE,LOOKUPS!F$11,0)*$FI$6)</f>
        <v>3.3197000000000001</v>
      </c>
      <c r="FF1109" s="1">
        <f>IF(ISERROR(VLOOKUP($FA1109,MOM,LOOKUPS!G$12,0)*$FB$6+VLOOKUP($FA1109,STREV,LOOKUPS!G$10,0)*$FC$6+VLOOKUP($FA1109,LTREV,LOOKUPS!G$9,0)*$FD$6+VLOOKUP($FA1109,CFP,LOOKUPS!G$6,0)*$FE$6+VLOOKUP($FA1109,EP,LOOKUPS!G$8,0)*$FF$6+VLOOKUP($FA1109,BM,LOOKUPS!G$5,0)*$FG$6+VLOOKUP($FA1109,DIV,LOOKUPS!G$7,0)*$FH$6++VLOOKUP($FA1109,SIZE,LOOKUPS!G$11,0)*$FI$6),"",VLOOKUP($FA1109,MOM,LOOKUPS!G$12,0)*$FB$6+VLOOKUP($FA1109,STREV,LOOKUPS!G$10,0)*$FC$6+VLOOKUP($FA1109,LTREV,LOOKUPS!G$9,0)*$FD$6+VLOOKUP($FA1109,CFP,LOOKUPS!G$6,0)*$FE$6+VLOOKUP($FA1109,EP,LOOKUPS!G$8,0)*$FF$6+VLOOKUP($FA1109,BM,LOOKUPS!G$5,0)*$FG$6+VLOOKUP($FA1109,DIV,LOOKUPS!G$7,0)*$FH$6++VLOOKUP($FA1109,SIZE,LOOKUPS!G$11,0)*$FI$6)</f>
        <v>2.8688000000000002</v>
      </c>
      <c r="FG1109" s="1">
        <f>IF(ISERROR(VLOOKUP($FA1109,MOM,LOOKUPS!H$12,0)*$FB$6+VLOOKUP($FA1109,STREV,LOOKUPS!H$10,0)*$FC$6+VLOOKUP($FA1109,LTREV,LOOKUPS!H$9,0)*$FD$6+VLOOKUP($FA1109,CFP,LOOKUPS!H$6,0)*$FE$6+VLOOKUP($FA1109,EP,LOOKUPS!H$8,0)*$FF$6+VLOOKUP($FA1109,BM,LOOKUPS!H$5,0)*$FG$6+VLOOKUP($FA1109,DIV,LOOKUPS!H$7,0)*$FH$6++VLOOKUP($FA1109,SIZE,LOOKUPS!H$11,0)*$FI$6),"",VLOOKUP($FA1109,MOM,LOOKUPS!H$12,0)*$FB$6+VLOOKUP($FA1109,STREV,LOOKUPS!H$10,0)*$FC$6+VLOOKUP($FA1109,LTREV,LOOKUPS!H$9,0)*$FD$6+VLOOKUP($FA1109,CFP,LOOKUPS!H$6,0)*$FE$6+VLOOKUP($FA1109,EP,LOOKUPS!H$8,0)*$FF$6+VLOOKUP($FA1109,BM,LOOKUPS!H$5,0)*$FG$6+VLOOKUP($FA1109,DIV,LOOKUPS!H$7,0)*$FH$6++VLOOKUP($FA1109,SIZE,LOOKUPS!H$11,0)*$FI$6)</f>
        <v>3.3727000000000005</v>
      </c>
      <c r="FH1109" s="1">
        <f>IF(ISERROR(VLOOKUP($FA1109,MOM,LOOKUPS!I$12,0)*$FB$6+VLOOKUP($FA1109,STREV,LOOKUPS!I$10,0)*$FC$6+VLOOKUP($FA1109,LTREV,LOOKUPS!I$9,0)*$FD$6+VLOOKUP($FA1109,CFP,LOOKUPS!I$6,0)*$FE$6+VLOOKUP($FA1109,EP,LOOKUPS!I$8,0)*$FF$6+VLOOKUP($FA1109,BM,LOOKUPS!I$5,0)*$FG$6+VLOOKUP($FA1109,DIV,LOOKUPS!I$7,0)*$FH$6++VLOOKUP($FA1109,SIZE,LOOKUPS!I$11,0)*$FI$6),"",VLOOKUP($FA1109,MOM,LOOKUPS!I$12,0)*$FB$6+VLOOKUP($FA1109,STREV,LOOKUPS!I$10,0)*$FC$6+VLOOKUP($FA1109,LTREV,LOOKUPS!I$9,0)*$FD$6+VLOOKUP($FA1109,CFP,LOOKUPS!I$6,0)*$FE$6+VLOOKUP($FA1109,EP,LOOKUPS!I$8,0)*$FF$6+VLOOKUP($FA1109,BM,LOOKUPS!I$5,0)*$FG$6+VLOOKUP($FA1109,DIV,LOOKUPS!I$7,0)*$FH$6++VLOOKUP($FA1109,SIZE,LOOKUPS!I$11,0)*$FI$6)</f>
        <v>2.7259000000000002</v>
      </c>
      <c r="FI1109" s="1">
        <f>IF(ISERROR(VLOOKUP($FA1109,MOM,LOOKUPS!J$12,0)*$FB$6+VLOOKUP($FA1109,STREV,LOOKUPS!J$10,0)*$FC$6+VLOOKUP($FA1109,LTREV,LOOKUPS!J$9,0)*$FD$6+VLOOKUP($FA1109,CFP,LOOKUPS!J$6,0)*$FE$6+VLOOKUP($FA1109,EP,LOOKUPS!J$8,0)*$FF$6+VLOOKUP($FA1109,BM,LOOKUPS!J$5,0)*$FG$6+VLOOKUP($FA1109,DIV,LOOKUPS!J$7,0)*$FH$6++VLOOKUP($FA1109,SIZE,LOOKUPS!J$11,0)*$FI$6),"",VLOOKUP($FA1109,MOM,LOOKUPS!J$12,0)*$FB$6+VLOOKUP($FA1109,STREV,LOOKUPS!J$10,0)*$FC$6+VLOOKUP($FA1109,LTREV,LOOKUPS!J$9,0)*$FD$6+VLOOKUP($FA1109,CFP,LOOKUPS!J$6,0)*$FE$6+VLOOKUP($FA1109,EP,LOOKUPS!J$8,0)*$FF$6+VLOOKUP($FA1109,BM,LOOKUPS!J$5,0)*$FG$6+VLOOKUP($FA1109,DIV,LOOKUPS!J$7,0)*$FH$6++VLOOKUP($FA1109,SIZE,LOOKUPS!J$11,0)*$FI$6)</f>
        <v>2.36</v>
      </c>
      <c r="FJ1109" s="1">
        <f>IF(ISERROR(VLOOKUP($FA1109,MOM,LOOKUPS!K$12,0)*$FB$6+VLOOKUP($FA1109,STREV,LOOKUPS!K$10,0)*$FC$6+VLOOKUP($FA1109,LTREV,LOOKUPS!K$9,0)*$FD$6+VLOOKUP($FA1109,CFP,LOOKUPS!K$6,0)*$FE$6+VLOOKUP($FA1109,EP,LOOKUPS!K$8,0)*$FF$6+VLOOKUP($FA1109,BM,LOOKUPS!K$5,0)*$FG$6+VLOOKUP($FA1109,DIV,LOOKUPS!K$7,0)*$FH$6++VLOOKUP($FA1109,SIZE,LOOKUPS!K$11,0)*$FI$6),"",VLOOKUP($FA1109,MOM,LOOKUPS!K$12,0)*$FB$6+VLOOKUP($FA1109,STREV,LOOKUPS!K$10,0)*$FC$6+VLOOKUP($FA1109,LTREV,LOOKUPS!K$9,0)*$FD$6+VLOOKUP($FA1109,CFP,LOOKUPS!K$6,0)*$FE$6+VLOOKUP($FA1109,EP,LOOKUPS!K$8,0)*$FF$6+VLOOKUP($FA1109,BM,LOOKUPS!K$5,0)*$FG$6+VLOOKUP($FA1109,DIV,LOOKUPS!K$7,0)*$FH$6++VLOOKUP($FA1109,SIZE,LOOKUPS!K$11,0)*$FI$6)</f>
        <v>3.3045</v>
      </c>
      <c r="FK1109" s="1">
        <f>IF(ISERROR(VLOOKUP($FA1109,MOM,LOOKUPS!L$12,0)*$FB$6+VLOOKUP($FA1109,STREV,LOOKUPS!L$10,0)*$FC$6+VLOOKUP($FA1109,LTREV,LOOKUPS!L$9,0)*$FD$6+VLOOKUP($FA1109,CFP,LOOKUPS!L$6,0)*$FE$6+VLOOKUP($FA1109,EP,LOOKUPS!L$8,0)*$FF$6+VLOOKUP($FA1109,BM,LOOKUPS!L$5,0)*$FG$6+VLOOKUP($FA1109,DIV,LOOKUPS!L$7,0)*$FH$6++VLOOKUP($FA1109,SIZE,LOOKUPS!L$11,0)*$FI$6),"",VLOOKUP($FA1109,MOM,LOOKUPS!L$12,0)*$FB$6+VLOOKUP($FA1109,STREV,LOOKUPS!L$10,0)*$FC$6+VLOOKUP($FA1109,LTREV,LOOKUPS!L$9,0)*$FD$6+VLOOKUP($FA1109,CFP,LOOKUPS!L$6,0)*$FE$6+VLOOKUP($FA1109,EP,LOOKUPS!L$8,0)*$FF$6+VLOOKUP($FA1109,BM,LOOKUPS!L$5,0)*$FG$6+VLOOKUP($FA1109,DIV,LOOKUPS!L$7,0)*$FH$6++VLOOKUP($FA1109,SIZE,LOOKUPS!L$11,0)*$FI$6)</f>
        <v>5.1458000000000004</v>
      </c>
    </row>
    <row r="1110" spans="1:167" x14ac:dyDescent="0.3">
      <c r="A1110">
        <v>201809</v>
      </c>
      <c r="B1110">
        <v>-1.69</v>
      </c>
      <c r="C1110">
        <v>-2.31</v>
      </c>
      <c r="D1110">
        <v>-0.64</v>
      </c>
      <c r="E1110">
        <v>-1.3</v>
      </c>
      <c r="F1110">
        <v>-2.17</v>
      </c>
      <c r="G1110">
        <v>-2.54</v>
      </c>
      <c r="H1110">
        <v>-1.1599999999999999</v>
      </c>
      <c r="I1110">
        <v>-1.06</v>
      </c>
      <c r="J1110">
        <v>-1.46</v>
      </c>
      <c r="K1110">
        <v>-2.41</v>
      </c>
      <c r="M1110" s="1">
        <v>201710</v>
      </c>
      <c r="N1110" s="1">
        <v>-2.71</v>
      </c>
      <c r="O1110" s="1">
        <v>-0.12</v>
      </c>
      <c r="P1110" s="1">
        <v>0.65</v>
      </c>
      <c r="Q1110" s="1">
        <v>2.57</v>
      </c>
      <c r="R1110" s="1">
        <v>1.44</v>
      </c>
      <c r="S1110" s="1">
        <v>0.15</v>
      </c>
      <c r="T1110" s="1">
        <v>0.65</v>
      </c>
      <c r="U1110" s="1">
        <v>0.61</v>
      </c>
      <c r="V1110" s="1">
        <v>0.63</v>
      </c>
      <c r="W1110" s="1">
        <v>-1.95</v>
      </c>
      <c r="CA1110" s="1">
        <v>201803</v>
      </c>
      <c r="CB1110" s="1">
        <v>0.9</v>
      </c>
      <c r="CC1110" s="1">
        <v>0.71</v>
      </c>
      <c r="CD1110" s="1">
        <v>1.1599999999999999</v>
      </c>
      <c r="CE1110" s="1">
        <v>0.76</v>
      </c>
      <c r="CF1110" s="1">
        <v>0.88</v>
      </c>
      <c r="CG1110" s="1">
        <v>0.61</v>
      </c>
      <c r="CH1110" s="1">
        <v>0.08</v>
      </c>
      <c r="CI1110" s="1">
        <v>2.5</v>
      </c>
      <c r="CJ1110" s="1">
        <v>0.37</v>
      </c>
      <c r="CK1110" s="1">
        <v>0.25</v>
      </c>
      <c r="CL1110" s="1">
        <v>1.51</v>
      </c>
      <c r="CM1110" s="1">
        <v>0.31</v>
      </c>
      <c r="CN1110" s="1">
        <v>0.92</v>
      </c>
      <c r="CO1110" s="1">
        <v>-0.06</v>
      </c>
      <c r="CP1110" s="1">
        <v>0.21</v>
      </c>
      <c r="CQ1110" s="1">
        <v>3.32</v>
      </c>
      <c r="CR1110" s="1">
        <v>1.67</v>
      </c>
      <c r="CS1110" s="1">
        <v>1.32</v>
      </c>
      <c r="CT1110" s="1">
        <v>-0.52</v>
      </c>
      <c r="CV1110" s="1">
        <v>201903</v>
      </c>
      <c r="CW1110" s="1">
        <v>-0.53</v>
      </c>
      <c r="CX1110" s="1">
        <v>-1.88</v>
      </c>
      <c r="CY1110" s="1">
        <v>-3.02</v>
      </c>
      <c r="CZ1110" s="1">
        <v>-2.0499999999999998</v>
      </c>
      <c r="DA1110" s="1">
        <v>-2.12</v>
      </c>
      <c r="DB1110" s="1">
        <v>-2.38</v>
      </c>
      <c r="DC1110" s="1">
        <v>-2.89</v>
      </c>
      <c r="DD1110" s="1">
        <v>-2.38</v>
      </c>
      <c r="DE1110" s="1">
        <v>-2.21</v>
      </c>
      <c r="DF1110" s="1">
        <v>-1.72</v>
      </c>
      <c r="DG1110" s="1">
        <v>-2.44</v>
      </c>
      <c r="DH1110" s="1">
        <v>-1.37</v>
      </c>
      <c r="DI1110" s="1">
        <v>-3.31</v>
      </c>
      <c r="DJ1110" s="1">
        <v>-3.04</v>
      </c>
      <c r="DK1110" s="1">
        <v>-2.73</v>
      </c>
      <c r="DL1110" s="1">
        <v>-2.97</v>
      </c>
      <c r="DM1110" s="1">
        <v>-1.75</v>
      </c>
      <c r="DN1110" s="1">
        <v>-2.0299999999999998</v>
      </c>
      <c r="DO1110" s="1">
        <v>-2.38</v>
      </c>
      <c r="DQ1110" s="1">
        <v>201803</v>
      </c>
      <c r="DR1110" s="1">
        <v>-99.99</v>
      </c>
      <c r="DS1110" s="1">
        <v>1.41</v>
      </c>
      <c r="DT1110" s="1">
        <v>0.57999999999999996</v>
      </c>
      <c r="DU1110" s="1">
        <v>-1</v>
      </c>
      <c r="DV1110" s="1">
        <v>1.4</v>
      </c>
      <c r="DW1110" s="1">
        <v>1.18</v>
      </c>
      <c r="DX1110" s="1">
        <v>0.52</v>
      </c>
      <c r="DY1110" s="1">
        <v>0.09</v>
      </c>
      <c r="DZ1110" s="1">
        <v>-1.44</v>
      </c>
      <c r="EA1110" s="1">
        <v>1.18</v>
      </c>
      <c r="EB1110" s="1">
        <v>2.0099999999999998</v>
      </c>
      <c r="EC1110" s="1">
        <v>1.48</v>
      </c>
      <c r="ED1110" s="1">
        <v>0.8</v>
      </c>
      <c r="EE1110" s="1">
        <v>1.01</v>
      </c>
      <c r="EF1110" s="1">
        <v>-0.03</v>
      </c>
      <c r="EG1110" s="1">
        <v>0.41</v>
      </c>
      <c r="EH1110" s="1">
        <v>-0.23</v>
      </c>
      <c r="EI1110" s="1">
        <v>-0.71</v>
      </c>
      <c r="EJ1110" s="1">
        <v>-2.17</v>
      </c>
      <c r="EL1110">
        <v>201803</v>
      </c>
      <c r="EM1110">
        <v>-2.35</v>
      </c>
      <c r="EN1110">
        <v>4.05</v>
      </c>
      <c r="EO1110">
        <v>-0.12</v>
      </c>
      <c r="EP1110">
        <v>0.12</v>
      </c>
      <c r="ER1110">
        <v>201809</v>
      </c>
      <c r="ES1110">
        <v>-0.06</v>
      </c>
      <c r="EU1110" s="1">
        <v>201710</v>
      </c>
      <c r="EV1110" s="1">
        <v>-0.73</v>
      </c>
      <c r="FA1110" s="1">
        <v>201809</v>
      </c>
      <c r="FB1110" s="1">
        <f>IF(ISERROR(VLOOKUP($FA1110,MOM,LOOKUPS!C$12,0)*$FB$6+VLOOKUP($FA1110,STREV,LOOKUPS!C$10,0)*$FC$6+VLOOKUP($FA1110,LTREV,LOOKUPS!C$9,0)*$FD$6+VLOOKUP($FA1110,CFP,LOOKUPS!C$6,0)*$FE$6+VLOOKUP($FA1110,EP,LOOKUPS!C$8,0)*$FF$6+VLOOKUP($FA1110,BM,LOOKUPS!C$5,0)*$FG$6+VLOOKUP($FA1110,DIV,LOOKUPS!C$7,0)*$FH$6++VLOOKUP($FA1110,SIZE,LOOKUPS!C$11,0)*$FI$6),"",VLOOKUP($FA1110,MOM,LOOKUPS!C$12,0)*$FB$6+VLOOKUP($FA1110,STREV,LOOKUPS!C$10,0)*$FC$6+VLOOKUP($FA1110,LTREV,LOOKUPS!C$9,0)*$FD$6+VLOOKUP($FA1110,CFP,LOOKUPS!C$6,0)*$FE$6+VLOOKUP($FA1110,EP,LOOKUPS!C$8,0)*$FF$6+VLOOKUP($FA1110,BM,LOOKUPS!C$5,0)*$FG$6+VLOOKUP($FA1110,DIV,LOOKUPS!C$7,0)*$FH$6++VLOOKUP($FA1110,SIZE,LOOKUPS!C$11,0)*$FI$6)</f>
        <v>-0.76700000000000002</v>
      </c>
      <c r="FC1110" s="1">
        <f>IF(ISERROR(VLOOKUP($FA1110,MOM,LOOKUPS!D$12,0)*$FB$6+VLOOKUP($FA1110,STREV,LOOKUPS!D$10,0)*$FC$6+VLOOKUP($FA1110,LTREV,LOOKUPS!D$9,0)*$FD$6+VLOOKUP($FA1110,CFP,LOOKUPS!D$6,0)*$FE$6+VLOOKUP($FA1110,EP,LOOKUPS!D$8,0)*$FF$6+VLOOKUP($FA1110,BM,LOOKUPS!D$5,0)*$FG$6+VLOOKUP($FA1110,DIV,LOOKUPS!D$7,0)*$FH$6++VLOOKUP($FA1110,SIZE,LOOKUPS!D$11,0)*$FI$6),"",VLOOKUP($FA1110,MOM,LOOKUPS!D$12,0)*$FB$6+VLOOKUP($FA1110,STREV,LOOKUPS!D$10,0)*$FC$6+VLOOKUP($FA1110,LTREV,LOOKUPS!D$9,0)*$FD$6+VLOOKUP($FA1110,CFP,LOOKUPS!D$6,0)*$FE$6+VLOOKUP($FA1110,EP,LOOKUPS!D$8,0)*$FF$6+VLOOKUP($FA1110,BM,LOOKUPS!D$5,0)*$FG$6+VLOOKUP($FA1110,DIV,LOOKUPS!D$7,0)*$FH$6++VLOOKUP($FA1110,SIZE,LOOKUPS!D$11,0)*$FI$6)</f>
        <v>-1.6743000000000001</v>
      </c>
      <c r="FD1110" s="1">
        <f>IF(ISERROR(VLOOKUP($FA1110,MOM,LOOKUPS!E$12,0)*$FB$6+VLOOKUP($FA1110,STREV,LOOKUPS!E$10,0)*$FC$6+VLOOKUP($FA1110,LTREV,LOOKUPS!E$9,0)*$FD$6+VLOOKUP($FA1110,CFP,LOOKUPS!E$6,0)*$FE$6+VLOOKUP($FA1110,EP,LOOKUPS!E$8,0)*$FF$6+VLOOKUP($FA1110,BM,LOOKUPS!E$5,0)*$FG$6+VLOOKUP($FA1110,DIV,LOOKUPS!E$7,0)*$FH$6++VLOOKUP($FA1110,SIZE,LOOKUPS!E$11,0)*$FI$6),"",VLOOKUP($FA1110,MOM,LOOKUPS!E$12,0)*$FB$6+VLOOKUP($FA1110,STREV,LOOKUPS!E$10,0)*$FC$6+VLOOKUP($FA1110,LTREV,LOOKUPS!E$9,0)*$FD$6+VLOOKUP($FA1110,CFP,LOOKUPS!E$6,0)*$FE$6+VLOOKUP($FA1110,EP,LOOKUPS!E$8,0)*$FF$6+VLOOKUP($FA1110,BM,LOOKUPS!E$5,0)*$FG$6+VLOOKUP($FA1110,DIV,LOOKUPS!E$7,0)*$FH$6++VLOOKUP($FA1110,SIZE,LOOKUPS!E$11,0)*$FI$6)</f>
        <v>-0.59880000000000011</v>
      </c>
      <c r="FE1110" s="1">
        <f>IF(ISERROR(VLOOKUP($FA1110,MOM,LOOKUPS!F$12,0)*$FB$6+VLOOKUP($FA1110,STREV,LOOKUPS!F$10,0)*$FC$6+VLOOKUP($FA1110,LTREV,LOOKUPS!F$9,0)*$FD$6+VLOOKUP($FA1110,CFP,LOOKUPS!F$6,0)*$FE$6+VLOOKUP($FA1110,EP,LOOKUPS!F$8,0)*$FF$6+VLOOKUP($FA1110,BM,LOOKUPS!F$5,0)*$FG$6+VLOOKUP($FA1110,DIV,LOOKUPS!F$7,0)*$FH$6++VLOOKUP($FA1110,SIZE,LOOKUPS!F$11,0)*$FI$6),"",VLOOKUP($FA1110,MOM,LOOKUPS!F$12,0)*$FB$6+VLOOKUP($FA1110,STREV,LOOKUPS!F$10,0)*$FC$6+VLOOKUP($FA1110,LTREV,LOOKUPS!F$9,0)*$FD$6+VLOOKUP($FA1110,CFP,LOOKUPS!F$6,0)*$FE$6+VLOOKUP($FA1110,EP,LOOKUPS!F$8,0)*$FF$6+VLOOKUP($FA1110,BM,LOOKUPS!F$5,0)*$FG$6+VLOOKUP($FA1110,DIV,LOOKUPS!F$7,0)*$FH$6++VLOOKUP($FA1110,SIZE,LOOKUPS!F$11,0)*$FI$6)</f>
        <v>-1.0347000000000002</v>
      </c>
      <c r="FF1110" s="1">
        <f>IF(ISERROR(VLOOKUP($FA1110,MOM,LOOKUPS!G$12,0)*$FB$6+VLOOKUP($FA1110,STREV,LOOKUPS!G$10,0)*$FC$6+VLOOKUP($FA1110,LTREV,LOOKUPS!G$9,0)*$FD$6+VLOOKUP($FA1110,CFP,LOOKUPS!G$6,0)*$FE$6+VLOOKUP($FA1110,EP,LOOKUPS!G$8,0)*$FF$6+VLOOKUP($FA1110,BM,LOOKUPS!G$5,0)*$FG$6+VLOOKUP($FA1110,DIV,LOOKUPS!G$7,0)*$FH$6++VLOOKUP($FA1110,SIZE,LOOKUPS!G$11,0)*$FI$6),"",VLOOKUP($FA1110,MOM,LOOKUPS!G$12,0)*$FB$6+VLOOKUP($FA1110,STREV,LOOKUPS!G$10,0)*$FC$6+VLOOKUP($FA1110,LTREV,LOOKUPS!G$9,0)*$FD$6+VLOOKUP($FA1110,CFP,LOOKUPS!G$6,0)*$FE$6+VLOOKUP($FA1110,EP,LOOKUPS!G$8,0)*$FF$6+VLOOKUP($FA1110,BM,LOOKUPS!G$5,0)*$FG$6+VLOOKUP($FA1110,DIV,LOOKUPS!G$7,0)*$FH$6++VLOOKUP($FA1110,SIZE,LOOKUPS!G$11,0)*$FI$6)</f>
        <v>-2.3774000000000002</v>
      </c>
      <c r="FG1110" s="1">
        <f>IF(ISERROR(VLOOKUP($FA1110,MOM,LOOKUPS!H$12,0)*$FB$6+VLOOKUP($FA1110,STREV,LOOKUPS!H$10,0)*$FC$6+VLOOKUP($FA1110,LTREV,LOOKUPS!H$9,0)*$FD$6+VLOOKUP($FA1110,CFP,LOOKUPS!H$6,0)*$FE$6+VLOOKUP($FA1110,EP,LOOKUPS!H$8,0)*$FF$6+VLOOKUP($FA1110,BM,LOOKUPS!H$5,0)*$FG$6+VLOOKUP($FA1110,DIV,LOOKUPS!H$7,0)*$FH$6++VLOOKUP($FA1110,SIZE,LOOKUPS!H$11,0)*$FI$6),"",VLOOKUP($FA1110,MOM,LOOKUPS!H$12,0)*$FB$6+VLOOKUP($FA1110,STREV,LOOKUPS!H$10,0)*$FC$6+VLOOKUP($FA1110,LTREV,LOOKUPS!H$9,0)*$FD$6+VLOOKUP($FA1110,CFP,LOOKUPS!H$6,0)*$FE$6+VLOOKUP($FA1110,EP,LOOKUPS!H$8,0)*$FF$6+VLOOKUP($FA1110,BM,LOOKUPS!H$5,0)*$FG$6+VLOOKUP($FA1110,DIV,LOOKUPS!H$7,0)*$FH$6++VLOOKUP($FA1110,SIZE,LOOKUPS!H$11,0)*$FI$6)</f>
        <v>-2.7606999999999999</v>
      </c>
      <c r="FH1110" s="1">
        <f>IF(ISERROR(VLOOKUP($FA1110,MOM,LOOKUPS!I$12,0)*$FB$6+VLOOKUP($FA1110,STREV,LOOKUPS!I$10,0)*$FC$6+VLOOKUP($FA1110,LTREV,LOOKUPS!I$9,0)*$FD$6+VLOOKUP($FA1110,CFP,LOOKUPS!I$6,0)*$FE$6+VLOOKUP($FA1110,EP,LOOKUPS!I$8,0)*$FF$6+VLOOKUP($FA1110,BM,LOOKUPS!I$5,0)*$FG$6+VLOOKUP($FA1110,DIV,LOOKUPS!I$7,0)*$FH$6++VLOOKUP($FA1110,SIZE,LOOKUPS!I$11,0)*$FI$6),"",VLOOKUP($FA1110,MOM,LOOKUPS!I$12,0)*$FB$6+VLOOKUP($FA1110,STREV,LOOKUPS!I$10,0)*$FC$6+VLOOKUP($FA1110,LTREV,LOOKUPS!I$9,0)*$FD$6+VLOOKUP($FA1110,CFP,LOOKUPS!I$6,0)*$FE$6+VLOOKUP($FA1110,EP,LOOKUPS!I$8,0)*$FF$6+VLOOKUP($FA1110,BM,LOOKUPS!I$5,0)*$FG$6+VLOOKUP($FA1110,DIV,LOOKUPS!I$7,0)*$FH$6++VLOOKUP($FA1110,SIZE,LOOKUPS!I$11,0)*$FI$6)</f>
        <v>-2.0831999999999997</v>
      </c>
      <c r="FI1110" s="1">
        <f>IF(ISERROR(VLOOKUP($FA1110,MOM,LOOKUPS!J$12,0)*$FB$6+VLOOKUP($FA1110,STREV,LOOKUPS!J$10,0)*$FC$6+VLOOKUP($FA1110,LTREV,LOOKUPS!J$9,0)*$FD$6+VLOOKUP($FA1110,CFP,LOOKUPS!J$6,0)*$FE$6+VLOOKUP($FA1110,EP,LOOKUPS!J$8,0)*$FF$6+VLOOKUP($FA1110,BM,LOOKUPS!J$5,0)*$FG$6+VLOOKUP($FA1110,DIV,LOOKUPS!J$7,0)*$FH$6++VLOOKUP($FA1110,SIZE,LOOKUPS!J$11,0)*$FI$6),"",VLOOKUP($FA1110,MOM,LOOKUPS!J$12,0)*$FB$6+VLOOKUP($FA1110,STREV,LOOKUPS!J$10,0)*$FC$6+VLOOKUP($FA1110,LTREV,LOOKUPS!J$9,0)*$FD$6+VLOOKUP($FA1110,CFP,LOOKUPS!J$6,0)*$FE$6+VLOOKUP($FA1110,EP,LOOKUPS!J$8,0)*$FF$6+VLOOKUP($FA1110,BM,LOOKUPS!J$5,0)*$FG$6+VLOOKUP($FA1110,DIV,LOOKUPS!J$7,0)*$FH$6++VLOOKUP($FA1110,SIZE,LOOKUPS!J$11,0)*$FI$6)</f>
        <v>-1.7447000000000001</v>
      </c>
      <c r="FJ1110" s="1">
        <f>IF(ISERROR(VLOOKUP($FA1110,MOM,LOOKUPS!K$12,0)*$FB$6+VLOOKUP($FA1110,STREV,LOOKUPS!K$10,0)*$FC$6+VLOOKUP($FA1110,LTREV,LOOKUPS!K$9,0)*$FD$6+VLOOKUP($FA1110,CFP,LOOKUPS!K$6,0)*$FE$6+VLOOKUP($FA1110,EP,LOOKUPS!K$8,0)*$FF$6+VLOOKUP($FA1110,BM,LOOKUPS!K$5,0)*$FG$6+VLOOKUP($FA1110,DIV,LOOKUPS!K$7,0)*$FH$6++VLOOKUP($FA1110,SIZE,LOOKUPS!K$11,0)*$FI$6),"",VLOOKUP($FA1110,MOM,LOOKUPS!K$12,0)*$FB$6+VLOOKUP($FA1110,STREV,LOOKUPS!K$10,0)*$FC$6+VLOOKUP($FA1110,LTREV,LOOKUPS!K$9,0)*$FD$6+VLOOKUP($FA1110,CFP,LOOKUPS!K$6,0)*$FE$6+VLOOKUP($FA1110,EP,LOOKUPS!K$8,0)*$FF$6+VLOOKUP($FA1110,BM,LOOKUPS!K$5,0)*$FG$6+VLOOKUP($FA1110,DIV,LOOKUPS!K$7,0)*$FH$6++VLOOKUP($FA1110,SIZE,LOOKUPS!K$11,0)*$FI$6)</f>
        <v>-1.9091000000000002</v>
      </c>
      <c r="FK1110" s="1">
        <f>IF(ISERROR(VLOOKUP($FA1110,MOM,LOOKUPS!L$12,0)*$FB$6+VLOOKUP($FA1110,STREV,LOOKUPS!L$10,0)*$FC$6+VLOOKUP($FA1110,LTREV,LOOKUPS!L$9,0)*$FD$6+VLOOKUP($FA1110,CFP,LOOKUPS!L$6,0)*$FE$6+VLOOKUP($FA1110,EP,LOOKUPS!L$8,0)*$FF$6+VLOOKUP($FA1110,BM,LOOKUPS!L$5,0)*$FG$6+VLOOKUP($FA1110,DIV,LOOKUPS!L$7,0)*$FH$6++VLOOKUP($FA1110,SIZE,LOOKUPS!L$11,0)*$FI$6),"",VLOOKUP($FA1110,MOM,LOOKUPS!L$12,0)*$FB$6+VLOOKUP($FA1110,STREV,LOOKUPS!L$10,0)*$FC$6+VLOOKUP($FA1110,LTREV,LOOKUPS!L$9,0)*$FD$6+VLOOKUP($FA1110,CFP,LOOKUPS!L$6,0)*$FE$6+VLOOKUP($FA1110,EP,LOOKUPS!L$8,0)*$FF$6+VLOOKUP($FA1110,BM,LOOKUPS!L$5,0)*$FG$6+VLOOKUP($FA1110,DIV,LOOKUPS!L$7,0)*$FH$6++VLOOKUP($FA1110,SIZE,LOOKUPS!L$11,0)*$FI$6)</f>
        <v>-2.339</v>
      </c>
    </row>
    <row r="1111" spans="1:167" x14ac:dyDescent="0.3">
      <c r="A1111">
        <v>201810</v>
      </c>
      <c r="B1111">
        <v>-13.69</v>
      </c>
      <c r="C1111">
        <v>-9.74</v>
      </c>
      <c r="D1111">
        <v>-8.5299999999999994</v>
      </c>
      <c r="E1111">
        <v>-7.2</v>
      </c>
      <c r="F1111">
        <v>-8.3699999999999992</v>
      </c>
      <c r="G1111">
        <v>-8.2100000000000009</v>
      </c>
      <c r="H1111">
        <v>-8.49</v>
      </c>
      <c r="I1111">
        <v>-8.6199999999999992</v>
      </c>
      <c r="J1111">
        <v>-10.61</v>
      </c>
      <c r="K1111">
        <v>-12.26</v>
      </c>
      <c r="M1111" s="1">
        <v>201711</v>
      </c>
      <c r="N1111" s="1">
        <v>3.4</v>
      </c>
      <c r="O1111" s="1">
        <v>3.42</v>
      </c>
      <c r="P1111" s="1">
        <v>4.66</v>
      </c>
      <c r="Q1111" s="1">
        <v>3.05</v>
      </c>
      <c r="R1111" s="1">
        <v>3.81</v>
      </c>
      <c r="S1111" s="1">
        <v>2.69</v>
      </c>
      <c r="T1111" s="1">
        <v>3.02</v>
      </c>
      <c r="U1111" s="1">
        <v>2.94</v>
      </c>
      <c r="V1111" s="1">
        <v>1.86</v>
      </c>
      <c r="W1111" s="1">
        <v>4</v>
      </c>
      <c r="CA1111" s="1">
        <v>201804</v>
      </c>
      <c r="CB1111" s="1">
        <v>3.37</v>
      </c>
      <c r="CC1111" s="1">
        <v>0.13</v>
      </c>
      <c r="CD1111" s="1">
        <v>0.61</v>
      </c>
      <c r="CE1111" s="1">
        <v>1.1599999999999999</v>
      </c>
      <c r="CF1111" s="1">
        <v>-0.28000000000000003</v>
      </c>
      <c r="CG1111" s="1">
        <v>0.62</v>
      </c>
      <c r="CH1111" s="1">
        <v>0.5</v>
      </c>
      <c r="CI1111" s="1">
        <v>0.9</v>
      </c>
      <c r="CJ1111" s="1">
        <v>1.41</v>
      </c>
      <c r="CK1111" s="1">
        <v>-0.17</v>
      </c>
      <c r="CL1111" s="1">
        <v>-0.38</v>
      </c>
      <c r="CM1111" s="1">
        <v>1.07</v>
      </c>
      <c r="CN1111" s="1">
        <v>0.13</v>
      </c>
      <c r="CO1111" s="1">
        <v>1.07</v>
      </c>
      <c r="CP1111" s="1">
        <v>-0.08</v>
      </c>
      <c r="CQ1111" s="1">
        <v>1.22</v>
      </c>
      <c r="CR1111" s="1">
        <v>0.59</v>
      </c>
      <c r="CS1111" s="1">
        <v>1.6</v>
      </c>
      <c r="CT1111" s="1">
        <v>1.22</v>
      </c>
      <c r="CV1111" s="1">
        <v>201904</v>
      </c>
      <c r="CW1111" s="1">
        <v>1.36</v>
      </c>
      <c r="CX1111" s="1">
        <v>4.8</v>
      </c>
      <c r="CY1111" s="1">
        <v>4.51</v>
      </c>
      <c r="CZ1111" s="1">
        <v>2.4300000000000002</v>
      </c>
      <c r="DA1111" s="1">
        <v>4.53</v>
      </c>
      <c r="DB1111" s="1">
        <v>5.41</v>
      </c>
      <c r="DC1111" s="1">
        <v>4.42</v>
      </c>
      <c r="DD1111" s="1">
        <v>2.8</v>
      </c>
      <c r="DE1111" s="1">
        <v>2.69</v>
      </c>
      <c r="DF1111" s="1">
        <v>3.74</v>
      </c>
      <c r="DG1111" s="1">
        <v>5.14</v>
      </c>
      <c r="DH1111" s="1">
        <v>5.34</v>
      </c>
      <c r="DI1111" s="1">
        <v>5.47</v>
      </c>
      <c r="DJ1111" s="1">
        <v>4.0999999999999996</v>
      </c>
      <c r="DK1111" s="1">
        <v>4.7300000000000004</v>
      </c>
      <c r="DL1111" s="1">
        <v>3.63</v>
      </c>
      <c r="DM1111" s="1">
        <v>1.9</v>
      </c>
      <c r="DN1111" s="1">
        <v>3.06</v>
      </c>
      <c r="DO1111" s="1">
        <v>2.33</v>
      </c>
      <c r="DQ1111" s="1">
        <v>201804</v>
      </c>
      <c r="DR1111" s="1">
        <v>-99.99</v>
      </c>
      <c r="DS1111" s="1">
        <v>1.05</v>
      </c>
      <c r="DT1111" s="1">
        <v>0.67</v>
      </c>
      <c r="DU1111" s="1">
        <v>0.08</v>
      </c>
      <c r="DV1111" s="1">
        <v>0.86</v>
      </c>
      <c r="DW1111" s="1">
        <v>1.88</v>
      </c>
      <c r="DX1111" s="1">
        <v>0.61</v>
      </c>
      <c r="DY1111" s="1">
        <v>-0.43</v>
      </c>
      <c r="DZ1111" s="1">
        <v>0.31</v>
      </c>
      <c r="EA1111" s="1">
        <v>0.56999999999999995</v>
      </c>
      <c r="EB1111" s="1">
        <v>1.64</v>
      </c>
      <c r="EC1111" s="1">
        <v>2.06</v>
      </c>
      <c r="ED1111" s="1">
        <v>1.66</v>
      </c>
      <c r="EE1111" s="1">
        <v>1.41</v>
      </c>
      <c r="EF1111" s="1">
        <v>-0.28999999999999998</v>
      </c>
      <c r="EG1111" s="1">
        <v>-0.53</v>
      </c>
      <c r="EH1111" s="1">
        <v>-0.33</v>
      </c>
      <c r="EI1111" s="1">
        <v>0.06</v>
      </c>
      <c r="EJ1111" s="1">
        <v>0.56000000000000005</v>
      </c>
      <c r="EL1111">
        <v>201804</v>
      </c>
      <c r="EM1111">
        <v>0.28999999999999998</v>
      </c>
      <c r="EN1111">
        <v>1.1299999999999999</v>
      </c>
      <c r="EO1111">
        <v>0.5</v>
      </c>
      <c r="EP1111">
        <v>0.14000000000000001</v>
      </c>
      <c r="ER1111">
        <v>201810</v>
      </c>
      <c r="ES1111">
        <v>-1.84</v>
      </c>
      <c r="EU1111" s="1">
        <v>201711</v>
      </c>
      <c r="EV1111" s="1">
        <v>0.34</v>
      </c>
      <c r="FA1111" s="1">
        <v>201810</v>
      </c>
      <c r="FB1111" s="1">
        <f>IF(ISERROR(VLOOKUP($FA1111,MOM,LOOKUPS!C$12,0)*$FB$6+VLOOKUP($FA1111,STREV,LOOKUPS!C$10,0)*$FC$6+VLOOKUP($FA1111,LTREV,LOOKUPS!C$9,0)*$FD$6+VLOOKUP($FA1111,CFP,LOOKUPS!C$6,0)*$FE$6+VLOOKUP($FA1111,EP,LOOKUPS!C$8,0)*$FF$6+VLOOKUP($FA1111,BM,LOOKUPS!C$5,0)*$FG$6+VLOOKUP($FA1111,DIV,LOOKUPS!C$7,0)*$FH$6++VLOOKUP($FA1111,SIZE,LOOKUPS!C$11,0)*$FI$6),"",VLOOKUP($FA1111,MOM,LOOKUPS!C$12,0)*$FB$6+VLOOKUP($FA1111,STREV,LOOKUPS!C$10,0)*$FC$6+VLOOKUP($FA1111,LTREV,LOOKUPS!C$9,0)*$FD$6+VLOOKUP($FA1111,CFP,LOOKUPS!C$6,0)*$FE$6+VLOOKUP($FA1111,EP,LOOKUPS!C$8,0)*$FF$6+VLOOKUP($FA1111,BM,LOOKUPS!C$5,0)*$FG$6+VLOOKUP($FA1111,DIV,LOOKUPS!C$7,0)*$FH$6++VLOOKUP($FA1111,SIZE,LOOKUPS!C$11,0)*$FI$6)</f>
        <v>-12.8734</v>
      </c>
      <c r="FC1111" s="1">
        <f>IF(ISERROR(VLOOKUP($FA1111,MOM,LOOKUPS!D$12,0)*$FB$6+VLOOKUP($FA1111,STREV,LOOKUPS!D$10,0)*$FC$6+VLOOKUP($FA1111,LTREV,LOOKUPS!D$9,0)*$FD$6+VLOOKUP($FA1111,CFP,LOOKUPS!D$6,0)*$FE$6+VLOOKUP($FA1111,EP,LOOKUPS!D$8,0)*$FF$6+VLOOKUP($FA1111,BM,LOOKUPS!D$5,0)*$FG$6+VLOOKUP($FA1111,DIV,LOOKUPS!D$7,0)*$FH$6++VLOOKUP($FA1111,SIZE,LOOKUPS!D$11,0)*$FI$6),"",VLOOKUP($FA1111,MOM,LOOKUPS!D$12,0)*$FB$6+VLOOKUP($FA1111,STREV,LOOKUPS!D$10,0)*$FC$6+VLOOKUP($FA1111,LTREV,LOOKUPS!D$9,0)*$FD$6+VLOOKUP($FA1111,CFP,LOOKUPS!D$6,0)*$FE$6+VLOOKUP($FA1111,EP,LOOKUPS!D$8,0)*$FF$6+VLOOKUP($FA1111,BM,LOOKUPS!D$5,0)*$FG$6+VLOOKUP($FA1111,DIV,LOOKUPS!D$7,0)*$FH$6++VLOOKUP($FA1111,SIZE,LOOKUPS!D$11,0)*$FI$6)</f>
        <v>-10.5402</v>
      </c>
      <c r="FD1111" s="1">
        <f>IF(ISERROR(VLOOKUP($FA1111,MOM,LOOKUPS!E$12,0)*$FB$6+VLOOKUP($FA1111,STREV,LOOKUPS!E$10,0)*$FC$6+VLOOKUP($FA1111,LTREV,LOOKUPS!E$9,0)*$FD$6+VLOOKUP($FA1111,CFP,LOOKUPS!E$6,0)*$FE$6+VLOOKUP($FA1111,EP,LOOKUPS!E$8,0)*$FF$6+VLOOKUP($FA1111,BM,LOOKUPS!E$5,0)*$FG$6+VLOOKUP($FA1111,DIV,LOOKUPS!E$7,0)*$FH$6++VLOOKUP($FA1111,SIZE,LOOKUPS!E$11,0)*$FI$6),"",VLOOKUP($FA1111,MOM,LOOKUPS!E$12,0)*$FB$6+VLOOKUP($FA1111,STREV,LOOKUPS!E$10,0)*$FC$6+VLOOKUP($FA1111,LTREV,LOOKUPS!E$9,0)*$FD$6+VLOOKUP($FA1111,CFP,LOOKUPS!E$6,0)*$FE$6+VLOOKUP($FA1111,EP,LOOKUPS!E$8,0)*$FF$6+VLOOKUP($FA1111,BM,LOOKUPS!E$5,0)*$FG$6+VLOOKUP($FA1111,DIV,LOOKUPS!E$7,0)*$FH$6++VLOOKUP($FA1111,SIZE,LOOKUPS!E$11,0)*$FI$6)</f>
        <v>-10.107800000000001</v>
      </c>
      <c r="FE1111" s="1">
        <f>IF(ISERROR(VLOOKUP($FA1111,MOM,LOOKUPS!F$12,0)*$FB$6+VLOOKUP($FA1111,STREV,LOOKUPS!F$10,0)*$FC$6+VLOOKUP($FA1111,LTREV,LOOKUPS!F$9,0)*$FD$6+VLOOKUP($FA1111,CFP,LOOKUPS!F$6,0)*$FE$6+VLOOKUP($FA1111,EP,LOOKUPS!F$8,0)*$FF$6+VLOOKUP($FA1111,BM,LOOKUPS!F$5,0)*$FG$6+VLOOKUP($FA1111,DIV,LOOKUPS!F$7,0)*$FH$6++VLOOKUP($FA1111,SIZE,LOOKUPS!F$11,0)*$FI$6),"",VLOOKUP($FA1111,MOM,LOOKUPS!F$12,0)*$FB$6+VLOOKUP($FA1111,STREV,LOOKUPS!F$10,0)*$FC$6+VLOOKUP($FA1111,LTREV,LOOKUPS!F$9,0)*$FD$6+VLOOKUP($FA1111,CFP,LOOKUPS!F$6,0)*$FE$6+VLOOKUP($FA1111,EP,LOOKUPS!F$8,0)*$FF$6+VLOOKUP($FA1111,BM,LOOKUPS!F$5,0)*$FG$6+VLOOKUP($FA1111,DIV,LOOKUPS!F$7,0)*$FH$6++VLOOKUP($FA1111,SIZE,LOOKUPS!F$11,0)*$FI$6)</f>
        <v>-9.1693000000000016</v>
      </c>
      <c r="FF1111" s="1">
        <f>IF(ISERROR(VLOOKUP($FA1111,MOM,LOOKUPS!G$12,0)*$FB$6+VLOOKUP($FA1111,STREV,LOOKUPS!G$10,0)*$FC$6+VLOOKUP($FA1111,LTREV,LOOKUPS!G$9,0)*$FD$6+VLOOKUP($FA1111,CFP,LOOKUPS!G$6,0)*$FE$6+VLOOKUP($FA1111,EP,LOOKUPS!G$8,0)*$FF$6+VLOOKUP($FA1111,BM,LOOKUPS!G$5,0)*$FG$6+VLOOKUP($FA1111,DIV,LOOKUPS!G$7,0)*$FH$6++VLOOKUP($FA1111,SIZE,LOOKUPS!G$11,0)*$FI$6),"",VLOOKUP($FA1111,MOM,LOOKUPS!G$12,0)*$FB$6+VLOOKUP($FA1111,STREV,LOOKUPS!G$10,0)*$FC$6+VLOOKUP($FA1111,LTREV,LOOKUPS!G$9,0)*$FD$6+VLOOKUP($FA1111,CFP,LOOKUPS!G$6,0)*$FE$6+VLOOKUP($FA1111,EP,LOOKUPS!G$8,0)*$FF$6+VLOOKUP($FA1111,BM,LOOKUPS!G$5,0)*$FG$6+VLOOKUP($FA1111,DIV,LOOKUPS!G$7,0)*$FH$6++VLOOKUP($FA1111,SIZE,LOOKUPS!G$11,0)*$FI$6)</f>
        <v>-9.1361000000000008</v>
      </c>
      <c r="FG1111" s="1">
        <f>IF(ISERROR(VLOOKUP($FA1111,MOM,LOOKUPS!H$12,0)*$FB$6+VLOOKUP($FA1111,STREV,LOOKUPS!H$10,0)*$FC$6+VLOOKUP($FA1111,LTREV,LOOKUPS!H$9,0)*$FD$6+VLOOKUP($FA1111,CFP,LOOKUPS!H$6,0)*$FE$6+VLOOKUP($FA1111,EP,LOOKUPS!H$8,0)*$FF$6+VLOOKUP($FA1111,BM,LOOKUPS!H$5,0)*$FG$6+VLOOKUP($FA1111,DIV,LOOKUPS!H$7,0)*$FH$6++VLOOKUP($FA1111,SIZE,LOOKUPS!H$11,0)*$FI$6),"",VLOOKUP($FA1111,MOM,LOOKUPS!H$12,0)*$FB$6+VLOOKUP($FA1111,STREV,LOOKUPS!H$10,0)*$FC$6+VLOOKUP($FA1111,LTREV,LOOKUPS!H$9,0)*$FD$6+VLOOKUP($FA1111,CFP,LOOKUPS!H$6,0)*$FE$6+VLOOKUP($FA1111,EP,LOOKUPS!H$8,0)*$FF$6+VLOOKUP($FA1111,BM,LOOKUPS!H$5,0)*$FG$6+VLOOKUP($FA1111,DIV,LOOKUPS!H$7,0)*$FH$6++VLOOKUP($FA1111,SIZE,LOOKUPS!H$11,0)*$FI$6)</f>
        <v>-8.5984999999999996</v>
      </c>
      <c r="FH1111" s="1">
        <f>IF(ISERROR(VLOOKUP($FA1111,MOM,LOOKUPS!I$12,0)*$FB$6+VLOOKUP($FA1111,STREV,LOOKUPS!I$10,0)*$FC$6+VLOOKUP($FA1111,LTREV,LOOKUPS!I$9,0)*$FD$6+VLOOKUP($FA1111,CFP,LOOKUPS!I$6,0)*$FE$6+VLOOKUP($FA1111,EP,LOOKUPS!I$8,0)*$FF$6+VLOOKUP($FA1111,BM,LOOKUPS!I$5,0)*$FG$6+VLOOKUP($FA1111,DIV,LOOKUPS!I$7,0)*$FH$6++VLOOKUP($FA1111,SIZE,LOOKUPS!I$11,0)*$FI$6),"",VLOOKUP($FA1111,MOM,LOOKUPS!I$12,0)*$FB$6+VLOOKUP($FA1111,STREV,LOOKUPS!I$10,0)*$FC$6+VLOOKUP($FA1111,LTREV,LOOKUPS!I$9,0)*$FD$6+VLOOKUP($FA1111,CFP,LOOKUPS!I$6,0)*$FE$6+VLOOKUP($FA1111,EP,LOOKUPS!I$8,0)*$FF$6+VLOOKUP($FA1111,BM,LOOKUPS!I$5,0)*$FG$6+VLOOKUP($FA1111,DIV,LOOKUPS!I$7,0)*$FH$6++VLOOKUP($FA1111,SIZE,LOOKUPS!I$11,0)*$FI$6)</f>
        <v>-9.1248000000000005</v>
      </c>
      <c r="FI1111" s="1">
        <f>IF(ISERROR(VLOOKUP($FA1111,MOM,LOOKUPS!J$12,0)*$FB$6+VLOOKUP($FA1111,STREV,LOOKUPS!J$10,0)*$FC$6+VLOOKUP($FA1111,LTREV,LOOKUPS!J$9,0)*$FD$6+VLOOKUP($FA1111,CFP,LOOKUPS!J$6,0)*$FE$6+VLOOKUP($FA1111,EP,LOOKUPS!J$8,0)*$FF$6+VLOOKUP($FA1111,BM,LOOKUPS!J$5,0)*$FG$6+VLOOKUP($FA1111,DIV,LOOKUPS!J$7,0)*$FH$6++VLOOKUP($FA1111,SIZE,LOOKUPS!J$11,0)*$FI$6),"",VLOOKUP($FA1111,MOM,LOOKUPS!J$12,0)*$FB$6+VLOOKUP($FA1111,STREV,LOOKUPS!J$10,0)*$FC$6+VLOOKUP($FA1111,LTREV,LOOKUPS!J$9,0)*$FD$6+VLOOKUP($FA1111,CFP,LOOKUPS!J$6,0)*$FE$6+VLOOKUP($FA1111,EP,LOOKUPS!J$8,0)*$FF$6+VLOOKUP($FA1111,BM,LOOKUPS!J$5,0)*$FG$6+VLOOKUP($FA1111,DIV,LOOKUPS!J$7,0)*$FH$6++VLOOKUP($FA1111,SIZE,LOOKUPS!J$11,0)*$FI$6)</f>
        <v>-8.8376000000000001</v>
      </c>
      <c r="FJ1111" s="1">
        <f>IF(ISERROR(VLOOKUP($FA1111,MOM,LOOKUPS!K$12,0)*$FB$6+VLOOKUP($FA1111,STREV,LOOKUPS!K$10,0)*$FC$6+VLOOKUP($FA1111,LTREV,LOOKUPS!K$9,0)*$FD$6+VLOOKUP($FA1111,CFP,LOOKUPS!K$6,0)*$FE$6+VLOOKUP($FA1111,EP,LOOKUPS!K$8,0)*$FF$6+VLOOKUP($FA1111,BM,LOOKUPS!K$5,0)*$FG$6+VLOOKUP($FA1111,DIV,LOOKUPS!K$7,0)*$FH$6++VLOOKUP($FA1111,SIZE,LOOKUPS!K$11,0)*$FI$6),"",VLOOKUP($FA1111,MOM,LOOKUPS!K$12,0)*$FB$6+VLOOKUP($FA1111,STREV,LOOKUPS!K$10,0)*$FC$6+VLOOKUP($FA1111,LTREV,LOOKUPS!K$9,0)*$FD$6+VLOOKUP($FA1111,CFP,LOOKUPS!K$6,0)*$FE$6+VLOOKUP($FA1111,EP,LOOKUPS!K$8,0)*$FF$6+VLOOKUP($FA1111,BM,LOOKUPS!K$5,0)*$FG$6+VLOOKUP($FA1111,DIV,LOOKUPS!K$7,0)*$FH$6++VLOOKUP($FA1111,SIZE,LOOKUPS!K$11,0)*$FI$6)</f>
        <v>-9.8902000000000001</v>
      </c>
      <c r="FK1111" s="1">
        <f>IF(ISERROR(VLOOKUP($FA1111,MOM,LOOKUPS!L$12,0)*$FB$6+VLOOKUP($FA1111,STREV,LOOKUPS!L$10,0)*$FC$6+VLOOKUP($FA1111,LTREV,LOOKUPS!L$9,0)*$FD$6+VLOOKUP($FA1111,CFP,LOOKUPS!L$6,0)*$FE$6+VLOOKUP($FA1111,EP,LOOKUPS!L$8,0)*$FF$6+VLOOKUP($FA1111,BM,LOOKUPS!L$5,0)*$FG$6+VLOOKUP($FA1111,DIV,LOOKUPS!L$7,0)*$FH$6++VLOOKUP($FA1111,SIZE,LOOKUPS!L$11,0)*$FI$6),"",VLOOKUP($FA1111,MOM,LOOKUPS!L$12,0)*$FB$6+VLOOKUP($FA1111,STREV,LOOKUPS!L$10,0)*$FC$6+VLOOKUP($FA1111,LTREV,LOOKUPS!L$9,0)*$FD$6+VLOOKUP($FA1111,CFP,LOOKUPS!L$6,0)*$FE$6+VLOOKUP($FA1111,EP,LOOKUPS!L$8,0)*$FF$6+VLOOKUP($FA1111,BM,LOOKUPS!L$5,0)*$FG$6+VLOOKUP($FA1111,DIV,LOOKUPS!L$7,0)*$FH$6++VLOOKUP($FA1111,SIZE,LOOKUPS!L$11,0)*$FI$6)</f>
        <v>-11.317600000000001</v>
      </c>
    </row>
    <row r="1112" spans="1:167" x14ac:dyDescent="0.3">
      <c r="A1112">
        <v>201811</v>
      </c>
      <c r="B1112">
        <v>-3.56</v>
      </c>
      <c r="C1112">
        <v>-0.6</v>
      </c>
      <c r="D1112">
        <v>1.1200000000000001</v>
      </c>
      <c r="E1112">
        <v>1.17</v>
      </c>
      <c r="F1112">
        <v>1.32</v>
      </c>
      <c r="G1112">
        <v>-0.47</v>
      </c>
      <c r="H1112">
        <v>0.82</v>
      </c>
      <c r="I1112">
        <v>0.96</v>
      </c>
      <c r="J1112">
        <v>-0.14000000000000001</v>
      </c>
      <c r="K1112">
        <v>-1.87</v>
      </c>
      <c r="M1112" s="1">
        <v>201712</v>
      </c>
      <c r="N1112" s="1">
        <v>2.27</v>
      </c>
      <c r="O1112" s="1">
        <v>1.76</v>
      </c>
      <c r="P1112" s="1">
        <v>-0.16</v>
      </c>
      <c r="Q1112" s="1">
        <v>0.49</v>
      </c>
      <c r="R1112" s="1">
        <v>1.44</v>
      </c>
      <c r="S1112" s="1">
        <v>-1.1100000000000001</v>
      </c>
      <c r="T1112" s="1">
        <v>0.71</v>
      </c>
      <c r="U1112" s="1">
        <v>1.31</v>
      </c>
      <c r="V1112" s="1">
        <v>0.77</v>
      </c>
      <c r="W1112" s="1">
        <v>2.74</v>
      </c>
      <c r="CA1112" s="1">
        <v>201805</v>
      </c>
      <c r="CB1112" s="1">
        <v>6.09</v>
      </c>
      <c r="CC1112" s="1">
        <v>6.01</v>
      </c>
      <c r="CD1112" s="1">
        <v>5.3</v>
      </c>
      <c r="CE1112" s="1">
        <v>3.72</v>
      </c>
      <c r="CF1112" s="1">
        <v>6.67</v>
      </c>
      <c r="CG1112" s="1">
        <v>4.79</v>
      </c>
      <c r="CH1112" s="1">
        <v>5.0199999999999996</v>
      </c>
      <c r="CI1112" s="1">
        <v>4.88</v>
      </c>
      <c r="CJ1112" s="1">
        <v>3.71</v>
      </c>
      <c r="CK1112" s="1">
        <v>6.32</v>
      </c>
      <c r="CL1112" s="1">
        <v>7.02</v>
      </c>
      <c r="CM1112" s="1">
        <v>4.51</v>
      </c>
      <c r="CN1112" s="1">
        <v>5.09</v>
      </c>
      <c r="CO1112" s="1">
        <v>5.33</v>
      </c>
      <c r="CP1112" s="1">
        <v>4.71</v>
      </c>
      <c r="CQ1112" s="1">
        <v>6</v>
      </c>
      <c r="CR1112" s="1">
        <v>3.74</v>
      </c>
      <c r="CS1112" s="1">
        <v>4.18</v>
      </c>
      <c r="CT1112" s="1">
        <v>3.26</v>
      </c>
      <c r="CV1112" s="1">
        <v>201905</v>
      </c>
      <c r="CW1112" s="1">
        <v>-9.08</v>
      </c>
      <c r="CX1112" s="1">
        <v>-7.85</v>
      </c>
      <c r="CY1112" s="1">
        <v>-7.7</v>
      </c>
      <c r="CZ1112" s="1">
        <v>-6.44</v>
      </c>
      <c r="DA1112" s="1">
        <v>-8.33</v>
      </c>
      <c r="DB1112" s="1">
        <v>-7.76</v>
      </c>
      <c r="DC1112" s="1">
        <v>-7.12</v>
      </c>
      <c r="DD1112" s="1">
        <v>-7.14</v>
      </c>
      <c r="DE1112" s="1">
        <v>-6.49</v>
      </c>
      <c r="DF1112" s="1">
        <v>-8.23</v>
      </c>
      <c r="DG1112" s="1">
        <v>-8.41</v>
      </c>
      <c r="DH1112" s="1">
        <v>-6.87</v>
      </c>
      <c r="DI1112" s="1">
        <v>-8.58</v>
      </c>
      <c r="DJ1112" s="1">
        <v>-6.47</v>
      </c>
      <c r="DK1112" s="1">
        <v>-7.77</v>
      </c>
      <c r="DL1112" s="1">
        <v>-7.89</v>
      </c>
      <c r="DM1112" s="1">
        <v>-6.33</v>
      </c>
      <c r="DN1112" s="1">
        <v>-5</v>
      </c>
      <c r="DO1112" s="1">
        <v>-8</v>
      </c>
      <c r="DQ1112" s="1">
        <v>201805</v>
      </c>
      <c r="DR1112" s="1">
        <v>-99.99</v>
      </c>
      <c r="DS1112" s="1">
        <v>5.6</v>
      </c>
      <c r="DT1112" s="1">
        <v>5.5</v>
      </c>
      <c r="DU1112" s="1">
        <v>1.41</v>
      </c>
      <c r="DV1112" s="1">
        <v>5.38</v>
      </c>
      <c r="DW1112" s="1">
        <v>6.64</v>
      </c>
      <c r="DX1112" s="1">
        <v>5.33</v>
      </c>
      <c r="DY1112" s="1">
        <v>3.41</v>
      </c>
      <c r="DZ1112" s="1">
        <v>0.83</v>
      </c>
      <c r="EA1112" s="1">
        <v>4.66</v>
      </c>
      <c r="EB1112" s="1">
        <v>7.37</v>
      </c>
      <c r="EC1112" s="1">
        <v>6.71</v>
      </c>
      <c r="ED1112" s="1">
        <v>6.55</v>
      </c>
      <c r="EE1112" s="1">
        <v>6.66</v>
      </c>
      <c r="EF1112" s="1">
        <v>3.85</v>
      </c>
      <c r="EG1112" s="1">
        <v>4.43</v>
      </c>
      <c r="EH1112" s="1">
        <v>2.44</v>
      </c>
      <c r="EI1112" s="1">
        <v>-0.11</v>
      </c>
      <c r="EJ1112" s="1">
        <v>1.76</v>
      </c>
      <c r="EL1112">
        <v>201805</v>
      </c>
      <c r="EM1112">
        <v>2.65</v>
      </c>
      <c r="EN1112">
        <v>5.28</v>
      </c>
      <c r="EO1112">
        <v>-3.15</v>
      </c>
      <c r="EP1112">
        <v>0.14000000000000001</v>
      </c>
      <c r="ER1112">
        <v>201811</v>
      </c>
      <c r="ES1112">
        <v>-1.33</v>
      </c>
      <c r="EU1112" s="1">
        <v>201712</v>
      </c>
      <c r="EV1112" s="1">
        <v>-0.85</v>
      </c>
      <c r="FA1112" s="1">
        <v>201811</v>
      </c>
      <c r="FB1112" s="1">
        <f>IF(ISERROR(VLOOKUP($FA1112,MOM,LOOKUPS!C$12,0)*$FB$6+VLOOKUP($FA1112,STREV,LOOKUPS!C$10,0)*$FC$6+VLOOKUP($FA1112,LTREV,LOOKUPS!C$9,0)*$FD$6+VLOOKUP($FA1112,CFP,LOOKUPS!C$6,0)*$FE$6+VLOOKUP($FA1112,EP,LOOKUPS!C$8,0)*$FF$6+VLOOKUP($FA1112,BM,LOOKUPS!C$5,0)*$FG$6+VLOOKUP($FA1112,DIV,LOOKUPS!C$7,0)*$FH$6++VLOOKUP($FA1112,SIZE,LOOKUPS!C$11,0)*$FI$6),"",VLOOKUP($FA1112,MOM,LOOKUPS!C$12,0)*$FB$6+VLOOKUP($FA1112,STREV,LOOKUPS!C$10,0)*$FC$6+VLOOKUP($FA1112,LTREV,LOOKUPS!C$9,0)*$FD$6+VLOOKUP($FA1112,CFP,LOOKUPS!C$6,0)*$FE$6+VLOOKUP($FA1112,EP,LOOKUPS!C$8,0)*$FF$6+VLOOKUP($FA1112,BM,LOOKUPS!C$5,0)*$FG$6+VLOOKUP($FA1112,DIV,LOOKUPS!C$7,0)*$FH$6++VLOOKUP($FA1112,SIZE,LOOKUPS!C$11,0)*$FI$6)</f>
        <v>-2.1722999999999999</v>
      </c>
      <c r="FC1112" s="1">
        <f>IF(ISERROR(VLOOKUP($FA1112,MOM,LOOKUPS!D$12,0)*$FB$6+VLOOKUP($FA1112,STREV,LOOKUPS!D$10,0)*$FC$6+VLOOKUP($FA1112,LTREV,LOOKUPS!D$9,0)*$FD$6+VLOOKUP($FA1112,CFP,LOOKUPS!D$6,0)*$FE$6+VLOOKUP($FA1112,EP,LOOKUPS!D$8,0)*$FF$6+VLOOKUP($FA1112,BM,LOOKUPS!D$5,0)*$FG$6+VLOOKUP($FA1112,DIV,LOOKUPS!D$7,0)*$FH$6++VLOOKUP($FA1112,SIZE,LOOKUPS!D$11,0)*$FI$6),"",VLOOKUP($FA1112,MOM,LOOKUPS!D$12,0)*$FB$6+VLOOKUP($FA1112,STREV,LOOKUPS!D$10,0)*$FC$6+VLOOKUP($FA1112,LTREV,LOOKUPS!D$9,0)*$FD$6+VLOOKUP($FA1112,CFP,LOOKUPS!D$6,0)*$FE$6+VLOOKUP($FA1112,EP,LOOKUPS!D$8,0)*$FF$6+VLOOKUP($FA1112,BM,LOOKUPS!D$5,0)*$FG$6+VLOOKUP($FA1112,DIV,LOOKUPS!D$7,0)*$FH$6++VLOOKUP($FA1112,SIZE,LOOKUPS!D$11,0)*$FI$6)</f>
        <v>0.32330000000000003</v>
      </c>
      <c r="FD1112" s="1">
        <f>IF(ISERROR(VLOOKUP($FA1112,MOM,LOOKUPS!E$12,0)*$FB$6+VLOOKUP($FA1112,STREV,LOOKUPS!E$10,0)*$FC$6+VLOOKUP($FA1112,LTREV,LOOKUPS!E$9,0)*$FD$6+VLOOKUP($FA1112,CFP,LOOKUPS!E$6,0)*$FE$6+VLOOKUP($FA1112,EP,LOOKUPS!E$8,0)*$FF$6+VLOOKUP($FA1112,BM,LOOKUPS!E$5,0)*$FG$6+VLOOKUP($FA1112,DIV,LOOKUPS!E$7,0)*$FH$6++VLOOKUP($FA1112,SIZE,LOOKUPS!E$11,0)*$FI$6),"",VLOOKUP($FA1112,MOM,LOOKUPS!E$12,0)*$FB$6+VLOOKUP($FA1112,STREV,LOOKUPS!E$10,0)*$FC$6+VLOOKUP($FA1112,LTREV,LOOKUPS!E$9,0)*$FD$6+VLOOKUP($FA1112,CFP,LOOKUPS!E$6,0)*$FE$6+VLOOKUP($FA1112,EP,LOOKUPS!E$8,0)*$FF$6+VLOOKUP($FA1112,BM,LOOKUPS!E$5,0)*$FG$6+VLOOKUP($FA1112,DIV,LOOKUPS!E$7,0)*$FH$6++VLOOKUP($FA1112,SIZE,LOOKUPS!E$11,0)*$FI$6)</f>
        <v>0.43160000000000004</v>
      </c>
      <c r="FE1112" s="1">
        <f>IF(ISERROR(VLOOKUP($FA1112,MOM,LOOKUPS!F$12,0)*$FB$6+VLOOKUP($FA1112,STREV,LOOKUPS!F$10,0)*$FC$6+VLOOKUP($FA1112,LTREV,LOOKUPS!F$9,0)*$FD$6+VLOOKUP($FA1112,CFP,LOOKUPS!F$6,0)*$FE$6+VLOOKUP($FA1112,EP,LOOKUPS!F$8,0)*$FF$6+VLOOKUP($FA1112,BM,LOOKUPS!F$5,0)*$FG$6+VLOOKUP($FA1112,DIV,LOOKUPS!F$7,0)*$FH$6++VLOOKUP($FA1112,SIZE,LOOKUPS!F$11,0)*$FI$6),"",VLOOKUP($FA1112,MOM,LOOKUPS!F$12,0)*$FB$6+VLOOKUP($FA1112,STREV,LOOKUPS!F$10,0)*$FC$6+VLOOKUP($FA1112,LTREV,LOOKUPS!F$9,0)*$FD$6+VLOOKUP($FA1112,CFP,LOOKUPS!F$6,0)*$FE$6+VLOOKUP($FA1112,EP,LOOKUPS!F$8,0)*$FF$6+VLOOKUP($FA1112,BM,LOOKUPS!F$5,0)*$FG$6+VLOOKUP($FA1112,DIV,LOOKUPS!F$7,0)*$FH$6++VLOOKUP($FA1112,SIZE,LOOKUPS!F$11,0)*$FI$6)</f>
        <v>1.3685</v>
      </c>
      <c r="FF1112" s="1">
        <f>IF(ISERROR(VLOOKUP($FA1112,MOM,LOOKUPS!G$12,0)*$FB$6+VLOOKUP($FA1112,STREV,LOOKUPS!G$10,0)*$FC$6+VLOOKUP($FA1112,LTREV,LOOKUPS!G$9,0)*$FD$6+VLOOKUP($FA1112,CFP,LOOKUPS!G$6,0)*$FE$6+VLOOKUP($FA1112,EP,LOOKUPS!G$8,0)*$FF$6+VLOOKUP($FA1112,BM,LOOKUPS!G$5,0)*$FG$6+VLOOKUP($FA1112,DIV,LOOKUPS!G$7,0)*$FH$6++VLOOKUP($FA1112,SIZE,LOOKUPS!G$11,0)*$FI$6),"",VLOOKUP($FA1112,MOM,LOOKUPS!G$12,0)*$FB$6+VLOOKUP($FA1112,STREV,LOOKUPS!G$10,0)*$FC$6+VLOOKUP($FA1112,LTREV,LOOKUPS!G$9,0)*$FD$6+VLOOKUP($FA1112,CFP,LOOKUPS!G$6,0)*$FE$6+VLOOKUP($FA1112,EP,LOOKUPS!G$8,0)*$FF$6+VLOOKUP($FA1112,BM,LOOKUPS!G$5,0)*$FG$6+VLOOKUP($FA1112,DIV,LOOKUPS!G$7,0)*$FH$6++VLOOKUP($FA1112,SIZE,LOOKUPS!G$11,0)*$FI$6)</f>
        <v>0.85830000000000006</v>
      </c>
      <c r="FG1112" s="1">
        <f>IF(ISERROR(VLOOKUP($FA1112,MOM,LOOKUPS!H$12,0)*$FB$6+VLOOKUP($FA1112,STREV,LOOKUPS!H$10,0)*$FC$6+VLOOKUP($FA1112,LTREV,LOOKUPS!H$9,0)*$FD$6+VLOOKUP($FA1112,CFP,LOOKUPS!H$6,0)*$FE$6+VLOOKUP($FA1112,EP,LOOKUPS!H$8,0)*$FF$6+VLOOKUP($FA1112,BM,LOOKUPS!H$5,0)*$FG$6+VLOOKUP($FA1112,DIV,LOOKUPS!H$7,0)*$FH$6++VLOOKUP($FA1112,SIZE,LOOKUPS!H$11,0)*$FI$6),"",VLOOKUP($FA1112,MOM,LOOKUPS!H$12,0)*$FB$6+VLOOKUP($FA1112,STREV,LOOKUPS!H$10,0)*$FC$6+VLOOKUP($FA1112,LTREV,LOOKUPS!H$9,0)*$FD$6+VLOOKUP($FA1112,CFP,LOOKUPS!H$6,0)*$FE$6+VLOOKUP($FA1112,EP,LOOKUPS!H$8,0)*$FF$6+VLOOKUP($FA1112,BM,LOOKUPS!H$5,0)*$FG$6+VLOOKUP($FA1112,DIV,LOOKUPS!H$7,0)*$FH$6++VLOOKUP($FA1112,SIZE,LOOKUPS!H$11,0)*$FI$6)</f>
        <v>-0.23959999999999998</v>
      </c>
      <c r="FH1112" s="1">
        <f>IF(ISERROR(VLOOKUP($FA1112,MOM,LOOKUPS!I$12,0)*$FB$6+VLOOKUP($FA1112,STREV,LOOKUPS!I$10,0)*$FC$6+VLOOKUP($FA1112,LTREV,LOOKUPS!I$9,0)*$FD$6+VLOOKUP($FA1112,CFP,LOOKUPS!I$6,0)*$FE$6+VLOOKUP($FA1112,EP,LOOKUPS!I$8,0)*$FF$6+VLOOKUP($FA1112,BM,LOOKUPS!I$5,0)*$FG$6+VLOOKUP($FA1112,DIV,LOOKUPS!I$7,0)*$FH$6++VLOOKUP($FA1112,SIZE,LOOKUPS!I$11,0)*$FI$6),"",VLOOKUP($FA1112,MOM,LOOKUPS!I$12,0)*$FB$6+VLOOKUP($FA1112,STREV,LOOKUPS!I$10,0)*$FC$6+VLOOKUP($FA1112,LTREV,LOOKUPS!I$9,0)*$FD$6+VLOOKUP($FA1112,CFP,LOOKUPS!I$6,0)*$FE$6+VLOOKUP($FA1112,EP,LOOKUPS!I$8,0)*$FF$6+VLOOKUP($FA1112,BM,LOOKUPS!I$5,0)*$FG$6+VLOOKUP($FA1112,DIV,LOOKUPS!I$7,0)*$FH$6++VLOOKUP($FA1112,SIZE,LOOKUPS!I$11,0)*$FI$6)</f>
        <v>8.900000000000019E-3</v>
      </c>
      <c r="FI1112" s="1">
        <f>IF(ISERROR(VLOOKUP($FA1112,MOM,LOOKUPS!J$12,0)*$FB$6+VLOOKUP($FA1112,STREV,LOOKUPS!J$10,0)*$FC$6+VLOOKUP($FA1112,LTREV,LOOKUPS!J$9,0)*$FD$6+VLOOKUP($FA1112,CFP,LOOKUPS!J$6,0)*$FE$6+VLOOKUP($FA1112,EP,LOOKUPS!J$8,0)*$FF$6+VLOOKUP($FA1112,BM,LOOKUPS!J$5,0)*$FG$6+VLOOKUP($FA1112,DIV,LOOKUPS!J$7,0)*$FH$6++VLOOKUP($FA1112,SIZE,LOOKUPS!J$11,0)*$FI$6),"",VLOOKUP($FA1112,MOM,LOOKUPS!J$12,0)*$FB$6+VLOOKUP($FA1112,STREV,LOOKUPS!J$10,0)*$FC$6+VLOOKUP($FA1112,LTREV,LOOKUPS!J$9,0)*$FD$6+VLOOKUP($FA1112,CFP,LOOKUPS!J$6,0)*$FE$6+VLOOKUP($FA1112,EP,LOOKUPS!J$8,0)*$FF$6+VLOOKUP($FA1112,BM,LOOKUPS!J$5,0)*$FG$6+VLOOKUP($FA1112,DIV,LOOKUPS!J$7,0)*$FH$6++VLOOKUP($FA1112,SIZE,LOOKUPS!J$11,0)*$FI$6)</f>
        <v>1.2958000000000001</v>
      </c>
      <c r="FJ1112" s="1">
        <f>IF(ISERROR(VLOOKUP($FA1112,MOM,LOOKUPS!K$12,0)*$FB$6+VLOOKUP($FA1112,STREV,LOOKUPS!K$10,0)*$FC$6+VLOOKUP($FA1112,LTREV,LOOKUPS!K$9,0)*$FD$6+VLOOKUP($FA1112,CFP,LOOKUPS!K$6,0)*$FE$6+VLOOKUP($FA1112,EP,LOOKUPS!K$8,0)*$FF$6+VLOOKUP($FA1112,BM,LOOKUPS!K$5,0)*$FG$6+VLOOKUP($FA1112,DIV,LOOKUPS!K$7,0)*$FH$6++VLOOKUP($FA1112,SIZE,LOOKUPS!K$11,0)*$FI$6),"",VLOOKUP($FA1112,MOM,LOOKUPS!K$12,0)*$FB$6+VLOOKUP($FA1112,STREV,LOOKUPS!K$10,0)*$FC$6+VLOOKUP($FA1112,LTREV,LOOKUPS!K$9,0)*$FD$6+VLOOKUP($FA1112,CFP,LOOKUPS!K$6,0)*$FE$6+VLOOKUP($FA1112,EP,LOOKUPS!K$8,0)*$FF$6+VLOOKUP($FA1112,BM,LOOKUPS!K$5,0)*$FG$6+VLOOKUP($FA1112,DIV,LOOKUPS!K$7,0)*$FH$6++VLOOKUP($FA1112,SIZE,LOOKUPS!K$11,0)*$FI$6)</f>
        <v>-1.1127000000000002</v>
      </c>
      <c r="FK1112" s="1">
        <f>IF(ISERROR(VLOOKUP($FA1112,MOM,LOOKUPS!L$12,0)*$FB$6+VLOOKUP($FA1112,STREV,LOOKUPS!L$10,0)*$FC$6+VLOOKUP($FA1112,LTREV,LOOKUPS!L$9,0)*$FD$6+VLOOKUP($FA1112,CFP,LOOKUPS!L$6,0)*$FE$6+VLOOKUP($FA1112,EP,LOOKUPS!L$8,0)*$FF$6+VLOOKUP($FA1112,BM,LOOKUPS!L$5,0)*$FG$6+VLOOKUP($FA1112,DIV,LOOKUPS!L$7,0)*$FH$6++VLOOKUP($FA1112,SIZE,LOOKUPS!L$11,0)*$FI$6),"",VLOOKUP($FA1112,MOM,LOOKUPS!L$12,0)*$FB$6+VLOOKUP($FA1112,STREV,LOOKUPS!L$10,0)*$FC$6+VLOOKUP($FA1112,LTREV,LOOKUPS!L$9,0)*$FD$6+VLOOKUP($FA1112,CFP,LOOKUPS!L$6,0)*$FE$6+VLOOKUP($FA1112,EP,LOOKUPS!L$8,0)*$FF$6+VLOOKUP($FA1112,BM,LOOKUPS!L$5,0)*$FG$6+VLOOKUP($FA1112,DIV,LOOKUPS!L$7,0)*$FH$6++VLOOKUP($FA1112,SIZE,LOOKUPS!L$11,0)*$FI$6)</f>
        <v>-2.1113</v>
      </c>
    </row>
    <row r="1113" spans="1:167" x14ac:dyDescent="0.3">
      <c r="A1113">
        <v>201812</v>
      </c>
      <c r="B1113">
        <v>-21.9</v>
      </c>
      <c r="C1113">
        <v>-14.29</v>
      </c>
      <c r="D1113">
        <v>-13.59</v>
      </c>
      <c r="E1113">
        <v>-12.82</v>
      </c>
      <c r="F1113">
        <v>-10.75</v>
      </c>
      <c r="G1113">
        <v>-9.84</v>
      </c>
      <c r="H1113">
        <v>-9.7899999999999991</v>
      </c>
      <c r="I1113">
        <v>-9.91</v>
      </c>
      <c r="J1113">
        <v>-10.17</v>
      </c>
      <c r="K1113">
        <v>-12.2</v>
      </c>
      <c r="M1113" s="1">
        <v>201801</v>
      </c>
      <c r="N1113" s="1">
        <v>3.55</v>
      </c>
      <c r="O1113" s="1">
        <v>2.76</v>
      </c>
      <c r="P1113" s="1">
        <v>3.36</v>
      </c>
      <c r="Q1113" s="1">
        <v>3.3</v>
      </c>
      <c r="R1113" s="1">
        <v>3.16</v>
      </c>
      <c r="S1113" s="1">
        <v>4.37</v>
      </c>
      <c r="T1113" s="1">
        <v>4.43</v>
      </c>
      <c r="U1113" s="1">
        <v>2.8</v>
      </c>
      <c r="V1113" s="1">
        <v>2.94</v>
      </c>
      <c r="W1113" s="1">
        <v>0.56000000000000005</v>
      </c>
      <c r="CA1113" s="1">
        <v>201806</v>
      </c>
      <c r="CB1113" s="1">
        <v>2.74</v>
      </c>
      <c r="CC1113" s="1">
        <v>1.43</v>
      </c>
      <c r="CD1113" s="1">
        <v>0.17</v>
      </c>
      <c r="CE1113" s="1">
        <v>0.43</v>
      </c>
      <c r="CF1113" s="1">
        <v>1.59</v>
      </c>
      <c r="CG1113" s="1">
        <v>0.8</v>
      </c>
      <c r="CH1113" s="1">
        <v>0.17</v>
      </c>
      <c r="CI1113" s="1">
        <v>-0.49</v>
      </c>
      <c r="CJ1113" s="1">
        <v>0.99</v>
      </c>
      <c r="CK1113" s="1">
        <v>0.78</v>
      </c>
      <c r="CL1113" s="1">
        <v>2.38</v>
      </c>
      <c r="CM1113" s="1">
        <v>1.07</v>
      </c>
      <c r="CN1113" s="1">
        <v>0.51</v>
      </c>
      <c r="CO1113" s="1">
        <v>0.3</v>
      </c>
      <c r="CP1113" s="1">
        <v>0.04</v>
      </c>
      <c r="CQ1113" s="1">
        <v>-0.1</v>
      </c>
      <c r="CR1113" s="1">
        <v>-0.89</v>
      </c>
      <c r="CS1113" s="1">
        <v>1.92</v>
      </c>
      <c r="CT1113" s="1">
        <v>0.12</v>
      </c>
      <c r="CV1113" s="1">
        <v>201906</v>
      </c>
      <c r="CW1113" s="1">
        <v>4.53</v>
      </c>
      <c r="CX1113" s="1">
        <v>8.32</v>
      </c>
      <c r="CY1113" s="1">
        <v>7.49</v>
      </c>
      <c r="CZ1113" s="1">
        <v>5.45</v>
      </c>
      <c r="DA1113" s="1">
        <v>7.69</v>
      </c>
      <c r="DB1113" s="1">
        <v>8.64</v>
      </c>
      <c r="DC1113" s="1">
        <v>7.51</v>
      </c>
      <c r="DD1113" s="1">
        <v>6.65</v>
      </c>
      <c r="DE1113" s="1">
        <v>5.13</v>
      </c>
      <c r="DF1113" s="1">
        <v>8.56</v>
      </c>
      <c r="DG1113" s="1">
        <v>7.02</v>
      </c>
      <c r="DH1113" s="1">
        <v>9.61</v>
      </c>
      <c r="DI1113" s="1">
        <v>7.74</v>
      </c>
      <c r="DJ1113" s="1">
        <v>7.55</v>
      </c>
      <c r="DK1113" s="1">
        <v>7.47</v>
      </c>
      <c r="DL1113" s="1">
        <v>7.17</v>
      </c>
      <c r="DM1113" s="1">
        <v>6.09</v>
      </c>
      <c r="DN1113" s="1">
        <v>5.41</v>
      </c>
      <c r="DO1113" s="1">
        <v>4.84</v>
      </c>
      <c r="DQ1113" s="1">
        <v>201806</v>
      </c>
      <c r="DR1113" s="1">
        <v>-99.99</v>
      </c>
      <c r="DS1113" s="1">
        <v>0.88</v>
      </c>
      <c r="DT1113" s="1">
        <v>0.82</v>
      </c>
      <c r="DU1113" s="1">
        <v>1.02</v>
      </c>
      <c r="DV1113" s="1">
        <v>0.91</v>
      </c>
      <c r="DW1113" s="1">
        <v>0.72</v>
      </c>
      <c r="DX1113" s="1">
        <v>1.06</v>
      </c>
      <c r="DY1113" s="1">
        <v>0.88</v>
      </c>
      <c r="DZ1113" s="1">
        <v>0.8</v>
      </c>
      <c r="EA1113" s="1">
        <v>0.38</v>
      </c>
      <c r="EB1113" s="1">
        <v>2.39</v>
      </c>
      <c r="EC1113" s="1">
        <v>0.71</v>
      </c>
      <c r="ED1113" s="1">
        <v>0.75</v>
      </c>
      <c r="EE1113" s="1">
        <v>1.67</v>
      </c>
      <c r="EF1113" s="1">
        <v>0.39</v>
      </c>
      <c r="EG1113" s="1">
        <v>0.34</v>
      </c>
      <c r="EH1113" s="1">
        <v>1.4</v>
      </c>
      <c r="EI1113" s="1">
        <v>0.88</v>
      </c>
      <c r="EJ1113" s="1">
        <v>0.71</v>
      </c>
      <c r="EL1113">
        <v>201806</v>
      </c>
      <c r="EM1113">
        <v>0.48</v>
      </c>
      <c r="EN1113">
        <v>1.19</v>
      </c>
      <c r="EO1113">
        <v>-2.31</v>
      </c>
      <c r="EP1113">
        <v>0.14000000000000001</v>
      </c>
      <c r="ER1113">
        <v>201812</v>
      </c>
      <c r="ES1113">
        <v>1.85</v>
      </c>
      <c r="EU1113" s="1">
        <v>201801</v>
      </c>
      <c r="EV1113" s="1">
        <v>0.55000000000000004</v>
      </c>
      <c r="FA1113" s="1">
        <v>201812</v>
      </c>
      <c r="FB1113" s="1">
        <f>IF(ISERROR(VLOOKUP($FA1113,MOM,LOOKUPS!C$12,0)*$FB$6+VLOOKUP($FA1113,STREV,LOOKUPS!C$10,0)*$FC$6+VLOOKUP($FA1113,LTREV,LOOKUPS!C$9,0)*$FD$6+VLOOKUP($FA1113,CFP,LOOKUPS!C$6,0)*$FE$6+VLOOKUP($FA1113,EP,LOOKUPS!C$8,0)*$FF$6+VLOOKUP($FA1113,BM,LOOKUPS!C$5,0)*$FG$6+VLOOKUP($FA1113,DIV,LOOKUPS!C$7,0)*$FH$6++VLOOKUP($FA1113,SIZE,LOOKUPS!C$11,0)*$FI$6),"",VLOOKUP($FA1113,MOM,LOOKUPS!C$12,0)*$FB$6+VLOOKUP($FA1113,STREV,LOOKUPS!C$10,0)*$FC$6+VLOOKUP($FA1113,LTREV,LOOKUPS!C$9,0)*$FD$6+VLOOKUP($FA1113,CFP,LOOKUPS!C$6,0)*$FE$6+VLOOKUP($FA1113,EP,LOOKUPS!C$8,0)*$FF$6+VLOOKUP($FA1113,BM,LOOKUPS!C$5,0)*$FG$6+VLOOKUP($FA1113,DIV,LOOKUPS!C$7,0)*$FH$6++VLOOKUP($FA1113,SIZE,LOOKUPS!C$11,0)*$FI$6)</f>
        <v>-15.604900000000001</v>
      </c>
      <c r="FC1113" s="1">
        <f>IF(ISERROR(VLOOKUP($FA1113,MOM,LOOKUPS!D$12,0)*$FB$6+VLOOKUP($FA1113,STREV,LOOKUPS!D$10,0)*$FC$6+VLOOKUP($FA1113,LTREV,LOOKUPS!D$9,0)*$FD$6+VLOOKUP($FA1113,CFP,LOOKUPS!D$6,0)*$FE$6+VLOOKUP($FA1113,EP,LOOKUPS!D$8,0)*$FF$6+VLOOKUP($FA1113,BM,LOOKUPS!D$5,0)*$FG$6+VLOOKUP($FA1113,DIV,LOOKUPS!D$7,0)*$FH$6++VLOOKUP($FA1113,SIZE,LOOKUPS!D$11,0)*$FI$6),"",VLOOKUP($FA1113,MOM,LOOKUPS!D$12,0)*$FB$6+VLOOKUP($FA1113,STREV,LOOKUPS!D$10,0)*$FC$6+VLOOKUP($FA1113,LTREV,LOOKUPS!D$9,0)*$FD$6+VLOOKUP($FA1113,CFP,LOOKUPS!D$6,0)*$FE$6+VLOOKUP($FA1113,EP,LOOKUPS!D$8,0)*$FF$6+VLOOKUP($FA1113,BM,LOOKUPS!D$5,0)*$FG$6+VLOOKUP($FA1113,DIV,LOOKUPS!D$7,0)*$FH$6++VLOOKUP($FA1113,SIZE,LOOKUPS!D$11,0)*$FI$6)</f>
        <v>-13.195</v>
      </c>
      <c r="FD1113" s="1">
        <f>IF(ISERROR(VLOOKUP($FA1113,MOM,LOOKUPS!E$12,0)*$FB$6+VLOOKUP($FA1113,STREV,LOOKUPS!E$10,0)*$FC$6+VLOOKUP($FA1113,LTREV,LOOKUPS!E$9,0)*$FD$6+VLOOKUP($FA1113,CFP,LOOKUPS!E$6,0)*$FE$6+VLOOKUP($FA1113,EP,LOOKUPS!E$8,0)*$FF$6+VLOOKUP($FA1113,BM,LOOKUPS!E$5,0)*$FG$6+VLOOKUP($FA1113,DIV,LOOKUPS!E$7,0)*$FH$6++VLOOKUP($FA1113,SIZE,LOOKUPS!E$11,0)*$FI$6),"",VLOOKUP($FA1113,MOM,LOOKUPS!E$12,0)*$FB$6+VLOOKUP($FA1113,STREV,LOOKUPS!E$10,0)*$FC$6+VLOOKUP($FA1113,LTREV,LOOKUPS!E$9,0)*$FD$6+VLOOKUP($FA1113,CFP,LOOKUPS!E$6,0)*$FE$6+VLOOKUP($FA1113,EP,LOOKUPS!E$8,0)*$FF$6+VLOOKUP($FA1113,BM,LOOKUPS!E$5,0)*$FG$6+VLOOKUP($FA1113,DIV,LOOKUPS!E$7,0)*$FH$6++VLOOKUP($FA1113,SIZE,LOOKUPS!E$11,0)*$FI$6)</f>
        <v>-12.5067</v>
      </c>
      <c r="FE1113" s="1">
        <f>IF(ISERROR(VLOOKUP($FA1113,MOM,LOOKUPS!F$12,0)*$FB$6+VLOOKUP($FA1113,STREV,LOOKUPS!F$10,0)*$FC$6+VLOOKUP($FA1113,LTREV,LOOKUPS!F$9,0)*$FD$6+VLOOKUP($FA1113,CFP,LOOKUPS!F$6,0)*$FE$6+VLOOKUP($FA1113,EP,LOOKUPS!F$8,0)*$FF$6+VLOOKUP($FA1113,BM,LOOKUPS!F$5,0)*$FG$6+VLOOKUP($FA1113,DIV,LOOKUPS!F$7,0)*$FH$6++VLOOKUP($FA1113,SIZE,LOOKUPS!F$11,0)*$FI$6),"",VLOOKUP($FA1113,MOM,LOOKUPS!F$12,0)*$FB$6+VLOOKUP($FA1113,STREV,LOOKUPS!F$10,0)*$FC$6+VLOOKUP($FA1113,LTREV,LOOKUPS!F$9,0)*$FD$6+VLOOKUP($FA1113,CFP,LOOKUPS!F$6,0)*$FE$6+VLOOKUP($FA1113,EP,LOOKUPS!F$8,0)*$FF$6+VLOOKUP($FA1113,BM,LOOKUPS!F$5,0)*$FG$6+VLOOKUP($FA1113,DIV,LOOKUPS!F$7,0)*$FH$6++VLOOKUP($FA1113,SIZE,LOOKUPS!F$11,0)*$FI$6)</f>
        <v>-12.5982</v>
      </c>
      <c r="FF1113" s="1">
        <f>IF(ISERROR(VLOOKUP($FA1113,MOM,LOOKUPS!G$12,0)*$FB$6+VLOOKUP($FA1113,STREV,LOOKUPS!G$10,0)*$FC$6+VLOOKUP($FA1113,LTREV,LOOKUPS!G$9,0)*$FD$6+VLOOKUP($FA1113,CFP,LOOKUPS!G$6,0)*$FE$6+VLOOKUP($FA1113,EP,LOOKUPS!G$8,0)*$FF$6+VLOOKUP($FA1113,BM,LOOKUPS!G$5,0)*$FG$6+VLOOKUP($FA1113,DIV,LOOKUPS!G$7,0)*$FH$6++VLOOKUP($FA1113,SIZE,LOOKUPS!G$11,0)*$FI$6),"",VLOOKUP($FA1113,MOM,LOOKUPS!G$12,0)*$FB$6+VLOOKUP($FA1113,STREV,LOOKUPS!G$10,0)*$FC$6+VLOOKUP($FA1113,LTREV,LOOKUPS!G$9,0)*$FD$6+VLOOKUP($FA1113,CFP,LOOKUPS!G$6,0)*$FE$6+VLOOKUP($FA1113,EP,LOOKUPS!G$8,0)*$FF$6+VLOOKUP($FA1113,BM,LOOKUPS!G$5,0)*$FG$6+VLOOKUP($FA1113,DIV,LOOKUPS!G$7,0)*$FH$6++VLOOKUP($FA1113,SIZE,LOOKUPS!G$11,0)*$FI$6)</f>
        <v>-12.031100000000002</v>
      </c>
      <c r="FG1113" s="1">
        <f>IF(ISERROR(VLOOKUP($FA1113,MOM,LOOKUPS!H$12,0)*$FB$6+VLOOKUP($FA1113,STREV,LOOKUPS!H$10,0)*$FC$6+VLOOKUP($FA1113,LTREV,LOOKUPS!H$9,0)*$FD$6+VLOOKUP($FA1113,CFP,LOOKUPS!H$6,0)*$FE$6+VLOOKUP($FA1113,EP,LOOKUPS!H$8,0)*$FF$6+VLOOKUP($FA1113,BM,LOOKUPS!H$5,0)*$FG$6+VLOOKUP($FA1113,DIV,LOOKUPS!H$7,0)*$FH$6++VLOOKUP($FA1113,SIZE,LOOKUPS!H$11,0)*$FI$6),"",VLOOKUP($FA1113,MOM,LOOKUPS!H$12,0)*$FB$6+VLOOKUP($FA1113,STREV,LOOKUPS!H$10,0)*$FC$6+VLOOKUP($FA1113,LTREV,LOOKUPS!H$9,0)*$FD$6+VLOOKUP($FA1113,CFP,LOOKUPS!H$6,0)*$FE$6+VLOOKUP($FA1113,EP,LOOKUPS!H$8,0)*$FF$6+VLOOKUP($FA1113,BM,LOOKUPS!H$5,0)*$FG$6+VLOOKUP($FA1113,DIV,LOOKUPS!H$7,0)*$FH$6++VLOOKUP($FA1113,SIZE,LOOKUPS!H$11,0)*$FI$6)</f>
        <v>-11.419300000000002</v>
      </c>
      <c r="FH1113" s="1">
        <f>IF(ISERROR(VLOOKUP($FA1113,MOM,LOOKUPS!I$12,0)*$FB$6+VLOOKUP($FA1113,STREV,LOOKUPS!I$10,0)*$FC$6+VLOOKUP($FA1113,LTREV,LOOKUPS!I$9,0)*$FD$6+VLOOKUP($FA1113,CFP,LOOKUPS!I$6,0)*$FE$6+VLOOKUP($FA1113,EP,LOOKUPS!I$8,0)*$FF$6+VLOOKUP($FA1113,BM,LOOKUPS!I$5,0)*$FG$6+VLOOKUP($FA1113,DIV,LOOKUPS!I$7,0)*$FH$6++VLOOKUP($FA1113,SIZE,LOOKUPS!I$11,0)*$FI$6),"",VLOOKUP($FA1113,MOM,LOOKUPS!I$12,0)*$FB$6+VLOOKUP($FA1113,STREV,LOOKUPS!I$10,0)*$FC$6+VLOOKUP($FA1113,LTREV,LOOKUPS!I$9,0)*$FD$6+VLOOKUP($FA1113,CFP,LOOKUPS!I$6,0)*$FE$6+VLOOKUP($FA1113,EP,LOOKUPS!I$8,0)*$FF$6+VLOOKUP($FA1113,BM,LOOKUPS!I$5,0)*$FG$6+VLOOKUP($FA1113,DIV,LOOKUPS!I$7,0)*$FH$6++VLOOKUP($FA1113,SIZE,LOOKUPS!I$11,0)*$FI$6)</f>
        <v>-11.280200000000001</v>
      </c>
      <c r="FI1113" s="1">
        <f>IF(ISERROR(VLOOKUP($FA1113,MOM,LOOKUPS!J$12,0)*$FB$6+VLOOKUP($FA1113,STREV,LOOKUPS!J$10,0)*$FC$6+VLOOKUP($FA1113,LTREV,LOOKUPS!J$9,0)*$FD$6+VLOOKUP($FA1113,CFP,LOOKUPS!J$6,0)*$FE$6+VLOOKUP($FA1113,EP,LOOKUPS!J$8,0)*$FF$6+VLOOKUP($FA1113,BM,LOOKUPS!J$5,0)*$FG$6+VLOOKUP($FA1113,DIV,LOOKUPS!J$7,0)*$FH$6++VLOOKUP($FA1113,SIZE,LOOKUPS!J$11,0)*$FI$6),"",VLOOKUP($FA1113,MOM,LOOKUPS!J$12,0)*$FB$6+VLOOKUP($FA1113,STREV,LOOKUPS!J$10,0)*$FC$6+VLOOKUP($FA1113,LTREV,LOOKUPS!J$9,0)*$FD$6+VLOOKUP($FA1113,CFP,LOOKUPS!J$6,0)*$FE$6+VLOOKUP($FA1113,EP,LOOKUPS!J$8,0)*$FF$6+VLOOKUP($FA1113,BM,LOOKUPS!J$5,0)*$FG$6+VLOOKUP($FA1113,DIV,LOOKUPS!J$7,0)*$FH$6++VLOOKUP($FA1113,SIZE,LOOKUPS!J$11,0)*$FI$6)</f>
        <v>-11.635100000000001</v>
      </c>
      <c r="FJ1113" s="1">
        <f>IF(ISERROR(VLOOKUP($FA1113,MOM,LOOKUPS!K$12,0)*$FB$6+VLOOKUP($FA1113,STREV,LOOKUPS!K$10,0)*$FC$6+VLOOKUP($FA1113,LTREV,LOOKUPS!K$9,0)*$FD$6+VLOOKUP($FA1113,CFP,LOOKUPS!K$6,0)*$FE$6+VLOOKUP($FA1113,EP,LOOKUPS!K$8,0)*$FF$6+VLOOKUP($FA1113,BM,LOOKUPS!K$5,0)*$FG$6+VLOOKUP($FA1113,DIV,LOOKUPS!K$7,0)*$FH$6++VLOOKUP($FA1113,SIZE,LOOKUPS!K$11,0)*$FI$6),"",VLOOKUP($FA1113,MOM,LOOKUPS!K$12,0)*$FB$6+VLOOKUP($FA1113,STREV,LOOKUPS!K$10,0)*$FC$6+VLOOKUP($FA1113,LTREV,LOOKUPS!K$9,0)*$FD$6+VLOOKUP($FA1113,CFP,LOOKUPS!K$6,0)*$FE$6+VLOOKUP($FA1113,EP,LOOKUPS!K$8,0)*$FF$6+VLOOKUP($FA1113,BM,LOOKUPS!K$5,0)*$FG$6+VLOOKUP($FA1113,DIV,LOOKUPS!K$7,0)*$FH$6++VLOOKUP($FA1113,SIZE,LOOKUPS!K$11,0)*$FI$6)</f>
        <v>-12.2957</v>
      </c>
      <c r="FK1113" s="1">
        <f>IF(ISERROR(VLOOKUP($FA1113,MOM,LOOKUPS!L$12,0)*$FB$6+VLOOKUP($FA1113,STREV,LOOKUPS!L$10,0)*$FC$6+VLOOKUP($FA1113,LTREV,LOOKUPS!L$9,0)*$FD$6+VLOOKUP($FA1113,CFP,LOOKUPS!L$6,0)*$FE$6+VLOOKUP($FA1113,EP,LOOKUPS!L$8,0)*$FF$6+VLOOKUP($FA1113,BM,LOOKUPS!L$5,0)*$FG$6+VLOOKUP($FA1113,DIV,LOOKUPS!L$7,0)*$FH$6++VLOOKUP($FA1113,SIZE,LOOKUPS!L$11,0)*$FI$6),"",VLOOKUP($FA1113,MOM,LOOKUPS!L$12,0)*$FB$6+VLOOKUP($FA1113,STREV,LOOKUPS!L$10,0)*$FC$6+VLOOKUP($FA1113,LTREV,LOOKUPS!L$9,0)*$FD$6+VLOOKUP($FA1113,CFP,LOOKUPS!L$6,0)*$FE$6+VLOOKUP($FA1113,EP,LOOKUPS!L$8,0)*$FF$6+VLOOKUP($FA1113,BM,LOOKUPS!L$5,0)*$FG$6+VLOOKUP($FA1113,DIV,LOOKUPS!L$7,0)*$FH$6++VLOOKUP($FA1113,SIZE,LOOKUPS!L$11,0)*$FI$6)</f>
        <v>-14.951900000000002</v>
      </c>
    </row>
    <row r="1114" spans="1:167" x14ac:dyDescent="0.3">
      <c r="A1114">
        <v>201901</v>
      </c>
      <c r="B1114">
        <v>27.51</v>
      </c>
      <c r="C1114">
        <v>18.61</v>
      </c>
      <c r="D1114">
        <v>14.57</v>
      </c>
      <c r="E1114">
        <v>12.77</v>
      </c>
      <c r="F1114">
        <v>9.83</v>
      </c>
      <c r="G1114">
        <v>15.46</v>
      </c>
      <c r="H1114">
        <v>8.34</v>
      </c>
      <c r="I1114">
        <v>8.68</v>
      </c>
      <c r="J1114">
        <v>8.58</v>
      </c>
      <c r="K1114">
        <v>11.6</v>
      </c>
      <c r="M1114" s="1">
        <v>201802</v>
      </c>
      <c r="N1114" s="1">
        <v>-5.62</v>
      </c>
      <c r="O1114" s="1">
        <v>-4.9000000000000004</v>
      </c>
      <c r="P1114" s="1">
        <v>-4.01</v>
      </c>
      <c r="Q1114" s="1">
        <v>-4.05</v>
      </c>
      <c r="R1114" s="1">
        <v>-3.19</v>
      </c>
      <c r="S1114" s="1">
        <v>-2.81</v>
      </c>
      <c r="T1114" s="1">
        <v>-3.74</v>
      </c>
      <c r="U1114" s="1">
        <v>-3.51</v>
      </c>
      <c r="V1114" s="1">
        <v>-3.61</v>
      </c>
      <c r="W1114" s="1">
        <v>-3.65</v>
      </c>
      <c r="CA1114" s="1">
        <v>201807</v>
      </c>
      <c r="CB1114" s="1">
        <v>-1.0900000000000001</v>
      </c>
      <c r="CC1114" s="1">
        <v>0.71</v>
      </c>
      <c r="CD1114" s="1">
        <v>1.01</v>
      </c>
      <c r="CE1114" s="1">
        <v>0.41</v>
      </c>
      <c r="CF1114" s="1">
        <v>0.44</v>
      </c>
      <c r="CG1114" s="1">
        <v>1.75</v>
      </c>
      <c r="CH1114" s="1">
        <v>1.26</v>
      </c>
      <c r="CI1114" s="1">
        <v>0.14000000000000001</v>
      </c>
      <c r="CJ1114" s="1">
        <v>0.28000000000000003</v>
      </c>
      <c r="CK1114" s="1">
        <v>0.06</v>
      </c>
      <c r="CL1114" s="1">
        <v>0.88</v>
      </c>
      <c r="CM1114" s="1">
        <v>1.42</v>
      </c>
      <c r="CN1114" s="1">
        <v>2.06</v>
      </c>
      <c r="CO1114" s="1">
        <v>1.78</v>
      </c>
      <c r="CP1114" s="1">
        <v>0.88</v>
      </c>
      <c r="CQ1114" s="1">
        <v>-0.48</v>
      </c>
      <c r="CR1114" s="1">
        <v>0.66</v>
      </c>
      <c r="CS1114" s="1">
        <v>0.14000000000000001</v>
      </c>
      <c r="CT1114" s="1">
        <v>0.41</v>
      </c>
      <c r="CV1114" s="1">
        <v>201907</v>
      </c>
      <c r="CW1114" s="1">
        <v>-2.36</v>
      </c>
      <c r="CX1114" s="1">
        <v>0.5</v>
      </c>
      <c r="CY1114" s="1">
        <v>1.08</v>
      </c>
      <c r="CZ1114" s="1">
        <v>0.41</v>
      </c>
      <c r="DA1114" s="1">
        <v>0.77</v>
      </c>
      <c r="DB1114" s="1">
        <v>0.54</v>
      </c>
      <c r="DC1114" s="1">
        <v>1.1299999999999999</v>
      </c>
      <c r="DD1114" s="1">
        <v>0.98</v>
      </c>
      <c r="DE1114" s="1">
        <v>0.13</v>
      </c>
      <c r="DF1114" s="1">
        <v>-0.7</v>
      </c>
      <c r="DG1114" s="1">
        <v>2.12</v>
      </c>
      <c r="DH1114" s="1">
        <v>-0.01</v>
      </c>
      <c r="DI1114" s="1">
        <v>1.1000000000000001</v>
      </c>
      <c r="DJ1114" s="1">
        <v>0.97</v>
      </c>
      <c r="DK1114" s="1">
        <v>1.29</v>
      </c>
      <c r="DL1114" s="1">
        <v>0.94</v>
      </c>
      <c r="DM1114" s="1">
        <v>1.03</v>
      </c>
      <c r="DN1114" s="1">
        <v>-0.38</v>
      </c>
      <c r="DO1114" s="1">
        <v>0.69</v>
      </c>
      <c r="DQ1114" s="1">
        <v>201807</v>
      </c>
      <c r="DR1114" s="1">
        <v>-99.99</v>
      </c>
      <c r="DS1114" s="1">
        <v>-1.1000000000000001</v>
      </c>
      <c r="DT1114" s="1">
        <v>1.93</v>
      </c>
      <c r="DU1114" s="1">
        <v>3.23</v>
      </c>
      <c r="DV1114" s="1">
        <v>-1.75</v>
      </c>
      <c r="DW1114" s="1">
        <v>2.15</v>
      </c>
      <c r="DX1114" s="1">
        <v>1.72</v>
      </c>
      <c r="DY1114" s="1">
        <v>2.27</v>
      </c>
      <c r="DZ1114" s="1">
        <v>3.52</v>
      </c>
      <c r="EA1114" s="1">
        <v>-2.16</v>
      </c>
      <c r="EB1114" s="1">
        <v>-0.55000000000000004</v>
      </c>
      <c r="EC1114" s="1">
        <v>2.0499999999999998</v>
      </c>
      <c r="ED1114" s="1">
        <v>2.27</v>
      </c>
      <c r="EE1114" s="1">
        <v>1.6</v>
      </c>
      <c r="EF1114" s="1">
        <v>1.88</v>
      </c>
      <c r="EG1114" s="1">
        <v>1.92</v>
      </c>
      <c r="EH1114" s="1">
        <v>2.68</v>
      </c>
      <c r="EI1114" s="1">
        <v>3.48</v>
      </c>
      <c r="EJ1114" s="1">
        <v>3.57</v>
      </c>
      <c r="EL1114">
        <v>201807</v>
      </c>
      <c r="EM1114">
        <v>3.19</v>
      </c>
      <c r="EN1114">
        <v>-2.21</v>
      </c>
      <c r="EO1114">
        <v>0.56999999999999995</v>
      </c>
      <c r="EP1114">
        <v>0.16</v>
      </c>
      <c r="ER1114">
        <v>201901</v>
      </c>
      <c r="ES1114">
        <v>-8.65</v>
      </c>
      <c r="EU1114" s="1">
        <v>201802</v>
      </c>
      <c r="EV1114" s="1">
        <v>-0.99</v>
      </c>
      <c r="FA1114" s="1">
        <v>201901</v>
      </c>
      <c r="FB1114" s="1">
        <f>IF(ISERROR(VLOOKUP($FA1114,MOM,LOOKUPS!C$12,0)*$FB$6+VLOOKUP($FA1114,STREV,LOOKUPS!C$10,0)*$FC$6+VLOOKUP($FA1114,LTREV,LOOKUPS!C$9,0)*$FD$6+VLOOKUP($FA1114,CFP,LOOKUPS!C$6,0)*$FE$6+VLOOKUP($FA1114,EP,LOOKUPS!C$8,0)*$FF$6+VLOOKUP($FA1114,BM,LOOKUPS!C$5,0)*$FG$6+VLOOKUP($FA1114,DIV,LOOKUPS!C$7,0)*$FH$6++VLOOKUP($FA1114,SIZE,LOOKUPS!C$11,0)*$FI$6),"",VLOOKUP($FA1114,MOM,LOOKUPS!C$12,0)*$FB$6+VLOOKUP($FA1114,STREV,LOOKUPS!C$10,0)*$FC$6+VLOOKUP($FA1114,LTREV,LOOKUPS!C$9,0)*$FD$6+VLOOKUP($FA1114,CFP,LOOKUPS!C$6,0)*$FE$6+VLOOKUP($FA1114,EP,LOOKUPS!C$8,0)*$FF$6+VLOOKUP($FA1114,BM,LOOKUPS!C$5,0)*$FG$6+VLOOKUP($FA1114,DIV,LOOKUPS!C$7,0)*$FH$6++VLOOKUP($FA1114,SIZE,LOOKUPS!C$11,0)*$FI$6)</f>
        <v>18.7135</v>
      </c>
      <c r="FC1114" s="1">
        <f>IF(ISERROR(VLOOKUP($FA1114,MOM,LOOKUPS!D$12,0)*$FB$6+VLOOKUP($FA1114,STREV,LOOKUPS!D$10,0)*$FC$6+VLOOKUP($FA1114,LTREV,LOOKUPS!D$9,0)*$FD$6+VLOOKUP($FA1114,CFP,LOOKUPS!D$6,0)*$FE$6+VLOOKUP($FA1114,EP,LOOKUPS!D$8,0)*$FF$6+VLOOKUP($FA1114,BM,LOOKUPS!D$5,0)*$FG$6+VLOOKUP($FA1114,DIV,LOOKUPS!D$7,0)*$FH$6++VLOOKUP($FA1114,SIZE,LOOKUPS!D$11,0)*$FI$6),"",VLOOKUP($FA1114,MOM,LOOKUPS!D$12,0)*$FB$6+VLOOKUP($FA1114,STREV,LOOKUPS!D$10,0)*$FC$6+VLOOKUP($FA1114,LTREV,LOOKUPS!D$9,0)*$FD$6+VLOOKUP($FA1114,CFP,LOOKUPS!D$6,0)*$FE$6+VLOOKUP($FA1114,EP,LOOKUPS!D$8,0)*$FF$6+VLOOKUP($FA1114,BM,LOOKUPS!D$5,0)*$FG$6+VLOOKUP($FA1114,DIV,LOOKUPS!D$7,0)*$FH$6++VLOOKUP($FA1114,SIZE,LOOKUPS!D$11,0)*$FI$6)</f>
        <v>13.4244</v>
      </c>
      <c r="FD1114" s="1">
        <f>IF(ISERROR(VLOOKUP($FA1114,MOM,LOOKUPS!E$12,0)*$FB$6+VLOOKUP($FA1114,STREV,LOOKUPS!E$10,0)*$FC$6+VLOOKUP($FA1114,LTREV,LOOKUPS!E$9,0)*$FD$6+VLOOKUP($FA1114,CFP,LOOKUPS!E$6,0)*$FE$6+VLOOKUP($FA1114,EP,LOOKUPS!E$8,0)*$FF$6+VLOOKUP($FA1114,BM,LOOKUPS!E$5,0)*$FG$6+VLOOKUP($FA1114,DIV,LOOKUPS!E$7,0)*$FH$6++VLOOKUP($FA1114,SIZE,LOOKUPS!E$11,0)*$FI$6),"",VLOOKUP($FA1114,MOM,LOOKUPS!E$12,0)*$FB$6+VLOOKUP($FA1114,STREV,LOOKUPS!E$10,0)*$FC$6+VLOOKUP($FA1114,LTREV,LOOKUPS!E$9,0)*$FD$6+VLOOKUP($FA1114,CFP,LOOKUPS!E$6,0)*$FE$6+VLOOKUP($FA1114,EP,LOOKUPS!E$8,0)*$FF$6+VLOOKUP($FA1114,BM,LOOKUPS!E$5,0)*$FG$6+VLOOKUP($FA1114,DIV,LOOKUPS!E$7,0)*$FH$6++VLOOKUP($FA1114,SIZE,LOOKUPS!E$11,0)*$FI$6)</f>
        <v>12.656100000000002</v>
      </c>
      <c r="FE1114" s="1">
        <f>IF(ISERROR(VLOOKUP($FA1114,MOM,LOOKUPS!F$12,0)*$FB$6+VLOOKUP($FA1114,STREV,LOOKUPS!F$10,0)*$FC$6+VLOOKUP($FA1114,LTREV,LOOKUPS!F$9,0)*$FD$6+VLOOKUP($FA1114,CFP,LOOKUPS!F$6,0)*$FE$6+VLOOKUP($FA1114,EP,LOOKUPS!F$8,0)*$FF$6+VLOOKUP($FA1114,BM,LOOKUPS!F$5,0)*$FG$6+VLOOKUP($FA1114,DIV,LOOKUPS!F$7,0)*$FH$6++VLOOKUP($FA1114,SIZE,LOOKUPS!F$11,0)*$FI$6),"",VLOOKUP($FA1114,MOM,LOOKUPS!F$12,0)*$FB$6+VLOOKUP($FA1114,STREV,LOOKUPS!F$10,0)*$FC$6+VLOOKUP($FA1114,LTREV,LOOKUPS!F$9,0)*$FD$6+VLOOKUP($FA1114,CFP,LOOKUPS!F$6,0)*$FE$6+VLOOKUP($FA1114,EP,LOOKUPS!F$8,0)*$FF$6+VLOOKUP($FA1114,BM,LOOKUPS!F$5,0)*$FG$6+VLOOKUP($FA1114,DIV,LOOKUPS!F$7,0)*$FH$6++VLOOKUP($FA1114,SIZE,LOOKUPS!F$11,0)*$FI$6)</f>
        <v>12.274699999999999</v>
      </c>
      <c r="FF1114" s="1">
        <f>IF(ISERROR(VLOOKUP($FA1114,MOM,LOOKUPS!G$12,0)*$FB$6+VLOOKUP($FA1114,STREV,LOOKUPS!G$10,0)*$FC$6+VLOOKUP($FA1114,LTREV,LOOKUPS!G$9,0)*$FD$6+VLOOKUP($FA1114,CFP,LOOKUPS!G$6,0)*$FE$6+VLOOKUP($FA1114,EP,LOOKUPS!G$8,0)*$FF$6+VLOOKUP($FA1114,BM,LOOKUPS!G$5,0)*$FG$6+VLOOKUP($FA1114,DIV,LOOKUPS!G$7,0)*$FH$6++VLOOKUP($FA1114,SIZE,LOOKUPS!G$11,0)*$FI$6),"",VLOOKUP($FA1114,MOM,LOOKUPS!G$12,0)*$FB$6+VLOOKUP($FA1114,STREV,LOOKUPS!G$10,0)*$FC$6+VLOOKUP($FA1114,LTREV,LOOKUPS!G$9,0)*$FD$6+VLOOKUP($FA1114,CFP,LOOKUPS!G$6,0)*$FE$6+VLOOKUP($FA1114,EP,LOOKUPS!G$8,0)*$FF$6+VLOOKUP($FA1114,BM,LOOKUPS!G$5,0)*$FG$6+VLOOKUP($FA1114,DIV,LOOKUPS!G$7,0)*$FH$6++VLOOKUP($FA1114,SIZE,LOOKUPS!G$11,0)*$FI$6)</f>
        <v>11.7766</v>
      </c>
      <c r="FG1114" s="1">
        <f>IF(ISERROR(VLOOKUP($FA1114,MOM,LOOKUPS!H$12,0)*$FB$6+VLOOKUP($FA1114,STREV,LOOKUPS!H$10,0)*$FC$6+VLOOKUP($FA1114,LTREV,LOOKUPS!H$9,0)*$FD$6+VLOOKUP($FA1114,CFP,LOOKUPS!H$6,0)*$FE$6+VLOOKUP($FA1114,EP,LOOKUPS!H$8,0)*$FF$6+VLOOKUP($FA1114,BM,LOOKUPS!H$5,0)*$FG$6+VLOOKUP($FA1114,DIV,LOOKUPS!H$7,0)*$FH$6++VLOOKUP($FA1114,SIZE,LOOKUPS!H$11,0)*$FI$6),"",VLOOKUP($FA1114,MOM,LOOKUPS!H$12,0)*$FB$6+VLOOKUP($FA1114,STREV,LOOKUPS!H$10,0)*$FC$6+VLOOKUP($FA1114,LTREV,LOOKUPS!H$9,0)*$FD$6+VLOOKUP($FA1114,CFP,LOOKUPS!H$6,0)*$FE$6+VLOOKUP($FA1114,EP,LOOKUPS!H$8,0)*$FF$6+VLOOKUP($FA1114,BM,LOOKUPS!H$5,0)*$FG$6+VLOOKUP($FA1114,DIV,LOOKUPS!H$7,0)*$FH$6++VLOOKUP($FA1114,SIZE,LOOKUPS!H$11,0)*$FI$6)</f>
        <v>13.014100000000001</v>
      </c>
      <c r="FH1114" s="1">
        <f>IF(ISERROR(VLOOKUP($FA1114,MOM,LOOKUPS!I$12,0)*$FB$6+VLOOKUP($FA1114,STREV,LOOKUPS!I$10,0)*$FC$6+VLOOKUP($FA1114,LTREV,LOOKUPS!I$9,0)*$FD$6+VLOOKUP($FA1114,CFP,LOOKUPS!I$6,0)*$FE$6+VLOOKUP($FA1114,EP,LOOKUPS!I$8,0)*$FF$6+VLOOKUP($FA1114,BM,LOOKUPS!I$5,0)*$FG$6+VLOOKUP($FA1114,DIV,LOOKUPS!I$7,0)*$FH$6++VLOOKUP($FA1114,SIZE,LOOKUPS!I$11,0)*$FI$6),"",VLOOKUP($FA1114,MOM,LOOKUPS!I$12,0)*$FB$6+VLOOKUP($FA1114,STREV,LOOKUPS!I$10,0)*$FC$6+VLOOKUP($FA1114,LTREV,LOOKUPS!I$9,0)*$FD$6+VLOOKUP($FA1114,CFP,LOOKUPS!I$6,0)*$FE$6+VLOOKUP($FA1114,EP,LOOKUPS!I$8,0)*$FF$6+VLOOKUP($FA1114,BM,LOOKUPS!I$5,0)*$FG$6+VLOOKUP($FA1114,DIV,LOOKUPS!I$7,0)*$FH$6++VLOOKUP($FA1114,SIZE,LOOKUPS!I$11,0)*$FI$6)</f>
        <v>11.031000000000001</v>
      </c>
      <c r="FI1114" s="1">
        <f>IF(ISERROR(VLOOKUP($FA1114,MOM,LOOKUPS!J$12,0)*$FB$6+VLOOKUP($FA1114,STREV,LOOKUPS!J$10,0)*$FC$6+VLOOKUP($FA1114,LTREV,LOOKUPS!J$9,0)*$FD$6+VLOOKUP($FA1114,CFP,LOOKUPS!J$6,0)*$FE$6+VLOOKUP($FA1114,EP,LOOKUPS!J$8,0)*$FF$6+VLOOKUP($FA1114,BM,LOOKUPS!J$5,0)*$FG$6+VLOOKUP($FA1114,DIV,LOOKUPS!J$7,0)*$FH$6++VLOOKUP($FA1114,SIZE,LOOKUPS!J$11,0)*$FI$6),"",VLOOKUP($FA1114,MOM,LOOKUPS!J$12,0)*$FB$6+VLOOKUP($FA1114,STREV,LOOKUPS!J$10,0)*$FC$6+VLOOKUP($FA1114,LTREV,LOOKUPS!J$9,0)*$FD$6+VLOOKUP($FA1114,CFP,LOOKUPS!J$6,0)*$FE$6+VLOOKUP($FA1114,EP,LOOKUPS!J$8,0)*$FF$6+VLOOKUP($FA1114,BM,LOOKUPS!J$5,0)*$FG$6+VLOOKUP($FA1114,DIV,LOOKUPS!J$7,0)*$FH$6++VLOOKUP($FA1114,SIZE,LOOKUPS!J$11,0)*$FI$6)</f>
        <v>12.0662</v>
      </c>
      <c r="FJ1114" s="1">
        <f>IF(ISERROR(VLOOKUP($FA1114,MOM,LOOKUPS!K$12,0)*$FB$6+VLOOKUP($FA1114,STREV,LOOKUPS!K$10,0)*$FC$6+VLOOKUP($FA1114,LTREV,LOOKUPS!K$9,0)*$FD$6+VLOOKUP($FA1114,CFP,LOOKUPS!K$6,0)*$FE$6+VLOOKUP($FA1114,EP,LOOKUPS!K$8,0)*$FF$6+VLOOKUP($FA1114,BM,LOOKUPS!K$5,0)*$FG$6+VLOOKUP($FA1114,DIV,LOOKUPS!K$7,0)*$FH$6++VLOOKUP($FA1114,SIZE,LOOKUPS!K$11,0)*$FI$6),"",VLOOKUP($FA1114,MOM,LOOKUPS!K$12,0)*$FB$6+VLOOKUP($FA1114,STREV,LOOKUPS!K$10,0)*$FC$6+VLOOKUP($FA1114,LTREV,LOOKUPS!K$9,0)*$FD$6+VLOOKUP($FA1114,CFP,LOOKUPS!K$6,0)*$FE$6+VLOOKUP($FA1114,EP,LOOKUPS!K$8,0)*$FF$6+VLOOKUP($FA1114,BM,LOOKUPS!K$5,0)*$FG$6+VLOOKUP($FA1114,DIV,LOOKUPS!K$7,0)*$FH$6++VLOOKUP($FA1114,SIZE,LOOKUPS!K$11,0)*$FI$6)</f>
        <v>12.523200000000001</v>
      </c>
      <c r="FK1114" s="1">
        <f>IF(ISERROR(VLOOKUP($FA1114,MOM,LOOKUPS!L$12,0)*$FB$6+VLOOKUP($FA1114,STREV,LOOKUPS!L$10,0)*$FC$6+VLOOKUP($FA1114,LTREV,LOOKUPS!L$9,0)*$FD$6+VLOOKUP($FA1114,CFP,LOOKUPS!L$6,0)*$FE$6+VLOOKUP($FA1114,EP,LOOKUPS!L$8,0)*$FF$6+VLOOKUP($FA1114,BM,LOOKUPS!L$5,0)*$FG$6+VLOOKUP($FA1114,DIV,LOOKUPS!L$7,0)*$FH$6++VLOOKUP($FA1114,SIZE,LOOKUPS!L$11,0)*$FI$6),"",VLOOKUP($FA1114,MOM,LOOKUPS!L$12,0)*$FB$6+VLOOKUP($FA1114,STREV,LOOKUPS!L$10,0)*$FC$6+VLOOKUP($FA1114,LTREV,LOOKUPS!L$9,0)*$FD$6+VLOOKUP($FA1114,CFP,LOOKUPS!L$6,0)*$FE$6+VLOOKUP($FA1114,EP,LOOKUPS!L$8,0)*$FF$6+VLOOKUP($FA1114,BM,LOOKUPS!L$5,0)*$FG$6+VLOOKUP($FA1114,DIV,LOOKUPS!L$7,0)*$FH$6++VLOOKUP($FA1114,SIZE,LOOKUPS!L$11,0)*$FI$6)</f>
        <v>18.029299999999999</v>
      </c>
    </row>
    <row r="1115" spans="1:167" x14ac:dyDescent="0.3">
      <c r="A1115">
        <v>201902</v>
      </c>
      <c r="B1115">
        <v>6.2</v>
      </c>
      <c r="C1115">
        <v>5.53</v>
      </c>
      <c r="D1115">
        <v>3.83</v>
      </c>
      <c r="E1115">
        <v>6.03</v>
      </c>
      <c r="F1115">
        <v>4.42</v>
      </c>
      <c r="G1115">
        <v>4.5599999999999996</v>
      </c>
      <c r="H1115">
        <v>5.2</v>
      </c>
      <c r="I1115">
        <v>4.21</v>
      </c>
      <c r="J1115">
        <v>4.37</v>
      </c>
      <c r="K1115">
        <v>5</v>
      </c>
      <c r="M1115" s="1">
        <v>201803</v>
      </c>
      <c r="N1115" s="1">
        <v>-0.91</v>
      </c>
      <c r="O1115" s="1">
        <v>0.39</v>
      </c>
      <c r="P1115" s="1">
        <v>1.61</v>
      </c>
      <c r="Q1115" s="1">
        <v>1.45</v>
      </c>
      <c r="R1115" s="1">
        <v>1.18</v>
      </c>
      <c r="S1115" s="1">
        <v>0.81</v>
      </c>
      <c r="T1115" s="1">
        <v>1.36</v>
      </c>
      <c r="U1115" s="1">
        <v>0.84</v>
      </c>
      <c r="V1115" s="1">
        <v>0.54</v>
      </c>
      <c r="W1115" s="1">
        <v>1.03</v>
      </c>
      <c r="CA1115" s="1">
        <v>201808</v>
      </c>
      <c r="CB1115" s="1">
        <v>5.99</v>
      </c>
      <c r="CC1115" s="1">
        <v>6.1</v>
      </c>
      <c r="CD1115" s="1">
        <v>2.83</v>
      </c>
      <c r="CE1115" s="1">
        <v>1.4</v>
      </c>
      <c r="CF1115" s="1">
        <v>5.93</v>
      </c>
      <c r="CG1115" s="1">
        <v>5.36</v>
      </c>
      <c r="CH1115" s="1">
        <v>2.36</v>
      </c>
      <c r="CI1115" s="1">
        <v>1.44</v>
      </c>
      <c r="CJ1115" s="1">
        <v>1.77</v>
      </c>
      <c r="CK1115" s="1">
        <v>6.44</v>
      </c>
      <c r="CL1115" s="1">
        <v>5.35</v>
      </c>
      <c r="CM1115" s="1">
        <v>6.54</v>
      </c>
      <c r="CN1115" s="1">
        <v>4.28</v>
      </c>
      <c r="CO1115" s="1">
        <v>2.42</v>
      </c>
      <c r="CP1115" s="1">
        <v>2.3199999999999998</v>
      </c>
      <c r="CQ1115" s="1">
        <v>2.3199999999999998</v>
      </c>
      <c r="CR1115" s="1">
        <v>0.71</v>
      </c>
      <c r="CS1115" s="1">
        <v>1.44</v>
      </c>
      <c r="CT1115" s="1">
        <v>2.09</v>
      </c>
      <c r="CV1115" s="1">
        <v>201908</v>
      </c>
      <c r="CW1115" s="1">
        <v>-6.26</v>
      </c>
      <c r="CX1115" s="1">
        <v>-3.75</v>
      </c>
      <c r="CY1115" s="1">
        <v>-4.68</v>
      </c>
      <c r="CZ1115" s="1">
        <v>-4.72</v>
      </c>
      <c r="DA1115" s="1">
        <v>-3.42</v>
      </c>
      <c r="DB1115" s="1">
        <v>-4.6100000000000003</v>
      </c>
      <c r="DC1115" s="1">
        <v>-4.17</v>
      </c>
      <c r="DD1115" s="1">
        <v>-4.68</v>
      </c>
      <c r="DE1115" s="1">
        <v>-5.21</v>
      </c>
      <c r="DF1115" s="1">
        <v>-3.73</v>
      </c>
      <c r="DG1115" s="1">
        <v>-3.15</v>
      </c>
      <c r="DH1115" s="1">
        <v>-4.38</v>
      </c>
      <c r="DI1115" s="1">
        <v>-4.84</v>
      </c>
      <c r="DJ1115" s="1">
        <v>-3.29</v>
      </c>
      <c r="DK1115" s="1">
        <v>-5.05</v>
      </c>
      <c r="DL1115" s="1">
        <v>-5.62</v>
      </c>
      <c r="DM1115" s="1">
        <v>-3.65</v>
      </c>
      <c r="DN1115" s="1">
        <v>-5.96</v>
      </c>
      <c r="DO1115" s="1">
        <v>-4.3499999999999996</v>
      </c>
      <c r="DQ1115" s="1">
        <v>201808</v>
      </c>
      <c r="DR1115" s="1">
        <v>-99.99</v>
      </c>
      <c r="DS1115" s="1">
        <v>3.43</v>
      </c>
      <c r="DT1115" s="1">
        <v>4</v>
      </c>
      <c r="DU1115" s="1">
        <v>2.86</v>
      </c>
      <c r="DV1115" s="1">
        <v>3.05</v>
      </c>
      <c r="DW1115" s="1">
        <v>5.05</v>
      </c>
      <c r="DX1115" s="1">
        <v>3.82</v>
      </c>
      <c r="DY1115" s="1">
        <v>3.34</v>
      </c>
      <c r="DZ1115" s="1">
        <v>2.67</v>
      </c>
      <c r="EA1115" s="1">
        <v>2.41</v>
      </c>
      <c r="EB1115" s="1">
        <v>4.92</v>
      </c>
      <c r="EC1115" s="1">
        <v>5.28</v>
      </c>
      <c r="ED1115" s="1">
        <v>4.74</v>
      </c>
      <c r="EE1115" s="1">
        <v>2.89</v>
      </c>
      <c r="EF1115" s="1">
        <v>5</v>
      </c>
      <c r="EG1115" s="1">
        <v>3.44</v>
      </c>
      <c r="EH1115" s="1">
        <v>3.23</v>
      </c>
      <c r="EI1115" s="1">
        <v>3.01</v>
      </c>
      <c r="EJ1115" s="1">
        <v>2.34</v>
      </c>
      <c r="EL1115">
        <v>201808</v>
      </c>
      <c r="EM1115">
        <v>3.44</v>
      </c>
      <c r="EN1115">
        <v>1.1499999999999999</v>
      </c>
      <c r="EO1115">
        <v>-3.92</v>
      </c>
      <c r="EP1115">
        <v>0.16</v>
      </c>
      <c r="ER1115">
        <v>201902</v>
      </c>
      <c r="ES1115">
        <v>0.86</v>
      </c>
      <c r="EU1115" s="1">
        <v>201803</v>
      </c>
      <c r="EV1115" s="1">
        <v>0.4</v>
      </c>
      <c r="FA1115" s="1">
        <v>201902</v>
      </c>
      <c r="FB1115" s="1">
        <f>IF(ISERROR(VLOOKUP($FA1115,MOM,LOOKUPS!C$12,0)*$FB$6+VLOOKUP($FA1115,STREV,LOOKUPS!C$10,0)*$FC$6+VLOOKUP($FA1115,LTREV,LOOKUPS!C$9,0)*$FD$6+VLOOKUP($FA1115,CFP,LOOKUPS!C$6,0)*$FE$6+VLOOKUP($FA1115,EP,LOOKUPS!C$8,0)*$FF$6+VLOOKUP($FA1115,BM,LOOKUPS!C$5,0)*$FG$6+VLOOKUP($FA1115,DIV,LOOKUPS!C$7,0)*$FH$6++VLOOKUP($FA1115,SIZE,LOOKUPS!C$11,0)*$FI$6),"",VLOOKUP($FA1115,MOM,LOOKUPS!C$12,0)*$FB$6+VLOOKUP($FA1115,STREV,LOOKUPS!C$10,0)*$FC$6+VLOOKUP($FA1115,LTREV,LOOKUPS!C$9,0)*$FD$6+VLOOKUP($FA1115,CFP,LOOKUPS!C$6,0)*$FE$6+VLOOKUP($FA1115,EP,LOOKUPS!C$8,0)*$FF$6+VLOOKUP($FA1115,BM,LOOKUPS!C$5,0)*$FG$6+VLOOKUP($FA1115,DIV,LOOKUPS!C$7,0)*$FH$6++VLOOKUP($FA1115,SIZE,LOOKUPS!C$11,0)*$FI$6)</f>
        <v>5.8021000000000011</v>
      </c>
      <c r="FC1115" s="1">
        <f>IF(ISERROR(VLOOKUP($FA1115,MOM,LOOKUPS!D$12,0)*$FB$6+VLOOKUP($FA1115,STREV,LOOKUPS!D$10,0)*$FC$6+VLOOKUP($FA1115,LTREV,LOOKUPS!D$9,0)*$FD$6+VLOOKUP($FA1115,CFP,LOOKUPS!D$6,0)*$FE$6+VLOOKUP($FA1115,EP,LOOKUPS!D$8,0)*$FF$6+VLOOKUP($FA1115,BM,LOOKUPS!D$5,0)*$FG$6+VLOOKUP($FA1115,DIV,LOOKUPS!D$7,0)*$FH$6++VLOOKUP($FA1115,SIZE,LOOKUPS!D$11,0)*$FI$6),"",VLOOKUP($FA1115,MOM,LOOKUPS!D$12,0)*$FB$6+VLOOKUP($FA1115,STREV,LOOKUPS!D$10,0)*$FC$6+VLOOKUP($FA1115,LTREV,LOOKUPS!D$9,0)*$FD$6+VLOOKUP($FA1115,CFP,LOOKUPS!D$6,0)*$FE$6+VLOOKUP($FA1115,EP,LOOKUPS!D$8,0)*$FF$6+VLOOKUP($FA1115,BM,LOOKUPS!D$5,0)*$FG$6+VLOOKUP($FA1115,DIV,LOOKUPS!D$7,0)*$FH$6++VLOOKUP($FA1115,SIZE,LOOKUPS!D$11,0)*$FI$6)</f>
        <v>5.9090000000000007</v>
      </c>
      <c r="FD1115" s="1">
        <f>IF(ISERROR(VLOOKUP($FA1115,MOM,LOOKUPS!E$12,0)*$FB$6+VLOOKUP($FA1115,STREV,LOOKUPS!E$10,0)*$FC$6+VLOOKUP($FA1115,LTREV,LOOKUPS!E$9,0)*$FD$6+VLOOKUP($FA1115,CFP,LOOKUPS!E$6,0)*$FE$6+VLOOKUP($FA1115,EP,LOOKUPS!E$8,0)*$FF$6+VLOOKUP($FA1115,BM,LOOKUPS!E$5,0)*$FG$6+VLOOKUP($FA1115,DIV,LOOKUPS!E$7,0)*$FH$6++VLOOKUP($FA1115,SIZE,LOOKUPS!E$11,0)*$FI$6),"",VLOOKUP($FA1115,MOM,LOOKUPS!E$12,0)*$FB$6+VLOOKUP($FA1115,STREV,LOOKUPS!E$10,0)*$FC$6+VLOOKUP($FA1115,LTREV,LOOKUPS!E$9,0)*$FD$6+VLOOKUP($FA1115,CFP,LOOKUPS!E$6,0)*$FE$6+VLOOKUP($FA1115,EP,LOOKUPS!E$8,0)*$FF$6+VLOOKUP($FA1115,BM,LOOKUPS!E$5,0)*$FG$6+VLOOKUP($FA1115,DIV,LOOKUPS!E$7,0)*$FH$6++VLOOKUP($FA1115,SIZE,LOOKUPS!E$11,0)*$FI$6)</f>
        <v>5.0591000000000008</v>
      </c>
      <c r="FE1115" s="1">
        <f>IF(ISERROR(VLOOKUP($FA1115,MOM,LOOKUPS!F$12,0)*$FB$6+VLOOKUP($FA1115,STREV,LOOKUPS!F$10,0)*$FC$6+VLOOKUP($FA1115,LTREV,LOOKUPS!F$9,0)*$FD$6+VLOOKUP($FA1115,CFP,LOOKUPS!F$6,0)*$FE$6+VLOOKUP($FA1115,EP,LOOKUPS!F$8,0)*$FF$6+VLOOKUP($FA1115,BM,LOOKUPS!F$5,0)*$FG$6+VLOOKUP($FA1115,DIV,LOOKUPS!F$7,0)*$FH$6++VLOOKUP($FA1115,SIZE,LOOKUPS!F$11,0)*$FI$6),"",VLOOKUP($FA1115,MOM,LOOKUPS!F$12,0)*$FB$6+VLOOKUP($FA1115,STREV,LOOKUPS!F$10,0)*$FC$6+VLOOKUP($FA1115,LTREV,LOOKUPS!F$9,0)*$FD$6+VLOOKUP($FA1115,CFP,LOOKUPS!F$6,0)*$FE$6+VLOOKUP($FA1115,EP,LOOKUPS!F$8,0)*$FF$6+VLOOKUP($FA1115,BM,LOOKUPS!F$5,0)*$FG$6+VLOOKUP($FA1115,DIV,LOOKUPS!F$7,0)*$FH$6++VLOOKUP($FA1115,SIZE,LOOKUPS!F$11,0)*$FI$6)</f>
        <v>5.7065000000000001</v>
      </c>
      <c r="FF1115" s="1">
        <f>IF(ISERROR(VLOOKUP($FA1115,MOM,LOOKUPS!G$12,0)*$FB$6+VLOOKUP($FA1115,STREV,LOOKUPS!G$10,0)*$FC$6+VLOOKUP($FA1115,LTREV,LOOKUPS!G$9,0)*$FD$6+VLOOKUP($FA1115,CFP,LOOKUPS!G$6,0)*$FE$6+VLOOKUP($FA1115,EP,LOOKUPS!G$8,0)*$FF$6+VLOOKUP($FA1115,BM,LOOKUPS!G$5,0)*$FG$6+VLOOKUP($FA1115,DIV,LOOKUPS!G$7,0)*$FH$6++VLOOKUP($FA1115,SIZE,LOOKUPS!G$11,0)*$FI$6),"",VLOOKUP($FA1115,MOM,LOOKUPS!G$12,0)*$FB$6+VLOOKUP($FA1115,STREV,LOOKUPS!G$10,0)*$FC$6+VLOOKUP($FA1115,LTREV,LOOKUPS!G$9,0)*$FD$6+VLOOKUP($FA1115,CFP,LOOKUPS!G$6,0)*$FE$6+VLOOKUP($FA1115,EP,LOOKUPS!G$8,0)*$FF$6+VLOOKUP($FA1115,BM,LOOKUPS!G$5,0)*$FG$6+VLOOKUP($FA1115,DIV,LOOKUPS!G$7,0)*$FH$6++VLOOKUP($FA1115,SIZE,LOOKUPS!G$11,0)*$FI$6)</f>
        <v>5.2336999999999998</v>
      </c>
      <c r="FG1115" s="1">
        <f>IF(ISERROR(VLOOKUP($FA1115,MOM,LOOKUPS!H$12,0)*$FB$6+VLOOKUP($FA1115,STREV,LOOKUPS!H$10,0)*$FC$6+VLOOKUP($FA1115,LTREV,LOOKUPS!H$9,0)*$FD$6+VLOOKUP($FA1115,CFP,LOOKUPS!H$6,0)*$FE$6+VLOOKUP($FA1115,EP,LOOKUPS!H$8,0)*$FF$6+VLOOKUP($FA1115,BM,LOOKUPS!H$5,0)*$FG$6+VLOOKUP($FA1115,DIV,LOOKUPS!H$7,0)*$FH$6++VLOOKUP($FA1115,SIZE,LOOKUPS!H$11,0)*$FI$6),"",VLOOKUP($FA1115,MOM,LOOKUPS!H$12,0)*$FB$6+VLOOKUP($FA1115,STREV,LOOKUPS!H$10,0)*$FC$6+VLOOKUP($FA1115,LTREV,LOOKUPS!H$9,0)*$FD$6+VLOOKUP($FA1115,CFP,LOOKUPS!H$6,0)*$FE$6+VLOOKUP($FA1115,EP,LOOKUPS!H$8,0)*$FF$6+VLOOKUP($FA1115,BM,LOOKUPS!H$5,0)*$FG$6+VLOOKUP($FA1115,DIV,LOOKUPS!H$7,0)*$FH$6++VLOOKUP($FA1115,SIZE,LOOKUPS!H$11,0)*$FI$6)</f>
        <v>5.2158000000000007</v>
      </c>
      <c r="FH1115" s="1">
        <f>IF(ISERROR(VLOOKUP($FA1115,MOM,LOOKUPS!I$12,0)*$FB$6+VLOOKUP($FA1115,STREV,LOOKUPS!I$10,0)*$FC$6+VLOOKUP($FA1115,LTREV,LOOKUPS!I$9,0)*$FD$6+VLOOKUP($FA1115,CFP,LOOKUPS!I$6,0)*$FE$6+VLOOKUP($FA1115,EP,LOOKUPS!I$8,0)*$FF$6+VLOOKUP($FA1115,BM,LOOKUPS!I$5,0)*$FG$6+VLOOKUP($FA1115,DIV,LOOKUPS!I$7,0)*$FH$6++VLOOKUP($FA1115,SIZE,LOOKUPS!I$11,0)*$FI$6),"",VLOOKUP($FA1115,MOM,LOOKUPS!I$12,0)*$FB$6+VLOOKUP($FA1115,STREV,LOOKUPS!I$10,0)*$FC$6+VLOOKUP($FA1115,LTREV,LOOKUPS!I$9,0)*$FD$6+VLOOKUP($FA1115,CFP,LOOKUPS!I$6,0)*$FE$6+VLOOKUP($FA1115,EP,LOOKUPS!I$8,0)*$FF$6+VLOOKUP($FA1115,BM,LOOKUPS!I$5,0)*$FG$6+VLOOKUP($FA1115,DIV,LOOKUPS!I$7,0)*$FH$6++VLOOKUP($FA1115,SIZE,LOOKUPS!I$11,0)*$FI$6)</f>
        <v>4.3954000000000004</v>
      </c>
      <c r="FI1115" s="1">
        <f>IF(ISERROR(VLOOKUP($FA1115,MOM,LOOKUPS!J$12,0)*$FB$6+VLOOKUP($FA1115,STREV,LOOKUPS!J$10,0)*$FC$6+VLOOKUP($FA1115,LTREV,LOOKUPS!J$9,0)*$FD$6+VLOOKUP($FA1115,CFP,LOOKUPS!J$6,0)*$FE$6+VLOOKUP($FA1115,EP,LOOKUPS!J$8,0)*$FF$6+VLOOKUP($FA1115,BM,LOOKUPS!J$5,0)*$FG$6+VLOOKUP($FA1115,DIV,LOOKUPS!J$7,0)*$FH$6++VLOOKUP($FA1115,SIZE,LOOKUPS!J$11,0)*$FI$6),"",VLOOKUP($FA1115,MOM,LOOKUPS!J$12,0)*$FB$6+VLOOKUP($FA1115,STREV,LOOKUPS!J$10,0)*$FC$6+VLOOKUP($FA1115,LTREV,LOOKUPS!J$9,0)*$FD$6+VLOOKUP($FA1115,CFP,LOOKUPS!J$6,0)*$FE$6+VLOOKUP($FA1115,EP,LOOKUPS!J$8,0)*$FF$6+VLOOKUP($FA1115,BM,LOOKUPS!J$5,0)*$FG$6+VLOOKUP($FA1115,DIV,LOOKUPS!J$7,0)*$FH$6++VLOOKUP($FA1115,SIZE,LOOKUPS!J$11,0)*$FI$6)</f>
        <v>5.0823999999999998</v>
      </c>
      <c r="FJ1115" s="1">
        <f>IF(ISERROR(VLOOKUP($FA1115,MOM,LOOKUPS!K$12,0)*$FB$6+VLOOKUP($FA1115,STREV,LOOKUPS!K$10,0)*$FC$6+VLOOKUP($FA1115,LTREV,LOOKUPS!K$9,0)*$FD$6+VLOOKUP($FA1115,CFP,LOOKUPS!K$6,0)*$FE$6+VLOOKUP($FA1115,EP,LOOKUPS!K$8,0)*$FF$6+VLOOKUP($FA1115,BM,LOOKUPS!K$5,0)*$FG$6+VLOOKUP($FA1115,DIV,LOOKUPS!K$7,0)*$FH$6++VLOOKUP($FA1115,SIZE,LOOKUPS!K$11,0)*$FI$6),"",VLOOKUP($FA1115,MOM,LOOKUPS!K$12,0)*$FB$6+VLOOKUP($FA1115,STREV,LOOKUPS!K$10,0)*$FC$6+VLOOKUP($FA1115,LTREV,LOOKUPS!K$9,0)*$FD$6+VLOOKUP($FA1115,CFP,LOOKUPS!K$6,0)*$FE$6+VLOOKUP($FA1115,EP,LOOKUPS!K$8,0)*$FF$6+VLOOKUP($FA1115,BM,LOOKUPS!K$5,0)*$FG$6+VLOOKUP($FA1115,DIV,LOOKUPS!K$7,0)*$FH$6++VLOOKUP($FA1115,SIZE,LOOKUPS!K$11,0)*$FI$6)</f>
        <v>4.5419999999999998</v>
      </c>
      <c r="FK1115" s="1">
        <f>IF(ISERROR(VLOOKUP($FA1115,MOM,LOOKUPS!L$12,0)*$FB$6+VLOOKUP($FA1115,STREV,LOOKUPS!L$10,0)*$FC$6+VLOOKUP($FA1115,LTREV,LOOKUPS!L$9,0)*$FD$6+VLOOKUP($FA1115,CFP,LOOKUPS!L$6,0)*$FE$6+VLOOKUP($FA1115,EP,LOOKUPS!L$8,0)*$FF$6+VLOOKUP($FA1115,BM,LOOKUPS!L$5,0)*$FG$6+VLOOKUP($FA1115,DIV,LOOKUPS!L$7,0)*$FH$6++VLOOKUP($FA1115,SIZE,LOOKUPS!L$11,0)*$FI$6),"",VLOOKUP($FA1115,MOM,LOOKUPS!L$12,0)*$FB$6+VLOOKUP($FA1115,STREV,LOOKUPS!L$10,0)*$FC$6+VLOOKUP($FA1115,LTREV,LOOKUPS!L$9,0)*$FD$6+VLOOKUP($FA1115,CFP,LOOKUPS!L$6,0)*$FE$6+VLOOKUP($FA1115,EP,LOOKUPS!L$8,0)*$FF$6+VLOOKUP($FA1115,BM,LOOKUPS!L$5,0)*$FG$6+VLOOKUP($FA1115,DIV,LOOKUPS!L$7,0)*$FH$6++VLOOKUP($FA1115,SIZE,LOOKUPS!L$11,0)*$FI$6)</f>
        <v>4.3271000000000006</v>
      </c>
    </row>
    <row r="1116" spans="1:167" x14ac:dyDescent="0.3">
      <c r="A1116">
        <v>201903</v>
      </c>
      <c r="B1116">
        <v>0.23</v>
      </c>
      <c r="C1116">
        <v>-3.32</v>
      </c>
      <c r="D1116">
        <v>-1.66</v>
      </c>
      <c r="E1116">
        <v>-2.2599999999999998</v>
      </c>
      <c r="F1116">
        <v>-2.31</v>
      </c>
      <c r="G1116">
        <v>-2.2200000000000002</v>
      </c>
      <c r="H1116">
        <v>-1.1299999999999999</v>
      </c>
      <c r="I1116">
        <v>-0.83</v>
      </c>
      <c r="J1116">
        <v>-0.28000000000000003</v>
      </c>
      <c r="K1116">
        <v>-1.1200000000000001</v>
      </c>
      <c r="M1116" s="1">
        <v>201804</v>
      </c>
      <c r="N1116" s="1">
        <v>1.74</v>
      </c>
      <c r="O1116" s="1">
        <v>0.21</v>
      </c>
      <c r="P1116" s="1">
        <v>-0.13</v>
      </c>
      <c r="Q1116" s="1">
        <v>0.28000000000000003</v>
      </c>
      <c r="R1116" s="1">
        <v>0.11</v>
      </c>
      <c r="S1116" s="1">
        <v>0.45</v>
      </c>
      <c r="T1116" s="1">
        <v>1.1000000000000001</v>
      </c>
      <c r="U1116" s="1">
        <v>-0.71</v>
      </c>
      <c r="V1116" s="1">
        <v>0.48</v>
      </c>
      <c r="W1116" s="1">
        <v>1.86</v>
      </c>
      <c r="CA1116" s="1">
        <v>201809</v>
      </c>
      <c r="CB1116" s="1">
        <v>0.52</v>
      </c>
      <c r="CC1116" s="1">
        <v>-0.52</v>
      </c>
      <c r="CD1116" s="1">
        <v>-2.5</v>
      </c>
      <c r="CE1116" s="1">
        <v>-2.39</v>
      </c>
      <c r="CF1116" s="1">
        <v>-0.9</v>
      </c>
      <c r="CG1116" s="1">
        <v>-0.2</v>
      </c>
      <c r="CH1116" s="1">
        <v>-3.05</v>
      </c>
      <c r="CI1116" s="1">
        <v>-2.6</v>
      </c>
      <c r="CJ1116" s="1">
        <v>-2.4900000000000002</v>
      </c>
      <c r="CK1116" s="1">
        <v>-0.14000000000000001</v>
      </c>
      <c r="CL1116" s="1">
        <v>-1.77</v>
      </c>
      <c r="CM1116" s="1">
        <v>0.51</v>
      </c>
      <c r="CN1116" s="1">
        <v>-0.84</v>
      </c>
      <c r="CO1116" s="1">
        <v>-2.4500000000000002</v>
      </c>
      <c r="CP1116" s="1">
        <v>-3.49</v>
      </c>
      <c r="CQ1116" s="1">
        <v>-3.06</v>
      </c>
      <c r="CR1116" s="1">
        <v>-2.21</v>
      </c>
      <c r="CS1116" s="1">
        <v>-3.47</v>
      </c>
      <c r="CT1116" s="1">
        <v>-1.58</v>
      </c>
      <c r="CV1116" s="1">
        <v>201909</v>
      </c>
      <c r="CW1116" s="1">
        <v>0.52</v>
      </c>
      <c r="CX1116" s="1">
        <v>3.29</v>
      </c>
      <c r="CY1116" s="1">
        <v>4.8</v>
      </c>
      <c r="CZ1116" s="1">
        <v>6.88</v>
      </c>
      <c r="DA1116" s="1">
        <v>2.95</v>
      </c>
      <c r="DB1116" s="1">
        <v>4.3</v>
      </c>
      <c r="DC1116" s="1">
        <v>4.6399999999999997</v>
      </c>
      <c r="DD1116" s="1">
        <v>5.45</v>
      </c>
      <c r="DE1116" s="1">
        <v>7.45</v>
      </c>
      <c r="DF1116" s="1">
        <v>2.63</v>
      </c>
      <c r="DG1116" s="1">
        <v>3.23</v>
      </c>
      <c r="DH1116" s="1">
        <v>3.94</v>
      </c>
      <c r="DI1116" s="1">
        <v>4.68</v>
      </c>
      <c r="DJ1116" s="1">
        <v>4.1100000000000003</v>
      </c>
      <c r="DK1116" s="1">
        <v>5.17</v>
      </c>
      <c r="DL1116" s="1">
        <v>5.28</v>
      </c>
      <c r="DM1116" s="1">
        <v>5.63</v>
      </c>
      <c r="DN1116" s="1">
        <v>6.86</v>
      </c>
      <c r="DO1116" s="1">
        <v>8.1300000000000008</v>
      </c>
      <c r="DQ1116" s="1">
        <v>201809</v>
      </c>
      <c r="DR1116" s="1">
        <v>-99.99</v>
      </c>
      <c r="DS1116" s="1">
        <v>-2.0699999999999998</v>
      </c>
      <c r="DT1116" s="1">
        <v>-1.83</v>
      </c>
      <c r="DU1116" s="1">
        <v>0.1</v>
      </c>
      <c r="DV1116" s="1">
        <v>-1.81</v>
      </c>
      <c r="DW1116" s="1">
        <v>-2.46</v>
      </c>
      <c r="DX1116" s="1">
        <v>-2.41</v>
      </c>
      <c r="DY1116" s="1">
        <v>-0.76</v>
      </c>
      <c r="DZ1116" s="1">
        <v>0.24</v>
      </c>
      <c r="EA1116" s="1">
        <v>-1.4</v>
      </c>
      <c r="EB1116" s="1">
        <v>-3.02</v>
      </c>
      <c r="EC1116" s="1">
        <v>-3.33</v>
      </c>
      <c r="ED1116" s="1">
        <v>-1.3</v>
      </c>
      <c r="EE1116" s="1">
        <v>-2.5</v>
      </c>
      <c r="EF1116" s="1">
        <v>-2.29</v>
      </c>
      <c r="EG1116" s="1">
        <v>-1.28</v>
      </c>
      <c r="EH1116" s="1">
        <v>-0.18</v>
      </c>
      <c r="EI1116" s="1">
        <v>-0.4</v>
      </c>
      <c r="EJ1116" s="1">
        <v>0.87</v>
      </c>
      <c r="EL1116">
        <v>201809</v>
      </c>
      <c r="EM1116">
        <v>0.06</v>
      </c>
      <c r="EN1116">
        <v>-2.2799999999999998</v>
      </c>
      <c r="EO1116">
        <v>-1.63</v>
      </c>
      <c r="EP1116">
        <v>0.15</v>
      </c>
      <c r="ER1116">
        <v>201903</v>
      </c>
      <c r="ES1116">
        <v>2.14</v>
      </c>
      <c r="EU1116">
        <v>201804</v>
      </c>
      <c r="EV1116">
        <v>-0.49</v>
      </c>
      <c r="FA1116" s="1">
        <v>201903</v>
      </c>
      <c r="FB1116" s="1">
        <f>IF(ISERROR(VLOOKUP($FA1116,MOM,LOOKUPS!C$12,0)*$FB$6+VLOOKUP($FA1116,STREV,LOOKUPS!C$10,0)*$FC$6+VLOOKUP($FA1116,LTREV,LOOKUPS!C$9,0)*$FD$6+VLOOKUP($FA1116,CFP,LOOKUPS!C$6,0)*$FE$6+VLOOKUP($FA1116,EP,LOOKUPS!C$8,0)*$FF$6+VLOOKUP($FA1116,BM,LOOKUPS!C$5,0)*$FG$6+VLOOKUP($FA1116,DIV,LOOKUPS!C$7,0)*$FH$6++VLOOKUP($FA1116,SIZE,LOOKUPS!C$11,0)*$FI$6),"",VLOOKUP($FA1116,MOM,LOOKUPS!C$12,0)*$FB$6+VLOOKUP($FA1116,STREV,LOOKUPS!C$10,0)*$FC$6+VLOOKUP($FA1116,LTREV,LOOKUPS!C$9,0)*$FD$6+VLOOKUP($FA1116,CFP,LOOKUPS!C$6,0)*$FE$6+VLOOKUP($FA1116,EP,LOOKUPS!C$8,0)*$FF$6+VLOOKUP($FA1116,BM,LOOKUPS!C$5,0)*$FG$6+VLOOKUP($FA1116,DIV,LOOKUPS!C$7,0)*$FH$6++VLOOKUP($FA1116,SIZE,LOOKUPS!C$11,0)*$FI$6)</f>
        <v>0.49080000000000007</v>
      </c>
      <c r="FC1116" s="1">
        <f>IF(ISERROR(VLOOKUP($FA1116,MOM,LOOKUPS!D$12,0)*$FB$6+VLOOKUP($FA1116,STREV,LOOKUPS!D$10,0)*$FC$6+VLOOKUP($FA1116,LTREV,LOOKUPS!D$9,0)*$FD$6+VLOOKUP($FA1116,CFP,LOOKUPS!D$6,0)*$FE$6+VLOOKUP($FA1116,EP,LOOKUPS!D$8,0)*$FF$6+VLOOKUP($FA1116,BM,LOOKUPS!D$5,0)*$FG$6+VLOOKUP($FA1116,DIV,LOOKUPS!D$7,0)*$FH$6++VLOOKUP($FA1116,SIZE,LOOKUPS!D$11,0)*$FI$6),"",VLOOKUP($FA1116,MOM,LOOKUPS!D$12,0)*$FB$6+VLOOKUP($FA1116,STREV,LOOKUPS!D$10,0)*$FC$6+VLOOKUP($FA1116,LTREV,LOOKUPS!D$9,0)*$FD$6+VLOOKUP($FA1116,CFP,LOOKUPS!D$6,0)*$FE$6+VLOOKUP($FA1116,EP,LOOKUPS!D$8,0)*$FF$6+VLOOKUP($FA1116,BM,LOOKUPS!D$5,0)*$FG$6+VLOOKUP($FA1116,DIV,LOOKUPS!D$7,0)*$FH$6++VLOOKUP($FA1116,SIZE,LOOKUPS!D$11,0)*$FI$6)</f>
        <v>-1.3829</v>
      </c>
      <c r="FD1116" s="1">
        <f>IF(ISERROR(VLOOKUP($FA1116,MOM,LOOKUPS!E$12,0)*$FB$6+VLOOKUP($FA1116,STREV,LOOKUPS!E$10,0)*$FC$6+VLOOKUP($FA1116,LTREV,LOOKUPS!E$9,0)*$FD$6+VLOOKUP($FA1116,CFP,LOOKUPS!E$6,0)*$FE$6+VLOOKUP($FA1116,EP,LOOKUPS!E$8,0)*$FF$6+VLOOKUP($FA1116,BM,LOOKUPS!E$5,0)*$FG$6+VLOOKUP($FA1116,DIV,LOOKUPS!E$7,0)*$FH$6++VLOOKUP($FA1116,SIZE,LOOKUPS!E$11,0)*$FI$6),"",VLOOKUP($FA1116,MOM,LOOKUPS!E$12,0)*$FB$6+VLOOKUP($FA1116,STREV,LOOKUPS!E$10,0)*$FC$6+VLOOKUP($FA1116,LTREV,LOOKUPS!E$9,0)*$FD$6+VLOOKUP($FA1116,CFP,LOOKUPS!E$6,0)*$FE$6+VLOOKUP($FA1116,EP,LOOKUPS!E$8,0)*$FF$6+VLOOKUP($FA1116,BM,LOOKUPS!E$5,0)*$FG$6+VLOOKUP($FA1116,DIV,LOOKUPS!E$7,0)*$FH$6++VLOOKUP($FA1116,SIZE,LOOKUPS!E$11,0)*$FI$6)</f>
        <v>-1.1834</v>
      </c>
      <c r="FE1116" s="1">
        <f>IF(ISERROR(VLOOKUP($FA1116,MOM,LOOKUPS!F$12,0)*$FB$6+VLOOKUP($FA1116,STREV,LOOKUPS!F$10,0)*$FC$6+VLOOKUP($FA1116,LTREV,LOOKUPS!F$9,0)*$FD$6+VLOOKUP($FA1116,CFP,LOOKUPS!F$6,0)*$FE$6+VLOOKUP($FA1116,EP,LOOKUPS!F$8,0)*$FF$6+VLOOKUP($FA1116,BM,LOOKUPS!F$5,0)*$FG$6+VLOOKUP($FA1116,DIV,LOOKUPS!F$7,0)*$FH$6++VLOOKUP($FA1116,SIZE,LOOKUPS!F$11,0)*$FI$6),"",VLOOKUP($FA1116,MOM,LOOKUPS!F$12,0)*$FB$6+VLOOKUP($FA1116,STREV,LOOKUPS!F$10,0)*$FC$6+VLOOKUP($FA1116,LTREV,LOOKUPS!F$9,0)*$FD$6+VLOOKUP($FA1116,CFP,LOOKUPS!F$6,0)*$FE$6+VLOOKUP($FA1116,EP,LOOKUPS!F$8,0)*$FF$6+VLOOKUP($FA1116,BM,LOOKUPS!F$5,0)*$FG$6+VLOOKUP($FA1116,DIV,LOOKUPS!F$7,0)*$FH$6++VLOOKUP($FA1116,SIZE,LOOKUPS!F$11,0)*$FI$6)</f>
        <v>-2.2866</v>
      </c>
      <c r="FF1116" s="1">
        <f>IF(ISERROR(VLOOKUP($FA1116,MOM,LOOKUPS!G$12,0)*$FB$6+VLOOKUP($FA1116,STREV,LOOKUPS!G$10,0)*$FC$6+VLOOKUP($FA1116,LTREV,LOOKUPS!G$9,0)*$FD$6+VLOOKUP($FA1116,CFP,LOOKUPS!G$6,0)*$FE$6+VLOOKUP($FA1116,EP,LOOKUPS!G$8,0)*$FF$6+VLOOKUP($FA1116,BM,LOOKUPS!G$5,0)*$FG$6+VLOOKUP($FA1116,DIV,LOOKUPS!G$7,0)*$FH$6++VLOOKUP($FA1116,SIZE,LOOKUPS!G$11,0)*$FI$6),"",VLOOKUP($FA1116,MOM,LOOKUPS!G$12,0)*$FB$6+VLOOKUP($FA1116,STREV,LOOKUPS!G$10,0)*$FC$6+VLOOKUP($FA1116,LTREV,LOOKUPS!G$9,0)*$FD$6+VLOOKUP($FA1116,CFP,LOOKUPS!G$6,0)*$FE$6+VLOOKUP($FA1116,EP,LOOKUPS!G$8,0)*$FF$6+VLOOKUP($FA1116,BM,LOOKUPS!G$5,0)*$FG$6+VLOOKUP($FA1116,DIV,LOOKUPS!G$7,0)*$FH$6++VLOOKUP($FA1116,SIZE,LOOKUPS!G$11,0)*$FI$6)</f>
        <v>-0.86960000000000015</v>
      </c>
      <c r="FG1116" s="1">
        <f>IF(ISERROR(VLOOKUP($FA1116,MOM,LOOKUPS!H$12,0)*$FB$6+VLOOKUP($FA1116,STREV,LOOKUPS!H$10,0)*$FC$6+VLOOKUP($FA1116,LTREV,LOOKUPS!H$9,0)*$FD$6+VLOOKUP($FA1116,CFP,LOOKUPS!H$6,0)*$FE$6+VLOOKUP($FA1116,EP,LOOKUPS!H$8,0)*$FF$6+VLOOKUP($FA1116,BM,LOOKUPS!H$5,0)*$FG$6+VLOOKUP($FA1116,DIV,LOOKUPS!H$7,0)*$FH$6++VLOOKUP($FA1116,SIZE,LOOKUPS!H$11,0)*$FI$6),"",VLOOKUP($FA1116,MOM,LOOKUPS!H$12,0)*$FB$6+VLOOKUP($FA1116,STREV,LOOKUPS!H$10,0)*$FC$6+VLOOKUP($FA1116,LTREV,LOOKUPS!H$9,0)*$FD$6+VLOOKUP($FA1116,CFP,LOOKUPS!H$6,0)*$FE$6+VLOOKUP($FA1116,EP,LOOKUPS!H$8,0)*$FF$6+VLOOKUP($FA1116,BM,LOOKUPS!H$5,0)*$FG$6+VLOOKUP($FA1116,DIV,LOOKUPS!H$7,0)*$FH$6++VLOOKUP($FA1116,SIZE,LOOKUPS!H$11,0)*$FI$6)</f>
        <v>-1.9747000000000003</v>
      </c>
      <c r="FH1116" s="1">
        <f>IF(ISERROR(VLOOKUP($FA1116,MOM,LOOKUPS!I$12,0)*$FB$6+VLOOKUP($FA1116,STREV,LOOKUPS!I$10,0)*$FC$6+VLOOKUP($FA1116,LTREV,LOOKUPS!I$9,0)*$FD$6+VLOOKUP($FA1116,CFP,LOOKUPS!I$6,0)*$FE$6+VLOOKUP($FA1116,EP,LOOKUPS!I$8,0)*$FF$6+VLOOKUP($FA1116,BM,LOOKUPS!I$5,0)*$FG$6+VLOOKUP($FA1116,DIV,LOOKUPS!I$7,0)*$FH$6++VLOOKUP($FA1116,SIZE,LOOKUPS!I$11,0)*$FI$6),"",VLOOKUP($FA1116,MOM,LOOKUPS!I$12,0)*$FB$6+VLOOKUP($FA1116,STREV,LOOKUPS!I$10,0)*$FC$6+VLOOKUP($FA1116,LTREV,LOOKUPS!I$9,0)*$FD$6+VLOOKUP($FA1116,CFP,LOOKUPS!I$6,0)*$FE$6+VLOOKUP($FA1116,EP,LOOKUPS!I$8,0)*$FF$6+VLOOKUP($FA1116,BM,LOOKUPS!I$5,0)*$FG$6+VLOOKUP($FA1116,DIV,LOOKUPS!I$7,0)*$FH$6++VLOOKUP($FA1116,SIZE,LOOKUPS!I$11,0)*$FI$6)</f>
        <v>-1.3031000000000001</v>
      </c>
      <c r="FI1116" s="1">
        <f>IF(ISERROR(VLOOKUP($FA1116,MOM,LOOKUPS!J$12,0)*$FB$6+VLOOKUP($FA1116,STREV,LOOKUPS!J$10,0)*$FC$6+VLOOKUP($FA1116,LTREV,LOOKUPS!J$9,0)*$FD$6+VLOOKUP($FA1116,CFP,LOOKUPS!J$6,0)*$FE$6+VLOOKUP($FA1116,EP,LOOKUPS!J$8,0)*$FF$6+VLOOKUP($FA1116,BM,LOOKUPS!J$5,0)*$FG$6+VLOOKUP($FA1116,DIV,LOOKUPS!J$7,0)*$FH$6++VLOOKUP($FA1116,SIZE,LOOKUPS!J$11,0)*$FI$6),"",VLOOKUP($FA1116,MOM,LOOKUPS!J$12,0)*$FB$6+VLOOKUP($FA1116,STREV,LOOKUPS!J$10,0)*$FC$6+VLOOKUP($FA1116,LTREV,LOOKUPS!J$9,0)*$FD$6+VLOOKUP($FA1116,CFP,LOOKUPS!J$6,0)*$FE$6+VLOOKUP($FA1116,EP,LOOKUPS!J$8,0)*$FF$6+VLOOKUP($FA1116,BM,LOOKUPS!J$5,0)*$FG$6+VLOOKUP($FA1116,DIV,LOOKUPS!J$7,0)*$FH$6++VLOOKUP($FA1116,SIZE,LOOKUPS!J$11,0)*$FI$6)</f>
        <v>-1.8191999999999999</v>
      </c>
      <c r="FJ1116" s="1">
        <f>IF(ISERROR(VLOOKUP($FA1116,MOM,LOOKUPS!K$12,0)*$FB$6+VLOOKUP($FA1116,STREV,LOOKUPS!K$10,0)*$FC$6+VLOOKUP($FA1116,LTREV,LOOKUPS!K$9,0)*$FD$6+VLOOKUP($FA1116,CFP,LOOKUPS!K$6,0)*$FE$6+VLOOKUP($FA1116,EP,LOOKUPS!K$8,0)*$FF$6+VLOOKUP($FA1116,BM,LOOKUPS!K$5,0)*$FG$6+VLOOKUP($FA1116,DIV,LOOKUPS!K$7,0)*$FH$6++VLOOKUP($FA1116,SIZE,LOOKUPS!K$11,0)*$FI$6),"",VLOOKUP($FA1116,MOM,LOOKUPS!K$12,0)*$FB$6+VLOOKUP($FA1116,STREV,LOOKUPS!K$10,0)*$FC$6+VLOOKUP($FA1116,LTREV,LOOKUPS!K$9,0)*$FD$6+VLOOKUP($FA1116,CFP,LOOKUPS!K$6,0)*$FE$6+VLOOKUP($FA1116,EP,LOOKUPS!K$8,0)*$FF$6+VLOOKUP($FA1116,BM,LOOKUPS!K$5,0)*$FG$6+VLOOKUP($FA1116,DIV,LOOKUPS!K$7,0)*$FH$6++VLOOKUP($FA1116,SIZE,LOOKUPS!K$11,0)*$FI$6)</f>
        <v>-1.0298</v>
      </c>
      <c r="FK1116" s="1">
        <f>IF(ISERROR(VLOOKUP($FA1116,MOM,LOOKUPS!L$12,0)*$FB$6+VLOOKUP($FA1116,STREV,LOOKUPS!L$10,0)*$FC$6+VLOOKUP($FA1116,LTREV,LOOKUPS!L$9,0)*$FD$6+VLOOKUP($FA1116,CFP,LOOKUPS!L$6,0)*$FE$6+VLOOKUP($FA1116,EP,LOOKUPS!L$8,0)*$FF$6+VLOOKUP($FA1116,BM,LOOKUPS!L$5,0)*$FG$6+VLOOKUP($FA1116,DIV,LOOKUPS!L$7,0)*$FH$6++VLOOKUP($FA1116,SIZE,LOOKUPS!L$11,0)*$FI$6),"",VLOOKUP($FA1116,MOM,LOOKUPS!L$12,0)*$FB$6+VLOOKUP($FA1116,STREV,LOOKUPS!L$10,0)*$FC$6+VLOOKUP($FA1116,LTREV,LOOKUPS!L$9,0)*$FD$6+VLOOKUP($FA1116,CFP,LOOKUPS!L$6,0)*$FE$6+VLOOKUP($FA1116,EP,LOOKUPS!L$8,0)*$FF$6+VLOOKUP($FA1116,BM,LOOKUPS!L$5,0)*$FG$6+VLOOKUP($FA1116,DIV,LOOKUPS!L$7,0)*$FH$6++VLOOKUP($FA1116,SIZE,LOOKUPS!L$11,0)*$FI$6)</f>
        <v>-2.1415999999999999</v>
      </c>
    </row>
    <row r="1117" spans="1:167" x14ac:dyDescent="0.3">
      <c r="A1117">
        <v>201904</v>
      </c>
      <c r="B1117">
        <v>0.77</v>
      </c>
      <c r="C1117">
        <v>3.13</v>
      </c>
      <c r="D1117">
        <v>3.06</v>
      </c>
      <c r="E1117">
        <v>4.9400000000000004</v>
      </c>
      <c r="F1117">
        <v>2.89</v>
      </c>
      <c r="G1117">
        <v>3.38</v>
      </c>
      <c r="H1117">
        <v>2.4300000000000002</v>
      </c>
      <c r="I1117">
        <v>2.06</v>
      </c>
      <c r="J1117">
        <v>1.67</v>
      </c>
      <c r="K1117">
        <v>1.73</v>
      </c>
      <c r="M1117" s="1">
        <v>201805</v>
      </c>
      <c r="N1117" s="1">
        <v>6.56</v>
      </c>
      <c r="O1117" s="1">
        <v>5.07</v>
      </c>
      <c r="P1117" s="1">
        <v>4.3600000000000003</v>
      </c>
      <c r="Q1117" s="1">
        <v>5.49</v>
      </c>
      <c r="R1117" s="1">
        <v>3.47</v>
      </c>
      <c r="S1117" s="1">
        <v>3.7</v>
      </c>
      <c r="T1117" s="1">
        <v>5.53</v>
      </c>
      <c r="U1117" s="1">
        <v>3.88</v>
      </c>
      <c r="V1117" s="1">
        <v>4.43</v>
      </c>
      <c r="W1117" s="1">
        <v>6.86</v>
      </c>
      <c r="CA1117" s="1">
        <v>201810</v>
      </c>
      <c r="CB1117" s="1">
        <v>-10</v>
      </c>
      <c r="CC1117" s="1">
        <v>-12.03</v>
      </c>
      <c r="CD1117" s="1">
        <v>-10.11</v>
      </c>
      <c r="CE1117" s="1">
        <v>-8.7899999999999991</v>
      </c>
      <c r="CF1117" s="1">
        <v>-12.22</v>
      </c>
      <c r="CG1117" s="1">
        <v>-11.64</v>
      </c>
      <c r="CH1117" s="1">
        <v>-9.9</v>
      </c>
      <c r="CI1117" s="1">
        <v>-8.76</v>
      </c>
      <c r="CJ1117" s="1">
        <v>-8.89</v>
      </c>
      <c r="CK1117" s="1">
        <v>-12.22</v>
      </c>
      <c r="CL1117" s="1">
        <v>-12.21</v>
      </c>
      <c r="CM1117" s="1">
        <v>-11.54</v>
      </c>
      <c r="CN1117" s="1">
        <v>-11.74</v>
      </c>
      <c r="CO1117" s="1">
        <v>-10.07</v>
      </c>
      <c r="CP1117" s="1">
        <v>-9.77</v>
      </c>
      <c r="CQ1117" s="1">
        <v>-8.94</v>
      </c>
      <c r="CR1117" s="1">
        <v>-8.6</v>
      </c>
      <c r="CS1117" s="1">
        <v>-7.93</v>
      </c>
      <c r="CT1117" s="1">
        <v>-9.76</v>
      </c>
      <c r="CV1117" s="1">
        <v>201910</v>
      </c>
      <c r="CW1117" s="1">
        <v>-0.43</v>
      </c>
      <c r="CX1117" s="1">
        <v>1.56</v>
      </c>
      <c r="CY1117" s="1">
        <v>1.74</v>
      </c>
      <c r="CZ1117" s="1">
        <v>-0.05</v>
      </c>
      <c r="DA1117" s="1">
        <v>1.44</v>
      </c>
      <c r="DB1117" s="1">
        <v>2.06</v>
      </c>
      <c r="DC1117" s="1">
        <v>1.46</v>
      </c>
      <c r="DD1117" s="1">
        <v>1.29</v>
      </c>
      <c r="DE1117" s="1">
        <v>-0.45</v>
      </c>
      <c r="DF1117" s="1">
        <v>1.28</v>
      </c>
      <c r="DG1117" s="1">
        <v>1.59</v>
      </c>
      <c r="DH1117" s="1">
        <v>1.77</v>
      </c>
      <c r="DI1117" s="1">
        <v>2.36</v>
      </c>
      <c r="DJ1117" s="1">
        <v>1.48</v>
      </c>
      <c r="DK1117" s="1">
        <v>1.44</v>
      </c>
      <c r="DL1117" s="1">
        <v>1.71</v>
      </c>
      <c r="DM1117" s="1">
        <v>0.82</v>
      </c>
      <c r="DN1117" s="1">
        <v>1.68</v>
      </c>
      <c r="DO1117" s="1">
        <v>-2.85</v>
      </c>
      <c r="DQ1117" s="1">
        <v>201810</v>
      </c>
      <c r="DR1117" s="1">
        <v>-99.99</v>
      </c>
      <c r="DS1117" s="1">
        <v>-10.65</v>
      </c>
      <c r="DT1117" s="1">
        <v>-10.96</v>
      </c>
      <c r="DU1117" s="1">
        <v>-7.65</v>
      </c>
      <c r="DV1117" s="1">
        <v>-10.39</v>
      </c>
      <c r="DW1117" s="1">
        <v>-11.84</v>
      </c>
      <c r="DX1117" s="1">
        <v>-10.57</v>
      </c>
      <c r="DY1117" s="1">
        <v>-9.3800000000000008</v>
      </c>
      <c r="DZ1117" s="1">
        <v>-7.59</v>
      </c>
      <c r="EA1117" s="1">
        <v>-9.91</v>
      </c>
      <c r="EB1117" s="1">
        <v>-11.8</v>
      </c>
      <c r="EC1117" s="1">
        <v>-11.94</v>
      </c>
      <c r="ED1117" s="1">
        <v>-11.69</v>
      </c>
      <c r="EE1117" s="1">
        <v>-11.71</v>
      </c>
      <c r="EF1117" s="1">
        <v>-9.1199999999999992</v>
      </c>
      <c r="EG1117" s="1">
        <v>-10.81</v>
      </c>
      <c r="EH1117" s="1">
        <v>-7.77</v>
      </c>
      <c r="EI1117" s="1">
        <v>-8.6199999999999992</v>
      </c>
      <c r="EJ1117" s="1">
        <v>-6.57</v>
      </c>
      <c r="EL1117">
        <v>201810</v>
      </c>
      <c r="EM1117">
        <v>-7.68</v>
      </c>
      <c r="EN1117">
        <v>-4.78</v>
      </c>
      <c r="EO1117">
        <v>3.46</v>
      </c>
      <c r="EP1117">
        <v>0.19</v>
      </c>
      <c r="ER1117">
        <v>201904</v>
      </c>
      <c r="ES1117">
        <v>-2.5499999999999998</v>
      </c>
      <c r="EU1117">
        <v>201805</v>
      </c>
      <c r="EV1117">
        <v>-0.31</v>
      </c>
      <c r="FA1117" s="1">
        <v>201904</v>
      </c>
      <c r="FB1117" s="1">
        <f>IF(ISERROR(VLOOKUP($FA1117,MOM,LOOKUPS!C$12,0)*$FB$6+VLOOKUP($FA1117,STREV,LOOKUPS!C$10,0)*$FC$6+VLOOKUP($FA1117,LTREV,LOOKUPS!C$9,0)*$FD$6+VLOOKUP($FA1117,CFP,LOOKUPS!C$6,0)*$FE$6+VLOOKUP($FA1117,EP,LOOKUPS!C$8,0)*$FF$6+VLOOKUP($FA1117,BM,LOOKUPS!C$5,0)*$FG$6+VLOOKUP($FA1117,DIV,LOOKUPS!C$7,0)*$FH$6++VLOOKUP($FA1117,SIZE,LOOKUPS!C$11,0)*$FI$6),"",VLOOKUP($FA1117,MOM,LOOKUPS!C$12,0)*$FB$6+VLOOKUP($FA1117,STREV,LOOKUPS!C$10,0)*$FC$6+VLOOKUP($FA1117,LTREV,LOOKUPS!C$9,0)*$FD$6+VLOOKUP($FA1117,CFP,LOOKUPS!C$6,0)*$FE$6+VLOOKUP($FA1117,EP,LOOKUPS!C$8,0)*$FF$6+VLOOKUP($FA1117,BM,LOOKUPS!C$5,0)*$FG$6+VLOOKUP($FA1117,DIV,LOOKUPS!C$7,0)*$FH$6++VLOOKUP($FA1117,SIZE,LOOKUPS!C$11,0)*$FI$6)</f>
        <v>0.74540000000000006</v>
      </c>
      <c r="FC1117" s="1">
        <f>IF(ISERROR(VLOOKUP($FA1117,MOM,LOOKUPS!D$12,0)*$FB$6+VLOOKUP($FA1117,STREV,LOOKUPS!D$10,0)*$FC$6+VLOOKUP($FA1117,LTREV,LOOKUPS!D$9,0)*$FD$6+VLOOKUP($FA1117,CFP,LOOKUPS!D$6,0)*$FE$6+VLOOKUP($FA1117,EP,LOOKUPS!D$8,0)*$FF$6+VLOOKUP($FA1117,BM,LOOKUPS!D$5,0)*$FG$6+VLOOKUP($FA1117,DIV,LOOKUPS!D$7,0)*$FH$6++VLOOKUP($FA1117,SIZE,LOOKUPS!D$11,0)*$FI$6),"",VLOOKUP($FA1117,MOM,LOOKUPS!D$12,0)*$FB$6+VLOOKUP($FA1117,STREV,LOOKUPS!D$10,0)*$FC$6+VLOOKUP($FA1117,LTREV,LOOKUPS!D$9,0)*$FD$6+VLOOKUP($FA1117,CFP,LOOKUPS!D$6,0)*$FE$6+VLOOKUP($FA1117,EP,LOOKUPS!D$8,0)*$FF$6+VLOOKUP($FA1117,BM,LOOKUPS!D$5,0)*$FG$6+VLOOKUP($FA1117,DIV,LOOKUPS!D$7,0)*$FH$6++VLOOKUP($FA1117,SIZE,LOOKUPS!D$11,0)*$FI$6)</f>
        <v>2.7625000000000002</v>
      </c>
      <c r="FD1117" s="1">
        <f>IF(ISERROR(VLOOKUP($FA1117,MOM,LOOKUPS!E$12,0)*$FB$6+VLOOKUP($FA1117,STREV,LOOKUPS!E$10,0)*$FC$6+VLOOKUP($FA1117,LTREV,LOOKUPS!E$9,0)*$FD$6+VLOOKUP($FA1117,CFP,LOOKUPS!E$6,0)*$FE$6+VLOOKUP($FA1117,EP,LOOKUPS!E$8,0)*$FF$6+VLOOKUP($FA1117,BM,LOOKUPS!E$5,0)*$FG$6+VLOOKUP($FA1117,DIV,LOOKUPS!E$7,0)*$FH$6++VLOOKUP($FA1117,SIZE,LOOKUPS!E$11,0)*$FI$6),"",VLOOKUP($FA1117,MOM,LOOKUPS!E$12,0)*$FB$6+VLOOKUP($FA1117,STREV,LOOKUPS!E$10,0)*$FC$6+VLOOKUP($FA1117,LTREV,LOOKUPS!E$9,0)*$FD$6+VLOOKUP($FA1117,CFP,LOOKUPS!E$6,0)*$FE$6+VLOOKUP($FA1117,EP,LOOKUPS!E$8,0)*$FF$6+VLOOKUP($FA1117,BM,LOOKUPS!E$5,0)*$FG$6+VLOOKUP($FA1117,DIV,LOOKUPS!E$7,0)*$FH$6++VLOOKUP($FA1117,SIZE,LOOKUPS!E$11,0)*$FI$6)</f>
        <v>2.8170999999999999</v>
      </c>
      <c r="FE1117" s="1">
        <f>IF(ISERROR(VLOOKUP($FA1117,MOM,LOOKUPS!F$12,0)*$FB$6+VLOOKUP($FA1117,STREV,LOOKUPS!F$10,0)*$FC$6+VLOOKUP($FA1117,LTREV,LOOKUPS!F$9,0)*$FD$6+VLOOKUP($FA1117,CFP,LOOKUPS!F$6,0)*$FE$6+VLOOKUP($FA1117,EP,LOOKUPS!F$8,0)*$FF$6+VLOOKUP($FA1117,BM,LOOKUPS!F$5,0)*$FG$6+VLOOKUP($FA1117,DIV,LOOKUPS!F$7,0)*$FH$6++VLOOKUP($FA1117,SIZE,LOOKUPS!F$11,0)*$FI$6),"",VLOOKUP($FA1117,MOM,LOOKUPS!F$12,0)*$FB$6+VLOOKUP($FA1117,STREV,LOOKUPS!F$10,0)*$FC$6+VLOOKUP($FA1117,LTREV,LOOKUPS!F$9,0)*$FD$6+VLOOKUP($FA1117,CFP,LOOKUPS!F$6,0)*$FE$6+VLOOKUP($FA1117,EP,LOOKUPS!F$8,0)*$FF$6+VLOOKUP($FA1117,BM,LOOKUPS!F$5,0)*$FG$6+VLOOKUP($FA1117,DIV,LOOKUPS!F$7,0)*$FH$6++VLOOKUP($FA1117,SIZE,LOOKUPS!F$11,0)*$FI$6)</f>
        <v>3.2555000000000001</v>
      </c>
      <c r="FF1117" s="1">
        <f>IF(ISERROR(VLOOKUP($FA1117,MOM,LOOKUPS!G$12,0)*$FB$6+VLOOKUP($FA1117,STREV,LOOKUPS!G$10,0)*$FC$6+VLOOKUP($FA1117,LTREV,LOOKUPS!G$9,0)*$FD$6+VLOOKUP($FA1117,CFP,LOOKUPS!G$6,0)*$FE$6+VLOOKUP($FA1117,EP,LOOKUPS!G$8,0)*$FF$6+VLOOKUP($FA1117,BM,LOOKUPS!G$5,0)*$FG$6+VLOOKUP($FA1117,DIV,LOOKUPS!G$7,0)*$FH$6++VLOOKUP($FA1117,SIZE,LOOKUPS!G$11,0)*$FI$6),"",VLOOKUP($FA1117,MOM,LOOKUPS!G$12,0)*$FB$6+VLOOKUP($FA1117,STREV,LOOKUPS!G$10,0)*$FC$6+VLOOKUP($FA1117,LTREV,LOOKUPS!G$9,0)*$FD$6+VLOOKUP($FA1117,CFP,LOOKUPS!G$6,0)*$FE$6+VLOOKUP($FA1117,EP,LOOKUPS!G$8,0)*$FF$6+VLOOKUP($FA1117,BM,LOOKUPS!G$5,0)*$FG$6+VLOOKUP($FA1117,DIV,LOOKUPS!G$7,0)*$FH$6++VLOOKUP($FA1117,SIZE,LOOKUPS!G$11,0)*$FI$6)</f>
        <v>3.3173000000000004</v>
      </c>
      <c r="FG1117" s="1">
        <f>IF(ISERROR(VLOOKUP($FA1117,MOM,LOOKUPS!H$12,0)*$FB$6+VLOOKUP($FA1117,STREV,LOOKUPS!H$10,0)*$FC$6+VLOOKUP($FA1117,LTREV,LOOKUPS!H$9,0)*$FD$6+VLOOKUP($FA1117,CFP,LOOKUPS!H$6,0)*$FE$6+VLOOKUP($FA1117,EP,LOOKUPS!H$8,0)*$FF$6+VLOOKUP($FA1117,BM,LOOKUPS!H$5,0)*$FG$6+VLOOKUP($FA1117,DIV,LOOKUPS!H$7,0)*$FH$6++VLOOKUP($FA1117,SIZE,LOOKUPS!H$11,0)*$FI$6),"",VLOOKUP($FA1117,MOM,LOOKUPS!H$12,0)*$FB$6+VLOOKUP($FA1117,STREV,LOOKUPS!H$10,0)*$FC$6+VLOOKUP($FA1117,LTREV,LOOKUPS!H$9,0)*$FD$6+VLOOKUP($FA1117,CFP,LOOKUPS!H$6,0)*$FE$6+VLOOKUP($FA1117,EP,LOOKUPS!H$8,0)*$FF$6+VLOOKUP($FA1117,BM,LOOKUPS!H$5,0)*$FG$6+VLOOKUP($FA1117,DIV,LOOKUPS!H$7,0)*$FH$6++VLOOKUP($FA1117,SIZE,LOOKUPS!H$11,0)*$FI$6)</f>
        <v>3.3620000000000001</v>
      </c>
      <c r="FH1117" s="1">
        <f>IF(ISERROR(VLOOKUP($FA1117,MOM,LOOKUPS!I$12,0)*$FB$6+VLOOKUP($FA1117,STREV,LOOKUPS!I$10,0)*$FC$6+VLOOKUP($FA1117,LTREV,LOOKUPS!I$9,0)*$FD$6+VLOOKUP($FA1117,CFP,LOOKUPS!I$6,0)*$FE$6+VLOOKUP($FA1117,EP,LOOKUPS!I$8,0)*$FF$6+VLOOKUP($FA1117,BM,LOOKUPS!I$5,0)*$FG$6+VLOOKUP($FA1117,DIV,LOOKUPS!I$7,0)*$FH$6++VLOOKUP($FA1117,SIZE,LOOKUPS!I$11,0)*$FI$6),"",VLOOKUP($FA1117,MOM,LOOKUPS!I$12,0)*$FB$6+VLOOKUP($FA1117,STREV,LOOKUPS!I$10,0)*$FC$6+VLOOKUP($FA1117,LTREV,LOOKUPS!I$9,0)*$FD$6+VLOOKUP($FA1117,CFP,LOOKUPS!I$6,0)*$FE$6+VLOOKUP($FA1117,EP,LOOKUPS!I$8,0)*$FF$6+VLOOKUP($FA1117,BM,LOOKUPS!I$5,0)*$FG$6+VLOOKUP($FA1117,DIV,LOOKUPS!I$7,0)*$FH$6++VLOOKUP($FA1117,SIZE,LOOKUPS!I$11,0)*$FI$6)</f>
        <v>3.0851000000000006</v>
      </c>
      <c r="FI1117" s="1">
        <f>IF(ISERROR(VLOOKUP($FA1117,MOM,LOOKUPS!J$12,0)*$FB$6+VLOOKUP($FA1117,STREV,LOOKUPS!J$10,0)*$FC$6+VLOOKUP($FA1117,LTREV,LOOKUPS!J$9,0)*$FD$6+VLOOKUP($FA1117,CFP,LOOKUPS!J$6,0)*$FE$6+VLOOKUP($FA1117,EP,LOOKUPS!J$8,0)*$FF$6+VLOOKUP($FA1117,BM,LOOKUPS!J$5,0)*$FG$6+VLOOKUP($FA1117,DIV,LOOKUPS!J$7,0)*$FH$6++VLOOKUP($FA1117,SIZE,LOOKUPS!J$11,0)*$FI$6),"",VLOOKUP($FA1117,MOM,LOOKUPS!J$12,0)*$FB$6+VLOOKUP($FA1117,STREV,LOOKUPS!J$10,0)*$FC$6+VLOOKUP($FA1117,LTREV,LOOKUPS!J$9,0)*$FD$6+VLOOKUP($FA1117,CFP,LOOKUPS!J$6,0)*$FE$6+VLOOKUP($FA1117,EP,LOOKUPS!J$8,0)*$FF$6+VLOOKUP($FA1117,BM,LOOKUPS!J$5,0)*$FG$6+VLOOKUP($FA1117,DIV,LOOKUPS!J$7,0)*$FH$6++VLOOKUP($FA1117,SIZE,LOOKUPS!J$11,0)*$FI$6)</f>
        <v>2.7030000000000003</v>
      </c>
      <c r="FJ1117" s="1">
        <f>IF(ISERROR(VLOOKUP($FA1117,MOM,LOOKUPS!K$12,0)*$FB$6+VLOOKUP($FA1117,STREV,LOOKUPS!K$10,0)*$FC$6+VLOOKUP($FA1117,LTREV,LOOKUPS!K$9,0)*$FD$6+VLOOKUP($FA1117,CFP,LOOKUPS!K$6,0)*$FE$6+VLOOKUP($FA1117,EP,LOOKUPS!K$8,0)*$FF$6+VLOOKUP($FA1117,BM,LOOKUPS!K$5,0)*$FG$6+VLOOKUP($FA1117,DIV,LOOKUPS!K$7,0)*$FH$6++VLOOKUP($FA1117,SIZE,LOOKUPS!K$11,0)*$FI$6),"",VLOOKUP($FA1117,MOM,LOOKUPS!K$12,0)*$FB$6+VLOOKUP($FA1117,STREV,LOOKUPS!K$10,0)*$FC$6+VLOOKUP($FA1117,LTREV,LOOKUPS!K$9,0)*$FD$6+VLOOKUP($FA1117,CFP,LOOKUPS!K$6,0)*$FE$6+VLOOKUP($FA1117,EP,LOOKUPS!K$8,0)*$FF$6+VLOOKUP($FA1117,BM,LOOKUPS!K$5,0)*$FG$6+VLOOKUP($FA1117,DIV,LOOKUPS!K$7,0)*$FH$6++VLOOKUP($FA1117,SIZE,LOOKUPS!K$11,0)*$FI$6)</f>
        <v>2.6689000000000003</v>
      </c>
      <c r="FK1117" s="1">
        <f>IF(ISERROR(VLOOKUP($FA1117,MOM,LOOKUPS!L$12,0)*$FB$6+VLOOKUP($FA1117,STREV,LOOKUPS!L$10,0)*$FC$6+VLOOKUP($FA1117,LTREV,LOOKUPS!L$9,0)*$FD$6+VLOOKUP($FA1117,CFP,LOOKUPS!L$6,0)*$FE$6+VLOOKUP($FA1117,EP,LOOKUPS!L$8,0)*$FF$6+VLOOKUP($FA1117,BM,LOOKUPS!L$5,0)*$FG$6+VLOOKUP($FA1117,DIV,LOOKUPS!L$7,0)*$FH$6++VLOOKUP($FA1117,SIZE,LOOKUPS!L$11,0)*$FI$6),"",VLOOKUP($FA1117,MOM,LOOKUPS!L$12,0)*$FB$6+VLOOKUP($FA1117,STREV,LOOKUPS!L$10,0)*$FC$6+VLOOKUP($FA1117,LTREV,LOOKUPS!L$9,0)*$FD$6+VLOOKUP($FA1117,CFP,LOOKUPS!L$6,0)*$FE$6+VLOOKUP($FA1117,EP,LOOKUPS!L$8,0)*$FF$6+VLOOKUP($FA1117,BM,LOOKUPS!L$5,0)*$FG$6+VLOOKUP($FA1117,DIV,LOOKUPS!L$7,0)*$FH$6++VLOOKUP($FA1117,SIZE,LOOKUPS!L$11,0)*$FI$6)</f>
        <v>1.9377</v>
      </c>
    </row>
    <row r="1118" spans="1:167" x14ac:dyDescent="0.3">
      <c r="A1118">
        <v>201905</v>
      </c>
      <c r="B1118">
        <v>-13.39</v>
      </c>
      <c r="C1118">
        <v>-12.87</v>
      </c>
      <c r="D1118">
        <v>-8.51</v>
      </c>
      <c r="E1118">
        <v>-8.4600000000000009</v>
      </c>
      <c r="F1118">
        <v>-7.49</v>
      </c>
      <c r="G1118">
        <v>-6.89</v>
      </c>
      <c r="H1118">
        <v>-6.3</v>
      </c>
      <c r="I1118">
        <v>-6.12</v>
      </c>
      <c r="J1118">
        <v>-5.57</v>
      </c>
      <c r="K1118">
        <v>-4.74</v>
      </c>
      <c r="M1118" s="1">
        <v>201806</v>
      </c>
      <c r="N1118" s="1">
        <v>0.81</v>
      </c>
      <c r="O1118" s="1">
        <v>2.91</v>
      </c>
      <c r="P1118" s="1">
        <v>0.4</v>
      </c>
      <c r="Q1118" s="1">
        <v>0.7</v>
      </c>
      <c r="R1118" s="1">
        <v>1.27</v>
      </c>
      <c r="S1118" s="1">
        <v>0.65</v>
      </c>
      <c r="T1118" s="1">
        <v>0.4</v>
      </c>
      <c r="U1118" s="1">
        <v>1.51</v>
      </c>
      <c r="V1118" s="1">
        <v>0.69</v>
      </c>
      <c r="W1118" s="1">
        <v>0.88</v>
      </c>
      <c r="CA1118" s="1">
        <v>201811</v>
      </c>
      <c r="CB1118" s="1">
        <v>-3.23</v>
      </c>
      <c r="CC1118" s="1">
        <v>0.49</v>
      </c>
      <c r="CD1118" s="1">
        <v>0.59</v>
      </c>
      <c r="CE1118" s="1">
        <v>-1.31</v>
      </c>
      <c r="CF1118" s="1">
        <v>0.7</v>
      </c>
      <c r="CG1118" s="1">
        <v>0.77</v>
      </c>
      <c r="CH1118" s="1">
        <v>0.64</v>
      </c>
      <c r="CI1118" s="1">
        <v>0.46</v>
      </c>
      <c r="CJ1118" s="1">
        <v>-2.66</v>
      </c>
      <c r="CK1118" s="1">
        <v>-0.42</v>
      </c>
      <c r="CL1118" s="1">
        <v>1.97</v>
      </c>
      <c r="CM1118" s="1">
        <v>-7.0000000000000007E-2</v>
      </c>
      <c r="CN1118" s="1">
        <v>1.55</v>
      </c>
      <c r="CO1118" s="1">
        <v>1.35</v>
      </c>
      <c r="CP1118" s="1">
        <v>0.13</v>
      </c>
      <c r="CQ1118" s="1">
        <v>-0.43</v>
      </c>
      <c r="CR1118" s="1">
        <v>1.21</v>
      </c>
      <c r="CS1118" s="1">
        <v>-2.04</v>
      </c>
      <c r="CT1118" s="1">
        <v>-3.23</v>
      </c>
      <c r="CV1118" s="1">
        <v>201911</v>
      </c>
      <c r="CW1118" s="1">
        <v>4.03</v>
      </c>
      <c r="CX1118" s="1">
        <v>3.09</v>
      </c>
      <c r="CY1118" s="1">
        <v>2.96</v>
      </c>
      <c r="CZ1118" s="1">
        <v>2.81</v>
      </c>
      <c r="DA1118" s="1">
        <v>3.32</v>
      </c>
      <c r="DB1118" s="1">
        <v>2.72</v>
      </c>
      <c r="DC1118" s="1">
        <v>2.85</v>
      </c>
      <c r="DD1118" s="1">
        <v>2.94</v>
      </c>
      <c r="DE1118" s="1">
        <v>2.97</v>
      </c>
      <c r="DF1118" s="1">
        <v>2.84</v>
      </c>
      <c r="DG1118" s="1">
        <v>3.77</v>
      </c>
      <c r="DH1118" s="1">
        <v>2.65</v>
      </c>
      <c r="DI1118" s="1">
        <v>2.79</v>
      </c>
      <c r="DJ1118" s="1">
        <v>2.78</v>
      </c>
      <c r="DK1118" s="1">
        <v>2.92</v>
      </c>
      <c r="DL1118" s="1">
        <v>3.36</v>
      </c>
      <c r="DM1118" s="1">
        <v>2.48</v>
      </c>
      <c r="DN1118" s="1">
        <v>3.18</v>
      </c>
      <c r="DO1118" s="1">
        <v>2.72</v>
      </c>
      <c r="DQ1118" s="1">
        <v>201811</v>
      </c>
      <c r="DR1118" s="1">
        <v>-99.99</v>
      </c>
      <c r="DS1118" s="1">
        <v>-2.15</v>
      </c>
      <c r="DT1118" s="1">
        <v>2.16</v>
      </c>
      <c r="DU1118" s="1">
        <v>2.1800000000000002</v>
      </c>
      <c r="DV1118" s="1">
        <v>-2.85</v>
      </c>
      <c r="DW1118" s="1">
        <v>1.73</v>
      </c>
      <c r="DX1118" s="1">
        <v>1.42</v>
      </c>
      <c r="DY1118" s="1">
        <v>2.4900000000000002</v>
      </c>
      <c r="DZ1118" s="1">
        <v>2.58</v>
      </c>
      <c r="EA1118" s="1">
        <v>-3.69</v>
      </c>
      <c r="EB1118" s="1">
        <v>-0.42</v>
      </c>
      <c r="EC1118" s="1">
        <v>1.27</v>
      </c>
      <c r="ED1118" s="1">
        <v>2.36</v>
      </c>
      <c r="EE1118" s="1">
        <v>1.62</v>
      </c>
      <c r="EF1118" s="1">
        <v>1.1599999999999999</v>
      </c>
      <c r="EG1118" s="1">
        <v>3.45</v>
      </c>
      <c r="EH1118" s="1">
        <v>1.41</v>
      </c>
      <c r="EI1118" s="1">
        <v>2.63</v>
      </c>
      <c r="EJ1118" s="1">
        <v>2.5299999999999998</v>
      </c>
      <c r="EL1118">
        <v>201811</v>
      </c>
      <c r="EM1118">
        <v>1.69</v>
      </c>
      <c r="EN1118">
        <v>-0.71</v>
      </c>
      <c r="EO1118">
        <v>0.34</v>
      </c>
      <c r="EP1118">
        <v>0.18</v>
      </c>
      <c r="ER1118">
        <v>201905</v>
      </c>
      <c r="ES1118">
        <v>7.6</v>
      </c>
      <c r="EU1118">
        <v>201806</v>
      </c>
      <c r="EV1118">
        <v>0.93</v>
      </c>
      <c r="FA1118" s="1">
        <v>201905</v>
      </c>
      <c r="FB1118" s="1">
        <f>IF(ISERROR(VLOOKUP($FA1118,MOM,LOOKUPS!C$12,0)*$FB$6+VLOOKUP($FA1118,STREV,LOOKUPS!C$10,0)*$FC$6+VLOOKUP($FA1118,LTREV,LOOKUPS!C$9,0)*$FD$6+VLOOKUP($FA1118,CFP,LOOKUPS!C$6,0)*$FE$6+VLOOKUP($FA1118,EP,LOOKUPS!C$8,0)*$FF$6+VLOOKUP($FA1118,BM,LOOKUPS!C$5,0)*$FG$6+VLOOKUP($FA1118,DIV,LOOKUPS!C$7,0)*$FH$6++VLOOKUP($FA1118,SIZE,LOOKUPS!C$11,0)*$FI$6),"",VLOOKUP($FA1118,MOM,LOOKUPS!C$12,0)*$FB$6+VLOOKUP($FA1118,STREV,LOOKUPS!C$10,0)*$FC$6+VLOOKUP($FA1118,LTREV,LOOKUPS!C$9,0)*$FD$6+VLOOKUP($FA1118,CFP,LOOKUPS!C$6,0)*$FE$6+VLOOKUP($FA1118,EP,LOOKUPS!C$8,0)*$FF$6+VLOOKUP($FA1118,BM,LOOKUPS!C$5,0)*$FG$6+VLOOKUP($FA1118,DIV,LOOKUPS!C$7,0)*$FH$6++VLOOKUP($FA1118,SIZE,LOOKUPS!C$11,0)*$FI$6)</f>
        <v>-9.7052000000000014</v>
      </c>
      <c r="FC1118" s="1">
        <f>IF(ISERROR(VLOOKUP($FA1118,MOM,LOOKUPS!D$12,0)*$FB$6+VLOOKUP($FA1118,STREV,LOOKUPS!D$10,0)*$FC$6+VLOOKUP($FA1118,LTREV,LOOKUPS!D$9,0)*$FD$6+VLOOKUP($FA1118,CFP,LOOKUPS!D$6,0)*$FE$6+VLOOKUP($FA1118,EP,LOOKUPS!D$8,0)*$FF$6+VLOOKUP($FA1118,BM,LOOKUPS!D$5,0)*$FG$6+VLOOKUP($FA1118,DIV,LOOKUPS!D$7,0)*$FH$6++VLOOKUP($FA1118,SIZE,LOOKUPS!D$11,0)*$FI$6),"",VLOOKUP($FA1118,MOM,LOOKUPS!D$12,0)*$FB$6+VLOOKUP($FA1118,STREV,LOOKUPS!D$10,0)*$FC$6+VLOOKUP($FA1118,LTREV,LOOKUPS!D$9,0)*$FD$6+VLOOKUP($FA1118,CFP,LOOKUPS!D$6,0)*$FE$6+VLOOKUP($FA1118,EP,LOOKUPS!D$8,0)*$FF$6+VLOOKUP($FA1118,BM,LOOKUPS!D$5,0)*$FG$6+VLOOKUP($FA1118,DIV,LOOKUPS!D$7,0)*$FH$6++VLOOKUP($FA1118,SIZE,LOOKUPS!D$11,0)*$FI$6)</f>
        <v>-10.1051</v>
      </c>
      <c r="FD1118" s="1">
        <f>IF(ISERROR(VLOOKUP($FA1118,MOM,LOOKUPS!E$12,0)*$FB$6+VLOOKUP($FA1118,STREV,LOOKUPS!E$10,0)*$FC$6+VLOOKUP($FA1118,LTREV,LOOKUPS!E$9,0)*$FD$6+VLOOKUP($FA1118,CFP,LOOKUPS!E$6,0)*$FE$6+VLOOKUP($FA1118,EP,LOOKUPS!E$8,0)*$FF$6+VLOOKUP($FA1118,BM,LOOKUPS!E$5,0)*$FG$6+VLOOKUP($FA1118,DIV,LOOKUPS!E$7,0)*$FH$6++VLOOKUP($FA1118,SIZE,LOOKUPS!E$11,0)*$FI$6),"",VLOOKUP($FA1118,MOM,LOOKUPS!E$12,0)*$FB$6+VLOOKUP($FA1118,STREV,LOOKUPS!E$10,0)*$FC$6+VLOOKUP($FA1118,LTREV,LOOKUPS!E$9,0)*$FD$6+VLOOKUP($FA1118,CFP,LOOKUPS!E$6,0)*$FE$6+VLOOKUP($FA1118,EP,LOOKUPS!E$8,0)*$FF$6+VLOOKUP($FA1118,BM,LOOKUPS!E$5,0)*$FG$6+VLOOKUP($FA1118,DIV,LOOKUPS!E$7,0)*$FH$6++VLOOKUP($FA1118,SIZE,LOOKUPS!E$11,0)*$FI$6)</f>
        <v>-7.8138000000000005</v>
      </c>
      <c r="FE1118" s="1">
        <f>IF(ISERROR(VLOOKUP($FA1118,MOM,LOOKUPS!F$12,0)*$FB$6+VLOOKUP($FA1118,STREV,LOOKUPS!F$10,0)*$FC$6+VLOOKUP($FA1118,LTREV,LOOKUPS!F$9,0)*$FD$6+VLOOKUP($FA1118,CFP,LOOKUPS!F$6,0)*$FE$6+VLOOKUP($FA1118,EP,LOOKUPS!F$8,0)*$FF$6+VLOOKUP($FA1118,BM,LOOKUPS!F$5,0)*$FG$6+VLOOKUP($FA1118,DIV,LOOKUPS!F$7,0)*$FH$6++VLOOKUP($FA1118,SIZE,LOOKUPS!F$11,0)*$FI$6),"",VLOOKUP($FA1118,MOM,LOOKUPS!F$12,0)*$FB$6+VLOOKUP($FA1118,STREV,LOOKUPS!F$10,0)*$FC$6+VLOOKUP($FA1118,LTREV,LOOKUPS!F$9,0)*$FD$6+VLOOKUP($FA1118,CFP,LOOKUPS!F$6,0)*$FE$6+VLOOKUP($FA1118,EP,LOOKUPS!F$8,0)*$FF$6+VLOOKUP($FA1118,BM,LOOKUPS!F$5,0)*$FG$6+VLOOKUP($FA1118,DIV,LOOKUPS!F$7,0)*$FH$6++VLOOKUP($FA1118,SIZE,LOOKUPS!F$11,0)*$FI$6)</f>
        <v>-8.2192000000000007</v>
      </c>
      <c r="FF1118" s="1">
        <f>IF(ISERROR(VLOOKUP($FA1118,MOM,LOOKUPS!G$12,0)*$FB$6+VLOOKUP($FA1118,STREV,LOOKUPS!G$10,0)*$FC$6+VLOOKUP($FA1118,LTREV,LOOKUPS!G$9,0)*$FD$6+VLOOKUP($FA1118,CFP,LOOKUPS!G$6,0)*$FE$6+VLOOKUP($FA1118,EP,LOOKUPS!G$8,0)*$FF$6+VLOOKUP($FA1118,BM,LOOKUPS!G$5,0)*$FG$6+VLOOKUP($FA1118,DIV,LOOKUPS!G$7,0)*$FH$6++VLOOKUP($FA1118,SIZE,LOOKUPS!G$11,0)*$FI$6),"",VLOOKUP($FA1118,MOM,LOOKUPS!G$12,0)*$FB$6+VLOOKUP($FA1118,STREV,LOOKUPS!G$10,0)*$FC$6+VLOOKUP($FA1118,LTREV,LOOKUPS!G$9,0)*$FD$6+VLOOKUP($FA1118,CFP,LOOKUPS!G$6,0)*$FE$6+VLOOKUP($FA1118,EP,LOOKUPS!G$8,0)*$FF$6+VLOOKUP($FA1118,BM,LOOKUPS!G$5,0)*$FG$6+VLOOKUP($FA1118,DIV,LOOKUPS!G$7,0)*$FH$6++VLOOKUP($FA1118,SIZE,LOOKUPS!G$11,0)*$FI$6)</f>
        <v>-7.8472000000000008</v>
      </c>
      <c r="FG1118" s="1">
        <f>IF(ISERROR(VLOOKUP($FA1118,MOM,LOOKUPS!H$12,0)*$FB$6+VLOOKUP($FA1118,STREV,LOOKUPS!H$10,0)*$FC$6+VLOOKUP($FA1118,LTREV,LOOKUPS!H$9,0)*$FD$6+VLOOKUP($FA1118,CFP,LOOKUPS!H$6,0)*$FE$6+VLOOKUP($FA1118,EP,LOOKUPS!H$8,0)*$FF$6+VLOOKUP($FA1118,BM,LOOKUPS!H$5,0)*$FG$6+VLOOKUP($FA1118,DIV,LOOKUPS!H$7,0)*$FH$6++VLOOKUP($FA1118,SIZE,LOOKUPS!H$11,0)*$FI$6),"",VLOOKUP($FA1118,MOM,LOOKUPS!H$12,0)*$FB$6+VLOOKUP($FA1118,STREV,LOOKUPS!H$10,0)*$FC$6+VLOOKUP($FA1118,LTREV,LOOKUPS!H$9,0)*$FD$6+VLOOKUP($FA1118,CFP,LOOKUPS!H$6,0)*$FE$6+VLOOKUP($FA1118,EP,LOOKUPS!H$8,0)*$FF$6+VLOOKUP($FA1118,BM,LOOKUPS!H$5,0)*$FG$6+VLOOKUP($FA1118,DIV,LOOKUPS!H$7,0)*$FH$6++VLOOKUP($FA1118,SIZE,LOOKUPS!H$11,0)*$FI$6)</f>
        <v>-7.5905000000000005</v>
      </c>
      <c r="FH1118" s="1">
        <f>IF(ISERROR(VLOOKUP($FA1118,MOM,LOOKUPS!I$12,0)*$FB$6+VLOOKUP($FA1118,STREV,LOOKUPS!I$10,0)*$FC$6+VLOOKUP($FA1118,LTREV,LOOKUPS!I$9,0)*$FD$6+VLOOKUP($FA1118,CFP,LOOKUPS!I$6,0)*$FE$6+VLOOKUP($FA1118,EP,LOOKUPS!I$8,0)*$FF$6+VLOOKUP($FA1118,BM,LOOKUPS!I$5,0)*$FG$6+VLOOKUP($FA1118,DIV,LOOKUPS!I$7,0)*$FH$6++VLOOKUP($FA1118,SIZE,LOOKUPS!I$11,0)*$FI$6),"",VLOOKUP($FA1118,MOM,LOOKUPS!I$12,0)*$FB$6+VLOOKUP($FA1118,STREV,LOOKUPS!I$10,0)*$FC$6+VLOOKUP($FA1118,LTREV,LOOKUPS!I$9,0)*$FD$6+VLOOKUP($FA1118,CFP,LOOKUPS!I$6,0)*$FE$6+VLOOKUP($FA1118,EP,LOOKUPS!I$8,0)*$FF$6+VLOOKUP($FA1118,BM,LOOKUPS!I$5,0)*$FG$6+VLOOKUP($FA1118,DIV,LOOKUPS!I$7,0)*$FH$6++VLOOKUP($FA1118,SIZE,LOOKUPS!I$11,0)*$FI$6)</f>
        <v>-7.4577000000000009</v>
      </c>
      <c r="FI1118" s="1">
        <f>IF(ISERROR(VLOOKUP($FA1118,MOM,LOOKUPS!J$12,0)*$FB$6+VLOOKUP($FA1118,STREV,LOOKUPS!J$10,0)*$FC$6+VLOOKUP($FA1118,LTREV,LOOKUPS!J$9,0)*$FD$6+VLOOKUP($FA1118,CFP,LOOKUPS!J$6,0)*$FE$6+VLOOKUP($FA1118,EP,LOOKUPS!J$8,0)*$FF$6+VLOOKUP($FA1118,BM,LOOKUPS!J$5,0)*$FG$6+VLOOKUP($FA1118,DIV,LOOKUPS!J$7,0)*$FH$6++VLOOKUP($FA1118,SIZE,LOOKUPS!J$11,0)*$FI$6),"",VLOOKUP($FA1118,MOM,LOOKUPS!J$12,0)*$FB$6+VLOOKUP($FA1118,STREV,LOOKUPS!J$10,0)*$FC$6+VLOOKUP($FA1118,LTREV,LOOKUPS!J$9,0)*$FD$6+VLOOKUP($FA1118,CFP,LOOKUPS!J$6,0)*$FE$6+VLOOKUP($FA1118,EP,LOOKUPS!J$8,0)*$FF$6+VLOOKUP($FA1118,BM,LOOKUPS!J$5,0)*$FG$6+VLOOKUP($FA1118,DIV,LOOKUPS!J$7,0)*$FH$6++VLOOKUP($FA1118,SIZE,LOOKUPS!J$11,0)*$FI$6)</f>
        <v>-7.391700000000001</v>
      </c>
      <c r="FJ1118" s="1">
        <f>IF(ISERROR(VLOOKUP($FA1118,MOM,LOOKUPS!K$12,0)*$FB$6+VLOOKUP($FA1118,STREV,LOOKUPS!K$10,0)*$FC$6+VLOOKUP($FA1118,LTREV,LOOKUPS!K$9,0)*$FD$6+VLOOKUP($FA1118,CFP,LOOKUPS!K$6,0)*$FE$6+VLOOKUP($FA1118,EP,LOOKUPS!K$8,0)*$FF$6+VLOOKUP($FA1118,BM,LOOKUPS!K$5,0)*$FG$6+VLOOKUP($FA1118,DIV,LOOKUPS!K$7,0)*$FH$6++VLOOKUP($FA1118,SIZE,LOOKUPS!K$11,0)*$FI$6),"",VLOOKUP($FA1118,MOM,LOOKUPS!K$12,0)*$FB$6+VLOOKUP($FA1118,STREV,LOOKUPS!K$10,0)*$FC$6+VLOOKUP($FA1118,LTREV,LOOKUPS!K$9,0)*$FD$6+VLOOKUP($FA1118,CFP,LOOKUPS!K$6,0)*$FE$6+VLOOKUP($FA1118,EP,LOOKUPS!K$8,0)*$FF$6+VLOOKUP($FA1118,BM,LOOKUPS!K$5,0)*$FG$6+VLOOKUP($FA1118,DIV,LOOKUPS!K$7,0)*$FH$6++VLOOKUP($FA1118,SIZE,LOOKUPS!K$11,0)*$FI$6)</f>
        <v>-7.0883000000000003</v>
      </c>
      <c r="FK1118" s="1">
        <f>IF(ISERROR(VLOOKUP($FA1118,MOM,LOOKUPS!L$12,0)*$FB$6+VLOOKUP($FA1118,STREV,LOOKUPS!L$10,0)*$FC$6+VLOOKUP($FA1118,LTREV,LOOKUPS!L$9,0)*$FD$6+VLOOKUP($FA1118,CFP,LOOKUPS!L$6,0)*$FE$6+VLOOKUP($FA1118,EP,LOOKUPS!L$8,0)*$FF$6+VLOOKUP($FA1118,BM,LOOKUPS!L$5,0)*$FG$6+VLOOKUP($FA1118,DIV,LOOKUPS!L$7,0)*$FH$6++VLOOKUP($FA1118,SIZE,LOOKUPS!L$11,0)*$FI$6),"",VLOOKUP($FA1118,MOM,LOOKUPS!L$12,0)*$FB$6+VLOOKUP($FA1118,STREV,LOOKUPS!L$10,0)*$FC$6+VLOOKUP($FA1118,LTREV,LOOKUPS!L$9,0)*$FD$6+VLOOKUP($FA1118,CFP,LOOKUPS!L$6,0)*$FE$6+VLOOKUP($FA1118,EP,LOOKUPS!L$8,0)*$FF$6+VLOOKUP($FA1118,BM,LOOKUPS!L$5,0)*$FG$6+VLOOKUP($FA1118,DIV,LOOKUPS!L$7,0)*$FH$6++VLOOKUP($FA1118,SIZE,LOOKUPS!L$11,0)*$FI$6)</f>
        <v>-8.3878000000000004</v>
      </c>
    </row>
    <row r="1119" spans="1:167" x14ac:dyDescent="0.3">
      <c r="A1119">
        <v>201906</v>
      </c>
      <c r="B1119">
        <v>2.52</v>
      </c>
      <c r="C1119">
        <v>4.1900000000000004</v>
      </c>
      <c r="D1119">
        <v>8.18</v>
      </c>
      <c r="E1119">
        <v>5.51</v>
      </c>
      <c r="F1119">
        <v>5.78</v>
      </c>
      <c r="G1119">
        <v>6.11</v>
      </c>
      <c r="H1119">
        <v>6.65</v>
      </c>
      <c r="I1119">
        <v>5.77</v>
      </c>
      <c r="J1119">
        <v>7.66</v>
      </c>
      <c r="K1119">
        <v>7.03</v>
      </c>
      <c r="M1119" s="1">
        <v>201807</v>
      </c>
      <c r="N1119" s="1">
        <v>-2.35</v>
      </c>
      <c r="O1119" s="1">
        <v>0.55000000000000004</v>
      </c>
      <c r="P1119" s="1">
        <v>1.27</v>
      </c>
      <c r="Q1119" s="1">
        <v>2.58</v>
      </c>
      <c r="R1119" s="1">
        <v>2.0499999999999998</v>
      </c>
      <c r="S1119" s="1">
        <v>1.67</v>
      </c>
      <c r="T1119" s="1">
        <v>1.82</v>
      </c>
      <c r="U1119" s="1">
        <v>0.55000000000000004</v>
      </c>
      <c r="V1119" s="1">
        <v>0.17</v>
      </c>
      <c r="W1119" s="1">
        <v>-0.96</v>
      </c>
      <c r="CA1119" s="1">
        <v>201812</v>
      </c>
      <c r="CB1119" s="1">
        <v>-17.46</v>
      </c>
      <c r="CC1119" s="1">
        <v>-12.71</v>
      </c>
      <c r="CD1119" s="1">
        <v>-12.77</v>
      </c>
      <c r="CE1119" s="1">
        <v>-13.29</v>
      </c>
      <c r="CF1119" s="1">
        <v>-12.53</v>
      </c>
      <c r="CG1119" s="1">
        <v>-13.13</v>
      </c>
      <c r="CH1119" s="1">
        <v>-12.86</v>
      </c>
      <c r="CI1119" s="1">
        <v>-12.38</v>
      </c>
      <c r="CJ1119" s="1">
        <v>-13.73</v>
      </c>
      <c r="CK1119" s="1">
        <v>-11.8</v>
      </c>
      <c r="CL1119" s="1">
        <v>-13.36</v>
      </c>
      <c r="CM1119" s="1">
        <v>-13.17</v>
      </c>
      <c r="CN1119" s="1">
        <v>-13.08</v>
      </c>
      <c r="CO1119" s="1">
        <v>-13.13</v>
      </c>
      <c r="CP1119" s="1">
        <v>-12.67</v>
      </c>
      <c r="CQ1119" s="1">
        <v>-12.29</v>
      </c>
      <c r="CR1119" s="1">
        <v>-12.47</v>
      </c>
      <c r="CS1119" s="1">
        <v>-12.2</v>
      </c>
      <c r="CT1119" s="1">
        <v>-15.14</v>
      </c>
      <c r="CV1119" s="1">
        <v>201912</v>
      </c>
      <c r="CW1119" s="1">
        <v>6.33</v>
      </c>
      <c r="CX1119" s="1">
        <v>3.04</v>
      </c>
      <c r="CY1119" s="1">
        <v>3.04</v>
      </c>
      <c r="CZ1119" s="1">
        <v>3.32</v>
      </c>
      <c r="DA1119" s="1">
        <v>3.52</v>
      </c>
      <c r="DB1119" s="1">
        <v>2.17</v>
      </c>
      <c r="DC1119" s="1">
        <v>3.25</v>
      </c>
      <c r="DD1119" s="1">
        <v>3.07</v>
      </c>
      <c r="DE1119" s="1">
        <v>3.61</v>
      </c>
      <c r="DF1119" s="1">
        <v>3.56</v>
      </c>
      <c r="DG1119" s="1">
        <v>3.49</v>
      </c>
      <c r="DH1119" s="1">
        <v>2.11</v>
      </c>
      <c r="DI1119" s="1">
        <v>2.2400000000000002</v>
      </c>
      <c r="DJ1119" s="1">
        <v>3.23</v>
      </c>
      <c r="DK1119" s="1">
        <v>3.26</v>
      </c>
      <c r="DL1119" s="1">
        <v>3.43</v>
      </c>
      <c r="DM1119" s="1">
        <v>2.67</v>
      </c>
      <c r="DN1119" s="1">
        <v>3.67</v>
      </c>
      <c r="DO1119" s="1">
        <v>3.54</v>
      </c>
      <c r="DQ1119" s="1">
        <v>201812</v>
      </c>
      <c r="DR1119" s="1">
        <v>-99.99</v>
      </c>
      <c r="DS1119" s="1">
        <v>-14.21</v>
      </c>
      <c r="DT1119" s="1">
        <v>-12.47</v>
      </c>
      <c r="DU1119" s="1">
        <v>-9.77</v>
      </c>
      <c r="DV1119" s="1">
        <v>-14.64</v>
      </c>
      <c r="DW1119" s="1">
        <v>-12.61</v>
      </c>
      <c r="DX1119" s="1">
        <v>-12.19</v>
      </c>
      <c r="DY1119" s="1">
        <v>-11.41</v>
      </c>
      <c r="DZ1119" s="1">
        <v>-9.26</v>
      </c>
      <c r="EA1119" s="1">
        <v>-15.17</v>
      </c>
      <c r="EB1119" s="1">
        <v>-13.11</v>
      </c>
      <c r="EC1119" s="1">
        <v>-12.11</v>
      </c>
      <c r="ED1119" s="1">
        <v>-13.29</v>
      </c>
      <c r="EE1119" s="1">
        <v>-12.74</v>
      </c>
      <c r="EF1119" s="1">
        <v>-11.48</v>
      </c>
      <c r="EG1119" s="1">
        <v>-12.01</v>
      </c>
      <c r="EH1119" s="1">
        <v>-10.74</v>
      </c>
      <c r="EI1119" s="1">
        <v>-9.61</v>
      </c>
      <c r="EJ1119" s="1">
        <v>-8.9</v>
      </c>
      <c r="EL1119">
        <v>201812</v>
      </c>
      <c r="EM1119">
        <v>-9.5500000000000007</v>
      </c>
      <c r="EN1119">
        <v>-2.48</v>
      </c>
      <c r="EO1119">
        <v>-1.89</v>
      </c>
      <c r="EP1119">
        <v>0.19</v>
      </c>
      <c r="ER1119">
        <v>201906</v>
      </c>
      <c r="ES1119">
        <v>-2.14</v>
      </c>
      <c r="EU1119">
        <v>201807</v>
      </c>
      <c r="EV1119">
        <v>1.58</v>
      </c>
      <c r="FA1119" s="1">
        <v>201906</v>
      </c>
      <c r="FB1119" s="1">
        <f>IF(ISERROR(VLOOKUP($FA1119,MOM,LOOKUPS!C$12,0)*$FB$6+VLOOKUP($FA1119,STREV,LOOKUPS!C$10,0)*$FC$6+VLOOKUP($FA1119,LTREV,LOOKUPS!C$9,0)*$FD$6+VLOOKUP($FA1119,CFP,LOOKUPS!C$6,0)*$FE$6+VLOOKUP($FA1119,EP,LOOKUPS!C$8,0)*$FF$6+VLOOKUP($FA1119,BM,LOOKUPS!C$5,0)*$FG$6+VLOOKUP($FA1119,DIV,LOOKUPS!C$7,0)*$FH$6++VLOOKUP($FA1119,SIZE,LOOKUPS!C$11,0)*$FI$6),"",VLOOKUP($FA1119,MOM,LOOKUPS!C$12,0)*$FB$6+VLOOKUP($FA1119,STREV,LOOKUPS!C$10,0)*$FC$6+VLOOKUP($FA1119,LTREV,LOOKUPS!C$9,0)*$FD$6+VLOOKUP($FA1119,CFP,LOOKUPS!C$6,0)*$FE$6+VLOOKUP($FA1119,EP,LOOKUPS!C$8,0)*$FF$6+VLOOKUP($FA1119,BM,LOOKUPS!C$5,0)*$FG$6+VLOOKUP($FA1119,DIV,LOOKUPS!C$7,0)*$FH$6++VLOOKUP($FA1119,SIZE,LOOKUPS!C$11,0)*$FI$6)</f>
        <v>5.2154000000000007</v>
      </c>
      <c r="FC1119" s="1">
        <f>IF(ISERROR(VLOOKUP($FA1119,MOM,LOOKUPS!D$12,0)*$FB$6+VLOOKUP($FA1119,STREV,LOOKUPS!D$10,0)*$FC$6+VLOOKUP($FA1119,LTREV,LOOKUPS!D$9,0)*$FD$6+VLOOKUP($FA1119,CFP,LOOKUPS!D$6,0)*$FE$6+VLOOKUP($FA1119,EP,LOOKUPS!D$8,0)*$FF$6+VLOOKUP($FA1119,BM,LOOKUPS!D$5,0)*$FG$6+VLOOKUP($FA1119,DIV,LOOKUPS!D$7,0)*$FH$6++VLOOKUP($FA1119,SIZE,LOOKUPS!D$11,0)*$FI$6),"",VLOOKUP($FA1119,MOM,LOOKUPS!D$12,0)*$FB$6+VLOOKUP($FA1119,STREV,LOOKUPS!D$10,0)*$FC$6+VLOOKUP($FA1119,LTREV,LOOKUPS!D$9,0)*$FD$6+VLOOKUP($FA1119,CFP,LOOKUPS!D$6,0)*$FE$6+VLOOKUP($FA1119,EP,LOOKUPS!D$8,0)*$FF$6+VLOOKUP($FA1119,BM,LOOKUPS!D$5,0)*$FG$6+VLOOKUP($FA1119,DIV,LOOKUPS!D$7,0)*$FH$6++VLOOKUP($FA1119,SIZE,LOOKUPS!D$11,0)*$FI$6)</f>
        <v>5.4527000000000001</v>
      </c>
      <c r="FD1119" s="1">
        <f>IF(ISERROR(VLOOKUP($FA1119,MOM,LOOKUPS!E$12,0)*$FB$6+VLOOKUP($FA1119,STREV,LOOKUPS!E$10,0)*$FC$6+VLOOKUP($FA1119,LTREV,LOOKUPS!E$9,0)*$FD$6+VLOOKUP($FA1119,CFP,LOOKUPS!E$6,0)*$FE$6+VLOOKUP($FA1119,EP,LOOKUPS!E$8,0)*$FF$6+VLOOKUP($FA1119,BM,LOOKUPS!E$5,0)*$FG$6+VLOOKUP($FA1119,DIV,LOOKUPS!E$7,0)*$FH$6++VLOOKUP($FA1119,SIZE,LOOKUPS!E$11,0)*$FI$6),"",VLOOKUP($FA1119,MOM,LOOKUPS!E$12,0)*$FB$6+VLOOKUP($FA1119,STREV,LOOKUPS!E$10,0)*$FC$6+VLOOKUP($FA1119,LTREV,LOOKUPS!E$9,0)*$FD$6+VLOOKUP($FA1119,CFP,LOOKUPS!E$6,0)*$FE$6+VLOOKUP($FA1119,EP,LOOKUPS!E$8,0)*$FF$6+VLOOKUP($FA1119,BM,LOOKUPS!E$5,0)*$FG$6+VLOOKUP($FA1119,DIV,LOOKUPS!E$7,0)*$FH$6++VLOOKUP($FA1119,SIZE,LOOKUPS!E$11,0)*$FI$6)</f>
        <v>7.2218999999999998</v>
      </c>
      <c r="FE1119" s="1">
        <f>IF(ISERROR(VLOOKUP($FA1119,MOM,LOOKUPS!F$12,0)*$FB$6+VLOOKUP($FA1119,STREV,LOOKUPS!F$10,0)*$FC$6+VLOOKUP($FA1119,LTREV,LOOKUPS!F$9,0)*$FD$6+VLOOKUP($FA1119,CFP,LOOKUPS!F$6,0)*$FE$6+VLOOKUP($FA1119,EP,LOOKUPS!F$8,0)*$FF$6+VLOOKUP($FA1119,BM,LOOKUPS!F$5,0)*$FG$6+VLOOKUP($FA1119,DIV,LOOKUPS!F$7,0)*$FH$6++VLOOKUP($FA1119,SIZE,LOOKUPS!F$11,0)*$FI$6),"",VLOOKUP($FA1119,MOM,LOOKUPS!F$12,0)*$FB$6+VLOOKUP($FA1119,STREV,LOOKUPS!F$10,0)*$FC$6+VLOOKUP($FA1119,LTREV,LOOKUPS!F$9,0)*$FD$6+VLOOKUP($FA1119,CFP,LOOKUPS!F$6,0)*$FE$6+VLOOKUP($FA1119,EP,LOOKUPS!F$8,0)*$FF$6+VLOOKUP($FA1119,BM,LOOKUPS!F$5,0)*$FG$6+VLOOKUP($FA1119,DIV,LOOKUPS!F$7,0)*$FH$6++VLOOKUP($FA1119,SIZE,LOOKUPS!F$11,0)*$FI$6)</f>
        <v>5.8993000000000002</v>
      </c>
      <c r="FF1119" s="1">
        <f>IF(ISERROR(VLOOKUP($FA1119,MOM,LOOKUPS!G$12,0)*$FB$6+VLOOKUP($FA1119,STREV,LOOKUPS!G$10,0)*$FC$6+VLOOKUP($FA1119,LTREV,LOOKUPS!G$9,0)*$FD$6+VLOOKUP($FA1119,CFP,LOOKUPS!G$6,0)*$FE$6+VLOOKUP($FA1119,EP,LOOKUPS!G$8,0)*$FF$6+VLOOKUP($FA1119,BM,LOOKUPS!G$5,0)*$FG$6+VLOOKUP($FA1119,DIV,LOOKUPS!G$7,0)*$FH$6++VLOOKUP($FA1119,SIZE,LOOKUPS!G$11,0)*$FI$6),"",VLOOKUP($FA1119,MOM,LOOKUPS!G$12,0)*$FB$6+VLOOKUP($FA1119,STREV,LOOKUPS!G$10,0)*$FC$6+VLOOKUP($FA1119,LTREV,LOOKUPS!G$9,0)*$FD$6+VLOOKUP($FA1119,CFP,LOOKUPS!G$6,0)*$FE$6+VLOOKUP($FA1119,EP,LOOKUPS!G$8,0)*$FF$6+VLOOKUP($FA1119,BM,LOOKUPS!G$5,0)*$FG$6+VLOOKUP($FA1119,DIV,LOOKUPS!G$7,0)*$FH$6++VLOOKUP($FA1119,SIZE,LOOKUPS!G$11,0)*$FI$6)</f>
        <v>7.0853000000000002</v>
      </c>
      <c r="FG1119" s="1">
        <f>IF(ISERROR(VLOOKUP($FA1119,MOM,LOOKUPS!H$12,0)*$FB$6+VLOOKUP($FA1119,STREV,LOOKUPS!H$10,0)*$FC$6+VLOOKUP($FA1119,LTREV,LOOKUPS!H$9,0)*$FD$6+VLOOKUP($FA1119,CFP,LOOKUPS!H$6,0)*$FE$6+VLOOKUP($FA1119,EP,LOOKUPS!H$8,0)*$FF$6+VLOOKUP($FA1119,BM,LOOKUPS!H$5,0)*$FG$6+VLOOKUP($FA1119,DIV,LOOKUPS!H$7,0)*$FH$6++VLOOKUP($FA1119,SIZE,LOOKUPS!H$11,0)*$FI$6),"",VLOOKUP($FA1119,MOM,LOOKUPS!H$12,0)*$FB$6+VLOOKUP($FA1119,STREV,LOOKUPS!H$10,0)*$FC$6+VLOOKUP($FA1119,LTREV,LOOKUPS!H$9,0)*$FD$6+VLOOKUP($FA1119,CFP,LOOKUPS!H$6,0)*$FE$6+VLOOKUP($FA1119,EP,LOOKUPS!H$8,0)*$FF$6+VLOOKUP($FA1119,BM,LOOKUPS!H$5,0)*$FG$6+VLOOKUP($FA1119,DIV,LOOKUPS!H$7,0)*$FH$6++VLOOKUP($FA1119,SIZE,LOOKUPS!H$11,0)*$FI$6)</f>
        <v>5.53</v>
      </c>
      <c r="FH1119" s="1">
        <f>IF(ISERROR(VLOOKUP($FA1119,MOM,LOOKUPS!I$12,0)*$FB$6+VLOOKUP($FA1119,STREV,LOOKUPS!I$10,0)*$FC$6+VLOOKUP($FA1119,LTREV,LOOKUPS!I$9,0)*$FD$6+VLOOKUP($FA1119,CFP,LOOKUPS!I$6,0)*$FE$6+VLOOKUP($FA1119,EP,LOOKUPS!I$8,0)*$FF$6+VLOOKUP($FA1119,BM,LOOKUPS!I$5,0)*$FG$6+VLOOKUP($FA1119,DIV,LOOKUPS!I$7,0)*$FH$6++VLOOKUP($FA1119,SIZE,LOOKUPS!I$11,0)*$FI$6),"",VLOOKUP($FA1119,MOM,LOOKUPS!I$12,0)*$FB$6+VLOOKUP($FA1119,STREV,LOOKUPS!I$10,0)*$FC$6+VLOOKUP($FA1119,LTREV,LOOKUPS!I$9,0)*$FD$6+VLOOKUP($FA1119,CFP,LOOKUPS!I$6,0)*$FE$6+VLOOKUP($FA1119,EP,LOOKUPS!I$8,0)*$FF$6+VLOOKUP($FA1119,BM,LOOKUPS!I$5,0)*$FG$6+VLOOKUP($FA1119,DIV,LOOKUPS!I$7,0)*$FH$6++VLOOKUP($FA1119,SIZE,LOOKUPS!I$11,0)*$FI$6)</f>
        <v>5.9430999999999994</v>
      </c>
      <c r="FI1119" s="1">
        <f>IF(ISERROR(VLOOKUP($FA1119,MOM,LOOKUPS!J$12,0)*$FB$6+VLOOKUP($FA1119,STREV,LOOKUPS!J$10,0)*$FC$6+VLOOKUP($FA1119,LTREV,LOOKUPS!J$9,0)*$FD$6+VLOOKUP($FA1119,CFP,LOOKUPS!J$6,0)*$FE$6+VLOOKUP($FA1119,EP,LOOKUPS!J$8,0)*$FF$6+VLOOKUP($FA1119,BM,LOOKUPS!J$5,0)*$FG$6+VLOOKUP($FA1119,DIV,LOOKUPS!J$7,0)*$FH$6++VLOOKUP($FA1119,SIZE,LOOKUPS!J$11,0)*$FI$6),"",VLOOKUP($FA1119,MOM,LOOKUPS!J$12,0)*$FB$6+VLOOKUP($FA1119,STREV,LOOKUPS!J$10,0)*$FC$6+VLOOKUP($FA1119,LTREV,LOOKUPS!J$9,0)*$FD$6+VLOOKUP($FA1119,CFP,LOOKUPS!J$6,0)*$FE$6+VLOOKUP($FA1119,EP,LOOKUPS!J$8,0)*$FF$6+VLOOKUP($FA1119,BM,LOOKUPS!J$5,0)*$FG$6+VLOOKUP($FA1119,DIV,LOOKUPS!J$7,0)*$FH$6++VLOOKUP($FA1119,SIZE,LOOKUPS!J$11,0)*$FI$6)</f>
        <v>6.1663999999999994</v>
      </c>
      <c r="FJ1119" s="1">
        <f>IF(ISERROR(VLOOKUP($FA1119,MOM,LOOKUPS!K$12,0)*$FB$6+VLOOKUP($FA1119,STREV,LOOKUPS!K$10,0)*$FC$6+VLOOKUP($FA1119,LTREV,LOOKUPS!K$9,0)*$FD$6+VLOOKUP($FA1119,CFP,LOOKUPS!K$6,0)*$FE$6+VLOOKUP($FA1119,EP,LOOKUPS!K$8,0)*$FF$6+VLOOKUP($FA1119,BM,LOOKUPS!K$5,0)*$FG$6+VLOOKUP($FA1119,DIV,LOOKUPS!K$7,0)*$FH$6++VLOOKUP($FA1119,SIZE,LOOKUPS!K$11,0)*$FI$6),"",VLOOKUP($FA1119,MOM,LOOKUPS!K$12,0)*$FB$6+VLOOKUP($FA1119,STREV,LOOKUPS!K$10,0)*$FC$6+VLOOKUP($FA1119,LTREV,LOOKUPS!K$9,0)*$FD$6+VLOOKUP($FA1119,CFP,LOOKUPS!K$6,0)*$FE$6+VLOOKUP($FA1119,EP,LOOKUPS!K$8,0)*$FF$6+VLOOKUP($FA1119,BM,LOOKUPS!K$5,0)*$FG$6+VLOOKUP($FA1119,DIV,LOOKUPS!K$7,0)*$FH$6++VLOOKUP($FA1119,SIZE,LOOKUPS!K$11,0)*$FI$6)</f>
        <v>5.9795999999999996</v>
      </c>
      <c r="FK1119" s="1">
        <f>IF(ISERROR(VLOOKUP($FA1119,MOM,LOOKUPS!L$12,0)*$FB$6+VLOOKUP($FA1119,STREV,LOOKUPS!L$10,0)*$FC$6+VLOOKUP($FA1119,LTREV,LOOKUPS!L$9,0)*$FD$6+VLOOKUP($FA1119,CFP,LOOKUPS!L$6,0)*$FE$6+VLOOKUP($FA1119,EP,LOOKUPS!L$8,0)*$FF$6+VLOOKUP($FA1119,BM,LOOKUPS!L$5,0)*$FG$6+VLOOKUP($FA1119,DIV,LOOKUPS!L$7,0)*$FH$6++VLOOKUP($FA1119,SIZE,LOOKUPS!L$11,0)*$FI$6),"",VLOOKUP($FA1119,MOM,LOOKUPS!L$12,0)*$FB$6+VLOOKUP($FA1119,STREV,LOOKUPS!L$10,0)*$FC$6+VLOOKUP($FA1119,LTREV,LOOKUPS!L$9,0)*$FD$6+VLOOKUP($FA1119,CFP,LOOKUPS!L$6,0)*$FE$6+VLOOKUP($FA1119,EP,LOOKUPS!L$8,0)*$FF$6+VLOOKUP($FA1119,BM,LOOKUPS!L$5,0)*$FG$6+VLOOKUP($FA1119,DIV,LOOKUPS!L$7,0)*$FH$6++VLOOKUP($FA1119,SIZE,LOOKUPS!L$11,0)*$FI$6)</f>
        <v>4.2234000000000007</v>
      </c>
    </row>
    <row r="1120" spans="1:167" x14ac:dyDescent="0.3">
      <c r="A1120">
        <v>201907</v>
      </c>
      <c r="B1120">
        <v>-6.34</v>
      </c>
      <c r="C1120">
        <v>-0.68</v>
      </c>
      <c r="D1120">
        <v>-1.08</v>
      </c>
      <c r="E1120">
        <v>-0.84</v>
      </c>
      <c r="F1120">
        <v>0.21</v>
      </c>
      <c r="G1120">
        <v>0.42</v>
      </c>
      <c r="H1120">
        <v>0.65</v>
      </c>
      <c r="I1120">
        <v>-0.14000000000000001</v>
      </c>
      <c r="J1120">
        <v>0.27</v>
      </c>
      <c r="K1120">
        <v>1.07</v>
      </c>
      <c r="M1120" s="1">
        <v>201808</v>
      </c>
      <c r="N1120" s="1">
        <v>4.87</v>
      </c>
      <c r="O1120" s="1">
        <v>3.18</v>
      </c>
      <c r="P1120" s="1">
        <v>3.44</v>
      </c>
      <c r="Q1120" s="1">
        <v>3.31</v>
      </c>
      <c r="R1120" s="1">
        <v>3.74</v>
      </c>
      <c r="S1120" s="1">
        <v>3.04</v>
      </c>
      <c r="T1120" s="1">
        <v>3.75</v>
      </c>
      <c r="U1120" s="1">
        <v>3.1</v>
      </c>
      <c r="V1120" s="1">
        <v>2.08</v>
      </c>
      <c r="W1120" s="1">
        <v>2.9</v>
      </c>
      <c r="CA1120" s="1">
        <v>201901</v>
      </c>
      <c r="CB1120" s="1">
        <v>18.760000000000002</v>
      </c>
      <c r="CC1120" s="1">
        <v>15.48</v>
      </c>
      <c r="CD1120" s="1">
        <v>12.47</v>
      </c>
      <c r="CE1120" s="1">
        <v>12.96</v>
      </c>
      <c r="CF1120" s="1">
        <v>15.57</v>
      </c>
      <c r="CG1120" s="1">
        <v>14.28</v>
      </c>
      <c r="CH1120" s="1">
        <v>12.71</v>
      </c>
      <c r="CI1120" s="1">
        <v>11.43</v>
      </c>
      <c r="CJ1120" s="1">
        <v>13.65</v>
      </c>
      <c r="CK1120" s="1">
        <v>17.079999999999998</v>
      </c>
      <c r="CL1120" s="1">
        <v>13.86</v>
      </c>
      <c r="CM1120" s="1">
        <v>15.24</v>
      </c>
      <c r="CN1120" s="1">
        <v>13.4</v>
      </c>
      <c r="CO1120" s="1">
        <v>13.09</v>
      </c>
      <c r="CP1120" s="1">
        <v>12.43</v>
      </c>
      <c r="CQ1120" s="1">
        <v>11.13</v>
      </c>
      <c r="CR1120" s="1">
        <v>11.69</v>
      </c>
      <c r="CS1120" s="1">
        <v>11.85</v>
      </c>
      <c r="CT1120" s="1">
        <v>15.32</v>
      </c>
      <c r="CV1120" s="1">
        <v>202001</v>
      </c>
      <c r="CW1120" s="1">
        <v>0.22</v>
      </c>
      <c r="CX1120" s="1">
        <v>-3.38</v>
      </c>
      <c r="CY1120" s="1">
        <v>-4.2</v>
      </c>
      <c r="CZ1120" s="1">
        <v>-4.6900000000000004</v>
      </c>
      <c r="DA1120" s="1">
        <v>-3.12</v>
      </c>
      <c r="DB1120" s="1">
        <v>-3.68</v>
      </c>
      <c r="DC1120" s="1">
        <v>-4.1100000000000003</v>
      </c>
      <c r="DD1120" s="1">
        <v>-4.9800000000000004</v>
      </c>
      <c r="DE1120" s="1">
        <v>-4.63</v>
      </c>
      <c r="DF1120" s="1">
        <v>-2.6</v>
      </c>
      <c r="DG1120" s="1">
        <v>-3.59</v>
      </c>
      <c r="DH1120" s="1">
        <v>-3.87</v>
      </c>
      <c r="DI1120" s="1">
        <v>-3.49</v>
      </c>
      <c r="DJ1120" s="1">
        <v>-4.13</v>
      </c>
      <c r="DK1120" s="1">
        <v>-4.09</v>
      </c>
      <c r="DL1120" s="1">
        <v>-5.1100000000000003</v>
      </c>
      <c r="DM1120" s="1">
        <v>-4.83</v>
      </c>
      <c r="DN1120" s="1">
        <v>-4.9400000000000004</v>
      </c>
      <c r="DO1120" s="1">
        <v>-4.2699999999999996</v>
      </c>
      <c r="DQ1120" s="1">
        <v>201901</v>
      </c>
      <c r="DR1120" s="1">
        <v>-99.99</v>
      </c>
      <c r="DS1120" s="1">
        <v>16.309999999999999</v>
      </c>
      <c r="DT1120" s="1">
        <v>13.03</v>
      </c>
      <c r="DU1120" s="1">
        <v>9.92</v>
      </c>
      <c r="DV1120" s="1">
        <v>17.28</v>
      </c>
      <c r="DW1120" s="1">
        <v>11.81</v>
      </c>
      <c r="DX1120" s="1">
        <v>13.32</v>
      </c>
      <c r="DY1120" s="1">
        <v>12.1</v>
      </c>
      <c r="DZ1120" s="1">
        <v>9.6199999999999992</v>
      </c>
      <c r="EA1120" s="1">
        <v>19.37</v>
      </c>
      <c r="EB1120" s="1">
        <v>11.2</v>
      </c>
      <c r="EC1120" s="1">
        <v>11.56</v>
      </c>
      <c r="ED1120" s="1">
        <v>12.16</v>
      </c>
      <c r="EE1120" s="1">
        <v>14</v>
      </c>
      <c r="EF1120" s="1">
        <v>12.47</v>
      </c>
      <c r="EG1120" s="1">
        <v>13.55</v>
      </c>
      <c r="EH1120" s="1">
        <v>10.48</v>
      </c>
      <c r="EI1120" s="1">
        <v>10.68</v>
      </c>
      <c r="EJ1120" s="1">
        <v>8.59</v>
      </c>
      <c r="EL1120">
        <v>201901</v>
      </c>
      <c r="EM1120">
        <v>8.41</v>
      </c>
      <c r="EN1120">
        <v>2.89</v>
      </c>
      <c r="EO1120">
        <v>-0.46</v>
      </c>
      <c r="EP1120">
        <v>0.21</v>
      </c>
      <c r="ER1120">
        <v>201907</v>
      </c>
      <c r="ES1120">
        <v>2.72</v>
      </c>
      <c r="EU1120">
        <v>201808</v>
      </c>
      <c r="EV1120">
        <v>1.25</v>
      </c>
      <c r="FA1120" s="1">
        <v>201907</v>
      </c>
      <c r="FB1120" s="1">
        <f>IF(ISERROR(VLOOKUP($FA1120,MOM,LOOKUPS!C$12,0)*$FB$6+VLOOKUP($FA1120,STREV,LOOKUPS!C$10,0)*$FC$6+VLOOKUP($FA1120,LTREV,LOOKUPS!C$9,0)*$FD$6+VLOOKUP($FA1120,CFP,LOOKUPS!C$6,0)*$FE$6+VLOOKUP($FA1120,EP,LOOKUPS!C$8,0)*$FF$6+VLOOKUP($FA1120,BM,LOOKUPS!C$5,0)*$FG$6+VLOOKUP($FA1120,DIV,LOOKUPS!C$7,0)*$FH$6++VLOOKUP($FA1120,SIZE,LOOKUPS!C$11,0)*$FI$6),"",VLOOKUP($FA1120,MOM,LOOKUPS!C$12,0)*$FB$6+VLOOKUP($FA1120,STREV,LOOKUPS!C$10,0)*$FC$6+VLOOKUP($FA1120,LTREV,LOOKUPS!C$9,0)*$FD$6+VLOOKUP($FA1120,CFP,LOOKUPS!C$6,0)*$FE$6+VLOOKUP($FA1120,EP,LOOKUPS!C$8,0)*$FF$6+VLOOKUP($FA1120,BM,LOOKUPS!C$5,0)*$FG$6+VLOOKUP($FA1120,DIV,LOOKUPS!C$7,0)*$FH$6++VLOOKUP($FA1120,SIZE,LOOKUPS!C$11,0)*$FI$6)</f>
        <v>-3.0584000000000002</v>
      </c>
      <c r="FC1120" s="1">
        <f>IF(ISERROR(VLOOKUP($FA1120,MOM,LOOKUPS!D$12,0)*$FB$6+VLOOKUP($FA1120,STREV,LOOKUPS!D$10,0)*$FC$6+VLOOKUP($FA1120,LTREV,LOOKUPS!D$9,0)*$FD$6+VLOOKUP($FA1120,CFP,LOOKUPS!D$6,0)*$FE$6+VLOOKUP($FA1120,EP,LOOKUPS!D$8,0)*$FF$6+VLOOKUP($FA1120,BM,LOOKUPS!D$5,0)*$FG$6+VLOOKUP($FA1120,DIV,LOOKUPS!D$7,0)*$FH$6++VLOOKUP($FA1120,SIZE,LOOKUPS!D$11,0)*$FI$6),"",VLOOKUP($FA1120,MOM,LOOKUPS!D$12,0)*$FB$6+VLOOKUP($FA1120,STREV,LOOKUPS!D$10,0)*$FC$6+VLOOKUP($FA1120,LTREV,LOOKUPS!D$9,0)*$FD$6+VLOOKUP($FA1120,CFP,LOOKUPS!D$6,0)*$FE$6+VLOOKUP($FA1120,EP,LOOKUPS!D$8,0)*$FF$6+VLOOKUP($FA1120,BM,LOOKUPS!D$5,0)*$FG$6+VLOOKUP($FA1120,DIV,LOOKUPS!D$7,0)*$FH$6++VLOOKUP($FA1120,SIZE,LOOKUPS!D$11,0)*$FI$6)</f>
        <v>-0.61519999999999997</v>
      </c>
      <c r="FD1120" s="1">
        <f>IF(ISERROR(VLOOKUP($FA1120,MOM,LOOKUPS!E$12,0)*$FB$6+VLOOKUP($FA1120,STREV,LOOKUPS!E$10,0)*$FC$6+VLOOKUP($FA1120,LTREV,LOOKUPS!E$9,0)*$FD$6+VLOOKUP($FA1120,CFP,LOOKUPS!E$6,0)*$FE$6+VLOOKUP($FA1120,EP,LOOKUPS!E$8,0)*$FF$6+VLOOKUP($FA1120,BM,LOOKUPS!E$5,0)*$FG$6+VLOOKUP($FA1120,DIV,LOOKUPS!E$7,0)*$FH$6++VLOOKUP($FA1120,SIZE,LOOKUPS!E$11,0)*$FI$6),"",VLOOKUP($FA1120,MOM,LOOKUPS!E$12,0)*$FB$6+VLOOKUP($FA1120,STREV,LOOKUPS!E$10,0)*$FC$6+VLOOKUP($FA1120,LTREV,LOOKUPS!E$9,0)*$FD$6+VLOOKUP($FA1120,CFP,LOOKUPS!E$6,0)*$FE$6+VLOOKUP($FA1120,EP,LOOKUPS!E$8,0)*$FF$6+VLOOKUP($FA1120,BM,LOOKUPS!E$5,0)*$FG$6+VLOOKUP($FA1120,DIV,LOOKUPS!E$7,0)*$FH$6++VLOOKUP($FA1120,SIZE,LOOKUPS!E$11,0)*$FI$6)</f>
        <v>-0.28410000000000002</v>
      </c>
      <c r="FE1120" s="1">
        <f>IF(ISERROR(VLOOKUP($FA1120,MOM,LOOKUPS!F$12,0)*$FB$6+VLOOKUP($FA1120,STREV,LOOKUPS!F$10,0)*$FC$6+VLOOKUP($FA1120,LTREV,LOOKUPS!F$9,0)*$FD$6+VLOOKUP($FA1120,CFP,LOOKUPS!F$6,0)*$FE$6+VLOOKUP($FA1120,EP,LOOKUPS!F$8,0)*$FF$6+VLOOKUP($FA1120,BM,LOOKUPS!F$5,0)*$FG$6+VLOOKUP($FA1120,DIV,LOOKUPS!F$7,0)*$FH$6++VLOOKUP($FA1120,SIZE,LOOKUPS!F$11,0)*$FI$6),"",VLOOKUP($FA1120,MOM,LOOKUPS!F$12,0)*$FB$6+VLOOKUP($FA1120,STREV,LOOKUPS!F$10,0)*$FC$6+VLOOKUP($FA1120,LTREV,LOOKUPS!F$9,0)*$FD$6+VLOOKUP($FA1120,CFP,LOOKUPS!F$6,0)*$FE$6+VLOOKUP($FA1120,EP,LOOKUPS!F$8,0)*$FF$6+VLOOKUP($FA1120,BM,LOOKUPS!F$5,0)*$FG$6+VLOOKUP($FA1120,DIV,LOOKUPS!F$7,0)*$FH$6++VLOOKUP($FA1120,SIZE,LOOKUPS!F$11,0)*$FI$6)</f>
        <v>-4.1399999999999978E-2</v>
      </c>
      <c r="FF1120" s="1">
        <f>IF(ISERROR(VLOOKUP($FA1120,MOM,LOOKUPS!G$12,0)*$FB$6+VLOOKUP($FA1120,STREV,LOOKUPS!G$10,0)*$FC$6+VLOOKUP($FA1120,LTREV,LOOKUPS!G$9,0)*$FD$6+VLOOKUP($FA1120,CFP,LOOKUPS!G$6,0)*$FE$6+VLOOKUP($FA1120,EP,LOOKUPS!G$8,0)*$FF$6+VLOOKUP($FA1120,BM,LOOKUPS!G$5,0)*$FG$6+VLOOKUP($FA1120,DIV,LOOKUPS!G$7,0)*$FH$6++VLOOKUP($FA1120,SIZE,LOOKUPS!G$11,0)*$FI$6),"",VLOOKUP($FA1120,MOM,LOOKUPS!G$12,0)*$FB$6+VLOOKUP($FA1120,STREV,LOOKUPS!G$10,0)*$FC$6+VLOOKUP($FA1120,LTREV,LOOKUPS!G$9,0)*$FD$6+VLOOKUP($FA1120,CFP,LOOKUPS!G$6,0)*$FE$6+VLOOKUP($FA1120,EP,LOOKUPS!G$8,0)*$FF$6+VLOOKUP($FA1120,BM,LOOKUPS!G$5,0)*$FG$6+VLOOKUP($FA1120,DIV,LOOKUPS!G$7,0)*$FH$6++VLOOKUP($FA1120,SIZE,LOOKUPS!G$11,0)*$FI$6)</f>
        <v>2.8000000000000025E-2</v>
      </c>
      <c r="FG1120" s="1">
        <f>IF(ISERROR(VLOOKUP($FA1120,MOM,LOOKUPS!H$12,0)*$FB$6+VLOOKUP($FA1120,STREV,LOOKUPS!H$10,0)*$FC$6+VLOOKUP($FA1120,LTREV,LOOKUPS!H$9,0)*$FD$6+VLOOKUP($FA1120,CFP,LOOKUPS!H$6,0)*$FE$6+VLOOKUP($FA1120,EP,LOOKUPS!H$8,0)*$FF$6+VLOOKUP($FA1120,BM,LOOKUPS!H$5,0)*$FG$6+VLOOKUP($FA1120,DIV,LOOKUPS!H$7,0)*$FH$6++VLOOKUP($FA1120,SIZE,LOOKUPS!H$11,0)*$FI$6),"",VLOOKUP($FA1120,MOM,LOOKUPS!H$12,0)*$FB$6+VLOOKUP($FA1120,STREV,LOOKUPS!H$10,0)*$FC$6+VLOOKUP($FA1120,LTREV,LOOKUPS!H$9,0)*$FD$6+VLOOKUP($FA1120,CFP,LOOKUPS!H$6,0)*$FE$6+VLOOKUP($FA1120,EP,LOOKUPS!H$8,0)*$FF$6+VLOOKUP($FA1120,BM,LOOKUPS!H$5,0)*$FG$6+VLOOKUP($FA1120,DIV,LOOKUPS!H$7,0)*$FH$6++VLOOKUP($FA1120,SIZE,LOOKUPS!H$11,0)*$FI$6)</f>
        <v>0.37319999999999998</v>
      </c>
      <c r="FH1120" s="1">
        <f>IF(ISERROR(VLOOKUP($FA1120,MOM,LOOKUPS!I$12,0)*$FB$6+VLOOKUP($FA1120,STREV,LOOKUPS!I$10,0)*$FC$6+VLOOKUP($FA1120,LTREV,LOOKUPS!I$9,0)*$FD$6+VLOOKUP($FA1120,CFP,LOOKUPS!I$6,0)*$FE$6+VLOOKUP($FA1120,EP,LOOKUPS!I$8,0)*$FF$6+VLOOKUP($FA1120,BM,LOOKUPS!I$5,0)*$FG$6+VLOOKUP($FA1120,DIV,LOOKUPS!I$7,0)*$FH$6++VLOOKUP($FA1120,SIZE,LOOKUPS!I$11,0)*$FI$6),"",VLOOKUP($FA1120,MOM,LOOKUPS!I$12,0)*$FB$6+VLOOKUP($FA1120,STREV,LOOKUPS!I$10,0)*$FC$6+VLOOKUP($FA1120,LTREV,LOOKUPS!I$9,0)*$FD$6+VLOOKUP($FA1120,CFP,LOOKUPS!I$6,0)*$FE$6+VLOOKUP($FA1120,EP,LOOKUPS!I$8,0)*$FF$6+VLOOKUP($FA1120,BM,LOOKUPS!I$5,0)*$FG$6+VLOOKUP($FA1120,DIV,LOOKUPS!I$7,0)*$FH$6++VLOOKUP($FA1120,SIZE,LOOKUPS!I$11,0)*$FI$6)</f>
        <v>-0.25829999999999997</v>
      </c>
      <c r="FI1120" s="1">
        <f>IF(ISERROR(VLOOKUP($FA1120,MOM,LOOKUPS!J$12,0)*$FB$6+VLOOKUP($FA1120,STREV,LOOKUPS!J$10,0)*$FC$6+VLOOKUP($FA1120,LTREV,LOOKUPS!J$9,0)*$FD$6+VLOOKUP($FA1120,CFP,LOOKUPS!J$6,0)*$FE$6+VLOOKUP($FA1120,EP,LOOKUPS!J$8,0)*$FF$6+VLOOKUP($FA1120,BM,LOOKUPS!J$5,0)*$FG$6+VLOOKUP($FA1120,DIV,LOOKUPS!J$7,0)*$FH$6++VLOOKUP($FA1120,SIZE,LOOKUPS!J$11,0)*$FI$6),"",VLOOKUP($FA1120,MOM,LOOKUPS!J$12,0)*$FB$6+VLOOKUP($FA1120,STREV,LOOKUPS!J$10,0)*$FC$6+VLOOKUP($FA1120,LTREV,LOOKUPS!J$9,0)*$FD$6+VLOOKUP($FA1120,CFP,LOOKUPS!J$6,0)*$FE$6+VLOOKUP($FA1120,EP,LOOKUPS!J$8,0)*$FF$6+VLOOKUP($FA1120,BM,LOOKUPS!J$5,0)*$FG$6+VLOOKUP($FA1120,DIV,LOOKUPS!J$7,0)*$FH$6++VLOOKUP($FA1120,SIZE,LOOKUPS!J$11,0)*$FI$6)</f>
        <v>-0.43250000000000005</v>
      </c>
      <c r="FJ1120" s="1">
        <f>IF(ISERROR(VLOOKUP($FA1120,MOM,LOOKUPS!K$12,0)*$FB$6+VLOOKUP($FA1120,STREV,LOOKUPS!K$10,0)*$FC$6+VLOOKUP($FA1120,LTREV,LOOKUPS!K$9,0)*$FD$6+VLOOKUP($FA1120,CFP,LOOKUPS!K$6,0)*$FE$6+VLOOKUP($FA1120,EP,LOOKUPS!K$8,0)*$FF$6+VLOOKUP($FA1120,BM,LOOKUPS!K$5,0)*$FG$6+VLOOKUP($FA1120,DIV,LOOKUPS!K$7,0)*$FH$6++VLOOKUP($FA1120,SIZE,LOOKUPS!K$11,0)*$FI$6),"",VLOOKUP($FA1120,MOM,LOOKUPS!K$12,0)*$FB$6+VLOOKUP($FA1120,STREV,LOOKUPS!K$10,0)*$FC$6+VLOOKUP($FA1120,LTREV,LOOKUPS!K$9,0)*$FD$6+VLOOKUP($FA1120,CFP,LOOKUPS!K$6,0)*$FE$6+VLOOKUP($FA1120,EP,LOOKUPS!K$8,0)*$FF$6+VLOOKUP($FA1120,BM,LOOKUPS!K$5,0)*$FG$6+VLOOKUP($FA1120,DIV,LOOKUPS!K$7,0)*$FH$6++VLOOKUP($FA1120,SIZE,LOOKUPS!K$11,0)*$FI$6)</f>
        <v>-0.27999999999999997</v>
      </c>
      <c r="FK1120" s="1">
        <f>IF(ISERROR(VLOOKUP($FA1120,MOM,LOOKUPS!L$12,0)*$FB$6+VLOOKUP($FA1120,STREV,LOOKUPS!L$10,0)*$FC$6+VLOOKUP($FA1120,LTREV,LOOKUPS!L$9,0)*$FD$6+VLOOKUP($FA1120,CFP,LOOKUPS!L$6,0)*$FE$6+VLOOKUP($FA1120,EP,LOOKUPS!L$8,0)*$FF$6+VLOOKUP($FA1120,BM,LOOKUPS!L$5,0)*$FG$6+VLOOKUP($FA1120,DIV,LOOKUPS!L$7,0)*$FH$6++VLOOKUP($FA1120,SIZE,LOOKUPS!L$11,0)*$FI$6),"",VLOOKUP($FA1120,MOM,LOOKUPS!L$12,0)*$FB$6+VLOOKUP($FA1120,STREV,LOOKUPS!L$10,0)*$FC$6+VLOOKUP($FA1120,LTREV,LOOKUPS!L$9,0)*$FD$6+VLOOKUP($FA1120,CFP,LOOKUPS!L$6,0)*$FE$6+VLOOKUP($FA1120,EP,LOOKUPS!L$8,0)*$FF$6+VLOOKUP($FA1120,BM,LOOKUPS!L$5,0)*$FG$6+VLOOKUP($FA1120,DIV,LOOKUPS!L$7,0)*$FH$6++VLOOKUP($FA1120,SIZE,LOOKUPS!L$11,0)*$FI$6)</f>
        <v>-2.5232000000000001</v>
      </c>
    </row>
    <row r="1121" spans="1:167" x14ac:dyDescent="0.3">
      <c r="A1121">
        <v>201908</v>
      </c>
      <c r="B1121">
        <v>-7.48</v>
      </c>
      <c r="C1121">
        <v>-7.63</v>
      </c>
      <c r="D1121">
        <v>-8.68</v>
      </c>
      <c r="E1121">
        <v>-6.83</v>
      </c>
      <c r="F1121">
        <v>-4.78</v>
      </c>
      <c r="G1121">
        <v>-5.49</v>
      </c>
      <c r="H1121">
        <v>-3.11</v>
      </c>
      <c r="I1121">
        <v>-2.34</v>
      </c>
      <c r="J1121">
        <v>-2.76</v>
      </c>
      <c r="K1121">
        <v>-2.8</v>
      </c>
      <c r="M1121" s="1">
        <v>201809</v>
      </c>
      <c r="N1121" s="1">
        <v>-3.05</v>
      </c>
      <c r="O1121" s="1">
        <v>-0.75</v>
      </c>
      <c r="P1121" s="1">
        <v>-1.95</v>
      </c>
      <c r="Q1121" s="1">
        <v>-2</v>
      </c>
      <c r="R1121" s="1">
        <v>-2.23</v>
      </c>
      <c r="S1121" s="1">
        <v>-2.5099999999999998</v>
      </c>
      <c r="T1121" s="1">
        <v>-0.97</v>
      </c>
      <c r="U1121" s="1">
        <v>-1.7</v>
      </c>
      <c r="V1121" s="1">
        <v>-0.94</v>
      </c>
      <c r="W1121" s="1">
        <v>-0.49</v>
      </c>
      <c r="CA1121" s="1">
        <v>201902</v>
      </c>
      <c r="CB1121" s="1">
        <v>5.18</v>
      </c>
      <c r="CC1121" s="1">
        <v>6.15</v>
      </c>
      <c r="CD1121" s="1">
        <v>5</v>
      </c>
      <c r="CE1121" s="1">
        <v>4.26</v>
      </c>
      <c r="CF1121" s="1">
        <v>6.47</v>
      </c>
      <c r="CG1121" s="1">
        <v>4.99</v>
      </c>
      <c r="CH1121" s="1">
        <v>5.71</v>
      </c>
      <c r="CI1121" s="1">
        <v>4.6900000000000004</v>
      </c>
      <c r="CJ1121" s="1">
        <v>3.69</v>
      </c>
      <c r="CK1121" s="1">
        <v>7.33</v>
      </c>
      <c r="CL1121" s="1">
        <v>5.48</v>
      </c>
      <c r="CM1121" s="1">
        <v>5.3</v>
      </c>
      <c r="CN1121" s="1">
        <v>4.7</v>
      </c>
      <c r="CO1121" s="1">
        <v>5.6</v>
      </c>
      <c r="CP1121" s="1">
        <v>5.79</v>
      </c>
      <c r="CQ1121" s="1">
        <v>3.94</v>
      </c>
      <c r="CR1121" s="1">
        <v>5.32</v>
      </c>
      <c r="CS1121" s="1">
        <v>4.74</v>
      </c>
      <c r="CT1121" s="1">
        <v>2.72</v>
      </c>
      <c r="CV1121" s="1">
        <v>202002</v>
      </c>
      <c r="CW1121" s="1">
        <v>-5.92</v>
      </c>
      <c r="CX1121" s="1">
        <v>-9.3000000000000007</v>
      </c>
      <c r="CY1121" s="1">
        <v>-9.92</v>
      </c>
      <c r="CZ1121" s="1">
        <v>-9.6300000000000008</v>
      </c>
      <c r="DA1121" s="1">
        <v>-8.6199999999999992</v>
      </c>
      <c r="DB1121" s="1">
        <v>-10.08</v>
      </c>
      <c r="DC1121" s="1">
        <v>-9.85</v>
      </c>
      <c r="DD1121" s="1">
        <v>-10.15</v>
      </c>
      <c r="DE1121" s="1">
        <v>-9.5399999999999991</v>
      </c>
      <c r="DF1121" s="1">
        <v>-9.35</v>
      </c>
      <c r="DG1121" s="1">
        <v>-7.96</v>
      </c>
      <c r="DH1121" s="1">
        <v>-10.61</v>
      </c>
      <c r="DI1121" s="1">
        <v>-9.5399999999999991</v>
      </c>
      <c r="DJ1121" s="1">
        <v>-9.9700000000000006</v>
      </c>
      <c r="DK1121" s="1">
        <v>-9.73</v>
      </c>
      <c r="DL1121" s="1">
        <v>-10.46</v>
      </c>
      <c r="DM1121" s="1">
        <v>-9.8000000000000007</v>
      </c>
      <c r="DN1121" s="1">
        <v>-9.3699999999999992</v>
      </c>
      <c r="DO1121" s="1">
        <v>-9.75</v>
      </c>
      <c r="DQ1121" s="1">
        <v>201902</v>
      </c>
      <c r="DR1121" s="1">
        <v>-99.99</v>
      </c>
      <c r="DS1121" s="1">
        <v>5.3</v>
      </c>
      <c r="DT1121" s="1">
        <v>5.36</v>
      </c>
      <c r="DU1121" s="1">
        <v>4.03</v>
      </c>
      <c r="DV1121" s="1">
        <v>5.29</v>
      </c>
      <c r="DW1121" s="1">
        <v>5.22</v>
      </c>
      <c r="DX1121" s="1">
        <v>5.32</v>
      </c>
      <c r="DY1121" s="1">
        <v>5.05</v>
      </c>
      <c r="DZ1121" s="1">
        <v>3.98</v>
      </c>
      <c r="EA1121" s="1">
        <v>4.87</v>
      </c>
      <c r="EB1121" s="1">
        <v>6.52</v>
      </c>
      <c r="EC1121" s="1">
        <v>5.37</v>
      </c>
      <c r="ED1121" s="1">
        <v>5.0199999999999996</v>
      </c>
      <c r="EE1121" s="1">
        <v>5.07</v>
      </c>
      <c r="EF1121" s="1">
        <v>5.65</v>
      </c>
      <c r="EG1121" s="1">
        <v>5.89</v>
      </c>
      <c r="EH1121" s="1">
        <v>4.13</v>
      </c>
      <c r="EI1121" s="1">
        <v>4.9800000000000004</v>
      </c>
      <c r="EJ1121" s="1">
        <v>3</v>
      </c>
      <c r="EL1121">
        <v>201902</v>
      </c>
      <c r="EM1121">
        <v>3.4</v>
      </c>
      <c r="EN1121">
        <v>2.12</v>
      </c>
      <c r="EO1121">
        <v>-2.71</v>
      </c>
      <c r="EP1121">
        <v>0.18</v>
      </c>
      <c r="ER1121">
        <v>201908</v>
      </c>
      <c r="ES1121">
        <v>7.64</v>
      </c>
      <c r="EU1121">
        <v>201809</v>
      </c>
      <c r="EV1121">
        <v>0.23</v>
      </c>
      <c r="FA1121" s="1">
        <v>201908</v>
      </c>
      <c r="FB1121" s="1">
        <f>IF(ISERROR(VLOOKUP($FA1121,MOM,LOOKUPS!C$12,0)*$FB$6+VLOOKUP($FA1121,STREV,LOOKUPS!C$10,0)*$FC$6+VLOOKUP($FA1121,LTREV,LOOKUPS!C$9,0)*$FD$6+VLOOKUP($FA1121,CFP,LOOKUPS!C$6,0)*$FE$6+VLOOKUP($FA1121,EP,LOOKUPS!C$8,0)*$FF$6+VLOOKUP($FA1121,BM,LOOKUPS!C$5,0)*$FG$6+VLOOKUP($FA1121,DIV,LOOKUPS!C$7,0)*$FH$6++VLOOKUP($FA1121,SIZE,LOOKUPS!C$11,0)*$FI$6),"",VLOOKUP($FA1121,MOM,LOOKUPS!C$12,0)*$FB$6+VLOOKUP($FA1121,STREV,LOOKUPS!C$10,0)*$FC$6+VLOOKUP($FA1121,LTREV,LOOKUPS!C$9,0)*$FD$6+VLOOKUP($FA1121,CFP,LOOKUPS!C$6,0)*$FE$6+VLOOKUP($FA1121,EP,LOOKUPS!C$8,0)*$FF$6+VLOOKUP($FA1121,BM,LOOKUPS!C$5,0)*$FG$6+VLOOKUP($FA1121,DIV,LOOKUPS!C$7,0)*$FH$6++VLOOKUP($FA1121,SIZE,LOOKUPS!C$11,0)*$FI$6)</f>
        <v>-4.7300000000000013</v>
      </c>
      <c r="FC1121" s="1">
        <f>IF(ISERROR(VLOOKUP($FA1121,MOM,LOOKUPS!D$12,0)*$FB$6+VLOOKUP($FA1121,STREV,LOOKUPS!D$10,0)*$FC$6+VLOOKUP($FA1121,LTREV,LOOKUPS!D$9,0)*$FD$6+VLOOKUP($FA1121,CFP,LOOKUPS!D$6,0)*$FE$6+VLOOKUP($FA1121,EP,LOOKUPS!D$8,0)*$FF$6+VLOOKUP($FA1121,BM,LOOKUPS!D$5,0)*$FG$6+VLOOKUP($FA1121,DIV,LOOKUPS!D$7,0)*$FH$6++VLOOKUP($FA1121,SIZE,LOOKUPS!D$11,0)*$FI$6),"",VLOOKUP($FA1121,MOM,LOOKUPS!D$12,0)*$FB$6+VLOOKUP($FA1121,STREV,LOOKUPS!D$10,0)*$FC$6+VLOOKUP($FA1121,LTREV,LOOKUPS!D$9,0)*$FD$6+VLOOKUP($FA1121,CFP,LOOKUPS!D$6,0)*$FE$6+VLOOKUP($FA1121,EP,LOOKUPS!D$8,0)*$FF$6+VLOOKUP($FA1121,BM,LOOKUPS!D$5,0)*$FG$6+VLOOKUP($FA1121,DIV,LOOKUPS!D$7,0)*$FH$6++VLOOKUP($FA1121,SIZE,LOOKUPS!D$11,0)*$FI$6)</f>
        <v>-5.1086</v>
      </c>
      <c r="FD1121" s="1">
        <f>IF(ISERROR(VLOOKUP($FA1121,MOM,LOOKUPS!E$12,0)*$FB$6+VLOOKUP($FA1121,STREV,LOOKUPS!E$10,0)*$FC$6+VLOOKUP($FA1121,LTREV,LOOKUPS!E$9,0)*$FD$6+VLOOKUP($FA1121,CFP,LOOKUPS!E$6,0)*$FE$6+VLOOKUP($FA1121,EP,LOOKUPS!E$8,0)*$FF$6+VLOOKUP($FA1121,BM,LOOKUPS!E$5,0)*$FG$6+VLOOKUP($FA1121,DIV,LOOKUPS!E$7,0)*$FH$6++VLOOKUP($FA1121,SIZE,LOOKUPS!E$11,0)*$FI$6),"",VLOOKUP($FA1121,MOM,LOOKUPS!E$12,0)*$FB$6+VLOOKUP($FA1121,STREV,LOOKUPS!E$10,0)*$FC$6+VLOOKUP($FA1121,LTREV,LOOKUPS!E$9,0)*$FD$6+VLOOKUP($FA1121,CFP,LOOKUPS!E$6,0)*$FE$6+VLOOKUP($FA1121,EP,LOOKUPS!E$8,0)*$FF$6+VLOOKUP($FA1121,BM,LOOKUPS!E$5,0)*$FG$6+VLOOKUP($FA1121,DIV,LOOKUPS!E$7,0)*$FH$6++VLOOKUP($FA1121,SIZE,LOOKUPS!E$11,0)*$FI$6)</f>
        <v>-6.2796999999999992</v>
      </c>
      <c r="FE1121" s="1">
        <f>IF(ISERROR(VLOOKUP($FA1121,MOM,LOOKUPS!F$12,0)*$FB$6+VLOOKUP($FA1121,STREV,LOOKUPS!F$10,0)*$FC$6+VLOOKUP($FA1121,LTREV,LOOKUPS!F$9,0)*$FD$6+VLOOKUP($FA1121,CFP,LOOKUPS!F$6,0)*$FE$6+VLOOKUP($FA1121,EP,LOOKUPS!F$8,0)*$FF$6+VLOOKUP($FA1121,BM,LOOKUPS!F$5,0)*$FG$6+VLOOKUP($FA1121,DIV,LOOKUPS!F$7,0)*$FH$6++VLOOKUP($FA1121,SIZE,LOOKUPS!F$11,0)*$FI$6),"",VLOOKUP($FA1121,MOM,LOOKUPS!F$12,0)*$FB$6+VLOOKUP($FA1121,STREV,LOOKUPS!F$10,0)*$FC$6+VLOOKUP($FA1121,LTREV,LOOKUPS!F$9,0)*$FD$6+VLOOKUP($FA1121,CFP,LOOKUPS!F$6,0)*$FE$6+VLOOKUP($FA1121,EP,LOOKUPS!F$8,0)*$FF$6+VLOOKUP($FA1121,BM,LOOKUPS!F$5,0)*$FG$6+VLOOKUP($FA1121,DIV,LOOKUPS!F$7,0)*$FH$6++VLOOKUP($FA1121,SIZE,LOOKUPS!F$11,0)*$FI$6)</f>
        <v>-5.7444000000000006</v>
      </c>
      <c r="FF1121" s="1">
        <f>IF(ISERROR(VLOOKUP($FA1121,MOM,LOOKUPS!G$12,0)*$FB$6+VLOOKUP($FA1121,STREV,LOOKUPS!G$10,0)*$FC$6+VLOOKUP($FA1121,LTREV,LOOKUPS!G$9,0)*$FD$6+VLOOKUP($FA1121,CFP,LOOKUPS!G$6,0)*$FE$6+VLOOKUP($FA1121,EP,LOOKUPS!G$8,0)*$FF$6+VLOOKUP($FA1121,BM,LOOKUPS!G$5,0)*$FG$6+VLOOKUP($FA1121,DIV,LOOKUPS!G$7,0)*$FH$6++VLOOKUP($FA1121,SIZE,LOOKUPS!G$11,0)*$FI$6),"",VLOOKUP($FA1121,MOM,LOOKUPS!G$12,0)*$FB$6+VLOOKUP($FA1121,STREV,LOOKUPS!G$10,0)*$FC$6+VLOOKUP($FA1121,LTREV,LOOKUPS!G$9,0)*$FD$6+VLOOKUP($FA1121,CFP,LOOKUPS!G$6,0)*$FE$6+VLOOKUP($FA1121,EP,LOOKUPS!G$8,0)*$FF$6+VLOOKUP($FA1121,BM,LOOKUPS!G$5,0)*$FG$6+VLOOKUP($FA1121,DIV,LOOKUPS!G$7,0)*$FH$6++VLOOKUP($FA1121,SIZE,LOOKUPS!G$11,0)*$FI$6)</f>
        <v>-5.196200000000001</v>
      </c>
      <c r="FG1121" s="1">
        <f>IF(ISERROR(VLOOKUP($FA1121,MOM,LOOKUPS!H$12,0)*$FB$6+VLOOKUP($FA1121,STREV,LOOKUPS!H$10,0)*$FC$6+VLOOKUP($FA1121,LTREV,LOOKUPS!H$9,0)*$FD$6+VLOOKUP($FA1121,CFP,LOOKUPS!H$6,0)*$FE$6+VLOOKUP($FA1121,EP,LOOKUPS!H$8,0)*$FF$6+VLOOKUP($FA1121,BM,LOOKUPS!H$5,0)*$FG$6+VLOOKUP($FA1121,DIV,LOOKUPS!H$7,0)*$FH$6++VLOOKUP($FA1121,SIZE,LOOKUPS!H$11,0)*$FI$6),"",VLOOKUP($FA1121,MOM,LOOKUPS!H$12,0)*$FB$6+VLOOKUP($FA1121,STREV,LOOKUPS!H$10,0)*$FC$6+VLOOKUP($FA1121,LTREV,LOOKUPS!H$9,0)*$FD$6+VLOOKUP($FA1121,CFP,LOOKUPS!H$6,0)*$FE$6+VLOOKUP($FA1121,EP,LOOKUPS!H$8,0)*$FF$6+VLOOKUP($FA1121,BM,LOOKUPS!H$5,0)*$FG$6+VLOOKUP($FA1121,DIV,LOOKUPS!H$7,0)*$FH$6++VLOOKUP($FA1121,SIZE,LOOKUPS!H$11,0)*$FI$6)</f>
        <v>-5.0876000000000001</v>
      </c>
      <c r="FH1121" s="1">
        <f>IF(ISERROR(VLOOKUP($FA1121,MOM,LOOKUPS!I$12,0)*$FB$6+VLOOKUP($FA1121,STREV,LOOKUPS!I$10,0)*$FC$6+VLOOKUP($FA1121,LTREV,LOOKUPS!I$9,0)*$FD$6+VLOOKUP($FA1121,CFP,LOOKUPS!I$6,0)*$FE$6+VLOOKUP($FA1121,EP,LOOKUPS!I$8,0)*$FF$6+VLOOKUP($FA1121,BM,LOOKUPS!I$5,0)*$FG$6+VLOOKUP($FA1121,DIV,LOOKUPS!I$7,0)*$FH$6++VLOOKUP($FA1121,SIZE,LOOKUPS!I$11,0)*$FI$6),"",VLOOKUP($FA1121,MOM,LOOKUPS!I$12,0)*$FB$6+VLOOKUP($FA1121,STREV,LOOKUPS!I$10,0)*$FC$6+VLOOKUP($FA1121,LTREV,LOOKUPS!I$9,0)*$FD$6+VLOOKUP($FA1121,CFP,LOOKUPS!I$6,0)*$FE$6+VLOOKUP($FA1121,EP,LOOKUPS!I$8,0)*$FF$6+VLOOKUP($FA1121,BM,LOOKUPS!I$5,0)*$FG$6+VLOOKUP($FA1121,DIV,LOOKUPS!I$7,0)*$FH$6++VLOOKUP($FA1121,SIZE,LOOKUPS!I$11,0)*$FI$6)</f>
        <v>-5.2050999999999998</v>
      </c>
      <c r="FI1121" s="1">
        <f>IF(ISERROR(VLOOKUP($FA1121,MOM,LOOKUPS!J$12,0)*$FB$6+VLOOKUP($FA1121,STREV,LOOKUPS!J$10,0)*$FC$6+VLOOKUP($FA1121,LTREV,LOOKUPS!J$9,0)*$FD$6+VLOOKUP($FA1121,CFP,LOOKUPS!J$6,0)*$FE$6+VLOOKUP($FA1121,EP,LOOKUPS!J$8,0)*$FF$6+VLOOKUP($FA1121,BM,LOOKUPS!J$5,0)*$FG$6+VLOOKUP($FA1121,DIV,LOOKUPS!J$7,0)*$FH$6++VLOOKUP($FA1121,SIZE,LOOKUPS!J$11,0)*$FI$6),"",VLOOKUP($FA1121,MOM,LOOKUPS!J$12,0)*$FB$6+VLOOKUP($FA1121,STREV,LOOKUPS!J$10,0)*$FC$6+VLOOKUP($FA1121,LTREV,LOOKUPS!J$9,0)*$FD$6+VLOOKUP($FA1121,CFP,LOOKUPS!J$6,0)*$FE$6+VLOOKUP($FA1121,EP,LOOKUPS!J$8,0)*$FF$6+VLOOKUP($FA1121,BM,LOOKUPS!J$5,0)*$FG$6+VLOOKUP($FA1121,DIV,LOOKUPS!J$7,0)*$FH$6++VLOOKUP($FA1121,SIZE,LOOKUPS!J$11,0)*$FI$6)</f>
        <v>-4.3782000000000005</v>
      </c>
      <c r="FJ1121" s="1">
        <f>IF(ISERROR(VLOOKUP($FA1121,MOM,LOOKUPS!K$12,0)*$FB$6+VLOOKUP($FA1121,STREV,LOOKUPS!K$10,0)*$FC$6+VLOOKUP($FA1121,LTREV,LOOKUPS!K$9,0)*$FD$6+VLOOKUP($FA1121,CFP,LOOKUPS!K$6,0)*$FE$6+VLOOKUP($FA1121,EP,LOOKUPS!K$8,0)*$FF$6+VLOOKUP($FA1121,BM,LOOKUPS!K$5,0)*$FG$6+VLOOKUP($FA1121,DIV,LOOKUPS!K$7,0)*$FH$6++VLOOKUP($FA1121,SIZE,LOOKUPS!K$11,0)*$FI$6),"",VLOOKUP($FA1121,MOM,LOOKUPS!K$12,0)*$FB$6+VLOOKUP($FA1121,STREV,LOOKUPS!K$10,0)*$FC$6+VLOOKUP($FA1121,LTREV,LOOKUPS!K$9,0)*$FD$6+VLOOKUP($FA1121,CFP,LOOKUPS!K$6,0)*$FE$6+VLOOKUP($FA1121,EP,LOOKUPS!K$8,0)*$FF$6+VLOOKUP($FA1121,BM,LOOKUPS!K$5,0)*$FG$6+VLOOKUP($FA1121,DIV,LOOKUPS!K$7,0)*$FH$6++VLOOKUP($FA1121,SIZE,LOOKUPS!K$11,0)*$FI$6)</f>
        <v>-5.5132000000000012</v>
      </c>
      <c r="FK1121" s="1">
        <f>IF(ISERROR(VLOOKUP($FA1121,MOM,LOOKUPS!L$12,0)*$FB$6+VLOOKUP($FA1121,STREV,LOOKUPS!L$10,0)*$FC$6+VLOOKUP($FA1121,LTREV,LOOKUPS!L$9,0)*$FD$6+VLOOKUP($FA1121,CFP,LOOKUPS!L$6,0)*$FE$6+VLOOKUP($FA1121,EP,LOOKUPS!L$8,0)*$FF$6+VLOOKUP($FA1121,BM,LOOKUPS!L$5,0)*$FG$6+VLOOKUP($FA1121,DIV,LOOKUPS!L$7,0)*$FH$6++VLOOKUP($FA1121,SIZE,LOOKUPS!L$11,0)*$FI$6),"",VLOOKUP($FA1121,MOM,LOOKUPS!L$12,0)*$FB$6+VLOOKUP($FA1121,STREV,LOOKUPS!L$10,0)*$FC$6+VLOOKUP($FA1121,LTREV,LOOKUPS!L$9,0)*$FD$6+VLOOKUP($FA1121,CFP,LOOKUPS!L$6,0)*$FE$6+VLOOKUP($FA1121,EP,LOOKUPS!L$8,0)*$FF$6+VLOOKUP($FA1121,BM,LOOKUPS!L$5,0)*$FG$6+VLOOKUP($FA1121,DIV,LOOKUPS!L$7,0)*$FH$6++VLOOKUP($FA1121,SIZE,LOOKUPS!L$11,0)*$FI$6)</f>
        <v>-6.0949000000000009</v>
      </c>
    </row>
    <row r="1122" spans="1:167" x14ac:dyDescent="0.3">
      <c r="A1122">
        <v>201909</v>
      </c>
      <c r="B1122">
        <v>3.69</v>
      </c>
      <c r="C1122">
        <v>3.85</v>
      </c>
      <c r="D1122">
        <v>3.59</v>
      </c>
      <c r="E1122">
        <v>4.5199999999999996</v>
      </c>
      <c r="F1122">
        <v>3.84</v>
      </c>
      <c r="G1122">
        <v>3.01</v>
      </c>
      <c r="H1122">
        <v>3.09</v>
      </c>
      <c r="I1122">
        <v>1.62</v>
      </c>
      <c r="J1122">
        <v>-0.41</v>
      </c>
      <c r="K1122">
        <v>-3.81</v>
      </c>
      <c r="M1122" s="1">
        <v>201810</v>
      </c>
      <c r="N1122" s="1">
        <v>-11.98</v>
      </c>
      <c r="O1122" s="1">
        <v>-11.19</v>
      </c>
      <c r="P1122" s="1">
        <v>-9.3000000000000007</v>
      </c>
      <c r="Q1122" s="1">
        <v>-9.9499999999999993</v>
      </c>
      <c r="R1122" s="1">
        <v>-7.78</v>
      </c>
      <c r="S1122" s="1">
        <v>-8.94</v>
      </c>
      <c r="T1122" s="1">
        <v>-8.49</v>
      </c>
      <c r="U1122" s="1">
        <v>-10.210000000000001</v>
      </c>
      <c r="V1122" s="1">
        <v>-9.6199999999999992</v>
      </c>
      <c r="W1122" s="1">
        <v>-12.73</v>
      </c>
      <c r="CA1122" s="1">
        <v>201903</v>
      </c>
      <c r="CB1122" s="1">
        <v>-2.33</v>
      </c>
      <c r="CC1122" s="1">
        <v>0.49</v>
      </c>
      <c r="CD1122" s="1">
        <v>-1.34</v>
      </c>
      <c r="CE1122" s="1">
        <v>-2.92</v>
      </c>
      <c r="CF1122" s="1">
        <v>0.62</v>
      </c>
      <c r="CG1122" s="1">
        <v>-1.1399999999999999</v>
      </c>
      <c r="CH1122" s="1">
        <v>-0.55000000000000004</v>
      </c>
      <c r="CI1122" s="1">
        <v>-2.73</v>
      </c>
      <c r="CJ1122" s="1">
        <v>-2.66</v>
      </c>
      <c r="CK1122" s="1">
        <v>0.9</v>
      </c>
      <c r="CL1122" s="1">
        <v>0.31</v>
      </c>
      <c r="CM1122" s="1">
        <v>0.13</v>
      </c>
      <c r="CN1122" s="1">
        <v>-2.2799999999999998</v>
      </c>
      <c r="CO1122" s="1">
        <v>1.1499999999999999</v>
      </c>
      <c r="CP1122" s="1">
        <v>-1.78</v>
      </c>
      <c r="CQ1122" s="1">
        <v>-1.94</v>
      </c>
      <c r="CR1122" s="1">
        <v>-3.39</v>
      </c>
      <c r="CS1122" s="1">
        <v>-2.33</v>
      </c>
      <c r="CT1122" s="1">
        <v>-2.96</v>
      </c>
      <c r="CV1122" s="1">
        <v>202003</v>
      </c>
      <c r="CW1122" s="1">
        <v>-23.67</v>
      </c>
      <c r="CX1122" s="1">
        <v>-20.329999999999998</v>
      </c>
      <c r="CY1122" s="1">
        <v>-20.329999999999998</v>
      </c>
      <c r="CZ1122" s="1">
        <v>-25.03</v>
      </c>
      <c r="DA1122" s="1">
        <v>-20.22</v>
      </c>
      <c r="DB1122" s="1">
        <v>-21</v>
      </c>
      <c r="DC1122" s="1">
        <v>-20.03</v>
      </c>
      <c r="DD1122" s="1">
        <v>-20.65</v>
      </c>
      <c r="DE1122" s="1">
        <v>-26.6</v>
      </c>
      <c r="DF1122" s="1">
        <v>-21.47</v>
      </c>
      <c r="DG1122" s="1">
        <v>-19.09</v>
      </c>
      <c r="DH1122" s="1">
        <v>-20.53</v>
      </c>
      <c r="DI1122" s="1">
        <v>-21.49</v>
      </c>
      <c r="DJ1122" s="1">
        <v>-21.32</v>
      </c>
      <c r="DK1122" s="1">
        <v>-18.73</v>
      </c>
      <c r="DL1122" s="1">
        <v>-19.78</v>
      </c>
      <c r="DM1122" s="1">
        <v>-21.61</v>
      </c>
      <c r="DN1122" s="1">
        <v>-25.59</v>
      </c>
      <c r="DO1122" s="1">
        <v>-27.8</v>
      </c>
      <c r="DQ1122" s="1">
        <v>201903</v>
      </c>
      <c r="DR1122" s="1">
        <v>-99.99</v>
      </c>
      <c r="DS1122" s="1">
        <v>-1.68</v>
      </c>
      <c r="DT1122" s="1">
        <v>-1.88</v>
      </c>
      <c r="DU1122" s="1">
        <v>0.85</v>
      </c>
      <c r="DV1122" s="1">
        <v>-1.48</v>
      </c>
      <c r="DW1122" s="1">
        <v>-2.64</v>
      </c>
      <c r="DX1122" s="1">
        <v>-1.81</v>
      </c>
      <c r="DY1122" s="1">
        <v>-7.0000000000000007E-2</v>
      </c>
      <c r="DZ1122" s="1">
        <v>0.76</v>
      </c>
      <c r="EA1122" s="1">
        <v>-1</v>
      </c>
      <c r="EB1122" s="1">
        <v>-2.88</v>
      </c>
      <c r="EC1122" s="1">
        <v>-2.64</v>
      </c>
      <c r="ED1122" s="1">
        <v>-2.63</v>
      </c>
      <c r="EE1122" s="1">
        <v>-2.2999999999999998</v>
      </c>
      <c r="EF1122" s="1">
        <v>-1.18</v>
      </c>
      <c r="EG1122" s="1">
        <v>-1.06</v>
      </c>
      <c r="EH1122" s="1">
        <v>1.01</v>
      </c>
      <c r="EI1122" s="1">
        <v>0.62</v>
      </c>
      <c r="EJ1122" s="1">
        <v>0.9</v>
      </c>
      <c r="EL1122">
        <v>201903</v>
      </c>
      <c r="EM1122">
        <v>1.1000000000000001</v>
      </c>
      <c r="EN1122">
        <v>-3.05</v>
      </c>
      <c r="EO1122">
        <v>-4.1900000000000004</v>
      </c>
      <c r="EP1122">
        <v>0.19</v>
      </c>
      <c r="ER1122">
        <v>201909</v>
      </c>
      <c r="ES1122">
        <v>-6.85</v>
      </c>
      <c r="EU1122">
        <v>201810</v>
      </c>
      <c r="EV1122">
        <v>1.46</v>
      </c>
      <c r="FA1122" s="1">
        <v>201909</v>
      </c>
      <c r="FB1122" s="1">
        <f>IF(ISERROR(VLOOKUP($FA1122,MOM,LOOKUPS!C$12,0)*$FB$6+VLOOKUP($FA1122,STREV,LOOKUPS!C$10,0)*$FC$6+VLOOKUP($FA1122,LTREV,LOOKUPS!C$9,0)*$FD$6+VLOOKUP($FA1122,CFP,LOOKUPS!C$6,0)*$FE$6+VLOOKUP($FA1122,EP,LOOKUPS!C$8,0)*$FF$6+VLOOKUP($FA1122,BM,LOOKUPS!C$5,0)*$FG$6+VLOOKUP($FA1122,DIV,LOOKUPS!C$7,0)*$FH$6++VLOOKUP($FA1122,SIZE,LOOKUPS!C$11,0)*$FI$6),"",VLOOKUP($FA1122,MOM,LOOKUPS!C$12,0)*$FB$6+VLOOKUP($FA1122,STREV,LOOKUPS!C$10,0)*$FC$6+VLOOKUP($FA1122,LTREV,LOOKUPS!C$9,0)*$FD$6+VLOOKUP($FA1122,CFP,LOOKUPS!C$6,0)*$FE$6+VLOOKUP($FA1122,EP,LOOKUPS!C$8,0)*$FF$6+VLOOKUP($FA1122,BM,LOOKUPS!C$5,0)*$FG$6+VLOOKUP($FA1122,DIV,LOOKUPS!C$7,0)*$FH$6++VLOOKUP($FA1122,SIZE,LOOKUPS!C$11,0)*$FI$6)</f>
        <v>-6.0600000000000098E-2</v>
      </c>
      <c r="FC1122" s="1">
        <f>IF(ISERROR(VLOOKUP($FA1122,MOM,LOOKUPS!D$12,0)*$FB$6+VLOOKUP($FA1122,STREV,LOOKUPS!D$10,0)*$FC$6+VLOOKUP($FA1122,LTREV,LOOKUPS!D$9,0)*$FD$6+VLOOKUP($FA1122,CFP,LOOKUPS!D$6,0)*$FE$6+VLOOKUP($FA1122,EP,LOOKUPS!D$8,0)*$FF$6+VLOOKUP($FA1122,BM,LOOKUPS!D$5,0)*$FG$6+VLOOKUP($FA1122,DIV,LOOKUPS!D$7,0)*$FH$6++VLOOKUP($FA1122,SIZE,LOOKUPS!D$11,0)*$FI$6),"",VLOOKUP($FA1122,MOM,LOOKUPS!D$12,0)*$FB$6+VLOOKUP($FA1122,STREV,LOOKUPS!D$10,0)*$FC$6+VLOOKUP($FA1122,LTREV,LOOKUPS!D$9,0)*$FD$6+VLOOKUP($FA1122,CFP,LOOKUPS!D$6,0)*$FE$6+VLOOKUP($FA1122,EP,LOOKUPS!D$8,0)*$FF$6+VLOOKUP($FA1122,BM,LOOKUPS!D$5,0)*$FG$6+VLOOKUP($FA1122,DIV,LOOKUPS!D$7,0)*$FH$6++VLOOKUP($FA1122,SIZE,LOOKUPS!D$11,0)*$FI$6)</f>
        <v>1.1721000000000001</v>
      </c>
      <c r="FD1122" s="1">
        <f>IF(ISERROR(VLOOKUP($FA1122,MOM,LOOKUPS!E$12,0)*$FB$6+VLOOKUP($FA1122,STREV,LOOKUPS!E$10,0)*$FC$6+VLOOKUP($FA1122,LTREV,LOOKUPS!E$9,0)*$FD$6+VLOOKUP($FA1122,CFP,LOOKUPS!E$6,0)*$FE$6+VLOOKUP($FA1122,EP,LOOKUPS!E$8,0)*$FF$6+VLOOKUP($FA1122,BM,LOOKUPS!E$5,0)*$FG$6+VLOOKUP($FA1122,DIV,LOOKUPS!E$7,0)*$FH$6++VLOOKUP($FA1122,SIZE,LOOKUPS!E$11,0)*$FI$6),"",VLOOKUP($FA1122,MOM,LOOKUPS!E$12,0)*$FB$6+VLOOKUP($FA1122,STREV,LOOKUPS!E$10,0)*$FC$6+VLOOKUP($FA1122,LTREV,LOOKUPS!E$9,0)*$FD$6+VLOOKUP($FA1122,CFP,LOOKUPS!E$6,0)*$FE$6+VLOOKUP($FA1122,EP,LOOKUPS!E$8,0)*$FF$6+VLOOKUP($FA1122,BM,LOOKUPS!E$5,0)*$FG$6+VLOOKUP($FA1122,DIV,LOOKUPS!E$7,0)*$FH$6++VLOOKUP($FA1122,SIZE,LOOKUPS!E$11,0)*$FI$6)</f>
        <v>1.5552000000000001</v>
      </c>
      <c r="FE1122" s="1">
        <f>IF(ISERROR(VLOOKUP($FA1122,MOM,LOOKUPS!F$12,0)*$FB$6+VLOOKUP($FA1122,STREV,LOOKUPS!F$10,0)*$FC$6+VLOOKUP($FA1122,LTREV,LOOKUPS!F$9,0)*$FD$6+VLOOKUP($FA1122,CFP,LOOKUPS!F$6,0)*$FE$6+VLOOKUP($FA1122,EP,LOOKUPS!F$8,0)*$FF$6+VLOOKUP($FA1122,BM,LOOKUPS!F$5,0)*$FG$6+VLOOKUP($FA1122,DIV,LOOKUPS!F$7,0)*$FH$6++VLOOKUP($FA1122,SIZE,LOOKUPS!F$11,0)*$FI$6),"",VLOOKUP($FA1122,MOM,LOOKUPS!F$12,0)*$FB$6+VLOOKUP($FA1122,STREV,LOOKUPS!F$10,0)*$FC$6+VLOOKUP($FA1122,LTREV,LOOKUPS!F$9,0)*$FD$6+VLOOKUP($FA1122,CFP,LOOKUPS!F$6,0)*$FE$6+VLOOKUP($FA1122,EP,LOOKUPS!F$8,0)*$FF$6+VLOOKUP($FA1122,BM,LOOKUPS!F$5,0)*$FG$6+VLOOKUP($FA1122,DIV,LOOKUPS!F$7,0)*$FH$6++VLOOKUP($FA1122,SIZE,LOOKUPS!F$11,0)*$FI$6)</f>
        <v>2.9892000000000003</v>
      </c>
      <c r="FF1122" s="1">
        <f>IF(ISERROR(VLOOKUP($FA1122,MOM,LOOKUPS!G$12,0)*$FB$6+VLOOKUP($FA1122,STREV,LOOKUPS!G$10,0)*$FC$6+VLOOKUP($FA1122,LTREV,LOOKUPS!G$9,0)*$FD$6+VLOOKUP($FA1122,CFP,LOOKUPS!G$6,0)*$FE$6+VLOOKUP($FA1122,EP,LOOKUPS!G$8,0)*$FF$6+VLOOKUP($FA1122,BM,LOOKUPS!G$5,0)*$FG$6+VLOOKUP($FA1122,DIV,LOOKUPS!G$7,0)*$FH$6++VLOOKUP($FA1122,SIZE,LOOKUPS!G$11,0)*$FI$6),"",VLOOKUP($FA1122,MOM,LOOKUPS!G$12,0)*$FB$6+VLOOKUP($FA1122,STREV,LOOKUPS!G$10,0)*$FC$6+VLOOKUP($FA1122,LTREV,LOOKUPS!G$9,0)*$FD$6+VLOOKUP($FA1122,CFP,LOOKUPS!G$6,0)*$FE$6+VLOOKUP($FA1122,EP,LOOKUPS!G$8,0)*$FF$6+VLOOKUP($FA1122,BM,LOOKUPS!G$5,0)*$FG$6+VLOOKUP($FA1122,DIV,LOOKUPS!G$7,0)*$FH$6++VLOOKUP($FA1122,SIZE,LOOKUPS!G$11,0)*$FI$6)</f>
        <v>2.8347000000000002</v>
      </c>
      <c r="FG1122" s="1">
        <f>IF(ISERROR(VLOOKUP($FA1122,MOM,LOOKUPS!H$12,0)*$FB$6+VLOOKUP($FA1122,STREV,LOOKUPS!H$10,0)*$FC$6+VLOOKUP($FA1122,LTREV,LOOKUPS!H$9,0)*$FD$6+VLOOKUP($FA1122,CFP,LOOKUPS!H$6,0)*$FE$6+VLOOKUP($FA1122,EP,LOOKUPS!H$8,0)*$FF$6+VLOOKUP($FA1122,BM,LOOKUPS!H$5,0)*$FG$6+VLOOKUP($FA1122,DIV,LOOKUPS!H$7,0)*$FH$6++VLOOKUP($FA1122,SIZE,LOOKUPS!H$11,0)*$FI$6),"",VLOOKUP($FA1122,MOM,LOOKUPS!H$12,0)*$FB$6+VLOOKUP($FA1122,STREV,LOOKUPS!H$10,0)*$FC$6+VLOOKUP($FA1122,LTREV,LOOKUPS!H$9,0)*$FD$6+VLOOKUP($FA1122,CFP,LOOKUPS!H$6,0)*$FE$6+VLOOKUP($FA1122,EP,LOOKUPS!H$8,0)*$FF$6+VLOOKUP($FA1122,BM,LOOKUPS!H$5,0)*$FG$6+VLOOKUP($FA1122,DIV,LOOKUPS!H$7,0)*$FH$6++VLOOKUP($FA1122,SIZE,LOOKUPS!H$11,0)*$FI$6)</f>
        <v>2.7406000000000001</v>
      </c>
      <c r="FH1122" s="1">
        <f>IF(ISERROR(VLOOKUP($FA1122,MOM,LOOKUPS!I$12,0)*$FB$6+VLOOKUP($FA1122,STREV,LOOKUPS!I$10,0)*$FC$6+VLOOKUP($FA1122,LTREV,LOOKUPS!I$9,0)*$FD$6+VLOOKUP($FA1122,CFP,LOOKUPS!I$6,0)*$FE$6+VLOOKUP($FA1122,EP,LOOKUPS!I$8,0)*$FF$6+VLOOKUP($FA1122,BM,LOOKUPS!I$5,0)*$FG$6+VLOOKUP($FA1122,DIV,LOOKUPS!I$7,0)*$FH$6++VLOOKUP($FA1122,SIZE,LOOKUPS!I$11,0)*$FI$6),"",VLOOKUP($FA1122,MOM,LOOKUPS!I$12,0)*$FB$6+VLOOKUP($FA1122,STREV,LOOKUPS!I$10,0)*$FC$6+VLOOKUP($FA1122,LTREV,LOOKUPS!I$9,0)*$FD$6+VLOOKUP($FA1122,CFP,LOOKUPS!I$6,0)*$FE$6+VLOOKUP($FA1122,EP,LOOKUPS!I$8,0)*$FF$6+VLOOKUP($FA1122,BM,LOOKUPS!I$5,0)*$FG$6+VLOOKUP($FA1122,DIV,LOOKUPS!I$7,0)*$FH$6++VLOOKUP($FA1122,SIZE,LOOKUPS!I$11,0)*$FI$6)</f>
        <v>3.577</v>
      </c>
      <c r="FI1122" s="1">
        <f>IF(ISERROR(VLOOKUP($FA1122,MOM,LOOKUPS!J$12,0)*$FB$6+VLOOKUP($FA1122,STREV,LOOKUPS!J$10,0)*$FC$6+VLOOKUP($FA1122,LTREV,LOOKUPS!J$9,0)*$FD$6+VLOOKUP($FA1122,CFP,LOOKUPS!J$6,0)*$FE$6+VLOOKUP($FA1122,EP,LOOKUPS!J$8,0)*$FF$6+VLOOKUP($FA1122,BM,LOOKUPS!J$5,0)*$FG$6+VLOOKUP($FA1122,DIV,LOOKUPS!J$7,0)*$FH$6++VLOOKUP($FA1122,SIZE,LOOKUPS!J$11,0)*$FI$6),"",VLOOKUP($FA1122,MOM,LOOKUPS!J$12,0)*$FB$6+VLOOKUP($FA1122,STREV,LOOKUPS!J$10,0)*$FC$6+VLOOKUP($FA1122,LTREV,LOOKUPS!J$9,0)*$FD$6+VLOOKUP($FA1122,CFP,LOOKUPS!J$6,0)*$FE$6+VLOOKUP($FA1122,EP,LOOKUPS!J$8,0)*$FF$6+VLOOKUP($FA1122,BM,LOOKUPS!J$5,0)*$FG$6+VLOOKUP($FA1122,DIV,LOOKUPS!J$7,0)*$FH$6++VLOOKUP($FA1122,SIZE,LOOKUPS!J$11,0)*$FI$6)</f>
        <v>3.5657000000000005</v>
      </c>
      <c r="FJ1122" s="1">
        <f>IF(ISERROR(VLOOKUP($FA1122,MOM,LOOKUPS!K$12,0)*$FB$6+VLOOKUP($FA1122,STREV,LOOKUPS!K$10,0)*$FC$6+VLOOKUP($FA1122,LTREV,LOOKUPS!K$9,0)*$FD$6+VLOOKUP($FA1122,CFP,LOOKUPS!K$6,0)*$FE$6+VLOOKUP($FA1122,EP,LOOKUPS!K$8,0)*$FF$6+VLOOKUP($FA1122,BM,LOOKUPS!K$5,0)*$FG$6+VLOOKUP($FA1122,DIV,LOOKUPS!K$7,0)*$FH$6++VLOOKUP($FA1122,SIZE,LOOKUPS!K$11,0)*$FI$6),"",VLOOKUP($FA1122,MOM,LOOKUPS!K$12,0)*$FB$6+VLOOKUP($FA1122,STREV,LOOKUPS!K$10,0)*$FC$6+VLOOKUP($FA1122,LTREV,LOOKUPS!K$9,0)*$FD$6+VLOOKUP($FA1122,CFP,LOOKUPS!K$6,0)*$FE$6+VLOOKUP($FA1122,EP,LOOKUPS!K$8,0)*$FF$6+VLOOKUP($FA1122,BM,LOOKUPS!K$5,0)*$FG$6+VLOOKUP($FA1122,DIV,LOOKUPS!K$7,0)*$FH$6++VLOOKUP($FA1122,SIZE,LOOKUPS!K$11,0)*$FI$6)</f>
        <v>2.9586000000000001</v>
      </c>
      <c r="FK1122" s="1">
        <f>IF(ISERROR(VLOOKUP($FA1122,MOM,LOOKUPS!L$12,0)*$FB$6+VLOOKUP($FA1122,STREV,LOOKUPS!L$10,0)*$FC$6+VLOOKUP($FA1122,LTREV,LOOKUPS!L$9,0)*$FD$6+VLOOKUP($FA1122,CFP,LOOKUPS!L$6,0)*$FE$6+VLOOKUP($FA1122,EP,LOOKUPS!L$8,0)*$FF$6+VLOOKUP($FA1122,BM,LOOKUPS!L$5,0)*$FG$6+VLOOKUP($FA1122,DIV,LOOKUPS!L$7,0)*$FH$6++VLOOKUP($FA1122,SIZE,LOOKUPS!L$11,0)*$FI$6),"",VLOOKUP($FA1122,MOM,LOOKUPS!L$12,0)*$FB$6+VLOOKUP($FA1122,STREV,LOOKUPS!L$10,0)*$FC$6+VLOOKUP($FA1122,LTREV,LOOKUPS!L$9,0)*$FD$6+VLOOKUP($FA1122,CFP,LOOKUPS!L$6,0)*$FE$6+VLOOKUP($FA1122,EP,LOOKUPS!L$8,0)*$FF$6+VLOOKUP($FA1122,BM,LOOKUPS!L$5,0)*$FG$6+VLOOKUP($FA1122,DIV,LOOKUPS!L$7,0)*$FH$6++VLOOKUP($FA1122,SIZE,LOOKUPS!L$11,0)*$FI$6)</f>
        <v>1.2746000000000002</v>
      </c>
    </row>
    <row r="1123" spans="1:167" x14ac:dyDescent="0.3">
      <c r="A1123">
        <v>201910</v>
      </c>
      <c r="B1123">
        <v>-4.62</v>
      </c>
      <c r="C1123">
        <v>-0.28000000000000003</v>
      </c>
      <c r="D1123">
        <v>0.26</v>
      </c>
      <c r="E1123">
        <v>0.77</v>
      </c>
      <c r="F1123">
        <v>0.61</v>
      </c>
      <c r="G1123">
        <v>2.29</v>
      </c>
      <c r="H1123">
        <v>1.39</v>
      </c>
      <c r="I1123">
        <v>1.57</v>
      </c>
      <c r="J1123">
        <v>1.38</v>
      </c>
      <c r="K1123">
        <v>1.71</v>
      </c>
      <c r="M1123" s="1">
        <v>201811</v>
      </c>
      <c r="N1123" s="1">
        <v>-1.2</v>
      </c>
      <c r="O1123" s="1">
        <v>-1.1299999999999999</v>
      </c>
      <c r="P1123" s="1">
        <v>1.72</v>
      </c>
      <c r="Q1123" s="1">
        <v>-0.35</v>
      </c>
      <c r="R1123" s="1">
        <v>-0.39</v>
      </c>
      <c r="S1123" s="1">
        <v>-0.11</v>
      </c>
      <c r="T1123" s="1">
        <v>1.38</v>
      </c>
      <c r="U1123" s="1">
        <v>0.26</v>
      </c>
      <c r="V1123" s="1">
        <v>-0.45</v>
      </c>
      <c r="W1123" s="1">
        <v>-2.59</v>
      </c>
      <c r="CA1123" s="1">
        <v>201904</v>
      </c>
      <c r="CB1123" s="1">
        <v>-0.22</v>
      </c>
      <c r="CC1123" s="1">
        <v>2.46</v>
      </c>
      <c r="CD1123" s="1">
        <v>3.15</v>
      </c>
      <c r="CE1123" s="1">
        <v>2.5499999999999998</v>
      </c>
      <c r="CF1123" s="1">
        <v>2.44</v>
      </c>
      <c r="CG1123" s="1">
        <v>2.33</v>
      </c>
      <c r="CH1123" s="1">
        <v>3.43</v>
      </c>
      <c r="CI1123" s="1">
        <v>3.62</v>
      </c>
      <c r="CJ1123" s="1">
        <v>1.96</v>
      </c>
      <c r="CK1123" s="1">
        <v>1.94</v>
      </c>
      <c r="CL1123" s="1">
        <v>3.01</v>
      </c>
      <c r="CM1123" s="1">
        <v>2.5299999999999998</v>
      </c>
      <c r="CN1123" s="1">
        <v>2.15</v>
      </c>
      <c r="CO1123" s="1">
        <v>3.71</v>
      </c>
      <c r="CP1123" s="1">
        <v>3.23</v>
      </c>
      <c r="CQ1123" s="1">
        <v>3.59</v>
      </c>
      <c r="CR1123" s="1">
        <v>3.66</v>
      </c>
      <c r="CS1123" s="1">
        <v>2.23</v>
      </c>
      <c r="CT1123" s="1">
        <v>1.71</v>
      </c>
      <c r="CV1123" s="1">
        <v>202004</v>
      </c>
      <c r="CW1123" s="1">
        <v>23.66</v>
      </c>
      <c r="CX1123" s="1">
        <v>13.97</v>
      </c>
      <c r="CY1123" s="1">
        <v>11.17</v>
      </c>
      <c r="CZ1123" s="1">
        <v>16.57</v>
      </c>
      <c r="DA1123" s="1">
        <v>12.99</v>
      </c>
      <c r="DB1123" s="1">
        <v>13.95</v>
      </c>
      <c r="DC1123" s="1">
        <v>10.95</v>
      </c>
      <c r="DD1123" s="1">
        <v>12.52</v>
      </c>
      <c r="DE1123" s="1">
        <v>17.55</v>
      </c>
      <c r="DF1123" s="1">
        <v>11.81</v>
      </c>
      <c r="DG1123" s="1">
        <v>14.05</v>
      </c>
      <c r="DH1123" s="1">
        <v>15.85</v>
      </c>
      <c r="DI1123" s="1">
        <v>12.01</v>
      </c>
      <c r="DJ1123" s="1">
        <v>12.72</v>
      </c>
      <c r="DK1123" s="1">
        <v>9.17</v>
      </c>
      <c r="DL1123" s="1">
        <v>10.8</v>
      </c>
      <c r="DM1123" s="1">
        <v>14.44</v>
      </c>
      <c r="DN1123" s="1">
        <v>14.29</v>
      </c>
      <c r="DO1123" s="1">
        <v>21.44</v>
      </c>
      <c r="DQ1123" s="1">
        <v>201904</v>
      </c>
      <c r="DR1123" s="1">
        <v>-99.99</v>
      </c>
      <c r="DS1123" s="1">
        <v>1.55</v>
      </c>
      <c r="DT1123" s="1">
        <v>3.76</v>
      </c>
      <c r="DU1123" s="1">
        <v>3.95</v>
      </c>
      <c r="DV1123" s="1">
        <v>1.19</v>
      </c>
      <c r="DW1123" s="1">
        <v>2.92</v>
      </c>
      <c r="DX1123" s="1">
        <v>4.34</v>
      </c>
      <c r="DY1123" s="1">
        <v>3.8</v>
      </c>
      <c r="DZ1123" s="1">
        <v>4.2699999999999996</v>
      </c>
      <c r="EA1123" s="1">
        <v>0.98</v>
      </c>
      <c r="EB1123" s="1">
        <v>1.8</v>
      </c>
      <c r="EC1123" s="1">
        <v>3.26</v>
      </c>
      <c r="ED1123" s="1">
        <v>2.46</v>
      </c>
      <c r="EE1123" s="1">
        <v>4.24</v>
      </c>
      <c r="EF1123" s="1">
        <v>4.4800000000000004</v>
      </c>
      <c r="EG1123" s="1">
        <v>4.2</v>
      </c>
      <c r="EH1123" s="1">
        <v>3.37</v>
      </c>
      <c r="EI1123" s="1">
        <v>4.47</v>
      </c>
      <c r="EJ1123" s="1">
        <v>4.07</v>
      </c>
      <c r="EL1123">
        <v>201904</v>
      </c>
      <c r="EM1123">
        <v>3.96</v>
      </c>
      <c r="EN1123">
        <v>-1.75</v>
      </c>
      <c r="EO1123">
        <v>2.02</v>
      </c>
      <c r="EP1123">
        <v>0.21</v>
      </c>
      <c r="ER1123">
        <v>201910</v>
      </c>
      <c r="ES1123">
        <v>0.28999999999999998</v>
      </c>
      <c r="EU1123">
        <v>201811</v>
      </c>
      <c r="EV1123">
        <v>1.08</v>
      </c>
      <c r="FA1123" s="1">
        <v>201910</v>
      </c>
      <c r="FB1123" s="1">
        <f>IF(ISERROR(VLOOKUP($FA1123,MOM,LOOKUPS!C$12,0)*$FB$6+VLOOKUP($FA1123,STREV,LOOKUPS!C$10,0)*$FC$6+VLOOKUP($FA1123,LTREV,LOOKUPS!C$9,0)*$FD$6+VLOOKUP($FA1123,CFP,LOOKUPS!C$6,0)*$FE$6+VLOOKUP($FA1123,EP,LOOKUPS!C$8,0)*$FF$6+VLOOKUP($FA1123,BM,LOOKUPS!C$5,0)*$FG$6+VLOOKUP($FA1123,DIV,LOOKUPS!C$7,0)*$FH$6++VLOOKUP($FA1123,SIZE,LOOKUPS!C$11,0)*$FI$6),"",VLOOKUP($FA1123,MOM,LOOKUPS!C$12,0)*$FB$6+VLOOKUP($FA1123,STREV,LOOKUPS!C$10,0)*$FC$6+VLOOKUP($FA1123,LTREV,LOOKUPS!C$9,0)*$FD$6+VLOOKUP($FA1123,CFP,LOOKUPS!C$6,0)*$FE$6+VLOOKUP($FA1123,EP,LOOKUPS!C$8,0)*$FF$6+VLOOKUP($FA1123,BM,LOOKUPS!C$5,0)*$FG$6+VLOOKUP($FA1123,DIV,LOOKUPS!C$7,0)*$FH$6++VLOOKUP($FA1123,SIZE,LOOKUPS!C$11,0)*$FI$6)</f>
        <v>-0.88840000000000008</v>
      </c>
      <c r="FC1123" s="1">
        <f>IF(ISERROR(VLOOKUP($FA1123,MOM,LOOKUPS!D$12,0)*$FB$6+VLOOKUP($FA1123,STREV,LOOKUPS!D$10,0)*$FC$6+VLOOKUP($FA1123,LTREV,LOOKUPS!D$9,0)*$FD$6+VLOOKUP($FA1123,CFP,LOOKUPS!D$6,0)*$FE$6+VLOOKUP($FA1123,EP,LOOKUPS!D$8,0)*$FF$6+VLOOKUP($FA1123,BM,LOOKUPS!D$5,0)*$FG$6+VLOOKUP($FA1123,DIV,LOOKUPS!D$7,0)*$FH$6++VLOOKUP($FA1123,SIZE,LOOKUPS!D$11,0)*$FI$6),"",VLOOKUP($FA1123,MOM,LOOKUPS!D$12,0)*$FB$6+VLOOKUP($FA1123,STREV,LOOKUPS!D$10,0)*$FC$6+VLOOKUP($FA1123,LTREV,LOOKUPS!D$9,0)*$FD$6+VLOOKUP($FA1123,CFP,LOOKUPS!D$6,0)*$FE$6+VLOOKUP($FA1123,EP,LOOKUPS!D$8,0)*$FF$6+VLOOKUP($FA1123,BM,LOOKUPS!D$5,0)*$FG$6+VLOOKUP($FA1123,DIV,LOOKUPS!D$7,0)*$FH$6++VLOOKUP($FA1123,SIZE,LOOKUPS!D$11,0)*$FI$6)</f>
        <v>0.46870000000000001</v>
      </c>
      <c r="FD1123" s="1">
        <f>IF(ISERROR(VLOOKUP($FA1123,MOM,LOOKUPS!E$12,0)*$FB$6+VLOOKUP($FA1123,STREV,LOOKUPS!E$10,0)*$FC$6+VLOOKUP($FA1123,LTREV,LOOKUPS!E$9,0)*$FD$6+VLOOKUP($FA1123,CFP,LOOKUPS!E$6,0)*$FE$6+VLOOKUP($FA1123,EP,LOOKUPS!E$8,0)*$FF$6+VLOOKUP($FA1123,BM,LOOKUPS!E$5,0)*$FG$6+VLOOKUP($FA1123,DIV,LOOKUPS!E$7,0)*$FH$6++VLOOKUP($FA1123,SIZE,LOOKUPS!E$11,0)*$FI$6),"",VLOOKUP($FA1123,MOM,LOOKUPS!E$12,0)*$FB$6+VLOOKUP($FA1123,STREV,LOOKUPS!E$10,0)*$FC$6+VLOOKUP($FA1123,LTREV,LOOKUPS!E$9,0)*$FD$6+VLOOKUP($FA1123,CFP,LOOKUPS!E$6,0)*$FE$6+VLOOKUP($FA1123,EP,LOOKUPS!E$8,0)*$FF$6+VLOOKUP($FA1123,BM,LOOKUPS!E$5,0)*$FG$6+VLOOKUP($FA1123,DIV,LOOKUPS!E$7,0)*$FH$6++VLOOKUP($FA1123,SIZE,LOOKUPS!E$11,0)*$FI$6)</f>
        <v>0.74709999999999999</v>
      </c>
      <c r="FE1123" s="1">
        <f>IF(ISERROR(VLOOKUP($FA1123,MOM,LOOKUPS!F$12,0)*$FB$6+VLOOKUP($FA1123,STREV,LOOKUPS!F$10,0)*$FC$6+VLOOKUP($FA1123,LTREV,LOOKUPS!F$9,0)*$FD$6+VLOOKUP($FA1123,CFP,LOOKUPS!F$6,0)*$FE$6+VLOOKUP($FA1123,EP,LOOKUPS!F$8,0)*$FF$6+VLOOKUP($FA1123,BM,LOOKUPS!F$5,0)*$FG$6+VLOOKUP($FA1123,DIV,LOOKUPS!F$7,0)*$FH$6++VLOOKUP($FA1123,SIZE,LOOKUPS!F$11,0)*$FI$6),"",VLOOKUP($FA1123,MOM,LOOKUPS!F$12,0)*$FB$6+VLOOKUP($FA1123,STREV,LOOKUPS!F$10,0)*$FC$6+VLOOKUP($FA1123,LTREV,LOOKUPS!F$9,0)*$FD$6+VLOOKUP($FA1123,CFP,LOOKUPS!F$6,0)*$FE$6+VLOOKUP($FA1123,EP,LOOKUPS!F$8,0)*$FF$6+VLOOKUP($FA1123,BM,LOOKUPS!F$5,0)*$FG$6+VLOOKUP($FA1123,DIV,LOOKUPS!F$7,0)*$FH$6++VLOOKUP($FA1123,SIZE,LOOKUPS!F$11,0)*$FI$6)</f>
        <v>0.93310000000000004</v>
      </c>
      <c r="FF1123" s="1">
        <f>IF(ISERROR(VLOOKUP($FA1123,MOM,LOOKUPS!G$12,0)*$FB$6+VLOOKUP($FA1123,STREV,LOOKUPS!G$10,0)*$FC$6+VLOOKUP($FA1123,LTREV,LOOKUPS!G$9,0)*$FD$6+VLOOKUP($FA1123,CFP,LOOKUPS!G$6,0)*$FE$6+VLOOKUP($FA1123,EP,LOOKUPS!G$8,0)*$FF$6+VLOOKUP($FA1123,BM,LOOKUPS!G$5,0)*$FG$6+VLOOKUP($FA1123,DIV,LOOKUPS!G$7,0)*$FH$6++VLOOKUP($FA1123,SIZE,LOOKUPS!G$11,0)*$FI$6),"",VLOOKUP($FA1123,MOM,LOOKUPS!G$12,0)*$FB$6+VLOOKUP($FA1123,STREV,LOOKUPS!G$10,0)*$FC$6+VLOOKUP($FA1123,LTREV,LOOKUPS!G$9,0)*$FD$6+VLOOKUP($FA1123,CFP,LOOKUPS!G$6,0)*$FE$6+VLOOKUP($FA1123,EP,LOOKUPS!G$8,0)*$FF$6+VLOOKUP($FA1123,BM,LOOKUPS!G$5,0)*$FG$6+VLOOKUP($FA1123,DIV,LOOKUPS!G$7,0)*$FH$6++VLOOKUP($FA1123,SIZE,LOOKUPS!G$11,0)*$FI$6)</f>
        <v>0.43379999999999996</v>
      </c>
      <c r="FG1123" s="1">
        <f>IF(ISERROR(VLOOKUP($FA1123,MOM,LOOKUPS!H$12,0)*$FB$6+VLOOKUP($FA1123,STREV,LOOKUPS!H$10,0)*$FC$6+VLOOKUP($FA1123,LTREV,LOOKUPS!H$9,0)*$FD$6+VLOOKUP($FA1123,CFP,LOOKUPS!H$6,0)*$FE$6+VLOOKUP($FA1123,EP,LOOKUPS!H$8,0)*$FF$6+VLOOKUP($FA1123,BM,LOOKUPS!H$5,0)*$FG$6+VLOOKUP($FA1123,DIV,LOOKUPS!H$7,0)*$FH$6++VLOOKUP($FA1123,SIZE,LOOKUPS!H$11,0)*$FI$6),"",VLOOKUP($FA1123,MOM,LOOKUPS!H$12,0)*$FB$6+VLOOKUP($FA1123,STREV,LOOKUPS!H$10,0)*$FC$6+VLOOKUP($FA1123,LTREV,LOOKUPS!H$9,0)*$FD$6+VLOOKUP($FA1123,CFP,LOOKUPS!H$6,0)*$FE$6+VLOOKUP($FA1123,EP,LOOKUPS!H$8,0)*$FF$6+VLOOKUP($FA1123,BM,LOOKUPS!H$5,0)*$FG$6+VLOOKUP($FA1123,DIV,LOOKUPS!H$7,0)*$FH$6++VLOOKUP($FA1123,SIZE,LOOKUPS!H$11,0)*$FI$6)</f>
        <v>1.3728</v>
      </c>
      <c r="FH1123" s="1">
        <f>IF(ISERROR(VLOOKUP($FA1123,MOM,LOOKUPS!I$12,0)*$FB$6+VLOOKUP($FA1123,STREV,LOOKUPS!I$10,0)*$FC$6+VLOOKUP($FA1123,LTREV,LOOKUPS!I$9,0)*$FD$6+VLOOKUP($FA1123,CFP,LOOKUPS!I$6,0)*$FE$6+VLOOKUP($FA1123,EP,LOOKUPS!I$8,0)*$FF$6+VLOOKUP($FA1123,BM,LOOKUPS!I$5,0)*$FG$6+VLOOKUP($FA1123,DIV,LOOKUPS!I$7,0)*$FH$6++VLOOKUP($FA1123,SIZE,LOOKUPS!I$11,0)*$FI$6),"",VLOOKUP($FA1123,MOM,LOOKUPS!I$12,0)*$FB$6+VLOOKUP($FA1123,STREV,LOOKUPS!I$10,0)*$FC$6+VLOOKUP($FA1123,LTREV,LOOKUPS!I$9,0)*$FD$6+VLOOKUP($FA1123,CFP,LOOKUPS!I$6,0)*$FE$6+VLOOKUP($FA1123,EP,LOOKUPS!I$8,0)*$FF$6+VLOOKUP($FA1123,BM,LOOKUPS!I$5,0)*$FG$6+VLOOKUP($FA1123,DIV,LOOKUPS!I$7,0)*$FH$6++VLOOKUP($FA1123,SIZE,LOOKUPS!I$11,0)*$FI$6)</f>
        <v>1.3979000000000001</v>
      </c>
      <c r="FI1123" s="1">
        <f>IF(ISERROR(VLOOKUP($FA1123,MOM,LOOKUPS!J$12,0)*$FB$6+VLOOKUP($FA1123,STREV,LOOKUPS!J$10,0)*$FC$6+VLOOKUP($FA1123,LTREV,LOOKUPS!J$9,0)*$FD$6+VLOOKUP($FA1123,CFP,LOOKUPS!J$6,0)*$FE$6+VLOOKUP($FA1123,EP,LOOKUPS!J$8,0)*$FF$6+VLOOKUP($FA1123,BM,LOOKUPS!J$5,0)*$FG$6+VLOOKUP($FA1123,DIV,LOOKUPS!J$7,0)*$FH$6++VLOOKUP($FA1123,SIZE,LOOKUPS!J$11,0)*$FI$6),"",VLOOKUP($FA1123,MOM,LOOKUPS!J$12,0)*$FB$6+VLOOKUP($FA1123,STREV,LOOKUPS!J$10,0)*$FC$6+VLOOKUP($FA1123,LTREV,LOOKUPS!J$9,0)*$FD$6+VLOOKUP($FA1123,CFP,LOOKUPS!J$6,0)*$FE$6+VLOOKUP($FA1123,EP,LOOKUPS!J$8,0)*$FF$6+VLOOKUP($FA1123,BM,LOOKUPS!J$5,0)*$FG$6+VLOOKUP($FA1123,DIV,LOOKUPS!J$7,0)*$FH$6++VLOOKUP($FA1123,SIZE,LOOKUPS!J$11,0)*$FI$6)</f>
        <v>0.38450000000000001</v>
      </c>
      <c r="FJ1123" s="1">
        <f>IF(ISERROR(VLOOKUP($FA1123,MOM,LOOKUPS!K$12,0)*$FB$6+VLOOKUP($FA1123,STREV,LOOKUPS!K$10,0)*$FC$6+VLOOKUP($FA1123,LTREV,LOOKUPS!K$9,0)*$FD$6+VLOOKUP($FA1123,CFP,LOOKUPS!K$6,0)*$FE$6+VLOOKUP($FA1123,EP,LOOKUPS!K$8,0)*$FF$6+VLOOKUP($FA1123,BM,LOOKUPS!K$5,0)*$FG$6+VLOOKUP($FA1123,DIV,LOOKUPS!K$7,0)*$FH$6++VLOOKUP($FA1123,SIZE,LOOKUPS!K$11,0)*$FI$6),"",VLOOKUP($FA1123,MOM,LOOKUPS!K$12,0)*$FB$6+VLOOKUP($FA1123,STREV,LOOKUPS!K$10,0)*$FC$6+VLOOKUP($FA1123,LTREV,LOOKUPS!K$9,0)*$FD$6+VLOOKUP($FA1123,CFP,LOOKUPS!K$6,0)*$FE$6+VLOOKUP($FA1123,EP,LOOKUPS!K$8,0)*$FF$6+VLOOKUP($FA1123,BM,LOOKUPS!K$5,0)*$FG$6+VLOOKUP($FA1123,DIV,LOOKUPS!K$7,0)*$FH$6++VLOOKUP($FA1123,SIZE,LOOKUPS!K$11,0)*$FI$6)</f>
        <v>0.37529999999999997</v>
      </c>
      <c r="FK1123" s="1">
        <f>IF(ISERROR(VLOOKUP($FA1123,MOM,LOOKUPS!L$12,0)*$FB$6+VLOOKUP($FA1123,STREV,LOOKUPS!L$10,0)*$FC$6+VLOOKUP($FA1123,LTREV,LOOKUPS!L$9,0)*$FD$6+VLOOKUP($FA1123,CFP,LOOKUPS!L$6,0)*$FE$6+VLOOKUP($FA1123,EP,LOOKUPS!L$8,0)*$FF$6+VLOOKUP($FA1123,BM,LOOKUPS!L$5,0)*$FG$6+VLOOKUP($FA1123,DIV,LOOKUPS!L$7,0)*$FH$6++VLOOKUP($FA1123,SIZE,LOOKUPS!L$11,0)*$FI$6),"",VLOOKUP($FA1123,MOM,LOOKUPS!L$12,0)*$FB$6+VLOOKUP($FA1123,STREV,LOOKUPS!L$10,0)*$FC$6+VLOOKUP($FA1123,LTREV,LOOKUPS!L$9,0)*$FD$6+VLOOKUP($FA1123,CFP,LOOKUPS!L$6,0)*$FE$6+VLOOKUP($FA1123,EP,LOOKUPS!L$8,0)*$FF$6+VLOOKUP($FA1123,BM,LOOKUPS!L$5,0)*$FG$6+VLOOKUP($FA1123,DIV,LOOKUPS!L$7,0)*$FH$6++VLOOKUP($FA1123,SIZE,LOOKUPS!L$11,0)*$FI$6)</f>
        <v>-1.1532000000000002</v>
      </c>
    </row>
    <row r="1124" spans="1:167" x14ac:dyDescent="0.3">
      <c r="A1124">
        <v>201911</v>
      </c>
      <c r="B1124">
        <v>1.39</v>
      </c>
      <c r="C1124">
        <v>4.82</v>
      </c>
      <c r="D1124">
        <v>3.73</v>
      </c>
      <c r="E1124">
        <v>2.7</v>
      </c>
      <c r="F1124">
        <v>4.45</v>
      </c>
      <c r="G1124">
        <v>3.78</v>
      </c>
      <c r="H1124">
        <v>3.86</v>
      </c>
      <c r="I1124">
        <v>2</v>
      </c>
      <c r="J1124">
        <v>4.67</v>
      </c>
      <c r="K1124">
        <v>5.53</v>
      </c>
      <c r="M1124" s="1">
        <v>201812</v>
      </c>
      <c r="N1124" s="1">
        <v>-17.510000000000002</v>
      </c>
      <c r="O1124" s="1">
        <v>-14.52</v>
      </c>
      <c r="P1124" s="1">
        <v>-12.5</v>
      </c>
      <c r="Q1124" s="1">
        <v>-11.73</v>
      </c>
      <c r="R1124" s="1">
        <v>-11.71</v>
      </c>
      <c r="S1124" s="1">
        <v>-12.18</v>
      </c>
      <c r="T1124" s="1">
        <v>-11.88</v>
      </c>
      <c r="U1124" s="1">
        <v>-10.74</v>
      </c>
      <c r="V1124" s="1">
        <v>-11.93</v>
      </c>
      <c r="W1124" s="1">
        <v>-13.23</v>
      </c>
      <c r="CA1124" s="1">
        <v>201905</v>
      </c>
      <c r="CB1124" s="1">
        <v>-7.39</v>
      </c>
      <c r="CC1124" s="1">
        <v>-7.86</v>
      </c>
      <c r="CD1124" s="1">
        <v>-8.31</v>
      </c>
      <c r="CE1124" s="1">
        <v>-8.89</v>
      </c>
      <c r="CF1124" s="1">
        <v>-7.73</v>
      </c>
      <c r="CG1124" s="1">
        <v>-7.64</v>
      </c>
      <c r="CH1124" s="1">
        <v>-8.41</v>
      </c>
      <c r="CI1124" s="1">
        <v>-9.0399999999999991</v>
      </c>
      <c r="CJ1124" s="1">
        <v>-8.9</v>
      </c>
      <c r="CK1124" s="1">
        <v>-7.25</v>
      </c>
      <c r="CL1124" s="1">
        <v>-8.3000000000000007</v>
      </c>
      <c r="CM1124" s="1">
        <v>-8.19</v>
      </c>
      <c r="CN1124" s="1">
        <v>-7.15</v>
      </c>
      <c r="CO1124" s="1">
        <v>-8.56</v>
      </c>
      <c r="CP1124" s="1">
        <v>-8.3000000000000007</v>
      </c>
      <c r="CQ1124" s="1">
        <v>-9.2100000000000009</v>
      </c>
      <c r="CR1124" s="1">
        <v>-8.8800000000000008</v>
      </c>
      <c r="CS1124" s="1">
        <v>-7.91</v>
      </c>
      <c r="CT1124" s="1">
        <v>-9.82</v>
      </c>
      <c r="CV1124" s="1">
        <v>202005</v>
      </c>
      <c r="CW1124" s="1">
        <v>11.06</v>
      </c>
      <c r="CX1124" s="1">
        <v>5.0999999999999996</v>
      </c>
      <c r="CY1124" s="1">
        <v>2.82</v>
      </c>
      <c r="CZ1124" s="1">
        <v>2.46</v>
      </c>
      <c r="DA1124" s="1">
        <v>5.37</v>
      </c>
      <c r="DB1124" s="1">
        <v>4.18</v>
      </c>
      <c r="DC1124" s="1">
        <v>2.98</v>
      </c>
      <c r="DD1124" s="1">
        <v>1.66</v>
      </c>
      <c r="DE1124" s="1">
        <v>2.74</v>
      </c>
      <c r="DF1124" s="1">
        <v>6.14</v>
      </c>
      <c r="DG1124" s="1">
        <v>4.66</v>
      </c>
      <c r="DH1124" s="1">
        <v>4.59</v>
      </c>
      <c r="DI1124" s="1">
        <v>3.76</v>
      </c>
      <c r="DJ1124" s="1">
        <v>4.24</v>
      </c>
      <c r="DK1124" s="1">
        <v>1.72</v>
      </c>
      <c r="DL1124" s="1">
        <v>1.49</v>
      </c>
      <c r="DM1124" s="1">
        <v>1.85</v>
      </c>
      <c r="DN1124" s="1">
        <v>3.3</v>
      </c>
      <c r="DO1124" s="1">
        <v>2.0699999999999998</v>
      </c>
      <c r="DQ1124" s="1">
        <v>201905</v>
      </c>
      <c r="DR1124" s="1">
        <v>-99.99</v>
      </c>
      <c r="DS1124" s="1">
        <v>-8.33</v>
      </c>
      <c r="DT1124" s="1">
        <v>-9.44</v>
      </c>
      <c r="DU1124" s="1">
        <v>-6.72</v>
      </c>
      <c r="DV1124" s="1">
        <v>-8.14</v>
      </c>
      <c r="DW1124" s="1">
        <v>-9.7200000000000006</v>
      </c>
      <c r="DX1124" s="1">
        <v>-8.75</v>
      </c>
      <c r="DY1124" s="1">
        <v>-8.19</v>
      </c>
      <c r="DZ1124" s="1">
        <v>-6.78</v>
      </c>
      <c r="EA1124" s="1">
        <v>-7.59</v>
      </c>
      <c r="EB1124" s="1">
        <v>-9.73</v>
      </c>
      <c r="EC1124" s="1">
        <v>-9.23</v>
      </c>
      <c r="ED1124" s="1">
        <v>-10.39</v>
      </c>
      <c r="EE1124" s="1">
        <v>-9.1999999999999993</v>
      </c>
      <c r="EF1124" s="1">
        <v>-8.17</v>
      </c>
      <c r="EG1124" s="1">
        <v>-9.67</v>
      </c>
      <c r="EH1124" s="1">
        <v>-6.59</v>
      </c>
      <c r="EI1124" s="1">
        <v>-6.96</v>
      </c>
      <c r="EJ1124" s="1">
        <v>-6.62</v>
      </c>
      <c r="EL1124">
        <v>201905</v>
      </c>
      <c r="EM1124">
        <v>-6.94</v>
      </c>
      <c r="EN1124">
        <v>-1.18</v>
      </c>
      <c r="EO1124">
        <v>-2.2799999999999998</v>
      </c>
      <c r="EP1124">
        <v>0.21</v>
      </c>
      <c r="ER1124">
        <v>201911</v>
      </c>
      <c r="ES1124">
        <v>-2.6</v>
      </c>
      <c r="EU1124">
        <v>201812</v>
      </c>
      <c r="EV1124">
        <v>-1.87</v>
      </c>
      <c r="FA1124" s="1">
        <v>201911</v>
      </c>
      <c r="FB1124" s="1">
        <f>IF(ISERROR(VLOOKUP($FA1124,MOM,LOOKUPS!C$12,0)*$FB$6+VLOOKUP($FA1124,STREV,LOOKUPS!C$10,0)*$FC$6+VLOOKUP($FA1124,LTREV,LOOKUPS!C$9,0)*$FD$6+VLOOKUP($FA1124,CFP,LOOKUPS!C$6,0)*$FE$6+VLOOKUP($FA1124,EP,LOOKUPS!C$8,0)*$FF$6+VLOOKUP($FA1124,BM,LOOKUPS!C$5,0)*$FG$6+VLOOKUP($FA1124,DIV,LOOKUPS!C$7,0)*$FH$6++VLOOKUP($FA1124,SIZE,LOOKUPS!C$11,0)*$FI$6),"",VLOOKUP($FA1124,MOM,LOOKUPS!C$12,0)*$FB$6+VLOOKUP($FA1124,STREV,LOOKUPS!C$10,0)*$FC$6+VLOOKUP($FA1124,LTREV,LOOKUPS!C$9,0)*$FD$6+VLOOKUP($FA1124,CFP,LOOKUPS!C$6,0)*$FE$6+VLOOKUP($FA1124,EP,LOOKUPS!C$8,0)*$FF$6+VLOOKUP($FA1124,BM,LOOKUPS!C$5,0)*$FG$6+VLOOKUP($FA1124,DIV,LOOKUPS!C$7,0)*$FH$6++VLOOKUP($FA1124,SIZE,LOOKUPS!C$11,0)*$FI$6)</f>
        <v>5.1824000000000012</v>
      </c>
      <c r="FC1124" s="1">
        <f>IF(ISERROR(VLOOKUP($FA1124,MOM,LOOKUPS!D$12,0)*$FB$6+VLOOKUP($FA1124,STREV,LOOKUPS!D$10,0)*$FC$6+VLOOKUP($FA1124,LTREV,LOOKUPS!D$9,0)*$FD$6+VLOOKUP($FA1124,CFP,LOOKUPS!D$6,0)*$FE$6+VLOOKUP($FA1124,EP,LOOKUPS!D$8,0)*$FF$6+VLOOKUP($FA1124,BM,LOOKUPS!D$5,0)*$FG$6+VLOOKUP($FA1124,DIV,LOOKUPS!D$7,0)*$FH$6++VLOOKUP($FA1124,SIZE,LOOKUPS!D$11,0)*$FI$6),"",VLOOKUP($FA1124,MOM,LOOKUPS!D$12,0)*$FB$6+VLOOKUP($FA1124,STREV,LOOKUPS!D$10,0)*$FC$6+VLOOKUP($FA1124,LTREV,LOOKUPS!D$9,0)*$FD$6+VLOOKUP($FA1124,CFP,LOOKUPS!D$6,0)*$FE$6+VLOOKUP($FA1124,EP,LOOKUPS!D$8,0)*$FF$6+VLOOKUP($FA1124,BM,LOOKUPS!D$5,0)*$FG$6+VLOOKUP($FA1124,DIV,LOOKUPS!D$7,0)*$FH$6++VLOOKUP($FA1124,SIZE,LOOKUPS!D$11,0)*$FI$6)</f>
        <v>5.2382000000000009</v>
      </c>
      <c r="FD1124" s="1">
        <f>IF(ISERROR(VLOOKUP($FA1124,MOM,LOOKUPS!E$12,0)*$FB$6+VLOOKUP($FA1124,STREV,LOOKUPS!E$10,0)*$FC$6+VLOOKUP($FA1124,LTREV,LOOKUPS!E$9,0)*$FD$6+VLOOKUP($FA1124,CFP,LOOKUPS!E$6,0)*$FE$6+VLOOKUP($FA1124,EP,LOOKUPS!E$8,0)*$FF$6+VLOOKUP($FA1124,BM,LOOKUPS!E$5,0)*$FG$6+VLOOKUP($FA1124,DIV,LOOKUPS!E$7,0)*$FH$6++VLOOKUP($FA1124,SIZE,LOOKUPS!E$11,0)*$FI$6),"",VLOOKUP($FA1124,MOM,LOOKUPS!E$12,0)*$FB$6+VLOOKUP($FA1124,STREV,LOOKUPS!E$10,0)*$FC$6+VLOOKUP($FA1124,LTREV,LOOKUPS!E$9,0)*$FD$6+VLOOKUP($FA1124,CFP,LOOKUPS!E$6,0)*$FE$6+VLOOKUP($FA1124,EP,LOOKUPS!E$8,0)*$FF$6+VLOOKUP($FA1124,BM,LOOKUPS!E$5,0)*$FG$6+VLOOKUP($FA1124,DIV,LOOKUPS!E$7,0)*$FH$6++VLOOKUP($FA1124,SIZE,LOOKUPS!E$11,0)*$FI$6)</f>
        <v>3.4611000000000001</v>
      </c>
      <c r="FE1124" s="1">
        <f>IF(ISERROR(VLOOKUP($FA1124,MOM,LOOKUPS!F$12,0)*$FB$6+VLOOKUP($FA1124,STREV,LOOKUPS!F$10,0)*$FC$6+VLOOKUP($FA1124,LTREV,LOOKUPS!F$9,0)*$FD$6+VLOOKUP($FA1124,CFP,LOOKUPS!F$6,0)*$FE$6+VLOOKUP($FA1124,EP,LOOKUPS!F$8,0)*$FF$6+VLOOKUP($FA1124,BM,LOOKUPS!F$5,0)*$FG$6+VLOOKUP($FA1124,DIV,LOOKUPS!F$7,0)*$FH$6++VLOOKUP($FA1124,SIZE,LOOKUPS!F$11,0)*$FI$6),"",VLOOKUP($FA1124,MOM,LOOKUPS!F$12,0)*$FB$6+VLOOKUP($FA1124,STREV,LOOKUPS!F$10,0)*$FC$6+VLOOKUP($FA1124,LTREV,LOOKUPS!F$9,0)*$FD$6+VLOOKUP($FA1124,CFP,LOOKUPS!F$6,0)*$FE$6+VLOOKUP($FA1124,EP,LOOKUPS!F$8,0)*$FF$6+VLOOKUP($FA1124,BM,LOOKUPS!F$5,0)*$FG$6+VLOOKUP($FA1124,DIV,LOOKUPS!F$7,0)*$FH$6++VLOOKUP($FA1124,SIZE,LOOKUPS!F$11,0)*$FI$6)</f>
        <v>3.5230000000000006</v>
      </c>
      <c r="FF1124" s="1">
        <f>IF(ISERROR(VLOOKUP($FA1124,MOM,LOOKUPS!G$12,0)*$FB$6+VLOOKUP($FA1124,STREV,LOOKUPS!G$10,0)*$FC$6+VLOOKUP($FA1124,LTREV,LOOKUPS!G$9,0)*$FD$6+VLOOKUP($FA1124,CFP,LOOKUPS!G$6,0)*$FE$6+VLOOKUP($FA1124,EP,LOOKUPS!G$8,0)*$FF$6+VLOOKUP($FA1124,BM,LOOKUPS!G$5,0)*$FG$6+VLOOKUP($FA1124,DIV,LOOKUPS!G$7,0)*$FH$6++VLOOKUP($FA1124,SIZE,LOOKUPS!G$11,0)*$FI$6),"",VLOOKUP($FA1124,MOM,LOOKUPS!G$12,0)*$FB$6+VLOOKUP($FA1124,STREV,LOOKUPS!G$10,0)*$FC$6+VLOOKUP($FA1124,LTREV,LOOKUPS!G$9,0)*$FD$6+VLOOKUP($FA1124,CFP,LOOKUPS!G$6,0)*$FE$6+VLOOKUP($FA1124,EP,LOOKUPS!G$8,0)*$FF$6+VLOOKUP($FA1124,BM,LOOKUPS!G$5,0)*$FG$6+VLOOKUP($FA1124,DIV,LOOKUPS!G$7,0)*$FH$6++VLOOKUP($FA1124,SIZE,LOOKUPS!G$11,0)*$FI$6)</f>
        <v>3.8031000000000001</v>
      </c>
      <c r="FG1124" s="1">
        <f>IF(ISERROR(VLOOKUP($FA1124,MOM,LOOKUPS!H$12,0)*$FB$6+VLOOKUP($FA1124,STREV,LOOKUPS!H$10,0)*$FC$6+VLOOKUP($FA1124,LTREV,LOOKUPS!H$9,0)*$FD$6+VLOOKUP($FA1124,CFP,LOOKUPS!H$6,0)*$FE$6+VLOOKUP($FA1124,EP,LOOKUPS!H$8,0)*$FF$6+VLOOKUP($FA1124,BM,LOOKUPS!H$5,0)*$FG$6+VLOOKUP($FA1124,DIV,LOOKUPS!H$7,0)*$FH$6++VLOOKUP($FA1124,SIZE,LOOKUPS!H$11,0)*$FI$6),"",VLOOKUP($FA1124,MOM,LOOKUPS!H$12,0)*$FB$6+VLOOKUP($FA1124,STREV,LOOKUPS!H$10,0)*$FC$6+VLOOKUP($FA1124,LTREV,LOOKUPS!H$9,0)*$FD$6+VLOOKUP($FA1124,CFP,LOOKUPS!H$6,0)*$FE$6+VLOOKUP($FA1124,EP,LOOKUPS!H$8,0)*$FF$6+VLOOKUP($FA1124,BM,LOOKUPS!H$5,0)*$FG$6+VLOOKUP($FA1124,DIV,LOOKUPS!H$7,0)*$FH$6++VLOOKUP($FA1124,SIZE,LOOKUPS!H$11,0)*$FI$6)</f>
        <v>3.4584999999999999</v>
      </c>
      <c r="FH1124" s="1">
        <f>IF(ISERROR(VLOOKUP($FA1124,MOM,LOOKUPS!I$12,0)*$FB$6+VLOOKUP($FA1124,STREV,LOOKUPS!I$10,0)*$FC$6+VLOOKUP($FA1124,LTREV,LOOKUPS!I$9,0)*$FD$6+VLOOKUP($FA1124,CFP,LOOKUPS!I$6,0)*$FE$6+VLOOKUP($FA1124,EP,LOOKUPS!I$8,0)*$FF$6+VLOOKUP($FA1124,BM,LOOKUPS!I$5,0)*$FG$6+VLOOKUP($FA1124,DIV,LOOKUPS!I$7,0)*$FH$6++VLOOKUP($FA1124,SIZE,LOOKUPS!I$11,0)*$FI$6),"",VLOOKUP($FA1124,MOM,LOOKUPS!I$12,0)*$FB$6+VLOOKUP($FA1124,STREV,LOOKUPS!I$10,0)*$FC$6+VLOOKUP($FA1124,LTREV,LOOKUPS!I$9,0)*$FD$6+VLOOKUP($FA1124,CFP,LOOKUPS!I$6,0)*$FE$6+VLOOKUP($FA1124,EP,LOOKUPS!I$8,0)*$FF$6+VLOOKUP($FA1124,BM,LOOKUPS!I$5,0)*$FG$6+VLOOKUP($FA1124,DIV,LOOKUPS!I$7,0)*$FH$6++VLOOKUP($FA1124,SIZE,LOOKUPS!I$11,0)*$FI$6)</f>
        <v>3.4291</v>
      </c>
      <c r="FI1124" s="1">
        <f>IF(ISERROR(VLOOKUP($FA1124,MOM,LOOKUPS!J$12,0)*$FB$6+VLOOKUP($FA1124,STREV,LOOKUPS!J$10,0)*$FC$6+VLOOKUP($FA1124,LTREV,LOOKUPS!J$9,0)*$FD$6+VLOOKUP($FA1124,CFP,LOOKUPS!J$6,0)*$FE$6+VLOOKUP($FA1124,EP,LOOKUPS!J$8,0)*$FF$6+VLOOKUP($FA1124,BM,LOOKUPS!J$5,0)*$FG$6+VLOOKUP($FA1124,DIV,LOOKUPS!J$7,0)*$FH$6++VLOOKUP($FA1124,SIZE,LOOKUPS!J$11,0)*$FI$6),"",VLOOKUP($FA1124,MOM,LOOKUPS!J$12,0)*$FB$6+VLOOKUP($FA1124,STREV,LOOKUPS!J$10,0)*$FC$6+VLOOKUP($FA1124,LTREV,LOOKUPS!J$9,0)*$FD$6+VLOOKUP($FA1124,CFP,LOOKUPS!J$6,0)*$FE$6+VLOOKUP($FA1124,EP,LOOKUPS!J$8,0)*$FF$6+VLOOKUP($FA1124,BM,LOOKUPS!J$5,0)*$FG$6+VLOOKUP($FA1124,DIV,LOOKUPS!J$7,0)*$FH$6++VLOOKUP($FA1124,SIZE,LOOKUPS!J$11,0)*$FI$6)</f>
        <v>2.9607000000000001</v>
      </c>
      <c r="FJ1124" s="1">
        <f>IF(ISERROR(VLOOKUP($FA1124,MOM,LOOKUPS!K$12,0)*$FB$6+VLOOKUP($FA1124,STREV,LOOKUPS!K$10,0)*$FC$6+VLOOKUP($FA1124,LTREV,LOOKUPS!K$9,0)*$FD$6+VLOOKUP($FA1124,CFP,LOOKUPS!K$6,0)*$FE$6+VLOOKUP($FA1124,EP,LOOKUPS!K$8,0)*$FF$6+VLOOKUP($FA1124,BM,LOOKUPS!K$5,0)*$FG$6+VLOOKUP($FA1124,DIV,LOOKUPS!K$7,0)*$FH$6++VLOOKUP($FA1124,SIZE,LOOKUPS!K$11,0)*$FI$6),"",VLOOKUP($FA1124,MOM,LOOKUPS!K$12,0)*$FB$6+VLOOKUP($FA1124,STREV,LOOKUPS!K$10,0)*$FC$6+VLOOKUP($FA1124,LTREV,LOOKUPS!K$9,0)*$FD$6+VLOOKUP($FA1124,CFP,LOOKUPS!K$6,0)*$FE$6+VLOOKUP($FA1124,EP,LOOKUPS!K$8,0)*$FF$6+VLOOKUP($FA1124,BM,LOOKUPS!K$5,0)*$FG$6+VLOOKUP($FA1124,DIV,LOOKUPS!K$7,0)*$FH$6++VLOOKUP($FA1124,SIZE,LOOKUPS!K$11,0)*$FI$6)</f>
        <v>3.8730000000000002</v>
      </c>
      <c r="FK1124" s="1">
        <f>IF(ISERROR(VLOOKUP($FA1124,MOM,LOOKUPS!L$12,0)*$FB$6+VLOOKUP($FA1124,STREV,LOOKUPS!L$10,0)*$FC$6+VLOOKUP($FA1124,LTREV,LOOKUPS!L$9,0)*$FD$6+VLOOKUP($FA1124,CFP,LOOKUPS!L$6,0)*$FE$6+VLOOKUP($FA1124,EP,LOOKUPS!L$8,0)*$FF$6+VLOOKUP($FA1124,BM,LOOKUPS!L$5,0)*$FG$6+VLOOKUP($FA1124,DIV,LOOKUPS!L$7,0)*$FH$6++VLOOKUP($FA1124,SIZE,LOOKUPS!L$11,0)*$FI$6),"",VLOOKUP($FA1124,MOM,LOOKUPS!L$12,0)*$FB$6+VLOOKUP($FA1124,STREV,LOOKUPS!L$10,0)*$FC$6+VLOOKUP($FA1124,LTREV,LOOKUPS!L$9,0)*$FD$6+VLOOKUP($FA1124,CFP,LOOKUPS!L$6,0)*$FE$6+VLOOKUP($FA1124,EP,LOOKUPS!L$8,0)*$FF$6+VLOOKUP($FA1124,BM,LOOKUPS!L$5,0)*$FG$6+VLOOKUP($FA1124,DIV,LOOKUPS!L$7,0)*$FH$6++VLOOKUP($FA1124,SIZE,LOOKUPS!L$11,0)*$FI$6)</f>
        <v>2.8880000000000003</v>
      </c>
    </row>
    <row r="1125" spans="1:167" x14ac:dyDescent="0.3">
      <c r="A1125">
        <v>201912</v>
      </c>
      <c r="B1125">
        <v>11.46</v>
      </c>
      <c r="C1125">
        <v>6.32</v>
      </c>
      <c r="D1125">
        <v>3.85</v>
      </c>
      <c r="E1125">
        <v>3.33</v>
      </c>
      <c r="F1125">
        <v>3.53</v>
      </c>
      <c r="G1125">
        <v>2.87</v>
      </c>
      <c r="H1125">
        <v>4.18</v>
      </c>
      <c r="I1125">
        <v>2.69</v>
      </c>
      <c r="J1125">
        <v>2.27</v>
      </c>
      <c r="K1125">
        <v>4.38</v>
      </c>
      <c r="M1125" s="1">
        <v>201901</v>
      </c>
      <c r="N1125" s="1">
        <v>27.25</v>
      </c>
      <c r="O1125" s="1">
        <v>17.16</v>
      </c>
      <c r="P1125" s="1">
        <v>15.84</v>
      </c>
      <c r="Q1125" s="1">
        <v>13.62</v>
      </c>
      <c r="R1125" s="1">
        <v>11.17</v>
      </c>
      <c r="S1125" s="1">
        <v>12.37</v>
      </c>
      <c r="T1125" s="1">
        <v>10.62</v>
      </c>
      <c r="U1125" s="1">
        <v>8.08</v>
      </c>
      <c r="V1125" s="1">
        <v>7.79</v>
      </c>
      <c r="W1125" s="1">
        <v>11.6</v>
      </c>
      <c r="CA1125" s="1">
        <v>201906</v>
      </c>
      <c r="CB1125" s="1">
        <v>3.43</v>
      </c>
      <c r="CC1125" s="1">
        <v>7.68</v>
      </c>
      <c r="CD1125" s="1">
        <v>6.33</v>
      </c>
      <c r="CE1125" s="1">
        <v>3.72</v>
      </c>
      <c r="CF1125" s="1">
        <v>7.41</v>
      </c>
      <c r="CG1125" s="1">
        <v>7.57</v>
      </c>
      <c r="CH1125" s="1">
        <v>6.3</v>
      </c>
      <c r="CI1125" s="1">
        <v>5.86</v>
      </c>
      <c r="CJ1125" s="1">
        <v>2.58</v>
      </c>
      <c r="CK1125" s="1">
        <v>7.73</v>
      </c>
      <c r="CL1125" s="1">
        <v>7.04</v>
      </c>
      <c r="CM1125" s="1">
        <v>8.4</v>
      </c>
      <c r="CN1125" s="1">
        <v>6.82</v>
      </c>
      <c r="CO1125" s="1">
        <v>8.27</v>
      </c>
      <c r="CP1125" s="1">
        <v>4.87</v>
      </c>
      <c r="CQ1125" s="1">
        <v>5.92</v>
      </c>
      <c r="CR1125" s="1">
        <v>5.81</v>
      </c>
      <c r="CS1125" s="1">
        <v>3.63</v>
      </c>
      <c r="CT1125" s="1">
        <v>1.59</v>
      </c>
      <c r="CV1125" s="1">
        <v>202006</v>
      </c>
      <c r="CW1125" s="1">
        <v>9.74</v>
      </c>
      <c r="CX1125" s="1">
        <v>2.17</v>
      </c>
      <c r="CY1125" s="1">
        <v>2.73</v>
      </c>
      <c r="CZ1125" s="1">
        <v>2.9</v>
      </c>
      <c r="DA1125" s="1">
        <v>2.04</v>
      </c>
      <c r="DB1125" s="1">
        <v>2.62</v>
      </c>
      <c r="DC1125" s="1">
        <v>2.84</v>
      </c>
      <c r="DD1125" s="1">
        <v>2.61</v>
      </c>
      <c r="DE1125" s="1">
        <v>2.91</v>
      </c>
      <c r="DF1125" s="1">
        <v>1.19</v>
      </c>
      <c r="DG1125" s="1">
        <v>2.83</v>
      </c>
      <c r="DH1125" s="1">
        <v>2.41</v>
      </c>
      <c r="DI1125" s="1">
        <v>2.85</v>
      </c>
      <c r="DJ1125" s="1">
        <v>2.93</v>
      </c>
      <c r="DK1125" s="1">
        <v>2.75</v>
      </c>
      <c r="DL1125" s="1">
        <v>2.38</v>
      </c>
      <c r="DM1125" s="1">
        <v>2.86</v>
      </c>
      <c r="DN1125" s="1">
        <v>3</v>
      </c>
      <c r="DO1125" s="1">
        <v>2.81</v>
      </c>
      <c r="DQ1125" s="1">
        <v>201906</v>
      </c>
      <c r="DR1125" s="1">
        <v>-99.99</v>
      </c>
      <c r="DS1125" s="1">
        <v>4.04</v>
      </c>
      <c r="DT1125" s="1">
        <v>7.86</v>
      </c>
      <c r="DU1125" s="1">
        <v>7.82</v>
      </c>
      <c r="DV1125" s="1">
        <v>3.19</v>
      </c>
      <c r="DW1125" s="1">
        <v>7.72</v>
      </c>
      <c r="DX1125" s="1">
        <v>8.0500000000000007</v>
      </c>
      <c r="DY1125" s="1">
        <v>8.23</v>
      </c>
      <c r="DZ1125" s="1">
        <v>7.65</v>
      </c>
      <c r="EA1125" s="1">
        <v>2.2200000000000002</v>
      </c>
      <c r="EB1125" s="1">
        <v>6.04</v>
      </c>
      <c r="EC1125" s="1">
        <v>8.09</v>
      </c>
      <c r="ED1125" s="1">
        <v>7.2</v>
      </c>
      <c r="EE1125" s="1">
        <v>7.86</v>
      </c>
      <c r="EF1125" s="1">
        <v>8.31</v>
      </c>
      <c r="EG1125" s="1">
        <v>8.32</v>
      </c>
      <c r="EH1125" s="1">
        <v>8.1300000000000008</v>
      </c>
      <c r="EI1125" s="1">
        <v>7.78</v>
      </c>
      <c r="EJ1125" s="1">
        <v>7.53</v>
      </c>
      <c r="EL1125">
        <v>201906</v>
      </c>
      <c r="EM1125">
        <v>6.93</v>
      </c>
      <c r="EN1125">
        <v>0.22</v>
      </c>
      <c r="EO1125">
        <v>-0.79</v>
      </c>
      <c r="EP1125">
        <v>0.18</v>
      </c>
      <c r="ER1125">
        <v>201912</v>
      </c>
      <c r="ES1125">
        <v>-2.27</v>
      </c>
      <c r="EU1125">
        <v>201901</v>
      </c>
      <c r="EV1125">
        <v>7.44</v>
      </c>
      <c r="FA1125" s="1">
        <v>201912</v>
      </c>
      <c r="FB1125" s="1">
        <f>IF(ISERROR(VLOOKUP($FA1125,MOM,LOOKUPS!C$12,0)*$FB$6+VLOOKUP($FA1125,STREV,LOOKUPS!C$10,0)*$FC$6+VLOOKUP($FA1125,LTREV,LOOKUPS!C$9,0)*$FD$6+VLOOKUP($FA1125,CFP,LOOKUPS!C$6,0)*$FE$6+VLOOKUP($FA1125,EP,LOOKUPS!C$8,0)*$FF$6+VLOOKUP($FA1125,BM,LOOKUPS!C$5,0)*$FG$6+VLOOKUP($FA1125,DIV,LOOKUPS!C$7,0)*$FH$6++VLOOKUP($FA1125,SIZE,LOOKUPS!C$11,0)*$FI$6),"",VLOOKUP($FA1125,MOM,LOOKUPS!C$12,0)*$FB$6+VLOOKUP($FA1125,STREV,LOOKUPS!C$10,0)*$FC$6+VLOOKUP($FA1125,LTREV,LOOKUPS!C$9,0)*$FD$6+VLOOKUP($FA1125,CFP,LOOKUPS!C$6,0)*$FE$6+VLOOKUP($FA1125,EP,LOOKUPS!C$8,0)*$FF$6+VLOOKUP($FA1125,BM,LOOKUPS!C$5,0)*$FG$6+VLOOKUP($FA1125,DIV,LOOKUPS!C$7,0)*$FH$6++VLOOKUP($FA1125,SIZE,LOOKUPS!C$11,0)*$FI$6)</f>
        <v>7.3202000000000016</v>
      </c>
      <c r="FC1125" s="1">
        <f>IF(ISERROR(VLOOKUP($FA1125,MOM,LOOKUPS!D$12,0)*$FB$6+VLOOKUP($FA1125,STREV,LOOKUPS!D$10,0)*$FC$6+VLOOKUP($FA1125,LTREV,LOOKUPS!D$9,0)*$FD$6+VLOOKUP($FA1125,CFP,LOOKUPS!D$6,0)*$FE$6+VLOOKUP($FA1125,EP,LOOKUPS!D$8,0)*$FF$6+VLOOKUP($FA1125,BM,LOOKUPS!D$5,0)*$FG$6+VLOOKUP($FA1125,DIV,LOOKUPS!D$7,0)*$FH$6++VLOOKUP($FA1125,SIZE,LOOKUPS!D$11,0)*$FI$6),"",VLOOKUP($FA1125,MOM,LOOKUPS!D$12,0)*$FB$6+VLOOKUP($FA1125,STREV,LOOKUPS!D$10,0)*$FC$6+VLOOKUP($FA1125,LTREV,LOOKUPS!D$9,0)*$FD$6+VLOOKUP($FA1125,CFP,LOOKUPS!D$6,0)*$FE$6+VLOOKUP($FA1125,EP,LOOKUPS!D$8,0)*$FF$6+VLOOKUP($FA1125,BM,LOOKUPS!D$5,0)*$FG$6+VLOOKUP($FA1125,DIV,LOOKUPS!D$7,0)*$FH$6++VLOOKUP($FA1125,SIZE,LOOKUPS!D$11,0)*$FI$6)</f>
        <v>4.3829000000000002</v>
      </c>
      <c r="FD1125" s="1">
        <f>IF(ISERROR(VLOOKUP($FA1125,MOM,LOOKUPS!E$12,0)*$FB$6+VLOOKUP($FA1125,STREV,LOOKUPS!E$10,0)*$FC$6+VLOOKUP($FA1125,LTREV,LOOKUPS!E$9,0)*$FD$6+VLOOKUP($FA1125,CFP,LOOKUPS!E$6,0)*$FE$6+VLOOKUP($FA1125,EP,LOOKUPS!E$8,0)*$FF$6+VLOOKUP($FA1125,BM,LOOKUPS!E$5,0)*$FG$6+VLOOKUP($FA1125,DIV,LOOKUPS!E$7,0)*$FH$6++VLOOKUP($FA1125,SIZE,LOOKUPS!E$11,0)*$FI$6),"",VLOOKUP($FA1125,MOM,LOOKUPS!E$12,0)*$FB$6+VLOOKUP($FA1125,STREV,LOOKUPS!E$10,0)*$FC$6+VLOOKUP($FA1125,LTREV,LOOKUPS!E$9,0)*$FD$6+VLOOKUP($FA1125,CFP,LOOKUPS!E$6,0)*$FE$6+VLOOKUP($FA1125,EP,LOOKUPS!E$8,0)*$FF$6+VLOOKUP($FA1125,BM,LOOKUPS!E$5,0)*$FG$6+VLOOKUP($FA1125,DIV,LOOKUPS!E$7,0)*$FH$6++VLOOKUP($FA1125,SIZE,LOOKUPS!E$11,0)*$FI$6)</f>
        <v>4.6078999999999999</v>
      </c>
      <c r="FE1125" s="1">
        <f>IF(ISERROR(VLOOKUP($FA1125,MOM,LOOKUPS!F$12,0)*$FB$6+VLOOKUP($FA1125,STREV,LOOKUPS!F$10,0)*$FC$6+VLOOKUP($FA1125,LTREV,LOOKUPS!F$9,0)*$FD$6+VLOOKUP($FA1125,CFP,LOOKUPS!F$6,0)*$FE$6+VLOOKUP($FA1125,EP,LOOKUPS!F$8,0)*$FF$6+VLOOKUP($FA1125,BM,LOOKUPS!F$5,0)*$FG$6+VLOOKUP($FA1125,DIV,LOOKUPS!F$7,0)*$FH$6++VLOOKUP($FA1125,SIZE,LOOKUPS!F$11,0)*$FI$6),"",VLOOKUP($FA1125,MOM,LOOKUPS!F$12,0)*$FB$6+VLOOKUP($FA1125,STREV,LOOKUPS!F$10,0)*$FC$6+VLOOKUP($FA1125,LTREV,LOOKUPS!F$9,0)*$FD$6+VLOOKUP($FA1125,CFP,LOOKUPS!F$6,0)*$FE$6+VLOOKUP($FA1125,EP,LOOKUPS!F$8,0)*$FF$6+VLOOKUP($FA1125,BM,LOOKUPS!F$5,0)*$FG$6+VLOOKUP($FA1125,DIV,LOOKUPS!F$7,0)*$FH$6++VLOOKUP($FA1125,SIZE,LOOKUPS!F$11,0)*$FI$6)</f>
        <v>4.0486000000000004</v>
      </c>
      <c r="FF1125" s="1">
        <f>IF(ISERROR(VLOOKUP($FA1125,MOM,LOOKUPS!G$12,0)*$FB$6+VLOOKUP($FA1125,STREV,LOOKUPS!G$10,0)*$FC$6+VLOOKUP($FA1125,LTREV,LOOKUPS!G$9,0)*$FD$6+VLOOKUP($FA1125,CFP,LOOKUPS!G$6,0)*$FE$6+VLOOKUP($FA1125,EP,LOOKUPS!G$8,0)*$FF$6+VLOOKUP($FA1125,BM,LOOKUPS!G$5,0)*$FG$6+VLOOKUP($FA1125,DIV,LOOKUPS!G$7,0)*$FH$6++VLOOKUP($FA1125,SIZE,LOOKUPS!G$11,0)*$FI$6),"",VLOOKUP($FA1125,MOM,LOOKUPS!G$12,0)*$FB$6+VLOOKUP($FA1125,STREV,LOOKUPS!G$10,0)*$FC$6+VLOOKUP($FA1125,LTREV,LOOKUPS!G$9,0)*$FD$6+VLOOKUP($FA1125,CFP,LOOKUPS!G$6,0)*$FE$6+VLOOKUP($FA1125,EP,LOOKUPS!G$8,0)*$FF$6+VLOOKUP($FA1125,BM,LOOKUPS!G$5,0)*$FG$6+VLOOKUP($FA1125,DIV,LOOKUPS!G$7,0)*$FH$6++VLOOKUP($FA1125,SIZE,LOOKUPS!G$11,0)*$FI$6)</f>
        <v>4.1786000000000003</v>
      </c>
      <c r="FG1125" s="1">
        <f>IF(ISERROR(VLOOKUP($FA1125,MOM,LOOKUPS!H$12,0)*$FB$6+VLOOKUP($FA1125,STREV,LOOKUPS!H$10,0)*$FC$6+VLOOKUP($FA1125,LTREV,LOOKUPS!H$9,0)*$FD$6+VLOOKUP($FA1125,CFP,LOOKUPS!H$6,0)*$FE$6+VLOOKUP($FA1125,EP,LOOKUPS!H$8,0)*$FF$6+VLOOKUP($FA1125,BM,LOOKUPS!H$5,0)*$FG$6+VLOOKUP($FA1125,DIV,LOOKUPS!H$7,0)*$FH$6++VLOOKUP($FA1125,SIZE,LOOKUPS!H$11,0)*$FI$6),"",VLOOKUP($FA1125,MOM,LOOKUPS!H$12,0)*$FB$6+VLOOKUP($FA1125,STREV,LOOKUPS!H$10,0)*$FC$6+VLOOKUP($FA1125,LTREV,LOOKUPS!H$9,0)*$FD$6+VLOOKUP($FA1125,CFP,LOOKUPS!H$6,0)*$FE$6+VLOOKUP($FA1125,EP,LOOKUPS!H$8,0)*$FF$6+VLOOKUP($FA1125,BM,LOOKUPS!H$5,0)*$FG$6+VLOOKUP($FA1125,DIV,LOOKUPS!H$7,0)*$FH$6++VLOOKUP($FA1125,SIZE,LOOKUPS!H$11,0)*$FI$6)</f>
        <v>3.9164000000000003</v>
      </c>
      <c r="FH1125" s="1">
        <f>IF(ISERROR(VLOOKUP($FA1125,MOM,LOOKUPS!I$12,0)*$FB$6+VLOOKUP($FA1125,STREV,LOOKUPS!I$10,0)*$FC$6+VLOOKUP($FA1125,LTREV,LOOKUPS!I$9,0)*$FD$6+VLOOKUP($FA1125,CFP,LOOKUPS!I$6,0)*$FE$6+VLOOKUP($FA1125,EP,LOOKUPS!I$8,0)*$FF$6+VLOOKUP($FA1125,BM,LOOKUPS!I$5,0)*$FG$6+VLOOKUP($FA1125,DIV,LOOKUPS!I$7,0)*$FH$6++VLOOKUP($FA1125,SIZE,LOOKUPS!I$11,0)*$FI$6),"",VLOOKUP($FA1125,MOM,LOOKUPS!I$12,0)*$FB$6+VLOOKUP($FA1125,STREV,LOOKUPS!I$10,0)*$FC$6+VLOOKUP($FA1125,LTREV,LOOKUPS!I$9,0)*$FD$6+VLOOKUP($FA1125,CFP,LOOKUPS!I$6,0)*$FE$6+VLOOKUP($FA1125,EP,LOOKUPS!I$8,0)*$FF$6+VLOOKUP($FA1125,BM,LOOKUPS!I$5,0)*$FG$6+VLOOKUP($FA1125,DIV,LOOKUPS!I$7,0)*$FH$6++VLOOKUP($FA1125,SIZE,LOOKUPS!I$11,0)*$FI$6)</f>
        <v>4.1661999999999999</v>
      </c>
      <c r="FI1125" s="1">
        <f>IF(ISERROR(VLOOKUP($FA1125,MOM,LOOKUPS!J$12,0)*$FB$6+VLOOKUP($FA1125,STREV,LOOKUPS!J$10,0)*$FC$6+VLOOKUP($FA1125,LTREV,LOOKUPS!J$9,0)*$FD$6+VLOOKUP($FA1125,CFP,LOOKUPS!J$6,0)*$FE$6+VLOOKUP($FA1125,EP,LOOKUPS!J$8,0)*$FF$6+VLOOKUP($FA1125,BM,LOOKUPS!J$5,0)*$FG$6+VLOOKUP($FA1125,DIV,LOOKUPS!J$7,0)*$FH$6++VLOOKUP($FA1125,SIZE,LOOKUPS!J$11,0)*$FI$6),"",VLOOKUP($FA1125,MOM,LOOKUPS!J$12,0)*$FB$6+VLOOKUP($FA1125,STREV,LOOKUPS!J$10,0)*$FC$6+VLOOKUP($FA1125,LTREV,LOOKUPS!J$9,0)*$FD$6+VLOOKUP($FA1125,CFP,LOOKUPS!J$6,0)*$FE$6+VLOOKUP($FA1125,EP,LOOKUPS!J$8,0)*$FF$6+VLOOKUP($FA1125,BM,LOOKUPS!J$5,0)*$FG$6+VLOOKUP($FA1125,DIV,LOOKUPS!J$7,0)*$FH$6++VLOOKUP($FA1125,SIZE,LOOKUPS!J$11,0)*$FI$6)</f>
        <v>4.0600000000000005</v>
      </c>
      <c r="FJ1125" s="1">
        <f>IF(ISERROR(VLOOKUP($FA1125,MOM,LOOKUPS!K$12,0)*$FB$6+VLOOKUP($FA1125,STREV,LOOKUPS!K$10,0)*$FC$6+VLOOKUP($FA1125,LTREV,LOOKUPS!K$9,0)*$FD$6+VLOOKUP($FA1125,CFP,LOOKUPS!K$6,0)*$FE$6+VLOOKUP($FA1125,EP,LOOKUPS!K$8,0)*$FF$6+VLOOKUP($FA1125,BM,LOOKUPS!K$5,0)*$FG$6+VLOOKUP($FA1125,DIV,LOOKUPS!K$7,0)*$FH$6++VLOOKUP($FA1125,SIZE,LOOKUPS!K$11,0)*$FI$6),"",VLOOKUP($FA1125,MOM,LOOKUPS!K$12,0)*$FB$6+VLOOKUP($FA1125,STREV,LOOKUPS!K$10,0)*$FC$6+VLOOKUP($FA1125,LTREV,LOOKUPS!K$9,0)*$FD$6+VLOOKUP($FA1125,CFP,LOOKUPS!K$6,0)*$FE$6+VLOOKUP($FA1125,EP,LOOKUPS!K$8,0)*$FF$6+VLOOKUP($FA1125,BM,LOOKUPS!K$5,0)*$FG$6+VLOOKUP($FA1125,DIV,LOOKUPS!K$7,0)*$FH$6++VLOOKUP($FA1125,SIZE,LOOKUPS!K$11,0)*$FI$6)</f>
        <v>3.7335000000000003</v>
      </c>
      <c r="FK1125" s="1">
        <f>IF(ISERROR(VLOOKUP($FA1125,MOM,LOOKUPS!L$12,0)*$FB$6+VLOOKUP($FA1125,STREV,LOOKUPS!L$10,0)*$FC$6+VLOOKUP($FA1125,LTREV,LOOKUPS!L$9,0)*$FD$6+VLOOKUP($FA1125,CFP,LOOKUPS!L$6,0)*$FE$6+VLOOKUP($FA1125,EP,LOOKUPS!L$8,0)*$FF$6+VLOOKUP($FA1125,BM,LOOKUPS!L$5,0)*$FG$6+VLOOKUP($FA1125,DIV,LOOKUPS!L$7,0)*$FH$6++VLOOKUP($FA1125,SIZE,LOOKUPS!L$11,0)*$FI$6),"",VLOOKUP($FA1125,MOM,LOOKUPS!L$12,0)*$FB$6+VLOOKUP($FA1125,STREV,LOOKUPS!L$10,0)*$FC$6+VLOOKUP($FA1125,LTREV,LOOKUPS!L$9,0)*$FD$6+VLOOKUP($FA1125,CFP,LOOKUPS!L$6,0)*$FE$6+VLOOKUP($FA1125,EP,LOOKUPS!L$8,0)*$FF$6+VLOOKUP($FA1125,BM,LOOKUPS!L$5,0)*$FG$6+VLOOKUP($FA1125,DIV,LOOKUPS!L$7,0)*$FH$6++VLOOKUP($FA1125,SIZE,LOOKUPS!L$11,0)*$FI$6)</f>
        <v>7.9502999999999995</v>
      </c>
    </row>
    <row r="1126" spans="1:167" x14ac:dyDescent="0.3">
      <c r="A1126">
        <v>202001</v>
      </c>
      <c r="B1126">
        <v>1.03</v>
      </c>
      <c r="C1126">
        <v>-2.27</v>
      </c>
      <c r="D1126">
        <v>-1.29</v>
      </c>
      <c r="E1126">
        <v>-4.5599999999999996</v>
      </c>
      <c r="F1126">
        <v>-2.88</v>
      </c>
      <c r="G1126">
        <v>-2.78</v>
      </c>
      <c r="H1126">
        <v>-2.85</v>
      </c>
      <c r="I1126">
        <v>-2</v>
      </c>
      <c r="J1126">
        <v>-0.98</v>
      </c>
      <c r="K1126">
        <v>-0.01</v>
      </c>
      <c r="M1126" s="1">
        <v>201902</v>
      </c>
      <c r="N1126" s="1">
        <v>5.31</v>
      </c>
      <c r="O1126" s="1">
        <v>4.51</v>
      </c>
      <c r="P1126" s="1">
        <v>5.71</v>
      </c>
      <c r="Q1126" s="1">
        <v>4.0599999999999996</v>
      </c>
      <c r="R1126" s="1">
        <v>5.28</v>
      </c>
      <c r="S1126" s="1">
        <v>5.67</v>
      </c>
      <c r="T1126" s="1">
        <v>6.42</v>
      </c>
      <c r="U1126" s="1">
        <v>6.04</v>
      </c>
      <c r="V1126" s="1">
        <v>6.73</v>
      </c>
      <c r="W1126" s="1">
        <v>3.83</v>
      </c>
      <c r="CA1126" s="1">
        <v>201907</v>
      </c>
      <c r="CB1126" s="1">
        <v>-2.67</v>
      </c>
      <c r="CC1126" s="1">
        <v>-0.47</v>
      </c>
      <c r="CD1126" s="1">
        <v>-0.52</v>
      </c>
      <c r="CE1126" s="1">
        <v>-1.62</v>
      </c>
      <c r="CF1126" s="1">
        <v>-0.52</v>
      </c>
      <c r="CG1126" s="1">
        <v>-0.11</v>
      </c>
      <c r="CH1126" s="1">
        <v>-0.38</v>
      </c>
      <c r="CI1126" s="1">
        <v>-1.37</v>
      </c>
      <c r="CJ1126" s="1">
        <v>-1.78</v>
      </c>
      <c r="CK1126" s="1">
        <v>-0.26</v>
      </c>
      <c r="CL1126" s="1">
        <v>-0.8</v>
      </c>
      <c r="CM1126" s="1">
        <v>-0.36</v>
      </c>
      <c r="CN1126" s="1">
        <v>0.15</v>
      </c>
      <c r="CO1126" s="1">
        <v>-0.83</v>
      </c>
      <c r="CP1126" s="1">
        <v>0.03</v>
      </c>
      <c r="CQ1126" s="1">
        <v>-1.41</v>
      </c>
      <c r="CR1126" s="1">
        <v>-1.34</v>
      </c>
      <c r="CS1126" s="1">
        <v>0.05</v>
      </c>
      <c r="CT1126" s="1">
        <v>-3.5</v>
      </c>
      <c r="CV1126" s="1">
        <v>202007</v>
      </c>
      <c r="CW1126" s="1">
        <v>6.3</v>
      </c>
      <c r="CX1126" s="1">
        <v>4.4400000000000004</v>
      </c>
      <c r="CY1126" s="1">
        <v>0.74</v>
      </c>
      <c r="CZ1126" s="1">
        <v>-0.35</v>
      </c>
      <c r="DA1126" s="1">
        <v>5.42</v>
      </c>
      <c r="DB1126" s="1">
        <v>1.88</v>
      </c>
      <c r="DC1126" s="1">
        <v>0.72</v>
      </c>
      <c r="DD1126" s="1">
        <v>-0.61</v>
      </c>
      <c r="DE1126" s="1">
        <v>0.19</v>
      </c>
      <c r="DF1126" s="1">
        <v>5.66</v>
      </c>
      <c r="DG1126" s="1">
        <v>5.21</v>
      </c>
      <c r="DH1126" s="1">
        <v>2.38</v>
      </c>
      <c r="DI1126" s="1">
        <v>1.38</v>
      </c>
      <c r="DJ1126" s="1">
        <v>1.1200000000000001</v>
      </c>
      <c r="DK1126" s="1">
        <v>0.27</v>
      </c>
      <c r="DL1126" s="1">
        <v>0.18</v>
      </c>
      <c r="DM1126" s="1">
        <v>-1.2</v>
      </c>
      <c r="DN1126" s="1">
        <v>0.49</v>
      </c>
      <c r="DO1126" s="1">
        <v>-0.2</v>
      </c>
      <c r="DQ1126" s="1">
        <v>201907</v>
      </c>
      <c r="DR1126" s="1">
        <v>-99.99</v>
      </c>
      <c r="DS1126" s="1">
        <v>-2.65</v>
      </c>
      <c r="DT1126" s="1">
        <v>0.82</v>
      </c>
      <c r="DU1126" s="1">
        <v>1.28</v>
      </c>
      <c r="DV1126" s="1">
        <v>-3.01</v>
      </c>
      <c r="DW1126" s="1">
        <v>-0.45</v>
      </c>
      <c r="DX1126" s="1">
        <v>1.1599999999999999</v>
      </c>
      <c r="DY1126" s="1">
        <v>1.19</v>
      </c>
      <c r="DZ1126" s="1">
        <v>1.45</v>
      </c>
      <c r="EA1126" s="1">
        <v>-3.49</v>
      </c>
      <c r="EB1126" s="1">
        <v>-1.85</v>
      </c>
      <c r="EC1126" s="1">
        <v>-0.76</v>
      </c>
      <c r="ED1126" s="1">
        <v>-0.11</v>
      </c>
      <c r="EE1126" s="1">
        <v>0.53</v>
      </c>
      <c r="EF1126" s="1">
        <v>1.9</v>
      </c>
      <c r="EG1126" s="1">
        <v>1.4</v>
      </c>
      <c r="EH1126" s="1">
        <v>0.95</v>
      </c>
      <c r="EI1126" s="1">
        <v>1.34</v>
      </c>
      <c r="EJ1126" s="1">
        <v>1.57</v>
      </c>
      <c r="EL1126">
        <v>201907</v>
      </c>
      <c r="EM1126">
        <v>1.19</v>
      </c>
      <c r="EN1126">
        <v>-2.08</v>
      </c>
      <c r="EO1126">
        <v>0.34</v>
      </c>
      <c r="EP1126">
        <v>0.19</v>
      </c>
      <c r="ER1126">
        <v>202001</v>
      </c>
      <c r="ES1126">
        <v>5.43</v>
      </c>
      <c r="EU1126">
        <v>201902</v>
      </c>
      <c r="EV1126">
        <v>0</v>
      </c>
      <c r="FA1126" s="1">
        <v>202001</v>
      </c>
      <c r="FB1126" s="1">
        <f>IF(ISERROR(VLOOKUP($FA1126,MOM,LOOKUPS!C$12,0)*$FB$6+VLOOKUP($FA1126,STREV,LOOKUPS!C$10,0)*$FC$6+VLOOKUP($FA1126,LTREV,LOOKUPS!C$9,0)*$FD$6+VLOOKUP($FA1126,CFP,LOOKUPS!C$6,0)*$FE$6+VLOOKUP($FA1126,EP,LOOKUPS!C$8,0)*$FF$6+VLOOKUP($FA1126,BM,LOOKUPS!C$5,0)*$FG$6+VLOOKUP($FA1126,DIV,LOOKUPS!C$7,0)*$FH$6++VLOOKUP($FA1126,SIZE,LOOKUPS!C$11,0)*$FI$6),"",VLOOKUP($FA1126,MOM,LOOKUPS!C$12,0)*$FB$6+VLOOKUP($FA1126,STREV,LOOKUPS!C$10,0)*$FC$6+VLOOKUP($FA1126,LTREV,LOOKUPS!C$9,0)*$FD$6+VLOOKUP($FA1126,CFP,LOOKUPS!C$6,0)*$FE$6+VLOOKUP($FA1126,EP,LOOKUPS!C$8,0)*$FF$6+VLOOKUP($FA1126,BM,LOOKUPS!C$5,0)*$FG$6+VLOOKUP($FA1126,DIV,LOOKUPS!C$7,0)*$FH$6++VLOOKUP($FA1126,SIZE,LOOKUPS!C$11,0)*$FI$6)</f>
        <v>-1.1185</v>
      </c>
      <c r="FC1126" s="1">
        <f>IF(ISERROR(VLOOKUP($FA1126,MOM,LOOKUPS!D$12,0)*$FB$6+VLOOKUP($FA1126,STREV,LOOKUPS!D$10,0)*$FC$6+VLOOKUP($FA1126,LTREV,LOOKUPS!D$9,0)*$FD$6+VLOOKUP($FA1126,CFP,LOOKUPS!D$6,0)*$FE$6+VLOOKUP($FA1126,EP,LOOKUPS!D$8,0)*$FF$6+VLOOKUP($FA1126,BM,LOOKUPS!D$5,0)*$FG$6+VLOOKUP($FA1126,DIV,LOOKUPS!D$7,0)*$FH$6++VLOOKUP($FA1126,SIZE,LOOKUPS!D$11,0)*$FI$6),"",VLOOKUP($FA1126,MOM,LOOKUPS!D$12,0)*$FB$6+VLOOKUP($FA1126,STREV,LOOKUPS!D$10,0)*$FC$6+VLOOKUP($FA1126,LTREV,LOOKUPS!D$9,0)*$FD$6+VLOOKUP($FA1126,CFP,LOOKUPS!D$6,0)*$FE$6+VLOOKUP($FA1126,EP,LOOKUPS!D$8,0)*$FF$6+VLOOKUP($FA1126,BM,LOOKUPS!D$5,0)*$FG$6+VLOOKUP($FA1126,DIV,LOOKUPS!D$7,0)*$FH$6++VLOOKUP($FA1126,SIZE,LOOKUPS!D$11,0)*$FI$6)</f>
        <v>-2.3317000000000001</v>
      </c>
      <c r="FD1126" s="1">
        <f>IF(ISERROR(VLOOKUP($FA1126,MOM,LOOKUPS!E$12,0)*$FB$6+VLOOKUP($FA1126,STREV,LOOKUPS!E$10,0)*$FC$6+VLOOKUP($FA1126,LTREV,LOOKUPS!E$9,0)*$FD$6+VLOOKUP($FA1126,CFP,LOOKUPS!E$6,0)*$FE$6+VLOOKUP($FA1126,EP,LOOKUPS!E$8,0)*$FF$6+VLOOKUP($FA1126,BM,LOOKUPS!E$5,0)*$FG$6+VLOOKUP($FA1126,DIV,LOOKUPS!E$7,0)*$FH$6++VLOOKUP($FA1126,SIZE,LOOKUPS!E$11,0)*$FI$6),"",VLOOKUP($FA1126,MOM,LOOKUPS!E$12,0)*$FB$6+VLOOKUP($FA1126,STREV,LOOKUPS!E$10,0)*$FC$6+VLOOKUP($FA1126,LTREV,LOOKUPS!E$9,0)*$FD$6+VLOOKUP($FA1126,CFP,LOOKUPS!E$6,0)*$FE$6+VLOOKUP($FA1126,EP,LOOKUPS!E$8,0)*$FF$6+VLOOKUP($FA1126,BM,LOOKUPS!E$5,0)*$FG$6+VLOOKUP($FA1126,DIV,LOOKUPS!E$7,0)*$FH$6++VLOOKUP($FA1126,SIZE,LOOKUPS!E$11,0)*$FI$6)</f>
        <v>-1.8388</v>
      </c>
      <c r="FE1126" s="1">
        <f>IF(ISERROR(VLOOKUP($FA1126,MOM,LOOKUPS!F$12,0)*$FB$6+VLOOKUP($FA1126,STREV,LOOKUPS!F$10,0)*$FC$6+VLOOKUP($FA1126,LTREV,LOOKUPS!F$9,0)*$FD$6+VLOOKUP($FA1126,CFP,LOOKUPS!F$6,0)*$FE$6+VLOOKUP($FA1126,EP,LOOKUPS!F$8,0)*$FF$6+VLOOKUP($FA1126,BM,LOOKUPS!F$5,0)*$FG$6+VLOOKUP($FA1126,DIV,LOOKUPS!F$7,0)*$FH$6++VLOOKUP($FA1126,SIZE,LOOKUPS!F$11,0)*$FI$6),"",VLOOKUP($FA1126,MOM,LOOKUPS!F$12,0)*$FB$6+VLOOKUP($FA1126,STREV,LOOKUPS!F$10,0)*$FC$6+VLOOKUP($FA1126,LTREV,LOOKUPS!F$9,0)*$FD$6+VLOOKUP($FA1126,CFP,LOOKUPS!F$6,0)*$FE$6+VLOOKUP($FA1126,EP,LOOKUPS!F$8,0)*$FF$6+VLOOKUP($FA1126,BM,LOOKUPS!F$5,0)*$FG$6+VLOOKUP($FA1126,DIV,LOOKUPS!F$7,0)*$FH$6++VLOOKUP($FA1126,SIZE,LOOKUPS!F$11,0)*$FI$6)</f>
        <v>-2.6924000000000001</v>
      </c>
      <c r="FF1126" s="1">
        <f>IF(ISERROR(VLOOKUP($FA1126,MOM,LOOKUPS!G$12,0)*$FB$6+VLOOKUP($FA1126,STREV,LOOKUPS!G$10,0)*$FC$6+VLOOKUP($FA1126,LTREV,LOOKUPS!G$9,0)*$FD$6+VLOOKUP($FA1126,CFP,LOOKUPS!G$6,0)*$FE$6+VLOOKUP($FA1126,EP,LOOKUPS!G$8,0)*$FF$6+VLOOKUP($FA1126,BM,LOOKUPS!G$5,0)*$FG$6+VLOOKUP($FA1126,DIV,LOOKUPS!G$7,0)*$FH$6++VLOOKUP($FA1126,SIZE,LOOKUPS!G$11,0)*$FI$6),"",VLOOKUP($FA1126,MOM,LOOKUPS!G$12,0)*$FB$6+VLOOKUP($FA1126,STREV,LOOKUPS!G$10,0)*$FC$6+VLOOKUP($FA1126,LTREV,LOOKUPS!G$9,0)*$FD$6+VLOOKUP($FA1126,CFP,LOOKUPS!G$6,0)*$FE$6+VLOOKUP($FA1126,EP,LOOKUPS!G$8,0)*$FF$6+VLOOKUP($FA1126,BM,LOOKUPS!G$5,0)*$FG$6+VLOOKUP($FA1126,DIV,LOOKUPS!G$7,0)*$FH$6++VLOOKUP($FA1126,SIZE,LOOKUPS!G$11,0)*$FI$6)</f>
        <v>-2.3597000000000001</v>
      </c>
      <c r="FG1126" s="1">
        <f>IF(ISERROR(VLOOKUP($FA1126,MOM,LOOKUPS!H$12,0)*$FB$6+VLOOKUP($FA1126,STREV,LOOKUPS!H$10,0)*$FC$6+VLOOKUP($FA1126,LTREV,LOOKUPS!H$9,0)*$FD$6+VLOOKUP($FA1126,CFP,LOOKUPS!H$6,0)*$FE$6+VLOOKUP($FA1126,EP,LOOKUPS!H$8,0)*$FF$6+VLOOKUP($FA1126,BM,LOOKUPS!H$5,0)*$FG$6+VLOOKUP($FA1126,DIV,LOOKUPS!H$7,0)*$FH$6++VLOOKUP($FA1126,SIZE,LOOKUPS!H$11,0)*$FI$6),"",VLOOKUP($FA1126,MOM,LOOKUPS!H$12,0)*$FB$6+VLOOKUP($FA1126,STREV,LOOKUPS!H$10,0)*$FC$6+VLOOKUP($FA1126,LTREV,LOOKUPS!H$9,0)*$FD$6+VLOOKUP($FA1126,CFP,LOOKUPS!H$6,0)*$FE$6+VLOOKUP($FA1126,EP,LOOKUPS!H$8,0)*$FF$6+VLOOKUP($FA1126,BM,LOOKUPS!H$5,0)*$FG$6+VLOOKUP($FA1126,DIV,LOOKUPS!H$7,0)*$FH$6++VLOOKUP($FA1126,SIZE,LOOKUPS!H$11,0)*$FI$6)</f>
        <v>-1.8187000000000002</v>
      </c>
      <c r="FH1126" s="1">
        <f>IF(ISERROR(VLOOKUP($FA1126,MOM,LOOKUPS!I$12,0)*$FB$6+VLOOKUP($FA1126,STREV,LOOKUPS!I$10,0)*$FC$6+VLOOKUP($FA1126,LTREV,LOOKUPS!I$9,0)*$FD$6+VLOOKUP($FA1126,CFP,LOOKUPS!I$6,0)*$FE$6+VLOOKUP($FA1126,EP,LOOKUPS!I$8,0)*$FF$6+VLOOKUP($FA1126,BM,LOOKUPS!I$5,0)*$FG$6+VLOOKUP($FA1126,DIV,LOOKUPS!I$7,0)*$FH$6++VLOOKUP($FA1126,SIZE,LOOKUPS!I$11,0)*$FI$6),"",VLOOKUP($FA1126,MOM,LOOKUPS!I$12,0)*$FB$6+VLOOKUP($FA1126,STREV,LOOKUPS!I$10,0)*$FC$6+VLOOKUP($FA1126,LTREV,LOOKUPS!I$9,0)*$FD$6+VLOOKUP($FA1126,CFP,LOOKUPS!I$6,0)*$FE$6+VLOOKUP($FA1126,EP,LOOKUPS!I$8,0)*$FF$6+VLOOKUP($FA1126,BM,LOOKUPS!I$5,0)*$FG$6+VLOOKUP($FA1126,DIV,LOOKUPS!I$7,0)*$FH$6++VLOOKUP($FA1126,SIZE,LOOKUPS!I$11,0)*$FI$6)</f>
        <v>-2.2845000000000004</v>
      </c>
      <c r="FI1126" s="1">
        <f>IF(ISERROR(VLOOKUP($FA1126,MOM,LOOKUPS!J$12,0)*$FB$6+VLOOKUP($FA1126,STREV,LOOKUPS!J$10,0)*$FC$6+VLOOKUP($FA1126,LTREV,LOOKUPS!J$9,0)*$FD$6+VLOOKUP($FA1126,CFP,LOOKUPS!J$6,0)*$FE$6+VLOOKUP($FA1126,EP,LOOKUPS!J$8,0)*$FF$6+VLOOKUP($FA1126,BM,LOOKUPS!J$5,0)*$FG$6+VLOOKUP($FA1126,DIV,LOOKUPS!J$7,0)*$FH$6++VLOOKUP($FA1126,SIZE,LOOKUPS!J$11,0)*$FI$6),"",VLOOKUP($FA1126,MOM,LOOKUPS!J$12,0)*$FB$6+VLOOKUP($FA1126,STREV,LOOKUPS!J$10,0)*$FC$6+VLOOKUP($FA1126,LTREV,LOOKUPS!J$9,0)*$FD$6+VLOOKUP($FA1126,CFP,LOOKUPS!J$6,0)*$FE$6+VLOOKUP($FA1126,EP,LOOKUPS!J$8,0)*$FF$6+VLOOKUP($FA1126,BM,LOOKUPS!J$5,0)*$FG$6+VLOOKUP($FA1126,DIV,LOOKUPS!J$7,0)*$FH$6++VLOOKUP($FA1126,SIZE,LOOKUPS!J$11,0)*$FI$6)</f>
        <v>-2.6987000000000001</v>
      </c>
      <c r="FJ1126" s="1">
        <f>IF(ISERROR(VLOOKUP($FA1126,MOM,LOOKUPS!K$12,0)*$FB$6+VLOOKUP($FA1126,STREV,LOOKUPS!K$10,0)*$FC$6+VLOOKUP($FA1126,LTREV,LOOKUPS!K$9,0)*$FD$6+VLOOKUP($FA1126,CFP,LOOKUPS!K$6,0)*$FE$6+VLOOKUP($FA1126,EP,LOOKUPS!K$8,0)*$FF$6+VLOOKUP($FA1126,BM,LOOKUPS!K$5,0)*$FG$6+VLOOKUP($FA1126,DIV,LOOKUPS!K$7,0)*$FH$6++VLOOKUP($FA1126,SIZE,LOOKUPS!K$11,0)*$FI$6),"",VLOOKUP($FA1126,MOM,LOOKUPS!K$12,0)*$FB$6+VLOOKUP($FA1126,STREV,LOOKUPS!K$10,0)*$FC$6+VLOOKUP($FA1126,LTREV,LOOKUPS!K$9,0)*$FD$6+VLOOKUP($FA1126,CFP,LOOKUPS!K$6,0)*$FE$6+VLOOKUP($FA1126,EP,LOOKUPS!K$8,0)*$FF$6+VLOOKUP($FA1126,BM,LOOKUPS!K$5,0)*$FG$6+VLOOKUP($FA1126,DIV,LOOKUPS!K$7,0)*$FH$6++VLOOKUP($FA1126,SIZE,LOOKUPS!K$11,0)*$FI$6)</f>
        <v>-1.2059000000000002</v>
      </c>
      <c r="FK1126" s="1">
        <f>IF(ISERROR(VLOOKUP($FA1126,MOM,LOOKUPS!L$12,0)*$FB$6+VLOOKUP($FA1126,STREV,LOOKUPS!L$10,0)*$FC$6+VLOOKUP($FA1126,LTREV,LOOKUPS!L$9,0)*$FD$6+VLOOKUP($FA1126,CFP,LOOKUPS!L$6,0)*$FE$6+VLOOKUP($FA1126,EP,LOOKUPS!L$8,0)*$FF$6+VLOOKUP($FA1126,BM,LOOKUPS!L$5,0)*$FG$6+VLOOKUP($FA1126,DIV,LOOKUPS!L$7,0)*$FH$6++VLOOKUP($FA1126,SIZE,LOOKUPS!L$11,0)*$FI$6),"",VLOOKUP($FA1126,MOM,LOOKUPS!L$12,0)*$FB$6+VLOOKUP($FA1126,STREV,LOOKUPS!L$10,0)*$FC$6+VLOOKUP($FA1126,LTREV,LOOKUPS!L$9,0)*$FD$6+VLOOKUP($FA1126,CFP,LOOKUPS!L$6,0)*$FE$6+VLOOKUP($FA1126,EP,LOOKUPS!L$8,0)*$FF$6+VLOOKUP($FA1126,BM,LOOKUPS!L$5,0)*$FG$6+VLOOKUP($FA1126,DIV,LOOKUPS!L$7,0)*$FH$6++VLOOKUP($FA1126,SIZE,LOOKUPS!L$11,0)*$FI$6)</f>
        <v>-0.24460000000000015</v>
      </c>
    </row>
    <row r="1127" spans="1:167" x14ac:dyDescent="0.3">
      <c r="A1127">
        <v>202002</v>
      </c>
      <c r="B1127">
        <v>-3.96</v>
      </c>
      <c r="C1127">
        <v>-9.83</v>
      </c>
      <c r="D1127">
        <v>-7.34</v>
      </c>
      <c r="E1127">
        <v>-8.69</v>
      </c>
      <c r="F1127">
        <v>-8.6199999999999992</v>
      </c>
      <c r="G1127">
        <v>-8.77</v>
      </c>
      <c r="H1127">
        <v>-8.58</v>
      </c>
      <c r="I1127">
        <v>-8.68</v>
      </c>
      <c r="J1127">
        <v>-7.77</v>
      </c>
      <c r="K1127">
        <v>-6.25</v>
      </c>
      <c r="M1127" s="1">
        <v>201903</v>
      </c>
      <c r="N1127" s="1">
        <v>-2.3199999999999998</v>
      </c>
      <c r="O1127" s="1">
        <v>-0.44</v>
      </c>
      <c r="P1127" s="1">
        <v>-1.19</v>
      </c>
      <c r="Q1127" s="1">
        <v>-0.82</v>
      </c>
      <c r="R1127" s="1">
        <v>-1.93</v>
      </c>
      <c r="S1127" s="1">
        <v>-1.51</v>
      </c>
      <c r="T1127" s="1">
        <v>-2.3199999999999998</v>
      </c>
      <c r="U1127" s="1">
        <v>-2.06</v>
      </c>
      <c r="V1127" s="1">
        <v>-1.19</v>
      </c>
      <c r="W1127" s="1">
        <v>0.33</v>
      </c>
      <c r="CA1127" s="1">
        <v>201908</v>
      </c>
      <c r="CB1127" s="1">
        <v>-3.55</v>
      </c>
      <c r="CC1127" s="1">
        <v>-3.95</v>
      </c>
      <c r="CD1127" s="1">
        <v>-5.91</v>
      </c>
      <c r="CE1127" s="1">
        <v>-6.56</v>
      </c>
      <c r="CF1127" s="1">
        <v>-3.18</v>
      </c>
      <c r="CG1127" s="1">
        <v>-5.55</v>
      </c>
      <c r="CH1127" s="1">
        <v>-5.65</v>
      </c>
      <c r="CI1127" s="1">
        <v>-5.71</v>
      </c>
      <c r="CJ1127" s="1">
        <v>-7.55</v>
      </c>
      <c r="CK1127" s="1">
        <v>-2.09</v>
      </c>
      <c r="CL1127" s="1">
        <v>-4.3099999999999996</v>
      </c>
      <c r="CM1127" s="1">
        <v>-5.59</v>
      </c>
      <c r="CN1127" s="1">
        <v>-5.52</v>
      </c>
      <c r="CO1127" s="1">
        <v>-5.81</v>
      </c>
      <c r="CP1127" s="1">
        <v>-5.51</v>
      </c>
      <c r="CQ1127" s="1">
        <v>-6.7</v>
      </c>
      <c r="CR1127" s="1">
        <v>-4.8600000000000003</v>
      </c>
      <c r="CS1127" s="1">
        <v>-6.82</v>
      </c>
      <c r="CT1127" s="1">
        <v>-8.23</v>
      </c>
      <c r="CV1127" s="1">
        <v>202008</v>
      </c>
      <c r="CW1127" s="1">
        <v>4.26</v>
      </c>
      <c r="CX1127" s="1">
        <v>4.79</v>
      </c>
      <c r="CY1127" s="1">
        <v>4.63</v>
      </c>
      <c r="CZ1127" s="1">
        <v>5.74</v>
      </c>
      <c r="DA1127" s="1">
        <v>4.8899999999999997</v>
      </c>
      <c r="DB1127" s="1">
        <v>5.04</v>
      </c>
      <c r="DC1127" s="1">
        <v>4.7300000000000004</v>
      </c>
      <c r="DD1127" s="1">
        <v>4.26</v>
      </c>
      <c r="DE1127" s="1">
        <v>6.34</v>
      </c>
      <c r="DF1127" s="1">
        <v>4.91</v>
      </c>
      <c r="DG1127" s="1">
        <v>4.87</v>
      </c>
      <c r="DH1127" s="1">
        <v>4.58</v>
      </c>
      <c r="DI1127" s="1">
        <v>5.51</v>
      </c>
      <c r="DJ1127" s="1">
        <v>5.31</v>
      </c>
      <c r="DK1127" s="1">
        <v>4.09</v>
      </c>
      <c r="DL1127" s="1">
        <v>3.55</v>
      </c>
      <c r="DM1127" s="1">
        <v>4.8099999999999996</v>
      </c>
      <c r="DN1127" s="1">
        <v>5.31</v>
      </c>
      <c r="DO1127" s="1">
        <v>7.69</v>
      </c>
      <c r="DQ1127" s="1">
        <v>201908</v>
      </c>
      <c r="DR1127" s="1">
        <v>-99.99</v>
      </c>
      <c r="DS1127" s="1">
        <v>-6.07</v>
      </c>
      <c r="DT1127" s="1">
        <v>-5.41</v>
      </c>
      <c r="DU1127" s="1">
        <v>-2.96</v>
      </c>
      <c r="DV1127" s="1">
        <v>-5.92</v>
      </c>
      <c r="DW1127" s="1">
        <v>-5.94</v>
      </c>
      <c r="DX1127" s="1">
        <v>-5.88</v>
      </c>
      <c r="DY1127" s="1">
        <v>-4.63</v>
      </c>
      <c r="DZ1127" s="1">
        <v>-2.29</v>
      </c>
      <c r="EA1127" s="1">
        <v>-5.65</v>
      </c>
      <c r="EB1127" s="1">
        <v>-6.59</v>
      </c>
      <c r="EC1127" s="1">
        <v>-6.84</v>
      </c>
      <c r="ED1127" s="1">
        <v>-4.96</v>
      </c>
      <c r="EE1127" s="1">
        <v>-6.29</v>
      </c>
      <c r="EF1127" s="1">
        <v>-5.39</v>
      </c>
      <c r="EG1127" s="1">
        <v>-4.97</v>
      </c>
      <c r="EH1127" s="1">
        <v>-4.24</v>
      </c>
      <c r="EI1127" s="1">
        <v>-2.86</v>
      </c>
      <c r="EJ1127" s="1">
        <v>-1.67</v>
      </c>
      <c r="EL1127">
        <v>201908</v>
      </c>
      <c r="EM1127">
        <v>-2.58</v>
      </c>
      <c r="EN1127">
        <v>-2.4</v>
      </c>
      <c r="EO1127">
        <v>-4.8499999999999996</v>
      </c>
      <c r="EP1127">
        <v>0.16</v>
      </c>
      <c r="ER1127">
        <v>202002</v>
      </c>
      <c r="ES1127">
        <v>-0.23</v>
      </c>
      <c r="EU1127">
        <v>201903</v>
      </c>
      <c r="EV1127">
        <v>0.19</v>
      </c>
      <c r="FA1127" s="1">
        <v>202002</v>
      </c>
      <c r="FB1127" s="1">
        <f>IF(ISERROR(VLOOKUP($FA1127,MOM,LOOKUPS!C$12,0)*$FB$6+VLOOKUP($FA1127,STREV,LOOKUPS!C$10,0)*$FC$6+VLOOKUP($FA1127,LTREV,LOOKUPS!C$9,0)*$FD$6+VLOOKUP($FA1127,CFP,LOOKUPS!C$6,0)*$FE$6+VLOOKUP($FA1127,EP,LOOKUPS!C$8,0)*$FF$6+VLOOKUP($FA1127,BM,LOOKUPS!C$5,0)*$FG$6+VLOOKUP($FA1127,DIV,LOOKUPS!C$7,0)*$FH$6++VLOOKUP($FA1127,SIZE,LOOKUPS!C$11,0)*$FI$6),"",VLOOKUP($FA1127,MOM,LOOKUPS!C$12,0)*$FB$6+VLOOKUP($FA1127,STREV,LOOKUPS!C$10,0)*$FC$6+VLOOKUP($FA1127,LTREV,LOOKUPS!C$9,0)*$FD$6+VLOOKUP($FA1127,CFP,LOOKUPS!C$6,0)*$FE$6+VLOOKUP($FA1127,EP,LOOKUPS!C$8,0)*$FF$6+VLOOKUP($FA1127,BM,LOOKUPS!C$5,0)*$FG$6+VLOOKUP($FA1127,DIV,LOOKUPS!C$7,0)*$FH$6++VLOOKUP($FA1127,SIZE,LOOKUPS!C$11,0)*$FI$6)</f>
        <v>-3.7397999999999998</v>
      </c>
      <c r="FC1127" s="1">
        <f>IF(ISERROR(VLOOKUP($FA1127,MOM,LOOKUPS!D$12,0)*$FB$6+VLOOKUP($FA1127,STREV,LOOKUPS!D$10,0)*$FC$6+VLOOKUP($FA1127,LTREV,LOOKUPS!D$9,0)*$FD$6+VLOOKUP($FA1127,CFP,LOOKUPS!D$6,0)*$FE$6+VLOOKUP($FA1127,EP,LOOKUPS!D$8,0)*$FF$6+VLOOKUP($FA1127,BM,LOOKUPS!D$5,0)*$FG$6+VLOOKUP($FA1127,DIV,LOOKUPS!D$7,0)*$FH$6++VLOOKUP($FA1127,SIZE,LOOKUPS!D$11,0)*$FI$6),"",VLOOKUP($FA1127,MOM,LOOKUPS!D$12,0)*$FB$6+VLOOKUP($FA1127,STREV,LOOKUPS!D$10,0)*$FC$6+VLOOKUP($FA1127,LTREV,LOOKUPS!D$9,0)*$FD$6+VLOOKUP($FA1127,CFP,LOOKUPS!D$6,0)*$FE$6+VLOOKUP($FA1127,EP,LOOKUPS!D$8,0)*$FF$6+VLOOKUP($FA1127,BM,LOOKUPS!D$5,0)*$FG$6+VLOOKUP($FA1127,DIV,LOOKUPS!D$7,0)*$FH$6++VLOOKUP($FA1127,SIZE,LOOKUPS!D$11,0)*$FI$6)</f>
        <v>-7.9106000000000005</v>
      </c>
      <c r="FD1127" s="1">
        <f>IF(ISERROR(VLOOKUP($FA1127,MOM,LOOKUPS!E$12,0)*$FB$6+VLOOKUP($FA1127,STREV,LOOKUPS!E$10,0)*$FC$6+VLOOKUP($FA1127,LTREV,LOOKUPS!E$9,0)*$FD$6+VLOOKUP($FA1127,CFP,LOOKUPS!E$6,0)*$FE$6+VLOOKUP($FA1127,EP,LOOKUPS!E$8,0)*$FF$6+VLOOKUP($FA1127,BM,LOOKUPS!E$5,0)*$FG$6+VLOOKUP($FA1127,DIV,LOOKUPS!E$7,0)*$FH$6++VLOOKUP($FA1127,SIZE,LOOKUPS!E$11,0)*$FI$6),"",VLOOKUP($FA1127,MOM,LOOKUPS!E$12,0)*$FB$6+VLOOKUP($FA1127,STREV,LOOKUPS!E$10,0)*$FC$6+VLOOKUP($FA1127,LTREV,LOOKUPS!E$9,0)*$FD$6+VLOOKUP($FA1127,CFP,LOOKUPS!E$6,0)*$FE$6+VLOOKUP($FA1127,EP,LOOKUPS!E$8,0)*$FF$6+VLOOKUP($FA1127,BM,LOOKUPS!E$5,0)*$FG$6+VLOOKUP($FA1127,DIV,LOOKUPS!E$7,0)*$FH$6++VLOOKUP($FA1127,SIZE,LOOKUPS!E$11,0)*$FI$6)</f>
        <v>-6.8437999999999999</v>
      </c>
      <c r="FE1127" s="1">
        <f>IF(ISERROR(VLOOKUP($FA1127,MOM,LOOKUPS!F$12,0)*$FB$6+VLOOKUP($FA1127,STREV,LOOKUPS!F$10,0)*$FC$6+VLOOKUP($FA1127,LTREV,LOOKUPS!F$9,0)*$FD$6+VLOOKUP($FA1127,CFP,LOOKUPS!F$6,0)*$FE$6+VLOOKUP($FA1127,EP,LOOKUPS!F$8,0)*$FF$6+VLOOKUP($FA1127,BM,LOOKUPS!F$5,0)*$FG$6+VLOOKUP($FA1127,DIV,LOOKUPS!F$7,0)*$FH$6++VLOOKUP($FA1127,SIZE,LOOKUPS!F$11,0)*$FI$6),"",VLOOKUP($FA1127,MOM,LOOKUPS!F$12,0)*$FB$6+VLOOKUP($FA1127,STREV,LOOKUPS!F$10,0)*$FC$6+VLOOKUP($FA1127,LTREV,LOOKUPS!F$9,0)*$FD$6+VLOOKUP($FA1127,CFP,LOOKUPS!F$6,0)*$FE$6+VLOOKUP($FA1127,EP,LOOKUPS!F$8,0)*$FF$6+VLOOKUP($FA1127,BM,LOOKUPS!F$5,0)*$FG$6+VLOOKUP($FA1127,DIV,LOOKUPS!F$7,0)*$FH$6++VLOOKUP($FA1127,SIZE,LOOKUPS!F$11,0)*$FI$6)</f>
        <v>-8.1453000000000007</v>
      </c>
      <c r="FF1127" s="1">
        <f>IF(ISERROR(VLOOKUP($FA1127,MOM,LOOKUPS!G$12,0)*$FB$6+VLOOKUP($FA1127,STREV,LOOKUPS!G$10,0)*$FC$6+VLOOKUP($FA1127,LTREV,LOOKUPS!G$9,0)*$FD$6+VLOOKUP($FA1127,CFP,LOOKUPS!G$6,0)*$FE$6+VLOOKUP($FA1127,EP,LOOKUPS!G$8,0)*$FF$6+VLOOKUP($FA1127,BM,LOOKUPS!G$5,0)*$FG$6+VLOOKUP($FA1127,DIV,LOOKUPS!G$7,0)*$FH$6++VLOOKUP($FA1127,SIZE,LOOKUPS!G$11,0)*$FI$6),"",VLOOKUP($FA1127,MOM,LOOKUPS!G$12,0)*$FB$6+VLOOKUP($FA1127,STREV,LOOKUPS!G$10,0)*$FC$6+VLOOKUP($FA1127,LTREV,LOOKUPS!G$9,0)*$FD$6+VLOOKUP($FA1127,CFP,LOOKUPS!G$6,0)*$FE$6+VLOOKUP($FA1127,EP,LOOKUPS!G$8,0)*$FF$6+VLOOKUP($FA1127,BM,LOOKUPS!G$5,0)*$FG$6+VLOOKUP($FA1127,DIV,LOOKUPS!G$7,0)*$FH$6++VLOOKUP($FA1127,SIZE,LOOKUPS!G$11,0)*$FI$6)</f>
        <v>-8.2320999999999991</v>
      </c>
      <c r="FG1127" s="1">
        <f>IF(ISERROR(VLOOKUP($FA1127,MOM,LOOKUPS!H$12,0)*$FB$6+VLOOKUP($FA1127,STREV,LOOKUPS!H$10,0)*$FC$6+VLOOKUP($FA1127,LTREV,LOOKUPS!H$9,0)*$FD$6+VLOOKUP($FA1127,CFP,LOOKUPS!H$6,0)*$FE$6+VLOOKUP($FA1127,EP,LOOKUPS!H$8,0)*$FF$6+VLOOKUP($FA1127,BM,LOOKUPS!H$5,0)*$FG$6+VLOOKUP($FA1127,DIV,LOOKUPS!H$7,0)*$FH$6++VLOOKUP($FA1127,SIZE,LOOKUPS!H$11,0)*$FI$6),"",VLOOKUP($FA1127,MOM,LOOKUPS!H$12,0)*$FB$6+VLOOKUP($FA1127,STREV,LOOKUPS!H$10,0)*$FC$6+VLOOKUP($FA1127,LTREV,LOOKUPS!H$9,0)*$FD$6+VLOOKUP($FA1127,CFP,LOOKUPS!H$6,0)*$FE$6+VLOOKUP($FA1127,EP,LOOKUPS!H$8,0)*$FF$6+VLOOKUP($FA1127,BM,LOOKUPS!H$5,0)*$FG$6+VLOOKUP($FA1127,DIV,LOOKUPS!H$7,0)*$FH$6++VLOOKUP($FA1127,SIZE,LOOKUPS!H$11,0)*$FI$6)</f>
        <v>-8.3782999999999994</v>
      </c>
      <c r="FH1127" s="1">
        <f>IF(ISERROR(VLOOKUP($FA1127,MOM,LOOKUPS!I$12,0)*$FB$6+VLOOKUP($FA1127,STREV,LOOKUPS!I$10,0)*$FC$6+VLOOKUP($FA1127,LTREV,LOOKUPS!I$9,0)*$FD$6+VLOOKUP($FA1127,CFP,LOOKUPS!I$6,0)*$FE$6+VLOOKUP($FA1127,EP,LOOKUPS!I$8,0)*$FF$6+VLOOKUP($FA1127,BM,LOOKUPS!I$5,0)*$FG$6+VLOOKUP($FA1127,DIV,LOOKUPS!I$7,0)*$FH$6++VLOOKUP($FA1127,SIZE,LOOKUPS!I$11,0)*$FI$6),"",VLOOKUP($FA1127,MOM,LOOKUPS!I$12,0)*$FB$6+VLOOKUP($FA1127,STREV,LOOKUPS!I$10,0)*$FC$6+VLOOKUP($FA1127,LTREV,LOOKUPS!I$9,0)*$FD$6+VLOOKUP($FA1127,CFP,LOOKUPS!I$6,0)*$FE$6+VLOOKUP($FA1127,EP,LOOKUPS!I$8,0)*$FF$6+VLOOKUP($FA1127,BM,LOOKUPS!I$5,0)*$FG$6+VLOOKUP($FA1127,DIV,LOOKUPS!I$7,0)*$FH$6++VLOOKUP($FA1127,SIZE,LOOKUPS!I$11,0)*$FI$6)</f>
        <v>-8.6404999999999994</v>
      </c>
      <c r="FI1127" s="1">
        <f>IF(ISERROR(VLOOKUP($FA1127,MOM,LOOKUPS!J$12,0)*$FB$6+VLOOKUP($FA1127,STREV,LOOKUPS!J$10,0)*$FC$6+VLOOKUP($FA1127,LTREV,LOOKUPS!J$9,0)*$FD$6+VLOOKUP($FA1127,CFP,LOOKUPS!J$6,0)*$FE$6+VLOOKUP($FA1127,EP,LOOKUPS!J$8,0)*$FF$6+VLOOKUP($FA1127,BM,LOOKUPS!J$5,0)*$FG$6+VLOOKUP($FA1127,DIV,LOOKUPS!J$7,0)*$FH$6++VLOOKUP($FA1127,SIZE,LOOKUPS!J$11,0)*$FI$6),"",VLOOKUP($FA1127,MOM,LOOKUPS!J$12,0)*$FB$6+VLOOKUP($FA1127,STREV,LOOKUPS!J$10,0)*$FC$6+VLOOKUP($FA1127,LTREV,LOOKUPS!J$9,0)*$FD$6+VLOOKUP($FA1127,CFP,LOOKUPS!J$6,0)*$FE$6+VLOOKUP($FA1127,EP,LOOKUPS!J$8,0)*$FF$6+VLOOKUP($FA1127,BM,LOOKUPS!J$5,0)*$FG$6+VLOOKUP($FA1127,DIV,LOOKUPS!J$7,0)*$FH$6++VLOOKUP($FA1127,SIZE,LOOKUPS!J$11,0)*$FI$6)</f>
        <v>-8.3023999999999987</v>
      </c>
      <c r="FJ1127" s="1">
        <f>IF(ISERROR(VLOOKUP($FA1127,MOM,LOOKUPS!K$12,0)*$FB$6+VLOOKUP($FA1127,STREV,LOOKUPS!K$10,0)*$FC$6+VLOOKUP($FA1127,LTREV,LOOKUPS!K$9,0)*$FD$6+VLOOKUP($FA1127,CFP,LOOKUPS!K$6,0)*$FE$6+VLOOKUP($FA1127,EP,LOOKUPS!K$8,0)*$FF$6+VLOOKUP($FA1127,BM,LOOKUPS!K$5,0)*$FG$6+VLOOKUP($FA1127,DIV,LOOKUPS!K$7,0)*$FH$6++VLOOKUP($FA1127,SIZE,LOOKUPS!K$11,0)*$FI$6),"",VLOOKUP($FA1127,MOM,LOOKUPS!K$12,0)*$FB$6+VLOOKUP($FA1127,STREV,LOOKUPS!K$10,0)*$FC$6+VLOOKUP($FA1127,LTREV,LOOKUPS!K$9,0)*$FD$6+VLOOKUP($FA1127,CFP,LOOKUPS!K$6,0)*$FE$6+VLOOKUP($FA1127,EP,LOOKUPS!K$8,0)*$FF$6+VLOOKUP($FA1127,BM,LOOKUPS!K$5,0)*$FG$6+VLOOKUP($FA1127,DIV,LOOKUPS!K$7,0)*$FH$6++VLOOKUP($FA1127,SIZE,LOOKUPS!K$11,0)*$FI$6)</f>
        <v>-8.6204999999999998</v>
      </c>
      <c r="FK1127" s="1">
        <f>IF(ISERROR(VLOOKUP($FA1127,MOM,LOOKUPS!L$12,0)*$FB$6+VLOOKUP($FA1127,STREV,LOOKUPS!L$10,0)*$FC$6+VLOOKUP($FA1127,LTREV,LOOKUPS!L$9,0)*$FD$6+VLOOKUP($FA1127,CFP,LOOKUPS!L$6,0)*$FE$6+VLOOKUP($FA1127,EP,LOOKUPS!L$8,0)*$FF$6+VLOOKUP($FA1127,BM,LOOKUPS!L$5,0)*$FG$6+VLOOKUP($FA1127,DIV,LOOKUPS!L$7,0)*$FH$6++VLOOKUP($FA1127,SIZE,LOOKUPS!L$11,0)*$FI$6),"",VLOOKUP($FA1127,MOM,LOOKUPS!L$12,0)*$FB$6+VLOOKUP($FA1127,STREV,LOOKUPS!L$10,0)*$FC$6+VLOOKUP($FA1127,LTREV,LOOKUPS!L$9,0)*$FD$6+VLOOKUP($FA1127,CFP,LOOKUPS!L$6,0)*$FE$6+VLOOKUP($FA1127,EP,LOOKUPS!L$8,0)*$FF$6+VLOOKUP($FA1127,BM,LOOKUPS!L$5,0)*$FG$6+VLOOKUP($FA1127,DIV,LOOKUPS!L$7,0)*$FH$6++VLOOKUP($FA1127,SIZE,LOOKUPS!L$11,0)*$FI$6)</f>
        <v>-8.3280000000000012</v>
      </c>
    </row>
    <row r="1128" spans="1:167" x14ac:dyDescent="0.3">
      <c r="A1128">
        <v>202003</v>
      </c>
      <c r="B1128">
        <v>-26.09</v>
      </c>
      <c r="C1128">
        <v>-24.58</v>
      </c>
      <c r="D1128">
        <v>-25.73</v>
      </c>
      <c r="E1128">
        <v>-22.14</v>
      </c>
      <c r="F1128">
        <v>-23.17</v>
      </c>
      <c r="G1128">
        <v>-21.31</v>
      </c>
      <c r="H1128">
        <v>-19.8</v>
      </c>
      <c r="I1128">
        <v>-21.02</v>
      </c>
      <c r="J1128">
        <v>-19.010000000000002</v>
      </c>
      <c r="K1128">
        <v>-20.68</v>
      </c>
      <c r="M1128" s="1">
        <v>201904</v>
      </c>
      <c r="N1128" s="1">
        <v>2.38</v>
      </c>
      <c r="O1128" s="1">
        <v>4.12</v>
      </c>
      <c r="P1128" s="1">
        <v>2.36</v>
      </c>
      <c r="Q1128" s="1">
        <v>3.22</v>
      </c>
      <c r="R1128" s="1">
        <v>3.48</v>
      </c>
      <c r="S1128" s="1">
        <v>3.34</v>
      </c>
      <c r="T1128" s="1">
        <v>2.71</v>
      </c>
      <c r="U1128" s="1">
        <v>2.87</v>
      </c>
      <c r="V1128" s="1">
        <v>2.14</v>
      </c>
      <c r="W1128" s="1">
        <v>-0.51</v>
      </c>
      <c r="CA1128" s="1">
        <v>201909</v>
      </c>
      <c r="CB1128" s="1">
        <v>2.54</v>
      </c>
      <c r="CC1128" s="1">
        <v>-1.25</v>
      </c>
      <c r="CD1128" s="1">
        <v>2.95</v>
      </c>
      <c r="CE1128" s="1">
        <v>5.0599999999999996</v>
      </c>
      <c r="CF1128" s="1">
        <v>-2.0299999999999998</v>
      </c>
      <c r="CG1128" s="1">
        <v>1.49</v>
      </c>
      <c r="CH1128" s="1">
        <v>2.56</v>
      </c>
      <c r="CI1128" s="1">
        <v>4.22</v>
      </c>
      <c r="CJ1128" s="1">
        <v>5.41</v>
      </c>
      <c r="CK1128" s="1">
        <v>-2.76</v>
      </c>
      <c r="CL1128" s="1">
        <v>-1.26</v>
      </c>
      <c r="CM1128" s="1">
        <v>0.42</v>
      </c>
      <c r="CN1128" s="1">
        <v>2.58</v>
      </c>
      <c r="CO1128" s="1">
        <v>2.31</v>
      </c>
      <c r="CP1128" s="1">
        <v>2.8</v>
      </c>
      <c r="CQ1128" s="1">
        <v>3.94</v>
      </c>
      <c r="CR1128" s="1">
        <v>4.46</v>
      </c>
      <c r="CS1128" s="1">
        <v>5.46</v>
      </c>
      <c r="CT1128" s="1">
        <v>5.36</v>
      </c>
      <c r="CV1128" s="1">
        <v>202009</v>
      </c>
      <c r="CW1128" s="1">
        <v>-2.13</v>
      </c>
      <c r="CX1128" s="1">
        <v>-3.08</v>
      </c>
      <c r="CY1128" s="1">
        <v>-3.52</v>
      </c>
      <c r="CZ1128" s="1">
        <v>-4.8099999999999996</v>
      </c>
      <c r="DA1128" s="1">
        <v>-2.52</v>
      </c>
      <c r="DB1128" s="1">
        <v>-3.81</v>
      </c>
      <c r="DC1128" s="1">
        <v>-3.08</v>
      </c>
      <c r="DD1128" s="1">
        <v>-4.59</v>
      </c>
      <c r="DE1128" s="1">
        <v>-4.95</v>
      </c>
      <c r="DF1128" s="1">
        <v>-2.59</v>
      </c>
      <c r="DG1128" s="1">
        <v>-2.46</v>
      </c>
      <c r="DH1128" s="1">
        <v>-4.25</v>
      </c>
      <c r="DI1128" s="1">
        <v>-3.36</v>
      </c>
      <c r="DJ1128" s="1">
        <v>-2.8</v>
      </c>
      <c r="DK1128" s="1">
        <v>-3.4</v>
      </c>
      <c r="DL1128" s="1">
        <v>-4.5999999999999996</v>
      </c>
      <c r="DM1128" s="1">
        <v>-4.57</v>
      </c>
      <c r="DN1128" s="1">
        <v>-3.89</v>
      </c>
      <c r="DO1128" s="1">
        <v>-6.35</v>
      </c>
      <c r="DQ1128" s="1">
        <v>201909</v>
      </c>
      <c r="DR1128" s="1">
        <v>-99.99</v>
      </c>
      <c r="DS1128" s="1">
        <v>2.23</v>
      </c>
      <c r="DT1128" s="1">
        <v>2.21</v>
      </c>
      <c r="DU1128" s="1">
        <v>1.84</v>
      </c>
      <c r="DV1128" s="1">
        <v>2.06</v>
      </c>
      <c r="DW1128" s="1">
        <v>2.86</v>
      </c>
      <c r="DX1128" s="1">
        <v>2</v>
      </c>
      <c r="DY1128" s="1">
        <v>2.1</v>
      </c>
      <c r="DZ1128" s="1">
        <v>1.72</v>
      </c>
      <c r="EA1128" s="1">
        <v>1.26</v>
      </c>
      <c r="EB1128" s="1">
        <v>4.04</v>
      </c>
      <c r="EC1128" s="1">
        <v>3.1</v>
      </c>
      <c r="ED1128" s="1">
        <v>2.6</v>
      </c>
      <c r="EE1128" s="1">
        <v>1.75</v>
      </c>
      <c r="EF1128" s="1">
        <v>2.2999999999999998</v>
      </c>
      <c r="EG1128" s="1">
        <v>2.13</v>
      </c>
      <c r="EH1128" s="1">
        <v>2.0699999999999998</v>
      </c>
      <c r="EI1128" s="1">
        <v>1.46</v>
      </c>
      <c r="EJ1128" s="1">
        <v>2</v>
      </c>
      <c r="EL1128">
        <v>201909</v>
      </c>
      <c r="EM1128">
        <v>1.43</v>
      </c>
      <c r="EN1128">
        <v>-1.05</v>
      </c>
      <c r="EO1128">
        <v>6.77</v>
      </c>
      <c r="EP1128">
        <v>0.18</v>
      </c>
      <c r="ER1128">
        <v>202003</v>
      </c>
      <c r="ES1128">
        <v>8.5500000000000007</v>
      </c>
      <c r="EU1128">
        <v>201904</v>
      </c>
      <c r="EV1128">
        <v>0.92</v>
      </c>
      <c r="FA1128" s="1">
        <v>202003</v>
      </c>
      <c r="FB1128" s="1">
        <f>IF(ISERROR(VLOOKUP($FA1128,MOM,LOOKUPS!C$12,0)*$FB$6+VLOOKUP($FA1128,STREV,LOOKUPS!C$10,0)*$FC$6+VLOOKUP($FA1128,LTREV,LOOKUPS!C$9,0)*$FD$6+VLOOKUP($FA1128,CFP,LOOKUPS!C$6,0)*$FE$6+VLOOKUP($FA1128,EP,LOOKUPS!C$8,0)*$FF$6+VLOOKUP($FA1128,BM,LOOKUPS!C$5,0)*$FG$6+VLOOKUP($FA1128,DIV,LOOKUPS!C$7,0)*$FH$6++VLOOKUP($FA1128,SIZE,LOOKUPS!C$11,0)*$FI$6),"",VLOOKUP($FA1128,MOM,LOOKUPS!C$12,0)*$FB$6+VLOOKUP($FA1128,STREV,LOOKUPS!C$10,0)*$FC$6+VLOOKUP($FA1128,LTREV,LOOKUPS!C$9,0)*$FD$6+VLOOKUP($FA1128,CFP,LOOKUPS!C$6,0)*$FE$6+VLOOKUP($FA1128,EP,LOOKUPS!C$8,0)*$FF$6+VLOOKUP($FA1128,BM,LOOKUPS!C$5,0)*$FG$6+VLOOKUP($FA1128,DIV,LOOKUPS!C$7,0)*$FH$6++VLOOKUP($FA1128,SIZE,LOOKUPS!C$11,0)*$FI$6)</f>
        <v>-21.586300000000001</v>
      </c>
      <c r="FC1128" s="1">
        <f>IF(ISERROR(VLOOKUP($FA1128,MOM,LOOKUPS!D$12,0)*$FB$6+VLOOKUP($FA1128,STREV,LOOKUPS!D$10,0)*$FC$6+VLOOKUP($FA1128,LTREV,LOOKUPS!D$9,0)*$FD$6+VLOOKUP($FA1128,CFP,LOOKUPS!D$6,0)*$FE$6+VLOOKUP($FA1128,EP,LOOKUPS!D$8,0)*$FF$6+VLOOKUP($FA1128,BM,LOOKUPS!D$5,0)*$FG$6+VLOOKUP($FA1128,DIV,LOOKUPS!D$7,0)*$FH$6++VLOOKUP($FA1128,SIZE,LOOKUPS!D$11,0)*$FI$6),"",VLOOKUP($FA1128,MOM,LOOKUPS!D$12,0)*$FB$6+VLOOKUP($FA1128,STREV,LOOKUPS!D$10,0)*$FC$6+VLOOKUP($FA1128,LTREV,LOOKUPS!D$9,0)*$FD$6+VLOOKUP($FA1128,CFP,LOOKUPS!D$6,0)*$FE$6+VLOOKUP($FA1128,EP,LOOKUPS!D$8,0)*$FF$6+VLOOKUP($FA1128,BM,LOOKUPS!D$5,0)*$FG$6+VLOOKUP($FA1128,DIV,LOOKUPS!D$7,0)*$FH$6++VLOOKUP($FA1128,SIZE,LOOKUPS!D$11,0)*$FI$6)</f>
        <v>-20.8401</v>
      </c>
      <c r="FD1128" s="1">
        <f>IF(ISERROR(VLOOKUP($FA1128,MOM,LOOKUPS!E$12,0)*$FB$6+VLOOKUP($FA1128,STREV,LOOKUPS!E$10,0)*$FC$6+VLOOKUP($FA1128,LTREV,LOOKUPS!E$9,0)*$FD$6+VLOOKUP($FA1128,CFP,LOOKUPS!E$6,0)*$FE$6+VLOOKUP($FA1128,EP,LOOKUPS!E$8,0)*$FF$6+VLOOKUP($FA1128,BM,LOOKUPS!E$5,0)*$FG$6+VLOOKUP($FA1128,DIV,LOOKUPS!E$7,0)*$FH$6++VLOOKUP($FA1128,SIZE,LOOKUPS!E$11,0)*$FI$6),"",VLOOKUP($FA1128,MOM,LOOKUPS!E$12,0)*$FB$6+VLOOKUP($FA1128,STREV,LOOKUPS!E$10,0)*$FC$6+VLOOKUP($FA1128,LTREV,LOOKUPS!E$9,0)*$FD$6+VLOOKUP($FA1128,CFP,LOOKUPS!E$6,0)*$FE$6+VLOOKUP($FA1128,EP,LOOKUPS!E$8,0)*$FF$6+VLOOKUP($FA1128,BM,LOOKUPS!E$5,0)*$FG$6+VLOOKUP($FA1128,DIV,LOOKUPS!E$7,0)*$FH$6++VLOOKUP($FA1128,SIZE,LOOKUPS!E$11,0)*$FI$6)</f>
        <v>-21.242799999999999</v>
      </c>
      <c r="FE1128" s="1">
        <f>IF(ISERROR(VLOOKUP($FA1128,MOM,LOOKUPS!F$12,0)*$FB$6+VLOOKUP($FA1128,STREV,LOOKUPS!F$10,0)*$FC$6+VLOOKUP($FA1128,LTREV,LOOKUPS!F$9,0)*$FD$6+VLOOKUP($FA1128,CFP,LOOKUPS!F$6,0)*$FE$6+VLOOKUP($FA1128,EP,LOOKUPS!F$8,0)*$FF$6+VLOOKUP($FA1128,BM,LOOKUPS!F$5,0)*$FG$6+VLOOKUP($FA1128,DIV,LOOKUPS!F$7,0)*$FH$6++VLOOKUP($FA1128,SIZE,LOOKUPS!F$11,0)*$FI$6),"",VLOOKUP($FA1128,MOM,LOOKUPS!F$12,0)*$FB$6+VLOOKUP($FA1128,STREV,LOOKUPS!F$10,0)*$FC$6+VLOOKUP($FA1128,LTREV,LOOKUPS!F$9,0)*$FD$6+VLOOKUP($FA1128,CFP,LOOKUPS!F$6,0)*$FE$6+VLOOKUP($FA1128,EP,LOOKUPS!F$8,0)*$FF$6+VLOOKUP($FA1128,BM,LOOKUPS!F$5,0)*$FG$6+VLOOKUP($FA1128,DIV,LOOKUPS!F$7,0)*$FH$6++VLOOKUP($FA1128,SIZE,LOOKUPS!F$11,0)*$FI$6)</f>
        <v>-20.980900000000002</v>
      </c>
      <c r="FF1128" s="1">
        <f>IF(ISERROR(VLOOKUP($FA1128,MOM,LOOKUPS!G$12,0)*$FB$6+VLOOKUP($FA1128,STREV,LOOKUPS!G$10,0)*$FC$6+VLOOKUP($FA1128,LTREV,LOOKUPS!G$9,0)*$FD$6+VLOOKUP($FA1128,CFP,LOOKUPS!G$6,0)*$FE$6+VLOOKUP($FA1128,EP,LOOKUPS!G$8,0)*$FF$6+VLOOKUP($FA1128,BM,LOOKUPS!G$5,0)*$FG$6+VLOOKUP($FA1128,DIV,LOOKUPS!G$7,0)*$FH$6++VLOOKUP($FA1128,SIZE,LOOKUPS!G$11,0)*$FI$6),"",VLOOKUP($FA1128,MOM,LOOKUPS!G$12,0)*$FB$6+VLOOKUP($FA1128,STREV,LOOKUPS!G$10,0)*$FC$6+VLOOKUP($FA1128,LTREV,LOOKUPS!G$9,0)*$FD$6+VLOOKUP($FA1128,CFP,LOOKUPS!G$6,0)*$FE$6+VLOOKUP($FA1128,EP,LOOKUPS!G$8,0)*$FF$6+VLOOKUP($FA1128,BM,LOOKUPS!G$5,0)*$FG$6+VLOOKUP($FA1128,DIV,LOOKUPS!G$7,0)*$FH$6++VLOOKUP($FA1128,SIZE,LOOKUPS!G$11,0)*$FI$6)</f>
        <v>-22.208400000000001</v>
      </c>
      <c r="FG1128" s="1">
        <f>IF(ISERROR(VLOOKUP($FA1128,MOM,LOOKUPS!H$12,0)*$FB$6+VLOOKUP($FA1128,STREV,LOOKUPS!H$10,0)*$FC$6+VLOOKUP($FA1128,LTREV,LOOKUPS!H$9,0)*$FD$6+VLOOKUP($FA1128,CFP,LOOKUPS!H$6,0)*$FE$6+VLOOKUP($FA1128,EP,LOOKUPS!H$8,0)*$FF$6+VLOOKUP($FA1128,BM,LOOKUPS!H$5,0)*$FG$6+VLOOKUP($FA1128,DIV,LOOKUPS!H$7,0)*$FH$6++VLOOKUP($FA1128,SIZE,LOOKUPS!H$11,0)*$FI$6),"",VLOOKUP($FA1128,MOM,LOOKUPS!H$12,0)*$FB$6+VLOOKUP($FA1128,STREV,LOOKUPS!H$10,0)*$FC$6+VLOOKUP($FA1128,LTREV,LOOKUPS!H$9,0)*$FD$6+VLOOKUP($FA1128,CFP,LOOKUPS!H$6,0)*$FE$6+VLOOKUP($FA1128,EP,LOOKUPS!H$8,0)*$FF$6+VLOOKUP($FA1128,BM,LOOKUPS!H$5,0)*$FG$6+VLOOKUP($FA1128,DIV,LOOKUPS!H$7,0)*$FH$6++VLOOKUP($FA1128,SIZE,LOOKUPS!H$11,0)*$FI$6)</f>
        <v>-20.972000000000001</v>
      </c>
      <c r="FH1128" s="1">
        <f>IF(ISERROR(VLOOKUP($FA1128,MOM,LOOKUPS!I$12,0)*$FB$6+VLOOKUP($FA1128,STREV,LOOKUPS!I$10,0)*$FC$6+VLOOKUP($FA1128,LTREV,LOOKUPS!I$9,0)*$FD$6+VLOOKUP($FA1128,CFP,LOOKUPS!I$6,0)*$FE$6+VLOOKUP($FA1128,EP,LOOKUPS!I$8,0)*$FF$6+VLOOKUP($FA1128,BM,LOOKUPS!I$5,0)*$FG$6+VLOOKUP($FA1128,DIV,LOOKUPS!I$7,0)*$FH$6++VLOOKUP($FA1128,SIZE,LOOKUPS!I$11,0)*$FI$6),"",VLOOKUP($FA1128,MOM,LOOKUPS!I$12,0)*$FB$6+VLOOKUP($FA1128,STREV,LOOKUPS!I$10,0)*$FC$6+VLOOKUP($FA1128,LTREV,LOOKUPS!I$9,0)*$FD$6+VLOOKUP($FA1128,CFP,LOOKUPS!I$6,0)*$FE$6+VLOOKUP($FA1128,EP,LOOKUPS!I$8,0)*$FF$6+VLOOKUP($FA1128,BM,LOOKUPS!I$5,0)*$FG$6+VLOOKUP($FA1128,DIV,LOOKUPS!I$7,0)*$FH$6++VLOOKUP($FA1128,SIZE,LOOKUPS!I$11,0)*$FI$6)</f>
        <v>-22.477600000000002</v>
      </c>
      <c r="FI1128" s="1">
        <f>IF(ISERROR(VLOOKUP($FA1128,MOM,LOOKUPS!J$12,0)*$FB$6+VLOOKUP($FA1128,STREV,LOOKUPS!J$10,0)*$FC$6+VLOOKUP($FA1128,LTREV,LOOKUPS!J$9,0)*$FD$6+VLOOKUP($FA1128,CFP,LOOKUPS!J$6,0)*$FE$6+VLOOKUP($FA1128,EP,LOOKUPS!J$8,0)*$FF$6+VLOOKUP($FA1128,BM,LOOKUPS!J$5,0)*$FG$6+VLOOKUP($FA1128,DIV,LOOKUPS!J$7,0)*$FH$6++VLOOKUP($FA1128,SIZE,LOOKUPS!J$11,0)*$FI$6),"",VLOOKUP($FA1128,MOM,LOOKUPS!J$12,0)*$FB$6+VLOOKUP($FA1128,STREV,LOOKUPS!J$10,0)*$FC$6+VLOOKUP($FA1128,LTREV,LOOKUPS!J$9,0)*$FD$6+VLOOKUP($FA1128,CFP,LOOKUPS!J$6,0)*$FE$6+VLOOKUP($FA1128,EP,LOOKUPS!J$8,0)*$FF$6+VLOOKUP($FA1128,BM,LOOKUPS!J$5,0)*$FG$6+VLOOKUP($FA1128,DIV,LOOKUPS!J$7,0)*$FH$6++VLOOKUP($FA1128,SIZE,LOOKUPS!J$11,0)*$FI$6)</f>
        <v>-23.799100000000003</v>
      </c>
      <c r="FJ1128" s="1">
        <f>IF(ISERROR(VLOOKUP($FA1128,MOM,LOOKUPS!K$12,0)*$FB$6+VLOOKUP($FA1128,STREV,LOOKUPS!K$10,0)*$FC$6+VLOOKUP($FA1128,LTREV,LOOKUPS!K$9,0)*$FD$6+VLOOKUP($FA1128,CFP,LOOKUPS!K$6,0)*$FE$6+VLOOKUP($FA1128,EP,LOOKUPS!K$8,0)*$FF$6+VLOOKUP($FA1128,BM,LOOKUPS!K$5,0)*$FG$6+VLOOKUP($FA1128,DIV,LOOKUPS!K$7,0)*$FH$6++VLOOKUP($FA1128,SIZE,LOOKUPS!K$11,0)*$FI$6),"",VLOOKUP($FA1128,MOM,LOOKUPS!K$12,0)*$FB$6+VLOOKUP($FA1128,STREV,LOOKUPS!K$10,0)*$FC$6+VLOOKUP($FA1128,LTREV,LOOKUPS!K$9,0)*$FD$6+VLOOKUP($FA1128,CFP,LOOKUPS!K$6,0)*$FE$6+VLOOKUP($FA1128,EP,LOOKUPS!K$8,0)*$FF$6+VLOOKUP($FA1128,BM,LOOKUPS!K$5,0)*$FG$6+VLOOKUP($FA1128,DIV,LOOKUPS!K$7,0)*$FH$6++VLOOKUP($FA1128,SIZE,LOOKUPS!K$11,0)*$FI$6)</f>
        <v>-25.086200000000002</v>
      </c>
      <c r="FK1128" s="1">
        <f>IF(ISERROR(VLOOKUP($FA1128,MOM,LOOKUPS!L$12,0)*$FB$6+VLOOKUP($FA1128,STREV,LOOKUPS!L$10,0)*$FC$6+VLOOKUP($FA1128,LTREV,LOOKUPS!L$9,0)*$FD$6+VLOOKUP($FA1128,CFP,LOOKUPS!L$6,0)*$FE$6+VLOOKUP($FA1128,EP,LOOKUPS!L$8,0)*$FF$6+VLOOKUP($FA1128,BM,LOOKUPS!L$5,0)*$FG$6+VLOOKUP($FA1128,DIV,LOOKUPS!L$7,0)*$FH$6++VLOOKUP($FA1128,SIZE,LOOKUPS!L$11,0)*$FI$6),"",VLOOKUP($FA1128,MOM,LOOKUPS!L$12,0)*$FB$6+VLOOKUP($FA1128,STREV,LOOKUPS!L$10,0)*$FC$6+VLOOKUP($FA1128,LTREV,LOOKUPS!L$9,0)*$FD$6+VLOOKUP($FA1128,CFP,LOOKUPS!L$6,0)*$FE$6+VLOOKUP($FA1128,EP,LOOKUPS!L$8,0)*$FF$6+VLOOKUP($FA1128,BM,LOOKUPS!L$5,0)*$FG$6+VLOOKUP($FA1128,DIV,LOOKUPS!L$7,0)*$FH$6++VLOOKUP($FA1128,SIZE,LOOKUPS!L$11,0)*$FI$6)</f>
        <v>-25.794</v>
      </c>
    </row>
    <row r="1129" spans="1:167" x14ac:dyDescent="0.3">
      <c r="A1129">
        <v>202004</v>
      </c>
      <c r="B1129">
        <v>35.549999999999997</v>
      </c>
      <c r="C1129">
        <v>22.82</v>
      </c>
      <c r="D1129">
        <v>18.98</v>
      </c>
      <c r="E1129">
        <v>16.18</v>
      </c>
      <c r="F1129">
        <v>13.1</v>
      </c>
      <c r="G1129">
        <v>12.07</v>
      </c>
      <c r="H1129">
        <v>13.4</v>
      </c>
      <c r="I1129">
        <v>14.31</v>
      </c>
      <c r="J1129">
        <v>15.24</v>
      </c>
      <c r="K1129">
        <v>19.87</v>
      </c>
      <c r="M1129" s="1">
        <v>201905</v>
      </c>
      <c r="N1129" s="1">
        <v>-10.56</v>
      </c>
      <c r="O1129" s="1">
        <v>-7.76</v>
      </c>
      <c r="P1129" s="1">
        <v>-7.13</v>
      </c>
      <c r="Q1129" s="1">
        <v>-6.81</v>
      </c>
      <c r="R1129" s="1">
        <v>-7.56</v>
      </c>
      <c r="S1129" s="1">
        <v>-7.47</v>
      </c>
      <c r="T1129" s="1">
        <v>-9.08</v>
      </c>
      <c r="U1129" s="1">
        <v>-6.73</v>
      </c>
      <c r="V1129" s="1">
        <v>-9.1999999999999993</v>
      </c>
      <c r="W1129" s="1">
        <v>-8.5500000000000007</v>
      </c>
      <c r="CA1129" s="1">
        <v>201910</v>
      </c>
      <c r="CB1129" s="1">
        <v>0</v>
      </c>
      <c r="CC1129" s="1">
        <v>2.16</v>
      </c>
      <c r="CD1129" s="1">
        <v>0.43</v>
      </c>
      <c r="CE1129" s="1">
        <v>-1.32</v>
      </c>
      <c r="CF1129" s="1">
        <v>2.8</v>
      </c>
      <c r="CG1129" s="1">
        <v>0.36</v>
      </c>
      <c r="CH1129" s="1">
        <v>0.26</v>
      </c>
      <c r="CI1129" s="1">
        <v>0.46</v>
      </c>
      <c r="CJ1129" s="1">
        <v>-2</v>
      </c>
      <c r="CK1129" s="1">
        <v>3.89</v>
      </c>
      <c r="CL1129" s="1">
        <v>1.66</v>
      </c>
      <c r="CM1129" s="1">
        <v>0.79</v>
      </c>
      <c r="CN1129" s="1">
        <v>-0.08</v>
      </c>
      <c r="CO1129" s="1">
        <v>-0.18</v>
      </c>
      <c r="CP1129" s="1">
        <v>0.66</v>
      </c>
      <c r="CQ1129" s="1">
        <v>1.19</v>
      </c>
      <c r="CR1129" s="1">
        <v>-0.16</v>
      </c>
      <c r="CS1129" s="1">
        <v>0.56999999999999995</v>
      </c>
      <c r="CT1129" s="1">
        <v>-4.4400000000000004</v>
      </c>
      <c r="CV1129" s="1">
        <v>202010</v>
      </c>
      <c r="CW1129" s="1">
        <v>-0.18</v>
      </c>
      <c r="CX1129" s="1">
        <v>1.52</v>
      </c>
      <c r="CY1129" s="1">
        <v>3.64</v>
      </c>
      <c r="CZ1129" s="1">
        <v>4.8099999999999996</v>
      </c>
      <c r="DA1129" s="1">
        <v>1.19</v>
      </c>
      <c r="DB1129" s="1">
        <v>2.75</v>
      </c>
      <c r="DC1129" s="1">
        <v>3.98</v>
      </c>
      <c r="DD1129" s="1">
        <v>4.8099999999999996</v>
      </c>
      <c r="DE1129" s="1">
        <v>4.0599999999999996</v>
      </c>
      <c r="DF1129" s="1">
        <v>1.28</v>
      </c>
      <c r="DG1129" s="1">
        <v>1.1100000000000001</v>
      </c>
      <c r="DH1129" s="1">
        <v>2.2200000000000002</v>
      </c>
      <c r="DI1129" s="1">
        <v>3.28</v>
      </c>
      <c r="DJ1129" s="1">
        <v>4.4800000000000004</v>
      </c>
      <c r="DK1129" s="1">
        <v>3.44</v>
      </c>
      <c r="DL1129" s="1">
        <v>3.24</v>
      </c>
      <c r="DM1129" s="1">
        <v>6</v>
      </c>
      <c r="DN1129" s="1">
        <v>6.25</v>
      </c>
      <c r="DO1129" s="1">
        <v>1.2</v>
      </c>
      <c r="DQ1129" s="1">
        <v>201910</v>
      </c>
      <c r="DR1129" s="1">
        <v>-99.99</v>
      </c>
      <c r="DS1129" s="1">
        <v>-1.18</v>
      </c>
      <c r="DT1129" s="1">
        <v>2.21</v>
      </c>
      <c r="DU1129" s="1">
        <v>1.24</v>
      </c>
      <c r="DV1129" s="1">
        <v>-1.69</v>
      </c>
      <c r="DW1129" s="1">
        <v>2.33</v>
      </c>
      <c r="DX1129" s="1">
        <v>2.21</v>
      </c>
      <c r="DY1129" s="1">
        <v>0.71</v>
      </c>
      <c r="DZ1129" s="1">
        <v>1.51</v>
      </c>
      <c r="EA1129" s="1">
        <v>-2.67</v>
      </c>
      <c r="EB1129" s="1">
        <v>0.74</v>
      </c>
      <c r="EC1129" s="1">
        <v>1.5</v>
      </c>
      <c r="ED1129" s="1">
        <v>3.22</v>
      </c>
      <c r="EE1129" s="1">
        <v>2.9</v>
      </c>
      <c r="EF1129" s="1">
        <v>1.39</v>
      </c>
      <c r="EG1129" s="1">
        <v>0.71</v>
      </c>
      <c r="EH1129" s="1">
        <v>0.72</v>
      </c>
      <c r="EI1129" s="1">
        <v>0.68</v>
      </c>
      <c r="EJ1129" s="1">
        <v>2.39</v>
      </c>
      <c r="EL1129">
        <v>201910</v>
      </c>
      <c r="EM1129">
        <v>2.06</v>
      </c>
      <c r="EN1129">
        <v>0.24</v>
      </c>
      <c r="EO1129">
        <v>-1.88</v>
      </c>
      <c r="EP1129">
        <v>0.15</v>
      </c>
      <c r="ER1129">
        <v>202004</v>
      </c>
      <c r="ES1129">
        <v>-5.49</v>
      </c>
      <c r="EU1129">
        <v>201905</v>
      </c>
      <c r="EV1129">
        <v>0.63</v>
      </c>
      <c r="FA1129" s="1">
        <v>202004</v>
      </c>
      <c r="FB1129" s="1">
        <f>IF(ISERROR(VLOOKUP($FA1129,MOM,LOOKUPS!C$12,0)*$FB$6+VLOOKUP($FA1129,STREV,LOOKUPS!C$10,0)*$FC$6+VLOOKUP($FA1129,LTREV,LOOKUPS!C$9,0)*$FD$6+VLOOKUP($FA1129,CFP,LOOKUPS!C$6,0)*$FE$6+VLOOKUP($FA1129,EP,LOOKUPS!C$8,0)*$FF$6+VLOOKUP($FA1129,BM,LOOKUPS!C$5,0)*$FG$6+VLOOKUP($FA1129,DIV,LOOKUPS!C$7,0)*$FH$6++VLOOKUP($FA1129,SIZE,LOOKUPS!C$11,0)*$FI$6),"",VLOOKUP($FA1129,MOM,LOOKUPS!C$12,0)*$FB$6+VLOOKUP($FA1129,STREV,LOOKUPS!C$10,0)*$FC$6+VLOOKUP($FA1129,LTREV,LOOKUPS!C$9,0)*$FD$6+VLOOKUP($FA1129,CFP,LOOKUPS!C$6,0)*$FE$6+VLOOKUP($FA1129,EP,LOOKUPS!C$8,0)*$FF$6+VLOOKUP($FA1129,BM,LOOKUPS!C$5,0)*$FG$6+VLOOKUP($FA1129,DIV,LOOKUPS!C$7,0)*$FH$6++VLOOKUP($FA1129,SIZE,LOOKUPS!C$11,0)*$FI$6)</f>
        <v>22.78</v>
      </c>
      <c r="FC1129" s="1">
        <f>IF(ISERROR(VLOOKUP($FA1129,MOM,LOOKUPS!D$12,0)*$FB$6+VLOOKUP($FA1129,STREV,LOOKUPS!D$10,0)*$FC$6+VLOOKUP($FA1129,LTREV,LOOKUPS!D$9,0)*$FD$6+VLOOKUP($FA1129,CFP,LOOKUPS!D$6,0)*$FE$6+VLOOKUP($FA1129,EP,LOOKUPS!D$8,0)*$FF$6+VLOOKUP($FA1129,BM,LOOKUPS!D$5,0)*$FG$6+VLOOKUP($FA1129,DIV,LOOKUPS!D$7,0)*$FH$6++VLOOKUP($FA1129,SIZE,LOOKUPS!D$11,0)*$FI$6),"",VLOOKUP($FA1129,MOM,LOOKUPS!D$12,0)*$FB$6+VLOOKUP($FA1129,STREV,LOOKUPS!D$10,0)*$FC$6+VLOOKUP($FA1129,LTREV,LOOKUPS!D$9,0)*$FD$6+VLOOKUP($FA1129,CFP,LOOKUPS!D$6,0)*$FE$6+VLOOKUP($FA1129,EP,LOOKUPS!D$8,0)*$FF$6+VLOOKUP($FA1129,BM,LOOKUPS!D$5,0)*$FG$6+VLOOKUP($FA1129,DIV,LOOKUPS!D$7,0)*$FH$6++VLOOKUP($FA1129,SIZE,LOOKUPS!D$11,0)*$FI$6)</f>
        <v>18.018800000000002</v>
      </c>
      <c r="FD1129" s="1">
        <f>IF(ISERROR(VLOOKUP($FA1129,MOM,LOOKUPS!E$12,0)*$FB$6+VLOOKUP($FA1129,STREV,LOOKUPS!E$10,0)*$FC$6+VLOOKUP($FA1129,LTREV,LOOKUPS!E$9,0)*$FD$6+VLOOKUP($FA1129,CFP,LOOKUPS!E$6,0)*$FE$6+VLOOKUP($FA1129,EP,LOOKUPS!E$8,0)*$FF$6+VLOOKUP($FA1129,BM,LOOKUPS!E$5,0)*$FG$6+VLOOKUP($FA1129,DIV,LOOKUPS!E$7,0)*$FH$6++VLOOKUP($FA1129,SIZE,LOOKUPS!E$11,0)*$FI$6),"",VLOOKUP($FA1129,MOM,LOOKUPS!E$12,0)*$FB$6+VLOOKUP($FA1129,STREV,LOOKUPS!E$10,0)*$FC$6+VLOOKUP($FA1129,LTREV,LOOKUPS!E$9,0)*$FD$6+VLOOKUP($FA1129,CFP,LOOKUPS!E$6,0)*$FE$6+VLOOKUP($FA1129,EP,LOOKUPS!E$8,0)*$FF$6+VLOOKUP($FA1129,BM,LOOKUPS!E$5,0)*$FG$6+VLOOKUP($FA1129,DIV,LOOKUPS!E$7,0)*$FH$6++VLOOKUP($FA1129,SIZE,LOOKUPS!E$11,0)*$FI$6)</f>
        <v>17.216200000000001</v>
      </c>
      <c r="FE1129" s="1">
        <f>IF(ISERROR(VLOOKUP($FA1129,MOM,LOOKUPS!F$12,0)*$FB$6+VLOOKUP($FA1129,STREV,LOOKUPS!F$10,0)*$FC$6+VLOOKUP($FA1129,LTREV,LOOKUPS!F$9,0)*$FD$6+VLOOKUP($FA1129,CFP,LOOKUPS!F$6,0)*$FE$6+VLOOKUP($FA1129,EP,LOOKUPS!F$8,0)*$FF$6+VLOOKUP($FA1129,BM,LOOKUPS!F$5,0)*$FG$6+VLOOKUP($FA1129,DIV,LOOKUPS!F$7,0)*$FH$6++VLOOKUP($FA1129,SIZE,LOOKUPS!F$11,0)*$FI$6),"",VLOOKUP($FA1129,MOM,LOOKUPS!F$12,0)*$FB$6+VLOOKUP($FA1129,STREV,LOOKUPS!F$10,0)*$FC$6+VLOOKUP($FA1129,LTREV,LOOKUPS!F$9,0)*$FD$6+VLOOKUP($FA1129,CFP,LOOKUPS!F$6,0)*$FE$6+VLOOKUP($FA1129,EP,LOOKUPS!F$8,0)*$FF$6+VLOOKUP($FA1129,BM,LOOKUPS!F$5,0)*$FG$6+VLOOKUP($FA1129,DIV,LOOKUPS!F$7,0)*$FH$6++VLOOKUP($FA1129,SIZE,LOOKUPS!F$11,0)*$FI$6)</f>
        <v>16.450200000000002</v>
      </c>
      <c r="FF1129" s="1">
        <f>IF(ISERROR(VLOOKUP($FA1129,MOM,LOOKUPS!G$12,0)*$FB$6+VLOOKUP($FA1129,STREV,LOOKUPS!G$10,0)*$FC$6+VLOOKUP($FA1129,LTREV,LOOKUPS!G$9,0)*$FD$6+VLOOKUP($FA1129,CFP,LOOKUPS!G$6,0)*$FE$6+VLOOKUP($FA1129,EP,LOOKUPS!G$8,0)*$FF$6+VLOOKUP($FA1129,BM,LOOKUPS!G$5,0)*$FG$6+VLOOKUP($FA1129,DIV,LOOKUPS!G$7,0)*$FH$6++VLOOKUP($FA1129,SIZE,LOOKUPS!G$11,0)*$FI$6),"",VLOOKUP($FA1129,MOM,LOOKUPS!G$12,0)*$FB$6+VLOOKUP($FA1129,STREV,LOOKUPS!G$10,0)*$FC$6+VLOOKUP($FA1129,LTREV,LOOKUPS!G$9,0)*$FD$6+VLOOKUP($FA1129,CFP,LOOKUPS!G$6,0)*$FE$6+VLOOKUP($FA1129,EP,LOOKUPS!G$8,0)*$FF$6+VLOOKUP($FA1129,BM,LOOKUPS!G$5,0)*$FG$6+VLOOKUP($FA1129,DIV,LOOKUPS!G$7,0)*$FH$6++VLOOKUP($FA1129,SIZE,LOOKUPS!G$11,0)*$FI$6)</f>
        <v>14.761800000000001</v>
      </c>
      <c r="FG1129" s="1">
        <f>IF(ISERROR(VLOOKUP($FA1129,MOM,LOOKUPS!H$12,0)*$FB$6+VLOOKUP($FA1129,STREV,LOOKUPS!H$10,0)*$FC$6+VLOOKUP($FA1129,LTREV,LOOKUPS!H$9,0)*$FD$6+VLOOKUP($FA1129,CFP,LOOKUPS!H$6,0)*$FE$6+VLOOKUP($FA1129,EP,LOOKUPS!H$8,0)*$FF$6+VLOOKUP($FA1129,BM,LOOKUPS!H$5,0)*$FG$6+VLOOKUP($FA1129,DIV,LOOKUPS!H$7,0)*$FH$6++VLOOKUP($FA1129,SIZE,LOOKUPS!H$11,0)*$FI$6),"",VLOOKUP($FA1129,MOM,LOOKUPS!H$12,0)*$FB$6+VLOOKUP($FA1129,STREV,LOOKUPS!H$10,0)*$FC$6+VLOOKUP($FA1129,LTREV,LOOKUPS!H$9,0)*$FD$6+VLOOKUP($FA1129,CFP,LOOKUPS!H$6,0)*$FE$6+VLOOKUP($FA1129,EP,LOOKUPS!H$8,0)*$FF$6+VLOOKUP($FA1129,BM,LOOKUPS!H$5,0)*$FG$6+VLOOKUP($FA1129,DIV,LOOKUPS!H$7,0)*$FH$6++VLOOKUP($FA1129,SIZE,LOOKUPS!H$11,0)*$FI$6)</f>
        <v>14.879100000000001</v>
      </c>
      <c r="FH1129" s="1">
        <f>IF(ISERROR(VLOOKUP($FA1129,MOM,LOOKUPS!I$12,0)*$FB$6+VLOOKUP($FA1129,STREV,LOOKUPS!I$10,0)*$FC$6+VLOOKUP($FA1129,LTREV,LOOKUPS!I$9,0)*$FD$6+VLOOKUP($FA1129,CFP,LOOKUPS!I$6,0)*$FE$6+VLOOKUP($FA1129,EP,LOOKUPS!I$8,0)*$FF$6+VLOOKUP($FA1129,BM,LOOKUPS!I$5,0)*$FG$6+VLOOKUP($FA1129,DIV,LOOKUPS!I$7,0)*$FH$6++VLOOKUP($FA1129,SIZE,LOOKUPS!I$11,0)*$FI$6),"",VLOOKUP($FA1129,MOM,LOOKUPS!I$12,0)*$FB$6+VLOOKUP($FA1129,STREV,LOOKUPS!I$10,0)*$FC$6+VLOOKUP($FA1129,LTREV,LOOKUPS!I$9,0)*$FD$6+VLOOKUP($FA1129,CFP,LOOKUPS!I$6,0)*$FE$6+VLOOKUP($FA1129,EP,LOOKUPS!I$8,0)*$FF$6+VLOOKUP($FA1129,BM,LOOKUPS!I$5,0)*$FG$6+VLOOKUP($FA1129,DIV,LOOKUPS!I$7,0)*$FH$6++VLOOKUP($FA1129,SIZE,LOOKUPS!I$11,0)*$FI$6)</f>
        <v>16.357000000000003</v>
      </c>
      <c r="FI1129" s="1">
        <f>IF(ISERROR(VLOOKUP($FA1129,MOM,LOOKUPS!J$12,0)*$FB$6+VLOOKUP($FA1129,STREV,LOOKUPS!J$10,0)*$FC$6+VLOOKUP($FA1129,LTREV,LOOKUPS!J$9,0)*$FD$6+VLOOKUP($FA1129,CFP,LOOKUPS!J$6,0)*$FE$6+VLOOKUP($FA1129,EP,LOOKUPS!J$8,0)*$FF$6+VLOOKUP($FA1129,BM,LOOKUPS!J$5,0)*$FG$6+VLOOKUP($FA1129,DIV,LOOKUPS!J$7,0)*$FH$6++VLOOKUP($FA1129,SIZE,LOOKUPS!J$11,0)*$FI$6),"",VLOOKUP($FA1129,MOM,LOOKUPS!J$12,0)*$FB$6+VLOOKUP($FA1129,STREV,LOOKUPS!J$10,0)*$FC$6+VLOOKUP($FA1129,LTREV,LOOKUPS!J$9,0)*$FD$6+VLOOKUP($FA1129,CFP,LOOKUPS!J$6,0)*$FE$6+VLOOKUP($FA1129,EP,LOOKUPS!J$8,0)*$FF$6+VLOOKUP($FA1129,BM,LOOKUPS!J$5,0)*$FG$6+VLOOKUP($FA1129,DIV,LOOKUPS!J$7,0)*$FH$6++VLOOKUP($FA1129,SIZE,LOOKUPS!J$11,0)*$FI$6)</f>
        <v>18.067500000000003</v>
      </c>
      <c r="FJ1129" s="1">
        <f>IF(ISERROR(VLOOKUP($FA1129,MOM,LOOKUPS!K$12,0)*$FB$6+VLOOKUP($FA1129,STREV,LOOKUPS!K$10,0)*$FC$6+VLOOKUP($FA1129,LTREV,LOOKUPS!K$9,0)*$FD$6+VLOOKUP($FA1129,CFP,LOOKUPS!K$6,0)*$FE$6+VLOOKUP($FA1129,EP,LOOKUPS!K$8,0)*$FF$6+VLOOKUP($FA1129,BM,LOOKUPS!K$5,0)*$FG$6+VLOOKUP($FA1129,DIV,LOOKUPS!K$7,0)*$FH$6++VLOOKUP($FA1129,SIZE,LOOKUPS!K$11,0)*$FI$6),"",VLOOKUP($FA1129,MOM,LOOKUPS!K$12,0)*$FB$6+VLOOKUP($FA1129,STREV,LOOKUPS!K$10,0)*$FC$6+VLOOKUP($FA1129,LTREV,LOOKUPS!K$9,0)*$FD$6+VLOOKUP($FA1129,CFP,LOOKUPS!K$6,0)*$FE$6+VLOOKUP($FA1129,EP,LOOKUPS!K$8,0)*$FF$6+VLOOKUP($FA1129,BM,LOOKUPS!K$5,0)*$FG$6+VLOOKUP($FA1129,DIV,LOOKUPS!K$7,0)*$FH$6++VLOOKUP($FA1129,SIZE,LOOKUPS!K$11,0)*$FI$6)</f>
        <v>21.552300000000002</v>
      </c>
      <c r="FK1129" s="1">
        <f>IF(ISERROR(VLOOKUP($FA1129,MOM,LOOKUPS!L$12,0)*$FB$6+VLOOKUP($FA1129,STREV,LOOKUPS!L$10,0)*$FC$6+VLOOKUP($FA1129,LTREV,LOOKUPS!L$9,0)*$FD$6+VLOOKUP($FA1129,CFP,LOOKUPS!L$6,0)*$FE$6+VLOOKUP($FA1129,EP,LOOKUPS!L$8,0)*$FF$6+VLOOKUP($FA1129,BM,LOOKUPS!L$5,0)*$FG$6+VLOOKUP($FA1129,DIV,LOOKUPS!L$7,0)*$FH$6++VLOOKUP($FA1129,SIZE,LOOKUPS!L$11,0)*$FI$6),"",VLOOKUP($FA1129,MOM,LOOKUPS!L$12,0)*$FB$6+VLOOKUP($FA1129,STREV,LOOKUPS!L$10,0)*$FC$6+VLOOKUP($FA1129,LTREV,LOOKUPS!L$9,0)*$FD$6+VLOOKUP($FA1129,CFP,LOOKUPS!L$6,0)*$FE$6+VLOOKUP($FA1129,EP,LOOKUPS!L$8,0)*$FF$6+VLOOKUP($FA1129,BM,LOOKUPS!L$5,0)*$FG$6+VLOOKUP($FA1129,DIV,LOOKUPS!L$7,0)*$FH$6++VLOOKUP($FA1129,SIZE,LOOKUPS!L$11,0)*$FI$6)</f>
        <v>33.614400000000003</v>
      </c>
    </row>
    <row r="1130" spans="1:167" x14ac:dyDescent="0.3">
      <c r="A1130">
        <v>202005</v>
      </c>
      <c r="B1130">
        <v>12.77</v>
      </c>
      <c r="C1130">
        <v>12.19</v>
      </c>
      <c r="D1130">
        <v>6.39</v>
      </c>
      <c r="E1130">
        <v>7.7</v>
      </c>
      <c r="F1130">
        <v>5.04</v>
      </c>
      <c r="G1130">
        <v>5.0199999999999996</v>
      </c>
      <c r="H1130">
        <v>4.91</v>
      </c>
      <c r="I1130">
        <v>4.25</v>
      </c>
      <c r="J1130">
        <v>7.38</v>
      </c>
      <c r="K1130">
        <v>10.94</v>
      </c>
      <c r="M1130" s="1">
        <v>201906</v>
      </c>
      <c r="N1130" s="1">
        <v>4.13</v>
      </c>
      <c r="O1130" s="1">
        <v>6.72</v>
      </c>
      <c r="P1130" s="1">
        <v>6.93</v>
      </c>
      <c r="Q1130" s="1">
        <v>5.26</v>
      </c>
      <c r="R1130" s="1">
        <v>5.63</v>
      </c>
      <c r="S1130" s="1">
        <v>7.17</v>
      </c>
      <c r="T1130" s="1">
        <v>5.34</v>
      </c>
      <c r="U1130" s="1">
        <v>5.05</v>
      </c>
      <c r="V1130" s="1">
        <v>5.08</v>
      </c>
      <c r="W1130" s="1">
        <v>5.32</v>
      </c>
      <c r="CA1130" s="1">
        <v>201911</v>
      </c>
      <c r="CB1130" s="1">
        <v>1.71</v>
      </c>
      <c r="CC1130" s="1">
        <v>5.95</v>
      </c>
      <c r="CD1130" s="1">
        <v>2.94</v>
      </c>
      <c r="CE1130" s="1">
        <v>2.65</v>
      </c>
      <c r="CF1130" s="1">
        <v>7.23</v>
      </c>
      <c r="CG1130" s="1">
        <v>3.69</v>
      </c>
      <c r="CH1130" s="1">
        <v>2.4</v>
      </c>
      <c r="CI1130" s="1">
        <v>3.04</v>
      </c>
      <c r="CJ1130" s="1">
        <v>2.23</v>
      </c>
      <c r="CK1130" s="1">
        <v>7.4</v>
      </c>
      <c r="CL1130" s="1">
        <v>7.04</v>
      </c>
      <c r="CM1130" s="1">
        <v>3.24</v>
      </c>
      <c r="CN1130" s="1">
        <v>4.1500000000000004</v>
      </c>
      <c r="CO1130" s="1">
        <v>2.13</v>
      </c>
      <c r="CP1130" s="1">
        <v>2.65</v>
      </c>
      <c r="CQ1130" s="1">
        <v>2.68</v>
      </c>
      <c r="CR1130" s="1">
        <v>3.36</v>
      </c>
      <c r="CS1130" s="1">
        <v>3.84</v>
      </c>
      <c r="CT1130" s="1">
        <v>0.71</v>
      </c>
      <c r="CV1130" s="1">
        <v>202011</v>
      </c>
      <c r="CW1130" s="1">
        <v>22.97</v>
      </c>
      <c r="CX1130" s="1">
        <v>15.87</v>
      </c>
      <c r="CY1130" s="1">
        <v>15.1</v>
      </c>
      <c r="CZ1130" s="1">
        <v>21.24</v>
      </c>
      <c r="DA1130" s="1">
        <v>14.13</v>
      </c>
      <c r="DB1130" s="1">
        <v>17.3</v>
      </c>
      <c r="DC1130" s="1">
        <v>15.04</v>
      </c>
      <c r="DD1130" s="1">
        <v>15.9</v>
      </c>
      <c r="DE1130" s="1">
        <v>24.33</v>
      </c>
      <c r="DF1130" s="1">
        <v>13.11</v>
      </c>
      <c r="DG1130" s="1">
        <v>15.03</v>
      </c>
      <c r="DH1130" s="1">
        <v>19.510000000000002</v>
      </c>
      <c r="DI1130" s="1">
        <v>15.05</v>
      </c>
      <c r="DJ1130" s="1">
        <v>15.37</v>
      </c>
      <c r="DK1130" s="1">
        <v>14.68</v>
      </c>
      <c r="DL1130" s="1">
        <v>15.29</v>
      </c>
      <c r="DM1130" s="1">
        <v>16.36</v>
      </c>
      <c r="DN1130" s="1">
        <v>20.09</v>
      </c>
      <c r="DO1130" s="1">
        <v>29.89</v>
      </c>
      <c r="DQ1130" s="1">
        <v>201911</v>
      </c>
      <c r="DR1130" s="1">
        <v>-99.99</v>
      </c>
      <c r="DS1130" s="1">
        <v>3.4</v>
      </c>
      <c r="DT1130" s="1">
        <v>4.3499999999999996</v>
      </c>
      <c r="DU1130" s="1">
        <v>4.4400000000000004</v>
      </c>
      <c r="DV1130" s="1">
        <v>2.72</v>
      </c>
      <c r="DW1130" s="1">
        <v>5.58</v>
      </c>
      <c r="DX1130" s="1">
        <v>4.58</v>
      </c>
      <c r="DY1130" s="1">
        <v>4.8600000000000003</v>
      </c>
      <c r="DZ1130" s="1">
        <v>3.86</v>
      </c>
      <c r="EA1130" s="1">
        <v>1.2</v>
      </c>
      <c r="EB1130" s="1">
        <v>6.47</v>
      </c>
      <c r="EC1130" s="1">
        <v>7.01</v>
      </c>
      <c r="ED1130" s="1">
        <v>4.0599999999999996</v>
      </c>
      <c r="EE1130" s="1">
        <v>4.68</v>
      </c>
      <c r="EF1130" s="1">
        <v>4.45</v>
      </c>
      <c r="EG1130" s="1">
        <v>4.24</v>
      </c>
      <c r="EH1130" s="1">
        <v>5.55</v>
      </c>
      <c r="EI1130" s="1">
        <v>3.97</v>
      </c>
      <c r="EJ1130" s="1">
        <v>3.75</v>
      </c>
      <c r="EL1130">
        <v>201911</v>
      </c>
      <c r="EM1130">
        <v>3.87</v>
      </c>
      <c r="EN1130">
        <v>0.91</v>
      </c>
      <c r="EO1130">
        <v>-2.0499999999999998</v>
      </c>
      <c r="EP1130">
        <v>0.12</v>
      </c>
      <c r="ER1130">
        <v>202005</v>
      </c>
      <c r="ES1130">
        <v>0.67</v>
      </c>
      <c r="EU1130">
        <v>201906</v>
      </c>
      <c r="EV1130">
        <v>3.87</v>
      </c>
      <c r="FA1130" s="1">
        <v>202005</v>
      </c>
      <c r="FB1130" s="1">
        <f>IF(ISERROR(VLOOKUP($FA1130,MOM,LOOKUPS!C$12,0)*$FB$6+VLOOKUP($FA1130,STREV,LOOKUPS!C$10,0)*$FC$6+VLOOKUP($FA1130,LTREV,LOOKUPS!C$9,0)*$FD$6+VLOOKUP($FA1130,CFP,LOOKUPS!C$6,0)*$FE$6+VLOOKUP($FA1130,EP,LOOKUPS!C$8,0)*$FF$6+VLOOKUP($FA1130,BM,LOOKUPS!C$5,0)*$FG$6+VLOOKUP($FA1130,DIV,LOOKUPS!C$7,0)*$FH$6++VLOOKUP($FA1130,SIZE,LOOKUPS!C$11,0)*$FI$6),"",VLOOKUP($FA1130,MOM,LOOKUPS!C$12,0)*$FB$6+VLOOKUP($FA1130,STREV,LOOKUPS!C$10,0)*$FC$6+VLOOKUP($FA1130,LTREV,LOOKUPS!C$9,0)*$FD$6+VLOOKUP($FA1130,CFP,LOOKUPS!C$6,0)*$FE$6+VLOOKUP($FA1130,EP,LOOKUPS!C$8,0)*$FF$6+VLOOKUP($FA1130,BM,LOOKUPS!C$5,0)*$FG$6+VLOOKUP($FA1130,DIV,LOOKUPS!C$7,0)*$FH$6++VLOOKUP($FA1130,SIZE,LOOKUPS!C$11,0)*$FI$6)</f>
        <v>10.4077</v>
      </c>
      <c r="FC1130" s="1">
        <f>IF(ISERROR(VLOOKUP($FA1130,MOM,LOOKUPS!D$12,0)*$FB$6+VLOOKUP($FA1130,STREV,LOOKUPS!D$10,0)*$FC$6+VLOOKUP($FA1130,LTREV,LOOKUPS!D$9,0)*$FD$6+VLOOKUP($FA1130,CFP,LOOKUPS!D$6,0)*$FE$6+VLOOKUP($FA1130,EP,LOOKUPS!D$8,0)*$FF$6+VLOOKUP($FA1130,BM,LOOKUPS!D$5,0)*$FG$6+VLOOKUP($FA1130,DIV,LOOKUPS!D$7,0)*$FH$6++VLOOKUP($FA1130,SIZE,LOOKUPS!D$11,0)*$FI$6),"",VLOOKUP($FA1130,MOM,LOOKUPS!D$12,0)*$FB$6+VLOOKUP($FA1130,STREV,LOOKUPS!D$10,0)*$FC$6+VLOOKUP($FA1130,LTREV,LOOKUPS!D$9,0)*$FD$6+VLOOKUP($FA1130,CFP,LOOKUPS!D$6,0)*$FE$6+VLOOKUP($FA1130,EP,LOOKUPS!D$8,0)*$FF$6+VLOOKUP($FA1130,BM,LOOKUPS!D$5,0)*$FG$6+VLOOKUP($FA1130,DIV,LOOKUPS!D$7,0)*$FH$6++VLOOKUP($FA1130,SIZE,LOOKUPS!D$11,0)*$FI$6)</f>
        <v>11.578900000000001</v>
      </c>
      <c r="FD1130" s="1">
        <f>IF(ISERROR(VLOOKUP($FA1130,MOM,LOOKUPS!E$12,0)*$FB$6+VLOOKUP($FA1130,STREV,LOOKUPS!E$10,0)*$FC$6+VLOOKUP($FA1130,LTREV,LOOKUPS!E$9,0)*$FD$6+VLOOKUP($FA1130,CFP,LOOKUPS!E$6,0)*$FE$6+VLOOKUP($FA1130,EP,LOOKUPS!E$8,0)*$FF$6+VLOOKUP($FA1130,BM,LOOKUPS!E$5,0)*$FG$6+VLOOKUP($FA1130,DIV,LOOKUPS!E$7,0)*$FH$6++VLOOKUP($FA1130,SIZE,LOOKUPS!E$11,0)*$FI$6),"",VLOOKUP($FA1130,MOM,LOOKUPS!E$12,0)*$FB$6+VLOOKUP($FA1130,STREV,LOOKUPS!E$10,0)*$FC$6+VLOOKUP($FA1130,LTREV,LOOKUPS!E$9,0)*$FD$6+VLOOKUP($FA1130,CFP,LOOKUPS!E$6,0)*$FE$6+VLOOKUP($FA1130,EP,LOOKUPS!E$8,0)*$FF$6+VLOOKUP($FA1130,BM,LOOKUPS!E$5,0)*$FG$6+VLOOKUP($FA1130,DIV,LOOKUPS!E$7,0)*$FH$6++VLOOKUP($FA1130,SIZE,LOOKUPS!E$11,0)*$FI$6)</f>
        <v>8.5720999999999989</v>
      </c>
      <c r="FE1130" s="1">
        <f>IF(ISERROR(VLOOKUP($FA1130,MOM,LOOKUPS!F$12,0)*$FB$6+VLOOKUP($FA1130,STREV,LOOKUPS!F$10,0)*$FC$6+VLOOKUP($FA1130,LTREV,LOOKUPS!F$9,0)*$FD$6+VLOOKUP($FA1130,CFP,LOOKUPS!F$6,0)*$FE$6+VLOOKUP($FA1130,EP,LOOKUPS!F$8,0)*$FF$6+VLOOKUP($FA1130,BM,LOOKUPS!F$5,0)*$FG$6+VLOOKUP($FA1130,DIV,LOOKUPS!F$7,0)*$FH$6++VLOOKUP($FA1130,SIZE,LOOKUPS!F$11,0)*$FI$6),"",VLOOKUP($FA1130,MOM,LOOKUPS!F$12,0)*$FB$6+VLOOKUP($FA1130,STREV,LOOKUPS!F$10,0)*$FC$6+VLOOKUP($FA1130,LTREV,LOOKUPS!F$9,0)*$FD$6+VLOOKUP($FA1130,CFP,LOOKUPS!F$6,0)*$FE$6+VLOOKUP($FA1130,EP,LOOKUPS!F$8,0)*$FF$6+VLOOKUP($FA1130,BM,LOOKUPS!F$5,0)*$FG$6+VLOOKUP($FA1130,DIV,LOOKUPS!F$7,0)*$FH$6++VLOOKUP($FA1130,SIZE,LOOKUPS!F$11,0)*$FI$6)</f>
        <v>8.4763000000000002</v>
      </c>
      <c r="FF1130" s="1">
        <f>IF(ISERROR(VLOOKUP($FA1130,MOM,LOOKUPS!G$12,0)*$FB$6+VLOOKUP($FA1130,STREV,LOOKUPS!G$10,0)*$FC$6+VLOOKUP($FA1130,LTREV,LOOKUPS!G$9,0)*$FD$6+VLOOKUP($FA1130,CFP,LOOKUPS!G$6,0)*$FE$6+VLOOKUP($FA1130,EP,LOOKUPS!G$8,0)*$FF$6+VLOOKUP($FA1130,BM,LOOKUPS!G$5,0)*$FG$6+VLOOKUP($FA1130,DIV,LOOKUPS!G$7,0)*$FH$6++VLOOKUP($FA1130,SIZE,LOOKUPS!G$11,0)*$FI$6),"",VLOOKUP($FA1130,MOM,LOOKUPS!G$12,0)*$FB$6+VLOOKUP($FA1130,STREV,LOOKUPS!G$10,0)*$FC$6+VLOOKUP($FA1130,LTREV,LOOKUPS!G$9,0)*$FD$6+VLOOKUP($FA1130,CFP,LOOKUPS!G$6,0)*$FE$6+VLOOKUP($FA1130,EP,LOOKUPS!G$8,0)*$FF$6+VLOOKUP($FA1130,BM,LOOKUPS!G$5,0)*$FG$6+VLOOKUP($FA1130,DIV,LOOKUPS!G$7,0)*$FH$6++VLOOKUP($FA1130,SIZE,LOOKUPS!G$11,0)*$FI$6)</f>
        <v>6.660400000000001</v>
      </c>
      <c r="FG1130" s="1">
        <f>IF(ISERROR(VLOOKUP($FA1130,MOM,LOOKUPS!H$12,0)*$FB$6+VLOOKUP($FA1130,STREV,LOOKUPS!H$10,0)*$FC$6+VLOOKUP($FA1130,LTREV,LOOKUPS!H$9,0)*$FD$6+VLOOKUP($FA1130,CFP,LOOKUPS!H$6,0)*$FE$6+VLOOKUP($FA1130,EP,LOOKUPS!H$8,0)*$FF$6+VLOOKUP($FA1130,BM,LOOKUPS!H$5,0)*$FG$6+VLOOKUP($FA1130,DIV,LOOKUPS!H$7,0)*$FH$6++VLOOKUP($FA1130,SIZE,LOOKUPS!H$11,0)*$FI$6),"",VLOOKUP($FA1130,MOM,LOOKUPS!H$12,0)*$FB$6+VLOOKUP($FA1130,STREV,LOOKUPS!H$10,0)*$FC$6+VLOOKUP($FA1130,LTREV,LOOKUPS!H$9,0)*$FD$6+VLOOKUP($FA1130,CFP,LOOKUPS!H$6,0)*$FE$6+VLOOKUP($FA1130,EP,LOOKUPS!H$8,0)*$FF$6+VLOOKUP($FA1130,BM,LOOKUPS!H$5,0)*$FG$6+VLOOKUP($FA1130,DIV,LOOKUPS!H$7,0)*$FH$6++VLOOKUP($FA1130,SIZE,LOOKUPS!H$11,0)*$FI$6)</f>
        <v>6.0750000000000002</v>
      </c>
      <c r="FH1130" s="1">
        <f>IF(ISERROR(VLOOKUP($FA1130,MOM,LOOKUPS!I$12,0)*$FB$6+VLOOKUP($FA1130,STREV,LOOKUPS!I$10,0)*$FC$6+VLOOKUP($FA1130,LTREV,LOOKUPS!I$9,0)*$FD$6+VLOOKUP($FA1130,CFP,LOOKUPS!I$6,0)*$FE$6+VLOOKUP($FA1130,EP,LOOKUPS!I$8,0)*$FF$6+VLOOKUP($FA1130,BM,LOOKUPS!I$5,0)*$FG$6+VLOOKUP($FA1130,DIV,LOOKUPS!I$7,0)*$FH$6++VLOOKUP($FA1130,SIZE,LOOKUPS!I$11,0)*$FI$6),"",VLOOKUP($FA1130,MOM,LOOKUPS!I$12,0)*$FB$6+VLOOKUP($FA1130,STREV,LOOKUPS!I$10,0)*$FC$6+VLOOKUP($FA1130,LTREV,LOOKUPS!I$9,0)*$FD$6+VLOOKUP($FA1130,CFP,LOOKUPS!I$6,0)*$FE$6+VLOOKUP($FA1130,EP,LOOKUPS!I$8,0)*$FF$6+VLOOKUP($FA1130,BM,LOOKUPS!I$5,0)*$FG$6+VLOOKUP($FA1130,DIV,LOOKUPS!I$7,0)*$FH$6++VLOOKUP($FA1130,SIZE,LOOKUPS!I$11,0)*$FI$6)</f>
        <v>5.4573000000000009</v>
      </c>
      <c r="FI1130" s="1">
        <f>IF(ISERROR(VLOOKUP($FA1130,MOM,LOOKUPS!J$12,0)*$FB$6+VLOOKUP($FA1130,STREV,LOOKUPS!J$10,0)*$FC$6+VLOOKUP($FA1130,LTREV,LOOKUPS!J$9,0)*$FD$6+VLOOKUP($FA1130,CFP,LOOKUPS!J$6,0)*$FE$6+VLOOKUP($FA1130,EP,LOOKUPS!J$8,0)*$FF$6+VLOOKUP($FA1130,BM,LOOKUPS!J$5,0)*$FG$6+VLOOKUP($FA1130,DIV,LOOKUPS!J$7,0)*$FH$6++VLOOKUP($FA1130,SIZE,LOOKUPS!J$11,0)*$FI$6),"",VLOOKUP($FA1130,MOM,LOOKUPS!J$12,0)*$FB$6+VLOOKUP($FA1130,STREV,LOOKUPS!J$10,0)*$FC$6+VLOOKUP($FA1130,LTREV,LOOKUPS!J$9,0)*$FD$6+VLOOKUP($FA1130,CFP,LOOKUPS!J$6,0)*$FE$6+VLOOKUP($FA1130,EP,LOOKUPS!J$8,0)*$FF$6+VLOOKUP($FA1130,BM,LOOKUPS!J$5,0)*$FG$6+VLOOKUP($FA1130,DIV,LOOKUPS!J$7,0)*$FH$6++VLOOKUP($FA1130,SIZE,LOOKUPS!J$11,0)*$FI$6)</f>
        <v>5.4714999999999998</v>
      </c>
      <c r="FJ1130" s="1">
        <f>IF(ISERROR(VLOOKUP($FA1130,MOM,LOOKUPS!K$12,0)*$FB$6+VLOOKUP($FA1130,STREV,LOOKUPS!K$10,0)*$FC$6+VLOOKUP($FA1130,LTREV,LOOKUPS!K$9,0)*$FD$6+VLOOKUP($FA1130,CFP,LOOKUPS!K$6,0)*$FE$6+VLOOKUP($FA1130,EP,LOOKUPS!K$8,0)*$FF$6+VLOOKUP($FA1130,BM,LOOKUPS!K$5,0)*$FG$6+VLOOKUP($FA1130,DIV,LOOKUPS!K$7,0)*$FH$6++VLOOKUP($FA1130,SIZE,LOOKUPS!K$11,0)*$FI$6),"",VLOOKUP($FA1130,MOM,LOOKUPS!K$12,0)*$FB$6+VLOOKUP($FA1130,STREV,LOOKUPS!K$10,0)*$FC$6+VLOOKUP($FA1130,LTREV,LOOKUPS!K$9,0)*$FD$6+VLOOKUP($FA1130,CFP,LOOKUPS!K$6,0)*$FE$6+VLOOKUP($FA1130,EP,LOOKUPS!K$8,0)*$FF$6+VLOOKUP($FA1130,BM,LOOKUPS!K$5,0)*$FG$6+VLOOKUP($FA1130,DIV,LOOKUPS!K$7,0)*$FH$6++VLOOKUP($FA1130,SIZE,LOOKUPS!K$11,0)*$FI$6)</f>
        <v>6.8135000000000003</v>
      </c>
      <c r="FK1130" s="1">
        <f>IF(ISERROR(VLOOKUP($FA1130,MOM,LOOKUPS!L$12,0)*$FB$6+VLOOKUP($FA1130,STREV,LOOKUPS!L$10,0)*$FC$6+VLOOKUP($FA1130,LTREV,LOOKUPS!L$9,0)*$FD$6+VLOOKUP($FA1130,CFP,LOOKUPS!L$6,0)*$FE$6+VLOOKUP($FA1130,EP,LOOKUPS!L$8,0)*$FF$6+VLOOKUP($FA1130,BM,LOOKUPS!L$5,0)*$FG$6+VLOOKUP($FA1130,DIV,LOOKUPS!L$7,0)*$FH$6++VLOOKUP($FA1130,SIZE,LOOKUPS!L$11,0)*$FI$6),"",VLOOKUP($FA1130,MOM,LOOKUPS!L$12,0)*$FB$6+VLOOKUP($FA1130,STREV,LOOKUPS!L$10,0)*$FC$6+VLOOKUP($FA1130,LTREV,LOOKUPS!L$9,0)*$FD$6+VLOOKUP($FA1130,CFP,LOOKUPS!L$6,0)*$FE$6+VLOOKUP($FA1130,EP,LOOKUPS!L$8,0)*$FF$6+VLOOKUP($FA1130,BM,LOOKUPS!L$5,0)*$FG$6+VLOOKUP($FA1130,DIV,LOOKUPS!L$7,0)*$FH$6++VLOOKUP($FA1130,SIZE,LOOKUPS!L$11,0)*$FI$6)</f>
        <v>8.2908000000000008</v>
      </c>
    </row>
    <row r="1131" spans="1:167" x14ac:dyDescent="0.3">
      <c r="A1131">
        <v>202006</v>
      </c>
      <c r="B1131">
        <v>12.94</v>
      </c>
      <c r="C1131">
        <v>12.48</v>
      </c>
      <c r="D1131">
        <v>7.6</v>
      </c>
      <c r="E1131">
        <v>4.97</v>
      </c>
      <c r="F1131">
        <v>4.8899999999999997</v>
      </c>
      <c r="G1131">
        <v>1.65</v>
      </c>
      <c r="H1131">
        <v>2.25</v>
      </c>
      <c r="I1131">
        <v>2.69</v>
      </c>
      <c r="J1131">
        <v>3.53</v>
      </c>
      <c r="K1131">
        <v>8.33</v>
      </c>
      <c r="M1131" s="1">
        <v>201907</v>
      </c>
      <c r="N1131" s="1">
        <v>-5.1100000000000003</v>
      </c>
      <c r="O1131" s="1">
        <v>-1.17</v>
      </c>
      <c r="P1131" s="1">
        <v>0.21</v>
      </c>
      <c r="Q1131" s="1">
        <v>0.02</v>
      </c>
      <c r="R1131" s="1">
        <v>0.68</v>
      </c>
      <c r="S1131" s="1">
        <v>0.73</v>
      </c>
      <c r="T1131" s="1">
        <v>0.56000000000000005</v>
      </c>
      <c r="U1131" s="1">
        <v>0.59</v>
      </c>
      <c r="V1131" s="1">
        <v>-0.36</v>
      </c>
      <c r="W1131" s="1">
        <v>-2.66</v>
      </c>
      <c r="CA1131" s="1">
        <v>201912</v>
      </c>
      <c r="CB1131" s="1">
        <v>4.33</v>
      </c>
      <c r="CC1131" s="1">
        <v>3.57</v>
      </c>
      <c r="CD1131" s="1">
        <v>4.6900000000000004</v>
      </c>
      <c r="CE1131" s="1">
        <v>7.09</v>
      </c>
      <c r="CF1131" s="1">
        <v>2.72</v>
      </c>
      <c r="CG1131" s="1">
        <v>4.9800000000000004</v>
      </c>
      <c r="CH1131" s="1">
        <v>5.09</v>
      </c>
      <c r="CI1131" s="1">
        <v>4.8</v>
      </c>
      <c r="CJ1131" s="1">
        <v>8.1</v>
      </c>
      <c r="CK1131" s="1">
        <v>3.38</v>
      </c>
      <c r="CL1131" s="1">
        <v>2.0299999999999998</v>
      </c>
      <c r="CM1131" s="1">
        <v>5.39</v>
      </c>
      <c r="CN1131" s="1">
        <v>4.57</v>
      </c>
      <c r="CO1131" s="1">
        <v>6.02</v>
      </c>
      <c r="CP1131" s="1">
        <v>4.22</v>
      </c>
      <c r="CQ1131" s="1">
        <v>4.12</v>
      </c>
      <c r="CR1131" s="1">
        <v>5.38</v>
      </c>
      <c r="CS1131" s="1">
        <v>5.07</v>
      </c>
      <c r="CT1131" s="1">
        <v>10.95</v>
      </c>
      <c r="CV1131" s="1">
        <v>202012</v>
      </c>
      <c r="CW1131" s="1">
        <v>11.17</v>
      </c>
      <c r="CX1131" s="1">
        <v>6.1</v>
      </c>
      <c r="CY1131" s="1">
        <v>5.64</v>
      </c>
      <c r="CZ1131" s="1">
        <v>7.44</v>
      </c>
      <c r="DA1131" s="1">
        <v>5.82</v>
      </c>
      <c r="DB1131" s="1">
        <v>6.22</v>
      </c>
      <c r="DC1131" s="1">
        <v>5.36</v>
      </c>
      <c r="DD1131" s="1">
        <v>6.26</v>
      </c>
      <c r="DE1131" s="1">
        <v>8.14</v>
      </c>
      <c r="DF1131" s="1">
        <v>6.97</v>
      </c>
      <c r="DG1131" s="1">
        <v>4.8099999999999996</v>
      </c>
      <c r="DH1131" s="1">
        <v>6.69</v>
      </c>
      <c r="DI1131" s="1">
        <v>5.74</v>
      </c>
      <c r="DJ1131" s="1">
        <v>5.2</v>
      </c>
      <c r="DK1131" s="1">
        <v>5.53</v>
      </c>
      <c r="DL1131" s="1">
        <v>6.16</v>
      </c>
      <c r="DM1131" s="1">
        <v>6.34</v>
      </c>
      <c r="DN1131" s="1">
        <v>8.09</v>
      </c>
      <c r="DO1131" s="1">
        <v>8.1999999999999993</v>
      </c>
      <c r="DQ1131" s="1">
        <v>201912</v>
      </c>
      <c r="DR1131" s="1">
        <v>-99.99</v>
      </c>
      <c r="DS1131" s="1">
        <v>6.68</v>
      </c>
      <c r="DT1131" s="1">
        <v>3.36</v>
      </c>
      <c r="DU1131" s="1">
        <v>2.4700000000000002</v>
      </c>
      <c r="DV1131" s="1">
        <v>6.73</v>
      </c>
      <c r="DW1131" s="1">
        <v>5.51</v>
      </c>
      <c r="DX1131" s="1">
        <v>2.76</v>
      </c>
      <c r="DY1131" s="1">
        <v>2.61</v>
      </c>
      <c r="DZ1131" s="1">
        <v>2.62</v>
      </c>
      <c r="EA1131" s="1">
        <v>6.58</v>
      </c>
      <c r="EB1131" s="1">
        <v>7.11</v>
      </c>
      <c r="EC1131" s="1">
        <v>6.42</v>
      </c>
      <c r="ED1131" s="1">
        <v>4.55</v>
      </c>
      <c r="EE1131" s="1">
        <v>2.84</v>
      </c>
      <c r="EF1131" s="1">
        <v>2.66</v>
      </c>
      <c r="EG1131" s="1">
        <v>3</v>
      </c>
      <c r="EH1131" s="1">
        <v>2.1800000000000002</v>
      </c>
      <c r="EI1131" s="1">
        <v>2.66</v>
      </c>
      <c r="EJ1131" s="1">
        <v>2.57</v>
      </c>
      <c r="EL1131">
        <v>201912</v>
      </c>
      <c r="EM1131">
        <v>2.77</v>
      </c>
      <c r="EN1131">
        <v>0.67</v>
      </c>
      <c r="EO1131">
        <v>1.91</v>
      </c>
      <c r="EP1131">
        <v>0.14000000000000001</v>
      </c>
      <c r="ER1131">
        <v>202006</v>
      </c>
      <c r="ES1131">
        <v>-0.75</v>
      </c>
      <c r="EU1131">
        <v>201907</v>
      </c>
      <c r="EV1131">
        <v>-0.18</v>
      </c>
      <c r="FA1131" s="1">
        <v>202006</v>
      </c>
      <c r="FB1131" s="1">
        <f>IF(ISERROR(VLOOKUP($FA1131,MOM,LOOKUPS!C$12,0)*$FB$6+VLOOKUP($FA1131,STREV,LOOKUPS!C$10,0)*$FC$6+VLOOKUP($FA1131,LTREV,LOOKUPS!C$9,0)*$FD$6+VLOOKUP($FA1131,CFP,LOOKUPS!C$6,0)*$FE$6+VLOOKUP($FA1131,EP,LOOKUPS!C$8,0)*$FF$6+VLOOKUP($FA1131,BM,LOOKUPS!C$5,0)*$FG$6+VLOOKUP($FA1131,DIV,LOOKUPS!C$7,0)*$FH$6++VLOOKUP($FA1131,SIZE,LOOKUPS!C$11,0)*$FI$6),"",VLOOKUP($FA1131,MOM,LOOKUPS!C$12,0)*$FB$6+VLOOKUP($FA1131,STREV,LOOKUPS!C$10,0)*$FC$6+VLOOKUP($FA1131,LTREV,LOOKUPS!C$9,0)*$FD$6+VLOOKUP($FA1131,CFP,LOOKUPS!C$6,0)*$FE$6+VLOOKUP($FA1131,EP,LOOKUPS!C$8,0)*$FF$6+VLOOKUP($FA1131,BM,LOOKUPS!C$5,0)*$FG$6+VLOOKUP($FA1131,DIV,LOOKUPS!C$7,0)*$FH$6++VLOOKUP($FA1131,SIZE,LOOKUPS!C$11,0)*$FI$6)</f>
        <v>9.2401999999999997</v>
      </c>
      <c r="FC1131" s="1">
        <f>IF(ISERROR(VLOOKUP($FA1131,MOM,LOOKUPS!D$12,0)*$FB$6+VLOOKUP($FA1131,STREV,LOOKUPS!D$10,0)*$FC$6+VLOOKUP($FA1131,LTREV,LOOKUPS!D$9,0)*$FD$6+VLOOKUP($FA1131,CFP,LOOKUPS!D$6,0)*$FE$6+VLOOKUP($FA1131,EP,LOOKUPS!D$8,0)*$FF$6+VLOOKUP($FA1131,BM,LOOKUPS!D$5,0)*$FG$6+VLOOKUP($FA1131,DIV,LOOKUPS!D$7,0)*$FH$6++VLOOKUP($FA1131,SIZE,LOOKUPS!D$11,0)*$FI$6),"",VLOOKUP($FA1131,MOM,LOOKUPS!D$12,0)*$FB$6+VLOOKUP($FA1131,STREV,LOOKUPS!D$10,0)*$FC$6+VLOOKUP($FA1131,LTREV,LOOKUPS!D$9,0)*$FD$6+VLOOKUP($FA1131,CFP,LOOKUPS!D$6,0)*$FE$6+VLOOKUP($FA1131,EP,LOOKUPS!D$8,0)*$FF$6+VLOOKUP($FA1131,BM,LOOKUPS!D$5,0)*$FG$6+VLOOKUP($FA1131,DIV,LOOKUPS!D$7,0)*$FH$6++VLOOKUP($FA1131,SIZE,LOOKUPS!D$11,0)*$FI$6)</f>
        <v>7.4870000000000001</v>
      </c>
      <c r="FD1131" s="1">
        <f>IF(ISERROR(VLOOKUP($FA1131,MOM,LOOKUPS!E$12,0)*$FB$6+VLOOKUP($FA1131,STREV,LOOKUPS!E$10,0)*$FC$6+VLOOKUP($FA1131,LTREV,LOOKUPS!E$9,0)*$FD$6+VLOOKUP($FA1131,CFP,LOOKUPS!E$6,0)*$FE$6+VLOOKUP($FA1131,EP,LOOKUPS!E$8,0)*$FF$6+VLOOKUP($FA1131,BM,LOOKUPS!E$5,0)*$FG$6+VLOOKUP($FA1131,DIV,LOOKUPS!E$7,0)*$FH$6++VLOOKUP($FA1131,SIZE,LOOKUPS!E$11,0)*$FI$6),"",VLOOKUP($FA1131,MOM,LOOKUPS!E$12,0)*$FB$6+VLOOKUP($FA1131,STREV,LOOKUPS!E$10,0)*$FC$6+VLOOKUP($FA1131,LTREV,LOOKUPS!E$9,0)*$FD$6+VLOOKUP($FA1131,CFP,LOOKUPS!E$6,0)*$FE$6+VLOOKUP($FA1131,EP,LOOKUPS!E$8,0)*$FF$6+VLOOKUP($FA1131,BM,LOOKUPS!E$5,0)*$FG$6+VLOOKUP($FA1131,DIV,LOOKUPS!E$7,0)*$FH$6++VLOOKUP($FA1131,SIZE,LOOKUPS!E$11,0)*$FI$6)</f>
        <v>4.9633000000000003</v>
      </c>
      <c r="FE1131" s="1">
        <f>IF(ISERROR(VLOOKUP($FA1131,MOM,LOOKUPS!F$12,0)*$FB$6+VLOOKUP($FA1131,STREV,LOOKUPS!F$10,0)*$FC$6+VLOOKUP($FA1131,LTREV,LOOKUPS!F$9,0)*$FD$6+VLOOKUP($FA1131,CFP,LOOKUPS!F$6,0)*$FE$6+VLOOKUP($FA1131,EP,LOOKUPS!F$8,0)*$FF$6+VLOOKUP($FA1131,BM,LOOKUPS!F$5,0)*$FG$6+VLOOKUP($FA1131,DIV,LOOKUPS!F$7,0)*$FH$6++VLOOKUP($FA1131,SIZE,LOOKUPS!F$11,0)*$FI$6),"",VLOOKUP($FA1131,MOM,LOOKUPS!F$12,0)*$FB$6+VLOOKUP($FA1131,STREV,LOOKUPS!F$10,0)*$FC$6+VLOOKUP($FA1131,LTREV,LOOKUPS!F$9,0)*$FD$6+VLOOKUP($FA1131,CFP,LOOKUPS!F$6,0)*$FE$6+VLOOKUP($FA1131,EP,LOOKUPS!F$8,0)*$FF$6+VLOOKUP($FA1131,BM,LOOKUPS!F$5,0)*$FG$6+VLOOKUP($FA1131,DIV,LOOKUPS!F$7,0)*$FH$6++VLOOKUP($FA1131,SIZE,LOOKUPS!F$11,0)*$FI$6)</f>
        <v>6.05</v>
      </c>
      <c r="FF1131" s="1">
        <f>IF(ISERROR(VLOOKUP($FA1131,MOM,LOOKUPS!G$12,0)*$FB$6+VLOOKUP($FA1131,STREV,LOOKUPS!G$10,0)*$FC$6+VLOOKUP($FA1131,LTREV,LOOKUPS!G$9,0)*$FD$6+VLOOKUP($FA1131,CFP,LOOKUPS!G$6,0)*$FE$6+VLOOKUP($FA1131,EP,LOOKUPS!G$8,0)*$FF$6+VLOOKUP($FA1131,BM,LOOKUPS!G$5,0)*$FG$6+VLOOKUP($FA1131,DIV,LOOKUPS!G$7,0)*$FH$6++VLOOKUP($FA1131,SIZE,LOOKUPS!G$11,0)*$FI$6),"",VLOOKUP($FA1131,MOM,LOOKUPS!G$12,0)*$FB$6+VLOOKUP($FA1131,STREV,LOOKUPS!G$10,0)*$FC$6+VLOOKUP($FA1131,LTREV,LOOKUPS!G$9,0)*$FD$6+VLOOKUP($FA1131,CFP,LOOKUPS!G$6,0)*$FE$6+VLOOKUP($FA1131,EP,LOOKUPS!G$8,0)*$FF$6+VLOOKUP($FA1131,BM,LOOKUPS!G$5,0)*$FG$6+VLOOKUP($FA1131,DIV,LOOKUPS!G$7,0)*$FH$6++VLOOKUP($FA1131,SIZE,LOOKUPS!G$11,0)*$FI$6)</f>
        <v>4.4566999999999997</v>
      </c>
      <c r="FG1131" s="1">
        <f>IF(ISERROR(VLOOKUP($FA1131,MOM,LOOKUPS!H$12,0)*$FB$6+VLOOKUP($FA1131,STREV,LOOKUPS!H$10,0)*$FC$6+VLOOKUP($FA1131,LTREV,LOOKUPS!H$9,0)*$FD$6+VLOOKUP($FA1131,CFP,LOOKUPS!H$6,0)*$FE$6+VLOOKUP($FA1131,EP,LOOKUPS!H$8,0)*$FF$6+VLOOKUP($FA1131,BM,LOOKUPS!H$5,0)*$FG$6+VLOOKUP($FA1131,DIV,LOOKUPS!H$7,0)*$FH$6++VLOOKUP($FA1131,SIZE,LOOKUPS!H$11,0)*$FI$6),"",VLOOKUP($FA1131,MOM,LOOKUPS!H$12,0)*$FB$6+VLOOKUP($FA1131,STREV,LOOKUPS!H$10,0)*$FC$6+VLOOKUP($FA1131,LTREV,LOOKUPS!H$9,0)*$FD$6+VLOOKUP($FA1131,CFP,LOOKUPS!H$6,0)*$FE$6+VLOOKUP($FA1131,EP,LOOKUPS!H$8,0)*$FF$6+VLOOKUP($FA1131,BM,LOOKUPS!H$5,0)*$FG$6+VLOOKUP($FA1131,DIV,LOOKUPS!H$7,0)*$FH$6++VLOOKUP($FA1131,SIZE,LOOKUPS!H$11,0)*$FI$6)</f>
        <v>3.7089000000000003</v>
      </c>
      <c r="FH1131" s="1">
        <f>IF(ISERROR(VLOOKUP($FA1131,MOM,LOOKUPS!I$12,0)*$FB$6+VLOOKUP($FA1131,STREV,LOOKUPS!I$10,0)*$FC$6+VLOOKUP($FA1131,LTREV,LOOKUPS!I$9,0)*$FD$6+VLOOKUP($FA1131,CFP,LOOKUPS!I$6,0)*$FE$6+VLOOKUP($FA1131,EP,LOOKUPS!I$8,0)*$FF$6+VLOOKUP($FA1131,BM,LOOKUPS!I$5,0)*$FG$6+VLOOKUP($FA1131,DIV,LOOKUPS!I$7,0)*$FH$6++VLOOKUP($FA1131,SIZE,LOOKUPS!I$11,0)*$FI$6),"",VLOOKUP($FA1131,MOM,LOOKUPS!I$12,0)*$FB$6+VLOOKUP($FA1131,STREV,LOOKUPS!I$10,0)*$FC$6+VLOOKUP($FA1131,LTREV,LOOKUPS!I$9,0)*$FD$6+VLOOKUP($FA1131,CFP,LOOKUPS!I$6,0)*$FE$6+VLOOKUP($FA1131,EP,LOOKUPS!I$8,0)*$FF$6+VLOOKUP($FA1131,BM,LOOKUPS!I$5,0)*$FG$6+VLOOKUP($FA1131,DIV,LOOKUPS!I$7,0)*$FH$6++VLOOKUP($FA1131,SIZE,LOOKUPS!I$11,0)*$FI$6)</f>
        <v>4.2314000000000007</v>
      </c>
      <c r="FI1131" s="1">
        <f>IF(ISERROR(VLOOKUP($FA1131,MOM,LOOKUPS!J$12,0)*$FB$6+VLOOKUP($FA1131,STREV,LOOKUPS!J$10,0)*$FC$6+VLOOKUP($FA1131,LTREV,LOOKUPS!J$9,0)*$FD$6+VLOOKUP($FA1131,CFP,LOOKUPS!J$6,0)*$FE$6+VLOOKUP($FA1131,EP,LOOKUPS!J$8,0)*$FF$6+VLOOKUP($FA1131,BM,LOOKUPS!J$5,0)*$FG$6+VLOOKUP($FA1131,DIV,LOOKUPS!J$7,0)*$FH$6++VLOOKUP($FA1131,SIZE,LOOKUPS!J$11,0)*$FI$6),"",VLOOKUP($FA1131,MOM,LOOKUPS!J$12,0)*$FB$6+VLOOKUP($FA1131,STREV,LOOKUPS!J$10,0)*$FC$6+VLOOKUP($FA1131,LTREV,LOOKUPS!J$9,0)*$FD$6+VLOOKUP($FA1131,CFP,LOOKUPS!J$6,0)*$FE$6+VLOOKUP($FA1131,EP,LOOKUPS!J$8,0)*$FF$6+VLOOKUP($FA1131,BM,LOOKUPS!J$5,0)*$FG$6+VLOOKUP($FA1131,DIV,LOOKUPS!J$7,0)*$FH$6++VLOOKUP($FA1131,SIZE,LOOKUPS!J$11,0)*$FI$6)</f>
        <v>4.8414000000000001</v>
      </c>
      <c r="FJ1131" s="1">
        <f>IF(ISERROR(VLOOKUP($FA1131,MOM,LOOKUPS!K$12,0)*$FB$6+VLOOKUP($FA1131,STREV,LOOKUPS!K$10,0)*$FC$6+VLOOKUP($FA1131,LTREV,LOOKUPS!K$9,0)*$FD$6+VLOOKUP($FA1131,CFP,LOOKUPS!K$6,0)*$FE$6+VLOOKUP($FA1131,EP,LOOKUPS!K$8,0)*$FF$6+VLOOKUP($FA1131,BM,LOOKUPS!K$5,0)*$FG$6+VLOOKUP($FA1131,DIV,LOOKUPS!K$7,0)*$FH$6++VLOOKUP($FA1131,SIZE,LOOKUPS!K$11,0)*$FI$6),"",VLOOKUP($FA1131,MOM,LOOKUPS!K$12,0)*$FB$6+VLOOKUP($FA1131,STREV,LOOKUPS!K$10,0)*$FC$6+VLOOKUP($FA1131,LTREV,LOOKUPS!K$9,0)*$FD$6+VLOOKUP($FA1131,CFP,LOOKUPS!K$6,0)*$FE$6+VLOOKUP($FA1131,EP,LOOKUPS!K$8,0)*$FF$6+VLOOKUP($FA1131,BM,LOOKUPS!K$5,0)*$FG$6+VLOOKUP($FA1131,DIV,LOOKUPS!K$7,0)*$FH$6++VLOOKUP($FA1131,SIZE,LOOKUPS!K$11,0)*$FI$6)</f>
        <v>4.6524000000000001</v>
      </c>
      <c r="FK1131" s="1">
        <f>IF(ISERROR(VLOOKUP($FA1131,MOM,LOOKUPS!L$12,0)*$FB$6+VLOOKUP($FA1131,STREV,LOOKUPS!L$10,0)*$FC$6+VLOOKUP($FA1131,LTREV,LOOKUPS!L$9,0)*$FD$6+VLOOKUP($FA1131,CFP,LOOKUPS!L$6,0)*$FE$6+VLOOKUP($FA1131,EP,LOOKUPS!L$8,0)*$FF$6+VLOOKUP($FA1131,BM,LOOKUPS!L$5,0)*$FG$6+VLOOKUP($FA1131,DIV,LOOKUPS!L$7,0)*$FH$6++VLOOKUP($FA1131,SIZE,LOOKUPS!L$11,0)*$FI$6),"",VLOOKUP($FA1131,MOM,LOOKUPS!L$12,0)*$FB$6+VLOOKUP($FA1131,STREV,LOOKUPS!L$10,0)*$FC$6+VLOOKUP($FA1131,LTREV,LOOKUPS!L$9,0)*$FD$6+VLOOKUP($FA1131,CFP,LOOKUPS!L$6,0)*$FE$6+VLOOKUP($FA1131,EP,LOOKUPS!L$8,0)*$FF$6+VLOOKUP($FA1131,BM,LOOKUPS!L$5,0)*$FG$6+VLOOKUP($FA1131,DIV,LOOKUPS!L$7,0)*$FH$6++VLOOKUP($FA1131,SIZE,LOOKUPS!L$11,0)*$FI$6)</f>
        <v>12.2316</v>
      </c>
    </row>
    <row r="1132" spans="1:167" x14ac:dyDescent="0.3">
      <c r="A1132">
        <v>202007</v>
      </c>
      <c r="B1132">
        <v>6.43</v>
      </c>
      <c r="C1132">
        <v>3.34</v>
      </c>
      <c r="D1132">
        <v>1.41</v>
      </c>
      <c r="E1132">
        <v>0.51</v>
      </c>
      <c r="F1132">
        <v>2.69</v>
      </c>
      <c r="G1132">
        <v>4.4400000000000004</v>
      </c>
      <c r="H1132">
        <v>4.42</v>
      </c>
      <c r="I1132">
        <v>9.9</v>
      </c>
      <c r="J1132">
        <v>5.41</v>
      </c>
      <c r="K1132">
        <v>5.92</v>
      </c>
      <c r="M1132" s="1">
        <v>201908</v>
      </c>
      <c r="N1132" s="1">
        <v>-7.19</v>
      </c>
      <c r="O1132" s="1">
        <v>-6.92</v>
      </c>
      <c r="P1132" s="1">
        <v>-5.92</v>
      </c>
      <c r="Q1132" s="1">
        <v>-5.76</v>
      </c>
      <c r="R1132" s="1">
        <v>-4.25</v>
      </c>
      <c r="S1132" s="1">
        <v>-4.9800000000000004</v>
      </c>
      <c r="T1132" s="1">
        <v>-4.8899999999999997</v>
      </c>
      <c r="U1132" s="1">
        <v>-4.59</v>
      </c>
      <c r="V1132" s="1">
        <v>-3.41</v>
      </c>
      <c r="W1132" s="1">
        <v>-4.7</v>
      </c>
      <c r="CA1132" s="1">
        <v>202001</v>
      </c>
      <c r="CB1132" s="1">
        <v>5.55</v>
      </c>
      <c r="CC1132" s="1">
        <v>-0.6</v>
      </c>
      <c r="CD1132" s="1">
        <v>-1.8</v>
      </c>
      <c r="CE1132" s="1">
        <v>-3.96</v>
      </c>
      <c r="CF1132" s="1">
        <v>-0.24</v>
      </c>
      <c r="CG1132" s="1">
        <v>-1.33</v>
      </c>
      <c r="CH1132" s="1">
        <v>-1.34</v>
      </c>
      <c r="CI1132" s="1">
        <v>-4.03</v>
      </c>
      <c r="CJ1132" s="1">
        <v>-3.42</v>
      </c>
      <c r="CK1132" s="1">
        <v>0.35</v>
      </c>
      <c r="CL1132" s="1">
        <v>-0.85</v>
      </c>
      <c r="CM1132" s="1">
        <v>-1.39</v>
      </c>
      <c r="CN1132" s="1">
        <v>-1.28</v>
      </c>
      <c r="CO1132" s="1">
        <v>-1.67</v>
      </c>
      <c r="CP1132" s="1">
        <v>-1.03</v>
      </c>
      <c r="CQ1132" s="1">
        <v>-3.06</v>
      </c>
      <c r="CR1132" s="1">
        <v>-4.88</v>
      </c>
      <c r="CS1132" s="1">
        <v>-2.4500000000000002</v>
      </c>
      <c r="CT1132" s="1">
        <v>-4.33</v>
      </c>
      <c r="DQ1132" s="1">
        <v>202001</v>
      </c>
      <c r="DR1132" s="1">
        <v>-99.99</v>
      </c>
      <c r="DS1132" s="1">
        <v>-0.87</v>
      </c>
      <c r="DT1132" s="1">
        <v>-3.36</v>
      </c>
      <c r="DU1132" s="1">
        <v>-0.55000000000000004</v>
      </c>
      <c r="DV1132" s="1">
        <v>0.13</v>
      </c>
      <c r="DW1132" s="1">
        <v>-5.47</v>
      </c>
      <c r="DX1132" s="1">
        <v>-3.17</v>
      </c>
      <c r="DY1132" s="1">
        <v>-1.1399999999999999</v>
      </c>
      <c r="DZ1132" s="1">
        <v>-0.64</v>
      </c>
      <c r="EA1132" s="1">
        <v>2.57</v>
      </c>
      <c r="EB1132" s="1">
        <v>-5.78</v>
      </c>
      <c r="EC1132" s="1">
        <v>-6.18</v>
      </c>
      <c r="ED1132" s="1">
        <v>-4.71</v>
      </c>
      <c r="EE1132" s="1">
        <v>-3.38</v>
      </c>
      <c r="EF1132" s="1">
        <v>-2.92</v>
      </c>
      <c r="EG1132" s="1">
        <v>-1.82</v>
      </c>
      <c r="EH1132" s="1">
        <v>-0.38</v>
      </c>
      <c r="EI1132" s="1">
        <v>-0.66</v>
      </c>
      <c r="EJ1132" s="1">
        <v>-0.61</v>
      </c>
      <c r="EL1132">
        <v>202001</v>
      </c>
      <c r="EM1132">
        <v>-0.11</v>
      </c>
      <c r="EN1132">
        <v>-3.08</v>
      </c>
      <c r="EO1132">
        <v>-6.27</v>
      </c>
      <c r="EP1132">
        <v>0.13</v>
      </c>
      <c r="ER1132">
        <v>202007</v>
      </c>
      <c r="ES1132">
        <v>7.61</v>
      </c>
      <c r="EU1132">
        <v>201908</v>
      </c>
      <c r="EV1132">
        <v>-2.5099999999999998</v>
      </c>
      <c r="FA1132" s="1">
        <v>202007</v>
      </c>
      <c r="FB1132" s="1">
        <f>IF(ISERROR(VLOOKUP($FA1132,MOM,LOOKUPS!C$12,0)*$FB$6+VLOOKUP($FA1132,STREV,LOOKUPS!C$10,0)*$FC$6+VLOOKUP($FA1132,LTREV,LOOKUPS!C$9,0)*$FD$6+VLOOKUP($FA1132,CFP,LOOKUPS!C$6,0)*$FE$6+VLOOKUP($FA1132,EP,LOOKUPS!C$8,0)*$FF$6+VLOOKUP($FA1132,BM,LOOKUPS!C$5,0)*$FG$6+VLOOKUP($FA1132,DIV,LOOKUPS!C$7,0)*$FH$6++VLOOKUP($FA1132,SIZE,LOOKUPS!C$11,0)*$FI$6),"",VLOOKUP($FA1132,MOM,LOOKUPS!C$12,0)*$FB$6+VLOOKUP($FA1132,STREV,LOOKUPS!C$10,0)*$FC$6+VLOOKUP($FA1132,LTREV,LOOKUPS!C$9,0)*$FD$6+VLOOKUP($FA1132,CFP,LOOKUPS!C$6,0)*$FE$6+VLOOKUP($FA1132,EP,LOOKUPS!C$8,0)*$FF$6+VLOOKUP($FA1132,BM,LOOKUPS!C$5,0)*$FG$6+VLOOKUP($FA1132,DIV,LOOKUPS!C$7,0)*$FH$6++VLOOKUP($FA1132,SIZE,LOOKUPS!C$11,0)*$FI$6)</f>
        <v>5.6379999999999999</v>
      </c>
      <c r="FC1132" s="1">
        <f>IF(ISERROR(VLOOKUP($FA1132,MOM,LOOKUPS!D$12,0)*$FB$6+VLOOKUP($FA1132,STREV,LOOKUPS!D$10,0)*$FC$6+VLOOKUP($FA1132,LTREV,LOOKUPS!D$9,0)*$FD$6+VLOOKUP($FA1132,CFP,LOOKUPS!D$6,0)*$FE$6+VLOOKUP($FA1132,EP,LOOKUPS!D$8,0)*$FF$6+VLOOKUP($FA1132,BM,LOOKUPS!D$5,0)*$FG$6+VLOOKUP($FA1132,DIV,LOOKUPS!D$7,0)*$FH$6++VLOOKUP($FA1132,SIZE,LOOKUPS!D$11,0)*$FI$6),"",VLOOKUP($FA1132,MOM,LOOKUPS!D$12,0)*$FB$6+VLOOKUP($FA1132,STREV,LOOKUPS!D$10,0)*$FC$6+VLOOKUP($FA1132,LTREV,LOOKUPS!D$9,0)*$FD$6+VLOOKUP($FA1132,CFP,LOOKUPS!D$6,0)*$FE$6+VLOOKUP($FA1132,EP,LOOKUPS!D$8,0)*$FF$6+VLOOKUP($FA1132,BM,LOOKUPS!D$5,0)*$FG$6+VLOOKUP($FA1132,DIV,LOOKUPS!D$7,0)*$FH$6++VLOOKUP($FA1132,SIZE,LOOKUPS!D$11,0)*$FI$6)</f>
        <v>3.2106000000000003</v>
      </c>
      <c r="FD1132" s="1">
        <f>IF(ISERROR(VLOOKUP($FA1132,MOM,LOOKUPS!E$12,0)*$FB$6+VLOOKUP($FA1132,STREV,LOOKUPS!E$10,0)*$FC$6+VLOOKUP($FA1132,LTREV,LOOKUPS!E$9,0)*$FD$6+VLOOKUP($FA1132,CFP,LOOKUPS!E$6,0)*$FE$6+VLOOKUP($FA1132,EP,LOOKUPS!E$8,0)*$FF$6+VLOOKUP($FA1132,BM,LOOKUPS!E$5,0)*$FG$6+VLOOKUP($FA1132,DIV,LOOKUPS!E$7,0)*$FH$6++VLOOKUP($FA1132,SIZE,LOOKUPS!E$11,0)*$FI$6),"",VLOOKUP($FA1132,MOM,LOOKUPS!E$12,0)*$FB$6+VLOOKUP($FA1132,STREV,LOOKUPS!E$10,0)*$FC$6+VLOOKUP($FA1132,LTREV,LOOKUPS!E$9,0)*$FD$6+VLOOKUP($FA1132,CFP,LOOKUPS!E$6,0)*$FE$6+VLOOKUP($FA1132,EP,LOOKUPS!E$8,0)*$FF$6+VLOOKUP($FA1132,BM,LOOKUPS!E$5,0)*$FG$6+VLOOKUP($FA1132,DIV,LOOKUPS!E$7,0)*$FH$6++VLOOKUP($FA1132,SIZE,LOOKUPS!E$11,0)*$FI$6)</f>
        <v>3.1255000000000006</v>
      </c>
      <c r="FE1132" s="1">
        <f>IF(ISERROR(VLOOKUP($FA1132,MOM,LOOKUPS!F$12,0)*$FB$6+VLOOKUP($FA1132,STREV,LOOKUPS!F$10,0)*$FC$6+VLOOKUP($FA1132,LTREV,LOOKUPS!F$9,0)*$FD$6+VLOOKUP($FA1132,CFP,LOOKUPS!F$6,0)*$FE$6+VLOOKUP($FA1132,EP,LOOKUPS!F$8,0)*$FF$6+VLOOKUP($FA1132,BM,LOOKUPS!F$5,0)*$FG$6+VLOOKUP($FA1132,DIV,LOOKUPS!F$7,0)*$FH$6++VLOOKUP($FA1132,SIZE,LOOKUPS!F$11,0)*$FI$6),"",VLOOKUP($FA1132,MOM,LOOKUPS!F$12,0)*$FB$6+VLOOKUP($FA1132,STREV,LOOKUPS!F$10,0)*$FC$6+VLOOKUP($FA1132,LTREV,LOOKUPS!F$9,0)*$FD$6+VLOOKUP($FA1132,CFP,LOOKUPS!F$6,0)*$FE$6+VLOOKUP($FA1132,EP,LOOKUPS!F$8,0)*$FF$6+VLOOKUP($FA1132,BM,LOOKUPS!F$5,0)*$FG$6+VLOOKUP($FA1132,DIV,LOOKUPS!F$7,0)*$FH$6++VLOOKUP($FA1132,SIZE,LOOKUPS!F$11,0)*$FI$6)</f>
        <v>2.3702000000000001</v>
      </c>
      <c r="FF1132" s="1">
        <f>IF(ISERROR(VLOOKUP($FA1132,MOM,LOOKUPS!G$12,0)*$FB$6+VLOOKUP($FA1132,STREV,LOOKUPS!G$10,0)*$FC$6+VLOOKUP($FA1132,LTREV,LOOKUPS!G$9,0)*$FD$6+VLOOKUP($FA1132,CFP,LOOKUPS!G$6,0)*$FE$6+VLOOKUP($FA1132,EP,LOOKUPS!G$8,0)*$FF$6+VLOOKUP($FA1132,BM,LOOKUPS!G$5,0)*$FG$6+VLOOKUP($FA1132,DIV,LOOKUPS!G$7,0)*$FH$6++VLOOKUP($FA1132,SIZE,LOOKUPS!G$11,0)*$FI$6),"",VLOOKUP($FA1132,MOM,LOOKUPS!G$12,0)*$FB$6+VLOOKUP($FA1132,STREV,LOOKUPS!G$10,0)*$FC$6+VLOOKUP($FA1132,LTREV,LOOKUPS!G$9,0)*$FD$6+VLOOKUP($FA1132,CFP,LOOKUPS!G$6,0)*$FE$6+VLOOKUP($FA1132,EP,LOOKUPS!G$8,0)*$FF$6+VLOOKUP($FA1132,BM,LOOKUPS!G$5,0)*$FG$6+VLOOKUP($FA1132,DIV,LOOKUPS!G$7,0)*$FH$6++VLOOKUP($FA1132,SIZE,LOOKUPS!G$11,0)*$FI$6)</f>
        <v>3.8742000000000001</v>
      </c>
      <c r="FG1132" s="1">
        <f>IF(ISERROR(VLOOKUP($FA1132,MOM,LOOKUPS!H$12,0)*$FB$6+VLOOKUP($FA1132,STREV,LOOKUPS!H$10,0)*$FC$6+VLOOKUP($FA1132,LTREV,LOOKUPS!H$9,0)*$FD$6+VLOOKUP($FA1132,CFP,LOOKUPS!H$6,0)*$FE$6+VLOOKUP($FA1132,EP,LOOKUPS!H$8,0)*$FF$6+VLOOKUP($FA1132,BM,LOOKUPS!H$5,0)*$FG$6+VLOOKUP($FA1132,DIV,LOOKUPS!H$7,0)*$FH$6++VLOOKUP($FA1132,SIZE,LOOKUPS!H$11,0)*$FI$6),"",VLOOKUP($FA1132,MOM,LOOKUPS!H$12,0)*$FB$6+VLOOKUP($FA1132,STREV,LOOKUPS!H$10,0)*$FC$6+VLOOKUP($FA1132,LTREV,LOOKUPS!H$9,0)*$FD$6+VLOOKUP($FA1132,CFP,LOOKUPS!H$6,0)*$FE$6+VLOOKUP($FA1132,EP,LOOKUPS!H$8,0)*$FF$6+VLOOKUP($FA1132,BM,LOOKUPS!H$5,0)*$FG$6+VLOOKUP($FA1132,DIV,LOOKUPS!H$7,0)*$FH$6++VLOOKUP($FA1132,SIZE,LOOKUPS!H$11,0)*$FI$6)</f>
        <v>4.1090999999999998</v>
      </c>
      <c r="FH1132" s="1">
        <f>IF(ISERROR(VLOOKUP($FA1132,MOM,LOOKUPS!I$12,0)*$FB$6+VLOOKUP($FA1132,STREV,LOOKUPS!I$10,0)*$FC$6+VLOOKUP($FA1132,LTREV,LOOKUPS!I$9,0)*$FD$6+VLOOKUP($FA1132,CFP,LOOKUPS!I$6,0)*$FE$6+VLOOKUP($FA1132,EP,LOOKUPS!I$8,0)*$FF$6+VLOOKUP($FA1132,BM,LOOKUPS!I$5,0)*$FG$6+VLOOKUP($FA1132,DIV,LOOKUPS!I$7,0)*$FH$6++VLOOKUP($FA1132,SIZE,LOOKUPS!I$11,0)*$FI$6),"",VLOOKUP($FA1132,MOM,LOOKUPS!I$12,0)*$FB$6+VLOOKUP($FA1132,STREV,LOOKUPS!I$10,0)*$FC$6+VLOOKUP($FA1132,LTREV,LOOKUPS!I$9,0)*$FD$6+VLOOKUP($FA1132,CFP,LOOKUPS!I$6,0)*$FE$6+VLOOKUP($FA1132,EP,LOOKUPS!I$8,0)*$FF$6+VLOOKUP($FA1132,BM,LOOKUPS!I$5,0)*$FG$6+VLOOKUP($FA1132,DIV,LOOKUPS!I$7,0)*$FH$6++VLOOKUP($FA1132,SIZE,LOOKUPS!I$11,0)*$FI$6)</f>
        <v>3.3</v>
      </c>
      <c r="FI1132" s="1">
        <f>IF(ISERROR(VLOOKUP($FA1132,MOM,LOOKUPS!J$12,0)*$FB$6+VLOOKUP($FA1132,STREV,LOOKUPS!J$10,0)*$FC$6+VLOOKUP($FA1132,LTREV,LOOKUPS!J$9,0)*$FD$6+VLOOKUP($FA1132,CFP,LOOKUPS!J$6,0)*$FE$6+VLOOKUP($FA1132,EP,LOOKUPS!J$8,0)*$FF$6+VLOOKUP($FA1132,BM,LOOKUPS!J$5,0)*$FG$6+VLOOKUP($FA1132,DIV,LOOKUPS!J$7,0)*$FH$6++VLOOKUP($FA1132,SIZE,LOOKUPS!J$11,0)*$FI$6),"",VLOOKUP($FA1132,MOM,LOOKUPS!J$12,0)*$FB$6+VLOOKUP($FA1132,STREV,LOOKUPS!J$10,0)*$FC$6+VLOOKUP($FA1132,LTREV,LOOKUPS!J$9,0)*$FD$6+VLOOKUP($FA1132,CFP,LOOKUPS!J$6,0)*$FE$6+VLOOKUP($FA1132,EP,LOOKUPS!J$8,0)*$FF$6+VLOOKUP($FA1132,BM,LOOKUPS!J$5,0)*$FG$6+VLOOKUP($FA1132,DIV,LOOKUPS!J$7,0)*$FH$6++VLOOKUP($FA1132,SIZE,LOOKUPS!J$11,0)*$FI$6)</f>
        <v>5.1506000000000007</v>
      </c>
      <c r="FJ1132" s="1">
        <f>IF(ISERROR(VLOOKUP($FA1132,MOM,LOOKUPS!K$12,0)*$FB$6+VLOOKUP($FA1132,STREV,LOOKUPS!K$10,0)*$FC$6+VLOOKUP($FA1132,LTREV,LOOKUPS!K$9,0)*$FD$6+VLOOKUP($FA1132,CFP,LOOKUPS!K$6,0)*$FE$6+VLOOKUP($FA1132,EP,LOOKUPS!K$8,0)*$FF$6+VLOOKUP($FA1132,BM,LOOKUPS!K$5,0)*$FG$6+VLOOKUP($FA1132,DIV,LOOKUPS!K$7,0)*$FH$6++VLOOKUP($FA1132,SIZE,LOOKUPS!K$11,0)*$FI$6),"",VLOOKUP($FA1132,MOM,LOOKUPS!K$12,0)*$FB$6+VLOOKUP($FA1132,STREV,LOOKUPS!K$10,0)*$FC$6+VLOOKUP($FA1132,LTREV,LOOKUPS!K$9,0)*$FD$6+VLOOKUP($FA1132,CFP,LOOKUPS!K$6,0)*$FE$6+VLOOKUP($FA1132,EP,LOOKUPS!K$8,0)*$FF$6+VLOOKUP($FA1132,BM,LOOKUPS!K$5,0)*$FG$6+VLOOKUP($FA1132,DIV,LOOKUPS!K$7,0)*$FH$6++VLOOKUP($FA1132,SIZE,LOOKUPS!K$11,0)*$FI$6)</f>
        <v>4.1439000000000004</v>
      </c>
      <c r="FK1132" s="1">
        <f>IF(ISERROR(VLOOKUP($FA1132,MOM,LOOKUPS!L$12,0)*$FB$6+VLOOKUP($FA1132,STREV,LOOKUPS!L$10,0)*$FC$6+VLOOKUP($FA1132,LTREV,LOOKUPS!L$9,0)*$FD$6+VLOOKUP($FA1132,CFP,LOOKUPS!L$6,0)*$FE$6+VLOOKUP($FA1132,EP,LOOKUPS!L$8,0)*$FF$6+VLOOKUP($FA1132,BM,LOOKUPS!L$5,0)*$FG$6+VLOOKUP($FA1132,DIV,LOOKUPS!L$7,0)*$FH$6++VLOOKUP($FA1132,SIZE,LOOKUPS!L$11,0)*$FI$6),"",VLOOKUP($FA1132,MOM,LOOKUPS!L$12,0)*$FB$6+VLOOKUP($FA1132,STREV,LOOKUPS!L$10,0)*$FC$6+VLOOKUP($FA1132,LTREV,LOOKUPS!L$9,0)*$FD$6+VLOOKUP($FA1132,CFP,LOOKUPS!L$6,0)*$FE$6+VLOOKUP($FA1132,EP,LOOKUPS!L$8,0)*$FF$6+VLOOKUP($FA1132,BM,LOOKUPS!L$5,0)*$FG$6+VLOOKUP($FA1132,DIV,LOOKUPS!L$7,0)*$FH$6++VLOOKUP($FA1132,SIZE,LOOKUPS!L$11,0)*$FI$6)</f>
        <v>7.1941000000000006</v>
      </c>
    </row>
    <row r="1133" spans="1:167" x14ac:dyDescent="0.3">
      <c r="A1133">
        <v>202008</v>
      </c>
      <c r="B1133">
        <v>4.9800000000000004</v>
      </c>
      <c r="C1133">
        <v>5</v>
      </c>
      <c r="D1133">
        <v>6.55</v>
      </c>
      <c r="E1133">
        <v>5.46</v>
      </c>
      <c r="F1133">
        <v>5.33</v>
      </c>
      <c r="G1133">
        <v>4.2699999999999996</v>
      </c>
      <c r="H1133">
        <v>3.86</v>
      </c>
      <c r="I1133">
        <v>4.84</v>
      </c>
      <c r="J1133">
        <v>2.5099999999999998</v>
      </c>
      <c r="K1133">
        <v>3.51</v>
      </c>
      <c r="M1133" s="1">
        <v>201909</v>
      </c>
      <c r="N1133" s="1">
        <v>2.15</v>
      </c>
      <c r="O1133" s="1">
        <v>3.75</v>
      </c>
      <c r="P1133" s="1">
        <v>4.59</v>
      </c>
      <c r="Q1133" s="1">
        <v>3.69</v>
      </c>
      <c r="R1133" s="1">
        <v>2.41</v>
      </c>
      <c r="S1133" s="1">
        <v>2.37</v>
      </c>
      <c r="T1133" s="1">
        <v>1.88</v>
      </c>
      <c r="U1133" s="1">
        <v>0.69</v>
      </c>
      <c r="V1133" s="1">
        <v>1</v>
      </c>
      <c r="W1133" s="1">
        <v>-1.03</v>
      </c>
      <c r="CA1133" s="1">
        <v>202002</v>
      </c>
      <c r="CB1133" s="1">
        <v>-6.21</v>
      </c>
      <c r="CC1133" s="1">
        <v>-6.55</v>
      </c>
      <c r="CD1133" s="1">
        <v>-7.8</v>
      </c>
      <c r="CE1133" s="1">
        <v>-8.32</v>
      </c>
      <c r="CF1133" s="1">
        <v>-7</v>
      </c>
      <c r="CG1133" s="1">
        <v>-6.62</v>
      </c>
      <c r="CH1133" s="1">
        <v>-7.33</v>
      </c>
      <c r="CI1133" s="1">
        <v>-8.61</v>
      </c>
      <c r="CJ1133" s="1">
        <v>-8.19</v>
      </c>
      <c r="CK1133" s="1">
        <v>-7.02</v>
      </c>
      <c r="CL1133" s="1">
        <v>-6.98</v>
      </c>
      <c r="CM1133" s="1">
        <v>-5.57</v>
      </c>
      <c r="CN1133" s="1">
        <v>-7.68</v>
      </c>
      <c r="CO1133" s="1">
        <v>-7.45</v>
      </c>
      <c r="CP1133" s="1">
        <v>-7.22</v>
      </c>
      <c r="CQ1133" s="1">
        <v>-8.69</v>
      </c>
      <c r="CR1133" s="1">
        <v>-8.5399999999999991</v>
      </c>
      <c r="CS1133" s="1">
        <v>-9.66</v>
      </c>
      <c r="CT1133" s="1">
        <v>-6.81</v>
      </c>
      <c r="DQ1133" s="1">
        <v>202002</v>
      </c>
      <c r="DR1133" s="1">
        <v>-99.99</v>
      </c>
      <c r="DS1133" s="1">
        <v>-6.29</v>
      </c>
      <c r="DT1133" s="1">
        <v>-9.16</v>
      </c>
      <c r="DU1133" s="1">
        <v>-8.39</v>
      </c>
      <c r="DV1133" s="1">
        <v>-5.72</v>
      </c>
      <c r="DW1133" s="1">
        <v>-9.6999999999999993</v>
      </c>
      <c r="DX1133" s="1">
        <v>-8.74</v>
      </c>
      <c r="DY1133" s="1">
        <v>-8.9600000000000009</v>
      </c>
      <c r="DZ1133" s="1">
        <v>-7.98</v>
      </c>
      <c r="EA1133" s="1">
        <v>-4.95</v>
      </c>
      <c r="EB1133" s="1">
        <v>-7.61</v>
      </c>
      <c r="EC1133" s="1">
        <v>-9.32</v>
      </c>
      <c r="ED1133" s="1">
        <v>-10.09</v>
      </c>
      <c r="EE1133" s="1">
        <v>-8.16</v>
      </c>
      <c r="EF1133" s="1">
        <v>-9.42</v>
      </c>
      <c r="EG1133" s="1">
        <v>-8.76</v>
      </c>
      <c r="EH1133" s="1">
        <v>-9.18</v>
      </c>
      <c r="EI1133" s="1">
        <v>-7.86</v>
      </c>
      <c r="EJ1133" s="1">
        <v>-8.1</v>
      </c>
      <c r="EL1133">
        <v>202002</v>
      </c>
      <c r="EM1133">
        <v>-8.1300000000000008</v>
      </c>
      <c r="EN1133">
        <v>1.02</v>
      </c>
      <c r="EO1133">
        <v>-3.92</v>
      </c>
      <c r="EP1133">
        <v>0.12</v>
      </c>
      <c r="ER1133">
        <v>202008</v>
      </c>
      <c r="ES1133">
        <v>0.51</v>
      </c>
      <c r="EU1133">
        <v>201909</v>
      </c>
      <c r="EV1133">
        <v>5.25</v>
      </c>
      <c r="FA1133" s="1">
        <v>202008</v>
      </c>
      <c r="FB1133" s="1">
        <f>IF(ISERROR(VLOOKUP($FA1133,MOM,LOOKUPS!C$12,0)*$FB$6+VLOOKUP($FA1133,STREV,LOOKUPS!C$10,0)*$FC$6+VLOOKUP($FA1133,LTREV,LOOKUPS!C$9,0)*$FD$6+VLOOKUP($FA1133,CFP,LOOKUPS!C$6,0)*$FE$6+VLOOKUP($FA1133,EP,LOOKUPS!C$8,0)*$FF$6+VLOOKUP($FA1133,BM,LOOKUPS!C$5,0)*$FG$6+VLOOKUP($FA1133,DIV,LOOKUPS!C$7,0)*$FH$6++VLOOKUP($FA1133,SIZE,LOOKUPS!C$11,0)*$FI$6),"",VLOOKUP($FA1133,MOM,LOOKUPS!C$12,0)*$FB$6+VLOOKUP($FA1133,STREV,LOOKUPS!C$10,0)*$FC$6+VLOOKUP($FA1133,LTREV,LOOKUPS!C$9,0)*$FD$6+VLOOKUP($FA1133,CFP,LOOKUPS!C$6,0)*$FE$6+VLOOKUP($FA1133,EP,LOOKUPS!C$8,0)*$FF$6+VLOOKUP($FA1133,BM,LOOKUPS!C$5,0)*$FG$6+VLOOKUP($FA1133,DIV,LOOKUPS!C$7,0)*$FH$6++VLOOKUP($FA1133,SIZE,LOOKUPS!C$11,0)*$FI$6)</f>
        <v>3.8121</v>
      </c>
      <c r="FC1133" s="1">
        <f>IF(ISERROR(VLOOKUP($FA1133,MOM,LOOKUPS!D$12,0)*$FB$6+VLOOKUP($FA1133,STREV,LOOKUPS!D$10,0)*$FC$6+VLOOKUP($FA1133,LTREV,LOOKUPS!D$9,0)*$FD$6+VLOOKUP($FA1133,CFP,LOOKUPS!D$6,0)*$FE$6+VLOOKUP($FA1133,EP,LOOKUPS!D$8,0)*$FF$6+VLOOKUP($FA1133,BM,LOOKUPS!D$5,0)*$FG$6+VLOOKUP($FA1133,DIV,LOOKUPS!D$7,0)*$FH$6++VLOOKUP($FA1133,SIZE,LOOKUPS!D$11,0)*$FI$6),"",VLOOKUP($FA1133,MOM,LOOKUPS!D$12,0)*$FB$6+VLOOKUP($FA1133,STREV,LOOKUPS!D$10,0)*$FC$6+VLOOKUP($FA1133,LTREV,LOOKUPS!D$9,0)*$FD$6+VLOOKUP($FA1133,CFP,LOOKUPS!D$6,0)*$FE$6+VLOOKUP($FA1133,EP,LOOKUPS!D$8,0)*$FF$6+VLOOKUP($FA1133,BM,LOOKUPS!D$5,0)*$FG$6+VLOOKUP($FA1133,DIV,LOOKUPS!D$7,0)*$FH$6++VLOOKUP($FA1133,SIZE,LOOKUPS!D$11,0)*$FI$6)</f>
        <v>4.5559000000000003</v>
      </c>
      <c r="FD1133" s="1">
        <f>IF(ISERROR(VLOOKUP($FA1133,MOM,LOOKUPS!E$12,0)*$FB$6+VLOOKUP($FA1133,STREV,LOOKUPS!E$10,0)*$FC$6+VLOOKUP($FA1133,LTREV,LOOKUPS!E$9,0)*$FD$6+VLOOKUP($FA1133,CFP,LOOKUPS!E$6,0)*$FE$6+VLOOKUP($FA1133,EP,LOOKUPS!E$8,0)*$FF$6+VLOOKUP($FA1133,BM,LOOKUPS!E$5,0)*$FG$6+VLOOKUP($FA1133,DIV,LOOKUPS!E$7,0)*$FH$6++VLOOKUP($FA1133,SIZE,LOOKUPS!E$11,0)*$FI$6),"",VLOOKUP($FA1133,MOM,LOOKUPS!E$12,0)*$FB$6+VLOOKUP($FA1133,STREV,LOOKUPS!E$10,0)*$FC$6+VLOOKUP($FA1133,LTREV,LOOKUPS!E$9,0)*$FD$6+VLOOKUP($FA1133,CFP,LOOKUPS!E$6,0)*$FE$6+VLOOKUP($FA1133,EP,LOOKUPS!E$8,0)*$FF$6+VLOOKUP($FA1133,BM,LOOKUPS!E$5,0)*$FG$6+VLOOKUP($FA1133,DIV,LOOKUPS!E$7,0)*$FH$6++VLOOKUP($FA1133,SIZE,LOOKUPS!E$11,0)*$FI$6)</f>
        <v>5.5249000000000006</v>
      </c>
      <c r="FE1133" s="1">
        <f>IF(ISERROR(VLOOKUP($FA1133,MOM,LOOKUPS!F$12,0)*$FB$6+VLOOKUP($FA1133,STREV,LOOKUPS!F$10,0)*$FC$6+VLOOKUP($FA1133,LTREV,LOOKUPS!F$9,0)*$FD$6+VLOOKUP($FA1133,CFP,LOOKUPS!F$6,0)*$FE$6+VLOOKUP($FA1133,EP,LOOKUPS!F$8,0)*$FF$6+VLOOKUP($FA1133,BM,LOOKUPS!F$5,0)*$FG$6+VLOOKUP($FA1133,DIV,LOOKUPS!F$7,0)*$FH$6++VLOOKUP($FA1133,SIZE,LOOKUPS!F$11,0)*$FI$6),"",VLOOKUP($FA1133,MOM,LOOKUPS!F$12,0)*$FB$6+VLOOKUP($FA1133,STREV,LOOKUPS!F$10,0)*$FC$6+VLOOKUP($FA1133,LTREV,LOOKUPS!F$9,0)*$FD$6+VLOOKUP($FA1133,CFP,LOOKUPS!F$6,0)*$FE$6+VLOOKUP($FA1133,EP,LOOKUPS!F$8,0)*$FF$6+VLOOKUP($FA1133,BM,LOOKUPS!F$5,0)*$FG$6+VLOOKUP($FA1133,DIV,LOOKUPS!F$7,0)*$FH$6++VLOOKUP($FA1133,SIZE,LOOKUPS!F$11,0)*$FI$6)</f>
        <v>5.7290000000000001</v>
      </c>
      <c r="FF1133" s="1">
        <f>IF(ISERROR(VLOOKUP($FA1133,MOM,LOOKUPS!G$12,0)*$FB$6+VLOOKUP($FA1133,STREV,LOOKUPS!G$10,0)*$FC$6+VLOOKUP($FA1133,LTREV,LOOKUPS!G$9,0)*$FD$6+VLOOKUP($FA1133,CFP,LOOKUPS!G$6,0)*$FE$6+VLOOKUP($FA1133,EP,LOOKUPS!G$8,0)*$FF$6+VLOOKUP($FA1133,BM,LOOKUPS!G$5,0)*$FG$6+VLOOKUP($FA1133,DIV,LOOKUPS!G$7,0)*$FH$6++VLOOKUP($FA1133,SIZE,LOOKUPS!G$11,0)*$FI$6),"",VLOOKUP($FA1133,MOM,LOOKUPS!G$12,0)*$FB$6+VLOOKUP($FA1133,STREV,LOOKUPS!G$10,0)*$FC$6+VLOOKUP($FA1133,LTREV,LOOKUPS!G$9,0)*$FD$6+VLOOKUP($FA1133,CFP,LOOKUPS!G$6,0)*$FE$6+VLOOKUP($FA1133,EP,LOOKUPS!G$8,0)*$FF$6+VLOOKUP($FA1133,BM,LOOKUPS!G$5,0)*$FG$6+VLOOKUP($FA1133,DIV,LOOKUPS!G$7,0)*$FH$6++VLOOKUP($FA1133,SIZE,LOOKUPS!G$11,0)*$FI$6)</f>
        <v>4.1943000000000001</v>
      </c>
      <c r="FG1133" s="1">
        <f>IF(ISERROR(VLOOKUP($FA1133,MOM,LOOKUPS!H$12,0)*$FB$6+VLOOKUP($FA1133,STREV,LOOKUPS!H$10,0)*$FC$6+VLOOKUP($FA1133,LTREV,LOOKUPS!H$9,0)*$FD$6+VLOOKUP($FA1133,CFP,LOOKUPS!H$6,0)*$FE$6+VLOOKUP($FA1133,EP,LOOKUPS!H$8,0)*$FF$6+VLOOKUP($FA1133,BM,LOOKUPS!H$5,0)*$FG$6+VLOOKUP($FA1133,DIV,LOOKUPS!H$7,0)*$FH$6++VLOOKUP($FA1133,SIZE,LOOKUPS!H$11,0)*$FI$6),"",VLOOKUP($FA1133,MOM,LOOKUPS!H$12,0)*$FB$6+VLOOKUP($FA1133,STREV,LOOKUPS!H$10,0)*$FC$6+VLOOKUP($FA1133,LTREV,LOOKUPS!H$9,0)*$FD$6+VLOOKUP($FA1133,CFP,LOOKUPS!H$6,0)*$FE$6+VLOOKUP($FA1133,EP,LOOKUPS!H$8,0)*$FF$6+VLOOKUP($FA1133,BM,LOOKUPS!H$5,0)*$FG$6+VLOOKUP($FA1133,DIV,LOOKUPS!H$7,0)*$FH$6++VLOOKUP($FA1133,SIZE,LOOKUPS!H$11,0)*$FI$6)</f>
        <v>4.6356000000000002</v>
      </c>
      <c r="FH1133" s="1">
        <f>IF(ISERROR(VLOOKUP($FA1133,MOM,LOOKUPS!I$12,0)*$FB$6+VLOOKUP($FA1133,STREV,LOOKUPS!I$10,0)*$FC$6+VLOOKUP($FA1133,LTREV,LOOKUPS!I$9,0)*$FD$6+VLOOKUP($FA1133,CFP,LOOKUPS!I$6,0)*$FE$6+VLOOKUP($FA1133,EP,LOOKUPS!I$8,0)*$FF$6+VLOOKUP($FA1133,BM,LOOKUPS!I$5,0)*$FG$6+VLOOKUP($FA1133,DIV,LOOKUPS!I$7,0)*$FH$6++VLOOKUP($FA1133,SIZE,LOOKUPS!I$11,0)*$FI$6),"",VLOOKUP($FA1133,MOM,LOOKUPS!I$12,0)*$FB$6+VLOOKUP($FA1133,STREV,LOOKUPS!I$10,0)*$FC$6+VLOOKUP($FA1133,LTREV,LOOKUPS!I$9,0)*$FD$6+VLOOKUP($FA1133,CFP,LOOKUPS!I$6,0)*$FE$6+VLOOKUP($FA1133,EP,LOOKUPS!I$8,0)*$FF$6+VLOOKUP($FA1133,BM,LOOKUPS!I$5,0)*$FG$6+VLOOKUP($FA1133,DIV,LOOKUPS!I$7,0)*$FH$6++VLOOKUP($FA1133,SIZE,LOOKUPS!I$11,0)*$FI$6)</f>
        <v>4.8933999999999997</v>
      </c>
      <c r="FI1133" s="1">
        <f>IF(ISERROR(VLOOKUP($FA1133,MOM,LOOKUPS!J$12,0)*$FB$6+VLOOKUP($FA1133,STREV,LOOKUPS!J$10,0)*$FC$6+VLOOKUP($FA1133,LTREV,LOOKUPS!J$9,0)*$FD$6+VLOOKUP($FA1133,CFP,LOOKUPS!J$6,0)*$FE$6+VLOOKUP($FA1133,EP,LOOKUPS!J$8,0)*$FF$6+VLOOKUP($FA1133,BM,LOOKUPS!J$5,0)*$FG$6+VLOOKUP($FA1133,DIV,LOOKUPS!J$7,0)*$FH$6++VLOOKUP($FA1133,SIZE,LOOKUPS!J$11,0)*$FI$6),"",VLOOKUP($FA1133,MOM,LOOKUPS!J$12,0)*$FB$6+VLOOKUP($FA1133,STREV,LOOKUPS!J$10,0)*$FC$6+VLOOKUP($FA1133,LTREV,LOOKUPS!J$9,0)*$FD$6+VLOOKUP($FA1133,CFP,LOOKUPS!J$6,0)*$FE$6+VLOOKUP($FA1133,EP,LOOKUPS!J$8,0)*$FF$6+VLOOKUP($FA1133,BM,LOOKUPS!J$5,0)*$FG$6+VLOOKUP($FA1133,DIV,LOOKUPS!J$7,0)*$FH$6++VLOOKUP($FA1133,SIZE,LOOKUPS!J$11,0)*$FI$6)</f>
        <v>3.9157000000000002</v>
      </c>
      <c r="FJ1133" s="1">
        <f>IF(ISERROR(VLOOKUP($FA1133,MOM,LOOKUPS!K$12,0)*$FB$6+VLOOKUP($FA1133,STREV,LOOKUPS!K$10,0)*$FC$6+VLOOKUP($FA1133,LTREV,LOOKUPS!K$9,0)*$FD$6+VLOOKUP($FA1133,CFP,LOOKUPS!K$6,0)*$FE$6+VLOOKUP($FA1133,EP,LOOKUPS!K$8,0)*$FF$6+VLOOKUP($FA1133,BM,LOOKUPS!K$5,0)*$FG$6+VLOOKUP($FA1133,DIV,LOOKUPS!K$7,0)*$FH$6++VLOOKUP($FA1133,SIZE,LOOKUPS!K$11,0)*$FI$6),"",VLOOKUP($FA1133,MOM,LOOKUPS!K$12,0)*$FB$6+VLOOKUP($FA1133,STREV,LOOKUPS!K$10,0)*$FC$6+VLOOKUP($FA1133,LTREV,LOOKUPS!K$9,0)*$FD$6+VLOOKUP($FA1133,CFP,LOOKUPS!K$6,0)*$FE$6+VLOOKUP($FA1133,EP,LOOKUPS!K$8,0)*$FF$6+VLOOKUP($FA1133,BM,LOOKUPS!K$5,0)*$FG$6+VLOOKUP($FA1133,DIV,LOOKUPS!K$7,0)*$FH$6++VLOOKUP($FA1133,SIZE,LOOKUPS!K$11,0)*$FI$6)</f>
        <v>3.6358999999999999</v>
      </c>
      <c r="FK1133" s="1">
        <f>IF(ISERROR(VLOOKUP($FA1133,MOM,LOOKUPS!L$12,0)*$FB$6+VLOOKUP($FA1133,STREV,LOOKUPS!L$10,0)*$FC$6+VLOOKUP($FA1133,LTREV,LOOKUPS!L$9,0)*$FD$6+VLOOKUP($FA1133,CFP,LOOKUPS!L$6,0)*$FE$6+VLOOKUP($FA1133,EP,LOOKUPS!L$8,0)*$FF$6+VLOOKUP($FA1133,BM,LOOKUPS!L$5,0)*$FG$6+VLOOKUP($FA1133,DIV,LOOKUPS!L$7,0)*$FH$6++VLOOKUP($FA1133,SIZE,LOOKUPS!L$11,0)*$FI$6),"",VLOOKUP($FA1133,MOM,LOOKUPS!L$12,0)*$FB$6+VLOOKUP($FA1133,STREV,LOOKUPS!L$10,0)*$FC$6+VLOOKUP($FA1133,LTREV,LOOKUPS!L$9,0)*$FD$6+VLOOKUP($FA1133,CFP,LOOKUPS!L$6,0)*$FE$6+VLOOKUP($FA1133,EP,LOOKUPS!L$8,0)*$FF$6+VLOOKUP($FA1133,BM,LOOKUPS!L$5,0)*$FG$6+VLOOKUP($FA1133,DIV,LOOKUPS!L$7,0)*$FH$6++VLOOKUP($FA1133,SIZE,LOOKUPS!L$11,0)*$FI$6)</f>
        <v>5.0757000000000003</v>
      </c>
    </row>
    <row r="1134" spans="1:167" x14ac:dyDescent="0.3">
      <c r="A1134">
        <v>202009</v>
      </c>
      <c r="B1134">
        <v>-7.62</v>
      </c>
      <c r="C1134">
        <v>-3.78</v>
      </c>
      <c r="D1134">
        <v>-3.55</v>
      </c>
      <c r="E1134">
        <v>-2.06</v>
      </c>
      <c r="F1134">
        <v>-3.08</v>
      </c>
      <c r="G1134">
        <v>-2.52</v>
      </c>
      <c r="H1134">
        <v>-1.6</v>
      </c>
      <c r="I1134">
        <v>-3.39</v>
      </c>
      <c r="J1134">
        <v>-1.27</v>
      </c>
      <c r="K1134">
        <v>-0.78</v>
      </c>
      <c r="M1134" s="1">
        <v>201910</v>
      </c>
      <c r="N1134" s="1">
        <v>-0.63</v>
      </c>
      <c r="O1134" s="1">
        <v>-0.83</v>
      </c>
      <c r="P1134" s="1">
        <v>-0.24</v>
      </c>
      <c r="Q1134" s="1">
        <v>1.62</v>
      </c>
      <c r="R1134" s="1">
        <v>1.19</v>
      </c>
      <c r="S1134" s="1">
        <v>0.89</v>
      </c>
      <c r="T1134" s="1">
        <v>2.14</v>
      </c>
      <c r="U1134" s="1">
        <v>1.19</v>
      </c>
      <c r="V1134" s="1">
        <v>-0.01</v>
      </c>
      <c r="W1134" s="1">
        <v>-2.08</v>
      </c>
      <c r="CA1134" s="1">
        <v>202003</v>
      </c>
      <c r="CB1134" s="1">
        <v>-27.52</v>
      </c>
      <c r="CC1134" s="1">
        <v>-17.25</v>
      </c>
      <c r="CD1134" s="1">
        <v>-21.71</v>
      </c>
      <c r="CE1134" s="1">
        <v>-28.28</v>
      </c>
      <c r="CF1134" s="1">
        <v>-17.420000000000002</v>
      </c>
      <c r="CG1134" s="1">
        <v>-18.32</v>
      </c>
      <c r="CH1134" s="1">
        <v>-20.92</v>
      </c>
      <c r="CI1134" s="1">
        <v>-25.67</v>
      </c>
      <c r="CJ1134" s="1">
        <v>-29.4</v>
      </c>
      <c r="CK1134" s="1">
        <v>-17.920000000000002</v>
      </c>
      <c r="CL1134" s="1">
        <v>-16.89</v>
      </c>
      <c r="CM1134" s="1">
        <v>-16.899999999999999</v>
      </c>
      <c r="CN1134" s="1">
        <v>-19.75</v>
      </c>
      <c r="CO1134" s="1">
        <v>-21.72</v>
      </c>
      <c r="CP1134" s="1">
        <v>-20.18</v>
      </c>
      <c r="CQ1134" s="1">
        <v>-24.88</v>
      </c>
      <c r="CR1134" s="1">
        <v>-26.35</v>
      </c>
      <c r="CS1134" s="1">
        <v>-29.66</v>
      </c>
      <c r="CT1134" s="1">
        <v>-29.16</v>
      </c>
      <c r="DQ1134" s="1">
        <v>202003</v>
      </c>
      <c r="DR1134" s="1">
        <v>-99.99</v>
      </c>
      <c r="DS1134" s="1">
        <v>-23.94</v>
      </c>
      <c r="DT1134" s="1">
        <v>-22.91</v>
      </c>
      <c r="DU1134" s="1">
        <v>-17.34</v>
      </c>
      <c r="DV1134" s="1">
        <v>-23.48</v>
      </c>
      <c r="DW1134" s="1">
        <v>-25.18</v>
      </c>
      <c r="DX1134" s="1">
        <v>-22.25</v>
      </c>
      <c r="DY1134" s="1">
        <v>-21.48</v>
      </c>
      <c r="DZ1134" s="1">
        <v>-16.09</v>
      </c>
      <c r="EA1134" s="1">
        <v>-22.83</v>
      </c>
      <c r="EB1134" s="1">
        <v>-25.07</v>
      </c>
      <c r="EC1134" s="1">
        <v>-26.38</v>
      </c>
      <c r="ED1134" s="1">
        <v>-23.9</v>
      </c>
      <c r="EE1134" s="1">
        <v>-23.01</v>
      </c>
      <c r="EF1134" s="1">
        <v>-21.34</v>
      </c>
      <c r="EG1134" s="1">
        <v>-23.01</v>
      </c>
      <c r="EH1134" s="1">
        <v>-19.78</v>
      </c>
      <c r="EI1134" s="1">
        <v>-17.690000000000001</v>
      </c>
      <c r="EJ1134" s="1">
        <v>-14.36</v>
      </c>
      <c r="EL1134">
        <v>202003</v>
      </c>
      <c r="EM1134">
        <v>-13.38</v>
      </c>
      <c r="EN1134">
        <v>-5.03</v>
      </c>
      <c r="EO1134">
        <v>-13.96</v>
      </c>
      <c r="EP1134">
        <v>0.12</v>
      </c>
      <c r="ER1134">
        <v>202009</v>
      </c>
      <c r="ES1134">
        <v>3.05</v>
      </c>
      <c r="EU1134">
        <v>201910</v>
      </c>
      <c r="EV1134">
        <v>-0.44</v>
      </c>
      <c r="FA1134" s="1">
        <v>202009</v>
      </c>
      <c r="FB1134" s="1">
        <f>IF(ISERROR(VLOOKUP($FA1134,MOM,LOOKUPS!C$12,0)*$FB$6+VLOOKUP($FA1134,STREV,LOOKUPS!C$10,0)*$FC$6+VLOOKUP($FA1134,LTREV,LOOKUPS!C$9,0)*$FD$6+VLOOKUP($FA1134,CFP,LOOKUPS!C$6,0)*$FE$6+VLOOKUP($FA1134,EP,LOOKUPS!C$8,0)*$FF$6+VLOOKUP($FA1134,BM,LOOKUPS!C$5,0)*$FG$6+VLOOKUP($FA1134,DIV,LOOKUPS!C$7,0)*$FH$6++VLOOKUP($FA1134,SIZE,LOOKUPS!C$11,0)*$FI$6),"",VLOOKUP($FA1134,MOM,LOOKUPS!C$12,0)*$FB$6+VLOOKUP($FA1134,STREV,LOOKUPS!C$10,0)*$FC$6+VLOOKUP($FA1134,LTREV,LOOKUPS!C$9,0)*$FD$6+VLOOKUP($FA1134,CFP,LOOKUPS!C$6,0)*$FE$6+VLOOKUP($FA1134,EP,LOOKUPS!C$8,0)*$FF$6+VLOOKUP($FA1134,BM,LOOKUPS!C$5,0)*$FG$6+VLOOKUP($FA1134,DIV,LOOKUPS!C$7,0)*$FH$6++VLOOKUP($FA1134,SIZE,LOOKUPS!C$11,0)*$FI$6)</f>
        <v>-2.9475000000000002</v>
      </c>
      <c r="FC1134" s="1">
        <f>IF(ISERROR(VLOOKUP($FA1134,MOM,LOOKUPS!D$12,0)*$FB$6+VLOOKUP($FA1134,STREV,LOOKUPS!D$10,0)*$FC$6+VLOOKUP($FA1134,LTREV,LOOKUPS!D$9,0)*$FD$6+VLOOKUP($FA1134,CFP,LOOKUPS!D$6,0)*$FE$6+VLOOKUP($FA1134,EP,LOOKUPS!D$8,0)*$FF$6+VLOOKUP($FA1134,BM,LOOKUPS!D$5,0)*$FG$6+VLOOKUP($FA1134,DIV,LOOKUPS!D$7,0)*$FH$6++VLOOKUP($FA1134,SIZE,LOOKUPS!D$11,0)*$FI$6),"",VLOOKUP($FA1134,MOM,LOOKUPS!D$12,0)*$FB$6+VLOOKUP($FA1134,STREV,LOOKUPS!D$10,0)*$FC$6+VLOOKUP($FA1134,LTREV,LOOKUPS!D$9,0)*$FD$6+VLOOKUP($FA1134,CFP,LOOKUPS!D$6,0)*$FE$6+VLOOKUP($FA1134,EP,LOOKUPS!D$8,0)*$FF$6+VLOOKUP($FA1134,BM,LOOKUPS!D$5,0)*$FG$6+VLOOKUP($FA1134,DIV,LOOKUPS!D$7,0)*$FH$6++VLOOKUP($FA1134,SIZE,LOOKUPS!D$11,0)*$FI$6)</f>
        <v>-2.9155000000000002</v>
      </c>
      <c r="FD1134" s="1">
        <f>IF(ISERROR(VLOOKUP($FA1134,MOM,LOOKUPS!E$12,0)*$FB$6+VLOOKUP($FA1134,STREV,LOOKUPS!E$10,0)*$FC$6+VLOOKUP($FA1134,LTREV,LOOKUPS!E$9,0)*$FD$6+VLOOKUP($FA1134,CFP,LOOKUPS!E$6,0)*$FE$6+VLOOKUP($FA1134,EP,LOOKUPS!E$8,0)*$FF$6+VLOOKUP($FA1134,BM,LOOKUPS!E$5,0)*$FG$6+VLOOKUP($FA1134,DIV,LOOKUPS!E$7,0)*$FH$6++VLOOKUP($FA1134,SIZE,LOOKUPS!E$11,0)*$FI$6),"",VLOOKUP($FA1134,MOM,LOOKUPS!E$12,0)*$FB$6+VLOOKUP($FA1134,STREV,LOOKUPS!E$10,0)*$FC$6+VLOOKUP($FA1134,LTREV,LOOKUPS!E$9,0)*$FD$6+VLOOKUP($FA1134,CFP,LOOKUPS!E$6,0)*$FE$6+VLOOKUP($FA1134,EP,LOOKUPS!E$8,0)*$FF$6+VLOOKUP($FA1134,BM,LOOKUPS!E$5,0)*$FG$6+VLOOKUP($FA1134,DIV,LOOKUPS!E$7,0)*$FH$6++VLOOKUP($FA1134,SIZE,LOOKUPS!E$11,0)*$FI$6)</f>
        <v>-2.5437000000000003</v>
      </c>
      <c r="FE1134" s="1">
        <f>IF(ISERROR(VLOOKUP($FA1134,MOM,LOOKUPS!F$12,0)*$FB$6+VLOOKUP($FA1134,STREV,LOOKUPS!F$10,0)*$FC$6+VLOOKUP($FA1134,LTREV,LOOKUPS!F$9,0)*$FD$6+VLOOKUP($FA1134,CFP,LOOKUPS!F$6,0)*$FE$6+VLOOKUP($FA1134,EP,LOOKUPS!F$8,0)*$FF$6+VLOOKUP($FA1134,BM,LOOKUPS!F$5,0)*$FG$6+VLOOKUP($FA1134,DIV,LOOKUPS!F$7,0)*$FH$6++VLOOKUP($FA1134,SIZE,LOOKUPS!F$11,0)*$FI$6),"",VLOOKUP($FA1134,MOM,LOOKUPS!F$12,0)*$FB$6+VLOOKUP($FA1134,STREV,LOOKUPS!F$10,0)*$FC$6+VLOOKUP($FA1134,LTREV,LOOKUPS!F$9,0)*$FD$6+VLOOKUP($FA1134,CFP,LOOKUPS!F$6,0)*$FE$6+VLOOKUP($FA1134,EP,LOOKUPS!F$8,0)*$FF$6+VLOOKUP($FA1134,BM,LOOKUPS!F$5,0)*$FG$6+VLOOKUP($FA1134,DIV,LOOKUPS!F$7,0)*$FH$6++VLOOKUP($FA1134,SIZE,LOOKUPS!F$11,0)*$FI$6)</f>
        <v>-3.2099000000000002</v>
      </c>
      <c r="FF1134" s="1">
        <f>IF(ISERROR(VLOOKUP($FA1134,MOM,LOOKUPS!G$12,0)*$FB$6+VLOOKUP($FA1134,STREV,LOOKUPS!G$10,0)*$FC$6+VLOOKUP($FA1134,LTREV,LOOKUPS!G$9,0)*$FD$6+VLOOKUP($FA1134,CFP,LOOKUPS!G$6,0)*$FE$6+VLOOKUP($FA1134,EP,LOOKUPS!G$8,0)*$FF$6+VLOOKUP($FA1134,BM,LOOKUPS!G$5,0)*$FG$6+VLOOKUP($FA1134,DIV,LOOKUPS!G$7,0)*$FH$6++VLOOKUP($FA1134,SIZE,LOOKUPS!G$11,0)*$FI$6),"",VLOOKUP($FA1134,MOM,LOOKUPS!G$12,0)*$FB$6+VLOOKUP($FA1134,STREV,LOOKUPS!G$10,0)*$FC$6+VLOOKUP($FA1134,LTREV,LOOKUPS!G$9,0)*$FD$6+VLOOKUP($FA1134,CFP,LOOKUPS!G$6,0)*$FE$6+VLOOKUP($FA1134,EP,LOOKUPS!G$8,0)*$FF$6+VLOOKUP($FA1134,BM,LOOKUPS!G$5,0)*$FG$6+VLOOKUP($FA1134,DIV,LOOKUPS!G$7,0)*$FH$6++VLOOKUP($FA1134,SIZE,LOOKUPS!G$11,0)*$FI$6)</f>
        <v>-3.0529000000000002</v>
      </c>
      <c r="FG1134" s="1">
        <f>IF(ISERROR(VLOOKUP($FA1134,MOM,LOOKUPS!H$12,0)*$FB$6+VLOOKUP($FA1134,STREV,LOOKUPS!H$10,0)*$FC$6+VLOOKUP($FA1134,LTREV,LOOKUPS!H$9,0)*$FD$6+VLOOKUP($FA1134,CFP,LOOKUPS!H$6,0)*$FE$6+VLOOKUP($FA1134,EP,LOOKUPS!H$8,0)*$FF$6+VLOOKUP($FA1134,BM,LOOKUPS!H$5,0)*$FG$6+VLOOKUP($FA1134,DIV,LOOKUPS!H$7,0)*$FH$6++VLOOKUP($FA1134,SIZE,LOOKUPS!H$11,0)*$FI$6),"",VLOOKUP($FA1134,MOM,LOOKUPS!H$12,0)*$FB$6+VLOOKUP($FA1134,STREV,LOOKUPS!H$10,0)*$FC$6+VLOOKUP($FA1134,LTREV,LOOKUPS!H$9,0)*$FD$6+VLOOKUP($FA1134,CFP,LOOKUPS!H$6,0)*$FE$6+VLOOKUP($FA1134,EP,LOOKUPS!H$8,0)*$FF$6+VLOOKUP($FA1134,BM,LOOKUPS!H$5,0)*$FG$6+VLOOKUP($FA1134,DIV,LOOKUPS!H$7,0)*$FH$6++VLOOKUP($FA1134,SIZE,LOOKUPS!H$11,0)*$FI$6)</f>
        <v>-3.4045000000000005</v>
      </c>
      <c r="FH1134" s="1">
        <f>IF(ISERROR(VLOOKUP($FA1134,MOM,LOOKUPS!I$12,0)*$FB$6+VLOOKUP($FA1134,STREV,LOOKUPS!I$10,0)*$FC$6+VLOOKUP($FA1134,LTREV,LOOKUPS!I$9,0)*$FD$6+VLOOKUP($FA1134,CFP,LOOKUPS!I$6,0)*$FE$6+VLOOKUP($FA1134,EP,LOOKUPS!I$8,0)*$FF$6+VLOOKUP($FA1134,BM,LOOKUPS!I$5,0)*$FG$6+VLOOKUP($FA1134,DIV,LOOKUPS!I$7,0)*$FH$6++VLOOKUP($FA1134,SIZE,LOOKUPS!I$11,0)*$FI$6),"",VLOOKUP($FA1134,MOM,LOOKUPS!I$12,0)*$FB$6+VLOOKUP($FA1134,STREV,LOOKUPS!I$10,0)*$FC$6+VLOOKUP($FA1134,LTREV,LOOKUPS!I$9,0)*$FD$6+VLOOKUP($FA1134,CFP,LOOKUPS!I$6,0)*$FE$6+VLOOKUP($FA1134,EP,LOOKUPS!I$8,0)*$FF$6+VLOOKUP($FA1134,BM,LOOKUPS!I$5,0)*$FG$6+VLOOKUP($FA1134,DIV,LOOKUPS!I$7,0)*$FH$6++VLOOKUP($FA1134,SIZE,LOOKUPS!I$11,0)*$FI$6)</f>
        <v>-3.1553000000000004</v>
      </c>
      <c r="FI1134" s="1">
        <f>IF(ISERROR(VLOOKUP($FA1134,MOM,LOOKUPS!J$12,0)*$FB$6+VLOOKUP($FA1134,STREV,LOOKUPS!J$10,0)*$FC$6+VLOOKUP($FA1134,LTREV,LOOKUPS!J$9,0)*$FD$6+VLOOKUP($FA1134,CFP,LOOKUPS!J$6,0)*$FE$6+VLOOKUP($FA1134,EP,LOOKUPS!J$8,0)*$FF$6+VLOOKUP($FA1134,BM,LOOKUPS!J$5,0)*$FG$6+VLOOKUP($FA1134,DIV,LOOKUPS!J$7,0)*$FH$6++VLOOKUP($FA1134,SIZE,LOOKUPS!J$11,0)*$FI$6),"",VLOOKUP($FA1134,MOM,LOOKUPS!J$12,0)*$FB$6+VLOOKUP($FA1134,STREV,LOOKUPS!J$10,0)*$FC$6+VLOOKUP($FA1134,LTREV,LOOKUPS!J$9,0)*$FD$6+VLOOKUP($FA1134,CFP,LOOKUPS!J$6,0)*$FE$6+VLOOKUP($FA1134,EP,LOOKUPS!J$8,0)*$FF$6+VLOOKUP($FA1134,BM,LOOKUPS!J$5,0)*$FG$6+VLOOKUP($FA1134,DIV,LOOKUPS!J$7,0)*$FH$6++VLOOKUP($FA1134,SIZE,LOOKUPS!J$11,0)*$FI$6)</f>
        <v>-3.3383000000000003</v>
      </c>
      <c r="FJ1134" s="1">
        <f>IF(ISERROR(VLOOKUP($FA1134,MOM,LOOKUPS!K$12,0)*$FB$6+VLOOKUP($FA1134,STREV,LOOKUPS!K$10,0)*$FC$6+VLOOKUP($FA1134,LTREV,LOOKUPS!K$9,0)*$FD$6+VLOOKUP($FA1134,CFP,LOOKUPS!K$6,0)*$FE$6+VLOOKUP($FA1134,EP,LOOKUPS!K$8,0)*$FF$6+VLOOKUP($FA1134,BM,LOOKUPS!K$5,0)*$FG$6+VLOOKUP($FA1134,DIV,LOOKUPS!K$7,0)*$FH$6++VLOOKUP($FA1134,SIZE,LOOKUPS!K$11,0)*$FI$6),"",VLOOKUP($FA1134,MOM,LOOKUPS!K$12,0)*$FB$6+VLOOKUP($FA1134,STREV,LOOKUPS!K$10,0)*$FC$6+VLOOKUP($FA1134,LTREV,LOOKUPS!K$9,0)*$FD$6+VLOOKUP($FA1134,CFP,LOOKUPS!K$6,0)*$FE$6+VLOOKUP($FA1134,EP,LOOKUPS!K$8,0)*$FF$6+VLOOKUP($FA1134,BM,LOOKUPS!K$5,0)*$FG$6+VLOOKUP($FA1134,DIV,LOOKUPS!K$7,0)*$FH$6++VLOOKUP($FA1134,SIZE,LOOKUPS!K$11,0)*$FI$6)</f>
        <v>-2.4231000000000003</v>
      </c>
      <c r="FK1134" s="1">
        <f>IF(ISERROR(VLOOKUP($FA1134,MOM,LOOKUPS!L$12,0)*$FB$6+VLOOKUP($FA1134,STREV,LOOKUPS!L$10,0)*$FC$6+VLOOKUP($FA1134,LTREV,LOOKUPS!L$9,0)*$FD$6+VLOOKUP($FA1134,CFP,LOOKUPS!L$6,0)*$FE$6+VLOOKUP($FA1134,EP,LOOKUPS!L$8,0)*$FF$6+VLOOKUP($FA1134,BM,LOOKUPS!L$5,0)*$FG$6+VLOOKUP($FA1134,DIV,LOOKUPS!L$7,0)*$FH$6++VLOOKUP($FA1134,SIZE,LOOKUPS!L$11,0)*$FI$6),"",VLOOKUP($FA1134,MOM,LOOKUPS!L$12,0)*$FB$6+VLOOKUP($FA1134,STREV,LOOKUPS!L$10,0)*$FC$6+VLOOKUP($FA1134,LTREV,LOOKUPS!L$9,0)*$FD$6+VLOOKUP($FA1134,CFP,LOOKUPS!L$6,0)*$FE$6+VLOOKUP($FA1134,EP,LOOKUPS!L$8,0)*$FF$6+VLOOKUP($FA1134,BM,LOOKUPS!L$5,0)*$FG$6+VLOOKUP($FA1134,DIV,LOOKUPS!L$7,0)*$FH$6++VLOOKUP($FA1134,SIZE,LOOKUPS!L$11,0)*$FI$6)</f>
        <v>-2.4488000000000003</v>
      </c>
    </row>
    <row r="1135" spans="1:167" x14ac:dyDescent="0.3">
      <c r="A1135">
        <v>202010</v>
      </c>
      <c r="B1135">
        <v>-1.3</v>
      </c>
      <c r="C1135">
        <v>2.99</v>
      </c>
      <c r="D1135">
        <v>4.29</v>
      </c>
      <c r="E1135">
        <v>2.87</v>
      </c>
      <c r="F1135">
        <v>1.21</v>
      </c>
      <c r="G1135">
        <v>0.97</v>
      </c>
      <c r="H1135">
        <v>1.53</v>
      </c>
      <c r="I1135">
        <v>2.0299999999999998</v>
      </c>
      <c r="J1135">
        <v>1.45</v>
      </c>
      <c r="K1135">
        <v>-1.05</v>
      </c>
      <c r="M1135" s="1">
        <v>201911</v>
      </c>
      <c r="N1135" s="1">
        <v>2.4900000000000002</v>
      </c>
      <c r="O1135" s="1">
        <v>3.11</v>
      </c>
      <c r="P1135" s="1">
        <v>3.51</v>
      </c>
      <c r="Q1135" s="1">
        <v>3.77</v>
      </c>
      <c r="R1135" s="1">
        <v>3.97</v>
      </c>
      <c r="S1135" s="1">
        <v>4.88</v>
      </c>
      <c r="T1135" s="1">
        <v>3.7</v>
      </c>
      <c r="U1135" s="1">
        <v>3.42</v>
      </c>
      <c r="V1135" s="1">
        <v>3.8</v>
      </c>
      <c r="W1135" s="1">
        <v>6.69</v>
      </c>
      <c r="CA1135" s="1">
        <v>202004</v>
      </c>
      <c r="CB1135" s="1">
        <v>24.29</v>
      </c>
      <c r="CC1135" s="1">
        <v>20.09</v>
      </c>
      <c r="CD1135" s="1">
        <v>16.510000000000002</v>
      </c>
      <c r="CE1135" s="1">
        <v>21.33</v>
      </c>
      <c r="CF1135" s="1">
        <v>20.37</v>
      </c>
      <c r="CG1135" s="1">
        <v>19.13</v>
      </c>
      <c r="CH1135" s="1">
        <v>15.88</v>
      </c>
      <c r="CI1135" s="1">
        <v>15.63</v>
      </c>
      <c r="CJ1135" s="1">
        <v>24.54</v>
      </c>
      <c r="CK1135" s="1">
        <v>21.46</v>
      </c>
      <c r="CL1135" s="1">
        <v>19.22</v>
      </c>
      <c r="CM1135" s="1">
        <v>19.48</v>
      </c>
      <c r="CN1135" s="1">
        <v>18.78</v>
      </c>
      <c r="CO1135" s="1">
        <v>15.27</v>
      </c>
      <c r="CP1135" s="1">
        <v>16.440000000000001</v>
      </c>
      <c r="CQ1135" s="1">
        <v>15.4</v>
      </c>
      <c r="CR1135" s="1">
        <v>15.84</v>
      </c>
      <c r="CS1135" s="1">
        <v>21.12</v>
      </c>
      <c r="CT1135" s="1">
        <v>27.78</v>
      </c>
      <c r="DQ1135" s="1">
        <v>202004</v>
      </c>
      <c r="DR1135" s="1">
        <v>-99.99</v>
      </c>
      <c r="DS1135" s="1">
        <v>20.29</v>
      </c>
      <c r="DT1135" s="1">
        <v>19.34</v>
      </c>
      <c r="DU1135" s="1">
        <v>15.4</v>
      </c>
      <c r="DV1135" s="1">
        <v>20.3</v>
      </c>
      <c r="DW1135" s="1">
        <v>20.63</v>
      </c>
      <c r="DX1135" s="1">
        <v>18.239999999999998</v>
      </c>
      <c r="DY1135" s="1">
        <v>18.54</v>
      </c>
      <c r="DZ1135" s="1">
        <v>14.3</v>
      </c>
      <c r="EA1135" s="1">
        <v>20.34</v>
      </c>
      <c r="EB1135" s="1">
        <v>20.22</v>
      </c>
      <c r="EC1135" s="1">
        <v>20.25</v>
      </c>
      <c r="ED1135" s="1">
        <v>21.03</v>
      </c>
      <c r="EE1135" s="1">
        <v>20.260000000000002</v>
      </c>
      <c r="EF1135" s="1">
        <v>15.86</v>
      </c>
      <c r="EG1135" s="1">
        <v>19.47</v>
      </c>
      <c r="EH1135" s="1">
        <v>17.510000000000002</v>
      </c>
      <c r="EI1135" s="1">
        <v>15.83</v>
      </c>
      <c r="EJ1135" s="1">
        <v>12.65</v>
      </c>
      <c r="EL1135">
        <v>202004</v>
      </c>
      <c r="EM1135">
        <v>13.65</v>
      </c>
      <c r="EN1135">
        <v>2.75</v>
      </c>
      <c r="EO1135">
        <v>-1.39</v>
      </c>
      <c r="EP1135">
        <v>0</v>
      </c>
      <c r="ER1135">
        <v>202010</v>
      </c>
      <c r="ES1135">
        <v>-3.03</v>
      </c>
      <c r="EU1135">
        <v>201911</v>
      </c>
      <c r="EV1135">
        <v>-0.32</v>
      </c>
      <c r="FA1135" s="1">
        <v>202010</v>
      </c>
      <c r="FB1135" s="1">
        <f>IF(ISERROR(VLOOKUP($FA1135,MOM,LOOKUPS!C$12,0)*$FB$6+VLOOKUP($FA1135,STREV,LOOKUPS!C$10,0)*$FC$6+VLOOKUP($FA1135,LTREV,LOOKUPS!C$9,0)*$FD$6+VLOOKUP($FA1135,CFP,LOOKUPS!C$6,0)*$FE$6+VLOOKUP($FA1135,EP,LOOKUPS!C$8,0)*$FF$6+VLOOKUP($FA1135,BM,LOOKUPS!C$5,0)*$FG$6+VLOOKUP($FA1135,DIV,LOOKUPS!C$7,0)*$FH$6++VLOOKUP($FA1135,SIZE,LOOKUPS!C$11,0)*$FI$6),"",VLOOKUP($FA1135,MOM,LOOKUPS!C$12,0)*$FB$6+VLOOKUP($FA1135,STREV,LOOKUPS!C$10,0)*$FC$6+VLOOKUP($FA1135,LTREV,LOOKUPS!C$9,0)*$FD$6+VLOOKUP($FA1135,CFP,LOOKUPS!C$6,0)*$FE$6+VLOOKUP($FA1135,EP,LOOKUPS!C$8,0)*$FF$6+VLOOKUP($FA1135,BM,LOOKUPS!C$5,0)*$FG$6+VLOOKUP($FA1135,DIV,LOOKUPS!C$7,0)*$FH$6++VLOOKUP($FA1135,SIZE,LOOKUPS!C$11,0)*$FI$6)</f>
        <v>-1.1767000000000001</v>
      </c>
      <c r="FC1135" s="1">
        <f>IF(ISERROR(VLOOKUP($FA1135,MOM,LOOKUPS!D$12,0)*$FB$6+VLOOKUP($FA1135,STREV,LOOKUPS!D$10,0)*$FC$6+VLOOKUP($FA1135,LTREV,LOOKUPS!D$9,0)*$FD$6+VLOOKUP($FA1135,CFP,LOOKUPS!D$6,0)*$FE$6+VLOOKUP($FA1135,EP,LOOKUPS!D$8,0)*$FF$6+VLOOKUP($FA1135,BM,LOOKUPS!D$5,0)*$FG$6+VLOOKUP($FA1135,DIV,LOOKUPS!D$7,0)*$FH$6++VLOOKUP($FA1135,SIZE,LOOKUPS!D$11,0)*$FI$6),"",VLOOKUP($FA1135,MOM,LOOKUPS!D$12,0)*$FB$6+VLOOKUP($FA1135,STREV,LOOKUPS!D$10,0)*$FC$6+VLOOKUP($FA1135,LTREV,LOOKUPS!D$9,0)*$FD$6+VLOOKUP($FA1135,CFP,LOOKUPS!D$6,0)*$FE$6+VLOOKUP($FA1135,EP,LOOKUPS!D$8,0)*$FF$6+VLOOKUP($FA1135,BM,LOOKUPS!D$5,0)*$FG$6+VLOOKUP($FA1135,DIV,LOOKUPS!D$7,0)*$FH$6++VLOOKUP($FA1135,SIZE,LOOKUPS!D$11,0)*$FI$6)</f>
        <v>1.2522000000000002</v>
      </c>
      <c r="FD1135" s="1">
        <f>IF(ISERROR(VLOOKUP($FA1135,MOM,LOOKUPS!E$12,0)*$FB$6+VLOOKUP($FA1135,STREV,LOOKUPS!E$10,0)*$FC$6+VLOOKUP($FA1135,LTREV,LOOKUPS!E$9,0)*$FD$6+VLOOKUP($FA1135,CFP,LOOKUPS!E$6,0)*$FE$6+VLOOKUP($FA1135,EP,LOOKUPS!E$8,0)*$FF$6+VLOOKUP($FA1135,BM,LOOKUPS!E$5,0)*$FG$6+VLOOKUP($FA1135,DIV,LOOKUPS!E$7,0)*$FH$6++VLOOKUP($FA1135,SIZE,LOOKUPS!E$11,0)*$FI$6),"",VLOOKUP($FA1135,MOM,LOOKUPS!E$12,0)*$FB$6+VLOOKUP($FA1135,STREV,LOOKUPS!E$10,0)*$FC$6+VLOOKUP($FA1135,LTREV,LOOKUPS!E$9,0)*$FD$6+VLOOKUP($FA1135,CFP,LOOKUPS!E$6,0)*$FE$6+VLOOKUP($FA1135,EP,LOOKUPS!E$8,0)*$FF$6+VLOOKUP($FA1135,BM,LOOKUPS!E$5,0)*$FG$6+VLOOKUP($FA1135,DIV,LOOKUPS!E$7,0)*$FH$6++VLOOKUP($FA1135,SIZE,LOOKUPS!E$11,0)*$FI$6)</f>
        <v>2.4593000000000003</v>
      </c>
      <c r="FE1135" s="1">
        <f>IF(ISERROR(VLOOKUP($FA1135,MOM,LOOKUPS!F$12,0)*$FB$6+VLOOKUP($FA1135,STREV,LOOKUPS!F$10,0)*$FC$6+VLOOKUP($FA1135,LTREV,LOOKUPS!F$9,0)*$FD$6+VLOOKUP($FA1135,CFP,LOOKUPS!F$6,0)*$FE$6+VLOOKUP($FA1135,EP,LOOKUPS!F$8,0)*$FF$6+VLOOKUP($FA1135,BM,LOOKUPS!F$5,0)*$FG$6+VLOOKUP($FA1135,DIV,LOOKUPS!F$7,0)*$FH$6++VLOOKUP($FA1135,SIZE,LOOKUPS!F$11,0)*$FI$6),"",VLOOKUP($FA1135,MOM,LOOKUPS!F$12,0)*$FB$6+VLOOKUP($FA1135,STREV,LOOKUPS!F$10,0)*$FC$6+VLOOKUP($FA1135,LTREV,LOOKUPS!F$9,0)*$FD$6+VLOOKUP($FA1135,CFP,LOOKUPS!F$6,0)*$FE$6+VLOOKUP($FA1135,EP,LOOKUPS!F$8,0)*$FF$6+VLOOKUP($FA1135,BM,LOOKUPS!F$5,0)*$FG$6+VLOOKUP($FA1135,DIV,LOOKUPS!F$7,0)*$FH$6++VLOOKUP($FA1135,SIZE,LOOKUPS!F$11,0)*$FI$6)</f>
        <v>1.2856000000000001</v>
      </c>
      <c r="FF1135" s="1">
        <f>IF(ISERROR(VLOOKUP($FA1135,MOM,LOOKUPS!G$12,0)*$FB$6+VLOOKUP($FA1135,STREV,LOOKUPS!G$10,0)*$FC$6+VLOOKUP($FA1135,LTREV,LOOKUPS!G$9,0)*$FD$6+VLOOKUP($FA1135,CFP,LOOKUPS!G$6,0)*$FE$6+VLOOKUP($FA1135,EP,LOOKUPS!G$8,0)*$FF$6+VLOOKUP($FA1135,BM,LOOKUPS!G$5,0)*$FG$6+VLOOKUP($FA1135,DIV,LOOKUPS!G$7,0)*$FH$6++VLOOKUP($FA1135,SIZE,LOOKUPS!G$11,0)*$FI$6),"",VLOOKUP($FA1135,MOM,LOOKUPS!G$12,0)*$FB$6+VLOOKUP($FA1135,STREV,LOOKUPS!G$10,0)*$FC$6+VLOOKUP($FA1135,LTREV,LOOKUPS!G$9,0)*$FD$6+VLOOKUP($FA1135,CFP,LOOKUPS!G$6,0)*$FE$6+VLOOKUP($FA1135,EP,LOOKUPS!G$8,0)*$FF$6+VLOOKUP($FA1135,BM,LOOKUPS!G$5,0)*$FG$6+VLOOKUP($FA1135,DIV,LOOKUPS!G$7,0)*$FH$6++VLOOKUP($FA1135,SIZE,LOOKUPS!G$11,0)*$FI$6)</f>
        <v>1.3961000000000001</v>
      </c>
      <c r="FG1135" s="1">
        <f>IF(ISERROR(VLOOKUP($FA1135,MOM,LOOKUPS!H$12,0)*$FB$6+VLOOKUP($FA1135,STREV,LOOKUPS!H$10,0)*$FC$6+VLOOKUP($FA1135,LTREV,LOOKUPS!H$9,0)*$FD$6+VLOOKUP($FA1135,CFP,LOOKUPS!H$6,0)*$FE$6+VLOOKUP($FA1135,EP,LOOKUPS!H$8,0)*$FF$6+VLOOKUP($FA1135,BM,LOOKUPS!H$5,0)*$FG$6+VLOOKUP($FA1135,DIV,LOOKUPS!H$7,0)*$FH$6++VLOOKUP($FA1135,SIZE,LOOKUPS!H$11,0)*$FI$6),"",VLOOKUP($FA1135,MOM,LOOKUPS!H$12,0)*$FB$6+VLOOKUP($FA1135,STREV,LOOKUPS!H$10,0)*$FC$6+VLOOKUP($FA1135,LTREV,LOOKUPS!H$9,0)*$FD$6+VLOOKUP($FA1135,CFP,LOOKUPS!H$6,0)*$FE$6+VLOOKUP($FA1135,EP,LOOKUPS!H$8,0)*$FF$6+VLOOKUP($FA1135,BM,LOOKUPS!H$5,0)*$FG$6+VLOOKUP($FA1135,DIV,LOOKUPS!H$7,0)*$FH$6++VLOOKUP($FA1135,SIZE,LOOKUPS!H$11,0)*$FI$6)</f>
        <v>1.4803999999999999</v>
      </c>
      <c r="FH1135" s="1">
        <f>IF(ISERROR(VLOOKUP($FA1135,MOM,LOOKUPS!I$12,0)*$FB$6+VLOOKUP($FA1135,STREV,LOOKUPS!I$10,0)*$FC$6+VLOOKUP($FA1135,LTREV,LOOKUPS!I$9,0)*$FD$6+VLOOKUP($FA1135,CFP,LOOKUPS!I$6,0)*$FE$6+VLOOKUP($FA1135,EP,LOOKUPS!I$8,0)*$FF$6+VLOOKUP($FA1135,BM,LOOKUPS!I$5,0)*$FG$6+VLOOKUP($FA1135,DIV,LOOKUPS!I$7,0)*$FH$6++VLOOKUP($FA1135,SIZE,LOOKUPS!I$11,0)*$FI$6),"",VLOOKUP($FA1135,MOM,LOOKUPS!I$12,0)*$FB$6+VLOOKUP($FA1135,STREV,LOOKUPS!I$10,0)*$FC$6+VLOOKUP($FA1135,LTREV,LOOKUPS!I$9,0)*$FD$6+VLOOKUP($FA1135,CFP,LOOKUPS!I$6,0)*$FE$6+VLOOKUP($FA1135,EP,LOOKUPS!I$8,0)*$FF$6+VLOOKUP($FA1135,BM,LOOKUPS!I$5,0)*$FG$6+VLOOKUP($FA1135,DIV,LOOKUPS!I$7,0)*$FH$6++VLOOKUP($FA1135,SIZE,LOOKUPS!I$11,0)*$FI$6)</f>
        <v>2.2759999999999998</v>
      </c>
      <c r="FI1135" s="1">
        <f>IF(ISERROR(VLOOKUP($FA1135,MOM,LOOKUPS!J$12,0)*$FB$6+VLOOKUP($FA1135,STREV,LOOKUPS!J$10,0)*$FC$6+VLOOKUP($FA1135,LTREV,LOOKUPS!J$9,0)*$FD$6+VLOOKUP($FA1135,CFP,LOOKUPS!J$6,0)*$FE$6+VLOOKUP($FA1135,EP,LOOKUPS!J$8,0)*$FF$6+VLOOKUP($FA1135,BM,LOOKUPS!J$5,0)*$FG$6+VLOOKUP($FA1135,DIV,LOOKUPS!J$7,0)*$FH$6++VLOOKUP($FA1135,SIZE,LOOKUPS!J$11,0)*$FI$6),"",VLOOKUP($FA1135,MOM,LOOKUPS!J$12,0)*$FB$6+VLOOKUP($FA1135,STREV,LOOKUPS!J$10,0)*$FC$6+VLOOKUP($FA1135,LTREV,LOOKUPS!J$9,0)*$FD$6+VLOOKUP($FA1135,CFP,LOOKUPS!J$6,0)*$FE$6+VLOOKUP($FA1135,EP,LOOKUPS!J$8,0)*$FF$6+VLOOKUP($FA1135,BM,LOOKUPS!J$5,0)*$FG$6+VLOOKUP($FA1135,DIV,LOOKUPS!J$7,0)*$FH$6++VLOOKUP($FA1135,SIZE,LOOKUPS!J$11,0)*$FI$6)</f>
        <v>3.4390000000000001</v>
      </c>
      <c r="FJ1135" s="1">
        <f>IF(ISERROR(VLOOKUP($FA1135,MOM,LOOKUPS!K$12,0)*$FB$6+VLOOKUP($FA1135,STREV,LOOKUPS!K$10,0)*$FC$6+VLOOKUP($FA1135,LTREV,LOOKUPS!K$9,0)*$FD$6+VLOOKUP($FA1135,CFP,LOOKUPS!K$6,0)*$FE$6+VLOOKUP($FA1135,EP,LOOKUPS!K$8,0)*$FF$6+VLOOKUP($FA1135,BM,LOOKUPS!K$5,0)*$FG$6+VLOOKUP($FA1135,DIV,LOOKUPS!K$7,0)*$FH$6++VLOOKUP($FA1135,SIZE,LOOKUPS!K$11,0)*$FI$6),"",VLOOKUP($FA1135,MOM,LOOKUPS!K$12,0)*$FB$6+VLOOKUP($FA1135,STREV,LOOKUPS!K$10,0)*$FC$6+VLOOKUP($FA1135,LTREV,LOOKUPS!K$9,0)*$FD$6+VLOOKUP($FA1135,CFP,LOOKUPS!K$6,0)*$FE$6+VLOOKUP($FA1135,EP,LOOKUPS!K$8,0)*$FF$6+VLOOKUP($FA1135,BM,LOOKUPS!K$5,0)*$FG$6+VLOOKUP($FA1135,DIV,LOOKUPS!K$7,0)*$FH$6++VLOOKUP($FA1135,SIZE,LOOKUPS!K$11,0)*$FI$6)</f>
        <v>2.1885000000000003</v>
      </c>
      <c r="FK1135" s="1">
        <f>IF(ISERROR(VLOOKUP($FA1135,MOM,LOOKUPS!L$12,0)*$FB$6+VLOOKUP($FA1135,STREV,LOOKUPS!L$10,0)*$FC$6+VLOOKUP($FA1135,LTREV,LOOKUPS!L$9,0)*$FD$6+VLOOKUP($FA1135,CFP,LOOKUPS!L$6,0)*$FE$6+VLOOKUP($FA1135,EP,LOOKUPS!L$8,0)*$FF$6+VLOOKUP($FA1135,BM,LOOKUPS!L$5,0)*$FG$6+VLOOKUP($FA1135,DIV,LOOKUPS!L$7,0)*$FH$6++VLOOKUP($FA1135,SIZE,LOOKUPS!L$11,0)*$FI$6),"",VLOOKUP($FA1135,MOM,LOOKUPS!L$12,0)*$FB$6+VLOOKUP($FA1135,STREV,LOOKUPS!L$10,0)*$FC$6+VLOOKUP($FA1135,LTREV,LOOKUPS!L$9,0)*$FD$6+VLOOKUP($FA1135,CFP,LOOKUPS!L$6,0)*$FE$6+VLOOKUP($FA1135,EP,LOOKUPS!L$8,0)*$FF$6+VLOOKUP($FA1135,BM,LOOKUPS!L$5,0)*$FG$6+VLOOKUP($FA1135,DIV,LOOKUPS!L$7,0)*$FH$6++VLOOKUP($FA1135,SIZE,LOOKUPS!L$11,0)*$FI$6)</f>
        <v>-4.4300000000000006E-2</v>
      </c>
    </row>
    <row r="1136" spans="1:167" x14ac:dyDescent="0.3">
      <c r="A1136">
        <v>202011</v>
      </c>
      <c r="B1136">
        <v>40.17</v>
      </c>
      <c r="C1136">
        <v>24.1</v>
      </c>
      <c r="D1136">
        <v>19.48</v>
      </c>
      <c r="E1136">
        <v>18.39</v>
      </c>
      <c r="F1136">
        <v>17.88</v>
      </c>
      <c r="G1136">
        <v>18.05</v>
      </c>
      <c r="H1136">
        <v>13.91</v>
      </c>
      <c r="I1136">
        <v>16.920000000000002</v>
      </c>
      <c r="J1136">
        <v>14.23</v>
      </c>
      <c r="K1136">
        <v>20.079999999999998</v>
      </c>
      <c r="M1136" s="1">
        <v>201912</v>
      </c>
      <c r="N1136" s="1">
        <v>8.43</v>
      </c>
      <c r="O1136" s="1">
        <v>3.82</v>
      </c>
      <c r="P1136" s="1">
        <v>4.07</v>
      </c>
      <c r="Q1136" s="1">
        <v>4.2</v>
      </c>
      <c r="R1136" s="1">
        <v>4.6500000000000004</v>
      </c>
      <c r="S1136" s="1">
        <v>2.93</v>
      </c>
      <c r="T1136" s="1">
        <v>4.2300000000000004</v>
      </c>
      <c r="U1136" s="1">
        <v>4.5599999999999996</v>
      </c>
      <c r="V1136" s="1">
        <v>4.87</v>
      </c>
      <c r="W1136" s="1">
        <v>7.24</v>
      </c>
      <c r="CA1136" s="1">
        <v>202005</v>
      </c>
      <c r="CB1136" s="1">
        <v>11.29</v>
      </c>
      <c r="CC1136" s="1">
        <v>10.98</v>
      </c>
      <c r="CD1136" s="1">
        <v>6.33</v>
      </c>
      <c r="CE1136" s="1">
        <v>5.61</v>
      </c>
      <c r="CF1136" s="1">
        <v>11.69</v>
      </c>
      <c r="CG1136" s="1">
        <v>8.1199999999999992</v>
      </c>
      <c r="CH1136" s="1">
        <v>7.15</v>
      </c>
      <c r="CI1136" s="1">
        <v>3.88</v>
      </c>
      <c r="CJ1136" s="1">
        <v>6.95</v>
      </c>
      <c r="CK1136" s="1">
        <v>12.82</v>
      </c>
      <c r="CL1136" s="1">
        <v>10.48</v>
      </c>
      <c r="CM1136" s="1">
        <v>9.44</v>
      </c>
      <c r="CN1136" s="1">
        <v>6.79</v>
      </c>
      <c r="CO1136" s="1">
        <v>6.7</v>
      </c>
      <c r="CP1136" s="1">
        <v>7.56</v>
      </c>
      <c r="CQ1136" s="1">
        <v>4.53</v>
      </c>
      <c r="CR1136" s="1">
        <v>3.31</v>
      </c>
      <c r="CS1136" s="1">
        <v>6.17</v>
      </c>
      <c r="CT1136" s="1">
        <v>7.71</v>
      </c>
      <c r="DQ1136" s="1">
        <v>202005</v>
      </c>
      <c r="DR1136" s="1">
        <v>-99.99</v>
      </c>
      <c r="DS1136" s="1">
        <v>8.76</v>
      </c>
      <c r="DT1136" s="1">
        <v>7.05</v>
      </c>
      <c r="DU1136" s="1">
        <v>6.46</v>
      </c>
      <c r="DV1136" s="1">
        <v>9.2200000000000006</v>
      </c>
      <c r="DW1136" s="1">
        <v>6.1</v>
      </c>
      <c r="DX1136" s="1">
        <v>7.6</v>
      </c>
      <c r="DY1136" s="1">
        <v>7.27</v>
      </c>
      <c r="DZ1136" s="1">
        <v>6.18</v>
      </c>
      <c r="EA1136" s="1">
        <v>10.029999999999999</v>
      </c>
      <c r="EB1136" s="1">
        <v>7.25</v>
      </c>
      <c r="EC1136" s="1">
        <v>6.34</v>
      </c>
      <c r="ED1136" s="1">
        <v>5.85</v>
      </c>
      <c r="EE1136" s="1">
        <v>7.8</v>
      </c>
      <c r="EF1136" s="1">
        <v>7.36</v>
      </c>
      <c r="EG1136" s="1">
        <v>7.53</v>
      </c>
      <c r="EH1136" s="1">
        <v>7</v>
      </c>
      <c r="EI1136" s="1">
        <v>7.21</v>
      </c>
      <c r="EJ1136" s="1">
        <v>5.07</v>
      </c>
      <c r="EL1136">
        <v>202005</v>
      </c>
      <c r="EM1136">
        <v>5.58</v>
      </c>
      <c r="EN1136">
        <v>2.4900000000000002</v>
      </c>
      <c r="EO1136">
        <v>-5.05</v>
      </c>
      <c r="EP1136">
        <v>0.01</v>
      </c>
      <c r="ER1136">
        <v>202011</v>
      </c>
      <c r="ES1136">
        <v>-12.25</v>
      </c>
      <c r="EU1136">
        <v>201912</v>
      </c>
      <c r="EV1136">
        <v>0.6</v>
      </c>
      <c r="FA1136" s="1">
        <v>202011</v>
      </c>
      <c r="FB1136" s="1">
        <f>IF(ISERROR(VLOOKUP($FA1136,MOM,LOOKUPS!C$12,0)*$FB$6+VLOOKUP($FA1136,STREV,LOOKUPS!C$10,0)*$FC$6+VLOOKUP($FA1136,LTREV,LOOKUPS!C$9,0)*$FD$6+VLOOKUP($FA1136,CFP,LOOKUPS!C$6,0)*$FE$6+VLOOKUP($FA1136,EP,LOOKUPS!C$8,0)*$FF$6+VLOOKUP($FA1136,BM,LOOKUPS!C$5,0)*$FG$6+VLOOKUP($FA1136,DIV,LOOKUPS!C$7,0)*$FH$6++VLOOKUP($FA1136,SIZE,LOOKUPS!C$11,0)*$FI$6),"",VLOOKUP($FA1136,MOM,LOOKUPS!C$12,0)*$FB$6+VLOOKUP($FA1136,STREV,LOOKUPS!C$10,0)*$FC$6+VLOOKUP($FA1136,LTREV,LOOKUPS!C$9,0)*$FD$6+VLOOKUP($FA1136,CFP,LOOKUPS!C$6,0)*$FE$6+VLOOKUP($FA1136,EP,LOOKUPS!C$8,0)*$FF$6+VLOOKUP($FA1136,BM,LOOKUPS!C$5,0)*$FG$6+VLOOKUP($FA1136,DIV,LOOKUPS!C$7,0)*$FH$6++VLOOKUP($FA1136,SIZE,LOOKUPS!C$11,0)*$FI$6)</f>
        <v>24.899800000000003</v>
      </c>
      <c r="FC1136" s="1">
        <f>IF(ISERROR(VLOOKUP($FA1136,MOM,LOOKUPS!D$12,0)*$FB$6+VLOOKUP($FA1136,STREV,LOOKUPS!D$10,0)*$FC$6+VLOOKUP($FA1136,LTREV,LOOKUPS!D$9,0)*$FD$6+VLOOKUP($FA1136,CFP,LOOKUPS!D$6,0)*$FE$6+VLOOKUP($FA1136,EP,LOOKUPS!D$8,0)*$FF$6+VLOOKUP($FA1136,BM,LOOKUPS!D$5,0)*$FG$6+VLOOKUP($FA1136,DIV,LOOKUPS!D$7,0)*$FH$6++VLOOKUP($FA1136,SIZE,LOOKUPS!D$11,0)*$FI$6),"",VLOOKUP($FA1136,MOM,LOOKUPS!D$12,0)*$FB$6+VLOOKUP($FA1136,STREV,LOOKUPS!D$10,0)*$FC$6+VLOOKUP($FA1136,LTREV,LOOKUPS!D$9,0)*$FD$6+VLOOKUP($FA1136,CFP,LOOKUPS!D$6,0)*$FE$6+VLOOKUP($FA1136,EP,LOOKUPS!D$8,0)*$FF$6+VLOOKUP($FA1136,BM,LOOKUPS!D$5,0)*$FG$6+VLOOKUP($FA1136,DIV,LOOKUPS!D$7,0)*$FH$6++VLOOKUP($FA1136,SIZE,LOOKUPS!D$11,0)*$FI$6)</f>
        <v>20.7485</v>
      </c>
      <c r="FD1136" s="1">
        <f>IF(ISERROR(VLOOKUP($FA1136,MOM,LOOKUPS!E$12,0)*$FB$6+VLOOKUP($FA1136,STREV,LOOKUPS!E$10,0)*$FC$6+VLOOKUP($FA1136,LTREV,LOOKUPS!E$9,0)*$FD$6+VLOOKUP($FA1136,CFP,LOOKUPS!E$6,0)*$FE$6+VLOOKUP($FA1136,EP,LOOKUPS!E$8,0)*$FF$6+VLOOKUP($FA1136,BM,LOOKUPS!E$5,0)*$FG$6+VLOOKUP($FA1136,DIV,LOOKUPS!E$7,0)*$FH$6++VLOOKUP($FA1136,SIZE,LOOKUPS!E$11,0)*$FI$6),"",VLOOKUP($FA1136,MOM,LOOKUPS!E$12,0)*$FB$6+VLOOKUP($FA1136,STREV,LOOKUPS!E$10,0)*$FC$6+VLOOKUP($FA1136,LTREV,LOOKUPS!E$9,0)*$FD$6+VLOOKUP($FA1136,CFP,LOOKUPS!E$6,0)*$FE$6+VLOOKUP($FA1136,EP,LOOKUPS!E$8,0)*$FF$6+VLOOKUP($FA1136,BM,LOOKUPS!E$5,0)*$FG$6+VLOOKUP($FA1136,DIV,LOOKUPS!E$7,0)*$FH$6++VLOOKUP($FA1136,SIZE,LOOKUPS!E$11,0)*$FI$6)</f>
        <v>18.963500000000003</v>
      </c>
      <c r="FE1136" s="1">
        <f>IF(ISERROR(VLOOKUP($FA1136,MOM,LOOKUPS!F$12,0)*$FB$6+VLOOKUP($FA1136,STREV,LOOKUPS!F$10,0)*$FC$6+VLOOKUP($FA1136,LTREV,LOOKUPS!F$9,0)*$FD$6+VLOOKUP($FA1136,CFP,LOOKUPS!F$6,0)*$FE$6+VLOOKUP($FA1136,EP,LOOKUPS!F$8,0)*$FF$6+VLOOKUP($FA1136,BM,LOOKUPS!F$5,0)*$FG$6+VLOOKUP($FA1136,DIV,LOOKUPS!F$7,0)*$FH$6++VLOOKUP($FA1136,SIZE,LOOKUPS!F$11,0)*$FI$6),"",VLOOKUP($FA1136,MOM,LOOKUPS!F$12,0)*$FB$6+VLOOKUP($FA1136,STREV,LOOKUPS!F$10,0)*$FC$6+VLOOKUP($FA1136,LTREV,LOOKUPS!F$9,0)*$FD$6+VLOOKUP($FA1136,CFP,LOOKUPS!F$6,0)*$FE$6+VLOOKUP($FA1136,EP,LOOKUPS!F$8,0)*$FF$6+VLOOKUP($FA1136,BM,LOOKUPS!F$5,0)*$FG$6+VLOOKUP($FA1136,DIV,LOOKUPS!F$7,0)*$FH$6++VLOOKUP($FA1136,SIZE,LOOKUPS!F$11,0)*$FI$6)</f>
        <v>17.727399999999999</v>
      </c>
      <c r="FF1136" s="1">
        <f>IF(ISERROR(VLOOKUP($FA1136,MOM,LOOKUPS!G$12,0)*$FB$6+VLOOKUP($FA1136,STREV,LOOKUPS!G$10,0)*$FC$6+VLOOKUP($FA1136,LTREV,LOOKUPS!G$9,0)*$FD$6+VLOOKUP($FA1136,CFP,LOOKUPS!G$6,0)*$FE$6+VLOOKUP($FA1136,EP,LOOKUPS!G$8,0)*$FF$6+VLOOKUP($FA1136,BM,LOOKUPS!G$5,0)*$FG$6+VLOOKUP($FA1136,DIV,LOOKUPS!G$7,0)*$FH$6++VLOOKUP($FA1136,SIZE,LOOKUPS!G$11,0)*$FI$6),"",VLOOKUP($FA1136,MOM,LOOKUPS!G$12,0)*$FB$6+VLOOKUP($FA1136,STREV,LOOKUPS!G$10,0)*$FC$6+VLOOKUP($FA1136,LTREV,LOOKUPS!G$9,0)*$FD$6+VLOOKUP($FA1136,CFP,LOOKUPS!G$6,0)*$FE$6+VLOOKUP($FA1136,EP,LOOKUPS!G$8,0)*$FF$6+VLOOKUP($FA1136,BM,LOOKUPS!G$5,0)*$FG$6+VLOOKUP($FA1136,DIV,LOOKUPS!G$7,0)*$FH$6++VLOOKUP($FA1136,SIZE,LOOKUPS!G$11,0)*$FI$6)</f>
        <v>18.803800000000003</v>
      </c>
      <c r="FG1136" s="1">
        <f>IF(ISERROR(VLOOKUP($FA1136,MOM,LOOKUPS!H$12,0)*$FB$6+VLOOKUP($FA1136,STREV,LOOKUPS!H$10,0)*$FC$6+VLOOKUP($FA1136,LTREV,LOOKUPS!H$9,0)*$FD$6+VLOOKUP($FA1136,CFP,LOOKUPS!H$6,0)*$FE$6+VLOOKUP($FA1136,EP,LOOKUPS!H$8,0)*$FF$6+VLOOKUP($FA1136,BM,LOOKUPS!H$5,0)*$FG$6+VLOOKUP($FA1136,DIV,LOOKUPS!H$7,0)*$FH$6++VLOOKUP($FA1136,SIZE,LOOKUPS!H$11,0)*$FI$6),"",VLOOKUP($FA1136,MOM,LOOKUPS!H$12,0)*$FB$6+VLOOKUP($FA1136,STREV,LOOKUPS!H$10,0)*$FC$6+VLOOKUP($FA1136,LTREV,LOOKUPS!H$9,0)*$FD$6+VLOOKUP($FA1136,CFP,LOOKUPS!H$6,0)*$FE$6+VLOOKUP($FA1136,EP,LOOKUPS!H$8,0)*$FF$6+VLOOKUP($FA1136,BM,LOOKUPS!H$5,0)*$FG$6+VLOOKUP($FA1136,DIV,LOOKUPS!H$7,0)*$FH$6++VLOOKUP($FA1136,SIZE,LOOKUPS!H$11,0)*$FI$6)</f>
        <v>19.193900000000003</v>
      </c>
      <c r="FH1136" s="1">
        <f>IF(ISERROR(VLOOKUP($FA1136,MOM,LOOKUPS!I$12,0)*$FB$6+VLOOKUP($FA1136,STREV,LOOKUPS!I$10,0)*$FC$6+VLOOKUP($FA1136,LTREV,LOOKUPS!I$9,0)*$FD$6+VLOOKUP($FA1136,CFP,LOOKUPS!I$6,0)*$FE$6+VLOOKUP($FA1136,EP,LOOKUPS!I$8,0)*$FF$6+VLOOKUP($FA1136,BM,LOOKUPS!I$5,0)*$FG$6+VLOOKUP($FA1136,DIV,LOOKUPS!I$7,0)*$FH$6++VLOOKUP($FA1136,SIZE,LOOKUPS!I$11,0)*$FI$6),"",VLOOKUP($FA1136,MOM,LOOKUPS!I$12,0)*$FB$6+VLOOKUP($FA1136,STREV,LOOKUPS!I$10,0)*$FC$6+VLOOKUP($FA1136,LTREV,LOOKUPS!I$9,0)*$FD$6+VLOOKUP($FA1136,CFP,LOOKUPS!I$6,0)*$FE$6+VLOOKUP($FA1136,EP,LOOKUPS!I$8,0)*$FF$6+VLOOKUP($FA1136,BM,LOOKUPS!I$5,0)*$FG$6+VLOOKUP($FA1136,DIV,LOOKUPS!I$7,0)*$FH$6++VLOOKUP($FA1136,SIZE,LOOKUPS!I$11,0)*$FI$6)</f>
        <v>17.578200000000002</v>
      </c>
      <c r="FI1136" s="1">
        <f>IF(ISERROR(VLOOKUP($FA1136,MOM,LOOKUPS!J$12,0)*$FB$6+VLOOKUP($FA1136,STREV,LOOKUPS!J$10,0)*$FC$6+VLOOKUP($FA1136,LTREV,LOOKUPS!J$9,0)*$FD$6+VLOOKUP($FA1136,CFP,LOOKUPS!J$6,0)*$FE$6+VLOOKUP($FA1136,EP,LOOKUPS!J$8,0)*$FF$6+VLOOKUP($FA1136,BM,LOOKUPS!J$5,0)*$FG$6+VLOOKUP($FA1136,DIV,LOOKUPS!J$7,0)*$FH$6++VLOOKUP($FA1136,SIZE,LOOKUPS!J$11,0)*$FI$6),"",VLOOKUP($FA1136,MOM,LOOKUPS!J$12,0)*$FB$6+VLOOKUP($FA1136,STREV,LOOKUPS!J$10,0)*$FC$6+VLOOKUP($FA1136,LTREV,LOOKUPS!J$9,0)*$FD$6+VLOOKUP($FA1136,CFP,LOOKUPS!J$6,0)*$FE$6+VLOOKUP($FA1136,EP,LOOKUPS!J$8,0)*$FF$6+VLOOKUP($FA1136,BM,LOOKUPS!J$5,0)*$FG$6+VLOOKUP($FA1136,DIV,LOOKUPS!J$7,0)*$FH$6++VLOOKUP($FA1136,SIZE,LOOKUPS!J$11,0)*$FI$6)</f>
        <v>19.175200000000004</v>
      </c>
      <c r="FJ1136" s="1">
        <f>IF(ISERROR(VLOOKUP($FA1136,MOM,LOOKUPS!K$12,0)*$FB$6+VLOOKUP($FA1136,STREV,LOOKUPS!K$10,0)*$FC$6+VLOOKUP($FA1136,LTREV,LOOKUPS!K$9,0)*$FD$6+VLOOKUP($FA1136,CFP,LOOKUPS!K$6,0)*$FE$6+VLOOKUP($FA1136,EP,LOOKUPS!K$8,0)*$FF$6+VLOOKUP($FA1136,BM,LOOKUPS!K$5,0)*$FG$6+VLOOKUP($FA1136,DIV,LOOKUPS!K$7,0)*$FH$6++VLOOKUP($FA1136,SIZE,LOOKUPS!K$11,0)*$FI$6),"",VLOOKUP($FA1136,MOM,LOOKUPS!K$12,0)*$FB$6+VLOOKUP($FA1136,STREV,LOOKUPS!K$10,0)*$FC$6+VLOOKUP($FA1136,LTREV,LOOKUPS!K$9,0)*$FD$6+VLOOKUP($FA1136,CFP,LOOKUPS!K$6,0)*$FE$6+VLOOKUP($FA1136,EP,LOOKUPS!K$8,0)*$FF$6+VLOOKUP($FA1136,BM,LOOKUPS!K$5,0)*$FG$6+VLOOKUP($FA1136,DIV,LOOKUPS!K$7,0)*$FH$6++VLOOKUP($FA1136,SIZE,LOOKUPS!K$11,0)*$FI$6)</f>
        <v>19.418099999999999</v>
      </c>
      <c r="FK1136" s="1">
        <f>IF(ISERROR(VLOOKUP($FA1136,MOM,LOOKUPS!L$12,0)*$FB$6+VLOOKUP($FA1136,STREV,LOOKUPS!L$10,0)*$FC$6+VLOOKUP($FA1136,LTREV,LOOKUPS!L$9,0)*$FD$6+VLOOKUP($FA1136,CFP,LOOKUPS!L$6,0)*$FE$6+VLOOKUP($FA1136,EP,LOOKUPS!L$8,0)*$FF$6+VLOOKUP($FA1136,BM,LOOKUPS!L$5,0)*$FG$6+VLOOKUP($FA1136,DIV,LOOKUPS!L$7,0)*$FH$6++VLOOKUP($FA1136,SIZE,LOOKUPS!L$11,0)*$FI$6),"",VLOOKUP($FA1136,MOM,LOOKUPS!L$12,0)*$FB$6+VLOOKUP($FA1136,STREV,LOOKUPS!L$10,0)*$FC$6+VLOOKUP($FA1136,LTREV,LOOKUPS!L$9,0)*$FD$6+VLOOKUP($FA1136,CFP,LOOKUPS!L$6,0)*$FE$6+VLOOKUP($FA1136,EP,LOOKUPS!L$8,0)*$FF$6+VLOOKUP($FA1136,BM,LOOKUPS!L$5,0)*$FG$6+VLOOKUP($FA1136,DIV,LOOKUPS!L$7,0)*$FH$6++VLOOKUP($FA1136,SIZE,LOOKUPS!L$11,0)*$FI$6)</f>
        <v>25.929500000000001</v>
      </c>
    </row>
    <row r="1137" spans="1:167" x14ac:dyDescent="0.3">
      <c r="A1137">
        <v>202012</v>
      </c>
      <c r="B1137">
        <v>16.05</v>
      </c>
      <c r="C1137">
        <v>12.01</v>
      </c>
      <c r="D1137">
        <v>10.43</v>
      </c>
      <c r="E1137">
        <v>8.83</v>
      </c>
      <c r="F1137">
        <v>6.99</v>
      </c>
      <c r="G1137">
        <v>5.89</v>
      </c>
      <c r="H1137">
        <v>6.7</v>
      </c>
      <c r="I1137">
        <v>5.93</v>
      </c>
      <c r="J1137">
        <v>8.4</v>
      </c>
      <c r="K1137">
        <v>8.39</v>
      </c>
      <c r="M1137" s="1">
        <v>202001</v>
      </c>
      <c r="N1137" s="1">
        <v>3.73</v>
      </c>
      <c r="O1137" s="1">
        <v>-0.15</v>
      </c>
      <c r="P1137" s="1">
        <v>-1.1499999999999999</v>
      </c>
      <c r="Q1137" s="1">
        <v>-0.92</v>
      </c>
      <c r="R1137" s="1">
        <v>-1.67</v>
      </c>
      <c r="S1137" s="1">
        <v>-2.5499999999999998</v>
      </c>
      <c r="T1137" s="1">
        <v>-2.2799999999999998</v>
      </c>
      <c r="U1137" s="1">
        <v>-2.85</v>
      </c>
      <c r="V1137" s="1">
        <v>-3.92</v>
      </c>
      <c r="W1137" s="1">
        <v>-4.78</v>
      </c>
      <c r="CA1137" s="1">
        <v>202006</v>
      </c>
      <c r="CB1137" s="1">
        <v>12.38</v>
      </c>
      <c r="CC1137" s="1">
        <v>4.99</v>
      </c>
      <c r="CD1137" s="1">
        <v>5.48</v>
      </c>
      <c r="CE1137" s="1">
        <v>7.91</v>
      </c>
      <c r="CF1137" s="1">
        <v>5.92</v>
      </c>
      <c r="CG1137" s="1">
        <v>4.5199999999999996</v>
      </c>
      <c r="CH1137" s="1">
        <v>5.21</v>
      </c>
      <c r="CI1137" s="1">
        <v>5.86</v>
      </c>
      <c r="CJ1137" s="1">
        <v>8.86</v>
      </c>
      <c r="CK1137" s="1">
        <v>5.96</v>
      </c>
      <c r="CL1137" s="1">
        <v>5.87</v>
      </c>
      <c r="CM1137" s="1">
        <v>2.98</v>
      </c>
      <c r="CN1137" s="1">
        <v>6.05</v>
      </c>
      <c r="CO1137" s="1">
        <v>4.46</v>
      </c>
      <c r="CP1137" s="1">
        <v>5.91</v>
      </c>
      <c r="CQ1137" s="1">
        <v>5.36</v>
      </c>
      <c r="CR1137" s="1">
        <v>6.3</v>
      </c>
      <c r="CS1137" s="1">
        <v>4.8899999999999997</v>
      </c>
      <c r="CT1137" s="1">
        <v>12.72</v>
      </c>
      <c r="DQ1137" s="1">
        <v>202006</v>
      </c>
      <c r="DR1137" s="1">
        <v>-99.99</v>
      </c>
      <c r="DS1137" s="1">
        <v>9.85</v>
      </c>
      <c r="DT1137" s="1">
        <v>3.19</v>
      </c>
      <c r="DU1137" s="1">
        <v>1.51</v>
      </c>
      <c r="DV1137" s="1">
        <v>10.88</v>
      </c>
      <c r="DW1137" s="1">
        <v>4.4800000000000004</v>
      </c>
      <c r="DX1137" s="1">
        <v>2.65</v>
      </c>
      <c r="DY1137" s="1">
        <v>2.0299999999999998</v>
      </c>
      <c r="DZ1137" s="1">
        <v>1.49</v>
      </c>
      <c r="EA1137" s="1">
        <v>12.31</v>
      </c>
      <c r="EB1137" s="1">
        <v>7.4</v>
      </c>
      <c r="EC1137" s="1">
        <v>4.4400000000000004</v>
      </c>
      <c r="ED1137" s="1">
        <v>4.53</v>
      </c>
      <c r="EE1137" s="1">
        <v>3.24</v>
      </c>
      <c r="EF1137" s="1">
        <v>1.96</v>
      </c>
      <c r="EG1137" s="1">
        <v>2.4700000000000002</v>
      </c>
      <c r="EH1137" s="1">
        <v>1.55</v>
      </c>
      <c r="EI1137" s="1">
        <v>2.5299999999999998</v>
      </c>
      <c r="EJ1137" s="1">
        <v>0.38</v>
      </c>
      <c r="EL1137">
        <v>202006</v>
      </c>
      <c r="EM1137">
        <v>2.46</v>
      </c>
      <c r="EN1137">
        <v>2.71</v>
      </c>
      <c r="EO1137">
        <v>-2.35</v>
      </c>
      <c r="EP1137">
        <v>0.01</v>
      </c>
      <c r="ER1137">
        <v>202012</v>
      </c>
      <c r="ES1137">
        <v>-2.34</v>
      </c>
      <c r="EU1137">
        <v>202001</v>
      </c>
      <c r="EV1137">
        <v>2.71</v>
      </c>
      <c r="FA1137" s="1">
        <v>202012</v>
      </c>
      <c r="FB1137" s="1">
        <f>IF(ISERROR(VLOOKUP($FA1137,MOM,LOOKUPS!C$12,0)*$FB$6+VLOOKUP($FA1137,STREV,LOOKUPS!C$10,0)*$FC$6+VLOOKUP($FA1137,LTREV,LOOKUPS!C$9,0)*$FD$6+VLOOKUP($FA1137,CFP,LOOKUPS!C$6,0)*$FE$6+VLOOKUP($FA1137,EP,LOOKUPS!C$8,0)*$FF$6+VLOOKUP($FA1137,BM,LOOKUPS!C$5,0)*$FG$6+VLOOKUP($FA1137,DIV,LOOKUPS!C$7,0)*$FH$6++VLOOKUP($FA1137,SIZE,LOOKUPS!C$11,0)*$FI$6),"",VLOOKUP($FA1137,MOM,LOOKUPS!C$12,0)*$FB$6+VLOOKUP($FA1137,STREV,LOOKUPS!C$10,0)*$FC$6+VLOOKUP($FA1137,LTREV,LOOKUPS!C$9,0)*$FD$6+VLOOKUP($FA1137,CFP,LOOKUPS!C$6,0)*$FE$6+VLOOKUP($FA1137,EP,LOOKUPS!C$8,0)*$FF$6+VLOOKUP($FA1137,BM,LOOKUPS!C$5,0)*$FG$6+VLOOKUP($FA1137,DIV,LOOKUPS!C$7,0)*$FH$6++VLOOKUP($FA1137,SIZE,LOOKUPS!C$11,0)*$FI$6)</f>
        <v>12.266300000000003</v>
      </c>
      <c r="FC1137" s="1">
        <f>IF(ISERROR(VLOOKUP($FA1137,MOM,LOOKUPS!D$12,0)*$FB$6+VLOOKUP($FA1137,STREV,LOOKUPS!D$10,0)*$FC$6+VLOOKUP($FA1137,LTREV,LOOKUPS!D$9,0)*$FD$6+VLOOKUP($FA1137,CFP,LOOKUPS!D$6,0)*$FE$6+VLOOKUP($FA1137,EP,LOOKUPS!D$8,0)*$FF$6+VLOOKUP($FA1137,BM,LOOKUPS!D$5,0)*$FG$6+VLOOKUP($FA1137,DIV,LOOKUPS!D$7,0)*$FH$6++VLOOKUP($FA1137,SIZE,LOOKUPS!D$11,0)*$FI$6),"",VLOOKUP($FA1137,MOM,LOOKUPS!D$12,0)*$FB$6+VLOOKUP($FA1137,STREV,LOOKUPS!D$10,0)*$FC$6+VLOOKUP($FA1137,LTREV,LOOKUPS!D$9,0)*$FD$6+VLOOKUP($FA1137,CFP,LOOKUPS!D$6,0)*$FE$6+VLOOKUP($FA1137,EP,LOOKUPS!D$8,0)*$FF$6+VLOOKUP($FA1137,BM,LOOKUPS!D$5,0)*$FG$6+VLOOKUP($FA1137,DIV,LOOKUPS!D$7,0)*$FH$6++VLOOKUP($FA1137,SIZE,LOOKUPS!D$11,0)*$FI$6)</f>
        <v>10.413400000000001</v>
      </c>
      <c r="FD1137" s="1">
        <f>IF(ISERROR(VLOOKUP($FA1137,MOM,LOOKUPS!E$12,0)*$FB$6+VLOOKUP($FA1137,STREV,LOOKUPS!E$10,0)*$FC$6+VLOOKUP($FA1137,LTREV,LOOKUPS!E$9,0)*$FD$6+VLOOKUP($FA1137,CFP,LOOKUPS!E$6,0)*$FE$6+VLOOKUP($FA1137,EP,LOOKUPS!E$8,0)*$FF$6+VLOOKUP($FA1137,BM,LOOKUPS!E$5,0)*$FG$6+VLOOKUP($FA1137,DIV,LOOKUPS!E$7,0)*$FH$6++VLOOKUP($FA1137,SIZE,LOOKUPS!E$11,0)*$FI$6),"",VLOOKUP($FA1137,MOM,LOOKUPS!E$12,0)*$FB$6+VLOOKUP($FA1137,STREV,LOOKUPS!E$10,0)*$FC$6+VLOOKUP($FA1137,LTREV,LOOKUPS!E$9,0)*$FD$6+VLOOKUP($FA1137,CFP,LOOKUPS!E$6,0)*$FE$6+VLOOKUP($FA1137,EP,LOOKUPS!E$8,0)*$FF$6+VLOOKUP($FA1137,BM,LOOKUPS!E$5,0)*$FG$6+VLOOKUP($FA1137,DIV,LOOKUPS!E$7,0)*$FH$6++VLOOKUP($FA1137,SIZE,LOOKUPS!E$11,0)*$FI$6)</f>
        <v>10.066800000000001</v>
      </c>
      <c r="FE1137" s="1">
        <f>IF(ISERROR(VLOOKUP($FA1137,MOM,LOOKUPS!F$12,0)*$FB$6+VLOOKUP($FA1137,STREV,LOOKUPS!F$10,0)*$FC$6+VLOOKUP($FA1137,LTREV,LOOKUPS!F$9,0)*$FD$6+VLOOKUP($FA1137,CFP,LOOKUPS!F$6,0)*$FE$6+VLOOKUP($FA1137,EP,LOOKUPS!F$8,0)*$FF$6+VLOOKUP($FA1137,BM,LOOKUPS!F$5,0)*$FG$6+VLOOKUP($FA1137,DIV,LOOKUPS!F$7,0)*$FH$6++VLOOKUP($FA1137,SIZE,LOOKUPS!F$11,0)*$FI$6),"",VLOOKUP($FA1137,MOM,LOOKUPS!F$12,0)*$FB$6+VLOOKUP($FA1137,STREV,LOOKUPS!F$10,0)*$FC$6+VLOOKUP($FA1137,LTREV,LOOKUPS!F$9,0)*$FD$6+VLOOKUP($FA1137,CFP,LOOKUPS!F$6,0)*$FE$6+VLOOKUP($FA1137,EP,LOOKUPS!F$8,0)*$FF$6+VLOOKUP($FA1137,BM,LOOKUPS!F$5,0)*$FG$6+VLOOKUP($FA1137,DIV,LOOKUPS!F$7,0)*$FH$6++VLOOKUP($FA1137,SIZE,LOOKUPS!F$11,0)*$FI$6)</f>
        <v>8.7985000000000007</v>
      </c>
      <c r="FF1137" s="1">
        <f>IF(ISERROR(VLOOKUP($FA1137,MOM,LOOKUPS!G$12,0)*$FB$6+VLOOKUP($FA1137,STREV,LOOKUPS!G$10,0)*$FC$6+VLOOKUP($FA1137,LTREV,LOOKUPS!G$9,0)*$FD$6+VLOOKUP($FA1137,CFP,LOOKUPS!G$6,0)*$FE$6+VLOOKUP($FA1137,EP,LOOKUPS!G$8,0)*$FF$6+VLOOKUP($FA1137,BM,LOOKUPS!G$5,0)*$FG$6+VLOOKUP($FA1137,DIV,LOOKUPS!G$7,0)*$FH$6++VLOOKUP($FA1137,SIZE,LOOKUPS!G$11,0)*$FI$6),"",VLOOKUP($FA1137,MOM,LOOKUPS!G$12,0)*$FB$6+VLOOKUP($FA1137,STREV,LOOKUPS!G$10,0)*$FC$6+VLOOKUP($FA1137,LTREV,LOOKUPS!G$9,0)*$FD$6+VLOOKUP($FA1137,CFP,LOOKUPS!G$6,0)*$FE$6+VLOOKUP($FA1137,EP,LOOKUPS!G$8,0)*$FF$6+VLOOKUP($FA1137,BM,LOOKUPS!G$5,0)*$FG$6+VLOOKUP($FA1137,DIV,LOOKUPS!G$7,0)*$FH$6++VLOOKUP($FA1137,SIZE,LOOKUPS!G$11,0)*$FI$6)</f>
        <v>8.3064999999999998</v>
      </c>
      <c r="FG1137" s="1">
        <f>IF(ISERROR(VLOOKUP($FA1137,MOM,LOOKUPS!H$12,0)*$FB$6+VLOOKUP($FA1137,STREV,LOOKUPS!H$10,0)*$FC$6+VLOOKUP($FA1137,LTREV,LOOKUPS!H$9,0)*$FD$6+VLOOKUP($FA1137,CFP,LOOKUPS!H$6,0)*$FE$6+VLOOKUP($FA1137,EP,LOOKUPS!H$8,0)*$FF$6+VLOOKUP($FA1137,BM,LOOKUPS!H$5,0)*$FG$6+VLOOKUP($FA1137,DIV,LOOKUPS!H$7,0)*$FH$6++VLOOKUP($FA1137,SIZE,LOOKUPS!H$11,0)*$FI$6),"",VLOOKUP($FA1137,MOM,LOOKUPS!H$12,0)*$FB$6+VLOOKUP($FA1137,STREV,LOOKUPS!H$10,0)*$FC$6+VLOOKUP($FA1137,LTREV,LOOKUPS!H$9,0)*$FD$6+VLOOKUP($FA1137,CFP,LOOKUPS!H$6,0)*$FE$6+VLOOKUP($FA1137,EP,LOOKUPS!H$8,0)*$FF$6+VLOOKUP($FA1137,BM,LOOKUPS!H$5,0)*$FG$6+VLOOKUP($FA1137,DIV,LOOKUPS!H$7,0)*$FH$6++VLOOKUP($FA1137,SIZE,LOOKUPS!H$11,0)*$FI$6)</f>
        <v>8.3946000000000005</v>
      </c>
      <c r="FH1137" s="1">
        <f>IF(ISERROR(VLOOKUP($FA1137,MOM,LOOKUPS!I$12,0)*$FB$6+VLOOKUP($FA1137,STREV,LOOKUPS!I$10,0)*$FC$6+VLOOKUP($FA1137,LTREV,LOOKUPS!I$9,0)*$FD$6+VLOOKUP($FA1137,CFP,LOOKUPS!I$6,0)*$FE$6+VLOOKUP($FA1137,EP,LOOKUPS!I$8,0)*$FF$6+VLOOKUP($FA1137,BM,LOOKUPS!I$5,0)*$FG$6+VLOOKUP($FA1137,DIV,LOOKUPS!I$7,0)*$FH$6++VLOOKUP($FA1137,SIZE,LOOKUPS!I$11,0)*$FI$6),"",VLOOKUP($FA1137,MOM,LOOKUPS!I$12,0)*$FB$6+VLOOKUP($FA1137,STREV,LOOKUPS!I$10,0)*$FC$6+VLOOKUP($FA1137,LTREV,LOOKUPS!I$9,0)*$FD$6+VLOOKUP($FA1137,CFP,LOOKUPS!I$6,0)*$FE$6+VLOOKUP($FA1137,EP,LOOKUPS!I$8,0)*$FF$6+VLOOKUP($FA1137,BM,LOOKUPS!I$5,0)*$FG$6+VLOOKUP($FA1137,DIV,LOOKUPS!I$7,0)*$FH$6++VLOOKUP($FA1137,SIZE,LOOKUPS!I$11,0)*$FI$6)</f>
        <v>7.0410000000000004</v>
      </c>
      <c r="FI1137" s="1">
        <f>IF(ISERROR(VLOOKUP($FA1137,MOM,LOOKUPS!J$12,0)*$FB$6+VLOOKUP($FA1137,STREV,LOOKUPS!J$10,0)*$FC$6+VLOOKUP($FA1137,LTREV,LOOKUPS!J$9,0)*$FD$6+VLOOKUP($FA1137,CFP,LOOKUPS!J$6,0)*$FE$6+VLOOKUP($FA1137,EP,LOOKUPS!J$8,0)*$FF$6+VLOOKUP($FA1137,BM,LOOKUPS!J$5,0)*$FG$6+VLOOKUP($FA1137,DIV,LOOKUPS!J$7,0)*$FH$6++VLOOKUP($FA1137,SIZE,LOOKUPS!J$11,0)*$FI$6),"",VLOOKUP($FA1137,MOM,LOOKUPS!J$12,0)*$FB$6+VLOOKUP($FA1137,STREV,LOOKUPS!J$10,0)*$FC$6+VLOOKUP($FA1137,LTREV,LOOKUPS!J$9,0)*$FD$6+VLOOKUP($FA1137,CFP,LOOKUPS!J$6,0)*$FE$6+VLOOKUP($FA1137,EP,LOOKUPS!J$8,0)*$FF$6+VLOOKUP($FA1137,BM,LOOKUPS!J$5,0)*$FG$6+VLOOKUP($FA1137,DIV,LOOKUPS!J$7,0)*$FH$6++VLOOKUP($FA1137,SIZE,LOOKUPS!J$11,0)*$FI$6)</f>
        <v>7.3910999999999998</v>
      </c>
      <c r="FJ1137" s="1">
        <f>IF(ISERROR(VLOOKUP($FA1137,MOM,LOOKUPS!K$12,0)*$FB$6+VLOOKUP($FA1137,STREV,LOOKUPS!K$10,0)*$FC$6+VLOOKUP($FA1137,LTREV,LOOKUPS!K$9,0)*$FD$6+VLOOKUP($FA1137,CFP,LOOKUPS!K$6,0)*$FE$6+VLOOKUP($FA1137,EP,LOOKUPS!K$8,0)*$FF$6+VLOOKUP($FA1137,BM,LOOKUPS!K$5,0)*$FG$6+VLOOKUP($FA1137,DIV,LOOKUPS!K$7,0)*$FH$6++VLOOKUP($FA1137,SIZE,LOOKUPS!K$11,0)*$FI$6),"",VLOOKUP($FA1137,MOM,LOOKUPS!K$12,0)*$FB$6+VLOOKUP($FA1137,STREV,LOOKUPS!K$10,0)*$FC$6+VLOOKUP($FA1137,LTREV,LOOKUPS!K$9,0)*$FD$6+VLOOKUP($FA1137,CFP,LOOKUPS!K$6,0)*$FE$6+VLOOKUP($FA1137,EP,LOOKUPS!K$8,0)*$FF$6+VLOOKUP($FA1137,BM,LOOKUPS!K$5,0)*$FG$6+VLOOKUP($FA1137,DIV,LOOKUPS!K$7,0)*$FH$6++VLOOKUP($FA1137,SIZE,LOOKUPS!K$11,0)*$FI$6)</f>
        <v>8.5468000000000011</v>
      </c>
      <c r="FK1137" s="1">
        <f>IF(ISERROR(VLOOKUP($FA1137,MOM,LOOKUPS!L$12,0)*$FB$6+VLOOKUP($FA1137,STREV,LOOKUPS!L$10,0)*$FC$6+VLOOKUP($FA1137,LTREV,LOOKUPS!L$9,0)*$FD$6+VLOOKUP($FA1137,CFP,LOOKUPS!L$6,0)*$FE$6+VLOOKUP($FA1137,EP,LOOKUPS!L$8,0)*$FF$6+VLOOKUP($FA1137,BM,LOOKUPS!L$5,0)*$FG$6+VLOOKUP($FA1137,DIV,LOOKUPS!L$7,0)*$FH$6++VLOOKUP($FA1137,SIZE,LOOKUPS!L$11,0)*$FI$6),"",VLOOKUP($FA1137,MOM,LOOKUPS!L$12,0)*$FB$6+VLOOKUP($FA1137,STREV,LOOKUPS!L$10,0)*$FC$6+VLOOKUP($FA1137,LTREV,LOOKUPS!L$9,0)*$FD$6+VLOOKUP($FA1137,CFP,LOOKUPS!L$6,0)*$FE$6+VLOOKUP($FA1137,EP,LOOKUPS!L$8,0)*$FF$6+VLOOKUP($FA1137,BM,LOOKUPS!L$5,0)*$FG$6+VLOOKUP($FA1137,DIV,LOOKUPS!L$7,0)*$FH$6++VLOOKUP($FA1137,SIZE,LOOKUPS!L$11,0)*$FI$6)</f>
        <v>8.9778000000000002</v>
      </c>
    </row>
    <row r="1138" spans="1:167" x14ac:dyDescent="0.3">
      <c r="M1138" s="1">
        <v>202002</v>
      </c>
      <c r="N1138" s="1">
        <v>-11.97</v>
      </c>
      <c r="O1138" s="1">
        <v>-8.4</v>
      </c>
      <c r="P1138" s="1">
        <v>-7.68</v>
      </c>
      <c r="Q1138" s="1">
        <v>-8.65</v>
      </c>
      <c r="R1138" s="1">
        <v>-9.18</v>
      </c>
      <c r="S1138" s="1">
        <v>-8.65</v>
      </c>
      <c r="T1138" s="1">
        <v>-8.08</v>
      </c>
      <c r="U1138" s="1">
        <v>-7.66</v>
      </c>
      <c r="V1138" s="1">
        <v>-6.95</v>
      </c>
      <c r="W1138" s="1">
        <v>-0.14000000000000001</v>
      </c>
      <c r="CA1138" s="1">
        <v>202007</v>
      </c>
      <c r="CB1138" s="1">
        <v>8.32</v>
      </c>
      <c r="CC1138" s="1">
        <v>3.41</v>
      </c>
      <c r="CD1138" s="1">
        <v>4.76</v>
      </c>
      <c r="CE1138" s="1">
        <v>4.26</v>
      </c>
      <c r="CF1138" s="1">
        <v>2.98</v>
      </c>
      <c r="CG1138" s="1">
        <v>3.89</v>
      </c>
      <c r="CH1138" s="1">
        <v>6.38</v>
      </c>
      <c r="CI1138" s="1">
        <v>2.91</v>
      </c>
      <c r="CJ1138" s="1">
        <v>5.17</v>
      </c>
      <c r="CK1138" s="1">
        <v>2.4700000000000002</v>
      </c>
      <c r="CL1138" s="1">
        <v>3.6</v>
      </c>
      <c r="CM1138" s="1">
        <v>4.33</v>
      </c>
      <c r="CN1138" s="1">
        <v>3.38</v>
      </c>
      <c r="CO1138" s="1">
        <v>7.92</v>
      </c>
      <c r="CP1138" s="1">
        <v>4.68</v>
      </c>
      <c r="CQ1138" s="1">
        <v>3.3</v>
      </c>
      <c r="CR1138" s="1">
        <v>2.57</v>
      </c>
      <c r="CS1138" s="1">
        <v>2.88</v>
      </c>
      <c r="CT1138" s="1">
        <v>7.93</v>
      </c>
      <c r="DQ1138" s="1">
        <v>202007</v>
      </c>
      <c r="DR1138" s="1">
        <v>-99.99</v>
      </c>
      <c r="DS1138" s="1">
        <v>4.09</v>
      </c>
      <c r="DT1138" s="1">
        <v>3.38</v>
      </c>
      <c r="DU1138" s="1">
        <v>5.95</v>
      </c>
      <c r="DV1138" s="1">
        <v>5.27</v>
      </c>
      <c r="DW1138" s="1">
        <v>1.33</v>
      </c>
      <c r="DX1138" s="1">
        <v>2.75</v>
      </c>
      <c r="DY1138" s="1">
        <v>5.5</v>
      </c>
      <c r="DZ1138" s="1">
        <v>5.45</v>
      </c>
      <c r="EA1138" s="1">
        <v>7.07</v>
      </c>
      <c r="EB1138" s="1">
        <v>1.34</v>
      </c>
      <c r="EC1138" s="1">
        <v>-0.59</v>
      </c>
      <c r="ED1138" s="1">
        <v>3.79</v>
      </c>
      <c r="EE1138" s="1">
        <v>2.56</v>
      </c>
      <c r="EF1138" s="1">
        <v>2.98</v>
      </c>
      <c r="EG1138" s="1">
        <v>4.2300000000000004</v>
      </c>
      <c r="EH1138" s="1">
        <v>6.88</v>
      </c>
      <c r="EI1138" s="1">
        <v>6.04</v>
      </c>
      <c r="EJ1138" s="1">
        <v>4.88</v>
      </c>
      <c r="EL1138">
        <v>202007</v>
      </c>
      <c r="EM1138">
        <v>5.77</v>
      </c>
      <c r="EN1138">
        <v>-2.1800000000000002</v>
      </c>
      <c r="EO1138">
        <v>-1.39</v>
      </c>
      <c r="EP1138">
        <v>0.01</v>
      </c>
      <c r="EU1138">
        <v>202002</v>
      </c>
      <c r="EV1138">
        <v>-2.35</v>
      </c>
    </row>
    <row r="1139" spans="1:167" x14ac:dyDescent="0.3">
      <c r="M1139" s="1">
        <v>202003</v>
      </c>
      <c r="N1139" s="1">
        <v>-27.44</v>
      </c>
      <c r="O1139" s="1">
        <v>-26.45</v>
      </c>
      <c r="P1139" s="1">
        <v>-23.95</v>
      </c>
      <c r="Q1139" s="1">
        <v>-22.68</v>
      </c>
      <c r="R1139" s="1">
        <v>-21.45</v>
      </c>
      <c r="S1139" s="1">
        <v>-21.75</v>
      </c>
      <c r="T1139" s="1">
        <v>-21.09</v>
      </c>
      <c r="U1139" s="1">
        <v>-21.23</v>
      </c>
      <c r="V1139" s="1">
        <v>-21.17</v>
      </c>
      <c r="W1139" s="1">
        <v>-20.86</v>
      </c>
      <c r="CA1139" s="1">
        <v>202008</v>
      </c>
      <c r="CB1139" s="1">
        <v>6.45</v>
      </c>
      <c r="CC1139" s="1">
        <v>5.12</v>
      </c>
      <c r="CD1139" s="1">
        <v>4.67</v>
      </c>
      <c r="CE1139" s="1">
        <v>3.83</v>
      </c>
      <c r="CF1139" s="1">
        <v>5.32</v>
      </c>
      <c r="CG1139" s="1">
        <v>5.13</v>
      </c>
      <c r="CH1139" s="1">
        <v>3.23</v>
      </c>
      <c r="CI1139" s="1">
        <v>4.22</v>
      </c>
      <c r="CJ1139" s="1">
        <v>4.5599999999999996</v>
      </c>
      <c r="CK1139" s="1">
        <v>6</v>
      </c>
      <c r="CL1139" s="1">
        <v>4.4800000000000004</v>
      </c>
      <c r="CM1139" s="1">
        <v>4.6900000000000004</v>
      </c>
      <c r="CN1139" s="1">
        <v>5.63</v>
      </c>
      <c r="CO1139" s="1">
        <v>2.64</v>
      </c>
      <c r="CP1139" s="1">
        <v>3.87</v>
      </c>
      <c r="CQ1139" s="1">
        <v>6.22</v>
      </c>
      <c r="CR1139" s="1">
        <v>2.5</v>
      </c>
      <c r="CS1139" s="1">
        <v>4.22</v>
      </c>
      <c r="CT1139" s="1">
        <v>4.9800000000000004</v>
      </c>
      <c r="DQ1139" s="1">
        <v>202008</v>
      </c>
      <c r="DR1139" s="1">
        <v>-99.99</v>
      </c>
      <c r="DS1139" s="1">
        <v>4.09</v>
      </c>
      <c r="DT1139" s="1">
        <v>5.85</v>
      </c>
      <c r="DU1139" s="1">
        <v>4.41</v>
      </c>
      <c r="DV1139" s="1">
        <v>3.65</v>
      </c>
      <c r="DW1139" s="1">
        <v>6.47</v>
      </c>
      <c r="DX1139" s="1">
        <v>5.41</v>
      </c>
      <c r="DY1139" s="1">
        <v>4.5</v>
      </c>
      <c r="DZ1139" s="1">
        <v>4.5199999999999996</v>
      </c>
      <c r="EA1139" s="1">
        <v>1.56</v>
      </c>
      <c r="EB1139" s="1">
        <v>8.1999999999999993</v>
      </c>
      <c r="EC1139" s="1">
        <v>5.8</v>
      </c>
      <c r="ED1139" s="1">
        <v>7.32</v>
      </c>
      <c r="EE1139" s="1">
        <v>5.5</v>
      </c>
      <c r="EF1139" s="1">
        <v>5.3</v>
      </c>
      <c r="EG1139" s="1">
        <v>4.75</v>
      </c>
      <c r="EH1139" s="1">
        <v>4.2300000000000004</v>
      </c>
      <c r="EI1139" s="1">
        <v>3.13</v>
      </c>
      <c r="EJ1139" s="1">
        <v>5.86</v>
      </c>
      <c r="EL1139">
        <v>202008</v>
      </c>
      <c r="EM1139">
        <v>7.63</v>
      </c>
      <c r="EN1139">
        <v>-0.25</v>
      </c>
      <c r="EO1139">
        <v>-2.94</v>
      </c>
      <c r="EP1139">
        <v>0.01</v>
      </c>
      <c r="EU1139">
        <v>202003</v>
      </c>
      <c r="EV1139">
        <v>-11.87</v>
      </c>
    </row>
    <row r="1140" spans="1:167" x14ac:dyDescent="0.3">
      <c r="M1140" s="1">
        <v>202004</v>
      </c>
      <c r="N1140" s="1">
        <v>53.37</v>
      </c>
      <c r="O1140" s="1">
        <v>28.31</v>
      </c>
      <c r="P1140" s="1">
        <v>24.12</v>
      </c>
      <c r="Q1140" s="1">
        <v>20.3</v>
      </c>
      <c r="R1140" s="1">
        <v>16.079999999999998</v>
      </c>
      <c r="S1140" s="1">
        <v>15.9</v>
      </c>
      <c r="T1140" s="1">
        <v>14.32</v>
      </c>
      <c r="U1140" s="1">
        <v>13.12</v>
      </c>
      <c r="V1140" s="1">
        <v>11.98</v>
      </c>
      <c r="W1140" s="1">
        <v>11.37</v>
      </c>
      <c r="CA1140" s="1">
        <v>202009</v>
      </c>
      <c r="CB1140" s="1">
        <v>-1.71</v>
      </c>
      <c r="CC1140" s="1">
        <v>-1</v>
      </c>
      <c r="CD1140" s="1">
        <v>-4.01</v>
      </c>
      <c r="CE1140" s="1">
        <v>-3.25</v>
      </c>
      <c r="CF1140" s="1">
        <v>-1.03</v>
      </c>
      <c r="CG1140" s="1">
        <v>-1.99</v>
      </c>
      <c r="CH1140" s="1">
        <v>-4.07</v>
      </c>
      <c r="CI1140" s="1">
        <v>-4.3899999999999997</v>
      </c>
      <c r="CJ1140" s="1">
        <v>-2.75</v>
      </c>
      <c r="CK1140" s="1">
        <v>-0.39</v>
      </c>
      <c r="CL1140" s="1">
        <v>-1.81</v>
      </c>
      <c r="CM1140" s="1">
        <v>-0.93</v>
      </c>
      <c r="CN1140" s="1">
        <v>-3.2</v>
      </c>
      <c r="CO1140" s="1">
        <v>-3.67</v>
      </c>
      <c r="CP1140" s="1">
        <v>-4.51</v>
      </c>
      <c r="CQ1140" s="1">
        <v>-4.67</v>
      </c>
      <c r="CR1140" s="1">
        <v>-4.16</v>
      </c>
      <c r="CS1140" s="1">
        <v>-1.74</v>
      </c>
      <c r="CT1140" s="1">
        <v>-3.98</v>
      </c>
      <c r="DQ1140" s="1">
        <v>202009</v>
      </c>
      <c r="DR1140" s="1">
        <v>-99.99</v>
      </c>
      <c r="DS1140" s="1">
        <v>-2.75</v>
      </c>
      <c r="DT1140" s="1">
        <v>-3.67</v>
      </c>
      <c r="DU1140" s="1">
        <v>-1.61</v>
      </c>
      <c r="DV1140" s="1">
        <v>-2.04</v>
      </c>
      <c r="DW1140" s="1">
        <v>-4.92</v>
      </c>
      <c r="DX1140" s="1">
        <v>-3.55</v>
      </c>
      <c r="DY1140" s="1">
        <v>-2.12</v>
      </c>
      <c r="DZ1140" s="1">
        <v>-2</v>
      </c>
      <c r="EA1140" s="1">
        <v>-1.18</v>
      </c>
      <c r="EB1140" s="1">
        <v>-3.92</v>
      </c>
      <c r="EC1140" s="1">
        <v>-5.52</v>
      </c>
      <c r="ED1140" s="1">
        <v>-4.1399999999999997</v>
      </c>
      <c r="EE1140" s="1">
        <v>-3.34</v>
      </c>
      <c r="EF1140" s="1">
        <v>-3.8</v>
      </c>
      <c r="EG1140" s="1">
        <v>-3.26</v>
      </c>
      <c r="EH1140" s="1">
        <v>-0.9</v>
      </c>
      <c r="EI1140" s="1">
        <v>-1.72</v>
      </c>
      <c r="EJ1140" s="1">
        <v>-2.2799999999999998</v>
      </c>
      <c r="EL1140">
        <v>202009</v>
      </c>
      <c r="EM1140">
        <v>-3.63</v>
      </c>
      <c r="EN1140">
        <v>0.06</v>
      </c>
      <c r="EO1140">
        <v>-2.5099999999999998</v>
      </c>
      <c r="EP1140">
        <v>0.01</v>
      </c>
      <c r="EU1140">
        <v>202004</v>
      </c>
      <c r="EV1140">
        <v>15.58</v>
      </c>
    </row>
    <row r="1141" spans="1:167" x14ac:dyDescent="0.3">
      <c r="M1141" s="1">
        <v>202005</v>
      </c>
      <c r="N1141" s="1">
        <v>6.24</v>
      </c>
      <c r="O1141" s="1">
        <v>6.91</v>
      </c>
      <c r="P1141" s="1">
        <v>8.92</v>
      </c>
      <c r="Q1141" s="1">
        <v>6.96</v>
      </c>
      <c r="R1141" s="1">
        <v>5.6</v>
      </c>
      <c r="S1141" s="1">
        <v>8.24</v>
      </c>
      <c r="T1141" s="1">
        <v>10.99</v>
      </c>
      <c r="U1141" s="1">
        <v>9.86</v>
      </c>
      <c r="V1141" s="1">
        <v>12.1</v>
      </c>
      <c r="W1141" s="1">
        <v>5.56</v>
      </c>
      <c r="CA1141" s="1">
        <v>202010</v>
      </c>
      <c r="CB1141" s="1">
        <v>-2.14</v>
      </c>
      <c r="CC1141" s="1">
        <v>-0.26</v>
      </c>
      <c r="CD1141" s="1">
        <v>1.5</v>
      </c>
      <c r="CE1141" s="1">
        <v>3.59</v>
      </c>
      <c r="CF1141" s="1">
        <v>-0.88</v>
      </c>
      <c r="CG1141" s="1">
        <v>1.1200000000000001</v>
      </c>
      <c r="CH1141" s="1">
        <v>1.25</v>
      </c>
      <c r="CI1141" s="1">
        <v>3.71</v>
      </c>
      <c r="CJ1141" s="1">
        <v>2.83</v>
      </c>
      <c r="CK1141" s="1">
        <v>-1.18</v>
      </c>
      <c r="CL1141" s="1">
        <v>-0.51</v>
      </c>
      <c r="CM1141" s="1">
        <v>1.07</v>
      </c>
      <c r="CN1141" s="1">
        <v>1.18</v>
      </c>
      <c r="CO1141" s="1">
        <v>1.01</v>
      </c>
      <c r="CP1141" s="1">
        <v>1.52</v>
      </c>
      <c r="CQ1141" s="1">
        <v>2.21</v>
      </c>
      <c r="CR1141" s="1">
        <v>4.99</v>
      </c>
      <c r="CS1141" s="1">
        <v>3.36</v>
      </c>
      <c r="CT1141" s="1">
        <v>2.17</v>
      </c>
      <c r="DQ1141" s="1">
        <v>202010</v>
      </c>
      <c r="DR1141" s="1">
        <v>-99.99</v>
      </c>
      <c r="DS1141" s="1">
        <v>0.65</v>
      </c>
      <c r="DT1141" s="1">
        <v>3.18</v>
      </c>
      <c r="DU1141" s="1">
        <v>-0.56000000000000005</v>
      </c>
      <c r="DV1141" s="1">
        <v>-0.13</v>
      </c>
      <c r="DW1141" s="1">
        <v>3.23</v>
      </c>
      <c r="DX1141" s="1">
        <v>3.85</v>
      </c>
      <c r="DY1141" s="1">
        <v>1.57</v>
      </c>
      <c r="DZ1141" s="1">
        <v>-1.19</v>
      </c>
      <c r="EA1141" s="1">
        <v>-0.91</v>
      </c>
      <c r="EB1141" s="1">
        <v>1.57</v>
      </c>
      <c r="EC1141" s="1">
        <v>3.7</v>
      </c>
      <c r="ED1141" s="1">
        <v>2.61</v>
      </c>
      <c r="EE1141" s="1">
        <v>4.26</v>
      </c>
      <c r="EF1141" s="1">
        <v>3.37</v>
      </c>
      <c r="EG1141" s="1">
        <v>2.44</v>
      </c>
      <c r="EH1141" s="1">
        <v>0.63</v>
      </c>
      <c r="EI1141" s="1">
        <v>0.62</v>
      </c>
      <c r="EJ1141" s="1">
        <v>-2.95</v>
      </c>
      <c r="EL1141">
        <v>202010</v>
      </c>
      <c r="EM1141">
        <v>-2.1</v>
      </c>
      <c r="EN1141">
        <v>4.4400000000000004</v>
      </c>
      <c r="EO1141">
        <v>4.03</v>
      </c>
      <c r="EP1141">
        <v>0.01</v>
      </c>
      <c r="EU1141">
        <v>202005</v>
      </c>
      <c r="EV1141">
        <v>-3.09</v>
      </c>
    </row>
    <row r="1142" spans="1:167" x14ac:dyDescent="0.3">
      <c r="M1142" s="1">
        <v>202006</v>
      </c>
      <c r="N1142" s="1">
        <v>15.63</v>
      </c>
      <c r="O1142" s="1">
        <v>5.53</v>
      </c>
      <c r="P1142" s="1">
        <v>5.49</v>
      </c>
      <c r="Q1142" s="1">
        <v>5.05</v>
      </c>
      <c r="R1142" s="1">
        <v>3.5</v>
      </c>
      <c r="S1142" s="1">
        <v>4.0199999999999996</v>
      </c>
      <c r="T1142" s="1">
        <v>7.13</v>
      </c>
      <c r="U1142" s="1">
        <v>4.37</v>
      </c>
      <c r="V1142" s="1">
        <v>4.16</v>
      </c>
      <c r="W1142" s="1">
        <v>8.92</v>
      </c>
      <c r="CA1142" s="1">
        <v>202011</v>
      </c>
      <c r="CB1142" s="1">
        <v>23.68</v>
      </c>
      <c r="CC1142" s="1">
        <v>18.66</v>
      </c>
      <c r="CD1142" s="1">
        <v>19.16</v>
      </c>
      <c r="CE1142" s="1">
        <v>22.98</v>
      </c>
      <c r="CF1142" s="1">
        <v>18.21</v>
      </c>
      <c r="CG1142" s="1">
        <v>18.78</v>
      </c>
      <c r="CH1142" s="1">
        <v>19.38</v>
      </c>
      <c r="CI1142" s="1">
        <v>19.850000000000001</v>
      </c>
      <c r="CJ1142" s="1">
        <v>24.8</v>
      </c>
      <c r="CK1142" s="1">
        <v>15.97</v>
      </c>
      <c r="CL1142" s="1">
        <v>20.93</v>
      </c>
      <c r="CM1142" s="1">
        <v>19.64</v>
      </c>
      <c r="CN1142" s="1">
        <v>17.8</v>
      </c>
      <c r="CO1142" s="1">
        <v>19.510000000000002</v>
      </c>
      <c r="CP1142" s="1">
        <v>19.25</v>
      </c>
      <c r="CQ1142" s="1">
        <v>20.04</v>
      </c>
      <c r="CR1142" s="1">
        <v>19.690000000000001</v>
      </c>
      <c r="CS1142" s="1">
        <v>21.54</v>
      </c>
      <c r="CT1142" s="1">
        <v>28.85</v>
      </c>
      <c r="DQ1142" s="1">
        <v>202011</v>
      </c>
      <c r="DR1142" s="1">
        <v>-99.99</v>
      </c>
      <c r="DS1142" s="1">
        <v>23.77</v>
      </c>
      <c r="DT1142" s="1">
        <v>18.239999999999998</v>
      </c>
      <c r="DU1142" s="1">
        <v>13.64</v>
      </c>
      <c r="DV1142" s="1">
        <v>24.24</v>
      </c>
      <c r="DW1142" s="1">
        <v>20.83</v>
      </c>
      <c r="DX1142" s="1">
        <v>18.25</v>
      </c>
      <c r="DY1142" s="1">
        <v>15.34</v>
      </c>
      <c r="DZ1142" s="1">
        <v>13.45</v>
      </c>
      <c r="EA1142" s="1">
        <v>24.42</v>
      </c>
      <c r="EB1142" s="1">
        <v>23.86</v>
      </c>
      <c r="EC1142" s="1">
        <v>21.94</v>
      </c>
      <c r="ED1142" s="1">
        <v>19.38</v>
      </c>
      <c r="EE1142" s="1">
        <v>19.52</v>
      </c>
      <c r="EF1142" s="1">
        <v>16.75</v>
      </c>
      <c r="EG1142" s="1">
        <v>16.579999999999998</v>
      </c>
      <c r="EH1142" s="1">
        <v>14</v>
      </c>
      <c r="EI1142" s="1">
        <v>13.65</v>
      </c>
      <c r="EJ1142" s="1">
        <v>13.24</v>
      </c>
      <c r="EL1142">
        <v>202011</v>
      </c>
      <c r="EM1142">
        <v>12.47</v>
      </c>
      <c r="EN1142">
        <v>5.48</v>
      </c>
      <c r="EO1142">
        <v>2.11</v>
      </c>
      <c r="EP1142">
        <v>0.01</v>
      </c>
      <c r="EU1142">
        <v>202006</v>
      </c>
      <c r="EV1142">
        <v>-1.91</v>
      </c>
    </row>
    <row r="1143" spans="1:167" x14ac:dyDescent="0.3">
      <c r="M1143" s="1">
        <v>202007</v>
      </c>
      <c r="N1143" s="1">
        <v>7.71</v>
      </c>
      <c r="O1143" s="1">
        <v>4.18</v>
      </c>
      <c r="P1143" s="1">
        <v>3.06</v>
      </c>
      <c r="Q1143" s="1">
        <v>2.1800000000000002</v>
      </c>
      <c r="R1143" s="1">
        <v>3.19</v>
      </c>
      <c r="S1143" s="1">
        <v>0.89</v>
      </c>
      <c r="T1143" s="1">
        <v>3.19</v>
      </c>
      <c r="U1143" s="1">
        <v>3.6</v>
      </c>
      <c r="V1143" s="1">
        <v>2.68</v>
      </c>
      <c r="W1143" s="1">
        <v>8.11</v>
      </c>
      <c r="CA1143" s="1">
        <v>202012</v>
      </c>
      <c r="CB1143" s="1">
        <v>11.91</v>
      </c>
      <c r="CC1143" s="1">
        <v>9.15</v>
      </c>
      <c r="CD1143" s="1">
        <v>8.4499999999999993</v>
      </c>
      <c r="CE1143" s="1">
        <v>9.32</v>
      </c>
      <c r="CF1143" s="1">
        <v>9.64</v>
      </c>
      <c r="CG1143" s="1">
        <v>8.35</v>
      </c>
      <c r="CH1143" s="1">
        <v>9.11</v>
      </c>
      <c r="CI1143" s="1">
        <v>8.2200000000000006</v>
      </c>
      <c r="CJ1143" s="1">
        <v>9.42</v>
      </c>
      <c r="CK1143" s="1">
        <v>10.91</v>
      </c>
      <c r="CL1143" s="1">
        <v>8.11</v>
      </c>
      <c r="CM1143" s="1">
        <v>8.1</v>
      </c>
      <c r="CN1143" s="1">
        <v>8.65</v>
      </c>
      <c r="CO1143" s="1">
        <v>9.94</v>
      </c>
      <c r="CP1143" s="1">
        <v>8.19</v>
      </c>
      <c r="CQ1143" s="1">
        <v>7.14</v>
      </c>
      <c r="CR1143" s="1">
        <v>9.15</v>
      </c>
      <c r="CS1143" s="1">
        <v>8.89</v>
      </c>
      <c r="CT1143" s="1">
        <v>10.08</v>
      </c>
      <c r="DQ1143" s="1">
        <v>202012</v>
      </c>
      <c r="DR1143" s="1">
        <v>-99.99</v>
      </c>
      <c r="DS1143" s="1">
        <v>10.72</v>
      </c>
      <c r="DT1143" s="1">
        <v>8.67</v>
      </c>
      <c r="DU1143" s="1">
        <v>4.4000000000000004</v>
      </c>
      <c r="DV1143" s="1">
        <v>11.16</v>
      </c>
      <c r="DW1143" s="1">
        <v>9.3000000000000007</v>
      </c>
      <c r="DX1143" s="1">
        <v>9.02</v>
      </c>
      <c r="DY1143" s="1">
        <v>6.01</v>
      </c>
      <c r="DZ1143" s="1">
        <v>3.78</v>
      </c>
      <c r="EA1143" s="1">
        <v>12.51</v>
      </c>
      <c r="EB1143" s="1">
        <v>8.23</v>
      </c>
      <c r="EC1143" s="1">
        <v>9.0299999999999994</v>
      </c>
      <c r="ED1143" s="1">
        <v>9.65</v>
      </c>
      <c r="EE1143" s="1">
        <v>9.9</v>
      </c>
      <c r="EF1143" s="1">
        <v>7.99</v>
      </c>
      <c r="EG1143" s="1">
        <v>6.41</v>
      </c>
      <c r="EH1143" s="1">
        <v>5.57</v>
      </c>
      <c r="EI1143" s="1">
        <v>4.0199999999999996</v>
      </c>
      <c r="EJ1143" s="1">
        <v>3.54</v>
      </c>
      <c r="EL1143">
        <v>202012</v>
      </c>
      <c r="EM1143">
        <v>4.63</v>
      </c>
      <c r="EN1143">
        <v>4.91</v>
      </c>
      <c r="EO1143">
        <v>-1.46</v>
      </c>
      <c r="EP1143">
        <v>0.01</v>
      </c>
      <c r="EU1143">
        <v>202007</v>
      </c>
      <c r="EV1143">
        <v>-3.27</v>
      </c>
    </row>
    <row r="1144" spans="1:167" x14ac:dyDescent="0.3">
      <c r="M1144" s="1">
        <v>202008</v>
      </c>
      <c r="N1144" s="1">
        <v>6.74</v>
      </c>
      <c r="O1144" s="1">
        <v>4.16</v>
      </c>
      <c r="P1144" s="1">
        <v>4.45</v>
      </c>
      <c r="Q1144" s="1">
        <v>4.5599999999999996</v>
      </c>
      <c r="R1144" s="1">
        <v>5.79</v>
      </c>
      <c r="S1144" s="1">
        <v>4.66</v>
      </c>
      <c r="T1144" s="1">
        <v>6.1</v>
      </c>
      <c r="U1144" s="1">
        <v>5.36</v>
      </c>
      <c r="V1144" s="1">
        <v>4.1900000000000004</v>
      </c>
      <c r="W1144" s="1">
        <v>0.39</v>
      </c>
      <c r="EU1144">
        <v>202008</v>
      </c>
      <c r="EV1144">
        <v>-2.27</v>
      </c>
    </row>
    <row r="1145" spans="1:167" x14ac:dyDescent="0.3">
      <c r="M1145" s="1">
        <v>202009</v>
      </c>
      <c r="N1145" s="1">
        <v>-2.54</v>
      </c>
      <c r="O1145" s="1">
        <v>-4.28</v>
      </c>
      <c r="P1145" s="1">
        <v>-2.44</v>
      </c>
      <c r="Q1145" s="1">
        <v>-3.15</v>
      </c>
      <c r="R1145" s="1">
        <v>-3.15</v>
      </c>
      <c r="S1145" s="1">
        <v>-2.39</v>
      </c>
      <c r="T1145" s="1">
        <v>-4.37</v>
      </c>
      <c r="U1145" s="1">
        <v>-3.2</v>
      </c>
      <c r="V1145" s="1">
        <v>-3.19</v>
      </c>
      <c r="W1145" s="1">
        <v>-0.91</v>
      </c>
      <c r="EU1145">
        <v>202009</v>
      </c>
      <c r="EV1145">
        <v>0.42</v>
      </c>
    </row>
    <row r="1146" spans="1:167" x14ac:dyDescent="0.3">
      <c r="M1146" s="1">
        <v>202010</v>
      </c>
      <c r="N1146" s="1">
        <v>-1.32</v>
      </c>
      <c r="O1146" s="1">
        <v>1.72</v>
      </c>
      <c r="P1146" s="1">
        <v>3.25</v>
      </c>
      <c r="Q1146" s="1">
        <v>3.09</v>
      </c>
      <c r="R1146" s="1">
        <v>1.95</v>
      </c>
      <c r="S1146" s="1">
        <v>1.98</v>
      </c>
      <c r="T1146" s="1">
        <v>-0.19</v>
      </c>
      <c r="U1146" s="1">
        <v>2.06</v>
      </c>
      <c r="V1146" s="1">
        <v>1.33</v>
      </c>
      <c r="W1146" s="1">
        <v>-1.05</v>
      </c>
      <c r="EU1146">
        <v>202010</v>
      </c>
      <c r="EV1146">
        <v>0.69</v>
      </c>
    </row>
    <row r="1147" spans="1:167" x14ac:dyDescent="0.3">
      <c r="M1147" s="1">
        <v>202011</v>
      </c>
      <c r="N1147" s="1">
        <v>28.77</v>
      </c>
      <c r="O1147" s="1">
        <v>22.42</v>
      </c>
      <c r="P1147" s="1">
        <v>20.9</v>
      </c>
      <c r="Q1147" s="1">
        <v>18.71</v>
      </c>
      <c r="R1147" s="1">
        <v>20.28</v>
      </c>
      <c r="S1147" s="1">
        <v>19</v>
      </c>
      <c r="T1147" s="1">
        <v>16.989999999999998</v>
      </c>
      <c r="U1147" s="1">
        <v>17.75</v>
      </c>
      <c r="V1147" s="1">
        <v>17.21</v>
      </c>
      <c r="W1147" s="1">
        <v>18.829999999999998</v>
      </c>
      <c r="EU1147">
        <v>202011</v>
      </c>
      <c r="EV1147">
        <v>3.23</v>
      </c>
    </row>
    <row r="1148" spans="1:167" x14ac:dyDescent="0.3">
      <c r="M1148" s="1">
        <v>202012</v>
      </c>
      <c r="N1148" s="1">
        <v>8.43</v>
      </c>
      <c r="O1148" s="1">
        <v>8.34</v>
      </c>
      <c r="P1148" s="1">
        <v>7.04</v>
      </c>
      <c r="Q1148" s="1">
        <v>7.28</v>
      </c>
      <c r="R1148" s="1">
        <v>11.11</v>
      </c>
      <c r="S1148" s="1">
        <v>7.94</v>
      </c>
      <c r="T1148" s="1">
        <v>8.92</v>
      </c>
      <c r="U1148" s="1">
        <v>11.73</v>
      </c>
      <c r="V1148" s="1">
        <v>11.19</v>
      </c>
      <c r="W1148" s="1">
        <v>9.8800000000000008</v>
      </c>
      <c r="EU1148">
        <v>202012</v>
      </c>
      <c r="EV1148">
        <v>-3.06</v>
      </c>
    </row>
  </sheetData>
  <conditionalFormatting sqref="B2:K2">
    <cfRule type="colorScale" priority="10">
      <colorScale>
        <cfvo type="min"/>
        <cfvo type="percentile" val="50"/>
        <cfvo type="max"/>
        <color rgb="FFF8696B"/>
        <color rgb="FFFFEB84"/>
        <color rgb="FF63BE7B"/>
      </colorScale>
    </cfRule>
  </conditionalFormatting>
  <conditionalFormatting sqref="N2:W2">
    <cfRule type="colorScale" priority="8">
      <colorScale>
        <cfvo type="min"/>
        <cfvo type="percentile" val="50"/>
        <cfvo type="max"/>
        <color rgb="FFF8696B"/>
        <color rgb="FFFFEB84"/>
        <color rgb="FF63BE7B"/>
      </colorScale>
    </cfRule>
  </conditionalFormatting>
  <conditionalFormatting sqref="Z2:AI2">
    <cfRule type="colorScale" priority="7">
      <colorScale>
        <cfvo type="min"/>
        <cfvo type="percentile" val="50"/>
        <cfvo type="max"/>
        <color rgb="FFF8696B"/>
        <color rgb="FFFFEB84"/>
        <color rgb="FF63BE7B"/>
      </colorScale>
    </cfRule>
  </conditionalFormatting>
  <conditionalFormatting sqref="AU2:BD2">
    <cfRule type="colorScale" priority="6">
      <colorScale>
        <cfvo type="min"/>
        <cfvo type="percentile" val="50"/>
        <cfvo type="max"/>
        <color rgb="FFF8696B"/>
        <color rgb="FFFFEB84"/>
        <color rgb="FF63BE7B"/>
      </colorScale>
    </cfRule>
  </conditionalFormatting>
  <conditionalFormatting sqref="BP2:BY2">
    <cfRule type="colorScale" priority="5">
      <colorScale>
        <cfvo type="min"/>
        <cfvo type="percentile" val="50"/>
        <cfvo type="max"/>
        <color rgb="FFF8696B"/>
        <color rgb="FFFFEB84"/>
        <color rgb="FF63BE7B"/>
      </colorScale>
    </cfRule>
  </conditionalFormatting>
  <conditionalFormatting sqref="CK2:CT2">
    <cfRule type="colorScale" priority="4">
      <colorScale>
        <cfvo type="min"/>
        <cfvo type="percentile" val="50"/>
        <cfvo type="max"/>
        <color rgb="FFF8696B"/>
        <color rgb="FFFFEB84"/>
        <color rgb="FF63BE7B"/>
      </colorScale>
    </cfRule>
  </conditionalFormatting>
  <conditionalFormatting sqref="DF2:DO2">
    <cfRule type="colorScale" priority="3">
      <colorScale>
        <cfvo type="min"/>
        <cfvo type="percentile" val="50"/>
        <cfvo type="max"/>
        <color rgb="FFF8696B"/>
        <color rgb="FFFFEB84"/>
        <color rgb="FF63BE7B"/>
      </colorScale>
    </cfRule>
  </conditionalFormatting>
  <conditionalFormatting sqref="EA2:EJ2">
    <cfRule type="colorScale" priority="2">
      <colorScale>
        <cfvo type="min"/>
        <cfvo type="percentile" val="50"/>
        <cfvo type="max"/>
        <color rgb="FFF8696B"/>
        <color rgb="FFFFEB84"/>
        <color rgb="FF63BE7B"/>
      </colorScale>
    </cfRule>
  </conditionalFormatting>
  <conditionalFormatting sqref="FB2:FK2">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779CA-EF2D-4606-8350-D4BC4418F7EB}">
  <sheetPr>
    <tabColor theme="1"/>
  </sheetPr>
  <dimension ref="B3:L13"/>
  <sheetViews>
    <sheetView workbookViewId="0"/>
  </sheetViews>
  <sheetFormatPr defaultColWidth="8.88671875" defaultRowHeight="14.4" x14ac:dyDescent="0.3"/>
  <cols>
    <col min="1" max="1" width="3.6640625" style="60" customWidth="1"/>
    <col min="2" max="16384" width="8.88671875" style="60"/>
  </cols>
  <sheetData>
    <row r="3" spans="2:12" x14ac:dyDescent="0.3">
      <c r="B3" s="59" t="s">
        <v>83</v>
      </c>
    </row>
    <row r="4" spans="2:12" x14ac:dyDescent="0.3">
      <c r="B4" s="61"/>
      <c r="C4" s="62" t="s">
        <v>81</v>
      </c>
      <c r="D4" s="62"/>
      <c r="E4" s="62"/>
      <c r="F4" s="62"/>
      <c r="G4" s="62"/>
      <c r="H4" s="62"/>
      <c r="I4" s="62"/>
      <c r="J4" s="62"/>
      <c r="K4" s="62"/>
      <c r="L4" s="63" t="s">
        <v>82</v>
      </c>
    </row>
    <row r="5" spans="2:12" x14ac:dyDescent="0.3">
      <c r="B5" s="64" t="s">
        <v>58</v>
      </c>
      <c r="C5" s="65">
        <v>11</v>
      </c>
      <c r="D5" s="65">
        <f>+C5+1</f>
        <v>12</v>
      </c>
      <c r="E5" s="65">
        <f t="shared" ref="E5:L8" si="0">+D5+1</f>
        <v>13</v>
      </c>
      <c r="F5" s="65">
        <f t="shared" si="0"/>
        <v>14</v>
      </c>
      <c r="G5" s="65">
        <f t="shared" si="0"/>
        <v>15</v>
      </c>
      <c r="H5" s="65">
        <f t="shared" si="0"/>
        <v>16</v>
      </c>
      <c r="I5" s="65">
        <f t="shared" si="0"/>
        <v>17</v>
      </c>
      <c r="J5" s="65">
        <f t="shared" si="0"/>
        <v>18</v>
      </c>
      <c r="K5" s="65">
        <f t="shared" si="0"/>
        <v>19</v>
      </c>
      <c r="L5" s="66">
        <f t="shared" si="0"/>
        <v>20</v>
      </c>
    </row>
    <row r="6" spans="2:12" x14ac:dyDescent="0.3">
      <c r="B6" s="64" t="s">
        <v>59</v>
      </c>
      <c r="C6" s="65">
        <v>11</v>
      </c>
      <c r="D6" s="65">
        <f>+C6+1</f>
        <v>12</v>
      </c>
      <c r="E6" s="65">
        <f t="shared" si="0"/>
        <v>13</v>
      </c>
      <c r="F6" s="65">
        <f t="shared" si="0"/>
        <v>14</v>
      </c>
      <c r="G6" s="65">
        <f t="shared" si="0"/>
        <v>15</v>
      </c>
      <c r="H6" s="65">
        <f t="shared" si="0"/>
        <v>16</v>
      </c>
      <c r="I6" s="65">
        <f t="shared" si="0"/>
        <v>17</v>
      </c>
      <c r="J6" s="65">
        <f t="shared" si="0"/>
        <v>18</v>
      </c>
      <c r="K6" s="65">
        <f t="shared" si="0"/>
        <v>19</v>
      </c>
      <c r="L6" s="66">
        <f t="shared" si="0"/>
        <v>20</v>
      </c>
    </row>
    <row r="7" spans="2:12" x14ac:dyDescent="0.3">
      <c r="B7" s="64" t="s">
        <v>60</v>
      </c>
      <c r="C7" s="65">
        <v>11</v>
      </c>
      <c r="D7" s="65">
        <f>+C7+1</f>
        <v>12</v>
      </c>
      <c r="E7" s="65">
        <f t="shared" si="0"/>
        <v>13</v>
      </c>
      <c r="F7" s="65">
        <f t="shared" si="0"/>
        <v>14</v>
      </c>
      <c r="G7" s="65">
        <f t="shared" si="0"/>
        <v>15</v>
      </c>
      <c r="H7" s="65">
        <f t="shared" si="0"/>
        <v>16</v>
      </c>
      <c r="I7" s="65">
        <f t="shared" si="0"/>
        <v>17</v>
      </c>
      <c r="J7" s="65">
        <f t="shared" si="0"/>
        <v>18</v>
      </c>
      <c r="K7" s="65">
        <f t="shared" si="0"/>
        <v>19</v>
      </c>
      <c r="L7" s="66">
        <f t="shared" si="0"/>
        <v>20</v>
      </c>
    </row>
    <row r="8" spans="2:12" x14ac:dyDescent="0.3">
      <c r="B8" s="64" t="s">
        <v>61</v>
      </c>
      <c r="C8" s="65">
        <v>11</v>
      </c>
      <c r="D8" s="65">
        <f>+C8+1</f>
        <v>12</v>
      </c>
      <c r="E8" s="65">
        <f t="shared" si="0"/>
        <v>13</v>
      </c>
      <c r="F8" s="65">
        <f t="shared" si="0"/>
        <v>14</v>
      </c>
      <c r="G8" s="65">
        <f t="shared" si="0"/>
        <v>15</v>
      </c>
      <c r="H8" s="65">
        <f t="shared" si="0"/>
        <v>16</v>
      </c>
      <c r="I8" s="65">
        <f t="shared" si="0"/>
        <v>17</v>
      </c>
      <c r="J8" s="65">
        <f t="shared" si="0"/>
        <v>18</v>
      </c>
      <c r="K8" s="65">
        <f t="shared" si="0"/>
        <v>19</v>
      </c>
      <c r="L8" s="66">
        <f t="shared" si="0"/>
        <v>20</v>
      </c>
    </row>
    <row r="9" spans="2:12" x14ac:dyDescent="0.3">
      <c r="B9" s="64" t="s">
        <v>62</v>
      </c>
      <c r="C9" s="65">
        <v>11</v>
      </c>
      <c r="D9" s="65">
        <f>+C9-1</f>
        <v>10</v>
      </c>
      <c r="E9" s="65">
        <f t="shared" ref="E9:L10" si="1">+D9-1</f>
        <v>9</v>
      </c>
      <c r="F9" s="65">
        <f t="shared" si="1"/>
        <v>8</v>
      </c>
      <c r="G9" s="65">
        <f t="shared" si="1"/>
        <v>7</v>
      </c>
      <c r="H9" s="65">
        <f t="shared" si="1"/>
        <v>6</v>
      </c>
      <c r="I9" s="65">
        <f t="shared" si="1"/>
        <v>5</v>
      </c>
      <c r="J9" s="65">
        <f t="shared" si="1"/>
        <v>4</v>
      </c>
      <c r="K9" s="65">
        <f t="shared" si="1"/>
        <v>3</v>
      </c>
      <c r="L9" s="66">
        <f t="shared" si="1"/>
        <v>2</v>
      </c>
    </row>
    <row r="10" spans="2:12" x14ac:dyDescent="0.3">
      <c r="B10" s="64" t="s">
        <v>63</v>
      </c>
      <c r="C10" s="65">
        <v>11</v>
      </c>
      <c r="D10" s="65">
        <f>+C10-1</f>
        <v>10</v>
      </c>
      <c r="E10" s="65">
        <f t="shared" si="1"/>
        <v>9</v>
      </c>
      <c r="F10" s="65">
        <f t="shared" si="1"/>
        <v>8</v>
      </c>
      <c r="G10" s="65">
        <f t="shared" si="1"/>
        <v>7</v>
      </c>
      <c r="H10" s="65">
        <f t="shared" si="1"/>
        <v>6</v>
      </c>
      <c r="I10" s="65">
        <f t="shared" si="1"/>
        <v>5</v>
      </c>
      <c r="J10" s="65">
        <f t="shared" si="1"/>
        <v>4</v>
      </c>
      <c r="K10" s="65">
        <f t="shared" si="1"/>
        <v>3</v>
      </c>
      <c r="L10" s="66">
        <f t="shared" si="1"/>
        <v>2</v>
      </c>
    </row>
    <row r="11" spans="2:12" x14ac:dyDescent="0.3">
      <c r="B11" s="64" t="s">
        <v>64</v>
      </c>
      <c r="C11" s="65">
        <v>20</v>
      </c>
      <c r="D11" s="65">
        <f>+C11-1</f>
        <v>19</v>
      </c>
      <c r="E11" s="65">
        <f t="shared" ref="E11:L11" si="2">+D11-1</f>
        <v>18</v>
      </c>
      <c r="F11" s="65">
        <f t="shared" si="2"/>
        <v>17</v>
      </c>
      <c r="G11" s="65">
        <f t="shared" si="2"/>
        <v>16</v>
      </c>
      <c r="H11" s="65">
        <f t="shared" si="2"/>
        <v>15</v>
      </c>
      <c r="I11" s="65">
        <f t="shared" si="2"/>
        <v>14</v>
      </c>
      <c r="J11" s="65">
        <f t="shared" si="2"/>
        <v>13</v>
      </c>
      <c r="K11" s="65">
        <f t="shared" si="2"/>
        <v>12</v>
      </c>
      <c r="L11" s="66">
        <f t="shared" si="2"/>
        <v>11</v>
      </c>
    </row>
    <row r="12" spans="2:12" x14ac:dyDescent="0.3">
      <c r="B12" s="64" t="s">
        <v>65</v>
      </c>
      <c r="C12" s="65">
        <v>2</v>
      </c>
      <c r="D12" s="65">
        <f>+C12+1</f>
        <v>3</v>
      </c>
      <c r="E12" s="65">
        <f t="shared" ref="E12:L12" si="3">+D12+1</f>
        <v>4</v>
      </c>
      <c r="F12" s="65">
        <f t="shared" si="3"/>
        <v>5</v>
      </c>
      <c r="G12" s="65">
        <f t="shared" si="3"/>
        <v>6</v>
      </c>
      <c r="H12" s="65">
        <f t="shared" si="3"/>
        <v>7</v>
      </c>
      <c r="I12" s="65">
        <f t="shared" si="3"/>
        <v>8</v>
      </c>
      <c r="J12" s="65">
        <f t="shared" si="3"/>
        <v>9</v>
      </c>
      <c r="K12" s="65">
        <f t="shared" si="3"/>
        <v>10</v>
      </c>
      <c r="L12" s="66">
        <f t="shared" si="3"/>
        <v>11</v>
      </c>
    </row>
    <row r="13" spans="2:12" x14ac:dyDescent="0.3">
      <c r="B13" s="67" t="s">
        <v>104</v>
      </c>
      <c r="C13" s="68">
        <v>2</v>
      </c>
      <c r="D13" s="68">
        <v>3</v>
      </c>
      <c r="E13" s="68">
        <v>4</v>
      </c>
      <c r="F13" s="68">
        <v>5</v>
      </c>
      <c r="G13" s="68">
        <v>6</v>
      </c>
      <c r="H13" s="68">
        <v>7</v>
      </c>
      <c r="I13" s="68">
        <v>8</v>
      </c>
      <c r="J13" s="68">
        <v>9</v>
      </c>
      <c r="K13" s="68">
        <v>10</v>
      </c>
      <c r="L13" s="69">
        <v>11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15</vt:i4>
      </vt:variant>
    </vt:vector>
  </HeadingPairs>
  <TitlesOfParts>
    <vt:vector size="22" baseType="lpstr">
      <vt:lpstr>Inputs</vt:lpstr>
      <vt:lpstr>PLOT1_DEC</vt:lpstr>
      <vt:lpstr>PLOT2_QVQ</vt:lpstr>
      <vt:lpstr>PLOT3_QVM</vt:lpstr>
      <vt:lpstr>CALCS</vt:lpstr>
      <vt:lpstr>RAWDATA</vt:lpstr>
      <vt:lpstr>LOOKUPS</vt:lpstr>
      <vt:lpstr>BM</vt:lpstr>
      <vt:lpstr>CFP</vt:lpstr>
      <vt:lpstr>COMBO</vt:lpstr>
      <vt:lpstr>DIV</vt:lpstr>
      <vt:lpstr>EP</vt:lpstr>
      <vt:lpstr>length</vt:lpstr>
      <vt:lpstr>PLOT3_QVM!length2</vt:lpstr>
      <vt:lpstr>length2</vt:lpstr>
      <vt:lpstr>LTREV</vt:lpstr>
      <vt:lpstr>MOM</vt:lpstr>
      <vt:lpstr>SIZE</vt:lpstr>
      <vt:lpstr>start</vt:lpstr>
      <vt:lpstr>PLOT3_QVM!start2</vt:lpstr>
      <vt:lpstr>start2</vt:lpstr>
      <vt:lpstr>STREV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Jono Tunney</dc:creator>
  <cp:lastModifiedBy>Michael Powers</cp:lastModifiedBy>
  <cp:lastPrinted>2017-10-25T22:25:26Z</cp:lastPrinted>
  <dcterms:created xsi:type="dcterms:W3CDTF">2008-11-20T23:29:56Z</dcterms:created>
  <dcterms:modified xsi:type="dcterms:W3CDTF">2021-02-10T18:07:55Z</dcterms:modified>
</cp:coreProperties>
</file>